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30" windowWidth="19740" windowHeight="7620" firstSheet="1" activeTab="1"/>
  </bookViews>
  <sheets>
    <sheet name="TOTALI" sheetId="4" state="hidden" r:id="rId1"/>
    <sheet name="TOTALI " sheetId="5" r:id="rId2"/>
    <sheet name="DETTAGLIO REGIONE-CIRCOLO" sheetId="10" r:id="rId3"/>
    <sheet name="DETTAGLIO %" sheetId="9" r:id="rId4"/>
    <sheet name="DETTAGLIO REGIONI" sheetId="7" r:id="rId5"/>
    <sheet name="RESTO D'ITALIA" sheetId="8" r:id="rId6"/>
  </sheets>
  <calcPr calcId="125725"/>
  <pivotCaches>
    <pivotCache cacheId="0" r:id="rId7"/>
  </pivotCaches>
</workbook>
</file>

<file path=xl/calcChain.xml><?xml version="1.0" encoding="utf-8"?>
<calcChain xmlns="http://schemas.openxmlformats.org/spreadsheetml/2006/main">
  <c r="R985" i="9"/>
  <c r="S985" s="1"/>
  <c r="P985"/>
  <c r="Q985" s="1"/>
  <c r="M985"/>
  <c r="W985" s="1"/>
  <c r="I985"/>
  <c r="G985"/>
  <c r="E985"/>
  <c r="C985"/>
  <c r="W984"/>
  <c r="V984"/>
  <c r="S984"/>
  <c r="N984"/>
  <c r="K984"/>
  <c r="X984" s="1"/>
  <c r="H984"/>
  <c r="D984"/>
  <c r="W983"/>
  <c r="V983"/>
  <c r="S983"/>
  <c r="Q983"/>
  <c r="N983"/>
  <c r="K983"/>
  <c r="X983" s="1"/>
  <c r="H983"/>
  <c r="D983"/>
  <c r="W982"/>
  <c r="V982"/>
  <c r="S982"/>
  <c r="Q982"/>
  <c r="N982"/>
  <c r="K982"/>
  <c r="X982" s="1"/>
  <c r="H982"/>
  <c r="D982"/>
  <c r="W981"/>
  <c r="V981"/>
  <c r="S981"/>
  <c r="Q981"/>
  <c r="N981"/>
  <c r="K981"/>
  <c r="X981" s="1"/>
  <c r="H981"/>
  <c r="D981"/>
  <c r="W980"/>
  <c r="V980"/>
  <c r="S980"/>
  <c r="Q980"/>
  <c r="N980"/>
  <c r="K980"/>
  <c r="X980" s="1"/>
  <c r="F980"/>
  <c r="X979"/>
  <c r="W979"/>
  <c r="V979"/>
  <c r="T979"/>
  <c r="S979"/>
  <c r="Q979"/>
  <c r="N979"/>
  <c r="K979"/>
  <c r="U979" s="1"/>
  <c r="J979"/>
  <c r="H979"/>
  <c r="F979"/>
  <c r="D979"/>
  <c r="X978"/>
  <c r="W978"/>
  <c r="V978"/>
  <c r="T978"/>
  <c r="S978"/>
  <c r="Q978"/>
  <c r="N978"/>
  <c r="K978"/>
  <c r="U978" s="1"/>
  <c r="J978"/>
  <c r="H978"/>
  <c r="F978"/>
  <c r="D978"/>
  <c r="X977"/>
  <c r="W977"/>
  <c r="V977"/>
  <c r="T977"/>
  <c r="S977"/>
  <c r="Q977"/>
  <c r="N977"/>
  <c r="K977"/>
  <c r="U977" s="1"/>
  <c r="J977"/>
  <c r="F977"/>
  <c r="D977"/>
  <c r="W976"/>
  <c r="V976"/>
  <c r="S976"/>
  <c r="Q976"/>
  <c r="N976"/>
  <c r="K976"/>
  <c r="X976" s="1"/>
  <c r="H976"/>
  <c r="D976"/>
  <c r="W975"/>
  <c r="V975"/>
  <c r="S975"/>
  <c r="Q975"/>
  <c r="N975"/>
  <c r="K975"/>
  <c r="X975" s="1"/>
  <c r="F975"/>
  <c r="W974"/>
  <c r="V974"/>
  <c r="S974"/>
  <c r="Q974"/>
  <c r="N974"/>
  <c r="K974"/>
  <c r="X974" s="1"/>
  <c r="F974"/>
  <c r="X973"/>
  <c r="W973"/>
  <c r="V973"/>
  <c r="T973"/>
  <c r="S973"/>
  <c r="Q973"/>
  <c r="N973"/>
  <c r="K973"/>
  <c r="U973" s="1"/>
  <c r="J973"/>
  <c r="H973"/>
  <c r="F973"/>
  <c r="D973"/>
  <c r="X972"/>
  <c r="W972"/>
  <c r="V972"/>
  <c r="T972"/>
  <c r="S972"/>
  <c r="Q972"/>
  <c r="N972"/>
  <c r="K972"/>
  <c r="U972" s="1"/>
  <c r="J972"/>
  <c r="H972"/>
  <c r="F972"/>
  <c r="D972"/>
  <c r="X971"/>
  <c r="W971"/>
  <c r="V971"/>
  <c r="T971"/>
  <c r="S971"/>
  <c r="Q971"/>
  <c r="N971"/>
  <c r="K971"/>
  <c r="U971" s="1"/>
  <c r="J971"/>
  <c r="H971"/>
  <c r="F971"/>
  <c r="D971"/>
  <c r="X970"/>
  <c r="W970"/>
  <c r="V970"/>
  <c r="T970"/>
  <c r="S970"/>
  <c r="Q970"/>
  <c r="N970"/>
  <c r="K970"/>
  <c r="U970" s="1"/>
  <c r="J970"/>
  <c r="H970"/>
  <c r="F970"/>
  <c r="D970"/>
  <c r="X969"/>
  <c r="W969"/>
  <c r="V969"/>
  <c r="T969"/>
  <c r="S969"/>
  <c r="Q969"/>
  <c r="N969"/>
  <c r="K969"/>
  <c r="U969" s="1"/>
  <c r="J969"/>
  <c r="H969"/>
  <c r="F969"/>
  <c r="D969"/>
  <c r="X968"/>
  <c r="W968"/>
  <c r="V968"/>
  <c r="T968"/>
  <c r="S968"/>
  <c r="Q968"/>
  <c r="N968"/>
  <c r="K968"/>
  <c r="U968" s="1"/>
  <c r="J968"/>
  <c r="H968"/>
  <c r="F968"/>
  <c r="D968"/>
  <c r="X967"/>
  <c r="W967"/>
  <c r="V967"/>
  <c r="T967"/>
  <c r="S967"/>
  <c r="Q967"/>
  <c r="N967"/>
  <c r="K967"/>
  <c r="U967" s="1"/>
  <c r="J967"/>
  <c r="H967"/>
  <c r="F967"/>
  <c r="D967"/>
  <c r="X966"/>
  <c r="W966"/>
  <c r="V966"/>
  <c r="T966"/>
  <c r="S966"/>
  <c r="Q966"/>
  <c r="N966"/>
  <c r="K966"/>
  <c r="U966" s="1"/>
  <c r="J966"/>
  <c r="H966"/>
  <c r="F966"/>
  <c r="D966"/>
  <c r="U945"/>
  <c r="T945"/>
  <c r="W945" s="1"/>
  <c r="P945"/>
  <c r="G945"/>
  <c r="H945" s="1"/>
  <c r="U944"/>
  <c r="T944"/>
  <c r="W944" s="1"/>
  <c r="P944"/>
  <c r="G944"/>
  <c r="U943"/>
  <c r="T943"/>
  <c r="W943" s="1"/>
  <c r="P943"/>
  <c r="R944" s="1"/>
  <c r="G943"/>
  <c r="I944" s="1"/>
  <c r="U942"/>
  <c r="T942"/>
  <c r="W942" s="1"/>
  <c r="P942"/>
  <c r="G942"/>
  <c r="U941"/>
  <c r="T941"/>
  <c r="W941" s="1"/>
  <c r="P941"/>
  <c r="R942" s="1"/>
  <c r="G941"/>
  <c r="I942" s="1"/>
  <c r="U940"/>
  <c r="T940"/>
  <c r="W940" s="1"/>
  <c r="P940"/>
  <c r="G940"/>
  <c r="U939"/>
  <c r="T939"/>
  <c r="W939" s="1"/>
  <c r="P939"/>
  <c r="R940" s="1"/>
  <c r="G939"/>
  <c r="I940" s="1"/>
  <c r="U938"/>
  <c r="T938"/>
  <c r="W938" s="1"/>
  <c r="P938"/>
  <c r="G938"/>
  <c r="U937"/>
  <c r="T937"/>
  <c r="W937" s="1"/>
  <c r="P937"/>
  <c r="R938" s="1"/>
  <c r="G937"/>
  <c r="I938" s="1"/>
  <c r="U936"/>
  <c r="T936"/>
  <c r="W936" s="1"/>
  <c r="P936"/>
  <c r="G936"/>
  <c r="U935"/>
  <c r="T935"/>
  <c r="W935" s="1"/>
  <c r="P935"/>
  <c r="R936" s="1"/>
  <c r="G935"/>
  <c r="I936" s="1"/>
  <c r="U934"/>
  <c r="T934"/>
  <c r="W934" s="1"/>
  <c r="P934"/>
  <c r="G934"/>
  <c r="U933"/>
  <c r="T933"/>
  <c r="W933" s="1"/>
  <c r="P933"/>
  <c r="R934" s="1"/>
  <c r="G933"/>
  <c r="I934" s="1"/>
  <c r="U932"/>
  <c r="T932"/>
  <c r="W932" s="1"/>
  <c r="P932"/>
  <c r="G932"/>
  <c r="U931"/>
  <c r="T931"/>
  <c r="W931" s="1"/>
  <c r="P931"/>
  <c r="R932" s="1"/>
  <c r="G931"/>
  <c r="I932" s="1"/>
  <c r="U930"/>
  <c r="T930"/>
  <c r="W930" s="1"/>
  <c r="S930"/>
  <c r="P930"/>
  <c r="J930"/>
  <c r="G930"/>
  <c r="U929"/>
  <c r="T929"/>
  <c r="W929" s="1"/>
  <c r="P929"/>
  <c r="S945" s="1"/>
  <c r="G929"/>
  <c r="J945" s="1"/>
  <c r="V903"/>
  <c r="T903"/>
  <c r="X903" s="1"/>
  <c r="Q903"/>
  <c r="N903"/>
  <c r="L903"/>
  <c r="I903"/>
  <c r="G903"/>
  <c r="E903"/>
  <c r="C903"/>
  <c r="K903" s="1"/>
  <c r="V902"/>
  <c r="T902"/>
  <c r="Q902"/>
  <c r="N902"/>
  <c r="L902"/>
  <c r="S902" s="1"/>
  <c r="I902"/>
  <c r="G902"/>
  <c r="E902"/>
  <c r="C902"/>
  <c r="V901"/>
  <c r="T901"/>
  <c r="X901" s="1"/>
  <c r="Q901"/>
  <c r="N901"/>
  <c r="L901"/>
  <c r="I901"/>
  <c r="G901"/>
  <c r="E901"/>
  <c r="C901"/>
  <c r="K901" s="1"/>
  <c r="V900"/>
  <c r="T900"/>
  <c r="Q900"/>
  <c r="N900"/>
  <c r="L900"/>
  <c r="S900" s="1"/>
  <c r="I900"/>
  <c r="G900"/>
  <c r="E900"/>
  <c r="C900"/>
  <c r="V899"/>
  <c r="T899"/>
  <c r="X899" s="1"/>
  <c r="Q899"/>
  <c r="N899"/>
  <c r="L899"/>
  <c r="I899"/>
  <c r="G899"/>
  <c r="E899"/>
  <c r="C899"/>
  <c r="K899" s="1"/>
  <c r="V898"/>
  <c r="T898"/>
  <c r="Q898"/>
  <c r="N898"/>
  <c r="L898"/>
  <c r="S898" s="1"/>
  <c r="I898"/>
  <c r="G898"/>
  <c r="E898"/>
  <c r="C898"/>
  <c r="V897"/>
  <c r="T897"/>
  <c r="X897" s="1"/>
  <c r="Q897"/>
  <c r="N897"/>
  <c r="L897"/>
  <c r="I897"/>
  <c r="G897"/>
  <c r="E897"/>
  <c r="C897"/>
  <c r="K897" s="1"/>
  <c r="V896"/>
  <c r="T896"/>
  <c r="Q896"/>
  <c r="N896"/>
  <c r="L896"/>
  <c r="S896" s="1"/>
  <c r="I896"/>
  <c r="G896"/>
  <c r="E896"/>
  <c r="C896"/>
  <c r="V895"/>
  <c r="T895"/>
  <c r="X895" s="1"/>
  <c r="Q895"/>
  <c r="N895"/>
  <c r="L895"/>
  <c r="I895"/>
  <c r="G895"/>
  <c r="E895"/>
  <c r="C895"/>
  <c r="K895" s="1"/>
  <c r="V894"/>
  <c r="T894"/>
  <c r="Q894"/>
  <c r="N894"/>
  <c r="L894"/>
  <c r="S894" s="1"/>
  <c r="I894"/>
  <c r="G894"/>
  <c r="E894"/>
  <c r="C894"/>
  <c r="V893"/>
  <c r="T893"/>
  <c r="X893" s="1"/>
  <c r="Q893"/>
  <c r="N893"/>
  <c r="L893"/>
  <c r="I893"/>
  <c r="G893"/>
  <c r="E893"/>
  <c r="C893"/>
  <c r="K893" s="1"/>
  <c r="D893" s="1"/>
  <c r="V892"/>
  <c r="T892"/>
  <c r="R892"/>
  <c r="Q892"/>
  <c r="P892"/>
  <c r="N892"/>
  <c r="M892"/>
  <c r="L892"/>
  <c r="S892" s="1"/>
  <c r="I892"/>
  <c r="G892"/>
  <c r="E892"/>
  <c r="C892"/>
  <c r="V891"/>
  <c r="T891"/>
  <c r="X891" s="1"/>
  <c r="W891" s="1"/>
  <c r="Q891"/>
  <c r="N891"/>
  <c r="L891"/>
  <c r="S891" s="1"/>
  <c r="I891"/>
  <c r="G891"/>
  <c r="E891"/>
  <c r="C891"/>
  <c r="K891" s="1"/>
  <c r="J891" s="1"/>
  <c r="V890"/>
  <c r="T890"/>
  <c r="Q890"/>
  <c r="N890"/>
  <c r="L890"/>
  <c r="S890" s="1"/>
  <c r="I890"/>
  <c r="G890"/>
  <c r="E890"/>
  <c r="C890"/>
  <c r="K890" s="1"/>
  <c r="V889"/>
  <c r="T889"/>
  <c r="X889" s="1"/>
  <c r="Q889"/>
  <c r="N889"/>
  <c r="L889"/>
  <c r="S889" s="1"/>
  <c r="I889"/>
  <c r="J889" s="1"/>
  <c r="G889"/>
  <c r="E889"/>
  <c r="F889" s="1"/>
  <c r="C889"/>
  <c r="K889" s="1"/>
  <c r="V888"/>
  <c r="T888"/>
  <c r="X888" s="1"/>
  <c r="Q888"/>
  <c r="N888"/>
  <c r="L888"/>
  <c r="S888" s="1"/>
  <c r="I888"/>
  <c r="G888"/>
  <c r="E888"/>
  <c r="C888"/>
  <c r="K888" s="1"/>
  <c r="V887"/>
  <c r="T887"/>
  <c r="X887" s="1"/>
  <c r="Q887"/>
  <c r="N887"/>
  <c r="L887"/>
  <c r="S887" s="1"/>
  <c r="I887"/>
  <c r="J887" s="1"/>
  <c r="G887"/>
  <c r="E887"/>
  <c r="F887" s="1"/>
  <c r="C887"/>
  <c r="K887" s="1"/>
  <c r="V886"/>
  <c r="T886"/>
  <c r="X886" s="1"/>
  <c r="Q886"/>
  <c r="N886"/>
  <c r="L886"/>
  <c r="S886" s="1"/>
  <c r="I886"/>
  <c r="G886"/>
  <c r="E886"/>
  <c r="C886"/>
  <c r="K886" s="1"/>
  <c r="V885"/>
  <c r="V905" s="1"/>
  <c r="T885"/>
  <c r="T905" s="1"/>
  <c r="Q885"/>
  <c r="N885"/>
  <c r="L885"/>
  <c r="I885"/>
  <c r="I905" s="1"/>
  <c r="G885"/>
  <c r="G905" s="1"/>
  <c r="E885"/>
  <c r="E905" s="1"/>
  <c r="C885"/>
  <c r="C905" s="1"/>
  <c r="R865"/>
  <c r="J865"/>
  <c r="C865"/>
  <c r="V864"/>
  <c r="T864"/>
  <c r="X864" s="1"/>
  <c r="S864" s="1"/>
  <c r="N864"/>
  <c r="L864"/>
  <c r="Q864" s="1"/>
  <c r="K864" s="1"/>
  <c r="G864"/>
  <c r="E864"/>
  <c r="I864" s="1"/>
  <c r="V863"/>
  <c r="T863"/>
  <c r="X863" s="1"/>
  <c r="N863"/>
  <c r="L863"/>
  <c r="Q863" s="1"/>
  <c r="G863"/>
  <c r="E863"/>
  <c r="I863" s="1"/>
  <c r="V862"/>
  <c r="T862"/>
  <c r="X862" s="1"/>
  <c r="S862" s="1"/>
  <c r="N862"/>
  <c r="L862"/>
  <c r="Q862" s="1"/>
  <c r="K862" s="1"/>
  <c r="G862"/>
  <c r="E862"/>
  <c r="I862" s="1"/>
  <c r="V861"/>
  <c r="T861"/>
  <c r="X861" s="1"/>
  <c r="N861"/>
  <c r="L861"/>
  <c r="Q861" s="1"/>
  <c r="G861"/>
  <c r="E861"/>
  <c r="I861" s="1"/>
  <c r="V860"/>
  <c r="T860"/>
  <c r="X860" s="1"/>
  <c r="S860" s="1"/>
  <c r="N860"/>
  <c r="L860"/>
  <c r="Q860" s="1"/>
  <c r="K860" s="1"/>
  <c r="G860"/>
  <c r="E860"/>
  <c r="I860" s="1"/>
  <c r="V859"/>
  <c r="T859"/>
  <c r="X859" s="1"/>
  <c r="N859"/>
  <c r="L859"/>
  <c r="Q859" s="1"/>
  <c r="G859"/>
  <c r="E859"/>
  <c r="I859" s="1"/>
  <c r="V858"/>
  <c r="T858"/>
  <c r="X858" s="1"/>
  <c r="S858" s="1"/>
  <c r="N858"/>
  <c r="L858"/>
  <c r="Q858" s="1"/>
  <c r="K858" s="1"/>
  <c r="G858"/>
  <c r="E858"/>
  <c r="I858" s="1"/>
  <c r="V857"/>
  <c r="T857"/>
  <c r="X857" s="1"/>
  <c r="N857"/>
  <c r="L857"/>
  <c r="Q857" s="1"/>
  <c r="G857"/>
  <c r="E857"/>
  <c r="I857" s="1"/>
  <c r="V856"/>
  <c r="T856"/>
  <c r="X856" s="1"/>
  <c r="S856" s="1"/>
  <c r="N856"/>
  <c r="L856"/>
  <c r="Q856" s="1"/>
  <c r="K856" s="1"/>
  <c r="G856"/>
  <c r="E856"/>
  <c r="I856" s="1"/>
  <c r="V855"/>
  <c r="T855"/>
  <c r="X855" s="1"/>
  <c r="N855"/>
  <c r="L855"/>
  <c r="Q855" s="1"/>
  <c r="G855"/>
  <c r="E855"/>
  <c r="I855" s="1"/>
  <c r="V854"/>
  <c r="T854"/>
  <c r="X854" s="1"/>
  <c r="S854" s="1"/>
  <c r="N854"/>
  <c r="L854"/>
  <c r="Q854" s="1"/>
  <c r="K854" s="1"/>
  <c r="G854"/>
  <c r="E854"/>
  <c r="I854" s="1"/>
  <c r="V853"/>
  <c r="T853"/>
  <c r="X853" s="1"/>
  <c r="N853"/>
  <c r="L853"/>
  <c r="Q853" s="1"/>
  <c r="G853"/>
  <c r="E853"/>
  <c r="I853" s="1"/>
  <c r="V852"/>
  <c r="T852"/>
  <c r="X852" s="1"/>
  <c r="S852" s="1"/>
  <c r="N852"/>
  <c r="L852"/>
  <c r="Q852" s="1"/>
  <c r="K852" s="1"/>
  <c r="G852"/>
  <c r="E852"/>
  <c r="I852" s="1"/>
  <c r="V851"/>
  <c r="T851"/>
  <c r="X851" s="1"/>
  <c r="N851"/>
  <c r="L851"/>
  <c r="Q851" s="1"/>
  <c r="G851"/>
  <c r="E851"/>
  <c r="I851" s="1"/>
  <c r="V850"/>
  <c r="T850"/>
  <c r="N850"/>
  <c r="L850"/>
  <c r="G850"/>
  <c r="E850"/>
  <c r="W849"/>
  <c r="V849"/>
  <c r="U849"/>
  <c r="T849"/>
  <c r="X849" s="1"/>
  <c r="S849"/>
  <c r="N849"/>
  <c r="L849"/>
  <c r="Q849" s="1"/>
  <c r="H849"/>
  <c r="G849"/>
  <c r="F849"/>
  <c r="E849"/>
  <c r="I849" s="1"/>
  <c r="Y849" s="1"/>
  <c r="D849"/>
  <c r="V848"/>
  <c r="T848"/>
  <c r="N848"/>
  <c r="L848"/>
  <c r="G848"/>
  <c r="E848"/>
  <c r="V847"/>
  <c r="T847"/>
  <c r="X847" s="1"/>
  <c r="P847"/>
  <c r="N847"/>
  <c r="M847"/>
  <c r="L847"/>
  <c r="Q847" s="1"/>
  <c r="K847"/>
  <c r="G847"/>
  <c r="E847"/>
  <c r="I847" s="1"/>
  <c r="V846"/>
  <c r="T846"/>
  <c r="N846"/>
  <c r="L846"/>
  <c r="G846"/>
  <c r="E846"/>
  <c r="V822"/>
  <c r="U822"/>
  <c r="T822"/>
  <c r="X822" s="1"/>
  <c r="Q822"/>
  <c r="N822"/>
  <c r="L822"/>
  <c r="J822"/>
  <c r="I822"/>
  <c r="H822"/>
  <c r="G822"/>
  <c r="F822"/>
  <c r="E822"/>
  <c r="D822"/>
  <c r="C822"/>
  <c r="K822" s="1"/>
  <c r="V821"/>
  <c r="T821"/>
  <c r="Q821"/>
  <c r="N821"/>
  <c r="L821"/>
  <c r="S821" s="1"/>
  <c r="I821"/>
  <c r="G821"/>
  <c r="E821"/>
  <c r="C821"/>
  <c r="V820"/>
  <c r="U820"/>
  <c r="T820"/>
  <c r="X820" s="1"/>
  <c r="Q820"/>
  <c r="N820"/>
  <c r="L820"/>
  <c r="J820"/>
  <c r="I820"/>
  <c r="H820"/>
  <c r="G820"/>
  <c r="F820"/>
  <c r="E820"/>
  <c r="D820"/>
  <c r="C820"/>
  <c r="K820" s="1"/>
  <c r="V819"/>
  <c r="T819"/>
  <c r="Q819"/>
  <c r="N819"/>
  <c r="L819"/>
  <c r="S819" s="1"/>
  <c r="R819" s="1"/>
  <c r="I819"/>
  <c r="G819"/>
  <c r="E819"/>
  <c r="C819"/>
  <c r="V818"/>
  <c r="U818"/>
  <c r="T818"/>
  <c r="X818" s="1"/>
  <c r="Q818"/>
  <c r="N818"/>
  <c r="L818"/>
  <c r="J818"/>
  <c r="I818"/>
  <c r="H818"/>
  <c r="G818"/>
  <c r="F818"/>
  <c r="E818"/>
  <c r="D818"/>
  <c r="C818"/>
  <c r="K818" s="1"/>
  <c r="V817"/>
  <c r="T817"/>
  <c r="Q817"/>
  <c r="N817"/>
  <c r="L817"/>
  <c r="S817" s="1"/>
  <c r="R817" s="1"/>
  <c r="I817"/>
  <c r="G817"/>
  <c r="E817"/>
  <c r="C817"/>
  <c r="V816"/>
  <c r="U816"/>
  <c r="T816"/>
  <c r="X816" s="1"/>
  <c r="Q816"/>
  <c r="N816"/>
  <c r="L816"/>
  <c r="J816"/>
  <c r="I816"/>
  <c r="H816"/>
  <c r="G816"/>
  <c r="F816"/>
  <c r="E816"/>
  <c r="D816"/>
  <c r="C816"/>
  <c r="K816" s="1"/>
  <c r="V815"/>
  <c r="T815"/>
  <c r="Q815"/>
  <c r="N815"/>
  <c r="L815"/>
  <c r="S815" s="1"/>
  <c r="R815" s="1"/>
  <c r="I815"/>
  <c r="G815"/>
  <c r="E815"/>
  <c r="C815"/>
  <c r="V814"/>
  <c r="U814"/>
  <c r="T814"/>
  <c r="X814" s="1"/>
  <c r="Q814"/>
  <c r="N814"/>
  <c r="L814"/>
  <c r="J814"/>
  <c r="I814"/>
  <c r="H814"/>
  <c r="G814"/>
  <c r="F814"/>
  <c r="E814"/>
  <c r="D814"/>
  <c r="C814"/>
  <c r="K814" s="1"/>
  <c r="V813"/>
  <c r="T813"/>
  <c r="Q813"/>
  <c r="N813"/>
  <c r="L813"/>
  <c r="S813" s="1"/>
  <c r="R813" s="1"/>
  <c r="I813"/>
  <c r="G813"/>
  <c r="E813"/>
  <c r="C813"/>
  <c r="V812"/>
  <c r="U812"/>
  <c r="T812"/>
  <c r="X812" s="1"/>
  <c r="Q812"/>
  <c r="N812"/>
  <c r="L812"/>
  <c r="J812"/>
  <c r="I812"/>
  <c r="H812"/>
  <c r="G812"/>
  <c r="F812"/>
  <c r="E812"/>
  <c r="D812"/>
  <c r="C812"/>
  <c r="K812" s="1"/>
  <c r="V811"/>
  <c r="T811"/>
  <c r="Q811"/>
  <c r="N811"/>
  <c r="L811"/>
  <c r="S811" s="1"/>
  <c r="R811" s="1"/>
  <c r="I811"/>
  <c r="G811"/>
  <c r="E811"/>
  <c r="C811"/>
  <c r="V810"/>
  <c r="U810"/>
  <c r="T810"/>
  <c r="X810" s="1"/>
  <c r="Q810"/>
  <c r="N810"/>
  <c r="L810"/>
  <c r="J810"/>
  <c r="I810"/>
  <c r="H810"/>
  <c r="G810"/>
  <c r="F810"/>
  <c r="E810"/>
  <c r="D810"/>
  <c r="C810"/>
  <c r="K810" s="1"/>
  <c r="V809"/>
  <c r="T809"/>
  <c r="Q809"/>
  <c r="N809"/>
  <c r="L809"/>
  <c r="S809" s="1"/>
  <c r="R809" s="1"/>
  <c r="I809"/>
  <c r="G809"/>
  <c r="E809"/>
  <c r="C809"/>
  <c r="V808"/>
  <c r="U808"/>
  <c r="T808"/>
  <c r="X808" s="1"/>
  <c r="Q808"/>
  <c r="N808"/>
  <c r="L808"/>
  <c r="J808"/>
  <c r="I808"/>
  <c r="H808"/>
  <c r="G808"/>
  <c r="F808"/>
  <c r="E808"/>
  <c r="D808"/>
  <c r="C808"/>
  <c r="K808" s="1"/>
  <c r="V807"/>
  <c r="T807"/>
  <c r="Q807"/>
  <c r="N807"/>
  <c r="L807"/>
  <c r="S807" s="1"/>
  <c r="R807" s="1"/>
  <c r="I807"/>
  <c r="G807"/>
  <c r="E807"/>
  <c r="C807"/>
  <c r="V806"/>
  <c r="U806"/>
  <c r="T806"/>
  <c r="X806" s="1"/>
  <c r="Q806"/>
  <c r="N806"/>
  <c r="L806"/>
  <c r="J806"/>
  <c r="I806"/>
  <c r="H806"/>
  <c r="G806"/>
  <c r="F806"/>
  <c r="E806"/>
  <c r="D806"/>
  <c r="C806"/>
  <c r="K806" s="1"/>
  <c r="V805"/>
  <c r="T805"/>
  <c r="Q805"/>
  <c r="N805"/>
  <c r="L805"/>
  <c r="S805" s="1"/>
  <c r="R805" s="1"/>
  <c r="I805"/>
  <c r="G805"/>
  <c r="E805"/>
  <c r="C805"/>
  <c r="V804"/>
  <c r="T804"/>
  <c r="Q804"/>
  <c r="N804"/>
  <c r="L804"/>
  <c r="J804"/>
  <c r="I804"/>
  <c r="H804"/>
  <c r="G804"/>
  <c r="F804"/>
  <c r="E804"/>
  <c r="D804"/>
  <c r="C804"/>
  <c r="K804" s="1"/>
  <c r="R783"/>
  <c r="J783"/>
  <c r="C783"/>
  <c r="W782"/>
  <c r="V782"/>
  <c r="U782"/>
  <c r="T782"/>
  <c r="X782" s="1"/>
  <c r="S782"/>
  <c r="N782"/>
  <c r="L782"/>
  <c r="Q782" s="1"/>
  <c r="P782" s="1"/>
  <c r="H782"/>
  <c r="G782"/>
  <c r="F782"/>
  <c r="E782"/>
  <c r="I782" s="1"/>
  <c r="Y782" s="1"/>
  <c r="D782"/>
  <c r="V781"/>
  <c r="T781"/>
  <c r="N781"/>
  <c r="L781"/>
  <c r="G781"/>
  <c r="E781"/>
  <c r="V780"/>
  <c r="T780"/>
  <c r="X780" s="1"/>
  <c r="W780" s="1"/>
  <c r="P780"/>
  <c r="N780"/>
  <c r="M780"/>
  <c r="L780"/>
  <c r="Q780" s="1"/>
  <c r="K780"/>
  <c r="G780"/>
  <c r="E780"/>
  <c r="I780" s="1"/>
  <c r="H780" s="1"/>
  <c r="V779"/>
  <c r="T779"/>
  <c r="N779"/>
  <c r="L779"/>
  <c r="G779"/>
  <c r="E779"/>
  <c r="W778"/>
  <c r="V778"/>
  <c r="U778"/>
  <c r="T778"/>
  <c r="X778" s="1"/>
  <c r="S778"/>
  <c r="N778"/>
  <c r="L778"/>
  <c r="Q778" s="1"/>
  <c r="P778" s="1"/>
  <c r="H778"/>
  <c r="G778"/>
  <c r="F778"/>
  <c r="E778"/>
  <c r="I778" s="1"/>
  <c r="Y778" s="1"/>
  <c r="D778"/>
  <c r="V777"/>
  <c r="T777"/>
  <c r="N777"/>
  <c r="L777"/>
  <c r="G777"/>
  <c r="E777"/>
  <c r="V776"/>
  <c r="T776"/>
  <c r="X776" s="1"/>
  <c r="W776" s="1"/>
  <c r="P776"/>
  <c r="N776"/>
  <c r="M776"/>
  <c r="L776"/>
  <c r="Q776" s="1"/>
  <c r="K776"/>
  <c r="G776"/>
  <c r="E776"/>
  <c r="I776" s="1"/>
  <c r="H776" s="1"/>
  <c r="V775"/>
  <c r="T775"/>
  <c r="N775"/>
  <c r="L775"/>
  <c r="G775"/>
  <c r="E775"/>
  <c r="W774"/>
  <c r="V774"/>
  <c r="U774"/>
  <c r="T774"/>
  <c r="X774" s="1"/>
  <c r="S774"/>
  <c r="N774"/>
  <c r="L774"/>
  <c r="Q774" s="1"/>
  <c r="P774" s="1"/>
  <c r="H774"/>
  <c r="G774"/>
  <c r="F774"/>
  <c r="E774"/>
  <c r="I774" s="1"/>
  <c r="Y774" s="1"/>
  <c r="D774"/>
  <c r="V773"/>
  <c r="T773"/>
  <c r="N773"/>
  <c r="L773"/>
  <c r="G773"/>
  <c r="E773"/>
  <c r="V772"/>
  <c r="T772"/>
  <c r="X772" s="1"/>
  <c r="W772" s="1"/>
  <c r="P772"/>
  <c r="N772"/>
  <c r="M772"/>
  <c r="L772"/>
  <c r="Q772" s="1"/>
  <c r="K772"/>
  <c r="G772"/>
  <c r="E772"/>
  <c r="I772" s="1"/>
  <c r="H772" s="1"/>
  <c r="V771"/>
  <c r="T771"/>
  <c r="N771"/>
  <c r="L771"/>
  <c r="G771"/>
  <c r="E771"/>
  <c r="W770"/>
  <c r="V770"/>
  <c r="U770"/>
  <c r="T770"/>
  <c r="X770" s="1"/>
  <c r="S770"/>
  <c r="N770"/>
  <c r="L770"/>
  <c r="Q770" s="1"/>
  <c r="P770" s="1"/>
  <c r="H770"/>
  <c r="G770"/>
  <c r="F770"/>
  <c r="E770"/>
  <c r="I770" s="1"/>
  <c r="Y770" s="1"/>
  <c r="D770"/>
  <c r="V769"/>
  <c r="T769"/>
  <c r="N769"/>
  <c r="L769"/>
  <c r="G769"/>
  <c r="E769"/>
  <c r="V768"/>
  <c r="T768"/>
  <c r="X768" s="1"/>
  <c r="W768" s="1"/>
  <c r="P768"/>
  <c r="N768"/>
  <c r="M768"/>
  <c r="L768"/>
  <c r="Q768" s="1"/>
  <c r="K768"/>
  <c r="G768"/>
  <c r="E768"/>
  <c r="I768" s="1"/>
  <c r="H768" s="1"/>
  <c r="V767"/>
  <c r="T767"/>
  <c r="N767"/>
  <c r="L767"/>
  <c r="G767"/>
  <c r="E767"/>
  <c r="W766"/>
  <c r="V766"/>
  <c r="U766"/>
  <c r="T766"/>
  <c r="X766" s="1"/>
  <c r="S766"/>
  <c r="N766"/>
  <c r="L766"/>
  <c r="Q766" s="1"/>
  <c r="P766" s="1"/>
  <c r="H766"/>
  <c r="G766"/>
  <c r="F766"/>
  <c r="E766"/>
  <c r="I766" s="1"/>
  <c r="Y766" s="1"/>
  <c r="D766"/>
  <c r="V765"/>
  <c r="T765"/>
  <c r="N765"/>
  <c r="N783" s="1"/>
  <c r="L765"/>
  <c r="G765"/>
  <c r="E765"/>
  <c r="V764"/>
  <c r="T764"/>
  <c r="X764" s="1"/>
  <c r="W764" s="1"/>
  <c r="P764"/>
  <c r="N764"/>
  <c r="M764"/>
  <c r="L764"/>
  <c r="Q764" s="1"/>
  <c r="K764"/>
  <c r="G764"/>
  <c r="G783" s="1"/>
  <c r="E764"/>
  <c r="E783" s="1"/>
  <c r="V740"/>
  <c r="V741" s="1"/>
  <c r="T740"/>
  <c r="R740"/>
  <c r="P740"/>
  <c r="M740"/>
  <c r="I740"/>
  <c r="G740"/>
  <c r="E740"/>
  <c r="C740"/>
  <c r="X739"/>
  <c r="W739"/>
  <c r="U739"/>
  <c r="Q739"/>
  <c r="K739"/>
  <c r="J739"/>
  <c r="H739"/>
  <c r="F739"/>
  <c r="D739"/>
  <c r="X738"/>
  <c r="W738"/>
  <c r="U738"/>
  <c r="S738"/>
  <c r="Q738"/>
  <c r="N738"/>
  <c r="K738"/>
  <c r="D738"/>
  <c r="X737"/>
  <c r="W737"/>
  <c r="U737"/>
  <c r="Q737"/>
  <c r="K737"/>
  <c r="J737"/>
  <c r="H737"/>
  <c r="F737"/>
  <c r="D737"/>
  <c r="X736"/>
  <c r="W736"/>
  <c r="U736"/>
  <c r="S736"/>
  <c r="Q736"/>
  <c r="N736"/>
  <c r="K736"/>
  <c r="D736"/>
  <c r="X735"/>
  <c r="W735"/>
  <c r="U735"/>
  <c r="Q735"/>
  <c r="K735"/>
  <c r="J735"/>
  <c r="H735"/>
  <c r="F735"/>
  <c r="D735"/>
  <c r="X734"/>
  <c r="W734"/>
  <c r="U734"/>
  <c r="S734"/>
  <c r="Q734"/>
  <c r="N734"/>
  <c r="K734"/>
  <c r="D734"/>
  <c r="X733"/>
  <c r="W733"/>
  <c r="U733"/>
  <c r="Q733"/>
  <c r="K733"/>
  <c r="J733"/>
  <c r="H733"/>
  <c r="F733"/>
  <c r="D733"/>
  <c r="X732"/>
  <c r="W732"/>
  <c r="U732"/>
  <c r="S732"/>
  <c r="Q732"/>
  <c r="N732"/>
  <c r="K732"/>
  <c r="D732"/>
  <c r="X731"/>
  <c r="W731"/>
  <c r="U731"/>
  <c r="Q731"/>
  <c r="K731"/>
  <c r="J731"/>
  <c r="H731"/>
  <c r="F731"/>
  <c r="D731"/>
  <c r="X730"/>
  <c r="W730"/>
  <c r="U730"/>
  <c r="S730"/>
  <c r="Q730"/>
  <c r="N730"/>
  <c r="K730"/>
  <c r="D730"/>
  <c r="X729"/>
  <c r="W729"/>
  <c r="U729"/>
  <c r="Q729"/>
  <c r="K729"/>
  <c r="J729"/>
  <c r="H729"/>
  <c r="F729"/>
  <c r="D729"/>
  <c r="X728"/>
  <c r="W728"/>
  <c r="U728"/>
  <c r="S728"/>
  <c r="Q728"/>
  <c r="N728"/>
  <c r="K728"/>
  <c r="D728"/>
  <c r="X727"/>
  <c r="W727"/>
  <c r="U727"/>
  <c r="Q727"/>
  <c r="K727"/>
  <c r="J727"/>
  <c r="H727"/>
  <c r="F727"/>
  <c r="D727"/>
  <c r="X726"/>
  <c r="W726"/>
  <c r="U726"/>
  <c r="S726"/>
  <c r="Q726"/>
  <c r="N726"/>
  <c r="K726"/>
  <c r="D726"/>
  <c r="X725"/>
  <c r="W725"/>
  <c r="U725"/>
  <c r="Q725"/>
  <c r="K725"/>
  <c r="J725"/>
  <c r="H725"/>
  <c r="F725"/>
  <c r="D725"/>
  <c r="X724"/>
  <c r="W724"/>
  <c r="U724"/>
  <c r="S724"/>
  <c r="Q724"/>
  <c r="N724"/>
  <c r="K724"/>
  <c r="D724"/>
  <c r="X723"/>
  <c r="W723"/>
  <c r="U723"/>
  <c r="Q723"/>
  <c r="K723"/>
  <c r="J723"/>
  <c r="H723"/>
  <c r="F723"/>
  <c r="D723"/>
  <c r="X722"/>
  <c r="W722"/>
  <c r="U722"/>
  <c r="S722"/>
  <c r="Q722"/>
  <c r="N722"/>
  <c r="K722"/>
  <c r="D722"/>
  <c r="X721"/>
  <c r="W721"/>
  <c r="U721"/>
  <c r="Q721"/>
  <c r="K721"/>
  <c r="J721"/>
  <c r="H721"/>
  <c r="F721"/>
  <c r="D721"/>
  <c r="V698"/>
  <c r="M698"/>
  <c r="W697"/>
  <c r="W699" s="1"/>
  <c r="V697"/>
  <c r="U697"/>
  <c r="T697"/>
  <c r="T698" s="1"/>
  <c r="S697"/>
  <c r="R697"/>
  <c r="Q697"/>
  <c r="P697"/>
  <c r="N697"/>
  <c r="M697"/>
  <c r="X697" s="1"/>
  <c r="X698" s="1"/>
  <c r="I697"/>
  <c r="G697"/>
  <c r="E697"/>
  <c r="C697"/>
  <c r="Y696"/>
  <c r="X696"/>
  <c r="W696"/>
  <c r="U696"/>
  <c r="S696"/>
  <c r="Q696"/>
  <c r="N696"/>
  <c r="K696"/>
  <c r="D696"/>
  <c r="X695"/>
  <c r="W695"/>
  <c r="U695"/>
  <c r="Q695"/>
  <c r="K695"/>
  <c r="J695"/>
  <c r="H695"/>
  <c r="F695"/>
  <c r="D695"/>
  <c r="Y694"/>
  <c r="X694"/>
  <c r="W694"/>
  <c r="U694"/>
  <c r="S694"/>
  <c r="Q694"/>
  <c r="N694"/>
  <c r="K694"/>
  <c r="H694"/>
  <c r="D694"/>
  <c r="X693"/>
  <c r="Q693" s="1"/>
  <c r="W693"/>
  <c r="U693"/>
  <c r="K693"/>
  <c r="J693"/>
  <c r="H693"/>
  <c r="F693"/>
  <c r="D693"/>
  <c r="Y692"/>
  <c r="X692"/>
  <c r="W692"/>
  <c r="U692"/>
  <c r="S692"/>
  <c r="Q692"/>
  <c r="N692"/>
  <c r="K692"/>
  <c r="H692"/>
  <c r="D692"/>
  <c r="X691"/>
  <c r="Q691" s="1"/>
  <c r="W691"/>
  <c r="U691"/>
  <c r="K691"/>
  <c r="J691"/>
  <c r="H691"/>
  <c r="F691"/>
  <c r="D691"/>
  <c r="Y690"/>
  <c r="X690"/>
  <c r="W690"/>
  <c r="U690"/>
  <c r="S690"/>
  <c r="Q690"/>
  <c r="N690"/>
  <c r="K690"/>
  <c r="H690"/>
  <c r="D690"/>
  <c r="X689"/>
  <c r="Q689" s="1"/>
  <c r="W689"/>
  <c r="U689"/>
  <c r="K689"/>
  <c r="J689"/>
  <c r="H689"/>
  <c r="F689"/>
  <c r="D689"/>
  <c r="Y688"/>
  <c r="X688"/>
  <c r="W688"/>
  <c r="U688"/>
  <c r="S688"/>
  <c r="Q688"/>
  <c r="N688"/>
  <c r="K688"/>
  <c r="H688"/>
  <c r="D688"/>
  <c r="X687"/>
  <c r="Q687" s="1"/>
  <c r="W687"/>
  <c r="U687"/>
  <c r="K687"/>
  <c r="J687"/>
  <c r="H687"/>
  <c r="F687"/>
  <c r="D687"/>
  <c r="Y686"/>
  <c r="X686"/>
  <c r="W686"/>
  <c r="U686"/>
  <c r="S686"/>
  <c r="Q686"/>
  <c r="N686"/>
  <c r="K686"/>
  <c r="H686"/>
  <c r="D686"/>
  <c r="X685"/>
  <c r="Q685" s="1"/>
  <c r="W685"/>
  <c r="U685"/>
  <c r="K685"/>
  <c r="J685"/>
  <c r="H685"/>
  <c r="F685"/>
  <c r="D685"/>
  <c r="Y684"/>
  <c r="X684"/>
  <c r="W684"/>
  <c r="U684"/>
  <c r="S684"/>
  <c r="Q684"/>
  <c r="N684"/>
  <c r="K684"/>
  <c r="H684"/>
  <c r="D684"/>
  <c r="X683"/>
  <c r="Q683" s="1"/>
  <c r="W683"/>
  <c r="U683"/>
  <c r="K683"/>
  <c r="J683"/>
  <c r="H683"/>
  <c r="F683"/>
  <c r="D683"/>
  <c r="Y682"/>
  <c r="X682"/>
  <c r="W682"/>
  <c r="U682"/>
  <c r="S682"/>
  <c r="Q682"/>
  <c r="N682"/>
  <c r="K682"/>
  <c r="H682"/>
  <c r="D682"/>
  <c r="X681"/>
  <c r="Q681" s="1"/>
  <c r="W681"/>
  <c r="U681"/>
  <c r="K681"/>
  <c r="J681"/>
  <c r="H681"/>
  <c r="F681"/>
  <c r="D681"/>
  <c r="Y680"/>
  <c r="X680"/>
  <c r="W680"/>
  <c r="U680"/>
  <c r="S680"/>
  <c r="Q680"/>
  <c r="N680"/>
  <c r="K680"/>
  <c r="H680"/>
  <c r="D680"/>
  <c r="X679"/>
  <c r="Q679" s="1"/>
  <c r="W679"/>
  <c r="U679"/>
  <c r="K679"/>
  <c r="J679"/>
  <c r="H679"/>
  <c r="F679"/>
  <c r="D679"/>
  <c r="Y678"/>
  <c r="X678"/>
  <c r="W678"/>
  <c r="U678"/>
  <c r="S678"/>
  <c r="Q678"/>
  <c r="N678"/>
  <c r="K678"/>
  <c r="H678"/>
  <c r="D678"/>
  <c r="V654"/>
  <c r="V655" s="1"/>
  <c r="T654"/>
  <c r="T655" s="1"/>
  <c r="R654"/>
  <c r="P654"/>
  <c r="M654"/>
  <c r="I654"/>
  <c r="G654"/>
  <c r="E654"/>
  <c r="C654"/>
  <c r="C655" s="1"/>
  <c r="X653"/>
  <c r="W653"/>
  <c r="U653"/>
  <c r="Q653"/>
  <c r="K653"/>
  <c r="J653"/>
  <c r="H653"/>
  <c r="F653"/>
  <c r="D653"/>
  <c r="X652"/>
  <c r="W652"/>
  <c r="U652"/>
  <c r="S652"/>
  <c r="Q652"/>
  <c r="N652"/>
  <c r="K652"/>
  <c r="H652" s="1"/>
  <c r="D652"/>
  <c r="X651"/>
  <c r="W651"/>
  <c r="U651"/>
  <c r="Q651"/>
  <c r="K651"/>
  <c r="J651"/>
  <c r="H651"/>
  <c r="F651"/>
  <c r="D651"/>
  <c r="X650"/>
  <c r="W650"/>
  <c r="U650"/>
  <c r="S650"/>
  <c r="Q650"/>
  <c r="N650"/>
  <c r="K650"/>
  <c r="H650" s="1"/>
  <c r="D650"/>
  <c r="X649"/>
  <c r="W649"/>
  <c r="U649"/>
  <c r="Q649"/>
  <c r="K649"/>
  <c r="J649"/>
  <c r="H649"/>
  <c r="F649"/>
  <c r="D649"/>
  <c r="X648"/>
  <c r="W648"/>
  <c r="U648"/>
  <c r="S648"/>
  <c r="Q648"/>
  <c r="N648"/>
  <c r="K648"/>
  <c r="H648" s="1"/>
  <c r="D648"/>
  <c r="X647"/>
  <c r="W647"/>
  <c r="U647"/>
  <c r="Q647"/>
  <c r="K647"/>
  <c r="J647"/>
  <c r="H647"/>
  <c r="F647"/>
  <c r="D647"/>
  <c r="X646"/>
  <c r="W646"/>
  <c r="U646"/>
  <c r="S646"/>
  <c r="Q646"/>
  <c r="N646"/>
  <c r="K646"/>
  <c r="H646" s="1"/>
  <c r="D646"/>
  <c r="X645"/>
  <c r="W645"/>
  <c r="U645"/>
  <c r="Q645"/>
  <c r="K645"/>
  <c r="J645"/>
  <c r="H645"/>
  <c r="F645"/>
  <c r="D645"/>
  <c r="X644"/>
  <c r="W644"/>
  <c r="U644"/>
  <c r="S644"/>
  <c r="Q644"/>
  <c r="N644"/>
  <c r="K644"/>
  <c r="H644" s="1"/>
  <c r="D644"/>
  <c r="X643"/>
  <c r="W643"/>
  <c r="U643"/>
  <c r="Q643"/>
  <c r="K643"/>
  <c r="J643"/>
  <c r="H643"/>
  <c r="F643"/>
  <c r="D643"/>
  <c r="X642"/>
  <c r="W642"/>
  <c r="U642"/>
  <c r="S642"/>
  <c r="Q642"/>
  <c r="N642"/>
  <c r="K642"/>
  <c r="H642" s="1"/>
  <c r="D642"/>
  <c r="X641"/>
  <c r="W641"/>
  <c r="U641"/>
  <c r="Q641"/>
  <c r="K641"/>
  <c r="J641"/>
  <c r="H641"/>
  <c r="F641"/>
  <c r="D641"/>
  <c r="X640"/>
  <c r="W640"/>
  <c r="U640"/>
  <c r="S640"/>
  <c r="Q640"/>
  <c r="N640"/>
  <c r="K640"/>
  <c r="H640" s="1"/>
  <c r="D640"/>
  <c r="X639"/>
  <c r="W639"/>
  <c r="U639"/>
  <c r="Q639"/>
  <c r="K639"/>
  <c r="J639"/>
  <c r="H639"/>
  <c r="F639"/>
  <c r="D639"/>
  <c r="X638"/>
  <c r="W638"/>
  <c r="U638"/>
  <c r="S638"/>
  <c r="Q638"/>
  <c r="N638"/>
  <c r="K638"/>
  <c r="H638"/>
  <c r="D638"/>
  <c r="X637"/>
  <c r="W637"/>
  <c r="U637"/>
  <c r="K637"/>
  <c r="J637"/>
  <c r="H637"/>
  <c r="F637"/>
  <c r="D637"/>
  <c r="X636"/>
  <c r="W636"/>
  <c r="U636"/>
  <c r="S636"/>
  <c r="Q636"/>
  <c r="N636"/>
  <c r="K636"/>
  <c r="H636"/>
  <c r="D636"/>
  <c r="X635"/>
  <c r="W635"/>
  <c r="U635"/>
  <c r="K635"/>
  <c r="J635"/>
  <c r="H635"/>
  <c r="F635"/>
  <c r="D635"/>
  <c r="V611"/>
  <c r="V612" s="1"/>
  <c r="T611"/>
  <c r="T612" s="1"/>
  <c r="R611"/>
  <c r="R612" s="1"/>
  <c r="P611"/>
  <c r="M611"/>
  <c r="M612" s="1"/>
  <c r="I611"/>
  <c r="I612" s="1"/>
  <c r="G611"/>
  <c r="G612" s="1"/>
  <c r="E611"/>
  <c r="E612" s="1"/>
  <c r="C611"/>
  <c r="C612" s="1"/>
  <c r="X610"/>
  <c r="W610"/>
  <c r="U610"/>
  <c r="Q610"/>
  <c r="K610"/>
  <c r="J610"/>
  <c r="H610"/>
  <c r="F610"/>
  <c r="D610"/>
  <c r="X609"/>
  <c r="W609"/>
  <c r="U609"/>
  <c r="S609"/>
  <c r="Q609"/>
  <c r="N609"/>
  <c r="K609"/>
  <c r="H609"/>
  <c r="D609"/>
  <c r="X608"/>
  <c r="W608"/>
  <c r="U608"/>
  <c r="Q608"/>
  <c r="K608"/>
  <c r="J608"/>
  <c r="H608"/>
  <c r="F608"/>
  <c r="D608"/>
  <c r="X607"/>
  <c r="W607"/>
  <c r="U607"/>
  <c r="S607"/>
  <c r="Q607"/>
  <c r="N607"/>
  <c r="K607"/>
  <c r="H607"/>
  <c r="D607"/>
  <c r="X606"/>
  <c r="W606"/>
  <c r="U606"/>
  <c r="Q606"/>
  <c r="K606"/>
  <c r="J606"/>
  <c r="H606"/>
  <c r="F606"/>
  <c r="D606"/>
  <c r="X605"/>
  <c r="W605"/>
  <c r="U605"/>
  <c r="S605"/>
  <c r="Q605"/>
  <c r="N605"/>
  <c r="K605"/>
  <c r="H605"/>
  <c r="D605"/>
  <c r="X604"/>
  <c r="W604"/>
  <c r="U604"/>
  <c r="Q604"/>
  <c r="K604"/>
  <c r="J604"/>
  <c r="H604"/>
  <c r="F604"/>
  <c r="D604"/>
  <c r="X603"/>
  <c r="W603"/>
  <c r="U603"/>
  <c r="S603"/>
  <c r="Q603"/>
  <c r="N603"/>
  <c r="K603"/>
  <c r="H603"/>
  <c r="D603"/>
  <c r="X602"/>
  <c r="W602"/>
  <c r="U602"/>
  <c r="Q602"/>
  <c r="K602"/>
  <c r="J602"/>
  <c r="H602"/>
  <c r="F602"/>
  <c r="D602"/>
  <c r="X601"/>
  <c r="W601"/>
  <c r="U601"/>
  <c r="S601"/>
  <c r="Q601"/>
  <c r="N601"/>
  <c r="K601"/>
  <c r="H601"/>
  <c r="D601"/>
  <c r="X600"/>
  <c r="W600"/>
  <c r="U600"/>
  <c r="Q600"/>
  <c r="K600"/>
  <c r="J600"/>
  <c r="H600"/>
  <c r="F600"/>
  <c r="D600"/>
  <c r="X599"/>
  <c r="W599"/>
  <c r="U599"/>
  <c r="S599"/>
  <c r="Q599"/>
  <c r="N599"/>
  <c r="K599"/>
  <c r="H599"/>
  <c r="D599"/>
  <c r="X598"/>
  <c r="W598"/>
  <c r="U598"/>
  <c r="Q598"/>
  <c r="K598"/>
  <c r="J598"/>
  <c r="H598"/>
  <c r="F598"/>
  <c r="D598"/>
  <c r="X597"/>
  <c r="W597"/>
  <c r="U597"/>
  <c r="S597"/>
  <c r="Q597"/>
  <c r="N597"/>
  <c r="K597"/>
  <c r="H597"/>
  <c r="D597"/>
  <c r="X596"/>
  <c r="W596"/>
  <c r="U596"/>
  <c r="Q596"/>
  <c r="K596"/>
  <c r="J596"/>
  <c r="H596"/>
  <c r="F596"/>
  <c r="D596"/>
  <c r="X595"/>
  <c r="W595"/>
  <c r="U595"/>
  <c r="S595"/>
  <c r="Q595"/>
  <c r="N595"/>
  <c r="K595"/>
  <c r="H595"/>
  <c r="D595"/>
  <c r="X594"/>
  <c r="W594"/>
  <c r="U594"/>
  <c r="Q594"/>
  <c r="N594"/>
  <c r="K594"/>
  <c r="H594"/>
  <c r="F594"/>
  <c r="D594"/>
  <c r="X593"/>
  <c r="W593"/>
  <c r="U593"/>
  <c r="S593"/>
  <c r="Q593"/>
  <c r="N593"/>
  <c r="K593"/>
  <c r="J593"/>
  <c r="H593"/>
  <c r="F593"/>
  <c r="D593"/>
  <c r="X592"/>
  <c r="W592"/>
  <c r="U592"/>
  <c r="S592"/>
  <c r="Q592"/>
  <c r="N592"/>
  <c r="K592"/>
  <c r="H592"/>
  <c r="F592"/>
  <c r="D592"/>
  <c r="I571"/>
  <c r="J571" s="1"/>
  <c r="G571"/>
  <c r="H571" s="1"/>
  <c r="E571"/>
  <c r="F571" s="1"/>
  <c r="C571"/>
  <c r="K571" s="1"/>
  <c r="V567"/>
  <c r="V568" s="1"/>
  <c r="T567"/>
  <c r="T568" s="1"/>
  <c r="R567"/>
  <c r="R568" s="1"/>
  <c r="P567"/>
  <c r="P568" s="1"/>
  <c r="M567"/>
  <c r="X567" s="1"/>
  <c r="I567"/>
  <c r="I568" s="1"/>
  <c r="G567"/>
  <c r="G568" s="1"/>
  <c r="E567"/>
  <c r="E568" s="1"/>
  <c r="C567"/>
  <c r="C568" s="1"/>
  <c r="X566"/>
  <c r="W566"/>
  <c r="U566"/>
  <c r="S566"/>
  <c r="Q566"/>
  <c r="K566"/>
  <c r="J566"/>
  <c r="H566"/>
  <c r="F566"/>
  <c r="D566"/>
  <c r="X565"/>
  <c r="W565"/>
  <c r="U565"/>
  <c r="S565"/>
  <c r="Q565"/>
  <c r="N565"/>
  <c r="K565"/>
  <c r="H565"/>
  <c r="D565"/>
  <c r="X564"/>
  <c r="Y564" s="1"/>
  <c r="W564"/>
  <c r="U564"/>
  <c r="Q564"/>
  <c r="K564"/>
  <c r="J564"/>
  <c r="H564"/>
  <c r="F564"/>
  <c r="D564"/>
  <c r="X563"/>
  <c r="W563"/>
  <c r="U563"/>
  <c r="S563"/>
  <c r="Q563"/>
  <c r="N563"/>
  <c r="K563"/>
  <c r="H563"/>
  <c r="D563"/>
  <c r="X562"/>
  <c r="Y562" s="1"/>
  <c r="W562"/>
  <c r="U562"/>
  <c r="Q562"/>
  <c r="K562"/>
  <c r="J562"/>
  <c r="H562"/>
  <c r="F562"/>
  <c r="D562"/>
  <c r="X561"/>
  <c r="W561"/>
  <c r="U561"/>
  <c r="S561"/>
  <c r="Q561"/>
  <c r="N561"/>
  <c r="K561"/>
  <c r="H561"/>
  <c r="D561"/>
  <c r="X560"/>
  <c r="Y560" s="1"/>
  <c r="W560"/>
  <c r="U560"/>
  <c r="Q560"/>
  <c r="K560"/>
  <c r="J560"/>
  <c r="H560"/>
  <c r="F560"/>
  <c r="D560"/>
  <c r="X559"/>
  <c r="W559"/>
  <c r="U559"/>
  <c r="S559"/>
  <c r="Q559"/>
  <c r="N559"/>
  <c r="K559"/>
  <c r="H559"/>
  <c r="D559"/>
  <c r="X558"/>
  <c r="Y558" s="1"/>
  <c r="W558"/>
  <c r="U558"/>
  <c r="Q558"/>
  <c r="K558"/>
  <c r="J558"/>
  <c r="H558"/>
  <c r="F558"/>
  <c r="D558"/>
  <c r="X557"/>
  <c r="W557"/>
  <c r="U557"/>
  <c r="S557"/>
  <c r="Q557"/>
  <c r="N557"/>
  <c r="K557"/>
  <c r="H557"/>
  <c r="D557"/>
  <c r="X556"/>
  <c r="Y556" s="1"/>
  <c r="W556"/>
  <c r="U556"/>
  <c r="Q556"/>
  <c r="K556"/>
  <c r="J556"/>
  <c r="H556"/>
  <c r="F556"/>
  <c r="D556"/>
  <c r="X555"/>
  <c r="W555"/>
  <c r="U555"/>
  <c r="S555"/>
  <c r="Q555"/>
  <c r="N555"/>
  <c r="K555"/>
  <c r="H555"/>
  <c r="D555"/>
  <c r="X554"/>
  <c r="Y554" s="1"/>
  <c r="W554"/>
  <c r="U554"/>
  <c r="Q554"/>
  <c r="K554"/>
  <c r="J554"/>
  <c r="H554"/>
  <c r="F554"/>
  <c r="D554"/>
  <c r="X553"/>
  <c r="W553"/>
  <c r="U553"/>
  <c r="S553"/>
  <c r="Q553"/>
  <c r="N553"/>
  <c r="K553"/>
  <c r="H553"/>
  <c r="D553"/>
  <c r="X552"/>
  <c r="Y552" s="1"/>
  <c r="W552"/>
  <c r="U552"/>
  <c r="Q552"/>
  <c r="K552"/>
  <c r="J552"/>
  <c r="H552"/>
  <c r="F552"/>
  <c r="D552"/>
  <c r="X551"/>
  <c r="W551"/>
  <c r="U551"/>
  <c r="S551"/>
  <c r="Q551"/>
  <c r="N551"/>
  <c r="K551"/>
  <c r="H551"/>
  <c r="D551"/>
  <c r="X550"/>
  <c r="Y550" s="1"/>
  <c r="W550"/>
  <c r="U550"/>
  <c r="Q550"/>
  <c r="K550"/>
  <c r="J550"/>
  <c r="H550"/>
  <c r="F550"/>
  <c r="D550"/>
  <c r="X549"/>
  <c r="W549"/>
  <c r="U549"/>
  <c r="S549"/>
  <c r="Q549"/>
  <c r="N549"/>
  <c r="K549"/>
  <c r="H549"/>
  <c r="D549"/>
  <c r="X548"/>
  <c r="Y548" s="1"/>
  <c r="W548"/>
  <c r="U548"/>
  <c r="Q548"/>
  <c r="K548"/>
  <c r="J548"/>
  <c r="H548"/>
  <c r="F548"/>
  <c r="D548"/>
  <c r="I527"/>
  <c r="J527" s="1"/>
  <c r="G527"/>
  <c r="H527" s="1"/>
  <c r="E527"/>
  <c r="F527" s="1"/>
  <c r="C527"/>
  <c r="K527" s="1"/>
  <c r="I526"/>
  <c r="G526"/>
  <c r="E526"/>
  <c r="C526"/>
  <c r="K526" s="1"/>
  <c r="V523"/>
  <c r="V524" s="1"/>
  <c r="T523"/>
  <c r="R523"/>
  <c r="R524" s="1"/>
  <c r="P523"/>
  <c r="M523"/>
  <c r="M524" s="1"/>
  <c r="I523"/>
  <c r="I524" s="1"/>
  <c r="G523"/>
  <c r="E523"/>
  <c r="E524" s="1"/>
  <c r="C523"/>
  <c r="X522"/>
  <c r="W522"/>
  <c r="U522"/>
  <c r="Q522"/>
  <c r="K522"/>
  <c r="J522"/>
  <c r="H522"/>
  <c r="F522"/>
  <c r="D522"/>
  <c r="X521"/>
  <c r="W521"/>
  <c r="U521"/>
  <c r="S521"/>
  <c r="Q521"/>
  <c r="N521"/>
  <c r="K521"/>
  <c r="H521"/>
  <c r="D521"/>
  <c r="X520"/>
  <c r="W520"/>
  <c r="U520"/>
  <c r="Q520"/>
  <c r="K520"/>
  <c r="J520"/>
  <c r="H520"/>
  <c r="F520"/>
  <c r="D520"/>
  <c r="X519"/>
  <c r="W519"/>
  <c r="U519"/>
  <c r="S519"/>
  <c r="Q519"/>
  <c r="N519"/>
  <c r="K519"/>
  <c r="H519"/>
  <c r="D519"/>
  <c r="X518"/>
  <c r="W518"/>
  <c r="U518"/>
  <c r="Q518"/>
  <c r="K518"/>
  <c r="J518"/>
  <c r="H518"/>
  <c r="F518"/>
  <c r="D518"/>
  <c r="X517"/>
  <c r="W517"/>
  <c r="U517"/>
  <c r="S517"/>
  <c r="Q517"/>
  <c r="N517"/>
  <c r="K517"/>
  <c r="H517"/>
  <c r="D517"/>
  <c r="X516"/>
  <c r="W516"/>
  <c r="U516"/>
  <c r="Q516"/>
  <c r="K516"/>
  <c r="J516"/>
  <c r="H516"/>
  <c r="F516"/>
  <c r="D516"/>
  <c r="X515"/>
  <c r="W515"/>
  <c r="U515"/>
  <c r="S515"/>
  <c r="Q515"/>
  <c r="N515"/>
  <c r="K515"/>
  <c r="H515"/>
  <c r="D515"/>
  <c r="X514"/>
  <c r="W514"/>
  <c r="U514"/>
  <c r="Q514"/>
  <c r="K514"/>
  <c r="J514"/>
  <c r="H514"/>
  <c r="F514"/>
  <c r="D514"/>
  <c r="X513"/>
  <c r="W513"/>
  <c r="U513"/>
  <c r="S513"/>
  <c r="Q513"/>
  <c r="N513"/>
  <c r="K513"/>
  <c r="H513"/>
  <c r="D513"/>
  <c r="X512"/>
  <c r="W512"/>
  <c r="U512"/>
  <c r="Q512"/>
  <c r="K512"/>
  <c r="J512"/>
  <c r="H512"/>
  <c r="F512"/>
  <c r="D512"/>
  <c r="X511"/>
  <c r="W511"/>
  <c r="U511"/>
  <c r="S511"/>
  <c r="Q511"/>
  <c r="N511"/>
  <c r="K511"/>
  <c r="H511"/>
  <c r="D511"/>
  <c r="X510"/>
  <c r="W510"/>
  <c r="U510"/>
  <c r="Q510"/>
  <c r="K510"/>
  <c r="J510"/>
  <c r="H510"/>
  <c r="F510"/>
  <c r="D510"/>
  <c r="X509"/>
  <c r="W509"/>
  <c r="U509"/>
  <c r="S509"/>
  <c r="Q509"/>
  <c r="N509"/>
  <c r="K509"/>
  <c r="H509"/>
  <c r="D509"/>
  <c r="X508"/>
  <c r="W508"/>
  <c r="U508"/>
  <c r="Q508"/>
  <c r="K508"/>
  <c r="J508"/>
  <c r="H508"/>
  <c r="F508"/>
  <c r="D508"/>
  <c r="X507"/>
  <c r="W507"/>
  <c r="U507"/>
  <c r="S507"/>
  <c r="Q507"/>
  <c r="N507"/>
  <c r="K507"/>
  <c r="H507"/>
  <c r="D507"/>
  <c r="X506"/>
  <c r="W506"/>
  <c r="U506"/>
  <c r="Q506"/>
  <c r="K506"/>
  <c r="J506"/>
  <c r="H506"/>
  <c r="F506"/>
  <c r="D506"/>
  <c r="X505"/>
  <c r="W505"/>
  <c r="U505"/>
  <c r="S505"/>
  <c r="Q505"/>
  <c r="N505"/>
  <c r="K505"/>
  <c r="H505"/>
  <c r="D505"/>
  <c r="X504"/>
  <c r="W504"/>
  <c r="U504"/>
  <c r="Q504"/>
  <c r="K504"/>
  <c r="J504"/>
  <c r="H504"/>
  <c r="F504"/>
  <c r="D504"/>
  <c r="W485"/>
  <c r="U485"/>
  <c r="S485"/>
  <c r="Q485"/>
  <c r="N485"/>
  <c r="K485"/>
  <c r="I485"/>
  <c r="G485"/>
  <c r="E485"/>
  <c r="C485"/>
  <c r="Y483"/>
  <c r="M483"/>
  <c r="Y482"/>
  <c r="M482"/>
  <c r="Y481"/>
  <c r="M481"/>
  <c r="Y480"/>
  <c r="M480"/>
  <c r="Y479"/>
  <c r="M479"/>
  <c r="Y478"/>
  <c r="M478"/>
  <c r="Y477"/>
  <c r="M477"/>
  <c r="Y476"/>
  <c r="M476"/>
  <c r="Y475"/>
  <c r="M475"/>
  <c r="Y474"/>
  <c r="M474"/>
  <c r="Y473"/>
  <c r="M473"/>
  <c r="Y472"/>
  <c r="M472"/>
  <c r="Y471"/>
  <c r="M471"/>
  <c r="Y470"/>
  <c r="M470"/>
  <c r="Y469"/>
  <c r="M469"/>
  <c r="Y468"/>
  <c r="M468"/>
  <c r="Y467"/>
  <c r="M467"/>
  <c r="Y466"/>
  <c r="M466"/>
  <c r="Y465"/>
  <c r="Y485" s="1"/>
  <c r="M465"/>
  <c r="M485" s="1"/>
  <c r="W444"/>
  <c r="U444"/>
  <c r="S444"/>
  <c r="Q444"/>
  <c r="N444"/>
  <c r="K444"/>
  <c r="I444"/>
  <c r="G444"/>
  <c r="H444" s="1"/>
  <c r="E444"/>
  <c r="C444"/>
  <c r="D444" s="1"/>
  <c r="Y442"/>
  <c r="X442"/>
  <c r="V442"/>
  <c r="T442"/>
  <c r="R442"/>
  <c r="P442"/>
  <c r="M442"/>
  <c r="L442"/>
  <c r="J442"/>
  <c r="H442"/>
  <c r="F442"/>
  <c r="D442"/>
  <c r="Y441"/>
  <c r="X441" s="1"/>
  <c r="V441"/>
  <c r="T441"/>
  <c r="R441"/>
  <c r="P441"/>
  <c r="M441"/>
  <c r="L441" s="1"/>
  <c r="J441"/>
  <c r="H441"/>
  <c r="F441"/>
  <c r="D441"/>
  <c r="Y440"/>
  <c r="X440" s="1"/>
  <c r="V440"/>
  <c r="R440"/>
  <c r="P440"/>
  <c r="M440"/>
  <c r="L440" s="1"/>
  <c r="J440"/>
  <c r="F440"/>
  <c r="Y439"/>
  <c r="X439" s="1"/>
  <c r="V439"/>
  <c r="R439"/>
  <c r="M439"/>
  <c r="L439" s="1"/>
  <c r="J439"/>
  <c r="F439"/>
  <c r="Y438"/>
  <c r="X438" s="1"/>
  <c r="V438"/>
  <c r="R438"/>
  <c r="M438"/>
  <c r="L438" s="1"/>
  <c r="J438"/>
  <c r="F438"/>
  <c r="Y437"/>
  <c r="X437" s="1"/>
  <c r="V437"/>
  <c r="R437"/>
  <c r="M437"/>
  <c r="L437" s="1"/>
  <c r="J437"/>
  <c r="F437"/>
  <c r="Y436"/>
  <c r="X436" s="1"/>
  <c r="V436"/>
  <c r="R436"/>
  <c r="M436"/>
  <c r="L436" s="1"/>
  <c r="J436"/>
  <c r="F436"/>
  <c r="Y435"/>
  <c r="X435" s="1"/>
  <c r="V435"/>
  <c r="R435"/>
  <c r="M435"/>
  <c r="L435" s="1"/>
  <c r="J435"/>
  <c r="F435"/>
  <c r="Y434"/>
  <c r="X434" s="1"/>
  <c r="V434"/>
  <c r="R434"/>
  <c r="M434"/>
  <c r="L434" s="1"/>
  <c r="J434"/>
  <c r="F434"/>
  <c r="Y433"/>
  <c r="X433" s="1"/>
  <c r="V433"/>
  <c r="R433"/>
  <c r="M433"/>
  <c r="L433" s="1"/>
  <c r="J433"/>
  <c r="F433"/>
  <c r="Y432"/>
  <c r="X432" s="1"/>
  <c r="V432"/>
  <c r="R432"/>
  <c r="M432"/>
  <c r="L432" s="1"/>
  <c r="J432"/>
  <c r="F432"/>
  <c r="Y431"/>
  <c r="X431" s="1"/>
  <c r="V431"/>
  <c r="R431"/>
  <c r="M431"/>
  <c r="L431" s="1"/>
  <c r="J431"/>
  <c r="F431"/>
  <c r="Y430"/>
  <c r="X430" s="1"/>
  <c r="V430"/>
  <c r="R430"/>
  <c r="M430"/>
  <c r="L430" s="1"/>
  <c r="J430"/>
  <c r="F430"/>
  <c r="Y429"/>
  <c r="X429" s="1"/>
  <c r="V429"/>
  <c r="R429"/>
  <c r="M429"/>
  <c r="L429" s="1"/>
  <c r="J429"/>
  <c r="F429"/>
  <c r="Y428"/>
  <c r="X428" s="1"/>
  <c r="V428"/>
  <c r="R428"/>
  <c r="M428"/>
  <c r="L428" s="1"/>
  <c r="J428"/>
  <c r="F428"/>
  <c r="Y427"/>
  <c r="X427" s="1"/>
  <c r="V427"/>
  <c r="R427"/>
  <c r="M427"/>
  <c r="L427" s="1"/>
  <c r="J427"/>
  <c r="F427"/>
  <c r="Y426"/>
  <c r="X426" s="1"/>
  <c r="V426"/>
  <c r="R426"/>
  <c r="M426"/>
  <c r="L426" s="1"/>
  <c r="J426"/>
  <c r="F426"/>
  <c r="Y425"/>
  <c r="X425" s="1"/>
  <c r="V425"/>
  <c r="R425"/>
  <c r="M425"/>
  <c r="L425" s="1"/>
  <c r="J425"/>
  <c r="F425"/>
  <c r="Y424"/>
  <c r="X424" s="1"/>
  <c r="V424"/>
  <c r="R424"/>
  <c r="M424"/>
  <c r="M444" s="1"/>
  <c r="J424"/>
  <c r="F424"/>
  <c r="W403"/>
  <c r="T401"/>
  <c r="V400"/>
  <c r="T400"/>
  <c r="T402" s="1"/>
  <c r="R400"/>
  <c r="P400"/>
  <c r="P402" s="1"/>
  <c r="M400"/>
  <c r="I400"/>
  <c r="G400"/>
  <c r="G823" s="1"/>
  <c r="E400"/>
  <c r="E823" s="1"/>
  <c r="C400"/>
  <c r="C823" s="1"/>
  <c r="X399"/>
  <c r="U399"/>
  <c r="Q399"/>
  <c r="K399"/>
  <c r="J399"/>
  <c r="H399"/>
  <c r="F399"/>
  <c r="D399"/>
  <c r="X398"/>
  <c r="W398"/>
  <c r="U398"/>
  <c r="S398"/>
  <c r="Q398"/>
  <c r="N398"/>
  <c r="K398"/>
  <c r="H398"/>
  <c r="D398"/>
  <c r="X397"/>
  <c r="U397"/>
  <c r="Q397"/>
  <c r="K397"/>
  <c r="J397"/>
  <c r="H397"/>
  <c r="F397"/>
  <c r="D397"/>
  <c r="X396"/>
  <c r="W396"/>
  <c r="U396"/>
  <c r="S396"/>
  <c r="Q396"/>
  <c r="N396"/>
  <c r="K396"/>
  <c r="H396"/>
  <c r="D396"/>
  <c r="X395"/>
  <c r="U395"/>
  <c r="Q395"/>
  <c r="K395"/>
  <c r="J395"/>
  <c r="H395"/>
  <c r="F395"/>
  <c r="D395"/>
  <c r="X394"/>
  <c r="W394"/>
  <c r="U394"/>
  <c r="S394"/>
  <c r="Q394"/>
  <c r="N394"/>
  <c r="K394"/>
  <c r="H394"/>
  <c r="D394"/>
  <c r="X393"/>
  <c r="U393"/>
  <c r="Q393"/>
  <c r="K393"/>
  <c r="J393"/>
  <c r="H393"/>
  <c r="F393"/>
  <c r="D393"/>
  <c r="X392"/>
  <c r="W392"/>
  <c r="U392"/>
  <c r="S392"/>
  <c r="Q392"/>
  <c r="N392"/>
  <c r="K392"/>
  <c r="H392"/>
  <c r="D392"/>
  <c r="X391"/>
  <c r="U391"/>
  <c r="Q391"/>
  <c r="K391"/>
  <c r="J391"/>
  <c r="H391"/>
  <c r="F391"/>
  <c r="D391"/>
  <c r="X390"/>
  <c r="W390"/>
  <c r="U390"/>
  <c r="S390"/>
  <c r="Q390"/>
  <c r="N390"/>
  <c r="K390"/>
  <c r="H390"/>
  <c r="D390"/>
  <c r="X389"/>
  <c r="U389"/>
  <c r="Q389"/>
  <c r="K389"/>
  <c r="J389"/>
  <c r="H389"/>
  <c r="F389"/>
  <c r="D389"/>
  <c r="X388"/>
  <c r="W388"/>
  <c r="U388"/>
  <c r="S388"/>
  <c r="Q388"/>
  <c r="N388"/>
  <c r="K388"/>
  <c r="H388"/>
  <c r="D388"/>
  <c r="X387"/>
  <c r="U387"/>
  <c r="Q387"/>
  <c r="K387"/>
  <c r="J387"/>
  <c r="H387"/>
  <c r="F387"/>
  <c r="D387"/>
  <c r="X386"/>
  <c r="W386"/>
  <c r="U386"/>
  <c r="S386"/>
  <c r="Q386"/>
  <c r="N386"/>
  <c r="K386"/>
  <c r="H386"/>
  <c r="D386"/>
  <c r="X385"/>
  <c r="U385"/>
  <c r="Q385"/>
  <c r="K385"/>
  <c r="J385"/>
  <c r="H385"/>
  <c r="F385"/>
  <c r="D385"/>
  <c r="X384"/>
  <c r="W384"/>
  <c r="U384"/>
  <c r="S384"/>
  <c r="Q384"/>
  <c r="N384"/>
  <c r="K384"/>
  <c r="H384"/>
  <c r="D384"/>
  <c r="X383"/>
  <c r="U383"/>
  <c r="Q383"/>
  <c r="K383"/>
  <c r="J383"/>
  <c r="H383"/>
  <c r="F383"/>
  <c r="D383"/>
  <c r="X382"/>
  <c r="W382"/>
  <c r="U382"/>
  <c r="S382"/>
  <c r="Q382"/>
  <c r="N382"/>
  <c r="K382"/>
  <c r="H382"/>
  <c r="D382"/>
  <c r="X381"/>
  <c r="U381"/>
  <c r="Q381"/>
  <c r="K381"/>
  <c r="J381"/>
  <c r="H381"/>
  <c r="F381"/>
  <c r="D381"/>
  <c r="W358"/>
  <c r="V357"/>
  <c r="M357"/>
  <c r="V356"/>
  <c r="T356"/>
  <c r="T357" s="1"/>
  <c r="R356"/>
  <c r="P356"/>
  <c r="P357" s="1"/>
  <c r="M356"/>
  <c r="X356" s="1"/>
  <c r="I356"/>
  <c r="G356"/>
  <c r="G357" s="1"/>
  <c r="E356"/>
  <c r="E357" s="1"/>
  <c r="C356"/>
  <c r="C357" s="1"/>
  <c r="X355"/>
  <c r="W355"/>
  <c r="U355"/>
  <c r="S355"/>
  <c r="Q355"/>
  <c r="N355"/>
  <c r="K355"/>
  <c r="H355"/>
  <c r="D355"/>
  <c r="X354"/>
  <c r="Y354" s="1"/>
  <c r="U354"/>
  <c r="Q354"/>
  <c r="K354"/>
  <c r="J354"/>
  <c r="H354"/>
  <c r="F354"/>
  <c r="D354"/>
  <c r="X353"/>
  <c r="W353"/>
  <c r="U353"/>
  <c r="S353"/>
  <c r="Q353"/>
  <c r="N353"/>
  <c r="K353"/>
  <c r="H353"/>
  <c r="D353"/>
  <c r="X352"/>
  <c r="Y352" s="1"/>
  <c r="U352"/>
  <c r="Q352"/>
  <c r="K352"/>
  <c r="J352"/>
  <c r="H352"/>
  <c r="F352"/>
  <c r="D352"/>
  <c r="X351"/>
  <c r="W351"/>
  <c r="U351"/>
  <c r="S351"/>
  <c r="Q351"/>
  <c r="N351"/>
  <c r="K351"/>
  <c r="H351"/>
  <c r="D351"/>
  <c r="X350"/>
  <c r="Y350" s="1"/>
  <c r="U350"/>
  <c r="Q350"/>
  <c r="K350"/>
  <c r="J350"/>
  <c r="H350"/>
  <c r="F350"/>
  <c r="D350"/>
  <c r="X349"/>
  <c r="W349"/>
  <c r="U349"/>
  <c r="S349"/>
  <c r="Q349"/>
  <c r="N349"/>
  <c r="K349"/>
  <c r="H349"/>
  <c r="D349"/>
  <c r="X348"/>
  <c r="Y348" s="1"/>
  <c r="U348"/>
  <c r="Q348"/>
  <c r="N348"/>
  <c r="K348"/>
  <c r="J348"/>
  <c r="H348"/>
  <c r="F348"/>
  <c r="D348"/>
  <c r="X347"/>
  <c r="Y347" s="1"/>
  <c r="U347"/>
  <c r="Q347"/>
  <c r="N347"/>
  <c r="K347"/>
  <c r="H347"/>
  <c r="D347"/>
  <c r="X346"/>
  <c r="Y346" s="1"/>
  <c r="U346"/>
  <c r="Q346"/>
  <c r="K346"/>
  <c r="J346"/>
  <c r="H346"/>
  <c r="F346"/>
  <c r="D346"/>
  <c r="X345"/>
  <c r="Y345" s="1"/>
  <c r="U345"/>
  <c r="S345"/>
  <c r="Q345"/>
  <c r="N345"/>
  <c r="K345"/>
  <c r="H345"/>
  <c r="F345"/>
  <c r="D345"/>
  <c r="X344"/>
  <c r="Y344" s="1"/>
  <c r="U344"/>
  <c r="Q344"/>
  <c r="N344"/>
  <c r="K344"/>
  <c r="H344"/>
  <c r="F344"/>
  <c r="D344"/>
  <c r="X343"/>
  <c r="Y343" s="1"/>
  <c r="U343"/>
  <c r="S343"/>
  <c r="Q343"/>
  <c r="N343"/>
  <c r="K343"/>
  <c r="H343"/>
  <c r="F343"/>
  <c r="D343"/>
  <c r="X342"/>
  <c r="Y342" s="1"/>
  <c r="U342"/>
  <c r="S342"/>
  <c r="Q342"/>
  <c r="N342"/>
  <c r="K342"/>
  <c r="H342"/>
  <c r="D342"/>
  <c r="X341"/>
  <c r="Y341" s="1"/>
  <c r="U341"/>
  <c r="Q341"/>
  <c r="N341"/>
  <c r="K341"/>
  <c r="H341"/>
  <c r="F341"/>
  <c r="D341"/>
  <c r="X340"/>
  <c r="Y340" s="1"/>
  <c r="U340"/>
  <c r="Q340"/>
  <c r="N340"/>
  <c r="K340"/>
  <c r="H340"/>
  <c r="F340"/>
  <c r="D340"/>
  <c r="X339"/>
  <c r="Y339" s="1"/>
  <c r="U339"/>
  <c r="S339"/>
  <c r="Q339"/>
  <c r="N339"/>
  <c r="K339"/>
  <c r="H339"/>
  <c r="F339"/>
  <c r="D339"/>
  <c r="X338"/>
  <c r="Y338" s="1"/>
  <c r="U338"/>
  <c r="Q338"/>
  <c r="N338"/>
  <c r="K338"/>
  <c r="H338"/>
  <c r="F338"/>
  <c r="D338"/>
  <c r="X337"/>
  <c r="Y337" s="1"/>
  <c r="U337"/>
  <c r="Q337"/>
  <c r="N337"/>
  <c r="K337"/>
  <c r="J337"/>
  <c r="H337"/>
  <c r="F337"/>
  <c r="D337"/>
  <c r="V318"/>
  <c r="T318"/>
  <c r="U319" s="1"/>
  <c r="R318"/>
  <c r="S319" s="1"/>
  <c r="P318"/>
  <c r="Q319" s="1"/>
  <c r="M318"/>
  <c r="K318"/>
  <c r="L319" s="1"/>
  <c r="I318"/>
  <c r="J318" s="1"/>
  <c r="G318"/>
  <c r="H319" s="1"/>
  <c r="E318"/>
  <c r="F318" s="1"/>
  <c r="C318"/>
  <c r="D319" s="1"/>
  <c r="Y317"/>
  <c r="X317"/>
  <c r="J317" s="1"/>
  <c r="W317"/>
  <c r="U317"/>
  <c r="S317"/>
  <c r="Q317"/>
  <c r="N317"/>
  <c r="L317"/>
  <c r="H317"/>
  <c r="D317"/>
  <c r="Y316"/>
  <c r="X316"/>
  <c r="J316" s="1"/>
  <c r="W316"/>
  <c r="U316"/>
  <c r="S316"/>
  <c r="Q316"/>
  <c r="N316"/>
  <c r="L316"/>
  <c r="H316"/>
  <c r="D316"/>
  <c r="Y315"/>
  <c r="X315"/>
  <c r="J315" s="1"/>
  <c r="W315"/>
  <c r="U315"/>
  <c r="S315"/>
  <c r="Q315"/>
  <c r="N315"/>
  <c r="L315"/>
  <c r="H315"/>
  <c r="D315"/>
  <c r="Y314"/>
  <c r="X314"/>
  <c r="J314" s="1"/>
  <c r="W314"/>
  <c r="U314"/>
  <c r="S314"/>
  <c r="Q314"/>
  <c r="N314"/>
  <c r="L314"/>
  <c r="H314"/>
  <c r="D314"/>
  <c r="Y313"/>
  <c r="X313"/>
  <c r="J313" s="1"/>
  <c r="W313"/>
  <c r="U313"/>
  <c r="S313"/>
  <c r="Q313"/>
  <c r="N313"/>
  <c r="L313"/>
  <c r="H313"/>
  <c r="D313"/>
  <c r="Y312"/>
  <c r="X312"/>
  <c r="J312" s="1"/>
  <c r="W312"/>
  <c r="U312"/>
  <c r="S312"/>
  <c r="Q312"/>
  <c r="N312"/>
  <c r="L312"/>
  <c r="H312"/>
  <c r="D312"/>
  <c r="Y311"/>
  <c r="X311"/>
  <c r="J311" s="1"/>
  <c r="W311"/>
  <c r="U311"/>
  <c r="S311"/>
  <c r="Q311"/>
  <c r="N311"/>
  <c r="L311"/>
  <c r="H311"/>
  <c r="D311"/>
  <c r="Y310"/>
  <c r="X310"/>
  <c r="J310" s="1"/>
  <c r="W310"/>
  <c r="U310"/>
  <c r="S310"/>
  <c r="Q310"/>
  <c r="N310"/>
  <c r="L310"/>
  <c r="H310"/>
  <c r="D310"/>
  <c r="Y309"/>
  <c r="X309"/>
  <c r="J309" s="1"/>
  <c r="W309"/>
  <c r="U309"/>
  <c r="S309"/>
  <c r="Q309"/>
  <c r="N309"/>
  <c r="L309"/>
  <c r="H309"/>
  <c r="D309"/>
  <c r="Y308"/>
  <c r="X308"/>
  <c r="J308" s="1"/>
  <c r="W308"/>
  <c r="U308"/>
  <c r="S308"/>
  <c r="Q308"/>
  <c r="N308"/>
  <c r="L308"/>
  <c r="H308"/>
  <c r="D308"/>
  <c r="Y307"/>
  <c r="X307"/>
  <c r="J307" s="1"/>
  <c r="W307"/>
  <c r="U307"/>
  <c r="S307"/>
  <c r="Q307"/>
  <c r="N307"/>
  <c r="L307"/>
  <c r="H307"/>
  <c r="D307"/>
  <c r="Y306"/>
  <c r="X306"/>
  <c r="J306" s="1"/>
  <c r="W306"/>
  <c r="U306"/>
  <c r="S306"/>
  <c r="Q306"/>
  <c r="N306"/>
  <c r="L306"/>
  <c r="H306"/>
  <c r="D306"/>
  <c r="Y305"/>
  <c r="X305"/>
  <c r="J305" s="1"/>
  <c r="W305"/>
  <c r="U305"/>
  <c r="S305"/>
  <c r="Q305"/>
  <c r="N305"/>
  <c r="L305"/>
  <c r="H305"/>
  <c r="D305"/>
  <c r="Y304"/>
  <c r="X304"/>
  <c r="J304" s="1"/>
  <c r="W304"/>
  <c r="U304"/>
  <c r="S304"/>
  <c r="Q304"/>
  <c r="N304"/>
  <c r="L304"/>
  <c r="H304"/>
  <c r="F304"/>
  <c r="D304"/>
  <c r="Y303"/>
  <c r="X303"/>
  <c r="J303" s="1"/>
  <c r="W303"/>
  <c r="U303"/>
  <c r="S303"/>
  <c r="Q303"/>
  <c r="N303"/>
  <c r="L303"/>
  <c r="H303"/>
  <c r="F303"/>
  <c r="D303"/>
  <c r="Y302"/>
  <c r="X302"/>
  <c r="W302"/>
  <c r="U302"/>
  <c r="S302"/>
  <c r="Q302"/>
  <c r="N302"/>
  <c r="L302"/>
  <c r="J302"/>
  <c r="H302"/>
  <c r="F302"/>
  <c r="D302"/>
  <c r="Y301"/>
  <c r="X301"/>
  <c r="W301"/>
  <c r="U301"/>
  <c r="S301"/>
  <c r="Q301"/>
  <c r="N301"/>
  <c r="L301"/>
  <c r="J301"/>
  <c r="H301"/>
  <c r="F301"/>
  <c r="D301"/>
  <c r="Y300"/>
  <c r="X300"/>
  <c r="W300"/>
  <c r="U300"/>
  <c r="S300"/>
  <c r="Q300"/>
  <c r="N300"/>
  <c r="L300"/>
  <c r="J300"/>
  <c r="H300"/>
  <c r="F300"/>
  <c r="D300"/>
  <c r="Y299"/>
  <c r="Y318" s="1"/>
  <c r="X299"/>
  <c r="X318" s="1"/>
  <c r="W299"/>
  <c r="U299"/>
  <c r="S299"/>
  <c r="Q299"/>
  <c r="N299"/>
  <c r="L299"/>
  <c r="J299"/>
  <c r="H299"/>
  <c r="F299"/>
  <c r="D299"/>
  <c r="V278"/>
  <c r="T278"/>
  <c r="U279" s="1"/>
  <c r="R278"/>
  <c r="R698" s="1"/>
  <c r="P278"/>
  <c r="Q279" s="1"/>
  <c r="M278"/>
  <c r="K278"/>
  <c r="L279" s="1"/>
  <c r="I278"/>
  <c r="I698" s="1"/>
  <c r="G278"/>
  <c r="H279" s="1"/>
  <c r="E278"/>
  <c r="E698" s="1"/>
  <c r="C278"/>
  <c r="D279" s="1"/>
  <c r="Y277"/>
  <c r="X277"/>
  <c r="J277" s="1"/>
  <c r="W277"/>
  <c r="U277"/>
  <c r="S277"/>
  <c r="Q277"/>
  <c r="N277"/>
  <c r="L277"/>
  <c r="H277"/>
  <c r="D277"/>
  <c r="Y276"/>
  <c r="X276"/>
  <c r="J276" s="1"/>
  <c r="W276"/>
  <c r="U276"/>
  <c r="S276"/>
  <c r="Q276"/>
  <c r="N276"/>
  <c r="L276"/>
  <c r="H276"/>
  <c r="D276"/>
  <c r="Y275"/>
  <c r="X275"/>
  <c r="J275" s="1"/>
  <c r="W275"/>
  <c r="U275"/>
  <c r="S275"/>
  <c r="Q275"/>
  <c r="N275"/>
  <c r="L275"/>
  <c r="H275"/>
  <c r="D275"/>
  <c r="Y274"/>
  <c r="X274"/>
  <c r="J274" s="1"/>
  <c r="W274"/>
  <c r="U274"/>
  <c r="S274"/>
  <c r="Q274"/>
  <c r="N274"/>
  <c r="L274"/>
  <c r="H274"/>
  <c r="D274"/>
  <c r="Y273"/>
  <c r="X273"/>
  <c r="J273" s="1"/>
  <c r="W273"/>
  <c r="U273"/>
  <c r="S273"/>
  <c r="Q273"/>
  <c r="N273"/>
  <c r="L273"/>
  <c r="H273"/>
  <c r="D273"/>
  <c r="Y272"/>
  <c r="X272"/>
  <c r="J272" s="1"/>
  <c r="W272"/>
  <c r="U272"/>
  <c r="S272"/>
  <c r="Q272"/>
  <c r="N272"/>
  <c r="L272"/>
  <c r="H272"/>
  <c r="D272"/>
  <c r="Y271"/>
  <c r="X271"/>
  <c r="J271" s="1"/>
  <c r="W271"/>
  <c r="U271"/>
  <c r="S271"/>
  <c r="Q271"/>
  <c r="N271"/>
  <c r="L271"/>
  <c r="H271"/>
  <c r="F271"/>
  <c r="D271"/>
  <c r="Y270"/>
  <c r="X270"/>
  <c r="J270" s="1"/>
  <c r="W270"/>
  <c r="U270"/>
  <c r="S270"/>
  <c r="Q270"/>
  <c r="N270"/>
  <c r="L270"/>
  <c r="H270"/>
  <c r="D270"/>
  <c r="Y269"/>
  <c r="X269"/>
  <c r="J269" s="1"/>
  <c r="W269"/>
  <c r="U269"/>
  <c r="S269"/>
  <c r="Q269"/>
  <c r="N269"/>
  <c r="L269"/>
  <c r="H269"/>
  <c r="D269"/>
  <c r="Y268"/>
  <c r="X268"/>
  <c r="J268" s="1"/>
  <c r="W268"/>
  <c r="U268"/>
  <c r="S268"/>
  <c r="Q268"/>
  <c r="N268"/>
  <c r="L268"/>
  <c r="H268"/>
  <c r="D268"/>
  <c r="Y267"/>
  <c r="X267"/>
  <c r="J267" s="1"/>
  <c r="W267"/>
  <c r="U267"/>
  <c r="S267"/>
  <c r="Q267"/>
  <c r="N267"/>
  <c r="L267"/>
  <c r="H267"/>
  <c r="D267"/>
  <c r="Y266"/>
  <c r="X266"/>
  <c r="J266" s="1"/>
  <c r="W266"/>
  <c r="U266"/>
  <c r="S266"/>
  <c r="Q266"/>
  <c r="N266"/>
  <c r="L266"/>
  <c r="H266"/>
  <c r="D266"/>
  <c r="Y265"/>
  <c r="X265"/>
  <c r="J265" s="1"/>
  <c r="W265"/>
  <c r="U265"/>
  <c r="S265"/>
  <c r="Q265"/>
  <c r="N265"/>
  <c r="L265"/>
  <c r="H265"/>
  <c r="D265"/>
  <c r="Y264"/>
  <c r="X264"/>
  <c r="J264" s="1"/>
  <c r="W264"/>
  <c r="U264"/>
  <c r="S264"/>
  <c r="Q264"/>
  <c r="N264"/>
  <c r="L264"/>
  <c r="H264"/>
  <c r="D264"/>
  <c r="Y263"/>
  <c r="X263"/>
  <c r="J263" s="1"/>
  <c r="W263"/>
  <c r="U263"/>
  <c r="S263"/>
  <c r="Q263"/>
  <c r="N263"/>
  <c r="L263"/>
  <c r="H263"/>
  <c r="D263"/>
  <c r="Y262"/>
  <c r="X262"/>
  <c r="J262" s="1"/>
  <c r="W262"/>
  <c r="U262"/>
  <c r="S262"/>
  <c r="Q262"/>
  <c r="N262"/>
  <c r="L262"/>
  <c r="H262"/>
  <c r="D262"/>
  <c r="Y261"/>
  <c r="X261"/>
  <c r="J261" s="1"/>
  <c r="W261"/>
  <c r="U261"/>
  <c r="S261"/>
  <c r="Q261"/>
  <c r="N261"/>
  <c r="L261"/>
  <c r="H261"/>
  <c r="D261"/>
  <c r="Y260"/>
  <c r="X260"/>
  <c r="J260" s="1"/>
  <c r="W260"/>
  <c r="U260"/>
  <c r="S260"/>
  <c r="Q260"/>
  <c r="N260"/>
  <c r="L260"/>
  <c r="H260"/>
  <c r="D260"/>
  <c r="Y259"/>
  <c r="Y278" s="1"/>
  <c r="X259"/>
  <c r="X278" s="1"/>
  <c r="W259"/>
  <c r="U259"/>
  <c r="S259"/>
  <c r="Q259"/>
  <c r="N259"/>
  <c r="L259"/>
  <c r="H259"/>
  <c r="D259"/>
  <c r="R237"/>
  <c r="P237"/>
  <c r="M237"/>
  <c r="K237"/>
  <c r="I237"/>
  <c r="G237"/>
  <c r="E237"/>
  <c r="C237"/>
  <c r="T237" s="1"/>
  <c r="R236"/>
  <c r="P236"/>
  <c r="M236"/>
  <c r="K236"/>
  <c r="I236"/>
  <c r="G236"/>
  <c r="E236"/>
  <c r="C236"/>
  <c r="T236" s="1"/>
  <c r="R235"/>
  <c r="P235"/>
  <c r="M235"/>
  <c r="K235"/>
  <c r="I235"/>
  <c r="G235"/>
  <c r="E235"/>
  <c r="C235"/>
  <c r="T235" s="1"/>
  <c r="R234"/>
  <c r="P234"/>
  <c r="M234"/>
  <c r="K234"/>
  <c r="I234"/>
  <c r="G234"/>
  <c r="E234"/>
  <c r="C234"/>
  <c r="T234" s="1"/>
  <c r="R233"/>
  <c r="P233"/>
  <c r="M233"/>
  <c r="K233"/>
  <c r="I233"/>
  <c r="G233"/>
  <c r="E233"/>
  <c r="C233"/>
  <c r="T233" s="1"/>
  <c r="R232"/>
  <c r="P232"/>
  <c r="M232"/>
  <c r="K232"/>
  <c r="I232"/>
  <c r="G232"/>
  <c r="E232"/>
  <c r="C232"/>
  <c r="T232" s="1"/>
  <c r="R231"/>
  <c r="P231"/>
  <c r="M231"/>
  <c r="K231"/>
  <c r="I231"/>
  <c r="G231"/>
  <c r="E231"/>
  <c r="C231"/>
  <c r="T231" s="1"/>
  <c r="R230"/>
  <c r="P230"/>
  <c r="M230"/>
  <c r="K230"/>
  <c r="I230"/>
  <c r="G230"/>
  <c r="E230"/>
  <c r="C230"/>
  <c r="T230" s="1"/>
  <c r="R229"/>
  <c r="P229"/>
  <c r="M229"/>
  <c r="K229"/>
  <c r="I229"/>
  <c r="G229"/>
  <c r="E229"/>
  <c r="C229"/>
  <c r="T229" s="1"/>
  <c r="R228"/>
  <c r="P228"/>
  <c r="M228"/>
  <c r="K228"/>
  <c r="I228"/>
  <c r="G228"/>
  <c r="E228"/>
  <c r="C228"/>
  <c r="T228" s="1"/>
  <c r="R227"/>
  <c r="P227"/>
  <c r="M227"/>
  <c r="K227"/>
  <c r="I227"/>
  <c r="G227"/>
  <c r="E227"/>
  <c r="C227"/>
  <c r="T227" s="1"/>
  <c r="R226"/>
  <c r="P226"/>
  <c r="M226"/>
  <c r="K226"/>
  <c r="I226"/>
  <c r="G226"/>
  <c r="E226"/>
  <c r="C226"/>
  <c r="T226" s="1"/>
  <c r="R225"/>
  <c r="P225"/>
  <c r="M225"/>
  <c r="K225"/>
  <c r="I225"/>
  <c r="G225"/>
  <c r="E225"/>
  <c r="C225"/>
  <c r="T225" s="1"/>
  <c r="R224"/>
  <c r="P224"/>
  <c r="M224"/>
  <c r="K224"/>
  <c r="I224"/>
  <c r="G224"/>
  <c r="E224"/>
  <c r="C224"/>
  <c r="T224" s="1"/>
  <c r="R223"/>
  <c r="P223"/>
  <c r="M223"/>
  <c r="K223"/>
  <c r="I223"/>
  <c r="G223"/>
  <c r="E223"/>
  <c r="C223"/>
  <c r="T223" s="1"/>
  <c r="R222"/>
  <c r="P222"/>
  <c r="M222"/>
  <c r="K222"/>
  <c r="I222"/>
  <c r="G222"/>
  <c r="E222"/>
  <c r="C222"/>
  <c r="T222" s="1"/>
  <c r="R221"/>
  <c r="P221"/>
  <c r="M221"/>
  <c r="K221"/>
  <c r="I221"/>
  <c r="G221"/>
  <c r="E221"/>
  <c r="C221"/>
  <c r="T221" s="1"/>
  <c r="R220"/>
  <c r="P220"/>
  <c r="M220"/>
  <c r="K220"/>
  <c r="I220"/>
  <c r="G220"/>
  <c r="E220"/>
  <c r="C220"/>
  <c r="T220" s="1"/>
  <c r="R219"/>
  <c r="R238" s="1"/>
  <c r="P219"/>
  <c r="P238" s="1"/>
  <c r="M219"/>
  <c r="M238" s="1"/>
  <c r="K219"/>
  <c r="K238" s="1"/>
  <c r="I219"/>
  <c r="I238" s="1"/>
  <c r="G219"/>
  <c r="G238" s="1"/>
  <c r="E219"/>
  <c r="E238" s="1"/>
  <c r="C219"/>
  <c r="C238" s="1"/>
  <c r="R198"/>
  <c r="P198"/>
  <c r="Q199" s="1"/>
  <c r="M198"/>
  <c r="K198"/>
  <c r="I198"/>
  <c r="G198"/>
  <c r="H199" s="1"/>
  <c r="E198"/>
  <c r="C198"/>
  <c r="U197"/>
  <c r="T197"/>
  <c r="X197" s="1"/>
  <c r="Q197"/>
  <c r="L197"/>
  <c r="H197"/>
  <c r="D197"/>
  <c r="Y197" s="1"/>
  <c r="U196"/>
  <c r="T196"/>
  <c r="X196" s="1"/>
  <c r="Q196"/>
  <c r="L196"/>
  <c r="H196"/>
  <c r="D196"/>
  <c r="Y196" s="1"/>
  <c r="U195"/>
  <c r="T195"/>
  <c r="X195" s="1"/>
  <c r="Q195"/>
  <c r="L195"/>
  <c r="H195"/>
  <c r="D195"/>
  <c r="Y195" s="1"/>
  <c r="U194"/>
  <c r="T194"/>
  <c r="X194" s="1"/>
  <c r="Q194"/>
  <c r="L194"/>
  <c r="H194"/>
  <c r="D194"/>
  <c r="Y194" s="1"/>
  <c r="U193"/>
  <c r="T193"/>
  <c r="X193" s="1"/>
  <c r="Q193"/>
  <c r="L193"/>
  <c r="H193"/>
  <c r="D193"/>
  <c r="Y193" s="1"/>
  <c r="U192"/>
  <c r="T192"/>
  <c r="X192" s="1"/>
  <c r="Q192"/>
  <c r="L192"/>
  <c r="H192"/>
  <c r="D192"/>
  <c r="Y192" s="1"/>
  <c r="U191"/>
  <c r="T191"/>
  <c r="X191" s="1"/>
  <c r="Q191"/>
  <c r="L191"/>
  <c r="H191"/>
  <c r="D191"/>
  <c r="Y191" s="1"/>
  <c r="U190"/>
  <c r="T190"/>
  <c r="X190" s="1"/>
  <c r="Q190"/>
  <c r="L190"/>
  <c r="H190"/>
  <c r="D190"/>
  <c r="Y190" s="1"/>
  <c r="U189"/>
  <c r="T189"/>
  <c r="X189" s="1"/>
  <c r="Q189"/>
  <c r="L189"/>
  <c r="H189"/>
  <c r="D189"/>
  <c r="Y189" s="1"/>
  <c r="U188"/>
  <c r="T188"/>
  <c r="X188" s="1"/>
  <c r="Q188"/>
  <c r="L188"/>
  <c r="H188"/>
  <c r="D188"/>
  <c r="Y188" s="1"/>
  <c r="U187"/>
  <c r="T187"/>
  <c r="X187" s="1"/>
  <c r="Q187"/>
  <c r="L187"/>
  <c r="H187"/>
  <c r="D187"/>
  <c r="Y187" s="1"/>
  <c r="U186"/>
  <c r="T186"/>
  <c r="X186" s="1"/>
  <c r="Q186"/>
  <c r="L186"/>
  <c r="H186"/>
  <c r="D186"/>
  <c r="Y186" s="1"/>
  <c r="U185"/>
  <c r="T185"/>
  <c r="X185" s="1"/>
  <c r="Q185"/>
  <c r="L185"/>
  <c r="H185"/>
  <c r="D185"/>
  <c r="Y185" s="1"/>
  <c r="U184"/>
  <c r="T184"/>
  <c r="X184" s="1"/>
  <c r="Q184"/>
  <c r="L184"/>
  <c r="H184"/>
  <c r="D184"/>
  <c r="Y184" s="1"/>
  <c r="U183"/>
  <c r="T183"/>
  <c r="X183" s="1"/>
  <c r="Q183"/>
  <c r="L183"/>
  <c r="H183"/>
  <c r="D183"/>
  <c r="Y183" s="1"/>
  <c r="U182"/>
  <c r="T182"/>
  <c r="X182" s="1"/>
  <c r="Q182"/>
  <c r="L182"/>
  <c r="H182"/>
  <c r="D182"/>
  <c r="Y182" s="1"/>
  <c r="U181"/>
  <c r="T181"/>
  <c r="X181" s="1"/>
  <c r="Q181"/>
  <c r="L181"/>
  <c r="H181"/>
  <c r="D181"/>
  <c r="Y181" s="1"/>
  <c r="U180"/>
  <c r="T180"/>
  <c r="X180" s="1"/>
  <c r="Q180"/>
  <c r="L180"/>
  <c r="H180"/>
  <c r="D180"/>
  <c r="Y180" s="1"/>
  <c r="U179"/>
  <c r="U198" s="1"/>
  <c r="T179"/>
  <c r="T198" s="1"/>
  <c r="Q179"/>
  <c r="L179"/>
  <c r="H179"/>
  <c r="D179"/>
  <c r="Y179" s="1"/>
  <c r="P159"/>
  <c r="K159"/>
  <c r="G159"/>
  <c r="C159"/>
  <c r="T159" s="1"/>
  <c r="R158"/>
  <c r="M158"/>
  <c r="I158"/>
  <c r="E158"/>
  <c r="T158" s="1"/>
  <c r="R155"/>
  <c r="P155"/>
  <c r="Q156" s="1"/>
  <c r="M155"/>
  <c r="K155"/>
  <c r="I155"/>
  <c r="G155"/>
  <c r="H156" s="1"/>
  <c r="E155"/>
  <c r="C155"/>
  <c r="W154"/>
  <c r="V154"/>
  <c r="U154"/>
  <c r="S154"/>
  <c r="Q154"/>
  <c r="N154"/>
  <c r="L154"/>
  <c r="J154"/>
  <c r="H154"/>
  <c r="F154"/>
  <c r="D154"/>
  <c r="Y154" s="1"/>
  <c r="W153"/>
  <c r="V153"/>
  <c r="U153"/>
  <c r="S153"/>
  <c r="Q153"/>
  <c r="N153"/>
  <c r="L153"/>
  <c r="J153"/>
  <c r="H153"/>
  <c r="F153"/>
  <c r="D153"/>
  <c r="Y153" s="1"/>
  <c r="W152"/>
  <c r="V152"/>
  <c r="U152"/>
  <c r="S152"/>
  <c r="Q152"/>
  <c r="N152"/>
  <c r="L152"/>
  <c r="J152"/>
  <c r="H152"/>
  <c r="F152"/>
  <c r="D152"/>
  <c r="Y152" s="1"/>
  <c r="W151"/>
  <c r="V151"/>
  <c r="U151"/>
  <c r="S151"/>
  <c r="Q151"/>
  <c r="N151"/>
  <c r="L151"/>
  <c r="J151"/>
  <c r="H151"/>
  <c r="F151"/>
  <c r="D151"/>
  <c r="Y151" s="1"/>
  <c r="W150"/>
  <c r="V150"/>
  <c r="U150"/>
  <c r="S150"/>
  <c r="Q150"/>
  <c r="N150"/>
  <c r="L150"/>
  <c r="J150"/>
  <c r="H150"/>
  <c r="F150"/>
  <c r="D150"/>
  <c r="Y150" s="1"/>
  <c r="W149"/>
  <c r="V149"/>
  <c r="U149"/>
  <c r="S149"/>
  <c r="Q149"/>
  <c r="N149"/>
  <c r="L149"/>
  <c r="J149"/>
  <c r="H149"/>
  <c r="F149"/>
  <c r="D149"/>
  <c r="Y149" s="1"/>
  <c r="W148"/>
  <c r="V148"/>
  <c r="U148"/>
  <c r="S148"/>
  <c r="Q148"/>
  <c r="N148"/>
  <c r="L148"/>
  <c r="J148"/>
  <c r="H148"/>
  <c r="F148"/>
  <c r="D148"/>
  <c r="Y148" s="1"/>
  <c r="W147"/>
  <c r="V147"/>
  <c r="U147"/>
  <c r="S147"/>
  <c r="Q147"/>
  <c r="N147"/>
  <c r="L147"/>
  <c r="J147"/>
  <c r="H147"/>
  <c r="F147"/>
  <c r="D147"/>
  <c r="Y147" s="1"/>
  <c r="W146"/>
  <c r="V146"/>
  <c r="U146"/>
  <c r="S146"/>
  <c r="Q146"/>
  <c r="N146"/>
  <c r="L146"/>
  <c r="J146"/>
  <c r="H146"/>
  <c r="F146"/>
  <c r="D146"/>
  <c r="Y146" s="1"/>
  <c r="W145"/>
  <c r="V145"/>
  <c r="U145"/>
  <c r="S145"/>
  <c r="Q145"/>
  <c r="N145"/>
  <c r="L145"/>
  <c r="J145"/>
  <c r="H145"/>
  <c r="F145"/>
  <c r="D145"/>
  <c r="Y145" s="1"/>
  <c r="W144"/>
  <c r="V144"/>
  <c r="U144"/>
  <c r="S144"/>
  <c r="Q144"/>
  <c r="N144"/>
  <c r="L144"/>
  <c r="J144"/>
  <c r="H144"/>
  <c r="F144"/>
  <c r="D144"/>
  <c r="Y144" s="1"/>
  <c r="W143"/>
  <c r="V143"/>
  <c r="U143"/>
  <c r="S143"/>
  <c r="Q143"/>
  <c r="N143"/>
  <c r="L143"/>
  <c r="J143"/>
  <c r="H143"/>
  <c r="F143"/>
  <c r="D143"/>
  <c r="Y143" s="1"/>
  <c r="W142"/>
  <c r="V142"/>
  <c r="U142"/>
  <c r="S142"/>
  <c r="Q142"/>
  <c r="N142"/>
  <c r="L142"/>
  <c r="J142"/>
  <c r="H142"/>
  <c r="F142"/>
  <c r="D142"/>
  <c r="Y142" s="1"/>
  <c r="W141"/>
  <c r="V141"/>
  <c r="U141"/>
  <c r="S141"/>
  <c r="Q141"/>
  <c r="N141"/>
  <c r="L141"/>
  <c r="J141"/>
  <c r="H141"/>
  <c r="F141"/>
  <c r="D141"/>
  <c r="Y141" s="1"/>
  <c r="W140"/>
  <c r="V140"/>
  <c r="U140"/>
  <c r="S140"/>
  <c r="Q140"/>
  <c r="N140"/>
  <c r="L140"/>
  <c r="J140"/>
  <c r="H140"/>
  <c r="F140"/>
  <c r="D140"/>
  <c r="Y140" s="1"/>
  <c r="W139"/>
  <c r="V139"/>
  <c r="U139"/>
  <c r="S139"/>
  <c r="Q139"/>
  <c r="N139"/>
  <c r="L139"/>
  <c r="J139"/>
  <c r="H139"/>
  <c r="F139"/>
  <c r="D139"/>
  <c r="Y139" s="1"/>
  <c r="W138"/>
  <c r="V138"/>
  <c r="U138"/>
  <c r="S138"/>
  <c r="Q138"/>
  <c r="N138"/>
  <c r="L138"/>
  <c r="J138"/>
  <c r="H138"/>
  <c r="F138"/>
  <c r="D138"/>
  <c r="Y138" s="1"/>
  <c r="W137"/>
  <c r="V137"/>
  <c r="U137"/>
  <c r="S137"/>
  <c r="Q137"/>
  <c r="N137"/>
  <c r="L137"/>
  <c r="J137"/>
  <c r="H137"/>
  <c r="F137"/>
  <c r="D137"/>
  <c r="Y137" s="1"/>
  <c r="W136"/>
  <c r="V136"/>
  <c r="U136"/>
  <c r="S136"/>
  <c r="Q136"/>
  <c r="N136"/>
  <c r="L136"/>
  <c r="J136"/>
  <c r="H136"/>
  <c r="F136"/>
  <c r="D136"/>
  <c r="Y136" s="1"/>
  <c r="X115"/>
  <c r="W113"/>
  <c r="V113"/>
  <c r="U112"/>
  <c r="U237" s="1"/>
  <c r="X237" s="1"/>
  <c r="R112"/>
  <c r="S112" s="1"/>
  <c r="P112"/>
  <c r="M112"/>
  <c r="N112" s="1"/>
  <c r="K112"/>
  <c r="I112"/>
  <c r="J112" s="1"/>
  <c r="G112"/>
  <c r="E112"/>
  <c r="F112" s="1"/>
  <c r="C112"/>
  <c r="T112" s="1"/>
  <c r="X112" s="1"/>
  <c r="U111"/>
  <c r="U236" s="1"/>
  <c r="X236" s="1"/>
  <c r="R111"/>
  <c r="P111"/>
  <c r="M111"/>
  <c r="K111"/>
  <c r="I111"/>
  <c r="G111"/>
  <c r="E111"/>
  <c r="C111"/>
  <c r="T111" s="1"/>
  <c r="X111" s="1"/>
  <c r="U110"/>
  <c r="U235" s="1"/>
  <c r="X235" s="1"/>
  <c r="R110"/>
  <c r="S110" s="1"/>
  <c r="P110"/>
  <c r="M110"/>
  <c r="N110" s="1"/>
  <c r="K110"/>
  <c r="I110"/>
  <c r="J110" s="1"/>
  <c r="G110"/>
  <c r="E110"/>
  <c r="F110" s="1"/>
  <c r="C110"/>
  <c r="T110" s="1"/>
  <c r="X110" s="1"/>
  <c r="U109"/>
  <c r="U234" s="1"/>
  <c r="X234" s="1"/>
  <c r="R109"/>
  <c r="P109"/>
  <c r="M109"/>
  <c r="K109"/>
  <c r="I109"/>
  <c r="G109"/>
  <c r="E109"/>
  <c r="C109"/>
  <c r="T109" s="1"/>
  <c r="X109" s="1"/>
  <c r="U108"/>
  <c r="U233" s="1"/>
  <c r="X233" s="1"/>
  <c r="R108"/>
  <c r="S108" s="1"/>
  <c r="P108"/>
  <c r="M108"/>
  <c r="N108" s="1"/>
  <c r="K108"/>
  <c r="I108"/>
  <c r="J108" s="1"/>
  <c r="G108"/>
  <c r="E108"/>
  <c r="F108" s="1"/>
  <c r="C108"/>
  <c r="T108" s="1"/>
  <c r="X108" s="1"/>
  <c r="U107"/>
  <c r="U232" s="1"/>
  <c r="X232" s="1"/>
  <c r="R107"/>
  <c r="P107"/>
  <c r="M107"/>
  <c r="K107"/>
  <c r="I107"/>
  <c r="G107"/>
  <c r="E107"/>
  <c r="C107"/>
  <c r="T107" s="1"/>
  <c r="X107" s="1"/>
  <c r="U106"/>
  <c r="U231" s="1"/>
  <c r="X231" s="1"/>
  <c r="R106"/>
  <c r="S106" s="1"/>
  <c r="P106"/>
  <c r="M106"/>
  <c r="N106" s="1"/>
  <c r="K106"/>
  <c r="I106"/>
  <c r="J106" s="1"/>
  <c r="G106"/>
  <c r="E106"/>
  <c r="F106" s="1"/>
  <c r="C106"/>
  <c r="T106" s="1"/>
  <c r="X106" s="1"/>
  <c r="U105"/>
  <c r="U230" s="1"/>
  <c r="X230" s="1"/>
  <c r="R105"/>
  <c r="P105"/>
  <c r="M105"/>
  <c r="K105"/>
  <c r="I105"/>
  <c r="G105"/>
  <c r="E105"/>
  <c r="C105"/>
  <c r="T105" s="1"/>
  <c r="X105" s="1"/>
  <c r="U104"/>
  <c r="U229" s="1"/>
  <c r="X229" s="1"/>
  <c r="R104"/>
  <c r="S104" s="1"/>
  <c r="P104"/>
  <c r="M104"/>
  <c r="N104" s="1"/>
  <c r="K104"/>
  <c r="I104"/>
  <c r="J104" s="1"/>
  <c r="G104"/>
  <c r="E104"/>
  <c r="F104" s="1"/>
  <c r="C104"/>
  <c r="T104" s="1"/>
  <c r="X104" s="1"/>
  <c r="U103"/>
  <c r="U228" s="1"/>
  <c r="X228" s="1"/>
  <c r="R103"/>
  <c r="P103"/>
  <c r="M103"/>
  <c r="K103"/>
  <c r="I103"/>
  <c r="G103"/>
  <c r="E103"/>
  <c r="C103"/>
  <c r="T103" s="1"/>
  <c r="X103" s="1"/>
  <c r="U102"/>
  <c r="U227" s="1"/>
  <c r="X227" s="1"/>
  <c r="R102"/>
  <c r="S102" s="1"/>
  <c r="P102"/>
  <c r="M102"/>
  <c r="N102" s="1"/>
  <c r="K102"/>
  <c r="I102"/>
  <c r="J102" s="1"/>
  <c r="G102"/>
  <c r="E102"/>
  <c r="F102" s="1"/>
  <c r="C102"/>
  <c r="T102" s="1"/>
  <c r="X102" s="1"/>
  <c r="U101"/>
  <c r="U226" s="1"/>
  <c r="X226" s="1"/>
  <c r="R101"/>
  <c r="P101"/>
  <c r="M101"/>
  <c r="K101"/>
  <c r="I101"/>
  <c r="G101"/>
  <c r="E101"/>
  <c r="C101"/>
  <c r="T101" s="1"/>
  <c r="X101" s="1"/>
  <c r="U100"/>
  <c r="U225" s="1"/>
  <c r="X225" s="1"/>
  <c r="R100"/>
  <c r="S100" s="1"/>
  <c r="P100"/>
  <c r="M100"/>
  <c r="N100" s="1"/>
  <c r="K100"/>
  <c r="I100"/>
  <c r="J100" s="1"/>
  <c r="G100"/>
  <c r="E100"/>
  <c r="F100" s="1"/>
  <c r="C100"/>
  <c r="T100" s="1"/>
  <c r="X100" s="1"/>
  <c r="U99"/>
  <c r="U224" s="1"/>
  <c r="X224" s="1"/>
  <c r="R99"/>
  <c r="P99"/>
  <c r="M99"/>
  <c r="K99"/>
  <c r="I99"/>
  <c r="G99"/>
  <c r="E99"/>
  <c r="C99"/>
  <c r="T99" s="1"/>
  <c r="X99" s="1"/>
  <c r="U98"/>
  <c r="U223" s="1"/>
  <c r="X223" s="1"/>
  <c r="R98"/>
  <c r="S98" s="1"/>
  <c r="P98"/>
  <c r="M98"/>
  <c r="N98" s="1"/>
  <c r="K98"/>
  <c r="I98"/>
  <c r="J98" s="1"/>
  <c r="G98"/>
  <c r="E98"/>
  <c r="F98" s="1"/>
  <c r="C98"/>
  <c r="T98" s="1"/>
  <c r="X98" s="1"/>
  <c r="U97"/>
  <c r="U222" s="1"/>
  <c r="X222" s="1"/>
  <c r="R97"/>
  <c r="P97"/>
  <c r="M97"/>
  <c r="K97"/>
  <c r="I97"/>
  <c r="G97"/>
  <c r="E97"/>
  <c r="C97"/>
  <c r="T97" s="1"/>
  <c r="X97" s="1"/>
  <c r="U96"/>
  <c r="U221" s="1"/>
  <c r="X221" s="1"/>
  <c r="R96"/>
  <c r="S96" s="1"/>
  <c r="P96"/>
  <c r="M96"/>
  <c r="N96" s="1"/>
  <c r="K96"/>
  <c r="I96"/>
  <c r="J96" s="1"/>
  <c r="G96"/>
  <c r="E96"/>
  <c r="F96" s="1"/>
  <c r="C96"/>
  <c r="T96" s="1"/>
  <c r="X96" s="1"/>
  <c r="U95"/>
  <c r="U220" s="1"/>
  <c r="X220" s="1"/>
  <c r="R95"/>
  <c r="P95"/>
  <c r="M95"/>
  <c r="K95"/>
  <c r="I95"/>
  <c r="G95"/>
  <c r="E95"/>
  <c r="C95"/>
  <c r="T95" s="1"/>
  <c r="X95" s="1"/>
  <c r="U94"/>
  <c r="U219" s="1"/>
  <c r="R94"/>
  <c r="R113" s="1"/>
  <c r="P94"/>
  <c r="P113" s="1"/>
  <c r="M94"/>
  <c r="M113" s="1"/>
  <c r="K94"/>
  <c r="K113" s="1"/>
  <c r="I94"/>
  <c r="I113" s="1"/>
  <c r="G94"/>
  <c r="G113" s="1"/>
  <c r="E94"/>
  <c r="E113" s="1"/>
  <c r="C94"/>
  <c r="C113" s="1"/>
  <c r="X71"/>
  <c r="W69"/>
  <c r="V69"/>
  <c r="U69"/>
  <c r="R69"/>
  <c r="R73" s="1"/>
  <c r="P69"/>
  <c r="P74" s="1"/>
  <c r="M69"/>
  <c r="K69"/>
  <c r="I69"/>
  <c r="I73" s="1"/>
  <c r="G69"/>
  <c r="G74" s="1"/>
  <c r="E69"/>
  <c r="C69"/>
  <c r="X68"/>
  <c r="T68"/>
  <c r="S68"/>
  <c r="Q68"/>
  <c r="N68"/>
  <c r="L68"/>
  <c r="J68"/>
  <c r="H68"/>
  <c r="F68"/>
  <c r="D68"/>
  <c r="Y68" s="1"/>
  <c r="T67"/>
  <c r="X67" s="1"/>
  <c r="Q67"/>
  <c r="L67"/>
  <c r="H67"/>
  <c r="D67"/>
  <c r="X66"/>
  <c r="T66"/>
  <c r="S66"/>
  <c r="Q66"/>
  <c r="N66"/>
  <c r="L66"/>
  <c r="J66"/>
  <c r="H66"/>
  <c r="F66"/>
  <c r="D66"/>
  <c r="Y66" s="1"/>
  <c r="T65"/>
  <c r="X65" s="1"/>
  <c r="Q65"/>
  <c r="L65"/>
  <c r="H65"/>
  <c r="D65"/>
  <c r="X64"/>
  <c r="T64"/>
  <c r="S64"/>
  <c r="Q64"/>
  <c r="N64"/>
  <c r="L64"/>
  <c r="J64"/>
  <c r="H64"/>
  <c r="F64"/>
  <c r="D64"/>
  <c r="Y64" s="1"/>
  <c r="T63"/>
  <c r="X63" s="1"/>
  <c r="Q63"/>
  <c r="L63"/>
  <c r="H63"/>
  <c r="D63"/>
  <c r="X62"/>
  <c r="T62"/>
  <c r="S62"/>
  <c r="Q62"/>
  <c r="N62"/>
  <c r="L62"/>
  <c r="J62"/>
  <c r="H62"/>
  <c r="F62"/>
  <c r="D62"/>
  <c r="Y62" s="1"/>
  <c r="T61"/>
  <c r="X61" s="1"/>
  <c r="Q61"/>
  <c r="L61"/>
  <c r="H61"/>
  <c r="D61"/>
  <c r="X60"/>
  <c r="T60"/>
  <c r="S60"/>
  <c r="Q60"/>
  <c r="N60"/>
  <c r="L60"/>
  <c r="J60"/>
  <c r="H60"/>
  <c r="F60"/>
  <c r="D60"/>
  <c r="Y60" s="1"/>
  <c r="T59"/>
  <c r="X59" s="1"/>
  <c r="Q59"/>
  <c r="L59"/>
  <c r="H59"/>
  <c r="D59"/>
  <c r="X58"/>
  <c r="T58"/>
  <c r="S58"/>
  <c r="Q58"/>
  <c r="N58"/>
  <c r="L58"/>
  <c r="J58"/>
  <c r="H58"/>
  <c r="F58"/>
  <c r="D58"/>
  <c r="Y58" s="1"/>
  <c r="T57"/>
  <c r="X57" s="1"/>
  <c r="Q57"/>
  <c r="L57"/>
  <c r="H57"/>
  <c r="D57"/>
  <c r="X56"/>
  <c r="T56"/>
  <c r="S56"/>
  <c r="Q56"/>
  <c r="N56"/>
  <c r="L56"/>
  <c r="J56"/>
  <c r="H56"/>
  <c r="F56"/>
  <c r="D56"/>
  <c r="Y56" s="1"/>
  <c r="T55"/>
  <c r="X55" s="1"/>
  <c r="Q55"/>
  <c r="L55"/>
  <c r="H55"/>
  <c r="D55"/>
  <c r="X54"/>
  <c r="T54"/>
  <c r="S54"/>
  <c r="Q54"/>
  <c r="N54"/>
  <c r="L54"/>
  <c r="J54"/>
  <c r="H54"/>
  <c r="F54"/>
  <c r="D54"/>
  <c r="Y54" s="1"/>
  <c r="T53"/>
  <c r="X53" s="1"/>
  <c r="Q53"/>
  <c r="L53"/>
  <c r="H53"/>
  <c r="D53"/>
  <c r="X52"/>
  <c r="T52"/>
  <c r="S52"/>
  <c r="Q52"/>
  <c r="N52"/>
  <c r="L52"/>
  <c r="J52"/>
  <c r="H52"/>
  <c r="F52"/>
  <c r="D52"/>
  <c r="Y52" s="1"/>
  <c r="T51"/>
  <c r="X51" s="1"/>
  <c r="Q51"/>
  <c r="L51"/>
  <c r="H51"/>
  <c r="D51"/>
  <c r="X50"/>
  <c r="T50"/>
  <c r="T69" s="1"/>
  <c r="S50"/>
  <c r="Q50"/>
  <c r="N50"/>
  <c r="L50"/>
  <c r="J50"/>
  <c r="H50"/>
  <c r="F50"/>
  <c r="D50"/>
  <c r="Y50" s="1"/>
  <c r="V35"/>
  <c r="P32"/>
  <c r="K32"/>
  <c r="G32"/>
  <c r="C32"/>
  <c r="T32" s="1"/>
  <c r="R31"/>
  <c r="M31"/>
  <c r="I31"/>
  <c r="E31"/>
  <c r="T31" s="1"/>
  <c r="X29"/>
  <c r="L28"/>
  <c r="D28"/>
  <c r="W27"/>
  <c r="V27"/>
  <c r="U27"/>
  <c r="U155" s="1"/>
  <c r="R27"/>
  <c r="P27"/>
  <c r="Q28" s="1"/>
  <c r="M27"/>
  <c r="M28" s="1"/>
  <c r="K27"/>
  <c r="K28" s="1"/>
  <c r="I27"/>
  <c r="G27"/>
  <c r="H28" s="1"/>
  <c r="E27"/>
  <c r="E28" s="1"/>
  <c r="C27"/>
  <c r="C28" s="1"/>
  <c r="T26"/>
  <c r="T154" s="1"/>
  <c r="X154" s="1"/>
  <c r="Q26"/>
  <c r="L26"/>
  <c r="H26"/>
  <c r="D26"/>
  <c r="X25"/>
  <c r="T25"/>
  <c r="T153" s="1"/>
  <c r="X153" s="1"/>
  <c r="S25"/>
  <c r="Q25"/>
  <c r="N25"/>
  <c r="L25"/>
  <c r="J25"/>
  <c r="H25"/>
  <c r="F25"/>
  <c r="D25"/>
  <c r="Y25" s="1"/>
  <c r="T24"/>
  <c r="T152" s="1"/>
  <c r="X152" s="1"/>
  <c r="Q24"/>
  <c r="L24"/>
  <c r="H24"/>
  <c r="D24"/>
  <c r="X23"/>
  <c r="T23"/>
  <c r="T151" s="1"/>
  <c r="X151" s="1"/>
  <c r="S23"/>
  <c r="Q23"/>
  <c r="N23"/>
  <c r="L23"/>
  <c r="J23"/>
  <c r="H23"/>
  <c r="F23"/>
  <c r="D23"/>
  <c r="Y23" s="1"/>
  <c r="T22"/>
  <c r="T150" s="1"/>
  <c r="X150" s="1"/>
  <c r="Q22"/>
  <c r="L22"/>
  <c r="H22"/>
  <c r="D22"/>
  <c r="X21"/>
  <c r="T21"/>
  <c r="T149" s="1"/>
  <c r="X149" s="1"/>
  <c r="S21"/>
  <c r="Q21"/>
  <c r="N21"/>
  <c r="L21"/>
  <c r="J21"/>
  <c r="H21"/>
  <c r="F21"/>
  <c r="D21"/>
  <c r="Y21" s="1"/>
  <c r="T20"/>
  <c r="T148" s="1"/>
  <c r="X148" s="1"/>
  <c r="Q20"/>
  <c r="L20"/>
  <c r="H20"/>
  <c r="D20"/>
  <c r="X19"/>
  <c r="T19"/>
  <c r="T147" s="1"/>
  <c r="X147" s="1"/>
  <c r="S19"/>
  <c r="Q19"/>
  <c r="N19"/>
  <c r="L19"/>
  <c r="J19"/>
  <c r="H19"/>
  <c r="F19"/>
  <c r="D19"/>
  <c r="Y19" s="1"/>
  <c r="T18"/>
  <c r="T146" s="1"/>
  <c r="X146" s="1"/>
  <c r="Q18"/>
  <c r="L18"/>
  <c r="H18"/>
  <c r="D18"/>
  <c r="X17"/>
  <c r="T17"/>
  <c r="T145" s="1"/>
  <c r="X145" s="1"/>
  <c r="S17"/>
  <c r="Q17"/>
  <c r="N17"/>
  <c r="L17"/>
  <c r="J17"/>
  <c r="H17"/>
  <c r="F17"/>
  <c r="D17"/>
  <c r="Y17" s="1"/>
  <c r="T16"/>
  <c r="T144" s="1"/>
  <c r="X144" s="1"/>
  <c r="Q16"/>
  <c r="L16"/>
  <c r="H16"/>
  <c r="D16"/>
  <c r="X15"/>
  <c r="T15"/>
  <c r="T143" s="1"/>
  <c r="X143" s="1"/>
  <c r="S15"/>
  <c r="Q15"/>
  <c r="N15"/>
  <c r="L15"/>
  <c r="J15"/>
  <c r="H15"/>
  <c r="F15"/>
  <c r="D15"/>
  <c r="Y15" s="1"/>
  <c r="T14"/>
  <c r="T142" s="1"/>
  <c r="X142" s="1"/>
  <c r="Q14"/>
  <c r="L14"/>
  <c r="H14"/>
  <c r="D14"/>
  <c r="X13"/>
  <c r="T13"/>
  <c r="T141" s="1"/>
  <c r="X141" s="1"/>
  <c r="S13"/>
  <c r="Q13"/>
  <c r="N13"/>
  <c r="L13"/>
  <c r="J13"/>
  <c r="H13"/>
  <c r="F13"/>
  <c r="D13"/>
  <c r="Y13" s="1"/>
  <c r="T12"/>
  <c r="T140" s="1"/>
  <c r="X140" s="1"/>
  <c r="Q12"/>
  <c r="L12"/>
  <c r="H12"/>
  <c r="D12"/>
  <c r="X11"/>
  <c r="T11"/>
  <c r="T139" s="1"/>
  <c r="X139" s="1"/>
  <c r="S11"/>
  <c r="Q11"/>
  <c r="N11"/>
  <c r="L11"/>
  <c r="J11"/>
  <c r="H11"/>
  <c r="F11"/>
  <c r="D11"/>
  <c r="Y11" s="1"/>
  <c r="T10"/>
  <c r="T138" s="1"/>
  <c r="X138" s="1"/>
  <c r="Q10"/>
  <c r="L10"/>
  <c r="H10"/>
  <c r="D10"/>
  <c r="X9"/>
  <c r="T9"/>
  <c r="T137" s="1"/>
  <c r="X137" s="1"/>
  <c r="S9"/>
  <c r="Q9"/>
  <c r="N9"/>
  <c r="L9"/>
  <c r="J9"/>
  <c r="H9"/>
  <c r="F9"/>
  <c r="D9"/>
  <c r="Y9" s="1"/>
  <c r="T8"/>
  <c r="T136" s="1"/>
  <c r="Q8"/>
  <c r="L8"/>
  <c r="H8"/>
  <c r="D8"/>
  <c r="T155" l="1"/>
  <c r="X136"/>
  <c r="I28"/>
  <c r="G28"/>
  <c r="R28"/>
  <c r="P28"/>
  <c r="C118"/>
  <c r="D114"/>
  <c r="G118"/>
  <c r="H114"/>
  <c r="G114" s="1"/>
  <c r="K118"/>
  <c r="L114"/>
  <c r="P118"/>
  <c r="Q114"/>
  <c r="P114" s="1"/>
  <c r="U238"/>
  <c r="X155"/>
  <c r="F95"/>
  <c r="J95"/>
  <c r="N95"/>
  <c r="S95"/>
  <c r="H96"/>
  <c r="L96"/>
  <c r="Q96"/>
  <c r="F97"/>
  <c r="J97"/>
  <c r="N97"/>
  <c r="S97"/>
  <c r="H98"/>
  <c r="L98"/>
  <c r="Q98"/>
  <c r="F99"/>
  <c r="J99"/>
  <c r="N99"/>
  <c r="S99"/>
  <c r="H100"/>
  <c r="L100"/>
  <c r="Q100"/>
  <c r="F101"/>
  <c r="J101"/>
  <c r="N101"/>
  <c r="S101"/>
  <c r="H102"/>
  <c r="L102"/>
  <c r="Q102"/>
  <c r="F103"/>
  <c r="J103"/>
  <c r="N103"/>
  <c r="S103"/>
  <c r="H104"/>
  <c r="L104"/>
  <c r="Q104"/>
  <c r="F105"/>
  <c r="J105"/>
  <c r="N105"/>
  <c r="S105"/>
  <c r="H106"/>
  <c r="L106"/>
  <c r="Q106"/>
  <c r="F107"/>
  <c r="J107"/>
  <c r="N107"/>
  <c r="S107"/>
  <c r="H108"/>
  <c r="L108"/>
  <c r="Q108"/>
  <c r="F109"/>
  <c r="J109"/>
  <c r="N109"/>
  <c r="S109"/>
  <c r="H110"/>
  <c r="L110"/>
  <c r="Q110"/>
  <c r="F111"/>
  <c r="J111"/>
  <c r="N111"/>
  <c r="S111"/>
  <c r="H112"/>
  <c r="L112"/>
  <c r="Q112"/>
  <c r="I156"/>
  <c r="R156"/>
  <c r="X198"/>
  <c r="I199"/>
  <c r="R199"/>
  <c r="F220"/>
  <c r="J220"/>
  <c r="N220"/>
  <c r="S220"/>
  <c r="F221"/>
  <c r="J221"/>
  <c r="N221"/>
  <c r="S221"/>
  <c r="F222"/>
  <c r="J222"/>
  <c r="N222"/>
  <c r="S222"/>
  <c r="F223"/>
  <c r="J223"/>
  <c r="N223"/>
  <c r="S223"/>
  <c r="F224"/>
  <c r="J224"/>
  <c r="N224"/>
  <c r="S224"/>
  <c r="F225"/>
  <c r="J225"/>
  <c r="N225"/>
  <c r="S225"/>
  <c r="F226"/>
  <c r="J226"/>
  <c r="N226"/>
  <c r="S226"/>
  <c r="F227"/>
  <c r="J227"/>
  <c r="N227"/>
  <c r="S227"/>
  <c r="F228"/>
  <c r="J228"/>
  <c r="N228"/>
  <c r="S228"/>
  <c r="F229"/>
  <c r="J229"/>
  <c r="N229"/>
  <c r="S229"/>
  <c r="F230"/>
  <c r="J230"/>
  <c r="N230"/>
  <c r="S230"/>
  <c r="F231"/>
  <c r="J231"/>
  <c r="N231"/>
  <c r="S231"/>
  <c r="F232"/>
  <c r="J232"/>
  <c r="N232"/>
  <c r="S232"/>
  <c r="F233"/>
  <c r="J233"/>
  <c r="N233"/>
  <c r="S233"/>
  <c r="F234"/>
  <c r="J234"/>
  <c r="N234"/>
  <c r="S234"/>
  <c r="F235"/>
  <c r="J235"/>
  <c r="N235"/>
  <c r="S235"/>
  <c r="F236"/>
  <c r="J236"/>
  <c r="N236"/>
  <c r="S236"/>
  <c r="F237"/>
  <c r="J237"/>
  <c r="N237"/>
  <c r="S237"/>
  <c r="X69"/>
  <c r="T77"/>
  <c r="E114"/>
  <c r="E117"/>
  <c r="I117"/>
  <c r="I114"/>
  <c r="M114"/>
  <c r="M117"/>
  <c r="R117"/>
  <c r="R114"/>
  <c r="C239"/>
  <c r="D239"/>
  <c r="H239"/>
  <c r="G239"/>
  <c r="K239"/>
  <c r="L239"/>
  <c r="Q239"/>
  <c r="P239"/>
  <c r="H95"/>
  <c r="L95"/>
  <c r="Q95"/>
  <c r="H97"/>
  <c r="L97"/>
  <c r="Q97"/>
  <c r="H99"/>
  <c r="L99"/>
  <c r="Q99"/>
  <c r="H101"/>
  <c r="L101"/>
  <c r="Q101"/>
  <c r="H103"/>
  <c r="L103"/>
  <c r="Q103"/>
  <c r="H105"/>
  <c r="L105"/>
  <c r="Q105"/>
  <c r="H107"/>
  <c r="L107"/>
  <c r="Q107"/>
  <c r="H109"/>
  <c r="L109"/>
  <c r="Q109"/>
  <c r="H111"/>
  <c r="L111"/>
  <c r="Q111"/>
  <c r="H157"/>
  <c r="Q157"/>
  <c r="H200"/>
  <c r="Q200"/>
  <c r="H220"/>
  <c r="L220"/>
  <c r="Q220"/>
  <c r="H221"/>
  <c r="L221"/>
  <c r="Q221"/>
  <c r="H222"/>
  <c r="L222"/>
  <c r="Q222"/>
  <c r="H223"/>
  <c r="L223"/>
  <c r="Q223"/>
  <c r="H224"/>
  <c r="L224"/>
  <c r="Q224"/>
  <c r="H225"/>
  <c r="L225"/>
  <c r="Q225"/>
  <c r="H226"/>
  <c r="L226"/>
  <c r="Q226"/>
  <c r="H227"/>
  <c r="L227"/>
  <c r="Q227"/>
  <c r="H228"/>
  <c r="L228"/>
  <c r="Q228"/>
  <c r="H229"/>
  <c r="L229"/>
  <c r="Q229"/>
  <c r="H230"/>
  <c r="L230"/>
  <c r="Q230"/>
  <c r="H231"/>
  <c r="L231"/>
  <c r="Q231"/>
  <c r="H232"/>
  <c r="L232"/>
  <c r="Q232"/>
  <c r="H233"/>
  <c r="L233"/>
  <c r="Q233"/>
  <c r="H234"/>
  <c r="L234"/>
  <c r="Q234"/>
  <c r="H235"/>
  <c r="L235"/>
  <c r="Q235"/>
  <c r="H236"/>
  <c r="L236"/>
  <c r="Q236"/>
  <c r="H237"/>
  <c r="L237"/>
  <c r="Q237"/>
  <c r="X357"/>
  <c r="X401" s="1"/>
  <c r="Y356"/>
  <c r="W356"/>
  <c r="U356"/>
  <c r="S356"/>
  <c r="Q356"/>
  <c r="N356"/>
  <c r="Y355"/>
  <c r="Y353"/>
  <c r="Y351"/>
  <c r="Y349"/>
  <c r="E824"/>
  <c r="L444"/>
  <c r="J444"/>
  <c r="F8"/>
  <c r="Y8" s="1"/>
  <c r="J8"/>
  <c r="N8"/>
  <c r="S8"/>
  <c r="X8"/>
  <c r="F10"/>
  <c r="Y10" s="1"/>
  <c r="J10"/>
  <c r="N10"/>
  <c r="S10"/>
  <c r="X10"/>
  <c r="F12"/>
  <c r="Y12" s="1"/>
  <c r="J12"/>
  <c r="N12"/>
  <c r="S12"/>
  <c r="X12"/>
  <c r="F14"/>
  <c r="Y14" s="1"/>
  <c r="J14"/>
  <c r="N14"/>
  <c r="S14"/>
  <c r="X14"/>
  <c r="F16"/>
  <c r="Y16" s="1"/>
  <c r="J16"/>
  <c r="N16"/>
  <c r="S16"/>
  <c r="X16"/>
  <c r="F18"/>
  <c r="Y18" s="1"/>
  <c r="J18"/>
  <c r="N18"/>
  <c r="S18"/>
  <c r="X18"/>
  <c r="F20"/>
  <c r="Y20" s="1"/>
  <c r="J20"/>
  <c r="N20"/>
  <c r="S20"/>
  <c r="X20"/>
  <c r="F22"/>
  <c r="Y22" s="1"/>
  <c r="J22"/>
  <c r="N22"/>
  <c r="S22"/>
  <c r="X22"/>
  <c r="F24"/>
  <c r="Y24" s="1"/>
  <c r="J24"/>
  <c r="N24"/>
  <c r="S24"/>
  <c r="X24"/>
  <c r="F26"/>
  <c r="Y26" s="1"/>
  <c r="J26"/>
  <c r="N26"/>
  <c r="S26"/>
  <c r="X26"/>
  <c r="T27"/>
  <c r="X27"/>
  <c r="F31"/>
  <c r="D32"/>
  <c r="U35"/>
  <c r="F51"/>
  <c r="Y51" s="1"/>
  <c r="J51"/>
  <c r="N51"/>
  <c r="S51"/>
  <c r="F53"/>
  <c r="Y53" s="1"/>
  <c r="J53"/>
  <c r="N53"/>
  <c r="S53"/>
  <c r="F55"/>
  <c r="Y55" s="1"/>
  <c r="J55"/>
  <c r="N55"/>
  <c r="S55"/>
  <c r="F57"/>
  <c r="Y57" s="1"/>
  <c r="J57"/>
  <c r="N57"/>
  <c r="S57"/>
  <c r="F59"/>
  <c r="Y59" s="1"/>
  <c r="J59"/>
  <c r="N59"/>
  <c r="S59"/>
  <c r="F61"/>
  <c r="Y61" s="1"/>
  <c r="J61"/>
  <c r="N61"/>
  <c r="S61"/>
  <c r="F63"/>
  <c r="Y63" s="1"/>
  <c r="J63"/>
  <c r="N63"/>
  <c r="S63"/>
  <c r="F65"/>
  <c r="Y65" s="1"/>
  <c r="J65"/>
  <c r="N65"/>
  <c r="S65"/>
  <c r="F67"/>
  <c r="Y67" s="1"/>
  <c r="J67"/>
  <c r="N67"/>
  <c r="S67"/>
  <c r="D69"/>
  <c r="F69"/>
  <c r="H69"/>
  <c r="J69"/>
  <c r="L69"/>
  <c r="N69"/>
  <c r="Q69"/>
  <c r="S69"/>
  <c r="D70"/>
  <c r="D71" s="1"/>
  <c r="L70"/>
  <c r="L71" s="1"/>
  <c r="E73"/>
  <c r="T73" s="1"/>
  <c r="X73" s="1"/>
  <c r="M73"/>
  <c r="C74"/>
  <c r="T74" s="1"/>
  <c r="X74" s="1"/>
  <c r="K74"/>
  <c r="D95"/>
  <c r="Y95" s="1"/>
  <c r="D96"/>
  <c r="Y96" s="1"/>
  <c r="D97"/>
  <c r="Y97" s="1"/>
  <c r="D98"/>
  <c r="Y98" s="1"/>
  <c r="D99"/>
  <c r="Y99" s="1"/>
  <c r="D100"/>
  <c r="Y100" s="1"/>
  <c r="D101"/>
  <c r="Y101" s="1"/>
  <c r="D102"/>
  <c r="Y102" s="1"/>
  <c r="D103"/>
  <c r="Y103" s="1"/>
  <c r="D104"/>
  <c r="Y104" s="1"/>
  <c r="D105"/>
  <c r="Y105" s="1"/>
  <c r="D106"/>
  <c r="Y106" s="1"/>
  <c r="D107"/>
  <c r="Y107" s="1"/>
  <c r="D108"/>
  <c r="Y108" s="1"/>
  <c r="D109"/>
  <c r="Y109" s="1"/>
  <c r="D110"/>
  <c r="Y110" s="1"/>
  <c r="D111"/>
  <c r="Y111" s="1"/>
  <c r="D112"/>
  <c r="Y112" s="1"/>
  <c r="U113"/>
  <c r="D155"/>
  <c r="F155"/>
  <c r="H155"/>
  <c r="J155"/>
  <c r="L155"/>
  <c r="N155"/>
  <c r="Q155"/>
  <c r="S155"/>
  <c r="D156"/>
  <c r="D157" s="1"/>
  <c r="G156"/>
  <c r="L156"/>
  <c r="L157" s="1"/>
  <c r="P156"/>
  <c r="F179"/>
  <c r="J179"/>
  <c r="N179"/>
  <c r="S179"/>
  <c r="F180"/>
  <c r="J180"/>
  <c r="N180"/>
  <c r="S180"/>
  <c r="F181"/>
  <c r="J181"/>
  <c r="N181"/>
  <c r="S181"/>
  <c r="F182"/>
  <c r="J182"/>
  <c r="N182"/>
  <c r="S182"/>
  <c r="F183"/>
  <c r="J183"/>
  <c r="N183"/>
  <c r="S183"/>
  <c r="F184"/>
  <c r="J184"/>
  <c r="N184"/>
  <c r="S184"/>
  <c r="F185"/>
  <c r="J185"/>
  <c r="N185"/>
  <c r="S185"/>
  <c r="F186"/>
  <c r="J186"/>
  <c r="N186"/>
  <c r="S186"/>
  <c r="F187"/>
  <c r="J187"/>
  <c r="N187"/>
  <c r="S187"/>
  <c r="F188"/>
  <c r="J188"/>
  <c r="N188"/>
  <c r="S188"/>
  <c r="F189"/>
  <c r="J189"/>
  <c r="N189"/>
  <c r="S189"/>
  <c r="F190"/>
  <c r="J190"/>
  <c r="N190"/>
  <c r="S190"/>
  <c r="F191"/>
  <c r="J191"/>
  <c r="N191"/>
  <c r="S191"/>
  <c r="F192"/>
  <c r="J192"/>
  <c r="N192"/>
  <c r="S192"/>
  <c r="F193"/>
  <c r="J193"/>
  <c r="N193"/>
  <c r="S193"/>
  <c r="F194"/>
  <c r="J194"/>
  <c r="N194"/>
  <c r="S194"/>
  <c r="F195"/>
  <c r="J195"/>
  <c r="N195"/>
  <c r="S195"/>
  <c r="F196"/>
  <c r="J196"/>
  <c r="N196"/>
  <c r="S196"/>
  <c r="F197"/>
  <c r="J197"/>
  <c r="N197"/>
  <c r="S197"/>
  <c r="D198"/>
  <c r="F198"/>
  <c r="H198"/>
  <c r="J198"/>
  <c r="L198"/>
  <c r="N198"/>
  <c r="Q198"/>
  <c r="S198"/>
  <c r="D199"/>
  <c r="D200" s="1"/>
  <c r="G199"/>
  <c r="L199"/>
  <c r="L200" s="1"/>
  <c r="P199"/>
  <c r="D220"/>
  <c r="Y220" s="1"/>
  <c r="D221"/>
  <c r="Y221" s="1"/>
  <c r="D222"/>
  <c r="Y222" s="1"/>
  <c r="D223"/>
  <c r="Y223" s="1"/>
  <c r="D224"/>
  <c r="Y224" s="1"/>
  <c r="D225"/>
  <c r="Y225" s="1"/>
  <c r="D226"/>
  <c r="Y226" s="1"/>
  <c r="D227"/>
  <c r="Y227" s="1"/>
  <c r="D228"/>
  <c r="Y228" s="1"/>
  <c r="D229"/>
  <c r="Y229" s="1"/>
  <c r="D230"/>
  <c r="Y230" s="1"/>
  <c r="D231"/>
  <c r="Y231" s="1"/>
  <c r="D232"/>
  <c r="Y232" s="1"/>
  <c r="D233"/>
  <c r="Y233" s="1"/>
  <c r="D234"/>
  <c r="Y234" s="1"/>
  <c r="D235"/>
  <c r="Y235" s="1"/>
  <c r="D236"/>
  <c r="Y236" s="1"/>
  <c r="D237"/>
  <c r="Y237" s="1"/>
  <c r="F259"/>
  <c r="J259"/>
  <c r="F260"/>
  <c r="F261"/>
  <c r="F262"/>
  <c r="F263"/>
  <c r="F264"/>
  <c r="F265"/>
  <c r="F266"/>
  <c r="F267"/>
  <c r="F268"/>
  <c r="F269"/>
  <c r="F270"/>
  <c r="D280"/>
  <c r="H280"/>
  <c r="L280"/>
  <c r="Q280"/>
  <c r="U280"/>
  <c r="D320"/>
  <c r="H320"/>
  <c r="L320"/>
  <c r="Q320"/>
  <c r="U320"/>
  <c r="F444"/>
  <c r="Y566"/>
  <c r="X568"/>
  <c r="Y565"/>
  <c r="Y563"/>
  <c r="Y561"/>
  <c r="Y559"/>
  <c r="Y557"/>
  <c r="Y555"/>
  <c r="Y553"/>
  <c r="Y551"/>
  <c r="Y549"/>
  <c r="H70"/>
  <c r="H71" s="1"/>
  <c r="Q70"/>
  <c r="Q71" s="1"/>
  <c r="T94"/>
  <c r="F94" s="1"/>
  <c r="X179"/>
  <c r="T219"/>
  <c r="T238" s="1"/>
  <c r="F238" s="1"/>
  <c r="N278"/>
  <c r="W278"/>
  <c r="N318"/>
  <c r="W318"/>
  <c r="C824"/>
  <c r="G824"/>
  <c r="S635"/>
  <c r="N635"/>
  <c r="S637"/>
  <c r="N637"/>
  <c r="S639"/>
  <c r="N639"/>
  <c r="S641"/>
  <c r="N641"/>
  <c r="S643"/>
  <c r="N643"/>
  <c r="S645"/>
  <c r="N645"/>
  <c r="S647"/>
  <c r="N647"/>
  <c r="S649"/>
  <c r="N649"/>
  <c r="S651"/>
  <c r="N651"/>
  <c r="S653"/>
  <c r="N653"/>
  <c r="E655"/>
  <c r="I655"/>
  <c r="M655"/>
  <c r="W654"/>
  <c r="R655"/>
  <c r="J678"/>
  <c r="F678"/>
  <c r="J680"/>
  <c r="F680"/>
  <c r="J682"/>
  <c r="F682"/>
  <c r="J684"/>
  <c r="F684"/>
  <c r="J686"/>
  <c r="F686"/>
  <c r="J688"/>
  <c r="F688"/>
  <c r="J690"/>
  <c r="F690"/>
  <c r="J692"/>
  <c r="F692"/>
  <c r="J694"/>
  <c r="F694"/>
  <c r="J696"/>
  <c r="F696"/>
  <c r="J722"/>
  <c r="F722"/>
  <c r="J724"/>
  <c r="F724"/>
  <c r="J726"/>
  <c r="F726"/>
  <c r="J728"/>
  <c r="F728"/>
  <c r="J730"/>
  <c r="F730"/>
  <c r="J732"/>
  <c r="F732"/>
  <c r="J734"/>
  <c r="F734"/>
  <c r="J736"/>
  <c r="F736"/>
  <c r="J738"/>
  <c r="F738"/>
  <c r="V783"/>
  <c r="N823"/>
  <c r="T865"/>
  <c r="W847"/>
  <c r="U847"/>
  <c r="S847"/>
  <c r="Y851"/>
  <c r="H851"/>
  <c r="F851"/>
  <c r="D851"/>
  <c r="P851"/>
  <c r="M851"/>
  <c r="K851"/>
  <c r="W851"/>
  <c r="U851"/>
  <c r="S851"/>
  <c r="Y852"/>
  <c r="D852"/>
  <c r="Y853"/>
  <c r="H853"/>
  <c r="F853"/>
  <c r="D853"/>
  <c r="P853"/>
  <c r="M853"/>
  <c r="K853"/>
  <c r="W853"/>
  <c r="U853"/>
  <c r="S853"/>
  <c r="Y854"/>
  <c r="D854"/>
  <c r="Y855"/>
  <c r="H855"/>
  <c r="F855"/>
  <c r="D855"/>
  <c r="P855"/>
  <c r="M855"/>
  <c r="K855"/>
  <c r="W855"/>
  <c r="U855"/>
  <c r="S855"/>
  <c r="Y856"/>
  <c r="D856"/>
  <c r="Y857"/>
  <c r="H857"/>
  <c r="F857"/>
  <c r="D857"/>
  <c r="P857"/>
  <c r="M857"/>
  <c r="K857"/>
  <c r="W857"/>
  <c r="U857"/>
  <c r="S857"/>
  <c r="Y858"/>
  <c r="D858"/>
  <c r="Y859"/>
  <c r="H859"/>
  <c r="F859"/>
  <c r="D859"/>
  <c r="P859"/>
  <c r="M859"/>
  <c r="K859"/>
  <c r="W859"/>
  <c r="U859"/>
  <c r="S859"/>
  <c r="Y860"/>
  <c r="D860"/>
  <c r="Y861"/>
  <c r="H861"/>
  <c r="F861"/>
  <c r="D861"/>
  <c r="P861"/>
  <c r="M861"/>
  <c r="K861"/>
  <c r="W861"/>
  <c r="U861"/>
  <c r="S861"/>
  <c r="Y862"/>
  <c r="D862"/>
  <c r="Y863"/>
  <c r="H863"/>
  <c r="F863"/>
  <c r="D863"/>
  <c r="P863"/>
  <c r="M863"/>
  <c r="K863"/>
  <c r="W863"/>
  <c r="U863"/>
  <c r="S863"/>
  <c r="Y864"/>
  <c r="D864"/>
  <c r="J886"/>
  <c r="H886"/>
  <c r="F886"/>
  <c r="D886"/>
  <c r="J888"/>
  <c r="H888"/>
  <c r="F888"/>
  <c r="D888"/>
  <c r="J890"/>
  <c r="H890"/>
  <c r="F890"/>
  <c r="D890"/>
  <c r="F272"/>
  <c r="F273"/>
  <c r="F274"/>
  <c r="F275"/>
  <c r="F276"/>
  <c r="F277"/>
  <c r="D278"/>
  <c r="F278"/>
  <c r="H278"/>
  <c r="J278"/>
  <c r="L278"/>
  <c r="Q278"/>
  <c r="S278"/>
  <c r="U278"/>
  <c r="F305"/>
  <c r="F306"/>
  <c r="F307"/>
  <c r="F308"/>
  <c r="F309"/>
  <c r="F310"/>
  <c r="F311"/>
  <c r="F312"/>
  <c r="F313"/>
  <c r="F314"/>
  <c r="F315"/>
  <c r="F316"/>
  <c r="F317"/>
  <c r="D318"/>
  <c r="H318"/>
  <c r="L318"/>
  <c r="Q318"/>
  <c r="S318"/>
  <c r="U318"/>
  <c r="S337"/>
  <c r="W337"/>
  <c r="J338"/>
  <c r="W339"/>
  <c r="J340"/>
  <c r="S341"/>
  <c r="W341"/>
  <c r="F342"/>
  <c r="J342"/>
  <c r="W343"/>
  <c r="J344"/>
  <c r="W345"/>
  <c r="S347"/>
  <c r="W347"/>
  <c r="I357"/>
  <c r="R357"/>
  <c r="K400"/>
  <c r="X400"/>
  <c r="E402"/>
  <c r="I402"/>
  <c r="M402"/>
  <c r="R402"/>
  <c r="V402"/>
  <c r="Y444"/>
  <c r="P444" s="1"/>
  <c r="K523"/>
  <c r="L505" s="1"/>
  <c r="X523"/>
  <c r="C524"/>
  <c r="G524"/>
  <c r="P524"/>
  <c r="T524"/>
  <c r="D527"/>
  <c r="N548"/>
  <c r="S548"/>
  <c r="F549"/>
  <c r="J549"/>
  <c r="N550"/>
  <c r="S550"/>
  <c r="F551"/>
  <c r="J551"/>
  <c r="N552"/>
  <c r="S552"/>
  <c r="F553"/>
  <c r="J553"/>
  <c r="N554"/>
  <c r="S554"/>
  <c r="F555"/>
  <c r="J555"/>
  <c r="N556"/>
  <c r="S556"/>
  <c r="F557"/>
  <c r="J557"/>
  <c r="N558"/>
  <c r="S558"/>
  <c r="F559"/>
  <c r="J559"/>
  <c r="N560"/>
  <c r="S560"/>
  <c r="F561"/>
  <c r="J561"/>
  <c r="N562"/>
  <c r="S562"/>
  <c r="F563"/>
  <c r="J563"/>
  <c r="N564"/>
  <c r="S564"/>
  <c r="F565"/>
  <c r="J565"/>
  <c r="N566"/>
  <c r="N567"/>
  <c r="Q567"/>
  <c r="S567"/>
  <c r="U567"/>
  <c r="W567"/>
  <c r="M568"/>
  <c r="D571"/>
  <c r="S594"/>
  <c r="F595"/>
  <c r="J595"/>
  <c r="N596"/>
  <c r="S596"/>
  <c r="F597"/>
  <c r="J597"/>
  <c r="N598"/>
  <c r="S598"/>
  <c r="F599"/>
  <c r="J599"/>
  <c r="N600"/>
  <c r="S600"/>
  <c r="F601"/>
  <c r="J601"/>
  <c r="N602"/>
  <c r="S602"/>
  <c r="F603"/>
  <c r="J603"/>
  <c r="N604"/>
  <c r="S604"/>
  <c r="F605"/>
  <c r="J605"/>
  <c r="N606"/>
  <c r="S606"/>
  <c r="F607"/>
  <c r="J607"/>
  <c r="N608"/>
  <c r="S608"/>
  <c r="F609"/>
  <c r="J609"/>
  <c r="N610"/>
  <c r="S610"/>
  <c r="W611"/>
  <c r="C698"/>
  <c r="G698"/>
  <c r="D740"/>
  <c r="K740"/>
  <c r="X740"/>
  <c r="U740" s="1"/>
  <c r="G741"/>
  <c r="P741"/>
  <c r="M765"/>
  <c r="Q765"/>
  <c r="K765" s="1"/>
  <c r="I767"/>
  <c r="F767" s="1"/>
  <c r="U767"/>
  <c r="X767"/>
  <c r="S767" s="1"/>
  <c r="Y768"/>
  <c r="M769"/>
  <c r="Q769"/>
  <c r="K769" s="1"/>
  <c r="I771"/>
  <c r="F771" s="1"/>
  <c r="U771"/>
  <c r="X771"/>
  <c r="S771" s="1"/>
  <c r="Y772"/>
  <c r="M773"/>
  <c r="Q773"/>
  <c r="K773" s="1"/>
  <c r="I775"/>
  <c r="F775" s="1"/>
  <c r="U775"/>
  <c r="X775"/>
  <c r="S775" s="1"/>
  <c r="Y776"/>
  <c r="M777"/>
  <c r="Q777"/>
  <c r="K777" s="1"/>
  <c r="I779"/>
  <c r="F779" s="1"/>
  <c r="U779"/>
  <c r="X779"/>
  <c r="S779" s="1"/>
  <c r="Y780"/>
  <c r="M781"/>
  <c r="Q781"/>
  <c r="K781" s="1"/>
  <c r="S804"/>
  <c r="U805"/>
  <c r="X805"/>
  <c r="P806"/>
  <c r="S806"/>
  <c r="U807"/>
  <c r="X807"/>
  <c r="P808"/>
  <c r="S808"/>
  <c r="U809"/>
  <c r="X809"/>
  <c r="P810"/>
  <c r="S810"/>
  <c r="U811"/>
  <c r="X811"/>
  <c r="P812"/>
  <c r="S812"/>
  <c r="U813"/>
  <c r="X813"/>
  <c r="P814"/>
  <c r="S814"/>
  <c r="U815"/>
  <c r="X815"/>
  <c r="P816"/>
  <c r="S816"/>
  <c r="U817"/>
  <c r="X817"/>
  <c r="P818"/>
  <c r="S818"/>
  <c r="U819"/>
  <c r="X819"/>
  <c r="P820"/>
  <c r="S820"/>
  <c r="U821"/>
  <c r="X821"/>
  <c r="P822"/>
  <c r="S822"/>
  <c r="I823"/>
  <c r="K823" s="1"/>
  <c r="X846"/>
  <c r="S846" s="1"/>
  <c r="Y847"/>
  <c r="F850"/>
  <c r="I850"/>
  <c r="R886"/>
  <c r="R888"/>
  <c r="J636"/>
  <c r="F636"/>
  <c r="J638"/>
  <c r="F638"/>
  <c r="J640"/>
  <c r="F640"/>
  <c r="J642"/>
  <c r="F642"/>
  <c r="J644"/>
  <c r="F644"/>
  <c r="J646"/>
  <c r="F646"/>
  <c r="J648"/>
  <c r="F648"/>
  <c r="J650"/>
  <c r="F650"/>
  <c r="J652"/>
  <c r="F652"/>
  <c r="T783"/>
  <c r="Y679"/>
  <c r="S679"/>
  <c r="N679"/>
  <c r="Y681"/>
  <c r="S681"/>
  <c r="N681"/>
  <c r="Y683"/>
  <c r="S683"/>
  <c r="N683"/>
  <c r="Y685"/>
  <c r="S685"/>
  <c r="N685"/>
  <c r="Y687"/>
  <c r="S687"/>
  <c r="N687"/>
  <c r="Y689"/>
  <c r="S689"/>
  <c r="N689"/>
  <c r="Y691"/>
  <c r="S691"/>
  <c r="N691"/>
  <c r="Y693"/>
  <c r="S693"/>
  <c r="N693"/>
  <c r="Y695"/>
  <c r="S695"/>
  <c r="N695"/>
  <c r="Y721"/>
  <c r="S721"/>
  <c r="N721"/>
  <c r="Y723"/>
  <c r="S723"/>
  <c r="N723"/>
  <c r="Y725"/>
  <c r="S725"/>
  <c r="N725"/>
  <c r="Y727"/>
  <c r="S727"/>
  <c r="N727"/>
  <c r="Y729"/>
  <c r="S729"/>
  <c r="N729"/>
  <c r="Y731"/>
  <c r="S731"/>
  <c r="N731"/>
  <c r="Y733"/>
  <c r="S733"/>
  <c r="N733"/>
  <c r="Y735"/>
  <c r="S735"/>
  <c r="N735"/>
  <c r="Y737"/>
  <c r="S737"/>
  <c r="N737"/>
  <c r="Y739"/>
  <c r="S739"/>
  <c r="N739"/>
  <c r="E741"/>
  <c r="F740"/>
  <c r="I741"/>
  <c r="J740"/>
  <c r="M741"/>
  <c r="W740"/>
  <c r="N740"/>
  <c r="R741"/>
  <c r="S740"/>
  <c r="L823"/>
  <c r="M804"/>
  <c r="Q823"/>
  <c r="R804"/>
  <c r="R821"/>
  <c r="P821"/>
  <c r="M821"/>
  <c r="E865"/>
  <c r="N865"/>
  <c r="H847"/>
  <c r="F847"/>
  <c r="D847"/>
  <c r="P849"/>
  <c r="M849"/>
  <c r="K849"/>
  <c r="S338"/>
  <c r="W338"/>
  <c r="J339"/>
  <c r="S340"/>
  <c r="W340"/>
  <c r="J341"/>
  <c r="W342"/>
  <c r="J343"/>
  <c r="S344"/>
  <c r="W344"/>
  <c r="J345"/>
  <c r="N346"/>
  <c r="S346"/>
  <c r="W346"/>
  <c r="F347"/>
  <c r="J347"/>
  <c r="S348"/>
  <c r="W348"/>
  <c r="F349"/>
  <c r="J349"/>
  <c r="N350"/>
  <c r="S350"/>
  <c r="W350"/>
  <c r="F351"/>
  <c r="J351"/>
  <c r="N352"/>
  <c r="S352"/>
  <c r="W352"/>
  <c r="F353"/>
  <c r="J353"/>
  <c r="N354"/>
  <c r="S354"/>
  <c r="W354"/>
  <c r="F355"/>
  <c r="J355"/>
  <c r="K356"/>
  <c r="L338" s="1"/>
  <c r="N381"/>
  <c r="S381"/>
  <c r="W381"/>
  <c r="F382"/>
  <c r="J382"/>
  <c r="N383"/>
  <c r="S383"/>
  <c r="W383"/>
  <c r="F384"/>
  <c r="J384"/>
  <c r="N385"/>
  <c r="S385"/>
  <c r="W385"/>
  <c r="F386"/>
  <c r="J386"/>
  <c r="N387"/>
  <c r="S387"/>
  <c r="W387"/>
  <c r="F388"/>
  <c r="J388"/>
  <c r="N389"/>
  <c r="S389"/>
  <c r="W389"/>
  <c r="F390"/>
  <c r="J390"/>
  <c r="N391"/>
  <c r="S391"/>
  <c r="W391"/>
  <c r="F392"/>
  <c r="J392"/>
  <c r="N393"/>
  <c r="S393"/>
  <c r="W393"/>
  <c r="F394"/>
  <c r="J394"/>
  <c r="N395"/>
  <c r="S395"/>
  <c r="W395"/>
  <c r="F396"/>
  <c r="J396"/>
  <c r="N397"/>
  <c r="S397"/>
  <c r="W397"/>
  <c r="F398"/>
  <c r="J398"/>
  <c r="N399"/>
  <c r="S399"/>
  <c r="W399"/>
  <c r="D400"/>
  <c r="F400"/>
  <c r="H400"/>
  <c r="Q400"/>
  <c r="U400"/>
  <c r="C402"/>
  <c r="G402"/>
  <c r="D424"/>
  <c r="H424"/>
  <c r="L424"/>
  <c r="P424"/>
  <c r="T424"/>
  <c r="D425"/>
  <c r="H425"/>
  <c r="P425"/>
  <c r="T425"/>
  <c r="D426"/>
  <c r="H426"/>
  <c r="P426"/>
  <c r="T426"/>
  <c r="D427"/>
  <c r="H427"/>
  <c r="P427"/>
  <c r="T427"/>
  <c r="D428"/>
  <c r="H428"/>
  <c r="P428"/>
  <c r="T428"/>
  <c r="D429"/>
  <c r="H429"/>
  <c r="P429"/>
  <c r="T429"/>
  <c r="D430"/>
  <c r="H430"/>
  <c r="P430"/>
  <c r="T430"/>
  <c r="D431"/>
  <c r="H431"/>
  <c r="P431"/>
  <c r="T431"/>
  <c r="D432"/>
  <c r="H432"/>
  <c r="P432"/>
  <c r="T432"/>
  <c r="D433"/>
  <c r="H433"/>
  <c r="P433"/>
  <c r="T433"/>
  <c r="D434"/>
  <c r="H434"/>
  <c r="P434"/>
  <c r="T434"/>
  <c r="D435"/>
  <c r="H435"/>
  <c r="P435"/>
  <c r="T435"/>
  <c r="D436"/>
  <c r="H436"/>
  <c r="P436"/>
  <c r="T436"/>
  <c r="D437"/>
  <c r="H437"/>
  <c r="P437"/>
  <c r="T437"/>
  <c r="D438"/>
  <c r="H438"/>
  <c r="P438"/>
  <c r="T438"/>
  <c r="D439"/>
  <c r="H439"/>
  <c r="P439"/>
  <c r="T439"/>
  <c r="D440"/>
  <c r="H440"/>
  <c r="T440"/>
  <c r="N504"/>
  <c r="S504"/>
  <c r="F505"/>
  <c r="J505"/>
  <c r="N506"/>
  <c r="S506"/>
  <c r="F507"/>
  <c r="J507"/>
  <c r="N508"/>
  <c r="S508"/>
  <c r="F509"/>
  <c r="J509"/>
  <c r="N510"/>
  <c r="S510"/>
  <c r="F511"/>
  <c r="J511"/>
  <c r="N512"/>
  <c r="S512"/>
  <c r="F513"/>
  <c r="J513"/>
  <c r="N514"/>
  <c r="S514"/>
  <c r="F515"/>
  <c r="J515"/>
  <c r="N516"/>
  <c r="S516"/>
  <c r="F517"/>
  <c r="J517"/>
  <c r="N518"/>
  <c r="S518"/>
  <c r="F519"/>
  <c r="J519"/>
  <c r="N520"/>
  <c r="S520"/>
  <c r="F521"/>
  <c r="J521"/>
  <c r="N522"/>
  <c r="S522"/>
  <c r="F523"/>
  <c r="J523"/>
  <c r="N523"/>
  <c r="S523"/>
  <c r="W523"/>
  <c r="K567"/>
  <c r="J592"/>
  <c r="J594"/>
  <c r="K611"/>
  <c r="L595" s="1"/>
  <c r="P612"/>
  <c r="X611"/>
  <c r="Y593" s="1"/>
  <c r="Q635"/>
  <c r="Q637"/>
  <c r="K654"/>
  <c r="F654" s="1"/>
  <c r="U654"/>
  <c r="X654"/>
  <c r="G655"/>
  <c r="P655"/>
  <c r="H696"/>
  <c r="P698"/>
  <c r="Y697"/>
  <c r="H722"/>
  <c r="H724"/>
  <c r="H726"/>
  <c r="H728"/>
  <c r="H730"/>
  <c r="H732"/>
  <c r="H734"/>
  <c r="H736"/>
  <c r="H738"/>
  <c r="C741"/>
  <c r="T741"/>
  <c r="S764"/>
  <c r="U764"/>
  <c r="F765"/>
  <c r="I765"/>
  <c r="P765"/>
  <c r="X765"/>
  <c r="S765" s="1"/>
  <c r="K766"/>
  <c r="M766"/>
  <c r="H767"/>
  <c r="M767"/>
  <c r="Q767"/>
  <c r="K767" s="1"/>
  <c r="W767"/>
  <c r="D768"/>
  <c r="F768"/>
  <c r="S768"/>
  <c r="U768"/>
  <c r="I769"/>
  <c r="H769" s="1"/>
  <c r="P769"/>
  <c r="U769"/>
  <c r="X769"/>
  <c r="S769" s="1"/>
  <c r="K770"/>
  <c r="M770"/>
  <c r="H771"/>
  <c r="Q771"/>
  <c r="K771" s="1"/>
  <c r="W771"/>
  <c r="D772"/>
  <c r="F772"/>
  <c r="S772"/>
  <c r="U772"/>
  <c r="F773"/>
  <c r="I773"/>
  <c r="P773"/>
  <c r="X773"/>
  <c r="S773" s="1"/>
  <c r="K774"/>
  <c r="M774"/>
  <c r="H775"/>
  <c r="M775"/>
  <c r="Q775"/>
  <c r="K775" s="1"/>
  <c r="W775"/>
  <c r="D776"/>
  <c r="F776"/>
  <c r="S776"/>
  <c r="U776"/>
  <c r="I777"/>
  <c r="H777" s="1"/>
  <c r="P777"/>
  <c r="U777"/>
  <c r="X777"/>
  <c r="S777" s="1"/>
  <c r="K778"/>
  <c r="M778"/>
  <c r="H779"/>
  <c r="Q779"/>
  <c r="K779" s="1"/>
  <c r="W779"/>
  <c r="D780"/>
  <c r="F780"/>
  <c r="S780"/>
  <c r="U780"/>
  <c r="F781"/>
  <c r="I781"/>
  <c r="P781"/>
  <c r="X781"/>
  <c r="S781" s="1"/>
  <c r="K782"/>
  <c r="M782"/>
  <c r="L783"/>
  <c r="T823"/>
  <c r="H805"/>
  <c r="K805"/>
  <c r="F805" s="1"/>
  <c r="M805"/>
  <c r="P805"/>
  <c r="M806"/>
  <c r="R806"/>
  <c r="H807"/>
  <c r="K807"/>
  <c r="F807" s="1"/>
  <c r="M807"/>
  <c r="P807"/>
  <c r="M808"/>
  <c r="R808"/>
  <c r="H809"/>
  <c r="K809"/>
  <c r="F809" s="1"/>
  <c r="M809"/>
  <c r="P809"/>
  <c r="M810"/>
  <c r="R810"/>
  <c r="H811"/>
  <c r="K811"/>
  <c r="F811" s="1"/>
  <c r="M811"/>
  <c r="P811"/>
  <c r="M812"/>
  <c r="R812"/>
  <c r="H813"/>
  <c r="K813"/>
  <c r="F813" s="1"/>
  <c r="M813"/>
  <c r="P813"/>
  <c r="M814"/>
  <c r="R814"/>
  <c r="H815"/>
  <c r="K815"/>
  <c r="F815" s="1"/>
  <c r="M815"/>
  <c r="P815"/>
  <c r="M816"/>
  <c r="R816"/>
  <c r="H817"/>
  <c r="K817"/>
  <c r="F817" s="1"/>
  <c r="M817"/>
  <c r="P817"/>
  <c r="M818"/>
  <c r="R818"/>
  <c r="H819"/>
  <c r="K819"/>
  <c r="F819" s="1"/>
  <c r="M819"/>
  <c r="P819"/>
  <c r="V823"/>
  <c r="V824" s="1"/>
  <c r="I846"/>
  <c r="M848"/>
  <c r="Q848"/>
  <c r="K848" s="1"/>
  <c r="W848"/>
  <c r="X850"/>
  <c r="S850" s="1"/>
  <c r="R890"/>
  <c r="G865"/>
  <c r="H846"/>
  <c r="L865"/>
  <c r="V865"/>
  <c r="W846"/>
  <c r="W886"/>
  <c r="U886"/>
  <c r="R887"/>
  <c r="P887"/>
  <c r="M887"/>
  <c r="W888"/>
  <c r="U888"/>
  <c r="R889"/>
  <c r="P889"/>
  <c r="M889"/>
  <c r="K697"/>
  <c r="L678" s="1"/>
  <c r="I764"/>
  <c r="X804"/>
  <c r="W819" s="1"/>
  <c r="M820"/>
  <c r="R820"/>
  <c r="K821"/>
  <c r="F821" s="1"/>
  <c r="M822"/>
  <c r="R822"/>
  <c r="Q846"/>
  <c r="M846" s="1"/>
  <c r="I848"/>
  <c r="H848" s="1"/>
  <c r="P848"/>
  <c r="U848"/>
  <c r="X848"/>
  <c r="S848" s="1"/>
  <c r="H850"/>
  <c r="Q850"/>
  <c r="K850" s="1"/>
  <c r="H852"/>
  <c r="P852"/>
  <c r="W852"/>
  <c r="H854"/>
  <c r="P854"/>
  <c r="W854"/>
  <c r="H856"/>
  <c r="P856"/>
  <c r="W856"/>
  <c r="H858"/>
  <c r="P858"/>
  <c r="W858"/>
  <c r="H860"/>
  <c r="P860"/>
  <c r="W860"/>
  <c r="H862"/>
  <c r="P862"/>
  <c r="W862"/>
  <c r="H864"/>
  <c r="P864"/>
  <c r="W864"/>
  <c r="P886"/>
  <c r="H887"/>
  <c r="W887"/>
  <c r="P888"/>
  <c r="H889"/>
  <c r="W889"/>
  <c r="P890"/>
  <c r="J895"/>
  <c r="H895"/>
  <c r="F895"/>
  <c r="D895"/>
  <c r="J897"/>
  <c r="H897"/>
  <c r="F897"/>
  <c r="D897"/>
  <c r="J899"/>
  <c r="H899"/>
  <c r="F899"/>
  <c r="D899"/>
  <c r="J901"/>
  <c r="H901"/>
  <c r="F901"/>
  <c r="D901"/>
  <c r="J903"/>
  <c r="H903"/>
  <c r="F903"/>
  <c r="D903"/>
  <c r="F852"/>
  <c r="M852"/>
  <c r="U852"/>
  <c r="F854"/>
  <c r="M854"/>
  <c r="U854"/>
  <c r="F856"/>
  <c r="M856"/>
  <c r="U856"/>
  <c r="F858"/>
  <c r="M858"/>
  <c r="U858"/>
  <c r="F860"/>
  <c r="M860"/>
  <c r="U860"/>
  <c r="F862"/>
  <c r="M862"/>
  <c r="U862"/>
  <c r="F864"/>
  <c r="M864"/>
  <c r="U864"/>
  <c r="L905"/>
  <c r="N905"/>
  <c r="Q905"/>
  <c r="S885"/>
  <c r="M886"/>
  <c r="D887"/>
  <c r="U887"/>
  <c r="M888"/>
  <c r="D889"/>
  <c r="U889"/>
  <c r="M890"/>
  <c r="X890"/>
  <c r="U890" s="1"/>
  <c r="D891"/>
  <c r="F891"/>
  <c r="H891"/>
  <c r="P891"/>
  <c r="U891"/>
  <c r="U892"/>
  <c r="X892"/>
  <c r="Q945"/>
  <c r="X985"/>
  <c r="K905"/>
  <c r="D905" s="1"/>
  <c r="X905"/>
  <c r="U905" s="1"/>
  <c r="J893"/>
  <c r="H893"/>
  <c r="F893"/>
  <c r="W893"/>
  <c r="U893"/>
  <c r="R894"/>
  <c r="P894"/>
  <c r="M894"/>
  <c r="W895"/>
  <c r="U895"/>
  <c r="R896"/>
  <c r="P896"/>
  <c r="M896"/>
  <c r="W897"/>
  <c r="U897"/>
  <c r="R898"/>
  <c r="P898"/>
  <c r="M898"/>
  <c r="W899"/>
  <c r="U899"/>
  <c r="R900"/>
  <c r="P900"/>
  <c r="M900"/>
  <c r="W901"/>
  <c r="U901"/>
  <c r="R902"/>
  <c r="P902"/>
  <c r="M902"/>
  <c r="W903"/>
  <c r="U903"/>
  <c r="Y944"/>
  <c r="Y942"/>
  <c r="Y940"/>
  <c r="Y938"/>
  <c r="Y936"/>
  <c r="Y934"/>
  <c r="Y932"/>
  <c r="Y930"/>
  <c r="L929"/>
  <c r="D929"/>
  <c r="Y945"/>
  <c r="Y943"/>
  <c r="Y941"/>
  <c r="Y939"/>
  <c r="Y937"/>
  <c r="Y935"/>
  <c r="Y933"/>
  <c r="Y931"/>
  <c r="X930"/>
  <c r="N929"/>
  <c r="H929"/>
  <c r="F929"/>
  <c r="X931"/>
  <c r="L930"/>
  <c r="D930"/>
  <c r="Q930"/>
  <c r="N930"/>
  <c r="H930"/>
  <c r="F930"/>
  <c r="N931"/>
  <c r="F931"/>
  <c r="X932"/>
  <c r="L931"/>
  <c r="D931"/>
  <c r="X933"/>
  <c r="L932"/>
  <c r="D932"/>
  <c r="Q932"/>
  <c r="N932"/>
  <c r="H932"/>
  <c r="F932"/>
  <c r="N933"/>
  <c r="F933"/>
  <c r="X934"/>
  <c r="L933"/>
  <c r="D933"/>
  <c r="X935"/>
  <c r="L934"/>
  <c r="D934"/>
  <c r="Q934"/>
  <c r="N934"/>
  <c r="H934"/>
  <c r="F934"/>
  <c r="N935"/>
  <c r="F935"/>
  <c r="X936"/>
  <c r="L935"/>
  <c r="D935"/>
  <c r="X937"/>
  <c r="L936"/>
  <c r="D936"/>
  <c r="Q936"/>
  <c r="N936"/>
  <c r="H936"/>
  <c r="F936"/>
  <c r="N937"/>
  <c r="F937"/>
  <c r="X938"/>
  <c r="L937"/>
  <c r="D937"/>
  <c r="X939"/>
  <c r="L938"/>
  <c r="D938"/>
  <c r="Q938"/>
  <c r="N938"/>
  <c r="H938"/>
  <c r="F938"/>
  <c r="N939"/>
  <c r="F939"/>
  <c r="X940"/>
  <c r="L939"/>
  <c r="D939"/>
  <c r="X941"/>
  <c r="L940"/>
  <c r="D940"/>
  <c r="Q940"/>
  <c r="N940"/>
  <c r="H940"/>
  <c r="F940"/>
  <c r="N941"/>
  <c r="F941"/>
  <c r="X942"/>
  <c r="L941"/>
  <c r="D941"/>
  <c r="X943"/>
  <c r="L942"/>
  <c r="D942"/>
  <c r="Q942"/>
  <c r="N942"/>
  <c r="H942"/>
  <c r="F942"/>
  <c r="N943"/>
  <c r="F943"/>
  <c r="X944"/>
  <c r="L943"/>
  <c r="D943"/>
  <c r="X945"/>
  <c r="L944"/>
  <c r="D944"/>
  <c r="Q944"/>
  <c r="N944"/>
  <c r="H944"/>
  <c r="F944"/>
  <c r="N945"/>
  <c r="F945"/>
  <c r="L945"/>
  <c r="D945"/>
  <c r="F905"/>
  <c r="H905"/>
  <c r="J905"/>
  <c r="K885"/>
  <c r="D885" s="1"/>
  <c r="W905"/>
  <c r="X885"/>
  <c r="U885" s="1"/>
  <c r="W890"/>
  <c r="M891"/>
  <c r="R891"/>
  <c r="H892"/>
  <c r="K892"/>
  <c r="F892" s="1"/>
  <c r="W892"/>
  <c r="D894"/>
  <c r="W896"/>
  <c r="D898"/>
  <c r="W900"/>
  <c r="D902"/>
  <c r="S893"/>
  <c r="M893" s="1"/>
  <c r="K894"/>
  <c r="F894" s="1"/>
  <c r="X894"/>
  <c r="U894" s="1"/>
  <c r="S895"/>
  <c r="R895" s="1"/>
  <c r="K896"/>
  <c r="J896" s="1"/>
  <c r="X896"/>
  <c r="U896" s="1"/>
  <c r="S897"/>
  <c r="M897" s="1"/>
  <c r="K898"/>
  <c r="F898" s="1"/>
  <c r="X898"/>
  <c r="U898" s="1"/>
  <c r="S899"/>
  <c r="R899" s="1"/>
  <c r="K900"/>
  <c r="J900" s="1"/>
  <c r="X900"/>
  <c r="U900" s="1"/>
  <c r="S901"/>
  <c r="M901" s="1"/>
  <c r="K902"/>
  <c r="F902" s="1"/>
  <c r="X902"/>
  <c r="U902" s="1"/>
  <c r="S903"/>
  <c r="R903" s="1"/>
  <c r="I931"/>
  <c r="R931"/>
  <c r="J932"/>
  <c r="S932"/>
  <c r="I933"/>
  <c r="R933"/>
  <c r="J934"/>
  <c r="S934"/>
  <c r="I935"/>
  <c r="R935"/>
  <c r="J936"/>
  <c r="S936"/>
  <c r="I937"/>
  <c r="R937"/>
  <c r="J938"/>
  <c r="S938"/>
  <c r="I939"/>
  <c r="R939"/>
  <c r="J940"/>
  <c r="S940"/>
  <c r="I941"/>
  <c r="R941"/>
  <c r="J942"/>
  <c r="S942"/>
  <c r="I943"/>
  <c r="R943"/>
  <c r="J944"/>
  <c r="S944"/>
  <c r="I945"/>
  <c r="R945"/>
  <c r="U974"/>
  <c r="U975"/>
  <c r="U976"/>
  <c r="U980"/>
  <c r="U981"/>
  <c r="U982"/>
  <c r="U983"/>
  <c r="U984"/>
  <c r="K985"/>
  <c r="D985" s="1"/>
  <c r="V985"/>
  <c r="I930"/>
  <c r="R930"/>
  <c r="H931"/>
  <c r="J931"/>
  <c r="Q931"/>
  <c r="S931"/>
  <c r="H933"/>
  <c r="J933"/>
  <c r="Q933"/>
  <c r="S933"/>
  <c r="H935"/>
  <c r="J935"/>
  <c r="Q935"/>
  <c r="S935"/>
  <c r="H937"/>
  <c r="J937"/>
  <c r="Q937"/>
  <c r="S937"/>
  <c r="H939"/>
  <c r="J939"/>
  <c r="Q939"/>
  <c r="S939"/>
  <c r="H941"/>
  <c r="J941"/>
  <c r="Q941"/>
  <c r="S941"/>
  <c r="H943"/>
  <c r="J943"/>
  <c r="Q943"/>
  <c r="S943"/>
  <c r="D974"/>
  <c r="J974"/>
  <c r="L974"/>
  <c r="T974"/>
  <c r="J975"/>
  <c r="T975"/>
  <c r="F976"/>
  <c r="J976"/>
  <c r="T976"/>
  <c r="D980"/>
  <c r="J980"/>
  <c r="T980"/>
  <c r="F981"/>
  <c r="J981"/>
  <c r="T981"/>
  <c r="F982"/>
  <c r="J982"/>
  <c r="T982"/>
  <c r="F983"/>
  <c r="J983"/>
  <c r="T983"/>
  <c r="F984"/>
  <c r="J984"/>
  <c r="Q984"/>
  <c r="T984"/>
  <c r="N985"/>
  <c r="K824" l="1"/>
  <c r="D823"/>
  <c r="F823"/>
  <c r="H823"/>
  <c r="S905"/>
  <c r="R885"/>
  <c r="P885"/>
  <c r="M885"/>
  <c r="I783"/>
  <c r="H764"/>
  <c r="F764"/>
  <c r="D764"/>
  <c r="Y764"/>
  <c r="I865"/>
  <c r="Y846"/>
  <c r="D846"/>
  <c r="Y781"/>
  <c r="D781"/>
  <c r="Y773"/>
  <c r="D773"/>
  <c r="Y765"/>
  <c r="D765"/>
  <c r="X655"/>
  <c r="Y652"/>
  <c r="Y650"/>
  <c r="Y648"/>
  <c r="Y646"/>
  <c r="Y644"/>
  <c r="Y642"/>
  <c r="Y640"/>
  <c r="Y638"/>
  <c r="Y636"/>
  <c r="K568"/>
  <c r="L566"/>
  <c r="L564"/>
  <c r="L562"/>
  <c r="L560"/>
  <c r="L558"/>
  <c r="L556"/>
  <c r="L554"/>
  <c r="L552"/>
  <c r="L550"/>
  <c r="L548"/>
  <c r="L567"/>
  <c r="Y850"/>
  <c r="D850"/>
  <c r="L740"/>
  <c r="K741"/>
  <c r="L739"/>
  <c r="L737"/>
  <c r="L735"/>
  <c r="L733"/>
  <c r="L731"/>
  <c r="L729"/>
  <c r="L727"/>
  <c r="L725"/>
  <c r="L723"/>
  <c r="L721"/>
  <c r="W613"/>
  <c r="Y611"/>
  <c r="X524"/>
  <c r="Y521"/>
  <c r="Y519"/>
  <c r="Y517"/>
  <c r="Y515"/>
  <c r="Y513"/>
  <c r="Y511"/>
  <c r="Y509"/>
  <c r="Y507"/>
  <c r="Y505"/>
  <c r="X402"/>
  <c r="Y400"/>
  <c r="Y398"/>
  <c r="Y396"/>
  <c r="Y394"/>
  <c r="Y392"/>
  <c r="Y390"/>
  <c r="Y388"/>
  <c r="Y386"/>
  <c r="Y384"/>
  <c r="Y382"/>
  <c r="W656"/>
  <c r="Y654"/>
  <c r="T35"/>
  <c r="S27"/>
  <c r="Q27"/>
  <c r="N27"/>
  <c r="L27"/>
  <c r="J27"/>
  <c r="H27"/>
  <c r="F27"/>
  <c r="D27"/>
  <c r="Y27" s="1"/>
  <c r="L984"/>
  <c r="L983"/>
  <c r="L982"/>
  <c r="L981"/>
  <c r="L980"/>
  <c r="L976"/>
  <c r="L975"/>
  <c r="J985"/>
  <c r="P903"/>
  <c r="H902"/>
  <c r="P901"/>
  <c r="H900"/>
  <c r="P899"/>
  <c r="H898"/>
  <c r="P897"/>
  <c r="H896"/>
  <c r="P895"/>
  <c r="H894"/>
  <c r="P893"/>
  <c r="D892"/>
  <c r="M903"/>
  <c r="J902"/>
  <c r="R901"/>
  <c r="F900"/>
  <c r="M899"/>
  <c r="J898"/>
  <c r="R897"/>
  <c r="F896"/>
  <c r="M895"/>
  <c r="J894"/>
  <c r="R893"/>
  <c r="J892"/>
  <c r="W885"/>
  <c r="P905"/>
  <c r="J885"/>
  <c r="F885"/>
  <c r="W850"/>
  <c r="M850"/>
  <c r="F848"/>
  <c r="W821"/>
  <c r="H821"/>
  <c r="U850"/>
  <c r="D819"/>
  <c r="D817"/>
  <c r="D815"/>
  <c r="D813"/>
  <c r="D811"/>
  <c r="D809"/>
  <c r="D807"/>
  <c r="D805"/>
  <c r="U781"/>
  <c r="M779"/>
  <c r="F777"/>
  <c r="U773"/>
  <c r="M771"/>
  <c r="F769"/>
  <c r="U765"/>
  <c r="Q654"/>
  <c r="D654"/>
  <c r="F865"/>
  <c r="H654"/>
  <c r="L652"/>
  <c r="L648"/>
  <c r="L644"/>
  <c r="L640"/>
  <c r="L636"/>
  <c r="J821"/>
  <c r="J819"/>
  <c r="J817"/>
  <c r="J815"/>
  <c r="J813"/>
  <c r="J811"/>
  <c r="J809"/>
  <c r="J807"/>
  <c r="J805"/>
  <c r="S823"/>
  <c r="S824" s="1"/>
  <c r="H781"/>
  <c r="P779"/>
  <c r="P775"/>
  <c r="H773"/>
  <c r="P771"/>
  <c r="P767"/>
  <c r="H765"/>
  <c r="J611"/>
  <c r="F611"/>
  <c r="J567"/>
  <c r="F567"/>
  <c r="U846"/>
  <c r="P804"/>
  <c r="H740"/>
  <c r="L738"/>
  <c r="L734"/>
  <c r="L730"/>
  <c r="L726"/>
  <c r="L722"/>
  <c r="L694"/>
  <c r="L690"/>
  <c r="L686"/>
  <c r="L682"/>
  <c r="J654"/>
  <c r="Y653"/>
  <c r="Y649"/>
  <c r="Y645"/>
  <c r="Y641"/>
  <c r="Y637"/>
  <c r="Y610"/>
  <c r="Y606"/>
  <c r="Y602"/>
  <c r="Y598"/>
  <c r="Y596"/>
  <c r="Y594"/>
  <c r="L592"/>
  <c r="Q523"/>
  <c r="Y520"/>
  <c r="Y516"/>
  <c r="Y512"/>
  <c r="Y508"/>
  <c r="Y504"/>
  <c r="R444"/>
  <c r="S400"/>
  <c r="Y397"/>
  <c r="Y393"/>
  <c r="Y389"/>
  <c r="Y385"/>
  <c r="Y381"/>
  <c r="L351"/>
  <c r="L343"/>
  <c r="L340"/>
  <c r="Q783"/>
  <c r="L609"/>
  <c r="L605"/>
  <c r="L601"/>
  <c r="L599"/>
  <c r="L597"/>
  <c r="L563"/>
  <c r="L559"/>
  <c r="L555"/>
  <c r="L551"/>
  <c r="H523"/>
  <c r="L521"/>
  <c r="L517"/>
  <c r="L513"/>
  <c r="L509"/>
  <c r="T444"/>
  <c r="Y399"/>
  <c r="Y395"/>
  <c r="Y391"/>
  <c r="Y387"/>
  <c r="Y383"/>
  <c r="L353"/>
  <c r="L347"/>
  <c r="L345"/>
  <c r="L342"/>
  <c r="Q219"/>
  <c r="L219"/>
  <c r="H219"/>
  <c r="D219"/>
  <c r="Y198"/>
  <c r="Y155"/>
  <c r="S94"/>
  <c r="N94"/>
  <c r="J94"/>
  <c r="R70"/>
  <c r="G70"/>
  <c r="E70"/>
  <c r="Q32"/>
  <c r="S31"/>
  <c r="D29"/>
  <c r="Q238"/>
  <c r="Q240"/>
  <c r="L240"/>
  <c r="H238"/>
  <c r="H240"/>
  <c r="D240"/>
  <c r="T117"/>
  <c r="M156"/>
  <c r="E156"/>
  <c r="K70"/>
  <c r="L32"/>
  <c r="N31"/>
  <c r="L29"/>
  <c r="R239"/>
  <c r="M239"/>
  <c r="I239"/>
  <c r="E239"/>
  <c r="X219"/>
  <c r="K114"/>
  <c r="C114"/>
  <c r="H29"/>
  <c r="U985"/>
  <c r="L985"/>
  <c r="T985"/>
  <c r="L979"/>
  <c r="L978"/>
  <c r="L977"/>
  <c r="L973"/>
  <c r="L972"/>
  <c r="L971"/>
  <c r="L970"/>
  <c r="L969"/>
  <c r="L968"/>
  <c r="L967"/>
  <c r="L966"/>
  <c r="Y848"/>
  <c r="D848"/>
  <c r="Q865"/>
  <c r="K865" s="1"/>
  <c r="K846"/>
  <c r="X823"/>
  <c r="X824" s="1"/>
  <c r="W822"/>
  <c r="W820"/>
  <c r="W818"/>
  <c r="W816"/>
  <c r="W814"/>
  <c r="W812"/>
  <c r="W810"/>
  <c r="W808"/>
  <c r="W806"/>
  <c r="W804"/>
  <c r="U804"/>
  <c r="K698"/>
  <c r="J697"/>
  <c r="H697"/>
  <c r="F697"/>
  <c r="D697"/>
  <c r="L695"/>
  <c r="L693"/>
  <c r="L691"/>
  <c r="L689"/>
  <c r="L687"/>
  <c r="L685"/>
  <c r="L683"/>
  <c r="L681"/>
  <c r="L679"/>
  <c r="L697"/>
  <c r="W823"/>
  <c r="U823"/>
  <c r="T824"/>
  <c r="Y777"/>
  <c r="D777"/>
  <c r="Y769"/>
  <c r="D769"/>
  <c r="L654"/>
  <c r="K655"/>
  <c r="L653"/>
  <c r="L651"/>
  <c r="L649"/>
  <c r="L647"/>
  <c r="L645"/>
  <c r="L643"/>
  <c r="L641"/>
  <c r="L639"/>
  <c r="L637"/>
  <c r="L635"/>
  <c r="X612"/>
  <c r="Y609"/>
  <c r="Y607"/>
  <c r="Y605"/>
  <c r="Y603"/>
  <c r="Y601"/>
  <c r="U611"/>
  <c r="S611"/>
  <c r="K612"/>
  <c r="L610"/>
  <c r="L608"/>
  <c r="L606"/>
  <c r="L604"/>
  <c r="L602"/>
  <c r="L600"/>
  <c r="L611"/>
  <c r="W525"/>
  <c r="Y523"/>
  <c r="K357"/>
  <c r="K401" s="1"/>
  <c r="P401" s="1"/>
  <c r="L356"/>
  <c r="J356"/>
  <c r="H356"/>
  <c r="F356"/>
  <c r="D356"/>
  <c r="L354"/>
  <c r="L352"/>
  <c r="L350"/>
  <c r="Q824"/>
  <c r="R823"/>
  <c r="L824"/>
  <c r="M823"/>
  <c r="W742"/>
  <c r="Y740"/>
  <c r="J823"/>
  <c r="I824"/>
  <c r="Y779"/>
  <c r="D779"/>
  <c r="Y775"/>
  <c r="D775"/>
  <c r="Y771"/>
  <c r="D771"/>
  <c r="Y767"/>
  <c r="D767"/>
  <c r="Y738"/>
  <c r="Y736"/>
  <c r="Y734"/>
  <c r="Y732"/>
  <c r="Y730"/>
  <c r="Y728"/>
  <c r="Y726"/>
  <c r="Y724"/>
  <c r="Y722"/>
  <c r="X741"/>
  <c r="W569"/>
  <c r="Y567"/>
  <c r="L523"/>
  <c r="K524"/>
  <c r="L522"/>
  <c r="L520"/>
  <c r="L518"/>
  <c r="L516"/>
  <c r="L514"/>
  <c r="L512"/>
  <c r="L510"/>
  <c r="L508"/>
  <c r="L506"/>
  <c r="L504"/>
  <c r="K402"/>
  <c r="L400"/>
  <c r="L399"/>
  <c r="L397"/>
  <c r="L395"/>
  <c r="L393"/>
  <c r="L391"/>
  <c r="L389"/>
  <c r="L387"/>
  <c r="L385"/>
  <c r="L383"/>
  <c r="L381"/>
  <c r="N824"/>
  <c r="P823"/>
  <c r="T113"/>
  <c r="X94"/>
  <c r="F985"/>
  <c r="W902"/>
  <c r="D900"/>
  <c r="W898"/>
  <c r="D896"/>
  <c r="W894"/>
  <c r="H985"/>
  <c r="R905"/>
  <c r="M905"/>
  <c r="H885"/>
  <c r="D821"/>
  <c r="W865"/>
  <c r="H865"/>
  <c r="W817"/>
  <c r="W815"/>
  <c r="W813"/>
  <c r="W811"/>
  <c r="W809"/>
  <c r="W807"/>
  <c r="W805"/>
  <c r="P846"/>
  <c r="F846"/>
  <c r="U783"/>
  <c r="L650"/>
  <c r="L646"/>
  <c r="L642"/>
  <c r="L638"/>
  <c r="X865"/>
  <c r="S865" s="1"/>
  <c r="P850"/>
  <c r="X783"/>
  <c r="S783" s="1"/>
  <c r="W781"/>
  <c r="W777"/>
  <c r="W773"/>
  <c r="W769"/>
  <c r="W765"/>
  <c r="Q740"/>
  <c r="N611"/>
  <c r="H611"/>
  <c r="D611"/>
  <c r="H567"/>
  <c r="D567"/>
  <c r="U865"/>
  <c r="W783"/>
  <c r="L736"/>
  <c r="L732"/>
  <c r="L728"/>
  <c r="L724"/>
  <c r="L696"/>
  <c r="L692"/>
  <c r="L688"/>
  <c r="L684"/>
  <c r="L680"/>
  <c r="S654"/>
  <c r="N654"/>
  <c r="Y651"/>
  <c r="Y647"/>
  <c r="Y643"/>
  <c r="Y639"/>
  <c r="Y635"/>
  <c r="Q611"/>
  <c r="Y608"/>
  <c r="Y604"/>
  <c r="Y600"/>
  <c r="L598"/>
  <c r="L596"/>
  <c r="Y592"/>
  <c r="U523"/>
  <c r="Y522"/>
  <c r="Y518"/>
  <c r="Y514"/>
  <c r="Y510"/>
  <c r="Y506"/>
  <c r="V444"/>
  <c r="W400"/>
  <c r="N400"/>
  <c r="L396"/>
  <c r="L392"/>
  <c r="L388"/>
  <c r="L384"/>
  <c r="L355"/>
  <c r="L348"/>
  <c r="L341"/>
  <c r="L607"/>
  <c r="L603"/>
  <c r="Y599"/>
  <c r="Y597"/>
  <c r="Y595"/>
  <c r="L594"/>
  <c r="L593"/>
  <c r="L565"/>
  <c r="L561"/>
  <c r="L557"/>
  <c r="L553"/>
  <c r="L549"/>
  <c r="D523"/>
  <c r="L519"/>
  <c r="L515"/>
  <c r="L511"/>
  <c r="L507"/>
  <c r="X444"/>
  <c r="J400"/>
  <c r="L398"/>
  <c r="L394"/>
  <c r="L390"/>
  <c r="L386"/>
  <c r="L382"/>
  <c r="L349"/>
  <c r="L346"/>
  <c r="L344"/>
  <c r="L339"/>
  <c r="L337"/>
  <c r="S219"/>
  <c r="N219"/>
  <c r="J219"/>
  <c r="F219"/>
  <c r="X113"/>
  <c r="Q94"/>
  <c r="L94"/>
  <c r="H94"/>
  <c r="D94"/>
  <c r="P70"/>
  <c r="I70"/>
  <c r="Y69"/>
  <c r="K199"/>
  <c r="C199"/>
  <c r="K156"/>
  <c r="C156"/>
  <c r="M70"/>
  <c r="H32"/>
  <c r="J31"/>
  <c r="L238"/>
  <c r="D238"/>
  <c r="Y238" s="1"/>
  <c r="M199"/>
  <c r="E199"/>
  <c r="C70"/>
  <c r="X32"/>
  <c r="X31"/>
  <c r="S238"/>
  <c r="N238"/>
  <c r="J238"/>
  <c r="X238"/>
  <c r="Q115"/>
  <c r="H115"/>
  <c r="T118"/>
  <c r="X118" s="1"/>
  <c r="Q29"/>
  <c r="T121" l="1"/>
  <c r="D113"/>
  <c r="H113"/>
  <c r="L113"/>
  <c r="Q113"/>
  <c r="F113"/>
  <c r="N113"/>
  <c r="J113"/>
  <c r="S113"/>
  <c r="P783"/>
  <c r="K783"/>
  <c r="D783"/>
  <c r="Y783"/>
  <c r="H783"/>
  <c r="F783"/>
  <c r="Y401"/>
  <c r="Y94"/>
  <c r="M865"/>
  <c r="D115"/>
  <c r="L115"/>
  <c r="X117"/>
  <c r="Y219"/>
  <c r="P865"/>
  <c r="M783"/>
  <c r="Y865"/>
  <c r="D865"/>
  <c r="Y113" l="1"/>
  <c r="IY237" i="8" l="1"/>
  <c r="IT237"/>
  <c r="IS237"/>
  <c r="IF237"/>
  <c r="IA237"/>
  <c r="HZ237"/>
  <c r="HM237"/>
  <c r="HH237"/>
  <c r="HG237"/>
  <c r="GT237"/>
  <c r="GO237"/>
  <c r="GN237"/>
  <c r="GA237"/>
  <c r="FV237"/>
  <c r="FU237"/>
  <c r="FH237"/>
  <c r="FC237"/>
  <c r="FB237"/>
  <c r="EJ237"/>
  <c r="EI237"/>
  <c r="DV237"/>
  <c r="DQ237"/>
  <c r="DP237"/>
  <c r="DC237"/>
  <c r="CX237"/>
  <c r="CW237"/>
  <c r="CJ237"/>
  <c r="CE237"/>
  <c r="CD237"/>
  <c r="BP237"/>
  <c r="BK237"/>
  <c r="BJ237"/>
  <c r="AV237"/>
  <c r="AQ237"/>
  <c r="AP237"/>
  <c r="AC237"/>
  <c r="X237"/>
  <c r="W237"/>
  <c r="I237"/>
  <c r="D237"/>
  <c r="C237"/>
  <c r="IY236"/>
  <c r="IT236"/>
  <c r="IS236"/>
  <c r="IF236"/>
  <c r="IA236"/>
  <c r="HZ236"/>
  <c r="HM236"/>
  <c r="HH236"/>
  <c r="HG236"/>
  <c r="GT236"/>
  <c r="GO236"/>
  <c r="GN236"/>
  <c r="GA236"/>
  <c r="FV236"/>
  <c r="FU236"/>
  <c r="FH236"/>
  <c r="FC236"/>
  <c r="FB236"/>
  <c r="EJ236"/>
  <c r="EI236"/>
  <c r="DV236"/>
  <c r="DQ236"/>
  <c r="DP236"/>
  <c r="DC236"/>
  <c r="CX236"/>
  <c r="CW236"/>
  <c r="CJ236"/>
  <c r="CE236"/>
  <c r="CD236"/>
  <c r="BP236"/>
  <c r="BK236"/>
  <c r="BJ236"/>
  <c r="AV236"/>
  <c r="AQ236"/>
  <c r="AP236"/>
  <c r="AC236"/>
  <c r="X236"/>
  <c r="W236"/>
  <c r="I236"/>
  <c r="D236"/>
  <c r="C236"/>
  <c r="JF235"/>
  <c r="JE235"/>
  <c r="IM235"/>
  <c r="IL235"/>
  <c r="HT235"/>
  <c r="HS235"/>
  <c r="HA235"/>
  <c r="GZ235"/>
  <c r="GH235"/>
  <c r="GG235"/>
  <c r="FO235"/>
  <c r="FN235"/>
  <c r="EV235"/>
  <c r="EU235"/>
  <c r="EC235"/>
  <c r="EB235"/>
  <c r="DJ235"/>
  <c r="DI235"/>
  <c r="CQ235"/>
  <c r="CP235"/>
  <c r="BW235"/>
  <c r="BV235"/>
  <c r="BC235"/>
  <c r="BB235"/>
  <c r="AJ235"/>
  <c r="AI235"/>
  <c r="P235"/>
  <c r="O235"/>
  <c r="JC230"/>
  <c r="IT230"/>
  <c r="IS230"/>
  <c r="IJ230"/>
  <c r="IF230"/>
  <c r="IE230"/>
  <c r="IA230"/>
  <c r="HZ230"/>
  <c r="IB230" s="1"/>
  <c r="IC230" s="1"/>
  <c r="HQ230"/>
  <c r="HM230"/>
  <c r="HL230"/>
  <c r="HN230" s="1"/>
  <c r="HO230" s="1"/>
  <c r="HH230"/>
  <c r="HG230"/>
  <c r="GX230"/>
  <c r="GT230"/>
  <c r="GS230"/>
  <c r="GO230"/>
  <c r="GN230"/>
  <c r="GP230" s="1"/>
  <c r="GQ230" s="1"/>
  <c r="GE230"/>
  <c r="GA230"/>
  <c r="FZ230"/>
  <c r="GB230" s="1"/>
  <c r="GC230" s="1"/>
  <c r="FV230"/>
  <c r="FU230"/>
  <c r="FL230"/>
  <c r="FH230"/>
  <c r="FG230"/>
  <c r="FC230"/>
  <c r="FB230"/>
  <c r="FD230" s="1"/>
  <c r="FE230" s="1"/>
  <c r="ES230"/>
  <c r="EO230"/>
  <c r="EN230"/>
  <c r="EP230" s="1"/>
  <c r="EQ230" s="1"/>
  <c r="EJ230"/>
  <c r="EI230"/>
  <c r="DZ230"/>
  <c r="DV230"/>
  <c r="DU230"/>
  <c r="DQ230"/>
  <c r="DP230"/>
  <c r="DR230" s="1"/>
  <c r="DS230" s="1"/>
  <c r="DG230"/>
  <c r="DC230"/>
  <c r="DB230"/>
  <c r="DD230" s="1"/>
  <c r="DE230" s="1"/>
  <c r="CX230"/>
  <c r="CW230"/>
  <c r="CN230"/>
  <c r="CJ230"/>
  <c r="CI230"/>
  <c r="CE230"/>
  <c r="CD230"/>
  <c r="CF230" s="1"/>
  <c r="CG230" s="1"/>
  <c r="BT230"/>
  <c r="BP230"/>
  <c r="BO230"/>
  <c r="BQ230" s="1"/>
  <c r="BR230" s="1"/>
  <c r="BK230"/>
  <c r="BJ230"/>
  <c r="AZ230"/>
  <c r="AV230"/>
  <c r="AU230"/>
  <c r="AQ230"/>
  <c r="AP230"/>
  <c r="AR230" s="1"/>
  <c r="AS230" s="1"/>
  <c r="AG230"/>
  <c r="AC230"/>
  <c r="AB230"/>
  <c r="AD230" s="1"/>
  <c r="AE230" s="1"/>
  <c r="X230"/>
  <c r="W230"/>
  <c r="M230"/>
  <c r="I230"/>
  <c r="H230"/>
  <c r="D230"/>
  <c r="C230"/>
  <c r="E230" s="1"/>
  <c r="F230" s="1"/>
  <c r="IF227"/>
  <c r="HM227"/>
  <c r="GT227"/>
  <c r="GA227"/>
  <c r="FH227"/>
  <c r="EO227"/>
  <c r="DV227"/>
  <c r="DC227"/>
  <c r="CJ227"/>
  <c r="BP227"/>
  <c r="AV227"/>
  <c r="AC227"/>
  <c r="I227"/>
  <c r="IT218"/>
  <c r="IS218"/>
  <c r="IU218" s="1"/>
  <c r="IV218" s="1"/>
  <c r="IF218"/>
  <c r="IE218"/>
  <c r="IA218"/>
  <c r="HZ218"/>
  <c r="IB218" s="1"/>
  <c r="IC218" s="1"/>
  <c r="HM218"/>
  <c r="HL218"/>
  <c r="HN218" s="1"/>
  <c r="HO218" s="1"/>
  <c r="HH218"/>
  <c r="HG218"/>
  <c r="HI218" s="1"/>
  <c r="HJ218" s="1"/>
  <c r="GT218"/>
  <c r="GS218"/>
  <c r="GU218" s="1"/>
  <c r="GV218" s="1"/>
  <c r="GO218"/>
  <c r="GN218"/>
  <c r="GA218"/>
  <c r="FZ218"/>
  <c r="GB218" s="1"/>
  <c r="GC218" s="1"/>
  <c r="FV218"/>
  <c r="FU218"/>
  <c r="FW218" s="1"/>
  <c r="FX218" s="1"/>
  <c r="FH218"/>
  <c r="FG218"/>
  <c r="FC218"/>
  <c r="FB218"/>
  <c r="FD218" s="1"/>
  <c r="FE218" s="1"/>
  <c r="EO218"/>
  <c r="EN218"/>
  <c r="EP218" s="1"/>
  <c r="EQ218" s="1"/>
  <c r="EJ218"/>
  <c r="EI218"/>
  <c r="EK218" s="1"/>
  <c r="EL218" s="1"/>
  <c r="DV218"/>
  <c r="DU218"/>
  <c r="DW218" s="1"/>
  <c r="DX218" s="1"/>
  <c r="DQ218"/>
  <c r="DP218"/>
  <c r="DR218" s="1"/>
  <c r="DS218" s="1"/>
  <c r="DC218"/>
  <c r="DB218"/>
  <c r="DD218" s="1"/>
  <c r="DE218" s="1"/>
  <c r="CX218"/>
  <c r="CW218"/>
  <c r="CY218" s="1"/>
  <c r="CZ218" s="1"/>
  <c r="CJ218"/>
  <c r="CI218"/>
  <c r="CK218" s="1"/>
  <c r="CL218" s="1"/>
  <c r="CE218"/>
  <c r="CD218"/>
  <c r="CF218" s="1"/>
  <c r="CG218" s="1"/>
  <c r="BP218"/>
  <c r="BO218"/>
  <c r="BQ218" s="1"/>
  <c r="BR218" s="1"/>
  <c r="BK218"/>
  <c r="BJ218"/>
  <c r="BL218" s="1"/>
  <c r="BM218" s="1"/>
  <c r="AV218"/>
  <c r="AU218"/>
  <c r="AW218" s="1"/>
  <c r="AX218" s="1"/>
  <c r="AQ218"/>
  <c r="AP218"/>
  <c r="AR218" s="1"/>
  <c r="AS218" s="1"/>
  <c r="AC218"/>
  <c r="AB218"/>
  <c r="AD218" s="1"/>
  <c r="AE218" s="1"/>
  <c r="X218"/>
  <c r="W218"/>
  <c r="Y218" s="1"/>
  <c r="Z218" s="1"/>
  <c r="I218"/>
  <c r="H218"/>
  <c r="J218" s="1"/>
  <c r="K218" s="1"/>
  <c r="D218"/>
  <c r="C218"/>
  <c r="E218" s="1"/>
  <c r="F218" s="1"/>
  <c r="IY217"/>
  <c r="JD217" s="1"/>
  <c r="JE217" s="1"/>
  <c r="JF217" s="1"/>
  <c r="IX217"/>
  <c r="IZ217" s="1"/>
  <c r="JA217" s="1"/>
  <c r="IK217"/>
  <c r="IL217" s="1"/>
  <c r="IM217" s="1"/>
  <c r="IG217"/>
  <c r="IH217" s="1"/>
  <c r="HS217"/>
  <c r="HT217" s="1"/>
  <c r="HR217"/>
  <c r="HO217"/>
  <c r="HN217"/>
  <c r="GY217"/>
  <c r="GZ217" s="1"/>
  <c r="HA217" s="1"/>
  <c r="GU217"/>
  <c r="GV217" s="1"/>
  <c r="GG217"/>
  <c r="GH217" s="1"/>
  <c r="GF217"/>
  <c r="GC217"/>
  <c r="GB217"/>
  <c r="FM217"/>
  <c r="FN217" s="1"/>
  <c r="FO217" s="1"/>
  <c r="FI217"/>
  <c r="FJ217" s="1"/>
  <c r="EU217"/>
  <c r="EV217" s="1"/>
  <c r="ET217"/>
  <c r="EQ217"/>
  <c r="EP217"/>
  <c r="EA217"/>
  <c r="EB217" s="1"/>
  <c r="EC217" s="1"/>
  <c r="DW217"/>
  <c r="DX217" s="1"/>
  <c r="DI217"/>
  <c r="DJ217" s="1"/>
  <c r="DH217"/>
  <c r="DE217"/>
  <c r="DD217"/>
  <c r="CO217"/>
  <c r="CP217" s="1"/>
  <c r="CQ217" s="1"/>
  <c r="CK217"/>
  <c r="CL217" s="1"/>
  <c r="BV217"/>
  <c r="BW217" s="1"/>
  <c r="BU217"/>
  <c r="BR217"/>
  <c r="BQ217"/>
  <c r="BA217"/>
  <c r="BB217" s="1"/>
  <c r="BC217" s="1"/>
  <c r="AW217"/>
  <c r="AX217" s="1"/>
  <c r="AI217"/>
  <c r="AJ217" s="1"/>
  <c r="AH217"/>
  <c r="AE217"/>
  <c r="AD217"/>
  <c r="N217"/>
  <c r="O217" s="1"/>
  <c r="P217" s="1"/>
  <c r="J217"/>
  <c r="K217" s="1"/>
  <c r="IY212"/>
  <c r="JA212" s="1"/>
  <c r="IV212"/>
  <c r="IH212"/>
  <c r="IC212"/>
  <c r="HO212"/>
  <c r="HJ212"/>
  <c r="GV212"/>
  <c r="GQ212"/>
  <c r="GC212"/>
  <c r="FX212"/>
  <c r="FJ212"/>
  <c r="FE212"/>
  <c r="EQ212"/>
  <c r="EL212"/>
  <c r="DX212"/>
  <c r="DS212"/>
  <c r="DE212"/>
  <c r="CZ212"/>
  <c r="CL212"/>
  <c r="CG212"/>
  <c r="BR212"/>
  <c r="BM212"/>
  <c r="AX212"/>
  <c r="AS212"/>
  <c r="AE212"/>
  <c r="Z212"/>
  <c r="K212"/>
  <c r="F212"/>
  <c r="IY211"/>
  <c r="JA211" s="1"/>
  <c r="IV211"/>
  <c r="IO211"/>
  <c r="IH211"/>
  <c r="IC211"/>
  <c r="HV211"/>
  <c r="HO211"/>
  <c r="HJ211"/>
  <c r="HC211"/>
  <c r="GV211"/>
  <c r="GQ211"/>
  <c r="GJ211"/>
  <c r="GC211"/>
  <c r="FX211"/>
  <c r="FQ211"/>
  <c r="FJ211"/>
  <c r="FE211"/>
  <c r="EX211"/>
  <c r="EQ211"/>
  <c r="EL211"/>
  <c r="EE211"/>
  <c r="DX211"/>
  <c r="DS211"/>
  <c r="DL211"/>
  <c r="DE211"/>
  <c r="CZ211"/>
  <c r="CS211"/>
  <c r="CL211"/>
  <c r="CG211"/>
  <c r="BY211"/>
  <c r="BR211"/>
  <c r="BM211"/>
  <c r="BE211"/>
  <c r="AX211"/>
  <c r="AS211"/>
  <c r="AL211"/>
  <c r="AE211"/>
  <c r="Z211"/>
  <c r="R211"/>
  <c r="K211"/>
  <c r="F211"/>
  <c r="JD210"/>
  <c r="JE210" s="1"/>
  <c r="JF210" s="1"/>
  <c r="IY210"/>
  <c r="IY218" s="1"/>
  <c r="IX210"/>
  <c r="IX218" s="1"/>
  <c r="IU210"/>
  <c r="IV210" s="1"/>
  <c r="IO210"/>
  <c r="IK210"/>
  <c r="IK218" s="1"/>
  <c r="IL218" s="1"/>
  <c r="IM218" s="1"/>
  <c r="IG210"/>
  <c r="IH210" s="1"/>
  <c r="IB210"/>
  <c r="IC210" s="1"/>
  <c r="HV210"/>
  <c r="HR210"/>
  <c r="HS210" s="1"/>
  <c r="HT210" s="1"/>
  <c r="HN210"/>
  <c r="HO210" s="1"/>
  <c r="HI210"/>
  <c r="HJ210" s="1"/>
  <c r="HC210"/>
  <c r="GY210"/>
  <c r="GY218" s="1"/>
  <c r="GZ218" s="1"/>
  <c r="HA218" s="1"/>
  <c r="GU210"/>
  <c r="GV210" s="1"/>
  <c r="GP210"/>
  <c r="GQ210" s="1"/>
  <c r="GJ210"/>
  <c r="GF210"/>
  <c r="GF218" s="1"/>
  <c r="GG218" s="1"/>
  <c r="GH218" s="1"/>
  <c r="GB210"/>
  <c r="GC210" s="1"/>
  <c r="FW210"/>
  <c r="FX210" s="1"/>
  <c r="FQ210"/>
  <c r="FM210"/>
  <c r="FM218" s="1"/>
  <c r="FN218" s="1"/>
  <c r="FO218" s="1"/>
  <c r="FI210"/>
  <c r="FJ210" s="1"/>
  <c r="FD210"/>
  <c r="FE210" s="1"/>
  <c r="EX210"/>
  <c r="ET210"/>
  <c r="EU210" s="1"/>
  <c r="EV210" s="1"/>
  <c r="EP210"/>
  <c r="EQ210" s="1"/>
  <c r="EK210"/>
  <c r="EL210" s="1"/>
  <c r="EE210"/>
  <c r="EA210"/>
  <c r="EB210" s="1"/>
  <c r="EC210" s="1"/>
  <c r="DW210"/>
  <c r="DX210" s="1"/>
  <c r="DR210"/>
  <c r="DS210" s="1"/>
  <c r="DL210"/>
  <c r="DH210"/>
  <c r="DH218" s="1"/>
  <c r="DI218" s="1"/>
  <c r="DJ218" s="1"/>
  <c r="DD210"/>
  <c r="DE210" s="1"/>
  <c r="CY210"/>
  <c r="CZ210" s="1"/>
  <c r="CS210"/>
  <c r="CO210"/>
  <c r="CP210" s="1"/>
  <c r="CQ210" s="1"/>
  <c r="CK210"/>
  <c r="CL210" s="1"/>
  <c r="CF210"/>
  <c r="CG210" s="1"/>
  <c r="BY210"/>
  <c r="BU210"/>
  <c r="BU218" s="1"/>
  <c r="BV218" s="1"/>
  <c r="BW218" s="1"/>
  <c r="BQ210"/>
  <c r="BR210" s="1"/>
  <c r="BL210"/>
  <c r="BM210" s="1"/>
  <c r="BE210"/>
  <c r="BA210"/>
  <c r="BB210" s="1"/>
  <c r="BC210" s="1"/>
  <c r="AW210"/>
  <c r="AX210" s="1"/>
  <c r="AR210"/>
  <c r="AS210" s="1"/>
  <c r="AL210"/>
  <c r="AH210"/>
  <c r="AH218" s="1"/>
  <c r="AI218" s="1"/>
  <c r="AJ218" s="1"/>
  <c r="AD210"/>
  <c r="AE210" s="1"/>
  <c r="Y210"/>
  <c r="Z210" s="1"/>
  <c r="R210"/>
  <c r="N210"/>
  <c r="O210" s="1"/>
  <c r="P210" s="1"/>
  <c r="J210"/>
  <c r="K210" s="1"/>
  <c r="E210"/>
  <c r="F210" s="1"/>
  <c r="JE209"/>
  <c r="JF209" s="1"/>
  <c r="IZ209"/>
  <c r="JA209" s="1"/>
  <c r="IU209"/>
  <c r="IV209" s="1"/>
  <c r="IL209"/>
  <c r="IM209" s="1"/>
  <c r="IG209"/>
  <c r="IH209" s="1"/>
  <c r="IB209"/>
  <c r="IC209" s="1"/>
  <c r="HS209"/>
  <c r="HT209" s="1"/>
  <c r="HN209"/>
  <c r="HO209" s="1"/>
  <c r="HI209"/>
  <c r="HJ209" s="1"/>
  <c r="GZ209"/>
  <c r="HA209" s="1"/>
  <c r="GU209"/>
  <c r="GV209" s="1"/>
  <c r="GP209"/>
  <c r="GQ209" s="1"/>
  <c r="GG209"/>
  <c r="GH209" s="1"/>
  <c r="GB209"/>
  <c r="GC209" s="1"/>
  <c r="FW209"/>
  <c r="FX209" s="1"/>
  <c r="FN209"/>
  <c r="FO209" s="1"/>
  <c r="FI209"/>
  <c r="FJ209" s="1"/>
  <c r="FD209"/>
  <c r="FE209" s="1"/>
  <c r="EU209"/>
  <c r="EV209" s="1"/>
  <c r="EP209"/>
  <c r="EQ209" s="1"/>
  <c r="EK209"/>
  <c r="EL209" s="1"/>
  <c r="EB209"/>
  <c r="EC209" s="1"/>
  <c r="DW209"/>
  <c r="DX209" s="1"/>
  <c r="DR209"/>
  <c r="DS209" s="1"/>
  <c r="DI209"/>
  <c r="DJ209" s="1"/>
  <c r="DD209"/>
  <c r="DE209" s="1"/>
  <c r="CY209"/>
  <c r="CZ209" s="1"/>
  <c r="CP209"/>
  <c r="CQ209" s="1"/>
  <c r="CK209"/>
  <c r="CL209" s="1"/>
  <c r="CF209"/>
  <c r="CG209" s="1"/>
  <c r="BV209"/>
  <c r="BW209" s="1"/>
  <c r="BQ209"/>
  <c r="BR209" s="1"/>
  <c r="BL209"/>
  <c r="BM209" s="1"/>
  <c r="BB209"/>
  <c r="BC209" s="1"/>
  <c r="AW209"/>
  <c r="AX209" s="1"/>
  <c r="AR209"/>
  <c r="AS209" s="1"/>
  <c r="AI209"/>
  <c r="AJ209" s="1"/>
  <c r="AD209"/>
  <c r="AE209" s="1"/>
  <c r="Y209"/>
  <c r="Z209" s="1"/>
  <c r="O209"/>
  <c r="P209" s="1"/>
  <c r="J209"/>
  <c r="K209" s="1"/>
  <c r="E209"/>
  <c r="F209" s="1"/>
  <c r="JE208"/>
  <c r="JF208" s="1"/>
  <c r="IZ208"/>
  <c r="JA208" s="1"/>
  <c r="IU208"/>
  <c r="IV208" s="1"/>
  <c r="IL208"/>
  <c r="IM208" s="1"/>
  <c r="IG208"/>
  <c r="IH208" s="1"/>
  <c r="IB208"/>
  <c r="IC208" s="1"/>
  <c r="HS208"/>
  <c r="HT208" s="1"/>
  <c r="HN208"/>
  <c r="HO208" s="1"/>
  <c r="HI208"/>
  <c r="HJ208" s="1"/>
  <c r="GZ208"/>
  <c r="HA208" s="1"/>
  <c r="GU208"/>
  <c r="GV208" s="1"/>
  <c r="GP208"/>
  <c r="GQ208" s="1"/>
  <c r="GG208"/>
  <c r="GH208" s="1"/>
  <c r="GB208"/>
  <c r="GC208" s="1"/>
  <c r="FW208"/>
  <c r="FX208" s="1"/>
  <c r="FN208"/>
  <c r="FO208" s="1"/>
  <c r="FI208"/>
  <c r="FJ208" s="1"/>
  <c r="FD208"/>
  <c r="FE208" s="1"/>
  <c r="EU208"/>
  <c r="EV208" s="1"/>
  <c r="EP208"/>
  <c r="EQ208" s="1"/>
  <c r="EK208"/>
  <c r="EL208" s="1"/>
  <c r="EB208"/>
  <c r="EC208" s="1"/>
  <c r="DW208"/>
  <c r="DX208" s="1"/>
  <c r="DR208"/>
  <c r="DS208" s="1"/>
  <c r="DI208"/>
  <c r="DJ208" s="1"/>
  <c r="DD208"/>
  <c r="DE208" s="1"/>
  <c r="CY208"/>
  <c r="CZ208" s="1"/>
  <c r="CP208"/>
  <c r="CQ208" s="1"/>
  <c r="CK208"/>
  <c r="CL208" s="1"/>
  <c r="CF208"/>
  <c r="CG208" s="1"/>
  <c r="BV208"/>
  <c r="BW208" s="1"/>
  <c r="BQ208"/>
  <c r="BR208" s="1"/>
  <c r="BL208"/>
  <c r="BM208" s="1"/>
  <c r="BB208"/>
  <c r="BC208" s="1"/>
  <c r="AW208"/>
  <c r="AX208" s="1"/>
  <c r="AR208"/>
  <c r="AS208" s="1"/>
  <c r="AI208"/>
  <c r="AJ208" s="1"/>
  <c r="AD208"/>
  <c r="AE208" s="1"/>
  <c r="Y208"/>
  <c r="Z208" s="1"/>
  <c r="O208"/>
  <c r="P208" s="1"/>
  <c r="J208"/>
  <c r="K208" s="1"/>
  <c r="E208"/>
  <c r="F208" s="1"/>
  <c r="JC204"/>
  <c r="IT204"/>
  <c r="IT223" s="1"/>
  <c r="IS204"/>
  <c r="IJ204"/>
  <c r="IF204"/>
  <c r="IF223" s="1"/>
  <c r="IE204"/>
  <c r="IA204"/>
  <c r="IA223" s="1"/>
  <c r="HZ204"/>
  <c r="HQ204"/>
  <c r="HM204"/>
  <c r="HM223" s="1"/>
  <c r="HL204"/>
  <c r="HH204"/>
  <c r="HH223" s="1"/>
  <c r="HG204"/>
  <c r="GX204"/>
  <c r="GT204"/>
  <c r="GT223" s="1"/>
  <c r="GS204"/>
  <c r="GO204"/>
  <c r="GO223" s="1"/>
  <c r="GN204"/>
  <c r="GE204"/>
  <c r="GA204"/>
  <c r="GA223" s="1"/>
  <c r="FZ204"/>
  <c r="FV204"/>
  <c r="FV223" s="1"/>
  <c r="FU204"/>
  <c r="FL204"/>
  <c r="FH204"/>
  <c r="FH223" s="1"/>
  <c r="FG204"/>
  <c r="FC204"/>
  <c r="FC223" s="1"/>
  <c r="FB204"/>
  <c r="ES204"/>
  <c r="EO204"/>
  <c r="EO223" s="1"/>
  <c r="EN204"/>
  <c r="EJ204"/>
  <c r="EJ223" s="1"/>
  <c r="EI204"/>
  <c r="DZ204"/>
  <c r="DV204"/>
  <c r="DV223" s="1"/>
  <c r="DU204"/>
  <c r="DQ204"/>
  <c r="DQ223" s="1"/>
  <c r="DP204"/>
  <c r="DG204"/>
  <c r="DC204"/>
  <c r="DC223" s="1"/>
  <c r="DB204"/>
  <c r="CX204"/>
  <c r="CX223" s="1"/>
  <c r="CW204"/>
  <c r="CN204"/>
  <c r="CJ204"/>
  <c r="CJ223" s="1"/>
  <c r="CI204"/>
  <c r="CE204"/>
  <c r="CE223" s="1"/>
  <c r="CD204"/>
  <c r="BT204"/>
  <c r="BP204"/>
  <c r="BP223" s="1"/>
  <c r="BO204"/>
  <c r="BK204"/>
  <c r="BK223" s="1"/>
  <c r="BJ204"/>
  <c r="AZ204"/>
  <c r="AV204"/>
  <c r="AV223" s="1"/>
  <c r="AU204"/>
  <c r="AQ204"/>
  <c r="AQ223" s="1"/>
  <c r="AP204"/>
  <c r="AG204"/>
  <c r="AC204"/>
  <c r="AC223" s="1"/>
  <c r="AB204"/>
  <c r="X204"/>
  <c r="X223" s="1"/>
  <c r="W204"/>
  <c r="M204"/>
  <c r="I204"/>
  <c r="I223" s="1"/>
  <c r="H204"/>
  <c r="D204"/>
  <c r="D223" s="1"/>
  <c r="C204"/>
  <c r="IY203"/>
  <c r="JD203" s="1"/>
  <c r="JE203" s="1"/>
  <c r="JF203" s="1"/>
  <c r="IX203"/>
  <c r="IZ203" s="1"/>
  <c r="JA203" s="1"/>
  <c r="IK203"/>
  <c r="IL203" s="1"/>
  <c r="IM203" s="1"/>
  <c r="IG203"/>
  <c r="IH203" s="1"/>
  <c r="HS203"/>
  <c r="HT203" s="1"/>
  <c r="HR203"/>
  <c r="HO203"/>
  <c r="HN203"/>
  <c r="GY203"/>
  <c r="GZ203" s="1"/>
  <c r="HA203" s="1"/>
  <c r="GU203"/>
  <c r="GV203" s="1"/>
  <c r="GG203"/>
  <c r="GH203" s="1"/>
  <c r="GF203"/>
  <c r="GC203"/>
  <c r="GB203"/>
  <c r="FM203"/>
  <c r="FN203" s="1"/>
  <c r="FO203" s="1"/>
  <c r="FI203"/>
  <c r="FJ203" s="1"/>
  <c r="EU203"/>
  <c r="EV203" s="1"/>
  <c r="ET203"/>
  <c r="EQ203"/>
  <c r="EP203"/>
  <c r="EA203"/>
  <c r="EB203" s="1"/>
  <c r="EC203" s="1"/>
  <c r="DW203"/>
  <c r="DX203" s="1"/>
  <c r="DI203"/>
  <c r="DJ203" s="1"/>
  <c r="DH203"/>
  <c r="DE203"/>
  <c r="DD203"/>
  <c r="CO203"/>
  <c r="CP203" s="1"/>
  <c r="CQ203" s="1"/>
  <c r="CK203"/>
  <c r="CL203" s="1"/>
  <c r="BV203"/>
  <c r="BW203" s="1"/>
  <c r="BU203"/>
  <c r="BR203"/>
  <c r="BQ203"/>
  <c r="BA203"/>
  <c r="BB203" s="1"/>
  <c r="BC203" s="1"/>
  <c r="AW203"/>
  <c r="AX203" s="1"/>
  <c r="AI203"/>
  <c r="AJ203" s="1"/>
  <c r="AH203"/>
  <c r="AE203"/>
  <c r="AD203"/>
  <c r="N203"/>
  <c r="O203" s="1"/>
  <c r="P203" s="1"/>
  <c r="J203"/>
  <c r="K203" s="1"/>
  <c r="JE202"/>
  <c r="IL202"/>
  <c r="HS202"/>
  <c r="GZ202"/>
  <c r="GG202"/>
  <c r="FN202"/>
  <c r="EU202"/>
  <c r="EB202"/>
  <c r="DI202"/>
  <c r="CP202"/>
  <c r="BV202"/>
  <c r="BB202"/>
  <c r="AI202"/>
  <c r="O202"/>
  <c r="JE201"/>
  <c r="IL201"/>
  <c r="HS201"/>
  <c r="GZ201"/>
  <c r="GG201"/>
  <c r="FN201"/>
  <c r="EU201"/>
  <c r="EB201"/>
  <c r="DI201"/>
  <c r="CP201"/>
  <c r="BV201"/>
  <c r="BB201"/>
  <c r="AI201"/>
  <c r="O201"/>
  <c r="IY198"/>
  <c r="JA198" s="1"/>
  <c r="IV198"/>
  <c r="IH198"/>
  <c r="IC198"/>
  <c r="HO198"/>
  <c r="HJ198"/>
  <c r="GV198"/>
  <c r="GQ198"/>
  <c r="GC198"/>
  <c r="FX198"/>
  <c r="FJ198"/>
  <c r="FE198"/>
  <c r="EQ198"/>
  <c r="EL198"/>
  <c r="DX198"/>
  <c r="DS198"/>
  <c r="DE198"/>
  <c r="CZ198"/>
  <c r="CL198"/>
  <c r="CG198"/>
  <c r="BR198"/>
  <c r="BM198"/>
  <c r="AX198"/>
  <c r="AS198"/>
  <c r="AE198"/>
  <c r="Z198"/>
  <c r="K198"/>
  <c r="F198"/>
  <c r="IY197"/>
  <c r="JA197" s="1"/>
  <c r="IV197"/>
  <c r="IO197"/>
  <c r="IH197"/>
  <c r="IC197"/>
  <c r="HV197"/>
  <c r="HO197"/>
  <c r="HJ197"/>
  <c r="HC197"/>
  <c r="GV197"/>
  <c r="GQ197"/>
  <c r="GJ197"/>
  <c r="GC197"/>
  <c r="FX197"/>
  <c r="FQ197"/>
  <c r="FJ197"/>
  <c r="FE197"/>
  <c r="EX197"/>
  <c r="EQ197"/>
  <c r="EL197"/>
  <c r="EE197"/>
  <c r="DX197"/>
  <c r="DS197"/>
  <c r="DL197"/>
  <c r="DE197"/>
  <c r="CZ197"/>
  <c r="CS197"/>
  <c r="CL197"/>
  <c r="CG197"/>
  <c r="BY197"/>
  <c r="BR197"/>
  <c r="BM197"/>
  <c r="BE197"/>
  <c r="AX197"/>
  <c r="AS197"/>
  <c r="AL197"/>
  <c r="AE197"/>
  <c r="Z197"/>
  <c r="R197"/>
  <c r="K197"/>
  <c r="F197"/>
  <c r="JD196"/>
  <c r="JD204" s="1"/>
  <c r="IY196"/>
  <c r="IY204" s="1"/>
  <c r="IX196"/>
  <c r="IX204" s="1"/>
  <c r="IU196"/>
  <c r="IV196" s="1"/>
  <c r="IO196"/>
  <c r="IK196"/>
  <c r="IK204" s="1"/>
  <c r="IG196"/>
  <c r="IH196" s="1"/>
  <c r="IB196"/>
  <c r="IC196" s="1"/>
  <c r="HV196"/>
  <c r="HR196"/>
  <c r="HR204" s="1"/>
  <c r="HN196"/>
  <c r="HO196" s="1"/>
  <c r="HI196"/>
  <c r="HJ196" s="1"/>
  <c r="HC196"/>
  <c r="GY196"/>
  <c r="GY204" s="1"/>
  <c r="GU196"/>
  <c r="GV196" s="1"/>
  <c r="GP196"/>
  <c r="GQ196" s="1"/>
  <c r="GJ196"/>
  <c r="GF196"/>
  <c r="GF204" s="1"/>
  <c r="GB196"/>
  <c r="GC196" s="1"/>
  <c r="FW196"/>
  <c r="FX196" s="1"/>
  <c r="FQ196"/>
  <c r="FM196"/>
  <c r="FM204" s="1"/>
  <c r="FI196"/>
  <c r="FJ196" s="1"/>
  <c r="FD196"/>
  <c r="FE196" s="1"/>
  <c r="EX196"/>
  <c r="ET196"/>
  <c r="ET204" s="1"/>
  <c r="EP196"/>
  <c r="EQ196" s="1"/>
  <c r="EK196"/>
  <c r="EL196" s="1"/>
  <c r="EE196"/>
  <c r="EA196"/>
  <c r="EA204" s="1"/>
  <c r="DW196"/>
  <c r="DX196" s="1"/>
  <c r="DR196"/>
  <c r="DS196" s="1"/>
  <c r="DL196"/>
  <c r="DH196"/>
  <c r="DH204" s="1"/>
  <c r="DD196"/>
  <c r="DE196" s="1"/>
  <c r="CY196"/>
  <c r="CZ196" s="1"/>
  <c r="CS196"/>
  <c r="CO196"/>
  <c r="CO204" s="1"/>
  <c r="CK196"/>
  <c r="CL196" s="1"/>
  <c r="CF196"/>
  <c r="CG196" s="1"/>
  <c r="BY196"/>
  <c r="BU196"/>
  <c r="BU204" s="1"/>
  <c r="BQ196"/>
  <c r="BR196" s="1"/>
  <c r="BL196"/>
  <c r="BM196" s="1"/>
  <c r="BE196"/>
  <c r="BA196"/>
  <c r="BA204" s="1"/>
  <c r="AW196"/>
  <c r="AX196" s="1"/>
  <c r="AR196"/>
  <c r="AS196" s="1"/>
  <c r="AL196"/>
  <c r="AH196"/>
  <c r="AH204" s="1"/>
  <c r="AD196"/>
  <c r="AE196" s="1"/>
  <c r="Y196"/>
  <c r="Z196" s="1"/>
  <c r="R196"/>
  <c r="N196"/>
  <c r="N204" s="1"/>
  <c r="J196"/>
  <c r="K196" s="1"/>
  <c r="E196"/>
  <c r="F196" s="1"/>
  <c r="IF194"/>
  <c r="HM194"/>
  <c r="GT194"/>
  <c r="GA194"/>
  <c r="FH194"/>
  <c r="EO194"/>
  <c r="DV194"/>
  <c r="DC194"/>
  <c r="CJ194"/>
  <c r="BP194"/>
  <c r="AV194"/>
  <c r="AC194"/>
  <c r="I194"/>
  <c r="JE193"/>
  <c r="JF193" s="1"/>
  <c r="IZ193"/>
  <c r="JA193" s="1"/>
  <c r="IU193"/>
  <c r="IV193" s="1"/>
  <c r="IL193"/>
  <c r="IM193" s="1"/>
  <c r="IG193"/>
  <c r="IH193" s="1"/>
  <c r="IB193"/>
  <c r="IC193" s="1"/>
  <c r="HS193"/>
  <c r="HT193" s="1"/>
  <c r="HN193"/>
  <c r="HO193" s="1"/>
  <c r="HI193"/>
  <c r="HJ193" s="1"/>
  <c r="GZ193"/>
  <c r="HA193" s="1"/>
  <c r="GU193"/>
  <c r="GV193" s="1"/>
  <c r="GP193"/>
  <c r="GQ193" s="1"/>
  <c r="GG193"/>
  <c r="GH193" s="1"/>
  <c r="GB193"/>
  <c r="GC193" s="1"/>
  <c r="FW193"/>
  <c r="FX193" s="1"/>
  <c r="FN193"/>
  <c r="FO193" s="1"/>
  <c r="FI193"/>
  <c r="FJ193" s="1"/>
  <c r="FD193"/>
  <c r="FE193" s="1"/>
  <c r="EU193"/>
  <c r="EV193" s="1"/>
  <c r="EP193"/>
  <c r="EQ193" s="1"/>
  <c r="EK193"/>
  <c r="EL193" s="1"/>
  <c r="EB193"/>
  <c r="EC193" s="1"/>
  <c r="DW193"/>
  <c r="DX193" s="1"/>
  <c r="DR193"/>
  <c r="DS193" s="1"/>
  <c r="DI193"/>
  <c r="DJ193" s="1"/>
  <c r="DD193"/>
  <c r="DE193" s="1"/>
  <c r="CY193"/>
  <c r="CZ193" s="1"/>
  <c r="CP193"/>
  <c r="CQ193" s="1"/>
  <c r="CK193"/>
  <c r="CL193" s="1"/>
  <c r="CF193"/>
  <c r="CG193" s="1"/>
  <c r="BV193"/>
  <c r="BW193" s="1"/>
  <c r="BQ193"/>
  <c r="BR193" s="1"/>
  <c r="BL193"/>
  <c r="BM193" s="1"/>
  <c r="BB193"/>
  <c r="BC193" s="1"/>
  <c r="AW193"/>
  <c r="AX193" s="1"/>
  <c r="AR193"/>
  <c r="AS193" s="1"/>
  <c r="AI193"/>
  <c r="AJ193" s="1"/>
  <c r="AD193"/>
  <c r="AE193" s="1"/>
  <c r="Y193"/>
  <c r="Z193" s="1"/>
  <c r="O193"/>
  <c r="P193" s="1"/>
  <c r="J193"/>
  <c r="K193" s="1"/>
  <c r="E193"/>
  <c r="F193" s="1"/>
  <c r="JD170"/>
  <c r="JC170"/>
  <c r="JE170" s="1"/>
  <c r="JF170" s="1"/>
  <c r="IX170"/>
  <c r="IT170"/>
  <c r="IS170"/>
  <c r="IU170" s="1"/>
  <c r="IV170" s="1"/>
  <c r="IK170"/>
  <c r="IJ170"/>
  <c r="IL170" s="1"/>
  <c r="IM170" s="1"/>
  <c r="IF170"/>
  <c r="IE170"/>
  <c r="IG170" s="1"/>
  <c r="IH170" s="1"/>
  <c r="IA170"/>
  <c r="HZ170"/>
  <c r="IB170" s="1"/>
  <c r="IC170" s="1"/>
  <c r="HR170"/>
  <c r="HQ170"/>
  <c r="HS170" s="1"/>
  <c r="HT170" s="1"/>
  <c r="HM170"/>
  <c r="HL170"/>
  <c r="HN170" s="1"/>
  <c r="HO170" s="1"/>
  <c r="HH170"/>
  <c r="HG170"/>
  <c r="HI170" s="1"/>
  <c r="HJ170" s="1"/>
  <c r="GY170"/>
  <c r="GX170"/>
  <c r="GZ170" s="1"/>
  <c r="HA170" s="1"/>
  <c r="GT170"/>
  <c r="GS170"/>
  <c r="GU170" s="1"/>
  <c r="GV170" s="1"/>
  <c r="GO170"/>
  <c r="GN170"/>
  <c r="GP170" s="1"/>
  <c r="GQ170" s="1"/>
  <c r="GF170"/>
  <c r="GE170"/>
  <c r="GG170" s="1"/>
  <c r="GH170" s="1"/>
  <c r="GA170"/>
  <c r="FZ170"/>
  <c r="GB170" s="1"/>
  <c r="GC170" s="1"/>
  <c r="FV170"/>
  <c r="FU170"/>
  <c r="FW170" s="1"/>
  <c r="FX170" s="1"/>
  <c r="FM170"/>
  <c r="FL170"/>
  <c r="FN170" s="1"/>
  <c r="FO170" s="1"/>
  <c r="FH170"/>
  <c r="FG170"/>
  <c r="FI170" s="1"/>
  <c r="FJ170" s="1"/>
  <c r="FC170"/>
  <c r="FB170"/>
  <c r="FD170" s="1"/>
  <c r="FE170" s="1"/>
  <c r="ET170"/>
  <c r="ES170"/>
  <c r="EU170" s="1"/>
  <c r="EV170" s="1"/>
  <c r="EO170"/>
  <c r="EN170"/>
  <c r="EP170" s="1"/>
  <c r="EQ170" s="1"/>
  <c r="EJ170"/>
  <c r="EI170"/>
  <c r="EK170" s="1"/>
  <c r="EL170" s="1"/>
  <c r="EA170"/>
  <c r="DZ170"/>
  <c r="EB170" s="1"/>
  <c r="EC170" s="1"/>
  <c r="DV170"/>
  <c r="DU170"/>
  <c r="DW170" s="1"/>
  <c r="DX170" s="1"/>
  <c r="DQ170"/>
  <c r="DP170"/>
  <c r="DR170" s="1"/>
  <c r="DS170" s="1"/>
  <c r="DH170"/>
  <c r="DG170"/>
  <c r="DI170" s="1"/>
  <c r="DJ170" s="1"/>
  <c r="DC170"/>
  <c r="DB170"/>
  <c r="DD170" s="1"/>
  <c r="DE170" s="1"/>
  <c r="CX170"/>
  <c r="CW170"/>
  <c r="CY170" s="1"/>
  <c r="CZ170" s="1"/>
  <c r="CO170"/>
  <c r="CN170"/>
  <c r="CP170" s="1"/>
  <c r="CQ170" s="1"/>
  <c r="CJ170"/>
  <c r="CI170"/>
  <c r="CK170" s="1"/>
  <c r="CL170" s="1"/>
  <c r="CE170"/>
  <c r="CD170"/>
  <c r="CF170" s="1"/>
  <c r="CG170" s="1"/>
  <c r="BU170"/>
  <c r="BT170"/>
  <c r="BV170" s="1"/>
  <c r="BW170" s="1"/>
  <c r="BP170"/>
  <c r="BO170"/>
  <c r="BQ170" s="1"/>
  <c r="BR170" s="1"/>
  <c r="BK170"/>
  <c r="BJ170"/>
  <c r="BL170" s="1"/>
  <c r="BM170" s="1"/>
  <c r="BA170"/>
  <c r="AZ170"/>
  <c r="BB170" s="1"/>
  <c r="BC170" s="1"/>
  <c r="AV170"/>
  <c r="AU170"/>
  <c r="AW170" s="1"/>
  <c r="AX170" s="1"/>
  <c r="AQ170"/>
  <c r="AP170"/>
  <c r="AR170" s="1"/>
  <c r="AS170" s="1"/>
  <c r="AH170"/>
  <c r="AG170"/>
  <c r="AI170" s="1"/>
  <c r="AJ170" s="1"/>
  <c r="AC170"/>
  <c r="AB170"/>
  <c r="AD170" s="1"/>
  <c r="AE170" s="1"/>
  <c r="X170"/>
  <c r="W170"/>
  <c r="Y170" s="1"/>
  <c r="Z170" s="1"/>
  <c r="N170"/>
  <c r="M170"/>
  <c r="O170" s="1"/>
  <c r="P170" s="1"/>
  <c r="I170"/>
  <c r="H170"/>
  <c r="J170" s="1"/>
  <c r="K170" s="1"/>
  <c r="D170"/>
  <c r="C170"/>
  <c r="E170" s="1"/>
  <c r="F170" s="1"/>
  <c r="IT166"/>
  <c r="IF166"/>
  <c r="IA166"/>
  <c r="HM166"/>
  <c r="HH166"/>
  <c r="GT166"/>
  <c r="GO166"/>
  <c r="GA166"/>
  <c r="FV166"/>
  <c r="FH166"/>
  <c r="FC166"/>
  <c r="EO166"/>
  <c r="EJ166"/>
  <c r="DV166"/>
  <c r="DQ166"/>
  <c r="DC166"/>
  <c r="CX166"/>
  <c r="CJ166"/>
  <c r="CE166"/>
  <c r="BP166"/>
  <c r="BK166"/>
  <c r="AV166"/>
  <c r="AQ166"/>
  <c r="AC166"/>
  <c r="X166"/>
  <c r="I166"/>
  <c r="D166"/>
  <c r="JC159"/>
  <c r="IT159"/>
  <c r="IS159"/>
  <c r="IU159" s="1"/>
  <c r="IV159" s="1"/>
  <c r="IJ159"/>
  <c r="IF159"/>
  <c r="IE159"/>
  <c r="IG159" s="1"/>
  <c r="IH159" s="1"/>
  <c r="IA159"/>
  <c r="HZ159"/>
  <c r="IB159" s="1"/>
  <c r="IC159" s="1"/>
  <c r="HQ159"/>
  <c r="HM159"/>
  <c r="HL159"/>
  <c r="HN159" s="1"/>
  <c r="HO159" s="1"/>
  <c r="HH159"/>
  <c r="HG159"/>
  <c r="HI159" s="1"/>
  <c r="HJ159" s="1"/>
  <c r="GX159"/>
  <c r="GT159"/>
  <c r="GS159"/>
  <c r="GU159" s="1"/>
  <c r="GV159" s="1"/>
  <c r="GO159"/>
  <c r="GN159"/>
  <c r="GP159" s="1"/>
  <c r="GQ159" s="1"/>
  <c r="GE159"/>
  <c r="GA159"/>
  <c r="FZ159"/>
  <c r="GB159" s="1"/>
  <c r="GC159" s="1"/>
  <c r="FV159"/>
  <c r="FU159"/>
  <c r="FW159" s="1"/>
  <c r="FX159" s="1"/>
  <c r="FL159"/>
  <c r="FH159"/>
  <c r="FG159"/>
  <c r="FI159" s="1"/>
  <c r="FJ159" s="1"/>
  <c r="FC159"/>
  <c r="FB159"/>
  <c r="FD159" s="1"/>
  <c r="FE159" s="1"/>
  <c r="ES159"/>
  <c r="EO159"/>
  <c r="EN159"/>
  <c r="EP159" s="1"/>
  <c r="EQ159" s="1"/>
  <c r="EJ159"/>
  <c r="EI159"/>
  <c r="EK159" s="1"/>
  <c r="EL159" s="1"/>
  <c r="DZ159"/>
  <c r="DV159"/>
  <c r="DU159"/>
  <c r="DW159" s="1"/>
  <c r="DX159" s="1"/>
  <c r="DQ159"/>
  <c r="DP159"/>
  <c r="DR159" s="1"/>
  <c r="DS159" s="1"/>
  <c r="DG159"/>
  <c r="DC159"/>
  <c r="DB159"/>
  <c r="DD159" s="1"/>
  <c r="DE159" s="1"/>
  <c r="CX159"/>
  <c r="CW159"/>
  <c r="CY159" s="1"/>
  <c r="CZ159" s="1"/>
  <c r="CN159"/>
  <c r="CJ159"/>
  <c r="CI159"/>
  <c r="CK159" s="1"/>
  <c r="CL159" s="1"/>
  <c r="CE159"/>
  <c r="CD159"/>
  <c r="CF159" s="1"/>
  <c r="CG159" s="1"/>
  <c r="BT159"/>
  <c r="BP159"/>
  <c r="BO159"/>
  <c r="BQ159" s="1"/>
  <c r="BR159" s="1"/>
  <c r="BK159"/>
  <c r="BJ159"/>
  <c r="BL159" s="1"/>
  <c r="BM159" s="1"/>
  <c r="AZ159"/>
  <c r="AV159"/>
  <c r="AU159"/>
  <c r="AW159" s="1"/>
  <c r="AX159" s="1"/>
  <c r="AQ159"/>
  <c r="AP159"/>
  <c r="AR159" s="1"/>
  <c r="AS159" s="1"/>
  <c r="AG159"/>
  <c r="AC159"/>
  <c r="AB159"/>
  <c r="AD159" s="1"/>
  <c r="AE159" s="1"/>
  <c r="X159"/>
  <c r="W159"/>
  <c r="Y159" s="1"/>
  <c r="Z159" s="1"/>
  <c r="M159"/>
  <c r="I159"/>
  <c r="H159"/>
  <c r="J159" s="1"/>
  <c r="K159" s="1"/>
  <c r="D159"/>
  <c r="C159"/>
  <c r="E159" s="1"/>
  <c r="F159" s="1"/>
  <c r="IY158"/>
  <c r="JD158" s="1"/>
  <c r="JE158" s="1"/>
  <c r="JF158" s="1"/>
  <c r="IX158"/>
  <c r="IZ158" s="1"/>
  <c r="JA158" s="1"/>
  <c r="IV158"/>
  <c r="IL158"/>
  <c r="IM158" s="1"/>
  <c r="IK158"/>
  <c r="IH158"/>
  <c r="IG158"/>
  <c r="IC158"/>
  <c r="HS158"/>
  <c r="HT158" s="1"/>
  <c r="HR158"/>
  <c r="HO158"/>
  <c r="HN158"/>
  <c r="HJ158"/>
  <c r="GZ158"/>
  <c r="HA158" s="1"/>
  <c r="GY158"/>
  <c r="GV158"/>
  <c r="GU158"/>
  <c r="GQ158"/>
  <c r="GG158"/>
  <c r="GH158" s="1"/>
  <c r="GF158"/>
  <c r="GC158"/>
  <c r="GB158"/>
  <c r="FX158"/>
  <c r="FN158"/>
  <c r="FO158" s="1"/>
  <c r="FM158"/>
  <c r="FJ158"/>
  <c r="FI158"/>
  <c r="FE158"/>
  <c r="EU158"/>
  <c r="EV158" s="1"/>
  <c r="ET158"/>
  <c r="EQ158"/>
  <c r="EP158"/>
  <c r="EL158"/>
  <c r="EB158"/>
  <c r="EC158" s="1"/>
  <c r="EA158"/>
  <c r="DX158"/>
  <c r="DW158"/>
  <c r="DS158"/>
  <c r="DI158"/>
  <c r="DJ158" s="1"/>
  <c r="DH158"/>
  <c r="DE158"/>
  <c r="DD158"/>
  <c r="CZ158"/>
  <c r="CP158"/>
  <c r="CQ158" s="1"/>
  <c r="CO158"/>
  <c r="CL158"/>
  <c r="CK158"/>
  <c r="CG158"/>
  <c r="BV158"/>
  <c r="BW158" s="1"/>
  <c r="BU158"/>
  <c r="BR158"/>
  <c r="BQ158"/>
  <c r="BM158"/>
  <c r="BB158"/>
  <c r="BC158" s="1"/>
  <c r="BA158"/>
  <c r="AX158"/>
  <c r="AW158"/>
  <c r="AS158"/>
  <c r="AI158"/>
  <c r="AJ158" s="1"/>
  <c r="AH158"/>
  <c r="AE158"/>
  <c r="AD158"/>
  <c r="Z158"/>
  <c r="O158"/>
  <c r="P158" s="1"/>
  <c r="N158"/>
  <c r="K158"/>
  <c r="J158"/>
  <c r="F158"/>
  <c r="IY152"/>
  <c r="JA152" s="1"/>
  <c r="IV152"/>
  <c r="IH152"/>
  <c r="IC152"/>
  <c r="HO152"/>
  <c r="HJ152"/>
  <c r="GV152"/>
  <c r="GQ152"/>
  <c r="GC152"/>
  <c r="FX152"/>
  <c r="FJ152"/>
  <c r="FE152"/>
  <c r="EQ152"/>
  <c r="EL152"/>
  <c r="DX152"/>
  <c r="DS152"/>
  <c r="DE152"/>
  <c r="CZ152"/>
  <c r="CL152"/>
  <c r="CG152"/>
  <c r="BR152"/>
  <c r="BM152"/>
  <c r="AX152"/>
  <c r="AS152"/>
  <c r="AE152"/>
  <c r="Z152"/>
  <c r="K152"/>
  <c r="F152"/>
  <c r="IY151"/>
  <c r="JA151" s="1"/>
  <c r="IV151"/>
  <c r="IO151"/>
  <c r="IH151"/>
  <c r="IC151"/>
  <c r="HV151"/>
  <c r="HO151"/>
  <c r="HJ151"/>
  <c r="HC151"/>
  <c r="GV151"/>
  <c r="GQ151"/>
  <c r="GJ151"/>
  <c r="GC151"/>
  <c r="FX151"/>
  <c r="FQ151"/>
  <c r="FJ151"/>
  <c r="FE151"/>
  <c r="EX151"/>
  <c r="EQ151"/>
  <c r="EL151"/>
  <c r="EE151"/>
  <c r="DX151"/>
  <c r="DS151"/>
  <c r="DL151"/>
  <c r="DE151"/>
  <c r="CZ151"/>
  <c r="CS151"/>
  <c r="CL151"/>
  <c r="CG151"/>
  <c r="BY151"/>
  <c r="BR151"/>
  <c r="BM151"/>
  <c r="BE151"/>
  <c r="AX151"/>
  <c r="AS151"/>
  <c r="AL151"/>
  <c r="AE151"/>
  <c r="Z151"/>
  <c r="R151"/>
  <c r="K151"/>
  <c r="F151"/>
  <c r="JD150"/>
  <c r="JD159" s="1"/>
  <c r="IY150"/>
  <c r="IY159" s="1"/>
  <c r="IX150"/>
  <c r="IX159" s="1"/>
  <c r="IU150"/>
  <c r="IV150" s="1"/>
  <c r="IO150"/>
  <c r="IK150"/>
  <c r="IK159" s="1"/>
  <c r="IG150"/>
  <c r="IH150" s="1"/>
  <c r="IB150"/>
  <c r="IC150" s="1"/>
  <c r="HV150"/>
  <c r="HR150"/>
  <c r="HR159" s="1"/>
  <c r="HN150"/>
  <c r="HO150" s="1"/>
  <c r="HI150"/>
  <c r="HJ150" s="1"/>
  <c r="HC150"/>
  <c r="GY150"/>
  <c r="GY159" s="1"/>
  <c r="GU150"/>
  <c r="GV150" s="1"/>
  <c r="GP150"/>
  <c r="GQ150" s="1"/>
  <c r="GJ150"/>
  <c r="GF150"/>
  <c r="GF159" s="1"/>
  <c r="GB150"/>
  <c r="GC150" s="1"/>
  <c r="FW150"/>
  <c r="FX150" s="1"/>
  <c r="FQ150"/>
  <c r="FM150"/>
  <c r="FM159" s="1"/>
  <c r="FI150"/>
  <c r="FJ150" s="1"/>
  <c r="FD150"/>
  <c r="FE150" s="1"/>
  <c r="EX150"/>
  <c r="ET150"/>
  <c r="ET159" s="1"/>
  <c r="EP150"/>
  <c r="EQ150" s="1"/>
  <c r="EK150"/>
  <c r="EL150" s="1"/>
  <c r="EE150"/>
  <c r="EA150"/>
  <c r="EA159" s="1"/>
  <c r="DW150"/>
  <c r="DX150" s="1"/>
  <c r="DR150"/>
  <c r="DS150" s="1"/>
  <c r="DL150"/>
  <c r="DH150"/>
  <c r="DH159" s="1"/>
  <c r="DD150"/>
  <c r="DE150" s="1"/>
  <c r="CY150"/>
  <c r="CZ150" s="1"/>
  <c r="CS150"/>
  <c r="CO150"/>
  <c r="CO159" s="1"/>
  <c r="CK150"/>
  <c r="CL150" s="1"/>
  <c r="CF150"/>
  <c r="CG150" s="1"/>
  <c r="BY150"/>
  <c r="BU150"/>
  <c r="BU159" s="1"/>
  <c r="BQ150"/>
  <c r="BR150" s="1"/>
  <c r="BL150"/>
  <c r="BM150" s="1"/>
  <c r="BE150"/>
  <c r="BA150"/>
  <c r="BA159" s="1"/>
  <c r="AW150"/>
  <c r="AX150" s="1"/>
  <c r="AR150"/>
  <c r="AS150" s="1"/>
  <c r="AL150"/>
  <c r="AH150"/>
  <c r="AH159" s="1"/>
  <c r="AD150"/>
  <c r="AE150" s="1"/>
  <c r="Y150"/>
  <c r="Z150" s="1"/>
  <c r="R150"/>
  <c r="N150"/>
  <c r="N159" s="1"/>
  <c r="J150"/>
  <c r="K150" s="1"/>
  <c r="E150"/>
  <c r="F150" s="1"/>
  <c r="JE149"/>
  <c r="JF149" s="1"/>
  <c r="IZ149"/>
  <c r="JA149" s="1"/>
  <c r="IU149"/>
  <c r="IV149" s="1"/>
  <c r="IL149"/>
  <c r="IM149" s="1"/>
  <c r="IG149"/>
  <c r="IH149" s="1"/>
  <c r="IB149"/>
  <c r="IC149" s="1"/>
  <c r="HS149"/>
  <c r="HT149" s="1"/>
  <c r="HN149"/>
  <c r="HO149" s="1"/>
  <c r="HI149"/>
  <c r="HJ149" s="1"/>
  <c r="GZ149"/>
  <c r="HA149" s="1"/>
  <c r="GU149"/>
  <c r="GV149" s="1"/>
  <c r="GP149"/>
  <c r="GQ149" s="1"/>
  <c r="GG149"/>
  <c r="GH149" s="1"/>
  <c r="GB149"/>
  <c r="GC149" s="1"/>
  <c r="FW149"/>
  <c r="FX149" s="1"/>
  <c r="FN149"/>
  <c r="FO149" s="1"/>
  <c r="FI149"/>
  <c r="FJ149" s="1"/>
  <c r="FD149"/>
  <c r="FE149" s="1"/>
  <c r="EU149"/>
  <c r="EV149" s="1"/>
  <c r="EP149"/>
  <c r="EQ149" s="1"/>
  <c r="EK149"/>
  <c r="EL149" s="1"/>
  <c r="EB149"/>
  <c r="EC149" s="1"/>
  <c r="DW149"/>
  <c r="DX149" s="1"/>
  <c r="DR149"/>
  <c r="DS149" s="1"/>
  <c r="DI149"/>
  <c r="DJ149" s="1"/>
  <c r="DD149"/>
  <c r="DE149" s="1"/>
  <c r="CY149"/>
  <c r="CZ149" s="1"/>
  <c r="CP149"/>
  <c r="CQ149" s="1"/>
  <c r="CK149"/>
  <c r="CL149" s="1"/>
  <c r="CF149"/>
  <c r="CG149" s="1"/>
  <c r="BV149"/>
  <c r="BW149" s="1"/>
  <c r="BQ149"/>
  <c r="BR149" s="1"/>
  <c r="BL149"/>
  <c r="BM149" s="1"/>
  <c r="BB149"/>
  <c r="BC149" s="1"/>
  <c r="AW149"/>
  <c r="AX149" s="1"/>
  <c r="AR149"/>
  <c r="AS149" s="1"/>
  <c r="AI149"/>
  <c r="AJ149" s="1"/>
  <c r="AD149"/>
  <c r="AE149" s="1"/>
  <c r="Y149"/>
  <c r="Z149" s="1"/>
  <c r="O149"/>
  <c r="P149" s="1"/>
  <c r="J149"/>
  <c r="K149" s="1"/>
  <c r="E149"/>
  <c r="F149" s="1"/>
  <c r="JE148"/>
  <c r="JF148" s="1"/>
  <c r="IZ148"/>
  <c r="JA148" s="1"/>
  <c r="IU148"/>
  <c r="IV148" s="1"/>
  <c r="IL148"/>
  <c r="IM148" s="1"/>
  <c r="IG148"/>
  <c r="IH148" s="1"/>
  <c r="IB148"/>
  <c r="IC148" s="1"/>
  <c r="HS148"/>
  <c r="HT148" s="1"/>
  <c r="HN148"/>
  <c r="HO148" s="1"/>
  <c r="HI148"/>
  <c r="HJ148" s="1"/>
  <c r="GZ148"/>
  <c r="HA148" s="1"/>
  <c r="GU148"/>
  <c r="GV148" s="1"/>
  <c r="GP148"/>
  <c r="GQ148" s="1"/>
  <c r="GG148"/>
  <c r="GH148" s="1"/>
  <c r="GB148"/>
  <c r="GC148" s="1"/>
  <c r="FW148"/>
  <c r="FX148" s="1"/>
  <c r="FN148"/>
  <c r="FO148" s="1"/>
  <c r="FI148"/>
  <c r="FJ148" s="1"/>
  <c r="FD148"/>
  <c r="FE148" s="1"/>
  <c r="EU148"/>
  <c r="EV148" s="1"/>
  <c r="EP148"/>
  <c r="EQ148" s="1"/>
  <c r="EK148"/>
  <c r="EL148" s="1"/>
  <c r="EB148"/>
  <c r="EC148" s="1"/>
  <c r="DW148"/>
  <c r="DX148" s="1"/>
  <c r="DR148"/>
  <c r="DS148" s="1"/>
  <c r="DI148"/>
  <c r="DJ148" s="1"/>
  <c r="DD148"/>
  <c r="DE148" s="1"/>
  <c r="CY148"/>
  <c r="CZ148" s="1"/>
  <c r="CP148"/>
  <c r="CQ148" s="1"/>
  <c r="CK148"/>
  <c r="CL148" s="1"/>
  <c r="CF148"/>
  <c r="CG148" s="1"/>
  <c r="BV148"/>
  <c r="BW148" s="1"/>
  <c r="BQ148"/>
  <c r="BR148" s="1"/>
  <c r="BL148"/>
  <c r="BM148" s="1"/>
  <c r="BB148"/>
  <c r="BC148" s="1"/>
  <c r="AW148"/>
  <c r="AX148" s="1"/>
  <c r="AR148"/>
  <c r="AS148" s="1"/>
  <c r="AI148"/>
  <c r="AJ148" s="1"/>
  <c r="AD148"/>
  <c r="AE148" s="1"/>
  <c r="Y148"/>
  <c r="Z148" s="1"/>
  <c r="O148"/>
  <c r="P148" s="1"/>
  <c r="J148"/>
  <c r="K148" s="1"/>
  <c r="E148"/>
  <c r="F148" s="1"/>
  <c r="JC143"/>
  <c r="JC164" s="1"/>
  <c r="IT143"/>
  <c r="IT164" s="1"/>
  <c r="IS143"/>
  <c r="IS164" s="1"/>
  <c r="IJ143"/>
  <c r="IJ164" s="1"/>
  <c r="IF143"/>
  <c r="IF164" s="1"/>
  <c r="IE143"/>
  <c r="IE164" s="1"/>
  <c r="IA143"/>
  <c r="IA164" s="1"/>
  <c r="HZ143"/>
  <c r="HZ164" s="1"/>
  <c r="HQ143"/>
  <c r="HQ164" s="1"/>
  <c r="HM143"/>
  <c r="HM164" s="1"/>
  <c r="HL143"/>
  <c r="HL164" s="1"/>
  <c r="HH143"/>
  <c r="HH164" s="1"/>
  <c r="HG143"/>
  <c r="HG164" s="1"/>
  <c r="GX143"/>
  <c r="GX164" s="1"/>
  <c r="GT143"/>
  <c r="GT164" s="1"/>
  <c r="GS143"/>
  <c r="GS164" s="1"/>
  <c r="GO143"/>
  <c r="GO164" s="1"/>
  <c r="GN143"/>
  <c r="GN164" s="1"/>
  <c r="GE143"/>
  <c r="GE164" s="1"/>
  <c r="GA143"/>
  <c r="GA164" s="1"/>
  <c r="FZ143"/>
  <c r="FZ164" s="1"/>
  <c r="FV143"/>
  <c r="FV164" s="1"/>
  <c r="FU143"/>
  <c r="FU164" s="1"/>
  <c r="FL143"/>
  <c r="FL164" s="1"/>
  <c r="FH143"/>
  <c r="FH164" s="1"/>
  <c r="FG143"/>
  <c r="FG164" s="1"/>
  <c r="FC143"/>
  <c r="FC164" s="1"/>
  <c r="FB143"/>
  <c r="FB164" s="1"/>
  <c r="ES143"/>
  <c r="ES164" s="1"/>
  <c r="EO143"/>
  <c r="EO164" s="1"/>
  <c r="EN143"/>
  <c r="EN164" s="1"/>
  <c r="EJ143"/>
  <c r="EJ164" s="1"/>
  <c r="EI143"/>
  <c r="EI164" s="1"/>
  <c r="DZ143"/>
  <c r="DZ164" s="1"/>
  <c r="DV143"/>
  <c r="DV164" s="1"/>
  <c r="DU143"/>
  <c r="DU164" s="1"/>
  <c r="DQ143"/>
  <c r="DQ164" s="1"/>
  <c r="DP143"/>
  <c r="DP164" s="1"/>
  <c r="DG143"/>
  <c r="DG164" s="1"/>
  <c r="DC143"/>
  <c r="DC164" s="1"/>
  <c r="DB143"/>
  <c r="DB164" s="1"/>
  <c r="CX143"/>
  <c r="CX164" s="1"/>
  <c r="CW143"/>
  <c r="CW164" s="1"/>
  <c r="CN143"/>
  <c r="CN164" s="1"/>
  <c r="CJ143"/>
  <c r="CJ164" s="1"/>
  <c r="CI143"/>
  <c r="CI164" s="1"/>
  <c r="CE143"/>
  <c r="CE164" s="1"/>
  <c r="CD143"/>
  <c r="CD164" s="1"/>
  <c r="BT143"/>
  <c r="BT164" s="1"/>
  <c r="BP143"/>
  <c r="BP164" s="1"/>
  <c r="BO143"/>
  <c r="BO164" s="1"/>
  <c r="BK143"/>
  <c r="BK164" s="1"/>
  <c r="BJ143"/>
  <c r="BJ164" s="1"/>
  <c r="AZ143"/>
  <c r="AZ164" s="1"/>
  <c r="AV143"/>
  <c r="AV164" s="1"/>
  <c r="AU143"/>
  <c r="AU164" s="1"/>
  <c r="AQ143"/>
  <c r="AQ164" s="1"/>
  <c r="AP143"/>
  <c r="AP164" s="1"/>
  <c r="AG143"/>
  <c r="AG164" s="1"/>
  <c r="AC143"/>
  <c r="AC164" s="1"/>
  <c r="AB143"/>
  <c r="AB164" s="1"/>
  <c r="X143"/>
  <c r="X164" s="1"/>
  <c r="W143"/>
  <c r="W164" s="1"/>
  <c r="M143"/>
  <c r="M164" s="1"/>
  <c r="I143"/>
  <c r="I164" s="1"/>
  <c r="H143"/>
  <c r="H164" s="1"/>
  <c r="D143"/>
  <c r="D164" s="1"/>
  <c r="C143"/>
  <c r="C164" s="1"/>
  <c r="IY142"/>
  <c r="IY230" s="1"/>
  <c r="IX142"/>
  <c r="IX230" s="1"/>
  <c r="IV142"/>
  <c r="IU142"/>
  <c r="IK142"/>
  <c r="IK230" s="1"/>
  <c r="IG142"/>
  <c r="IH142" s="1"/>
  <c r="IB142"/>
  <c r="IC142" s="1"/>
  <c r="HS142"/>
  <c r="HT142" s="1"/>
  <c r="HR142"/>
  <c r="HR230" s="1"/>
  <c r="HO142"/>
  <c r="HN142"/>
  <c r="HJ142"/>
  <c r="HI142"/>
  <c r="GY142"/>
  <c r="GY230" s="1"/>
  <c r="GU142"/>
  <c r="GV142" s="1"/>
  <c r="GP142"/>
  <c r="GQ142" s="1"/>
  <c r="GG142"/>
  <c r="GH142" s="1"/>
  <c r="GF142"/>
  <c r="GF230" s="1"/>
  <c r="GC142"/>
  <c r="GB142"/>
  <c r="FX142"/>
  <c r="FW142"/>
  <c r="FM142"/>
  <c r="FM230" s="1"/>
  <c r="FI142"/>
  <c r="FJ142" s="1"/>
  <c r="FD142"/>
  <c r="FE142" s="1"/>
  <c r="EU142"/>
  <c r="EV142" s="1"/>
  <c r="ET142"/>
  <c r="ET230" s="1"/>
  <c r="EQ142"/>
  <c r="EP142"/>
  <c r="EL142"/>
  <c r="EK142"/>
  <c r="EA142"/>
  <c r="EA230" s="1"/>
  <c r="DW142"/>
  <c r="DX142" s="1"/>
  <c r="DR142"/>
  <c r="DS142" s="1"/>
  <c r="DI142"/>
  <c r="DJ142" s="1"/>
  <c r="DH142"/>
  <c r="DH230" s="1"/>
  <c r="DE142"/>
  <c r="DD142"/>
  <c r="CZ142"/>
  <c r="CY142"/>
  <c r="CO142"/>
  <c r="CO230" s="1"/>
  <c r="CK142"/>
  <c r="CL142" s="1"/>
  <c r="CF142"/>
  <c r="CG142" s="1"/>
  <c r="BV142"/>
  <c r="BW142" s="1"/>
  <c r="BU142"/>
  <c r="BU230" s="1"/>
  <c r="BR142"/>
  <c r="BQ142"/>
  <c r="BM142"/>
  <c r="BL142"/>
  <c r="BA142"/>
  <c r="BA230" s="1"/>
  <c r="AW142"/>
  <c r="AX142" s="1"/>
  <c r="AR142"/>
  <c r="AS142" s="1"/>
  <c r="AI142"/>
  <c r="AJ142" s="1"/>
  <c r="AH142"/>
  <c r="AH230" s="1"/>
  <c r="AE142"/>
  <c r="AD142"/>
  <c r="Z142"/>
  <c r="Y142"/>
  <c r="N142"/>
  <c r="N230" s="1"/>
  <c r="J142"/>
  <c r="K142" s="1"/>
  <c r="E142"/>
  <c r="F142" s="1"/>
  <c r="IY137"/>
  <c r="JA137" s="1"/>
  <c r="IV137"/>
  <c r="IH137"/>
  <c r="IC137"/>
  <c r="HO137"/>
  <c r="HJ137"/>
  <c r="GV137"/>
  <c r="GQ137"/>
  <c r="GC137"/>
  <c r="FX137"/>
  <c r="FJ137"/>
  <c r="FE137"/>
  <c r="EQ137"/>
  <c r="EL137"/>
  <c r="DX137"/>
  <c r="DS137"/>
  <c r="DE137"/>
  <c r="CZ137"/>
  <c r="CL137"/>
  <c r="CG137"/>
  <c r="BR137"/>
  <c r="BM137"/>
  <c r="AX137"/>
  <c r="AS137"/>
  <c r="AE137"/>
  <c r="Z137"/>
  <c r="K137"/>
  <c r="F137"/>
  <c r="IY136"/>
  <c r="JA136" s="1"/>
  <c r="IV136"/>
  <c r="IO136"/>
  <c r="IH136"/>
  <c r="IC136"/>
  <c r="HV136"/>
  <c r="HO136"/>
  <c r="HJ136"/>
  <c r="HC136"/>
  <c r="GV136"/>
  <c r="GQ136"/>
  <c r="GJ136"/>
  <c r="GC136"/>
  <c r="FX136"/>
  <c r="FQ136"/>
  <c r="FJ136"/>
  <c r="FE136"/>
  <c r="EX136"/>
  <c r="EQ136"/>
  <c r="EL136"/>
  <c r="EE136"/>
  <c r="DX136"/>
  <c r="DS136"/>
  <c r="DL136"/>
  <c r="DE136"/>
  <c r="CZ136"/>
  <c r="CS136"/>
  <c r="CL136"/>
  <c r="CG136"/>
  <c r="BY136"/>
  <c r="BR136"/>
  <c r="BM136"/>
  <c r="BE136"/>
  <c r="AX136"/>
  <c r="AS136"/>
  <c r="AL136"/>
  <c r="AE136"/>
  <c r="Z136"/>
  <c r="R136"/>
  <c r="K136"/>
  <c r="F136"/>
  <c r="JD135"/>
  <c r="JD194" s="1"/>
  <c r="IY135"/>
  <c r="IY194" s="1"/>
  <c r="IX135"/>
  <c r="IX143" s="1"/>
  <c r="IU135"/>
  <c r="IV135" s="1"/>
  <c r="IO135"/>
  <c r="IK135"/>
  <c r="IK194" s="1"/>
  <c r="IG135"/>
  <c r="IH135" s="1"/>
  <c r="IB135"/>
  <c r="IC135" s="1"/>
  <c r="HV135"/>
  <c r="HR135"/>
  <c r="HR194" s="1"/>
  <c r="HN135"/>
  <c r="HO135" s="1"/>
  <c r="HI135"/>
  <c r="HJ135" s="1"/>
  <c r="HC135"/>
  <c r="GY135"/>
  <c r="GY194" s="1"/>
  <c r="GU135"/>
  <c r="GV135" s="1"/>
  <c r="GP135"/>
  <c r="GQ135" s="1"/>
  <c r="GJ135"/>
  <c r="GF135"/>
  <c r="GF194" s="1"/>
  <c r="GB135"/>
  <c r="GC135" s="1"/>
  <c r="FW135"/>
  <c r="FX135" s="1"/>
  <c r="FQ135"/>
  <c r="FM135"/>
  <c r="FM194" s="1"/>
  <c r="FI135"/>
  <c r="FJ135" s="1"/>
  <c r="FD135"/>
  <c r="FE135" s="1"/>
  <c r="EX135"/>
  <c r="ET135"/>
  <c r="ET194" s="1"/>
  <c r="EP135"/>
  <c r="EQ135" s="1"/>
  <c r="EK135"/>
  <c r="EL135" s="1"/>
  <c r="EE135"/>
  <c r="EA135"/>
  <c r="EA194" s="1"/>
  <c r="DW135"/>
  <c r="DX135" s="1"/>
  <c r="DR135"/>
  <c r="DS135" s="1"/>
  <c r="DL135"/>
  <c r="DH135"/>
  <c r="DH194" s="1"/>
  <c r="DD135"/>
  <c r="DE135" s="1"/>
  <c r="CY135"/>
  <c r="CZ135" s="1"/>
  <c r="CS135"/>
  <c r="CO135"/>
  <c r="CO194" s="1"/>
  <c r="CK135"/>
  <c r="CL135" s="1"/>
  <c r="CF135"/>
  <c r="CG135" s="1"/>
  <c r="BY135"/>
  <c r="BU135"/>
  <c r="BU194" s="1"/>
  <c r="BQ135"/>
  <c r="BR135" s="1"/>
  <c r="BL135"/>
  <c r="BM135" s="1"/>
  <c r="BE135"/>
  <c r="BA135"/>
  <c r="BA194" s="1"/>
  <c r="AW135"/>
  <c r="AX135" s="1"/>
  <c r="AR135"/>
  <c r="AS135" s="1"/>
  <c r="AL135"/>
  <c r="AH135"/>
  <c r="AH194" s="1"/>
  <c r="AD135"/>
  <c r="AE135" s="1"/>
  <c r="Y135"/>
  <c r="Z135" s="1"/>
  <c r="R135"/>
  <c r="N135"/>
  <c r="N194" s="1"/>
  <c r="J135"/>
  <c r="K135" s="1"/>
  <c r="E135"/>
  <c r="F135" s="1"/>
  <c r="JE134"/>
  <c r="JF134" s="1"/>
  <c r="IZ134"/>
  <c r="JA134" s="1"/>
  <c r="IU134"/>
  <c r="IV134" s="1"/>
  <c r="IL134"/>
  <c r="IM134" s="1"/>
  <c r="IG134"/>
  <c r="IH134" s="1"/>
  <c r="IB134"/>
  <c r="IC134" s="1"/>
  <c r="HS134"/>
  <c r="HT134" s="1"/>
  <c r="HN134"/>
  <c r="HO134" s="1"/>
  <c r="HI134"/>
  <c r="HJ134" s="1"/>
  <c r="GZ134"/>
  <c r="HA134" s="1"/>
  <c r="GU134"/>
  <c r="GV134" s="1"/>
  <c r="GP134"/>
  <c r="GQ134" s="1"/>
  <c r="GG134"/>
  <c r="GH134" s="1"/>
  <c r="GB134"/>
  <c r="GC134" s="1"/>
  <c r="FW134"/>
  <c r="FX134" s="1"/>
  <c r="FN134"/>
  <c r="FO134" s="1"/>
  <c r="FI134"/>
  <c r="FJ134" s="1"/>
  <c r="FD134"/>
  <c r="FE134" s="1"/>
  <c r="EU134"/>
  <c r="EV134" s="1"/>
  <c r="EP134"/>
  <c r="EQ134" s="1"/>
  <c r="EK134"/>
  <c r="EL134" s="1"/>
  <c r="EB134"/>
  <c r="EC134" s="1"/>
  <c r="DW134"/>
  <c r="DX134" s="1"/>
  <c r="DR134"/>
  <c r="DS134" s="1"/>
  <c r="DI134"/>
  <c r="DJ134" s="1"/>
  <c r="DD134"/>
  <c r="DE134" s="1"/>
  <c r="CY134"/>
  <c r="CZ134" s="1"/>
  <c r="CP134"/>
  <c r="CQ134" s="1"/>
  <c r="CK134"/>
  <c r="CL134" s="1"/>
  <c r="CF134"/>
  <c r="CG134" s="1"/>
  <c r="BV134"/>
  <c r="BW134" s="1"/>
  <c r="BQ134"/>
  <c r="BR134" s="1"/>
  <c r="BL134"/>
  <c r="BM134" s="1"/>
  <c r="BB134"/>
  <c r="BC134" s="1"/>
  <c r="AW134"/>
  <c r="AX134" s="1"/>
  <c r="AR134"/>
  <c r="AS134" s="1"/>
  <c r="AI134"/>
  <c r="AJ134" s="1"/>
  <c r="AD134"/>
  <c r="AE134" s="1"/>
  <c r="Y134"/>
  <c r="Z134" s="1"/>
  <c r="O134"/>
  <c r="P134" s="1"/>
  <c r="J134"/>
  <c r="K134" s="1"/>
  <c r="E134"/>
  <c r="F134" s="1"/>
  <c r="JE133"/>
  <c r="JF133" s="1"/>
  <c r="IZ133"/>
  <c r="JA133" s="1"/>
  <c r="IU133"/>
  <c r="IV133" s="1"/>
  <c r="IL133"/>
  <c r="IM133" s="1"/>
  <c r="IG133"/>
  <c r="IH133" s="1"/>
  <c r="IB133"/>
  <c r="IC133" s="1"/>
  <c r="HS133"/>
  <c r="HT133" s="1"/>
  <c r="HN133"/>
  <c r="HO133" s="1"/>
  <c r="HI133"/>
  <c r="HJ133" s="1"/>
  <c r="GZ133"/>
  <c r="HA133" s="1"/>
  <c r="GU133"/>
  <c r="GV133" s="1"/>
  <c r="GP133"/>
  <c r="GQ133" s="1"/>
  <c r="GG133"/>
  <c r="GH133" s="1"/>
  <c r="GB133"/>
  <c r="GC133" s="1"/>
  <c r="FW133"/>
  <c r="FX133" s="1"/>
  <c r="FN133"/>
  <c r="FO133" s="1"/>
  <c r="FI133"/>
  <c r="FJ133" s="1"/>
  <c r="FD133"/>
  <c r="FE133" s="1"/>
  <c r="EU133"/>
  <c r="EV133" s="1"/>
  <c r="EP133"/>
  <c r="EQ133" s="1"/>
  <c r="EK133"/>
  <c r="EL133" s="1"/>
  <c r="EB133"/>
  <c r="EC133" s="1"/>
  <c r="DW133"/>
  <c r="DX133" s="1"/>
  <c r="DR133"/>
  <c r="DS133" s="1"/>
  <c r="DI133"/>
  <c r="DJ133" s="1"/>
  <c r="DD133"/>
  <c r="DE133" s="1"/>
  <c r="CY133"/>
  <c r="CZ133" s="1"/>
  <c r="CP133"/>
  <c r="CQ133" s="1"/>
  <c r="CK133"/>
  <c r="CL133" s="1"/>
  <c r="CF133"/>
  <c r="CG133" s="1"/>
  <c r="BV133"/>
  <c r="BW133" s="1"/>
  <c r="BQ133"/>
  <c r="BR133" s="1"/>
  <c r="BL133"/>
  <c r="BM133" s="1"/>
  <c r="BB133"/>
  <c r="BC133" s="1"/>
  <c r="AW133"/>
  <c r="AX133" s="1"/>
  <c r="AR133"/>
  <c r="AS133" s="1"/>
  <c r="AI133"/>
  <c r="AJ133" s="1"/>
  <c r="AD133"/>
  <c r="AE133" s="1"/>
  <c r="Y133"/>
  <c r="Z133" s="1"/>
  <c r="O133"/>
  <c r="P133" s="1"/>
  <c r="J133"/>
  <c r="K133" s="1"/>
  <c r="E133"/>
  <c r="F133" s="1"/>
  <c r="IT112"/>
  <c r="IA112"/>
  <c r="HM112"/>
  <c r="HH112"/>
  <c r="GO112"/>
  <c r="GA112"/>
  <c r="FV112"/>
  <c r="FH112"/>
  <c r="FC112"/>
  <c r="EO112"/>
  <c r="EJ112"/>
  <c r="DV112"/>
  <c r="DQ112"/>
  <c r="DC112"/>
  <c r="CX112"/>
  <c r="CJ112"/>
  <c r="CE112"/>
  <c r="BP112"/>
  <c r="BK112"/>
  <c r="AV112"/>
  <c r="AQ112"/>
  <c r="AC112"/>
  <c r="X112"/>
  <c r="I112"/>
  <c r="D112"/>
  <c r="IT111"/>
  <c r="IA111"/>
  <c r="HM111"/>
  <c r="HH111"/>
  <c r="GO111"/>
  <c r="GA111"/>
  <c r="FV111"/>
  <c r="FH111"/>
  <c r="FC111"/>
  <c r="EO111"/>
  <c r="EJ111"/>
  <c r="DV111"/>
  <c r="DQ111"/>
  <c r="DC111"/>
  <c r="CX111"/>
  <c r="CJ111"/>
  <c r="CE111"/>
  <c r="BP111"/>
  <c r="BK111"/>
  <c r="AV111"/>
  <c r="AQ111"/>
  <c r="AC111"/>
  <c r="X111"/>
  <c r="I111"/>
  <c r="D111"/>
  <c r="IY110"/>
  <c r="IX110"/>
  <c r="IZ110" s="1"/>
  <c r="JA110" s="1"/>
  <c r="IT110"/>
  <c r="IS110"/>
  <c r="IM110"/>
  <c r="IK110"/>
  <c r="IL110" s="1"/>
  <c r="IF110"/>
  <c r="IE110"/>
  <c r="IG110" s="1"/>
  <c r="IH110" s="1"/>
  <c r="IA110"/>
  <c r="HZ110"/>
  <c r="IB110" s="1"/>
  <c r="IC110" s="1"/>
  <c r="HS110"/>
  <c r="HT110" s="1"/>
  <c r="HR110"/>
  <c r="HM110"/>
  <c r="HL110"/>
  <c r="HN110" s="1"/>
  <c r="HO110" s="1"/>
  <c r="HH110"/>
  <c r="HG110"/>
  <c r="HA110"/>
  <c r="GY110"/>
  <c r="GZ110" s="1"/>
  <c r="GT110"/>
  <c r="GS110"/>
  <c r="GU110" s="1"/>
  <c r="GV110" s="1"/>
  <c r="GO110"/>
  <c r="GN110"/>
  <c r="GP110" s="1"/>
  <c r="GQ110" s="1"/>
  <c r="GG110"/>
  <c r="GH110" s="1"/>
  <c r="GF110"/>
  <c r="GA110"/>
  <c r="FZ110"/>
  <c r="GB110" s="1"/>
  <c r="GC110" s="1"/>
  <c r="FV110"/>
  <c r="FU110"/>
  <c r="FM110"/>
  <c r="FN110" s="1"/>
  <c r="FO110" s="1"/>
  <c r="FH110"/>
  <c r="FG110"/>
  <c r="FI110" s="1"/>
  <c r="FJ110" s="1"/>
  <c r="FC110"/>
  <c r="FB110"/>
  <c r="FD110" s="1"/>
  <c r="FE110" s="1"/>
  <c r="EU110"/>
  <c r="EV110" s="1"/>
  <c r="ET110"/>
  <c r="EO110"/>
  <c r="EN110"/>
  <c r="EP110" s="1"/>
  <c r="EQ110" s="1"/>
  <c r="EJ110"/>
  <c r="EI110"/>
  <c r="EK110" s="1"/>
  <c r="EL110" s="1"/>
  <c r="EA110"/>
  <c r="EB110" s="1"/>
  <c r="EC110" s="1"/>
  <c r="DV110"/>
  <c r="DU110"/>
  <c r="DW110" s="1"/>
  <c r="DX110" s="1"/>
  <c r="DQ110"/>
  <c r="DP110"/>
  <c r="DR110" s="1"/>
  <c r="DS110" s="1"/>
  <c r="DI110"/>
  <c r="DJ110" s="1"/>
  <c r="DH110"/>
  <c r="DC110"/>
  <c r="DB110"/>
  <c r="DD110" s="1"/>
  <c r="DE110" s="1"/>
  <c r="CX110"/>
  <c r="CW110"/>
  <c r="CY110" s="1"/>
  <c r="CZ110" s="1"/>
  <c r="CO110"/>
  <c r="CP110" s="1"/>
  <c r="CQ110" s="1"/>
  <c r="CJ110"/>
  <c r="CI110"/>
  <c r="CK110" s="1"/>
  <c r="CL110" s="1"/>
  <c r="CE110"/>
  <c r="CD110"/>
  <c r="CF110" s="1"/>
  <c r="CG110" s="1"/>
  <c r="BV110"/>
  <c r="BW110" s="1"/>
  <c r="BU110"/>
  <c r="BP110"/>
  <c r="BO110"/>
  <c r="BQ110" s="1"/>
  <c r="BR110" s="1"/>
  <c r="BK110"/>
  <c r="BJ110"/>
  <c r="BL110" s="1"/>
  <c r="BM110" s="1"/>
  <c r="BA110"/>
  <c r="BB110" s="1"/>
  <c r="BC110" s="1"/>
  <c r="AV110"/>
  <c r="AU110"/>
  <c r="AW110" s="1"/>
  <c r="AX110" s="1"/>
  <c r="AQ110"/>
  <c r="AP110"/>
  <c r="AR110" s="1"/>
  <c r="AS110" s="1"/>
  <c r="AI110"/>
  <c r="AJ110" s="1"/>
  <c r="AH110"/>
  <c r="AC110"/>
  <c r="AB110"/>
  <c r="AD110" s="1"/>
  <c r="AE110" s="1"/>
  <c r="X110"/>
  <c r="W110"/>
  <c r="Y110" s="1"/>
  <c r="Z110" s="1"/>
  <c r="N110"/>
  <c r="O110" s="1"/>
  <c r="P110" s="1"/>
  <c r="I110"/>
  <c r="H110"/>
  <c r="J110" s="1"/>
  <c r="K110" s="1"/>
  <c r="D110"/>
  <c r="C110"/>
  <c r="E110" s="1"/>
  <c r="F110" s="1"/>
  <c r="JC106"/>
  <c r="IS106"/>
  <c r="IS235" s="1"/>
  <c r="IJ106"/>
  <c r="IL106" s="1"/>
  <c r="IM106" s="1"/>
  <c r="IF106"/>
  <c r="IF235" s="1"/>
  <c r="IE106"/>
  <c r="IE235" s="1"/>
  <c r="IG235" s="1"/>
  <c r="IH235" s="1"/>
  <c r="HZ106"/>
  <c r="HZ235" s="1"/>
  <c r="HQ106"/>
  <c r="HS106" s="1"/>
  <c r="HT106" s="1"/>
  <c r="HM106"/>
  <c r="HM235" s="1"/>
  <c r="HL106"/>
  <c r="HL235" s="1"/>
  <c r="HN235" s="1"/>
  <c r="HO235" s="1"/>
  <c r="HG106"/>
  <c r="HG235" s="1"/>
  <c r="GX106"/>
  <c r="GZ106" s="1"/>
  <c r="HA106" s="1"/>
  <c r="GT106"/>
  <c r="GT235" s="1"/>
  <c r="GS106"/>
  <c r="GS235" s="1"/>
  <c r="GU235" s="1"/>
  <c r="GV235" s="1"/>
  <c r="GN106"/>
  <c r="GN235" s="1"/>
  <c r="GE106"/>
  <c r="GG106" s="1"/>
  <c r="GH106" s="1"/>
  <c r="GA106"/>
  <c r="GA235" s="1"/>
  <c r="FZ106"/>
  <c r="FZ235" s="1"/>
  <c r="GB235" s="1"/>
  <c r="GC235" s="1"/>
  <c r="FU106"/>
  <c r="FU235" s="1"/>
  <c r="FL106"/>
  <c r="FN106" s="1"/>
  <c r="FO106" s="1"/>
  <c r="FH106"/>
  <c r="FH235" s="1"/>
  <c r="FG106"/>
  <c r="FG235" s="1"/>
  <c r="FI235" s="1"/>
  <c r="FJ235" s="1"/>
  <c r="FB106"/>
  <c r="FB235" s="1"/>
  <c r="ES106"/>
  <c r="EU106" s="1"/>
  <c r="EV106" s="1"/>
  <c r="EO106"/>
  <c r="EO235" s="1"/>
  <c r="EN106"/>
  <c r="EN235" s="1"/>
  <c r="EP235" s="1"/>
  <c r="EQ235" s="1"/>
  <c r="EI106"/>
  <c r="EI235" s="1"/>
  <c r="DZ106"/>
  <c r="EB106" s="1"/>
  <c r="EC106" s="1"/>
  <c r="DV106"/>
  <c r="DV235" s="1"/>
  <c r="DU106"/>
  <c r="DU235" s="1"/>
  <c r="DW235" s="1"/>
  <c r="DX235" s="1"/>
  <c r="DP106"/>
  <c r="DP235" s="1"/>
  <c r="DG106"/>
  <c r="DI106" s="1"/>
  <c r="DJ106" s="1"/>
  <c r="DC106"/>
  <c r="DC235" s="1"/>
  <c r="DB106"/>
  <c r="DB235" s="1"/>
  <c r="DD235" s="1"/>
  <c r="DE235" s="1"/>
  <c r="CW106"/>
  <c r="CW235" s="1"/>
  <c r="CN106"/>
  <c r="CP106" s="1"/>
  <c r="CQ106" s="1"/>
  <c r="CJ106"/>
  <c r="CJ235" s="1"/>
  <c r="CI106"/>
  <c r="CI235" s="1"/>
  <c r="CK235" s="1"/>
  <c r="CL235" s="1"/>
  <c r="CD106"/>
  <c r="CD235" s="1"/>
  <c r="BT106"/>
  <c r="BV106" s="1"/>
  <c r="BW106" s="1"/>
  <c r="BP106"/>
  <c r="BP235" s="1"/>
  <c r="BO106"/>
  <c r="BO235" s="1"/>
  <c r="BQ235" s="1"/>
  <c r="BR235" s="1"/>
  <c r="BJ106"/>
  <c r="BJ235" s="1"/>
  <c r="AZ106"/>
  <c r="BB106" s="1"/>
  <c r="BC106" s="1"/>
  <c r="AV106"/>
  <c r="AV235" s="1"/>
  <c r="AU106"/>
  <c r="AU235" s="1"/>
  <c r="AW235" s="1"/>
  <c r="AX235" s="1"/>
  <c r="AP106"/>
  <c r="AP235" s="1"/>
  <c r="AG106"/>
  <c r="AI106" s="1"/>
  <c r="AJ106" s="1"/>
  <c r="AC106"/>
  <c r="AC235" s="1"/>
  <c r="AB106"/>
  <c r="AB235" s="1"/>
  <c r="AD235" s="1"/>
  <c r="AE235" s="1"/>
  <c r="W106"/>
  <c r="W235" s="1"/>
  <c r="M106"/>
  <c r="O106" s="1"/>
  <c r="P106" s="1"/>
  <c r="I106"/>
  <c r="I235" s="1"/>
  <c r="C106"/>
  <c r="C235" s="1"/>
  <c r="IF101"/>
  <c r="HM101"/>
  <c r="GT101"/>
  <c r="GA101"/>
  <c r="FH101"/>
  <c r="EO101"/>
  <c r="DV101"/>
  <c r="DC101"/>
  <c r="CJ101"/>
  <c r="BP101"/>
  <c r="AV101"/>
  <c r="AC101"/>
  <c r="I101"/>
  <c r="IS97"/>
  <c r="HZ97"/>
  <c r="HG97"/>
  <c r="HI97" s="1"/>
  <c r="HJ97" s="1"/>
  <c r="GN97"/>
  <c r="FU97"/>
  <c r="FB97"/>
  <c r="EI97"/>
  <c r="EK97" s="1"/>
  <c r="EL97" s="1"/>
  <c r="DP97"/>
  <c r="CW97"/>
  <c r="CD97"/>
  <c r="BJ97"/>
  <c r="BL97" s="1"/>
  <c r="BM97" s="1"/>
  <c r="AP97"/>
  <c r="W97"/>
  <c r="C97"/>
  <c r="JC93"/>
  <c r="IS93"/>
  <c r="IJ93"/>
  <c r="IL93" s="1"/>
  <c r="IM93" s="1"/>
  <c r="IF93"/>
  <c r="IE93"/>
  <c r="IG93" s="1"/>
  <c r="IH93" s="1"/>
  <c r="HZ93"/>
  <c r="HQ93"/>
  <c r="HM93"/>
  <c r="HL93"/>
  <c r="HN93" s="1"/>
  <c r="HO93" s="1"/>
  <c r="HG93"/>
  <c r="GX93"/>
  <c r="GT93"/>
  <c r="GS93"/>
  <c r="GU93" s="1"/>
  <c r="GV93" s="1"/>
  <c r="GN93"/>
  <c r="GE93"/>
  <c r="GG93" s="1"/>
  <c r="GH93" s="1"/>
  <c r="GA93"/>
  <c r="FZ93"/>
  <c r="GB93" s="1"/>
  <c r="GC93" s="1"/>
  <c r="FU93"/>
  <c r="FL93"/>
  <c r="FN93" s="1"/>
  <c r="FO93" s="1"/>
  <c r="FH93"/>
  <c r="FG93"/>
  <c r="FI93" s="1"/>
  <c r="FJ93" s="1"/>
  <c r="FB93"/>
  <c r="ES93"/>
  <c r="EO93"/>
  <c r="EN93"/>
  <c r="EP93" s="1"/>
  <c r="EQ93" s="1"/>
  <c r="EI93"/>
  <c r="DZ93"/>
  <c r="DV93"/>
  <c r="DU93"/>
  <c r="DW93" s="1"/>
  <c r="DX93" s="1"/>
  <c r="DP93"/>
  <c r="DG93"/>
  <c r="DI93" s="1"/>
  <c r="DJ93" s="1"/>
  <c r="DC93"/>
  <c r="DB93"/>
  <c r="DD93" s="1"/>
  <c r="DE93" s="1"/>
  <c r="CW93"/>
  <c r="CN93"/>
  <c r="CP93" s="1"/>
  <c r="CQ93" s="1"/>
  <c r="CJ93"/>
  <c r="CI93"/>
  <c r="CK93" s="1"/>
  <c r="CL93" s="1"/>
  <c r="CD93"/>
  <c r="BT93"/>
  <c r="BP93"/>
  <c r="BO93"/>
  <c r="BQ93" s="1"/>
  <c r="BR93" s="1"/>
  <c r="BJ93"/>
  <c r="AZ93"/>
  <c r="AV93"/>
  <c r="AU93"/>
  <c r="AW93" s="1"/>
  <c r="AX93" s="1"/>
  <c r="AP93"/>
  <c r="AG93"/>
  <c r="AI93" s="1"/>
  <c r="AJ93" s="1"/>
  <c r="AC93"/>
  <c r="AB93"/>
  <c r="AD93" s="1"/>
  <c r="AE93" s="1"/>
  <c r="W93"/>
  <c r="M93"/>
  <c r="I93"/>
  <c r="C93"/>
  <c r="E93" s="1"/>
  <c r="F93" s="1"/>
  <c r="IY92"/>
  <c r="JD92" s="1"/>
  <c r="JE92" s="1"/>
  <c r="JF92" s="1"/>
  <c r="IX92"/>
  <c r="IZ92" s="1"/>
  <c r="JA92" s="1"/>
  <c r="IT92"/>
  <c r="IL92"/>
  <c r="IM92" s="1"/>
  <c r="IK92"/>
  <c r="IG92"/>
  <c r="IH92" s="1"/>
  <c r="IA92"/>
  <c r="HS92"/>
  <c r="HT92" s="1"/>
  <c r="HR92"/>
  <c r="HO92"/>
  <c r="HN92"/>
  <c r="HH92"/>
  <c r="GZ92"/>
  <c r="HA92" s="1"/>
  <c r="GY92"/>
  <c r="GV92"/>
  <c r="GU92"/>
  <c r="GO92"/>
  <c r="GG92"/>
  <c r="GH92" s="1"/>
  <c r="GF92"/>
  <c r="GC92"/>
  <c r="GB92"/>
  <c r="FV92"/>
  <c r="FN92"/>
  <c r="FO92" s="1"/>
  <c r="FM92"/>
  <c r="FJ92"/>
  <c r="FI92"/>
  <c r="FC92"/>
  <c r="EU92"/>
  <c r="EV92" s="1"/>
  <c r="ET92"/>
  <c r="EQ92"/>
  <c r="EP92"/>
  <c r="EJ92"/>
  <c r="EB92"/>
  <c r="EC92" s="1"/>
  <c r="EA92"/>
  <c r="DX92"/>
  <c r="DW92"/>
  <c r="DQ92"/>
  <c r="DI92"/>
  <c r="DJ92" s="1"/>
  <c r="DH92"/>
  <c r="DE92"/>
  <c r="DD92"/>
  <c r="CX92"/>
  <c r="CP92"/>
  <c r="CQ92" s="1"/>
  <c r="CO92"/>
  <c r="CL92"/>
  <c r="CK92"/>
  <c r="CE92"/>
  <c r="BV92"/>
  <c r="BW92" s="1"/>
  <c r="BU92"/>
  <c r="BR92"/>
  <c r="BQ92"/>
  <c r="BK92"/>
  <c r="BB92"/>
  <c r="BC92" s="1"/>
  <c r="BA92"/>
  <c r="AX92"/>
  <c r="AW92"/>
  <c r="AQ92"/>
  <c r="AI92"/>
  <c r="AJ92" s="1"/>
  <c r="AH92"/>
  <c r="AE92"/>
  <c r="AD92"/>
  <c r="X92"/>
  <c r="O92"/>
  <c r="P92" s="1"/>
  <c r="N92"/>
  <c r="H92"/>
  <c r="J92" s="1"/>
  <c r="K92" s="1"/>
  <c r="D92"/>
  <c r="IY87"/>
  <c r="IH87"/>
  <c r="HO87"/>
  <c r="GV87"/>
  <c r="GC87"/>
  <c r="FJ87"/>
  <c r="EQ87"/>
  <c r="DX87"/>
  <c r="DE87"/>
  <c r="CL87"/>
  <c r="BR87"/>
  <c r="AX87"/>
  <c r="AE87"/>
  <c r="K87"/>
  <c r="IY86"/>
  <c r="JA86" s="1"/>
  <c r="IO86"/>
  <c r="IH86"/>
  <c r="HV86"/>
  <c r="HO86"/>
  <c r="HC86"/>
  <c r="GV86"/>
  <c r="GJ86"/>
  <c r="GC86"/>
  <c r="FQ86"/>
  <c r="FJ86"/>
  <c r="EX86"/>
  <c r="EQ86"/>
  <c r="EE86"/>
  <c r="DX86"/>
  <c r="DL86"/>
  <c r="DE86"/>
  <c r="CS86"/>
  <c r="CL86"/>
  <c r="BY86"/>
  <c r="BR86"/>
  <c r="BE86"/>
  <c r="AX86"/>
  <c r="AL86"/>
  <c r="AE86"/>
  <c r="K86"/>
  <c r="IY85"/>
  <c r="IY93" s="1"/>
  <c r="IX85"/>
  <c r="IZ85" s="1"/>
  <c r="JA85" s="1"/>
  <c r="IU85"/>
  <c r="IV85" s="1"/>
  <c r="IT85"/>
  <c r="IT93" s="1"/>
  <c r="IO85"/>
  <c r="IL85"/>
  <c r="IM85" s="1"/>
  <c r="IK85"/>
  <c r="IK93" s="1"/>
  <c r="IH85"/>
  <c r="IG85"/>
  <c r="IA85"/>
  <c r="IA93" s="1"/>
  <c r="HV85"/>
  <c r="HR85"/>
  <c r="HR93" s="1"/>
  <c r="HN85"/>
  <c r="HO85" s="1"/>
  <c r="HI85"/>
  <c r="HJ85" s="1"/>
  <c r="HH85"/>
  <c r="HH93" s="1"/>
  <c r="HC85"/>
  <c r="GZ85"/>
  <c r="HA85" s="1"/>
  <c r="GY85"/>
  <c r="GY93" s="1"/>
  <c r="GV85"/>
  <c r="GU85"/>
  <c r="GO85"/>
  <c r="GO93" s="1"/>
  <c r="GJ85"/>
  <c r="GF85"/>
  <c r="GF93" s="1"/>
  <c r="GB85"/>
  <c r="GC85" s="1"/>
  <c r="FW85"/>
  <c r="FX85" s="1"/>
  <c r="FV85"/>
  <c r="FV93" s="1"/>
  <c r="R86" s="1"/>
  <c r="FQ85"/>
  <c r="FN85"/>
  <c r="FO85" s="1"/>
  <c r="FM85"/>
  <c r="FM93" s="1"/>
  <c r="FJ85"/>
  <c r="FI85"/>
  <c r="FC85"/>
  <c r="FC93" s="1"/>
  <c r="EX85"/>
  <c r="ET85"/>
  <c r="ET93" s="1"/>
  <c r="EP85"/>
  <c r="EQ85" s="1"/>
  <c r="EK85"/>
  <c r="EL85" s="1"/>
  <c r="EJ85"/>
  <c r="EJ93" s="1"/>
  <c r="EE85"/>
  <c r="EB85"/>
  <c r="EC85" s="1"/>
  <c r="EA85"/>
  <c r="EA93" s="1"/>
  <c r="DX85"/>
  <c r="DW85"/>
  <c r="DQ85"/>
  <c r="DQ93" s="1"/>
  <c r="DL85"/>
  <c r="DH85"/>
  <c r="DH93" s="1"/>
  <c r="DD85"/>
  <c r="DE85" s="1"/>
  <c r="CY85"/>
  <c r="CZ85" s="1"/>
  <c r="CX85"/>
  <c r="CX93" s="1"/>
  <c r="CS85"/>
  <c r="CP85"/>
  <c r="CQ85" s="1"/>
  <c r="CO85"/>
  <c r="CO93" s="1"/>
  <c r="CL85"/>
  <c r="CK85"/>
  <c r="CE85"/>
  <c r="CE93" s="1"/>
  <c r="BY85"/>
  <c r="BU85"/>
  <c r="BU93" s="1"/>
  <c r="BQ85"/>
  <c r="BR85" s="1"/>
  <c r="BL85"/>
  <c r="BM85" s="1"/>
  <c r="BK85"/>
  <c r="BK93" s="1"/>
  <c r="BE85"/>
  <c r="BB85"/>
  <c r="BC85" s="1"/>
  <c r="BA85"/>
  <c r="BA93" s="1"/>
  <c r="AX85"/>
  <c r="AW85"/>
  <c r="AQ85"/>
  <c r="AQ93" s="1"/>
  <c r="AL85"/>
  <c r="AH85"/>
  <c r="AH93" s="1"/>
  <c r="AD85"/>
  <c r="AE85" s="1"/>
  <c r="Y85"/>
  <c r="Z85" s="1"/>
  <c r="X85"/>
  <c r="X93" s="1"/>
  <c r="O85"/>
  <c r="P85" s="1"/>
  <c r="N85"/>
  <c r="N93" s="1"/>
  <c r="H85"/>
  <c r="H93" s="1"/>
  <c r="E85"/>
  <c r="F85" s="1"/>
  <c r="D85"/>
  <c r="D93" s="1"/>
  <c r="JF84"/>
  <c r="JE84"/>
  <c r="JA84"/>
  <c r="IZ84"/>
  <c r="IV84"/>
  <c r="IU84"/>
  <c r="IM84"/>
  <c r="IL84"/>
  <c r="IH84"/>
  <c r="IG84"/>
  <c r="IC84"/>
  <c r="IB84"/>
  <c r="HS84"/>
  <c r="HT84" s="1"/>
  <c r="HN84"/>
  <c r="HO84" s="1"/>
  <c r="HI84"/>
  <c r="HJ84" s="1"/>
  <c r="GZ84"/>
  <c r="HA84" s="1"/>
  <c r="GU84"/>
  <c r="GV84" s="1"/>
  <c r="GP84"/>
  <c r="GQ84" s="1"/>
  <c r="GG84"/>
  <c r="GH84" s="1"/>
  <c r="GB84"/>
  <c r="GC84" s="1"/>
  <c r="FW84"/>
  <c r="FX84" s="1"/>
  <c r="FN84"/>
  <c r="FO84" s="1"/>
  <c r="FI84"/>
  <c r="FJ84" s="1"/>
  <c r="FD84"/>
  <c r="FE84" s="1"/>
  <c r="EU84"/>
  <c r="EV84" s="1"/>
  <c r="EP84"/>
  <c r="EQ84" s="1"/>
  <c r="EK84"/>
  <c r="EL84" s="1"/>
  <c r="EB84"/>
  <c r="EC84" s="1"/>
  <c r="DW84"/>
  <c r="DX84" s="1"/>
  <c r="DR84"/>
  <c r="DS84" s="1"/>
  <c r="DI84"/>
  <c r="DJ84" s="1"/>
  <c r="DD84"/>
  <c r="DE84" s="1"/>
  <c r="CY84"/>
  <c r="CZ84" s="1"/>
  <c r="CP84"/>
  <c r="CQ84" s="1"/>
  <c r="CK84"/>
  <c r="CL84" s="1"/>
  <c r="CF84"/>
  <c r="CG84" s="1"/>
  <c r="BV84"/>
  <c r="BW84" s="1"/>
  <c r="BQ84"/>
  <c r="BR84" s="1"/>
  <c r="BL84"/>
  <c r="BM84" s="1"/>
  <c r="BB84"/>
  <c r="BC84" s="1"/>
  <c r="AW84"/>
  <c r="AX84" s="1"/>
  <c r="AR84"/>
  <c r="AS84" s="1"/>
  <c r="AI84"/>
  <c r="AJ84" s="1"/>
  <c r="AD84"/>
  <c r="AE84" s="1"/>
  <c r="Y84"/>
  <c r="Z84" s="1"/>
  <c r="O84"/>
  <c r="P84" s="1"/>
  <c r="J84"/>
  <c r="K84" s="1"/>
  <c r="E84"/>
  <c r="F84" s="1"/>
  <c r="JE83"/>
  <c r="JF83" s="1"/>
  <c r="IZ83"/>
  <c r="JA83" s="1"/>
  <c r="IU83"/>
  <c r="IV83" s="1"/>
  <c r="IL83"/>
  <c r="IM83" s="1"/>
  <c r="IG83"/>
  <c r="IH83" s="1"/>
  <c r="IB83"/>
  <c r="IC83" s="1"/>
  <c r="HS83"/>
  <c r="HT83" s="1"/>
  <c r="HN83"/>
  <c r="HO83" s="1"/>
  <c r="HI83"/>
  <c r="HJ83" s="1"/>
  <c r="GZ83"/>
  <c r="HA83" s="1"/>
  <c r="GU83"/>
  <c r="GV83" s="1"/>
  <c r="GP83"/>
  <c r="GQ83" s="1"/>
  <c r="GG83"/>
  <c r="GH83" s="1"/>
  <c r="GB83"/>
  <c r="GC83" s="1"/>
  <c r="FW83"/>
  <c r="FX83" s="1"/>
  <c r="FN83"/>
  <c r="FO83" s="1"/>
  <c r="FI83"/>
  <c r="FJ83" s="1"/>
  <c r="FD83"/>
  <c r="FE83" s="1"/>
  <c r="EU83"/>
  <c r="EV83" s="1"/>
  <c r="EP83"/>
  <c r="EQ83" s="1"/>
  <c r="EK83"/>
  <c r="EL83" s="1"/>
  <c r="EB83"/>
  <c r="EC83" s="1"/>
  <c r="DW83"/>
  <c r="DX83" s="1"/>
  <c r="DR83"/>
  <c r="DS83" s="1"/>
  <c r="DI83"/>
  <c r="DJ83" s="1"/>
  <c r="DD83"/>
  <c r="DE83" s="1"/>
  <c r="CY83"/>
  <c r="CZ83" s="1"/>
  <c r="CP83"/>
  <c r="CQ83" s="1"/>
  <c r="CK83"/>
  <c r="CL83" s="1"/>
  <c r="CF83"/>
  <c r="CG83" s="1"/>
  <c r="BV83"/>
  <c r="BW83" s="1"/>
  <c r="BQ83"/>
  <c r="BR83" s="1"/>
  <c r="BL83"/>
  <c r="BM83" s="1"/>
  <c r="BB83"/>
  <c r="BC83" s="1"/>
  <c r="AW83"/>
  <c r="AX83" s="1"/>
  <c r="AR83"/>
  <c r="AS83" s="1"/>
  <c r="AI83"/>
  <c r="AJ83" s="1"/>
  <c r="AD83"/>
  <c r="AE83" s="1"/>
  <c r="Y83"/>
  <c r="Z83" s="1"/>
  <c r="O83"/>
  <c r="P83" s="1"/>
  <c r="J83"/>
  <c r="K83" s="1"/>
  <c r="E83"/>
  <c r="F83" s="1"/>
  <c r="JC79"/>
  <c r="JC97" s="1"/>
  <c r="IS79"/>
  <c r="IJ79"/>
  <c r="IJ97" s="1"/>
  <c r="IF79"/>
  <c r="IF97" s="1"/>
  <c r="IE79"/>
  <c r="IE97" s="1"/>
  <c r="HZ79"/>
  <c r="HQ79"/>
  <c r="HQ97" s="1"/>
  <c r="HM79"/>
  <c r="HM97" s="1"/>
  <c r="HL79"/>
  <c r="HL97" s="1"/>
  <c r="HG79"/>
  <c r="GX79"/>
  <c r="GX97" s="1"/>
  <c r="GT79"/>
  <c r="GT97" s="1"/>
  <c r="GS79"/>
  <c r="GS97" s="1"/>
  <c r="GN79"/>
  <c r="GE79"/>
  <c r="GE97" s="1"/>
  <c r="GA79"/>
  <c r="GA97" s="1"/>
  <c r="FZ79"/>
  <c r="FZ97" s="1"/>
  <c r="FU79"/>
  <c r="FL79"/>
  <c r="FL97" s="1"/>
  <c r="FH79"/>
  <c r="FH97" s="1"/>
  <c r="FG79"/>
  <c r="FG97" s="1"/>
  <c r="FB79"/>
  <c r="ES79"/>
  <c r="ES97" s="1"/>
  <c r="EO79"/>
  <c r="EO97" s="1"/>
  <c r="EN79"/>
  <c r="EN97" s="1"/>
  <c r="EI79"/>
  <c r="DZ79"/>
  <c r="DZ97" s="1"/>
  <c r="DV79"/>
  <c r="DV97" s="1"/>
  <c r="DU79"/>
  <c r="DU97" s="1"/>
  <c r="DP79"/>
  <c r="DG79"/>
  <c r="DG97" s="1"/>
  <c r="DC79"/>
  <c r="DC97" s="1"/>
  <c r="DB79"/>
  <c r="DB97" s="1"/>
  <c r="CW79"/>
  <c r="CN79"/>
  <c r="CN97" s="1"/>
  <c r="CJ79"/>
  <c r="CJ97" s="1"/>
  <c r="CI79"/>
  <c r="CI97" s="1"/>
  <c r="CD79"/>
  <c r="BT79"/>
  <c r="BT97" s="1"/>
  <c r="BP79"/>
  <c r="BP97" s="1"/>
  <c r="BO79"/>
  <c r="BO97" s="1"/>
  <c r="BJ79"/>
  <c r="AZ79"/>
  <c r="AZ97" s="1"/>
  <c r="AV79"/>
  <c r="AV97" s="1"/>
  <c r="AU79"/>
  <c r="AU97" s="1"/>
  <c r="AP79"/>
  <c r="AG79"/>
  <c r="AG97" s="1"/>
  <c r="AC79"/>
  <c r="AC97" s="1"/>
  <c r="AB79"/>
  <c r="AB97" s="1"/>
  <c r="W79"/>
  <c r="M79"/>
  <c r="M97" s="1"/>
  <c r="I79"/>
  <c r="I97" s="1"/>
  <c r="C79"/>
  <c r="IY78"/>
  <c r="JD78" s="1"/>
  <c r="JE78" s="1"/>
  <c r="JF78" s="1"/>
  <c r="IX78"/>
  <c r="IZ78" s="1"/>
  <c r="JA78" s="1"/>
  <c r="IT78"/>
  <c r="IU78" s="1"/>
  <c r="IV78" s="1"/>
  <c r="IL78"/>
  <c r="IM78" s="1"/>
  <c r="IK78"/>
  <c r="IH78"/>
  <c r="IG78"/>
  <c r="IA78"/>
  <c r="IB78" s="1"/>
  <c r="IC78" s="1"/>
  <c r="HS78"/>
  <c r="HT78" s="1"/>
  <c r="HR78"/>
  <c r="HO78"/>
  <c r="HN78"/>
  <c r="HH78"/>
  <c r="HI78" s="1"/>
  <c r="HJ78" s="1"/>
  <c r="GZ78"/>
  <c r="HA78" s="1"/>
  <c r="GY78"/>
  <c r="GV78"/>
  <c r="GU78"/>
  <c r="GO78"/>
  <c r="GP78" s="1"/>
  <c r="GQ78" s="1"/>
  <c r="GG78"/>
  <c r="GH78" s="1"/>
  <c r="GF78"/>
  <c r="GC78"/>
  <c r="GB78"/>
  <c r="FV78"/>
  <c r="FW78" s="1"/>
  <c r="FX78" s="1"/>
  <c r="FN78"/>
  <c r="FO78" s="1"/>
  <c r="FM78"/>
  <c r="FJ78"/>
  <c r="FI78"/>
  <c r="FC78"/>
  <c r="FD78" s="1"/>
  <c r="FE78" s="1"/>
  <c r="EU78"/>
  <c r="EV78" s="1"/>
  <c r="ET78"/>
  <c r="EQ78"/>
  <c r="EP78"/>
  <c r="EJ78"/>
  <c r="EK78" s="1"/>
  <c r="EL78" s="1"/>
  <c r="EB78"/>
  <c r="EC78" s="1"/>
  <c r="EA78"/>
  <c r="DX78"/>
  <c r="DW78"/>
  <c r="DQ78"/>
  <c r="DR78" s="1"/>
  <c r="DS78" s="1"/>
  <c r="DI78"/>
  <c r="DJ78" s="1"/>
  <c r="DH78"/>
  <c r="DE78"/>
  <c r="DD78"/>
  <c r="CX78"/>
  <c r="CY78" s="1"/>
  <c r="CZ78" s="1"/>
  <c r="CP78"/>
  <c r="CQ78" s="1"/>
  <c r="CO78"/>
  <c r="CL78"/>
  <c r="CK78"/>
  <c r="CE78"/>
  <c r="CF78" s="1"/>
  <c r="CG78" s="1"/>
  <c r="BV78"/>
  <c r="BW78" s="1"/>
  <c r="BU78"/>
  <c r="BR78"/>
  <c r="BQ78"/>
  <c r="BK78"/>
  <c r="BL78" s="1"/>
  <c r="BM78" s="1"/>
  <c r="BB78"/>
  <c r="BC78" s="1"/>
  <c r="BA78"/>
  <c r="AX78"/>
  <c r="AW78"/>
  <c r="AQ78"/>
  <c r="AR78" s="1"/>
  <c r="AS78" s="1"/>
  <c r="AI78"/>
  <c r="AJ78" s="1"/>
  <c r="AH78"/>
  <c r="AE78"/>
  <c r="AD78"/>
  <c r="X78"/>
  <c r="Y78" s="1"/>
  <c r="Z78" s="1"/>
  <c r="O78"/>
  <c r="P78" s="1"/>
  <c r="N78"/>
  <c r="H78"/>
  <c r="J78" s="1"/>
  <c r="K78" s="1"/>
  <c r="E78"/>
  <c r="F78" s="1"/>
  <c r="D78"/>
  <c r="IY73"/>
  <c r="IY170" s="1"/>
  <c r="IH73"/>
  <c r="HO73"/>
  <c r="GV73"/>
  <c r="GC73"/>
  <c r="FJ73"/>
  <c r="EQ73"/>
  <c r="DX73"/>
  <c r="DE73"/>
  <c r="CL73"/>
  <c r="BR73"/>
  <c r="AX73"/>
  <c r="AE73"/>
  <c r="K73"/>
  <c r="IH72"/>
  <c r="HO72"/>
  <c r="GV72"/>
  <c r="GC72"/>
  <c r="FJ72"/>
  <c r="EQ72"/>
  <c r="DX72"/>
  <c r="DE72"/>
  <c r="CL72"/>
  <c r="BR72"/>
  <c r="AX72"/>
  <c r="AE72"/>
  <c r="K72"/>
  <c r="IY71"/>
  <c r="IO71"/>
  <c r="IH71"/>
  <c r="HV71"/>
  <c r="HO71"/>
  <c r="HC71"/>
  <c r="GV71"/>
  <c r="GJ71"/>
  <c r="GC71"/>
  <c r="FQ71"/>
  <c r="FJ71"/>
  <c r="EX71"/>
  <c r="EQ71"/>
  <c r="EE71"/>
  <c r="DX71"/>
  <c r="DL71"/>
  <c r="DE71"/>
  <c r="CS71"/>
  <c r="CL71"/>
  <c r="BY71"/>
  <c r="BR71"/>
  <c r="BE71"/>
  <c r="AX71"/>
  <c r="AL71"/>
  <c r="AE71"/>
  <c r="K71"/>
  <c r="IY70"/>
  <c r="IY101" s="1"/>
  <c r="IX70"/>
  <c r="IZ70" s="1"/>
  <c r="JA70" s="1"/>
  <c r="IT70"/>
  <c r="IT79" s="1"/>
  <c r="IT97" s="1"/>
  <c r="IO70"/>
  <c r="IK70"/>
  <c r="IK101" s="1"/>
  <c r="IG70"/>
  <c r="IH70" s="1"/>
  <c r="IB70"/>
  <c r="IC70" s="1"/>
  <c r="IA70"/>
  <c r="IA79" s="1"/>
  <c r="HV70"/>
  <c r="HS70"/>
  <c r="HT70" s="1"/>
  <c r="HR70"/>
  <c r="HR101" s="1"/>
  <c r="HO70"/>
  <c r="HN70"/>
  <c r="HH70"/>
  <c r="HH79" s="1"/>
  <c r="HH97" s="1"/>
  <c r="HC70"/>
  <c r="GY70"/>
  <c r="GY101" s="1"/>
  <c r="GU70"/>
  <c r="GV70" s="1"/>
  <c r="GP70"/>
  <c r="GQ70" s="1"/>
  <c r="GO70"/>
  <c r="GO79" s="1"/>
  <c r="GO97" s="1"/>
  <c r="GJ70"/>
  <c r="GG70"/>
  <c r="GH70" s="1"/>
  <c r="GF70"/>
  <c r="GF101" s="1"/>
  <c r="GC70"/>
  <c r="GB70"/>
  <c r="FV70"/>
  <c r="FV79" s="1"/>
  <c r="FV97" s="1"/>
  <c r="FQ70"/>
  <c r="FM70"/>
  <c r="FM101" s="1"/>
  <c r="FI70"/>
  <c r="FJ70" s="1"/>
  <c r="FD70"/>
  <c r="FE70" s="1"/>
  <c r="FC70"/>
  <c r="FC79" s="1"/>
  <c r="EX70"/>
  <c r="EU70"/>
  <c r="EV70" s="1"/>
  <c r="ET70"/>
  <c r="ET101" s="1"/>
  <c r="EQ70"/>
  <c r="EP70"/>
  <c r="EJ70"/>
  <c r="EJ79" s="1"/>
  <c r="EJ97" s="1"/>
  <c r="EE70"/>
  <c r="EA70"/>
  <c r="EA101" s="1"/>
  <c r="DW70"/>
  <c r="DX70" s="1"/>
  <c r="DR70"/>
  <c r="DS70" s="1"/>
  <c r="DQ70"/>
  <c r="DQ79" s="1"/>
  <c r="DQ97" s="1"/>
  <c r="DL70"/>
  <c r="DI70"/>
  <c r="DJ70" s="1"/>
  <c r="DH70"/>
  <c r="DH101" s="1"/>
  <c r="DE70"/>
  <c r="DD70"/>
  <c r="CX70"/>
  <c r="CX79" s="1"/>
  <c r="CX97" s="1"/>
  <c r="CS70"/>
  <c r="CO70"/>
  <c r="CO101" s="1"/>
  <c r="CK70"/>
  <c r="CL70" s="1"/>
  <c r="CF70"/>
  <c r="CG70" s="1"/>
  <c r="CE70"/>
  <c r="CE79" s="1"/>
  <c r="BY70"/>
  <c r="BV70"/>
  <c r="BW70" s="1"/>
  <c r="BU70"/>
  <c r="BU101" s="1"/>
  <c r="BR70"/>
  <c r="BQ70"/>
  <c r="BK70"/>
  <c r="BK79" s="1"/>
  <c r="BK97" s="1"/>
  <c r="BE70"/>
  <c r="BA70"/>
  <c r="BA101" s="1"/>
  <c r="AW70"/>
  <c r="AX70" s="1"/>
  <c r="AR70"/>
  <c r="AS70" s="1"/>
  <c r="AQ70"/>
  <c r="AQ79" s="1"/>
  <c r="AQ97" s="1"/>
  <c r="AL70"/>
  <c r="AI70"/>
  <c r="AJ70" s="1"/>
  <c r="AH70"/>
  <c r="AH101" s="1"/>
  <c r="AE70"/>
  <c r="AD70"/>
  <c r="X70"/>
  <c r="X79" s="1"/>
  <c r="X97" s="1"/>
  <c r="N70"/>
  <c r="N101" s="1"/>
  <c r="D70"/>
  <c r="D79" s="1"/>
  <c r="D97" s="1"/>
  <c r="IF68"/>
  <c r="HM68"/>
  <c r="GT68"/>
  <c r="GA68"/>
  <c r="FH68"/>
  <c r="EO68"/>
  <c r="DV68"/>
  <c r="DC68"/>
  <c r="CJ68"/>
  <c r="BP68"/>
  <c r="AV68"/>
  <c r="AC68"/>
  <c r="I68"/>
  <c r="JF66"/>
  <c r="JE66"/>
  <c r="JA66"/>
  <c r="IZ66"/>
  <c r="IV66"/>
  <c r="IU66"/>
  <c r="IM66"/>
  <c r="IL66"/>
  <c r="IH66"/>
  <c r="IG66"/>
  <c r="IC66"/>
  <c r="IB66"/>
  <c r="HT66"/>
  <c r="HS66"/>
  <c r="HO66"/>
  <c r="HN66"/>
  <c r="HJ66"/>
  <c r="HI66"/>
  <c r="HA66"/>
  <c r="GZ66"/>
  <c r="GV66"/>
  <c r="GU66"/>
  <c r="GQ66"/>
  <c r="GP66"/>
  <c r="GH66"/>
  <c r="GG66"/>
  <c r="GC66"/>
  <c r="GB66"/>
  <c r="FX66"/>
  <c r="FW66"/>
  <c r="FO66"/>
  <c r="FN66"/>
  <c r="FJ66"/>
  <c r="FI66"/>
  <c r="FE66"/>
  <c r="FD66"/>
  <c r="EV66"/>
  <c r="EU66"/>
  <c r="EQ66"/>
  <c r="EP66"/>
  <c r="EL66"/>
  <c r="EK66"/>
  <c r="EC66"/>
  <c r="EB66"/>
  <c r="DX66"/>
  <c r="DW66"/>
  <c r="DS66"/>
  <c r="DR66"/>
  <c r="DJ66"/>
  <c r="DI66"/>
  <c r="DE66"/>
  <c r="DD66"/>
  <c r="CZ66"/>
  <c r="CY66"/>
  <c r="CQ66"/>
  <c r="CP66"/>
  <c r="CL66"/>
  <c r="CK66"/>
  <c r="CG66"/>
  <c r="CF66"/>
  <c r="BW66"/>
  <c r="BV66"/>
  <c r="BQ66"/>
  <c r="BR66" s="1"/>
  <c r="BL66"/>
  <c r="BM66" s="1"/>
  <c r="BB66"/>
  <c r="BC66" s="1"/>
  <c r="AW66"/>
  <c r="AX66" s="1"/>
  <c r="AR66"/>
  <c r="AS66" s="1"/>
  <c r="AI66"/>
  <c r="AJ66" s="1"/>
  <c r="AD66"/>
  <c r="AE66" s="1"/>
  <c r="Y66"/>
  <c r="Z66" s="1"/>
  <c r="O66"/>
  <c r="P66" s="1"/>
  <c r="J66"/>
  <c r="K66" s="1"/>
  <c r="E66"/>
  <c r="F66" s="1"/>
  <c r="JE65"/>
  <c r="JF65" s="1"/>
  <c r="IZ65"/>
  <c r="JA65" s="1"/>
  <c r="IU65"/>
  <c r="IV65" s="1"/>
  <c r="IL65"/>
  <c r="IM65" s="1"/>
  <c r="IG65"/>
  <c r="IH65" s="1"/>
  <c r="IB65"/>
  <c r="IC65" s="1"/>
  <c r="HS65"/>
  <c r="HT65" s="1"/>
  <c r="HN65"/>
  <c r="HO65" s="1"/>
  <c r="HI65"/>
  <c r="HJ65" s="1"/>
  <c r="GZ65"/>
  <c r="HA65" s="1"/>
  <c r="GU65"/>
  <c r="GV65" s="1"/>
  <c r="GP65"/>
  <c r="GQ65" s="1"/>
  <c r="GG65"/>
  <c r="GH65" s="1"/>
  <c r="GB65"/>
  <c r="GC65" s="1"/>
  <c r="FW65"/>
  <c r="FX65" s="1"/>
  <c r="FN65"/>
  <c r="FO65" s="1"/>
  <c r="FI65"/>
  <c r="FJ65" s="1"/>
  <c r="FD65"/>
  <c r="FE65" s="1"/>
  <c r="EU65"/>
  <c r="EV65" s="1"/>
  <c r="EP65"/>
  <c r="EQ65" s="1"/>
  <c r="EK65"/>
  <c r="EL65" s="1"/>
  <c r="EB65"/>
  <c r="EC65" s="1"/>
  <c r="DW65"/>
  <c r="DX65" s="1"/>
  <c r="DR65"/>
  <c r="DS65" s="1"/>
  <c r="DI65"/>
  <c r="DJ65" s="1"/>
  <c r="DD65"/>
  <c r="DE65" s="1"/>
  <c r="CY65"/>
  <c r="CZ65" s="1"/>
  <c r="CP65"/>
  <c r="CQ65" s="1"/>
  <c r="CK65"/>
  <c r="CL65" s="1"/>
  <c r="CF65"/>
  <c r="CG65" s="1"/>
  <c r="BV65"/>
  <c r="BW65" s="1"/>
  <c r="BQ65"/>
  <c r="BR65" s="1"/>
  <c r="BL65"/>
  <c r="BM65" s="1"/>
  <c r="BB65"/>
  <c r="BC65" s="1"/>
  <c r="AW65"/>
  <c r="AX65" s="1"/>
  <c r="AR65"/>
  <c r="AS65" s="1"/>
  <c r="AI65"/>
  <c r="AJ65" s="1"/>
  <c r="AD65"/>
  <c r="AE65" s="1"/>
  <c r="Y65"/>
  <c r="Z65" s="1"/>
  <c r="O65"/>
  <c r="P65" s="1"/>
  <c r="J65"/>
  <c r="K65" s="1"/>
  <c r="E65"/>
  <c r="F65" s="1"/>
  <c r="IZ44"/>
  <c r="JA44" s="1"/>
  <c r="IG44"/>
  <c r="IH44" s="1"/>
  <c r="HN44"/>
  <c r="HO44" s="1"/>
  <c r="GU44"/>
  <c r="GV44" s="1"/>
  <c r="GB44"/>
  <c r="GC44" s="1"/>
  <c r="FI44"/>
  <c r="FJ44" s="1"/>
  <c r="EP44"/>
  <c r="EQ44" s="1"/>
  <c r="DW44"/>
  <c r="DX44" s="1"/>
  <c r="DD44"/>
  <c r="DE44" s="1"/>
  <c r="CK44"/>
  <c r="CL44" s="1"/>
  <c r="BQ44"/>
  <c r="BR44" s="1"/>
  <c r="AW44"/>
  <c r="AX44" s="1"/>
  <c r="AD44"/>
  <c r="AE44" s="1"/>
  <c r="J44"/>
  <c r="K44" s="1"/>
  <c r="JD40"/>
  <c r="JC40"/>
  <c r="JE40" s="1"/>
  <c r="JF40" s="1"/>
  <c r="IY40"/>
  <c r="IX40"/>
  <c r="IZ40" s="1"/>
  <c r="JA40" s="1"/>
  <c r="IT40"/>
  <c r="IS40"/>
  <c r="IU40" s="1"/>
  <c r="IV40" s="1"/>
  <c r="IK40"/>
  <c r="IJ40"/>
  <c r="IL40" s="1"/>
  <c r="IM40" s="1"/>
  <c r="IF40"/>
  <c r="IE40"/>
  <c r="IG40" s="1"/>
  <c r="IH40" s="1"/>
  <c r="IA40"/>
  <c r="HZ40"/>
  <c r="IB40" s="1"/>
  <c r="IC40" s="1"/>
  <c r="HR40"/>
  <c r="HQ40"/>
  <c r="HS40" s="1"/>
  <c r="HT40" s="1"/>
  <c r="HM40"/>
  <c r="HL40"/>
  <c r="HN40" s="1"/>
  <c r="HO40" s="1"/>
  <c r="HH40"/>
  <c r="HG40"/>
  <c r="HI40" s="1"/>
  <c r="HJ40" s="1"/>
  <c r="GY40"/>
  <c r="GX40"/>
  <c r="GZ40" s="1"/>
  <c r="HA40" s="1"/>
  <c r="GT40"/>
  <c r="GS40"/>
  <c r="GU40" s="1"/>
  <c r="GV40" s="1"/>
  <c r="GO40"/>
  <c r="GN40"/>
  <c r="GP40" s="1"/>
  <c r="GQ40" s="1"/>
  <c r="GF40"/>
  <c r="GE40"/>
  <c r="GG40" s="1"/>
  <c r="GH40" s="1"/>
  <c r="GA40"/>
  <c r="FZ40"/>
  <c r="GB40" s="1"/>
  <c r="GC40" s="1"/>
  <c r="FV40"/>
  <c r="FU40"/>
  <c r="FW40" s="1"/>
  <c r="FX40" s="1"/>
  <c r="FM40"/>
  <c r="FL40"/>
  <c r="FN40" s="1"/>
  <c r="FO40" s="1"/>
  <c r="FH40"/>
  <c r="FG40"/>
  <c r="FI40" s="1"/>
  <c r="FJ40" s="1"/>
  <c r="FC40"/>
  <c r="FB40"/>
  <c r="FD40" s="1"/>
  <c r="FE40" s="1"/>
  <c r="ET40"/>
  <c r="ES40"/>
  <c r="EU40" s="1"/>
  <c r="EV40" s="1"/>
  <c r="EO40"/>
  <c r="EN40"/>
  <c r="EP40" s="1"/>
  <c r="EQ40" s="1"/>
  <c r="EJ40"/>
  <c r="EI40"/>
  <c r="EK40" s="1"/>
  <c r="EL40" s="1"/>
  <c r="EA40"/>
  <c r="DZ40"/>
  <c r="EB40" s="1"/>
  <c r="EC40" s="1"/>
  <c r="DV40"/>
  <c r="DU40"/>
  <c r="DW40" s="1"/>
  <c r="DX40" s="1"/>
  <c r="DQ40"/>
  <c r="DP40"/>
  <c r="DR40" s="1"/>
  <c r="DS40" s="1"/>
  <c r="DH40"/>
  <c r="DG40"/>
  <c r="DI40" s="1"/>
  <c r="DJ40" s="1"/>
  <c r="DC40"/>
  <c r="DB40"/>
  <c r="DD40" s="1"/>
  <c r="DE40" s="1"/>
  <c r="CX40"/>
  <c r="CW40"/>
  <c r="CY40" s="1"/>
  <c r="CZ40" s="1"/>
  <c r="CO40"/>
  <c r="CN40"/>
  <c r="CP40" s="1"/>
  <c r="CQ40" s="1"/>
  <c r="CJ40"/>
  <c r="CI40"/>
  <c r="CK40" s="1"/>
  <c r="CL40" s="1"/>
  <c r="CE40"/>
  <c r="CD40"/>
  <c r="CF40" s="1"/>
  <c r="CG40" s="1"/>
  <c r="BU40"/>
  <c r="BT40"/>
  <c r="BV40" s="1"/>
  <c r="BW40" s="1"/>
  <c r="BP40"/>
  <c r="BO40"/>
  <c r="BQ40" s="1"/>
  <c r="BR40" s="1"/>
  <c r="BK40"/>
  <c r="BJ40"/>
  <c r="BL40" s="1"/>
  <c r="BM40" s="1"/>
  <c r="BA40"/>
  <c r="AZ40"/>
  <c r="BB40" s="1"/>
  <c r="BC40" s="1"/>
  <c r="AV40"/>
  <c r="AU40"/>
  <c r="AW40" s="1"/>
  <c r="AX40" s="1"/>
  <c r="AQ40"/>
  <c r="AP40"/>
  <c r="AR40" s="1"/>
  <c r="AS40" s="1"/>
  <c r="AH40"/>
  <c r="AG40"/>
  <c r="AI40" s="1"/>
  <c r="AJ40" s="1"/>
  <c r="AC40"/>
  <c r="AB40"/>
  <c r="AD40" s="1"/>
  <c r="AE40" s="1"/>
  <c r="X40"/>
  <c r="W40"/>
  <c r="Y40" s="1"/>
  <c r="Z40" s="1"/>
  <c r="N40"/>
  <c r="M40"/>
  <c r="O40" s="1"/>
  <c r="P40" s="1"/>
  <c r="I40"/>
  <c r="H40"/>
  <c r="J40" s="1"/>
  <c r="K40" s="1"/>
  <c r="D40"/>
  <c r="C40"/>
  <c r="E40" s="1"/>
  <c r="F40" s="1"/>
  <c r="JD36"/>
  <c r="JC36"/>
  <c r="JE36" s="1"/>
  <c r="JF36" s="1"/>
  <c r="IY36"/>
  <c r="IX36"/>
  <c r="IZ36" s="1"/>
  <c r="JA36" s="1"/>
  <c r="IT36"/>
  <c r="IS36"/>
  <c r="IU36" s="1"/>
  <c r="IV36" s="1"/>
  <c r="IK36"/>
  <c r="IJ36"/>
  <c r="IL36" s="1"/>
  <c r="IM36" s="1"/>
  <c r="IF36"/>
  <c r="IE36"/>
  <c r="IG36" s="1"/>
  <c r="IH36" s="1"/>
  <c r="IA36"/>
  <c r="HZ36"/>
  <c r="IB36" s="1"/>
  <c r="IC36" s="1"/>
  <c r="HR36"/>
  <c r="HQ36"/>
  <c r="HS36" s="1"/>
  <c r="HT36" s="1"/>
  <c r="HM36"/>
  <c r="HL36"/>
  <c r="HN36" s="1"/>
  <c r="HO36" s="1"/>
  <c r="HH36"/>
  <c r="HG36"/>
  <c r="HI36" s="1"/>
  <c r="HJ36" s="1"/>
  <c r="GY36"/>
  <c r="GX36"/>
  <c r="GZ36" s="1"/>
  <c r="HA36" s="1"/>
  <c r="GT36"/>
  <c r="GS36"/>
  <c r="GU36" s="1"/>
  <c r="GV36" s="1"/>
  <c r="GO36"/>
  <c r="GN36"/>
  <c r="GP36" s="1"/>
  <c r="GQ36" s="1"/>
  <c r="GF36"/>
  <c r="GE36"/>
  <c r="GG36" s="1"/>
  <c r="GH36" s="1"/>
  <c r="GA36"/>
  <c r="FZ36"/>
  <c r="GB36" s="1"/>
  <c r="GC36" s="1"/>
  <c r="FV36"/>
  <c r="FU36"/>
  <c r="FW36" s="1"/>
  <c r="FX36" s="1"/>
  <c r="FM36"/>
  <c r="FL36"/>
  <c r="FN36" s="1"/>
  <c r="FO36" s="1"/>
  <c r="FH36"/>
  <c r="FG36"/>
  <c r="FI36" s="1"/>
  <c r="FJ36" s="1"/>
  <c r="FC36"/>
  <c r="FB36"/>
  <c r="FD36" s="1"/>
  <c r="FE36" s="1"/>
  <c r="ET36"/>
  <c r="ES36"/>
  <c r="EU36" s="1"/>
  <c r="EV36" s="1"/>
  <c r="EO36"/>
  <c r="EN36"/>
  <c r="EP36" s="1"/>
  <c r="EQ36" s="1"/>
  <c r="EJ36"/>
  <c r="EI36"/>
  <c r="EK36" s="1"/>
  <c r="EL36" s="1"/>
  <c r="EA36"/>
  <c r="DZ36"/>
  <c r="EB36" s="1"/>
  <c r="EC36" s="1"/>
  <c r="DV36"/>
  <c r="DU36"/>
  <c r="DW36" s="1"/>
  <c r="DX36" s="1"/>
  <c r="DQ36"/>
  <c r="DP36"/>
  <c r="DR36" s="1"/>
  <c r="DS36" s="1"/>
  <c r="DH36"/>
  <c r="DG36"/>
  <c r="DI36" s="1"/>
  <c r="DJ36" s="1"/>
  <c r="DC36"/>
  <c r="DB36"/>
  <c r="DD36" s="1"/>
  <c r="DE36" s="1"/>
  <c r="CX36"/>
  <c r="CW36"/>
  <c r="CY36" s="1"/>
  <c r="CZ36" s="1"/>
  <c r="CO36"/>
  <c r="CN36"/>
  <c r="CP36" s="1"/>
  <c r="CQ36" s="1"/>
  <c r="CJ36"/>
  <c r="CI36"/>
  <c r="CK36" s="1"/>
  <c r="CL36" s="1"/>
  <c r="CE36"/>
  <c r="CD36"/>
  <c r="CF36" s="1"/>
  <c r="CG36" s="1"/>
  <c r="BU36"/>
  <c r="BT36"/>
  <c r="BV36" s="1"/>
  <c r="BW36" s="1"/>
  <c r="BP36"/>
  <c r="BO36"/>
  <c r="BQ36" s="1"/>
  <c r="BR36" s="1"/>
  <c r="BK36"/>
  <c r="BJ36"/>
  <c r="BL36" s="1"/>
  <c r="BM36" s="1"/>
  <c r="BA36"/>
  <c r="AZ36"/>
  <c r="BB36" s="1"/>
  <c r="BC36" s="1"/>
  <c r="AV36"/>
  <c r="AU36"/>
  <c r="AW36" s="1"/>
  <c r="AX36" s="1"/>
  <c r="AQ36"/>
  <c r="AP36"/>
  <c r="AR36" s="1"/>
  <c r="AS36" s="1"/>
  <c r="AH36"/>
  <c r="AG36"/>
  <c r="AI36" s="1"/>
  <c r="AJ36" s="1"/>
  <c r="AC36"/>
  <c r="AB36"/>
  <c r="AD36" s="1"/>
  <c r="AE36" s="1"/>
  <c r="X36"/>
  <c r="W36"/>
  <c r="Y36" s="1"/>
  <c r="Z36" s="1"/>
  <c r="N36"/>
  <c r="M36"/>
  <c r="O36" s="1"/>
  <c r="P36" s="1"/>
  <c r="I36"/>
  <c r="H36"/>
  <c r="J36" s="1"/>
  <c r="K36" s="1"/>
  <c r="D36"/>
  <c r="C36"/>
  <c r="E36" s="1"/>
  <c r="F36" s="1"/>
  <c r="JC30"/>
  <c r="IX30"/>
  <c r="JH22" s="1"/>
  <c r="IS30"/>
  <c r="IU30" s="1"/>
  <c r="IV30" s="1"/>
  <c r="IJ30"/>
  <c r="IF30"/>
  <c r="IE30"/>
  <c r="IO22" s="1"/>
  <c r="HZ30"/>
  <c r="IB30" s="1"/>
  <c r="IC30" s="1"/>
  <c r="HQ30"/>
  <c r="HM30"/>
  <c r="HL30"/>
  <c r="HN30" s="1"/>
  <c r="HO30" s="1"/>
  <c r="HG30"/>
  <c r="HI30" s="1"/>
  <c r="HJ30" s="1"/>
  <c r="GX30"/>
  <c r="GT30"/>
  <c r="GS30"/>
  <c r="HC22" s="1"/>
  <c r="GN30"/>
  <c r="GP30" s="1"/>
  <c r="GQ30" s="1"/>
  <c r="GE30"/>
  <c r="GA30"/>
  <c r="FZ30"/>
  <c r="GB30" s="1"/>
  <c r="GC30" s="1"/>
  <c r="FU30"/>
  <c r="FW30" s="1"/>
  <c r="FX30" s="1"/>
  <c r="FL30"/>
  <c r="FH30"/>
  <c r="FG30"/>
  <c r="FQ22" s="1"/>
  <c r="FB30"/>
  <c r="FD30" s="1"/>
  <c r="FE30" s="1"/>
  <c r="ES30"/>
  <c r="EO30"/>
  <c r="EN30"/>
  <c r="EP30" s="1"/>
  <c r="EQ30" s="1"/>
  <c r="EI30"/>
  <c r="EK30" s="1"/>
  <c r="EL30" s="1"/>
  <c r="DZ30"/>
  <c r="DV30"/>
  <c r="DU30"/>
  <c r="EE22" s="1"/>
  <c r="DP30"/>
  <c r="DR30" s="1"/>
  <c r="DS30" s="1"/>
  <c r="DG30"/>
  <c r="DC30"/>
  <c r="DB30"/>
  <c r="DD30" s="1"/>
  <c r="DE30" s="1"/>
  <c r="CW30"/>
  <c r="CY30" s="1"/>
  <c r="CZ30" s="1"/>
  <c r="CN30"/>
  <c r="CJ30"/>
  <c r="CI30"/>
  <c r="CS22" s="1"/>
  <c r="CD30"/>
  <c r="CF30" s="1"/>
  <c r="CG30" s="1"/>
  <c r="BT30"/>
  <c r="BP30"/>
  <c r="BO30"/>
  <c r="BQ30" s="1"/>
  <c r="BR30" s="1"/>
  <c r="BJ30"/>
  <c r="BL30" s="1"/>
  <c r="BM30" s="1"/>
  <c r="AZ30"/>
  <c r="AV30"/>
  <c r="AU30"/>
  <c r="BE22" s="1"/>
  <c r="AP30"/>
  <c r="AR30" s="1"/>
  <c r="AS30" s="1"/>
  <c r="AG30"/>
  <c r="AC30"/>
  <c r="AB30"/>
  <c r="AD30" s="1"/>
  <c r="AE30" s="1"/>
  <c r="W30"/>
  <c r="Y30" s="1"/>
  <c r="Z30" s="1"/>
  <c r="M30"/>
  <c r="I30"/>
  <c r="C30"/>
  <c r="IY29"/>
  <c r="JD29" s="1"/>
  <c r="JE29" s="1"/>
  <c r="JF29" s="1"/>
  <c r="IX29"/>
  <c r="IZ29" s="1"/>
  <c r="JA29" s="1"/>
  <c r="IT29"/>
  <c r="IL29"/>
  <c r="IM29" s="1"/>
  <c r="IK29"/>
  <c r="IH29"/>
  <c r="IG29"/>
  <c r="IA29"/>
  <c r="HS29"/>
  <c r="HT29" s="1"/>
  <c r="HR29"/>
  <c r="HO29"/>
  <c r="HN29"/>
  <c r="HH29"/>
  <c r="GZ29"/>
  <c r="HA29" s="1"/>
  <c r="GY29"/>
  <c r="GV29"/>
  <c r="GU29"/>
  <c r="GO29"/>
  <c r="GG29"/>
  <c r="GH29" s="1"/>
  <c r="GF29"/>
  <c r="GC29"/>
  <c r="GB29"/>
  <c r="FV29"/>
  <c r="FN29"/>
  <c r="FO29" s="1"/>
  <c r="FM29"/>
  <c r="FJ29"/>
  <c r="FI29"/>
  <c r="FC29"/>
  <c r="EU29"/>
  <c r="EV29" s="1"/>
  <c r="ET29"/>
  <c r="EQ29"/>
  <c r="EP29"/>
  <c r="EJ29"/>
  <c r="EB29"/>
  <c r="EC29" s="1"/>
  <c r="EA29"/>
  <c r="DX29"/>
  <c r="DW29"/>
  <c r="DQ29"/>
  <c r="DI29"/>
  <c r="DJ29" s="1"/>
  <c r="DH29"/>
  <c r="DE29"/>
  <c r="DD29"/>
  <c r="CX29"/>
  <c r="CP29"/>
  <c r="CQ29" s="1"/>
  <c r="CO29"/>
  <c r="CL29"/>
  <c r="CK29"/>
  <c r="CE29"/>
  <c r="BV29"/>
  <c r="BW29" s="1"/>
  <c r="BU29"/>
  <c r="BR29"/>
  <c r="BQ29"/>
  <c r="BK29"/>
  <c r="BB29"/>
  <c r="BC29" s="1"/>
  <c r="BA29"/>
  <c r="AX29"/>
  <c r="AW29"/>
  <c r="AQ29"/>
  <c r="AI29"/>
  <c r="AJ29" s="1"/>
  <c r="AH29"/>
  <c r="AE29"/>
  <c r="AD29"/>
  <c r="X29"/>
  <c r="O29"/>
  <c r="P29" s="1"/>
  <c r="N29"/>
  <c r="H29"/>
  <c r="J29" s="1"/>
  <c r="K29" s="1"/>
  <c r="D29"/>
  <c r="IY23"/>
  <c r="IH23"/>
  <c r="IC23"/>
  <c r="HO23"/>
  <c r="GV23"/>
  <c r="GQ23"/>
  <c r="GC23"/>
  <c r="FJ23"/>
  <c r="FE23"/>
  <c r="EQ23"/>
  <c r="DX23"/>
  <c r="DS23"/>
  <c r="DE23"/>
  <c r="CL23"/>
  <c r="CG23"/>
  <c r="BR23"/>
  <c r="AX23"/>
  <c r="AS23"/>
  <c r="AE23"/>
  <c r="K23"/>
  <c r="IY22"/>
  <c r="IH22"/>
  <c r="HV22"/>
  <c r="HO22"/>
  <c r="GV22"/>
  <c r="GJ22"/>
  <c r="GC22"/>
  <c r="FJ22"/>
  <c r="EX22"/>
  <c r="EQ22"/>
  <c r="DX22"/>
  <c r="DL22"/>
  <c r="DE22"/>
  <c r="CL22"/>
  <c r="BY22"/>
  <c r="BR22"/>
  <c r="AX22"/>
  <c r="AL22"/>
  <c r="AE22"/>
  <c r="K22"/>
  <c r="IY21"/>
  <c r="IY30" s="1"/>
  <c r="IX21"/>
  <c r="IZ21" s="1"/>
  <c r="JA21" s="1"/>
  <c r="IT21"/>
  <c r="IT30" s="1"/>
  <c r="IK21"/>
  <c r="IK30" s="1"/>
  <c r="IG21"/>
  <c r="IH21" s="1"/>
  <c r="IB21"/>
  <c r="IC21" s="1"/>
  <c r="IA21"/>
  <c r="IA30" s="1"/>
  <c r="HV21"/>
  <c r="HS21"/>
  <c r="HT21" s="1"/>
  <c r="HR21"/>
  <c r="HR30" s="1"/>
  <c r="HO21"/>
  <c r="HN21"/>
  <c r="HH21"/>
  <c r="HH30" s="1"/>
  <c r="GY21"/>
  <c r="GY30" s="1"/>
  <c r="GU21"/>
  <c r="GV21" s="1"/>
  <c r="GP21"/>
  <c r="GQ21" s="1"/>
  <c r="GO21"/>
  <c r="GO30" s="1"/>
  <c r="GJ21"/>
  <c r="GG21"/>
  <c r="GH21" s="1"/>
  <c r="GF21"/>
  <c r="GF30" s="1"/>
  <c r="GC21"/>
  <c r="GB21"/>
  <c r="FV21"/>
  <c r="FV30" s="1"/>
  <c r="FM21"/>
  <c r="FM30" s="1"/>
  <c r="FI21"/>
  <c r="FJ21" s="1"/>
  <c r="FD21"/>
  <c r="FE21" s="1"/>
  <c r="FC21"/>
  <c r="FC30" s="1"/>
  <c r="EX21"/>
  <c r="EU21"/>
  <c r="EV21" s="1"/>
  <c r="ET21"/>
  <c r="ET30" s="1"/>
  <c r="EQ21"/>
  <c r="EP21"/>
  <c r="EJ21"/>
  <c r="EJ30" s="1"/>
  <c r="EA21"/>
  <c r="EA30" s="1"/>
  <c r="DW21"/>
  <c r="DX21" s="1"/>
  <c r="DR21"/>
  <c r="DS21" s="1"/>
  <c r="DQ21"/>
  <c r="DQ30" s="1"/>
  <c r="DL21"/>
  <c r="DI21"/>
  <c r="DJ21" s="1"/>
  <c r="DH21"/>
  <c r="DH30" s="1"/>
  <c r="DE21"/>
  <c r="DD21"/>
  <c r="CX21"/>
  <c r="CX30" s="1"/>
  <c r="CO21"/>
  <c r="CO30" s="1"/>
  <c r="CK21"/>
  <c r="CL21" s="1"/>
  <c r="CF21"/>
  <c r="CG21" s="1"/>
  <c r="CE21"/>
  <c r="CE30" s="1"/>
  <c r="BY21"/>
  <c r="BV21"/>
  <c r="BW21" s="1"/>
  <c r="BU21"/>
  <c r="BU30" s="1"/>
  <c r="BR21"/>
  <c r="BQ21"/>
  <c r="BK21"/>
  <c r="BK30" s="1"/>
  <c r="BA21"/>
  <c r="BA30" s="1"/>
  <c r="AW21"/>
  <c r="AX21" s="1"/>
  <c r="AR21"/>
  <c r="AS21" s="1"/>
  <c r="AQ21"/>
  <c r="AQ30" s="1"/>
  <c r="AL21"/>
  <c r="AI21"/>
  <c r="AJ21" s="1"/>
  <c r="AH21"/>
  <c r="AH30" s="1"/>
  <c r="AE21"/>
  <c r="AD21"/>
  <c r="X21"/>
  <c r="X30" s="1"/>
  <c r="N21"/>
  <c r="N30" s="1"/>
  <c r="D21"/>
  <c r="D30" s="1"/>
  <c r="JE20"/>
  <c r="JF20" s="1"/>
  <c r="IZ20"/>
  <c r="JA20" s="1"/>
  <c r="IU20"/>
  <c r="IV20" s="1"/>
  <c r="IL20"/>
  <c r="IM20" s="1"/>
  <c r="IG20"/>
  <c r="IH20" s="1"/>
  <c r="IB20"/>
  <c r="IC20" s="1"/>
  <c r="HS20"/>
  <c r="HT20" s="1"/>
  <c r="HN20"/>
  <c r="HO20" s="1"/>
  <c r="HI20"/>
  <c r="HJ20" s="1"/>
  <c r="GZ20"/>
  <c r="HA20" s="1"/>
  <c r="GU20"/>
  <c r="GV20" s="1"/>
  <c r="GP20"/>
  <c r="GQ20" s="1"/>
  <c r="GG20"/>
  <c r="GH20" s="1"/>
  <c r="GB20"/>
  <c r="GC20" s="1"/>
  <c r="FW20"/>
  <c r="FX20" s="1"/>
  <c r="FN20"/>
  <c r="FO20" s="1"/>
  <c r="FI20"/>
  <c r="FJ20" s="1"/>
  <c r="FD20"/>
  <c r="FE20" s="1"/>
  <c r="EU20"/>
  <c r="EV20" s="1"/>
  <c r="EP20"/>
  <c r="EQ20" s="1"/>
  <c r="EK20"/>
  <c r="EL20" s="1"/>
  <c r="EB20"/>
  <c r="EC20" s="1"/>
  <c r="DW20"/>
  <c r="DX20" s="1"/>
  <c r="DR20"/>
  <c r="DS20" s="1"/>
  <c r="DI20"/>
  <c r="DJ20" s="1"/>
  <c r="DD20"/>
  <c r="DE20" s="1"/>
  <c r="CY20"/>
  <c r="CZ20" s="1"/>
  <c r="CP20"/>
  <c r="CQ20" s="1"/>
  <c r="CK20"/>
  <c r="CL20" s="1"/>
  <c r="CF20"/>
  <c r="CG20" s="1"/>
  <c r="BV20"/>
  <c r="BW20" s="1"/>
  <c r="BQ20"/>
  <c r="BR20" s="1"/>
  <c r="BL20"/>
  <c r="BM20" s="1"/>
  <c r="BB20"/>
  <c r="BC20" s="1"/>
  <c r="AW20"/>
  <c r="AX20" s="1"/>
  <c r="AR20"/>
  <c r="AS20" s="1"/>
  <c r="AI20"/>
  <c r="AJ20" s="1"/>
  <c r="AD20"/>
  <c r="AE20" s="1"/>
  <c r="Y20"/>
  <c r="Z20" s="1"/>
  <c r="O20"/>
  <c r="P20" s="1"/>
  <c r="J20"/>
  <c r="K20" s="1"/>
  <c r="E20"/>
  <c r="F20" s="1"/>
  <c r="JE19"/>
  <c r="JF19" s="1"/>
  <c r="IZ19"/>
  <c r="JA19" s="1"/>
  <c r="IU19"/>
  <c r="IV19" s="1"/>
  <c r="IL19"/>
  <c r="IM19" s="1"/>
  <c r="IG19"/>
  <c r="IH19" s="1"/>
  <c r="IB19"/>
  <c r="IC19" s="1"/>
  <c r="HS19"/>
  <c r="HT19" s="1"/>
  <c r="HN19"/>
  <c r="HO19" s="1"/>
  <c r="HI19"/>
  <c r="HJ19" s="1"/>
  <c r="GZ19"/>
  <c r="HA19" s="1"/>
  <c r="GU19"/>
  <c r="GV19" s="1"/>
  <c r="GP19"/>
  <c r="GQ19" s="1"/>
  <c r="GG19"/>
  <c r="GH19" s="1"/>
  <c r="GB19"/>
  <c r="GC19" s="1"/>
  <c r="FW19"/>
  <c r="FX19" s="1"/>
  <c r="FN19"/>
  <c r="FO19" s="1"/>
  <c r="FI19"/>
  <c r="FJ19" s="1"/>
  <c r="FD19"/>
  <c r="FE19" s="1"/>
  <c r="EU19"/>
  <c r="EV19" s="1"/>
  <c r="EP19"/>
  <c r="EQ19" s="1"/>
  <c r="EK19"/>
  <c r="EL19" s="1"/>
  <c r="EB19"/>
  <c r="EC19" s="1"/>
  <c r="DW19"/>
  <c r="DX19" s="1"/>
  <c r="DR19"/>
  <c r="DS19" s="1"/>
  <c r="DI19"/>
  <c r="DJ19" s="1"/>
  <c r="DD19"/>
  <c r="DE19" s="1"/>
  <c r="CY19"/>
  <c r="CZ19" s="1"/>
  <c r="CP19"/>
  <c r="CQ19" s="1"/>
  <c r="CK19"/>
  <c r="CL19" s="1"/>
  <c r="CF19"/>
  <c r="CG19" s="1"/>
  <c r="BV19"/>
  <c r="BW19" s="1"/>
  <c r="BQ19"/>
  <c r="BR19" s="1"/>
  <c r="BL19"/>
  <c r="BM19" s="1"/>
  <c r="BB19"/>
  <c r="BC19" s="1"/>
  <c r="AW19"/>
  <c r="AX19" s="1"/>
  <c r="AR19"/>
  <c r="AS19" s="1"/>
  <c r="AI19"/>
  <c r="AJ19" s="1"/>
  <c r="AD19"/>
  <c r="AE19" s="1"/>
  <c r="Y19"/>
  <c r="Z19" s="1"/>
  <c r="O19"/>
  <c r="P19" s="1"/>
  <c r="J19"/>
  <c r="K19" s="1"/>
  <c r="E19"/>
  <c r="F19" s="1"/>
  <c r="JC16"/>
  <c r="IX16"/>
  <c r="IS16"/>
  <c r="IS64" s="1"/>
  <c r="IJ16"/>
  <c r="IF16"/>
  <c r="IE16"/>
  <c r="HZ16"/>
  <c r="HZ64" s="1"/>
  <c r="HQ16"/>
  <c r="HM16"/>
  <c r="HL16"/>
  <c r="HG16"/>
  <c r="HG64" s="1"/>
  <c r="GX16"/>
  <c r="GT16"/>
  <c r="GS16"/>
  <c r="GN16"/>
  <c r="GN64" s="1"/>
  <c r="GE16"/>
  <c r="GA16"/>
  <c r="FZ16"/>
  <c r="FU16"/>
  <c r="FU64" s="1"/>
  <c r="FL16"/>
  <c r="FH16"/>
  <c r="FG16"/>
  <c r="FB16"/>
  <c r="FB64" s="1"/>
  <c r="ES16"/>
  <c r="EO16"/>
  <c r="EN16"/>
  <c r="EI16"/>
  <c r="EI64" s="1"/>
  <c r="DZ16"/>
  <c r="DV16"/>
  <c r="DU16"/>
  <c r="DP16"/>
  <c r="DP64" s="1"/>
  <c r="DG16"/>
  <c r="DC16"/>
  <c r="DB16"/>
  <c r="CW16"/>
  <c r="CW64" s="1"/>
  <c r="CN16"/>
  <c r="CJ16"/>
  <c r="CI16"/>
  <c r="CD16"/>
  <c r="CD64" s="1"/>
  <c r="BT16"/>
  <c r="BP16"/>
  <c r="BO16"/>
  <c r="BJ16"/>
  <c r="BJ64" s="1"/>
  <c r="AZ16"/>
  <c r="AV16"/>
  <c r="AU16"/>
  <c r="AP16"/>
  <c r="AP64" s="1"/>
  <c r="AG16"/>
  <c r="AC16"/>
  <c r="AB16"/>
  <c r="W16"/>
  <c r="W64" s="1"/>
  <c r="M16"/>
  <c r="I16"/>
  <c r="C16"/>
  <c r="C64" s="1"/>
  <c r="IY14"/>
  <c r="IY106" s="1"/>
  <c r="IY235" s="1"/>
  <c r="IX14"/>
  <c r="IX106" s="1"/>
  <c r="IT14"/>
  <c r="IT106" s="1"/>
  <c r="IT235" s="1"/>
  <c r="IL14"/>
  <c r="IM14" s="1"/>
  <c r="IK14"/>
  <c r="IK106" s="1"/>
  <c r="IH14"/>
  <c r="IG14"/>
  <c r="IA14"/>
  <c r="IA106" s="1"/>
  <c r="IA235" s="1"/>
  <c r="HS14"/>
  <c r="HT14" s="1"/>
  <c r="HR14"/>
  <c r="HR106" s="1"/>
  <c r="HO14"/>
  <c r="HN14"/>
  <c r="HH14"/>
  <c r="HH106" s="1"/>
  <c r="HH235" s="1"/>
  <c r="GZ14"/>
  <c r="HA14" s="1"/>
  <c r="GY14"/>
  <c r="GY106" s="1"/>
  <c r="GV14"/>
  <c r="GU14"/>
  <c r="GO14"/>
  <c r="GO106" s="1"/>
  <c r="GO235" s="1"/>
  <c r="GG14"/>
  <c r="GH14" s="1"/>
  <c r="GF14"/>
  <c r="GF106" s="1"/>
  <c r="GC14"/>
  <c r="GB14"/>
  <c r="FV14"/>
  <c r="FV106" s="1"/>
  <c r="FV235" s="1"/>
  <c r="FN14"/>
  <c r="FO14" s="1"/>
  <c r="FM14"/>
  <c r="FM106" s="1"/>
  <c r="FJ14"/>
  <c r="FI14"/>
  <c r="FC14"/>
  <c r="FC106" s="1"/>
  <c r="FC235" s="1"/>
  <c r="EU14"/>
  <c r="EV14" s="1"/>
  <c r="ET14"/>
  <c r="ET106" s="1"/>
  <c r="EQ14"/>
  <c r="EP14"/>
  <c r="EJ14"/>
  <c r="EJ106" s="1"/>
  <c r="EJ235" s="1"/>
  <c r="EB14"/>
  <c r="EC14" s="1"/>
  <c r="EA14"/>
  <c r="EA106" s="1"/>
  <c r="DX14"/>
  <c r="DW14"/>
  <c r="DQ14"/>
  <c r="DQ106" s="1"/>
  <c r="DQ235" s="1"/>
  <c r="DI14"/>
  <c r="DJ14" s="1"/>
  <c r="DH14"/>
  <c r="DH106" s="1"/>
  <c r="DE14"/>
  <c r="DD14"/>
  <c r="CX14"/>
  <c r="CX106" s="1"/>
  <c r="CX235" s="1"/>
  <c r="CP14"/>
  <c r="CQ14" s="1"/>
  <c r="CO14"/>
  <c r="CO106" s="1"/>
  <c r="CL14"/>
  <c r="CK14"/>
  <c r="CE14"/>
  <c r="CE106" s="1"/>
  <c r="CE235" s="1"/>
  <c r="BV14"/>
  <c r="BW14" s="1"/>
  <c r="BU14"/>
  <c r="BU106" s="1"/>
  <c r="BR14"/>
  <c r="BQ14"/>
  <c r="BK14"/>
  <c r="BK106" s="1"/>
  <c r="BK235" s="1"/>
  <c r="BB14"/>
  <c r="BC14" s="1"/>
  <c r="BA14"/>
  <c r="BA106" s="1"/>
  <c r="AX14"/>
  <c r="AW14"/>
  <c r="AQ14"/>
  <c r="AQ106" s="1"/>
  <c r="AQ235" s="1"/>
  <c r="AI14"/>
  <c r="AJ14" s="1"/>
  <c r="AH14"/>
  <c r="AH106" s="1"/>
  <c r="AE14"/>
  <c r="AD14"/>
  <c r="X14"/>
  <c r="X106" s="1"/>
  <c r="X235" s="1"/>
  <c r="O14"/>
  <c r="P14" s="1"/>
  <c r="N14"/>
  <c r="N106" s="1"/>
  <c r="H14"/>
  <c r="H106" s="1"/>
  <c r="E14"/>
  <c r="F14" s="1"/>
  <c r="D14"/>
  <c r="D106" s="1"/>
  <c r="D235" s="1"/>
  <c r="IY9"/>
  <c r="IH9"/>
  <c r="IC9"/>
  <c r="HO9"/>
  <c r="GV9"/>
  <c r="GQ9"/>
  <c r="GC9"/>
  <c r="FJ9"/>
  <c r="FE9"/>
  <c r="EQ9"/>
  <c r="DX9"/>
  <c r="DS9"/>
  <c r="DE9"/>
  <c r="CL9"/>
  <c r="CG9"/>
  <c r="BR9"/>
  <c r="AX9"/>
  <c r="AS9"/>
  <c r="AE9"/>
  <c r="K9"/>
  <c r="IY8"/>
  <c r="IH8"/>
  <c r="HV8"/>
  <c r="HO8"/>
  <c r="GV8"/>
  <c r="GJ8"/>
  <c r="GC8"/>
  <c r="FJ8"/>
  <c r="EX8"/>
  <c r="EQ8"/>
  <c r="DX8"/>
  <c r="DL8"/>
  <c r="DE8"/>
  <c r="CL8"/>
  <c r="BY8"/>
  <c r="BR8"/>
  <c r="AX8"/>
  <c r="AL8"/>
  <c r="AE8"/>
  <c r="K8"/>
  <c r="IY7"/>
  <c r="IY68" s="1"/>
  <c r="IX7"/>
  <c r="IZ7" s="1"/>
  <c r="JA7" s="1"/>
  <c r="IT7"/>
  <c r="IT16" s="1"/>
  <c r="IK7"/>
  <c r="IK68" s="1"/>
  <c r="IG7"/>
  <c r="IH7" s="1"/>
  <c r="IB7"/>
  <c r="IC7" s="1"/>
  <c r="IA7"/>
  <c r="IA16" s="1"/>
  <c r="HV7"/>
  <c r="HS7"/>
  <c r="HT7" s="1"/>
  <c r="HR7"/>
  <c r="HR68" s="1"/>
  <c r="HO7"/>
  <c r="HN7"/>
  <c r="HH7"/>
  <c r="HH16" s="1"/>
  <c r="GY7"/>
  <c r="GY68" s="1"/>
  <c r="GU7"/>
  <c r="GV7" s="1"/>
  <c r="GP7"/>
  <c r="GQ7" s="1"/>
  <c r="GO7"/>
  <c r="GO16" s="1"/>
  <c r="GJ7"/>
  <c r="GG7"/>
  <c r="GH7" s="1"/>
  <c r="GF7"/>
  <c r="GF68" s="1"/>
  <c r="GC7"/>
  <c r="GB7"/>
  <c r="FV7"/>
  <c r="FV16" s="1"/>
  <c r="FM7"/>
  <c r="FM68" s="1"/>
  <c r="FI7"/>
  <c r="FJ7" s="1"/>
  <c r="FD7"/>
  <c r="FE7" s="1"/>
  <c r="FC7"/>
  <c r="FC16" s="1"/>
  <c r="EX7"/>
  <c r="EU7"/>
  <c r="EV7" s="1"/>
  <c r="ET7"/>
  <c r="ET68" s="1"/>
  <c r="EQ7"/>
  <c r="EP7"/>
  <c r="EJ7"/>
  <c r="EJ16" s="1"/>
  <c r="EA7"/>
  <c r="EA68" s="1"/>
  <c r="DW7"/>
  <c r="DX7" s="1"/>
  <c r="DR7"/>
  <c r="DS7" s="1"/>
  <c r="DQ7"/>
  <c r="DQ16" s="1"/>
  <c r="DL7"/>
  <c r="DI7"/>
  <c r="DJ7" s="1"/>
  <c r="DH7"/>
  <c r="DH68" s="1"/>
  <c r="DE7"/>
  <c r="DD7"/>
  <c r="CX7"/>
  <c r="CX16" s="1"/>
  <c r="CO7"/>
  <c r="CO68" s="1"/>
  <c r="CK7"/>
  <c r="CL7" s="1"/>
  <c r="CF7"/>
  <c r="CG7" s="1"/>
  <c r="CE7"/>
  <c r="CE16" s="1"/>
  <c r="BY7"/>
  <c r="BV7"/>
  <c r="BW7" s="1"/>
  <c r="BU7"/>
  <c r="BU68" s="1"/>
  <c r="BR7"/>
  <c r="BQ7"/>
  <c r="BK7"/>
  <c r="BK16" s="1"/>
  <c r="BA7"/>
  <c r="BA68" s="1"/>
  <c r="AW7"/>
  <c r="AX7" s="1"/>
  <c r="AR7"/>
  <c r="AS7" s="1"/>
  <c r="AQ7"/>
  <c r="AQ16" s="1"/>
  <c r="AL7"/>
  <c r="AI7"/>
  <c r="AJ7" s="1"/>
  <c r="AH7"/>
  <c r="AH68" s="1"/>
  <c r="AE7"/>
  <c r="AD7"/>
  <c r="X7"/>
  <c r="X16" s="1"/>
  <c r="N7"/>
  <c r="N68" s="1"/>
  <c r="D7"/>
  <c r="D16" s="1"/>
  <c r="JE6"/>
  <c r="JF6" s="1"/>
  <c r="IZ6"/>
  <c r="JA6" s="1"/>
  <c r="IU6"/>
  <c r="IV6" s="1"/>
  <c r="IL6"/>
  <c r="IM6" s="1"/>
  <c r="IG6"/>
  <c r="IH6" s="1"/>
  <c r="IB6"/>
  <c r="IC6" s="1"/>
  <c r="HS6"/>
  <c r="HT6" s="1"/>
  <c r="HN6"/>
  <c r="HO6" s="1"/>
  <c r="HI6"/>
  <c r="HJ6" s="1"/>
  <c r="GZ6"/>
  <c r="HA6" s="1"/>
  <c r="GU6"/>
  <c r="GV6" s="1"/>
  <c r="GP6"/>
  <c r="GQ6" s="1"/>
  <c r="GG6"/>
  <c r="GH6" s="1"/>
  <c r="GB6"/>
  <c r="GC6" s="1"/>
  <c r="FW6"/>
  <c r="FX6" s="1"/>
  <c r="FN6"/>
  <c r="FO6" s="1"/>
  <c r="FI6"/>
  <c r="FJ6" s="1"/>
  <c r="FD6"/>
  <c r="FE6" s="1"/>
  <c r="EU6"/>
  <c r="EV6" s="1"/>
  <c r="EP6"/>
  <c r="EQ6" s="1"/>
  <c r="EK6"/>
  <c r="EL6" s="1"/>
  <c r="EB6"/>
  <c r="EC6" s="1"/>
  <c r="DW6"/>
  <c r="DX6" s="1"/>
  <c r="DR6"/>
  <c r="DS6" s="1"/>
  <c r="DI6"/>
  <c r="DJ6" s="1"/>
  <c r="DD6"/>
  <c r="DE6" s="1"/>
  <c r="CY6"/>
  <c r="CZ6" s="1"/>
  <c r="CP6"/>
  <c r="CQ6" s="1"/>
  <c r="CK6"/>
  <c r="CL6" s="1"/>
  <c r="CF6"/>
  <c r="CG6" s="1"/>
  <c r="BV6"/>
  <c r="BW6" s="1"/>
  <c r="BQ6"/>
  <c r="BR6" s="1"/>
  <c r="BL6"/>
  <c r="BM6" s="1"/>
  <c r="BB6"/>
  <c r="BC6" s="1"/>
  <c r="AW6"/>
  <c r="AX6" s="1"/>
  <c r="AR6"/>
  <c r="AS6" s="1"/>
  <c r="AI6"/>
  <c r="AJ6" s="1"/>
  <c r="AD6"/>
  <c r="AE6" s="1"/>
  <c r="Y6"/>
  <c r="Z6" s="1"/>
  <c r="O6"/>
  <c r="P6" s="1"/>
  <c r="J6"/>
  <c r="K6" s="1"/>
  <c r="E6"/>
  <c r="F6" s="1"/>
  <c r="JE5"/>
  <c r="JF5" s="1"/>
  <c r="IZ5"/>
  <c r="JA5" s="1"/>
  <c r="IU5"/>
  <c r="IV5" s="1"/>
  <c r="IL5"/>
  <c r="IM5" s="1"/>
  <c r="IG5"/>
  <c r="IH5" s="1"/>
  <c r="IB5"/>
  <c r="IC5" s="1"/>
  <c r="HS5"/>
  <c r="HT5" s="1"/>
  <c r="HN5"/>
  <c r="HO5" s="1"/>
  <c r="HI5"/>
  <c r="HJ5" s="1"/>
  <c r="GZ5"/>
  <c r="HA5" s="1"/>
  <c r="GU5"/>
  <c r="GV5" s="1"/>
  <c r="GP5"/>
  <c r="GQ5" s="1"/>
  <c r="GG5"/>
  <c r="GH5" s="1"/>
  <c r="GB5"/>
  <c r="GC5" s="1"/>
  <c r="FW5"/>
  <c r="FX5" s="1"/>
  <c r="FN5"/>
  <c r="FO5" s="1"/>
  <c r="FI5"/>
  <c r="FJ5" s="1"/>
  <c r="FD5"/>
  <c r="FE5" s="1"/>
  <c r="EU5"/>
  <c r="EV5" s="1"/>
  <c r="EP5"/>
  <c r="EQ5" s="1"/>
  <c r="EK5"/>
  <c r="EL5" s="1"/>
  <c r="EB5"/>
  <c r="EC5" s="1"/>
  <c r="DW5"/>
  <c r="DX5" s="1"/>
  <c r="DR5"/>
  <c r="DS5" s="1"/>
  <c r="DI5"/>
  <c r="DJ5" s="1"/>
  <c r="DD5"/>
  <c r="DE5" s="1"/>
  <c r="CY5"/>
  <c r="CZ5" s="1"/>
  <c r="CP5"/>
  <c r="CQ5" s="1"/>
  <c r="CK5"/>
  <c r="CL5" s="1"/>
  <c r="CF5"/>
  <c r="CG5" s="1"/>
  <c r="BV5"/>
  <c r="BW5" s="1"/>
  <c r="BQ5"/>
  <c r="BR5" s="1"/>
  <c r="BL5"/>
  <c r="BM5" s="1"/>
  <c r="BB5"/>
  <c r="BC5" s="1"/>
  <c r="AW5"/>
  <c r="AX5" s="1"/>
  <c r="AR5"/>
  <c r="AS5" s="1"/>
  <c r="AI5"/>
  <c r="AJ5" s="1"/>
  <c r="AD5"/>
  <c r="AE5" s="1"/>
  <c r="Y5"/>
  <c r="Z5" s="1"/>
  <c r="O5"/>
  <c r="P5" s="1"/>
  <c r="J5"/>
  <c r="K5" s="1"/>
  <c r="E5"/>
  <c r="F5" s="1"/>
  <c r="EL238" i="7"/>
  <c r="EM238" s="1"/>
  <c r="DR238"/>
  <c r="CX238"/>
  <c r="CD238"/>
  <c r="BJ238"/>
  <c r="AQ238"/>
  <c r="X238"/>
  <c r="EN237"/>
  <c r="EL237"/>
  <c r="EK237"/>
  <c r="DR237"/>
  <c r="DT237" s="1"/>
  <c r="DQ237"/>
  <c r="CZ237"/>
  <c r="CX237"/>
  <c r="CW237"/>
  <c r="CD237"/>
  <c r="CF237" s="1"/>
  <c r="CC237"/>
  <c r="BL237"/>
  <c r="BJ237"/>
  <c r="BI237"/>
  <c r="AQ237"/>
  <c r="AS237" s="1"/>
  <c r="AP237"/>
  <c r="Z237"/>
  <c r="X237"/>
  <c r="W237"/>
  <c r="EQ235"/>
  <c r="EP235"/>
  <c r="ER235" s="1"/>
  <c r="ES235" s="1"/>
  <c r="EL235"/>
  <c r="EK235"/>
  <c r="EM235" s="1"/>
  <c r="EN235" s="1"/>
  <c r="DW235"/>
  <c r="DV235"/>
  <c r="DX235" s="1"/>
  <c r="DY235" s="1"/>
  <c r="DR235"/>
  <c r="DQ235"/>
  <c r="DS235" s="1"/>
  <c r="DT235" s="1"/>
  <c r="DC235"/>
  <c r="DB235"/>
  <c r="DD235" s="1"/>
  <c r="DE235" s="1"/>
  <c r="CX235"/>
  <c r="CW235"/>
  <c r="CY235" s="1"/>
  <c r="CZ235" s="1"/>
  <c r="CI235"/>
  <c r="CH235"/>
  <c r="CJ235" s="1"/>
  <c r="CK235" s="1"/>
  <c r="CD235"/>
  <c r="CC235"/>
  <c r="CE235" s="1"/>
  <c r="CF235" s="1"/>
  <c r="BO235"/>
  <c r="BN235"/>
  <c r="BP235" s="1"/>
  <c r="BQ235" s="1"/>
  <c r="BJ235"/>
  <c r="BI235"/>
  <c r="BK235" s="1"/>
  <c r="BL235" s="1"/>
  <c r="AV235"/>
  <c r="AU235"/>
  <c r="AW235" s="1"/>
  <c r="AX235" s="1"/>
  <c r="AQ235"/>
  <c r="AP235"/>
  <c r="AR235" s="1"/>
  <c r="AS235" s="1"/>
  <c r="AC235"/>
  <c r="AB235"/>
  <c r="AD235" s="1"/>
  <c r="AE235" s="1"/>
  <c r="X235"/>
  <c r="W235"/>
  <c r="Y235" s="1"/>
  <c r="Z235" s="1"/>
  <c r="DX234"/>
  <c r="DY234" s="1"/>
  <c r="DW234"/>
  <c r="DC234"/>
  <c r="DD234" s="1"/>
  <c r="DE234" s="1"/>
  <c r="CJ234"/>
  <c r="CK234" s="1"/>
  <c r="CI234"/>
  <c r="BO234"/>
  <c r="BP234" s="1"/>
  <c r="BQ234" s="1"/>
  <c r="AV234"/>
  <c r="AU234"/>
  <c r="AW234" s="1"/>
  <c r="AX234" s="1"/>
  <c r="AD234"/>
  <c r="AE234" s="1"/>
  <c r="AC234"/>
  <c r="K234"/>
  <c r="I234"/>
  <c r="J234" s="1"/>
  <c r="D234"/>
  <c r="C234"/>
  <c r="DX233"/>
  <c r="DY233" s="1"/>
  <c r="DW233"/>
  <c r="DD233"/>
  <c r="DE233" s="1"/>
  <c r="DC233"/>
  <c r="CJ233"/>
  <c r="CK233" s="1"/>
  <c r="CI233"/>
  <c r="BP233"/>
  <c r="BQ233" s="1"/>
  <c r="BO233"/>
  <c r="AV233"/>
  <c r="AU233"/>
  <c r="AW233" s="1"/>
  <c r="AX233" s="1"/>
  <c r="AE233"/>
  <c r="AC233"/>
  <c r="AD233" s="1"/>
  <c r="K233"/>
  <c r="I233"/>
  <c r="J233" s="1"/>
  <c r="D233"/>
  <c r="C233"/>
  <c r="O232"/>
  <c r="P232" s="1"/>
  <c r="EL231"/>
  <c r="DR231"/>
  <c r="CX231"/>
  <c r="CD231"/>
  <c r="BJ231"/>
  <c r="AQ231"/>
  <c r="X231"/>
  <c r="EQ229"/>
  <c r="EP229"/>
  <c r="ER229" s="1"/>
  <c r="ES229" s="1"/>
  <c r="DX229"/>
  <c r="DY229" s="1"/>
  <c r="DE229"/>
  <c r="DD229"/>
  <c r="CJ229"/>
  <c r="CK229" s="1"/>
  <c r="BQ229"/>
  <c r="BP229"/>
  <c r="AW229"/>
  <c r="AX229" s="1"/>
  <c r="AE229"/>
  <c r="AD229"/>
  <c r="K229"/>
  <c r="J229"/>
  <c r="EQ228"/>
  <c r="EP228"/>
  <c r="ER228" s="1"/>
  <c r="ES228" s="1"/>
  <c r="DX228"/>
  <c r="DY228" s="1"/>
  <c r="DD228"/>
  <c r="DE228" s="1"/>
  <c r="CJ228"/>
  <c r="CK228" s="1"/>
  <c r="BP228"/>
  <c r="BQ228" s="1"/>
  <c r="AW228"/>
  <c r="AX228" s="1"/>
  <c r="AD228"/>
  <c r="AE228" s="1"/>
  <c r="J228"/>
  <c r="K228" s="1"/>
  <c r="DW227"/>
  <c r="DV227"/>
  <c r="DX227" s="1"/>
  <c r="DY227" s="1"/>
  <c r="DC227"/>
  <c r="DB227"/>
  <c r="DD227" s="1"/>
  <c r="DE227" s="1"/>
  <c r="CI227"/>
  <c r="CH227"/>
  <c r="CJ227" s="1"/>
  <c r="CK227" s="1"/>
  <c r="BO227"/>
  <c r="BN227"/>
  <c r="BP227" s="1"/>
  <c r="BQ227" s="1"/>
  <c r="AV227"/>
  <c r="AU227"/>
  <c r="AW227" s="1"/>
  <c r="AX227" s="1"/>
  <c r="AC227"/>
  <c r="AB227"/>
  <c r="AD227" s="1"/>
  <c r="AE227" s="1"/>
  <c r="M227"/>
  <c r="I227"/>
  <c r="H227"/>
  <c r="J227" s="1"/>
  <c r="K227" s="1"/>
  <c r="D227"/>
  <c r="C227"/>
  <c r="E227" s="1"/>
  <c r="F227" s="1"/>
  <c r="DY224"/>
  <c r="DW224"/>
  <c r="DX224" s="1"/>
  <c r="DD224"/>
  <c r="DE224" s="1"/>
  <c r="DC224"/>
  <c r="CK224"/>
  <c r="CI224"/>
  <c r="CJ224" s="1"/>
  <c r="BP224"/>
  <c r="BQ224" s="1"/>
  <c r="BO224"/>
  <c r="AX224"/>
  <c r="AV224"/>
  <c r="AW224" s="1"/>
  <c r="AD224"/>
  <c r="AE224" s="1"/>
  <c r="AC224"/>
  <c r="I224"/>
  <c r="EQ217"/>
  <c r="EL217"/>
  <c r="EL223" s="1"/>
  <c r="DW217"/>
  <c r="DW223" s="1"/>
  <c r="DR217"/>
  <c r="DR223" s="1"/>
  <c r="DC217"/>
  <c r="DC223" s="1"/>
  <c r="CX217"/>
  <c r="CX223" s="1"/>
  <c r="CI217"/>
  <c r="CI223" s="1"/>
  <c r="CD217"/>
  <c r="CD223" s="1"/>
  <c r="BO217"/>
  <c r="BO223" s="1"/>
  <c r="BJ217"/>
  <c r="BJ223" s="1"/>
  <c r="AV217"/>
  <c r="AV223" s="1"/>
  <c r="AQ217"/>
  <c r="AQ223" s="1"/>
  <c r="AC217"/>
  <c r="AC223" s="1"/>
  <c r="X217"/>
  <c r="X223" s="1"/>
  <c r="EV216"/>
  <c r="EV217" s="1"/>
  <c r="EU216"/>
  <c r="EP216"/>
  <c r="EK216"/>
  <c r="EB216"/>
  <c r="EA216"/>
  <c r="DV216"/>
  <c r="DQ216"/>
  <c r="DH216"/>
  <c r="DH217" s="1"/>
  <c r="DG216"/>
  <c r="DB216"/>
  <c r="CW216"/>
  <c r="CN216"/>
  <c r="CM216"/>
  <c r="CH216"/>
  <c r="CC216"/>
  <c r="BT216"/>
  <c r="BT217" s="1"/>
  <c r="BS216"/>
  <c r="BN216"/>
  <c r="BI216"/>
  <c r="BA216"/>
  <c r="AZ216"/>
  <c r="AU216"/>
  <c r="AP216"/>
  <c r="AH216"/>
  <c r="AH217" s="1"/>
  <c r="AG216"/>
  <c r="AB216"/>
  <c r="W216"/>
  <c r="EQ215"/>
  <c r="DW215"/>
  <c r="DW218" s="1"/>
  <c r="DV215"/>
  <c r="DC215"/>
  <c r="DB215"/>
  <c r="DD215" s="1"/>
  <c r="DE215" s="1"/>
  <c r="CI215"/>
  <c r="CI218" s="1"/>
  <c r="CH215"/>
  <c r="BO215"/>
  <c r="BN215"/>
  <c r="BP215" s="1"/>
  <c r="BQ215" s="1"/>
  <c r="AV215"/>
  <c r="AV218" s="1"/>
  <c r="AU215"/>
  <c r="AC215"/>
  <c r="AB215"/>
  <c r="AD215" s="1"/>
  <c r="AE215" s="1"/>
  <c r="I215"/>
  <c r="H215"/>
  <c r="R207" s="1"/>
  <c r="D215"/>
  <c r="C215"/>
  <c r="E215" s="1"/>
  <c r="F215" s="1"/>
  <c r="EQ214"/>
  <c r="EP214"/>
  <c r="ER214" s="1"/>
  <c r="ES214" s="1"/>
  <c r="DX214"/>
  <c r="DY214" s="1"/>
  <c r="DD214"/>
  <c r="DE214" s="1"/>
  <c r="CJ214"/>
  <c r="CK214" s="1"/>
  <c r="BP214"/>
  <c r="BQ214" s="1"/>
  <c r="AW214"/>
  <c r="AX214" s="1"/>
  <c r="AD214"/>
  <c r="AE214" s="1"/>
  <c r="O214"/>
  <c r="P214" s="1"/>
  <c r="N214"/>
  <c r="K214"/>
  <c r="J214"/>
  <c r="EQ213"/>
  <c r="EP213"/>
  <c r="ER213" s="1"/>
  <c r="ES213" s="1"/>
  <c r="DY213"/>
  <c r="DX213"/>
  <c r="DE213"/>
  <c r="DD213"/>
  <c r="CK213"/>
  <c r="CJ213"/>
  <c r="BQ213"/>
  <c r="BP213"/>
  <c r="AX213"/>
  <c r="AW213"/>
  <c r="AE213"/>
  <c r="AD213"/>
  <c r="K213"/>
  <c r="J213"/>
  <c r="EQ212"/>
  <c r="EP212"/>
  <c r="DY212"/>
  <c r="DX212"/>
  <c r="DE212"/>
  <c r="DD212"/>
  <c r="CK212"/>
  <c r="CJ212"/>
  <c r="BQ212"/>
  <c r="BP212"/>
  <c r="AX212"/>
  <c r="AW212"/>
  <c r="AE212"/>
  <c r="AD212"/>
  <c r="K212"/>
  <c r="J212"/>
  <c r="ES211"/>
  <c r="EN211"/>
  <c r="DY211"/>
  <c r="DT211"/>
  <c r="DE211"/>
  <c r="CZ211"/>
  <c r="CK211"/>
  <c r="CF211"/>
  <c r="BQ211"/>
  <c r="BL211"/>
  <c r="AX211"/>
  <c r="AS211"/>
  <c r="AE211"/>
  <c r="Z211"/>
  <c r="EZ210"/>
  <c r="ES210"/>
  <c r="EN210"/>
  <c r="EF210"/>
  <c r="DY210"/>
  <c r="DT210"/>
  <c r="DL210"/>
  <c r="DE210"/>
  <c r="CZ210"/>
  <c r="CR210"/>
  <c r="CK210"/>
  <c r="CF210"/>
  <c r="BX210"/>
  <c r="BQ210"/>
  <c r="BL210"/>
  <c r="BE210"/>
  <c r="AX210"/>
  <c r="AS210"/>
  <c r="AL210"/>
  <c r="AE210"/>
  <c r="Z210"/>
  <c r="EV209"/>
  <c r="EU209"/>
  <c r="EU217" s="1"/>
  <c r="EM209"/>
  <c r="EN209" s="1"/>
  <c r="EK209"/>
  <c r="EK217" s="1"/>
  <c r="EM217" s="1"/>
  <c r="EN217" s="1"/>
  <c r="EB209"/>
  <c r="EB217" s="1"/>
  <c r="EA209"/>
  <c r="EA217" s="1"/>
  <c r="DY209"/>
  <c r="DX209"/>
  <c r="DQ209"/>
  <c r="DH209"/>
  <c r="DG209"/>
  <c r="DG217" s="1"/>
  <c r="DE209"/>
  <c r="DD209"/>
  <c r="CY209"/>
  <c r="CZ209" s="1"/>
  <c r="CW209"/>
  <c r="CW217" s="1"/>
  <c r="CY217" s="1"/>
  <c r="CZ217" s="1"/>
  <c r="CN209"/>
  <c r="CN217" s="1"/>
  <c r="CM209"/>
  <c r="CM217" s="1"/>
  <c r="CK209"/>
  <c r="CJ209"/>
  <c r="CC209"/>
  <c r="BT209"/>
  <c r="BS209"/>
  <c r="BS217" s="1"/>
  <c r="BQ209"/>
  <c r="BP209"/>
  <c r="BK209"/>
  <c r="BL209" s="1"/>
  <c r="BI209"/>
  <c r="BI217" s="1"/>
  <c r="BK217" s="1"/>
  <c r="BL217" s="1"/>
  <c r="BA209"/>
  <c r="BA217" s="1"/>
  <c r="AZ209"/>
  <c r="AZ217" s="1"/>
  <c r="AX209"/>
  <c r="AW209"/>
  <c r="AP209"/>
  <c r="AH209"/>
  <c r="AG209"/>
  <c r="AG217" s="1"/>
  <c r="AE209"/>
  <c r="AD209"/>
  <c r="Y209"/>
  <c r="Z209" s="1"/>
  <c r="W209"/>
  <c r="W217" s="1"/>
  <c r="Y217" s="1"/>
  <c r="Z217" s="1"/>
  <c r="K209"/>
  <c r="J209"/>
  <c r="F209"/>
  <c r="EX208"/>
  <c r="EW208"/>
  <c r="ES208"/>
  <c r="EN208"/>
  <c r="EM208"/>
  <c r="EF208"/>
  <c r="EC208"/>
  <c r="ED208" s="1"/>
  <c r="DY208"/>
  <c r="DX208"/>
  <c r="DS208"/>
  <c r="DT208" s="1"/>
  <c r="DL208"/>
  <c r="DJ208"/>
  <c r="DI208"/>
  <c r="DE208"/>
  <c r="DD208"/>
  <c r="CZ208"/>
  <c r="CY208"/>
  <c r="CR208"/>
  <c r="CO208"/>
  <c r="CP208" s="1"/>
  <c r="CK208"/>
  <c r="CJ208"/>
  <c r="CE208"/>
  <c r="CF208" s="1"/>
  <c r="BX208"/>
  <c r="BV208"/>
  <c r="BU208"/>
  <c r="BQ208"/>
  <c r="BP208"/>
  <c r="BL208"/>
  <c r="BK208"/>
  <c r="BE208"/>
  <c r="BB208"/>
  <c r="BC208" s="1"/>
  <c r="AX208"/>
  <c r="AW208"/>
  <c r="AR208"/>
  <c r="AS208" s="1"/>
  <c r="AL208"/>
  <c r="AJ208"/>
  <c r="AI208"/>
  <c r="AE208"/>
  <c r="AD208"/>
  <c r="Z208"/>
  <c r="Y208"/>
  <c r="R208"/>
  <c r="K208"/>
  <c r="J208"/>
  <c r="F208"/>
  <c r="EW207"/>
  <c r="EX207" s="1"/>
  <c r="EQ207"/>
  <c r="ES209" s="1"/>
  <c r="EP207"/>
  <c r="EM207"/>
  <c r="EN207" s="1"/>
  <c r="EF207"/>
  <c r="ED207"/>
  <c r="EC207"/>
  <c r="DY207"/>
  <c r="DX207"/>
  <c r="DT207"/>
  <c r="DS207"/>
  <c r="DL207"/>
  <c r="DI207"/>
  <c r="DJ207" s="1"/>
  <c r="DD207"/>
  <c r="DE207" s="1"/>
  <c r="CY207"/>
  <c r="CZ207" s="1"/>
  <c r="CR207"/>
  <c r="CP207"/>
  <c r="CO207"/>
  <c r="CK207"/>
  <c r="CJ207"/>
  <c r="CF207"/>
  <c r="CE207"/>
  <c r="BX207"/>
  <c r="BU207"/>
  <c r="BV207" s="1"/>
  <c r="BP207"/>
  <c r="BQ207" s="1"/>
  <c r="BK207"/>
  <c r="BL207" s="1"/>
  <c r="BE207"/>
  <c r="BC207"/>
  <c r="BB207"/>
  <c r="AX207"/>
  <c r="AW207"/>
  <c r="AS207"/>
  <c r="AR207"/>
  <c r="AL207"/>
  <c r="AI207"/>
  <c r="AJ207" s="1"/>
  <c r="AD207"/>
  <c r="AE207" s="1"/>
  <c r="Y207"/>
  <c r="Z207" s="1"/>
  <c r="P207"/>
  <c r="N207"/>
  <c r="O207" s="1"/>
  <c r="J207"/>
  <c r="K207" s="1"/>
  <c r="E207"/>
  <c r="F207" s="1"/>
  <c r="EQ206"/>
  <c r="EP206"/>
  <c r="ER206" s="1"/>
  <c r="ES206" s="1"/>
  <c r="DX206"/>
  <c r="DY206" s="1"/>
  <c r="DD206"/>
  <c r="DE206" s="1"/>
  <c r="CJ206"/>
  <c r="CK206" s="1"/>
  <c r="BP206"/>
  <c r="BQ206" s="1"/>
  <c r="AW206"/>
  <c r="AX206" s="1"/>
  <c r="AD206"/>
  <c r="AE206" s="1"/>
  <c r="O206"/>
  <c r="P206" s="1"/>
  <c r="J206"/>
  <c r="K206" s="1"/>
  <c r="E206"/>
  <c r="F206" s="1"/>
  <c r="EQ205"/>
  <c r="EP205"/>
  <c r="ER205" s="1"/>
  <c r="ES205" s="1"/>
  <c r="DX205"/>
  <c r="DY205" s="1"/>
  <c r="DD205"/>
  <c r="DE205" s="1"/>
  <c r="CJ205"/>
  <c r="CK205" s="1"/>
  <c r="BP205"/>
  <c r="BQ205" s="1"/>
  <c r="AW205"/>
  <c r="AX205" s="1"/>
  <c r="AD205"/>
  <c r="AE205" s="1"/>
  <c r="O205"/>
  <c r="P205" s="1"/>
  <c r="J205"/>
  <c r="K205" s="1"/>
  <c r="E205"/>
  <c r="F205" s="1"/>
  <c r="EL203"/>
  <c r="DW203"/>
  <c r="DV203"/>
  <c r="DR203"/>
  <c r="DC203"/>
  <c r="DB203"/>
  <c r="CX203"/>
  <c r="CI203"/>
  <c r="CH203"/>
  <c r="CD203"/>
  <c r="BO203"/>
  <c r="BN203"/>
  <c r="BJ203"/>
  <c r="AV203"/>
  <c r="AU203"/>
  <c r="AQ203"/>
  <c r="AC203"/>
  <c r="AB203"/>
  <c r="X203"/>
  <c r="EV202"/>
  <c r="EU202"/>
  <c r="EU203" s="1"/>
  <c r="ER202"/>
  <c r="ES202" s="1"/>
  <c r="EP202"/>
  <c r="EN202"/>
  <c r="EK202"/>
  <c r="EM202" s="1"/>
  <c r="EB202"/>
  <c r="EA202"/>
  <c r="EC202" s="1"/>
  <c r="ED202" s="1"/>
  <c r="DX202"/>
  <c r="DY202" s="1"/>
  <c r="DV202"/>
  <c r="DQ202"/>
  <c r="DS202" s="1"/>
  <c r="DT202" s="1"/>
  <c r="DH202"/>
  <c r="DG202"/>
  <c r="DI202" s="1"/>
  <c r="DJ202" s="1"/>
  <c r="DD202"/>
  <c r="DE202" s="1"/>
  <c r="DB202"/>
  <c r="CZ202"/>
  <c r="CW202"/>
  <c r="CY202" s="1"/>
  <c r="CN202"/>
  <c r="CM202"/>
  <c r="CO202" s="1"/>
  <c r="CP202" s="1"/>
  <c r="CJ202"/>
  <c r="CK202" s="1"/>
  <c r="CH202"/>
  <c r="CC202"/>
  <c r="CE202" s="1"/>
  <c r="CF202" s="1"/>
  <c r="BT202"/>
  <c r="BS202"/>
  <c r="BU202" s="1"/>
  <c r="BV202" s="1"/>
  <c r="BP202"/>
  <c r="BQ202" s="1"/>
  <c r="BN202"/>
  <c r="BL202"/>
  <c r="BI202"/>
  <c r="BK202" s="1"/>
  <c r="BA202"/>
  <c r="AZ202"/>
  <c r="BB202" s="1"/>
  <c r="BC202" s="1"/>
  <c r="AW202"/>
  <c r="AX202" s="1"/>
  <c r="AU202"/>
  <c r="AP202"/>
  <c r="AR202" s="1"/>
  <c r="AS202" s="1"/>
  <c r="AH202"/>
  <c r="AG202"/>
  <c r="AI202" s="1"/>
  <c r="AJ202" s="1"/>
  <c r="AD202"/>
  <c r="AE202" s="1"/>
  <c r="AB202"/>
  <c r="Z202"/>
  <c r="W202"/>
  <c r="Y202" s="1"/>
  <c r="EW201"/>
  <c r="EC201"/>
  <c r="DW201"/>
  <c r="DV201"/>
  <c r="DI201"/>
  <c r="DC201"/>
  <c r="DC218" s="1"/>
  <c r="DB201"/>
  <c r="DB218" s="1"/>
  <c r="CO201"/>
  <c r="CI201"/>
  <c r="CH201"/>
  <c r="BU201"/>
  <c r="BO201"/>
  <c r="BO218" s="1"/>
  <c r="BN201"/>
  <c r="BN218" s="1"/>
  <c r="BB201"/>
  <c r="AV201"/>
  <c r="AU201"/>
  <c r="AI201"/>
  <c r="AC201"/>
  <c r="AC218" s="1"/>
  <c r="AB201"/>
  <c r="AB218" s="1"/>
  <c r="M201"/>
  <c r="M220" s="1"/>
  <c r="I201"/>
  <c r="I220" s="1"/>
  <c r="H201"/>
  <c r="H220" s="1"/>
  <c r="D201"/>
  <c r="D220" s="1"/>
  <c r="C201"/>
  <c r="C220" s="1"/>
  <c r="EW200"/>
  <c r="EQ200"/>
  <c r="EP200"/>
  <c r="ER200" s="1"/>
  <c r="ES200" s="1"/>
  <c r="EC200"/>
  <c r="DY200"/>
  <c r="DX200"/>
  <c r="DI200"/>
  <c r="DD200"/>
  <c r="DE200" s="1"/>
  <c r="CO200"/>
  <c r="CK200"/>
  <c r="CJ200"/>
  <c r="BU200"/>
  <c r="BP200"/>
  <c r="BQ200" s="1"/>
  <c r="BB200"/>
  <c r="AX200"/>
  <c r="AW200"/>
  <c r="AI200"/>
  <c r="AD200"/>
  <c r="AE200" s="1"/>
  <c r="O200"/>
  <c r="P200" s="1"/>
  <c r="N200"/>
  <c r="K200"/>
  <c r="J200"/>
  <c r="EQ199"/>
  <c r="EP199"/>
  <c r="DY199"/>
  <c r="DX199"/>
  <c r="DE199"/>
  <c r="DD199"/>
  <c r="CK199"/>
  <c r="CJ199"/>
  <c r="BQ199"/>
  <c r="BP199"/>
  <c r="AX199"/>
  <c r="AW199"/>
  <c r="AE199"/>
  <c r="AD199"/>
  <c r="O199"/>
  <c r="J199"/>
  <c r="K199" s="1"/>
  <c r="EQ198"/>
  <c r="EP198"/>
  <c r="ER198" s="1"/>
  <c r="ES198" s="1"/>
  <c r="DX198"/>
  <c r="DY198" s="1"/>
  <c r="DD198"/>
  <c r="DE198" s="1"/>
  <c r="CJ198"/>
  <c r="CK198" s="1"/>
  <c r="BP198"/>
  <c r="BQ198" s="1"/>
  <c r="AW198"/>
  <c r="AX198" s="1"/>
  <c r="AD198"/>
  <c r="AE198" s="1"/>
  <c r="O198"/>
  <c r="K198"/>
  <c r="J198"/>
  <c r="EZ196"/>
  <c r="EN196"/>
  <c r="EF196"/>
  <c r="DY196"/>
  <c r="DT196"/>
  <c r="DL196"/>
  <c r="DE196"/>
  <c r="CZ196"/>
  <c r="CR196"/>
  <c r="CK196"/>
  <c r="CF196"/>
  <c r="BX196"/>
  <c r="BQ196"/>
  <c r="BL196"/>
  <c r="BE196"/>
  <c r="AX196"/>
  <c r="AS196"/>
  <c r="AL196"/>
  <c r="AE196"/>
  <c r="Z196"/>
  <c r="ER195"/>
  <c r="EN195"/>
  <c r="DY195"/>
  <c r="DX195"/>
  <c r="DT195"/>
  <c r="DE195"/>
  <c r="DD195"/>
  <c r="CZ195"/>
  <c r="CK195"/>
  <c r="CJ195"/>
  <c r="CF195"/>
  <c r="BQ195"/>
  <c r="BP195"/>
  <c r="BL195"/>
  <c r="AX195"/>
  <c r="AW195"/>
  <c r="AS195"/>
  <c r="AE195"/>
  <c r="AD195"/>
  <c r="Z195"/>
  <c r="K195"/>
  <c r="J195"/>
  <c r="F195"/>
  <c r="EN194"/>
  <c r="DY194"/>
  <c r="DX194"/>
  <c r="DT194"/>
  <c r="DL194"/>
  <c r="DE194"/>
  <c r="DD194"/>
  <c r="CZ194"/>
  <c r="CK194"/>
  <c r="CJ194"/>
  <c r="CF194"/>
  <c r="BX194"/>
  <c r="BQ194"/>
  <c r="BP194"/>
  <c r="BL194"/>
  <c r="AX194"/>
  <c r="AW194"/>
  <c r="AS194"/>
  <c r="AL194"/>
  <c r="AE194"/>
  <c r="AD194"/>
  <c r="Z194"/>
  <c r="R194"/>
  <c r="K194"/>
  <c r="J194"/>
  <c r="F194"/>
  <c r="EU193"/>
  <c r="EQ193"/>
  <c r="ES194" s="1"/>
  <c r="EP193"/>
  <c r="EK193"/>
  <c r="EK203" s="1"/>
  <c r="EF193"/>
  <c r="EB193"/>
  <c r="EB203" s="1"/>
  <c r="EB223" s="1"/>
  <c r="EA193"/>
  <c r="EA203" s="1"/>
  <c r="DY193"/>
  <c r="DX193"/>
  <c r="DQ193"/>
  <c r="DQ203" s="1"/>
  <c r="DL193"/>
  <c r="DH193"/>
  <c r="DG193"/>
  <c r="DG203" s="1"/>
  <c r="DE193"/>
  <c r="DD193"/>
  <c r="CW193"/>
  <c r="CW203" s="1"/>
  <c r="CR193"/>
  <c r="CN193"/>
  <c r="CN203" s="1"/>
  <c r="CN223" s="1"/>
  <c r="CM193"/>
  <c r="CM203" s="1"/>
  <c r="CK193"/>
  <c r="CJ193"/>
  <c r="CC193"/>
  <c r="CC203" s="1"/>
  <c r="BX193"/>
  <c r="BT193"/>
  <c r="BS193"/>
  <c r="BS203" s="1"/>
  <c r="BQ193"/>
  <c r="BP193"/>
  <c r="BI193"/>
  <c r="BI203" s="1"/>
  <c r="BE193"/>
  <c r="BA193"/>
  <c r="BA203" s="1"/>
  <c r="BA223" s="1"/>
  <c r="AZ193"/>
  <c r="AZ203" s="1"/>
  <c r="AX193"/>
  <c r="AW193"/>
  <c r="AP193"/>
  <c r="AP203" s="1"/>
  <c r="AL193"/>
  <c r="AH193"/>
  <c r="AG193"/>
  <c r="AG203" s="1"/>
  <c r="AE193"/>
  <c r="AD193"/>
  <c r="W193"/>
  <c r="R193"/>
  <c r="N193"/>
  <c r="J193"/>
  <c r="K193" s="1"/>
  <c r="E193"/>
  <c r="F193" s="1"/>
  <c r="EW192"/>
  <c r="EX192" s="1"/>
  <c r="EQ192"/>
  <c r="EP192"/>
  <c r="ER192" s="1"/>
  <c r="ES192" s="1"/>
  <c r="EM192"/>
  <c r="EN192" s="1"/>
  <c r="EC192"/>
  <c r="ED192" s="1"/>
  <c r="DX192"/>
  <c r="DY192" s="1"/>
  <c r="DS192"/>
  <c r="DT192" s="1"/>
  <c r="DI192"/>
  <c r="DJ192" s="1"/>
  <c r="DD192"/>
  <c r="DE192" s="1"/>
  <c r="CY192"/>
  <c r="CZ192" s="1"/>
  <c r="CO192"/>
  <c r="CP192" s="1"/>
  <c r="CJ192"/>
  <c r="CK192" s="1"/>
  <c r="CE192"/>
  <c r="CF192" s="1"/>
  <c r="BU192"/>
  <c r="BV192" s="1"/>
  <c r="BP192"/>
  <c r="BQ192" s="1"/>
  <c r="BK192"/>
  <c r="BL192" s="1"/>
  <c r="BB192"/>
  <c r="BC192" s="1"/>
  <c r="AW192"/>
  <c r="AX192" s="1"/>
  <c r="AR192"/>
  <c r="AS192" s="1"/>
  <c r="AI192"/>
  <c r="AJ192" s="1"/>
  <c r="AD192"/>
  <c r="AE192" s="1"/>
  <c r="Y192"/>
  <c r="Z192" s="1"/>
  <c r="J192"/>
  <c r="K192" s="1"/>
  <c r="EW191"/>
  <c r="EX191" s="1"/>
  <c r="EQ191"/>
  <c r="EP191"/>
  <c r="ER191" s="1"/>
  <c r="ES191" s="1"/>
  <c r="EM191"/>
  <c r="EN191" s="1"/>
  <c r="EC191"/>
  <c r="ED191" s="1"/>
  <c r="DX191"/>
  <c r="DY191" s="1"/>
  <c r="DS191"/>
  <c r="DT191" s="1"/>
  <c r="DI191"/>
  <c r="DJ191" s="1"/>
  <c r="DD191"/>
  <c r="DE191" s="1"/>
  <c r="CY191"/>
  <c r="CZ191" s="1"/>
  <c r="CO191"/>
  <c r="CP191" s="1"/>
  <c r="CJ191"/>
  <c r="CK191" s="1"/>
  <c r="CE191"/>
  <c r="CF191" s="1"/>
  <c r="BU191"/>
  <c r="BV191" s="1"/>
  <c r="BP191"/>
  <c r="BQ191" s="1"/>
  <c r="BK191"/>
  <c r="BL191" s="1"/>
  <c r="BB191"/>
  <c r="BC191" s="1"/>
  <c r="AW191"/>
  <c r="AX191" s="1"/>
  <c r="AR191"/>
  <c r="AS191" s="1"/>
  <c r="AI191"/>
  <c r="AJ191" s="1"/>
  <c r="AD191"/>
  <c r="AE191" s="1"/>
  <c r="Y191"/>
  <c r="Z191" s="1"/>
  <c r="O191"/>
  <c r="P191" s="1"/>
  <c r="J191"/>
  <c r="K191" s="1"/>
  <c r="E191"/>
  <c r="F191" s="1"/>
  <c r="DW175"/>
  <c r="DX175" s="1"/>
  <c r="DY175" s="1"/>
  <c r="DC175"/>
  <c r="DD175" s="1"/>
  <c r="DE175" s="1"/>
  <c r="CI175"/>
  <c r="CJ175" s="1"/>
  <c r="CK175" s="1"/>
  <c r="BO175"/>
  <c r="BP175" s="1"/>
  <c r="BQ175" s="1"/>
  <c r="AV175"/>
  <c r="AW175" s="1"/>
  <c r="AX175" s="1"/>
  <c r="AC175"/>
  <c r="AD175" s="1"/>
  <c r="AE175" s="1"/>
  <c r="I175"/>
  <c r="EV168"/>
  <c r="EU168"/>
  <c r="EW168" s="1"/>
  <c r="EX168" s="1"/>
  <c r="EQ168"/>
  <c r="EP168"/>
  <c r="ER168" s="1"/>
  <c r="ES168" s="1"/>
  <c r="EL168"/>
  <c r="EK168"/>
  <c r="EM168" s="1"/>
  <c r="EN168" s="1"/>
  <c r="EB168"/>
  <c r="EA168"/>
  <c r="EC168" s="1"/>
  <c r="ED168" s="1"/>
  <c r="DW168"/>
  <c r="DV168"/>
  <c r="DX168" s="1"/>
  <c r="DY168" s="1"/>
  <c r="DR168"/>
  <c r="DQ168"/>
  <c r="DS168" s="1"/>
  <c r="DT168" s="1"/>
  <c r="DH168"/>
  <c r="DG168"/>
  <c r="DI168" s="1"/>
  <c r="DJ168" s="1"/>
  <c r="DC168"/>
  <c r="DB168"/>
  <c r="DD168" s="1"/>
  <c r="DE168" s="1"/>
  <c r="CX168"/>
  <c r="CW168"/>
  <c r="CY168" s="1"/>
  <c r="CZ168" s="1"/>
  <c r="CN168"/>
  <c r="CM168"/>
  <c r="CO168" s="1"/>
  <c r="CP168" s="1"/>
  <c r="CI168"/>
  <c r="CH168"/>
  <c r="CJ168" s="1"/>
  <c r="CK168" s="1"/>
  <c r="CD168"/>
  <c r="CC168"/>
  <c r="CE168" s="1"/>
  <c r="CF168" s="1"/>
  <c r="BT168"/>
  <c r="BS168"/>
  <c r="BU168" s="1"/>
  <c r="BV168" s="1"/>
  <c r="BO168"/>
  <c r="BN168"/>
  <c r="BP168" s="1"/>
  <c r="BQ168" s="1"/>
  <c r="BJ168"/>
  <c r="BI168"/>
  <c r="BK168" s="1"/>
  <c r="BL168" s="1"/>
  <c r="BA168"/>
  <c r="AZ168"/>
  <c r="BB168" s="1"/>
  <c r="BC168" s="1"/>
  <c r="AV168"/>
  <c r="AU168"/>
  <c r="AW168" s="1"/>
  <c r="AX168" s="1"/>
  <c r="AQ168"/>
  <c r="AP168"/>
  <c r="AR168" s="1"/>
  <c r="AS168" s="1"/>
  <c r="AH168"/>
  <c r="AG168"/>
  <c r="AI168" s="1"/>
  <c r="AJ168" s="1"/>
  <c r="AC168"/>
  <c r="AB168"/>
  <c r="AD168" s="1"/>
  <c r="AE168" s="1"/>
  <c r="X168"/>
  <c r="W168"/>
  <c r="Y168" s="1"/>
  <c r="Z168" s="1"/>
  <c r="N168"/>
  <c r="M168"/>
  <c r="O168" s="1"/>
  <c r="P168" s="1"/>
  <c r="I168"/>
  <c r="H168"/>
  <c r="J168" s="1"/>
  <c r="K168" s="1"/>
  <c r="D168"/>
  <c r="C168"/>
  <c r="E168" s="1"/>
  <c r="F168" s="1"/>
  <c r="EL164"/>
  <c r="EB164"/>
  <c r="DW164"/>
  <c r="DR164"/>
  <c r="DC164"/>
  <c r="CX164"/>
  <c r="CN164"/>
  <c r="CI164"/>
  <c r="CD164"/>
  <c r="BO164"/>
  <c r="BJ164"/>
  <c r="BA164"/>
  <c r="AV164"/>
  <c r="AQ164"/>
  <c r="AC164"/>
  <c r="X164"/>
  <c r="M164"/>
  <c r="I164"/>
  <c r="H164"/>
  <c r="J164" s="1"/>
  <c r="K164" s="1"/>
  <c r="D164"/>
  <c r="C164"/>
  <c r="E164" s="1"/>
  <c r="F164" s="1"/>
  <c r="EL157"/>
  <c r="DW157"/>
  <c r="DV157"/>
  <c r="DX157" s="1"/>
  <c r="DY157" s="1"/>
  <c r="DR157"/>
  <c r="DC157"/>
  <c r="DB157"/>
  <c r="DD157" s="1"/>
  <c r="DE157" s="1"/>
  <c r="CX157"/>
  <c r="CI157"/>
  <c r="CH157"/>
  <c r="CJ157" s="1"/>
  <c r="CK157" s="1"/>
  <c r="CD157"/>
  <c r="BO157"/>
  <c r="BN157"/>
  <c r="BP157" s="1"/>
  <c r="BQ157" s="1"/>
  <c r="BJ157"/>
  <c r="AV157"/>
  <c r="AU157"/>
  <c r="AW157" s="1"/>
  <c r="AX157" s="1"/>
  <c r="AQ157"/>
  <c r="AC157"/>
  <c r="AB157"/>
  <c r="AD157" s="1"/>
  <c r="AE157" s="1"/>
  <c r="X157"/>
  <c r="M157"/>
  <c r="I157"/>
  <c r="H157"/>
  <c r="J157" s="1"/>
  <c r="K157" s="1"/>
  <c r="D157"/>
  <c r="C157"/>
  <c r="E157" s="1"/>
  <c r="F157" s="1"/>
  <c r="EU156"/>
  <c r="EQ156"/>
  <c r="EV156" s="1"/>
  <c r="EP156"/>
  <c r="ER156" s="1"/>
  <c r="ES156" s="1"/>
  <c r="EK156"/>
  <c r="EB156"/>
  <c r="EA156"/>
  <c r="DY156"/>
  <c r="DX156"/>
  <c r="DQ156"/>
  <c r="DH156"/>
  <c r="DG156"/>
  <c r="DD156"/>
  <c r="DE156" s="1"/>
  <c r="CW156"/>
  <c r="CN156"/>
  <c r="CM156"/>
  <c r="CK156"/>
  <c r="CJ156"/>
  <c r="CC156"/>
  <c r="BT156"/>
  <c r="BS156"/>
  <c r="BP156"/>
  <c r="BQ156" s="1"/>
  <c r="BI156"/>
  <c r="BA156"/>
  <c r="AZ156"/>
  <c r="AX156"/>
  <c r="AW156"/>
  <c r="AP156"/>
  <c r="AH156"/>
  <c r="AG156"/>
  <c r="AD156"/>
  <c r="AE156" s="1"/>
  <c r="W156"/>
  <c r="N156"/>
  <c r="O156" s="1"/>
  <c r="P156" s="1"/>
  <c r="J156"/>
  <c r="K156" s="1"/>
  <c r="F156"/>
  <c r="EQ155"/>
  <c r="EP155"/>
  <c r="ER155" s="1"/>
  <c r="ES155" s="1"/>
  <c r="DY155"/>
  <c r="DX155"/>
  <c r="DE155"/>
  <c r="DD155"/>
  <c r="CK155"/>
  <c r="CJ155"/>
  <c r="BP155"/>
  <c r="BQ155" s="1"/>
  <c r="AW155"/>
  <c r="AX155" s="1"/>
  <c r="AD155"/>
  <c r="AE155" s="1"/>
  <c r="J155"/>
  <c r="K155" s="1"/>
  <c r="EQ154"/>
  <c r="EP154"/>
  <c r="ER154" s="1"/>
  <c r="ES154" s="1"/>
  <c r="DX154"/>
  <c r="DY154" s="1"/>
  <c r="DD154"/>
  <c r="DE154" s="1"/>
  <c r="CJ154"/>
  <c r="CK154" s="1"/>
  <c r="BP154"/>
  <c r="BQ154" s="1"/>
  <c r="AW154"/>
  <c r="AX154" s="1"/>
  <c r="AD154"/>
  <c r="AE154" s="1"/>
  <c r="J154"/>
  <c r="K154" s="1"/>
  <c r="EN150"/>
  <c r="DY150"/>
  <c r="DX150"/>
  <c r="DT150"/>
  <c r="DE150"/>
  <c r="DD150"/>
  <c r="CZ150"/>
  <c r="CK150"/>
  <c r="CJ150"/>
  <c r="CF150"/>
  <c r="BQ150"/>
  <c r="BP150"/>
  <c r="BL150"/>
  <c r="AX150"/>
  <c r="AW150"/>
  <c r="AS150"/>
  <c r="AE150"/>
  <c r="AD150"/>
  <c r="Z150"/>
  <c r="K150"/>
  <c r="J150"/>
  <c r="F150"/>
  <c r="EN149"/>
  <c r="EF149"/>
  <c r="DY149"/>
  <c r="DX149"/>
  <c r="DT149"/>
  <c r="DL149"/>
  <c r="DE149"/>
  <c r="DD149"/>
  <c r="CZ149"/>
  <c r="CR149"/>
  <c r="CK149"/>
  <c r="CJ149"/>
  <c r="CF149"/>
  <c r="BX149"/>
  <c r="BQ149"/>
  <c r="BP149"/>
  <c r="BL149"/>
  <c r="BE149"/>
  <c r="AX149"/>
  <c r="AW149"/>
  <c r="AS149"/>
  <c r="AL149"/>
  <c r="AE149"/>
  <c r="AD149"/>
  <c r="Z149"/>
  <c r="R149"/>
  <c r="K149"/>
  <c r="J149"/>
  <c r="F149"/>
  <c r="EU148"/>
  <c r="EU157" s="1"/>
  <c r="EQ148"/>
  <c r="ES149" s="1"/>
  <c r="EP148"/>
  <c r="EP157" s="1"/>
  <c r="EM148"/>
  <c r="EN148" s="1"/>
  <c r="EK148"/>
  <c r="EK157" s="1"/>
  <c r="EM157" s="1"/>
  <c r="EN157" s="1"/>
  <c r="EF148"/>
  <c r="EB148"/>
  <c r="EB157" s="1"/>
  <c r="EA148"/>
  <c r="EA157" s="1"/>
  <c r="DX148"/>
  <c r="DY148" s="1"/>
  <c r="DS148"/>
  <c r="DT148" s="1"/>
  <c r="DQ148"/>
  <c r="DQ157" s="1"/>
  <c r="DS157" s="1"/>
  <c r="DT157" s="1"/>
  <c r="DL148"/>
  <c r="DH148"/>
  <c r="DH157" s="1"/>
  <c r="DG148"/>
  <c r="DG157" s="1"/>
  <c r="DD148"/>
  <c r="DE148" s="1"/>
  <c r="CY148"/>
  <c r="CZ148" s="1"/>
  <c r="CW148"/>
  <c r="CW157" s="1"/>
  <c r="CY157" s="1"/>
  <c r="CZ157" s="1"/>
  <c r="CR148"/>
  <c r="CN148"/>
  <c r="CN157" s="1"/>
  <c r="CM148"/>
  <c r="CM157" s="1"/>
  <c r="CJ148"/>
  <c r="CK148" s="1"/>
  <c r="CE148"/>
  <c r="CF148" s="1"/>
  <c r="CC148"/>
  <c r="CC157" s="1"/>
  <c r="CE157" s="1"/>
  <c r="CF157" s="1"/>
  <c r="BX148"/>
  <c r="BT148"/>
  <c r="BT157" s="1"/>
  <c r="BS148"/>
  <c r="BS157" s="1"/>
  <c r="BP148"/>
  <c r="BQ148" s="1"/>
  <c r="BK148"/>
  <c r="BL148" s="1"/>
  <c r="BI148"/>
  <c r="BI157" s="1"/>
  <c r="BK157" s="1"/>
  <c r="BL157" s="1"/>
  <c r="BE148"/>
  <c r="BA148"/>
  <c r="BA157" s="1"/>
  <c r="AZ148"/>
  <c r="AZ157" s="1"/>
  <c r="AW148"/>
  <c r="AX148" s="1"/>
  <c r="AR148"/>
  <c r="AS148" s="1"/>
  <c r="AP148"/>
  <c r="AP157" s="1"/>
  <c r="AR157" s="1"/>
  <c r="AS157" s="1"/>
  <c r="AL148"/>
  <c r="AH148"/>
  <c r="AH157" s="1"/>
  <c r="AG148"/>
  <c r="AG157" s="1"/>
  <c r="AD148"/>
  <c r="AE148" s="1"/>
  <c r="Y148"/>
  <c r="Z148" s="1"/>
  <c r="W148"/>
  <c r="W157" s="1"/>
  <c r="Y157" s="1"/>
  <c r="Z157" s="1"/>
  <c r="R148"/>
  <c r="O148"/>
  <c r="P148" s="1"/>
  <c r="N148"/>
  <c r="N157" s="1"/>
  <c r="K148"/>
  <c r="J148"/>
  <c r="F148"/>
  <c r="E148"/>
  <c r="EX147"/>
  <c r="EW147"/>
  <c r="EQ147"/>
  <c r="EP147"/>
  <c r="ER147" s="1"/>
  <c r="ES147" s="1"/>
  <c r="EN147"/>
  <c r="EM147"/>
  <c r="ED147"/>
  <c r="EC147"/>
  <c r="DY147"/>
  <c r="DX147"/>
  <c r="DT147"/>
  <c r="DS147"/>
  <c r="DJ147"/>
  <c r="DI147"/>
  <c r="DE147"/>
  <c r="DD147"/>
  <c r="CZ147"/>
  <c r="CY147"/>
  <c r="CP147"/>
  <c r="CO147"/>
  <c r="CK147"/>
  <c r="CJ147"/>
  <c r="CF147"/>
  <c r="CE147"/>
  <c r="BV147"/>
  <c r="BU147"/>
  <c r="BQ147"/>
  <c r="BP147"/>
  <c r="BL147"/>
  <c r="BK147"/>
  <c r="BC147"/>
  <c r="BB147"/>
  <c r="AX147"/>
  <c r="AW147"/>
  <c r="AS147"/>
  <c r="AR147"/>
  <c r="AJ147"/>
  <c r="AI147"/>
  <c r="AE147"/>
  <c r="AD147"/>
  <c r="Z147"/>
  <c r="Y147"/>
  <c r="P147"/>
  <c r="O147"/>
  <c r="K147"/>
  <c r="J147"/>
  <c r="F147"/>
  <c r="E147"/>
  <c r="EX146"/>
  <c r="EW146"/>
  <c r="EQ146"/>
  <c r="EP146"/>
  <c r="ER146" s="1"/>
  <c r="ES146" s="1"/>
  <c r="EN146"/>
  <c r="EM146"/>
  <c r="ED146"/>
  <c r="EC146"/>
  <c r="DY146"/>
  <c r="DX146"/>
  <c r="DT146"/>
  <c r="DS146"/>
  <c r="DJ146"/>
  <c r="DI146"/>
  <c r="DE146"/>
  <c r="DD146"/>
  <c r="CZ146"/>
  <c r="CY146"/>
  <c r="CP146"/>
  <c r="CO146"/>
  <c r="CK146"/>
  <c r="CJ146"/>
  <c r="CF146"/>
  <c r="CE146"/>
  <c r="BV146"/>
  <c r="BU146"/>
  <c r="BQ146"/>
  <c r="BP146"/>
  <c r="BL146"/>
  <c r="BK146"/>
  <c r="BC146"/>
  <c r="BB146"/>
  <c r="AX146"/>
  <c r="AW146"/>
  <c r="AS146"/>
  <c r="AR146"/>
  <c r="AJ146"/>
  <c r="AI146"/>
  <c r="AE146"/>
  <c r="AD146"/>
  <c r="Z146"/>
  <c r="Y146"/>
  <c r="P146"/>
  <c r="O146"/>
  <c r="K146"/>
  <c r="J146"/>
  <c r="F146"/>
  <c r="E146"/>
  <c r="EL141"/>
  <c r="EL162" s="1"/>
  <c r="DW141"/>
  <c r="DW162" s="1"/>
  <c r="DW166" s="1"/>
  <c r="DW170" s="1"/>
  <c r="DW176" s="1"/>
  <c r="DW182" s="1"/>
  <c r="DV141"/>
  <c r="DV162" s="1"/>
  <c r="DR141"/>
  <c r="DR162" s="1"/>
  <c r="DC141"/>
  <c r="DC162" s="1"/>
  <c r="DC166" s="1"/>
  <c r="DC170" s="1"/>
  <c r="DC176" s="1"/>
  <c r="DC182" s="1"/>
  <c r="DB141"/>
  <c r="DB162" s="1"/>
  <c r="CX141"/>
  <c r="CX162" s="1"/>
  <c r="CI141"/>
  <c r="CI162" s="1"/>
  <c r="CI166" s="1"/>
  <c r="CI170" s="1"/>
  <c r="CI176" s="1"/>
  <c r="CI182" s="1"/>
  <c r="CH141"/>
  <c r="CH162" s="1"/>
  <c r="CD141"/>
  <c r="CD162" s="1"/>
  <c r="BO141"/>
  <c r="BO162" s="1"/>
  <c r="BO166" s="1"/>
  <c r="BO170" s="1"/>
  <c r="BO176" s="1"/>
  <c r="BO182" s="1"/>
  <c r="BN141"/>
  <c r="BN162" s="1"/>
  <c r="BJ141"/>
  <c r="BJ162" s="1"/>
  <c r="AV141"/>
  <c r="AV162" s="1"/>
  <c r="AV166" s="1"/>
  <c r="AV170" s="1"/>
  <c r="AV176" s="1"/>
  <c r="AV182" s="1"/>
  <c r="AU141"/>
  <c r="AU162" s="1"/>
  <c r="AQ141"/>
  <c r="AQ162" s="1"/>
  <c r="AC141"/>
  <c r="AC162" s="1"/>
  <c r="AC166" s="1"/>
  <c r="AC170" s="1"/>
  <c r="AC176" s="1"/>
  <c r="AC182" s="1"/>
  <c r="AB141"/>
  <c r="AB162" s="1"/>
  <c r="X141"/>
  <c r="X162" s="1"/>
  <c r="M141"/>
  <c r="M162" s="1"/>
  <c r="I141"/>
  <c r="I162" s="1"/>
  <c r="H141"/>
  <c r="H162" s="1"/>
  <c r="D141"/>
  <c r="D162" s="1"/>
  <c r="C141"/>
  <c r="C162" s="1"/>
  <c r="EU140"/>
  <c r="EQ140"/>
  <c r="EQ227" s="1"/>
  <c r="EP140"/>
  <c r="EP227" s="1"/>
  <c r="ER227" s="1"/>
  <c r="ES227" s="1"/>
  <c r="EM140"/>
  <c r="EN140" s="1"/>
  <c r="EK140"/>
  <c r="EK231" s="1"/>
  <c r="EM231" s="1"/>
  <c r="EN231" s="1"/>
  <c r="EB140"/>
  <c r="EB231" s="1"/>
  <c r="EC231" s="1"/>
  <c r="ED231" s="1"/>
  <c r="EA140"/>
  <c r="EC140" s="1"/>
  <c r="ED140" s="1"/>
  <c r="DX140"/>
  <c r="DY140" s="1"/>
  <c r="DQ140"/>
  <c r="DQ231" s="1"/>
  <c r="DS231" s="1"/>
  <c r="DT231" s="1"/>
  <c r="DH140"/>
  <c r="DH231" s="1"/>
  <c r="DI231" s="1"/>
  <c r="DJ231" s="1"/>
  <c r="DG140"/>
  <c r="DI140" s="1"/>
  <c r="DJ140" s="1"/>
  <c r="DD140"/>
  <c r="DE140" s="1"/>
  <c r="CY140"/>
  <c r="CZ140" s="1"/>
  <c r="CW140"/>
  <c r="CW231" s="1"/>
  <c r="CY231" s="1"/>
  <c r="CZ231" s="1"/>
  <c r="CN140"/>
  <c r="CN231" s="1"/>
  <c r="CO231" s="1"/>
  <c r="CP231" s="1"/>
  <c r="CM140"/>
  <c r="CO140" s="1"/>
  <c r="CP140" s="1"/>
  <c r="CK140"/>
  <c r="CJ140"/>
  <c r="CC140"/>
  <c r="CC231" s="1"/>
  <c r="CE231" s="1"/>
  <c r="CF231" s="1"/>
  <c r="BT140"/>
  <c r="BT231" s="1"/>
  <c r="BU231" s="1"/>
  <c r="BV231" s="1"/>
  <c r="BS140"/>
  <c r="BU140" s="1"/>
  <c r="BV140" s="1"/>
  <c r="BP140"/>
  <c r="BQ140" s="1"/>
  <c r="BK140"/>
  <c r="BL140" s="1"/>
  <c r="BI140"/>
  <c r="BI231" s="1"/>
  <c r="BK231" s="1"/>
  <c r="BL231" s="1"/>
  <c r="BA140"/>
  <c r="BA231" s="1"/>
  <c r="BB231" s="1"/>
  <c r="BC231" s="1"/>
  <c r="AZ140"/>
  <c r="BB140" s="1"/>
  <c r="BC140" s="1"/>
  <c r="AX140"/>
  <c r="AW140"/>
  <c r="AP140"/>
  <c r="AP231" s="1"/>
  <c r="AR231" s="1"/>
  <c r="AS231" s="1"/>
  <c r="AH140"/>
  <c r="AH231" s="1"/>
  <c r="AI231" s="1"/>
  <c r="AJ231" s="1"/>
  <c r="AG140"/>
  <c r="AI140" s="1"/>
  <c r="AJ140" s="1"/>
  <c r="AD140"/>
  <c r="AE140" s="1"/>
  <c r="Y140"/>
  <c r="Z140" s="1"/>
  <c r="W140"/>
  <c r="W231" s="1"/>
  <c r="Y231" s="1"/>
  <c r="Z231" s="1"/>
  <c r="N140"/>
  <c r="N227" s="1"/>
  <c r="J140"/>
  <c r="K140" s="1"/>
  <c r="E140"/>
  <c r="F140" s="1"/>
  <c r="EQ139"/>
  <c r="EP139"/>
  <c r="ER139" s="1"/>
  <c r="ES139" s="1"/>
  <c r="DX139"/>
  <c r="DY139" s="1"/>
  <c r="DD139"/>
  <c r="DE139" s="1"/>
  <c r="CJ139"/>
  <c r="CK139" s="1"/>
  <c r="BP139"/>
  <c r="BQ139" s="1"/>
  <c r="AW139"/>
  <c r="AX139" s="1"/>
  <c r="AD139"/>
  <c r="AE139" s="1"/>
  <c r="J139"/>
  <c r="K139" s="1"/>
  <c r="EQ138"/>
  <c r="EP138"/>
  <c r="ER138" s="1"/>
  <c r="ES138" s="1"/>
  <c r="DX138"/>
  <c r="DY138" s="1"/>
  <c r="DD138"/>
  <c r="DE138" s="1"/>
  <c r="CJ138"/>
  <c r="CK138" s="1"/>
  <c r="BP138"/>
  <c r="BQ138" s="1"/>
  <c r="AW138"/>
  <c r="AX138" s="1"/>
  <c r="AD138"/>
  <c r="AE138" s="1"/>
  <c r="K138"/>
  <c r="J138"/>
  <c r="ES135"/>
  <c r="EN135"/>
  <c r="DY135"/>
  <c r="DX135"/>
  <c r="DT135"/>
  <c r="DE135"/>
  <c r="DD135"/>
  <c r="CZ135"/>
  <c r="CK135"/>
  <c r="CJ135"/>
  <c r="CF135"/>
  <c r="BQ135"/>
  <c r="BP135"/>
  <c r="BL135"/>
  <c r="AX135"/>
  <c r="AW135"/>
  <c r="AS135"/>
  <c r="AE135"/>
  <c r="AD135"/>
  <c r="Z135"/>
  <c r="K135"/>
  <c r="J135"/>
  <c r="F135"/>
  <c r="EN134"/>
  <c r="EF134"/>
  <c r="DY134"/>
  <c r="DX134"/>
  <c r="DT134"/>
  <c r="DL134"/>
  <c r="DE134"/>
  <c r="DD134"/>
  <c r="CZ134"/>
  <c r="CR134"/>
  <c r="CK134"/>
  <c r="CJ134"/>
  <c r="CF134"/>
  <c r="BX134"/>
  <c r="BQ134"/>
  <c r="BP134"/>
  <c r="BL134"/>
  <c r="BE134"/>
  <c r="AX134"/>
  <c r="AW134"/>
  <c r="AS134"/>
  <c r="AL134"/>
  <c r="AE134"/>
  <c r="AD134"/>
  <c r="Z134"/>
  <c r="R134"/>
  <c r="K134"/>
  <c r="J134"/>
  <c r="F134"/>
  <c r="EU133"/>
  <c r="EU141" s="1"/>
  <c r="EQ133"/>
  <c r="EP133"/>
  <c r="EP141" s="1"/>
  <c r="EM133"/>
  <c r="EN133" s="1"/>
  <c r="EK133"/>
  <c r="EK141" s="1"/>
  <c r="EF133"/>
  <c r="EB133"/>
  <c r="EA133"/>
  <c r="EA141" s="1"/>
  <c r="DX133"/>
  <c r="DY133" s="1"/>
  <c r="DS133"/>
  <c r="DT133" s="1"/>
  <c r="DQ133"/>
  <c r="DQ141" s="1"/>
  <c r="DL133"/>
  <c r="DH133"/>
  <c r="DG133"/>
  <c r="DG141" s="1"/>
  <c r="DD133"/>
  <c r="DE133" s="1"/>
  <c r="CY133"/>
  <c r="CZ133" s="1"/>
  <c r="CW133"/>
  <c r="CW141" s="1"/>
  <c r="CR133"/>
  <c r="CN133"/>
  <c r="CM133"/>
  <c r="CM141" s="1"/>
  <c r="CJ133"/>
  <c r="CK133" s="1"/>
  <c r="CE133"/>
  <c r="CF133" s="1"/>
  <c r="CC133"/>
  <c r="CC141" s="1"/>
  <c r="BX133"/>
  <c r="BT133"/>
  <c r="BS133"/>
  <c r="BS141" s="1"/>
  <c r="BP133"/>
  <c r="BQ133" s="1"/>
  <c r="BK133"/>
  <c r="BL133" s="1"/>
  <c r="BI133"/>
  <c r="BI141" s="1"/>
  <c r="BE133"/>
  <c r="BA133"/>
  <c r="AZ133"/>
  <c r="AZ141" s="1"/>
  <c r="AW133"/>
  <c r="AX133" s="1"/>
  <c r="AR133"/>
  <c r="AS133" s="1"/>
  <c r="AP133"/>
  <c r="AP141" s="1"/>
  <c r="AL133"/>
  <c r="AH133"/>
  <c r="AG133"/>
  <c r="AG141" s="1"/>
  <c r="AD133"/>
  <c r="AE133" s="1"/>
  <c r="Y133"/>
  <c r="Z133" s="1"/>
  <c r="W133"/>
  <c r="W141" s="1"/>
  <c r="R133"/>
  <c r="O133"/>
  <c r="P133" s="1"/>
  <c r="N133"/>
  <c r="K133"/>
  <c r="J133"/>
  <c r="F133"/>
  <c r="E133"/>
  <c r="EX132"/>
  <c r="EW132"/>
  <c r="EQ132"/>
  <c r="EP132"/>
  <c r="ER132" s="1"/>
  <c r="ES132" s="1"/>
  <c r="EN132"/>
  <c r="EM132"/>
  <c r="ED132"/>
  <c r="EC132"/>
  <c r="DY132"/>
  <c r="DX132"/>
  <c r="DT132"/>
  <c r="DS132"/>
  <c r="DJ132"/>
  <c r="DI132"/>
  <c r="DE132"/>
  <c r="DD132"/>
  <c r="CZ132"/>
  <c r="CY132"/>
  <c r="CP132"/>
  <c r="CO132"/>
  <c r="CK132"/>
  <c r="CJ132"/>
  <c r="CF132"/>
  <c r="CE132"/>
  <c r="BV132"/>
  <c r="BU132"/>
  <c r="BQ132"/>
  <c r="BP132"/>
  <c r="BL132"/>
  <c r="BK132"/>
  <c r="BC132"/>
  <c r="BB132"/>
  <c r="AX132"/>
  <c r="AW132"/>
  <c r="AS132"/>
  <c r="AR132"/>
  <c r="AJ132"/>
  <c r="AI132"/>
  <c r="AE132"/>
  <c r="AD132"/>
  <c r="Z132"/>
  <c r="Y132"/>
  <c r="P132"/>
  <c r="O132"/>
  <c r="K132"/>
  <c r="J132"/>
  <c r="F132"/>
  <c r="E132"/>
  <c r="EX131"/>
  <c r="EW131"/>
  <c r="EQ131"/>
  <c r="EP131"/>
  <c r="ER131" s="1"/>
  <c r="ES131" s="1"/>
  <c r="EN131"/>
  <c r="EM131"/>
  <c r="ED131"/>
  <c r="EC131"/>
  <c r="DY131"/>
  <c r="DX131"/>
  <c r="DT131"/>
  <c r="DS131"/>
  <c r="DJ131"/>
  <c r="DI131"/>
  <c r="DE131"/>
  <c r="DD131"/>
  <c r="CZ131"/>
  <c r="CY131"/>
  <c r="CP131"/>
  <c r="CO131"/>
  <c r="CK131"/>
  <c r="CJ131"/>
  <c r="CF131"/>
  <c r="CE131"/>
  <c r="BV131"/>
  <c r="BU131"/>
  <c r="BQ131"/>
  <c r="BP131"/>
  <c r="BL131"/>
  <c r="BK131"/>
  <c r="BC131"/>
  <c r="BB131"/>
  <c r="AX131"/>
  <c r="AW131"/>
  <c r="AS131"/>
  <c r="AR131"/>
  <c r="AJ131"/>
  <c r="AI131"/>
  <c r="AE131"/>
  <c r="AD131"/>
  <c r="Z131"/>
  <c r="Y131"/>
  <c r="P131"/>
  <c r="O131"/>
  <c r="K131"/>
  <c r="J131"/>
  <c r="F131"/>
  <c r="E131"/>
  <c r="AX117"/>
  <c r="AW117"/>
  <c r="AE117"/>
  <c r="AD117"/>
  <c r="EL116"/>
  <c r="EK116"/>
  <c r="EM116" s="1"/>
  <c r="EN116" s="1"/>
  <c r="DR116"/>
  <c r="DQ116"/>
  <c r="DS116" s="1"/>
  <c r="DT116" s="1"/>
  <c r="CX116"/>
  <c r="CW116"/>
  <c r="CY116" s="1"/>
  <c r="CZ116" s="1"/>
  <c r="CD116"/>
  <c r="CC116"/>
  <c r="CE116" s="1"/>
  <c r="CF116" s="1"/>
  <c r="BJ116"/>
  <c r="BI116"/>
  <c r="BK116" s="1"/>
  <c r="BL116" s="1"/>
  <c r="AQ116"/>
  <c r="AP116"/>
  <c r="AR116" s="1"/>
  <c r="AS116" s="1"/>
  <c r="X116"/>
  <c r="W116"/>
  <c r="Y116" s="1"/>
  <c r="Z116" s="1"/>
  <c r="EU114"/>
  <c r="EQ114"/>
  <c r="EP114"/>
  <c r="ER114" s="1"/>
  <c r="ES114" s="1"/>
  <c r="EL114"/>
  <c r="EK114"/>
  <c r="EB114"/>
  <c r="EA114"/>
  <c r="EC114" s="1"/>
  <c r="ED114" s="1"/>
  <c r="DX114"/>
  <c r="DY114" s="1"/>
  <c r="DR114"/>
  <c r="DQ114"/>
  <c r="DH114"/>
  <c r="DG114"/>
  <c r="DI114" s="1"/>
  <c r="DJ114" s="1"/>
  <c r="DE114"/>
  <c r="DD114"/>
  <c r="CX114"/>
  <c r="CW114"/>
  <c r="CN114"/>
  <c r="CM114"/>
  <c r="CO114" s="1"/>
  <c r="CP114" s="1"/>
  <c r="CJ114"/>
  <c r="CK114" s="1"/>
  <c r="CD114"/>
  <c r="CC114"/>
  <c r="BT114"/>
  <c r="BS114"/>
  <c r="BU114" s="1"/>
  <c r="BV114" s="1"/>
  <c r="BQ114"/>
  <c r="BP114"/>
  <c r="BJ114"/>
  <c r="BI114"/>
  <c r="BA114"/>
  <c r="AZ114"/>
  <c r="BB114" s="1"/>
  <c r="BC114" s="1"/>
  <c r="AW114"/>
  <c r="AX114" s="1"/>
  <c r="AQ114"/>
  <c r="AP114"/>
  <c r="AH114"/>
  <c r="AG114"/>
  <c r="AI114" s="1"/>
  <c r="AJ114" s="1"/>
  <c r="AE114"/>
  <c r="AD114"/>
  <c r="X114"/>
  <c r="W114"/>
  <c r="J114"/>
  <c r="K114" s="1"/>
  <c r="I114"/>
  <c r="D114"/>
  <c r="EQ113"/>
  <c r="EP113"/>
  <c r="ER113" s="1"/>
  <c r="ES113" s="1"/>
  <c r="EL113"/>
  <c r="EK113"/>
  <c r="DX113"/>
  <c r="DY113" s="1"/>
  <c r="DR113"/>
  <c r="DQ113"/>
  <c r="DD113"/>
  <c r="DE113" s="1"/>
  <c r="CX113"/>
  <c r="CW113"/>
  <c r="CJ113"/>
  <c r="CK113" s="1"/>
  <c r="CD113"/>
  <c r="CC113"/>
  <c r="BP113"/>
  <c r="BQ113" s="1"/>
  <c r="BJ113"/>
  <c r="BI113"/>
  <c r="AW113"/>
  <c r="AX113" s="1"/>
  <c r="AQ113"/>
  <c r="AP113"/>
  <c r="AD113"/>
  <c r="AE113" s="1"/>
  <c r="X113"/>
  <c r="W113"/>
  <c r="I113"/>
  <c r="J113" s="1"/>
  <c r="K113" s="1"/>
  <c r="D113"/>
  <c r="EQ112"/>
  <c r="EP112"/>
  <c r="ER112" s="1"/>
  <c r="ES112" s="1"/>
  <c r="EL112"/>
  <c r="EK112"/>
  <c r="EM112" s="1"/>
  <c r="EN112" s="1"/>
  <c r="DX112"/>
  <c r="DY112" s="1"/>
  <c r="DW112"/>
  <c r="DR112"/>
  <c r="DQ112"/>
  <c r="DS112" s="1"/>
  <c r="DT112" s="1"/>
  <c r="DC112"/>
  <c r="DD112" s="1"/>
  <c r="DE112" s="1"/>
  <c r="CX112"/>
  <c r="CW112"/>
  <c r="CY112" s="1"/>
  <c r="CZ112" s="1"/>
  <c r="CJ112"/>
  <c r="CK112" s="1"/>
  <c r="CI112"/>
  <c r="CD112"/>
  <c r="CC112"/>
  <c r="CE112" s="1"/>
  <c r="CF112" s="1"/>
  <c r="BO112"/>
  <c r="BP112" s="1"/>
  <c r="BQ112" s="1"/>
  <c r="BJ112"/>
  <c r="BI112"/>
  <c r="BK112" s="1"/>
  <c r="BL112" s="1"/>
  <c r="AW112"/>
  <c r="AX112" s="1"/>
  <c r="AV112"/>
  <c r="AQ112"/>
  <c r="AP112"/>
  <c r="AR112" s="1"/>
  <c r="AS112" s="1"/>
  <c r="AC112"/>
  <c r="AB112"/>
  <c r="AD112" s="1"/>
  <c r="AE112" s="1"/>
  <c r="X112"/>
  <c r="W112"/>
  <c r="Y112" s="1"/>
  <c r="Z112" s="1"/>
  <c r="N112"/>
  <c r="O112" s="1"/>
  <c r="P112" s="1"/>
  <c r="I112"/>
  <c r="H112"/>
  <c r="J112" s="1"/>
  <c r="K112" s="1"/>
  <c r="D112"/>
  <c r="C112"/>
  <c r="E112" s="1"/>
  <c r="F112" s="1"/>
  <c r="EQ110"/>
  <c r="EQ234" s="1"/>
  <c r="EP110"/>
  <c r="EP234" s="1"/>
  <c r="EN110"/>
  <c r="DY110"/>
  <c r="DX110"/>
  <c r="DT110"/>
  <c r="DE110"/>
  <c r="DD110"/>
  <c r="CZ110"/>
  <c r="CK110"/>
  <c r="CJ110"/>
  <c r="CF110"/>
  <c r="BQ110"/>
  <c r="BP110"/>
  <c r="BL110"/>
  <c r="AX110"/>
  <c r="AW110"/>
  <c r="AS110"/>
  <c r="AE110"/>
  <c r="AD110"/>
  <c r="Z110"/>
  <c r="J110"/>
  <c r="K110" s="1"/>
  <c r="EU109"/>
  <c r="EU236" s="1"/>
  <c r="EQ109"/>
  <c r="EQ233" s="1"/>
  <c r="EP109"/>
  <c r="EP233" s="1"/>
  <c r="EN109"/>
  <c r="EA109"/>
  <c r="EA236" s="1"/>
  <c r="DX109"/>
  <c r="DY109" s="1"/>
  <c r="DT109"/>
  <c r="DG109"/>
  <c r="DG236" s="1"/>
  <c r="DE109"/>
  <c r="DD109"/>
  <c r="CZ109"/>
  <c r="CM109"/>
  <c r="CM236" s="1"/>
  <c r="CJ109"/>
  <c r="CK109" s="1"/>
  <c r="CF109"/>
  <c r="BS109"/>
  <c r="BS236" s="1"/>
  <c r="BQ109"/>
  <c r="BP109"/>
  <c r="BL109"/>
  <c r="AZ109"/>
  <c r="AZ236" s="1"/>
  <c r="AW109"/>
  <c r="AX109" s="1"/>
  <c r="AS109"/>
  <c r="AG109"/>
  <c r="AG236" s="1"/>
  <c r="AE109"/>
  <c r="AD109"/>
  <c r="Z109"/>
  <c r="J109"/>
  <c r="K109" s="1"/>
  <c r="DW108"/>
  <c r="DV108"/>
  <c r="DX108" s="1"/>
  <c r="DY108" s="1"/>
  <c r="DC108"/>
  <c r="DB108"/>
  <c r="DD108" s="1"/>
  <c r="DE108" s="1"/>
  <c r="CI108"/>
  <c r="CH108"/>
  <c r="CJ108" s="1"/>
  <c r="CK108" s="1"/>
  <c r="BO108"/>
  <c r="BN108"/>
  <c r="BP108" s="1"/>
  <c r="BQ108" s="1"/>
  <c r="AV108"/>
  <c r="AU108"/>
  <c r="AW108" s="1"/>
  <c r="AX108" s="1"/>
  <c r="AC108"/>
  <c r="AB108"/>
  <c r="AD108" s="1"/>
  <c r="AE108" s="1"/>
  <c r="I108"/>
  <c r="I232" s="1"/>
  <c r="DW107"/>
  <c r="DV107"/>
  <c r="DX107" s="1"/>
  <c r="DY107" s="1"/>
  <c r="DC107"/>
  <c r="DB107"/>
  <c r="DD107" s="1"/>
  <c r="DE107" s="1"/>
  <c r="CI107"/>
  <c r="CH107"/>
  <c r="CJ107" s="1"/>
  <c r="CK107" s="1"/>
  <c r="BO107"/>
  <c r="BN107"/>
  <c r="BP107" s="1"/>
  <c r="BQ107" s="1"/>
  <c r="AV107"/>
  <c r="AU107"/>
  <c r="AW107" s="1"/>
  <c r="AX107" s="1"/>
  <c r="AC107"/>
  <c r="AB107"/>
  <c r="AD107" s="1"/>
  <c r="AE107" s="1"/>
  <c r="I107"/>
  <c r="EL106"/>
  <c r="EL236" s="1"/>
  <c r="DW106"/>
  <c r="DV106"/>
  <c r="DR106"/>
  <c r="DR236" s="1"/>
  <c r="DC106"/>
  <c r="DB106"/>
  <c r="CX106"/>
  <c r="CX236" s="1"/>
  <c r="CI106"/>
  <c r="CH106"/>
  <c r="CD106"/>
  <c r="CD236" s="1"/>
  <c r="BO106"/>
  <c r="BN106"/>
  <c r="BJ106"/>
  <c r="BJ236" s="1"/>
  <c r="AV106"/>
  <c r="AU106"/>
  <c r="AQ106"/>
  <c r="AQ236" s="1"/>
  <c r="AC106"/>
  <c r="AB106"/>
  <c r="X106"/>
  <c r="X236" s="1"/>
  <c r="M106"/>
  <c r="I106"/>
  <c r="C106"/>
  <c r="C232" s="1"/>
  <c r="DW101"/>
  <c r="DX101" s="1"/>
  <c r="DY101" s="1"/>
  <c r="DC101"/>
  <c r="DD101" s="1"/>
  <c r="DE101" s="1"/>
  <c r="CI101"/>
  <c r="CJ101" s="1"/>
  <c r="CK101" s="1"/>
  <c r="BO101"/>
  <c r="BP101" s="1"/>
  <c r="BQ101" s="1"/>
  <c r="AV101"/>
  <c r="AU101"/>
  <c r="AW101" s="1"/>
  <c r="AX101" s="1"/>
  <c r="AC101"/>
  <c r="AD101" s="1"/>
  <c r="AE101" s="1"/>
  <c r="I101"/>
  <c r="C97"/>
  <c r="EU94"/>
  <c r="EA94"/>
  <c r="DG94"/>
  <c r="CM94"/>
  <c r="BS94"/>
  <c r="AZ94"/>
  <c r="AG94"/>
  <c r="EL93"/>
  <c r="EC93"/>
  <c r="ED93" s="1"/>
  <c r="EB93"/>
  <c r="DW93"/>
  <c r="DV93"/>
  <c r="DX93" s="1"/>
  <c r="DY93" s="1"/>
  <c r="DR93"/>
  <c r="DI93"/>
  <c r="DJ93" s="1"/>
  <c r="DH93"/>
  <c r="DC93"/>
  <c r="DB93"/>
  <c r="DD93" s="1"/>
  <c r="DE93" s="1"/>
  <c r="CX93"/>
  <c r="CN93"/>
  <c r="CO93" s="1"/>
  <c r="CP93" s="1"/>
  <c r="CI93"/>
  <c r="CH93"/>
  <c r="CJ93" s="1"/>
  <c r="CK93" s="1"/>
  <c r="CD93"/>
  <c r="BT93"/>
  <c r="BU93" s="1"/>
  <c r="BV93" s="1"/>
  <c r="BO93"/>
  <c r="BN93"/>
  <c r="BP93" s="1"/>
  <c r="BQ93" s="1"/>
  <c r="BJ93"/>
  <c r="BA93"/>
  <c r="BB93" s="1"/>
  <c r="BC93" s="1"/>
  <c r="AV93"/>
  <c r="AU93"/>
  <c r="AW93" s="1"/>
  <c r="AX93" s="1"/>
  <c r="AQ93"/>
  <c r="AH93"/>
  <c r="AI93" s="1"/>
  <c r="AJ93" s="1"/>
  <c r="AC93"/>
  <c r="AB93"/>
  <c r="AD93" s="1"/>
  <c r="AE93" s="1"/>
  <c r="X93"/>
  <c r="M93"/>
  <c r="I93"/>
  <c r="C93"/>
  <c r="EQ92"/>
  <c r="EV93" s="1"/>
  <c r="EW93" s="1"/>
  <c r="EX93" s="1"/>
  <c r="EP92"/>
  <c r="ER92" s="1"/>
  <c r="ES92" s="1"/>
  <c r="EK92"/>
  <c r="DX92"/>
  <c r="DY92" s="1"/>
  <c r="DQ92"/>
  <c r="DE92"/>
  <c r="DD92"/>
  <c r="CW92"/>
  <c r="CJ92"/>
  <c r="CK92" s="1"/>
  <c r="CC92"/>
  <c r="BQ92"/>
  <c r="BP92"/>
  <c r="BI92"/>
  <c r="AW92"/>
  <c r="AX92" s="1"/>
  <c r="AP92"/>
  <c r="AE92"/>
  <c r="AD92"/>
  <c r="W92"/>
  <c r="O92"/>
  <c r="P92" s="1"/>
  <c r="N92"/>
  <c r="H92"/>
  <c r="J92" s="1"/>
  <c r="K92" s="1"/>
  <c r="D92"/>
  <c r="EQ88"/>
  <c r="EP88"/>
  <c r="EQ87"/>
  <c r="ES87" s="1"/>
  <c r="EP87"/>
  <c r="ER87" s="1"/>
  <c r="EN87"/>
  <c r="DY87"/>
  <c r="DX87"/>
  <c r="DT87"/>
  <c r="DE87"/>
  <c r="DD87"/>
  <c r="CZ87"/>
  <c r="CK87"/>
  <c r="CJ87"/>
  <c r="CF87"/>
  <c r="BQ87"/>
  <c r="BP87"/>
  <c r="BL87"/>
  <c r="AX87"/>
  <c r="AW87"/>
  <c r="AS87"/>
  <c r="AE87"/>
  <c r="AD87"/>
  <c r="Z87"/>
  <c r="K87"/>
  <c r="EQ86"/>
  <c r="ES86" s="1"/>
  <c r="EP86"/>
  <c r="ER86" s="1"/>
  <c r="EN86"/>
  <c r="EF86"/>
  <c r="DY86"/>
  <c r="DX86"/>
  <c r="DT86"/>
  <c r="DL86"/>
  <c r="DE86"/>
  <c r="DD86"/>
  <c r="CZ86"/>
  <c r="CR86"/>
  <c r="CK86"/>
  <c r="CJ86"/>
  <c r="CF86"/>
  <c r="BX86"/>
  <c r="BQ86"/>
  <c r="BP86"/>
  <c r="BL86"/>
  <c r="BE86"/>
  <c r="AX86"/>
  <c r="AW86"/>
  <c r="AS86"/>
  <c r="AL86"/>
  <c r="AE86"/>
  <c r="AD86"/>
  <c r="Z86"/>
  <c r="K86"/>
  <c r="EQ85"/>
  <c r="EQ93" s="1"/>
  <c r="EP85"/>
  <c r="EP93" s="1"/>
  <c r="EK85"/>
  <c r="EK93" s="1"/>
  <c r="EM93" s="1"/>
  <c r="EN93" s="1"/>
  <c r="EF85"/>
  <c r="EB85"/>
  <c r="EB94" s="1"/>
  <c r="DX85"/>
  <c r="DY85" s="1"/>
  <c r="DS85"/>
  <c r="DT85" s="1"/>
  <c r="DQ85"/>
  <c r="DQ93" s="1"/>
  <c r="DS93" s="1"/>
  <c r="DT93" s="1"/>
  <c r="DL85"/>
  <c r="DI85"/>
  <c r="DJ85" s="1"/>
  <c r="DH85"/>
  <c r="DH94" s="1"/>
  <c r="DE85"/>
  <c r="DD85"/>
  <c r="CW85"/>
  <c r="CW93" s="1"/>
  <c r="CY93" s="1"/>
  <c r="CZ93" s="1"/>
  <c r="CR85"/>
  <c r="CN85"/>
  <c r="CN94" s="1"/>
  <c r="CJ85"/>
  <c r="CK85" s="1"/>
  <c r="CE85"/>
  <c r="CF85" s="1"/>
  <c r="CC85"/>
  <c r="CC93" s="1"/>
  <c r="CE93" s="1"/>
  <c r="CF93" s="1"/>
  <c r="BX85"/>
  <c r="BU85"/>
  <c r="BV85" s="1"/>
  <c r="BT85"/>
  <c r="BT94" s="1"/>
  <c r="BQ85"/>
  <c r="BP85"/>
  <c r="BI85"/>
  <c r="BI93" s="1"/>
  <c r="BK93" s="1"/>
  <c r="BL93" s="1"/>
  <c r="BE85"/>
  <c r="BA85"/>
  <c r="BA94" s="1"/>
  <c r="AW85"/>
  <c r="AX85" s="1"/>
  <c r="AR85"/>
  <c r="AS85" s="1"/>
  <c r="AP85"/>
  <c r="AP93" s="1"/>
  <c r="AR93" s="1"/>
  <c r="AS93" s="1"/>
  <c r="AL85"/>
  <c r="AI85"/>
  <c r="AJ85" s="1"/>
  <c r="AH85"/>
  <c r="AH94" s="1"/>
  <c r="AE85"/>
  <c r="AD85"/>
  <c r="W85"/>
  <c r="W93" s="1"/>
  <c r="Y93" s="1"/>
  <c r="Z93" s="1"/>
  <c r="N85"/>
  <c r="N93" s="1"/>
  <c r="D85"/>
  <c r="D93" s="1"/>
  <c r="EW84"/>
  <c r="EX84" s="1"/>
  <c r="ER84"/>
  <c r="ES84" s="1"/>
  <c r="EM84"/>
  <c r="EN84" s="1"/>
  <c r="EC84"/>
  <c r="ED84" s="1"/>
  <c r="DX84"/>
  <c r="DY84" s="1"/>
  <c r="DS84"/>
  <c r="DT84" s="1"/>
  <c r="DI84"/>
  <c r="DJ84" s="1"/>
  <c r="DD84"/>
  <c r="DE84" s="1"/>
  <c r="CY84"/>
  <c r="CZ84" s="1"/>
  <c r="CO84"/>
  <c r="CP84" s="1"/>
  <c r="CJ84"/>
  <c r="CK84" s="1"/>
  <c r="CE84"/>
  <c r="CF84" s="1"/>
  <c r="BU84"/>
  <c r="BV84" s="1"/>
  <c r="BP84"/>
  <c r="BQ84" s="1"/>
  <c r="BK84"/>
  <c r="BL84" s="1"/>
  <c r="BB84"/>
  <c r="BC84" s="1"/>
  <c r="AW84"/>
  <c r="AX84" s="1"/>
  <c r="AR84"/>
  <c r="AS84" s="1"/>
  <c r="AI84"/>
  <c r="AJ84" s="1"/>
  <c r="AD84"/>
  <c r="AE84" s="1"/>
  <c r="Y84"/>
  <c r="Z84" s="1"/>
  <c r="O84"/>
  <c r="P84" s="1"/>
  <c r="J84"/>
  <c r="K84" s="1"/>
  <c r="E84"/>
  <c r="F84" s="1"/>
  <c r="EW83"/>
  <c r="EX83" s="1"/>
  <c r="ER83"/>
  <c r="ES83" s="1"/>
  <c r="EM83"/>
  <c r="EN83" s="1"/>
  <c r="EC83"/>
  <c r="ED83" s="1"/>
  <c r="DX83"/>
  <c r="DY83" s="1"/>
  <c r="DS83"/>
  <c r="DT83" s="1"/>
  <c r="DI83"/>
  <c r="DJ83" s="1"/>
  <c r="DD83"/>
  <c r="DE83" s="1"/>
  <c r="CY83"/>
  <c r="CZ83" s="1"/>
  <c r="CO83"/>
  <c r="CP83" s="1"/>
  <c r="CJ83"/>
  <c r="CK83" s="1"/>
  <c r="CE83"/>
  <c r="CF83" s="1"/>
  <c r="BU83"/>
  <c r="BV83" s="1"/>
  <c r="BP83"/>
  <c r="BQ83" s="1"/>
  <c r="BK83"/>
  <c r="BL83" s="1"/>
  <c r="BB83"/>
  <c r="BC83" s="1"/>
  <c r="AW83"/>
  <c r="AX83" s="1"/>
  <c r="AR83"/>
  <c r="AS83" s="1"/>
  <c r="AI83"/>
  <c r="AJ83" s="1"/>
  <c r="AD83"/>
  <c r="AE83" s="1"/>
  <c r="Y83"/>
  <c r="Z83" s="1"/>
  <c r="O83"/>
  <c r="P83" s="1"/>
  <c r="J83"/>
  <c r="K83" s="1"/>
  <c r="E83"/>
  <c r="F83" s="1"/>
  <c r="EU79"/>
  <c r="EU99" s="1"/>
  <c r="EL79"/>
  <c r="EL99" s="1"/>
  <c r="EA79"/>
  <c r="EA99" s="1"/>
  <c r="DW79"/>
  <c r="DW99" s="1"/>
  <c r="DV79"/>
  <c r="DV99" s="1"/>
  <c r="DX99" s="1"/>
  <c r="DY99" s="1"/>
  <c r="DR79"/>
  <c r="DR99" s="1"/>
  <c r="DG79"/>
  <c r="DG99" s="1"/>
  <c r="DC79"/>
  <c r="DC99" s="1"/>
  <c r="DB79"/>
  <c r="DB99" s="1"/>
  <c r="DD99" s="1"/>
  <c r="DE99" s="1"/>
  <c r="CX79"/>
  <c r="CX99" s="1"/>
  <c r="CM79"/>
  <c r="CM99" s="1"/>
  <c r="CI79"/>
  <c r="CI99" s="1"/>
  <c r="CH79"/>
  <c r="CH99" s="1"/>
  <c r="CJ99" s="1"/>
  <c r="CK99" s="1"/>
  <c r="CD79"/>
  <c r="CD99" s="1"/>
  <c r="BS79"/>
  <c r="BS99" s="1"/>
  <c r="BO79"/>
  <c r="BO99" s="1"/>
  <c r="BN79"/>
  <c r="BN99" s="1"/>
  <c r="BP99" s="1"/>
  <c r="BQ99" s="1"/>
  <c r="BJ79"/>
  <c r="BJ99" s="1"/>
  <c r="AZ79"/>
  <c r="AZ99" s="1"/>
  <c r="AV79"/>
  <c r="AV99" s="1"/>
  <c r="AU79"/>
  <c r="AU99" s="1"/>
  <c r="AW99" s="1"/>
  <c r="AX99" s="1"/>
  <c r="AQ79"/>
  <c r="AQ99" s="1"/>
  <c r="AG79"/>
  <c r="AG99" s="1"/>
  <c r="AC79"/>
  <c r="AC99" s="1"/>
  <c r="AB79"/>
  <c r="AB99" s="1"/>
  <c r="AD99" s="1"/>
  <c r="AE99" s="1"/>
  <c r="X79"/>
  <c r="X99" s="1"/>
  <c r="M79"/>
  <c r="M97" s="1"/>
  <c r="I79"/>
  <c r="I97" s="1"/>
  <c r="C79"/>
  <c r="C96" s="1"/>
  <c r="EQ78"/>
  <c r="EQ107" s="1"/>
  <c r="EP78"/>
  <c r="EP107" s="1"/>
  <c r="ER107" s="1"/>
  <c r="ES107" s="1"/>
  <c r="EK78"/>
  <c r="EM78" s="1"/>
  <c r="EN78" s="1"/>
  <c r="EC78"/>
  <c r="ED78" s="1"/>
  <c r="EB78"/>
  <c r="DY78"/>
  <c r="DX78"/>
  <c r="DQ78"/>
  <c r="DS78" s="1"/>
  <c r="DT78" s="1"/>
  <c r="DI78"/>
  <c r="DJ78" s="1"/>
  <c r="DH78"/>
  <c r="DE78"/>
  <c r="DD78"/>
  <c r="CW78"/>
  <c r="CY78" s="1"/>
  <c r="CZ78" s="1"/>
  <c r="CO78"/>
  <c r="CP78" s="1"/>
  <c r="CN78"/>
  <c r="CK78"/>
  <c r="CJ78"/>
  <c r="CC78"/>
  <c r="CE78" s="1"/>
  <c r="CF78" s="1"/>
  <c r="BU78"/>
  <c r="BV78" s="1"/>
  <c r="BT78"/>
  <c r="BQ78"/>
  <c r="BP78"/>
  <c r="BI78"/>
  <c r="BK78" s="1"/>
  <c r="BL78" s="1"/>
  <c r="BB78"/>
  <c r="BC78" s="1"/>
  <c r="BA78"/>
  <c r="AX78"/>
  <c r="AW78"/>
  <c r="AP78"/>
  <c r="AR78" s="1"/>
  <c r="AS78" s="1"/>
  <c r="AI78"/>
  <c r="AJ78" s="1"/>
  <c r="AH78"/>
  <c r="AE78"/>
  <c r="AD78"/>
  <c r="W78"/>
  <c r="Y78" s="1"/>
  <c r="Z78" s="1"/>
  <c r="O78"/>
  <c r="P78" s="1"/>
  <c r="N78"/>
  <c r="H78"/>
  <c r="H107" s="1"/>
  <c r="J107" s="1"/>
  <c r="K107" s="1"/>
  <c r="E78"/>
  <c r="F78" s="1"/>
  <c r="D78"/>
  <c r="EQ73"/>
  <c r="ES73" s="1"/>
  <c r="EP73"/>
  <c r="ER73" s="1"/>
  <c r="EN73"/>
  <c r="DY73"/>
  <c r="DX73"/>
  <c r="DT73"/>
  <c r="DE73"/>
  <c r="DD73"/>
  <c r="CZ73"/>
  <c r="CK73"/>
  <c r="CJ73"/>
  <c r="CF73"/>
  <c r="BQ73"/>
  <c r="BP73"/>
  <c r="BL73"/>
  <c r="AX73"/>
  <c r="AW73"/>
  <c r="AS73"/>
  <c r="AE73"/>
  <c r="AD73"/>
  <c r="Z73"/>
  <c r="K73"/>
  <c r="EQ72"/>
  <c r="ES72" s="1"/>
  <c r="EP72"/>
  <c r="ER72" s="1"/>
  <c r="EN72"/>
  <c r="DY72"/>
  <c r="DX72"/>
  <c r="DT72"/>
  <c r="DE72"/>
  <c r="DD72"/>
  <c r="CZ72"/>
  <c r="CK72"/>
  <c r="CJ72"/>
  <c r="CF72"/>
  <c r="BQ72"/>
  <c r="BP72"/>
  <c r="BL72"/>
  <c r="AX72"/>
  <c r="AW72"/>
  <c r="AS72"/>
  <c r="AE72"/>
  <c r="AD72"/>
  <c r="Z72"/>
  <c r="K72"/>
  <c r="EQ71"/>
  <c r="ES71" s="1"/>
  <c r="EP71"/>
  <c r="ER71" s="1"/>
  <c r="EN71"/>
  <c r="EF71"/>
  <c r="DY71"/>
  <c r="DX71"/>
  <c r="DT71"/>
  <c r="DL71"/>
  <c r="DE71"/>
  <c r="DD71"/>
  <c r="CZ71"/>
  <c r="CR71"/>
  <c r="CK71"/>
  <c r="CJ71"/>
  <c r="CF71"/>
  <c r="BX71"/>
  <c r="BQ71"/>
  <c r="BP71"/>
  <c r="BL71"/>
  <c r="BE71"/>
  <c r="AX71"/>
  <c r="AW71"/>
  <c r="AS71"/>
  <c r="AL71"/>
  <c r="AE71"/>
  <c r="AD71"/>
  <c r="Z71"/>
  <c r="K71"/>
  <c r="EQ70"/>
  <c r="EQ101" s="1"/>
  <c r="ER101" s="1"/>
  <c r="ES101" s="1"/>
  <c r="EP70"/>
  <c r="EP79" s="1"/>
  <c r="EK70"/>
  <c r="EK79" s="1"/>
  <c r="EF70"/>
  <c r="EB70"/>
  <c r="EB105" s="1"/>
  <c r="EC105" s="1"/>
  <c r="ED105" s="1"/>
  <c r="DX70"/>
  <c r="DY70" s="1"/>
  <c r="DS70"/>
  <c r="DT70" s="1"/>
  <c r="DQ70"/>
  <c r="DQ79" s="1"/>
  <c r="DL70"/>
  <c r="DI70"/>
  <c r="DJ70" s="1"/>
  <c r="DH70"/>
  <c r="DH105" s="1"/>
  <c r="DI105" s="1"/>
  <c r="DJ105" s="1"/>
  <c r="DE70"/>
  <c r="DD70"/>
  <c r="CW70"/>
  <c r="CW79" s="1"/>
  <c r="CR70"/>
  <c r="CN70"/>
  <c r="CN105" s="1"/>
  <c r="CO105" s="1"/>
  <c r="CP105" s="1"/>
  <c r="CJ70"/>
  <c r="CK70" s="1"/>
  <c r="CE70"/>
  <c r="CF70" s="1"/>
  <c r="CC70"/>
  <c r="CC79" s="1"/>
  <c r="BX70"/>
  <c r="BU70"/>
  <c r="BV70" s="1"/>
  <c r="BT70"/>
  <c r="BT105" s="1"/>
  <c r="BU105" s="1"/>
  <c r="BV105" s="1"/>
  <c r="BQ70"/>
  <c r="BP70"/>
  <c r="BI70"/>
  <c r="BI79" s="1"/>
  <c r="BE70"/>
  <c r="BA70"/>
  <c r="BA105" s="1"/>
  <c r="BB105" s="1"/>
  <c r="BC105" s="1"/>
  <c r="AW70"/>
  <c r="AX70" s="1"/>
  <c r="AR70"/>
  <c r="AS70" s="1"/>
  <c r="AP70"/>
  <c r="AP79" s="1"/>
  <c r="AL70"/>
  <c r="AI70"/>
  <c r="AJ70" s="1"/>
  <c r="AH70"/>
  <c r="AH105" s="1"/>
  <c r="AI105" s="1"/>
  <c r="AJ105" s="1"/>
  <c r="AE70"/>
  <c r="AD70"/>
  <c r="W70"/>
  <c r="W79" s="1"/>
  <c r="N70"/>
  <c r="N101" s="1"/>
  <c r="D70"/>
  <c r="D79" s="1"/>
  <c r="DW68"/>
  <c r="DX68" s="1"/>
  <c r="DY68" s="1"/>
  <c r="DC68"/>
  <c r="DD68" s="1"/>
  <c r="DE68" s="1"/>
  <c r="CI68"/>
  <c r="CJ68" s="1"/>
  <c r="CK68" s="1"/>
  <c r="BO68"/>
  <c r="BP68" s="1"/>
  <c r="BQ68" s="1"/>
  <c r="AV68"/>
  <c r="AW68" s="1"/>
  <c r="AX68" s="1"/>
  <c r="AC68"/>
  <c r="AD68" s="1"/>
  <c r="AE68" s="1"/>
  <c r="I68"/>
  <c r="EW66"/>
  <c r="EX66" s="1"/>
  <c r="ER66"/>
  <c r="ES66" s="1"/>
  <c r="EM66"/>
  <c r="EN66" s="1"/>
  <c r="EC66"/>
  <c r="ED66" s="1"/>
  <c r="DX66"/>
  <c r="DY66" s="1"/>
  <c r="DS66"/>
  <c r="DT66" s="1"/>
  <c r="DI66"/>
  <c r="DJ66" s="1"/>
  <c r="DD66"/>
  <c r="DE66" s="1"/>
  <c r="CY66"/>
  <c r="CZ66" s="1"/>
  <c r="CO66"/>
  <c r="CP66" s="1"/>
  <c r="CJ66"/>
  <c r="CK66" s="1"/>
  <c r="CE66"/>
  <c r="CF66" s="1"/>
  <c r="BU66"/>
  <c r="BV66" s="1"/>
  <c r="BP66"/>
  <c r="BQ66" s="1"/>
  <c r="BK66"/>
  <c r="BL66" s="1"/>
  <c r="BB66"/>
  <c r="BC66" s="1"/>
  <c r="AW66"/>
  <c r="AX66" s="1"/>
  <c r="AR66"/>
  <c r="AS66" s="1"/>
  <c r="AI66"/>
  <c r="AJ66" s="1"/>
  <c r="AD66"/>
  <c r="AE66" s="1"/>
  <c r="Y66"/>
  <c r="Z66" s="1"/>
  <c r="O66"/>
  <c r="P66" s="1"/>
  <c r="J66"/>
  <c r="K66" s="1"/>
  <c r="E66"/>
  <c r="F66" s="1"/>
  <c r="EW65"/>
  <c r="EX65" s="1"/>
  <c r="ER65"/>
  <c r="ES65" s="1"/>
  <c r="EM65"/>
  <c r="EN65" s="1"/>
  <c r="EC65"/>
  <c r="ED65" s="1"/>
  <c r="DX65"/>
  <c r="DY65" s="1"/>
  <c r="DS65"/>
  <c r="DT65" s="1"/>
  <c r="DI65"/>
  <c r="DJ65" s="1"/>
  <c r="DD65"/>
  <c r="DE65" s="1"/>
  <c r="CY65"/>
  <c r="CZ65" s="1"/>
  <c r="CO65"/>
  <c r="CP65" s="1"/>
  <c r="CJ65"/>
  <c r="CK65" s="1"/>
  <c r="CE65"/>
  <c r="CF65" s="1"/>
  <c r="BU65"/>
  <c r="BV65" s="1"/>
  <c r="BP65"/>
  <c r="BQ65" s="1"/>
  <c r="BK65"/>
  <c r="BL65" s="1"/>
  <c r="BB65"/>
  <c r="BC65" s="1"/>
  <c r="AW65"/>
  <c r="AX65" s="1"/>
  <c r="AR65"/>
  <c r="AS65" s="1"/>
  <c r="AI65"/>
  <c r="AJ65" s="1"/>
  <c r="AD65"/>
  <c r="AE65" s="1"/>
  <c r="Y65"/>
  <c r="Z65" s="1"/>
  <c r="O65"/>
  <c r="P65" s="1"/>
  <c r="J65"/>
  <c r="K65" s="1"/>
  <c r="E65"/>
  <c r="F65" s="1"/>
  <c r="ER44"/>
  <c r="ES44" s="1"/>
  <c r="DX44"/>
  <c r="DY44" s="1"/>
  <c r="DD44"/>
  <c r="DE44" s="1"/>
  <c r="CJ44"/>
  <c r="CK44" s="1"/>
  <c r="BP44"/>
  <c r="BQ44" s="1"/>
  <c r="AW44"/>
  <c r="AX44" s="1"/>
  <c r="AD44"/>
  <c r="AE44" s="1"/>
  <c r="J44"/>
  <c r="K44" s="1"/>
  <c r="EV40"/>
  <c r="EU40"/>
  <c r="EW40" s="1"/>
  <c r="EX40" s="1"/>
  <c r="EQ40"/>
  <c r="EP40"/>
  <c r="ER40" s="1"/>
  <c r="ES40" s="1"/>
  <c r="EL40"/>
  <c r="EK40"/>
  <c r="EM40" s="1"/>
  <c r="EN40" s="1"/>
  <c r="EB40"/>
  <c r="EA40"/>
  <c r="EC40" s="1"/>
  <c r="ED40" s="1"/>
  <c r="DW40"/>
  <c r="DV40"/>
  <c r="DX40" s="1"/>
  <c r="DY40" s="1"/>
  <c r="DR40"/>
  <c r="DQ40"/>
  <c r="DS40" s="1"/>
  <c r="DT40" s="1"/>
  <c r="DH40"/>
  <c r="DG40"/>
  <c r="DI40" s="1"/>
  <c r="DJ40" s="1"/>
  <c r="DC40"/>
  <c r="DB40"/>
  <c r="DD40" s="1"/>
  <c r="DE40" s="1"/>
  <c r="CX40"/>
  <c r="CW40"/>
  <c r="CY40" s="1"/>
  <c r="CZ40" s="1"/>
  <c r="CN40"/>
  <c r="CM40"/>
  <c r="CO40" s="1"/>
  <c r="CP40" s="1"/>
  <c r="CI40"/>
  <c r="CH40"/>
  <c r="CJ40" s="1"/>
  <c r="CK40" s="1"/>
  <c r="CD40"/>
  <c r="CC40"/>
  <c r="CE40" s="1"/>
  <c r="CF40" s="1"/>
  <c r="BT40"/>
  <c r="BS40"/>
  <c r="BU40" s="1"/>
  <c r="BV40" s="1"/>
  <c r="BO40"/>
  <c r="BN40"/>
  <c r="BP40" s="1"/>
  <c r="BQ40" s="1"/>
  <c r="BJ40"/>
  <c r="BI40"/>
  <c r="BK40" s="1"/>
  <c r="BL40" s="1"/>
  <c r="BA40"/>
  <c r="AZ40"/>
  <c r="BB40" s="1"/>
  <c r="BC40" s="1"/>
  <c r="AV40"/>
  <c r="AU40"/>
  <c r="AW40" s="1"/>
  <c r="AX40" s="1"/>
  <c r="AQ40"/>
  <c r="AP40"/>
  <c r="AR40" s="1"/>
  <c r="AS40" s="1"/>
  <c r="AH40"/>
  <c r="AG40"/>
  <c r="AI40" s="1"/>
  <c r="AJ40" s="1"/>
  <c r="AC40"/>
  <c r="AB40"/>
  <c r="AD40" s="1"/>
  <c r="AE40" s="1"/>
  <c r="X40"/>
  <c r="W40"/>
  <c r="Y40" s="1"/>
  <c r="Z40" s="1"/>
  <c r="N40"/>
  <c r="M40"/>
  <c r="O40" s="1"/>
  <c r="P40" s="1"/>
  <c r="I40"/>
  <c r="H40"/>
  <c r="J40" s="1"/>
  <c r="K40" s="1"/>
  <c r="D40"/>
  <c r="C40"/>
  <c r="E40" s="1"/>
  <c r="F40" s="1"/>
  <c r="C36"/>
  <c r="EU30"/>
  <c r="EL30"/>
  <c r="EA30"/>
  <c r="DW30"/>
  <c r="DV30"/>
  <c r="DX30" s="1"/>
  <c r="DY30" s="1"/>
  <c r="DR30"/>
  <c r="DG30"/>
  <c r="DC30"/>
  <c r="DB30"/>
  <c r="DD30" s="1"/>
  <c r="DE30" s="1"/>
  <c r="CX30"/>
  <c r="CM30"/>
  <c r="CI30"/>
  <c r="CH30"/>
  <c r="CJ30" s="1"/>
  <c r="CK30" s="1"/>
  <c r="CD30"/>
  <c r="BS30"/>
  <c r="BO30"/>
  <c r="BN30"/>
  <c r="BP30" s="1"/>
  <c r="BQ30" s="1"/>
  <c r="BJ30"/>
  <c r="AZ30"/>
  <c r="AV30"/>
  <c r="AU30"/>
  <c r="AW30" s="1"/>
  <c r="AX30" s="1"/>
  <c r="AQ30"/>
  <c r="AG30"/>
  <c r="AC30"/>
  <c r="AB30"/>
  <c r="AD30" s="1"/>
  <c r="AE30" s="1"/>
  <c r="X30"/>
  <c r="M30"/>
  <c r="I30"/>
  <c r="C30"/>
  <c r="EQ29"/>
  <c r="EV29" s="1"/>
  <c r="EW29" s="1"/>
  <c r="EX29" s="1"/>
  <c r="EP29"/>
  <c r="ER29" s="1"/>
  <c r="ES29" s="1"/>
  <c r="EK29"/>
  <c r="EC29"/>
  <c r="ED29" s="1"/>
  <c r="EB29"/>
  <c r="DY29"/>
  <c r="DX29"/>
  <c r="DQ29"/>
  <c r="DI29"/>
  <c r="DJ29" s="1"/>
  <c r="DH29"/>
  <c r="DE29"/>
  <c r="DD29"/>
  <c r="CW29"/>
  <c r="CO29"/>
  <c r="CP29" s="1"/>
  <c r="CN29"/>
  <c r="CK29"/>
  <c r="CJ29"/>
  <c r="CC29"/>
  <c r="BU29"/>
  <c r="BV29" s="1"/>
  <c r="BT29"/>
  <c r="BQ29"/>
  <c r="BP29"/>
  <c r="BI29"/>
  <c r="BB29"/>
  <c r="BC29" s="1"/>
  <c r="BA29"/>
  <c r="AX29"/>
  <c r="AW29"/>
  <c r="AP29"/>
  <c r="AI29"/>
  <c r="AJ29" s="1"/>
  <c r="AH29"/>
  <c r="AE29"/>
  <c r="AD29"/>
  <c r="W29"/>
  <c r="O29"/>
  <c r="P29" s="1"/>
  <c r="N29"/>
  <c r="H29"/>
  <c r="J29" s="1"/>
  <c r="K29" s="1"/>
  <c r="D29"/>
  <c r="EQ23"/>
  <c r="ES23" s="1"/>
  <c r="EP23"/>
  <c r="ER23" s="1"/>
  <c r="EN23"/>
  <c r="DY23"/>
  <c r="DX23"/>
  <c r="DT23"/>
  <c r="DE23"/>
  <c r="DD23"/>
  <c r="CZ23"/>
  <c r="CK23"/>
  <c r="CJ23"/>
  <c r="CF23"/>
  <c r="BQ23"/>
  <c r="BP23"/>
  <c r="BL23"/>
  <c r="AX23"/>
  <c r="AW23"/>
  <c r="AS23"/>
  <c r="AE23"/>
  <c r="AD23"/>
  <c r="Z23"/>
  <c r="K23"/>
  <c r="EQ22"/>
  <c r="ES22" s="1"/>
  <c r="EP22"/>
  <c r="ER22" s="1"/>
  <c r="EN22"/>
  <c r="EF22"/>
  <c r="DY22"/>
  <c r="DX22"/>
  <c r="DT22"/>
  <c r="DL22"/>
  <c r="DE22"/>
  <c r="DD22"/>
  <c r="CZ22"/>
  <c r="CR22"/>
  <c r="CK22"/>
  <c r="CJ22"/>
  <c r="CF22"/>
  <c r="BX22"/>
  <c r="BQ22"/>
  <c r="BP22"/>
  <c r="BL22"/>
  <c r="BE22"/>
  <c r="AX22"/>
  <c r="AW22"/>
  <c r="AS22"/>
  <c r="AL22"/>
  <c r="AE22"/>
  <c r="AD22"/>
  <c r="Z22"/>
  <c r="K22"/>
  <c r="EQ21"/>
  <c r="EQ30" s="1"/>
  <c r="EP21"/>
  <c r="EP30" s="1"/>
  <c r="EK21"/>
  <c r="EK30" s="1"/>
  <c r="EM30" s="1"/>
  <c r="EN30" s="1"/>
  <c r="EF21"/>
  <c r="EB21"/>
  <c r="EB30" s="1"/>
  <c r="DX21"/>
  <c r="DY21" s="1"/>
  <c r="DS21"/>
  <c r="DT21" s="1"/>
  <c r="DQ21"/>
  <c r="DQ30" s="1"/>
  <c r="DS30" s="1"/>
  <c r="DT30" s="1"/>
  <c r="DL21"/>
  <c r="DI21"/>
  <c r="DJ21" s="1"/>
  <c r="DH21"/>
  <c r="DH30" s="1"/>
  <c r="DE21"/>
  <c r="DD21"/>
  <c r="CW21"/>
  <c r="CW30" s="1"/>
  <c r="CY30" s="1"/>
  <c r="CZ30" s="1"/>
  <c r="CR21"/>
  <c r="CN21"/>
  <c r="CN30" s="1"/>
  <c r="CJ21"/>
  <c r="CK21" s="1"/>
  <c r="CE21"/>
  <c r="CF21" s="1"/>
  <c r="CC21"/>
  <c r="CC30" s="1"/>
  <c r="CE30" s="1"/>
  <c r="CF30" s="1"/>
  <c r="BX21"/>
  <c r="BU21"/>
  <c r="BV21" s="1"/>
  <c r="BT21"/>
  <c r="BT30" s="1"/>
  <c r="BQ21"/>
  <c r="BP21"/>
  <c r="BI21"/>
  <c r="BI30" s="1"/>
  <c r="BK30" s="1"/>
  <c r="BL30" s="1"/>
  <c r="BE21"/>
  <c r="BA21"/>
  <c r="BA30" s="1"/>
  <c r="AW21"/>
  <c r="AX21" s="1"/>
  <c r="AR21"/>
  <c r="AS21" s="1"/>
  <c r="AP21"/>
  <c r="AP30" s="1"/>
  <c r="AR30" s="1"/>
  <c r="AS30" s="1"/>
  <c r="AL21"/>
  <c r="AI21"/>
  <c r="AJ21" s="1"/>
  <c r="AH21"/>
  <c r="AH30" s="1"/>
  <c r="AE21"/>
  <c r="AD21"/>
  <c r="W21"/>
  <c r="W30" s="1"/>
  <c r="Y30" s="1"/>
  <c r="Z30" s="1"/>
  <c r="N21"/>
  <c r="N30" s="1"/>
  <c r="D21"/>
  <c r="D30" s="1"/>
  <c r="EW20"/>
  <c r="EX20" s="1"/>
  <c r="ER20"/>
  <c r="ES20" s="1"/>
  <c r="EM20"/>
  <c r="EN20" s="1"/>
  <c r="EC20"/>
  <c r="ED20" s="1"/>
  <c r="DX20"/>
  <c r="DY20" s="1"/>
  <c r="DS20"/>
  <c r="DT20" s="1"/>
  <c r="DI20"/>
  <c r="DJ20" s="1"/>
  <c r="DD20"/>
  <c r="DE20" s="1"/>
  <c r="CY20"/>
  <c r="CZ20" s="1"/>
  <c r="CO20"/>
  <c r="CP20" s="1"/>
  <c r="CJ20"/>
  <c r="CK20" s="1"/>
  <c r="CE20"/>
  <c r="CF20" s="1"/>
  <c r="BU20"/>
  <c r="BV20" s="1"/>
  <c r="BP20"/>
  <c r="BQ20" s="1"/>
  <c r="BK20"/>
  <c r="BL20" s="1"/>
  <c r="BB20"/>
  <c r="BC20" s="1"/>
  <c r="AW20"/>
  <c r="AX20" s="1"/>
  <c r="AR20"/>
  <c r="AS20" s="1"/>
  <c r="AI20"/>
  <c r="AJ20" s="1"/>
  <c r="AD20"/>
  <c r="AE20" s="1"/>
  <c r="Y20"/>
  <c r="Z20" s="1"/>
  <c r="O20"/>
  <c r="P20" s="1"/>
  <c r="J20"/>
  <c r="K20" s="1"/>
  <c r="E20"/>
  <c r="F20" s="1"/>
  <c r="EW19"/>
  <c r="EX19" s="1"/>
  <c r="ER19"/>
  <c r="ES19" s="1"/>
  <c r="EM19"/>
  <c r="EN19" s="1"/>
  <c r="EC19"/>
  <c r="ED19" s="1"/>
  <c r="DX19"/>
  <c r="DY19" s="1"/>
  <c r="DS19"/>
  <c r="DT19" s="1"/>
  <c r="DI19"/>
  <c r="DJ19" s="1"/>
  <c r="DD19"/>
  <c r="DE19" s="1"/>
  <c r="CY19"/>
  <c r="CZ19" s="1"/>
  <c r="CO19"/>
  <c r="CP19" s="1"/>
  <c r="CJ19"/>
  <c r="CK19" s="1"/>
  <c r="CE19"/>
  <c r="CF19" s="1"/>
  <c r="BU19"/>
  <c r="BV19" s="1"/>
  <c r="BP19"/>
  <c r="BQ19" s="1"/>
  <c r="BK19"/>
  <c r="BL19" s="1"/>
  <c r="BB19"/>
  <c r="BC19" s="1"/>
  <c r="AW19"/>
  <c r="AX19" s="1"/>
  <c r="AR19"/>
  <c r="AS19" s="1"/>
  <c r="AI19"/>
  <c r="AJ19" s="1"/>
  <c r="AD19"/>
  <c r="AE19" s="1"/>
  <c r="Y19"/>
  <c r="Z19" s="1"/>
  <c r="O19"/>
  <c r="P19" s="1"/>
  <c r="J19"/>
  <c r="K19" s="1"/>
  <c r="E19"/>
  <c r="F19" s="1"/>
  <c r="DW16"/>
  <c r="DW103" s="1"/>
  <c r="DV16"/>
  <c r="DV103" s="1"/>
  <c r="DC16"/>
  <c r="DC103" s="1"/>
  <c r="DB16"/>
  <c r="DB103" s="1"/>
  <c r="CI16"/>
  <c r="CI103" s="1"/>
  <c r="CH16"/>
  <c r="CH103" s="1"/>
  <c r="BO16"/>
  <c r="BO103" s="1"/>
  <c r="BN16"/>
  <c r="BN103" s="1"/>
  <c r="AV16"/>
  <c r="AV103" s="1"/>
  <c r="AU16"/>
  <c r="AU103" s="1"/>
  <c r="AC16"/>
  <c r="AC103" s="1"/>
  <c r="AB16"/>
  <c r="AB103" s="1"/>
  <c r="M16"/>
  <c r="I16"/>
  <c r="I64" s="1"/>
  <c r="C16"/>
  <c r="C64" s="1"/>
  <c r="EU15"/>
  <c r="EL15"/>
  <c r="EA15"/>
  <c r="DW15"/>
  <c r="DW64" s="1"/>
  <c r="DV15"/>
  <c r="DV64" s="1"/>
  <c r="DX64" s="1"/>
  <c r="DY64" s="1"/>
  <c r="DR15"/>
  <c r="DR64" s="1"/>
  <c r="DG15"/>
  <c r="DC15"/>
  <c r="DC64" s="1"/>
  <c r="DB15"/>
  <c r="DB64" s="1"/>
  <c r="DD64" s="1"/>
  <c r="DE64" s="1"/>
  <c r="CX15"/>
  <c r="CX64" s="1"/>
  <c r="CM15"/>
  <c r="CI15"/>
  <c r="CI64" s="1"/>
  <c r="CH15"/>
  <c r="CH64" s="1"/>
  <c r="CJ64" s="1"/>
  <c r="CK64" s="1"/>
  <c r="CD15"/>
  <c r="CD64" s="1"/>
  <c r="BS15"/>
  <c r="BO15"/>
  <c r="BO64" s="1"/>
  <c r="BN15"/>
  <c r="BN64" s="1"/>
  <c r="BP64" s="1"/>
  <c r="BQ64" s="1"/>
  <c r="BJ15"/>
  <c r="BJ64" s="1"/>
  <c r="AZ15"/>
  <c r="AV15"/>
  <c r="AV64" s="1"/>
  <c r="AU15"/>
  <c r="AU64" s="1"/>
  <c r="AW64" s="1"/>
  <c r="AX64" s="1"/>
  <c r="AQ15"/>
  <c r="AQ64" s="1"/>
  <c r="AG15"/>
  <c r="AC15"/>
  <c r="AC64" s="1"/>
  <c r="AB15"/>
  <c r="AB64" s="1"/>
  <c r="AD64" s="1"/>
  <c r="AE64" s="1"/>
  <c r="X15"/>
  <c r="X64" s="1"/>
  <c r="EQ14"/>
  <c r="EV14" s="1"/>
  <c r="EP14"/>
  <c r="EK14"/>
  <c r="EK106" s="1"/>
  <c r="EC14"/>
  <c r="ED14" s="1"/>
  <c r="EB14"/>
  <c r="EB109" s="1"/>
  <c r="EB236" s="1"/>
  <c r="DY14"/>
  <c r="DX14"/>
  <c r="DQ14"/>
  <c r="DQ106" s="1"/>
  <c r="DI14"/>
  <c r="DJ14" s="1"/>
  <c r="DH14"/>
  <c r="DH109" s="1"/>
  <c r="DH236" s="1"/>
  <c r="DE14"/>
  <c r="DD14"/>
  <c r="CW14"/>
  <c r="CW106" s="1"/>
  <c r="CO14"/>
  <c r="CP14" s="1"/>
  <c r="CN14"/>
  <c r="CN109" s="1"/>
  <c r="CN236" s="1"/>
  <c r="CK14"/>
  <c r="CJ14"/>
  <c r="CC14"/>
  <c r="CC106" s="1"/>
  <c r="BU14"/>
  <c r="BV14" s="1"/>
  <c r="BT14"/>
  <c r="BT109" s="1"/>
  <c r="BT236" s="1"/>
  <c r="BQ14"/>
  <c r="BP14"/>
  <c r="BI14"/>
  <c r="BI106" s="1"/>
  <c r="BB14"/>
  <c r="BC14" s="1"/>
  <c r="BA14"/>
  <c r="BA109" s="1"/>
  <c r="BA236" s="1"/>
  <c r="AX14"/>
  <c r="AW14"/>
  <c r="AP14"/>
  <c r="AP106" s="1"/>
  <c r="AI14"/>
  <c r="AJ14" s="1"/>
  <c r="AH14"/>
  <c r="AH109" s="1"/>
  <c r="AH236" s="1"/>
  <c r="AE14"/>
  <c r="AD14"/>
  <c r="W14"/>
  <c r="W106" s="1"/>
  <c r="O14"/>
  <c r="P14" s="1"/>
  <c r="N14"/>
  <c r="N106" s="1"/>
  <c r="H14"/>
  <c r="J14" s="1"/>
  <c r="K14" s="1"/>
  <c r="E14"/>
  <c r="F14" s="1"/>
  <c r="D14"/>
  <c r="D106" s="1"/>
  <c r="D232" s="1"/>
  <c r="EQ9"/>
  <c r="ES9" s="1"/>
  <c r="EP9"/>
  <c r="ER9" s="1"/>
  <c r="EN9"/>
  <c r="DY9"/>
  <c r="DX9"/>
  <c r="DT9"/>
  <c r="DE9"/>
  <c r="DD9"/>
  <c r="CZ9"/>
  <c r="CK9"/>
  <c r="CJ9"/>
  <c r="CF9"/>
  <c r="BQ9"/>
  <c r="BP9"/>
  <c r="BL9"/>
  <c r="AX9"/>
  <c r="AW9"/>
  <c r="AS9"/>
  <c r="AE9"/>
  <c r="AD9"/>
  <c r="Z9"/>
  <c r="K9"/>
  <c r="EQ8"/>
  <c r="ES8" s="1"/>
  <c r="EP8"/>
  <c r="ER8" s="1"/>
  <c r="EN8"/>
  <c r="EF8"/>
  <c r="DY8"/>
  <c r="DX8"/>
  <c r="DT8"/>
  <c r="DL8"/>
  <c r="DE8"/>
  <c r="DD8"/>
  <c r="CZ8"/>
  <c r="CR8"/>
  <c r="CK8"/>
  <c r="CJ8"/>
  <c r="CF8"/>
  <c r="BX8"/>
  <c r="BQ8"/>
  <c r="BP8"/>
  <c r="BL8"/>
  <c r="BE8"/>
  <c r="AX8"/>
  <c r="AW8"/>
  <c r="AS8"/>
  <c r="AL8"/>
  <c r="AE8"/>
  <c r="AD8"/>
  <c r="Z8"/>
  <c r="K8"/>
  <c r="EQ7"/>
  <c r="EQ68" s="1"/>
  <c r="ER68" s="1"/>
  <c r="ES68" s="1"/>
  <c r="EP7"/>
  <c r="EP16" s="1"/>
  <c r="EK7"/>
  <c r="EK15" s="1"/>
  <c r="EF7"/>
  <c r="EB7"/>
  <c r="EB68" s="1"/>
  <c r="EC68" s="1"/>
  <c r="ED68" s="1"/>
  <c r="DX7"/>
  <c r="DX16" s="1"/>
  <c r="DY16" s="1"/>
  <c r="DS7"/>
  <c r="DT7" s="1"/>
  <c r="DQ7"/>
  <c r="DQ15" s="1"/>
  <c r="DL7"/>
  <c r="DI7"/>
  <c r="DJ7" s="1"/>
  <c r="DH7"/>
  <c r="DH68" s="1"/>
  <c r="DI68" s="1"/>
  <c r="DJ68" s="1"/>
  <c r="DE7"/>
  <c r="DD7"/>
  <c r="DD16" s="1"/>
  <c r="DE16" s="1"/>
  <c r="CW7"/>
  <c r="CW15" s="1"/>
  <c r="CR7"/>
  <c r="CN7"/>
  <c r="CN68" s="1"/>
  <c r="CO68" s="1"/>
  <c r="CP68" s="1"/>
  <c r="CJ7"/>
  <c r="CJ16" s="1"/>
  <c r="CK16" s="1"/>
  <c r="CE7"/>
  <c r="CF7" s="1"/>
  <c r="CC7"/>
  <c r="CC15" s="1"/>
  <c r="BX7"/>
  <c r="BU7"/>
  <c r="BV7" s="1"/>
  <c r="BT7"/>
  <c r="BT68" s="1"/>
  <c r="BU68" s="1"/>
  <c r="BV68" s="1"/>
  <c r="BQ7"/>
  <c r="BP7"/>
  <c r="BP16" s="1"/>
  <c r="BQ16" s="1"/>
  <c r="BI7"/>
  <c r="BI15" s="1"/>
  <c r="BE7"/>
  <c r="BA7"/>
  <c r="BA68" s="1"/>
  <c r="BB68" s="1"/>
  <c r="BC68" s="1"/>
  <c r="AW7"/>
  <c r="AW16" s="1"/>
  <c r="AX16" s="1"/>
  <c r="AR7"/>
  <c r="AS7" s="1"/>
  <c r="AP7"/>
  <c r="AP15" s="1"/>
  <c r="AL7"/>
  <c r="AI7"/>
  <c r="AJ7" s="1"/>
  <c r="AH7"/>
  <c r="AH68" s="1"/>
  <c r="AI68" s="1"/>
  <c r="AJ68" s="1"/>
  <c r="AE7"/>
  <c r="AD7"/>
  <c r="AD16" s="1"/>
  <c r="AE16" s="1"/>
  <c r="W7"/>
  <c r="W15" s="1"/>
  <c r="N7"/>
  <c r="N68" s="1"/>
  <c r="D7"/>
  <c r="D16" s="1"/>
  <c r="EW6"/>
  <c r="EX6" s="1"/>
  <c r="ER6"/>
  <c r="ES6" s="1"/>
  <c r="EM6"/>
  <c r="EN6" s="1"/>
  <c r="EC6"/>
  <c r="ED6" s="1"/>
  <c r="DX6"/>
  <c r="DY6" s="1"/>
  <c r="DS6"/>
  <c r="DT6" s="1"/>
  <c r="DI6"/>
  <c r="DJ6" s="1"/>
  <c r="DD6"/>
  <c r="DE6" s="1"/>
  <c r="CY6"/>
  <c r="CZ6" s="1"/>
  <c r="CO6"/>
  <c r="CP6" s="1"/>
  <c r="CJ6"/>
  <c r="CK6" s="1"/>
  <c r="CE6"/>
  <c r="CF6" s="1"/>
  <c r="BU6"/>
  <c r="BV6" s="1"/>
  <c r="BP6"/>
  <c r="BQ6" s="1"/>
  <c r="BK6"/>
  <c r="BL6" s="1"/>
  <c r="BB6"/>
  <c r="BC6" s="1"/>
  <c r="AW6"/>
  <c r="AX6" s="1"/>
  <c r="AR6"/>
  <c r="AS6" s="1"/>
  <c r="AI6"/>
  <c r="AJ6" s="1"/>
  <c r="AD6"/>
  <c r="AE6" s="1"/>
  <c r="Y6"/>
  <c r="Z6" s="1"/>
  <c r="O6"/>
  <c r="P6" s="1"/>
  <c r="J6"/>
  <c r="K6" s="1"/>
  <c r="E6"/>
  <c r="F6" s="1"/>
  <c r="EW5"/>
  <c r="EX5" s="1"/>
  <c r="ER5"/>
  <c r="ES5" s="1"/>
  <c r="EM5"/>
  <c r="EN5" s="1"/>
  <c r="EC5"/>
  <c r="ED5" s="1"/>
  <c r="DX5"/>
  <c r="DY5" s="1"/>
  <c r="DS5"/>
  <c r="DT5" s="1"/>
  <c r="DI5"/>
  <c r="DJ5" s="1"/>
  <c r="DD5"/>
  <c r="DE5" s="1"/>
  <c r="CY5"/>
  <c r="CZ5" s="1"/>
  <c r="CO5"/>
  <c r="CP5" s="1"/>
  <c r="CJ5"/>
  <c r="CK5" s="1"/>
  <c r="CE5"/>
  <c r="CF5" s="1"/>
  <c r="BU5"/>
  <c r="BV5" s="1"/>
  <c r="BP5"/>
  <c r="BQ5" s="1"/>
  <c r="BK5"/>
  <c r="BL5" s="1"/>
  <c r="BB5"/>
  <c r="BC5" s="1"/>
  <c r="AW5"/>
  <c r="AX5" s="1"/>
  <c r="AR5"/>
  <c r="AS5" s="1"/>
  <c r="AI5"/>
  <c r="AJ5" s="1"/>
  <c r="AD5"/>
  <c r="AE5" s="1"/>
  <c r="Y5"/>
  <c r="Z5" s="1"/>
  <c r="O5"/>
  <c r="P5" s="1"/>
  <c r="J5"/>
  <c r="K5" s="1"/>
  <c r="E5"/>
  <c r="F5" s="1"/>
  <c r="E30" i="8" l="1"/>
  <c r="F30" s="1"/>
  <c r="O30"/>
  <c r="P30" s="1"/>
  <c r="AI30"/>
  <c r="AJ30" s="1"/>
  <c r="BB30"/>
  <c r="BC30" s="1"/>
  <c r="BV30"/>
  <c r="BW30" s="1"/>
  <c r="CP30"/>
  <c r="CQ30" s="1"/>
  <c r="DI30"/>
  <c r="DJ30" s="1"/>
  <c r="EB30"/>
  <c r="EC30" s="1"/>
  <c r="EU30"/>
  <c r="EV30" s="1"/>
  <c r="FN30"/>
  <c r="FO30" s="1"/>
  <c r="GG30"/>
  <c r="GH30" s="1"/>
  <c r="GZ30"/>
  <c r="HA30" s="1"/>
  <c r="HS30"/>
  <c r="HT30" s="1"/>
  <c r="IL30"/>
  <c r="IM30" s="1"/>
  <c r="D64"/>
  <c r="D34"/>
  <c r="X64"/>
  <c r="X34"/>
  <c r="AQ64"/>
  <c r="AQ34"/>
  <c r="BK64"/>
  <c r="BK34"/>
  <c r="CE64"/>
  <c r="CE34"/>
  <c r="CX64"/>
  <c r="CX34"/>
  <c r="DQ64"/>
  <c r="DQ34"/>
  <c r="EJ64"/>
  <c r="EJ34"/>
  <c r="FC64"/>
  <c r="FC34"/>
  <c r="FV64"/>
  <c r="FV34"/>
  <c r="GO64"/>
  <c r="GO34"/>
  <c r="HH64"/>
  <c r="HH34"/>
  <c r="IA64"/>
  <c r="IA34"/>
  <c r="IT64"/>
  <c r="IT34"/>
  <c r="H235"/>
  <c r="J235" s="1"/>
  <c r="K235" s="1"/>
  <c r="J106"/>
  <c r="K106" s="1"/>
  <c r="C103"/>
  <c r="E64"/>
  <c r="F64" s="1"/>
  <c r="M103"/>
  <c r="M64"/>
  <c r="W103"/>
  <c r="Y64"/>
  <c r="Z64" s="1"/>
  <c r="AB103"/>
  <c r="AB64"/>
  <c r="AG103"/>
  <c r="AG64"/>
  <c r="AP103"/>
  <c r="AR64"/>
  <c r="AS64" s="1"/>
  <c r="AU103"/>
  <c r="AU64"/>
  <c r="AZ103"/>
  <c r="AZ64"/>
  <c r="BJ103"/>
  <c r="BL64"/>
  <c r="BM64" s="1"/>
  <c r="BO103"/>
  <c r="BO64"/>
  <c r="BT103"/>
  <c r="BT64"/>
  <c r="CD103"/>
  <c r="CF64"/>
  <c r="CG64" s="1"/>
  <c r="CI103"/>
  <c r="CI64"/>
  <c r="CN103"/>
  <c r="CN64"/>
  <c r="CW103"/>
  <c r="CY64"/>
  <c r="CZ64" s="1"/>
  <c r="DB103"/>
  <c r="DB64"/>
  <c r="DG103"/>
  <c r="DG64"/>
  <c r="DP103"/>
  <c r="DR64"/>
  <c r="DS64" s="1"/>
  <c r="DU103"/>
  <c r="DU64"/>
  <c r="DZ103"/>
  <c r="DZ64"/>
  <c r="EI103"/>
  <c r="EK64"/>
  <c r="EL64" s="1"/>
  <c r="EN103"/>
  <c r="EN64"/>
  <c r="ES103"/>
  <c r="ES64"/>
  <c r="FB103"/>
  <c r="FD64"/>
  <c r="FE64" s="1"/>
  <c r="FG103"/>
  <c r="FG64"/>
  <c r="FL103"/>
  <c r="FL64"/>
  <c r="FU103"/>
  <c r="FW64"/>
  <c r="FX64" s="1"/>
  <c r="FZ103"/>
  <c r="FZ64"/>
  <c r="GE103"/>
  <c r="GE64"/>
  <c r="GN103"/>
  <c r="GP64"/>
  <c r="GQ64" s="1"/>
  <c r="GS103"/>
  <c r="GS64"/>
  <c r="GX103"/>
  <c r="GX64"/>
  <c r="HG103"/>
  <c r="HI64"/>
  <c r="HJ64" s="1"/>
  <c r="HL103"/>
  <c r="HL64"/>
  <c r="HQ103"/>
  <c r="HQ64"/>
  <c r="HZ103"/>
  <c r="IB64"/>
  <c r="IC64" s="1"/>
  <c r="IE103"/>
  <c r="IE64"/>
  <c r="IJ103"/>
  <c r="IJ64"/>
  <c r="IS103"/>
  <c r="IU64"/>
  <c r="IV64" s="1"/>
  <c r="IX64"/>
  <c r="JC103"/>
  <c r="JC64"/>
  <c r="M101"/>
  <c r="O101" s="1"/>
  <c r="P101" s="1"/>
  <c r="AB101"/>
  <c r="AD101" s="1"/>
  <c r="AE101" s="1"/>
  <c r="AD97"/>
  <c r="AE97" s="1"/>
  <c r="AG101"/>
  <c r="AI101" s="1"/>
  <c r="AJ101" s="1"/>
  <c r="AU101"/>
  <c r="AW101" s="1"/>
  <c r="AX101" s="1"/>
  <c r="AW97"/>
  <c r="AX97" s="1"/>
  <c r="AZ101"/>
  <c r="BB101" s="1"/>
  <c r="BC101" s="1"/>
  <c r="BO101"/>
  <c r="BQ101" s="1"/>
  <c r="BR101" s="1"/>
  <c r="BQ97"/>
  <c r="BR97" s="1"/>
  <c r="BT101"/>
  <c r="BV101" s="1"/>
  <c r="BW101" s="1"/>
  <c r="CI101"/>
  <c r="CK101" s="1"/>
  <c r="CL101" s="1"/>
  <c r="CK97"/>
  <c r="CL97" s="1"/>
  <c r="CN101"/>
  <c r="CP101" s="1"/>
  <c r="CQ101" s="1"/>
  <c r="DB101"/>
  <c r="DD101" s="1"/>
  <c r="DE101" s="1"/>
  <c r="DD97"/>
  <c r="DE97" s="1"/>
  <c r="DG101"/>
  <c r="DI101" s="1"/>
  <c r="DJ101" s="1"/>
  <c r="DU101"/>
  <c r="DW101" s="1"/>
  <c r="DX101" s="1"/>
  <c r="DW97"/>
  <c r="DX97" s="1"/>
  <c r="DZ101"/>
  <c r="EB101" s="1"/>
  <c r="EC101" s="1"/>
  <c r="EN101"/>
  <c r="EP101" s="1"/>
  <c r="EQ101" s="1"/>
  <c r="EP97"/>
  <c r="EQ97" s="1"/>
  <c r="ES101"/>
  <c r="EU101" s="1"/>
  <c r="EV101" s="1"/>
  <c r="FG101"/>
  <c r="FI101" s="1"/>
  <c r="FJ101" s="1"/>
  <c r="FI97"/>
  <c r="FJ97" s="1"/>
  <c r="FL101"/>
  <c r="FN101" s="1"/>
  <c r="FO101" s="1"/>
  <c r="FZ101"/>
  <c r="GB101" s="1"/>
  <c r="GC101" s="1"/>
  <c r="GB97"/>
  <c r="GC97" s="1"/>
  <c r="GE101"/>
  <c r="GG101" s="1"/>
  <c r="GH101" s="1"/>
  <c r="GS101"/>
  <c r="GU101" s="1"/>
  <c r="GV101" s="1"/>
  <c r="GU97"/>
  <c r="GV97" s="1"/>
  <c r="GX101"/>
  <c r="GZ101" s="1"/>
  <c r="HA101" s="1"/>
  <c r="HL101"/>
  <c r="HN101" s="1"/>
  <c r="HO101" s="1"/>
  <c r="HN97"/>
  <c r="HO97" s="1"/>
  <c r="HQ101"/>
  <c r="HS101" s="1"/>
  <c r="HT101" s="1"/>
  <c r="IE101"/>
  <c r="IG101" s="1"/>
  <c r="IH101" s="1"/>
  <c r="IG97"/>
  <c r="IH97" s="1"/>
  <c r="IJ101"/>
  <c r="IL101" s="1"/>
  <c r="IM101" s="1"/>
  <c r="JC101"/>
  <c r="IX235"/>
  <c r="IZ235" s="1"/>
  <c r="JA235" s="1"/>
  <c r="IZ106"/>
  <c r="JA106" s="1"/>
  <c r="I103"/>
  <c r="I64"/>
  <c r="AC103"/>
  <c r="AC64"/>
  <c r="AV103"/>
  <c r="AV64"/>
  <c r="BP103"/>
  <c r="BP64"/>
  <c r="CJ103"/>
  <c r="CJ64"/>
  <c r="DC103"/>
  <c r="DC64"/>
  <c r="DV103"/>
  <c r="DV64"/>
  <c r="EO103"/>
  <c r="EO64"/>
  <c r="FH103"/>
  <c r="FH64"/>
  <c r="GA103"/>
  <c r="GA64"/>
  <c r="GT103"/>
  <c r="GT64"/>
  <c r="HM103"/>
  <c r="HM64"/>
  <c r="IF103"/>
  <c r="IF64"/>
  <c r="R85"/>
  <c r="J93"/>
  <c r="K93" s="1"/>
  <c r="JH7"/>
  <c r="Z8"/>
  <c r="BM8"/>
  <c r="CZ8"/>
  <c r="EL8"/>
  <c r="FX8"/>
  <c r="HJ8"/>
  <c r="IV8"/>
  <c r="JA8"/>
  <c r="F9"/>
  <c r="Z9"/>
  <c r="BM9"/>
  <c r="CZ9"/>
  <c r="EL9"/>
  <c r="FX9"/>
  <c r="HJ9"/>
  <c r="IV9"/>
  <c r="JA9"/>
  <c r="E16"/>
  <c r="F16" s="1"/>
  <c r="Y16"/>
  <c r="Z16" s="1"/>
  <c r="AD16"/>
  <c r="AE16" s="1"/>
  <c r="AR16"/>
  <c r="AS16" s="1"/>
  <c r="AW16"/>
  <c r="AX16" s="1"/>
  <c r="BL16"/>
  <c r="BM16" s="1"/>
  <c r="BQ16"/>
  <c r="BR16" s="1"/>
  <c r="CF16"/>
  <c r="CG16" s="1"/>
  <c r="CK16"/>
  <c r="CL16" s="1"/>
  <c r="CY16"/>
  <c r="CZ16" s="1"/>
  <c r="DD16"/>
  <c r="DE16" s="1"/>
  <c r="DR16"/>
  <c r="DS16" s="1"/>
  <c r="DW16"/>
  <c r="DX16" s="1"/>
  <c r="EK16"/>
  <c r="EL16" s="1"/>
  <c r="EP16"/>
  <c r="EQ16" s="1"/>
  <c r="FD16"/>
  <c r="FE16" s="1"/>
  <c r="FI16"/>
  <c r="FJ16" s="1"/>
  <c r="FW16"/>
  <c r="FX16" s="1"/>
  <c r="GB16"/>
  <c r="GC16" s="1"/>
  <c r="GP16"/>
  <c r="GQ16" s="1"/>
  <c r="GU16"/>
  <c r="GV16" s="1"/>
  <c r="HI16"/>
  <c r="HJ16" s="1"/>
  <c r="HN16"/>
  <c r="HO16" s="1"/>
  <c r="IB16"/>
  <c r="IC16" s="1"/>
  <c r="IG16"/>
  <c r="IH16" s="1"/>
  <c r="IU16"/>
  <c r="IV16" s="1"/>
  <c r="JH21"/>
  <c r="Z22"/>
  <c r="BM22"/>
  <c r="CZ22"/>
  <c r="EL22"/>
  <c r="FX22"/>
  <c r="HJ22"/>
  <c r="IV22"/>
  <c r="JA22"/>
  <c r="F23"/>
  <c r="Z23"/>
  <c r="BM23"/>
  <c r="CZ23"/>
  <c r="EL23"/>
  <c r="FX23"/>
  <c r="HJ23"/>
  <c r="IV23"/>
  <c r="JA23"/>
  <c r="AW30"/>
  <c r="AX30" s="1"/>
  <c r="CK30"/>
  <c r="CL30" s="1"/>
  <c r="DW30"/>
  <c r="DX30" s="1"/>
  <c r="FI30"/>
  <c r="FJ30" s="1"/>
  <c r="GU30"/>
  <c r="GV30" s="1"/>
  <c r="IG30"/>
  <c r="IH30" s="1"/>
  <c r="IZ30"/>
  <c r="JA30" s="1"/>
  <c r="C34"/>
  <c r="M34"/>
  <c r="W34"/>
  <c r="AB34"/>
  <c r="AG34"/>
  <c r="AP34"/>
  <c r="AU34"/>
  <c r="AZ34"/>
  <c r="BJ34"/>
  <c r="BO34"/>
  <c r="BT34"/>
  <c r="CD34"/>
  <c r="CI34"/>
  <c r="CN34"/>
  <c r="CW34"/>
  <c r="DB34"/>
  <c r="DG34"/>
  <c r="DP34"/>
  <c r="DU34"/>
  <c r="DZ34"/>
  <c r="EI34"/>
  <c r="EN34"/>
  <c r="ES34"/>
  <c r="FB34"/>
  <c r="FG34"/>
  <c r="FL34"/>
  <c r="FU34"/>
  <c r="FZ34"/>
  <c r="GE34"/>
  <c r="GN34"/>
  <c r="GS34"/>
  <c r="GX34"/>
  <c r="HG34"/>
  <c r="HL34"/>
  <c r="HQ34"/>
  <c r="HZ34"/>
  <c r="IE34"/>
  <c r="IJ34"/>
  <c r="IS34"/>
  <c r="IX34"/>
  <c r="JC34"/>
  <c r="E79"/>
  <c r="F79" s="1"/>
  <c r="O93"/>
  <c r="P93" s="1"/>
  <c r="BB93"/>
  <c r="BC93" s="1"/>
  <c r="BV93"/>
  <c r="BW93" s="1"/>
  <c r="EB93"/>
  <c r="EC93" s="1"/>
  <c r="EU93"/>
  <c r="EV93" s="1"/>
  <c r="GZ93"/>
  <c r="HA93" s="1"/>
  <c r="HS93"/>
  <c r="HT93" s="1"/>
  <c r="Y97"/>
  <c r="Z97" s="1"/>
  <c r="CY97"/>
  <c r="CZ97" s="1"/>
  <c r="FW97"/>
  <c r="FX97" s="1"/>
  <c r="IU97"/>
  <c r="IV97" s="1"/>
  <c r="E7"/>
  <c r="F7" s="1"/>
  <c r="H7"/>
  <c r="O7"/>
  <c r="P7" s="1"/>
  <c r="Y7"/>
  <c r="Z7" s="1"/>
  <c r="BB7"/>
  <c r="BC7" s="1"/>
  <c r="BE7"/>
  <c r="BL7"/>
  <c r="BM7" s="1"/>
  <c r="CP7"/>
  <c r="CQ7" s="1"/>
  <c r="CS7"/>
  <c r="CY7"/>
  <c r="CZ7" s="1"/>
  <c r="EB7"/>
  <c r="EC7" s="1"/>
  <c r="EE7"/>
  <c r="EK7"/>
  <c r="EL7" s="1"/>
  <c r="FN7"/>
  <c r="FO7" s="1"/>
  <c r="FQ7"/>
  <c r="FW7"/>
  <c r="FX7" s="1"/>
  <c r="GZ7"/>
  <c r="HA7" s="1"/>
  <c r="HC7"/>
  <c r="HI7"/>
  <c r="HJ7" s="1"/>
  <c r="IL7"/>
  <c r="IM7" s="1"/>
  <c r="IO7"/>
  <c r="IU7"/>
  <c r="IV7" s="1"/>
  <c r="JD7"/>
  <c r="F8"/>
  <c r="AS8"/>
  <c r="BE8"/>
  <c r="CG8"/>
  <c r="CS8"/>
  <c r="DS8"/>
  <c r="EE8"/>
  <c r="FE8"/>
  <c r="FQ8"/>
  <c r="GQ8"/>
  <c r="HC8"/>
  <c r="IC8"/>
  <c r="IO8"/>
  <c r="JH8"/>
  <c r="J14"/>
  <c r="K14" s="1"/>
  <c r="Y14"/>
  <c r="Z14" s="1"/>
  <c r="AR14"/>
  <c r="AS14" s="1"/>
  <c r="BL14"/>
  <c r="BM14" s="1"/>
  <c r="CF14"/>
  <c r="CG14" s="1"/>
  <c r="CY14"/>
  <c r="CZ14" s="1"/>
  <c r="DR14"/>
  <c r="DS14" s="1"/>
  <c r="EK14"/>
  <c r="EL14" s="1"/>
  <c r="FD14"/>
  <c r="FE14" s="1"/>
  <c r="FW14"/>
  <c r="FX14" s="1"/>
  <c r="GP14"/>
  <c r="GQ14" s="1"/>
  <c r="HI14"/>
  <c r="HJ14" s="1"/>
  <c r="IB14"/>
  <c r="IC14" s="1"/>
  <c r="IU14"/>
  <c r="IV14" s="1"/>
  <c r="IZ14"/>
  <c r="JA14" s="1"/>
  <c r="JD14"/>
  <c r="N16"/>
  <c r="AH16"/>
  <c r="BA16"/>
  <c r="BU16"/>
  <c r="CO16"/>
  <c r="DH16"/>
  <c r="EA16"/>
  <c r="ET16"/>
  <c r="FM16"/>
  <c r="GF16"/>
  <c r="GY16"/>
  <c r="HR16"/>
  <c r="IK16"/>
  <c r="IY16"/>
  <c r="E21"/>
  <c r="F21" s="1"/>
  <c r="H21"/>
  <c r="O21"/>
  <c r="P21" s="1"/>
  <c r="Y21"/>
  <c r="Z21" s="1"/>
  <c r="BB21"/>
  <c r="BC21" s="1"/>
  <c r="BE21"/>
  <c r="BL21"/>
  <c r="BM21" s="1"/>
  <c r="CP21"/>
  <c r="CQ21" s="1"/>
  <c r="CS21"/>
  <c r="CY21"/>
  <c r="CZ21" s="1"/>
  <c r="EB21"/>
  <c r="EC21" s="1"/>
  <c r="EE21"/>
  <c r="EK21"/>
  <c r="EL21" s="1"/>
  <c r="FN21"/>
  <c r="FO21" s="1"/>
  <c r="FQ21"/>
  <c r="FW21"/>
  <c r="FX21" s="1"/>
  <c r="GZ21"/>
  <c r="HA21" s="1"/>
  <c r="HC21"/>
  <c r="HI21"/>
  <c r="HJ21" s="1"/>
  <c r="IL21"/>
  <c r="IM21" s="1"/>
  <c r="IO21"/>
  <c r="IU21"/>
  <c r="IV21" s="1"/>
  <c r="JD21"/>
  <c r="F22"/>
  <c r="AS22"/>
  <c r="CG22"/>
  <c r="DS22"/>
  <c r="FE22"/>
  <c r="GQ22"/>
  <c r="IC22"/>
  <c r="I34"/>
  <c r="AC34"/>
  <c r="AV34"/>
  <c r="BP34"/>
  <c r="CJ34"/>
  <c r="DC34"/>
  <c r="DV34"/>
  <c r="EO34"/>
  <c r="FH34"/>
  <c r="GA34"/>
  <c r="GT34"/>
  <c r="HM34"/>
  <c r="IF34"/>
  <c r="CE97"/>
  <c r="CF97" s="1"/>
  <c r="CG97" s="1"/>
  <c r="FC97"/>
  <c r="IA97"/>
  <c r="IB97" s="1"/>
  <c r="IC97" s="1"/>
  <c r="Y79"/>
  <c r="Z79" s="1"/>
  <c r="AR79"/>
  <c r="AS79" s="1"/>
  <c r="BL79"/>
  <c r="BM79" s="1"/>
  <c r="CF79"/>
  <c r="CG79" s="1"/>
  <c r="CY79"/>
  <c r="CZ79" s="1"/>
  <c r="DR79"/>
  <c r="DS79" s="1"/>
  <c r="EK79"/>
  <c r="EL79" s="1"/>
  <c r="FD79"/>
  <c r="FE79" s="1"/>
  <c r="FW79"/>
  <c r="FX79" s="1"/>
  <c r="GP79"/>
  <c r="GQ79" s="1"/>
  <c r="HI79"/>
  <c r="HJ79" s="1"/>
  <c r="IB79"/>
  <c r="IC79" s="1"/>
  <c r="IU79"/>
  <c r="IV79" s="1"/>
  <c r="Y93"/>
  <c r="Z93" s="1"/>
  <c r="AR93"/>
  <c r="AS93" s="1"/>
  <c r="BL93"/>
  <c r="BM93" s="1"/>
  <c r="CF93"/>
  <c r="CG93" s="1"/>
  <c r="CY93"/>
  <c r="CZ93" s="1"/>
  <c r="DR93"/>
  <c r="DS93" s="1"/>
  <c r="EK93"/>
  <c r="EL93" s="1"/>
  <c r="FD93"/>
  <c r="FE93" s="1"/>
  <c r="FW93"/>
  <c r="FX93" s="1"/>
  <c r="GP93"/>
  <c r="GQ93" s="1"/>
  <c r="HI93"/>
  <c r="HJ93" s="1"/>
  <c r="IB93"/>
  <c r="IC93" s="1"/>
  <c r="IU93"/>
  <c r="IV93" s="1"/>
  <c r="E97"/>
  <c r="F97" s="1"/>
  <c r="AR97"/>
  <c r="AS97" s="1"/>
  <c r="DR97"/>
  <c r="DS97" s="1"/>
  <c r="FD97"/>
  <c r="FE97" s="1"/>
  <c r="GP97"/>
  <c r="GQ97" s="1"/>
  <c r="C225"/>
  <c r="E164"/>
  <c r="F164" s="1"/>
  <c r="H225"/>
  <c r="J164"/>
  <c r="K164" s="1"/>
  <c r="M225"/>
  <c r="X225"/>
  <c r="X168"/>
  <c r="X172" s="1"/>
  <c r="X178" s="1"/>
  <c r="X184" s="1"/>
  <c r="Y184" s="1"/>
  <c r="Z184" s="1"/>
  <c r="AC225"/>
  <c r="AC168"/>
  <c r="AC172" s="1"/>
  <c r="AC178" s="1"/>
  <c r="AC184" s="1"/>
  <c r="AP225"/>
  <c r="AR164"/>
  <c r="AS164" s="1"/>
  <c r="AU225"/>
  <c r="AW164"/>
  <c r="AX164" s="1"/>
  <c r="AZ225"/>
  <c r="BK225"/>
  <c r="BK168"/>
  <c r="BK172" s="1"/>
  <c r="BK178" s="1"/>
  <c r="BK184" s="1"/>
  <c r="BL184" s="1"/>
  <c r="BM184" s="1"/>
  <c r="BP225"/>
  <c r="BP168"/>
  <c r="BP172" s="1"/>
  <c r="BP178" s="1"/>
  <c r="BP184" s="1"/>
  <c r="CD225"/>
  <c r="CF164"/>
  <c r="CG164" s="1"/>
  <c r="CI225"/>
  <c r="CK164"/>
  <c r="CL164" s="1"/>
  <c r="CN225"/>
  <c r="CX225"/>
  <c r="CX168"/>
  <c r="CX172" s="1"/>
  <c r="CX178" s="1"/>
  <c r="CX184" s="1"/>
  <c r="CY184" s="1"/>
  <c r="CZ184" s="1"/>
  <c r="DC225"/>
  <c r="DC168"/>
  <c r="DC172" s="1"/>
  <c r="DC178" s="1"/>
  <c r="DC184" s="1"/>
  <c r="DP225"/>
  <c r="DR164"/>
  <c r="DS164" s="1"/>
  <c r="DU225"/>
  <c r="DW164"/>
  <c r="DX164" s="1"/>
  <c r="DZ225"/>
  <c r="EJ225"/>
  <c r="EJ168"/>
  <c r="EJ172" s="1"/>
  <c r="EJ178" s="1"/>
  <c r="EJ184" s="1"/>
  <c r="EK184" s="1"/>
  <c r="EL184" s="1"/>
  <c r="EO225"/>
  <c r="EO168"/>
  <c r="EO172" s="1"/>
  <c r="EO178" s="1"/>
  <c r="EO184" s="1"/>
  <c r="FB225"/>
  <c r="FD164"/>
  <c r="FE164" s="1"/>
  <c r="FG225"/>
  <c r="FI164"/>
  <c r="FJ164" s="1"/>
  <c r="FL225"/>
  <c r="FV225"/>
  <c r="FV168"/>
  <c r="FV172" s="1"/>
  <c r="FV178" s="1"/>
  <c r="FV184" s="1"/>
  <c r="FW184" s="1"/>
  <c r="FX184" s="1"/>
  <c r="GA225"/>
  <c r="GA168"/>
  <c r="GA172" s="1"/>
  <c r="GA178" s="1"/>
  <c r="GA184" s="1"/>
  <c r="GN225"/>
  <c r="GP164"/>
  <c r="GQ164" s="1"/>
  <c r="GS225"/>
  <c r="GU164"/>
  <c r="GV164" s="1"/>
  <c r="GX225"/>
  <c r="HH225"/>
  <c r="HH168"/>
  <c r="HH172" s="1"/>
  <c r="HH178" s="1"/>
  <c r="HH184" s="1"/>
  <c r="HI184" s="1"/>
  <c r="HJ184" s="1"/>
  <c r="HM225"/>
  <c r="HM168"/>
  <c r="HM172" s="1"/>
  <c r="HM178" s="1"/>
  <c r="HM184" s="1"/>
  <c r="HZ225"/>
  <c r="IB164"/>
  <c r="IC164" s="1"/>
  <c r="IE225"/>
  <c r="IG164"/>
  <c r="IH164" s="1"/>
  <c r="IJ225"/>
  <c r="IT225"/>
  <c r="IT168"/>
  <c r="IT172" s="1"/>
  <c r="IT178" s="1"/>
  <c r="IT184" s="1"/>
  <c r="IU184" s="1"/>
  <c r="IV184" s="1"/>
  <c r="Z71"/>
  <c r="BM71"/>
  <c r="CZ71"/>
  <c r="EL71"/>
  <c r="FX71"/>
  <c r="HJ71"/>
  <c r="IV71"/>
  <c r="JA71"/>
  <c r="F72"/>
  <c r="Z72"/>
  <c r="AS72"/>
  <c r="BM72"/>
  <c r="CG72"/>
  <c r="CZ72"/>
  <c r="DS72"/>
  <c r="EL72"/>
  <c r="FE72"/>
  <c r="FX72"/>
  <c r="GQ72"/>
  <c r="HJ72"/>
  <c r="IC72"/>
  <c r="IV72"/>
  <c r="F73"/>
  <c r="Z73"/>
  <c r="AS73"/>
  <c r="BM73"/>
  <c r="CG73"/>
  <c r="CZ73"/>
  <c r="DS73"/>
  <c r="EL73"/>
  <c r="FE73"/>
  <c r="FX73"/>
  <c r="GQ73"/>
  <c r="HJ73"/>
  <c r="IC73"/>
  <c r="IV73"/>
  <c r="JA73"/>
  <c r="AD79"/>
  <c r="AE79" s="1"/>
  <c r="AW79"/>
  <c r="AX79" s="1"/>
  <c r="BQ79"/>
  <c r="BR79" s="1"/>
  <c r="CK79"/>
  <c r="CL79" s="1"/>
  <c r="DD79"/>
  <c r="DE79" s="1"/>
  <c r="DW79"/>
  <c r="DX79" s="1"/>
  <c r="EP79"/>
  <c r="EQ79" s="1"/>
  <c r="FI79"/>
  <c r="FJ79" s="1"/>
  <c r="GB79"/>
  <c r="GC79" s="1"/>
  <c r="GU79"/>
  <c r="GV79" s="1"/>
  <c r="HN79"/>
  <c r="HO79" s="1"/>
  <c r="IG79"/>
  <c r="IH79" s="1"/>
  <c r="IX79"/>
  <c r="IX103" s="1"/>
  <c r="J85"/>
  <c r="K85" s="1"/>
  <c r="AI85"/>
  <c r="AJ85" s="1"/>
  <c r="AR85"/>
  <c r="AS85" s="1"/>
  <c r="BV85"/>
  <c r="BW85" s="1"/>
  <c r="CF85"/>
  <c r="CG85" s="1"/>
  <c r="DI85"/>
  <c r="DJ85" s="1"/>
  <c r="DR85"/>
  <c r="DS85" s="1"/>
  <c r="EU85"/>
  <c r="EV85" s="1"/>
  <c r="FD85"/>
  <c r="FE85" s="1"/>
  <c r="GG85"/>
  <c r="GH85" s="1"/>
  <c r="GP85"/>
  <c r="GQ85" s="1"/>
  <c r="HS85"/>
  <c r="HT85" s="1"/>
  <c r="IB85"/>
  <c r="IC85" s="1"/>
  <c r="Z86"/>
  <c r="BM86"/>
  <c r="CZ86"/>
  <c r="EL86"/>
  <c r="FX86"/>
  <c r="HJ86"/>
  <c r="IV86"/>
  <c r="F87"/>
  <c r="Z87"/>
  <c r="AS87"/>
  <c r="BM87"/>
  <c r="CG87"/>
  <c r="CZ87"/>
  <c r="DS87"/>
  <c r="EL87"/>
  <c r="FE87"/>
  <c r="FX87"/>
  <c r="GQ87"/>
  <c r="HJ87"/>
  <c r="IC87"/>
  <c r="IV87"/>
  <c r="JA87"/>
  <c r="IX93"/>
  <c r="E235"/>
  <c r="F235" s="1"/>
  <c r="E106"/>
  <c r="F106" s="1"/>
  <c r="Y235"/>
  <c r="Z235" s="1"/>
  <c r="Y106"/>
  <c r="Z106" s="1"/>
  <c r="AD106"/>
  <c r="AE106" s="1"/>
  <c r="AR235"/>
  <c r="AS235" s="1"/>
  <c r="AR106"/>
  <c r="AS106" s="1"/>
  <c r="AW106"/>
  <c r="AX106" s="1"/>
  <c r="BL235"/>
  <c r="BM235" s="1"/>
  <c r="BL106"/>
  <c r="BM106" s="1"/>
  <c r="BQ106"/>
  <c r="BR106" s="1"/>
  <c r="CF235"/>
  <c r="CG235" s="1"/>
  <c r="CF106"/>
  <c r="CG106" s="1"/>
  <c r="CK106"/>
  <c r="CL106" s="1"/>
  <c r="CY235"/>
  <c r="CZ235" s="1"/>
  <c r="CY106"/>
  <c r="CZ106" s="1"/>
  <c r="DD106"/>
  <c r="DE106" s="1"/>
  <c r="DR235"/>
  <c r="DS235" s="1"/>
  <c r="DR106"/>
  <c r="DS106" s="1"/>
  <c r="DW106"/>
  <c r="DX106" s="1"/>
  <c r="EK235"/>
  <c r="EL235" s="1"/>
  <c r="EK106"/>
  <c r="EL106" s="1"/>
  <c r="EP106"/>
  <c r="EQ106" s="1"/>
  <c r="FD235"/>
  <c r="FE235" s="1"/>
  <c r="FD106"/>
  <c r="FE106" s="1"/>
  <c r="FI106"/>
  <c r="FJ106" s="1"/>
  <c r="FW235"/>
  <c r="FX235" s="1"/>
  <c r="FW106"/>
  <c r="FX106" s="1"/>
  <c r="GB106"/>
  <c r="GC106" s="1"/>
  <c r="GP235"/>
  <c r="GQ235" s="1"/>
  <c r="GP106"/>
  <c r="GQ106" s="1"/>
  <c r="GU106"/>
  <c r="GV106" s="1"/>
  <c r="HI235"/>
  <c r="HJ235" s="1"/>
  <c r="HI106"/>
  <c r="HJ106" s="1"/>
  <c r="HN106"/>
  <c r="HO106" s="1"/>
  <c r="IB235"/>
  <c r="IC235" s="1"/>
  <c r="IB106"/>
  <c r="IC106" s="1"/>
  <c r="IG106"/>
  <c r="IH106" s="1"/>
  <c r="IU235"/>
  <c r="IV235" s="1"/>
  <c r="IU106"/>
  <c r="IV106" s="1"/>
  <c r="AI159"/>
  <c r="AJ159" s="1"/>
  <c r="BV159"/>
  <c r="BW159" s="1"/>
  <c r="DI159"/>
  <c r="DJ159" s="1"/>
  <c r="EU159"/>
  <c r="EV159" s="1"/>
  <c r="GG159"/>
  <c r="GH159" s="1"/>
  <c r="HS159"/>
  <c r="HT159" s="1"/>
  <c r="JE159"/>
  <c r="JF159" s="1"/>
  <c r="IZ170"/>
  <c r="JA170" s="1"/>
  <c r="JH135"/>
  <c r="IX164"/>
  <c r="IX162"/>
  <c r="JH136"/>
  <c r="D225"/>
  <c r="D168"/>
  <c r="D172" s="1"/>
  <c r="D178" s="1"/>
  <c r="D184" s="1"/>
  <c r="E184" s="1"/>
  <c r="F184" s="1"/>
  <c r="I225"/>
  <c r="I168"/>
  <c r="I172" s="1"/>
  <c r="I178" s="1"/>
  <c r="I184" s="1"/>
  <c r="W225"/>
  <c r="Y225" s="1"/>
  <c r="Z225" s="1"/>
  <c r="Y164"/>
  <c r="Z164" s="1"/>
  <c r="AB225"/>
  <c r="AD225" s="1"/>
  <c r="AE225" s="1"/>
  <c r="AD164"/>
  <c r="AE164" s="1"/>
  <c r="AG225"/>
  <c r="AQ225"/>
  <c r="AQ168"/>
  <c r="AQ172" s="1"/>
  <c r="AQ178" s="1"/>
  <c r="AQ184" s="1"/>
  <c r="AR184" s="1"/>
  <c r="AS184" s="1"/>
  <c r="AV225"/>
  <c r="AV168"/>
  <c r="AV172" s="1"/>
  <c r="AV178" s="1"/>
  <c r="AV184" s="1"/>
  <c r="BJ225"/>
  <c r="BL225" s="1"/>
  <c r="BM225" s="1"/>
  <c r="BL164"/>
  <c r="BM164" s="1"/>
  <c r="BO225"/>
  <c r="BQ225" s="1"/>
  <c r="BR225" s="1"/>
  <c r="BQ164"/>
  <c r="BR164" s="1"/>
  <c r="BT225"/>
  <c r="CE225"/>
  <c r="CE168"/>
  <c r="CE172" s="1"/>
  <c r="CE178" s="1"/>
  <c r="CE184" s="1"/>
  <c r="CF184" s="1"/>
  <c r="CG184" s="1"/>
  <c r="CJ225"/>
  <c r="CJ168"/>
  <c r="CJ172" s="1"/>
  <c r="CJ178" s="1"/>
  <c r="CJ184" s="1"/>
  <c r="CW225"/>
  <c r="CY225" s="1"/>
  <c r="CZ225" s="1"/>
  <c r="CY164"/>
  <c r="CZ164" s="1"/>
  <c r="DB225"/>
  <c r="DD225" s="1"/>
  <c r="DE225" s="1"/>
  <c r="DD164"/>
  <c r="DE164" s="1"/>
  <c r="DG225"/>
  <c r="DQ225"/>
  <c r="DQ168"/>
  <c r="DQ172" s="1"/>
  <c r="DQ178" s="1"/>
  <c r="DQ184" s="1"/>
  <c r="DR184" s="1"/>
  <c r="DS184" s="1"/>
  <c r="DV225"/>
  <c r="DV168"/>
  <c r="DV172" s="1"/>
  <c r="DV178" s="1"/>
  <c r="DV184" s="1"/>
  <c r="EI225"/>
  <c r="EK225" s="1"/>
  <c r="EL225" s="1"/>
  <c r="EK164"/>
  <c r="EL164" s="1"/>
  <c r="EN225"/>
  <c r="EP225" s="1"/>
  <c r="EQ225" s="1"/>
  <c r="EP164"/>
  <c r="EQ164" s="1"/>
  <c r="ES225"/>
  <c r="FC225"/>
  <c r="FC168"/>
  <c r="FC172" s="1"/>
  <c r="FC178" s="1"/>
  <c r="FC184" s="1"/>
  <c r="FD184" s="1"/>
  <c r="FE184" s="1"/>
  <c r="FH225"/>
  <c r="FH168"/>
  <c r="FH172" s="1"/>
  <c r="FH178" s="1"/>
  <c r="FH184" s="1"/>
  <c r="FU225"/>
  <c r="FW225" s="1"/>
  <c r="FX225" s="1"/>
  <c r="FW164"/>
  <c r="FX164" s="1"/>
  <c r="FZ225"/>
  <c r="GB225" s="1"/>
  <c r="GC225" s="1"/>
  <c r="GB164"/>
  <c r="GC164" s="1"/>
  <c r="GE225"/>
  <c r="GO225"/>
  <c r="GO168"/>
  <c r="GO172" s="1"/>
  <c r="GO178" s="1"/>
  <c r="GO184" s="1"/>
  <c r="GP184" s="1"/>
  <c r="GQ184" s="1"/>
  <c r="GT225"/>
  <c r="GT168"/>
  <c r="GT172" s="1"/>
  <c r="GT178" s="1"/>
  <c r="GT184" s="1"/>
  <c r="HG225"/>
  <c r="HI225" s="1"/>
  <c r="HJ225" s="1"/>
  <c r="HI164"/>
  <c r="HJ164" s="1"/>
  <c r="HL225"/>
  <c r="HN225" s="1"/>
  <c r="HO225" s="1"/>
  <c r="HN164"/>
  <c r="HO164" s="1"/>
  <c r="HQ225"/>
  <c r="IA225"/>
  <c r="IA168"/>
  <c r="IA172" s="1"/>
  <c r="IA178" s="1"/>
  <c r="IA184" s="1"/>
  <c r="IB184" s="1"/>
  <c r="IC184" s="1"/>
  <c r="IF225"/>
  <c r="IF168"/>
  <c r="IF172" s="1"/>
  <c r="IF178" s="1"/>
  <c r="IF184" s="1"/>
  <c r="IS225"/>
  <c r="IU225" s="1"/>
  <c r="IV225" s="1"/>
  <c r="IU164"/>
  <c r="IV164" s="1"/>
  <c r="JC225"/>
  <c r="JH150"/>
  <c r="IZ159"/>
  <c r="JA159" s="1"/>
  <c r="JH151"/>
  <c r="E70"/>
  <c r="F70" s="1"/>
  <c r="H70"/>
  <c r="O70"/>
  <c r="P70" s="1"/>
  <c r="Y70"/>
  <c r="Z70" s="1"/>
  <c r="BB70"/>
  <c r="BC70" s="1"/>
  <c r="BL70"/>
  <c r="BM70" s="1"/>
  <c r="CP70"/>
  <c r="CQ70" s="1"/>
  <c r="CY70"/>
  <c r="CZ70" s="1"/>
  <c r="EB70"/>
  <c r="EC70" s="1"/>
  <c r="EK70"/>
  <c r="EL70" s="1"/>
  <c r="FN70"/>
  <c r="FO70" s="1"/>
  <c r="FW70"/>
  <c r="FX70" s="1"/>
  <c r="GZ70"/>
  <c r="HA70" s="1"/>
  <c r="HI70"/>
  <c r="HJ70" s="1"/>
  <c r="IL70"/>
  <c r="IM70" s="1"/>
  <c r="IU70"/>
  <c r="IV70" s="1"/>
  <c r="JD70"/>
  <c r="F71"/>
  <c r="AS71"/>
  <c r="CG71"/>
  <c r="DS71"/>
  <c r="FE71"/>
  <c r="GQ71"/>
  <c r="IC71"/>
  <c r="JA72"/>
  <c r="N79"/>
  <c r="N97" s="1"/>
  <c r="O97" s="1"/>
  <c r="P97" s="1"/>
  <c r="AH79"/>
  <c r="AH97" s="1"/>
  <c r="AI97" s="1"/>
  <c r="AJ97" s="1"/>
  <c r="BA79"/>
  <c r="BA97" s="1"/>
  <c r="BB97" s="1"/>
  <c r="BC97" s="1"/>
  <c r="BU79"/>
  <c r="BU97" s="1"/>
  <c r="BV97" s="1"/>
  <c r="BW97" s="1"/>
  <c r="CO79"/>
  <c r="CO97" s="1"/>
  <c r="CP97" s="1"/>
  <c r="CQ97" s="1"/>
  <c r="DH79"/>
  <c r="DH97" s="1"/>
  <c r="DI97" s="1"/>
  <c r="DJ97" s="1"/>
  <c r="EA79"/>
  <c r="EA97" s="1"/>
  <c r="EB97" s="1"/>
  <c r="EC97" s="1"/>
  <c r="ET79"/>
  <c r="ET97" s="1"/>
  <c r="EU97" s="1"/>
  <c r="EV97" s="1"/>
  <c r="FM79"/>
  <c r="FM97" s="1"/>
  <c r="FN97" s="1"/>
  <c r="FO97" s="1"/>
  <c r="GF79"/>
  <c r="GF97" s="1"/>
  <c r="GG97" s="1"/>
  <c r="GH97" s="1"/>
  <c r="GY79"/>
  <c r="GY97" s="1"/>
  <c r="GZ97" s="1"/>
  <c r="HA97" s="1"/>
  <c r="HR79"/>
  <c r="HR97" s="1"/>
  <c r="HS97" s="1"/>
  <c r="HT97" s="1"/>
  <c r="IK79"/>
  <c r="IK97" s="1"/>
  <c r="IL97" s="1"/>
  <c r="IM97" s="1"/>
  <c r="IY79"/>
  <c r="IY97" s="1"/>
  <c r="JD85"/>
  <c r="F86"/>
  <c r="AS86"/>
  <c r="CG86"/>
  <c r="DS86"/>
  <c r="FE86"/>
  <c r="GQ86"/>
  <c r="IC86"/>
  <c r="FW110"/>
  <c r="FX110" s="1"/>
  <c r="HI110"/>
  <c r="HJ110" s="1"/>
  <c r="IU110"/>
  <c r="IV110" s="1"/>
  <c r="O159"/>
  <c r="P159" s="1"/>
  <c r="BB159"/>
  <c r="BC159" s="1"/>
  <c r="CP159"/>
  <c r="CQ159" s="1"/>
  <c r="EB159"/>
  <c r="EC159" s="1"/>
  <c r="FN159"/>
  <c r="FO159" s="1"/>
  <c r="GZ159"/>
  <c r="HA159" s="1"/>
  <c r="IL159"/>
  <c r="IM159" s="1"/>
  <c r="AH223"/>
  <c r="AH221"/>
  <c r="BU223"/>
  <c r="BU221"/>
  <c r="DH223"/>
  <c r="DH221"/>
  <c r="FM223"/>
  <c r="FM221"/>
  <c r="GF223"/>
  <c r="GF221"/>
  <c r="GY223"/>
  <c r="GY221"/>
  <c r="IK223"/>
  <c r="IK221"/>
  <c r="IY223"/>
  <c r="IY166" s="1"/>
  <c r="IY221"/>
  <c r="IZ218"/>
  <c r="JA218" s="1"/>
  <c r="JH210"/>
  <c r="JH211"/>
  <c r="IZ135"/>
  <c r="JA135" s="1"/>
  <c r="E143"/>
  <c r="F143" s="1"/>
  <c r="J143"/>
  <c r="K143" s="1"/>
  <c r="Y143"/>
  <c r="Z143" s="1"/>
  <c r="AD143"/>
  <c r="AE143" s="1"/>
  <c r="AR143"/>
  <c r="AS143" s="1"/>
  <c r="AW143"/>
  <c r="AX143" s="1"/>
  <c r="BL143"/>
  <c r="BM143" s="1"/>
  <c r="BQ143"/>
  <c r="BR143" s="1"/>
  <c r="CF143"/>
  <c r="CG143" s="1"/>
  <c r="CK143"/>
  <c r="CL143" s="1"/>
  <c r="CY143"/>
  <c r="CZ143" s="1"/>
  <c r="DD143"/>
  <c r="DE143" s="1"/>
  <c r="DR143"/>
  <c r="DS143" s="1"/>
  <c r="DW143"/>
  <c r="DX143" s="1"/>
  <c r="EK143"/>
  <c r="EL143" s="1"/>
  <c r="EP143"/>
  <c r="EQ143" s="1"/>
  <c r="FD143"/>
  <c r="FE143" s="1"/>
  <c r="FI143"/>
  <c r="FJ143" s="1"/>
  <c r="FW143"/>
  <c r="FX143" s="1"/>
  <c r="GB143"/>
  <c r="GC143" s="1"/>
  <c r="GP143"/>
  <c r="GQ143" s="1"/>
  <c r="GU143"/>
  <c r="GV143" s="1"/>
  <c r="HI143"/>
  <c r="HJ143" s="1"/>
  <c r="HN143"/>
  <c r="HO143" s="1"/>
  <c r="IB143"/>
  <c r="IC143" s="1"/>
  <c r="IG143"/>
  <c r="IH143" s="1"/>
  <c r="IU143"/>
  <c r="IV143" s="1"/>
  <c r="IZ150"/>
  <c r="JA150" s="1"/>
  <c r="C162"/>
  <c r="H162"/>
  <c r="M162"/>
  <c r="W162"/>
  <c r="AB162"/>
  <c r="AG162"/>
  <c r="AP162"/>
  <c r="AU162"/>
  <c r="AZ162"/>
  <c r="BJ162"/>
  <c r="BO162"/>
  <c r="BT162"/>
  <c r="CD162"/>
  <c r="CI162"/>
  <c r="CN162"/>
  <c r="CW162"/>
  <c r="DB162"/>
  <c r="DG162"/>
  <c r="DP162"/>
  <c r="DU162"/>
  <c r="DZ162"/>
  <c r="EI162"/>
  <c r="EN162"/>
  <c r="ES162"/>
  <c r="FB162"/>
  <c r="FG162"/>
  <c r="FL162"/>
  <c r="FU162"/>
  <c r="FZ162"/>
  <c r="GE162"/>
  <c r="GN162"/>
  <c r="GS162"/>
  <c r="GX162"/>
  <c r="HG162"/>
  <c r="HL162"/>
  <c r="HQ162"/>
  <c r="HZ162"/>
  <c r="IE162"/>
  <c r="IJ162"/>
  <c r="IS162"/>
  <c r="JC162"/>
  <c r="D229"/>
  <c r="AQ229"/>
  <c r="CE229"/>
  <c r="DQ229"/>
  <c r="FC229"/>
  <c r="GO229"/>
  <c r="IA229"/>
  <c r="IX223"/>
  <c r="IX221"/>
  <c r="JH196"/>
  <c r="IZ204"/>
  <c r="JA204" s="1"/>
  <c r="JH197"/>
  <c r="O135"/>
  <c r="P135" s="1"/>
  <c r="AI135"/>
  <c r="AJ135" s="1"/>
  <c r="BB135"/>
  <c r="BC135" s="1"/>
  <c r="BV135"/>
  <c r="BW135" s="1"/>
  <c r="CP135"/>
  <c r="CQ135" s="1"/>
  <c r="DI135"/>
  <c r="DJ135" s="1"/>
  <c r="EB135"/>
  <c r="EC135" s="1"/>
  <c r="EU135"/>
  <c r="EV135" s="1"/>
  <c r="FN135"/>
  <c r="FO135" s="1"/>
  <c r="GG135"/>
  <c r="GH135" s="1"/>
  <c r="GZ135"/>
  <c r="HA135" s="1"/>
  <c r="HS135"/>
  <c r="HT135" s="1"/>
  <c r="IL135"/>
  <c r="IM135" s="1"/>
  <c r="JE135"/>
  <c r="JF135" s="1"/>
  <c r="O142"/>
  <c r="P142" s="1"/>
  <c r="BB142"/>
  <c r="BC142" s="1"/>
  <c r="CP142"/>
  <c r="CQ142" s="1"/>
  <c r="EB142"/>
  <c r="EC142" s="1"/>
  <c r="FN142"/>
  <c r="FO142" s="1"/>
  <c r="GZ142"/>
  <c r="HA142" s="1"/>
  <c r="IL142"/>
  <c r="IM142" s="1"/>
  <c r="IZ230"/>
  <c r="JA230" s="1"/>
  <c r="IZ142"/>
  <c r="JA142" s="1"/>
  <c r="JD142"/>
  <c r="N143"/>
  <c r="AH143"/>
  <c r="AI143" s="1"/>
  <c r="AJ143" s="1"/>
  <c r="BA143"/>
  <c r="BU143"/>
  <c r="BV143" s="1"/>
  <c r="BW143" s="1"/>
  <c r="CO143"/>
  <c r="DH143"/>
  <c r="DI143" s="1"/>
  <c r="DJ143" s="1"/>
  <c r="EA143"/>
  <c r="ET143"/>
  <c r="EU143" s="1"/>
  <c r="EV143" s="1"/>
  <c r="FM143"/>
  <c r="GF143"/>
  <c r="GG143" s="1"/>
  <c r="GH143" s="1"/>
  <c r="GY143"/>
  <c r="HR143"/>
  <c r="HS143" s="1"/>
  <c r="HT143" s="1"/>
  <c r="IK143"/>
  <c r="IY143"/>
  <c r="IZ143" s="1"/>
  <c r="JA143" s="1"/>
  <c r="JD143"/>
  <c r="O150"/>
  <c r="P150" s="1"/>
  <c r="AI150"/>
  <c r="AJ150" s="1"/>
  <c r="BB150"/>
  <c r="BC150" s="1"/>
  <c r="BV150"/>
  <c r="BW150" s="1"/>
  <c r="CP150"/>
  <c r="CQ150" s="1"/>
  <c r="DI150"/>
  <c r="DJ150" s="1"/>
  <c r="EB150"/>
  <c r="EC150" s="1"/>
  <c r="EU150"/>
  <c r="EV150" s="1"/>
  <c r="FN150"/>
  <c r="FO150" s="1"/>
  <c r="GG150"/>
  <c r="GH150" s="1"/>
  <c r="GZ150"/>
  <c r="HA150" s="1"/>
  <c r="HS150"/>
  <c r="HT150" s="1"/>
  <c r="IL150"/>
  <c r="IM150" s="1"/>
  <c r="JE150"/>
  <c r="JF150" s="1"/>
  <c r="D162"/>
  <c r="I162"/>
  <c r="X162"/>
  <c r="AC162"/>
  <c r="AQ162"/>
  <c r="AV162"/>
  <c r="BK162"/>
  <c r="BP162"/>
  <c r="CE162"/>
  <c r="CJ162"/>
  <c r="CX162"/>
  <c r="DC162"/>
  <c r="DQ162"/>
  <c r="DV162"/>
  <c r="EJ162"/>
  <c r="EO162"/>
  <c r="FC162"/>
  <c r="FH162"/>
  <c r="FV162"/>
  <c r="GA162"/>
  <c r="GO162"/>
  <c r="GT162"/>
  <c r="HH162"/>
  <c r="HM162"/>
  <c r="IA162"/>
  <c r="IF162"/>
  <c r="IT162"/>
  <c r="X229"/>
  <c r="BK229"/>
  <c r="CX229"/>
  <c r="EJ229"/>
  <c r="FV229"/>
  <c r="HH229"/>
  <c r="IT229"/>
  <c r="C223"/>
  <c r="C221"/>
  <c r="H223"/>
  <c r="H221"/>
  <c r="M223"/>
  <c r="M221"/>
  <c r="W223"/>
  <c r="W221"/>
  <c r="AB223"/>
  <c r="AB221"/>
  <c r="AG223"/>
  <c r="AG221"/>
  <c r="AP223"/>
  <c r="AP221"/>
  <c r="AU223"/>
  <c r="AU221"/>
  <c r="AZ223"/>
  <c r="AZ221"/>
  <c r="BJ223"/>
  <c r="BJ221"/>
  <c r="BO223"/>
  <c r="BO221"/>
  <c r="BT223"/>
  <c r="BT221"/>
  <c r="CD223"/>
  <c r="CD221"/>
  <c r="CI223"/>
  <c r="CI221"/>
  <c r="CN223"/>
  <c r="CN221"/>
  <c r="CW223"/>
  <c r="CW221"/>
  <c r="DB223"/>
  <c r="DB221"/>
  <c r="DG223"/>
  <c r="DG221"/>
  <c r="DP223"/>
  <c r="DP221"/>
  <c r="DU223"/>
  <c r="DU221"/>
  <c r="DZ223"/>
  <c r="DZ221"/>
  <c r="EI223"/>
  <c r="EI221"/>
  <c r="EK221" s="1"/>
  <c r="EL221" s="1"/>
  <c r="EN223"/>
  <c r="EN221"/>
  <c r="ES223"/>
  <c r="ES221"/>
  <c r="FB223"/>
  <c r="FB221"/>
  <c r="FD221" s="1"/>
  <c r="FE221" s="1"/>
  <c r="FG223"/>
  <c r="FG221"/>
  <c r="FL223"/>
  <c r="FL221"/>
  <c r="FU223"/>
  <c r="FU221"/>
  <c r="FW221" s="1"/>
  <c r="FX221" s="1"/>
  <c r="FZ223"/>
  <c r="FZ221"/>
  <c r="GE223"/>
  <c r="GE221"/>
  <c r="GN223"/>
  <c r="GN221"/>
  <c r="GP221" s="1"/>
  <c r="GQ221" s="1"/>
  <c r="GS223"/>
  <c r="GS221"/>
  <c r="GX223"/>
  <c r="GX221"/>
  <c r="HG223"/>
  <c r="HG221"/>
  <c r="HI221" s="1"/>
  <c r="HJ221" s="1"/>
  <c r="HL223"/>
  <c r="HL221"/>
  <c r="HQ223"/>
  <c r="HQ221"/>
  <c r="HZ223"/>
  <c r="HZ221"/>
  <c r="IB221" s="1"/>
  <c r="IC221" s="1"/>
  <c r="IE223"/>
  <c r="IE221"/>
  <c r="IJ223"/>
  <c r="IJ221"/>
  <c r="IS223"/>
  <c r="IS221"/>
  <c r="IU221" s="1"/>
  <c r="IV221" s="1"/>
  <c r="JC223"/>
  <c r="JC221"/>
  <c r="IZ196"/>
  <c r="JA196" s="1"/>
  <c r="E204"/>
  <c r="F204" s="1"/>
  <c r="J204"/>
  <c r="K204" s="1"/>
  <c r="O204"/>
  <c r="P204" s="1"/>
  <c r="Y204"/>
  <c r="Z204" s="1"/>
  <c r="AD204"/>
  <c r="AE204" s="1"/>
  <c r="AI204"/>
  <c r="AJ204" s="1"/>
  <c r="AR204"/>
  <c r="AS204" s="1"/>
  <c r="AW204"/>
  <c r="AX204" s="1"/>
  <c r="BB204"/>
  <c r="BC204" s="1"/>
  <c r="BL204"/>
  <c r="BM204" s="1"/>
  <c r="BQ204"/>
  <c r="BR204" s="1"/>
  <c r="BV204"/>
  <c r="BW204" s="1"/>
  <c r="CF204"/>
  <c r="CG204" s="1"/>
  <c r="CK204"/>
  <c r="CL204" s="1"/>
  <c r="CP204"/>
  <c r="CQ204" s="1"/>
  <c r="CY204"/>
  <c r="CZ204" s="1"/>
  <c r="DD204"/>
  <c r="DE204" s="1"/>
  <c r="DI204"/>
  <c r="DJ204" s="1"/>
  <c r="DR204"/>
  <c r="DS204" s="1"/>
  <c r="DW204"/>
  <c r="DX204" s="1"/>
  <c r="EB204"/>
  <c r="EC204" s="1"/>
  <c r="EK204"/>
  <c r="EL204" s="1"/>
  <c r="EP204"/>
  <c r="EQ204" s="1"/>
  <c r="EU204"/>
  <c r="EV204" s="1"/>
  <c r="FD204"/>
  <c r="FE204" s="1"/>
  <c r="FI204"/>
  <c r="FJ204" s="1"/>
  <c r="FN204"/>
  <c r="FO204" s="1"/>
  <c r="FW204"/>
  <c r="FX204" s="1"/>
  <c r="GB204"/>
  <c r="GC204" s="1"/>
  <c r="GG204"/>
  <c r="GH204" s="1"/>
  <c r="GP204"/>
  <c r="GQ204" s="1"/>
  <c r="GU204"/>
  <c r="GV204" s="1"/>
  <c r="GZ204"/>
  <c r="HA204" s="1"/>
  <c r="HI204"/>
  <c r="HJ204" s="1"/>
  <c r="HN204"/>
  <c r="HO204" s="1"/>
  <c r="HS204"/>
  <c r="HT204" s="1"/>
  <c r="IB204"/>
  <c r="IC204" s="1"/>
  <c r="IG204"/>
  <c r="IH204" s="1"/>
  <c r="IL204"/>
  <c r="IM204" s="1"/>
  <c r="IU204"/>
  <c r="IV204" s="1"/>
  <c r="JE204"/>
  <c r="JF204" s="1"/>
  <c r="IZ210"/>
  <c r="JA210" s="1"/>
  <c r="N218"/>
  <c r="O218" s="1"/>
  <c r="P218" s="1"/>
  <c r="BA218"/>
  <c r="BB218" s="1"/>
  <c r="BC218" s="1"/>
  <c r="CO218"/>
  <c r="CP218" s="1"/>
  <c r="CQ218" s="1"/>
  <c r="EA218"/>
  <c r="EB218" s="1"/>
  <c r="EC218" s="1"/>
  <c r="ET218"/>
  <c r="EU218" s="1"/>
  <c r="EV218" s="1"/>
  <c r="HR218"/>
  <c r="HS218" s="1"/>
  <c r="HT218" s="1"/>
  <c r="JD218"/>
  <c r="JE218" s="1"/>
  <c r="JF218" s="1"/>
  <c r="D221"/>
  <c r="I221"/>
  <c r="X221"/>
  <c r="AC221"/>
  <c r="AQ221"/>
  <c r="AV221"/>
  <c r="BK221"/>
  <c r="BP221"/>
  <c r="CE221"/>
  <c r="CJ221"/>
  <c r="CX221"/>
  <c r="DC221"/>
  <c r="DQ221"/>
  <c r="DV221"/>
  <c r="EJ221"/>
  <c r="EO221"/>
  <c r="FC221"/>
  <c r="FH221"/>
  <c r="FV221"/>
  <c r="GA221"/>
  <c r="GO221"/>
  <c r="GT221"/>
  <c r="HH221"/>
  <c r="HM221"/>
  <c r="IA221"/>
  <c r="IF221"/>
  <c r="IT221"/>
  <c r="N227"/>
  <c r="AH227"/>
  <c r="BA227"/>
  <c r="BU227"/>
  <c r="CO227"/>
  <c r="DH227"/>
  <c r="EA227"/>
  <c r="ET227"/>
  <c r="FM227"/>
  <c r="GF227"/>
  <c r="GY227"/>
  <c r="HR227"/>
  <c r="IK227"/>
  <c r="IY227"/>
  <c r="JD227"/>
  <c r="O196"/>
  <c r="P196" s="1"/>
  <c r="AI196"/>
  <c r="AJ196" s="1"/>
  <c r="BB196"/>
  <c r="BC196" s="1"/>
  <c r="BV196"/>
  <c r="BW196" s="1"/>
  <c r="CP196"/>
  <c r="CQ196" s="1"/>
  <c r="DI196"/>
  <c r="DJ196" s="1"/>
  <c r="EB196"/>
  <c r="EC196" s="1"/>
  <c r="EU196"/>
  <c r="EV196" s="1"/>
  <c r="FN196"/>
  <c r="FO196" s="1"/>
  <c r="GG196"/>
  <c r="GH196" s="1"/>
  <c r="GZ196"/>
  <c r="HA196" s="1"/>
  <c r="HS196"/>
  <c r="HT196" s="1"/>
  <c r="IL196"/>
  <c r="IM196" s="1"/>
  <c r="JE196"/>
  <c r="JF196" s="1"/>
  <c r="AI210"/>
  <c r="AJ210" s="1"/>
  <c r="BV210"/>
  <c r="BW210" s="1"/>
  <c r="DI210"/>
  <c r="DJ210" s="1"/>
  <c r="FN210"/>
  <c r="FO210" s="1"/>
  <c r="GG210"/>
  <c r="GH210" s="1"/>
  <c r="GZ210"/>
  <c r="HA210" s="1"/>
  <c r="IL210"/>
  <c r="IM210" s="1"/>
  <c r="FI218"/>
  <c r="FJ218" s="1"/>
  <c r="GP218"/>
  <c r="GQ218" s="1"/>
  <c r="IG218"/>
  <c r="IH218" s="1"/>
  <c r="O230"/>
  <c r="P230" s="1"/>
  <c r="BB230"/>
  <c r="BC230" s="1"/>
  <c r="CP230"/>
  <c r="CQ230" s="1"/>
  <c r="EB230"/>
  <c r="EC230" s="1"/>
  <c r="FN230"/>
  <c r="FO230" s="1"/>
  <c r="GZ230"/>
  <c r="HA230" s="1"/>
  <c r="IL230"/>
  <c r="IM230" s="1"/>
  <c r="J230"/>
  <c r="K230" s="1"/>
  <c r="Y230"/>
  <c r="Z230" s="1"/>
  <c r="AI230"/>
  <c r="AJ230" s="1"/>
  <c r="AW230"/>
  <c r="AX230" s="1"/>
  <c r="BL230"/>
  <c r="BM230" s="1"/>
  <c r="BV230"/>
  <c r="BW230" s="1"/>
  <c r="CK230"/>
  <c r="CL230" s="1"/>
  <c r="CY230"/>
  <c r="CZ230" s="1"/>
  <c r="DI230"/>
  <c r="DJ230" s="1"/>
  <c r="DW230"/>
  <c r="DX230" s="1"/>
  <c r="EK230"/>
  <c r="EL230" s="1"/>
  <c r="EU230"/>
  <c r="EV230" s="1"/>
  <c r="FI230"/>
  <c r="FJ230" s="1"/>
  <c r="FW230"/>
  <c r="FX230" s="1"/>
  <c r="GG230"/>
  <c r="GH230" s="1"/>
  <c r="GU230"/>
  <c r="GV230" s="1"/>
  <c r="HI230"/>
  <c r="HJ230" s="1"/>
  <c r="HS230"/>
  <c r="HT230" s="1"/>
  <c r="IG230"/>
  <c r="IH230" s="1"/>
  <c r="IU230"/>
  <c r="IV230" s="1"/>
  <c r="D64" i="7"/>
  <c r="D34"/>
  <c r="W64"/>
  <c r="Y64" s="1"/>
  <c r="Z64" s="1"/>
  <c r="W34"/>
  <c r="Y15"/>
  <c r="Z15" s="1"/>
  <c r="AP64"/>
  <c r="AR64" s="1"/>
  <c r="AS64" s="1"/>
  <c r="AP34"/>
  <c r="AR15"/>
  <c r="AS15" s="1"/>
  <c r="CW64"/>
  <c r="CY64" s="1"/>
  <c r="CZ64" s="1"/>
  <c r="CW34"/>
  <c r="CY15"/>
  <c r="CZ15" s="1"/>
  <c r="DQ64"/>
  <c r="DS64" s="1"/>
  <c r="DT64" s="1"/>
  <c r="DQ34"/>
  <c r="DS15"/>
  <c r="DT15" s="1"/>
  <c r="EP103"/>
  <c r="EZ8"/>
  <c r="EZ7"/>
  <c r="E30"/>
  <c r="F30" s="1"/>
  <c r="O30"/>
  <c r="P30" s="1"/>
  <c r="AI30"/>
  <c r="AJ30" s="1"/>
  <c r="BB30"/>
  <c r="BC30" s="1"/>
  <c r="BU30"/>
  <c r="BV30" s="1"/>
  <c r="CO30"/>
  <c r="CP30" s="1"/>
  <c r="DI30"/>
  <c r="DJ30" s="1"/>
  <c r="EC30"/>
  <c r="ED30" s="1"/>
  <c r="BI64"/>
  <c r="BK64" s="1"/>
  <c r="BL64" s="1"/>
  <c r="BI34"/>
  <c r="BK15"/>
  <c r="BL15" s="1"/>
  <c r="CC64"/>
  <c r="CE64" s="1"/>
  <c r="CF64" s="1"/>
  <c r="CC34"/>
  <c r="CE15"/>
  <c r="CF15" s="1"/>
  <c r="EK64"/>
  <c r="EM64" s="1"/>
  <c r="EN64" s="1"/>
  <c r="EK34"/>
  <c r="EM15"/>
  <c r="EN15" s="1"/>
  <c r="EW14"/>
  <c r="EX14" s="1"/>
  <c r="ER30"/>
  <c r="ES30" s="1"/>
  <c r="EZ22"/>
  <c r="EZ21"/>
  <c r="EP108"/>
  <c r="EP106"/>
  <c r="EL64"/>
  <c r="EL34"/>
  <c r="AC231"/>
  <c r="AV231"/>
  <c r="BO231"/>
  <c r="CI231"/>
  <c r="DC231"/>
  <c r="DW231"/>
  <c r="BI99"/>
  <c r="BK99" s="1"/>
  <c r="BL99" s="1"/>
  <c r="BI97"/>
  <c r="BI95"/>
  <c r="BK95" s="1"/>
  <c r="BL95" s="1"/>
  <c r="BK79"/>
  <c r="BL79" s="1"/>
  <c r="CC99"/>
  <c r="CE99" s="1"/>
  <c r="CF99" s="1"/>
  <c r="CC97"/>
  <c r="CC95"/>
  <c r="CE95" s="1"/>
  <c r="CF95" s="1"/>
  <c r="CE79"/>
  <c r="CF79" s="1"/>
  <c r="EK99"/>
  <c r="EM99" s="1"/>
  <c r="EN99" s="1"/>
  <c r="EK97"/>
  <c r="EK95"/>
  <c r="EM95" s="1"/>
  <c r="EN95" s="1"/>
  <c r="EM79"/>
  <c r="EN79" s="1"/>
  <c r="EZ86"/>
  <c r="EZ85"/>
  <c r="ER93"/>
  <c r="ES93" s="1"/>
  <c r="E7"/>
  <c r="F7" s="1"/>
  <c r="H7"/>
  <c r="O7"/>
  <c r="P7" s="1"/>
  <c r="Y7"/>
  <c r="Z7" s="1"/>
  <c r="AX7"/>
  <c r="BB7"/>
  <c r="BC7" s="1"/>
  <c r="BK7"/>
  <c r="BL7" s="1"/>
  <c r="CK7"/>
  <c r="CO7"/>
  <c r="CP7" s="1"/>
  <c r="CY7"/>
  <c r="CZ7" s="1"/>
  <c r="DY7"/>
  <c r="EC7"/>
  <c r="ED7" s="1"/>
  <c r="EM7"/>
  <c r="EN7" s="1"/>
  <c r="ER7"/>
  <c r="EV7"/>
  <c r="F8"/>
  <c r="F9"/>
  <c r="Y14"/>
  <c r="Z14" s="1"/>
  <c r="AR14"/>
  <c r="AS14" s="1"/>
  <c r="BK14"/>
  <c r="BL14" s="1"/>
  <c r="CE14"/>
  <c r="CF14" s="1"/>
  <c r="CY14"/>
  <c r="CZ14" s="1"/>
  <c r="DS14"/>
  <c r="DT14" s="1"/>
  <c r="EM14"/>
  <c r="EN14" s="1"/>
  <c r="ER14"/>
  <c r="ES14" s="1"/>
  <c r="AH15"/>
  <c r="BA15"/>
  <c r="BT15"/>
  <c r="CN15"/>
  <c r="DH15"/>
  <c r="EB15"/>
  <c r="EQ15"/>
  <c r="N16"/>
  <c r="EQ16"/>
  <c r="E21"/>
  <c r="F21" s="1"/>
  <c r="H21"/>
  <c r="O21"/>
  <c r="P21" s="1"/>
  <c r="Y21"/>
  <c r="Z21" s="1"/>
  <c r="BB21"/>
  <c r="BC21" s="1"/>
  <c r="BK21"/>
  <c r="BL21" s="1"/>
  <c r="CO21"/>
  <c r="CP21" s="1"/>
  <c r="CY21"/>
  <c r="CZ21" s="1"/>
  <c r="EC21"/>
  <c r="ED21" s="1"/>
  <c r="EM21"/>
  <c r="EN21" s="1"/>
  <c r="ER21"/>
  <c r="ES21" s="1"/>
  <c r="EV21"/>
  <c r="F22"/>
  <c r="F23"/>
  <c r="I34"/>
  <c r="X34"/>
  <c r="AC34"/>
  <c r="AQ34"/>
  <c r="AV34"/>
  <c r="BJ34"/>
  <c r="BO34"/>
  <c r="CD34"/>
  <c r="CI34"/>
  <c r="CX34"/>
  <c r="DC34"/>
  <c r="DR34"/>
  <c r="DW34"/>
  <c r="E93"/>
  <c r="F93" s="1"/>
  <c r="O93"/>
  <c r="P93" s="1"/>
  <c r="AI94"/>
  <c r="AJ94" s="1"/>
  <c r="BU94"/>
  <c r="BV94" s="1"/>
  <c r="DI94"/>
  <c r="DJ94" s="1"/>
  <c r="O106"/>
  <c r="P106" s="1"/>
  <c r="H108"/>
  <c r="H106"/>
  <c r="J106" s="1"/>
  <c r="K106" s="1"/>
  <c r="W236"/>
  <c r="Y236" s="1"/>
  <c r="Z236" s="1"/>
  <c r="Y106"/>
  <c r="Z106" s="1"/>
  <c r="AP236"/>
  <c r="AR236" s="1"/>
  <c r="AS236" s="1"/>
  <c r="AR106"/>
  <c r="AS106" s="1"/>
  <c r="BI236"/>
  <c r="BK236" s="1"/>
  <c r="BL236" s="1"/>
  <c r="BK106"/>
  <c r="BL106" s="1"/>
  <c r="CC236"/>
  <c r="CE236" s="1"/>
  <c r="CF236" s="1"/>
  <c r="CE106"/>
  <c r="CF106" s="1"/>
  <c r="CW236"/>
  <c r="CY236" s="1"/>
  <c r="CZ236" s="1"/>
  <c r="CY106"/>
  <c r="CZ106" s="1"/>
  <c r="DQ236"/>
  <c r="DS236" s="1"/>
  <c r="DT236" s="1"/>
  <c r="DS106"/>
  <c r="DT106" s="1"/>
  <c r="EK236"/>
  <c r="EM236" s="1"/>
  <c r="EN236" s="1"/>
  <c r="EM106"/>
  <c r="EN106" s="1"/>
  <c r="EQ108"/>
  <c r="EQ106"/>
  <c r="AG64"/>
  <c r="AG106"/>
  <c r="AZ64"/>
  <c r="AZ106"/>
  <c r="BS64"/>
  <c r="BS106"/>
  <c r="CM64"/>
  <c r="CM106"/>
  <c r="DG64"/>
  <c r="DG106"/>
  <c r="EA64"/>
  <c r="EA106"/>
  <c r="EU64"/>
  <c r="EU106"/>
  <c r="C103"/>
  <c r="E64"/>
  <c r="F64" s="1"/>
  <c r="M103"/>
  <c r="M64"/>
  <c r="AB231"/>
  <c r="AD231" s="1"/>
  <c r="AE231" s="1"/>
  <c r="AD103"/>
  <c r="AE103" s="1"/>
  <c r="AU231"/>
  <c r="AW231" s="1"/>
  <c r="AX231" s="1"/>
  <c r="AW103"/>
  <c r="AX103" s="1"/>
  <c r="BN231"/>
  <c r="BP231" s="1"/>
  <c r="BQ231" s="1"/>
  <c r="BN116"/>
  <c r="BP103"/>
  <c r="BQ103" s="1"/>
  <c r="CH231"/>
  <c r="CJ231" s="1"/>
  <c r="CK231" s="1"/>
  <c r="CJ103"/>
  <c r="CK103" s="1"/>
  <c r="CH116"/>
  <c r="DB231"/>
  <c r="DD231" s="1"/>
  <c r="DE231" s="1"/>
  <c r="DB116"/>
  <c r="DD103"/>
  <c r="DE103" s="1"/>
  <c r="DV231"/>
  <c r="DX231" s="1"/>
  <c r="DY231" s="1"/>
  <c r="DX103"/>
  <c r="DY103" s="1"/>
  <c r="DV116"/>
  <c r="D97"/>
  <c r="D96"/>
  <c r="W99"/>
  <c r="Y99" s="1"/>
  <c r="Z99" s="1"/>
  <c r="W97"/>
  <c r="W95"/>
  <c r="Y95" s="1"/>
  <c r="Z95" s="1"/>
  <c r="Y79"/>
  <c r="Z79" s="1"/>
  <c r="AP99"/>
  <c r="AR99" s="1"/>
  <c r="AS99" s="1"/>
  <c r="AP97"/>
  <c r="AP95"/>
  <c r="AR95" s="1"/>
  <c r="AS95" s="1"/>
  <c r="AR79"/>
  <c r="AS79" s="1"/>
  <c r="CW99"/>
  <c r="CY99" s="1"/>
  <c r="CZ99" s="1"/>
  <c r="CW97"/>
  <c r="CW95"/>
  <c r="CY95" s="1"/>
  <c r="CZ95" s="1"/>
  <c r="CY79"/>
  <c r="CZ79" s="1"/>
  <c r="DQ99"/>
  <c r="DS99" s="1"/>
  <c r="DT99" s="1"/>
  <c r="DQ97"/>
  <c r="DQ95"/>
  <c r="DS95" s="1"/>
  <c r="DT95" s="1"/>
  <c r="DS79"/>
  <c r="DT79" s="1"/>
  <c r="EP99"/>
  <c r="EP97"/>
  <c r="EP95"/>
  <c r="EZ71"/>
  <c r="EZ70"/>
  <c r="M101"/>
  <c r="O101" s="1"/>
  <c r="P101" s="1"/>
  <c r="AD15"/>
  <c r="AE15" s="1"/>
  <c r="AI15"/>
  <c r="AJ15" s="1"/>
  <c r="AW15"/>
  <c r="AX15" s="1"/>
  <c r="BB15"/>
  <c r="BC15" s="1"/>
  <c r="BP15"/>
  <c r="BQ15" s="1"/>
  <c r="BU15"/>
  <c r="BV15" s="1"/>
  <c r="CJ15"/>
  <c r="CK15" s="1"/>
  <c r="CO15"/>
  <c r="CP15" s="1"/>
  <c r="DD15"/>
  <c r="DE15" s="1"/>
  <c r="DI15"/>
  <c r="DJ15" s="1"/>
  <c r="DX15"/>
  <c r="DY15" s="1"/>
  <c r="EC15"/>
  <c r="ED15" s="1"/>
  <c r="EP15"/>
  <c r="E16"/>
  <c r="F16" s="1"/>
  <c r="O16"/>
  <c r="P16" s="1"/>
  <c r="C34"/>
  <c r="M34"/>
  <c r="AB34"/>
  <c r="AG34"/>
  <c r="AU34"/>
  <c r="AZ34"/>
  <c r="BN34"/>
  <c r="BS34"/>
  <c r="CH34"/>
  <c r="CM34"/>
  <c r="DB34"/>
  <c r="DG34"/>
  <c r="DV34"/>
  <c r="EA34"/>
  <c r="EU34"/>
  <c r="E96"/>
  <c r="F96" s="1"/>
  <c r="BB94"/>
  <c r="BC94" s="1"/>
  <c r="CO94"/>
  <c r="CP94" s="1"/>
  <c r="EC94"/>
  <c r="ED94" s="1"/>
  <c r="E97"/>
  <c r="F97" s="1"/>
  <c r="AB232"/>
  <c r="AB236"/>
  <c r="AU232"/>
  <c r="AU236"/>
  <c r="BN232"/>
  <c r="BN236"/>
  <c r="CH232"/>
  <c r="CH236"/>
  <c r="DB232"/>
  <c r="DB236"/>
  <c r="DV236"/>
  <c r="DV232"/>
  <c r="N175"/>
  <c r="N141"/>
  <c r="W162"/>
  <c r="W160"/>
  <c r="Y160" s="1"/>
  <c r="Z160" s="1"/>
  <c r="Y141"/>
  <c r="Z141" s="1"/>
  <c r="AH175"/>
  <c r="AI175" s="1"/>
  <c r="AJ175" s="1"/>
  <c r="AH141"/>
  <c r="AP162"/>
  <c r="AP160"/>
  <c r="AR160" s="1"/>
  <c r="AS160" s="1"/>
  <c r="AR141"/>
  <c r="AS141" s="1"/>
  <c r="BA175"/>
  <c r="BB175" s="1"/>
  <c r="BC175" s="1"/>
  <c r="BA141"/>
  <c r="BI162"/>
  <c r="BI160"/>
  <c r="BK160" s="1"/>
  <c r="BL160" s="1"/>
  <c r="BK141"/>
  <c r="BL141" s="1"/>
  <c r="BT175"/>
  <c r="BU175" s="1"/>
  <c r="BV175" s="1"/>
  <c r="BT141"/>
  <c r="CC162"/>
  <c r="CC160"/>
  <c r="CE160" s="1"/>
  <c r="CF160" s="1"/>
  <c r="CE141"/>
  <c r="CF141" s="1"/>
  <c r="CN175"/>
  <c r="CO175" s="1"/>
  <c r="CP175" s="1"/>
  <c r="CN141"/>
  <c r="CW162"/>
  <c r="CW160"/>
  <c r="CY160" s="1"/>
  <c r="CZ160" s="1"/>
  <c r="CY141"/>
  <c r="CZ141" s="1"/>
  <c r="DH175"/>
  <c r="DI175" s="1"/>
  <c r="DJ175" s="1"/>
  <c r="DH141"/>
  <c r="DQ162"/>
  <c r="DQ160"/>
  <c r="DS160" s="1"/>
  <c r="DT160" s="1"/>
  <c r="DS141"/>
  <c r="DT141" s="1"/>
  <c r="EB175"/>
  <c r="EC175" s="1"/>
  <c r="ED175" s="1"/>
  <c r="EB141"/>
  <c r="EK162"/>
  <c r="EK160"/>
  <c r="EM160" s="1"/>
  <c r="EN160" s="1"/>
  <c r="EM141"/>
  <c r="EN141" s="1"/>
  <c r="EQ175"/>
  <c r="ER175" s="1"/>
  <c r="ES175" s="1"/>
  <c r="EQ141"/>
  <c r="C222"/>
  <c r="C166"/>
  <c r="E162"/>
  <c r="F162" s="1"/>
  <c r="H222"/>
  <c r="H166"/>
  <c r="J162"/>
  <c r="K162" s="1"/>
  <c r="M222"/>
  <c r="M166"/>
  <c r="AD162"/>
  <c r="AE162" s="1"/>
  <c r="AQ226"/>
  <c r="AQ166"/>
  <c r="AQ170" s="1"/>
  <c r="AQ176" s="1"/>
  <c r="AQ182" s="1"/>
  <c r="AR182" s="1"/>
  <c r="AS182" s="1"/>
  <c r="BP162"/>
  <c r="BQ162" s="1"/>
  <c r="CD226"/>
  <c r="CD166"/>
  <c r="CD170" s="1"/>
  <c r="CD176" s="1"/>
  <c r="CD182" s="1"/>
  <c r="CE182" s="1"/>
  <c r="CF182" s="1"/>
  <c r="DD162"/>
  <c r="DE162" s="1"/>
  <c r="DR226"/>
  <c r="DR166"/>
  <c r="DR170" s="1"/>
  <c r="DR176" s="1"/>
  <c r="DR182" s="1"/>
  <c r="DS182" s="1"/>
  <c r="DT182" s="1"/>
  <c r="E70"/>
  <c r="F70" s="1"/>
  <c r="H70"/>
  <c r="O70"/>
  <c r="P70" s="1"/>
  <c r="Y70"/>
  <c r="Z70" s="1"/>
  <c r="BB70"/>
  <c r="BC70" s="1"/>
  <c r="BK70"/>
  <c r="BL70" s="1"/>
  <c r="CO70"/>
  <c r="CP70" s="1"/>
  <c r="CY70"/>
  <c r="CZ70" s="1"/>
  <c r="EC70"/>
  <c r="ED70" s="1"/>
  <c r="EM70"/>
  <c r="EN70" s="1"/>
  <c r="ER70"/>
  <c r="ES70" s="1"/>
  <c r="EV70"/>
  <c r="F71"/>
  <c r="F72"/>
  <c r="F73"/>
  <c r="J78"/>
  <c r="K78" s="1"/>
  <c r="ER78"/>
  <c r="ES78" s="1"/>
  <c r="EV78"/>
  <c r="EW78" s="1"/>
  <c r="EX78" s="1"/>
  <c r="N79"/>
  <c r="AH79"/>
  <c r="BA79"/>
  <c r="BT79"/>
  <c r="CN79"/>
  <c r="DH79"/>
  <c r="EB79"/>
  <c r="EQ79"/>
  <c r="E85"/>
  <c r="F85" s="1"/>
  <c r="H85"/>
  <c r="O85"/>
  <c r="P85" s="1"/>
  <c r="Y85"/>
  <c r="Z85" s="1"/>
  <c r="BB85"/>
  <c r="BC85" s="1"/>
  <c r="BK85"/>
  <c r="BL85" s="1"/>
  <c r="CO85"/>
  <c r="CP85" s="1"/>
  <c r="CY85"/>
  <c r="CZ85" s="1"/>
  <c r="EC85"/>
  <c r="ED85" s="1"/>
  <c r="EM85"/>
  <c r="EN85" s="1"/>
  <c r="ER85"/>
  <c r="ES85" s="1"/>
  <c r="EV85"/>
  <c r="F86"/>
  <c r="F87"/>
  <c r="X95"/>
  <c r="AC95"/>
  <c r="AQ95"/>
  <c r="AV95"/>
  <c r="BJ95"/>
  <c r="BO95"/>
  <c r="CD95"/>
  <c r="CI95"/>
  <c r="CX95"/>
  <c r="DC95"/>
  <c r="DR95"/>
  <c r="DW95"/>
  <c r="EL95"/>
  <c r="I96"/>
  <c r="X97"/>
  <c r="X36" s="1"/>
  <c r="AC97"/>
  <c r="AC36" s="1"/>
  <c r="AQ97"/>
  <c r="AQ36" s="1"/>
  <c r="AV97"/>
  <c r="AV36" s="1"/>
  <c r="BJ97"/>
  <c r="BJ36" s="1"/>
  <c r="BO97"/>
  <c r="BO36" s="1"/>
  <c r="CD97"/>
  <c r="CD36" s="1"/>
  <c r="CI97"/>
  <c r="CI36" s="1"/>
  <c r="CX97"/>
  <c r="CX36" s="1"/>
  <c r="DC97"/>
  <c r="DC36" s="1"/>
  <c r="DR97"/>
  <c r="DR36" s="1"/>
  <c r="DW97"/>
  <c r="DW36" s="1"/>
  <c r="EL97"/>
  <c r="EL36" s="1"/>
  <c r="E232"/>
  <c r="F232" s="1"/>
  <c r="E106"/>
  <c r="F106" s="1"/>
  <c r="AD106"/>
  <c r="AE106" s="1"/>
  <c r="AW106"/>
  <c r="AX106" s="1"/>
  <c r="BP106"/>
  <c r="BQ106" s="1"/>
  <c r="CJ106"/>
  <c r="CK106" s="1"/>
  <c r="DD106"/>
  <c r="DE106" s="1"/>
  <c r="DX106"/>
  <c r="DY106" s="1"/>
  <c r="AI236"/>
  <c r="AJ236" s="1"/>
  <c r="AI109"/>
  <c r="AJ109" s="1"/>
  <c r="BU236"/>
  <c r="BV236" s="1"/>
  <c r="BU109"/>
  <c r="BV109" s="1"/>
  <c r="DI236"/>
  <c r="DJ236" s="1"/>
  <c r="DI109"/>
  <c r="DJ109" s="1"/>
  <c r="ER233"/>
  <c r="ES233" s="1"/>
  <c r="ER109"/>
  <c r="ES109" s="1"/>
  <c r="ER234"/>
  <c r="ES234" s="1"/>
  <c r="ER110"/>
  <c r="ES110" s="1"/>
  <c r="EV133"/>
  <c r="ES134"/>
  <c r="ER135"/>
  <c r="AI157"/>
  <c r="AJ157" s="1"/>
  <c r="BB157"/>
  <c r="BC157" s="1"/>
  <c r="BU157"/>
  <c r="BV157" s="1"/>
  <c r="CO157"/>
  <c r="CP157" s="1"/>
  <c r="DI157"/>
  <c r="DJ157" s="1"/>
  <c r="EC157"/>
  <c r="ED157" s="1"/>
  <c r="O157"/>
  <c r="P157" s="1"/>
  <c r="AC236"/>
  <c r="AC232"/>
  <c r="AV236"/>
  <c r="AV232"/>
  <c r="BO236"/>
  <c r="BO232"/>
  <c r="CI236"/>
  <c r="CI232"/>
  <c r="DC236"/>
  <c r="DC232"/>
  <c r="DW236"/>
  <c r="DW232"/>
  <c r="AG162"/>
  <c r="AG160"/>
  <c r="AI141"/>
  <c r="AJ141" s="1"/>
  <c r="AZ162"/>
  <c r="AZ160"/>
  <c r="BB141"/>
  <c r="BC141" s="1"/>
  <c r="BS162"/>
  <c r="BS160"/>
  <c r="BU141"/>
  <c r="BV141" s="1"/>
  <c r="CM162"/>
  <c r="CM160"/>
  <c r="CO141"/>
  <c r="CP141" s="1"/>
  <c r="DG162"/>
  <c r="DG160"/>
  <c r="DI141"/>
  <c r="DJ141" s="1"/>
  <c r="EA162"/>
  <c r="EA160"/>
  <c r="EC141"/>
  <c r="ED141" s="1"/>
  <c r="EP162"/>
  <c r="EP160"/>
  <c r="ER141"/>
  <c r="ES141" s="1"/>
  <c r="EU162"/>
  <c r="EU160"/>
  <c r="D222"/>
  <c r="D166"/>
  <c r="D170" s="1"/>
  <c r="D176" s="1"/>
  <c r="D182" s="1"/>
  <c r="E182" s="1"/>
  <c r="F182" s="1"/>
  <c r="I222"/>
  <c r="I166"/>
  <c r="I170" s="1"/>
  <c r="I176" s="1"/>
  <c r="I182" s="1"/>
  <c r="X226"/>
  <c r="X166"/>
  <c r="X170" s="1"/>
  <c r="X176" s="1"/>
  <c r="X182" s="1"/>
  <c r="Y182" s="1"/>
  <c r="Z182" s="1"/>
  <c r="AW162"/>
  <c r="AX162" s="1"/>
  <c r="BJ226"/>
  <c r="BJ166"/>
  <c r="BJ170" s="1"/>
  <c r="BJ176" s="1"/>
  <c r="BJ182" s="1"/>
  <c r="BK182" s="1"/>
  <c r="BL182" s="1"/>
  <c r="CJ162"/>
  <c r="CK162" s="1"/>
  <c r="CX226"/>
  <c r="CX166"/>
  <c r="CX170" s="1"/>
  <c r="CX176" s="1"/>
  <c r="CX182" s="1"/>
  <c r="CY182" s="1"/>
  <c r="CZ182" s="1"/>
  <c r="DX162"/>
  <c r="DY162" s="1"/>
  <c r="EL226"/>
  <c r="EL166"/>
  <c r="EL170" s="1"/>
  <c r="EL176" s="1"/>
  <c r="EL182" s="1"/>
  <c r="EM182" s="1"/>
  <c r="EN182" s="1"/>
  <c r="EZ149"/>
  <c r="EZ148"/>
  <c r="E79"/>
  <c r="F79" s="1"/>
  <c r="O79"/>
  <c r="P79" s="1"/>
  <c r="AD79"/>
  <c r="AE79" s="1"/>
  <c r="AI79"/>
  <c r="AJ79" s="1"/>
  <c r="AW79"/>
  <c r="AX79" s="1"/>
  <c r="BB79"/>
  <c r="BC79" s="1"/>
  <c r="BP79"/>
  <c r="BQ79" s="1"/>
  <c r="BU79"/>
  <c r="BV79" s="1"/>
  <c r="CJ79"/>
  <c r="CK79" s="1"/>
  <c r="CO79"/>
  <c r="CP79" s="1"/>
  <c r="DD79"/>
  <c r="DE79" s="1"/>
  <c r="DI79"/>
  <c r="DJ79" s="1"/>
  <c r="DX79"/>
  <c r="DY79" s="1"/>
  <c r="EC79"/>
  <c r="ED79" s="1"/>
  <c r="AB95"/>
  <c r="AD95" s="1"/>
  <c r="AE95" s="1"/>
  <c r="AG95"/>
  <c r="AU95"/>
  <c r="AW95" s="1"/>
  <c r="AX95" s="1"/>
  <c r="AZ95"/>
  <c r="BN95"/>
  <c r="BP95" s="1"/>
  <c r="BQ95" s="1"/>
  <c r="BS95"/>
  <c r="CH95"/>
  <c r="CJ95" s="1"/>
  <c r="CK95" s="1"/>
  <c r="CM95"/>
  <c r="DB95"/>
  <c r="DD95" s="1"/>
  <c r="DE95" s="1"/>
  <c r="DG95"/>
  <c r="DV95"/>
  <c r="DX95" s="1"/>
  <c r="DY95" s="1"/>
  <c r="EA95"/>
  <c r="EU95"/>
  <c r="M96"/>
  <c r="AB97"/>
  <c r="AU97"/>
  <c r="BN97"/>
  <c r="CH97"/>
  <c r="DB97"/>
  <c r="DV97"/>
  <c r="AG98"/>
  <c r="AZ98"/>
  <c r="BS98"/>
  <c r="CM98"/>
  <c r="DG98"/>
  <c r="EA98"/>
  <c r="EU98"/>
  <c r="BB236"/>
  <c r="BC236" s="1"/>
  <c r="BB109"/>
  <c r="BC109" s="1"/>
  <c r="CO236"/>
  <c r="CP236" s="1"/>
  <c r="CO109"/>
  <c r="CP109" s="1"/>
  <c r="EC236"/>
  <c r="ED236" s="1"/>
  <c r="EC109"/>
  <c r="ED109" s="1"/>
  <c r="AI133"/>
  <c r="AJ133" s="1"/>
  <c r="BB133"/>
  <c r="BC133" s="1"/>
  <c r="BU133"/>
  <c r="BV133" s="1"/>
  <c r="CO133"/>
  <c r="CP133" s="1"/>
  <c r="DI133"/>
  <c r="DJ133" s="1"/>
  <c r="EC133"/>
  <c r="ED133" s="1"/>
  <c r="ER133"/>
  <c r="ES133" s="1"/>
  <c r="EW133"/>
  <c r="EX133" s="1"/>
  <c r="EZ133"/>
  <c r="ER134"/>
  <c r="EZ134"/>
  <c r="N201"/>
  <c r="N224"/>
  <c r="O193"/>
  <c r="P193" s="1"/>
  <c r="AP223"/>
  <c r="AP221"/>
  <c r="AR221" s="1"/>
  <c r="AS221" s="1"/>
  <c r="AR203"/>
  <c r="AS203" s="1"/>
  <c r="BI223"/>
  <c r="BI221"/>
  <c r="BK221" s="1"/>
  <c r="BL221" s="1"/>
  <c r="BK203"/>
  <c r="BL203" s="1"/>
  <c r="CC223"/>
  <c r="CC221"/>
  <c r="CE221" s="1"/>
  <c r="CF221" s="1"/>
  <c r="CE203"/>
  <c r="CF203" s="1"/>
  <c r="CW223"/>
  <c r="CW221"/>
  <c r="CY221" s="1"/>
  <c r="CZ221" s="1"/>
  <c r="CY203"/>
  <c r="CZ203" s="1"/>
  <c r="DQ223"/>
  <c r="DQ221"/>
  <c r="DS221" s="1"/>
  <c r="DT221" s="1"/>
  <c r="DS203"/>
  <c r="DT203" s="1"/>
  <c r="EK223"/>
  <c r="EK221"/>
  <c r="EM221" s="1"/>
  <c r="EN221" s="1"/>
  <c r="EM203"/>
  <c r="EN203" s="1"/>
  <c r="O140"/>
  <c r="P140" s="1"/>
  <c r="AR140"/>
  <c r="AS140" s="1"/>
  <c r="CE140"/>
  <c r="CF140" s="1"/>
  <c r="DS140"/>
  <c r="DT140" s="1"/>
  <c r="EV140"/>
  <c r="EV231" s="1"/>
  <c r="AI148"/>
  <c r="AJ148" s="1"/>
  <c r="BB148"/>
  <c r="BC148" s="1"/>
  <c r="BU148"/>
  <c r="BV148" s="1"/>
  <c r="CO148"/>
  <c r="CP148" s="1"/>
  <c r="DI148"/>
  <c r="DJ148" s="1"/>
  <c r="EC148"/>
  <c r="ED148" s="1"/>
  <c r="ER148"/>
  <c r="ES148" s="1"/>
  <c r="ER149"/>
  <c r="ES150"/>
  <c r="EQ157"/>
  <c r="ER157" s="1"/>
  <c r="ES157" s="1"/>
  <c r="D160"/>
  <c r="I160"/>
  <c r="X160"/>
  <c r="AC160"/>
  <c r="AQ160"/>
  <c r="AV160"/>
  <c r="BJ160"/>
  <c r="BO160"/>
  <c r="CD160"/>
  <c r="CI160"/>
  <c r="CX160"/>
  <c r="DC160"/>
  <c r="DR160"/>
  <c r="DW160"/>
  <c r="EL160"/>
  <c r="X230"/>
  <c r="AQ230"/>
  <c r="BJ230"/>
  <c r="CD230"/>
  <c r="CX230"/>
  <c r="DR230"/>
  <c r="EL230"/>
  <c r="W203"/>
  <c r="Y193"/>
  <c r="Z193" s="1"/>
  <c r="AG223"/>
  <c r="AG221"/>
  <c r="AZ223"/>
  <c r="AZ221"/>
  <c r="BB203"/>
  <c r="BC203" s="1"/>
  <c r="BS223"/>
  <c r="BS221"/>
  <c r="CM223"/>
  <c r="CM221"/>
  <c r="CO203"/>
  <c r="CP203" s="1"/>
  <c r="DG223"/>
  <c r="DG221"/>
  <c r="EA223"/>
  <c r="EA221"/>
  <c r="EC203"/>
  <c r="ED203" s="1"/>
  <c r="EU223"/>
  <c r="EU221"/>
  <c r="ER140"/>
  <c r="ES140" s="1"/>
  <c r="E141"/>
  <c r="F141" s="1"/>
  <c r="J141"/>
  <c r="K141" s="1"/>
  <c r="O141"/>
  <c r="P141" s="1"/>
  <c r="AD141"/>
  <c r="AE141" s="1"/>
  <c r="AW141"/>
  <c r="AX141" s="1"/>
  <c r="BP141"/>
  <c r="BQ141" s="1"/>
  <c r="CJ141"/>
  <c r="CK141" s="1"/>
  <c r="DD141"/>
  <c r="DE141" s="1"/>
  <c r="DX141"/>
  <c r="DY141" s="1"/>
  <c r="EV148"/>
  <c r="EV157" s="1"/>
  <c r="EW157" s="1"/>
  <c r="EX157" s="1"/>
  <c r="ER150"/>
  <c r="C160"/>
  <c r="E160" s="1"/>
  <c r="F160" s="1"/>
  <c r="H160"/>
  <c r="M160"/>
  <c r="AB160"/>
  <c r="AU160"/>
  <c r="BN160"/>
  <c r="CH160"/>
  <c r="DB160"/>
  <c r="DV160"/>
  <c r="D226"/>
  <c r="O227"/>
  <c r="P227" s="1"/>
  <c r="EP201"/>
  <c r="ER194"/>
  <c r="ER193"/>
  <c r="ES193" s="1"/>
  <c r="EP215"/>
  <c r="ER208"/>
  <c r="AP217"/>
  <c r="AR217" s="1"/>
  <c r="AS217" s="1"/>
  <c r="AR209"/>
  <c r="AS209" s="1"/>
  <c r="CC217"/>
  <c r="CE217" s="1"/>
  <c r="CF217" s="1"/>
  <c r="CE209"/>
  <c r="CF209" s="1"/>
  <c r="DQ217"/>
  <c r="DS217" s="1"/>
  <c r="DT217" s="1"/>
  <c r="DS209"/>
  <c r="DT209" s="1"/>
  <c r="AB217"/>
  <c r="AD217" s="1"/>
  <c r="AE217" s="1"/>
  <c r="AD216"/>
  <c r="AE216" s="1"/>
  <c r="BN217"/>
  <c r="BP217" s="1"/>
  <c r="BQ217" s="1"/>
  <c r="BP216"/>
  <c r="BQ216" s="1"/>
  <c r="DB217"/>
  <c r="DD217" s="1"/>
  <c r="DE217" s="1"/>
  <c r="DD216"/>
  <c r="DE216" s="1"/>
  <c r="EP217"/>
  <c r="ER217" s="1"/>
  <c r="ES217" s="1"/>
  <c r="ER216"/>
  <c r="ES216" s="1"/>
  <c r="Y238"/>
  <c r="Z238"/>
  <c r="AR238"/>
  <c r="AS238"/>
  <c r="BK238"/>
  <c r="BL238"/>
  <c r="CE238"/>
  <c r="CF238"/>
  <c r="CY238"/>
  <c r="CZ238"/>
  <c r="DS238"/>
  <c r="DT238"/>
  <c r="AI193"/>
  <c r="AJ193" s="1"/>
  <c r="AR193"/>
  <c r="AS193" s="1"/>
  <c r="BB193"/>
  <c r="BC193" s="1"/>
  <c r="BK193"/>
  <c r="BL193" s="1"/>
  <c r="BU193"/>
  <c r="BV193" s="1"/>
  <c r="CE193"/>
  <c r="CF193" s="1"/>
  <c r="CO193"/>
  <c r="CP193" s="1"/>
  <c r="CY193"/>
  <c r="CZ193" s="1"/>
  <c r="DI193"/>
  <c r="DJ193" s="1"/>
  <c r="DS193"/>
  <c r="DT193" s="1"/>
  <c r="EC193"/>
  <c r="ED193" s="1"/>
  <c r="EM193"/>
  <c r="EN193" s="1"/>
  <c r="EV193"/>
  <c r="ER199"/>
  <c r="ES199" s="1"/>
  <c r="E220"/>
  <c r="F220" s="1"/>
  <c r="EW202"/>
  <c r="EX202" s="1"/>
  <c r="AD203"/>
  <c r="AE203" s="1"/>
  <c r="AW203"/>
  <c r="AX203" s="1"/>
  <c r="BP203"/>
  <c r="BQ203" s="1"/>
  <c r="CJ203"/>
  <c r="CK203" s="1"/>
  <c r="DD203"/>
  <c r="DE203" s="1"/>
  <c r="DX203"/>
  <c r="DY203" s="1"/>
  <c r="EP203"/>
  <c r="ER207"/>
  <c r="ES207" s="1"/>
  <c r="BB217"/>
  <c r="BC217" s="1"/>
  <c r="CO217"/>
  <c r="CP217" s="1"/>
  <c r="EC217"/>
  <c r="ED217" s="1"/>
  <c r="EW217"/>
  <c r="EX217" s="1"/>
  <c r="EW209"/>
  <c r="EX209" s="1"/>
  <c r="ER212"/>
  <c r="ES212" s="1"/>
  <c r="J215"/>
  <c r="K215" s="1"/>
  <c r="AW215"/>
  <c r="AX215" s="1"/>
  <c r="CJ215"/>
  <c r="CK215" s="1"/>
  <c r="DX215"/>
  <c r="DY215" s="1"/>
  <c r="D218"/>
  <c r="I218"/>
  <c r="X221"/>
  <c r="AC221"/>
  <c r="AQ221"/>
  <c r="AV221"/>
  <c r="BA221"/>
  <c r="BJ221"/>
  <c r="BO221"/>
  <c r="CD221"/>
  <c r="CI221"/>
  <c r="CN221"/>
  <c r="CX221"/>
  <c r="DC221"/>
  <c r="DR221"/>
  <c r="DW221"/>
  <c r="EB221"/>
  <c r="EL221"/>
  <c r="CN229"/>
  <c r="CO229" s="1"/>
  <c r="CP229" s="1"/>
  <c r="AH229"/>
  <c r="AI229" s="1"/>
  <c r="AJ229" s="1"/>
  <c r="AH203"/>
  <c r="BT229"/>
  <c r="BU229" s="1"/>
  <c r="BV229" s="1"/>
  <c r="BT203"/>
  <c r="DH229"/>
  <c r="DI229" s="1"/>
  <c r="DJ229" s="1"/>
  <c r="DH203"/>
  <c r="EQ224"/>
  <c r="ER224" s="1"/>
  <c r="ES224" s="1"/>
  <c r="EQ203"/>
  <c r="ES196"/>
  <c r="ES195"/>
  <c r="AU218"/>
  <c r="AW218" s="1"/>
  <c r="AX218" s="1"/>
  <c r="BE194"/>
  <c r="CH218"/>
  <c r="CJ218" s="1"/>
  <c r="CK218" s="1"/>
  <c r="CR194"/>
  <c r="DV218"/>
  <c r="DX218" s="1"/>
  <c r="DY218" s="1"/>
  <c r="EF194"/>
  <c r="AU217"/>
  <c r="AW217" s="1"/>
  <c r="AX217" s="1"/>
  <c r="AW216"/>
  <c r="AX216" s="1"/>
  <c r="CH217"/>
  <c r="CJ217" s="1"/>
  <c r="CK217" s="1"/>
  <c r="CJ216"/>
  <c r="CK216" s="1"/>
  <c r="DV217"/>
  <c r="DX217" s="1"/>
  <c r="DY217" s="1"/>
  <c r="DX216"/>
  <c r="DY216" s="1"/>
  <c r="EW193"/>
  <c r="EX193" s="1"/>
  <c r="J220"/>
  <c r="K220" s="1"/>
  <c r="AD218"/>
  <c r="AE218" s="1"/>
  <c r="AW201"/>
  <c r="AX201" s="1"/>
  <c r="BP218"/>
  <c r="BQ218" s="1"/>
  <c r="CJ201"/>
  <c r="CK201" s="1"/>
  <c r="DD218"/>
  <c r="DE218" s="1"/>
  <c r="DX201"/>
  <c r="DY201" s="1"/>
  <c r="EQ201"/>
  <c r="EQ218" s="1"/>
  <c r="AI217"/>
  <c r="AJ217" s="1"/>
  <c r="AI209"/>
  <c r="AJ209" s="1"/>
  <c r="BU217"/>
  <c r="BV217" s="1"/>
  <c r="BU209"/>
  <c r="BV209" s="1"/>
  <c r="DI217"/>
  <c r="DJ217" s="1"/>
  <c r="DI209"/>
  <c r="DJ209" s="1"/>
  <c r="ER209"/>
  <c r="N215"/>
  <c r="O215" s="1"/>
  <c r="P215" s="1"/>
  <c r="C226"/>
  <c r="M226"/>
  <c r="BA229"/>
  <c r="BB229" s="1"/>
  <c r="BC229" s="1"/>
  <c r="EB229"/>
  <c r="EC229" s="1"/>
  <c r="ED229" s="1"/>
  <c r="E201"/>
  <c r="F201" s="1"/>
  <c r="J201"/>
  <c r="K201" s="1"/>
  <c r="O201"/>
  <c r="P201" s="1"/>
  <c r="AD201"/>
  <c r="AE201" s="1"/>
  <c r="BP201"/>
  <c r="BQ201" s="1"/>
  <c r="DD201"/>
  <c r="DE201" s="1"/>
  <c r="BB209"/>
  <c r="BC209" s="1"/>
  <c r="CO209"/>
  <c r="CP209" s="1"/>
  <c r="EC209"/>
  <c r="ED209" s="1"/>
  <c r="C218"/>
  <c r="E218" s="1"/>
  <c r="F218" s="1"/>
  <c r="H218"/>
  <c r="M218"/>
  <c r="EN238"/>
  <c r="IX234" i="8" l="1"/>
  <c r="JC227"/>
  <c r="JE227" s="1"/>
  <c r="JF227" s="1"/>
  <c r="IJ227"/>
  <c r="IL227" s="1"/>
  <c r="IM227" s="1"/>
  <c r="IL221"/>
  <c r="IM221" s="1"/>
  <c r="IE227"/>
  <c r="IG227" s="1"/>
  <c r="IH227" s="1"/>
  <c r="IG221"/>
  <c r="IH221" s="1"/>
  <c r="HQ227"/>
  <c r="HS227" s="1"/>
  <c r="HT227" s="1"/>
  <c r="HL227"/>
  <c r="HN227" s="1"/>
  <c r="HO227" s="1"/>
  <c r="HN221"/>
  <c r="HO221" s="1"/>
  <c r="GX227"/>
  <c r="GZ227" s="1"/>
  <c r="HA227" s="1"/>
  <c r="GZ221"/>
  <c r="HA221" s="1"/>
  <c r="GS227"/>
  <c r="GU227" s="1"/>
  <c r="GV227" s="1"/>
  <c r="GU221"/>
  <c r="GV221" s="1"/>
  <c r="GE227"/>
  <c r="GG227" s="1"/>
  <c r="GH227" s="1"/>
  <c r="GG221"/>
  <c r="GH221" s="1"/>
  <c r="FZ227"/>
  <c r="GB227" s="1"/>
  <c r="GC227" s="1"/>
  <c r="GB221"/>
  <c r="GC221" s="1"/>
  <c r="FL227"/>
  <c r="FN227" s="1"/>
  <c r="FO227" s="1"/>
  <c r="FN221"/>
  <c r="FO221" s="1"/>
  <c r="FG227"/>
  <c r="FI227" s="1"/>
  <c r="FJ227" s="1"/>
  <c r="FI221"/>
  <c r="FJ221" s="1"/>
  <c r="ES227"/>
  <c r="EU227" s="1"/>
  <c r="EV227" s="1"/>
  <c r="EN227"/>
  <c r="EP227" s="1"/>
  <c r="EQ227" s="1"/>
  <c r="EP221"/>
  <c r="EQ221" s="1"/>
  <c r="DZ227"/>
  <c r="EB227" s="1"/>
  <c r="EC227" s="1"/>
  <c r="DU227"/>
  <c r="DW227" s="1"/>
  <c r="DX227" s="1"/>
  <c r="DW221"/>
  <c r="DX221" s="1"/>
  <c r="DG227"/>
  <c r="DI227" s="1"/>
  <c r="DJ227" s="1"/>
  <c r="DI221"/>
  <c r="DJ221" s="1"/>
  <c r="DB227"/>
  <c r="DD227" s="1"/>
  <c r="DE227" s="1"/>
  <c r="DD221"/>
  <c r="DE221" s="1"/>
  <c r="CN227"/>
  <c r="CP227" s="1"/>
  <c r="CQ227" s="1"/>
  <c r="CI227"/>
  <c r="CK227" s="1"/>
  <c r="CL227" s="1"/>
  <c r="CK221"/>
  <c r="CL221" s="1"/>
  <c r="BT227"/>
  <c r="BV227" s="1"/>
  <c r="BW227" s="1"/>
  <c r="BV221"/>
  <c r="BW221" s="1"/>
  <c r="BO227"/>
  <c r="BQ227" s="1"/>
  <c r="BR227" s="1"/>
  <c r="BQ221"/>
  <c r="BR221" s="1"/>
  <c r="AZ227"/>
  <c r="BB227" s="1"/>
  <c r="BC227" s="1"/>
  <c r="AU227"/>
  <c r="AW227" s="1"/>
  <c r="AX227" s="1"/>
  <c r="AW221"/>
  <c r="AX221" s="1"/>
  <c r="AG227"/>
  <c r="AI227" s="1"/>
  <c r="AJ227" s="1"/>
  <c r="AI221"/>
  <c r="AJ221" s="1"/>
  <c r="AB227"/>
  <c r="AD227" s="1"/>
  <c r="AE227" s="1"/>
  <c r="AD221"/>
  <c r="AE221" s="1"/>
  <c r="M227"/>
  <c r="O227" s="1"/>
  <c r="P227" s="1"/>
  <c r="H227"/>
  <c r="J227" s="1"/>
  <c r="K227" s="1"/>
  <c r="J221"/>
  <c r="K221" s="1"/>
  <c r="IV232"/>
  <c r="IV231"/>
  <c r="IT109"/>
  <c r="FX232"/>
  <c r="FX231"/>
  <c r="FV109"/>
  <c r="CZ232"/>
  <c r="CZ231"/>
  <c r="CX109"/>
  <c r="Z232"/>
  <c r="Z231"/>
  <c r="X109"/>
  <c r="JD164"/>
  <c r="JD162"/>
  <c r="IK164"/>
  <c r="IK162"/>
  <c r="GY164"/>
  <c r="GY162"/>
  <c r="FM164"/>
  <c r="FM162"/>
  <c r="EA164"/>
  <c r="EA162"/>
  <c r="CO164"/>
  <c r="CO162"/>
  <c r="BA164"/>
  <c r="BA162"/>
  <c r="N164"/>
  <c r="N162"/>
  <c r="IX227"/>
  <c r="IZ227" s="1"/>
  <c r="JA227" s="1"/>
  <c r="IZ221"/>
  <c r="JA221" s="1"/>
  <c r="IC232"/>
  <c r="IC231"/>
  <c r="IA109"/>
  <c r="FE232"/>
  <c r="FE231"/>
  <c r="FC109"/>
  <c r="CG232"/>
  <c r="CG231"/>
  <c r="CE109"/>
  <c r="F232"/>
  <c r="F231"/>
  <c r="D109"/>
  <c r="IE229"/>
  <c r="IE194"/>
  <c r="IG194" s="1"/>
  <c r="IH194" s="1"/>
  <c r="IG162"/>
  <c r="IH162" s="1"/>
  <c r="HQ194"/>
  <c r="HS194" s="1"/>
  <c r="HT194" s="1"/>
  <c r="GS229"/>
  <c r="GS194"/>
  <c r="GU194" s="1"/>
  <c r="GV194" s="1"/>
  <c r="GU162"/>
  <c r="GV162" s="1"/>
  <c r="GE194"/>
  <c r="GG194" s="1"/>
  <c r="GH194" s="1"/>
  <c r="FG229"/>
  <c r="FG194"/>
  <c r="FI194" s="1"/>
  <c r="FJ194" s="1"/>
  <c r="FI162"/>
  <c r="FJ162" s="1"/>
  <c r="ES194"/>
  <c r="EU194" s="1"/>
  <c r="EV194" s="1"/>
  <c r="DU229"/>
  <c r="DU194"/>
  <c r="DW194" s="1"/>
  <c r="DX194" s="1"/>
  <c r="DW162"/>
  <c r="DX162" s="1"/>
  <c r="DG194"/>
  <c r="DI194" s="1"/>
  <c r="DJ194" s="1"/>
  <c r="CI229"/>
  <c r="CI194"/>
  <c r="CK194" s="1"/>
  <c r="CL194" s="1"/>
  <c r="CK162"/>
  <c r="CL162" s="1"/>
  <c r="BT194"/>
  <c r="BV194" s="1"/>
  <c r="BW194" s="1"/>
  <c r="AU229"/>
  <c r="AU194"/>
  <c r="AW194" s="1"/>
  <c r="AX194" s="1"/>
  <c r="AW162"/>
  <c r="AX162" s="1"/>
  <c r="AG194"/>
  <c r="AI194" s="1"/>
  <c r="AJ194" s="1"/>
  <c r="H229"/>
  <c r="H194"/>
  <c r="J194" s="1"/>
  <c r="K194" s="1"/>
  <c r="J162"/>
  <c r="K162" s="1"/>
  <c r="JD93"/>
  <c r="JE93" s="1"/>
  <c r="JF93" s="1"/>
  <c r="JE85"/>
  <c r="JF85" s="1"/>
  <c r="H79"/>
  <c r="J70"/>
  <c r="K70" s="1"/>
  <c r="IX225"/>
  <c r="JH86"/>
  <c r="IZ93"/>
  <c r="JA93" s="1"/>
  <c r="JH85"/>
  <c r="HM99"/>
  <c r="HM38"/>
  <c r="HM42" s="1"/>
  <c r="HM48" s="1"/>
  <c r="GA99"/>
  <c r="GA38"/>
  <c r="GA42" s="1"/>
  <c r="GA48" s="1"/>
  <c r="EO99"/>
  <c r="EO38"/>
  <c r="EO42" s="1"/>
  <c r="EO48" s="1"/>
  <c r="DC99"/>
  <c r="DC38"/>
  <c r="DC42" s="1"/>
  <c r="DC48" s="1"/>
  <c r="BP99"/>
  <c r="BP38"/>
  <c r="BP42" s="1"/>
  <c r="BP48" s="1"/>
  <c r="AC99"/>
  <c r="AC38"/>
  <c r="AC42" s="1"/>
  <c r="AC48" s="1"/>
  <c r="H30"/>
  <c r="J21"/>
  <c r="K21" s="1"/>
  <c r="IY103"/>
  <c r="IY64"/>
  <c r="IY34"/>
  <c r="HR64"/>
  <c r="HR103" s="1"/>
  <c r="HR34"/>
  <c r="GF64"/>
  <c r="GF103" s="1"/>
  <c r="GF34"/>
  <c r="ET64"/>
  <c r="ET103" s="1"/>
  <c r="ET34"/>
  <c r="DH64"/>
  <c r="DH103" s="1"/>
  <c r="DH34"/>
  <c r="BU64"/>
  <c r="BU103" s="1"/>
  <c r="BU34"/>
  <c r="AH64"/>
  <c r="AH103" s="1"/>
  <c r="AH34"/>
  <c r="JD106"/>
  <c r="JE106" s="1"/>
  <c r="JF106" s="1"/>
  <c r="JE14"/>
  <c r="JF14" s="1"/>
  <c r="JD68"/>
  <c r="JD16"/>
  <c r="JE7"/>
  <c r="JF7" s="1"/>
  <c r="JC99"/>
  <c r="JC38"/>
  <c r="IS99"/>
  <c r="IS38"/>
  <c r="IU34"/>
  <c r="IV34" s="1"/>
  <c r="IE99"/>
  <c r="IE38"/>
  <c r="IG34"/>
  <c r="IH34" s="1"/>
  <c r="HQ99"/>
  <c r="HQ38"/>
  <c r="HS34"/>
  <c r="HT34" s="1"/>
  <c r="HG99"/>
  <c r="HG38"/>
  <c r="HI34"/>
  <c r="HJ34" s="1"/>
  <c r="GS99"/>
  <c r="GS38"/>
  <c r="GU34"/>
  <c r="GV34" s="1"/>
  <c r="GE99"/>
  <c r="GE38"/>
  <c r="GG34"/>
  <c r="GH34" s="1"/>
  <c r="FU99"/>
  <c r="FU38"/>
  <c r="FW34"/>
  <c r="FX34" s="1"/>
  <c r="FG99"/>
  <c r="FG38"/>
  <c r="FI34"/>
  <c r="FJ34" s="1"/>
  <c r="ES99"/>
  <c r="ES38"/>
  <c r="EU34"/>
  <c r="EV34" s="1"/>
  <c r="EI99"/>
  <c r="EI38"/>
  <c r="EK34"/>
  <c r="EL34" s="1"/>
  <c r="DU99"/>
  <c r="DU38"/>
  <c r="DW34"/>
  <c r="DX34" s="1"/>
  <c r="DG99"/>
  <c r="DG38"/>
  <c r="DI34"/>
  <c r="DJ34" s="1"/>
  <c r="CW99"/>
  <c r="CW38"/>
  <c r="CY34"/>
  <c r="CZ34" s="1"/>
  <c r="CI99"/>
  <c r="CI38"/>
  <c r="CK34"/>
  <c r="CL34" s="1"/>
  <c r="BT99"/>
  <c r="BT38"/>
  <c r="BV34"/>
  <c r="BW34" s="1"/>
  <c r="BJ99"/>
  <c r="BJ38"/>
  <c r="BL34"/>
  <c r="BM34" s="1"/>
  <c r="AU99"/>
  <c r="AU38"/>
  <c r="AW34"/>
  <c r="AX34" s="1"/>
  <c r="AG99"/>
  <c r="AG38"/>
  <c r="AI34"/>
  <c r="AJ34" s="1"/>
  <c r="W99"/>
  <c r="W38"/>
  <c r="Y34"/>
  <c r="Z34" s="1"/>
  <c r="C99"/>
  <c r="C38"/>
  <c r="E34"/>
  <c r="F34" s="1"/>
  <c r="IF234"/>
  <c r="IH108"/>
  <c r="IH107"/>
  <c r="HM234"/>
  <c r="HO108"/>
  <c r="HO107"/>
  <c r="GT234"/>
  <c r="GV108"/>
  <c r="GV107"/>
  <c r="GA234"/>
  <c r="GC108"/>
  <c r="GC107"/>
  <c r="FH234"/>
  <c r="FJ108"/>
  <c r="FJ107"/>
  <c r="EO234"/>
  <c r="EQ108"/>
  <c r="EQ107"/>
  <c r="DV234"/>
  <c r="DX108"/>
  <c r="DX107"/>
  <c r="DC234"/>
  <c r="DE108"/>
  <c r="DE107"/>
  <c r="CJ234"/>
  <c r="CL108"/>
  <c r="CL107"/>
  <c r="BP234"/>
  <c r="BR108"/>
  <c r="BR107"/>
  <c r="AV234"/>
  <c r="AX108"/>
  <c r="AX107"/>
  <c r="AC234"/>
  <c r="AE108"/>
  <c r="AE107"/>
  <c r="I234"/>
  <c r="K108"/>
  <c r="K107"/>
  <c r="JC234"/>
  <c r="JC114"/>
  <c r="IS234"/>
  <c r="IJ234"/>
  <c r="IJ114"/>
  <c r="IE234"/>
  <c r="IG103"/>
  <c r="IH103" s="1"/>
  <c r="HZ234"/>
  <c r="HQ234"/>
  <c r="HQ114"/>
  <c r="HS103"/>
  <c r="HT103" s="1"/>
  <c r="HL234"/>
  <c r="HN234" s="1"/>
  <c r="HO234" s="1"/>
  <c r="HN103"/>
  <c r="HO103" s="1"/>
  <c r="HG234"/>
  <c r="GX234"/>
  <c r="GX114"/>
  <c r="GS234"/>
  <c r="GU103"/>
  <c r="GV103" s="1"/>
  <c r="GN234"/>
  <c r="GE234"/>
  <c r="GE114"/>
  <c r="GG103"/>
  <c r="GH103" s="1"/>
  <c r="FZ234"/>
  <c r="GB234" s="1"/>
  <c r="GC234" s="1"/>
  <c r="GB103"/>
  <c r="GC103" s="1"/>
  <c r="FU234"/>
  <c r="FL234"/>
  <c r="FL114"/>
  <c r="FG234"/>
  <c r="FI103"/>
  <c r="FJ103" s="1"/>
  <c r="FB234"/>
  <c r="ES234"/>
  <c r="ES114"/>
  <c r="EU103"/>
  <c r="EV103" s="1"/>
  <c r="EN234"/>
  <c r="EP234" s="1"/>
  <c r="EQ234" s="1"/>
  <c r="EP103"/>
  <c r="EQ103" s="1"/>
  <c r="EI234"/>
  <c r="DZ234"/>
  <c r="DZ114"/>
  <c r="DU234"/>
  <c r="DW103"/>
  <c r="DX103" s="1"/>
  <c r="DP234"/>
  <c r="DG234"/>
  <c r="DG114"/>
  <c r="DI103"/>
  <c r="DJ103" s="1"/>
  <c r="DB234"/>
  <c r="DD234" s="1"/>
  <c r="DE234" s="1"/>
  <c r="DD103"/>
  <c r="DE103" s="1"/>
  <c r="CW234"/>
  <c r="CN234"/>
  <c r="CN114"/>
  <c r="CI234"/>
  <c r="CK103"/>
  <c r="CL103" s="1"/>
  <c r="CD234"/>
  <c r="BT234"/>
  <c r="BT114"/>
  <c r="BV103"/>
  <c r="BW103" s="1"/>
  <c r="BO234"/>
  <c r="BQ234" s="1"/>
  <c r="BR234" s="1"/>
  <c r="BQ103"/>
  <c r="BR103" s="1"/>
  <c r="BJ234"/>
  <c r="AZ234"/>
  <c r="AZ114"/>
  <c r="AU234"/>
  <c r="AW234" s="1"/>
  <c r="AX234" s="1"/>
  <c r="AW103"/>
  <c r="AX103" s="1"/>
  <c r="AP234"/>
  <c r="AG234"/>
  <c r="AG114"/>
  <c r="AI103"/>
  <c r="AJ103" s="1"/>
  <c r="AB234"/>
  <c r="AD234" s="1"/>
  <c r="AE234" s="1"/>
  <c r="AD103"/>
  <c r="AE103" s="1"/>
  <c r="W234"/>
  <c r="M234"/>
  <c r="M114"/>
  <c r="C234"/>
  <c r="DR221"/>
  <c r="DS221" s="1"/>
  <c r="CY221"/>
  <c r="CZ221" s="1"/>
  <c r="CF221"/>
  <c r="CG221" s="1"/>
  <c r="BL221"/>
  <c r="BM221" s="1"/>
  <c r="AR221"/>
  <c r="AS221" s="1"/>
  <c r="Y221"/>
  <c r="Z221" s="1"/>
  <c r="E221"/>
  <c r="F221" s="1"/>
  <c r="IF229"/>
  <c r="HM229"/>
  <c r="GT229"/>
  <c r="GA229"/>
  <c r="FH229"/>
  <c r="EO229"/>
  <c r="DV229"/>
  <c r="DC229"/>
  <c r="CJ229"/>
  <c r="BP229"/>
  <c r="AV229"/>
  <c r="AC229"/>
  <c r="I229"/>
  <c r="JD223"/>
  <c r="JE223" s="1"/>
  <c r="JF223" s="1"/>
  <c r="IU162"/>
  <c r="IV162" s="1"/>
  <c r="HI162"/>
  <c r="HJ162" s="1"/>
  <c r="FW162"/>
  <c r="FX162" s="1"/>
  <c r="EK162"/>
  <c r="EL162" s="1"/>
  <c r="CY162"/>
  <c r="CZ162" s="1"/>
  <c r="BL162"/>
  <c r="BM162" s="1"/>
  <c r="Y162"/>
  <c r="Z162" s="1"/>
  <c r="HR221"/>
  <c r="HS221" s="1"/>
  <c r="HT221" s="1"/>
  <c r="ET221"/>
  <c r="EU221" s="1"/>
  <c r="EV221" s="1"/>
  <c r="EA221"/>
  <c r="EB221" s="1"/>
  <c r="EC221" s="1"/>
  <c r="CO221"/>
  <c r="CP221" s="1"/>
  <c r="CQ221" s="1"/>
  <c r="BA221"/>
  <c r="BB221" s="1"/>
  <c r="BC221" s="1"/>
  <c r="N221"/>
  <c r="O221" s="1"/>
  <c r="P221" s="1"/>
  <c r="IL79"/>
  <c r="IM79" s="1"/>
  <c r="HS79"/>
  <c r="HT79" s="1"/>
  <c r="GZ79"/>
  <c r="HA79" s="1"/>
  <c r="GG79"/>
  <c r="GH79" s="1"/>
  <c r="FN79"/>
  <c r="FO79" s="1"/>
  <c r="EU79"/>
  <c r="EV79" s="1"/>
  <c r="EB79"/>
  <c r="EC79" s="1"/>
  <c r="DI79"/>
  <c r="DJ79" s="1"/>
  <c r="CP79"/>
  <c r="CQ79" s="1"/>
  <c r="BV79"/>
  <c r="BW79" s="1"/>
  <c r="BB79"/>
  <c r="BC79" s="1"/>
  <c r="AI79"/>
  <c r="AJ79" s="1"/>
  <c r="O79"/>
  <c r="P79" s="1"/>
  <c r="IB225"/>
  <c r="IC225" s="1"/>
  <c r="GU225"/>
  <c r="GV225" s="1"/>
  <c r="FD225"/>
  <c r="FE225" s="1"/>
  <c r="DW225"/>
  <c r="DX225" s="1"/>
  <c r="CF225"/>
  <c r="CG225" s="1"/>
  <c r="AW225"/>
  <c r="AX225" s="1"/>
  <c r="E225"/>
  <c r="F225" s="1"/>
  <c r="HS16"/>
  <c r="HT16" s="1"/>
  <c r="GG16"/>
  <c r="GH16" s="1"/>
  <c r="EU16"/>
  <c r="EV16" s="1"/>
  <c r="DI16"/>
  <c r="DJ16" s="1"/>
  <c r="BV16"/>
  <c r="BW16" s="1"/>
  <c r="AI16"/>
  <c r="AJ16" s="1"/>
  <c r="JC229"/>
  <c r="JC166"/>
  <c r="IS229"/>
  <c r="IU223"/>
  <c r="IV223" s="1"/>
  <c r="IS166"/>
  <c r="IJ229"/>
  <c r="IL223"/>
  <c r="IM223" s="1"/>
  <c r="IJ166"/>
  <c r="IG223"/>
  <c r="IH223" s="1"/>
  <c r="IE166"/>
  <c r="HZ229"/>
  <c r="IB223"/>
  <c r="IC223" s="1"/>
  <c r="HZ166"/>
  <c r="HQ229"/>
  <c r="HQ166"/>
  <c r="HN223"/>
  <c r="HO223" s="1"/>
  <c r="HL166"/>
  <c r="HG229"/>
  <c r="HI223"/>
  <c r="HJ223" s="1"/>
  <c r="HG166"/>
  <c r="GX229"/>
  <c r="GZ223"/>
  <c r="HA223" s="1"/>
  <c r="GX166"/>
  <c r="GU223"/>
  <c r="GV223" s="1"/>
  <c r="GS166"/>
  <c r="GN229"/>
  <c r="GP223"/>
  <c r="GQ223" s="1"/>
  <c r="GN166"/>
  <c r="GE229"/>
  <c r="GG223"/>
  <c r="GH223" s="1"/>
  <c r="GE166"/>
  <c r="GB223"/>
  <c r="GC223" s="1"/>
  <c r="FZ166"/>
  <c r="FU229"/>
  <c r="FW223"/>
  <c r="FX223" s="1"/>
  <c r="FU166"/>
  <c r="FL229"/>
  <c r="FN223"/>
  <c r="FO223" s="1"/>
  <c r="FL166"/>
  <c r="FI223"/>
  <c r="FJ223" s="1"/>
  <c r="FG166"/>
  <c r="FB229"/>
  <c r="FD223"/>
  <c r="FE223" s="1"/>
  <c r="FB166"/>
  <c r="ES229"/>
  <c r="ES166"/>
  <c r="EP223"/>
  <c r="EQ223" s="1"/>
  <c r="EN166"/>
  <c r="EI229"/>
  <c r="EK223"/>
  <c r="EL223" s="1"/>
  <c r="EI166"/>
  <c r="DZ229"/>
  <c r="DZ166"/>
  <c r="DW223"/>
  <c r="DX223" s="1"/>
  <c r="DU166"/>
  <c r="DP229"/>
  <c r="DR223"/>
  <c r="DS223" s="1"/>
  <c r="DP166"/>
  <c r="DG229"/>
  <c r="DI223"/>
  <c r="DJ223" s="1"/>
  <c r="DG166"/>
  <c r="DD223"/>
  <c r="DE223" s="1"/>
  <c r="DB166"/>
  <c r="CW229"/>
  <c r="CY223"/>
  <c r="CZ223" s="1"/>
  <c r="CW166"/>
  <c r="CN229"/>
  <c r="CN166"/>
  <c r="CK223"/>
  <c r="CL223" s="1"/>
  <c r="CI166"/>
  <c r="CD229"/>
  <c r="CF223"/>
  <c r="CG223" s="1"/>
  <c r="CD166"/>
  <c r="BT229"/>
  <c r="BV223"/>
  <c r="BW223" s="1"/>
  <c r="BT166"/>
  <c r="BQ223"/>
  <c r="BR223" s="1"/>
  <c r="BO166"/>
  <c r="BJ229"/>
  <c r="BL223"/>
  <c r="BM223" s="1"/>
  <c r="BJ166"/>
  <c r="AZ229"/>
  <c r="AZ166"/>
  <c r="AW223"/>
  <c r="AX223" s="1"/>
  <c r="AU166"/>
  <c r="AP229"/>
  <c r="AR223"/>
  <c r="AS223" s="1"/>
  <c r="AP166"/>
  <c r="AG229"/>
  <c r="AI223"/>
  <c r="AJ223" s="1"/>
  <c r="AG166"/>
  <c r="AD223"/>
  <c r="AE223" s="1"/>
  <c r="AB166"/>
  <c r="W229"/>
  <c r="Y223"/>
  <c r="Z223" s="1"/>
  <c r="W166"/>
  <c r="M229"/>
  <c r="M166"/>
  <c r="J223"/>
  <c r="K223" s="1"/>
  <c r="H166"/>
  <c r="C229"/>
  <c r="E223"/>
  <c r="F223" s="1"/>
  <c r="C166"/>
  <c r="HJ232"/>
  <c r="HJ231"/>
  <c r="HH109"/>
  <c r="EL232"/>
  <c r="EL231"/>
  <c r="EJ109"/>
  <c r="BM232"/>
  <c r="BM231"/>
  <c r="BK109"/>
  <c r="IY164"/>
  <c r="IZ164" s="1"/>
  <c r="JA164" s="1"/>
  <c r="IY162"/>
  <c r="IY229" s="1"/>
  <c r="HR164"/>
  <c r="HR162"/>
  <c r="HS162" s="1"/>
  <c r="HT162" s="1"/>
  <c r="GF164"/>
  <c r="GF162"/>
  <c r="GG162" s="1"/>
  <c r="GH162" s="1"/>
  <c r="ET164"/>
  <c r="ET162"/>
  <c r="EU162" s="1"/>
  <c r="EV162" s="1"/>
  <c r="DH164"/>
  <c r="DH162"/>
  <c r="DI162" s="1"/>
  <c r="DJ162" s="1"/>
  <c r="BU164"/>
  <c r="BU162"/>
  <c r="BV162" s="1"/>
  <c r="BW162" s="1"/>
  <c r="AH164"/>
  <c r="AH162"/>
  <c r="AI162" s="1"/>
  <c r="AJ162" s="1"/>
  <c r="JD230"/>
  <c r="JE142"/>
  <c r="JF142" s="1"/>
  <c r="IZ223"/>
  <c r="JA223" s="1"/>
  <c r="IX166"/>
  <c r="IZ166" s="1"/>
  <c r="JA166" s="1"/>
  <c r="GQ232"/>
  <c r="GQ231"/>
  <c r="GO109"/>
  <c r="DS232"/>
  <c r="DS231"/>
  <c r="DQ109"/>
  <c r="AS232"/>
  <c r="AS231"/>
  <c r="AQ109"/>
  <c r="JC194"/>
  <c r="JE194" s="1"/>
  <c r="JF194" s="1"/>
  <c r="JE162"/>
  <c r="JF162" s="1"/>
  <c r="IJ194"/>
  <c r="IL194" s="1"/>
  <c r="IM194" s="1"/>
  <c r="IL162"/>
  <c r="IM162" s="1"/>
  <c r="HL229"/>
  <c r="HL194"/>
  <c r="HN194" s="1"/>
  <c r="HO194" s="1"/>
  <c r="HN162"/>
  <c r="HO162" s="1"/>
  <c r="GX194"/>
  <c r="GZ194" s="1"/>
  <c r="HA194" s="1"/>
  <c r="GZ162"/>
  <c r="HA162" s="1"/>
  <c r="FZ229"/>
  <c r="FZ194"/>
  <c r="GB194" s="1"/>
  <c r="GC194" s="1"/>
  <c r="GB162"/>
  <c r="GC162" s="1"/>
  <c r="FL194"/>
  <c r="FN194" s="1"/>
  <c r="FO194" s="1"/>
  <c r="FN162"/>
  <c r="FO162" s="1"/>
  <c r="EN229"/>
  <c r="EN194"/>
  <c r="EP194" s="1"/>
  <c r="EQ194" s="1"/>
  <c r="EP162"/>
  <c r="EQ162" s="1"/>
  <c r="DZ194"/>
  <c r="EB194" s="1"/>
  <c r="EC194" s="1"/>
  <c r="EB162"/>
  <c r="EC162" s="1"/>
  <c r="DB229"/>
  <c r="DB194"/>
  <c r="DD194" s="1"/>
  <c r="DE194" s="1"/>
  <c r="DD162"/>
  <c r="DE162" s="1"/>
  <c r="CN194"/>
  <c r="CP194" s="1"/>
  <c r="CQ194" s="1"/>
  <c r="CP162"/>
  <c r="CQ162" s="1"/>
  <c r="BO229"/>
  <c r="BO194"/>
  <c r="BQ194" s="1"/>
  <c r="BR194" s="1"/>
  <c r="BQ162"/>
  <c r="BR162" s="1"/>
  <c r="AZ194"/>
  <c r="BB194" s="1"/>
  <c r="BC194" s="1"/>
  <c r="BB162"/>
  <c r="BC162" s="1"/>
  <c r="AB229"/>
  <c r="AB194"/>
  <c r="AD194" s="1"/>
  <c r="AE194" s="1"/>
  <c r="AD162"/>
  <c r="AE162" s="1"/>
  <c r="M194"/>
  <c r="O194" s="1"/>
  <c r="P194" s="1"/>
  <c r="O162"/>
  <c r="P162" s="1"/>
  <c r="IK166"/>
  <c r="GY166"/>
  <c r="GF166"/>
  <c r="FM166"/>
  <c r="DH166"/>
  <c r="BU166"/>
  <c r="AH166"/>
  <c r="JD101"/>
  <c r="JE101" s="1"/>
  <c r="JF101" s="1"/>
  <c r="JD79"/>
  <c r="JE70"/>
  <c r="JF70" s="1"/>
  <c r="IX229"/>
  <c r="IX194"/>
  <c r="IZ194" s="1"/>
  <c r="JA194" s="1"/>
  <c r="IZ162"/>
  <c r="JA162" s="1"/>
  <c r="JH71"/>
  <c r="IX97"/>
  <c r="IZ79"/>
  <c r="JA79" s="1"/>
  <c r="JH70"/>
  <c r="IF99"/>
  <c r="IF38"/>
  <c r="IF42" s="1"/>
  <c r="IF48" s="1"/>
  <c r="GT99"/>
  <c r="GT38"/>
  <c r="GT42" s="1"/>
  <c r="GT48" s="1"/>
  <c r="FH99"/>
  <c r="FH38"/>
  <c r="FH42" s="1"/>
  <c r="FH48" s="1"/>
  <c r="DV99"/>
  <c r="DV38"/>
  <c r="DV42" s="1"/>
  <c r="DV48" s="1"/>
  <c r="CJ99"/>
  <c r="CJ38"/>
  <c r="CJ42" s="1"/>
  <c r="CJ48" s="1"/>
  <c r="AV99"/>
  <c r="AV38"/>
  <c r="AV42" s="1"/>
  <c r="AV48" s="1"/>
  <c r="I99"/>
  <c r="I38"/>
  <c r="I42" s="1"/>
  <c r="I48" s="1"/>
  <c r="JD30"/>
  <c r="JE30" s="1"/>
  <c r="JF30" s="1"/>
  <c r="JE21"/>
  <c r="JF21" s="1"/>
  <c r="IK64"/>
  <c r="IK103" s="1"/>
  <c r="IK34"/>
  <c r="GY64"/>
  <c r="GY103" s="1"/>
  <c r="GY34"/>
  <c r="FM64"/>
  <c r="FM103" s="1"/>
  <c r="FM34"/>
  <c r="EA64"/>
  <c r="EA103" s="1"/>
  <c r="EA34"/>
  <c r="CO64"/>
  <c r="CO103" s="1"/>
  <c r="CO34"/>
  <c r="BA64"/>
  <c r="BA103" s="1"/>
  <c r="BA34"/>
  <c r="N64"/>
  <c r="N103" s="1"/>
  <c r="N34"/>
  <c r="H16"/>
  <c r="J7"/>
  <c r="K7" s="1"/>
  <c r="IX99"/>
  <c r="IX38"/>
  <c r="IZ34"/>
  <c r="JA34" s="1"/>
  <c r="IJ99"/>
  <c r="IJ38"/>
  <c r="IL34"/>
  <c r="IM34" s="1"/>
  <c r="HZ99"/>
  <c r="HZ38"/>
  <c r="IB34"/>
  <c r="IC34" s="1"/>
  <c r="HL99"/>
  <c r="HN99" s="1"/>
  <c r="HO99" s="1"/>
  <c r="HL38"/>
  <c r="HN34"/>
  <c r="HO34" s="1"/>
  <c r="GX99"/>
  <c r="GX38"/>
  <c r="GZ34"/>
  <c r="HA34" s="1"/>
  <c r="GN99"/>
  <c r="GN38"/>
  <c r="GP34"/>
  <c r="GQ34" s="1"/>
  <c r="FZ99"/>
  <c r="GB99" s="1"/>
  <c r="GC99" s="1"/>
  <c r="FZ38"/>
  <c r="GB34"/>
  <c r="GC34" s="1"/>
  <c r="FL99"/>
  <c r="FL38"/>
  <c r="FN34"/>
  <c r="FO34" s="1"/>
  <c r="FB99"/>
  <c r="FB38"/>
  <c r="FD34"/>
  <c r="FE34" s="1"/>
  <c r="EN99"/>
  <c r="EP99" s="1"/>
  <c r="EQ99" s="1"/>
  <c r="EN38"/>
  <c r="EP34"/>
  <c r="EQ34" s="1"/>
  <c r="DZ99"/>
  <c r="DZ38"/>
  <c r="EB34"/>
  <c r="EC34" s="1"/>
  <c r="DP99"/>
  <c r="DP38"/>
  <c r="DR34"/>
  <c r="DS34" s="1"/>
  <c r="DB99"/>
  <c r="DD99" s="1"/>
  <c r="DE99" s="1"/>
  <c r="DB38"/>
  <c r="DD34"/>
  <c r="DE34" s="1"/>
  <c r="CN99"/>
  <c r="CN38"/>
  <c r="CP34"/>
  <c r="CQ34" s="1"/>
  <c r="CD99"/>
  <c r="CD38"/>
  <c r="CF34"/>
  <c r="CG34" s="1"/>
  <c r="BO99"/>
  <c r="BQ99" s="1"/>
  <c r="BR99" s="1"/>
  <c r="BO38"/>
  <c r="BQ34"/>
  <c r="BR34" s="1"/>
  <c r="AZ99"/>
  <c r="AZ38"/>
  <c r="BB34"/>
  <c r="BC34" s="1"/>
  <c r="AP99"/>
  <c r="AP38"/>
  <c r="AR34"/>
  <c r="AS34" s="1"/>
  <c r="AB99"/>
  <c r="AD99" s="1"/>
  <c r="AE99" s="1"/>
  <c r="AB38"/>
  <c r="AD34"/>
  <c r="AE34" s="1"/>
  <c r="M99"/>
  <c r="M38"/>
  <c r="O34"/>
  <c r="P34" s="1"/>
  <c r="JC68"/>
  <c r="JE68" s="1"/>
  <c r="JF68" s="1"/>
  <c r="IX68"/>
  <c r="IZ68" s="1"/>
  <c r="JA68" s="1"/>
  <c r="IZ64"/>
  <c r="JA64" s="1"/>
  <c r="IJ68"/>
  <c r="IL68" s="1"/>
  <c r="IM68" s="1"/>
  <c r="IL64"/>
  <c r="IM64" s="1"/>
  <c r="IE68"/>
  <c r="IG68" s="1"/>
  <c r="IH68" s="1"/>
  <c r="IG64"/>
  <c r="IH64" s="1"/>
  <c r="HQ68"/>
  <c r="HS68" s="1"/>
  <c r="HT68" s="1"/>
  <c r="HS64"/>
  <c r="HT64" s="1"/>
  <c r="HL68"/>
  <c r="HN68" s="1"/>
  <c r="HO68" s="1"/>
  <c r="HN64"/>
  <c r="HO64" s="1"/>
  <c r="GX68"/>
  <c r="GZ68" s="1"/>
  <c r="HA68" s="1"/>
  <c r="GZ64"/>
  <c r="HA64" s="1"/>
  <c r="GS68"/>
  <c r="GU68" s="1"/>
  <c r="GV68" s="1"/>
  <c r="GU64"/>
  <c r="GV64" s="1"/>
  <c r="GE68"/>
  <c r="GG68" s="1"/>
  <c r="GH68" s="1"/>
  <c r="GG64"/>
  <c r="GH64" s="1"/>
  <c r="FZ68"/>
  <c r="GB68" s="1"/>
  <c r="GC68" s="1"/>
  <c r="GB64"/>
  <c r="GC64" s="1"/>
  <c r="FL68"/>
  <c r="FN68" s="1"/>
  <c r="FO68" s="1"/>
  <c r="FN64"/>
  <c r="FO64" s="1"/>
  <c r="FG68"/>
  <c r="FI68" s="1"/>
  <c r="FJ68" s="1"/>
  <c r="FI64"/>
  <c r="FJ64" s="1"/>
  <c r="ES68"/>
  <c r="EU68" s="1"/>
  <c r="EV68" s="1"/>
  <c r="EU64"/>
  <c r="EV64" s="1"/>
  <c r="EN68"/>
  <c r="EP68" s="1"/>
  <c r="EQ68" s="1"/>
  <c r="EP64"/>
  <c r="EQ64" s="1"/>
  <c r="DZ68"/>
  <c r="EB68" s="1"/>
  <c r="EC68" s="1"/>
  <c r="EB64"/>
  <c r="EC64" s="1"/>
  <c r="DU68"/>
  <c r="DW68" s="1"/>
  <c r="DX68" s="1"/>
  <c r="DW64"/>
  <c r="DX64" s="1"/>
  <c r="DG68"/>
  <c r="DI68" s="1"/>
  <c r="DJ68" s="1"/>
  <c r="DI64"/>
  <c r="DJ64" s="1"/>
  <c r="DB68"/>
  <c r="DD68" s="1"/>
  <c r="DE68" s="1"/>
  <c r="DD64"/>
  <c r="DE64" s="1"/>
  <c r="CN68"/>
  <c r="CP68" s="1"/>
  <c r="CQ68" s="1"/>
  <c r="CP64"/>
  <c r="CQ64" s="1"/>
  <c r="CI68"/>
  <c r="CK68" s="1"/>
  <c r="CL68" s="1"/>
  <c r="CK64"/>
  <c r="CL64" s="1"/>
  <c r="BT68"/>
  <c r="BV68" s="1"/>
  <c r="BW68" s="1"/>
  <c r="BV64"/>
  <c r="BW64" s="1"/>
  <c r="BO68"/>
  <c r="BQ68" s="1"/>
  <c r="BR68" s="1"/>
  <c r="BQ64"/>
  <c r="BR64" s="1"/>
  <c r="AZ68"/>
  <c r="BB68" s="1"/>
  <c r="BC68" s="1"/>
  <c r="BB64"/>
  <c r="BC64" s="1"/>
  <c r="AU68"/>
  <c r="AW68" s="1"/>
  <c r="AX68" s="1"/>
  <c r="AW64"/>
  <c r="AX64" s="1"/>
  <c r="AG68"/>
  <c r="AI68" s="1"/>
  <c r="AJ68" s="1"/>
  <c r="AI64"/>
  <c r="AJ64" s="1"/>
  <c r="AB68"/>
  <c r="AD68" s="1"/>
  <c r="AE68" s="1"/>
  <c r="AD64"/>
  <c r="AE64" s="1"/>
  <c r="M68"/>
  <c r="O68" s="1"/>
  <c r="P68" s="1"/>
  <c r="O64"/>
  <c r="P64" s="1"/>
  <c r="IT99"/>
  <c r="IT103" s="1"/>
  <c r="IU103" s="1"/>
  <c r="IV103" s="1"/>
  <c r="IT38"/>
  <c r="IT42" s="1"/>
  <c r="IT48" s="1"/>
  <c r="IA99"/>
  <c r="IA103" s="1"/>
  <c r="IA38"/>
  <c r="IA42" s="1"/>
  <c r="IA48" s="1"/>
  <c r="HH99"/>
  <c r="HH103" s="1"/>
  <c r="HI103" s="1"/>
  <c r="HJ103" s="1"/>
  <c r="HH38"/>
  <c r="HH42" s="1"/>
  <c r="HH48" s="1"/>
  <c r="GO99"/>
  <c r="GO103" s="1"/>
  <c r="GO38"/>
  <c r="GO42" s="1"/>
  <c r="GO48" s="1"/>
  <c r="FV99"/>
  <c r="FV103" s="1"/>
  <c r="FW103" s="1"/>
  <c r="FX103" s="1"/>
  <c r="FV38"/>
  <c r="FV42" s="1"/>
  <c r="FV48" s="1"/>
  <c r="FC99"/>
  <c r="FC103" s="1"/>
  <c r="FC38"/>
  <c r="FC42" s="1"/>
  <c r="FC48" s="1"/>
  <c r="EJ99"/>
  <c r="EJ103" s="1"/>
  <c r="EK103" s="1"/>
  <c r="EL103" s="1"/>
  <c r="EJ38"/>
  <c r="EJ42" s="1"/>
  <c r="EJ48" s="1"/>
  <c r="DQ99"/>
  <c r="DQ103" s="1"/>
  <c r="DQ38"/>
  <c r="DQ42" s="1"/>
  <c r="DQ48" s="1"/>
  <c r="CX99"/>
  <c r="CX103" s="1"/>
  <c r="CY103" s="1"/>
  <c r="CZ103" s="1"/>
  <c r="CX38"/>
  <c r="CX42" s="1"/>
  <c r="CX48" s="1"/>
  <c r="CE99"/>
  <c r="CE103" s="1"/>
  <c r="CE38"/>
  <c r="CE42" s="1"/>
  <c r="CE48" s="1"/>
  <c r="BK99"/>
  <c r="BK103" s="1"/>
  <c r="BL103" s="1"/>
  <c r="BM103" s="1"/>
  <c r="BK38"/>
  <c r="BK42" s="1"/>
  <c r="BK48" s="1"/>
  <c r="AQ99"/>
  <c r="AQ103" s="1"/>
  <c r="AQ38"/>
  <c r="AQ42" s="1"/>
  <c r="AQ48" s="1"/>
  <c r="X99"/>
  <c r="X103" s="1"/>
  <c r="Y103" s="1"/>
  <c r="Z103" s="1"/>
  <c r="X38"/>
  <c r="X42" s="1"/>
  <c r="X48" s="1"/>
  <c r="D99"/>
  <c r="D103" s="1"/>
  <c r="E103" s="1"/>
  <c r="F103" s="1"/>
  <c r="D38"/>
  <c r="D42" s="1"/>
  <c r="D48" s="1"/>
  <c r="JD221"/>
  <c r="JE221" s="1"/>
  <c r="JF221" s="1"/>
  <c r="IB162"/>
  <c r="IC162" s="1"/>
  <c r="GP162"/>
  <c r="GQ162" s="1"/>
  <c r="FD162"/>
  <c r="FE162" s="1"/>
  <c r="DR162"/>
  <c r="DS162" s="1"/>
  <c r="CF162"/>
  <c r="CG162" s="1"/>
  <c r="AR162"/>
  <c r="AS162" s="1"/>
  <c r="E162"/>
  <c r="F162" s="1"/>
  <c r="JE143"/>
  <c r="JF143" s="1"/>
  <c r="IL143"/>
  <c r="IM143" s="1"/>
  <c r="GZ143"/>
  <c r="HA143" s="1"/>
  <c r="FN143"/>
  <c r="FO143" s="1"/>
  <c r="EB143"/>
  <c r="EC143" s="1"/>
  <c r="CP143"/>
  <c r="CQ143" s="1"/>
  <c r="BB143"/>
  <c r="BC143" s="1"/>
  <c r="O143"/>
  <c r="P143" s="1"/>
  <c r="HR223"/>
  <c r="HS223" s="1"/>
  <c r="HT223" s="1"/>
  <c r="ET223"/>
  <c r="EA223"/>
  <c r="EB223" s="1"/>
  <c r="EC223" s="1"/>
  <c r="CO223"/>
  <c r="BA223"/>
  <c r="BB223" s="1"/>
  <c r="BC223" s="1"/>
  <c r="N223"/>
  <c r="IG225"/>
  <c r="IH225" s="1"/>
  <c r="GP225"/>
  <c r="GQ225" s="1"/>
  <c r="FI225"/>
  <c r="FJ225" s="1"/>
  <c r="DR225"/>
  <c r="DS225" s="1"/>
  <c r="CK225"/>
  <c r="CL225" s="1"/>
  <c r="AR225"/>
  <c r="AS225" s="1"/>
  <c r="J225"/>
  <c r="K225" s="1"/>
  <c r="IZ16"/>
  <c r="JA16" s="1"/>
  <c r="IL16"/>
  <c r="IM16" s="1"/>
  <c r="GZ16"/>
  <c r="HA16" s="1"/>
  <c r="FN16"/>
  <c r="FO16" s="1"/>
  <c r="EB16"/>
  <c r="EC16" s="1"/>
  <c r="CP16"/>
  <c r="CQ16" s="1"/>
  <c r="BB16"/>
  <c r="BC16" s="1"/>
  <c r="O16"/>
  <c r="P16" s="1"/>
  <c r="H224" i="7"/>
  <c r="J224" s="1"/>
  <c r="K224" s="1"/>
  <c r="J218"/>
  <c r="K218" s="1"/>
  <c r="E226"/>
  <c r="F226" s="1"/>
  <c r="C111"/>
  <c r="EQ223"/>
  <c r="EQ221"/>
  <c r="DH223"/>
  <c r="DH164" s="1"/>
  <c r="DH221"/>
  <c r="BT223"/>
  <c r="BT164" s="1"/>
  <c r="BT221"/>
  <c r="AH223"/>
  <c r="AH164" s="1"/>
  <c r="AH221"/>
  <c r="EP223"/>
  <c r="EP221"/>
  <c r="ER221" s="1"/>
  <c r="ES221" s="1"/>
  <c r="ER203"/>
  <c r="ES203" s="1"/>
  <c r="EP218"/>
  <c r="ER218" s="1"/>
  <c r="ES218" s="1"/>
  <c r="ER201"/>
  <c r="ES201" s="1"/>
  <c r="EZ194"/>
  <c r="EZ193"/>
  <c r="F228"/>
  <c r="F229"/>
  <c r="D111"/>
  <c r="DB226"/>
  <c r="DD160"/>
  <c r="DE160" s="1"/>
  <c r="BN226"/>
  <c r="BP160"/>
  <c r="BQ160" s="1"/>
  <c r="AB226"/>
  <c r="AD160"/>
  <c r="AE160" s="1"/>
  <c r="H226"/>
  <c r="H175"/>
  <c r="J175" s="1"/>
  <c r="K175" s="1"/>
  <c r="J160"/>
  <c r="K160" s="1"/>
  <c r="EU164"/>
  <c r="EU166" s="1"/>
  <c r="DG164"/>
  <c r="DI164" s="1"/>
  <c r="DJ164" s="1"/>
  <c r="BS164"/>
  <c r="BU164" s="1"/>
  <c r="BV164" s="1"/>
  <c r="AG164"/>
  <c r="AI164" s="1"/>
  <c r="AJ164" s="1"/>
  <c r="W223"/>
  <c r="W221"/>
  <c r="Y221" s="1"/>
  <c r="Z221" s="1"/>
  <c r="Y203"/>
  <c r="Z203" s="1"/>
  <c r="DT232"/>
  <c r="DT113" s="1"/>
  <c r="DT233"/>
  <c r="DT114" s="1"/>
  <c r="DR111"/>
  <c r="CF232"/>
  <c r="CF113" s="1"/>
  <c r="CF233"/>
  <c r="CF114" s="1"/>
  <c r="CD111"/>
  <c r="AS233"/>
  <c r="AS114" s="1"/>
  <c r="AS232"/>
  <c r="AS113" s="1"/>
  <c r="AQ111"/>
  <c r="EW231"/>
  <c r="EX231" s="1"/>
  <c r="EV114"/>
  <c r="EW114" s="1"/>
  <c r="EX114" s="1"/>
  <c r="DQ230"/>
  <c r="DS223"/>
  <c r="DT223" s="1"/>
  <c r="DQ164"/>
  <c r="DS164" s="1"/>
  <c r="DT164" s="1"/>
  <c r="CC230"/>
  <c r="CE223"/>
  <c r="CF223" s="1"/>
  <c r="CC164"/>
  <c r="CE164" s="1"/>
  <c r="CF164" s="1"/>
  <c r="AP230"/>
  <c r="AR223"/>
  <c r="AS223" s="1"/>
  <c r="AP164"/>
  <c r="AR164" s="1"/>
  <c r="AS164" s="1"/>
  <c r="EA36"/>
  <c r="CM36"/>
  <c r="AZ36"/>
  <c r="DX97"/>
  <c r="DY97" s="1"/>
  <c r="DV36"/>
  <c r="DX36" s="1"/>
  <c r="DY36" s="1"/>
  <c r="CJ97"/>
  <c r="CK97" s="1"/>
  <c r="CH36"/>
  <c r="CJ36" s="1"/>
  <c r="CK36" s="1"/>
  <c r="AW97"/>
  <c r="AX97" s="1"/>
  <c r="AU36"/>
  <c r="AW36" s="1"/>
  <c r="AX36" s="1"/>
  <c r="M36"/>
  <c r="EU226"/>
  <c r="EP230"/>
  <c r="EA226"/>
  <c r="CM226"/>
  <c r="CO162"/>
  <c r="CP162" s="1"/>
  <c r="AZ226"/>
  <c r="EV175"/>
  <c r="EW175" s="1"/>
  <c r="EX175" s="1"/>
  <c r="EV141"/>
  <c r="I36"/>
  <c r="EW85"/>
  <c r="EX85" s="1"/>
  <c r="EV94"/>
  <c r="EW94" s="1"/>
  <c r="EX94" s="1"/>
  <c r="J87"/>
  <c r="J86"/>
  <c r="J85"/>
  <c r="K85" s="1"/>
  <c r="H93"/>
  <c r="EQ99"/>
  <c r="EQ97"/>
  <c r="EQ36" s="1"/>
  <c r="EQ95"/>
  <c r="DH99"/>
  <c r="DI99" s="1"/>
  <c r="DJ99" s="1"/>
  <c r="DH98"/>
  <c r="DH36" s="1"/>
  <c r="DH95"/>
  <c r="BT99"/>
  <c r="BU99" s="1"/>
  <c r="BV99" s="1"/>
  <c r="BT98"/>
  <c r="BT36" s="1"/>
  <c r="BT95"/>
  <c r="AH99"/>
  <c r="AI99" s="1"/>
  <c r="AJ99" s="1"/>
  <c r="AH98"/>
  <c r="AH36" s="1"/>
  <c r="AH95"/>
  <c r="EV105"/>
  <c r="EW105" s="1"/>
  <c r="EX105" s="1"/>
  <c r="EW70"/>
  <c r="EX70" s="1"/>
  <c r="EV79"/>
  <c r="H79"/>
  <c r="J73"/>
  <c r="J72"/>
  <c r="J71"/>
  <c r="J70"/>
  <c r="K70" s="1"/>
  <c r="H170"/>
  <c r="J166"/>
  <c r="K166" s="1"/>
  <c r="EB162"/>
  <c r="EC162" s="1"/>
  <c r="ED162" s="1"/>
  <c r="EB160"/>
  <c r="EB230" s="1"/>
  <c r="DQ226"/>
  <c r="DQ166"/>
  <c r="DS162"/>
  <c r="DT162" s="1"/>
  <c r="CN162"/>
  <c r="CN160"/>
  <c r="CN230" s="1"/>
  <c r="CC226"/>
  <c r="CC166"/>
  <c r="CE162"/>
  <c r="CF162" s="1"/>
  <c r="BA162"/>
  <c r="BB162" s="1"/>
  <c r="BC162" s="1"/>
  <c r="BA160"/>
  <c r="BA230" s="1"/>
  <c r="AP226"/>
  <c r="AP166"/>
  <c r="AR162"/>
  <c r="AS162" s="1"/>
  <c r="N162"/>
  <c r="N160"/>
  <c r="EU101"/>
  <c r="DV38"/>
  <c r="DX34"/>
  <c r="DY34" s="1"/>
  <c r="DD34"/>
  <c r="DE34" s="1"/>
  <c r="CH38"/>
  <c r="CJ34"/>
  <c r="CK34" s="1"/>
  <c r="BP34"/>
  <c r="BQ34" s="1"/>
  <c r="AU38"/>
  <c r="AW34"/>
  <c r="AX34" s="1"/>
  <c r="AD34"/>
  <c r="AE34" s="1"/>
  <c r="C99"/>
  <c r="C38"/>
  <c r="E34"/>
  <c r="F34" s="1"/>
  <c r="EP64"/>
  <c r="EP34"/>
  <c r="ER15"/>
  <c r="ES15" s="1"/>
  <c r="M231"/>
  <c r="M116"/>
  <c r="C231"/>
  <c r="C116"/>
  <c r="H232"/>
  <c r="J232" s="1"/>
  <c r="K232" s="1"/>
  <c r="J108"/>
  <c r="K108" s="1"/>
  <c r="I99"/>
  <c r="I103" s="1"/>
  <c r="I38"/>
  <c r="I42" s="1"/>
  <c r="I48" s="1"/>
  <c r="N64"/>
  <c r="N34"/>
  <c r="EB106"/>
  <c r="EB64"/>
  <c r="EB34"/>
  <c r="CN106"/>
  <c r="CN64"/>
  <c r="CN34"/>
  <c r="BA106"/>
  <c r="BA64"/>
  <c r="BA34"/>
  <c r="EV68"/>
  <c r="EW68" s="1"/>
  <c r="EX68" s="1"/>
  <c r="EW7"/>
  <c r="EX7" s="1"/>
  <c r="EV15"/>
  <c r="EM97"/>
  <c r="EN97" s="1"/>
  <c r="EK36"/>
  <c r="EM36" s="1"/>
  <c r="EN36" s="1"/>
  <c r="CE97"/>
  <c r="CF97" s="1"/>
  <c r="CC36"/>
  <c r="CE36" s="1"/>
  <c r="CF36" s="1"/>
  <c r="BK97"/>
  <c r="BL97" s="1"/>
  <c r="BI36"/>
  <c r="BK36" s="1"/>
  <c r="BL36" s="1"/>
  <c r="EL101"/>
  <c r="EL38"/>
  <c r="EL42" s="1"/>
  <c r="EL48" s="1"/>
  <c r="EP232"/>
  <c r="EP236"/>
  <c r="ER106"/>
  <c r="ES106" s="1"/>
  <c r="CC101"/>
  <c r="CE101" s="1"/>
  <c r="CF101" s="1"/>
  <c r="CC38"/>
  <c r="CE34"/>
  <c r="CF34" s="1"/>
  <c r="EP231"/>
  <c r="DQ101"/>
  <c r="DS101" s="1"/>
  <c r="DT101" s="1"/>
  <c r="DQ38"/>
  <c r="DS34"/>
  <c r="DT34" s="1"/>
  <c r="AP38"/>
  <c r="AP101"/>
  <c r="AR101" s="1"/>
  <c r="AS101" s="1"/>
  <c r="AR34"/>
  <c r="AS34" s="1"/>
  <c r="DV221"/>
  <c r="DX221" s="1"/>
  <c r="DY221" s="1"/>
  <c r="DB221"/>
  <c r="DD221" s="1"/>
  <c r="DE221" s="1"/>
  <c r="CH221"/>
  <c r="CJ221" s="1"/>
  <c r="CK221" s="1"/>
  <c r="BN221"/>
  <c r="BP221" s="1"/>
  <c r="BQ221" s="1"/>
  <c r="AU221"/>
  <c r="AW221" s="1"/>
  <c r="AX221" s="1"/>
  <c r="AB221"/>
  <c r="AD221" s="1"/>
  <c r="AE221" s="1"/>
  <c r="EC221"/>
  <c r="ED221" s="1"/>
  <c r="DI203"/>
  <c r="DJ203" s="1"/>
  <c r="CO221"/>
  <c r="CP221" s="1"/>
  <c r="BU203"/>
  <c r="BV203" s="1"/>
  <c r="BB221"/>
  <c r="BC221" s="1"/>
  <c r="AI203"/>
  <c r="AJ203" s="1"/>
  <c r="EW148"/>
  <c r="EX148" s="1"/>
  <c r="DI95"/>
  <c r="DJ95" s="1"/>
  <c r="BU95"/>
  <c r="BV95" s="1"/>
  <c r="AI95"/>
  <c r="AJ95" s="1"/>
  <c r="E222"/>
  <c r="F222" s="1"/>
  <c r="DX232"/>
  <c r="DY232" s="1"/>
  <c r="DD236"/>
  <c r="DE236" s="1"/>
  <c r="CJ236"/>
  <c r="CK236" s="1"/>
  <c r="BP236"/>
  <c r="BQ236" s="1"/>
  <c r="AW236"/>
  <c r="AX236" s="1"/>
  <c r="AD236"/>
  <c r="AE236" s="1"/>
  <c r="ER95"/>
  <c r="ES95" s="1"/>
  <c r="ER99"/>
  <c r="ES99" s="1"/>
  <c r="EC64"/>
  <c r="ED64" s="1"/>
  <c r="CO64"/>
  <c r="CP64" s="1"/>
  <c r="BB64"/>
  <c r="BC64" s="1"/>
  <c r="DW38"/>
  <c r="DW42" s="1"/>
  <c r="DW48" s="1"/>
  <c r="DC38"/>
  <c r="DC42" s="1"/>
  <c r="DC48" s="1"/>
  <c r="CI38"/>
  <c r="CI42" s="1"/>
  <c r="CI48" s="1"/>
  <c r="BO38"/>
  <c r="BO42" s="1"/>
  <c r="BO48" s="1"/>
  <c r="AV38"/>
  <c r="AV42" s="1"/>
  <c r="AV48" s="1"/>
  <c r="AC38"/>
  <c r="AC42" s="1"/>
  <c r="AC48" s="1"/>
  <c r="M224"/>
  <c r="O224" s="1"/>
  <c r="P224" s="1"/>
  <c r="M238"/>
  <c r="EV229"/>
  <c r="EW229" s="1"/>
  <c r="EX229" s="1"/>
  <c r="EV203"/>
  <c r="ER215"/>
  <c r="ES215" s="1"/>
  <c r="EZ208"/>
  <c r="EZ207"/>
  <c r="DV230"/>
  <c r="DV226"/>
  <c r="DX160"/>
  <c r="DY160" s="1"/>
  <c r="CH230"/>
  <c r="CH226"/>
  <c r="CJ160"/>
  <c r="CK160" s="1"/>
  <c r="AU230"/>
  <c r="AU226"/>
  <c r="AW160"/>
  <c r="AX160" s="1"/>
  <c r="M175"/>
  <c r="O175" s="1"/>
  <c r="P175" s="1"/>
  <c r="O160"/>
  <c r="P160" s="1"/>
  <c r="EC223"/>
  <c r="ED223" s="1"/>
  <c r="EA164"/>
  <c r="EC164" s="1"/>
  <c r="ED164" s="1"/>
  <c r="CO223"/>
  <c r="CP223" s="1"/>
  <c r="CM164"/>
  <c r="CO164" s="1"/>
  <c r="CP164" s="1"/>
  <c r="BB223"/>
  <c r="BC223" s="1"/>
  <c r="AZ164"/>
  <c r="BB164" s="1"/>
  <c r="BC164" s="1"/>
  <c r="EN233"/>
  <c r="EN114" s="1"/>
  <c r="EN232"/>
  <c r="EN113" s="1"/>
  <c r="EL111"/>
  <c r="CZ232"/>
  <c r="CZ113" s="1"/>
  <c r="CZ233"/>
  <c r="CZ114" s="1"/>
  <c r="CX111"/>
  <c r="BL233"/>
  <c r="BL114" s="1"/>
  <c r="BL232"/>
  <c r="BL113" s="1"/>
  <c r="BJ111"/>
  <c r="Z233"/>
  <c r="Z114" s="1"/>
  <c r="Z232"/>
  <c r="Z113" s="1"/>
  <c r="X111"/>
  <c r="DW226"/>
  <c r="DY152"/>
  <c r="DC226"/>
  <c r="DE152"/>
  <c r="CI226"/>
  <c r="CK152"/>
  <c r="BO226"/>
  <c r="BQ152"/>
  <c r="AV226"/>
  <c r="AX152"/>
  <c r="AC226"/>
  <c r="AE152"/>
  <c r="EK230"/>
  <c r="EM223"/>
  <c r="EN223" s="1"/>
  <c r="EK164"/>
  <c r="EM164" s="1"/>
  <c r="EN164" s="1"/>
  <c r="CY223"/>
  <c r="CZ223" s="1"/>
  <c r="CW230"/>
  <c r="CW164"/>
  <c r="CY164" s="1"/>
  <c r="CZ164" s="1"/>
  <c r="BI230"/>
  <c r="BK223"/>
  <c r="BL223" s="1"/>
  <c r="BI164"/>
  <c r="BK164" s="1"/>
  <c r="BL164" s="1"/>
  <c r="N220"/>
  <c r="N218"/>
  <c r="O218" s="1"/>
  <c r="P218" s="1"/>
  <c r="EU36"/>
  <c r="DI98"/>
  <c r="DJ98" s="1"/>
  <c r="DG36"/>
  <c r="DI36" s="1"/>
  <c r="DJ36" s="1"/>
  <c r="BU98"/>
  <c r="BV98" s="1"/>
  <c r="BS36"/>
  <c r="BU36" s="1"/>
  <c r="BV36" s="1"/>
  <c r="AI98"/>
  <c r="AJ98" s="1"/>
  <c r="AG36"/>
  <c r="AI36" s="1"/>
  <c r="AJ36" s="1"/>
  <c r="DD97"/>
  <c r="DE97" s="1"/>
  <c r="DB36"/>
  <c r="DD36" s="1"/>
  <c r="DE36" s="1"/>
  <c r="BP97"/>
  <c r="BQ97" s="1"/>
  <c r="BN36"/>
  <c r="BP36" s="1"/>
  <c r="BQ36" s="1"/>
  <c r="AD97"/>
  <c r="AE97" s="1"/>
  <c r="AB36"/>
  <c r="AD36" s="1"/>
  <c r="AE36" s="1"/>
  <c r="ER162"/>
  <c r="ES162" s="1"/>
  <c r="DG226"/>
  <c r="DG166"/>
  <c r="BS226"/>
  <c r="BS166"/>
  <c r="BU162"/>
  <c r="BV162" s="1"/>
  <c r="AG226"/>
  <c r="AG166"/>
  <c r="EB99"/>
  <c r="EC99" s="1"/>
  <c r="ED99" s="1"/>
  <c r="EB98"/>
  <c r="EB36" s="1"/>
  <c r="EB95"/>
  <c r="EC95" s="1"/>
  <c r="ED95" s="1"/>
  <c r="CN99"/>
  <c r="CO99" s="1"/>
  <c r="CP99" s="1"/>
  <c r="CN98"/>
  <c r="CN36" s="1"/>
  <c r="CN95"/>
  <c r="CO95" s="1"/>
  <c r="CP95" s="1"/>
  <c r="BA99"/>
  <c r="BB99" s="1"/>
  <c r="BC99" s="1"/>
  <c r="BA98"/>
  <c r="BA36" s="1"/>
  <c r="BA95"/>
  <c r="BB95" s="1"/>
  <c r="BC95" s="1"/>
  <c r="N97"/>
  <c r="O97" s="1"/>
  <c r="P97" s="1"/>
  <c r="N96"/>
  <c r="N36" s="1"/>
  <c r="M170"/>
  <c r="C170"/>
  <c r="E166"/>
  <c r="F166" s="1"/>
  <c r="EQ162"/>
  <c r="EQ160"/>
  <c r="EK226"/>
  <c r="EK166"/>
  <c r="EM162"/>
  <c r="EN162" s="1"/>
  <c r="DH162"/>
  <c r="DI162" s="1"/>
  <c r="DJ162" s="1"/>
  <c r="DH160"/>
  <c r="DH230" s="1"/>
  <c r="CW226"/>
  <c r="CW166"/>
  <c r="CY162"/>
  <c r="CZ162" s="1"/>
  <c r="BT162"/>
  <c r="BT160"/>
  <c r="BT230" s="1"/>
  <c r="BI226"/>
  <c r="BI166"/>
  <c r="BK162"/>
  <c r="BL162" s="1"/>
  <c r="AH162"/>
  <c r="AI162" s="1"/>
  <c r="AJ162" s="1"/>
  <c r="AH160"/>
  <c r="AH230" s="1"/>
  <c r="W226"/>
  <c r="W166"/>
  <c r="Y162"/>
  <c r="Z162" s="1"/>
  <c r="EA38"/>
  <c r="EA101"/>
  <c r="EC34"/>
  <c r="ED34" s="1"/>
  <c r="DG101"/>
  <c r="DG38"/>
  <c r="CM38"/>
  <c r="CM101"/>
  <c r="CO34"/>
  <c r="CP34" s="1"/>
  <c r="BS101"/>
  <c r="BS38"/>
  <c r="AZ38"/>
  <c r="AZ101"/>
  <c r="BB34"/>
  <c r="BC34" s="1"/>
  <c r="AG38"/>
  <c r="AG101"/>
  <c r="M99"/>
  <c r="M38"/>
  <c r="O34"/>
  <c r="P34" s="1"/>
  <c r="ER97"/>
  <c r="ES97" s="1"/>
  <c r="EP36"/>
  <c r="ER36" s="1"/>
  <c r="ES36" s="1"/>
  <c r="DS97"/>
  <c r="DT97" s="1"/>
  <c r="DQ36"/>
  <c r="DS36" s="1"/>
  <c r="DT36" s="1"/>
  <c r="CY97"/>
  <c r="CZ97" s="1"/>
  <c r="CW36"/>
  <c r="CY36" s="1"/>
  <c r="CZ36" s="1"/>
  <c r="AR97"/>
  <c r="AS97" s="1"/>
  <c r="AP36"/>
  <c r="AR36" s="1"/>
  <c r="AS36" s="1"/>
  <c r="Y97"/>
  <c r="Z97" s="1"/>
  <c r="W36"/>
  <c r="Y36" s="1"/>
  <c r="Z36" s="1"/>
  <c r="D36"/>
  <c r="E36" s="1"/>
  <c r="F36" s="1"/>
  <c r="M68"/>
  <c r="O68" s="1"/>
  <c r="P68" s="1"/>
  <c r="O64"/>
  <c r="P64" s="1"/>
  <c r="EU235"/>
  <c r="EA235"/>
  <c r="EC106"/>
  <c r="ED106" s="1"/>
  <c r="DG235"/>
  <c r="CM235"/>
  <c r="CO106"/>
  <c r="CP106" s="1"/>
  <c r="BS235"/>
  <c r="AZ235"/>
  <c r="BB106"/>
  <c r="BC106" s="1"/>
  <c r="AG235"/>
  <c r="EQ236"/>
  <c r="EQ232"/>
  <c r="DR101"/>
  <c r="DR38"/>
  <c r="DR42" s="1"/>
  <c r="DR48" s="1"/>
  <c r="CX101"/>
  <c r="CX38"/>
  <c r="CX42" s="1"/>
  <c r="CX48" s="1"/>
  <c r="CD101"/>
  <c r="CD38"/>
  <c r="CD42" s="1"/>
  <c r="CD48" s="1"/>
  <c r="BJ101"/>
  <c r="BJ38"/>
  <c r="BJ42" s="1"/>
  <c r="BJ48" s="1"/>
  <c r="AQ101"/>
  <c r="AQ38"/>
  <c r="AQ42" s="1"/>
  <c r="AQ48" s="1"/>
  <c r="X101"/>
  <c r="X38"/>
  <c r="X42" s="1"/>
  <c r="X48" s="1"/>
  <c r="EW21"/>
  <c r="EX21" s="1"/>
  <c r="EV30"/>
  <c r="EW30" s="1"/>
  <c r="EX30" s="1"/>
  <c r="H30"/>
  <c r="J23"/>
  <c r="J22"/>
  <c r="J21"/>
  <c r="K21" s="1"/>
  <c r="EQ64"/>
  <c r="EQ34"/>
  <c r="EQ38" s="1"/>
  <c r="EQ42" s="1"/>
  <c r="EQ48" s="1"/>
  <c r="DH106"/>
  <c r="DI106" s="1"/>
  <c r="DJ106" s="1"/>
  <c r="DH64"/>
  <c r="DI64" s="1"/>
  <c r="DJ64" s="1"/>
  <c r="DH34"/>
  <c r="BT106"/>
  <c r="BT64"/>
  <c r="BU64" s="1"/>
  <c r="BV64" s="1"/>
  <c r="BT34"/>
  <c r="AH106"/>
  <c r="AI106" s="1"/>
  <c r="AJ106" s="1"/>
  <c r="AH64"/>
  <c r="AI64" s="1"/>
  <c r="AJ64" s="1"/>
  <c r="AH34"/>
  <c r="ER16"/>
  <c r="ES16" s="1"/>
  <c r="ES7"/>
  <c r="H16"/>
  <c r="J9"/>
  <c r="J8"/>
  <c r="J7"/>
  <c r="K7" s="1"/>
  <c r="EK38"/>
  <c r="EK101"/>
  <c r="EM101" s="1"/>
  <c r="EN101" s="1"/>
  <c r="EM34"/>
  <c r="EN34" s="1"/>
  <c r="BI38"/>
  <c r="BI101"/>
  <c r="BK101" s="1"/>
  <c r="BL101" s="1"/>
  <c r="BK34"/>
  <c r="BL34" s="1"/>
  <c r="CW38"/>
  <c r="CW101"/>
  <c r="CY101" s="1"/>
  <c r="CZ101" s="1"/>
  <c r="CY34"/>
  <c r="CZ34" s="1"/>
  <c r="W101"/>
  <c r="Y101" s="1"/>
  <c r="Z101" s="1"/>
  <c r="W38"/>
  <c r="Y34"/>
  <c r="Z34" s="1"/>
  <c r="D99"/>
  <c r="D103" s="1"/>
  <c r="D38"/>
  <c r="D42" s="1"/>
  <c r="D48" s="1"/>
  <c r="DV223"/>
  <c r="DB223"/>
  <c r="CH223"/>
  <c r="BN223"/>
  <c r="AU223"/>
  <c r="AB223"/>
  <c r="DI221"/>
  <c r="DJ221" s="1"/>
  <c r="BU221"/>
  <c r="BV221" s="1"/>
  <c r="AI221"/>
  <c r="AJ221" s="1"/>
  <c r="I226"/>
  <c r="EW140"/>
  <c r="EX140" s="1"/>
  <c r="EC160"/>
  <c r="ED160" s="1"/>
  <c r="CO160"/>
  <c r="CP160" s="1"/>
  <c r="BB160"/>
  <c r="BC160" s="1"/>
  <c r="J222"/>
  <c r="K222" s="1"/>
  <c r="DX236"/>
  <c r="DY236" s="1"/>
  <c r="DD232"/>
  <c r="DE232" s="1"/>
  <c r="CJ232"/>
  <c r="CK232" s="1"/>
  <c r="BP232"/>
  <c r="BQ232" s="1"/>
  <c r="AW232"/>
  <c r="AX232" s="1"/>
  <c r="AD232"/>
  <c r="AE232" s="1"/>
  <c r="ER79"/>
  <c r="ES79" s="1"/>
  <c r="EQ103"/>
  <c r="ER108"/>
  <c r="ES108" s="1"/>
  <c r="EV109"/>
  <c r="N166" i="8" l="1"/>
  <c r="CO166"/>
  <c r="ET166"/>
  <c r="AB42"/>
  <c r="AD38"/>
  <c r="AE38" s="1"/>
  <c r="AZ42"/>
  <c r="CD42"/>
  <c r="CF38"/>
  <c r="CG38" s="1"/>
  <c r="DB42"/>
  <c r="DD38"/>
  <c r="DE38" s="1"/>
  <c r="DZ42"/>
  <c r="FB42"/>
  <c r="FD38"/>
  <c r="FE38" s="1"/>
  <c r="FZ42"/>
  <c r="GB38"/>
  <c r="GC38" s="1"/>
  <c r="GX42"/>
  <c r="HZ42"/>
  <c r="IB38"/>
  <c r="IC38" s="1"/>
  <c r="IX42"/>
  <c r="N99"/>
  <c r="N38"/>
  <c r="N42" s="1"/>
  <c r="N48" s="1"/>
  <c r="BA99"/>
  <c r="BA38"/>
  <c r="BA42" s="1"/>
  <c r="BA48" s="1"/>
  <c r="CO99"/>
  <c r="CO38"/>
  <c r="CO42" s="1"/>
  <c r="CO48" s="1"/>
  <c r="EA99"/>
  <c r="EA38"/>
  <c r="EA42" s="1"/>
  <c r="EA48" s="1"/>
  <c r="FM99"/>
  <c r="FM38"/>
  <c r="FM42" s="1"/>
  <c r="FM48" s="1"/>
  <c r="GY99"/>
  <c r="GY38"/>
  <c r="GY42" s="1"/>
  <c r="GY48" s="1"/>
  <c r="IK99"/>
  <c r="IK38"/>
  <c r="IK42" s="1"/>
  <c r="IK48" s="1"/>
  <c r="IX101"/>
  <c r="IZ101" s="1"/>
  <c r="JA101" s="1"/>
  <c r="IZ97"/>
  <c r="JA97" s="1"/>
  <c r="IX241"/>
  <c r="IZ229"/>
  <c r="JA229" s="1"/>
  <c r="IX109"/>
  <c r="JD97"/>
  <c r="JE97" s="1"/>
  <c r="JF97" s="1"/>
  <c r="JE79"/>
  <c r="JF79" s="1"/>
  <c r="AB241"/>
  <c r="AD229"/>
  <c r="AE229" s="1"/>
  <c r="AB109"/>
  <c r="DB241"/>
  <c r="DD229"/>
  <c r="DE229" s="1"/>
  <c r="DB109"/>
  <c r="FZ241"/>
  <c r="GB229"/>
  <c r="GC229" s="1"/>
  <c r="FZ109"/>
  <c r="AS112"/>
  <c r="AS111"/>
  <c r="DS112"/>
  <c r="DS111"/>
  <c r="GQ112"/>
  <c r="GQ111"/>
  <c r="JA232"/>
  <c r="JA231"/>
  <c r="IY109"/>
  <c r="BM112"/>
  <c r="BM111"/>
  <c r="EL112"/>
  <c r="EL111"/>
  <c r="HJ111"/>
  <c r="HJ112"/>
  <c r="E166"/>
  <c r="F166" s="1"/>
  <c r="C168"/>
  <c r="C241"/>
  <c r="E229"/>
  <c r="F229" s="1"/>
  <c r="C109"/>
  <c r="Y166"/>
  <c r="Z166" s="1"/>
  <c r="W168"/>
  <c r="W241"/>
  <c r="Y229"/>
  <c r="Z229" s="1"/>
  <c r="W109"/>
  <c r="AR166"/>
  <c r="AS166" s="1"/>
  <c r="AP168"/>
  <c r="AP241"/>
  <c r="AR229"/>
  <c r="AS229" s="1"/>
  <c r="AP109"/>
  <c r="BL166"/>
  <c r="BM166" s="1"/>
  <c r="BJ168"/>
  <c r="BJ241"/>
  <c r="BL229"/>
  <c r="BM229" s="1"/>
  <c r="BJ109"/>
  <c r="CF166"/>
  <c r="CG166" s="1"/>
  <c r="CD168"/>
  <c r="CD241"/>
  <c r="CF229"/>
  <c r="CG229" s="1"/>
  <c r="CD109"/>
  <c r="CY166"/>
  <c r="CZ166" s="1"/>
  <c r="CW168"/>
  <c r="CW241"/>
  <c r="CY229"/>
  <c r="CZ229" s="1"/>
  <c r="CW109"/>
  <c r="DR166"/>
  <c r="DS166" s="1"/>
  <c r="DP168"/>
  <c r="DP241"/>
  <c r="DR229"/>
  <c r="DS229" s="1"/>
  <c r="DP109"/>
  <c r="EK166"/>
  <c r="EL166" s="1"/>
  <c r="EI168"/>
  <c r="EI241"/>
  <c r="EK229"/>
  <c r="EL229" s="1"/>
  <c r="EI109"/>
  <c r="FD166"/>
  <c r="FE166" s="1"/>
  <c r="FB168"/>
  <c r="FB241"/>
  <c r="FD229"/>
  <c r="FE229" s="1"/>
  <c r="FB109"/>
  <c r="FW166"/>
  <c r="FX166" s="1"/>
  <c r="FU168"/>
  <c r="FU241"/>
  <c r="FW229"/>
  <c r="FX229" s="1"/>
  <c r="FU109"/>
  <c r="GP166"/>
  <c r="GQ166" s="1"/>
  <c r="GN168"/>
  <c r="GN241"/>
  <c r="GP229"/>
  <c r="GQ229" s="1"/>
  <c r="GN109"/>
  <c r="HI166"/>
  <c r="HJ166" s="1"/>
  <c r="HG168"/>
  <c r="HG241"/>
  <c r="HI229"/>
  <c r="HJ229" s="1"/>
  <c r="HG109"/>
  <c r="IB166"/>
  <c r="IC166" s="1"/>
  <c r="HZ168"/>
  <c r="HZ241"/>
  <c r="IB229"/>
  <c r="IC229" s="1"/>
  <c r="HZ109"/>
  <c r="IU166"/>
  <c r="IV166" s="1"/>
  <c r="IS168"/>
  <c r="IS241"/>
  <c r="IU229"/>
  <c r="IV229" s="1"/>
  <c r="IS109"/>
  <c r="I241"/>
  <c r="K232"/>
  <c r="K231"/>
  <c r="I109"/>
  <c r="AV241"/>
  <c r="AX232"/>
  <c r="AX231"/>
  <c r="AV109"/>
  <c r="CJ241"/>
  <c r="CL232"/>
  <c r="CL231"/>
  <c r="CJ109"/>
  <c r="DV241"/>
  <c r="DX232"/>
  <c r="DX231"/>
  <c r="DV109"/>
  <c r="FH241"/>
  <c r="FJ232"/>
  <c r="FJ231"/>
  <c r="FH109"/>
  <c r="GT241"/>
  <c r="GV232"/>
  <c r="GV231"/>
  <c r="GT109"/>
  <c r="IF241"/>
  <c r="IH232"/>
  <c r="IH231"/>
  <c r="IF109"/>
  <c r="W42"/>
  <c r="Y38"/>
  <c r="Z38" s="1"/>
  <c r="AU42"/>
  <c r="AW38"/>
  <c r="AX38" s="1"/>
  <c r="BT42"/>
  <c r="BV38"/>
  <c r="BW38" s="1"/>
  <c r="CW42"/>
  <c r="CY38"/>
  <c r="CZ38" s="1"/>
  <c r="DU42"/>
  <c r="DW38"/>
  <c r="DX38" s="1"/>
  <c r="ES42"/>
  <c r="EU38"/>
  <c r="EV38" s="1"/>
  <c r="FU42"/>
  <c r="FW38"/>
  <c r="FX38" s="1"/>
  <c r="GS42"/>
  <c r="GU38"/>
  <c r="GV38" s="1"/>
  <c r="HQ42"/>
  <c r="HS38"/>
  <c r="HT38" s="1"/>
  <c r="IS42"/>
  <c r="IU38"/>
  <c r="IV38" s="1"/>
  <c r="JD64"/>
  <c r="JD34"/>
  <c r="JE16"/>
  <c r="JF16" s="1"/>
  <c r="AH99"/>
  <c r="AH38"/>
  <c r="AH42" s="1"/>
  <c r="AH48" s="1"/>
  <c r="BU99"/>
  <c r="BU38"/>
  <c r="BU42" s="1"/>
  <c r="BU48" s="1"/>
  <c r="DH99"/>
  <c r="DH38"/>
  <c r="DH42" s="1"/>
  <c r="DH48" s="1"/>
  <c r="ET99"/>
  <c r="ET38"/>
  <c r="ET42" s="1"/>
  <c r="ET48" s="1"/>
  <c r="GF99"/>
  <c r="GF38"/>
  <c r="GF42" s="1"/>
  <c r="GF48" s="1"/>
  <c r="HR99"/>
  <c r="HR38"/>
  <c r="HR42" s="1"/>
  <c r="HR48" s="1"/>
  <c r="IY99"/>
  <c r="IY38"/>
  <c r="IY42" s="1"/>
  <c r="IY48" s="1"/>
  <c r="IY234"/>
  <c r="IY241" s="1"/>
  <c r="IY114"/>
  <c r="JA108"/>
  <c r="JA107"/>
  <c r="R22"/>
  <c r="R21"/>
  <c r="J30"/>
  <c r="K30" s="1"/>
  <c r="R71"/>
  <c r="R70"/>
  <c r="H97"/>
  <c r="J79"/>
  <c r="K79" s="1"/>
  <c r="AU241"/>
  <c r="AW241" s="1"/>
  <c r="AX241" s="1"/>
  <c r="AW229"/>
  <c r="AX229" s="1"/>
  <c r="AU109"/>
  <c r="DU241"/>
  <c r="DW241" s="1"/>
  <c r="DX241" s="1"/>
  <c r="DW229"/>
  <c r="DX229" s="1"/>
  <c r="DU109"/>
  <c r="GS241"/>
  <c r="GU241" s="1"/>
  <c r="GV241" s="1"/>
  <c r="GU229"/>
  <c r="GV229" s="1"/>
  <c r="GS109"/>
  <c r="F112"/>
  <c r="F111"/>
  <c r="CG112"/>
  <c r="CG111"/>
  <c r="FE112"/>
  <c r="FE111"/>
  <c r="IC111"/>
  <c r="IC112"/>
  <c r="Z112"/>
  <c r="Z111"/>
  <c r="CZ112"/>
  <c r="CZ111"/>
  <c r="FX112"/>
  <c r="FX111"/>
  <c r="IV112"/>
  <c r="IV111"/>
  <c r="O99"/>
  <c r="P99" s="1"/>
  <c r="AR99"/>
  <c r="AS99" s="1"/>
  <c r="CP99"/>
  <c r="CQ99" s="1"/>
  <c r="DR99"/>
  <c r="DS99" s="1"/>
  <c r="FN99"/>
  <c r="FO99" s="1"/>
  <c r="GP99"/>
  <c r="GQ99" s="1"/>
  <c r="IL99"/>
  <c r="IM99" s="1"/>
  <c r="O223"/>
  <c r="P223" s="1"/>
  <c r="CP223"/>
  <c r="CQ223" s="1"/>
  <c r="EU223"/>
  <c r="EV223" s="1"/>
  <c r="E234"/>
  <c r="F234" s="1"/>
  <c r="Y234"/>
  <c r="Z234" s="1"/>
  <c r="CK234"/>
  <c r="CL234" s="1"/>
  <c r="DW234"/>
  <c r="DX234" s="1"/>
  <c r="FI234"/>
  <c r="FJ234" s="1"/>
  <c r="GU234"/>
  <c r="GV234" s="1"/>
  <c r="IG234"/>
  <c r="IH234" s="1"/>
  <c r="E99"/>
  <c r="F99" s="1"/>
  <c r="AI99"/>
  <c r="AJ99" s="1"/>
  <c r="BL99"/>
  <c r="BM99" s="1"/>
  <c r="CK99"/>
  <c r="CL99" s="1"/>
  <c r="DI99"/>
  <c r="DJ99" s="1"/>
  <c r="EK99"/>
  <c r="EL99" s="1"/>
  <c r="FI99"/>
  <c r="FJ99" s="1"/>
  <c r="GG99"/>
  <c r="GH99" s="1"/>
  <c r="HI99"/>
  <c r="HJ99" s="1"/>
  <c r="IG99"/>
  <c r="IH99" s="1"/>
  <c r="IZ103"/>
  <c r="JA103" s="1"/>
  <c r="IZ234"/>
  <c r="JA234" s="1"/>
  <c r="BA166"/>
  <c r="EA166"/>
  <c r="HR166"/>
  <c r="D234"/>
  <c r="D114"/>
  <c r="F108"/>
  <c r="F107"/>
  <c r="X234"/>
  <c r="X114"/>
  <c r="Z108"/>
  <c r="Z107"/>
  <c r="AQ234"/>
  <c r="AQ114"/>
  <c r="AS108"/>
  <c r="AS107"/>
  <c r="BK234"/>
  <c r="BK114"/>
  <c r="BM108"/>
  <c r="BM107"/>
  <c r="CE234"/>
  <c r="CE114"/>
  <c r="CG108"/>
  <c r="CG107"/>
  <c r="CX234"/>
  <c r="CX114"/>
  <c r="CZ108"/>
  <c r="CZ107"/>
  <c r="DQ234"/>
  <c r="DQ114"/>
  <c r="DS108"/>
  <c r="DS107"/>
  <c r="EJ234"/>
  <c r="EJ114"/>
  <c r="EL108"/>
  <c r="EL107"/>
  <c r="FC234"/>
  <c r="FC114"/>
  <c r="FE108"/>
  <c r="FE107"/>
  <c r="FV234"/>
  <c r="FV114"/>
  <c r="FX108"/>
  <c r="FX107"/>
  <c r="GO234"/>
  <c r="GO114"/>
  <c r="GQ108"/>
  <c r="GQ107"/>
  <c r="HH234"/>
  <c r="HH114"/>
  <c r="HJ108"/>
  <c r="HJ107"/>
  <c r="IA234"/>
  <c r="IA114"/>
  <c r="IC108"/>
  <c r="IC107"/>
  <c r="IT234"/>
  <c r="IT114"/>
  <c r="IV108"/>
  <c r="IV107"/>
  <c r="M42"/>
  <c r="O38"/>
  <c r="P38" s="1"/>
  <c r="AP42"/>
  <c r="AR38"/>
  <c r="AS38" s="1"/>
  <c r="BO42"/>
  <c r="BQ38"/>
  <c r="BR38" s="1"/>
  <c r="CN42"/>
  <c r="CP38"/>
  <c r="CQ38" s="1"/>
  <c r="DP42"/>
  <c r="DR38"/>
  <c r="DS38" s="1"/>
  <c r="EN42"/>
  <c r="EP38"/>
  <c r="EQ38" s="1"/>
  <c r="FL42"/>
  <c r="FN38"/>
  <c r="FO38" s="1"/>
  <c r="GN42"/>
  <c r="GP38"/>
  <c r="GQ38" s="1"/>
  <c r="HL42"/>
  <c r="HN38"/>
  <c r="HO38" s="1"/>
  <c r="IJ42"/>
  <c r="IL38"/>
  <c r="IM38" s="1"/>
  <c r="H103"/>
  <c r="H64"/>
  <c r="R8"/>
  <c r="R7"/>
  <c r="H34"/>
  <c r="J16"/>
  <c r="K16" s="1"/>
  <c r="N234"/>
  <c r="BA234"/>
  <c r="CO234"/>
  <c r="EA234"/>
  <c r="FM234"/>
  <c r="GY234"/>
  <c r="IK234"/>
  <c r="BO241"/>
  <c r="BQ229"/>
  <c r="BR229" s="1"/>
  <c r="BO109"/>
  <c r="EN241"/>
  <c r="EP229"/>
  <c r="EQ229" s="1"/>
  <c r="EN109"/>
  <c r="HL241"/>
  <c r="HN229"/>
  <c r="HO229" s="1"/>
  <c r="HL109"/>
  <c r="JD110"/>
  <c r="JE110" s="1"/>
  <c r="JF110" s="1"/>
  <c r="JE230"/>
  <c r="JF230" s="1"/>
  <c r="AH225"/>
  <c r="AH168"/>
  <c r="AH172" s="1"/>
  <c r="AH178" s="1"/>
  <c r="AH184" s="1"/>
  <c r="AI164"/>
  <c r="AJ164" s="1"/>
  <c r="BU225"/>
  <c r="BU168"/>
  <c r="BU172" s="1"/>
  <c r="BU178" s="1"/>
  <c r="BU184" s="1"/>
  <c r="BV164"/>
  <c r="BW164" s="1"/>
  <c r="DH225"/>
  <c r="DH168"/>
  <c r="DH172" s="1"/>
  <c r="DH178" s="1"/>
  <c r="DH184" s="1"/>
  <c r="DI164"/>
  <c r="DJ164" s="1"/>
  <c r="ET225"/>
  <c r="EU225" s="1"/>
  <c r="EV225" s="1"/>
  <c r="ET168"/>
  <c r="ET172" s="1"/>
  <c r="ET178" s="1"/>
  <c r="ET184" s="1"/>
  <c r="EU164"/>
  <c r="EV164" s="1"/>
  <c r="GF225"/>
  <c r="GF168"/>
  <c r="GF172" s="1"/>
  <c r="GF178" s="1"/>
  <c r="GF184" s="1"/>
  <c r="GG164"/>
  <c r="GH164" s="1"/>
  <c r="HR225"/>
  <c r="HS225" s="1"/>
  <c r="HT225" s="1"/>
  <c r="HR168"/>
  <c r="HR172" s="1"/>
  <c r="HR178" s="1"/>
  <c r="HR184" s="1"/>
  <c r="HS164"/>
  <c r="HT164" s="1"/>
  <c r="IY225"/>
  <c r="IZ225" s="1"/>
  <c r="JA225" s="1"/>
  <c r="IY168"/>
  <c r="IY172" s="1"/>
  <c r="IY178" s="1"/>
  <c r="IY184" s="1"/>
  <c r="J166"/>
  <c r="K166" s="1"/>
  <c r="H168"/>
  <c r="O166"/>
  <c r="P166" s="1"/>
  <c r="M168"/>
  <c r="M241"/>
  <c r="AD166"/>
  <c r="AE166" s="1"/>
  <c r="AB168"/>
  <c r="AI166"/>
  <c r="AJ166" s="1"/>
  <c r="AG168"/>
  <c r="AG241"/>
  <c r="AW166"/>
  <c r="AX166" s="1"/>
  <c r="AU168"/>
  <c r="BB166"/>
  <c r="BC166" s="1"/>
  <c r="AZ168"/>
  <c r="AZ241"/>
  <c r="BQ166"/>
  <c r="BR166" s="1"/>
  <c r="BO168"/>
  <c r="BV166"/>
  <c r="BW166" s="1"/>
  <c r="BT168"/>
  <c r="BT241"/>
  <c r="CK166"/>
  <c r="CL166" s="1"/>
  <c r="CI168"/>
  <c r="CP166"/>
  <c r="CQ166" s="1"/>
  <c r="CN168"/>
  <c r="CN241"/>
  <c r="DD166"/>
  <c r="DE166" s="1"/>
  <c r="DB168"/>
  <c r="DI166"/>
  <c r="DJ166" s="1"/>
  <c r="DG168"/>
  <c r="DG241"/>
  <c r="DW166"/>
  <c r="DX166" s="1"/>
  <c r="DU168"/>
  <c r="EB166"/>
  <c r="EC166" s="1"/>
  <c r="DZ168"/>
  <c r="DZ241"/>
  <c r="EP166"/>
  <c r="EQ166" s="1"/>
  <c r="EN168"/>
  <c r="EU166"/>
  <c r="EV166" s="1"/>
  <c r="ES168"/>
  <c r="ES241"/>
  <c r="FI166"/>
  <c r="FJ166" s="1"/>
  <c r="FG168"/>
  <c r="FN166"/>
  <c r="FO166" s="1"/>
  <c r="FL168"/>
  <c r="FL241"/>
  <c r="GB166"/>
  <c r="GC166" s="1"/>
  <c r="FZ168"/>
  <c r="GG166"/>
  <c r="GH166" s="1"/>
  <c r="GE168"/>
  <c r="GE241"/>
  <c r="GU166"/>
  <c r="GV166" s="1"/>
  <c r="GS168"/>
  <c r="GZ166"/>
  <c r="HA166" s="1"/>
  <c r="GX168"/>
  <c r="GX241"/>
  <c r="HN166"/>
  <c r="HO166" s="1"/>
  <c r="HL168"/>
  <c r="HS166"/>
  <c r="HT166" s="1"/>
  <c r="HQ168"/>
  <c r="HQ241"/>
  <c r="IG166"/>
  <c r="IH166" s="1"/>
  <c r="IE168"/>
  <c r="IL166"/>
  <c r="IM166" s="1"/>
  <c r="IJ168"/>
  <c r="IJ241"/>
  <c r="JE166"/>
  <c r="JF166" s="1"/>
  <c r="JC168"/>
  <c r="JC241"/>
  <c r="JD229"/>
  <c r="JE229" s="1"/>
  <c r="JF229" s="1"/>
  <c r="JD166"/>
  <c r="AC241"/>
  <c r="AE232"/>
  <c r="AE231"/>
  <c r="AC109"/>
  <c r="BP241"/>
  <c r="BR231"/>
  <c r="BR232"/>
  <c r="BP109"/>
  <c r="DC241"/>
  <c r="DE232"/>
  <c r="DE231"/>
  <c r="DC109"/>
  <c r="EO241"/>
  <c r="EQ231"/>
  <c r="EQ232"/>
  <c r="EO109"/>
  <c r="GA241"/>
  <c r="GC232"/>
  <c r="GC231"/>
  <c r="GA109"/>
  <c r="HM241"/>
  <c r="HO232"/>
  <c r="HO231"/>
  <c r="HM109"/>
  <c r="K237"/>
  <c r="K236"/>
  <c r="AE236"/>
  <c r="AE237"/>
  <c r="AX237"/>
  <c r="AX236"/>
  <c r="BR236"/>
  <c r="BR237"/>
  <c r="CL237"/>
  <c r="CL236"/>
  <c r="DE236"/>
  <c r="DE237"/>
  <c r="DX237"/>
  <c r="DX236"/>
  <c r="EQ236"/>
  <c r="EQ237"/>
  <c r="FJ236"/>
  <c r="FJ237"/>
  <c r="GC237"/>
  <c r="GC236"/>
  <c r="GV236"/>
  <c r="GV237"/>
  <c r="HO237"/>
  <c r="HO236"/>
  <c r="IH236"/>
  <c r="IH237"/>
  <c r="C42"/>
  <c r="E38"/>
  <c r="F38" s="1"/>
  <c r="AG42"/>
  <c r="AI38"/>
  <c r="AJ38" s="1"/>
  <c r="BJ42"/>
  <c r="BL38"/>
  <c r="BM38" s="1"/>
  <c r="CI42"/>
  <c r="CK38"/>
  <c r="CL38" s="1"/>
  <c r="DG42"/>
  <c r="DI38"/>
  <c r="DJ38" s="1"/>
  <c r="EI42"/>
  <c r="EK38"/>
  <c r="EL38" s="1"/>
  <c r="FG42"/>
  <c r="FI38"/>
  <c r="FJ38" s="1"/>
  <c r="GE42"/>
  <c r="GG38"/>
  <c r="GH38" s="1"/>
  <c r="HG42"/>
  <c r="HI38"/>
  <c r="HJ38" s="1"/>
  <c r="IE42"/>
  <c r="IG38"/>
  <c r="IH38" s="1"/>
  <c r="JC42"/>
  <c r="AH234"/>
  <c r="AI234" s="1"/>
  <c r="AJ234" s="1"/>
  <c r="BU234"/>
  <c r="BV234" s="1"/>
  <c r="BW234" s="1"/>
  <c r="DH234"/>
  <c r="DI234" s="1"/>
  <c r="DJ234" s="1"/>
  <c r="ET234"/>
  <c r="EU234" s="1"/>
  <c r="EV234" s="1"/>
  <c r="GF234"/>
  <c r="GG234" s="1"/>
  <c r="GH234" s="1"/>
  <c r="HR234"/>
  <c r="HS234" s="1"/>
  <c r="HT234" s="1"/>
  <c r="J229"/>
  <c r="K229" s="1"/>
  <c r="H109"/>
  <c r="J109" s="1"/>
  <c r="K109" s="1"/>
  <c r="CI241"/>
  <c r="CK241" s="1"/>
  <c r="CL241" s="1"/>
  <c r="CK229"/>
  <c r="CL229" s="1"/>
  <c r="CI109"/>
  <c r="FG241"/>
  <c r="FI241" s="1"/>
  <c r="FJ241" s="1"/>
  <c r="FI229"/>
  <c r="FJ229" s="1"/>
  <c r="FG109"/>
  <c r="IE241"/>
  <c r="IG241" s="1"/>
  <c r="IH241" s="1"/>
  <c r="IG229"/>
  <c r="IH229" s="1"/>
  <c r="IE109"/>
  <c r="N225"/>
  <c r="O225" s="1"/>
  <c r="P225" s="1"/>
  <c r="N168"/>
  <c r="N172" s="1"/>
  <c r="N178" s="1"/>
  <c r="N184" s="1"/>
  <c r="O164"/>
  <c r="P164" s="1"/>
  <c r="BA225"/>
  <c r="BB225" s="1"/>
  <c r="BC225" s="1"/>
  <c r="BA168"/>
  <c r="BA172" s="1"/>
  <c r="BA178" s="1"/>
  <c r="BA184" s="1"/>
  <c r="BB164"/>
  <c r="BC164" s="1"/>
  <c r="CO225"/>
  <c r="CP225" s="1"/>
  <c r="CQ225" s="1"/>
  <c r="CO168"/>
  <c r="CO172" s="1"/>
  <c r="CO178" s="1"/>
  <c r="CO184" s="1"/>
  <c r="CP164"/>
  <c r="CQ164" s="1"/>
  <c r="EA225"/>
  <c r="EB225" s="1"/>
  <c r="EC225" s="1"/>
  <c r="EA168"/>
  <c r="EA172" s="1"/>
  <c r="EA178" s="1"/>
  <c r="EA184" s="1"/>
  <c r="EB164"/>
  <c r="EC164" s="1"/>
  <c r="FM225"/>
  <c r="FM168"/>
  <c r="FM172" s="1"/>
  <c r="FM178" s="1"/>
  <c r="FM184" s="1"/>
  <c r="FN164"/>
  <c r="FO164" s="1"/>
  <c r="GY225"/>
  <c r="GY168"/>
  <c r="GY172" s="1"/>
  <c r="GY178" s="1"/>
  <c r="GY184" s="1"/>
  <c r="GZ164"/>
  <c r="HA164" s="1"/>
  <c r="IK225"/>
  <c r="IK168"/>
  <c r="IK172" s="1"/>
  <c r="IK178" s="1"/>
  <c r="IK184" s="1"/>
  <c r="IL164"/>
  <c r="IM164" s="1"/>
  <c r="JD225"/>
  <c r="JE225" s="1"/>
  <c r="JF225" s="1"/>
  <c r="JD168"/>
  <c r="JD172" s="1"/>
  <c r="JD178" s="1"/>
  <c r="JD184" s="1"/>
  <c r="JE164"/>
  <c r="JF164" s="1"/>
  <c r="BB99"/>
  <c r="BC99" s="1"/>
  <c r="CF99"/>
  <c r="CG99" s="1"/>
  <c r="EB99"/>
  <c r="EC99" s="1"/>
  <c r="FD99"/>
  <c r="FE99" s="1"/>
  <c r="GZ99"/>
  <c r="HA99" s="1"/>
  <c r="IB99"/>
  <c r="IC99" s="1"/>
  <c r="IZ99"/>
  <c r="JA99" s="1"/>
  <c r="O103"/>
  <c r="P103" s="1"/>
  <c r="O234"/>
  <c r="P234" s="1"/>
  <c r="AR103"/>
  <c r="AS103" s="1"/>
  <c r="AR234"/>
  <c r="AS234" s="1"/>
  <c r="BB103"/>
  <c r="BC103" s="1"/>
  <c r="BB234"/>
  <c r="BC234" s="1"/>
  <c r="CF103"/>
  <c r="CG103" s="1"/>
  <c r="CF234"/>
  <c r="CG234" s="1"/>
  <c r="CP103"/>
  <c r="CQ103" s="1"/>
  <c r="CP234"/>
  <c r="CQ234" s="1"/>
  <c r="DR103"/>
  <c r="DS103" s="1"/>
  <c r="DR234"/>
  <c r="DS234" s="1"/>
  <c r="EB103"/>
  <c r="EC103" s="1"/>
  <c r="EB234"/>
  <c r="EC234" s="1"/>
  <c r="FD103"/>
  <c r="FE103" s="1"/>
  <c r="FD234"/>
  <c r="FE234" s="1"/>
  <c r="FN103"/>
  <c r="FO103" s="1"/>
  <c r="FN234"/>
  <c r="FO234" s="1"/>
  <c r="GP103"/>
  <c r="GQ103" s="1"/>
  <c r="GP234"/>
  <c r="GQ234" s="1"/>
  <c r="GZ103"/>
  <c r="HA103" s="1"/>
  <c r="GZ234"/>
  <c r="HA234" s="1"/>
  <c r="IB103"/>
  <c r="IC103" s="1"/>
  <c r="IB234"/>
  <c r="IC234" s="1"/>
  <c r="IL103"/>
  <c r="IM103" s="1"/>
  <c r="IL234"/>
  <c r="IM234" s="1"/>
  <c r="Y99"/>
  <c r="Z99" s="1"/>
  <c r="AW99"/>
  <c r="AX99" s="1"/>
  <c r="BV99"/>
  <c r="BW99" s="1"/>
  <c r="CY99"/>
  <c r="CZ99" s="1"/>
  <c r="DW99"/>
  <c r="DX99" s="1"/>
  <c r="EU99"/>
  <c r="EV99" s="1"/>
  <c r="FW99"/>
  <c r="FX99" s="1"/>
  <c r="GU99"/>
  <c r="GV99" s="1"/>
  <c r="HS99"/>
  <c r="HT99" s="1"/>
  <c r="IU99"/>
  <c r="IV99" s="1"/>
  <c r="IX168"/>
  <c r="D231" i="7"/>
  <c r="D116"/>
  <c r="F110"/>
  <c r="F109"/>
  <c r="E103"/>
  <c r="F103" s="1"/>
  <c r="I231"/>
  <c r="EU170"/>
  <c r="I238"/>
  <c r="I111"/>
  <c r="I116" s="1"/>
  <c r="AW223"/>
  <c r="AX223" s="1"/>
  <c r="AU164"/>
  <c r="CJ223"/>
  <c r="CK223" s="1"/>
  <c r="CH164"/>
  <c r="DX223"/>
  <c r="DY223" s="1"/>
  <c r="DV164"/>
  <c r="W42"/>
  <c r="Y38"/>
  <c r="Z38" s="1"/>
  <c r="CW42"/>
  <c r="CY38"/>
  <c r="CZ38" s="1"/>
  <c r="EK42"/>
  <c r="EM38"/>
  <c r="EN38" s="1"/>
  <c r="H103"/>
  <c r="H64"/>
  <c r="H34"/>
  <c r="J16"/>
  <c r="K16" s="1"/>
  <c r="R8"/>
  <c r="R7"/>
  <c r="BT101"/>
  <c r="BT38"/>
  <c r="BT42" s="1"/>
  <c r="BT48" s="1"/>
  <c r="BT235"/>
  <c r="BV111"/>
  <c r="BV110"/>
  <c r="AZ42"/>
  <c r="BS42"/>
  <c r="BU38"/>
  <c r="BV38" s="1"/>
  <c r="CM42"/>
  <c r="DG42"/>
  <c r="EA42"/>
  <c r="W170"/>
  <c r="Y166"/>
  <c r="Z166" s="1"/>
  <c r="AI230"/>
  <c r="AJ230" s="1"/>
  <c r="AH113"/>
  <c r="BI238"/>
  <c r="BK226"/>
  <c r="BL226" s="1"/>
  <c r="BT226"/>
  <c r="BT166"/>
  <c r="BT170" s="1"/>
  <c r="BT176" s="1"/>
  <c r="BT182" s="1"/>
  <c r="CW170"/>
  <c r="CY166"/>
  <c r="CZ166" s="1"/>
  <c r="DI230"/>
  <c r="DJ230" s="1"/>
  <c r="DH113"/>
  <c r="EK238"/>
  <c r="EM226"/>
  <c r="EN226" s="1"/>
  <c r="C176"/>
  <c r="E176" s="1"/>
  <c r="F176" s="1"/>
  <c r="E170"/>
  <c r="F170" s="1"/>
  <c r="M176"/>
  <c r="BS170"/>
  <c r="BU166"/>
  <c r="BV166" s="1"/>
  <c r="N164"/>
  <c r="O164" s="1"/>
  <c r="P164" s="1"/>
  <c r="O220"/>
  <c r="P220" s="1"/>
  <c r="CH238"/>
  <c r="CJ226"/>
  <c r="CK226" s="1"/>
  <c r="EV223"/>
  <c r="EV221"/>
  <c r="EW221" s="1"/>
  <c r="EX221" s="1"/>
  <c r="EW203"/>
  <c r="EX203" s="1"/>
  <c r="EV106"/>
  <c r="EV64"/>
  <c r="EW64" s="1"/>
  <c r="EX64" s="1"/>
  <c r="EV34"/>
  <c r="EW15"/>
  <c r="EX15" s="1"/>
  <c r="CN101"/>
  <c r="CN38"/>
  <c r="CN42" s="1"/>
  <c r="CN48" s="1"/>
  <c r="CN235"/>
  <c r="CP111"/>
  <c r="CP110"/>
  <c r="N99"/>
  <c r="N38"/>
  <c r="N42" s="1"/>
  <c r="N48" s="1"/>
  <c r="C42"/>
  <c r="E38"/>
  <c r="F38" s="1"/>
  <c r="N222"/>
  <c r="O222" s="1"/>
  <c r="P222" s="1"/>
  <c r="O162"/>
  <c r="P162" s="1"/>
  <c r="AP170"/>
  <c r="AR166"/>
  <c r="AS166" s="1"/>
  <c r="BB230"/>
  <c r="BC230" s="1"/>
  <c r="BA113"/>
  <c r="CC238"/>
  <c r="CE226"/>
  <c r="CF226" s="1"/>
  <c r="CN226"/>
  <c r="CN166"/>
  <c r="CN170" s="1"/>
  <c r="CN176" s="1"/>
  <c r="CN182" s="1"/>
  <c r="DQ170"/>
  <c r="DS166"/>
  <c r="DT166" s="1"/>
  <c r="EC230"/>
  <c r="ED230" s="1"/>
  <c r="EB113"/>
  <c r="H97"/>
  <c r="H96"/>
  <c r="J79"/>
  <c r="K79" s="1"/>
  <c r="R71"/>
  <c r="R70"/>
  <c r="R86"/>
  <c r="J93"/>
  <c r="K93" s="1"/>
  <c r="R85"/>
  <c r="EV162"/>
  <c r="EV160"/>
  <c r="EW141"/>
  <c r="EX141" s="1"/>
  <c r="AR230"/>
  <c r="AS230" s="1"/>
  <c r="AP111"/>
  <c r="AR111" s="1"/>
  <c r="AS111" s="1"/>
  <c r="DS230"/>
  <c r="DT230" s="1"/>
  <c r="DQ111"/>
  <c r="DS111" s="1"/>
  <c r="DT111" s="1"/>
  <c r="Y223"/>
  <c r="Z223" s="1"/>
  <c r="W230"/>
  <c r="W164"/>
  <c r="Y164" s="1"/>
  <c r="Z164" s="1"/>
  <c r="AB238"/>
  <c r="EP226"/>
  <c r="AD226"/>
  <c r="AE226" s="1"/>
  <c r="AB111"/>
  <c r="BN238"/>
  <c r="BP226"/>
  <c r="BQ226" s="1"/>
  <c r="BU106"/>
  <c r="BV106" s="1"/>
  <c r="O99"/>
  <c r="P99" s="1"/>
  <c r="BU160"/>
  <c r="BV160" s="1"/>
  <c r="ER236"/>
  <c r="ES236" s="1"/>
  <c r="E231"/>
  <c r="F231" s="1"/>
  <c r="ER64"/>
  <c r="ES64" s="1"/>
  <c r="CM166"/>
  <c r="O36"/>
  <c r="P36" s="1"/>
  <c r="BB36"/>
  <c r="BC36" s="1"/>
  <c r="CO36"/>
  <c r="CP36" s="1"/>
  <c r="EC36"/>
  <c r="ED36" s="1"/>
  <c r="AI223"/>
  <c r="AJ223" s="1"/>
  <c r="BU223"/>
  <c r="BV223" s="1"/>
  <c r="DI223"/>
  <c r="DJ223" s="1"/>
  <c r="DB230"/>
  <c r="E111"/>
  <c r="F111" s="1"/>
  <c r="C238"/>
  <c r="EV236"/>
  <c r="EW236" s="1"/>
  <c r="EX236" s="1"/>
  <c r="EW109"/>
  <c r="EX109" s="1"/>
  <c r="EQ231"/>
  <c r="AD223"/>
  <c r="AE223" s="1"/>
  <c r="AB164"/>
  <c r="BP223"/>
  <c r="BQ223" s="1"/>
  <c r="BN164"/>
  <c r="DD223"/>
  <c r="DE223" s="1"/>
  <c r="DB164"/>
  <c r="BI42"/>
  <c r="BK38"/>
  <c r="BL38" s="1"/>
  <c r="AH101"/>
  <c r="AI101" s="1"/>
  <c r="AJ101" s="1"/>
  <c r="AH38"/>
  <c r="AH42" s="1"/>
  <c r="AH48" s="1"/>
  <c r="AH235"/>
  <c r="AJ111"/>
  <c r="AJ110"/>
  <c r="DH101"/>
  <c r="DH38"/>
  <c r="DH42" s="1"/>
  <c r="DH48" s="1"/>
  <c r="DH235"/>
  <c r="DJ111"/>
  <c r="DJ110"/>
  <c r="J30"/>
  <c r="K30" s="1"/>
  <c r="R22"/>
  <c r="R21"/>
  <c r="M42"/>
  <c r="O38"/>
  <c r="P38" s="1"/>
  <c r="AG42"/>
  <c r="W238"/>
  <c r="Y226"/>
  <c r="Z226" s="1"/>
  <c r="AH226"/>
  <c r="AI226" s="1"/>
  <c r="AJ226" s="1"/>
  <c r="AH166"/>
  <c r="AH170" s="1"/>
  <c r="AH176" s="1"/>
  <c r="AH182" s="1"/>
  <c r="BI170"/>
  <c r="BK166"/>
  <c r="BL166" s="1"/>
  <c r="BU230"/>
  <c r="BV230" s="1"/>
  <c r="BT113"/>
  <c r="CW238"/>
  <c r="CY226"/>
  <c r="CZ226" s="1"/>
  <c r="DH226"/>
  <c r="DI226" s="1"/>
  <c r="DJ226" s="1"/>
  <c r="DH166"/>
  <c r="DH170" s="1"/>
  <c r="DH176" s="1"/>
  <c r="DH182" s="1"/>
  <c r="EK170"/>
  <c r="EM166"/>
  <c r="EN166" s="1"/>
  <c r="EQ226"/>
  <c r="ES152"/>
  <c r="AG170"/>
  <c r="AI166"/>
  <c r="AJ166" s="1"/>
  <c r="DG170"/>
  <c r="DI166"/>
  <c r="DJ166" s="1"/>
  <c r="BK230"/>
  <c r="BL230" s="1"/>
  <c r="BI111"/>
  <c r="BK111" s="1"/>
  <c r="BL111" s="1"/>
  <c r="CY230"/>
  <c r="CZ230" s="1"/>
  <c r="CW111"/>
  <c r="CY111" s="1"/>
  <c r="CZ111" s="1"/>
  <c r="EM230"/>
  <c r="EN230" s="1"/>
  <c r="EK111"/>
  <c r="EM111" s="1"/>
  <c r="EN111" s="1"/>
  <c r="AC238"/>
  <c r="AC111"/>
  <c r="AC116" s="1"/>
  <c r="AC230"/>
  <c r="AV238"/>
  <c r="AV111"/>
  <c r="AV116" s="1"/>
  <c r="AV230"/>
  <c r="AW230" s="1"/>
  <c r="AX230" s="1"/>
  <c r="BO238"/>
  <c r="BO111"/>
  <c r="BO230"/>
  <c r="CI238"/>
  <c r="CI111"/>
  <c r="CI230"/>
  <c r="DC238"/>
  <c r="DC111"/>
  <c r="DC230"/>
  <c r="DW238"/>
  <c r="DW111"/>
  <c r="DW230"/>
  <c r="DX230" s="1"/>
  <c r="DY230" s="1"/>
  <c r="AU238"/>
  <c r="AW238" s="1"/>
  <c r="AX238" s="1"/>
  <c r="AW226"/>
  <c r="AX226" s="1"/>
  <c r="AU111"/>
  <c r="DV238"/>
  <c r="DX238" s="1"/>
  <c r="DY238" s="1"/>
  <c r="DX226"/>
  <c r="DY226" s="1"/>
  <c r="AP42"/>
  <c r="AR38"/>
  <c r="AS38" s="1"/>
  <c r="DQ42"/>
  <c r="DS38"/>
  <c r="DT38" s="1"/>
  <c r="CC42"/>
  <c r="CE38"/>
  <c r="CF38" s="1"/>
  <c r="BA101"/>
  <c r="BA38"/>
  <c r="BA42" s="1"/>
  <c r="BA48" s="1"/>
  <c r="BA235"/>
  <c r="BC111"/>
  <c r="BC110"/>
  <c r="EB101"/>
  <c r="EB38"/>
  <c r="EB42" s="1"/>
  <c r="EB48" s="1"/>
  <c r="EB235"/>
  <c r="EC235" s="1"/>
  <c r="ED235" s="1"/>
  <c r="ED111"/>
  <c r="ED110"/>
  <c r="EP38"/>
  <c r="ER34"/>
  <c r="ES34" s="1"/>
  <c r="AU42"/>
  <c r="AW38"/>
  <c r="AX38" s="1"/>
  <c r="CH42"/>
  <c r="CJ38"/>
  <c r="CK38" s="1"/>
  <c r="DV42"/>
  <c r="DX38"/>
  <c r="DY38" s="1"/>
  <c r="AP238"/>
  <c r="AR226"/>
  <c r="AS226" s="1"/>
  <c r="BA226"/>
  <c r="BB226" s="1"/>
  <c r="BC226" s="1"/>
  <c r="BA166"/>
  <c r="BA170" s="1"/>
  <c r="BA176" s="1"/>
  <c r="BA182" s="1"/>
  <c r="CC170"/>
  <c r="CE166"/>
  <c r="CF166" s="1"/>
  <c r="CO230"/>
  <c r="CP230" s="1"/>
  <c r="CN113"/>
  <c r="DQ238"/>
  <c r="DS226"/>
  <c r="DT226" s="1"/>
  <c r="EB226"/>
  <c r="EC226" s="1"/>
  <c r="ED226" s="1"/>
  <c r="EB166"/>
  <c r="EB170" s="1"/>
  <c r="EB176" s="1"/>
  <c r="EB182" s="1"/>
  <c r="H176"/>
  <c r="J170"/>
  <c r="K170" s="1"/>
  <c r="EV99"/>
  <c r="EW99" s="1"/>
  <c r="EX99" s="1"/>
  <c r="EV98"/>
  <c r="EV95"/>
  <c r="EW95" s="1"/>
  <c r="EX95" s="1"/>
  <c r="EW79"/>
  <c r="EX79" s="1"/>
  <c r="CE230"/>
  <c r="CF230" s="1"/>
  <c r="CC111"/>
  <c r="CE111" s="1"/>
  <c r="CF111" s="1"/>
  <c r="J226"/>
  <c r="K226" s="1"/>
  <c r="H111"/>
  <c r="J111" s="1"/>
  <c r="K111" s="1"/>
  <c r="DB238"/>
  <c r="DD238" s="1"/>
  <c r="DE238" s="1"/>
  <c r="DD226"/>
  <c r="DE226" s="1"/>
  <c r="F114"/>
  <c r="F113"/>
  <c r="ER223"/>
  <c r="ES223" s="1"/>
  <c r="EP164"/>
  <c r="EQ230"/>
  <c r="ER230" s="1"/>
  <c r="ES230" s="1"/>
  <c r="EQ164"/>
  <c r="EQ166" s="1"/>
  <c r="EQ170" s="1"/>
  <c r="EQ176" s="1"/>
  <c r="EQ182" s="1"/>
  <c r="AI235"/>
  <c r="AJ235" s="1"/>
  <c r="BB235"/>
  <c r="BC235" s="1"/>
  <c r="BU235"/>
  <c r="BV235" s="1"/>
  <c r="CO235"/>
  <c r="CP235" s="1"/>
  <c r="DI235"/>
  <c r="DJ235" s="1"/>
  <c r="AI34"/>
  <c r="AJ34" s="1"/>
  <c r="BB101"/>
  <c r="BC101" s="1"/>
  <c r="BU34"/>
  <c r="BV34" s="1"/>
  <c r="BU101"/>
  <c r="BV101" s="1"/>
  <c r="CO101"/>
  <c r="CP101" s="1"/>
  <c r="DI34"/>
  <c r="DJ34" s="1"/>
  <c r="DI101"/>
  <c r="DJ101" s="1"/>
  <c r="EC101"/>
  <c r="ED101" s="1"/>
  <c r="BU226"/>
  <c r="BV226" s="1"/>
  <c r="CJ230"/>
  <c r="CK230" s="1"/>
  <c r="AI160"/>
  <c r="AJ160" s="1"/>
  <c r="DI160"/>
  <c r="DJ160" s="1"/>
  <c r="ER103"/>
  <c r="ES103" s="1"/>
  <c r="ER231"/>
  <c r="ES231" s="1"/>
  <c r="ER232"/>
  <c r="ES232" s="1"/>
  <c r="N103"/>
  <c r="E116"/>
  <c r="F116" s="1"/>
  <c r="E99"/>
  <c r="F99" s="1"/>
  <c r="AB38"/>
  <c r="BN38"/>
  <c r="DB38"/>
  <c r="EU38"/>
  <c r="AZ166"/>
  <c r="CO226"/>
  <c r="CP226" s="1"/>
  <c r="EA166"/>
  <c r="ER160"/>
  <c r="ES160" s="1"/>
  <c r="O96"/>
  <c r="P96" s="1"/>
  <c r="BB98"/>
  <c r="BC98" s="1"/>
  <c r="CO98"/>
  <c r="CP98" s="1"/>
  <c r="EC98"/>
  <c r="ED98" s="1"/>
  <c r="AB230"/>
  <c r="AD230" s="1"/>
  <c r="AE230" s="1"/>
  <c r="BN230"/>
  <c r="BP230" s="1"/>
  <c r="BQ230" s="1"/>
  <c r="GY229" i="8" l="1"/>
  <c r="GZ225"/>
  <c r="HA225" s="1"/>
  <c r="IG109"/>
  <c r="IH109" s="1"/>
  <c r="IE114"/>
  <c r="CK109"/>
  <c r="CL109" s="1"/>
  <c r="CI114"/>
  <c r="HO111"/>
  <c r="HO112"/>
  <c r="HM114"/>
  <c r="GC112"/>
  <c r="GC111"/>
  <c r="GA114"/>
  <c r="EQ112"/>
  <c r="EQ111"/>
  <c r="EO114"/>
  <c r="DE112"/>
  <c r="DE111"/>
  <c r="DC114"/>
  <c r="BR112"/>
  <c r="BR111"/>
  <c r="BP114"/>
  <c r="AE112"/>
  <c r="AE111"/>
  <c r="AC114"/>
  <c r="JC172"/>
  <c r="JE168"/>
  <c r="JF168" s="1"/>
  <c r="IJ172"/>
  <c r="IL168"/>
  <c r="IM168" s="1"/>
  <c r="IE172"/>
  <c r="IG168"/>
  <c r="IH168" s="1"/>
  <c r="HQ172"/>
  <c r="HS168"/>
  <c r="HT168" s="1"/>
  <c r="HL172"/>
  <c r="HN168"/>
  <c r="HO168" s="1"/>
  <c r="GX172"/>
  <c r="GZ168"/>
  <c r="HA168" s="1"/>
  <c r="GS172"/>
  <c r="GU168"/>
  <c r="GV168" s="1"/>
  <c r="GE172"/>
  <c r="GG168"/>
  <c r="GH168" s="1"/>
  <c r="FZ172"/>
  <c r="GB168"/>
  <c r="GC168" s="1"/>
  <c r="FL172"/>
  <c r="FN168"/>
  <c r="FO168" s="1"/>
  <c r="FG172"/>
  <c r="FI168"/>
  <c r="FJ168" s="1"/>
  <c r="ES172"/>
  <c r="EU168"/>
  <c r="EV168" s="1"/>
  <c r="EN172"/>
  <c r="EP168"/>
  <c r="EQ168" s="1"/>
  <c r="DZ172"/>
  <c r="EB168"/>
  <c r="EC168" s="1"/>
  <c r="DU172"/>
  <c r="DW168"/>
  <c r="DX168" s="1"/>
  <c r="DG172"/>
  <c r="DI168"/>
  <c r="DJ168" s="1"/>
  <c r="DB172"/>
  <c r="DD168"/>
  <c r="DE168" s="1"/>
  <c r="CN172"/>
  <c r="CP168"/>
  <c r="CQ168" s="1"/>
  <c r="CI172"/>
  <c r="CK168"/>
  <c r="CL168" s="1"/>
  <c r="BT172"/>
  <c r="BV168"/>
  <c r="BW168" s="1"/>
  <c r="BO172"/>
  <c r="BQ168"/>
  <c r="BR168" s="1"/>
  <c r="AZ172"/>
  <c r="BB168"/>
  <c r="BC168" s="1"/>
  <c r="AU172"/>
  <c r="AW168"/>
  <c r="AX168" s="1"/>
  <c r="AG172"/>
  <c r="AI168"/>
  <c r="AJ168" s="1"/>
  <c r="AB172"/>
  <c r="AD168"/>
  <c r="AE168" s="1"/>
  <c r="M172"/>
  <c r="O168"/>
  <c r="P168" s="1"/>
  <c r="H172"/>
  <c r="J168"/>
  <c r="K168" s="1"/>
  <c r="BU229"/>
  <c r="BV225"/>
  <c r="BW225" s="1"/>
  <c r="HN109"/>
  <c r="HO109" s="1"/>
  <c r="HL114"/>
  <c r="HN114" s="1"/>
  <c r="HO114" s="1"/>
  <c r="BQ109"/>
  <c r="BR109" s="1"/>
  <c r="BO114"/>
  <c r="BQ114" s="1"/>
  <c r="BR114" s="1"/>
  <c r="H99"/>
  <c r="J99" s="1"/>
  <c r="K99" s="1"/>
  <c r="H38"/>
  <c r="J34"/>
  <c r="K34" s="1"/>
  <c r="H234"/>
  <c r="H114"/>
  <c r="J103"/>
  <c r="K103" s="1"/>
  <c r="IJ48"/>
  <c r="IL48" s="1"/>
  <c r="IM48" s="1"/>
  <c r="IL42"/>
  <c r="IM42" s="1"/>
  <c r="HL48"/>
  <c r="HN48" s="1"/>
  <c r="HO48" s="1"/>
  <c r="HN42"/>
  <c r="HO42" s="1"/>
  <c r="GN48"/>
  <c r="GP48" s="1"/>
  <c r="GQ48" s="1"/>
  <c r="GP42"/>
  <c r="GQ42" s="1"/>
  <c r="FL48"/>
  <c r="FN48" s="1"/>
  <c r="FO48" s="1"/>
  <c r="FN42"/>
  <c r="FO42" s="1"/>
  <c r="EN48"/>
  <c r="EP48" s="1"/>
  <c r="EQ48" s="1"/>
  <c r="EP42"/>
  <c r="EQ42" s="1"/>
  <c r="DP48"/>
  <c r="DR48" s="1"/>
  <c r="DS48" s="1"/>
  <c r="DR42"/>
  <c r="DS42" s="1"/>
  <c r="CN48"/>
  <c r="CP48" s="1"/>
  <c r="CQ48" s="1"/>
  <c r="CP42"/>
  <c r="CQ42" s="1"/>
  <c r="BO48"/>
  <c r="BQ48" s="1"/>
  <c r="BR48" s="1"/>
  <c r="BQ42"/>
  <c r="BR42" s="1"/>
  <c r="AP48"/>
  <c r="AR48" s="1"/>
  <c r="AS48" s="1"/>
  <c r="AR42"/>
  <c r="AS42" s="1"/>
  <c r="M48"/>
  <c r="O48" s="1"/>
  <c r="P48" s="1"/>
  <c r="O42"/>
  <c r="P42" s="1"/>
  <c r="IV237"/>
  <c r="IV236"/>
  <c r="IT241"/>
  <c r="IC236"/>
  <c r="IC237"/>
  <c r="IA241"/>
  <c r="HJ237"/>
  <c r="HJ236"/>
  <c r="HH241"/>
  <c r="GQ236"/>
  <c r="GQ237"/>
  <c r="GO241"/>
  <c r="FX237"/>
  <c r="FX236"/>
  <c r="FV241"/>
  <c r="FE236"/>
  <c r="FE237"/>
  <c r="FC241"/>
  <c r="EL236"/>
  <c r="EL237"/>
  <c r="EJ241"/>
  <c r="DS237"/>
  <c r="DS236"/>
  <c r="DQ241"/>
  <c r="CZ236"/>
  <c r="CZ237"/>
  <c r="CX241"/>
  <c r="CG237"/>
  <c r="CG236"/>
  <c r="CE241"/>
  <c r="BM236"/>
  <c r="BM237"/>
  <c r="BK241"/>
  <c r="AS237"/>
  <c r="AS236"/>
  <c r="AQ241"/>
  <c r="Z236"/>
  <c r="Z237"/>
  <c r="X241"/>
  <c r="F237"/>
  <c r="F236"/>
  <c r="D241"/>
  <c r="GU109"/>
  <c r="GV109" s="1"/>
  <c r="GS114"/>
  <c r="AW109"/>
  <c r="AX109" s="1"/>
  <c r="AU114"/>
  <c r="H101"/>
  <c r="J101" s="1"/>
  <c r="K101" s="1"/>
  <c r="J97"/>
  <c r="K97" s="1"/>
  <c r="JD103"/>
  <c r="JE64"/>
  <c r="JF64" s="1"/>
  <c r="IS48"/>
  <c r="IU48" s="1"/>
  <c r="IV48" s="1"/>
  <c r="IU42"/>
  <c r="IV42" s="1"/>
  <c r="HQ48"/>
  <c r="HS48" s="1"/>
  <c r="HT48" s="1"/>
  <c r="HS42"/>
  <c r="HT42" s="1"/>
  <c r="GS48"/>
  <c r="GU48" s="1"/>
  <c r="GV48" s="1"/>
  <c r="GU42"/>
  <c r="GV42" s="1"/>
  <c r="FU48"/>
  <c r="FW48" s="1"/>
  <c r="FX48" s="1"/>
  <c r="FW42"/>
  <c r="FX42" s="1"/>
  <c r="ES48"/>
  <c r="EU48" s="1"/>
  <c r="EV48" s="1"/>
  <c r="EU42"/>
  <c r="EV42" s="1"/>
  <c r="DU48"/>
  <c r="DW48" s="1"/>
  <c r="DX48" s="1"/>
  <c r="DW42"/>
  <c r="DX42" s="1"/>
  <c r="CW48"/>
  <c r="CY48" s="1"/>
  <c r="CZ48" s="1"/>
  <c r="CY42"/>
  <c r="CZ42" s="1"/>
  <c r="BT48"/>
  <c r="BV48" s="1"/>
  <c r="BW48" s="1"/>
  <c r="BV42"/>
  <c r="BW42" s="1"/>
  <c r="AU48"/>
  <c r="AW48" s="1"/>
  <c r="AX48" s="1"/>
  <c r="AW42"/>
  <c r="AX42" s="1"/>
  <c r="W48"/>
  <c r="Y48" s="1"/>
  <c r="Z48" s="1"/>
  <c r="Y42"/>
  <c r="Z42" s="1"/>
  <c r="IS172"/>
  <c r="IU168"/>
  <c r="IV168" s="1"/>
  <c r="IB109"/>
  <c r="IC109" s="1"/>
  <c r="HZ114"/>
  <c r="IB114" s="1"/>
  <c r="IC114" s="1"/>
  <c r="HG172"/>
  <c r="HI168"/>
  <c r="HJ168" s="1"/>
  <c r="GP109"/>
  <c r="GQ109" s="1"/>
  <c r="GN114"/>
  <c r="GP114" s="1"/>
  <c r="GQ114" s="1"/>
  <c r="FU172"/>
  <c r="FW168"/>
  <c r="FX168" s="1"/>
  <c r="FD109"/>
  <c r="FE109" s="1"/>
  <c r="FB114"/>
  <c r="FD114" s="1"/>
  <c r="FE114" s="1"/>
  <c r="EI172"/>
  <c r="EK168"/>
  <c r="EL168" s="1"/>
  <c r="DR109"/>
  <c r="DS109" s="1"/>
  <c r="DP114"/>
  <c r="DR114" s="1"/>
  <c r="DS114" s="1"/>
  <c r="CW172"/>
  <c r="CY168"/>
  <c r="CZ168" s="1"/>
  <c r="CF109"/>
  <c r="CG109" s="1"/>
  <c r="CD114"/>
  <c r="CF114" s="1"/>
  <c r="CG114" s="1"/>
  <c r="BJ172"/>
  <c r="BL168"/>
  <c r="BM168" s="1"/>
  <c r="AR109"/>
  <c r="AS109" s="1"/>
  <c r="AP114"/>
  <c r="AR114" s="1"/>
  <c r="AS114" s="1"/>
  <c r="W172"/>
  <c r="Y168"/>
  <c r="Z168" s="1"/>
  <c r="E109"/>
  <c r="F109" s="1"/>
  <c r="C114"/>
  <c r="E114" s="1"/>
  <c r="F114" s="1"/>
  <c r="DD109"/>
  <c r="DE109" s="1"/>
  <c r="DB114"/>
  <c r="DD114" s="1"/>
  <c r="DE114" s="1"/>
  <c r="IZ109"/>
  <c r="JA109" s="1"/>
  <c r="IX114"/>
  <c r="IZ114" s="1"/>
  <c r="JA114" s="1"/>
  <c r="IX48"/>
  <c r="IZ48" s="1"/>
  <c r="JA48" s="1"/>
  <c r="IZ42"/>
  <c r="JA42" s="1"/>
  <c r="HZ48"/>
  <c r="IB48" s="1"/>
  <c r="IC48" s="1"/>
  <c r="IB42"/>
  <c r="IC42" s="1"/>
  <c r="GX48"/>
  <c r="GZ48" s="1"/>
  <c r="HA48" s="1"/>
  <c r="GZ42"/>
  <c r="HA42" s="1"/>
  <c r="FZ48"/>
  <c r="GB48" s="1"/>
  <c r="GC48" s="1"/>
  <c r="GB42"/>
  <c r="GC42" s="1"/>
  <c r="FB48"/>
  <c r="FD48" s="1"/>
  <c r="FE48" s="1"/>
  <c r="FD42"/>
  <c r="FE42" s="1"/>
  <c r="DZ48"/>
  <c r="EB48" s="1"/>
  <c r="EC48" s="1"/>
  <c r="EB42"/>
  <c r="EC42" s="1"/>
  <c r="DB48"/>
  <c r="DD48" s="1"/>
  <c r="DE48" s="1"/>
  <c r="DD42"/>
  <c r="DE42" s="1"/>
  <c r="CD48"/>
  <c r="CF48" s="1"/>
  <c r="CG48" s="1"/>
  <c r="CF42"/>
  <c r="CG42" s="1"/>
  <c r="AZ48"/>
  <c r="BB48" s="1"/>
  <c r="BC48" s="1"/>
  <c r="BB42"/>
  <c r="BC42" s="1"/>
  <c r="AB48"/>
  <c r="AD48" s="1"/>
  <c r="AE48" s="1"/>
  <c r="AD42"/>
  <c r="AE42" s="1"/>
  <c r="HN241"/>
  <c r="HO241" s="1"/>
  <c r="BQ241"/>
  <c r="BR241" s="1"/>
  <c r="HR229"/>
  <c r="EA229"/>
  <c r="BA229"/>
  <c r="IU234"/>
  <c r="IV234" s="1"/>
  <c r="HI234"/>
  <c r="HJ234" s="1"/>
  <c r="FW234"/>
  <c r="FX234" s="1"/>
  <c r="EK234"/>
  <c r="EL234" s="1"/>
  <c r="CY234"/>
  <c r="CZ234" s="1"/>
  <c r="BL234"/>
  <c r="BM234" s="1"/>
  <c r="IB241"/>
  <c r="IC241" s="1"/>
  <c r="GP241"/>
  <c r="GQ241" s="1"/>
  <c r="FD241"/>
  <c r="FE241" s="1"/>
  <c r="DR241"/>
  <c r="DS241" s="1"/>
  <c r="CF241"/>
  <c r="CG241" s="1"/>
  <c r="AR241"/>
  <c r="AS241" s="1"/>
  <c r="E241"/>
  <c r="F241" s="1"/>
  <c r="DD241"/>
  <c r="DE241" s="1"/>
  <c r="IZ241"/>
  <c r="JA241" s="1"/>
  <c r="ET229"/>
  <c r="CO229"/>
  <c r="N229"/>
  <c r="IX172"/>
  <c r="IZ168"/>
  <c r="JA168" s="1"/>
  <c r="IL225"/>
  <c r="IM225" s="1"/>
  <c r="IK229"/>
  <c r="FM229"/>
  <c r="FN225"/>
  <c r="FO225" s="1"/>
  <c r="FI109"/>
  <c r="FJ109" s="1"/>
  <c r="FG114"/>
  <c r="JC48"/>
  <c r="IE48"/>
  <c r="IG48" s="1"/>
  <c r="IH48" s="1"/>
  <c r="IG42"/>
  <c r="IH42" s="1"/>
  <c r="HG48"/>
  <c r="HI48" s="1"/>
  <c r="HJ48" s="1"/>
  <c r="HI42"/>
  <c r="HJ42" s="1"/>
  <c r="GE48"/>
  <c r="GG48" s="1"/>
  <c r="GH48" s="1"/>
  <c r="GG42"/>
  <c r="GH42" s="1"/>
  <c r="FG48"/>
  <c r="FI48" s="1"/>
  <c r="FJ48" s="1"/>
  <c r="FI42"/>
  <c r="FJ42" s="1"/>
  <c r="EI48"/>
  <c r="EK48" s="1"/>
  <c r="EL48" s="1"/>
  <c r="EK42"/>
  <c r="EL42" s="1"/>
  <c r="DG48"/>
  <c r="DI48" s="1"/>
  <c r="DJ48" s="1"/>
  <c r="DI42"/>
  <c r="DJ42" s="1"/>
  <c r="CI48"/>
  <c r="CK48" s="1"/>
  <c r="CL48" s="1"/>
  <c r="CK42"/>
  <c r="CL42" s="1"/>
  <c r="BJ48"/>
  <c r="BL48" s="1"/>
  <c r="BM48" s="1"/>
  <c r="BL42"/>
  <c r="BM42" s="1"/>
  <c r="AG48"/>
  <c r="AI48" s="1"/>
  <c r="AJ48" s="1"/>
  <c r="AI42"/>
  <c r="AJ42" s="1"/>
  <c r="C48"/>
  <c r="E48" s="1"/>
  <c r="F48" s="1"/>
  <c r="E42"/>
  <c r="F42" s="1"/>
  <c r="JD109"/>
  <c r="JE109" s="1"/>
  <c r="JF109" s="1"/>
  <c r="GG225"/>
  <c r="GH225" s="1"/>
  <c r="GF229"/>
  <c r="DH229"/>
  <c r="DI225"/>
  <c r="DJ225" s="1"/>
  <c r="AI225"/>
  <c r="AJ225" s="1"/>
  <c r="AH229"/>
  <c r="EP109"/>
  <c r="EQ109" s="1"/>
  <c r="EN114"/>
  <c r="EP114" s="1"/>
  <c r="EQ114" s="1"/>
  <c r="H68"/>
  <c r="J68" s="1"/>
  <c r="K68" s="1"/>
  <c r="J64"/>
  <c r="K64" s="1"/>
  <c r="DW109"/>
  <c r="DX109" s="1"/>
  <c r="DU114"/>
  <c r="JA237"/>
  <c r="JA236"/>
  <c r="JD99"/>
  <c r="JE99" s="1"/>
  <c r="JF99" s="1"/>
  <c r="JD38"/>
  <c r="JE34"/>
  <c r="JF34" s="1"/>
  <c r="IH111"/>
  <c r="IH112"/>
  <c r="IF114"/>
  <c r="GV112"/>
  <c r="GV111"/>
  <c r="GT114"/>
  <c r="FJ112"/>
  <c r="FJ111"/>
  <c r="FH114"/>
  <c r="DX112"/>
  <c r="DX111"/>
  <c r="DV114"/>
  <c r="CL112"/>
  <c r="CL111"/>
  <c r="CJ114"/>
  <c r="AX112"/>
  <c r="AX111"/>
  <c r="AV114"/>
  <c r="K112"/>
  <c r="K111"/>
  <c r="I114"/>
  <c r="IU109"/>
  <c r="IV109" s="1"/>
  <c r="IS114"/>
  <c r="IU114" s="1"/>
  <c r="IV114" s="1"/>
  <c r="HZ172"/>
  <c r="IB168"/>
  <c r="IC168" s="1"/>
  <c r="HI109"/>
  <c r="HJ109" s="1"/>
  <c r="HG114"/>
  <c r="HI114" s="1"/>
  <c r="HJ114" s="1"/>
  <c r="GN172"/>
  <c r="GP168"/>
  <c r="GQ168" s="1"/>
  <c r="FW109"/>
  <c r="FX109" s="1"/>
  <c r="FU114"/>
  <c r="FW114" s="1"/>
  <c r="FX114" s="1"/>
  <c r="FB172"/>
  <c r="FD168"/>
  <c r="FE168" s="1"/>
  <c r="EK109"/>
  <c r="EL109" s="1"/>
  <c r="EI114"/>
  <c r="EK114" s="1"/>
  <c r="EL114" s="1"/>
  <c r="DP172"/>
  <c r="DR168"/>
  <c r="DS168" s="1"/>
  <c r="CY109"/>
  <c r="CZ109" s="1"/>
  <c r="CW114"/>
  <c r="CY114" s="1"/>
  <c r="CZ114" s="1"/>
  <c r="CD172"/>
  <c r="CF168"/>
  <c r="CG168" s="1"/>
  <c r="BL109"/>
  <c r="BM109" s="1"/>
  <c r="BJ114"/>
  <c r="BL114" s="1"/>
  <c r="BM114" s="1"/>
  <c r="AP172"/>
  <c r="AR168"/>
  <c r="AS168" s="1"/>
  <c r="Y109"/>
  <c r="Z109" s="1"/>
  <c r="W114"/>
  <c r="Y114" s="1"/>
  <c r="Z114" s="1"/>
  <c r="C172"/>
  <c r="E168"/>
  <c r="F168" s="1"/>
  <c r="JA112"/>
  <c r="JA111"/>
  <c r="GB109"/>
  <c r="GC109" s="1"/>
  <c r="FZ114"/>
  <c r="GB114" s="1"/>
  <c r="GC114" s="1"/>
  <c r="AD109"/>
  <c r="AE109" s="1"/>
  <c r="AB114"/>
  <c r="AD114" s="1"/>
  <c r="AE114" s="1"/>
  <c r="EP241"/>
  <c r="EQ241" s="1"/>
  <c r="IU241"/>
  <c r="IV241" s="1"/>
  <c r="HI241"/>
  <c r="HJ241" s="1"/>
  <c r="FW241"/>
  <c r="FX241" s="1"/>
  <c r="EK241"/>
  <c r="EL241" s="1"/>
  <c r="CY241"/>
  <c r="CZ241" s="1"/>
  <c r="BL241"/>
  <c r="BM241" s="1"/>
  <c r="Y241"/>
  <c r="Z241" s="1"/>
  <c r="GB241"/>
  <c r="GC241" s="1"/>
  <c r="AD241"/>
  <c r="AE241" s="1"/>
  <c r="IZ38"/>
  <c r="JA38" s="1"/>
  <c r="GZ38"/>
  <c r="HA38" s="1"/>
  <c r="EB38"/>
  <c r="EC38" s="1"/>
  <c r="BB38"/>
  <c r="BC38" s="1"/>
  <c r="EU42" i="7"/>
  <c r="BN42"/>
  <c r="BP38"/>
  <c r="BQ38" s="1"/>
  <c r="ER164"/>
  <c r="ES164" s="1"/>
  <c r="EP166"/>
  <c r="J176"/>
  <c r="K176" s="1"/>
  <c r="H182"/>
  <c r="J182" s="1"/>
  <c r="K182" s="1"/>
  <c r="CC176"/>
  <c r="CE176" s="1"/>
  <c r="CF176" s="1"/>
  <c r="CE170"/>
  <c r="CF170" s="1"/>
  <c r="DV48"/>
  <c r="DX48" s="1"/>
  <c r="DY48" s="1"/>
  <c r="DX42"/>
  <c r="DY42" s="1"/>
  <c r="CH48"/>
  <c r="CJ48" s="1"/>
  <c r="CK48" s="1"/>
  <c r="CJ42"/>
  <c r="CK42" s="1"/>
  <c r="AU48"/>
  <c r="AW48" s="1"/>
  <c r="AX48" s="1"/>
  <c r="AW42"/>
  <c r="AX42" s="1"/>
  <c r="EP42"/>
  <c r="ER38"/>
  <c r="ES38" s="1"/>
  <c r="CC48"/>
  <c r="CE48" s="1"/>
  <c r="CF48" s="1"/>
  <c r="CE42"/>
  <c r="CF42" s="1"/>
  <c r="DQ48"/>
  <c r="DS48" s="1"/>
  <c r="DT48" s="1"/>
  <c r="DS42"/>
  <c r="DT42" s="1"/>
  <c r="AP48"/>
  <c r="AR48" s="1"/>
  <c r="AS48" s="1"/>
  <c r="AR42"/>
  <c r="AS42" s="1"/>
  <c r="DD111"/>
  <c r="DE111" s="1"/>
  <c r="DC116"/>
  <c r="DD116" s="1"/>
  <c r="DE116" s="1"/>
  <c r="BP111"/>
  <c r="BQ111" s="1"/>
  <c r="BO116"/>
  <c r="BP116" s="1"/>
  <c r="BQ116" s="1"/>
  <c r="BV116"/>
  <c r="BV115"/>
  <c r="BU113"/>
  <c r="BV113" s="1"/>
  <c r="BI48"/>
  <c r="BK48" s="1"/>
  <c r="BL48" s="1"/>
  <c r="BK42"/>
  <c r="BL42" s="1"/>
  <c r="Y230"/>
  <c r="Z230" s="1"/>
  <c r="W111"/>
  <c r="Y111" s="1"/>
  <c r="Z111" s="1"/>
  <c r="EV226"/>
  <c r="EW226" s="1"/>
  <c r="EX226" s="1"/>
  <c r="EW162"/>
  <c r="EX162" s="1"/>
  <c r="H101"/>
  <c r="J101" s="1"/>
  <c r="K101" s="1"/>
  <c r="J97"/>
  <c r="K97" s="1"/>
  <c r="DQ176"/>
  <c r="DS176" s="1"/>
  <c r="DT176" s="1"/>
  <c r="DS170"/>
  <c r="DT170" s="1"/>
  <c r="AP176"/>
  <c r="AR176" s="1"/>
  <c r="AS176" s="1"/>
  <c r="AR170"/>
  <c r="AS170" s="1"/>
  <c r="EV101"/>
  <c r="EW101" s="1"/>
  <c r="EX101" s="1"/>
  <c r="EW34"/>
  <c r="EX34" s="1"/>
  <c r="EV235"/>
  <c r="EW235" s="1"/>
  <c r="EX235" s="1"/>
  <c r="EX111"/>
  <c r="EX110"/>
  <c r="EW106"/>
  <c r="EX106" s="1"/>
  <c r="BS176"/>
  <c r="BU170"/>
  <c r="BV170" s="1"/>
  <c r="M182"/>
  <c r="CW176"/>
  <c r="CY176" s="1"/>
  <c r="CZ176" s="1"/>
  <c r="CY170"/>
  <c r="CZ170" s="1"/>
  <c r="W176"/>
  <c r="Y176" s="1"/>
  <c r="Z176" s="1"/>
  <c r="Y170"/>
  <c r="Z170" s="1"/>
  <c r="EA48"/>
  <c r="EC48" s="1"/>
  <c r="ED48" s="1"/>
  <c r="EC42"/>
  <c r="ED42" s="1"/>
  <c r="DG48"/>
  <c r="DI48" s="1"/>
  <c r="DJ48" s="1"/>
  <c r="DI42"/>
  <c r="DJ42" s="1"/>
  <c r="CM48"/>
  <c r="CO48" s="1"/>
  <c r="CP48" s="1"/>
  <c r="CO42"/>
  <c r="CP42" s="1"/>
  <c r="BS48"/>
  <c r="BU48" s="1"/>
  <c r="BV48" s="1"/>
  <c r="BU42"/>
  <c r="BV42" s="1"/>
  <c r="AZ48"/>
  <c r="BB48" s="1"/>
  <c r="BC48" s="1"/>
  <c r="BB42"/>
  <c r="BC42" s="1"/>
  <c r="H68"/>
  <c r="J68" s="1"/>
  <c r="K68" s="1"/>
  <c r="J64"/>
  <c r="K64" s="1"/>
  <c r="DX164"/>
  <c r="DY164" s="1"/>
  <c r="DV166"/>
  <c r="CJ164"/>
  <c r="CK164" s="1"/>
  <c r="CH166"/>
  <c r="AW164"/>
  <c r="AX164" s="1"/>
  <c r="AU166"/>
  <c r="F233"/>
  <c r="F234"/>
  <c r="D238"/>
  <c r="AI38"/>
  <c r="AJ38" s="1"/>
  <c r="BP238"/>
  <c r="BQ238" s="1"/>
  <c r="AD238"/>
  <c r="AE238" s="1"/>
  <c r="N166"/>
  <c r="N226"/>
  <c r="EA170"/>
  <c r="EC166"/>
  <c r="ED166" s="1"/>
  <c r="AZ170"/>
  <c r="BB166"/>
  <c r="BC166" s="1"/>
  <c r="DB42"/>
  <c r="DD38"/>
  <c r="DE38" s="1"/>
  <c r="AB42"/>
  <c r="AD38"/>
  <c r="AE38" s="1"/>
  <c r="N231"/>
  <c r="O231" s="1"/>
  <c r="P231" s="1"/>
  <c r="O103"/>
  <c r="P103" s="1"/>
  <c r="EV36"/>
  <c r="EW36" s="1"/>
  <c r="EX36" s="1"/>
  <c r="EW98"/>
  <c r="EX98" s="1"/>
  <c r="CP115"/>
  <c r="CP116"/>
  <c r="CO113"/>
  <c r="CP113" s="1"/>
  <c r="AW111"/>
  <c r="AX111" s="1"/>
  <c r="AU116"/>
  <c r="AW116" s="1"/>
  <c r="AX116" s="1"/>
  <c r="DX111"/>
  <c r="DY111" s="1"/>
  <c r="DW116"/>
  <c r="DX116" s="1"/>
  <c r="DY116" s="1"/>
  <c r="CJ111"/>
  <c r="CK111" s="1"/>
  <c r="CI116"/>
  <c r="CJ116" s="1"/>
  <c r="CK116" s="1"/>
  <c r="DG176"/>
  <c r="DI170"/>
  <c r="DJ170" s="1"/>
  <c r="AG176"/>
  <c r="AI170"/>
  <c r="AJ170" s="1"/>
  <c r="EQ238"/>
  <c r="EQ111"/>
  <c r="EQ116" s="1"/>
  <c r="EK176"/>
  <c r="EM176" s="1"/>
  <c r="EN176" s="1"/>
  <c r="EM170"/>
  <c r="EN170" s="1"/>
  <c r="BI176"/>
  <c r="BK176" s="1"/>
  <c r="BL176" s="1"/>
  <c r="BK170"/>
  <c r="BL170" s="1"/>
  <c r="AG48"/>
  <c r="AI48" s="1"/>
  <c r="AJ48" s="1"/>
  <c r="AI42"/>
  <c r="AJ42" s="1"/>
  <c r="M48"/>
  <c r="O48" s="1"/>
  <c r="P48" s="1"/>
  <c r="O42"/>
  <c r="P42" s="1"/>
  <c r="DD164"/>
  <c r="DE164" s="1"/>
  <c r="DB166"/>
  <c r="BP164"/>
  <c r="BQ164" s="1"/>
  <c r="BN166"/>
  <c r="AD164"/>
  <c r="AE164" s="1"/>
  <c r="AB166"/>
  <c r="CM170"/>
  <c r="CO166"/>
  <c r="CP166" s="1"/>
  <c r="AD111"/>
  <c r="AE111" s="1"/>
  <c r="AB116"/>
  <c r="AD116" s="1"/>
  <c r="AE116" s="1"/>
  <c r="EP238"/>
  <c r="ER238" s="1"/>
  <c r="ES238" s="1"/>
  <c r="ER226"/>
  <c r="ES226" s="1"/>
  <c r="EP111"/>
  <c r="EV230"/>
  <c r="EW160"/>
  <c r="EX160" s="1"/>
  <c r="J96"/>
  <c r="K96" s="1"/>
  <c r="H36"/>
  <c r="J36" s="1"/>
  <c r="K36" s="1"/>
  <c r="ED115"/>
  <c r="ED116"/>
  <c r="EC113"/>
  <c r="ED113" s="1"/>
  <c r="BC115"/>
  <c r="BC116"/>
  <c r="BB113"/>
  <c r="BC113" s="1"/>
  <c r="C48"/>
  <c r="E48" s="1"/>
  <c r="F48" s="1"/>
  <c r="E42"/>
  <c r="F42" s="1"/>
  <c r="EV164"/>
  <c r="EW164" s="1"/>
  <c r="EX164" s="1"/>
  <c r="EW223"/>
  <c r="EX223" s="1"/>
  <c r="DJ116"/>
  <c r="DJ115"/>
  <c r="DI113"/>
  <c r="DJ113" s="1"/>
  <c r="AJ116"/>
  <c r="AJ115"/>
  <c r="AI113"/>
  <c r="AJ113" s="1"/>
  <c r="H99"/>
  <c r="J99" s="1"/>
  <c r="K99" s="1"/>
  <c r="H38"/>
  <c r="J34"/>
  <c r="K34" s="1"/>
  <c r="H231"/>
  <c r="H116"/>
  <c r="J116" s="1"/>
  <c r="K116" s="1"/>
  <c r="J103"/>
  <c r="K103" s="1"/>
  <c r="EK48"/>
  <c r="EM48" s="1"/>
  <c r="EN48" s="1"/>
  <c r="EM42"/>
  <c r="EN42" s="1"/>
  <c r="CW48"/>
  <c r="CY48" s="1"/>
  <c r="CZ48" s="1"/>
  <c r="CY42"/>
  <c r="CZ42" s="1"/>
  <c r="W48"/>
  <c r="Y48" s="1"/>
  <c r="Z48" s="1"/>
  <c r="Y42"/>
  <c r="Z42" s="1"/>
  <c r="EU176"/>
  <c r="E238"/>
  <c r="F238" s="1"/>
  <c r="DD230"/>
  <c r="DE230" s="1"/>
  <c r="CJ238"/>
  <c r="CK238" s="1"/>
  <c r="EC38"/>
  <c r="ED38" s="1"/>
  <c r="DI38"/>
  <c r="DJ38" s="1"/>
  <c r="CO38"/>
  <c r="CP38" s="1"/>
  <c r="BB38"/>
  <c r="BC38" s="1"/>
  <c r="JD42" i="8" l="1"/>
  <c r="JE38"/>
  <c r="JF38" s="1"/>
  <c r="AH241"/>
  <c r="AI241" s="1"/>
  <c r="AJ241" s="1"/>
  <c r="AH109"/>
  <c r="AI229"/>
  <c r="AJ229" s="1"/>
  <c r="GF241"/>
  <c r="GG241" s="1"/>
  <c r="GH241" s="1"/>
  <c r="GF109"/>
  <c r="GG229"/>
  <c r="GH229" s="1"/>
  <c r="IK241"/>
  <c r="IL241" s="1"/>
  <c r="IM241" s="1"/>
  <c r="IK109"/>
  <c r="IL229"/>
  <c r="IM229" s="1"/>
  <c r="N241"/>
  <c r="O241" s="1"/>
  <c r="P241" s="1"/>
  <c r="N109"/>
  <c r="O229"/>
  <c r="P229" s="1"/>
  <c r="ET241"/>
  <c r="EU241" s="1"/>
  <c r="EV241" s="1"/>
  <c r="ET109"/>
  <c r="EU229"/>
  <c r="EV229" s="1"/>
  <c r="BA241"/>
  <c r="BB241" s="1"/>
  <c r="BC241" s="1"/>
  <c r="BA109"/>
  <c r="BB229"/>
  <c r="BC229" s="1"/>
  <c r="HR241"/>
  <c r="HS241" s="1"/>
  <c r="HT241" s="1"/>
  <c r="HR109"/>
  <c r="HS229"/>
  <c r="HT229" s="1"/>
  <c r="W178"/>
  <c r="Y178" s="1"/>
  <c r="Z178" s="1"/>
  <c r="Y172"/>
  <c r="Z172" s="1"/>
  <c r="BJ178"/>
  <c r="BL178" s="1"/>
  <c r="BM178" s="1"/>
  <c r="BL172"/>
  <c r="BM172" s="1"/>
  <c r="CW178"/>
  <c r="CY178" s="1"/>
  <c r="CZ178" s="1"/>
  <c r="CY172"/>
  <c r="CZ172" s="1"/>
  <c r="EI178"/>
  <c r="EK178" s="1"/>
  <c r="EL178" s="1"/>
  <c r="EK172"/>
  <c r="EL172" s="1"/>
  <c r="FU178"/>
  <c r="FW178" s="1"/>
  <c r="FX178" s="1"/>
  <c r="FW172"/>
  <c r="FX172" s="1"/>
  <c r="HG178"/>
  <c r="HI178" s="1"/>
  <c r="HJ178" s="1"/>
  <c r="HI172"/>
  <c r="HJ172" s="1"/>
  <c r="IS178"/>
  <c r="IU178" s="1"/>
  <c r="IV178" s="1"/>
  <c r="IU172"/>
  <c r="IV172" s="1"/>
  <c r="JD234"/>
  <c r="JD114"/>
  <c r="JE114" s="1"/>
  <c r="JF114" s="1"/>
  <c r="JE103"/>
  <c r="JF103" s="1"/>
  <c r="BU241"/>
  <c r="BV241" s="1"/>
  <c r="BW241" s="1"/>
  <c r="BU109"/>
  <c r="BV229"/>
  <c r="BW229" s="1"/>
  <c r="H178"/>
  <c r="J172"/>
  <c r="K172" s="1"/>
  <c r="M178"/>
  <c r="O172"/>
  <c r="P172" s="1"/>
  <c r="AB178"/>
  <c r="AD172"/>
  <c r="AE172" s="1"/>
  <c r="AG178"/>
  <c r="AI172"/>
  <c r="AJ172" s="1"/>
  <c r="AU178"/>
  <c r="AW172"/>
  <c r="AX172" s="1"/>
  <c r="AZ178"/>
  <c r="BB172"/>
  <c r="BC172" s="1"/>
  <c r="BO178"/>
  <c r="BQ172"/>
  <c r="BR172" s="1"/>
  <c r="BT178"/>
  <c r="BV172"/>
  <c r="BW172" s="1"/>
  <c r="CI178"/>
  <c r="CK172"/>
  <c r="CL172" s="1"/>
  <c r="CN178"/>
  <c r="CP172"/>
  <c r="CQ172" s="1"/>
  <c r="DB178"/>
  <c r="DD172"/>
  <c r="DE172" s="1"/>
  <c r="DG178"/>
  <c r="DI172"/>
  <c r="DJ172" s="1"/>
  <c r="DU178"/>
  <c r="DW172"/>
  <c r="DX172" s="1"/>
  <c r="DZ178"/>
  <c r="EB172"/>
  <c r="EC172" s="1"/>
  <c r="EN178"/>
  <c r="EP172"/>
  <c r="EQ172" s="1"/>
  <c r="ES178"/>
  <c r="EU172"/>
  <c r="EV172" s="1"/>
  <c r="FG178"/>
  <c r="FI172"/>
  <c r="FJ172" s="1"/>
  <c r="FL178"/>
  <c r="FN172"/>
  <c r="FO172" s="1"/>
  <c r="FZ178"/>
  <c r="GB172"/>
  <c r="GC172" s="1"/>
  <c r="GE178"/>
  <c r="GG172"/>
  <c r="GH172" s="1"/>
  <c r="GS178"/>
  <c r="GU172"/>
  <c r="GV172" s="1"/>
  <c r="GX178"/>
  <c r="GZ172"/>
  <c r="HA172" s="1"/>
  <c r="HL178"/>
  <c r="HN172"/>
  <c r="HO172" s="1"/>
  <c r="HQ178"/>
  <c r="HS172"/>
  <c r="HT172" s="1"/>
  <c r="IE178"/>
  <c r="IG172"/>
  <c r="IH172" s="1"/>
  <c r="IJ178"/>
  <c r="IL172"/>
  <c r="IM172" s="1"/>
  <c r="JC178"/>
  <c r="JE172"/>
  <c r="JF172" s="1"/>
  <c r="GY241"/>
  <c r="GZ241" s="1"/>
  <c r="HA241" s="1"/>
  <c r="GY109"/>
  <c r="GZ229"/>
  <c r="HA229" s="1"/>
  <c r="DW114"/>
  <c r="DX114" s="1"/>
  <c r="FI114"/>
  <c r="FJ114" s="1"/>
  <c r="J114"/>
  <c r="K114" s="1"/>
  <c r="C178"/>
  <c r="E178" s="1"/>
  <c r="F178" s="1"/>
  <c r="E172"/>
  <c r="F172" s="1"/>
  <c r="AP178"/>
  <c r="AR178" s="1"/>
  <c r="AS178" s="1"/>
  <c r="AR172"/>
  <c r="AS172" s="1"/>
  <c r="CD178"/>
  <c r="CF178" s="1"/>
  <c r="CG178" s="1"/>
  <c r="CF172"/>
  <c r="CG172" s="1"/>
  <c r="DP178"/>
  <c r="DR178" s="1"/>
  <c r="DS178" s="1"/>
  <c r="DR172"/>
  <c r="DS172" s="1"/>
  <c r="FB178"/>
  <c r="FD178" s="1"/>
  <c r="FE178" s="1"/>
  <c r="FD172"/>
  <c r="FE172" s="1"/>
  <c r="GN178"/>
  <c r="GP178" s="1"/>
  <c r="GQ178" s="1"/>
  <c r="GP172"/>
  <c r="GQ172" s="1"/>
  <c r="HZ178"/>
  <c r="IB178" s="1"/>
  <c r="IC178" s="1"/>
  <c r="IB172"/>
  <c r="IC172" s="1"/>
  <c r="DH241"/>
  <c r="DI241" s="1"/>
  <c r="DJ241" s="1"/>
  <c r="DH109"/>
  <c r="DI229"/>
  <c r="DJ229" s="1"/>
  <c r="FM241"/>
  <c r="FN241" s="1"/>
  <c r="FO241" s="1"/>
  <c r="FM109"/>
  <c r="FN229"/>
  <c r="FO229" s="1"/>
  <c r="IX178"/>
  <c r="IZ172"/>
  <c r="JA172" s="1"/>
  <c r="CO241"/>
  <c r="CP241" s="1"/>
  <c r="CQ241" s="1"/>
  <c r="CO109"/>
  <c r="CP229"/>
  <c r="CQ229" s="1"/>
  <c r="EA241"/>
  <c r="EB241" s="1"/>
  <c r="EC241" s="1"/>
  <c r="EA109"/>
  <c r="EB229"/>
  <c r="EC229" s="1"/>
  <c r="J234"/>
  <c r="K234" s="1"/>
  <c r="H241"/>
  <c r="J241" s="1"/>
  <c r="K241" s="1"/>
  <c r="H42"/>
  <c r="J38"/>
  <c r="K38" s="1"/>
  <c r="AW114"/>
  <c r="AX114" s="1"/>
  <c r="GU114"/>
  <c r="GV114" s="1"/>
  <c r="CK114"/>
  <c r="CL114" s="1"/>
  <c r="IG114"/>
  <c r="IH114" s="1"/>
  <c r="EU182" i="7"/>
  <c r="EW230"/>
  <c r="EX230" s="1"/>
  <c r="EV113"/>
  <c r="AB170"/>
  <c r="AD166"/>
  <c r="AE166" s="1"/>
  <c r="BN170"/>
  <c r="BP166"/>
  <c r="BQ166" s="1"/>
  <c r="DB170"/>
  <c r="DD166"/>
  <c r="DE166" s="1"/>
  <c r="N238"/>
  <c r="O238" s="1"/>
  <c r="P238" s="1"/>
  <c r="N111"/>
  <c r="O226"/>
  <c r="P226" s="1"/>
  <c r="AU170"/>
  <c r="AW166"/>
  <c r="AX166" s="1"/>
  <c r="CH170"/>
  <c r="CJ166"/>
  <c r="CK166" s="1"/>
  <c r="DV170"/>
  <c r="DX166"/>
  <c r="DY166" s="1"/>
  <c r="EP48"/>
  <c r="ER48" s="1"/>
  <c r="ES48" s="1"/>
  <c r="ER42"/>
  <c r="ES42" s="1"/>
  <c r="BN48"/>
  <c r="BP48" s="1"/>
  <c r="BQ48" s="1"/>
  <c r="BP42"/>
  <c r="BQ42" s="1"/>
  <c r="EU48"/>
  <c r="EW48" s="1"/>
  <c r="EX48" s="1"/>
  <c r="EW42"/>
  <c r="EX42" s="1"/>
  <c r="EV166"/>
  <c r="J231"/>
  <c r="K231" s="1"/>
  <c r="H238"/>
  <c r="J238" s="1"/>
  <c r="K238" s="1"/>
  <c r="H42"/>
  <c r="J38"/>
  <c r="K38" s="1"/>
  <c r="ER111"/>
  <c r="ES111" s="1"/>
  <c r="EP116"/>
  <c r="ER116" s="1"/>
  <c r="ES116" s="1"/>
  <c r="CM176"/>
  <c r="CO170"/>
  <c r="CP170" s="1"/>
  <c r="AG182"/>
  <c r="AI182" s="1"/>
  <c r="AJ182" s="1"/>
  <c r="AI176"/>
  <c r="AJ176" s="1"/>
  <c r="DG182"/>
  <c r="DI182" s="1"/>
  <c r="DJ182" s="1"/>
  <c r="DI176"/>
  <c r="DJ176" s="1"/>
  <c r="AB48"/>
  <c r="AD48" s="1"/>
  <c r="AE48" s="1"/>
  <c r="AD42"/>
  <c r="AE42" s="1"/>
  <c r="DB48"/>
  <c r="DD48" s="1"/>
  <c r="DE48" s="1"/>
  <c r="DD42"/>
  <c r="DE42" s="1"/>
  <c r="AZ176"/>
  <c r="BB170"/>
  <c r="BC170" s="1"/>
  <c r="EA176"/>
  <c r="EC170"/>
  <c r="ED170" s="1"/>
  <c r="N170"/>
  <c r="O166"/>
  <c r="P166" s="1"/>
  <c r="BS182"/>
  <c r="BU182" s="1"/>
  <c r="BV182" s="1"/>
  <c r="BU176"/>
  <c r="BV176" s="1"/>
  <c r="EP170"/>
  <c r="ER166"/>
  <c r="ES166" s="1"/>
  <c r="EV38"/>
  <c r="H48" i="8" l="1"/>
  <c r="J48" s="1"/>
  <c r="K48" s="1"/>
  <c r="J42"/>
  <c r="K42" s="1"/>
  <c r="EB109"/>
  <c r="EC109" s="1"/>
  <c r="EA114"/>
  <c r="EB114" s="1"/>
  <c r="EC114" s="1"/>
  <c r="FN109"/>
  <c r="FO109" s="1"/>
  <c r="FM114"/>
  <c r="FN114" s="1"/>
  <c r="FO114" s="1"/>
  <c r="CP109"/>
  <c r="CQ109" s="1"/>
  <c r="CO114"/>
  <c r="CP114" s="1"/>
  <c r="CQ114" s="1"/>
  <c r="DI109"/>
  <c r="DJ109" s="1"/>
  <c r="DH114"/>
  <c r="DI114" s="1"/>
  <c r="DJ114" s="1"/>
  <c r="GZ109"/>
  <c r="HA109" s="1"/>
  <c r="GY114"/>
  <c r="GZ114" s="1"/>
  <c r="HA114" s="1"/>
  <c r="BB109"/>
  <c r="BC109" s="1"/>
  <c r="BA114"/>
  <c r="BB114" s="1"/>
  <c r="BC114" s="1"/>
  <c r="O109"/>
  <c r="P109" s="1"/>
  <c r="N114"/>
  <c r="O114" s="1"/>
  <c r="P114" s="1"/>
  <c r="GG109"/>
  <c r="GH109" s="1"/>
  <c r="GF114"/>
  <c r="GG114" s="1"/>
  <c r="GH114" s="1"/>
  <c r="JD48"/>
  <c r="JE48" s="1"/>
  <c r="JF48" s="1"/>
  <c r="JE42"/>
  <c r="JF42" s="1"/>
  <c r="IX184"/>
  <c r="IZ184" s="1"/>
  <c r="JA184" s="1"/>
  <c r="IZ178"/>
  <c r="JA178" s="1"/>
  <c r="JC184"/>
  <c r="JE184" s="1"/>
  <c r="JF184" s="1"/>
  <c r="JE178"/>
  <c r="JF178" s="1"/>
  <c r="IJ184"/>
  <c r="IL184" s="1"/>
  <c r="IM184" s="1"/>
  <c r="IL178"/>
  <c r="IM178" s="1"/>
  <c r="IE184"/>
  <c r="IG184" s="1"/>
  <c r="IH184" s="1"/>
  <c r="IG178"/>
  <c r="IH178" s="1"/>
  <c r="HQ184"/>
  <c r="HS184" s="1"/>
  <c r="HT184" s="1"/>
  <c r="HS178"/>
  <c r="HT178" s="1"/>
  <c r="HL184"/>
  <c r="HN184" s="1"/>
  <c r="HO184" s="1"/>
  <c r="HN178"/>
  <c r="HO178" s="1"/>
  <c r="GX184"/>
  <c r="GZ184" s="1"/>
  <c r="HA184" s="1"/>
  <c r="GZ178"/>
  <c r="HA178" s="1"/>
  <c r="GS184"/>
  <c r="GU184" s="1"/>
  <c r="GV184" s="1"/>
  <c r="GU178"/>
  <c r="GV178" s="1"/>
  <c r="GE184"/>
  <c r="GG184" s="1"/>
  <c r="GH184" s="1"/>
  <c r="GG178"/>
  <c r="GH178" s="1"/>
  <c r="FZ184"/>
  <c r="GB184" s="1"/>
  <c r="GC184" s="1"/>
  <c r="GB178"/>
  <c r="GC178" s="1"/>
  <c r="FL184"/>
  <c r="FN184" s="1"/>
  <c r="FO184" s="1"/>
  <c r="FN178"/>
  <c r="FO178" s="1"/>
  <c r="FG184"/>
  <c r="FI184" s="1"/>
  <c r="FJ184" s="1"/>
  <c r="FI178"/>
  <c r="FJ178" s="1"/>
  <c r="ES184"/>
  <c r="EU184" s="1"/>
  <c r="EV184" s="1"/>
  <c r="EU178"/>
  <c r="EV178" s="1"/>
  <c r="EN184"/>
  <c r="EP184" s="1"/>
  <c r="EQ184" s="1"/>
  <c r="EP178"/>
  <c r="EQ178" s="1"/>
  <c r="DZ184"/>
  <c r="EB184" s="1"/>
  <c r="EC184" s="1"/>
  <c r="EB178"/>
  <c r="EC178" s="1"/>
  <c r="DU184"/>
  <c r="DW184" s="1"/>
  <c r="DX184" s="1"/>
  <c r="DW178"/>
  <c r="DX178" s="1"/>
  <c r="DG184"/>
  <c r="DI184" s="1"/>
  <c r="DJ184" s="1"/>
  <c r="DI178"/>
  <c r="DJ178" s="1"/>
  <c r="DB184"/>
  <c r="DD184" s="1"/>
  <c r="DE184" s="1"/>
  <c r="DD178"/>
  <c r="DE178" s="1"/>
  <c r="CN184"/>
  <c r="CP184" s="1"/>
  <c r="CQ184" s="1"/>
  <c r="CP178"/>
  <c r="CQ178" s="1"/>
  <c r="CI184"/>
  <c r="CK184" s="1"/>
  <c r="CL184" s="1"/>
  <c r="CK178"/>
  <c r="CL178" s="1"/>
  <c r="BT184"/>
  <c r="BV184" s="1"/>
  <c r="BW184" s="1"/>
  <c r="BV178"/>
  <c r="BW178" s="1"/>
  <c r="BO184"/>
  <c r="BQ184" s="1"/>
  <c r="BR184" s="1"/>
  <c r="BQ178"/>
  <c r="BR178" s="1"/>
  <c r="AZ184"/>
  <c r="BB184" s="1"/>
  <c r="BC184" s="1"/>
  <c r="BB178"/>
  <c r="BC178" s="1"/>
  <c r="AU184"/>
  <c r="AW184" s="1"/>
  <c r="AX184" s="1"/>
  <c r="AW178"/>
  <c r="AX178" s="1"/>
  <c r="AG184"/>
  <c r="AI184" s="1"/>
  <c r="AJ184" s="1"/>
  <c r="AI178"/>
  <c r="AJ178" s="1"/>
  <c r="AB184"/>
  <c r="AD184" s="1"/>
  <c r="AE184" s="1"/>
  <c r="AD178"/>
  <c r="AE178" s="1"/>
  <c r="M184"/>
  <c r="O184" s="1"/>
  <c r="P184" s="1"/>
  <c r="O178"/>
  <c r="P178" s="1"/>
  <c r="H184"/>
  <c r="J184" s="1"/>
  <c r="K184" s="1"/>
  <c r="J178"/>
  <c r="K178" s="1"/>
  <c r="BV109"/>
  <c r="BW109" s="1"/>
  <c r="BU114"/>
  <c r="BV114" s="1"/>
  <c r="BW114" s="1"/>
  <c r="JE234"/>
  <c r="JF234" s="1"/>
  <c r="JD241"/>
  <c r="JE241" s="1"/>
  <c r="JF241" s="1"/>
  <c r="HS109"/>
  <c r="HT109" s="1"/>
  <c r="HR114"/>
  <c r="HS114" s="1"/>
  <c r="HT114" s="1"/>
  <c r="EU109"/>
  <c r="EV109" s="1"/>
  <c r="ET114"/>
  <c r="EU114" s="1"/>
  <c r="EV114" s="1"/>
  <c r="IL109"/>
  <c r="IM109" s="1"/>
  <c r="IK114"/>
  <c r="IL114" s="1"/>
  <c r="IM114" s="1"/>
  <c r="AI109"/>
  <c r="AJ109" s="1"/>
  <c r="AH114"/>
  <c r="AI114" s="1"/>
  <c r="AJ114" s="1"/>
  <c r="EV170" i="7"/>
  <c r="EW166"/>
  <c r="EX166" s="1"/>
  <c r="DB176"/>
  <c r="DD170"/>
  <c r="DE170" s="1"/>
  <c r="BN176"/>
  <c r="BP170"/>
  <c r="BQ170" s="1"/>
  <c r="AB176"/>
  <c r="AD170"/>
  <c r="AE170" s="1"/>
  <c r="EV42"/>
  <c r="EV48" s="1"/>
  <c r="EW38"/>
  <c r="EX38" s="1"/>
  <c r="EP176"/>
  <c r="ER170"/>
  <c r="ES170" s="1"/>
  <c r="N176"/>
  <c r="O170"/>
  <c r="P170" s="1"/>
  <c r="EC176"/>
  <c r="ED176" s="1"/>
  <c r="EA182"/>
  <c r="EC182" s="1"/>
  <c r="ED182" s="1"/>
  <c r="BB176"/>
  <c r="BC176" s="1"/>
  <c r="AZ182"/>
  <c r="BB182" s="1"/>
  <c r="BC182" s="1"/>
  <c r="CO176"/>
  <c r="CP176" s="1"/>
  <c r="CM182"/>
  <c r="CO182" s="1"/>
  <c r="CP182" s="1"/>
  <c r="H48"/>
  <c r="J48" s="1"/>
  <c r="K48" s="1"/>
  <c r="J42"/>
  <c r="K42" s="1"/>
  <c r="DV176"/>
  <c r="DX170"/>
  <c r="DY170" s="1"/>
  <c r="CH176"/>
  <c r="CJ170"/>
  <c r="CK170" s="1"/>
  <c r="AU176"/>
  <c r="AW170"/>
  <c r="AX170" s="1"/>
  <c r="O111"/>
  <c r="P111" s="1"/>
  <c r="N116"/>
  <c r="O116" s="1"/>
  <c r="P116" s="1"/>
  <c r="EX116"/>
  <c r="EX115"/>
  <c r="EW113"/>
  <c r="EX113" s="1"/>
  <c r="AB182" l="1"/>
  <c r="AD182" s="1"/>
  <c r="AE182" s="1"/>
  <c r="AD176"/>
  <c r="AE176" s="1"/>
  <c r="BN182"/>
  <c r="BP182" s="1"/>
  <c r="BQ182" s="1"/>
  <c r="BP176"/>
  <c r="BQ176" s="1"/>
  <c r="DB182"/>
  <c r="DD182" s="1"/>
  <c r="DE182" s="1"/>
  <c r="DD176"/>
  <c r="DE176" s="1"/>
  <c r="EV176"/>
  <c r="EW170"/>
  <c r="EX170" s="1"/>
  <c r="AW176"/>
  <c r="AX176" s="1"/>
  <c r="AU182"/>
  <c r="AW182" s="1"/>
  <c r="AX182" s="1"/>
  <c r="CJ176"/>
  <c r="CK176" s="1"/>
  <c r="CH182"/>
  <c r="CJ182" s="1"/>
  <c r="CK182" s="1"/>
  <c r="DX176"/>
  <c r="DY176" s="1"/>
  <c r="DV182"/>
  <c r="DX182" s="1"/>
  <c r="DY182" s="1"/>
  <c r="N182"/>
  <c r="O182" s="1"/>
  <c r="P182" s="1"/>
  <c r="O176"/>
  <c r="P176" s="1"/>
  <c r="EP182"/>
  <c r="ER182" s="1"/>
  <c r="ES182" s="1"/>
  <c r="ER176"/>
  <c r="ES176" s="1"/>
  <c r="EV182" l="1"/>
  <c r="EW182" s="1"/>
  <c r="EX182" s="1"/>
  <c r="EW176"/>
  <c r="EX176" s="1"/>
</calcChain>
</file>

<file path=xl/sharedStrings.xml><?xml version="1.0" encoding="utf-8"?>
<sst xmlns="http://schemas.openxmlformats.org/spreadsheetml/2006/main" count="9918" uniqueCount="811">
  <si>
    <t>STATISTICA</t>
  </si>
  <si>
    <t>U</t>
  </si>
  <si>
    <t>A</t>
  </si>
  <si>
    <t>N</t>
  </si>
  <si>
    <t>T</t>
  </si>
  <si>
    <t>I</t>
  </si>
  <si>
    <t>TOTALI</t>
  </si>
  <si>
    <t>DIFF.</t>
  </si>
  <si>
    <t>TESSERATI</t>
  </si>
  <si>
    <t>NUOVI</t>
  </si>
  <si>
    <t>%</t>
  </si>
  <si>
    <t>RINNOVI</t>
  </si>
  <si>
    <t>Regioni</t>
  </si>
  <si>
    <t>RIATTIVATI</t>
  </si>
  <si>
    <t>31.12</t>
  </si>
  <si>
    <t>AS</t>
  </si>
  <si>
    <t>1/17</t>
  </si>
  <si>
    <t>3/17</t>
  </si>
  <si>
    <t>AL</t>
  </si>
  <si>
    <t>5/17</t>
  </si>
  <si>
    <t>7/17</t>
  </si>
  <si>
    <t>JS</t>
  </si>
  <si>
    <t>9/17</t>
  </si>
  <si>
    <t>11/17</t>
  </si>
  <si>
    <t>JL</t>
  </si>
  <si>
    <t>13/17</t>
  </si>
  <si>
    <t>15/17</t>
  </si>
  <si>
    <t>N.</t>
  </si>
  <si>
    <t>17/18</t>
  </si>
  <si>
    <t>Lombardia</t>
  </si>
  <si>
    <t>Piemonte</t>
  </si>
  <si>
    <t>Emilia Romagna</t>
  </si>
  <si>
    <t>Veneto</t>
  </si>
  <si>
    <t>Lazio</t>
  </si>
  <si>
    <t>Toscana</t>
  </si>
  <si>
    <t>Liguria</t>
  </si>
  <si>
    <t>Trentino Alto Adige</t>
  </si>
  <si>
    <t>Marche</t>
  </si>
  <si>
    <t>Friuli Venezia Giulia</t>
  </si>
  <si>
    <t>Sardegna</t>
  </si>
  <si>
    <t>Valle d Aosta</t>
  </si>
  <si>
    <t>Umbria</t>
  </si>
  <si>
    <t>Puglia</t>
  </si>
  <si>
    <t>Abruzzo</t>
  </si>
  <si>
    <t>Campania</t>
  </si>
  <si>
    <t>Sicilia</t>
  </si>
  <si>
    <t>Calabria</t>
  </si>
  <si>
    <t>Molise</t>
  </si>
  <si>
    <t>solo rinnovi</t>
  </si>
  <si>
    <t>solo nuovi/riatt.</t>
  </si>
  <si>
    <t>professonisti</t>
  </si>
  <si>
    <t>progetto scuola</t>
  </si>
  <si>
    <t>somma</t>
  </si>
  <si>
    <t>TOTALI AGGR.</t>
  </si>
  <si>
    <t>TOTALI AFF.</t>
  </si>
  <si>
    <t>G</t>
  </si>
  <si>
    <t>R</t>
  </si>
  <si>
    <t>F</t>
  </si>
  <si>
    <t>C</t>
  </si>
  <si>
    <t xml:space="preserve">TESSERATI </t>
  </si>
  <si>
    <t>maschi</t>
  </si>
  <si>
    <t>femmine</t>
  </si>
  <si>
    <t>99696</t>
  </si>
  <si>
    <t>P</t>
  </si>
  <si>
    <t>O</t>
  </si>
  <si>
    <t>L</t>
  </si>
  <si>
    <t>D</t>
  </si>
  <si>
    <t>som</t>
  </si>
  <si>
    <t>HCP</t>
  </si>
  <si>
    <t>ma</t>
  </si>
  <si>
    <t>NC</t>
  </si>
  <si>
    <t>U18</t>
  </si>
  <si>
    <t>U16</t>
  </si>
  <si>
    <t>U14</t>
  </si>
  <si>
    <t>U12</t>
  </si>
  <si>
    <t>PARZIALI</t>
  </si>
  <si>
    <t>RH</t>
  </si>
  <si>
    <t>NA</t>
  </si>
  <si>
    <t>GA</t>
  </si>
  <si>
    <t>SH</t>
  </si>
  <si>
    <t>E</t>
  </si>
  <si>
    <t>H</t>
  </si>
  <si>
    <t>MASCHILE</t>
  </si>
  <si>
    <t>&lt;4,4</t>
  </si>
  <si>
    <t>&lt;4,5-11,4</t>
  </si>
  <si>
    <t>&lt;11,5-18,4</t>
  </si>
  <si>
    <t>&lt;18,5-26,4</t>
  </si>
  <si>
    <t>&lt;26,5-36,0</t>
  </si>
  <si>
    <t>J</t>
  </si>
  <si>
    <t>D'ETA'</t>
  </si>
  <si>
    <t>DIL</t>
  </si>
  <si>
    <t>MID-AM</t>
  </si>
  <si>
    <t>SENIOR</t>
  </si>
  <si>
    <t>SSENIOR</t>
  </si>
  <si>
    <t>13-14</t>
  </si>
  <si>
    <t>15-16</t>
  </si>
  <si>
    <t>17</t>
  </si>
  <si>
    <t>18</t>
  </si>
  <si>
    <t>11-12</t>
  </si>
  <si>
    <t>2014/2013</t>
  </si>
  <si>
    <t>legenda</t>
  </si>
  <si>
    <t xml:space="preserve">AS: </t>
  </si>
  <si>
    <t xml:space="preserve">adulti </t>
  </si>
  <si>
    <t>soci</t>
  </si>
  <si>
    <t>JS:</t>
  </si>
  <si>
    <t>junior</t>
  </si>
  <si>
    <t>AL:</t>
  </si>
  <si>
    <t>adulti</t>
  </si>
  <si>
    <t>liberi</t>
  </si>
  <si>
    <t>JL:</t>
  </si>
  <si>
    <t>solo n./riatt.</t>
  </si>
  <si>
    <t>prog. scuola</t>
  </si>
  <si>
    <t>AFF.</t>
  </si>
  <si>
    <t>2/9</t>
  </si>
  <si>
    <t>4/9</t>
  </si>
  <si>
    <t>6/9</t>
  </si>
  <si>
    <t>8/9</t>
  </si>
  <si>
    <t>U10</t>
  </si>
  <si>
    <t>10/20</t>
  </si>
  <si>
    <t>12/20</t>
  </si>
  <si>
    <t>14/20</t>
  </si>
  <si>
    <t>16/20</t>
  </si>
  <si>
    <t>18/20</t>
  </si>
  <si>
    <t>AGGR.</t>
  </si>
  <si>
    <t>TUTTI</t>
  </si>
  <si>
    <t>17/17</t>
  </si>
  <si>
    <t>TUTTE</t>
  </si>
  <si>
    <t>RIPORTO M</t>
  </si>
  <si>
    <t>affiliati</t>
  </si>
  <si>
    <t>aggregati</t>
  </si>
  <si>
    <t>9/9</t>
  </si>
  <si>
    <t>18-16-14</t>
  </si>
  <si>
    <t>SU</t>
  </si>
  <si>
    <t>=</t>
  </si>
  <si>
    <t>SENIOR/S</t>
  </si>
  <si>
    <t>16/21</t>
  </si>
  <si>
    <t>TOT.</t>
  </si>
  <si>
    <t>su</t>
  </si>
  <si>
    <t>10/21</t>
  </si>
  <si>
    <t>12/21</t>
  </si>
  <si>
    <t>14/21</t>
  </si>
  <si>
    <t>19/21</t>
  </si>
  <si>
    <t>TOT</t>
  </si>
  <si>
    <t>SOCI</t>
  </si>
  <si>
    <t>21/21</t>
  </si>
  <si>
    <t>SH+RH</t>
  </si>
  <si>
    <t>U 10</t>
  </si>
  <si>
    <t>peso %</t>
  </si>
  <si>
    <t>&amp;</t>
  </si>
  <si>
    <t>SO</t>
  </si>
  <si>
    <t>CI</t>
  </si>
  <si>
    <t>LI</t>
  </si>
  <si>
    <t>BE</t>
  </si>
  <si>
    <t>RI</t>
  </si>
  <si>
    <t>TI</t>
  </si>
  <si>
    <t xml:space="preserve">peso % </t>
  </si>
  <si>
    <t>PER</t>
  </si>
  <si>
    <t>GE</t>
  </si>
  <si>
    <t>NE</t>
  </si>
  <si>
    <t>RE</t>
  </si>
  <si>
    <t>e</t>
  </si>
  <si>
    <t>FA</t>
  </si>
  <si>
    <t>SCE</t>
  </si>
  <si>
    <t>CON</t>
  </si>
  <si>
    <t>CIE</t>
  </si>
  <si>
    <t>% HCP/TOT</t>
  </si>
  <si>
    <t>% HCP/TOT OVER 12</t>
  </si>
  <si>
    <t>MAS</t>
  </si>
  <si>
    <t>CHI</t>
  </si>
  <si>
    <t>FEM</t>
  </si>
  <si>
    <t>MI</t>
  </si>
  <si>
    <t>NON</t>
  </si>
  <si>
    <t>CLAS</t>
  </si>
  <si>
    <t>SIFI</t>
  </si>
  <si>
    <t>CATI</t>
  </si>
  <si>
    <t>CATE</t>
  </si>
  <si>
    <t>ABI</t>
  </si>
  <si>
    <t>TA</t>
  </si>
  <si>
    <t>TE</t>
  </si>
  <si>
    <t>1/9</t>
  </si>
  <si>
    <t>3/9</t>
  </si>
  <si>
    <t>5/9</t>
  </si>
  <si>
    <t>7/9</t>
  </si>
  <si>
    <t>10/16</t>
  </si>
  <si>
    <t>12/16</t>
  </si>
  <si>
    <t>14/16</t>
  </si>
  <si>
    <t>17/21</t>
  </si>
  <si>
    <t>1/7</t>
  </si>
  <si>
    <t>3/7</t>
  </si>
  <si>
    <t>5/7</t>
  </si>
  <si>
    <t>8/14</t>
  </si>
  <si>
    <t>10/14</t>
  </si>
  <si>
    <t>12/14</t>
  </si>
  <si>
    <t>15/21</t>
  </si>
  <si>
    <t>STATISTICA STORICA</t>
  </si>
  <si>
    <t>ANNO</t>
  </si>
  <si>
    <t>incremento</t>
  </si>
  <si>
    <t>M</t>
  </si>
  <si>
    <t>GEN</t>
  </si>
  <si>
    <t>+ / -</t>
  </si>
  <si>
    <t>CAMPI CERTIFICATI, PROMOZIONALI E PRATICA</t>
  </si>
  <si>
    <t>REGIONI</t>
  </si>
  <si>
    <t>36/45</t>
  </si>
  <si>
    <t>TOTALE</t>
  </si>
  <si>
    <t>campi</t>
  </si>
  <si>
    <t>pro-capite</t>
  </si>
  <si>
    <t>CAMPI</t>
  </si>
  <si>
    <t>buche</t>
  </si>
  <si>
    <t>prom.</t>
  </si>
  <si>
    <t>pratica</t>
  </si>
  <si>
    <t>cert</t>
  </si>
  <si>
    <t>2013</t>
  </si>
  <si>
    <t>progr</t>
  </si>
  <si>
    <t>essivo</t>
  </si>
  <si>
    <t>% NC/TOT</t>
  </si>
  <si>
    <t>% NC/TOT OVER 12</t>
  </si>
  <si>
    <t>% GA/TOT</t>
  </si>
  <si>
    <t>% GA/TOT OVER 12</t>
  </si>
  <si>
    <t>% NA/TOT</t>
  </si>
  <si>
    <t>% NA/TOT OVER 12</t>
  </si>
  <si>
    <t>HCP/TOT</t>
  </si>
  <si>
    <t>NC-RH</t>
  </si>
  <si>
    <t>ETA'</t>
  </si>
  <si>
    <t>REGIONE</t>
  </si>
  <si>
    <t>Totale complessivo</t>
  </si>
  <si>
    <t>NU</t>
  </si>
  <si>
    <t>ME</t>
  </si>
  <si>
    <t>RO</t>
  </si>
  <si>
    <t>AFFI</t>
  </si>
  <si>
    <t>LIA</t>
  </si>
  <si>
    <t>AGGRE</t>
  </si>
  <si>
    <t>AGGR</t>
  </si>
  <si>
    <t>EGA</t>
  </si>
  <si>
    <t>STATISTICA  NAZIONALE</t>
  </si>
  <si>
    <t>DIFF</t>
  </si>
  <si>
    <t>in attesa</t>
  </si>
  <si>
    <t>STATISTICA  LOMBARDIA</t>
  </si>
  <si>
    <t>STATISTICA  PIEMONTE</t>
  </si>
  <si>
    <t>STATISTICA  VENETO</t>
  </si>
  <si>
    <t>STATISTICA  EMILIA ROMAGNA</t>
  </si>
  <si>
    <t>STATISTICA  TOSCANA</t>
  </si>
  <si>
    <t>STATISTICA  LAZIO</t>
  </si>
  <si>
    <t>STATISTICA  COMITATI</t>
  </si>
  <si>
    <t xml:space="preserve">A D U L T I  </t>
  </si>
  <si>
    <t>rinnovo</t>
  </si>
  <si>
    <t>socio adulto aff. rinnovato M</t>
  </si>
  <si>
    <t>socio adulto aff. rinnovato F</t>
  </si>
  <si>
    <t>socio adulto affiliato rinnovato</t>
  </si>
  <si>
    <t>di cui stesso circolo</t>
  </si>
  <si>
    <t>di cui altro circolo</t>
  </si>
  <si>
    <t>di cui ex libero</t>
  </si>
  <si>
    <t>di cui ex liberi aff.+agg. rinnovati</t>
  </si>
  <si>
    <t>socio adulto aff. nuovo/riatt. M</t>
  </si>
  <si>
    <t>socio adulto aff. nuovo/riatt. F</t>
  </si>
  <si>
    <t>socio adulto affiliato nuovo/riatt.</t>
  </si>
  <si>
    <t xml:space="preserve">socio adulto affiliato </t>
  </si>
  <si>
    <t>socio adulto aggr. rinnovato M</t>
  </si>
  <si>
    <t>socio adulto aggr. rinnovato F</t>
  </si>
  <si>
    <t>socio adulto aggregato rinnovato</t>
  </si>
  <si>
    <t>di cui ex liberi aff.+agg nuovi/riatt.</t>
  </si>
  <si>
    <t xml:space="preserve">totale soci adulti ex liberi </t>
  </si>
  <si>
    <t>socio adulto aggr. nuovo/riatt. M</t>
  </si>
  <si>
    <t>socio adulto aggr. nuovo/riatt. F</t>
  </si>
  <si>
    <t>socio adulto aggregato nuovo/riatt.</t>
  </si>
  <si>
    <t xml:space="preserve">socio adulto aggregato </t>
  </si>
  <si>
    <t>TOTALE ADULTI SOCI</t>
  </si>
  <si>
    <t>TOTALE ADULTI LIBERI</t>
  </si>
  <si>
    <t xml:space="preserve">TOTALE ADULTI </t>
  </si>
  <si>
    <t>TOTALE JUNIOR</t>
  </si>
  <si>
    <t>SOMMA</t>
  </si>
  <si>
    <r>
      <t>PROGETTO SCUOLA (</t>
    </r>
    <r>
      <rPr>
        <sz val="8"/>
        <color theme="1"/>
        <rFont val="Calibri"/>
        <family val="2"/>
        <scheme val="minor"/>
      </rPr>
      <t>ADULTI/JUNIOR</t>
    </r>
    <r>
      <rPr>
        <sz val="9"/>
        <color theme="1"/>
        <rFont val="Calibri"/>
        <family val="2"/>
        <scheme val="minor"/>
      </rPr>
      <t>)</t>
    </r>
  </si>
  <si>
    <t>PROFESSIONISTI</t>
  </si>
  <si>
    <t>TOTALE GENERALE</t>
  </si>
  <si>
    <t>B</t>
  </si>
  <si>
    <t>STATISTICA (15.02)</t>
  </si>
  <si>
    <t>NAZ.2011</t>
  </si>
  <si>
    <t>NAZ.2012</t>
  </si>
  <si>
    <t>NAZ.2013</t>
  </si>
  <si>
    <t>A D U L T I  LIBERI</t>
  </si>
  <si>
    <t>socio adulto aff.+aggr.</t>
  </si>
  <si>
    <t>libero adulto aff. rinnovato M</t>
  </si>
  <si>
    <t>libero adulto aff. rinnovato F</t>
  </si>
  <si>
    <t>x</t>
  </si>
  <si>
    <t>in attesa rinnovo</t>
  </si>
  <si>
    <t>X</t>
  </si>
  <si>
    <t>libero adulto affiliato rinnovato</t>
  </si>
  <si>
    <t>di cui ex libero aff.+agg</t>
  </si>
  <si>
    <t>libero adulto aff. nuovo/riatt. M</t>
  </si>
  <si>
    <t>libero adulto aff. nuovo/riatt. F</t>
  </si>
  <si>
    <t>libero adulto affiliato nuovo/riatt</t>
  </si>
  <si>
    <t xml:space="preserve">libero adulto affiliato </t>
  </si>
  <si>
    <t>libero adulto aggr. rinnovato M</t>
  </si>
  <si>
    <t>libero adulto aggr. rinnovato F</t>
  </si>
  <si>
    <t>libero adulto aggregato rinnovato</t>
  </si>
  <si>
    <t>libero adulto aggr. nuovo/riatt. M</t>
  </si>
  <si>
    <t>libero adulto aggr. nuovo/riatt. F</t>
  </si>
  <si>
    <t>libero adulto aggregato nuovo/riatt.</t>
  </si>
  <si>
    <t xml:space="preserve">libero adulto  aggregato </t>
  </si>
  <si>
    <t>libero  adulto aff.+aggr.</t>
  </si>
  <si>
    <t>y</t>
  </si>
  <si>
    <t>Y</t>
  </si>
  <si>
    <t>IN ATTESA RINNOVO</t>
  </si>
  <si>
    <r>
      <t>di cui</t>
    </r>
    <r>
      <rPr>
        <i/>
        <sz val="9"/>
        <color rgb="FFFF0000"/>
        <rFont val="Calibri"/>
        <family val="2"/>
        <scheme val="minor"/>
      </rPr>
      <t xml:space="preserve"> nuovi/</t>
    </r>
    <r>
      <rPr>
        <i/>
        <sz val="9"/>
        <color theme="1"/>
        <rFont val="Calibri"/>
        <family val="2"/>
        <scheme val="minor"/>
      </rPr>
      <t xml:space="preserve">riattivati </t>
    </r>
  </si>
  <si>
    <r>
      <t xml:space="preserve">di cui </t>
    </r>
    <r>
      <rPr>
        <i/>
        <sz val="9"/>
        <color rgb="FFFF0000"/>
        <rFont val="Calibri"/>
        <family val="2"/>
        <scheme val="minor"/>
      </rPr>
      <t>nuovi/</t>
    </r>
    <r>
      <rPr>
        <i/>
        <sz val="9"/>
        <color theme="1"/>
        <rFont val="Calibri"/>
        <family val="2"/>
        <scheme val="minor"/>
      </rPr>
      <t xml:space="preserve">riattivati </t>
    </r>
  </si>
  <si>
    <t>bis</t>
  </si>
  <si>
    <r>
      <t>di cui</t>
    </r>
    <r>
      <rPr>
        <i/>
        <sz val="9"/>
        <color rgb="FFFF0000"/>
        <rFont val="Calibri"/>
        <family val="2"/>
        <scheme val="minor"/>
      </rPr>
      <t xml:space="preserve"> nuovi/</t>
    </r>
    <r>
      <rPr>
        <i/>
        <sz val="9"/>
        <color theme="1"/>
        <rFont val="Calibri"/>
        <family val="2"/>
        <scheme val="minor"/>
      </rPr>
      <t>riattivati " LIBERI"</t>
    </r>
  </si>
  <si>
    <r>
      <t xml:space="preserve">di cui </t>
    </r>
    <r>
      <rPr>
        <i/>
        <sz val="9"/>
        <color rgb="FFFF0000"/>
        <rFont val="Calibri"/>
        <family val="2"/>
        <scheme val="minor"/>
      </rPr>
      <t>nuovi/</t>
    </r>
    <r>
      <rPr>
        <i/>
        <sz val="9"/>
        <color theme="1"/>
        <rFont val="Calibri"/>
        <family val="2"/>
        <scheme val="minor"/>
      </rPr>
      <t>riattivati " LIBERI"</t>
    </r>
  </si>
  <si>
    <r>
      <t xml:space="preserve">di cui </t>
    </r>
    <r>
      <rPr>
        <i/>
        <sz val="9"/>
        <color rgb="FFFF0000"/>
        <rFont val="Calibri"/>
        <family val="2"/>
        <scheme val="minor"/>
      </rPr>
      <t>nuovi</t>
    </r>
    <r>
      <rPr>
        <i/>
        <sz val="9"/>
        <color theme="1"/>
        <rFont val="Calibri"/>
        <family val="2"/>
        <scheme val="minor"/>
      </rPr>
      <t>/riattivati " LIBERI"</t>
    </r>
  </si>
  <si>
    <t>ter</t>
  </si>
  <si>
    <r>
      <t xml:space="preserve">di cui </t>
    </r>
    <r>
      <rPr>
        <i/>
        <sz val="9"/>
        <color rgb="FFFF0000"/>
        <rFont val="Calibri"/>
        <family val="2"/>
        <scheme val="minor"/>
      </rPr>
      <t>nuovi/</t>
    </r>
    <r>
      <rPr>
        <i/>
        <sz val="9"/>
        <color theme="1"/>
        <rFont val="Calibri"/>
        <family val="2"/>
        <scheme val="minor"/>
      </rPr>
      <t>riattivati  "SOCI"</t>
    </r>
  </si>
  <si>
    <r>
      <t xml:space="preserve">di cui </t>
    </r>
    <r>
      <rPr>
        <i/>
        <sz val="9"/>
        <color rgb="FFFF0000"/>
        <rFont val="Calibri"/>
        <family val="2"/>
        <scheme val="minor"/>
      </rPr>
      <t>nuovi</t>
    </r>
    <r>
      <rPr>
        <i/>
        <sz val="9"/>
        <color theme="1"/>
        <rFont val="Calibri"/>
        <family val="2"/>
        <scheme val="minor"/>
      </rPr>
      <t>/riattivati  "SOCI"</t>
    </r>
  </si>
  <si>
    <t>totale adulti maschi</t>
  </si>
  <si>
    <t>totale adulti femmine</t>
  </si>
  <si>
    <t xml:space="preserve">di cui nuovi riattivati </t>
  </si>
  <si>
    <t>totale junior maschi</t>
  </si>
  <si>
    <t>totale junior femmine</t>
  </si>
  <si>
    <t xml:space="preserve">J U N I O R  </t>
  </si>
  <si>
    <t>socio junior aff. rinnovato M</t>
  </si>
  <si>
    <t>socio junior aff. rinnovato F</t>
  </si>
  <si>
    <t>socio junior affiliato rinnovato</t>
  </si>
  <si>
    <t>di cui ex libero/scuola</t>
  </si>
  <si>
    <t>di cui ex libero rinnovato</t>
  </si>
  <si>
    <t>socio junior aff. nuovo/riatt. M</t>
  </si>
  <si>
    <t>socio junior aff. nuovo/riatt. F</t>
  </si>
  <si>
    <t>socio junior affiliato nuovo/riatt.</t>
  </si>
  <si>
    <t xml:space="preserve">socio junior affiliato </t>
  </si>
  <si>
    <t>socio junior aggr. rinnovato M</t>
  </si>
  <si>
    <t>socio junior aggr. rinnovato F</t>
  </si>
  <si>
    <t>socio junior aggregato rinnovato</t>
  </si>
  <si>
    <t>di cui ex libero nuovo/riatt.</t>
  </si>
  <si>
    <t xml:space="preserve">totale soci junior ex liberi </t>
  </si>
  <si>
    <t>socio junior aggr. nuovo/riatt. M</t>
  </si>
  <si>
    <t>socio junior aggr. nuovo/riatt. F</t>
  </si>
  <si>
    <t>socio junior aggregato nuovo/riatt.</t>
  </si>
  <si>
    <t xml:space="preserve">socio junior aggregato </t>
  </si>
  <si>
    <t>socio junior aff.+aggr.</t>
  </si>
  <si>
    <t>TOTALE JUNIOR SOCI</t>
  </si>
  <si>
    <t>TOTALE JUNIOR LIBERI</t>
  </si>
  <si>
    <t xml:space="preserve">TOTALE JUNIOR </t>
  </si>
  <si>
    <t>TOTALE ADULTI</t>
  </si>
  <si>
    <t>TOTALE  PROVVISORIO</t>
  </si>
  <si>
    <t>differenze a quadratura</t>
  </si>
  <si>
    <t>J U N I O R  LIBERI</t>
  </si>
  <si>
    <t>libero junior aff. rinnovato M</t>
  </si>
  <si>
    <t>libero junior aff. rinnovato F</t>
  </si>
  <si>
    <t>libero junior affiliato rinnovato</t>
  </si>
  <si>
    <t>libero junior aff. nuovo/riatt. M</t>
  </si>
  <si>
    <t>libero junior aff. nuovo/riatt.  F</t>
  </si>
  <si>
    <t xml:space="preserve">libero junior affiliato nuovo/riatt. </t>
  </si>
  <si>
    <t xml:space="preserve">libero junior affiliato </t>
  </si>
  <si>
    <t>libero junior aggr. rinnovato M</t>
  </si>
  <si>
    <t>libero junior aggr. rinnovato F</t>
  </si>
  <si>
    <t xml:space="preserve">libero junior aggregato rinnovato </t>
  </si>
  <si>
    <t>libero junior aggr. nuovo/riatt. M</t>
  </si>
  <si>
    <t>libero junior aggr. nuovo/riatt. F</t>
  </si>
  <si>
    <t>libero junior aggregato nuovo/riatt.</t>
  </si>
  <si>
    <t xml:space="preserve">libero junior aggr. </t>
  </si>
  <si>
    <t>libero junior aff.+aggr.</t>
  </si>
  <si>
    <t>STATISTICA  LIGURIA</t>
  </si>
  <si>
    <t>STATISTICA  VALLE D'AOSTA</t>
  </si>
  <si>
    <t>STATISTICA  TRENTINO A.A.</t>
  </si>
  <si>
    <t>STATISTICA  FRIULI VENEZIA G.</t>
  </si>
  <si>
    <t>STATISTICA  MARCHE</t>
  </si>
  <si>
    <t>STATISTICA  UMBRIA</t>
  </si>
  <si>
    <t>STATISTICA  ABRUZZO MOLISE</t>
  </si>
  <si>
    <t>STATISTICA  CAMPANIA</t>
  </si>
  <si>
    <t>STATISTICA  PUGLIA</t>
  </si>
  <si>
    <t>STATISTICA  CALABRIA</t>
  </si>
  <si>
    <t>STATISTICA  SICILIA</t>
  </si>
  <si>
    <t>STATISTICA  SARDEGNA</t>
  </si>
  <si>
    <t>STATISTICA  RESTO ITALIA</t>
  </si>
  <si>
    <t>STATISTICA  TENTINO A.A.</t>
  </si>
  <si>
    <t>STATISTICA MARCHE</t>
  </si>
  <si>
    <t>ABRUZZO</t>
  </si>
  <si>
    <t>AVEZZANO</t>
  </si>
  <si>
    <t>COLONNELLA</t>
  </si>
  <si>
    <t>CRI CRI</t>
  </si>
  <si>
    <t>GIULIANOVA</t>
  </si>
  <si>
    <t>Adulto</t>
  </si>
  <si>
    <t>Junior</t>
  </si>
  <si>
    <t>MIGLIANICO</t>
  </si>
  <si>
    <t>SAN DONATO</t>
  </si>
  <si>
    <t>VALPESCARA</t>
  </si>
  <si>
    <t>CALABRIA</t>
  </si>
  <si>
    <t>FEUDO MONTALTO</t>
  </si>
  <si>
    <t>ORTI'</t>
  </si>
  <si>
    <t>SAN MICHELE</t>
  </si>
  <si>
    <t>SANTANDREA</t>
  </si>
  <si>
    <t>TAURIANA</t>
  </si>
  <si>
    <t>CAMPANIA</t>
  </si>
  <si>
    <t>COSTIERE</t>
  </si>
  <si>
    <t>CUS NAPOLI</t>
  </si>
  <si>
    <t>MIRABELLA</t>
  </si>
  <si>
    <t>NAPOLI</t>
  </si>
  <si>
    <t>SALERNO</t>
  </si>
  <si>
    <t>VOLTURNO</t>
  </si>
  <si>
    <t>EMILIA ROMAGNA</t>
  </si>
  <si>
    <t>ANZOLA</t>
  </si>
  <si>
    <t>ARGENTA</t>
  </si>
  <si>
    <t>BASTARDINA</t>
  </si>
  <si>
    <t>BOLOGNA</t>
  </si>
  <si>
    <t>CA' LAURA</t>
  </si>
  <si>
    <t>CASALUNGA</t>
  </si>
  <si>
    <t>CASTELL'ARQUATO</t>
  </si>
  <si>
    <t>CENTO</t>
  </si>
  <si>
    <t>CERVIA</t>
  </si>
  <si>
    <t>CESENA</t>
  </si>
  <si>
    <t>CESENATICO</t>
  </si>
  <si>
    <t>CROARA</t>
  </si>
  <si>
    <t>CUS FERRARA</t>
  </si>
  <si>
    <t>CUS PARMA</t>
  </si>
  <si>
    <t>FAENZA CICOGNE</t>
  </si>
  <si>
    <t>FATTORIA</t>
  </si>
  <si>
    <t>FIORDALISI</t>
  </si>
  <si>
    <t>FONTI</t>
  </si>
  <si>
    <t>FOSSADALBERO</t>
  </si>
  <si>
    <t>GIARDINO</t>
  </si>
  <si>
    <t>IMOLA GRIFONE</t>
  </si>
  <si>
    <t>IMOLA ZOLINO</t>
  </si>
  <si>
    <t>LUPA_NA</t>
  </si>
  <si>
    <t>MARCHESA</t>
  </si>
  <si>
    <t>MATILDE CANOSSA</t>
  </si>
  <si>
    <t>MODENA</t>
  </si>
  <si>
    <t>MOLINO PERO</t>
  </si>
  <si>
    <t>MONTE CIMONE</t>
  </si>
  <si>
    <t>MONTEVEGLIO</t>
  </si>
  <si>
    <t>PARMA</t>
  </si>
  <si>
    <t>PIACENZA</t>
  </si>
  <si>
    <t>POLI</t>
  </si>
  <si>
    <t>PROSSIMA</t>
  </si>
  <si>
    <t>REGGIO EMILIA</t>
  </si>
  <si>
    <t>RIMINI VERUCCHIO</t>
  </si>
  <si>
    <t>RIOLO PROMOTIONS</t>
  </si>
  <si>
    <t>RIVIERASPORT</t>
  </si>
  <si>
    <t>ROCCA</t>
  </si>
  <si>
    <t>RUBIERA</t>
  </si>
  <si>
    <t>SALSOMAGGIORE</t>
  </si>
  <si>
    <t>SAN VALENTINO</t>
  </si>
  <si>
    <t>SANTO STEFANO</t>
  </si>
  <si>
    <t>SIEPELUNGA</t>
  </si>
  <si>
    <t>FRIULI VENEZIA GIULIA</t>
  </si>
  <si>
    <t>CASTEL AVIANO</t>
  </si>
  <si>
    <t>CASTELLO SPESSA</t>
  </si>
  <si>
    <t>FAULA</t>
  </si>
  <si>
    <t>GRADO</t>
  </si>
  <si>
    <t>LIGNANO</t>
  </si>
  <si>
    <t>TARVISIO</t>
  </si>
  <si>
    <t>TOURISTGOLF</t>
  </si>
  <si>
    <t>TRIESTE</t>
  </si>
  <si>
    <t>UDINE</t>
  </si>
  <si>
    <t>LAZIO</t>
  </si>
  <si>
    <t>ACQUAPENDENTE</t>
  </si>
  <si>
    <t>AMOROMA</t>
  </si>
  <si>
    <t>ARCHI CLAUDIO</t>
  </si>
  <si>
    <t>CASALE</t>
  </si>
  <si>
    <t>CASALPALOCCO</t>
  </si>
  <si>
    <t>CASSINO</t>
  </si>
  <si>
    <t>CASTELGANDOLFO</t>
  </si>
  <si>
    <t>CASTELLUCCIA</t>
  </si>
  <si>
    <t>FIORANELLO</t>
  </si>
  <si>
    <t>FIUGGI TERME</t>
  </si>
  <si>
    <t>FROSINONE</t>
  </si>
  <si>
    <t>GROTTE</t>
  </si>
  <si>
    <t>HERNICUS</t>
  </si>
  <si>
    <t>LATINA</t>
  </si>
  <si>
    <t>LIFE CLUB</t>
  </si>
  <si>
    <t>MAGGIOLINO</t>
  </si>
  <si>
    <t>MARCO SIMONE</t>
  </si>
  <si>
    <t>MARE ROMA</t>
  </si>
  <si>
    <t>NAZIONALE</t>
  </si>
  <si>
    <t>OASI</t>
  </si>
  <si>
    <t>OLGIATA</t>
  </si>
  <si>
    <t>PARCO MEDICI</t>
  </si>
  <si>
    <t>PARCO ROMA</t>
  </si>
  <si>
    <t>RIETI</t>
  </si>
  <si>
    <t>ROMA ACQUASANTA</t>
  </si>
  <si>
    <t>SIMON'S GREEN</t>
  </si>
  <si>
    <t>TARQUINIA</t>
  </si>
  <si>
    <t>TERRE CONSOLI</t>
  </si>
  <si>
    <t>TEVERE</t>
  </si>
  <si>
    <t>TIBER</t>
  </si>
  <si>
    <t>VITERBO</t>
  </si>
  <si>
    <t>LIGURIA</t>
  </si>
  <si>
    <t>AITG</t>
  </si>
  <si>
    <t>ARENZANO</t>
  </si>
  <si>
    <t>CASTELLARO</t>
  </si>
  <si>
    <t>CUS GENOVA</t>
  </si>
  <si>
    <t>FILANDA</t>
  </si>
  <si>
    <t>GARDEN</t>
  </si>
  <si>
    <t>GARLENDA</t>
  </si>
  <si>
    <t>MARIGOLA</t>
  </si>
  <si>
    <t>RAPALLO</t>
  </si>
  <si>
    <t>SANREMO</t>
  </si>
  <si>
    <t>SANT'ANNA</t>
  </si>
  <si>
    <t>SARZANA</t>
  </si>
  <si>
    <t>LOMBARDIA</t>
  </si>
  <si>
    <t>AIRONE</t>
  </si>
  <si>
    <t>AMBROSIANO</t>
  </si>
  <si>
    <t>APRICA OROBIE</t>
  </si>
  <si>
    <t>ARZAGA</t>
  </si>
  <si>
    <t>BARLASSINA</t>
  </si>
  <si>
    <t>BENESSERE</t>
  </si>
  <si>
    <t>BERGAMO ALBENZA</t>
  </si>
  <si>
    <t>BOGLIACO</t>
  </si>
  <si>
    <t>BORGO CAMUZZAGO</t>
  </si>
  <si>
    <t>BORGO MACHETTO</t>
  </si>
  <si>
    <t>BORMIO</t>
  </si>
  <si>
    <t>BRESCIA</t>
  </si>
  <si>
    <t>BRIANZA</t>
  </si>
  <si>
    <t>CARIMATE</t>
  </si>
  <si>
    <t>CASTELLO TOLCINASCO</t>
  </si>
  <si>
    <t>COLOMBARO</t>
  </si>
  <si>
    <t>COLOMBERA</t>
  </si>
  <si>
    <t>COMO</t>
  </si>
  <si>
    <t>CREMA</t>
  </si>
  <si>
    <t>CTL3</t>
  </si>
  <si>
    <t>ENJOYGOLF_NA</t>
  </si>
  <si>
    <t>FRANCIACORTA</t>
  </si>
  <si>
    <t>GARDAGOLF</t>
  </si>
  <si>
    <t>GARDANELLA</t>
  </si>
  <si>
    <t>GOLF IN MILANO</t>
  </si>
  <si>
    <t>GREEN CLUB</t>
  </si>
  <si>
    <t>HARBOUR</t>
  </si>
  <si>
    <t>IDEA VERDE</t>
  </si>
  <si>
    <t>INDOOR</t>
  </si>
  <si>
    <t>ISPRA</t>
  </si>
  <si>
    <t>LAGHETTO</t>
  </si>
  <si>
    <t>LAGHI</t>
  </si>
  <si>
    <t>LANZO</t>
  </si>
  <si>
    <t>LAZZATE</t>
  </si>
  <si>
    <t>LECCO</t>
  </si>
  <si>
    <t>MADESIMO</t>
  </si>
  <si>
    <t>MEDIOLANUM</t>
  </si>
  <si>
    <t>MENAGGIO</t>
  </si>
  <si>
    <t>MILANO</t>
  </si>
  <si>
    <t>MIRASOLE</t>
  </si>
  <si>
    <t>MOLINETTO</t>
  </si>
  <si>
    <t>MONTECAMPIONE</t>
  </si>
  <si>
    <t>MONTICELLO</t>
  </si>
  <si>
    <t>MONZA</t>
  </si>
  <si>
    <t>MONZEGLIO</t>
  </si>
  <si>
    <t>ORSINI</t>
  </si>
  <si>
    <t>PANORAMA</t>
  </si>
  <si>
    <t>PARCO COLLI</t>
  </si>
  <si>
    <t>PINETINA</t>
  </si>
  <si>
    <t>PONTE LEGNO</t>
  </si>
  <si>
    <t>PRESOLANA</t>
  </si>
  <si>
    <t>ROBINIE</t>
  </si>
  <si>
    <t>ROSSERA_NA</t>
  </si>
  <si>
    <t>ROVEDINE</t>
  </si>
  <si>
    <t>SALICE TERME</t>
  </si>
  <si>
    <t>SAN SIRO</t>
  </si>
  <si>
    <t>SAN VIGILIO</t>
  </si>
  <si>
    <t>SAN VITO</t>
  </si>
  <si>
    <t>SERENISSIMA</t>
  </si>
  <si>
    <t>TERRE PO</t>
  </si>
  <si>
    <t>TICINO</t>
  </si>
  <si>
    <t>TORRAZZO</t>
  </si>
  <si>
    <t>VALTELLINA</t>
  </si>
  <si>
    <t>VARESE</t>
  </si>
  <si>
    <t>VIGEVANO</t>
  </si>
  <si>
    <t>VILLA D'ESTE</t>
  </si>
  <si>
    <t>VILLA PARADISO</t>
  </si>
  <si>
    <t>VILLA SCHIARINO</t>
  </si>
  <si>
    <t>VIRGINIA</t>
  </si>
  <si>
    <t>ZOATE</t>
  </si>
  <si>
    <t>MARCHE</t>
  </si>
  <si>
    <t>AGRIGOLF</t>
  </si>
  <si>
    <t>ALPE LUNA</t>
  </si>
  <si>
    <t>AVIO</t>
  </si>
  <si>
    <t>CARIGNANO</t>
  </si>
  <si>
    <t>CINGOLI</t>
  </si>
  <si>
    <t>CONERO</t>
  </si>
  <si>
    <t>JESI</t>
  </si>
  <si>
    <t>LAURI</t>
  </si>
  <si>
    <t>MIA</t>
  </si>
  <si>
    <t>MONTEGIOVE</t>
  </si>
  <si>
    <t>SIBILLA</t>
  </si>
  <si>
    <t>TORRE</t>
  </si>
  <si>
    <t>VALLUGOLA</t>
  </si>
  <si>
    <t>VILLAGE</t>
  </si>
  <si>
    <t>MOLISE</t>
  </si>
  <si>
    <t>ISERNIA</t>
  </si>
  <si>
    <t>VARVARUSA</t>
  </si>
  <si>
    <t>PIEMONTE</t>
  </si>
  <si>
    <t>ACQUI TERME</t>
  </si>
  <si>
    <t>ALPINO</t>
  </si>
  <si>
    <t>ARONA</t>
  </si>
  <si>
    <t>BAROLO</t>
  </si>
  <si>
    <t>BIELLA BETULLE</t>
  </si>
  <si>
    <t>BOGOGNO</t>
  </si>
  <si>
    <t>BOVES</t>
  </si>
  <si>
    <t>CASTELCONTURBIA</t>
  </si>
  <si>
    <t>CASTELLAR</t>
  </si>
  <si>
    <t>CAVAGLIA'</t>
  </si>
  <si>
    <t>CAVOUR</t>
  </si>
  <si>
    <t>CHERASCO</t>
  </si>
  <si>
    <t>CHIERI</t>
  </si>
  <si>
    <t>CILIEGI</t>
  </si>
  <si>
    <t>CITTA' D'ASTI</t>
  </si>
  <si>
    <t>CLAVIERE</t>
  </si>
  <si>
    <t>COLLINE GAVI</t>
  </si>
  <si>
    <t>COLONNETTI</t>
  </si>
  <si>
    <t>DES ILES BORROMEES</t>
  </si>
  <si>
    <t>DRUENTO</t>
  </si>
  <si>
    <t>FERMATA</t>
  </si>
  <si>
    <t>FEUDO D'ASTI</t>
  </si>
  <si>
    <t>FKB</t>
  </si>
  <si>
    <t>FRAGOLE</t>
  </si>
  <si>
    <t>FRONDE</t>
  </si>
  <si>
    <t>GARESSIO</t>
  </si>
  <si>
    <t>GIRASOLI</t>
  </si>
  <si>
    <t>GRUGLIASCO</t>
  </si>
  <si>
    <t>INCONTRO</t>
  </si>
  <si>
    <t>IVREA</t>
  </si>
  <si>
    <t>LAGO SALASCO</t>
  </si>
  <si>
    <t>LIMONE</t>
  </si>
  <si>
    <t>LIVING</t>
  </si>
  <si>
    <t>MANDRIA</t>
  </si>
  <si>
    <t>MARGARA</t>
  </si>
  <si>
    <t>MARGHERITA</t>
  </si>
  <si>
    <t>MONCALIERI</t>
  </si>
  <si>
    <t>MONFERRATO</t>
  </si>
  <si>
    <t>MONFORTE</t>
  </si>
  <si>
    <t>NEW COUNTRY</t>
  </si>
  <si>
    <t>NOVARA</t>
  </si>
  <si>
    <t>ORBASSANO</t>
  </si>
  <si>
    <t>PIAN COLLE</t>
  </si>
  <si>
    <t>PINEROLO</t>
  </si>
  <si>
    <t>PONTE CERVO</t>
  </si>
  <si>
    <t>PRATO NEVOSO</t>
  </si>
  <si>
    <t>PRIMULE</t>
  </si>
  <si>
    <t>ROMANINA</t>
  </si>
  <si>
    <t>ROYAL PARK ROVERI</t>
  </si>
  <si>
    <t>SAN GIOVANNI</t>
  </si>
  <si>
    <t>SANTA MARIA MAGGIORE</t>
  </si>
  <si>
    <t>SAVIGLIANO</t>
  </si>
  <si>
    <t>SERRA</t>
  </si>
  <si>
    <t>SERRAVALLE</t>
  </si>
  <si>
    <t>SESTRIERES</t>
  </si>
  <si>
    <t>SETTIMO</t>
  </si>
  <si>
    <t>STUPINIGI</t>
  </si>
  <si>
    <t>TENUTA CASTELLO</t>
  </si>
  <si>
    <t>TORINO</t>
  </si>
  <si>
    <t>TORRE RONCHI</t>
  </si>
  <si>
    <t>VALCURONE</t>
  </si>
  <si>
    <t>VERBANIA</t>
  </si>
  <si>
    <t>VILLA CAROLINA</t>
  </si>
  <si>
    <t>Z'MAKANA</t>
  </si>
  <si>
    <t>PUGLIA</t>
  </si>
  <si>
    <t>ACAYA</t>
  </si>
  <si>
    <t>BARIALTO</t>
  </si>
  <si>
    <t>CASTEL MONTE</t>
  </si>
  <si>
    <t>COCCARO</t>
  </si>
  <si>
    <t>DAUNIA</t>
  </si>
  <si>
    <t>METAPONTO BARI PALESE</t>
  </si>
  <si>
    <t>RIVA TESSALI</t>
  </si>
  <si>
    <t>RUDIS</t>
  </si>
  <si>
    <t>SAN DOMENICO</t>
  </si>
  <si>
    <t>SARDEGNA</t>
  </si>
  <si>
    <t>7° GOLF &amp; COUNTRY</t>
  </si>
  <si>
    <t>ALGHERO</t>
  </si>
  <si>
    <t>BOTANIC SA CUBA</t>
  </si>
  <si>
    <t>CHIA</t>
  </si>
  <si>
    <t>FLORINAS</t>
  </si>
  <si>
    <t>IS ARENAS</t>
  </si>
  <si>
    <t>IS MOLAS</t>
  </si>
  <si>
    <t>MORA BIANCA</t>
  </si>
  <si>
    <t>PEVERO</t>
  </si>
  <si>
    <t>PORTO SAN PAOLO</t>
  </si>
  <si>
    <t>PUNTALDIA</t>
  </si>
  <si>
    <t>SA TANCA</t>
  </si>
  <si>
    <t>SASSARI</t>
  </si>
  <si>
    <t>SINIS</t>
  </si>
  <si>
    <t>TANKA</t>
  </si>
  <si>
    <t>SICILIA</t>
  </si>
  <si>
    <t>DISIO</t>
  </si>
  <si>
    <t>DONNAFUGATA</t>
  </si>
  <si>
    <t>PANTELLERIA</t>
  </si>
  <si>
    <t>PICCIOLO</t>
  </si>
  <si>
    <t>SAIE SIRACUSA</t>
  </si>
  <si>
    <t>SIRACUSA</t>
  </si>
  <si>
    <t>VERDURA</t>
  </si>
  <si>
    <t>VILLA AIROLDI</t>
  </si>
  <si>
    <t>TOSCANA</t>
  </si>
  <si>
    <t>ABBADIA</t>
  </si>
  <si>
    <t>ACQUABONA</t>
  </si>
  <si>
    <t>ALISEI</t>
  </si>
  <si>
    <t>ARGENTARIO</t>
  </si>
  <si>
    <t>BADIOLA</t>
  </si>
  <si>
    <t>BAGNAIA</t>
  </si>
  <si>
    <t>BELLOSGUARDO</t>
  </si>
  <si>
    <t>CA' MORO</t>
  </si>
  <si>
    <t>CAPANNE</t>
  </si>
  <si>
    <t>CASENTINO</t>
  </si>
  <si>
    <t>CASTELFALFI</t>
  </si>
  <si>
    <t>CAVRIGLIA</t>
  </si>
  <si>
    <t>CENTANNI</t>
  </si>
  <si>
    <t>COSMOPOLITAN</t>
  </si>
  <si>
    <t>CUS PISA</t>
  </si>
  <si>
    <t>ESSE</t>
  </si>
  <si>
    <t>FIRENZE UGOLINO</t>
  </si>
  <si>
    <t>FORTE MARMI</t>
  </si>
  <si>
    <t>GARFAGNANA</t>
  </si>
  <si>
    <t>HERMITAGE</t>
  </si>
  <si>
    <t>MAREMMA</t>
  </si>
  <si>
    <t>MONTELUPO</t>
  </si>
  <si>
    <t>PARCO FIRENZE</t>
  </si>
  <si>
    <t>PAVONIERE</t>
  </si>
  <si>
    <t>POGGIO MEDICI</t>
  </si>
  <si>
    <t>PUNTA ALA</t>
  </si>
  <si>
    <t>QUARRATA</t>
  </si>
  <si>
    <t>SAN GIUSTINO</t>
  </si>
  <si>
    <t>SAN MINIATO</t>
  </si>
  <si>
    <t>SATURNIA</t>
  </si>
  <si>
    <t>SODOLE</t>
  </si>
  <si>
    <t>TIRRENIA</t>
  </si>
  <si>
    <t>sgue TOSCANA</t>
  </si>
  <si>
    <t>VALDICHIANA</t>
  </si>
  <si>
    <t>VICOPELAGO</t>
  </si>
  <si>
    <t>MONTECATINI_NA</t>
  </si>
  <si>
    <t>PIEVACCIA_NA</t>
  </si>
  <si>
    <t>TRENTINO ALTO ADIGE</t>
  </si>
  <si>
    <t>ALTA BADIA</t>
  </si>
  <si>
    <t>ALTOGARDA</t>
  </si>
  <si>
    <t>BREAK POINT</t>
  </si>
  <si>
    <t>CAREZZA</t>
  </si>
  <si>
    <t>CARLOMAGNO</t>
  </si>
  <si>
    <t>DOLOMITI</t>
  </si>
  <si>
    <t>FOLGARIA</t>
  </si>
  <si>
    <t>FREUDENSTEIN</t>
  </si>
  <si>
    <t>GARDENA</t>
  </si>
  <si>
    <t>LANA</t>
  </si>
  <si>
    <t>MIRABELL</t>
  </si>
  <si>
    <t>PASSIRIA.MERANO</t>
  </si>
  <si>
    <t>PASSO MONTE CROCE</t>
  </si>
  <si>
    <t>PETERSBERG</t>
  </si>
  <si>
    <t>PUSTERTAL</t>
  </si>
  <si>
    <t>QUELLENHOF</t>
  </si>
  <si>
    <t>RENDENA</t>
  </si>
  <si>
    <t>RONCEGNO</t>
  </si>
  <si>
    <t>ST. VIGIL SEIS</t>
  </si>
  <si>
    <t>TESINO</t>
  </si>
  <si>
    <t>VAL FASSA</t>
  </si>
  <si>
    <t>VAL VENOSTA</t>
  </si>
  <si>
    <t>VIPITENO</t>
  </si>
  <si>
    <t>UMBRIA</t>
  </si>
  <si>
    <t>ANTOGNOLLA</t>
  </si>
  <si>
    <t>CALDESE</t>
  </si>
  <si>
    <t>CASTELLO</t>
  </si>
  <si>
    <t>GUBBIO</t>
  </si>
  <si>
    <t>JUNIOR</t>
  </si>
  <si>
    <t>LAMBORGHINI</t>
  </si>
  <si>
    <t>PERUGIA</t>
  </si>
  <si>
    <t>ROMITA</t>
  </si>
  <si>
    <t>TERNI</t>
  </si>
  <si>
    <t>VALLE UMBRA</t>
  </si>
  <si>
    <t>VERONICA</t>
  </si>
  <si>
    <t>VALLE D'AOSTA</t>
  </si>
  <si>
    <t>AOSTA</t>
  </si>
  <si>
    <t>CERVINO</t>
  </si>
  <si>
    <t>COURMAYEUR</t>
  </si>
  <si>
    <t>GRESSONEY</t>
  </si>
  <si>
    <t>LES ILES</t>
  </si>
  <si>
    <t>VAL D'AYAS</t>
  </si>
  <si>
    <t>VENETO</t>
  </si>
  <si>
    <t>ABANO</t>
  </si>
  <si>
    <t>ALBARELLA</t>
  </si>
  <si>
    <t>ANCORA</t>
  </si>
  <si>
    <t>ASIAGO</t>
  </si>
  <si>
    <t>ASOLO</t>
  </si>
  <si>
    <t>BASSANO</t>
  </si>
  <si>
    <t>BOSCO</t>
  </si>
  <si>
    <t>BROLO</t>
  </si>
  <si>
    <t>CA' AMATA</t>
  </si>
  <si>
    <t>CA' DAFFAN</t>
  </si>
  <si>
    <t>CA' NAVE</t>
  </si>
  <si>
    <t>CA' ULIVI</t>
  </si>
  <si>
    <t>CA' VENDRI</t>
  </si>
  <si>
    <t>CANSIGLIO</t>
  </si>
  <si>
    <t>CAORLE</t>
  </si>
  <si>
    <t>COLLI BERICI</t>
  </si>
  <si>
    <t>COLLI EUGANEI</t>
  </si>
  <si>
    <t>CORRADINA</t>
  </si>
  <si>
    <t>CORTINA</t>
  </si>
  <si>
    <t>EASY GOLF</t>
  </si>
  <si>
    <t>FRASSANELLE</t>
  </si>
  <si>
    <t>GALZIGNANO</t>
  </si>
  <si>
    <t>JESOLO</t>
  </si>
  <si>
    <t>MARCO POLO</t>
  </si>
  <si>
    <t>MIRAMONTI ASIAGO</t>
  </si>
  <si>
    <t>MONTEBELLUNA</t>
  </si>
  <si>
    <t>MONTECCHIA</t>
  </si>
  <si>
    <t>MUSELLA</t>
  </si>
  <si>
    <t>NOGHERAZZA</t>
  </si>
  <si>
    <t>NOGHERE</t>
  </si>
  <si>
    <t>PADOVA</t>
  </si>
  <si>
    <t>PARADISETTO</t>
  </si>
  <si>
    <t>PARADISO</t>
  </si>
  <si>
    <t>ROVIGO</t>
  </si>
  <si>
    <t>SALICI</t>
  </si>
  <si>
    <t>SAPPADA</t>
  </si>
  <si>
    <t>TARTARUGA</t>
  </si>
  <si>
    <t>VENEZIA</t>
  </si>
  <si>
    <t>VERONA</t>
  </si>
  <si>
    <t>VICENZA</t>
  </si>
  <si>
    <t>VIGNE</t>
  </si>
  <si>
    <t>VILLA CONDULMER</t>
  </si>
  <si>
    <t>VILLA GARZIERE</t>
  </si>
  <si>
    <t>VILLA GIUSTI</t>
  </si>
  <si>
    <t>ZERMAN</t>
  </si>
</sst>
</file>

<file path=xl/styles.xml><?xml version="1.0" encoding="utf-8"?>
<styleSheet xmlns="http://schemas.openxmlformats.org/spreadsheetml/2006/main">
  <numFmts count="3">
    <numFmt numFmtId="164" formatCode="0.0%"/>
    <numFmt numFmtId="165" formatCode="0.0"/>
    <numFmt numFmtId="166" formatCode="0.0000"/>
  </numFmts>
  <fonts count="183">
    <font>
      <sz val="11"/>
      <color theme="1"/>
      <name val="Calibri"/>
      <family val="2"/>
      <scheme val="minor"/>
    </font>
    <font>
      <sz val="8"/>
      <color theme="1"/>
      <name val="Calibri"/>
      <family val="2"/>
    </font>
    <font>
      <sz val="11"/>
      <color theme="1"/>
      <name val="Calibri"/>
      <family val="2"/>
    </font>
    <font>
      <sz val="6"/>
      <color theme="1"/>
      <name val="Calibri"/>
      <family val="2"/>
    </font>
    <font>
      <b/>
      <sz val="6"/>
      <color theme="1"/>
      <name val="Calibri"/>
      <family val="2"/>
    </font>
    <font>
      <b/>
      <sz val="10"/>
      <color theme="1"/>
      <name val="Calibri"/>
      <family val="2"/>
    </font>
    <font>
      <i/>
      <sz val="10"/>
      <color theme="1"/>
      <name val="Calibri"/>
      <family val="2"/>
    </font>
    <font>
      <b/>
      <sz val="8"/>
      <color theme="1"/>
      <name val="Calibri"/>
      <family val="2"/>
    </font>
    <font>
      <b/>
      <i/>
      <sz val="9"/>
      <color theme="1"/>
      <name val="Calibri"/>
      <family val="2"/>
    </font>
    <font>
      <b/>
      <i/>
      <sz val="6"/>
      <color theme="1"/>
      <name val="Calibri"/>
      <family val="2"/>
    </font>
    <font>
      <sz val="10"/>
      <color theme="1"/>
      <name val="Calibri"/>
      <family val="2"/>
    </font>
    <font>
      <sz val="10"/>
      <name val="Arial"/>
      <family val="2"/>
    </font>
    <font>
      <b/>
      <u/>
      <sz val="10"/>
      <name val="Calibri"/>
      <family val="2"/>
    </font>
    <font>
      <b/>
      <u/>
      <sz val="10"/>
      <color theme="1"/>
      <name val="Calibri"/>
      <family val="2"/>
    </font>
    <font>
      <b/>
      <sz val="9"/>
      <name val="Calibri"/>
      <family val="2"/>
    </font>
    <font>
      <b/>
      <i/>
      <sz val="9"/>
      <name val="Calibri"/>
      <family val="2"/>
    </font>
    <font>
      <b/>
      <sz val="6"/>
      <name val="Calibri"/>
      <family val="2"/>
    </font>
    <font>
      <sz val="6"/>
      <name val="Calibri"/>
      <family val="2"/>
    </font>
    <font>
      <b/>
      <sz val="9"/>
      <color theme="1"/>
      <name val="Calibri"/>
      <family val="2"/>
    </font>
    <font>
      <b/>
      <i/>
      <sz val="8"/>
      <color theme="1"/>
      <name val="Calibri"/>
      <family val="2"/>
    </font>
    <font>
      <b/>
      <i/>
      <sz val="10"/>
      <color theme="1"/>
      <name val="Calibri"/>
      <family val="2"/>
    </font>
    <font>
      <b/>
      <sz val="8"/>
      <name val="Calibri"/>
      <family val="2"/>
    </font>
    <font>
      <b/>
      <u/>
      <sz val="10"/>
      <color theme="0"/>
      <name val="Calibri"/>
      <family val="2"/>
    </font>
    <font>
      <b/>
      <sz val="10"/>
      <color theme="0"/>
      <name val="Calibri"/>
      <family val="2"/>
    </font>
    <font>
      <i/>
      <sz val="10"/>
      <color theme="0"/>
      <name val="Calibri"/>
      <family val="2"/>
    </font>
    <font>
      <b/>
      <i/>
      <sz val="10"/>
      <color theme="0"/>
      <name val="Calibri"/>
      <family val="2"/>
    </font>
    <font>
      <b/>
      <sz val="9"/>
      <color theme="0"/>
      <name val="Calibri"/>
      <family val="2"/>
    </font>
    <font>
      <b/>
      <sz val="8"/>
      <color theme="0"/>
      <name val="Calibri"/>
      <family val="2"/>
    </font>
    <font>
      <sz val="7"/>
      <color theme="1"/>
      <name val="Calibri"/>
      <family val="2"/>
    </font>
    <font>
      <sz val="10"/>
      <color theme="0"/>
      <name val="Calibri"/>
      <family val="2"/>
    </font>
    <font>
      <sz val="8"/>
      <name val="Calibri"/>
      <family val="2"/>
    </font>
    <font>
      <sz val="10"/>
      <name val="Calibri"/>
      <family val="2"/>
    </font>
    <font>
      <i/>
      <sz val="11"/>
      <color theme="1"/>
      <name val="Calibri"/>
      <family val="2"/>
    </font>
    <font>
      <u/>
      <sz val="9"/>
      <color theme="0"/>
      <name val="Calibri"/>
      <family val="2"/>
    </font>
    <font>
      <b/>
      <u/>
      <sz val="7"/>
      <color theme="0"/>
      <name val="Calibri"/>
      <family val="2"/>
    </font>
    <font>
      <sz val="6"/>
      <color theme="0"/>
      <name val="Calibri"/>
      <family val="2"/>
    </font>
    <font>
      <u/>
      <sz val="11"/>
      <color theme="1"/>
      <name val="Calibri"/>
      <family val="2"/>
    </font>
    <font>
      <u/>
      <sz val="10"/>
      <color theme="1"/>
      <name val="Calibri"/>
      <family val="2"/>
    </font>
    <font>
      <sz val="12"/>
      <color theme="1"/>
      <name val="Calibri"/>
      <family val="2"/>
    </font>
    <font>
      <sz val="8"/>
      <color theme="0"/>
      <name val="Calibri"/>
      <family val="2"/>
    </font>
    <font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6"/>
      <color theme="0"/>
      <name val="Calibri"/>
      <family val="2"/>
    </font>
    <font>
      <sz val="7"/>
      <color theme="0"/>
      <name val="Calibri"/>
      <family val="2"/>
    </font>
    <font>
      <b/>
      <sz val="10"/>
      <name val="Calibri"/>
      <family val="2"/>
    </font>
    <font>
      <sz val="11"/>
      <color theme="0"/>
      <name val="Calibri"/>
      <family val="2"/>
    </font>
    <font>
      <b/>
      <sz val="11"/>
      <color theme="1"/>
      <name val="Calibri"/>
      <family val="2"/>
    </font>
    <font>
      <b/>
      <i/>
      <sz val="8"/>
      <color theme="0"/>
      <name val="Calibri"/>
      <family val="2"/>
    </font>
    <font>
      <i/>
      <sz val="8"/>
      <name val="Calibri"/>
      <family val="2"/>
    </font>
    <font>
      <sz val="9"/>
      <color theme="1"/>
      <name val="Calibri"/>
      <family val="2"/>
    </font>
    <font>
      <i/>
      <sz val="9"/>
      <color theme="1"/>
      <name val="Calibri"/>
      <family val="2"/>
    </font>
    <font>
      <sz val="11"/>
      <name val="Calibri"/>
      <family val="2"/>
    </font>
    <font>
      <b/>
      <i/>
      <sz val="10"/>
      <name val="Calibri"/>
      <family val="2"/>
    </font>
    <font>
      <sz val="5"/>
      <color theme="1"/>
      <name val="Calibri"/>
      <family val="2"/>
    </font>
    <font>
      <sz val="9"/>
      <name val="Calibri"/>
      <family val="2"/>
    </font>
    <font>
      <i/>
      <sz val="6"/>
      <color theme="0"/>
      <name val="Calibri"/>
      <family val="2"/>
    </font>
    <font>
      <b/>
      <sz val="11"/>
      <name val="Calibri"/>
      <family val="2"/>
    </font>
    <font>
      <b/>
      <u/>
      <sz val="9"/>
      <name val="Calibri"/>
      <family val="2"/>
    </font>
    <font>
      <b/>
      <u/>
      <sz val="8"/>
      <color theme="0"/>
      <name val="Calibri"/>
      <family val="2"/>
    </font>
    <font>
      <b/>
      <u/>
      <sz val="8"/>
      <color theme="1"/>
      <name val="Calibri"/>
      <family val="2"/>
    </font>
    <font>
      <b/>
      <u/>
      <sz val="9"/>
      <color theme="0"/>
      <name val="Calibri"/>
      <family val="2"/>
    </font>
    <font>
      <b/>
      <u/>
      <sz val="9"/>
      <color theme="1"/>
      <name val="Calibri"/>
      <family val="2"/>
    </font>
    <font>
      <sz val="8"/>
      <color theme="0"/>
      <name val="Calibri"/>
      <family val="2"/>
      <scheme val="minor"/>
    </font>
    <font>
      <i/>
      <sz val="8"/>
      <color theme="0"/>
      <name val="Calibri"/>
      <family val="2"/>
    </font>
    <font>
      <u/>
      <sz val="9"/>
      <name val="Calibri"/>
      <family val="2"/>
    </font>
    <font>
      <i/>
      <u/>
      <sz val="8"/>
      <color theme="0"/>
      <name val="Calibri"/>
      <family val="2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7"/>
      <color theme="1"/>
      <name val="Calibri"/>
      <family val="2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name val="Calibri"/>
      <family val="2"/>
    </font>
    <font>
      <u/>
      <sz val="7"/>
      <color theme="1"/>
      <name val="Calibri"/>
      <family val="2"/>
    </font>
    <font>
      <i/>
      <u/>
      <sz val="9"/>
      <color theme="0"/>
      <name val="Calibri"/>
      <family val="2"/>
    </font>
    <font>
      <b/>
      <i/>
      <sz val="8"/>
      <name val="Calibri"/>
      <family val="2"/>
    </font>
    <font>
      <b/>
      <sz val="10"/>
      <color theme="0"/>
      <name val="Calibri"/>
      <family val="2"/>
      <scheme val="minor"/>
    </font>
    <font>
      <i/>
      <sz val="8"/>
      <color theme="1"/>
      <name val="Calibri"/>
      <family val="2"/>
    </font>
    <font>
      <b/>
      <sz val="9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8"/>
      <color rgb="FFFF0000"/>
      <name val="Calibri"/>
      <family val="2"/>
    </font>
    <font>
      <b/>
      <sz val="8"/>
      <color rgb="FFFF0000"/>
      <name val="Calibri"/>
      <family val="2"/>
    </font>
    <font>
      <b/>
      <sz val="7"/>
      <color rgb="FFFF0000"/>
      <name val="Calibri"/>
      <family val="2"/>
    </font>
    <font>
      <sz val="8"/>
      <color theme="1"/>
      <name val="Calibri"/>
      <family val="2"/>
      <scheme val="minor"/>
    </font>
    <font>
      <b/>
      <sz val="7"/>
      <name val="Calibri"/>
      <family val="2"/>
    </font>
    <font>
      <sz val="8"/>
      <name val="Calibri"/>
      <family val="2"/>
      <scheme val="minor"/>
    </font>
    <font>
      <sz val="9"/>
      <color theme="0"/>
      <name val="Calibri"/>
      <family val="2"/>
      <scheme val="minor"/>
    </font>
    <font>
      <sz val="7"/>
      <color theme="0"/>
      <name val="Calibri"/>
      <family val="2"/>
      <scheme val="minor"/>
    </font>
    <font>
      <sz val="9"/>
      <name val="Calibri"/>
      <family val="2"/>
      <scheme val="minor"/>
    </font>
    <font>
      <b/>
      <u/>
      <sz val="11"/>
      <color theme="1"/>
      <name val="Calibri"/>
      <family val="2"/>
    </font>
    <font>
      <b/>
      <u/>
      <sz val="11"/>
      <color theme="0"/>
      <name val="Calibri"/>
      <family val="2"/>
    </font>
    <font>
      <b/>
      <u/>
      <sz val="11"/>
      <name val="Calibri"/>
      <family val="2"/>
    </font>
    <font>
      <i/>
      <sz val="8"/>
      <color theme="1"/>
      <name val="Calibri"/>
      <family val="2"/>
      <scheme val="minor"/>
    </font>
    <font>
      <i/>
      <u/>
      <sz val="8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u/>
      <sz val="9"/>
      <color theme="1"/>
      <name val="Calibri"/>
      <family val="2"/>
      <scheme val="minor"/>
    </font>
    <font>
      <b/>
      <sz val="7"/>
      <color theme="0"/>
      <name val="Calibri"/>
      <family val="2"/>
    </font>
    <font>
      <i/>
      <sz val="7"/>
      <color theme="0"/>
      <name val="Calibri"/>
      <family val="2"/>
    </font>
    <font>
      <i/>
      <sz val="6"/>
      <name val="Calibri"/>
      <family val="2"/>
    </font>
    <font>
      <sz val="8"/>
      <name val="Arial"/>
      <family val="2"/>
    </font>
    <font>
      <b/>
      <i/>
      <u/>
      <sz val="8"/>
      <name val="Calibri"/>
      <family val="2"/>
    </font>
    <font>
      <b/>
      <sz val="11"/>
      <color theme="1"/>
      <name val="Calibri"/>
      <family val="2"/>
      <scheme val="minor"/>
    </font>
    <font>
      <b/>
      <u/>
      <sz val="12"/>
      <color theme="1"/>
      <name val="Calibri"/>
      <family val="2"/>
    </font>
    <font>
      <b/>
      <sz val="11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sz val="12"/>
      <color theme="1"/>
      <name val="Calibri"/>
      <family val="2"/>
    </font>
    <font>
      <b/>
      <u/>
      <sz val="12"/>
      <name val="Calibri"/>
      <family val="2"/>
    </font>
    <font>
      <sz val="12"/>
      <color theme="0"/>
      <name val="Calibri"/>
      <family val="2"/>
    </font>
    <font>
      <b/>
      <sz val="12"/>
      <color theme="0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u/>
      <sz val="12"/>
      <name val="Calibri"/>
      <family val="2"/>
      <scheme val="minor"/>
    </font>
    <font>
      <i/>
      <sz val="12"/>
      <name val="Calibri"/>
      <family val="2"/>
    </font>
    <font>
      <b/>
      <i/>
      <sz val="12"/>
      <name val="Calibri"/>
      <family val="2"/>
    </font>
    <font>
      <b/>
      <sz val="12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"/>
      <family val="2"/>
    </font>
    <font>
      <b/>
      <sz val="10"/>
      <color theme="1"/>
      <name val="Arial"/>
      <family val="2"/>
    </font>
    <font>
      <sz val="9"/>
      <color rgb="FFFF0000"/>
      <name val="Calibri"/>
      <family val="2"/>
      <scheme val="minor"/>
    </font>
    <font>
      <b/>
      <sz val="10"/>
      <name val="Calibri"/>
      <family val="2"/>
      <scheme val="minor"/>
    </font>
    <font>
      <i/>
      <sz val="9"/>
      <color theme="0"/>
      <name val="Calibri"/>
      <family val="2"/>
    </font>
    <font>
      <b/>
      <u/>
      <sz val="9"/>
      <name val="Calibri"/>
      <family val="2"/>
      <scheme val="minor"/>
    </font>
    <font>
      <b/>
      <sz val="10"/>
      <color theme="9"/>
      <name val="Calibri"/>
      <family val="2"/>
    </font>
    <font>
      <b/>
      <sz val="10"/>
      <color rgb="FFFF0000"/>
      <name val="Calibri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8"/>
      <color theme="9"/>
      <name val="Calibri"/>
      <family val="2"/>
    </font>
    <font>
      <b/>
      <sz val="5"/>
      <color theme="1"/>
      <name val="Calibri"/>
      <family val="2"/>
      <scheme val="minor"/>
    </font>
    <font>
      <b/>
      <sz val="5"/>
      <color theme="0"/>
      <name val="Calibri"/>
      <family val="2"/>
      <scheme val="minor"/>
    </font>
    <font>
      <sz val="5"/>
      <color theme="1"/>
      <name val="Calibri"/>
      <family val="2"/>
      <scheme val="minor"/>
    </font>
    <font>
      <sz val="5"/>
      <color theme="0"/>
      <name val="Calibri"/>
      <family val="2"/>
      <scheme val="minor"/>
    </font>
    <font>
      <b/>
      <sz val="9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8"/>
      <name val="Calibri"/>
      <family val="2"/>
      <scheme val="minor"/>
    </font>
    <font>
      <i/>
      <sz val="7"/>
      <color theme="1"/>
      <name val="Calibri"/>
      <family val="2"/>
      <scheme val="minor"/>
    </font>
    <font>
      <b/>
      <i/>
      <sz val="7"/>
      <color theme="1"/>
      <name val="Calibri"/>
      <family val="2"/>
      <scheme val="minor"/>
    </font>
    <font>
      <i/>
      <sz val="8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0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i/>
      <sz val="6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i/>
      <sz val="9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u/>
      <sz val="10"/>
      <color theme="0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rgb="FFFF0000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sz val="5"/>
      <color rgb="FFFF0000"/>
      <name val="Calibri"/>
      <family val="2"/>
      <scheme val="minor"/>
    </font>
    <font>
      <b/>
      <u/>
      <sz val="9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6"/>
      <color theme="1"/>
      <name val="Calibri"/>
      <family val="2"/>
      <scheme val="minor"/>
    </font>
    <font>
      <i/>
      <sz val="10"/>
      <name val="Calibri"/>
      <family val="2"/>
      <scheme val="minor"/>
    </font>
    <font>
      <sz val="6"/>
      <color theme="1"/>
      <name val="Calibri"/>
      <family val="2"/>
      <scheme val="minor"/>
    </font>
    <font>
      <sz val="6"/>
      <color theme="0"/>
      <name val="Calibri"/>
      <family val="2"/>
      <scheme val="minor"/>
    </font>
    <font>
      <b/>
      <u/>
      <sz val="8"/>
      <color theme="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5"/>
      <name val="Calibri"/>
      <family val="2"/>
      <scheme val="minor"/>
    </font>
    <font>
      <sz val="12"/>
      <name val="Calibri"/>
      <family val="2"/>
      <scheme val="minor"/>
    </font>
    <font>
      <b/>
      <sz val="9"/>
      <color theme="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color theme="0"/>
      <name val="Arial"/>
      <family val="2"/>
    </font>
    <font>
      <sz val="12"/>
      <color theme="1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4">
    <xf numFmtId="0" fontId="0" fillId="0" borderId="0"/>
    <xf numFmtId="0" fontId="11" fillId="0" borderId="0"/>
    <xf numFmtId="0" fontId="11" fillId="0" borderId="0"/>
    <xf numFmtId="0" fontId="11" fillId="0" borderId="0"/>
  </cellStyleXfs>
  <cellXfs count="1415">
    <xf numFmtId="0" fontId="0" fillId="0" borderId="0" xfId="0"/>
    <xf numFmtId="0" fontId="1" fillId="2" borderId="0" xfId="0" applyFont="1" applyFill="1" applyAlignment="1">
      <alignment horizontal="center"/>
    </xf>
    <xf numFmtId="0" fontId="2" fillId="2" borderId="0" xfId="0" applyFont="1" applyFill="1"/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 applyAlignment="1">
      <alignment horizontal="center"/>
    </xf>
    <xf numFmtId="0" fontId="7" fillId="0" borderId="0" xfId="0" applyFont="1"/>
    <xf numFmtId="0" fontId="7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3" fillId="3" borderId="0" xfId="0" applyFont="1" applyFill="1"/>
    <xf numFmtId="0" fontId="5" fillId="3" borderId="0" xfId="0" applyFont="1" applyFill="1"/>
    <xf numFmtId="0" fontId="10" fillId="3" borderId="0" xfId="0" applyFont="1" applyFill="1"/>
    <xf numFmtId="0" fontId="6" fillId="3" borderId="0" xfId="0" applyFont="1" applyFill="1"/>
    <xf numFmtId="0" fontId="7" fillId="4" borderId="0" xfId="0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14" fillId="4" borderId="0" xfId="1" applyFont="1" applyFill="1" applyAlignment="1">
      <alignment horizontal="center"/>
    </xf>
    <xf numFmtId="0" fontId="15" fillId="4" borderId="0" xfId="1" applyFont="1" applyFill="1" applyAlignment="1">
      <alignment horizontal="center"/>
    </xf>
    <xf numFmtId="0" fontId="16" fillId="4" borderId="0" xfId="1" applyFont="1" applyFill="1" applyAlignment="1">
      <alignment horizontal="center"/>
    </xf>
    <xf numFmtId="0" fontId="18" fillId="4" borderId="0" xfId="0" applyFont="1" applyFill="1" applyAlignment="1">
      <alignment horizontal="center"/>
    </xf>
    <xf numFmtId="0" fontId="5" fillId="4" borderId="0" xfId="0" applyFont="1" applyFill="1"/>
    <xf numFmtId="49" fontId="18" fillId="4" borderId="0" xfId="0" applyNumberFormat="1" applyFont="1" applyFill="1" applyAlignment="1">
      <alignment horizontal="center"/>
    </xf>
    <xf numFmtId="49" fontId="6" fillId="4" borderId="0" xfId="0" applyNumberFormat="1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1" fillId="2" borderId="0" xfId="0" applyFont="1" applyFill="1"/>
    <xf numFmtId="0" fontId="2" fillId="3" borderId="0" xfId="0" applyFont="1" applyFill="1"/>
    <xf numFmtId="0" fontId="8" fillId="3" borderId="0" xfId="0" applyFont="1" applyFill="1" applyAlignment="1">
      <alignment horizontal="center"/>
    </xf>
    <xf numFmtId="49" fontId="19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/>
    </xf>
    <xf numFmtId="49" fontId="3" fillId="3" borderId="0" xfId="0" applyNumberFormat="1" applyFont="1" applyFill="1" applyAlignment="1">
      <alignment horizontal="center"/>
    </xf>
    <xf numFmtId="0" fontId="21" fillId="3" borderId="0" xfId="1" applyFont="1" applyFill="1" applyAlignment="1">
      <alignment horizontal="left"/>
    </xf>
    <xf numFmtId="164" fontId="1" fillId="0" borderId="0" xfId="0" applyNumberFormat="1" applyFont="1" applyAlignment="1">
      <alignment horizontal="center"/>
    </xf>
    <xf numFmtId="0" fontId="23" fillId="6" borderId="0" xfId="0" applyFont="1" applyFill="1" applyAlignment="1">
      <alignment horizontal="center"/>
    </xf>
    <xf numFmtId="0" fontId="23" fillId="7" borderId="0" xfId="0" applyFont="1" applyFill="1" applyAlignment="1">
      <alignment horizontal="center"/>
    </xf>
    <xf numFmtId="164" fontId="7" fillId="0" borderId="0" xfId="0" applyNumberFormat="1" applyFont="1" applyAlignment="1">
      <alignment horizontal="center"/>
    </xf>
    <xf numFmtId="164" fontId="7" fillId="3" borderId="0" xfId="0" applyNumberFormat="1" applyFont="1" applyFill="1" applyAlignment="1">
      <alignment horizontal="center"/>
    </xf>
    <xf numFmtId="0" fontId="21" fillId="0" borderId="0" xfId="1" applyFont="1" applyAlignment="1">
      <alignment horizontal="left"/>
    </xf>
    <xf numFmtId="0" fontId="25" fillId="6" borderId="0" xfId="0" applyFont="1" applyFill="1" applyAlignment="1">
      <alignment horizontal="center"/>
    </xf>
    <xf numFmtId="0" fontId="23" fillId="6" borderId="0" xfId="2" applyNumberFormat="1" applyFont="1" applyFill="1" applyAlignment="1">
      <alignment horizontal="center"/>
    </xf>
    <xf numFmtId="0" fontId="21" fillId="0" borderId="0" xfId="1" applyFont="1" applyFill="1" applyAlignment="1">
      <alignment horizontal="left"/>
    </xf>
    <xf numFmtId="0" fontId="23" fillId="10" borderId="0" xfId="0" applyFont="1" applyFill="1" applyAlignment="1">
      <alignment horizontal="center"/>
    </xf>
    <xf numFmtId="0" fontId="25" fillId="12" borderId="0" xfId="0" applyFont="1" applyFill="1" applyAlignment="1">
      <alignment horizontal="center"/>
    </xf>
    <xf numFmtId="0" fontId="21" fillId="2" borderId="0" xfId="1" applyFont="1" applyFill="1" applyAlignment="1">
      <alignment horizontal="left"/>
    </xf>
    <xf numFmtId="0" fontId="2" fillId="0" borderId="0" xfId="0" applyFont="1"/>
    <xf numFmtId="164" fontId="1" fillId="3" borderId="0" xfId="0" applyNumberFormat="1" applyFont="1" applyFill="1" applyAlignment="1">
      <alignment horizontal="center"/>
    </xf>
    <xf numFmtId="0" fontId="27" fillId="10" borderId="0" xfId="0" applyFont="1" applyFill="1"/>
    <xf numFmtId="0" fontId="3" fillId="0" borderId="0" xfId="0" applyFont="1" applyAlignment="1">
      <alignment horizontal="center"/>
    </xf>
    <xf numFmtId="0" fontId="27" fillId="10" borderId="0" xfId="0" applyFont="1" applyFill="1" applyAlignment="1">
      <alignment horizontal="center"/>
    </xf>
    <xf numFmtId="0" fontId="3" fillId="0" borderId="0" xfId="0" applyFont="1"/>
    <xf numFmtId="0" fontId="10" fillId="0" borderId="0" xfId="0" applyFont="1"/>
    <xf numFmtId="1" fontId="2" fillId="3" borderId="0" xfId="0" applyNumberFormat="1" applyFont="1" applyFill="1"/>
    <xf numFmtId="164" fontId="1" fillId="0" borderId="0" xfId="0" applyNumberFormat="1" applyFont="1"/>
    <xf numFmtId="16" fontId="5" fillId="0" borderId="0" xfId="0" applyNumberFormat="1" applyFont="1" applyAlignment="1">
      <alignment horizontal="center"/>
    </xf>
    <xf numFmtId="0" fontId="6" fillId="0" borderId="0" xfId="0" applyFont="1"/>
    <xf numFmtId="0" fontId="18" fillId="0" borderId="0" xfId="0" applyFont="1" applyAlignment="1">
      <alignment horizontal="center"/>
    </xf>
    <xf numFmtId="0" fontId="18" fillId="0" borderId="0" xfId="0" applyFont="1"/>
    <xf numFmtId="0" fontId="4" fillId="0" borderId="0" xfId="0" applyFont="1" applyAlignment="1">
      <alignment horizontal="center"/>
    </xf>
    <xf numFmtId="10" fontId="3" fillId="0" borderId="0" xfId="0" applyNumberFormat="1" applyFont="1"/>
    <xf numFmtId="0" fontId="29" fillId="10" borderId="0" xfId="0" applyFont="1" applyFill="1" applyAlignment="1">
      <alignment horizontal="center"/>
    </xf>
    <xf numFmtId="164" fontId="30" fillId="3" borderId="0" xfId="0" applyNumberFormat="1" applyFont="1" applyFill="1"/>
    <xf numFmtId="0" fontId="17" fillId="3" borderId="0" xfId="0" applyFont="1" applyFill="1"/>
    <xf numFmtId="10" fontId="17" fillId="3" borderId="0" xfId="0" applyNumberFormat="1" applyFont="1" applyFill="1"/>
    <xf numFmtId="0" fontId="22" fillId="3" borderId="0" xfId="0" applyFont="1" applyFill="1" applyAlignment="1">
      <alignment horizontal="center"/>
    </xf>
    <xf numFmtId="0" fontId="10" fillId="3" borderId="0" xfId="0" applyFont="1" applyFill="1" applyAlignment="1">
      <alignment horizontal="center"/>
    </xf>
    <xf numFmtId="0" fontId="34" fillId="3" borderId="0" xfId="0" applyFont="1" applyFill="1" applyAlignment="1">
      <alignment horizontal="center"/>
    </xf>
    <xf numFmtId="0" fontId="30" fillId="0" borderId="0" xfId="1" applyFont="1" applyFill="1" applyAlignment="1">
      <alignment horizontal="left"/>
    </xf>
    <xf numFmtId="0" fontId="10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/>
    <xf numFmtId="0" fontId="7" fillId="2" borderId="0" xfId="0" applyFont="1" applyFill="1"/>
    <xf numFmtId="0" fontId="36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8" fillId="2" borderId="0" xfId="0" applyFont="1" applyFill="1" applyAlignment="1">
      <alignment horizontal="center"/>
    </xf>
    <xf numFmtId="0" fontId="8" fillId="2" borderId="0" xfId="0" applyFont="1" applyFill="1"/>
    <xf numFmtId="0" fontId="9" fillId="2" borderId="0" xfId="0" applyFont="1" applyFill="1"/>
    <xf numFmtId="0" fontId="9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164" fontId="28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39" fillId="10" borderId="0" xfId="0" applyFont="1" applyFill="1" applyAlignment="1">
      <alignment horizontal="center"/>
    </xf>
    <xf numFmtId="0" fontId="23" fillId="3" borderId="0" xfId="0" applyFont="1" applyFill="1" applyAlignment="1">
      <alignment horizontal="center"/>
    </xf>
    <xf numFmtId="0" fontId="35" fillId="3" borderId="0" xfId="0" applyFont="1" applyFill="1" applyAlignment="1">
      <alignment horizontal="center"/>
    </xf>
    <xf numFmtId="0" fontId="26" fillId="10" borderId="0" xfId="0" applyFont="1" applyFill="1" applyAlignment="1">
      <alignment horizontal="center"/>
    </xf>
    <xf numFmtId="0" fontId="18" fillId="2" borderId="0" xfId="0" applyFont="1" applyFill="1" applyAlignment="1">
      <alignment horizontal="center"/>
    </xf>
    <xf numFmtId="0" fontId="18" fillId="2" borderId="0" xfId="0" applyFont="1" applyFill="1"/>
    <xf numFmtId="0" fontId="4" fillId="2" borderId="0" xfId="0" applyFont="1" applyFill="1"/>
    <xf numFmtId="0" fontId="7" fillId="3" borderId="0" xfId="0" applyFont="1" applyFill="1"/>
    <xf numFmtId="0" fontId="18" fillId="3" borderId="0" xfId="0" applyFont="1" applyFill="1" applyAlignment="1">
      <alignment horizontal="center"/>
    </xf>
    <xf numFmtId="0" fontId="18" fillId="3" borderId="0" xfId="0" applyFont="1" applyFill="1"/>
    <xf numFmtId="0" fontId="8" fillId="3" borderId="0" xfId="0" applyFont="1" applyFill="1"/>
    <xf numFmtId="0" fontId="4" fillId="3" borderId="0" xfId="0" applyFont="1" applyFill="1"/>
    <xf numFmtId="10" fontId="3" fillId="0" borderId="0" xfId="0" applyNumberFormat="1" applyFont="1" applyAlignment="1">
      <alignment horizontal="center"/>
    </xf>
    <xf numFmtId="164" fontId="3" fillId="3" borderId="0" xfId="0" applyNumberFormat="1" applyFont="1" applyFill="1" applyAlignment="1">
      <alignment horizontal="center"/>
    </xf>
    <xf numFmtId="0" fontId="40" fillId="10" borderId="0" xfId="0" applyFont="1" applyFill="1" applyAlignment="1">
      <alignment horizontal="center"/>
    </xf>
    <xf numFmtId="0" fontId="27" fillId="13" borderId="0" xfId="0" applyFont="1" applyFill="1" applyAlignment="1">
      <alignment horizontal="center"/>
    </xf>
    <xf numFmtId="0" fontId="26" fillId="13" borderId="0" xfId="1" applyFont="1" applyFill="1" applyAlignment="1">
      <alignment horizontal="center"/>
    </xf>
    <xf numFmtId="0" fontId="39" fillId="14" borderId="0" xfId="0" applyFont="1" applyFill="1" applyAlignment="1">
      <alignment horizontal="center"/>
    </xf>
    <xf numFmtId="0" fontId="35" fillId="14" borderId="0" xfId="1" applyFont="1" applyFill="1" applyAlignment="1">
      <alignment horizontal="center"/>
    </xf>
    <xf numFmtId="0" fontId="43" fillId="14" borderId="0" xfId="1" applyFont="1" applyFill="1" applyAlignment="1">
      <alignment horizontal="center"/>
    </xf>
    <xf numFmtId="0" fontId="26" fillId="13" borderId="0" xfId="0" applyFont="1" applyFill="1" applyAlignment="1">
      <alignment horizontal="center"/>
    </xf>
    <xf numFmtId="0" fontId="42" fillId="13" borderId="0" xfId="0" applyFont="1" applyFill="1" applyAlignment="1">
      <alignment horizontal="center"/>
    </xf>
    <xf numFmtId="0" fontId="23" fillId="13" borderId="0" xfId="0" applyFont="1" applyFill="1"/>
    <xf numFmtId="0" fontId="35" fillId="14" borderId="0" xfId="0" applyFont="1" applyFill="1" applyAlignment="1">
      <alignment horizontal="center"/>
    </xf>
    <xf numFmtId="0" fontId="35" fillId="14" borderId="0" xfId="0" applyFont="1" applyFill="1"/>
    <xf numFmtId="0" fontId="42" fillId="14" borderId="0" xfId="0" applyFont="1" applyFill="1" applyAlignment="1">
      <alignment horizontal="center"/>
    </xf>
    <xf numFmtId="49" fontId="26" fillId="13" borderId="0" xfId="0" applyNumberFormat="1" applyFont="1" applyFill="1" applyAlignment="1">
      <alignment horizontal="center"/>
    </xf>
    <xf numFmtId="0" fontId="1" fillId="3" borderId="0" xfId="0" applyFont="1" applyFill="1"/>
    <xf numFmtId="49" fontId="7" fillId="3" borderId="0" xfId="0" applyNumberFormat="1" applyFont="1" applyFill="1" applyAlignment="1">
      <alignment horizontal="center"/>
    </xf>
    <xf numFmtId="49" fontId="4" fillId="3" borderId="0" xfId="0" applyNumberFormat="1" applyFont="1" applyFill="1" applyAlignment="1">
      <alignment horizontal="center"/>
    </xf>
    <xf numFmtId="0" fontId="23" fillId="16" borderId="0" xfId="0" applyFont="1" applyFill="1" applyAlignment="1">
      <alignment horizontal="center"/>
    </xf>
    <xf numFmtId="0" fontId="23" fillId="13" borderId="0" xfId="0" applyFont="1" applyFill="1" applyAlignment="1">
      <alignment horizontal="center"/>
    </xf>
    <xf numFmtId="0" fontId="44" fillId="15" borderId="0" xfId="0" applyFont="1" applyFill="1" applyAlignment="1">
      <alignment horizontal="center"/>
    </xf>
    <xf numFmtId="0" fontId="44" fillId="15" borderId="0" xfId="2" applyNumberFormat="1" applyFont="1" applyFill="1" applyAlignment="1">
      <alignment horizontal="center"/>
    </xf>
    <xf numFmtId="49" fontId="24" fillId="12" borderId="0" xfId="0" applyNumberFormat="1" applyFont="1" applyFill="1" applyAlignment="1">
      <alignment horizontal="right"/>
    </xf>
    <xf numFmtId="164" fontId="27" fillId="11" borderId="0" xfId="0" applyNumberFormat="1" applyFont="1" applyFill="1" applyAlignment="1">
      <alignment horizontal="center"/>
    </xf>
    <xf numFmtId="164" fontId="3" fillId="3" borderId="0" xfId="0" applyNumberFormat="1" applyFont="1" applyFill="1"/>
    <xf numFmtId="0" fontId="5" fillId="0" borderId="0" xfId="0" applyFont="1" applyAlignment="1">
      <alignment horizontal="center"/>
    </xf>
    <xf numFmtId="0" fontId="10" fillId="2" borderId="0" xfId="0" applyFont="1" applyFill="1"/>
    <xf numFmtId="0" fontId="27" fillId="18" borderId="0" xfId="0" applyFont="1" applyFill="1" applyAlignment="1">
      <alignment horizontal="center"/>
    </xf>
    <xf numFmtId="0" fontId="29" fillId="18" borderId="0" xfId="1" applyFont="1" applyFill="1" applyAlignment="1">
      <alignment horizontal="center"/>
    </xf>
    <xf numFmtId="0" fontId="22" fillId="18" borderId="0" xfId="0" applyFont="1" applyFill="1" applyAlignment="1">
      <alignment horizontal="center"/>
    </xf>
    <xf numFmtId="0" fontId="2" fillId="18" borderId="0" xfId="0" applyFont="1" applyFill="1"/>
    <xf numFmtId="0" fontId="42" fillId="18" borderId="0" xfId="1" applyFont="1" applyFill="1" applyAlignment="1">
      <alignment horizontal="center"/>
    </xf>
    <xf numFmtId="0" fontId="39" fillId="19" borderId="0" xfId="0" applyFont="1" applyFill="1" applyAlignment="1">
      <alignment horizontal="center"/>
    </xf>
    <xf numFmtId="0" fontId="35" fillId="19" borderId="0" xfId="1" applyFont="1" applyFill="1" applyAlignment="1">
      <alignment horizontal="center"/>
    </xf>
    <xf numFmtId="0" fontId="45" fillId="19" borderId="0" xfId="0" applyFont="1" applyFill="1" applyAlignment="1">
      <alignment horizontal="center"/>
    </xf>
    <xf numFmtId="0" fontId="39" fillId="19" borderId="0" xfId="0" applyFont="1" applyFill="1"/>
    <xf numFmtId="0" fontId="35" fillId="19" borderId="0" xfId="0" applyFont="1" applyFill="1"/>
    <xf numFmtId="0" fontId="46" fillId="0" borderId="0" xfId="0" applyFont="1"/>
    <xf numFmtId="10" fontId="3" fillId="3" borderId="0" xfId="0" applyNumberFormat="1" applyFont="1" applyFill="1" applyAlignment="1">
      <alignment horizontal="center"/>
    </xf>
    <xf numFmtId="0" fontId="23" fillId="18" borderId="0" xfId="0" applyFont="1" applyFill="1" applyAlignment="1">
      <alignment horizontal="center"/>
    </xf>
    <xf numFmtId="0" fontId="41" fillId="20" borderId="0" xfId="0" applyFont="1" applyFill="1" applyAlignment="1">
      <alignment horizontal="center"/>
    </xf>
    <xf numFmtId="164" fontId="48" fillId="3" borderId="0" xfId="0" applyNumberFormat="1" applyFont="1" applyFill="1" applyAlignment="1">
      <alignment horizontal="center"/>
    </xf>
    <xf numFmtId="164" fontId="39" fillId="3" borderId="0" xfId="0" applyNumberFormat="1" applyFont="1" applyFill="1" applyAlignment="1">
      <alignment horizontal="center"/>
    </xf>
    <xf numFmtId="164" fontId="14" fillId="3" borderId="0" xfId="0" applyNumberFormat="1" applyFont="1" applyFill="1" applyAlignment="1">
      <alignment horizontal="center"/>
    </xf>
    <xf numFmtId="0" fontId="30" fillId="21" borderId="0" xfId="1" applyFont="1" applyFill="1" applyAlignment="1">
      <alignment horizontal="left"/>
    </xf>
    <xf numFmtId="0" fontId="49" fillId="21" borderId="0" xfId="0" applyFont="1" applyFill="1" applyAlignment="1">
      <alignment horizontal="center"/>
    </xf>
    <xf numFmtId="0" fontId="41" fillId="3" borderId="0" xfId="0" applyFont="1" applyFill="1" applyAlignment="1">
      <alignment horizontal="center"/>
    </xf>
    <xf numFmtId="164" fontId="42" fillId="3" borderId="0" xfId="0" applyNumberFormat="1" applyFont="1" applyFill="1" applyAlignment="1">
      <alignment horizontal="center"/>
    </xf>
    <xf numFmtId="0" fontId="17" fillId="3" borderId="0" xfId="0" applyFont="1" applyFill="1" applyAlignment="1">
      <alignment horizontal="center"/>
    </xf>
    <xf numFmtId="0" fontId="35" fillId="22" borderId="0" xfId="0" applyFont="1" applyFill="1"/>
    <xf numFmtId="1" fontId="26" fillId="3" borderId="0" xfId="0" applyNumberFormat="1" applyFont="1" applyFill="1" applyAlignment="1">
      <alignment horizontal="center"/>
    </xf>
    <xf numFmtId="0" fontId="49" fillId="3" borderId="0" xfId="0" applyFont="1" applyFill="1" applyAlignment="1">
      <alignment horizontal="center"/>
    </xf>
    <xf numFmtId="0" fontId="50" fillId="3" borderId="0" xfId="0" applyFont="1" applyFill="1"/>
    <xf numFmtId="0" fontId="17" fillId="3" borderId="0" xfId="1" applyFont="1" applyFill="1" applyAlignment="1">
      <alignment horizontal="center"/>
    </xf>
    <xf numFmtId="0" fontId="28" fillId="3" borderId="0" xfId="0" applyFont="1" applyFill="1" applyAlignment="1">
      <alignment horizontal="center"/>
    </xf>
    <xf numFmtId="0" fontId="27" fillId="3" borderId="0" xfId="0" applyFont="1" applyFill="1" applyAlignment="1">
      <alignment horizontal="center"/>
    </xf>
    <xf numFmtId="0" fontId="39" fillId="3" borderId="0" xfId="0" applyFont="1" applyFill="1" applyAlignment="1">
      <alignment horizontal="center"/>
    </xf>
    <xf numFmtId="0" fontId="35" fillId="3" borderId="0" xfId="1" applyFont="1" applyFill="1" applyAlignment="1">
      <alignment horizontal="center"/>
    </xf>
    <xf numFmtId="0" fontId="45" fillId="3" borderId="0" xfId="0" applyFont="1" applyFill="1" applyAlignment="1">
      <alignment horizontal="center"/>
    </xf>
    <xf numFmtId="49" fontId="42" fillId="3" borderId="0" xfId="0" applyNumberFormat="1" applyFont="1" applyFill="1" applyAlignment="1">
      <alignment horizontal="center"/>
    </xf>
    <xf numFmtId="0" fontId="29" fillId="24" borderId="0" xfId="1" applyFont="1" applyFill="1" applyAlignment="1">
      <alignment horizontal="center"/>
    </xf>
    <xf numFmtId="0" fontId="35" fillId="24" borderId="0" xfId="0" applyFont="1" applyFill="1"/>
    <xf numFmtId="0" fontId="26" fillId="24" borderId="0" xfId="0" applyFont="1" applyFill="1" applyAlignment="1">
      <alignment horizontal="center"/>
    </xf>
    <xf numFmtId="0" fontId="23" fillId="24" borderId="0" xfId="0" applyFont="1" applyFill="1" applyAlignment="1">
      <alignment horizontal="center"/>
    </xf>
    <xf numFmtId="0" fontId="14" fillId="25" borderId="0" xfId="0" applyFont="1" applyFill="1" applyAlignment="1">
      <alignment horizontal="center"/>
    </xf>
    <xf numFmtId="0" fontId="29" fillId="25" borderId="0" xfId="1" applyFont="1" applyFill="1" applyAlignment="1">
      <alignment horizontal="center"/>
    </xf>
    <xf numFmtId="0" fontId="42" fillId="25" borderId="0" xfId="1" applyFont="1" applyFill="1" applyAlignment="1">
      <alignment horizontal="center"/>
    </xf>
    <xf numFmtId="0" fontId="14" fillId="25" borderId="0" xfId="1" applyFont="1" applyFill="1" applyAlignment="1">
      <alignment horizontal="center"/>
    </xf>
    <xf numFmtId="0" fontId="4" fillId="26" borderId="0" xfId="0" applyFont="1" applyFill="1" applyAlignment="1">
      <alignment horizontal="center"/>
    </xf>
    <xf numFmtId="0" fontId="17" fillId="26" borderId="0" xfId="1" applyFont="1" applyFill="1" applyAlignment="1">
      <alignment horizontal="center"/>
    </xf>
    <xf numFmtId="0" fontId="4" fillId="27" borderId="0" xfId="0" applyFont="1" applyFill="1" applyAlignment="1">
      <alignment horizontal="center"/>
    </xf>
    <xf numFmtId="0" fontId="17" fillId="27" borderId="0" xfId="1" applyFont="1" applyFill="1" applyAlignment="1">
      <alignment horizontal="center"/>
    </xf>
    <xf numFmtId="0" fontId="35" fillId="25" borderId="0" xfId="0" applyFont="1" applyFill="1" applyAlignment="1">
      <alignment horizontal="center"/>
    </xf>
    <xf numFmtId="0" fontId="35" fillId="25" borderId="0" xfId="0" applyFont="1" applyFill="1"/>
    <xf numFmtId="0" fontId="17" fillId="25" borderId="0" xfId="0" applyFont="1" applyFill="1" applyAlignment="1">
      <alignment horizontal="center"/>
    </xf>
    <xf numFmtId="49" fontId="14" fillId="25" borderId="0" xfId="0" applyNumberFormat="1" applyFont="1" applyFill="1" applyAlignment="1">
      <alignment horizontal="center"/>
    </xf>
    <xf numFmtId="0" fontId="31" fillId="3" borderId="0" xfId="1" applyFont="1" applyFill="1" applyAlignment="1">
      <alignment horizontal="center"/>
    </xf>
    <xf numFmtId="0" fontId="13" fillId="3" borderId="0" xfId="0" applyFont="1" applyFill="1" applyAlignment="1">
      <alignment horizontal="center"/>
    </xf>
    <xf numFmtId="0" fontId="15" fillId="3" borderId="0" xfId="1" applyFont="1" applyFill="1" applyAlignment="1">
      <alignment horizontal="center"/>
    </xf>
    <xf numFmtId="0" fontId="16" fillId="3" borderId="0" xfId="1" applyFont="1" applyFill="1" applyAlignment="1">
      <alignment horizontal="center"/>
    </xf>
    <xf numFmtId="0" fontId="58" fillId="3" borderId="0" xfId="0" applyFont="1" applyFill="1" applyAlignment="1">
      <alignment horizontal="center"/>
    </xf>
    <xf numFmtId="0" fontId="34" fillId="3" borderId="0" xfId="2" applyNumberFormat="1" applyFont="1" applyFill="1" applyAlignment="1">
      <alignment horizontal="center"/>
    </xf>
    <xf numFmtId="0" fontId="21" fillId="3" borderId="0" xfId="2" applyNumberFormat="1" applyFont="1" applyFill="1" applyAlignment="1">
      <alignment horizontal="center"/>
    </xf>
    <xf numFmtId="0" fontId="21" fillId="3" borderId="0" xfId="0" applyFont="1" applyFill="1" applyAlignment="1">
      <alignment horizontal="center"/>
    </xf>
    <xf numFmtId="0" fontId="59" fillId="3" borderId="0" xfId="0" applyFont="1" applyFill="1" applyAlignment="1">
      <alignment horizontal="center"/>
    </xf>
    <xf numFmtId="0" fontId="42" fillId="3" borderId="0" xfId="0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0" fontId="30" fillId="2" borderId="0" xfId="1" applyFont="1" applyFill="1" applyAlignment="1">
      <alignment horizontal="left"/>
    </xf>
    <xf numFmtId="0" fontId="50" fillId="2" borderId="0" xfId="0" applyFont="1" applyFill="1"/>
    <xf numFmtId="0" fontId="50" fillId="2" borderId="0" xfId="0" applyFont="1" applyFill="1" applyAlignment="1">
      <alignment horizontal="center"/>
    </xf>
    <xf numFmtId="10" fontId="3" fillId="2" borderId="0" xfId="0" applyNumberFormat="1" applyFont="1" applyFill="1" applyAlignment="1">
      <alignment horizontal="center"/>
    </xf>
    <xf numFmtId="0" fontId="0" fillId="2" borderId="0" xfId="0" applyFill="1"/>
    <xf numFmtId="0" fontId="44" fillId="28" borderId="0" xfId="0" applyFont="1" applyFill="1" applyAlignment="1">
      <alignment horizontal="center"/>
    </xf>
    <xf numFmtId="0" fontId="44" fillId="28" borderId="0" xfId="2" applyNumberFormat="1" applyFont="1" applyFill="1" applyAlignment="1">
      <alignment horizontal="center"/>
    </xf>
    <xf numFmtId="49" fontId="16" fillId="15" borderId="0" xfId="0" applyNumberFormat="1" applyFont="1" applyFill="1" applyAlignment="1">
      <alignment horizontal="center"/>
    </xf>
    <xf numFmtId="0" fontId="16" fillId="15" borderId="0" xfId="0" applyFont="1" applyFill="1" applyAlignment="1">
      <alignment horizontal="center"/>
    </xf>
    <xf numFmtId="0" fontId="0" fillId="3" borderId="0" xfId="0" applyFill="1"/>
    <xf numFmtId="0" fontId="25" fillId="3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29" fillId="10" borderId="0" xfId="0" applyFont="1" applyFill="1"/>
    <xf numFmtId="49" fontId="6" fillId="3" borderId="0" xfId="0" applyNumberFormat="1" applyFont="1" applyFill="1" applyAlignment="1">
      <alignment horizontal="center"/>
    </xf>
    <xf numFmtId="0" fontId="25" fillId="19" borderId="0" xfId="0" applyFont="1" applyFill="1" applyAlignment="1">
      <alignment horizontal="center"/>
    </xf>
    <xf numFmtId="0" fontId="26" fillId="3" borderId="0" xfId="0" applyFont="1" applyFill="1" applyAlignment="1">
      <alignment horizontal="center"/>
    </xf>
    <xf numFmtId="164" fontId="39" fillId="3" borderId="0" xfId="0" applyNumberFormat="1" applyFont="1" applyFill="1"/>
    <xf numFmtId="0" fontId="29" fillId="3" borderId="0" xfId="0" applyFont="1" applyFill="1" applyAlignment="1">
      <alignment horizontal="center"/>
    </xf>
    <xf numFmtId="164" fontId="33" fillId="3" borderId="0" xfId="0" applyNumberFormat="1" applyFont="1" applyFill="1"/>
    <xf numFmtId="0" fontId="45" fillId="2" borderId="0" xfId="0" applyFont="1" applyFill="1"/>
    <xf numFmtId="0" fontId="39" fillId="2" borderId="0" xfId="0" applyFont="1" applyFill="1" applyAlignment="1">
      <alignment horizontal="center"/>
    </xf>
    <xf numFmtId="0" fontId="39" fillId="2" borderId="0" xfId="0" applyFont="1" applyFill="1"/>
    <xf numFmtId="0" fontId="27" fillId="2" borderId="0" xfId="0" applyFont="1" applyFill="1" applyAlignment="1">
      <alignment horizontal="center"/>
    </xf>
    <xf numFmtId="0" fontId="63" fillId="2" borderId="0" xfId="0" applyFont="1" applyFill="1"/>
    <xf numFmtId="0" fontId="23" fillId="29" borderId="0" xfId="0" applyFont="1" applyFill="1" applyAlignment="1">
      <alignment horizontal="center"/>
    </xf>
    <xf numFmtId="164" fontId="27" fillId="12" borderId="0" xfId="0" applyNumberFormat="1" applyFont="1" applyFill="1" applyAlignment="1">
      <alignment horizontal="center"/>
    </xf>
    <xf numFmtId="164" fontId="64" fillId="3" borderId="0" xfId="0" applyNumberFormat="1" applyFont="1" applyFill="1"/>
    <xf numFmtId="49" fontId="18" fillId="3" borderId="0" xfId="0" applyNumberFormat="1" applyFont="1" applyFill="1" applyAlignment="1">
      <alignment horizontal="center"/>
    </xf>
    <xf numFmtId="0" fontId="12" fillId="3" borderId="0" xfId="1" applyFont="1" applyFill="1" applyAlignment="1">
      <alignment horizontal="center"/>
    </xf>
    <xf numFmtId="0" fontId="14" fillId="3" borderId="0" xfId="1" applyFont="1" applyFill="1" applyAlignment="1">
      <alignment horizontal="center"/>
    </xf>
    <xf numFmtId="164" fontId="35" fillId="3" borderId="0" xfId="0" applyNumberFormat="1" applyFont="1" applyFill="1"/>
    <xf numFmtId="0" fontId="35" fillId="3" borderId="0" xfId="0" applyFont="1" applyFill="1"/>
    <xf numFmtId="0" fontId="45" fillId="3" borderId="0" xfId="0" applyFont="1" applyFill="1"/>
    <xf numFmtId="0" fontId="65" fillId="3" borderId="0" xfId="0" applyFont="1" applyFill="1"/>
    <xf numFmtId="0" fontId="14" fillId="15" borderId="0" xfId="2" applyNumberFormat="1" applyFont="1" applyFill="1" applyAlignment="1">
      <alignment horizontal="center"/>
    </xf>
    <xf numFmtId="0" fontId="15" fillId="15" borderId="0" xfId="2" applyNumberFormat="1" applyFont="1" applyFill="1" applyAlignment="1">
      <alignment horizontal="center"/>
    </xf>
    <xf numFmtId="0" fontId="14" fillId="15" borderId="0" xfId="0" applyFont="1" applyFill="1" applyAlignment="1">
      <alignment horizontal="center"/>
    </xf>
    <xf numFmtId="0" fontId="15" fillId="15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49" fontId="24" fillId="19" borderId="0" xfId="0" applyNumberFormat="1" applyFont="1" applyFill="1" applyAlignment="1">
      <alignment horizontal="right"/>
    </xf>
    <xf numFmtId="0" fontId="66" fillId="9" borderId="0" xfId="0" applyFont="1" applyFill="1" applyAlignment="1">
      <alignment horizontal="center"/>
    </xf>
    <xf numFmtId="164" fontId="39" fillId="12" borderId="0" xfId="0" applyNumberFormat="1" applyFont="1" applyFill="1" applyAlignment="1">
      <alignment horizontal="center"/>
    </xf>
    <xf numFmtId="164" fontId="39" fillId="11" borderId="0" xfId="0" applyNumberFormat="1" applyFont="1" applyFill="1" applyAlignment="1">
      <alignment horizontal="center"/>
    </xf>
    <xf numFmtId="164" fontId="1" fillId="3" borderId="0" xfId="0" applyNumberFormat="1" applyFont="1" applyFill="1"/>
    <xf numFmtId="0" fontId="29" fillId="3" borderId="0" xfId="1" applyFont="1" applyFill="1" applyAlignment="1">
      <alignment horizontal="center"/>
    </xf>
    <xf numFmtId="0" fontId="41" fillId="3" borderId="0" xfId="1" applyFont="1" applyFill="1" applyAlignment="1">
      <alignment horizontal="center"/>
    </xf>
    <xf numFmtId="0" fontId="42" fillId="3" borderId="0" xfId="1" applyFont="1" applyFill="1" applyAlignment="1">
      <alignment horizontal="center"/>
    </xf>
    <xf numFmtId="0" fontId="23" fillId="3" borderId="0" xfId="0" applyFont="1" applyFill="1"/>
    <xf numFmtId="0" fontId="46" fillId="3" borderId="0" xfId="0" applyFont="1" applyFill="1"/>
    <xf numFmtId="0" fontId="22" fillId="3" borderId="0" xfId="2" applyNumberFormat="1" applyFont="1" applyFill="1" applyAlignment="1">
      <alignment horizontal="center"/>
    </xf>
    <xf numFmtId="164" fontId="28" fillId="3" borderId="0" xfId="0" applyNumberFormat="1" applyFont="1" applyFill="1" applyAlignment="1">
      <alignment horizontal="center"/>
    </xf>
    <xf numFmtId="1" fontId="49" fillId="3" borderId="0" xfId="0" applyNumberFormat="1" applyFont="1" applyFill="1" applyAlignment="1">
      <alignment horizontal="center"/>
    </xf>
    <xf numFmtId="1" fontId="44" fillId="3" borderId="0" xfId="0" applyNumberFormat="1" applyFont="1" applyFill="1" applyAlignment="1">
      <alignment horizontal="center"/>
    </xf>
    <xf numFmtId="0" fontId="29" fillId="2" borderId="0" xfId="1" applyFont="1" applyFill="1" applyAlignment="1">
      <alignment horizontal="center"/>
    </xf>
    <xf numFmtId="49" fontId="42" fillId="2" borderId="0" xfId="0" applyNumberFormat="1" applyFont="1" applyFill="1" applyAlignment="1">
      <alignment horizontal="center"/>
    </xf>
    <xf numFmtId="0" fontId="30" fillId="3" borderId="0" xfId="0" applyFont="1" applyFill="1" applyAlignment="1">
      <alignment horizontal="center"/>
    </xf>
    <xf numFmtId="0" fontId="51" fillId="3" borderId="0" xfId="0" applyFont="1" applyFill="1" applyAlignment="1">
      <alignment horizontal="center"/>
    </xf>
    <xf numFmtId="0" fontId="31" fillId="3" borderId="0" xfId="0" applyFont="1" applyFill="1" applyAlignment="1">
      <alignment horizontal="center"/>
    </xf>
    <xf numFmtId="0" fontId="30" fillId="3" borderId="0" xfId="0" applyFont="1" applyFill="1"/>
    <xf numFmtId="0" fontId="44" fillId="3" borderId="0" xfId="0" applyFont="1" applyFill="1" applyAlignment="1">
      <alignment horizontal="center"/>
    </xf>
    <xf numFmtId="0" fontId="12" fillId="3" borderId="0" xfId="2" applyNumberFormat="1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0" fontId="52" fillId="3" borderId="0" xfId="0" applyFont="1" applyFill="1" applyAlignment="1">
      <alignment horizontal="center"/>
    </xf>
    <xf numFmtId="0" fontId="14" fillId="3" borderId="0" xfId="0" applyFont="1" applyFill="1" applyAlignment="1">
      <alignment horizontal="center"/>
    </xf>
    <xf numFmtId="0" fontId="54" fillId="3" borderId="0" xfId="0" applyFont="1" applyFill="1" applyAlignment="1">
      <alignment horizontal="center"/>
    </xf>
    <xf numFmtId="0" fontId="15" fillId="3" borderId="0" xfId="0" applyFont="1" applyFill="1" applyAlignment="1">
      <alignment horizontal="center"/>
    </xf>
    <xf numFmtId="0" fontId="49" fillId="3" borderId="0" xfId="0" applyFont="1" applyFill="1"/>
    <xf numFmtId="0" fontId="16" fillId="3" borderId="0" xfId="0" applyFont="1" applyFill="1"/>
    <xf numFmtId="0" fontId="51" fillId="3" borderId="0" xfId="0" applyFont="1" applyFill="1"/>
    <xf numFmtId="1" fontId="24" fillId="3" borderId="0" xfId="0" applyNumberFormat="1" applyFont="1" applyFill="1" applyAlignment="1">
      <alignment horizontal="right"/>
    </xf>
    <xf numFmtId="164" fontId="4" fillId="3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26" fillId="19" borderId="0" xfId="2" applyNumberFormat="1" applyFont="1" applyFill="1" applyAlignment="1">
      <alignment horizontal="center"/>
    </xf>
    <xf numFmtId="0" fontId="26" fillId="19" borderId="0" xfId="0" applyFont="1" applyFill="1" applyAlignment="1">
      <alignment horizontal="center"/>
    </xf>
    <xf numFmtId="0" fontId="26" fillId="12" borderId="0" xfId="0" applyFont="1" applyFill="1" applyAlignment="1">
      <alignment horizontal="center"/>
    </xf>
    <xf numFmtId="0" fontId="23" fillId="12" borderId="0" xfId="0" applyFont="1" applyFill="1" applyAlignment="1">
      <alignment horizontal="center"/>
    </xf>
    <xf numFmtId="164" fontId="68" fillId="0" borderId="0" xfId="0" applyNumberFormat="1" applyFont="1" applyAlignment="1">
      <alignment horizontal="center"/>
    </xf>
    <xf numFmtId="0" fontId="41" fillId="19" borderId="0" xfId="0" applyFont="1" applyFill="1" applyAlignment="1">
      <alignment horizontal="center"/>
    </xf>
    <xf numFmtId="0" fontId="41" fillId="10" borderId="0" xfId="0" applyFont="1" applyFill="1" applyAlignment="1">
      <alignment horizontal="center"/>
    </xf>
    <xf numFmtId="49" fontId="5" fillId="3" borderId="0" xfId="0" applyNumberFormat="1" applyFont="1" applyFill="1" applyAlignment="1">
      <alignment horizontal="center"/>
    </xf>
    <xf numFmtId="0" fontId="69" fillId="0" borderId="0" xfId="0" applyFont="1" applyAlignment="1">
      <alignment horizontal="center"/>
    </xf>
    <xf numFmtId="164" fontId="68" fillId="3" borderId="0" xfId="0" applyNumberFormat="1" applyFont="1" applyFill="1" applyAlignment="1">
      <alignment horizontal="center"/>
    </xf>
    <xf numFmtId="0" fontId="39" fillId="22" borderId="0" xfId="0" applyFont="1" applyFill="1" applyAlignment="1">
      <alignment horizontal="center"/>
    </xf>
    <xf numFmtId="0" fontId="35" fillId="22" borderId="0" xfId="1" applyFont="1" applyFill="1" applyAlignment="1">
      <alignment horizontal="center"/>
    </xf>
    <xf numFmtId="0" fontId="45" fillId="22" borderId="0" xfId="0" applyFont="1" applyFill="1" applyAlignment="1">
      <alignment horizontal="center"/>
    </xf>
    <xf numFmtId="0" fontId="39" fillId="22" borderId="0" xfId="0" applyFont="1" applyFill="1"/>
    <xf numFmtId="0" fontId="43" fillId="22" borderId="0" xfId="0" applyFont="1" applyFill="1" applyAlignment="1">
      <alignment horizontal="center"/>
    </xf>
    <xf numFmtId="0" fontId="26" fillId="20" borderId="0" xfId="0" applyFont="1" applyFill="1" applyAlignment="1">
      <alignment horizontal="center"/>
    </xf>
    <xf numFmtId="0" fontId="41" fillId="24" borderId="0" xfId="0" applyFont="1" applyFill="1" applyAlignment="1">
      <alignment horizontal="center"/>
    </xf>
    <xf numFmtId="0" fontId="26" fillId="24" borderId="0" xfId="2" applyNumberFormat="1" applyFont="1" applyFill="1" applyAlignment="1">
      <alignment horizontal="center"/>
    </xf>
    <xf numFmtId="0" fontId="41" fillId="24" borderId="0" xfId="2" applyNumberFormat="1" applyFont="1" applyFill="1" applyAlignment="1">
      <alignment horizontal="center"/>
    </xf>
    <xf numFmtId="0" fontId="23" fillId="8" borderId="0" xfId="0" applyFont="1" applyFill="1" applyAlignment="1">
      <alignment horizontal="center"/>
    </xf>
    <xf numFmtId="0" fontId="23" fillId="31" borderId="0" xfId="0" applyFont="1" applyFill="1" applyAlignment="1">
      <alignment horizontal="center"/>
    </xf>
    <xf numFmtId="0" fontId="26" fillId="31" borderId="0" xfId="0" applyFont="1" applyFill="1" applyAlignment="1">
      <alignment horizontal="center"/>
    </xf>
    <xf numFmtId="1" fontId="29" fillId="8" borderId="0" xfId="0" applyNumberFormat="1" applyFont="1" applyFill="1" applyAlignment="1">
      <alignment horizontal="center"/>
    </xf>
    <xf numFmtId="0" fontId="23" fillId="19" borderId="0" xfId="0" applyFont="1" applyFill="1" applyAlignment="1">
      <alignment horizontal="center"/>
    </xf>
    <xf numFmtId="0" fontId="44" fillId="2" borderId="0" xfId="0" applyFont="1" applyFill="1" applyAlignment="1">
      <alignment horizontal="center"/>
    </xf>
    <xf numFmtId="0" fontId="47" fillId="2" borderId="0" xfId="0" applyFont="1" applyFill="1" applyAlignment="1">
      <alignment horizontal="center"/>
    </xf>
    <xf numFmtId="0" fontId="23" fillId="2" borderId="0" xfId="0" applyFont="1" applyFill="1" applyAlignment="1">
      <alignment horizontal="center"/>
    </xf>
    <xf numFmtId="0" fontId="70" fillId="0" borderId="0" xfId="0" applyFont="1"/>
    <xf numFmtId="0" fontId="54" fillId="21" borderId="0" xfId="1" applyFont="1" applyFill="1" applyAlignment="1">
      <alignment horizontal="left"/>
    </xf>
    <xf numFmtId="0" fontId="49" fillId="2" borderId="0" xfId="0" applyFont="1" applyFill="1"/>
    <xf numFmtId="164" fontId="49" fillId="3" borderId="0" xfId="0" applyNumberFormat="1" applyFont="1" applyFill="1" applyAlignment="1">
      <alignment horizontal="center"/>
    </xf>
    <xf numFmtId="0" fontId="70" fillId="3" borderId="0" xfId="0" applyFont="1" applyFill="1"/>
    <xf numFmtId="0" fontId="50" fillId="21" borderId="0" xfId="0" applyFont="1" applyFill="1" applyAlignment="1">
      <alignment horizontal="right"/>
    </xf>
    <xf numFmtId="164" fontId="1" fillId="21" borderId="0" xfId="0" applyNumberFormat="1" applyFont="1" applyFill="1" applyAlignment="1">
      <alignment horizontal="center"/>
    </xf>
    <xf numFmtId="0" fontId="14" fillId="32" borderId="0" xfId="0" applyFont="1" applyFill="1" applyAlignment="1">
      <alignment horizontal="center"/>
    </xf>
    <xf numFmtId="0" fontId="72" fillId="33" borderId="0" xfId="0" applyFont="1" applyFill="1" applyAlignment="1">
      <alignment horizontal="center"/>
    </xf>
    <xf numFmtId="1" fontId="74" fillId="0" borderId="0" xfId="0" applyNumberFormat="1" applyFont="1" applyAlignment="1">
      <alignment horizontal="center"/>
    </xf>
    <xf numFmtId="164" fontId="75" fillId="16" borderId="0" xfId="0" applyNumberFormat="1" applyFont="1" applyFill="1"/>
    <xf numFmtId="0" fontId="49" fillId="32" borderId="0" xfId="0" applyFont="1" applyFill="1" applyAlignment="1">
      <alignment horizontal="center"/>
    </xf>
    <xf numFmtId="0" fontId="15" fillId="32" borderId="0" xfId="0" applyFont="1" applyFill="1" applyAlignment="1">
      <alignment horizontal="center"/>
    </xf>
    <xf numFmtId="0" fontId="27" fillId="24" borderId="0" xfId="0" applyFont="1" applyFill="1" applyAlignment="1">
      <alignment horizontal="center"/>
    </xf>
    <xf numFmtId="0" fontId="22" fillId="24" borderId="0" xfId="0" applyFont="1" applyFill="1" applyAlignment="1">
      <alignment horizontal="center"/>
    </xf>
    <xf numFmtId="0" fontId="2" fillId="24" borderId="0" xfId="0" applyFont="1" applyFill="1"/>
    <xf numFmtId="0" fontId="42" fillId="24" borderId="0" xfId="1" applyFont="1" applyFill="1" applyAlignment="1">
      <alignment horizontal="center"/>
    </xf>
    <xf numFmtId="0" fontId="39" fillId="34" borderId="0" xfId="0" applyFont="1" applyFill="1" applyAlignment="1">
      <alignment horizontal="center"/>
    </xf>
    <xf numFmtId="0" fontId="35" fillId="34" borderId="0" xfId="1" applyFont="1" applyFill="1" applyAlignment="1">
      <alignment horizontal="center"/>
    </xf>
    <xf numFmtId="0" fontId="45" fillId="34" borderId="0" xfId="0" applyFont="1" applyFill="1" applyAlignment="1">
      <alignment horizontal="center"/>
    </xf>
    <xf numFmtId="0" fontId="39" fillId="34" borderId="0" xfId="0" applyFont="1" applyFill="1"/>
    <xf numFmtId="0" fontId="35" fillId="34" borderId="0" xfId="0" applyFont="1" applyFill="1"/>
    <xf numFmtId="0" fontId="23" fillId="24" borderId="0" xfId="0" applyFont="1" applyFill="1"/>
    <xf numFmtId="0" fontId="70" fillId="3" borderId="0" xfId="0" applyFont="1" applyFill="1" applyAlignment="1">
      <alignment horizontal="center"/>
    </xf>
    <xf numFmtId="0" fontId="26" fillId="20" borderId="0" xfId="2" applyNumberFormat="1" applyFont="1" applyFill="1" applyAlignment="1">
      <alignment horizontal="center"/>
    </xf>
    <xf numFmtId="0" fontId="41" fillId="20" borderId="0" xfId="2" applyNumberFormat="1" applyFont="1" applyFill="1" applyAlignment="1">
      <alignment horizontal="center"/>
    </xf>
    <xf numFmtId="0" fontId="26" fillId="35" borderId="0" xfId="0" applyFont="1" applyFill="1" applyAlignment="1">
      <alignment horizontal="center"/>
    </xf>
    <xf numFmtId="0" fontId="41" fillId="35" borderId="0" xfId="0" applyFont="1" applyFill="1" applyAlignment="1">
      <alignment horizontal="center"/>
    </xf>
    <xf numFmtId="0" fontId="44" fillId="26" borderId="0" xfId="0" applyFont="1" applyFill="1" applyAlignment="1">
      <alignment horizontal="center"/>
    </xf>
    <xf numFmtId="0" fontId="23" fillId="37" borderId="0" xfId="0" applyFont="1" applyFill="1" applyAlignment="1">
      <alignment horizontal="center"/>
    </xf>
    <xf numFmtId="0" fontId="14" fillId="36" borderId="0" xfId="0" applyFont="1" applyFill="1" applyAlignment="1">
      <alignment horizontal="center"/>
    </xf>
    <xf numFmtId="0" fontId="14" fillId="36" borderId="0" xfId="2" applyNumberFormat="1" applyFont="1" applyFill="1" applyAlignment="1">
      <alignment horizontal="center"/>
    </xf>
    <xf numFmtId="0" fontId="14" fillId="29" borderId="0" xfId="2" applyNumberFormat="1" applyFont="1" applyFill="1" applyAlignment="1">
      <alignment horizontal="center"/>
    </xf>
    <xf numFmtId="0" fontId="14" fillId="29" borderId="0" xfId="0" applyFont="1" applyFill="1" applyAlignment="1">
      <alignment horizontal="center"/>
    </xf>
    <xf numFmtId="0" fontId="43" fillId="16" borderId="0" xfId="0" applyFont="1" applyFill="1" applyAlignment="1">
      <alignment horizontal="center"/>
    </xf>
    <xf numFmtId="0" fontId="35" fillId="16" borderId="0" xfId="1" applyFont="1" applyFill="1" applyAlignment="1">
      <alignment horizontal="center"/>
    </xf>
    <xf numFmtId="0" fontId="39" fillId="16" borderId="0" xfId="0" applyFont="1" applyFill="1" applyAlignment="1">
      <alignment horizontal="center"/>
    </xf>
    <xf numFmtId="0" fontId="45" fillId="16" borderId="0" xfId="0" applyFont="1" applyFill="1" applyAlignment="1">
      <alignment horizontal="center"/>
    </xf>
    <xf numFmtId="0" fontId="39" fillId="16" borderId="0" xfId="0" applyFont="1" applyFill="1"/>
    <xf numFmtId="0" fontId="35" fillId="16" borderId="0" xfId="0" applyFont="1" applyFill="1"/>
    <xf numFmtId="0" fontId="23" fillId="35" borderId="0" xfId="0" applyFont="1" applyFill="1" applyAlignment="1">
      <alignment horizontal="center"/>
    </xf>
    <xf numFmtId="0" fontId="27" fillId="25" borderId="0" xfId="0" applyFont="1" applyFill="1" applyAlignment="1">
      <alignment horizontal="center"/>
    </xf>
    <xf numFmtId="0" fontId="23" fillId="25" borderId="0" xfId="0" applyFont="1" applyFill="1" applyAlignment="1">
      <alignment horizontal="center"/>
    </xf>
    <xf numFmtId="0" fontId="22" fillId="25" borderId="0" xfId="0" applyFont="1" applyFill="1" applyAlignment="1">
      <alignment horizontal="center"/>
    </xf>
    <xf numFmtId="0" fontId="49" fillId="0" borderId="0" xfId="0" applyFont="1"/>
    <xf numFmtId="1" fontId="14" fillId="3" borderId="0" xfId="0" applyNumberFormat="1" applyFont="1" applyFill="1" applyAlignment="1">
      <alignment horizontal="center"/>
    </xf>
    <xf numFmtId="0" fontId="73" fillId="3" borderId="0" xfId="0" applyFont="1" applyFill="1" applyAlignment="1">
      <alignment horizontal="center"/>
    </xf>
    <xf numFmtId="0" fontId="26" fillId="37" borderId="0" xfId="2" applyNumberFormat="1" applyFont="1" applyFill="1" applyAlignment="1">
      <alignment horizontal="center"/>
    </xf>
    <xf numFmtId="0" fontId="26" fillId="37" borderId="0" xfId="0" applyFont="1" applyFill="1" applyAlignment="1">
      <alignment horizontal="center"/>
    </xf>
    <xf numFmtId="10" fontId="1" fillId="0" borderId="0" xfId="0" applyNumberFormat="1" applyFont="1" applyAlignment="1">
      <alignment horizontal="center"/>
    </xf>
    <xf numFmtId="10" fontId="26" fillId="10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40" fillId="3" borderId="0" xfId="0" applyFont="1" applyFill="1" applyAlignment="1">
      <alignment horizontal="center"/>
    </xf>
    <xf numFmtId="0" fontId="19" fillId="3" borderId="0" xfId="0" applyFont="1" applyFill="1" applyAlignment="1">
      <alignment horizontal="center"/>
    </xf>
    <xf numFmtId="1" fontId="29" fillId="17" borderId="0" xfId="0" applyNumberFormat="1" applyFont="1" applyFill="1" applyAlignment="1">
      <alignment horizontal="center"/>
    </xf>
    <xf numFmtId="49" fontId="29" fillId="12" borderId="0" xfId="0" applyNumberFormat="1" applyFont="1" applyFill="1" applyAlignment="1">
      <alignment horizontal="right"/>
    </xf>
    <xf numFmtId="49" fontId="29" fillId="19" borderId="0" xfId="0" applyNumberFormat="1" applyFont="1" applyFill="1" applyAlignment="1">
      <alignment horizontal="right"/>
    </xf>
    <xf numFmtId="0" fontId="69" fillId="9" borderId="0" xfId="0" applyFont="1" applyFill="1" applyAlignment="1">
      <alignment horizontal="center"/>
    </xf>
    <xf numFmtId="0" fontId="14" fillId="23" borderId="0" xfId="2" applyNumberFormat="1" applyFont="1" applyFill="1" applyAlignment="1">
      <alignment horizontal="center"/>
    </xf>
    <xf numFmtId="0" fontId="71" fillId="3" borderId="0" xfId="0" applyFont="1" applyFill="1" applyAlignment="1">
      <alignment horizontal="center"/>
    </xf>
    <xf numFmtId="0" fontId="71" fillId="3" borderId="0" xfId="0" applyFont="1" applyFill="1"/>
    <xf numFmtId="0" fontId="69" fillId="3" borderId="0" xfId="0" applyFont="1" applyFill="1" applyAlignment="1">
      <alignment horizontal="center"/>
    </xf>
    <xf numFmtId="0" fontId="72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25" fillId="35" borderId="0" xfId="0" applyFont="1" applyFill="1" applyAlignment="1">
      <alignment horizontal="center"/>
    </xf>
    <xf numFmtId="0" fontId="26" fillId="40" borderId="0" xfId="2" applyNumberFormat="1" applyFont="1" applyFill="1" applyAlignment="1">
      <alignment horizontal="center"/>
    </xf>
    <xf numFmtId="0" fontId="41" fillId="40" borderId="0" xfId="2" applyNumberFormat="1" applyFont="1" applyFill="1" applyAlignment="1">
      <alignment horizontal="center"/>
    </xf>
    <xf numFmtId="0" fontId="26" fillId="40" borderId="0" xfId="0" applyFont="1" applyFill="1" applyAlignment="1">
      <alignment horizontal="center"/>
    </xf>
    <xf numFmtId="0" fontId="41" fillId="16" borderId="0" xfId="0" applyFont="1" applyFill="1" applyAlignment="1">
      <alignment horizontal="center"/>
    </xf>
    <xf numFmtId="0" fontId="26" fillId="16" borderId="0" xfId="0" applyFont="1" applyFill="1" applyAlignment="1">
      <alignment horizontal="center"/>
    </xf>
    <xf numFmtId="0" fontId="41" fillId="40" borderId="0" xfId="0" applyFont="1" applyFill="1" applyAlignment="1">
      <alignment horizontal="center"/>
    </xf>
    <xf numFmtId="0" fontId="26" fillId="18" borderId="0" xfId="0" applyFont="1" applyFill="1" applyAlignment="1">
      <alignment horizontal="center"/>
    </xf>
    <xf numFmtId="0" fontId="25" fillId="18" borderId="0" xfId="0" applyFont="1" applyFill="1" applyAlignment="1">
      <alignment horizontal="center"/>
    </xf>
    <xf numFmtId="0" fontId="25" fillId="30" borderId="0" xfId="0" applyFont="1" applyFill="1" applyAlignment="1">
      <alignment horizontal="center"/>
    </xf>
    <xf numFmtId="0" fontId="23" fillId="30" borderId="0" xfId="0" applyFont="1" applyFill="1" applyAlignment="1">
      <alignment horizontal="center"/>
    </xf>
    <xf numFmtId="0" fontId="26" fillId="30" borderId="0" xfId="2" applyNumberFormat="1" applyFont="1" applyFill="1" applyAlignment="1">
      <alignment horizontal="center"/>
    </xf>
    <xf numFmtId="0" fontId="26" fillId="30" borderId="0" xfId="0" applyFont="1" applyFill="1" applyAlignment="1">
      <alignment horizontal="center"/>
    </xf>
    <xf numFmtId="0" fontId="41" fillId="30" borderId="0" xfId="0" applyFont="1" applyFill="1" applyAlignment="1">
      <alignment horizontal="center"/>
    </xf>
    <xf numFmtId="0" fontId="14" fillId="4" borderId="0" xfId="2" applyNumberFormat="1" applyFont="1" applyFill="1" applyAlignment="1">
      <alignment horizontal="center"/>
    </xf>
    <xf numFmtId="0" fontId="14" fillId="4" borderId="0" xfId="0" applyFont="1" applyFill="1" applyAlignment="1">
      <alignment horizontal="center"/>
    </xf>
    <xf numFmtId="0" fontId="15" fillId="4" borderId="0" xfId="0" applyFont="1" applyFill="1" applyAlignment="1">
      <alignment horizontal="center"/>
    </xf>
    <xf numFmtId="0" fontId="44" fillId="42" borderId="0" xfId="0" applyFont="1" applyFill="1" applyAlignment="1">
      <alignment horizontal="center"/>
    </xf>
    <xf numFmtId="0" fontId="14" fillId="42" borderId="0" xfId="0" applyFont="1" applyFill="1" applyAlignment="1">
      <alignment horizontal="center"/>
    </xf>
    <xf numFmtId="0" fontId="23" fillId="41" borderId="0" xfId="0" applyFont="1" applyFill="1" applyAlignment="1">
      <alignment horizontal="center"/>
    </xf>
    <xf numFmtId="0" fontId="25" fillId="41" borderId="0" xfId="0" applyFont="1" applyFill="1" applyAlignment="1">
      <alignment horizontal="center"/>
    </xf>
    <xf numFmtId="0" fontId="52" fillId="42" borderId="0" xfId="0" applyFont="1" applyFill="1" applyAlignment="1">
      <alignment horizontal="center"/>
    </xf>
    <xf numFmtId="0" fontId="14" fillId="26" borderId="0" xfId="2" applyNumberFormat="1" applyFont="1" applyFill="1" applyAlignment="1">
      <alignment horizontal="center"/>
    </xf>
    <xf numFmtId="0" fontId="14" fillId="26" borderId="0" xfId="0" applyFont="1" applyFill="1" applyAlignment="1">
      <alignment horizontal="center"/>
    </xf>
    <xf numFmtId="0" fontId="15" fillId="26" borderId="0" xfId="0" applyFont="1" applyFill="1" applyAlignment="1">
      <alignment horizontal="center"/>
    </xf>
    <xf numFmtId="0" fontId="15" fillId="39" borderId="0" xfId="0" applyFont="1" applyFill="1" applyAlignment="1">
      <alignment horizontal="center"/>
    </xf>
    <xf numFmtId="0" fontId="14" fillId="39" borderId="0" xfId="0" applyFont="1" applyFill="1" applyAlignment="1">
      <alignment horizontal="center"/>
    </xf>
    <xf numFmtId="0" fontId="41" fillId="37" borderId="0" xfId="0" applyFont="1" applyFill="1" applyAlignment="1">
      <alignment horizontal="center"/>
    </xf>
    <xf numFmtId="0" fontId="80" fillId="0" borderId="0" xfId="0" applyFont="1"/>
    <xf numFmtId="164" fontId="80" fillId="3" borderId="0" xfId="0" applyNumberFormat="1" applyFont="1" applyFill="1" applyAlignment="1">
      <alignment horizontal="center"/>
    </xf>
    <xf numFmtId="164" fontId="72" fillId="3" borderId="0" xfId="0" applyNumberFormat="1" applyFont="1" applyFill="1" applyAlignment="1">
      <alignment horizontal="center"/>
    </xf>
    <xf numFmtId="164" fontId="80" fillId="26" borderId="0" xfId="0" applyNumberFormat="1" applyFont="1" applyFill="1" applyAlignment="1">
      <alignment horizontal="center"/>
    </xf>
    <xf numFmtId="164" fontId="81" fillId="3" borderId="0" xfId="0" applyNumberFormat="1" applyFont="1" applyFill="1" applyAlignment="1">
      <alignment horizontal="center"/>
    </xf>
    <xf numFmtId="164" fontId="76" fillId="3" borderId="0" xfId="0" applyNumberFormat="1" applyFont="1" applyFill="1" applyAlignment="1">
      <alignment horizontal="center"/>
    </xf>
    <xf numFmtId="164" fontId="73" fillId="3" borderId="0" xfId="0" applyNumberFormat="1" applyFont="1" applyFill="1" applyAlignment="1">
      <alignment horizontal="center"/>
    </xf>
    <xf numFmtId="164" fontId="82" fillId="0" borderId="0" xfId="0" applyNumberFormat="1" applyFont="1" applyAlignment="1">
      <alignment horizontal="center"/>
    </xf>
    <xf numFmtId="164" fontId="83" fillId="0" borderId="0" xfId="0" applyNumberFormat="1" applyFont="1" applyAlignment="1">
      <alignment horizontal="center"/>
    </xf>
    <xf numFmtId="0" fontId="84" fillId="3" borderId="0" xfId="0" applyFont="1" applyFill="1"/>
    <xf numFmtId="164" fontId="85" fillId="0" borderId="0" xfId="0" applyNumberFormat="1" applyFont="1" applyAlignment="1">
      <alignment horizontal="center"/>
    </xf>
    <xf numFmtId="0" fontId="86" fillId="0" borderId="0" xfId="0" applyFont="1" applyAlignment="1">
      <alignment horizontal="center"/>
    </xf>
    <xf numFmtId="164" fontId="84" fillId="0" borderId="0" xfId="0" applyNumberFormat="1" applyFont="1"/>
    <xf numFmtId="164" fontId="30" fillId="3" borderId="0" xfId="0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1" fontId="26" fillId="18" borderId="0" xfId="0" applyNumberFormat="1" applyFont="1" applyFill="1" applyAlignment="1">
      <alignment horizontal="center"/>
    </xf>
    <xf numFmtId="1" fontId="44" fillId="21" borderId="0" xfId="0" applyNumberFormat="1" applyFont="1" applyFill="1" applyAlignment="1">
      <alignment horizontal="center"/>
    </xf>
    <xf numFmtId="0" fontId="26" fillId="43" borderId="0" xfId="0" applyFont="1" applyFill="1" applyAlignment="1">
      <alignment horizontal="center"/>
    </xf>
    <xf numFmtId="0" fontId="44" fillId="21" borderId="0" xfId="0" applyFont="1" applyFill="1" applyAlignment="1">
      <alignment horizontal="center"/>
    </xf>
    <xf numFmtId="0" fontId="23" fillId="44" borderId="0" xfId="0" applyFont="1" applyFill="1" applyAlignment="1">
      <alignment horizontal="center"/>
    </xf>
    <xf numFmtId="0" fontId="35" fillId="25" borderId="0" xfId="1" applyFont="1" applyFill="1" applyAlignment="1">
      <alignment horizontal="center"/>
    </xf>
    <xf numFmtId="0" fontId="39" fillId="25" borderId="0" xfId="0" applyFont="1" applyFill="1" applyAlignment="1">
      <alignment horizontal="center"/>
    </xf>
    <xf numFmtId="0" fontId="42" fillId="16" borderId="0" xfId="0" applyFont="1" applyFill="1" applyAlignment="1">
      <alignment horizontal="center"/>
    </xf>
    <xf numFmtId="0" fontId="35" fillId="16" borderId="0" xfId="0" applyFont="1" applyFill="1" applyAlignment="1">
      <alignment horizontal="center"/>
    </xf>
    <xf numFmtId="0" fontId="71" fillId="0" borderId="0" xfId="0" applyFont="1" applyAlignment="1">
      <alignment horizontal="center"/>
    </xf>
    <xf numFmtId="0" fontId="71" fillId="0" borderId="0" xfId="0" applyFont="1"/>
    <xf numFmtId="0" fontId="87" fillId="37" borderId="0" xfId="0" applyFont="1" applyFill="1" applyAlignment="1">
      <alignment horizontal="center"/>
    </xf>
    <xf numFmtId="0" fontId="70" fillId="15" borderId="0" xfId="0" applyFont="1" applyFill="1" applyAlignment="1">
      <alignment horizontal="center"/>
    </xf>
    <xf numFmtId="0" fontId="70" fillId="26" borderId="0" xfId="0" applyFont="1" applyFill="1" applyAlignment="1">
      <alignment horizontal="center"/>
    </xf>
    <xf numFmtId="0" fontId="87" fillId="30" borderId="0" xfId="0" applyFont="1" applyFill="1" applyAlignment="1">
      <alignment horizontal="center"/>
    </xf>
    <xf numFmtId="0" fontId="87" fillId="30" borderId="0" xfId="0" applyFont="1" applyFill="1"/>
    <xf numFmtId="0" fontId="7" fillId="0" borderId="0" xfId="0" applyFont="1" applyAlignment="1">
      <alignment horizontal="center"/>
    </xf>
    <xf numFmtId="0" fontId="42" fillId="34" borderId="0" xfId="0" applyFont="1" applyFill="1" applyAlignment="1">
      <alignment horizontal="center"/>
    </xf>
    <xf numFmtId="0" fontId="35" fillId="34" borderId="0" xfId="0" applyFont="1" applyFill="1" applyAlignment="1">
      <alignment horizontal="center"/>
    </xf>
    <xf numFmtId="1" fontId="70" fillId="0" borderId="0" xfId="0" applyNumberFormat="1" applyFont="1" applyAlignment="1">
      <alignment horizontal="center"/>
    </xf>
    <xf numFmtId="49" fontId="10" fillId="4" borderId="0" xfId="0" applyNumberFormat="1" applyFont="1" applyFill="1" applyAlignment="1">
      <alignment horizontal="center"/>
    </xf>
    <xf numFmtId="1" fontId="18" fillId="0" borderId="0" xfId="0" applyNumberFormat="1" applyFont="1" applyAlignment="1">
      <alignment horizontal="center"/>
    </xf>
    <xf numFmtId="16" fontId="31" fillId="0" borderId="0" xfId="0" applyNumberFormat="1" applyFont="1"/>
    <xf numFmtId="10" fontId="27" fillId="10" borderId="0" xfId="0" applyNumberFormat="1" applyFont="1" applyFill="1" applyAlignment="1">
      <alignment horizontal="center"/>
    </xf>
    <xf numFmtId="0" fontId="0" fillId="3" borderId="0" xfId="0" applyFill="1" applyAlignment="1">
      <alignment horizontal="center"/>
    </xf>
    <xf numFmtId="164" fontId="72" fillId="0" borderId="0" xfId="0" applyNumberFormat="1" applyFont="1"/>
    <xf numFmtId="164" fontId="21" fillId="0" borderId="0" xfId="0" applyNumberFormat="1" applyFont="1" applyAlignment="1">
      <alignment horizontal="center"/>
    </xf>
    <xf numFmtId="1" fontId="66" fillId="0" borderId="0" xfId="0" applyNumberFormat="1" applyFont="1" applyAlignment="1">
      <alignment horizontal="center"/>
    </xf>
    <xf numFmtId="0" fontId="87" fillId="3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49" fillId="2" borderId="0" xfId="0" applyFont="1" applyFill="1" applyAlignment="1">
      <alignment horizontal="center"/>
    </xf>
    <xf numFmtId="0" fontId="62" fillId="2" borderId="0" xfId="0" applyFont="1" applyFill="1" applyAlignment="1">
      <alignment horizontal="center"/>
    </xf>
    <xf numFmtId="0" fontId="88" fillId="2" borderId="0" xfId="0" applyFont="1" applyFill="1" applyAlignment="1">
      <alignment horizontal="center"/>
    </xf>
    <xf numFmtId="0" fontId="45" fillId="2" borderId="0" xfId="0" applyFont="1" applyFill="1" applyAlignment="1">
      <alignment horizontal="center"/>
    </xf>
    <xf numFmtId="9" fontId="3" fillId="0" borderId="0" xfId="0" applyNumberFormat="1" applyFont="1" applyAlignment="1">
      <alignment horizontal="center"/>
    </xf>
    <xf numFmtId="0" fontId="91" fillId="18" borderId="0" xfId="0" applyFont="1" applyFill="1" applyAlignment="1">
      <alignment horizontal="center"/>
    </xf>
    <xf numFmtId="0" fontId="93" fillId="0" borderId="0" xfId="0" applyFont="1" applyAlignment="1">
      <alignment horizontal="center"/>
    </xf>
    <xf numFmtId="0" fontId="76" fillId="3" borderId="0" xfId="0" applyFont="1" applyFill="1" applyAlignment="1">
      <alignment horizontal="center"/>
    </xf>
    <xf numFmtId="0" fontId="89" fillId="3" borderId="0" xfId="0" applyFont="1" applyFill="1" applyAlignment="1">
      <alignment horizontal="center"/>
    </xf>
    <xf numFmtId="164" fontId="78" fillId="0" borderId="0" xfId="0" applyNumberFormat="1" applyFont="1" applyAlignment="1">
      <alignment horizontal="center"/>
    </xf>
    <xf numFmtId="164" fontId="94" fillId="3" borderId="0" xfId="0" applyNumberFormat="1" applyFont="1" applyFill="1" applyAlignment="1">
      <alignment horizontal="center"/>
    </xf>
    <xf numFmtId="0" fontId="70" fillId="2" borderId="0" xfId="0" applyFont="1" applyFill="1"/>
    <xf numFmtId="0" fontId="0" fillId="26" borderId="0" xfId="0" applyFill="1"/>
    <xf numFmtId="0" fontId="2" fillId="27" borderId="0" xfId="0" applyFont="1" applyFill="1"/>
    <xf numFmtId="0" fontId="91" fillId="24" borderId="0" xfId="0" applyFont="1" applyFill="1" applyAlignment="1">
      <alignment horizontal="center"/>
    </xf>
    <xf numFmtId="0" fontId="27" fillId="16" borderId="0" xfId="0" applyFont="1" applyFill="1" applyAlignment="1">
      <alignment horizontal="center"/>
    </xf>
    <xf numFmtId="0" fontId="91" fillId="25" borderId="0" xfId="0" applyFont="1" applyFill="1" applyAlignment="1">
      <alignment horizontal="center"/>
    </xf>
    <xf numFmtId="0" fontId="27" fillId="11" borderId="0" xfId="0" applyFont="1" applyFill="1" applyAlignment="1">
      <alignment horizontal="center"/>
    </xf>
    <xf numFmtId="0" fontId="29" fillId="11" borderId="0" xfId="1" applyFont="1" applyFill="1" applyAlignment="1">
      <alignment horizontal="center"/>
    </xf>
    <xf numFmtId="0" fontId="42" fillId="11" borderId="0" xfId="1" applyFont="1" applyFill="1" applyAlignment="1">
      <alignment horizontal="center"/>
    </xf>
    <xf numFmtId="0" fontId="91" fillId="11" borderId="0" xfId="0" applyFont="1" applyFill="1" applyAlignment="1">
      <alignment horizontal="center"/>
    </xf>
    <xf numFmtId="0" fontId="91" fillId="11" borderId="0" xfId="0" applyFont="1" applyFill="1"/>
    <xf numFmtId="0" fontId="35" fillId="11" borderId="0" xfId="0" applyFont="1" applyFill="1"/>
    <xf numFmtId="0" fontId="35" fillId="20" borderId="0" xfId="0" applyFont="1" applyFill="1"/>
    <xf numFmtId="0" fontId="35" fillId="20" borderId="0" xfId="1" applyFont="1" applyFill="1" applyAlignment="1">
      <alignment horizontal="center"/>
    </xf>
    <xf numFmtId="0" fontId="39" fillId="20" borderId="0" xfId="0" applyFont="1" applyFill="1" applyAlignment="1">
      <alignment horizontal="center"/>
    </xf>
    <xf numFmtId="0" fontId="45" fillId="20" borderId="0" xfId="0" applyFont="1" applyFill="1" applyAlignment="1">
      <alignment horizontal="center"/>
    </xf>
    <xf numFmtId="0" fontId="39" fillId="20" borderId="0" xfId="0" applyFont="1" applyFill="1"/>
    <xf numFmtId="0" fontId="23" fillId="11" borderId="0" xfId="0" applyFont="1" applyFill="1"/>
    <xf numFmtId="0" fontId="91" fillId="18" borderId="0" xfId="0" applyFont="1" applyFill="1"/>
    <xf numFmtId="0" fontId="43" fillId="19" borderId="0" xfId="0" applyFont="1" applyFill="1" applyAlignment="1">
      <alignment horizontal="center"/>
    </xf>
    <xf numFmtId="0" fontId="21" fillId="47" borderId="0" xfId="0" applyFont="1" applyFill="1" applyAlignment="1">
      <alignment horizontal="center"/>
    </xf>
    <xf numFmtId="0" fontId="31" fillId="47" borderId="0" xfId="1" applyFont="1" applyFill="1" applyAlignment="1">
      <alignment horizontal="center"/>
    </xf>
    <xf numFmtId="0" fontId="16" fillId="47" borderId="0" xfId="1" applyFont="1" applyFill="1" applyAlignment="1">
      <alignment horizontal="center"/>
    </xf>
    <xf numFmtId="0" fontId="92" fillId="47" borderId="0" xfId="0" applyFont="1" applyFill="1" applyAlignment="1">
      <alignment horizontal="center"/>
    </xf>
    <xf numFmtId="0" fontId="92" fillId="47" borderId="0" xfId="0" applyFont="1" applyFill="1"/>
    <xf numFmtId="0" fontId="17" fillId="47" borderId="0" xfId="0" applyFont="1" applyFill="1"/>
    <xf numFmtId="0" fontId="30" fillId="38" borderId="0" xfId="0" applyFont="1" applyFill="1" applyAlignment="1">
      <alignment horizontal="center"/>
    </xf>
    <xf numFmtId="0" fontId="17" fillId="38" borderId="0" xfId="1" applyFont="1" applyFill="1" applyAlignment="1">
      <alignment horizontal="center"/>
    </xf>
    <xf numFmtId="0" fontId="51" fillId="38" borderId="0" xfId="0" applyFont="1" applyFill="1" applyAlignment="1">
      <alignment horizontal="center"/>
    </xf>
    <xf numFmtId="0" fontId="44" fillId="47" borderId="0" xfId="0" applyFont="1" applyFill="1" applyAlignment="1">
      <alignment horizontal="center"/>
    </xf>
    <xf numFmtId="0" fontId="30" fillId="38" borderId="0" xfId="0" applyFont="1" applyFill="1"/>
    <xf numFmtId="0" fontId="17" fillId="38" borderId="0" xfId="0" applyFont="1" applyFill="1"/>
    <xf numFmtId="0" fontId="29" fillId="16" borderId="0" xfId="1" applyFont="1" applyFill="1" applyAlignment="1">
      <alignment horizontal="center"/>
    </xf>
    <xf numFmtId="0" fontId="91" fillId="16" borderId="0" xfId="0" applyFont="1" applyFill="1" applyAlignment="1">
      <alignment horizontal="center"/>
    </xf>
    <xf numFmtId="0" fontId="2" fillId="16" borderId="0" xfId="0" applyFont="1" applyFill="1"/>
    <xf numFmtId="0" fontId="42" fillId="16" borderId="0" xfId="1" applyFont="1" applyFill="1" applyAlignment="1">
      <alignment horizontal="center"/>
    </xf>
    <xf numFmtId="0" fontId="22" fillId="16" borderId="0" xfId="0" applyFont="1" applyFill="1" applyAlignment="1">
      <alignment horizontal="center"/>
    </xf>
    <xf numFmtId="0" fontId="43" fillId="17" borderId="0" xfId="0" applyFont="1" applyFill="1" applyAlignment="1">
      <alignment horizontal="center"/>
    </xf>
    <xf numFmtId="0" fontId="35" fillId="17" borderId="0" xfId="1" applyFont="1" applyFill="1" applyAlignment="1">
      <alignment horizontal="center"/>
    </xf>
    <xf numFmtId="0" fontId="39" fillId="17" borderId="0" xfId="0" applyFont="1" applyFill="1" applyAlignment="1">
      <alignment horizontal="center"/>
    </xf>
    <xf numFmtId="0" fontId="45" fillId="17" borderId="0" xfId="0" applyFont="1" applyFill="1" applyAlignment="1">
      <alignment horizontal="center"/>
    </xf>
    <xf numFmtId="0" fontId="39" fillId="17" borderId="0" xfId="0" applyFont="1" applyFill="1"/>
    <xf numFmtId="0" fontId="35" fillId="17" borderId="0" xfId="0" applyFont="1" applyFill="1"/>
    <xf numFmtId="164" fontId="1" fillId="2" borderId="0" xfId="0" applyNumberFormat="1" applyFont="1" applyFill="1" applyAlignment="1">
      <alignment horizontal="center"/>
    </xf>
    <xf numFmtId="164" fontId="7" fillId="2" borderId="0" xfId="0" applyNumberFormat="1" applyFont="1" applyFill="1" applyAlignment="1">
      <alignment horizontal="center"/>
    </xf>
    <xf numFmtId="1" fontId="26" fillId="2" borderId="0" xfId="0" applyNumberFormat="1" applyFont="1" applyFill="1" applyAlignment="1">
      <alignment horizontal="center"/>
    </xf>
    <xf numFmtId="1" fontId="66" fillId="2" borderId="0" xfId="0" applyNumberFormat="1" applyFont="1" applyFill="1"/>
    <xf numFmtId="1" fontId="66" fillId="3" borderId="0" xfId="0" applyNumberFormat="1" applyFont="1" applyFill="1"/>
    <xf numFmtId="0" fontId="88" fillId="3" borderId="0" xfId="0" applyFont="1" applyFill="1" applyAlignment="1">
      <alignment horizontal="center"/>
    </xf>
    <xf numFmtId="0" fontId="84" fillId="2" borderId="0" xfId="0" applyFont="1" applyFill="1" applyAlignment="1">
      <alignment horizontal="center"/>
    </xf>
    <xf numFmtId="1" fontId="95" fillId="0" borderId="0" xfId="0" applyNumberFormat="1" applyFont="1"/>
    <xf numFmtId="1" fontId="96" fillId="0" borderId="0" xfId="0" applyNumberFormat="1" applyFont="1"/>
    <xf numFmtId="0" fontId="27" fillId="6" borderId="0" xfId="0" applyFont="1" applyFill="1" applyAlignment="1">
      <alignment horizontal="center"/>
    </xf>
    <xf numFmtId="0" fontId="29" fillId="6" borderId="0" xfId="1" applyFont="1" applyFill="1" applyAlignment="1">
      <alignment horizontal="center"/>
    </xf>
    <xf numFmtId="0" fontId="42" fillId="6" borderId="0" xfId="1" applyFont="1" applyFill="1" applyAlignment="1">
      <alignment horizontal="center"/>
    </xf>
    <xf numFmtId="0" fontId="35" fillId="6" borderId="0" xfId="0" applyFont="1" applyFill="1"/>
    <xf numFmtId="0" fontId="39" fillId="6" borderId="0" xfId="0" applyFont="1" applyFill="1" applyAlignment="1">
      <alignment horizontal="center"/>
    </xf>
    <xf numFmtId="0" fontId="35" fillId="6" borderId="0" xfId="1" applyFont="1" applyFill="1" applyAlignment="1">
      <alignment horizontal="center"/>
    </xf>
    <xf numFmtId="0" fontId="45" fillId="6" borderId="0" xfId="0" applyFont="1" applyFill="1" applyAlignment="1">
      <alignment horizontal="center"/>
    </xf>
    <xf numFmtId="0" fontId="21" fillId="42" borderId="0" xfId="0" applyFont="1" applyFill="1" applyAlignment="1">
      <alignment horizontal="center"/>
    </xf>
    <xf numFmtId="0" fontId="31" fillId="42" borderId="0" xfId="1" applyFont="1" applyFill="1" applyAlignment="1">
      <alignment horizontal="center"/>
    </xf>
    <xf numFmtId="0" fontId="12" fillId="42" borderId="0" xfId="0" applyFont="1" applyFill="1" applyAlignment="1">
      <alignment horizontal="center"/>
    </xf>
    <xf numFmtId="0" fontId="16" fillId="42" borderId="0" xfId="1" applyFont="1" applyFill="1" applyAlignment="1">
      <alignment horizontal="center"/>
    </xf>
    <xf numFmtId="0" fontId="73" fillId="42" borderId="0" xfId="0" applyFont="1" applyFill="1" applyAlignment="1">
      <alignment horizontal="center"/>
    </xf>
    <xf numFmtId="0" fontId="17" fillId="42" borderId="0" xfId="1" applyFont="1" applyFill="1" applyAlignment="1">
      <alignment horizontal="center"/>
    </xf>
    <xf numFmtId="0" fontId="30" fillId="42" borderId="0" xfId="0" applyFont="1" applyFill="1" applyAlignment="1">
      <alignment horizontal="center"/>
    </xf>
    <xf numFmtId="0" fontId="51" fillId="42" borderId="0" xfId="0" applyFont="1" applyFill="1" applyAlignment="1">
      <alignment horizontal="center"/>
    </xf>
    <xf numFmtId="0" fontId="44" fillId="33" borderId="0" xfId="0" applyFont="1" applyFill="1" applyAlignment="1">
      <alignment horizontal="center"/>
    </xf>
    <xf numFmtId="0" fontId="14" fillId="28" borderId="0" xfId="0" applyFont="1" applyFill="1" applyAlignment="1">
      <alignment horizontal="center"/>
    </xf>
    <xf numFmtId="0" fontId="44" fillId="4" borderId="0" xfId="0" applyFont="1" applyFill="1" applyAlignment="1">
      <alignment horizontal="center"/>
    </xf>
    <xf numFmtId="0" fontId="44" fillId="4" borderId="0" xfId="2" applyNumberFormat="1" applyFont="1" applyFill="1" applyAlignment="1">
      <alignment horizontal="center"/>
    </xf>
    <xf numFmtId="49" fontId="16" fillId="4" borderId="0" xfId="0" applyNumberFormat="1" applyFont="1" applyFill="1" applyAlignment="1">
      <alignment horizontal="center"/>
    </xf>
    <xf numFmtId="0" fontId="16" fillId="4" borderId="0" xfId="0" applyFont="1" applyFill="1" applyAlignment="1">
      <alignment horizontal="center"/>
    </xf>
    <xf numFmtId="0" fontId="7" fillId="2" borderId="0" xfId="1" applyFont="1" applyFill="1"/>
    <xf numFmtId="0" fontId="2" fillId="2" borderId="0" xfId="1" applyFont="1" applyFill="1"/>
    <xf numFmtId="0" fontId="90" fillId="2" borderId="0" xfId="1" applyFont="1" applyFill="1" applyAlignment="1">
      <alignment horizontal="center"/>
    </xf>
    <xf numFmtId="0" fontId="90" fillId="0" borderId="0" xfId="1" applyFont="1" applyAlignment="1">
      <alignment horizontal="center"/>
    </xf>
    <xf numFmtId="0" fontId="7" fillId="2" borderId="0" xfId="1" applyFont="1" applyFill="1" applyAlignment="1">
      <alignment horizontal="center"/>
    </xf>
    <xf numFmtId="0" fontId="38" fillId="3" borderId="0" xfId="1" applyFont="1" applyFill="1"/>
    <xf numFmtId="0" fontId="18" fillId="0" borderId="0" xfId="1" applyFont="1" applyAlignment="1">
      <alignment horizontal="center"/>
    </xf>
    <xf numFmtId="0" fontId="2" fillId="0" borderId="0" xfId="1" applyFont="1"/>
    <xf numFmtId="0" fontId="27" fillId="10" borderId="0" xfId="1" applyFont="1" applyFill="1" applyAlignment="1">
      <alignment horizontal="center"/>
    </xf>
    <xf numFmtId="0" fontId="22" fillId="10" borderId="0" xfId="3" applyFont="1" applyFill="1" applyAlignment="1">
      <alignment horizontal="center"/>
    </xf>
    <xf numFmtId="0" fontId="26" fillId="10" borderId="0" xfId="3" applyFont="1" applyFill="1" applyAlignment="1">
      <alignment horizontal="center"/>
    </xf>
    <xf numFmtId="0" fontId="23" fillId="10" borderId="0" xfId="1" applyFont="1" applyFill="1" applyAlignment="1">
      <alignment horizontal="center"/>
    </xf>
    <xf numFmtId="0" fontId="16" fillId="27" borderId="0" xfId="3" applyFont="1" applyFill="1" applyAlignment="1">
      <alignment horizontal="center"/>
    </xf>
    <xf numFmtId="0" fontId="21" fillId="27" borderId="0" xfId="1" applyFont="1" applyFill="1" applyAlignment="1">
      <alignment horizontal="center"/>
    </xf>
    <xf numFmtId="0" fontId="23" fillId="10" borderId="0" xfId="1" applyFont="1" applyFill="1"/>
    <xf numFmtId="49" fontId="16" fillId="27" borderId="0" xfId="1" applyNumberFormat="1" applyFont="1" applyFill="1" applyAlignment="1">
      <alignment horizontal="center"/>
    </xf>
    <xf numFmtId="49" fontId="16" fillId="27" borderId="0" xfId="1" applyNumberFormat="1" applyFont="1" applyFill="1"/>
    <xf numFmtId="49" fontId="56" fillId="27" borderId="0" xfId="1" applyNumberFormat="1" applyFont="1" applyFill="1"/>
    <xf numFmtId="49" fontId="23" fillId="10" borderId="0" xfId="1" applyNumberFormat="1" applyFont="1" applyFill="1" applyAlignment="1">
      <alignment horizontal="center"/>
    </xf>
    <xf numFmtId="0" fontId="1" fillId="3" borderId="0" xfId="1" applyFont="1" applyFill="1"/>
    <xf numFmtId="0" fontId="18" fillId="3" borderId="0" xfId="1" applyFont="1" applyFill="1" applyAlignment="1">
      <alignment horizontal="center"/>
    </xf>
    <xf numFmtId="49" fontId="7" fillId="3" borderId="0" xfId="1" applyNumberFormat="1" applyFont="1" applyFill="1" applyAlignment="1">
      <alignment horizontal="center"/>
    </xf>
    <xf numFmtId="0" fontId="5" fillId="3" borderId="0" xfId="1" applyFont="1" applyFill="1" applyAlignment="1">
      <alignment horizontal="center"/>
    </xf>
    <xf numFmtId="0" fontId="20" fillId="3" borderId="0" xfId="1" applyFont="1" applyFill="1" applyAlignment="1">
      <alignment horizontal="center"/>
    </xf>
    <xf numFmtId="49" fontId="4" fillId="3" borderId="0" xfId="1" applyNumberFormat="1" applyFont="1" applyFill="1" applyAlignment="1">
      <alignment horizontal="center"/>
    </xf>
    <xf numFmtId="0" fontId="56" fillId="0" borderId="0" xfId="3" applyFont="1" applyAlignment="1">
      <alignment horizontal="center"/>
    </xf>
    <xf numFmtId="0" fontId="3" fillId="0" borderId="0" xfId="1" applyFont="1"/>
    <xf numFmtId="0" fontId="3" fillId="0" borderId="0" xfId="1" applyFont="1" applyAlignment="1">
      <alignment horizontal="center"/>
    </xf>
    <xf numFmtId="0" fontId="11" fillId="0" borderId="0" xfId="1"/>
    <xf numFmtId="0" fontId="32" fillId="0" borderId="0" xfId="1" applyFont="1"/>
    <xf numFmtId="0" fontId="56" fillId="0" borderId="1" xfId="3" applyFont="1" applyBorder="1" applyAlignment="1">
      <alignment horizontal="center"/>
    </xf>
    <xf numFmtId="0" fontId="44" fillId="27" borderId="1" xfId="2" applyNumberFormat="1" applyFont="1" applyFill="1" applyBorder="1" applyAlignment="1">
      <alignment horizontal="center"/>
    </xf>
    <xf numFmtId="164" fontId="1" fillId="0" borderId="1" xfId="1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/>
    </xf>
    <xf numFmtId="0" fontId="3" fillId="3" borderId="1" xfId="1" applyFont="1" applyFill="1" applyBorder="1"/>
    <xf numFmtId="0" fontId="44" fillId="27" borderId="1" xfId="1" applyFont="1" applyFill="1" applyBorder="1" applyAlignment="1">
      <alignment horizontal="center"/>
    </xf>
    <xf numFmtId="0" fontId="2" fillId="0" borderId="1" xfId="1" applyFont="1" applyBorder="1"/>
    <xf numFmtId="0" fontId="26" fillId="10" borderId="1" xfId="2" applyNumberFormat="1" applyFont="1" applyFill="1" applyBorder="1" applyAlignment="1">
      <alignment horizontal="center"/>
    </xf>
    <xf numFmtId="164" fontId="28" fillId="0" borderId="1" xfId="1" applyNumberFormat="1" applyFont="1" applyBorder="1" applyAlignment="1">
      <alignment horizontal="center"/>
    </xf>
    <xf numFmtId="0" fontId="3" fillId="0" borderId="1" xfId="1" applyFont="1" applyBorder="1"/>
    <xf numFmtId="0" fontId="32" fillId="0" borderId="1" xfId="1" applyFont="1" applyBorder="1"/>
    <xf numFmtId="0" fontId="26" fillId="10" borderId="1" xfId="1" applyFont="1" applyFill="1" applyBorder="1" applyAlignment="1">
      <alignment horizontal="center"/>
    </xf>
    <xf numFmtId="1" fontId="23" fillId="3" borderId="1" xfId="1" applyNumberFormat="1" applyFont="1" applyFill="1" applyBorder="1" applyAlignment="1">
      <alignment horizontal="center"/>
    </xf>
    <xf numFmtId="10" fontId="26" fillId="30" borderId="1" xfId="1" applyNumberFormat="1" applyFont="1" applyFill="1" applyBorder="1" applyAlignment="1">
      <alignment horizontal="center"/>
    </xf>
    <xf numFmtId="0" fontId="56" fillId="0" borderId="1" xfId="3" applyFont="1" applyFill="1" applyBorder="1" applyAlignment="1">
      <alignment horizontal="center"/>
    </xf>
    <xf numFmtId="0" fontId="44" fillId="10" borderId="1" xfId="2" applyNumberFormat="1" applyFont="1" applyFill="1" applyBorder="1" applyAlignment="1">
      <alignment horizontal="center"/>
    </xf>
    <xf numFmtId="0" fontId="3" fillId="25" borderId="1" xfId="1" applyFont="1" applyFill="1" applyBorder="1"/>
    <xf numFmtId="0" fontId="23" fillId="10" borderId="1" xfId="1" applyFont="1" applyFill="1" applyBorder="1" applyAlignment="1">
      <alignment horizontal="center"/>
    </xf>
    <xf numFmtId="0" fontId="23" fillId="27" borderId="1" xfId="1" applyFont="1" applyFill="1" applyBorder="1" applyAlignment="1">
      <alignment horizontal="center"/>
    </xf>
    <xf numFmtId="0" fontId="55" fillId="10" borderId="1" xfId="1" applyFont="1" applyFill="1" applyBorder="1" applyAlignment="1">
      <alignment horizontal="center"/>
    </xf>
    <xf numFmtId="1" fontId="23" fillId="30" borderId="1" xfId="1" applyNumberFormat="1" applyFont="1" applyFill="1" applyBorder="1" applyAlignment="1">
      <alignment horizontal="center"/>
    </xf>
    <xf numFmtId="0" fontId="27" fillId="27" borderId="1" xfId="1" applyFont="1" applyFill="1" applyBorder="1" applyAlignment="1">
      <alignment horizontal="center"/>
    </xf>
    <xf numFmtId="0" fontId="23" fillId="30" borderId="1" xfId="1" applyFont="1" applyFill="1" applyBorder="1" applyAlignment="1">
      <alignment horizontal="center"/>
    </xf>
    <xf numFmtId="164" fontId="3" fillId="27" borderId="1" xfId="1" applyNumberFormat="1" applyFont="1" applyFill="1" applyBorder="1" applyAlignment="1">
      <alignment horizontal="center"/>
    </xf>
    <xf numFmtId="0" fontId="27" fillId="3" borderId="1" xfId="1" applyFont="1" applyFill="1" applyBorder="1"/>
    <xf numFmtId="164" fontId="3" fillId="27" borderId="1" xfId="1" applyNumberFormat="1" applyFont="1" applyFill="1" applyBorder="1"/>
    <xf numFmtId="0" fontId="3" fillId="3" borderId="1" xfId="1" applyFont="1" applyFill="1" applyBorder="1" applyAlignment="1">
      <alignment horizontal="center"/>
    </xf>
    <xf numFmtId="164" fontId="3" fillId="10" borderId="1" xfId="1" applyNumberFormat="1" applyFont="1" applyFill="1" applyBorder="1"/>
    <xf numFmtId="0" fontId="97" fillId="3" borderId="1" xfId="1" applyFont="1" applyFill="1" applyBorder="1" applyAlignment="1">
      <alignment horizontal="center"/>
    </xf>
    <xf numFmtId="0" fontId="39" fillId="3" borderId="1" xfId="1" applyFont="1" applyFill="1" applyBorder="1" applyAlignment="1">
      <alignment horizontal="center"/>
    </xf>
    <xf numFmtId="164" fontId="17" fillId="27" borderId="1" xfId="1" applyNumberFormat="1" applyFont="1" applyFill="1" applyBorder="1"/>
    <xf numFmtId="0" fontId="2" fillId="3" borderId="1" xfId="1" applyFont="1" applyFill="1" applyBorder="1"/>
    <xf numFmtId="0" fontId="10" fillId="27" borderId="1" xfId="1" applyFont="1" applyFill="1" applyBorder="1"/>
    <xf numFmtId="0" fontId="3" fillId="30" borderId="1" xfId="1" applyFont="1" applyFill="1" applyBorder="1" applyAlignment="1">
      <alignment horizontal="center"/>
    </xf>
    <xf numFmtId="0" fontId="3" fillId="27" borderId="1" xfId="1" applyFont="1" applyFill="1" applyBorder="1" applyAlignment="1">
      <alignment horizontal="center"/>
    </xf>
    <xf numFmtId="0" fontId="3" fillId="0" borderId="1" xfId="1" applyFont="1" applyBorder="1" applyAlignment="1">
      <alignment horizontal="center"/>
    </xf>
    <xf numFmtId="0" fontId="3" fillId="10" borderId="1" xfId="1" applyFont="1" applyFill="1" applyBorder="1" applyAlignment="1">
      <alignment horizontal="center"/>
    </xf>
    <xf numFmtId="0" fontId="3" fillId="27" borderId="1" xfId="1" applyFont="1" applyFill="1" applyBorder="1"/>
    <xf numFmtId="0" fontId="17" fillId="27" borderId="1" xfId="1" applyFont="1" applyFill="1" applyBorder="1"/>
    <xf numFmtId="0" fontId="3" fillId="10" borderId="1" xfId="1" applyFont="1" applyFill="1" applyBorder="1"/>
    <xf numFmtId="0" fontId="5" fillId="27" borderId="1" xfId="1" applyFont="1" applyFill="1" applyBorder="1" applyAlignment="1">
      <alignment horizontal="center"/>
    </xf>
    <xf numFmtId="10" fontId="98" fillId="30" borderId="1" xfId="1" applyNumberFormat="1" applyFont="1" applyFill="1" applyBorder="1" applyAlignment="1">
      <alignment horizontal="center"/>
    </xf>
    <xf numFmtId="0" fontId="56" fillId="0" borderId="0" xfId="3" applyFont="1" applyFill="1" applyAlignment="1">
      <alignment horizontal="center"/>
    </xf>
    <xf numFmtId="0" fontId="10" fillId="2" borderId="0" xfId="1" applyFont="1" applyFill="1"/>
    <xf numFmtId="0" fontId="10" fillId="0" borderId="0" xfId="1" applyFont="1"/>
    <xf numFmtId="0" fontId="3" fillId="2" borderId="0" xfId="1" applyFont="1" applyFill="1"/>
    <xf numFmtId="0" fontId="14" fillId="27" borderId="1" xfId="2" applyNumberFormat="1" applyFont="1" applyFill="1" applyBorder="1" applyAlignment="1">
      <alignment horizontal="center"/>
    </xf>
    <xf numFmtId="164" fontId="49" fillId="0" borderId="1" xfId="1" applyNumberFormat="1" applyFont="1" applyBorder="1" applyAlignment="1">
      <alignment horizontal="center"/>
    </xf>
    <xf numFmtId="164" fontId="18" fillId="25" borderId="1" xfId="1" applyNumberFormat="1" applyFont="1" applyFill="1" applyBorder="1" applyAlignment="1">
      <alignment horizontal="center"/>
    </xf>
    <xf numFmtId="0" fontId="14" fillId="27" borderId="1" xfId="1" applyFont="1" applyFill="1" applyBorder="1" applyAlignment="1">
      <alignment horizontal="center"/>
    </xf>
    <xf numFmtId="0" fontId="49" fillId="0" borderId="1" xfId="1" applyFont="1" applyBorder="1"/>
    <xf numFmtId="0" fontId="50" fillId="0" borderId="1" xfId="1" applyFont="1" applyBorder="1"/>
    <xf numFmtId="164" fontId="7" fillId="25" borderId="1" xfId="1" applyNumberFormat="1" applyFont="1" applyFill="1" applyBorder="1" applyAlignment="1">
      <alignment horizontal="center"/>
    </xf>
    <xf numFmtId="0" fontId="10" fillId="3" borderId="0" xfId="1" applyFont="1" applyFill="1"/>
    <xf numFmtId="0" fontId="27" fillId="3" borderId="0" xfId="1" applyFont="1" applyFill="1" applyAlignment="1">
      <alignment horizontal="center"/>
    </xf>
    <xf numFmtId="0" fontId="26" fillId="3" borderId="0" xfId="3" applyFont="1" applyFill="1" applyAlignment="1">
      <alignment horizontal="center"/>
    </xf>
    <xf numFmtId="0" fontId="43" fillId="10" borderId="1" xfId="1" applyFont="1" applyFill="1" applyBorder="1" applyAlignment="1">
      <alignment horizontal="center"/>
    </xf>
    <xf numFmtId="0" fontId="27" fillId="30" borderId="0" xfId="1" applyFont="1" applyFill="1" applyAlignment="1">
      <alignment horizontal="center"/>
    </xf>
    <xf numFmtId="0" fontId="26" fillId="30" borderId="0" xfId="3" applyFont="1" applyFill="1" applyAlignment="1">
      <alignment horizontal="center"/>
    </xf>
    <xf numFmtId="0" fontId="21" fillId="36" borderId="0" xfId="1" applyFont="1" applyFill="1" applyAlignment="1">
      <alignment horizontal="center"/>
    </xf>
    <xf numFmtId="0" fontId="16" fillId="36" borderId="0" xfId="3" applyFont="1" applyFill="1" applyAlignment="1">
      <alignment horizontal="center"/>
    </xf>
    <xf numFmtId="0" fontId="56" fillId="36" borderId="0" xfId="1" applyFont="1" applyFill="1"/>
    <xf numFmtId="0" fontId="99" fillId="36" borderId="0" xfId="1" applyFont="1" applyFill="1" applyAlignment="1">
      <alignment horizontal="center"/>
    </xf>
    <xf numFmtId="0" fontId="26" fillId="30" borderId="0" xfId="1" applyFont="1" applyFill="1" applyAlignment="1">
      <alignment horizontal="center"/>
    </xf>
    <xf numFmtId="0" fontId="23" fillId="30" borderId="0" xfId="1" applyFont="1" applyFill="1"/>
    <xf numFmtId="49" fontId="16" fillId="36" borderId="0" xfId="1" applyNumberFormat="1" applyFont="1" applyFill="1" applyAlignment="1">
      <alignment horizontal="center"/>
    </xf>
    <xf numFmtId="49" fontId="16" fillId="36" borderId="0" xfId="1" applyNumberFormat="1" applyFont="1" applyFill="1"/>
    <xf numFmtId="49" fontId="56" fillId="36" borderId="0" xfId="1" applyNumberFormat="1" applyFont="1" applyFill="1"/>
    <xf numFmtId="49" fontId="26" fillId="30" borderId="0" xfId="1" applyNumberFormat="1" applyFont="1" applyFill="1" applyAlignment="1">
      <alignment horizontal="center"/>
    </xf>
    <xf numFmtId="0" fontId="21" fillId="0" borderId="1" xfId="3" applyFont="1" applyBorder="1" applyAlignment="1">
      <alignment horizontal="left"/>
    </xf>
    <xf numFmtId="0" fontId="44" fillId="36" borderId="1" xfId="2" applyNumberFormat="1" applyFont="1" applyFill="1" applyBorder="1" applyAlignment="1">
      <alignment horizontal="center"/>
    </xf>
    <xf numFmtId="0" fontId="44" fillId="36" borderId="1" xfId="1" applyFont="1" applyFill="1" applyBorder="1" applyAlignment="1">
      <alignment horizontal="center"/>
    </xf>
    <xf numFmtId="165" fontId="78" fillId="0" borderId="1" xfId="1" applyNumberFormat="1" applyFont="1" applyBorder="1" applyAlignment="1">
      <alignment horizontal="center"/>
    </xf>
    <xf numFmtId="165" fontId="48" fillId="0" borderId="1" xfId="1" applyNumberFormat="1" applyFont="1" applyBorder="1" applyAlignment="1">
      <alignment horizontal="center"/>
    </xf>
    <xf numFmtId="164" fontId="53" fillId="0" borderId="1" xfId="1" applyNumberFormat="1" applyFont="1" applyBorder="1" applyAlignment="1">
      <alignment horizontal="center"/>
    </xf>
    <xf numFmtId="0" fontId="21" fillId="0" borderId="1" xfId="3" applyFont="1" applyFill="1" applyBorder="1" applyAlignment="1">
      <alignment horizontal="left"/>
    </xf>
    <xf numFmtId="165" fontId="1" fillId="0" borderId="1" xfId="1" applyNumberFormat="1" applyFont="1" applyBorder="1" applyAlignment="1">
      <alignment horizontal="center"/>
    </xf>
    <xf numFmtId="0" fontId="21" fillId="0" borderId="0" xfId="3" applyFont="1" applyFill="1" applyAlignment="1">
      <alignment horizontal="left"/>
    </xf>
    <xf numFmtId="164" fontId="3" fillId="3" borderId="0" xfId="1" applyNumberFormat="1" applyFont="1" applyFill="1" applyAlignment="1">
      <alignment horizontal="center"/>
    </xf>
    <xf numFmtId="0" fontId="27" fillId="3" borderId="0" xfId="1" applyFont="1" applyFill="1"/>
    <xf numFmtId="164" fontId="3" fillId="3" borderId="0" xfId="1" applyNumberFormat="1" applyFont="1" applyFill="1"/>
    <xf numFmtId="0" fontId="3" fillId="3" borderId="0" xfId="1" applyFont="1" applyFill="1" applyAlignment="1">
      <alignment horizontal="center"/>
    </xf>
    <xf numFmtId="164" fontId="1" fillId="0" borderId="0" xfId="1" applyNumberFormat="1" applyFont="1" applyAlignment="1">
      <alignment horizontal="center"/>
    </xf>
    <xf numFmtId="0" fontId="39" fillId="3" borderId="0" xfId="1" applyFont="1" applyFill="1" applyAlignment="1">
      <alignment horizontal="center"/>
    </xf>
    <xf numFmtId="0" fontId="3" fillId="3" borderId="0" xfId="1" applyFont="1" applyFill="1"/>
    <xf numFmtId="0" fontId="2" fillId="3" borderId="0" xfId="1" applyFont="1" applyFill="1"/>
    <xf numFmtId="1" fontId="2" fillId="3" borderId="0" xfId="1" applyNumberFormat="1" applyFont="1" applyFill="1"/>
    <xf numFmtId="164" fontId="3" fillId="0" borderId="0" xfId="1" applyNumberFormat="1" applyFont="1" applyAlignment="1">
      <alignment horizontal="center"/>
    </xf>
    <xf numFmtId="0" fontId="5" fillId="0" borderId="0" xfId="1" applyFont="1" applyAlignment="1">
      <alignment horizontal="center"/>
    </xf>
    <xf numFmtId="0" fontId="6" fillId="0" borderId="0" xfId="1" applyFont="1"/>
    <xf numFmtId="0" fontId="1" fillId="0" borderId="0" xfId="1" applyFont="1"/>
    <xf numFmtId="0" fontId="21" fillId="27" borderId="0" xfId="3" applyFont="1" applyFill="1" applyAlignment="1">
      <alignment horizontal="center"/>
    </xf>
    <xf numFmtId="49" fontId="21" fillId="27" borderId="0" xfId="1" applyNumberFormat="1" applyFont="1" applyFill="1" applyAlignment="1">
      <alignment horizontal="center"/>
    </xf>
    <xf numFmtId="49" fontId="21" fillId="27" borderId="0" xfId="1" applyNumberFormat="1" applyFont="1" applyFill="1"/>
    <xf numFmtId="0" fontId="44" fillId="27" borderId="0" xfId="1" applyFont="1" applyFill="1" applyAlignment="1">
      <alignment horizontal="center"/>
    </xf>
    <xf numFmtId="49" fontId="44" fillId="27" borderId="0" xfId="1" applyNumberFormat="1" applyFont="1" applyFill="1" applyAlignment="1">
      <alignment horizontal="center"/>
    </xf>
    <xf numFmtId="0" fontId="0" fillId="10" borderId="0" xfId="0" applyFill="1"/>
    <xf numFmtId="0" fontId="18" fillId="0" borderId="0" xfId="1" applyFont="1" applyFill="1" applyAlignment="1">
      <alignment horizontal="center"/>
    </xf>
    <xf numFmtId="1" fontId="26" fillId="16" borderId="0" xfId="0" applyNumberFormat="1" applyFont="1" applyFill="1" applyAlignment="1">
      <alignment horizontal="center"/>
    </xf>
    <xf numFmtId="0" fontId="84" fillId="0" borderId="0" xfId="0" applyFont="1"/>
    <xf numFmtId="0" fontId="84" fillId="2" borderId="0" xfId="0" applyFont="1" applyFill="1"/>
    <xf numFmtId="1" fontId="84" fillId="3" borderId="0" xfId="0" applyNumberFormat="1" applyFont="1" applyFill="1"/>
    <xf numFmtId="0" fontId="21" fillId="2" borderId="0" xfId="0" applyFont="1" applyFill="1" applyAlignment="1">
      <alignment horizontal="center"/>
    </xf>
    <xf numFmtId="0" fontId="80" fillId="0" borderId="0" xfId="0" applyFont="1" applyAlignment="1">
      <alignment horizontal="center"/>
    </xf>
    <xf numFmtId="10" fontId="1" fillId="3" borderId="0" xfId="0" applyNumberFormat="1" applyFont="1" applyFill="1" applyAlignment="1">
      <alignment horizontal="center"/>
    </xf>
    <xf numFmtId="0" fontId="21" fillId="47" borderId="0" xfId="0" applyFont="1" applyFill="1"/>
    <xf numFmtId="1" fontId="21" fillId="3" borderId="0" xfId="0" applyNumberFormat="1" applyFont="1" applyFill="1" applyAlignment="1">
      <alignment horizontal="center"/>
    </xf>
    <xf numFmtId="0" fontId="84" fillId="3" borderId="0" xfId="0" applyFont="1" applyFill="1" applyAlignment="1">
      <alignment horizontal="center"/>
    </xf>
    <xf numFmtId="0" fontId="21" fillId="15" borderId="0" xfId="0" applyFont="1" applyFill="1" applyAlignment="1">
      <alignment horizontal="center"/>
    </xf>
    <xf numFmtId="0" fontId="16" fillId="15" borderId="0" xfId="1" applyFont="1" applyFill="1" applyAlignment="1">
      <alignment horizontal="center"/>
    </xf>
    <xf numFmtId="0" fontId="21" fillId="4" borderId="0" xfId="0" applyFont="1" applyFill="1" applyAlignment="1">
      <alignment horizontal="center"/>
    </xf>
    <xf numFmtId="0" fontId="56" fillId="4" borderId="0" xfId="0" applyFont="1" applyFill="1"/>
    <xf numFmtId="0" fontId="16" fillId="15" borderId="0" xfId="0" applyFont="1" applyFill="1"/>
    <xf numFmtId="49" fontId="16" fillId="15" borderId="0" xfId="0" applyNumberFormat="1" applyFont="1" applyFill="1"/>
    <xf numFmtId="49" fontId="16" fillId="4" borderId="0" xfId="0" applyNumberFormat="1" applyFont="1" applyFill="1"/>
    <xf numFmtId="49" fontId="56" fillId="4" borderId="0" xfId="0" applyNumberFormat="1" applyFont="1" applyFill="1"/>
    <xf numFmtId="49" fontId="56" fillId="15" borderId="0" xfId="0" applyNumberFormat="1" applyFont="1" applyFill="1"/>
    <xf numFmtId="0" fontId="56" fillId="15" borderId="0" xfId="0" applyFont="1" applyFill="1"/>
    <xf numFmtId="49" fontId="16" fillId="39" borderId="0" xfId="0" applyNumberFormat="1" applyFont="1" applyFill="1" applyAlignment="1">
      <alignment horizontal="center"/>
    </xf>
    <xf numFmtId="0" fontId="16" fillId="39" borderId="0" xfId="0" applyFont="1" applyFill="1" applyAlignment="1">
      <alignment horizontal="center"/>
    </xf>
    <xf numFmtId="0" fontId="21" fillId="39" borderId="0" xfId="0" applyFont="1" applyFill="1" applyAlignment="1">
      <alignment horizontal="center"/>
    </xf>
    <xf numFmtId="0" fontId="16" fillId="39" borderId="0" xfId="1" applyFont="1" applyFill="1" applyAlignment="1">
      <alignment horizontal="center"/>
    </xf>
    <xf numFmtId="0" fontId="56" fillId="39" borderId="0" xfId="0" applyFont="1" applyFill="1"/>
    <xf numFmtId="0" fontId="16" fillId="39" borderId="0" xfId="0" applyFont="1" applyFill="1"/>
    <xf numFmtId="49" fontId="16" fillId="39" borderId="0" xfId="0" applyNumberFormat="1" applyFont="1" applyFill="1"/>
    <xf numFmtId="49" fontId="56" fillId="39" borderId="0" xfId="0" applyNumberFormat="1" applyFont="1" applyFill="1"/>
    <xf numFmtId="49" fontId="49" fillId="3" borderId="0" xfId="0" applyNumberFormat="1" applyFont="1" applyFill="1" applyAlignment="1">
      <alignment horizontal="center"/>
    </xf>
    <xf numFmtId="49" fontId="8" fillId="3" borderId="0" xfId="0" applyNumberFormat="1" applyFont="1" applyFill="1" applyAlignment="1">
      <alignment horizontal="center"/>
    </xf>
    <xf numFmtId="49" fontId="50" fillId="3" borderId="0" xfId="0" applyNumberFormat="1" applyFont="1" applyFill="1" applyAlignment="1">
      <alignment horizontal="center"/>
    </xf>
    <xf numFmtId="0" fontId="8" fillId="26" borderId="0" xfId="0" applyFont="1" applyFill="1" applyAlignment="1">
      <alignment horizontal="center"/>
    </xf>
    <xf numFmtId="0" fontId="18" fillId="26" borderId="0" xfId="0" applyFont="1" applyFill="1" applyAlignment="1">
      <alignment horizontal="center"/>
    </xf>
    <xf numFmtId="0" fontId="69" fillId="4" borderId="0" xfId="0" applyFont="1" applyFill="1" applyAlignment="1">
      <alignment horizontal="center"/>
    </xf>
    <xf numFmtId="0" fontId="69" fillId="33" borderId="0" xfId="0" applyFont="1" applyFill="1" applyAlignment="1">
      <alignment horizontal="center"/>
    </xf>
    <xf numFmtId="0" fontId="7" fillId="26" borderId="0" xfId="0" applyFont="1" applyFill="1" applyAlignment="1">
      <alignment horizontal="center"/>
    </xf>
    <xf numFmtId="0" fontId="80" fillId="26" borderId="0" xfId="0" applyFont="1" applyFill="1" applyAlignment="1">
      <alignment horizontal="center"/>
    </xf>
    <xf numFmtId="164" fontId="101" fillId="3" borderId="0" xfId="0" applyNumberFormat="1" applyFont="1" applyFill="1" applyAlignment="1">
      <alignment horizontal="center"/>
    </xf>
    <xf numFmtId="0" fontId="27" fillId="40" borderId="0" xfId="0" applyFont="1" applyFill="1" applyAlignment="1">
      <alignment horizontal="center"/>
    </xf>
    <xf numFmtId="0" fontId="23" fillId="40" borderId="0" xfId="0" applyFont="1" applyFill="1" applyAlignment="1">
      <alignment horizontal="center"/>
    </xf>
    <xf numFmtId="164" fontId="14" fillId="26" borderId="0" xfId="0" applyNumberFormat="1" applyFont="1" applyFill="1" applyAlignment="1">
      <alignment horizontal="center"/>
    </xf>
    <xf numFmtId="164" fontId="26" fillId="30" borderId="0" xfId="0" applyNumberFormat="1" applyFont="1" applyFill="1" applyAlignment="1">
      <alignment horizontal="center"/>
    </xf>
    <xf numFmtId="164" fontId="26" fillId="12" borderId="0" xfId="0" applyNumberFormat="1" applyFont="1" applyFill="1" applyAlignment="1">
      <alignment horizontal="center"/>
    </xf>
    <xf numFmtId="164" fontId="26" fillId="40" borderId="0" xfId="0" applyNumberFormat="1" applyFont="1" applyFill="1" applyAlignment="1">
      <alignment horizontal="center"/>
    </xf>
    <xf numFmtId="164" fontId="26" fillId="38" borderId="0" xfId="0" applyNumberFormat="1" applyFont="1" applyFill="1" applyAlignment="1">
      <alignment horizontal="center"/>
    </xf>
    <xf numFmtId="164" fontId="26" fillId="35" borderId="0" xfId="0" applyNumberFormat="1" applyFont="1" applyFill="1" applyAlignment="1">
      <alignment horizontal="center"/>
    </xf>
    <xf numFmtId="164" fontId="26" fillId="19" borderId="0" xfId="0" applyNumberFormat="1" applyFont="1" applyFill="1" applyAlignment="1">
      <alignment horizontal="center"/>
    </xf>
    <xf numFmtId="0" fontId="89" fillId="26" borderId="0" xfId="0" applyFont="1" applyFill="1" applyAlignment="1">
      <alignment horizontal="center"/>
    </xf>
    <xf numFmtId="164" fontId="70" fillId="11" borderId="0" xfId="0" applyNumberFormat="1" applyFont="1" applyFill="1" applyAlignment="1">
      <alignment horizontal="center"/>
    </xf>
    <xf numFmtId="164" fontId="87" fillId="16" borderId="0" xfId="0" applyNumberFormat="1" applyFont="1" applyFill="1" applyAlignment="1">
      <alignment horizontal="center"/>
    </xf>
    <xf numFmtId="0" fontId="25" fillId="16" borderId="0" xfId="0" applyFont="1" applyFill="1" applyAlignment="1">
      <alignment horizontal="center"/>
    </xf>
    <xf numFmtId="164" fontId="41" fillId="30" borderId="0" xfId="0" applyNumberFormat="1" applyFont="1" applyFill="1" applyAlignment="1">
      <alignment horizontal="center"/>
    </xf>
    <xf numFmtId="164" fontId="14" fillId="28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0" fontId="66" fillId="4" borderId="0" xfId="0" applyFont="1" applyFill="1" applyAlignment="1">
      <alignment horizontal="center"/>
    </xf>
    <xf numFmtId="0" fontId="46" fillId="3" borderId="0" xfId="0" applyFont="1" applyFill="1" applyAlignment="1">
      <alignment horizontal="center"/>
    </xf>
    <xf numFmtId="0" fontId="0" fillId="4" borderId="0" xfId="0" applyFill="1"/>
    <xf numFmtId="0" fontId="1" fillId="5" borderId="0" xfId="0" applyFont="1" applyFill="1" applyAlignment="1">
      <alignment horizontal="center"/>
    </xf>
    <xf numFmtId="0" fontId="104" fillId="2" borderId="0" xfId="0" applyFont="1" applyFill="1"/>
    <xf numFmtId="0" fontId="27" fillId="2" borderId="0" xfId="0" applyFont="1" applyFill="1"/>
    <xf numFmtId="0" fontId="105" fillId="0" borderId="0" xfId="0" applyFont="1"/>
    <xf numFmtId="0" fontId="106" fillId="3" borderId="0" xfId="0" applyFont="1" applyFill="1"/>
    <xf numFmtId="16" fontId="5" fillId="3" borderId="0" xfId="0" applyNumberFormat="1" applyFont="1" applyFill="1"/>
    <xf numFmtId="10" fontId="4" fillId="3" borderId="0" xfId="0" applyNumberFormat="1" applyFont="1" applyFill="1"/>
    <xf numFmtId="164" fontId="27" fillId="3" borderId="0" xfId="0" applyNumberFormat="1" applyFont="1" applyFill="1"/>
    <xf numFmtId="10" fontId="16" fillId="3" borderId="0" xfId="0" applyNumberFormat="1" applyFont="1" applyFill="1"/>
    <xf numFmtId="0" fontId="107" fillId="3" borderId="0" xfId="1" applyFont="1" applyFill="1" applyAlignment="1">
      <alignment horizontal="center"/>
    </xf>
    <xf numFmtId="0" fontId="102" fillId="0" borderId="0" xfId="0" applyFont="1"/>
    <xf numFmtId="0" fontId="106" fillId="3" borderId="0" xfId="0" applyFont="1" applyFill="1" applyAlignment="1">
      <alignment horizontal="center"/>
    </xf>
    <xf numFmtId="0" fontId="46" fillId="2" borderId="0" xfId="0" applyFont="1" applyFill="1"/>
    <xf numFmtId="0" fontId="102" fillId="2" borderId="0" xfId="0" applyFont="1" applyFill="1"/>
    <xf numFmtId="0" fontId="109" fillId="3" borderId="0" xfId="1" applyFont="1" applyFill="1" applyAlignment="1">
      <alignment horizontal="center"/>
    </xf>
    <xf numFmtId="0" fontId="110" fillId="3" borderId="0" xfId="1" applyFont="1" applyFill="1" applyAlignment="1">
      <alignment horizontal="center"/>
    </xf>
    <xf numFmtId="0" fontId="110" fillId="3" borderId="0" xfId="0" applyFont="1" applyFill="1"/>
    <xf numFmtId="0" fontId="39" fillId="14" borderId="0" xfId="0" applyFont="1" applyFill="1"/>
    <xf numFmtId="0" fontId="27" fillId="14" borderId="0" xfId="0" applyFont="1" applyFill="1" applyAlignment="1">
      <alignment horizontal="center"/>
    </xf>
    <xf numFmtId="0" fontId="27" fillId="14" borderId="0" xfId="0" applyFont="1" applyFill="1"/>
    <xf numFmtId="0" fontId="26" fillId="2" borderId="0" xfId="0" applyFont="1" applyFill="1"/>
    <xf numFmtId="0" fontId="108" fillId="14" borderId="0" xfId="0" applyFont="1" applyFill="1"/>
    <xf numFmtId="0" fontId="112" fillId="3" borderId="0" xfId="0" applyFont="1" applyFill="1"/>
    <xf numFmtId="0" fontId="107" fillId="3" borderId="0" xfId="0" applyFont="1" applyFill="1"/>
    <xf numFmtId="0" fontId="113" fillId="3" borderId="0" xfId="0" applyFont="1" applyFill="1"/>
    <xf numFmtId="0" fontId="114" fillId="3" borderId="0" xfId="0" applyFont="1" applyFill="1"/>
    <xf numFmtId="0" fontId="111" fillId="39" borderId="0" xfId="0" applyFont="1" applyFill="1"/>
    <xf numFmtId="0" fontId="31" fillId="39" borderId="0" xfId="0" applyFont="1" applyFill="1"/>
    <xf numFmtId="0" fontId="0" fillId="13" borderId="0" xfId="0" applyFill="1"/>
    <xf numFmtId="0" fontId="30" fillId="39" borderId="0" xfId="0" applyFont="1" applyFill="1" applyAlignment="1">
      <alignment horizontal="center"/>
    </xf>
    <xf numFmtId="0" fontId="18" fillId="15" borderId="0" xfId="0" applyFont="1" applyFill="1" applyAlignment="1">
      <alignment horizontal="center"/>
    </xf>
    <xf numFmtId="0" fontId="1" fillId="15" borderId="0" xfId="0" applyFont="1" applyFill="1" applyAlignment="1">
      <alignment horizontal="center"/>
    </xf>
    <xf numFmtId="0" fontId="38" fillId="15" borderId="0" xfId="0" applyFont="1" applyFill="1"/>
    <xf numFmtId="0" fontId="27" fillId="19" borderId="0" xfId="0" applyFont="1" applyFill="1" applyAlignment="1">
      <alignment horizontal="center"/>
    </xf>
    <xf numFmtId="0" fontId="42" fillId="19" borderId="0" xfId="1" applyFont="1" applyFill="1" applyAlignment="1">
      <alignment horizontal="center"/>
    </xf>
    <xf numFmtId="0" fontId="22" fillId="19" borderId="0" xfId="0" applyFont="1" applyFill="1" applyAlignment="1">
      <alignment horizontal="center"/>
    </xf>
    <xf numFmtId="0" fontId="23" fillId="19" borderId="0" xfId="0" applyFont="1" applyFill="1"/>
    <xf numFmtId="0" fontId="115" fillId="3" borderId="0" xfId="0" applyFont="1" applyFill="1"/>
    <xf numFmtId="0" fontId="27" fillId="22" borderId="0" xfId="0" applyFont="1" applyFill="1" applyAlignment="1">
      <alignment horizontal="center"/>
    </xf>
    <xf numFmtId="0" fontId="26" fillId="22" borderId="0" xfId="0" applyFont="1" applyFill="1" applyAlignment="1">
      <alignment horizontal="center"/>
    </xf>
    <xf numFmtId="0" fontId="29" fillId="22" borderId="0" xfId="0" applyFont="1" applyFill="1"/>
    <xf numFmtId="0" fontId="23" fillId="22" borderId="0" xfId="0" applyFont="1" applyFill="1" applyAlignment="1">
      <alignment horizontal="center"/>
    </xf>
    <xf numFmtId="0" fontId="42" fillId="22" borderId="0" xfId="1" applyFont="1" applyFill="1" applyAlignment="1">
      <alignment horizontal="center"/>
    </xf>
    <xf numFmtId="0" fontId="22" fillId="22" borderId="0" xfId="0" applyFont="1" applyFill="1" applyAlignment="1">
      <alignment horizontal="center"/>
    </xf>
    <xf numFmtId="0" fontId="0" fillId="22" borderId="0" xfId="0" applyFill="1"/>
    <xf numFmtId="0" fontId="1" fillId="25" borderId="0" xfId="0" applyFont="1" applyFill="1"/>
    <xf numFmtId="0" fontId="7" fillId="25" borderId="0" xfId="0" applyFont="1" applyFill="1" applyAlignment="1">
      <alignment horizontal="center"/>
    </xf>
    <xf numFmtId="0" fontId="111" fillId="3" borderId="0" xfId="1" applyFont="1" applyFill="1" applyAlignment="1">
      <alignment horizontal="center"/>
    </xf>
    <xf numFmtId="0" fontId="116" fillId="26" borderId="0" xfId="0" applyFont="1" applyFill="1" applyAlignment="1">
      <alignment horizontal="center"/>
    </xf>
    <xf numFmtId="0" fontId="116" fillId="27" borderId="0" xfId="0" applyFont="1" applyFill="1" applyAlignment="1">
      <alignment horizontal="center"/>
    </xf>
    <xf numFmtId="0" fontId="14" fillId="27" borderId="0" xfId="0" applyFont="1" applyFill="1" applyAlignment="1">
      <alignment horizontal="center"/>
    </xf>
    <xf numFmtId="49" fontId="7" fillId="26" borderId="0" xfId="0" applyNumberFormat="1" applyFont="1" applyFill="1" applyAlignment="1">
      <alignment horizontal="center"/>
    </xf>
    <xf numFmtId="1" fontId="50" fillId="25" borderId="0" xfId="0" applyNumberFormat="1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0" fontId="26" fillId="34" borderId="0" xfId="0" applyFont="1" applyFill="1" applyAlignment="1">
      <alignment horizontal="center"/>
    </xf>
    <xf numFmtId="0" fontId="29" fillId="34" borderId="0" xfId="0" applyFont="1" applyFill="1"/>
    <xf numFmtId="0" fontId="23" fillId="34" borderId="0" xfId="0" applyFont="1" applyFill="1" applyAlignment="1">
      <alignment horizontal="center"/>
    </xf>
    <xf numFmtId="0" fontId="7" fillId="4" borderId="0" xfId="0" applyFont="1" applyFill="1"/>
    <xf numFmtId="0" fontId="49" fillId="4" borderId="0" xfId="0" applyFont="1" applyFill="1" applyAlignment="1">
      <alignment horizontal="center"/>
    </xf>
    <xf numFmtId="0" fontId="0" fillId="4" borderId="0" xfId="0" applyFont="1" applyFill="1"/>
    <xf numFmtId="0" fontId="17" fillId="4" borderId="0" xfId="0" applyFont="1" applyFill="1" applyAlignment="1">
      <alignment horizontal="center"/>
    </xf>
    <xf numFmtId="0" fontId="17" fillId="4" borderId="0" xfId="1" applyFont="1" applyFill="1" applyAlignment="1">
      <alignment horizontal="center"/>
    </xf>
    <xf numFmtId="0" fontId="17" fillId="4" borderId="0" xfId="0" applyFont="1" applyFill="1"/>
    <xf numFmtId="0" fontId="3" fillId="4" borderId="0" xfId="0" applyFont="1" applyFill="1"/>
    <xf numFmtId="0" fontId="2" fillId="4" borderId="0" xfId="0" applyFont="1" applyFill="1"/>
    <xf numFmtId="0" fontId="1" fillId="4" borderId="0" xfId="0" applyFont="1" applyFill="1" applyAlignment="1">
      <alignment horizontal="center"/>
    </xf>
    <xf numFmtId="0" fontId="84" fillId="4" borderId="0" xfId="0" applyFont="1" applyFill="1"/>
    <xf numFmtId="0" fontId="1" fillId="4" borderId="0" xfId="0" applyFont="1" applyFill="1"/>
    <xf numFmtId="0" fontId="30" fillId="4" borderId="0" xfId="1" applyFont="1" applyFill="1" applyAlignment="1">
      <alignment horizontal="center"/>
    </xf>
    <xf numFmtId="0" fontId="21" fillId="4" borderId="0" xfId="1" applyFont="1" applyFill="1" applyAlignment="1">
      <alignment horizontal="center"/>
    </xf>
    <xf numFmtId="0" fontId="43" fillId="16" borderId="0" xfId="1" applyFont="1" applyFill="1" applyAlignment="1">
      <alignment horizontal="center"/>
    </xf>
    <xf numFmtId="0" fontId="38" fillId="16" borderId="0" xfId="0" applyFont="1" applyFill="1"/>
    <xf numFmtId="0" fontId="26" fillId="16" borderId="0" xfId="1" applyFont="1" applyFill="1" applyAlignment="1">
      <alignment horizontal="center"/>
    </xf>
    <xf numFmtId="0" fontId="67" fillId="16" borderId="0" xfId="0" applyFont="1" applyFill="1" applyAlignment="1">
      <alignment horizontal="center"/>
    </xf>
    <xf numFmtId="49" fontId="26" fillId="16" borderId="0" xfId="0" applyNumberFormat="1" applyFont="1" applyFill="1" applyAlignment="1">
      <alignment horizontal="center"/>
    </xf>
    <xf numFmtId="49" fontId="29" fillId="16" borderId="0" xfId="0" applyNumberFormat="1" applyFont="1" applyFill="1" applyAlignment="1">
      <alignment horizontal="center"/>
    </xf>
    <xf numFmtId="0" fontId="23" fillId="16" borderId="0" xfId="0" applyFont="1" applyFill="1"/>
    <xf numFmtId="49" fontId="27" fillId="16" borderId="0" xfId="0" applyNumberFormat="1" applyFont="1" applyFill="1" applyAlignment="1">
      <alignment horizontal="center"/>
    </xf>
    <xf numFmtId="0" fontId="54" fillId="4" borderId="0" xfId="1" applyFont="1" applyFill="1" applyAlignment="1">
      <alignment horizontal="center"/>
    </xf>
    <xf numFmtId="0" fontId="0" fillId="4" borderId="0" xfId="0" applyFont="1" applyFill="1" applyAlignment="1">
      <alignment horizontal="center"/>
    </xf>
    <xf numFmtId="164" fontId="62" fillId="6" borderId="0" xfId="0" applyNumberFormat="1" applyFont="1" applyFill="1"/>
    <xf numFmtId="0" fontId="79" fillId="24" borderId="0" xfId="2" applyNumberFormat="1" applyFont="1" applyFill="1" applyAlignment="1">
      <alignment horizontal="center"/>
    </xf>
    <xf numFmtId="0" fontId="23" fillId="24" borderId="0" xfId="2" applyNumberFormat="1" applyFont="1" applyFill="1" applyAlignment="1">
      <alignment horizontal="center"/>
    </xf>
    <xf numFmtId="0" fontId="25" fillId="24" borderId="0" xfId="0" applyFont="1" applyFill="1" applyAlignment="1">
      <alignment horizontal="center"/>
    </xf>
    <xf numFmtId="164" fontId="62" fillId="24" borderId="0" xfId="0" applyNumberFormat="1" applyFont="1" applyFill="1"/>
    <xf numFmtId="164" fontId="62" fillId="23" borderId="0" xfId="0" applyNumberFormat="1" applyFont="1" applyFill="1"/>
    <xf numFmtId="164" fontId="62" fillId="37" borderId="0" xfId="0" applyNumberFormat="1" applyFont="1" applyFill="1"/>
    <xf numFmtId="0" fontId="26" fillId="41" borderId="0" xfId="0" applyFont="1" applyFill="1" applyAlignment="1">
      <alignment horizontal="center"/>
    </xf>
    <xf numFmtId="0" fontId="77" fillId="19" borderId="0" xfId="0" applyFont="1" applyFill="1" applyAlignment="1">
      <alignment horizontal="center"/>
    </xf>
    <xf numFmtId="0" fontId="67" fillId="3" borderId="0" xfId="0" applyFont="1" applyFill="1" applyAlignment="1">
      <alignment horizontal="center"/>
    </xf>
    <xf numFmtId="1" fontId="24" fillId="3" borderId="0" xfId="0" applyNumberFormat="1" applyFont="1" applyFill="1" applyAlignment="1">
      <alignment horizontal="center"/>
    </xf>
    <xf numFmtId="0" fontId="44" fillId="48" borderId="0" xfId="0" applyFont="1" applyFill="1" applyAlignment="1">
      <alignment horizontal="center"/>
    </xf>
    <xf numFmtId="164" fontId="84" fillId="29" borderId="0" xfId="0" applyNumberFormat="1" applyFont="1" applyFill="1"/>
    <xf numFmtId="0" fontId="26" fillId="13" borderId="0" xfId="2" applyNumberFormat="1" applyFont="1" applyFill="1" applyAlignment="1">
      <alignment horizontal="center"/>
    </xf>
    <xf numFmtId="164" fontId="62" fillId="13" borderId="0" xfId="0" applyNumberFormat="1" applyFont="1" applyFill="1"/>
    <xf numFmtId="0" fontId="103" fillId="3" borderId="0" xfId="0" applyFont="1" applyFill="1" applyAlignment="1">
      <alignment horizontal="center"/>
    </xf>
    <xf numFmtId="0" fontId="90" fillId="3" borderId="0" xfId="0" applyFont="1" applyFill="1" applyAlignment="1">
      <alignment horizontal="center"/>
    </xf>
    <xf numFmtId="0" fontId="107" fillId="3" borderId="0" xfId="0" applyFont="1" applyFill="1" applyAlignment="1">
      <alignment horizontal="center"/>
    </xf>
    <xf numFmtId="0" fontId="11" fillId="0" borderId="1" xfId="2" applyFont="1" applyBorder="1"/>
    <xf numFmtId="0" fontId="11" fillId="0" borderId="1" xfId="2" applyFont="1" applyBorder="1" applyAlignment="1">
      <alignment horizontal="center"/>
    </xf>
    <xf numFmtId="0" fontId="11" fillId="0" borderId="0" xfId="2" applyFont="1"/>
    <xf numFmtId="0" fontId="11" fillId="0" borderId="1" xfId="2" applyFont="1" applyBorder="1" applyAlignment="1">
      <alignment horizontal="left"/>
    </xf>
    <xf numFmtId="0" fontId="11" fillId="0" borderId="1" xfId="2" applyNumberFormat="1" applyFont="1" applyBorder="1" applyAlignment="1">
      <alignment horizontal="center"/>
    </xf>
    <xf numFmtId="0" fontId="11" fillId="0" borderId="0" xfId="2" applyFont="1" applyAlignment="1">
      <alignment horizontal="center"/>
    </xf>
    <xf numFmtId="0" fontId="22" fillId="6" borderId="0" xfId="0" applyFont="1" applyFill="1" applyAlignment="1">
      <alignment horizontal="center"/>
    </xf>
    <xf numFmtId="0" fontId="119" fillId="49" borderId="1" xfId="2" applyFont="1" applyFill="1" applyBorder="1"/>
    <xf numFmtId="0" fontId="119" fillId="49" borderId="1" xfId="2" applyFont="1" applyFill="1" applyBorder="1" applyAlignment="1">
      <alignment horizontal="center"/>
    </xf>
    <xf numFmtId="0" fontId="119" fillId="0" borderId="1" xfId="2" applyFont="1" applyBorder="1" applyAlignment="1">
      <alignment horizontal="left"/>
    </xf>
    <xf numFmtId="0" fontId="119" fillId="0" borderId="1" xfId="2" applyNumberFormat="1" applyFont="1" applyBorder="1" applyAlignment="1">
      <alignment horizontal="center"/>
    </xf>
    <xf numFmtId="0" fontId="119" fillId="49" borderId="1" xfId="2" applyFont="1" applyFill="1" applyBorder="1" applyAlignment="1">
      <alignment horizontal="left"/>
    </xf>
    <xf numFmtId="0" fontId="119" fillId="49" borderId="1" xfId="2" applyNumberFormat="1" applyFont="1" applyFill="1" applyBorder="1" applyAlignment="1">
      <alignment horizontal="center"/>
    </xf>
    <xf numFmtId="0" fontId="30" fillId="3" borderId="0" xfId="1" applyFont="1" applyFill="1" applyAlignment="1">
      <alignment horizontal="left"/>
    </xf>
    <xf numFmtId="0" fontId="120" fillId="0" borderId="2" xfId="0" applyFont="1" applyBorder="1" applyAlignment="1">
      <alignment horizontal="left"/>
    </xf>
    <xf numFmtId="0" fontId="120" fillId="0" borderId="2" xfId="0" applyNumberFormat="1" applyFont="1" applyBorder="1"/>
    <xf numFmtId="0" fontId="2" fillId="26" borderId="0" xfId="0" applyFont="1" applyFill="1"/>
    <xf numFmtId="0" fontId="32" fillId="26" borderId="0" xfId="0" applyFont="1" applyFill="1"/>
    <xf numFmtId="0" fontId="5" fillId="33" borderId="0" xfId="0" applyFont="1" applyFill="1" applyAlignment="1">
      <alignment horizontal="center"/>
    </xf>
    <xf numFmtId="0" fontId="5" fillId="26" borderId="0" xfId="0" applyFont="1" applyFill="1" applyAlignment="1">
      <alignment horizontal="center"/>
    </xf>
    <xf numFmtId="0" fontId="20" fillId="26" borderId="0" xfId="0" applyFont="1" applyFill="1" applyAlignment="1">
      <alignment horizontal="center"/>
    </xf>
    <xf numFmtId="0" fontId="56" fillId="4" borderId="0" xfId="0" applyFont="1" applyFill="1" applyAlignment="1">
      <alignment horizontal="center"/>
    </xf>
    <xf numFmtId="1" fontId="44" fillId="4" borderId="0" xfId="0" applyNumberFormat="1" applyFont="1" applyFill="1" applyAlignment="1">
      <alignment horizontal="center"/>
    </xf>
    <xf numFmtId="0" fontId="104" fillId="12" borderId="0" xfId="0" applyFont="1" applyFill="1" applyAlignment="1">
      <alignment horizontal="center"/>
    </xf>
    <xf numFmtId="0" fontId="26" fillId="25" borderId="0" xfId="0" applyFont="1" applyFill="1" applyAlignment="1">
      <alignment horizontal="center"/>
    </xf>
    <xf numFmtId="0" fontId="26" fillId="25" borderId="0" xfId="0" applyFont="1" applyFill="1"/>
    <xf numFmtId="1" fontId="18" fillId="26" borderId="0" xfId="0" applyNumberFormat="1" applyFont="1" applyFill="1" applyAlignment="1">
      <alignment horizontal="center"/>
    </xf>
    <xf numFmtId="164" fontId="30" fillId="3" borderId="0" xfId="1" applyNumberFormat="1" applyFont="1" applyFill="1" applyAlignment="1">
      <alignment horizontal="center"/>
    </xf>
    <xf numFmtId="1" fontId="14" fillId="26" borderId="0" xfId="0" applyNumberFormat="1" applyFont="1" applyFill="1" applyAlignment="1">
      <alignment horizontal="center"/>
    </xf>
    <xf numFmtId="1" fontId="26" fillId="6" borderId="0" xfId="0" applyNumberFormat="1" applyFont="1" applyFill="1" applyAlignment="1">
      <alignment horizontal="center"/>
    </xf>
    <xf numFmtId="0" fontId="18" fillId="27" borderId="0" xfId="0" applyFont="1" applyFill="1" applyAlignment="1">
      <alignment horizontal="center"/>
    </xf>
    <xf numFmtId="1" fontId="14" fillId="27" borderId="0" xfId="1" applyNumberFormat="1" applyFont="1" applyFill="1" applyAlignment="1">
      <alignment horizontal="center"/>
    </xf>
    <xf numFmtId="1" fontId="18" fillId="27" borderId="0" xfId="0" applyNumberFormat="1" applyFont="1" applyFill="1" applyAlignment="1">
      <alignment horizontal="center"/>
    </xf>
    <xf numFmtId="1" fontId="14" fillId="26" borderId="0" xfId="2" applyNumberFormat="1" applyFont="1" applyFill="1" applyAlignment="1">
      <alignment horizontal="center"/>
    </xf>
    <xf numFmtId="1" fontId="34" fillId="3" borderId="0" xfId="2" applyNumberFormat="1" applyFont="1" applyFill="1" applyAlignment="1">
      <alignment horizontal="center"/>
    </xf>
    <xf numFmtId="1" fontId="3" fillId="3" borderId="0" xfId="0" applyNumberFormat="1" applyFont="1" applyFill="1" applyAlignment="1">
      <alignment horizontal="center"/>
    </xf>
    <xf numFmtId="1" fontId="21" fillId="3" borderId="0" xfId="2" applyNumberFormat="1" applyFont="1" applyFill="1" applyAlignment="1">
      <alignment horizontal="center"/>
    </xf>
    <xf numFmtId="1" fontId="59" fillId="3" borderId="0" xfId="0" applyNumberFormat="1" applyFont="1" applyFill="1" applyAlignment="1">
      <alignment horizontal="center"/>
    </xf>
    <xf numFmtId="1" fontId="42" fillId="3" borderId="0" xfId="0" applyNumberFormat="1" applyFont="1" applyFill="1" applyAlignment="1">
      <alignment horizontal="center"/>
    </xf>
    <xf numFmtId="1" fontId="22" fillId="10" borderId="0" xfId="2" applyNumberFormat="1" applyFont="1" applyFill="1" applyAlignment="1">
      <alignment horizontal="center"/>
    </xf>
    <xf numFmtId="10" fontId="21" fillId="3" borderId="0" xfId="1" applyNumberFormat="1" applyFont="1" applyFill="1" applyAlignment="1">
      <alignment horizontal="center"/>
    </xf>
    <xf numFmtId="164" fontId="21" fillId="3" borderId="0" xfId="1" applyNumberFormat="1" applyFont="1" applyFill="1" applyAlignment="1">
      <alignment horizontal="center"/>
    </xf>
    <xf numFmtId="1" fontId="60" fillId="10" borderId="0" xfId="2" applyNumberFormat="1" applyFont="1" applyFill="1" applyAlignment="1">
      <alignment horizontal="center"/>
    </xf>
    <xf numFmtId="1" fontId="60" fillId="50" borderId="0" xfId="2" applyNumberFormat="1" applyFont="1" applyFill="1" applyAlignment="1">
      <alignment horizontal="center"/>
    </xf>
    <xf numFmtId="0" fontId="22" fillId="10" borderId="0" xfId="2" applyNumberFormat="1" applyFont="1" applyFill="1" applyAlignment="1">
      <alignment horizontal="center"/>
    </xf>
    <xf numFmtId="49" fontId="26" fillId="25" borderId="0" xfId="0" applyNumberFormat="1" applyFont="1" applyFill="1" applyAlignment="1">
      <alignment horizontal="center"/>
    </xf>
    <xf numFmtId="0" fontId="14" fillId="45" borderId="0" xfId="0" applyFont="1" applyFill="1" applyAlignment="1">
      <alignment horizontal="center"/>
    </xf>
    <xf numFmtId="0" fontId="18" fillId="45" borderId="0" xfId="0" applyFont="1" applyFill="1" applyAlignment="1">
      <alignment horizontal="center"/>
    </xf>
    <xf numFmtId="1" fontId="14" fillId="15" borderId="0" xfId="0" applyNumberFormat="1" applyFont="1" applyFill="1" applyAlignment="1">
      <alignment horizontal="center"/>
    </xf>
    <xf numFmtId="0" fontId="18" fillId="46" borderId="0" xfId="0" applyFont="1" applyFill="1" applyAlignment="1">
      <alignment horizontal="center"/>
    </xf>
    <xf numFmtId="0" fontId="14" fillId="46" borderId="0" xfId="0" applyFont="1" applyFill="1" applyAlignment="1">
      <alignment horizontal="center"/>
    </xf>
    <xf numFmtId="1" fontId="14" fillId="46" borderId="0" xfId="1" applyNumberFormat="1" applyFont="1" applyFill="1" applyAlignment="1">
      <alignment horizontal="center"/>
    </xf>
    <xf numFmtId="1" fontId="18" fillId="46" borderId="0" xfId="0" applyNumberFormat="1" applyFont="1" applyFill="1" applyAlignment="1">
      <alignment horizontal="center"/>
    </xf>
    <xf numFmtId="0" fontId="14" fillId="45" borderId="0" xfId="2" applyNumberFormat="1" applyFont="1" applyFill="1" applyAlignment="1">
      <alignment horizontal="center"/>
    </xf>
    <xf numFmtId="0" fontId="61" fillId="45" borderId="0" xfId="0" applyFont="1" applyFill="1" applyAlignment="1">
      <alignment horizontal="center"/>
    </xf>
    <xf numFmtId="0" fontId="57" fillId="15" borderId="0" xfId="2" applyNumberFormat="1" applyFont="1" applyFill="1" applyAlignment="1">
      <alignment horizontal="center"/>
    </xf>
    <xf numFmtId="0" fontId="12" fillId="15" borderId="0" xfId="2" applyNumberFormat="1" applyFont="1" applyFill="1" applyAlignment="1">
      <alignment horizontal="center"/>
    </xf>
    <xf numFmtId="0" fontId="69" fillId="26" borderId="0" xfId="0" applyFont="1" applyFill="1" applyAlignment="1">
      <alignment horizontal="center"/>
    </xf>
    <xf numFmtId="0" fontId="122" fillId="27" borderId="0" xfId="0" applyFont="1" applyFill="1" applyAlignment="1">
      <alignment horizontal="center"/>
    </xf>
    <xf numFmtId="0" fontId="26" fillId="25" borderId="0" xfId="1" applyFont="1" applyFill="1" applyAlignment="1">
      <alignment horizontal="center"/>
    </xf>
    <xf numFmtId="1" fontId="123" fillId="14" borderId="0" xfId="0" applyNumberFormat="1" applyFont="1" applyFill="1" applyAlignment="1">
      <alignment horizontal="center"/>
    </xf>
    <xf numFmtId="49" fontId="5" fillId="26" borderId="0" xfId="0" applyNumberFormat="1" applyFont="1" applyFill="1" applyAlignment="1">
      <alignment horizontal="center"/>
    </xf>
    <xf numFmtId="0" fontId="104" fillId="37" borderId="0" xfId="0" applyFont="1" applyFill="1" applyAlignment="1">
      <alignment horizontal="center"/>
    </xf>
    <xf numFmtId="1" fontId="26" fillId="13" borderId="0" xfId="0" applyNumberFormat="1" applyFont="1" applyFill="1" applyAlignment="1">
      <alignment horizontal="center"/>
    </xf>
    <xf numFmtId="0" fontId="22" fillId="10" borderId="0" xfId="0" applyFont="1" applyFill="1" applyAlignment="1">
      <alignment horizontal="center"/>
    </xf>
    <xf numFmtId="1" fontId="22" fillId="44" borderId="0" xfId="0" applyNumberFormat="1" applyFont="1" applyFill="1" applyAlignment="1">
      <alignment horizontal="center"/>
    </xf>
    <xf numFmtId="0" fontId="71" fillId="26" borderId="0" xfId="0" applyFont="1" applyFill="1" applyAlignment="1">
      <alignment horizontal="center"/>
    </xf>
    <xf numFmtId="0" fontId="71" fillId="26" borderId="0" xfId="0" applyFont="1" applyFill="1"/>
    <xf numFmtId="1" fontId="22" fillId="43" borderId="0" xfId="0" applyNumberFormat="1" applyFont="1" applyFill="1" applyAlignment="1">
      <alignment horizontal="center"/>
    </xf>
    <xf numFmtId="0" fontId="57" fillId="15" borderId="0" xfId="0" applyFont="1" applyFill="1" applyAlignment="1">
      <alignment horizontal="center"/>
    </xf>
    <xf numFmtId="0" fontId="124" fillId="26" borderId="0" xfId="0" applyFont="1" applyFill="1" applyAlignment="1">
      <alignment horizontal="center"/>
    </xf>
    <xf numFmtId="0" fontId="125" fillId="37" borderId="1" xfId="1" applyFont="1" applyFill="1" applyBorder="1" applyAlignment="1">
      <alignment horizontal="center"/>
    </xf>
    <xf numFmtId="0" fontId="126" fillId="26" borderId="1" xfId="1" applyFont="1" applyFill="1" applyBorder="1" applyAlignment="1">
      <alignment horizontal="center"/>
    </xf>
    <xf numFmtId="0" fontId="127" fillId="0" borderId="0" xfId="0" applyFont="1"/>
    <xf numFmtId="0" fontId="128" fillId="3" borderId="0" xfId="0" applyFont="1" applyFill="1"/>
    <xf numFmtId="0" fontId="129" fillId="37" borderId="1" xfId="1" applyFont="1" applyFill="1" applyBorder="1" applyAlignment="1">
      <alignment horizontal="center"/>
    </xf>
    <xf numFmtId="0" fontId="49" fillId="0" borderId="0" xfId="1" applyFont="1" applyAlignment="1">
      <alignment horizontal="center"/>
    </xf>
    <xf numFmtId="0" fontId="79" fillId="0" borderId="0" xfId="0" applyFont="1" applyAlignment="1">
      <alignment horizontal="center"/>
    </xf>
    <xf numFmtId="3" fontId="71" fillId="3" borderId="0" xfId="0" applyNumberFormat="1" applyFont="1" applyFill="1" applyAlignment="1">
      <alignment horizontal="center"/>
    </xf>
    <xf numFmtId="0" fontId="130" fillId="3" borderId="0" xfId="0" applyFont="1" applyFill="1" applyAlignment="1">
      <alignment horizontal="center"/>
    </xf>
    <xf numFmtId="0" fontId="131" fillId="3" borderId="0" xfId="0" applyFont="1" applyFill="1" applyAlignment="1">
      <alignment horizontal="center"/>
    </xf>
    <xf numFmtId="10" fontId="70" fillId="0" borderId="0" xfId="0" applyNumberFormat="1" applyFont="1" applyAlignment="1">
      <alignment horizontal="center"/>
    </xf>
    <xf numFmtId="0" fontId="70" fillId="0" borderId="0" xfId="0" applyFont="1" applyAlignment="1">
      <alignment horizontal="center"/>
    </xf>
    <xf numFmtId="3" fontId="70" fillId="3" borderId="0" xfId="0" applyNumberFormat="1" applyFont="1" applyFill="1" applyAlignment="1">
      <alignment horizontal="center"/>
    </xf>
    <xf numFmtId="0" fontId="132" fillId="3" borderId="0" xfId="0" applyFont="1" applyFill="1" applyAlignment="1">
      <alignment horizontal="center"/>
    </xf>
    <xf numFmtId="0" fontId="62" fillId="0" borderId="0" xfId="0" applyFont="1" applyAlignment="1">
      <alignment horizontal="center"/>
    </xf>
    <xf numFmtId="10" fontId="67" fillId="0" borderId="0" xfId="0" applyNumberFormat="1" applyFont="1" applyAlignment="1">
      <alignment horizontal="center"/>
    </xf>
    <xf numFmtId="0" fontId="79" fillId="30" borderId="0" xfId="0" applyFont="1" applyFill="1" applyAlignment="1">
      <alignment horizontal="center"/>
    </xf>
    <xf numFmtId="10" fontId="79" fillId="30" borderId="0" xfId="0" applyNumberFormat="1" applyFont="1" applyFill="1" applyAlignment="1">
      <alignment horizontal="center"/>
    </xf>
    <xf numFmtId="0" fontId="133" fillId="30" borderId="0" xfId="0" applyFont="1" applyFill="1" applyAlignment="1">
      <alignment horizontal="center"/>
    </xf>
    <xf numFmtId="0" fontId="67" fillId="30" borderId="0" xfId="0" applyFont="1" applyFill="1"/>
    <xf numFmtId="0" fontId="87" fillId="2" borderId="0" xfId="0" applyFont="1" applyFill="1" applyAlignment="1">
      <alignment horizontal="center"/>
    </xf>
    <xf numFmtId="0" fontId="79" fillId="2" borderId="0" xfId="0" applyFont="1" applyFill="1" applyAlignment="1">
      <alignment horizontal="center"/>
    </xf>
    <xf numFmtId="10" fontId="79" fillId="2" borderId="0" xfId="0" applyNumberFormat="1" applyFont="1" applyFill="1" applyAlignment="1">
      <alignment horizontal="center"/>
    </xf>
    <xf numFmtId="0" fontId="133" fillId="2" borderId="0" xfId="0" applyFont="1" applyFill="1" applyAlignment="1">
      <alignment horizontal="center"/>
    </xf>
    <xf numFmtId="0" fontId="87" fillId="19" borderId="0" xfId="0" applyFont="1" applyFill="1" applyAlignment="1">
      <alignment horizontal="center"/>
    </xf>
    <xf numFmtId="0" fontId="79" fillId="19" borderId="0" xfId="0" applyFont="1" applyFill="1" applyAlignment="1">
      <alignment horizontal="center"/>
    </xf>
    <xf numFmtId="10" fontId="79" fillId="19" borderId="0" xfId="0" applyNumberFormat="1" applyFont="1" applyFill="1" applyAlignment="1">
      <alignment horizontal="center"/>
    </xf>
    <xf numFmtId="0" fontId="133" fillId="19" borderId="0" xfId="0" applyFont="1" applyFill="1" applyAlignment="1">
      <alignment horizontal="center"/>
    </xf>
    <xf numFmtId="0" fontId="79" fillId="37" borderId="0" xfId="0" applyFont="1" applyFill="1" applyAlignment="1">
      <alignment horizontal="center"/>
    </xf>
    <xf numFmtId="10" fontId="79" fillId="37" borderId="0" xfId="0" applyNumberFormat="1" applyFont="1" applyFill="1" applyAlignment="1">
      <alignment horizontal="center"/>
    </xf>
    <xf numFmtId="0" fontId="133" fillId="37" borderId="0" xfId="0" applyFont="1" applyFill="1" applyAlignment="1">
      <alignment horizontal="center"/>
    </xf>
    <xf numFmtId="0" fontId="87" fillId="30" borderId="0" xfId="0" applyFont="1" applyFill="1" applyAlignment="1"/>
    <xf numFmtId="16" fontId="71" fillId="3" borderId="0" xfId="0" applyNumberFormat="1" applyFont="1" applyFill="1" applyAlignment="1">
      <alignment horizontal="center"/>
    </xf>
    <xf numFmtId="0" fontId="70" fillId="3" borderId="0" xfId="0" applyFont="1" applyFill="1" applyAlignment="1"/>
    <xf numFmtId="10" fontId="70" fillId="3" borderId="0" xfId="0" applyNumberFormat="1" applyFont="1" applyFill="1" applyAlignment="1"/>
    <xf numFmtId="0" fontId="133" fillId="3" borderId="0" xfId="0" applyFont="1" applyFill="1" applyAlignment="1"/>
    <xf numFmtId="16" fontId="79" fillId="2" borderId="0" xfId="0" applyNumberFormat="1" applyFont="1" applyFill="1" applyAlignment="1">
      <alignment horizontal="center"/>
    </xf>
    <xf numFmtId="0" fontId="87" fillId="2" borderId="0" xfId="0" applyFont="1" applyFill="1" applyAlignment="1"/>
    <xf numFmtId="10" fontId="87" fillId="2" borderId="0" xfId="0" applyNumberFormat="1" applyFont="1" applyFill="1" applyAlignment="1"/>
    <xf numFmtId="16" fontId="134" fillId="3" borderId="0" xfId="0" applyNumberFormat="1" applyFont="1" applyFill="1" applyAlignment="1">
      <alignment horizontal="center"/>
    </xf>
    <xf numFmtId="0" fontId="71" fillId="3" borderId="0" xfId="0" applyFont="1" applyFill="1" applyAlignment="1"/>
    <xf numFmtId="10" fontId="71" fillId="3" borderId="0" xfId="0" applyNumberFormat="1" applyFont="1" applyFill="1" applyAlignment="1"/>
    <xf numFmtId="0" fontId="130" fillId="2" borderId="0" xfId="0" applyFont="1" applyFill="1" applyAlignment="1"/>
    <xf numFmtId="0" fontId="70" fillId="2" borderId="0" xfId="0" applyFont="1" applyFill="1" applyAlignment="1"/>
    <xf numFmtId="10" fontId="70" fillId="2" borderId="0" xfId="0" applyNumberFormat="1" applyFont="1" applyFill="1" applyAlignment="1"/>
    <xf numFmtId="0" fontId="87" fillId="19" borderId="0" xfId="0" applyFont="1" applyFill="1" applyAlignment="1"/>
    <xf numFmtId="0" fontId="87" fillId="37" borderId="0" xfId="0" applyFont="1" applyFill="1" applyAlignment="1"/>
    <xf numFmtId="0" fontId="116" fillId="3" borderId="0" xfId="0" applyFont="1" applyFill="1" applyAlignment="1">
      <alignment horizontal="center"/>
    </xf>
    <xf numFmtId="0" fontId="70" fillId="30" borderId="0" xfId="0" applyFont="1" applyFill="1"/>
    <xf numFmtId="0" fontId="70" fillId="2" borderId="0" xfId="0" applyFont="1" applyFill="1" applyAlignment="1">
      <alignment horizontal="center"/>
    </xf>
    <xf numFmtId="10" fontId="70" fillId="2" borderId="0" xfId="0" applyNumberFormat="1" applyFont="1" applyFill="1"/>
    <xf numFmtId="0" fontId="132" fillId="30" borderId="0" xfId="0" applyFont="1" applyFill="1" applyAlignment="1">
      <alignment horizontal="center"/>
    </xf>
    <xf numFmtId="0" fontId="70" fillId="30" borderId="0" xfId="0" applyFont="1" applyFill="1" applyAlignment="1">
      <alignment horizontal="center"/>
    </xf>
    <xf numFmtId="10" fontId="70" fillId="30" borderId="0" xfId="0" applyNumberFormat="1" applyFont="1" applyFill="1"/>
    <xf numFmtId="0" fontId="132" fillId="2" borderId="0" xfId="0" applyFont="1" applyFill="1" applyAlignment="1">
      <alignment horizontal="center"/>
    </xf>
    <xf numFmtId="0" fontId="70" fillId="19" borderId="0" xfId="0" applyFont="1" applyFill="1"/>
    <xf numFmtId="0" fontId="132" fillId="19" borderId="0" xfId="0" applyFont="1" applyFill="1" applyAlignment="1">
      <alignment horizontal="center"/>
    </xf>
    <xf numFmtId="0" fontId="70" fillId="19" borderId="0" xfId="0" applyFont="1" applyFill="1" applyAlignment="1">
      <alignment horizontal="center"/>
    </xf>
    <xf numFmtId="10" fontId="70" fillId="19" borderId="0" xfId="0" applyNumberFormat="1" applyFont="1" applyFill="1"/>
    <xf numFmtId="0" fontId="70" fillId="37" borderId="0" xfId="0" applyFont="1" applyFill="1"/>
    <xf numFmtId="0" fontId="132" fillId="37" borderId="0" xfId="0" applyFont="1" applyFill="1" applyAlignment="1">
      <alignment horizontal="center"/>
    </xf>
    <xf numFmtId="0" fontId="70" fillId="37" borderId="0" xfId="0" applyFont="1" applyFill="1" applyAlignment="1">
      <alignment horizontal="center"/>
    </xf>
    <xf numFmtId="10" fontId="70" fillId="37" borderId="0" xfId="0" applyNumberFormat="1" applyFont="1" applyFill="1"/>
    <xf numFmtId="0" fontId="84" fillId="0" borderId="0" xfId="0" applyFont="1" applyAlignment="1">
      <alignment horizontal="center"/>
    </xf>
    <xf numFmtId="10" fontId="84" fillId="0" borderId="0" xfId="0" applyNumberFormat="1" applyFont="1" applyAlignment="1">
      <alignment horizontal="center"/>
    </xf>
    <xf numFmtId="0" fontId="132" fillId="25" borderId="0" xfId="0" applyFont="1" applyFill="1" applyAlignment="1">
      <alignment horizontal="center"/>
    </xf>
    <xf numFmtId="0" fontId="133" fillId="25" borderId="0" xfId="0" applyFont="1" applyFill="1" applyAlignment="1">
      <alignment horizontal="center"/>
    </xf>
    <xf numFmtId="10" fontId="93" fillId="0" borderId="0" xfId="0" applyNumberFormat="1" applyFont="1" applyAlignment="1">
      <alignment horizontal="center"/>
    </xf>
    <xf numFmtId="0" fontId="135" fillId="51" borderId="0" xfId="0" applyFont="1" applyFill="1"/>
    <xf numFmtId="0" fontId="136" fillId="51" borderId="0" xfId="0" applyFont="1" applyFill="1" applyAlignment="1">
      <alignment horizontal="center"/>
    </xf>
    <xf numFmtId="0" fontId="137" fillId="51" borderId="0" xfId="0" applyFont="1" applyFill="1" applyAlignment="1">
      <alignment horizontal="center"/>
    </xf>
    <xf numFmtId="10" fontId="137" fillId="51" borderId="0" xfId="0" applyNumberFormat="1" applyFont="1" applyFill="1" applyAlignment="1">
      <alignment horizontal="center"/>
    </xf>
    <xf numFmtId="10" fontId="138" fillId="11" borderId="0" xfId="0" applyNumberFormat="1" applyFont="1" applyFill="1" applyAlignment="1">
      <alignment horizontal="center"/>
    </xf>
    <xf numFmtId="0" fontId="136" fillId="3" borderId="0" xfId="0" applyFont="1" applyFill="1" applyAlignment="1">
      <alignment horizontal="center"/>
    </xf>
    <xf numFmtId="0" fontId="137" fillId="3" borderId="0" xfId="0" applyFont="1" applyFill="1" applyAlignment="1">
      <alignment horizontal="center"/>
    </xf>
    <xf numFmtId="10" fontId="137" fillId="3" borderId="0" xfId="0" applyNumberFormat="1" applyFont="1" applyFill="1" applyAlignment="1">
      <alignment horizontal="center"/>
    </xf>
    <xf numFmtId="10" fontId="87" fillId="16" borderId="0" xfId="0" applyNumberFormat="1" applyFont="1" applyFill="1" applyAlignment="1">
      <alignment horizontal="center"/>
    </xf>
    <xf numFmtId="0" fontId="139" fillId="51" borderId="0" xfId="0" applyFont="1" applyFill="1" applyAlignment="1">
      <alignment horizontal="center"/>
    </xf>
    <xf numFmtId="0" fontId="140" fillId="51" borderId="0" xfId="0" applyFont="1" applyFill="1" applyAlignment="1">
      <alignment horizontal="center"/>
    </xf>
    <xf numFmtId="0" fontId="141" fillId="51" borderId="0" xfId="0" applyFont="1" applyFill="1" applyAlignment="1">
      <alignment horizontal="center"/>
    </xf>
    <xf numFmtId="10" fontId="141" fillId="52" borderId="0" xfId="0" applyNumberFormat="1" applyFont="1" applyFill="1" applyAlignment="1">
      <alignment horizontal="center"/>
    </xf>
    <xf numFmtId="0" fontId="140" fillId="3" borderId="0" xfId="0" applyFont="1" applyFill="1" applyAlignment="1">
      <alignment horizontal="center"/>
    </xf>
    <xf numFmtId="10" fontId="141" fillId="3" borderId="0" xfId="0" applyNumberFormat="1" applyFont="1" applyFill="1" applyAlignment="1">
      <alignment horizontal="center"/>
    </xf>
    <xf numFmtId="10" fontId="138" fillId="12" borderId="0" xfId="0" applyNumberFormat="1" applyFont="1" applyFill="1" applyAlignment="1">
      <alignment horizontal="center"/>
    </xf>
    <xf numFmtId="0" fontId="93" fillId="3" borderId="0" xfId="0" applyFont="1" applyFill="1" applyAlignment="1">
      <alignment horizontal="center"/>
    </xf>
    <xf numFmtId="10" fontId="142" fillId="0" borderId="0" xfId="0" applyNumberFormat="1" applyFont="1" applyAlignment="1">
      <alignment horizontal="center"/>
    </xf>
    <xf numFmtId="0" fontId="93" fillId="33" borderId="0" xfId="0" applyFont="1" applyFill="1" applyAlignment="1">
      <alignment horizontal="center"/>
    </xf>
    <xf numFmtId="10" fontId="143" fillId="33" borderId="0" xfId="0" applyNumberFormat="1" applyFont="1" applyFill="1" applyAlignment="1">
      <alignment horizontal="center"/>
    </xf>
    <xf numFmtId="10" fontId="142" fillId="33" borderId="0" xfId="0" applyNumberFormat="1" applyFont="1" applyFill="1" applyAlignment="1">
      <alignment horizontal="center"/>
    </xf>
    <xf numFmtId="10" fontId="70" fillId="3" borderId="0" xfId="0" applyNumberFormat="1" applyFont="1" applyFill="1"/>
    <xf numFmtId="0" fontId="144" fillId="33" borderId="0" xfId="0" applyFont="1" applyFill="1" applyAlignment="1">
      <alignment horizontal="center"/>
    </xf>
    <xf numFmtId="10" fontId="87" fillId="0" borderId="0" xfId="0" applyNumberFormat="1" applyFont="1" applyAlignment="1">
      <alignment horizontal="center"/>
    </xf>
    <xf numFmtId="10" fontId="70" fillId="0" borderId="0" xfId="0" applyNumberFormat="1" applyFont="1"/>
    <xf numFmtId="0" fontId="70" fillId="33" borderId="0" xfId="0" applyFont="1" applyFill="1"/>
    <xf numFmtId="10" fontId="70" fillId="33" borderId="0" xfId="0" applyNumberFormat="1" applyFont="1" applyFill="1"/>
    <xf numFmtId="0" fontId="80" fillId="26" borderId="0" xfId="0" applyFont="1" applyFill="1"/>
    <xf numFmtId="0" fontId="93" fillId="26" borderId="0" xfId="0" applyFont="1" applyFill="1" applyAlignment="1">
      <alignment horizontal="center"/>
    </xf>
    <xf numFmtId="0" fontId="70" fillId="26" borderId="0" xfId="0" applyFont="1" applyFill="1"/>
    <xf numFmtId="10" fontId="70" fillId="26" borderId="0" xfId="0" applyNumberFormat="1" applyFont="1" applyFill="1"/>
    <xf numFmtId="0" fontId="139" fillId="46" borderId="0" xfId="0" applyFont="1" applyFill="1" applyAlignment="1">
      <alignment horizontal="center"/>
    </xf>
    <xf numFmtId="0" fontId="136" fillId="46" borderId="0" xfId="0" applyFont="1" applyFill="1" applyAlignment="1">
      <alignment horizontal="center"/>
    </xf>
    <xf numFmtId="0" fontId="137" fillId="46" borderId="0" xfId="0" applyFont="1" applyFill="1" applyAlignment="1">
      <alignment horizontal="center"/>
    </xf>
    <xf numFmtId="10" fontId="141" fillId="46" borderId="0" xfId="0" applyNumberFormat="1" applyFont="1" applyFill="1" applyAlignment="1">
      <alignment horizontal="center"/>
    </xf>
    <xf numFmtId="0" fontId="67" fillId="25" borderId="0" xfId="0" applyFont="1" applyFill="1"/>
    <xf numFmtId="0" fontId="145" fillId="3" borderId="0" xfId="0" applyFont="1" applyFill="1"/>
    <xf numFmtId="0" fontId="127" fillId="3" borderId="0" xfId="0" applyFont="1" applyFill="1" applyAlignment="1">
      <alignment horizontal="center"/>
    </xf>
    <xf numFmtId="0" fontId="145" fillId="3" borderId="0" xfId="0" applyFont="1" applyFill="1" applyAlignment="1">
      <alignment horizontal="center"/>
    </xf>
    <xf numFmtId="0" fontId="141" fillId="3" borderId="0" xfId="0" applyFont="1" applyFill="1" applyAlignment="1">
      <alignment horizontal="center"/>
    </xf>
    <xf numFmtId="10" fontId="146" fillId="11" borderId="0" xfId="0" applyNumberFormat="1" applyFont="1" applyFill="1" applyAlignment="1">
      <alignment horizontal="center"/>
    </xf>
    <xf numFmtId="0" fontId="102" fillId="3" borderId="0" xfId="0" applyFont="1" applyFill="1" applyAlignment="1">
      <alignment horizontal="center"/>
    </xf>
    <xf numFmtId="0" fontId="102" fillId="0" borderId="0" xfId="0" applyFont="1" applyAlignment="1">
      <alignment horizontal="center"/>
    </xf>
    <xf numFmtId="0" fontId="137" fillId="0" borderId="0" xfId="0" applyFont="1" applyAlignment="1">
      <alignment horizontal="center"/>
    </xf>
    <xf numFmtId="10" fontId="137" fillId="0" borderId="0" xfId="0" applyNumberFormat="1" applyFont="1" applyAlignment="1">
      <alignment horizontal="center"/>
    </xf>
    <xf numFmtId="0" fontId="132" fillId="0" borderId="0" xfId="0" applyFont="1" applyAlignment="1">
      <alignment horizontal="center"/>
    </xf>
    <xf numFmtId="10" fontId="93" fillId="3" borderId="0" xfId="0" applyNumberFormat="1" applyFont="1" applyFill="1" applyAlignment="1">
      <alignment horizontal="center"/>
    </xf>
    <xf numFmtId="0" fontId="147" fillId="51" borderId="0" xfId="0" applyFont="1" applyFill="1"/>
    <xf numFmtId="0" fontId="120" fillId="0" borderId="2" xfId="0" applyFont="1" applyBorder="1" applyAlignment="1">
      <alignment horizontal="right"/>
    </xf>
    <xf numFmtId="0" fontId="136" fillId="51" borderId="0" xfId="0" applyFont="1" applyFill="1"/>
    <xf numFmtId="0" fontId="120" fillId="49" borderId="3" xfId="0" applyFont="1" applyFill="1" applyBorder="1" applyAlignment="1">
      <alignment horizontal="left"/>
    </xf>
    <xf numFmtId="0" fontId="120" fillId="49" borderId="3" xfId="0" applyNumberFormat="1" applyFont="1" applyFill="1" applyBorder="1"/>
    <xf numFmtId="0" fontId="148" fillId="3" borderId="0" xfId="0" applyFont="1" applyFill="1" applyAlignment="1">
      <alignment horizontal="center"/>
    </xf>
    <xf numFmtId="10" fontId="143" fillId="0" borderId="0" xfId="0" applyNumberFormat="1" applyFont="1" applyAlignment="1">
      <alignment horizontal="center"/>
    </xf>
    <xf numFmtId="0" fontId="137" fillId="33" borderId="0" xfId="0" applyFont="1" applyFill="1" applyAlignment="1">
      <alignment horizontal="center"/>
    </xf>
    <xf numFmtId="0" fontId="70" fillId="51" borderId="0" xfId="0" applyFont="1" applyFill="1" applyAlignment="1">
      <alignment horizontal="center"/>
    </xf>
    <xf numFmtId="0" fontId="70" fillId="51" borderId="0" xfId="0" applyFont="1" applyFill="1"/>
    <xf numFmtId="10" fontId="70" fillId="51" borderId="0" xfId="0" applyNumberFormat="1" applyFont="1" applyFill="1"/>
    <xf numFmtId="0" fontId="70" fillId="46" borderId="0" xfId="0" applyFont="1" applyFill="1"/>
    <xf numFmtId="10" fontId="142" fillId="46" borderId="0" xfId="0" applyNumberFormat="1" applyFont="1" applyFill="1" applyAlignment="1">
      <alignment horizontal="center"/>
    </xf>
    <xf numFmtId="10" fontId="146" fillId="12" borderId="0" xfId="0" applyNumberFormat="1" applyFont="1" applyFill="1" applyAlignment="1">
      <alignment horizontal="center"/>
    </xf>
    <xf numFmtId="0" fontId="149" fillId="0" borderId="0" xfId="0" applyFont="1" applyAlignment="1">
      <alignment horizontal="center"/>
    </xf>
    <xf numFmtId="10" fontId="136" fillId="0" borderId="0" xfId="0" applyNumberFormat="1" applyFont="1" applyAlignment="1">
      <alignment horizontal="center"/>
    </xf>
    <xf numFmtId="10" fontId="136" fillId="3" borderId="0" xfId="0" applyNumberFormat="1" applyFont="1" applyFill="1" applyAlignment="1">
      <alignment horizontal="center"/>
    </xf>
    <xf numFmtId="0" fontId="80" fillId="25" borderId="0" xfId="0" applyFont="1" applyFill="1"/>
    <xf numFmtId="0" fontId="70" fillId="25" borderId="0" xfId="0" applyFont="1" applyFill="1" applyAlignment="1">
      <alignment horizontal="center"/>
    </xf>
    <xf numFmtId="0" fontId="80" fillId="25" borderId="0" xfId="0" applyFont="1" applyFill="1" applyAlignment="1">
      <alignment horizontal="center"/>
    </xf>
    <xf numFmtId="0" fontId="70" fillId="25" borderId="0" xfId="0" applyFont="1" applyFill="1"/>
    <xf numFmtId="10" fontId="70" fillId="25" borderId="0" xfId="0" applyNumberFormat="1" applyFont="1" applyFill="1"/>
    <xf numFmtId="0" fontId="150" fillId="0" borderId="0" xfId="0" applyFont="1" applyAlignment="1">
      <alignment horizontal="center"/>
    </xf>
    <xf numFmtId="0" fontId="135" fillId="0" borderId="0" xfId="0" applyFont="1" applyAlignment="1">
      <alignment horizontal="center"/>
    </xf>
    <xf numFmtId="0" fontId="71" fillId="25" borderId="0" xfId="0" applyFont="1" applyFill="1" applyAlignment="1">
      <alignment horizontal="center"/>
    </xf>
    <xf numFmtId="0" fontId="149" fillId="27" borderId="0" xfId="0" applyFont="1" applyFill="1" applyAlignment="1">
      <alignment horizontal="center"/>
    </xf>
    <xf numFmtId="0" fontId="136" fillId="27" borderId="0" xfId="0" applyFont="1" applyFill="1" applyAlignment="1">
      <alignment horizontal="center"/>
    </xf>
    <xf numFmtId="0" fontId="80" fillId="27" borderId="0" xfId="0" applyFont="1" applyFill="1" applyAlignment="1">
      <alignment horizontal="center"/>
    </xf>
    <xf numFmtId="10" fontId="137" fillId="27" borderId="0" xfId="0" applyNumberFormat="1" applyFont="1" applyFill="1" applyAlignment="1">
      <alignment horizontal="center"/>
    </xf>
    <xf numFmtId="0" fontId="151" fillId="53" borderId="0" xfId="0" applyFont="1" applyFill="1" applyAlignment="1">
      <alignment horizontal="center"/>
    </xf>
    <xf numFmtId="0" fontId="136" fillId="53" borderId="0" xfId="0" applyFont="1" applyFill="1" applyAlignment="1">
      <alignment horizontal="center"/>
    </xf>
    <xf numFmtId="0" fontId="80" fillId="53" borderId="0" xfId="0" applyFont="1" applyFill="1" applyAlignment="1">
      <alignment horizontal="center"/>
    </xf>
    <xf numFmtId="10" fontId="137" fillId="53" borderId="0" xfId="0" applyNumberFormat="1" applyFont="1" applyFill="1" applyAlignment="1">
      <alignment horizontal="center"/>
    </xf>
    <xf numFmtId="0" fontId="152" fillId="24" borderId="0" xfId="0" applyFont="1" applyFill="1" applyAlignment="1">
      <alignment horizontal="center"/>
    </xf>
    <xf numFmtId="0" fontId="77" fillId="24" borderId="0" xfId="0" applyFont="1" applyFill="1" applyAlignment="1">
      <alignment horizontal="center"/>
    </xf>
    <xf numFmtId="10" fontId="153" fillId="24" borderId="0" xfId="0" applyNumberFormat="1" applyFont="1" applyFill="1" applyAlignment="1">
      <alignment horizontal="center"/>
    </xf>
    <xf numFmtId="10" fontId="153" fillId="3" borderId="0" xfId="0" applyNumberFormat="1" applyFont="1" applyFill="1" applyAlignment="1">
      <alignment horizontal="center"/>
    </xf>
    <xf numFmtId="10" fontId="154" fillId="0" borderId="0" xfId="0" applyNumberFormat="1" applyFont="1" applyAlignment="1">
      <alignment horizontal="center"/>
    </xf>
    <xf numFmtId="10" fontId="154" fillId="3" borderId="0" xfId="0" applyNumberFormat="1" applyFont="1" applyFill="1" applyAlignment="1">
      <alignment horizontal="center"/>
    </xf>
    <xf numFmtId="0" fontId="136" fillId="0" borderId="0" xfId="0" applyFont="1" applyAlignment="1">
      <alignment horizontal="center"/>
    </xf>
    <xf numFmtId="0" fontId="70" fillId="53" borderId="0" xfId="0" applyFont="1" applyFill="1"/>
    <xf numFmtId="0" fontId="70" fillId="53" borderId="0" xfId="0" applyFont="1" applyFill="1" applyAlignment="1">
      <alignment horizontal="center"/>
    </xf>
    <xf numFmtId="10" fontId="70" fillId="53" borderId="0" xfId="0" applyNumberFormat="1" applyFont="1" applyFill="1"/>
    <xf numFmtId="0" fontId="70" fillId="34" borderId="0" xfId="0" applyFont="1" applyFill="1" applyAlignment="1">
      <alignment horizontal="center"/>
    </xf>
    <xf numFmtId="0" fontId="70" fillId="34" borderId="0" xfId="0" applyFont="1" applyFill="1"/>
    <xf numFmtId="10" fontId="70" fillId="34" borderId="0" xfId="0" applyNumberFormat="1" applyFont="1" applyFill="1"/>
    <xf numFmtId="0" fontId="87" fillId="25" borderId="0" xfId="0" applyFont="1" applyFill="1"/>
    <xf numFmtId="0" fontId="87" fillId="2" borderId="0" xfId="0" applyFont="1" applyFill="1"/>
    <xf numFmtId="0" fontId="87" fillId="19" borderId="0" xfId="0" applyFont="1" applyFill="1"/>
    <xf numFmtId="0" fontId="87" fillId="37" borderId="0" xfId="0" applyFont="1" applyFill="1"/>
    <xf numFmtId="0" fontId="155" fillId="3" borderId="0" xfId="0" applyFont="1" applyFill="1" applyAlignment="1">
      <alignment horizontal="center"/>
    </xf>
    <xf numFmtId="1" fontId="149" fillId="3" borderId="0" xfId="0" applyNumberFormat="1" applyFont="1" applyFill="1" applyAlignment="1">
      <alignment horizontal="center"/>
    </xf>
    <xf numFmtId="0" fontId="149" fillId="3" borderId="0" xfId="0" applyFont="1" applyFill="1" applyAlignment="1">
      <alignment horizontal="center"/>
    </xf>
    <xf numFmtId="0" fontId="80" fillId="3" borderId="0" xfId="0" applyFont="1" applyFill="1" applyAlignment="1">
      <alignment horizontal="center"/>
    </xf>
    <xf numFmtId="0" fontId="79" fillId="34" borderId="0" xfId="0" applyFont="1" applyFill="1" applyAlignment="1">
      <alignment horizontal="center"/>
    </xf>
    <xf numFmtId="10" fontId="79" fillId="34" borderId="0" xfId="0" applyNumberFormat="1" applyFont="1" applyFill="1" applyAlignment="1">
      <alignment horizontal="center"/>
    </xf>
    <xf numFmtId="0" fontId="133" fillId="34" borderId="0" xfId="0" applyFont="1" applyFill="1" applyAlignment="1">
      <alignment horizontal="center"/>
    </xf>
    <xf numFmtId="10" fontId="79" fillId="3" borderId="0" xfId="0" applyNumberFormat="1" applyFont="1" applyFill="1" applyAlignment="1">
      <alignment horizontal="center"/>
    </xf>
    <xf numFmtId="0" fontId="71" fillId="53" borderId="0" xfId="0" applyFont="1" applyFill="1" applyAlignment="1">
      <alignment horizontal="center"/>
    </xf>
    <xf numFmtId="16" fontId="70" fillId="53" borderId="0" xfId="0" applyNumberFormat="1" applyFont="1" applyFill="1" applyAlignment="1"/>
    <xf numFmtId="0" fontId="70" fillId="53" borderId="0" xfId="0" applyFont="1" applyFill="1" applyAlignment="1"/>
    <xf numFmtId="10" fontId="70" fillId="53" borderId="0" xfId="0" applyNumberFormat="1" applyFont="1" applyFill="1" applyAlignment="1"/>
    <xf numFmtId="0" fontId="132" fillId="53" borderId="0" xfId="0" applyFont="1" applyFill="1" applyAlignment="1"/>
    <xf numFmtId="0" fontId="133" fillId="25" borderId="0" xfId="0" applyFont="1" applyFill="1" applyAlignment="1"/>
    <xf numFmtId="0" fontId="132" fillId="2" borderId="0" xfId="0" applyFont="1" applyFill="1" applyAlignment="1"/>
    <xf numFmtId="16" fontId="70" fillId="53" borderId="0" xfId="0" applyNumberFormat="1" applyFont="1" applyFill="1" applyAlignment="1">
      <alignment horizontal="center"/>
    </xf>
    <xf numFmtId="0" fontId="77" fillId="10" borderId="0" xfId="0" applyFont="1" applyFill="1"/>
    <xf numFmtId="0" fontId="87" fillId="8" borderId="0" xfId="0" applyFont="1" applyFill="1" applyAlignment="1">
      <alignment horizontal="center"/>
    </xf>
    <xf numFmtId="0" fontId="138" fillId="8" borderId="0" xfId="0" applyFont="1" applyFill="1" applyAlignment="1">
      <alignment horizontal="center"/>
    </xf>
    <xf numFmtId="10" fontId="138" fillId="8" borderId="0" xfId="0" applyNumberFormat="1" applyFont="1" applyFill="1" applyAlignment="1">
      <alignment horizontal="center"/>
    </xf>
    <xf numFmtId="0" fontId="132" fillId="16" borderId="0" xfId="0" applyFont="1" applyFill="1" applyAlignment="1">
      <alignment horizontal="center"/>
    </xf>
    <xf numFmtId="0" fontId="117" fillId="10" borderId="0" xfId="0" applyFont="1" applyFill="1" applyAlignment="1">
      <alignment horizontal="center"/>
    </xf>
    <xf numFmtId="0" fontId="152" fillId="10" borderId="0" xfId="0" applyFont="1" applyFill="1" applyAlignment="1">
      <alignment horizontal="center"/>
    </xf>
    <xf numFmtId="10" fontId="152" fillId="10" borderId="0" xfId="0" applyNumberFormat="1" applyFont="1" applyFill="1" applyAlignment="1">
      <alignment horizontal="center"/>
    </xf>
    <xf numFmtId="0" fontId="138" fillId="2" borderId="0" xfId="0" applyFont="1" applyFill="1" applyAlignment="1">
      <alignment horizontal="center"/>
    </xf>
    <xf numFmtId="10" fontId="138" fillId="2" borderId="0" xfId="0" applyNumberFormat="1" applyFont="1" applyFill="1" applyAlignment="1">
      <alignment horizontal="center"/>
    </xf>
    <xf numFmtId="0" fontId="77" fillId="8" borderId="0" xfId="0" applyFont="1" applyFill="1"/>
    <xf numFmtId="0" fontId="121" fillId="8" borderId="0" xfId="0" applyFont="1" applyFill="1" applyAlignment="1">
      <alignment horizontal="center"/>
    </xf>
    <xf numFmtId="0" fontId="117" fillId="8" borderId="0" xfId="0" applyFont="1" applyFill="1" applyAlignment="1">
      <alignment horizontal="center"/>
    </xf>
    <xf numFmtId="0" fontId="152" fillId="8" borderId="0" xfId="0" applyFont="1" applyFill="1" applyAlignment="1">
      <alignment horizontal="center"/>
    </xf>
    <xf numFmtId="10" fontId="152" fillId="8" borderId="0" xfId="0" applyNumberFormat="1" applyFont="1" applyFill="1" applyAlignment="1">
      <alignment horizontal="center"/>
    </xf>
    <xf numFmtId="0" fontId="122" fillId="4" borderId="0" xfId="0" applyFont="1" applyFill="1"/>
    <xf numFmtId="0" fontId="145" fillId="4" borderId="0" xfId="0" applyFont="1" applyFill="1" applyAlignment="1">
      <alignment horizontal="center"/>
    </xf>
    <xf numFmtId="0" fontId="151" fillId="4" borderId="0" xfId="0" applyFont="1" applyFill="1" applyAlignment="1">
      <alignment horizontal="center"/>
    </xf>
    <xf numFmtId="10" fontId="151" fillId="4" borderId="0" xfId="0" applyNumberFormat="1" applyFont="1" applyFill="1" applyAlignment="1">
      <alignment horizontal="center"/>
    </xf>
    <xf numFmtId="0" fontId="84" fillId="26" borderId="0" xfId="0" applyFont="1" applyFill="1" applyAlignment="1">
      <alignment horizontal="center"/>
    </xf>
    <xf numFmtId="10" fontId="93" fillId="26" borderId="0" xfId="0" applyNumberFormat="1" applyFont="1" applyFill="1" applyAlignment="1">
      <alignment horizontal="center"/>
    </xf>
    <xf numFmtId="0" fontId="156" fillId="30" borderId="0" xfId="0" applyFont="1" applyFill="1" applyAlignment="1">
      <alignment horizontal="center"/>
    </xf>
    <xf numFmtId="0" fontId="116" fillId="39" borderId="0" xfId="0" applyFont="1" applyFill="1"/>
    <xf numFmtId="0" fontId="89" fillId="39" borderId="0" xfId="0" applyFont="1" applyFill="1" applyAlignment="1">
      <alignment horizontal="center"/>
    </xf>
    <xf numFmtId="0" fontId="157" fillId="39" borderId="0" xfId="0" applyFont="1" applyFill="1" applyAlignment="1">
      <alignment horizontal="center"/>
    </xf>
    <xf numFmtId="10" fontId="157" fillId="39" borderId="0" xfId="0" applyNumberFormat="1" applyFont="1" applyFill="1" applyAlignment="1">
      <alignment horizontal="center"/>
    </xf>
    <xf numFmtId="0" fontId="87" fillId="25" borderId="0" xfId="0" applyFont="1" applyFill="1" applyAlignment="1">
      <alignment horizontal="center"/>
    </xf>
    <xf numFmtId="0" fontId="158" fillId="25" borderId="0" xfId="0" applyFont="1" applyFill="1" applyAlignment="1">
      <alignment horizontal="center"/>
    </xf>
    <xf numFmtId="10" fontId="158" fillId="25" borderId="0" xfId="0" applyNumberFormat="1" applyFont="1" applyFill="1" applyAlignment="1">
      <alignment horizontal="center"/>
    </xf>
    <xf numFmtId="10" fontId="159" fillId="35" borderId="0" xfId="0" applyNumberFormat="1" applyFont="1" applyFill="1" applyAlignment="1">
      <alignment horizontal="center"/>
    </xf>
    <xf numFmtId="0" fontId="70" fillId="39" borderId="0" xfId="0" applyFont="1" applyFill="1" applyAlignment="1">
      <alignment horizontal="center"/>
    </xf>
    <xf numFmtId="0" fontId="87" fillId="14" borderId="0" xfId="0" applyFont="1" applyFill="1" applyAlignment="1">
      <alignment horizontal="center"/>
    </xf>
    <xf numFmtId="0" fontId="138" fillId="14" borderId="0" xfId="0" applyFont="1" applyFill="1" applyAlignment="1">
      <alignment horizontal="center"/>
    </xf>
    <xf numFmtId="10" fontId="138" fillId="14" borderId="0" xfId="0" applyNumberFormat="1" applyFont="1" applyFill="1" applyAlignment="1">
      <alignment horizontal="center"/>
    </xf>
    <xf numFmtId="0" fontId="116" fillId="26" borderId="0" xfId="0" applyFont="1" applyFill="1"/>
    <xf numFmtId="0" fontId="157" fillId="26" borderId="0" xfId="0" applyFont="1" applyFill="1" applyAlignment="1">
      <alignment horizontal="center"/>
    </xf>
    <xf numFmtId="10" fontId="157" fillId="26" borderId="0" xfId="0" applyNumberFormat="1" applyFont="1" applyFill="1" applyAlignment="1">
      <alignment horizontal="center"/>
    </xf>
    <xf numFmtId="10" fontId="159" fillId="3" borderId="0" xfId="0" applyNumberFormat="1" applyFont="1" applyFill="1" applyAlignment="1">
      <alignment horizontal="center"/>
    </xf>
    <xf numFmtId="0" fontId="93" fillId="0" borderId="0" xfId="0" applyFont="1"/>
    <xf numFmtId="0" fontId="144" fillId="33" borderId="0" xfId="0" applyFont="1" applyFill="1"/>
    <xf numFmtId="164" fontId="93" fillId="0" borderId="0" xfId="0" applyNumberFormat="1" applyFont="1" applyAlignment="1">
      <alignment horizontal="center"/>
    </xf>
    <xf numFmtId="164" fontId="93" fillId="3" borderId="0" xfId="0" applyNumberFormat="1" applyFont="1" applyFill="1" applyAlignment="1">
      <alignment horizontal="center"/>
    </xf>
    <xf numFmtId="164" fontId="93" fillId="26" borderId="0" xfId="0" applyNumberFormat="1" applyFont="1" applyFill="1" applyAlignment="1">
      <alignment horizontal="center"/>
    </xf>
    <xf numFmtId="0" fontId="157" fillId="33" borderId="0" xfId="0" applyFont="1" applyFill="1" applyAlignment="1">
      <alignment horizontal="center"/>
    </xf>
    <xf numFmtId="10" fontId="137" fillId="33" borderId="0" xfId="0" applyNumberFormat="1" applyFont="1" applyFill="1" applyAlignment="1">
      <alignment horizontal="center"/>
    </xf>
    <xf numFmtId="0" fontId="137" fillId="26" borderId="0" xfId="0" applyFont="1" applyFill="1" applyAlignment="1">
      <alignment horizontal="center"/>
    </xf>
    <xf numFmtId="10" fontId="137" fillId="26" borderId="0" xfId="0" applyNumberFormat="1" applyFont="1" applyFill="1" applyAlignment="1">
      <alignment horizontal="center"/>
    </xf>
    <xf numFmtId="0" fontId="102" fillId="26" borderId="0" xfId="0" applyFont="1" applyFill="1"/>
    <xf numFmtId="0" fontId="102" fillId="26" borderId="0" xfId="0" applyFont="1" applyFill="1" applyAlignment="1">
      <alignment horizontal="center"/>
    </xf>
    <xf numFmtId="10" fontId="148" fillId="0" borderId="0" xfId="0" applyNumberFormat="1" applyFont="1" applyAlignment="1">
      <alignment horizontal="center"/>
    </xf>
    <xf numFmtId="10" fontId="148" fillId="3" borderId="0" xfId="0" applyNumberFormat="1" applyFont="1" applyFill="1" applyAlignment="1">
      <alignment horizontal="center"/>
    </xf>
    <xf numFmtId="0" fontId="117" fillId="41" borderId="0" xfId="0" applyFont="1" applyFill="1" applyAlignment="1">
      <alignment horizontal="center"/>
    </xf>
    <xf numFmtId="0" fontId="153" fillId="41" borderId="0" xfId="0" applyFont="1" applyFill="1" applyAlignment="1">
      <alignment horizontal="center"/>
    </xf>
    <xf numFmtId="10" fontId="158" fillId="41" borderId="0" xfId="0" applyNumberFormat="1" applyFont="1" applyFill="1" applyAlignment="1">
      <alignment horizontal="center"/>
    </xf>
    <xf numFmtId="0" fontId="140" fillId="4" borderId="0" xfId="0" applyFont="1" applyFill="1" applyAlignment="1">
      <alignment horizontal="center"/>
    </xf>
    <xf numFmtId="10" fontId="160" fillId="4" borderId="0" xfId="0" applyNumberFormat="1" applyFont="1" applyFill="1" applyAlignment="1">
      <alignment horizontal="center"/>
    </xf>
    <xf numFmtId="0" fontId="117" fillId="30" borderId="0" xfId="0" applyFont="1" applyFill="1" applyAlignment="1">
      <alignment horizontal="center"/>
    </xf>
    <xf numFmtId="0" fontId="116" fillId="25" borderId="0" xfId="0" applyFont="1" applyFill="1"/>
    <xf numFmtId="0" fontId="89" fillId="25" borderId="0" xfId="0" applyFont="1" applyFill="1" applyAlignment="1">
      <alignment horizontal="center"/>
    </xf>
    <xf numFmtId="0" fontId="160" fillId="25" borderId="0" xfId="0" applyFont="1" applyFill="1" applyAlignment="1">
      <alignment horizontal="center"/>
    </xf>
    <xf numFmtId="10" fontId="160" fillId="25" borderId="0" xfId="0" applyNumberFormat="1" applyFont="1" applyFill="1" applyAlignment="1">
      <alignment horizontal="center"/>
    </xf>
    <xf numFmtId="0" fontId="84" fillId="39" borderId="0" xfId="0" applyFont="1" applyFill="1" applyAlignment="1">
      <alignment horizontal="center"/>
    </xf>
    <xf numFmtId="10" fontId="93" fillId="39" borderId="0" xfId="0" applyNumberFormat="1" applyFont="1" applyFill="1" applyAlignment="1">
      <alignment horizontal="center"/>
    </xf>
    <xf numFmtId="0" fontId="160" fillId="26" borderId="0" xfId="0" applyFont="1" applyFill="1" applyAlignment="1">
      <alignment horizontal="center"/>
    </xf>
    <xf numFmtId="10" fontId="160" fillId="26" borderId="0" xfId="0" applyNumberFormat="1" applyFont="1" applyFill="1" applyAlignment="1">
      <alignment horizontal="center"/>
    </xf>
    <xf numFmtId="0" fontId="69" fillId="27" borderId="0" xfId="0" applyFont="1" applyFill="1" applyAlignment="1">
      <alignment horizontal="center"/>
    </xf>
    <xf numFmtId="10" fontId="115" fillId="27" borderId="0" xfId="0" applyNumberFormat="1" applyFont="1" applyFill="1" applyAlignment="1">
      <alignment horizontal="center"/>
    </xf>
    <xf numFmtId="0" fontId="149" fillId="25" borderId="0" xfId="0" applyFont="1" applyFill="1" applyAlignment="1">
      <alignment horizontal="center"/>
    </xf>
    <xf numFmtId="0" fontId="84" fillId="25" borderId="0" xfId="0" applyFont="1" applyFill="1" applyAlignment="1">
      <alignment horizontal="center"/>
    </xf>
    <xf numFmtId="164" fontId="93" fillId="25" borderId="0" xfId="0" applyNumberFormat="1" applyFont="1" applyFill="1" applyAlignment="1">
      <alignment horizontal="center"/>
    </xf>
    <xf numFmtId="0" fontId="87" fillId="14" borderId="0" xfId="0" applyFont="1" applyFill="1"/>
    <xf numFmtId="10" fontId="159" fillId="16" borderId="0" xfId="0" applyNumberFormat="1" applyFont="1" applyFill="1" applyAlignment="1">
      <alignment horizontal="center"/>
    </xf>
    <xf numFmtId="0" fontId="135" fillId="3" borderId="0" xfId="0" applyFont="1" applyFill="1"/>
    <xf numFmtId="0" fontId="162" fillId="3" borderId="0" xfId="0" applyFont="1" applyFill="1" applyAlignment="1">
      <alignment horizontal="center"/>
    </xf>
    <xf numFmtId="10" fontId="162" fillId="3" borderId="0" xfId="0" applyNumberFormat="1" applyFont="1" applyFill="1" applyAlignment="1">
      <alignment horizontal="center"/>
    </xf>
    <xf numFmtId="10" fontId="163" fillId="0" borderId="0" xfId="0" applyNumberFormat="1" applyFont="1" applyAlignment="1">
      <alignment horizontal="center"/>
    </xf>
    <xf numFmtId="166" fontId="0" fillId="0" borderId="0" xfId="0" applyNumberFormat="1"/>
    <xf numFmtId="10" fontId="134" fillId="0" borderId="0" xfId="0" applyNumberFormat="1" applyFont="1" applyAlignment="1">
      <alignment horizontal="center"/>
    </xf>
    <xf numFmtId="0" fontId="148" fillId="27" borderId="0" xfId="0" applyFont="1" applyFill="1" applyAlignment="1">
      <alignment horizontal="center"/>
    </xf>
    <xf numFmtId="0" fontId="70" fillId="27" borderId="0" xfId="0" applyFont="1" applyFill="1" applyAlignment="1">
      <alignment horizontal="center"/>
    </xf>
    <xf numFmtId="0" fontId="96" fillId="27" borderId="0" xfId="0" applyFont="1" applyFill="1" applyAlignment="1">
      <alignment horizontal="center"/>
    </xf>
    <xf numFmtId="164" fontId="93" fillId="27" borderId="0" xfId="0" applyNumberFormat="1" applyFont="1" applyFill="1" applyAlignment="1">
      <alignment horizontal="center"/>
    </xf>
    <xf numFmtId="10" fontId="86" fillId="27" borderId="0" xfId="0" applyNumberFormat="1" applyFont="1" applyFill="1" applyAlignment="1">
      <alignment horizontal="center"/>
    </xf>
    <xf numFmtId="10" fontId="80" fillId="27" borderId="0" xfId="0" applyNumberFormat="1" applyFont="1" applyFill="1" applyAlignment="1">
      <alignment horizontal="center"/>
    </xf>
    <xf numFmtId="10" fontId="144" fillId="3" borderId="0" xfId="0" applyNumberFormat="1" applyFont="1" applyFill="1" applyAlignment="1">
      <alignment horizontal="center"/>
    </xf>
    <xf numFmtId="0" fontId="137" fillId="27" borderId="0" xfId="0" applyFont="1" applyFill="1" applyAlignment="1">
      <alignment horizontal="center"/>
    </xf>
    <xf numFmtId="10" fontId="141" fillId="27" borderId="0" xfId="0" applyNumberFormat="1" applyFont="1" applyFill="1" applyAlignment="1">
      <alignment horizontal="center"/>
    </xf>
    <xf numFmtId="0" fontId="89" fillId="27" borderId="0" xfId="0" applyFont="1" applyFill="1" applyAlignment="1">
      <alignment horizontal="center"/>
    </xf>
    <xf numFmtId="10" fontId="86" fillId="3" borderId="0" xfId="0" applyNumberFormat="1" applyFont="1" applyFill="1" applyAlignment="1">
      <alignment horizontal="center"/>
    </xf>
    <xf numFmtId="0" fontId="84" fillId="27" borderId="0" xfId="0" applyFont="1" applyFill="1" applyAlignment="1">
      <alignment horizontal="center"/>
    </xf>
    <xf numFmtId="0" fontId="151" fillId="9" borderId="0" xfId="0" applyFont="1" applyFill="1" applyAlignment="1">
      <alignment horizontal="center"/>
    </xf>
    <xf numFmtId="0" fontId="149" fillId="9" borderId="0" xfId="0" applyFont="1" applyFill="1" applyAlignment="1">
      <alignment horizontal="center"/>
    </xf>
    <xf numFmtId="0" fontId="137" fillId="9" borderId="0" xfId="0" applyFont="1" applyFill="1" applyAlignment="1">
      <alignment horizontal="center"/>
    </xf>
    <xf numFmtId="10" fontId="137" fillId="9" borderId="0" xfId="0" applyNumberFormat="1" applyFont="1" applyFill="1" applyAlignment="1">
      <alignment horizontal="center"/>
    </xf>
    <xf numFmtId="0" fontId="136" fillId="9" borderId="0" xfId="0" applyFont="1" applyFill="1" applyAlignment="1">
      <alignment horizontal="center"/>
    </xf>
    <xf numFmtId="10" fontId="149" fillId="9" borderId="0" xfId="0" applyNumberFormat="1" applyFont="1" applyFill="1" applyAlignment="1">
      <alignment horizontal="center"/>
    </xf>
    <xf numFmtId="0" fontId="148" fillId="9" borderId="0" xfId="0" applyFont="1" applyFill="1" applyAlignment="1">
      <alignment horizontal="center"/>
    </xf>
    <xf numFmtId="0" fontId="70" fillId="9" borderId="0" xfId="0" applyFont="1" applyFill="1" applyAlignment="1">
      <alignment horizontal="center"/>
    </xf>
    <xf numFmtId="0" fontId="70" fillId="9" borderId="0" xfId="0" applyFont="1" applyFill="1"/>
    <xf numFmtId="10" fontId="93" fillId="9" borderId="0" xfId="0" applyNumberFormat="1" applyFont="1" applyFill="1"/>
    <xf numFmtId="0" fontId="135" fillId="9" borderId="0" xfId="0" applyFont="1" applyFill="1" applyAlignment="1">
      <alignment horizontal="center"/>
    </xf>
    <xf numFmtId="10" fontId="80" fillId="9" borderId="0" xfId="0" applyNumberFormat="1" applyFont="1" applyFill="1" applyAlignment="1">
      <alignment horizontal="center"/>
    </xf>
    <xf numFmtId="0" fontId="144" fillId="3" borderId="0" xfId="0" applyFont="1" applyFill="1" applyAlignment="1">
      <alignment horizontal="center"/>
    </xf>
    <xf numFmtId="0" fontId="158" fillId="24" borderId="0" xfId="0" applyFont="1" applyFill="1" applyAlignment="1">
      <alignment horizontal="center"/>
    </xf>
    <xf numFmtId="0" fontId="153" fillId="24" borderId="0" xfId="0" applyFont="1" applyFill="1" applyAlignment="1">
      <alignment horizontal="center"/>
    </xf>
    <xf numFmtId="0" fontId="132" fillId="24" borderId="0" xfId="0" applyFont="1" applyFill="1" applyAlignment="1">
      <alignment horizontal="center"/>
    </xf>
    <xf numFmtId="10" fontId="152" fillId="24" borderId="0" xfId="0" applyNumberFormat="1" applyFont="1" applyFill="1" applyAlignment="1">
      <alignment horizontal="center"/>
    </xf>
    <xf numFmtId="0" fontId="158" fillId="35" borderId="0" xfId="0" applyFont="1" applyFill="1" applyAlignment="1">
      <alignment horizontal="center"/>
    </xf>
    <xf numFmtId="0" fontId="153" fillId="35" borderId="0" xfId="0" applyFont="1" applyFill="1" applyAlignment="1">
      <alignment horizontal="center"/>
    </xf>
    <xf numFmtId="10" fontId="153" fillId="35" borderId="0" xfId="0" applyNumberFormat="1" applyFont="1" applyFill="1" applyAlignment="1">
      <alignment horizontal="center"/>
    </xf>
    <xf numFmtId="10" fontId="117" fillId="24" borderId="0" xfId="0" applyNumberFormat="1" applyFont="1" applyFill="1" applyAlignment="1">
      <alignment horizontal="center"/>
    </xf>
    <xf numFmtId="0" fontId="67" fillId="26" borderId="0" xfId="0" applyFont="1" applyFill="1"/>
    <xf numFmtId="0" fontId="152" fillId="2" borderId="0" xfId="0" applyFont="1" applyFill="1" applyAlignment="1">
      <alignment horizontal="center"/>
    </xf>
    <xf numFmtId="0" fontId="153" fillId="2" borderId="0" xfId="0" applyFont="1" applyFill="1" applyAlignment="1">
      <alignment horizontal="center"/>
    </xf>
    <xf numFmtId="10" fontId="153" fillId="2" borderId="0" xfId="0" applyNumberFormat="1" applyFont="1" applyFill="1" applyAlignment="1">
      <alignment horizontal="center"/>
    </xf>
    <xf numFmtId="10" fontId="117" fillId="2" borderId="0" xfId="0" applyNumberFormat="1" applyFont="1" applyFill="1" applyAlignment="1">
      <alignment horizontal="center"/>
    </xf>
    <xf numFmtId="0" fontId="152" fillId="19" borderId="0" xfId="0" applyFont="1" applyFill="1" applyAlignment="1">
      <alignment horizontal="center"/>
    </xf>
    <xf numFmtId="0" fontId="153" fillId="19" borderId="0" xfId="0" applyFont="1" applyFill="1" applyAlignment="1">
      <alignment horizontal="center"/>
    </xf>
    <xf numFmtId="10" fontId="153" fillId="19" borderId="0" xfId="0" applyNumberFormat="1" applyFont="1" applyFill="1" applyAlignment="1">
      <alignment horizontal="center"/>
    </xf>
    <xf numFmtId="10" fontId="117" fillId="19" borderId="0" xfId="0" applyNumberFormat="1" applyFont="1" applyFill="1" applyAlignment="1">
      <alignment horizontal="center"/>
    </xf>
    <xf numFmtId="0" fontId="152" fillId="3" borderId="0" xfId="0" applyFont="1" applyFill="1" applyAlignment="1">
      <alignment horizontal="center"/>
    </xf>
    <xf numFmtId="0" fontId="138" fillId="3" borderId="0" xfId="0" applyFont="1" applyFill="1" applyAlignment="1">
      <alignment horizontal="center"/>
    </xf>
    <xf numFmtId="0" fontId="62" fillId="3" borderId="0" xfId="0" applyFont="1" applyFill="1" applyAlignment="1">
      <alignment horizontal="center"/>
    </xf>
    <xf numFmtId="0" fontId="0" fillId="0" borderId="0" xfId="0" applyFont="1"/>
    <xf numFmtId="0" fontId="62" fillId="0" borderId="0" xfId="0" applyFont="1"/>
    <xf numFmtId="0" fontId="79" fillId="3" borderId="0" xfId="0" applyFont="1" applyFill="1" applyAlignment="1">
      <alignment horizontal="center"/>
    </xf>
    <xf numFmtId="0" fontId="133" fillId="3" borderId="0" xfId="0" applyFont="1" applyFill="1" applyAlignment="1">
      <alignment horizontal="center"/>
    </xf>
    <xf numFmtId="0" fontId="131" fillId="3" borderId="0" xfId="0" applyFont="1" applyFill="1" applyAlignment="1"/>
    <xf numFmtId="16" fontId="79" fillId="3" borderId="0" xfId="0" applyNumberFormat="1" applyFont="1" applyFill="1" applyAlignment="1">
      <alignment horizontal="center"/>
    </xf>
    <xf numFmtId="0" fontId="79" fillId="3" borderId="0" xfId="0" applyFont="1" applyFill="1" applyAlignment="1"/>
    <xf numFmtId="10" fontId="87" fillId="3" borderId="0" xfId="0" applyNumberFormat="1" applyFont="1" applyFill="1" applyAlignment="1"/>
    <xf numFmtId="0" fontId="67" fillId="3" borderId="0" xfId="0" applyFont="1" applyFill="1"/>
    <xf numFmtId="0" fontId="87" fillId="3" borderId="0" xfId="0" applyFont="1" applyFill="1"/>
    <xf numFmtId="10" fontId="87" fillId="3" borderId="0" xfId="0" applyNumberFormat="1" applyFont="1" applyFill="1"/>
    <xf numFmtId="10" fontId="84" fillId="3" borderId="0" xfId="0" applyNumberFormat="1" applyFont="1" applyFill="1" applyAlignment="1">
      <alignment horizontal="center"/>
    </xf>
    <xf numFmtId="0" fontId="148" fillId="3" borderId="0" xfId="0" applyFont="1" applyFill="1"/>
    <xf numFmtId="10" fontId="105" fillId="3" borderId="0" xfId="0" applyNumberFormat="1" applyFont="1" applyFill="1" applyAlignment="1">
      <alignment horizontal="center"/>
    </xf>
    <xf numFmtId="10" fontId="87" fillId="3" borderId="0" xfId="0" applyNumberFormat="1" applyFont="1" applyFill="1" applyAlignment="1">
      <alignment horizontal="center"/>
    </xf>
    <xf numFmtId="10" fontId="142" fillId="3" borderId="0" xfId="0" applyNumberFormat="1" applyFont="1" applyFill="1" applyAlignment="1">
      <alignment horizontal="center"/>
    </xf>
    <xf numFmtId="0" fontId="164" fillId="3" borderId="0" xfId="0" applyFont="1" applyFill="1" applyAlignment="1">
      <alignment horizontal="center"/>
    </xf>
    <xf numFmtId="3" fontId="164" fillId="3" borderId="0" xfId="0" applyNumberFormat="1" applyFont="1" applyFill="1" applyAlignment="1">
      <alignment horizontal="center"/>
    </xf>
    <xf numFmtId="10" fontId="165" fillId="0" borderId="0" xfId="0" applyNumberFormat="1" applyFont="1" applyAlignment="1">
      <alignment horizontal="center"/>
    </xf>
    <xf numFmtId="0" fontId="87" fillId="18" borderId="0" xfId="0" applyFont="1" applyFill="1" applyAlignment="1">
      <alignment horizontal="center"/>
    </xf>
    <xf numFmtId="0" fontId="79" fillId="18" borderId="0" xfId="0" applyFont="1" applyFill="1" applyAlignment="1">
      <alignment horizontal="center"/>
    </xf>
    <xf numFmtId="10" fontId="79" fillId="18" borderId="0" xfId="0" applyNumberFormat="1" applyFont="1" applyFill="1" applyAlignment="1">
      <alignment horizontal="center"/>
    </xf>
    <xf numFmtId="0" fontId="133" fillId="18" borderId="0" xfId="0" applyFont="1" applyFill="1" applyAlignment="1">
      <alignment horizontal="center"/>
    </xf>
    <xf numFmtId="0" fontId="67" fillId="18" borderId="0" xfId="0" applyFont="1" applyFill="1"/>
    <xf numFmtId="0" fontId="87" fillId="10" borderId="0" xfId="0" applyFont="1" applyFill="1" applyAlignment="1">
      <alignment horizontal="center"/>
    </xf>
    <xf numFmtId="0" fontId="79" fillId="10" borderId="0" xfId="0" applyFont="1" applyFill="1" applyAlignment="1">
      <alignment horizontal="center"/>
    </xf>
    <xf numFmtId="10" fontId="79" fillId="10" borderId="0" xfId="0" applyNumberFormat="1" applyFont="1" applyFill="1" applyAlignment="1">
      <alignment horizontal="center"/>
    </xf>
    <xf numFmtId="0" fontId="133" fillId="10" borderId="0" xfId="0" applyFont="1" applyFill="1" applyAlignment="1">
      <alignment horizontal="center"/>
    </xf>
    <xf numFmtId="0" fontId="87" fillId="38" borderId="0" xfId="0" applyFont="1" applyFill="1" applyAlignment="1">
      <alignment horizontal="center"/>
    </xf>
    <xf numFmtId="0" fontId="79" fillId="38" borderId="0" xfId="0" applyFont="1" applyFill="1" applyAlignment="1">
      <alignment horizontal="center"/>
    </xf>
    <xf numFmtId="0" fontId="134" fillId="38" borderId="0" xfId="0" applyFont="1" applyFill="1" applyAlignment="1">
      <alignment horizontal="center"/>
    </xf>
    <xf numFmtId="10" fontId="134" fillId="38" borderId="0" xfId="0" applyNumberFormat="1" applyFont="1" applyFill="1" applyAlignment="1">
      <alignment horizontal="center"/>
    </xf>
    <xf numFmtId="0" fontId="166" fillId="38" borderId="0" xfId="0" applyFont="1" applyFill="1" applyAlignment="1">
      <alignment horizontal="center"/>
    </xf>
    <xf numFmtId="10" fontId="79" fillId="38" borderId="0" xfId="0" applyNumberFormat="1" applyFont="1" applyFill="1" applyAlignment="1">
      <alignment horizontal="center"/>
    </xf>
    <xf numFmtId="0" fontId="133" fillId="38" borderId="0" xfId="0" applyFont="1" applyFill="1" applyAlignment="1">
      <alignment horizontal="center"/>
    </xf>
    <xf numFmtId="16" fontId="70" fillId="3" borderId="0" xfId="0" applyNumberFormat="1" applyFont="1" applyFill="1" applyAlignment="1">
      <alignment horizontal="center"/>
    </xf>
    <xf numFmtId="0" fontId="133" fillId="2" borderId="0" xfId="0" applyFont="1" applyFill="1" applyAlignment="1"/>
    <xf numFmtId="0" fontId="0" fillId="18" borderId="0" xfId="0" applyFill="1"/>
    <xf numFmtId="0" fontId="70" fillId="18" borderId="0" xfId="0" applyFont="1" applyFill="1"/>
    <xf numFmtId="10" fontId="70" fillId="18" borderId="0" xfId="0" applyNumberFormat="1" applyFont="1" applyFill="1"/>
    <xf numFmtId="0" fontId="67" fillId="2" borderId="0" xfId="0" applyFont="1" applyFill="1"/>
    <xf numFmtId="10" fontId="70" fillId="25" borderId="0" xfId="0" applyNumberFormat="1" applyFont="1" applyFill="1" applyAlignment="1">
      <alignment horizontal="center"/>
    </xf>
    <xf numFmtId="0" fontId="70" fillId="10" borderId="0" xfId="0" applyFont="1" applyFill="1"/>
    <xf numFmtId="10" fontId="70" fillId="10" borderId="0" xfId="0" applyNumberFormat="1" applyFont="1" applyFill="1"/>
    <xf numFmtId="10" fontId="87" fillId="2" borderId="0" xfId="0" applyNumberFormat="1" applyFont="1" applyFill="1"/>
    <xf numFmtId="0" fontId="0" fillId="19" borderId="0" xfId="0" applyFill="1"/>
    <xf numFmtId="0" fontId="70" fillId="38" borderId="0" xfId="0" applyFont="1" applyFill="1"/>
    <xf numFmtId="0" fontId="0" fillId="38" borderId="0" xfId="0" applyFill="1"/>
    <xf numFmtId="10" fontId="70" fillId="38" borderId="0" xfId="0" applyNumberFormat="1" applyFont="1" applyFill="1"/>
    <xf numFmtId="10" fontId="70" fillId="3" borderId="0" xfId="0" applyNumberFormat="1" applyFont="1" applyFill="1" applyAlignment="1">
      <alignment horizontal="center"/>
    </xf>
    <xf numFmtId="0" fontId="80" fillId="51" borderId="0" xfId="0" applyFont="1" applyFill="1" applyAlignment="1">
      <alignment horizontal="center"/>
    </xf>
    <xf numFmtId="10" fontId="80" fillId="51" borderId="0" xfId="0" applyNumberFormat="1" applyFont="1" applyFill="1" applyAlignment="1">
      <alignment horizontal="center"/>
    </xf>
    <xf numFmtId="10" fontId="105" fillId="11" borderId="0" xfId="0" applyNumberFormat="1" applyFont="1" applyFill="1" applyAlignment="1">
      <alignment horizontal="center"/>
    </xf>
    <xf numFmtId="10" fontId="80" fillId="3" borderId="0" xfId="0" applyNumberFormat="1" applyFont="1" applyFill="1" applyAlignment="1">
      <alignment horizontal="center"/>
    </xf>
    <xf numFmtId="0" fontId="162" fillId="51" borderId="0" xfId="0" applyFont="1" applyFill="1" applyAlignment="1">
      <alignment horizontal="center"/>
    </xf>
    <xf numFmtId="10" fontId="162" fillId="52" borderId="0" xfId="0" applyNumberFormat="1" applyFont="1" applyFill="1" applyAlignment="1">
      <alignment horizontal="center"/>
    </xf>
    <xf numFmtId="10" fontId="105" fillId="12" borderId="0" xfId="0" applyNumberFormat="1" applyFont="1" applyFill="1" applyAlignment="1">
      <alignment horizontal="center"/>
    </xf>
    <xf numFmtId="0" fontId="142" fillId="33" borderId="0" xfId="0" applyFont="1" applyFill="1" applyAlignment="1">
      <alignment horizontal="center"/>
    </xf>
    <xf numFmtId="10" fontId="80" fillId="0" borderId="0" xfId="0" applyNumberFormat="1" applyFont="1" applyAlignment="1">
      <alignment horizontal="center"/>
    </xf>
    <xf numFmtId="10" fontId="159" fillId="11" borderId="0" xfId="0" applyNumberFormat="1" applyFont="1" applyFill="1" applyAlignment="1">
      <alignment horizontal="center"/>
    </xf>
    <xf numFmtId="10" fontId="167" fillId="11" borderId="0" xfId="0" applyNumberFormat="1" applyFont="1" applyFill="1" applyAlignment="1">
      <alignment horizontal="center"/>
    </xf>
    <xf numFmtId="0" fontId="71" fillId="33" borderId="0" xfId="0" applyFont="1" applyFill="1" applyAlignment="1">
      <alignment horizontal="center"/>
    </xf>
    <xf numFmtId="10" fontId="159" fillId="12" borderId="0" xfId="0" applyNumberFormat="1" applyFont="1" applyFill="1" applyAlignment="1">
      <alignment horizontal="center"/>
    </xf>
    <xf numFmtId="0" fontId="138" fillId="10" borderId="0" xfId="0" applyFont="1" applyFill="1" applyAlignment="1">
      <alignment horizontal="center"/>
    </xf>
    <xf numFmtId="10" fontId="153" fillId="10" borderId="0" xfId="0" applyNumberFormat="1" applyFont="1" applyFill="1" applyAlignment="1">
      <alignment horizontal="center"/>
    </xf>
    <xf numFmtId="10" fontId="153" fillId="8" borderId="0" xfId="0" applyNumberFormat="1" applyFont="1" applyFill="1" applyAlignment="1">
      <alignment horizontal="center"/>
    </xf>
    <xf numFmtId="0" fontId="89" fillId="4" borderId="0" xfId="0" applyFont="1" applyFill="1" applyAlignment="1">
      <alignment horizontal="center"/>
    </xf>
    <xf numFmtId="0" fontId="141" fillId="4" borderId="0" xfId="0" applyFont="1" applyFill="1" applyAlignment="1">
      <alignment horizontal="center"/>
    </xf>
    <xf numFmtId="10" fontId="140" fillId="4" borderId="0" xfId="0" applyNumberFormat="1" applyFont="1" applyFill="1" applyAlignment="1">
      <alignment horizontal="center"/>
    </xf>
    <xf numFmtId="0" fontId="137" fillId="53" borderId="0" xfId="0" applyFont="1" applyFill="1" applyAlignment="1">
      <alignment horizontal="center"/>
    </xf>
    <xf numFmtId="10" fontId="72" fillId="0" borderId="0" xfId="0" applyNumberFormat="1" applyFont="1" applyAlignment="1">
      <alignment horizontal="center"/>
    </xf>
    <xf numFmtId="0" fontId="168" fillId="18" borderId="0" xfId="0" applyFont="1" applyFill="1" applyAlignment="1">
      <alignment horizontal="center"/>
    </xf>
    <xf numFmtId="0" fontId="79" fillId="14" borderId="0" xfId="0" applyFont="1" applyFill="1"/>
    <xf numFmtId="0" fontId="89" fillId="0" borderId="0" xfId="0" applyFont="1" applyAlignment="1">
      <alignment horizontal="center"/>
    </xf>
    <xf numFmtId="0" fontId="158" fillId="14" borderId="0" xfId="0" applyFont="1" applyFill="1" applyAlignment="1">
      <alignment horizontal="center"/>
    </xf>
    <xf numFmtId="10" fontId="158" fillId="14" borderId="0" xfId="0" applyNumberFormat="1" applyFont="1" applyFill="1" applyAlignment="1">
      <alignment horizontal="center"/>
    </xf>
    <xf numFmtId="0" fontId="87" fillId="16" borderId="0" xfId="0" applyFont="1" applyFill="1" applyAlignment="1">
      <alignment horizontal="center"/>
    </xf>
    <xf numFmtId="0" fontId="87" fillId="18" borderId="0" xfId="0" applyFont="1" applyFill="1"/>
    <xf numFmtId="0" fontId="87" fillId="10" borderId="0" xfId="0" applyFont="1" applyFill="1"/>
    <xf numFmtId="0" fontId="87" fillId="38" borderId="0" xfId="0" applyFont="1" applyFill="1"/>
    <xf numFmtId="1" fontId="69" fillId="0" borderId="0" xfId="0" applyNumberFormat="1" applyFont="1" applyAlignment="1">
      <alignment horizontal="center"/>
    </xf>
    <xf numFmtId="10" fontId="69" fillId="0" borderId="0" xfId="0" applyNumberFormat="1" applyFont="1" applyAlignment="1">
      <alignment horizontal="center"/>
    </xf>
    <xf numFmtId="0" fontId="132" fillId="34" borderId="0" xfId="0" applyFont="1" applyFill="1" applyAlignment="1">
      <alignment horizontal="center"/>
    </xf>
    <xf numFmtId="0" fontId="87" fillId="18" borderId="0" xfId="0" applyFont="1" applyFill="1" applyAlignment="1"/>
    <xf numFmtId="0" fontId="87" fillId="10" borderId="0" xfId="0" applyFont="1" applyFill="1" applyAlignment="1"/>
    <xf numFmtId="0" fontId="87" fillId="38" borderId="0" xfId="0" applyFont="1" applyFill="1" applyAlignment="1"/>
    <xf numFmtId="16" fontId="70" fillId="26" borderId="0" xfId="0" applyNumberFormat="1" applyFont="1" applyFill="1" applyAlignment="1"/>
    <xf numFmtId="0" fontId="70" fillId="26" borderId="0" xfId="0" applyFont="1" applyFill="1" applyAlignment="1"/>
    <xf numFmtId="10" fontId="70" fillId="26" borderId="0" xfId="0" applyNumberFormat="1" applyFont="1" applyFill="1" applyAlignment="1"/>
    <xf numFmtId="16" fontId="70" fillId="26" borderId="0" xfId="0" applyNumberFormat="1" applyFont="1" applyFill="1" applyAlignment="1">
      <alignment horizontal="center"/>
    </xf>
    <xf numFmtId="10" fontId="169" fillId="33" borderId="0" xfId="0" applyNumberFormat="1" applyFont="1" applyFill="1" applyAlignment="1">
      <alignment horizontal="center"/>
    </xf>
    <xf numFmtId="0" fontId="80" fillId="10" borderId="0" xfId="0" applyFont="1" applyFill="1"/>
    <xf numFmtId="0" fontId="132" fillId="26" borderId="0" xfId="0" applyFont="1" applyFill="1" applyAlignment="1">
      <alignment horizontal="center"/>
    </xf>
    <xf numFmtId="0" fontId="80" fillId="19" borderId="0" xfId="0" applyFont="1" applyFill="1"/>
    <xf numFmtId="0" fontId="80" fillId="38" borderId="0" xfId="0" applyFont="1" applyFill="1"/>
    <xf numFmtId="0" fontId="102" fillId="3" borderId="0" xfId="0" applyFont="1" applyFill="1"/>
    <xf numFmtId="0" fontId="136" fillId="46" borderId="0" xfId="0" applyFont="1" applyFill="1"/>
    <xf numFmtId="0" fontId="80" fillId="46" borderId="0" xfId="0" applyFont="1" applyFill="1" applyAlignment="1">
      <alignment horizontal="center"/>
    </xf>
    <xf numFmtId="0" fontId="84" fillId="51" borderId="0" xfId="0" applyFont="1" applyFill="1" applyAlignment="1">
      <alignment horizontal="center"/>
    </xf>
    <xf numFmtId="10" fontId="62" fillId="11" borderId="0" xfId="0" applyNumberFormat="1" applyFont="1" applyFill="1" applyAlignment="1">
      <alignment horizontal="center"/>
    </xf>
    <xf numFmtId="10" fontId="62" fillId="12" borderId="0" xfId="0" applyNumberFormat="1" applyFont="1" applyFill="1" applyAlignment="1">
      <alignment horizontal="center"/>
    </xf>
    <xf numFmtId="0" fontId="70" fillId="33" borderId="0" xfId="0" applyFont="1" applyFill="1" applyAlignment="1">
      <alignment horizontal="center"/>
    </xf>
    <xf numFmtId="0" fontId="140" fillId="33" borderId="0" xfId="0" applyFont="1" applyFill="1" applyAlignment="1">
      <alignment horizontal="center"/>
    </xf>
    <xf numFmtId="0" fontId="170" fillId="33" borderId="0" xfId="0" applyFont="1" applyFill="1" applyAlignment="1">
      <alignment horizontal="center"/>
    </xf>
    <xf numFmtId="0" fontId="67" fillId="0" borderId="0" xfId="0" applyFont="1" applyAlignment="1">
      <alignment horizontal="center"/>
    </xf>
    <xf numFmtId="10" fontId="171" fillId="0" borderId="0" xfId="0" applyNumberFormat="1" applyFont="1" applyAlignment="1">
      <alignment horizontal="center"/>
    </xf>
    <xf numFmtId="0" fontId="148" fillId="51" borderId="0" xfId="0" applyFont="1" applyFill="1" applyAlignment="1">
      <alignment horizontal="center"/>
    </xf>
    <xf numFmtId="10" fontId="172" fillId="12" borderId="0" xfId="0" applyNumberFormat="1" applyFont="1" applyFill="1" applyAlignment="1">
      <alignment horizontal="center"/>
    </xf>
    <xf numFmtId="10" fontId="88" fillId="11" borderId="0" xfId="0" applyNumberFormat="1" applyFont="1" applyFill="1" applyAlignment="1">
      <alignment horizontal="center"/>
    </xf>
    <xf numFmtId="10" fontId="173" fillId="12" borderId="0" xfId="0" applyNumberFormat="1" applyFont="1" applyFill="1" applyAlignment="1">
      <alignment horizontal="center"/>
    </xf>
    <xf numFmtId="10" fontId="173" fillId="11" borderId="0" xfId="0" applyNumberFormat="1" applyFont="1" applyFill="1" applyAlignment="1">
      <alignment horizontal="center"/>
    </xf>
    <xf numFmtId="0" fontId="0" fillId="25" borderId="0" xfId="0" applyFill="1"/>
    <xf numFmtId="0" fontId="136" fillId="26" borderId="0" xfId="0" applyFont="1" applyFill="1" applyAlignment="1">
      <alignment horizontal="center"/>
    </xf>
    <xf numFmtId="10" fontId="105" fillId="26" borderId="0" xfId="0" applyNumberFormat="1" applyFont="1" applyFill="1" applyAlignment="1">
      <alignment horizontal="center"/>
    </xf>
    <xf numFmtId="0" fontId="0" fillId="16" borderId="0" xfId="0" applyFill="1"/>
    <xf numFmtId="10" fontId="158" fillId="8" borderId="0" xfId="0" applyNumberFormat="1" applyFont="1" applyFill="1" applyAlignment="1">
      <alignment horizontal="center"/>
    </xf>
    <xf numFmtId="0" fontId="0" fillId="39" borderId="0" xfId="0" applyFill="1"/>
    <xf numFmtId="49" fontId="70" fillId="25" borderId="0" xfId="0" applyNumberFormat="1" applyFont="1" applyFill="1" applyAlignment="1">
      <alignment horizontal="center"/>
    </xf>
    <xf numFmtId="0" fontId="79" fillId="26" borderId="0" xfId="0" applyFont="1" applyFill="1"/>
    <xf numFmtId="0" fontId="87" fillId="26" borderId="0" xfId="0" applyFont="1" applyFill="1" applyAlignment="1">
      <alignment horizontal="center"/>
    </xf>
    <xf numFmtId="0" fontId="158" fillId="26" borderId="0" xfId="0" applyFont="1" applyFill="1" applyAlignment="1">
      <alignment horizontal="center"/>
    </xf>
    <xf numFmtId="10" fontId="158" fillId="26" borderId="0" xfId="0" applyNumberFormat="1" applyFont="1" applyFill="1" applyAlignment="1">
      <alignment horizontal="center"/>
    </xf>
    <xf numFmtId="10" fontId="141" fillId="9" borderId="0" xfId="0" applyNumberFormat="1" applyFont="1" applyFill="1" applyAlignment="1">
      <alignment horizontal="center"/>
    </xf>
    <xf numFmtId="0" fontId="147" fillId="9" borderId="0" xfId="0" applyFont="1" applyFill="1" applyAlignment="1">
      <alignment horizontal="center"/>
    </xf>
    <xf numFmtId="10" fontId="148" fillId="9" borderId="0" xfId="0" applyNumberFormat="1" applyFont="1" applyFill="1" applyAlignment="1">
      <alignment horizontal="center"/>
    </xf>
    <xf numFmtId="0" fontId="157" fillId="9" borderId="0" xfId="0" applyFont="1" applyFill="1" applyAlignment="1">
      <alignment horizontal="center"/>
    </xf>
    <xf numFmtId="10" fontId="84" fillId="25" borderId="0" xfId="0" applyNumberFormat="1" applyFont="1" applyFill="1" applyAlignment="1">
      <alignment horizontal="center"/>
    </xf>
    <xf numFmtId="0" fontId="139" fillId="9" borderId="0" xfId="0" applyFont="1" applyFill="1" applyAlignment="1">
      <alignment horizontal="center"/>
    </xf>
    <xf numFmtId="10" fontId="115" fillId="9" borderId="0" xfId="0" applyNumberFormat="1" applyFont="1" applyFill="1" applyAlignment="1">
      <alignment horizontal="center"/>
    </xf>
    <xf numFmtId="0" fontId="102" fillId="27" borderId="0" xfId="0" applyFont="1" applyFill="1" applyAlignment="1">
      <alignment horizontal="center"/>
    </xf>
    <xf numFmtId="0" fontId="174" fillId="3" borderId="0" xfId="0" applyFont="1" applyFill="1" applyAlignment="1">
      <alignment horizontal="center"/>
    </xf>
    <xf numFmtId="10" fontId="175" fillId="27" borderId="0" xfId="0" applyNumberFormat="1" applyFont="1" applyFill="1" applyAlignment="1">
      <alignment horizontal="center"/>
    </xf>
    <xf numFmtId="10" fontId="145" fillId="27" borderId="0" xfId="0" applyNumberFormat="1" applyFont="1" applyFill="1" applyAlignment="1">
      <alignment horizontal="center"/>
    </xf>
    <xf numFmtId="10" fontId="162" fillId="27" borderId="0" xfId="0" applyNumberFormat="1" applyFont="1" applyFill="1" applyAlignment="1">
      <alignment horizontal="center"/>
    </xf>
    <xf numFmtId="0" fontId="66" fillId="27" borderId="0" xfId="0" applyFont="1" applyFill="1" applyAlignment="1">
      <alignment horizontal="center"/>
    </xf>
    <xf numFmtId="0" fontId="132" fillId="18" borderId="0" xfId="0" applyFont="1" applyFill="1" applyAlignment="1">
      <alignment horizontal="center"/>
    </xf>
    <xf numFmtId="0" fontId="132" fillId="10" borderId="0" xfId="0" applyFont="1" applyFill="1" applyAlignment="1">
      <alignment horizontal="center"/>
    </xf>
    <xf numFmtId="0" fontId="84" fillId="10" borderId="0" xfId="0" applyFont="1" applyFill="1" applyAlignment="1">
      <alignment horizontal="center"/>
    </xf>
    <xf numFmtId="10" fontId="86" fillId="10" borderId="0" xfId="0" applyNumberFormat="1" applyFont="1" applyFill="1" applyAlignment="1">
      <alignment horizontal="center"/>
    </xf>
    <xf numFmtId="0" fontId="84" fillId="19" borderId="0" xfId="0" applyFont="1" applyFill="1" applyAlignment="1">
      <alignment horizontal="center"/>
    </xf>
    <xf numFmtId="10" fontId="86" fillId="19" borderId="0" xfId="0" applyNumberFormat="1" applyFont="1" applyFill="1" applyAlignment="1">
      <alignment horizontal="center"/>
    </xf>
    <xf numFmtId="0" fontId="132" fillId="38" borderId="0" xfId="0" applyFont="1" applyFill="1" applyAlignment="1">
      <alignment horizontal="center"/>
    </xf>
    <xf numFmtId="0" fontId="84" fillId="38" borderId="0" xfId="0" applyFont="1" applyFill="1" applyAlignment="1">
      <alignment horizontal="center"/>
    </xf>
    <xf numFmtId="10" fontId="86" fillId="38" borderId="0" xfId="0" applyNumberFormat="1" applyFont="1" applyFill="1" applyAlignment="1">
      <alignment horizontal="center"/>
    </xf>
    <xf numFmtId="0" fontId="149" fillId="24" borderId="0" xfId="0" applyFont="1" applyFill="1" applyAlignment="1">
      <alignment horizontal="center"/>
    </xf>
    <xf numFmtId="10" fontId="168" fillId="24" borderId="0" xfId="0" applyNumberFormat="1" applyFont="1" applyFill="1" applyAlignment="1">
      <alignment horizontal="center"/>
    </xf>
    <xf numFmtId="10" fontId="77" fillId="35" borderId="0" xfId="0" applyNumberFormat="1" applyFont="1" applyFill="1" applyAlignment="1">
      <alignment horizontal="center"/>
    </xf>
    <xf numFmtId="0" fontId="70" fillId="38" borderId="0" xfId="0" applyFont="1" applyFill="1" applyAlignment="1">
      <alignment horizontal="center"/>
    </xf>
    <xf numFmtId="10" fontId="79" fillId="16" borderId="0" xfId="0" applyNumberFormat="1" applyFont="1" applyFill="1" applyAlignment="1">
      <alignment horizontal="center"/>
    </xf>
    <xf numFmtId="0" fontId="87" fillId="41" borderId="0" xfId="0" applyFont="1" applyFill="1" applyAlignment="1">
      <alignment horizontal="center"/>
    </xf>
    <xf numFmtId="0" fontId="79" fillId="41" borderId="0" xfId="0" applyFont="1" applyFill="1" applyAlignment="1">
      <alignment horizontal="center"/>
    </xf>
    <xf numFmtId="10" fontId="79" fillId="41" borderId="0" xfId="0" applyNumberFormat="1" applyFont="1" applyFill="1" applyAlignment="1">
      <alignment horizontal="center"/>
    </xf>
    <xf numFmtId="0" fontId="133" fillId="41" borderId="0" xfId="0" applyFont="1" applyFill="1" applyAlignment="1">
      <alignment horizontal="center"/>
    </xf>
    <xf numFmtId="0" fontId="67" fillId="41" borderId="0" xfId="0" applyFont="1" applyFill="1"/>
    <xf numFmtId="0" fontId="89" fillId="54" borderId="0" xfId="0" applyFont="1" applyFill="1" applyAlignment="1">
      <alignment horizontal="center"/>
    </xf>
    <xf numFmtId="0" fontId="116" fillId="54" borderId="0" xfId="0" applyFont="1" applyFill="1" applyAlignment="1">
      <alignment horizontal="center"/>
    </xf>
    <xf numFmtId="10" fontId="116" fillId="54" borderId="0" xfId="0" applyNumberFormat="1" applyFont="1" applyFill="1" applyAlignment="1">
      <alignment horizontal="center"/>
    </xf>
    <xf numFmtId="0" fontId="176" fillId="54" borderId="0" xfId="0" applyFont="1" applyFill="1" applyAlignment="1">
      <alignment horizontal="center"/>
    </xf>
    <xf numFmtId="0" fontId="128" fillId="54" borderId="0" xfId="0" applyFont="1" applyFill="1"/>
    <xf numFmtId="0" fontId="87" fillId="41" borderId="0" xfId="0" applyFont="1" applyFill="1" applyAlignment="1"/>
    <xf numFmtId="0" fontId="89" fillId="54" borderId="0" xfId="0" applyFont="1" applyFill="1" applyAlignment="1"/>
    <xf numFmtId="0" fontId="70" fillId="41" borderId="0" xfId="0" applyFont="1" applyFill="1"/>
    <xf numFmtId="0" fontId="70" fillId="41" borderId="0" xfId="0" applyFont="1" applyFill="1" applyAlignment="1">
      <alignment horizontal="center"/>
    </xf>
    <xf numFmtId="10" fontId="70" fillId="41" borderId="0" xfId="0" applyNumberFormat="1" applyFont="1" applyFill="1"/>
    <xf numFmtId="0" fontId="70" fillId="54" borderId="0" xfId="0" applyFont="1" applyFill="1"/>
    <xf numFmtId="0" fontId="70" fillId="54" borderId="0" xfId="0" applyFont="1" applyFill="1" applyAlignment="1">
      <alignment horizontal="center"/>
    </xf>
    <xf numFmtId="10" fontId="70" fillId="54" borderId="0" xfId="0" applyNumberFormat="1" applyFont="1" applyFill="1"/>
    <xf numFmtId="0" fontId="87" fillId="41" borderId="0" xfId="0" applyFont="1" applyFill="1"/>
    <xf numFmtId="0" fontId="0" fillId="12" borderId="0" xfId="0" applyFill="1"/>
    <xf numFmtId="0" fontId="0" fillId="11" borderId="0" xfId="0" applyFill="1"/>
    <xf numFmtId="0" fontId="89" fillId="54" borderId="0" xfId="0" applyFont="1" applyFill="1"/>
    <xf numFmtId="0" fontId="79" fillId="8" borderId="0" xfId="0" applyFont="1" applyFill="1"/>
    <xf numFmtId="0" fontId="158" fillId="16" borderId="0" xfId="0" applyFont="1" applyFill="1" applyAlignment="1">
      <alignment horizontal="center"/>
    </xf>
    <xf numFmtId="10" fontId="158" fillId="16" borderId="0" xfId="0" applyNumberFormat="1" applyFont="1" applyFill="1" applyAlignment="1">
      <alignment horizontal="center"/>
    </xf>
    <xf numFmtId="0" fontId="156" fillId="41" borderId="0" xfId="0" applyFont="1" applyFill="1" applyAlignment="1">
      <alignment horizontal="center"/>
    </xf>
    <xf numFmtId="0" fontId="156" fillId="2" borderId="0" xfId="0" applyFont="1" applyFill="1" applyAlignment="1">
      <alignment horizontal="center"/>
    </xf>
    <xf numFmtId="0" fontId="177" fillId="54" borderId="0" xfId="0" applyFont="1" applyFill="1" applyAlignment="1">
      <alignment horizontal="center"/>
    </xf>
    <xf numFmtId="0" fontId="149" fillId="26" borderId="0" xfId="0" applyFont="1" applyFill="1" applyAlignment="1">
      <alignment horizontal="center"/>
    </xf>
    <xf numFmtId="10" fontId="148" fillId="26" borderId="0" xfId="0" applyNumberFormat="1" applyFont="1" applyFill="1" applyAlignment="1">
      <alignment horizontal="center"/>
    </xf>
    <xf numFmtId="10" fontId="70" fillId="26" borderId="0" xfId="0" applyNumberFormat="1" applyFont="1" applyFill="1" applyAlignment="1">
      <alignment horizontal="center"/>
    </xf>
    <xf numFmtId="0" fontId="79" fillId="25" borderId="0" xfId="0" applyFont="1" applyFill="1"/>
    <xf numFmtId="0" fontId="117" fillId="2" borderId="0" xfId="0" applyFont="1" applyFill="1" applyAlignment="1">
      <alignment horizontal="center"/>
    </xf>
    <xf numFmtId="0" fontId="145" fillId="54" borderId="0" xfId="0" applyFont="1" applyFill="1" applyAlignment="1">
      <alignment horizontal="center"/>
    </xf>
    <xf numFmtId="0" fontId="151" fillId="27" borderId="0" xfId="0" applyFont="1" applyFill="1" applyAlignment="1">
      <alignment horizontal="center"/>
    </xf>
    <xf numFmtId="0" fontId="93" fillId="9" borderId="0" xfId="0" applyFont="1" applyFill="1" applyAlignment="1">
      <alignment horizontal="center"/>
    </xf>
    <xf numFmtId="0" fontId="135" fillId="9" borderId="0" xfId="0" applyFont="1" applyFill="1"/>
    <xf numFmtId="0" fontId="67" fillId="30" borderId="0" xfId="0" applyFont="1" applyFill="1" applyAlignment="1">
      <alignment horizontal="center"/>
    </xf>
    <xf numFmtId="0" fontId="0" fillId="24" borderId="0" xfId="0" applyFont="1" applyFill="1" applyAlignment="1">
      <alignment horizontal="center"/>
    </xf>
    <xf numFmtId="0" fontId="67" fillId="25" borderId="0" xfId="0" applyFont="1" applyFill="1" applyAlignment="1">
      <alignment horizontal="center"/>
    </xf>
    <xf numFmtId="0" fontId="152" fillId="35" borderId="0" xfId="0" applyFont="1" applyFill="1" applyAlignment="1">
      <alignment horizontal="center"/>
    </xf>
    <xf numFmtId="10" fontId="152" fillId="35" borderId="0" xfId="0" applyNumberFormat="1" applyFont="1" applyFill="1" applyAlignment="1">
      <alignment horizontal="center"/>
    </xf>
    <xf numFmtId="10" fontId="0" fillId="0" borderId="0" xfId="0" applyNumberFormat="1" applyFont="1" applyAlignment="1">
      <alignment horizontal="center"/>
    </xf>
    <xf numFmtId="0" fontId="67" fillId="41" borderId="0" xfId="0" applyFont="1" applyFill="1" applyAlignment="1">
      <alignment horizontal="center"/>
    </xf>
    <xf numFmtId="0" fontId="67" fillId="2" borderId="0" xfId="0" applyFont="1" applyFill="1" applyAlignment="1">
      <alignment horizontal="center"/>
    </xf>
    <xf numFmtId="0" fontId="128" fillId="54" borderId="0" xfId="0" applyFont="1" applyFill="1" applyAlignment="1">
      <alignment horizontal="center"/>
    </xf>
    <xf numFmtId="0" fontId="67" fillId="38" borderId="0" xfId="0" applyFont="1" applyFill="1"/>
    <xf numFmtId="0" fontId="87" fillId="40" borderId="0" xfId="0" applyFont="1" applyFill="1" applyAlignment="1">
      <alignment horizontal="center"/>
    </xf>
    <xf numFmtId="0" fontId="79" fillId="40" borderId="0" xfId="0" applyFont="1" applyFill="1" applyAlignment="1">
      <alignment horizontal="center"/>
    </xf>
    <xf numFmtId="10" fontId="79" fillId="40" borderId="0" xfId="0" applyNumberFormat="1" applyFont="1" applyFill="1" applyAlignment="1">
      <alignment horizontal="center"/>
    </xf>
    <xf numFmtId="0" fontId="67" fillId="40" borderId="0" xfId="0" applyFont="1" applyFill="1"/>
    <xf numFmtId="0" fontId="0" fillId="40" borderId="0" xfId="0" applyFill="1"/>
    <xf numFmtId="0" fontId="70" fillId="40" borderId="0" xfId="0" applyFont="1" applyFill="1"/>
    <xf numFmtId="10" fontId="70" fillId="40" borderId="0" xfId="0" applyNumberFormat="1" applyFont="1" applyFill="1"/>
    <xf numFmtId="0" fontId="105" fillId="8" borderId="0" xfId="0" applyFont="1" applyFill="1"/>
    <xf numFmtId="0" fontId="168" fillId="38" borderId="0" xfId="0" applyFont="1" applyFill="1" applyAlignment="1">
      <alignment horizontal="center"/>
    </xf>
    <xf numFmtId="0" fontId="168" fillId="40" borderId="0" xfId="0" applyFont="1" applyFill="1" applyAlignment="1">
      <alignment horizontal="center"/>
    </xf>
    <xf numFmtId="10" fontId="84" fillId="26" borderId="0" xfId="0" applyNumberFormat="1" applyFont="1" applyFill="1" applyAlignment="1">
      <alignment horizontal="center"/>
    </xf>
    <xf numFmtId="10" fontId="167" fillId="35" borderId="0" xfId="0" applyNumberFormat="1" applyFont="1" applyFill="1" applyAlignment="1">
      <alignment horizontal="center"/>
    </xf>
    <xf numFmtId="10" fontId="167" fillId="3" borderId="0" xfId="0" applyNumberFormat="1" applyFont="1" applyFill="1" applyAlignment="1">
      <alignment horizontal="center"/>
    </xf>
    <xf numFmtId="0" fontId="118" fillId="0" borderId="0" xfId="0" applyFont="1"/>
    <xf numFmtId="0" fontId="128" fillId="0" borderId="0" xfId="0" applyFont="1"/>
    <xf numFmtId="0" fontId="118" fillId="3" borderId="0" xfId="0" applyFont="1" applyFill="1"/>
    <xf numFmtId="0" fontId="135" fillId="3" borderId="0" xfId="0" applyFont="1" applyFill="1" applyAlignment="1">
      <alignment horizontal="center"/>
    </xf>
    <xf numFmtId="0" fontId="86" fillId="27" borderId="0" xfId="0" applyFont="1" applyFill="1" applyAlignment="1">
      <alignment horizontal="center"/>
    </xf>
    <xf numFmtId="0" fontId="67" fillId="18" borderId="0" xfId="0" applyFont="1" applyFill="1" applyAlignment="1">
      <alignment horizontal="center"/>
    </xf>
    <xf numFmtId="10" fontId="117" fillId="35" borderId="0" xfId="0" applyNumberFormat="1" applyFont="1" applyFill="1" applyAlignment="1">
      <alignment horizontal="center"/>
    </xf>
    <xf numFmtId="0" fontId="67" fillId="38" borderId="0" xfId="0" applyFont="1" applyFill="1" applyAlignment="1">
      <alignment horizontal="center"/>
    </xf>
    <xf numFmtId="0" fontId="67" fillId="40" borderId="0" xfId="0" applyFont="1" applyFill="1" applyAlignment="1">
      <alignment horizontal="center"/>
    </xf>
    <xf numFmtId="0" fontId="87" fillId="40" borderId="0" xfId="0" applyFont="1" applyFill="1"/>
    <xf numFmtId="0" fontId="91" fillId="3" borderId="0" xfId="1" applyFont="1" applyFill="1" applyAlignment="1">
      <alignment horizontal="center"/>
    </xf>
    <xf numFmtId="0" fontId="22" fillId="30" borderId="0" xfId="1" applyFont="1" applyFill="1" applyAlignment="1">
      <alignment horizontal="center"/>
    </xf>
    <xf numFmtId="0" fontId="91" fillId="10" borderId="0" xfId="1" applyFont="1" applyFill="1" applyAlignment="1">
      <alignment horizontal="center"/>
    </xf>
    <xf numFmtId="49" fontId="21" fillId="27" borderId="0" xfId="1" applyNumberFormat="1" applyFont="1" applyFill="1" applyAlignment="1">
      <alignment horizontal="center" vertical="center" wrapText="1"/>
    </xf>
    <xf numFmtId="0" fontId="100" fillId="0" borderId="0" xfId="1" applyFont="1" applyAlignment="1">
      <alignment horizontal="center" vertical="center" wrapText="1"/>
    </xf>
    <xf numFmtId="49" fontId="16" fillId="27" borderId="0" xfId="1" applyNumberFormat="1" applyFont="1" applyFill="1" applyAlignment="1">
      <alignment horizontal="center" vertical="center" wrapText="1"/>
    </xf>
    <xf numFmtId="0" fontId="11" fillId="0" borderId="0" xfId="1" applyAlignment="1">
      <alignment horizontal="center" vertical="center" wrapText="1"/>
    </xf>
    <xf numFmtId="0" fontId="168" fillId="55" borderId="0" xfId="0" applyFont="1" applyFill="1" applyAlignment="1"/>
    <xf numFmtId="0" fontId="168" fillId="55" borderId="0" xfId="0" applyFont="1" applyFill="1" applyAlignment="1">
      <alignment horizontal="center"/>
    </xf>
    <xf numFmtId="0" fontId="70" fillId="0" borderId="0" xfId="0" applyFont="1" applyAlignment="1"/>
    <xf numFmtId="0" fontId="71" fillId="25" borderId="0" xfId="0" applyFont="1" applyFill="1" applyAlignment="1"/>
    <xf numFmtId="0" fontId="70" fillId="25" borderId="0" xfId="0" applyFont="1" applyFill="1" applyAlignment="1"/>
    <xf numFmtId="0" fontId="178" fillId="0" borderId="0" xfId="0" applyFont="1" applyAlignment="1"/>
    <xf numFmtId="0" fontId="120" fillId="0" borderId="0" xfId="0" applyNumberFormat="1" applyFont="1" applyAlignment="1">
      <alignment horizontal="center"/>
    </xf>
    <xf numFmtId="0" fontId="179" fillId="0" borderId="0" xfId="0" applyFont="1" applyAlignment="1"/>
    <xf numFmtId="0" fontId="11" fillId="0" borderId="0" xfId="0" applyNumberFormat="1" applyFont="1" applyAlignment="1">
      <alignment horizontal="center"/>
    </xf>
    <xf numFmtId="0" fontId="179" fillId="25" borderId="0" xfId="0" applyFont="1" applyFill="1" applyAlignment="1"/>
    <xf numFmtId="0" fontId="11" fillId="25" borderId="0" xfId="0" applyNumberFormat="1" applyFont="1" applyFill="1" applyAlignment="1">
      <alignment horizontal="center"/>
    </xf>
    <xf numFmtId="0" fontId="117" fillId="55" borderId="0" xfId="0" applyFont="1" applyFill="1" applyAlignment="1"/>
    <xf numFmtId="0" fontId="180" fillId="0" borderId="0" xfId="0" applyFont="1" applyAlignment="1"/>
    <xf numFmtId="0" fontId="181" fillId="55" borderId="0" xfId="0" applyFont="1" applyFill="1" applyAlignment="1">
      <alignment horizontal="center"/>
    </xf>
    <xf numFmtId="0" fontId="11" fillId="3" borderId="0" xfId="0" applyNumberFormat="1" applyFont="1" applyFill="1" applyAlignment="1">
      <alignment horizontal="center"/>
    </xf>
    <xf numFmtId="0" fontId="179" fillId="3" borderId="0" xfId="0" applyFont="1" applyFill="1" applyAlignment="1"/>
    <xf numFmtId="0" fontId="180" fillId="0" borderId="0" xfId="0" applyNumberFormat="1" applyFont="1" applyAlignment="1">
      <alignment horizontal="center"/>
    </xf>
    <xf numFmtId="0" fontId="178" fillId="0" borderId="0" xfId="0" applyNumberFormat="1" applyFont="1" applyAlignment="1">
      <alignment horizontal="center"/>
    </xf>
    <xf numFmtId="0" fontId="179" fillId="0" borderId="0" xfId="0" applyNumberFormat="1" applyFont="1" applyAlignment="1">
      <alignment horizontal="center"/>
    </xf>
    <xf numFmtId="0" fontId="182" fillId="25" borderId="0" xfId="0" applyFont="1" applyFill="1" applyAlignment="1"/>
    <xf numFmtId="0" fontId="182" fillId="0" borderId="0" xfId="0" applyFont="1" applyAlignment="1">
      <alignment horizontal="center"/>
    </xf>
    <xf numFmtId="0" fontId="87" fillId="55" borderId="0" xfId="0" applyFont="1" applyFill="1" applyAlignment="1"/>
    <xf numFmtId="0" fontId="178" fillId="0" borderId="0" xfId="0" applyFont="1" applyAlignment="1">
      <alignment horizontal="left" indent="3"/>
    </xf>
    <xf numFmtId="0" fontId="179" fillId="0" borderId="0" xfId="0" applyFont="1" applyAlignment="1">
      <alignment horizontal="left" indent="4"/>
    </xf>
    <xf numFmtId="0" fontId="89" fillId="25" borderId="0" xfId="0" applyFont="1" applyFill="1" applyAlignment="1"/>
    <xf numFmtId="0" fontId="120" fillId="0" borderId="0" xfId="0" applyFont="1" applyAlignment="1"/>
    <xf numFmtId="0" fontId="11" fillId="0" borderId="0" xfId="0" applyFont="1" applyAlignment="1"/>
    <xf numFmtId="0" fontId="66" fillId="0" borderId="0" xfId="0" applyFont="1" applyAlignment="1"/>
    <xf numFmtId="0" fontId="87" fillId="55" borderId="0" xfId="0" applyFont="1" applyFill="1" applyAlignment="1">
      <alignment horizontal="center"/>
    </xf>
  </cellXfs>
  <cellStyles count="4">
    <cellStyle name="Normale" xfId="0" builtinId="0"/>
    <cellStyle name="Normale 2" xfId="2"/>
    <cellStyle name="Normale 3" xfId="1"/>
    <cellStyle name="Normale 3 2" xfId="3"/>
  </cellStyles>
  <dxfs count="1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Documents%20and%20Settings/tosato/Documenti/Statistiche%20al%2031-12-201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imone Tosato" refreshedDate="41992.765456597219" createdVersion="3" refreshedVersion="3" minRefreshableVersion="3" recordCount="91713">
  <cacheSource type="worksheet">
    <worksheetSource ref="B1:O91714" sheet="Visualizzazione ricerca ava..." r:id="rId2"/>
  </cacheSource>
  <cacheFields count="14">
    <cacheField name="Numero tessera (Persona fisica)" numFmtId="3">
      <sharedItems containsSemiMixedTypes="0" containsString="0" containsNumber="1" containsInteger="1" minValue="1" maxValue="241155"/>
    </cacheField>
    <cacheField name="Tipo tesserato (Persona fisica)" numFmtId="49">
      <sharedItems count="2">
        <s v="Adulto"/>
        <s v="Junior"/>
      </sharedItems>
    </cacheField>
    <cacheField name="Tipologia associazione (Persona fisica)" numFmtId="49">
      <sharedItems containsBlank="1" count="3">
        <s v="Socio"/>
        <s v="Libero"/>
        <m/>
      </sharedItems>
    </cacheField>
    <cacheField name="Tipologia tesseramento (Persona fisica)" numFmtId="49">
      <sharedItems count="3">
        <s v="Rinnovo"/>
        <s v="Nuovo"/>
        <s v="Riattivazione"/>
      </sharedItems>
    </cacheField>
    <cacheField name="Tipo giocatore (Persona fisica)" numFmtId="49">
      <sharedItems containsBlank="1" count="7">
        <s v="HCP"/>
        <s v="NC"/>
        <s v="NA"/>
        <s v="GA"/>
        <s v="RH"/>
        <s v="SH"/>
        <m/>
      </sharedItems>
    </cacheField>
    <cacheField name="Regione (Nuovo circolo)" numFmtId="49">
      <sharedItems count="19">
        <s v="Marche"/>
        <s v="Lazio"/>
        <s v="Veneto"/>
        <s v="Sicilia"/>
        <s v="Piemonte"/>
        <s v="Abruzzo"/>
        <s v="Umbria"/>
        <s v="Lombardia"/>
        <s v="Toscana"/>
        <s v="Sardegna"/>
        <s v="Trentino Alto Adige"/>
        <s v="Emilia Romagna"/>
        <s v="Liguria"/>
        <s v="Valle d Aosta"/>
        <s v="Puglia"/>
        <s v="Friuli Venezia Giulia"/>
        <s v="Calabria"/>
        <s v="Campania"/>
        <s v="Molise"/>
      </sharedItems>
    </cacheField>
    <cacheField name="Nuovo circolo" numFmtId="49">
      <sharedItems count="420">
        <s v="AVIO"/>
        <s v="TEVERE"/>
        <s v="MONTEBELLUNA"/>
        <s v="VERDURA"/>
        <s v="TORINO"/>
        <s v="COLLI BERICI"/>
        <s v="CRI CRI"/>
        <s v="VALLE UMBRA"/>
        <s v="DISIO"/>
        <s v="INDOOR"/>
        <s v="CA' VENDRI"/>
        <s v="VILLA PARADISO"/>
        <s v="SAN GIOVANNI"/>
        <s v="CENTANNI"/>
        <s v="BIELLA BETULLE"/>
        <s v="ENJOYGOLF_NA"/>
        <s v="IS ARENAS"/>
        <s v="COSMOPOLITAN"/>
        <s v="ALPINO"/>
        <s v="PEVERO"/>
        <s v="TIBER"/>
        <s v="TESINO"/>
        <s v="MARCO SIMONE"/>
        <s v="ROYAL PARK ROVERI"/>
        <s v="CERVIA"/>
        <s v="BENESSERE"/>
        <s v="PARCO ROMA"/>
        <s v="RAPALLO"/>
        <s v="TARQUINIA"/>
        <s v="VAL FASSA"/>
        <s v="VARESE"/>
        <s v="CASENTINO"/>
        <s v="LAMBORGHINI"/>
        <s v="PARCO COLLI"/>
        <s v="BELLOSGUARDO"/>
        <s v="BORMIO"/>
        <s v="VILLA GIUSTI"/>
        <s v="TORRAZZO"/>
        <s v="MIGLIANICO"/>
        <s v="VALLE D'AOSTA"/>
        <s v="ARONA"/>
        <s v="ROVEDINE"/>
        <s v="ALBARELLA"/>
        <s v="BARIALTO"/>
        <s v="BORGO CAMUZZAGO"/>
        <s v="GREEN CLUB"/>
        <s v="VICOPELAGO"/>
        <s v="MANDRIA"/>
        <s v="OASI"/>
        <s v="FIORDALISI"/>
        <s v="ROMANINA"/>
        <s v="CASTELLO TOLCINASCO"/>
        <s v="CASTELLAR"/>
        <s v="GALZIGNANO"/>
        <s v="VALCURONE"/>
        <s v="MONTECCHIA"/>
        <s v="PANORAMA"/>
        <s v="TRIESTE"/>
        <s v="DRUENTO"/>
        <s v="FORTE MARMI"/>
        <s v="MAGGIOLINO"/>
        <s v="POGGIO MEDICI"/>
        <s v="ACQUABONA"/>
        <s v="FREUDENSTEIN"/>
        <s v="SINIS"/>
        <s v="MONFERRATO"/>
        <s v="LAURI"/>
        <s v="GARDANELLA"/>
        <s v="MONFORTE"/>
        <s v="CARIMATE"/>
        <s v="ALTOGARDA"/>
        <s v="CA' AMATA"/>
        <s v="GRADO"/>
        <s v="PARCO MEDICI"/>
        <s v="ROBINIE"/>
        <s v="PONTE CERVO"/>
        <s v="JESI"/>
        <s v="NOGHERE"/>
        <s v="LAGHETTO"/>
        <s v="FRASSANELLE"/>
        <s v="STUPINIGI"/>
        <s v="VALPESCARA"/>
        <s v="RUBIERA"/>
        <s v="IVREA"/>
        <s v="CHIERI"/>
        <s v="VILLA AIROLDI"/>
        <s v="FATTORIA"/>
        <s v="INCONTRO"/>
        <s v="PINEROLO"/>
        <s v="PRATO NEVOSO"/>
        <s v="FEUDO MONTALTO"/>
        <s v="RIVIERASPORT"/>
        <s v="SATURNIA"/>
        <s v="BREAK POINT"/>
        <s v="CROARA"/>
        <s v="MONTE CIMONE"/>
        <s v="ALPE LUNA"/>
        <s v="BROLO"/>
        <s v="CAVRIGLIA"/>
        <s v="FERMATA"/>
        <s v="MIA"/>
        <s v="GRUGLIASCO"/>
        <s v="RIMINI VERUCCHIO"/>
        <s v="MENAGGIO"/>
        <s v="CASTELLO SPESSA"/>
        <s v="MONTECATINI_NA"/>
        <s v="FILANDA"/>
        <s v="ANTOGNOLLA"/>
        <s v="CASALPALOCCO"/>
        <s v="LANZO"/>
        <s v="ACQUI TERME"/>
        <s v="SETTIMO"/>
        <s v="VALDICHIANA"/>
        <s v="ALISEI"/>
        <s v="CASTELLARO"/>
        <s v="PARCO FIRENZE"/>
        <s v="CAVOUR"/>
        <s v="IS MOLAS"/>
        <s v="DONNAFUGATA"/>
        <s v="COLLINE GAVI"/>
        <s v="ROCCA"/>
        <s v="ACAYA"/>
        <s v="MARIGOLA"/>
        <s v="ARZAGA"/>
        <s v="SERRAVALLE"/>
        <s v="CAVAGLIA'"/>
        <s v="MODENA"/>
        <s v="ARGENTARIO"/>
        <s v="TIRRENIA"/>
        <s v="RIVA TESSALI"/>
        <s v="ARGENTA"/>
        <s v="SAN DOMENICO"/>
        <s v="MOLINO PERO"/>
        <s v="CUS GENOVA"/>
        <s v="GOLF IN MILANO"/>
        <s v="BRIANZA"/>
        <s v="PASSIRIA.MERANO"/>
        <s v="COMO"/>
        <s v="CASTELGANDOLFO"/>
        <s v="SALICI"/>
        <s v="FRAGOLE"/>
        <s v="SANTO STEFANO"/>
        <s v="SALSOMAGGIORE"/>
        <s v="CASALUNGA"/>
        <s v="CASTELCONTURBIA"/>
        <s v="TORRE RONCHI"/>
        <s v="FEUDO D'ASTI"/>
        <s v="GIRASOLI"/>
        <s v="SANREMO"/>
        <s v="VERBANIA"/>
        <s v="MONTICELLO"/>
        <s v="DES ILES BORROMEES"/>
        <s v="FONTI"/>
        <s v="BOSCO"/>
        <s v="BOGOGNO"/>
        <s v="CESENATICO"/>
        <s v="NOGHERAZZA"/>
        <s v="ROVIGO"/>
        <s v="ANCORA"/>
        <s v="NAPOLI"/>
        <s v="CESENA"/>
        <s v="ORSINI"/>
        <s v="ORTI'"/>
        <s v="ABANO"/>
        <s v="TENUTA CASTELLO"/>
        <s v="APRICA OROBIE"/>
        <s v="MONCALIERI"/>
        <s v="SALERNO"/>
        <s v="LECCO"/>
        <s v="TORRE"/>
        <s v="COLONNELLA"/>
        <s v="GARESSIO"/>
        <s v="ASOLO"/>
        <s v="SODOLE"/>
        <s v="PARMA"/>
        <s v="BORGO MACHETTO"/>
        <s v="OLGIATA"/>
        <s v="LES ILES"/>
        <s v="CASTELLUCCIA"/>
        <s v="MARGHERITA"/>
        <s v="CAORLE"/>
        <s v="PINETINA"/>
        <s v="VALTELLINA"/>
        <s v="ISPRA"/>
        <s v="LAGO SALASCO"/>
        <s v="CREMA"/>
        <s v="GIARDINO"/>
        <s v="GARDENA"/>
        <s v="COURMAYEUR"/>
        <s v="CUS FERRARA"/>
        <s v="AIRONE"/>
        <s v="HARBOUR"/>
        <s v="CORTINA"/>
        <s v="FIUGGI TERME"/>
        <s v="RENDENA"/>
        <s v="SAN VITO"/>
        <s v="SA TANCA"/>
        <s v="LIVING"/>
        <s v="AOSTA"/>
        <s v="PRESOLANA"/>
        <s v="BOVES"/>
        <s v="SIMON'S GREEN"/>
        <s v="VIGEVANO"/>
        <s v="CASTEL AVIANO"/>
        <s v="MORA BIANCA"/>
        <s v="COLOMBARO"/>
        <s v="CONERO"/>
        <s v="CA' DAFFAN"/>
        <s v="PARADISETTO"/>
        <s v="LAZZATE"/>
        <s v="MIRASOLE"/>
        <s v="BOGLIACO"/>
        <s v="ACQUAPENDENTE"/>
        <s v="AMBROSIANO"/>
        <s v="COSTIERE"/>
        <s v="SALICE TERME"/>
        <s v="TARTARUGA"/>
        <s v="ROMITA"/>
        <s v="CAPANNE"/>
        <s v="COLONNETTI"/>
        <s v="RONCEGNO"/>
        <s v="CASTELL'ARQUATO"/>
        <s v="MONTELUPO"/>
        <s v="ROSSERA_NA"/>
        <s v="JESOLO"/>
        <s v="PGA ITALIANA"/>
        <s v="TERNI"/>
        <s v="COLOMBERA"/>
        <s v="ALTA BADIA"/>
        <s v="MIRABELLA"/>
        <s v="CA' NAVE"/>
        <s v="PONTE LEGNO"/>
        <s v="DAUNIA"/>
        <s v="BASSANO"/>
        <s v="PASSO MONTE CROCE"/>
        <s v="ORBASSANO"/>
        <s v="CILIEGI"/>
        <s v="FIRENZE UGOLINO"/>
        <s v="COLLI EUGANEI"/>
        <s v="FIORANELLO"/>
        <s v="PETERSBERG"/>
        <s v="IDEA VERDE"/>
        <s v="MONZA"/>
        <s v="TOURISTGOLF"/>
        <s v="CUS PARMA"/>
        <s v="GARLENDA"/>
        <s v="SAN MINIATO"/>
        <s v="UDINE"/>
        <s v="LIGNANO"/>
        <s v="CITTA' D'ASTI"/>
        <s v="SERRA"/>
        <s v="ASIAGO"/>
        <s v="SIRACUSA"/>
        <s v="ALGHERO"/>
        <s v="GARDEN"/>
        <s v="FLORINAS"/>
        <s v="NOVARA"/>
        <s v="COCCARO"/>
        <s v="VOLTURNO"/>
        <s v="BRESCIA"/>
        <s v="CASALE"/>
        <s v="TICINO"/>
        <s v="MONTECAMPIONE"/>
        <s v="SAN MICHELE"/>
        <s v="VARVARUSA"/>
        <s v="CANSIGLIO"/>
        <s v="ST. VIGIL SEIS"/>
        <s v="BERGAMO ALBENZA"/>
        <s v="TOSCANA"/>
        <s v="SANT'ANNA"/>
        <s v="EASY GOLF"/>
        <s v="CLAVIERE"/>
        <s v="VILLA SCHIARINO"/>
        <s v="LANA"/>
        <s v="SAN SIRO"/>
        <s v="SERENISSIMA"/>
        <s v="PAVONIERE"/>
        <s v="VILLA GARZIERE"/>
        <s v="BASTARDINA"/>
        <s v="IMOLA GRIFONE"/>
        <s v="POLI"/>
        <s v="VIPITENO"/>
        <s v="MEDIOLANUM"/>
        <s v="LIMONE"/>
        <s v="FROSINONE"/>
        <s v="CINGOLI"/>
        <s v="SAPPADA"/>
        <s v="ESSE"/>
        <s v="VIRGINIA"/>
        <s v="FOSSADALBERO"/>
        <s v="RUDIS"/>
        <s v="FRONDE"/>
        <s v="VICENZA"/>
        <s v="FRANCIACORTA"/>
        <s v="PUSTERTAL"/>
        <s v="MIRABELL"/>
        <s v="HERMITAGE"/>
        <s v="LAGHI"/>
        <s v="CA' ULIVI"/>
        <s v="PERUGIA"/>
        <s v="CALDESE"/>
        <s v="SAN VIGILIO"/>
        <s v="CENTO"/>
        <s v="VILLA CAROLINA"/>
        <s v="CA' MORO"/>
        <s v="VALLUGOLA"/>
        <s v="DOLOMITI"/>
        <s v="PARADISO"/>
        <s v="CASSINO"/>
        <s v="AITG"/>
        <s v="VILLA D'ESTE"/>
        <s v="CASTELFALFI"/>
        <s v="CASTEL MONTE"/>
        <s v="VILLA CONDULMER"/>
        <s v="SARZANA"/>
        <s v="CARLOMAGNO"/>
        <s v="MOLINETTO"/>
        <s v="SAN DONATO"/>
        <s v="NEW COUNTRY"/>
        <s v="NAZIONALE"/>
        <s v="ARCHI CLAUDIO"/>
        <s v="PORTO SAN PAOLO"/>
        <s v="ISERNIA"/>
        <s v="ARENZANO"/>
        <s v="MARE ROMA"/>
        <s v="SAN VALENTINO"/>
        <s v="VERONA"/>
        <s v="SIEPELUNGA"/>
        <s v="CTL3"/>
        <s v="TANKA"/>
        <s v="SESTRIERES"/>
        <s v="PICCIOLO"/>
        <s v="VIGNE"/>
        <s v="PIACENZA"/>
        <s v="MILANO"/>
        <s v="SAVIGLIANO"/>
        <s v="PADOVA"/>
        <s v="MONTEVEGLIO"/>
        <s v="MARGARA"/>
        <s v="BOLOGNA"/>
        <s v="TERRE CONSOLI"/>
        <s v="VAL VENOSTA"/>
        <s v="GARDAGOLF"/>
        <s v="CAREZZA"/>
        <s v="GUBBIO"/>
        <s v="MARCHESA"/>
        <s v="MARCO POLO"/>
        <s v="TERRE PO"/>
        <s v="BARLASSINA"/>
        <s v="VITERBO"/>
        <s v="VAL D'AYAS"/>
        <s v="RIETI"/>
        <s v="ABBADIA"/>
        <s v="VENEZIA"/>
        <s v="CASTELLO"/>
        <s v="CUS PISA"/>
        <s v="GRESSONEY"/>
        <s v="TARVISIO"/>
        <s v="MAREMMA"/>
        <s v="FKB"/>
        <s v="Z'MAKANA"/>
        <s v="AGRIGOLF"/>
        <s v="FAULA"/>
        <s v="MATILDE CANOSSA"/>
        <s v="ZERMAN"/>
        <s v="REGGIO EMILIA"/>
        <s v="LUPA_NA"/>
        <s v="CHERASCO"/>
        <s v="PRIMULE"/>
        <s v="CERVINO"/>
        <s v="HERNICUS"/>
        <s v="FAENZA CICOGNE"/>
        <s v="QUARRATA"/>
        <s v="GARFAGNANA"/>
        <s v="CORRADINA"/>
        <s v="SASSARI"/>
        <s v="RIOLO PROMOTIONS"/>
        <s v="PANTELLERIA"/>
        <s v="MONTEGIOVE"/>
        <s v="CHIA"/>
        <s v="JUNIOR"/>
        <s v="AVEZZANO"/>
        <s v="SIBILLA"/>
        <s v="VILLAGE"/>
        <s v="ZOATE"/>
        <s v="MADESIMO"/>
        <s v="METAPONTO BARI PALESE"/>
        <s v="TAURIANA"/>
        <s v="IMOLA ZOLINO"/>
        <s v="PROSSIMA"/>
        <s v="BADIOLA"/>
        <s v="FOLGARIA"/>
        <s v="VERONICA"/>
        <s v="PUNTA ALA"/>
        <s v="SAIE SIRACUSA"/>
        <s v="MONZEGLIO"/>
        <s v="QUELLENHOF"/>
        <s v="PIEVACCIA_NA"/>
        <s v="CARIGNANO"/>
        <s v="GIULIANOVA"/>
        <s v="PIAN COLLE"/>
        <s v="CUS NAPOLI"/>
        <s v="ROMA ACQUASANTA"/>
        <s v="BAROLO"/>
        <s v="CA' LAURA"/>
        <s v="LATINA"/>
        <s v="FIG"/>
        <s v="SANTANDREA"/>
        <s v="SAN GIUSTINO"/>
        <s v="AMOROMA"/>
        <s v="BAGNAIA"/>
        <s v="SANTA MARIA MAGGIORE"/>
        <s v="BOTANIC SA CUBA"/>
        <s v="LIFE CLUB"/>
        <s v="ANZOLA"/>
        <s v="MIRAMONTI ASIAGO"/>
        <s v="PUNTALDIA"/>
        <s v="MUSELLA"/>
        <s v="GROTTE"/>
        <s v="7° GOLF &amp; COUNTRY"/>
      </sharedItems>
    </cacheField>
    <cacheField name="Qualifica (Persona fisica)" numFmtId="49">
      <sharedItems count="2">
        <s v="Dilettante"/>
        <s v="Professionista"/>
      </sharedItems>
    </cacheField>
    <cacheField name="Sesso (Persona fisica)" numFmtId="49">
      <sharedItems count="2">
        <s v="Maschile"/>
        <s v="Femminile"/>
      </sharedItems>
    </cacheField>
    <cacheField name="Processo" numFmtId="49">
      <sharedItems/>
    </cacheField>
    <cacheField name="Stato affiliazione attuale (Nuovo circolo)" numFmtId="49">
      <sharedItems count="5">
        <s v="Aggregato"/>
        <s v="Affiliato"/>
        <s v="Non affiliato"/>
        <s v="Circolo Promozionale"/>
        <s v="Non aggregato"/>
      </sharedItems>
    </cacheField>
    <cacheField name="Sottotipo tesseramento (Persona fisica)" numFmtId="49">
      <sharedItems count="10">
        <s v="Mid-Amateur"/>
        <s v="Dilettanti"/>
        <s v="Ragazzi"/>
        <s v="Senior"/>
        <s v="Supersenior"/>
        <s v="Baby"/>
        <s v="Cadetti"/>
        <s v="Pulcini"/>
        <s v="Professionisti"/>
        <s v="Senior Professionisti"/>
      </sharedItems>
    </cacheField>
    <cacheField name="Promozione (Persona fisica)" numFmtId="49">
      <sharedItems containsBlank="1" count="2">
        <m/>
        <s v="Progetto scuola"/>
      </sharedItems>
    </cacheField>
    <cacheField name="Brevetto (Persona fisica)" numFmtId="49">
      <sharedItems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1713">
  <r>
    <n v="110302"/>
    <x v="0"/>
    <x v="0"/>
    <x v="0"/>
    <x v="0"/>
    <x v="0"/>
    <x v="0"/>
    <x v="0"/>
    <x v="0"/>
    <s v="Tesseramento"/>
    <x v="0"/>
    <x v="0"/>
    <x v="0"/>
    <m/>
  </r>
  <r>
    <n v="108559"/>
    <x v="0"/>
    <x v="0"/>
    <x v="0"/>
    <x v="0"/>
    <x v="0"/>
    <x v="0"/>
    <x v="0"/>
    <x v="0"/>
    <s v="Tesseramento"/>
    <x v="0"/>
    <x v="0"/>
    <x v="0"/>
    <m/>
  </r>
  <r>
    <n v="219011"/>
    <x v="0"/>
    <x v="1"/>
    <x v="0"/>
    <x v="0"/>
    <x v="0"/>
    <x v="0"/>
    <x v="0"/>
    <x v="0"/>
    <s v="Tesseramento"/>
    <x v="0"/>
    <x v="1"/>
    <x v="0"/>
    <m/>
  </r>
  <r>
    <n v="150938"/>
    <x v="0"/>
    <x v="0"/>
    <x v="0"/>
    <x v="0"/>
    <x v="0"/>
    <x v="0"/>
    <x v="0"/>
    <x v="0"/>
    <s v="Tesseramento"/>
    <x v="0"/>
    <x v="0"/>
    <x v="0"/>
    <m/>
  </r>
  <r>
    <n v="190501"/>
    <x v="0"/>
    <x v="1"/>
    <x v="0"/>
    <x v="0"/>
    <x v="0"/>
    <x v="0"/>
    <x v="0"/>
    <x v="0"/>
    <s v="Tesseramento"/>
    <x v="0"/>
    <x v="0"/>
    <x v="0"/>
    <m/>
  </r>
  <r>
    <n v="214416"/>
    <x v="1"/>
    <x v="1"/>
    <x v="0"/>
    <x v="0"/>
    <x v="0"/>
    <x v="0"/>
    <x v="0"/>
    <x v="0"/>
    <s v="Tesseramento"/>
    <x v="0"/>
    <x v="2"/>
    <x v="0"/>
    <m/>
  </r>
  <r>
    <n v="204775"/>
    <x v="0"/>
    <x v="1"/>
    <x v="0"/>
    <x v="0"/>
    <x v="0"/>
    <x v="0"/>
    <x v="0"/>
    <x v="0"/>
    <s v="Tesseramento"/>
    <x v="0"/>
    <x v="0"/>
    <x v="0"/>
    <m/>
  </r>
  <r>
    <n v="219010"/>
    <x v="0"/>
    <x v="1"/>
    <x v="0"/>
    <x v="0"/>
    <x v="0"/>
    <x v="0"/>
    <x v="0"/>
    <x v="0"/>
    <s v="Tesseramento"/>
    <x v="0"/>
    <x v="3"/>
    <x v="0"/>
    <m/>
  </r>
  <r>
    <n v="153443"/>
    <x v="0"/>
    <x v="1"/>
    <x v="0"/>
    <x v="0"/>
    <x v="0"/>
    <x v="0"/>
    <x v="0"/>
    <x v="0"/>
    <s v="Tesseramento"/>
    <x v="0"/>
    <x v="4"/>
    <x v="0"/>
    <m/>
  </r>
  <r>
    <n v="153444"/>
    <x v="0"/>
    <x v="1"/>
    <x v="0"/>
    <x v="0"/>
    <x v="0"/>
    <x v="0"/>
    <x v="0"/>
    <x v="0"/>
    <s v="Tesseramento"/>
    <x v="0"/>
    <x v="3"/>
    <x v="0"/>
    <m/>
  </r>
  <r>
    <n v="160261"/>
    <x v="0"/>
    <x v="1"/>
    <x v="0"/>
    <x v="0"/>
    <x v="0"/>
    <x v="0"/>
    <x v="0"/>
    <x v="0"/>
    <s v="Tesseramento"/>
    <x v="0"/>
    <x v="3"/>
    <x v="0"/>
    <m/>
  </r>
  <r>
    <n v="219017"/>
    <x v="0"/>
    <x v="1"/>
    <x v="0"/>
    <x v="0"/>
    <x v="0"/>
    <x v="0"/>
    <x v="0"/>
    <x v="0"/>
    <s v="Tesseramento"/>
    <x v="0"/>
    <x v="1"/>
    <x v="0"/>
    <m/>
  </r>
  <r>
    <n v="134171"/>
    <x v="0"/>
    <x v="0"/>
    <x v="0"/>
    <x v="0"/>
    <x v="0"/>
    <x v="0"/>
    <x v="0"/>
    <x v="0"/>
    <s v="Tesseramento"/>
    <x v="0"/>
    <x v="3"/>
    <x v="0"/>
    <m/>
  </r>
  <r>
    <n v="163577"/>
    <x v="0"/>
    <x v="1"/>
    <x v="0"/>
    <x v="0"/>
    <x v="0"/>
    <x v="0"/>
    <x v="0"/>
    <x v="0"/>
    <s v="Tesseramento"/>
    <x v="0"/>
    <x v="0"/>
    <x v="0"/>
    <m/>
  </r>
  <r>
    <n v="160263"/>
    <x v="0"/>
    <x v="1"/>
    <x v="0"/>
    <x v="0"/>
    <x v="0"/>
    <x v="0"/>
    <x v="0"/>
    <x v="0"/>
    <s v="Tesseramento"/>
    <x v="0"/>
    <x v="0"/>
    <x v="0"/>
    <m/>
  </r>
  <r>
    <n v="209535"/>
    <x v="0"/>
    <x v="1"/>
    <x v="0"/>
    <x v="0"/>
    <x v="0"/>
    <x v="0"/>
    <x v="0"/>
    <x v="0"/>
    <s v="Tesseramento"/>
    <x v="0"/>
    <x v="0"/>
    <x v="0"/>
    <m/>
  </r>
  <r>
    <n v="219009"/>
    <x v="0"/>
    <x v="1"/>
    <x v="0"/>
    <x v="0"/>
    <x v="0"/>
    <x v="0"/>
    <x v="0"/>
    <x v="0"/>
    <s v="Tesseramento"/>
    <x v="0"/>
    <x v="1"/>
    <x v="0"/>
    <m/>
  </r>
  <r>
    <n v="228607"/>
    <x v="0"/>
    <x v="1"/>
    <x v="0"/>
    <x v="0"/>
    <x v="0"/>
    <x v="0"/>
    <x v="0"/>
    <x v="0"/>
    <s v="Tesseramento"/>
    <x v="0"/>
    <x v="0"/>
    <x v="0"/>
    <m/>
  </r>
  <r>
    <n v="219018"/>
    <x v="0"/>
    <x v="1"/>
    <x v="0"/>
    <x v="0"/>
    <x v="0"/>
    <x v="0"/>
    <x v="0"/>
    <x v="0"/>
    <s v="Tesseramento"/>
    <x v="0"/>
    <x v="0"/>
    <x v="0"/>
    <m/>
  </r>
  <r>
    <n v="181011"/>
    <x v="0"/>
    <x v="1"/>
    <x v="0"/>
    <x v="0"/>
    <x v="0"/>
    <x v="0"/>
    <x v="0"/>
    <x v="0"/>
    <s v="Tesseramento"/>
    <x v="0"/>
    <x v="3"/>
    <x v="0"/>
    <m/>
  </r>
  <r>
    <n v="171406"/>
    <x v="0"/>
    <x v="0"/>
    <x v="0"/>
    <x v="0"/>
    <x v="0"/>
    <x v="0"/>
    <x v="0"/>
    <x v="0"/>
    <s v="Tesseramento"/>
    <x v="0"/>
    <x v="0"/>
    <x v="0"/>
    <m/>
  </r>
  <r>
    <n v="150942"/>
    <x v="0"/>
    <x v="0"/>
    <x v="0"/>
    <x v="0"/>
    <x v="0"/>
    <x v="0"/>
    <x v="0"/>
    <x v="0"/>
    <s v="Tesseramento"/>
    <x v="0"/>
    <x v="3"/>
    <x v="0"/>
    <m/>
  </r>
  <r>
    <n v="228608"/>
    <x v="0"/>
    <x v="1"/>
    <x v="0"/>
    <x v="0"/>
    <x v="0"/>
    <x v="0"/>
    <x v="0"/>
    <x v="0"/>
    <s v="Tesseramento"/>
    <x v="0"/>
    <x v="0"/>
    <x v="0"/>
    <m/>
  </r>
  <r>
    <n v="228609"/>
    <x v="0"/>
    <x v="1"/>
    <x v="0"/>
    <x v="1"/>
    <x v="0"/>
    <x v="0"/>
    <x v="0"/>
    <x v="0"/>
    <s v="Tesseramento"/>
    <x v="0"/>
    <x v="1"/>
    <x v="0"/>
    <m/>
  </r>
  <r>
    <n v="230306"/>
    <x v="0"/>
    <x v="0"/>
    <x v="0"/>
    <x v="0"/>
    <x v="0"/>
    <x v="0"/>
    <x v="0"/>
    <x v="0"/>
    <s v="Tesseramento"/>
    <x v="0"/>
    <x v="1"/>
    <x v="0"/>
    <m/>
  </r>
  <r>
    <n v="194657"/>
    <x v="0"/>
    <x v="1"/>
    <x v="0"/>
    <x v="0"/>
    <x v="0"/>
    <x v="0"/>
    <x v="0"/>
    <x v="0"/>
    <s v="Tesseramento"/>
    <x v="0"/>
    <x v="0"/>
    <x v="0"/>
    <m/>
  </r>
  <r>
    <n v="115182"/>
    <x v="0"/>
    <x v="0"/>
    <x v="0"/>
    <x v="0"/>
    <x v="0"/>
    <x v="0"/>
    <x v="0"/>
    <x v="0"/>
    <s v="Tesseramento"/>
    <x v="0"/>
    <x v="4"/>
    <x v="0"/>
    <m/>
  </r>
  <r>
    <n v="201820"/>
    <x v="0"/>
    <x v="1"/>
    <x v="0"/>
    <x v="0"/>
    <x v="0"/>
    <x v="0"/>
    <x v="0"/>
    <x v="0"/>
    <s v="Tesseramento"/>
    <x v="0"/>
    <x v="0"/>
    <x v="0"/>
    <m/>
  </r>
  <r>
    <n v="219014"/>
    <x v="0"/>
    <x v="1"/>
    <x v="0"/>
    <x v="0"/>
    <x v="0"/>
    <x v="0"/>
    <x v="0"/>
    <x v="0"/>
    <s v="Tesseramento"/>
    <x v="0"/>
    <x v="0"/>
    <x v="0"/>
    <m/>
  </r>
  <r>
    <n v="167294"/>
    <x v="0"/>
    <x v="0"/>
    <x v="0"/>
    <x v="0"/>
    <x v="0"/>
    <x v="0"/>
    <x v="0"/>
    <x v="0"/>
    <s v="Tesseramento"/>
    <x v="0"/>
    <x v="1"/>
    <x v="0"/>
    <m/>
  </r>
  <r>
    <n v="214417"/>
    <x v="0"/>
    <x v="1"/>
    <x v="0"/>
    <x v="0"/>
    <x v="0"/>
    <x v="0"/>
    <x v="0"/>
    <x v="0"/>
    <s v="Tesseramento"/>
    <x v="0"/>
    <x v="0"/>
    <x v="0"/>
    <m/>
  </r>
  <r>
    <n v="138516"/>
    <x v="0"/>
    <x v="0"/>
    <x v="0"/>
    <x v="0"/>
    <x v="0"/>
    <x v="0"/>
    <x v="0"/>
    <x v="0"/>
    <s v="Tesseramento"/>
    <x v="0"/>
    <x v="0"/>
    <x v="0"/>
    <m/>
  </r>
  <r>
    <n v="219013"/>
    <x v="0"/>
    <x v="1"/>
    <x v="0"/>
    <x v="1"/>
    <x v="0"/>
    <x v="0"/>
    <x v="0"/>
    <x v="0"/>
    <s v="Tesseramento"/>
    <x v="0"/>
    <x v="0"/>
    <x v="0"/>
    <m/>
  </r>
  <r>
    <n v="67498"/>
    <x v="0"/>
    <x v="0"/>
    <x v="0"/>
    <x v="0"/>
    <x v="0"/>
    <x v="0"/>
    <x v="0"/>
    <x v="0"/>
    <s v="Tesseramento"/>
    <x v="0"/>
    <x v="3"/>
    <x v="0"/>
    <m/>
  </r>
  <r>
    <n v="205547"/>
    <x v="0"/>
    <x v="1"/>
    <x v="0"/>
    <x v="0"/>
    <x v="0"/>
    <x v="0"/>
    <x v="0"/>
    <x v="0"/>
    <s v="Tesseramento"/>
    <x v="0"/>
    <x v="0"/>
    <x v="0"/>
    <m/>
  </r>
  <r>
    <n v="150941"/>
    <x v="0"/>
    <x v="0"/>
    <x v="0"/>
    <x v="1"/>
    <x v="0"/>
    <x v="0"/>
    <x v="0"/>
    <x v="1"/>
    <s v="Tesseramento"/>
    <x v="0"/>
    <x v="0"/>
    <x v="0"/>
    <m/>
  </r>
  <r>
    <n v="219012"/>
    <x v="0"/>
    <x v="1"/>
    <x v="0"/>
    <x v="0"/>
    <x v="0"/>
    <x v="0"/>
    <x v="0"/>
    <x v="0"/>
    <s v="Tesseramento"/>
    <x v="0"/>
    <x v="0"/>
    <x v="0"/>
    <m/>
  </r>
  <r>
    <n v="232132"/>
    <x v="0"/>
    <x v="0"/>
    <x v="0"/>
    <x v="0"/>
    <x v="1"/>
    <x v="1"/>
    <x v="0"/>
    <x v="0"/>
    <s v="Tesseramento"/>
    <x v="0"/>
    <x v="0"/>
    <x v="0"/>
    <m/>
  </r>
  <r>
    <n v="109404"/>
    <x v="0"/>
    <x v="0"/>
    <x v="0"/>
    <x v="0"/>
    <x v="1"/>
    <x v="1"/>
    <x v="0"/>
    <x v="0"/>
    <s v="Tesseramento"/>
    <x v="0"/>
    <x v="0"/>
    <x v="0"/>
    <m/>
  </r>
  <r>
    <n v="205254"/>
    <x v="0"/>
    <x v="0"/>
    <x v="0"/>
    <x v="0"/>
    <x v="2"/>
    <x v="2"/>
    <x v="0"/>
    <x v="0"/>
    <s v="Tesseramento"/>
    <x v="1"/>
    <x v="0"/>
    <x v="0"/>
    <m/>
  </r>
  <r>
    <n v="181579"/>
    <x v="0"/>
    <x v="0"/>
    <x v="0"/>
    <x v="0"/>
    <x v="2"/>
    <x v="2"/>
    <x v="0"/>
    <x v="1"/>
    <s v="Tesseramento"/>
    <x v="1"/>
    <x v="0"/>
    <x v="0"/>
    <m/>
  </r>
  <r>
    <n v="235811"/>
    <x v="0"/>
    <x v="0"/>
    <x v="1"/>
    <x v="2"/>
    <x v="3"/>
    <x v="3"/>
    <x v="0"/>
    <x v="0"/>
    <s v="Tesseramento"/>
    <x v="1"/>
    <x v="0"/>
    <x v="0"/>
    <m/>
  </r>
  <r>
    <n v="10382"/>
    <x v="0"/>
    <x v="0"/>
    <x v="0"/>
    <x v="0"/>
    <x v="4"/>
    <x v="4"/>
    <x v="0"/>
    <x v="0"/>
    <s v="Tesseramento"/>
    <x v="1"/>
    <x v="4"/>
    <x v="0"/>
    <m/>
  </r>
  <r>
    <n v="226098"/>
    <x v="1"/>
    <x v="0"/>
    <x v="0"/>
    <x v="2"/>
    <x v="4"/>
    <x v="4"/>
    <x v="0"/>
    <x v="0"/>
    <s v="Tesseramento"/>
    <x v="1"/>
    <x v="5"/>
    <x v="0"/>
    <m/>
  </r>
  <r>
    <n v="226097"/>
    <x v="0"/>
    <x v="0"/>
    <x v="0"/>
    <x v="2"/>
    <x v="4"/>
    <x v="4"/>
    <x v="0"/>
    <x v="0"/>
    <s v="Tesseramento"/>
    <x v="1"/>
    <x v="0"/>
    <x v="0"/>
    <m/>
  </r>
  <r>
    <n v="10384"/>
    <x v="0"/>
    <x v="0"/>
    <x v="0"/>
    <x v="0"/>
    <x v="4"/>
    <x v="4"/>
    <x v="0"/>
    <x v="1"/>
    <s v="Tesseramento"/>
    <x v="1"/>
    <x v="4"/>
    <x v="0"/>
    <m/>
  </r>
  <r>
    <n v="10510"/>
    <x v="0"/>
    <x v="0"/>
    <x v="0"/>
    <x v="0"/>
    <x v="4"/>
    <x v="4"/>
    <x v="0"/>
    <x v="0"/>
    <s v="Tesseramento"/>
    <x v="1"/>
    <x v="0"/>
    <x v="0"/>
    <m/>
  </r>
  <r>
    <n v="156623"/>
    <x v="1"/>
    <x v="0"/>
    <x v="0"/>
    <x v="0"/>
    <x v="4"/>
    <x v="4"/>
    <x v="0"/>
    <x v="1"/>
    <s v="Tesseramento"/>
    <x v="1"/>
    <x v="2"/>
    <x v="0"/>
    <m/>
  </r>
  <r>
    <n v="107182"/>
    <x v="0"/>
    <x v="0"/>
    <x v="0"/>
    <x v="0"/>
    <x v="4"/>
    <x v="4"/>
    <x v="0"/>
    <x v="1"/>
    <s v="Tesseramento"/>
    <x v="1"/>
    <x v="0"/>
    <x v="0"/>
    <m/>
  </r>
  <r>
    <n v="168214"/>
    <x v="1"/>
    <x v="0"/>
    <x v="0"/>
    <x v="0"/>
    <x v="4"/>
    <x v="4"/>
    <x v="0"/>
    <x v="1"/>
    <s v="Tesseramento"/>
    <x v="1"/>
    <x v="6"/>
    <x v="0"/>
    <m/>
  </r>
  <r>
    <n v="235361"/>
    <x v="1"/>
    <x v="0"/>
    <x v="1"/>
    <x v="1"/>
    <x v="4"/>
    <x v="4"/>
    <x v="0"/>
    <x v="0"/>
    <s v="Tesseramento"/>
    <x v="1"/>
    <x v="7"/>
    <x v="0"/>
    <m/>
  </r>
  <r>
    <n v="153666"/>
    <x v="0"/>
    <x v="0"/>
    <x v="0"/>
    <x v="0"/>
    <x v="2"/>
    <x v="5"/>
    <x v="0"/>
    <x v="0"/>
    <s v="Tesseramento"/>
    <x v="1"/>
    <x v="0"/>
    <x v="0"/>
    <m/>
  </r>
  <r>
    <n v="190235"/>
    <x v="0"/>
    <x v="0"/>
    <x v="0"/>
    <x v="0"/>
    <x v="2"/>
    <x v="5"/>
    <x v="0"/>
    <x v="1"/>
    <s v="Tesseramento"/>
    <x v="1"/>
    <x v="0"/>
    <x v="0"/>
    <m/>
  </r>
  <r>
    <n v="14527"/>
    <x v="0"/>
    <x v="0"/>
    <x v="0"/>
    <x v="0"/>
    <x v="2"/>
    <x v="5"/>
    <x v="0"/>
    <x v="0"/>
    <s v="Tesseramento"/>
    <x v="1"/>
    <x v="4"/>
    <x v="0"/>
    <m/>
  </r>
  <r>
    <n v="54619"/>
    <x v="0"/>
    <x v="0"/>
    <x v="0"/>
    <x v="0"/>
    <x v="2"/>
    <x v="5"/>
    <x v="0"/>
    <x v="0"/>
    <s v="Tesseramento"/>
    <x v="1"/>
    <x v="3"/>
    <x v="0"/>
    <m/>
  </r>
  <r>
    <n v="58274"/>
    <x v="0"/>
    <x v="0"/>
    <x v="0"/>
    <x v="0"/>
    <x v="2"/>
    <x v="5"/>
    <x v="0"/>
    <x v="0"/>
    <s v="Tesseramento"/>
    <x v="1"/>
    <x v="0"/>
    <x v="0"/>
    <m/>
  </r>
  <r>
    <n v="21155"/>
    <x v="0"/>
    <x v="0"/>
    <x v="0"/>
    <x v="0"/>
    <x v="2"/>
    <x v="5"/>
    <x v="0"/>
    <x v="0"/>
    <s v="Tesseramento"/>
    <x v="1"/>
    <x v="4"/>
    <x v="0"/>
    <m/>
  </r>
  <r>
    <n v="178003"/>
    <x v="0"/>
    <x v="0"/>
    <x v="0"/>
    <x v="0"/>
    <x v="2"/>
    <x v="5"/>
    <x v="0"/>
    <x v="0"/>
    <s v="Tesseramento"/>
    <x v="1"/>
    <x v="0"/>
    <x v="0"/>
    <m/>
  </r>
  <r>
    <n v="21180"/>
    <x v="0"/>
    <x v="0"/>
    <x v="0"/>
    <x v="0"/>
    <x v="2"/>
    <x v="5"/>
    <x v="0"/>
    <x v="0"/>
    <s v="Tesseramento"/>
    <x v="1"/>
    <x v="3"/>
    <x v="0"/>
    <m/>
  </r>
  <r>
    <n v="74300"/>
    <x v="0"/>
    <x v="0"/>
    <x v="0"/>
    <x v="0"/>
    <x v="2"/>
    <x v="5"/>
    <x v="0"/>
    <x v="1"/>
    <s v="Tesseramento"/>
    <x v="1"/>
    <x v="3"/>
    <x v="0"/>
    <m/>
  </r>
  <r>
    <n v="21181"/>
    <x v="0"/>
    <x v="0"/>
    <x v="0"/>
    <x v="0"/>
    <x v="2"/>
    <x v="5"/>
    <x v="0"/>
    <x v="0"/>
    <s v="Tesseramento"/>
    <x v="1"/>
    <x v="4"/>
    <x v="0"/>
    <m/>
  </r>
  <r>
    <n v="66438"/>
    <x v="0"/>
    <x v="0"/>
    <x v="0"/>
    <x v="0"/>
    <x v="2"/>
    <x v="5"/>
    <x v="0"/>
    <x v="1"/>
    <s v="Tesseramento"/>
    <x v="1"/>
    <x v="1"/>
    <x v="0"/>
    <m/>
  </r>
  <r>
    <n v="107625"/>
    <x v="0"/>
    <x v="0"/>
    <x v="0"/>
    <x v="0"/>
    <x v="2"/>
    <x v="5"/>
    <x v="0"/>
    <x v="0"/>
    <s v="Tesseramento"/>
    <x v="1"/>
    <x v="4"/>
    <x v="0"/>
    <m/>
  </r>
  <r>
    <n v="130253"/>
    <x v="0"/>
    <x v="0"/>
    <x v="0"/>
    <x v="0"/>
    <x v="5"/>
    <x v="6"/>
    <x v="0"/>
    <x v="0"/>
    <s v="Tesseramento"/>
    <x v="0"/>
    <x v="0"/>
    <x v="0"/>
    <m/>
  </r>
  <r>
    <n v="223843"/>
    <x v="0"/>
    <x v="0"/>
    <x v="0"/>
    <x v="0"/>
    <x v="2"/>
    <x v="5"/>
    <x v="0"/>
    <x v="0"/>
    <s v="Tesseramento"/>
    <x v="1"/>
    <x v="0"/>
    <x v="0"/>
    <m/>
  </r>
  <r>
    <n v="151913"/>
    <x v="0"/>
    <x v="0"/>
    <x v="0"/>
    <x v="0"/>
    <x v="5"/>
    <x v="6"/>
    <x v="0"/>
    <x v="0"/>
    <s v="Tesseramento"/>
    <x v="0"/>
    <x v="0"/>
    <x v="0"/>
    <m/>
  </r>
  <r>
    <n v="21224"/>
    <x v="0"/>
    <x v="0"/>
    <x v="0"/>
    <x v="0"/>
    <x v="2"/>
    <x v="5"/>
    <x v="0"/>
    <x v="0"/>
    <s v="Tesseramento"/>
    <x v="1"/>
    <x v="4"/>
    <x v="0"/>
    <m/>
  </r>
  <r>
    <n v="217093"/>
    <x v="0"/>
    <x v="0"/>
    <x v="0"/>
    <x v="0"/>
    <x v="2"/>
    <x v="5"/>
    <x v="0"/>
    <x v="1"/>
    <s v="Tesseramento"/>
    <x v="1"/>
    <x v="3"/>
    <x v="0"/>
    <m/>
  </r>
  <r>
    <n v="70238"/>
    <x v="0"/>
    <x v="0"/>
    <x v="0"/>
    <x v="0"/>
    <x v="2"/>
    <x v="5"/>
    <x v="0"/>
    <x v="0"/>
    <s v="Tesseramento"/>
    <x v="1"/>
    <x v="4"/>
    <x v="0"/>
    <m/>
  </r>
  <r>
    <n v="188923"/>
    <x v="0"/>
    <x v="0"/>
    <x v="0"/>
    <x v="0"/>
    <x v="2"/>
    <x v="5"/>
    <x v="0"/>
    <x v="0"/>
    <s v="Tesseramento"/>
    <x v="1"/>
    <x v="0"/>
    <x v="0"/>
    <m/>
  </r>
  <r>
    <n v="78298"/>
    <x v="0"/>
    <x v="0"/>
    <x v="0"/>
    <x v="0"/>
    <x v="2"/>
    <x v="5"/>
    <x v="0"/>
    <x v="1"/>
    <s v="Tesseramento"/>
    <x v="1"/>
    <x v="3"/>
    <x v="0"/>
    <m/>
  </r>
  <r>
    <n v="101942"/>
    <x v="0"/>
    <x v="0"/>
    <x v="0"/>
    <x v="0"/>
    <x v="5"/>
    <x v="6"/>
    <x v="0"/>
    <x v="1"/>
    <s v="Tesseramento"/>
    <x v="0"/>
    <x v="0"/>
    <x v="0"/>
    <m/>
  </r>
  <r>
    <n v="21272"/>
    <x v="0"/>
    <x v="0"/>
    <x v="0"/>
    <x v="0"/>
    <x v="2"/>
    <x v="5"/>
    <x v="0"/>
    <x v="0"/>
    <s v="Tesseramento"/>
    <x v="1"/>
    <x v="4"/>
    <x v="0"/>
    <m/>
  </r>
  <r>
    <n v="70242"/>
    <x v="0"/>
    <x v="0"/>
    <x v="0"/>
    <x v="0"/>
    <x v="2"/>
    <x v="5"/>
    <x v="0"/>
    <x v="0"/>
    <s v="Tesseramento"/>
    <x v="1"/>
    <x v="3"/>
    <x v="0"/>
    <m/>
  </r>
  <r>
    <n v="199084"/>
    <x v="0"/>
    <x v="0"/>
    <x v="0"/>
    <x v="0"/>
    <x v="2"/>
    <x v="5"/>
    <x v="0"/>
    <x v="0"/>
    <s v="Tesseramento"/>
    <x v="1"/>
    <x v="3"/>
    <x v="0"/>
    <m/>
  </r>
  <r>
    <n v="205077"/>
    <x v="1"/>
    <x v="0"/>
    <x v="0"/>
    <x v="1"/>
    <x v="2"/>
    <x v="5"/>
    <x v="0"/>
    <x v="1"/>
    <s v="Tesseramento"/>
    <x v="1"/>
    <x v="5"/>
    <x v="0"/>
    <m/>
  </r>
  <r>
    <n v="193147"/>
    <x v="1"/>
    <x v="0"/>
    <x v="0"/>
    <x v="1"/>
    <x v="2"/>
    <x v="5"/>
    <x v="0"/>
    <x v="0"/>
    <s v="Tesseramento"/>
    <x v="1"/>
    <x v="5"/>
    <x v="0"/>
    <m/>
  </r>
  <r>
    <n v="216280"/>
    <x v="0"/>
    <x v="0"/>
    <x v="0"/>
    <x v="0"/>
    <x v="2"/>
    <x v="5"/>
    <x v="0"/>
    <x v="0"/>
    <s v="Tesseramento"/>
    <x v="1"/>
    <x v="0"/>
    <x v="0"/>
    <m/>
  </r>
  <r>
    <n v="101718"/>
    <x v="0"/>
    <x v="0"/>
    <x v="0"/>
    <x v="0"/>
    <x v="5"/>
    <x v="6"/>
    <x v="0"/>
    <x v="0"/>
    <s v="Tesseramento"/>
    <x v="0"/>
    <x v="0"/>
    <x v="0"/>
    <m/>
  </r>
  <r>
    <n v="90724"/>
    <x v="0"/>
    <x v="0"/>
    <x v="0"/>
    <x v="0"/>
    <x v="2"/>
    <x v="5"/>
    <x v="0"/>
    <x v="0"/>
    <s v="Tesseramento"/>
    <x v="1"/>
    <x v="3"/>
    <x v="0"/>
    <m/>
  </r>
  <r>
    <n v="103328"/>
    <x v="0"/>
    <x v="0"/>
    <x v="0"/>
    <x v="0"/>
    <x v="6"/>
    <x v="7"/>
    <x v="0"/>
    <x v="0"/>
    <s v="Tesseramento"/>
    <x v="0"/>
    <x v="0"/>
    <x v="0"/>
    <m/>
  </r>
  <r>
    <n v="158329"/>
    <x v="0"/>
    <x v="0"/>
    <x v="0"/>
    <x v="0"/>
    <x v="6"/>
    <x v="7"/>
    <x v="0"/>
    <x v="0"/>
    <s v="Tesseramento"/>
    <x v="0"/>
    <x v="4"/>
    <x v="0"/>
    <m/>
  </r>
  <r>
    <n v="155929"/>
    <x v="0"/>
    <x v="0"/>
    <x v="0"/>
    <x v="0"/>
    <x v="5"/>
    <x v="6"/>
    <x v="0"/>
    <x v="0"/>
    <s v="Tesseramento"/>
    <x v="0"/>
    <x v="4"/>
    <x v="0"/>
    <m/>
  </r>
  <r>
    <n v="204071"/>
    <x v="0"/>
    <x v="0"/>
    <x v="0"/>
    <x v="0"/>
    <x v="3"/>
    <x v="8"/>
    <x v="0"/>
    <x v="0"/>
    <s v="Tesseramento"/>
    <x v="0"/>
    <x v="0"/>
    <x v="0"/>
    <m/>
  </r>
  <r>
    <n v="155930"/>
    <x v="0"/>
    <x v="0"/>
    <x v="0"/>
    <x v="0"/>
    <x v="5"/>
    <x v="6"/>
    <x v="0"/>
    <x v="1"/>
    <s v="Tesseramento"/>
    <x v="0"/>
    <x v="4"/>
    <x v="0"/>
    <m/>
  </r>
  <r>
    <n v="124513"/>
    <x v="0"/>
    <x v="0"/>
    <x v="0"/>
    <x v="0"/>
    <x v="3"/>
    <x v="8"/>
    <x v="0"/>
    <x v="0"/>
    <s v="Tesseramento"/>
    <x v="0"/>
    <x v="3"/>
    <x v="0"/>
    <m/>
  </r>
  <r>
    <n v="225153"/>
    <x v="0"/>
    <x v="0"/>
    <x v="0"/>
    <x v="1"/>
    <x v="7"/>
    <x v="9"/>
    <x v="0"/>
    <x v="0"/>
    <s v="Tesseramento"/>
    <x v="0"/>
    <x v="0"/>
    <x v="0"/>
    <m/>
  </r>
  <r>
    <n v="216175"/>
    <x v="0"/>
    <x v="0"/>
    <x v="0"/>
    <x v="1"/>
    <x v="5"/>
    <x v="6"/>
    <x v="0"/>
    <x v="1"/>
    <s v="Tesseramento"/>
    <x v="0"/>
    <x v="0"/>
    <x v="0"/>
    <m/>
  </r>
  <r>
    <n v="172020"/>
    <x v="0"/>
    <x v="0"/>
    <x v="0"/>
    <x v="0"/>
    <x v="7"/>
    <x v="9"/>
    <x v="0"/>
    <x v="0"/>
    <s v="Tesseramento"/>
    <x v="0"/>
    <x v="1"/>
    <x v="0"/>
    <m/>
  </r>
  <r>
    <n v="216176"/>
    <x v="0"/>
    <x v="0"/>
    <x v="0"/>
    <x v="0"/>
    <x v="5"/>
    <x v="6"/>
    <x v="0"/>
    <x v="0"/>
    <s v="Tesseramento"/>
    <x v="0"/>
    <x v="0"/>
    <x v="0"/>
    <m/>
  </r>
  <r>
    <n v="24410"/>
    <x v="0"/>
    <x v="0"/>
    <x v="0"/>
    <x v="0"/>
    <x v="5"/>
    <x v="6"/>
    <x v="0"/>
    <x v="0"/>
    <s v="Tesseramento"/>
    <x v="0"/>
    <x v="4"/>
    <x v="0"/>
    <m/>
  </r>
  <r>
    <n v="29977"/>
    <x v="0"/>
    <x v="0"/>
    <x v="0"/>
    <x v="0"/>
    <x v="5"/>
    <x v="6"/>
    <x v="0"/>
    <x v="0"/>
    <s v="Tesseramento"/>
    <x v="0"/>
    <x v="1"/>
    <x v="0"/>
    <m/>
  </r>
  <r>
    <n v="147435"/>
    <x v="0"/>
    <x v="0"/>
    <x v="2"/>
    <x v="0"/>
    <x v="5"/>
    <x v="6"/>
    <x v="0"/>
    <x v="1"/>
    <s v="Tesseramento"/>
    <x v="0"/>
    <x v="3"/>
    <x v="0"/>
    <m/>
  </r>
  <r>
    <n v="116677"/>
    <x v="0"/>
    <x v="0"/>
    <x v="0"/>
    <x v="0"/>
    <x v="5"/>
    <x v="6"/>
    <x v="0"/>
    <x v="1"/>
    <s v="Tesseramento"/>
    <x v="0"/>
    <x v="0"/>
    <x v="0"/>
    <m/>
  </r>
  <r>
    <n v="191477"/>
    <x v="1"/>
    <x v="0"/>
    <x v="0"/>
    <x v="1"/>
    <x v="5"/>
    <x v="6"/>
    <x v="0"/>
    <x v="1"/>
    <s v="Tesseramento"/>
    <x v="0"/>
    <x v="6"/>
    <x v="0"/>
    <m/>
  </r>
  <r>
    <n v="152309"/>
    <x v="0"/>
    <x v="0"/>
    <x v="0"/>
    <x v="0"/>
    <x v="5"/>
    <x v="6"/>
    <x v="0"/>
    <x v="0"/>
    <s v="Tesseramento"/>
    <x v="0"/>
    <x v="0"/>
    <x v="0"/>
    <m/>
  </r>
  <r>
    <n v="204190"/>
    <x v="0"/>
    <x v="0"/>
    <x v="0"/>
    <x v="1"/>
    <x v="5"/>
    <x v="6"/>
    <x v="0"/>
    <x v="1"/>
    <s v="Tesseramento"/>
    <x v="0"/>
    <x v="3"/>
    <x v="0"/>
    <m/>
  </r>
  <r>
    <n v="132801"/>
    <x v="0"/>
    <x v="0"/>
    <x v="0"/>
    <x v="0"/>
    <x v="5"/>
    <x v="6"/>
    <x v="0"/>
    <x v="0"/>
    <s v="Tesseramento"/>
    <x v="0"/>
    <x v="3"/>
    <x v="0"/>
    <m/>
  </r>
  <r>
    <n v="104504"/>
    <x v="0"/>
    <x v="0"/>
    <x v="0"/>
    <x v="0"/>
    <x v="5"/>
    <x v="6"/>
    <x v="0"/>
    <x v="1"/>
    <s v="Tesseramento"/>
    <x v="0"/>
    <x v="0"/>
    <x v="0"/>
    <m/>
  </r>
  <r>
    <n v="94758"/>
    <x v="0"/>
    <x v="0"/>
    <x v="0"/>
    <x v="0"/>
    <x v="5"/>
    <x v="6"/>
    <x v="0"/>
    <x v="1"/>
    <s v="Tesseramento"/>
    <x v="0"/>
    <x v="4"/>
    <x v="0"/>
    <m/>
  </r>
  <r>
    <n v="154404"/>
    <x v="0"/>
    <x v="0"/>
    <x v="0"/>
    <x v="1"/>
    <x v="5"/>
    <x v="6"/>
    <x v="0"/>
    <x v="0"/>
    <s v="Tesseramento"/>
    <x v="0"/>
    <x v="4"/>
    <x v="0"/>
    <m/>
  </r>
  <r>
    <n v="130078"/>
    <x v="0"/>
    <x v="0"/>
    <x v="2"/>
    <x v="0"/>
    <x v="5"/>
    <x v="6"/>
    <x v="0"/>
    <x v="0"/>
    <s v="Tesseramento"/>
    <x v="0"/>
    <x v="0"/>
    <x v="0"/>
    <m/>
  </r>
  <r>
    <n v="200131"/>
    <x v="0"/>
    <x v="0"/>
    <x v="0"/>
    <x v="1"/>
    <x v="5"/>
    <x v="6"/>
    <x v="0"/>
    <x v="0"/>
    <s v="Tesseramento"/>
    <x v="0"/>
    <x v="3"/>
    <x v="0"/>
    <m/>
  </r>
  <r>
    <n v="232778"/>
    <x v="1"/>
    <x v="0"/>
    <x v="0"/>
    <x v="2"/>
    <x v="2"/>
    <x v="10"/>
    <x v="0"/>
    <x v="0"/>
    <s v="Tesseramento"/>
    <x v="0"/>
    <x v="5"/>
    <x v="0"/>
    <m/>
  </r>
  <r>
    <n v="24393"/>
    <x v="0"/>
    <x v="0"/>
    <x v="0"/>
    <x v="0"/>
    <x v="2"/>
    <x v="10"/>
    <x v="0"/>
    <x v="1"/>
    <s v="Tesseramento"/>
    <x v="0"/>
    <x v="3"/>
    <x v="0"/>
    <m/>
  </r>
  <r>
    <n v="146183"/>
    <x v="0"/>
    <x v="0"/>
    <x v="0"/>
    <x v="0"/>
    <x v="5"/>
    <x v="6"/>
    <x v="0"/>
    <x v="0"/>
    <s v="Tesseramento"/>
    <x v="0"/>
    <x v="0"/>
    <x v="0"/>
    <m/>
  </r>
  <r>
    <n v="166002"/>
    <x v="0"/>
    <x v="0"/>
    <x v="0"/>
    <x v="0"/>
    <x v="7"/>
    <x v="11"/>
    <x v="0"/>
    <x v="0"/>
    <s v="Tesseramento"/>
    <x v="1"/>
    <x v="3"/>
    <x v="0"/>
    <m/>
  </r>
  <r>
    <n v="214424"/>
    <x v="0"/>
    <x v="0"/>
    <x v="0"/>
    <x v="1"/>
    <x v="7"/>
    <x v="11"/>
    <x v="0"/>
    <x v="0"/>
    <s v="Tesseramento"/>
    <x v="1"/>
    <x v="0"/>
    <x v="0"/>
    <m/>
  </r>
  <r>
    <n v="79500"/>
    <x v="0"/>
    <x v="0"/>
    <x v="0"/>
    <x v="0"/>
    <x v="7"/>
    <x v="11"/>
    <x v="0"/>
    <x v="0"/>
    <s v="Tesseramento"/>
    <x v="1"/>
    <x v="3"/>
    <x v="0"/>
    <m/>
  </r>
  <r>
    <n v="113133"/>
    <x v="0"/>
    <x v="0"/>
    <x v="0"/>
    <x v="0"/>
    <x v="7"/>
    <x v="11"/>
    <x v="0"/>
    <x v="0"/>
    <s v="Tesseramento"/>
    <x v="1"/>
    <x v="3"/>
    <x v="0"/>
    <m/>
  </r>
  <r>
    <n v="126928"/>
    <x v="0"/>
    <x v="0"/>
    <x v="0"/>
    <x v="0"/>
    <x v="4"/>
    <x v="12"/>
    <x v="0"/>
    <x v="0"/>
    <s v="Tesseramento"/>
    <x v="1"/>
    <x v="0"/>
    <x v="0"/>
    <m/>
  </r>
  <r>
    <n v="167510"/>
    <x v="0"/>
    <x v="0"/>
    <x v="0"/>
    <x v="0"/>
    <x v="7"/>
    <x v="11"/>
    <x v="0"/>
    <x v="0"/>
    <s v="Tesseramento"/>
    <x v="1"/>
    <x v="0"/>
    <x v="0"/>
    <m/>
  </r>
  <r>
    <n v="192236"/>
    <x v="0"/>
    <x v="0"/>
    <x v="0"/>
    <x v="0"/>
    <x v="7"/>
    <x v="11"/>
    <x v="0"/>
    <x v="0"/>
    <s v="Tesseramento"/>
    <x v="1"/>
    <x v="4"/>
    <x v="0"/>
    <m/>
  </r>
  <r>
    <n v="136939"/>
    <x v="0"/>
    <x v="0"/>
    <x v="0"/>
    <x v="0"/>
    <x v="7"/>
    <x v="11"/>
    <x v="0"/>
    <x v="0"/>
    <s v="Tesseramento"/>
    <x v="1"/>
    <x v="4"/>
    <x v="0"/>
    <m/>
  </r>
  <r>
    <n v="130504"/>
    <x v="0"/>
    <x v="0"/>
    <x v="0"/>
    <x v="0"/>
    <x v="7"/>
    <x v="11"/>
    <x v="0"/>
    <x v="0"/>
    <s v="Tesseramento"/>
    <x v="1"/>
    <x v="3"/>
    <x v="0"/>
    <m/>
  </r>
  <r>
    <n v="17729"/>
    <x v="0"/>
    <x v="0"/>
    <x v="0"/>
    <x v="0"/>
    <x v="7"/>
    <x v="11"/>
    <x v="0"/>
    <x v="0"/>
    <s v="Tesseramento"/>
    <x v="1"/>
    <x v="4"/>
    <x v="0"/>
    <m/>
  </r>
  <r>
    <n v="118138"/>
    <x v="0"/>
    <x v="0"/>
    <x v="0"/>
    <x v="1"/>
    <x v="7"/>
    <x v="11"/>
    <x v="0"/>
    <x v="1"/>
    <s v="Tesseramento"/>
    <x v="1"/>
    <x v="3"/>
    <x v="0"/>
    <m/>
  </r>
  <r>
    <n v="155039"/>
    <x v="0"/>
    <x v="0"/>
    <x v="0"/>
    <x v="0"/>
    <x v="7"/>
    <x v="11"/>
    <x v="0"/>
    <x v="0"/>
    <s v="Tesseramento"/>
    <x v="1"/>
    <x v="3"/>
    <x v="0"/>
    <m/>
  </r>
  <r>
    <n v="128502"/>
    <x v="0"/>
    <x v="0"/>
    <x v="0"/>
    <x v="0"/>
    <x v="7"/>
    <x v="11"/>
    <x v="0"/>
    <x v="0"/>
    <s v="Tesseramento"/>
    <x v="1"/>
    <x v="0"/>
    <x v="0"/>
    <m/>
  </r>
  <r>
    <n v="110478"/>
    <x v="0"/>
    <x v="0"/>
    <x v="0"/>
    <x v="0"/>
    <x v="7"/>
    <x v="11"/>
    <x v="0"/>
    <x v="1"/>
    <s v="Tesseramento"/>
    <x v="1"/>
    <x v="3"/>
    <x v="0"/>
    <m/>
  </r>
  <r>
    <n v="77549"/>
    <x v="0"/>
    <x v="0"/>
    <x v="0"/>
    <x v="0"/>
    <x v="7"/>
    <x v="11"/>
    <x v="0"/>
    <x v="0"/>
    <s v="Tesseramento"/>
    <x v="1"/>
    <x v="0"/>
    <x v="0"/>
    <m/>
  </r>
  <r>
    <n v="32296"/>
    <x v="0"/>
    <x v="0"/>
    <x v="0"/>
    <x v="0"/>
    <x v="7"/>
    <x v="11"/>
    <x v="0"/>
    <x v="0"/>
    <s v="Tesseramento"/>
    <x v="1"/>
    <x v="3"/>
    <x v="0"/>
    <m/>
  </r>
  <r>
    <n v="15098"/>
    <x v="0"/>
    <x v="0"/>
    <x v="0"/>
    <x v="0"/>
    <x v="7"/>
    <x v="11"/>
    <x v="0"/>
    <x v="0"/>
    <s v="Tesseramento"/>
    <x v="1"/>
    <x v="3"/>
    <x v="0"/>
    <m/>
  </r>
  <r>
    <n v="215221"/>
    <x v="0"/>
    <x v="0"/>
    <x v="0"/>
    <x v="0"/>
    <x v="7"/>
    <x v="11"/>
    <x v="0"/>
    <x v="1"/>
    <s v="Tesseramento"/>
    <x v="1"/>
    <x v="0"/>
    <x v="0"/>
    <m/>
  </r>
  <r>
    <n v="191769"/>
    <x v="0"/>
    <x v="0"/>
    <x v="0"/>
    <x v="0"/>
    <x v="7"/>
    <x v="11"/>
    <x v="0"/>
    <x v="0"/>
    <s v="Tesseramento"/>
    <x v="1"/>
    <x v="0"/>
    <x v="0"/>
    <m/>
  </r>
  <r>
    <n v="191790"/>
    <x v="0"/>
    <x v="0"/>
    <x v="0"/>
    <x v="1"/>
    <x v="7"/>
    <x v="11"/>
    <x v="0"/>
    <x v="0"/>
    <s v="Tesseramento"/>
    <x v="1"/>
    <x v="0"/>
    <x v="0"/>
    <m/>
  </r>
  <r>
    <n v="198352"/>
    <x v="0"/>
    <x v="0"/>
    <x v="0"/>
    <x v="1"/>
    <x v="7"/>
    <x v="11"/>
    <x v="0"/>
    <x v="1"/>
    <s v="Tesseramento"/>
    <x v="1"/>
    <x v="0"/>
    <x v="0"/>
    <m/>
  </r>
  <r>
    <n v="151329"/>
    <x v="0"/>
    <x v="0"/>
    <x v="0"/>
    <x v="0"/>
    <x v="7"/>
    <x v="11"/>
    <x v="0"/>
    <x v="0"/>
    <s v="Tesseramento"/>
    <x v="1"/>
    <x v="0"/>
    <x v="0"/>
    <m/>
  </r>
  <r>
    <n v="215703"/>
    <x v="0"/>
    <x v="0"/>
    <x v="0"/>
    <x v="0"/>
    <x v="8"/>
    <x v="13"/>
    <x v="0"/>
    <x v="0"/>
    <s v="Tesseramento"/>
    <x v="0"/>
    <x v="1"/>
    <x v="0"/>
    <m/>
  </r>
  <r>
    <n v="122919"/>
    <x v="0"/>
    <x v="0"/>
    <x v="0"/>
    <x v="0"/>
    <x v="7"/>
    <x v="11"/>
    <x v="0"/>
    <x v="0"/>
    <s v="Tesseramento"/>
    <x v="1"/>
    <x v="4"/>
    <x v="0"/>
    <m/>
  </r>
  <r>
    <n v="150623"/>
    <x v="0"/>
    <x v="0"/>
    <x v="0"/>
    <x v="0"/>
    <x v="8"/>
    <x v="13"/>
    <x v="0"/>
    <x v="1"/>
    <s v="Tesseramento"/>
    <x v="0"/>
    <x v="1"/>
    <x v="0"/>
    <m/>
  </r>
  <r>
    <n v="170327"/>
    <x v="0"/>
    <x v="0"/>
    <x v="0"/>
    <x v="0"/>
    <x v="7"/>
    <x v="11"/>
    <x v="0"/>
    <x v="0"/>
    <s v="Tesseramento"/>
    <x v="1"/>
    <x v="0"/>
    <x v="0"/>
    <m/>
  </r>
  <r>
    <n v="107089"/>
    <x v="0"/>
    <x v="0"/>
    <x v="0"/>
    <x v="0"/>
    <x v="8"/>
    <x v="13"/>
    <x v="0"/>
    <x v="0"/>
    <s v="Tesseramento"/>
    <x v="0"/>
    <x v="0"/>
    <x v="0"/>
    <m/>
  </r>
  <r>
    <n v="185395"/>
    <x v="1"/>
    <x v="0"/>
    <x v="0"/>
    <x v="0"/>
    <x v="4"/>
    <x v="14"/>
    <x v="0"/>
    <x v="0"/>
    <s v="Tesseramento"/>
    <x v="1"/>
    <x v="2"/>
    <x v="0"/>
    <m/>
  </r>
  <r>
    <n v="107088"/>
    <x v="0"/>
    <x v="0"/>
    <x v="2"/>
    <x v="1"/>
    <x v="8"/>
    <x v="13"/>
    <x v="0"/>
    <x v="0"/>
    <s v="Tesseramento"/>
    <x v="0"/>
    <x v="4"/>
    <x v="0"/>
    <m/>
  </r>
  <r>
    <n v="107090"/>
    <x v="0"/>
    <x v="0"/>
    <x v="2"/>
    <x v="1"/>
    <x v="8"/>
    <x v="13"/>
    <x v="0"/>
    <x v="1"/>
    <s v="Tesseramento"/>
    <x v="0"/>
    <x v="4"/>
    <x v="0"/>
    <m/>
  </r>
  <r>
    <n v="235390"/>
    <x v="0"/>
    <x v="0"/>
    <x v="1"/>
    <x v="2"/>
    <x v="2"/>
    <x v="5"/>
    <x v="0"/>
    <x v="0"/>
    <s v="Tesseramento"/>
    <x v="1"/>
    <x v="4"/>
    <x v="0"/>
    <m/>
  </r>
  <r>
    <n v="190537"/>
    <x v="0"/>
    <x v="0"/>
    <x v="0"/>
    <x v="0"/>
    <x v="7"/>
    <x v="15"/>
    <x v="0"/>
    <x v="0"/>
    <s v="Tesseramento"/>
    <x v="2"/>
    <x v="0"/>
    <x v="0"/>
    <m/>
  </r>
  <r>
    <n v="190538"/>
    <x v="0"/>
    <x v="0"/>
    <x v="0"/>
    <x v="0"/>
    <x v="7"/>
    <x v="15"/>
    <x v="0"/>
    <x v="1"/>
    <s v="Tesseramento"/>
    <x v="2"/>
    <x v="0"/>
    <x v="0"/>
    <m/>
  </r>
  <r>
    <n v="235429"/>
    <x v="0"/>
    <x v="1"/>
    <x v="1"/>
    <x v="1"/>
    <x v="7"/>
    <x v="11"/>
    <x v="0"/>
    <x v="0"/>
    <s v="Tesseramento"/>
    <x v="1"/>
    <x v="3"/>
    <x v="0"/>
    <m/>
  </r>
  <r>
    <n v="227566"/>
    <x v="0"/>
    <x v="0"/>
    <x v="0"/>
    <x v="0"/>
    <x v="9"/>
    <x v="16"/>
    <x v="0"/>
    <x v="0"/>
    <s v="Tesseramento"/>
    <x v="1"/>
    <x v="0"/>
    <x v="0"/>
    <m/>
  </r>
  <r>
    <n v="235476"/>
    <x v="1"/>
    <x v="0"/>
    <x v="1"/>
    <x v="2"/>
    <x v="8"/>
    <x v="17"/>
    <x v="0"/>
    <x v="0"/>
    <s v="Tesseramento"/>
    <x v="1"/>
    <x v="5"/>
    <x v="0"/>
    <m/>
  </r>
  <r>
    <n v="235389"/>
    <x v="0"/>
    <x v="0"/>
    <x v="1"/>
    <x v="2"/>
    <x v="2"/>
    <x v="5"/>
    <x v="0"/>
    <x v="1"/>
    <s v="Tesseramento"/>
    <x v="1"/>
    <x v="4"/>
    <x v="0"/>
    <m/>
  </r>
  <r>
    <n v="101680"/>
    <x v="0"/>
    <x v="0"/>
    <x v="0"/>
    <x v="1"/>
    <x v="7"/>
    <x v="11"/>
    <x v="0"/>
    <x v="0"/>
    <s v="Tesseramento"/>
    <x v="1"/>
    <x v="3"/>
    <x v="0"/>
    <m/>
  </r>
  <r>
    <n v="225102"/>
    <x v="0"/>
    <x v="1"/>
    <x v="0"/>
    <x v="0"/>
    <x v="7"/>
    <x v="11"/>
    <x v="0"/>
    <x v="1"/>
    <s v="Tesseramento"/>
    <x v="1"/>
    <x v="0"/>
    <x v="0"/>
    <m/>
  </r>
  <r>
    <n v="223070"/>
    <x v="0"/>
    <x v="1"/>
    <x v="0"/>
    <x v="0"/>
    <x v="7"/>
    <x v="11"/>
    <x v="0"/>
    <x v="0"/>
    <s v="Tesseramento"/>
    <x v="1"/>
    <x v="0"/>
    <x v="0"/>
    <m/>
  </r>
  <r>
    <n v="207156"/>
    <x v="0"/>
    <x v="0"/>
    <x v="0"/>
    <x v="0"/>
    <x v="5"/>
    <x v="6"/>
    <x v="0"/>
    <x v="0"/>
    <s v="Tesseramento"/>
    <x v="0"/>
    <x v="4"/>
    <x v="0"/>
    <m/>
  </r>
  <r>
    <n v="32363"/>
    <x v="0"/>
    <x v="0"/>
    <x v="0"/>
    <x v="0"/>
    <x v="7"/>
    <x v="11"/>
    <x v="0"/>
    <x v="0"/>
    <s v="Tesseramento"/>
    <x v="1"/>
    <x v="3"/>
    <x v="0"/>
    <m/>
  </r>
  <r>
    <n v="17730"/>
    <x v="0"/>
    <x v="0"/>
    <x v="0"/>
    <x v="0"/>
    <x v="7"/>
    <x v="11"/>
    <x v="0"/>
    <x v="1"/>
    <s v="Tesseramento"/>
    <x v="1"/>
    <x v="4"/>
    <x v="0"/>
    <m/>
  </r>
  <r>
    <n v="235477"/>
    <x v="1"/>
    <x v="0"/>
    <x v="1"/>
    <x v="3"/>
    <x v="8"/>
    <x v="17"/>
    <x v="0"/>
    <x v="0"/>
    <s v="Tesseramento"/>
    <x v="1"/>
    <x v="5"/>
    <x v="0"/>
    <m/>
  </r>
  <r>
    <n v="184312"/>
    <x v="0"/>
    <x v="0"/>
    <x v="0"/>
    <x v="0"/>
    <x v="1"/>
    <x v="1"/>
    <x v="0"/>
    <x v="1"/>
    <s v="Tesseramento"/>
    <x v="0"/>
    <x v="0"/>
    <x v="0"/>
    <m/>
  </r>
  <r>
    <n v="163920"/>
    <x v="0"/>
    <x v="1"/>
    <x v="2"/>
    <x v="4"/>
    <x v="1"/>
    <x v="1"/>
    <x v="0"/>
    <x v="0"/>
    <s v="Tesseramento"/>
    <x v="0"/>
    <x v="1"/>
    <x v="0"/>
    <m/>
  </r>
  <r>
    <n v="14"/>
    <x v="0"/>
    <x v="0"/>
    <x v="0"/>
    <x v="0"/>
    <x v="4"/>
    <x v="18"/>
    <x v="0"/>
    <x v="1"/>
    <s v="Tesseramento"/>
    <x v="1"/>
    <x v="4"/>
    <x v="0"/>
    <m/>
  </r>
  <r>
    <n v="7461"/>
    <x v="0"/>
    <x v="0"/>
    <x v="0"/>
    <x v="0"/>
    <x v="9"/>
    <x v="19"/>
    <x v="0"/>
    <x v="1"/>
    <s v="Tesseramento"/>
    <x v="1"/>
    <x v="4"/>
    <x v="0"/>
    <m/>
  </r>
  <r>
    <n v="158411"/>
    <x v="0"/>
    <x v="0"/>
    <x v="0"/>
    <x v="0"/>
    <x v="9"/>
    <x v="19"/>
    <x v="0"/>
    <x v="0"/>
    <s v="Tesseramento"/>
    <x v="1"/>
    <x v="0"/>
    <x v="0"/>
    <m/>
  </r>
  <r>
    <n v="106516"/>
    <x v="0"/>
    <x v="0"/>
    <x v="0"/>
    <x v="1"/>
    <x v="9"/>
    <x v="19"/>
    <x v="0"/>
    <x v="0"/>
    <s v="Tesseramento"/>
    <x v="1"/>
    <x v="4"/>
    <x v="0"/>
    <m/>
  </r>
  <r>
    <n v="30683"/>
    <x v="0"/>
    <x v="0"/>
    <x v="0"/>
    <x v="0"/>
    <x v="9"/>
    <x v="19"/>
    <x v="0"/>
    <x v="0"/>
    <s v="Tesseramento"/>
    <x v="1"/>
    <x v="4"/>
    <x v="0"/>
    <m/>
  </r>
  <r>
    <n v="110156"/>
    <x v="0"/>
    <x v="0"/>
    <x v="0"/>
    <x v="0"/>
    <x v="9"/>
    <x v="19"/>
    <x v="0"/>
    <x v="0"/>
    <s v="Tesseramento"/>
    <x v="1"/>
    <x v="1"/>
    <x v="0"/>
    <m/>
  </r>
  <r>
    <n v="77055"/>
    <x v="0"/>
    <x v="0"/>
    <x v="0"/>
    <x v="0"/>
    <x v="9"/>
    <x v="19"/>
    <x v="0"/>
    <x v="0"/>
    <s v="Tesseramento"/>
    <x v="1"/>
    <x v="0"/>
    <x v="0"/>
    <m/>
  </r>
  <r>
    <n v="3508"/>
    <x v="0"/>
    <x v="0"/>
    <x v="0"/>
    <x v="0"/>
    <x v="1"/>
    <x v="20"/>
    <x v="0"/>
    <x v="0"/>
    <s v="Tesseramento"/>
    <x v="0"/>
    <x v="3"/>
    <x v="0"/>
    <m/>
  </r>
  <r>
    <n v="75901"/>
    <x v="0"/>
    <x v="0"/>
    <x v="0"/>
    <x v="0"/>
    <x v="10"/>
    <x v="21"/>
    <x v="0"/>
    <x v="0"/>
    <s v="Tesseramento"/>
    <x v="1"/>
    <x v="4"/>
    <x v="0"/>
    <m/>
  </r>
  <r>
    <n v="54973"/>
    <x v="0"/>
    <x v="0"/>
    <x v="0"/>
    <x v="0"/>
    <x v="10"/>
    <x v="21"/>
    <x v="0"/>
    <x v="0"/>
    <s v="Tesseramento"/>
    <x v="1"/>
    <x v="4"/>
    <x v="0"/>
    <m/>
  </r>
  <r>
    <n v="77056"/>
    <x v="0"/>
    <x v="0"/>
    <x v="0"/>
    <x v="0"/>
    <x v="9"/>
    <x v="19"/>
    <x v="0"/>
    <x v="1"/>
    <s v="Tesseramento"/>
    <x v="1"/>
    <x v="3"/>
    <x v="0"/>
    <m/>
  </r>
  <r>
    <n v="142843"/>
    <x v="0"/>
    <x v="0"/>
    <x v="0"/>
    <x v="0"/>
    <x v="10"/>
    <x v="21"/>
    <x v="0"/>
    <x v="0"/>
    <s v="Tesseramento"/>
    <x v="1"/>
    <x v="0"/>
    <x v="0"/>
    <m/>
  </r>
  <r>
    <n v="88232"/>
    <x v="0"/>
    <x v="0"/>
    <x v="0"/>
    <x v="0"/>
    <x v="10"/>
    <x v="21"/>
    <x v="0"/>
    <x v="1"/>
    <s v="Tesseramento"/>
    <x v="1"/>
    <x v="4"/>
    <x v="0"/>
    <m/>
  </r>
  <r>
    <n v="150134"/>
    <x v="0"/>
    <x v="0"/>
    <x v="0"/>
    <x v="0"/>
    <x v="9"/>
    <x v="19"/>
    <x v="0"/>
    <x v="0"/>
    <s v="Tesseramento"/>
    <x v="1"/>
    <x v="0"/>
    <x v="0"/>
    <m/>
  </r>
  <r>
    <n v="162720"/>
    <x v="0"/>
    <x v="0"/>
    <x v="0"/>
    <x v="0"/>
    <x v="10"/>
    <x v="21"/>
    <x v="0"/>
    <x v="0"/>
    <s v="Tesseramento"/>
    <x v="1"/>
    <x v="0"/>
    <x v="0"/>
    <m/>
  </r>
  <r>
    <n v="24467"/>
    <x v="0"/>
    <x v="0"/>
    <x v="2"/>
    <x v="0"/>
    <x v="9"/>
    <x v="16"/>
    <x v="0"/>
    <x v="0"/>
    <s v="Tesseramento"/>
    <x v="1"/>
    <x v="4"/>
    <x v="0"/>
    <m/>
  </r>
  <r>
    <n v="108053"/>
    <x v="0"/>
    <x v="0"/>
    <x v="0"/>
    <x v="0"/>
    <x v="10"/>
    <x v="21"/>
    <x v="0"/>
    <x v="0"/>
    <s v="Tesseramento"/>
    <x v="1"/>
    <x v="3"/>
    <x v="0"/>
    <m/>
  </r>
  <r>
    <n v="40213"/>
    <x v="0"/>
    <x v="0"/>
    <x v="0"/>
    <x v="0"/>
    <x v="10"/>
    <x v="21"/>
    <x v="0"/>
    <x v="0"/>
    <s v="Tesseramento"/>
    <x v="1"/>
    <x v="3"/>
    <x v="0"/>
    <m/>
  </r>
  <r>
    <n v="7374"/>
    <x v="0"/>
    <x v="0"/>
    <x v="0"/>
    <x v="0"/>
    <x v="9"/>
    <x v="19"/>
    <x v="0"/>
    <x v="0"/>
    <s v="Tesseramento"/>
    <x v="1"/>
    <x v="4"/>
    <x v="0"/>
    <m/>
  </r>
  <r>
    <n v="198118"/>
    <x v="0"/>
    <x v="0"/>
    <x v="0"/>
    <x v="0"/>
    <x v="10"/>
    <x v="21"/>
    <x v="0"/>
    <x v="1"/>
    <s v="Tesseramento"/>
    <x v="1"/>
    <x v="0"/>
    <x v="0"/>
    <m/>
  </r>
  <r>
    <n v="43093"/>
    <x v="0"/>
    <x v="0"/>
    <x v="0"/>
    <x v="0"/>
    <x v="1"/>
    <x v="22"/>
    <x v="0"/>
    <x v="0"/>
    <s v="Tesseramento"/>
    <x v="1"/>
    <x v="3"/>
    <x v="0"/>
    <m/>
  </r>
  <r>
    <n v="45300"/>
    <x v="0"/>
    <x v="0"/>
    <x v="0"/>
    <x v="0"/>
    <x v="10"/>
    <x v="21"/>
    <x v="0"/>
    <x v="0"/>
    <s v="Tesseramento"/>
    <x v="1"/>
    <x v="4"/>
    <x v="0"/>
    <m/>
  </r>
  <r>
    <n v="84248"/>
    <x v="0"/>
    <x v="0"/>
    <x v="0"/>
    <x v="0"/>
    <x v="10"/>
    <x v="21"/>
    <x v="0"/>
    <x v="0"/>
    <s v="Tesseramento"/>
    <x v="1"/>
    <x v="1"/>
    <x v="0"/>
    <m/>
  </r>
  <r>
    <n v="77843"/>
    <x v="0"/>
    <x v="0"/>
    <x v="0"/>
    <x v="0"/>
    <x v="10"/>
    <x v="21"/>
    <x v="0"/>
    <x v="0"/>
    <s v="Tesseramento"/>
    <x v="1"/>
    <x v="0"/>
    <x v="0"/>
    <m/>
  </r>
  <r>
    <n v="37482"/>
    <x v="0"/>
    <x v="0"/>
    <x v="0"/>
    <x v="0"/>
    <x v="1"/>
    <x v="22"/>
    <x v="0"/>
    <x v="0"/>
    <s v="Tesseramento"/>
    <x v="1"/>
    <x v="4"/>
    <x v="0"/>
    <m/>
  </r>
  <r>
    <n v="32615"/>
    <x v="0"/>
    <x v="0"/>
    <x v="0"/>
    <x v="0"/>
    <x v="1"/>
    <x v="22"/>
    <x v="0"/>
    <x v="0"/>
    <s v="Tesseramento"/>
    <x v="1"/>
    <x v="3"/>
    <x v="0"/>
    <m/>
  </r>
  <r>
    <n v="91673"/>
    <x v="0"/>
    <x v="0"/>
    <x v="0"/>
    <x v="0"/>
    <x v="10"/>
    <x v="21"/>
    <x v="0"/>
    <x v="1"/>
    <s v="Tesseramento"/>
    <x v="1"/>
    <x v="3"/>
    <x v="0"/>
    <m/>
  </r>
  <r>
    <n v="199263"/>
    <x v="0"/>
    <x v="0"/>
    <x v="0"/>
    <x v="0"/>
    <x v="10"/>
    <x v="21"/>
    <x v="0"/>
    <x v="0"/>
    <s v="Tesseramento"/>
    <x v="1"/>
    <x v="0"/>
    <x v="0"/>
    <m/>
  </r>
  <r>
    <n v="183165"/>
    <x v="0"/>
    <x v="0"/>
    <x v="0"/>
    <x v="0"/>
    <x v="10"/>
    <x v="21"/>
    <x v="0"/>
    <x v="1"/>
    <s v="Tesseramento"/>
    <x v="1"/>
    <x v="3"/>
    <x v="0"/>
    <m/>
  </r>
  <r>
    <n v="185425"/>
    <x v="0"/>
    <x v="0"/>
    <x v="0"/>
    <x v="0"/>
    <x v="10"/>
    <x v="21"/>
    <x v="0"/>
    <x v="0"/>
    <s v="Tesseramento"/>
    <x v="1"/>
    <x v="3"/>
    <x v="0"/>
    <m/>
  </r>
  <r>
    <n v="131005"/>
    <x v="0"/>
    <x v="0"/>
    <x v="0"/>
    <x v="0"/>
    <x v="10"/>
    <x v="21"/>
    <x v="0"/>
    <x v="0"/>
    <s v="Tesseramento"/>
    <x v="1"/>
    <x v="0"/>
    <x v="0"/>
    <m/>
  </r>
  <r>
    <n v="162463"/>
    <x v="0"/>
    <x v="0"/>
    <x v="0"/>
    <x v="0"/>
    <x v="10"/>
    <x v="21"/>
    <x v="0"/>
    <x v="0"/>
    <s v="Tesseramento"/>
    <x v="1"/>
    <x v="0"/>
    <x v="0"/>
    <m/>
  </r>
  <r>
    <n v="154078"/>
    <x v="0"/>
    <x v="0"/>
    <x v="0"/>
    <x v="1"/>
    <x v="1"/>
    <x v="22"/>
    <x v="0"/>
    <x v="0"/>
    <s v="Tesseramento"/>
    <x v="1"/>
    <x v="3"/>
    <x v="0"/>
    <m/>
  </r>
  <r>
    <n v="144778"/>
    <x v="0"/>
    <x v="0"/>
    <x v="0"/>
    <x v="0"/>
    <x v="5"/>
    <x v="6"/>
    <x v="0"/>
    <x v="0"/>
    <s v="Tesseramento"/>
    <x v="0"/>
    <x v="3"/>
    <x v="0"/>
    <m/>
  </r>
  <r>
    <n v="42320"/>
    <x v="0"/>
    <x v="0"/>
    <x v="0"/>
    <x v="0"/>
    <x v="4"/>
    <x v="23"/>
    <x v="0"/>
    <x v="1"/>
    <s v="Tesseramento"/>
    <x v="1"/>
    <x v="4"/>
    <x v="0"/>
    <m/>
  </r>
  <r>
    <n v="13970"/>
    <x v="0"/>
    <x v="0"/>
    <x v="0"/>
    <x v="0"/>
    <x v="4"/>
    <x v="23"/>
    <x v="0"/>
    <x v="0"/>
    <s v="Tesseramento"/>
    <x v="1"/>
    <x v="4"/>
    <x v="0"/>
    <m/>
  </r>
  <r>
    <n v="13989"/>
    <x v="0"/>
    <x v="0"/>
    <x v="0"/>
    <x v="0"/>
    <x v="4"/>
    <x v="23"/>
    <x v="0"/>
    <x v="1"/>
    <s v="Tesseramento"/>
    <x v="1"/>
    <x v="4"/>
    <x v="0"/>
    <m/>
  </r>
  <r>
    <n v="35845"/>
    <x v="0"/>
    <x v="0"/>
    <x v="0"/>
    <x v="0"/>
    <x v="4"/>
    <x v="23"/>
    <x v="0"/>
    <x v="0"/>
    <s v="Tesseramento"/>
    <x v="1"/>
    <x v="3"/>
    <x v="0"/>
    <m/>
  </r>
  <r>
    <n v="209187"/>
    <x v="0"/>
    <x v="0"/>
    <x v="0"/>
    <x v="2"/>
    <x v="4"/>
    <x v="23"/>
    <x v="0"/>
    <x v="1"/>
    <s v="Tesseramento"/>
    <x v="1"/>
    <x v="0"/>
    <x v="0"/>
    <m/>
  </r>
  <r>
    <n v="126070"/>
    <x v="0"/>
    <x v="0"/>
    <x v="0"/>
    <x v="2"/>
    <x v="4"/>
    <x v="23"/>
    <x v="0"/>
    <x v="0"/>
    <s v="Tesseramento"/>
    <x v="1"/>
    <x v="0"/>
    <x v="0"/>
    <m/>
  </r>
  <r>
    <n v="209189"/>
    <x v="1"/>
    <x v="0"/>
    <x v="0"/>
    <x v="0"/>
    <x v="4"/>
    <x v="23"/>
    <x v="0"/>
    <x v="0"/>
    <s v="Tesseramento"/>
    <x v="1"/>
    <x v="5"/>
    <x v="0"/>
    <s v="B"/>
  </r>
  <r>
    <n v="18140"/>
    <x v="0"/>
    <x v="0"/>
    <x v="0"/>
    <x v="0"/>
    <x v="4"/>
    <x v="23"/>
    <x v="0"/>
    <x v="0"/>
    <s v="Tesseramento"/>
    <x v="1"/>
    <x v="3"/>
    <x v="0"/>
    <m/>
  </r>
  <r>
    <n v="166832"/>
    <x v="0"/>
    <x v="0"/>
    <x v="0"/>
    <x v="2"/>
    <x v="4"/>
    <x v="23"/>
    <x v="0"/>
    <x v="1"/>
    <s v="Tesseramento"/>
    <x v="1"/>
    <x v="0"/>
    <x v="0"/>
    <m/>
  </r>
  <r>
    <n v="196655"/>
    <x v="0"/>
    <x v="0"/>
    <x v="0"/>
    <x v="0"/>
    <x v="4"/>
    <x v="23"/>
    <x v="0"/>
    <x v="1"/>
    <s v="Tesseramento"/>
    <x v="1"/>
    <x v="0"/>
    <x v="0"/>
    <m/>
  </r>
  <r>
    <n v="126076"/>
    <x v="0"/>
    <x v="0"/>
    <x v="0"/>
    <x v="0"/>
    <x v="4"/>
    <x v="23"/>
    <x v="0"/>
    <x v="0"/>
    <s v="Tesseramento"/>
    <x v="1"/>
    <x v="0"/>
    <x v="0"/>
    <m/>
  </r>
  <r>
    <n v="126074"/>
    <x v="0"/>
    <x v="0"/>
    <x v="0"/>
    <x v="2"/>
    <x v="4"/>
    <x v="23"/>
    <x v="0"/>
    <x v="1"/>
    <s v="Tesseramento"/>
    <x v="1"/>
    <x v="0"/>
    <x v="0"/>
    <m/>
  </r>
  <r>
    <n v="199105"/>
    <x v="0"/>
    <x v="0"/>
    <x v="0"/>
    <x v="0"/>
    <x v="4"/>
    <x v="23"/>
    <x v="0"/>
    <x v="0"/>
    <s v="Tesseramento"/>
    <x v="1"/>
    <x v="1"/>
    <x v="0"/>
    <m/>
  </r>
  <r>
    <n v="171578"/>
    <x v="0"/>
    <x v="0"/>
    <x v="0"/>
    <x v="0"/>
    <x v="4"/>
    <x v="23"/>
    <x v="0"/>
    <x v="0"/>
    <s v="Tesseramento"/>
    <x v="1"/>
    <x v="0"/>
    <x v="0"/>
    <m/>
  </r>
  <r>
    <n v="142058"/>
    <x v="0"/>
    <x v="0"/>
    <x v="0"/>
    <x v="2"/>
    <x v="4"/>
    <x v="23"/>
    <x v="0"/>
    <x v="0"/>
    <s v="Tesseramento"/>
    <x v="1"/>
    <x v="3"/>
    <x v="0"/>
    <m/>
  </r>
  <r>
    <n v="196656"/>
    <x v="0"/>
    <x v="0"/>
    <x v="0"/>
    <x v="0"/>
    <x v="4"/>
    <x v="23"/>
    <x v="0"/>
    <x v="0"/>
    <s v="Tesseramento"/>
    <x v="1"/>
    <x v="0"/>
    <x v="0"/>
    <m/>
  </r>
  <r>
    <n v="200811"/>
    <x v="1"/>
    <x v="0"/>
    <x v="0"/>
    <x v="1"/>
    <x v="4"/>
    <x v="23"/>
    <x v="0"/>
    <x v="1"/>
    <s v="Tesseramento"/>
    <x v="1"/>
    <x v="5"/>
    <x v="0"/>
    <m/>
  </r>
  <r>
    <n v="14404"/>
    <x v="0"/>
    <x v="0"/>
    <x v="0"/>
    <x v="0"/>
    <x v="4"/>
    <x v="23"/>
    <x v="0"/>
    <x v="1"/>
    <s v="Tesseramento"/>
    <x v="1"/>
    <x v="4"/>
    <x v="0"/>
    <m/>
  </r>
  <r>
    <n v="36136"/>
    <x v="0"/>
    <x v="0"/>
    <x v="0"/>
    <x v="0"/>
    <x v="4"/>
    <x v="23"/>
    <x v="0"/>
    <x v="0"/>
    <s v="Tesseramento"/>
    <x v="1"/>
    <x v="4"/>
    <x v="0"/>
    <m/>
  </r>
  <r>
    <n v="87965"/>
    <x v="0"/>
    <x v="0"/>
    <x v="0"/>
    <x v="0"/>
    <x v="4"/>
    <x v="23"/>
    <x v="0"/>
    <x v="0"/>
    <s v="Tesseramento"/>
    <x v="1"/>
    <x v="1"/>
    <x v="0"/>
    <m/>
  </r>
  <r>
    <n v="41895"/>
    <x v="0"/>
    <x v="0"/>
    <x v="0"/>
    <x v="0"/>
    <x v="4"/>
    <x v="23"/>
    <x v="0"/>
    <x v="0"/>
    <s v="Tesseramento"/>
    <x v="1"/>
    <x v="4"/>
    <x v="0"/>
    <m/>
  </r>
  <r>
    <n v="40620"/>
    <x v="0"/>
    <x v="0"/>
    <x v="0"/>
    <x v="0"/>
    <x v="4"/>
    <x v="18"/>
    <x v="0"/>
    <x v="1"/>
    <s v="Tesseramento"/>
    <x v="1"/>
    <x v="1"/>
    <x v="0"/>
    <m/>
  </r>
  <r>
    <n v="26435"/>
    <x v="0"/>
    <x v="0"/>
    <x v="0"/>
    <x v="0"/>
    <x v="4"/>
    <x v="18"/>
    <x v="0"/>
    <x v="0"/>
    <s v="Tesseramento"/>
    <x v="1"/>
    <x v="4"/>
    <x v="0"/>
    <m/>
  </r>
  <r>
    <n v="26502"/>
    <x v="0"/>
    <x v="0"/>
    <x v="0"/>
    <x v="0"/>
    <x v="4"/>
    <x v="18"/>
    <x v="0"/>
    <x v="0"/>
    <s v="Tesseramento"/>
    <x v="1"/>
    <x v="4"/>
    <x v="0"/>
    <m/>
  </r>
  <r>
    <n v="26535"/>
    <x v="0"/>
    <x v="0"/>
    <x v="0"/>
    <x v="0"/>
    <x v="4"/>
    <x v="18"/>
    <x v="0"/>
    <x v="0"/>
    <s v="Tesseramento"/>
    <x v="1"/>
    <x v="4"/>
    <x v="0"/>
    <m/>
  </r>
  <r>
    <n v="155736"/>
    <x v="0"/>
    <x v="0"/>
    <x v="0"/>
    <x v="0"/>
    <x v="4"/>
    <x v="18"/>
    <x v="0"/>
    <x v="0"/>
    <s v="Tesseramento"/>
    <x v="1"/>
    <x v="1"/>
    <x v="0"/>
    <m/>
  </r>
  <r>
    <n v="154382"/>
    <x v="0"/>
    <x v="0"/>
    <x v="0"/>
    <x v="0"/>
    <x v="4"/>
    <x v="18"/>
    <x v="0"/>
    <x v="0"/>
    <s v="Tesseramento"/>
    <x v="1"/>
    <x v="4"/>
    <x v="0"/>
    <m/>
  </r>
  <r>
    <n v="26503"/>
    <x v="0"/>
    <x v="0"/>
    <x v="0"/>
    <x v="0"/>
    <x v="4"/>
    <x v="18"/>
    <x v="0"/>
    <x v="1"/>
    <s v="Tesseramento"/>
    <x v="1"/>
    <x v="3"/>
    <x v="0"/>
    <m/>
  </r>
  <r>
    <n v="94197"/>
    <x v="0"/>
    <x v="0"/>
    <x v="0"/>
    <x v="0"/>
    <x v="4"/>
    <x v="18"/>
    <x v="0"/>
    <x v="1"/>
    <s v="Tesseramento"/>
    <x v="1"/>
    <x v="4"/>
    <x v="0"/>
    <m/>
  </r>
  <r>
    <n v="26648"/>
    <x v="0"/>
    <x v="0"/>
    <x v="0"/>
    <x v="0"/>
    <x v="4"/>
    <x v="18"/>
    <x v="0"/>
    <x v="0"/>
    <s v="Tesseramento"/>
    <x v="1"/>
    <x v="3"/>
    <x v="0"/>
    <m/>
  </r>
  <r>
    <n v="26609"/>
    <x v="0"/>
    <x v="0"/>
    <x v="0"/>
    <x v="0"/>
    <x v="4"/>
    <x v="18"/>
    <x v="0"/>
    <x v="1"/>
    <s v="Tesseramento"/>
    <x v="1"/>
    <x v="4"/>
    <x v="0"/>
    <m/>
  </r>
  <r>
    <n v="201052"/>
    <x v="0"/>
    <x v="0"/>
    <x v="0"/>
    <x v="0"/>
    <x v="4"/>
    <x v="18"/>
    <x v="0"/>
    <x v="1"/>
    <s v="Tesseramento"/>
    <x v="1"/>
    <x v="4"/>
    <x v="0"/>
    <m/>
  </r>
  <r>
    <n v="170417"/>
    <x v="1"/>
    <x v="0"/>
    <x v="0"/>
    <x v="1"/>
    <x v="4"/>
    <x v="18"/>
    <x v="0"/>
    <x v="1"/>
    <s v="Tesseramento"/>
    <x v="1"/>
    <x v="7"/>
    <x v="0"/>
    <m/>
  </r>
  <r>
    <n v="62453"/>
    <x v="0"/>
    <x v="0"/>
    <x v="0"/>
    <x v="0"/>
    <x v="4"/>
    <x v="18"/>
    <x v="0"/>
    <x v="0"/>
    <s v="Tesseramento"/>
    <x v="1"/>
    <x v="0"/>
    <x v="0"/>
    <m/>
  </r>
  <r>
    <n v="58086"/>
    <x v="0"/>
    <x v="0"/>
    <x v="0"/>
    <x v="0"/>
    <x v="11"/>
    <x v="24"/>
    <x v="0"/>
    <x v="0"/>
    <s v="Tesseramento"/>
    <x v="1"/>
    <x v="1"/>
    <x v="0"/>
    <m/>
  </r>
  <r>
    <n v="120351"/>
    <x v="0"/>
    <x v="0"/>
    <x v="0"/>
    <x v="0"/>
    <x v="7"/>
    <x v="25"/>
    <x v="0"/>
    <x v="0"/>
    <s v="Tesseramento"/>
    <x v="0"/>
    <x v="0"/>
    <x v="0"/>
    <m/>
  </r>
  <r>
    <n v="154445"/>
    <x v="0"/>
    <x v="0"/>
    <x v="0"/>
    <x v="0"/>
    <x v="7"/>
    <x v="25"/>
    <x v="0"/>
    <x v="0"/>
    <s v="Tesseramento"/>
    <x v="0"/>
    <x v="3"/>
    <x v="0"/>
    <m/>
  </r>
  <r>
    <n v="121773"/>
    <x v="0"/>
    <x v="0"/>
    <x v="0"/>
    <x v="0"/>
    <x v="7"/>
    <x v="25"/>
    <x v="0"/>
    <x v="0"/>
    <s v="Tesseramento"/>
    <x v="0"/>
    <x v="0"/>
    <x v="0"/>
    <m/>
  </r>
  <r>
    <n v="174905"/>
    <x v="0"/>
    <x v="0"/>
    <x v="0"/>
    <x v="1"/>
    <x v="7"/>
    <x v="25"/>
    <x v="0"/>
    <x v="0"/>
    <s v="Tesseramento"/>
    <x v="0"/>
    <x v="3"/>
    <x v="0"/>
    <m/>
  </r>
  <r>
    <n v="180861"/>
    <x v="0"/>
    <x v="0"/>
    <x v="0"/>
    <x v="1"/>
    <x v="7"/>
    <x v="25"/>
    <x v="0"/>
    <x v="1"/>
    <s v="Tesseramento"/>
    <x v="0"/>
    <x v="0"/>
    <x v="0"/>
    <m/>
  </r>
  <r>
    <n v="133485"/>
    <x v="0"/>
    <x v="0"/>
    <x v="0"/>
    <x v="0"/>
    <x v="7"/>
    <x v="25"/>
    <x v="0"/>
    <x v="1"/>
    <s v="Tesseramento"/>
    <x v="0"/>
    <x v="0"/>
    <x v="0"/>
    <m/>
  </r>
  <r>
    <n v="122946"/>
    <x v="0"/>
    <x v="0"/>
    <x v="0"/>
    <x v="0"/>
    <x v="7"/>
    <x v="25"/>
    <x v="0"/>
    <x v="1"/>
    <s v="Tesseramento"/>
    <x v="0"/>
    <x v="4"/>
    <x v="0"/>
    <m/>
  </r>
  <r>
    <n v="14979"/>
    <x v="0"/>
    <x v="0"/>
    <x v="0"/>
    <x v="0"/>
    <x v="7"/>
    <x v="25"/>
    <x v="0"/>
    <x v="0"/>
    <s v="Tesseramento"/>
    <x v="0"/>
    <x v="0"/>
    <x v="0"/>
    <m/>
  </r>
  <r>
    <n v="98759"/>
    <x v="0"/>
    <x v="0"/>
    <x v="0"/>
    <x v="0"/>
    <x v="10"/>
    <x v="21"/>
    <x v="0"/>
    <x v="0"/>
    <s v="Tesseramento"/>
    <x v="1"/>
    <x v="0"/>
    <x v="0"/>
    <m/>
  </r>
  <r>
    <n v="91671"/>
    <x v="0"/>
    <x v="0"/>
    <x v="0"/>
    <x v="0"/>
    <x v="10"/>
    <x v="21"/>
    <x v="0"/>
    <x v="0"/>
    <s v="Tesseramento"/>
    <x v="1"/>
    <x v="3"/>
    <x v="0"/>
    <m/>
  </r>
  <r>
    <n v="197678"/>
    <x v="1"/>
    <x v="0"/>
    <x v="0"/>
    <x v="2"/>
    <x v="7"/>
    <x v="25"/>
    <x v="0"/>
    <x v="0"/>
    <s v="Tesseramento"/>
    <x v="0"/>
    <x v="7"/>
    <x v="0"/>
    <m/>
  </r>
  <r>
    <n v="133009"/>
    <x v="0"/>
    <x v="0"/>
    <x v="0"/>
    <x v="3"/>
    <x v="10"/>
    <x v="21"/>
    <x v="0"/>
    <x v="0"/>
    <s v="Tesseramento"/>
    <x v="1"/>
    <x v="0"/>
    <x v="0"/>
    <m/>
  </r>
  <r>
    <n v="45770"/>
    <x v="0"/>
    <x v="0"/>
    <x v="0"/>
    <x v="0"/>
    <x v="10"/>
    <x v="21"/>
    <x v="0"/>
    <x v="0"/>
    <s v="Tesseramento"/>
    <x v="1"/>
    <x v="4"/>
    <x v="0"/>
    <m/>
  </r>
  <r>
    <n v="167938"/>
    <x v="1"/>
    <x v="0"/>
    <x v="0"/>
    <x v="0"/>
    <x v="4"/>
    <x v="23"/>
    <x v="0"/>
    <x v="1"/>
    <s v="Tesseramento"/>
    <x v="1"/>
    <x v="6"/>
    <x v="0"/>
    <m/>
  </r>
  <r>
    <n v="137039"/>
    <x v="0"/>
    <x v="0"/>
    <x v="0"/>
    <x v="0"/>
    <x v="4"/>
    <x v="23"/>
    <x v="0"/>
    <x v="0"/>
    <s v="Tesseramento"/>
    <x v="1"/>
    <x v="0"/>
    <x v="0"/>
    <m/>
  </r>
  <r>
    <n v="145178"/>
    <x v="0"/>
    <x v="0"/>
    <x v="0"/>
    <x v="0"/>
    <x v="10"/>
    <x v="21"/>
    <x v="0"/>
    <x v="0"/>
    <s v="Tesseramento"/>
    <x v="1"/>
    <x v="1"/>
    <x v="0"/>
    <m/>
  </r>
  <r>
    <n v="81942"/>
    <x v="0"/>
    <x v="0"/>
    <x v="0"/>
    <x v="0"/>
    <x v="4"/>
    <x v="23"/>
    <x v="0"/>
    <x v="0"/>
    <s v="Tesseramento"/>
    <x v="1"/>
    <x v="3"/>
    <x v="0"/>
    <m/>
  </r>
  <r>
    <n v="118449"/>
    <x v="0"/>
    <x v="0"/>
    <x v="0"/>
    <x v="2"/>
    <x v="4"/>
    <x v="23"/>
    <x v="0"/>
    <x v="0"/>
    <s v="Tesseramento"/>
    <x v="1"/>
    <x v="4"/>
    <x v="0"/>
    <m/>
  </r>
  <r>
    <n v="191845"/>
    <x v="0"/>
    <x v="0"/>
    <x v="0"/>
    <x v="0"/>
    <x v="4"/>
    <x v="23"/>
    <x v="0"/>
    <x v="1"/>
    <s v="Tesseramento"/>
    <x v="1"/>
    <x v="0"/>
    <x v="0"/>
    <m/>
  </r>
  <r>
    <n v="94972"/>
    <x v="0"/>
    <x v="0"/>
    <x v="0"/>
    <x v="0"/>
    <x v="4"/>
    <x v="23"/>
    <x v="0"/>
    <x v="0"/>
    <s v="Tesseramento"/>
    <x v="1"/>
    <x v="1"/>
    <x v="0"/>
    <m/>
  </r>
  <r>
    <n v="40194"/>
    <x v="0"/>
    <x v="0"/>
    <x v="0"/>
    <x v="0"/>
    <x v="10"/>
    <x v="21"/>
    <x v="0"/>
    <x v="1"/>
    <s v="Tesseramento"/>
    <x v="1"/>
    <x v="3"/>
    <x v="0"/>
    <m/>
  </r>
  <r>
    <n v="146100"/>
    <x v="0"/>
    <x v="0"/>
    <x v="0"/>
    <x v="3"/>
    <x v="4"/>
    <x v="23"/>
    <x v="0"/>
    <x v="1"/>
    <s v="Tesseramento"/>
    <x v="1"/>
    <x v="3"/>
    <x v="0"/>
    <m/>
  </r>
  <r>
    <n v="75156"/>
    <x v="0"/>
    <x v="0"/>
    <x v="0"/>
    <x v="0"/>
    <x v="4"/>
    <x v="23"/>
    <x v="0"/>
    <x v="1"/>
    <s v="Tesseramento"/>
    <x v="1"/>
    <x v="4"/>
    <x v="0"/>
    <m/>
  </r>
  <r>
    <n v="192773"/>
    <x v="0"/>
    <x v="0"/>
    <x v="0"/>
    <x v="0"/>
    <x v="4"/>
    <x v="23"/>
    <x v="0"/>
    <x v="0"/>
    <s v="Tesseramento"/>
    <x v="1"/>
    <x v="0"/>
    <x v="0"/>
    <m/>
  </r>
  <r>
    <n v="40104"/>
    <x v="0"/>
    <x v="0"/>
    <x v="0"/>
    <x v="0"/>
    <x v="4"/>
    <x v="23"/>
    <x v="0"/>
    <x v="1"/>
    <s v="Tesseramento"/>
    <x v="1"/>
    <x v="3"/>
    <x v="0"/>
    <m/>
  </r>
  <r>
    <n v="33989"/>
    <x v="0"/>
    <x v="0"/>
    <x v="0"/>
    <x v="0"/>
    <x v="10"/>
    <x v="21"/>
    <x v="0"/>
    <x v="1"/>
    <s v="Tesseramento"/>
    <x v="1"/>
    <x v="4"/>
    <x v="0"/>
    <m/>
  </r>
  <r>
    <n v="185201"/>
    <x v="0"/>
    <x v="0"/>
    <x v="0"/>
    <x v="0"/>
    <x v="10"/>
    <x v="21"/>
    <x v="0"/>
    <x v="0"/>
    <s v="Tesseramento"/>
    <x v="1"/>
    <x v="0"/>
    <x v="0"/>
    <m/>
  </r>
  <r>
    <n v="235414"/>
    <x v="1"/>
    <x v="0"/>
    <x v="1"/>
    <x v="2"/>
    <x v="4"/>
    <x v="18"/>
    <x v="0"/>
    <x v="1"/>
    <s v="Tesseramento"/>
    <x v="1"/>
    <x v="5"/>
    <x v="0"/>
    <m/>
  </r>
  <r>
    <n v="97505"/>
    <x v="0"/>
    <x v="0"/>
    <x v="0"/>
    <x v="0"/>
    <x v="4"/>
    <x v="23"/>
    <x v="0"/>
    <x v="1"/>
    <s v="Tesseramento"/>
    <x v="1"/>
    <x v="1"/>
    <x v="0"/>
    <m/>
  </r>
  <r>
    <n v="159099"/>
    <x v="1"/>
    <x v="0"/>
    <x v="0"/>
    <x v="0"/>
    <x v="10"/>
    <x v="21"/>
    <x v="0"/>
    <x v="0"/>
    <s v="Tesseramento"/>
    <x v="1"/>
    <x v="7"/>
    <x v="0"/>
    <m/>
  </r>
  <r>
    <n v="14279"/>
    <x v="0"/>
    <x v="0"/>
    <x v="0"/>
    <x v="0"/>
    <x v="4"/>
    <x v="23"/>
    <x v="0"/>
    <x v="1"/>
    <s v="Tesseramento"/>
    <x v="1"/>
    <x v="0"/>
    <x v="0"/>
    <m/>
  </r>
  <r>
    <n v="108465"/>
    <x v="0"/>
    <x v="0"/>
    <x v="0"/>
    <x v="1"/>
    <x v="10"/>
    <x v="21"/>
    <x v="0"/>
    <x v="0"/>
    <s v="Tesseramento"/>
    <x v="1"/>
    <x v="3"/>
    <x v="0"/>
    <m/>
  </r>
  <r>
    <n v="29693"/>
    <x v="0"/>
    <x v="0"/>
    <x v="0"/>
    <x v="0"/>
    <x v="4"/>
    <x v="23"/>
    <x v="0"/>
    <x v="0"/>
    <s v="Tesseramento"/>
    <x v="1"/>
    <x v="4"/>
    <x v="0"/>
    <m/>
  </r>
  <r>
    <n v="173070"/>
    <x v="0"/>
    <x v="0"/>
    <x v="0"/>
    <x v="0"/>
    <x v="10"/>
    <x v="21"/>
    <x v="0"/>
    <x v="0"/>
    <s v="Tesseramento"/>
    <x v="1"/>
    <x v="0"/>
    <x v="0"/>
    <m/>
  </r>
  <r>
    <n v="33071"/>
    <x v="0"/>
    <x v="0"/>
    <x v="0"/>
    <x v="0"/>
    <x v="10"/>
    <x v="21"/>
    <x v="0"/>
    <x v="1"/>
    <s v="Tesseramento"/>
    <x v="1"/>
    <x v="4"/>
    <x v="0"/>
    <m/>
  </r>
  <r>
    <n v="89362"/>
    <x v="0"/>
    <x v="0"/>
    <x v="0"/>
    <x v="4"/>
    <x v="4"/>
    <x v="23"/>
    <x v="0"/>
    <x v="1"/>
    <s v="Tesseramento"/>
    <x v="1"/>
    <x v="0"/>
    <x v="0"/>
    <m/>
  </r>
  <r>
    <n v="166833"/>
    <x v="0"/>
    <x v="0"/>
    <x v="0"/>
    <x v="2"/>
    <x v="4"/>
    <x v="23"/>
    <x v="0"/>
    <x v="0"/>
    <s v="Tesseramento"/>
    <x v="1"/>
    <x v="4"/>
    <x v="0"/>
    <m/>
  </r>
  <r>
    <n v="185246"/>
    <x v="1"/>
    <x v="0"/>
    <x v="0"/>
    <x v="0"/>
    <x v="4"/>
    <x v="23"/>
    <x v="0"/>
    <x v="1"/>
    <s v="Tesseramento"/>
    <x v="1"/>
    <x v="5"/>
    <x v="0"/>
    <m/>
  </r>
  <r>
    <n v="89363"/>
    <x v="0"/>
    <x v="0"/>
    <x v="0"/>
    <x v="4"/>
    <x v="4"/>
    <x v="23"/>
    <x v="0"/>
    <x v="0"/>
    <s v="Tesseramento"/>
    <x v="1"/>
    <x v="0"/>
    <x v="0"/>
    <m/>
  </r>
  <r>
    <n v="231452"/>
    <x v="0"/>
    <x v="0"/>
    <x v="0"/>
    <x v="2"/>
    <x v="4"/>
    <x v="23"/>
    <x v="0"/>
    <x v="0"/>
    <s v="Tesseramento"/>
    <x v="1"/>
    <x v="3"/>
    <x v="0"/>
    <m/>
  </r>
  <r>
    <n v="231451"/>
    <x v="1"/>
    <x v="0"/>
    <x v="0"/>
    <x v="2"/>
    <x v="4"/>
    <x v="23"/>
    <x v="0"/>
    <x v="1"/>
    <s v="Tesseramento"/>
    <x v="1"/>
    <x v="5"/>
    <x v="0"/>
    <m/>
  </r>
  <r>
    <n v="76011"/>
    <x v="0"/>
    <x v="0"/>
    <x v="0"/>
    <x v="0"/>
    <x v="4"/>
    <x v="23"/>
    <x v="0"/>
    <x v="0"/>
    <s v="Tesseramento"/>
    <x v="1"/>
    <x v="4"/>
    <x v="0"/>
    <m/>
  </r>
  <r>
    <n v="12455"/>
    <x v="0"/>
    <x v="0"/>
    <x v="0"/>
    <x v="0"/>
    <x v="10"/>
    <x v="21"/>
    <x v="0"/>
    <x v="0"/>
    <s v="Tesseramento"/>
    <x v="1"/>
    <x v="1"/>
    <x v="0"/>
    <m/>
  </r>
  <r>
    <n v="59529"/>
    <x v="0"/>
    <x v="0"/>
    <x v="0"/>
    <x v="0"/>
    <x v="10"/>
    <x v="21"/>
    <x v="0"/>
    <x v="1"/>
    <s v="Tesseramento"/>
    <x v="1"/>
    <x v="4"/>
    <x v="0"/>
    <m/>
  </r>
  <r>
    <n v="33915"/>
    <x v="0"/>
    <x v="0"/>
    <x v="0"/>
    <x v="0"/>
    <x v="10"/>
    <x v="21"/>
    <x v="0"/>
    <x v="0"/>
    <s v="Tesseramento"/>
    <x v="1"/>
    <x v="3"/>
    <x v="0"/>
    <m/>
  </r>
  <r>
    <n v="88242"/>
    <x v="0"/>
    <x v="0"/>
    <x v="0"/>
    <x v="0"/>
    <x v="10"/>
    <x v="21"/>
    <x v="0"/>
    <x v="0"/>
    <s v="Tesseramento"/>
    <x v="1"/>
    <x v="3"/>
    <x v="0"/>
    <m/>
  </r>
  <r>
    <n v="33079"/>
    <x v="0"/>
    <x v="0"/>
    <x v="0"/>
    <x v="0"/>
    <x v="10"/>
    <x v="21"/>
    <x v="0"/>
    <x v="0"/>
    <s v="Tesseramento"/>
    <x v="1"/>
    <x v="3"/>
    <x v="0"/>
    <m/>
  </r>
  <r>
    <n v="132874"/>
    <x v="0"/>
    <x v="0"/>
    <x v="0"/>
    <x v="0"/>
    <x v="10"/>
    <x v="21"/>
    <x v="0"/>
    <x v="0"/>
    <s v="Tesseramento"/>
    <x v="1"/>
    <x v="0"/>
    <x v="0"/>
    <m/>
  </r>
  <r>
    <n v="198420"/>
    <x v="0"/>
    <x v="0"/>
    <x v="0"/>
    <x v="0"/>
    <x v="10"/>
    <x v="21"/>
    <x v="0"/>
    <x v="1"/>
    <s v="Tesseramento"/>
    <x v="1"/>
    <x v="1"/>
    <x v="0"/>
    <m/>
  </r>
  <r>
    <n v="198551"/>
    <x v="0"/>
    <x v="0"/>
    <x v="0"/>
    <x v="0"/>
    <x v="10"/>
    <x v="21"/>
    <x v="0"/>
    <x v="0"/>
    <s v="Tesseramento"/>
    <x v="1"/>
    <x v="0"/>
    <x v="0"/>
    <m/>
  </r>
  <r>
    <n v="199264"/>
    <x v="0"/>
    <x v="0"/>
    <x v="0"/>
    <x v="0"/>
    <x v="10"/>
    <x v="21"/>
    <x v="0"/>
    <x v="0"/>
    <s v="Tesseramento"/>
    <x v="1"/>
    <x v="0"/>
    <x v="0"/>
    <m/>
  </r>
  <r>
    <n v="120353"/>
    <x v="0"/>
    <x v="0"/>
    <x v="0"/>
    <x v="0"/>
    <x v="10"/>
    <x v="21"/>
    <x v="0"/>
    <x v="0"/>
    <s v="Tesseramento"/>
    <x v="1"/>
    <x v="0"/>
    <x v="0"/>
    <m/>
  </r>
  <r>
    <n v="154339"/>
    <x v="0"/>
    <x v="0"/>
    <x v="0"/>
    <x v="0"/>
    <x v="10"/>
    <x v="21"/>
    <x v="0"/>
    <x v="0"/>
    <s v="Tesseramento"/>
    <x v="1"/>
    <x v="3"/>
    <x v="0"/>
    <m/>
  </r>
  <r>
    <n v="121883"/>
    <x v="0"/>
    <x v="0"/>
    <x v="0"/>
    <x v="0"/>
    <x v="10"/>
    <x v="21"/>
    <x v="0"/>
    <x v="0"/>
    <s v="Tesseramento"/>
    <x v="1"/>
    <x v="3"/>
    <x v="0"/>
    <m/>
  </r>
  <r>
    <n v="235522"/>
    <x v="0"/>
    <x v="0"/>
    <x v="1"/>
    <x v="2"/>
    <x v="4"/>
    <x v="23"/>
    <x v="0"/>
    <x v="1"/>
    <s v="Tesseramento"/>
    <x v="1"/>
    <x v="3"/>
    <x v="0"/>
    <m/>
  </r>
  <r>
    <n v="111936"/>
    <x v="0"/>
    <x v="0"/>
    <x v="0"/>
    <x v="0"/>
    <x v="1"/>
    <x v="26"/>
    <x v="0"/>
    <x v="0"/>
    <s v="Tesseramento"/>
    <x v="1"/>
    <x v="3"/>
    <x v="0"/>
    <m/>
  </r>
  <r>
    <n v="184995"/>
    <x v="0"/>
    <x v="0"/>
    <x v="0"/>
    <x v="0"/>
    <x v="5"/>
    <x v="6"/>
    <x v="0"/>
    <x v="1"/>
    <s v="Tesseramento"/>
    <x v="0"/>
    <x v="4"/>
    <x v="0"/>
    <m/>
  </r>
  <r>
    <n v="8181"/>
    <x v="0"/>
    <x v="0"/>
    <x v="0"/>
    <x v="0"/>
    <x v="12"/>
    <x v="27"/>
    <x v="0"/>
    <x v="1"/>
    <s v="Tesseramento"/>
    <x v="1"/>
    <x v="0"/>
    <x v="0"/>
    <m/>
  </r>
  <r>
    <n v="235495"/>
    <x v="0"/>
    <x v="0"/>
    <x v="1"/>
    <x v="2"/>
    <x v="1"/>
    <x v="26"/>
    <x v="0"/>
    <x v="1"/>
    <s v="Tesseramento"/>
    <x v="1"/>
    <x v="3"/>
    <x v="0"/>
    <m/>
  </r>
  <r>
    <n v="206310"/>
    <x v="0"/>
    <x v="0"/>
    <x v="0"/>
    <x v="0"/>
    <x v="1"/>
    <x v="26"/>
    <x v="0"/>
    <x v="0"/>
    <s v="Tesseramento"/>
    <x v="1"/>
    <x v="0"/>
    <x v="0"/>
    <m/>
  </r>
  <r>
    <n v="229621"/>
    <x v="0"/>
    <x v="0"/>
    <x v="0"/>
    <x v="0"/>
    <x v="1"/>
    <x v="26"/>
    <x v="0"/>
    <x v="0"/>
    <s v="Tesseramento"/>
    <x v="1"/>
    <x v="0"/>
    <x v="0"/>
    <m/>
  </r>
  <r>
    <n v="229622"/>
    <x v="1"/>
    <x v="0"/>
    <x v="0"/>
    <x v="2"/>
    <x v="1"/>
    <x v="26"/>
    <x v="0"/>
    <x v="0"/>
    <s v="Tesseramento"/>
    <x v="1"/>
    <x v="5"/>
    <x v="0"/>
    <m/>
  </r>
  <r>
    <n v="11420"/>
    <x v="0"/>
    <x v="0"/>
    <x v="0"/>
    <x v="0"/>
    <x v="5"/>
    <x v="6"/>
    <x v="0"/>
    <x v="0"/>
    <s v="Tesseramento"/>
    <x v="0"/>
    <x v="0"/>
    <x v="0"/>
    <m/>
  </r>
  <r>
    <n v="20372"/>
    <x v="0"/>
    <x v="0"/>
    <x v="0"/>
    <x v="0"/>
    <x v="1"/>
    <x v="26"/>
    <x v="0"/>
    <x v="0"/>
    <s v="Tesseramento"/>
    <x v="1"/>
    <x v="3"/>
    <x v="0"/>
    <m/>
  </r>
  <r>
    <n v="36941"/>
    <x v="0"/>
    <x v="0"/>
    <x v="0"/>
    <x v="0"/>
    <x v="1"/>
    <x v="28"/>
    <x v="0"/>
    <x v="1"/>
    <s v="Tesseramento"/>
    <x v="1"/>
    <x v="4"/>
    <x v="0"/>
    <m/>
  </r>
  <r>
    <n v="116070"/>
    <x v="0"/>
    <x v="0"/>
    <x v="0"/>
    <x v="0"/>
    <x v="1"/>
    <x v="28"/>
    <x v="0"/>
    <x v="0"/>
    <s v="Tesseramento"/>
    <x v="1"/>
    <x v="4"/>
    <x v="0"/>
    <m/>
  </r>
  <r>
    <n v="157814"/>
    <x v="0"/>
    <x v="0"/>
    <x v="0"/>
    <x v="0"/>
    <x v="1"/>
    <x v="26"/>
    <x v="0"/>
    <x v="1"/>
    <s v="Tesseramento"/>
    <x v="1"/>
    <x v="4"/>
    <x v="0"/>
    <m/>
  </r>
  <r>
    <n v="197482"/>
    <x v="0"/>
    <x v="0"/>
    <x v="0"/>
    <x v="0"/>
    <x v="1"/>
    <x v="28"/>
    <x v="0"/>
    <x v="1"/>
    <s v="Tesseramento"/>
    <x v="1"/>
    <x v="4"/>
    <x v="0"/>
    <m/>
  </r>
  <r>
    <n v="197481"/>
    <x v="0"/>
    <x v="0"/>
    <x v="0"/>
    <x v="0"/>
    <x v="1"/>
    <x v="28"/>
    <x v="0"/>
    <x v="0"/>
    <s v="Tesseramento"/>
    <x v="1"/>
    <x v="4"/>
    <x v="0"/>
    <m/>
  </r>
  <r>
    <n v="88859"/>
    <x v="0"/>
    <x v="0"/>
    <x v="0"/>
    <x v="0"/>
    <x v="1"/>
    <x v="26"/>
    <x v="0"/>
    <x v="1"/>
    <s v="Tesseramento"/>
    <x v="1"/>
    <x v="4"/>
    <x v="0"/>
    <m/>
  </r>
  <r>
    <n v="147399"/>
    <x v="0"/>
    <x v="0"/>
    <x v="0"/>
    <x v="0"/>
    <x v="1"/>
    <x v="28"/>
    <x v="0"/>
    <x v="0"/>
    <s v="Tesseramento"/>
    <x v="1"/>
    <x v="3"/>
    <x v="0"/>
    <m/>
  </r>
  <r>
    <n v="137017"/>
    <x v="0"/>
    <x v="0"/>
    <x v="0"/>
    <x v="0"/>
    <x v="1"/>
    <x v="28"/>
    <x v="0"/>
    <x v="0"/>
    <s v="Tesseramento"/>
    <x v="1"/>
    <x v="4"/>
    <x v="0"/>
    <m/>
  </r>
  <r>
    <n v="137085"/>
    <x v="0"/>
    <x v="0"/>
    <x v="0"/>
    <x v="0"/>
    <x v="1"/>
    <x v="26"/>
    <x v="0"/>
    <x v="0"/>
    <s v="Tesseramento"/>
    <x v="1"/>
    <x v="3"/>
    <x v="0"/>
    <m/>
  </r>
  <r>
    <n v="108903"/>
    <x v="0"/>
    <x v="0"/>
    <x v="0"/>
    <x v="0"/>
    <x v="1"/>
    <x v="26"/>
    <x v="0"/>
    <x v="0"/>
    <s v="Tesseramento"/>
    <x v="1"/>
    <x v="4"/>
    <x v="0"/>
    <m/>
  </r>
  <r>
    <n v="47628"/>
    <x v="0"/>
    <x v="0"/>
    <x v="0"/>
    <x v="0"/>
    <x v="9"/>
    <x v="16"/>
    <x v="0"/>
    <x v="1"/>
    <s v="Tesseramento"/>
    <x v="1"/>
    <x v="0"/>
    <x v="0"/>
    <m/>
  </r>
  <r>
    <n v="179068"/>
    <x v="0"/>
    <x v="0"/>
    <x v="2"/>
    <x v="0"/>
    <x v="1"/>
    <x v="22"/>
    <x v="0"/>
    <x v="0"/>
    <s v="Tesseramento"/>
    <x v="1"/>
    <x v="4"/>
    <x v="0"/>
    <m/>
  </r>
  <r>
    <n v="36826"/>
    <x v="0"/>
    <x v="0"/>
    <x v="0"/>
    <x v="0"/>
    <x v="1"/>
    <x v="28"/>
    <x v="0"/>
    <x v="1"/>
    <s v="Tesseramento"/>
    <x v="1"/>
    <x v="4"/>
    <x v="0"/>
    <m/>
  </r>
  <r>
    <n v="33958"/>
    <x v="0"/>
    <x v="0"/>
    <x v="0"/>
    <x v="0"/>
    <x v="10"/>
    <x v="29"/>
    <x v="0"/>
    <x v="0"/>
    <s v="Tesseramento"/>
    <x v="0"/>
    <x v="3"/>
    <x v="0"/>
    <m/>
  </r>
  <r>
    <n v="101720"/>
    <x v="0"/>
    <x v="0"/>
    <x v="0"/>
    <x v="0"/>
    <x v="10"/>
    <x v="29"/>
    <x v="0"/>
    <x v="0"/>
    <s v="Tesseramento"/>
    <x v="0"/>
    <x v="0"/>
    <x v="0"/>
    <m/>
  </r>
  <r>
    <n v="101721"/>
    <x v="0"/>
    <x v="0"/>
    <x v="0"/>
    <x v="3"/>
    <x v="10"/>
    <x v="29"/>
    <x v="0"/>
    <x v="0"/>
    <s v="Tesseramento"/>
    <x v="0"/>
    <x v="4"/>
    <x v="0"/>
    <m/>
  </r>
  <r>
    <n v="119128"/>
    <x v="0"/>
    <x v="0"/>
    <x v="0"/>
    <x v="0"/>
    <x v="10"/>
    <x v="29"/>
    <x v="0"/>
    <x v="0"/>
    <s v="Tesseramento"/>
    <x v="0"/>
    <x v="1"/>
    <x v="0"/>
    <m/>
  </r>
  <r>
    <n v="84335"/>
    <x v="0"/>
    <x v="0"/>
    <x v="0"/>
    <x v="0"/>
    <x v="10"/>
    <x v="29"/>
    <x v="0"/>
    <x v="0"/>
    <s v="Tesseramento"/>
    <x v="0"/>
    <x v="0"/>
    <x v="0"/>
    <m/>
  </r>
  <r>
    <n v="43285"/>
    <x v="0"/>
    <x v="0"/>
    <x v="0"/>
    <x v="0"/>
    <x v="10"/>
    <x v="29"/>
    <x v="0"/>
    <x v="0"/>
    <s v="Tesseramento"/>
    <x v="0"/>
    <x v="1"/>
    <x v="0"/>
    <m/>
  </r>
  <r>
    <n v="57317"/>
    <x v="0"/>
    <x v="0"/>
    <x v="0"/>
    <x v="0"/>
    <x v="10"/>
    <x v="29"/>
    <x v="0"/>
    <x v="1"/>
    <s v="Tesseramento"/>
    <x v="0"/>
    <x v="4"/>
    <x v="0"/>
    <m/>
  </r>
  <r>
    <n v="217037"/>
    <x v="0"/>
    <x v="0"/>
    <x v="0"/>
    <x v="0"/>
    <x v="10"/>
    <x v="29"/>
    <x v="0"/>
    <x v="0"/>
    <s v="Tesseramento"/>
    <x v="0"/>
    <x v="0"/>
    <x v="0"/>
    <m/>
  </r>
  <r>
    <n v="112300"/>
    <x v="0"/>
    <x v="0"/>
    <x v="0"/>
    <x v="0"/>
    <x v="10"/>
    <x v="29"/>
    <x v="0"/>
    <x v="0"/>
    <s v="Tesseramento"/>
    <x v="0"/>
    <x v="0"/>
    <x v="0"/>
    <m/>
  </r>
  <r>
    <n v="205294"/>
    <x v="0"/>
    <x v="0"/>
    <x v="0"/>
    <x v="0"/>
    <x v="10"/>
    <x v="29"/>
    <x v="0"/>
    <x v="0"/>
    <s v="Tesseramento"/>
    <x v="0"/>
    <x v="0"/>
    <x v="0"/>
    <m/>
  </r>
  <r>
    <n v="152267"/>
    <x v="0"/>
    <x v="0"/>
    <x v="0"/>
    <x v="0"/>
    <x v="1"/>
    <x v="28"/>
    <x v="0"/>
    <x v="0"/>
    <s v="Tesseramento"/>
    <x v="1"/>
    <x v="0"/>
    <x v="0"/>
    <m/>
  </r>
  <r>
    <n v="108169"/>
    <x v="0"/>
    <x v="0"/>
    <x v="0"/>
    <x v="0"/>
    <x v="10"/>
    <x v="29"/>
    <x v="0"/>
    <x v="0"/>
    <s v="Tesseramento"/>
    <x v="0"/>
    <x v="0"/>
    <x v="0"/>
    <m/>
  </r>
  <r>
    <n v="152268"/>
    <x v="0"/>
    <x v="0"/>
    <x v="0"/>
    <x v="0"/>
    <x v="1"/>
    <x v="28"/>
    <x v="0"/>
    <x v="0"/>
    <s v="Tesseramento"/>
    <x v="1"/>
    <x v="0"/>
    <x v="0"/>
    <m/>
  </r>
  <r>
    <n v="199653"/>
    <x v="0"/>
    <x v="0"/>
    <x v="0"/>
    <x v="0"/>
    <x v="10"/>
    <x v="29"/>
    <x v="0"/>
    <x v="1"/>
    <s v="Tesseramento"/>
    <x v="0"/>
    <x v="0"/>
    <x v="0"/>
    <m/>
  </r>
  <r>
    <n v="161038"/>
    <x v="0"/>
    <x v="0"/>
    <x v="0"/>
    <x v="0"/>
    <x v="10"/>
    <x v="29"/>
    <x v="0"/>
    <x v="0"/>
    <s v="Tesseramento"/>
    <x v="0"/>
    <x v="0"/>
    <x v="0"/>
    <m/>
  </r>
  <r>
    <n v="168851"/>
    <x v="1"/>
    <x v="0"/>
    <x v="0"/>
    <x v="2"/>
    <x v="10"/>
    <x v="29"/>
    <x v="0"/>
    <x v="0"/>
    <s v="Tesseramento"/>
    <x v="0"/>
    <x v="6"/>
    <x v="0"/>
    <m/>
  </r>
  <r>
    <n v="84337"/>
    <x v="0"/>
    <x v="0"/>
    <x v="0"/>
    <x v="0"/>
    <x v="10"/>
    <x v="29"/>
    <x v="0"/>
    <x v="0"/>
    <s v="Tesseramento"/>
    <x v="0"/>
    <x v="0"/>
    <x v="0"/>
    <m/>
  </r>
  <r>
    <n v="113057"/>
    <x v="0"/>
    <x v="0"/>
    <x v="0"/>
    <x v="0"/>
    <x v="9"/>
    <x v="19"/>
    <x v="0"/>
    <x v="0"/>
    <s v="Tesseramento"/>
    <x v="1"/>
    <x v="0"/>
    <x v="0"/>
    <m/>
  </r>
  <r>
    <n v="101467"/>
    <x v="0"/>
    <x v="0"/>
    <x v="2"/>
    <x v="0"/>
    <x v="10"/>
    <x v="29"/>
    <x v="0"/>
    <x v="0"/>
    <s v="Tesseramento"/>
    <x v="0"/>
    <x v="0"/>
    <x v="0"/>
    <m/>
  </r>
  <r>
    <n v="176190"/>
    <x v="0"/>
    <x v="0"/>
    <x v="0"/>
    <x v="0"/>
    <x v="1"/>
    <x v="28"/>
    <x v="0"/>
    <x v="1"/>
    <s v="Tesseramento"/>
    <x v="1"/>
    <x v="0"/>
    <x v="0"/>
    <m/>
  </r>
  <r>
    <n v="20086"/>
    <x v="0"/>
    <x v="0"/>
    <x v="0"/>
    <x v="0"/>
    <x v="1"/>
    <x v="28"/>
    <x v="0"/>
    <x v="0"/>
    <s v="Tesseramento"/>
    <x v="1"/>
    <x v="4"/>
    <x v="0"/>
    <m/>
  </r>
  <r>
    <n v="233112"/>
    <x v="0"/>
    <x v="1"/>
    <x v="0"/>
    <x v="0"/>
    <x v="10"/>
    <x v="29"/>
    <x v="0"/>
    <x v="0"/>
    <s v="Tesseramento"/>
    <x v="0"/>
    <x v="1"/>
    <x v="0"/>
    <m/>
  </r>
  <r>
    <n v="233069"/>
    <x v="1"/>
    <x v="0"/>
    <x v="0"/>
    <x v="1"/>
    <x v="7"/>
    <x v="30"/>
    <x v="0"/>
    <x v="0"/>
    <s v="Tesseramento"/>
    <x v="1"/>
    <x v="5"/>
    <x v="0"/>
    <m/>
  </r>
  <r>
    <n v="232672"/>
    <x v="1"/>
    <x v="0"/>
    <x v="0"/>
    <x v="2"/>
    <x v="7"/>
    <x v="30"/>
    <x v="0"/>
    <x v="0"/>
    <s v="Tesseramento"/>
    <x v="1"/>
    <x v="5"/>
    <x v="0"/>
    <m/>
  </r>
  <r>
    <n v="232671"/>
    <x v="1"/>
    <x v="0"/>
    <x v="0"/>
    <x v="2"/>
    <x v="7"/>
    <x v="30"/>
    <x v="0"/>
    <x v="0"/>
    <s v="Tesseramento"/>
    <x v="1"/>
    <x v="5"/>
    <x v="0"/>
    <m/>
  </r>
  <r>
    <n v="236645"/>
    <x v="1"/>
    <x v="0"/>
    <x v="1"/>
    <x v="2"/>
    <x v="7"/>
    <x v="30"/>
    <x v="0"/>
    <x v="0"/>
    <s v="Tesseramento"/>
    <x v="1"/>
    <x v="5"/>
    <x v="0"/>
    <m/>
  </r>
  <r>
    <n v="118040"/>
    <x v="0"/>
    <x v="0"/>
    <x v="0"/>
    <x v="0"/>
    <x v="10"/>
    <x v="29"/>
    <x v="0"/>
    <x v="0"/>
    <s v="Tesseramento"/>
    <x v="0"/>
    <x v="0"/>
    <x v="0"/>
    <m/>
  </r>
  <r>
    <n v="71383"/>
    <x v="0"/>
    <x v="0"/>
    <x v="0"/>
    <x v="0"/>
    <x v="10"/>
    <x v="29"/>
    <x v="0"/>
    <x v="0"/>
    <s v="Tesseramento"/>
    <x v="0"/>
    <x v="0"/>
    <x v="0"/>
    <m/>
  </r>
  <r>
    <n v="235976"/>
    <x v="0"/>
    <x v="0"/>
    <x v="1"/>
    <x v="0"/>
    <x v="1"/>
    <x v="28"/>
    <x v="0"/>
    <x v="0"/>
    <s v="Tesseramento"/>
    <x v="1"/>
    <x v="1"/>
    <x v="0"/>
    <m/>
  </r>
  <r>
    <n v="44876"/>
    <x v="0"/>
    <x v="0"/>
    <x v="0"/>
    <x v="0"/>
    <x v="1"/>
    <x v="28"/>
    <x v="0"/>
    <x v="0"/>
    <s v="Tesseramento"/>
    <x v="1"/>
    <x v="4"/>
    <x v="0"/>
    <m/>
  </r>
  <r>
    <n v="157363"/>
    <x v="0"/>
    <x v="0"/>
    <x v="0"/>
    <x v="0"/>
    <x v="1"/>
    <x v="28"/>
    <x v="0"/>
    <x v="0"/>
    <s v="Tesseramento"/>
    <x v="1"/>
    <x v="4"/>
    <x v="0"/>
    <m/>
  </r>
  <r>
    <n v="35468"/>
    <x v="0"/>
    <x v="0"/>
    <x v="0"/>
    <x v="0"/>
    <x v="8"/>
    <x v="31"/>
    <x v="0"/>
    <x v="0"/>
    <s v="Tesseramento"/>
    <x v="1"/>
    <x v="3"/>
    <x v="0"/>
    <m/>
  </r>
  <r>
    <n v="39543"/>
    <x v="0"/>
    <x v="0"/>
    <x v="0"/>
    <x v="0"/>
    <x v="8"/>
    <x v="31"/>
    <x v="0"/>
    <x v="1"/>
    <s v="Tesseramento"/>
    <x v="1"/>
    <x v="1"/>
    <x v="0"/>
    <m/>
  </r>
  <r>
    <n v="39544"/>
    <x v="0"/>
    <x v="0"/>
    <x v="0"/>
    <x v="0"/>
    <x v="8"/>
    <x v="31"/>
    <x v="0"/>
    <x v="0"/>
    <s v="Tesseramento"/>
    <x v="1"/>
    <x v="3"/>
    <x v="0"/>
    <m/>
  </r>
  <r>
    <n v="139720"/>
    <x v="0"/>
    <x v="0"/>
    <x v="0"/>
    <x v="0"/>
    <x v="8"/>
    <x v="31"/>
    <x v="0"/>
    <x v="0"/>
    <s v="Tesseramento"/>
    <x v="1"/>
    <x v="3"/>
    <x v="0"/>
    <m/>
  </r>
  <r>
    <n v="227143"/>
    <x v="0"/>
    <x v="0"/>
    <x v="0"/>
    <x v="0"/>
    <x v="1"/>
    <x v="28"/>
    <x v="0"/>
    <x v="0"/>
    <s v="Tesseramento"/>
    <x v="1"/>
    <x v="4"/>
    <x v="0"/>
    <m/>
  </r>
  <r>
    <n v="171439"/>
    <x v="0"/>
    <x v="0"/>
    <x v="0"/>
    <x v="0"/>
    <x v="6"/>
    <x v="32"/>
    <x v="0"/>
    <x v="0"/>
    <s v="Tesseramento"/>
    <x v="1"/>
    <x v="0"/>
    <x v="0"/>
    <m/>
  </r>
  <r>
    <n v="221677"/>
    <x v="0"/>
    <x v="0"/>
    <x v="0"/>
    <x v="0"/>
    <x v="8"/>
    <x v="31"/>
    <x v="0"/>
    <x v="1"/>
    <s v="Tesseramento"/>
    <x v="1"/>
    <x v="0"/>
    <x v="0"/>
    <m/>
  </r>
  <r>
    <n v="91211"/>
    <x v="0"/>
    <x v="0"/>
    <x v="0"/>
    <x v="0"/>
    <x v="8"/>
    <x v="31"/>
    <x v="0"/>
    <x v="0"/>
    <s v="Tesseramento"/>
    <x v="1"/>
    <x v="0"/>
    <x v="0"/>
    <m/>
  </r>
  <r>
    <n v="95119"/>
    <x v="0"/>
    <x v="0"/>
    <x v="0"/>
    <x v="0"/>
    <x v="8"/>
    <x v="31"/>
    <x v="0"/>
    <x v="0"/>
    <s v="Tesseramento"/>
    <x v="1"/>
    <x v="3"/>
    <x v="0"/>
    <m/>
  </r>
  <r>
    <n v="141099"/>
    <x v="0"/>
    <x v="0"/>
    <x v="0"/>
    <x v="0"/>
    <x v="8"/>
    <x v="31"/>
    <x v="0"/>
    <x v="0"/>
    <s v="Tesseramento"/>
    <x v="1"/>
    <x v="3"/>
    <x v="0"/>
    <m/>
  </r>
  <r>
    <n v="108958"/>
    <x v="0"/>
    <x v="0"/>
    <x v="0"/>
    <x v="0"/>
    <x v="8"/>
    <x v="31"/>
    <x v="0"/>
    <x v="0"/>
    <s v="Tesseramento"/>
    <x v="1"/>
    <x v="3"/>
    <x v="0"/>
    <m/>
  </r>
  <r>
    <n v="78242"/>
    <x v="0"/>
    <x v="0"/>
    <x v="0"/>
    <x v="0"/>
    <x v="8"/>
    <x v="31"/>
    <x v="0"/>
    <x v="0"/>
    <s v="Tesseramento"/>
    <x v="1"/>
    <x v="0"/>
    <x v="0"/>
    <m/>
  </r>
  <r>
    <n v="108953"/>
    <x v="0"/>
    <x v="0"/>
    <x v="0"/>
    <x v="0"/>
    <x v="8"/>
    <x v="31"/>
    <x v="0"/>
    <x v="0"/>
    <s v="Tesseramento"/>
    <x v="1"/>
    <x v="4"/>
    <x v="0"/>
    <m/>
  </r>
  <r>
    <n v="51642"/>
    <x v="0"/>
    <x v="0"/>
    <x v="0"/>
    <x v="0"/>
    <x v="8"/>
    <x v="31"/>
    <x v="0"/>
    <x v="0"/>
    <s v="Tesseramento"/>
    <x v="1"/>
    <x v="4"/>
    <x v="0"/>
    <m/>
  </r>
  <r>
    <n v="232673"/>
    <x v="1"/>
    <x v="0"/>
    <x v="0"/>
    <x v="1"/>
    <x v="7"/>
    <x v="30"/>
    <x v="0"/>
    <x v="0"/>
    <s v="Tesseramento"/>
    <x v="1"/>
    <x v="5"/>
    <x v="0"/>
    <m/>
  </r>
  <r>
    <n v="147409"/>
    <x v="0"/>
    <x v="0"/>
    <x v="0"/>
    <x v="0"/>
    <x v="8"/>
    <x v="31"/>
    <x v="0"/>
    <x v="0"/>
    <s v="Tesseramento"/>
    <x v="1"/>
    <x v="0"/>
    <x v="0"/>
    <m/>
  </r>
  <r>
    <n v="169346"/>
    <x v="0"/>
    <x v="0"/>
    <x v="0"/>
    <x v="0"/>
    <x v="8"/>
    <x v="31"/>
    <x v="0"/>
    <x v="1"/>
    <s v="Tesseramento"/>
    <x v="1"/>
    <x v="3"/>
    <x v="0"/>
    <m/>
  </r>
  <r>
    <n v="218644"/>
    <x v="0"/>
    <x v="0"/>
    <x v="0"/>
    <x v="0"/>
    <x v="8"/>
    <x v="31"/>
    <x v="0"/>
    <x v="0"/>
    <s v="Tesseramento"/>
    <x v="1"/>
    <x v="3"/>
    <x v="0"/>
    <m/>
  </r>
  <r>
    <n v="140304"/>
    <x v="0"/>
    <x v="0"/>
    <x v="0"/>
    <x v="0"/>
    <x v="8"/>
    <x v="31"/>
    <x v="0"/>
    <x v="0"/>
    <s v="Tesseramento"/>
    <x v="1"/>
    <x v="4"/>
    <x v="0"/>
    <m/>
  </r>
  <r>
    <n v="228579"/>
    <x v="1"/>
    <x v="0"/>
    <x v="0"/>
    <x v="3"/>
    <x v="7"/>
    <x v="30"/>
    <x v="0"/>
    <x v="0"/>
    <s v="Tesseramento"/>
    <x v="1"/>
    <x v="5"/>
    <x v="0"/>
    <m/>
  </r>
  <r>
    <n v="235977"/>
    <x v="0"/>
    <x v="0"/>
    <x v="1"/>
    <x v="1"/>
    <x v="1"/>
    <x v="28"/>
    <x v="0"/>
    <x v="0"/>
    <s v="Tesseramento"/>
    <x v="1"/>
    <x v="1"/>
    <x v="0"/>
    <m/>
  </r>
  <r>
    <n v="190586"/>
    <x v="0"/>
    <x v="0"/>
    <x v="0"/>
    <x v="0"/>
    <x v="7"/>
    <x v="33"/>
    <x v="0"/>
    <x v="0"/>
    <s v="Tesseramento"/>
    <x v="1"/>
    <x v="4"/>
    <x v="0"/>
    <m/>
  </r>
  <r>
    <n v="145028"/>
    <x v="0"/>
    <x v="0"/>
    <x v="0"/>
    <x v="0"/>
    <x v="7"/>
    <x v="33"/>
    <x v="0"/>
    <x v="0"/>
    <s v="Tesseramento"/>
    <x v="1"/>
    <x v="4"/>
    <x v="0"/>
    <m/>
  </r>
  <r>
    <n v="50358"/>
    <x v="0"/>
    <x v="0"/>
    <x v="0"/>
    <x v="0"/>
    <x v="8"/>
    <x v="34"/>
    <x v="0"/>
    <x v="0"/>
    <s v="Tesseramento"/>
    <x v="1"/>
    <x v="3"/>
    <x v="0"/>
    <m/>
  </r>
  <r>
    <n v="171441"/>
    <x v="0"/>
    <x v="0"/>
    <x v="0"/>
    <x v="0"/>
    <x v="6"/>
    <x v="32"/>
    <x v="0"/>
    <x v="0"/>
    <s v="Tesseramento"/>
    <x v="1"/>
    <x v="0"/>
    <x v="0"/>
    <m/>
  </r>
  <r>
    <n v="33008"/>
    <x v="0"/>
    <x v="0"/>
    <x v="0"/>
    <x v="0"/>
    <x v="7"/>
    <x v="35"/>
    <x v="0"/>
    <x v="0"/>
    <s v="Tesseramento"/>
    <x v="1"/>
    <x v="4"/>
    <x v="0"/>
    <m/>
  </r>
  <r>
    <n v="235459"/>
    <x v="0"/>
    <x v="1"/>
    <x v="1"/>
    <x v="0"/>
    <x v="2"/>
    <x v="36"/>
    <x v="0"/>
    <x v="1"/>
    <s v="Tesseramento"/>
    <x v="1"/>
    <x v="3"/>
    <x v="0"/>
    <m/>
  </r>
  <r>
    <n v="33009"/>
    <x v="0"/>
    <x v="0"/>
    <x v="0"/>
    <x v="0"/>
    <x v="7"/>
    <x v="35"/>
    <x v="0"/>
    <x v="0"/>
    <s v="Tesseramento"/>
    <x v="1"/>
    <x v="3"/>
    <x v="0"/>
    <m/>
  </r>
  <r>
    <n v="138705"/>
    <x v="0"/>
    <x v="0"/>
    <x v="0"/>
    <x v="0"/>
    <x v="7"/>
    <x v="35"/>
    <x v="0"/>
    <x v="0"/>
    <s v="Tesseramento"/>
    <x v="1"/>
    <x v="3"/>
    <x v="0"/>
    <m/>
  </r>
  <r>
    <n v="111036"/>
    <x v="0"/>
    <x v="0"/>
    <x v="0"/>
    <x v="0"/>
    <x v="7"/>
    <x v="35"/>
    <x v="0"/>
    <x v="0"/>
    <s v="Tesseramento"/>
    <x v="1"/>
    <x v="4"/>
    <x v="0"/>
    <m/>
  </r>
  <r>
    <n v="195689"/>
    <x v="1"/>
    <x v="0"/>
    <x v="0"/>
    <x v="0"/>
    <x v="7"/>
    <x v="35"/>
    <x v="0"/>
    <x v="0"/>
    <s v="Tesseramento"/>
    <x v="1"/>
    <x v="2"/>
    <x v="0"/>
    <m/>
  </r>
  <r>
    <n v="57410"/>
    <x v="0"/>
    <x v="0"/>
    <x v="0"/>
    <x v="0"/>
    <x v="7"/>
    <x v="35"/>
    <x v="0"/>
    <x v="1"/>
    <s v="Tesseramento"/>
    <x v="1"/>
    <x v="4"/>
    <x v="0"/>
    <m/>
  </r>
  <r>
    <n v="113896"/>
    <x v="0"/>
    <x v="0"/>
    <x v="0"/>
    <x v="0"/>
    <x v="7"/>
    <x v="35"/>
    <x v="0"/>
    <x v="0"/>
    <s v="Tesseramento"/>
    <x v="1"/>
    <x v="0"/>
    <x v="0"/>
    <m/>
  </r>
  <r>
    <n v="32924"/>
    <x v="0"/>
    <x v="0"/>
    <x v="0"/>
    <x v="0"/>
    <x v="7"/>
    <x v="35"/>
    <x v="0"/>
    <x v="1"/>
    <s v="Tesseramento"/>
    <x v="1"/>
    <x v="4"/>
    <x v="0"/>
    <m/>
  </r>
  <r>
    <n v="232661"/>
    <x v="0"/>
    <x v="0"/>
    <x v="0"/>
    <x v="0"/>
    <x v="6"/>
    <x v="32"/>
    <x v="0"/>
    <x v="0"/>
    <s v="Tesseramento"/>
    <x v="1"/>
    <x v="1"/>
    <x v="0"/>
    <m/>
  </r>
  <r>
    <n v="72901"/>
    <x v="0"/>
    <x v="0"/>
    <x v="0"/>
    <x v="0"/>
    <x v="7"/>
    <x v="35"/>
    <x v="0"/>
    <x v="0"/>
    <s v="Tesseramento"/>
    <x v="1"/>
    <x v="3"/>
    <x v="0"/>
    <m/>
  </r>
  <r>
    <n v="101786"/>
    <x v="0"/>
    <x v="0"/>
    <x v="0"/>
    <x v="0"/>
    <x v="7"/>
    <x v="35"/>
    <x v="0"/>
    <x v="1"/>
    <s v="Tesseramento"/>
    <x v="1"/>
    <x v="4"/>
    <x v="0"/>
    <m/>
  </r>
  <r>
    <n v="101787"/>
    <x v="0"/>
    <x v="0"/>
    <x v="0"/>
    <x v="0"/>
    <x v="7"/>
    <x v="35"/>
    <x v="0"/>
    <x v="0"/>
    <s v="Tesseramento"/>
    <x v="1"/>
    <x v="4"/>
    <x v="0"/>
    <m/>
  </r>
  <r>
    <n v="232662"/>
    <x v="0"/>
    <x v="0"/>
    <x v="0"/>
    <x v="0"/>
    <x v="6"/>
    <x v="32"/>
    <x v="0"/>
    <x v="0"/>
    <s v="Tesseramento"/>
    <x v="1"/>
    <x v="1"/>
    <x v="0"/>
    <m/>
  </r>
  <r>
    <n v="32933"/>
    <x v="0"/>
    <x v="0"/>
    <x v="0"/>
    <x v="0"/>
    <x v="7"/>
    <x v="35"/>
    <x v="0"/>
    <x v="0"/>
    <s v="Tesseramento"/>
    <x v="1"/>
    <x v="4"/>
    <x v="0"/>
    <m/>
  </r>
  <r>
    <n v="16667"/>
    <x v="0"/>
    <x v="0"/>
    <x v="0"/>
    <x v="0"/>
    <x v="7"/>
    <x v="35"/>
    <x v="0"/>
    <x v="1"/>
    <s v="Tesseramento"/>
    <x v="1"/>
    <x v="0"/>
    <x v="0"/>
    <m/>
  </r>
  <r>
    <n v="48250"/>
    <x v="0"/>
    <x v="0"/>
    <x v="0"/>
    <x v="0"/>
    <x v="7"/>
    <x v="35"/>
    <x v="0"/>
    <x v="0"/>
    <s v="Tesseramento"/>
    <x v="1"/>
    <x v="4"/>
    <x v="0"/>
    <m/>
  </r>
  <r>
    <n v="22619"/>
    <x v="0"/>
    <x v="0"/>
    <x v="0"/>
    <x v="0"/>
    <x v="7"/>
    <x v="35"/>
    <x v="0"/>
    <x v="0"/>
    <s v="Tesseramento"/>
    <x v="1"/>
    <x v="4"/>
    <x v="0"/>
    <m/>
  </r>
  <r>
    <n v="42232"/>
    <x v="0"/>
    <x v="0"/>
    <x v="0"/>
    <x v="0"/>
    <x v="7"/>
    <x v="35"/>
    <x v="0"/>
    <x v="1"/>
    <s v="Tesseramento"/>
    <x v="1"/>
    <x v="0"/>
    <x v="0"/>
    <m/>
  </r>
  <r>
    <n v="43458"/>
    <x v="0"/>
    <x v="0"/>
    <x v="0"/>
    <x v="3"/>
    <x v="7"/>
    <x v="35"/>
    <x v="0"/>
    <x v="1"/>
    <s v="Tesseramento"/>
    <x v="1"/>
    <x v="4"/>
    <x v="0"/>
    <m/>
  </r>
  <r>
    <n v="22298"/>
    <x v="0"/>
    <x v="0"/>
    <x v="0"/>
    <x v="0"/>
    <x v="7"/>
    <x v="35"/>
    <x v="0"/>
    <x v="0"/>
    <s v="Tesseramento"/>
    <x v="1"/>
    <x v="4"/>
    <x v="0"/>
    <m/>
  </r>
  <r>
    <n v="235458"/>
    <x v="0"/>
    <x v="1"/>
    <x v="1"/>
    <x v="0"/>
    <x v="2"/>
    <x v="36"/>
    <x v="0"/>
    <x v="0"/>
    <s v="Tesseramento"/>
    <x v="1"/>
    <x v="3"/>
    <x v="0"/>
    <m/>
  </r>
  <r>
    <n v="146644"/>
    <x v="0"/>
    <x v="0"/>
    <x v="0"/>
    <x v="0"/>
    <x v="7"/>
    <x v="35"/>
    <x v="0"/>
    <x v="0"/>
    <s v="Tesseramento"/>
    <x v="1"/>
    <x v="0"/>
    <x v="0"/>
    <m/>
  </r>
  <r>
    <n v="210867"/>
    <x v="1"/>
    <x v="0"/>
    <x v="0"/>
    <x v="0"/>
    <x v="7"/>
    <x v="35"/>
    <x v="0"/>
    <x v="0"/>
    <s v="Tesseramento"/>
    <x v="1"/>
    <x v="6"/>
    <x v="0"/>
    <m/>
  </r>
  <r>
    <n v="149141"/>
    <x v="0"/>
    <x v="0"/>
    <x v="0"/>
    <x v="0"/>
    <x v="7"/>
    <x v="35"/>
    <x v="0"/>
    <x v="0"/>
    <s v="Tesseramento"/>
    <x v="1"/>
    <x v="3"/>
    <x v="0"/>
    <m/>
  </r>
  <r>
    <n v="112328"/>
    <x v="0"/>
    <x v="0"/>
    <x v="0"/>
    <x v="0"/>
    <x v="7"/>
    <x v="35"/>
    <x v="0"/>
    <x v="1"/>
    <s v="Tesseramento"/>
    <x v="1"/>
    <x v="0"/>
    <x v="0"/>
    <m/>
  </r>
  <r>
    <n v="93685"/>
    <x v="0"/>
    <x v="0"/>
    <x v="0"/>
    <x v="0"/>
    <x v="7"/>
    <x v="35"/>
    <x v="0"/>
    <x v="0"/>
    <s v="Tesseramento"/>
    <x v="1"/>
    <x v="4"/>
    <x v="0"/>
    <m/>
  </r>
  <r>
    <n v="72902"/>
    <x v="0"/>
    <x v="0"/>
    <x v="0"/>
    <x v="0"/>
    <x v="7"/>
    <x v="35"/>
    <x v="0"/>
    <x v="0"/>
    <s v="Tesseramento"/>
    <x v="1"/>
    <x v="0"/>
    <x v="0"/>
    <m/>
  </r>
  <r>
    <n v="188943"/>
    <x v="1"/>
    <x v="0"/>
    <x v="0"/>
    <x v="0"/>
    <x v="7"/>
    <x v="35"/>
    <x v="0"/>
    <x v="0"/>
    <s v="Tesseramento"/>
    <x v="1"/>
    <x v="2"/>
    <x v="0"/>
    <m/>
  </r>
  <r>
    <n v="162401"/>
    <x v="0"/>
    <x v="0"/>
    <x v="0"/>
    <x v="0"/>
    <x v="7"/>
    <x v="35"/>
    <x v="0"/>
    <x v="0"/>
    <s v="Tesseramento"/>
    <x v="1"/>
    <x v="3"/>
    <x v="0"/>
    <m/>
  </r>
  <r>
    <n v="51417"/>
    <x v="0"/>
    <x v="0"/>
    <x v="0"/>
    <x v="0"/>
    <x v="7"/>
    <x v="35"/>
    <x v="0"/>
    <x v="0"/>
    <s v="Tesseramento"/>
    <x v="1"/>
    <x v="4"/>
    <x v="0"/>
    <m/>
  </r>
  <r>
    <n v="51418"/>
    <x v="0"/>
    <x v="0"/>
    <x v="0"/>
    <x v="0"/>
    <x v="7"/>
    <x v="35"/>
    <x v="0"/>
    <x v="1"/>
    <s v="Tesseramento"/>
    <x v="1"/>
    <x v="4"/>
    <x v="0"/>
    <m/>
  </r>
  <r>
    <n v="214119"/>
    <x v="1"/>
    <x v="0"/>
    <x v="0"/>
    <x v="0"/>
    <x v="7"/>
    <x v="37"/>
    <x v="0"/>
    <x v="0"/>
    <s v="Tesseramento"/>
    <x v="1"/>
    <x v="5"/>
    <x v="0"/>
    <m/>
  </r>
  <r>
    <n v="208184"/>
    <x v="1"/>
    <x v="0"/>
    <x v="0"/>
    <x v="0"/>
    <x v="7"/>
    <x v="35"/>
    <x v="0"/>
    <x v="0"/>
    <s v="Tesseramento"/>
    <x v="1"/>
    <x v="7"/>
    <x v="0"/>
    <s v="B"/>
  </r>
  <r>
    <n v="198582"/>
    <x v="0"/>
    <x v="0"/>
    <x v="0"/>
    <x v="0"/>
    <x v="7"/>
    <x v="35"/>
    <x v="0"/>
    <x v="0"/>
    <s v="Tesseramento"/>
    <x v="1"/>
    <x v="0"/>
    <x v="0"/>
    <m/>
  </r>
  <r>
    <n v="32977"/>
    <x v="0"/>
    <x v="0"/>
    <x v="0"/>
    <x v="0"/>
    <x v="7"/>
    <x v="35"/>
    <x v="0"/>
    <x v="0"/>
    <s v="Tesseramento"/>
    <x v="1"/>
    <x v="4"/>
    <x v="0"/>
    <m/>
  </r>
  <r>
    <n v="213990"/>
    <x v="0"/>
    <x v="0"/>
    <x v="0"/>
    <x v="0"/>
    <x v="7"/>
    <x v="35"/>
    <x v="0"/>
    <x v="0"/>
    <s v="Tesseramento"/>
    <x v="1"/>
    <x v="0"/>
    <x v="0"/>
    <m/>
  </r>
  <r>
    <n v="22656"/>
    <x v="0"/>
    <x v="0"/>
    <x v="0"/>
    <x v="0"/>
    <x v="7"/>
    <x v="35"/>
    <x v="0"/>
    <x v="0"/>
    <s v="Tesseramento"/>
    <x v="1"/>
    <x v="3"/>
    <x v="0"/>
    <m/>
  </r>
  <r>
    <n v="74877"/>
    <x v="0"/>
    <x v="0"/>
    <x v="0"/>
    <x v="0"/>
    <x v="7"/>
    <x v="35"/>
    <x v="0"/>
    <x v="0"/>
    <s v="Tesseramento"/>
    <x v="1"/>
    <x v="3"/>
    <x v="0"/>
    <m/>
  </r>
  <r>
    <n v="210161"/>
    <x v="1"/>
    <x v="0"/>
    <x v="0"/>
    <x v="0"/>
    <x v="7"/>
    <x v="37"/>
    <x v="0"/>
    <x v="0"/>
    <s v="Tesseramento"/>
    <x v="1"/>
    <x v="5"/>
    <x v="0"/>
    <s v="B"/>
  </r>
  <r>
    <n v="57411"/>
    <x v="0"/>
    <x v="0"/>
    <x v="0"/>
    <x v="0"/>
    <x v="7"/>
    <x v="35"/>
    <x v="0"/>
    <x v="0"/>
    <s v="Tesseramento"/>
    <x v="1"/>
    <x v="4"/>
    <x v="0"/>
    <m/>
  </r>
  <r>
    <n v="18529"/>
    <x v="0"/>
    <x v="0"/>
    <x v="0"/>
    <x v="0"/>
    <x v="7"/>
    <x v="35"/>
    <x v="0"/>
    <x v="1"/>
    <s v="Tesseramento"/>
    <x v="1"/>
    <x v="4"/>
    <x v="0"/>
    <m/>
  </r>
  <r>
    <n v="22666"/>
    <x v="0"/>
    <x v="0"/>
    <x v="0"/>
    <x v="0"/>
    <x v="7"/>
    <x v="35"/>
    <x v="0"/>
    <x v="0"/>
    <s v="Tesseramento"/>
    <x v="1"/>
    <x v="4"/>
    <x v="0"/>
    <m/>
  </r>
  <r>
    <n v="67291"/>
    <x v="0"/>
    <x v="0"/>
    <x v="0"/>
    <x v="0"/>
    <x v="7"/>
    <x v="35"/>
    <x v="0"/>
    <x v="0"/>
    <s v="Tesseramento"/>
    <x v="1"/>
    <x v="0"/>
    <x v="0"/>
    <m/>
  </r>
  <r>
    <n v="211597"/>
    <x v="1"/>
    <x v="0"/>
    <x v="0"/>
    <x v="0"/>
    <x v="7"/>
    <x v="35"/>
    <x v="0"/>
    <x v="0"/>
    <s v="Tesseramento"/>
    <x v="1"/>
    <x v="7"/>
    <x v="0"/>
    <m/>
  </r>
  <r>
    <n v="211596"/>
    <x v="1"/>
    <x v="0"/>
    <x v="0"/>
    <x v="1"/>
    <x v="7"/>
    <x v="35"/>
    <x v="0"/>
    <x v="0"/>
    <s v="Tesseramento"/>
    <x v="1"/>
    <x v="5"/>
    <x v="0"/>
    <m/>
  </r>
  <r>
    <n v="223641"/>
    <x v="0"/>
    <x v="0"/>
    <x v="0"/>
    <x v="0"/>
    <x v="7"/>
    <x v="35"/>
    <x v="0"/>
    <x v="1"/>
    <s v="Tesseramento"/>
    <x v="1"/>
    <x v="3"/>
    <x v="0"/>
    <m/>
  </r>
  <r>
    <n v="230457"/>
    <x v="0"/>
    <x v="0"/>
    <x v="0"/>
    <x v="0"/>
    <x v="7"/>
    <x v="35"/>
    <x v="0"/>
    <x v="0"/>
    <s v="Tesseramento"/>
    <x v="1"/>
    <x v="3"/>
    <x v="0"/>
    <m/>
  </r>
  <r>
    <n v="230863"/>
    <x v="0"/>
    <x v="0"/>
    <x v="0"/>
    <x v="0"/>
    <x v="6"/>
    <x v="32"/>
    <x v="0"/>
    <x v="0"/>
    <s v="Tesseramento"/>
    <x v="1"/>
    <x v="1"/>
    <x v="0"/>
    <m/>
  </r>
  <r>
    <n v="200856"/>
    <x v="0"/>
    <x v="0"/>
    <x v="0"/>
    <x v="0"/>
    <x v="7"/>
    <x v="35"/>
    <x v="0"/>
    <x v="0"/>
    <s v="Tesseramento"/>
    <x v="1"/>
    <x v="0"/>
    <x v="0"/>
    <m/>
  </r>
  <r>
    <n v="32987"/>
    <x v="0"/>
    <x v="0"/>
    <x v="0"/>
    <x v="0"/>
    <x v="7"/>
    <x v="35"/>
    <x v="0"/>
    <x v="0"/>
    <s v="Tesseramento"/>
    <x v="1"/>
    <x v="4"/>
    <x v="0"/>
    <m/>
  </r>
  <r>
    <n v="99666"/>
    <x v="0"/>
    <x v="0"/>
    <x v="0"/>
    <x v="0"/>
    <x v="7"/>
    <x v="35"/>
    <x v="0"/>
    <x v="1"/>
    <s v="Tesseramento"/>
    <x v="1"/>
    <x v="4"/>
    <x v="0"/>
    <m/>
  </r>
  <r>
    <n v="231412"/>
    <x v="0"/>
    <x v="0"/>
    <x v="0"/>
    <x v="1"/>
    <x v="7"/>
    <x v="35"/>
    <x v="0"/>
    <x v="1"/>
    <s v="Tesseramento"/>
    <x v="1"/>
    <x v="4"/>
    <x v="0"/>
    <m/>
  </r>
  <r>
    <n v="42402"/>
    <x v="0"/>
    <x v="0"/>
    <x v="0"/>
    <x v="0"/>
    <x v="7"/>
    <x v="35"/>
    <x v="0"/>
    <x v="0"/>
    <s v="Tesseramento"/>
    <x v="1"/>
    <x v="3"/>
    <x v="0"/>
    <m/>
  </r>
  <r>
    <n v="74396"/>
    <x v="0"/>
    <x v="0"/>
    <x v="0"/>
    <x v="0"/>
    <x v="6"/>
    <x v="32"/>
    <x v="0"/>
    <x v="0"/>
    <s v="Tesseramento"/>
    <x v="1"/>
    <x v="0"/>
    <x v="0"/>
    <m/>
  </r>
  <r>
    <n v="199476"/>
    <x v="0"/>
    <x v="0"/>
    <x v="0"/>
    <x v="0"/>
    <x v="7"/>
    <x v="35"/>
    <x v="0"/>
    <x v="1"/>
    <s v="Tesseramento"/>
    <x v="1"/>
    <x v="1"/>
    <x v="0"/>
    <m/>
  </r>
  <r>
    <n v="85284"/>
    <x v="0"/>
    <x v="0"/>
    <x v="0"/>
    <x v="0"/>
    <x v="6"/>
    <x v="32"/>
    <x v="0"/>
    <x v="0"/>
    <s v="Tesseramento"/>
    <x v="1"/>
    <x v="3"/>
    <x v="0"/>
    <m/>
  </r>
  <r>
    <n v="48243"/>
    <x v="0"/>
    <x v="0"/>
    <x v="0"/>
    <x v="0"/>
    <x v="7"/>
    <x v="35"/>
    <x v="0"/>
    <x v="0"/>
    <s v="Tesseramento"/>
    <x v="1"/>
    <x v="4"/>
    <x v="0"/>
    <m/>
  </r>
  <r>
    <n v="188947"/>
    <x v="1"/>
    <x v="0"/>
    <x v="0"/>
    <x v="0"/>
    <x v="7"/>
    <x v="35"/>
    <x v="0"/>
    <x v="0"/>
    <s v="Tesseramento"/>
    <x v="1"/>
    <x v="2"/>
    <x v="0"/>
    <m/>
  </r>
  <r>
    <n v="162241"/>
    <x v="0"/>
    <x v="0"/>
    <x v="0"/>
    <x v="0"/>
    <x v="6"/>
    <x v="32"/>
    <x v="0"/>
    <x v="0"/>
    <s v="Tesseramento"/>
    <x v="1"/>
    <x v="1"/>
    <x v="0"/>
    <m/>
  </r>
  <r>
    <n v="16501"/>
    <x v="0"/>
    <x v="0"/>
    <x v="0"/>
    <x v="0"/>
    <x v="7"/>
    <x v="35"/>
    <x v="0"/>
    <x v="0"/>
    <s v="Tesseramento"/>
    <x v="1"/>
    <x v="4"/>
    <x v="0"/>
    <m/>
  </r>
  <r>
    <n v="33034"/>
    <x v="0"/>
    <x v="0"/>
    <x v="0"/>
    <x v="0"/>
    <x v="7"/>
    <x v="35"/>
    <x v="0"/>
    <x v="0"/>
    <s v="Tesseramento"/>
    <x v="1"/>
    <x v="3"/>
    <x v="0"/>
    <m/>
  </r>
  <r>
    <n v="22688"/>
    <x v="0"/>
    <x v="0"/>
    <x v="0"/>
    <x v="0"/>
    <x v="7"/>
    <x v="35"/>
    <x v="0"/>
    <x v="0"/>
    <s v="Tesseramento"/>
    <x v="1"/>
    <x v="4"/>
    <x v="0"/>
    <m/>
  </r>
  <r>
    <n v="40062"/>
    <x v="0"/>
    <x v="0"/>
    <x v="0"/>
    <x v="0"/>
    <x v="6"/>
    <x v="32"/>
    <x v="0"/>
    <x v="0"/>
    <s v="Tesseramento"/>
    <x v="1"/>
    <x v="4"/>
    <x v="0"/>
    <m/>
  </r>
  <r>
    <n v="186822"/>
    <x v="0"/>
    <x v="0"/>
    <x v="0"/>
    <x v="0"/>
    <x v="6"/>
    <x v="32"/>
    <x v="0"/>
    <x v="1"/>
    <s v="Tesseramento"/>
    <x v="1"/>
    <x v="3"/>
    <x v="0"/>
    <m/>
  </r>
  <r>
    <n v="167559"/>
    <x v="0"/>
    <x v="0"/>
    <x v="0"/>
    <x v="0"/>
    <x v="6"/>
    <x v="32"/>
    <x v="0"/>
    <x v="1"/>
    <s v="Tesseramento"/>
    <x v="1"/>
    <x v="4"/>
    <x v="0"/>
    <m/>
  </r>
  <r>
    <n v="232356"/>
    <x v="0"/>
    <x v="1"/>
    <x v="0"/>
    <x v="1"/>
    <x v="7"/>
    <x v="35"/>
    <x v="0"/>
    <x v="0"/>
    <s v="Tesseramento"/>
    <x v="1"/>
    <x v="4"/>
    <x v="0"/>
    <m/>
  </r>
  <r>
    <n v="107629"/>
    <x v="0"/>
    <x v="0"/>
    <x v="0"/>
    <x v="0"/>
    <x v="6"/>
    <x v="32"/>
    <x v="0"/>
    <x v="0"/>
    <s v="Tesseramento"/>
    <x v="1"/>
    <x v="3"/>
    <x v="0"/>
    <m/>
  </r>
  <r>
    <n v="43472"/>
    <x v="0"/>
    <x v="0"/>
    <x v="0"/>
    <x v="0"/>
    <x v="7"/>
    <x v="35"/>
    <x v="0"/>
    <x v="0"/>
    <s v="Tesseramento"/>
    <x v="1"/>
    <x v="4"/>
    <x v="0"/>
    <m/>
  </r>
  <r>
    <n v="30336"/>
    <x v="0"/>
    <x v="0"/>
    <x v="0"/>
    <x v="0"/>
    <x v="6"/>
    <x v="32"/>
    <x v="0"/>
    <x v="1"/>
    <s v="Tesseramento"/>
    <x v="1"/>
    <x v="4"/>
    <x v="0"/>
    <m/>
  </r>
  <r>
    <n v="111037"/>
    <x v="0"/>
    <x v="0"/>
    <x v="0"/>
    <x v="0"/>
    <x v="7"/>
    <x v="35"/>
    <x v="0"/>
    <x v="1"/>
    <s v="Tesseramento"/>
    <x v="1"/>
    <x v="4"/>
    <x v="0"/>
    <m/>
  </r>
  <r>
    <n v="192800"/>
    <x v="0"/>
    <x v="0"/>
    <x v="0"/>
    <x v="3"/>
    <x v="6"/>
    <x v="32"/>
    <x v="0"/>
    <x v="0"/>
    <s v="Tesseramento"/>
    <x v="1"/>
    <x v="4"/>
    <x v="0"/>
    <m/>
  </r>
  <r>
    <n v="160803"/>
    <x v="0"/>
    <x v="0"/>
    <x v="0"/>
    <x v="0"/>
    <x v="6"/>
    <x v="32"/>
    <x v="0"/>
    <x v="0"/>
    <s v="Tesseramento"/>
    <x v="1"/>
    <x v="1"/>
    <x v="0"/>
    <m/>
  </r>
  <r>
    <n v="235839"/>
    <x v="0"/>
    <x v="1"/>
    <x v="1"/>
    <x v="2"/>
    <x v="5"/>
    <x v="38"/>
    <x v="0"/>
    <x v="0"/>
    <s v="Tesseramento"/>
    <x v="1"/>
    <x v="3"/>
    <x v="0"/>
    <m/>
  </r>
  <r>
    <n v="235840"/>
    <x v="0"/>
    <x v="1"/>
    <x v="1"/>
    <x v="2"/>
    <x v="5"/>
    <x v="38"/>
    <x v="0"/>
    <x v="1"/>
    <s v="Tesseramento"/>
    <x v="1"/>
    <x v="3"/>
    <x v="0"/>
    <m/>
  </r>
  <r>
    <n v="104154"/>
    <x v="0"/>
    <x v="0"/>
    <x v="0"/>
    <x v="1"/>
    <x v="13"/>
    <x v="39"/>
    <x v="0"/>
    <x v="0"/>
    <s v="Tesseramento"/>
    <x v="0"/>
    <x v="4"/>
    <x v="0"/>
    <m/>
  </r>
  <r>
    <n v="65869"/>
    <x v="0"/>
    <x v="0"/>
    <x v="2"/>
    <x v="4"/>
    <x v="6"/>
    <x v="32"/>
    <x v="0"/>
    <x v="0"/>
    <s v="Tesseramento"/>
    <x v="1"/>
    <x v="3"/>
    <x v="0"/>
    <m/>
  </r>
  <r>
    <n v="104152"/>
    <x v="0"/>
    <x v="0"/>
    <x v="0"/>
    <x v="1"/>
    <x v="13"/>
    <x v="39"/>
    <x v="0"/>
    <x v="1"/>
    <s v="Tesseramento"/>
    <x v="0"/>
    <x v="4"/>
    <x v="0"/>
    <m/>
  </r>
  <r>
    <n v="220746"/>
    <x v="0"/>
    <x v="0"/>
    <x v="0"/>
    <x v="3"/>
    <x v="6"/>
    <x v="32"/>
    <x v="0"/>
    <x v="0"/>
    <s v="Tesseramento"/>
    <x v="1"/>
    <x v="0"/>
    <x v="0"/>
    <m/>
  </r>
  <r>
    <n v="235841"/>
    <x v="0"/>
    <x v="1"/>
    <x v="1"/>
    <x v="2"/>
    <x v="5"/>
    <x v="38"/>
    <x v="0"/>
    <x v="0"/>
    <s v="Tesseramento"/>
    <x v="1"/>
    <x v="1"/>
    <x v="0"/>
    <m/>
  </r>
  <r>
    <n v="204682"/>
    <x v="0"/>
    <x v="0"/>
    <x v="0"/>
    <x v="0"/>
    <x v="4"/>
    <x v="40"/>
    <x v="0"/>
    <x v="0"/>
    <s v="Tesseramento"/>
    <x v="1"/>
    <x v="0"/>
    <x v="0"/>
    <m/>
  </r>
  <r>
    <n v="211020"/>
    <x v="0"/>
    <x v="0"/>
    <x v="0"/>
    <x v="0"/>
    <x v="4"/>
    <x v="40"/>
    <x v="0"/>
    <x v="0"/>
    <s v="Tesseramento"/>
    <x v="1"/>
    <x v="0"/>
    <x v="0"/>
    <m/>
  </r>
  <r>
    <n v="232746"/>
    <x v="0"/>
    <x v="1"/>
    <x v="0"/>
    <x v="2"/>
    <x v="5"/>
    <x v="38"/>
    <x v="0"/>
    <x v="0"/>
    <s v="Tesseramento"/>
    <x v="1"/>
    <x v="1"/>
    <x v="0"/>
    <m/>
  </r>
  <r>
    <n v="90932"/>
    <x v="0"/>
    <x v="0"/>
    <x v="0"/>
    <x v="0"/>
    <x v="4"/>
    <x v="40"/>
    <x v="0"/>
    <x v="1"/>
    <s v="Tesseramento"/>
    <x v="1"/>
    <x v="4"/>
    <x v="0"/>
    <m/>
  </r>
  <r>
    <n v="12115"/>
    <x v="0"/>
    <x v="0"/>
    <x v="0"/>
    <x v="1"/>
    <x v="4"/>
    <x v="40"/>
    <x v="0"/>
    <x v="0"/>
    <s v="Tesseramento"/>
    <x v="1"/>
    <x v="0"/>
    <x v="0"/>
    <m/>
  </r>
  <r>
    <n v="153347"/>
    <x v="0"/>
    <x v="0"/>
    <x v="0"/>
    <x v="0"/>
    <x v="4"/>
    <x v="40"/>
    <x v="0"/>
    <x v="0"/>
    <s v="Tesseramento"/>
    <x v="1"/>
    <x v="0"/>
    <x v="0"/>
    <m/>
  </r>
  <r>
    <n v="194740"/>
    <x v="0"/>
    <x v="1"/>
    <x v="0"/>
    <x v="0"/>
    <x v="4"/>
    <x v="40"/>
    <x v="0"/>
    <x v="0"/>
    <s v="Tesseramento"/>
    <x v="1"/>
    <x v="1"/>
    <x v="0"/>
    <m/>
  </r>
  <r>
    <n v="194741"/>
    <x v="0"/>
    <x v="1"/>
    <x v="0"/>
    <x v="0"/>
    <x v="4"/>
    <x v="40"/>
    <x v="0"/>
    <x v="0"/>
    <s v="Tesseramento"/>
    <x v="1"/>
    <x v="1"/>
    <x v="0"/>
    <m/>
  </r>
  <r>
    <n v="19759"/>
    <x v="0"/>
    <x v="0"/>
    <x v="0"/>
    <x v="0"/>
    <x v="4"/>
    <x v="40"/>
    <x v="0"/>
    <x v="0"/>
    <s v="Tesseramento"/>
    <x v="1"/>
    <x v="0"/>
    <x v="0"/>
    <m/>
  </r>
  <r>
    <n v="104458"/>
    <x v="0"/>
    <x v="0"/>
    <x v="0"/>
    <x v="0"/>
    <x v="7"/>
    <x v="41"/>
    <x v="0"/>
    <x v="1"/>
    <s v="Tesseramento"/>
    <x v="1"/>
    <x v="3"/>
    <x v="0"/>
    <m/>
  </r>
  <r>
    <n v="231192"/>
    <x v="0"/>
    <x v="0"/>
    <x v="0"/>
    <x v="1"/>
    <x v="1"/>
    <x v="20"/>
    <x v="0"/>
    <x v="0"/>
    <s v="Tesseramento"/>
    <x v="0"/>
    <x v="3"/>
    <x v="0"/>
    <m/>
  </r>
  <r>
    <n v="45093"/>
    <x v="0"/>
    <x v="0"/>
    <x v="0"/>
    <x v="0"/>
    <x v="4"/>
    <x v="40"/>
    <x v="0"/>
    <x v="0"/>
    <s v="Tesseramento"/>
    <x v="1"/>
    <x v="3"/>
    <x v="0"/>
    <m/>
  </r>
  <r>
    <n v="152699"/>
    <x v="0"/>
    <x v="0"/>
    <x v="0"/>
    <x v="0"/>
    <x v="4"/>
    <x v="40"/>
    <x v="0"/>
    <x v="0"/>
    <s v="Tesseramento"/>
    <x v="1"/>
    <x v="0"/>
    <x v="0"/>
    <m/>
  </r>
  <r>
    <n v="209349"/>
    <x v="0"/>
    <x v="0"/>
    <x v="0"/>
    <x v="0"/>
    <x v="2"/>
    <x v="42"/>
    <x v="0"/>
    <x v="0"/>
    <s v="Tesseramento"/>
    <x v="1"/>
    <x v="3"/>
    <x v="0"/>
    <m/>
  </r>
  <r>
    <n v="181518"/>
    <x v="0"/>
    <x v="0"/>
    <x v="2"/>
    <x v="2"/>
    <x v="4"/>
    <x v="40"/>
    <x v="0"/>
    <x v="1"/>
    <s v="Tesseramento"/>
    <x v="1"/>
    <x v="4"/>
    <x v="0"/>
    <m/>
  </r>
  <r>
    <n v="194052"/>
    <x v="1"/>
    <x v="0"/>
    <x v="0"/>
    <x v="3"/>
    <x v="2"/>
    <x v="42"/>
    <x v="0"/>
    <x v="1"/>
    <s v="Tesseramento"/>
    <x v="1"/>
    <x v="5"/>
    <x v="0"/>
    <m/>
  </r>
  <r>
    <n v="108073"/>
    <x v="0"/>
    <x v="0"/>
    <x v="0"/>
    <x v="0"/>
    <x v="4"/>
    <x v="40"/>
    <x v="0"/>
    <x v="0"/>
    <s v="Tesseramento"/>
    <x v="1"/>
    <x v="0"/>
    <x v="0"/>
    <m/>
  </r>
  <r>
    <n v="53607"/>
    <x v="0"/>
    <x v="0"/>
    <x v="0"/>
    <x v="0"/>
    <x v="4"/>
    <x v="40"/>
    <x v="0"/>
    <x v="1"/>
    <s v="Tesseramento"/>
    <x v="1"/>
    <x v="0"/>
    <x v="0"/>
    <m/>
  </r>
  <r>
    <n v="49132"/>
    <x v="0"/>
    <x v="0"/>
    <x v="0"/>
    <x v="0"/>
    <x v="4"/>
    <x v="40"/>
    <x v="0"/>
    <x v="0"/>
    <s v="Tesseramento"/>
    <x v="1"/>
    <x v="3"/>
    <x v="0"/>
    <m/>
  </r>
  <r>
    <n v="92259"/>
    <x v="0"/>
    <x v="0"/>
    <x v="0"/>
    <x v="0"/>
    <x v="2"/>
    <x v="42"/>
    <x v="0"/>
    <x v="1"/>
    <s v="Tesseramento"/>
    <x v="1"/>
    <x v="4"/>
    <x v="0"/>
    <m/>
  </r>
  <r>
    <n v="82836"/>
    <x v="0"/>
    <x v="0"/>
    <x v="0"/>
    <x v="0"/>
    <x v="2"/>
    <x v="42"/>
    <x v="0"/>
    <x v="0"/>
    <s v="Tesseramento"/>
    <x v="1"/>
    <x v="4"/>
    <x v="0"/>
    <m/>
  </r>
  <r>
    <n v="36778"/>
    <x v="0"/>
    <x v="0"/>
    <x v="2"/>
    <x v="0"/>
    <x v="1"/>
    <x v="28"/>
    <x v="0"/>
    <x v="0"/>
    <s v="Tesseramento"/>
    <x v="1"/>
    <x v="4"/>
    <x v="0"/>
    <m/>
  </r>
  <r>
    <n v="112248"/>
    <x v="0"/>
    <x v="0"/>
    <x v="0"/>
    <x v="0"/>
    <x v="1"/>
    <x v="28"/>
    <x v="0"/>
    <x v="1"/>
    <s v="Tesseramento"/>
    <x v="1"/>
    <x v="4"/>
    <x v="0"/>
    <m/>
  </r>
  <r>
    <n v="184761"/>
    <x v="0"/>
    <x v="1"/>
    <x v="2"/>
    <x v="1"/>
    <x v="14"/>
    <x v="43"/>
    <x v="0"/>
    <x v="0"/>
    <s v="Tesseramento"/>
    <x v="1"/>
    <x v="3"/>
    <x v="0"/>
    <m/>
  </r>
  <r>
    <n v="235407"/>
    <x v="1"/>
    <x v="1"/>
    <x v="1"/>
    <x v="2"/>
    <x v="7"/>
    <x v="44"/>
    <x v="0"/>
    <x v="0"/>
    <s v="Tesseramento"/>
    <x v="1"/>
    <x v="5"/>
    <x v="0"/>
    <m/>
  </r>
  <r>
    <n v="235899"/>
    <x v="1"/>
    <x v="0"/>
    <x v="1"/>
    <x v="2"/>
    <x v="2"/>
    <x v="42"/>
    <x v="0"/>
    <x v="0"/>
    <s v="Tesseramento"/>
    <x v="1"/>
    <x v="5"/>
    <x v="0"/>
    <m/>
  </r>
  <r>
    <n v="129594"/>
    <x v="0"/>
    <x v="0"/>
    <x v="0"/>
    <x v="0"/>
    <x v="9"/>
    <x v="16"/>
    <x v="0"/>
    <x v="0"/>
    <s v="Tesseramento"/>
    <x v="1"/>
    <x v="0"/>
    <x v="0"/>
    <m/>
  </r>
  <r>
    <n v="191689"/>
    <x v="0"/>
    <x v="1"/>
    <x v="0"/>
    <x v="0"/>
    <x v="7"/>
    <x v="45"/>
    <x v="0"/>
    <x v="0"/>
    <s v="Tesseramento"/>
    <x v="1"/>
    <x v="0"/>
    <x v="0"/>
    <m/>
  </r>
  <r>
    <n v="214825"/>
    <x v="0"/>
    <x v="0"/>
    <x v="0"/>
    <x v="0"/>
    <x v="8"/>
    <x v="31"/>
    <x v="0"/>
    <x v="0"/>
    <s v="Tesseramento"/>
    <x v="1"/>
    <x v="3"/>
    <x v="0"/>
    <m/>
  </r>
  <r>
    <n v="78243"/>
    <x v="0"/>
    <x v="0"/>
    <x v="0"/>
    <x v="0"/>
    <x v="8"/>
    <x v="31"/>
    <x v="0"/>
    <x v="1"/>
    <s v="Tesseramento"/>
    <x v="1"/>
    <x v="4"/>
    <x v="0"/>
    <m/>
  </r>
  <r>
    <n v="35538"/>
    <x v="0"/>
    <x v="0"/>
    <x v="0"/>
    <x v="0"/>
    <x v="8"/>
    <x v="31"/>
    <x v="0"/>
    <x v="0"/>
    <s v="Tesseramento"/>
    <x v="1"/>
    <x v="4"/>
    <x v="0"/>
    <m/>
  </r>
  <r>
    <n v="35537"/>
    <x v="0"/>
    <x v="0"/>
    <x v="0"/>
    <x v="0"/>
    <x v="8"/>
    <x v="31"/>
    <x v="0"/>
    <x v="0"/>
    <s v="Tesseramento"/>
    <x v="1"/>
    <x v="3"/>
    <x v="0"/>
    <m/>
  </r>
  <r>
    <n v="35535"/>
    <x v="0"/>
    <x v="0"/>
    <x v="0"/>
    <x v="0"/>
    <x v="8"/>
    <x v="31"/>
    <x v="0"/>
    <x v="1"/>
    <s v="Tesseramento"/>
    <x v="1"/>
    <x v="3"/>
    <x v="0"/>
    <m/>
  </r>
  <r>
    <n v="108956"/>
    <x v="0"/>
    <x v="0"/>
    <x v="0"/>
    <x v="0"/>
    <x v="8"/>
    <x v="31"/>
    <x v="0"/>
    <x v="0"/>
    <s v="Tesseramento"/>
    <x v="1"/>
    <x v="1"/>
    <x v="0"/>
    <m/>
  </r>
  <r>
    <n v="60590"/>
    <x v="0"/>
    <x v="0"/>
    <x v="0"/>
    <x v="0"/>
    <x v="8"/>
    <x v="31"/>
    <x v="0"/>
    <x v="0"/>
    <s v="Tesseramento"/>
    <x v="1"/>
    <x v="4"/>
    <x v="0"/>
    <m/>
  </r>
  <r>
    <n v="225670"/>
    <x v="0"/>
    <x v="0"/>
    <x v="0"/>
    <x v="0"/>
    <x v="8"/>
    <x v="31"/>
    <x v="0"/>
    <x v="0"/>
    <s v="Tesseramento"/>
    <x v="1"/>
    <x v="0"/>
    <x v="0"/>
    <m/>
  </r>
  <r>
    <n v="35562"/>
    <x v="0"/>
    <x v="0"/>
    <x v="0"/>
    <x v="0"/>
    <x v="8"/>
    <x v="31"/>
    <x v="0"/>
    <x v="0"/>
    <s v="Tesseramento"/>
    <x v="1"/>
    <x v="0"/>
    <x v="0"/>
    <m/>
  </r>
  <r>
    <n v="35568"/>
    <x v="0"/>
    <x v="0"/>
    <x v="0"/>
    <x v="0"/>
    <x v="8"/>
    <x v="31"/>
    <x v="0"/>
    <x v="1"/>
    <s v="Tesseramento"/>
    <x v="1"/>
    <x v="4"/>
    <x v="0"/>
    <m/>
  </r>
  <r>
    <n v="112224"/>
    <x v="0"/>
    <x v="0"/>
    <x v="0"/>
    <x v="0"/>
    <x v="8"/>
    <x v="31"/>
    <x v="0"/>
    <x v="0"/>
    <s v="Tesseramento"/>
    <x v="1"/>
    <x v="3"/>
    <x v="0"/>
    <m/>
  </r>
  <r>
    <n v="92380"/>
    <x v="0"/>
    <x v="0"/>
    <x v="0"/>
    <x v="0"/>
    <x v="8"/>
    <x v="31"/>
    <x v="0"/>
    <x v="0"/>
    <s v="Tesseramento"/>
    <x v="1"/>
    <x v="3"/>
    <x v="0"/>
    <m/>
  </r>
  <r>
    <n v="101076"/>
    <x v="0"/>
    <x v="0"/>
    <x v="0"/>
    <x v="0"/>
    <x v="8"/>
    <x v="46"/>
    <x v="0"/>
    <x v="0"/>
    <s v="Tesseramento"/>
    <x v="0"/>
    <x v="0"/>
    <x v="0"/>
    <m/>
  </r>
  <r>
    <n v="92379"/>
    <x v="0"/>
    <x v="0"/>
    <x v="0"/>
    <x v="0"/>
    <x v="8"/>
    <x v="31"/>
    <x v="0"/>
    <x v="1"/>
    <s v="Tesseramento"/>
    <x v="1"/>
    <x v="1"/>
    <x v="0"/>
    <m/>
  </r>
  <r>
    <n v="97820"/>
    <x v="0"/>
    <x v="0"/>
    <x v="0"/>
    <x v="0"/>
    <x v="8"/>
    <x v="31"/>
    <x v="0"/>
    <x v="0"/>
    <s v="Tesseramento"/>
    <x v="1"/>
    <x v="1"/>
    <x v="0"/>
    <m/>
  </r>
  <r>
    <n v="97819"/>
    <x v="0"/>
    <x v="0"/>
    <x v="0"/>
    <x v="0"/>
    <x v="8"/>
    <x v="31"/>
    <x v="0"/>
    <x v="0"/>
    <s v="Tesseramento"/>
    <x v="1"/>
    <x v="1"/>
    <x v="0"/>
    <m/>
  </r>
  <r>
    <n v="56048"/>
    <x v="0"/>
    <x v="0"/>
    <x v="0"/>
    <x v="0"/>
    <x v="8"/>
    <x v="31"/>
    <x v="0"/>
    <x v="0"/>
    <s v="Tesseramento"/>
    <x v="1"/>
    <x v="4"/>
    <x v="0"/>
    <m/>
  </r>
  <r>
    <n v="157452"/>
    <x v="0"/>
    <x v="0"/>
    <x v="0"/>
    <x v="0"/>
    <x v="4"/>
    <x v="47"/>
    <x v="0"/>
    <x v="0"/>
    <s v="Tesseramento"/>
    <x v="0"/>
    <x v="3"/>
    <x v="0"/>
    <m/>
  </r>
  <r>
    <n v="92389"/>
    <x v="0"/>
    <x v="0"/>
    <x v="0"/>
    <x v="0"/>
    <x v="8"/>
    <x v="31"/>
    <x v="0"/>
    <x v="1"/>
    <s v="Tesseramento"/>
    <x v="1"/>
    <x v="4"/>
    <x v="0"/>
    <m/>
  </r>
  <r>
    <n v="158242"/>
    <x v="0"/>
    <x v="0"/>
    <x v="0"/>
    <x v="1"/>
    <x v="4"/>
    <x v="47"/>
    <x v="0"/>
    <x v="1"/>
    <s v="Tesseramento"/>
    <x v="0"/>
    <x v="0"/>
    <x v="0"/>
    <m/>
  </r>
  <r>
    <n v="63809"/>
    <x v="0"/>
    <x v="0"/>
    <x v="0"/>
    <x v="0"/>
    <x v="8"/>
    <x v="31"/>
    <x v="0"/>
    <x v="0"/>
    <s v="Tesseramento"/>
    <x v="1"/>
    <x v="1"/>
    <x v="0"/>
    <m/>
  </r>
  <r>
    <n v="204997"/>
    <x v="0"/>
    <x v="0"/>
    <x v="0"/>
    <x v="0"/>
    <x v="8"/>
    <x v="31"/>
    <x v="0"/>
    <x v="0"/>
    <s v="Tesseramento"/>
    <x v="1"/>
    <x v="3"/>
    <x v="0"/>
    <m/>
  </r>
  <r>
    <n v="135144"/>
    <x v="0"/>
    <x v="0"/>
    <x v="0"/>
    <x v="0"/>
    <x v="4"/>
    <x v="47"/>
    <x v="0"/>
    <x v="0"/>
    <s v="Tesseramento"/>
    <x v="0"/>
    <x v="4"/>
    <x v="0"/>
    <m/>
  </r>
  <r>
    <n v="186667"/>
    <x v="0"/>
    <x v="0"/>
    <x v="0"/>
    <x v="0"/>
    <x v="1"/>
    <x v="48"/>
    <x v="0"/>
    <x v="0"/>
    <s v="Tesseramento"/>
    <x v="1"/>
    <x v="3"/>
    <x v="0"/>
    <m/>
  </r>
  <r>
    <n v="127094"/>
    <x v="0"/>
    <x v="0"/>
    <x v="0"/>
    <x v="0"/>
    <x v="4"/>
    <x v="47"/>
    <x v="0"/>
    <x v="0"/>
    <s v="Tesseramento"/>
    <x v="0"/>
    <x v="3"/>
    <x v="0"/>
    <m/>
  </r>
  <r>
    <n v="181399"/>
    <x v="0"/>
    <x v="0"/>
    <x v="0"/>
    <x v="0"/>
    <x v="4"/>
    <x v="47"/>
    <x v="0"/>
    <x v="0"/>
    <s v="Tesseramento"/>
    <x v="0"/>
    <x v="0"/>
    <x v="0"/>
    <m/>
  </r>
  <r>
    <n v="181400"/>
    <x v="0"/>
    <x v="0"/>
    <x v="0"/>
    <x v="0"/>
    <x v="4"/>
    <x v="47"/>
    <x v="0"/>
    <x v="0"/>
    <s v="Tesseramento"/>
    <x v="0"/>
    <x v="0"/>
    <x v="0"/>
    <m/>
  </r>
  <r>
    <n v="120800"/>
    <x v="0"/>
    <x v="0"/>
    <x v="2"/>
    <x v="0"/>
    <x v="11"/>
    <x v="49"/>
    <x v="0"/>
    <x v="0"/>
    <s v="Tesseramento"/>
    <x v="1"/>
    <x v="1"/>
    <x v="0"/>
    <m/>
  </r>
  <r>
    <n v="127836"/>
    <x v="0"/>
    <x v="0"/>
    <x v="0"/>
    <x v="0"/>
    <x v="1"/>
    <x v="48"/>
    <x v="0"/>
    <x v="0"/>
    <s v="Tesseramento"/>
    <x v="1"/>
    <x v="4"/>
    <x v="0"/>
    <m/>
  </r>
  <r>
    <n v="212757"/>
    <x v="0"/>
    <x v="0"/>
    <x v="0"/>
    <x v="3"/>
    <x v="8"/>
    <x v="46"/>
    <x v="0"/>
    <x v="0"/>
    <s v="Tesseramento"/>
    <x v="0"/>
    <x v="4"/>
    <x v="0"/>
    <m/>
  </r>
  <r>
    <n v="12366"/>
    <x v="0"/>
    <x v="0"/>
    <x v="0"/>
    <x v="0"/>
    <x v="8"/>
    <x v="46"/>
    <x v="0"/>
    <x v="0"/>
    <s v="Tesseramento"/>
    <x v="0"/>
    <x v="0"/>
    <x v="0"/>
    <m/>
  </r>
  <r>
    <n v="94894"/>
    <x v="0"/>
    <x v="0"/>
    <x v="0"/>
    <x v="0"/>
    <x v="4"/>
    <x v="14"/>
    <x v="0"/>
    <x v="1"/>
    <s v="Tesseramento"/>
    <x v="1"/>
    <x v="0"/>
    <x v="0"/>
    <m/>
  </r>
  <r>
    <n v="24655"/>
    <x v="0"/>
    <x v="0"/>
    <x v="0"/>
    <x v="0"/>
    <x v="4"/>
    <x v="14"/>
    <x v="0"/>
    <x v="0"/>
    <s v="Tesseramento"/>
    <x v="1"/>
    <x v="0"/>
    <x v="0"/>
    <m/>
  </r>
  <r>
    <n v="34968"/>
    <x v="0"/>
    <x v="2"/>
    <x v="0"/>
    <x v="0"/>
    <x v="4"/>
    <x v="50"/>
    <x v="1"/>
    <x v="0"/>
    <s v="Tesseramento"/>
    <x v="1"/>
    <x v="8"/>
    <x v="0"/>
    <m/>
  </r>
  <r>
    <n v="150965"/>
    <x v="0"/>
    <x v="0"/>
    <x v="0"/>
    <x v="0"/>
    <x v="7"/>
    <x v="51"/>
    <x v="0"/>
    <x v="0"/>
    <s v="Tesseramento"/>
    <x v="1"/>
    <x v="3"/>
    <x v="0"/>
    <m/>
  </r>
  <r>
    <n v="119262"/>
    <x v="0"/>
    <x v="0"/>
    <x v="0"/>
    <x v="0"/>
    <x v="7"/>
    <x v="51"/>
    <x v="0"/>
    <x v="1"/>
    <s v="Tesseramento"/>
    <x v="1"/>
    <x v="3"/>
    <x v="0"/>
    <m/>
  </r>
  <r>
    <n v="166104"/>
    <x v="0"/>
    <x v="0"/>
    <x v="0"/>
    <x v="0"/>
    <x v="4"/>
    <x v="52"/>
    <x v="0"/>
    <x v="0"/>
    <s v="Tesseramento"/>
    <x v="1"/>
    <x v="3"/>
    <x v="0"/>
    <m/>
  </r>
  <r>
    <n v="167583"/>
    <x v="0"/>
    <x v="0"/>
    <x v="0"/>
    <x v="0"/>
    <x v="4"/>
    <x v="52"/>
    <x v="0"/>
    <x v="0"/>
    <s v="Tesseramento"/>
    <x v="1"/>
    <x v="3"/>
    <x v="0"/>
    <m/>
  </r>
  <r>
    <n v="178013"/>
    <x v="0"/>
    <x v="0"/>
    <x v="0"/>
    <x v="0"/>
    <x v="4"/>
    <x v="52"/>
    <x v="0"/>
    <x v="0"/>
    <s v="Tesseramento"/>
    <x v="1"/>
    <x v="4"/>
    <x v="0"/>
    <m/>
  </r>
  <r>
    <n v="226576"/>
    <x v="1"/>
    <x v="1"/>
    <x v="0"/>
    <x v="1"/>
    <x v="4"/>
    <x v="52"/>
    <x v="0"/>
    <x v="0"/>
    <s v="Tesseramento"/>
    <x v="1"/>
    <x v="5"/>
    <x v="0"/>
    <m/>
  </r>
  <r>
    <n v="15125"/>
    <x v="0"/>
    <x v="0"/>
    <x v="0"/>
    <x v="0"/>
    <x v="7"/>
    <x v="41"/>
    <x v="0"/>
    <x v="1"/>
    <s v="Tesseramento"/>
    <x v="1"/>
    <x v="4"/>
    <x v="0"/>
    <m/>
  </r>
  <r>
    <n v="235311"/>
    <x v="0"/>
    <x v="0"/>
    <x v="1"/>
    <x v="2"/>
    <x v="7"/>
    <x v="51"/>
    <x v="0"/>
    <x v="1"/>
    <s v="Tesseramento"/>
    <x v="1"/>
    <x v="0"/>
    <x v="0"/>
    <m/>
  </r>
  <r>
    <n v="47078"/>
    <x v="0"/>
    <x v="0"/>
    <x v="0"/>
    <x v="0"/>
    <x v="4"/>
    <x v="52"/>
    <x v="0"/>
    <x v="0"/>
    <s v="Tesseramento"/>
    <x v="1"/>
    <x v="3"/>
    <x v="0"/>
    <m/>
  </r>
  <r>
    <n v="189875"/>
    <x v="0"/>
    <x v="0"/>
    <x v="0"/>
    <x v="0"/>
    <x v="2"/>
    <x v="53"/>
    <x v="0"/>
    <x v="0"/>
    <s v="Tesseramento"/>
    <x v="1"/>
    <x v="0"/>
    <x v="0"/>
    <m/>
  </r>
  <r>
    <n v="96961"/>
    <x v="0"/>
    <x v="0"/>
    <x v="0"/>
    <x v="0"/>
    <x v="2"/>
    <x v="53"/>
    <x v="0"/>
    <x v="0"/>
    <s v="Tesseramento"/>
    <x v="1"/>
    <x v="0"/>
    <x v="0"/>
    <m/>
  </r>
  <r>
    <n v="168451"/>
    <x v="0"/>
    <x v="0"/>
    <x v="0"/>
    <x v="0"/>
    <x v="2"/>
    <x v="53"/>
    <x v="0"/>
    <x v="0"/>
    <s v="Tesseramento"/>
    <x v="1"/>
    <x v="3"/>
    <x v="0"/>
    <m/>
  </r>
  <r>
    <n v="211759"/>
    <x v="0"/>
    <x v="0"/>
    <x v="0"/>
    <x v="0"/>
    <x v="2"/>
    <x v="53"/>
    <x v="0"/>
    <x v="1"/>
    <s v="Tesseramento"/>
    <x v="1"/>
    <x v="0"/>
    <x v="0"/>
    <m/>
  </r>
  <r>
    <n v="228446"/>
    <x v="1"/>
    <x v="0"/>
    <x v="0"/>
    <x v="2"/>
    <x v="2"/>
    <x v="53"/>
    <x v="0"/>
    <x v="0"/>
    <s v="Tesseramento"/>
    <x v="1"/>
    <x v="5"/>
    <x v="0"/>
    <m/>
  </r>
  <r>
    <n v="167115"/>
    <x v="0"/>
    <x v="0"/>
    <x v="2"/>
    <x v="0"/>
    <x v="7"/>
    <x v="51"/>
    <x v="0"/>
    <x v="1"/>
    <s v="Tesseramento"/>
    <x v="1"/>
    <x v="0"/>
    <x v="0"/>
    <m/>
  </r>
  <r>
    <n v="204968"/>
    <x v="0"/>
    <x v="0"/>
    <x v="0"/>
    <x v="1"/>
    <x v="8"/>
    <x v="34"/>
    <x v="0"/>
    <x v="0"/>
    <s v="Tesseramento"/>
    <x v="1"/>
    <x v="0"/>
    <x v="0"/>
    <m/>
  </r>
  <r>
    <n v="233322"/>
    <x v="0"/>
    <x v="1"/>
    <x v="0"/>
    <x v="3"/>
    <x v="2"/>
    <x v="53"/>
    <x v="0"/>
    <x v="0"/>
    <s v="Tesseramento"/>
    <x v="1"/>
    <x v="0"/>
    <x v="0"/>
    <m/>
  </r>
  <r>
    <n v="176510"/>
    <x v="0"/>
    <x v="0"/>
    <x v="0"/>
    <x v="0"/>
    <x v="4"/>
    <x v="52"/>
    <x v="0"/>
    <x v="1"/>
    <s v="Tesseramento"/>
    <x v="1"/>
    <x v="4"/>
    <x v="0"/>
    <m/>
  </r>
  <r>
    <n v="173650"/>
    <x v="1"/>
    <x v="0"/>
    <x v="0"/>
    <x v="0"/>
    <x v="7"/>
    <x v="41"/>
    <x v="0"/>
    <x v="0"/>
    <s v="Tesseramento"/>
    <x v="1"/>
    <x v="2"/>
    <x v="0"/>
    <m/>
  </r>
  <r>
    <n v="42682"/>
    <x v="0"/>
    <x v="0"/>
    <x v="0"/>
    <x v="0"/>
    <x v="7"/>
    <x v="41"/>
    <x v="0"/>
    <x v="0"/>
    <s v="Tesseramento"/>
    <x v="1"/>
    <x v="0"/>
    <x v="0"/>
    <m/>
  </r>
  <r>
    <n v="116938"/>
    <x v="0"/>
    <x v="0"/>
    <x v="0"/>
    <x v="0"/>
    <x v="7"/>
    <x v="51"/>
    <x v="0"/>
    <x v="0"/>
    <s v="Tesseramento"/>
    <x v="1"/>
    <x v="4"/>
    <x v="0"/>
    <m/>
  </r>
  <r>
    <n v="119265"/>
    <x v="0"/>
    <x v="0"/>
    <x v="0"/>
    <x v="0"/>
    <x v="7"/>
    <x v="51"/>
    <x v="0"/>
    <x v="1"/>
    <s v="Tesseramento"/>
    <x v="1"/>
    <x v="4"/>
    <x v="0"/>
    <m/>
  </r>
  <r>
    <n v="87602"/>
    <x v="0"/>
    <x v="0"/>
    <x v="0"/>
    <x v="0"/>
    <x v="7"/>
    <x v="41"/>
    <x v="0"/>
    <x v="1"/>
    <s v="Tesseramento"/>
    <x v="1"/>
    <x v="4"/>
    <x v="0"/>
    <m/>
  </r>
  <r>
    <n v="166318"/>
    <x v="0"/>
    <x v="0"/>
    <x v="0"/>
    <x v="0"/>
    <x v="4"/>
    <x v="52"/>
    <x v="0"/>
    <x v="0"/>
    <s v="Tesseramento"/>
    <x v="1"/>
    <x v="4"/>
    <x v="0"/>
    <m/>
  </r>
  <r>
    <n v="84520"/>
    <x v="0"/>
    <x v="0"/>
    <x v="0"/>
    <x v="0"/>
    <x v="7"/>
    <x v="41"/>
    <x v="0"/>
    <x v="0"/>
    <s v="Tesseramento"/>
    <x v="1"/>
    <x v="4"/>
    <x v="0"/>
    <m/>
  </r>
  <r>
    <n v="32107"/>
    <x v="0"/>
    <x v="0"/>
    <x v="0"/>
    <x v="0"/>
    <x v="4"/>
    <x v="52"/>
    <x v="0"/>
    <x v="0"/>
    <s v="Tesseramento"/>
    <x v="1"/>
    <x v="3"/>
    <x v="0"/>
    <m/>
  </r>
  <r>
    <n v="123360"/>
    <x v="0"/>
    <x v="0"/>
    <x v="0"/>
    <x v="0"/>
    <x v="7"/>
    <x v="41"/>
    <x v="0"/>
    <x v="0"/>
    <s v="Tesseramento"/>
    <x v="1"/>
    <x v="3"/>
    <x v="0"/>
    <m/>
  </r>
  <r>
    <n v="113067"/>
    <x v="0"/>
    <x v="0"/>
    <x v="0"/>
    <x v="0"/>
    <x v="4"/>
    <x v="52"/>
    <x v="0"/>
    <x v="0"/>
    <s v="Tesseramento"/>
    <x v="1"/>
    <x v="0"/>
    <x v="0"/>
    <m/>
  </r>
  <r>
    <n v="56946"/>
    <x v="0"/>
    <x v="0"/>
    <x v="0"/>
    <x v="0"/>
    <x v="7"/>
    <x v="41"/>
    <x v="0"/>
    <x v="0"/>
    <s v="Tesseramento"/>
    <x v="1"/>
    <x v="3"/>
    <x v="0"/>
    <m/>
  </r>
  <r>
    <n v="231689"/>
    <x v="0"/>
    <x v="0"/>
    <x v="0"/>
    <x v="3"/>
    <x v="4"/>
    <x v="52"/>
    <x v="0"/>
    <x v="0"/>
    <s v="Tesseramento"/>
    <x v="1"/>
    <x v="1"/>
    <x v="0"/>
    <m/>
  </r>
  <r>
    <n v="71878"/>
    <x v="0"/>
    <x v="0"/>
    <x v="0"/>
    <x v="0"/>
    <x v="4"/>
    <x v="52"/>
    <x v="0"/>
    <x v="0"/>
    <s v="Tesseramento"/>
    <x v="1"/>
    <x v="4"/>
    <x v="0"/>
    <m/>
  </r>
  <r>
    <n v="189916"/>
    <x v="0"/>
    <x v="1"/>
    <x v="0"/>
    <x v="0"/>
    <x v="4"/>
    <x v="54"/>
    <x v="0"/>
    <x v="0"/>
    <s v="Tesseramento"/>
    <x v="1"/>
    <x v="0"/>
    <x v="0"/>
    <m/>
  </r>
  <r>
    <n v="92197"/>
    <x v="0"/>
    <x v="0"/>
    <x v="0"/>
    <x v="0"/>
    <x v="4"/>
    <x v="52"/>
    <x v="0"/>
    <x v="0"/>
    <s v="Tesseramento"/>
    <x v="1"/>
    <x v="4"/>
    <x v="0"/>
    <m/>
  </r>
  <r>
    <n v="117976"/>
    <x v="0"/>
    <x v="0"/>
    <x v="0"/>
    <x v="0"/>
    <x v="7"/>
    <x v="41"/>
    <x v="0"/>
    <x v="0"/>
    <s v="Tesseramento"/>
    <x v="1"/>
    <x v="3"/>
    <x v="0"/>
    <m/>
  </r>
  <r>
    <n v="57025"/>
    <x v="0"/>
    <x v="0"/>
    <x v="0"/>
    <x v="0"/>
    <x v="7"/>
    <x v="41"/>
    <x v="0"/>
    <x v="0"/>
    <s v="Tesseramento"/>
    <x v="1"/>
    <x v="4"/>
    <x v="0"/>
    <m/>
  </r>
  <r>
    <n v="208236"/>
    <x v="0"/>
    <x v="0"/>
    <x v="0"/>
    <x v="0"/>
    <x v="7"/>
    <x v="41"/>
    <x v="0"/>
    <x v="0"/>
    <s v="Tesseramento"/>
    <x v="1"/>
    <x v="1"/>
    <x v="0"/>
    <m/>
  </r>
  <r>
    <n v="194194"/>
    <x v="0"/>
    <x v="0"/>
    <x v="0"/>
    <x v="0"/>
    <x v="7"/>
    <x v="41"/>
    <x v="0"/>
    <x v="0"/>
    <s v="Tesseramento"/>
    <x v="1"/>
    <x v="3"/>
    <x v="0"/>
    <m/>
  </r>
  <r>
    <n v="235542"/>
    <x v="0"/>
    <x v="0"/>
    <x v="1"/>
    <x v="2"/>
    <x v="2"/>
    <x v="55"/>
    <x v="0"/>
    <x v="1"/>
    <s v="Tesseramento"/>
    <x v="1"/>
    <x v="3"/>
    <x v="0"/>
    <m/>
  </r>
  <r>
    <n v="22636"/>
    <x v="0"/>
    <x v="0"/>
    <x v="0"/>
    <x v="0"/>
    <x v="7"/>
    <x v="41"/>
    <x v="0"/>
    <x v="1"/>
    <s v="Tesseramento"/>
    <x v="1"/>
    <x v="4"/>
    <x v="0"/>
    <m/>
  </r>
  <r>
    <n v="49307"/>
    <x v="0"/>
    <x v="0"/>
    <x v="0"/>
    <x v="0"/>
    <x v="7"/>
    <x v="41"/>
    <x v="0"/>
    <x v="0"/>
    <s v="Tesseramento"/>
    <x v="1"/>
    <x v="4"/>
    <x v="0"/>
    <m/>
  </r>
  <r>
    <n v="27946"/>
    <x v="0"/>
    <x v="0"/>
    <x v="0"/>
    <x v="0"/>
    <x v="7"/>
    <x v="41"/>
    <x v="0"/>
    <x v="0"/>
    <s v="Tesseramento"/>
    <x v="1"/>
    <x v="0"/>
    <x v="0"/>
    <m/>
  </r>
  <r>
    <n v="194292"/>
    <x v="0"/>
    <x v="0"/>
    <x v="0"/>
    <x v="0"/>
    <x v="7"/>
    <x v="56"/>
    <x v="0"/>
    <x v="0"/>
    <s v="Tesseramento"/>
    <x v="1"/>
    <x v="0"/>
    <x v="0"/>
    <m/>
  </r>
  <r>
    <n v="218273"/>
    <x v="0"/>
    <x v="1"/>
    <x v="0"/>
    <x v="3"/>
    <x v="7"/>
    <x v="56"/>
    <x v="0"/>
    <x v="0"/>
    <s v="Tesseramento"/>
    <x v="1"/>
    <x v="0"/>
    <x v="0"/>
    <m/>
  </r>
  <r>
    <n v="97742"/>
    <x v="0"/>
    <x v="0"/>
    <x v="0"/>
    <x v="0"/>
    <x v="7"/>
    <x v="56"/>
    <x v="0"/>
    <x v="0"/>
    <s v="Tesseramento"/>
    <x v="1"/>
    <x v="3"/>
    <x v="0"/>
    <m/>
  </r>
  <r>
    <n v="120917"/>
    <x v="0"/>
    <x v="0"/>
    <x v="0"/>
    <x v="0"/>
    <x v="7"/>
    <x v="56"/>
    <x v="0"/>
    <x v="1"/>
    <s v="Tesseramento"/>
    <x v="1"/>
    <x v="4"/>
    <x v="0"/>
    <m/>
  </r>
  <r>
    <n v="120916"/>
    <x v="0"/>
    <x v="0"/>
    <x v="0"/>
    <x v="0"/>
    <x v="7"/>
    <x v="56"/>
    <x v="0"/>
    <x v="0"/>
    <s v="Tesseramento"/>
    <x v="1"/>
    <x v="4"/>
    <x v="0"/>
    <m/>
  </r>
  <r>
    <n v="148480"/>
    <x v="0"/>
    <x v="0"/>
    <x v="0"/>
    <x v="0"/>
    <x v="7"/>
    <x v="56"/>
    <x v="0"/>
    <x v="0"/>
    <s v="Tesseramento"/>
    <x v="1"/>
    <x v="4"/>
    <x v="0"/>
    <m/>
  </r>
  <r>
    <n v="192961"/>
    <x v="0"/>
    <x v="0"/>
    <x v="0"/>
    <x v="1"/>
    <x v="7"/>
    <x v="56"/>
    <x v="0"/>
    <x v="0"/>
    <s v="Tesseramento"/>
    <x v="1"/>
    <x v="1"/>
    <x v="0"/>
    <m/>
  </r>
  <r>
    <n v="33728"/>
    <x v="0"/>
    <x v="0"/>
    <x v="0"/>
    <x v="0"/>
    <x v="7"/>
    <x v="56"/>
    <x v="0"/>
    <x v="0"/>
    <s v="Tesseramento"/>
    <x v="1"/>
    <x v="0"/>
    <x v="0"/>
    <m/>
  </r>
  <r>
    <n v="162185"/>
    <x v="0"/>
    <x v="0"/>
    <x v="0"/>
    <x v="0"/>
    <x v="7"/>
    <x v="56"/>
    <x v="0"/>
    <x v="0"/>
    <s v="Tesseramento"/>
    <x v="1"/>
    <x v="0"/>
    <x v="0"/>
    <m/>
  </r>
  <r>
    <n v="11993"/>
    <x v="0"/>
    <x v="0"/>
    <x v="0"/>
    <x v="0"/>
    <x v="7"/>
    <x v="56"/>
    <x v="0"/>
    <x v="1"/>
    <s v="Tesseramento"/>
    <x v="1"/>
    <x v="4"/>
    <x v="0"/>
    <m/>
  </r>
  <r>
    <n v="11990"/>
    <x v="0"/>
    <x v="0"/>
    <x v="0"/>
    <x v="0"/>
    <x v="7"/>
    <x v="56"/>
    <x v="0"/>
    <x v="0"/>
    <s v="Tesseramento"/>
    <x v="1"/>
    <x v="4"/>
    <x v="0"/>
    <m/>
  </r>
  <r>
    <n v="146988"/>
    <x v="0"/>
    <x v="0"/>
    <x v="0"/>
    <x v="0"/>
    <x v="7"/>
    <x v="56"/>
    <x v="0"/>
    <x v="1"/>
    <s v="Tesseramento"/>
    <x v="1"/>
    <x v="3"/>
    <x v="0"/>
    <m/>
  </r>
  <r>
    <n v="124477"/>
    <x v="0"/>
    <x v="0"/>
    <x v="0"/>
    <x v="0"/>
    <x v="7"/>
    <x v="56"/>
    <x v="0"/>
    <x v="0"/>
    <s v="Tesseramento"/>
    <x v="1"/>
    <x v="4"/>
    <x v="0"/>
    <m/>
  </r>
  <r>
    <n v="229351"/>
    <x v="0"/>
    <x v="1"/>
    <x v="0"/>
    <x v="0"/>
    <x v="7"/>
    <x v="56"/>
    <x v="0"/>
    <x v="0"/>
    <s v="Tesseramento"/>
    <x v="1"/>
    <x v="3"/>
    <x v="0"/>
    <m/>
  </r>
  <r>
    <n v="199125"/>
    <x v="0"/>
    <x v="0"/>
    <x v="0"/>
    <x v="0"/>
    <x v="7"/>
    <x v="56"/>
    <x v="0"/>
    <x v="0"/>
    <s v="Tesseramento"/>
    <x v="1"/>
    <x v="1"/>
    <x v="0"/>
    <m/>
  </r>
  <r>
    <n v="136565"/>
    <x v="0"/>
    <x v="0"/>
    <x v="0"/>
    <x v="0"/>
    <x v="7"/>
    <x v="56"/>
    <x v="0"/>
    <x v="0"/>
    <s v="Tesseramento"/>
    <x v="1"/>
    <x v="3"/>
    <x v="0"/>
    <m/>
  </r>
  <r>
    <n v="230542"/>
    <x v="0"/>
    <x v="1"/>
    <x v="0"/>
    <x v="1"/>
    <x v="7"/>
    <x v="56"/>
    <x v="0"/>
    <x v="1"/>
    <s v="Tesseramento"/>
    <x v="1"/>
    <x v="0"/>
    <x v="0"/>
    <m/>
  </r>
  <r>
    <n v="109568"/>
    <x v="0"/>
    <x v="0"/>
    <x v="0"/>
    <x v="0"/>
    <x v="15"/>
    <x v="57"/>
    <x v="0"/>
    <x v="0"/>
    <s v="Tesseramento"/>
    <x v="1"/>
    <x v="1"/>
    <x v="0"/>
    <m/>
  </r>
  <r>
    <n v="235452"/>
    <x v="0"/>
    <x v="1"/>
    <x v="1"/>
    <x v="3"/>
    <x v="7"/>
    <x v="45"/>
    <x v="0"/>
    <x v="0"/>
    <s v="Tesseramento"/>
    <x v="1"/>
    <x v="0"/>
    <x v="0"/>
    <m/>
  </r>
  <r>
    <n v="116082"/>
    <x v="0"/>
    <x v="0"/>
    <x v="0"/>
    <x v="0"/>
    <x v="4"/>
    <x v="58"/>
    <x v="0"/>
    <x v="0"/>
    <s v="Tesseramento"/>
    <x v="1"/>
    <x v="3"/>
    <x v="0"/>
    <m/>
  </r>
  <r>
    <n v="213274"/>
    <x v="1"/>
    <x v="1"/>
    <x v="0"/>
    <x v="4"/>
    <x v="8"/>
    <x v="59"/>
    <x v="0"/>
    <x v="0"/>
    <s v="Tesseramento"/>
    <x v="1"/>
    <x v="6"/>
    <x v="0"/>
    <m/>
  </r>
  <r>
    <n v="213273"/>
    <x v="0"/>
    <x v="1"/>
    <x v="0"/>
    <x v="4"/>
    <x v="8"/>
    <x v="59"/>
    <x v="0"/>
    <x v="0"/>
    <s v="Tesseramento"/>
    <x v="1"/>
    <x v="0"/>
    <x v="0"/>
    <m/>
  </r>
  <r>
    <n v="214244"/>
    <x v="0"/>
    <x v="1"/>
    <x v="0"/>
    <x v="0"/>
    <x v="8"/>
    <x v="59"/>
    <x v="0"/>
    <x v="1"/>
    <s v="Tesseramento"/>
    <x v="1"/>
    <x v="0"/>
    <x v="0"/>
    <m/>
  </r>
  <r>
    <n v="129475"/>
    <x v="0"/>
    <x v="0"/>
    <x v="0"/>
    <x v="0"/>
    <x v="4"/>
    <x v="58"/>
    <x v="0"/>
    <x v="0"/>
    <s v="Tesseramento"/>
    <x v="1"/>
    <x v="4"/>
    <x v="0"/>
    <m/>
  </r>
  <r>
    <n v="134320"/>
    <x v="0"/>
    <x v="0"/>
    <x v="0"/>
    <x v="0"/>
    <x v="4"/>
    <x v="40"/>
    <x v="0"/>
    <x v="0"/>
    <s v="Tesseramento"/>
    <x v="1"/>
    <x v="3"/>
    <x v="0"/>
    <m/>
  </r>
  <r>
    <n v="189329"/>
    <x v="0"/>
    <x v="0"/>
    <x v="0"/>
    <x v="0"/>
    <x v="4"/>
    <x v="58"/>
    <x v="0"/>
    <x v="0"/>
    <s v="Tesseramento"/>
    <x v="1"/>
    <x v="0"/>
    <x v="0"/>
    <m/>
  </r>
  <r>
    <n v="208567"/>
    <x v="0"/>
    <x v="0"/>
    <x v="2"/>
    <x v="0"/>
    <x v="4"/>
    <x v="40"/>
    <x v="0"/>
    <x v="0"/>
    <s v="Tesseramento"/>
    <x v="1"/>
    <x v="0"/>
    <x v="0"/>
    <m/>
  </r>
  <r>
    <n v="100168"/>
    <x v="0"/>
    <x v="0"/>
    <x v="0"/>
    <x v="0"/>
    <x v="4"/>
    <x v="58"/>
    <x v="0"/>
    <x v="0"/>
    <s v="Tesseramento"/>
    <x v="1"/>
    <x v="4"/>
    <x v="0"/>
    <m/>
  </r>
  <r>
    <n v="115324"/>
    <x v="0"/>
    <x v="0"/>
    <x v="2"/>
    <x v="4"/>
    <x v="4"/>
    <x v="40"/>
    <x v="0"/>
    <x v="0"/>
    <s v="Tesseramento"/>
    <x v="1"/>
    <x v="3"/>
    <x v="0"/>
    <m/>
  </r>
  <r>
    <n v="107719"/>
    <x v="0"/>
    <x v="0"/>
    <x v="0"/>
    <x v="0"/>
    <x v="4"/>
    <x v="58"/>
    <x v="0"/>
    <x v="0"/>
    <s v="Tesseramento"/>
    <x v="1"/>
    <x v="4"/>
    <x v="0"/>
    <m/>
  </r>
  <r>
    <n v="19250"/>
    <x v="0"/>
    <x v="0"/>
    <x v="0"/>
    <x v="0"/>
    <x v="4"/>
    <x v="58"/>
    <x v="0"/>
    <x v="0"/>
    <s v="Tesseramento"/>
    <x v="1"/>
    <x v="4"/>
    <x v="0"/>
    <m/>
  </r>
  <r>
    <n v="89084"/>
    <x v="0"/>
    <x v="0"/>
    <x v="0"/>
    <x v="0"/>
    <x v="4"/>
    <x v="58"/>
    <x v="0"/>
    <x v="1"/>
    <s v="Tesseramento"/>
    <x v="1"/>
    <x v="4"/>
    <x v="0"/>
    <m/>
  </r>
  <r>
    <n v="28622"/>
    <x v="0"/>
    <x v="0"/>
    <x v="0"/>
    <x v="0"/>
    <x v="4"/>
    <x v="58"/>
    <x v="0"/>
    <x v="0"/>
    <s v="Tesseramento"/>
    <x v="1"/>
    <x v="4"/>
    <x v="0"/>
    <m/>
  </r>
  <r>
    <n v="7864"/>
    <x v="0"/>
    <x v="0"/>
    <x v="0"/>
    <x v="0"/>
    <x v="4"/>
    <x v="54"/>
    <x v="0"/>
    <x v="1"/>
    <s v="Tesseramento"/>
    <x v="1"/>
    <x v="4"/>
    <x v="0"/>
    <m/>
  </r>
  <r>
    <n v="68215"/>
    <x v="0"/>
    <x v="0"/>
    <x v="0"/>
    <x v="0"/>
    <x v="4"/>
    <x v="58"/>
    <x v="0"/>
    <x v="1"/>
    <s v="Tesseramento"/>
    <x v="1"/>
    <x v="4"/>
    <x v="0"/>
    <m/>
  </r>
  <r>
    <n v="68216"/>
    <x v="0"/>
    <x v="0"/>
    <x v="0"/>
    <x v="0"/>
    <x v="4"/>
    <x v="58"/>
    <x v="0"/>
    <x v="1"/>
    <s v="Tesseramento"/>
    <x v="1"/>
    <x v="4"/>
    <x v="0"/>
    <m/>
  </r>
  <r>
    <n v="218218"/>
    <x v="0"/>
    <x v="0"/>
    <x v="0"/>
    <x v="0"/>
    <x v="4"/>
    <x v="58"/>
    <x v="0"/>
    <x v="0"/>
    <s v="Tesseramento"/>
    <x v="1"/>
    <x v="0"/>
    <x v="0"/>
    <m/>
  </r>
  <r>
    <n v="24625"/>
    <x v="0"/>
    <x v="0"/>
    <x v="0"/>
    <x v="0"/>
    <x v="4"/>
    <x v="58"/>
    <x v="0"/>
    <x v="1"/>
    <s v="Tesseramento"/>
    <x v="1"/>
    <x v="4"/>
    <x v="0"/>
    <m/>
  </r>
  <r>
    <n v="157319"/>
    <x v="0"/>
    <x v="0"/>
    <x v="0"/>
    <x v="0"/>
    <x v="4"/>
    <x v="58"/>
    <x v="0"/>
    <x v="1"/>
    <s v="Tesseramento"/>
    <x v="1"/>
    <x v="4"/>
    <x v="0"/>
    <m/>
  </r>
  <r>
    <n v="145292"/>
    <x v="0"/>
    <x v="0"/>
    <x v="0"/>
    <x v="0"/>
    <x v="4"/>
    <x v="58"/>
    <x v="0"/>
    <x v="0"/>
    <s v="Tesseramento"/>
    <x v="1"/>
    <x v="4"/>
    <x v="0"/>
    <m/>
  </r>
  <r>
    <n v="109121"/>
    <x v="0"/>
    <x v="0"/>
    <x v="0"/>
    <x v="0"/>
    <x v="4"/>
    <x v="58"/>
    <x v="0"/>
    <x v="0"/>
    <s v="Tesseramento"/>
    <x v="1"/>
    <x v="3"/>
    <x v="0"/>
    <m/>
  </r>
  <r>
    <n v="235425"/>
    <x v="0"/>
    <x v="0"/>
    <x v="1"/>
    <x v="1"/>
    <x v="7"/>
    <x v="56"/>
    <x v="0"/>
    <x v="0"/>
    <s v="Tesseramento"/>
    <x v="1"/>
    <x v="3"/>
    <x v="0"/>
    <m/>
  </r>
  <r>
    <n v="75400"/>
    <x v="0"/>
    <x v="0"/>
    <x v="0"/>
    <x v="0"/>
    <x v="4"/>
    <x v="58"/>
    <x v="0"/>
    <x v="0"/>
    <s v="Tesseramento"/>
    <x v="1"/>
    <x v="3"/>
    <x v="0"/>
    <m/>
  </r>
  <r>
    <n v="227496"/>
    <x v="0"/>
    <x v="0"/>
    <x v="0"/>
    <x v="0"/>
    <x v="4"/>
    <x v="58"/>
    <x v="0"/>
    <x v="0"/>
    <s v="Tesseramento"/>
    <x v="1"/>
    <x v="4"/>
    <x v="0"/>
    <m/>
  </r>
  <r>
    <n v="1346"/>
    <x v="0"/>
    <x v="0"/>
    <x v="0"/>
    <x v="0"/>
    <x v="11"/>
    <x v="24"/>
    <x v="0"/>
    <x v="0"/>
    <s v="Tesseramento"/>
    <x v="1"/>
    <x v="3"/>
    <x v="0"/>
    <m/>
  </r>
  <r>
    <n v="75921"/>
    <x v="0"/>
    <x v="0"/>
    <x v="0"/>
    <x v="0"/>
    <x v="4"/>
    <x v="12"/>
    <x v="0"/>
    <x v="1"/>
    <s v="Tesseramento"/>
    <x v="1"/>
    <x v="0"/>
    <x v="0"/>
    <m/>
  </r>
  <r>
    <n v="235442"/>
    <x v="0"/>
    <x v="0"/>
    <x v="1"/>
    <x v="1"/>
    <x v="1"/>
    <x v="60"/>
    <x v="0"/>
    <x v="0"/>
    <s v="Tesseramento"/>
    <x v="0"/>
    <x v="0"/>
    <x v="0"/>
    <m/>
  </r>
  <r>
    <n v="32785"/>
    <x v="0"/>
    <x v="0"/>
    <x v="0"/>
    <x v="4"/>
    <x v="1"/>
    <x v="60"/>
    <x v="0"/>
    <x v="0"/>
    <s v="Tesseramento"/>
    <x v="0"/>
    <x v="4"/>
    <x v="0"/>
    <m/>
  </r>
  <r>
    <n v="179356"/>
    <x v="0"/>
    <x v="0"/>
    <x v="0"/>
    <x v="0"/>
    <x v="8"/>
    <x v="61"/>
    <x v="0"/>
    <x v="0"/>
    <s v="Tesseramento"/>
    <x v="1"/>
    <x v="0"/>
    <x v="0"/>
    <m/>
  </r>
  <r>
    <n v="72815"/>
    <x v="0"/>
    <x v="0"/>
    <x v="0"/>
    <x v="0"/>
    <x v="8"/>
    <x v="61"/>
    <x v="0"/>
    <x v="0"/>
    <s v="Tesseramento"/>
    <x v="1"/>
    <x v="3"/>
    <x v="0"/>
    <m/>
  </r>
  <r>
    <n v="235441"/>
    <x v="0"/>
    <x v="0"/>
    <x v="1"/>
    <x v="1"/>
    <x v="1"/>
    <x v="60"/>
    <x v="0"/>
    <x v="0"/>
    <s v="Tesseramento"/>
    <x v="0"/>
    <x v="0"/>
    <x v="0"/>
    <m/>
  </r>
  <r>
    <n v="64370"/>
    <x v="0"/>
    <x v="0"/>
    <x v="0"/>
    <x v="0"/>
    <x v="8"/>
    <x v="61"/>
    <x v="0"/>
    <x v="0"/>
    <s v="Tesseramento"/>
    <x v="1"/>
    <x v="4"/>
    <x v="0"/>
    <m/>
  </r>
  <r>
    <n v="179144"/>
    <x v="0"/>
    <x v="0"/>
    <x v="0"/>
    <x v="0"/>
    <x v="8"/>
    <x v="61"/>
    <x v="0"/>
    <x v="1"/>
    <s v="Tesseramento"/>
    <x v="1"/>
    <x v="0"/>
    <x v="0"/>
    <m/>
  </r>
  <r>
    <n v="20917"/>
    <x v="0"/>
    <x v="0"/>
    <x v="0"/>
    <x v="0"/>
    <x v="8"/>
    <x v="61"/>
    <x v="0"/>
    <x v="0"/>
    <s v="Tesseramento"/>
    <x v="1"/>
    <x v="0"/>
    <x v="0"/>
    <m/>
  </r>
  <r>
    <n v="114720"/>
    <x v="0"/>
    <x v="0"/>
    <x v="0"/>
    <x v="0"/>
    <x v="8"/>
    <x v="61"/>
    <x v="0"/>
    <x v="0"/>
    <s v="Tesseramento"/>
    <x v="1"/>
    <x v="4"/>
    <x v="0"/>
    <m/>
  </r>
  <r>
    <n v="63856"/>
    <x v="0"/>
    <x v="0"/>
    <x v="0"/>
    <x v="0"/>
    <x v="8"/>
    <x v="62"/>
    <x v="0"/>
    <x v="0"/>
    <s v="Tesseramento"/>
    <x v="1"/>
    <x v="3"/>
    <x v="0"/>
    <m/>
  </r>
  <r>
    <n v="173572"/>
    <x v="0"/>
    <x v="0"/>
    <x v="0"/>
    <x v="0"/>
    <x v="8"/>
    <x v="62"/>
    <x v="0"/>
    <x v="0"/>
    <s v="Tesseramento"/>
    <x v="1"/>
    <x v="1"/>
    <x v="0"/>
    <m/>
  </r>
  <r>
    <n v="173573"/>
    <x v="0"/>
    <x v="0"/>
    <x v="0"/>
    <x v="0"/>
    <x v="8"/>
    <x v="62"/>
    <x v="0"/>
    <x v="0"/>
    <s v="Tesseramento"/>
    <x v="1"/>
    <x v="1"/>
    <x v="0"/>
    <m/>
  </r>
  <r>
    <n v="108799"/>
    <x v="0"/>
    <x v="0"/>
    <x v="0"/>
    <x v="0"/>
    <x v="8"/>
    <x v="61"/>
    <x v="0"/>
    <x v="0"/>
    <s v="Tesseramento"/>
    <x v="1"/>
    <x v="3"/>
    <x v="0"/>
    <m/>
  </r>
  <r>
    <n v="80"/>
    <x v="0"/>
    <x v="0"/>
    <x v="0"/>
    <x v="0"/>
    <x v="8"/>
    <x v="62"/>
    <x v="0"/>
    <x v="1"/>
    <s v="Tesseramento"/>
    <x v="1"/>
    <x v="4"/>
    <x v="0"/>
    <m/>
  </r>
  <r>
    <n v="119327"/>
    <x v="0"/>
    <x v="0"/>
    <x v="2"/>
    <x v="1"/>
    <x v="8"/>
    <x v="61"/>
    <x v="0"/>
    <x v="0"/>
    <s v="Tesseramento"/>
    <x v="1"/>
    <x v="0"/>
    <x v="0"/>
    <m/>
  </r>
  <r>
    <n v="235428"/>
    <x v="0"/>
    <x v="1"/>
    <x v="1"/>
    <x v="3"/>
    <x v="7"/>
    <x v="56"/>
    <x v="0"/>
    <x v="0"/>
    <s v="Tesseramento"/>
    <x v="1"/>
    <x v="0"/>
    <x v="0"/>
    <m/>
  </r>
  <r>
    <n v="79"/>
    <x v="0"/>
    <x v="0"/>
    <x v="0"/>
    <x v="0"/>
    <x v="8"/>
    <x v="62"/>
    <x v="0"/>
    <x v="0"/>
    <s v="Tesseramento"/>
    <x v="1"/>
    <x v="4"/>
    <x v="0"/>
    <m/>
  </r>
  <r>
    <n v="103483"/>
    <x v="0"/>
    <x v="0"/>
    <x v="0"/>
    <x v="0"/>
    <x v="8"/>
    <x v="61"/>
    <x v="0"/>
    <x v="1"/>
    <s v="Tesseramento"/>
    <x v="1"/>
    <x v="4"/>
    <x v="0"/>
    <m/>
  </r>
  <r>
    <n v="54"/>
    <x v="0"/>
    <x v="0"/>
    <x v="0"/>
    <x v="0"/>
    <x v="8"/>
    <x v="62"/>
    <x v="0"/>
    <x v="0"/>
    <s v="Tesseramento"/>
    <x v="1"/>
    <x v="4"/>
    <x v="0"/>
    <m/>
  </r>
  <r>
    <n v="117955"/>
    <x v="0"/>
    <x v="0"/>
    <x v="0"/>
    <x v="0"/>
    <x v="8"/>
    <x v="61"/>
    <x v="0"/>
    <x v="0"/>
    <s v="Tesseramento"/>
    <x v="1"/>
    <x v="0"/>
    <x v="0"/>
    <m/>
  </r>
  <r>
    <n v="147820"/>
    <x v="0"/>
    <x v="0"/>
    <x v="0"/>
    <x v="0"/>
    <x v="8"/>
    <x v="62"/>
    <x v="0"/>
    <x v="1"/>
    <s v="Tesseramento"/>
    <x v="1"/>
    <x v="4"/>
    <x v="0"/>
    <m/>
  </r>
  <r>
    <n v="124043"/>
    <x v="0"/>
    <x v="0"/>
    <x v="0"/>
    <x v="0"/>
    <x v="8"/>
    <x v="61"/>
    <x v="0"/>
    <x v="0"/>
    <s v="Tesseramento"/>
    <x v="1"/>
    <x v="4"/>
    <x v="0"/>
    <m/>
  </r>
  <r>
    <n v="77227"/>
    <x v="0"/>
    <x v="0"/>
    <x v="0"/>
    <x v="0"/>
    <x v="8"/>
    <x v="61"/>
    <x v="0"/>
    <x v="0"/>
    <s v="Tesseramento"/>
    <x v="1"/>
    <x v="4"/>
    <x v="0"/>
    <m/>
  </r>
  <r>
    <n v="33628"/>
    <x v="0"/>
    <x v="0"/>
    <x v="0"/>
    <x v="0"/>
    <x v="4"/>
    <x v="58"/>
    <x v="0"/>
    <x v="0"/>
    <s v="Tesseramento"/>
    <x v="1"/>
    <x v="3"/>
    <x v="0"/>
    <m/>
  </r>
  <r>
    <n v="48653"/>
    <x v="0"/>
    <x v="0"/>
    <x v="0"/>
    <x v="0"/>
    <x v="4"/>
    <x v="58"/>
    <x v="0"/>
    <x v="0"/>
    <s v="Tesseramento"/>
    <x v="1"/>
    <x v="4"/>
    <x v="0"/>
    <m/>
  </r>
  <r>
    <n v="197415"/>
    <x v="0"/>
    <x v="0"/>
    <x v="0"/>
    <x v="0"/>
    <x v="4"/>
    <x v="58"/>
    <x v="0"/>
    <x v="0"/>
    <s v="Tesseramento"/>
    <x v="1"/>
    <x v="3"/>
    <x v="0"/>
    <m/>
  </r>
  <r>
    <n v="192373"/>
    <x v="0"/>
    <x v="0"/>
    <x v="0"/>
    <x v="0"/>
    <x v="4"/>
    <x v="58"/>
    <x v="0"/>
    <x v="0"/>
    <s v="Tesseramento"/>
    <x v="1"/>
    <x v="0"/>
    <x v="0"/>
    <m/>
  </r>
  <r>
    <n v="141320"/>
    <x v="0"/>
    <x v="0"/>
    <x v="0"/>
    <x v="0"/>
    <x v="4"/>
    <x v="58"/>
    <x v="0"/>
    <x v="0"/>
    <s v="Tesseramento"/>
    <x v="1"/>
    <x v="0"/>
    <x v="0"/>
    <m/>
  </r>
  <r>
    <n v="189770"/>
    <x v="0"/>
    <x v="0"/>
    <x v="0"/>
    <x v="1"/>
    <x v="10"/>
    <x v="63"/>
    <x v="0"/>
    <x v="1"/>
    <s v="Tesseramento"/>
    <x v="0"/>
    <x v="3"/>
    <x v="0"/>
    <m/>
  </r>
  <r>
    <n v="189769"/>
    <x v="0"/>
    <x v="0"/>
    <x v="0"/>
    <x v="1"/>
    <x v="10"/>
    <x v="63"/>
    <x v="0"/>
    <x v="0"/>
    <s v="Tesseramento"/>
    <x v="0"/>
    <x v="3"/>
    <x v="0"/>
    <m/>
  </r>
  <r>
    <n v="124045"/>
    <x v="0"/>
    <x v="0"/>
    <x v="0"/>
    <x v="0"/>
    <x v="10"/>
    <x v="63"/>
    <x v="0"/>
    <x v="0"/>
    <s v="Tesseramento"/>
    <x v="0"/>
    <x v="1"/>
    <x v="0"/>
    <m/>
  </r>
  <r>
    <n v="127101"/>
    <x v="0"/>
    <x v="0"/>
    <x v="0"/>
    <x v="0"/>
    <x v="4"/>
    <x v="58"/>
    <x v="0"/>
    <x v="0"/>
    <s v="Tesseramento"/>
    <x v="1"/>
    <x v="4"/>
    <x v="0"/>
    <m/>
  </r>
  <r>
    <n v="128805"/>
    <x v="0"/>
    <x v="0"/>
    <x v="0"/>
    <x v="0"/>
    <x v="8"/>
    <x v="61"/>
    <x v="0"/>
    <x v="0"/>
    <s v="Tesseramento"/>
    <x v="1"/>
    <x v="0"/>
    <x v="0"/>
    <m/>
  </r>
  <r>
    <n v="87187"/>
    <x v="0"/>
    <x v="0"/>
    <x v="0"/>
    <x v="0"/>
    <x v="8"/>
    <x v="61"/>
    <x v="0"/>
    <x v="0"/>
    <s v="Tesseramento"/>
    <x v="1"/>
    <x v="0"/>
    <x v="0"/>
    <m/>
  </r>
  <r>
    <n v="108801"/>
    <x v="0"/>
    <x v="0"/>
    <x v="0"/>
    <x v="0"/>
    <x v="8"/>
    <x v="61"/>
    <x v="0"/>
    <x v="1"/>
    <s v="Tesseramento"/>
    <x v="1"/>
    <x v="3"/>
    <x v="0"/>
    <m/>
  </r>
  <r>
    <n v="33363"/>
    <x v="0"/>
    <x v="0"/>
    <x v="2"/>
    <x v="0"/>
    <x v="8"/>
    <x v="61"/>
    <x v="0"/>
    <x v="0"/>
    <s v="Tesseramento"/>
    <x v="1"/>
    <x v="3"/>
    <x v="0"/>
    <m/>
  </r>
  <r>
    <n v="111712"/>
    <x v="0"/>
    <x v="0"/>
    <x v="0"/>
    <x v="0"/>
    <x v="8"/>
    <x v="61"/>
    <x v="0"/>
    <x v="0"/>
    <s v="Tesseramento"/>
    <x v="1"/>
    <x v="3"/>
    <x v="0"/>
    <m/>
  </r>
  <r>
    <n v="221302"/>
    <x v="0"/>
    <x v="0"/>
    <x v="0"/>
    <x v="1"/>
    <x v="8"/>
    <x v="61"/>
    <x v="0"/>
    <x v="0"/>
    <s v="Tesseramento"/>
    <x v="1"/>
    <x v="4"/>
    <x v="0"/>
    <m/>
  </r>
  <r>
    <n v="43963"/>
    <x v="0"/>
    <x v="0"/>
    <x v="0"/>
    <x v="0"/>
    <x v="8"/>
    <x v="61"/>
    <x v="0"/>
    <x v="0"/>
    <s v="Tesseramento"/>
    <x v="1"/>
    <x v="4"/>
    <x v="0"/>
    <m/>
  </r>
  <r>
    <n v="76658"/>
    <x v="0"/>
    <x v="0"/>
    <x v="0"/>
    <x v="0"/>
    <x v="8"/>
    <x v="61"/>
    <x v="0"/>
    <x v="0"/>
    <s v="Tesseramento"/>
    <x v="1"/>
    <x v="0"/>
    <x v="0"/>
    <m/>
  </r>
  <r>
    <n v="112365"/>
    <x v="0"/>
    <x v="0"/>
    <x v="0"/>
    <x v="0"/>
    <x v="8"/>
    <x v="61"/>
    <x v="0"/>
    <x v="0"/>
    <s v="Tesseramento"/>
    <x v="1"/>
    <x v="4"/>
    <x v="0"/>
    <m/>
  </r>
  <r>
    <n v="235440"/>
    <x v="0"/>
    <x v="0"/>
    <x v="1"/>
    <x v="2"/>
    <x v="1"/>
    <x v="60"/>
    <x v="0"/>
    <x v="0"/>
    <s v="Tesseramento"/>
    <x v="0"/>
    <x v="0"/>
    <x v="0"/>
    <m/>
  </r>
  <r>
    <n v="157645"/>
    <x v="0"/>
    <x v="0"/>
    <x v="0"/>
    <x v="2"/>
    <x v="8"/>
    <x v="61"/>
    <x v="0"/>
    <x v="1"/>
    <s v="Tesseramento"/>
    <x v="1"/>
    <x v="3"/>
    <x v="0"/>
    <m/>
  </r>
  <r>
    <n v="109327"/>
    <x v="0"/>
    <x v="0"/>
    <x v="0"/>
    <x v="0"/>
    <x v="8"/>
    <x v="61"/>
    <x v="0"/>
    <x v="0"/>
    <s v="Tesseramento"/>
    <x v="1"/>
    <x v="4"/>
    <x v="0"/>
    <m/>
  </r>
  <r>
    <n v="181633"/>
    <x v="0"/>
    <x v="0"/>
    <x v="0"/>
    <x v="0"/>
    <x v="8"/>
    <x v="61"/>
    <x v="0"/>
    <x v="0"/>
    <s v="Tesseramento"/>
    <x v="1"/>
    <x v="1"/>
    <x v="0"/>
    <m/>
  </r>
  <r>
    <n v="181632"/>
    <x v="0"/>
    <x v="0"/>
    <x v="0"/>
    <x v="0"/>
    <x v="8"/>
    <x v="61"/>
    <x v="0"/>
    <x v="0"/>
    <s v="Tesseramento"/>
    <x v="1"/>
    <x v="4"/>
    <x v="0"/>
    <m/>
  </r>
  <r>
    <n v="108803"/>
    <x v="0"/>
    <x v="0"/>
    <x v="0"/>
    <x v="0"/>
    <x v="8"/>
    <x v="61"/>
    <x v="0"/>
    <x v="1"/>
    <s v="Tesseramento"/>
    <x v="1"/>
    <x v="3"/>
    <x v="0"/>
    <m/>
  </r>
  <r>
    <n v="121538"/>
    <x v="0"/>
    <x v="0"/>
    <x v="0"/>
    <x v="0"/>
    <x v="8"/>
    <x v="61"/>
    <x v="0"/>
    <x v="0"/>
    <s v="Tesseramento"/>
    <x v="1"/>
    <x v="0"/>
    <x v="0"/>
    <m/>
  </r>
  <r>
    <n v="235413"/>
    <x v="0"/>
    <x v="0"/>
    <x v="1"/>
    <x v="3"/>
    <x v="4"/>
    <x v="58"/>
    <x v="0"/>
    <x v="1"/>
    <s v="Tesseramento"/>
    <x v="1"/>
    <x v="0"/>
    <x v="0"/>
    <m/>
  </r>
  <r>
    <n v="131935"/>
    <x v="0"/>
    <x v="0"/>
    <x v="0"/>
    <x v="0"/>
    <x v="8"/>
    <x v="61"/>
    <x v="0"/>
    <x v="1"/>
    <s v="Tesseramento"/>
    <x v="1"/>
    <x v="0"/>
    <x v="0"/>
    <m/>
  </r>
  <r>
    <n v="43972"/>
    <x v="0"/>
    <x v="0"/>
    <x v="0"/>
    <x v="0"/>
    <x v="8"/>
    <x v="61"/>
    <x v="0"/>
    <x v="0"/>
    <s v="Tesseramento"/>
    <x v="1"/>
    <x v="3"/>
    <x v="0"/>
    <m/>
  </r>
  <r>
    <n v="35613"/>
    <x v="0"/>
    <x v="0"/>
    <x v="0"/>
    <x v="0"/>
    <x v="8"/>
    <x v="61"/>
    <x v="0"/>
    <x v="0"/>
    <s v="Tesseramento"/>
    <x v="1"/>
    <x v="0"/>
    <x v="0"/>
    <m/>
  </r>
  <r>
    <n v="43974"/>
    <x v="0"/>
    <x v="0"/>
    <x v="0"/>
    <x v="0"/>
    <x v="8"/>
    <x v="61"/>
    <x v="0"/>
    <x v="1"/>
    <s v="Tesseramento"/>
    <x v="1"/>
    <x v="4"/>
    <x v="0"/>
    <m/>
  </r>
  <r>
    <n v="178182"/>
    <x v="0"/>
    <x v="0"/>
    <x v="0"/>
    <x v="0"/>
    <x v="8"/>
    <x v="61"/>
    <x v="0"/>
    <x v="0"/>
    <s v="Tesseramento"/>
    <x v="1"/>
    <x v="3"/>
    <x v="0"/>
    <m/>
  </r>
  <r>
    <n v="86970"/>
    <x v="0"/>
    <x v="0"/>
    <x v="0"/>
    <x v="0"/>
    <x v="8"/>
    <x v="61"/>
    <x v="0"/>
    <x v="0"/>
    <s v="Tesseramento"/>
    <x v="1"/>
    <x v="0"/>
    <x v="0"/>
    <m/>
  </r>
  <r>
    <n v="193219"/>
    <x v="0"/>
    <x v="0"/>
    <x v="0"/>
    <x v="0"/>
    <x v="8"/>
    <x v="61"/>
    <x v="0"/>
    <x v="0"/>
    <s v="Tesseramento"/>
    <x v="1"/>
    <x v="3"/>
    <x v="0"/>
    <m/>
  </r>
  <r>
    <n v="154348"/>
    <x v="0"/>
    <x v="0"/>
    <x v="0"/>
    <x v="0"/>
    <x v="8"/>
    <x v="61"/>
    <x v="0"/>
    <x v="1"/>
    <s v="Tesseramento"/>
    <x v="1"/>
    <x v="3"/>
    <x v="0"/>
    <m/>
  </r>
  <r>
    <n v="79820"/>
    <x v="0"/>
    <x v="0"/>
    <x v="0"/>
    <x v="0"/>
    <x v="8"/>
    <x v="61"/>
    <x v="0"/>
    <x v="0"/>
    <s v="Tesseramento"/>
    <x v="1"/>
    <x v="0"/>
    <x v="0"/>
    <m/>
  </r>
  <r>
    <n v="52933"/>
    <x v="0"/>
    <x v="0"/>
    <x v="0"/>
    <x v="0"/>
    <x v="8"/>
    <x v="61"/>
    <x v="0"/>
    <x v="0"/>
    <s v="Tesseramento"/>
    <x v="1"/>
    <x v="4"/>
    <x v="0"/>
    <m/>
  </r>
  <r>
    <n v="203810"/>
    <x v="1"/>
    <x v="0"/>
    <x v="0"/>
    <x v="1"/>
    <x v="10"/>
    <x v="63"/>
    <x v="0"/>
    <x v="0"/>
    <s v="Tesseramento"/>
    <x v="0"/>
    <x v="6"/>
    <x v="0"/>
    <m/>
  </r>
  <r>
    <n v="203809"/>
    <x v="1"/>
    <x v="0"/>
    <x v="0"/>
    <x v="1"/>
    <x v="10"/>
    <x v="63"/>
    <x v="0"/>
    <x v="0"/>
    <s v="Tesseramento"/>
    <x v="0"/>
    <x v="2"/>
    <x v="0"/>
    <m/>
  </r>
  <r>
    <n v="218906"/>
    <x v="1"/>
    <x v="0"/>
    <x v="0"/>
    <x v="1"/>
    <x v="10"/>
    <x v="63"/>
    <x v="0"/>
    <x v="0"/>
    <s v="Tesseramento"/>
    <x v="0"/>
    <x v="5"/>
    <x v="0"/>
    <m/>
  </r>
  <r>
    <n v="220052"/>
    <x v="1"/>
    <x v="0"/>
    <x v="0"/>
    <x v="1"/>
    <x v="10"/>
    <x v="63"/>
    <x v="0"/>
    <x v="0"/>
    <s v="Tesseramento"/>
    <x v="0"/>
    <x v="7"/>
    <x v="0"/>
    <m/>
  </r>
  <r>
    <n v="179366"/>
    <x v="0"/>
    <x v="0"/>
    <x v="0"/>
    <x v="1"/>
    <x v="8"/>
    <x v="61"/>
    <x v="0"/>
    <x v="1"/>
    <s v="Tesseramento"/>
    <x v="1"/>
    <x v="3"/>
    <x v="0"/>
    <m/>
  </r>
  <r>
    <n v="79821"/>
    <x v="0"/>
    <x v="0"/>
    <x v="0"/>
    <x v="0"/>
    <x v="8"/>
    <x v="61"/>
    <x v="0"/>
    <x v="0"/>
    <s v="Tesseramento"/>
    <x v="1"/>
    <x v="0"/>
    <x v="0"/>
    <m/>
  </r>
  <r>
    <n v="111260"/>
    <x v="0"/>
    <x v="0"/>
    <x v="0"/>
    <x v="0"/>
    <x v="8"/>
    <x v="61"/>
    <x v="0"/>
    <x v="0"/>
    <s v="Tesseramento"/>
    <x v="1"/>
    <x v="0"/>
    <x v="0"/>
    <m/>
  </r>
  <r>
    <n v="220053"/>
    <x v="1"/>
    <x v="0"/>
    <x v="2"/>
    <x v="3"/>
    <x v="10"/>
    <x v="63"/>
    <x v="0"/>
    <x v="1"/>
    <s v="Tesseramento"/>
    <x v="0"/>
    <x v="7"/>
    <x v="0"/>
    <m/>
  </r>
  <r>
    <n v="43983"/>
    <x v="0"/>
    <x v="0"/>
    <x v="0"/>
    <x v="0"/>
    <x v="8"/>
    <x v="61"/>
    <x v="0"/>
    <x v="1"/>
    <s v="Tesseramento"/>
    <x v="1"/>
    <x v="4"/>
    <x v="0"/>
    <m/>
  </r>
  <r>
    <n v="43984"/>
    <x v="0"/>
    <x v="0"/>
    <x v="0"/>
    <x v="0"/>
    <x v="8"/>
    <x v="61"/>
    <x v="0"/>
    <x v="0"/>
    <s v="Tesseramento"/>
    <x v="1"/>
    <x v="4"/>
    <x v="0"/>
    <m/>
  </r>
  <r>
    <n v="139488"/>
    <x v="0"/>
    <x v="0"/>
    <x v="0"/>
    <x v="0"/>
    <x v="8"/>
    <x v="61"/>
    <x v="0"/>
    <x v="0"/>
    <s v="Tesseramento"/>
    <x v="1"/>
    <x v="4"/>
    <x v="0"/>
    <m/>
  </r>
  <r>
    <n v="154350"/>
    <x v="0"/>
    <x v="0"/>
    <x v="0"/>
    <x v="0"/>
    <x v="8"/>
    <x v="61"/>
    <x v="0"/>
    <x v="0"/>
    <s v="Tesseramento"/>
    <x v="1"/>
    <x v="1"/>
    <x v="0"/>
    <m/>
  </r>
  <r>
    <n v="31730"/>
    <x v="0"/>
    <x v="0"/>
    <x v="0"/>
    <x v="0"/>
    <x v="8"/>
    <x v="61"/>
    <x v="0"/>
    <x v="0"/>
    <s v="Tesseramento"/>
    <x v="1"/>
    <x v="3"/>
    <x v="0"/>
    <m/>
  </r>
  <r>
    <n v="114870"/>
    <x v="0"/>
    <x v="0"/>
    <x v="0"/>
    <x v="0"/>
    <x v="8"/>
    <x v="61"/>
    <x v="0"/>
    <x v="0"/>
    <s v="Tesseramento"/>
    <x v="1"/>
    <x v="0"/>
    <x v="0"/>
    <m/>
  </r>
  <r>
    <n v="188735"/>
    <x v="0"/>
    <x v="0"/>
    <x v="0"/>
    <x v="0"/>
    <x v="8"/>
    <x v="61"/>
    <x v="0"/>
    <x v="0"/>
    <s v="Tesseramento"/>
    <x v="1"/>
    <x v="3"/>
    <x v="0"/>
    <m/>
  </r>
  <r>
    <n v="52646"/>
    <x v="0"/>
    <x v="0"/>
    <x v="0"/>
    <x v="0"/>
    <x v="8"/>
    <x v="61"/>
    <x v="0"/>
    <x v="0"/>
    <s v="Tesseramento"/>
    <x v="1"/>
    <x v="4"/>
    <x v="0"/>
    <m/>
  </r>
  <r>
    <n v="80618"/>
    <x v="0"/>
    <x v="0"/>
    <x v="2"/>
    <x v="1"/>
    <x v="8"/>
    <x v="61"/>
    <x v="0"/>
    <x v="0"/>
    <s v="Tesseramento"/>
    <x v="1"/>
    <x v="0"/>
    <x v="0"/>
    <m/>
  </r>
  <r>
    <n v="235427"/>
    <x v="0"/>
    <x v="0"/>
    <x v="1"/>
    <x v="1"/>
    <x v="7"/>
    <x v="56"/>
    <x v="0"/>
    <x v="0"/>
    <s v="Tesseramento"/>
    <x v="1"/>
    <x v="0"/>
    <x v="0"/>
    <m/>
  </r>
  <r>
    <n v="176529"/>
    <x v="0"/>
    <x v="0"/>
    <x v="0"/>
    <x v="0"/>
    <x v="10"/>
    <x v="63"/>
    <x v="0"/>
    <x v="0"/>
    <s v="Tesseramento"/>
    <x v="0"/>
    <x v="1"/>
    <x v="0"/>
    <m/>
  </r>
  <r>
    <n v="71805"/>
    <x v="0"/>
    <x v="0"/>
    <x v="0"/>
    <x v="0"/>
    <x v="8"/>
    <x v="61"/>
    <x v="0"/>
    <x v="0"/>
    <s v="Tesseramento"/>
    <x v="1"/>
    <x v="3"/>
    <x v="0"/>
    <m/>
  </r>
  <r>
    <n v="43788"/>
    <x v="0"/>
    <x v="0"/>
    <x v="0"/>
    <x v="0"/>
    <x v="8"/>
    <x v="61"/>
    <x v="0"/>
    <x v="0"/>
    <s v="Tesseramento"/>
    <x v="1"/>
    <x v="3"/>
    <x v="0"/>
    <m/>
  </r>
  <r>
    <n v="139490"/>
    <x v="0"/>
    <x v="0"/>
    <x v="0"/>
    <x v="0"/>
    <x v="8"/>
    <x v="61"/>
    <x v="0"/>
    <x v="1"/>
    <s v="Tesseramento"/>
    <x v="1"/>
    <x v="4"/>
    <x v="0"/>
    <m/>
  </r>
  <r>
    <n v="33690"/>
    <x v="0"/>
    <x v="0"/>
    <x v="0"/>
    <x v="0"/>
    <x v="8"/>
    <x v="61"/>
    <x v="0"/>
    <x v="0"/>
    <s v="Tesseramento"/>
    <x v="1"/>
    <x v="0"/>
    <x v="0"/>
    <m/>
  </r>
  <r>
    <n v="43987"/>
    <x v="0"/>
    <x v="0"/>
    <x v="0"/>
    <x v="0"/>
    <x v="8"/>
    <x v="61"/>
    <x v="0"/>
    <x v="0"/>
    <s v="Tesseramento"/>
    <x v="1"/>
    <x v="4"/>
    <x v="0"/>
    <m/>
  </r>
  <r>
    <n v="11505"/>
    <x v="0"/>
    <x v="0"/>
    <x v="0"/>
    <x v="0"/>
    <x v="8"/>
    <x v="61"/>
    <x v="0"/>
    <x v="0"/>
    <s v="Tesseramento"/>
    <x v="1"/>
    <x v="0"/>
    <x v="0"/>
    <m/>
  </r>
  <r>
    <n v="154352"/>
    <x v="1"/>
    <x v="0"/>
    <x v="0"/>
    <x v="1"/>
    <x v="8"/>
    <x v="61"/>
    <x v="0"/>
    <x v="0"/>
    <s v="Tesseramento"/>
    <x v="1"/>
    <x v="5"/>
    <x v="0"/>
    <m/>
  </r>
  <r>
    <n v="125315"/>
    <x v="0"/>
    <x v="0"/>
    <x v="0"/>
    <x v="0"/>
    <x v="8"/>
    <x v="61"/>
    <x v="0"/>
    <x v="0"/>
    <s v="Tesseramento"/>
    <x v="1"/>
    <x v="3"/>
    <x v="0"/>
    <m/>
  </r>
  <r>
    <n v="105681"/>
    <x v="0"/>
    <x v="0"/>
    <x v="0"/>
    <x v="0"/>
    <x v="8"/>
    <x v="61"/>
    <x v="0"/>
    <x v="0"/>
    <s v="Tesseramento"/>
    <x v="1"/>
    <x v="3"/>
    <x v="0"/>
    <m/>
  </r>
  <r>
    <n v="140340"/>
    <x v="0"/>
    <x v="0"/>
    <x v="0"/>
    <x v="0"/>
    <x v="9"/>
    <x v="64"/>
    <x v="0"/>
    <x v="0"/>
    <s v="Tesseramento"/>
    <x v="0"/>
    <x v="0"/>
    <x v="0"/>
    <m/>
  </r>
  <r>
    <n v="72600"/>
    <x v="0"/>
    <x v="0"/>
    <x v="0"/>
    <x v="0"/>
    <x v="8"/>
    <x v="61"/>
    <x v="0"/>
    <x v="1"/>
    <s v="Tesseramento"/>
    <x v="1"/>
    <x v="0"/>
    <x v="0"/>
    <m/>
  </r>
  <r>
    <n v="101770"/>
    <x v="0"/>
    <x v="0"/>
    <x v="0"/>
    <x v="0"/>
    <x v="8"/>
    <x v="61"/>
    <x v="0"/>
    <x v="0"/>
    <s v="Tesseramento"/>
    <x v="1"/>
    <x v="0"/>
    <x v="0"/>
    <m/>
  </r>
  <r>
    <n v="96426"/>
    <x v="0"/>
    <x v="0"/>
    <x v="0"/>
    <x v="0"/>
    <x v="8"/>
    <x v="61"/>
    <x v="0"/>
    <x v="0"/>
    <s v="Tesseramento"/>
    <x v="1"/>
    <x v="3"/>
    <x v="0"/>
    <m/>
  </r>
  <r>
    <n v="117577"/>
    <x v="0"/>
    <x v="0"/>
    <x v="0"/>
    <x v="0"/>
    <x v="8"/>
    <x v="61"/>
    <x v="0"/>
    <x v="0"/>
    <s v="Tesseramento"/>
    <x v="1"/>
    <x v="3"/>
    <x v="0"/>
    <m/>
  </r>
  <r>
    <n v="171537"/>
    <x v="0"/>
    <x v="0"/>
    <x v="0"/>
    <x v="0"/>
    <x v="8"/>
    <x v="61"/>
    <x v="0"/>
    <x v="1"/>
    <s v="Tesseramento"/>
    <x v="1"/>
    <x v="4"/>
    <x v="0"/>
    <m/>
  </r>
  <r>
    <n v="43994"/>
    <x v="0"/>
    <x v="0"/>
    <x v="0"/>
    <x v="0"/>
    <x v="8"/>
    <x v="61"/>
    <x v="0"/>
    <x v="0"/>
    <s v="Tesseramento"/>
    <x v="1"/>
    <x v="4"/>
    <x v="0"/>
    <m/>
  </r>
  <r>
    <n v="27990"/>
    <x v="0"/>
    <x v="0"/>
    <x v="0"/>
    <x v="0"/>
    <x v="8"/>
    <x v="61"/>
    <x v="0"/>
    <x v="0"/>
    <s v="Tesseramento"/>
    <x v="1"/>
    <x v="3"/>
    <x v="0"/>
    <m/>
  </r>
  <r>
    <n v="233046"/>
    <x v="0"/>
    <x v="1"/>
    <x v="0"/>
    <x v="1"/>
    <x v="4"/>
    <x v="47"/>
    <x v="0"/>
    <x v="0"/>
    <s v="Tesseramento"/>
    <x v="0"/>
    <x v="1"/>
    <x v="0"/>
    <m/>
  </r>
  <r>
    <n v="174906"/>
    <x v="0"/>
    <x v="0"/>
    <x v="0"/>
    <x v="0"/>
    <x v="7"/>
    <x v="41"/>
    <x v="0"/>
    <x v="0"/>
    <s v="Tesseramento"/>
    <x v="1"/>
    <x v="3"/>
    <x v="0"/>
    <m/>
  </r>
  <r>
    <n v="54565"/>
    <x v="0"/>
    <x v="0"/>
    <x v="0"/>
    <x v="0"/>
    <x v="7"/>
    <x v="51"/>
    <x v="0"/>
    <x v="1"/>
    <s v="Tesseramento"/>
    <x v="1"/>
    <x v="3"/>
    <x v="0"/>
    <m/>
  </r>
  <r>
    <n v="235546"/>
    <x v="0"/>
    <x v="0"/>
    <x v="1"/>
    <x v="1"/>
    <x v="2"/>
    <x v="55"/>
    <x v="0"/>
    <x v="0"/>
    <s v="Tesseramento"/>
    <x v="1"/>
    <x v="4"/>
    <x v="0"/>
    <m/>
  </r>
  <r>
    <n v="235426"/>
    <x v="0"/>
    <x v="0"/>
    <x v="1"/>
    <x v="3"/>
    <x v="7"/>
    <x v="56"/>
    <x v="0"/>
    <x v="0"/>
    <s v="Tesseramento"/>
    <x v="1"/>
    <x v="0"/>
    <x v="0"/>
    <m/>
  </r>
  <r>
    <n v="142421"/>
    <x v="0"/>
    <x v="1"/>
    <x v="0"/>
    <x v="0"/>
    <x v="7"/>
    <x v="56"/>
    <x v="0"/>
    <x v="0"/>
    <s v="Tesseramento"/>
    <x v="1"/>
    <x v="1"/>
    <x v="0"/>
    <m/>
  </r>
  <r>
    <n v="93815"/>
    <x v="0"/>
    <x v="0"/>
    <x v="0"/>
    <x v="0"/>
    <x v="8"/>
    <x v="61"/>
    <x v="0"/>
    <x v="0"/>
    <s v="Tesseramento"/>
    <x v="1"/>
    <x v="4"/>
    <x v="0"/>
    <m/>
  </r>
  <r>
    <n v="91567"/>
    <x v="0"/>
    <x v="0"/>
    <x v="0"/>
    <x v="0"/>
    <x v="8"/>
    <x v="61"/>
    <x v="0"/>
    <x v="1"/>
    <s v="Tesseramento"/>
    <x v="1"/>
    <x v="0"/>
    <x v="0"/>
    <m/>
  </r>
  <r>
    <n v="214170"/>
    <x v="1"/>
    <x v="1"/>
    <x v="2"/>
    <x v="2"/>
    <x v="7"/>
    <x v="56"/>
    <x v="0"/>
    <x v="0"/>
    <s v="Tesseramento"/>
    <x v="1"/>
    <x v="5"/>
    <x v="0"/>
    <m/>
  </r>
  <r>
    <n v="216539"/>
    <x v="0"/>
    <x v="1"/>
    <x v="0"/>
    <x v="0"/>
    <x v="7"/>
    <x v="56"/>
    <x v="0"/>
    <x v="0"/>
    <s v="Tesseramento"/>
    <x v="1"/>
    <x v="0"/>
    <x v="0"/>
    <m/>
  </r>
  <r>
    <n v="209521"/>
    <x v="0"/>
    <x v="1"/>
    <x v="0"/>
    <x v="1"/>
    <x v="7"/>
    <x v="56"/>
    <x v="0"/>
    <x v="0"/>
    <s v="Tesseramento"/>
    <x v="1"/>
    <x v="0"/>
    <x v="0"/>
    <m/>
  </r>
  <r>
    <n v="209520"/>
    <x v="0"/>
    <x v="1"/>
    <x v="0"/>
    <x v="1"/>
    <x v="7"/>
    <x v="56"/>
    <x v="0"/>
    <x v="1"/>
    <s v="Tesseramento"/>
    <x v="1"/>
    <x v="0"/>
    <x v="0"/>
    <m/>
  </r>
  <r>
    <n v="186654"/>
    <x v="0"/>
    <x v="1"/>
    <x v="0"/>
    <x v="0"/>
    <x v="7"/>
    <x v="56"/>
    <x v="0"/>
    <x v="0"/>
    <s v="Tesseramento"/>
    <x v="1"/>
    <x v="4"/>
    <x v="0"/>
    <m/>
  </r>
  <r>
    <n v="147713"/>
    <x v="0"/>
    <x v="0"/>
    <x v="0"/>
    <x v="0"/>
    <x v="7"/>
    <x v="56"/>
    <x v="0"/>
    <x v="0"/>
    <s v="Tesseramento"/>
    <x v="1"/>
    <x v="0"/>
    <x v="0"/>
    <m/>
  </r>
  <r>
    <n v="166549"/>
    <x v="0"/>
    <x v="0"/>
    <x v="0"/>
    <x v="3"/>
    <x v="4"/>
    <x v="65"/>
    <x v="0"/>
    <x v="0"/>
    <s v="Tesseramento"/>
    <x v="1"/>
    <x v="4"/>
    <x v="0"/>
    <m/>
  </r>
  <r>
    <n v="216537"/>
    <x v="0"/>
    <x v="0"/>
    <x v="0"/>
    <x v="0"/>
    <x v="7"/>
    <x v="56"/>
    <x v="0"/>
    <x v="0"/>
    <s v="Tesseramento"/>
    <x v="1"/>
    <x v="0"/>
    <x v="0"/>
    <m/>
  </r>
  <r>
    <n v="126245"/>
    <x v="0"/>
    <x v="0"/>
    <x v="0"/>
    <x v="0"/>
    <x v="7"/>
    <x v="56"/>
    <x v="0"/>
    <x v="0"/>
    <s v="Tesseramento"/>
    <x v="1"/>
    <x v="0"/>
    <x v="0"/>
    <m/>
  </r>
  <r>
    <n v="126248"/>
    <x v="0"/>
    <x v="0"/>
    <x v="0"/>
    <x v="0"/>
    <x v="7"/>
    <x v="56"/>
    <x v="0"/>
    <x v="1"/>
    <s v="Tesseramento"/>
    <x v="1"/>
    <x v="0"/>
    <x v="0"/>
    <m/>
  </r>
  <r>
    <n v="182424"/>
    <x v="0"/>
    <x v="0"/>
    <x v="0"/>
    <x v="0"/>
    <x v="0"/>
    <x v="66"/>
    <x v="0"/>
    <x v="0"/>
    <s v="Tesseramento"/>
    <x v="1"/>
    <x v="0"/>
    <x v="0"/>
    <m/>
  </r>
  <r>
    <n v="217745"/>
    <x v="0"/>
    <x v="0"/>
    <x v="0"/>
    <x v="1"/>
    <x v="7"/>
    <x v="67"/>
    <x v="0"/>
    <x v="0"/>
    <s v="Tesseramento"/>
    <x v="0"/>
    <x v="0"/>
    <x v="0"/>
    <m/>
  </r>
  <r>
    <n v="54895"/>
    <x v="0"/>
    <x v="0"/>
    <x v="0"/>
    <x v="0"/>
    <x v="8"/>
    <x v="61"/>
    <x v="0"/>
    <x v="0"/>
    <s v="Tesseramento"/>
    <x v="1"/>
    <x v="0"/>
    <x v="0"/>
    <m/>
  </r>
  <r>
    <n v="111295"/>
    <x v="0"/>
    <x v="0"/>
    <x v="0"/>
    <x v="0"/>
    <x v="8"/>
    <x v="61"/>
    <x v="0"/>
    <x v="1"/>
    <s v="Tesseramento"/>
    <x v="1"/>
    <x v="4"/>
    <x v="0"/>
    <m/>
  </r>
  <r>
    <n v="163154"/>
    <x v="0"/>
    <x v="0"/>
    <x v="0"/>
    <x v="0"/>
    <x v="8"/>
    <x v="61"/>
    <x v="0"/>
    <x v="0"/>
    <s v="Tesseramento"/>
    <x v="1"/>
    <x v="0"/>
    <x v="0"/>
    <m/>
  </r>
  <r>
    <n v="76659"/>
    <x v="0"/>
    <x v="0"/>
    <x v="0"/>
    <x v="0"/>
    <x v="8"/>
    <x v="61"/>
    <x v="0"/>
    <x v="0"/>
    <s v="Tesseramento"/>
    <x v="1"/>
    <x v="0"/>
    <x v="0"/>
    <m/>
  </r>
  <r>
    <n v="168136"/>
    <x v="0"/>
    <x v="0"/>
    <x v="0"/>
    <x v="0"/>
    <x v="8"/>
    <x v="61"/>
    <x v="0"/>
    <x v="0"/>
    <s v="Tesseramento"/>
    <x v="1"/>
    <x v="0"/>
    <x v="0"/>
    <m/>
  </r>
  <r>
    <n v="48595"/>
    <x v="0"/>
    <x v="0"/>
    <x v="0"/>
    <x v="0"/>
    <x v="8"/>
    <x v="61"/>
    <x v="0"/>
    <x v="0"/>
    <s v="Tesseramento"/>
    <x v="1"/>
    <x v="3"/>
    <x v="0"/>
    <m/>
  </r>
  <r>
    <n v="105685"/>
    <x v="0"/>
    <x v="0"/>
    <x v="0"/>
    <x v="0"/>
    <x v="8"/>
    <x v="61"/>
    <x v="0"/>
    <x v="1"/>
    <s v="Tesseramento"/>
    <x v="1"/>
    <x v="0"/>
    <x v="0"/>
    <m/>
  </r>
  <r>
    <n v="27989"/>
    <x v="0"/>
    <x v="0"/>
    <x v="0"/>
    <x v="0"/>
    <x v="8"/>
    <x v="61"/>
    <x v="0"/>
    <x v="1"/>
    <s v="Tesseramento"/>
    <x v="1"/>
    <x v="3"/>
    <x v="0"/>
    <m/>
  </r>
  <r>
    <n v="79824"/>
    <x v="0"/>
    <x v="0"/>
    <x v="0"/>
    <x v="0"/>
    <x v="8"/>
    <x v="61"/>
    <x v="0"/>
    <x v="0"/>
    <s v="Tesseramento"/>
    <x v="1"/>
    <x v="0"/>
    <x v="0"/>
    <m/>
  </r>
  <r>
    <n v="114732"/>
    <x v="0"/>
    <x v="0"/>
    <x v="0"/>
    <x v="1"/>
    <x v="8"/>
    <x v="61"/>
    <x v="0"/>
    <x v="1"/>
    <s v="Tesseramento"/>
    <x v="1"/>
    <x v="3"/>
    <x v="0"/>
    <m/>
  </r>
  <r>
    <n v="140727"/>
    <x v="0"/>
    <x v="0"/>
    <x v="0"/>
    <x v="0"/>
    <x v="8"/>
    <x v="61"/>
    <x v="0"/>
    <x v="0"/>
    <s v="Tesseramento"/>
    <x v="1"/>
    <x v="3"/>
    <x v="0"/>
    <m/>
  </r>
  <r>
    <n v="44008"/>
    <x v="0"/>
    <x v="0"/>
    <x v="0"/>
    <x v="0"/>
    <x v="8"/>
    <x v="61"/>
    <x v="0"/>
    <x v="0"/>
    <s v="Tesseramento"/>
    <x v="1"/>
    <x v="4"/>
    <x v="0"/>
    <m/>
  </r>
  <r>
    <n v="84260"/>
    <x v="0"/>
    <x v="0"/>
    <x v="0"/>
    <x v="0"/>
    <x v="4"/>
    <x v="68"/>
    <x v="0"/>
    <x v="0"/>
    <s v="Tesseramento"/>
    <x v="1"/>
    <x v="3"/>
    <x v="0"/>
    <m/>
  </r>
  <r>
    <n v="43995"/>
    <x v="0"/>
    <x v="0"/>
    <x v="0"/>
    <x v="0"/>
    <x v="8"/>
    <x v="61"/>
    <x v="0"/>
    <x v="1"/>
    <s v="Tesseramento"/>
    <x v="1"/>
    <x v="4"/>
    <x v="0"/>
    <m/>
  </r>
  <r>
    <n v="3034"/>
    <x v="0"/>
    <x v="0"/>
    <x v="0"/>
    <x v="0"/>
    <x v="8"/>
    <x v="61"/>
    <x v="0"/>
    <x v="0"/>
    <s v="Tesseramento"/>
    <x v="1"/>
    <x v="4"/>
    <x v="0"/>
    <m/>
  </r>
  <r>
    <n v="3032"/>
    <x v="0"/>
    <x v="0"/>
    <x v="0"/>
    <x v="0"/>
    <x v="8"/>
    <x v="61"/>
    <x v="0"/>
    <x v="1"/>
    <s v="Tesseramento"/>
    <x v="1"/>
    <x v="4"/>
    <x v="0"/>
    <m/>
  </r>
  <r>
    <n v="223432"/>
    <x v="0"/>
    <x v="0"/>
    <x v="0"/>
    <x v="3"/>
    <x v="8"/>
    <x v="61"/>
    <x v="0"/>
    <x v="0"/>
    <s v="Tesseramento"/>
    <x v="1"/>
    <x v="3"/>
    <x v="0"/>
    <m/>
  </r>
  <r>
    <n v="105686"/>
    <x v="0"/>
    <x v="0"/>
    <x v="0"/>
    <x v="1"/>
    <x v="8"/>
    <x v="61"/>
    <x v="0"/>
    <x v="0"/>
    <s v="Tesseramento"/>
    <x v="1"/>
    <x v="0"/>
    <x v="0"/>
    <m/>
  </r>
  <r>
    <n v="145620"/>
    <x v="0"/>
    <x v="0"/>
    <x v="0"/>
    <x v="0"/>
    <x v="8"/>
    <x v="61"/>
    <x v="0"/>
    <x v="0"/>
    <s v="Tesseramento"/>
    <x v="1"/>
    <x v="3"/>
    <x v="0"/>
    <m/>
  </r>
  <r>
    <n v="72598"/>
    <x v="0"/>
    <x v="0"/>
    <x v="0"/>
    <x v="0"/>
    <x v="8"/>
    <x v="61"/>
    <x v="0"/>
    <x v="0"/>
    <s v="Tesseramento"/>
    <x v="1"/>
    <x v="4"/>
    <x v="0"/>
    <m/>
  </r>
  <r>
    <n v="35765"/>
    <x v="0"/>
    <x v="0"/>
    <x v="0"/>
    <x v="0"/>
    <x v="8"/>
    <x v="61"/>
    <x v="0"/>
    <x v="1"/>
    <s v="Tesseramento"/>
    <x v="1"/>
    <x v="0"/>
    <x v="0"/>
    <m/>
  </r>
  <r>
    <n v="67299"/>
    <x v="0"/>
    <x v="0"/>
    <x v="0"/>
    <x v="0"/>
    <x v="8"/>
    <x v="61"/>
    <x v="0"/>
    <x v="1"/>
    <s v="Tesseramento"/>
    <x v="1"/>
    <x v="3"/>
    <x v="0"/>
    <m/>
  </r>
  <r>
    <n v="1913"/>
    <x v="0"/>
    <x v="1"/>
    <x v="0"/>
    <x v="0"/>
    <x v="7"/>
    <x v="69"/>
    <x v="0"/>
    <x v="0"/>
    <s v="Tesseramento"/>
    <x v="1"/>
    <x v="0"/>
    <x v="0"/>
    <m/>
  </r>
  <r>
    <n v="193223"/>
    <x v="1"/>
    <x v="0"/>
    <x v="0"/>
    <x v="2"/>
    <x v="8"/>
    <x v="61"/>
    <x v="0"/>
    <x v="0"/>
    <s v="Tesseramento"/>
    <x v="1"/>
    <x v="5"/>
    <x v="0"/>
    <m/>
  </r>
  <r>
    <n v="90293"/>
    <x v="0"/>
    <x v="0"/>
    <x v="0"/>
    <x v="0"/>
    <x v="8"/>
    <x v="61"/>
    <x v="0"/>
    <x v="0"/>
    <s v="Tesseramento"/>
    <x v="1"/>
    <x v="4"/>
    <x v="0"/>
    <m/>
  </r>
  <r>
    <n v="17208"/>
    <x v="0"/>
    <x v="0"/>
    <x v="0"/>
    <x v="0"/>
    <x v="8"/>
    <x v="61"/>
    <x v="0"/>
    <x v="1"/>
    <s v="Tesseramento"/>
    <x v="1"/>
    <x v="0"/>
    <x v="0"/>
    <m/>
  </r>
  <r>
    <n v="17206"/>
    <x v="0"/>
    <x v="0"/>
    <x v="0"/>
    <x v="0"/>
    <x v="8"/>
    <x v="61"/>
    <x v="0"/>
    <x v="0"/>
    <s v="Tesseramento"/>
    <x v="1"/>
    <x v="3"/>
    <x v="0"/>
    <m/>
  </r>
  <r>
    <n v="90461"/>
    <x v="0"/>
    <x v="0"/>
    <x v="0"/>
    <x v="0"/>
    <x v="8"/>
    <x v="61"/>
    <x v="0"/>
    <x v="0"/>
    <s v="Tesseramento"/>
    <x v="1"/>
    <x v="0"/>
    <x v="0"/>
    <m/>
  </r>
  <r>
    <n v="154354"/>
    <x v="0"/>
    <x v="0"/>
    <x v="0"/>
    <x v="0"/>
    <x v="8"/>
    <x v="61"/>
    <x v="0"/>
    <x v="0"/>
    <s v="Tesseramento"/>
    <x v="1"/>
    <x v="0"/>
    <x v="0"/>
    <m/>
  </r>
  <r>
    <n v="113929"/>
    <x v="0"/>
    <x v="0"/>
    <x v="0"/>
    <x v="0"/>
    <x v="8"/>
    <x v="61"/>
    <x v="0"/>
    <x v="0"/>
    <s v="Tesseramento"/>
    <x v="1"/>
    <x v="3"/>
    <x v="0"/>
    <m/>
  </r>
  <r>
    <n v="178489"/>
    <x v="0"/>
    <x v="0"/>
    <x v="0"/>
    <x v="1"/>
    <x v="10"/>
    <x v="70"/>
    <x v="0"/>
    <x v="0"/>
    <s v="Tesseramento"/>
    <x v="0"/>
    <x v="0"/>
    <x v="0"/>
    <m/>
  </r>
  <r>
    <n v="178488"/>
    <x v="0"/>
    <x v="0"/>
    <x v="0"/>
    <x v="1"/>
    <x v="10"/>
    <x v="70"/>
    <x v="0"/>
    <x v="1"/>
    <s v="Tesseramento"/>
    <x v="0"/>
    <x v="0"/>
    <x v="0"/>
    <m/>
  </r>
  <r>
    <n v="73696"/>
    <x v="0"/>
    <x v="1"/>
    <x v="2"/>
    <x v="4"/>
    <x v="14"/>
    <x v="43"/>
    <x v="0"/>
    <x v="1"/>
    <s v="Tesseramento"/>
    <x v="1"/>
    <x v="4"/>
    <x v="0"/>
    <m/>
  </r>
  <r>
    <n v="224683"/>
    <x v="0"/>
    <x v="1"/>
    <x v="0"/>
    <x v="1"/>
    <x v="7"/>
    <x v="56"/>
    <x v="0"/>
    <x v="0"/>
    <s v="Tesseramento"/>
    <x v="1"/>
    <x v="0"/>
    <x v="0"/>
    <m/>
  </r>
  <r>
    <n v="207590"/>
    <x v="0"/>
    <x v="1"/>
    <x v="0"/>
    <x v="1"/>
    <x v="7"/>
    <x v="56"/>
    <x v="0"/>
    <x v="0"/>
    <s v="Tesseramento"/>
    <x v="1"/>
    <x v="1"/>
    <x v="0"/>
    <m/>
  </r>
  <r>
    <n v="200841"/>
    <x v="0"/>
    <x v="1"/>
    <x v="0"/>
    <x v="1"/>
    <x v="7"/>
    <x v="56"/>
    <x v="0"/>
    <x v="1"/>
    <s v="Tesseramento"/>
    <x v="1"/>
    <x v="4"/>
    <x v="0"/>
    <m/>
  </r>
  <r>
    <n v="4716"/>
    <x v="0"/>
    <x v="0"/>
    <x v="0"/>
    <x v="0"/>
    <x v="7"/>
    <x v="56"/>
    <x v="0"/>
    <x v="0"/>
    <s v="Tesseramento"/>
    <x v="1"/>
    <x v="3"/>
    <x v="0"/>
    <m/>
  </r>
  <r>
    <n v="162542"/>
    <x v="0"/>
    <x v="0"/>
    <x v="0"/>
    <x v="0"/>
    <x v="7"/>
    <x v="56"/>
    <x v="0"/>
    <x v="1"/>
    <s v="Tesseramento"/>
    <x v="1"/>
    <x v="0"/>
    <x v="0"/>
    <m/>
  </r>
  <r>
    <n v="220525"/>
    <x v="0"/>
    <x v="1"/>
    <x v="0"/>
    <x v="1"/>
    <x v="7"/>
    <x v="56"/>
    <x v="0"/>
    <x v="1"/>
    <s v="Tesseramento"/>
    <x v="1"/>
    <x v="3"/>
    <x v="0"/>
    <m/>
  </r>
  <r>
    <n v="14925"/>
    <x v="0"/>
    <x v="1"/>
    <x v="2"/>
    <x v="3"/>
    <x v="7"/>
    <x v="56"/>
    <x v="0"/>
    <x v="1"/>
    <s v="Tesseramento"/>
    <x v="1"/>
    <x v="0"/>
    <x v="0"/>
    <m/>
  </r>
  <r>
    <n v="123075"/>
    <x v="0"/>
    <x v="0"/>
    <x v="0"/>
    <x v="0"/>
    <x v="7"/>
    <x v="56"/>
    <x v="0"/>
    <x v="0"/>
    <s v="Tesseramento"/>
    <x v="1"/>
    <x v="3"/>
    <x v="0"/>
    <m/>
  </r>
  <r>
    <n v="88707"/>
    <x v="0"/>
    <x v="0"/>
    <x v="0"/>
    <x v="0"/>
    <x v="2"/>
    <x v="71"/>
    <x v="0"/>
    <x v="0"/>
    <s v="Tesseramento"/>
    <x v="1"/>
    <x v="0"/>
    <x v="0"/>
    <m/>
  </r>
  <r>
    <n v="97626"/>
    <x v="0"/>
    <x v="0"/>
    <x v="0"/>
    <x v="0"/>
    <x v="15"/>
    <x v="72"/>
    <x v="0"/>
    <x v="0"/>
    <s v="Tesseramento"/>
    <x v="1"/>
    <x v="3"/>
    <x v="0"/>
    <m/>
  </r>
  <r>
    <n v="187671"/>
    <x v="0"/>
    <x v="1"/>
    <x v="0"/>
    <x v="1"/>
    <x v="7"/>
    <x v="56"/>
    <x v="0"/>
    <x v="1"/>
    <s v="Tesseramento"/>
    <x v="1"/>
    <x v="3"/>
    <x v="0"/>
    <m/>
  </r>
  <r>
    <n v="235525"/>
    <x v="1"/>
    <x v="0"/>
    <x v="1"/>
    <x v="1"/>
    <x v="7"/>
    <x v="41"/>
    <x v="0"/>
    <x v="0"/>
    <s v="Tesseramento"/>
    <x v="1"/>
    <x v="7"/>
    <x v="0"/>
    <m/>
  </r>
  <r>
    <n v="229352"/>
    <x v="0"/>
    <x v="0"/>
    <x v="0"/>
    <x v="0"/>
    <x v="7"/>
    <x v="56"/>
    <x v="0"/>
    <x v="1"/>
    <s v="Tesseramento"/>
    <x v="1"/>
    <x v="0"/>
    <x v="0"/>
    <m/>
  </r>
  <r>
    <n v="196532"/>
    <x v="1"/>
    <x v="1"/>
    <x v="0"/>
    <x v="1"/>
    <x v="7"/>
    <x v="56"/>
    <x v="0"/>
    <x v="0"/>
    <s v="Tesseramento"/>
    <x v="1"/>
    <x v="7"/>
    <x v="0"/>
    <m/>
  </r>
  <r>
    <n v="196533"/>
    <x v="0"/>
    <x v="1"/>
    <x v="0"/>
    <x v="0"/>
    <x v="7"/>
    <x v="56"/>
    <x v="0"/>
    <x v="0"/>
    <s v="Tesseramento"/>
    <x v="1"/>
    <x v="0"/>
    <x v="0"/>
    <m/>
  </r>
  <r>
    <n v="146983"/>
    <x v="0"/>
    <x v="0"/>
    <x v="0"/>
    <x v="0"/>
    <x v="7"/>
    <x v="56"/>
    <x v="0"/>
    <x v="1"/>
    <s v="Tesseramento"/>
    <x v="1"/>
    <x v="0"/>
    <x v="0"/>
    <m/>
  </r>
  <r>
    <n v="131948"/>
    <x v="0"/>
    <x v="0"/>
    <x v="0"/>
    <x v="0"/>
    <x v="2"/>
    <x v="71"/>
    <x v="0"/>
    <x v="0"/>
    <s v="Tesseramento"/>
    <x v="1"/>
    <x v="0"/>
    <x v="0"/>
    <m/>
  </r>
  <r>
    <n v="34010"/>
    <x v="0"/>
    <x v="0"/>
    <x v="0"/>
    <x v="0"/>
    <x v="7"/>
    <x v="56"/>
    <x v="0"/>
    <x v="0"/>
    <s v="Tesseramento"/>
    <x v="1"/>
    <x v="0"/>
    <x v="0"/>
    <m/>
  </r>
  <r>
    <n v="223774"/>
    <x v="0"/>
    <x v="1"/>
    <x v="0"/>
    <x v="0"/>
    <x v="7"/>
    <x v="56"/>
    <x v="0"/>
    <x v="0"/>
    <s v="Tesseramento"/>
    <x v="1"/>
    <x v="0"/>
    <x v="0"/>
    <m/>
  </r>
  <r>
    <n v="148475"/>
    <x v="0"/>
    <x v="0"/>
    <x v="0"/>
    <x v="0"/>
    <x v="7"/>
    <x v="56"/>
    <x v="0"/>
    <x v="0"/>
    <s v="Tesseramento"/>
    <x v="1"/>
    <x v="0"/>
    <x v="0"/>
    <m/>
  </r>
  <r>
    <n v="103577"/>
    <x v="0"/>
    <x v="0"/>
    <x v="0"/>
    <x v="0"/>
    <x v="7"/>
    <x v="56"/>
    <x v="0"/>
    <x v="0"/>
    <s v="Tesseramento"/>
    <x v="1"/>
    <x v="3"/>
    <x v="0"/>
    <m/>
  </r>
  <r>
    <n v="212873"/>
    <x v="0"/>
    <x v="1"/>
    <x v="0"/>
    <x v="0"/>
    <x v="7"/>
    <x v="56"/>
    <x v="0"/>
    <x v="0"/>
    <s v="Tesseramento"/>
    <x v="1"/>
    <x v="0"/>
    <x v="0"/>
    <m/>
  </r>
  <r>
    <n v="92342"/>
    <x v="0"/>
    <x v="0"/>
    <x v="0"/>
    <x v="0"/>
    <x v="7"/>
    <x v="56"/>
    <x v="0"/>
    <x v="0"/>
    <s v="Tesseramento"/>
    <x v="1"/>
    <x v="3"/>
    <x v="0"/>
    <m/>
  </r>
  <r>
    <n v="235676"/>
    <x v="0"/>
    <x v="0"/>
    <x v="1"/>
    <x v="1"/>
    <x v="2"/>
    <x v="71"/>
    <x v="0"/>
    <x v="1"/>
    <s v="Tesseramento"/>
    <x v="1"/>
    <x v="4"/>
    <x v="0"/>
    <m/>
  </r>
  <r>
    <n v="195969"/>
    <x v="0"/>
    <x v="0"/>
    <x v="2"/>
    <x v="1"/>
    <x v="10"/>
    <x v="70"/>
    <x v="0"/>
    <x v="0"/>
    <s v="Tesseramento"/>
    <x v="0"/>
    <x v="0"/>
    <x v="0"/>
    <m/>
  </r>
  <r>
    <n v="46066"/>
    <x v="0"/>
    <x v="0"/>
    <x v="0"/>
    <x v="0"/>
    <x v="1"/>
    <x v="20"/>
    <x v="0"/>
    <x v="0"/>
    <s v="Tesseramento"/>
    <x v="0"/>
    <x v="3"/>
    <x v="0"/>
    <m/>
  </r>
  <r>
    <n v="235675"/>
    <x v="0"/>
    <x v="0"/>
    <x v="1"/>
    <x v="1"/>
    <x v="2"/>
    <x v="71"/>
    <x v="0"/>
    <x v="0"/>
    <s v="Tesseramento"/>
    <x v="1"/>
    <x v="0"/>
    <x v="0"/>
    <m/>
  </r>
  <r>
    <n v="39833"/>
    <x v="0"/>
    <x v="0"/>
    <x v="0"/>
    <x v="0"/>
    <x v="4"/>
    <x v="52"/>
    <x v="0"/>
    <x v="1"/>
    <s v="Tesseramento"/>
    <x v="1"/>
    <x v="3"/>
    <x v="0"/>
    <m/>
  </r>
  <r>
    <n v="103207"/>
    <x v="0"/>
    <x v="0"/>
    <x v="0"/>
    <x v="0"/>
    <x v="8"/>
    <x v="13"/>
    <x v="0"/>
    <x v="0"/>
    <s v="Tesseramento"/>
    <x v="0"/>
    <x v="0"/>
    <x v="0"/>
    <m/>
  </r>
  <r>
    <n v="185672"/>
    <x v="1"/>
    <x v="0"/>
    <x v="0"/>
    <x v="0"/>
    <x v="8"/>
    <x v="13"/>
    <x v="0"/>
    <x v="0"/>
    <s v="Tesseramento"/>
    <x v="0"/>
    <x v="7"/>
    <x v="0"/>
    <s v="B"/>
  </r>
  <r>
    <n v="235674"/>
    <x v="0"/>
    <x v="0"/>
    <x v="1"/>
    <x v="2"/>
    <x v="2"/>
    <x v="71"/>
    <x v="0"/>
    <x v="0"/>
    <s v="Tesseramento"/>
    <x v="1"/>
    <x v="0"/>
    <x v="0"/>
    <m/>
  </r>
  <r>
    <n v="60088"/>
    <x v="0"/>
    <x v="0"/>
    <x v="0"/>
    <x v="0"/>
    <x v="2"/>
    <x v="2"/>
    <x v="0"/>
    <x v="0"/>
    <s v="Tesseramento"/>
    <x v="1"/>
    <x v="0"/>
    <x v="0"/>
    <m/>
  </r>
  <r>
    <n v="193033"/>
    <x v="0"/>
    <x v="1"/>
    <x v="0"/>
    <x v="0"/>
    <x v="2"/>
    <x v="71"/>
    <x v="0"/>
    <x v="0"/>
    <s v="Tesseramento"/>
    <x v="1"/>
    <x v="3"/>
    <x v="0"/>
    <m/>
  </r>
  <r>
    <n v="173733"/>
    <x v="1"/>
    <x v="0"/>
    <x v="0"/>
    <x v="0"/>
    <x v="2"/>
    <x v="71"/>
    <x v="0"/>
    <x v="0"/>
    <s v="Tesseramento"/>
    <x v="1"/>
    <x v="5"/>
    <x v="0"/>
    <m/>
  </r>
  <r>
    <n v="37083"/>
    <x v="0"/>
    <x v="0"/>
    <x v="0"/>
    <x v="0"/>
    <x v="4"/>
    <x v="52"/>
    <x v="0"/>
    <x v="0"/>
    <s v="Tesseramento"/>
    <x v="1"/>
    <x v="3"/>
    <x v="0"/>
    <m/>
  </r>
  <r>
    <n v="33881"/>
    <x v="0"/>
    <x v="0"/>
    <x v="0"/>
    <x v="0"/>
    <x v="1"/>
    <x v="28"/>
    <x v="0"/>
    <x v="1"/>
    <s v="Tesseramento"/>
    <x v="1"/>
    <x v="4"/>
    <x v="0"/>
    <m/>
  </r>
  <r>
    <n v="235526"/>
    <x v="1"/>
    <x v="0"/>
    <x v="1"/>
    <x v="1"/>
    <x v="7"/>
    <x v="41"/>
    <x v="0"/>
    <x v="0"/>
    <s v="Tesseramento"/>
    <x v="1"/>
    <x v="5"/>
    <x v="0"/>
    <m/>
  </r>
  <r>
    <n v="32498"/>
    <x v="0"/>
    <x v="0"/>
    <x v="0"/>
    <x v="0"/>
    <x v="1"/>
    <x v="73"/>
    <x v="0"/>
    <x v="1"/>
    <s v="Tesseramento"/>
    <x v="1"/>
    <x v="4"/>
    <x v="0"/>
    <m/>
  </r>
  <r>
    <n v="86567"/>
    <x v="0"/>
    <x v="0"/>
    <x v="0"/>
    <x v="0"/>
    <x v="2"/>
    <x v="71"/>
    <x v="0"/>
    <x v="0"/>
    <s v="Tesseramento"/>
    <x v="1"/>
    <x v="3"/>
    <x v="0"/>
    <m/>
  </r>
  <r>
    <n v="95787"/>
    <x v="0"/>
    <x v="0"/>
    <x v="0"/>
    <x v="4"/>
    <x v="1"/>
    <x v="73"/>
    <x v="0"/>
    <x v="0"/>
    <s v="Tesseramento"/>
    <x v="1"/>
    <x v="4"/>
    <x v="0"/>
    <m/>
  </r>
  <r>
    <n v="154317"/>
    <x v="0"/>
    <x v="0"/>
    <x v="0"/>
    <x v="0"/>
    <x v="15"/>
    <x v="72"/>
    <x v="0"/>
    <x v="0"/>
    <s v="Tesseramento"/>
    <x v="1"/>
    <x v="4"/>
    <x v="0"/>
    <m/>
  </r>
  <r>
    <n v="170196"/>
    <x v="0"/>
    <x v="0"/>
    <x v="0"/>
    <x v="0"/>
    <x v="1"/>
    <x v="73"/>
    <x v="0"/>
    <x v="0"/>
    <s v="Tesseramento"/>
    <x v="1"/>
    <x v="4"/>
    <x v="0"/>
    <m/>
  </r>
  <r>
    <n v="63656"/>
    <x v="0"/>
    <x v="0"/>
    <x v="0"/>
    <x v="0"/>
    <x v="2"/>
    <x v="71"/>
    <x v="0"/>
    <x v="0"/>
    <s v="Tesseramento"/>
    <x v="1"/>
    <x v="3"/>
    <x v="0"/>
    <m/>
  </r>
  <r>
    <n v="63657"/>
    <x v="0"/>
    <x v="0"/>
    <x v="0"/>
    <x v="0"/>
    <x v="2"/>
    <x v="71"/>
    <x v="0"/>
    <x v="0"/>
    <s v="Tesseramento"/>
    <x v="1"/>
    <x v="3"/>
    <x v="0"/>
    <m/>
  </r>
  <r>
    <n v="60465"/>
    <x v="0"/>
    <x v="0"/>
    <x v="0"/>
    <x v="0"/>
    <x v="2"/>
    <x v="71"/>
    <x v="0"/>
    <x v="0"/>
    <s v="Tesseramento"/>
    <x v="1"/>
    <x v="4"/>
    <x v="0"/>
    <m/>
  </r>
  <r>
    <n v="52066"/>
    <x v="0"/>
    <x v="0"/>
    <x v="0"/>
    <x v="0"/>
    <x v="7"/>
    <x v="51"/>
    <x v="0"/>
    <x v="0"/>
    <s v="Tesseramento"/>
    <x v="1"/>
    <x v="4"/>
    <x v="0"/>
    <m/>
  </r>
  <r>
    <n v="141577"/>
    <x v="0"/>
    <x v="0"/>
    <x v="0"/>
    <x v="0"/>
    <x v="1"/>
    <x v="73"/>
    <x v="0"/>
    <x v="0"/>
    <s v="Tesseramento"/>
    <x v="1"/>
    <x v="0"/>
    <x v="0"/>
    <m/>
  </r>
  <r>
    <n v="235418"/>
    <x v="0"/>
    <x v="1"/>
    <x v="1"/>
    <x v="0"/>
    <x v="7"/>
    <x v="74"/>
    <x v="0"/>
    <x v="1"/>
    <s v="Tesseramento"/>
    <x v="1"/>
    <x v="0"/>
    <x v="0"/>
    <m/>
  </r>
  <r>
    <n v="229579"/>
    <x v="1"/>
    <x v="0"/>
    <x v="0"/>
    <x v="2"/>
    <x v="1"/>
    <x v="73"/>
    <x v="0"/>
    <x v="1"/>
    <s v="Tesseramento"/>
    <x v="1"/>
    <x v="7"/>
    <x v="0"/>
    <m/>
  </r>
  <r>
    <n v="107202"/>
    <x v="0"/>
    <x v="0"/>
    <x v="0"/>
    <x v="0"/>
    <x v="1"/>
    <x v="73"/>
    <x v="0"/>
    <x v="0"/>
    <s v="Tesseramento"/>
    <x v="1"/>
    <x v="3"/>
    <x v="0"/>
    <m/>
  </r>
  <r>
    <n v="9689"/>
    <x v="0"/>
    <x v="0"/>
    <x v="0"/>
    <x v="0"/>
    <x v="2"/>
    <x v="71"/>
    <x v="0"/>
    <x v="1"/>
    <s v="Tesseramento"/>
    <x v="1"/>
    <x v="4"/>
    <x v="0"/>
    <m/>
  </r>
  <r>
    <n v="161671"/>
    <x v="0"/>
    <x v="0"/>
    <x v="0"/>
    <x v="0"/>
    <x v="1"/>
    <x v="73"/>
    <x v="0"/>
    <x v="1"/>
    <s v="Tesseramento"/>
    <x v="1"/>
    <x v="3"/>
    <x v="0"/>
    <m/>
  </r>
  <r>
    <n v="42282"/>
    <x v="0"/>
    <x v="0"/>
    <x v="0"/>
    <x v="0"/>
    <x v="1"/>
    <x v="73"/>
    <x v="0"/>
    <x v="0"/>
    <s v="Tesseramento"/>
    <x v="1"/>
    <x v="4"/>
    <x v="0"/>
    <m/>
  </r>
  <r>
    <n v="165044"/>
    <x v="0"/>
    <x v="0"/>
    <x v="0"/>
    <x v="0"/>
    <x v="2"/>
    <x v="71"/>
    <x v="0"/>
    <x v="0"/>
    <s v="Tesseramento"/>
    <x v="1"/>
    <x v="3"/>
    <x v="0"/>
    <m/>
  </r>
  <r>
    <n v="46449"/>
    <x v="0"/>
    <x v="0"/>
    <x v="0"/>
    <x v="0"/>
    <x v="7"/>
    <x v="74"/>
    <x v="0"/>
    <x v="0"/>
    <s v="Tesseramento"/>
    <x v="1"/>
    <x v="3"/>
    <x v="0"/>
    <m/>
  </r>
  <r>
    <n v="165230"/>
    <x v="0"/>
    <x v="0"/>
    <x v="0"/>
    <x v="0"/>
    <x v="7"/>
    <x v="74"/>
    <x v="0"/>
    <x v="1"/>
    <s v="Tesseramento"/>
    <x v="1"/>
    <x v="0"/>
    <x v="0"/>
    <m/>
  </r>
  <r>
    <n v="157115"/>
    <x v="0"/>
    <x v="0"/>
    <x v="0"/>
    <x v="0"/>
    <x v="7"/>
    <x v="74"/>
    <x v="0"/>
    <x v="0"/>
    <s v="Tesseramento"/>
    <x v="1"/>
    <x v="4"/>
    <x v="0"/>
    <m/>
  </r>
  <r>
    <n v="138278"/>
    <x v="0"/>
    <x v="0"/>
    <x v="0"/>
    <x v="0"/>
    <x v="7"/>
    <x v="74"/>
    <x v="0"/>
    <x v="0"/>
    <s v="Tesseramento"/>
    <x v="1"/>
    <x v="0"/>
    <x v="0"/>
    <m/>
  </r>
  <r>
    <n v="216983"/>
    <x v="0"/>
    <x v="0"/>
    <x v="0"/>
    <x v="0"/>
    <x v="4"/>
    <x v="75"/>
    <x v="0"/>
    <x v="0"/>
    <s v="Tesseramento"/>
    <x v="0"/>
    <x v="1"/>
    <x v="0"/>
    <m/>
  </r>
  <r>
    <n v="96614"/>
    <x v="0"/>
    <x v="0"/>
    <x v="0"/>
    <x v="0"/>
    <x v="7"/>
    <x v="74"/>
    <x v="0"/>
    <x v="0"/>
    <s v="Tesseramento"/>
    <x v="1"/>
    <x v="4"/>
    <x v="0"/>
    <m/>
  </r>
  <r>
    <n v="116908"/>
    <x v="0"/>
    <x v="0"/>
    <x v="0"/>
    <x v="0"/>
    <x v="2"/>
    <x v="71"/>
    <x v="0"/>
    <x v="0"/>
    <s v="Tesseramento"/>
    <x v="1"/>
    <x v="0"/>
    <x v="0"/>
    <m/>
  </r>
  <r>
    <n v="47662"/>
    <x v="0"/>
    <x v="0"/>
    <x v="0"/>
    <x v="0"/>
    <x v="1"/>
    <x v="73"/>
    <x v="0"/>
    <x v="0"/>
    <s v="Tesseramento"/>
    <x v="1"/>
    <x v="3"/>
    <x v="0"/>
    <m/>
  </r>
  <r>
    <n v="216364"/>
    <x v="0"/>
    <x v="0"/>
    <x v="0"/>
    <x v="0"/>
    <x v="4"/>
    <x v="75"/>
    <x v="0"/>
    <x v="0"/>
    <s v="Tesseramento"/>
    <x v="0"/>
    <x v="1"/>
    <x v="0"/>
    <m/>
  </r>
  <r>
    <n v="130012"/>
    <x v="0"/>
    <x v="0"/>
    <x v="0"/>
    <x v="0"/>
    <x v="7"/>
    <x v="33"/>
    <x v="0"/>
    <x v="0"/>
    <s v="Tesseramento"/>
    <x v="1"/>
    <x v="0"/>
    <x v="0"/>
    <m/>
  </r>
  <r>
    <n v="96856"/>
    <x v="0"/>
    <x v="0"/>
    <x v="0"/>
    <x v="0"/>
    <x v="1"/>
    <x v="73"/>
    <x v="0"/>
    <x v="1"/>
    <s v="Tesseramento"/>
    <x v="1"/>
    <x v="4"/>
    <x v="0"/>
    <m/>
  </r>
  <r>
    <n v="61789"/>
    <x v="0"/>
    <x v="0"/>
    <x v="0"/>
    <x v="0"/>
    <x v="1"/>
    <x v="73"/>
    <x v="0"/>
    <x v="0"/>
    <s v="Tesseramento"/>
    <x v="1"/>
    <x v="4"/>
    <x v="0"/>
    <m/>
  </r>
  <r>
    <n v="125871"/>
    <x v="0"/>
    <x v="0"/>
    <x v="0"/>
    <x v="0"/>
    <x v="2"/>
    <x v="71"/>
    <x v="0"/>
    <x v="0"/>
    <s v="Tesseramento"/>
    <x v="1"/>
    <x v="0"/>
    <x v="0"/>
    <m/>
  </r>
  <r>
    <n v="79835"/>
    <x v="0"/>
    <x v="0"/>
    <x v="0"/>
    <x v="0"/>
    <x v="1"/>
    <x v="73"/>
    <x v="0"/>
    <x v="0"/>
    <s v="Tesseramento"/>
    <x v="1"/>
    <x v="0"/>
    <x v="0"/>
    <m/>
  </r>
  <r>
    <n v="218300"/>
    <x v="0"/>
    <x v="0"/>
    <x v="0"/>
    <x v="3"/>
    <x v="2"/>
    <x v="71"/>
    <x v="0"/>
    <x v="0"/>
    <s v="Tesseramento"/>
    <x v="1"/>
    <x v="0"/>
    <x v="0"/>
    <m/>
  </r>
  <r>
    <n v="187413"/>
    <x v="0"/>
    <x v="0"/>
    <x v="0"/>
    <x v="0"/>
    <x v="1"/>
    <x v="73"/>
    <x v="0"/>
    <x v="0"/>
    <s v="Tesseramento"/>
    <x v="1"/>
    <x v="4"/>
    <x v="0"/>
    <m/>
  </r>
  <r>
    <n v="80332"/>
    <x v="0"/>
    <x v="0"/>
    <x v="0"/>
    <x v="0"/>
    <x v="0"/>
    <x v="76"/>
    <x v="0"/>
    <x v="0"/>
    <s v="Tesseramento"/>
    <x v="0"/>
    <x v="0"/>
    <x v="0"/>
    <m/>
  </r>
  <r>
    <n v="87558"/>
    <x v="0"/>
    <x v="0"/>
    <x v="0"/>
    <x v="4"/>
    <x v="0"/>
    <x v="76"/>
    <x v="0"/>
    <x v="0"/>
    <s v="Tesseramento"/>
    <x v="0"/>
    <x v="3"/>
    <x v="0"/>
    <m/>
  </r>
  <r>
    <n v="87534"/>
    <x v="0"/>
    <x v="0"/>
    <x v="0"/>
    <x v="0"/>
    <x v="0"/>
    <x v="76"/>
    <x v="0"/>
    <x v="1"/>
    <s v="Tesseramento"/>
    <x v="0"/>
    <x v="3"/>
    <x v="0"/>
    <m/>
  </r>
  <r>
    <n v="32448"/>
    <x v="0"/>
    <x v="0"/>
    <x v="0"/>
    <x v="1"/>
    <x v="2"/>
    <x v="77"/>
    <x v="0"/>
    <x v="0"/>
    <s v="Tesseramento"/>
    <x v="0"/>
    <x v="4"/>
    <x v="0"/>
    <m/>
  </r>
  <r>
    <n v="22097"/>
    <x v="0"/>
    <x v="0"/>
    <x v="0"/>
    <x v="1"/>
    <x v="0"/>
    <x v="76"/>
    <x v="0"/>
    <x v="0"/>
    <s v="Tesseramento"/>
    <x v="0"/>
    <x v="3"/>
    <x v="0"/>
    <m/>
  </r>
  <r>
    <n v="230518"/>
    <x v="0"/>
    <x v="0"/>
    <x v="0"/>
    <x v="1"/>
    <x v="7"/>
    <x v="74"/>
    <x v="0"/>
    <x v="1"/>
    <s v="Tesseramento"/>
    <x v="1"/>
    <x v="3"/>
    <x v="0"/>
    <m/>
  </r>
  <r>
    <n v="84399"/>
    <x v="0"/>
    <x v="0"/>
    <x v="0"/>
    <x v="0"/>
    <x v="0"/>
    <x v="76"/>
    <x v="0"/>
    <x v="0"/>
    <s v="Tesseramento"/>
    <x v="0"/>
    <x v="0"/>
    <x v="0"/>
    <m/>
  </r>
  <r>
    <n v="29307"/>
    <x v="0"/>
    <x v="0"/>
    <x v="0"/>
    <x v="0"/>
    <x v="0"/>
    <x v="76"/>
    <x v="0"/>
    <x v="0"/>
    <s v="Tesseramento"/>
    <x v="0"/>
    <x v="0"/>
    <x v="0"/>
    <m/>
  </r>
  <r>
    <n v="110189"/>
    <x v="0"/>
    <x v="0"/>
    <x v="0"/>
    <x v="0"/>
    <x v="0"/>
    <x v="76"/>
    <x v="0"/>
    <x v="0"/>
    <s v="Tesseramento"/>
    <x v="0"/>
    <x v="0"/>
    <x v="0"/>
    <m/>
  </r>
  <r>
    <n v="122422"/>
    <x v="0"/>
    <x v="0"/>
    <x v="0"/>
    <x v="0"/>
    <x v="7"/>
    <x v="33"/>
    <x v="0"/>
    <x v="1"/>
    <s v="Tesseramento"/>
    <x v="1"/>
    <x v="4"/>
    <x v="0"/>
    <m/>
  </r>
  <r>
    <n v="218007"/>
    <x v="0"/>
    <x v="0"/>
    <x v="0"/>
    <x v="1"/>
    <x v="7"/>
    <x v="33"/>
    <x v="0"/>
    <x v="1"/>
    <s v="Tesseramento"/>
    <x v="1"/>
    <x v="4"/>
    <x v="0"/>
    <m/>
  </r>
  <r>
    <n v="106306"/>
    <x v="0"/>
    <x v="0"/>
    <x v="0"/>
    <x v="0"/>
    <x v="7"/>
    <x v="33"/>
    <x v="0"/>
    <x v="0"/>
    <s v="Tesseramento"/>
    <x v="1"/>
    <x v="0"/>
    <x v="0"/>
    <m/>
  </r>
  <r>
    <n v="20364"/>
    <x v="0"/>
    <x v="0"/>
    <x v="0"/>
    <x v="0"/>
    <x v="0"/>
    <x v="76"/>
    <x v="0"/>
    <x v="0"/>
    <s v="Tesseramento"/>
    <x v="0"/>
    <x v="4"/>
    <x v="0"/>
    <m/>
  </r>
  <r>
    <n v="176087"/>
    <x v="0"/>
    <x v="0"/>
    <x v="0"/>
    <x v="0"/>
    <x v="7"/>
    <x v="33"/>
    <x v="0"/>
    <x v="0"/>
    <s v="Tesseramento"/>
    <x v="1"/>
    <x v="3"/>
    <x v="0"/>
    <m/>
  </r>
  <r>
    <n v="78710"/>
    <x v="0"/>
    <x v="0"/>
    <x v="0"/>
    <x v="0"/>
    <x v="1"/>
    <x v="73"/>
    <x v="0"/>
    <x v="1"/>
    <s v="Tesseramento"/>
    <x v="1"/>
    <x v="4"/>
    <x v="0"/>
    <m/>
  </r>
  <r>
    <n v="216083"/>
    <x v="0"/>
    <x v="0"/>
    <x v="0"/>
    <x v="1"/>
    <x v="7"/>
    <x v="78"/>
    <x v="0"/>
    <x v="0"/>
    <s v="Tesseramento"/>
    <x v="0"/>
    <x v="3"/>
    <x v="0"/>
    <m/>
  </r>
  <r>
    <n v="103289"/>
    <x v="0"/>
    <x v="0"/>
    <x v="0"/>
    <x v="0"/>
    <x v="1"/>
    <x v="73"/>
    <x v="0"/>
    <x v="0"/>
    <s v="Tesseramento"/>
    <x v="1"/>
    <x v="4"/>
    <x v="0"/>
    <m/>
  </r>
  <r>
    <n v="116270"/>
    <x v="0"/>
    <x v="0"/>
    <x v="0"/>
    <x v="0"/>
    <x v="0"/>
    <x v="76"/>
    <x v="0"/>
    <x v="1"/>
    <s v="Tesseramento"/>
    <x v="0"/>
    <x v="3"/>
    <x v="0"/>
    <m/>
  </r>
  <r>
    <n v="216339"/>
    <x v="0"/>
    <x v="0"/>
    <x v="0"/>
    <x v="1"/>
    <x v="0"/>
    <x v="76"/>
    <x v="0"/>
    <x v="1"/>
    <s v="Tesseramento"/>
    <x v="0"/>
    <x v="0"/>
    <x v="0"/>
    <m/>
  </r>
  <r>
    <n v="235472"/>
    <x v="1"/>
    <x v="0"/>
    <x v="1"/>
    <x v="2"/>
    <x v="2"/>
    <x v="79"/>
    <x v="0"/>
    <x v="0"/>
    <s v="Tesseramento"/>
    <x v="1"/>
    <x v="5"/>
    <x v="0"/>
    <m/>
  </r>
  <r>
    <n v="30582"/>
    <x v="0"/>
    <x v="0"/>
    <x v="0"/>
    <x v="0"/>
    <x v="0"/>
    <x v="76"/>
    <x v="0"/>
    <x v="0"/>
    <s v="Tesseramento"/>
    <x v="0"/>
    <x v="0"/>
    <x v="0"/>
    <m/>
  </r>
  <r>
    <n v="83791"/>
    <x v="0"/>
    <x v="0"/>
    <x v="0"/>
    <x v="0"/>
    <x v="0"/>
    <x v="76"/>
    <x v="0"/>
    <x v="1"/>
    <s v="Tesseramento"/>
    <x v="0"/>
    <x v="3"/>
    <x v="0"/>
    <m/>
  </r>
  <r>
    <n v="216310"/>
    <x v="1"/>
    <x v="0"/>
    <x v="0"/>
    <x v="1"/>
    <x v="0"/>
    <x v="76"/>
    <x v="0"/>
    <x v="1"/>
    <s v="Tesseramento"/>
    <x v="0"/>
    <x v="6"/>
    <x v="0"/>
    <m/>
  </r>
  <r>
    <n v="26147"/>
    <x v="0"/>
    <x v="0"/>
    <x v="0"/>
    <x v="0"/>
    <x v="0"/>
    <x v="76"/>
    <x v="0"/>
    <x v="0"/>
    <s v="Tesseramento"/>
    <x v="0"/>
    <x v="3"/>
    <x v="0"/>
    <m/>
  </r>
  <r>
    <n v="26136"/>
    <x v="0"/>
    <x v="0"/>
    <x v="0"/>
    <x v="0"/>
    <x v="0"/>
    <x v="76"/>
    <x v="0"/>
    <x v="1"/>
    <s v="Tesseramento"/>
    <x v="0"/>
    <x v="4"/>
    <x v="0"/>
    <m/>
  </r>
  <r>
    <n v="58507"/>
    <x v="0"/>
    <x v="0"/>
    <x v="0"/>
    <x v="0"/>
    <x v="0"/>
    <x v="76"/>
    <x v="0"/>
    <x v="1"/>
    <s v="Tesseramento"/>
    <x v="0"/>
    <x v="4"/>
    <x v="0"/>
    <m/>
  </r>
  <r>
    <n v="235673"/>
    <x v="0"/>
    <x v="0"/>
    <x v="1"/>
    <x v="2"/>
    <x v="2"/>
    <x v="71"/>
    <x v="0"/>
    <x v="1"/>
    <s v="Tesseramento"/>
    <x v="1"/>
    <x v="0"/>
    <x v="0"/>
    <m/>
  </r>
  <r>
    <n v="48970"/>
    <x v="0"/>
    <x v="0"/>
    <x v="0"/>
    <x v="0"/>
    <x v="0"/>
    <x v="76"/>
    <x v="0"/>
    <x v="0"/>
    <s v="Tesseramento"/>
    <x v="0"/>
    <x v="4"/>
    <x v="0"/>
    <m/>
  </r>
  <r>
    <n v="27001"/>
    <x v="0"/>
    <x v="0"/>
    <x v="0"/>
    <x v="0"/>
    <x v="0"/>
    <x v="76"/>
    <x v="0"/>
    <x v="0"/>
    <s v="Tesseramento"/>
    <x v="0"/>
    <x v="0"/>
    <x v="0"/>
    <m/>
  </r>
  <r>
    <n v="106248"/>
    <x v="0"/>
    <x v="0"/>
    <x v="0"/>
    <x v="0"/>
    <x v="0"/>
    <x v="76"/>
    <x v="0"/>
    <x v="1"/>
    <s v="Tesseramento"/>
    <x v="0"/>
    <x v="0"/>
    <x v="0"/>
    <m/>
  </r>
  <r>
    <n v="120645"/>
    <x v="0"/>
    <x v="0"/>
    <x v="2"/>
    <x v="0"/>
    <x v="2"/>
    <x v="71"/>
    <x v="0"/>
    <x v="0"/>
    <s v="Tesseramento"/>
    <x v="1"/>
    <x v="0"/>
    <x v="0"/>
    <m/>
  </r>
  <r>
    <n v="235471"/>
    <x v="1"/>
    <x v="0"/>
    <x v="1"/>
    <x v="2"/>
    <x v="2"/>
    <x v="79"/>
    <x v="0"/>
    <x v="0"/>
    <s v="Tesseramento"/>
    <x v="1"/>
    <x v="5"/>
    <x v="0"/>
    <m/>
  </r>
  <r>
    <n v="9791"/>
    <x v="0"/>
    <x v="0"/>
    <x v="0"/>
    <x v="0"/>
    <x v="4"/>
    <x v="80"/>
    <x v="0"/>
    <x v="1"/>
    <s v="Tesseramento"/>
    <x v="1"/>
    <x v="0"/>
    <x v="0"/>
    <m/>
  </r>
  <r>
    <n v="19204"/>
    <x v="0"/>
    <x v="0"/>
    <x v="0"/>
    <x v="0"/>
    <x v="0"/>
    <x v="76"/>
    <x v="0"/>
    <x v="0"/>
    <s v="Tesseramento"/>
    <x v="0"/>
    <x v="4"/>
    <x v="0"/>
    <m/>
  </r>
  <r>
    <n v="197348"/>
    <x v="0"/>
    <x v="0"/>
    <x v="0"/>
    <x v="1"/>
    <x v="1"/>
    <x v="73"/>
    <x v="0"/>
    <x v="1"/>
    <s v="Tesseramento"/>
    <x v="1"/>
    <x v="3"/>
    <x v="0"/>
    <m/>
  </r>
  <r>
    <n v="32739"/>
    <x v="0"/>
    <x v="0"/>
    <x v="0"/>
    <x v="0"/>
    <x v="1"/>
    <x v="73"/>
    <x v="0"/>
    <x v="0"/>
    <s v="Tesseramento"/>
    <x v="1"/>
    <x v="0"/>
    <x v="0"/>
    <m/>
  </r>
  <r>
    <n v="23276"/>
    <x v="0"/>
    <x v="0"/>
    <x v="0"/>
    <x v="0"/>
    <x v="1"/>
    <x v="73"/>
    <x v="0"/>
    <x v="0"/>
    <s v="Tesseramento"/>
    <x v="1"/>
    <x v="4"/>
    <x v="0"/>
    <m/>
  </r>
  <r>
    <n v="235470"/>
    <x v="1"/>
    <x v="0"/>
    <x v="1"/>
    <x v="2"/>
    <x v="2"/>
    <x v="79"/>
    <x v="0"/>
    <x v="0"/>
    <s v="Tesseramento"/>
    <x v="1"/>
    <x v="5"/>
    <x v="0"/>
    <m/>
  </r>
  <r>
    <n v="226116"/>
    <x v="0"/>
    <x v="0"/>
    <x v="0"/>
    <x v="0"/>
    <x v="1"/>
    <x v="73"/>
    <x v="0"/>
    <x v="0"/>
    <s v="Tesseramento"/>
    <x v="1"/>
    <x v="3"/>
    <x v="0"/>
    <m/>
  </r>
  <r>
    <n v="107205"/>
    <x v="0"/>
    <x v="0"/>
    <x v="0"/>
    <x v="0"/>
    <x v="1"/>
    <x v="73"/>
    <x v="0"/>
    <x v="0"/>
    <s v="Tesseramento"/>
    <x v="1"/>
    <x v="3"/>
    <x v="0"/>
    <m/>
  </r>
  <r>
    <n v="94752"/>
    <x v="0"/>
    <x v="0"/>
    <x v="0"/>
    <x v="1"/>
    <x v="2"/>
    <x v="79"/>
    <x v="0"/>
    <x v="0"/>
    <s v="Tesseramento"/>
    <x v="1"/>
    <x v="4"/>
    <x v="0"/>
    <m/>
  </r>
  <r>
    <n v="236104"/>
    <x v="0"/>
    <x v="0"/>
    <x v="1"/>
    <x v="2"/>
    <x v="5"/>
    <x v="81"/>
    <x v="0"/>
    <x v="1"/>
    <s v="Tesseramento"/>
    <x v="0"/>
    <x v="0"/>
    <x v="0"/>
    <m/>
  </r>
  <r>
    <n v="15852"/>
    <x v="0"/>
    <x v="0"/>
    <x v="0"/>
    <x v="0"/>
    <x v="1"/>
    <x v="73"/>
    <x v="0"/>
    <x v="0"/>
    <s v="Tesseramento"/>
    <x v="1"/>
    <x v="4"/>
    <x v="0"/>
    <m/>
  </r>
  <r>
    <n v="75853"/>
    <x v="0"/>
    <x v="0"/>
    <x v="0"/>
    <x v="0"/>
    <x v="2"/>
    <x v="71"/>
    <x v="0"/>
    <x v="0"/>
    <s v="Tesseramento"/>
    <x v="1"/>
    <x v="0"/>
    <x v="0"/>
    <m/>
  </r>
  <r>
    <n v="100714"/>
    <x v="0"/>
    <x v="0"/>
    <x v="0"/>
    <x v="0"/>
    <x v="1"/>
    <x v="73"/>
    <x v="0"/>
    <x v="0"/>
    <s v="Tesseramento"/>
    <x v="1"/>
    <x v="0"/>
    <x v="0"/>
    <m/>
  </r>
  <r>
    <n v="178883"/>
    <x v="0"/>
    <x v="0"/>
    <x v="0"/>
    <x v="0"/>
    <x v="1"/>
    <x v="73"/>
    <x v="0"/>
    <x v="1"/>
    <s v="Tesseramento"/>
    <x v="1"/>
    <x v="3"/>
    <x v="0"/>
    <m/>
  </r>
  <r>
    <n v="19325"/>
    <x v="0"/>
    <x v="0"/>
    <x v="0"/>
    <x v="0"/>
    <x v="11"/>
    <x v="82"/>
    <x v="0"/>
    <x v="0"/>
    <s v="Tesseramento"/>
    <x v="0"/>
    <x v="3"/>
    <x v="0"/>
    <m/>
  </r>
  <r>
    <n v="387"/>
    <x v="0"/>
    <x v="0"/>
    <x v="0"/>
    <x v="0"/>
    <x v="1"/>
    <x v="73"/>
    <x v="0"/>
    <x v="0"/>
    <s v="Tesseramento"/>
    <x v="1"/>
    <x v="4"/>
    <x v="0"/>
    <m/>
  </r>
  <r>
    <n v="165271"/>
    <x v="0"/>
    <x v="0"/>
    <x v="0"/>
    <x v="0"/>
    <x v="11"/>
    <x v="82"/>
    <x v="0"/>
    <x v="0"/>
    <s v="Tesseramento"/>
    <x v="0"/>
    <x v="0"/>
    <x v="0"/>
    <m/>
  </r>
  <r>
    <n v="161117"/>
    <x v="0"/>
    <x v="0"/>
    <x v="0"/>
    <x v="0"/>
    <x v="11"/>
    <x v="82"/>
    <x v="0"/>
    <x v="0"/>
    <s v="Tesseramento"/>
    <x v="0"/>
    <x v="0"/>
    <x v="0"/>
    <m/>
  </r>
  <r>
    <n v="209450"/>
    <x v="0"/>
    <x v="0"/>
    <x v="0"/>
    <x v="0"/>
    <x v="11"/>
    <x v="82"/>
    <x v="0"/>
    <x v="0"/>
    <s v="Tesseramento"/>
    <x v="0"/>
    <x v="1"/>
    <x v="0"/>
    <m/>
  </r>
  <r>
    <n v="47997"/>
    <x v="0"/>
    <x v="0"/>
    <x v="0"/>
    <x v="0"/>
    <x v="11"/>
    <x v="82"/>
    <x v="0"/>
    <x v="0"/>
    <s v="Tesseramento"/>
    <x v="0"/>
    <x v="0"/>
    <x v="0"/>
    <m/>
  </r>
  <r>
    <n v="123036"/>
    <x v="0"/>
    <x v="0"/>
    <x v="0"/>
    <x v="0"/>
    <x v="11"/>
    <x v="82"/>
    <x v="0"/>
    <x v="0"/>
    <s v="Tesseramento"/>
    <x v="0"/>
    <x v="0"/>
    <x v="0"/>
    <m/>
  </r>
  <r>
    <n v="124019"/>
    <x v="0"/>
    <x v="0"/>
    <x v="0"/>
    <x v="1"/>
    <x v="11"/>
    <x v="82"/>
    <x v="0"/>
    <x v="1"/>
    <s v="Tesseramento"/>
    <x v="0"/>
    <x v="0"/>
    <x v="0"/>
    <m/>
  </r>
  <r>
    <n v="117948"/>
    <x v="0"/>
    <x v="0"/>
    <x v="0"/>
    <x v="0"/>
    <x v="11"/>
    <x v="82"/>
    <x v="0"/>
    <x v="0"/>
    <s v="Tesseramento"/>
    <x v="0"/>
    <x v="0"/>
    <x v="0"/>
    <m/>
  </r>
  <r>
    <n v="53767"/>
    <x v="0"/>
    <x v="0"/>
    <x v="0"/>
    <x v="0"/>
    <x v="1"/>
    <x v="73"/>
    <x v="0"/>
    <x v="1"/>
    <s v="Tesseramento"/>
    <x v="1"/>
    <x v="4"/>
    <x v="0"/>
    <m/>
  </r>
  <r>
    <n v="153774"/>
    <x v="0"/>
    <x v="0"/>
    <x v="0"/>
    <x v="0"/>
    <x v="2"/>
    <x v="71"/>
    <x v="0"/>
    <x v="0"/>
    <s v="Tesseramento"/>
    <x v="1"/>
    <x v="0"/>
    <x v="0"/>
    <m/>
  </r>
  <r>
    <n v="225828"/>
    <x v="0"/>
    <x v="0"/>
    <x v="0"/>
    <x v="0"/>
    <x v="1"/>
    <x v="73"/>
    <x v="0"/>
    <x v="0"/>
    <s v="Tesseramento"/>
    <x v="1"/>
    <x v="1"/>
    <x v="0"/>
    <m/>
  </r>
  <r>
    <n v="52099"/>
    <x v="0"/>
    <x v="0"/>
    <x v="0"/>
    <x v="0"/>
    <x v="1"/>
    <x v="73"/>
    <x v="0"/>
    <x v="0"/>
    <s v="Tesseramento"/>
    <x v="1"/>
    <x v="4"/>
    <x v="0"/>
    <m/>
  </r>
  <r>
    <n v="167068"/>
    <x v="0"/>
    <x v="0"/>
    <x v="0"/>
    <x v="0"/>
    <x v="1"/>
    <x v="73"/>
    <x v="0"/>
    <x v="0"/>
    <s v="Tesseramento"/>
    <x v="1"/>
    <x v="4"/>
    <x v="0"/>
    <m/>
  </r>
  <r>
    <n v="236103"/>
    <x v="0"/>
    <x v="0"/>
    <x v="1"/>
    <x v="2"/>
    <x v="5"/>
    <x v="81"/>
    <x v="0"/>
    <x v="0"/>
    <s v="Tesseramento"/>
    <x v="0"/>
    <x v="0"/>
    <x v="0"/>
    <m/>
  </r>
  <r>
    <n v="213030"/>
    <x v="0"/>
    <x v="0"/>
    <x v="0"/>
    <x v="0"/>
    <x v="4"/>
    <x v="83"/>
    <x v="0"/>
    <x v="0"/>
    <s v="Tesseramento"/>
    <x v="0"/>
    <x v="0"/>
    <x v="0"/>
    <m/>
  </r>
  <r>
    <n v="32533"/>
    <x v="0"/>
    <x v="0"/>
    <x v="0"/>
    <x v="0"/>
    <x v="1"/>
    <x v="73"/>
    <x v="0"/>
    <x v="1"/>
    <s v="Tesseramento"/>
    <x v="1"/>
    <x v="4"/>
    <x v="0"/>
    <m/>
  </r>
  <r>
    <n v="13781"/>
    <x v="0"/>
    <x v="0"/>
    <x v="0"/>
    <x v="0"/>
    <x v="2"/>
    <x v="71"/>
    <x v="0"/>
    <x v="0"/>
    <s v="Tesseramento"/>
    <x v="1"/>
    <x v="4"/>
    <x v="0"/>
    <m/>
  </r>
  <r>
    <n v="236102"/>
    <x v="0"/>
    <x v="0"/>
    <x v="1"/>
    <x v="2"/>
    <x v="5"/>
    <x v="81"/>
    <x v="0"/>
    <x v="1"/>
    <s v="Tesseramento"/>
    <x v="0"/>
    <x v="1"/>
    <x v="0"/>
    <m/>
  </r>
  <r>
    <n v="121726"/>
    <x v="0"/>
    <x v="0"/>
    <x v="0"/>
    <x v="0"/>
    <x v="2"/>
    <x v="71"/>
    <x v="0"/>
    <x v="0"/>
    <s v="Tesseramento"/>
    <x v="1"/>
    <x v="0"/>
    <x v="0"/>
    <m/>
  </r>
  <r>
    <n v="64080"/>
    <x v="0"/>
    <x v="0"/>
    <x v="0"/>
    <x v="0"/>
    <x v="9"/>
    <x v="16"/>
    <x v="0"/>
    <x v="0"/>
    <s v="Tesseramento"/>
    <x v="1"/>
    <x v="4"/>
    <x v="0"/>
    <m/>
  </r>
  <r>
    <n v="192006"/>
    <x v="0"/>
    <x v="0"/>
    <x v="0"/>
    <x v="0"/>
    <x v="1"/>
    <x v="73"/>
    <x v="0"/>
    <x v="0"/>
    <s v="Tesseramento"/>
    <x v="1"/>
    <x v="4"/>
    <x v="0"/>
    <m/>
  </r>
  <r>
    <n v="48107"/>
    <x v="0"/>
    <x v="0"/>
    <x v="0"/>
    <x v="0"/>
    <x v="1"/>
    <x v="73"/>
    <x v="0"/>
    <x v="1"/>
    <s v="Tesseramento"/>
    <x v="1"/>
    <x v="4"/>
    <x v="0"/>
    <m/>
  </r>
  <r>
    <n v="41787"/>
    <x v="0"/>
    <x v="0"/>
    <x v="0"/>
    <x v="0"/>
    <x v="1"/>
    <x v="73"/>
    <x v="0"/>
    <x v="0"/>
    <s v="Tesseramento"/>
    <x v="1"/>
    <x v="4"/>
    <x v="0"/>
    <m/>
  </r>
  <r>
    <n v="41322"/>
    <x v="0"/>
    <x v="0"/>
    <x v="0"/>
    <x v="0"/>
    <x v="1"/>
    <x v="73"/>
    <x v="0"/>
    <x v="0"/>
    <s v="Tesseramento"/>
    <x v="1"/>
    <x v="4"/>
    <x v="0"/>
    <m/>
  </r>
  <r>
    <n v="236101"/>
    <x v="1"/>
    <x v="0"/>
    <x v="1"/>
    <x v="2"/>
    <x v="5"/>
    <x v="81"/>
    <x v="0"/>
    <x v="1"/>
    <s v="Tesseramento"/>
    <x v="0"/>
    <x v="5"/>
    <x v="0"/>
    <m/>
  </r>
  <r>
    <n v="217793"/>
    <x v="0"/>
    <x v="1"/>
    <x v="0"/>
    <x v="0"/>
    <x v="4"/>
    <x v="84"/>
    <x v="0"/>
    <x v="0"/>
    <s v="Tesseramento"/>
    <x v="0"/>
    <x v="1"/>
    <x v="0"/>
    <m/>
  </r>
  <r>
    <n v="53772"/>
    <x v="0"/>
    <x v="0"/>
    <x v="0"/>
    <x v="0"/>
    <x v="1"/>
    <x v="73"/>
    <x v="0"/>
    <x v="0"/>
    <s v="Tesseramento"/>
    <x v="1"/>
    <x v="4"/>
    <x v="0"/>
    <m/>
  </r>
  <r>
    <n v="207639"/>
    <x v="0"/>
    <x v="0"/>
    <x v="0"/>
    <x v="0"/>
    <x v="1"/>
    <x v="73"/>
    <x v="0"/>
    <x v="0"/>
    <s v="Tesseramento"/>
    <x v="1"/>
    <x v="3"/>
    <x v="0"/>
    <m/>
  </r>
  <r>
    <n v="113302"/>
    <x v="0"/>
    <x v="0"/>
    <x v="0"/>
    <x v="0"/>
    <x v="1"/>
    <x v="73"/>
    <x v="0"/>
    <x v="0"/>
    <s v="Tesseramento"/>
    <x v="1"/>
    <x v="4"/>
    <x v="0"/>
    <m/>
  </r>
  <r>
    <n v="232406"/>
    <x v="1"/>
    <x v="1"/>
    <x v="0"/>
    <x v="1"/>
    <x v="3"/>
    <x v="85"/>
    <x v="0"/>
    <x v="1"/>
    <s v="Tesseramento"/>
    <x v="1"/>
    <x v="2"/>
    <x v="0"/>
    <m/>
  </r>
  <r>
    <n v="227247"/>
    <x v="0"/>
    <x v="1"/>
    <x v="0"/>
    <x v="0"/>
    <x v="3"/>
    <x v="85"/>
    <x v="0"/>
    <x v="0"/>
    <s v="Tesseramento"/>
    <x v="1"/>
    <x v="0"/>
    <x v="0"/>
    <m/>
  </r>
  <r>
    <n v="90754"/>
    <x v="0"/>
    <x v="0"/>
    <x v="0"/>
    <x v="0"/>
    <x v="3"/>
    <x v="85"/>
    <x v="0"/>
    <x v="0"/>
    <s v="Tesseramento"/>
    <x v="1"/>
    <x v="3"/>
    <x v="0"/>
    <m/>
  </r>
  <r>
    <n v="186956"/>
    <x v="0"/>
    <x v="0"/>
    <x v="0"/>
    <x v="0"/>
    <x v="11"/>
    <x v="86"/>
    <x v="0"/>
    <x v="0"/>
    <s v="Tesseramento"/>
    <x v="0"/>
    <x v="0"/>
    <x v="0"/>
    <m/>
  </r>
  <r>
    <n v="166932"/>
    <x v="0"/>
    <x v="0"/>
    <x v="0"/>
    <x v="0"/>
    <x v="4"/>
    <x v="87"/>
    <x v="0"/>
    <x v="0"/>
    <s v="Tesseramento"/>
    <x v="0"/>
    <x v="0"/>
    <x v="0"/>
    <m/>
  </r>
  <r>
    <n v="169132"/>
    <x v="0"/>
    <x v="0"/>
    <x v="0"/>
    <x v="0"/>
    <x v="0"/>
    <x v="76"/>
    <x v="0"/>
    <x v="0"/>
    <s v="Tesseramento"/>
    <x v="0"/>
    <x v="0"/>
    <x v="0"/>
    <m/>
  </r>
  <r>
    <n v="129223"/>
    <x v="0"/>
    <x v="0"/>
    <x v="0"/>
    <x v="1"/>
    <x v="4"/>
    <x v="87"/>
    <x v="0"/>
    <x v="0"/>
    <s v="Tesseramento"/>
    <x v="0"/>
    <x v="0"/>
    <x v="0"/>
    <m/>
  </r>
  <r>
    <n v="77328"/>
    <x v="0"/>
    <x v="0"/>
    <x v="0"/>
    <x v="0"/>
    <x v="2"/>
    <x v="71"/>
    <x v="0"/>
    <x v="1"/>
    <s v="Tesseramento"/>
    <x v="1"/>
    <x v="0"/>
    <x v="0"/>
    <m/>
  </r>
  <r>
    <n v="236100"/>
    <x v="0"/>
    <x v="0"/>
    <x v="1"/>
    <x v="2"/>
    <x v="5"/>
    <x v="81"/>
    <x v="0"/>
    <x v="0"/>
    <s v="Tesseramento"/>
    <x v="0"/>
    <x v="3"/>
    <x v="0"/>
    <m/>
  </r>
  <r>
    <n v="61793"/>
    <x v="0"/>
    <x v="0"/>
    <x v="0"/>
    <x v="0"/>
    <x v="1"/>
    <x v="73"/>
    <x v="0"/>
    <x v="1"/>
    <s v="Tesseramento"/>
    <x v="1"/>
    <x v="3"/>
    <x v="0"/>
    <m/>
  </r>
  <r>
    <n v="56499"/>
    <x v="0"/>
    <x v="0"/>
    <x v="0"/>
    <x v="0"/>
    <x v="1"/>
    <x v="73"/>
    <x v="0"/>
    <x v="0"/>
    <s v="Tesseramento"/>
    <x v="1"/>
    <x v="4"/>
    <x v="0"/>
    <m/>
  </r>
  <r>
    <n v="132358"/>
    <x v="0"/>
    <x v="0"/>
    <x v="0"/>
    <x v="0"/>
    <x v="4"/>
    <x v="87"/>
    <x v="0"/>
    <x v="0"/>
    <s v="Tesseramento"/>
    <x v="0"/>
    <x v="3"/>
    <x v="0"/>
    <m/>
  </r>
  <r>
    <n v="206877"/>
    <x v="0"/>
    <x v="0"/>
    <x v="0"/>
    <x v="0"/>
    <x v="1"/>
    <x v="73"/>
    <x v="0"/>
    <x v="0"/>
    <s v="Tesseramento"/>
    <x v="1"/>
    <x v="0"/>
    <x v="0"/>
    <m/>
  </r>
  <r>
    <n v="155792"/>
    <x v="0"/>
    <x v="0"/>
    <x v="0"/>
    <x v="0"/>
    <x v="2"/>
    <x v="71"/>
    <x v="0"/>
    <x v="0"/>
    <s v="Tesseramento"/>
    <x v="1"/>
    <x v="1"/>
    <x v="0"/>
    <m/>
  </r>
  <r>
    <n v="86568"/>
    <x v="0"/>
    <x v="0"/>
    <x v="0"/>
    <x v="0"/>
    <x v="2"/>
    <x v="71"/>
    <x v="0"/>
    <x v="0"/>
    <s v="Tesseramento"/>
    <x v="1"/>
    <x v="3"/>
    <x v="0"/>
    <m/>
  </r>
  <r>
    <n v="228555"/>
    <x v="0"/>
    <x v="0"/>
    <x v="0"/>
    <x v="0"/>
    <x v="4"/>
    <x v="88"/>
    <x v="0"/>
    <x v="0"/>
    <s v="Tesseramento"/>
    <x v="1"/>
    <x v="4"/>
    <x v="0"/>
    <m/>
  </r>
  <r>
    <n v="217697"/>
    <x v="0"/>
    <x v="0"/>
    <x v="0"/>
    <x v="0"/>
    <x v="1"/>
    <x v="73"/>
    <x v="0"/>
    <x v="0"/>
    <s v="Tesseramento"/>
    <x v="1"/>
    <x v="3"/>
    <x v="0"/>
    <m/>
  </r>
  <r>
    <n v="107206"/>
    <x v="0"/>
    <x v="0"/>
    <x v="0"/>
    <x v="0"/>
    <x v="1"/>
    <x v="73"/>
    <x v="0"/>
    <x v="0"/>
    <s v="Tesseramento"/>
    <x v="1"/>
    <x v="4"/>
    <x v="0"/>
    <m/>
  </r>
  <r>
    <n v="159794"/>
    <x v="0"/>
    <x v="0"/>
    <x v="0"/>
    <x v="3"/>
    <x v="4"/>
    <x v="89"/>
    <x v="0"/>
    <x v="0"/>
    <s v="Tesseramento"/>
    <x v="0"/>
    <x v="0"/>
    <x v="0"/>
    <m/>
  </r>
  <r>
    <n v="166721"/>
    <x v="0"/>
    <x v="0"/>
    <x v="0"/>
    <x v="0"/>
    <x v="4"/>
    <x v="88"/>
    <x v="0"/>
    <x v="0"/>
    <s v="Tesseramento"/>
    <x v="1"/>
    <x v="0"/>
    <x v="0"/>
    <m/>
  </r>
  <r>
    <n v="170385"/>
    <x v="0"/>
    <x v="0"/>
    <x v="0"/>
    <x v="0"/>
    <x v="4"/>
    <x v="88"/>
    <x v="0"/>
    <x v="0"/>
    <s v="Tesseramento"/>
    <x v="1"/>
    <x v="1"/>
    <x v="0"/>
    <m/>
  </r>
  <r>
    <n v="170383"/>
    <x v="0"/>
    <x v="0"/>
    <x v="0"/>
    <x v="0"/>
    <x v="4"/>
    <x v="88"/>
    <x v="0"/>
    <x v="1"/>
    <s v="Tesseramento"/>
    <x v="1"/>
    <x v="0"/>
    <x v="0"/>
    <m/>
  </r>
  <r>
    <n v="48714"/>
    <x v="0"/>
    <x v="0"/>
    <x v="0"/>
    <x v="0"/>
    <x v="15"/>
    <x v="57"/>
    <x v="0"/>
    <x v="0"/>
    <s v="Tesseramento"/>
    <x v="1"/>
    <x v="1"/>
    <x v="0"/>
    <m/>
  </r>
  <r>
    <n v="58973"/>
    <x v="0"/>
    <x v="0"/>
    <x v="0"/>
    <x v="1"/>
    <x v="15"/>
    <x v="57"/>
    <x v="0"/>
    <x v="0"/>
    <s v="Tesseramento"/>
    <x v="1"/>
    <x v="4"/>
    <x v="0"/>
    <m/>
  </r>
  <r>
    <n v="125228"/>
    <x v="0"/>
    <x v="0"/>
    <x v="0"/>
    <x v="0"/>
    <x v="1"/>
    <x v="73"/>
    <x v="0"/>
    <x v="0"/>
    <s v="Tesseramento"/>
    <x v="1"/>
    <x v="3"/>
    <x v="0"/>
    <m/>
  </r>
  <r>
    <n v="129660"/>
    <x v="0"/>
    <x v="0"/>
    <x v="0"/>
    <x v="0"/>
    <x v="16"/>
    <x v="90"/>
    <x v="0"/>
    <x v="0"/>
    <s v="Tesseramento"/>
    <x v="1"/>
    <x v="0"/>
    <x v="0"/>
    <m/>
  </r>
  <r>
    <n v="135748"/>
    <x v="0"/>
    <x v="0"/>
    <x v="0"/>
    <x v="0"/>
    <x v="16"/>
    <x v="90"/>
    <x v="0"/>
    <x v="0"/>
    <s v="Tesseramento"/>
    <x v="1"/>
    <x v="0"/>
    <x v="0"/>
    <m/>
  </r>
  <r>
    <n v="228370"/>
    <x v="1"/>
    <x v="1"/>
    <x v="0"/>
    <x v="1"/>
    <x v="16"/>
    <x v="90"/>
    <x v="0"/>
    <x v="0"/>
    <s v="Tesseramento"/>
    <x v="1"/>
    <x v="5"/>
    <x v="0"/>
    <m/>
  </r>
  <r>
    <n v="230925"/>
    <x v="1"/>
    <x v="0"/>
    <x v="0"/>
    <x v="1"/>
    <x v="16"/>
    <x v="90"/>
    <x v="0"/>
    <x v="1"/>
    <s v="Tesseramento"/>
    <x v="1"/>
    <x v="7"/>
    <x v="0"/>
    <m/>
  </r>
  <r>
    <n v="212117"/>
    <x v="0"/>
    <x v="0"/>
    <x v="0"/>
    <x v="0"/>
    <x v="16"/>
    <x v="90"/>
    <x v="0"/>
    <x v="0"/>
    <s v="Tesseramento"/>
    <x v="1"/>
    <x v="0"/>
    <x v="0"/>
    <m/>
  </r>
  <r>
    <n v="230924"/>
    <x v="1"/>
    <x v="0"/>
    <x v="0"/>
    <x v="1"/>
    <x v="16"/>
    <x v="90"/>
    <x v="0"/>
    <x v="0"/>
    <s v="Tesseramento"/>
    <x v="1"/>
    <x v="5"/>
    <x v="0"/>
    <m/>
  </r>
  <r>
    <n v="117932"/>
    <x v="0"/>
    <x v="0"/>
    <x v="0"/>
    <x v="0"/>
    <x v="16"/>
    <x v="90"/>
    <x v="0"/>
    <x v="0"/>
    <s v="Tesseramento"/>
    <x v="1"/>
    <x v="1"/>
    <x v="0"/>
    <m/>
  </r>
  <r>
    <n v="194569"/>
    <x v="0"/>
    <x v="0"/>
    <x v="0"/>
    <x v="0"/>
    <x v="16"/>
    <x v="90"/>
    <x v="0"/>
    <x v="0"/>
    <s v="Tesseramento"/>
    <x v="1"/>
    <x v="0"/>
    <x v="0"/>
    <m/>
  </r>
  <r>
    <n v="182801"/>
    <x v="0"/>
    <x v="0"/>
    <x v="0"/>
    <x v="0"/>
    <x v="16"/>
    <x v="90"/>
    <x v="0"/>
    <x v="0"/>
    <s v="Tesseramento"/>
    <x v="1"/>
    <x v="0"/>
    <x v="0"/>
    <m/>
  </r>
  <r>
    <n v="97695"/>
    <x v="0"/>
    <x v="0"/>
    <x v="0"/>
    <x v="0"/>
    <x v="16"/>
    <x v="90"/>
    <x v="0"/>
    <x v="0"/>
    <s v="Tesseramento"/>
    <x v="1"/>
    <x v="0"/>
    <x v="0"/>
    <m/>
  </r>
  <r>
    <n v="174617"/>
    <x v="0"/>
    <x v="0"/>
    <x v="0"/>
    <x v="0"/>
    <x v="16"/>
    <x v="90"/>
    <x v="0"/>
    <x v="0"/>
    <s v="Tesseramento"/>
    <x v="1"/>
    <x v="3"/>
    <x v="0"/>
    <m/>
  </r>
  <r>
    <n v="193471"/>
    <x v="0"/>
    <x v="0"/>
    <x v="0"/>
    <x v="0"/>
    <x v="16"/>
    <x v="90"/>
    <x v="0"/>
    <x v="0"/>
    <s v="Tesseramento"/>
    <x v="1"/>
    <x v="0"/>
    <x v="0"/>
    <m/>
  </r>
  <r>
    <n v="206550"/>
    <x v="0"/>
    <x v="1"/>
    <x v="0"/>
    <x v="0"/>
    <x v="16"/>
    <x v="90"/>
    <x v="0"/>
    <x v="0"/>
    <s v="Tesseramento"/>
    <x v="1"/>
    <x v="3"/>
    <x v="0"/>
    <m/>
  </r>
  <r>
    <n v="106344"/>
    <x v="0"/>
    <x v="0"/>
    <x v="0"/>
    <x v="0"/>
    <x v="16"/>
    <x v="90"/>
    <x v="0"/>
    <x v="0"/>
    <s v="Tesseramento"/>
    <x v="1"/>
    <x v="0"/>
    <x v="0"/>
    <m/>
  </r>
  <r>
    <n v="129662"/>
    <x v="0"/>
    <x v="0"/>
    <x v="0"/>
    <x v="0"/>
    <x v="16"/>
    <x v="90"/>
    <x v="0"/>
    <x v="1"/>
    <s v="Tesseramento"/>
    <x v="1"/>
    <x v="4"/>
    <x v="0"/>
    <m/>
  </r>
  <r>
    <n v="164095"/>
    <x v="0"/>
    <x v="0"/>
    <x v="0"/>
    <x v="0"/>
    <x v="16"/>
    <x v="90"/>
    <x v="0"/>
    <x v="0"/>
    <s v="Tesseramento"/>
    <x v="1"/>
    <x v="3"/>
    <x v="0"/>
    <m/>
  </r>
  <r>
    <n v="129663"/>
    <x v="0"/>
    <x v="0"/>
    <x v="0"/>
    <x v="0"/>
    <x v="16"/>
    <x v="90"/>
    <x v="0"/>
    <x v="1"/>
    <s v="Tesseramento"/>
    <x v="1"/>
    <x v="0"/>
    <x v="0"/>
    <m/>
  </r>
  <r>
    <n v="231002"/>
    <x v="1"/>
    <x v="0"/>
    <x v="0"/>
    <x v="1"/>
    <x v="16"/>
    <x v="90"/>
    <x v="0"/>
    <x v="1"/>
    <s v="Tesseramento"/>
    <x v="1"/>
    <x v="5"/>
    <x v="0"/>
    <m/>
  </r>
  <r>
    <n v="168043"/>
    <x v="0"/>
    <x v="0"/>
    <x v="0"/>
    <x v="0"/>
    <x v="11"/>
    <x v="91"/>
    <x v="0"/>
    <x v="0"/>
    <s v="Tesseramento"/>
    <x v="1"/>
    <x v="0"/>
    <x v="0"/>
    <m/>
  </r>
  <r>
    <n v="12762"/>
    <x v="0"/>
    <x v="0"/>
    <x v="0"/>
    <x v="0"/>
    <x v="8"/>
    <x v="92"/>
    <x v="0"/>
    <x v="0"/>
    <s v="Tesseramento"/>
    <x v="1"/>
    <x v="0"/>
    <x v="0"/>
    <m/>
  </r>
  <r>
    <n v="192249"/>
    <x v="0"/>
    <x v="0"/>
    <x v="0"/>
    <x v="0"/>
    <x v="8"/>
    <x v="92"/>
    <x v="0"/>
    <x v="0"/>
    <s v="Tesseramento"/>
    <x v="1"/>
    <x v="3"/>
    <x v="0"/>
    <m/>
  </r>
  <r>
    <n v="33970"/>
    <x v="0"/>
    <x v="0"/>
    <x v="0"/>
    <x v="0"/>
    <x v="10"/>
    <x v="93"/>
    <x v="0"/>
    <x v="1"/>
    <s v="Tesseramento"/>
    <x v="0"/>
    <x v="4"/>
    <x v="0"/>
    <m/>
  </r>
  <r>
    <n v="75231"/>
    <x v="0"/>
    <x v="0"/>
    <x v="0"/>
    <x v="0"/>
    <x v="10"/>
    <x v="93"/>
    <x v="0"/>
    <x v="1"/>
    <s v="Tesseramento"/>
    <x v="0"/>
    <x v="4"/>
    <x v="0"/>
    <m/>
  </r>
  <r>
    <n v="101883"/>
    <x v="0"/>
    <x v="0"/>
    <x v="0"/>
    <x v="0"/>
    <x v="10"/>
    <x v="93"/>
    <x v="0"/>
    <x v="0"/>
    <s v="Tesseramento"/>
    <x v="0"/>
    <x v="4"/>
    <x v="0"/>
    <m/>
  </r>
  <r>
    <n v="166364"/>
    <x v="0"/>
    <x v="0"/>
    <x v="0"/>
    <x v="1"/>
    <x v="8"/>
    <x v="92"/>
    <x v="0"/>
    <x v="0"/>
    <s v="Tesseramento"/>
    <x v="1"/>
    <x v="0"/>
    <x v="0"/>
    <m/>
  </r>
  <r>
    <n v="10814"/>
    <x v="0"/>
    <x v="0"/>
    <x v="0"/>
    <x v="1"/>
    <x v="10"/>
    <x v="93"/>
    <x v="0"/>
    <x v="0"/>
    <s v="Tesseramento"/>
    <x v="0"/>
    <x v="4"/>
    <x v="0"/>
    <m/>
  </r>
  <r>
    <n v="96925"/>
    <x v="0"/>
    <x v="0"/>
    <x v="0"/>
    <x v="0"/>
    <x v="8"/>
    <x v="92"/>
    <x v="0"/>
    <x v="1"/>
    <s v="Tesseramento"/>
    <x v="1"/>
    <x v="0"/>
    <x v="0"/>
    <m/>
  </r>
  <r>
    <n v="62714"/>
    <x v="0"/>
    <x v="0"/>
    <x v="0"/>
    <x v="0"/>
    <x v="11"/>
    <x v="82"/>
    <x v="0"/>
    <x v="1"/>
    <s v="Tesseramento"/>
    <x v="0"/>
    <x v="4"/>
    <x v="0"/>
    <m/>
  </r>
  <r>
    <n v="193012"/>
    <x v="1"/>
    <x v="0"/>
    <x v="0"/>
    <x v="1"/>
    <x v="11"/>
    <x v="94"/>
    <x v="0"/>
    <x v="1"/>
    <s v="Tesseramento"/>
    <x v="1"/>
    <x v="5"/>
    <x v="0"/>
    <m/>
  </r>
  <r>
    <n v="218523"/>
    <x v="1"/>
    <x v="0"/>
    <x v="0"/>
    <x v="0"/>
    <x v="11"/>
    <x v="94"/>
    <x v="0"/>
    <x v="0"/>
    <s v="Tesseramento"/>
    <x v="1"/>
    <x v="5"/>
    <x v="0"/>
    <m/>
  </r>
  <r>
    <n v="139537"/>
    <x v="0"/>
    <x v="0"/>
    <x v="0"/>
    <x v="1"/>
    <x v="11"/>
    <x v="95"/>
    <x v="0"/>
    <x v="1"/>
    <s v="Tesseramento"/>
    <x v="1"/>
    <x v="4"/>
    <x v="0"/>
    <m/>
  </r>
  <r>
    <n v="181792"/>
    <x v="0"/>
    <x v="0"/>
    <x v="0"/>
    <x v="1"/>
    <x v="11"/>
    <x v="95"/>
    <x v="0"/>
    <x v="1"/>
    <s v="Tesseramento"/>
    <x v="1"/>
    <x v="3"/>
    <x v="0"/>
    <m/>
  </r>
  <r>
    <n v="129391"/>
    <x v="0"/>
    <x v="0"/>
    <x v="0"/>
    <x v="0"/>
    <x v="11"/>
    <x v="95"/>
    <x v="0"/>
    <x v="0"/>
    <s v="Tesseramento"/>
    <x v="1"/>
    <x v="0"/>
    <x v="0"/>
    <m/>
  </r>
  <r>
    <n v="136540"/>
    <x v="0"/>
    <x v="0"/>
    <x v="0"/>
    <x v="0"/>
    <x v="11"/>
    <x v="95"/>
    <x v="0"/>
    <x v="0"/>
    <s v="Tesseramento"/>
    <x v="1"/>
    <x v="4"/>
    <x v="0"/>
    <m/>
  </r>
  <r>
    <n v="195762"/>
    <x v="1"/>
    <x v="0"/>
    <x v="0"/>
    <x v="1"/>
    <x v="11"/>
    <x v="95"/>
    <x v="0"/>
    <x v="0"/>
    <s v="Tesseramento"/>
    <x v="1"/>
    <x v="5"/>
    <x v="0"/>
    <m/>
  </r>
  <r>
    <n v="135768"/>
    <x v="0"/>
    <x v="0"/>
    <x v="0"/>
    <x v="0"/>
    <x v="11"/>
    <x v="95"/>
    <x v="0"/>
    <x v="0"/>
    <s v="Tesseramento"/>
    <x v="1"/>
    <x v="0"/>
    <x v="0"/>
    <m/>
  </r>
  <r>
    <n v="183195"/>
    <x v="1"/>
    <x v="0"/>
    <x v="0"/>
    <x v="0"/>
    <x v="11"/>
    <x v="95"/>
    <x v="0"/>
    <x v="0"/>
    <s v="Tesseramento"/>
    <x v="1"/>
    <x v="7"/>
    <x v="0"/>
    <m/>
  </r>
  <r>
    <n v="162535"/>
    <x v="0"/>
    <x v="0"/>
    <x v="0"/>
    <x v="0"/>
    <x v="11"/>
    <x v="95"/>
    <x v="0"/>
    <x v="0"/>
    <s v="Tesseramento"/>
    <x v="1"/>
    <x v="0"/>
    <x v="0"/>
    <m/>
  </r>
  <r>
    <n v="211724"/>
    <x v="0"/>
    <x v="0"/>
    <x v="0"/>
    <x v="0"/>
    <x v="11"/>
    <x v="95"/>
    <x v="0"/>
    <x v="0"/>
    <s v="Tesseramento"/>
    <x v="1"/>
    <x v="0"/>
    <x v="0"/>
    <m/>
  </r>
  <r>
    <n v="119995"/>
    <x v="0"/>
    <x v="0"/>
    <x v="0"/>
    <x v="0"/>
    <x v="7"/>
    <x v="67"/>
    <x v="0"/>
    <x v="0"/>
    <s v="Tesseramento"/>
    <x v="0"/>
    <x v="0"/>
    <x v="0"/>
    <m/>
  </r>
  <r>
    <n v="212342"/>
    <x v="1"/>
    <x v="1"/>
    <x v="2"/>
    <x v="1"/>
    <x v="0"/>
    <x v="96"/>
    <x v="0"/>
    <x v="0"/>
    <s v="Tesseramento"/>
    <x v="0"/>
    <x v="2"/>
    <x v="0"/>
    <m/>
  </r>
  <r>
    <n v="236130"/>
    <x v="0"/>
    <x v="0"/>
    <x v="1"/>
    <x v="1"/>
    <x v="2"/>
    <x v="97"/>
    <x v="0"/>
    <x v="1"/>
    <s v="Tesseramento"/>
    <x v="0"/>
    <x v="0"/>
    <x v="0"/>
    <m/>
  </r>
  <r>
    <n v="208005"/>
    <x v="0"/>
    <x v="0"/>
    <x v="0"/>
    <x v="1"/>
    <x v="8"/>
    <x v="98"/>
    <x v="0"/>
    <x v="0"/>
    <s v="Tesseramento"/>
    <x v="0"/>
    <x v="0"/>
    <x v="0"/>
    <m/>
  </r>
  <r>
    <n v="207415"/>
    <x v="0"/>
    <x v="0"/>
    <x v="0"/>
    <x v="1"/>
    <x v="4"/>
    <x v="99"/>
    <x v="0"/>
    <x v="0"/>
    <s v="Tesseramento"/>
    <x v="0"/>
    <x v="3"/>
    <x v="0"/>
    <m/>
  </r>
  <r>
    <n v="63032"/>
    <x v="0"/>
    <x v="0"/>
    <x v="0"/>
    <x v="0"/>
    <x v="4"/>
    <x v="99"/>
    <x v="0"/>
    <x v="0"/>
    <s v="Tesseramento"/>
    <x v="0"/>
    <x v="4"/>
    <x v="0"/>
    <m/>
  </r>
  <r>
    <n v="77439"/>
    <x v="0"/>
    <x v="0"/>
    <x v="0"/>
    <x v="0"/>
    <x v="4"/>
    <x v="99"/>
    <x v="0"/>
    <x v="0"/>
    <s v="Tesseramento"/>
    <x v="0"/>
    <x v="0"/>
    <x v="0"/>
    <m/>
  </r>
  <r>
    <n v="199790"/>
    <x v="0"/>
    <x v="1"/>
    <x v="0"/>
    <x v="3"/>
    <x v="7"/>
    <x v="45"/>
    <x v="0"/>
    <x v="0"/>
    <s v="Tesseramento"/>
    <x v="1"/>
    <x v="0"/>
    <x v="0"/>
    <m/>
  </r>
  <r>
    <n v="223298"/>
    <x v="0"/>
    <x v="1"/>
    <x v="0"/>
    <x v="3"/>
    <x v="7"/>
    <x v="45"/>
    <x v="0"/>
    <x v="1"/>
    <s v="Tesseramento"/>
    <x v="1"/>
    <x v="0"/>
    <x v="0"/>
    <m/>
  </r>
  <r>
    <n v="167635"/>
    <x v="0"/>
    <x v="1"/>
    <x v="2"/>
    <x v="1"/>
    <x v="7"/>
    <x v="45"/>
    <x v="0"/>
    <x v="0"/>
    <s v="Tesseramento"/>
    <x v="1"/>
    <x v="0"/>
    <x v="0"/>
    <m/>
  </r>
  <r>
    <n v="235451"/>
    <x v="0"/>
    <x v="1"/>
    <x v="1"/>
    <x v="3"/>
    <x v="7"/>
    <x v="45"/>
    <x v="0"/>
    <x v="0"/>
    <s v="Tesseramento"/>
    <x v="1"/>
    <x v="4"/>
    <x v="0"/>
    <m/>
  </r>
  <r>
    <n v="139751"/>
    <x v="0"/>
    <x v="0"/>
    <x v="0"/>
    <x v="0"/>
    <x v="0"/>
    <x v="100"/>
    <x v="0"/>
    <x v="0"/>
    <s v="Tesseramento"/>
    <x v="0"/>
    <x v="4"/>
    <x v="0"/>
    <m/>
  </r>
  <r>
    <n v="165298"/>
    <x v="0"/>
    <x v="0"/>
    <x v="0"/>
    <x v="0"/>
    <x v="0"/>
    <x v="100"/>
    <x v="0"/>
    <x v="1"/>
    <s v="Tesseramento"/>
    <x v="0"/>
    <x v="0"/>
    <x v="0"/>
    <m/>
  </r>
  <r>
    <n v="105617"/>
    <x v="0"/>
    <x v="0"/>
    <x v="0"/>
    <x v="0"/>
    <x v="0"/>
    <x v="100"/>
    <x v="0"/>
    <x v="1"/>
    <s v="Tesseramento"/>
    <x v="0"/>
    <x v="4"/>
    <x v="0"/>
    <m/>
  </r>
  <r>
    <n v="96103"/>
    <x v="0"/>
    <x v="0"/>
    <x v="0"/>
    <x v="0"/>
    <x v="0"/>
    <x v="100"/>
    <x v="0"/>
    <x v="0"/>
    <s v="Tesseramento"/>
    <x v="0"/>
    <x v="4"/>
    <x v="0"/>
    <m/>
  </r>
  <r>
    <n v="187934"/>
    <x v="0"/>
    <x v="1"/>
    <x v="0"/>
    <x v="1"/>
    <x v="0"/>
    <x v="100"/>
    <x v="0"/>
    <x v="0"/>
    <s v="Tesseramento"/>
    <x v="0"/>
    <x v="3"/>
    <x v="0"/>
    <m/>
  </r>
  <r>
    <n v="151993"/>
    <x v="0"/>
    <x v="0"/>
    <x v="0"/>
    <x v="0"/>
    <x v="0"/>
    <x v="100"/>
    <x v="0"/>
    <x v="0"/>
    <s v="Tesseramento"/>
    <x v="0"/>
    <x v="0"/>
    <x v="0"/>
    <m/>
  </r>
  <r>
    <n v="201213"/>
    <x v="0"/>
    <x v="0"/>
    <x v="0"/>
    <x v="0"/>
    <x v="0"/>
    <x v="100"/>
    <x v="0"/>
    <x v="0"/>
    <s v="Tesseramento"/>
    <x v="0"/>
    <x v="0"/>
    <x v="0"/>
    <m/>
  </r>
  <r>
    <n v="205945"/>
    <x v="0"/>
    <x v="0"/>
    <x v="0"/>
    <x v="0"/>
    <x v="0"/>
    <x v="100"/>
    <x v="0"/>
    <x v="0"/>
    <s v="Tesseramento"/>
    <x v="0"/>
    <x v="0"/>
    <x v="0"/>
    <m/>
  </r>
  <r>
    <n v="13223"/>
    <x v="0"/>
    <x v="0"/>
    <x v="0"/>
    <x v="0"/>
    <x v="0"/>
    <x v="100"/>
    <x v="0"/>
    <x v="0"/>
    <s v="Tesseramento"/>
    <x v="0"/>
    <x v="1"/>
    <x v="0"/>
    <m/>
  </r>
  <r>
    <n v="31978"/>
    <x v="0"/>
    <x v="0"/>
    <x v="0"/>
    <x v="0"/>
    <x v="0"/>
    <x v="100"/>
    <x v="0"/>
    <x v="0"/>
    <s v="Tesseramento"/>
    <x v="0"/>
    <x v="0"/>
    <x v="0"/>
    <m/>
  </r>
  <r>
    <n v="135131"/>
    <x v="0"/>
    <x v="0"/>
    <x v="0"/>
    <x v="0"/>
    <x v="0"/>
    <x v="100"/>
    <x v="0"/>
    <x v="0"/>
    <s v="Tesseramento"/>
    <x v="0"/>
    <x v="3"/>
    <x v="0"/>
    <m/>
  </r>
  <r>
    <n v="152011"/>
    <x v="0"/>
    <x v="0"/>
    <x v="0"/>
    <x v="0"/>
    <x v="0"/>
    <x v="100"/>
    <x v="0"/>
    <x v="0"/>
    <s v="Tesseramento"/>
    <x v="0"/>
    <x v="0"/>
    <x v="0"/>
    <m/>
  </r>
  <r>
    <n v="22354"/>
    <x v="0"/>
    <x v="0"/>
    <x v="0"/>
    <x v="0"/>
    <x v="0"/>
    <x v="100"/>
    <x v="0"/>
    <x v="0"/>
    <s v="Tesseramento"/>
    <x v="0"/>
    <x v="3"/>
    <x v="0"/>
    <m/>
  </r>
  <r>
    <n v="2973"/>
    <x v="0"/>
    <x v="0"/>
    <x v="0"/>
    <x v="0"/>
    <x v="0"/>
    <x v="100"/>
    <x v="0"/>
    <x v="0"/>
    <s v="Tesseramento"/>
    <x v="0"/>
    <x v="4"/>
    <x v="0"/>
    <m/>
  </r>
  <r>
    <n v="2944"/>
    <x v="0"/>
    <x v="0"/>
    <x v="0"/>
    <x v="0"/>
    <x v="0"/>
    <x v="100"/>
    <x v="0"/>
    <x v="1"/>
    <s v="Tesseramento"/>
    <x v="0"/>
    <x v="4"/>
    <x v="0"/>
    <m/>
  </r>
  <r>
    <n v="2956"/>
    <x v="0"/>
    <x v="0"/>
    <x v="0"/>
    <x v="0"/>
    <x v="0"/>
    <x v="100"/>
    <x v="0"/>
    <x v="1"/>
    <s v="Tesseramento"/>
    <x v="0"/>
    <x v="4"/>
    <x v="0"/>
    <m/>
  </r>
  <r>
    <n v="54955"/>
    <x v="0"/>
    <x v="0"/>
    <x v="0"/>
    <x v="0"/>
    <x v="0"/>
    <x v="100"/>
    <x v="0"/>
    <x v="0"/>
    <s v="Tesseramento"/>
    <x v="0"/>
    <x v="4"/>
    <x v="0"/>
    <m/>
  </r>
  <r>
    <n v="54963"/>
    <x v="0"/>
    <x v="0"/>
    <x v="0"/>
    <x v="0"/>
    <x v="0"/>
    <x v="100"/>
    <x v="0"/>
    <x v="0"/>
    <s v="Tesseramento"/>
    <x v="0"/>
    <x v="4"/>
    <x v="0"/>
    <m/>
  </r>
  <r>
    <n v="215329"/>
    <x v="0"/>
    <x v="0"/>
    <x v="0"/>
    <x v="0"/>
    <x v="0"/>
    <x v="100"/>
    <x v="0"/>
    <x v="0"/>
    <s v="Tesseramento"/>
    <x v="0"/>
    <x v="0"/>
    <x v="0"/>
    <m/>
  </r>
  <r>
    <n v="130673"/>
    <x v="0"/>
    <x v="0"/>
    <x v="0"/>
    <x v="0"/>
    <x v="0"/>
    <x v="100"/>
    <x v="0"/>
    <x v="0"/>
    <s v="Tesseramento"/>
    <x v="0"/>
    <x v="0"/>
    <x v="0"/>
    <m/>
  </r>
  <r>
    <n v="164528"/>
    <x v="0"/>
    <x v="0"/>
    <x v="0"/>
    <x v="0"/>
    <x v="0"/>
    <x v="100"/>
    <x v="0"/>
    <x v="0"/>
    <s v="Tesseramento"/>
    <x v="0"/>
    <x v="0"/>
    <x v="0"/>
    <m/>
  </r>
  <r>
    <n v="102687"/>
    <x v="0"/>
    <x v="0"/>
    <x v="0"/>
    <x v="0"/>
    <x v="0"/>
    <x v="100"/>
    <x v="0"/>
    <x v="1"/>
    <s v="Tesseramento"/>
    <x v="0"/>
    <x v="3"/>
    <x v="0"/>
    <m/>
  </r>
  <r>
    <n v="183122"/>
    <x v="0"/>
    <x v="0"/>
    <x v="0"/>
    <x v="1"/>
    <x v="0"/>
    <x v="100"/>
    <x v="0"/>
    <x v="1"/>
    <s v="Tesseramento"/>
    <x v="0"/>
    <x v="0"/>
    <x v="0"/>
    <m/>
  </r>
  <r>
    <n v="83443"/>
    <x v="0"/>
    <x v="0"/>
    <x v="0"/>
    <x v="0"/>
    <x v="0"/>
    <x v="100"/>
    <x v="0"/>
    <x v="0"/>
    <s v="Tesseramento"/>
    <x v="0"/>
    <x v="1"/>
    <x v="0"/>
    <m/>
  </r>
  <r>
    <n v="130691"/>
    <x v="0"/>
    <x v="0"/>
    <x v="0"/>
    <x v="1"/>
    <x v="0"/>
    <x v="100"/>
    <x v="0"/>
    <x v="1"/>
    <s v="Tesseramento"/>
    <x v="0"/>
    <x v="0"/>
    <x v="0"/>
    <m/>
  </r>
  <r>
    <n v="141409"/>
    <x v="0"/>
    <x v="0"/>
    <x v="0"/>
    <x v="0"/>
    <x v="0"/>
    <x v="100"/>
    <x v="0"/>
    <x v="0"/>
    <s v="Tesseramento"/>
    <x v="0"/>
    <x v="4"/>
    <x v="0"/>
    <m/>
  </r>
  <r>
    <n v="19475"/>
    <x v="0"/>
    <x v="0"/>
    <x v="0"/>
    <x v="0"/>
    <x v="0"/>
    <x v="100"/>
    <x v="0"/>
    <x v="1"/>
    <s v="Tesseramento"/>
    <x v="0"/>
    <x v="3"/>
    <x v="0"/>
    <m/>
  </r>
  <r>
    <n v="148905"/>
    <x v="0"/>
    <x v="0"/>
    <x v="0"/>
    <x v="1"/>
    <x v="0"/>
    <x v="100"/>
    <x v="0"/>
    <x v="1"/>
    <s v="Tesseramento"/>
    <x v="0"/>
    <x v="0"/>
    <x v="0"/>
    <m/>
  </r>
  <r>
    <n v="117738"/>
    <x v="0"/>
    <x v="0"/>
    <x v="0"/>
    <x v="0"/>
    <x v="0"/>
    <x v="100"/>
    <x v="0"/>
    <x v="0"/>
    <s v="Tesseramento"/>
    <x v="0"/>
    <x v="0"/>
    <x v="0"/>
    <m/>
  </r>
  <r>
    <n v="102626"/>
    <x v="0"/>
    <x v="0"/>
    <x v="0"/>
    <x v="0"/>
    <x v="0"/>
    <x v="100"/>
    <x v="0"/>
    <x v="0"/>
    <s v="Tesseramento"/>
    <x v="0"/>
    <x v="4"/>
    <x v="0"/>
    <m/>
  </r>
  <r>
    <n v="165315"/>
    <x v="0"/>
    <x v="0"/>
    <x v="0"/>
    <x v="0"/>
    <x v="0"/>
    <x v="100"/>
    <x v="0"/>
    <x v="0"/>
    <s v="Tesseramento"/>
    <x v="0"/>
    <x v="1"/>
    <x v="0"/>
    <m/>
  </r>
  <r>
    <n v="102618"/>
    <x v="0"/>
    <x v="0"/>
    <x v="0"/>
    <x v="0"/>
    <x v="0"/>
    <x v="100"/>
    <x v="0"/>
    <x v="1"/>
    <s v="Tesseramento"/>
    <x v="0"/>
    <x v="4"/>
    <x v="0"/>
    <m/>
  </r>
  <r>
    <n v="103314"/>
    <x v="0"/>
    <x v="0"/>
    <x v="0"/>
    <x v="0"/>
    <x v="0"/>
    <x v="100"/>
    <x v="0"/>
    <x v="0"/>
    <s v="Tesseramento"/>
    <x v="0"/>
    <x v="1"/>
    <x v="0"/>
    <m/>
  </r>
  <r>
    <n v="102802"/>
    <x v="0"/>
    <x v="0"/>
    <x v="0"/>
    <x v="0"/>
    <x v="0"/>
    <x v="100"/>
    <x v="0"/>
    <x v="0"/>
    <s v="Tesseramento"/>
    <x v="0"/>
    <x v="4"/>
    <x v="0"/>
    <m/>
  </r>
  <r>
    <n v="174501"/>
    <x v="0"/>
    <x v="0"/>
    <x v="0"/>
    <x v="0"/>
    <x v="0"/>
    <x v="100"/>
    <x v="0"/>
    <x v="0"/>
    <s v="Tesseramento"/>
    <x v="0"/>
    <x v="0"/>
    <x v="0"/>
    <m/>
  </r>
  <r>
    <n v="74619"/>
    <x v="0"/>
    <x v="0"/>
    <x v="0"/>
    <x v="0"/>
    <x v="0"/>
    <x v="100"/>
    <x v="0"/>
    <x v="0"/>
    <s v="Tesseramento"/>
    <x v="0"/>
    <x v="3"/>
    <x v="0"/>
    <m/>
  </r>
  <r>
    <n v="144519"/>
    <x v="0"/>
    <x v="0"/>
    <x v="0"/>
    <x v="0"/>
    <x v="0"/>
    <x v="100"/>
    <x v="0"/>
    <x v="0"/>
    <s v="Tesseramento"/>
    <x v="0"/>
    <x v="0"/>
    <x v="0"/>
    <m/>
  </r>
  <r>
    <n v="80049"/>
    <x v="0"/>
    <x v="0"/>
    <x v="0"/>
    <x v="0"/>
    <x v="0"/>
    <x v="100"/>
    <x v="0"/>
    <x v="1"/>
    <s v="Tesseramento"/>
    <x v="0"/>
    <x v="4"/>
    <x v="0"/>
    <m/>
  </r>
  <r>
    <n v="207010"/>
    <x v="0"/>
    <x v="0"/>
    <x v="0"/>
    <x v="0"/>
    <x v="0"/>
    <x v="100"/>
    <x v="0"/>
    <x v="0"/>
    <s v="Tesseramento"/>
    <x v="0"/>
    <x v="0"/>
    <x v="0"/>
    <m/>
  </r>
  <r>
    <n v="60648"/>
    <x v="0"/>
    <x v="0"/>
    <x v="0"/>
    <x v="0"/>
    <x v="0"/>
    <x v="100"/>
    <x v="0"/>
    <x v="0"/>
    <s v="Tesseramento"/>
    <x v="0"/>
    <x v="4"/>
    <x v="0"/>
    <m/>
  </r>
  <r>
    <n v="67364"/>
    <x v="0"/>
    <x v="0"/>
    <x v="0"/>
    <x v="0"/>
    <x v="0"/>
    <x v="100"/>
    <x v="0"/>
    <x v="1"/>
    <s v="Tesseramento"/>
    <x v="0"/>
    <x v="4"/>
    <x v="0"/>
    <m/>
  </r>
  <r>
    <n v="174182"/>
    <x v="0"/>
    <x v="0"/>
    <x v="0"/>
    <x v="0"/>
    <x v="0"/>
    <x v="100"/>
    <x v="0"/>
    <x v="1"/>
    <s v="Tesseramento"/>
    <x v="0"/>
    <x v="4"/>
    <x v="0"/>
    <m/>
  </r>
  <r>
    <n v="235929"/>
    <x v="0"/>
    <x v="1"/>
    <x v="1"/>
    <x v="2"/>
    <x v="0"/>
    <x v="100"/>
    <x v="0"/>
    <x v="1"/>
    <s v="Tesseramento"/>
    <x v="0"/>
    <x v="0"/>
    <x v="0"/>
    <m/>
  </r>
  <r>
    <n v="104087"/>
    <x v="0"/>
    <x v="0"/>
    <x v="0"/>
    <x v="0"/>
    <x v="0"/>
    <x v="100"/>
    <x v="0"/>
    <x v="0"/>
    <s v="Tesseramento"/>
    <x v="0"/>
    <x v="0"/>
    <x v="0"/>
    <m/>
  </r>
  <r>
    <n v="167141"/>
    <x v="0"/>
    <x v="0"/>
    <x v="0"/>
    <x v="4"/>
    <x v="0"/>
    <x v="100"/>
    <x v="0"/>
    <x v="0"/>
    <s v="Tesseramento"/>
    <x v="0"/>
    <x v="0"/>
    <x v="0"/>
    <m/>
  </r>
  <r>
    <n v="189410"/>
    <x v="0"/>
    <x v="0"/>
    <x v="0"/>
    <x v="1"/>
    <x v="0"/>
    <x v="100"/>
    <x v="0"/>
    <x v="0"/>
    <s v="Tesseramento"/>
    <x v="0"/>
    <x v="0"/>
    <x v="0"/>
    <m/>
  </r>
  <r>
    <n v="29441"/>
    <x v="0"/>
    <x v="0"/>
    <x v="0"/>
    <x v="0"/>
    <x v="0"/>
    <x v="100"/>
    <x v="0"/>
    <x v="0"/>
    <s v="Tesseramento"/>
    <x v="0"/>
    <x v="4"/>
    <x v="0"/>
    <m/>
  </r>
  <r>
    <n v="130457"/>
    <x v="0"/>
    <x v="0"/>
    <x v="2"/>
    <x v="0"/>
    <x v="0"/>
    <x v="100"/>
    <x v="0"/>
    <x v="0"/>
    <s v="Tesseramento"/>
    <x v="0"/>
    <x v="3"/>
    <x v="0"/>
    <m/>
  </r>
  <r>
    <n v="113164"/>
    <x v="0"/>
    <x v="0"/>
    <x v="0"/>
    <x v="0"/>
    <x v="0"/>
    <x v="100"/>
    <x v="0"/>
    <x v="0"/>
    <s v="Tesseramento"/>
    <x v="0"/>
    <x v="0"/>
    <x v="0"/>
    <m/>
  </r>
  <r>
    <n v="92891"/>
    <x v="0"/>
    <x v="0"/>
    <x v="0"/>
    <x v="0"/>
    <x v="0"/>
    <x v="100"/>
    <x v="0"/>
    <x v="1"/>
    <s v="Tesseramento"/>
    <x v="0"/>
    <x v="3"/>
    <x v="0"/>
    <m/>
  </r>
  <r>
    <n v="235924"/>
    <x v="0"/>
    <x v="0"/>
    <x v="1"/>
    <x v="1"/>
    <x v="0"/>
    <x v="100"/>
    <x v="0"/>
    <x v="0"/>
    <s v="Tesseramento"/>
    <x v="0"/>
    <x v="0"/>
    <x v="0"/>
    <m/>
  </r>
  <r>
    <n v="137119"/>
    <x v="0"/>
    <x v="0"/>
    <x v="0"/>
    <x v="0"/>
    <x v="7"/>
    <x v="45"/>
    <x v="0"/>
    <x v="0"/>
    <s v="Tesseramento"/>
    <x v="1"/>
    <x v="3"/>
    <x v="0"/>
    <m/>
  </r>
  <r>
    <n v="232458"/>
    <x v="0"/>
    <x v="1"/>
    <x v="0"/>
    <x v="1"/>
    <x v="7"/>
    <x v="45"/>
    <x v="0"/>
    <x v="0"/>
    <s v="Tesseramento"/>
    <x v="1"/>
    <x v="0"/>
    <x v="0"/>
    <m/>
  </r>
  <r>
    <n v="118883"/>
    <x v="0"/>
    <x v="1"/>
    <x v="0"/>
    <x v="0"/>
    <x v="7"/>
    <x v="45"/>
    <x v="0"/>
    <x v="0"/>
    <s v="Tesseramento"/>
    <x v="1"/>
    <x v="3"/>
    <x v="0"/>
    <m/>
  </r>
  <r>
    <n v="170055"/>
    <x v="0"/>
    <x v="1"/>
    <x v="0"/>
    <x v="0"/>
    <x v="7"/>
    <x v="45"/>
    <x v="0"/>
    <x v="0"/>
    <s v="Tesseramento"/>
    <x v="1"/>
    <x v="4"/>
    <x v="0"/>
    <m/>
  </r>
  <r>
    <n v="124612"/>
    <x v="0"/>
    <x v="1"/>
    <x v="0"/>
    <x v="0"/>
    <x v="7"/>
    <x v="45"/>
    <x v="0"/>
    <x v="0"/>
    <s v="Tesseramento"/>
    <x v="1"/>
    <x v="0"/>
    <x v="0"/>
    <m/>
  </r>
  <r>
    <n v="179205"/>
    <x v="0"/>
    <x v="0"/>
    <x v="0"/>
    <x v="1"/>
    <x v="7"/>
    <x v="45"/>
    <x v="0"/>
    <x v="0"/>
    <s v="Tesseramento"/>
    <x v="1"/>
    <x v="0"/>
    <x v="0"/>
    <m/>
  </r>
  <r>
    <n v="235863"/>
    <x v="1"/>
    <x v="0"/>
    <x v="1"/>
    <x v="2"/>
    <x v="4"/>
    <x v="101"/>
    <x v="0"/>
    <x v="1"/>
    <s v="Tesseramento"/>
    <x v="0"/>
    <x v="5"/>
    <x v="0"/>
    <m/>
  </r>
  <r>
    <n v="235862"/>
    <x v="1"/>
    <x v="0"/>
    <x v="1"/>
    <x v="2"/>
    <x v="4"/>
    <x v="101"/>
    <x v="0"/>
    <x v="0"/>
    <s v="Tesseramento"/>
    <x v="0"/>
    <x v="5"/>
    <x v="0"/>
    <m/>
  </r>
  <r>
    <n v="19332"/>
    <x v="0"/>
    <x v="0"/>
    <x v="0"/>
    <x v="0"/>
    <x v="11"/>
    <x v="102"/>
    <x v="0"/>
    <x v="0"/>
    <s v="Tesseramento"/>
    <x v="1"/>
    <x v="3"/>
    <x v="0"/>
    <m/>
  </r>
  <r>
    <n v="235864"/>
    <x v="1"/>
    <x v="0"/>
    <x v="1"/>
    <x v="2"/>
    <x v="4"/>
    <x v="101"/>
    <x v="0"/>
    <x v="1"/>
    <s v="Tesseramento"/>
    <x v="0"/>
    <x v="5"/>
    <x v="0"/>
    <m/>
  </r>
  <r>
    <n v="34100"/>
    <x v="0"/>
    <x v="2"/>
    <x v="0"/>
    <x v="0"/>
    <x v="7"/>
    <x v="103"/>
    <x v="1"/>
    <x v="0"/>
    <s v="Tesseramento"/>
    <x v="1"/>
    <x v="9"/>
    <x v="0"/>
    <m/>
  </r>
  <r>
    <n v="47011"/>
    <x v="0"/>
    <x v="0"/>
    <x v="0"/>
    <x v="0"/>
    <x v="7"/>
    <x v="103"/>
    <x v="0"/>
    <x v="0"/>
    <s v="Tesseramento"/>
    <x v="1"/>
    <x v="3"/>
    <x v="0"/>
    <m/>
  </r>
  <r>
    <n v="121865"/>
    <x v="0"/>
    <x v="0"/>
    <x v="0"/>
    <x v="0"/>
    <x v="4"/>
    <x v="101"/>
    <x v="0"/>
    <x v="0"/>
    <s v="Tesseramento"/>
    <x v="0"/>
    <x v="3"/>
    <x v="0"/>
    <m/>
  </r>
  <r>
    <n v="11120"/>
    <x v="0"/>
    <x v="0"/>
    <x v="0"/>
    <x v="0"/>
    <x v="7"/>
    <x v="103"/>
    <x v="0"/>
    <x v="1"/>
    <s v="Tesseramento"/>
    <x v="1"/>
    <x v="0"/>
    <x v="0"/>
    <m/>
  </r>
  <r>
    <n v="728"/>
    <x v="0"/>
    <x v="0"/>
    <x v="0"/>
    <x v="0"/>
    <x v="7"/>
    <x v="103"/>
    <x v="0"/>
    <x v="0"/>
    <s v="Tesseramento"/>
    <x v="1"/>
    <x v="0"/>
    <x v="0"/>
    <m/>
  </r>
  <r>
    <n v="4603"/>
    <x v="0"/>
    <x v="0"/>
    <x v="0"/>
    <x v="0"/>
    <x v="7"/>
    <x v="103"/>
    <x v="0"/>
    <x v="0"/>
    <s v="Tesseramento"/>
    <x v="1"/>
    <x v="4"/>
    <x v="0"/>
    <m/>
  </r>
  <r>
    <n v="4604"/>
    <x v="0"/>
    <x v="0"/>
    <x v="0"/>
    <x v="0"/>
    <x v="7"/>
    <x v="103"/>
    <x v="0"/>
    <x v="1"/>
    <s v="Tesseramento"/>
    <x v="1"/>
    <x v="4"/>
    <x v="0"/>
    <m/>
  </r>
  <r>
    <n v="4531"/>
    <x v="0"/>
    <x v="0"/>
    <x v="0"/>
    <x v="0"/>
    <x v="7"/>
    <x v="103"/>
    <x v="0"/>
    <x v="0"/>
    <s v="Tesseramento"/>
    <x v="1"/>
    <x v="4"/>
    <x v="0"/>
    <m/>
  </r>
  <r>
    <n v="4562"/>
    <x v="0"/>
    <x v="0"/>
    <x v="0"/>
    <x v="0"/>
    <x v="7"/>
    <x v="103"/>
    <x v="0"/>
    <x v="0"/>
    <s v="Tesseramento"/>
    <x v="1"/>
    <x v="4"/>
    <x v="0"/>
    <m/>
  </r>
  <r>
    <n v="4560"/>
    <x v="0"/>
    <x v="0"/>
    <x v="0"/>
    <x v="2"/>
    <x v="7"/>
    <x v="103"/>
    <x v="0"/>
    <x v="1"/>
    <s v="Tesseramento"/>
    <x v="1"/>
    <x v="4"/>
    <x v="0"/>
    <m/>
  </r>
  <r>
    <n v="4569"/>
    <x v="0"/>
    <x v="0"/>
    <x v="0"/>
    <x v="0"/>
    <x v="7"/>
    <x v="103"/>
    <x v="0"/>
    <x v="1"/>
    <s v="Tesseramento"/>
    <x v="1"/>
    <x v="3"/>
    <x v="0"/>
    <m/>
  </r>
  <r>
    <n v="4570"/>
    <x v="0"/>
    <x v="0"/>
    <x v="0"/>
    <x v="0"/>
    <x v="7"/>
    <x v="103"/>
    <x v="0"/>
    <x v="0"/>
    <s v="Tesseramento"/>
    <x v="1"/>
    <x v="4"/>
    <x v="0"/>
    <m/>
  </r>
  <r>
    <n v="155676"/>
    <x v="0"/>
    <x v="0"/>
    <x v="0"/>
    <x v="0"/>
    <x v="7"/>
    <x v="103"/>
    <x v="0"/>
    <x v="0"/>
    <s v="Tesseramento"/>
    <x v="1"/>
    <x v="0"/>
    <x v="0"/>
    <m/>
  </r>
  <r>
    <n v="183056"/>
    <x v="0"/>
    <x v="0"/>
    <x v="0"/>
    <x v="0"/>
    <x v="7"/>
    <x v="103"/>
    <x v="0"/>
    <x v="0"/>
    <s v="Tesseramento"/>
    <x v="1"/>
    <x v="0"/>
    <x v="0"/>
    <m/>
  </r>
  <r>
    <n v="4555"/>
    <x v="0"/>
    <x v="0"/>
    <x v="0"/>
    <x v="0"/>
    <x v="7"/>
    <x v="103"/>
    <x v="0"/>
    <x v="0"/>
    <s v="Tesseramento"/>
    <x v="1"/>
    <x v="4"/>
    <x v="0"/>
    <m/>
  </r>
  <r>
    <n v="4556"/>
    <x v="0"/>
    <x v="0"/>
    <x v="0"/>
    <x v="0"/>
    <x v="7"/>
    <x v="103"/>
    <x v="0"/>
    <x v="1"/>
    <s v="Tesseramento"/>
    <x v="1"/>
    <x v="4"/>
    <x v="0"/>
    <m/>
  </r>
  <r>
    <n v="153397"/>
    <x v="0"/>
    <x v="0"/>
    <x v="0"/>
    <x v="0"/>
    <x v="15"/>
    <x v="104"/>
    <x v="0"/>
    <x v="0"/>
    <s v="Tesseramento"/>
    <x v="1"/>
    <x v="0"/>
    <x v="0"/>
    <m/>
  </r>
  <r>
    <n v="29438"/>
    <x v="0"/>
    <x v="0"/>
    <x v="0"/>
    <x v="0"/>
    <x v="7"/>
    <x v="103"/>
    <x v="0"/>
    <x v="0"/>
    <s v="Tesseramento"/>
    <x v="1"/>
    <x v="4"/>
    <x v="0"/>
    <m/>
  </r>
  <r>
    <n v="147223"/>
    <x v="0"/>
    <x v="0"/>
    <x v="0"/>
    <x v="0"/>
    <x v="7"/>
    <x v="103"/>
    <x v="0"/>
    <x v="0"/>
    <s v="Tesseramento"/>
    <x v="1"/>
    <x v="0"/>
    <x v="0"/>
    <m/>
  </r>
  <r>
    <n v="43049"/>
    <x v="0"/>
    <x v="0"/>
    <x v="0"/>
    <x v="0"/>
    <x v="7"/>
    <x v="103"/>
    <x v="0"/>
    <x v="0"/>
    <s v="Tesseramento"/>
    <x v="1"/>
    <x v="3"/>
    <x v="0"/>
    <m/>
  </r>
  <r>
    <n v="68289"/>
    <x v="0"/>
    <x v="0"/>
    <x v="0"/>
    <x v="0"/>
    <x v="11"/>
    <x v="102"/>
    <x v="0"/>
    <x v="0"/>
    <s v="Tesseramento"/>
    <x v="1"/>
    <x v="0"/>
    <x v="0"/>
    <m/>
  </r>
  <r>
    <n v="47006"/>
    <x v="0"/>
    <x v="0"/>
    <x v="0"/>
    <x v="0"/>
    <x v="7"/>
    <x v="103"/>
    <x v="0"/>
    <x v="0"/>
    <s v="Tesseramento"/>
    <x v="1"/>
    <x v="3"/>
    <x v="0"/>
    <m/>
  </r>
  <r>
    <n v="191811"/>
    <x v="0"/>
    <x v="0"/>
    <x v="0"/>
    <x v="0"/>
    <x v="8"/>
    <x v="105"/>
    <x v="0"/>
    <x v="0"/>
    <s v="Tesseramento"/>
    <x v="2"/>
    <x v="0"/>
    <x v="0"/>
    <m/>
  </r>
  <r>
    <n v="36467"/>
    <x v="0"/>
    <x v="0"/>
    <x v="0"/>
    <x v="0"/>
    <x v="4"/>
    <x v="52"/>
    <x v="0"/>
    <x v="0"/>
    <s v="Tesseramento"/>
    <x v="1"/>
    <x v="4"/>
    <x v="0"/>
    <m/>
  </r>
  <r>
    <n v="170456"/>
    <x v="0"/>
    <x v="0"/>
    <x v="0"/>
    <x v="0"/>
    <x v="4"/>
    <x v="52"/>
    <x v="0"/>
    <x v="0"/>
    <s v="Tesseramento"/>
    <x v="1"/>
    <x v="0"/>
    <x v="0"/>
    <m/>
  </r>
  <r>
    <n v="221089"/>
    <x v="1"/>
    <x v="0"/>
    <x v="0"/>
    <x v="1"/>
    <x v="4"/>
    <x v="88"/>
    <x v="0"/>
    <x v="1"/>
    <s v="Tesseramento"/>
    <x v="1"/>
    <x v="6"/>
    <x v="0"/>
    <m/>
  </r>
  <r>
    <n v="221090"/>
    <x v="0"/>
    <x v="0"/>
    <x v="0"/>
    <x v="0"/>
    <x v="4"/>
    <x v="88"/>
    <x v="0"/>
    <x v="1"/>
    <s v="Tesseramento"/>
    <x v="1"/>
    <x v="0"/>
    <x v="0"/>
    <m/>
  </r>
  <r>
    <n v="224888"/>
    <x v="0"/>
    <x v="1"/>
    <x v="0"/>
    <x v="1"/>
    <x v="12"/>
    <x v="106"/>
    <x v="0"/>
    <x v="1"/>
    <s v="Tesseramento"/>
    <x v="1"/>
    <x v="0"/>
    <x v="0"/>
    <m/>
  </r>
  <r>
    <n v="210869"/>
    <x v="1"/>
    <x v="0"/>
    <x v="0"/>
    <x v="0"/>
    <x v="6"/>
    <x v="107"/>
    <x v="0"/>
    <x v="0"/>
    <s v="Tesseramento"/>
    <x v="1"/>
    <x v="5"/>
    <x v="0"/>
    <m/>
  </r>
  <r>
    <n v="193498"/>
    <x v="0"/>
    <x v="0"/>
    <x v="0"/>
    <x v="0"/>
    <x v="11"/>
    <x v="102"/>
    <x v="0"/>
    <x v="0"/>
    <s v="Tesseramento"/>
    <x v="1"/>
    <x v="3"/>
    <x v="0"/>
    <m/>
  </r>
  <r>
    <n v="26895"/>
    <x v="0"/>
    <x v="0"/>
    <x v="0"/>
    <x v="0"/>
    <x v="15"/>
    <x v="72"/>
    <x v="0"/>
    <x v="0"/>
    <s v="Tesseramento"/>
    <x v="1"/>
    <x v="3"/>
    <x v="0"/>
    <m/>
  </r>
  <r>
    <n v="26914"/>
    <x v="0"/>
    <x v="0"/>
    <x v="0"/>
    <x v="0"/>
    <x v="15"/>
    <x v="72"/>
    <x v="0"/>
    <x v="1"/>
    <s v="Tesseramento"/>
    <x v="1"/>
    <x v="0"/>
    <x v="0"/>
    <m/>
  </r>
  <r>
    <n v="136684"/>
    <x v="0"/>
    <x v="0"/>
    <x v="0"/>
    <x v="0"/>
    <x v="15"/>
    <x v="72"/>
    <x v="0"/>
    <x v="0"/>
    <s v="Tesseramento"/>
    <x v="1"/>
    <x v="0"/>
    <x v="0"/>
    <m/>
  </r>
  <r>
    <n v="211752"/>
    <x v="0"/>
    <x v="0"/>
    <x v="0"/>
    <x v="0"/>
    <x v="2"/>
    <x v="2"/>
    <x v="0"/>
    <x v="1"/>
    <s v="Tesseramento"/>
    <x v="1"/>
    <x v="3"/>
    <x v="0"/>
    <m/>
  </r>
  <r>
    <n v="161148"/>
    <x v="0"/>
    <x v="0"/>
    <x v="0"/>
    <x v="0"/>
    <x v="11"/>
    <x v="102"/>
    <x v="0"/>
    <x v="0"/>
    <s v="Tesseramento"/>
    <x v="1"/>
    <x v="3"/>
    <x v="0"/>
    <m/>
  </r>
  <r>
    <n v="171353"/>
    <x v="0"/>
    <x v="0"/>
    <x v="0"/>
    <x v="0"/>
    <x v="1"/>
    <x v="108"/>
    <x v="0"/>
    <x v="0"/>
    <s v="Tesseramento"/>
    <x v="0"/>
    <x v="0"/>
    <x v="0"/>
    <m/>
  </r>
  <r>
    <n v="94391"/>
    <x v="0"/>
    <x v="0"/>
    <x v="0"/>
    <x v="0"/>
    <x v="15"/>
    <x v="104"/>
    <x v="0"/>
    <x v="0"/>
    <s v="Tesseramento"/>
    <x v="1"/>
    <x v="3"/>
    <x v="0"/>
    <m/>
  </r>
  <r>
    <n v="76606"/>
    <x v="0"/>
    <x v="0"/>
    <x v="0"/>
    <x v="0"/>
    <x v="7"/>
    <x v="109"/>
    <x v="0"/>
    <x v="0"/>
    <s v="Tesseramento"/>
    <x v="1"/>
    <x v="3"/>
    <x v="0"/>
    <m/>
  </r>
  <r>
    <n v="226558"/>
    <x v="0"/>
    <x v="0"/>
    <x v="0"/>
    <x v="0"/>
    <x v="7"/>
    <x v="109"/>
    <x v="0"/>
    <x v="0"/>
    <s v="Tesseramento"/>
    <x v="1"/>
    <x v="0"/>
    <x v="0"/>
    <m/>
  </r>
  <r>
    <n v="82463"/>
    <x v="0"/>
    <x v="0"/>
    <x v="0"/>
    <x v="0"/>
    <x v="4"/>
    <x v="110"/>
    <x v="0"/>
    <x v="0"/>
    <s v="Tesseramento"/>
    <x v="1"/>
    <x v="3"/>
    <x v="0"/>
    <m/>
  </r>
  <r>
    <n v="218591"/>
    <x v="0"/>
    <x v="0"/>
    <x v="0"/>
    <x v="0"/>
    <x v="7"/>
    <x v="109"/>
    <x v="0"/>
    <x v="0"/>
    <s v="Tesseramento"/>
    <x v="1"/>
    <x v="3"/>
    <x v="0"/>
    <m/>
  </r>
  <r>
    <n v="161940"/>
    <x v="0"/>
    <x v="0"/>
    <x v="0"/>
    <x v="0"/>
    <x v="7"/>
    <x v="109"/>
    <x v="0"/>
    <x v="0"/>
    <s v="Tesseramento"/>
    <x v="1"/>
    <x v="0"/>
    <x v="0"/>
    <m/>
  </r>
  <r>
    <n v="186907"/>
    <x v="0"/>
    <x v="0"/>
    <x v="0"/>
    <x v="1"/>
    <x v="4"/>
    <x v="111"/>
    <x v="0"/>
    <x v="0"/>
    <s v="Tesseramento"/>
    <x v="3"/>
    <x v="0"/>
    <x v="0"/>
    <m/>
  </r>
  <r>
    <n v="186910"/>
    <x v="0"/>
    <x v="0"/>
    <x v="0"/>
    <x v="1"/>
    <x v="4"/>
    <x v="111"/>
    <x v="0"/>
    <x v="1"/>
    <s v="Tesseramento"/>
    <x v="3"/>
    <x v="0"/>
    <x v="0"/>
    <m/>
  </r>
  <r>
    <n v="211427"/>
    <x v="1"/>
    <x v="0"/>
    <x v="0"/>
    <x v="1"/>
    <x v="6"/>
    <x v="107"/>
    <x v="0"/>
    <x v="0"/>
    <s v="Tesseramento"/>
    <x v="1"/>
    <x v="5"/>
    <x v="0"/>
    <m/>
  </r>
  <r>
    <n v="236021"/>
    <x v="0"/>
    <x v="1"/>
    <x v="1"/>
    <x v="2"/>
    <x v="15"/>
    <x v="104"/>
    <x v="0"/>
    <x v="0"/>
    <s v="Tesseramento"/>
    <x v="1"/>
    <x v="0"/>
    <x v="0"/>
    <m/>
  </r>
  <r>
    <n v="98560"/>
    <x v="0"/>
    <x v="0"/>
    <x v="0"/>
    <x v="0"/>
    <x v="8"/>
    <x v="112"/>
    <x v="0"/>
    <x v="0"/>
    <s v="Tesseramento"/>
    <x v="1"/>
    <x v="3"/>
    <x v="0"/>
    <m/>
  </r>
  <r>
    <n v="231733"/>
    <x v="0"/>
    <x v="1"/>
    <x v="0"/>
    <x v="3"/>
    <x v="8"/>
    <x v="113"/>
    <x v="0"/>
    <x v="0"/>
    <s v="Tesseramento"/>
    <x v="0"/>
    <x v="0"/>
    <x v="0"/>
    <m/>
  </r>
  <r>
    <n v="230959"/>
    <x v="0"/>
    <x v="1"/>
    <x v="0"/>
    <x v="3"/>
    <x v="8"/>
    <x v="113"/>
    <x v="0"/>
    <x v="0"/>
    <s v="Tesseramento"/>
    <x v="0"/>
    <x v="0"/>
    <x v="0"/>
    <m/>
  </r>
  <r>
    <n v="230961"/>
    <x v="0"/>
    <x v="1"/>
    <x v="0"/>
    <x v="3"/>
    <x v="8"/>
    <x v="113"/>
    <x v="0"/>
    <x v="0"/>
    <s v="Tesseramento"/>
    <x v="0"/>
    <x v="0"/>
    <x v="0"/>
    <m/>
  </r>
  <r>
    <n v="236020"/>
    <x v="0"/>
    <x v="1"/>
    <x v="1"/>
    <x v="2"/>
    <x v="15"/>
    <x v="104"/>
    <x v="0"/>
    <x v="1"/>
    <s v="Tesseramento"/>
    <x v="1"/>
    <x v="0"/>
    <x v="0"/>
    <m/>
  </r>
  <r>
    <n v="236127"/>
    <x v="0"/>
    <x v="0"/>
    <x v="1"/>
    <x v="2"/>
    <x v="1"/>
    <x v="1"/>
    <x v="0"/>
    <x v="0"/>
    <s v="Tesseramento"/>
    <x v="0"/>
    <x v="3"/>
    <x v="0"/>
    <m/>
  </r>
  <r>
    <n v="203227"/>
    <x v="0"/>
    <x v="0"/>
    <x v="0"/>
    <x v="0"/>
    <x v="12"/>
    <x v="114"/>
    <x v="0"/>
    <x v="1"/>
    <s v="Tesseramento"/>
    <x v="1"/>
    <x v="4"/>
    <x v="0"/>
    <m/>
  </r>
  <r>
    <n v="203228"/>
    <x v="0"/>
    <x v="0"/>
    <x v="0"/>
    <x v="0"/>
    <x v="12"/>
    <x v="114"/>
    <x v="0"/>
    <x v="0"/>
    <s v="Tesseramento"/>
    <x v="1"/>
    <x v="4"/>
    <x v="0"/>
    <m/>
  </r>
  <r>
    <n v="90540"/>
    <x v="0"/>
    <x v="0"/>
    <x v="0"/>
    <x v="0"/>
    <x v="4"/>
    <x v="110"/>
    <x v="0"/>
    <x v="1"/>
    <s v="Tesseramento"/>
    <x v="1"/>
    <x v="3"/>
    <x v="0"/>
    <m/>
  </r>
  <r>
    <n v="22837"/>
    <x v="0"/>
    <x v="0"/>
    <x v="0"/>
    <x v="0"/>
    <x v="8"/>
    <x v="115"/>
    <x v="0"/>
    <x v="0"/>
    <s v="Tesseramento"/>
    <x v="1"/>
    <x v="4"/>
    <x v="0"/>
    <m/>
  </r>
  <r>
    <n v="179070"/>
    <x v="0"/>
    <x v="0"/>
    <x v="0"/>
    <x v="1"/>
    <x v="8"/>
    <x v="115"/>
    <x v="0"/>
    <x v="0"/>
    <s v="Tesseramento"/>
    <x v="1"/>
    <x v="4"/>
    <x v="0"/>
    <m/>
  </r>
  <r>
    <n v="218184"/>
    <x v="0"/>
    <x v="1"/>
    <x v="0"/>
    <x v="1"/>
    <x v="4"/>
    <x v="116"/>
    <x v="0"/>
    <x v="0"/>
    <s v="Tesseramento"/>
    <x v="1"/>
    <x v="0"/>
    <x v="0"/>
    <m/>
  </r>
  <r>
    <n v="216772"/>
    <x v="0"/>
    <x v="0"/>
    <x v="0"/>
    <x v="0"/>
    <x v="8"/>
    <x v="115"/>
    <x v="0"/>
    <x v="0"/>
    <s v="Tesseramento"/>
    <x v="1"/>
    <x v="0"/>
    <x v="0"/>
    <m/>
  </r>
  <r>
    <n v="159184"/>
    <x v="0"/>
    <x v="0"/>
    <x v="0"/>
    <x v="0"/>
    <x v="8"/>
    <x v="115"/>
    <x v="0"/>
    <x v="0"/>
    <s v="Tesseramento"/>
    <x v="1"/>
    <x v="3"/>
    <x v="0"/>
    <m/>
  </r>
  <r>
    <n v="201191"/>
    <x v="0"/>
    <x v="0"/>
    <x v="0"/>
    <x v="1"/>
    <x v="8"/>
    <x v="115"/>
    <x v="0"/>
    <x v="0"/>
    <s v="Tesseramento"/>
    <x v="1"/>
    <x v="3"/>
    <x v="0"/>
    <m/>
  </r>
  <r>
    <n v="201189"/>
    <x v="0"/>
    <x v="0"/>
    <x v="0"/>
    <x v="1"/>
    <x v="8"/>
    <x v="115"/>
    <x v="0"/>
    <x v="1"/>
    <s v="Tesseramento"/>
    <x v="1"/>
    <x v="3"/>
    <x v="0"/>
    <m/>
  </r>
  <r>
    <n v="14102"/>
    <x v="0"/>
    <x v="0"/>
    <x v="0"/>
    <x v="0"/>
    <x v="8"/>
    <x v="115"/>
    <x v="0"/>
    <x v="0"/>
    <s v="Tesseramento"/>
    <x v="1"/>
    <x v="4"/>
    <x v="0"/>
    <m/>
  </r>
  <r>
    <n v="185904"/>
    <x v="0"/>
    <x v="0"/>
    <x v="0"/>
    <x v="0"/>
    <x v="8"/>
    <x v="115"/>
    <x v="0"/>
    <x v="0"/>
    <s v="Tesseramento"/>
    <x v="1"/>
    <x v="3"/>
    <x v="0"/>
    <m/>
  </r>
  <r>
    <n v="218572"/>
    <x v="0"/>
    <x v="0"/>
    <x v="0"/>
    <x v="0"/>
    <x v="8"/>
    <x v="115"/>
    <x v="0"/>
    <x v="0"/>
    <s v="Tesseramento"/>
    <x v="1"/>
    <x v="0"/>
    <x v="0"/>
    <m/>
  </r>
  <r>
    <n v="143628"/>
    <x v="0"/>
    <x v="0"/>
    <x v="0"/>
    <x v="0"/>
    <x v="8"/>
    <x v="115"/>
    <x v="0"/>
    <x v="0"/>
    <s v="Tesseramento"/>
    <x v="1"/>
    <x v="3"/>
    <x v="0"/>
    <m/>
  </r>
  <r>
    <n v="215708"/>
    <x v="1"/>
    <x v="0"/>
    <x v="0"/>
    <x v="0"/>
    <x v="8"/>
    <x v="115"/>
    <x v="0"/>
    <x v="0"/>
    <s v="Tesseramento"/>
    <x v="1"/>
    <x v="7"/>
    <x v="0"/>
    <m/>
  </r>
  <r>
    <n v="225770"/>
    <x v="1"/>
    <x v="0"/>
    <x v="0"/>
    <x v="2"/>
    <x v="8"/>
    <x v="115"/>
    <x v="0"/>
    <x v="0"/>
    <s v="Tesseramento"/>
    <x v="1"/>
    <x v="5"/>
    <x v="0"/>
    <m/>
  </r>
  <r>
    <n v="99426"/>
    <x v="0"/>
    <x v="0"/>
    <x v="0"/>
    <x v="0"/>
    <x v="8"/>
    <x v="115"/>
    <x v="0"/>
    <x v="0"/>
    <s v="Tesseramento"/>
    <x v="1"/>
    <x v="4"/>
    <x v="0"/>
    <m/>
  </r>
  <r>
    <n v="126536"/>
    <x v="0"/>
    <x v="0"/>
    <x v="0"/>
    <x v="0"/>
    <x v="8"/>
    <x v="115"/>
    <x v="0"/>
    <x v="0"/>
    <s v="Tesseramento"/>
    <x v="1"/>
    <x v="3"/>
    <x v="0"/>
    <m/>
  </r>
  <r>
    <n v="236216"/>
    <x v="0"/>
    <x v="1"/>
    <x v="1"/>
    <x v="2"/>
    <x v="11"/>
    <x v="24"/>
    <x v="0"/>
    <x v="0"/>
    <s v="Tesseramento"/>
    <x v="1"/>
    <x v="1"/>
    <x v="0"/>
    <m/>
  </r>
  <r>
    <n v="185400"/>
    <x v="0"/>
    <x v="0"/>
    <x v="0"/>
    <x v="1"/>
    <x v="8"/>
    <x v="115"/>
    <x v="0"/>
    <x v="1"/>
    <s v="Tesseramento"/>
    <x v="1"/>
    <x v="4"/>
    <x v="0"/>
    <m/>
  </r>
  <r>
    <n v="210532"/>
    <x v="0"/>
    <x v="0"/>
    <x v="0"/>
    <x v="0"/>
    <x v="8"/>
    <x v="115"/>
    <x v="0"/>
    <x v="0"/>
    <s v="Tesseramento"/>
    <x v="1"/>
    <x v="0"/>
    <x v="0"/>
    <m/>
  </r>
  <r>
    <n v="105653"/>
    <x v="0"/>
    <x v="0"/>
    <x v="0"/>
    <x v="1"/>
    <x v="8"/>
    <x v="115"/>
    <x v="0"/>
    <x v="0"/>
    <s v="Tesseramento"/>
    <x v="1"/>
    <x v="4"/>
    <x v="0"/>
    <m/>
  </r>
  <r>
    <n v="47878"/>
    <x v="0"/>
    <x v="0"/>
    <x v="0"/>
    <x v="4"/>
    <x v="8"/>
    <x v="115"/>
    <x v="0"/>
    <x v="0"/>
    <s v="Tesseramento"/>
    <x v="1"/>
    <x v="4"/>
    <x v="0"/>
    <m/>
  </r>
  <r>
    <n v="104892"/>
    <x v="0"/>
    <x v="0"/>
    <x v="0"/>
    <x v="0"/>
    <x v="8"/>
    <x v="115"/>
    <x v="0"/>
    <x v="1"/>
    <s v="Tesseramento"/>
    <x v="1"/>
    <x v="3"/>
    <x v="0"/>
    <m/>
  </r>
  <r>
    <n v="88051"/>
    <x v="0"/>
    <x v="0"/>
    <x v="0"/>
    <x v="0"/>
    <x v="8"/>
    <x v="115"/>
    <x v="0"/>
    <x v="0"/>
    <s v="Tesseramento"/>
    <x v="1"/>
    <x v="3"/>
    <x v="0"/>
    <m/>
  </r>
  <r>
    <n v="150406"/>
    <x v="0"/>
    <x v="0"/>
    <x v="0"/>
    <x v="1"/>
    <x v="8"/>
    <x v="115"/>
    <x v="0"/>
    <x v="0"/>
    <s v="Tesseramento"/>
    <x v="1"/>
    <x v="0"/>
    <x v="0"/>
    <m/>
  </r>
  <r>
    <n v="168123"/>
    <x v="0"/>
    <x v="0"/>
    <x v="0"/>
    <x v="0"/>
    <x v="8"/>
    <x v="115"/>
    <x v="0"/>
    <x v="0"/>
    <s v="Tesseramento"/>
    <x v="1"/>
    <x v="1"/>
    <x v="0"/>
    <m/>
  </r>
  <r>
    <n v="146071"/>
    <x v="0"/>
    <x v="0"/>
    <x v="0"/>
    <x v="0"/>
    <x v="8"/>
    <x v="115"/>
    <x v="0"/>
    <x v="0"/>
    <s v="Tesseramento"/>
    <x v="1"/>
    <x v="3"/>
    <x v="0"/>
    <m/>
  </r>
  <r>
    <n v="43867"/>
    <x v="0"/>
    <x v="0"/>
    <x v="0"/>
    <x v="0"/>
    <x v="9"/>
    <x v="117"/>
    <x v="0"/>
    <x v="0"/>
    <s v="Tesseramento"/>
    <x v="1"/>
    <x v="4"/>
    <x v="0"/>
    <m/>
  </r>
  <r>
    <n v="43866"/>
    <x v="0"/>
    <x v="0"/>
    <x v="0"/>
    <x v="4"/>
    <x v="9"/>
    <x v="117"/>
    <x v="0"/>
    <x v="1"/>
    <s v="Tesseramento"/>
    <x v="1"/>
    <x v="4"/>
    <x v="0"/>
    <m/>
  </r>
  <r>
    <n v="30857"/>
    <x v="0"/>
    <x v="0"/>
    <x v="0"/>
    <x v="0"/>
    <x v="9"/>
    <x v="117"/>
    <x v="0"/>
    <x v="0"/>
    <s v="Tesseramento"/>
    <x v="1"/>
    <x v="3"/>
    <x v="0"/>
    <m/>
  </r>
  <r>
    <n v="47437"/>
    <x v="0"/>
    <x v="0"/>
    <x v="0"/>
    <x v="0"/>
    <x v="9"/>
    <x v="117"/>
    <x v="0"/>
    <x v="1"/>
    <s v="Tesseramento"/>
    <x v="1"/>
    <x v="4"/>
    <x v="0"/>
    <m/>
  </r>
  <r>
    <n v="203571"/>
    <x v="1"/>
    <x v="0"/>
    <x v="2"/>
    <x v="3"/>
    <x v="8"/>
    <x v="115"/>
    <x v="0"/>
    <x v="0"/>
    <s v="Tesseramento"/>
    <x v="1"/>
    <x v="5"/>
    <x v="0"/>
    <m/>
  </r>
  <r>
    <n v="177364"/>
    <x v="1"/>
    <x v="0"/>
    <x v="0"/>
    <x v="0"/>
    <x v="8"/>
    <x v="115"/>
    <x v="0"/>
    <x v="0"/>
    <s v="Tesseramento"/>
    <x v="1"/>
    <x v="6"/>
    <x v="0"/>
    <s v="B"/>
  </r>
  <r>
    <n v="236049"/>
    <x v="0"/>
    <x v="1"/>
    <x v="1"/>
    <x v="0"/>
    <x v="3"/>
    <x v="118"/>
    <x v="0"/>
    <x v="0"/>
    <s v="Tesseramento"/>
    <x v="1"/>
    <x v="0"/>
    <x v="0"/>
    <m/>
  </r>
  <r>
    <n v="133611"/>
    <x v="0"/>
    <x v="0"/>
    <x v="0"/>
    <x v="0"/>
    <x v="4"/>
    <x v="110"/>
    <x v="0"/>
    <x v="1"/>
    <s v="Tesseramento"/>
    <x v="1"/>
    <x v="3"/>
    <x v="0"/>
    <m/>
  </r>
  <r>
    <n v="112625"/>
    <x v="0"/>
    <x v="0"/>
    <x v="0"/>
    <x v="0"/>
    <x v="4"/>
    <x v="110"/>
    <x v="0"/>
    <x v="0"/>
    <s v="Tesseramento"/>
    <x v="1"/>
    <x v="4"/>
    <x v="0"/>
    <m/>
  </r>
  <r>
    <n v="93364"/>
    <x v="0"/>
    <x v="0"/>
    <x v="0"/>
    <x v="0"/>
    <x v="4"/>
    <x v="110"/>
    <x v="0"/>
    <x v="0"/>
    <s v="Tesseramento"/>
    <x v="1"/>
    <x v="4"/>
    <x v="0"/>
    <m/>
  </r>
  <r>
    <n v="21509"/>
    <x v="0"/>
    <x v="0"/>
    <x v="2"/>
    <x v="0"/>
    <x v="4"/>
    <x v="80"/>
    <x v="0"/>
    <x v="0"/>
    <s v="Tesseramento"/>
    <x v="1"/>
    <x v="3"/>
    <x v="0"/>
    <m/>
  </r>
  <r>
    <n v="165796"/>
    <x v="0"/>
    <x v="0"/>
    <x v="0"/>
    <x v="0"/>
    <x v="8"/>
    <x v="115"/>
    <x v="0"/>
    <x v="0"/>
    <s v="Tesseramento"/>
    <x v="1"/>
    <x v="0"/>
    <x v="0"/>
    <m/>
  </r>
  <r>
    <n v="115146"/>
    <x v="0"/>
    <x v="0"/>
    <x v="0"/>
    <x v="0"/>
    <x v="8"/>
    <x v="115"/>
    <x v="0"/>
    <x v="0"/>
    <s v="Tesseramento"/>
    <x v="1"/>
    <x v="4"/>
    <x v="0"/>
    <m/>
  </r>
  <r>
    <n v="190892"/>
    <x v="1"/>
    <x v="0"/>
    <x v="0"/>
    <x v="1"/>
    <x v="8"/>
    <x v="115"/>
    <x v="0"/>
    <x v="0"/>
    <s v="Tesseramento"/>
    <x v="1"/>
    <x v="5"/>
    <x v="0"/>
    <m/>
  </r>
  <r>
    <n v="190891"/>
    <x v="1"/>
    <x v="0"/>
    <x v="0"/>
    <x v="0"/>
    <x v="8"/>
    <x v="115"/>
    <x v="0"/>
    <x v="0"/>
    <s v="Tesseramento"/>
    <x v="1"/>
    <x v="6"/>
    <x v="0"/>
    <m/>
  </r>
  <r>
    <n v="124746"/>
    <x v="0"/>
    <x v="0"/>
    <x v="0"/>
    <x v="0"/>
    <x v="4"/>
    <x v="116"/>
    <x v="0"/>
    <x v="0"/>
    <s v="Tesseramento"/>
    <x v="1"/>
    <x v="4"/>
    <x v="0"/>
    <m/>
  </r>
  <r>
    <n v="124748"/>
    <x v="0"/>
    <x v="0"/>
    <x v="0"/>
    <x v="0"/>
    <x v="4"/>
    <x v="116"/>
    <x v="0"/>
    <x v="1"/>
    <s v="Tesseramento"/>
    <x v="1"/>
    <x v="4"/>
    <x v="0"/>
    <m/>
  </r>
  <r>
    <n v="129483"/>
    <x v="0"/>
    <x v="0"/>
    <x v="0"/>
    <x v="4"/>
    <x v="4"/>
    <x v="58"/>
    <x v="0"/>
    <x v="0"/>
    <s v="Tesseramento"/>
    <x v="1"/>
    <x v="4"/>
    <x v="0"/>
    <m/>
  </r>
  <r>
    <n v="121672"/>
    <x v="0"/>
    <x v="0"/>
    <x v="0"/>
    <x v="4"/>
    <x v="4"/>
    <x v="58"/>
    <x v="0"/>
    <x v="0"/>
    <s v="Tesseramento"/>
    <x v="1"/>
    <x v="0"/>
    <x v="0"/>
    <m/>
  </r>
  <r>
    <n v="209734"/>
    <x v="0"/>
    <x v="0"/>
    <x v="0"/>
    <x v="2"/>
    <x v="4"/>
    <x v="58"/>
    <x v="0"/>
    <x v="1"/>
    <s v="Tesseramento"/>
    <x v="1"/>
    <x v="0"/>
    <x v="0"/>
    <m/>
  </r>
  <r>
    <n v="173221"/>
    <x v="0"/>
    <x v="0"/>
    <x v="0"/>
    <x v="0"/>
    <x v="4"/>
    <x v="58"/>
    <x v="0"/>
    <x v="0"/>
    <s v="Tesseramento"/>
    <x v="1"/>
    <x v="0"/>
    <x v="0"/>
    <m/>
  </r>
  <r>
    <n v="201638"/>
    <x v="0"/>
    <x v="0"/>
    <x v="0"/>
    <x v="0"/>
    <x v="4"/>
    <x v="58"/>
    <x v="0"/>
    <x v="1"/>
    <s v="Tesseramento"/>
    <x v="1"/>
    <x v="3"/>
    <x v="0"/>
    <m/>
  </r>
  <r>
    <n v="131332"/>
    <x v="0"/>
    <x v="0"/>
    <x v="0"/>
    <x v="0"/>
    <x v="4"/>
    <x v="58"/>
    <x v="0"/>
    <x v="0"/>
    <s v="Tesseramento"/>
    <x v="1"/>
    <x v="0"/>
    <x v="0"/>
    <m/>
  </r>
  <r>
    <n v="139499"/>
    <x v="0"/>
    <x v="0"/>
    <x v="0"/>
    <x v="1"/>
    <x v="11"/>
    <x v="86"/>
    <x v="0"/>
    <x v="0"/>
    <s v="Tesseramento"/>
    <x v="0"/>
    <x v="3"/>
    <x v="0"/>
    <m/>
  </r>
  <r>
    <n v="139500"/>
    <x v="0"/>
    <x v="0"/>
    <x v="0"/>
    <x v="1"/>
    <x v="11"/>
    <x v="86"/>
    <x v="0"/>
    <x v="1"/>
    <s v="Tesseramento"/>
    <x v="0"/>
    <x v="3"/>
    <x v="0"/>
    <m/>
  </r>
  <r>
    <n v="166872"/>
    <x v="0"/>
    <x v="0"/>
    <x v="0"/>
    <x v="0"/>
    <x v="4"/>
    <x v="58"/>
    <x v="0"/>
    <x v="0"/>
    <s v="Tesseramento"/>
    <x v="1"/>
    <x v="3"/>
    <x v="0"/>
    <m/>
  </r>
  <r>
    <n v="955"/>
    <x v="0"/>
    <x v="0"/>
    <x v="2"/>
    <x v="0"/>
    <x v="4"/>
    <x v="58"/>
    <x v="0"/>
    <x v="0"/>
    <s v="Tesseramento"/>
    <x v="1"/>
    <x v="1"/>
    <x v="0"/>
    <m/>
  </r>
  <r>
    <n v="181469"/>
    <x v="0"/>
    <x v="0"/>
    <x v="0"/>
    <x v="0"/>
    <x v="1"/>
    <x v="108"/>
    <x v="0"/>
    <x v="0"/>
    <s v="Tesseramento"/>
    <x v="0"/>
    <x v="0"/>
    <x v="0"/>
    <m/>
  </r>
  <r>
    <n v="236015"/>
    <x v="0"/>
    <x v="0"/>
    <x v="1"/>
    <x v="2"/>
    <x v="4"/>
    <x v="119"/>
    <x v="0"/>
    <x v="0"/>
    <s v="Tesseramento"/>
    <x v="1"/>
    <x v="4"/>
    <x v="0"/>
    <m/>
  </r>
  <r>
    <n v="227779"/>
    <x v="0"/>
    <x v="0"/>
    <x v="0"/>
    <x v="1"/>
    <x v="1"/>
    <x v="108"/>
    <x v="0"/>
    <x v="0"/>
    <s v="Tesseramento"/>
    <x v="0"/>
    <x v="4"/>
    <x v="0"/>
    <m/>
  </r>
  <r>
    <n v="48548"/>
    <x v="0"/>
    <x v="0"/>
    <x v="0"/>
    <x v="0"/>
    <x v="1"/>
    <x v="108"/>
    <x v="0"/>
    <x v="1"/>
    <s v="Tesseramento"/>
    <x v="0"/>
    <x v="0"/>
    <x v="0"/>
    <m/>
  </r>
  <r>
    <n v="181712"/>
    <x v="0"/>
    <x v="0"/>
    <x v="0"/>
    <x v="0"/>
    <x v="1"/>
    <x v="108"/>
    <x v="0"/>
    <x v="1"/>
    <s v="Tesseramento"/>
    <x v="0"/>
    <x v="3"/>
    <x v="0"/>
    <m/>
  </r>
  <r>
    <n v="139034"/>
    <x v="0"/>
    <x v="0"/>
    <x v="0"/>
    <x v="0"/>
    <x v="11"/>
    <x v="120"/>
    <x v="0"/>
    <x v="0"/>
    <s v="Tesseramento"/>
    <x v="1"/>
    <x v="0"/>
    <x v="0"/>
    <m/>
  </r>
  <r>
    <n v="235817"/>
    <x v="0"/>
    <x v="0"/>
    <x v="1"/>
    <x v="3"/>
    <x v="4"/>
    <x v="58"/>
    <x v="0"/>
    <x v="1"/>
    <s v="Tesseramento"/>
    <x v="1"/>
    <x v="0"/>
    <x v="0"/>
    <m/>
  </r>
  <r>
    <n v="148107"/>
    <x v="1"/>
    <x v="0"/>
    <x v="0"/>
    <x v="0"/>
    <x v="3"/>
    <x v="85"/>
    <x v="0"/>
    <x v="0"/>
    <s v="Tesseramento"/>
    <x v="1"/>
    <x v="6"/>
    <x v="0"/>
    <s v="B"/>
  </r>
  <r>
    <n v="203433"/>
    <x v="0"/>
    <x v="0"/>
    <x v="0"/>
    <x v="0"/>
    <x v="14"/>
    <x v="121"/>
    <x v="0"/>
    <x v="1"/>
    <s v="Tesseramento"/>
    <x v="1"/>
    <x v="0"/>
    <x v="0"/>
    <m/>
  </r>
  <r>
    <n v="203425"/>
    <x v="1"/>
    <x v="0"/>
    <x v="0"/>
    <x v="0"/>
    <x v="14"/>
    <x v="121"/>
    <x v="0"/>
    <x v="1"/>
    <s v="Tesseramento"/>
    <x v="1"/>
    <x v="6"/>
    <x v="0"/>
    <m/>
  </r>
  <r>
    <n v="200645"/>
    <x v="0"/>
    <x v="0"/>
    <x v="0"/>
    <x v="0"/>
    <x v="14"/>
    <x v="121"/>
    <x v="0"/>
    <x v="0"/>
    <s v="Tesseramento"/>
    <x v="1"/>
    <x v="3"/>
    <x v="0"/>
    <m/>
  </r>
  <r>
    <n v="191862"/>
    <x v="0"/>
    <x v="0"/>
    <x v="0"/>
    <x v="0"/>
    <x v="14"/>
    <x v="121"/>
    <x v="0"/>
    <x v="0"/>
    <s v="Tesseramento"/>
    <x v="1"/>
    <x v="0"/>
    <x v="0"/>
    <m/>
  </r>
  <r>
    <n v="108202"/>
    <x v="0"/>
    <x v="0"/>
    <x v="0"/>
    <x v="0"/>
    <x v="14"/>
    <x v="121"/>
    <x v="0"/>
    <x v="1"/>
    <s v="Tesseramento"/>
    <x v="1"/>
    <x v="3"/>
    <x v="0"/>
    <m/>
  </r>
  <r>
    <n v="63118"/>
    <x v="0"/>
    <x v="0"/>
    <x v="0"/>
    <x v="0"/>
    <x v="14"/>
    <x v="121"/>
    <x v="0"/>
    <x v="0"/>
    <s v="Tesseramento"/>
    <x v="1"/>
    <x v="0"/>
    <x v="0"/>
    <m/>
  </r>
  <r>
    <n v="79420"/>
    <x v="0"/>
    <x v="0"/>
    <x v="0"/>
    <x v="0"/>
    <x v="14"/>
    <x v="121"/>
    <x v="0"/>
    <x v="0"/>
    <s v="Tesseramento"/>
    <x v="1"/>
    <x v="3"/>
    <x v="0"/>
    <m/>
  </r>
  <r>
    <n v="233166"/>
    <x v="0"/>
    <x v="0"/>
    <x v="0"/>
    <x v="0"/>
    <x v="14"/>
    <x v="121"/>
    <x v="0"/>
    <x v="0"/>
    <s v="Tesseramento"/>
    <x v="1"/>
    <x v="4"/>
    <x v="0"/>
    <m/>
  </r>
  <r>
    <n v="4390"/>
    <x v="0"/>
    <x v="0"/>
    <x v="0"/>
    <x v="0"/>
    <x v="14"/>
    <x v="121"/>
    <x v="0"/>
    <x v="0"/>
    <s v="Tesseramento"/>
    <x v="1"/>
    <x v="0"/>
    <x v="0"/>
    <m/>
  </r>
  <r>
    <n v="115325"/>
    <x v="0"/>
    <x v="0"/>
    <x v="0"/>
    <x v="0"/>
    <x v="14"/>
    <x v="121"/>
    <x v="0"/>
    <x v="1"/>
    <s v="Tesseramento"/>
    <x v="1"/>
    <x v="3"/>
    <x v="0"/>
    <m/>
  </r>
  <r>
    <n v="115316"/>
    <x v="0"/>
    <x v="0"/>
    <x v="0"/>
    <x v="0"/>
    <x v="14"/>
    <x v="121"/>
    <x v="0"/>
    <x v="0"/>
    <s v="Tesseramento"/>
    <x v="1"/>
    <x v="0"/>
    <x v="0"/>
    <m/>
  </r>
  <r>
    <n v="4386"/>
    <x v="0"/>
    <x v="0"/>
    <x v="0"/>
    <x v="0"/>
    <x v="14"/>
    <x v="121"/>
    <x v="0"/>
    <x v="0"/>
    <s v="Tesseramento"/>
    <x v="1"/>
    <x v="3"/>
    <x v="0"/>
    <m/>
  </r>
  <r>
    <n v="211093"/>
    <x v="1"/>
    <x v="0"/>
    <x v="0"/>
    <x v="0"/>
    <x v="12"/>
    <x v="122"/>
    <x v="0"/>
    <x v="0"/>
    <s v="Tesseramento"/>
    <x v="0"/>
    <x v="5"/>
    <x v="0"/>
    <m/>
  </r>
  <r>
    <n v="229344"/>
    <x v="0"/>
    <x v="1"/>
    <x v="0"/>
    <x v="1"/>
    <x v="7"/>
    <x v="45"/>
    <x v="0"/>
    <x v="1"/>
    <s v="Tesseramento"/>
    <x v="1"/>
    <x v="0"/>
    <x v="0"/>
    <m/>
  </r>
  <r>
    <n v="86799"/>
    <x v="0"/>
    <x v="0"/>
    <x v="0"/>
    <x v="0"/>
    <x v="11"/>
    <x v="120"/>
    <x v="0"/>
    <x v="0"/>
    <s v="Tesseramento"/>
    <x v="1"/>
    <x v="3"/>
    <x v="0"/>
    <m/>
  </r>
  <r>
    <n v="230512"/>
    <x v="1"/>
    <x v="0"/>
    <x v="0"/>
    <x v="3"/>
    <x v="11"/>
    <x v="120"/>
    <x v="0"/>
    <x v="0"/>
    <s v="Tesseramento"/>
    <x v="1"/>
    <x v="6"/>
    <x v="0"/>
    <m/>
  </r>
  <r>
    <n v="231141"/>
    <x v="1"/>
    <x v="0"/>
    <x v="0"/>
    <x v="3"/>
    <x v="11"/>
    <x v="120"/>
    <x v="0"/>
    <x v="0"/>
    <s v="Tesseramento"/>
    <x v="1"/>
    <x v="7"/>
    <x v="0"/>
    <m/>
  </r>
  <r>
    <n v="35183"/>
    <x v="0"/>
    <x v="0"/>
    <x v="0"/>
    <x v="0"/>
    <x v="11"/>
    <x v="120"/>
    <x v="0"/>
    <x v="0"/>
    <s v="Tesseramento"/>
    <x v="1"/>
    <x v="3"/>
    <x v="0"/>
    <m/>
  </r>
  <r>
    <n v="93853"/>
    <x v="0"/>
    <x v="0"/>
    <x v="0"/>
    <x v="0"/>
    <x v="11"/>
    <x v="120"/>
    <x v="0"/>
    <x v="0"/>
    <s v="Tesseramento"/>
    <x v="1"/>
    <x v="0"/>
    <x v="0"/>
    <m/>
  </r>
  <r>
    <n v="35317"/>
    <x v="0"/>
    <x v="0"/>
    <x v="0"/>
    <x v="0"/>
    <x v="11"/>
    <x v="120"/>
    <x v="0"/>
    <x v="0"/>
    <s v="Tesseramento"/>
    <x v="1"/>
    <x v="4"/>
    <x v="0"/>
    <m/>
  </r>
  <r>
    <n v="225433"/>
    <x v="1"/>
    <x v="0"/>
    <x v="0"/>
    <x v="0"/>
    <x v="11"/>
    <x v="120"/>
    <x v="0"/>
    <x v="0"/>
    <s v="Tesseramento"/>
    <x v="1"/>
    <x v="7"/>
    <x v="0"/>
    <m/>
  </r>
  <r>
    <n v="20843"/>
    <x v="0"/>
    <x v="0"/>
    <x v="0"/>
    <x v="0"/>
    <x v="11"/>
    <x v="120"/>
    <x v="0"/>
    <x v="0"/>
    <s v="Tesseramento"/>
    <x v="1"/>
    <x v="3"/>
    <x v="0"/>
    <m/>
  </r>
  <r>
    <n v="130034"/>
    <x v="0"/>
    <x v="0"/>
    <x v="0"/>
    <x v="0"/>
    <x v="11"/>
    <x v="120"/>
    <x v="0"/>
    <x v="0"/>
    <s v="Tesseramento"/>
    <x v="1"/>
    <x v="4"/>
    <x v="0"/>
    <m/>
  </r>
  <r>
    <n v="182203"/>
    <x v="0"/>
    <x v="0"/>
    <x v="0"/>
    <x v="1"/>
    <x v="8"/>
    <x v="115"/>
    <x v="0"/>
    <x v="1"/>
    <s v="Tesseramento"/>
    <x v="1"/>
    <x v="0"/>
    <x v="0"/>
    <m/>
  </r>
  <r>
    <n v="182208"/>
    <x v="0"/>
    <x v="0"/>
    <x v="0"/>
    <x v="1"/>
    <x v="8"/>
    <x v="115"/>
    <x v="0"/>
    <x v="0"/>
    <s v="Tesseramento"/>
    <x v="1"/>
    <x v="0"/>
    <x v="0"/>
    <m/>
  </r>
  <r>
    <n v="168128"/>
    <x v="0"/>
    <x v="0"/>
    <x v="0"/>
    <x v="0"/>
    <x v="8"/>
    <x v="115"/>
    <x v="0"/>
    <x v="0"/>
    <s v="Tesseramento"/>
    <x v="1"/>
    <x v="0"/>
    <x v="0"/>
    <m/>
  </r>
  <r>
    <n v="148675"/>
    <x v="0"/>
    <x v="0"/>
    <x v="0"/>
    <x v="0"/>
    <x v="8"/>
    <x v="115"/>
    <x v="0"/>
    <x v="0"/>
    <s v="Tesseramento"/>
    <x v="1"/>
    <x v="4"/>
    <x v="0"/>
    <m/>
  </r>
  <r>
    <n v="165821"/>
    <x v="0"/>
    <x v="0"/>
    <x v="0"/>
    <x v="0"/>
    <x v="8"/>
    <x v="115"/>
    <x v="0"/>
    <x v="0"/>
    <s v="Tesseramento"/>
    <x v="1"/>
    <x v="0"/>
    <x v="0"/>
    <m/>
  </r>
  <r>
    <n v="173914"/>
    <x v="0"/>
    <x v="0"/>
    <x v="0"/>
    <x v="1"/>
    <x v="8"/>
    <x v="115"/>
    <x v="0"/>
    <x v="1"/>
    <s v="Tesseramento"/>
    <x v="1"/>
    <x v="0"/>
    <x v="0"/>
    <m/>
  </r>
  <r>
    <n v="72138"/>
    <x v="0"/>
    <x v="0"/>
    <x v="0"/>
    <x v="0"/>
    <x v="0"/>
    <x v="66"/>
    <x v="0"/>
    <x v="0"/>
    <s v="Tesseramento"/>
    <x v="1"/>
    <x v="3"/>
    <x v="0"/>
    <m/>
  </r>
  <r>
    <n v="223540"/>
    <x v="0"/>
    <x v="0"/>
    <x v="0"/>
    <x v="0"/>
    <x v="8"/>
    <x v="115"/>
    <x v="0"/>
    <x v="0"/>
    <s v="Tesseramento"/>
    <x v="1"/>
    <x v="0"/>
    <x v="0"/>
    <m/>
  </r>
  <r>
    <n v="12210"/>
    <x v="0"/>
    <x v="0"/>
    <x v="0"/>
    <x v="0"/>
    <x v="4"/>
    <x v="14"/>
    <x v="0"/>
    <x v="0"/>
    <s v="Tesseramento"/>
    <x v="1"/>
    <x v="3"/>
    <x v="0"/>
    <m/>
  </r>
  <r>
    <n v="47245"/>
    <x v="0"/>
    <x v="0"/>
    <x v="0"/>
    <x v="0"/>
    <x v="4"/>
    <x v="14"/>
    <x v="0"/>
    <x v="1"/>
    <s v="Tesseramento"/>
    <x v="1"/>
    <x v="4"/>
    <x v="0"/>
    <m/>
  </r>
  <r>
    <n v="175824"/>
    <x v="0"/>
    <x v="0"/>
    <x v="0"/>
    <x v="0"/>
    <x v="4"/>
    <x v="14"/>
    <x v="0"/>
    <x v="1"/>
    <s v="Tesseramento"/>
    <x v="1"/>
    <x v="4"/>
    <x v="0"/>
    <m/>
  </r>
  <r>
    <n v="174337"/>
    <x v="0"/>
    <x v="0"/>
    <x v="0"/>
    <x v="0"/>
    <x v="8"/>
    <x v="115"/>
    <x v="0"/>
    <x v="0"/>
    <s v="Tesseramento"/>
    <x v="1"/>
    <x v="4"/>
    <x v="0"/>
    <m/>
  </r>
  <r>
    <n v="117609"/>
    <x v="0"/>
    <x v="0"/>
    <x v="0"/>
    <x v="0"/>
    <x v="8"/>
    <x v="115"/>
    <x v="0"/>
    <x v="0"/>
    <s v="Tesseramento"/>
    <x v="1"/>
    <x v="4"/>
    <x v="0"/>
    <m/>
  </r>
  <r>
    <n v="224987"/>
    <x v="0"/>
    <x v="0"/>
    <x v="0"/>
    <x v="1"/>
    <x v="8"/>
    <x v="115"/>
    <x v="0"/>
    <x v="0"/>
    <s v="Tesseramento"/>
    <x v="1"/>
    <x v="0"/>
    <x v="0"/>
    <m/>
  </r>
  <r>
    <n v="223542"/>
    <x v="0"/>
    <x v="0"/>
    <x v="0"/>
    <x v="0"/>
    <x v="8"/>
    <x v="115"/>
    <x v="0"/>
    <x v="0"/>
    <s v="Tesseramento"/>
    <x v="1"/>
    <x v="0"/>
    <x v="0"/>
    <m/>
  </r>
  <r>
    <n v="200957"/>
    <x v="0"/>
    <x v="0"/>
    <x v="0"/>
    <x v="0"/>
    <x v="7"/>
    <x v="123"/>
    <x v="0"/>
    <x v="0"/>
    <s v="Tesseramento"/>
    <x v="1"/>
    <x v="0"/>
    <x v="0"/>
    <m/>
  </r>
  <r>
    <n v="232643"/>
    <x v="1"/>
    <x v="0"/>
    <x v="0"/>
    <x v="1"/>
    <x v="7"/>
    <x v="123"/>
    <x v="0"/>
    <x v="1"/>
    <s v="Tesseramento"/>
    <x v="1"/>
    <x v="5"/>
    <x v="0"/>
    <m/>
  </r>
  <r>
    <n v="25271"/>
    <x v="0"/>
    <x v="0"/>
    <x v="0"/>
    <x v="0"/>
    <x v="7"/>
    <x v="123"/>
    <x v="0"/>
    <x v="0"/>
    <s v="Tesseramento"/>
    <x v="1"/>
    <x v="4"/>
    <x v="0"/>
    <m/>
  </r>
  <r>
    <n v="13682"/>
    <x v="0"/>
    <x v="0"/>
    <x v="0"/>
    <x v="0"/>
    <x v="7"/>
    <x v="123"/>
    <x v="0"/>
    <x v="0"/>
    <s v="Tesseramento"/>
    <x v="1"/>
    <x v="0"/>
    <x v="0"/>
    <m/>
  </r>
  <r>
    <n v="138580"/>
    <x v="0"/>
    <x v="0"/>
    <x v="0"/>
    <x v="1"/>
    <x v="8"/>
    <x v="115"/>
    <x v="0"/>
    <x v="0"/>
    <s v="Tesseramento"/>
    <x v="1"/>
    <x v="4"/>
    <x v="0"/>
    <m/>
  </r>
  <r>
    <n v="152421"/>
    <x v="0"/>
    <x v="0"/>
    <x v="0"/>
    <x v="0"/>
    <x v="8"/>
    <x v="115"/>
    <x v="0"/>
    <x v="0"/>
    <s v="Tesseramento"/>
    <x v="1"/>
    <x v="0"/>
    <x v="0"/>
    <m/>
  </r>
  <r>
    <n v="231950"/>
    <x v="0"/>
    <x v="1"/>
    <x v="0"/>
    <x v="0"/>
    <x v="7"/>
    <x v="123"/>
    <x v="0"/>
    <x v="0"/>
    <s v="Tesseramento"/>
    <x v="1"/>
    <x v="1"/>
    <x v="0"/>
    <m/>
  </r>
  <r>
    <n v="139577"/>
    <x v="0"/>
    <x v="0"/>
    <x v="0"/>
    <x v="0"/>
    <x v="7"/>
    <x v="123"/>
    <x v="0"/>
    <x v="0"/>
    <s v="Tesseramento"/>
    <x v="1"/>
    <x v="0"/>
    <x v="0"/>
    <m/>
  </r>
  <r>
    <n v="156784"/>
    <x v="0"/>
    <x v="0"/>
    <x v="0"/>
    <x v="0"/>
    <x v="8"/>
    <x v="115"/>
    <x v="0"/>
    <x v="1"/>
    <s v="Tesseramento"/>
    <x v="1"/>
    <x v="3"/>
    <x v="0"/>
    <m/>
  </r>
  <r>
    <n v="145314"/>
    <x v="0"/>
    <x v="0"/>
    <x v="0"/>
    <x v="0"/>
    <x v="7"/>
    <x v="123"/>
    <x v="0"/>
    <x v="1"/>
    <s v="Tesseramento"/>
    <x v="1"/>
    <x v="0"/>
    <x v="0"/>
    <m/>
  </r>
  <r>
    <n v="168130"/>
    <x v="1"/>
    <x v="0"/>
    <x v="0"/>
    <x v="0"/>
    <x v="8"/>
    <x v="115"/>
    <x v="0"/>
    <x v="1"/>
    <s v="Tesseramento"/>
    <x v="1"/>
    <x v="2"/>
    <x v="0"/>
    <m/>
  </r>
  <r>
    <n v="163001"/>
    <x v="0"/>
    <x v="0"/>
    <x v="0"/>
    <x v="0"/>
    <x v="7"/>
    <x v="123"/>
    <x v="0"/>
    <x v="0"/>
    <s v="Tesseramento"/>
    <x v="1"/>
    <x v="0"/>
    <x v="0"/>
    <m/>
  </r>
  <r>
    <n v="28279"/>
    <x v="0"/>
    <x v="0"/>
    <x v="0"/>
    <x v="0"/>
    <x v="7"/>
    <x v="123"/>
    <x v="0"/>
    <x v="0"/>
    <s v="Tesseramento"/>
    <x v="1"/>
    <x v="4"/>
    <x v="0"/>
    <m/>
  </r>
  <r>
    <n v="168129"/>
    <x v="1"/>
    <x v="0"/>
    <x v="0"/>
    <x v="0"/>
    <x v="8"/>
    <x v="115"/>
    <x v="0"/>
    <x v="0"/>
    <s v="Tesseramento"/>
    <x v="1"/>
    <x v="5"/>
    <x v="0"/>
    <m/>
  </r>
  <r>
    <n v="113685"/>
    <x v="0"/>
    <x v="0"/>
    <x v="0"/>
    <x v="0"/>
    <x v="7"/>
    <x v="123"/>
    <x v="0"/>
    <x v="0"/>
    <s v="Tesseramento"/>
    <x v="1"/>
    <x v="1"/>
    <x v="0"/>
    <m/>
  </r>
  <r>
    <n v="199099"/>
    <x v="0"/>
    <x v="0"/>
    <x v="0"/>
    <x v="0"/>
    <x v="8"/>
    <x v="115"/>
    <x v="0"/>
    <x v="0"/>
    <s v="Tesseramento"/>
    <x v="1"/>
    <x v="4"/>
    <x v="0"/>
    <m/>
  </r>
  <r>
    <n v="95020"/>
    <x v="0"/>
    <x v="0"/>
    <x v="0"/>
    <x v="0"/>
    <x v="7"/>
    <x v="123"/>
    <x v="0"/>
    <x v="0"/>
    <s v="Tesseramento"/>
    <x v="1"/>
    <x v="4"/>
    <x v="0"/>
    <m/>
  </r>
  <r>
    <n v="95021"/>
    <x v="0"/>
    <x v="0"/>
    <x v="0"/>
    <x v="0"/>
    <x v="7"/>
    <x v="123"/>
    <x v="0"/>
    <x v="1"/>
    <s v="Tesseramento"/>
    <x v="1"/>
    <x v="4"/>
    <x v="0"/>
    <m/>
  </r>
  <r>
    <n v="856"/>
    <x v="0"/>
    <x v="0"/>
    <x v="0"/>
    <x v="0"/>
    <x v="7"/>
    <x v="123"/>
    <x v="0"/>
    <x v="0"/>
    <s v="Tesseramento"/>
    <x v="1"/>
    <x v="1"/>
    <x v="0"/>
    <m/>
  </r>
  <r>
    <n v="236135"/>
    <x v="1"/>
    <x v="1"/>
    <x v="1"/>
    <x v="2"/>
    <x v="4"/>
    <x v="124"/>
    <x v="0"/>
    <x v="1"/>
    <s v="Tesseramento"/>
    <x v="1"/>
    <x v="5"/>
    <x v="0"/>
    <m/>
  </r>
  <r>
    <n v="160154"/>
    <x v="0"/>
    <x v="0"/>
    <x v="0"/>
    <x v="0"/>
    <x v="4"/>
    <x v="58"/>
    <x v="0"/>
    <x v="0"/>
    <s v="Tesseramento"/>
    <x v="1"/>
    <x v="0"/>
    <x v="0"/>
    <m/>
  </r>
  <r>
    <n v="1061"/>
    <x v="0"/>
    <x v="0"/>
    <x v="0"/>
    <x v="0"/>
    <x v="7"/>
    <x v="123"/>
    <x v="0"/>
    <x v="0"/>
    <s v="Tesseramento"/>
    <x v="1"/>
    <x v="4"/>
    <x v="0"/>
    <m/>
  </r>
  <r>
    <n v="150403"/>
    <x v="0"/>
    <x v="0"/>
    <x v="0"/>
    <x v="0"/>
    <x v="8"/>
    <x v="115"/>
    <x v="0"/>
    <x v="0"/>
    <s v="Tesseramento"/>
    <x v="1"/>
    <x v="0"/>
    <x v="0"/>
    <m/>
  </r>
  <r>
    <n v="17364"/>
    <x v="0"/>
    <x v="0"/>
    <x v="0"/>
    <x v="0"/>
    <x v="7"/>
    <x v="123"/>
    <x v="0"/>
    <x v="0"/>
    <s v="Tesseramento"/>
    <x v="1"/>
    <x v="0"/>
    <x v="0"/>
    <m/>
  </r>
  <r>
    <n v="165471"/>
    <x v="0"/>
    <x v="0"/>
    <x v="0"/>
    <x v="0"/>
    <x v="8"/>
    <x v="115"/>
    <x v="0"/>
    <x v="0"/>
    <s v="Tesseramento"/>
    <x v="1"/>
    <x v="0"/>
    <x v="0"/>
    <m/>
  </r>
  <r>
    <n v="215974"/>
    <x v="0"/>
    <x v="0"/>
    <x v="0"/>
    <x v="1"/>
    <x v="8"/>
    <x v="115"/>
    <x v="0"/>
    <x v="0"/>
    <s v="Tesseramento"/>
    <x v="1"/>
    <x v="0"/>
    <x v="0"/>
    <m/>
  </r>
  <r>
    <n v="227671"/>
    <x v="0"/>
    <x v="0"/>
    <x v="0"/>
    <x v="3"/>
    <x v="4"/>
    <x v="58"/>
    <x v="0"/>
    <x v="1"/>
    <s v="Tesseramento"/>
    <x v="1"/>
    <x v="3"/>
    <x v="0"/>
    <m/>
  </r>
  <r>
    <n v="191351"/>
    <x v="0"/>
    <x v="0"/>
    <x v="0"/>
    <x v="1"/>
    <x v="8"/>
    <x v="115"/>
    <x v="0"/>
    <x v="1"/>
    <s v="Tesseramento"/>
    <x v="1"/>
    <x v="3"/>
    <x v="0"/>
    <m/>
  </r>
  <r>
    <n v="169411"/>
    <x v="1"/>
    <x v="0"/>
    <x v="0"/>
    <x v="0"/>
    <x v="8"/>
    <x v="115"/>
    <x v="0"/>
    <x v="0"/>
    <s v="Tesseramento"/>
    <x v="1"/>
    <x v="5"/>
    <x v="0"/>
    <s v="B"/>
  </r>
  <r>
    <n v="171325"/>
    <x v="0"/>
    <x v="0"/>
    <x v="0"/>
    <x v="0"/>
    <x v="8"/>
    <x v="115"/>
    <x v="0"/>
    <x v="0"/>
    <s v="Tesseramento"/>
    <x v="1"/>
    <x v="0"/>
    <x v="0"/>
    <m/>
  </r>
  <r>
    <n v="214289"/>
    <x v="0"/>
    <x v="0"/>
    <x v="0"/>
    <x v="0"/>
    <x v="8"/>
    <x v="115"/>
    <x v="0"/>
    <x v="0"/>
    <s v="Tesseramento"/>
    <x v="1"/>
    <x v="0"/>
    <x v="0"/>
    <m/>
  </r>
  <r>
    <n v="199528"/>
    <x v="0"/>
    <x v="0"/>
    <x v="0"/>
    <x v="1"/>
    <x v="8"/>
    <x v="115"/>
    <x v="0"/>
    <x v="0"/>
    <s v="Tesseramento"/>
    <x v="1"/>
    <x v="0"/>
    <x v="0"/>
    <m/>
  </r>
  <r>
    <n v="138589"/>
    <x v="0"/>
    <x v="0"/>
    <x v="0"/>
    <x v="0"/>
    <x v="8"/>
    <x v="115"/>
    <x v="0"/>
    <x v="1"/>
    <s v="Tesseramento"/>
    <x v="1"/>
    <x v="0"/>
    <x v="0"/>
    <m/>
  </r>
  <r>
    <n v="1724"/>
    <x v="0"/>
    <x v="0"/>
    <x v="0"/>
    <x v="0"/>
    <x v="2"/>
    <x v="2"/>
    <x v="0"/>
    <x v="0"/>
    <s v="Tesseramento"/>
    <x v="1"/>
    <x v="3"/>
    <x v="0"/>
    <m/>
  </r>
  <r>
    <n v="140641"/>
    <x v="0"/>
    <x v="0"/>
    <x v="0"/>
    <x v="0"/>
    <x v="8"/>
    <x v="115"/>
    <x v="0"/>
    <x v="0"/>
    <s v="Tesseramento"/>
    <x v="1"/>
    <x v="0"/>
    <x v="0"/>
    <m/>
  </r>
  <r>
    <n v="152403"/>
    <x v="0"/>
    <x v="0"/>
    <x v="0"/>
    <x v="0"/>
    <x v="8"/>
    <x v="115"/>
    <x v="0"/>
    <x v="0"/>
    <s v="Tesseramento"/>
    <x v="1"/>
    <x v="4"/>
    <x v="0"/>
    <m/>
  </r>
  <r>
    <n v="63704"/>
    <x v="0"/>
    <x v="0"/>
    <x v="0"/>
    <x v="0"/>
    <x v="2"/>
    <x v="2"/>
    <x v="0"/>
    <x v="0"/>
    <s v="Tesseramento"/>
    <x v="1"/>
    <x v="0"/>
    <x v="0"/>
    <m/>
  </r>
  <r>
    <n v="236136"/>
    <x v="0"/>
    <x v="1"/>
    <x v="1"/>
    <x v="2"/>
    <x v="4"/>
    <x v="124"/>
    <x v="0"/>
    <x v="1"/>
    <s v="Tesseramento"/>
    <x v="1"/>
    <x v="0"/>
    <x v="0"/>
    <m/>
  </r>
  <r>
    <n v="210992"/>
    <x v="0"/>
    <x v="0"/>
    <x v="0"/>
    <x v="1"/>
    <x v="4"/>
    <x v="88"/>
    <x v="0"/>
    <x v="1"/>
    <s v="Tesseramento"/>
    <x v="1"/>
    <x v="0"/>
    <x v="0"/>
    <m/>
  </r>
  <r>
    <n v="156044"/>
    <x v="0"/>
    <x v="0"/>
    <x v="0"/>
    <x v="0"/>
    <x v="4"/>
    <x v="124"/>
    <x v="0"/>
    <x v="0"/>
    <s v="Tesseramento"/>
    <x v="1"/>
    <x v="4"/>
    <x v="0"/>
    <m/>
  </r>
  <r>
    <n v="190495"/>
    <x v="0"/>
    <x v="0"/>
    <x v="0"/>
    <x v="0"/>
    <x v="4"/>
    <x v="124"/>
    <x v="0"/>
    <x v="0"/>
    <s v="Tesseramento"/>
    <x v="1"/>
    <x v="0"/>
    <x v="0"/>
    <m/>
  </r>
  <r>
    <n v="194177"/>
    <x v="0"/>
    <x v="0"/>
    <x v="0"/>
    <x v="0"/>
    <x v="4"/>
    <x v="124"/>
    <x v="0"/>
    <x v="0"/>
    <s v="Tesseramento"/>
    <x v="1"/>
    <x v="0"/>
    <x v="0"/>
    <m/>
  </r>
  <r>
    <n v="228044"/>
    <x v="0"/>
    <x v="0"/>
    <x v="0"/>
    <x v="0"/>
    <x v="4"/>
    <x v="124"/>
    <x v="0"/>
    <x v="0"/>
    <s v="Tesseramento"/>
    <x v="1"/>
    <x v="1"/>
    <x v="0"/>
    <m/>
  </r>
  <r>
    <n v="226598"/>
    <x v="0"/>
    <x v="1"/>
    <x v="0"/>
    <x v="0"/>
    <x v="1"/>
    <x v="48"/>
    <x v="0"/>
    <x v="0"/>
    <s v="Tesseramento"/>
    <x v="1"/>
    <x v="1"/>
    <x v="0"/>
    <m/>
  </r>
  <r>
    <n v="141724"/>
    <x v="0"/>
    <x v="0"/>
    <x v="0"/>
    <x v="0"/>
    <x v="1"/>
    <x v="48"/>
    <x v="0"/>
    <x v="0"/>
    <s v="Tesseramento"/>
    <x v="1"/>
    <x v="0"/>
    <x v="0"/>
    <m/>
  </r>
  <r>
    <n v="91170"/>
    <x v="0"/>
    <x v="0"/>
    <x v="0"/>
    <x v="0"/>
    <x v="1"/>
    <x v="48"/>
    <x v="0"/>
    <x v="0"/>
    <s v="Tesseramento"/>
    <x v="1"/>
    <x v="3"/>
    <x v="0"/>
    <m/>
  </r>
  <r>
    <n v="162736"/>
    <x v="0"/>
    <x v="0"/>
    <x v="0"/>
    <x v="0"/>
    <x v="1"/>
    <x v="48"/>
    <x v="0"/>
    <x v="0"/>
    <s v="Tesseramento"/>
    <x v="1"/>
    <x v="0"/>
    <x v="0"/>
    <m/>
  </r>
  <r>
    <n v="144141"/>
    <x v="0"/>
    <x v="0"/>
    <x v="0"/>
    <x v="0"/>
    <x v="1"/>
    <x v="48"/>
    <x v="0"/>
    <x v="0"/>
    <s v="Tesseramento"/>
    <x v="1"/>
    <x v="0"/>
    <x v="0"/>
    <m/>
  </r>
  <r>
    <n v="228043"/>
    <x v="0"/>
    <x v="0"/>
    <x v="0"/>
    <x v="1"/>
    <x v="4"/>
    <x v="124"/>
    <x v="0"/>
    <x v="1"/>
    <s v="Tesseramento"/>
    <x v="1"/>
    <x v="0"/>
    <x v="0"/>
    <m/>
  </r>
  <r>
    <n v="186159"/>
    <x v="0"/>
    <x v="0"/>
    <x v="0"/>
    <x v="0"/>
    <x v="4"/>
    <x v="124"/>
    <x v="0"/>
    <x v="0"/>
    <s v="Tesseramento"/>
    <x v="1"/>
    <x v="0"/>
    <x v="0"/>
    <m/>
  </r>
  <r>
    <n v="60926"/>
    <x v="0"/>
    <x v="0"/>
    <x v="0"/>
    <x v="0"/>
    <x v="4"/>
    <x v="125"/>
    <x v="0"/>
    <x v="0"/>
    <s v="Tesseramento"/>
    <x v="1"/>
    <x v="4"/>
    <x v="0"/>
    <m/>
  </r>
  <r>
    <n v="70272"/>
    <x v="0"/>
    <x v="0"/>
    <x v="0"/>
    <x v="0"/>
    <x v="4"/>
    <x v="125"/>
    <x v="0"/>
    <x v="0"/>
    <s v="Tesseramento"/>
    <x v="1"/>
    <x v="0"/>
    <x v="0"/>
    <m/>
  </r>
  <r>
    <n v="72805"/>
    <x v="0"/>
    <x v="0"/>
    <x v="0"/>
    <x v="0"/>
    <x v="4"/>
    <x v="125"/>
    <x v="0"/>
    <x v="1"/>
    <s v="Tesseramento"/>
    <x v="1"/>
    <x v="0"/>
    <x v="0"/>
    <m/>
  </r>
  <r>
    <n v="205513"/>
    <x v="0"/>
    <x v="0"/>
    <x v="0"/>
    <x v="5"/>
    <x v="4"/>
    <x v="125"/>
    <x v="0"/>
    <x v="0"/>
    <s v="Tesseramento"/>
    <x v="1"/>
    <x v="0"/>
    <x v="0"/>
    <m/>
  </r>
  <r>
    <n v="20120"/>
    <x v="0"/>
    <x v="0"/>
    <x v="0"/>
    <x v="0"/>
    <x v="11"/>
    <x v="126"/>
    <x v="0"/>
    <x v="0"/>
    <s v="Tesseramento"/>
    <x v="1"/>
    <x v="1"/>
    <x v="0"/>
    <m/>
  </r>
  <r>
    <n v="199618"/>
    <x v="0"/>
    <x v="0"/>
    <x v="0"/>
    <x v="0"/>
    <x v="4"/>
    <x v="125"/>
    <x v="0"/>
    <x v="1"/>
    <s v="Tesseramento"/>
    <x v="1"/>
    <x v="3"/>
    <x v="0"/>
    <m/>
  </r>
  <r>
    <n v="81172"/>
    <x v="0"/>
    <x v="0"/>
    <x v="0"/>
    <x v="0"/>
    <x v="4"/>
    <x v="125"/>
    <x v="0"/>
    <x v="0"/>
    <s v="Tesseramento"/>
    <x v="1"/>
    <x v="0"/>
    <x v="0"/>
    <m/>
  </r>
  <r>
    <n v="115768"/>
    <x v="0"/>
    <x v="0"/>
    <x v="0"/>
    <x v="4"/>
    <x v="8"/>
    <x v="127"/>
    <x v="0"/>
    <x v="0"/>
    <s v="Tesseramento"/>
    <x v="1"/>
    <x v="4"/>
    <x v="0"/>
    <m/>
  </r>
  <r>
    <n v="156903"/>
    <x v="0"/>
    <x v="0"/>
    <x v="0"/>
    <x v="0"/>
    <x v="4"/>
    <x v="125"/>
    <x v="0"/>
    <x v="0"/>
    <s v="Tesseramento"/>
    <x v="1"/>
    <x v="4"/>
    <x v="0"/>
    <m/>
  </r>
  <r>
    <n v="219913"/>
    <x v="0"/>
    <x v="0"/>
    <x v="0"/>
    <x v="1"/>
    <x v="4"/>
    <x v="125"/>
    <x v="0"/>
    <x v="0"/>
    <s v="Tesseramento"/>
    <x v="1"/>
    <x v="0"/>
    <x v="0"/>
    <m/>
  </r>
  <r>
    <n v="189322"/>
    <x v="0"/>
    <x v="0"/>
    <x v="0"/>
    <x v="0"/>
    <x v="4"/>
    <x v="125"/>
    <x v="0"/>
    <x v="1"/>
    <s v="Tesseramento"/>
    <x v="1"/>
    <x v="3"/>
    <x v="0"/>
    <m/>
  </r>
  <r>
    <n v="21373"/>
    <x v="0"/>
    <x v="0"/>
    <x v="0"/>
    <x v="0"/>
    <x v="4"/>
    <x v="125"/>
    <x v="0"/>
    <x v="0"/>
    <s v="Tesseramento"/>
    <x v="1"/>
    <x v="3"/>
    <x v="0"/>
    <m/>
  </r>
  <r>
    <n v="22692"/>
    <x v="0"/>
    <x v="0"/>
    <x v="0"/>
    <x v="0"/>
    <x v="4"/>
    <x v="125"/>
    <x v="0"/>
    <x v="0"/>
    <s v="Tesseramento"/>
    <x v="1"/>
    <x v="4"/>
    <x v="0"/>
    <m/>
  </r>
  <r>
    <n v="214979"/>
    <x v="1"/>
    <x v="1"/>
    <x v="0"/>
    <x v="2"/>
    <x v="4"/>
    <x v="125"/>
    <x v="0"/>
    <x v="0"/>
    <s v="Tesseramento"/>
    <x v="1"/>
    <x v="5"/>
    <x v="0"/>
    <m/>
  </r>
  <r>
    <n v="50222"/>
    <x v="0"/>
    <x v="0"/>
    <x v="0"/>
    <x v="0"/>
    <x v="8"/>
    <x v="127"/>
    <x v="0"/>
    <x v="0"/>
    <s v="Tesseramento"/>
    <x v="1"/>
    <x v="0"/>
    <x v="0"/>
    <m/>
  </r>
  <r>
    <n v="165865"/>
    <x v="0"/>
    <x v="0"/>
    <x v="0"/>
    <x v="0"/>
    <x v="8"/>
    <x v="127"/>
    <x v="0"/>
    <x v="0"/>
    <s v="Tesseramento"/>
    <x v="1"/>
    <x v="0"/>
    <x v="0"/>
    <m/>
  </r>
  <r>
    <n v="213297"/>
    <x v="1"/>
    <x v="0"/>
    <x v="0"/>
    <x v="1"/>
    <x v="11"/>
    <x v="24"/>
    <x v="0"/>
    <x v="0"/>
    <s v="Tesseramento"/>
    <x v="1"/>
    <x v="6"/>
    <x v="0"/>
    <m/>
  </r>
  <r>
    <n v="92969"/>
    <x v="0"/>
    <x v="0"/>
    <x v="0"/>
    <x v="0"/>
    <x v="11"/>
    <x v="24"/>
    <x v="0"/>
    <x v="0"/>
    <s v="Tesseramento"/>
    <x v="1"/>
    <x v="0"/>
    <x v="0"/>
    <m/>
  </r>
  <r>
    <n v="213296"/>
    <x v="1"/>
    <x v="0"/>
    <x v="0"/>
    <x v="1"/>
    <x v="11"/>
    <x v="24"/>
    <x v="0"/>
    <x v="0"/>
    <s v="Tesseramento"/>
    <x v="1"/>
    <x v="6"/>
    <x v="0"/>
    <m/>
  </r>
  <r>
    <n v="80887"/>
    <x v="0"/>
    <x v="0"/>
    <x v="0"/>
    <x v="0"/>
    <x v="8"/>
    <x v="127"/>
    <x v="0"/>
    <x v="0"/>
    <s v="Tesseramento"/>
    <x v="1"/>
    <x v="0"/>
    <x v="0"/>
    <m/>
  </r>
  <r>
    <n v="178623"/>
    <x v="0"/>
    <x v="0"/>
    <x v="0"/>
    <x v="0"/>
    <x v="8"/>
    <x v="128"/>
    <x v="0"/>
    <x v="0"/>
    <s v="Tesseramento"/>
    <x v="1"/>
    <x v="0"/>
    <x v="0"/>
    <m/>
  </r>
  <r>
    <n v="138849"/>
    <x v="0"/>
    <x v="0"/>
    <x v="0"/>
    <x v="0"/>
    <x v="8"/>
    <x v="127"/>
    <x v="0"/>
    <x v="0"/>
    <s v="Tesseramento"/>
    <x v="1"/>
    <x v="3"/>
    <x v="0"/>
    <m/>
  </r>
  <r>
    <n v="129686"/>
    <x v="0"/>
    <x v="0"/>
    <x v="0"/>
    <x v="0"/>
    <x v="8"/>
    <x v="127"/>
    <x v="0"/>
    <x v="0"/>
    <s v="Tesseramento"/>
    <x v="1"/>
    <x v="0"/>
    <x v="0"/>
    <m/>
  </r>
  <r>
    <n v="34088"/>
    <x v="0"/>
    <x v="0"/>
    <x v="0"/>
    <x v="0"/>
    <x v="14"/>
    <x v="129"/>
    <x v="0"/>
    <x v="0"/>
    <s v="Tesseramento"/>
    <x v="1"/>
    <x v="4"/>
    <x v="0"/>
    <m/>
  </r>
  <r>
    <n v="199855"/>
    <x v="0"/>
    <x v="0"/>
    <x v="0"/>
    <x v="0"/>
    <x v="14"/>
    <x v="129"/>
    <x v="0"/>
    <x v="0"/>
    <s v="Tesseramento"/>
    <x v="1"/>
    <x v="0"/>
    <x v="0"/>
    <m/>
  </r>
  <r>
    <n v="223824"/>
    <x v="0"/>
    <x v="1"/>
    <x v="0"/>
    <x v="0"/>
    <x v="14"/>
    <x v="129"/>
    <x v="0"/>
    <x v="0"/>
    <s v="Tesseramento"/>
    <x v="1"/>
    <x v="0"/>
    <x v="0"/>
    <m/>
  </r>
  <r>
    <n v="177422"/>
    <x v="0"/>
    <x v="1"/>
    <x v="0"/>
    <x v="0"/>
    <x v="7"/>
    <x v="45"/>
    <x v="0"/>
    <x v="0"/>
    <s v="Tesseramento"/>
    <x v="1"/>
    <x v="0"/>
    <x v="0"/>
    <m/>
  </r>
  <r>
    <n v="52627"/>
    <x v="0"/>
    <x v="0"/>
    <x v="0"/>
    <x v="0"/>
    <x v="4"/>
    <x v="87"/>
    <x v="0"/>
    <x v="1"/>
    <s v="Tesseramento"/>
    <x v="0"/>
    <x v="4"/>
    <x v="0"/>
    <m/>
  </r>
  <r>
    <n v="42481"/>
    <x v="0"/>
    <x v="0"/>
    <x v="0"/>
    <x v="0"/>
    <x v="4"/>
    <x v="87"/>
    <x v="0"/>
    <x v="0"/>
    <s v="Tesseramento"/>
    <x v="0"/>
    <x v="3"/>
    <x v="0"/>
    <m/>
  </r>
  <r>
    <n v="86578"/>
    <x v="0"/>
    <x v="0"/>
    <x v="0"/>
    <x v="0"/>
    <x v="7"/>
    <x v="123"/>
    <x v="0"/>
    <x v="0"/>
    <s v="Tesseramento"/>
    <x v="1"/>
    <x v="0"/>
    <x v="0"/>
    <m/>
  </r>
  <r>
    <n v="170252"/>
    <x v="0"/>
    <x v="0"/>
    <x v="0"/>
    <x v="0"/>
    <x v="14"/>
    <x v="43"/>
    <x v="0"/>
    <x v="0"/>
    <s v="Tesseramento"/>
    <x v="1"/>
    <x v="4"/>
    <x v="0"/>
    <m/>
  </r>
  <r>
    <n v="169889"/>
    <x v="0"/>
    <x v="0"/>
    <x v="0"/>
    <x v="0"/>
    <x v="4"/>
    <x v="88"/>
    <x v="0"/>
    <x v="0"/>
    <s v="Tesseramento"/>
    <x v="1"/>
    <x v="0"/>
    <x v="0"/>
    <m/>
  </r>
  <r>
    <n v="194342"/>
    <x v="1"/>
    <x v="0"/>
    <x v="0"/>
    <x v="1"/>
    <x v="4"/>
    <x v="88"/>
    <x v="0"/>
    <x v="1"/>
    <s v="Tesseramento"/>
    <x v="1"/>
    <x v="5"/>
    <x v="0"/>
    <m/>
  </r>
  <r>
    <n v="223318"/>
    <x v="0"/>
    <x v="0"/>
    <x v="0"/>
    <x v="0"/>
    <x v="11"/>
    <x v="130"/>
    <x v="0"/>
    <x v="0"/>
    <s v="Tesseramento"/>
    <x v="1"/>
    <x v="0"/>
    <x v="0"/>
    <m/>
  </r>
  <r>
    <n v="125888"/>
    <x v="0"/>
    <x v="0"/>
    <x v="0"/>
    <x v="0"/>
    <x v="11"/>
    <x v="130"/>
    <x v="0"/>
    <x v="0"/>
    <s v="Tesseramento"/>
    <x v="1"/>
    <x v="3"/>
    <x v="0"/>
    <m/>
  </r>
  <r>
    <n v="14596"/>
    <x v="0"/>
    <x v="0"/>
    <x v="0"/>
    <x v="0"/>
    <x v="11"/>
    <x v="130"/>
    <x v="0"/>
    <x v="0"/>
    <s v="Tesseramento"/>
    <x v="1"/>
    <x v="4"/>
    <x v="0"/>
    <m/>
  </r>
  <r>
    <n v="135315"/>
    <x v="0"/>
    <x v="0"/>
    <x v="0"/>
    <x v="0"/>
    <x v="11"/>
    <x v="130"/>
    <x v="0"/>
    <x v="0"/>
    <s v="Tesseramento"/>
    <x v="1"/>
    <x v="3"/>
    <x v="0"/>
    <m/>
  </r>
  <r>
    <n v="206377"/>
    <x v="0"/>
    <x v="0"/>
    <x v="0"/>
    <x v="0"/>
    <x v="11"/>
    <x v="130"/>
    <x v="0"/>
    <x v="0"/>
    <s v="Tesseramento"/>
    <x v="1"/>
    <x v="1"/>
    <x v="0"/>
    <m/>
  </r>
  <r>
    <n v="133616"/>
    <x v="0"/>
    <x v="0"/>
    <x v="0"/>
    <x v="0"/>
    <x v="11"/>
    <x v="130"/>
    <x v="0"/>
    <x v="0"/>
    <s v="Tesseramento"/>
    <x v="1"/>
    <x v="0"/>
    <x v="0"/>
    <m/>
  </r>
  <r>
    <n v="125113"/>
    <x v="1"/>
    <x v="0"/>
    <x v="0"/>
    <x v="0"/>
    <x v="11"/>
    <x v="130"/>
    <x v="0"/>
    <x v="0"/>
    <s v="Tesseramento"/>
    <x v="1"/>
    <x v="2"/>
    <x v="0"/>
    <m/>
  </r>
  <r>
    <n v="33835"/>
    <x v="0"/>
    <x v="0"/>
    <x v="0"/>
    <x v="0"/>
    <x v="11"/>
    <x v="130"/>
    <x v="0"/>
    <x v="0"/>
    <s v="Tesseramento"/>
    <x v="1"/>
    <x v="4"/>
    <x v="0"/>
    <m/>
  </r>
  <r>
    <n v="235891"/>
    <x v="0"/>
    <x v="1"/>
    <x v="1"/>
    <x v="1"/>
    <x v="7"/>
    <x v="123"/>
    <x v="0"/>
    <x v="1"/>
    <s v="Tesseramento"/>
    <x v="1"/>
    <x v="0"/>
    <x v="0"/>
    <m/>
  </r>
  <r>
    <n v="155499"/>
    <x v="0"/>
    <x v="0"/>
    <x v="0"/>
    <x v="0"/>
    <x v="14"/>
    <x v="131"/>
    <x v="0"/>
    <x v="0"/>
    <s v="Tesseramento"/>
    <x v="1"/>
    <x v="0"/>
    <x v="0"/>
    <m/>
  </r>
  <r>
    <n v="217468"/>
    <x v="0"/>
    <x v="1"/>
    <x v="0"/>
    <x v="0"/>
    <x v="14"/>
    <x v="131"/>
    <x v="0"/>
    <x v="0"/>
    <s v="Tesseramento"/>
    <x v="1"/>
    <x v="1"/>
    <x v="0"/>
    <m/>
  </r>
  <r>
    <n v="189848"/>
    <x v="0"/>
    <x v="1"/>
    <x v="0"/>
    <x v="0"/>
    <x v="14"/>
    <x v="131"/>
    <x v="0"/>
    <x v="0"/>
    <s v="Tesseramento"/>
    <x v="1"/>
    <x v="0"/>
    <x v="0"/>
    <m/>
  </r>
  <r>
    <n v="236140"/>
    <x v="1"/>
    <x v="0"/>
    <x v="1"/>
    <x v="2"/>
    <x v="11"/>
    <x v="130"/>
    <x v="0"/>
    <x v="0"/>
    <s v="Tesseramento"/>
    <x v="1"/>
    <x v="7"/>
    <x v="0"/>
    <m/>
  </r>
  <r>
    <n v="184075"/>
    <x v="1"/>
    <x v="1"/>
    <x v="0"/>
    <x v="1"/>
    <x v="7"/>
    <x v="109"/>
    <x v="0"/>
    <x v="1"/>
    <s v="Tesseramento"/>
    <x v="1"/>
    <x v="5"/>
    <x v="0"/>
    <m/>
  </r>
  <r>
    <n v="184076"/>
    <x v="0"/>
    <x v="1"/>
    <x v="0"/>
    <x v="3"/>
    <x v="7"/>
    <x v="109"/>
    <x v="0"/>
    <x v="1"/>
    <s v="Tesseramento"/>
    <x v="1"/>
    <x v="0"/>
    <x v="0"/>
    <m/>
  </r>
  <r>
    <n v="11095"/>
    <x v="0"/>
    <x v="0"/>
    <x v="0"/>
    <x v="0"/>
    <x v="14"/>
    <x v="131"/>
    <x v="0"/>
    <x v="0"/>
    <s v="Tesseramento"/>
    <x v="1"/>
    <x v="0"/>
    <x v="0"/>
    <m/>
  </r>
  <r>
    <n v="107148"/>
    <x v="0"/>
    <x v="0"/>
    <x v="0"/>
    <x v="0"/>
    <x v="14"/>
    <x v="131"/>
    <x v="0"/>
    <x v="0"/>
    <s v="Tesseramento"/>
    <x v="1"/>
    <x v="0"/>
    <x v="0"/>
    <m/>
  </r>
  <r>
    <n v="25868"/>
    <x v="0"/>
    <x v="0"/>
    <x v="0"/>
    <x v="0"/>
    <x v="14"/>
    <x v="131"/>
    <x v="0"/>
    <x v="0"/>
    <s v="Tesseramento"/>
    <x v="1"/>
    <x v="4"/>
    <x v="0"/>
    <m/>
  </r>
  <r>
    <n v="107149"/>
    <x v="0"/>
    <x v="0"/>
    <x v="0"/>
    <x v="0"/>
    <x v="14"/>
    <x v="131"/>
    <x v="0"/>
    <x v="1"/>
    <s v="Tesseramento"/>
    <x v="1"/>
    <x v="0"/>
    <x v="0"/>
    <m/>
  </r>
  <r>
    <n v="107151"/>
    <x v="0"/>
    <x v="0"/>
    <x v="0"/>
    <x v="0"/>
    <x v="14"/>
    <x v="131"/>
    <x v="0"/>
    <x v="0"/>
    <s v="Tesseramento"/>
    <x v="1"/>
    <x v="1"/>
    <x v="0"/>
    <m/>
  </r>
  <r>
    <n v="149429"/>
    <x v="0"/>
    <x v="0"/>
    <x v="0"/>
    <x v="0"/>
    <x v="14"/>
    <x v="131"/>
    <x v="0"/>
    <x v="0"/>
    <s v="Tesseramento"/>
    <x v="1"/>
    <x v="0"/>
    <x v="0"/>
    <m/>
  </r>
  <r>
    <n v="82455"/>
    <x v="0"/>
    <x v="0"/>
    <x v="0"/>
    <x v="0"/>
    <x v="4"/>
    <x v="110"/>
    <x v="0"/>
    <x v="0"/>
    <s v="Tesseramento"/>
    <x v="1"/>
    <x v="0"/>
    <x v="0"/>
    <m/>
  </r>
  <r>
    <n v="196931"/>
    <x v="0"/>
    <x v="0"/>
    <x v="0"/>
    <x v="0"/>
    <x v="4"/>
    <x v="58"/>
    <x v="0"/>
    <x v="0"/>
    <s v="Tesseramento"/>
    <x v="1"/>
    <x v="0"/>
    <x v="0"/>
    <m/>
  </r>
  <r>
    <n v="127081"/>
    <x v="0"/>
    <x v="0"/>
    <x v="0"/>
    <x v="0"/>
    <x v="4"/>
    <x v="58"/>
    <x v="0"/>
    <x v="0"/>
    <s v="Tesseramento"/>
    <x v="1"/>
    <x v="3"/>
    <x v="0"/>
    <m/>
  </r>
  <r>
    <n v="106079"/>
    <x v="0"/>
    <x v="0"/>
    <x v="0"/>
    <x v="0"/>
    <x v="15"/>
    <x v="72"/>
    <x v="0"/>
    <x v="0"/>
    <s v="Tesseramento"/>
    <x v="1"/>
    <x v="3"/>
    <x v="0"/>
    <m/>
  </r>
  <r>
    <n v="4482"/>
    <x v="0"/>
    <x v="0"/>
    <x v="0"/>
    <x v="0"/>
    <x v="4"/>
    <x v="111"/>
    <x v="0"/>
    <x v="0"/>
    <s v="Tesseramento"/>
    <x v="3"/>
    <x v="4"/>
    <x v="0"/>
    <m/>
  </r>
  <r>
    <n v="235819"/>
    <x v="0"/>
    <x v="0"/>
    <x v="1"/>
    <x v="1"/>
    <x v="4"/>
    <x v="58"/>
    <x v="0"/>
    <x v="1"/>
    <s v="Tesseramento"/>
    <x v="1"/>
    <x v="0"/>
    <x v="0"/>
    <m/>
  </r>
  <r>
    <n v="208048"/>
    <x v="0"/>
    <x v="1"/>
    <x v="0"/>
    <x v="4"/>
    <x v="14"/>
    <x v="131"/>
    <x v="0"/>
    <x v="0"/>
    <s v="Tesseramento"/>
    <x v="1"/>
    <x v="1"/>
    <x v="0"/>
    <m/>
  </r>
  <r>
    <n v="17566"/>
    <x v="0"/>
    <x v="0"/>
    <x v="0"/>
    <x v="0"/>
    <x v="14"/>
    <x v="131"/>
    <x v="0"/>
    <x v="0"/>
    <s v="Tesseramento"/>
    <x v="1"/>
    <x v="0"/>
    <x v="0"/>
    <m/>
  </r>
  <r>
    <n v="82465"/>
    <x v="0"/>
    <x v="0"/>
    <x v="0"/>
    <x v="0"/>
    <x v="4"/>
    <x v="110"/>
    <x v="0"/>
    <x v="0"/>
    <s v="Tesseramento"/>
    <x v="1"/>
    <x v="0"/>
    <x v="0"/>
    <m/>
  </r>
  <r>
    <n v="235818"/>
    <x v="1"/>
    <x v="0"/>
    <x v="1"/>
    <x v="2"/>
    <x v="4"/>
    <x v="58"/>
    <x v="0"/>
    <x v="0"/>
    <s v="Tesseramento"/>
    <x v="1"/>
    <x v="5"/>
    <x v="0"/>
    <m/>
  </r>
  <r>
    <n v="229843"/>
    <x v="1"/>
    <x v="0"/>
    <x v="0"/>
    <x v="2"/>
    <x v="6"/>
    <x v="107"/>
    <x v="0"/>
    <x v="1"/>
    <s v="Tesseramento"/>
    <x v="1"/>
    <x v="5"/>
    <x v="0"/>
    <m/>
  </r>
  <r>
    <n v="152527"/>
    <x v="1"/>
    <x v="0"/>
    <x v="0"/>
    <x v="0"/>
    <x v="4"/>
    <x v="110"/>
    <x v="0"/>
    <x v="0"/>
    <s v="Tesseramento"/>
    <x v="1"/>
    <x v="2"/>
    <x v="0"/>
    <m/>
  </r>
  <r>
    <n v="116509"/>
    <x v="0"/>
    <x v="0"/>
    <x v="0"/>
    <x v="0"/>
    <x v="11"/>
    <x v="132"/>
    <x v="0"/>
    <x v="1"/>
    <s v="Tesseramento"/>
    <x v="1"/>
    <x v="3"/>
    <x v="0"/>
    <m/>
  </r>
  <r>
    <n v="231265"/>
    <x v="0"/>
    <x v="0"/>
    <x v="0"/>
    <x v="1"/>
    <x v="11"/>
    <x v="132"/>
    <x v="0"/>
    <x v="0"/>
    <s v="Tesseramento"/>
    <x v="1"/>
    <x v="3"/>
    <x v="0"/>
    <m/>
  </r>
  <r>
    <n v="67572"/>
    <x v="0"/>
    <x v="0"/>
    <x v="0"/>
    <x v="0"/>
    <x v="11"/>
    <x v="132"/>
    <x v="0"/>
    <x v="0"/>
    <s v="Tesseramento"/>
    <x v="1"/>
    <x v="3"/>
    <x v="0"/>
    <m/>
  </r>
  <r>
    <n v="180840"/>
    <x v="0"/>
    <x v="0"/>
    <x v="0"/>
    <x v="0"/>
    <x v="11"/>
    <x v="132"/>
    <x v="0"/>
    <x v="0"/>
    <s v="Tesseramento"/>
    <x v="1"/>
    <x v="1"/>
    <x v="0"/>
    <m/>
  </r>
  <r>
    <n v="231267"/>
    <x v="0"/>
    <x v="0"/>
    <x v="0"/>
    <x v="1"/>
    <x v="11"/>
    <x v="132"/>
    <x v="0"/>
    <x v="1"/>
    <s v="Tesseramento"/>
    <x v="1"/>
    <x v="0"/>
    <x v="0"/>
    <m/>
  </r>
  <r>
    <n v="167672"/>
    <x v="0"/>
    <x v="0"/>
    <x v="0"/>
    <x v="1"/>
    <x v="12"/>
    <x v="133"/>
    <x v="0"/>
    <x v="0"/>
    <s v="Tesseramento"/>
    <x v="0"/>
    <x v="4"/>
    <x v="0"/>
    <m/>
  </r>
  <r>
    <n v="229781"/>
    <x v="0"/>
    <x v="1"/>
    <x v="0"/>
    <x v="2"/>
    <x v="7"/>
    <x v="134"/>
    <x v="0"/>
    <x v="0"/>
    <s v="Tesseramento"/>
    <x v="0"/>
    <x v="3"/>
    <x v="0"/>
    <m/>
  </r>
  <r>
    <n v="214003"/>
    <x v="0"/>
    <x v="1"/>
    <x v="0"/>
    <x v="0"/>
    <x v="4"/>
    <x v="58"/>
    <x v="0"/>
    <x v="1"/>
    <s v="Tesseramento"/>
    <x v="1"/>
    <x v="3"/>
    <x v="0"/>
    <m/>
  </r>
  <r>
    <n v="171365"/>
    <x v="0"/>
    <x v="0"/>
    <x v="0"/>
    <x v="0"/>
    <x v="4"/>
    <x v="58"/>
    <x v="0"/>
    <x v="0"/>
    <s v="Tesseramento"/>
    <x v="1"/>
    <x v="0"/>
    <x v="0"/>
    <m/>
  </r>
  <r>
    <n v="225425"/>
    <x v="0"/>
    <x v="0"/>
    <x v="0"/>
    <x v="0"/>
    <x v="12"/>
    <x v="133"/>
    <x v="0"/>
    <x v="0"/>
    <s v="Tesseramento"/>
    <x v="0"/>
    <x v="0"/>
    <x v="0"/>
    <m/>
  </r>
  <r>
    <n v="119210"/>
    <x v="0"/>
    <x v="0"/>
    <x v="0"/>
    <x v="0"/>
    <x v="4"/>
    <x v="58"/>
    <x v="0"/>
    <x v="1"/>
    <s v="Tesseramento"/>
    <x v="1"/>
    <x v="4"/>
    <x v="0"/>
    <m/>
  </r>
  <r>
    <n v="212457"/>
    <x v="1"/>
    <x v="1"/>
    <x v="0"/>
    <x v="2"/>
    <x v="12"/>
    <x v="133"/>
    <x v="0"/>
    <x v="0"/>
    <s v="Tesseramento"/>
    <x v="0"/>
    <x v="7"/>
    <x v="0"/>
    <m/>
  </r>
  <r>
    <n v="31469"/>
    <x v="0"/>
    <x v="0"/>
    <x v="0"/>
    <x v="0"/>
    <x v="4"/>
    <x v="58"/>
    <x v="0"/>
    <x v="0"/>
    <s v="Tesseramento"/>
    <x v="1"/>
    <x v="4"/>
    <x v="0"/>
    <m/>
  </r>
  <r>
    <n v="47218"/>
    <x v="0"/>
    <x v="0"/>
    <x v="0"/>
    <x v="0"/>
    <x v="12"/>
    <x v="133"/>
    <x v="0"/>
    <x v="1"/>
    <s v="Tesseramento"/>
    <x v="0"/>
    <x v="3"/>
    <x v="0"/>
    <m/>
  </r>
  <r>
    <n v="141269"/>
    <x v="0"/>
    <x v="0"/>
    <x v="0"/>
    <x v="0"/>
    <x v="4"/>
    <x v="58"/>
    <x v="0"/>
    <x v="0"/>
    <s v="Tesseramento"/>
    <x v="1"/>
    <x v="4"/>
    <x v="0"/>
    <m/>
  </r>
  <r>
    <n v="109093"/>
    <x v="0"/>
    <x v="0"/>
    <x v="0"/>
    <x v="0"/>
    <x v="4"/>
    <x v="58"/>
    <x v="0"/>
    <x v="1"/>
    <s v="Tesseramento"/>
    <x v="1"/>
    <x v="4"/>
    <x v="0"/>
    <m/>
  </r>
  <r>
    <n v="170993"/>
    <x v="0"/>
    <x v="0"/>
    <x v="0"/>
    <x v="0"/>
    <x v="4"/>
    <x v="58"/>
    <x v="0"/>
    <x v="0"/>
    <s v="Tesseramento"/>
    <x v="1"/>
    <x v="4"/>
    <x v="0"/>
    <m/>
  </r>
  <r>
    <n v="28603"/>
    <x v="0"/>
    <x v="0"/>
    <x v="2"/>
    <x v="0"/>
    <x v="12"/>
    <x v="133"/>
    <x v="0"/>
    <x v="0"/>
    <s v="Tesseramento"/>
    <x v="0"/>
    <x v="4"/>
    <x v="0"/>
    <m/>
  </r>
  <r>
    <n v="104278"/>
    <x v="0"/>
    <x v="0"/>
    <x v="0"/>
    <x v="0"/>
    <x v="12"/>
    <x v="133"/>
    <x v="0"/>
    <x v="0"/>
    <s v="Tesseramento"/>
    <x v="0"/>
    <x v="0"/>
    <x v="0"/>
    <m/>
  </r>
  <r>
    <n v="103366"/>
    <x v="0"/>
    <x v="0"/>
    <x v="0"/>
    <x v="0"/>
    <x v="12"/>
    <x v="133"/>
    <x v="0"/>
    <x v="0"/>
    <s v="Tesseramento"/>
    <x v="0"/>
    <x v="3"/>
    <x v="0"/>
    <m/>
  </r>
  <r>
    <n v="191042"/>
    <x v="0"/>
    <x v="0"/>
    <x v="0"/>
    <x v="0"/>
    <x v="12"/>
    <x v="133"/>
    <x v="0"/>
    <x v="1"/>
    <s v="Tesseramento"/>
    <x v="0"/>
    <x v="4"/>
    <x v="0"/>
    <m/>
  </r>
  <r>
    <n v="47139"/>
    <x v="0"/>
    <x v="0"/>
    <x v="0"/>
    <x v="4"/>
    <x v="12"/>
    <x v="133"/>
    <x v="0"/>
    <x v="0"/>
    <s v="Tesseramento"/>
    <x v="0"/>
    <x v="3"/>
    <x v="0"/>
    <m/>
  </r>
  <r>
    <n v="47140"/>
    <x v="0"/>
    <x v="0"/>
    <x v="0"/>
    <x v="4"/>
    <x v="12"/>
    <x v="133"/>
    <x v="0"/>
    <x v="0"/>
    <s v="Tesseramento"/>
    <x v="0"/>
    <x v="3"/>
    <x v="0"/>
    <m/>
  </r>
  <r>
    <n v="56350"/>
    <x v="0"/>
    <x v="0"/>
    <x v="0"/>
    <x v="0"/>
    <x v="14"/>
    <x v="131"/>
    <x v="0"/>
    <x v="0"/>
    <s v="Tesseramento"/>
    <x v="1"/>
    <x v="4"/>
    <x v="0"/>
    <m/>
  </r>
  <r>
    <n v="131148"/>
    <x v="0"/>
    <x v="0"/>
    <x v="2"/>
    <x v="1"/>
    <x v="12"/>
    <x v="133"/>
    <x v="0"/>
    <x v="0"/>
    <s v="Tesseramento"/>
    <x v="0"/>
    <x v="0"/>
    <x v="0"/>
    <m/>
  </r>
  <r>
    <n v="66006"/>
    <x v="0"/>
    <x v="0"/>
    <x v="0"/>
    <x v="0"/>
    <x v="14"/>
    <x v="131"/>
    <x v="0"/>
    <x v="0"/>
    <s v="Tesseramento"/>
    <x v="1"/>
    <x v="1"/>
    <x v="0"/>
    <m/>
  </r>
  <r>
    <n v="232487"/>
    <x v="0"/>
    <x v="1"/>
    <x v="0"/>
    <x v="0"/>
    <x v="12"/>
    <x v="133"/>
    <x v="0"/>
    <x v="0"/>
    <s v="Tesseramento"/>
    <x v="0"/>
    <x v="1"/>
    <x v="0"/>
    <m/>
  </r>
  <r>
    <n v="192503"/>
    <x v="1"/>
    <x v="0"/>
    <x v="0"/>
    <x v="2"/>
    <x v="14"/>
    <x v="131"/>
    <x v="0"/>
    <x v="0"/>
    <s v="Tesseramento"/>
    <x v="1"/>
    <x v="6"/>
    <x v="0"/>
    <m/>
  </r>
  <r>
    <n v="192502"/>
    <x v="1"/>
    <x v="0"/>
    <x v="0"/>
    <x v="2"/>
    <x v="14"/>
    <x v="131"/>
    <x v="0"/>
    <x v="0"/>
    <s v="Tesseramento"/>
    <x v="1"/>
    <x v="7"/>
    <x v="0"/>
    <m/>
  </r>
  <r>
    <n v="117776"/>
    <x v="0"/>
    <x v="0"/>
    <x v="0"/>
    <x v="0"/>
    <x v="14"/>
    <x v="131"/>
    <x v="0"/>
    <x v="0"/>
    <s v="Tesseramento"/>
    <x v="1"/>
    <x v="0"/>
    <x v="0"/>
    <m/>
  </r>
  <r>
    <n v="197215"/>
    <x v="0"/>
    <x v="1"/>
    <x v="0"/>
    <x v="0"/>
    <x v="14"/>
    <x v="131"/>
    <x v="0"/>
    <x v="0"/>
    <s v="Tesseramento"/>
    <x v="1"/>
    <x v="0"/>
    <x v="0"/>
    <m/>
  </r>
  <r>
    <n v="128750"/>
    <x v="0"/>
    <x v="0"/>
    <x v="0"/>
    <x v="0"/>
    <x v="14"/>
    <x v="131"/>
    <x v="0"/>
    <x v="0"/>
    <s v="Tesseramento"/>
    <x v="1"/>
    <x v="0"/>
    <x v="0"/>
    <m/>
  </r>
  <r>
    <n v="236378"/>
    <x v="0"/>
    <x v="0"/>
    <x v="1"/>
    <x v="0"/>
    <x v="11"/>
    <x v="132"/>
    <x v="0"/>
    <x v="0"/>
    <s v="Tesseramento"/>
    <x v="1"/>
    <x v="0"/>
    <x v="0"/>
    <m/>
  </r>
  <r>
    <n v="165540"/>
    <x v="0"/>
    <x v="0"/>
    <x v="0"/>
    <x v="0"/>
    <x v="4"/>
    <x v="58"/>
    <x v="0"/>
    <x v="0"/>
    <s v="Tesseramento"/>
    <x v="1"/>
    <x v="4"/>
    <x v="0"/>
    <m/>
  </r>
  <r>
    <n v="122855"/>
    <x v="0"/>
    <x v="0"/>
    <x v="0"/>
    <x v="0"/>
    <x v="12"/>
    <x v="133"/>
    <x v="0"/>
    <x v="0"/>
    <s v="Tesseramento"/>
    <x v="0"/>
    <x v="3"/>
    <x v="0"/>
    <m/>
  </r>
  <r>
    <n v="165567"/>
    <x v="0"/>
    <x v="0"/>
    <x v="0"/>
    <x v="1"/>
    <x v="4"/>
    <x v="58"/>
    <x v="0"/>
    <x v="1"/>
    <s v="Tesseramento"/>
    <x v="1"/>
    <x v="4"/>
    <x v="0"/>
    <m/>
  </r>
  <r>
    <n v="206953"/>
    <x v="0"/>
    <x v="0"/>
    <x v="0"/>
    <x v="0"/>
    <x v="4"/>
    <x v="58"/>
    <x v="0"/>
    <x v="0"/>
    <s v="Tesseramento"/>
    <x v="1"/>
    <x v="4"/>
    <x v="0"/>
    <m/>
  </r>
  <r>
    <n v="165512"/>
    <x v="0"/>
    <x v="0"/>
    <x v="0"/>
    <x v="1"/>
    <x v="12"/>
    <x v="133"/>
    <x v="0"/>
    <x v="0"/>
    <s v="Tesseramento"/>
    <x v="0"/>
    <x v="4"/>
    <x v="0"/>
    <m/>
  </r>
  <r>
    <n v="213557"/>
    <x v="1"/>
    <x v="0"/>
    <x v="0"/>
    <x v="0"/>
    <x v="12"/>
    <x v="133"/>
    <x v="0"/>
    <x v="0"/>
    <s v="Tesseramento"/>
    <x v="0"/>
    <x v="6"/>
    <x v="0"/>
    <m/>
  </r>
  <r>
    <n v="229128"/>
    <x v="0"/>
    <x v="0"/>
    <x v="0"/>
    <x v="1"/>
    <x v="12"/>
    <x v="133"/>
    <x v="0"/>
    <x v="0"/>
    <s v="Tesseramento"/>
    <x v="0"/>
    <x v="3"/>
    <x v="0"/>
    <m/>
  </r>
  <r>
    <n v="229129"/>
    <x v="0"/>
    <x v="0"/>
    <x v="0"/>
    <x v="1"/>
    <x v="12"/>
    <x v="133"/>
    <x v="0"/>
    <x v="1"/>
    <s v="Tesseramento"/>
    <x v="0"/>
    <x v="3"/>
    <x v="0"/>
    <m/>
  </r>
  <r>
    <n v="156849"/>
    <x v="0"/>
    <x v="0"/>
    <x v="0"/>
    <x v="0"/>
    <x v="12"/>
    <x v="133"/>
    <x v="0"/>
    <x v="0"/>
    <s v="Tesseramento"/>
    <x v="0"/>
    <x v="3"/>
    <x v="0"/>
    <m/>
  </r>
  <r>
    <n v="80354"/>
    <x v="0"/>
    <x v="0"/>
    <x v="0"/>
    <x v="0"/>
    <x v="12"/>
    <x v="133"/>
    <x v="0"/>
    <x v="0"/>
    <s v="Tesseramento"/>
    <x v="0"/>
    <x v="3"/>
    <x v="0"/>
    <m/>
  </r>
  <r>
    <n v="120985"/>
    <x v="0"/>
    <x v="0"/>
    <x v="0"/>
    <x v="0"/>
    <x v="12"/>
    <x v="133"/>
    <x v="0"/>
    <x v="1"/>
    <s v="Tesseramento"/>
    <x v="0"/>
    <x v="3"/>
    <x v="0"/>
    <m/>
  </r>
  <r>
    <n v="199265"/>
    <x v="0"/>
    <x v="0"/>
    <x v="0"/>
    <x v="0"/>
    <x v="12"/>
    <x v="133"/>
    <x v="0"/>
    <x v="0"/>
    <s v="Tesseramento"/>
    <x v="0"/>
    <x v="4"/>
    <x v="0"/>
    <m/>
  </r>
  <r>
    <n v="104616"/>
    <x v="0"/>
    <x v="0"/>
    <x v="0"/>
    <x v="0"/>
    <x v="12"/>
    <x v="133"/>
    <x v="0"/>
    <x v="0"/>
    <s v="Tesseramento"/>
    <x v="0"/>
    <x v="0"/>
    <x v="0"/>
    <m/>
  </r>
  <r>
    <n v="70573"/>
    <x v="0"/>
    <x v="0"/>
    <x v="0"/>
    <x v="0"/>
    <x v="12"/>
    <x v="133"/>
    <x v="0"/>
    <x v="0"/>
    <s v="Tesseramento"/>
    <x v="0"/>
    <x v="0"/>
    <x v="0"/>
    <m/>
  </r>
  <r>
    <n v="222513"/>
    <x v="0"/>
    <x v="0"/>
    <x v="0"/>
    <x v="1"/>
    <x v="12"/>
    <x v="133"/>
    <x v="0"/>
    <x v="0"/>
    <s v="Tesseramento"/>
    <x v="0"/>
    <x v="4"/>
    <x v="0"/>
    <m/>
  </r>
  <r>
    <n v="200876"/>
    <x v="0"/>
    <x v="0"/>
    <x v="0"/>
    <x v="1"/>
    <x v="12"/>
    <x v="133"/>
    <x v="0"/>
    <x v="1"/>
    <s v="Tesseramento"/>
    <x v="0"/>
    <x v="3"/>
    <x v="0"/>
    <m/>
  </r>
  <r>
    <n v="18860"/>
    <x v="0"/>
    <x v="0"/>
    <x v="0"/>
    <x v="0"/>
    <x v="12"/>
    <x v="133"/>
    <x v="0"/>
    <x v="0"/>
    <s v="Tesseramento"/>
    <x v="0"/>
    <x v="1"/>
    <x v="0"/>
    <m/>
  </r>
  <r>
    <n v="18861"/>
    <x v="0"/>
    <x v="0"/>
    <x v="0"/>
    <x v="0"/>
    <x v="12"/>
    <x v="133"/>
    <x v="0"/>
    <x v="0"/>
    <s v="Tesseramento"/>
    <x v="0"/>
    <x v="3"/>
    <x v="0"/>
    <m/>
  </r>
  <r>
    <n v="18904"/>
    <x v="0"/>
    <x v="0"/>
    <x v="0"/>
    <x v="0"/>
    <x v="12"/>
    <x v="133"/>
    <x v="0"/>
    <x v="1"/>
    <s v="Tesseramento"/>
    <x v="0"/>
    <x v="3"/>
    <x v="0"/>
    <m/>
  </r>
  <r>
    <n v="24507"/>
    <x v="0"/>
    <x v="0"/>
    <x v="0"/>
    <x v="0"/>
    <x v="4"/>
    <x v="14"/>
    <x v="0"/>
    <x v="0"/>
    <s v="Tesseramento"/>
    <x v="1"/>
    <x v="4"/>
    <x v="0"/>
    <m/>
  </r>
  <r>
    <n v="148496"/>
    <x v="0"/>
    <x v="0"/>
    <x v="0"/>
    <x v="0"/>
    <x v="12"/>
    <x v="106"/>
    <x v="0"/>
    <x v="0"/>
    <s v="Tesseramento"/>
    <x v="1"/>
    <x v="3"/>
    <x v="0"/>
    <m/>
  </r>
  <r>
    <n v="170113"/>
    <x v="1"/>
    <x v="0"/>
    <x v="0"/>
    <x v="0"/>
    <x v="12"/>
    <x v="27"/>
    <x v="0"/>
    <x v="0"/>
    <s v="Tesseramento"/>
    <x v="1"/>
    <x v="7"/>
    <x v="0"/>
    <m/>
  </r>
  <r>
    <n v="236379"/>
    <x v="0"/>
    <x v="0"/>
    <x v="1"/>
    <x v="1"/>
    <x v="11"/>
    <x v="132"/>
    <x v="0"/>
    <x v="0"/>
    <s v="Tesseramento"/>
    <x v="1"/>
    <x v="0"/>
    <x v="0"/>
    <m/>
  </r>
  <r>
    <n v="135862"/>
    <x v="0"/>
    <x v="0"/>
    <x v="0"/>
    <x v="0"/>
    <x v="12"/>
    <x v="133"/>
    <x v="0"/>
    <x v="0"/>
    <s v="Tesseramento"/>
    <x v="0"/>
    <x v="1"/>
    <x v="0"/>
    <m/>
  </r>
  <r>
    <n v="135861"/>
    <x v="0"/>
    <x v="0"/>
    <x v="0"/>
    <x v="0"/>
    <x v="12"/>
    <x v="133"/>
    <x v="0"/>
    <x v="1"/>
    <s v="Tesseramento"/>
    <x v="0"/>
    <x v="1"/>
    <x v="0"/>
    <m/>
  </r>
  <r>
    <n v="158212"/>
    <x v="0"/>
    <x v="0"/>
    <x v="0"/>
    <x v="1"/>
    <x v="12"/>
    <x v="133"/>
    <x v="0"/>
    <x v="0"/>
    <s v="Tesseramento"/>
    <x v="0"/>
    <x v="3"/>
    <x v="0"/>
    <m/>
  </r>
  <r>
    <n v="158213"/>
    <x v="0"/>
    <x v="0"/>
    <x v="0"/>
    <x v="0"/>
    <x v="12"/>
    <x v="133"/>
    <x v="0"/>
    <x v="1"/>
    <s v="Tesseramento"/>
    <x v="0"/>
    <x v="3"/>
    <x v="0"/>
    <m/>
  </r>
  <r>
    <n v="176598"/>
    <x v="0"/>
    <x v="0"/>
    <x v="0"/>
    <x v="1"/>
    <x v="12"/>
    <x v="133"/>
    <x v="0"/>
    <x v="0"/>
    <s v="Tesseramento"/>
    <x v="0"/>
    <x v="4"/>
    <x v="0"/>
    <m/>
  </r>
  <r>
    <n v="40886"/>
    <x v="0"/>
    <x v="0"/>
    <x v="0"/>
    <x v="0"/>
    <x v="7"/>
    <x v="135"/>
    <x v="0"/>
    <x v="0"/>
    <s v="Tesseramento"/>
    <x v="1"/>
    <x v="3"/>
    <x v="0"/>
    <m/>
  </r>
  <r>
    <n v="191040"/>
    <x v="0"/>
    <x v="0"/>
    <x v="0"/>
    <x v="0"/>
    <x v="12"/>
    <x v="133"/>
    <x v="0"/>
    <x v="0"/>
    <s v="Tesseramento"/>
    <x v="0"/>
    <x v="3"/>
    <x v="0"/>
    <m/>
  </r>
  <r>
    <n v="60705"/>
    <x v="0"/>
    <x v="0"/>
    <x v="0"/>
    <x v="0"/>
    <x v="12"/>
    <x v="133"/>
    <x v="0"/>
    <x v="0"/>
    <s v="Tesseramento"/>
    <x v="0"/>
    <x v="3"/>
    <x v="0"/>
    <m/>
  </r>
  <r>
    <n v="215918"/>
    <x v="0"/>
    <x v="0"/>
    <x v="0"/>
    <x v="1"/>
    <x v="12"/>
    <x v="133"/>
    <x v="0"/>
    <x v="0"/>
    <s v="Tesseramento"/>
    <x v="0"/>
    <x v="4"/>
    <x v="0"/>
    <m/>
  </r>
  <r>
    <n v="228256"/>
    <x v="0"/>
    <x v="0"/>
    <x v="0"/>
    <x v="0"/>
    <x v="12"/>
    <x v="133"/>
    <x v="0"/>
    <x v="0"/>
    <s v="Tesseramento"/>
    <x v="0"/>
    <x v="0"/>
    <x v="0"/>
    <m/>
  </r>
  <r>
    <n v="84004"/>
    <x v="0"/>
    <x v="0"/>
    <x v="0"/>
    <x v="0"/>
    <x v="12"/>
    <x v="133"/>
    <x v="0"/>
    <x v="0"/>
    <s v="Tesseramento"/>
    <x v="0"/>
    <x v="4"/>
    <x v="0"/>
    <m/>
  </r>
  <r>
    <n v="212255"/>
    <x v="0"/>
    <x v="0"/>
    <x v="0"/>
    <x v="0"/>
    <x v="12"/>
    <x v="133"/>
    <x v="0"/>
    <x v="0"/>
    <s v="Tesseramento"/>
    <x v="0"/>
    <x v="3"/>
    <x v="0"/>
    <m/>
  </r>
  <r>
    <n v="191052"/>
    <x v="0"/>
    <x v="0"/>
    <x v="0"/>
    <x v="0"/>
    <x v="12"/>
    <x v="133"/>
    <x v="0"/>
    <x v="0"/>
    <s v="Tesseramento"/>
    <x v="0"/>
    <x v="0"/>
    <x v="0"/>
    <m/>
  </r>
  <r>
    <n v="147"/>
    <x v="0"/>
    <x v="0"/>
    <x v="0"/>
    <x v="0"/>
    <x v="12"/>
    <x v="133"/>
    <x v="0"/>
    <x v="0"/>
    <s v="Tesseramento"/>
    <x v="0"/>
    <x v="4"/>
    <x v="0"/>
    <m/>
  </r>
  <r>
    <n v="76479"/>
    <x v="0"/>
    <x v="0"/>
    <x v="0"/>
    <x v="0"/>
    <x v="12"/>
    <x v="133"/>
    <x v="0"/>
    <x v="0"/>
    <s v="Tesseramento"/>
    <x v="0"/>
    <x v="3"/>
    <x v="0"/>
    <m/>
  </r>
  <r>
    <n v="14484"/>
    <x v="0"/>
    <x v="0"/>
    <x v="0"/>
    <x v="0"/>
    <x v="7"/>
    <x v="135"/>
    <x v="0"/>
    <x v="0"/>
    <s v="Tesseramento"/>
    <x v="1"/>
    <x v="0"/>
    <x v="0"/>
    <m/>
  </r>
  <r>
    <n v="24117"/>
    <x v="0"/>
    <x v="0"/>
    <x v="0"/>
    <x v="0"/>
    <x v="11"/>
    <x v="94"/>
    <x v="0"/>
    <x v="0"/>
    <s v="Tesseramento"/>
    <x v="1"/>
    <x v="4"/>
    <x v="0"/>
    <m/>
  </r>
  <r>
    <n v="24115"/>
    <x v="0"/>
    <x v="0"/>
    <x v="0"/>
    <x v="0"/>
    <x v="11"/>
    <x v="94"/>
    <x v="0"/>
    <x v="1"/>
    <s v="Tesseramento"/>
    <x v="1"/>
    <x v="0"/>
    <x v="0"/>
    <m/>
  </r>
  <r>
    <n v="64382"/>
    <x v="0"/>
    <x v="0"/>
    <x v="2"/>
    <x v="4"/>
    <x v="10"/>
    <x v="136"/>
    <x v="0"/>
    <x v="1"/>
    <s v="Tesseramento"/>
    <x v="1"/>
    <x v="0"/>
    <x v="0"/>
    <m/>
  </r>
  <r>
    <n v="168070"/>
    <x v="1"/>
    <x v="0"/>
    <x v="0"/>
    <x v="1"/>
    <x v="7"/>
    <x v="135"/>
    <x v="0"/>
    <x v="1"/>
    <s v="Tesseramento"/>
    <x v="1"/>
    <x v="5"/>
    <x v="0"/>
    <m/>
  </r>
  <r>
    <n v="138471"/>
    <x v="0"/>
    <x v="0"/>
    <x v="0"/>
    <x v="0"/>
    <x v="4"/>
    <x v="40"/>
    <x v="0"/>
    <x v="0"/>
    <s v="Tesseramento"/>
    <x v="1"/>
    <x v="0"/>
    <x v="0"/>
    <m/>
  </r>
  <r>
    <n v="176337"/>
    <x v="1"/>
    <x v="0"/>
    <x v="0"/>
    <x v="0"/>
    <x v="4"/>
    <x v="40"/>
    <x v="0"/>
    <x v="0"/>
    <s v="Tesseramento"/>
    <x v="1"/>
    <x v="2"/>
    <x v="0"/>
    <m/>
  </r>
  <r>
    <n v="108282"/>
    <x v="0"/>
    <x v="0"/>
    <x v="0"/>
    <x v="0"/>
    <x v="4"/>
    <x v="40"/>
    <x v="0"/>
    <x v="0"/>
    <s v="Tesseramento"/>
    <x v="1"/>
    <x v="0"/>
    <x v="0"/>
    <m/>
  </r>
  <r>
    <n v="226994"/>
    <x v="0"/>
    <x v="0"/>
    <x v="0"/>
    <x v="0"/>
    <x v="7"/>
    <x v="137"/>
    <x v="0"/>
    <x v="0"/>
    <s v="Tesseramento"/>
    <x v="3"/>
    <x v="0"/>
    <x v="0"/>
    <m/>
  </r>
  <r>
    <n v="233353"/>
    <x v="1"/>
    <x v="1"/>
    <x v="0"/>
    <x v="0"/>
    <x v="1"/>
    <x v="138"/>
    <x v="0"/>
    <x v="1"/>
    <s v="Tesseramento"/>
    <x v="1"/>
    <x v="5"/>
    <x v="1"/>
    <m/>
  </r>
  <r>
    <n v="227965"/>
    <x v="0"/>
    <x v="0"/>
    <x v="0"/>
    <x v="0"/>
    <x v="4"/>
    <x v="40"/>
    <x v="0"/>
    <x v="0"/>
    <s v="Tesseramento"/>
    <x v="1"/>
    <x v="0"/>
    <x v="0"/>
    <m/>
  </r>
  <r>
    <n v="179897"/>
    <x v="0"/>
    <x v="0"/>
    <x v="0"/>
    <x v="0"/>
    <x v="4"/>
    <x v="40"/>
    <x v="0"/>
    <x v="0"/>
    <s v="Tesseramento"/>
    <x v="1"/>
    <x v="0"/>
    <x v="0"/>
    <m/>
  </r>
  <r>
    <n v="22739"/>
    <x v="0"/>
    <x v="0"/>
    <x v="0"/>
    <x v="1"/>
    <x v="4"/>
    <x v="40"/>
    <x v="0"/>
    <x v="0"/>
    <s v="Tesseramento"/>
    <x v="1"/>
    <x v="0"/>
    <x v="0"/>
    <m/>
  </r>
  <r>
    <n v="196278"/>
    <x v="0"/>
    <x v="0"/>
    <x v="0"/>
    <x v="0"/>
    <x v="4"/>
    <x v="40"/>
    <x v="0"/>
    <x v="0"/>
    <s v="Tesseramento"/>
    <x v="1"/>
    <x v="0"/>
    <x v="0"/>
    <m/>
  </r>
  <r>
    <n v="214311"/>
    <x v="0"/>
    <x v="0"/>
    <x v="0"/>
    <x v="1"/>
    <x v="4"/>
    <x v="40"/>
    <x v="0"/>
    <x v="0"/>
    <s v="Tesseramento"/>
    <x v="1"/>
    <x v="4"/>
    <x v="0"/>
    <m/>
  </r>
  <r>
    <n v="196386"/>
    <x v="0"/>
    <x v="0"/>
    <x v="0"/>
    <x v="0"/>
    <x v="12"/>
    <x v="133"/>
    <x v="0"/>
    <x v="0"/>
    <s v="Tesseramento"/>
    <x v="0"/>
    <x v="0"/>
    <x v="0"/>
    <m/>
  </r>
  <r>
    <n v="122083"/>
    <x v="0"/>
    <x v="0"/>
    <x v="0"/>
    <x v="0"/>
    <x v="8"/>
    <x v="113"/>
    <x v="0"/>
    <x v="0"/>
    <s v="Tesseramento"/>
    <x v="0"/>
    <x v="3"/>
    <x v="0"/>
    <m/>
  </r>
  <r>
    <n v="135421"/>
    <x v="0"/>
    <x v="0"/>
    <x v="0"/>
    <x v="0"/>
    <x v="8"/>
    <x v="113"/>
    <x v="0"/>
    <x v="0"/>
    <s v="Tesseramento"/>
    <x v="0"/>
    <x v="3"/>
    <x v="0"/>
    <m/>
  </r>
  <r>
    <n v="195669"/>
    <x v="0"/>
    <x v="0"/>
    <x v="0"/>
    <x v="0"/>
    <x v="12"/>
    <x v="133"/>
    <x v="0"/>
    <x v="0"/>
    <s v="Tesseramento"/>
    <x v="0"/>
    <x v="0"/>
    <x v="0"/>
    <m/>
  </r>
  <r>
    <n v="224172"/>
    <x v="0"/>
    <x v="0"/>
    <x v="2"/>
    <x v="0"/>
    <x v="4"/>
    <x v="88"/>
    <x v="0"/>
    <x v="0"/>
    <s v="Tesseramento"/>
    <x v="1"/>
    <x v="3"/>
    <x v="0"/>
    <m/>
  </r>
  <r>
    <n v="227036"/>
    <x v="0"/>
    <x v="0"/>
    <x v="0"/>
    <x v="0"/>
    <x v="4"/>
    <x v="88"/>
    <x v="0"/>
    <x v="0"/>
    <s v="Tesseramento"/>
    <x v="1"/>
    <x v="1"/>
    <x v="0"/>
    <m/>
  </r>
  <r>
    <n v="123437"/>
    <x v="0"/>
    <x v="0"/>
    <x v="0"/>
    <x v="0"/>
    <x v="10"/>
    <x v="136"/>
    <x v="0"/>
    <x v="0"/>
    <s v="Tesseramento"/>
    <x v="1"/>
    <x v="3"/>
    <x v="0"/>
    <m/>
  </r>
  <r>
    <n v="123442"/>
    <x v="0"/>
    <x v="0"/>
    <x v="0"/>
    <x v="0"/>
    <x v="10"/>
    <x v="136"/>
    <x v="0"/>
    <x v="1"/>
    <s v="Tesseramento"/>
    <x v="1"/>
    <x v="4"/>
    <x v="0"/>
    <m/>
  </r>
  <r>
    <n v="123438"/>
    <x v="0"/>
    <x v="0"/>
    <x v="0"/>
    <x v="0"/>
    <x v="10"/>
    <x v="136"/>
    <x v="0"/>
    <x v="0"/>
    <s v="Tesseramento"/>
    <x v="1"/>
    <x v="3"/>
    <x v="0"/>
    <m/>
  </r>
  <r>
    <n v="96236"/>
    <x v="0"/>
    <x v="0"/>
    <x v="0"/>
    <x v="0"/>
    <x v="10"/>
    <x v="136"/>
    <x v="0"/>
    <x v="0"/>
    <s v="Tesseramento"/>
    <x v="1"/>
    <x v="0"/>
    <x v="0"/>
    <m/>
  </r>
  <r>
    <n v="64380"/>
    <x v="0"/>
    <x v="0"/>
    <x v="0"/>
    <x v="0"/>
    <x v="10"/>
    <x v="136"/>
    <x v="0"/>
    <x v="0"/>
    <s v="Tesseramento"/>
    <x v="1"/>
    <x v="3"/>
    <x v="0"/>
    <m/>
  </r>
  <r>
    <n v="64379"/>
    <x v="0"/>
    <x v="0"/>
    <x v="0"/>
    <x v="0"/>
    <x v="10"/>
    <x v="136"/>
    <x v="0"/>
    <x v="1"/>
    <s v="Tesseramento"/>
    <x v="1"/>
    <x v="3"/>
    <x v="0"/>
    <m/>
  </r>
  <r>
    <n v="55326"/>
    <x v="0"/>
    <x v="0"/>
    <x v="0"/>
    <x v="0"/>
    <x v="10"/>
    <x v="136"/>
    <x v="0"/>
    <x v="1"/>
    <s v="Tesseramento"/>
    <x v="1"/>
    <x v="0"/>
    <x v="0"/>
    <m/>
  </r>
  <r>
    <n v="55327"/>
    <x v="0"/>
    <x v="0"/>
    <x v="0"/>
    <x v="0"/>
    <x v="10"/>
    <x v="136"/>
    <x v="0"/>
    <x v="0"/>
    <s v="Tesseramento"/>
    <x v="1"/>
    <x v="0"/>
    <x v="0"/>
    <m/>
  </r>
  <r>
    <n v="156779"/>
    <x v="0"/>
    <x v="0"/>
    <x v="0"/>
    <x v="0"/>
    <x v="10"/>
    <x v="136"/>
    <x v="0"/>
    <x v="1"/>
    <s v="Tesseramento"/>
    <x v="1"/>
    <x v="4"/>
    <x v="0"/>
    <m/>
  </r>
  <r>
    <n v="160211"/>
    <x v="0"/>
    <x v="0"/>
    <x v="0"/>
    <x v="0"/>
    <x v="10"/>
    <x v="136"/>
    <x v="0"/>
    <x v="1"/>
    <s v="Tesseramento"/>
    <x v="1"/>
    <x v="3"/>
    <x v="0"/>
    <m/>
  </r>
  <r>
    <n v="69000"/>
    <x v="0"/>
    <x v="0"/>
    <x v="0"/>
    <x v="0"/>
    <x v="10"/>
    <x v="136"/>
    <x v="0"/>
    <x v="0"/>
    <s v="Tesseramento"/>
    <x v="1"/>
    <x v="0"/>
    <x v="0"/>
    <m/>
  </r>
  <r>
    <n v="122419"/>
    <x v="0"/>
    <x v="0"/>
    <x v="0"/>
    <x v="0"/>
    <x v="11"/>
    <x v="102"/>
    <x v="0"/>
    <x v="0"/>
    <s v="Tesseramento"/>
    <x v="1"/>
    <x v="0"/>
    <x v="0"/>
    <m/>
  </r>
  <r>
    <n v="46116"/>
    <x v="0"/>
    <x v="0"/>
    <x v="0"/>
    <x v="0"/>
    <x v="10"/>
    <x v="136"/>
    <x v="0"/>
    <x v="1"/>
    <s v="Tesseramento"/>
    <x v="1"/>
    <x v="3"/>
    <x v="0"/>
    <m/>
  </r>
  <r>
    <n v="64385"/>
    <x v="0"/>
    <x v="0"/>
    <x v="0"/>
    <x v="0"/>
    <x v="10"/>
    <x v="136"/>
    <x v="0"/>
    <x v="0"/>
    <s v="Tesseramento"/>
    <x v="1"/>
    <x v="4"/>
    <x v="0"/>
    <m/>
  </r>
  <r>
    <n v="70135"/>
    <x v="0"/>
    <x v="0"/>
    <x v="0"/>
    <x v="0"/>
    <x v="10"/>
    <x v="136"/>
    <x v="0"/>
    <x v="1"/>
    <s v="Tesseramento"/>
    <x v="1"/>
    <x v="4"/>
    <x v="0"/>
    <m/>
  </r>
  <r>
    <n v="66353"/>
    <x v="0"/>
    <x v="0"/>
    <x v="0"/>
    <x v="1"/>
    <x v="10"/>
    <x v="136"/>
    <x v="0"/>
    <x v="0"/>
    <s v="Tesseramento"/>
    <x v="1"/>
    <x v="3"/>
    <x v="0"/>
    <m/>
  </r>
  <r>
    <n v="64386"/>
    <x v="0"/>
    <x v="0"/>
    <x v="0"/>
    <x v="1"/>
    <x v="10"/>
    <x v="136"/>
    <x v="0"/>
    <x v="1"/>
    <s v="Tesseramento"/>
    <x v="1"/>
    <x v="3"/>
    <x v="0"/>
    <m/>
  </r>
  <r>
    <n v="26628"/>
    <x v="0"/>
    <x v="0"/>
    <x v="0"/>
    <x v="0"/>
    <x v="10"/>
    <x v="136"/>
    <x v="0"/>
    <x v="0"/>
    <s v="Tesseramento"/>
    <x v="1"/>
    <x v="1"/>
    <x v="0"/>
    <m/>
  </r>
  <r>
    <n v="46093"/>
    <x v="0"/>
    <x v="0"/>
    <x v="0"/>
    <x v="0"/>
    <x v="10"/>
    <x v="136"/>
    <x v="0"/>
    <x v="0"/>
    <s v="Tesseramento"/>
    <x v="1"/>
    <x v="3"/>
    <x v="0"/>
    <m/>
  </r>
  <r>
    <n v="131527"/>
    <x v="0"/>
    <x v="0"/>
    <x v="0"/>
    <x v="0"/>
    <x v="10"/>
    <x v="136"/>
    <x v="0"/>
    <x v="0"/>
    <s v="Tesseramento"/>
    <x v="1"/>
    <x v="1"/>
    <x v="0"/>
    <m/>
  </r>
  <r>
    <n v="92201"/>
    <x v="0"/>
    <x v="0"/>
    <x v="0"/>
    <x v="0"/>
    <x v="10"/>
    <x v="136"/>
    <x v="0"/>
    <x v="1"/>
    <s v="Tesseramento"/>
    <x v="1"/>
    <x v="3"/>
    <x v="0"/>
    <m/>
  </r>
  <r>
    <n v="79974"/>
    <x v="0"/>
    <x v="0"/>
    <x v="0"/>
    <x v="0"/>
    <x v="10"/>
    <x v="136"/>
    <x v="0"/>
    <x v="1"/>
    <s v="Tesseramento"/>
    <x v="1"/>
    <x v="0"/>
    <x v="0"/>
    <m/>
  </r>
  <r>
    <n v="79975"/>
    <x v="0"/>
    <x v="0"/>
    <x v="0"/>
    <x v="0"/>
    <x v="10"/>
    <x v="136"/>
    <x v="0"/>
    <x v="0"/>
    <s v="Tesseramento"/>
    <x v="1"/>
    <x v="4"/>
    <x v="0"/>
    <m/>
  </r>
  <r>
    <n v="64391"/>
    <x v="0"/>
    <x v="0"/>
    <x v="0"/>
    <x v="0"/>
    <x v="10"/>
    <x v="136"/>
    <x v="0"/>
    <x v="0"/>
    <s v="Tesseramento"/>
    <x v="1"/>
    <x v="4"/>
    <x v="0"/>
    <m/>
  </r>
  <r>
    <n v="92205"/>
    <x v="0"/>
    <x v="0"/>
    <x v="0"/>
    <x v="0"/>
    <x v="10"/>
    <x v="136"/>
    <x v="0"/>
    <x v="1"/>
    <s v="Tesseramento"/>
    <x v="1"/>
    <x v="4"/>
    <x v="0"/>
    <m/>
  </r>
  <r>
    <n v="24281"/>
    <x v="0"/>
    <x v="0"/>
    <x v="0"/>
    <x v="0"/>
    <x v="10"/>
    <x v="136"/>
    <x v="0"/>
    <x v="0"/>
    <s v="Tesseramento"/>
    <x v="1"/>
    <x v="3"/>
    <x v="0"/>
    <m/>
  </r>
  <r>
    <n v="190409"/>
    <x v="0"/>
    <x v="0"/>
    <x v="0"/>
    <x v="3"/>
    <x v="10"/>
    <x v="136"/>
    <x v="0"/>
    <x v="1"/>
    <s v="Tesseramento"/>
    <x v="1"/>
    <x v="4"/>
    <x v="0"/>
    <m/>
  </r>
  <r>
    <n v="117876"/>
    <x v="0"/>
    <x v="0"/>
    <x v="0"/>
    <x v="0"/>
    <x v="10"/>
    <x v="136"/>
    <x v="0"/>
    <x v="0"/>
    <s v="Tesseramento"/>
    <x v="1"/>
    <x v="3"/>
    <x v="0"/>
    <m/>
  </r>
  <r>
    <n v="103009"/>
    <x v="0"/>
    <x v="0"/>
    <x v="0"/>
    <x v="0"/>
    <x v="2"/>
    <x v="139"/>
    <x v="0"/>
    <x v="0"/>
    <s v="Tesseramento"/>
    <x v="1"/>
    <x v="4"/>
    <x v="0"/>
    <m/>
  </r>
  <r>
    <n v="30751"/>
    <x v="0"/>
    <x v="0"/>
    <x v="0"/>
    <x v="0"/>
    <x v="2"/>
    <x v="139"/>
    <x v="0"/>
    <x v="0"/>
    <s v="Tesseramento"/>
    <x v="1"/>
    <x v="4"/>
    <x v="0"/>
    <m/>
  </r>
  <r>
    <n v="165041"/>
    <x v="0"/>
    <x v="0"/>
    <x v="0"/>
    <x v="0"/>
    <x v="2"/>
    <x v="139"/>
    <x v="0"/>
    <x v="0"/>
    <s v="Tesseramento"/>
    <x v="1"/>
    <x v="3"/>
    <x v="0"/>
    <m/>
  </r>
  <r>
    <n v="166780"/>
    <x v="1"/>
    <x v="0"/>
    <x v="0"/>
    <x v="1"/>
    <x v="2"/>
    <x v="139"/>
    <x v="0"/>
    <x v="1"/>
    <s v="Tesseramento"/>
    <x v="1"/>
    <x v="2"/>
    <x v="0"/>
    <m/>
  </r>
  <r>
    <n v="165040"/>
    <x v="0"/>
    <x v="0"/>
    <x v="0"/>
    <x v="0"/>
    <x v="2"/>
    <x v="139"/>
    <x v="0"/>
    <x v="0"/>
    <s v="Tesseramento"/>
    <x v="1"/>
    <x v="1"/>
    <x v="0"/>
    <m/>
  </r>
  <r>
    <n v="232864"/>
    <x v="1"/>
    <x v="0"/>
    <x v="0"/>
    <x v="2"/>
    <x v="2"/>
    <x v="139"/>
    <x v="0"/>
    <x v="0"/>
    <s v="Tesseramento"/>
    <x v="1"/>
    <x v="5"/>
    <x v="0"/>
    <m/>
  </r>
  <r>
    <n v="62739"/>
    <x v="0"/>
    <x v="0"/>
    <x v="0"/>
    <x v="0"/>
    <x v="2"/>
    <x v="139"/>
    <x v="0"/>
    <x v="1"/>
    <s v="Tesseramento"/>
    <x v="1"/>
    <x v="3"/>
    <x v="0"/>
    <m/>
  </r>
  <r>
    <n v="128637"/>
    <x v="0"/>
    <x v="0"/>
    <x v="0"/>
    <x v="1"/>
    <x v="2"/>
    <x v="139"/>
    <x v="0"/>
    <x v="0"/>
    <s v="Tesseramento"/>
    <x v="1"/>
    <x v="3"/>
    <x v="0"/>
    <m/>
  </r>
  <r>
    <n v="77071"/>
    <x v="0"/>
    <x v="0"/>
    <x v="0"/>
    <x v="0"/>
    <x v="2"/>
    <x v="139"/>
    <x v="0"/>
    <x v="0"/>
    <s v="Tesseramento"/>
    <x v="1"/>
    <x v="4"/>
    <x v="0"/>
    <m/>
  </r>
  <r>
    <n v="166797"/>
    <x v="0"/>
    <x v="0"/>
    <x v="0"/>
    <x v="1"/>
    <x v="2"/>
    <x v="139"/>
    <x v="0"/>
    <x v="1"/>
    <s v="Tesseramento"/>
    <x v="1"/>
    <x v="3"/>
    <x v="0"/>
    <m/>
  </r>
  <r>
    <n v="225407"/>
    <x v="1"/>
    <x v="0"/>
    <x v="0"/>
    <x v="2"/>
    <x v="2"/>
    <x v="139"/>
    <x v="0"/>
    <x v="0"/>
    <s v="Tesseramento"/>
    <x v="1"/>
    <x v="5"/>
    <x v="0"/>
    <m/>
  </r>
  <r>
    <n v="227513"/>
    <x v="1"/>
    <x v="0"/>
    <x v="0"/>
    <x v="2"/>
    <x v="2"/>
    <x v="139"/>
    <x v="0"/>
    <x v="0"/>
    <s v="Tesseramento"/>
    <x v="1"/>
    <x v="5"/>
    <x v="0"/>
    <m/>
  </r>
  <r>
    <n v="98011"/>
    <x v="1"/>
    <x v="0"/>
    <x v="0"/>
    <x v="0"/>
    <x v="4"/>
    <x v="140"/>
    <x v="0"/>
    <x v="1"/>
    <s v="Tesseramento"/>
    <x v="0"/>
    <x v="2"/>
    <x v="0"/>
    <m/>
  </r>
  <r>
    <n v="236038"/>
    <x v="0"/>
    <x v="0"/>
    <x v="1"/>
    <x v="2"/>
    <x v="4"/>
    <x v="75"/>
    <x v="0"/>
    <x v="1"/>
    <s v="Tesseramento"/>
    <x v="0"/>
    <x v="1"/>
    <x v="0"/>
    <m/>
  </r>
  <r>
    <n v="216091"/>
    <x v="0"/>
    <x v="0"/>
    <x v="0"/>
    <x v="0"/>
    <x v="7"/>
    <x v="78"/>
    <x v="0"/>
    <x v="0"/>
    <s v="Tesseramento"/>
    <x v="0"/>
    <x v="4"/>
    <x v="0"/>
    <m/>
  </r>
  <r>
    <n v="235979"/>
    <x v="0"/>
    <x v="0"/>
    <x v="1"/>
    <x v="3"/>
    <x v="7"/>
    <x v="33"/>
    <x v="0"/>
    <x v="0"/>
    <s v="Tesseramento"/>
    <x v="1"/>
    <x v="0"/>
    <x v="0"/>
    <m/>
  </r>
  <r>
    <n v="207017"/>
    <x v="0"/>
    <x v="0"/>
    <x v="0"/>
    <x v="0"/>
    <x v="3"/>
    <x v="118"/>
    <x v="0"/>
    <x v="0"/>
    <s v="Tesseramento"/>
    <x v="1"/>
    <x v="3"/>
    <x v="0"/>
    <m/>
  </r>
  <r>
    <n v="229143"/>
    <x v="0"/>
    <x v="0"/>
    <x v="0"/>
    <x v="1"/>
    <x v="7"/>
    <x v="33"/>
    <x v="0"/>
    <x v="0"/>
    <s v="Tesseramento"/>
    <x v="1"/>
    <x v="1"/>
    <x v="0"/>
    <m/>
  </r>
  <r>
    <n v="235975"/>
    <x v="1"/>
    <x v="0"/>
    <x v="1"/>
    <x v="2"/>
    <x v="12"/>
    <x v="27"/>
    <x v="0"/>
    <x v="1"/>
    <s v="Tesseramento"/>
    <x v="1"/>
    <x v="5"/>
    <x v="0"/>
    <m/>
  </r>
  <r>
    <n v="154596"/>
    <x v="0"/>
    <x v="0"/>
    <x v="0"/>
    <x v="0"/>
    <x v="7"/>
    <x v="33"/>
    <x v="0"/>
    <x v="0"/>
    <s v="Tesseramento"/>
    <x v="1"/>
    <x v="3"/>
    <x v="0"/>
    <m/>
  </r>
  <r>
    <n v="52130"/>
    <x v="0"/>
    <x v="0"/>
    <x v="0"/>
    <x v="0"/>
    <x v="10"/>
    <x v="136"/>
    <x v="0"/>
    <x v="0"/>
    <s v="Tesseramento"/>
    <x v="1"/>
    <x v="4"/>
    <x v="0"/>
    <m/>
  </r>
  <r>
    <n v="52129"/>
    <x v="0"/>
    <x v="0"/>
    <x v="0"/>
    <x v="0"/>
    <x v="10"/>
    <x v="136"/>
    <x v="0"/>
    <x v="1"/>
    <s v="Tesseramento"/>
    <x v="1"/>
    <x v="4"/>
    <x v="0"/>
    <m/>
  </r>
  <r>
    <n v="172985"/>
    <x v="0"/>
    <x v="0"/>
    <x v="0"/>
    <x v="0"/>
    <x v="10"/>
    <x v="136"/>
    <x v="0"/>
    <x v="0"/>
    <s v="Tesseramento"/>
    <x v="1"/>
    <x v="1"/>
    <x v="0"/>
    <m/>
  </r>
  <r>
    <n v="172986"/>
    <x v="0"/>
    <x v="0"/>
    <x v="0"/>
    <x v="0"/>
    <x v="10"/>
    <x v="136"/>
    <x v="0"/>
    <x v="0"/>
    <s v="Tesseramento"/>
    <x v="1"/>
    <x v="3"/>
    <x v="0"/>
    <m/>
  </r>
  <r>
    <n v="164149"/>
    <x v="0"/>
    <x v="0"/>
    <x v="0"/>
    <x v="0"/>
    <x v="10"/>
    <x v="136"/>
    <x v="0"/>
    <x v="0"/>
    <s v="Tesseramento"/>
    <x v="1"/>
    <x v="1"/>
    <x v="0"/>
    <m/>
  </r>
  <r>
    <n v="187415"/>
    <x v="0"/>
    <x v="0"/>
    <x v="0"/>
    <x v="0"/>
    <x v="10"/>
    <x v="136"/>
    <x v="0"/>
    <x v="1"/>
    <s v="Tesseramento"/>
    <x v="1"/>
    <x v="0"/>
    <x v="0"/>
    <m/>
  </r>
  <r>
    <n v="26629"/>
    <x v="0"/>
    <x v="0"/>
    <x v="0"/>
    <x v="0"/>
    <x v="10"/>
    <x v="136"/>
    <x v="0"/>
    <x v="0"/>
    <s v="Tesseramento"/>
    <x v="1"/>
    <x v="3"/>
    <x v="0"/>
    <m/>
  </r>
  <r>
    <n v="171722"/>
    <x v="0"/>
    <x v="0"/>
    <x v="0"/>
    <x v="0"/>
    <x v="10"/>
    <x v="136"/>
    <x v="0"/>
    <x v="0"/>
    <s v="Tesseramento"/>
    <x v="1"/>
    <x v="0"/>
    <x v="0"/>
    <m/>
  </r>
  <r>
    <n v="132385"/>
    <x v="0"/>
    <x v="0"/>
    <x v="0"/>
    <x v="0"/>
    <x v="10"/>
    <x v="136"/>
    <x v="0"/>
    <x v="0"/>
    <s v="Tesseramento"/>
    <x v="1"/>
    <x v="4"/>
    <x v="0"/>
    <m/>
  </r>
  <r>
    <n v="196873"/>
    <x v="0"/>
    <x v="0"/>
    <x v="0"/>
    <x v="0"/>
    <x v="10"/>
    <x v="136"/>
    <x v="0"/>
    <x v="1"/>
    <s v="Tesseramento"/>
    <x v="1"/>
    <x v="3"/>
    <x v="0"/>
    <m/>
  </r>
  <r>
    <n v="156781"/>
    <x v="0"/>
    <x v="0"/>
    <x v="0"/>
    <x v="0"/>
    <x v="10"/>
    <x v="136"/>
    <x v="0"/>
    <x v="0"/>
    <s v="Tesseramento"/>
    <x v="1"/>
    <x v="4"/>
    <x v="0"/>
    <m/>
  </r>
  <r>
    <n v="129465"/>
    <x v="0"/>
    <x v="0"/>
    <x v="0"/>
    <x v="0"/>
    <x v="10"/>
    <x v="136"/>
    <x v="0"/>
    <x v="0"/>
    <s v="Tesseramento"/>
    <x v="1"/>
    <x v="4"/>
    <x v="0"/>
    <m/>
  </r>
  <r>
    <n v="23342"/>
    <x v="0"/>
    <x v="0"/>
    <x v="0"/>
    <x v="0"/>
    <x v="10"/>
    <x v="136"/>
    <x v="0"/>
    <x v="0"/>
    <s v="Tesseramento"/>
    <x v="1"/>
    <x v="0"/>
    <x v="0"/>
    <m/>
  </r>
  <r>
    <n v="129466"/>
    <x v="0"/>
    <x v="0"/>
    <x v="0"/>
    <x v="0"/>
    <x v="10"/>
    <x v="136"/>
    <x v="0"/>
    <x v="1"/>
    <s v="Tesseramento"/>
    <x v="1"/>
    <x v="4"/>
    <x v="0"/>
    <m/>
  </r>
  <r>
    <n v="189196"/>
    <x v="0"/>
    <x v="0"/>
    <x v="0"/>
    <x v="0"/>
    <x v="11"/>
    <x v="94"/>
    <x v="0"/>
    <x v="0"/>
    <s v="Tesseramento"/>
    <x v="1"/>
    <x v="1"/>
    <x v="0"/>
    <m/>
  </r>
  <r>
    <n v="83216"/>
    <x v="0"/>
    <x v="0"/>
    <x v="0"/>
    <x v="0"/>
    <x v="10"/>
    <x v="136"/>
    <x v="0"/>
    <x v="0"/>
    <s v="Tesseramento"/>
    <x v="1"/>
    <x v="0"/>
    <x v="0"/>
    <m/>
  </r>
  <r>
    <n v="184056"/>
    <x v="1"/>
    <x v="0"/>
    <x v="0"/>
    <x v="1"/>
    <x v="10"/>
    <x v="136"/>
    <x v="0"/>
    <x v="0"/>
    <s v="Tesseramento"/>
    <x v="1"/>
    <x v="7"/>
    <x v="0"/>
    <m/>
  </r>
  <r>
    <n v="184057"/>
    <x v="1"/>
    <x v="0"/>
    <x v="0"/>
    <x v="0"/>
    <x v="10"/>
    <x v="136"/>
    <x v="0"/>
    <x v="0"/>
    <s v="Tesseramento"/>
    <x v="1"/>
    <x v="7"/>
    <x v="0"/>
    <s v="B"/>
  </r>
  <r>
    <n v="123884"/>
    <x v="0"/>
    <x v="0"/>
    <x v="0"/>
    <x v="0"/>
    <x v="10"/>
    <x v="136"/>
    <x v="0"/>
    <x v="0"/>
    <s v="Tesseramento"/>
    <x v="1"/>
    <x v="4"/>
    <x v="0"/>
    <m/>
  </r>
  <r>
    <n v="64417"/>
    <x v="0"/>
    <x v="0"/>
    <x v="0"/>
    <x v="0"/>
    <x v="10"/>
    <x v="136"/>
    <x v="0"/>
    <x v="0"/>
    <s v="Tesseramento"/>
    <x v="1"/>
    <x v="4"/>
    <x v="0"/>
    <m/>
  </r>
  <r>
    <n v="102475"/>
    <x v="0"/>
    <x v="0"/>
    <x v="0"/>
    <x v="0"/>
    <x v="10"/>
    <x v="136"/>
    <x v="0"/>
    <x v="0"/>
    <s v="Tesseramento"/>
    <x v="1"/>
    <x v="4"/>
    <x v="0"/>
    <m/>
  </r>
  <r>
    <n v="131530"/>
    <x v="0"/>
    <x v="0"/>
    <x v="0"/>
    <x v="0"/>
    <x v="10"/>
    <x v="136"/>
    <x v="0"/>
    <x v="0"/>
    <s v="Tesseramento"/>
    <x v="1"/>
    <x v="0"/>
    <x v="0"/>
    <m/>
  </r>
  <r>
    <n v="71913"/>
    <x v="0"/>
    <x v="0"/>
    <x v="0"/>
    <x v="0"/>
    <x v="10"/>
    <x v="136"/>
    <x v="0"/>
    <x v="0"/>
    <s v="Tesseramento"/>
    <x v="1"/>
    <x v="3"/>
    <x v="0"/>
    <m/>
  </r>
  <r>
    <n v="196792"/>
    <x v="0"/>
    <x v="0"/>
    <x v="0"/>
    <x v="0"/>
    <x v="10"/>
    <x v="136"/>
    <x v="0"/>
    <x v="1"/>
    <s v="Tesseramento"/>
    <x v="1"/>
    <x v="3"/>
    <x v="0"/>
    <m/>
  </r>
  <r>
    <n v="64424"/>
    <x v="0"/>
    <x v="0"/>
    <x v="0"/>
    <x v="0"/>
    <x v="10"/>
    <x v="136"/>
    <x v="0"/>
    <x v="0"/>
    <s v="Tesseramento"/>
    <x v="1"/>
    <x v="4"/>
    <x v="0"/>
    <m/>
  </r>
  <r>
    <n v="55346"/>
    <x v="0"/>
    <x v="0"/>
    <x v="0"/>
    <x v="0"/>
    <x v="10"/>
    <x v="136"/>
    <x v="0"/>
    <x v="0"/>
    <s v="Tesseramento"/>
    <x v="1"/>
    <x v="4"/>
    <x v="0"/>
    <m/>
  </r>
  <r>
    <n v="51016"/>
    <x v="0"/>
    <x v="0"/>
    <x v="0"/>
    <x v="0"/>
    <x v="10"/>
    <x v="136"/>
    <x v="0"/>
    <x v="0"/>
    <s v="Tesseramento"/>
    <x v="1"/>
    <x v="4"/>
    <x v="0"/>
    <m/>
  </r>
  <r>
    <n v="51015"/>
    <x v="0"/>
    <x v="0"/>
    <x v="0"/>
    <x v="0"/>
    <x v="10"/>
    <x v="136"/>
    <x v="0"/>
    <x v="1"/>
    <s v="Tesseramento"/>
    <x v="1"/>
    <x v="4"/>
    <x v="0"/>
    <m/>
  </r>
  <r>
    <n v="5054"/>
    <x v="0"/>
    <x v="0"/>
    <x v="0"/>
    <x v="0"/>
    <x v="10"/>
    <x v="136"/>
    <x v="0"/>
    <x v="1"/>
    <s v="Tesseramento"/>
    <x v="1"/>
    <x v="4"/>
    <x v="0"/>
    <m/>
  </r>
  <r>
    <n v="219269"/>
    <x v="0"/>
    <x v="0"/>
    <x v="0"/>
    <x v="0"/>
    <x v="10"/>
    <x v="136"/>
    <x v="0"/>
    <x v="0"/>
    <s v="Tesseramento"/>
    <x v="1"/>
    <x v="4"/>
    <x v="0"/>
    <m/>
  </r>
  <r>
    <n v="121989"/>
    <x v="0"/>
    <x v="0"/>
    <x v="0"/>
    <x v="0"/>
    <x v="10"/>
    <x v="136"/>
    <x v="0"/>
    <x v="1"/>
    <s v="Tesseramento"/>
    <x v="1"/>
    <x v="0"/>
    <x v="0"/>
    <m/>
  </r>
  <r>
    <n v="161424"/>
    <x v="0"/>
    <x v="0"/>
    <x v="0"/>
    <x v="0"/>
    <x v="10"/>
    <x v="136"/>
    <x v="0"/>
    <x v="0"/>
    <s v="Tesseramento"/>
    <x v="1"/>
    <x v="4"/>
    <x v="0"/>
    <m/>
  </r>
  <r>
    <n v="142451"/>
    <x v="0"/>
    <x v="0"/>
    <x v="0"/>
    <x v="0"/>
    <x v="10"/>
    <x v="136"/>
    <x v="0"/>
    <x v="1"/>
    <s v="Tesseramento"/>
    <x v="1"/>
    <x v="0"/>
    <x v="0"/>
    <m/>
  </r>
  <r>
    <n v="64432"/>
    <x v="0"/>
    <x v="0"/>
    <x v="0"/>
    <x v="0"/>
    <x v="10"/>
    <x v="136"/>
    <x v="0"/>
    <x v="1"/>
    <s v="Tesseramento"/>
    <x v="1"/>
    <x v="0"/>
    <x v="0"/>
    <m/>
  </r>
  <r>
    <n v="157173"/>
    <x v="0"/>
    <x v="0"/>
    <x v="0"/>
    <x v="0"/>
    <x v="10"/>
    <x v="136"/>
    <x v="0"/>
    <x v="0"/>
    <s v="Tesseramento"/>
    <x v="1"/>
    <x v="4"/>
    <x v="0"/>
    <m/>
  </r>
  <r>
    <n v="79980"/>
    <x v="0"/>
    <x v="0"/>
    <x v="0"/>
    <x v="0"/>
    <x v="10"/>
    <x v="136"/>
    <x v="0"/>
    <x v="0"/>
    <s v="Tesseramento"/>
    <x v="1"/>
    <x v="4"/>
    <x v="0"/>
    <m/>
  </r>
  <r>
    <n v="175249"/>
    <x v="0"/>
    <x v="0"/>
    <x v="0"/>
    <x v="1"/>
    <x v="10"/>
    <x v="136"/>
    <x v="0"/>
    <x v="1"/>
    <s v="Tesseramento"/>
    <x v="1"/>
    <x v="3"/>
    <x v="0"/>
    <m/>
  </r>
  <r>
    <n v="175453"/>
    <x v="0"/>
    <x v="0"/>
    <x v="0"/>
    <x v="0"/>
    <x v="10"/>
    <x v="136"/>
    <x v="0"/>
    <x v="1"/>
    <s v="Tesseramento"/>
    <x v="1"/>
    <x v="3"/>
    <x v="0"/>
    <m/>
  </r>
  <r>
    <n v="63301"/>
    <x v="0"/>
    <x v="0"/>
    <x v="0"/>
    <x v="0"/>
    <x v="10"/>
    <x v="136"/>
    <x v="0"/>
    <x v="0"/>
    <s v="Tesseramento"/>
    <x v="1"/>
    <x v="0"/>
    <x v="0"/>
    <m/>
  </r>
  <r>
    <n v="228596"/>
    <x v="0"/>
    <x v="0"/>
    <x v="0"/>
    <x v="0"/>
    <x v="10"/>
    <x v="136"/>
    <x v="0"/>
    <x v="0"/>
    <s v="Tesseramento"/>
    <x v="1"/>
    <x v="3"/>
    <x v="0"/>
    <m/>
  </r>
  <r>
    <n v="142449"/>
    <x v="0"/>
    <x v="0"/>
    <x v="0"/>
    <x v="0"/>
    <x v="10"/>
    <x v="136"/>
    <x v="0"/>
    <x v="1"/>
    <s v="Tesseramento"/>
    <x v="1"/>
    <x v="4"/>
    <x v="0"/>
    <m/>
  </r>
  <r>
    <n v="228597"/>
    <x v="0"/>
    <x v="0"/>
    <x v="0"/>
    <x v="0"/>
    <x v="10"/>
    <x v="136"/>
    <x v="0"/>
    <x v="1"/>
    <s v="Tesseramento"/>
    <x v="1"/>
    <x v="4"/>
    <x v="0"/>
    <m/>
  </r>
  <r>
    <n v="51021"/>
    <x v="0"/>
    <x v="0"/>
    <x v="0"/>
    <x v="0"/>
    <x v="10"/>
    <x v="136"/>
    <x v="0"/>
    <x v="0"/>
    <s v="Tesseramento"/>
    <x v="1"/>
    <x v="4"/>
    <x v="0"/>
    <m/>
  </r>
  <r>
    <n v="136280"/>
    <x v="0"/>
    <x v="0"/>
    <x v="2"/>
    <x v="0"/>
    <x v="10"/>
    <x v="136"/>
    <x v="0"/>
    <x v="0"/>
    <s v="Tesseramento"/>
    <x v="1"/>
    <x v="0"/>
    <x v="0"/>
    <m/>
  </r>
  <r>
    <n v="92206"/>
    <x v="0"/>
    <x v="0"/>
    <x v="2"/>
    <x v="4"/>
    <x v="10"/>
    <x v="136"/>
    <x v="0"/>
    <x v="0"/>
    <s v="Tesseramento"/>
    <x v="1"/>
    <x v="3"/>
    <x v="0"/>
    <m/>
  </r>
  <r>
    <n v="187851"/>
    <x v="0"/>
    <x v="0"/>
    <x v="0"/>
    <x v="0"/>
    <x v="9"/>
    <x v="16"/>
    <x v="0"/>
    <x v="0"/>
    <s v="Tesseramento"/>
    <x v="1"/>
    <x v="0"/>
    <x v="0"/>
    <m/>
  </r>
  <r>
    <n v="23846"/>
    <x v="0"/>
    <x v="0"/>
    <x v="0"/>
    <x v="0"/>
    <x v="11"/>
    <x v="94"/>
    <x v="0"/>
    <x v="0"/>
    <s v="Tesseramento"/>
    <x v="1"/>
    <x v="4"/>
    <x v="0"/>
    <m/>
  </r>
  <r>
    <n v="207394"/>
    <x v="0"/>
    <x v="1"/>
    <x v="0"/>
    <x v="1"/>
    <x v="12"/>
    <x v="27"/>
    <x v="0"/>
    <x v="0"/>
    <s v="Tesseramento"/>
    <x v="1"/>
    <x v="3"/>
    <x v="0"/>
    <m/>
  </r>
  <r>
    <n v="44502"/>
    <x v="0"/>
    <x v="0"/>
    <x v="0"/>
    <x v="0"/>
    <x v="11"/>
    <x v="94"/>
    <x v="0"/>
    <x v="1"/>
    <s v="Tesseramento"/>
    <x v="1"/>
    <x v="4"/>
    <x v="0"/>
    <m/>
  </r>
  <r>
    <n v="23997"/>
    <x v="0"/>
    <x v="0"/>
    <x v="0"/>
    <x v="0"/>
    <x v="11"/>
    <x v="94"/>
    <x v="0"/>
    <x v="1"/>
    <s v="Tesseramento"/>
    <x v="1"/>
    <x v="4"/>
    <x v="0"/>
    <m/>
  </r>
  <r>
    <n v="196650"/>
    <x v="0"/>
    <x v="0"/>
    <x v="0"/>
    <x v="1"/>
    <x v="11"/>
    <x v="94"/>
    <x v="0"/>
    <x v="0"/>
    <s v="Tesseramento"/>
    <x v="1"/>
    <x v="3"/>
    <x v="0"/>
    <m/>
  </r>
  <r>
    <n v="57273"/>
    <x v="0"/>
    <x v="0"/>
    <x v="0"/>
    <x v="0"/>
    <x v="11"/>
    <x v="94"/>
    <x v="0"/>
    <x v="0"/>
    <s v="Tesseramento"/>
    <x v="1"/>
    <x v="3"/>
    <x v="0"/>
    <m/>
  </r>
  <r>
    <n v="74408"/>
    <x v="0"/>
    <x v="0"/>
    <x v="0"/>
    <x v="0"/>
    <x v="11"/>
    <x v="94"/>
    <x v="0"/>
    <x v="1"/>
    <s v="Tesseramento"/>
    <x v="1"/>
    <x v="3"/>
    <x v="0"/>
    <m/>
  </r>
  <r>
    <n v="108670"/>
    <x v="0"/>
    <x v="0"/>
    <x v="0"/>
    <x v="0"/>
    <x v="11"/>
    <x v="102"/>
    <x v="0"/>
    <x v="0"/>
    <s v="Tesseramento"/>
    <x v="1"/>
    <x v="1"/>
    <x v="0"/>
    <m/>
  </r>
  <r>
    <n v="23909"/>
    <x v="0"/>
    <x v="0"/>
    <x v="0"/>
    <x v="0"/>
    <x v="11"/>
    <x v="94"/>
    <x v="0"/>
    <x v="1"/>
    <s v="Tesseramento"/>
    <x v="1"/>
    <x v="3"/>
    <x v="0"/>
    <m/>
  </r>
  <r>
    <n v="236039"/>
    <x v="0"/>
    <x v="0"/>
    <x v="1"/>
    <x v="2"/>
    <x v="4"/>
    <x v="75"/>
    <x v="0"/>
    <x v="0"/>
    <s v="Tesseramento"/>
    <x v="0"/>
    <x v="1"/>
    <x v="0"/>
    <m/>
  </r>
  <r>
    <n v="58584"/>
    <x v="0"/>
    <x v="0"/>
    <x v="0"/>
    <x v="0"/>
    <x v="11"/>
    <x v="94"/>
    <x v="0"/>
    <x v="1"/>
    <s v="Tesseramento"/>
    <x v="1"/>
    <x v="1"/>
    <x v="0"/>
    <m/>
  </r>
  <r>
    <n v="218692"/>
    <x v="0"/>
    <x v="1"/>
    <x v="0"/>
    <x v="2"/>
    <x v="12"/>
    <x v="27"/>
    <x v="0"/>
    <x v="0"/>
    <s v="Tesseramento"/>
    <x v="1"/>
    <x v="0"/>
    <x v="0"/>
    <m/>
  </r>
  <r>
    <n v="48820"/>
    <x v="0"/>
    <x v="0"/>
    <x v="0"/>
    <x v="0"/>
    <x v="11"/>
    <x v="94"/>
    <x v="0"/>
    <x v="1"/>
    <s v="Tesseramento"/>
    <x v="1"/>
    <x v="4"/>
    <x v="0"/>
    <m/>
  </r>
  <r>
    <n v="208448"/>
    <x v="1"/>
    <x v="0"/>
    <x v="0"/>
    <x v="3"/>
    <x v="11"/>
    <x v="94"/>
    <x v="0"/>
    <x v="1"/>
    <s v="Tesseramento"/>
    <x v="1"/>
    <x v="5"/>
    <x v="0"/>
    <m/>
  </r>
  <r>
    <n v="146012"/>
    <x v="0"/>
    <x v="0"/>
    <x v="0"/>
    <x v="0"/>
    <x v="11"/>
    <x v="94"/>
    <x v="0"/>
    <x v="0"/>
    <s v="Tesseramento"/>
    <x v="1"/>
    <x v="0"/>
    <x v="0"/>
    <m/>
  </r>
  <r>
    <n v="228533"/>
    <x v="1"/>
    <x v="0"/>
    <x v="0"/>
    <x v="2"/>
    <x v="11"/>
    <x v="94"/>
    <x v="0"/>
    <x v="0"/>
    <s v="Tesseramento"/>
    <x v="1"/>
    <x v="5"/>
    <x v="0"/>
    <m/>
  </r>
  <r>
    <n v="171505"/>
    <x v="0"/>
    <x v="0"/>
    <x v="0"/>
    <x v="3"/>
    <x v="11"/>
    <x v="94"/>
    <x v="0"/>
    <x v="1"/>
    <s v="Tesseramento"/>
    <x v="1"/>
    <x v="0"/>
    <x v="0"/>
    <m/>
  </r>
  <r>
    <n v="167194"/>
    <x v="0"/>
    <x v="0"/>
    <x v="0"/>
    <x v="1"/>
    <x v="11"/>
    <x v="141"/>
    <x v="0"/>
    <x v="1"/>
    <s v="Tesseramento"/>
    <x v="1"/>
    <x v="4"/>
    <x v="0"/>
    <m/>
  </r>
  <r>
    <n v="37716"/>
    <x v="0"/>
    <x v="0"/>
    <x v="0"/>
    <x v="0"/>
    <x v="4"/>
    <x v="111"/>
    <x v="0"/>
    <x v="0"/>
    <s v="Tesseramento"/>
    <x v="3"/>
    <x v="3"/>
    <x v="0"/>
    <m/>
  </r>
  <r>
    <n v="236005"/>
    <x v="0"/>
    <x v="1"/>
    <x v="1"/>
    <x v="1"/>
    <x v="14"/>
    <x v="131"/>
    <x v="0"/>
    <x v="1"/>
    <s v="Tesseramento"/>
    <x v="1"/>
    <x v="3"/>
    <x v="0"/>
    <m/>
  </r>
  <r>
    <n v="17473"/>
    <x v="0"/>
    <x v="0"/>
    <x v="0"/>
    <x v="0"/>
    <x v="7"/>
    <x v="123"/>
    <x v="0"/>
    <x v="1"/>
    <s v="Tesseramento"/>
    <x v="1"/>
    <x v="3"/>
    <x v="0"/>
    <m/>
  </r>
  <r>
    <n v="208179"/>
    <x v="0"/>
    <x v="0"/>
    <x v="0"/>
    <x v="0"/>
    <x v="7"/>
    <x v="123"/>
    <x v="0"/>
    <x v="0"/>
    <s v="Tesseramento"/>
    <x v="1"/>
    <x v="0"/>
    <x v="0"/>
    <m/>
  </r>
  <r>
    <n v="42172"/>
    <x v="0"/>
    <x v="0"/>
    <x v="0"/>
    <x v="0"/>
    <x v="11"/>
    <x v="142"/>
    <x v="0"/>
    <x v="0"/>
    <s v="Tesseramento"/>
    <x v="1"/>
    <x v="3"/>
    <x v="0"/>
    <m/>
  </r>
  <r>
    <n v="23903"/>
    <x v="0"/>
    <x v="0"/>
    <x v="0"/>
    <x v="0"/>
    <x v="11"/>
    <x v="94"/>
    <x v="0"/>
    <x v="1"/>
    <s v="Tesseramento"/>
    <x v="1"/>
    <x v="4"/>
    <x v="0"/>
    <m/>
  </r>
  <r>
    <n v="236011"/>
    <x v="0"/>
    <x v="0"/>
    <x v="1"/>
    <x v="1"/>
    <x v="5"/>
    <x v="38"/>
    <x v="0"/>
    <x v="1"/>
    <s v="Tesseramento"/>
    <x v="1"/>
    <x v="0"/>
    <x v="0"/>
    <m/>
  </r>
  <r>
    <n v="166429"/>
    <x v="0"/>
    <x v="0"/>
    <x v="0"/>
    <x v="0"/>
    <x v="11"/>
    <x v="143"/>
    <x v="0"/>
    <x v="0"/>
    <s v="Tesseramento"/>
    <x v="1"/>
    <x v="4"/>
    <x v="0"/>
    <m/>
  </r>
  <r>
    <n v="167679"/>
    <x v="0"/>
    <x v="0"/>
    <x v="0"/>
    <x v="0"/>
    <x v="12"/>
    <x v="27"/>
    <x v="0"/>
    <x v="0"/>
    <s v="Tesseramento"/>
    <x v="1"/>
    <x v="0"/>
    <x v="0"/>
    <m/>
  </r>
  <r>
    <n v="224162"/>
    <x v="0"/>
    <x v="0"/>
    <x v="0"/>
    <x v="1"/>
    <x v="11"/>
    <x v="102"/>
    <x v="0"/>
    <x v="0"/>
    <s v="Tesseramento"/>
    <x v="1"/>
    <x v="0"/>
    <x v="0"/>
    <m/>
  </r>
  <r>
    <n v="40533"/>
    <x v="0"/>
    <x v="0"/>
    <x v="0"/>
    <x v="0"/>
    <x v="12"/>
    <x v="27"/>
    <x v="0"/>
    <x v="1"/>
    <s v="Tesseramento"/>
    <x v="1"/>
    <x v="4"/>
    <x v="0"/>
    <m/>
  </r>
  <r>
    <n v="40532"/>
    <x v="0"/>
    <x v="0"/>
    <x v="0"/>
    <x v="0"/>
    <x v="12"/>
    <x v="27"/>
    <x v="0"/>
    <x v="0"/>
    <s v="Tesseramento"/>
    <x v="1"/>
    <x v="3"/>
    <x v="0"/>
    <m/>
  </r>
  <r>
    <n v="22361"/>
    <x v="0"/>
    <x v="0"/>
    <x v="0"/>
    <x v="0"/>
    <x v="12"/>
    <x v="27"/>
    <x v="0"/>
    <x v="0"/>
    <s v="Tesseramento"/>
    <x v="1"/>
    <x v="4"/>
    <x v="0"/>
    <m/>
  </r>
  <r>
    <n v="79150"/>
    <x v="0"/>
    <x v="0"/>
    <x v="0"/>
    <x v="0"/>
    <x v="12"/>
    <x v="27"/>
    <x v="0"/>
    <x v="0"/>
    <s v="Tesseramento"/>
    <x v="1"/>
    <x v="4"/>
    <x v="0"/>
    <m/>
  </r>
  <r>
    <n v="131432"/>
    <x v="0"/>
    <x v="0"/>
    <x v="0"/>
    <x v="0"/>
    <x v="12"/>
    <x v="27"/>
    <x v="0"/>
    <x v="0"/>
    <s v="Tesseramento"/>
    <x v="1"/>
    <x v="0"/>
    <x v="0"/>
    <m/>
  </r>
  <r>
    <n v="95172"/>
    <x v="0"/>
    <x v="0"/>
    <x v="0"/>
    <x v="0"/>
    <x v="12"/>
    <x v="27"/>
    <x v="0"/>
    <x v="0"/>
    <s v="Tesseramento"/>
    <x v="1"/>
    <x v="4"/>
    <x v="0"/>
    <m/>
  </r>
  <r>
    <n v="236009"/>
    <x v="0"/>
    <x v="0"/>
    <x v="1"/>
    <x v="3"/>
    <x v="5"/>
    <x v="38"/>
    <x v="0"/>
    <x v="0"/>
    <s v="Tesseramento"/>
    <x v="1"/>
    <x v="1"/>
    <x v="0"/>
    <m/>
  </r>
  <r>
    <n v="83917"/>
    <x v="0"/>
    <x v="0"/>
    <x v="0"/>
    <x v="0"/>
    <x v="12"/>
    <x v="27"/>
    <x v="0"/>
    <x v="1"/>
    <s v="Tesseramento"/>
    <x v="1"/>
    <x v="0"/>
    <x v="0"/>
    <m/>
  </r>
  <r>
    <n v="79619"/>
    <x v="0"/>
    <x v="0"/>
    <x v="0"/>
    <x v="0"/>
    <x v="12"/>
    <x v="27"/>
    <x v="0"/>
    <x v="1"/>
    <s v="Tesseramento"/>
    <x v="1"/>
    <x v="4"/>
    <x v="0"/>
    <m/>
  </r>
  <r>
    <n v="236027"/>
    <x v="1"/>
    <x v="1"/>
    <x v="1"/>
    <x v="1"/>
    <x v="4"/>
    <x v="144"/>
    <x v="0"/>
    <x v="1"/>
    <s v="Tesseramento"/>
    <x v="1"/>
    <x v="5"/>
    <x v="0"/>
    <m/>
  </r>
  <r>
    <n v="94050"/>
    <x v="0"/>
    <x v="0"/>
    <x v="0"/>
    <x v="0"/>
    <x v="12"/>
    <x v="27"/>
    <x v="0"/>
    <x v="0"/>
    <s v="Tesseramento"/>
    <x v="1"/>
    <x v="3"/>
    <x v="0"/>
    <m/>
  </r>
  <r>
    <n v="178997"/>
    <x v="0"/>
    <x v="0"/>
    <x v="0"/>
    <x v="0"/>
    <x v="12"/>
    <x v="27"/>
    <x v="0"/>
    <x v="1"/>
    <s v="Tesseramento"/>
    <x v="1"/>
    <x v="0"/>
    <x v="0"/>
    <m/>
  </r>
  <r>
    <n v="127819"/>
    <x v="0"/>
    <x v="0"/>
    <x v="0"/>
    <x v="0"/>
    <x v="12"/>
    <x v="27"/>
    <x v="0"/>
    <x v="0"/>
    <s v="Tesseramento"/>
    <x v="1"/>
    <x v="1"/>
    <x v="0"/>
    <m/>
  </r>
  <r>
    <n v="8314"/>
    <x v="0"/>
    <x v="0"/>
    <x v="0"/>
    <x v="0"/>
    <x v="12"/>
    <x v="27"/>
    <x v="0"/>
    <x v="0"/>
    <s v="Tesseramento"/>
    <x v="1"/>
    <x v="4"/>
    <x v="0"/>
    <m/>
  </r>
  <r>
    <n v="8346"/>
    <x v="0"/>
    <x v="0"/>
    <x v="0"/>
    <x v="0"/>
    <x v="12"/>
    <x v="27"/>
    <x v="0"/>
    <x v="0"/>
    <s v="Tesseramento"/>
    <x v="1"/>
    <x v="4"/>
    <x v="0"/>
    <m/>
  </r>
  <r>
    <n v="8364"/>
    <x v="0"/>
    <x v="0"/>
    <x v="0"/>
    <x v="0"/>
    <x v="12"/>
    <x v="27"/>
    <x v="0"/>
    <x v="0"/>
    <s v="Tesseramento"/>
    <x v="1"/>
    <x v="0"/>
    <x v="0"/>
    <m/>
  </r>
  <r>
    <n v="236214"/>
    <x v="1"/>
    <x v="0"/>
    <x v="1"/>
    <x v="2"/>
    <x v="12"/>
    <x v="27"/>
    <x v="0"/>
    <x v="0"/>
    <s v="Tesseramento"/>
    <x v="1"/>
    <x v="5"/>
    <x v="0"/>
    <m/>
  </r>
  <r>
    <n v="178313"/>
    <x v="0"/>
    <x v="0"/>
    <x v="0"/>
    <x v="0"/>
    <x v="4"/>
    <x v="145"/>
    <x v="0"/>
    <x v="0"/>
    <s v="Tesseramento"/>
    <x v="1"/>
    <x v="0"/>
    <x v="0"/>
    <m/>
  </r>
  <r>
    <n v="229375"/>
    <x v="1"/>
    <x v="1"/>
    <x v="0"/>
    <x v="2"/>
    <x v="7"/>
    <x v="135"/>
    <x v="0"/>
    <x v="0"/>
    <s v="Tesseramento"/>
    <x v="1"/>
    <x v="5"/>
    <x v="0"/>
    <m/>
  </r>
  <r>
    <n v="229374"/>
    <x v="1"/>
    <x v="1"/>
    <x v="0"/>
    <x v="2"/>
    <x v="7"/>
    <x v="135"/>
    <x v="0"/>
    <x v="1"/>
    <s v="Tesseramento"/>
    <x v="1"/>
    <x v="5"/>
    <x v="0"/>
    <m/>
  </r>
  <r>
    <n v="9361"/>
    <x v="0"/>
    <x v="0"/>
    <x v="0"/>
    <x v="4"/>
    <x v="1"/>
    <x v="20"/>
    <x v="0"/>
    <x v="0"/>
    <s v="Tesseramento"/>
    <x v="0"/>
    <x v="4"/>
    <x v="0"/>
    <m/>
  </r>
  <r>
    <n v="207305"/>
    <x v="0"/>
    <x v="1"/>
    <x v="0"/>
    <x v="1"/>
    <x v="14"/>
    <x v="131"/>
    <x v="0"/>
    <x v="0"/>
    <s v="Tesseramento"/>
    <x v="1"/>
    <x v="0"/>
    <x v="0"/>
    <m/>
  </r>
  <r>
    <n v="33716"/>
    <x v="0"/>
    <x v="0"/>
    <x v="0"/>
    <x v="0"/>
    <x v="4"/>
    <x v="119"/>
    <x v="0"/>
    <x v="0"/>
    <s v="Tesseramento"/>
    <x v="1"/>
    <x v="4"/>
    <x v="0"/>
    <m/>
  </r>
  <r>
    <n v="32322"/>
    <x v="0"/>
    <x v="0"/>
    <x v="0"/>
    <x v="0"/>
    <x v="4"/>
    <x v="119"/>
    <x v="0"/>
    <x v="0"/>
    <s v="Tesseramento"/>
    <x v="1"/>
    <x v="4"/>
    <x v="0"/>
    <m/>
  </r>
  <r>
    <n v="225659"/>
    <x v="0"/>
    <x v="0"/>
    <x v="0"/>
    <x v="0"/>
    <x v="4"/>
    <x v="119"/>
    <x v="0"/>
    <x v="0"/>
    <s v="Tesseramento"/>
    <x v="1"/>
    <x v="0"/>
    <x v="0"/>
    <m/>
  </r>
  <r>
    <n v="10378"/>
    <x v="0"/>
    <x v="0"/>
    <x v="0"/>
    <x v="0"/>
    <x v="4"/>
    <x v="119"/>
    <x v="0"/>
    <x v="1"/>
    <s v="Tesseramento"/>
    <x v="1"/>
    <x v="4"/>
    <x v="0"/>
    <m/>
  </r>
  <r>
    <n v="44614"/>
    <x v="0"/>
    <x v="0"/>
    <x v="0"/>
    <x v="0"/>
    <x v="4"/>
    <x v="119"/>
    <x v="0"/>
    <x v="0"/>
    <s v="Tesseramento"/>
    <x v="1"/>
    <x v="1"/>
    <x v="0"/>
    <m/>
  </r>
  <r>
    <n v="60853"/>
    <x v="0"/>
    <x v="0"/>
    <x v="0"/>
    <x v="0"/>
    <x v="4"/>
    <x v="119"/>
    <x v="0"/>
    <x v="0"/>
    <s v="Tesseramento"/>
    <x v="1"/>
    <x v="4"/>
    <x v="0"/>
    <m/>
  </r>
  <r>
    <n v="109481"/>
    <x v="0"/>
    <x v="0"/>
    <x v="0"/>
    <x v="0"/>
    <x v="4"/>
    <x v="146"/>
    <x v="0"/>
    <x v="0"/>
    <s v="Tesseramento"/>
    <x v="1"/>
    <x v="4"/>
    <x v="0"/>
    <m/>
  </r>
  <r>
    <n v="135071"/>
    <x v="0"/>
    <x v="0"/>
    <x v="0"/>
    <x v="0"/>
    <x v="4"/>
    <x v="146"/>
    <x v="0"/>
    <x v="1"/>
    <s v="Tesseramento"/>
    <x v="1"/>
    <x v="4"/>
    <x v="0"/>
    <m/>
  </r>
  <r>
    <n v="111129"/>
    <x v="0"/>
    <x v="0"/>
    <x v="0"/>
    <x v="0"/>
    <x v="4"/>
    <x v="119"/>
    <x v="0"/>
    <x v="1"/>
    <s v="Tesseramento"/>
    <x v="1"/>
    <x v="0"/>
    <x v="0"/>
    <m/>
  </r>
  <r>
    <n v="222137"/>
    <x v="0"/>
    <x v="0"/>
    <x v="0"/>
    <x v="0"/>
    <x v="4"/>
    <x v="119"/>
    <x v="0"/>
    <x v="0"/>
    <s v="Tesseramento"/>
    <x v="1"/>
    <x v="0"/>
    <x v="0"/>
    <m/>
  </r>
  <r>
    <n v="173"/>
    <x v="0"/>
    <x v="0"/>
    <x v="0"/>
    <x v="0"/>
    <x v="4"/>
    <x v="119"/>
    <x v="0"/>
    <x v="0"/>
    <s v="Tesseramento"/>
    <x v="1"/>
    <x v="4"/>
    <x v="0"/>
    <m/>
  </r>
  <r>
    <n v="83699"/>
    <x v="0"/>
    <x v="0"/>
    <x v="0"/>
    <x v="0"/>
    <x v="4"/>
    <x v="119"/>
    <x v="0"/>
    <x v="1"/>
    <s v="Tesseramento"/>
    <x v="1"/>
    <x v="1"/>
    <x v="0"/>
    <m/>
  </r>
  <r>
    <n v="84976"/>
    <x v="0"/>
    <x v="0"/>
    <x v="0"/>
    <x v="0"/>
    <x v="11"/>
    <x v="142"/>
    <x v="0"/>
    <x v="0"/>
    <s v="Tesseramento"/>
    <x v="1"/>
    <x v="4"/>
    <x v="0"/>
    <m/>
  </r>
  <r>
    <n v="103122"/>
    <x v="0"/>
    <x v="0"/>
    <x v="0"/>
    <x v="0"/>
    <x v="11"/>
    <x v="142"/>
    <x v="0"/>
    <x v="1"/>
    <s v="Tesseramento"/>
    <x v="1"/>
    <x v="3"/>
    <x v="0"/>
    <m/>
  </r>
  <r>
    <n v="22396"/>
    <x v="0"/>
    <x v="0"/>
    <x v="0"/>
    <x v="1"/>
    <x v="4"/>
    <x v="147"/>
    <x v="0"/>
    <x v="0"/>
    <s v="Tesseramento"/>
    <x v="1"/>
    <x v="3"/>
    <x v="0"/>
    <m/>
  </r>
  <r>
    <n v="229583"/>
    <x v="1"/>
    <x v="0"/>
    <x v="0"/>
    <x v="2"/>
    <x v="4"/>
    <x v="147"/>
    <x v="0"/>
    <x v="1"/>
    <s v="Tesseramento"/>
    <x v="1"/>
    <x v="6"/>
    <x v="0"/>
    <m/>
  </r>
  <r>
    <n v="45067"/>
    <x v="0"/>
    <x v="0"/>
    <x v="0"/>
    <x v="0"/>
    <x v="4"/>
    <x v="147"/>
    <x v="0"/>
    <x v="1"/>
    <s v="Tesseramento"/>
    <x v="1"/>
    <x v="4"/>
    <x v="0"/>
    <m/>
  </r>
  <r>
    <n v="235816"/>
    <x v="0"/>
    <x v="1"/>
    <x v="1"/>
    <x v="3"/>
    <x v="7"/>
    <x v="51"/>
    <x v="0"/>
    <x v="1"/>
    <s v="Tesseramento"/>
    <x v="1"/>
    <x v="3"/>
    <x v="0"/>
    <m/>
  </r>
  <r>
    <n v="233241"/>
    <x v="0"/>
    <x v="0"/>
    <x v="0"/>
    <x v="0"/>
    <x v="4"/>
    <x v="119"/>
    <x v="0"/>
    <x v="0"/>
    <s v="Tesseramento"/>
    <x v="1"/>
    <x v="1"/>
    <x v="0"/>
    <m/>
  </r>
  <r>
    <n v="8344"/>
    <x v="0"/>
    <x v="0"/>
    <x v="0"/>
    <x v="0"/>
    <x v="12"/>
    <x v="27"/>
    <x v="0"/>
    <x v="1"/>
    <s v="Tesseramento"/>
    <x v="1"/>
    <x v="4"/>
    <x v="0"/>
    <m/>
  </r>
  <r>
    <n v="13080"/>
    <x v="0"/>
    <x v="0"/>
    <x v="0"/>
    <x v="0"/>
    <x v="4"/>
    <x v="119"/>
    <x v="0"/>
    <x v="1"/>
    <s v="Tesseramento"/>
    <x v="1"/>
    <x v="3"/>
    <x v="0"/>
    <m/>
  </r>
  <r>
    <n v="75325"/>
    <x v="0"/>
    <x v="0"/>
    <x v="0"/>
    <x v="0"/>
    <x v="4"/>
    <x v="119"/>
    <x v="0"/>
    <x v="0"/>
    <s v="Tesseramento"/>
    <x v="1"/>
    <x v="3"/>
    <x v="0"/>
    <m/>
  </r>
  <r>
    <n v="78610"/>
    <x v="0"/>
    <x v="0"/>
    <x v="0"/>
    <x v="0"/>
    <x v="4"/>
    <x v="119"/>
    <x v="0"/>
    <x v="0"/>
    <s v="Tesseramento"/>
    <x v="1"/>
    <x v="3"/>
    <x v="0"/>
    <m/>
  </r>
  <r>
    <n v="18901"/>
    <x v="0"/>
    <x v="0"/>
    <x v="0"/>
    <x v="0"/>
    <x v="4"/>
    <x v="119"/>
    <x v="0"/>
    <x v="0"/>
    <s v="Tesseramento"/>
    <x v="1"/>
    <x v="0"/>
    <x v="0"/>
    <m/>
  </r>
  <r>
    <n v="124596"/>
    <x v="0"/>
    <x v="0"/>
    <x v="0"/>
    <x v="0"/>
    <x v="4"/>
    <x v="119"/>
    <x v="0"/>
    <x v="0"/>
    <s v="Tesseramento"/>
    <x v="1"/>
    <x v="1"/>
    <x v="0"/>
    <m/>
  </r>
  <r>
    <n v="221019"/>
    <x v="0"/>
    <x v="0"/>
    <x v="0"/>
    <x v="0"/>
    <x v="4"/>
    <x v="119"/>
    <x v="0"/>
    <x v="1"/>
    <s v="Tesseramento"/>
    <x v="1"/>
    <x v="0"/>
    <x v="0"/>
    <m/>
  </r>
  <r>
    <n v="34894"/>
    <x v="0"/>
    <x v="0"/>
    <x v="0"/>
    <x v="0"/>
    <x v="4"/>
    <x v="119"/>
    <x v="0"/>
    <x v="0"/>
    <s v="Tesseramento"/>
    <x v="1"/>
    <x v="3"/>
    <x v="0"/>
    <m/>
  </r>
  <r>
    <n v="115336"/>
    <x v="0"/>
    <x v="0"/>
    <x v="0"/>
    <x v="0"/>
    <x v="4"/>
    <x v="119"/>
    <x v="0"/>
    <x v="1"/>
    <s v="Tesseramento"/>
    <x v="1"/>
    <x v="0"/>
    <x v="0"/>
    <m/>
  </r>
  <r>
    <n v="181898"/>
    <x v="0"/>
    <x v="0"/>
    <x v="0"/>
    <x v="0"/>
    <x v="4"/>
    <x v="146"/>
    <x v="0"/>
    <x v="0"/>
    <s v="Tesseramento"/>
    <x v="1"/>
    <x v="0"/>
    <x v="0"/>
    <m/>
  </r>
  <r>
    <n v="92520"/>
    <x v="0"/>
    <x v="0"/>
    <x v="0"/>
    <x v="0"/>
    <x v="4"/>
    <x v="119"/>
    <x v="0"/>
    <x v="0"/>
    <s v="Tesseramento"/>
    <x v="1"/>
    <x v="3"/>
    <x v="0"/>
    <m/>
  </r>
  <r>
    <n v="87783"/>
    <x v="0"/>
    <x v="0"/>
    <x v="0"/>
    <x v="0"/>
    <x v="12"/>
    <x v="148"/>
    <x v="0"/>
    <x v="0"/>
    <s v="Tesseramento"/>
    <x v="1"/>
    <x v="0"/>
    <x v="0"/>
    <m/>
  </r>
  <r>
    <n v="198108"/>
    <x v="0"/>
    <x v="0"/>
    <x v="0"/>
    <x v="0"/>
    <x v="4"/>
    <x v="149"/>
    <x v="0"/>
    <x v="0"/>
    <s v="Tesseramento"/>
    <x v="1"/>
    <x v="0"/>
    <x v="0"/>
    <m/>
  </r>
  <r>
    <n v="202808"/>
    <x v="0"/>
    <x v="0"/>
    <x v="0"/>
    <x v="0"/>
    <x v="4"/>
    <x v="149"/>
    <x v="0"/>
    <x v="1"/>
    <s v="Tesseramento"/>
    <x v="1"/>
    <x v="0"/>
    <x v="0"/>
    <m/>
  </r>
  <r>
    <n v="140505"/>
    <x v="0"/>
    <x v="0"/>
    <x v="0"/>
    <x v="0"/>
    <x v="12"/>
    <x v="148"/>
    <x v="0"/>
    <x v="0"/>
    <s v="Tesseramento"/>
    <x v="1"/>
    <x v="0"/>
    <x v="0"/>
    <m/>
  </r>
  <r>
    <n v="199761"/>
    <x v="0"/>
    <x v="0"/>
    <x v="0"/>
    <x v="0"/>
    <x v="7"/>
    <x v="150"/>
    <x v="0"/>
    <x v="1"/>
    <s v="Tesseramento"/>
    <x v="1"/>
    <x v="1"/>
    <x v="0"/>
    <m/>
  </r>
  <r>
    <n v="55890"/>
    <x v="0"/>
    <x v="0"/>
    <x v="0"/>
    <x v="0"/>
    <x v="4"/>
    <x v="119"/>
    <x v="0"/>
    <x v="1"/>
    <s v="Tesseramento"/>
    <x v="1"/>
    <x v="3"/>
    <x v="0"/>
    <m/>
  </r>
  <r>
    <n v="149274"/>
    <x v="0"/>
    <x v="0"/>
    <x v="0"/>
    <x v="0"/>
    <x v="7"/>
    <x v="150"/>
    <x v="0"/>
    <x v="0"/>
    <s v="Tesseramento"/>
    <x v="1"/>
    <x v="4"/>
    <x v="0"/>
    <m/>
  </r>
  <r>
    <n v="120363"/>
    <x v="0"/>
    <x v="0"/>
    <x v="0"/>
    <x v="1"/>
    <x v="4"/>
    <x v="149"/>
    <x v="0"/>
    <x v="0"/>
    <s v="Tesseramento"/>
    <x v="1"/>
    <x v="3"/>
    <x v="0"/>
    <m/>
  </r>
  <r>
    <n v="120362"/>
    <x v="0"/>
    <x v="0"/>
    <x v="0"/>
    <x v="1"/>
    <x v="4"/>
    <x v="149"/>
    <x v="0"/>
    <x v="1"/>
    <s v="Tesseramento"/>
    <x v="1"/>
    <x v="3"/>
    <x v="0"/>
    <m/>
  </r>
  <r>
    <n v="114137"/>
    <x v="0"/>
    <x v="0"/>
    <x v="0"/>
    <x v="0"/>
    <x v="7"/>
    <x v="37"/>
    <x v="0"/>
    <x v="0"/>
    <s v="Tesseramento"/>
    <x v="1"/>
    <x v="0"/>
    <x v="0"/>
    <m/>
  </r>
  <r>
    <n v="117707"/>
    <x v="0"/>
    <x v="0"/>
    <x v="0"/>
    <x v="0"/>
    <x v="4"/>
    <x v="149"/>
    <x v="0"/>
    <x v="0"/>
    <s v="Tesseramento"/>
    <x v="1"/>
    <x v="0"/>
    <x v="0"/>
    <m/>
  </r>
  <r>
    <n v="82293"/>
    <x v="0"/>
    <x v="0"/>
    <x v="0"/>
    <x v="0"/>
    <x v="4"/>
    <x v="119"/>
    <x v="0"/>
    <x v="1"/>
    <s v="Tesseramento"/>
    <x v="1"/>
    <x v="4"/>
    <x v="0"/>
    <m/>
  </r>
  <r>
    <n v="194642"/>
    <x v="0"/>
    <x v="0"/>
    <x v="0"/>
    <x v="0"/>
    <x v="4"/>
    <x v="65"/>
    <x v="0"/>
    <x v="0"/>
    <s v="Tesseramento"/>
    <x v="1"/>
    <x v="1"/>
    <x v="0"/>
    <m/>
  </r>
  <r>
    <n v="124566"/>
    <x v="0"/>
    <x v="0"/>
    <x v="0"/>
    <x v="0"/>
    <x v="4"/>
    <x v="149"/>
    <x v="0"/>
    <x v="0"/>
    <s v="Tesseramento"/>
    <x v="1"/>
    <x v="0"/>
    <x v="0"/>
    <m/>
  </r>
  <r>
    <n v="102513"/>
    <x v="0"/>
    <x v="0"/>
    <x v="0"/>
    <x v="0"/>
    <x v="7"/>
    <x v="37"/>
    <x v="0"/>
    <x v="0"/>
    <s v="Tesseramento"/>
    <x v="1"/>
    <x v="0"/>
    <x v="0"/>
    <m/>
  </r>
  <r>
    <n v="102512"/>
    <x v="0"/>
    <x v="0"/>
    <x v="0"/>
    <x v="0"/>
    <x v="7"/>
    <x v="37"/>
    <x v="0"/>
    <x v="0"/>
    <s v="Tesseramento"/>
    <x v="1"/>
    <x v="0"/>
    <x v="0"/>
    <m/>
  </r>
  <r>
    <n v="82282"/>
    <x v="0"/>
    <x v="0"/>
    <x v="0"/>
    <x v="0"/>
    <x v="4"/>
    <x v="119"/>
    <x v="0"/>
    <x v="0"/>
    <s v="Tesseramento"/>
    <x v="1"/>
    <x v="4"/>
    <x v="0"/>
    <m/>
  </r>
  <r>
    <n v="45441"/>
    <x v="0"/>
    <x v="0"/>
    <x v="0"/>
    <x v="0"/>
    <x v="7"/>
    <x v="37"/>
    <x v="0"/>
    <x v="0"/>
    <s v="Tesseramento"/>
    <x v="1"/>
    <x v="4"/>
    <x v="0"/>
    <m/>
  </r>
  <r>
    <n v="102790"/>
    <x v="0"/>
    <x v="0"/>
    <x v="0"/>
    <x v="0"/>
    <x v="7"/>
    <x v="37"/>
    <x v="0"/>
    <x v="0"/>
    <s v="Tesseramento"/>
    <x v="1"/>
    <x v="3"/>
    <x v="0"/>
    <m/>
  </r>
  <r>
    <n v="148177"/>
    <x v="0"/>
    <x v="0"/>
    <x v="0"/>
    <x v="0"/>
    <x v="4"/>
    <x v="119"/>
    <x v="0"/>
    <x v="0"/>
    <s v="Tesseramento"/>
    <x v="1"/>
    <x v="1"/>
    <x v="0"/>
    <m/>
  </r>
  <r>
    <n v="209152"/>
    <x v="0"/>
    <x v="1"/>
    <x v="2"/>
    <x v="1"/>
    <x v="7"/>
    <x v="37"/>
    <x v="0"/>
    <x v="0"/>
    <s v="Tesseramento"/>
    <x v="1"/>
    <x v="0"/>
    <x v="0"/>
    <m/>
  </r>
  <r>
    <n v="227853"/>
    <x v="0"/>
    <x v="0"/>
    <x v="0"/>
    <x v="0"/>
    <x v="4"/>
    <x v="119"/>
    <x v="0"/>
    <x v="0"/>
    <s v="Tesseramento"/>
    <x v="1"/>
    <x v="3"/>
    <x v="0"/>
    <m/>
  </r>
  <r>
    <n v="48403"/>
    <x v="0"/>
    <x v="0"/>
    <x v="0"/>
    <x v="0"/>
    <x v="4"/>
    <x v="119"/>
    <x v="0"/>
    <x v="0"/>
    <s v="Tesseramento"/>
    <x v="1"/>
    <x v="0"/>
    <x v="0"/>
    <m/>
  </r>
  <r>
    <n v="202983"/>
    <x v="0"/>
    <x v="0"/>
    <x v="0"/>
    <x v="0"/>
    <x v="7"/>
    <x v="37"/>
    <x v="0"/>
    <x v="0"/>
    <s v="Tesseramento"/>
    <x v="1"/>
    <x v="1"/>
    <x v="0"/>
    <m/>
  </r>
  <r>
    <n v="52985"/>
    <x v="0"/>
    <x v="0"/>
    <x v="0"/>
    <x v="0"/>
    <x v="4"/>
    <x v="119"/>
    <x v="0"/>
    <x v="0"/>
    <s v="Tesseramento"/>
    <x v="1"/>
    <x v="3"/>
    <x v="0"/>
    <m/>
  </r>
  <r>
    <n v="52982"/>
    <x v="0"/>
    <x v="0"/>
    <x v="0"/>
    <x v="0"/>
    <x v="4"/>
    <x v="119"/>
    <x v="0"/>
    <x v="1"/>
    <s v="Tesseramento"/>
    <x v="1"/>
    <x v="3"/>
    <x v="0"/>
    <m/>
  </r>
  <r>
    <n v="186515"/>
    <x v="0"/>
    <x v="1"/>
    <x v="0"/>
    <x v="0"/>
    <x v="4"/>
    <x v="119"/>
    <x v="0"/>
    <x v="0"/>
    <s v="Tesseramento"/>
    <x v="1"/>
    <x v="1"/>
    <x v="0"/>
    <m/>
  </r>
  <r>
    <n v="232254"/>
    <x v="0"/>
    <x v="1"/>
    <x v="0"/>
    <x v="2"/>
    <x v="4"/>
    <x v="119"/>
    <x v="0"/>
    <x v="1"/>
    <s v="Tesseramento"/>
    <x v="1"/>
    <x v="3"/>
    <x v="0"/>
    <m/>
  </r>
  <r>
    <n v="163994"/>
    <x v="0"/>
    <x v="1"/>
    <x v="0"/>
    <x v="0"/>
    <x v="4"/>
    <x v="119"/>
    <x v="0"/>
    <x v="0"/>
    <s v="Tesseramento"/>
    <x v="1"/>
    <x v="3"/>
    <x v="0"/>
    <m/>
  </r>
  <r>
    <n v="116576"/>
    <x v="0"/>
    <x v="0"/>
    <x v="0"/>
    <x v="0"/>
    <x v="4"/>
    <x v="110"/>
    <x v="0"/>
    <x v="1"/>
    <s v="Tesseramento"/>
    <x v="1"/>
    <x v="4"/>
    <x v="0"/>
    <m/>
  </r>
  <r>
    <n v="194038"/>
    <x v="0"/>
    <x v="0"/>
    <x v="0"/>
    <x v="1"/>
    <x v="4"/>
    <x v="110"/>
    <x v="0"/>
    <x v="1"/>
    <s v="Tesseramento"/>
    <x v="1"/>
    <x v="4"/>
    <x v="0"/>
    <m/>
  </r>
  <r>
    <n v="90515"/>
    <x v="0"/>
    <x v="0"/>
    <x v="0"/>
    <x v="0"/>
    <x v="4"/>
    <x v="110"/>
    <x v="0"/>
    <x v="0"/>
    <s v="Tesseramento"/>
    <x v="1"/>
    <x v="3"/>
    <x v="0"/>
    <m/>
  </r>
  <r>
    <n v="235991"/>
    <x v="1"/>
    <x v="0"/>
    <x v="1"/>
    <x v="2"/>
    <x v="4"/>
    <x v="40"/>
    <x v="0"/>
    <x v="0"/>
    <s v="Tesseramento"/>
    <x v="1"/>
    <x v="5"/>
    <x v="0"/>
    <m/>
  </r>
  <r>
    <n v="25703"/>
    <x v="0"/>
    <x v="0"/>
    <x v="0"/>
    <x v="0"/>
    <x v="11"/>
    <x v="120"/>
    <x v="0"/>
    <x v="0"/>
    <s v="Tesseramento"/>
    <x v="1"/>
    <x v="1"/>
    <x v="0"/>
    <m/>
  </r>
  <r>
    <n v="90545"/>
    <x v="0"/>
    <x v="0"/>
    <x v="0"/>
    <x v="0"/>
    <x v="4"/>
    <x v="110"/>
    <x v="0"/>
    <x v="0"/>
    <s v="Tesseramento"/>
    <x v="1"/>
    <x v="3"/>
    <x v="0"/>
    <m/>
  </r>
  <r>
    <n v="230354"/>
    <x v="1"/>
    <x v="1"/>
    <x v="0"/>
    <x v="1"/>
    <x v="4"/>
    <x v="110"/>
    <x v="0"/>
    <x v="1"/>
    <s v="Tesseramento"/>
    <x v="1"/>
    <x v="2"/>
    <x v="0"/>
    <m/>
  </r>
  <r>
    <n v="102710"/>
    <x v="0"/>
    <x v="0"/>
    <x v="0"/>
    <x v="0"/>
    <x v="4"/>
    <x v="119"/>
    <x v="0"/>
    <x v="1"/>
    <s v="Tesseramento"/>
    <x v="1"/>
    <x v="3"/>
    <x v="0"/>
    <m/>
  </r>
  <r>
    <n v="221381"/>
    <x v="0"/>
    <x v="1"/>
    <x v="0"/>
    <x v="0"/>
    <x v="7"/>
    <x v="69"/>
    <x v="0"/>
    <x v="1"/>
    <s v="Tesseramento"/>
    <x v="1"/>
    <x v="0"/>
    <x v="0"/>
    <m/>
  </r>
  <r>
    <n v="102314"/>
    <x v="0"/>
    <x v="0"/>
    <x v="0"/>
    <x v="0"/>
    <x v="4"/>
    <x v="110"/>
    <x v="0"/>
    <x v="0"/>
    <s v="Tesseramento"/>
    <x v="1"/>
    <x v="3"/>
    <x v="0"/>
    <m/>
  </r>
  <r>
    <n v="235827"/>
    <x v="0"/>
    <x v="1"/>
    <x v="1"/>
    <x v="2"/>
    <x v="7"/>
    <x v="69"/>
    <x v="0"/>
    <x v="0"/>
    <s v="Tesseramento"/>
    <x v="1"/>
    <x v="0"/>
    <x v="0"/>
    <m/>
  </r>
  <r>
    <n v="235990"/>
    <x v="1"/>
    <x v="0"/>
    <x v="1"/>
    <x v="2"/>
    <x v="4"/>
    <x v="40"/>
    <x v="0"/>
    <x v="0"/>
    <s v="Tesseramento"/>
    <x v="1"/>
    <x v="5"/>
    <x v="0"/>
    <m/>
  </r>
  <r>
    <n v="47764"/>
    <x v="0"/>
    <x v="0"/>
    <x v="0"/>
    <x v="0"/>
    <x v="11"/>
    <x v="102"/>
    <x v="0"/>
    <x v="0"/>
    <s v="Tesseramento"/>
    <x v="1"/>
    <x v="3"/>
    <x v="0"/>
    <m/>
  </r>
  <r>
    <n v="235989"/>
    <x v="1"/>
    <x v="0"/>
    <x v="1"/>
    <x v="2"/>
    <x v="4"/>
    <x v="40"/>
    <x v="0"/>
    <x v="0"/>
    <s v="Tesseramento"/>
    <x v="1"/>
    <x v="5"/>
    <x v="0"/>
    <m/>
  </r>
  <r>
    <n v="51977"/>
    <x v="0"/>
    <x v="0"/>
    <x v="0"/>
    <x v="0"/>
    <x v="4"/>
    <x v="40"/>
    <x v="0"/>
    <x v="0"/>
    <s v="Tesseramento"/>
    <x v="1"/>
    <x v="0"/>
    <x v="0"/>
    <m/>
  </r>
  <r>
    <n v="182233"/>
    <x v="1"/>
    <x v="0"/>
    <x v="0"/>
    <x v="1"/>
    <x v="4"/>
    <x v="40"/>
    <x v="0"/>
    <x v="0"/>
    <s v="Tesseramento"/>
    <x v="1"/>
    <x v="5"/>
    <x v="0"/>
    <m/>
  </r>
  <r>
    <n v="7712"/>
    <x v="0"/>
    <x v="0"/>
    <x v="0"/>
    <x v="0"/>
    <x v="4"/>
    <x v="151"/>
    <x v="0"/>
    <x v="0"/>
    <s v="Tesseramento"/>
    <x v="1"/>
    <x v="0"/>
    <x v="0"/>
    <m/>
  </r>
  <r>
    <n v="218802"/>
    <x v="0"/>
    <x v="0"/>
    <x v="0"/>
    <x v="1"/>
    <x v="4"/>
    <x v="50"/>
    <x v="0"/>
    <x v="0"/>
    <s v="Tesseramento"/>
    <x v="1"/>
    <x v="0"/>
    <x v="0"/>
    <m/>
  </r>
  <r>
    <n v="151499"/>
    <x v="0"/>
    <x v="0"/>
    <x v="0"/>
    <x v="0"/>
    <x v="4"/>
    <x v="50"/>
    <x v="0"/>
    <x v="0"/>
    <s v="Tesseramento"/>
    <x v="1"/>
    <x v="0"/>
    <x v="0"/>
    <m/>
  </r>
  <r>
    <n v="113747"/>
    <x v="1"/>
    <x v="0"/>
    <x v="0"/>
    <x v="0"/>
    <x v="4"/>
    <x v="151"/>
    <x v="0"/>
    <x v="1"/>
    <s v="Tesseramento"/>
    <x v="1"/>
    <x v="2"/>
    <x v="0"/>
    <m/>
  </r>
  <r>
    <n v="113746"/>
    <x v="0"/>
    <x v="0"/>
    <x v="0"/>
    <x v="0"/>
    <x v="4"/>
    <x v="151"/>
    <x v="0"/>
    <x v="0"/>
    <s v="Tesseramento"/>
    <x v="1"/>
    <x v="0"/>
    <x v="0"/>
    <m/>
  </r>
  <r>
    <n v="178886"/>
    <x v="1"/>
    <x v="0"/>
    <x v="0"/>
    <x v="0"/>
    <x v="4"/>
    <x v="151"/>
    <x v="0"/>
    <x v="0"/>
    <s v="Tesseramento"/>
    <x v="1"/>
    <x v="7"/>
    <x v="0"/>
    <m/>
  </r>
  <r>
    <n v="136554"/>
    <x v="0"/>
    <x v="0"/>
    <x v="0"/>
    <x v="0"/>
    <x v="4"/>
    <x v="151"/>
    <x v="0"/>
    <x v="0"/>
    <s v="Tesseramento"/>
    <x v="1"/>
    <x v="0"/>
    <x v="0"/>
    <m/>
  </r>
  <r>
    <n v="113751"/>
    <x v="0"/>
    <x v="0"/>
    <x v="0"/>
    <x v="0"/>
    <x v="4"/>
    <x v="151"/>
    <x v="0"/>
    <x v="0"/>
    <s v="Tesseramento"/>
    <x v="1"/>
    <x v="0"/>
    <x v="0"/>
    <m/>
  </r>
  <r>
    <n v="228936"/>
    <x v="0"/>
    <x v="1"/>
    <x v="0"/>
    <x v="0"/>
    <x v="4"/>
    <x v="151"/>
    <x v="0"/>
    <x v="0"/>
    <s v="Tesseramento"/>
    <x v="1"/>
    <x v="0"/>
    <x v="0"/>
    <m/>
  </r>
  <r>
    <n v="220498"/>
    <x v="0"/>
    <x v="0"/>
    <x v="0"/>
    <x v="1"/>
    <x v="4"/>
    <x v="151"/>
    <x v="0"/>
    <x v="1"/>
    <s v="Tesseramento"/>
    <x v="1"/>
    <x v="1"/>
    <x v="0"/>
    <m/>
  </r>
  <r>
    <n v="181905"/>
    <x v="0"/>
    <x v="0"/>
    <x v="0"/>
    <x v="0"/>
    <x v="4"/>
    <x v="151"/>
    <x v="0"/>
    <x v="0"/>
    <s v="Tesseramento"/>
    <x v="1"/>
    <x v="0"/>
    <x v="0"/>
    <m/>
  </r>
  <r>
    <n v="43498"/>
    <x v="0"/>
    <x v="0"/>
    <x v="0"/>
    <x v="1"/>
    <x v="4"/>
    <x v="151"/>
    <x v="0"/>
    <x v="1"/>
    <s v="Tesseramento"/>
    <x v="1"/>
    <x v="3"/>
    <x v="0"/>
    <m/>
  </r>
  <r>
    <n v="58545"/>
    <x v="0"/>
    <x v="0"/>
    <x v="0"/>
    <x v="0"/>
    <x v="4"/>
    <x v="151"/>
    <x v="0"/>
    <x v="0"/>
    <s v="Tesseramento"/>
    <x v="1"/>
    <x v="4"/>
    <x v="0"/>
    <m/>
  </r>
  <r>
    <n v="16185"/>
    <x v="0"/>
    <x v="0"/>
    <x v="0"/>
    <x v="0"/>
    <x v="4"/>
    <x v="151"/>
    <x v="0"/>
    <x v="0"/>
    <s v="Tesseramento"/>
    <x v="1"/>
    <x v="3"/>
    <x v="0"/>
    <m/>
  </r>
  <r>
    <n v="165031"/>
    <x v="0"/>
    <x v="0"/>
    <x v="0"/>
    <x v="0"/>
    <x v="4"/>
    <x v="151"/>
    <x v="0"/>
    <x v="0"/>
    <s v="Tesseramento"/>
    <x v="1"/>
    <x v="1"/>
    <x v="0"/>
    <m/>
  </r>
  <r>
    <n v="173189"/>
    <x v="0"/>
    <x v="0"/>
    <x v="2"/>
    <x v="1"/>
    <x v="4"/>
    <x v="151"/>
    <x v="0"/>
    <x v="1"/>
    <s v="Tesseramento"/>
    <x v="1"/>
    <x v="0"/>
    <x v="0"/>
    <m/>
  </r>
  <r>
    <n v="46424"/>
    <x v="0"/>
    <x v="0"/>
    <x v="0"/>
    <x v="0"/>
    <x v="5"/>
    <x v="38"/>
    <x v="0"/>
    <x v="0"/>
    <s v="Tesseramento"/>
    <x v="1"/>
    <x v="4"/>
    <x v="0"/>
    <m/>
  </r>
  <r>
    <n v="7486"/>
    <x v="0"/>
    <x v="0"/>
    <x v="0"/>
    <x v="0"/>
    <x v="5"/>
    <x v="38"/>
    <x v="0"/>
    <x v="1"/>
    <s v="Tesseramento"/>
    <x v="1"/>
    <x v="4"/>
    <x v="0"/>
    <m/>
  </r>
  <r>
    <n v="141807"/>
    <x v="0"/>
    <x v="0"/>
    <x v="0"/>
    <x v="0"/>
    <x v="5"/>
    <x v="38"/>
    <x v="0"/>
    <x v="0"/>
    <s v="Tesseramento"/>
    <x v="1"/>
    <x v="4"/>
    <x v="0"/>
    <m/>
  </r>
  <r>
    <n v="221699"/>
    <x v="0"/>
    <x v="0"/>
    <x v="0"/>
    <x v="0"/>
    <x v="5"/>
    <x v="38"/>
    <x v="0"/>
    <x v="0"/>
    <s v="Tesseramento"/>
    <x v="1"/>
    <x v="0"/>
    <x v="0"/>
    <m/>
  </r>
  <r>
    <n v="33443"/>
    <x v="0"/>
    <x v="0"/>
    <x v="0"/>
    <x v="0"/>
    <x v="5"/>
    <x v="38"/>
    <x v="0"/>
    <x v="0"/>
    <s v="Tesseramento"/>
    <x v="1"/>
    <x v="4"/>
    <x v="0"/>
    <m/>
  </r>
  <r>
    <n v="188605"/>
    <x v="0"/>
    <x v="0"/>
    <x v="0"/>
    <x v="1"/>
    <x v="11"/>
    <x v="102"/>
    <x v="0"/>
    <x v="0"/>
    <s v="Tesseramento"/>
    <x v="1"/>
    <x v="0"/>
    <x v="0"/>
    <m/>
  </r>
  <r>
    <n v="112765"/>
    <x v="0"/>
    <x v="0"/>
    <x v="0"/>
    <x v="0"/>
    <x v="5"/>
    <x v="38"/>
    <x v="0"/>
    <x v="0"/>
    <s v="Tesseramento"/>
    <x v="1"/>
    <x v="1"/>
    <x v="0"/>
    <m/>
  </r>
  <r>
    <n v="51784"/>
    <x v="0"/>
    <x v="0"/>
    <x v="0"/>
    <x v="0"/>
    <x v="11"/>
    <x v="152"/>
    <x v="0"/>
    <x v="0"/>
    <s v="Tesseramento"/>
    <x v="1"/>
    <x v="4"/>
    <x v="0"/>
    <m/>
  </r>
  <r>
    <n v="134100"/>
    <x v="0"/>
    <x v="0"/>
    <x v="0"/>
    <x v="2"/>
    <x v="4"/>
    <x v="151"/>
    <x v="0"/>
    <x v="0"/>
    <s v="Tesseramento"/>
    <x v="1"/>
    <x v="4"/>
    <x v="0"/>
    <m/>
  </r>
  <r>
    <n v="233082"/>
    <x v="0"/>
    <x v="0"/>
    <x v="0"/>
    <x v="1"/>
    <x v="11"/>
    <x v="152"/>
    <x v="0"/>
    <x v="0"/>
    <s v="Tesseramento"/>
    <x v="1"/>
    <x v="3"/>
    <x v="0"/>
    <m/>
  </r>
  <r>
    <n v="47943"/>
    <x v="0"/>
    <x v="0"/>
    <x v="0"/>
    <x v="0"/>
    <x v="5"/>
    <x v="38"/>
    <x v="0"/>
    <x v="0"/>
    <s v="Tesseramento"/>
    <x v="1"/>
    <x v="3"/>
    <x v="0"/>
    <m/>
  </r>
  <r>
    <n v="228155"/>
    <x v="0"/>
    <x v="0"/>
    <x v="0"/>
    <x v="1"/>
    <x v="11"/>
    <x v="152"/>
    <x v="0"/>
    <x v="0"/>
    <s v="Tesseramento"/>
    <x v="1"/>
    <x v="0"/>
    <x v="0"/>
    <m/>
  </r>
  <r>
    <n v="54173"/>
    <x v="0"/>
    <x v="0"/>
    <x v="0"/>
    <x v="0"/>
    <x v="5"/>
    <x v="38"/>
    <x v="0"/>
    <x v="0"/>
    <s v="Tesseramento"/>
    <x v="1"/>
    <x v="3"/>
    <x v="0"/>
    <m/>
  </r>
  <r>
    <n v="236003"/>
    <x v="0"/>
    <x v="1"/>
    <x v="1"/>
    <x v="1"/>
    <x v="14"/>
    <x v="131"/>
    <x v="0"/>
    <x v="0"/>
    <s v="Tesseramento"/>
    <x v="1"/>
    <x v="1"/>
    <x v="0"/>
    <m/>
  </r>
  <r>
    <n v="202326"/>
    <x v="0"/>
    <x v="0"/>
    <x v="0"/>
    <x v="0"/>
    <x v="5"/>
    <x v="38"/>
    <x v="0"/>
    <x v="0"/>
    <s v="Tesseramento"/>
    <x v="1"/>
    <x v="4"/>
    <x v="0"/>
    <m/>
  </r>
  <r>
    <n v="156437"/>
    <x v="0"/>
    <x v="0"/>
    <x v="0"/>
    <x v="0"/>
    <x v="11"/>
    <x v="152"/>
    <x v="0"/>
    <x v="0"/>
    <s v="Tesseramento"/>
    <x v="1"/>
    <x v="0"/>
    <x v="0"/>
    <m/>
  </r>
  <r>
    <n v="44332"/>
    <x v="0"/>
    <x v="0"/>
    <x v="0"/>
    <x v="0"/>
    <x v="5"/>
    <x v="38"/>
    <x v="0"/>
    <x v="0"/>
    <s v="Tesseramento"/>
    <x v="1"/>
    <x v="4"/>
    <x v="0"/>
    <m/>
  </r>
  <r>
    <n v="221449"/>
    <x v="1"/>
    <x v="0"/>
    <x v="0"/>
    <x v="2"/>
    <x v="5"/>
    <x v="38"/>
    <x v="0"/>
    <x v="0"/>
    <s v="Tesseramento"/>
    <x v="1"/>
    <x v="5"/>
    <x v="0"/>
    <m/>
  </r>
  <r>
    <n v="220596"/>
    <x v="1"/>
    <x v="0"/>
    <x v="0"/>
    <x v="2"/>
    <x v="11"/>
    <x v="152"/>
    <x v="0"/>
    <x v="0"/>
    <s v="Tesseramento"/>
    <x v="1"/>
    <x v="5"/>
    <x v="0"/>
    <m/>
  </r>
  <r>
    <n v="221450"/>
    <x v="1"/>
    <x v="0"/>
    <x v="0"/>
    <x v="0"/>
    <x v="5"/>
    <x v="38"/>
    <x v="0"/>
    <x v="0"/>
    <s v="Tesseramento"/>
    <x v="1"/>
    <x v="5"/>
    <x v="0"/>
    <m/>
  </r>
  <r>
    <n v="168856"/>
    <x v="0"/>
    <x v="0"/>
    <x v="0"/>
    <x v="3"/>
    <x v="2"/>
    <x v="153"/>
    <x v="0"/>
    <x v="0"/>
    <s v="Tesseramento"/>
    <x v="0"/>
    <x v="4"/>
    <x v="0"/>
    <m/>
  </r>
  <r>
    <n v="51320"/>
    <x v="0"/>
    <x v="0"/>
    <x v="0"/>
    <x v="0"/>
    <x v="5"/>
    <x v="38"/>
    <x v="0"/>
    <x v="0"/>
    <s v="Tesseramento"/>
    <x v="1"/>
    <x v="3"/>
    <x v="0"/>
    <m/>
  </r>
  <r>
    <n v="236004"/>
    <x v="0"/>
    <x v="1"/>
    <x v="1"/>
    <x v="1"/>
    <x v="14"/>
    <x v="131"/>
    <x v="0"/>
    <x v="0"/>
    <s v="Tesseramento"/>
    <x v="1"/>
    <x v="0"/>
    <x v="0"/>
    <m/>
  </r>
  <r>
    <n v="101548"/>
    <x v="0"/>
    <x v="0"/>
    <x v="0"/>
    <x v="0"/>
    <x v="2"/>
    <x v="153"/>
    <x v="0"/>
    <x v="1"/>
    <s v="Tesseramento"/>
    <x v="0"/>
    <x v="3"/>
    <x v="0"/>
    <m/>
  </r>
  <r>
    <n v="87039"/>
    <x v="0"/>
    <x v="0"/>
    <x v="0"/>
    <x v="1"/>
    <x v="11"/>
    <x v="152"/>
    <x v="0"/>
    <x v="1"/>
    <s v="Tesseramento"/>
    <x v="1"/>
    <x v="4"/>
    <x v="0"/>
    <m/>
  </r>
  <r>
    <n v="37171"/>
    <x v="0"/>
    <x v="0"/>
    <x v="0"/>
    <x v="0"/>
    <x v="14"/>
    <x v="129"/>
    <x v="0"/>
    <x v="1"/>
    <s v="Tesseramento"/>
    <x v="1"/>
    <x v="4"/>
    <x v="0"/>
    <m/>
  </r>
  <r>
    <n v="156916"/>
    <x v="0"/>
    <x v="0"/>
    <x v="0"/>
    <x v="0"/>
    <x v="2"/>
    <x v="153"/>
    <x v="0"/>
    <x v="0"/>
    <s v="Tesseramento"/>
    <x v="0"/>
    <x v="0"/>
    <x v="0"/>
    <m/>
  </r>
  <r>
    <n v="175120"/>
    <x v="0"/>
    <x v="0"/>
    <x v="0"/>
    <x v="0"/>
    <x v="11"/>
    <x v="152"/>
    <x v="0"/>
    <x v="0"/>
    <s v="Tesseramento"/>
    <x v="1"/>
    <x v="3"/>
    <x v="0"/>
    <m/>
  </r>
  <r>
    <n v="232409"/>
    <x v="0"/>
    <x v="0"/>
    <x v="0"/>
    <x v="1"/>
    <x v="2"/>
    <x v="153"/>
    <x v="0"/>
    <x v="0"/>
    <s v="Tesseramento"/>
    <x v="0"/>
    <x v="0"/>
    <x v="0"/>
    <m/>
  </r>
  <r>
    <n v="201501"/>
    <x v="0"/>
    <x v="0"/>
    <x v="0"/>
    <x v="0"/>
    <x v="11"/>
    <x v="152"/>
    <x v="0"/>
    <x v="0"/>
    <s v="Tesseramento"/>
    <x v="1"/>
    <x v="0"/>
    <x v="0"/>
    <m/>
  </r>
  <r>
    <n v="236002"/>
    <x v="0"/>
    <x v="1"/>
    <x v="1"/>
    <x v="1"/>
    <x v="14"/>
    <x v="131"/>
    <x v="0"/>
    <x v="0"/>
    <s v="Tesseramento"/>
    <x v="1"/>
    <x v="0"/>
    <x v="0"/>
    <m/>
  </r>
  <r>
    <n v="236226"/>
    <x v="0"/>
    <x v="1"/>
    <x v="1"/>
    <x v="2"/>
    <x v="7"/>
    <x v="44"/>
    <x v="0"/>
    <x v="1"/>
    <s v="Tesseramento"/>
    <x v="1"/>
    <x v="0"/>
    <x v="0"/>
    <m/>
  </r>
  <r>
    <n v="232410"/>
    <x v="1"/>
    <x v="1"/>
    <x v="0"/>
    <x v="2"/>
    <x v="2"/>
    <x v="153"/>
    <x v="0"/>
    <x v="0"/>
    <s v="Tesseramento"/>
    <x v="0"/>
    <x v="5"/>
    <x v="0"/>
    <m/>
  </r>
  <r>
    <n v="121254"/>
    <x v="0"/>
    <x v="0"/>
    <x v="0"/>
    <x v="0"/>
    <x v="5"/>
    <x v="38"/>
    <x v="0"/>
    <x v="0"/>
    <s v="Tesseramento"/>
    <x v="1"/>
    <x v="0"/>
    <x v="0"/>
    <m/>
  </r>
  <r>
    <n v="236035"/>
    <x v="1"/>
    <x v="1"/>
    <x v="1"/>
    <x v="2"/>
    <x v="2"/>
    <x v="153"/>
    <x v="0"/>
    <x v="0"/>
    <s v="Tesseramento"/>
    <x v="0"/>
    <x v="5"/>
    <x v="0"/>
    <m/>
  </r>
  <r>
    <n v="44290"/>
    <x v="0"/>
    <x v="0"/>
    <x v="0"/>
    <x v="0"/>
    <x v="5"/>
    <x v="38"/>
    <x v="0"/>
    <x v="0"/>
    <s v="Tesseramento"/>
    <x v="1"/>
    <x v="4"/>
    <x v="0"/>
    <m/>
  </r>
  <r>
    <n v="44230"/>
    <x v="0"/>
    <x v="0"/>
    <x v="0"/>
    <x v="0"/>
    <x v="5"/>
    <x v="38"/>
    <x v="0"/>
    <x v="1"/>
    <s v="Tesseramento"/>
    <x v="1"/>
    <x v="4"/>
    <x v="0"/>
    <m/>
  </r>
  <r>
    <n v="106356"/>
    <x v="0"/>
    <x v="0"/>
    <x v="0"/>
    <x v="0"/>
    <x v="5"/>
    <x v="38"/>
    <x v="0"/>
    <x v="0"/>
    <s v="Tesseramento"/>
    <x v="1"/>
    <x v="3"/>
    <x v="0"/>
    <m/>
  </r>
  <r>
    <n v="103386"/>
    <x v="0"/>
    <x v="0"/>
    <x v="0"/>
    <x v="0"/>
    <x v="5"/>
    <x v="38"/>
    <x v="0"/>
    <x v="1"/>
    <s v="Tesseramento"/>
    <x v="1"/>
    <x v="3"/>
    <x v="0"/>
    <m/>
  </r>
  <r>
    <n v="185049"/>
    <x v="0"/>
    <x v="0"/>
    <x v="0"/>
    <x v="0"/>
    <x v="5"/>
    <x v="38"/>
    <x v="0"/>
    <x v="0"/>
    <s v="Tesseramento"/>
    <x v="1"/>
    <x v="1"/>
    <x v="0"/>
    <m/>
  </r>
  <r>
    <n v="94225"/>
    <x v="0"/>
    <x v="0"/>
    <x v="0"/>
    <x v="0"/>
    <x v="7"/>
    <x v="45"/>
    <x v="0"/>
    <x v="1"/>
    <s v="Tesseramento"/>
    <x v="1"/>
    <x v="3"/>
    <x v="0"/>
    <m/>
  </r>
  <r>
    <n v="185048"/>
    <x v="0"/>
    <x v="0"/>
    <x v="0"/>
    <x v="0"/>
    <x v="5"/>
    <x v="38"/>
    <x v="0"/>
    <x v="1"/>
    <s v="Tesseramento"/>
    <x v="1"/>
    <x v="0"/>
    <x v="0"/>
    <m/>
  </r>
  <r>
    <n v="29850"/>
    <x v="0"/>
    <x v="0"/>
    <x v="0"/>
    <x v="0"/>
    <x v="7"/>
    <x v="45"/>
    <x v="0"/>
    <x v="0"/>
    <s v="Tesseramento"/>
    <x v="1"/>
    <x v="3"/>
    <x v="0"/>
    <m/>
  </r>
  <r>
    <n v="219815"/>
    <x v="1"/>
    <x v="0"/>
    <x v="0"/>
    <x v="3"/>
    <x v="4"/>
    <x v="12"/>
    <x v="0"/>
    <x v="1"/>
    <s v="Tesseramento"/>
    <x v="1"/>
    <x v="5"/>
    <x v="0"/>
    <m/>
  </r>
  <r>
    <n v="54643"/>
    <x v="0"/>
    <x v="0"/>
    <x v="0"/>
    <x v="0"/>
    <x v="4"/>
    <x v="154"/>
    <x v="0"/>
    <x v="0"/>
    <s v="Tesseramento"/>
    <x v="1"/>
    <x v="3"/>
    <x v="0"/>
    <m/>
  </r>
  <r>
    <n v="236036"/>
    <x v="0"/>
    <x v="0"/>
    <x v="1"/>
    <x v="1"/>
    <x v="2"/>
    <x v="153"/>
    <x v="0"/>
    <x v="0"/>
    <s v="Tesseramento"/>
    <x v="0"/>
    <x v="0"/>
    <x v="0"/>
    <m/>
  </r>
  <r>
    <n v="232686"/>
    <x v="0"/>
    <x v="0"/>
    <x v="0"/>
    <x v="0"/>
    <x v="11"/>
    <x v="130"/>
    <x v="0"/>
    <x v="0"/>
    <s v="Tesseramento"/>
    <x v="1"/>
    <x v="1"/>
    <x v="0"/>
    <m/>
  </r>
  <r>
    <n v="236137"/>
    <x v="0"/>
    <x v="0"/>
    <x v="1"/>
    <x v="3"/>
    <x v="4"/>
    <x v="124"/>
    <x v="0"/>
    <x v="1"/>
    <s v="Tesseramento"/>
    <x v="1"/>
    <x v="0"/>
    <x v="0"/>
    <m/>
  </r>
  <r>
    <n v="113556"/>
    <x v="0"/>
    <x v="0"/>
    <x v="0"/>
    <x v="0"/>
    <x v="8"/>
    <x v="115"/>
    <x v="0"/>
    <x v="0"/>
    <s v="Tesseramento"/>
    <x v="1"/>
    <x v="0"/>
    <x v="0"/>
    <m/>
  </r>
  <r>
    <n v="229000"/>
    <x v="1"/>
    <x v="0"/>
    <x v="0"/>
    <x v="2"/>
    <x v="10"/>
    <x v="21"/>
    <x v="0"/>
    <x v="1"/>
    <s v="Tesseramento"/>
    <x v="1"/>
    <x v="5"/>
    <x v="0"/>
    <m/>
  </r>
  <r>
    <n v="113458"/>
    <x v="0"/>
    <x v="0"/>
    <x v="0"/>
    <x v="0"/>
    <x v="10"/>
    <x v="21"/>
    <x v="0"/>
    <x v="0"/>
    <s v="Tesseramento"/>
    <x v="1"/>
    <x v="0"/>
    <x v="0"/>
    <m/>
  </r>
  <r>
    <n v="158902"/>
    <x v="0"/>
    <x v="0"/>
    <x v="0"/>
    <x v="0"/>
    <x v="10"/>
    <x v="21"/>
    <x v="0"/>
    <x v="0"/>
    <s v="Tesseramento"/>
    <x v="1"/>
    <x v="0"/>
    <x v="0"/>
    <m/>
  </r>
  <r>
    <n v="166074"/>
    <x v="1"/>
    <x v="0"/>
    <x v="0"/>
    <x v="0"/>
    <x v="10"/>
    <x v="21"/>
    <x v="0"/>
    <x v="0"/>
    <s v="Tesseramento"/>
    <x v="1"/>
    <x v="6"/>
    <x v="0"/>
    <m/>
  </r>
  <r>
    <n v="156174"/>
    <x v="0"/>
    <x v="0"/>
    <x v="0"/>
    <x v="0"/>
    <x v="10"/>
    <x v="21"/>
    <x v="0"/>
    <x v="0"/>
    <s v="Tesseramento"/>
    <x v="1"/>
    <x v="3"/>
    <x v="0"/>
    <m/>
  </r>
  <r>
    <n v="218214"/>
    <x v="0"/>
    <x v="0"/>
    <x v="0"/>
    <x v="2"/>
    <x v="10"/>
    <x v="21"/>
    <x v="0"/>
    <x v="0"/>
    <s v="Tesseramento"/>
    <x v="1"/>
    <x v="4"/>
    <x v="0"/>
    <m/>
  </r>
  <r>
    <n v="113462"/>
    <x v="0"/>
    <x v="0"/>
    <x v="0"/>
    <x v="0"/>
    <x v="10"/>
    <x v="21"/>
    <x v="0"/>
    <x v="1"/>
    <s v="Tesseramento"/>
    <x v="1"/>
    <x v="0"/>
    <x v="0"/>
    <m/>
  </r>
  <r>
    <n v="66905"/>
    <x v="0"/>
    <x v="0"/>
    <x v="0"/>
    <x v="0"/>
    <x v="10"/>
    <x v="21"/>
    <x v="0"/>
    <x v="0"/>
    <s v="Tesseramento"/>
    <x v="1"/>
    <x v="4"/>
    <x v="0"/>
    <m/>
  </r>
  <r>
    <n v="66900"/>
    <x v="0"/>
    <x v="0"/>
    <x v="0"/>
    <x v="4"/>
    <x v="10"/>
    <x v="21"/>
    <x v="0"/>
    <x v="1"/>
    <s v="Tesseramento"/>
    <x v="1"/>
    <x v="4"/>
    <x v="0"/>
    <m/>
  </r>
  <r>
    <n v="188471"/>
    <x v="0"/>
    <x v="0"/>
    <x v="0"/>
    <x v="0"/>
    <x v="11"/>
    <x v="155"/>
    <x v="0"/>
    <x v="0"/>
    <s v="Tesseramento"/>
    <x v="0"/>
    <x v="0"/>
    <x v="0"/>
    <m/>
  </r>
  <r>
    <n v="132011"/>
    <x v="0"/>
    <x v="0"/>
    <x v="0"/>
    <x v="0"/>
    <x v="11"/>
    <x v="155"/>
    <x v="0"/>
    <x v="0"/>
    <s v="Tesseramento"/>
    <x v="0"/>
    <x v="1"/>
    <x v="0"/>
    <m/>
  </r>
  <r>
    <n v="116821"/>
    <x v="0"/>
    <x v="0"/>
    <x v="0"/>
    <x v="0"/>
    <x v="11"/>
    <x v="155"/>
    <x v="0"/>
    <x v="0"/>
    <s v="Tesseramento"/>
    <x v="0"/>
    <x v="1"/>
    <x v="0"/>
    <m/>
  </r>
  <r>
    <n v="198628"/>
    <x v="0"/>
    <x v="0"/>
    <x v="0"/>
    <x v="0"/>
    <x v="11"/>
    <x v="155"/>
    <x v="0"/>
    <x v="0"/>
    <s v="Tesseramento"/>
    <x v="0"/>
    <x v="1"/>
    <x v="0"/>
    <m/>
  </r>
  <r>
    <n v="28215"/>
    <x v="0"/>
    <x v="0"/>
    <x v="0"/>
    <x v="0"/>
    <x v="4"/>
    <x v="145"/>
    <x v="0"/>
    <x v="0"/>
    <s v="Tesseramento"/>
    <x v="1"/>
    <x v="4"/>
    <x v="0"/>
    <m/>
  </r>
  <r>
    <n v="198629"/>
    <x v="0"/>
    <x v="0"/>
    <x v="0"/>
    <x v="1"/>
    <x v="11"/>
    <x v="155"/>
    <x v="0"/>
    <x v="1"/>
    <s v="Tesseramento"/>
    <x v="0"/>
    <x v="0"/>
    <x v="0"/>
    <m/>
  </r>
  <r>
    <n v="229108"/>
    <x v="0"/>
    <x v="1"/>
    <x v="0"/>
    <x v="1"/>
    <x v="4"/>
    <x v="145"/>
    <x v="0"/>
    <x v="0"/>
    <s v="Tesseramento"/>
    <x v="1"/>
    <x v="0"/>
    <x v="0"/>
    <m/>
  </r>
  <r>
    <n v="229109"/>
    <x v="0"/>
    <x v="1"/>
    <x v="0"/>
    <x v="1"/>
    <x v="4"/>
    <x v="145"/>
    <x v="0"/>
    <x v="0"/>
    <s v="Tesseramento"/>
    <x v="1"/>
    <x v="4"/>
    <x v="0"/>
    <m/>
  </r>
  <r>
    <n v="235967"/>
    <x v="0"/>
    <x v="0"/>
    <x v="1"/>
    <x v="1"/>
    <x v="11"/>
    <x v="155"/>
    <x v="0"/>
    <x v="0"/>
    <s v="Tesseramento"/>
    <x v="0"/>
    <x v="0"/>
    <x v="0"/>
    <m/>
  </r>
  <r>
    <n v="235886"/>
    <x v="1"/>
    <x v="0"/>
    <x v="1"/>
    <x v="1"/>
    <x v="4"/>
    <x v="145"/>
    <x v="0"/>
    <x v="0"/>
    <s v="Tesseramento"/>
    <x v="1"/>
    <x v="5"/>
    <x v="0"/>
    <m/>
  </r>
  <r>
    <n v="236243"/>
    <x v="1"/>
    <x v="0"/>
    <x v="1"/>
    <x v="2"/>
    <x v="6"/>
    <x v="107"/>
    <x v="0"/>
    <x v="0"/>
    <s v="Tesseramento"/>
    <x v="1"/>
    <x v="5"/>
    <x v="0"/>
    <m/>
  </r>
  <r>
    <n v="19674"/>
    <x v="0"/>
    <x v="0"/>
    <x v="0"/>
    <x v="4"/>
    <x v="11"/>
    <x v="155"/>
    <x v="0"/>
    <x v="0"/>
    <s v="Tesseramento"/>
    <x v="0"/>
    <x v="3"/>
    <x v="0"/>
    <m/>
  </r>
  <r>
    <n v="69025"/>
    <x v="0"/>
    <x v="0"/>
    <x v="0"/>
    <x v="0"/>
    <x v="7"/>
    <x v="41"/>
    <x v="0"/>
    <x v="0"/>
    <s v="Tesseramento"/>
    <x v="1"/>
    <x v="0"/>
    <x v="0"/>
    <m/>
  </r>
  <r>
    <n v="148083"/>
    <x v="0"/>
    <x v="0"/>
    <x v="0"/>
    <x v="1"/>
    <x v="4"/>
    <x v="116"/>
    <x v="0"/>
    <x v="0"/>
    <s v="Tesseramento"/>
    <x v="1"/>
    <x v="3"/>
    <x v="0"/>
    <m/>
  </r>
  <r>
    <n v="26867"/>
    <x v="0"/>
    <x v="0"/>
    <x v="0"/>
    <x v="0"/>
    <x v="4"/>
    <x v="40"/>
    <x v="0"/>
    <x v="0"/>
    <s v="Tesseramento"/>
    <x v="1"/>
    <x v="0"/>
    <x v="0"/>
    <m/>
  </r>
  <r>
    <n v="223763"/>
    <x v="0"/>
    <x v="1"/>
    <x v="0"/>
    <x v="1"/>
    <x v="2"/>
    <x v="156"/>
    <x v="0"/>
    <x v="1"/>
    <s v="Tesseramento"/>
    <x v="0"/>
    <x v="0"/>
    <x v="0"/>
    <m/>
  </r>
  <r>
    <n v="184554"/>
    <x v="0"/>
    <x v="0"/>
    <x v="0"/>
    <x v="0"/>
    <x v="2"/>
    <x v="156"/>
    <x v="0"/>
    <x v="0"/>
    <s v="Tesseramento"/>
    <x v="0"/>
    <x v="0"/>
    <x v="0"/>
    <m/>
  </r>
  <r>
    <n v="92872"/>
    <x v="0"/>
    <x v="0"/>
    <x v="0"/>
    <x v="0"/>
    <x v="11"/>
    <x v="152"/>
    <x v="0"/>
    <x v="0"/>
    <s v="Tesseramento"/>
    <x v="1"/>
    <x v="0"/>
    <x v="0"/>
    <m/>
  </r>
  <r>
    <n v="92871"/>
    <x v="0"/>
    <x v="0"/>
    <x v="0"/>
    <x v="0"/>
    <x v="11"/>
    <x v="152"/>
    <x v="0"/>
    <x v="0"/>
    <s v="Tesseramento"/>
    <x v="1"/>
    <x v="0"/>
    <x v="0"/>
    <m/>
  </r>
  <r>
    <n v="33562"/>
    <x v="0"/>
    <x v="0"/>
    <x v="0"/>
    <x v="0"/>
    <x v="11"/>
    <x v="152"/>
    <x v="0"/>
    <x v="0"/>
    <s v="Tesseramento"/>
    <x v="1"/>
    <x v="3"/>
    <x v="0"/>
    <m/>
  </r>
  <r>
    <n v="39437"/>
    <x v="0"/>
    <x v="0"/>
    <x v="0"/>
    <x v="0"/>
    <x v="2"/>
    <x v="157"/>
    <x v="0"/>
    <x v="0"/>
    <s v="Tesseramento"/>
    <x v="1"/>
    <x v="3"/>
    <x v="0"/>
    <m/>
  </r>
  <r>
    <n v="207414"/>
    <x v="0"/>
    <x v="0"/>
    <x v="0"/>
    <x v="1"/>
    <x v="2"/>
    <x v="158"/>
    <x v="0"/>
    <x v="0"/>
    <s v="Tesseramento"/>
    <x v="0"/>
    <x v="0"/>
    <x v="0"/>
    <m/>
  </r>
  <r>
    <n v="207413"/>
    <x v="0"/>
    <x v="0"/>
    <x v="0"/>
    <x v="1"/>
    <x v="2"/>
    <x v="158"/>
    <x v="0"/>
    <x v="0"/>
    <s v="Tesseramento"/>
    <x v="0"/>
    <x v="1"/>
    <x v="0"/>
    <m/>
  </r>
  <r>
    <n v="95703"/>
    <x v="0"/>
    <x v="0"/>
    <x v="0"/>
    <x v="0"/>
    <x v="2"/>
    <x v="158"/>
    <x v="0"/>
    <x v="0"/>
    <s v="Tesseramento"/>
    <x v="0"/>
    <x v="0"/>
    <x v="0"/>
    <m/>
  </r>
  <r>
    <n v="211475"/>
    <x v="0"/>
    <x v="0"/>
    <x v="0"/>
    <x v="0"/>
    <x v="2"/>
    <x v="158"/>
    <x v="0"/>
    <x v="0"/>
    <s v="Tesseramento"/>
    <x v="0"/>
    <x v="1"/>
    <x v="0"/>
    <m/>
  </r>
  <r>
    <n v="175259"/>
    <x v="0"/>
    <x v="0"/>
    <x v="0"/>
    <x v="0"/>
    <x v="4"/>
    <x v="124"/>
    <x v="0"/>
    <x v="1"/>
    <s v="Tesseramento"/>
    <x v="1"/>
    <x v="3"/>
    <x v="0"/>
    <m/>
  </r>
  <r>
    <n v="174484"/>
    <x v="0"/>
    <x v="0"/>
    <x v="0"/>
    <x v="0"/>
    <x v="7"/>
    <x v="74"/>
    <x v="0"/>
    <x v="1"/>
    <s v="Tesseramento"/>
    <x v="1"/>
    <x v="4"/>
    <x v="0"/>
    <m/>
  </r>
  <r>
    <n v="34016"/>
    <x v="0"/>
    <x v="0"/>
    <x v="0"/>
    <x v="0"/>
    <x v="7"/>
    <x v="74"/>
    <x v="0"/>
    <x v="1"/>
    <s v="Tesseramento"/>
    <x v="1"/>
    <x v="4"/>
    <x v="0"/>
    <m/>
  </r>
  <r>
    <n v="186648"/>
    <x v="0"/>
    <x v="0"/>
    <x v="0"/>
    <x v="0"/>
    <x v="7"/>
    <x v="74"/>
    <x v="0"/>
    <x v="0"/>
    <s v="Tesseramento"/>
    <x v="1"/>
    <x v="0"/>
    <x v="0"/>
    <m/>
  </r>
  <r>
    <n v="137758"/>
    <x v="0"/>
    <x v="0"/>
    <x v="0"/>
    <x v="0"/>
    <x v="7"/>
    <x v="74"/>
    <x v="0"/>
    <x v="0"/>
    <s v="Tesseramento"/>
    <x v="1"/>
    <x v="0"/>
    <x v="0"/>
    <m/>
  </r>
  <r>
    <n v="29843"/>
    <x v="0"/>
    <x v="0"/>
    <x v="0"/>
    <x v="0"/>
    <x v="7"/>
    <x v="74"/>
    <x v="0"/>
    <x v="0"/>
    <s v="Tesseramento"/>
    <x v="1"/>
    <x v="4"/>
    <x v="0"/>
    <m/>
  </r>
  <r>
    <n v="45364"/>
    <x v="0"/>
    <x v="0"/>
    <x v="0"/>
    <x v="0"/>
    <x v="7"/>
    <x v="74"/>
    <x v="0"/>
    <x v="0"/>
    <s v="Tesseramento"/>
    <x v="1"/>
    <x v="0"/>
    <x v="0"/>
    <m/>
  </r>
  <r>
    <n v="28720"/>
    <x v="0"/>
    <x v="0"/>
    <x v="0"/>
    <x v="0"/>
    <x v="7"/>
    <x v="74"/>
    <x v="0"/>
    <x v="0"/>
    <s v="Tesseramento"/>
    <x v="1"/>
    <x v="4"/>
    <x v="0"/>
    <m/>
  </r>
  <r>
    <n v="19421"/>
    <x v="0"/>
    <x v="0"/>
    <x v="0"/>
    <x v="0"/>
    <x v="7"/>
    <x v="74"/>
    <x v="0"/>
    <x v="0"/>
    <s v="Tesseramento"/>
    <x v="1"/>
    <x v="0"/>
    <x v="0"/>
    <m/>
  </r>
  <r>
    <n v="215580"/>
    <x v="0"/>
    <x v="0"/>
    <x v="0"/>
    <x v="0"/>
    <x v="17"/>
    <x v="159"/>
    <x v="0"/>
    <x v="0"/>
    <s v="Tesseramento"/>
    <x v="1"/>
    <x v="3"/>
    <x v="0"/>
    <m/>
  </r>
  <r>
    <n v="69213"/>
    <x v="0"/>
    <x v="0"/>
    <x v="0"/>
    <x v="0"/>
    <x v="7"/>
    <x v="74"/>
    <x v="0"/>
    <x v="0"/>
    <s v="Tesseramento"/>
    <x v="1"/>
    <x v="0"/>
    <x v="0"/>
    <m/>
  </r>
  <r>
    <n v="91256"/>
    <x v="0"/>
    <x v="0"/>
    <x v="0"/>
    <x v="0"/>
    <x v="7"/>
    <x v="74"/>
    <x v="0"/>
    <x v="1"/>
    <s v="Tesseramento"/>
    <x v="1"/>
    <x v="4"/>
    <x v="0"/>
    <m/>
  </r>
  <r>
    <n v="22145"/>
    <x v="0"/>
    <x v="0"/>
    <x v="0"/>
    <x v="0"/>
    <x v="7"/>
    <x v="74"/>
    <x v="0"/>
    <x v="0"/>
    <s v="Tesseramento"/>
    <x v="1"/>
    <x v="0"/>
    <x v="0"/>
    <m/>
  </r>
  <r>
    <n v="176057"/>
    <x v="0"/>
    <x v="0"/>
    <x v="0"/>
    <x v="0"/>
    <x v="7"/>
    <x v="74"/>
    <x v="0"/>
    <x v="0"/>
    <s v="Tesseramento"/>
    <x v="1"/>
    <x v="0"/>
    <x v="0"/>
    <m/>
  </r>
  <r>
    <n v="228191"/>
    <x v="0"/>
    <x v="0"/>
    <x v="0"/>
    <x v="0"/>
    <x v="7"/>
    <x v="74"/>
    <x v="0"/>
    <x v="0"/>
    <s v="Tesseramento"/>
    <x v="1"/>
    <x v="0"/>
    <x v="0"/>
    <m/>
  </r>
  <r>
    <n v="73035"/>
    <x v="0"/>
    <x v="0"/>
    <x v="0"/>
    <x v="0"/>
    <x v="7"/>
    <x v="74"/>
    <x v="0"/>
    <x v="1"/>
    <s v="Tesseramento"/>
    <x v="1"/>
    <x v="4"/>
    <x v="0"/>
    <m/>
  </r>
  <r>
    <n v="61828"/>
    <x v="0"/>
    <x v="0"/>
    <x v="2"/>
    <x v="0"/>
    <x v="7"/>
    <x v="74"/>
    <x v="0"/>
    <x v="0"/>
    <s v="Tesseramento"/>
    <x v="1"/>
    <x v="0"/>
    <x v="0"/>
    <m/>
  </r>
  <r>
    <n v="190833"/>
    <x v="0"/>
    <x v="1"/>
    <x v="0"/>
    <x v="0"/>
    <x v="7"/>
    <x v="74"/>
    <x v="0"/>
    <x v="0"/>
    <s v="Tesseramento"/>
    <x v="1"/>
    <x v="1"/>
    <x v="0"/>
    <m/>
  </r>
  <r>
    <n v="231745"/>
    <x v="0"/>
    <x v="1"/>
    <x v="0"/>
    <x v="0"/>
    <x v="11"/>
    <x v="95"/>
    <x v="0"/>
    <x v="0"/>
    <s v="Tesseramento"/>
    <x v="1"/>
    <x v="1"/>
    <x v="0"/>
    <m/>
  </r>
  <r>
    <n v="222050"/>
    <x v="0"/>
    <x v="0"/>
    <x v="0"/>
    <x v="0"/>
    <x v="10"/>
    <x v="93"/>
    <x v="0"/>
    <x v="0"/>
    <s v="Tesseramento"/>
    <x v="0"/>
    <x v="0"/>
    <x v="0"/>
    <m/>
  </r>
  <r>
    <n v="226084"/>
    <x v="0"/>
    <x v="0"/>
    <x v="0"/>
    <x v="0"/>
    <x v="9"/>
    <x v="64"/>
    <x v="0"/>
    <x v="0"/>
    <s v="Tesseramento"/>
    <x v="0"/>
    <x v="1"/>
    <x v="0"/>
    <m/>
  </r>
  <r>
    <n v="218019"/>
    <x v="0"/>
    <x v="0"/>
    <x v="0"/>
    <x v="0"/>
    <x v="9"/>
    <x v="64"/>
    <x v="0"/>
    <x v="0"/>
    <s v="Tesseramento"/>
    <x v="0"/>
    <x v="0"/>
    <x v="0"/>
    <m/>
  </r>
  <r>
    <n v="233367"/>
    <x v="0"/>
    <x v="0"/>
    <x v="0"/>
    <x v="1"/>
    <x v="9"/>
    <x v="64"/>
    <x v="0"/>
    <x v="1"/>
    <s v="Tesseramento"/>
    <x v="0"/>
    <x v="3"/>
    <x v="0"/>
    <m/>
  </r>
  <r>
    <n v="233368"/>
    <x v="0"/>
    <x v="0"/>
    <x v="0"/>
    <x v="1"/>
    <x v="9"/>
    <x v="64"/>
    <x v="0"/>
    <x v="0"/>
    <s v="Tesseramento"/>
    <x v="0"/>
    <x v="0"/>
    <x v="0"/>
    <m/>
  </r>
  <r>
    <n v="233369"/>
    <x v="0"/>
    <x v="0"/>
    <x v="0"/>
    <x v="1"/>
    <x v="9"/>
    <x v="64"/>
    <x v="0"/>
    <x v="0"/>
    <s v="Tesseramento"/>
    <x v="0"/>
    <x v="0"/>
    <x v="0"/>
    <m/>
  </r>
  <r>
    <n v="115886"/>
    <x v="0"/>
    <x v="0"/>
    <x v="0"/>
    <x v="0"/>
    <x v="9"/>
    <x v="64"/>
    <x v="0"/>
    <x v="0"/>
    <s v="Tesseramento"/>
    <x v="0"/>
    <x v="3"/>
    <x v="0"/>
    <m/>
  </r>
  <r>
    <n v="183437"/>
    <x v="0"/>
    <x v="0"/>
    <x v="0"/>
    <x v="1"/>
    <x v="9"/>
    <x v="64"/>
    <x v="0"/>
    <x v="1"/>
    <s v="Tesseramento"/>
    <x v="0"/>
    <x v="3"/>
    <x v="0"/>
    <m/>
  </r>
  <r>
    <n v="217799"/>
    <x v="1"/>
    <x v="0"/>
    <x v="0"/>
    <x v="1"/>
    <x v="7"/>
    <x v="45"/>
    <x v="0"/>
    <x v="0"/>
    <s v="Tesseramento"/>
    <x v="1"/>
    <x v="5"/>
    <x v="0"/>
    <m/>
  </r>
  <r>
    <n v="87769"/>
    <x v="0"/>
    <x v="0"/>
    <x v="0"/>
    <x v="0"/>
    <x v="11"/>
    <x v="160"/>
    <x v="0"/>
    <x v="0"/>
    <s v="Tesseramento"/>
    <x v="0"/>
    <x v="0"/>
    <x v="0"/>
    <m/>
  </r>
  <r>
    <n v="11802"/>
    <x v="0"/>
    <x v="0"/>
    <x v="0"/>
    <x v="0"/>
    <x v="7"/>
    <x v="161"/>
    <x v="0"/>
    <x v="0"/>
    <s v="Tesseramento"/>
    <x v="0"/>
    <x v="4"/>
    <x v="0"/>
    <m/>
  </r>
  <r>
    <n v="196692"/>
    <x v="0"/>
    <x v="0"/>
    <x v="0"/>
    <x v="1"/>
    <x v="7"/>
    <x v="161"/>
    <x v="0"/>
    <x v="0"/>
    <s v="Tesseramento"/>
    <x v="0"/>
    <x v="0"/>
    <x v="0"/>
    <m/>
  </r>
  <r>
    <n v="178432"/>
    <x v="0"/>
    <x v="1"/>
    <x v="0"/>
    <x v="3"/>
    <x v="7"/>
    <x v="161"/>
    <x v="0"/>
    <x v="0"/>
    <s v="Tesseramento"/>
    <x v="0"/>
    <x v="0"/>
    <x v="0"/>
    <m/>
  </r>
  <r>
    <n v="116015"/>
    <x v="0"/>
    <x v="0"/>
    <x v="0"/>
    <x v="0"/>
    <x v="7"/>
    <x v="161"/>
    <x v="0"/>
    <x v="0"/>
    <s v="Tesseramento"/>
    <x v="0"/>
    <x v="3"/>
    <x v="0"/>
    <m/>
  </r>
  <r>
    <n v="151431"/>
    <x v="0"/>
    <x v="0"/>
    <x v="0"/>
    <x v="0"/>
    <x v="7"/>
    <x v="161"/>
    <x v="0"/>
    <x v="0"/>
    <s v="Tesseramento"/>
    <x v="0"/>
    <x v="1"/>
    <x v="0"/>
    <m/>
  </r>
  <r>
    <n v="138378"/>
    <x v="0"/>
    <x v="0"/>
    <x v="0"/>
    <x v="0"/>
    <x v="16"/>
    <x v="162"/>
    <x v="0"/>
    <x v="0"/>
    <s v="Tesseramento"/>
    <x v="0"/>
    <x v="0"/>
    <x v="0"/>
    <m/>
  </r>
  <r>
    <n v="95935"/>
    <x v="0"/>
    <x v="0"/>
    <x v="0"/>
    <x v="0"/>
    <x v="16"/>
    <x v="162"/>
    <x v="0"/>
    <x v="0"/>
    <s v="Tesseramento"/>
    <x v="0"/>
    <x v="0"/>
    <x v="0"/>
    <m/>
  </r>
  <r>
    <n v="142826"/>
    <x v="0"/>
    <x v="0"/>
    <x v="0"/>
    <x v="0"/>
    <x v="16"/>
    <x v="162"/>
    <x v="0"/>
    <x v="0"/>
    <s v="Tesseramento"/>
    <x v="0"/>
    <x v="1"/>
    <x v="0"/>
    <m/>
  </r>
  <r>
    <n v="40126"/>
    <x v="0"/>
    <x v="0"/>
    <x v="0"/>
    <x v="0"/>
    <x v="11"/>
    <x v="142"/>
    <x v="0"/>
    <x v="0"/>
    <s v="Tesseramento"/>
    <x v="1"/>
    <x v="3"/>
    <x v="0"/>
    <m/>
  </r>
  <r>
    <n v="60413"/>
    <x v="0"/>
    <x v="0"/>
    <x v="0"/>
    <x v="0"/>
    <x v="7"/>
    <x v="161"/>
    <x v="0"/>
    <x v="0"/>
    <s v="Tesseramento"/>
    <x v="0"/>
    <x v="3"/>
    <x v="0"/>
    <m/>
  </r>
  <r>
    <n v="57023"/>
    <x v="0"/>
    <x v="0"/>
    <x v="2"/>
    <x v="0"/>
    <x v="7"/>
    <x v="161"/>
    <x v="0"/>
    <x v="0"/>
    <s v="Tesseramento"/>
    <x v="0"/>
    <x v="3"/>
    <x v="0"/>
    <m/>
  </r>
  <r>
    <n v="184363"/>
    <x v="0"/>
    <x v="0"/>
    <x v="0"/>
    <x v="0"/>
    <x v="2"/>
    <x v="36"/>
    <x v="0"/>
    <x v="0"/>
    <s v="Tesseramento"/>
    <x v="1"/>
    <x v="0"/>
    <x v="0"/>
    <m/>
  </r>
  <r>
    <n v="160807"/>
    <x v="0"/>
    <x v="0"/>
    <x v="0"/>
    <x v="0"/>
    <x v="2"/>
    <x v="36"/>
    <x v="0"/>
    <x v="0"/>
    <s v="Tesseramento"/>
    <x v="1"/>
    <x v="4"/>
    <x v="0"/>
    <m/>
  </r>
  <r>
    <n v="221275"/>
    <x v="0"/>
    <x v="1"/>
    <x v="0"/>
    <x v="0"/>
    <x v="2"/>
    <x v="36"/>
    <x v="0"/>
    <x v="0"/>
    <s v="Tesseramento"/>
    <x v="1"/>
    <x v="0"/>
    <x v="0"/>
    <m/>
  </r>
  <r>
    <n v="221274"/>
    <x v="0"/>
    <x v="1"/>
    <x v="0"/>
    <x v="0"/>
    <x v="2"/>
    <x v="36"/>
    <x v="0"/>
    <x v="0"/>
    <s v="Tesseramento"/>
    <x v="1"/>
    <x v="1"/>
    <x v="0"/>
    <m/>
  </r>
  <r>
    <n v="154711"/>
    <x v="0"/>
    <x v="0"/>
    <x v="0"/>
    <x v="0"/>
    <x v="2"/>
    <x v="36"/>
    <x v="0"/>
    <x v="0"/>
    <s v="Tesseramento"/>
    <x v="1"/>
    <x v="0"/>
    <x v="0"/>
    <m/>
  </r>
  <r>
    <n v="109782"/>
    <x v="0"/>
    <x v="0"/>
    <x v="0"/>
    <x v="0"/>
    <x v="2"/>
    <x v="36"/>
    <x v="0"/>
    <x v="0"/>
    <s v="Tesseramento"/>
    <x v="1"/>
    <x v="0"/>
    <x v="0"/>
    <m/>
  </r>
  <r>
    <n v="67862"/>
    <x v="0"/>
    <x v="0"/>
    <x v="0"/>
    <x v="0"/>
    <x v="2"/>
    <x v="36"/>
    <x v="0"/>
    <x v="0"/>
    <s v="Tesseramento"/>
    <x v="1"/>
    <x v="3"/>
    <x v="0"/>
    <m/>
  </r>
  <r>
    <n v="192681"/>
    <x v="0"/>
    <x v="0"/>
    <x v="0"/>
    <x v="0"/>
    <x v="2"/>
    <x v="36"/>
    <x v="0"/>
    <x v="0"/>
    <s v="Tesseramento"/>
    <x v="1"/>
    <x v="3"/>
    <x v="0"/>
    <m/>
  </r>
  <r>
    <n v="235813"/>
    <x v="1"/>
    <x v="1"/>
    <x v="1"/>
    <x v="1"/>
    <x v="2"/>
    <x v="36"/>
    <x v="0"/>
    <x v="1"/>
    <s v="Tesseramento"/>
    <x v="1"/>
    <x v="2"/>
    <x v="0"/>
    <m/>
  </r>
  <r>
    <n v="228056"/>
    <x v="0"/>
    <x v="0"/>
    <x v="0"/>
    <x v="0"/>
    <x v="2"/>
    <x v="36"/>
    <x v="0"/>
    <x v="0"/>
    <s v="Tesseramento"/>
    <x v="1"/>
    <x v="3"/>
    <x v="0"/>
    <m/>
  </r>
  <r>
    <n v="212346"/>
    <x v="0"/>
    <x v="1"/>
    <x v="0"/>
    <x v="2"/>
    <x v="2"/>
    <x v="36"/>
    <x v="0"/>
    <x v="0"/>
    <s v="Tesseramento"/>
    <x v="1"/>
    <x v="0"/>
    <x v="0"/>
    <m/>
  </r>
  <r>
    <n v="143614"/>
    <x v="0"/>
    <x v="0"/>
    <x v="0"/>
    <x v="0"/>
    <x v="2"/>
    <x v="36"/>
    <x v="0"/>
    <x v="0"/>
    <s v="Tesseramento"/>
    <x v="1"/>
    <x v="0"/>
    <x v="0"/>
    <m/>
  </r>
  <r>
    <n v="208782"/>
    <x v="0"/>
    <x v="1"/>
    <x v="0"/>
    <x v="1"/>
    <x v="2"/>
    <x v="36"/>
    <x v="0"/>
    <x v="0"/>
    <s v="Tesseramento"/>
    <x v="1"/>
    <x v="0"/>
    <x v="0"/>
    <m/>
  </r>
  <r>
    <n v="207459"/>
    <x v="1"/>
    <x v="1"/>
    <x v="0"/>
    <x v="0"/>
    <x v="2"/>
    <x v="36"/>
    <x v="0"/>
    <x v="0"/>
    <s v="Tesseramento"/>
    <x v="1"/>
    <x v="7"/>
    <x v="0"/>
    <m/>
  </r>
  <r>
    <n v="204589"/>
    <x v="0"/>
    <x v="1"/>
    <x v="0"/>
    <x v="0"/>
    <x v="2"/>
    <x v="36"/>
    <x v="0"/>
    <x v="1"/>
    <s v="Tesseramento"/>
    <x v="1"/>
    <x v="0"/>
    <x v="0"/>
    <m/>
  </r>
  <r>
    <n v="199081"/>
    <x v="0"/>
    <x v="0"/>
    <x v="0"/>
    <x v="0"/>
    <x v="2"/>
    <x v="36"/>
    <x v="0"/>
    <x v="0"/>
    <s v="Tesseramento"/>
    <x v="1"/>
    <x v="0"/>
    <x v="0"/>
    <m/>
  </r>
  <r>
    <n v="181618"/>
    <x v="0"/>
    <x v="1"/>
    <x v="0"/>
    <x v="0"/>
    <x v="2"/>
    <x v="36"/>
    <x v="0"/>
    <x v="0"/>
    <s v="Tesseramento"/>
    <x v="1"/>
    <x v="0"/>
    <x v="0"/>
    <m/>
  </r>
  <r>
    <n v="191385"/>
    <x v="0"/>
    <x v="0"/>
    <x v="0"/>
    <x v="1"/>
    <x v="2"/>
    <x v="163"/>
    <x v="0"/>
    <x v="0"/>
    <s v="Tesseramento"/>
    <x v="0"/>
    <x v="0"/>
    <x v="0"/>
    <m/>
  </r>
  <r>
    <n v="30121"/>
    <x v="0"/>
    <x v="0"/>
    <x v="0"/>
    <x v="0"/>
    <x v="2"/>
    <x v="163"/>
    <x v="0"/>
    <x v="0"/>
    <s v="Tesseramento"/>
    <x v="0"/>
    <x v="4"/>
    <x v="0"/>
    <m/>
  </r>
  <r>
    <n v="27865"/>
    <x v="0"/>
    <x v="0"/>
    <x v="0"/>
    <x v="1"/>
    <x v="2"/>
    <x v="163"/>
    <x v="0"/>
    <x v="0"/>
    <s v="Tesseramento"/>
    <x v="0"/>
    <x v="0"/>
    <x v="0"/>
    <m/>
  </r>
  <r>
    <n v="204102"/>
    <x v="0"/>
    <x v="0"/>
    <x v="0"/>
    <x v="0"/>
    <x v="2"/>
    <x v="163"/>
    <x v="0"/>
    <x v="0"/>
    <s v="Tesseramento"/>
    <x v="0"/>
    <x v="0"/>
    <x v="0"/>
    <m/>
  </r>
  <r>
    <n v="197080"/>
    <x v="0"/>
    <x v="0"/>
    <x v="0"/>
    <x v="0"/>
    <x v="2"/>
    <x v="163"/>
    <x v="0"/>
    <x v="0"/>
    <s v="Tesseramento"/>
    <x v="0"/>
    <x v="0"/>
    <x v="0"/>
    <m/>
  </r>
  <r>
    <n v="152942"/>
    <x v="0"/>
    <x v="0"/>
    <x v="0"/>
    <x v="0"/>
    <x v="2"/>
    <x v="163"/>
    <x v="0"/>
    <x v="0"/>
    <s v="Tesseramento"/>
    <x v="0"/>
    <x v="0"/>
    <x v="0"/>
    <m/>
  </r>
  <r>
    <n v="120451"/>
    <x v="0"/>
    <x v="0"/>
    <x v="0"/>
    <x v="0"/>
    <x v="4"/>
    <x v="164"/>
    <x v="0"/>
    <x v="0"/>
    <s v="Tesseramento"/>
    <x v="0"/>
    <x v="3"/>
    <x v="0"/>
    <m/>
  </r>
  <r>
    <n v="230430"/>
    <x v="0"/>
    <x v="0"/>
    <x v="0"/>
    <x v="1"/>
    <x v="4"/>
    <x v="164"/>
    <x v="0"/>
    <x v="1"/>
    <s v="Tesseramento"/>
    <x v="0"/>
    <x v="0"/>
    <x v="0"/>
    <m/>
  </r>
  <r>
    <n v="153068"/>
    <x v="0"/>
    <x v="0"/>
    <x v="0"/>
    <x v="0"/>
    <x v="4"/>
    <x v="164"/>
    <x v="0"/>
    <x v="0"/>
    <s v="Tesseramento"/>
    <x v="0"/>
    <x v="0"/>
    <x v="0"/>
    <m/>
  </r>
  <r>
    <n v="139229"/>
    <x v="0"/>
    <x v="0"/>
    <x v="0"/>
    <x v="0"/>
    <x v="4"/>
    <x v="164"/>
    <x v="0"/>
    <x v="1"/>
    <s v="Tesseramento"/>
    <x v="0"/>
    <x v="0"/>
    <x v="0"/>
    <m/>
  </r>
  <r>
    <n v="33759"/>
    <x v="0"/>
    <x v="0"/>
    <x v="0"/>
    <x v="0"/>
    <x v="4"/>
    <x v="164"/>
    <x v="0"/>
    <x v="0"/>
    <s v="Tesseramento"/>
    <x v="0"/>
    <x v="0"/>
    <x v="0"/>
    <m/>
  </r>
  <r>
    <n v="232431"/>
    <x v="0"/>
    <x v="0"/>
    <x v="0"/>
    <x v="1"/>
    <x v="4"/>
    <x v="164"/>
    <x v="0"/>
    <x v="0"/>
    <s v="Tesseramento"/>
    <x v="0"/>
    <x v="4"/>
    <x v="0"/>
    <m/>
  </r>
  <r>
    <n v="175059"/>
    <x v="0"/>
    <x v="0"/>
    <x v="0"/>
    <x v="0"/>
    <x v="4"/>
    <x v="164"/>
    <x v="0"/>
    <x v="0"/>
    <s v="Tesseramento"/>
    <x v="0"/>
    <x v="1"/>
    <x v="0"/>
    <m/>
  </r>
  <r>
    <n v="166700"/>
    <x v="0"/>
    <x v="0"/>
    <x v="0"/>
    <x v="0"/>
    <x v="4"/>
    <x v="164"/>
    <x v="0"/>
    <x v="0"/>
    <s v="Tesseramento"/>
    <x v="0"/>
    <x v="3"/>
    <x v="0"/>
    <m/>
  </r>
  <r>
    <n v="231642"/>
    <x v="0"/>
    <x v="0"/>
    <x v="0"/>
    <x v="0"/>
    <x v="4"/>
    <x v="164"/>
    <x v="0"/>
    <x v="0"/>
    <s v="Tesseramento"/>
    <x v="0"/>
    <x v="3"/>
    <x v="0"/>
    <m/>
  </r>
  <r>
    <n v="181279"/>
    <x v="0"/>
    <x v="0"/>
    <x v="0"/>
    <x v="0"/>
    <x v="4"/>
    <x v="164"/>
    <x v="0"/>
    <x v="0"/>
    <s v="Tesseramento"/>
    <x v="0"/>
    <x v="0"/>
    <x v="0"/>
    <m/>
  </r>
  <r>
    <n v="219106"/>
    <x v="0"/>
    <x v="0"/>
    <x v="0"/>
    <x v="0"/>
    <x v="4"/>
    <x v="164"/>
    <x v="0"/>
    <x v="0"/>
    <s v="Tesseramento"/>
    <x v="0"/>
    <x v="1"/>
    <x v="0"/>
    <m/>
  </r>
  <r>
    <n v="218560"/>
    <x v="0"/>
    <x v="0"/>
    <x v="0"/>
    <x v="0"/>
    <x v="7"/>
    <x v="15"/>
    <x v="0"/>
    <x v="0"/>
    <s v="Tesseramento"/>
    <x v="2"/>
    <x v="0"/>
    <x v="0"/>
    <m/>
  </r>
  <r>
    <n v="219114"/>
    <x v="0"/>
    <x v="0"/>
    <x v="0"/>
    <x v="0"/>
    <x v="4"/>
    <x v="164"/>
    <x v="0"/>
    <x v="0"/>
    <s v="Tesseramento"/>
    <x v="0"/>
    <x v="1"/>
    <x v="0"/>
    <m/>
  </r>
  <r>
    <n v="191217"/>
    <x v="0"/>
    <x v="0"/>
    <x v="0"/>
    <x v="0"/>
    <x v="4"/>
    <x v="164"/>
    <x v="0"/>
    <x v="0"/>
    <s v="Tesseramento"/>
    <x v="0"/>
    <x v="0"/>
    <x v="0"/>
    <m/>
  </r>
  <r>
    <n v="185762"/>
    <x v="0"/>
    <x v="0"/>
    <x v="0"/>
    <x v="1"/>
    <x v="4"/>
    <x v="164"/>
    <x v="0"/>
    <x v="0"/>
    <s v="Tesseramento"/>
    <x v="0"/>
    <x v="4"/>
    <x v="0"/>
    <m/>
  </r>
  <r>
    <n v="230779"/>
    <x v="0"/>
    <x v="0"/>
    <x v="0"/>
    <x v="0"/>
    <x v="4"/>
    <x v="164"/>
    <x v="0"/>
    <x v="1"/>
    <s v="Tesseramento"/>
    <x v="0"/>
    <x v="3"/>
    <x v="0"/>
    <m/>
  </r>
  <r>
    <n v="191216"/>
    <x v="0"/>
    <x v="0"/>
    <x v="0"/>
    <x v="0"/>
    <x v="4"/>
    <x v="164"/>
    <x v="0"/>
    <x v="0"/>
    <s v="Tesseramento"/>
    <x v="0"/>
    <x v="0"/>
    <x v="0"/>
    <m/>
  </r>
  <r>
    <n v="33563"/>
    <x v="0"/>
    <x v="0"/>
    <x v="0"/>
    <x v="0"/>
    <x v="4"/>
    <x v="164"/>
    <x v="0"/>
    <x v="0"/>
    <s v="Tesseramento"/>
    <x v="0"/>
    <x v="3"/>
    <x v="0"/>
    <m/>
  </r>
  <r>
    <n v="219109"/>
    <x v="0"/>
    <x v="0"/>
    <x v="0"/>
    <x v="0"/>
    <x v="4"/>
    <x v="164"/>
    <x v="0"/>
    <x v="0"/>
    <s v="Tesseramento"/>
    <x v="0"/>
    <x v="3"/>
    <x v="0"/>
    <m/>
  </r>
  <r>
    <n v="228244"/>
    <x v="0"/>
    <x v="0"/>
    <x v="0"/>
    <x v="1"/>
    <x v="4"/>
    <x v="164"/>
    <x v="0"/>
    <x v="1"/>
    <s v="Tesseramento"/>
    <x v="0"/>
    <x v="3"/>
    <x v="0"/>
    <m/>
  </r>
  <r>
    <n v="228245"/>
    <x v="0"/>
    <x v="0"/>
    <x v="0"/>
    <x v="0"/>
    <x v="4"/>
    <x v="164"/>
    <x v="0"/>
    <x v="0"/>
    <s v="Tesseramento"/>
    <x v="0"/>
    <x v="0"/>
    <x v="0"/>
    <m/>
  </r>
  <r>
    <n v="204854"/>
    <x v="0"/>
    <x v="1"/>
    <x v="0"/>
    <x v="1"/>
    <x v="4"/>
    <x v="164"/>
    <x v="0"/>
    <x v="0"/>
    <s v="Tesseramento"/>
    <x v="0"/>
    <x v="3"/>
    <x v="0"/>
    <m/>
  </r>
  <r>
    <n v="119374"/>
    <x v="0"/>
    <x v="0"/>
    <x v="0"/>
    <x v="0"/>
    <x v="4"/>
    <x v="164"/>
    <x v="0"/>
    <x v="0"/>
    <s v="Tesseramento"/>
    <x v="0"/>
    <x v="4"/>
    <x v="0"/>
    <m/>
  </r>
  <r>
    <n v="227033"/>
    <x v="0"/>
    <x v="0"/>
    <x v="0"/>
    <x v="0"/>
    <x v="4"/>
    <x v="164"/>
    <x v="0"/>
    <x v="0"/>
    <s v="Tesseramento"/>
    <x v="0"/>
    <x v="3"/>
    <x v="0"/>
    <m/>
  </r>
  <r>
    <n v="142190"/>
    <x v="0"/>
    <x v="0"/>
    <x v="0"/>
    <x v="0"/>
    <x v="4"/>
    <x v="164"/>
    <x v="0"/>
    <x v="0"/>
    <s v="Tesseramento"/>
    <x v="0"/>
    <x v="0"/>
    <x v="0"/>
    <m/>
  </r>
  <r>
    <n v="231643"/>
    <x v="0"/>
    <x v="0"/>
    <x v="0"/>
    <x v="1"/>
    <x v="4"/>
    <x v="164"/>
    <x v="0"/>
    <x v="0"/>
    <s v="Tesseramento"/>
    <x v="0"/>
    <x v="0"/>
    <x v="0"/>
    <m/>
  </r>
  <r>
    <n v="229263"/>
    <x v="0"/>
    <x v="0"/>
    <x v="0"/>
    <x v="1"/>
    <x v="4"/>
    <x v="164"/>
    <x v="0"/>
    <x v="0"/>
    <s v="Tesseramento"/>
    <x v="0"/>
    <x v="1"/>
    <x v="0"/>
    <m/>
  </r>
  <r>
    <n v="140549"/>
    <x v="0"/>
    <x v="0"/>
    <x v="0"/>
    <x v="2"/>
    <x v="4"/>
    <x v="164"/>
    <x v="0"/>
    <x v="0"/>
    <s v="Tesseramento"/>
    <x v="0"/>
    <x v="4"/>
    <x v="0"/>
    <m/>
  </r>
  <r>
    <n v="179914"/>
    <x v="0"/>
    <x v="0"/>
    <x v="0"/>
    <x v="1"/>
    <x v="4"/>
    <x v="164"/>
    <x v="0"/>
    <x v="1"/>
    <s v="Tesseramento"/>
    <x v="0"/>
    <x v="3"/>
    <x v="0"/>
    <m/>
  </r>
  <r>
    <n v="153064"/>
    <x v="0"/>
    <x v="0"/>
    <x v="0"/>
    <x v="0"/>
    <x v="4"/>
    <x v="164"/>
    <x v="0"/>
    <x v="0"/>
    <s v="Tesseramento"/>
    <x v="0"/>
    <x v="4"/>
    <x v="0"/>
    <m/>
  </r>
  <r>
    <n v="205951"/>
    <x v="0"/>
    <x v="0"/>
    <x v="0"/>
    <x v="0"/>
    <x v="4"/>
    <x v="164"/>
    <x v="0"/>
    <x v="0"/>
    <s v="Tesseramento"/>
    <x v="0"/>
    <x v="0"/>
    <x v="0"/>
    <m/>
  </r>
  <r>
    <n v="227035"/>
    <x v="0"/>
    <x v="0"/>
    <x v="0"/>
    <x v="3"/>
    <x v="4"/>
    <x v="164"/>
    <x v="0"/>
    <x v="0"/>
    <s v="Tesseramento"/>
    <x v="0"/>
    <x v="4"/>
    <x v="0"/>
    <m/>
  </r>
  <r>
    <n v="231641"/>
    <x v="0"/>
    <x v="0"/>
    <x v="0"/>
    <x v="0"/>
    <x v="4"/>
    <x v="164"/>
    <x v="0"/>
    <x v="0"/>
    <s v="Tesseramento"/>
    <x v="0"/>
    <x v="0"/>
    <x v="0"/>
    <m/>
  </r>
  <r>
    <n v="53963"/>
    <x v="0"/>
    <x v="0"/>
    <x v="0"/>
    <x v="0"/>
    <x v="7"/>
    <x v="165"/>
    <x v="0"/>
    <x v="0"/>
    <s v="Tesseramento"/>
    <x v="0"/>
    <x v="3"/>
    <x v="0"/>
    <m/>
  </r>
  <r>
    <n v="8898"/>
    <x v="0"/>
    <x v="0"/>
    <x v="0"/>
    <x v="0"/>
    <x v="7"/>
    <x v="165"/>
    <x v="0"/>
    <x v="1"/>
    <s v="Tesseramento"/>
    <x v="0"/>
    <x v="4"/>
    <x v="0"/>
    <m/>
  </r>
  <r>
    <n v="235910"/>
    <x v="1"/>
    <x v="0"/>
    <x v="1"/>
    <x v="1"/>
    <x v="4"/>
    <x v="164"/>
    <x v="0"/>
    <x v="0"/>
    <s v="Tesseramento"/>
    <x v="0"/>
    <x v="5"/>
    <x v="0"/>
    <m/>
  </r>
  <r>
    <n v="236219"/>
    <x v="1"/>
    <x v="0"/>
    <x v="1"/>
    <x v="2"/>
    <x v="7"/>
    <x v="74"/>
    <x v="0"/>
    <x v="0"/>
    <s v="Tesseramento"/>
    <x v="1"/>
    <x v="5"/>
    <x v="0"/>
    <m/>
  </r>
  <r>
    <n v="236052"/>
    <x v="0"/>
    <x v="1"/>
    <x v="1"/>
    <x v="3"/>
    <x v="2"/>
    <x v="163"/>
    <x v="0"/>
    <x v="1"/>
    <s v="Tesseramento"/>
    <x v="0"/>
    <x v="0"/>
    <x v="0"/>
    <m/>
  </r>
  <r>
    <n v="52601"/>
    <x v="0"/>
    <x v="0"/>
    <x v="0"/>
    <x v="0"/>
    <x v="4"/>
    <x v="166"/>
    <x v="0"/>
    <x v="0"/>
    <s v="Tesseramento"/>
    <x v="1"/>
    <x v="0"/>
    <x v="0"/>
    <m/>
  </r>
  <r>
    <n v="181936"/>
    <x v="0"/>
    <x v="0"/>
    <x v="0"/>
    <x v="0"/>
    <x v="17"/>
    <x v="167"/>
    <x v="0"/>
    <x v="0"/>
    <s v="Tesseramento"/>
    <x v="0"/>
    <x v="1"/>
    <x v="0"/>
    <m/>
  </r>
  <r>
    <n v="181871"/>
    <x v="0"/>
    <x v="0"/>
    <x v="0"/>
    <x v="0"/>
    <x v="4"/>
    <x v="164"/>
    <x v="0"/>
    <x v="0"/>
    <s v="Tesseramento"/>
    <x v="0"/>
    <x v="4"/>
    <x v="0"/>
    <m/>
  </r>
  <r>
    <n v="228115"/>
    <x v="0"/>
    <x v="0"/>
    <x v="0"/>
    <x v="0"/>
    <x v="4"/>
    <x v="164"/>
    <x v="0"/>
    <x v="1"/>
    <s v="Tesseramento"/>
    <x v="0"/>
    <x v="1"/>
    <x v="0"/>
    <m/>
  </r>
  <r>
    <n v="186616"/>
    <x v="0"/>
    <x v="0"/>
    <x v="0"/>
    <x v="0"/>
    <x v="17"/>
    <x v="167"/>
    <x v="0"/>
    <x v="0"/>
    <s v="Tesseramento"/>
    <x v="0"/>
    <x v="3"/>
    <x v="0"/>
    <m/>
  </r>
  <r>
    <n v="24668"/>
    <x v="0"/>
    <x v="0"/>
    <x v="0"/>
    <x v="0"/>
    <x v="4"/>
    <x v="164"/>
    <x v="0"/>
    <x v="0"/>
    <s v="Tesseramento"/>
    <x v="0"/>
    <x v="4"/>
    <x v="0"/>
    <m/>
  </r>
  <r>
    <n v="170353"/>
    <x v="0"/>
    <x v="0"/>
    <x v="0"/>
    <x v="0"/>
    <x v="17"/>
    <x v="167"/>
    <x v="0"/>
    <x v="0"/>
    <s v="Tesseramento"/>
    <x v="0"/>
    <x v="4"/>
    <x v="0"/>
    <m/>
  </r>
  <r>
    <n v="196955"/>
    <x v="0"/>
    <x v="0"/>
    <x v="0"/>
    <x v="0"/>
    <x v="17"/>
    <x v="167"/>
    <x v="0"/>
    <x v="0"/>
    <s v="Tesseramento"/>
    <x v="0"/>
    <x v="0"/>
    <x v="0"/>
    <m/>
  </r>
  <r>
    <n v="32818"/>
    <x v="0"/>
    <x v="0"/>
    <x v="0"/>
    <x v="0"/>
    <x v="1"/>
    <x v="22"/>
    <x v="0"/>
    <x v="0"/>
    <s v="Tesseramento"/>
    <x v="1"/>
    <x v="3"/>
    <x v="0"/>
    <m/>
  </r>
  <r>
    <n v="136685"/>
    <x v="0"/>
    <x v="0"/>
    <x v="0"/>
    <x v="0"/>
    <x v="4"/>
    <x v="164"/>
    <x v="0"/>
    <x v="0"/>
    <s v="Tesseramento"/>
    <x v="0"/>
    <x v="0"/>
    <x v="0"/>
    <m/>
  </r>
  <r>
    <n v="226310"/>
    <x v="0"/>
    <x v="0"/>
    <x v="0"/>
    <x v="0"/>
    <x v="1"/>
    <x v="22"/>
    <x v="0"/>
    <x v="0"/>
    <s v="Tesseramento"/>
    <x v="1"/>
    <x v="1"/>
    <x v="0"/>
    <m/>
  </r>
  <r>
    <n v="168142"/>
    <x v="0"/>
    <x v="0"/>
    <x v="0"/>
    <x v="0"/>
    <x v="4"/>
    <x v="164"/>
    <x v="0"/>
    <x v="0"/>
    <s v="Tesseramento"/>
    <x v="0"/>
    <x v="4"/>
    <x v="0"/>
    <m/>
  </r>
  <r>
    <n v="42514"/>
    <x v="0"/>
    <x v="0"/>
    <x v="2"/>
    <x v="0"/>
    <x v="4"/>
    <x v="164"/>
    <x v="0"/>
    <x v="0"/>
    <s v="Tesseramento"/>
    <x v="0"/>
    <x v="4"/>
    <x v="0"/>
    <m/>
  </r>
  <r>
    <n v="194175"/>
    <x v="0"/>
    <x v="0"/>
    <x v="0"/>
    <x v="3"/>
    <x v="4"/>
    <x v="110"/>
    <x v="0"/>
    <x v="1"/>
    <s v="Tesseramento"/>
    <x v="1"/>
    <x v="0"/>
    <x v="0"/>
    <m/>
  </r>
  <r>
    <n v="148253"/>
    <x v="0"/>
    <x v="0"/>
    <x v="2"/>
    <x v="0"/>
    <x v="4"/>
    <x v="164"/>
    <x v="0"/>
    <x v="0"/>
    <s v="Tesseramento"/>
    <x v="0"/>
    <x v="0"/>
    <x v="0"/>
    <m/>
  </r>
  <r>
    <n v="153050"/>
    <x v="1"/>
    <x v="0"/>
    <x v="2"/>
    <x v="3"/>
    <x v="4"/>
    <x v="164"/>
    <x v="0"/>
    <x v="1"/>
    <s v="Tesseramento"/>
    <x v="0"/>
    <x v="7"/>
    <x v="0"/>
    <m/>
  </r>
  <r>
    <n v="153049"/>
    <x v="1"/>
    <x v="0"/>
    <x v="2"/>
    <x v="1"/>
    <x v="4"/>
    <x v="164"/>
    <x v="0"/>
    <x v="1"/>
    <s v="Tesseramento"/>
    <x v="0"/>
    <x v="6"/>
    <x v="0"/>
    <m/>
  </r>
  <r>
    <n v="153055"/>
    <x v="0"/>
    <x v="0"/>
    <x v="2"/>
    <x v="0"/>
    <x v="4"/>
    <x v="164"/>
    <x v="0"/>
    <x v="1"/>
    <s v="Tesseramento"/>
    <x v="0"/>
    <x v="3"/>
    <x v="0"/>
    <m/>
  </r>
  <r>
    <n v="232527"/>
    <x v="1"/>
    <x v="0"/>
    <x v="0"/>
    <x v="1"/>
    <x v="4"/>
    <x v="164"/>
    <x v="0"/>
    <x v="1"/>
    <s v="Tesseramento"/>
    <x v="0"/>
    <x v="2"/>
    <x v="0"/>
    <m/>
  </r>
  <r>
    <n v="217217"/>
    <x v="0"/>
    <x v="0"/>
    <x v="0"/>
    <x v="0"/>
    <x v="4"/>
    <x v="164"/>
    <x v="0"/>
    <x v="0"/>
    <s v="Tesseramento"/>
    <x v="0"/>
    <x v="0"/>
    <x v="0"/>
    <m/>
  </r>
  <r>
    <n v="49480"/>
    <x v="0"/>
    <x v="0"/>
    <x v="2"/>
    <x v="0"/>
    <x v="11"/>
    <x v="142"/>
    <x v="0"/>
    <x v="0"/>
    <s v="Tesseramento"/>
    <x v="1"/>
    <x v="4"/>
    <x v="0"/>
    <m/>
  </r>
  <r>
    <n v="209517"/>
    <x v="0"/>
    <x v="1"/>
    <x v="0"/>
    <x v="0"/>
    <x v="4"/>
    <x v="164"/>
    <x v="0"/>
    <x v="0"/>
    <s v="Tesseramento"/>
    <x v="0"/>
    <x v="0"/>
    <x v="0"/>
    <m/>
  </r>
  <r>
    <n v="181274"/>
    <x v="0"/>
    <x v="0"/>
    <x v="0"/>
    <x v="0"/>
    <x v="4"/>
    <x v="164"/>
    <x v="0"/>
    <x v="0"/>
    <s v="Tesseramento"/>
    <x v="0"/>
    <x v="0"/>
    <x v="0"/>
    <m/>
  </r>
  <r>
    <n v="138448"/>
    <x v="0"/>
    <x v="0"/>
    <x v="0"/>
    <x v="0"/>
    <x v="13"/>
    <x v="39"/>
    <x v="0"/>
    <x v="0"/>
    <s v="Tesseramento"/>
    <x v="0"/>
    <x v="0"/>
    <x v="0"/>
    <m/>
  </r>
  <r>
    <n v="77520"/>
    <x v="0"/>
    <x v="0"/>
    <x v="0"/>
    <x v="0"/>
    <x v="13"/>
    <x v="39"/>
    <x v="0"/>
    <x v="0"/>
    <s v="Tesseramento"/>
    <x v="0"/>
    <x v="3"/>
    <x v="0"/>
    <m/>
  </r>
  <r>
    <n v="209514"/>
    <x v="0"/>
    <x v="1"/>
    <x v="0"/>
    <x v="1"/>
    <x v="4"/>
    <x v="164"/>
    <x v="0"/>
    <x v="0"/>
    <s v="Tesseramento"/>
    <x v="0"/>
    <x v="0"/>
    <x v="0"/>
    <m/>
  </r>
  <r>
    <n v="153517"/>
    <x v="0"/>
    <x v="0"/>
    <x v="0"/>
    <x v="0"/>
    <x v="4"/>
    <x v="110"/>
    <x v="0"/>
    <x v="0"/>
    <s v="Tesseramento"/>
    <x v="1"/>
    <x v="1"/>
    <x v="0"/>
    <m/>
  </r>
  <r>
    <n v="153516"/>
    <x v="0"/>
    <x v="0"/>
    <x v="0"/>
    <x v="0"/>
    <x v="4"/>
    <x v="110"/>
    <x v="0"/>
    <x v="0"/>
    <s v="Tesseramento"/>
    <x v="1"/>
    <x v="3"/>
    <x v="0"/>
    <m/>
  </r>
  <r>
    <n v="95786"/>
    <x v="0"/>
    <x v="0"/>
    <x v="0"/>
    <x v="0"/>
    <x v="1"/>
    <x v="22"/>
    <x v="0"/>
    <x v="0"/>
    <s v="Tesseramento"/>
    <x v="1"/>
    <x v="4"/>
    <x v="0"/>
    <m/>
  </r>
  <r>
    <n v="120456"/>
    <x v="0"/>
    <x v="0"/>
    <x v="0"/>
    <x v="0"/>
    <x v="4"/>
    <x v="164"/>
    <x v="0"/>
    <x v="0"/>
    <s v="Tesseramento"/>
    <x v="0"/>
    <x v="4"/>
    <x v="0"/>
    <m/>
  </r>
  <r>
    <n v="187077"/>
    <x v="0"/>
    <x v="0"/>
    <x v="0"/>
    <x v="1"/>
    <x v="7"/>
    <x v="168"/>
    <x v="0"/>
    <x v="1"/>
    <s v="Tesseramento"/>
    <x v="1"/>
    <x v="3"/>
    <x v="0"/>
    <m/>
  </r>
  <r>
    <n v="176524"/>
    <x v="0"/>
    <x v="0"/>
    <x v="0"/>
    <x v="1"/>
    <x v="0"/>
    <x v="169"/>
    <x v="0"/>
    <x v="0"/>
    <s v="Tesseramento"/>
    <x v="0"/>
    <x v="4"/>
    <x v="0"/>
    <m/>
  </r>
  <r>
    <n v="235911"/>
    <x v="0"/>
    <x v="0"/>
    <x v="1"/>
    <x v="3"/>
    <x v="4"/>
    <x v="164"/>
    <x v="0"/>
    <x v="1"/>
    <s v="Tesseramento"/>
    <x v="0"/>
    <x v="3"/>
    <x v="0"/>
    <m/>
  </r>
  <r>
    <n v="55278"/>
    <x v="0"/>
    <x v="0"/>
    <x v="0"/>
    <x v="0"/>
    <x v="7"/>
    <x v="168"/>
    <x v="0"/>
    <x v="0"/>
    <s v="Tesseramento"/>
    <x v="1"/>
    <x v="3"/>
    <x v="0"/>
    <m/>
  </r>
  <r>
    <n v="202169"/>
    <x v="0"/>
    <x v="0"/>
    <x v="0"/>
    <x v="0"/>
    <x v="5"/>
    <x v="170"/>
    <x v="0"/>
    <x v="0"/>
    <s v="Tesseramento"/>
    <x v="0"/>
    <x v="3"/>
    <x v="0"/>
    <m/>
  </r>
  <r>
    <n v="174513"/>
    <x v="0"/>
    <x v="0"/>
    <x v="0"/>
    <x v="0"/>
    <x v="7"/>
    <x v="168"/>
    <x v="0"/>
    <x v="0"/>
    <s v="Tesseramento"/>
    <x v="1"/>
    <x v="4"/>
    <x v="0"/>
    <m/>
  </r>
  <r>
    <n v="123546"/>
    <x v="0"/>
    <x v="0"/>
    <x v="0"/>
    <x v="0"/>
    <x v="0"/>
    <x v="169"/>
    <x v="0"/>
    <x v="0"/>
    <s v="Tesseramento"/>
    <x v="0"/>
    <x v="3"/>
    <x v="0"/>
    <m/>
  </r>
  <r>
    <n v="202170"/>
    <x v="0"/>
    <x v="0"/>
    <x v="0"/>
    <x v="0"/>
    <x v="5"/>
    <x v="170"/>
    <x v="0"/>
    <x v="0"/>
    <s v="Tesseramento"/>
    <x v="0"/>
    <x v="0"/>
    <x v="0"/>
    <m/>
  </r>
  <r>
    <n v="34426"/>
    <x v="0"/>
    <x v="0"/>
    <x v="0"/>
    <x v="0"/>
    <x v="7"/>
    <x v="168"/>
    <x v="0"/>
    <x v="0"/>
    <s v="Tesseramento"/>
    <x v="1"/>
    <x v="4"/>
    <x v="0"/>
    <m/>
  </r>
  <r>
    <n v="110344"/>
    <x v="0"/>
    <x v="0"/>
    <x v="0"/>
    <x v="0"/>
    <x v="4"/>
    <x v="171"/>
    <x v="0"/>
    <x v="1"/>
    <s v="Tesseramento"/>
    <x v="0"/>
    <x v="3"/>
    <x v="0"/>
    <m/>
  </r>
  <r>
    <n v="207789"/>
    <x v="0"/>
    <x v="0"/>
    <x v="0"/>
    <x v="0"/>
    <x v="4"/>
    <x v="171"/>
    <x v="0"/>
    <x v="0"/>
    <s v="Tesseramento"/>
    <x v="0"/>
    <x v="0"/>
    <x v="0"/>
    <m/>
  </r>
  <r>
    <n v="182176"/>
    <x v="1"/>
    <x v="0"/>
    <x v="0"/>
    <x v="2"/>
    <x v="4"/>
    <x v="171"/>
    <x v="0"/>
    <x v="0"/>
    <s v="Tesseramento"/>
    <x v="0"/>
    <x v="7"/>
    <x v="0"/>
    <m/>
  </r>
  <r>
    <n v="24093"/>
    <x v="0"/>
    <x v="0"/>
    <x v="0"/>
    <x v="0"/>
    <x v="4"/>
    <x v="171"/>
    <x v="0"/>
    <x v="0"/>
    <s v="Tesseramento"/>
    <x v="0"/>
    <x v="0"/>
    <x v="0"/>
    <m/>
  </r>
  <r>
    <n v="221328"/>
    <x v="0"/>
    <x v="0"/>
    <x v="0"/>
    <x v="2"/>
    <x v="11"/>
    <x v="142"/>
    <x v="0"/>
    <x v="1"/>
    <s v="Tesseramento"/>
    <x v="1"/>
    <x v="3"/>
    <x v="0"/>
    <m/>
  </r>
  <r>
    <n v="124184"/>
    <x v="0"/>
    <x v="0"/>
    <x v="0"/>
    <x v="0"/>
    <x v="4"/>
    <x v="171"/>
    <x v="0"/>
    <x v="0"/>
    <s v="Tesseramento"/>
    <x v="0"/>
    <x v="3"/>
    <x v="0"/>
    <m/>
  </r>
  <r>
    <n v="128426"/>
    <x v="0"/>
    <x v="0"/>
    <x v="0"/>
    <x v="0"/>
    <x v="4"/>
    <x v="171"/>
    <x v="0"/>
    <x v="1"/>
    <s v="Tesseramento"/>
    <x v="0"/>
    <x v="4"/>
    <x v="0"/>
    <m/>
  </r>
  <r>
    <n v="111581"/>
    <x v="0"/>
    <x v="0"/>
    <x v="0"/>
    <x v="0"/>
    <x v="4"/>
    <x v="171"/>
    <x v="0"/>
    <x v="0"/>
    <s v="Tesseramento"/>
    <x v="0"/>
    <x v="0"/>
    <x v="0"/>
    <m/>
  </r>
  <r>
    <n v="95365"/>
    <x v="0"/>
    <x v="0"/>
    <x v="0"/>
    <x v="0"/>
    <x v="4"/>
    <x v="171"/>
    <x v="0"/>
    <x v="0"/>
    <s v="Tesseramento"/>
    <x v="0"/>
    <x v="3"/>
    <x v="0"/>
    <m/>
  </r>
  <r>
    <n v="138701"/>
    <x v="0"/>
    <x v="0"/>
    <x v="0"/>
    <x v="0"/>
    <x v="4"/>
    <x v="171"/>
    <x v="0"/>
    <x v="0"/>
    <s v="Tesseramento"/>
    <x v="0"/>
    <x v="0"/>
    <x v="0"/>
    <m/>
  </r>
  <r>
    <n v="126226"/>
    <x v="0"/>
    <x v="0"/>
    <x v="0"/>
    <x v="0"/>
    <x v="4"/>
    <x v="171"/>
    <x v="0"/>
    <x v="1"/>
    <s v="Tesseramento"/>
    <x v="0"/>
    <x v="4"/>
    <x v="0"/>
    <m/>
  </r>
  <r>
    <n v="126229"/>
    <x v="0"/>
    <x v="0"/>
    <x v="0"/>
    <x v="0"/>
    <x v="4"/>
    <x v="171"/>
    <x v="0"/>
    <x v="0"/>
    <s v="Tesseramento"/>
    <x v="0"/>
    <x v="0"/>
    <x v="0"/>
    <m/>
  </r>
  <r>
    <n v="120163"/>
    <x v="0"/>
    <x v="0"/>
    <x v="0"/>
    <x v="0"/>
    <x v="4"/>
    <x v="171"/>
    <x v="0"/>
    <x v="0"/>
    <s v="Tesseramento"/>
    <x v="0"/>
    <x v="4"/>
    <x v="0"/>
    <m/>
  </r>
  <r>
    <n v="134460"/>
    <x v="0"/>
    <x v="0"/>
    <x v="0"/>
    <x v="0"/>
    <x v="4"/>
    <x v="171"/>
    <x v="0"/>
    <x v="0"/>
    <s v="Tesseramento"/>
    <x v="0"/>
    <x v="0"/>
    <x v="0"/>
    <m/>
  </r>
  <r>
    <n v="14606"/>
    <x v="0"/>
    <x v="0"/>
    <x v="0"/>
    <x v="0"/>
    <x v="4"/>
    <x v="171"/>
    <x v="0"/>
    <x v="0"/>
    <s v="Tesseramento"/>
    <x v="0"/>
    <x v="3"/>
    <x v="0"/>
    <m/>
  </r>
  <r>
    <n v="132887"/>
    <x v="0"/>
    <x v="0"/>
    <x v="0"/>
    <x v="3"/>
    <x v="4"/>
    <x v="171"/>
    <x v="0"/>
    <x v="0"/>
    <s v="Tesseramento"/>
    <x v="0"/>
    <x v="4"/>
    <x v="0"/>
    <m/>
  </r>
  <r>
    <n v="29796"/>
    <x v="0"/>
    <x v="0"/>
    <x v="0"/>
    <x v="0"/>
    <x v="4"/>
    <x v="171"/>
    <x v="0"/>
    <x v="0"/>
    <s v="Tesseramento"/>
    <x v="0"/>
    <x v="3"/>
    <x v="0"/>
    <m/>
  </r>
  <r>
    <n v="128436"/>
    <x v="0"/>
    <x v="0"/>
    <x v="0"/>
    <x v="0"/>
    <x v="4"/>
    <x v="171"/>
    <x v="0"/>
    <x v="0"/>
    <s v="Tesseramento"/>
    <x v="0"/>
    <x v="4"/>
    <x v="0"/>
    <m/>
  </r>
  <r>
    <n v="169668"/>
    <x v="0"/>
    <x v="0"/>
    <x v="0"/>
    <x v="0"/>
    <x v="4"/>
    <x v="171"/>
    <x v="0"/>
    <x v="0"/>
    <s v="Tesseramento"/>
    <x v="0"/>
    <x v="3"/>
    <x v="0"/>
    <m/>
  </r>
  <r>
    <n v="126722"/>
    <x v="0"/>
    <x v="0"/>
    <x v="0"/>
    <x v="1"/>
    <x v="4"/>
    <x v="171"/>
    <x v="0"/>
    <x v="0"/>
    <s v="Tesseramento"/>
    <x v="0"/>
    <x v="3"/>
    <x v="0"/>
    <m/>
  </r>
  <r>
    <n v="236108"/>
    <x v="0"/>
    <x v="0"/>
    <x v="1"/>
    <x v="1"/>
    <x v="7"/>
    <x v="168"/>
    <x v="0"/>
    <x v="0"/>
    <s v="Tesseramento"/>
    <x v="1"/>
    <x v="3"/>
    <x v="0"/>
    <m/>
  </r>
  <r>
    <n v="28729"/>
    <x v="0"/>
    <x v="0"/>
    <x v="0"/>
    <x v="0"/>
    <x v="4"/>
    <x v="171"/>
    <x v="0"/>
    <x v="0"/>
    <s v="Tesseramento"/>
    <x v="0"/>
    <x v="4"/>
    <x v="0"/>
    <m/>
  </r>
  <r>
    <n v="182690"/>
    <x v="0"/>
    <x v="0"/>
    <x v="0"/>
    <x v="0"/>
    <x v="7"/>
    <x v="168"/>
    <x v="0"/>
    <x v="0"/>
    <s v="Tesseramento"/>
    <x v="1"/>
    <x v="0"/>
    <x v="0"/>
    <m/>
  </r>
  <r>
    <n v="117684"/>
    <x v="0"/>
    <x v="0"/>
    <x v="0"/>
    <x v="0"/>
    <x v="7"/>
    <x v="168"/>
    <x v="0"/>
    <x v="0"/>
    <s v="Tesseramento"/>
    <x v="1"/>
    <x v="3"/>
    <x v="0"/>
    <m/>
  </r>
  <r>
    <n v="62364"/>
    <x v="0"/>
    <x v="0"/>
    <x v="0"/>
    <x v="0"/>
    <x v="7"/>
    <x v="168"/>
    <x v="0"/>
    <x v="1"/>
    <s v="Tesseramento"/>
    <x v="1"/>
    <x v="4"/>
    <x v="0"/>
    <m/>
  </r>
  <r>
    <n v="62367"/>
    <x v="0"/>
    <x v="0"/>
    <x v="0"/>
    <x v="0"/>
    <x v="7"/>
    <x v="168"/>
    <x v="0"/>
    <x v="0"/>
    <s v="Tesseramento"/>
    <x v="1"/>
    <x v="3"/>
    <x v="0"/>
    <m/>
  </r>
  <r>
    <n v="227042"/>
    <x v="0"/>
    <x v="1"/>
    <x v="0"/>
    <x v="0"/>
    <x v="7"/>
    <x v="168"/>
    <x v="0"/>
    <x v="0"/>
    <s v="Tesseramento"/>
    <x v="1"/>
    <x v="0"/>
    <x v="0"/>
    <m/>
  </r>
  <r>
    <n v="70041"/>
    <x v="0"/>
    <x v="0"/>
    <x v="0"/>
    <x v="0"/>
    <x v="11"/>
    <x v="142"/>
    <x v="0"/>
    <x v="1"/>
    <s v="Tesseramento"/>
    <x v="1"/>
    <x v="0"/>
    <x v="0"/>
    <m/>
  </r>
  <r>
    <n v="229189"/>
    <x v="0"/>
    <x v="1"/>
    <x v="0"/>
    <x v="1"/>
    <x v="4"/>
    <x v="84"/>
    <x v="0"/>
    <x v="0"/>
    <s v="Tesseramento"/>
    <x v="0"/>
    <x v="0"/>
    <x v="0"/>
    <m/>
  </r>
  <r>
    <n v="58743"/>
    <x v="0"/>
    <x v="0"/>
    <x v="0"/>
    <x v="0"/>
    <x v="7"/>
    <x v="168"/>
    <x v="0"/>
    <x v="1"/>
    <s v="Tesseramento"/>
    <x v="1"/>
    <x v="4"/>
    <x v="0"/>
    <m/>
  </r>
  <r>
    <n v="62174"/>
    <x v="0"/>
    <x v="0"/>
    <x v="0"/>
    <x v="0"/>
    <x v="11"/>
    <x v="142"/>
    <x v="0"/>
    <x v="0"/>
    <s v="Tesseramento"/>
    <x v="1"/>
    <x v="0"/>
    <x v="0"/>
    <m/>
  </r>
  <r>
    <n v="212065"/>
    <x v="0"/>
    <x v="0"/>
    <x v="0"/>
    <x v="0"/>
    <x v="4"/>
    <x v="164"/>
    <x v="0"/>
    <x v="0"/>
    <s v="Tesseramento"/>
    <x v="0"/>
    <x v="0"/>
    <x v="0"/>
    <m/>
  </r>
  <r>
    <n v="217216"/>
    <x v="0"/>
    <x v="0"/>
    <x v="0"/>
    <x v="0"/>
    <x v="4"/>
    <x v="164"/>
    <x v="0"/>
    <x v="0"/>
    <s v="Tesseramento"/>
    <x v="0"/>
    <x v="0"/>
    <x v="0"/>
    <m/>
  </r>
  <r>
    <n v="59979"/>
    <x v="0"/>
    <x v="0"/>
    <x v="0"/>
    <x v="0"/>
    <x v="2"/>
    <x v="172"/>
    <x v="0"/>
    <x v="0"/>
    <s v="Tesseramento"/>
    <x v="1"/>
    <x v="4"/>
    <x v="0"/>
    <m/>
  </r>
  <r>
    <n v="236106"/>
    <x v="1"/>
    <x v="1"/>
    <x v="1"/>
    <x v="2"/>
    <x v="4"/>
    <x v="84"/>
    <x v="0"/>
    <x v="0"/>
    <s v="Tesseramento"/>
    <x v="0"/>
    <x v="5"/>
    <x v="0"/>
    <m/>
  </r>
  <r>
    <n v="120457"/>
    <x v="0"/>
    <x v="0"/>
    <x v="0"/>
    <x v="0"/>
    <x v="4"/>
    <x v="164"/>
    <x v="0"/>
    <x v="0"/>
    <s v="Tesseramento"/>
    <x v="0"/>
    <x v="0"/>
    <x v="0"/>
    <m/>
  </r>
  <r>
    <n v="236109"/>
    <x v="0"/>
    <x v="0"/>
    <x v="1"/>
    <x v="1"/>
    <x v="7"/>
    <x v="168"/>
    <x v="0"/>
    <x v="0"/>
    <s v="Tesseramento"/>
    <x v="1"/>
    <x v="3"/>
    <x v="0"/>
    <m/>
  </r>
  <r>
    <n v="104509"/>
    <x v="0"/>
    <x v="0"/>
    <x v="0"/>
    <x v="0"/>
    <x v="7"/>
    <x v="165"/>
    <x v="0"/>
    <x v="0"/>
    <s v="Tesseramento"/>
    <x v="0"/>
    <x v="3"/>
    <x v="0"/>
    <m/>
  </r>
  <r>
    <n v="147736"/>
    <x v="0"/>
    <x v="0"/>
    <x v="0"/>
    <x v="2"/>
    <x v="11"/>
    <x v="126"/>
    <x v="0"/>
    <x v="0"/>
    <s v="Tesseramento"/>
    <x v="1"/>
    <x v="0"/>
    <x v="0"/>
    <m/>
  </r>
  <r>
    <n v="215434"/>
    <x v="0"/>
    <x v="0"/>
    <x v="0"/>
    <x v="1"/>
    <x v="11"/>
    <x v="126"/>
    <x v="0"/>
    <x v="1"/>
    <s v="Tesseramento"/>
    <x v="1"/>
    <x v="3"/>
    <x v="0"/>
    <m/>
  </r>
  <r>
    <n v="188070"/>
    <x v="0"/>
    <x v="0"/>
    <x v="0"/>
    <x v="0"/>
    <x v="11"/>
    <x v="126"/>
    <x v="0"/>
    <x v="0"/>
    <s v="Tesseramento"/>
    <x v="1"/>
    <x v="0"/>
    <x v="0"/>
    <m/>
  </r>
  <r>
    <n v="64963"/>
    <x v="0"/>
    <x v="0"/>
    <x v="0"/>
    <x v="0"/>
    <x v="11"/>
    <x v="126"/>
    <x v="0"/>
    <x v="1"/>
    <s v="Tesseramento"/>
    <x v="1"/>
    <x v="4"/>
    <x v="0"/>
    <m/>
  </r>
  <r>
    <n v="18499"/>
    <x v="0"/>
    <x v="0"/>
    <x v="0"/>
    <x v="2"/>
    <x v="11"/>
    <x v="126"/>
    <x v="0"/>
    <x v="0"/>
    <s v="Tesseramento"/>
    <x v="1"/>
    <x v="3"/>
    <x v="0"/>
    <m/>
  </r>
  <r>
    <n v="1192"/>
    <x v="0"/>
    <x v="0"/>
    <x v="0"/>
    <x v="0"/>
    <x v="11"/>
    <x v="126"/>
    <x v="0"/>
    <x v="0"/>
    <s v="Tesseramento"/>
    <x v="1"/>
    <x v="4"/>
    <x v="0"/>
    <m/>
  </r>
  <r>
    <n v="164858"/>
    <x v="0"/>
    <x v="0"/>
    <x v="0"/>
    <x v="0"/>
    <x v="11"/>
    <x v="126"/>
    <x v="0"/>
    <x v="0"/>
    <s v="Tesseramento"/>
    <x v="1"/>
    <x v="0"/>
    <x v="0"/>
    <m/>
  </r>
  <r>
    <n v="170154"/>
    <x v="0"/>
    <x v="0"/>
    <x v="0"/>
    <x v="0"/>
    <x v="11"/>
    <x v="126"/>
    <x v="0"/>
    <x v="0"/>
    <s v="Tesseramento"/>
    <x v="1"/>
    <x v="4"/>
    <x v="0"/>
    <m/>
  </r>
  <r>
    <n v="64931"/>
    <x v="0"/>
    <x v="0"/>
    <x v="0"/>
    <x v="0"/>
    <x v="11"/>
    <x v="126"/>
    <x v="0"/>
    <x v="0"/>
    <s v="Tesseramento"/>
    <x v="1"/>
    <x v="3"/>
    <x v="0"/>
    <m/>
  </r>
  <r>
    <n v="81011"/>
    <x v="0"/>
    <x v="0"/>
    <x v="0"/>
    <x v="0"/>
    <x v="11"/>
    <x v="126"/>
    <x v="0"/>
    <x v="0"/>
    <s v="Tesseramento"/>
    <x v="1"/>
    <x v="1"/>
    <x v="0"/>
    <m/>
  </r>
  <r>
    <n v="204384"/>
    <x v="0"/>
    <x v="0"/>
    <x v="0"/>
    <x v="0"/>
    <x v="7"/>
    <x v="168"/>
    <x v="0"/>
    <x v="0"/>
    <s v="Tesseramento"/>
    <x v="1"/>
    <x v="4"/>
    <x v="0"/>
    <m/>
  </r>
  <r>
    <n v="64932"/>
    <x v="0"/>
    <x v="0"/>
    <x v="0"/>
    <x v="0"/>
    <x v="11"/>
    <x v="126"/>
    <x v="0"/>
    <x v="0"/>
    <s v="Tesseramento"/>
    <x v="1"/>
    <x v="3"/>
    <x v="0"/>
    <m/>
  </r>
  <r>
    <n v="143261"/>
    <x v="0"/>
    <x v="0"/>
    <x v="0"/>
    <x v="1"/>
    <x v="8"/>
    <x v="173"/>
    <x v="0"/>
    <x v="0"/>
    <s v="Tesseramento"/>
    <x v="0"/>
    <x v="0"/>
    <x v="0"/>
    <m/>
  </r>
  <r>
    <n v="88344"/>
    <x v="0"/>
    <x v="0"/>
    <x v="0"/>
    <x v="0"/>
    <x v="11"/>
    <x v="126"/>
    <x v="0"/>
    <x v="0"/>
    <s v="Tesseramento"/>
    <x v="1"/>
    <x v="0"/>
    <x v="0"/>
    <m/>
  </r>
  <r>
    <n v="236060"/>
    <x v="1"/>
    <x v="1"/>
    <x v="1"/>
    <x v="2"/>
    <x v="11"/>
    <x v="174"/>
    <x v="0"/>
    <x v="1"/>
    <s v="Tesseramento"/>
    <x v="3"/>
    <x v="5"/>
    <x v="0"/>
    <m/>
  </r>
  <r>
    <n v="112721"/>
    <x v="0"/>
    <x v="0"/>
    <x v="0"/>
    <x v="1"/>
    <x v="11"/>
    <x v="126"/>
    <x v="0"/>
    <x v="0"/>
    <s v="Tesseramento"/>
    <x v="1"/>
    <x v="3"/>
    <x v="0"/>
    <m/>
  </r>
  <r>
    <n v="143258"/>
    <x v="0"/>
    <x v="0"/>
    <x v="0"/>
    <x v="1"/>
    <x v="8"/>
    <x v="173"/>
    <x v="0"/>
    <x v="1"/>
    <s v="Tesseramento"/>
    <x v="0"/>
    <x v="3"/>
    <x v="0"/>
    <m/>
  </r>
  <r>
    <n v="103052"/>
    <x v="0"/>
    <x v="0"/>
    <x v="0"/>
    <x v="3"/>
    <x v="11"/>
    <x v="126"/>
    <x v="0"/>
    <x v="0"/>
    <s v="Tesseramento"/>
    <x v="1"/>
    <x v="3"/>
    <x v="0"/>
    <m/>
  </r>
  <r>
    <n v="162528"/>
    <x v="0"/>
    <x v="0"/>
    <x v="0"/>
    <x v="0"/>
    <x v="11"/>
    <x v="126"/>
    <x v="0"/>
    <x v="0"/>
    <s v="Tesseramento"/>
    <x v="1"/>
    <x v="1"/>
    <x v="0"/>
    <m/>
  </r>
  <r>
    <n v="12249"/>
    <x v="0"/>
    <x v="0"/>
    <x v="0"/>
    <x v="0"/>
    <x v="11"/>
    <x v="126"/>
    <x v="0"/>
    <x v="0"/>
    <s v="Tesseramento"/>
    <x v="1"/>
    <x v="3"/>
    <x v="0"/>
    <m/>
  </r>
  <r>
    <n v="45000"/>
    <x v="0"/>
    <x v="0"/>
    <x v="0"/>
    <x v="0"/>
    <x v="11"/>
    <x v="126"/>
    <x v="0"/>
    <x v="1"/>
    <s v="Tesseramento"/>
    <x v="1"/>
    <x v="0"/>
    <x v="0"/>
    <m/>
  </r>
  <r>
    <n v="124328"/>
    <x v="0"/>
    <x v="0"/>
    <x v="0"/>
    <x v="0"/>
    <x v="11"/>
    <x v="126"/>
    <x v="0"/>
    <x v="0"/>
    <s v="Tesseramento"/>
    <x v="1"/>
    <x v="3"/>
    <x v="0"/>
    <m/>
  </r>
  <r>
    <n v="193640"/>
    <x v="1"/>
    <x v="0"/>
    <x v="0"/>
    <x v="3"/>
    <x v="7"/>
    <x v="168"/>
    <x v="0"/>
    <x v="0"/>
    <s v="Tesseramento"/>
    <x v="1"/>
    <x v="5"/>
    <x v="0"/>
    <m/>
  </r>
  <r>
    <n v="215056"/>
    <x v="0"/>
    <x v="0"/>
    <x v="0"/>
    <x v="0"/>
    <x v="11"/>
    <x v="126"/>
    <x v="0"/>
    <x v="0"/>
    <s v="Tesseramento"/>
    <x v="1"/>
    <x v="0"/>
    <x v="0"/>
    <m/>
  </r>
  <r>
    <n v="194544"/>
    <x v="0"/>
    <x v="0"/>
    <x v="0"/>
    <x v="0"/>
    <x v="11"/>
    <x v="126"/>
    <x v="0"/>
    <x v="0"/>
    <s v="Tesseramento"/>
    <x v="1"/>
    <x v="3"/>
    <x v="0"/>
    <m/>
  </r>
  <r>
    <n v="153977"/>
    <x v="0"/>
    <x v="0"/>
    <x v="0"/>
    <x v="0"/>
    <x v="11"/>
    <x v="126"/>
    <x v="0"/>
    <x v="0"/>
    <s v="Tesseramento"/>
    <x v="1"/>
    <x v="4"/>
    <x v="0"/>
    <m/>
  </r>
  <r>
    <n v="200323"/>
    <x v="0"/>
    <x v="0"/>
    <x v="0"/>
    <x v="0"/>
    <x v="11"/>
    <x v="126"/>
    <x v="0"/>
    <x v="0"/>
    <s v="Tesseramento"/>
    <x v="1"/>
    <x v="3"/>
    <x v="0"/>
    <m/>
  </r>
  <r>
    <n v="80977"/>
    <x v="0"/>
    <x v="0"/>
    <x v="0"/>
    <x v="0"/>
    <x v="11"/>
    <x v="126"/>
    <x v="0"/>
    <x v="0"/>
    <s v="Tesseramento"/>
    <x v="1"/>
    <x v="3"/>
    <x v="0"/>
    <m/>
  </r>
  <r>
    <n v="63020"/>
    <x v="0"/>
    <x v="0"/>
    <x v="0"/>
    <x v="0"/>
    <x v="11"/>
    <x v="126"/>
    <x v="0"/>
    <x v="1"/>
    <s v="Tesseramento"/>
    <x v="1"/>
    <x v="0"/>
    <x v="0"/>
    <m/>
  </r>
  <r>
    <n v="23160"/>
    <x v="0"/>
    <x v="0"/>
    <x v="0"/>
    <x v="1"/>
    <x v="11"/>
    <x v="126"/>
    <x v="0"/>
    <x v="1"/>
    <s v="Tesseramento"/>
    <x v="1"/>
    <x v="4"/>
    <x v="0"/>
    <m/>
  </r>
  <r>
    <n v="73491"/>
    <x v="0"/>
    <x v="0"/>
    <x v="0"/>
    <x v="2"/>
    <x v="11"/>
    <x v="126"/>
    <x v="0"/>
    <x v="1"/>
    <s v="Tesseramento"/>
    <x v="1"/>
    <x v="4"/>
    <x v="0"/>
    <m/>
  </r>
  <r>
    <n v="214153"/>
    <x v="0"/>
    <x v="0"/>
    <x v="0"/>
    <x v="0"/>
    <x v="11"/>
    <x v="126"/>
    <x v="0"/>
    <x v="0"/>
    <s v="Tesseramento"/>
    <x v="1"/>
    <x v="1"/>
    <x v="0"/>
    <m/>
  </r>
  <r>
    <n v="12254"/>
    <x v="0"/>
    <x v="0"/>
    <x v="0"/>
    <x v="1"/>
    <x v="11"/>
    <x v="126"/>
    <x v="0"/>
    <x v="0"/>
    <s v="Tesseramento"/>
    <x v="1"/>
    <x v="4"/>
    <x v="0"/>
    <m/>
  </r>
  <r>
    <n v="115159"/>
    <x v="0"/>
    <x v="0"/>
    <x v="0"/>
    <x v="0"/>
    <x v="11"/>
    <x v="126"/>
    <x v="0"/>
    <x v="0"/>
    <s v="Tesseramento"/>
    <x v="1"/>
    <x v="0"/>
    <x v="0"/>
    <m/>
  </r>
  <r>
    <n v="159145"/>
    <x v="0"/>
    <x v="0"/>
    <x v="0"/>
    <x v="1"/>
    <x v="11"/>
    <x v="126"/>
    <x v="0"/>
    <x v="1"/>
    <s v="Tesseramento"/>
    <x v="1"/>
    <x v="4"/>
    <x v="0"/>
    <m/>
  </r>
  <r>
    <n v="77538"/>
    <x v="0"/>
    <x v="0"/>
    <x v="0"/>
    <x v="0"/>
    <x v="11"/>
    <x v="126"/>
    <x v="0"/>
    <x v="0"/>
    <s v="Tesseramento"/>
    <x v="1"/>
    <x v="0"/>
    <x v="0"/>
    <m/>
  </r>
  <r>
    <n v="66566"/>
    <x v="0"/>
    <x v="0"/>
    <x v="0"/>
    <x v="0"/>
    <x v="2"/>
    <x v="172"/>
    <x v="0"/>
    <x v="1"/>
    <s v="Tesseramento"/>
    <x v="1"/>
    <x v="4"/>
    <x v="0"/>
    <m/>
  </r>
  <r>
    <n v="137964"/>
    <x v="0"/>
    <x v="0"/>
    <x v="0"/>
    <x v="0"/>
    <x v="11"/>
    <x v="126"/>
    <x v="0"/>
    <x v="1"/>
    <s v="Tesseramento"/>
    <x v="1"/>
    <x v="0"/>
    <x v="0"/>
    <m/>
  </r>
  <r>
    <n v="161290"/>
    <x v="0"/>
    <x v="0"/>
    <x v="0"/>
    <x v="0"/>
    <x v="11"/>
    <x v="126"/>
    <x v="0"/>
    <x v="0"/>
    <s v="Tesseramento"/>
    <x v="1"/>
    <x v="0"/>
    <x v="0"/>
    <m/>
  </r>
  <r>
    <n v="236061"/>
    <x v="1"/>
    <x v="1"/>
    <x v="1"/>
    <x v="2"/>
    <x v="11"/>
    <x v="174"/>
    <x v="0"/>
    <x v="0"/>
    <s v="Tesseramento"/>
    <x v="3"/>
    <x v="5"/>
    <x v="0"/>
    <m/>
  </r>
  <r>
    <n v="196628"/>
    <x v="0"/>
    <x v="0"/>
    <x v="0"/>
    <x v="0"/>
    <x v="11"/>
    <x v="126"/>
    <x v="0"/>
    <x v="1"/>
    <s v="Tesseramento"/>
    <x v="1"/>
    <x v="4"/>
    <x v="0"/>
    <m/>
  </r>
  <r>
    <n v="162529"/>
    <x v="0"/>
    <x v="0"/>
    <x v="0"/>
    <x v="0"/>
    <x v="11"/>
    <x v="126"/>
    <x v="0"/>
    <x v="0"/>
    <s v="Tesseramento"/>
    <x v="1"/>
    <x v="0"/>
    <x v="0"/>
    <m/>
  </r>
  <r>
    <n v="117437"/>
    <x v="0"/>
    <x v="0"/>
    <x v="0"/>
    <x v="0"/>
    <x v="11"/>
    <x v="126"/>
    <x v="0"/>
    <x v="0"/>
    <s v="Tesseramento"/>
    <x v="1"/>
    <x v="4"/>
    <x v="0"/>
    <m/>
  </r>
  <r>
    <n v="196424"/>
    <x v="0"/>
    <x v="0"/>
    <x v="0"/>
    <x v="0"/>
    <x v="11"/>
    <x v="126"/>
    <x v="0"/>
    <x v="0"/>
    <s v="Tesseramento"/>
    <x v="1"/>
    <x v="0"/>
    <x v="0"/>
    <m/>
  </r>
  <r>
    <n v="18521"/>
    <x v="0"/>
    <x v="0"/>
    <x v="0"/>
    <x v="1"/>
    <x v="11"/>
    <x v="126"/>
    <x v="0"/>
    <x v="0"/>
    <s v="Tesseramento"/>
    <x v="1"/>
    <x v="0"/>
    <x v="0"/>
    <m/>
  </r>
  <r>
    <n v="148194"/>
    <x v="0"/>
    <x v="0"/>
    <x v="0"/>
    <x v="2"/>
    <x v="11"/>
    <x v="126"/>
    <x v="0"/>
    <x v="0"/>
    <s v="Tesseramento"/>
    <x v="1"/>
    <x v="1"/>
    <x v="0"/>
    <m/>
  </r>
  <r>
    <n v="18528"/>
    <x v="0"/>
    <x v="0"/>
    <x v="0"/>
    <x v="1"/>
    <x v="11"/>
    <x v="126"/>
    <x v="0"/>
    <x v="0"/>
    <s v="Tesseramento"/>
    <x v="1"/>
    <x v="4"/>
    <x v="0"/>
    <m/>
  </r>
  <r>
    <n v="50865"/>
    <x v="0"/>
    <x v="0"/>
    <x v="0"/>
    <x v="0"/>
    <x v="11"/>
    <x v="126"/>
    <x v="0"/>
    <x v="0"/>
    <s v="Tesseramento"/>
    <x v="1"/>
    <x v="0"/>
    <x v="0"/>
    <m/>
  </r>
  <r>
    <n v="42553"/>
    <x v="0"/>
    <x v="0"/>
    <x v="0"/>
    <x v="0"/>
    <x v="11"/>
    <x v="126"/>
    <x v="0"/>
    <x v="0"/>
    <s v="Tesseramento"/>
    <x v="1"/>
    <x v="4"/>
    <x v="0"/>
    <m/>
  </r>
  <r>
    <n v="176525"/>
    <x v="0"/>
    <x v="0"/>
    <x v="0"/>
    <x v="1"/>
    <x v="0"/>
    <x v="169"/>
    <x v="0"/>
    <x v="1"/>
    <s v="Tesseramento"/>
    <x v="0"/>
    <x v="4"/>
    <x v="0"/>
    <m/>
  </r>
  <r>
    <n v="213137"/>
    <x v="0"/>
    <x v="0"/>
    <x v="0"/>
    <x v="0"/>
    <x v="11"/>
    <x v="126"/>
    <x v="0"/>
    <x v="0"/>
    <s v="Tesseramento"/>
    <x v="1"/>
    <x v="0"/>
    <x v="0"/>
    <m/>
  </r>
  <r>
    <n v="236105"/>
    <x v="0"/>
    <x v="1"/>
    <x v="1"/>
    <x v="1"/>
    <x v="4"/>
    <x v="84"/>
    <x v="0"/>
    <x v="0"/>
    <s v="Tesseramento"/>
    <x v="0"/>
    <x v="0"/>
    <x v="0"/>
    <m/>
  </r>
  <r>
    <n v="18537"/>
    <x v="0"/>
    <x v="0"/>
    <x v="0"/>
    <x v="0"/>
    <x v="11"/>
    <x v="126"/>
    <x v="0"/>
    <x v="0"/>
    <s v="Tesseramento"/>
    <x v="1"/>
    <x v="4"/>
    <x v="0"/>
    <m/>
  </r>
  <r>
    <n v="215435"/>
    <x v="0"/>
    <x v="0"/>
    <x v="0"/>
    <x v="0"/>
    <x v="11"/>
    <x v="126"/>
    <x v="0"/>
    <x v="0"/>
    <s v="Tesseramento"/>
    <x v="1"/>
    <x v="3"/>
    <x v="0"/>
    <m/>
  </r>
  <r>
    <n v="50866"/>
    <x v="0"/>
    <x v="0"/>
    <x v="0"/>
    <x v="0"/>
    <x v="11"/>
    <x v="126"/>
    <x v="0"/>
    <x v="1"/>
    <s v="Tesseramento"/>
    <x v="1"/>
    <x v="0"/>
    <x v="0"/>
    <m/>
  </r>
  <r>
    <n v="112722"/>
    <x v="0"/>
    <x v="0"/>
    <x v="0"/>
    <x v="0"/>
    <x v="11"/>
    <x v="126"/>
    <x v="0"/>
    <x v="0"/>
    <s v="Tesseramento"/>
    <x v="1"/>
    <x v="3"/>
    <x v="0"/>
    <m/>
  </r>
  <r>
    <n v="42554"/>
    <x v="0"/>
    <x v="0"/>
    <x v="0"/>
    <x v="0"/>
    <x v="11"/>
    <x v="126"/>
    <x v="0"/>
    <x v="0"/>
    <s v="Tesseramento"/>
    <x v="1"/>
    <x v="4"/>
    <x v="0"/>
    <m/>
  </r>
  <r>
    <n v="235909"/>
    <x v="0"/>
    <x v="0"/>
    <x v="1"/>
    <x v="1"/>
    <x v="4"/>
    <x v="164"/>
    <x v="0"/>
    <x v="1"/>
    <s v="Tesseramento"/>
    <x v="0"/>
    <x v="3"/>
    <x v="0"/>
    <m/>
  </r>
  <r>
    <n v="18542"/>
    <x v="0"/>
    <x v="0"/>
    <x v="0"/>
    <x v="0"/>
    <x v="11"/>
    <x v="126"/>
    <x v="0"/>
    <x v="0"/>
    <s v="Tesseramento"/>
    <x v="1"/>
    <x v="4"/>
    <x v="0"/>
    <m/>
  </r>
  <r>
    <n v="80979"/>
    <x v="0"/>
    <x v="0"/>
    <x v="0"/>
    <x v="0"/>
    <x v="11"/>
    <x v="126"/>
    <x v="0"/>
    <x v="0"/>
    <s v="Tesseramento"/>
    <x v="1"/>
    <x v="4"/>
    <x v="0"/>
    <m/>
  </r>
  <r>
    <n v="106712"/>
    <x v="0"/>
    <x v="0"/>
    <x v="0"/>
    <x v="0"/>
    <x v="11"/>
    <x v="126"/>
    <x v="0"/>
    <x v="0"/>
    <s v="Tesseramento"/>
    <x v="1"/>
    <x v="4"/>
    <x v="0"/>
    <m/>
  </r>
  <r>
    <n v="107316"/>
    <x v="0"/>
    <x v="0"/>
    <x v="0"/>
    <x v="0"/>
    <x v="2"/>
    <x v="172"/>
    <x v="0"/>
    <x v="0"/>
    <s v="Tesseramento"/>
    <x v="1"/>
    <x v="4"/>
    <x v="0"/>
    <m/>
  </r>
  <r>
    <n v="73493"/>
    <x v="0"/>
    <x v="0"/>
    <x v="0"/>
    <x v="0"/>
    <x v="11"/>
    <x v="126"/>
    <x v="0"/>
    <x v="1"/>
    <s v="Tesseramento"/>
    <x v="1"/>
    <x v="3"/>
    <x v="0"/>
    <m/>
  </r>
  <r>
    <n v="152317"/>
    <x v="0"/>
    <x v="0"/>
    <x v="0"/>
    <x v="0"/>
    <x v="11"/>
    <x v="126"/>
    <x v="0"/>
    <x v="0"/>
    <s v="Tesseramento"/>
    <x v="1"/>
    <x v="0"/>
    <x v="0"/>
    <m/>
  </r>
  <r>
    <n v="56197"/>
    <x v="0"/>
    <x v="0"/>
    <x v="0"/>
    <x v="0"/>
    <x v="11"/>
    <x v="126"/>
    <x v="0"/>
    <x v="1"/>
    <s v="Tesseramento"/>
    <x v="1"/>
    <x v="4"/>
    <x v="0"/>
    <m/>
  </r>
  <r>
    <n v="161430"/>
    <x v="0"/>
    <x v="0"/>
    <x v="0"/>
    <x v="0"/>
    <x v="11"/>
    <x v="126"/>
    <x v="0"/>
    <x v="0"/>
    <s v="Tesseramento"/>
    <x v="1"/>
    <x v="0"/>
    <x v="0"/>
    <m/>
  </r>
  <r>
    <n v="232879"/>
    <x v="0"/>
    <x v="0"/>
    <x v="0"/>
    <x v="2"/>
    <x v="11"/>
    <x v="126"/>
    <x v="0"/>
    <x v="1"/>
    <s v="Tesseramento"/>
    <x v="1"/>
    <x v="4"/>
    <x v="0"/>
    <m/>
  </r>
  <r>
    <n v="69990"/>
    <x v="0"/>
    <x v="0"/>
    <x v="0"/>
    <x v="0"/>
    <x v="11"/>
    <x v="126"/>
    <x v="0"/>
    <x v="0"/>
    <s v="Tesseramento"/>
    <x v="1"/>
    <x v="4"/>
    <x v="0"/>
    <m/>
  </r>
  <r>
    <n v="1784"/>
    <x v="0"/>
    <x v="0"/>
    <x v="0"/>
    <x v="0"/>
    <x v="2"/>
    <x v="172"/>
    <x v="0"/>
    <x v="0"/>
    <s v="Tesseramento"/>
    <x v="1"/>
    <x v="4"/>
    <x v="0"/>
    <m/>
  </r>
  <r>
    <n v="136942"/>
    <x v="0"/>
    <x v="0"/>
    <x v="0"/>
    <x v="0"/>
    <x v="11"/>
    <x v="126"/>
    <x v="0"/>
    <x v="0"/>
    <s v="Tesseramento"/>
    <x v="1"/>
    <x v="3"/>
    <x v="0"/>
    <m/>
  </r>
  <r>
    <n v="94561"/>
    <x v="0"/>
    <x v="0"/>
    <x v="0"/>
    <x v="1"/>
    <x v="11"/>
    <x v="126"/>
    <x v="0"/>
    <x v="0"/>
    <s v="Tesseramento"/>
    <x v="1"/>
    <x v="3"/>
    <x v="0"/>
    <m/>
  </r>
  <r>
    <n v="18543"/>
    <x v="0"/>
    <x v="0"/>
    <x v="0"/>
    <x v="2"/>
    <x v="11"/>
    <x v="126"/>
    <x v="0"/>
    <x v="1"/>
    <s v="Tesseramento"/>
    <x v="1"/>
    <x v="4"/>
    <x v="0"/>
    <m/>
  </r>
  <r>
    <n v="31962"/>
    <x v="0"/>
    <x v="0"/>
    <x v="0"/>
    <x v="2"/>
    <x v="11"/>
    <x v="126"/>
    <x v="0"/>
    <x v="1"/>
    <s v="Tesseramento"/>
    <x v="1"/>
    <x v="3"/>
    <x v="0"/>
    <m/>
  </r>
  <r>
    <n v="23173"/>
    <x v="0"/>
    <x v="0"/>
    <x v="0"/>
    <x v="2"/>
    <x v="11"/>
    <x v="126"/>
    <x v="0"/>
    <x v="1"/>
    <s v="Tesseramento"/>
    <x v="1"/>
    <x v="4"/>
    <x v="0"/>
    <m/>
  </r>
  <r>
    <n v="77539"/>
    <x v="0"/>
    <x v="0"/>
    <x v="0"/>
    <x v="0"/>
    <x v="11"/>
    <x v="126"/>
    <x v="0"/>
    <x v="0"/>
    <s v="Tesseramento"/>
    <x v="1"/>
    <x v="4"/>
    <x v="0"/>
    <m/>
  </r>
  <r>
    <n v="96672"/>
    <x v="0"/>
    <x v="0"/>
    <x v="0"/>
    <x v="0"/>
    <x v="11"/>
    <x v="126"/>
    <x v="0"/>
    <x v="0"/>
    <s v="Tesseramento"/>
    <x v="1"/>
    <x v="4"/>
    <x v="0"/>
    <m/>
  </r>
  <r>
    <n v="201142"/>
    <x v="0"/>
    <x v="0"/>
    <x v="0"/>
    <x v="2"/>
    <x v="11"/>
    <x v="126"/>
    <x v="0"/>
    <x v="0"/>
    <s v="Tesseramento"/>
    <x v="1"/>
    <x v="0"/>
    <x v="0"/>
    <m/>
  </r>
  <r>
    <n v="211023"/>
    <x v="0"/>
    <x v="0"/>
    <x v="0"/>
    <x v="0"/>
    <x v="11"/>
    <x v="126"/>
    <x v="0"/>
    <x v="1"/>
    <s v="Tesseramento"/>
    <x v="1"/>
    <x v="0"/>
    <x v="0"/>
    <m/>
  </r>
  <r>
    <n v="144796"/>
    <x v="0"/>
    <x v="0"/>
    <x v="0"/>
    <x v="2"/>
    <x v="11"/>
    <x v="126"/>
    <x v="0"/>
    <x v="1"/>
    <s v="Tesseramento"/>
    <x v="1"/>
    <x v="0"/>
    <x v="0"/>
    <m/>
  </r>
  <r>
    <n v="51123"/>
    <x v="0"/>
    <x v="0"/>
    <x v="0"/>
    <x v="0"/>
    <x v="11"/>
    <x v="126"/>
    <x v="0"/>
    <x v="0"/>
    <s v="Tesseramento"/>
    <x v="1"/>
    <x v="4"/>
    <x v="0"/>
    <m/>
  </r>
  <r>
    <n v="18557"/>
    <x v="0"/>
    <x v="0"/>
    <x v="0"/>
    <x v="0"/>
    <x v="11"/>
    <x v="126"/>
    <x v="0"/>
    <x v="1"/>
    <s v="Tesseramento"/>
    <x v="1"/>
    <x v="0"/>
    <x v="0"/>
    <m/>
  </r>
  <r>
    <n v="119372"/>
    <x v="0"/>
    <x v="0"/>
    <x v="0"/>
    <x v="0"/>
    <x v="4"/>
    <x v="164"/>
    <x v="0"/>
    <x v="1"/>
    <s v="Tesseramento"/>
    <x v="0"/>
    <x v="3"/>
    <x v="0"/>
    <m/>
  </r>
  <r>
    <n v="18559"/>
    <x v="0"/>
    <x v="0"/>
    <x v="0"/>
    <x v="0"/>
    <x v="11"/>
    <x v="126"/>
    <x v="0"/>
    <x v="0"/>
    <s v="Tesseramento"/>
    <x v="1"/>
    <x v="3"/>
    <x v="0"/>
    <m/>
  </r>
  <r>
    <n v="229264"/>
    <x v="0"/>
    <x v="0"/>
    <x v="0"/>
    <x v="1"/>
    <x v="4"/>
    <x v="164"/>
    <x v="0"/>
    <x v="0"/>
    <s v="Tesseramento"/>
    <x v="0"/>
    <x v="0"/>
    <x v="0"/>
    <m/>
  </r>
  <r>
    <n v="69991"/>
    <x v="0"/>
    <x v="0"/>
    <x v="0"/>
    <x v="0"/>
    <x v="11"/>
    <x v="126"/>
    <x v="0"/>
    <x v="0"/>
    <s v="Tesseramento"/>
    <x v="1"/>
    <x v="4"/>
    <x v="0"/>
    <m/>
  </r>
  <r>
    <n v="233243"/>
    <x v="1"/>
    <x v="0"/>
    <x v="0"/>
    <x v="2"/>
    <x v="7"/>
    <x v="168"/>
    <x v="0"/>
    <x v="0"/>
    <s v="Tesseramento"/>
    <x v="1"/>
    <x v="5"/>
    <x v="0"/>
    <m/>
  </r>
  <r>
    <n v="117439"/>
    <x v="0"/>
    <x v="0"/>
    <x v="0"/>
    <x v="0"/>
    <x v="11"/>
    <x v="126"/>
    <x v="0"/>
    <x v="0"/>
    <s v="Tesseramento"/>
    <x v="1"/>
    <x v="4"/>
    <x v="0"/>
    <m/>
  </r>
  <r>
    <n v="147739"/>
    <x v="0"/>
    <x v="0"/>
    <x v="0"/>
    <x v="0"/>
    <x v="11"/>
    <x v="126"/>
    <x v="0"/>
    <x v="0"/>
    <s v="Tesseramento"/>
    <x v="1"/>
    <x v="3"/>
    <x v="0"/>
    <m/>
  </r>
  <r>
    <n v="145974"/>
    <x v="0"/>
    <x v="0"/>
    <x v="0"/>
    <x v="0"/>
    <x v="7"/>
    <x v="175"/>
    <x v="0"/>
    <x v="0"/>
    <s v="Tesseramento"/>
    <x v="0"/>
    <x v="3"/>
    <x v="0"/>
    <m/>
  </r>
  <r>
    <n v="204486"/>
    <x v="0"/>
    <x v="0"/>
    <x v="0"/>
    <x v="0"/>
    <x v="7"/>
    <x v="175"/>
    <x v="0"/>
    <x v="0"/>
    <s v="Tesseramento"/>
    <x v="0"/>
    <x v="0"/>
    <x v="0"/>
    <m/>
  </r>
  <r>
    <n v="141080"/>
    <x v="0"/>
    <x v="0"/>
    <x v="0"/>
    <x v="0"/>
    <x v="11"/>
    <x v="126"/>
    <x v="0"/>
    <x v="0"/>
    <s v="Tesseramento"/>
    <x v="1"/>
    <x v="0"/>
    <x v="0"/>
    <m/>
  </r>
  <r>
    <n v="142895"/>
    <x v="0"/>
    <x v="0"/>
    <x v="0"/>
    <x v="0"/>
    <x v="7"/>
    <x v="175"/>
    <x v="0"/>
    <x v="0"/>
    <s v="Tesseramento"/>
    <x v="0"/>
    <x v="3"/>
    <x v="0"/>
    <m/>
  </r>
  <r>
    <n v="29115"/>
    <x v="0"/>
    <x v="0"/>
    <x v="0"/>
    <x v="0"/>
    <x v="7"/>
    <x v="175"/>
    <x v="0"/>
    <x v="0"/>
    <s v="Tesseramento"/>
    <x v="0"/>
    <x v="0"/>
    <x v="0"/>
    <m/>
  </r>
  <r>
    <n v="124333"/>
    <x v="0"/>
    <x v="0"/>
    <x v="0"/>
    <x v="0"/>
    <x v="11"/>
    <x v="126"/>
    <x v="0"/>
    <x v="0"/>
    <s v="Tesseramento"/>
    <x v="1"/>
    <x v="0"/>
    <x v="0"/>
    <m/>
  </r>
  <r>
    <n v="31043"/>
    <x v="0"/>
    <x v="0"/>
    <x v="0"/>
    <x v="0"/>
    <x v="11"/>
    <x v="126"/>
    <x v="0"/>
    <x v="1"/>
    <s v="Tesseramento"/>
    <x v="1"/>
    <x v="4"/>
    <x v="0"/>
    <m/>
  </r>
  <r>
    <n v="235814"/>
    <x v="0"/>
    <x v="1"/>
    <x v="1"/>
    <x v="1"/>
    <x v="2"/>
    <x v="36"/>
    <x v="0"/>
    <x v="0"/>
    <s v="Tesseramento"/>
    <x v="1"/>
    <x v="3"/>
    <x v="0"/>
    <m/>
  </r>
  <r>
    <n v="79896"/>
    <x v="0"/>
    <x v="0"/>
    <x v="0"/>
    <x v="0"/>
    <x v="11"/>
    <x v="126"/>
    <x v="0"/>
    <x v="0"/>
    <s v="Tesseramento"/>
    <x v="1"/>
    <x v="0"/>
    <x v="0"/>
    <m/>
  </r>
  <r>
    <n v="23168"/>
    <x v="0"/>
    <x v="0"/>
    <x v="0"/>
    <x v="0"/>
    <x v="11"/>
    <x v="126"/>
    <x v="0"/>
    <x v="0"/>
    <s v="Tesseramento"/>
    <x v="1"/>
    <x v="0"/>
    <x v="0"/>
    <m/>
  </r>
  <r>
    <n v="18565"/>
    <x v="0"/>
    <x v="0"/>
    <x v="0"/>
    <x v="0"/>
    <x v="11"/>
    <x v="126"/>
    <x v="0"/>
    <x v="0"/>
    <s v="Tesseramento"/>
    <x v="1"/>
    <x v="4"/>
    <x v="0"/>
    <m/>
  </r>
  <r>
    <n v="83469"/>
    <x v="0"/>
    <x v="0"/>
    <x v="0"/>
    <x v="0"/>
    <x v="2"/>
    <x v="153"/>
    <x v="0"/>
    <x v="0"/>
    <s v="Tesseramento"/>
    <x v="0"/>
    <x v="0"/>
    <x v="0"/>
    <m/>
  </r>
  <r>
    <n v="58249"/>
    <x v="0"/>
    <x v="0"/>
    <x v="0"/>
    <x v="0"/>
    <x v="11"/>
    <x v="126"/>
    <x v="0"/>
    <x v="1"/>
    <s v="Tesseramento"/>
    <x v="1"/>
    <x v="3"/>
    <x v="0"/>
    <m/>
  </r>
  <r>
    <n v="71508"/>
    <x v="0"/>
    <x v="0"/>
    <x v="0"/>
    <x v="0"/>
    <x v="11"/>
    <x v="126"/>
    <x v="0"/>
    <x v="0"/>
    <s v="Tesseramento"/>
    <x v="1"/>
    <x v="0"/>
    <x v="0"/>
    <m/>
  </r>
  <r>
    <n v="227443"/>
    <x v="0"/>
    <x v="1"/>
    <x v="0"/>
    <x v="0"/>
    <x v="2"/>
    <x v="36"/>
    <x v="0"/>
    <x v="0"/>
    <s v="Tesseramento"/>
    <x v="1"/>
    <x v="3"/>
    <x v="0"/>
    <m/>
  </r>
  <r>
    <n v="236062"/>
    <x v="1"/>
    <x v="1"/>
    <x v="1"/>
    <x v="2"/>
    <x v="11"/>
    <x v="174"/>
    <x v="0"/>
    <x v="1"/>
    <s v="Tesseramento"/>
    <x v="3"/>
    <x v="5"/>
    <x v="0"/>
    <m/>
  </r>
  <r>
    <n v="88352"/>
    <x v="0"/>
    <x v="0"/>
    <x v="0"/>
    <x v="0"/>
    <x v="11"/>
    <x v="126"/>
    <x v="0"/>
    <x v="0"/>
    <s v="Tesseramento"/>
    <x v="1"/>
    <x v="1"/>
    <x v="0"/>
    <m/>
  </r>
  <r>
    <n v="200303"/>
    <x v="0"/>
    <x v="0"/>
    <x v="0"/>
    <x v="0"/>
    <x v="2"/>
    <x v="36"/>
    <x v="0"/>
    <x v="0"/>
    <s v="Tesseramento"/>
    <x v="1"/>
    <x v="3"/>
    <x v="0"/>
    <m/>
  </r>
  <r>
    <n v="69994"/>
    <x v="0"/>
    <x v="0"/>
    <x v="0"/>
    <x v="0"/>
    <x v="11"/>
    <x v="126"/>
    <x v="0"/>
    <x v="0"/>
    <s v="Tesseramento"/>
    <x v="1"/>
    <x v="4"/>
    <x v="0"/>
    <m/>
  </r>
  <r>
    <n v="159443"/>
    <x v="0"/>
    <x v="0"/>
    <x v="0"/>
    <x v="2"/>
    <x v="11"/>
    <x v="126"/>
    <x v="0"/>
    <x v="0"/>
    <s v="Tesseramento"/>
    <x v="1"/>
    <x v="4"/>
    <x v="0"/>
    <m/>
  </r>
  <r>
    <n v="205175"/>
    <x v="0"/>
    <x v="0"/>
    <x v="0"/>
    <x v="0"/>
    <x v="11"/>
    <x v="126"/>
    <x v="0"/>
    <x v="0"/>
    <s v="Tesseramento"/>
    <x v="1"/>
    <x v="3"/>
    <x v="0"/>
    <m/>
  </r>
  <r>
    <n v="8810"/>
    <x v="0"/>
    <x v="0"/>
    <x v="0"/>
    <x v="0"/>
    <x v="11"/>
    <x v="126"/>
    <x v="0"/>
    <x v="0"/>
    <s v="Tesseramento"/>
    <x v="1"/>
    <x v="3"/>
    <x v="0"/>
    <m/>
  </r>
  <r>
    <n v="93236"/>
    <x v="0"/>
    <x v="0"/>
    <x v="0"/>
    <x v="0"/>
    <x v="2"/>
    <x v="172"/>
    <x v="0"/>
    <x v="0"/>
    <s v="Tesseramento"/>
    <x v="1"/>
    <x v="4"/>
    <x v="0"/>
    <m/>
  </r>
  <r>
    <n v="221068"/>
    <x v="0"/>
    <x v="1"/>
    <x v="0"/>
    <x v="0"/>
    <x v="2"/>
    <x v="36"/>
    <x v="0"/>
    <x v="1"/>
    <s v="Tesseramento"/>
    <x v="1"/>
    <x v="0"/>
    <x v="0"/>
    <m/>
  </r>
  <r>
    <n v="14884"/>
    <x v="0"/>
    <x v="0"/>
    <x v="0"/>
    <x v="5"/>
    <x v="1"/>
    <x v="176"/>
    <x v="0"/>
    <x v="0"/>
    <s v="Tesseramento"/>
    <x v="1"/>
    <x v="1"/>
    <x v="0"/>
    <m/>
  </r>
  <r>
    <n v="18587"/>
    <x v="0"/>
    <x v="0"/>
    <x v="0"/>
    <x v="0"/>
    <x v="11"/>
    <x v="126"/>
    <x v="0"/>
    <x v="1"/>
    <s v="Tesseramento"/>
    <x v="1"/>
    <x v="4"/>
    <x v="0"/>
    <m/>
  </r>
  <r>
    <n v="96057"/>
    <x v="0"/>
    <x v="0"/>
    <x v="0"/>
    <x v="0"/>
    <x v="4"/>
    <x v="166"/>
    <x v="0"/>
    <x v="0"/>
    <s v="Tesseramento"/>
    <x v="1"/>
    <x v="3"/>
    <x v="0"/>
    <m/>
  </r>
  <r>
    <n v="145978"/>
    <x v="0"/>
    <x v="0"/>
    <x v="0"/>
    <x v="0"/>
    <x v="7"/>
    <x v="175"/>
    <x v="0"/>
    <x v="0"/>
    <s v="Tesseramento"/>
    <x v="0"/>
    <x v="0"/>
    <x v="0"/>
    <m/>
  </r>
  <r>
    <n v="229961"/>
    <x v="0"/>
    <x v="0"/>
    <x v="0"/>
    <x v="0"/>
    <x v="7"/>
    <x v="175"/>
    <x v="0"/>
    <x v="0"/>
    <s v="Tesseramento"/>
    <x v="0"/>
    <x v="0"/>
    <x v="0"/>
    <m/>
  </r>
  <r>
    <n v="227904"/>
    <x v="0"/>
    <x v="0"/>
    <x v="0"/>
    <x v="0"/>
    <x v="7"/>
    <x v="175"/>
    <x v="0"/>
    <x v="0"/>
    <s v="Tesseramento"/>
    <x v="0"/>
    <x v="0"/>
    <x v="0"/>
    <m/>
  </r>
  <r>
    <n v="154035"/>
    <x v="0"/>
    <x v="0"/>
    <x v="0"/>
    <x v="0"/>
    <x v="2"/>
    <x v="172"/>
    <x v="0"/>
    <x v="0"/>
    <s v="Tesseramento"/>
    <x v="1"/>
    <x v="4"/>
    <x v="0"/>
    <m/>
  </r>
  <r>
    <n v="231111"/>
    <x v="0"/>
    <x v="0"/>
    <x v="0"/>
    <x v="0"/>
    <x v="7"/>
    <x v="175"/>
    <x v="0"/>
    <x v="0"/>
    <s v="Tesseramento"/>
    <x v="0"/>
    <x v="3"/>
    <x v="0"/>
    <m/>
  </r>
  <r>
    <n v="219331"/>
    <x v="1"/>
    <x v="0"/>
    <x v="0"/>
    <x v="0"/>
    <x v="7"/>
    <x v="175"/>
    <x v="0"/>
    <x v="0"/>
    <s v="Tesseramento"/>
    <x v="0"/>
    <x v="2"/>
    <x v="0"/>
    <m/>
  </r>
  <r>
    <n v="184101"/>
    <x v="0"/>
    <x v="0"/>
    <x v="0"/>
    <x v="0"/>
    <x v="7"/>
    <x v="175"/>
    <x v="0"/>
    <x v="0"/>
    <s v="Tesseramento"/>
    <x v="0"/>
    <x v="4"/>
    <x v="0"/>
    <m/>
  </r>
  <r>
    <n v="18586"/>
    <x v="0"/>
    <x v="0"/>
    <x v="0"/>
    <x v="0"/>
    <x v="11"/>
    <x v="126"/>
    <x v="0"/>
    <x v="0"/>
    <s v="Tesseramento"/>
    <x v="1"/>
    <x v="4"/>
    <x v="0"/>
    <m/>
  </r>
  <r>
    <n v="23170"/>
    <x v="0"/>
    <x v="0"/>
    <x v="0"/>
    <x v="0"/>
    <x v="11"/>
    <x v="126"/>
    <x v="0"/>
    <x v="1"/>
    <s v="Tesseramento"/>
    <x v="1"/>
    <x v="4"/>
    <x v="0"/>
    <m/>
  </r>
  <r>
    <n v="154643"/>
    <x v="0"/>
    <x v="0"/>
    <x v="0"/>
    <x v="0"/>
    <x v="2"/>
    <x v="36"/>
    <x v="0"/>
    <x v="0"/>
    <s v="Tesseramento"/>
    <x v="1"/>
    <x v="3"/>
    <x v="0"/>
    <m/>
  </r>
  <r>
    <n v="218089"/>
    <x v="0"/>
    <x v="1"/>
    <x v="0"/>
    <x v="0"/>
    <x v="4"/>
    <x v="166"/>
    <x v="0"/>
    <x v="0"/>
    <s v="Tesseramento"/>
    <x v="1"/>
    <x v="1"/>
    <x v="0"/>
    <m/>
  </r>
  <r>
    <n v="42558"/>
    <x v="0"/>
    <x v="0"/>
    <x v="0"/>
    <x v="0"/>
    <x v="11"/>
    <x v="126"/>
    <x v="0"/>
    <x v="0"/>
    <s v="Tesseramento"/>
    <x v="1"/>
    <x v="4"/>
    <x v="0"/>
    <m/>
  </r>
  <r>
    <n v="80983"/>
    <x v="0"/>
    <x v="0"/>
    <x v="0"/>
    <x v="0"/>
    <x v="11"/>
    <x v="126"/>
    <x v="0"/>
    <x v="0"/>
    <s v="Tesseramento"/>
    <x v="1"/>
    <x v="0"/>
    <x v="0"/>
    <m/>
  </r>
  <r>
    <n v="193642"/>
    <x v="1"/>
    <x v="0"/>
    <x v="0"/>
    <x v="1"/>
    <x v="7"/>
    <x v="168"/>
    <x v="0"/>
    <x v="0"/>
    <s v="Tesseramento"/>
    <x v="1"/>
    <x v="5"/>
    <x v="0"/>
    <m/>
  </r>
  <r>
    <n v="92861"/>
    <x v="0"/>
    <x v="0"/>
    <x v="0"/>
    <x v="0"/>
    <x v="11"/>
    <x v="126"/>
    <x v="0"/>
    <x v="0"/>
    <s v="Tesseramento"/>
    <x v="1"/>
    <x v="0"/>
    <x v="0"/>
    <m/>
  </r>
  <r>
    <n v="6810"/>
    <x v="0"/>
    <x v="0"/>
    <x v="0"/>
    <x v="0"/>
    <x v="2"/>
    <x v="36"/>
    <x v="0"/>
    <x v="0"/>
    <s v="Tesseramento"/>
    <x v="1"/>
    <x v="0"/>
    <x v="0"/>
    <m/>
  </r>
  <r>
    <n v="114452"/>
    <x v="0"/>
    <x v="0"/>
    <x v="0"/>
    <x v="0"/>
    <x v="11"/>
    <x v="126"/>
    <x v="0"/>
    <x v="1"/>
    <s v="Tesseramento"/>
    <x v="1"/>
    <x v="3"/>
    <x v="0"/>
    <m/>
  </r>
  <r>
    <n v="6806"/>
    <x v="0"/>
    <x v="0"/>
    <x v="0"/>
    <x v="4"/>
    <x v="2"/>
    <x v="36"/>
    <x v="0"/>
    <x v="1"/>
    <s v="Tesseramento"/>
    <x v="1"/>
    <x v="0"/>
    <x v="0"/>
    <m/>
  </r>
  <r>
    <n v="200405"/>
    <x v="1"/>
    <x v="0"/>
    <x v="0"/>
    <x v="3"/>
    <x v="7"/>
    <x v="168"/>
    <x v="0"/>
    <x v="1"/>
    <s v="Tesseramento"/>
    <x v="1"/>
    <x v="5"/>
    <x v="0"/>
    <m/>
  </r>
  <r>
    <n v="32106"/>
    <x v="0"/>
    <x v="0"/>
    <x v="0"/>
    <x v="0"/>
    <x v="11"/>
    <x v="126"/>
    <x v="0"/>
    <x v="0"/>
    <s v="Tesseramento"/>
    <x v="1"/>
    <x v="4"/>
    <x v="0"/>
    <m/>
  </r>
  <r>
    <n v="64930"/>
    <x v="0"/>
    <x v="0"/>
    <x v="0"/>
    <x v="0"/>
    <x v="11"/>
    <x v="126"/>
    <x v="0"/>
    <x v="1"/>
    <s v="Tesseramento"/>
    <x v="1"/>
    <x v="3"/>
    <x v="0"/>
    <m/>
  </r>
  <r>
    <n v="79139"/>
    <x v="0"/>
    <x v="0"/>
    <x v="0"/>
    <x v="0"/>
    <x v="11"/>
    <x v="126"/>
    <x v="0"/>
    <x v="0"/>
    <s v="Tesseramento"/>
    <x v="1"/>
    <x v="0"/>
    <x v="0"/>
    <m/>
  </r>
  <r>
    <n v="117440"/>
    <x v="0"/>
    <x v="0"/>
    <x v="0"/>
    <x v="0"/>
    <x v="11"/>
    <x v="126"/>
    <x v="0"/>
    <x v="0"/>
    <s v="Tesseramento"/>
    <x v="1"/>
    <x v="4"/>
    <x v="0"/>
    <m/>
  </r>
  <r>
    <n v="41819"/>
    <x v="0"/>
    <x v="0"/>
    <x v="0"/>
    <x v="0"/>
    <x v="11"/>
    <x v="126"/>
    <x v="0"/>
    <x v="0"/>
    <s v="Tesseramento"/>
    <x v="1"/>
    <x v="4"/>
    <x v="0"/>
    <m/>
  </r>
  <r>
    <n v="18671"/>
    <x v="0"/>
    <x v="0"/>
    <x v="0"/>
    <x v="0"/>
    <x v="11"/>
    <x v="126"/>
    <x v="0"/>
    <x v="1"/>
    <s v="Tesseramento"/>
    <x v="1"/>
    <x v="4"/>
    <x v="0"/>
    <m/>
  </r>
  <r>
    <n v="167725"/>
    <x v="0"/>
    <x v="0"/>
    <x v="0"/>
    <x v="0"/>
    <x v="2"/>
    <x v="36"/>
    <x v="0"/>
    <x v="0"/>
    <s v="Tesseramento"/>
    <x v="1"/>
    <x v="0"/>
    <x v="0"/>
    <m/>
  </r>
  <r>
    <n v="169065"/>
    <x v="0"/>
    <x v="0"/>
    <x v="0"/>
    <x v="0"/>
    <x v="11"/>
    <x v="126"/>
    <x v="0"/>
    <x v="0"/>
    <s v="Tesseramento"/>
    <x v="1"/>
    <x v="0"/>
    <x v="0"/>
    <m/>
  </r>
  <r>
    <n v="172729"/>
    <x v="0"/>
    <x v="0"/>
    <x v="0"/>
    <x v="0"/>
    <x v="2"/>
    <x v="36"/>
    <x v="0"/>
    <x v="1"/>
    <s v="Tesseramento"/>
    <x v="1"/>
    <x v="0"/>
    <x v="0"/>
    <m/>
  </r>
  <r>
    <n v="38079"/>
    <x v="0"/>
    <x v="0"/>
    <x v="0"/>
    <x v="0"/>
    <x v="11"/>
    <x v="126"/>
    <x v="0"/>
    <x v="0"/>
    <s v="Tesseramento"/>
    <x v="1"/>
    <x v="0"/>
    <x v="0"/>
    <m/>
  </r>
  <r>
    <n v="18603"/>
    <x v="0"/>
    <x v="0"/>
    <x v="0"/>
    <x v="2"/>
    <x v="11"/>
    <x v="126"/>
    <x v="0"/>
    <x v="0"/>
    <s v="Tesseramento"/>
    <x v="1"/>
    <x v="3"/>
    <x v="0"/>
    <m/>
  </r>
  <r>
    <n v="18604"/>
    <x v="0"/>
    <x v="0"/>
    <x v="0"/>
    <x v="0"/>
    <x v="11"/>
    <x v="126"/>
    <x v="0"/>
    <x v="0"/>
    <s v="Tesseramento"/>
    <x v="1"/>
    <x v="3"/>
    <x v="0"/>
    <m/>
  </r>
  <r>
    <n v="80984"/>
    <x v="0"/>
    <x v="0"/>
    <x v="0"/>
    <x v="0"/>
    <x v="11"/>
    <x v="126"/>
    <x v="0"/>
    <x v="0"/>
    <s v="Tesseramento"/>
    <x v="1"/>
    <x v="1"/>
    <x v="0"/>
    <m/>
  </r>
  <r>
    <n v="58250"/>
    <x v="0"/>
    <x v="0"/>
    <x v="0"/>
    <x v="0"/>
    <x v="11"/>
    <x v="126"/>
    <x v="0"/>
    <x v="1"/>
    <s v="Tesseramento"/>
    <x v="1"/>
    <x v="4"/>
    <x v="0"/>
    <m/>
  </r>
  <r>
    <n v="18605"/>
    <x v="0"/>
    <x v="0"/>
    <x v="0"/>
    <x v="0"/>
    <x v="11"/>
    <x v="126"/>
    <x v="0"/>
    <x v="0"/>
    <s v="Tesseramento"/>
    <x v="1"/>
    <x v="4"/>
    <x v="0"/>
    <m/>
  </r>
  <r>
    <n v="146420"/>
    <x v="0"/>
    <x v="0"/>
    <x v="0"/>
    <x v="0"/>
    <x v="11"/>
    <x v="126"/>
    <x v="0"/>
    <x v="0"/>
    <s v="Tesseramento"/>
    <x v="1"/>
    <x v="3"/>
    <x v="0"/>
    <m/>
  </r>
  <r>
    <n v="64944"/>
    <x v="0"/>
    <x v="0"/>
    <x v="0"/>
    <x v="4"/>
    <x v="11"/>
    <x v="126"/>
    <x v="0"/>
    <x v="1"/>
    <s v="Tesseramento"/>
    <x v="1"/>
    <x v="4"/>
    <x v="0"/>
    <m/>
  </r>
  <r>
    <n v="227979"/>
    <x v="0"/>
    <x v="0"/>
    <x v="0"/>
    <x v="0"/>
    <x v="11"/>
    <x v="126"/>
    <x v="0"/>
    <x v="0"/>
    <s v="Tesseramento"/>
    <x v="1"/>
    <x v="3"/>
    <x v="0"/>
    <m/>
  </r>
  <r>
    <n v="210252"/>
    <x v="0"/>
    <x v="0"/>
    <x v="0"/>
    <x v="0"/>
    <x v="11"/>
    <x v="126"/>
    <x v="0"/>
    <x v="1"/>
    <s v="Tesseramento"/>
    <x v="1"/>
    <x v="3"/>
    <x v="0"/>
    <m/>
  </r>
  <r>
    <n v="50501"/>
    <x v="0"/>
    <x v="0"/>
    <x v="0"/>
    <x v="0"/>
    <x v="11"/>
    <x v="126"/>
    <x v="0"/>
    <x v="1"/>
    <s v="Tesseramento"/>
    <x v="1"/>
    <x v="4"/>
    <x v="0"/>
    <m/>
  </r>
  <r>
    <n v="92862"/>
    <x v="0"/>
    <x v="0"/>
    <x v="0"/>
    <x v="0"/>
    <x v="11"/>
    <x v="126"/>
    <x v="0"/>
    <x v="0"/>
    <s v="Tesseramento"/>
    <x v="1"/>
    <x v="1"/>
    <x v="0"/>
    <m/>
  </r>
  <r>
    <n v="18608"/>
    <x v="0"/>
    <x v="0"/>
    <x v="0"/>
    <x v="0"/>
    <x v="11"/>
    <x v="126"/>
    <x v="0"/>
    <x v="0"/>
    <s v="Tesseramento"/>
    <x v="1"/>
    <x v="4"/>
    <x v="0"/>
    <m/>
  </r>
  <r>
    <n v="157603"/>
    <x v="0"/>
    <x v="0"/>
    <x v="0"/>
    <x v="3"/>
    <x v="11"/>
    <x v="126"/>
    <x v="0"/>
    <x v="0"/>
    <s v="Tesseramento"/>
    <x v="1"/>
    <x v="0"/>
    <x v="0"/>
    <m/>
  </r>
  <r>
    <n v="205176"/>
    <x v="0"/>
    <x v="0"/>
    <x v="0"/>
    <x v="0"/>
    <x v="11"/>
    <x v="126"/>
    <x v="0"/>
    <x v="0"/>
    <s v="Tesseramento"/>
    <x v="1"/>
    <x v="0"/>
    <x v="0"/>
    <m/>
  </r>
  <r>
    <n v="170157"/>
    <x v="0"/>
    <x v="0"/>
    <x v="0"/>
    <x v="0"/>
    <x v="11"/>
    <x v="126"/>
    <x v="0"/>
    <x v="1"/>
    <s v="Tesseramento"/>
    <x v="1"/>
    <x v="4"/>
    <x v="0"/>
    <m/>
  </r>
  <r>
    <n v="202268"/>
    <x v="0"/>
    <x v="0"/>
    <x v="0"/>
    <x v="1"/>
    <x v="11"/>
    <x v="126"/>
    <x v="0"/>
    <x v="0"/>
    <s v="Tesseramento"/>
    <x v="1"/>
    <x v="4"/>
    <x v="0"/>
    <m/>
  </r>
  <r>
    <n v="18618"/>
    <x v="0"/>
    <x v="0"/>
    <x v="0"/>
    <x v="0"/>
    <x v="11"/>
    <x v="126"/>
    <x v="0"/>
    <x v="0"/>
    <s v="Tesseramento"/>
    <x v="1"/>
    <x v="4"/>
    <x v="0"/>
    <m/>
  </r>
  <r>
    <n v="23176"/>
    <x v="0"/>
    <x v="0"/>
    <x v="0"/>
    <x v="1"/>
    <x v="11"/>
    <x v="126"/>
    <x v="0"/>
    <x v="1"/>
    <s v="Tesseramento"/>
    <x v="1"/>
    <x v="3"/>
    <x v="0"/>
    <m/>
  </r>
  <r>
    <n v="71012"/>
    <x v="0"/>
    <x v="0"/>
    <x v="0"/>
    <x v="0"/>
    <x v="11"/>
    <x v="126"/>
    <x v="0"/>
    <x v="0"/>
    <s v="Tesseramento"/>
    <x v="1"/>
    <x v="4"/>
    <x v="0"/>
    <m/>
  </r>
  <r>
    <n v="84774"/>
    <x v="0"/>
    <x v="0"/>
    <x v="0"/>
    <x v="0"/>
    <x v="11"/>
    <x v="126"/>
    <x v="0"/>
    <x v="0"/>
    <s v="Tesseramento"/>
    <x v="1"/>
    <x v="4"/>
    <x v="0"/>
    <m/>
  </r>
  <r>
    <n v="9840"/>
    <x v="0"/>
    <x v="0"/>
    <x v="0"/>
    <x v="0"/>
    <x v="11"/>
    <x v="126"/>
    <x v="0"/>
    <x v="0"/>
    <s v="Tesseramento"/>
    <x v="1"/>
    <x v="0"/>
    <x v="0"/>
    <m/>
  </r>
  <r>
    <n v="92863"/>
    <x v="0"/>
    <x v="0"/>
    <x v="0"/>
    <x v="1"/>
    <x v="11"/>
    <x v="126"/>
    <x v="0"/>
    <x v="0"/>
    <s v="Tesseramento"/>
    <x v="1"/>
    <x v="1"/>
    <x v="0"/>
    <m/>
  </r>
  <r>
    <n v="77541"/>
    <x v="0"/>
    <x v="0"/>
    <x v="0"/>
    <x v="0"/>
    <x v="11"/>
    <x v="126"/>
    <x v="0"/>
    <x v="0"/>
    <s v="Tesseramento"/>
    <x v="1"/>
    <x v="0"/>
    <x v="0"/>
    <m/>
  </r>
  <r>
    <n v="139077"/>
    <x v="0"/>
    <x v="0"/>
    <x v="0"/>
    <x v="0"/>
    <x v="11"/>
    <x v="126"/>
    <x v="0"/>
    <x v="0"/>
    <s v="Tesseramento"/>
    <x v="1"/>
    <x v="4"/>
    <x v="0"/>
    <m/>
  </r>
  <r>
    <n v="96678"/>
    <x v="0"/>
    <x v="0"/>
    <x v="0"/>
    <x v="0"/>
    <x v="11"/>
    <x v="126"/>
    <x v="0"/>
    <x v="0"/>
    <s v="Tesseramento"/>
    <x v="1"/>
    <x v="3"/>
    <x v="0"/>
    <m/>
  </r>
  <r>
    <n v="18634"/>
    <x v="0"/>
    <x v="0"/>
    <x v="0"/>
    <x v="0"/>
    <x v="11"/>
    <x v="126"/>
    <x v="0"/>
    <x v="0"/>
    <s v="Tesseramento"/>
    <x v="1"/>
    <x v="0"/>
    <x v="0"/>
    <m/>
  </r>
  <r>
    <n v="88346"/>
    <x v="0"/>
    <x v="0"/>
    <x v="0"/>
    <x v="1"/>
    <x v="11"/>
    <x v="126"/>
    <x v="0"/>
    <x v="1"/>
    <s v="Tesseramento"/>
    <x v="1"/>
    <x v="4"/>
    <x v="0"/>
    <m/>
  </r>
  <r>
    <n v="50505"/>
    <x v="0"/>
    <x v="0"/>
    <x v="0"/>
    <x v="0"/>
    <x v="11"/>
    <x v="126"/>
    <x v="0"/>
    <x v="0"/>
    <s v="Tesseramento"/>
    <x v="1"/>
    <x v="4"/>
    <x v="0"/>
    <m/>
  </r>
  <r>
    <n v="124338"/>
    <x v="0"/>
    <x v="0"/>
    <x v="0"/>
    <x v="0"/>
    <x v="11"/>
    <x v="126"/>
    <x v="0"/>
    <x v="0"/>
    <s v="Tesseramento"/>
    <x v="1"/>
    <x v="0"/>
    <x v="0"/>
    <m/>
  </r>
  <r>
    <n v="45149"/>
    <x v="0"/>
    <x v="0"/>
    <x v="0"/>
    <x v="0"/>
    <x v="11"/>
    <x v="126"/>
    <x v="0"/>
    <x v="0"/>
    <s v="Tesseramento"/>
    <x v="1"/>
    <x v="4"/>
    <x v="0"/>
    <m/>
  </r>
  <r>
    <n v="78547"/>
    <x v="0"/>
    <x v="0"/>
    <x v="0"/>
    <x v="0"/>
    <x v="11"/>
    <x v="126"/>
    <x v="0"/>
    <x v="0"/>
    <s v="Tesseramento"/>
    <x v="1"/>
    <x v="0"/>
    <x v="0"/>
    <m/>
  </r>
  <r>
    <n v="32284"/>
    <x v="0"/>
    <x v="0"/>
    <x v="0"/>
    <x v="0"/>
    <x v="11"/>
    <x v="126"/>
    <x v="0"/>
    <x v="0"/>
    <s v="Tesseramento"/>
    <x v="1"/>
    <x v="4"/>
    <x v="0"/>
    <m/>
  </r>
  <r>
    <n v="64971"/>
    <x v="0"/>
    <x v="0"/>
    <x v="0"/>
    <x v="0"/>
    <x v="11"/>
    <x v="126"/>
    <x v="0"/>
    <x v="1"/>
    <s v="Tesseramento"/>
    <x v="1"/>
    <x v="3"/>
    <x v="0"/>
    <m/>
  </r>
  <r>
    <n v="62426"/>
    <x v="0"/>
    <x v="0"/>
    <x v="0"/>
    <x v="0"/>
    <x v="11"/>
    <x v="126"/>
    <x v="0"/>
    <x v="0"/>
    <s v="Tesseramento"/>
    <x v="1"/>
    <x v="4"/>
    <x v="0"/>
    <m/>
  </r>
  <r>
    <n v="113743"/>
    <x v="0"/>
    <x v="0"/>
    <x v="0"/>
    <x v="0"/>
    <x v="11"/>
    <x v="126"/>
    <x v="0"/>
    <x v="1"/>
    <s v="Tesseramento"/>
    <x v="1"/>
    <x v="1"/>
    <x v="0"/>
    <m/>
  </r>
  <r>
    <n v="220762"/>
    <x v="0"/>
    <x v="0"/>
    <x v="0"/>
    <x v="0"/>
    <x v="11"/>
    <x v="126"/>
    <x v="0"/>
    <x v="0"/>
    <s v="Tesseramento"/>
    <x v="1"/>
    <x v="0"/>
    <x v="0"/>
    <m/>
  </r>
  <r>
    <n v="80987"/>
    <x v="0"/>
    <x v="0"/>
    <x v="0"/>
    <x v="0"/>
    <x v="11"/>
    <x v="126"/>
    <x v="0"/>
    <x v="0"/>
    <s v="Tesseramento"/>
    <x v="1"/>
    <x v="4"/>
    <x v="0"/>
    <m/>
  </r>
  <r>
    <n v="23183"/>
    <x v="0"/>
    <x v="0"/>
    <x v="0"/>
    <x v="0"/>
    <x v="11"/>
    <x v="126"/>
    <x v="0"/>
    <x v="0"/>
    <s v="Tesseramento"/>
    <x v="1"/>
    <x v="0"/>
    <x v="0"/>
    <m/>
  </r>
  <r>
    <n v="94564"/>
    <x v="0"/>
    <x v="0"/>
    <x v="0"/>
    <x v="0"/>
    <x v="11"/>
    <x v="126"/>
    <x v="0"/>
    <x v="0"/>
    <s v="Tesseramento"/>
    <x v="1"/>
    <x v="4"/>
    <x v="0"/>
    <m/>
  </r>
  <r>
    <n v="88375"/>
    <x v="0"/>
    <x v="0"/>
    <x v="0"/>
    <x v="0"/>
    <x v="11"/>
    <x v="126"/>
    <x v="0"/>
    <x v="0"/>
    <s v="Tesseramento"/>
    <x v="1"/>
    <x v="0"/>
    <x v="0"/>
    <m/>
  </r>
  <r>
    <n v="42584"/>
    <x v="0"/>
    <x v="0"/>
    <x v="0"/>
    <x v="2"/>
    <x v="11"/>
    <x v="126"/>
    <x v="0"/>
    <x v="1"/>
    <s v="Tesseramento"/>
    <x v="1"/>
    <x v="4"/>
    <x v="0"/>
    <m/>
  </r>
  <r>
    <n v="62432"/>
    <x v="0"/>
    <x v="0"/>
    <x v="0"/>
    <x v="0"/>
    <x v="11"/>
    <x v="126"/>
    <x v="0"/>
    <x v="1"/>
    <s v="Tesseramento"/>
    <x v="1"/>
    <x v="4"/>
    <x v="0"/>
    <m/>
  </r>
  <r>
    <n v="102960"/>
    <x v="0"/>
    <x v="0"/>
    <x v="0"/>
    <x v="0"/>
    <x v="11"/>
    <x v="126"/>
    <x v="0"/>
    <x v="1"/>
    <s v="Tesseramento"/>
    <x v="1"/>
    <x v="3"/>
    <x v="0"/>
    <m/>
  </r>
  <r>
    <n v="19016"/>
    <x v="0"/>
    <x v="0"/>
    <x v="0"/>
    <x v="0"/>
    <x v="11"/>
    <x v="126"/>
    <x v="0"/>
    <x v="1"/>
    <s v="Tesseramento"/>
    <x v="1"/>
    <x v="4"/>
    <x v="0"/>
    <m/>
  </r>
  <r>
    <n v="62428"/>
    <x v="0"/>
    <x v="0"/>
    <x v="0"/>
    <x v="0"/>
    <x v="11"/>
    <x v="126"/>
    <x v="0"/>
    <x v="0"/>
    <s v="Tesseramento"/>
    <x v="1"/>
    <x v="4"/>
    <x v="0"/>
    <m/>
  </r>
  <r>
    <n v="18665"/>
    <x v="0"/>
    <x v="0"/>
    <x v="0"/>
    <x v="0"/>
    <x v="11"/>
    <x v="126"/>
    <x v="0"/>
    <x v="0"/>
    <s v="Tesseramento"/>
    <x v="1"/>
    <x v="0"/>
    <x v="0"/>
    <m/>
  </r>
  <r>
    <n v="12267"/>
    <x v="0"/>
    <x v="0"/>
    <x v="0"/>
    <x v="0"/>
    <x v="11"/>
    <x v="126"/>
    <x v="0"/>
    <x v="0"/>
    <s v="Tesseramento"/>
    <x v="1"/>
    <x v="3"/>
    <x v="0"/>
    <m/>
  </r>
  <r>
    <n v="18664"/>
    <x v="0"/>
    <x v="0"/>
    <x v="0"/>
    <x v="0"/>
    <x v="11"/>
    <x v="126"/>
    <x v="0"/>
    <x v="0"/>
    <s v="Tesseramento"/>
    <x v="1"/>
    <x v="4"/>
    <x v="0"/>
    <m/>
  </r>
  <r>
    <n v="167193"/>
    <x v="0"/>
    <x v="0"/>
    <x v="0"/>
    <x v="0"/>
    <x v="11"/>
    <x v="126"/>
    <x v="0"/>
    <x v="0"/>
    <s v="Tesseramento"/>
    <x v="1"/>
    <x v="4"/>
    <x v="0"/>
    <m/>
  </r>
  <r>
    <n v="8823"/>
    <x v="0"/>
    <x v="0"/>
    <x v="0"/>
    <x v="0"/>
    <x v="11"/>
    <x v="126"/>
    <x v="0"/>
    <x v="0"/>
    <s v="Tesseramento"/>
    <x v="1"/>
    <x v="4"/>
    <x v="0"/>
    <m/>
  </r>
  <r>
    <n v="120056"/>
    <x v="0"/>
    <x v="0"/>
    <x v="0"/>
    <x v="0"/>
    <x v="11"/>
    <x v="126"/>
    <x v="0"/>
    <x v="1"/>
    <s v="Tesseramento"/>
    <x v="1"/>
    <x v="3"/>
    <x v="0"/>
    <m/>
  </r>
  <r>
    <n v="19017"/>
    <x v="0"/>
    <x v="0"/>
    <x v="0"/>
    <x v="0"/>
    <x v="11"/>
    <x v="126"/>
    <x v="0"/>
    <x v="1"/>
    <s v="Tesseramento"/>
    <x v="1"/>
    <x v="4"/>
    <x v="0"/>
    <m/>
  </r>
  <r>
    <n v="116758"/>
    <x v="0"/>
    <x v="0"/>
    <x v="0"/>
    <x v="0"/>
    <x v="11"/>
    <x v="126"/>
    <x v="0"/>
    <x v="1"/>
    <s v="Tesseramento"/>
    <x v="1"/>
    <x v="4"/>
    <x v="0"/>
    <m/>
  </r>
  <r>
    <n v="40794"/>
    <x v="0"/>
    <x v="0"/>
    <x v="0"/>
    <x v="0"/>
    <x v="11"/>
    <x v="126"/>
    <x v="0"/>
    <x v="1"/>
    <s v="Tesseramento"/>
    <x v="1"/>
    <x v="4"/>
    <x v="0"/>
    <m/>
  </r>
  <r>
    <n v="158439"/>
    <x v="0"/>
    <x v="0"/>
    <x v="0"/>
    <x v="0"/>
    <x v="11"/>
    <x v="126"/>
    <x v="0"/>
    <x v="1"/>
    <s v="Tesseramento"/>
    <x v="1"/>
    <x v="3"/>
    <x v="0"/>
    <m/>
  </r>
  <r>
    <n v="23201"/>
    <x v="0"/>
    <x v="0"/>
    <x v="0"/>
    <x v="0"/>
    <x v="11"/>
    <x v="126"/>
    <x v="0"/>
    <x v="0"/>
    <s v="Tesseramento"/>
    <x v="1"/>
    <x v="4"/>
    <x v="0"/>
    <m/>
  </r>
  <r>
    <n v="147741"/>
    <x v="0"/>
    <x v="0"/>
    <x v="0"/>
    <x v="0"/>
    <x v="11"/>
    <x v="126"/>
    <x v="0"/>
    <x v="0"/>
    <s v="Tesseramento"/>
    <x v="1"/>
    <x v="3"/>
    <x v="0"/>
    <m/>
  </r>
  <r>
    <n v="50882"/>
    <x v="0"/>
    <x v="0"/>
    <x v="0"/>
    <x v="0"/>
    <x v="11"/>
    <x v="126"/>
    <x v="0"/>
    <x v="1"/>
    <s v="Tesseramento"/>
    <x v="1"/>
    <x v="4"/>
    <x v="0"/>
    <m/>
  </r>
  <r>
    <n v="42581"/>
    <x v="0"/>
    <x v="0"/>
    <x v="0"/>
    <x v="0"/>
    <x v="11"/>
    <x v="126"/>
    <x v="0"/>
    <x v="1"/>
    <s v="Tesseramento"/>
    <x v="1"/>
    <x v="4"/>
    <x v="0"/>
    <m/>
  </r>
  <r>
    <n v="41547"/>
    <x v="0"/>
    <x v="0"/>
    <x v="0"/>
    <x v="0"/>
    <x v="11"/>
    <x v="126"/>
    <x v="0"/>
    <x v="0"/>
    <s v="Tesseramento"/>
    <x v="1"/>
    <x v="3"/>
    <x v="0"/>
    <m/>
  </r>
  <r>
    <n v="20794"/>
    <x v="0"/>
    <x v="0"/>
    <x v="0"/>
    <x v="0"/>
    <x v="11"/>
    <x v="126"/>
    <x v="0"/>
    <x v="1"/>
    <s v="Tesseramento"/>
    <x v="1"/>
    <x v="3"/>
    <x v="0"/>
    <m/>
  </r>
  <r>
    <n v="32292"/>
    <x v="0"/>
    <x v="0"/>
    <x v="0"/>
    <x v="0"/>
    <x v="11"/>
    <x v="126"/>
    <x v="0"/>
    <x v="0"/>
    <s v="Tesseramento"/>
    <x v="1"/>
    <x v="4"/>
    <x v="0"/>
    <m/>
  </r>
  <r>
    <n v="232161"/>
    <x v="0"/>
    <x v="0"/>
    <x v="0"/>
    <x v="2"/>
    <x v="11"/>
    <x v="126"/>
    <x v="0"/>
    <x v="1"/>
    <s v="Tesseramento"/>
    <x v="1"/>
    <x v="3"/>
    <x v="0"/>
    <m/>
  </r>
  <r>
    <n v="100729"/>
    <x v="0"/>
    <x v="0"/>
    <x v="0"/>
    <x v="0"/>
    <x v="11"/>
    <x v="126"/>
    <x v="0"/>
    <x v="0"/>
    <s v="Tesseramento"/>
    <x v="1"/>
    <x v="4"/>
    <x v="0"/>
    <m/>
  </r>
  <r>
    <n v="206769"/>
    <x v="0"/>
    <x v="0"/>
    <x v="0"/>
    <x v="2"/>
    <x v="11"/>
    <x v="126"/>
    <x v="0"/>
    <x v="0"/>
    <s v="Tesseramento"/>
    <x v="1"/>
    <x v="0"/>
    <x v="0"/>
    <m/>
  </r>
  <r>
    <n v="174866"/>
    <x v="0"/>
    <x v="0"/>
    <x v="0"/>
    <x v="0"/>
    <x v="11"/>
    <x v="126"/>
    <x v="0"/>
    <x v="0"/>
    <s v="Tesseramento"/>
    <x v="1"/>
    <x v="3"/>
    <x v="0"/>
    <m/>
  </r>
  <r>
    <n v="37120"/>
    <x v="0"/>
    <x v="0"/>
    <x v="0"/>
    <x v="0"/>
    <x v="14"/>
    <x v="129"/>
    <x v="0"/>
    <x v="0"/>
    <s v="Tesseramento"/>
    <x v="1"/>
    <x v="4"/>
    <x v="0"/>
    <m/>
  </r>
  <r>
    <n v="189482"/>
    <x v="0"/>
    <x v="0"/>
    <x v="0"/>
    <x v="2"/>
    <x v="11"/>
    <x v="126"/>
    <x v="0"/>
    <x v="1"/>
    <s v="Tesseramento"/>
    <x v="1"/>
    <x v="0"/>
    <x v="0"/>
    <m/>
  </r>
  <r>
    <n v="167218"/>
    <x v="0"/>
    <x v="0"/>
    <x v="0"/>
    <x v="0"/>
    <x v="11"/>
    <x v="126"/>
    <x v="0"/>
    <x v="1"/>
    <s v="Tesseramento"/>
    <x v="1"/>
    <x v="0"/>
    <x v="0"/>
    <m/>
  </r>
  <r>
    <n v="32302"/>
    <x v="0"/>
    <x v="0"/>
    <x v="0"/>
    <x v="0"/>
    <x v="11"/>
    <x v="126"/>
    <x v="0"/>
    <x v="0"/>
    <s v="Tesseramento"/>
    <x v="1"/>
    <x v="1"/>
    <x v="0"/>
    <m/>
  </r>
  <r>
    <n v="106720"/>
    <x v="0"/>
    <x v="0"/>
    <x v="0"/>
    <x v="0"/>
    <x v="11"/>
    <x v="126"/>
    <x v="0"/>
    <x v="0"/>
    <s v="Tesseramento"/>
    <x v="1"/>
    <x v="0"/>
    <x v="0"/>
    <m/>
  </r>
  <r>
    <n v="19019"/>
    <x v="0"/>
    <x v="0"/>
    <x v="0"/>
    <x v="0"/>
    <x v="11"/>
    <x v="126"/>
    <x v="0"/>
    <x v="1"/>
    <s v="Tesseramento"/>
    <x v="1"/>
    <x v="4"/>
    <x v="0"/>
    <m/>
  </r>
  <r>
    <n v="69999"/>
    <x v="0"/>
    <x v="0"/>
    <x v="0"/>
    <x v="0"/>
    <x v="11"/>
    <x v="126"/>
    <x v="0"/>
    <x v="0"/>
    <s v="Tesseramento"/>
    <x v="1"/>
    <x v="0"/>
    <x v="0"/>
    <m/>
  </r>
  <r>
    <n v="50879"/>
    <x v="0"/>
    <x v="0"/>
    <x v="0"/>
    <x v="0"/>
    <x v="11"/>
    <x v="126"/>
    <x v="0"/>
    <x v="0"/>
    <s v="Tesseramento"/>
    <x v="1"/>
    <x v="3"/>
    <x v="0"/>
    <m/>
  </r>
  <r>
    <n v="181090"/>
    <x v="0"/>
    <x v="0"/>
    <x v="0"/>
    <x v="0"/>
    <x v="11"/>
    <x v="126"/>
    <x v="0"/>
    <x v="0"/>
    <s v="Tesseramento"/>
    <x v="1"/>
    <x v="0"/>
    <x v="0"/>
    <m/>
  </r>
  <r>
    <n v="182895"/>
    <x v="0"/>
    <x v="0"/>
    <x v="0"/>
    <x v="2"/>
    <x v="11"/>
    <x v="126"/>
    <x v="0"/>
    <x v="1"/>
    <s v="Tesseramento"/>
    <x v="1"/>
    <x v="4"/>
    <x v="0"/>
    <m/>
  </r>
  <r>
    <n v="18702"/>
    <x v="0"/>
    <x v="0"/>
    <x v="0"/>
    <x v="0"/>
    <x v="11"/>
    <x v="126"/>
    <x v="0"/>
    <x v="1"/>
    <s v="Tesseramento"/>
    <x v="1"/>
    <x v="4"/>
    <x v="0"/>
    <m/>
  </r>
  <r>
    <n v="220791"/>
    <x v="0"/>
    <x v="0"/>
    <x v="0"/>
    <x v="0"/>
    <x v="11"/>
    <x v="126"/>
    <x v="0"/>
    <x v="0"/>
    <s v="Tesseramento"/>
    <x v="1"/>
    <x v="0"/>
    <x v="0"/>
    <m/>
  </r>
  <r>
    <n v="64954"/>
    <x v="0"/>
    <x v="0"/>
    <x v="0"/>
    <x v="0"/>
    <x v="11"/>
    <x v="126"/>
    <x v="0"/>
    <x v="0"/>
    <s v="Tesseramento"/>
    <x v="1"/>
    <x v="3"/>
    <x v="0"/>
    <m/>
  </r>
  <r>
    <n v="106709"/>
    <x v="0"/>
    <x v="0"/>
    <x v="0"/>
    <x v="0"/>
    <x v="11"/>
    <x v="126"/>
    <x v="0"/>
    <x v="1"/>
    <s v="Tesseramento"/>
    <x v="1"/>
    <x v="4"/>
    <x v="0"/>
    <m/>
  </r>
  <r>
    <n v="189484"/>
    <x v="0"/>
    <x v="0"/>
    <x v="0"/>
    <x v="2"/>
    <x v="11"/>
    <x v="126"/>
    <x v="0"/>
    <x v="0"/>
    <s v="Tesseramento"/>
    <x v="1"/>
    <x v="0"/>
    <x v="0"/>
    <m/>
  </r>
  <r>
    <n v="77546"/>
    <x v="0"/>
    <x v="0"/>
    <x v="0"/>
    <x v="0"/>
    <x v="11"/>
    <x v="126"/>
    <x v="0"/>
    <x v="0"/>
    <s v="Tesseramento"/>
    <x v="1"/>
    <x v="3"/>
    <x v="0"/>
    <m/>
  </r>
  <r>
    <n v="53944"/>
    <x v="0"/>
    <x v="0"/>
    <x v="0"/>
    <x v="0"/>
    <x v="11"/>
    <x v="126"/>
    <x v="0"/>
    <x v="0"/>
    <s v="Tesseramento"/>
    <x v="1"/>
    <x v="4"/>
    <x v="0"/>
    <m/>
  </r>
  <r>
    <n v="52782"/>
    <x v="0"/>
    <x v="0"/>
    <x v="0"/>
    <x v="0"/>
    <x v="11"/>
    <x v="126"/>
    <x v="0"/>
    <x v="0"/>
    <s v="Tesseramento"/>
    <x v="1"/>
    <x v="0"/>
    <x v="0"/>
    <m/>
  </r>
  <r>
    <n v="168381"/>
    <x v="0"/>
    <x v="1"/>
    <x v="0"/>
    <x v="1"/>
    <x v="13"/>
    <x v="177"/>
    <x v="0"/>
    <x v="0"/>
    <s v="Tesseramento"/>
    <x v="1"/>
    <x v="4"/>
    <x v="0"/>
    <m/>
  </r>
  <r>
    <n v="18711"/>
    <x v="0"/>
    <x v="0"/>
    <x v="0"/>
    <x v="1"/>
    <x v="11"/>
    <x v="126"/>
    <x v="0"/>
    <x v="1"/>
    <s v="Tesseramento"/>
    <x v="1"/>
    <x v="0"/>
    <x v="0"/>
    <m/>
  </r>
  <r>
    <n v="18710"/>
    <x v="0"/>
    <x v="0"/>
    <x v="0"/>
    <x v="0"/>
    <x v="11"/>
    <x v="126"/>
    <x v="0"/>
    <x v="0"/>
    <s v="Tesseramento"/>
    <x v="1"/>
    <x v="4"/>
    <x v="0"/>
    <m/>
  </r>
  <r>
    <n v="73505"/>
    <x v="0"/>
    <x v="0"/>
    <x v="0"/>
    <x v="0"/>
    <x v="11"/>
    <x v="126"/>
    <x v="0"/>
    <x v="0"/>
    <s v="Tesseramento"/>
    <x v="1"/>
    <x v="3"/>
    <x v="0"/>
    <m/>
  </r>
  <r>
    <n v="18716"/>
    <x v="0"/>
    <x v="0"/>
    <x v="0"/>
    <x v="0"/>
    <x v="11"/>
    <x v="126"/>
    <x v="0"/>
    <x v="1"/>
    <s v="Tesseramento"/>
    <x v="1"/>
    <x v="4"/>
    <x v="0"/>
    <m/>
  </r>
  <r>
    <n v="227288"/>
    <x v="0"/>
    <x v="0"/>
    <x v="0"/>
    <x v="0"/>
    <x v="11"/>
    <x v="126"/>
    <x v="0"/>
    <x v="0"/>
    <s v="Tesseramento"/>
    <x v="1"/>
    <x v="3"/>
    <x v="0"/>
    <m/>
  </r>
  <r>
    <n v="172419"/>
    <x v="0"/>
    <x v="0"/>
    <x v="0"/>
    <x v="0"/>
    <x v="11"/>
    <x v="126"/>
    <x v="0"/>
    <x v="0"/>
    <s v="Tesseramento"/>
    <x v="1"/>
    <x v="3"/>
    <x v="0"/>
    <m/>
  </r>
  <r>
    <n v="117442"/>
    <x v="0"/>
    <x v="0"/>
    <x v="0"/>
    <x v="0"/>
    <x v="11"/>
    <x v="126"/>
    <x v="0"/>
    <x v="0"/>
    <s v="Tesseramento"/>
    <x v="1"/>
    <x v="4"/>
    <x v="0"/>
    <m/>
  </r>
  <r>
    <n v="188739"/>
    <x v="0"/>
    <x v="0"/>
    <x v="0"/>
    <x v="1"/>
    <x v="11"/>
    <x v="126"/>
    <x v="0"/>
    <x v="1"/>
    <s v="Tesseramento"/>
    <x v="1"/>
    <x v="0"/>
    <x v="0"/>
    <m/>
  </r>
  <r>
    <n v="61014"/>
    <x v="0"/>
    <x v="0"/>
    <x v="0"/>
    <x v="0"/>
    <x v="11"/>
    <x v="126"/>
    <x v="0"/>
    <x v="1"/>
    <s v="Tesseramento"/>
    <x v="1"/>
    <x v="3"/>
    <x v="0"/>
    <m/>
  </r>
  <r>
    <n v="1791"/>
    <x v="0"/>
    <x v="0"/>
    <x v="0"/>
    <x v="0"/>
    <x v="2"/>
    <x v="172"/>
    <x v="0"/>
    <x v="0"/>
    <s v="Tesseramento"/>
    <x v="1"/>
    <x v="3"/>
    <x v="0"/>
    <m/>
  </r>
  <r>
    <n v="92869"/>
    <x v="0"/>
    <x v="0"/>
    <x v="0"/>
    <x v="0"/>
    <x v="11"/>
    <x v="126"/>
    <x v="0"/>
    <x v="0"/>
    <s v="Tesseramento"/>
    <x v="1"/>
    <x v="0"/>
    <x v="0"/>
    <m/>
  </r>
  <r>
    <n v="51794"/>
    <x v="0"/>
    <x v="0"/>
    <x v="0"/>
    <x v="0"/>
    <x v="2"/>
    <x v="172"/>
    <x v="0"/>
    <x v="1"/>
    <s v="Tesseramento"/>
    <x v="1"/>
    <x v="3"/>
    <x v="0"/>
    <m/>
  </r>
  <r>
    <n v="18718"/>
    <x v="0"/>
    <x v="0"/>
    <x v="0"/>
    <x v="0"/>
    <x v="11"/>
    <x v="126"/>
    <x v="0"/>
    <x v="0"/>
    <s v="Tesseramento"/>
    <x v="1"/>
    <x v="3"/>
    <x v="0"/>
    <m/>
  </r>
  <r>
    <n v="42568"/>
    <x v="0"/>
    <x v="0"/>
    <x v="0"/>
    <x v="2"/>
    <x v="11"/>
    <x v="126"/>
    <x v="0"/>
    <x v="1"/>
    <s v="Tesseramento"/>
    <x v="1"/>
    <x v="0"/>
    <x v="0"/>
    <m/>
  </r>
  <r>
    <n v="18720"/>
    <x v="0"/>
    <x v="0"/>
    <x v="0"/>
    <x v="0"/>
    <x v="11"/>
    <x v="126"/>
    <x v="0"/>
    <x v="0"/>
    <s v="Tesseramento"/>
    <x v="1"/>
    <x v="4"/>
    <x v="0"/>
    <m/>
  </r>
  <r>
    <n v="236772"/>
    <x v="0"/>
    <x v="0"/>
    <x v="1"/>
    <x v="0"/>
    <x v="1"/>
    <x v="178"/>
    <x v="0"/>
    <x v="0"/>
    <s v="Tesseramento"/>
    <x v="0"/>
    <x v="0"/>
    <x v="0"/>
    <m/>
  </r>
  <r>
    <n v="229737"/>
    <x v="0"/>
    <x v="0"/>
    <x v="0"/>
    <x v="1"/>
    <x v="11"/>
    <x v="126"/>
    <x v="0"/>
    <x v="1"/>
    <s v="Tesseramento"/>
    <x v="1"/>
    <x v="0"/>
    <x v="0"/>
    <m/>
  </r>
  <r>
    <n v="214155"/>
    <x v="0"/>
    <x v="0"/>
    <x v="0"/>
    <x v="1"/>
    <x v="11"/>
    <x v="126"/>
    <x v="0"/>
    <x v="0"/>
    <s v="Tesseramento"/>
    <x v="1"/>
    <x v="0"/>
    <x v="0"/>
    <m/>
  </r>
  <r>
    <n v="45187"/>
    <x v="0"/>
    <x v="0"/>
    <x v="0"/>
    <x v="0"/>
    <x v="11"/>
    <x v="126"/>
    <x v="0"/>
    <x v="1"/>
    <s v="Tesseramento"/>
    <x v="1"/>
    <x v="4"/>
    <x v="0"/>
    <m/>
  </r>
  <r>
    <n v="102163"/>
    <x v="0"/>
    <x v="0"/>
    <x v="0"/>
    <x v="0"/>
    <x v="11"/>
    <x v="126"/>
    <x v="0"/>
    <x v="0"/>
    <s v="Tesseramento"/>
    <x v="1"/>
    <x v="0"/>
    <x v="0"/>
    <m/>
  </r>
  <r>
    <n v="74749"/>
    <x v="0"/>
    <x v="0"/>
    <x v="0"/>
    <x v="0"/>
    <x v="2"/>
    <x v="172"/>
    <x v="0"/>
    <x v="1"/>
    <s v="Tesseramento"/>
    <x v="1"/>
    <x v="4"/>
    <x v="0"/>
    <m/>
  </r>
  <r>
    <n v="18727"/>
    <x v="0"/>
    <x v="0"/>
    <x v="0"/>
    <x v="0"/>
    <x v="11"/>
    <x v="126"/>
    <x v="0"/>
    <x v="0"/>
    <s v="Tesseramento"/>
    <x v="1"/>
    <x v="1"/>
    <x v="0"/>
    <m/>
  </r>
  <r>
    <n v="74739"/>
    <x v="0"/>
    <x v="0"/>
    <x v="0"/>
    <x v="0"/>
    <x v="2"/>
    <x v="172"/>
    <x v="0"/>
    <x v="0"/>
    <s v="Tesseramento"/>
    <x v="1"/>
    <x v="4"/>
    <x v="0"/>
    <m/>
  </r>
  <r>
    <n v="50886"/>
    <x v="0"/>
    <x v="0"/>
    <x v="0"/>
    <x v="1"/>
    <x v="11"/>
    <x v="126"/>
    <x v="0"/>
    <x v="0"/>
    <s v="Tesseramento"/>
    <x v="1"/>
    <x v="4"/>
    <x v="0"/>
    <m/>
  </r>
  <r>
    <n v="18730"/>
    <x v="0"/>
    <x v="0"/>
    <x v="0"/>
    <x v="0"/>
    <x v="11"/>
    <x v="126"/>
    <x v="0"/>
    <x v="0"/>
    <s v="Tesseramento"/>
    <x v="1"/>
    <x v="4"/>
    <x v="0"/>
    <m/>
  </r>
  <r>
    <n v="13475"/>
    <x v="0"/>
    <x v="0"/>
    <x v="0"/>
    <x v="0"/>
    <x v="2"/>
    <x v="172"/>
    <x v="0"/>
    <x v="0"/>
    <s v="Tesseramento"/>
    <x v="1"/>
    <x v="4"/>
    <x v="0"/>
    <m/>
  </r>
  <r>
    <n v="157605"/>
    <x v="0"/>
    <x v="0"/>
    <x v="0"/>
    <x v="0"/>
    <x v="11"/>
    <x v="126"/>
    <x v="0"/>
    <x v="0"/>
    <s v="Tesseramento"/>
    <x v="1"/>
    <x v="0"/>
    <x v="0"/>
    <m/>
  </r>
  <r>
    <n v="64959"/>
    <x v="0"/>
    <x v="0"/>
    <x v="0"/>
    <x v="0"/>
    <x v="11"/>
    <x v="126"/>
    <x v="0"/>
    <x v="0"/>
    <s v="Tesseramento"/>
    <x v="1"/>
    <x v="3"/>
    <x v="0"/>
    <m/>
  </r>
  <r>
    <n v="88376"/>
    <x v="0"/>
    <x v="0"/>
    <x v="0"/>
    <x v="0"/>
    <x v="11"/>
    <x v="126"/>
    <x v="0"/>
    <x v="0"/>
    <s v="Tesseramento"/>
    <x v="1"/>
    <x v="1"/>
    <x v="0"/>
    <m/>
  </r>
  <r>
    <n v="64978"/>
    <x v="0"/>
    <x v="0"/>
    <x v="0"/>
    <x v="0"/>
    <x v="11"/>
    <x v="126"/>
    <x v="0"/>
    <x v="1"/>
    <s v="Tesseramento"/>
    <x v="1"/>
    <x v="4"/>
    <x v="0"/>
    <m/>
  </r>
  <r>
    <n v="13702"/>
    <x v="0"/>
    <x v="0"/>
    <x v="0"/>
    <x v="0"/>
    <x v="11"/>
    <x v="126"/>
    <x v="0"/>
    <x v="0"/>
    <s v="Tesseramento"/>
    <x v="1"/>
    <x v="1"/>
    <x v="0"/>
    <m/>
  </r>
  <r>
    <n v="12272"/>
    <x v="0"/>
    <x v="0"/>
    <x v="0"/>
    <x v="0"/>
    <x v="11"/>
    <x v="126"/>
    <x v="0"/>
    <x v="1"/>
    <s v="Tesseramento"/>
    <x v="1"/>
    <x v="4"/>
    <x v="0"/>
    <m/>
  </r>
  <r>
    <n v="106716"/>
    <x v="0"/>
    <x v="0"/>
    <x v="0"/>
    <x v="0"/>
    <x v="11"/>
    <x v="126"/>
    <x v="0"/>
    <x v="1"/>
    <s v="Tesseramento"/>
    <x v="1"/>
    <x v="0"/>
    <x v="0"/>
    <m/>
  </r>
  <r>
    <n v="236050"/>
    <x v="0"/>
    <x v="1"/>
    <x v="1"/>
    <x v="2"/>
    <x v="4"/>
    <x v="166"/>
    <x v="0"/>
    <x v="1"/>
    <s v="Tesseramento"/>
    <x v="1"/>
    <x v="4"/>
    <x v="0"/>
    <m/>
  </r>
  <r>
    <n v="37616"/>
    <x v="0"/>
    <x v="0"/>
    <x v="0"/>
    <x v="0"/>
    <x v="11"/>
    <x v="126"/>
    <x v="0"/>
    <x v="0"/>
    <s v="Tesseramento"/>
    <x v="1"/>
    <x v="3"/>
    <x v="0"/>
    <m/>
  </r>
  <r>
    <n v="225638"/>
    <x v="0"/>
    <x v="0"/>
    <x v="0"/>
    <x v="0"/>
    <x v="11"/>
    <x v="126"/>
    <x v="0"/>
    <x v="0"/>
    <s v="Tesseramento"/>
    <x v="1"/>
    <x v="3"/>
    <x v="0"/>
    <m/>
  </r>
  <r>
    <n v="1560"/>
    <x v="0"/>
    <x v="0"/>
    <x v="0"/>
    <x v="0"/>
    <x v="11"/>
    <x v="126"/>
    <x v="0"/>
    <x v="0"/>
    <s v="Tesseramento"/>
    <x v="1"/>
    <x v="3"/>
    <x v="0"/>
    <m/>
  </r>
  <r>
    <n v="18738"/>
    <x v="0"/>
    <x v="0"/>
    <x v="0"/>
    <x v="0"/>
    <x v="11"/>
    <x v="126"/>
    <x v="0"/>
    <x v="0"/>
    <s v="Tesseramento"/>
    <x v="1"/>
    <x v="4"/>
    <x v="0"/>
    <m/>
  </r>
  <r>
    <n v="140758"/>
    <x v="0"/>
    <x v="0"/>
    <x v="0"/>
    <x v="0"/>
    <x v="11"/>
    <x v="126"/>
    <x v="0"/>
    <x v="1"/>
    <s v="Tesseramento"/>
    <x v="1"/>
    <x v="3"/>
    <x v="0"/>
    <m/>
  </r>
  <r>
    <n v="157552"/>
    <x v="0"/>
    <x v="0"/>
    <x v="0"/>
    <x v="0"/>
    <x v="11"/>
    <x v="126"/>
    <x v="0"/>
    <x v="0"/>
    <s v="Tesseramento"/>
    <x v="1"/>
    <x v="4"/>
    <x v="0"/>
    <m/>
  </r>
  <r>
    <n v="217325"/>
    <x v="0"/>
    <x v="0"/>
    <x v="0"/>
    <x v="1"/>
    <x v="11"/>
    <x v="126"/>
    <x v="0"/>
    <x v="1"/>
    <s v="Tesseramento"/>
    <x v="1"/>
    <x v="3"/>
    <x v="0"/>
    <m/>
  </r>
  <r>
    <n v="153989"/>
    <x v="0"/>
    <x v="0"/>
    <x v="0"/>
    <x v="0"/>
    <x v="11"/>
    <x v="126"/>
    <x v="0"/>
    <x v="0"/>
    <s v="Tesseramento"/>
    <x v="1"/>
    <x v="0"/>
    <x v="0"/>
    <m/>
  </r>
  <r>
    <n v="1421"/>
    <x v="0"/>
    <x v="0"/>
    <x v="0"/>
    <x v="0"/>
    <x v="11"/>
    <x v="126"/>
    <x v="0"/>
    <x v="0"/>
    <s v="Tesseramento"/>
    <x v="1"/>
    <x v="4"/>
    <x v="0"/>
    <m/>
  </r>
  <r>
    <n v="137212"/>
    <x v="0"/>
    <x v="0"/>
    <x v="0"/>
    <x v="0"/>
    <x v="11"/>
    <x v="126"/>
    <x v="0"/>
    <x v="0"/>
    <s v="Tesseramento"/>
    <x v="1"/>
    <x v="4"/>
    <x v="0"/>
    <m/>
  </r>
  <r>
    <n v="188187"/>
    <x v="0"/>
    <x v="0"/>
    <x v="0"/>
    <x v="0"/>
    <x v="11"/>
    <x v="126"/>
    <x v="0"/>
    <x v="0"/>
    <s v="Tesseramento"/>
    <x v="1"/>
    <x v="3"/>
    <x v="0"/>
    <m/>
  </r>
  <r>
    <n v="101109"/>
    <x v="0"/>
    <x v="0"/>
    <x v="0"/>
    <x v="1"/>
    <x v="11"/>
    <x v="126"/>
    <x v="0"/>
    <x v="0"/>
    <s v="Tesseramento"/>
    <x v="1"/>
    <x v="4"/>
    <x v="0"/>
    <m/>
  </r>
  <r>
    <n v="18746"/>
    <x v="0"/>
    <x v="0"/>
    <x v="0"/>
    <x v="0"/>
    <x v="11"/>
    <x v="126"/>
    <x v="0"/>
    <x v="0"/>
    <s v="Tesseramento"/>
    <x v="1"/>
    <x v="4"/>
    <x v="0"/>
    <m/>
  </r>
  <r>
    <n v="168173"/>
    <x v="0"/>
    <x v="0"/>
    <x v="0"/>
    <x v="0"/>
    <x v="11"/>
    <x v="126"/>
    <x v="0"/>
    <x v="0"/>
    <s v="Tesseramento"/>
    <x v="1"/>
    <x v="0"/>
    <x v="0"/>
    <m/>
  </r>
  <r>
    <n v="122237"/>
    <x v="0"/>
    <x v="0"/>
    <x v="0"/>
    <x v="0"/>
    <x v="11"/>
    <x v="126"/>
    <x v="0"/>
    <x v="0"/>
    <s v="Tesseramento"/>
    <x v="1"/>
    <x v="0"/>
    <x v="0"/>
    <m/>
  </r>
  <r>
    <n v="157524"/>
    <x v="0"/>
    <x v="0"/>
    <x v="0"/>
    <x v="2"/>
    <x v="11"/>
    <x v="126"/>
    <x v="0"/>
    <x v="0"/>
    <s v="Tesseramento"/>
    <x v="1"/>
    <x v="4"/>
    <x v="0"/>
    <m/>
  </r>
  <r>
    <n v="71514"/>
    <x v="0"/>
    <x v="0"/>
    <x v="0"/>
    <x v="0"/>
    <x v="11"/>
    <x v="126"/>
    <x v="0"/>
    <x v="1"/>
    <s v="Tesseramento"/>
    <x v="1"/>
    <x v="4"/>
    <x v="0"/>
    <m/>
  </r>
  <r>
    <n v="179395"/>
    <x v="0"/>
    <x v="0"/>
    <x v="0"/>
    <x v="0"/>
    <x v="11"/>
    <x v="126"/>
    <x v="0"/>
    <x v="0"/>
    <s v="Tesseramento"/>
    <x v="1"/>
    <x v="0"/>
    <x v="0"/>
    <m/>
  </r>
  <r>
    <n v="215058"/>
    <x v="0"/>
    <x v="0"/>
    <x v="0"/>
    <x v="0"/>
    <x v="11"/>
    <x v="126"/>
    <x v="0"/>
    <x v="1"/>
    <s v="Tesseramento"/>
    <x v="1"/>
    <x v="0"/>
    <x v="0"/>
    <m/>
  </r>
  <r>
    <n v="18751"/>
    <x v="0"/>
    <x v="0"/>
    <x v="0"/>
    <x v="1"/>
    <x v="11"/>
    <x v="126"/>
    <x v="0"/>
    <x v="0"/>
    <s v="Tesseramento"/>
    <x v="1"/>
    <x v="4"/>
    <x v="0"/>
    <m/>
  </r>
  <r>
    <n v="88357"/>
    <x v="0"/>
    <x v="0"/>
    <x v="0"/>
    <x v="0"/>
    <x v="11"/>
    <x v="126"/>
    <x v="0"/>
    <x v="1"/>
    <s v="Tesseramento"/>
    <x v="1"/>
    <x v="4"/>
    <x v="0"/>
    <m/>
  </r>
  <r>
    <n v="153991"/>
    <x v="0"/>
    <x v="0"/>
    <x v="0"/>
    <x v="0"/>
    <x v="11"/>
    <x v="126"/>
    <x v="0"/>
    <x v="0"/>
    <s v="Tesseramento"/>
    <x v="1"/>
    <x v="4"/>
    <x v="0"/>
    <m/>
  </r>
  <r>
    <n v="92426"/>
    <x v="0"/>
    <x v="0"/>
    <x v="0"/>
    <x v="0"/>
    <x v="11"/>
    <x v="126"/>
    <x v="0"/>
    <x v="0"/>
    <s v="Tesseramento"/>
    <x v="1"/>
    <x v="0"/>
    <x v="0"/>
    <m/>
  </r>
  <r>
    <n v="12296"/>
    <x v="0"/>
    <x v="0"/>
    <x v="0"/>
    <x v="0"/>
    <x v="11"/>
    <x v="126"/>
    <x v="0"/>
    <x v="0"/>
    <s v="Tesseramento"/>
    <x v="1"/>
    <x v="4"/>
    <x v="0"/>
    <m/>
  </r>
  <r>
    <n v="129375"/>
    <x v="0"/>
    <x v="0"/>
    <x v="0"/>
    <x v="0"/>
    <x v="11"/>
    <x v="126"/>
    <x v="0"/>
    <x v="1"/>
    <s v="Tesseramento"/>
    <x v="1"/>
    <x v="0"/>
    <x v="0"/>
    <m/>
  </r>
  <r>
    <n v="233021"/>
    <x v="0"/>
    <x v="0"/>
    <x v="0"/>
    <x v="2"/>
    <x v="11"/>
    <x v="126"/>
    <x v="0"/>
    <x v="0"/>
    <s v="Tesseramento"/>
    <x v="1"/>
    <x v="1"/>
    <x v="0"/>
    <m/>
  </r>
  <r>
    <n v="188830"/>
    <x v="0"/>
    <x v="0"/>
    <x v="0"/>
    <x v="0"/>
    <x v="11"/>
    <x v="126"/>
    <x v="0"/>
    <x v="0"/>
    <s v="Tesseramento"/>
    <x v="1"/>
    <x v="1"/>
    <x v="0"/>
    <m/>
  </r>
  <r>
    <n v="124884"/>
    <x v="0"/>
    <x v="0"/>
    <x v="0"/>
    <x v="0"/>
    <x v="11"/>
    <x v="126"/>
    <x v="0"/>
    <x v="0"/>
    <s v="Tesseramento"/>
    <x v="1"/>
    <x v="3"/>
    <x v="0"/>
    <m/>
  </r>
  <r>
    <n v="179021"/>
    <x v="0"/>
    <x v="0"/>
    <x v="0"/>
    <x v="0"/>
    <x v="11"/>
    <x v="126"/>
    <x v="0"/>
    <x v="0"/>
    <s v="Tesseramento"/>
    <x v="1"/>
    <x v="3"/>
    <x v="0"/>
    <m/>
  </r>
  <r>
    <n v="227031"/>
    <x v="1"/>
    <x v="0"/>
    <x v="0"/>
    <x v="1"/>
    <x v="4"/>
    <x v="164"/>
    <x v="0"/>
    <x v="1"/>
    <s v="Tesseramento"/>
    <x v="0"/>
    <x v="7"/>
    <x v="0"/>
    <m/>
  </r>
  <r>
    <n v="235815"/>
    <x v="0"/>
    <x v="0"/>
    <x v="1"/>
    <x v="2"/>
    <x v="4"/>
    <x v="83"/>
    <x v="0"/>
    <x v="1"/>
    <s v="Tesseramento"/>
    <x v="0"/>
    <x v="0"/>
    <x v="0"/>
    <m/>
  </r>
  <r>
    <n v="227032"/>
    <x v="1"/>
    <x v="0"/>
    <x v="0"/>
    <x v="1"/>
    <x v="4"/>
    <x v="164"/>
    <x v="0"/>
    <x v="0"/>
    <s v="Tesseramento"/>
    <x v="0"/>
    <x v="5"/>
    <x v="0"/>
    <m/>
  </r>
  <r>
    <n v="217595"/>
    <x v="0"/>
    <x v="0"/>
    <x v="0"/>
    <x v="1"/>
    <x v="4"/>
    <x v="164"/>
    <x v="0"/>
    <x v="0"/>
    <s v="Tesseramento"/>
    <x v="0"/>
    <x v="0"/>
    <x v="0"/>
    <m/>
  </r>
  <r>
    <n v="165000"/>
    <x v="0"/>
    <x v="0"/>
    <x v="0"/>
    <x v="0"/>
    <x v="11"/>
    <x v="126"/>
    <x v="0"/>
    <x v="0"/>
    <s v="Tesseramento"/>
    <x v="1"/>
    <x v="3"/>
    <x v="0"/>
    <m/>
  </r>
  <r>
    <n v="196631"/>
    <x v="0"/>
    <x v="0"/>
    <x v="0"/>
    <x v="0"/>
    <x v="11"/>
    <x v="126"/>
    <x v="0"/>
    <x v="1"/>
    <s v="Tesseramento"/>
    <x v="1"/>
    <x v="3"/>
    <x v="0"/>
    <m/>
  </r>
  <r>
    <n v="36288"/>
    <x v="0"/>
    <x v="0"/>
    <x v="0"/>
    <x v="0"/>
    <x v="11"/>
    <x v="126"/>
    <x v="0"/>
    <x v="0"/>
    <s v="Tesseramento"/>
    <x v="1"/>
    <x v="4"/>
    <x v="0"/>
    <m/>
  </r>
  <r>
    <n v="179863"/>
    <x v="0"/>
    <x v="0"/>
    <x v="0"/>
    <x v="0"/>
    <x v="11"/>
    <x v="126"/>
    <x v="0"/>
    <x v="0"/>
    <s v="Tesseramento"/>
    <x v="1"/>
    <x v="1"/>
    <x v="0"/>
    <m/>
  </r>
  <r>
    <n v="77336"/>
    <x v="0"/>
    <x v="0"/>
    <x v="0"/>
    <x v="0"/>
    <x v="2"/>
    <x v="172"/>
    <x v="0"/>
    <x v="1"/>
    <s v="Tesseramento"/>
    <x v="1"/>
    <x v="4"/>
    <x v="0"/>
    <m/>
  </r>
  <r>
    <n v="215439"/>
    <x v="0"/>
    <x v="0"/>
    <x v="0"/>
    <x v="0"/>
    <x v="11"/>
    <x v="126"/>
    <x v="0"/>
    <x v="0"/>
    <s v="Tesseramento"/>
    <x v="1"/>
    <x v="3"/>
    <x v="0"/>
    <m/>
  </r>
  <r>
    <n v="80986"/>
    <x v="0"/>
    <x v="0"/>
    <x v="0"/>
    <x v="0"/>
    <x v="11"/>
    <x v="126"/>
    <x v="0"/>
    <x v="1"/>
    <s v="Tesseramento"/>
    <x v="1"/>
    <x v="0"/>
    <x v="0"/>
    <m/>
  </r>
  <r>
    <n v="159146"/>
    <x v="0"/>
    <x v="0"/>
    <x v="0"/>
    <x v="0"/>
    <x v="11"/>
    <x v="126"/>
    <x v="0"/>
    <x v="0"/>
    <s v="Tesseramento"/>
    <x v="1"/>
    <x v="3"/>
    <x v="0"/>
    <m/>
  </r>
  <r>
    <n v="73496"/>
    <x v="0"/>
    <x v="0"/>
    <x v="0"/>
    <x v="0"/>
    <x v="11"/>
    <x v="126"/>
    <x v="0"/>
    <x v="1"/>
    <s v="Tesseramento"/>
    <x v="1"/>
    <x v="4"/>
    <x v="0"/>
    <m/>
  </r>
  <r>
    <n v="151348"/>
    <x v="0"/>
    <x v="0"/>
    <x v="0"/>
    <x v="0"/>
    <x v="11"/>
    <x v="126"/>
    <x v="0"/>
    <x v="0"/>
    <s v="Tesseramento"/>
    <x v="1"/>
    <x v="0"/>
    <x v="0"/>
    <m/>
  </r>
  <r>
    <n v="12300"/>
    <x v="0"/>
    <x v="0"/>
    <x v="0"/>
    <x v="0"/>
    <x v="11"/>
    <x v="126"/>
    <x v="0"/>
    <x v="0"/>
    <s v="Tesseramento"/>
    <x v="1"/>
    <x v="3"/>
    <x v="0"/>
    <m/>
  </r>
  <r>
    <n v="177464"/>
    <x v="0"/>
    <x v="0"/>
    <x v="0"/>
    <x v="0"/>
    <x v="11"/>
    <x v="126"/>
    <x v="0"/>
    <x v="0"/>
    <s v="Tesseramento"/>
    <x v="1"/>
    <x v="0"/>
    <x v="0"/>
    <m/>
  </r>
  <r>
    <n v="18774"/>
    <x v="0"/>
    <x v="0"/>
    <x v="0"/>
    <x v="0"/>
    <x v="11"/>
    <x v="126"/>
    <x v="0"/>
    <x v="0"/>
    <s v="Tesseramento"/>
    <x v="1"/>
    <x v="3"/>
    <x v="0"/>
    <m/>
  </r>
  <r>
    <n v="112671"/>
    <x v="0"/>
    <x v="0"/>
    <x v="0"/>
    <x v="0"/>
    <x v="11"/>
    <x v="126"/>
    <x v="0"/>
    <x v="0"/>
    <s v="Tesseramento"/>
    <x v="1"/>
    <x v="4"/>
    <x v="0"/>
    <m/>
  </r>
  <r>
    <n v="236110"/>
    <x v="1"/>
    <x v="0"/>
    <x v="1"/>
    <x v="2"/>
    <x v="7"/>
    <x v="168"/>
    <x v="0"/>
    <x v="1"/>
    <s v="Tesseramento"/>
    <x v="1"/>
    <x v="5"/>
    <x v="0"/>
    <m/>
  </r>
  <r>
    <n v="215440"/>
    <x v="0"/>
    <x v="0"/>
    <x v="0"/>
    <x v="1"/>
    <x v="11"/>
    <x v="126"/>
    <x v="0"/>
    <x v="0"/>
    <s v="Tesseramento"/>
    <x v="1"/>
    <x v="0"/>
    <x v="0"/>
    <m/>
  </r>
  <r>
    <n v="79908"/>
    <x v="0"/>
    <x v="0"/>
    <x v="0"/>
    <x v="0"/>
    <x v="11"/>
    <x v="126"/>
    <x v="0"/>
    <x v="0"/>
    <s v="Tesseramento"/>
    <x v="1"/>
    <x v="4"/>
    <x v="0"/>
    <m/>
  </r>
  <r>
    <n v="20115"/>
    <x v="0"/>
    <x v="0"/>
    <x v="0"/>
    <x v="0"/>
    <x v="11"/>
    <x v="126"/>
    <x v="0"/>
    <x v="0"/>
    <s v="Tesseramento"/>
    <x v="1"/>
    <x v="0"/>
    <x v="0"/>
    <m/>
  </r>
  <r>
    <n v="77944"/>
    <x v="0"/>
    <x v="0"/>
    <x v="0"/>
    <x v="0"/>
    <x v="11"/>
    <x v="126"/>
    <x v="0"/>
    <x v="0"/>
    <s v="Tesseramento"/>
    <x v="1"/>
    <x v="0"/>
    <x v="0"/>
    <m/>
  </r>
  <r>
    <n v="172112"/>
    <x v="0"/>
    <x v="0"/>
    <x v="0"/>
    <x v="0"/>
    <x v="11"/>
    <x v="142"/>
    <x v="0"/>
    <x v="0"/>
    <s v="Tesseramento"/>
    <x v="1"/>
    <x v="1"/>
    <x v="0"/>
    <m/>
  </r>
  <r>
    <n v="99208"/>
    <x v="0"/>
    <x v="0"/>
    <x v="0"/>
    <x v="0"/>
    <x v="11"/>
    <x v="126"/>
    <x v="0"/>
    <x v="1"/>
    <s v="Tesseramento"/>
    <x v="1"/>
    <x v="4"/>
    <x v="0"/>
    <m/>
  </r>
  <r>
    <n v="50889"/>
    <x v="0"/>
    <x v="0"/>
    <x v="0"/>
    <x v="0"/>
    <x v="11"/>
    <x v="126"/>
    <x v="0"/>
    <x v="0"/>
    <s v="Tesseramento"/>
    <x v="1"/>
    <x v="4"/>
    <x v="0"/>
    <m/>
  </r>
  <r>
    <n v="219219"/>
    <x v="0"/>
    <x v="0"/>
    <x v="0"/>
    <x v="0"/>
    <x v="2"/>
    <x v="172"/>
    <x v="0"/>
    <x v="0"/>
    <s v="Tesseramento"/>
    <x v="1"/>
    <x v="3"/>
    <x v="0"/>
    <m/>
  </r>
  <r>
    <n v="173048"/>
    <x v="0"/>
    <x v="0"/>
    <x v="0"/>
    <x v="0"/>
    <x v="11"/>
    <x v="142"/>
    <x v="0"/>
    <x v="0"/>
    <s v="Tesseramento"/>
    <x v="1"/>
    <x v="0"/>
    <x v="0"/>
    <m/>
  </r>
  <r>
    <n v="230014"/>
    <x v="0"/>
    <x v="0"/>
    <x v="0"/>
    <x v="0"/>
    <x v="11"/>
    <x v="126"/>
    <x v="0"/>
    <x v="0"/>
    <s v="Tesseramento"/>
    <x v="1"/>
    <x v="0"/>
    <x v="0"/>
    <m/>
  </r>
  <r>
    <n v="158967"/>
    <x v="0"/>
    <x v="0"/>
    <x v="0"/>
    <x v="0"/>
    <x v="11"/>
    <x v="126"/>
    <x v="0"/>
    <x v="0"/>
    <s v="Tesseramento"/>
    <x v="1"/>
    <x v="4"/>
    <x v="0"/>
    <m/>
  </r>
  <r>
    <n v="112728"/>
    <x v="0"/>
    <x v="0"/>
    <x v="0"/>
    <x v="0"/>
    <x v="11"/>
    <x v="126"/>
    <x v="0"/>
    <x v="0"/>
    <s v="Tesseramento"/>
    <x v="1"/>
    <x v="0"/>
    <x v="0"/>
    <m/>
  </r>
  <r>
    <n v="1809"/>
    <x v="0"/>
    <x v="0"/>
    <x v="0"/>
    <x v="0"/>
    <x v="2"/>
    <x v="172"/>
    <x v="0"/>
    <x v="0"/>
    <s v="Tesseramento"/>
    <x v="1"/>
    <x v="4"/>
    <x v="0"/>
    <m/>
  </r>
  <r>
    <n v="217593"/>
    <x v="0"/>
    <x v="0"/>
    <x v="0"/>
    <x v="1"/>
    <x v="4"/>
    <x v="164"/>
    <x v="0"/>
    <x v="1"/>
    <s v="Tesseramento"/>
    <x v="0"/>
    <x v="0"/>
    <x v="0"/>
    <m/>
  </r>
  <r>
    <n v="202271"/>
    <x v="0"/>
    <x v="0"/>
    <x v="0"/>
    <x v="0"/>
    <x v="11"/>
    <x v="126"/>
    <x v="0"/>
    <x v="0"/>
    <s v="Tesseramento"/>
    <x v="1"/>
    <x v="0"/>
    <x v="0"/>
    <m/>
  </r>
  <r>
    <n v="147743"/>
    <x v="0"/>
    <x v="0"/>
    <x v="0"/>
    <x v="0"/>
    <x v="11"/>
    <x v="126"/>
    <x v="0"/>
    <x v="0"/>
    <s v="Tesseramento"/>
    <x v="1"/>
    <x v="0"/>
    <x v="0"/>
    <m/>
  </r>
  <r>
    <n v="172420"/>
    <x v="0"/>
    <x v="0"/>
    <x v="0"/>
    <x v="0"/>
    <x v="11"/>
    <x v="126"/>
    <x v="0"/>
    <x v="1"/>
    <s v="Tesseramento"/>
    <x v="1"/>
    <x v="3"/>
    <x v="0"/>
    <m/>
  </r>
  <r>
    <n v="62431"/>
    <x v="0"/>
    <x v="0"/>
    <x v="0"/>
    <x v="0"/>
    <x v="11"/>
    <x v="126"/>
    <x v="0"/>
    <x v="0"/>
    <s v="Tesseramento"/>
    <x v="1"/>
    <x v="3"/>
    <x v="0"/>
    <m/>
  </r>
  <r>
    <n v="178554"/>
    <x v="0"/>
    <x v="0"/>
    <x v="0"/>
    <x v="0"/>
    <x v="2"/>
    <x v="172"/>
    <x v="0"/>
    <x v="0"/>
    <s v="Tesseramento"/>
    <x v="1"/>
    <x v="0"/>
    <x v="0"/>
    <m/>
  </r>
  <r>
    <n v="18899"/>
    <x v="0"/>
    <x v="0"/>
    <x v="0"/>
    <x v="0"/>
    <x v="11"/>
    <x v="126"/>
    <x v="0"/>
    <x v="1"/>
    <s v="Tesseramento"/>
    <x v="1"/>
    <x v="4"/>
    <x v="0"/>
    <m/>
  </r>
  <r>
    <n v="40810"/>
    <x v="0"/>
    <x v="0"/>
    <x v="0"/>
    <x v="0"/>
    <x v="11"/>
    <x v="126"/>
    <x v="0"/>
    <x v="0"/>
    <s v="Tesseramento"/>
    <x v="1"/>
    <x v="4"/>
    <x v="0"/>
    <m/>
  </r>
  <r>
    <n v="18791"/>
    <x v="0"/>
    <x v="0"/>
    <x v="0"/>
    <x v="0"/>
    <x v="11"/>
    <x v="126"/>
    <x v="0"/>
    <x v="0"/>
    <s v="Tesseramento"/>
    <x v="1"/>
    <x v="4"/>
    <x v="0"/>
    <m/>
  </r>
  <r>
    <n v="182937"/>
    <x v="0"/>
    <x v="0"/>
    <x v="0"/>
    <x v="1"/>
    <x v="11"/>
    <x v="126"/>
    <x v="0"/>
    <x v="0"/>
    <s v="Tesseramento"/>
    <x v="1"/>
    <x v="4"/>
    <x v="0"/>
    <m/>
  </r>
  <r>
    <n v="62433"/>
    <x v="0"/>
    <x v="0"/>
    <x v="0"/>
    <x v="0"/>
    <x v="11"/>
    <x v="126"/>
    <x v="0"/>
    <x v="0"/>
    <s v="Tesseramento"/>
    <x v="1"/>
    <x v="1"/>
    <x v="0"/>
    <m/>
  </r>
  <r>
    <n v="18798"/>
    <x v="0"/>
    <x v="0"/>
    <x v="0"/>
    <x v="0"/>
    <x v="11"/>
    <x v="126"/>
    <x v="0"/>
    <x v="0"/>
    <s v="Tesseramento"/>
    <x v="1"/>
    <x v="3"/>
    <x v="0"/>
    <m/>
  </r>
  <r>
    <n v="18796"/>
    <x v="0"/>
    <x v="0"/>
    <x v="0"/>
    <x v="0"/>
    <x v="11"/>
    <x v="126"/>
    <x v="0"/>
    <x v="0"/>
    <s v="Tesseramento"/>
    <x v="1"/>
    <x v="4"/>
    <x v="0"/>
    <m/>
  </r>
  <r>
    <n v="136340"/>
    <x v="0"/>
    <x v="0"/>
    <x v="0"/>
    <x v="0"/>
    <x v="4"/>
    <x v="179"/>
    <x v="0"/>
    <x v="1"/>
    <s v="Tesseramento"/>
    <x v="1"/>
    <x v="0"/>
    <x v="0"/>
    <m/>
  </r>
  <r>
    <n v="219450"/>
    <x v="0"/>
    <x v="0"/>
    <x v="0"/>
    <x v="0"/>
    <x v="4"/>
    <x v="179"/>
    <x v="0"/>
    <x v="1"/>
    <s v="Tesseramento"/>
    <x v="1"/>
    <x v="0"/>
    <x v="0"/>
    <m/>
  </r>
  <r>
    <n v="18794"/>
    <x v="0"/>
    <x v="0"/>
    <x v="0"/>
    <x v="0"/>
    <x v="11"/>
    <x v="126"/>
    <x v="0"/>
    <x v="0"/>
    <s v="Tesseramento"/>
    <x v="1"/>
    <x v="4"/>
    <x v="0"/>
    <m/>
  </r>
  <r>
    <n v="81342"/>
    <x v="0"/>
    <x v="0"/>
    <x v="0"/>
    <x v="0"/>
    <x v="11"/>
    <x v="126"/>
    <x v="0"/>
    <x v="0"/>
    <s v="Tesseramento"/>
    <x v="1"/>
    <x v="3"/>
    <x v="0"/>
    <m/>
  </r>
  <r>
    <n v="63674"/>
    <x v="0"/>
    <x v="0"/>
    <x v="0"/>
    <x v="0"/>
    <x v="2"/>
    <x v="172"/>
    <x v="0"/>
    <x v="0"/>
    <s v="Tesseramento"/>
    <x v="1"/>
    <x v="4"/>
    <x v="0"/>
    <m/>
  </r>
  <r>
    <n v="18712"/>
    <x v="0"/>
    <x v="0"/>
    <x v="0"/>
    <x v="1"/>
    <x v="11"/>
    <x v="126"/>
    <x v="0"/>
    <x v="1"/>
    <s v="Tesseramento"/>
    <x v="1"/>
    <x v="4"/>
    <x v="0"/>
    <m/>
  </r>
  <r>
    <n v="18808"/>
    <x v="0"/>
    <x v="0"/>
    <x v="0"/>
    <x v="0"/>
    <x v="11"/>
    <x v="126"/>
    <x v="0"/>
    <x v="0"/>
    <s v="Tesseramento"/>
    <x v="1"/>
    <x v="3"/>
    <x v="0"/>
    <m/>
  </r>
  <r>
    <n v="61108"/>
    <x v="0"/>
    <x v="0"/>
    <x v="0"/>
    <x v="0"/>
    <x v="4"/>
    <x v="179"/>
    <x v="0"/>
    <x v="0"/>
    <s v="Tesseramento"/>
    <x v="1"/>
    <x v="3"/>
    <x v="0"/>
    <m/>
  </r>
  <r>
    <n v="227034"/>
    <x v="0"/>
    <x v="0"/>
    <x v="0"/>
    <x v="1"/>
    <x v="4"/>
    <x v="164"/>
    <x v="0"/>
    <x v="0"/>
    <s v="Tesseramento"/>
    <x v="0"/>
    <x v="0"/>
    <x v="0"/>
    <m/>
  </r>
  <r>
    <n v="88362"/>
    <x v="0"/>
    <x v="0"/>
    <x v="0"/>
    <x v="0"/>
    <x v="11"/>
    <x v="126"/>
    <x v="0"/>
    <x v="1"/>
    <s v="Tesseramento"/>
    <x v="1"/>
    <x v="0"/>
    <x v="0"/>
    <m/>
  </r>
  <r>
    <n v="63679"/>
    <x v="0"/>
    <x v="0"/>
    <x v="0"/>
    <x v="0"/>
    <x v="2"/>
    <x v="172"/>
    <x v="0"/>
    <x v="1"/>
    <s v="Tesseramento"/>
    <x v="1"/>
    <x v="4"/>
    <x v="0"/>
    <m/>
  </r>
  <r>
    <n v="73512"/>
    <x v="0"/>
    <x v="0"/>
    <x v="0"/>
    <x v="2"/>
    <x v="11"/>
    <x v="126"/>
    <x v="0"/>
    <x v="0"/>
    <s v="Tesseramento"/>
    <x v="1"/>
    <x v="4"/>
    <x v="0"/>
    <m/>
  </r>
  <r>
    <n v="58255"/>
    <x v="0"/>
    <x v="0"/>
    <x v="0"/>
    <x v="0"/>
    <x v="11"/>
    <x v="126"/>
    <x v="0"/>
    <x v="1"/>
    <s v="Tesseramento"/>
    <x v="1"/>
    <x v="3"/>
    <x v="0"/>
    <m/>
  </r>
  <r>
    <n v="47647"/>
    <x v="0"/>
    <x v="0"/>
    <x v="0"/>
    <x v="0"/>
    <x v="11"/>
    <x v="126"/>
    <x v="0"/>
    <x v="0"/>
    <s v="Tesseramento"/>
    <x v="1"/>
    <x v="0"/>
    <x v="0"/>
    <m/>
  </r>
  <r>
    <n v="182897"/>
    <x v="0"/>
    <x v="0"/>
    <x v="0"/>
    <x v="0"/>
    <x v="11"/>
    <x v="126"/>
    <x v="0"/>
    <x v="1"/>
    <s v="Tesseramento"/>
    <x v="1"/>
    <x v="0"/>
    <x v="0"/>
    <m/>
  </r>
  <r>
    <n v="179877"/>
    <x v="0"/>
    <x v="0"/>
    <x v="0"/>
    <x v="3"/>
    <x v="11"/>
    <x v="126"/>
    <x v="0"/>
    <x v="0"/>
    <s v="Tesseramento"/>
    <x v="1"/>
    <x v="4"/>
    <x v="0"/>
    <m/>
  </r>
  <r>
    <n v="179878"/>
    <x v="0"/>
    <x v="0"/>
    <x v="0"/>
    <x v="2"/>
    <x v="11"/>
    <x v="126"/>
    <x v="0"/>
    <x v="0"/>
    <s v="Tesseramento"/>
    <x v="1"/>
    <x v="0"/>
    <x v="0"/>
    <m/>
  </r>
  <r>
    <n v="18814"/>
    <x v="0"/>
    <x v="0"/>
    <x v="0"/>
    <x v="0"/>
    <x v="11"/>
    <x v="126"/>
    <x v="0"/>
    <x v="1"/>
    <s v="Tesseramento"/>
    <x v="1"/>
    <x v="0"/>
    <x v="0"/>
    <m/>
  </r>
  <r>
    <n v="157504"/>
    <x v="0"/>
    <x v="0"/>
    <x v="0"/>
    <x v="1"/>
    <x v="2"/>
    <x v="172"/>
    <x v="0"/>
    <x v="0"/>
    <s v="Tesseramento"/>
    <x v="1"/>
    <x v="4"/>
    <x v="0"/>
    <m/>
  </r>
  <r>
    <n v="18813"/>
    <x v="0"/>
    <x v="0"/>
    <x v="0"/>
    <x v="0"/>
    <x v="11"/>
    <x v="126"/>
    <x v="0"/>
    <x v="0"/>
    <s v="Tesseramento"/>
    <x v="1"/>
    <x v="4"/>
    <x v="0"/>
    <m/>
  </r>
  <r>
    <n v="62255"/>
    <x v="0"/>
    <x v="0"/>
    <x v="0"/>
    <x v="0"/>
    <x v="4"/>
    <x v="179"/>
    <x v="0"/>
    <x v="0"/>
    <s v="Tesseramento"/>
    <x v="1"/>
    <x v="0"/>
    <x v="0"/>
    <m/>
  </r>
  <r>
    <n v="46503"/>
    <x v="0"/>
    <x v="0"/>
    <x v="0"/>
    <x v="0"/>
    <x v="2"/>
    <x v="172"/>
    <x v="0"/>
    <x v="0"/>
    <s v="Tesseramento"/>
    <x v="1"/>
    <x v="4"/>
    <x v="0"/>
    <m/>
  </r>
  <r>
    <n v="18827"/>
    <x v="0"/>
    <x v="0"/>
    <x v="0"/>
    <x v="0"/>
    <x v="11"/>
    <x v="126"/>
    <x v="0"/>
    <x v="0"/>
    <s v="Tesseramento"/>
    <x v="1"/>
    <x v="0"/>
    <x v="0"/>
    <m/>
  </r>
  <r>
    <n v="124340"/>
    <x v="0"/>
    <x v="0"/>
    <x v="0"/>
    <x v="0"/>
    <x v="11"/>
    <x v="126"/>
    <x v="0"/>
    <x v="0"/>
    <s v="Tesseramento"/>
    <x v="1"/>
    <x v="4"/>
    <x v="0"/>
    <m/>
  </r>
  <r>
    <n v="21434"/>
    <x v="0"/>
    <x v="0"/>
    <x v="0"/>
    <x v="0"/>
    <x v="4"/>
    <x v="179"/>
    <x v="0"/>
    <x v="1"/>
    <s v="Tesseramento"/>
    <x v="1"/>
    <x v="4"/>
    <x v="0"/>
    <m/>
  </r>
  <r>
    <n v="24322"/>
    <x v="0"/>
    <x v="0"/>
    <x v="0"/>
    <x v="0"/>
    <x v="2"/>
    <x v="172"/>
    <x v="0"/>
    <x v="1"/>
    <s v="Tesseramento"/>
    <x v="1"/>
    <x v="3"/>
    <x v="0"/>
    <m/>
  </r>
  <r>
    <n v="18831"/>
    <x v="0"/>
    <x v="0"/>
    <x v="0"/>
    <x v="0"/>
    <x v="11"/>
    <x v="126"/>
    <x v="0"/>
    <x v="0"/>
    <s v="Tesseramento"/>
    <x v="1"/>
    <x v="4"/>
    <x v="0"/>
    <m/>
  </r>
  <r>
    <n v="176868"/>
    <x v="0"/>
    <x v="0"/>
    <x v="0"/>
    <x v="0"/>
    <x v="11"/>
    <x v="126"/>
    <x v="0"/>
    <x v="0"/>
    <s v="Tesseramento"/>
    <x v="1"/>
    <x v="0"/>
    <x v="0"/>
    <m/>
  </r>
  <r>
    <n v="94538"/>
    <x v="0"/>
    <x v="0"/>
    <x v="0"/>
    <x v="0"/>
    <x v="13"/>
    <x v="39"/>
    <x v="0"/>
    <x v="1"/>
    <s v="Tesseramento"/>
    <x v="0"/>
    <x v="0"/>
    <x v="0"/>
    <m/>
  </r>
  <r>
    <n v="90343"/>
    <x v="0"/>
    <x v="0"/>
    <x v="0"/>
    <x v="0"/>
    <x v="11"/>
    <x v="126"/>
    <x v="0"/>
    <x v="1"/>
    <s v="Tesseramento"/>
    <x v="1"/>
    <x v="3"/>
    <x v="0"/>
    <m/>
  </r>
  <r>
    <n v="92877"/>
    <x v="0"/>
    <x v="0"/>
    <x v="0"/>
    <x v="0"/>
    <x v="11"/>
    <x v="126"/>
    <x v="0"/>
    <x v="0"/>
    <s v="Tesseramento"/>
    <x v="1"/>
    <x v="0"/>
    <x v="0"/>
    <m/>
  </r>
  <r>
    <n v="29606"/>
    <x v="0"/>
    <x v="0"/>
    <x v="0"/>
    <x v="0"/>
    <x v="11"/>
    <x v="126"/>
    <x v="0"/>
    <x v="0"/>
    <s v="Tesseramento"/>
    <x v="1"/>
    <x v="4"/>
    <x v="0"/>
    <m/>
  </r>
  <r>
    <n v="180417"/>
    <x v="0"/>
    <x v="0"/>
    <x v="2"/>
    <x v="3"/>
    <x v="4"/>
    <x v="164"/>
    <x v="0"/>
    <x v="0"/>
    <s v="Tesseramento"/>
    <x v="0"/>
    <x v="0"/>
    <x v="0"/>
    <m/>
  </r>
  <r>
    <n v="1470"/>
    <x v="0"/>
    <x v="0"/>
    <x v="0"/>
    <x v="0"/>
    <x v="11"/>
    <x v="126"/>
    <x v="0"/>
    <x v="0"/>
    <s v="Tesseramento"/>
    <x v="1"/>
    <x v="3"/>
    <x v="0"/>
    <m/>
  </r>
  <r>
    <n v="233345"/>
    <x v="0"/>
    <x v="1"/>
    <x v="0"/>
    <x v="1"/>
    <x v="2"/>
    <x v="172"/>
    <x v="0"/>
    <x v="0"/>
    <s v="Tesseramento"/>
    <x v="1"/>
    <x v="0"/>
    <x v="0"/>
    <m/>
  </r>
  <r>
    <n v="90035"/>
    <x v="0"/>
    <x v="0"/>
    <x v="0"/>
    <x v="0"/>
    <x v="4"/>
    <x v="179"/>
    <x v="0"/>
    <x v="0"/>
    <s v="Tesseramento"/>
    <x v="1"/>
    <x v="0"/>
    <x v="0"/>
    <m/>
  </r>
  <r>
    <n v="129379"/>
    <x v="0"/>
    <x v="0"/>
    <x v="0"/>
    <x v="0"/>
    <x v="11"/>
    <x v="126"/>
    <x v="0"/>
    <x v="0"/>
    <s v="Tesseramento"/>
    <x v="1"/>
    <x v="0"/>
    <x v="0"/>
    <m/>
  </r>
  <r>
    <n v="58251"/>
    <x v="0"/>
    <x v="0"/>
    <x v="0"/>
    <x v="0"/>
    <x v="11"/>
    <x v="126"/>
    <x v="0"/>
    <x v="1"/>
    <s v="Tesseramento"/>
    <x v="1"/>
    <x v="4"/>
    <x v="0"/>
    <m/>
  </r>
  <r>
    <n v="18843"/>
    <x v="0"/>
    <x v="0"/>
    <x v="0"/>
    <x v="0"/>
    <x v="11"/>
    <x v="126"/>
    <x v="0"/>
    <x v="0"/>
    <s v="Tesseramento"/>
    <x v="1"/>
    <x v="4"/>
    <x v="0"/>
    <m/>
  </r>
  <r>
    <n v="105114"/>
    <x v="0"/>
    <x v="0"/>
    <x v="0"/>
    <x v="0"/>
    <x v="2"/>
    <x v="172"/>
    <x v="0"/>
    <x v="0"/>
    <s v="Tesseramento"/>
    <x v="1"/>
    <x v="3"/>
    <x v="0"/>
    <m/>
  </r>
  <r>
    <n v="159659"/>
    <x v="0"/>
    <x v="0"/>
    <x v="0"/>
    <x v="0"/>
    <x v="11"/>
    <x v="126"/>
    <x v="0"/>
    <x v="0"/>
    <s v="Tesseramento"/>
    <x v="1"/>
    <x v="1"/>
    <x v="0"/>
    <m/>
  </r>
  <r>
    <n v="114446"/>
    <x v="0"/>
    <x v="0"/>
    <x v="0"/>
    <x v="1"/>
    <x v="11"/>
    <x v="126"/>
    <x v="0"/>
    <x v="1"/>
    <s v="Tesseramento"/>
    <x v="1"/>
    <x v="3"/>
    <x v="0"/>
    <m/>
  </r>
  <r>
    <n v="18852"/>
    <x v="0"/>
    <x v="0"/>
    <x v="0"/>
    <x v="0"/>
    <x v="11"/>
    <x v="126"/>
    <x v="0"/>
    <x v="0"/>
    <s v="Tesseramento"/>
    <x v="1"/>
    <x v="4"/>
    <x v="0"/>
    <m/>
  </r>
  <r>
    <n v="126956"/>
    <x v="0"/>
    <x v="0"/>
    <x v="0"/>
    <x v="0"/>
    <x v="2"/>
    <x v="172"/>
    <x v="0"/>
    <x v="1"/>
    <s v="Tesseramento"/>
    <x v="1"/>
    <x v="3"/>
    <x v="0"/>
    <m/>
  </r>
  <r>
    <n v="18850"/>
    <x v="0"/>
    <x v="0"/>
    <x v="0"/>
    <x v="0"/>
    <x v="11"/>
    <x v="126"/>
    <x v="0"/>
    <x v="0"/>
    <s v="Tesseramento"/>
    <x v="1"/>
    <x v="4"/>
    <x v="0"/>
    <m/>
  </r>
  <r>
    <n v="79918"/>
    <x v="0"/>
    <x v="0"/>
    <x v="0"/>
    <x v="0"/>
    <x v="11"/>
    <x v="126"/>
    <x v="0"/>
    <x v="0"/>
    <s v="Tesseramento"/>
    <x v="1"/>
    <x v="4"/>
    <x v="0"/>
    <m/>
  </r>
  <r>
    <n v="94108"/>
    <x v="0"/>
    <x v="0"/>
    <x v="0"/>
    <x v="0"/>
    <x v="11"/>
    <x v="126"/>
    <x v="0"/>
    <x v="0"/>
    <s v="Tesseramento"/>
    <x v="1"/>
    <x v="1"/>
    <x v="0"/>
    <m/>
  </r>
  <r>
    <n v="163421"/>
    <x v="0"/>
    <x v="0"/>
    <x v="0"/>
    <x v="0"/>
    <x v="11"/>
    <x v="126"/>
    <x v="0"/>
    <x v="0"/>
    <s v="Tesseramento"/>
    <x v="1"/>
    <x v="4"/>
    <x v="0"/>
    <m/>
  </r>
  <r>
    <n v="133963"/>
    <x v="0"/>
    <x v="0"/>
    <x v="0"/>
    <x v="0"/>
    <x v="4"/>
    <x v="164"/>
    <x v="0"/>
    <x v="0"/>
    <s v="Tesseramento"/>
    <x v="0"/>
    <x v="0"/>
    <x v="0"/>
    <m/>
  </r>
  <r>
    <n v="40790"/>
    <x v="0"/>
    <x v="0"/>
    <x v="0"/>
    <x v="0"/>
    <x v="11"/>
    <x v="126"/>
    <x v="0"/>
    <x v="1"/>
    <s v="Tesseramento"/>
    <x v="1"/>
    <x v="4"/>
    <x v="0"/>
    <m/>
  </r>
  <r>
    <n v="65750"/>
    <x v="0"/>
    <x v="0"/>
    <x v="0"/>
    <x v="0"/>
    <x v="11"/>
    <x v="126"/>
    <x v="0"/>
    <x v="1"/>
    <s v="Tesseramento"/>
    <x v="1"/>
    <x v="1"/>
    <x v="0"/>
    <m/>
  </r>
  <r>
    <n v="47757"/>
    <x v="0"/>
    <x v="0"/>
    <x v="0"/>
    <x v="0"/>
    <x v="11"/>
    <x v="126"/>
    <x v="0"/>
    <x v="0"/>
    <s v="Tesseramento"/>
    <x v="1"/>
    <x v="3"/>
    <x v="0"/>
    <m/>
  </r>
  <r>
    <n v="114450"/>
    <x v="0"/>
    <x v="0"/>
    <x v="0"/>
    <x v="0"/>
    <x v="11"/>
    <x v="126"/>
    <x v="0"/>
    <x v="1"/>
    <s v="Tesseramento"/>
    <x v="1"/>
    <x v="3"/>
    <x v="0"/>
    <m/>
  </r>
  <r>
    <n v="208585"/>
    <x v="1"/>
    <x v="0"/>
    <x v="0"/>
    <x v="1"/>
    <x v="2"/>
    <x v="180"/>
    <x v="0"/>
    <x v="0"/>
    <s v="Tesseramento"/>
    <x v="1"/>
    <x v="5"/>
    <x v="0"/>
    <m/>
  </r>
  <r>
    <n v="167220"/>
    <x v="0"/>
    <x v="0"/>
    <x v="0"/>
    <x v="1"/>
    <x v="11"/>
    <x v="126"/>
    <x v="0"/>
    <x v="1"/>
    <s v="Tesseramento"/>
    <x v="1"/>
    <x v="3"/>
    <x v="0"/>
    <m/>
  </r>
  <r>
    <n v="201143"/>
    <x v="0"/>
    <x v="0"/>
    <x v="0"/>
    <x v="1"/>
    <x v="11"/>
    <x v="126"/>
    <x v="0"/>
    <x v="0"/>
    <s v="Tesseramento"/>
    <x v="1"/>
    <x v="0"/>
    <x v="0"/>
    <m/>
  </r>
  <r>
    <n v="18862"/>
    <x v="0"/>
    <x v="0"/>
    <x v="0"/>
    <x v="0"/>
    <x v="11"/>
    <x v="126"/>
    <x v="0"/>
    <x v="0"/>
    <s v="Tesseramento"/>
    <x v="1"/>
    <x v="3"/>
    <x v="0"/>
    <m/>
  </r>
  <r>
    <n v="18606"/>
    <x v="0"/>
    <x v="0"/>
    <x v="0"/>
    <x v="0"/>
    <x v="11"/>
    <x v="126"/>
    <x v="0"/>
    <x v="1"/>
    <s v="Tesseramento"/>
    <x v="1"/>
    <x v="4"/>
    <x v="0"/>
    <m/>
  </r>
  <r>
    <n v="142187"/>
    <x v="0"/>
    <x v="0"/>
    <x v="0"/>
    <x v="0"/>
    <x v="4"/>
    <x v="164"/>
    <x v="0"/>
    <x v="1"/>
    <s v="Tesseramento"/>
    <x v="0"/>
    <x v="0"/>
    <x v="0"/>
    <m/>
  </r>
  <r>
    <n v="106727"/>
    <x v="0"/>
    <x v="0"/>
    <x v="0"/>
    <x v="0"/>
    <x v="11"/>
    <x v="126"/>
    <x v="0"/>
    <x v="0"/>
    <s v="Tesseramento"/>
    <x v="1"/>
    <x v="1"/>
    <x v="0"/>
    <m/>
  </r>
  <r>
    <n v="42580"/>
    <x v="0"/>
    <x v="0"/>
    <x v="0"/>
    <x v="0"/>
    <x v="11"/>
    <x v="126"/>
    <x v="0"/>
    <x v="0"/>
    <s v="Tesseramento"/>
    <x v="1"/>
    <x v="4"/>
    <x v="0"/>
    <m/>
  </r>
  <r>
    <n v="18868"/>
    <x v="0"/>
    <x v="0"/>
    <x v="0"/>
    <x v="0"/>
    <x v="11"/>
    <x v="126"/>
    <x v="0"/>
    <x v="0"/>
    <s v="Tesseramento"/>
    <x v="1"/>
    <x v="0"/>
    <x v="0"/>
    <m/>
  </r>
  <r>
    <n v="18866"/>
    <x v="0"/>
    <x v="0"/>
    <x v="0"/>
    <x v="0"/>
    <x v="11"/>
    <x v="126"/>
    <x v="0"/>
    <x v="0"/>
    <s v="Tesseramento"/>
    <x v="1"/>
    <x v="3"/>
    <x v="0"/>
    <m/>
  </r>
  <r>
    <n v="18719"/>
    <x v="0"/>
    <x v="0"/>
    <x v="0"/>
    <x v="4"/>
    <x v="11"/>
    <x v="126"/>
    <x v="0"/>
    <x v="1"/>
    <s v="Tesseramento"/>
    <x v="1"/>
    <x v="3"/>
    <x v="0"/>
    <m/>
  </r>
  <r>
    <n v="131413"/>
    <x v="0"/>
    <x v="0"/>
    <x v="0"/>
    <x v="0"/>
    <x v="11"/>
    <x v="126"/>
    <x v="0"/>
    <x v="0"/>
    <s v="Tesseramento"/>
    <x v="1"/>
    <x v="0"/>
    <x v="0"/>
    <m/>
  </r>
  <r>
    <n v="4573"/>
    <x v="0"/>
    <x v="0"/>
    <x v="0"/>
    <x v="0"/>
    <x v="7"/>
    <x v="181"/>
    <x v="0"/>
    <x v="1"/>
    <s v="Tesseramento"/>
    <x v="1"/>
    <x v="4"/>
    <x v="0"/>
    <m/>
  </r>
  <r>
    <n v="18874"/>
    <x v="0"/>
    <x v="0"/>
    <x v="0"/>
    <x v="0"/>
    <x v="11"/>
    <x v="126"/>
    <x v="0"/>
    <x v="1"/>
    <s v="Tesseramento"/>
    <x v="1"/>
    <x v="0"/>
    <x v="0"/>
    <m/>
  </r>
  <r>
    <n v="210254"/>
    <x v="0"/>
    <x v="0"/>
    <x v="0"/>
    <x v="1"/>
    <x v="11"/>
    <x v="126"/>
    <x v="0"/>
    <x v="0"/>
    <s v="Tesseramento"/>
    <x v="1"/>
    <x v="0"/>
    <x v="0"/>
    <m/>
  </r>
  <r>
    <n v="213668"/>
    <x v="0"/>
    <x v="0"/>
    <x v="0"/>
    <x v="1"/>
    <x v="11"/>
    <x v="126"/>
    <x v="0"/>
    <x v="1"/>
    <s v="Tesseramento"/>
    <x v="1"/>
    <x v="0"/>
    <x v="0"/>
    <m/>
  </r>
  <r>
    <n v="153995"/>
    <x v="0"/>
    <x v="0"/>
    <x v="0"/>
    <x v="0"/>
    <x v="11"/>
    <x v="126"/>
    <x v="0"/>
    <x v="0"/>
    <s v="Tesseramento"/>
    <x v="1"/>
    <x v="3"/>
    <x v="0"/>
    <m/>
  </r>
  <r>
    <n v="18879"/>
    <x v="0"/>
    <x v="0"/>
    <x v="0"/>
    <x v="0"/>
    <x v="11"/>
    <x v="126"/>
    <x v="0"/>
    <x v="0"/>
    <s v="Tesseramento"/>
    <x v="1"/>
    <x v="3"/>
    <x v="0"/>
    <m/>
  </r>
  <r>
    <n v="23531"/>
    <x v="0"/>
    <x v="0"/>
    <x v="0"/>
    <x v="0"/>
    <x v="7"/>
    <x v="181"/>
    <x v="0"/>
    <x v="0"/>
    <s v="Tesseramento"/>
    <x v="1"/>
    <x v="3"/>
    <x v="0"/>
    <m/>
  </r>
  <r>
    <n v="236063"/>
    <x v="1"/>
    <x v="1"/>
    <x v="1"/>
    <x v="2"/>
    <x v="11"/>
    <x v="174"/>
    <x v="0"/>
    <x v="1"/>
    <s v="Tesseramento"/>
    <x v="3"/>
    <x v="5"/>
    <x v="0"/>
    <m/>
  </r>
  <r>
    <n v="24999"/>
    <x v="0"/>
    <x v="0"/>
    <x v="0"/>
    <x v="0"/>
    <x v="7"/>
    <x v="181"/>
    <x v="0"/>
    <x v="1"/>
    <s v="Tesseramento"/>
    <x v="1"/>
    <x v="3"/>
    <x v="0"/>
    <m/>
  </r>
  <r>
    <n v="42583"/>
    <x v="0"/>
    <x v="0"/>
    <x v="0"/>
    <x v="2"/>
    <x v="11"/>
    <x v="126"/>
    <x v="0"/>
    <x v="0"/>
    <s v="Tesseramento"/>
    <x v="1"/>
    <x v="3"/>
    <x v="0"/>
    <m/>
  </r>
  <r>
    <n v="90345"/>
    <x v="0"/>
    <x v="0"/>
    <x v="0"/>
    <x v="0"/>
    <x v="11"/>
    <x v="126"/>
    <x v="0"/>
    <x v="0"/>
    <s v="Tesseramento"/>
    <x v="1"/>
    <x v="1"/>
    <x v="0"/>
    <m/>
  </r>
  <r>
    <n v="25033"/>
    <x v="0"/>
    <x v="0"/>
    <x v="0"/>
    <x v="0"/>
    <x v="7"/>
    <x v="181"/>
    <x v="0"/>
    <x v="1"/>
    <s v="Tesseramento"/>
    <x v="1"/>
    <x v="4"/>
    <x v="0"/>
    <m/>
  </r>
  <r>
    <n v="90346"/>
    <x v="0"/>
    <x v="0"/>
    <x v="0"/>
    <x v="0"/>
    <x v="11"/>
    <x v="126"/>
    <x v="0"/>
    <x v="0"/>
    <s v="Tesseramento"/>
    <x v="1"/>
    <x v="3"/>
    <x v="0"/>
    <m/>
  </r>
  <r>
    <n v="25001"/>
    <x v="0"/>
    <x v="0"/>
    <x v="0"/>
    <x v="0"/>
    <x v="7"/>
    <x v="181"/>
    <x v="0"/>
    <x v="0"/>
    <s v="Tesseramento"/>
    <x v="1"/>
    <x v="3"/>
    <x v="0"/>
    <m/>
  </r>
  <r>
    <n v="124343"/>
    <x v="0"/>
    <x v="0"/>
    <x v="0"/>
    <x v="0"/>
    <x v="11"/>
    <x v="126"/>
    <x v="0"/>
    <x v="0"/>
    <s v="Tesseramento"/>
    <x v="1"/>
    <x v="3"/>
    <x v="0"/>
    <m/>
  </r>
  <r>
    <n v="25034"/>
    <x v="0"/>
    <x v="0"/>
    <x v="0"/>
    <x v="0"/>
    <x v="7"/>
    <x v="181"/>
    <x v="0"/>
    <x v="0"/>
    <s v="Tesseramento"/>
    <x v="1"/>
    <x v="4"/>
    <x v="0"/>
    <m/>
  </r>
  <r>
    <n v="70626"/>
    <x v="0"/>
    <x v="0"/>
    <x v="0"/>
    <x v="0"/>
    <x v="11"/>
    <x v="126"/>
    <x v="0"/>
    <x v="0"/>
    <s v="Tesseramento"/>
    <x v="1"/>
    <x v="4"/>
    <x v="0"/>
    <m/>
  </r>
  <r>
    <n v="42569"/>
    <x v="0"/>
    <x v="0"/>
    <x v="0"/>
    <x v="2"/>
    <x v="11"/>
    <x v="126"/>
    <x v="0"/>
    <x v="1"/>
    <s v="Tesseramento"/>
    <x v="1"/>
    <x v="4"/>
    <x v="0"/>
    <m/>
  </r>
  <r>
    <n v="231980"/>
    <x v="0"/>
    <x v="1"/>
    <x v="0"/>
    <x v="1"/>
    <x v="2"/>
    <x v="180"/>
    <x v="0"/>
    <x v="0"/>
    <s v="Tesseramento"/>
    <x v="1"/>
    <x v="0"/>
    <x v="0"/>
    <m/>
  </r>
  <r>
    <n v="71115"/>
    <x v="0"/>
    <x v="0"/>
    <x v="0"/>
    <x v="0"/>
    <x v="11"/>
    <x v="126"/>
    <x v="0"/>
    <x v="0"/>
    <s v="Tesseramento"/>
    <x v="1"/>
    <x v="4"/>
    <x v="0"/>
    <m/>
  </r>
  <r>
    <n v="75143"/>
    <x v="0"/>
    <x v="0"/>
    <x v="0"/>
    <x v="0"/>
    <x v="7"/>
    <x v="181"/>
    <x v="0"/>
    <x v="0"/>
    <s v="Tesseramento"/>
    <x v="1"/>
    <x v="4"/>
    <x v="0"/>
    <m/>
  </r>
  <r>
    <n v="112730"/>
    <x v="0"/>
    <x v="0"/>
    <x v="0"/>
    <x v="0"/>
    <x v="11"/>
    <x v="126"/>
    <x v="0"/>
    <x v="0"/>
    <s v="Tesseramento"/>
    <x v="1"/>
    <x v="0"/>
    <x v="0"/>
    <m/>
  </r>
  <r>
    <n v="40821"/>
    <x v="0"/>
    <x v="0"/>
    <x v="0"/>
    <x v="0"/>
    <x v="11"/>
    <x v="126"/>
    <x v="0"/>
    <x v="1"/>
    <s v="Tesseramento"/>
    <x v="1"/>
    <x v="4"/>
    <x v="0"/>
    <m/>
  </r>
  <r>
    <n v="231978"/>
    <x v="0"/>
    <x v="1"/>
    <x v="0"/>
    <x v="1"/>
    <x v="2"/>
    <x v="180"/>
    <x v="0"/>
    <x v="0"/>
    <s v="Tesseramento"/>
    <x v="1"/>
    <x v="1"/>
    <x v="0"/>
    <m/>
  </r>
  <r>
    <n v="175293"/>
    <x v="0"/>
    <x v="0"/>
    <x v="0"/>
    <x v="0"/>
    <x v="11"/>
    <x v="126"/>
    <x v="0"/>
    <x v="0"/>
    <s v="Tesseramento"/>
    <x v="1"/>
    <x v="0"/>
    <x v="0"/>
    <m/>
  </r>
  <r>
    <n v="231981"/>
    <x v="0"/>
    <x v="1"/>
    <x v="0"/>
    <x v="1"/>
    <x v="2"/>
    <x v="180"/>
    <x v="0"/>
    <x v="0"/>
    <s v="Tesseramento"/>
    <x v="1"/>
    <x v="1"/>
    <x v="0"/>
    <m/>
  </r>
  <r>
    <n v="157556"/>
    <x v="0"/>
    <x v="0"/>
    <x v="0"/>
    <x v="2"/>
    <x v="11"/>
    <x v="126"/>
    <x v="0"/>
    <x v="0"/>
    <s v="Tesseramento"/>
    <x v="1"/>
    <x v="3"/>
    <x v="0"/>
    <m/>
  </r>
  <r>
    <n v="231977"/>
    <x v="0"/>
    <x v="1"/>
    <x v="0"/>
    <x v="1"/>
    <x v="2"/>
    <x v="180"/>
    <x v="0"/>
    <x v="0"/>
    <s v="Tesseramento"/>
    <x v="1"/>
    <x v="1"/>
    <x v="0"/>
    <m/>
  </r>
  <r>
    <n v="112731"/>
    <x v="0"/>
    <x v="0"/>
    <x v="0"/>
    <x v="0"/>
    <x v="11"/>
    <x v="126"/>
    <x v="0"/>
    <x v="0"/>
    <s v="Tesseramento"/>
    <x v="1"/>
    <x v="3"/>
    <x v="0"/>
    <m/>
  </r>
  <r>
    <n v="56208"/>
    <x v="0"/>
    <x v="0"/>
    <x v="0"/>
    <x v="0"/>
    <x v="11"/>
    <x v="126"/>
    <x v="0"/>
    <x v="0"/>
    <s v="Tesseramento"/>
    <x v="1"/>
    <x v="3"/>
    <x v="0"/>
    <m/>
  </r>
  <r>
    <n v="231979"/>
    <x v="0"/>
    <x v="1"/>
    <x v="0"/>
    <x v="1"/>
    <x v="2"/>
    <x v="180"/>
    <x v="0"/>
    <x v="0"/>
    <s v="Tesseramento"/>
    <x v="1"/>
    <x v="0"/>
    <x v="0"/>
    <m/>
  </r>
  <r>
    <n v="18897"/>
    <x v="0"/>
    <x v="0"/>
    <x v="0"/>
    <x v="0"/>
    <x v="11"/>
    <x v="126"/>
    <x v="0"/>
    <x v="0"/>
    <s v="Tesseramento"/>
    <x v="1"/>
    <x v="3"/>
    <x v="0"/>
    <m/>
  </r>
  <r>
    <n v="62435"/>
    <x v="0"/>
    <x v="0"/>
    <x v="0"/>
    <x v="0"/>
    <x v="11"/>
    <x v="126"/>
    <x v="0"/>
    <x v="0"/>
    <s v="Tesseramento"/>
    <x v="1"/>
    <x v="1"/>
    <x v="0"/>
    <m/>
  </r>
  <r>
    <n v="64977"/>
    <x v="0"/>
    <x v="0"/>
    <x v="0"/>
    <x v="0"/>
    <x v="11"/>
    <x v="126"/>
    <x v="0"/>
    <x v="0"/>
    <s v="Tesseramento"/>
    <x v="1"/>
    <x v="4"/>
    <x v="0"/>
    <m/>
  </r>
  <r>
    <n v="119051"/>
    <x v="0"/>
    <x v="0"/>
    <x v="0"/>
    <x v="0"/>
    <x v="7"/>
    <x v="181"/>
    <x v="0"/>
    <x v="0"/>
    <s v="Tesseramento"/>
    <x v="1"/>
    <x v="4"/>
    <x v="0"/>
    <m/>
  </r>
  <r>
    <n v="225723"/>
    <x v="0"/>
    <x v="0"/>
    <x v="0"/>
    <x v="1"/>
    <x v="11"/>
    <x v="126"/>
    <x v="0"/>
    <x v="0"/>
    <s v="Tesseramento"/>
    <x v="1"/>
    <x v="0"/>
    <x v="0"/>
    <m/>
  </r>
  <r>
    <n v="73517"/>
    <x v="0"/>
    <x v="0"/>
    <x v="0"/>
    <x v="0"/>
    <x v="11"/>
    <x v="126"/>
    <x v="0"/>
    <x v="1"/>
    <s v="Tesseramento"/>
    <x v="1"/>
    <x v="4"/>
    <x v="0"/>
    <m/>
  </r>
  <r>
    <n v="179189"/>
    <x v="0"/>
    <x v="0"/>
    <x v="0"/>
    <x v="2"/>
    <x v="11"/>
    <x v="126"/>
    <x v="0"/>
    <x v="1"/>
    <s v="Tesseramento"/>
    <x v="1"/>
    <x v="4"/>
    <x v="0"/>
    <m/>
  </r>
  <r>
    <n v="23238"/>
    <x v="0"/>
    <x v="0"/>
    <x v="0"/>
    <x v="0"/>
    <x v="11"/>
    <x v="126"/>
    <x v="0"/>
    <x v="1"/>
    <s v="Tesseramento"/>
    <x v="1"/>
    <x v="3"/>
    <x v="0"/>
    <m/>
  </r>
  <r>
    <n v="64981"/>
    <x v="0"/>
    <x v="0"/>
    <x v="0"/>
    <x v="0"/>
    <x v="11"/>
    <x v="126"/>
    <x v="0"/>
    <x v="0"/>
    <s v="Tesseramento"/>
    <x v="1"/>
    <x v="4"/>
    <x v="0"/>
    <m/>
  </r>
  <r>
    <n v="161302"/>
    <x v="0"/>
    <x v="0"/>
    <x v="0"/>
    <x v="2"/>
    <x v="11"/>
    <x v="126"/>
    <x v="0"/>
    <x v="0"/>
    <s v="Tesseramento"/>
    <x v="1"/>
    <x v="0"/>
    <x v="0"/>
    <m/>
  </r>
  <r>
    <n v="94571"/>
    <x v="0"/>
    <x v="0"/>
    <x v="0"/>
    <x v="2"/>
    <x v="11"/>
    <x v="126"/>
    <x v="0"/>
    <x v="0"/>
    <s v="Tesseramento"/>
    <x v="1"/>
    <x v="4"/>
    <x v="0"/>
    <m/>
  </r>
  <r>
    <n v="202274"/>
    <x v="0"/>
    <x v="0"/>
    <x v="0"/>
    <x v="0"/>
    <x v="11"/>
    <x v="126"/>
    <x v="0"/>
    <x v="0"/>
    <s v="Tesseramento"/>
    <x v="1"/>
    <x v="0"/>
    <x v="0"/>
    <m/>
  </r>
  <r>
    <n v="18921"/>
    <x v="0"/>
    <x v="0"/>
    <x v="0"/>
    <x v="0"/>
    <x v="11"/>
    <x v="126"/>
    <x v="0"/>
    <x v="0"/>
    <s v="Tesseramento"/>
    <x v="1"/>
    <x v="4"/>
    <x v="0"/>
    <m/>
  </r>
  <r>
    <n v="236064"/>
    <x v="1"/>
    <x v="1"/>
    <x v="1"/>
    <x v="2"/>
    <x v="11"/>
    <x v="174"/>
    <x v="0"/>
    <x v="1"/>
    <s v="Tesseramento"/>
    <x v="3"/>
    <x v="5"/>
    <x v="0"/>
    <m/>
  </r>
  <r>
    <n v="205707"/>
    <x v="0"/>
    <x v="0"/>
    <x v="0"/>
    <x v="0"/>
    <x v="11"/>
    <x v="126"/>
    <x v="0"/>
    <x v="0"/>
    <s v="Tesseramento"/>
    <x v="1"/>
    <x v="0"/>
    <x v="0"/>
    <m/>
  </r>
  <r>
    <n v="18922"/>
    <x v="0"/>
    <x v="0"/>
    <x v="0"/>
    <x v="0"/>
    <x v="11"/>
    <x v="126"/>
    <x v="0"/>
    <x v="0"/>
    <s v="Tesseramento"/>
    <x v="1"/>
    <x v="3"/>
    <x v="0"/>
    <m/>
  </r>
  <r>
    <n v="79141"/>
    <x v="0"/>
    <x v="0"/>
    <x v="0"/>
    <x v="0"/>
    <x v="11"/>
    <x v="126"/>
    <x v="0"/>
    <x v="0"/>
    <s v="Tesseramento"/>
    <x v="1"/>
    <x v="0"/>
    <x v="0"/>
    <m/>
  </r>
  <r>
    <n v="107563"/>
    <x v="0"/>
    <x v="0"/>
    <x v="0"/>
    <x v="0"/>
    <x v="11"/>
    <x v="126"/>
    <x v="0"/>
    <x v="0"/>
    <s v="Tesseramento"/>
    <x v="1"/>
    <x v="4"/>
    <x v="0"/>
    <m/>
  </r>
  <r>
    <n v="29872"/>
    <x v="0"/>
    <x v="0"/>
    <x v="0"/>
    <x v="0"/>
    <x v="11"/>
    <x v="126"/>
    <x v="0"/>
    <x v="0"/>
    <s v="Tesseramento"/>
    <x v="1"/>
    <x v="4"/>
    <x v="0"/>
    <m/>
  </r>
  <r>
    <n v="148966"/>
    <x v="0"/>
    <x v="0"/>
    <x v="0"/>
    <x v="0"/>
    <x v="11"/>
    <x v="126"/>
    <x v="0"/>
    <x v="0"/>
    <s v="Tesseramento"/>
    <x v="1"/>
    <x v="3"/>
    <x v="0"/>
    <m/>
  </r>
  <r>
    <n v="20126"/>
    <x v="0"/>
    <x v="0"/>
    <x v="0"/>
    <x v="0"/>
    <x v="11"/>
    <x v="126"/>
    <x v="0"/>
    <x v="0"/>
    <s v="Tesseramento"/>
    <x v="1"/>
    <x v="4"/>
    <x v="0"/>
    <m/>
  </r>
  <r>
    <n v="217205"/>
    <x v="0"/>
    <x v="0"/>
    <x v="0"/>
    <x v="0"/>
    <x v="11"/>
    <x v="126"/>
    <x v="0"/>
    <x v="0"/>
    <s v="Tesseramento"/>
    <x v="1"/>
    <x v="1"/>
    <x v="0"/>
    <m/>
  </r>
  <r>
    <n v="81007"/>
    <x v="0"/>
    <x v="0"/>
    <x v="0"/>
    <x v="0"/>
    <x v="11"/>
    <x v="126"/>
    <x v="0"/>
    <x v="0"/>
    <s v="Tesseramento"/>
    <x v="1"/>
    <x v="3"/>
    <x v="0"/>
    <m/>
  </r>
  <r>
    <n v="50903"/>
    <x v="0"/>
    <x v="0"/>
    <x v="0"/>
    <x v="0"/>
    <x v="11"/>
    <x v="126"/>
    <x v="0"/>
    <x v="0"/>
    <s v="Tesseramento"/>
    <x v="1"/>
    <x v="4"/>
    <x v="0"/>
    <m/>
  </r>
  <r>
    <n v="140822"/>
    <x v="0"/>
    <x v="0"/>
    <x v="0"/>
    <x v="0"/>
    <x v="11"/>
    <x v="126"/>
    <x v="0"/>
    <x v="0"/>
    <s v="Tesseramento"/>
    <x v="1"/>
    <x v="0"/>
    <x v="0"/>
    <m/>
  </r>
  <r>
    <n v="227983"/>
    <x v="0"/>
    <x v="0"/>
    <x v="0"/>
    <x v="1"/>
    <x v="11"/>
    <x v="126"/>
    <x v="0"/>
    <x v="1"/>
    <s v="Tesseramento"/>
    <x v="1"/>
    <x v="0"/>
    <x v="0"/>
    <m/>
  </r>
  <r>
    <n v="210616"/>
    <x v="0"/>
    <x v="0"/>
    <x v="0"/>
    <x v="0"/>
    <x v="11"/>
    <x v="126"/>
    <x v="0"/>
    <x v="0"/>
    <s v="Tesseramento"/>
    <x v="1"/>
    <x v="0"/>
    <x v="0"/>
    <m/>
  </r>
  <r>
    <n v="101114"/>
    <x v="0"/>
    <x v="0"/>
    <x v="0"/>
    <x v="0"/>
    <x v="11"/>
    <x v="126"/>
    <x v="0"/>
    <x v="0"/>
    <s v="Tesseramento"/>
    <x v="1"/>
    <x v="3"/>
    <x v="0"/>
    <m/>
  </r>
  <r>
    <n v="58258"/>
    <x v="0"/>
    <x v="0"/>
    <x v="0"/>
    <x v="1"/>
    <x v="11"/>
    <x v="126"/>
    <x v="0"/>
    <x v="0"/>
    <s v="Tesseramento"/>
    <x v="1"/>
    <x v="3"/>
    <x v="0"/>
    <m/>
  </r>
  <r>
    <n v="148197"/>
    <x v="0"/>
    <x v="0"/>
    <x v="0"/>
    <x v="0"/>
    <x v="11"/>
    <x v="126"/>
    <x v="0"/>
    <x v="0"/>
    <s v="Tesseramento"/>
    <x v="1"/>
    <x v="4"/>
    <x v="0"/>
    <m/>
  </r>
  <r>
    <n v="73509"/>
    <x v="0"/>
    <x v="0"/>
    <x v="0"/>
    <x v="2"/>
    <x v="11"/>
    <x v="126"/>
    <x v="0"/>
    <x v="1"/>
    <s v="Tesseramento"/>
    <x v="1"/>
    <x v="4"/>
    <x v="0"/>
    <m/>
  </r>
  <r>
    <n v="174871"/>
    <x v="0"/>
    <x v="0"/>
    <x v="0"/>
    <x v="0"/>
    <x v="11"/>
    <x v="126"/>
    <x v="0"/>
    <x v="1"/>
    <s v="Tesseramento"/>
    <x v="1"/>
    <x v="0"/>
    <x v="0"/>
    <m/>
  </r>
  <r>
    <n v="18933"/>
    <x v="0"/>
    <x v="0"/>
    <x v="0"/>
    <x v="0"/>
    <x v="11"/>
    <x v="126"/>
    <x v="0"/>
    <x v="0"/>
    <s v="Tesseramento"/>
    <x v="1"/>
    <x v="0"/>
    <x v="0"/>
    <m/>
  </r>
  <r>
    <n v="18931"/>
    <x v="0"/>
    <x v="0"/>
    <x v="0"/>
    <x v="0"/>
    <x v="11"/>
    <x v="126"/>
    <x v="0"/>
    <x v="0"/>
    <s v="Tesseramento"/>
    <x v="1"/>
    <x v="4"/>
    <x v="0"/>
    <m/>
  </r>
  <r>
    <n v="94737"/>
    <x v="0"/>
    <x v="0"/>
    <x v="0"/>
    <x v="0"/>
    <x v="11"/>
    <x v="126"/>
    <x v="0"/>
    <x v="0"/>
    <s v="Tesseramento"/>
    <x v="1"/>
    <x v="0"/>
    <x v="0"/>
    <m/>
  </r>
  <r>
    <n v="174872"/>
    <x v="0"/>
    <x v="0"/>
    <x v="0"/>
    <x v="0"/>
    <x v="11"/>
    <x v="126"/>
    <x v="0"/>
    <x v="0"/>
    <s v="Tesseramento"/>
    <x v="1"/>
    <x v="0"/>
    <x v="0"/>
    <m/>
  </r>
  <r>
    <n v="229923"/>
    <x v="0"/>
    <x v="1"/>
    <x v="0"/>
    <x v="2"/>
    <x v="7"/>
    <x v="168"/>
    <x v="0"/>
    <x v="0"/>
    <s v="Tesseramento"/>
    <x v="1"/>
    <x v="4"/>
    <x v="0"/>
    <m/>
  </r>
  <r>
    <n v="92883"/>
    <x v="0"/>
    <x v="0"/>
    <x v="0"/>
    <x v="1"/>
    <x v="11"/>
    <x v="126"/>
    <x v="0"/>
    <x v="1"/>
    <s v="Tesseramento"/>
    <x v="1"/>
    <x v="4"/>
    <x v="0"/>
    <m/>
  </r>
  <r>
    <n v="18937"/>
    <x v="0"/>
    <x v="0"/>
    <x v="0"/>
    <x v="0"/>
    <x v="11"/>
    <x v="126"/>
    <x v="0"/>
    <x v="0"/>
    <s v="Tesseramento"/>
    <x v="1"/>
    <x v="3"/>
    <x v="0"/>
    <m/>
  </r>
  <r>
    <n v="122244"/>
    <x v="0"/>
    <x v="0"/>
    <x v="0"/>
    <x v="0"/>
    <x v="11"/>
    <x v="126"/>
    <x v="0"/>
    <x v="1"/>
    <s v="Tesseramento"/>
    <x v="1"/>
    <x v="3"/>
    <x v="0"/>
    <m/>
  </r>
  <r>
    <n v="202276"/>
    <x v="0"/>
    <x v="0"/>
    <x v="0"/>
    <x v="0"/>
    <x v="11"/>
    <x v="126"/>
    <x v="0"/>
    <x v="1"/>
    <s v="Tesseramento"/>
    <x v="1"/>
    <x v="0"/>
    <x v="0"/>
    <m/>
  </r>
  <r>
    <n v="141094"/>
    <x v="0"/>
    <x v="0"/>
    <x v="0"/>
    <x v="0"/>
    <x v="11"/>
    <x v="126"/>
    <x v="0"/>
    <x v="1"/>
    <s v="Tesseramento"/>
    <x v="1"/>
    <x v="3"/>
    <x v="0"/>
    <m/>
  </r>
  <r>
    <n v="144803"/>
    <x v="0"/>
    <x v="0"/>
    <x v="0"/>
    <x v="0"/>
    <x v="11"/>
    <x v="126"/>
    <x v="0"/>
    <x v="0"/>
    <s v="Tesseramento"/>
    <x v="1"/>
    <x v="0"/>
    <x v="0"/>
    <m/>
  </r>
  <r>
    <n v="134686"/>
    <x v="0"/>
    <x v="0"/>
    <x v="0"/>
    <x v="0"/>
    <x v="11"/>
    <x v="126"/>
    <x v="0"/>
    <x v="0"/>
    <s v="Tesseramento"/>
    <x v="1"/>
    <x v="4"/>
    <x v="0"/>
    <m/>
  </r>
  <r>
    <n v="114448"/>
    <x v="0"/>
    <x v="0"/>
    <x v="0"/>
    <x v="0"/>
    <x v="11"/>
    <x v="126"/>
    <x v="0"/>
    <x v="0"/>
    <s v="Tesseramento"/>
    <x v="1"/>
    <x v="1"/>
    <x v="0"/>
    <m/>
  </r>
  <r>
    <n v="144526"/>
    <x v="0"/>
    <x v="0"/>
    <x v="2"/>
    <x v="0"/>
    <x v="7"/>
    <x v="74"/>
    <x v="0"/>
    <x v="0"/>
    <s v="Tesseramento"/>
    <x v="1"/>
    <x v="1"/>
    <x v="0"/>
    <m/>
  </r>
  <r>
    <n v="116769"/>
    <x v="0"/>
    <x v="0"/>
    <x v="0"/>
    <x v="0"/>
    <x v="11"/>
    <x v="126"/>
    <x v="0"/>
    <x v="0"/>
    <s v="Tesseramento"/>
    <x v="1"/>
    <x v="3"/>
    <x v="0"/>
    <m/>
  </r>
  <r>
    <n v="114449"/>
    <x v="0"/>
    <x v="0"/>
    <x v="0"/>
    <x v="0"/>
    <x v="11"/>
    <x v="126"/>
    <x v="0"/>
    <x v="0"/>
    <s v="Tesseramento"/>
    <x v="1"/>
    <x v="3"/>
    <x v="0"/>
    <m/>
  </r>
  <r>
    <n v="124561"/>
    <x v="0"/>
    <x v="0"/>
    <x v="0"/>
    <x v="0"/>
    <x v="11"/>
    <x v="126"/>
    <x v="0"/>
    <x v="0"/>
    <s v="Tesseramento"/>
    <x v="1"/>
    <x v="1"/>
    <x v="0"/>
    <m/>
  </r>
  <r>
    <n v="84782"/>
    <x v="0"/>
    <x v="0"/>
    <x v="0"/>
    <x v="0"/>
    <x v="11"/>
    <x v="126"/>
    <x v="0"/>
    <x v="0"/>
    <s v="Tesseramento"/>
    <x v="1"/>
    <x v="4"/>
    <x v="0"/>
    <m/>
  </r>
  <r>
    <n v="79915"/>
    <x v="0"/>
    <x v="0"/>
    <x v="0"/>
    <x v="0"/>
    <x v="11"/>
    <x v="126"/>
    <x v="0"/>
    <x v="0"/>
    <s v="Tesseramento"/>
    <x v="1"/>
    <x v="4"/>
    <x v="0"/>
    <m/>
  </r>
  <r>
    <n v="137968"/>
    <x v="0"/>
    <x v="0"/>
    <x v="0"/>
    <x v="0"/>
    <x v="11"/>
    <x v="126"/>
    <x v="0"/>
    <x v="0"/>
    <s v="Tesseramento"/>
    <x v="1"/>
    <x v="3"/>
    <x v="0"/>
    <m/>
  </r>
  <r>
    <n v="153999"/>
    <x v="0"/>
    <x v="0"/>
    <x v="0"/>
    <x v="0"/>
    <x v="11"/>
    <x v="126"/>
    <x v="0"/>
    <x v="0"/>
    <s v="Tesseramento"/>
    <x v="1"/>
    <x v="0"/>
    <x v="0"/>
    <m/>
  </r>
  <r>
    <n v="18953"/>
    <x v="0"/>
    <x v="0"/>
    <x v="0"/>
    <x v="0"/>
    <x v="11"/>
    <x v="126"/>
    <x v="0"/>
    <x v="0"/>
    <s v="Tesseramento"/>
    <x v="1"/>
    <x v="4"/>
    <x v="0"/>
    <m/>
  </r>
  <r>
    <n v="236065"/>
    <x v="1"/>
    <x v="1"/>
    <x v="1"/>
    <x v="2"/>
    <x v="11"/>
    <x v="174"/>
    <x v="0"/>
    <x v="0"/>
    <s v="Tesseramento"/>
    <x v="3"/>
    <x v="5"/>
    <x v="0"/>
    <m/>
  </r>
  <r>
    <n v="132632"/>
    <x v="0"/>
    <x v="0"/>
    <x v="0"/>
    <x v="0"/>
    <x v="11"/>
    <x v="126"/>
    <x v="0"/>
    <x v="0"/>
    <s v="Tesseramento"/>
    <x v="1"/>
    <x v="3"/>
    <x v="0"/>
    <m/>
  </r>
  <r>
    <n v="68361"/>
    <x v="0"/>
    <x v="0"/>
    <x v="0"/>
    <x v="0"/>
    <x v="11"/>
    <x v="126"/>
    <x v="0"/>
    <x v="1"/>
    <s v="Tesseramento"/>
    <x v="1"/>
    <x v="4"/>
    <x v="0"/>
    <m/>
  </r>
  <r>
    <n v="161305"/>
    <x v="0"/>
    <x v="0"/>
    <x v="0"/>
    <x v="2"/>
    <x v="11"/>
    <x v="126"/>
    <x v="0"/>
    <x v="0"/>
    <s v="Tesseramento"/>
    <x v="1"/>
    <x v="1"/>
    <x v="0"/>
    <m/>
  </r>
  <r>
    <n v="185376"/>
    <x v="0"/>
    <x v="0"/>
    <x v="0"/>
    <x v="1"/>
    <x v="11"/>
    <x v="126"/>
    <x v="0"/>
    <x v="0"/>
    <s v="Tesseramento"/>
    <x v="1"/>
    <x v="4"/>
    <x v="0"/>
    <m/>
  </r>
  <r>
    <n v="164345"/>
    <x v="0"/>
    <x v="0"/>
    <x v="0"/>
    <x v="0"/>
    <x v="11"/>
    <x v="126"/>
    <x v="0"/>
    <x v="1"/>
    <s v="Tesseramento"/>
    <x v="1"/>
    <x v="3"/>
    <x v="0"/>
    <m/>
  </r>
  <r>
    <n v="143120"/>
    <x v="0"/>
    <x v="0"/>
    <x v="0"/>
    <x v="0"/>
    <x v="11"/>
    <x v="126"/>
    <x v="0"/>
    <x v="0"/>
    <s v="Tesseramento"/>
    <x v="1"/>
    <x v="4"/>
    <x v="0"/>
    <m/>
  </r>
  <r>
    <n v="161306"/>
    <x v="0"/>
    <x v="0"/>
    <x v="0"/>
    <x v="2"/>
    <x v="11"/>
    <x v="126"/>
    <x v="0"/>
    <x v="1"/>
    <s v="Tesseramento"/>
    <x v="1"/>
    <x v="0"/>
    <x v="0"/>
    <m/>
  </r>
  <r>
    <n v="144464"/>
    <x v="0"/>
    <x v="0"/>
    <x v="0"/>
    <x v="1"/>
    <x v="11"/>
    <x v="142"/>
    <x v="0"/>
    <x v="0"/>
    <s v="Tesseramento"/>
    <x v="1"/>
    <x v="4"/>
    <x v="0"/>
    <m/>
  </r>
  <r>
    <n v="20895"/>
    <x v="0"/>
    <x v="0"/>
    <x v="0"/>
    <x v="0"/>
    <x v="11"/>
    <x v="126"/>
    <x v="0"/>
    <x v="0"/>
    <s v="Tesseramento"/>
    <x v="1"/>
    <x v="4"/>
    <x v="0"/>
    <m/>
  </r>
  <r>
    <n v="18970"/>
    <x v="0"/>
    <x v="0"/>
    <x v="0"/>
    <x v="0"/>
    <x v="11"/>
    <x v="126"/>
    <x v="0"/>
    <x v="0"/>
    <s v="Tesseramento"/>
    <x v="1"/>
    <x v="4"/>
    <x v="0"/>
    <m/>
  </r>
  <r>
    <n v="18973"/>
    <x v="0"/>
    <x v="0"/>
    <x v="0"/>
    <x v="0"/>
    <x v="11"/>
    <x v="126"/>
    <x v="0"/>
    <x v="0"/>
    <s v="Tesseramento"/>
    <x v="1"/>
    <x v="4"/>
    <x v="0"/>
    <m/>
  </r>
  <r>
    <n v="96704"/>
    <x v="0"/>
    <x v="0"/>
    <x v="0"/>
    <x v="1"/>
    <x v="11"/>
    <x v="126"/>
    <x v="0"/>
    <x v="1"/>
    <s v="Tesseramento"/>
    <x v="1"/>
    <x v="3"/>
    <x v="0"/>
    <m/>
  </r>
  <r>
    <n v="96703"/>
    <x v="0"/>
    <x v="0"/>
    <x v="0"/>
    <x v="0"/>
    <x v="11"/>
    <x v="126"/>
    <x v="0"/>
    <x v="0"/>
    <s v="Tesseramento"/>
    <x v="1"/>
    <x v="1"/>
    <x v="0"/>
    <m/>
  </r>
  <r>
    <n v="202277"/>
    <x v="0"/>
    <x v="0"/>
    <x v="0"/>
    <x v="0"/>
    <x v="11"/>
    <x v="126"/>
    <x v="0"/>
    <x v="0"/>
    <s v="Tesseramento"/>
    <x v="1"/>
    <x v="0"/>
    <x v="0"/>
    <m/>
  </r>
  <r>
    <n v="42595"/>
    <x v="0"/>
    <x v="0"/>
    <x v="0"/>
    <x v="0"/>
    <x v="11"/>
    <x v="126"/>
    <x v="0"/>
    <x v="0"/>
    <s v="Tesseramento"/>
    <x v="1"/>
    <x v="3"/>
    <x v="0"/>
    <m/>
  </r>
  <r>
    <n v="144463"/>
    <x v="0"/>
    <x v="0"/>
    <x v="0"/>
    <x v="0"/>
    <x v="11"/>
    <x v="142"/>
    <x v="0"/>
    <x v="0"/>
    <s v="Tesseramento"/>
    <x v="1"/>
    <x v="4"/>
    <x v="0"/>
    <m/>
  </r>
  <r>
    <n v="42596"/>
    <x v="0"/>
    <x v="0"/>
    <x v="0"/>
    <x v="0"/>
    <x v="11"/>
    <x v="126"/>
    <x v="0"/>
    <x v="0"/>
    <s v="Tesseramento"/>
    <x v="1"/>
    <x v="1"/>
    <x v="0"/>
    <m/>
  </r>
  <r>
    <n v="18657"/>
    <x v="0"/>
    <x v="0"/>
    <x v="0"/>
    <x v="0"/>
    <x v="11"/>
    <x v="126"/>
    <x v="0"/>
    <x v="1"/>
    <s v="Tesseramento"/>
    <x v="1"/>
    <x v="4"/>
    <x v="0"/>
    <m/>
  </r>
  <r>
    <n v="144465"/>
    <x v="0"/>
    <x v="0"/>
    <x v="0"/>
    <x v="1"/>
    <x v="11"/>
    <x v="142"/>
    <x v="0"/>
    <x v="0"/>
    <s v="Tesseramento"/>
    <x v="1"/>
    <x v="4"/>
    <x v="0"/>
    <m/>
  </r>
  <r>
    <n v="154000"/>
    <x v="0"/>
    <x v="0"/>
    <x v="0"/>
    <x v="2"/>
    <x v="11"/>
    <x v="126"/>
    <x v="0"/>
    <x v="1"/>
    <s v="Tesseramento"/>
    <x v="1"/>
    <x v="3"/>
    <x v="0"/>
    <m/>
  </r>
  <r>
    <n v="51129"/>
    <x v="0"/>
    <x v="0"/>
    <x v="0"/>
    <x v="0"/>
    <x v="11"/>
    <x v="126"/>
    <x v="0"/>
    <x v="1"/>
    <s v="Tesseramento"/>
    <x v="1"/>
    <x v="4"/>
    <x v="0"/>
    <m/>
  </r>
  <r>
    <n v="143895"/>
    <x v="0"/>
    <x v="0"/>
    <x v="0"/>
    <x v="0"/>
    <x v="11"/>
    <x v="126"/>
    <x v="0"/>
    <x v="0"/>
    <s v="Tesseramento"/>
    <x v="1"/>
    <x v="4"/>
    <x v="0"/>
    <m/>
  </r>
  <r>
    <n v="78696"/>
    <x v="0"/>
    <x v="0"/>
    <x v="0"/>
    <x v="0"/>
    <x v="11"/>
    <x v="126"/>
    <x v="0"/>
    <x v="0"/>
    <s v="Tesseramento"/>
    <x v="1"/>
    <x v="0"/>
    <x v="0"/>
    <m/>
  </r>
  <r>
    <n v="18992"/>
    <x v="0"/>
    <x v="0"/>
    <x v="0"/>
    <x v="0"/>
    <x v="11"/>
    <x v="126"/>
    <x v="0"/>
    <x v="1"/>
    <s v="Tesseramento"/>
    <x v="1"/>
    <x v="4"/>
    <x v="0"/>
    <m/>
  </r>
  <r>
    <n v="84783"/>
    <x v="0"/>
    <x v="0"/>
    <x v="0"/>
    <x v="0"/>
    <x v="11"/>
    <x v="126"/>
    <x v="0"/>
    <x v="0"/>
    <s v="Tesseramento"/>
    <x v="1"/>
    <x v="4"/>
    <x v="0"/>
    <m/>
  </r>
  <r>
    <n v="199246"/>
    <x v="0"/>
    <x v="0"/>
    <x v="0"/>
    <x v="0"/>
    <x v="11"/>
    <x v="126"/>
    <x v="0"/>
    <x v="0"/>
    <s v="Tesseramento"/>
    <x v="1"/>
    <x v="4"/>
    <x v="0"/>
    <m/>
  </r>
  <r>
    <n v="18732"/>
    <x v="0"/>
    <x v="0"/>
    <x v="0"/>
    <x v="0"/>
    <x v="11"/>
    <x v="126"/>
    <x v="0"/>
    <x v="1"/>
    <s v="Tesseramento"/>
    <x v="1"/>
    <x v="4"/>
    <x v="0"/>
    <m/>
  </r>
  <r>
    <n v="229553"/>
    <x v="1"/>
    <x v="0"/>
    <x v="0"/>
    <x v="2"/>
    <x v="7"/>
    <x v="182"/>
    <x v="0"/>
    <x v="0"/>
    <s v="Tesseramento"/>
    <x v="1"/>
    <x v="7"/>
    <x v="0"/>
    <m/>
  </r>
  <r>
    <n v="102249"/>
    <x v="0"/>
    <x v="0"/>
    <x v="0"/>
    <x v="0"/>
    <x v="7"/>
    <x v="182"/>
    <x v="0"/>
    <x v="0"/>
    <s v="Tesseramento"/>
    <x v="1"/>
    <x v="0"/>
    <x v="0"/>
    <m/>
  </r>
  <r>
    <n v="18799"/>
    <x v="0"/>
    <x v="0"/>
    <x v="0"/>
    <x v="0"/>
    <x v="11"/>
    <x v="126"/>
    <x v="0"/>
    <x v="1"/>
    <s v="Tesseramento"/>
    <x v="1"/>
    <x v="4"/>
    <x v="0"/>
    <m/>
  </r>
  <r>
    <n v="84340"/>
    <x v="0"/>
    <x v="0"/>
    <x v="0"/>
    <x v="0"/>
    <x v="7"/>
    <x v="182"/>
    <x v="0"/>
    <x v="0"/>
    <s v="Tesseramento"/>
    <x v="1"/>
    <x v="3"/>
    <x v="0"/>
    <m/>
  </r>
  <r>
    <n v="236066"/>
    <x v="1"/>
    <x v="1"/>
    <x v="1"/>
    <x v="3"/>
    <x v="11"/>
    <x v="174"/>
    <x v="0"/>
    <x v="0"/>
    <s v="Tesseramento"/>
    <x v="3"/>
    <x v="5"/>
    <x v="0"/>
    <m/>
  </r>
  <r>
    <n v="198815"/>
    <x v="0"/>
    <x v="0"/>
    <x v="0"/>
    <x v="0"/>
    <x v="11"/>
    <x v="126"/>
    <x v="0"/>
    <x v="0"/>
    <s v="Tesseramento"/>
    <x v="1"/>
    <x v="3"/>
    <x v="0"/>
    <m/>
  </r>
  <r>
    <n v="19004"/>
    <x v="0"/>
    <x v="0"/>
    <x v="0"/>
    <x v="0"/>
    <x v="11"/>
    <x v="126"/>
    <x v="0"/>
    <x v="0"/>
    <s v="Tesseramento"/>
    <x v="1"/>
    <x v="4"/>
    <x v="0"/>
    <m/>
  </r>
  <r>
    <n v="86029"/>
    <x v="0"/>
    <x v="0"/>
    <x v="0"/>
    <x v="0"/>
    <x v="11"/>
    <x v="126"/>
    <x v="0"/>
    <x v="0"/>
    <s v="Tesseramento"/>
    <x v="1"/>
    <x v="0"/>
    <x v="0"/>
    <m/>
  </r>
  <r>
    <n v="124003"/>
    <x v="0"/>
    <x v="0"/>
    <x v="0"/>
    <x v="0"/>
    <x v="7"/>
    <x v="182"/>
    <x v="0"/>
    <x v="0"/>
    <s v="Tesseramento"/>
    <x v="1"/>
    <x v="0"/>
    <x v="0"/>
    <m/>
  </r>
  <r>
    <n v="113699"/>
    <x v="0"/>
    <x v="0"/>
    <x v="0"/>
    <x v="0"/>
    <x v="7"/>
    <x v="183"/>
    <x v="0"/>
    <x v="1"/>
    <s v="Tesseramento"/>
    <x v="0"/>
    <x v="4"/>
    <x v="0"/>
    <m/>
  </r>
  <r>
    <n v="144683"/>
    <x v="0"/>
    <x v="0"/>
    <x v="0"/>
    <x v="3"/>
    <x v="7"/>
    <x v="182"/>
    <x v="0"/>
    <x v="0"/>
    <s v="Tesseramento"/>
    <x v="1"/>
    <x v="0"/>
    <x v="0"/>
    <m/>
  </r>
  <r>
    <n v="182703"/>
    <x v="1"/>
    <x v="0"/>
    <x v="0"/>
    <x v="0"/>
    <x v="7"/>
    <x v="182"/>
    <x v="0"/>
    <x v="0"/>
    <s v="Tesseramento"/>
    <x v="1"/>
    <x v="7"/>
    <x v="0"/>
    <m/>
  </r>
  <r>
    <n v="53945"/>
    <x v="0"/>
    <x v="0"/>
    <x v="0"/>
    <x v="0"/>
    <x v="11"/>
    <x v="126"/>
    <x v="0"/>
    <x v="1"/>
    <s v="Tesseramento"/>
    <x v="1"/>
    <x v="4"/>
    <x v="0"/>
    <m/>
  </r>
  <r>
    <n v="182702"/>
    <x v="0"/>
    <x v="0"/>
    <x v="0"/>
    <x v="0"/>
    <x v="7"/>
    <x v="182"/>
    <x v="0"/>
    <x v="0"/>
    <s v="Tesseramento"/>
    <x v="1"/>
    <x v="3"/>
    <x v="0"/>
    <m/>
  </r>
  <r>
    <n v="18880"/>
    <x v="0"/>
    <x v="0"/>
    <x v="0"/>
    <x v="0"/>
    <x v="11"/>
    <x v="126"/>
    <x v="0"/>
    <x v="1"/>
    <s v="Tesseramento"/>
    <x v="1"/>
    <x v="3"/>
    <x v="0"/>
    <m/>
  </r>
  <r>
    <n v="4536"/>
    <x v="0"/>
    <x v="0"/>
    <x v="0"/>
    <x v="0"/>
    <x v="7"/>
    <x v="182"/>
    <x v="0"/>
    <x v="0"/>
    <s v="Tesseramento"/>
    <x v="1"/>
    <x v="4"/>
    <x v="0"/>
    <m/>
  </r>
  <r>
    <n v="117447"/>
    <x v="0"/>
    <x v="0"/>
    <x v="0"/>
    <x v="0"/>
    <x v="11"/>
    <x v="126"/>
    <x v="0"/>
    <x v="0"/>
    <s v="Tesseramento"/>
    <x v="1"/>
    <x v="0"/>
    <x v="0"/>
    <m/>
  </r>
  <r>
    <n v="190476"/>
    <x v="0"/>
    <x v="0"/>
    <x v="0"/>
    <x v="0"/>
    <x v="7"/>
    <x v="182"/>
    <x v="0"/>
    <x v="1"/>
    <s v="Tesseramento"/>
    <x v="1"/>
    <x v="0"/>
    <x v="0"/>
    <m/>
  </r>
  <r>
    <n v="94379"/>
    <x v="0"/>
    <x v="0"/>
    <x v="0"/>
    <x v="0"/>
    <x v="7"/>
    <x v="182"/>
    <x v="0"/>
    <x v="0"/>
    <s v="Tesseramento"/>
    <x v="1"/>
    <x v="0"/>
    <x v="0"/>
    <m/>
  </r>
  <r>
    <n v="212442"/>
    <x v="0"/>
    <x v="0"/>
    <x v="0"/>
    <x v="2"/>
    <x v="11"/>
    <x v="126"/>
    <x v="0"/>
    <x v="1"/>
    <s v="Tesseramento"/>
    <x v="1"/>
    <x v="4"/>
    <x v="0"/>
    <m/>
  </r>
  <r>
    <n v="19013"/>
    <x v="0"/>
    <x v="0"/>
    <x v="0"/>
    <x v="0"/>
    <x v="11"/>
    <x v="126"/>
    <x v="0"/>
    <x v="0"/>
    <s v="Tesseramento"/>
    <x v="1"/>
    <x v="4"/>
    <x v="0"/>
    <m/>
  </r>
  <r>
    <n v="19011"/>
    <x v="0"/>
    <x v="0"/>
    <x v="0"/>
    <x v="0"/>
    <x v="11"/>
    <x v="126"/>
    <x v="0"/>
    <x v="0"/>
    <s v="Tesseramento"/>
    <x v="1"/>
    <x v="4"/>
    <x v="0"/>
    <m/>
  </r>
  <r>
    <n v="101116"/>
    <x v="0"/>
    <x v="0"/>
    <x v="0"/>
    <x v="0"/>
    <x v="11"/>
    <x v="126"/>
    <x v="0"/>
    <x v="1"/>
    <s v="Tesseramento"/>
    <x v="1"/>
    <x v="4"/>
    <x v="0"/>
    <m/>
  </r>
  <r>
    <n v="91055"/>
    <x v="0"/>
    <x v="0"/>
    <x v="0"/>
    <x v="0"/>
    <x v="7"/>
    <x v="182"/>
    <x v="0"/>
    <x v="0"/>
    <s v="Tesseramento"/>
    <x v="1"/>
    <x v="0"/>
    <x v="0"/>
    <m/>
  </r>
  <r>
    <n v="112732"/>
    <x v="0"/>
    <x v="0"/>
    <x v="0"/>
    <x v="0"/>
    <x v="11"/>
    <x v="126"/>
    <x v="0"/>
    <x v="1"/>
    <s v="Tesseramento"/>
    <x v="1"/>
    <x v="4"/>
    <x v="0"/>
    <m/>
  </r>
  <r>
    <n v="154002"/>
    <x v="0"/>
    <x v="0"/>
    <x v="0"/>
    <x v="0"/>
    <x v="11"/>
    <x v="126"/>
    <x v="0"/>
    <x v="0"/>
    <s v="Tesseramento"/>
    <x v="1"/>
    <x v="0"/>
    <x v="0"/>
    <m/>
  </r>
  <r>
    <n v="82759"/>
    <x v="0"/>
    <x v="0"/>
    <x v="0"/>
    <x v="1"/>
    <x v="7"/>
    <x v="183"/>
    <x v="0"/>
    <x v="0"/>
    <s v="Tesseramento"/>
    <x v="0"/>
    <x v="3"/>
    <x v="0"/>
    <m/>
  </r>
  <r>
    <n v="132631"/>
    <x v="0"/>
    <x v="0"/>
    <x v="0"/>
    <x v="0"/>
    <x v="11"/>
    <x v="126"/>
    <x v="0"/>
    <x v="1"/>
    <s v="Tesseramento"/>
    <x v="1"/>
    <x v="4"/>
    <x v="0"/>
    <m/>
  </r>
  <r>
    <n v="58261"/>
    <x v="0"/>
    <x v="0"/>
    <x v="0"/>
    <x v="0"/>
    <x v="11"/>
    <x v="126"/>
    <x v="0"/>
    <x v="0"/>
    <s v="Tesseramento"/>
    <x v="1"/>
    <x v="0"/>
    <x v="0"/>
    <m/>
  </r>
  <r>
    <n v="84343"/>
    <x v="0"/>
    <x v="0"/>
    <x v="0"/>
    <x v="0"/>
    <x v="7"/>
    <x v="182"/>
    <x v="0"/>
    <x v="0"/>
    <s v="Tesseramento"/>
    <x v="1"/>
    <x v="1"/>
    <x v="0"/>
    <m/>
  </r>
  <r>
    <n v="122231"/>
    <x v="0"/>
    <x v="0"/>
    <x v="0"/>
    <x v="0"/>
    <x v="11"/>
    <x v="126"/>
    <x v="0"/>
    <x v="1"/>
    <s v="Tesseramento"/>
    <x v="1"/>
    <x v="3"/>
    <x v="0"/>
    <m/>
  </r>
  <r>
    <n v="22601"/>
    <x v="0"/>
    <x v="0"/>
    <x v="0"/>
    <x v="0"/>
    <x v="7"/>
    <x v="182"/>
    <x v="0"/>
    <x v="0"/>
    <s v="Tesseramento"/>
    <x v="1"/>
    <x v="4"/>
    <x v="0"/>
    <m/>
  </r>
  <r>
    <n v="22602"/>
    <x v="0"/>
    <x v="0"/>
    <x v="0"/>
    <x v="0"/>
    <x v="7"/>
    <x v="182"/>
    <x v="0"/>
    <x v="0"/>
    <s v="Tesseramento"/>
    <x v="1"/>
    <x v="0"/>
    <x v="0"/>
    <m/>
  </r>
  <r>
    <n v="95111"/>
    <x v="0"/>
    <x v="0"/>
    <x v="0"/>
    <x v="0"/>
    <x v="7"/>
    <x v="182"/>
    <x v="0"/>
    <x v="0"/>
    <s v="Tesseramento"/>
    <x v="1"/>
    <x v="0"/>
    <x v="0"/>
    <m/>
  </r>
  <r>
    <n v="229917"/>
    <x v="0"/>
    <x v="1"/>
    <x v="0"/>
    <x v="2"/>
    <x v="7"/>
    <x v="168"/>
    <x v="0"/>
    <x v="0"/>
    <s v="Tesseramento"/>
    <x v="1"/>
    <x v="1"/>
    <x v="0"/>
    <m/>
  </r>
  <r>
    <n v="48508"/>
    <x v="0"/>
    <x v="0"/>
    <x v="0"/>
    <x v="0"/>
    <x v="7"/>
    <x v="183"/>
    <x v="0"/>
    <x v="0"/>
    <s v="Tesseramento"/>
    <x v="0"/>
    <x v="4"/>
    <x v="0"/>
    <m/>
  </r>
  <r>
    <n v="69679"/>
    <x v="0"/>
    <x v="0"/>
    <x v="0"/>
    <x v="0"/>
    <x v="7"/>
    <x v="182"/>
    <x v="0"/>
    <x v="0"/>
    <s v="Tesseramento"/>
    <x v="1"/>
    <x v="1"/>
    <x v="0"/>
    <m/>
  </r>
  <r>
    <n v="39961"/>
    <x v="0"/>
    <x v="0"/>
    <x v="0"/>
    <x v="0"/>
    <x v="7"/>
    <x v="182"/>
    <x v="0"/>
    <x v="0"/>
    <s v="Tesseramento"/>
    <x v="1"/>
    <x v="0"/>
    <x v="0"/>
    <m/>
  </r>
  <r>
    <n v="22615"/>
    <x v="0"/>
    <x v="0"/>
    <x v="0"/>
    <x v="0"/>
    <x v="7"/>
    <x v="182"/>
    <x v="0"/>
    <x v="0"/>
    <s v="Tesseramento"/>
    <x v="1"/>
    <x v="0"/>
    <x v="0"/>
    <m/>
  </r>
  <r>
    <n v="12196"/>
    <x v="0"/>
    <x v="0"/>
    <x v="0"/>
    <x v="0"/>
    <x v="7"/>
    <x v="183"/>
    <x v="0"/>
    <x v="0"/>
    <s v="Tesseramento"/>
    <x v="0"/>
    <x v="4"/>
    <x v="0"/>
    <m/>
  </r>
  <r>
    <n v="79444"/>
    <x v="0"/>
    <x v="0"/>
    <x v="0"/>
    <x v="0"/>
    <x v="7"/>
    <x v="182"/>
    <x v="0"/>
    <x v="0"/>
    <s v="Tesseramento"/>
    <x v="1"/>
    <x v="0"/>
    <x v="0"/>
    <m/>
  </r>
  <r>
    <n v="228307"/>
    <x v="1"/>
    <x v="0"/>
    <x v="0"/>
    <x v="0"/>
    <x v="7"/>
    <x v="182"/>
    <x v="0"/>
    <x v="1"/>
    <s v="Tesseramento"/>
    <x v="1"/>
    <x v="5"/>
    <x v="0"/>
    <m/>
  </r>
  <r>
    <n v="195820"/>
    <x v="0"/>
    <x v="0"/>
    <x v="0"/>
    <x v="0"/>
    <x v="7"/>
    <x v="182"/>
    <x v="0"/>
    <x v="1"/>
    <s v="Tesseramento"/>
    <x v="1"/>
    <x v="4"/>
    <x v="0"/>
    <m/>
  </r>
  <r>
    <n v="236067"/>
    <x v="1"/>
    <x v="1"/>
    <x v="1"/>
    <x v="2"/>
    <x v="11"/>
    <x v="174"/>
    <x v="0"/>
    <x v="1"/>
    <s v="Tesseramento"/>
    <x v="3"/>
    <x v="5"/>
    <x v="0"/>
    <m/>
  </r>
  <r>
    <n v="142111"/>
    <x v="0"/>
    <x v="0"/>
    <x v="0"/>
    <x v="0"/>
    <x v="7"/>
    <x v="182"/>
    <x v="0"/>
    <x v="1"/>
    <s v="Tesseramento"/>
    <x v="1"/>
    <x v="4"/>
    <x v="0"/>
    <m/>
  </r>
  <r>
    <n v="22631"/>
    <x v="0"/>
    <x v="0"/>
    <x v="0"/>
    <x v="0"/>
    <x v="7"/>
    <x v="182"/>
    <x v="0"/>
    <x v="0"/>
    <s v="Tesseramento"/>
    <x v="1"/>
    <x v="3"/>
    <x v="0"/>
    <m/>
  </r>
  <r>
    <n v="129730"/>
    <x v="0"/>
    <x v="0"/>
    <x v="0"/>
    <x v="0"/>
    <x v="7"/>
    <x v="182"/>
    <x v="0"/>
    <x v="1"/>
    <s v="Tesseramento"/>
    <x v="1"/>
    <x v="4"/>
    <x v="0"/>
    <m/>
  </r>
  <r>
    <n v="131422"/>
    <x v="0"/>
    <x v="0"/>
    <x v="0"/>
    <x v="0"/>
    <x v="7"/>
    <x v="182"/>
    <x v="0"/>
    <x v="0"/>
    <s v="Tesseramento"/>
    <x v="1"/>
    <x v="4"/>
    <x v="0"/>
    <m/>
  </r>
  <r>
    <n v="78506"/>
    <x v="0"/>
    <x v="0"/>
    <x v="0"/>
    <x v="0"/>
    <x v="7"/>
    <x v="182"/>
    <x v="0"/>
    <x v="0"/>
    <s v="Tesseramento"/>
    <x v="1"/>
    <x v="0"/>
    <x v="0"/>
    <m/>
  </r>
  <r>
    <n v="87141"/>
    <x v="0"/>
    <x v="0"/>
    <x v="0"/>
    <x v="0"/>
    <x v="7"/>
    <x v="182"/>
    <x v="0"/>
    <x v="0"/>
    <s v="Tesseramento"/>
    <x v="1"/>
    <x v="0"/>
    <x v="0"/>
    <m/>
  </r>
  <r>
    <n v="130807"/>
    <x v="0"/>
    <x v="0"/>
    <x v="0"/>
    <x v="1"/>
    <x v="4"/>
    <x v="184"/>
    <x v="0"/>
    <x v="1"/>
    <s v="Tesseramento"/>
    <x v="0"/>
    <x v="3"/>
    <x v="0"/>
    <m/>
  </r>
  <r>
    <n v="91155"/>
    <x v="0"/>
    <x v="0"/>
    <x v="0"/>
    <x v="0"/>
    <x v="4"/>
    <x v="184"/>
    <x v="0"/>
    <x v="0"/>
    <s v="Tesseramento"/>
    <x v="0"/>
    <x v="3"/>
    <x v="0"/>
    <m/>
  </r>
  <r>
    <n v="146382"/>
    <x v="0"/>
    <x v="0"/>
    <x v="0"/>
    <x v="0"/>
    <x v="4"/>
    <x v="184"/>
    <x v="0"/>
    <x v="0"/>
    <s v="Tesseramento"/>
    <x v="0"/>
    <x v="0"/>
    <x v="0"/>
    <m/>
  </r>
  <r>
    <n v="23763"/>
    <x v="0"/>
    <x v="0"/>
    <x v="0"/>
    <x v="0"/>
    <x v="4"/>
    <x v="184"/>
    <x v="0"/>
    <x v="0"/>
    <s v="Tesseramento"/>
    <x v="0"/>
    <x v="3"/>
    <x v="0"/>
    <m/>
  </r>
  <r>
    <n v="164865"/>
    <x v="0"/>
    <x v="0"/>
    <x v="0"/>
    <x v="0"/>
    <x v="7"/>
    <x v="182"/>
    <x v="0"/>
    <x v="0"/>
    <s v="Tesseramento"/>
    <x v="1"/>
    <x v="3"/>
    <x v="0"/>
    <m/>
  </r>
  <r>
    <n v="153843"/>
    <x v="0"/>
    <x v="0"/>
    <x v="0"/>
    <x v="1"/>
    <x v="4"/>
    <x v="184"/>
    <x v="0"/>
    <x v="1"/>
    <s v="Tesseramento"/>
    <x v="0"/>
    <x v="0"/>
    <x v="0"/>
    <m/>
  </r>
  <r>
    <n v="199425"/>
    <x v="0"/>
    <x v="1"/>
    <x v="0"/>
    <x v="0"/>
    <x v="7"/>
    <x v="168"/>
    <x v="0"/>
    <x v="0"/>
    <s v="Tesseramento"/>
    <x v="1"/>
    <x v="3"/>
    <x v="0"/>
    <m/>
  </r>
  <r>
    <n v="130808"/>
    <x v="0"/>
    <x v="0"/>
    <x v="0"/>
    <x v="0"/>
    <x v="4"/>
    <x v="184"/>
    <x v="0"/>
    <x v="0"/>
    <s v="Tesseramento"/>
    <x v="0"/>
    <x v="3"/>
    <x v="0"/>
    <m/>
  </r>
  <r>
    <n v="232210"/>
    <x v="0"/>
    <x v="1"/>
    <x v="0"/>
    <x v="3"/>
    <x v="4"/>
    <x v="184"/>
    <x v="0"/>
    <x v="1"/>
    <s v="Tesseramento"/>
    <x v="0"/>
    <x v="0"/>
    <x v="0"/>
    <m/>
  </r>
  <r>
    <n v="175798"/>
    <x v="0"/>
    <x v="0"/>
    <x v="0"/>
    <x v="0"/>
    <x v="4"/>
    <x v="184"/>
    <x v="0"/>
    <x v="0"/>
    <s v="Tesseramento"/>
    <x v="0"/>
    <x v="4"/>
    <x v="0"/>
    <m/>
  </r>
  <r>
    <n v="70088"/>
    <x v="0"/>
    <x v="0"/>
    <x v="0"/>
    <x v="0"/>
    <x v="4"/>
    <x v="184"/>
    <x v="0"/>
    <x v="0"/>
    <s v="Tesseramento"/>
    <x v="0"/>
    <x v="0"/>
    <x v="0"/>
    <m/>
  </r>
  <r>
    <n v="108236"/>
    <x v="0"/>
    <x v="0"/>
    <x v="0"/>
    <x v="4"/>
    <x v="4"/>
    <x v="184"/>
    <x v="0"/>
    <x v="0"/>
    <s v="Tesseramento"/>
    <x v="0"/>
    <x v="3"/>
    <x v="0"/>
    <m/>
  </r>
  <r>
    <n v="151415"/>
    <x v="0"/>
    <x v="0"/>
    <x v="0"/>
    <x v="0"/>
    <x v="7"/>
    <x v="182"/>
    <x v="0"/>
    <x v="0"/>
    <s v="Tesseramento"/>
    <x v="1"/>
    <x v="0"/>
    <x v="0"/>
    <m/>
  </r>
  <r>
    <n v="184140"/>
    <x v="0"/>
    <x v="0"/>
    <x v="0"/>
    <x v="0"/>
    <x v="7"/>
    <x v="182"/>
    <x v="0"/>
    <x v="0"/>
    <s v="Tesseramento"/>
    <x v="1"/>
    <x v="3"/>
    <x v="0"/>
    <m/>
  </r>
  <r>
    <n v="28275"/>
    <x v="0"/>
    <x v="0"/>
    <x v="0"/>
    <x v="0"/>
    <x v="7"/>
    <x v="181"/>
    <x v="0"/>
    <x v="0"/>
    <s v="Tesseramento"/>
    <x v="1"/>
    <x v="3"/>
    <x v="0"/>
    <m/>
  </r>
  <r>
    <n v="94386"/>
    <x v="0"/>
    <x v="0"/>
    <x v="0"/>
    <x v="0"/>
    <x v="7"/>
    <x v="182"/>
    <x v="0"/>
    <x v="0"/>
    <s v="Tesseramento"/>
    <x v="1"/>
    <x v="1"/>
    <x v="0"/>
    <m/>
  </r>
  <r>
    <n v="94383"/>
    <x v="0"/>
    <x v="0"/>
    <x v="0"/>
    <x v="0"/>
    <x v="7"/>
    <x v="182"/>
    <x v="0"/>
    <x v="0"/>
    <s v="Tesseramento"/>
    <x v="1"/>
    <x v="3"/>
    <x v="0"/>
    <m/>
  </r>
  <r>
    <n v="81208"/>
    <x v="0"/>
    <x v="0"/>
    <x v="0"/>
    <x v="0"/>
    <x v="7"/>
    <x v="182"/>
    <x v="0"/>
    <x v="0"/>
    <s v="Tesseramento"/>
    <x v="1"/>
    <x v="0"/>
    <x v="0"/>
    <m/>
  </r>
  <r>
    <n v="162267"/>
    <x v="0"/>
    <x v="0"/>
    <x v="0"/>
    <x v="0"/>
    <x v="7"/>
    <x v="182"/>
    <x v="0"/>
    <x v="0"/>
    <s v="Tesseramento"/>
    <x v="1"/>
    <x v="0"/>
    <x v="0"/>
    <m/>
  </r>
  <r>
    <n v="140109"/>
    <x v="0"/>
    <x v="0"/>
    <x v="0"/>
    <x v="0"/>
    <x v="7"/>
    <x v="181"/>
    <x v="0"/>
    <x v="1"/>
    <s v="Tesseramento"/>
    <x v="1"/>
    <x v="3"/>
    <x v="0"/>
    <m/>
  </r>
  <r>
    <n v="133047"/>
    <x v="0"/>
    <x v="0"/>
    <x v="0"/>
    <x v="0"/>
    <x v="7"/>
    <x v="182"/>
    <x v="0"/>
    <x v="0"/>
    <s v="Tesseramento"/>
    <x v="1"/>
    <x v="0"/>
    <x v="0"/>
    <m/>
  </r>
  <r>
    <n v="28800"/>
    <x v="0"/>
    <x v="0"/>
    <x v="0"/>
    <x v="0"/>
    <x v="7"/>
    <x v="182"/>
    <x v="0"/>
    <x v="0"/>
    <s v="Tesseramento"/>
    <x v="1"/>
    <x v="0"/>
    <x v="0"/>
    <m/>
  </r>
  <r>
    <n v="217895"/>
    <x v="1"/>
    <x v="0"/>
    <x v="0"/>
    <x v="2"/>
    <x v="7"/>
    <x v="185"/>
    <x v="0"/>
    <x v="0"/>
    <s v="Tesseramento"/>
    <x v="1"/>
    <x v="5"/>
    <x v="0"/>
    <m/>
  </r>
  <r>
    <n v="97740"/>
    <x v="0"/>
    <x v="0"/>
    <x v="0"/>
    <x v="0"/>
    <x v="7"/>
    <x v="185"/>
    <x v="0"/>
    <x v="0"/>
    <s v="Tesseramento"/>
    <x v="1"/>
    <x v="0"/>
    <x v="0"/>
    <m/>
  </r>
  <r>
    <n v="190196"/>
    <x v="0"/>
    <x v="0"/>
    <x v="0"/>
    <x v="0"/>
    <x v="7"/>
    <x v="182"/>
    <x v="0"/>
    <x v="0"/>
    <s v="Tesseramento"/>
    <x v="1"/>
    <x v="0"/>
    <x v="0"/>
    <m/>
  </r>
  <r>
    <n v="145830"/>
    <x v="0"/>
    <x v="0"/>
    <x v="0"/>
    <x v="0"/>
    <x v="7"/>
    <x v="182"/>
    <x v="0"/>
    <x v="0"/>
    <s v="Tesseramento"/>
    <x v="1"/>
    <x v="0"/>
    <x v="0"/>
    <m/>
  </r>
  <r>
    <n v="236068"/>
    <x v="1"/>
    <x v="1"/>
    <x v="1"/>
    <x v="2"/>
    <x v="11"/>
    <x v="174"/>
    <x v="0"/>
    <x v="0"/>
    <s v="Tesseramento"/>
    <x v="3"/>
    <x v="5"/>
    <x v="0"/>
    <m/>
  </r>
  <r>
    <n v="142115"/>
    <x v="0"/>
    <x v="0"/>
    <x v="0"/>
    <x v="0"/>
    <x v="7"/>
    <x v="182"/>
    <x v="0"/>
    <x v="0"/>
    <s v="Tesseramento"/>
    <x v="1"/>
    <x v="0"/>
    <x v="0"/>
    <m/>
  </r>
  <r>
    <n v="46649"/>
    <x v="0"/>
    <x v="0"/>
    <x v="0"/>
    <x v="0"/>
    <x v="7"/>
    <x v="182"/>
    <x v="0"/>
    <x v="0"/>
    <s v="Tesseramento"/>
    <x v="1"/>
    <x v="3"/>
    <x v="0"/>
    <m/>
  </r>
  <r>
    <n v="231644"/>
    <x v="0"/>
    <x v="0"/>
    <x v="0"/>
    <x v="1"/>
    <x v="4"/>
    <x v="164"/>
    <x v="0"/>
    <x v="1"/>
    <s v="Tesseramento"/>
    <x v="0"/>
    <x v="3"/>
    <x v="0"/>
    <m/>
  </r>
  <r>
    <n v="58302"/>
    <x v="0"/>
    <x v="0"/>
    <x v="0"/>
    <x v="0"/>
    <x v="7"/>
    <x v="182"/>
    <x v="0"/>
    <x v="0"/>
    <s v="Tesseramento"/>
    <x v="1"/>
    <x v="4"/>
    <x v="0"/>
    <m/>
  </r>
  <r>
    <n v="95627"/>
    <x v="0"/>
    <x v="0"/>
    <x v="0"/>
    <x v="0"/>
    <x v="7"/>
    <x v="183"/>
    <x v="0"/>
    <x v="1"/>
    <s v="Tesseramento"/>
    <x v="0"/>
    <x v="3"/>
    <x v="0"/>
    <m/>
  </r>
  <r>
    <n v="95626"/>
    <x v="0"/>
    <x v="0"/>
    <x v="0"/>
    <x v="1"/>
    <x v="7"/>
    <x v="183"/>
    <x v="0"/>
    <x v="0"/>
    <s v="Tesseramento"/>
    <x v="0"/>
    <x v="3"/>
    <x v="0"/>
    <m/>
  </r>
  <r>
    <n v="16620"/>
    <x v="0"/>
    <x v="0"/>
    <x v="0"/>
    <x v="0"/>
    <x v="7"/>
    <x v="185"/>
    <x v="0"/>
    <x v="0"/>
    <s v="Tesseramento"/>
    <x v="1"/>
    <x v="4"/>
    <x v="0"/>
    <m/>
  </r>
  <r>
    <n v="101513"/>
    <x v="0"/>
    <x v="0"/>
    <x v="0"/>
    <x v="0"/>
    <x v="7"/>
    <x v="185"/>
    <x v="0"/>
    <x v="1"/>
    <s v="Tesseramento"/>
    <x v="1"/>
    <x v="3"/>
    <x v="0"/>
    <m/>
  </r>
  <r>
    <n v="124672"/>
    <x v="0"/>
    <x v="0"/>
    <x v="0"/>
    <x v="0"/>
    <x v="11"/>
    <x v="142"/>
    <x v="0"/>
    <x v="0"/>
    <s v="Tesseramento"/>
    <x v="1"/>
    <x v="3"/>
    <x v="0"/>
    <m/>
  </r>
  <r>
    <n v="236042"/>
    <x v="0"/>
    <x v="0"/>
    <x v="1"/>
    <x v="1"/>
    <x v="11"/>
    <x v="186"/>
    <x v="0"/>
    <x v="0"/>
    <s v="Tesseramento"/>
    <x v="0"/>
    <x v="0"/>
    <x v="0"/>
    <m/>
  </r>
  <r>
    <n v="41002"/>
    <x v="0"/>
    <x v="0"/>
    <x v="0"/>
    <x v="0"/>
    <x v="7"/>
    <x v="185"/>
    <x v="0"/>
    <x v="0"/>
    <s v="Tesseramento"/>
    <x v="1"/>
    <x v="4"/>
    <x v="0"/>
    <m/>
  </r>
  <r>
    <n v="148306"/>
    <x v="0"/>
    <x v="0"/>
    <x v="0"/>
    <x v="4"/>
    <x v="7"/>
    <x v="183"/>
    <x v="0"/>
    <x v="0"/>
    <s v="Tesseramento"/>
    <x v="0"/>
    <x v="0"/>
    <x v="0"/>
    <m/>
  </r>
  <r>
    <n v="174960"/>
    <x v="0"/>
    <x v="0"/>
    <x v="0"/>
    <x v="0"/>
    <x v="7"/>
    <x v="185"/>
    <x v="0"/>
    <x v="0"/>
    <s v="Tesseramento"/>
    <x v="1"/>
    <x v="0"/>
    <x v="0"/>
    <m/>
  </r>
  <r>
    <n v="230245"/>
    <x v="0"/>
    <x v="0"/>
    <x v="0"/>
    <x v="3"/>
    <x v="7"/>
    <x v="183"/>
    <x v="0"/>
    <x v="0"/>
    <s v="Tesseramento"/>
    <x v="0"/>
    <x v="3"/>
    <x v="0"/>
    <m/>
  </r>
  <r>
    <n v="115913"/>
    <x v="0"/>
    <x v="0"/>
    <x v="0"/>
    <x v="0"/>
    <x v="7"/>
    <x v="183"/>
    <x v="0"/>
    <x v="1"/>
    <s v="Tesseramento"/>
    <x v="0"/>
    <x v="3"/>
    <x v="0"/>
    <m/>
  </r>
  <r>
    <n v="75566"/>
    <x v="0"/>
    <x v="0"/>
    <x v="0"/>
    <x v="0"/>
    <x v="7"/>
    <x v="183"/>
    <x v="0"/>
    <x v="0"/>
    <s v="Tesseramento"/>
    <x v="0"/>
    <x v="3"/>
    <x v="0"/>
    <m/>
  </r>
  <r>
    <n v="228320"/>
    <x v="0"/>
    <x v="0"/>
    <x v="0"/>
    <x v="0"/>
    <x v="7"/>
    <x v="183"/>
    <x v="0"/>
    <x v="0"/>
    <s v="Tesseramento"/>
    <x v="0"/>
    <x v="0"/>
    <x v="0"/>
    <m/>
  </r>
  <r>
    <n v="236023"/>
    <x v="1"/>
    <x v="0"/>
    <x v="1"/>
    <x v="1"/>
    <x v="4"/>
    <x v="179"/>
    <x v="0"/>
    <x v="0"/>
    <s v="Tesseramento"/>
    <x v="1"/>
    <x v="5"/>
    <x v="0"/>
    <m/>
  </r>
  <r>
    <n v="183841"/>
    <x v="0"/>
    <x v="0"/>
    <x v="0"/>
    <x v="1"/>
    <x v="7"/>
    <x v="183"/>
    <x v="0"/>
    <x v="0"/>
    <s v="Tesseramento"/>
    <x v="0"/>
    <x v="3"/>
    <x v="0"/>
    <m/>
  </r>
  <r>
    <n v="200204"/>
    <x v="0"/>
    <x v="0"/>
    <x v="0"/>
    <x v="3"/>
    <x v="7"/>
    <x v="183"/>
    <x v="0"/>
    <x v="0"/>
    <s v="Tesseramento"/>
    <x v="0"/>
    <x v="0"/>
    <x v="0"/>
    <m/>
  </r>
  <r>
    <n v="236222"/>
    <x v="0"/>
    <x v="0"/>
    <x v="1"/>
    <x v="2"/>
    <x v="7"/>
    <x v="74"/>
    <x v="0"/>
    <x v="0"/>
    <s v="Tesseramento"/>
    <x v="1"/>
    <x v="0"/>
    <x v="0"/>
    <m/>
  </r>
  <r>
    <n v="169017"/>
    <x v="0"/>
    <x v="0"/>
    <x v="0"/>
    <x v="0"/>
    <x v="9"/>
    <x v="19"/>
    <x v="0"/>
    <x v="1"/>
    <s v="Tesseramento"/>
    <x v="1"/>
    <x v="3"/>
    <x v="0"/>
    <m/>
  </r>
  <r>
    <n v="236221"/>
    <x v="0"/>
    <x v="0"/>
    <x v="1"/>
    <x v="2"/>
    <x v="7"/>
    <x v="74"/>
    <x v="0"/>
    <x v="1"/>
    <s v="Tesseramento"/>
    <x v="1"/>
    <x v="0"/>
    <x v="0"/>
    <m/>
  </r>
  <r>
    <n v="24315"/>
    <x v="0"/>
    <x v="0"/>
    <x v="0"/>
    <x v="0"/>
    <x v="10"/>
    <x v="187"/>
    <x v="0"/>
    <x v="0"/>
    <s v="Tesseramento"/>
    <x v="0"/>
    <x v="4"/>
    <x v="0"/>
    <m/>
  </r>
  <r>
    <n v="80890"/>
    <x v="0"/>
    <x v="0"/>
    <x v="0"/>
    <x v="0"/>
    <x v="10"/>
    <x v="187"/>
    <x v="0"/>
    <x v="1"/>
    <s v="Tesseramento"/>
    <x v="0"/>
    <x v="4"/>
    <x v="0"/>
    <m/>
  </r>
  <r>
    <n v="236223"/>
    <x v="1"/>
    <x v="0"/>
    <x v="1"/>
    <x v="2"/>
    <x v="7"/>
    <x v="74"/>
    <x v="0"/>
    <x v="1"/>
    <s v="Tesseramento"/>
    <x v="1"/>
    <x v="5"/>
    <x v="0"/>
    <m/>
  </r>
  <r>
    <n v="45291"/>
    <x v="0"/>
    <x v="0"/>
    <x v="0"/>
    <x v="0"/>
    <x v="13"/>
    <x v="188"/>
    <x v="0"/>
    <x v="0"/>
    <s v="Tesseramento"/>
    <x v="1"/>
    <x v="0"/>
    <x v="0"/>
    <m/>
  </r>
  <r>
    <n v="98235"/>
    <x v="0"/>
    <x v="0"/>
    <x v="0"/>
    <x v="0"/>
    <x v="11"/>
    <x v="142"/>
    <x v="0"/>
    <x v="0"/>
    <s v="Tesseramento"/>
    <x v="1"/>
    <x v="3"/>
    <x v="0"/>
    <m/>
  </r>
  <r>
    <n v="84091"/>
    <x v="0"/>
    <x v="0"/>
    <x v="0"/>
    <x v="0"/>
    <x v="2"/>
    <x v="139"/>
    <x v="0"/>
    <x v="0"/>
    <s v="Tesseramento"/>
    <x v="1"/>
    <x v="4"/>
    <x v="0"/>
    <m/>
  </r>
  <r>
    <n v="221507"/>
    <x v="0"/>
    <x v="0"/>
    <x v="0"/>
    <x v="2"/>
    <x v="2"/>
    <x v="139"/>
    <x v="0"/>
    <x v="1"/>
    <s v="Tesseramento"/>
    <x v="1"/>
    <x v="3"/>
    <x v="0"/>
    <m/>
  </r>
  <r>
    <n v="168819"/>
    <x v="0"/>
    <x v="0"/>
    <x v="0"/>
    <x v="0"/>
    <x v="13"/>
    <x v="188"/>
    <x v="0"/>
    <x v="0"/>
    <s v="Tesseramento"/>
    <x v="1"/>
    <x v="1"/>
    <x v="0"/>
    <m/>
  </r>
  <r>
    <n v="58758"/>
    <x v="0"/>
    <x v="0"/>
    <x v="0"/>
    <x v="0"/>
    <x v="11"/>
    <x v="142"/>
    <x v="0"/>
    <x v="1"/>
    <s v="Tesseramento"/>
    <x v="1"/>
    <x v="4"/>
    <x v="0"/>
    <m/>
  </r>
  <r>
    <n v="147780"/>
    <x v="0"/>
    <x v="0"/>
    <x v="0"/>
    <x v="0"/>
    <x v="13"/>
    <x v="188"/>
    <x v="0"/>
    <x v="0"/>
    <s v="Tesseramento"/>
    <x v="1"/>
    <x v="0"/>
    <x v="0"/>
    <m/>
  </r>
  <r>
    <n v="236224"/>
    <x v="1"/>
    <x v="0"/>
    <x v="1"/>
    <x v="2"/>
    <x v="7"/>
    <x v="74"/>
    <x v="0"/>
    <x v="1"/>
    <s v="Tesseramento"/>
    <x v="1"/>
    <x v="7"/>
    <x v="0"/>
    <m/>
  </r>
  <r>
    <n v="104539"/>
    <x v="0"/>
    <x v="0"/>
    <x v="0"/>
    <x v="1"/>
    <x v="13"/>
    <x v="188"/>
    <x v="0"/>
    <x v="0"/>
    <s v="Tesseramento"/>
    <x v="1"/>
    <x v="0"/>
    <x v="0"/>
    <m/>
  </r>
  <r>
    <n v="105073"/>
    <x v="0"/>
    <x v="0"/>
    <x v="0"/>
    <x v="2"/>
    <x v="13"/>
    <x v="188"/>
    <x v="0"/>
    <x v="0"/>
    <s v="Tesseramento"/>
    <x v="1"/>
    <x v="1"/>
    <x v="0"/>
    <m/>
  </r>
  <r>
    <n v="18497"/>
    <x v="0"/>
    <x v="0"/>
    <x v="0"/>
    <x v="0"/>
    <x v="11"/>
    <x v="126"/>
    <x v="0"/>
    <x v="0"/>
    <s v="Tesseramento"/>
    <x v="1"/>
    <x v="0"/>
    <x v="0"/>
    <m/>
  </r>
  <r>
    <n v="136792"/>
    <x v="0"/>
    <x v="0"/>
    <x v="0"/>
    <x v="0"/>
    <x v="10"/>
    <x v="187"/>
    <x v="0"/>
    <x v="0"/>
    <s v="Tesseramento"/>
    <x v="0"/>
    <x v="0"/>
    <x v="0"/>
    <m/>
  </r>
  <r>
    <n v="233332"/>
    <x v="1"/>
    <x v="0"/>
    <x v="0"/>
    <x v="2"/>
    <x v="11"/>
    <x v="126"/>
    <x v="0"/>
    <x v="0"/>
    <s v="Tesseramento"/>
    <x v="1"/>
    <x v="2"/>
    <x v="0"/>
    <m/>
  </r>
  <r>
    <n v="235974"/>
    <x v="0"/>
    <x v="0"/>
    <x v="1"/>
    <x v="2"/>
    <x v="7"/>
    <x v="183"/>
    <x v="0"/>
    <x v="0"/>
    <s v="Tesseramento"/>
    <x v="0"/>
    <x v="0"/>
    <x v="0"/>
    <m/>
  </r>
  <r>
    <n v="165966"/>
    <x v="0"/>
    <x v="0"/>
    <x v="0"/>
    <x v="0"/>
    <x v="11"/>
    <x v="189"/>
    <x v="0"/>
    <x v="0"/>
    <s v="Tesseramento"/>
    <x v="1"/>
    <x v="3"/>
    <x v="0"/>
    <m/>
  </r>
  <r>
    <n v="232283"/>
    <x v="0"/>
    <x v="1"/>
    <x v="0"/>
    <x v="1"/>
    <x v="4"/>
    <x v="166"/>
    <x v="0"/>
    <x v="1"/>
    <s v="Tesseramento"/>
    <x v="1"/>
    <x v="3"/>
    <x v="0"/>
    <m/>
  </r>
  <r>
    <n v="105192"/>
    <x v="0"/>
    <x v="0"/>
    <x v="0"/>
    <x v="4"/>
    <x v="11"/>
    <x v="189"/>
    <x v="0"/>
    <x v="1"/>
    <s v="Tesseramento"/>
    <x v="1"/>
    <x v="4"/>
    <x v="0"/>
    <m/>
  </r>
  <r>
    <n v="236220"/>
    <x v="0"/>
    <x v="1"/>
    <x v="1"/>
    <x v="3"/>
    <x v="7"/>
    <x v="74"/>
    <x v="0"/>
    <x v="1"/>
    <s v="Tesseramento"/>
    <x v="1"/>
    <x v="0"/>
    <x v="0"/>
    <m/>
  </r>
  <r>
    <n v="219329"/>
    <x v="0"/>
    <x v="0"/>
    <x v="0"/>
    <x v="0"/>
    <x v="1"/>
    <x v="1"/>
    <x v="0"/>
    <x v="1"/>
    <s v="Tesseramento"/>
    <x v="0"/>
    <x v="3"/>
    <x v="0"/>
    <m/>
  </r>
  <r>
    <n v="142782"/>
    <x v="0"/>
    <x v="0"/>
    <x v="0"/>
    <x v="0"/>
    <x v="7"/>
    <x v="190"/>
    <x v="0"/>
    <x v="0"/>
    <s v="Tesseramento"/>
    <x v="0"/>
    <x v="0"/>
    <x v="0"/>
    <m/>
  </r>
  <r>
    <n v="119438"/>
    <x v="0"/>
    <x v="0"/>
    <x v="0"/>
    <x v="4"/>
    <x v="11"/>
    <x v="189"/>
    <x v="0"/>
    <x v="0"/>
    <s v="Tesseramento"/>
    <x v="1"/>
    <x v="0"/>
    <x v="0"/>
    <m/>
  </r>
  <r>
    <n v="213262"/>
    <x v="0"/>
    <x v="1"/>
    <x v="0"/>
    <x v="0"/>
    <x v="7"/>
    <x v="191"/>
    <x v="0"/>
    <x v="0"/>
    <s v="Tesseramento"/>
    <x v="0"/>
    <x v="0"/>
    <x v="0"/>
    <m/>
  </r>
  <r>
    <n v="92854"/>
    <x v="0"/>
    <x v="0"/>
    <x v="0"/>
    <x v="0"/>
    <x v="7"/>
    <x v="191"/>
    <x v="0"/>
    <x v="0"/>
    <s v="Tesseramento"/>
    <x v="0"/>
    <x v="0"/>
    <x v="0"/>
    <m/>
  </r>
  <r>
    <n v="100622"/>
    <x v="0"/>
    <x v="0"/>
    <x v="0"/>
    <x v="0"/>
    <x v="2"/>
    <x v="192"/>
    <x v="0"/>
    <x v="0"/>
    <s v="Tesseramento"/>
    <x v="1"/>
    <x v="0"/>
    <x v="0"/>
    <m/>
  </r>
  <r>
    <n v="218874"/>
    <x v="1"/>
    <x v="1"/>
    <x v="0"/>
    <x v="0"/>
    <x v="2"/>
    <x v="192"/>
    <x v="0"/>
    <x v="0"/>
    <s v="Tesseramento"/>
    <x v="1"/>
    <x v="5"/>
    <x v="0"/>
    <m/>
  </r>
  <r>
    <n v="272"/>
    <x v="0"/>
    <x v="0"/>
    <x v="0"/>
    <x v="4"/>
    <x v="7"/>
    <x v="191"/>
    <x v="0"/>
    <x v="0"/>
    <s v="Tesseramento"/>
    <x v="0"/>
    <x v="0"/>
    <x v="0"/>
    <m/>
  </r>
  <r>
    <n v="62747"/>
    <x v="0"/>
    <x v="0"/>
    <x v="0"/>
    <x v="0"/>
    <x v="7"/>
    <x v="191"/>
    <x v="0"/>
    <x v="0"/>
    <s v="Tesseramento"/>
    <x v="0"/>
    <x v="0"/>
    <x v="0"/>
    <m/>
  </r>
  <r>
    <n v="218871"/>
    <x v="0"/>
    <x v="0"/>
    <x v="0"/>
    <x v="0"/>
    <x v="2"/>
    <x v="192"/>
    <x v="0"/>
    <x v="1"/>
    <s v="Tesseramento"/>
    <x v="1"/>
    <x v="0"/>
    <x v="0"/>
    <m/>
  </r>
  <r>
    <n v="236119"/>
    <x v="0"/>
    <x v="1"/>
    <x v="1"/>
    <x v="1"/>
    <x v="4"/>
    <x v="50"/>
    <x v="0"/>
    <x v="0"/>
    <s v="Tesseramento"/>
    <x v="1"/>
    <x v="0"/>
    <x v="0"/>
    <m/>
  </r>
  <r>
    <n v="100621"/>
    <x v="0"/>
    <x v="0"/>
    <x v="0"/>
    <x v="0"/>
    <x v="2"/>
    <x v="192"/>
    <x v="0"/>
    <x v="0"/>
    <s v="Tesseramento"/>
    <x v="1"/>
    <x v="0"/>
    <x v="0"/>
    <m/>
  </r>
  <r>
    <n v="224022"/>
    <x v="1"/>
    <x v="1"/>
    <x v="0"/>
    <x v="1"/>
    <x v="2"/>
    <x v="192"/>
    <x v="0"/>
    <x v="1"/>
    <s v="Tesseramento"/>
    <x v="1"/>
    <x v="7"/>
    <x v="0"/>
    <m/>
  </r>
  <r>
    <n v="18770"/>
    <x v="0"/>
    <x v="0"/>
    <x v="2"/>
    <x v="0"/>
    <x v="11"/>
    <x v="126"/>
    <x v="0"/>
    <x v="1"/>
    <s v="Tesseramento"/>
    <x v="1"/>
    <x v="4"/>
    <x v="0"/>
    <m/>
  </r>
  <r>
    <n v="198405"/>
    <x v="0"/>
    <x v="0"/>
    <x v="0"/>
    <x v="2"/>
    <x v="2"/>
    <x v="192"/>
    <x v="0"/>
    <x v="0"/>
    <s v="Tesseramento"/>
    <x v="1"/>
    <x v="3"/>
    <x v="0"/>
    <m/>
  </r>
  <r>
    <n v="207081"/>
    <x v="0"/>
    <x v="0"/>
    <x v="0"/>
    <x v="2"/>
    <x v="2"/>
    <x v="192"/>
    <x v="0"/>
    <x v="0"/>
    <s v="Tesseramento"/>
    <x v="1"/>
    <x v="3"/>
    <x v="0"/>
    <m/>
  </r>
  <r>
    <n v="197020"/>
    <x v="0"/>
    <x v="0"/>
    <x v="0"/>
    <x v="2"/>
    <x v="2"/>
    <x v="192"/>
    <x v="0"/>
    <x v="0"/>
    <s v="Tesseramento"/>
    <x v="1"/>
    <x v="4"/>
    <x v="0"/>
    <m/>
  </r>
  <r>
    <n v="1671"/>
    <x v="0"/>
    <x v="0"/>
    <x v="0"/>
    <x v="0"/>
    <x v="2"/>
    <x v="192"/>
    <x v="0"/>
    <x v="0"/>
    <s v="Tesseramento"/>
    <x v="1"/>
    <x v="3"/>
    <x v="0"/>
    <m/>
  </r>
  <r>
    <n v="16957"/>
    <x v="0"/>
    <x v="0"/>
    <x v="0"/>
    <x v="0"/>
    <x v="2"/>
    <x v="192"/>
    <x v="0"/>
    <x v="0"/>
    <s v="Tesseramento"/>
    <x v="1"/>
    <x v="0"/>
    <x v="0"/>
    <m/>
  </r>
  <r>
    <n v="218803"/>
    <x v="0"/>
    <x v="0"/>
    <x v="0"/>
    <x v="1"/>
    <x v="4"/>
    <x v="50"/>
    <x v="0"/>
    <x v="1"/>
    <s v="Tesseramento"/>
    <x v="1"/>
    <x v="0"/>
    <x v="0"/>
    <m/>
  </r>
  <r>
    <n v="1842"/>
    <x v="0"/>
    <x v="0"/>
    <x v="0"/>
    <x v="0"/>
    <x v="2"/>
    <x v="192"/>
    <x v="0"/>
    <x v="0"/>
    <s v="Tesseramento"/>
    <x v="1"/>
    <x v="4"/>
    <x v="0"/>
    <m/>
  </r>
  <r>
    <n v="143909"/>
    <x v="0"/>
    <x v="0"/>
    <x v="0"/>
    <x v="0"/>
    <x v="8"/>
    <x v="92"/>
    <x v="0"/>
    <x v="0"/>
    <s v="Tesseramento"/>
    <x v="1"/>
    <x v="0"/>
    <x v="0"/>
    <m/>
  </r>
  <r>
    <n v="138200"/>
    <x v="0"/>
    <x v="0"/>
    <x v="0"/>
    <x v="0"/>
    <x v="8"/>
    <x v="92"/>
    <x v="0"/>
    <x v="0"/>
    <s v="Tesseramento"/>
    <x v="1"/>
    <x v="3"/>
    <x v="0"/>
    <m/>
  </r>
  <r>
    <n v="4911"/>
    <x v="0"/>
    <x v="0"/>
    <x v="0"/>
    <x v="0"/>
    <x v="11"/>
    <x v="142"/>
    <x v="0"/>
    <x v="0"/>
    <s v="Tesseramento"/>
    <x v="1"/>
    <x v="0"/>
    <x v="0"/>
    <m/>
  </r>
  <r>
    <n v="64138"/>
    <x v="0"/>
    <x v="0"/>
    <x v="0"/>
    <x v="0"/>
    <x v="8"/>
    <x v="92"/>
    <x v="0"/>
    <x v="0"/>
    <s v="Tesseramento"/>
    <x v="1"/>
    <x v="3"/>
    <x v="0"/>
    <m/>
  </r>
  <r>
    <n v="126054"/>
    <x v="0"/>
    <x v="0"/>
    <x v="0"/>
    <x v="0"/>
    <x v="8"/>
    <x v="92"/>
    <x v="0"/>
    <x v="1"/>
    <s v="Tesseramento"/>
    <x v="1"/>
    <x v="0"/>
    <x v="0"/>
    <m/>
  </r>
  <r>
    <n v="170268"/>
    <x v="0"/>
    <x v="0"/>
    <x v="0"/>
    <x v="0"/>
    <x v="8"/>
    <x v="92"/>
    <x v="0"/>
    <x v="0"/>
    <s v="Tesseramento"/>
    <x v="1"/>
    <x v="0"/>
    <x v="0"/>
    <m/>
  </r>
  <r>
    <n v="181617"/>
    <x v="0"/>
    <x v="0"/>
    <x v="0"/>
    <x v="0"/>
    <x v="7"/>
    <x v="190"/>
    <x v="0"/>
    <x v="0"/>
    <s v="Tesseramento"/>
    <x v="0"/>
    <x v="3"/>
    <x v="0"/>
    <m/>
  </r>
  <r>
    <n v="117128"/>
    <x v="0"/>
    <x v="0"/>
    <x v="0"/>
    <x v="0"/>
    <x v="8"/>
    <x v="92"/>
    <x v="0"/>
    <x v="0"/>
    <s v="Tesseramento"/>
    <x v="1"/>
    <x v="0"/>
    <x v="0"/>
    <m/>
  </r>
  <r>
    <n v="18768"/>
    <x v="0"/>
    <x v="0"/>
    <x v="2"/>
    <x v="0"/>
    <x v="11"/>
    <x v="126"/>
    <x v="0"/>
    <x v="0"/>
    <s v="Tesseramento"/>
    <x v="1"/>
    <x v="4"/>
    <x v="0"/>
    <m/>
  </r>
  <r>
    <n v="220065"/>
    <x v="1"/>
    <x v="0"/>
    <x v="0"/>
    <x v="2"/>
    <x v="7"/>
    <x v="181"/>
    <x v="0"/>
    <x v="1"/>
    <s v="Tesseramento"/>
    <x v="1"/>
    <x v="5"/>
    <x v="0"/>
    <m/>
  </r>
  <r>
    <n v="220067"/>
    <x v="1"/>
    <x v="0"/>
    <x v="0"/>
    <x v="2"/>
    <x v="7"/>
    <x v="181"/>
    <x v="0"/>
    <x v="1"/>
    <s v="Tesseramento"/>
    <x v="1"/>
    <x v="5"/>
    <x v="0"/>
    <m/>
  </r>
  <r>
    <n v="172543"/>
    <x v="1"/>
    <x v="0"/>
    <x v="0"/>
    <x v="0"/>
    <x v="7"/>
    <x v="181"/>
    <x v="0"/>
    <x v="0"/>
    <s v="Tesseramento"/>
    <x v="1"/>
    <x v="5"/>
    <x v="0"/>
    <s v="B"/>
  </r>
  <r>
    <n v="190315"/>
    <x v="1"/>
    <x v="0"/>
    <x v="2"/>
    <x v="2"/>
    <x v="11"/>
    <x v="142"/>
    <x v="0"/>
    <x v="0"/>
    <s v="Tesseramento"/>
    <x v="1"/>
    <x v="5"/>
    <x v="0"/>
    <m/>
  </r>
  <r>
    <n v="235950"/>
    <x v="0"/>
    <x v="0"/>
    <x v="1"/>
    <x v="2"/>
    <x v="7"/>
    <x v="191"/>
    <x v="0"/>
    <x v="1"/>
    <s v="Tesseramento"/>
    <x v="0"/>
    <x v="4"/>
    <x v="0"/>
    <m/>
  </r>
  <r>
    <n v="147750"/>
    <x v="0"/>
    <x v="0"/>
    <x v="2"/>
    <x v="0"/>
    <x v="11"/>
    <x v="142"/>
    <x v="0"/>
    <x v="0"/>
    <s v="Tesseramento"/>
    <x v="1"/>
    <x v="0"/>
    <x v="0"/>
    <m/>
  </r>
  <r>
    <n v="199745"/>
    <x v="0"/>
    <x v="1"/>
    <x v="0"/>
    <x v="0"/>
    <x v="7"/>
    <x v="74"/>
    <x v="0"/>
    <x v="0"/>
    <s v="Tesseramento"/>
    <x v="1"/>
    <x v="0"/>
    <x v="0"/>
    <m/>
  </r>
  <r>
    <n v="202272"/>
    <x v="0"/>
    <x v="0"/>
    <x v="2"/>
    <x v="1"/>
    <x v="11"/>
    <x v="126"/>
    <x v="0"/>
    <x v="0"/>
    <s v="Tesseramento"/>
    <x v="1"/>
    <x v="0"/>
    <x v="0"/>
    <m/>
  </r>
  <r>
    <n v="74702"/>
    <x v="0"/>
    <x v="0"/>
    <x v="0"/>
    <x v="0"/>
    <x v="7"/>
    <x v="161"/>
    <x v="0"/>
    <x v="1"/>
    <s v="Tesseramento"/>
    <x v="0"/>
    <x v="4"/>
    <x v="0"/>
    <m/>
  </r>
  <r>
    <n v="31662"/>
    <x v="0"/>
    <x v="0"/>
    <x v="0"/>
    <x v="0"/>
    <x v="11"/>
    <x v="142"/>
    <x v="0"/>
    <x v="0"/>
    <s v="Tesseramento"/>
    <x v="1"/>
    <x v="3"/>
    <x v="0"/>
    <m/>
  </r>
  <r>
    <n v="92718"/>
    <x v="0"/>
    <x v="0"/>
    <x v="0"/>
    <x v="0"/>
    <x v="7"/>
    <x v="181"/>
    <x v="0"/>
    <x v="0"/>
    <s v="Tesseramento"/>
    <x v="1"/>
    <x v="0"/>
    <x v="0"/>
    <m/>
  </r>
  <r>
    <n v="2851"/>
    <x v="0"/>
    <x v="0"/>
    <x v="0"/>
    <x v="0"/>
    <x v="11"/>
    <x v="142"/>
    <x v="0"/>
    <x v="0"/>
    <s v="Tesseramento"/>
    <x v="1"/>
    <x v="3"/>
    <x v="0"/>
    <m/>
  </r>
  <r>
    <n v="191779"/>
    <x v="0"/>
    <x v="0"/>
    <x v="0"/>
    <x v="0"/>
    <x v="11"/>
    <x v="142"/>
    <x v="0"/>
    <x v="0"/>
    <s v="Tesseramento"/>
    <x v="1"/>
    <x v="4"/>
    <x v="0"/>
    <m/>
  </r>
  <r>
    <n v="197866"/>
    <x v="0"/>
    <x v="0"/>
    <x v="0"/>
    <x v="0"/>
    <x v="11"/>
    <x v="142"/>
    <x v="0"/>
    <x v="0"/>
    <s v="Tesseramento"/>
    <x v="1"/>
    <x v="1"/>
    <x v="0"/>
    <m/>
  </r>
  <r>
    <n v="200579"/>
    <x v="1"/>
    <x v="0"/>
    <x v="0"/>
    <x v="0"/>
    <x v="1"/>
    <x v="193"/>
    <x v="0"/>
    <x v="0"/>
    <s v="Tesseramento"/>
    <x v="1"/>
    <x v="6"/>
    <x v="0"/>
    <m/>
  </r>
  <r>
    <n v="210292"/>
    <x v="1"/>
    <x v="0"/>
    <x v="0"/>
    <x v="0"/>
    <x v="1"/>
    <x v="193"/>
    <x v="0"/>
    <x v="1"/>
    <s v="Tesseramento"/>
    <x v="1"/>
    <x v="6"/>
    <x v="0"/>
    <s v="B"/>
  </r>
  <r>
    <n v="181616"/>
    <x v="0"/>
    <x v="0"/>
    <x v="0"/>
    <x v="0"/>
    <x v="7"/>
    <x v="190"/>
    <x v="0"/>
    <x v="1"/>
    <s v="Tesseramento"/>
    <x v="0"/>
    <x v="0"/>
    <x v="0"/>
    <m/>
  </r>
  <r>
    <n v="28837"/>
    <x v="0"/>
    <x v="0"/>
    <x v="0"/>
    <x v="0"/>
    <x v="1"/>
    <x v="193"/>
    <x v="0"/>
    <x v="0"/>
    <s v="Tesseramento"/>
    <x v="1"/>
    <x v="4"/>
    <x v="0"/>
    <m/>
  </r>
  <r>
    <n v="109606"/>
    <x v="0"/>
    <x v="0"/>
    <x v="0"/>
    <x v="0"/>
    <x v="1"/>
    <x v="193"/>
    <x v="0"/>
    <x v="0"/>
    <s v="Tesseramento"/>
    <x v="1"/>
    <x v="0"/>
    <x v="0"/>
    <m/>
  </r>
  <r>
    <n v="22869"/>
    <x v="0"/>
    <x v="0"/>
    <x v="0"/>
    <x v="0"/>
    <x v="1"/>
    <x v="193"/>
    <x v="0"/>
    <x v="0"/>
    <s v="Tesseramento"/>
    <x v="1"/>
    <x v="4"/>
    <x v="0"/>
    <m/>
  </r>
  <r>
    <n v="200840"/>
    <x v="0"/>
    <x v="0"/>
    <x v="0"/>
    <x v="0"/>
    <x v="4"/>
    <x v="145"/>
    <x v="0"/>
    <x v="0"/>
    <s v="Tesseramento"/>
    <x v="1"/>
    <x v="0"/>
    <x v="0"/>
    <m/>
  </r>
  <r>
    <n v="139687"/>
    <x v="0"/>
    <x v="0"/>
    <x v="0"/>
    <x v="0"/>
    <x v="11"/>
    <x v="142"/>
    <x v="0"/>
    <x v="1"/>
    <s v="Tesseramento"/>
    <x v="1"/>
    <x v="0"/>
    <x v="0"/>
    <m/>
  </r>
  <r>
    <n v="200578"/>
    <x v="0"/>
    <x v="0"/>
    <x v="0"/>
    <x v="0"/>
    <x v="1"/>
    <x v="193"/>
    <x v="0"/>
    <x v="0"/>
    <s v="Tesseramento"/>
    <x v="1"/>
    <x v="0"/>
    <x v="0"/>
    <m/>
  </r>
  <r>
    <n v="228989"/>
    <x v="0"/>
    <x v="1"/>
    <x v="0"/>
    <x v="0"/>
    <x v="1"/>
    <x v="193"/>
    <x v="0"/>
    <x v="0"/>
    <s v="Tesseramento"/>
    <x v="1"/>
    <x v="1"/>
    <x v="0"/>
    <m/>
  </r>
  <r>
    <n v="163349"/>
    <x v="0"/>
    <x v="0"/>
    <x v="0"/>
    <x v="0"/>
    <x v="1"/>
    <x v="193"/>
    <x v="0"/>
    <x v="0"/>
    <s v="Tesseramento"/>
    <x v="1"/>
    <x v="1"/>
    <x v="0"/>
    <m/>
  </r>
  <r>
    <n v="228194"/>
    <x v="0"/>
    <x v="1"/>
    <x v="0"/>
    <x v="0"/>
    <x v="1"/>
    <x v="193"/>
    <x v="0"/>
    <x v="0"/>
    <s v="Tesseramento"/>
    <x v="1"/>
    <x v="3"/>
    <x v="0"/>
    <m/>
  </r>
  <r>
    <n v="24766"/>
    <x v="0"/>
    <x v="0"/>
    <x v="0"/>
    <x v="0"/>
    <x v="7"/>
    <x v="181"/>
    <x v="0"/>
    <x v="1"/>
    <s v="Tesseramento"/>
    <x v="1"/>
    <x v="4"/>
    <x v="0"/>
    <m/>
  </r>
  <r>
    <n v="195310"/>
    <x v="1"/>
    <x v="0"/>
    <x v="0"/>
    <x v="0"/>
    <x v="7"/>
    <x v="181"/>
    <x v="0"/>
    <x v="0"/>
    <s v="Tesseramento"/>
    <x v="1"/>
    <x v="6"/>
    <x v="0"/>
    <s v="B"/>
  </r>
  <r>
    <n v="188615"/>
    <x v="0"/>
    <x v="1"/>
    <x v="0"/>
    <x v="0"/>
    <x v="4"/>
    <x v="144"/>
    <x v="0"/>
    <x v="1"/>
    <s v="Tesseramento"/>
    <x v="1"/>
    <x v="0"/>
    <x v="0"/>
    <m/>
  </r>
  <r>
    <n v="159012"/>
    <x v="0"/>
    <x v="0"/>
    <x v="0"/>
    <x v="0"/>
    <x v="7"/>
    <x v="181"/>
    <x v="0"/>
    <x v="0"/>
    <s v="Tesseramento"/>
    <x v="1"/>
    <x v="0"/>
    <x v="0"/>
    <m/>
  </r>
  <r>
    <n v="95597"/>
    <x v="0"/>
    <x v="0"/>
    <x v="0"/>
    <x v="0"/>
    <x v="7"/>
    <x v="181"/>
    <x v="0"/>
    <x v="0"/>
    <s v="Tesseramento"/>
    <x v="1"/>
    <x v="1"/>
    <x v="0"/>
    <m/>
  </r>
  <r>
    <n v="118417"/>
    <x v="0"/>
    <x v="0"/>
    <x v="0"/>
    <x v="0"/>
    <x v="1"/>
    <x v="193"/>
    <x v="0"/>
    <x v="1"/>
    <s v="Tesseramento"/>
    <x v="1"/>
    <x v="0"/>
    <x v="0"/>
    <m/>
  </r>
  <r>
    <n v="156809"/>
    <x v="1"/>
    <x v="0"/>
    <x v="0"/>
    <x v="0"/>
    <x v="7"/>
    <x v="181"/>
    <x v="0"/>
    <x v="0"/>
    <s v="Tesseramento"/>
    <x v="1"/>
    <x v="7"/>
    <x v="0"/>
    <m/>
  </r>
  <r>
    <n v="16853"/>
    <x v="0"/>
    <x v="0"/>
    <x v="0"/>
    <x v="0"/>
    <x v="7"/>
    <x v="181"/>
    <x v="0"/>
    <x v="1"/>
    <s v="Tesseramento"/>
    <x v="1"/>
    <x v="3"/>
    <x v="0"/>
    <m/>
  </r>
  <r>
    <n v="45988"/>
    <x v="0"/>
    <x v="0"/>
    <x v="0"/>
    <x v="0"/>
    <x v="1"/>
    <x v="193"/>
    <x v="0"/>
    <x v="0"/>
    <s v="Tesseramento"/>
    <x v="1"/>
    <x v="4"/>
    <x v="0"/>
    <m/>
  </r>
  <r>
    <n v="22317"/>
    <x v="0"/>
    <x v="0"/>
    <x v="0"/>
    <x v="0"/>
    <x v="7"/>
    <x v="181"/>
    <x v="0"/>
    <x v="0"/>
    <s v="Tesseramento"/>
    <x v="1"/>
    <x v="3"/>
    <x v="0"/>
    <m/>
  </r>
  <r>
    <n v="45982"/>
    <x v="0"/>
    <x v="0"/>
    <x v="0"/>
    <x v="0"/>
    <x v="1"/>
    <x v="193"/>
    <x v="0"/>
    <x v="1"/>
    <s v="Tesseramento"/>
    <x v="1"/>
    <x v="4"/>
    <x v="0"/>
    <m/>
  </r>
  <r>
    <n v="169468"/>
    <x v="1"/>
    <x v="0"/>
    <x v="0"/>
    <x v="1"/>
    <x v="4"/>
    <x v="144"/>
    <x v="0"/>
    <x v="0"/>
    <s v="Tesseramento"/>
    <x v="1"/>
    <x v="5"/>
    <x v="0"/>
    <m/>
  </r>
  <r>
    <n v="37434"/>
    <x v="0"/>
    <x v="0"/>
    <x v="0"/>
    <x v="0"/>
    <x v="1"/>
    <x v="193"/>
    <x v="0"/>
    <x v="0"/>
    <s v="Tesseramento"/>
    <x v="1"/>
    <x v="3"/>
    <x v="0"/>
    <m/>
  </r>
  <r>
    <n v="219940"/>
    <x v="0"/>
    <x v="0"/>
    <x v="0"/>
    <x v="0"/>
    <x v="1"/>
    <x v="193"/>
    <x v="0"/>
    <x v="0"/>
    <s v="Tesseramento"/>
    <x v="1"/>
    <x v="0"/>
    <x v="0"/>
    <m/>
  </r>
  <r>
    <n v="228928"/>
    <x v="1"/>
    <x v="1"/>
    <x v="0"/>
    <x v="2"/>
    <x v="4"/>
    <x v="144"/>
    <x v="0"/>
    <x v="0"/>
    <s v="Tesseramento"/>
    <x v="1"/>
    <x v="5"/>
    <x v="0"/>
    <m/>
  </r>
  <r>
    <n v="222758"/>
    <x v="0"/>
    <x v="1"/>
    <x v="0"/>
    <x v="1"/>
    <x v="4"/>
    <x v="50"/>
    <x v="0"/>
    <x v="1"/>
    <s v="Tesseramento"/>
    <x v="1"/>
    <x v="0"/>
    <x v="0"/>
    <m/>
  </r>
  <r>
    <n v="135536"/>
    <x v="0"/>
    <x v="0"/>
    <x v="0"/>
    <x v="0"/>
    <x v="1"/>
    <x v="193"/>
    <x v="0"/>
    <x v="1"/>
    <s v="Tesseramento"/>
    <x v="1"/>
    <x v="0"/>
    <x v="0"/>
    <m/>
  </r>
  <r>
    <n v="28948"/>
    <x v="0"/>
    <x v="0"/>
    <x v="0"/>
    <x v="0"/>
    <x v="1"/>
    <x v="193"/>
    <x v="0"/>
    <x v="0"/>
    <s v="Tesseramento"/>
    <x v="1"/>
    <x v="0"/>
    <x v="0"/>
    <m/>
  </r>
  <r>
    <n v="17842"/>
    <x v="0"/>
    <x v="0"/>
    <x v="0"/>
    <x v="0"/>
    <x v="4"/>
    <x v="144"/>
    <x v="0"/>
    <x v="0"/>
    <s v="Tesseramento"/>
    <x v="1"/>
    <x v="4"/>
    <x v="0"/>
    <m/>
  </r>
  <r>
    <n v="17843"/>
    <x v="0"/>
    <x v="0"/>
    <x v="0"/>
    <x v="0"/>
    <x v="4"/>
    <x v="144"/>
    <x v="0"/>
    <x v="1"/>
    <s v="Tesseramento"/>
    <x v="1"/>
    <x v="4"/>
    <x v="0"/>
    <m/>
  </r>
  <r>
    <n v="188980"/>
    <x v="1"/>
    <x v="0"/>
    <x v="0"/>
    <x v="1"/>
    <x v="4"/>
    <x v="50"/>
    <x v="0"/>
    <x v="0"/>
    <s v="Tesseramento"/>
    <x v="1"/>
    <x v="7"/>
    <x v="0"/>
    <m/>
  </r>
  <r>
    <n v="97808"/>
    <x v="0"/>
    <x v="0"/>
    <x v="0"/>
    <x v="0"/>
    <x v="11"/>
    <x v="142"/>
    <x v="0"/>
    <x v="0"/>
    <s v="Tesseramento"/>
    <x v="1"/>
    <x v="4"/>
    <x v="0"/>
    <m/>
  </r>
  <r>
    <n v="97797"/>
    <x v="0"/>
    <x v="0"/>
    <x v="0"/>
    <x v="0"/>
    <x v="11"/>
    <x v="142"/>
    <x v="0"/>
    <x v="1"/>
    <s v="Tesseramento"/>
    <x v="1"/>
    <x v="4"/>
    <x v="0"/>
    <m/>
  </r>
  <r>
    <n v="61064"/>
    <x v="0"/>
    <x v="0"/>
    <x v="0"/>
    <x v="0"/>
    <x v="11"/>
    <x v="142"/>
    <x v="0"/>
    <x v="0"/>
    <s v="Tesseramento"/>
    <x v="1"/>
    <x v="3"/>
    <x v="0"/>
    <m/>
  </r>
  <r>
    <n v="173351"/>
    <x v="0"/>
    <x v="0"/>
    <x v="0"/>
    <x v="0"/>
    <x v="11"/>
    <x v="142"/>
    <x v="0"/>
    <x v="0"/>
    <s v="Tesseramento"/>
    <x v="1"/>
    <x v="0"/>
    <x v="0"/>
    <m/>
  </r>
  <r>
    <n v="148087"/>
    <x v="0"/>
    <x v="0"/>
    <x v="0"/>
    <x v="0"/>
    <x v="11"/>
    <x v="142"/>
    <x v="0"/>
    <x v="0"/>
    <s v="Tesseramento"/>
    <x v="1"/>
    <x v="0"/>
    <x v="0"/>
    <m/>
  </r>
  <r>
    <n v="121582"/>
    <x v="0"/>
    <x v="0"/>
    <x v="0"/>
    <x v="4"/>
    <x v="4"/>
    <x v="144"/>
    <x v="0"/>
    <x v="0"/>
    <s v="Tesseramento"/>
    <x v="1"/>
    <x v="1"/>
    <x v="0"/>
    <m/>
  </r>
  <r>
    <n v="134596"/>
    <x v="0"/>
    <x v="0"/>
    <x v="0"/>
    <x v="0"/>
    <x v="11"/>
    <x v="142"/>
    <x v="0"/>
    <x v="0"/>
    <s v="Tesseramento"/>
    <x v="1"/>
    <x v="0"/>
    <x v="0"/>
    <m/>
  </r>
  <r>
    <n v="215916"/>
    <x v="0"/>
    <x v="0"/>
    <x v="0"/>
    <x v="0"/>
    <x v="11"/>
    <x v="142"/>
    <x v="0"/>
    <x v="0"/>
    <s v="Tesseramento"/>
    <x v="1"/>
    <x v="0"/>
    <x v="0"/>
    <m/>
  </r>
  <r>
    <n v="114083"/>
    <x v="0"/>
    <x v="0"/>
    <x v="0"/>
    <x v="0"/>
    <x v="10"/>
    <x v="194"/>
    <x v="0"/>
    <x v="0"/>
    <s v="Tesseramento"/>
    <x v="1"/>
    <x v="1"/>
    <x v="0"/>
    <m/>
  </r>
  <r>
    <n v="49718"/>
    <x v="0"/>
    <x v="0"/>
    <x v="0"/>
    <x v="0"/>
    <x v="10"/>
    <x v="194"/>
    <x v="0"/>
    <x v="0"/>
    <s v="Tesseramento"/>
    <x v="1"/>
    <x v="0"/>
    <x v="0"/>
    <m/>
  </r>
  <r>
    <n v="100973"/>
    <x v="0"/>
    <x v="0"/>
    <x v="0"/>
    <x v="0"/>
    <x v="10"/>
    <x v="194"/>
    <x v="0"/>
    <x v="0"/>
    <s v="Tesseramento"/>
    <x v="1"/>
    <x v="0"/>
    <x v="0"/>
    <m/>
  </r>
  <r>
    <n v="176854"/>
    <x v="0"/>
    <x v="0"/>
    <x v="0"/>
    <x v="1"/>
    <x v="10"/>
    <x v="194"/>
    <x v="0"/>
    <x v="1"/>
    <s v="Tesseramento"/>
    <x v="1"/>
    <x v="3"/>
    <x v="0"/>
    <m/>
  </r>
  <r>
    <n v="121967"/>
    <x v="0"/>
    <x v="0"/>
    <x v="0"/>
    <x v="0"/>
    <x v="10"/>
    <x v="194"/>
    <x v="0"/>
    <x v="0"/>
    <s v="Tesseramento"/>
    <x v="1"/>
    <x v="0"/>
    <x v="0"/>
    <m/>
  </r>
  <r>
    <n v="210540"/>
    <x v="0"/>
    <x v="0"/>
    <x v="0"/>
    <x v="0"/>
    <x v="10"/>
    <x v="194"/>
    <x v="0"/>
    <x v="0"/>
    <s v="Tesseramento"/>
    <x v="1"/>
    <x v="3"/>
    <x v="0"/>
    <m/>
  </r>
  <r>
    <n v="176855"/>
    <x v="0"/>
    <x v="0"/>
    <x v="0"/>
    <x v="0"/>
    <x v="10"/>
    <x v="194"/>
    <x v="0"/>
    <x v="0"/>
    <s v="Tesseramento"/>
    <x v="1"/>
    <x v="0"/>
    <x v="0"/>
    <m/>
  </r>
  <r>
    <n v="174342"/>
    <x v="1"/>
    <x v="0"/>
    <x v="0"/>
    <x v="0"/>
    <x v="10"/>
    <x v="194"/>
    <x v="0"/>
    <x v="1"/>
    <s v="Tesseramento"/>
    <x v="1"/>
    <x v="6"/>
    <x v="0"/>
    <s v="B"/>
  </r>
  <r>
    <n v="235951"/>
    <x v="0"/>
    <x v="0"/>
    <x v="1"/>
    <x v="2"/>
    <x v="11"/>
    <x v="126"/>
    <x v="0"/>
    <x v="0"/>
    <s v="Tesseramento"/>
    <x v="1"/>
    <x v="1"/>
    <x v="0"/>
    <m/>
  </r>
  <r>
    <n v="232509"/>
    <x v="0"/>
    <x v="0"/>
    <x v="0"/>
    <x v="1"/>
    <x v="2"/>
    <x v="139"/>
    <x v="0"/>
    <x v="0"/>
    <s v="Tesseramento"/>
    <x v="1"/>
    <x v="3"/>
    <x v="0"/>
    <m/>
  </r>
  <r>
    <n v="224847"/>
    <x v="0"/>
    <x v="0"/>
    <x v="0"/>
    <x v="1"/>
    <x v="2"/>
    <x v="139"/>
    <x v="0"/>
    <x v="1"/>
    <s v="Tesseramento"/>
    <x v="1"/>
    <x v="4"/>
    <x v="0"/>
    <m/>
  </r>
  <r>
    <n v="22520"/>
    <x v="0"/>
    <x v="0"/>
    <x v="0"/>
    <x v="0"/>
    <x v="2"/>
    <x v="139"/>
    <x v="0"/>
    <x v="0"/>
    <s v="Tesseramento"/>
    <x v="1"/>
    <x v="3"/>
    <x v="0"/>
    <m/>
  </r>
  <r>
    <n v="178534"/>
    <x v="0"/>
    <x v="0"/>
    <x v="0"/>
    <x v="0"/>
    <x v="2"/>
    <x v="139"/>
    <x v="0"/>
    <x v="1"/>
    <s v="Tesseramento"/>
    <x v="1"/>
    <x v="0"/>
    <x v="0"/>
    <m/>
  </r>
  <r>
    <n v="178535"/>
    <x v="1"/>
    <x v="0"/>
    <x v="0"/>
    <x v="1"/>
    <x v="2"/>
    <x v="139"/>
    <x v="0"/>
    <x v="1"/>
    <s v="Tesseramento"/>
    <x v="1"/>
    <x v="7"/>
    <x v="0"/>
    <m/>
  </r>
  <r>
    <n v="35048"/>
    <x v="0"/>
    <x v="0"/>
    <x v="0"/>
    <x v="0"/>
    <x v="2"/>
    <x v="139"/>
    <x v="0"/>
    <x v="0"/>
    <s v="Tesseramento"/>
    <x v="1"/>
    <x v="4"/>
    <x v="0"/>
    <m/>
  </r>
  <r>
    <n v="138082"/>
    <x v="0"/>
    <x v="0"/>
    <x v="0"/>
    <x v="0"/>
    <x v="2"/>
    <x v="139"/>
    <x v="0"/>
    <x v="0"/>
    <s v="Tesseramento"/>
    <x v="1"/>
    <x v="0"/>
    <x v="0"/>
    <m/>
  </r>
  <r>
    <n v="225583"/>
    <x v="0"/>
    <x v="0"/>
    <x v="0"/>
    <x v="1"/>
    <x v="2"/>
    <x v="139"/>
    <x v="0"/>
    <x v="1"/>
    <s v="Tesseramento"/>
    <x v="1"/>
    <x v="0"/>
    <x v="0"/>
    <m/>
  </r>
  <r>
    <n v="227761"/>
    <x v="0"/>
    <x v="0"/>
    <x v="0"/>
    <x v="1"/>
    <x v="7"/>
    <x v="190"/>
    <x v="0"/>
    <x v="0"/>
    <s v="Tesseramento"/>
    <x v="0"/>
    <x v="0"/>
    <x v="0"/>
    <m/>
  </r>
  <r>
    <n v="235952"/>
    <x v="0"/>
    <x v="0"/>
    <x v="1"/>
    <x v="0"/>
    <x v="11"/>
    <x v="126"/>
    <x v="0"/>
    <x v="0"/>
    <s v="Tesseramento"/>
    <x v="1"/>
    <x v="1"/>
    <x v="0"/>
    <m/>
  </r>
  <r>
    <n v="44070"/>
    <x v="0"/>
    <x v="0"/>
    <x v="0"/>
    <x v="0"/>
    <x v="8"/>
    <x v="127"/>
    <x v="0"/>
    <x v="0"/>
    <s v="Tesseramento"/>
    <x v="1"/>
    <x v="4"/>
    <x v="0"/>
    <m/>
  </r>
  <r>
    <n v="22306"/>
    <x v="0"/>
    <x v="0"/>
    <x v="0"/>
    <x v="0"/>
    <x v="8"/>
    <x v="59"/>
    <x v="0"/>
    <x v="0"/>
    <s v="Tesseramento"/>
    <x v="1"/>
    <x v="4"/>
    <x v="0"/>
    <m/>
  </r>
  <r>
    <n v="172417"/>
    <x v="1"/>
    <x v="0"/>
    <x v="0"/>
    <x v="1"/>
    <x v="11"/>
    <x v="126"/>
    <x v="0"/>
    <x v="0"/>
    <s v="Tesseramento"/>
    <x v="1"/>
    <x v="7"/>
    <x v="0"/>
    <m/>
  </r>
  <r>
    <n v="224562"/>
    <x v="1"/>
    <x v="0"/>
    <x v="0"/>
    <x v="0"/>
    <x v="11"/>
    <x v="126"/>
    <x v="0"/>
    <x v="0"/>
    <s v="Tesseramento"/>
    <x v="1"/>
    <x v="6"/>
    <x v="0"/>
    <m/>
  </r>
  <r>
    <n v="225729"/>
    <x v="1"/>
    <x v="0"/>
    <x v="0"/>
    <x v="1"/>
    <x v="11"/>
    <x v="126"/>
    <x v="0"/>
    <x v="1"/>
    <s v="Tesseramento"/>
    <x v="1"/>
    <x v="5"/>
    <x v="0"/>
    <m/>
  </r>
  <r>
    <n v="232160"/>
    <x v="1"/>
    <x v="0"/>
    <x v="0"/>
    <x v="1"/>
    <x v="11"/>
    <x v="126"/>
    <x v="0"/>
    <x v="0"/>
    <s v="Tesseramento"/>
    <x v="1"/>
    <x v="5"/>
    <x v="0"/>
    <m/>
  </r>
  <r>
    <n v="225726"/>
    <x v="1"/>
    <x v="0"/>
    <x v="0"/>
    <x v="1"/>
    <x v="11"/>
    <x v="126"/>
    <x v="0"/>
    <x v="0"/>
    <s v="Tesseramento"/>
    <x v="1"/>
    <x v="5"/>
    <x v="0"/>
    <m/>
  </r>
  <r>
    <n v="159445"/>
    <x v="1"/>
    <x v="0"/>
    <x v="0"/>
    <x v="2"/>
    <x v="11"/>
    <x v="126"/>
    <x v="0"/>
    <x v="0"/>
    <s v="Tesseramento"/>
    <x v="1"/>
    <x v="7"/>
    <x v="0"/>
    <m/>
  </r>
  <r>
    <n v="224511"/>
    <x v="1"/>
    <x v="0"/>
    <x v="0"/>
    <x v="1"/>
    <x v="11"/>
    <x v="126"/>
    <x v="0"/>
    <x v="0"/>
    <s v="Tesseramento"/>
    <x v="1"/>
    <x v="2"/>
    <x v="0"/>
    <m/>
  </r>
  <r>
    <n v="205178"/>
    <x v="1"/>
    <x v="0"/>
    <x v="0"/>
    <x v="2"/>
    <x v="11"/>
    <x v="126"/>
    <x v="0"/>
    <x v="1"/>
    <s v="Tesseramento"/>
    <x v="1"/>
    <x v="5"/>
    <x v="0"/>
    <m/>
  </r>
  <r>
    <n v="213663"/>
    <x v="1"/>
    <x v="0"/>
    <x v="0"/>
    <x v="2"/>
    <x v="11"/>
    <x v="126"/>
    <x v="0"/>
    <x v="0"/>
    <s v="Tesseramento"/>
    <x v="1"/>
    <x v="6"/>
    <x v="0"/>
    <m/>
  </r>
  <r>
    <n v="179875"/>
    <x v="1"/>
    <x v="0"/>
    <x v="0"/>
    <x v="2"/>
    <x v="11"/>
    <x v="126"/>
    <x v="0"/>
    <x v="0"/>
    <s v="Tesseramento"/>
    <x v="1"/>
    <x v="7"/>
    <x v="0"/>
    <m/>
  </r>
  <r>
    <n v="227980"/>
    <x v="1"/>
    <x v="0"/>
    <x v="0"/>
    <x v="2"/>
    <x v="11"/>
    <x v="126"/>
    <x v="0"/>
    <x v="0"/>
    <s v="Tesseramento"/>
    <x v="1"/>
    <x v="5"/>
    <x v="0"/>
    <m/>
  </r>
  <r>
    <n v="232162"/>
    <x v="1"/>
    <x v="0"/>
    <x v="0"/>
    <x v="1"/>
    <x v="11"/>
    <x v="126"/>
    <x v="0"/>
    <x v="0"/>
    <s v="Tesseramento"/>
    <x v="1"/>
    <x v="5"/>
    <x v="0"/>
    <m/>
  </r>
  <r>
    <n v="232163"/>
    <x v="1"/>
    <x v="0"/>
    <x v="0"/>
    <x v="1"/>
    <x v="11"/>
    <x v="126"/>
    <x v="0"/>
    <x v="0"/>
    <s v="Tesseramento"/>
    <x v="1"/>
    <x v="5"/>
    <x v="0"/>
    <m/>
  </r>
  <r>
    <n v="146424"/>
    <x v="1"/>
    <x v="0"/>
    <x v="0"/>
    <x v="0"/>
    <x v="11"/>
    <x v="126"/>
    <x v="0"/>
    <x v="1"/>
    <s v="Tesseramento"/>
    <x v="1"/>
    <x v="6"/>
    <x v="0"/>
    <m/>
  </r>
  <r>
    <n v="159447"/>
    <x v="1"/>
    <x v="0"/>
    <x v="0"/>
    <x v="1"/>
    <x v="11"/>
    <x v="126"/>
    <x v="0"/>
    <x v="1"/>
    <s v="Tesseramento"/>
    <x v="1"/>
    <x v="7"/>
    <x v="0"/>
    <m/>
  </r>
  <r>
    <n v="230334"/>
    <x v="1"/>
    <x v="0"/>
    <x v="0"/>
    <x v="1"/>
    <x v="11"/>
    <x v="126"/>
    <x v="0"/>
    <x v="0"/>
    <s v="Tesseramento"/>
    <x v="1"/>
    <x v="5"/>
    <x v="0"/>
    <m/>
  </r>
  <r>
    <n v="225722"/>
    <x v="1"/>
    <x v="0"/>
    <x v="0"/>
    <x v="1"/>
    <x v="11"/>
    <x v="126"/>
    <x v="0"/>
    <x v="0"/>
    <s v="Tesseramento"/>
    <x v="1"/>
    <x v="5"/>
    <x v="0"/>
    <m/>
  </r>
  <r>
    <n v="202273"/>
    <x v="1"/>
    <x v="0"/>
    <x v="0"/>
    <x v="1"/>
    <x v="11"/>
    <x v="126"/>
    <x v="0"/>
    <x v="0"/>
    <s v="Tesseramento"/>
    <x v="1"/>
    <x v="5"/>
    <x v="0"/>
    <m/>
  </r>
  <r>
    <n v="192629"/>
    <x v="1"/>
    <x v="0"/>
    <x v="0"/>
    <x v="0"/>
    <x v="11"/>
    <x v="126"/>
    <x v="0"/>
    <x v="1"/>
    <s v="Tesseramento"/>
    <x v="1"/>
    <x v="5"/>
    <x v="0"/>
    <s v="B"/>
  </r>
  <r>
    <n v="223376"/>
    <x v="1"/>
    <x v="0"/>
    <x v="0"/>
    <x v="3"/>
    <x v="11"/>
    <x v="126"/>
    <x v="0"/>
    <x v="1"/>
    <s v="Tesseramento"/>
    <x v="1"/>
    <x v="6"/>
    <x v="0"/>
    <m/>
  </r>
  <r>
    <n v="230335"/>
    <x v="1"/>
    <x v="0"/>
    <x v="0"/>
    <x v="1"/>
    <x v="11"/>
    <x v="126"/>
    <x v="0"/>
    <x v="0"/>
    <s v="Tesseramento"/>
    <x v="1"/>
    <x v="5"/>
    <x v="0"/>
    <m/>
  </r>
  <r>
    <n v="200789"/>
    <x v="1"/>
    <x v="0"/>
    <x v="0"/>
    <x v="1"/>
    <x v="11"/>
    <x v="126"/>
    <x v="0"/>
    <x v="1"/>
    <s v="Tesseramento"/>
    <x v="1"/>
    <x v="5"/>
    <x v="0"/>
    <m/>
  </r>
  <r>
    <n v="62077"/>
    <x v="0"/>
    <x v="0"/>
    <x v="0"/>
    <x v="0"/>
    <x v="7"/>
    <x v="161"/>
    <x v="0"/>
    <x v="0"/>
    <s v="Tesseramento"/>
    <x v="0"/>
    <x v="3"/>
    <x v="0"/>
    <m/>
  </r>
  <r>
    <n v="220761"/>
    <x v="1"/>
    <x v="0"/>
    <x v="0"/>
    <x v="0"/>
    <x v="11"/>
    <x v="126"/>
    <x v="0"/>
    <x v="0"/>
    <s v="Tesseramento"/>
    <x v="1"/>
    <x v="5"/>
    <x v="0"/>
    <m/>
  </r>
  <r>
    <n v="225716"/>
    <x v="1"/>
    <x v="1"/>
    <x v="0"/>
    <x v="0"/>
    <x v="1"/>
    <x v="176"/>
    <x v="0"/>
    <x v="0"/>
    <s v="Tesseramento"/>
    <x v="1"/>
    <x v="5"/>
    <x v="0"/>
    <m/>
  </r>
  <r>
    <n v="235953"/>
    <x v="1"/>
    <x v="0"/>
    <x v="1"/>
    <x v="2"/>
    <x v="11"/>
    <x v="126"/>
    <x v="0"/>
    <x v="0"/>
    <s v="Tesseramento"/>
    <x v="1"/>
    <x v="5"/>
    <x v="0"/>
    <m/>
  </r>
  <r>
    <n v="64752"/>
    <x v="0"/>
    <x v="0"/>
    <x v="0"/>
    <x v="0"/>
    <x v="7"/>
    <x v="183"/>
    <x v="0"/>
    <x v="0"/>
    <s v="Tesseramento"/>
    <x v="0"/>
    <x v="4"/>
    <x v="0"/>
    <m/>
  </r>
  <r>
    <n v="72718"/>
    <x v="0"/>
    <x v="0"/>
    <x v="0"/>
    <x v="0"/>
    <x v="7"/>
    <x v="183"/>
    <x v="0"/>
    <x v="1"/>
    <s v="Tesseramento"/>
    <x v="0"/>
    <x v="4"/>
    <x v="0"/>
    <m/>
  </r>
  <r>
    <n v="232881"/>
    <x v="1"/>
    <x v="0"/>
    <x v="0"/>
    <x v="0"/>
    <x v="11"/>
    <x v="126"/>
    <x v="0"/>
    <x v="0"/>
    <s v="Tesseramento"/>
    <x v="1"/>
    <x v="7"/>
    <x v="0"/>
    <m/>
  </r>
  <r>
    <n v="235945"/>
    <x v="0"/>
    <x v="0"/>
    <x v="1"/>
    <x v="1"/>
    <x v="8"/>
    <x v="31"/>
    <x v="0"/>
    <x v="0"/>
    <s v="Tesseramento"/>
    <x v="1"/>
    <x v="1"/>
    <x v="0"/>
    <m/>
  </r>
  <r>
    <n v="235954"/>
    <x v="1"/>
    <x v="0"/>
    <x v="1"/>
    <x v="2"/>
    <x v="11"/>
    <x v="126"/>
    <x v="0"/>
    <x v="0"/>
    <s v="Tesseramento"/>
    <x v="1"/>
    <x v="5"/>
    <x v="0"/>
    <m/>
  </r>
  <r>
    <n v="221993"/>
    <x v="0"/>
    <x v="1"/>
    <x v="0"/>
    <x v="1"/>
    <x v="7"/>
    <x v="181"/>
    <x v="0"/>
    <x v="1"/>
    <s v="Tesseramento"/>
    <x v="1"/>
    <x v="3"/>
    <x v="0"/>
    <m/>
  </r>
  <r>
    <n v="133459"/>
    <x v="0"/>
    <x v="0"/>
    <x v="0"/>
    <x v="0"/>
    <x v="7"/>
    <x v="190"/>
    <x v="0"/>
    <x v="0"/>
    <s v="Tesseramento"/>
    <x v="0"/>
    <x v="0"/>
    <x v="0"/>
    <m/>
  </r>
  <r>
    <n v="152641"/>
    <x v="0"/>
    <x v="0"/>
    <x v="0"/>
    <x v="0"/>
    <x v="7"/>
    <x v="195"/>
    <x v="0"/>
    <x v="0"/>
    <s v="Tesseramento"/>
    <x v="1"/>
    <x v="3"/>
    <x v="0"/>
    <m/>
  </r>
  <r>
    <n v="179884"/>
    <x v="0"/>
    <x v="0"/>
    <x v="0"/>
    <x v="0"/>
    <x v="9"/>
    <x v="196"/>
    <x v="0"/>
    <x v="1"/>
    <s v="Tesseramento"/>
    <x v="1"/>
    <x v="3"/>
    <x v="0"/>
    <m/>
  </r>
  <r>
    <n v="184373"/>
    <x v="0"/>
    <x v="0"/>
    <x v="0"/>
    <x v="0"/>
    <x v="9"/>
    <x v="196"/>
    <x v="0"/>
    <x v="0"/>
    <s v="Tesseramento"/>
    <x v="1"/>
    <x v="3"/>
    <x v="0"/>
    <m/>
  </r>
  <r>
    <n v="174271"/>
    <x v="0"/>
    <x v="0"/>
    <x v="0"/>
    <x v="0"/>
    <x v="9"/>
    <x v="196"/>
    <x v="0"/>
    <x v="0"/>
    <s v="Tesseramento"/>
    <x v="1"/>
    <x v="3"/>
    <x v="0"/>
    <m/>
  </r>
  <r>
    <n v="54889"/>
    <x v="0"/>
    <x v="0"/>
    <x v="0"/>
    <x v="0"/>
    <x v="9"/>
    <x v="196"/>
    <x v="0"/>
    <x v="0"/>
    <s v="Tesseramento"/>
    <x v="1"/>
    <x v="3"/>
    <x v="0"/>
    <m/>
  </r>
  <r>
    <n v="190940"/>
    <x v="0"/>
    <x v="0"/>
    <x v="0"/>
    <x v="0"/>
    <x v="9"/>
    <x v="196"/>
    <x v="0"/>
    <x v="0"/>
    <s v="Tesseramento"/>
    <x v="1"/>
    <x v="0"/>
    <x v="0"/>
    <m/>
  </r>
  <r>
    <n v="155268"/>
    <x v="0"/>
    <x v="0"/>
    <x v="0"/>
    <x v="0"/>
    <x v="9"/>
    <x v="196"/>
    <x v="0"/>
    <x v="0"/>
    <s v="Tesseramento"/>
    <x v="1"/>
    <x v="0"/>
    <x v="0"/>
    <m/>
  </r>
  <r>
    <n v="38150"/>
    <x v="0"/>
    <x v="0"/>
    <x v="0"/>
    <x v="0"/>
    <x v="9"/>
    <x v="196"/>
    <x v="0"/>
    <x v="0"/>
    <s v="Tesseramento"/>
    <x v="1"/>
    <x v="4"/>
    <x v="0"/>
    <m/>
  </r>
  <r>
    <n v="181457"/>
    <x v="0"/>
    <x v="0"/>
    <x v="0"/>
    <x v="1"/>
    <x v="9"/>
    <x v="196"/>
    <x v="0"/>
    <x v="0"/>
    <s v="Tesseramento"/>
    <x v="1"/>
    <x v="0"/>
    <x v="0"/>
    <m/>
  </r>
  <r>
    <n v="179887"/>
    <x v="0"/>
    <x v="0"/>
    <x v="0"/>
    <x v="0"/>
    <x v="9"/>
    <x v="196"/>
    <x v="0"/>
    <x v="0"/>
    <s v="Tesseramento"/>
    <x v="1"/>
    <x v="3"/>
    <x v="0"/>
    <m/>
  </r>
  <r>
    <n v="183204"/>
    <x v="0"/>
    <x v="0"/>
    <x v="0"/>
    <x v="0"/>
    <x v="9"/>
    <x v="196"/>
    <x v="0"/>
    <x v="0"/>
    <s v="Tesseramento"/>
    <x v="1"/>
    <x v="3"/>
    <x v="0"/>
    <m/>
  </r>
  <r>
    <n v="150258"/>
    <x v="0"/>
    <x v="0"/>
    <x v="0"/>
    <x v="0"/>
    <x v="9"/>
    <x v="196"/>
    <x v="0"/>
    <x v="0"/>
    <s v="Tesseramento"/>
    <x v="1"/>
    <x v="4"/>
    <x v="0"/>
    <m/>
  </r>
  <r>
    <n v="226804"/>
    <x v="0"/>
    <x v="0"/>
    <x v="0"/>
    <x v="0"/>
    <x v="9"/>
    <x v="196"/>
    <x v="0"/>
    <x v="1"/>
    <s v="Tesseramento"/>
    <x v="1"/>
    <x v="0"/>
    <x v="0"/>
    <m/>
  </r>
  <r>
    <n v="214739"/>
    <x v="0"/>
    <x v="0"/>
    <x v="0"/>
    <x v="1"/>
    <x v="9"/>
    <x v="196"/>
    <x v="0"/>
    <x v="0"/>
    <s v="Tesseramento"/>
    <x v="1"/>
    <x v="3"/>
    <x v="0"/>
    <m/>
  </r>
  <r>
    <n v="11173"/>
    <x v="0"/>
    <x v="0"/>
    <x v="0"/>
    <x v="0"/>
    <x v="9"/>
    <x v="196"/>
    <x v="0"/>
    <x v="0"/>
    <s v="Tesseramento"/>
    <x v="1"/>
    <x v="0"/>
    <x v="0"/>
    <m/>
  </r>
  <r>
    <n v="139478"/>
    <x v="0"/>
    <x v="0"/>
    <x v="0"/>
    <x v="0"/>
    <x v="9"/>
    <x v="196"/>
    <x v="0"/>
    <x v="1"/>
    <s v="Tesseramento"/>
    <x v="1"/>
    <x v="3"/>
    <x v="0"/>
    <m/>
  </r>
  <r>
    <n v="226811"/>
    <x v="0"/>
    <x v="0"/>
    <x v="0"/>
    <x v="1"/>
    <x v="9"/>
    <x v="196"/>
    <x v="0"/>
    <x v="1"/>
    <s v="Tesseramento"/>
    <x v="1"/>
    <x v="4"/>
    <x v="0"/>
    <m/>
  </r>
  <r>
    <n v="203321"/>
    <x v="0"/>
    <x v="0"/>
    <x v="0"/>
    <x v="1"/>
    <x v="9"/>
    <x v="196"/>
    <x v="0"/>
    <x v="0"/>
    <s v="Tesseramento"/>
    <x v="1"/>
    <x v="4"/>
    <x v="0"/>
    <m/>
  </r>
  <r>
    <n v="115036"/>
    <x v="0"/>
    <x v="0"/>
    <x v="0"/>
    <x v="0"/>
    <x v="9"/>
    <x v="196"/>
    <x v="0"/>
    <x v="0"/>
    <s v="Tesseramento"/>
    <x v="1"/>
    <x v="4"/>
    <x v="0"/>
    <m/>
  </r>
  <r>
    <n v="53408"/>
    <x v="0"/>
    <x v="0"/>
    <x v="0"/>
    <x v="0"/>
    <x v="7"/>
    <x v="195"/>
    <x v="0"/>
    <x v="0"/>
    <s v="Tesseramento"/>
    <x v="1"/>
    <x v="3"/>
    <x v="0"/>
    <m/>
  </r>
  <r>
    <n v="186992"/>
    <x v="0"/>
    <x v="0"/>
    <x v="0"/>
    <x v="0"/>
    <x v="7"/>
    <x v="190"/>
    <x v="0"/>
    <x v="0"/>
    <s v="Tesseramento"/>
    <x v="0"/>
    <x v="0"/>
    <x v="0"/>
    <m/>
  </r>
  <r>
    <n v="120429"/>
    <x v="0"/>
    <x v="0"/>
    <x v="0"/>
    <x v="0"/>
    <x v="7"/>
    <x v="195"/>
    <x v="0"/>
    <x v="0"/>
    <s v="Tesseramento"/>
    <x v="1"/>
    <x v="1"/>
    <x v="0"/>
    <m/>
  </r>
  <r>
    <n v="186993"/>
    <x v="0"/>
    <x v="0"/>
    <x v="0"/>
    <x v="0"/>
    <x v="7"/>
    <x v="190"/>
    <x v="0"/>
    <x v="1"/>
    <s v="Tesseramento"/>
    <x v="0"/>
    <x v="0"/>
    <x v="0"/>
    <m/>
  </r>
  <r>
    <n v="222253"/>
    <x v="1"/>
    <x v="0"/>
    <x v="0"/>
    <x v="1"/>
    <x v="11"/>
    <x v="126"/>
    <x v="0"/>
    <x v="0"/>
    <s v="Tesseramento"/>
    <x v="1"/>
    <x v="5"/>
    <x v="0"/>
    <m/>
  </r>
  <r>
    <n v="83358"/>
    <x v="0"/>
    <x v="0"/>
    <x v="0"/>
    <x v="0"/>
    <x v="7"/>
    <x v="185"/>
    <x v="0"/>
    <x v="0"/>
    <s v="Tesseramento"/>
    <x v="1"/>
    <x v="4"/>
    <x v="0"/>
    <m/>
  </r>
  <r>
    <n v="101101"/>
    <x v="0"/>
    <x v="0"/>
    <x v="0"/>
    <x v="0"/>
    <x v="11"/>
    <x v="126"/>
    <x v="0"/>
    <x v="1"/>
    <s v="Tesseramento"/>
    <x v="1"/>
    <x v="3"/>
    <x v="0"/>
    <m/>
  </r>
  <r>
    <n v="97801"/>
    <x v="0"/>
    <x v="0"/>
    <x v="0"/>
    <x v="0"/>
    <x v="11"/>
    <x v="142"/>
    <x v="0"/>
    <x v="0"/>
    <s v="Tesseramento"/>
    <x v="1"/>
    <x v="3"/>
    <x v="0"/>
    <m/>
  </r>
  <r>
    <n v="63493"/>
    <x v="0"/>
    <x v="0"/>
    <x v="0"/>
    <x v="0"/>
    <x v="7"/>
    <x v="195"/>
    <x v="0"/>
    <x v="0"/>
    <s v="Tesseramento"/>
    <x v="1"/>
    <x v="4"/>
    <x v="0"/>
    <m/>
  </r>
  <r>
    <n v="12319"/>
    <x v="0"/>
    <x v="0"/>
    <x v="0"/>
    <x v="1"/>
    <x v="11"/>
    <x v="126"/>
    <x v="0"/>
    <x v="0"/>
    <s v="Tesseramento"/>
    <x v="1"/>
    <x v="1"/>
    <x v="0"/>
    <m/>
  </r>
  <r>
    <n v="18893"/>
    <x v="0"/>
    <x v="0"/>
    <x v="0"/>
    <x v="2"/>
    <x v="11"/>
    <x v="126"/>
    <x v="0"/>
    <x v="0"/>
    <s v="Tesseramento"/>
    <x v="1"/>
    <x v="3"/>
    <x v="0"/>
    <m/>
  </r>
  <r>
    <n v="18889"/>
    <x v="0"/>
    <x v="0"/>
    <x v="0"/>
    <x v="0"/>
    <x v="11"/>
    <x v="126"/>
    <x v="0"/>
    <x v="0"/>
    <s v="Tesseramento"/>
    <x v="1"/>
    <x v="0"/>
    <x v="0"/>
    <m/>
  </r>
  <r>
    <n v="219684"/>
    <x v="0"/>
    <x v="1"/>
    <x v="0"/>
    <x v="0"/>
    <x v="7"/>
    <x v="195"/>
    <x v="0"/>
    <x v="1"/>
    <s v="Tesseramento"/>
    <x v="1"/>
    <x v="0"/>
    <x v="0"/>
    <m/>
  </r>
  <r>
    <n v="117951"/>
    <x v="0"/>
    <x v="0"/>
    <x v="0"/>
    <x v="0"/>
    <x v="4"/>
    <x v="197"/>
    <x v="0"/>
    <x v="0"/>
    <s v="Tesseramento"/>
    <x v="1"/>
    <x v="4"/>
    <x v="0"/>
    <m/>
  </r>
  <r>
    <n v="94559"/>
    <x v="0"/>
    <x v="0"/>
    <x v="0"/>
    <x v="2"/>
    <x v="11"/>
    <x v="126"/>
    <x v="0"/>
    <x v="0"/>
    <s v="Tesseramento"/>
    <x v="1"/>
    <x v="0"/>
    <x v="0"/>
    <m/>
  </r>
  <r>
    <n v="23962"/>
    <x v="0"/>
    <x v="0"/>
    <x v="0"/>
    <x v="0"/>
    <x v="7"/>
    <x v="195"/>
    <x v="0"/>
    <x v="0"/>
    <s v="Tesseramento"/>
    <x v="1"/>
    <x v="0"/>
    <x v="0"/>
    <m/>
  </r>
  <r>
    <n v="151393"/>
    <x v="0"/>
    <x v="0"/>
    <x v="0"/>
    <x v="0"/>
    <x v="7"/>
    <x v="195"/>
    <x v="0"/>
    <x v="0"/>
    <s v="Tesseramento"/>
    <x v="1"/>
    <x v="0"/>
    <x v="0"/>
    <m/>
  </r>
  <r>
    <n v="222463"/>
    <x v="0"/>
    <x v="0"/>
    <x v="0"/>
    <x v="0"/>
    <x v="4"/>
    <x v="197"/>
    <x v="0"/>
    <x v="0"/>
    <s v="Tesseramento"/>
    <x v="1"/>
    <x v="3"/>
    <x v="0"/>
    <m/>
  </r>
  <r>
    <n v="18911"/>
    <x v="0"/>
    <x v="0"/>
    <x v="0"/>
    <x v="0"/>
    <x v="11"/>
    <x v="126"/>
    <x v="0"/>
    <x v="0"/>
    <s v="Tesseramento"/>
    <x v="1"/>
    <x v="4"/>
    <x v="0"/>
    <m/>
  </r>
  <r>
    <n v="228640"/>
    <x v="1"/>
    <x v="0"/>
    <x v="0"/>
    <x v="1"/>
    <x v="7"/>
    <x v="195"/>
    <x v="0"/>
    <x v="0"/>
    <s v="Tesseramento"/>
    <x v="1"/>
    <x v="7"/>
    <x v="0"/>
    <m/>
  </r>
  <r>
    <n v="160535"/>
    <x v="0"/>
    <x v="0"/>
    <x v="0"/>
    <x v="0"/>
    <x v="7"/>
    <x v="195"/>
    <x v="0"/>
    <x v="0"/>
    <s v="Tesseramento"/>
    <x v="1"/>
    <x v="0"/>
    <x v="0"/>
    <m/>
  </r>
  <r>
    <n v="90255"/>
    <x v="0"/>
    <x v="0"/>
    <x v="0"/>
    <x v="0"/>
    <x v="4"/>
    <x v="197"/>
    <x v="0"/>
    <x v="0"/>
    <s v="Tesseramento"/>
    <x v="1"/>
    <x v="4"/>
    <x v="0"/>
    <m/>
  </r>
  <r>
    <n v="81010"/>
    <x v="0"/>
    <x v="0"/>
    <x v="0"/>
    <x v="1"/>
    <x v="11"/>
    <x v="126"/>
    <x v="0"/>
    <x v="0"/>
    <s v="Tesseramento"/>
    <x v="1"/>
    <x v="0"/>
    <x v="0"/>
    <m/>
  </r>
  <r>
    <n v="23220"/>
    <x v="0"/>
    <x v="0"/>
    <x v="0"/>
    <x v="2"/>
    <x v="11"/>
    <x v="126"/>
    <x v="0"/>
    <x v="1"/>
    <s v="Tesseramento"/>
    <x v="1"/>
    <x v="0"/>
    <x v="0"/>
    <m/>
  </r>
  <r>
    <n v="133946"/>
    <x v="0"/>
    <x v="0"/>
    <x v="0"/>
    <x v="0"/>
    <x v="4"/>
    <x v="197"/>
    <x v="0"/>
    <x v="0"/>
    <s v="Tesseramento"/>
    <x v="1"/>
    <x v="3"/>
    <x v="0"/>
    <m/>
  </r>
  <r>
    <n v="16150"/>
    <x v="0"/>
    <x v="0"/>
    <x v="0"/>
    <x v="0"/>
    <x v="4"/>
    <x v="197"/>
    <x v="0"/>
    <x v="0"/>
    <s v="Tesseramento"/>
    <x v="1"/>
    <x v="0"/>
    <x v="0"/>
    <m/>
  </r>
  <r>
    <n v="189006"/>
    <x v="0"/>
    <x v="0"/>
    <x v="0"/>
    <x v="0"/>
    <x v="4"/>
    <x v="197"/>
    <x v="0"/>
    <x v="0"/>
    <s v="Tesseramento"/>
    <x v="1"/>
    <x v="3"/>
    <x v="0"/>
    <m/>
  </r>
  <r>
    <n v="60963"/>
    <x v="0"/>
    <x v="0"/>
    <x v="0"/>
    <x v="0"/>
    <x v="4"/>
    <x v="197"/>
    <x v="0"/>
    <x v="0"/>
    <s v="Tesseramento"/>
    <x v="1"/>
    <x v="0"/>
    <x v="0"/>
    <m/>
  </r>
  <r>
    <n v="109887"/>
    <x v="0"/>
    <x v="0"/>
    <x v="2"/>
    <x v="4"/>
    <x v="13"/>
    <x v="198"/>
    <x v="0"/>
    <x v="1"/>
    <s v="Tesseramento"/>
    <x v="1"/>
    <x v="1"/>
    <x v="0"/>
    <m/>
  </r>
  <r>
    <n v="63869"/>
    <x v="0"/>
    <x v="0"/>
    <x v="0"/>
    <x v="0"/>
    <x v="13"/>
    <x v="198"/>
    <x v="0"/>
    <x v="0"/>
    <s v="Tesseramento"/>
    <x v="1"/>
    <x v="3"/>
    <x v="0"/>
    <m/>
  </r>
  <r>
    <n v="31983"/>
    <x v="0"/>
    <x v="0"/>
    <x v="0"/>
    <x v="1"/>
    <x v="13"/>
    <x v="198"/>
    <x v="0"/>
    <x v="0"/>
    <s v="Tesseramento"/>
    <x v="1"/>
    <x v="0"/>
    <x v="0"/>
    <m/>
  </r>
  <r>
    <n v="10653"/>
    <x v="0"/>
    <x v="1"/>
    <x v="0"/>
    <x v="0"/>
    <x v="4"/>
    <x v="166"/>
    <x v="0"/>
    <x v="1"/>
    <s v="Tesseramento"/>
    <x v="1"/>
    <x v="0"/>
    <x v="0"/>
    <m/>
  </r>
  <r>
    <n v="82885"/>
    <x v="0"/>
    <x v="0"/>
    <x v="0"/>
    <x v="0"/>
    <x v="4"/>
    <x v="197"/>
    <x v="0"/>
    <x v="0"/>
    <s v="Tesseramento"/>
    <x v="1"/>
    <x v="4"/>
    <x v="0"/>
    <m/>
  </r>
  <r>
    <n v="188648"/>
    <x v="0"/>
    <x v="0"/>
    <x v="0"/>
    <x v="0"/>
    <x v="13"/>
    <x v="198"/>
    <x v="0"/>
    <x v="0"/>
    <s v="Tesseramento"/>
    <x v="1"/>
    <x v="1"/>
    <x v="0"/>
    <m/>
  </r>
  <r>
    <n v="85804"/>
    <x v="0"/>
    <x v="0"/>
    <x v="0"/>
    <x v="0"/>
    <x v="11"/>
    <x v="142"/>
    <x v="0"/>
    <x v="0"/>
    <s v="Tesseramento"/>
    <x v="1"/>
    <x v="3"/>
    <x v="0"/>
    <m/>
  </r>
  <r>
    <n v="180196"/>
    <x v="0"/>
    <x v="1"/>
    <x v="0"/>
    <x v="0"/>
    <x v="4"/>
    <x v="166"/>
    <x v="0"/>
    <x v="0"/>
    <s v="Tesseramento"/>
    <x v="1"/>
    <x v="0"/>
    <x v="0"/>
    <m/>
  </r>
  <r>
    <n v="228850"/>
    <x v="1"/>
    <x v="0"/>
    <x v="0"/>
    <x v="1"/>
    <x v="13"/>
    <x v="198"/>
    <x v="0"/>
    <x v="1"/>
    <s v="Tesseramento"/>
    <x v="1"/>
    <x v="5"/>
    <x v="0"/>
    <m/>
  </r>
  <r>
    <n v="213706"/>
    <x v="1"/>
    <x v="0"/>
    <x v="0"/>
    <x v="1"/>
    <x v="13"/>
    <x v="198"/>
    <x v="0"/>
    <x v="0"/>
    <s v="Tesseramento"/>
    <x v="1"/>
    <x v="5"/>
    <x v="0"/>
    <m/>
  </r>
  <r>
    <n v="218272"/>
    <x v="0"/>
    <x v="0"/>
    <x v="0"/>
    <x v="0"/>
    <x v="13"/>
    <x v="198"/>
    <x v="0"/>
    <x v="0"/>
    <s v="Tesseramento"/>
    <x v="1"/>
    <x v="3"/>
    <x v="0"/>
    <m/>
  </r>
  <r>
    <n v="153508"/>
    <x v="0"/>
    <x v="0"/>
    <x v="0"/>
    <x v="0"/>
    <x v="11"/>
    <x v="142"/>
    <x v="0"/>
    <x v="0"/>
    <s v="Tesseramento"/>
    <x v="1"/>
    <x v="0"/>
    <x v="0"/>
    <m/>
  </r>
  <r>
    <n v="7765"/>
    <x v="0"/>
    <x v="0"/>
    <x v="0"/>
    <x v="0"/>
    <x v="13"/>
    <x v="198"/>
    <x v="0"/>
    <x v="0"/>
    <s v="Tesseramento"/>
    <x v="1"/>
    <x v="0"/>
    <x v="0"/>
    <m/>
  </r>
  <r>
    <n v="137380"/>
    <x v="0"/>
    <x v="0"/>
    <x v="0"/>
    <x v="0"/>
    <x v="11"/>
    <x v="142"/>
    <x v="0"/>
    <x v="0"/>
    <s v="Tesseramento"/>
    <x v="1"/>
    <x v="1"/>
    <x v="0"/>
    <m/>
  </r>
  <r>
    <n v="115302"/>
    <x v="0"/>
    <x v="0"/>
    <x v="0"/>
    <x v="0"/>
    <x v="11"/>
    <x v="142"/>
    <x v="0"/>
    <x v="1"/>
    <s v="Tesseramento"/>
    <x v="1"/>
    <x v="3"/>
    <x v="0"/>
    <m/>
  </r>
  <r>
    <n v="208726"/>
    <x v="0"/>
    <x v="0"/>
    <x v="0"/>
    <x v="1"/>
    <x v="2"/>
    <x v="172"/>
    <x v="0"/>
    <x v="0"/>
    <s v="Tesseramento"/>
    <x v="1"/>
    <x v="1"/>
    <x v="0"/>
    <m/>
  </r>
  <r>
    <n v="224090"/>
    <x v="0"/>
    <x v="0"/>
    <x v="0"/>
    <x v="1"/>
    <x v="2"/>
    <x v="172"/>
    <x v="0"/>
    <x v="0"/>
    <s v="Tesseramento"/>
    <x v="1"/>
    <x v="3"/>
    <x v="0"/>
    <m/>
  </r>
  <r>
    <n v="152600"/>
    <x v="0"/>
    <x v="0"/>
    <x v="0"/>
    <x v="0"/>
    <x v="2"/>
    <x v="172"/>
    <x v="0"/>
    <x v="0"/>
    <s v="Tesseramento"/>
    <x v="1"/>
    <x v="0"/>
    <x v="0"/>
    <m/>
  </r>
  <r>
    <n v="87432"/>
    <x v="0"/>
    <x v="0"/>
    <x v="0"/>
    <x v="0"/>
    <x v="11"/>
    <x v="142"/>
    <x v="0"/>
    <x v="0"/>
    <s v="Tesseramento"/>
    <x v="1"/>
    <x v="3"/>
    <x v="0"/>
    <m/>
  </r>
  <r>
    <n v="129139"/>
    <x v="0"/>
    <x v="0"/>
    <x v="0"/>
    <x v="0"/>
    <x v="4"/>
    <x v="197"/>
    <x v="0"/>
    <x v="0"/>
    <s v="Tesseramento"/>
    <x v="1"/>
    <x v="0"/>
    <x v="0"/>
    <m/>
  </r>
  <r>
    <n v="113925"/>
    <x v="0"/>
    <x v="0"/>
    <x v="0"/>
    <x v="0"/>
    <x v="11"/>
    <x v="142"/>
    <x v="0"/>
    <x v="0"/>
    <s v="Tesseramento"/>
    <x v="1"/>
    <x v="0"/>
    <x v="0"/>
    <m/>
  </r>
  <r>
    <n v="3621"/>
    <x v="0"/>
    <x v="0"/>
    <x v="0"/>
    <x v="0"/>
    <x v="7"/>
    <x v="199"/>
    <x v="0"/>
    <x v="0"/>
    <s v="Tesseramento"/>
    <x v="0"/>
    <x v="4"/>
    <x v="0"/>
    <m/>
  </r>
  <r>
    <n v="82880"/>
    <x v="0"/>
    <x v="0"/>
    <x v="0"/>
    <x v="0"/>
    <x v="4"/>
    <x v="197"/>
    <x v="0"/>
    <x v="0"/>
    <s v="Tesseramento"/>
    <x v="1"/>
    <x v="3"/>
    <x v="0"/>
    <m/>
  </r>
  <r>
    <n v="227903"/>
    <x v="0"/>
    <x v="0"/>
    <x v="0"/>
    <x v="1"/>
    <x v="7"/>
    <x v="175"/>
    <x v="0"/>
    <x v="1"/>
    <s v="Tesseramento"/>
    <x v="0"/>
    <x v="0"/>
    <x v="0"/>
    <m/>
  </r>
  <r>
    <n v="7332"/>
    <x v="0"/>
    <x v="1"/>
    <x v="2"/>
    <x v="4"/>
    <x v="9"/>
    <x v="19"/>
    <x v="0"/>
    <x v="0"/>
    <s v="Tesseramento"/>
    <x v="1"/>
    <x v="1"/>
    <x v="0"/>
    <m/>
  </r>
  <r>
    <n v="7333"/>
    <x v="0"/>
    <x v="0"/>
    <x v="0"/>
    <x v="0"/>
    <x v="9"/>
    <x v="19"/>
    <x v="0"/>
    <x v="1"/>
    <s v="Tesseramento"/>
    <x v="1"/>
    <x v="4"/>
    <x v="0"/>
    <m/>
  </r>
  <r>
    <n v="109605"/>
    <x v="0"/>
    <x v="0"/>
    <x v="0"/>
    <x v="0"/>
    <x v="1"/>
    <x v="193"/>
    <x v="0"/>
    <x v="1"/>
    <s v="Tesseramento"/>
    <x v="1"/>
    <x v="4"/>
    <x v="0"/>
    <m/>
  </r>
  <r>
    <n v="86523"/>
    <x v="0"/>
    <x v="0"/>
    <x v="0"/>
    <x v="0"/>
    <x v="1"/>
    <x v="193"/>
    <x v="0"/>
    <x v="0"/>
    <s v="Tesseramento"/>
    <x v="1"/>
    <x v="4"/>
    <x v="0"/>
    <m/>
  </r>
  <r>
    <n v="33128"/>
    <x v="0"/>
    <x v="0"/>
    <x v="0"/>
    <x v="0"/>
    <x v="1"/>
    <x v="193"/>
    <x v="0"/>
    <x v="0"/>
    <s v="Tesseramento"/>
    <x v="1"/>
    <x v="4"/>
    <x v="0"/>
    <m/>
  </r>
  <r>
    <n v="205402"/>
    <x v="0"/>
    <x v="0"/>
    <x v="0"/>
    <x v="0"/>
    <x v="1"/>
    <x v="193"/>
    <x v="0"/>
    <x v="0"/>
    <s v="Tesseramento"/>
    <x v="1"/>
    <x v="4"/>
    <x v="0"/>
    <m/>
  </r>
  <r>
    <n v="118805"/>
    <x v="0"/>
    <x v="0"/>
    <x v="0"/>
    <x v="0"/>
    <x v="2"/>
    <x v="172"/>
    <x v="0"/>
    <x v="0"/>
    <s v="Tesseramento"/>
    <x v="1"/>
    <x v="0"/>
    <x v="0"/>
    <m/>
  </r>
  <r>
    <n v="215230"/>
    <x v="0"/>
    <x v="1"/>
    <x v="0"/>
    <x v="0"/>
    <x v="1"/>
    <x v="193"/>
    <x v="0"/>
    <x v="1"/>
    <s v="Tesseramento"/>
    <x v="1"/>
    <x v="1"/>
    <x v="0"/>
    <m/>
  </r>
  <r>
    <n v="24234"/>
    <x v="0"/>
    <x v="0"/>
    <x v="0"/>
    <x v="0"/>
    <x v="2"/>
    <x v="172"/>
    <x v="0"/>
    <x v="0"/>
    <s v="Tesseramento"/>
    <x v="1"/>
    <x v="4"/>
    <x v="0"/>
    <m/>
  </r>
  <r>
    <n v="55285"/>
    <x v="0"/>
    <x v="0"/>
    <x v="0"/>
    <x v="0"/>
    <x v="1"/>
    <x v="193"/>
    <x v="0"/>
    <x v="0"/>
    <s v="Tesseramento"/>
    <x v="1"/>
    <x v="0"/>
    <x v="0"/>
    <m/>
  </r>
  <r>
    <n v="53915"/>
    <x v="0"/>
    <x v="0"/>
    <x v="0"/>
    <x v="0"/>
    <x v="2"/>
    <x v="172"/>
    <x v="0"/>
    <x v="1"/>
    <s v="Tesseramento"/>
    <x v="1"/>
    <x v="4"/>
    <x v="0"/>
    <m/>
  </r>
  <r>
    <n v="84310"/>
    <x v="0"/>
    <x v="0"/>
    <x v="0"/>
    <x v="0"/>
    <x v="1"/>
    <x v="193"/>
    <x v="0"/>
    <x v="0"/>
    <s v="Tesseramento"/>
    <x v="1"/>
    <x v="0"/>
    <x v="0"/>
    <m/>
  </r>
  <r>
    <n v="225114"/>
    <x v="0"/>
    <x v="0"/>
    <x v="0"/>
    <x v="0"/>
    <x v="1"/>
    <x v="193"/>
    <x v="0"/>
    <x v="0"/>
    <s v="Tesseramento"/>
    <x v="1"/>
    <x v="1"/>
    <x v="0"/>
    <m/>
  </r>
  <r>
    <n v="235900"/>
    <x v="1"/>
    <x v="0"/>
    <x v="1"/>
    <x v="3"/>
    <x v="13"/>
    <x v="198"/>
    <x v="0"/>
    <x v="1"/>
    <s v="Tesseramento"/>
    <x v="1"/>
    <x v="5"/>
    <x v="0"/>
    <m/>
  </r>
  <r>
    <n v="235988"/>
    <x v="0"/>
    <x v="0"/>
    <x v="1"/>
    <x v="1"/>
    <x v="11"/>
    <x v="142"/>
    <x v="0"/>
    <x v="1"/>
    <s v="Tesseramento"/>
    <x v="1"/>
    <x v="0"/>
    <x v="0"/>
    <m/>
  </r>
  <r>
    <n v="146069"/>
    <x v="0"/>
    <x v="0"/>
    <x v="0"/>
    <x v="0"/>
    <x v="8"/>
    <x v="115"/>
    <x v="0"/>
    <x v="0"/>
    <s v="Tesseramento"/>
    <x v="1"/>
    <x v="0"/>
    <x v="0"/>
    <m/>
  </r>
  <r>
    <n v="201190"/>
    <x v="1"/>
    <x v="0"/>
    <x v="0"/>
    <x v="3"/>
    <x v="8"/>
    <x v="115"/>
    <x v="0"/>
    <x v="0"/>
    <s v="Tesseramento"/>
    <x v="1"/>
    <x v="5"/>
    <x v="0"/>
    <m/>
  </r>
  <r>
    <n v="225261"/>
    <x v="1"/>
    <x v="0"/>
    <x v="0"/>
    <x v="3"/>
    <x v="8"/>
    <x v="115"/>
    <x v="0"/>
    <x v="0"/>
    <s v="Tesseramento"/>
    <x v="1"/>
    <x v="5"/>
    <x v="0"/>
    <m/>
  </r>
  <r>
    <n v="170129"/>
    <x v="0"/>
    <x v="0"/>
    <x v="0"/>
    <x v="0"/>
    <x v="11"/>
    <x v="142"/>
    <x v="0"/>
    <x v="1"/>
    <s v="Tesseramento"/>
    <x v="1"/>
    <x v="0"/>
    <x v="0"/>
    <m/>
  </r>
  <r>
    <n v="201187"/>
    <x v="1"/>
    <x v="0"/>
    <x v="0"/>
    <x v="3"/>
    <x v="8"/>
    <x v="115"/>
    <x v="0"/>
    <x v="0"/>
    <s v="Tesseramento"/>
    <x v="1"/>
    <x v="5"/>
    <x v="0"/>
    <m/>
  </r>
  <r>
    <n v="145602"/>
    <x v="0"/>
    <x v="0"/>
    <x v="0"/>
    <x v="0"/>
    <x v="11"/>
    <x v="142"/>
    <x v="0"/>
    <x v="0"/>
    <s v="Tesseramento"/>
    <x v="1"/>
    <x v="4"/>
    <x v="0"/>
    <m/>
  </r>
  <r>
    <n v="115019"/>
    <x v="0"/>
    <x v="0"/>
    <x v="0"/>
    <x v="0"/>
    <x v="8"/>
    <x v="13"/>
    <x v="0"/>
    <x v="1"/>
    <s v="Tesseramento"/>
    <x v="0"/>
    <x v="0"/>
    <x v="0"/>
    <m/>
  </r>
  <r>
    <n v="170964"/>
    <x v="0"/>
    <x v="0"/>
    <x v="0"/>
    <x v="0"/>
    <x v="11"/>
    <x v="142"/>
    <x v="0"/>
    <x v="0"/>
    <s v="Tesseramento"/>
    <x v="1"/>
    <x v="0"/>
    <x v="0"/>
    <m/>
  </r>
  <r>
    <n v="233257"/>
    <x v="1"/>
    <x v="0"/>
    <x v="0"/>
    <x v="1"/>
    <x v="8"/>
    <x v="115"/>
    <x v="0"/>
    <x v="0"/>
    <s v="Tesseramento"/>
    <x v="1"/>
    <x v="7"/>
    <x v="0"/>
    <m/>
  </r>
  <r>
    <n v="216719"/>
    <x v="0"/>
    <x v="0"/>
    <x v="0"/>
    <x v="0"/>
    <x v="8"/>
    <x v="115"/>
    <x v="0"/>
    <x v="0"/>
    <s v="Tesseramento"/>
    <x v="1"/>
    <x v="3"/>
    <x v="0"/>
    <m/>
  </r>
  <r>
    <n v="114272"/>
    <x v="0"/>
    <x v="0"/>
    <x v="0"/>
    <x v="0"/>
    <x v="8"/>
    <x v="13"/>
    <x v="0"/>
    <x v="0"/>
    <s v="Tesseramento"/>
    <x v="0"/>
    <x v="1"/>
    <x v="0"/>
    <m/>
  </r>
  <r>
    <n v="142880"/>
    <x v="0"/>
    <x v="0"/>
    <x v="0"/>
    <x v="0"/>
    <x v="2"/>
    <x v="172"/>
    <x v="0"/>
    <x v="0"/>
    <s v="Tesseramento"/>
    <x v="1"/>
    <x v="0"/>
    <x v="0"/>
    <m/>
  </r>
  <r>
    <n v="189901"/>
    <x v="1"/>
    <x v="0"/>
    <x v="0"/>
    <x v="0"/>
    <x v="8"/>
    <x v="115"/>
    <x v="0"/>
    <x v="1"/>
    <s v="Tesseramento"/>
    <x v="1"/>
    <x v="5"/>
    <x v="0"/>
    <s v="B"/>
  </r>
  <r>
    <n v="138620"/>
    <x v="0"/>
    <x v="0"/>
    <x v="0"/>
    <x v="0"/>
    <x v="8"/>
    <x v="13"/>
    <x v="0"/>
    <x v="0"/>
    <s v="Tesseramento"/>
    <x v="0"/>
    <x v="0"/>
    <x v="0"/>
    <m/>
  </r>
  <r>
    <n v="179678"/>
    <x v="0"/>
    <x v="0"/>
    <x v="0"/>
    <x v="0"/>
    <x v="8"/>
    <x v="115"/>
    <x v="0"/>
    <x v="0"/>
    <s v="Tesseramento"/>
    <x v="1"/>
    <x v="0"/>
    <x v="0"/>
    <m/>
  </r>
  <r>
    <n v="90418"/>
    <x v="0"/>
    <x v="0"/>
    <x v="0"/>
    <x v="0"/>
    <x v="2"/>
    <x v="172"/>
    <x v="0"/>
    <x v="0"/>
    <s v="Tesseramento"/>
    <x v="1"/>
    <x v="1"/>
    <x v="0"/>
    <m/>
  </r>
  <r>
    <n v="120744"/>
    <x v="0"/>
    <x v="0"/>
    <x v="0"/>
    <x v="0"/>
    <x v="8"/>
    <x v="13"/>
    <x v="0"/>
    <x v="0"/>
    <s v="Tesseramento"/>
    <x v="0"/>
    <x v="4"/>
    <x v="0"/>
    <m/>
  </r>
  <r>
    <n v="90419"/>
    <x v="0"/>
    <x v="0"/>
    <x v="0"/>
    <x v="0"/>
    <x v="2"/>
    <x v="172"/>
    <x v="0"/>
    <x v="0"/>
    <s v="Tesseramento"/>
    <x v="1"/>
    <x v="1"/>
    <x v="0"/>
    <m/>
  </r>
  <r>
    <n v="139491"/>
    <x v="0"/>
    <x v="0"/>
    <x v="0"/>
    <x v="0"/>
    <x v="8"/>
    <x v="13"/>
    <x v="0"/>
    <x v="0"/>
    <s v="Tesseramento"/>
    <x v="0"/>
    <x v="4"/>
    <x v="0"/>
    <m/>
  </r>
  <r>
    <n v="224050"/>
    <x v="0"/>
    <x v="0"/>
    <x v="0"/>
    <x v="0"/>
    <x v="8"/>
    <x v="13"/>
    <x v="0"/>
    <x v="0"/>
    <s v="Tesseramento"/>
    <x v="0"/>
    <x v="1"/>
    <x v="0"/>
    <m/>
  </r>
  <r>
    <n v="229667"/>
    <x v="0"/>
    <x v="1"/>
    <x v="0"/>
    <x v="1"/>
    <x v="2"/>
    <x v="172"/>
    <x v="0"/>
    <x v="0"/>
    <s v="Tesseramento"/>
    <x v="1"/>
    <x v="0"/>
    <x v="0"/>
    <m/>
  </r>
  <r>
    <n v="8912"/>
    <x v="0"/>
    <x v="0"/>
    <x v="0"/>
    <x v="0"/>
    <x v="2"/>
    <x v="172"/>
    <x v="0"/>
    <x v="0"/>
    <s v="Tesseramento"/>
    <x v="1"/>
    <x v="4"/>
    <x v="0"/>
    <m/>
  </r>
  <r>
    <n v="8980"/>
    <x v="0"/>
    <x v="0"/>
    <x v="0"/>
    <x v="0"/>
    <x v="2"/>
    <x v="172"/>
    <x v="0"/>
    <x v="0"/>
    <s v="Tesseramento"/>
    <x v="1"/>
    <x v="0"/>
    <x v="0"/>
    <m/>
  </r>
  <r>
    <n v="191125"/>
    <x v="0"/>
    <x v="0"/>
    <x v="0"/>
    <x v="0"/>
    <x v="1"/>
    <x v="1"/>
    <x v="0"/>
    <x v="1"/>
    <s v="Tesseramento"/>
    <x v="0"/>
    <x v="4"/>
    <x v="0"/>
    <m/>
  </r>
  <r>
    <n v="229086"/>
    <x v="0"/>
    <x v="1"/>
    <x v="0"/>
    <x v="1"/>
    <x v="2"/>
    <x v="172"/>
    <x v="0"/>
    <x v="1"/>
    <s v="Tesseramento"/>
    <x v="1"/>
    <x v="0"/>
    <x v="0"/>
    <m/>
  </r>
  <r>
    <n v="98702"/>
    <x v="0"/>
    <x v="0"/>
    <x v="0"/>
    <x v="0"/>
    <x v="1"/>
    <x v="1"/>
    <x v="0"/>
    <x v="1"/>
    <s v="Tesseramento"/>
    <x v="0"/>
    <x v="0"/>
    <x v="0"/>
    <m/>
  </r>
  <r>
    <n v="229303"/>
    <x v="0"/>
    <x v="0"/>
    <x v="0"/>
    <x v="0"/>
    <x v="8"/>
    <x v="115"/>
    <x v="0"/>
    <x v="0"/>
    <s v="Tesseramento"/>
    <x v="1"/>
    <x v="3"/>
    <x v="0"/>
    <m/>
  </r>
  <r>
    <n v="53226"/>
    <x v="0"/>
    <x v="0"/>
    <x v="0"/>
    <x v="0"/>
    <x v="2"/>
    <x v="172"/>
    <x v="0"/>
    <x v="0"/>
    <s v="Tesseramento"/>
    <x v="1"/>
    <x v="3"/>
    <x v="0"/>
    <m/>
  </r>
  <r>
    <n v="142881"/>
    <x v="1"/>
    <x v="0"/>
    <x v="0"/>
    <x v="3"/>
    <x v="2"/>
    <x v="172"/>
    <x v="0"/>
    <x v="0"/>
    <s v="Tesseramento"/>
    <x v="1"/>
    <x v="6"/>
    <x v="0"/>
    <m/>
  </r>
  <r>
    <n v="180874"/>
    <x v="0"/>
    <x v="0"/>
    <x v="0"/>
    <x v="3"/>
    <x v="2"/>
    <x v="172"/>
    <x v="0"/>
    <x v="1"/>
    <s v="Tesseramento"/>
    <x v="1"/>
    <x v="3"/>
    <x v="0"/>
    <m/>
  </r>
  <r>
    <n v="192645"/>
    <x v="1"/>
    <x v="0"/>
    <x v="0"/>
    <x v="0"/>
    <x v="8"/>
    <x v="115"/>
    <x v="0"/>
    <x v="0"/>
    <s v="Tesseramento"/>
    <x v="1"/>
    <x v="5"/>
    <x v="0"/>
    <m/>
  </r>
  <r>
    <n v="2855"/>
    <x v="0"/>
    <x v="0"/>
    <x v="0"/>
    <x v="0"/>
    <x v="8"/>
    <x v="115"/>
    <x v="0"/>
    <x v="0"/>
    <s v="Tesseramento"/>
    <x v="1"/>
    <x v="0"/>
    <x v="0"/>
    <m/>
  </r>
  <r>
    <n v="186256"/>
    <x v="1"/>
    <x v="0"/>
    <x v="0"/>
    <x v="0"/>
    <x v="4"/>
    <x v="200"/>
    <x v="0"/>
    <x v="0"/>
    <s v="Tesseramento"/>
    <x v="1"/>
    <x v="7"/>
    <x v="0"/>
    <m/>
  </r>
  <r>
    <n v="228293"/>
    <x v="1"/>
    <x v="0"/>
    <x v="0"/>
    <x v="1"/>
    <x v="2"/>
    <x v="172"/>
    <x v="0"/>
    <x v="0"/>
    <s v="Tesseramento"/>
    <x v="1"/>
    <x v="6"/>
    <x v="0"/>
    <m/>
  </r>
  <r>
    <n v="144052"/>
    <x v="0"/>
    <x v="0"/>
    <x v="0"/>
    <x v="0"/>
    <x v="4"/>
    <x v="65"/>
    <x v="0"/>
    <x v="0"/>
    <s v="Tesseramento"/>
    <x v="1"/>
    <x v="3"/>
    <x v="0"/>
    <m/>
  </r>
  <r>
    <n v="63651"/>
    <x v="0"/>
    <x v="0"/>
    <x v="0"/>
    <x v="0"/>
    <x v="2"/>
    <x v="172"/>
    <x v="0"/>
    <x v="0"/>
    <s v="Tesseramento"/>
    <x v="1"/>
    <x v="4"/>
    <x v="0"/>
    <m/>
  </r>
  <r>
    <n v="221323"/>
    <x v="0"/>
    <x v="0"/>
    <x v="0"/>
    <x v="0"/>
    <x v="8"/>
    <x v="115"/>
    <x v="0"/>
    <x v="0"/>
    <s v="Tesseramento"/>
    <x v="1"/>
    <x v="3"/>
    <x v="0"/>
    <m/>
  </r>
  <r>
    <n v="149358"/>
    <x v="0"/>
    <x v="0"/>
    <x v="0"/>
    <x v="0"/>
    <x v="2"/>
    <x v="172"/>
    <x v="0"/>
    <x v="0"/>
    <s v="Tesseramento"/>
    <x v="1"/>
    <x v="1"/>
    <x v="0"/>
    <m/>
  </r>
  <r>
    <n v="111207"/>
    <x v="0"/>
    <x v="0"/>
    <x v="0"/>
    <x v="0"/>
    <x v="8"/>
    <x v="115"/>
    <x v="0"/>
    <x v="0"/>
    <s v="Tesseramento"/>
    <x v="1"/>
    <x v="0"/>
    <x v="0"/>
    <m/>
  </r>
  <r>
    <n v="60650"/>
    <x v="0"/>
    <x v="0"/>
    <x v="0"/>
    <x v="0"/>
    <x v="2"/>
    <x v="172"/>
    <x v="0"/>
    <x v="1"/>
    <s v="Tesseramento"/>
    <x v="1"/>
    <x v="3"/>
    <x v="0"/>
    <m/>
  </r>
  <r>
    <n v="97564"/>
    <x v="0"/>
    <x v="0"/>
    <x v="0"/>
    <x v="0"/>
    <x v="8"/>
    <x v="115"/>
    <x v="0"/>
    <x v="0"/>
    <s v="Tesseramento"/>
    <x v="1"/>
    <x v="0"/>
    <x v="0"/>
    <m/>
  </r>
  <r>
    <n v="229087"/>
    <x v="0"/>
    <x v="1"/>
    <x v="0"/>
    <x v="1"/>
    <x v="2"/>
    <x v="172"/>
    <x v="0"/>
    <x v="0"/>
    <s v="Tesseramento"/>
    <x v="1"/>
    <x v="0"/>
    <x v="0"/>
    <m/>
  </r>
  <r>
    <n v="25656"/>
    <x v="0"/>
    <x v="0"/>
    <x v="0"/>
    <x v="0"/>
    <x v="2"/>
    <x v="172"/>
    <x v="0"/>
    <x v="0"/>
    <s v="Tesseramento"/>
    <x v="1"/>
    <x v="1"/>
    <x v="0"/>
    <m/>
  </r>
  <r>
    <n v="122461"/>
    <x v="0"/>
    <x v="0"/>
    <x v="0"/>
    <x v="0"/>
    <x v="8"/>
    <x v="115"/>
    <x v="0"/>
    <x v="0"/>
    <s v="Tesseramento"/>
    <x v="1"/>
    <x v="4"/>
    <x v="0"/>
    <m/>
  </r>
  <r>
    <n v="59924"/>
    <x v="0"/>
    <x v="0"/>
    <x v="0"/>
    <x v="0"/>
    <x v="2"/>
    <x v="172"/>
    <x v="0"/>
    <x v="1"/>
    <s v="Tesseramento"/>
    <x v="1"/>
    <x v="3"/>
    <x v="0"/>
    <m/>
  </r>
  <r>
    <n v="138588"/>
    <x v="0"/>
    <x v="0"/>
    <x v="0"/>
    <x v="3"/>
    <x v="8"/>
    <x v="115"/>
    <x v="0"/>
    <x v="1"/>
    <s v="Tesseramento"/>
    <x v="1"/>
    <x v="4"/>
    <x v="0"/>
    <m/>
  </r>
  <r>
    <n v="90601"/>
    <x v="0"/>
    <x v="0"/>
    <x v="0"/>
    <x v="0"/>
    <x v="2"/>
    <x v="172"/>
    <x v="0"/>
    <x v="0"/>
    <s v="Tesseramento"/>
    <x v="1"/>
    <x v="3"/>
    <x v="0"/>
    <m/>
  </r>
  <r>
    <n v="101933"/>
    <x v="0"/>
    <x v="0"/>
    <x v="0"/>
    <x v="0"/>
    <x v="4"/>
    <x v="200"/>
    <x v="0"/>
    <x v="0"/>
    <s v="Tesseramento"/>
    <x v="1"/>
    <x v="4"/>
    <x v="0"/>
    <m/>
  </r>
  <r>
    <n v="123449"/>
    <x v="0"/>
    <x v="0"/>
    <x v="0"/>
    <x v="0"/>
    <x v="2"/>
    <x v="172"/>
    <x v="0"/>
    <x v="0"/>
    <s v="Tesseramento"/>
    <x v="1"/>
    <x v="0"/>
    <x v="0"/>
    <m/>
  </r>
  <r>
    <n v="154264"/>
    <x v="0"/>
    <x v="0"/>
    <x v="0"/>
    <x v="1"/>
    <x v="8"/>
    <x v="115"/>
    <x v="0"/>
    <x v="0"/>
    <s v="Tesseramento"/>
    <x v="1"/>
    <x v="3"/>
    <x v="0"/>
    <m/>
  </r>
  <r>
    <n v="229540"/>
    <x v="0"/>
    <x v="0"/>
    <x v="0"/>
    <x v="1"/>
    <x v="2"/>
    <x v="172"/>
    <x v="0"/>
    <x v="0"/>
    <s v="Tesseramento"/>
    <x v="1"/>
    <x v="0"/>
    <x v="0"/>
    <m/>
  </r>
  <r>
    <n v="70606"/>
    <x v="0"/>
    <x v="0"/>
    <x v="0"/>
    <x v="0"/>
    <x v="8"/>
    <x v="13"/>
    <x v="0"/>
    <x v="0"/>
    <s v="Tesseramento"/>
    <x v="0"/>
    <x v="4"/>
    <x v="0"/>
    <m/>
  </r>
  <r>
    <n v="214290"/>
    <x v="1"/>
    <x v="0"/>
    <x v="0"/>
    <x v="3"/>
    <x v="8"/>
    <x v="115"/>
    <x v="0"/>
    <x v="0"/>
    <s v="Tesseramento"/>
    <x v="1"/>
    <x v="6"/>
    <x v="0"/>
    <m/>
  </r>
  <r>
    <n v="48996"/>
    <x v="0"/>
    <x v="0"/>
    <x v="0"/>
    <x v="0"/>
    <x v="4"/>
    <x v="119"/>
    <x v="0"/>
    <x v="0"/>
    <s v="Tesseramento"/>
    <x v="1"/>
    <x v="1"/>
    <x v="0"/>
    <m/>
  </r>
  <r>
    <n v="215966"/>
    <x v="0"/>
    <x v="0"/>
    <x v="0"/>
    <x v="1"/>
    <x v="8"/>
    <x v="115"/>
    <x v="0"/>
    <x v="0"/>
    <s v="Tesseramento"/>
    <x v="1"/>
    <x v="3"/>
    <x v="0"/>
    <m/>
  </r>
  <r>
    <n v="115139"/>
    <x v="0"/>
    <x v="0"/>
    <x v="0"/>
    <x v="1"/>
    <x v="8"/>
    <x v="115"/>
    <x v="0"/>
    <x v="1"/>
    <s v="Tesseramento"/>
    <x v="1"/>
    <x v="4"/>
    <x v="0"/>
    <m/>
  </r>
  <r>
    <n v="84282"/>
    <x v="0"/>
    <x v="0"/>
    <x v="0"/>
    <x v="0"/>
    <x v="4"/>
    <x v="200"/>
    <x v="0"/>
    <x v="1"/>
    <s v="Tesseramento"/>
    <x v="1"/>
    <x v="0"/>
    <x v="0"/>
    <m/>
  </r>
  <r>
    <n v="115156"/>
    <x v="0"/>
    <x v="0"/>
    <x v="0"/>
    <x v="1"/>
    <x v="8"/>
    <x v="115"/>
    <x v="0"/>
    <x v="0"/>
    <s v="Tesseramento"/>
    <x v="1"/>
    <x v="4"/>
    <x v="0"/>
    <m/>
  </r>
  <r>
    <n v="150115"/>
    <x v="0"/>
    <x v="0"/>
    <x v="0"/>
    <x v="0"/>
    <x v="4"/>
    <x v="119"/>
    <x v="0"/>
    <x v="0"/>
    <s v="Tesseramento"/>
    <x v="1"/>
    <x v="0"/>
    <x v="0"/>
    <m/>
  </r>
  <r>
    <n v="197952"/>
    <x v="0"/>
    <x v="0"/>
    <x v="0"/>
    <x v="1"/>
    <x v="8"/>
    <x v="115"/>
    <x v="0"/>
    <x v="0"/>
    <s v="Tesseramento"/>
    <x v="1"/>
    <x v="0"/>
    <x v="0"/>
    <m/>
  </r>
  <r>
    <n v="63035"/>
    <x v="0"/>
    <x v="0"/>
    <x v="0"/>
    <x v="0"/>
    <x v="4"/>
    <x v="119"/>
    <x v="0"/>
    <x v="0"/>
    <s v="Tesseramento"/>
    <x v="1"/>
    <x v="3"/>
    <x v="0"/>
    <m/>
  </r>
  <r>
    <n v="177365"/>
    <x v="0"/>
    <x v="0"/>
    <x v="0"/>
    <x v="1"/>
    <x v="8"/>
    <x v="115"/>
    <x v="0"/>
    <x v="0"/>
    <s v="Tesseramento"/>
    <x v="1"/>
    <x v="3"/>
    <x v="0"/>
    <m/>
  </r>
  <r>
    <n v="176145"/>
    <x v="0"/>
    <x v="1"/>
    <x v="0"/>
    <x v="0"/>
    <x v="4"/>
    <x v="119"/>
    <x v="0"/>
    <x v="0"/>
    <s v="Tesseramento"/>
    <x v="1"/>
    <x v="1"/>
    <x v="0"/>
    <m/>
  </r>
  <r>
    <n v="2681"/>
    <x v="0"/>
    <x v="0"/>
    <x v="0"/>
    <x v="0"/>
    <x v="8"/>
    <x v="115"/>
    <x v="0"/>
    <x v="0"/>
    <s v="Tesseramento"/>
    <x v="1"/>
    <x v="4"/>
    <x v="0"/>
    <m/>
  </r>
  <r>
    <n v="99371"/>
    <x v="0"/>
    <x v="0"/>
    <x v="0"/>
    <x v="0"/>
    <x v="8"/>
    <x v="115"/>
    <x v="0"/>
    <x v="0"/>
    <s v="Tesseramento"/>
    <x v="1"/>
    <x v="0"/>
    <x v="0"/>
    <m/>
  </r>
  <r>
    <n v="68238"/>
    <x v="0"/>
    <x v="0"/>
    <x v="0"/>
    <x v="0"/>
    <x v="4"/>
    <x v="119"/>
    <x v="0"/>
    <x v="0"/>
    <s v="Tesseramento"/>
    <x v="1"/>
    <x v="4"/>
    <x v="0"/>
    <m/>
  </r>
  <r>
    <n v="77193"/>
    <x v="0"/>
    <x v="0"/>
    <x v="0"/>
    <x v="0"/>
    <x v="4"/>
    <x v="119"/>
    <x v="0"/>
    <x v="1"/>
    <s v="Tesseramento"/>
    <x v="1"/>
    <x v="4"/>
    <x v="0"/>
    <m/>
  </r>
  <r>
    <n v="150401"/>
    <x v="0"/>
    <x v="0"/>
    <x v="0"/>
    <x v="1"/>
    <x v="8"/>
    <x v="115"/>
    <x v="0"/>
    <x v="0"/>
    <s v="Tesseramento"/>
    <x v="1"/>
    <x v="0"/>
    <x v="0"/>
    <m/>
  </r>
  <r>
    <n v="201186"/>
    <x v="1"/>
    <x v="0"/>
    <x v="0"/>
    <x v="1"/>
    <x v="8"/>
    <x v="115"/>
    <x v="0"/>
    <x v="1"/>
    <s v="Tesseramento"/>
    <x v="1"/>
    <x v="5"/>
    <x v="0"/>
    <m/>
  </r>
  <r>
    <n v="182744"/>
    <x v="0"/>
    <x v="0"/>
    <x v="0"/>
    <x v="0"/>
    <x v="8"/>
    <x v="115"/>
    <x v="0"/>
    <x v="0"/>
    <s v="Tesseramento"/>
    <x v="1"/>
    <x v="0"/>
    <x v="0"/>
    <m/>
  </r>
  <r>
    <n v="217881"/>
    <x v="0"/>
    <x v="0"/>
    <x v="0"/>
    <x v="0"/>
    <x v="1"/>
    <x v="201"/>
    <x v="0"/>
    <x v="0"/>
    <s v="Tesseramento"/>
    <x v="0"/>
    <x v="0"/>
    <x v="0"/>
    <m/>
  </r>
  <r>
    <n v="150159"/>
    <x v="0"/>
    <x v="0"/>
    <x v="0"/>
    <x v="0"/>
    <x v="4"/>
    <x v="54"/>
    <x v="0"/>
    <x v="0"/>
    <s v="Tesseramento"/>
    <x v="1"/>
    <x v="4"/>
    <x v="0"/>
    <m/>
  </r>
  <r>
    <n v="158470"/>
    <x v="0"/>
    <x v="0"/>
    <x v="0"/>
    <x v="0"/>
    <x v="8"/>
    <x v="115"/>
    <x v="0"/>
    <x v="0"/>
    <s v="Tesseramento"/>
    <x v="1"/>
    <x v="0"/>
    <x v="0"/>
    <m/>
  </r>
  <r>
    <n v="186411"/>
    <x v="0"/>
    <x v="0"/>
    <x v="0"/>
    <x v="1"/>
    <x v="8"/>
    <x v="115"/>
    <x v="0"/>
    <x v="0"/>
    <s v="Tesseramento"/>
    <x v="1"/>
    <x v="4"/>
    <x v="0"/>
    <m/>
  </r>
  <r>
    <n v="150158"/>
    <x v="0"/>
    <x v="0"/>
    <x v="0"/>
    <x v="0"/>
    <x v="4"/>
    <x v="54"/>
    <x v="0"/>
    <x v="1"/>
    <s v="Tesseramento"/>
    <x v="1"/>
    <x v="4"/>
    <x v="0"/>
    <m/>
  </r>
  <r>
    <n v="115127"/>
    <x v="0"/>
    <x v="0"/>
    <x v="0"/>
    <x v="1"/>
    <x v="8"/>
    <x v="115"/>
    <x v="0"/>
    <x v="0"/>
    <s v="Tesseramento"/>
    <x v="1"/>
    <x v="4"/>
    <x v="0"/>
    <m/>
  </r>
  <r>
    <n v="222998"/>
    <x v="0"/>
    <x v="0"/>
    <x v="0"/>
    <x v="0"/>
    <x v="7"/>
    <x v="45"/>
    <x v="0"/>
    <x v="0"/>
    <s v="Tesseramento"/>
    <x v="1"/>
    <x v="0"/>
    <x v="0"/>
    <m/>
  </r>
  <r>
    <n v="143436"/>
    <x v="0"/>
    <x v="0"/>
    <x v="0"/>
    <x v="0"/>
    <x v="10"/>
    <x v="194"/>
    <x v="0"/>
    <x v="0"/>
    <s v="Tesseramento"/>
    <x v="1"/>
    <x v="1"/>
    <x v="0"/>
    <m/>
  </r>
  <r>
    <n v="214685"/>
    <x v="0"/>
    <x v="1"/>
    <x v="0"/>
    <x v="1"/>
    <x v="4"/>
    <x v="54"/>
    <x v="0"/>
    <x v="0"/>
    <s v="Tesseramento"/>
    <x v="1"/>
    <x v="0"/>
    <x v="0"/>
    <m/>
  </r>
  <r>
    <n v="216716"/>
    <x v="0"/>
    <x v="0"/>
    <x v="0"/>
    <x v="0"/>
    <x v="8"/>
    <x v="115"/>
    <x v="0"/>
    <x v="0"/>
    <s v="Tesseramento"/>
    <x v="1"/>
    <x v="0"/>
    <x v="0"/>
    <m/>
  </r>
  <r>
    <n v="116020"/>
    <x v="0"/>
    <x v="0"/>
    <x v="0"/>
    <x v="0"/>
    <x v="4"/>
    <x v="54"/>
    <x v="0"/>
    <x v="0"/>
    <s v="Tesseramento"/>
    <x v="1"/>
    <x v="1"/>
    <x v="0"/>
    <m/>
  </r>
  <r>
    <n v="13419"/>
    <x v="0"/>
    <x v="0"/>
    <x v="0"/>
    <x v="0"/>
    <x v="4"/>
    <x v="54"/>
    <x v="0"/>
    <x v="0"/>
    <s v="Tesseramento"/>
    <x v="1"/>
    <x v="0"/>
    <x v="0"/>
    <m/>
  </r>
  <r>
    <n v="226216"/>
    <x v="0"/>
    <x v="1"/>
    <x v="0"/>
    <x v="3"/>
    <x v="7"/>
    <x v="44"/>
    <x v="0"/>
    <x v="0"/>
    <s v="Tesseramento"/>
    <x v="1"/>
    <x v="1"/>
    <x v="0"/>
    <m/>
  </r>
  <r>
    <n v="172836"/>
    <x v="0"/>
    <x v="0"/>
    <x v="0"/>
    <x v="0"/>
    <x v="7"/>
    <x v="44"/>
    <x v="0"/>
    <x v="0"/>
    <s v="Tesseramento"/>
    <x v="1"/>
    <x v="0"/>
    <x v="0"/>
    <m/>
  </r>
  <r>
    <n v="152355"/>
    <x v="0"/>
    <x v="0"/>
    <x v="0"/>
    <x v="0"/>
    <x v="4"/>
    <x v="54"/>
    <x v="0"/>
    <x v="0"/>
    <s v="Tesseramento"/>
    <x v="1"/>
    <x v="4"/>
    <x v="0"/>
    <m/>
  </r>
  <r>
    <n v="220357"/>
    <x v="0"/>
    <x v="1"/>
    <x v="0"/>
    <x v="0"/>
    <x v="7"/>
    <x v="44"/>
    <x v="0"/>
    <x v="1"/>
    <s v="Tesseramento"/>
    <x v="1"/>
    <x v="0"/>
    <x v="0"/>
    <m/>
  </r>
  <r>
    <n v="186677"/>
    <x v="0"/>
    <x v="0"/>
    <x v="0"/>
    <x v="1"/>
    <x v="8"/>
    <x v="115"/>
    <x v="0"/>
    <x v="1"/>
    <s v="Tesseramento"/>
    <x v="1"/>
    <x v="0"/>
    <x v="0"/>
    <m/>
  </r>
  <r>
    <n v="227660"/>
    <x v="0"/>
    <x v="1"/>
    <x v="0"/>
    <x v="2"/>
    <x v="7"/>
    <x v="44"/>
    <x v="0"/>
    <x v="0"/>
    <s v="Tesseramento"/>
    <x v="1"/>
    <x v="0"/>
    <x v="0"/>
    <m/>
  </r>
  <r>
    <n v="112780"/>
    <x v="0"/>
    <x v="0"/>
    <x v="0"/>
    <x v="0"/>
    <x v="7"/>
    <x v="45"/>
    <x v="0"/>
    <x v="0"/>
    <s v="Tesseramento"/>
    <x v="1"/>
    <x v="0"/>
    <x v="0"/>
    <m/>
  </r>
  <r>
    <n v="186673"/>
    <x v="0"/>
    <x v="0"/>
    <x v="0"/>
    <x v="1"/>
    <x v="8"/>
    <x v="115"/>
    <x v="0"/>
    <x v="0"/>
    <s v="Tesseramento"/>
    <x v="1"/>
    <x v="0"/>
    <x v="0"/>
    <m/>
  </r>
  <r>
    <n v="185694"/>
    <x v="1"/>
    <x v="0"/>
    <x v="0"/>
    <x v="0"/>
    <x v="7"/>
    <x v="44"/>
    <x v="0"/>
    <x v="0"/>
    <s v="Tesseramento"/>
    <x v="1"/>
    <x v="6"/>
    <x v="0"/>
    <m/>
  </r>
  <r>
    <n v="165792"/>
    <x v="0"/>
    <x v="0"/>
    <x v="0"/>
    <x v="0"/>
    <x v="8"/>
    <x v="115"/>
    <x v="0"/>
    <x v="0"/>
    <s v="Tesseramento"/>
    <x v="1"/>
    <x v="0"/>
    <x v="0"/>
    <m/>
  </r>
  <r>
    <n v="227182"/>
    <x v="1"/>
    <x v="0"/>
    <x v="0"/>
    <x v="0"/>
    <x v="8"/>
    <x v="115"/>
    <x v="0"/>
    <x v="0"/>
    <s v="Tesseramento"/>
    <x v="1"/>
    <x v="2"/>
    <x v="0"/>
    <m/>
  </r>
  <r>
    <n v="124268"/>
    <x v="0"/>
    <x v="0"/>
    <x v="0"/>
    <x v="0"/>
    <x v="8"/>
    <x v="115"/>
    <x v="0"/>
    <x v="0"/>
    <s v="Tesseramento"/>
    <x v="1"/>
    <x v="4"/>
    <x v="0"/>
    <m/>
  </r>
  <r>
    <n v="193153"/>
    <x v="0"/>
    <x v="1"/>
    <x v="2"/>
    <x v="2"/>
    <x v="4"/>
    <x v="54"/>
    <x v="0"/>
    <x v="0"/>
    <s v="Tesseramento"/>
    <x v="1"/>
    <x v="4"/>
    <x v="0"/>
    <m/>
  </r>
  <r>
    <n v="199738"/>
    <x v="0"/>
    <x v="0"/>
    <x v="0"/>
    <x v="0"/>
    <x v="4"/>
    <x v="54"/>
    <x v="0"/>
    <x v="1"/>
    <s v="Tesseramento"/>
    <x v="1"/>
    <x v="1"/>
    <x v="0"/>
    <m/>
  </r>
  <r>
    <n v="115132"/>
    <x v="0"/>
    <x v="0"/>
    <x v="0"/>
    <x v="0"/>
    <x v="8"/>
    <x v="115"/>
    <x v="0"/>
    <x v="1"/>
    <s v="Tesseramento"/>
    <x v="1"/>
    <x v="4"/>
    <x v="0"/>
    <m/>
  </r>
  <r>
    <n v="150305"/>
    <x v="0"/>
    <x v="0"/>
    <x v="0"/>
    <x v="0"/>
    <x v="4"/>
    <x v="54"/>
    <x v="0"/>
    <x v="0"/>
    <s v="Tesseramento"/>
    <x v="1"/>
    <x v="0"/>
    <x v="0"/>
    <m/>
  </r>
  <r>
    <n v="127727"/>
    <x v="1"/>
    <x v="0"/>
    <x v="0"/>
    <x v="0"/>
    <x v="8"/>
    <x v="115"/>
    <x v="0"/>
    <x v="0"/>
    <s v="Tesseramento"/>
    <x v="1"/>
    <x v="6"/>
    <x v="0"/>
    <s v="B"/>
  </r>
  <r>
    <n v="152339"/>
    <x v="0"/>
    <x v="0"/>
    <x v="0"/>
    <x v="0"/>
    <x v="4"/>
    <x v="54"/>
    <x v="0"/>
    <x v="1"/>
    <s v="Tesseramento"/>
    <x v="1"/>
    <x v="3"/>
    <x v="0"/>
    <m/>
  </r>
  <r>
    <n v="221265"/>
    <x v="0"/>
    <x v="0"/>
    <x v="0"/>
    <x v="1"/>
    <x v="8"/>
    <x v="115"/>
    <x v="0"/>
    <x v="0"/>
    <s v="Tesseramento"/>
    <x v="1"/>
    <x v="0"/>
    <x v="0"/>
    <m/>
  </r>
  <r>
    <n v="143620"/>
    <x v="0"/>
    <x v="0"/>
    <x v="0"/>
    <x v="0"/>
    <x v="8"/>
    <x v="115"/>
    <x v="0"/>
    <x v="0"/>
    <s v="Tesseramento"/>
    <x v="1"/>
    <x v="0"/>
    <x v="0"/>
    <m/>
  </r>
  <r>
    <n v="39569"/>
    <x v="0"/>
    <x v="0"/>
    <x v="0"/>
    <x v="0"/>
    <x v="8"/>
    <x v="115"/>
    <x v="0"/>
    <x v="1"/>
    <s v="Tesseramento"/>
    <x v="1"/>
    <x v="3"/>
    <x v="0"/>
    <m/>
  </r>
  <r>
    <n v="39568"/>
    <x v="0"/>
    <x v="0"/>
    <x v="0"/>
    <x v="0"/>
    <x v="8"/>
    <x v="115"/>
    <x v="0"/>
    <x v="0"/>
    <s v="Tesseramento"/>
    <x v="1"/>
    <x v="0"/>
    <x v="0"/>
    <m/>
  </r>
  <r>
    <n v="214288"/>
    <x v="1"/>
    <x v="0"/>
    <x v="0"/>
    <x v="1"/>
    <x v="8"/>
    <x v="115"/>
    <x v="0"/>
    <x v="0"/>
    <s v="Tesseramento"/>
    <x v="1"/>
    <x v="5"/>
    <x v="0"/>
    <m/>
  </r>
  <r>
    <n v="105608"/>
    <x v="0"/>
    <x v="0"/>
    <x v="0"/>
    <x v="1"/>
    <x v="8"/>
    <x v="115"/>
    <x v="0"/>
    <x v="1"/>
    <s v="Tesseramento"/>
    <x v="1"/>
    <x v="4"/>
    <x v="0"/>
    <m/>
  </r>
  <r>
    <n v="150433"/>
    <x v="0"/>
    <x v="0"/>
    <x v="0"/>
    <x v="3"/>
    <x v="8"/>
    <x v="115"/>
    <x v="0"/>
    <x v="0"/>
    <s v="Tesseramento"/>
    <x v="1"/>
    <x v="4"/>
    <x v="0"/>
    <m/>
  </r>
  <r>
    <n v="204603"/>
    <x v="1"/>
    <x v="0"/>
    <x v="0"/>
    <x v="0"/>
    <x v="8"/>
    <x v="115"/>
    <x v="0"/>
    <x v="0"/>
    <s v="Tesseramento"/>
    <x v="1"/>
    <x v="5"/>
    <x v="0"/>
    <m/>
  </r>
  <r>
    <n v="126524"/>
    <x v="0"/>
    <x v="0"/>
    <x v="0"/>
    <x v="0"/>
    <x v="8"/>
    <x v="115"/>
    <x v="0"/>
    <x v="0"/>
    <s v="Tesseramento"/>
    <x v="1"/>
    <x v="0"/>
    <x v="0"/>
    <m/>
  </r>
  <r>
    <n v="193968"/>
    <x v="1"/>
    <x v="0"/>
    <x v="0"/>
    <x v="3"/>
    <x v="8"/>
    <x v="115"/>
    <x v="0"/>
    <x v="0"/>
    <s v="Tesseramento"/>
    <x v="1"/>
    <x v="5"/>
    <x v="0"/>
    <m/>
  </r>
  <r>
    <n v="13442"/>
    <x v="0"/>
    <x v="0"/>
    <x v="0"/>
    <x v="0"/>
    <x v="8"/>
    <x v="115"/>
    <x v="0"/>
    <x v="1"/>
    <s v="Tesseramento"/>
    <x v="1"/>
    <x v="3"/>
    <x v="0"/>
    <m/>
  </r>
  <r>
    <n v="69201"/>
    <x v="0"/>
    <x v="0"/>
    <x v="0"/>
    <x v="2"/>
    <x v="8"/>
    <x v="115"/>
    <x v="0"/>
    <x v="0"/>
    <s v="Tesseramento"/>
    <x v="1"/>
    <x v="0"/>
    <x v="0"/>
    <m/>
  </r>
  <r>
    <n v="194288"/>
    <x v="0"/>
    <x v="0"/>
    <x v="0"/>
    <x v="0"/>
    <x v="8"/>
    <x v="115"/>
    <x v="0"/>
    <x v="0"/>
    <s v="Tesseramento"/>
    <x v="1"/>
    <x v="0"/>
    <x v="0"/>
    <m/>
  </r>
  <r>
    <n v="59055"/>
    <x v="0"/>
    <x v="0"/>
    <x v="0"/>
    <x v="0"/>
    <x v="2"/>
    <x v="157"/>
    <x v="0"/>
    <x v="1"/>
    <s v="Tesseramento"/>
    <x v="1"/>
    <x v="4"/>
    <x v="0"/>
    <m/>
  </r>
  <r>
    <n v="222776"/>
    <x v="0"/>
    <x v="1"/>
    <x v="0"/>
    <x v="0"/>
    <x v="4"/>
    <x v="149"/>
    <x v="0"/>
    <x v="0"/>
    <s v="Tesseramento"/>
    <x v="1"/>
    <x v="0"/>
    <x v="0"/>
    <m/>
  </r>
  <r>
    <n v="105640"/>
    <x v="0"/>
    <x v="0"/>
    <x v="0"/>
    <x v="0"/>
    <x v="8"/>
    <x v="115"/>
    <x v="0"/>
    <x v="0"/>
    <s v="Tesseramento"/>
    <x v="1"/>
    <x v="4"/>
    <x v="0"/>
    <m/>
  </r>
  <r>
    <n v="14746"/>
    <x v="0"/>
    <x v="0"/>
    <x v="0"/>
    <x v="0"/>
    <x v="2"/>
    <x v="157"/>
    <x v="0"/>
    <x v="1"/>
    <s v="Tesseramento"/>
    <x v="1"/>
    <x v="4"/>
    <x v="0"/>
    <m/>
  </r>
  <r>
    <n v="144899"/>
    <x v="0"/>
    <x v="0"/>
    <x v="0"/>
    <x v="0"/>
    <x v="8"/>
    <x v="115"/>
    <x v="0"/>
    <x v="0"/>
    <s v="Tesseramento"/>
    <x v="1"/>
    <x v="3"/>
    <x v="0"/>
    <m/>
  </r>
  <r>
    <n v="77497"/>
    <x v="0"/>
    <x v="0"/>
    <x v="0"/>
    <x v="0"/>
    <x v="2"/>
    <x v="157"/>
    <x v="0"/>
    <x v="0"/>
    <s v="Tesseramento"/>
    <x v="1"/>
    <x v="4"/>
    <x v="0"/>
    <m/>
  </r>
  <r>
    <n v="204492"/>
    <x v="0"/>
    <x v="0"/>
    <x v="0"/>
    <x v="1"/>
    <x v="8"/>
    <x v="115"/>
    <x v="0"/>
    <x v="0"/>
    <s v="Tesseramento"/>
    <x v="1"/>
    <x v="3"/>
    <x v="0"/>
    <m/>
  </r>
  <r>
    <n v="105637"/>
    <x v="0"/>
    <x v="0"/>
    <x v="0"/>
    <x v="0"/>
    <x v="8"/>
    <x v="115"/>
    <x v="0"/>
    <x v="0"/>
    <s v="Tesseramento"/>
    <x v="1"/>
    <x v="4"/>
    <x v="0"/>
    <m/>
  </r>
  <r>
    <n v="202456"/>
    <x v="1"/>
    <x v="0"/>
    <x v="0"/>
    <x v="1"/>
    <x v="8"/>
    <x v="115"/>
    <x v="0"/>
    <x v="1"/>
    <s v="Tesseramento"/>
    <x v="1"/>
    <x v="5"/>
    <x v="0"/>
    <m/>
  </r>
  <r>
    <n v="179158"/>
    <x v="0"/>
    <x v="0"/>
    <x v="0"/>
    <x v="0"/>
    <x v="8"/>
    <x v="115"/>
    <x v="0"/>
    <x v="0"/>
    <s v="Tesseramento"/>
    <x v="1"/>
    <x v="3"/>
    <x v="0"/>
    <m/>
  </r>
  <r>
    <n v="203792"/>
    <x v="0"/>
    <x v="0"/>
    <x v="0"/>
    <x v="1"/>
    <x v="8"/>
    <x v="115"/>
    <x v="0"/>
    <x v="0"/>
    <s v="Tesseramento"/>
    <x v="1"/>
    <x v="3"/>
    <x v="0"/>
    <m/>
  </r>
  <r>
    <n v="127708"/>
    <x v="0"/>
    <x v="0"/>
    <x v="0"/>
    <x v="0"/>
    <x v="8"/>
    <x v="115"/>
    <x v="0"/>
    <x v="0"/>
    <s v="Tesseramento"/>
    <x v="1"/>
    <x v="0"/>
    <x v="0"/>
    <m/>
  </r>
  <r>
    <n v="122463"/>
    <x v="0"/>
    <x v="0"/>
    <x v="0"/>
    <x v="0"/>
    <x v="8"/>
    <x v="115"/>
    <x v="0"/>
    <x v="0"/>
    <s v="Tesseramento"/>
    <x v="1"/>
    <x v="0"/>
    <x v="0"/>
    <m/>
  </r>
  <r>
    <n v="145722"/>
    <x v="0"/>
    <x v="0"/>
    <x v="0"/>
    <x v="0"/>
    <x v="2"/>
    <x v="172"/>
    <x v="0"/>
    <x v="0"/>
    <s v="Tesseramento"/>
    <x v="1"/>
    <x v="0"/>
    <x v="0"/>
    <m/>
  </r>
  <r>
    <n v="216773"/>
    <x v="0"/>
    <x v="0"/>
    <x v="0"/>
    <x v="1"/>
    <x v="8"/>
    <x v="115"/>
    <x v="0"/>
    <x v="0"/>
    <s v="Tesseramento"/>
    <x v="1"/>
    <x v="0"/>
    <x v="0"/>
    <m/>
  </r>
  <r>
    <n v="161172"/>
    <x v="0"/>
    <x v="0"/>
    <x v="0"/>
    <x v="0"/>
    <x v="11"/>
    <x v="174"/>
    <x v="0"/>
    <x v="0"/>
    <s v="Tesseramento"/>
    <x v="3"/>
    <x v="0"/>
    <x v="0"/>
    <m/>
  </r>
  <r>
    <n v="233442"/>
    <x v="1"/>
    <x v="0"/>
    <x v="0"/>
    <x v="2"/>
    <x v="8"/>
    <x v="115"/>
    <x v="0"/>
    <x v="0"/>
    <s v="Tesseramento"/>
    <x v="1"/>
    <x v="5"/>
    <x v="0"/>
    <m/>
  </r>
  <r>
    <n v="59926"/>
    <x v="0"/>
    <x v="0"/>
    <x v="0"/>
    <x v="0"/>
    <x v="2"/>
    <x v="172"/>
    <x v="0"/>
    <x v="0"/>
    <s v="Tesseramento"/>
    <x v="1"/>
    <x v="4"/>
    <x v="0"/>
    <m/>
  </r>
  <r>
    <n v="214023"/>
    <x v="1"/>
    <x v="0"/>
    <x v="0"/>
    <x v="1"/>
    <x v="8"/>
    <x v="115"/>
    <x v="0"/>
    <x v="1"/>
    <s v="Tesseramento"/>
    <x v="1"/>
    <x v="6"/>
    <x v="0"/>
    <m/>
  </r>
  <r>
    <n v="8973"/>
    <x v="0"/>
    <x v="0"/>
    <x v="0"/>
    <x v="1"/>
    <x v="2"/>
    <x v="172"/>
    <x v="0"/>
    <x v="1"/>
    <s v="Tesseramento"/>
    <x v="1"/>
    <x v="4"/>
    <x v="0"/>
    <m/>
  </r>
  <r>
    <n v="148687"/>
    <x v="0"/>
    <x v="0"/>
    <x v="0"/>
    <x v="0"/>
    <x v="8"/>
    <x v="115"/>
    <x v="0"/>
    <x v="0"/>
    <s v="Tesseramento"/>
    <x v="1"/>
    <x v="3"/>
    <x v="0"/>
    <m/>
  </r>
  <r>
    <n v="144610"/>
    <x v="0"/>
    <x v="0"/>
    <x v="0"/>
    <x v="0"/>
    <x v="11"/>
    <x v="174"/>
    <x v="0"/>
    <x v="0"/>
    <s v="Tesseramento"/>
    <x v="3"/>
    <x v="0"/>
    <x v="0"/>
    <m/>
  </r>
  <r>
    <n v="85536"/>
    <x v="0"/>
    <x v="0"/>
    <x v="2"/>
    <x v="0"/>
    <x v="2"/>
    <x v="172"/>
    <x v="0"/>
    <x v="0"/>
    <s v="Tesseramento"/>
    <x v="1"/>
    <x v="4"/>
    <x v="0"/>
    <m/>
  </r>
  <r>
    <n v="182743"/>
    <x v="0"/>
    <x v="0"/>
    <x v="0"/>
    <x v="0"/>
    <x v="8"/>
    <x v="115"/>
    <x v="0"/>
    <x v="0"/>
    <s v="Tesseramento"/>
    <x v="1"/>
    <x v="1"/>
    <x v="0"/>
    <m/>
  </r>
  <r>
    <n v="148688"/>
    <x v="1"/>
    <x v="0"/>
    <x v="0"/>
    <x v="0"/>
    <x v="8"/>
    <x v="115"/>
    <x v="0"/>
    <x v="0"/>
    <s v="Tesseramento"/>
    <x v="1"/>
    <x v="6"/>
    <x v="0"/>
    <m/>
  </r>
  <r>
    <n v="236032"/>
    <x v="0"/>
    <x v="0"/>
    <x v="1"/>
    <x v="1"/>
    <x v="7"/>
    <x v="202"/>
    <x v="0"/>
    <x v="1"/>
    <s v="Tesseramento"/>
    <x v="1"/>
    <x v="0"/>
    <x v="0"/>
    <m/>
  </r>
  <r>
    <n v="84289"/>
    <x v="0"/>
    <x v="0"/>
    <x v="0"/>
    <x v="0"/>
    <x v="2"/>
    <x v="172"/>
    <x v="0"/>
    <x v="0"/>
    <s v="Tesseramento"/>
    <x v="1"/>
    <x v="0"/>
    <x v="0"/>
    <m/>
  </r>
  <r>
    <n v="28819"/>
    <x v="0"/>
    <x v="0"/>
    <x v="0"/>
    <x v="0"/>
    <x v="7"/>
    <x v="202"/>
    <x v="0"/>
    <x v="0"/>
    <s v="Tesseramento"/>
    <x v="1"/>
    <x v="0"/>
    <x v="0"/>
    <m/>
  </r>
  <r>
    <n v="78121"/>
    <x v="0"/>
    <x v="0"/>
    <x v="0"/>
    <x v="0"/>
    <x v="2"/>
    <x v="172"/>
    <x v="0"/>
    <x v="0"/>
    <s v="Tesseramento"/>
    <x v="1"/>
    <x v="0"/>
    <x v="0"/>
    <m/>
  </r>
  <r>
    <n v="120525"/>
    <x v="0"/>
    <x v="0"/>
    <x v="0"/>
    <x v="0"/>
    <x v="2"/>
    <x v="172"/>
    <x v="0"/>
    <x v="1"/>
    <s v="Tesseramento"/>
    <x v="1"/>
    <x v="1"/>
    <x v="0"/>
    <m/>
  </r>
  <r>
    <n v="120521"/>
    <x v="0"/>
    <x v="0"/>
    <x v="0"/>
    <x v="0"/>
    <x v="2"/>
    <x v="172"/>
    <x v="0"/>
    <x v="1"/>
    <s v="Tesseramento"/>
    <x v="1"/>
    <x v="1"/>
    <x v="0"/>
    <m/>
  </r>
  <r>
    <n v="145479"/>
    <x v="0"/>
    <x v="0"/>
    <x v="0"/>
    <x v="0"/>
    <x v="2"/>
    <x v="172"/>
    <x v="0"/>
    <x v="0"/>
    <s v="Tesseramento"/>
    <x v="1"/>
    <x v="0"/>
    <x v="0"/>
    <m/>
  </r>
  <r>
    <n v="225618"/>
    <x v="0"/>
    <x v="0"/>
    <x v="0"/>
    <x v="1"/>
    <x v="2"/>
    <x v="172"/>
    <x v="0"/>
    <x v="1"/>
    <s v="Tesseramento"/>
    <x v="1"/>
    <x v="0"/>
    <x v="0"/>
    <m/>
  </r>
  <r>
    <n v="225619"/>
    <x v="0"/>
    <x v="0"/>
    <x v="0"/>
    <x v="1"/>
    <x v="2"/>
    <x v="172"/>
    <x v="0"/>
    <x v="0"/>
    <s v="Tesseramento"/>
    <x v="1"/>
    <x v="0"/>
    <x v="0"/>
    <m/>
  </r>
  <r>
    <n v="179145"/>
    <x v="0"/>
    <x v="0"/>
    <x v="0"/>
    <x v="0"/>
    <x v="8"/>
    <x v="115"/>
    <x v="0"/>
    <x v="0"/>
    <s v="Tesseramento"/>
    <x v="1"/>
    <x v="0"/>
    <x v="0"/>
    <m/>
  </r>
  <r>
    <n v="227521"/>
    <x v="0"/>
    <x v="0"/>
    <x v="0"/>
    <x v="1"/>
    <x v="7"/>
    <x v="202"/>
    <x v="0"/>
    <x v="0"/>
    <s v="Tesseramento"/>
    <x v="1"/>
    <x v="3"/>
    <x v="0"/>
    <m/>
  </r>
  <r>
    <n v="214024"/>
    <x v="0"/>
    <x v="0"/>
    <x v="0"/>
    <x v="0"/>
    <x v="8"/>
    <x v="115"/>
    <x v="0"/>
    <x v="0"/>
    <s v="Tesseramento"/>
    <x v="1"/>
    <x v="1"/>
    <x v="0"/>
    <m/>
  </r>
  <r>
    <n v="229537"/>
    <x v="0"/>
    <x v="0"/>
    <x v="0"/>
    <x v="0"/>
    <x v="2"/>
    <x v="172"/>
    <x v="0"/>
    <x v="1"/>
    <s v="Tesseramento"/>
    <x v="1"/>
    <x v="1"/>
    <x v="0"/>
    <m/>
  </r>
  <r>
    <n v="227653"/>
    <x v="1"/>
    <x v="0"/>
    <x v="0"/>
    <x v="2"/>
    <x v="7"/>
    <x v="202"/>
    <x v="0"/>
    <x v="0"/>
    <s v="Tesseramento"/>
    <x v="1"/>
    <x v="5"/>
    <x v="0"/>
    <m/>
  </r>
  <r>
    <n v="132913"/>
    <x v="0"/>
    <x v="0"/>
    <x v="0"/>
    <x v="1"/>
    <x v="2"/>
    <x v="172"/>
    <x v="0"/>
    <x v="1"/>
    <s v="Tesseramento"/>
    <x v="1"/>
    <x v="4"/>
    <x v="0"/>
    <m/>
  </r>
  <r>
    <n v="132914"/>
    <x v="0"/>
    <x v="0"/>
    <x v="0"/>
    <x v="0"/>
    <x v="2"/>
    <x v="172"/>
    <x v="0"/>
    <x v="0"/>
    <s v="Tesseramento"/>
    <x v="1"/>
    <x v="4"/>
    <x v="0"/>
    <m/>
  </r>
  <r>
    <n v="22318"/>
    <x v="0"/>
    <x v="0"/>
    <x v="0"/>
    <x v="0"/>
    <x v="8"/>
    <x v="115"/>
    <x v="0"/>
    <x v="0"/>
    <s v="Tesseramento"/>
    <x v="1"/>
    <x v="4"/>
    <x v="0"/>
    <m/>
  </r>
  <r>
    <n v="1786"/>
    <x v="0"/>
    <x v="0"/>
    <x v="0"/>
    <x v="0"/>
    <x v="2"/>
    <x v="172"/>
    <x v="0"/>
    <x v="0"/>
    <s v="Tesseramento"/>
    <x v="1"/>
    <x v="4"/>
    <x v="0"/>
    <m/>
  </r>
  <r>
    <n v="1803"/>
    <x v="0"/>
    <x v="0"/>
    <x v="0"/>
    <x v="0"/>
    <x v="2"/>
    <x v="172"/>
    <x v="0"/>
    <x v="1"/>
    <s v="Tesseramento"/>
    <x v="1"/>
    <x v="4"/>
    <x v="0"/>
    <m/>
  </r>
  <r>
    <n v="70448"/>
    <x v="0"/>
    <x v="0"/>
    <x v="0"/>
    <x v="0"/>
    <x v="2"/>
    <x v="172"/>
    <x v="0"/>
    <x v="0"/>
    <s v="Tesseramento"/>
    <x v="1"/>
    <x v="3"/>
    <x v="0"/>
    <m/>
  </r>
  <r>
    <n v="74483"/>
    <x v="0"/>
    <x v="0"/>
    <x v="0"/>
    <x v="0"/>
    <x v="2"/>
    <x v="172"/>
    <x v="0"/>
    <x v="1"/>
    <s v="Tesseramento"/>
    <x v="1"/>
    <x v="4"/>
    <x v="0"/>
    <m/>
  </r>
  <r>
    <n v="191336"/>
    <x v="0"/>
    <x v="0"/>
    <x v="0"/>
    <x v="0"/>
    <x v="8"/>
    <x v="115"/>
    <x v="0"/>
    <x v="0"/>
    <s v="Tesseramento"/>
    <x v="1"/>
    <x v="0"/>
    <x v="0"/>
    <m/>
  </r>
  <r>
    <n v="37075"/>
    <x v="0"/>
    <x v="0"/>
    <x v="0"/>
    <x v="0"/>
    <x v="4"/>
    <x v="52"/>
    <x v="0"/>
    <x v="0"/>
    <s v="Tesseramento"/>
    <x v="1"/>
    <x v="0"/>
    <x v="0"/>
    <m/>
  </r>
  <r>
    <n v="204494"/>
    <x v="0"/>
    <x v="0"/>
    <x v="0"/>
    <x v="0"/>
    <x v="8"/>
    <x v="115"/>
    <x v="0"/>
    <x v="0"/>
    <s v="Tesseramento"/>
    <x v="1"/>
    <x v="0"/>
    <x v="0"/>
    <m/>
  </r>
  <r>
    <n v="125419"/>
    <x v="0"/>
    <x v="0"/>
    <x v="0"/>
    <x v="0"/>
    <x v="7"/>
    <x v="185"/>
    <x v="0"/>
    <x v="0"/>
    <s v="Tesseramento"/>
    <x v="1"/>
    <x v="4"/>
    <x v="0"/>
    <m/>
  </r>
  <r>
    <n v="32057"/>
    <x v="0"/>
    <x v="0"/>
    <x v="0"/>
    <x v="0"/>
    <x v="4"/>
    <x v="52"/>
    <x v="0"/>
    <x v="0"/>
    <s v="Tesseramento"/>
    <x v="1"/>
    <x v="4"/>
    <x v="0"/>
    <m/>
  </r>
  <r>
    <n v="182200"/>
    <x v="0"/>
    <x v="0"/>
    <x v="0"/>
    <x v="0"/>
    <x v="8"/>
    <x v="115"/>
    <x v="0"/>
    <x v="0"/>
    <s v="Tesseramento"/>
    <x v="1"/>
    <x v="0"/>
    <x v="0"/>
    <m/>
  </r>
  <r>
    <n v="192907"/>
    <x v="0"/>
    <x v="0"/>
    <x v="0"/>
    <x v="0"/>
    <x v="7"/>
    <x v="185"/>
    <x v="0"/>
    <x v="0"/>
    <s v="Tesseramento"/>
    <x v="1"/>
    <x v="0"/>
    <x v="0"/>
    <m/>
  </r>
  <r>
    <n v="216247"/>
    <x v="0"/>
    <x v="1"/>
    <x v="0"/>
    <x v="3"/>
    <x v="7"/>
    <x v="161"/>
    <x v="0"/>
    <x v="1"/>
    <s v="Tesseramento"/>
    <x v="0"/>
    <x v="3"/>
    <x v="0"/>
    <m/>
  </r>
  <r>
    <n v="205581"/>
    <x v="0"/>
    <x v="0"/>
    <x v="0"/>
    <x v="1"/>
    <x v="7"/>
    <x v="161"/>
    <x v="0"/>
    <x v="0"/>
    <s v="Tesseramento"/>
    <x v="0"/>
    <x v="3"/>
    <x v="0"/>
    <m/>
  </r>
  <r>
    <n v="114840"/>
    <x v="0"/>
    <x v="0"/>
    <x v="0"/>
    <x v="0"/>
    <x v="8"/>
    <x v="113"/>
    <x v="0"/>
    <x v="0"/>
    <s v="Tesseramento"/>
    <x v="0"/>
    <x v="3"/>
    <x v="0"/>
    <m/>
  </r>
  <r>
    <n v="11981"/>
    <x v="0"/>
    <x v="0"/>
    <x v="0"/>
    <x v="0"/>
    <x v="7"/>
    <x v="15"/>
    <x v="0"/>
    <x v="1"/>
    <s v="Tesseramento"/>
    <x v="2"/>
    <x v="4"/>
    <x v="0"/>
    <m/>
  </r>
  <r>
    <n v="11967"/>
    <x v="0"/>
    <x v="0"/>
    <x v="0"/>
    <x v="0"/>
    <x v="7"/>
    <x v="15"/>
    <x v="0"/>
    <x v="0"/>
    <s v="Tesseramento"/>
    <x v="2"/>
    <x v="4"/>
    <x v="0"/>
    <m/>
  </r>
  <r>
    <n v="126611"/>
    <x v="0"/>
    <x v="0"/>
    <x v="0"/>
    <x v="0"/>
    <x v="1"/>
    <x v="108"/>
    <x v="0"/>
    <x v="1"/>
    <s v="Tesseramento"/>
    <x v="0"/>
    <x v="3"/>
    <x v="0"/>
    <m/>
  </r>
  <r>
    <n v="192611"/>
    <x v="0"/>
    <x v="0"/>
    <x v="0"/>
    <x v="1"/>
    <x v="4"/>
    <x v="111"/>
    <x v="0"/>
    <x v="0"/>
    <s v="Tesseramento"/>
    <x v="3"/>
    <x v="0"/>
    <x v="0"/>
    <m/>
  </r>
  <r>
    <n v="192610"/>
    <x v="0"/>
    <x v="0"/>
    <x v="0"/>
    <x v="1"/>
    <x v="4"/>
    <x v="111"/>
    <x v="0"/>
    <x v="1"/>
    <s v="Tesseramento"/>
    <x v="3"/>
    <x v="0"/>
    <x v="0"/>
    <m/>
  </r>
  <r>
    <n v="115189"/>
    <x v="0"/>
    <x v="0"/>
    <x v="0"/>
    <x v="0"/>
    <x v="7"/>
    <x v="103"/>
    <x v="0"/>
    <x v="0"/>
    <s v="Tesseramento"/>
    <x v="1"/>
    <x v="0"/>
    <x v="0"/>
    <m/>
  </r>
  <r>
    <n v="29571"/>
    <x v="0"/>
    <x v="0"/>
    <x v="0"/>
    <x v="0"/>
    <x v="7"/>
    <x v="103"/>
    <x v="0"/>
    <x v="0"/>
    <s v="Tesseramento"/>
    <x v="1"/>
    <x v="4"/>
    <x v="0"/>
    <m/>
  </r>
  <r>
    <n v="56785"/>
    <x v="0"/>
    <x v="0"/>
    <x v="0"/>
    <x v="1"/>
    <x v="15"/>
    <x v="203"/>
    <x v="0"/>
    <x v="0"/>
    <s v="Tesseramento"/>
    <x v="1"/>
    <x v="4"/>
    <x v="0"/>
    <m/>
  </r>
  <r>
    <n v="129166"/>
    <x v="0"/>
    <x v="0"/>
    <x v="0"/>
    <x v="0"/>
    <x v="15"/>
    <x v="203"/>
    <x v="0"/>
    <x v="0"/>
    <s v="Tesseramento"/>
    <x v="1"/>
    <x v="4"/>
    <x v="0"/>
    <m/>
  </r>
  <r>
    <n v="137773"/>
    <x v="1"/>
    <x v="0"/>
    <x v="0"/>
    <x v="0"/>
    <x v="15"/>
    <x v="203"/>
    <x v="0"/>
    <x v="1"/>
    <s v="Tesseramento"/>
    <x v="1"/>
    <x v="2"/>
    <x v="0"/>
    <m/>
  </r>
  <r>
    <n v="153415"/>
    <x v="0"/>
    <x v="0"/>
    <x v="0"/>
    <x v="0"/>
    <x v="7"/>
    <x v="103"/>
    <x v="0"/>
    <x v="0"/>
    <s v="Tesseramento"/>
    <x v="1"/>
    <x v="0"/>
    <x v="0"/>
    <m/>
  </r>
  <r>
    <n v="175191"/>
    <x v="0"/>
    <x v="0"/>
    <x v="0"/>
    <x v="0"/>
    <x v="7"/>
    <x v="103"/>
    <x v="0"/>
    <x v="1"/>
    <s v="Tesseramento"/>
    <x v="1"/>
    <x v="0"/>
    <x v="0"/>
    <m/>
  </r>
  <r>
    <n v="233253"/>
    <x v="1"/>
    <x v="1"/>
    <x v="0"/>
    <x v="1"/>
    <x v="15"/>
    <x v="203"/>
    <x v="0"/>
    <x v="0"/>
    <s v="Tesseramento"/>
    <x v="1"/>
    <x v="7"/>
    <x v="0"/>
    <m/>
  </r>
  <r>
    <n v="219489"/>
    <x v="0"/>
    <x v="1"/>
    <x v="0"/>
    <x v="0"/>
    <x v="15"/>
    <x v="203"/>
    <x v="0"/>
    <x v="0"/>
    <s v="Tesseramento"/>
    <x v="1"/>
    <x v="0"/>
    <x v="0"/>
    <m/>
  </r>
  <r>
    <n v="43878"/>
    <x v="0"/>
    <x v="0"/>
    <x v="0"/>
    <x v="0"/>
    <x v="9"/>
    <x v="204"/>
    <x v="0"/>
    <x v="0"/>
    <s v="Tesseramento"/>
    <x v="0"/>
    <x v="0"/>
    <x v="0"/>
    <m/>
  </r>
  <r>
    <n v="118661"/>
    <x v="0"/>
    <x v="1"/>
    <x v="0"/>
    <x v="1"/>
    <x v="4"/>
    <x v="166"/>
    <x v="0"/>
    <x v="0"/>
    <s v="Tesseramento"/>
    <x v="1"/>
    <x v="3"/>
    <x v="0"/>
    <m/>
  </r>
  <r>
    <n v="120899"/>
    <x v="0"/>
    <x v="0"/>
    <x v="0"/>
    <x v="0"/>
    <x v="9"/>
    <x v="117"/>
    <x v="0"/>
    <x v="0"/>
    <s v="Tesseramento"/>
    <x v="1"/>
    <x v="0"/>
    <x v="0"/>
    <m/>
  </r>
  <r>
    <n v="164067"/>
    <x v="0"/>
    <x v="0"/>
    <x v="0"/>
    <x v="0"/>
    <x v="9"/>
    <x v="117"/>
    <x v="0"/>
    <x v="1"/>
    <s v="Tesseramento"/>
    <x v="1"/>
    <x v="4"/>
    <x v="0"/>
    <m/>
  </r>
  <r>
    <n v="216780"/>
    <x v="0"/>
    <x v="0"/>
    <x v="0"/>
    <x v="0"/>
    <x v="9"/>
    <x v="117"/>
    <x v="0"/>
    <x v="0"/>
    <s v="Tesseramento"/>
    <x v="1"/>
    <x v="0"/>
    <x v="0"/>
    <m/>
  </r>
  <r>
    <n v="4723"/>
    <x v="0"/>
    <x v="0"/>
    <x v="0"/>
    <x v="0"/>
    <x v="7"/>
    <x v="103"/>
    <x v="0"/>
    <x v="0"/>
    <s v="Tesseramento"/>
    <x v="1"/>
    <x v="4"/>
    <x v="0"/>
    <m/>
  </r>
  <r>
    <n v="221014"/>
    <x v="0"/>
    <x v="0"/>
    <x v="0"/>
    <x v="0"/>
    <x v="7"/>
    <x v="205"/>
    <x v="0"/>
    <x v="1"/>
    <s v="Tesseramento"/>
    <x v="1"/>
    <x v="0"/>
    <x v="0"/>
    <m/>
  </r>
  <r>
    <n v="190667"/>
    <x v="1"/>
    <x v="0"/>
    <x v="0"/>
    <x v="0"/>
    <x v="7"/>
    <x v="205"/>
    <x v="0"/>
    <x v="0"/>
    <s v="Tesseramento"/>
    <x v="1"/>
    <x v="7"/>
    <x v="0"/>
    <m/>
  </r>
  <r>
    <n v="190668"/>
    <x v="1"/>
    <x v="0"/>
    <x v="0"/>
    <x v="1"/>
    <x v="7"/>
    <x v="205"/>
    <x v="0"/>
    <x v="0"/>
    <s v="Tesseramento"/>
    <x v="1"/>
    <x v="6"/>
    <x v="0"/>
    <m/>
  </r>
  <r>
    <n v="228511"/>
    <x v="1"/>
    <x v="0"/>
    <x v="0"/>
    <x v="1"/>
    <x v="7"/>
    <x v="205"/>
    <x v="0"/>
    <x v="0"/>
    <s v="Tesseramento"/>
    <x v="1"/>
    <x v="5"/>
    <x v="0"/>
    <m/>
  </r>
  <r>
    <n v="210626"/>
    <x v="0"/>
    <x v="0"/>
    <x v="0"/>
    <x v="0"/>
    <x v="7"/>
    <x v="205"/>
    <x v="0"/>
    <x v="0"/>
    <s v="Tesseramento"/>
    <x v="1"/>
    <x v="0"/>
    <x v="0"/>
    <m/>
  </r>
  <r>
    <n v="1115"/>
    <x v="0"/>
    <x v="0"/>
    <x v="0"/>
    <x v="4"/>
    <x v="7"/>
    <x v="205"/>
    <x v="0"/>
    <x v="0"/>
    <s v="Tesseramento"/>
    <x v="1"/>
    <x v="3"/>
    <x v="0"/>
    <m/>
  </r>
  <r>
    <n v="67752"/>
    <x v="0"/>
    <x v="0"/>
    <x v="0"/>
    <x v="0"/>
    <x v="7"/>
    <x v="205"/>
    <x v="0"/>
    <x v="0"/>
    <s v="Tesseramento"/>
    <x v="1"/>
    <x v="1"/>
    <x v="0"/>
    <m/>
  </r>
  <r>
    <n v="229909"/>
    <x v="1"/>
    <x v="1"/>
    <x v="0"/>
    <x v="1"/>
    <x v="7"/>
    <x v="205"/>
    <x v="0"/>
    <x v="0"/>
    <s v="Tesseramento"/>
    <x v="1"/>
    <x v="5"/>
    <x v="0"/>
    <m/>
  </r>
  <r>
    <n v="221733"/>
    <x v="0"/>
    <x v="1"/>
    <x v="0"/>
    <x v="0"/>
    <x v="7"/>
    <x v="205"/>
    <x v="0"/>
    <x v="0"/>
    <s v="Tesseramento"/>
    <x v="1"/>
    <x v="1"/>
    <x v="0"/>
    <m/>
  </r>
  <r>
    <n v="211330"/>
    <x v="0"/>
    <x v="1"/>
    <x v="0"/>
    <x v="1"/>
    <x v="7"/>
    <x v="205"/>
    <x v="0"/>
    <x v="0"/>
    <s v="Tesseramento"/>
    <x v="1"/>
    <x v="3"/>
    <x v="0"/>
    <m/>
  </r>
  <r>
    <n v="211331"/>
    <x v="0"/>
    <x v="1"/>
    <x v="0"/>
    <x v="1"/>
    <x v="7"/>
    <x v="205"/>
    <x v="0"/>
    <x v="1"/>
    <s v="Tesseramento"/>
    <x v="1"/>
    <x v="0"/>
    <x v="0"/>
    <m/>
  </r>
  <r>
    <n v="231156"/>
    <x v="0"/>
    <x v="1"/>
    <x v="0"/>
    <x v="0"/>
    <x v="7"/>
    <x v="205"/>
    <x v="0"/>
    <x v="0"/>
    <s v="Tesseramento"/>
    <x v="1"/>
    <x v="0"/>
    <x v="0"/>
    <m/>
  </r>
  <r>
    <n v="221732"/>
    <x v="0"/>
    <x v="1"/>
    <x v="0"/>
    <x v="1"/>
    <x v="7"/>
    <x v="205"/>
    <x v="0"/>
    <x v="1"/>
    <s v="Tesseramento"/>
    <x v="1"/>
    <x v="0"/>
    <x v="0"/>
    <m/>
  </r>
  <r>
    <n v="225823"/>
    <x v="0"/>
    <x v="1"/>
    <x v="0"/>
    <x v="0"/>
    <x v="7"/>
    <x v="205"/>
    <x v="0"/>
    <x v="0"/>
    <s v="Tesseramento"/>
    <x v="1"/>
    <x v="1"/>
    <x v="0"/>
    <m/>
  </r>
  <r>
    <n v="163314"/>
    <x v="0"/>
    <x v="0"/>
    <x v="0"/>
    <x v="0"/>
    <x v="12"/>
    <x v="114"/>
    <x v="0"/>
    <x v="0"/>
    <s v="Tesseramento"/>
    <x v="1"/>
    <x v="0"/>
    <x v="0"/>
    <m/>
  </r>
  <r>
    <n v="217008"/>
    <x v="0"/>
    <x v="0"/>
    <x v="0"/>
    <x v="0"/>
    <x v="12"/>
    <x v="114"/>
    <x v="0"/>
    <x v="0"/>
    <s v="Tesseramento"/>
    <x v="1"/>
    <x v="1"/>
    <x v="0"/>
    <m/>
  </r>
  <r>
    <n v="208607"/>
    <x v="0"/>
    <x v="0"/>
    <x v="0"/>
    <x v="0"/>
    <x v="12"/>
    <x v="114"/>
    <x v="0"/>
    <x v="0"/>
    <s v="Tesseramento"/>
    <x v="1"/>
    <x v="3"/>
    <x v="0"/>
    <m/>
  </r>
  <r>
    <n v="207576"/>
    <x v="0"/>
    <x v="0"/>
    <x v="0"/>
    <x v="0"/>
    <x v="12"/>
    <x v="114"/>
    <x v="0"/>
    <x v="1"/>
    <s v="Tesseramento"/>
    <x v="1"/>
    <x v="4"/>
    <x v="0"/>
    <m/>
  </r>
  <r>
    <n v="150755"/>
    <x v="0"/>
    <x v="0"/>
    <x v="0"/>
    <x v="0"/>
    <x v="12"/>
    <x v="114"/>
    <x v="0"/>
    <x v="0"/>
    <s v="Tesseramento"/>
    <x v="1"/>
    <x v="3"/>
    <x v="0"/>
    <m/>
  </r>
  <r>
    <n v="236154"/>
    <x v="0"/>
    <x v="1"/>
    <x v="1"/>
    <x v="1"/>
    <x v="2"/>
    <x v="172"/>
    <x v="0"/>
    <x v="1"/>
    <s v="Tesseramento"/>
    <x v="1"/>
    <x v="0"/>
    <x v="0"/>
    <m/>
  </r>
  <r>
    <n v="92247"/>
    <x v="0"/>
    <x v="0"/>
    <x v="0"/>
    <x v="0"/>
    <x v="12"/>
    <x v="114"/>
    <x v="0"/>
    <x v="0"/>
    <s v="Tesseramento"/>
    <x v="1"/>
    <x v="4"/>
    <x v="0"/>
    <m/>
  </r>
  <r>
    <n v="160500"/>
    <x v="0"/>
    <x v="1"/>
    <x v="0"/>
    <x v="0"/>
    <x v="9"/>
    <x v="117"/>
    <x v="0"/>
    <x v="1"/>
    <s v="Tesseramento"/>
    <x v="1"/>
    <x v="3"/>
    <x v="0"/>
    <m/>
  </r>
  <r>
    <n v="44017"/>
    <x v="0"/>
    <x v="0"/>
    <x v="0"/>
    <x v="0"/>
    <x v="12"/>
    <x v="114"/>
    <x v="0"/>
    <x v="1"/>
    <s v="Tesseramento"/>
    <x v="1"/>
    <x v="0"/>
    <x v="0"/>
    <m/>
  </r>
  <r>
    <n v="9520"/>
    <x v="0"/>
    <x v="0"/>
    <x v="0"/>
    <x v="0"/>
    <x v="12"/>
    <x v="114"/>
    <x v="0"/>
    <x v="0"/>
    <s v="Tesseramento"/>
    <x v="1"/>
    <x v="4"/>
    <x v="0"/>
    <m/>
  </r>
  <r>
    <n v="171753"/>
    <x v="0"/>
    <x v="1"/>
    <x v="0"/>
    <x v="1"/>
    <x v="12"/>
    <x v="114"/>
    <x v="0"/>
    <x v="1"/>
    <s v="Tesseramento"/>
    <x v="1"/>
    <x v="4"/>
    <x v="0"/>
    <m/>
  </r>
  <r>
    <n v="167598"/>
    <x v="0"/>
    <x v="1"/>
    <x v="0"/>
    <x v="1"/>
    <x v="12"/>
    <x v="114"/>
    <x v="0"/>
    <x v="0"/>
    <s v="Tesseramento"/>
    <x v="1"/>
    <x v="4"/>
    <x v="0"/>
    <m/>
  </r>
  <r>
    <n v="153292"/>
    <x v="1"/>
    <x v="1"/>
    <x v="0"/>
    <x v="3"/>
    <x v="12"/>
    <x v="114"/>
    <x v="0"/>
    <x v="0"/>
    <s v="Tesseramento"/>
    <x v="1"/>
    <x v="6"/>
    <x v="0"/>
    <m/>
  </r>
  <r>
    <n v="160034"/>
    <x v="0"/>
    <x v="1"/>
    <x v="0"/>
    <x v="3"/>
    <x v="12"/>
    <x v="114"/>
    <x v="0"/>
    <x v="1"/>
    <s v="Tesseramento"/>
    <x v="1"/>
    <x v="3"/>
    <x v="0"/>
    <m/>
  </r>
  <r>
    <n v="162304"/>
    <x v="0"/>
    <x v="1"/>
    <x v="0"/>
    <x v="2"/>
    <x v="12"/>
    <x v="114"/>
    <x v="0"/>
    <x v="0"/>
    <s v="Tesseramento"/>
    <x v="1"/>
    <x v="0"/>
    <x v="0"/>
    <m/>
  </r>
  <r>
    <n v="69819"/>
    <x v="0"/>
    <x v="0"/>
    <x v="0"/>
    <x v="0"/>
    <x v="12"/>
    <x v="114"/>
    <x v="0"/>
    <x v="0"/>
    <s v="Tesseramento"/>
    <x v="1"/>
    <x v="0"/>
    <x v="0"/>
    <m/>
  </r>
  <r>
    <n v="173415"/>
    <x v="0"/>
    <x v="1"/>
    <x v="2"/>
    <x v="4"/>
    <x v="12"/>
    <x v="114"/>
    <x v="0"/>
    <x v="0"/>
    <s v="Tesseramento"/>
    <x v="1"/>
    <x v="3"/>
    <x v="0"/>
    <m/>
  </r>
  <r>
    <n v="129267"/>
    <x v="0"/>
    <x v="0"/>
    <x v="0"/>
    <x v="0"/>
    <x v="4"/>
    <x v="12"/>
    <x v="0"/>
    <x v="0"/>
    <s v="Tesseramento"/>
    <x v="1"/>
    <x v="0"/>
    <x v="0"/>
    <m/>
  </r>
  <r>
    <n v="150807"/>
    <x v="0"/>
    <x v="0"/>
    <x v="0"/>
    <x v="0"/>
    <x v="4"/>
    <x v="12"/>
    <x v="0"/>
    <x v="0"/>
    <s v="Tesseramento"/>
    <x v="1"/>
    <x v="3"/>
    <x v="0"/>
    <m/>
  </r>
  <r>
    <n v="110488"/>
    <x v="0"/>
    <x v="0"/>
    <x v="2"/>
    <x v="1"/>
    <x v="0"/>
    <x v="206"/>
    <x v="0"/>
    <x v="0"/>
    <s v="Tesseramento"/>
    <x v="1"/>
    <x v="1"/>
    <x v="0"/>
    <m/>
  </r>
  <r>
    <n v="187484"/>
    <x v="0"/>
    <x v="0"/>
    <x v="0"/>
    <x v="0"/>
    <x v="0"/>
    <x v="206"/>
    <x v="0"/>
    <x v="0"/>
    <s v="Tesseramento"/>
    <x v="1"/>
    <x v="0"/>
    <x v="0"/>
    <m/>
  </r>
  <r>
    <n v="187491"/>
    <x v="0"/>
    <x v="0"/>
    <x v="0"/>
    <x v="1"/>
    <x v="0"/>
    <x v="206"/>
    <x v="0"/>
    <x v="1"/>
    <s v="Tesseramento"/>
    <x v="1"/>
    <x v="0"/>
    <x v="0"/>
    <m/>
  </r>
  <r>
    <n v="227769"/>
    <x v="1"/>
    <x v="0"/>
    <x v="0"/>
    <x v="1"/>
    <x v="0"/>
    <x v="206"/>
    <x v="0"/>
    <x v="0"/>
    <s v="Tesseramento"/>
    <x v="1"/>
    <x v="5"/>
    <x v="0"/>
    <m/>
  </r>
  <r>
    <n v="186038"/>
    <x v="0"/>
    <x v="0"/>
    <x v="0"/>
    <x v="0"/>
    <x v="7"/>
    <x v="161"/>
    <x v="0"/>
    <x v="0"/>
    <s v="Tesseramento"/>
    <x v="0"/>
    <x v="0"/>
    <x v="0"/>
    <m/>
  </r>
  <r>
    <n v="33987"/>
    <x v="0"/>
    <x v="0"/>
    <x v="0"/>
    <x v="0"/>
    <x v="10"/>
    <x v="194"/>
    <x v="0"/>
    <x v="0"/>
    <s v="Tesseramento"/>
    <x v="1"/>
    <x v="3"/>
    <x v="0"/>
    <m/>
  </r>
  <r>
    <n v="163719"/>
    <x v="0"/>
    <x v="0"/>
    <x v="0"/>
    <x v="3"/>
    <x v="2"/>
    <x v="207"/>
    <x v="0"/>
    <x v="0"/>
    <s v="Tesseramento"/>
    <x v="1"/>
    <x v="0"/>
    <x v="0"/>
    <m/>
  </r>
  <r>
    <n v="51049"/>
    <x v="0"/>
    <x v="0"/>
    <x v="0"/>
    <x v="0"/>
    <x v="0"/>
    <x v="206"/>
    <x v="0"/>
    <x v="0"/>
    <s v="Tesseramento"/>
    <x v="1"/>
    <x v="0"/>
    <x v="0"/>
    <m/>
  </r>
  <r>
    <n v="235907"/>
    <x v="0"/>
    <x v="1"/>
    <x v="1"/>
    <x v="0"/>
    <x v="2"/>
    <x v="208"/>
    <x v="0"/>
    <x v="0"/>
    <s v="Tesseramento"/>
    <x v="0"/>
    <x v="0"/>
    <x v="0"/>
    <m/>
  </r>
  <r>
    <n v="217418"/>
    <x v="0"/>
    <x v="0"/>
    <x v="0"/>
    <x v="0"/>
    <x v="7"/>
    <x v="209"/>
    <x v="0"/>
    <x v="0"/>
    <s v="Tesseramento"/>
    <x v="0"/>
    <x v="0"/>
    <x v="0"/>
    <m/>
  </r>
  <r>
    <n v="206297"/>
    <x v="0"/>
    <x v="0"/>
    <x v="0"/>
    <x v="0"/>
    <x v="9"/>
    <x v="19"/>
    <x v="0"/>
    <x v="0"/>
    <s v="Tesseramento"/>
    <x v="1"/>
    <x v="0"/>
    <x v="0"/>
    <m/>
  </r>
  <r>
    <n v="196143"/>
    <x v="0"/>
    <x v="0"/>
    <x v="0"/>
    <x v="0"/>
    <x v="0"/>
    <x v="206"/>
    <x v="0"/>
    <x v="0"/>
    <s v="Tesseramento"/>
    <x v="1"/>
    <x v="0"/>
    <x v="0"/>
    <m/>
  </r>
  <r>
    <n v="209387"/>
    <x v="0"/>
    <x v="0"/>
    <x v="0"/>
    <x v="0"/>
    <x v="4"/>
    <x v="149"/>
    <x v="0"/>
    <x v="0"/>
    <s v="Tesseramento"/>
    <x v="1"/>
    <x v="0"/>
    <x v="0"/>
    <m/>
  </r>
  <r>
    <n v="18793"/>
    <x v="0"/>
    <x v="0"/>
    <x v="0"/>
    <x v="0"/>
    <x v="4"/>
    <x v="119"/>
    <x v="0"/>
    <x v="0"/>
    <s v="Tesseramento"/>
    <x v="1"/>
    <x v="1"/>
    <x v="0"/>
    <m/>
  </r>
  <r>
    <n v="114109"/>
    <x v="0"/>
    <x v="0"/>
    <x v="0"/>
    <x v="0"/>
    <x v="0"/>
    <x v="206"/>
    <x v="0"/>
    <x v="0"/>
    <s v="Tesseramento"/>
    <x v="1"/>
    <x v="1"/>
    <x v="0"/>
    <m/>
  </r>
  <r>
    <n v="233258"/>
    <x v="0"/>
    <x v="0"/>
    <x v="0"/>
    <x v="1"/>
    <x v="0"/>
    <x v="206"/>
    <x v="0"/>
    <x v="1"/>
    <s v="Tesseramento"/>
    <x v="1"/>
    <x v="0"/>
    <x v="0"/>
    <m/>
  </r>
  <r>
    <n v="220447"/>
    <x v="0"/>
    <x v="1"/>
    <x v="0"/>
    <x v="1"/>
    <x v="4"/>
    <x v="166"/>
    <x v="0"/>
    <x v="0"/>
    <s v="Tesseramento"/>
    <x v="1"/>
    <x v="0"/>
    <x v="0"/>
    <m/>
  </r>
  <r>
    <n v="123202"/>
    <x v="0"/>
    <x v="0"/>
    <x v="0"/>
    <x v="0"/>
    <x v="2"/>
    <x v="77"/>
    <x v="0"/>
    <x v="0"/>
    <s v="Tesseramento"/>
    <x v="0"/>
    <x v="3"/>
    <x v="0"/>
    <m/>
  </r>
  <r>
    <n v="20653"/>
    <x v="0"/>
    <x v="0"/>
    <x v="0"/>
    <x v="0"/>
    <x v="2"/>
    <x v="77"/>
    <x v="0"/>
    <x v="0"/>
    <s v="Tesseramento"/>
    <x v="0"/>
    <x v="3"/>
    <x v="0"/>
    <m/>
  </r>
  <r>
    <n v="231018"/>
    <x v="0"/>
    <x v="0"/>
    <x v="0"/>
    <x v="3"/>
    <x v="7"/>
    <x v="210"/>
    <x v="0"/>
    <x v="0"/>
    <s v="Tesseramento"/>
    <x v="0"/>
    <x v="1"/>
    <x v="0"/>
    <m/>
  </r>
  <r>
    <n v="231019"/>
    <x v="0"/>
    <x v="0"/>
    <x v="0"/>
    <x v="3"/>
    <x v="7"/>
    <x v="210"/>
    <x v="0"/>
    <x v="0"/>
    <s v="Tesseramento"/>
    <x v="0"/>
    <x v="3"/>
    <x v="0"/>
    <m/>
  </r>
  <r>
    <n v="25651"/>
    <x v="0"/>
    <x v="0"/>
    <x v="0"/>
    <x v="0"/>
    <x v="7"/>
    <x v="210"/>
    <x v="0"/>
    <x v="0"/>
    <s v="Tesseramento"/>
    <x v="0"/>
    <x v="4"/>
    <x v="0"/>
    <m/>
  </r>
  <r>
    <n v="134262"/>
    <x v="0"/>
    <x v="0"/>
    <x v="0"/>
    <x v="0"/>
    <x v="0"/>
    <x v="206"/>
    <x v="0"/>
    <x v="0"/>
    <s v="Tesseramento"/>
    <x v="1"/>
    <x v="4"/>
    <x v="0"/>
    <m/>
  </r>
  <r>
    <n v="25650"/>
    <x v="0"/>
    <x v="0"/>
    <x v="0"/>
    <x v="0"/>
    <x v="7"/>
    <x v="210"/>
    <x v="0"/>
    <x v="1"/>
    <s v="Tesseramento"/>
    <x v="0"/>
    <x v="4"/>
    <x v="0"/>
    <m/>
  </r>
  <r>
    <n v="200929"/>
    <x v="0"/>
    <x v="0"/>
    <x v="0"/>
    <x v="0"/>
    <x v="2"/>
    <x v="139"/>
    <x v="0"/>
    <x v="0"/>
    <s v="Tesseramento"/>
    <x v="1"/>
    <x v="1"/>
    <x v="0"/>
    <m/>
  </r>
  <r>
    <n v="916"/>
    <x v="0"/>
    <x v="0"/>
    <x v="0"/>
    <x v="0"/>
    <x v="7"/>
    <x v="211"/>
    <x v="0"/>
    <x v="1"/>
    <s v="Tesseramento"/>
    <x v="1"/>
    <x v="4"/>
    <x v="0"/>
    <m/>
  </r>
  <r>
    <n v="80974"/>
    <x v="0"/>
    <x v="0"/>
    <x v="0"/>
    <x v="0"/>
    <x v="11"/>
    <x v="126"/>
    <x v="0"/>
    <x v="1"/>
    <s v="Tesseramento"/>
    <x v="1"/>
    <x v="0"/>
    <x v="0"/>
    <m/>
  </r>
  <r>
    <n v="109843"/>
    <x v="0"/>
    <x v="0"/>
    <x v="0"/>
    <x v="0"/>
    <x v="7"/>
    <x v="211"/>
    <x v="0"/>
    <x v="0"/>
    <s v="Tesseramento"/>
    <x v="1"/>
    <x v="4"/>
    <x v="0"/>
    <m/>
  </r>
  <r>
    <n v="973"/>
    <x v="0"/>
    <x v="0"/>
    <x v="0"/>
    <x v="0"/>
    <x v="7"/>
    <x v="211"/>
    <x v="0"/>
    <x v="0"/>
    <s v="Tesseramento"/>
    <x v="1"/>
    <x v="3"/>
    <x v="0"/>
    <m/>
  </r>
  <r>
    <n v="58127"/>
    <x v="0"/>
    <x v="0"/>
    <x v="0"/>
    <x v="0"/>
    <x v="4"/>
    <x v="119"/>
    <x v="0"/>
    <x v="0"/>
    <s v="Tesseramento"/>
    <x v="1"/>
    <x v="3"/>
    <x v="0"/>
    <m/>
  </r>
  <r>
    <n v="186100"/>
    <x v="0"/>
    <x v="0"/>
    <x v="0"/>
    <x v="0"/>
    <x v="10"/>
    <x v="63"/>
    <x v="0"/>
    <x v="0"/>
    <s v="Tesseramento"/>
    <x v="0"/>
    <x v="1"/>
    <x v="0"/>
    <m/>
  </r>
  <r>
    <n v="36840"/>
    <x v="0"/>
    <x v="0"/>
    <x v="0"/>
    <x v="0"/>
    <x v="1"/>
    <x v="212"/>
    <x v="0"/>
    <x v="0"/>
    <s v="Tesseramento"/>
    <x v="1"/>
    <x v="4"/>
    <x v="0"/>
    <m/>
  </r>
  <r>
    <n v="187894"/>
    <x v="0"/>
    <x v="0"/>
    <x v="0"/>
    <x v="0"/>
    <x v="10"/>
    <x v="63"/>
    <x v="0"/>
    <x v="0"/>
    <s v="Tesseramento"/>
    <x v="0"/>
    <x v="0"/>
    <x v="0"/>
    <m/>
  </r>
  <r>
    <n v="130306"/>
    <x v="0"/>
    <x v="0"/>
    <x v="0"/>
    <x v="0"/>
    <x v="10"/>
    <x v="63"/>
    <x v="0"/>
    <x v="0"/>
    <s v="Tesseramento"/>
    <x v="0"/>
    <x v="0"/>
    <x v="0"/>
    <m/>
  </r>
  <r>
    <n v="19192"/>
    <x v="0"/>
    <x v="0"/>
    <x v="0"/>
    <x v="1"/>
    <x v="11"/>
    <x v="142"/>
    <x v="0"/>
    <x v="1"/>
    <s v="Tesseramento"/>
    <x v="1"/>
    <x v="4"/>
    <x v="0"/>
    <m/>
  </r>
  <r>
    <n v="229134"/>
    <x v="0"/>
    <x v="0"/>
    <x v="0"/>
    <x v="0"/>
    <x v="1"/>
    <x v="212"/>
    <x v="0"/>
    <x v="0"/>
    <s v="Tesseramento"/>
    <x v="1"/>
    <x v="3"/>
    <x v="0"/>
    <m/>
  </r>
  <r>
    <n v="22491"/>
    <x v="0"/>
    <x v="0"/>
    <x v="0"/>
    <x v="0"/>
    <x v="1"/>
    <x v="212"/>
    <x v="0"/>
    <x v="1"/>
    <s v="Tesseramento"/>
    <x v="1"/>
    <x v="1"/>
    <x v="0"/>
    <m/>
  </r>
  <r>
    <n v="219961"/>
    <x v="0"/>
    <x v="0"/>
    <x v="0"/>
    <x v="0"/>
    <x v="1"/>
    <x v="212"/>
    <x v="0"/>
    <x v="0"/>
    <s v="Tesseramento"/>
    <x v="1"/>
    <x v="1"/>
    <x v="0"/>
    <m/>
  </r>
  <r>
    <n v="216453"/>
    <x v="0"/>
    <x v="0"/>
    <x v="0"/>
    <x v="0"/>
    <x v="1"/>
    <x v="212"/>
    <x v="0"/>
    <x v="0"/>
    <s v="Tesseramento"/>
    <x v="1"/>
    <x v="0"/>
    <x v="0"/>
    <m/>
  </r>
  <r>
    <n v="219347"/>
    <x v="0"/>
    <x v="0"/>
    <x v="0"/>
    <x v="0"/>
    <x v="1"/>
    <x v="212"/>
    <x v="0"/>
    <x v="0"/>
    <s v="Tesseramento"/>
    <x v="1"/>
    <x v="3"/>
    <x v="0"/>
    <m/>
  </r>
  <r>
    <n v="115334"/>
    <x v="0"/>
    <x v="0"/>
    <x v="0"/>
    <x v="0"/>
    <x v="4"/>
    <x v="119"/>
    <x v="0"/>
    <x v="0"/>
    <s v="Tesseramento"/>
    <x v="1"/>
    <x v="4"/>
    <x v="0"/>
    <m/>
  </r>
  <r>
    <n v="219209"/>
    <x v="0"/>
    <x v="0"/>
    <x v="0"/>
    <x v="0"/>
    <x v="1"/>
    <x v="212"/>
    <x v="0"/>
    <x v="0"/>
    <s v="Tesseramento"/>
    <x v="1"/>
    <x v="0"/>
    <x v="0"/>
    <m/>
  </r>
  <r>
    <n v="228971"/>
    <x v="0"/>
    <x v="0"/>
    <x v="0"/>
    <x v="1"/>
    <x v="10"/>
    <x v="63"/>
    <x v="0"/>
    <x v="0"/>
    <s v="Tesseramento"/>
    <x v="0"/>
    <x v="0"/>
    <x v="0"/>
    <m/>
  </r>
  <r>
    <n v="199991"/>
    <x v="0"/>
    <x v="0"/>
    <x v="0"/>
    <x v="0"/>
    <x v="0"/>
    <x v="206"/>
    <x v="0"/>
    <x v="0"/>
    <s v="Tesseramento"/>
    <x v="1"/>
    <x v="0"/>
    <x v="0"/>
    <m/>
  </r>
  <r>
    <n v="216486"/>
    <x v="0"/>
    <x v="0"/>
    <x v="0"/>
    <x v="0"/>
    <x v="1"/>
    <x v="212"/>
    <x v="0"/>
    <x v="0"/>
    <s v="Tesseramento"/>
    <x v="1"/>
    <x v="3"/>
    <x v="0"/>
    <m/>
  </r>
  <r>
    <n v="91805"/>
    <x v="0"/>
    <x v="0"/>
    <x v="0"/>
    <x v="0"/>
    <x v="11"/>
    <x v="142"/>
    <x v="0"/>
    <x v="0"/>
    <s v="Tesseramento"/>
    <x v="1"/>
    <x v="3"/>
    <x v="0"/>
    <m/>
  </r>
  <r>
    <n v="228906"/>
    <x v="0"/>
    <x v="0"/>
    <x v="0"/>
    <x v="0"/>
    <x v="1"/>
    <x v="212"/>
    <x v="0"/>
    <x v="0"/>
    <s v="Tesseramento"/>
    <x v="1"/>
    <x v="0"/>
    <x v="0"/>
    <m/>
  </r>
  <r>
    <n v="185995"/>
    <x v="0"/>
    <x v="0"/>
    <x v="0"/>
    <x v="0"/>
    <x v="1"/>
    <x v="212"/>
    <x v="0"/>
    <x v="0"/>
    <s v="Tesseramento"/>
    <x v="1"/>
    <x v="4"/>
    <x v="0"/>
    <m/>
  </r>
  <r>
    <n v="217516"/>
    <x v="0"/>
    <x v="0"/>
    <x v="0"/>
    <x v="1"/>
    <x v="10"/>
    <x v="63"/>
    <x v="0"/>
    <x v="0"/>
    <s v="Tesseramento"/>
    <x v="0"/>
    <x v="0"/>
    <x v="0"/>
    <m/>
  </r>
  <r>
    <n v="129972"/>
    <x v="0"/>
    <x v="0"/>
    <x v="0"/>
    <x v="0"/>
    <x v="10"/>
    <x v="63"/>
    <x v="0"/>
    <x v="1"/>
    <s v="Tesseramento"/>
    <x v="0"/>
    <x v="3"/>
    <x v="0"/>
    <m/>
  </r>
  <r>
    <n v="129971"/>
    <x v="0"/>
    <x v="0"/>
    <x v="0"/>
    <x v="0"/>
    <x v="10"/>
    <x v="63"/>
    <x v="0"/>
    <x v="0"/>
    <s v="Tesseramento"/>
    <x v="0"/>
    <x v="3"/>
    <x v="0"/>
    <m/>
  </r>
  <r>
    <n v="24303"/>
    <x v="0"/>
    <x v="0"/>
    <x v="0"/>
    <x v="4"/>
    <x v="10"/>
    <x v="63"/>
    <x v="0"/>
    <x v="0"/>
    <s v="Tesseramento"/>
    <x v="0"/>
    <x v="4"/>
    <x v="0"/>
    <m/>
  </r>
  <r>
    <n v="213075"/>
    <x v="0"/>
    <x v="0"/>
    <x v="0"/>
    <x v="0"/>
    <x v="10"/>
    <x v="63"/>
    <x v="0"/>
    <x v="0"/>
    <s v="Tesseramento"/>
    <x v="0"/>
    <x v="0"/>
    <x v="0"/>
    <m/>
  </r>
  <r>
    <n v="227861"/>
    <x v="1"/>
    <x v="0"/>
    <x v="0"/>
    <x v="2"/>
    <x v="10"/>
    <x v="63"/>
    <x v="0"/>
    <x v="0"/>
    <s v="Tesseramento"/>
    <x v="0"/>
    <x v="5"/>
    <x v="0"/>
    <m/>
  </r>
  <r>
    <n v="113857"/>
    <x v="0"/>
    <x v="0"/>
    <x v="0"/>
    <x v="0"/>
    <x v="10"/>
    <x v="63"/>
    <x v="0"/>
    <x v="0"/>
    <s v="Tesseramento"/>
    <x v="0"/>
    <x v="0"/>
    <x v="0"/>
    <m/>
  </r>
  <r>
    <n v="218729"/>
    <x v="1"/>
    <x v="0"/>
    <x v="0"/>
    <x v="3"/>
    <x v="10"/>
    <x v="63"/>
    <x v="0"/>
    <x v="0"/>
    <s v="Tesseramento"/>
    <x v="0"/>
    <x v="5"/>
    <x v="0"/>
    <m/>
  </r>
  <r>
    <n v="910"/>
    <x v="0"/>
    <x v="0"/>
    <x v="0"/>
    <x v="0"/>
    <x v="7"/>
    <x v="211"/>
    <x v="0"/>
    <x v="0"/>
    <s v="Tesseramento"/>
    <x v="1"/>
    <x v="4"/>
    <x v="0"/>
    <m/>
  </r>
  <r>
    <n v="144147"/>
    <x v="0"/>
    <x v="0"/>
    <x v="0"/>
    <x v="3"/>
    <x v="10"/>
    <x v="63"/>
    <x v="0"/>
    <x v="0"/>
    <s v="Tesseramento"/>
    <x v="0"/>
    <x v="1"/>
    <x v="0"/>
    <m/>
  </r>
  <r>
    <n v="197855"/>
    <x v="0"/>
    <x v="0"/>
    <x v="0"/>
    <x v="1"/>
    <x v="10"/>
    <x v="63"/>
    <x v="0"/>
    <x v="1"/>
    <s v="Tesseramento"/>
    <x v="0"/>
    <x v="3"/>
    <x v="0"/>
    <m/>
  </r>
  <r>
    <n v="968"/>
    <x v="0"/>
    <x v="0"/>
    <x v="0"/>
    <x v="0"/>
    <x v="7"/>
    <x v="211"/>
    <x v="0"/>
    <x v="0"/>
    <s v="Tesseramento"/>
    <x v="1"/>
    <x v="4"/>
    <x v="0"/>
    <m/>
  </r>
  <r>
    <n v="56584"/>
    <x v="0"/>
    <x v="0"/>
    <x v="0"/>
    <x v="0"/>
    <x v="10"/>
    <x v="63"/>
    <x v="0"/>
    <x v="0"/>
    <s v="Tesseramento"/>
    <x v="0"/>
    <x v="4"/>
    <x v="0"/>
    <m/>
  </r>
  <r>
    <n v="198780"/>
    <x v="0"/>
    <x v="1"/>
    <x v="0"/>
    <x v="0"/>
    <x v="7"/>
    <x v="211"/>
    <x v="0"/>
    <x v="0"/>
    <s v="Tesseramento"/>
    <x v="1"/>
    <x v="3"/>
    <x v="0"/>
    <m/>
  </r>
  <r>
    <n v="91919"/>
    <x v="0"/>
    <x v="0"/>
    <x v="0"/>
    <x v="1"/>
    <x v="1"/>
    <x v="26"/>
    <x v="0"/>
    <x v="1"/>
    <s v="Tesseramento"/>
    <x v="1"/>
    <x v="3"/>
    <x v="0"/>
    <m/>
  </r>
  <r>
    <n v="214918"/>
    <x v="1"/>
    <x v="0"/>
    <x v="0"/>
    <x v="2"/>
    <x v="1"/>
    <x v="26"/>
    <x v="0"/>
    <x v="0"/>
    <s v="Tesseramento"/>
    <x v="1"/>
    <x v="5"/>
    <x v="0"/>
    <m/>
  </r>
  <r>
    <n v="29163"/>
    <x v="0"/>
    <x v="0"/>
    <x v="0"/>
    <x v="1"/>
    <x v="1"/>
    <x v="26"/>
    <x v="0"/>
    <x v="0"/>
    <s v="Tesseramento"/>
    <x v="1"/>
    <x v="1"/>
    <x v="0"/>
    <m/>
  </r>
  <r>
    <n v="29161"/>
    <x v="0"/>
    <x v="0"/>
    <x v="0"/>
    <x v="0"/>
    <x v="1"/>
    <x v="26"/>
    <x v="0"/>
    <x v="0"/>
    <s v="Tesseramento"/>
    <x v="1"/>
    <x v="1"/>
    <x v="0"/>
    <m/>
  </r>
  <r>
    <n v="91920"/>
    <x v="0"/>
    <x v="0"/>
    <x v="0"/>
    <x v="1"/>
    <x v="1"/>
    <x v="26"/>
    <x v="0"/>
    <x v="0"/>
    <s v="Tesseramento"/>
    <x v="1"/>
    <x v="3"/>
    <x v="0"/>
    <m/>
  </r>
  <r>
    <n v="159316"/>
    <x v="0"/>
    <x v="0"/>
    <x v="0"/>
    <x v="0"/>
    <x v="1"/>
    <x v="26"/>
    <x v="0"/>
    <x v="0"/>
    <s v="Tesseramento"/>
    <x v="1"/>
    <x v="3"/>
    <x v="0"/>
    <m/>
  </r>
  <r>
    <n v="102508"/>
    <x v="0"/>
    <x v="0"/>
    <x v="0"/>
    <x v="0"/>
    <x v="1"/>
    <x v="212"/>
    <x v="0"/>
    <x v="0"/>
    <s v="Tesseramento"/>
    <x v="1"/>
    <x v="1"/>
    <x v="0"/>
    <m/>
  </r>
  <r>
    <n v="7011"/>
    <x v="0"/>
    <x v="0"/>
    <x v="0"/>
    <x v="0"/>
    <x v="1"/>
    <x v="212"/>
    <x v="0"/>
    <x v="0"/>
    <s v="Tesseramento"/>
    <x v="1"/>
    <x v="0"/>
    <x v="0"/>
    <m/>
  </r>
  <r>
    <n v="36924"/>
    <x v="0"/>
    <x v="0"/>
    <x v="0"/>
    <x v="0"/>
    <x v="1"/>
    <x v="212"/>
    <x v="0"/>
    <x v="0"/>
    <s v="Tesseramento"/>
    <x v="1"/>
    <x v="3"/>
    <x v="0"/>
    <m/>
  </r>
  <r>
    <n v="81220"/>
    <x v="0"/>
    <x v="0"/>
    <x v="0"/>
    <x v="0"/>
    <x v="1"/>
    <x v="212"/>
    <x v="0"/>
    <x v="0"/>
    <s v="Tesseramento"/>
    <x v="1"/>
    <x v="1"/>
    <x v="0"/>
    <m/>
  </r>
  <r>
    <n v="236142"/>
    <x v="0"/>
    <x v="0"/>
    <x v="1"/>
    <x v="2"/>
    <x v="10"/>
    <x v="63"/>
    <x v="0"/>
    <x v="0"/>
    <s v="Tesseramento"/>
    <x v="0"/>
    <x v="1"/>
    <x v="0"/>
    <m/>
  </r>
  <r>
    <n v="29157"/>
    <x v="0"/>
    <x v="0"/>
    <x v="2"/>
    <x v="4"/>
    <x v="1"/>
    <x v="26"/>
    <x v="0"/>
    <x v="0"/>
    <s v="Tesseramento"/>
    <x v="1"/>
    <x v="1"/>
    <x v="0"/>
    <m/>
  </r>
  <r>
    <n v="91876"/>
    <x v="0"/>
    <x v="0"/>
    <x v="2"/>
    <x v="1"/>
    <x v="1"/>
    <x v="26"/>
    <x v="0"/>
    <x v="0"/>
    <s v="Tesseramento"/>
    <x v="1"/>
    <x v="0"/>
    <x v="0"/>
    <m/>
  </r>
  <r>
    <n v="130214"/>
    <x v="0"/>
    <x v="0"/>
    <x v="0"/>
    <x v="0"/>
    <x v="7"/>
    <x v="210"/>
    <x v="0"/>
    <x v="1"/>
    <s v="Tesseramento"/>
    <x v="0"/>
    <x v="4"/>
    <x v="0"/>
    <m/>
  </r>
  <r>
    <n v="236141"/>
    <x v="0"/>
    <x v="0"/>
    <x v="1"/>
    <x v="2"/>
    <x v="10"/>
    <x v="63"/>
    <x v="0"/>
    <x v="1"/>
    <s v="Tesseramento"/>
    <x v="0"/>
    <x v="1"/>
    <x v="0"/>
    <m/>
  </r>
  <r>
    <n v="108426"/>
    <x v="0"/>
    <x v="0"/>
    <x v="0"/>
    <x v="0"/>
    <x v="7"/>
    <x v="213"/>
    <x v="0"/>
    <x v="0"/>
    <s v="Tesseramento"/>
    <x v="1"/>
    <x v="0"/>
    <x v="0"/>
    <m/>
  </r>
  <r>
    <n v="211588"/>
    <x v="0"/>
    <x v="0"/>
    <x v="0"/>
    <x v="0"/>
    <x v="7"/>
    <x v="210"/>
    <x v="0"/>
    <x v="0"/>
    <s v="Tesseramento"/>
    <x v="0"/>
    <x v="0"/>
    <x v="0"/>
    <m/>
  </r>
  <r>
    <n v="118491"/>
    <x v="0"/>
    <x v="0"/>
    <x v="0"/>
    <x v="0"/>
    <x v="10"/>
    <x v="63"/>
    <x v="0"/>
    <x v="0"/>
    <s v="Tesseramento"/>
    <x v="0"/>
    <x v="0"/>
    <x v="0"/>
    <m/>
  </r>
  <r>
    <n v="188544"/>
    <x v="1"/>
    <x v="0"/>
    <x v="0"/>
    <x v="1"/>
    <x v="10"/>
    <x v="63"/>
    <x v="0"/>
    <x v="0"/>
    <s v="Tesseramento"/>
    <x v="0"/>
    <x v="5"/>
    <x v="0"/>
    <m/>
  </r>
  <r>
    <n v="178981"/>
    <x v="1"/>
    <x v="0"/>
    <x v="0"/>
    <x v="0"/>
    <x v="10"/>
    <x v="63"/>
    <x v="0"/>
    <x v="0"/>
    <s v="Tesseramento"/>
    <x v="0"/>
    <x v="7"/>
    <x v="0"/>
    <m/>
  </r>
  <r>
    <n v="63044"/>
    <x v="0"/>
    <x v="0"/>
    <x v="0"/>
    <x v="0"/>
    <x v="17"/>
    <x v="214"/>
    <x v="0"/>
    <x v="0"/>
    <s v="Tesseramento"/>
    <x v="1"/>
    <x v="3"/>
    <x v="0"/>
    <m/>
  </r>
  <r>
    <n v="73474"/>
    <x v="0"/>
    <x v="0"/>
    <x v="2"/>
    <x v="0"/>
    <x v="7"/>
    <x v="213"/>
    <x v="0"/>
    <x v="0"/>
    <s v="Tesseramento"/>
    <x v="1"/>
    <x v="0"/>
    <x v="0"/>
    <m/>
  </r>
  <r>
    <n v="177337"/>
    <x v="0"/>
    <x v="1"/>
    <x v="0"/>
    <x v="0"/>
    <x v="7"/>
    <x v="213"/>
    <x v="0"/>
    <x v="1"/>
    <s v="Tesseramento"/>
    <x v="1"/>
    <x v="1"/>
    <x v="0"/>
    <m/>
  </r>
  <r>
    <n v="219305"/>
    <x v="1"/>
    <x v="0"/>
    <x v="0"/>
    <x v="1"/>
    <x v="7"/>
    <x v="213"/>
    <x v="0"/>
    <x v="0"/>
    <s v="Tesseramento"/>
    <x v="1"/>
    <x v="5"/>
    <x v="0"/>
    <m/>
  </r>
  <r>
    <n v="180540"/>
    <x v="0"/>
    <x v="0"/>
    <x v="0"/>
    <x v="0"/>
    <x v="7"/>
    <x v="215"/>
    <x v="0"/>
    <x v="0"/>
    <s v="Tesseramento"/>
    <x v="1"/>
    <x v="3"/>
    <x v="0"/>
    <m/>
  </r>
  <r>
    <n v="124593"/>
    <x v="0"/>
    <x v="0"/>
    <x v="0"/>
    <x v="0"/>
    <x v="4"/>
    <x v="119"/>
    <x v="0"/>
    <x v="0"/>
    <s v="Tesseramento"/>
    <x v="1"/>
    <x v="0"/>
    <x v="0"/>
    <m/>
  </r>
  <r>
    <n v="105441"/>
    <x v="0"/>
    <x v="0"/>
    <x v="0"/>
    <x v="0"/>
    <x v="8"/>
    <x v="92"/>
    <x v="0"/>
    <x v="0"/>
    <s v="Tesseramento"/>
    <x v="1"/>
    <x v="3"/>
    <x v="0"/>
    <m/>
  </r>
  <r>
    <n v="235915"/>
    <x v="0"/>
    <x v="0"/>
    <x v="1"/>
    <x v="1"/>
    <x v="7"/>
    <x v="210"/>
    <x v="0"/>
    <x v="0"/>
    <s v="Tesseramento"/>
    <x v="0"/>
    <x v="3"/>
    <x v="0"/>
    <m/>
  </r>
  <r>
    <n v="189976"/>
    <x v="0"/>
    <x v="0"/>
    <x v="0"/>
    <x v="0"/>
    <x v="4"/>
    <x v="119"/>
    <x v="0"/>
    <x v="1"/>
    <s v="Tesseramento"/>
    <x v="1"/>
    <x v="0"/>
    <x v="0"/>
    <m/>
  </r>
  <r>
    <n v="112787"/>
    <x v="0"/>
    <x v="0"/>
    <x v="0"/>
    <x v="0"/>
    <x v="7"/>
    <x v="215"/>
    <x v="0"/>
    <x v="0"/>
    <s v="Tesseramento"/>
    <x v="1"/>
    <x v="0"/>
    <x v="0"/>
    <m/>
  </r>
  <r>
    <n v="106765"/>
    <x v="0"/>
    <x v="0"/>
    <x v="0"/>
    <x v="0"/>
    <x v="7"/>
    <x v="215"/>
    <x v="0"/>
    <x v="0"/>
    <s v="Tesseramento"/>
    <x v="1"/>
    <x v="1"/>
    <x v="0"/>
    <m/>
  </r>
  <r>
    <n v="233145"/>
    <x v="1"/>
    <x v="0"/>
    <x v="0"/>
    <x v="0"/>
    <x v="14"/>
    <x v="43"/>
    <x v="0"/>
    <x v="0"/>
    <s v="Tesseramento"/>
    <x v="1"/>
    <x v="5"/>
    <x v="0"/>
    <m/>
  </r>
  <r>
    <n v="165576"/>
    <x v="0"/>
    <x v="1"/>
    <x v="0"/>
    <x v="1"/>
    <x v="7"/>
    <x v="67"/>
    <x v="0"/>
    <x v="0"/>
    <s v="Tesseramento"/>
    <x v="0"/>
    <x v="0"/>
    <x v="0"/>
    <m/>
  </r>
  <r>
    <n v="102222"/>
    <x v="0"/>
    <x v="0"/>
    <x v="0"/>
    <x v="0"/>
    <x v="7"/>
    <x v="215"/>
    <x v="0"/>
    <x v="1"/>
    <s v="Tesseramento"/>
    <x v="1"/>
    <x v="3"/>
    <x v="0"/>
    <m/>
  </r>
  <r>
    <n v="222615"/>
    <x v="0"/>
    <x v="0"/>
    <x v="0"/>
    <x v="0"/>
    <x v="2"/>
    <x v="216"/>
    <x v="0"/>
    <x v="0"/>
    <s v="Tesseramento"/>
    <x v="0"/>
    <x v="1"/>
    <x v="0"/>
    <m/>
  </r>
  <r>
    <n v="77272"/>
    <x v="0"/>
    <x v="0"/>
    <x v="0"/>
    <x v="0"/>
    <x v="7"/>
    <x v="210"/>
    <x v="0"/>
    <x v="0"/>
    <s v="Tesseramento"/>
    <x v="0"/>
    <x v="4"/>
    <x v="0"/>
    <m/>
  </r>
  <r>
    <n v="77273"/>
    <x v="0"/>
    <x v="0"/>
    <x v="0"/>
    <x v="0"/>
    <x v="7"/>
    <x v="210"/>
    <x v="0"/>
    <x v="1"/>
    <s v="Tesseramento"/>
    <x v="0"/>
    <x v="4"/>
    <x v="0"/>
    <m/>
  </r>
  <r>
    <n v="188999"/>
    <x v="0"/>
    <x v="0"/>
    <x v="0"/>
    <x v="1"/>
    <x v="7"/>
    <x v="44"/>
    <x v="0"/>
    <x v="1"/>
    <s v="Tesseramento"/>
    <x v="1"/>
    <x v="0"/>
    <x v="0"/>
    <m/>
  </r>
  <r>
    <n v="211931"/>
    <x v="0"/>
    <x v="0"/>
    <x v="0"/>
    <x v="3"/>
    <x v="7"/>
    <x v="210"/>
    <x v="0"/>
    <x v="1"/>
    <s v="Tesseramento"/>
    <x v="0"/>
    <x v="0"/>
    <x v="0"/>
    <m/>
  </r>
  <r>
    <n v="172297"/>
    <x v="0"/>
    <x v="1"/>
    <x v="0"/>
    <x v="0"/>
    <x v="7"/>
    <x v="44"/>
    <x v="0"/>
    <x v="0"/>
    <s v="Tesseramento"/>
    <x v="1"/>
    <x v="3"/>
    <x v="0"/>
    <m/>
  </r>
  <r>
    <n v="233148"/>
    <x v="1"/>
    <x v="0"/>
    <x v="0"/>
    <x v="0"/>
    <x v="14"/>
    <x v="43"/>
    <x v="0"/>
    <x v="0"/>
    <s v="Tesseramento"/>
    <x v="1"/>
    <x v="5"/>
    <x v="0"/>
    <m/>
  </r>
  <r>
    <n v="187494"/>
    <x v="0"/>
    <x v="0"/>
    <x v="0"/>
    <x v="0"/>
    <x v="7"/>
    <x v="210"/>
    <x v="0"/>
    <x v="0"/>
    <s v="Tesseramento"/>
    <x v="0"/>
    <x v="0"/>
    <x v="0"/>
    <m/>
  </r>
  <r>
    <n v="87192"/>
    <x v="0"/>
    <x v="0"/>
    <x v="0"/>
    <x v="0"/>
    <x v="6"/>
    <x v="217"/>
    <x v="0"/>
    <x v="1"/>
    <s v="Tesseramento"/>
    <x v="0"/>
    <x v="4"/>
    <x v="0"/>
    <m/>
  </r>
  <r>
    <n v="175973"/>
    <x v="0"/>
    <x v="0"/>
    <x v="0"/>
    <x v="0"/>
    <x v="7"/>
    <x v="210"/>
    <x v="0"/>
    <x v="0"/>
    <s v="Tesseramento"/>
    <x v="0"/>
    <x v="0"/>
    <x v="0"/>
    <m/>
  </r>
  <r>
    <n v="16170"/>
    <x v="0"/>
    <x v="0"/>
    <x v="0"/>
    <x v="0"/>
    <x v="7"/>
    <x v="67"/>
    <x v="0"/>
    <x v="1"/>
    <s v="Tesseramento"/>
    <x v="0"/>
    <x v="3"/>
    <x v="0"/>
    <m/>
  </r>
  <r>
    <n v="78206"/>
    <x v="0"/>
    <x v="0"/>
    <x v="0"/>
    <x v="0"/>
    <x v="7"/>
    <x v="67"/>
    <x v="0"/>
    <x v="0"/>
    <s v="Tesseramento"/>
    <x v="0"/>
    <x v="4"/>
    <x v="0"/>
    <m/>
  </r>
  <r>
    <n v="28733"/>
    <x v="0"/>
    <x v="0"/>
    <x v="0"/>
    <x v="0"/>
    <x v="7"/>
    <x v="67"/>
    <x v="0"/>
    <x v="1"/>
    <s v="Tesseramento"/>
    <x v="0"/>
    <x v="0"/>
    <x v="0"/>
    <m/>
  </r>
  <r>
    <n v="23543"/>
    <x v="0"/>
    <x v="0"/>
    <x v="0"/>
    <x v="0"/>
    <x v="7"/>
    <x v="213"/>
    <x v="0"/>
    <x v="1"/>
    <s v="Tesseramento"/>
    <x v="1"/>
    <x v="3"/>
    <x v="0"/>
    <m/>
  </r>
  <r>
    <n v="4449"/>
    <x v="0"/>
    <x v="0"/>
    <x v="0"/>
    <x v="0"/>
    <x v="7"/>
    <x v="213"/>
    <x v="0"/>
    <x v="0"/>
    <s v="Tesseramento"/>
    <x v="1"/>
    <x v="3"/>
    <x v="0"/>
    <m/>
  </r>
  <r>
    <n v="235916"/>
    <x v="0"/>
    <x v="0"/>
    <x v="1"/>
    <x v="0"/>
    <x v="7"/>
    <x v="210"/>
    <x v="0"/>
    <x v="0"/>
    <s v="Tesseramento"/>
    <x v="0"/>
    <x v="1"/>
    <x v="0"/>
    <m/>
  </r>
  <r>
    <n v="233147"/>
    <x v="1"/>
    <x v="0"/>
    <x v="0"/>
    <x v="0"/>
    <x v="14"/>
    <x v="43"/>
    <x v="0"/>
    <x v="0"/>
    <s v="Tesseramento"/>
    <x v="1"/>
    <x v="5"/>
    <x v="0"/>
    <m/>
  </r>
  <r>
    <n v="233146"/>
    <x v="1"/>
    <x v="0"/>
    <x v="0"/>
    <x v="1"/>
    <x v="14"/>
    <x v="43"/>
    <x v="0"/>
    <x v="1"/>
    <s v="Tesseramento"/>
    <x v="1"/>
    <x v="5"/>
    <x v="0"/>
    <m/>
  </r>
  <r>
    <n v="235912"/>
    <x v="0"/>
    <x v="0"/>
    <x v="1"/>
    <x v="0"/>
    <x v="7"/>
    <x v="210"/>
    <x v="0"/>
    <x v="1"/>
    <s v="Tesseramento"/>
    <x v="0"/>
    <x v="1"/>
    <x v="0"/>
    <m/>
  </r>
  <r>
    <n v="139072"/>
    <x v="0"/>
    <x v="0"/>
    <x v="2"/>
    <x v="0"/>
    <x v="7"/>
    <x v="210"/>
    <x v="0"/>
    <x v="1"/>
    <s v="Tesseramento"/>
    <x v="0"/>
    <x v="0"/>
    <x v="0"/>
    <m/>
  </r>
  <r>
    <n v="182075"/>
    <x v="0"/>
    <x v="0"/>
    <x v="0"/>
    <x v="1"/>
    <x v="7"/>
    <x v="210"/>
    <x v="0"/>
    <x v="0"/>
    <s v="Tesseramento"/>
    <x v="0"/>
    <x v="3"/>
    <x v="0"/>
    <m/>
  </r>
  <r>
    <n v="175688"/>
    <x v="0"/>
    <x v="0"/>
    <x v="0"/>
    <x v="0"/>
    <x v="7"/>
    <x v="210"/>
    <x v="0"/>
    <x v="1"/>
    <s v="Tesseramento"/>
    <x v="0"/>
    <x v="0"/>
    <x v="0"/>
    <m/>
  </r>
  <r>
    <n v="10347"/>
    <x v="0"/>
    <x v="0"/>
    <x v="0"/>
    <x v="0"/>
    <x v="7"/>
    <x v="210"/>
    <x v="0"/>
    <x v="0"/>
    <s v="Tesseramento"/>
    <x v="0"/>
    <x v="3"/>
    <x v="0"/>
    <m/>
  </r>
  <r>
    <n v="142029"/>
    <x v="1"/>
    <x v="0"/>
    <x v="0"/>
    <x v="0"/>
    <x v="7"/>
    <x v="213"/>
    <x v="0"/>
    <x v="0"/>
    <s v="Tesseramento"/>
    <x v="1"/>
    <x v="2"/>
    <x v="0"/>
    <m/>
  </r>
  <r>
    <n v="17084"/>
    <x v="0"/>
    <x v="0"/>
    <x v="0"/>
    <x v="0"/>
    <x v="8"/>
    <x v="115"/>
    <x v="0"/>
    <x v="0"/>
    <s v="Tesseramento"/>
    <x v="1"/>
    <x v="4"/>
    <x v="0"/>
    <m/>
  </r>
  <r>
    <n v="76050"/>
    <x v="0"/>
    <x v="0"/>
    <x v="0"/>
    <x v="0"/>
    <x v="8"/>
    <x v="218"/>
    <x v="0"/>
    <x v="0"/>
    <s v="Tesseramento"/>
    <x v="0"/>
    <x v="4"/>
    <x v="0"/>
    <m/>
  </r>
  <r>
    <n v="165470"/>
    <x v="0"/>
    <x v="0"/>
    <x v="0"/>
    <x v="0"/>
    <x v="8"/>
    <x v="115"/>
    <x v="0"/>
    <x v="0"/>
    <s v="Tesseramento"/>
    <x v="1"/>
    <x v="3"/>
    <x v="0"/>
    <m/>
  </r>
  <r>
    <n v="203503"/>
    <x v="0"/>
    <x v="0"/>
    <x v="0"/>
    <x v="3"/>
    <x v="8"/>
    <x v="115"/>
    <x v="0"/>
    <x v="0"/>
    <s v="Tesseramento"/>
    <x v="1"/>
    <x v="4"/>
    <x v="0"/>
    <m/>
  </r>
  <r>
    <n v="154266"/>
    <x v="0"/>
    <x v="0"/>
    <x v="0"/>
    <x v="0"/>
    <x v="8"/>
    <x v="115"/>
    <x v="0"/>
    <x v="1"/>
    <s v="Tesseramento"/>
    <x v="1"/>
    <x v="3"/>
    <x v="0"/>
    <m/>
  </r>
  <r>
    <n v="121536"/>
    <x v="0"/>
    <x v="0"/>
    <x v="0"/>
    <x v="0"/>
    <x v="8"/>
    <x v="115"/>
    <x v="0"/>
    <x v="0"/>
    <s v="Tesseramento"/>
    <x v="1"/>
    <x v="0"/>
    <x v="0"/>
    <m/>
  </r>
  <r>
    <n v="163811"/>
    <x v="0"/>
    <x v="0"/>
    <x v="0"/>
    <x v="1"/>
    <x v="0"/>
    <x v="206"/>
    <x v="0"/>
    <x v="0"/>
    <s v="Tesseramento"/>
    <x v="1"/>
    <x v="1"/>
    <x v="0"/>
    <m/>
  </r>
  <r>
    <n v="193578"/>
    <x v="0"/>
    <x v="0"/>
    <x v="0"/>
    <x v="1"/>
    <x v="8"/>
    <x v="115"/>
    <x v="0"/>
    <x v="1"/>
    <s v="Tesseramento"/>
    <x v="1"/>
    <x v="3"/>
    <x v="0"/>
    <m/>
  </r>
  <r>
    <n v="214413"/>
    <x v="0"/>
    <x v="0"/>
    <x v="0"/>
    <x v="0"/>
    <x v="8"/>
    <x v="115"/>
    <x v="0"/>
    <x v="0"/>
    <s v="Tesseramento"/>
    <x v="1"/>
    <x v="4"/>
    <x v="0"/>
    <m/>
  </r>
  <r>
    <n v="216718"/>
    <x v="0"/>
    <x v="0"/>
    <x v="0"/>
    <x v="2"/>
    <x v="8"/>
    <x v="115"/>
    <x v="0"/>
    <x v="0"/>
    <s v="Tesseramento"/>
    <x v="1"/>
    <x v="4"/>
    <x v="0"/>
    <m/>
  </r>
  <r>
    <n v="209226"/>
    <x v="0"/>
    <x v="0"/>
    <x v="0"/>
    <x v="2"/>
    <x v="8"/>
    <x v="115"/>
    <x v="0"/>
    <x v="0"/>
    <s v="Tesseramento"/>
    <x v="1"/>
    <x v="0"/>
    <x v="0"/>
    <m/>
  </r>
  <r>
    <n v="89971"/>
    <x v="0"/>
    <x v="0"/>
    <x v="0"/>
    <x v="0"/>
    <x v="8"/>
    <x v="115"/>
    <x v="0"/>
    <x v="0"/>
    <s v="Tesseramento"/>
    <x v="1"/>
    <x v="1"/>
    <x v="0"/>
    <m/>
  </r>
  <r>
    <n v="122460"/>
    <x v="0"/>
    <x v="0"/>
    <x v="0"/>
    <x v="0"/>
    <x v="8"/>
    <x v="115"/>
    <x v="0"/>
    <x v="0"/>
    <s v="Tesseramento"/>
    <x v="1"/>
    <x v="0"/>
    <x v="0"/>
    <m/>
  </r>
  <r>
    <n v="228432"/>
    <x v="0"/>
    <x v="0"/>
    <x v="0"/>
    <x v="2"/>
    <x v="8"/>
    <x v="218"/>
    <x v="0"/>
    <x v="0"/>
    <s v="Tesseramento"/>
    <x v="0"/>
    <x v="4"/>
    <x v="0"/>
    <m/>
  </r>
  <r>
    <n v="92263"/>
    <x v="0"/>
    <x v="0"/>
    <x v="0"/>
    <x v="0"/>
    <x v="8"/>
    <x v="115"/>
    <x v="0"/>
    <x v="0"/>
    <s v="Tesseramento"/>
    <x v="1"/>
    <x v="1"/>
    <x v="0"/>
    <m/>
  </r>
  <r>
    <n v="235917"/>
    <x v="0"/>
    <x v="0"/>
    <x v="1"/>
    <x v="0"/>
    <x v="7"/>
    <x v="210"/>
    <x v="0"/>
    <x v="0"/>
    <s v="Tesseramento"/>
    <x v="0"/>
    <x v="0"/>
    <x v="0"/>
    <m/>
  </r>
  <r>
    <n v="186991"/>
    <x v="0"/>
    <x v="0"/>
    <x v="0"/>
    <x v="0"/>
    <x v="7"/>
    <x v="190"/>
    <x v="0"/>
    <x v="0"/>
    <s v="Tesseramento"/>
    <x v="0"/>
    <x v="3"/>
    <x v="0"/>
    <m/>
  </r>
  <r>
    <n v="120591"/>
    <x v="0"/>
    <x v="0"/>
    <x v="0"/>
    <x v="1"/>
    <x v="8"/>
    <x v="115"/>
    <x v="0"/>
    <x v="1"/>
    <s v="Tesseramento"/>
    <x v="1"/>
    <x v="4"/>
    <x v="0"/>
    <m/>
  </r>
  <r>
    <n v="223572"/>
    <x v="0"/>
    <x v="0"/>
    <x v="0"/>
    <x v="1"/>
    <x v="8"/>
    <x v="115"/>
    <x v="0"/>
    <x v="1"/>
    <s v="Tesseramento"/>
    <x v="1"/>
    <x v="0"/>
    <x v="0"/>
    <m/>
  </r>
  <r>
    <n v="206202"/>
    <x v="1"/>
    <x v="0"/>
    <x v="0"/>
    <x v="0"/>
    <x v="4"/>
    <x v="146"/>
    <x v="0"/>
    <x v="0"/>
    <s v="Tesseramento"/>
    <x v="1"/>
    <x v="5"/>
    <x v="0"/>
    <s v="B"/>
  </r>
  <r>
    <n v="206203"/>
    <x v="1"/>
    <x v="0"/>
    <x v="0"/>
    <x v="0"/>
    <x v="4"/>
    <x v="146"/>
    <x v="0"/>
    <x v="1"/>
    <s v="Tesseramento"/>
    <x v="1"/>
    <x v="5"/>
    <x v="0"/>
    <m/>
  </r>
  <r>
    <n v="147976"/>
    <x v="0"/>
    <x v="0"/>
    <x v="0"/>
    <x v="0"/>
    <x v="4"/>
    <x v="146"/>
    <x v="0"/>
    <x v="0"/>
    <s v="Tesseramento"/>
    <x v="1"/>
    <x v="0"/>
    <x v="0"/>
    <m/>
  </r>
  <r>
    <n v="21035"/>
    <x v="0"/>
    <x v="0"/>
    <x v="2"/>
    <x v="2"/>
    <x v="8"/>
    <x v="115"/>
    <x v="0"/>
    <x v="0"/>
    <s v="Tesseramento"/>
    <x v="1"/>
    <x v="0"/>
    <x v="0"/>
    <m/>
  </r>
  <r>
    <n v="205159"/>
    <x v="0"/>
    <x v="0"/>
    <x v="2"/>
    <x v="2"/>
    <x v="8"/>
    <x v="115"/>
    <x v="0"/>
    <x v="0"/>
    <s v="Tesseramento"/>
    <x v="1"/>
    <x v="0"/>
    <x v="0"/>
    <m/>
  </r>
  <r>
    <n v="230238"/>
    <x v="0"/>
    <x v="1"/>
    <x v="0"/>
    <x v="1"/>
    <x v="4"/>
    <x v="219"/>
    <x v="0"/>
    <x v="1"/>
    <s v="Tesseramento"/>
    <x v="0"/>
    <x v="3"/>
    <x v="0"/>
    <m/>
  </r>
  <r>
    <n v="196234"/>
    <x v="0"/>
    <x v="1"/>
    <x v="0"/>
    <x v="0"/>
    <x v="4"/>
    <x v="145"/>
    <x v="0"/>
    <x v="0"/>
    <s v="Tesseramento"/>
    <x v="1"/>
    <x v="3"/>
    <x v="0"/>
    <m/>
  </r>
  <r>
    <n v="62825"/>
    <x v="0"/>
    <x v="0"/>
    <x v="0"/>
    <x v="0"/>
    <x v="2"/>
    <x v="216"/>
    <x v="0"/>
    <x v="1"/>
    <s v="Tesseramento"/>
    <x v="0"/>
    <x v="4"/>
    <x v="0"/>
    <m/>
  </r>
  <r>
    <n v="129167"/>
    <x v="0"/>
    <x v="0"/>
    <x v="0"/>
    <x v="0"/>
    <x v="2"/>
    <x v="216"/>
    <x v="0"/>
    <x v="0"/>
    <s v="Tesseramento"/>
    <x v="0"/>
    <x v="1"/>
    <x v="0"/>
    <m/>
  </r>
  <r>
    <n v="24615"/>
    <x v="0"/>
    <x v="0"/>
    <x v="0"/>
    <x v="0"/>
    <x v="4"/>
    <x v="219"/>
    <x v="0"/>
    <x v="0"/>
    <s v="Tesseramento"/>
    <x v="0"/>
    <x v="1"/>
    <x v="0"/>
    <m/>
  </r>
  <r>
    <n v="204725"/>
    <x v="0"/>
    <x v="0"/>
    <x v="0"/>
    <x v="1"/>
    <x v="4"/>
    <x v="219"/>
    <x v="0"/>
    <x v="0"/>
    <s v="Tesseramento"/>
    <x v="0"/>
    <x v="0"/>
    <x v="0"/>
    <m/>
  </r>
  <r>
    <n v="218555"/>
    <x v="0"/>
    <x v="0"/>
    <x v="0"/>
    <x v="1"/>
    <x v="4"/>
    <x v="219"/>
    <x v="0"/>
    <x v="0"/>
    <s v="Tesseramento"/>
    <x v="0"/>
    <x v="0"/>
    <x v="0"/>
    <m/>
  </r>
  <r>
    <n v="231443"/>
    <x v="0"/>
    <x v="0"/>
    <x v="0"/>
    <x v="1"/>
    <x v="2"/>
    <x v="216"/>
    <x v="0"/>
    <x v="0"/>
    <s v="Tesseramento"/>
    <x v="0"/>
    <x v="0"/>
    <x v="0"/>
    <m/>
  </r>
  <r>
    <n v="236271"/>
    <x v="1"/>
    <x v="1"/>
    <x v="1"/>
    <x v="3"/>
    <x v="4"/>
    <x v="146"/>
    <x v="0"/>
    <x v="0"/>
    <s v="Tesseramento"/>
    <x v="1"/>
    <x v="5"/>
    <x v="0"/>
    <m/>
  </r>
  <r>
    <n v="229989"/>
    <x v="0"/>
    <x v="1"/>
    <x v="0"/>
    <x v="1"/>
    <x v="4"/>
    <x v="219"/>
    <x v="0"/>
    <x v="0"/>
    <s v="Tesseramento"/>
    <x v="0"/>
    <x v="0"/>
    <x v="0"/>
    <m/>
  </r>
  <r>
    <n v="224014"/>
    <x v="0"/>
    <x v="0"/>
    <x v="0"/>
    <x v="0"/>
    <x v="7"/>
    <x v="175"/>
    <x v="0"/>
    <x v="0"/>
    <s v="Tesseramento"/>
    <x v="0"/>
    <x v="4"/>
    <x v="0"/>
    <m/>
  </r>
  <r>
    <n v="227902"/>
    <x v="0"/>
    <x v="0"/>
    <x v="0"/>
    <x v="0"/>
    <x v="7"/>
    <x v="175"/>
    <x v="0"/>
    <x v="0"/>
    <s v="Tesseramento"/>
    <x v="0"/>
    <x v="0"/>
    <x v="0"/>
    <m/>
  </r>
  <r>
    <n v="174130"/>
    <x v="0"/>
    <x v="0"/>
    <x v="0"/>
    <x v="0"/>
    <x v="4"/>
    <x v="219"/>
    <x v="0"/>
    <x v="0"/>
    <s v="Tesseramento"/>
    <x v="0"/>
    <x v="0"/>
    <x v="0"/>
    <m/>
  </r>
  <r>
    <n v="220242"/>
    <x v="0"/>
    <x v="0"/>
    <x v="0"/>
    <x v="1"/>
    <x v="4"/>
    <x v="219"/>
    <x v="0"/>
    <x v="1"/>
    <s v="Tesseramento"/>
    <x v="0"/>
    <x v="0"/>
    <x v="0"/>
    <m/>
  </r>
  <r>
    <n v="207536"/>
    <x v="0"/>
    <x v="1"/>
    <x v="0"/>
    <x v="1"/>
    <x v="4"/>
    <x v="219"/>
    <x v="0"/>
    <x v="0"/>
    <s v="Tesseramento"/>
    <x v="0"/>
    <x v="0"/>
    <x v="0"/>
    <m/>
  </r>
  <r>
    <n v="218026"/>
    <x v="1"/>
    <x v="0"/>
    <x v="0"/>
    <x v="3"/>
    <x v="4"/>
    <x v="219"/>
    <x v="0"/>
    <x v="0"/>
    <s v="Tesseramento"/>
    <x v="0"/>
    <x v="5"/>
    <x v="0"/>
    <m/>
  </r>
  <r>
    <n v="213870"/>
    <x v="0"/>
    <x v="0"/>
    <x v="0"/>
    <x v="1"/>
    <x v="11"/>
    <x v="24"/>
    <x v="0"/>
    <x v="1"/>
    <s v="Tesseramento"/>
    <x v="1"/>
    <x v="3"/>
    <x v="0"/>
    <m/>
  </r>
  <r>
    <n v="213872"/>
    <x v="0"/>
    <x v="0"/>
    <x v="0"/>
    <x v="1"/>
    <x v="11"/>
    <x v="24"/>
    <x v="0"/>
    <x v="0"/>
    <s v="Tesseramento"/>
    <x v="1"/>
    <x v="3"/>
    <x v="0"/>
    <m/>
  </r>
  <r>
    <n v="9896"/>
    <x v="0"/>
    <x v="0"/>
    <x v="0"/>
    <x v="0"/>
    <x v="11"/>
    <x v="24"/>
    <x v="0"/>
    <x v="1"/>
    <s v="Tesseramento"/>
    <x v="1"/>
    <x v="3"/>
    <x v="0"/>
    <m/>
  </r>
  <r>
    <n v="236144"/>
    <x v="0"/>
    <x v="0"/>
    <x v="1"/>
    <x v="0"/>
    <x v="10"/>
    <x v="220"/>
    <x v="0"/>
    <x v="0"/>
    <s v="Tesseramento"/>
    <x v="0"/>
    <x v="0"/>
    <x v="0"/>
    <m/>
  </r>
  <r>
    <n v="217371"/>
    <x v="0"/>
    <x v="0"/>
    <x v="0"/>
    <x v="0"/>
    <x v="10"/>
    <x v="220"/>
    <x v="0"/>
    <x v="0"/>
    <s v="Tesseramento"/>
    <x v="0"/>
    <x v="0"/>
    <x v="0"/>
    <m/>
  </r>
  <r>
    <n v="132405"/>
    <x v="0"/>
    <x v="0"/>
    <x v="0"/>
    <x v="0"/>
    <x v="7"/>
    <x v="195"/>
    <x v="0"/>
    <x v="0"/>
    <s v="Tesseramento"/>
    <x v="1"/>
    <x v="0"/>
    <x v="0"/>
    <m/>
  </r>
  <r>
    <n v="132404"/>
    <x v="0"/>
    <x v="0"/>
    <x v="0"/>
    <x v="0"/>
    <x v="7"/>
    <x v="195"/>
    <x v="0"/>
    <x v="0"/>
    <s v="Tesseramento"/>
    <x v="1"/>
    <x v="1"/>
    <x v="0"/>
    <m/>
  </r>
  <r>
    <n v="165742"/>
    <x v="0"/>
    <x v="0"/>
    <x v="0"/>
    <x v="1"/>
    <x v="7"/>
    <x v="195"/>
    <x v="0"/>
    <x v="1"/>
    <s v="Tesseramento"/>
    <x v="1"/>
    <x v="4"/>
    <x v="0"/>
    <m/>
  </r>
  <r>
    <n v="139418"/>
    <x v="0"/>
    <x v="0"/>
    <x v="0"/>
    <x v="0"/>
    <x v="7"/>
    <x v="195"/>
    <x v="0"/>
    <x v="0"/>
    <s v="Tesseramento"/>
    <x v="1"/>
    <x v="0"/>
    <x v="0"/>
    <m/>
  </r>
  <r>
    <n v="206834"/>
    <x v="1"/>
    <x v="0"/>
    <x v="0"/>
    <x v="3"/>
    <x v="7"/>
    <x v="195"/>
    <x v="0"/>
    <x v="1"/>
    <s v="Tesseramento"/>
    <x v="1"/>
    <x v="7"/>
    <x v="0"/>
    <m/>
  </r>
  <r>
    <n v="196516"/>
    <x v="0"/>
    <x v="0"/>
    <x v="0"/>
    <x v="0"/>
    <x v="7"/>
    <x v="195"/>
    <x v="0"/>
    <x v="0"/>
    <s v="Tesseramento"/>
    <x v="1"/>
    <x v="0"/>
    <x v="0"/>
    <m/>
  </r>
  <r>
    <n v="219509"/>
    <x v="0"/>
    <x v="0"/>
    <x v="0"/>
    <x v="0"/>
    <x v="7"/>
    <x v="190"/>
    <x v="0"/>
    <x v="0"/>
    <s v="Tesseramento"/>
    <x v="0"/>
    <x v="0"/>
    <x v="0"/>
    <m/>
  </r>
  <r>
    <n v="226795"/>
    <x v="0"/>
    <x v="0"/>
    <x v="0"/>
    <x v="0"/>
    <x v="7"/>
    <x v="195"/>
    <x v="0"/>
    <x v="0"/>
    <s v="Tesseramento"/>
    <x v="1"/>
    <x v="0"/>
    <x v="0"/>
    <m/>
  </r>
  <r>
    <n v="15389"/>
    <x v="0"/>
    <x v="0"/>
    <x v="0"/>
    <x v="0"/>
    <x v="7"/>
    <x v="195"/>
    <x v="0"/>
    <x v="0"/>
    <s v="Tesseramento"/>
    <x v="1"/>
    <x v="4"/>
    <x v="0"/>
    <m/>
  </r>
  <r>
    <n v="226796"/>
    <x v="0"/>
    <x v="0"/>
    <x v="0"/>
    <x v="1"/>
    <x v="7"/>
    <x v="195"/>
    <x v="0"/>
    <x v="1"/>
    <s v="Tesseramento"/>
    <x v="1"/>
    <x v="4"/>
    <x v="0"/>
    <m/>
  </r>
  <r>
    <n v="71083"/>
    <x v="0"/>
    <x v="0"/>
    <x v="0"/>
    <x v="0"/>
    <x v="7"/>
    <x v="195"/>
    <x v="0"/>
    <x v="0"/>
    <s v="Tesseramento"/>
    <x v="1"/>
    <x v="4"/>
    <x v="0"/>
    <m/>
  </r>
  <r>
    <n v="195381"/>
    <x v="0"/>
    <x v="1"/>
    <x v="0"/>
    <x v="0"/>
    <x v="7"/>
    <x v="195"/>
    <x v="0"/>
    <x v="0"/>
    <s v="Tesseramento"/>
    <x v="1"/>
    <x v="3"/>
    <x v="0"/>
    <m/>
  </r>
  <r>
    <n v="206351"/>
    <x v="0"/>
    <x v="1"/>
    <x v="0"/>
    <x v="0"/>
    <x v="7"/>
    <x v="195"/>
    <x v="0"/>
    <x v="0"/>
    <s v="Tesseramento"/>
    <x v="1"/>
    <x v="0"/>
    <x v="0"/>
    <m/>
  </r>
  <r>
    <n v="230799"/>
    <x v="0"/>
    <x v="1"/>
    <x v="0"/>
    <x v="2"/>
    <x v="7"/>
    <x v="195"/>
    <x v="0"/>
    <x v="0"/>
    <s v="Tesseramento"/>
    <x v="1"/>
    <x v="3"/>
    <x v="0"/>
    <m/>
  </r>
  <r>
    <n v="216071"/>
    <x v="0"/>
    <x v="0"/>
    <x v="0"/>
    <x v="0"/>
    <x v="7"/>
    <x v="195"/>
    <x v="0"/>
    <x v="0"/>
    <s v="Tesseramento"/>
    <x v="1"/>
    <x v="3"/>
    <x v="0"/>
    <m/>
  </r>
  <r>
    <n v="132407"/>
    <x v="0"/>
    <x v="0"/>
    <x v="0"/>
    <x v="0"/>
    <x v="7"/>
    <x v="195"/>
    <x v="0"/>
    <x v="1"/>
    <s v="Tesseramento"/>
    <x v="1"/>
    <x v="3"/>
    <x v="0"/>
    <m/>
  </r>
  <r>
    <n v="20263"/>
    <x v="0"/>
    <x v="0"/>
    <x v="0"/>
    <x v="0"/>
    <x v="7"/>
    <x v="195"/>
    <x v="0"/>
    <x v="0"/>
    <s v="Tesseramento"/>
    <x v="1"/>
    <x v="4"/>
    <x v="0"/>
    <m/>
  </r>
  <r>
    <n v="124052"/>
    <x v="0"/>
    <x v="0"/>
    <x v="0"/>
    <x v="0"/>
    <x v="11"/>
    <x v="221"/>
    <x v="0"/>
    <x v="0"/>
    <s v="Tesseramento"/>
    <x v="1"/>
    <x v="0"/>
    <x v="0"/>
    <m/>
  </r>
  <r>
    <n v="236272"/>
    <x v="0"/>
    <x v="1"/>
    <x v="1"/>
    <x v="1"/>
    <x v="4"/>
    <x v="146"/>
    <x v="0"/>
    <x v="0"/>
    <s v="Tesseramento"/>
    <x v="1"/>
    <x v="0"/>
    <x v="0"/>
    <m/>
  </r>
  <r>
    <n v="200259"/>
    <x v="1"/>
    <x v="0"/>
    <x v="0"/>
    <x v="1"/>
    <x v="11"/>
    <x v="221"/>
    <x v="0"/>
    <x v="0"/>
    <s v="Tesseramento"/>
    <x v="1"/>
    <x v="5"/>
    <x v="0"/>
    <m/>
  </r>
  <r>
    <n v="196081"/>
    <x v="1"/>
    <x v="0"/>
    <x v="0"/>
    <x v="0"/>
    <x v="11"/>
    <x v="221"/>
    <x v="0"/>
    <x v="0"/>
    <s v="Tesseramento"/>
    <x v="1"/>
    <x v="5"/>
    <x v="0"/>
    <s v="B"/>
  </r>
  <r>
    <n v="176664"/>
    <x v="1"/>
    <x v="0"/>
    <x v="0"/>
    <x v="0"/>
    <x v="11"/>
    <x v="221"/>
    <x v="0"/>
    <x v="0"/>
    <s v="Tesseramento"/>
    <x v="1"/>
    <x v="7"/>
    <x v="0"/>
    <m/>
  </r>
  <r>
    <n v="220228"/>
    <x v="1"/>
    <x v="0"/>
    <x v="0"/>
    <x v="1"/>
    <x v="11"/>
    <x v="221"/>
    <x v="0"/>
    <x v="1"/>
    <s v="Tesseramento"/>
    <x v="1"/>
    <x v="5"/>
    <x v="0"/>
    <m/>
  </r>
  <r>
    <n v="195242"/>
    <x v="1"/>
    <x v="0"/>
    <x v="0"/>
    <x v="0"/>
    <x v="11"/>
    <x v="221"/>
    <x v="0"/>
    <x v="1"/>
    <s v="Tesseramento"/>
    <x v="1"/>
    <x v="5"/>
    <x v="0"/>
    <m/>
  </r>
  <r>
    <n v="210408"/>
    <x v="1"/>
    <x v="0"/>
    <x v="0"/>
    <x v="0"/>
    <x v="11"/>
    <x v="221"/>
    <x v="0"/>
    <x v="0"/>
    <s v="Tesseramento"/>
    <x v="1"/>
    <x v="7"/>
    <x v="0"/>
    <s v="B"/>
  </r>
  <r>
    <n v="219801"/>
    <x v="1"/>
    <x v="0"/>
    <x v="0"/>
    <x v="1"/>
    <x v="11"/>
    <x v="221"/>
    <x v="0"/>
    <x v="0"/>
    <s v="Tesseramento"/>
    <x v="1"/>
    <x v="5"/>
    <x v="0"/>
    <m/>
  </r>
  <r>
    <n v="189934"/>
    <x v="1"/>
    <x v="0"/>
    <x v="0"/>
    <x v="0"/>
    <x v="11"/>
    <x v="221"/>
    <x v="0"/>
    <x v="0"/>
    <s v="Tesseramento"/>
    <x v="1"/>
    <x v="5"/>
    <x v="0"/>
    <m/>
  </r>
  <r>
    <n v="196545"/>
    <x v="1"/>
    <x v="0"/>
    <x v="0"/>
    <x v="0"/>
    <x v="11"/>
    <x v="221"/>
    <x v="0"/>
    <x v="1"/>
    <s v="Tesseramento"/>
    <x v="1"/>
    <x v="5"/>
    <x v="0"/>
    <m/>
  </r>
  <r>
    <n v="196546"/>
    <x v="1"/>
    <x v="0"/>
    <x v="0"/>
    <x v="0"/>
    <x v="11"/>
    <x v="221"/>
    <x v="0"/>
    <x v="1"/>
    <s v="Tesseramento"/>
    <x v="1"/>
    <x v="7"/>
    <x v="0"/>
    <m/>
  </r>
  <r>
    <n v="233210"/>
    <x v="1"/>
    <x v="0"/>
    <x v="0"/>
    <x v="0"/>
    <x v="11"/>
    <x v="221"/>
    <x v="0"/>
    <x v="0"/>
    <s v="Tesseramento"/>
    <x v="1"/>
    <x v="7"/>
    <x v="0"/>
    <m/>
  </r>
  <r>
    <n v="210411"/>
    <x v="1"/>
    <x v="0"/>
    <x v="0"/>
    <x v="1"/>
    <x v="11"/>
    <x v="221"/>
    <x v="0"/>
    <x v="1"/>
    <s v="Tesseramento"/>
    <x v="1"/>
    <x v="7"/>
    <x v="0"/>
    <m/>
  </r>
  <r>
    <n v="210412"/>
    <x v="1"/>
    <x v="0"/>
    <x v="0"/>
    <x v="0"/>
    <x v="11"/>
    <x v="221"/>
    <x v="0"/>
    <x v="0"/>
    <s v="Tesseramento"/>
    <x v="1"/>
    <x v="5"/>
    <x v="0"/>
    <s v="B"/>
  </r>
  <r>
    <n v="210413"/>
    <x v="1"/>
    <x v="0"/>
    <x v="0"/>
    <x v="0"/>
    <x v="11"/>
    <x v="221"/>
    <x v="0"/>
    <x v="1"/>
    <s v="Tesseramento"/>
    <x v="1"/>
    <x v="6"/>
    <x v="0"/>
    <s v="B"/>
  </r>
  <r>
    <n v="210414"/>
    <x v="1"/>
    <x v="0"/>
    <x v="0"/>
    <x v="1"/>
    <x v="11"/>
    <x v="221"/>
    <x v="0"/>
    <x v="1"/>
    <s v="Tesseramento"/>
    <x v="1"/>
    <x v="5"/>
    <x v="0"/>
    <m/>
  </r>
  <r>
    <n v="210416"/>
    <x v="1"/>
    <x v="0"/>
    <x v="0"/>
    <x v="0"/>
    <x v="11"/>
    <x v="221"/>
    <x v="0"/>
    <x v="0"/>
    <s v="Tesseramento"/>
    <x v="1"/>
    <x v="5"/>
    <x v="0"/>
    <s v="B"/>
  </r>
  <r>
    <n v="205124"/>
    <x v="0"/>
    <x v="1"/>
    <x v="0"/>
    <x v="1"/>
    <x v="7"/>
    <x v="195"/>
    <x v="0"/>
    <x v="0"/>
    <s v="Tesseramento"/>
    <x v="1"/>
    <x v="0"/>
    <x v="0"/>
    <m/>
  </r>
  <r>
    <n v="196517"/>
    <x v="1"/>
    <x v="0"/>
    <x v="2"/>
    <x v="1"/>
    <x v="7"/>
    <x v="195"/>
    <x v="0"/>
    <x v="0"/>
    <s v="Tesseramento"/>
    <x v="1"/>
    <x v="2"/>
    <x v="0"/>
    <m/>
  </r>
  <r>
    <n v="118099"/>
    <x v="0"/>
    <x v="0"/>
    <x v="0"/>
    <x v="0"/>
    <x v="8"/>
    <x v="222"/>
    <x v="0"/>
    <x v="0"/>
    <s v="Tesseramento"/>
    <x v="1"/>
    <x v="4"/>
    <x v="0"/>
    <m/>
  </r>
  <r>
    <n v="235955"/>
    <x v="1"/>
    <x v="0"/>
    <x v="1"/>
    <x v="1"/>
    <x v="11"/>
    <x v="221"/>
    <x v="0"/>
    <x v="0"/>
    <s v="Tesseramento"/>
    <x v="1"/>
    <x v="5"/>
    <x v="0"/>
    <m/>
  </r>
  <r>
    <n v="142196"/>
    <x v="0"/>
    <x v="0"/>
    <x v="0"/>
    <x v="1"/>
    <x v="0"/>
    <x v="76"/>
    <x v="0"/>
    <x v="1"/>
    <s v="Tesseramento"/>
    <x v="0"/>
    <x v="4"/>
    <x v="0"/>
    <m/>
  </r>
  <r>
    <n v="163050"/>
    <x v="0"/>
    <x v="0"/>
    <x v="0"/>
    <x v="0"/>
    <x v="7"/>
    <x v="175"/>
    <x v="0"/>
    <x v="0"/>
    <s v="Tesseramento"/>
    <x v="0"/>
    <x v="3"/>
    <x v="0"/>
    <m/>
  </r>
  <r>
    <n v="126981"/>
    <x v="0"/>
    <x v="0"/>
    <x v="0"/>
    <x v="0"/>
    <x v="1"/>
    <x v="73"/>
    <x v="0"/>
    <x v="0"/>
    <s v="Tesseramento"/>
    <x v="1"/>
    <x v="3"/>
    <x v="0"/>
    <m/>
  </r>
  <r>
    <n v="161758"/>
    <x v="1"/>
    <x v="0"/>
    <x v="0"/>
    <x v="0"/>
    <x v="4"/>
    <x v="58"/>
    <x v="0"/>
    <x v="0"/>
    <s v="Tesseramento"/>
    <x v="1"/>
    <x v="6"/>
    <x v="0"/>
    <m/>
  </r>
  <r>
    <n v="145243"/>
    <x v="0"/>
    <x v="0"/>
    <x v="0"/>
    <x v="0"/>
    <x v="4"/>
    <x v="58"/>
    <x v="0"/>
    <x v="0"/>
    <s v="Tesseramento"/>
    <x v="1"/>
    <x v="3"/>
    <x v="0"/>
    <m/>
  </r>
  <r>
    <n v="3687"/>
    <x v="0"/>
    <x v="0"/>
    <x v="0"/>
    <x v="0"/>
    <x v="7"/>
    <x v="223"/>
    <x v="0"/>
    <x v="0"/>
    <s v="Tesseramento"/>
    <x v="2"/>
    <x v="4"/>
    <x v="0"/>
    <m/>
  </r>
  <r>
    <n v="96844"/>
    <x v="0"/>
    <x v="0"/>
    <x v="0"/>
    <x v="0"/>
    <x v="1"/>
    <x v="73"/>
    <x v="0"/>
    <x v="0"/>
    <s v="Tesseramento"/>
    <x v="1"/>
    <x v="0"/>
    <x v="0"/>
    <m/>
  </r>
  <r>
    <n v="29152"/>
    <x v="0"/>
    <x v="0"/>
    <x v="0"/>
    <x v="0"/>
    <x v="4"/>
    <x v="184"/>
    <x v="0"/>
    <x v="0"/>
    <s v="Tesseramento"/>
    <x v="0"/>
    <x v="4"/>
    <x v="0"/>
    <m/>
  </r>
  <r>
    <n v="32111"/>
    <x v="0"/>
    <x v="0"/>
    <x v="0"/>
    <x v="0"/>
    <x v="4"/>
    <x v="184"/>
    <x v="0"/>
    <x v="0"/>
    <s v="Tesseramento"/>
    <x v="0"/>
    <x v="3"/>
    <x v="0"/>
    <m/>
  </r>
  <r>
    <n v="47330"/>
    <x v="0"/>
    <x v="0"/>
    <x v="0"/>
    <x v="0"/>
    <x v="0"/>
    <x v="76"/>
    <x v="0"/>
    <x v="1"/>
    <s v="Tesseramento"/>
    <x v="0"/>
    <x v="0"/>
    <x v="0"/>
    <m/>
  </r>
  <r>
    <n v="236048"/>
    <x v="1"/>
    <x v="0"/>
    <x v="1"/>
    <x v="1"/>
    <x v="11"/>
    <x v="221"/>
    <x v="0"/>
    <x v="1"/>
    <s v="Tesseramento"/>
    <x v="1"/>
    <x v="5"/>
    <x v="0"/>
    <m/>
  </r>
  <r>
    <n v="144327"/>
    <x v="0"/>
    <x v="0"/>
    <x v="0"/>
    <x v="0"/>
    <x v="7"/>
    <x v="190"/>
    <x v="0"/>
    <x v="0"/>
    <s v="Tesseramento"/>
    <x v="0"/>
    <x v="0"/>
    <x v="0"/>
    <m/>
  </r>
  <r>
    <n v="185182"/>
    <x v="0"/>
    <x v="0"/>
    <x v="0"/>
    <x v="0"/>
    <x v="1"/>
    <x v="73"/>
    <x v="0"/>
    <x v="0"/>
    <s v="Tesseramento"/>
    <x v="1"/>
    <x v="0"/>
    <x v="0"/>
    <m/>
  </r>
  <r>
    <n v="144328"/>
    <x v="0"/>
    <x v="0"/>
    <x v="0"/>
    <x v="0"/>
    <x v="7"/>
    <x v="190"/>
    <x v="0"/>
    <x v="0"/>
    <s v="Tesseramento"/>
    <x v="0"/>
    <x v="0"/>
    <x v="0"/>
    <m/>
  </r>
  <r>
    <n v="217998"/>
    <x v="0"/>
    <x v="0"/>
    <x v="0"/>
    <x v="0"/>
    <x v="1"/>
    <x v="73"/>
    <x v="0"/>
    <x v="0"/>
    <s v="Tesseramento"/>
    <x v="1"/>
    <x v="0"/>
    <x v="0"/>
    <m/>
  </r>
  <r>
    <n v="38406"/>
    <x v="0"/>
    <x v="0"/>
    <x v="0"/>
    <x v="0"/>
    <x v="17"/>
    <x v="159"/>
    <x v="0"/>
    <x v="0"/>
    <s v="Tesseramento"/>
    <x v="1"/>
    <x v="3"/>
    <x v="0"/>
    <m/>
  </r>
  <r>
    <n v="205091"/>
    <x v="0"/>
    <x v="0"/>
    <x v="0"/>
    <x v="0"/>
    <x v="1"/>
    <x v="73"/>
    <x v="0"/>
    <x v="0"/>
    <s v="Tesseramento"/>
    <x v="1"/>
    <x v="3"/>
    <x v="0"/>
    <m/>
  </r>
  <r>
    <n v="135729"/>
    <x v="1"/>
    <x v="0"/>
    <x v="0"/>
    <x v="0"/>
    <x v="2"/>
    <x v="224"/>
    <x v="0"/>
    <x v="0"/>
    <s v="Tesseramento"/>
    <x v="1"/>
    <x v="2"/>
    <x v="0"/>
    <m/>
  </r>
  <r>
    <n v="149387"/>
    <x v="0"/>
    <x v="0"/>
    <x v="0"/>
    <x v="0"/>
    <x v="2"/>
    <x v="224"/>
    <x v="0"/>
    <x v="0"/>
    <s v="Tesseramento"/>
    <x v="1"/>
    <x v="0"/>
    <x v="0"/>
    <m/>
  </r>
  <r>
    <n v="94577"/>
    <x v="0"/>
    <x v="0"/>
    <x v="0"/>
    <x v="0"/>
    <x v="4"/>
    <x v="52"/>
    <x v="0"/>
    <x v="1"/>
    <s v="Tesseramento"/>
    <x v="1"/>
    <x v="4"/>
    <x v="0"/>
    <m/>
  </r>
  <r>
    <n v="173059"/>
    <x v="0"/>
    <x v="0"/>
    <x v="0"/>
    <x v="0"/>
    <x v="2"/>
    <x v="224"/>
    <x v="0"/>
    <x v="1"/>
    <s v="Tesseramento"/>
    <x v="1"/>
    <x v="0"/>
    <x v="0"/>
    <m/>
  </r>
  <r>
    <n v="41063"/>
    <x v="0"/>
    <x v="0"/>
    <x v="0"/>
    <x v="0"/>
    <x v="2"/>
    <x v="224"/>
    <x v="0"/>
    <x v="0"/>
    <s v="Tesseramento"/>
    <x v="1"/>
    <x v="3"/>
    <x v="0"/>
    <m/>
  </r>
  <r>
    <n v="147468"/>
    <x v="1"/>
    <x v="0"/>
    <x v="0"/>
    <x v="0"/>
    <x v="2"/>
    <x v="224"/>
    <x v="0"/>
    <x v="0"/>
    <s v="Tesseramento"/>
    <x v="1"/>
    <x v="7"/>
    <x v="0"/>
    <s v="B"/>
  </r>
  <r>
    <n v="170653"/>
    <x v="1"/>
    <x v="0"/>
    <x v="0"/>
    <x v="0"/>
    <x v="2"/>
    <x v="224"/>
    <x v="0"/>
    <x v="0"/>
    <s v="Tesseramento"/>
    <x v="1"/>
    <x v="7"/>
    <x v="0"/>
    <m/>
  </r>
  <r>
    <n v="71829"/>
    <x v="0"/>
    <x v="0"/>
    <x v="0"/>
    <x v="0"/>
    <x v="1"/>
    <x v="73"/>
    <x v="0"/>
    <x v="1"/>
    <s v="Tesseramento"/>
    <x v="1"/>
    <x v="3"/>
    <x v="0"/>
    <m/>
  </r>
  <r>
    <n v="155562"/>
    <x v="0"/>
    <x v="0"/>
    <x v="0"/>
    <x v="0"/>
    <x v="2"/>
    <x v="224"/>
    <x v="0"/>
    <x v="0"/>
    <s v="Tesseramento"/>
    <x v="1"/>
    <x v="0"/>
    <x v="0"/>
    <m/>
  </r>
  <r>
    <n v="143916"/>
    <x v="0"/>
    <x v="0"/>
    <x v="0"/>
    <x v="1"/>
    <x v="1"/>
    <x v="73"/>
    <x v="0"/>
    <x v="0"/>
    <s v="Tesseramento"/>
    <x v="1"/>
    <x v="0"/>
    <x v="0"/>
    <m/>
  </r>
  <r>
    <n v="153474"/>
    <x v="1"/>
    <x v="0"/>
    <x v="0"/>
    <x v="0"/>
    <x v="2"/>
    <x v="224"/>
    <x v="0"/>
    <x v="0"/>
    <s v="Tesseramento"/>
    <x v="1"/>
    <x v="6"/>
    <x v="0"/>
    <m/>
  </r>
  <r>
    <n v="63650"/>
    <x v="0"/>
    <x v="0"/>
    <x v="0"/>
    <x v="0"/>
    <x v="2"/>
    <x v="224"/>
    <x v="0"/>
    <x v="0"/>
    <s v="Tesseramento"/>
    <x v="1"/>
    <x v="3"/>
    <x v="0"/>
    <m/>
  </r>
  <r>
    <n v="185947"/>
    <x v="1"/>
    <x v="0"/>
    <x v="0"/>
    <x v="0"/>
    <x v="2"/>
    <x v="224"/>
    <x v="0"/>
    <x v="0"/>
    <s v="Tesseramento"/>
    <x v="1"/>
    <x v="6"/>
    <x v="0"/>
    <m/>
  </r>
  <r>
    <n v="138023"/>
    <x v="0"/>
    <x v="0"/>
    <x v="0"/>
    <x v="0"/>
    <x v="2"/>
    <x v="224"/>
    <x v="0"/>
    <x v="0"/>
    <s v="Tesseramento"/>
    <x v="1"/>
    <x v="0"/>
    <x v="0"/>
    <m/>
  </r>
  <r>
    <n v="116218"/>
    <x v="0"/>
    <x v="0"/>
    <x v="0"/>
    <x v="0"/>
    <x v="11"/>
    <x v="221"/>
    <x v="0"/>
    <x v="0"/>
    <s v="Tesseramento"/>
    <x v="1"/>
    <x v="0"/>
    <x v="0"/>
    <m/>
  </r>
  <r>
    <n v="140008"/>
    <x v="0"/>
    <x v="0"/>
    <x v="0"/>
    <x v="0"/>
    <x v="11"/>
    <x v="221"/>
    <x v="0"/>
    <x v="0"/>
    <s v="Tesseramento"/>
    <x v="1"/>
    <x v="3"/>
    <x v="0"/>
    <m/>
  </r>
  <r>
    <n v="167698"/>
    <x v="0"/>
    <x v="0"/>
    <x v="0"/>
    <x v="0"/>
    <x v="11"/>
    <x v="221"/>
    <x v="0"/>
    <x v="1"/>
    <s v="Tesseramento"/>
    <x v="1"/>
    <x v="0"/>
    <x v="0"/>
    <m/>
  </r>
  <r>
    <n v="34537"/>
    <x v="0"/>
    <x v="2"/>
    <x v="0"/>
    <x v="0"/>
    <x v="7"/>
    <x v="225"/>
    <x v="1"/>
    <x v="0"/>
    <s v="Tesseramento"/>
    <x v="0"/>
    <x v="8"/>
    <x v="0"/>
    <m/>
  </r>
  <r>
    <n v="34239"/>
    <x v="0"/>
    <x v="2"/>
    <x v="0"/>
    <x v="0"/>
    <x v="7"/>
    <x v="225"/>
    <x v="1"/>
    <x v="0"/>
    <s v="Tesseramento"/>
    <x v="0"/>
    <x v="9"/>
    <x v="0"/>
    <m/>
  </r>
  <r>
    <n v="42679"/>
    <x v="0"/>
    <x v="2"/>
    <x v="0"/>
    <x v="0"/>
    <x v="7"/>
    <x v="225"/>
    <x v="1"/>
    <x v="0"/>
    <s v="Tesseramento"/>
    <x v="0"/>
    <x v="8"/>
    <x v="0"/>
    <m/>
  </r>
  <r>
    <n v="34540"/>
    <x v="0"/>
    <x v="2"/>
    <x v="0"/>
    <x v="0"/>
    <x v="7"/>
    <x v="225"/>
    <x v="1"/>
    <x v="0"/>
    <s v="Tesseramento"/>
    <x v="0"/>
    <x v="9"/>
    <x v="0"/>
    <m/>
  </r>
  <r>
    <n v="12238"/>
    <x v="0"/>
    <x v="2"/>
    <x v="0"/>
    <x v="0"/>
    <x v="7"/>
    <x v="225"/>
    <x v="1"/>
    <x v="0"/>
    <s v="Tesseramento"/>
    <x v="0"/>
    <x v="9"/>
    <x v="0"/>
    <m/>
  </r>
  <r>
    <n v="34973"/>
    <x v="0"/>
    <x v="2"/>
    <x v="0"/>
    <x v="4"/>
    <x v="7"/>
    <x v="225"/>
    <x v="1"/>
    <x v="0"/>
    <s v="Tesseramento"/>
    <x v="0"/>
    <x v="8"/>
    <x v="0"/>
    <m/>
  </r>
  <r>
    <n v="34310"/>
    <x v="0"/>
    <x v="2"/>
    <x v="0"/>
    <x v="0"/>
    <x v="7"/>
    <x v="225"/>
    <x v="1"/>
    <x v="0"/>
    <s v="Tesseramento"/>
    <x v="0"/>
    <x v="8"/>
    <x v="0"/>
    <m/>
  </r>
  <r>
    <n v="34139"/>
    <x v="0"/>
    <x v="2"/>
    <x v="0"/>
    <x v="0"/>
    <x v="7"/>
    <x v="225"/>
    <x v="1"/>
    <x v="0"/>
    <s v="Tesseramento"/>
    <x v="0"/>
    <x v="9"/>
    <x v="0"/>
    <m/>
  </r>
  <r>
    <n v="34899"/>
    <x v="0"/>
    <x v="2"/>
    <x v="0"/>
    <x v="0"/>
    <x v="7"/>
    <x v="225"/>
    <x v="1"/>
    <x v="0"/>
    <s v="Tesseramento"/>
    <x v="0"/>
    <x v="8"/>
    <x v="0"/>
    <m/>
  </r>
  <r>
    <n v="43952"/>
    <x v="0"/>
    <x v="2"/>
    <x v="0"/>
    <x v="0"/>
    <x v="7"/>
    <x v="225"/>
    <x v="1"/>
    <x v="0"/>
    <s v="Tesseramento"/>
    <x v="0"/>
    <x v="8"/>
    <x v="0"/>
    <m/>
  </r>
  <r>
    <n v="74225"/>
    <x v="0"/>
    <x v="0"/>
    <x v="0"/>
    <x v="0"/>
    <x v="11"/>
    <x v="221"/>
    <x v="0"/>
    <x v="0"/>
    <s v="Tesseramento"/>
    <x v="1"/>
    <x v="0"/>
    <x v="0"/>
    <m/>
  </r>
  <r>
    <n v="91773"/>
    <x v="0"/>
    <x v="0"/>
    <x v="0"/>
    <x v="0"/>
    <x v="11"/>
    <x v="221"/>
    <x v="0"/>
    <x v="1"/>
    <s v="Tesseramento"/>
    <x v="1"/>
    <x v="0"/>
    <x v="0"/>
    <m/>
  </r>
  <r>
    <n v="56814"/>
    <x v="0"/>
    <x v="2"/>
    <x v="0"/>
    <x v="0"/>
    <x v="7"/>
    <x v="225"/>
    <x v="1"/>
    <x v="0"/>
    <s v="Tesseramento"/>
    <x v="0"/>
    <x v="8"/>
    <x v="0"/>
    <m/>
  </r>
  <r>
    <n v="34890"/>
    <x v="0"/>
    <x v="2"/>
    <x v="0"/>
    <x v="0"/>
    <x v="7"/>
    <x v="225"/>
    <x v="1"/>
    <x v="0"/>
    <s v="Tesseramento"/>
    <x v="0"/>
    <x v="9"/>
    <x v="0"/>
    <m/>
  </r>
  <r>
    <n v="34149"/>
    <x v="0"/>
    <x v="2"/>
    <x v="0"/>
    <x v="4"/>
    <x v="7"/>
    <x v="225"/>
    <x v="1"/>
    <x v="0"/>
    <s v="Tesseramento"/>
    <x v="0"/>
    <x v="9"/>
    <x v="0"/>
    <m/>
  </r>
  <r>
    <n v="34386"/>
    <x v="0"/>
    <x v="2"/>
    <x v="0"/>
    <x v="0"/>
    <x v="7"/>
    <x v="225"/>
    <x v="1"/>
    <x v="0"/>
    <s v="Tesseramento"/>
    <x v="0"/>
    <x v="8"/>
    <x v="0"/>
    <m/>
  </r>
  <r>
    <n v="174539"/>
    <x v="0"/>
    <x v="0"/>
    <x v="0"/>
    <x v="0"/>
    <x v="11"/>
    <x v="221"/>
    <x v="0"/>
    <x v="0"/>
    <s v="Tesseramento"/>
    <x v="1"/>
    <x v="0"/>
    <x v="0"/>
    <m/>
  </r>
  <r>
    <n v="34978"/>
    <x v="0"/>
    <x v="2"/>
    <x v="0"/>
    <x v="0"/>
    <x v="7"/>
    <x v="225"/>
    <x v="1"/>
    <x v="0"/>
    <s v="Tesseramento"/>
    <x v="0"/>
    <x v="8"/>
    <x v="0"/>
    <m/>
  </r>
  <r>
    <n v="34172"/>
    <x v="0"/>
    <x v="2"/>
    <x v="0"/>
    <x v="0"/>
    <x v="7"/>
    <x v="225"/>
    <x v="1"/>
    <x v="0"/>
    <s v="Tesseramento"/>
    <x v="0"/>
    <x v="9"/>
    <x v="0"/>
    <m/>
  </r>
  <r>
    <n v="34957"/>
    <x v="0"/>
    <x v="2"/>
    <x v="0"/>
    <x v="0"/>
    <x v="7"/>
    <x v="225"/>
    <x v="1"/>
    <x v="1"/>
    <s v="Tesseramento"/>
    <x v="0"/>
    <x v="8"/>
    <x v="0"/>
    <m/>
  </r>
  <r>
    <n v="34315"/>
    <x v="0"/>
    <x v="2"/>
    <x v="0"/>
    <x v="0"/>
    <x v="7"/>
    <x v="225"/>
    <x v="1"/>
    <x v="0"/>
    <s v="Tesseramento"/>
    <x v="0"/>
    <x v="9"/>
    <x v="0"/>
    <m/>
  </r>
  <r>
    <n v="76867"/>
    <x v="0"/>
    <x v="2"/>
    <x v="0"/>
    <x v="0"/>
    <x v="7"/>
    <x v="225"/>
    <x v="1"/>
    <x v="0"/>
    <s v="Tesseramento"/>
    <x v="0"/>
    <x v="8"/>
    <x v="0"/>
    <m/>
  </r>
  <r>
    <n v="98390"/>
    <x v="0"/>
    <x v="0"/>
    <x v="0"/>
    <x v="0"/>
    <x v="11"/>
    <x v="221"/>
    <x v="0"/>
    <x v="1"/>
    <s v="Tesseramento"/>
    <x v="1"/>
    <x v="4"/>
    <x v="0"/>
    <m/>
  </r>
  <r>
    <n v="34639"/>
    <x v="0"/>
    <x v="2"/>
    <x v="0"/>
    <x v="4"/>
    <x v="7"/>
    <x v="225"/>
    <x v="1"/>
    <x v="0"/>
    <s v="Tesseramento"/>
    <x v="0"/>
    <x v="8"/>
    <x v="0"/>
    <m/>
  </r>
  <r>
    <n v="72863"/>
    <x v="0"/>
    <x v="0"/>
    <x v="0"/>
    <x v="0"/>
    <x v="11"/>
    <x v="221"/>
    <x v="0"/>
    <x v="0"/>
    <s v="Tesseramento"/>
    <x v="1"/>
    <x v="0"/>
    <x v="0"/>
    <m/>
  </r>
  <r>
    <n v="160132"/>
    <x v="0"/>
    <x v="0"/>
    <x v="0"/>
    <x v="0"/>
    <x v="11"/>
    <x v="221"/>
    <x v="0"/>
    <x v="0"/>
    <s v="Tesseramento"/>
    <x v="1"/>
    <x v="3"/>
    <x v="0"/>
    <m/>
  </r>
  <r>
    <n v="215662"/>
    <x v="0"/>
    <x v="0"/>
    <x v="0"/>
    <x v="0"/>
    <x v="7"/>
    <x v="215"/>
    <x v="0"/>
    <x v="0"/>
    <s v="Tesseramento"/>
    <x v="1"/>
    <x v="0"/>
    <x v="0"/>
    <m/>
  </r>
  <r>
    <n v="190355"/>
    <x v="0"/>
    <x v="0"/>
    <x v="0"/>
    <x v="0"/>
    <x v="7"/>
    <x v="215"/>
    <x v="0"/>
    <x v="0"/>
    <s v="Tesseramento"/>
    <x v="1"/>
    <x v="0"/>
    <x v="0"/>
    <m/>
  </r>
  <r>
    <n v="45473"/>
    <x v="0"/>
    <x v="0"/>
    <x v="0"/>
    <x v="0"/>
    <x v="2"/>
    <x v="224"/>
    <x v="0"/>
    <x v="0"/>
    <s v="Tesseramento"/>
    <x v="1"/>
    <x v="4"/>
    <x v="0"/>
    <m/>
  </r>
  <r>
    <n v="190354"/>
    <x v="0"/>
    <x v="0"/>
    <x v="0"/>
    <x v="0"/>
    <x v="7"/>
    <x v="215"/>
    <x v="0"/>
    <x v="1"/>
    <s v="Tesseramento"/>
    <x v="1"/>
    <x v="0"/>
    <x v="0"/>
    <m/>
  </r>
  <r>
    <n v="100919"/>
    <x v="0"/>
    <x v="0"/>
    <x v="0"/>
    <x v="0"/>
    <x v="2"/>
    <x v="172"/>
    <x v="0"/>
    <x v="0"/>
    <s v="Tesseramento"/>
    <x v="1"/>
    <x v="0"/>
    <x v="0"/>
    <m/>
  </r>
  <r>
    <n v="58779"/>
    <x v="0"/>
    <x v="0"/>
    <x v="0"/>
    <x v="0"/>
    <x v="11"/>
    <x v="221"/>
    <x v="0"/>
    <x v="0"/>
    <s v="Tesseramento"/>
    <x v="1"/>
    <x v="0"/>
    <x v="0"/>
    <m/>
  </r>
  <r>
    <n v="159068"/>
    <x v="0"/>
    <x v="0"/>
    <x v="0"/>
    <x v="0"/>
    <x v="2"/>
    <x v="55"/>
    <x v="0"/>
    <x v="0"/>
    <s v="Tesseramento"/>
    <x v="1"/>
    <x v="3"/>
    <x v="0"/>
    <m/>
  </r>
  <r>
    <n v="39289"/>
    <x v="0"/>
    <x v="0"/>
    <x v="0"/>
    <x v="0"/>
    <x v="7"/>
    <x v="215"/>
    <x v="0"/>
    <x v="0"/>
    <s v="Tesseramento"/>
    <x v="1"/>
    <x v="0"/>
    <x v="0"/>
    <m/>
  </r>
  <r>
    <n v="13618"/>
    <x v="0"/>
    <x v="0"/>
    <x v="0"/>
    <x v="4"/>
    <x v="2"/>
    <x v="55"/>
    <x v="0"/>
    <x v="0"/>
    <s v="Tesseramento"/>
    <x v="1"/>
    <x v="3"/>
    <x v="0"/>
    <m/>
  </r>
  <r>
    <n v="197036"/>
    <x v="0"/>
    <x v="0"/>
    <x v="0"/>
    <x v="0"/>
    <x v="14"/>
    <x v="131"/>
    <x v="0"/>
    <x v="0"/>
    <s v="Tesseramento"/>
    <x v="1"/>
    <x v="0"/>
    <x v="0"/>
    <m/>
  </r>
  <r>
    <n v="63971"/>
    <x v="0"/>
    <x v="0"/>
    <x v="0"/>
    <x v="0"/>
    <x v="2"/>
    <x v="224"/>
    <x v="0"/>
    <x v="0"/>
    <s v="Tesseramento"/>
    <x v="1"/>
    <x v="4"/>
    <x v="0"/>
    <m/>
  </r>
  <r>
    <n v="171867"/>
    <x v="0"/>
    <x v="0"/>
    <x v="0"/>
    <x v="0"/>
    <x v="7"/>
    <x v="35"/>
    <x v="0"/>
    <x v="0"/>
    <s v="Tesseramento"/>
    <x v="1"/>
    <x v="4"/>
    <x v="0"/>
    <m/>
  </r>
  <r>
    <n v="159395"/>
    <x v="0"/>
    <x v="0"/>
    <x v="0"/>
    <x v="0"/>
    <x v="2"/>
    <x v="55"/>
    <x v="0"/>
    <x v="1"/>
    <s v="Tesseramento"/>
    <x v="1"/>
    <x v="0"/>
    <x v="0"/>
    <m/>
  </r>
  <r>
    <n v="62737"/>
    <x v="0"/>
    <x v="0"/>
    <x v="0"/>
    <x v="0"/>
    <x v="2"/>
    <x v="55"/>
    <x v="0"/>
    <x v="0"/>
    <s v="Tesseramento"/>
    <x v="1"/>
    <x v="3"/>
    <x v="0"/>
    <m/>
  </r>
  <r>
    <n v="4010"/>
    <x v="0"/>
    <x v="0"/>
    <x v="0"/>
    <x v="0"/>
    <x v="7"/>
    <x v="215"/>
    <x v="0"/>
    <x v="0"/>
    <s v="Tesseramento"/>
    <x v="1"/>
    <x v="4"/>
    <x v="0"/>
    <m/>
  </r>
  <r>
    <n v="113151"/>
    <x v="0"/>
    <x v="0"/>
    <x v="2"/>
    <x v="4"/>
    <x v="2"/>
    <x v="224"/>
    <x v="0"/>
    <x v="0"/>
    <s v="Tesseramento"/>
    <x v="1"/>
    <x v="0"/>
    <x v="0"/>
    <m/>
  </r>
  <r>
    <n v="84187"/>
    <x v="0"/>
    <x v="0"/>
    <x v="0"/>
    <x v="0"/>
    <x v="7"/>
    <x v="215"/>
    <x v="0"/>
    <x v="0"/>
    <s v="Tesseramento"/>
    <x v="1"/>
    <x v="0"/>
    <x v="0"/>
    <m/>
  </r>
  <r>
    <n v="119629"/>
    <x v="0"/>
    <x v="0"/>
    <x v="0"/>
    <x v="0"/>
    <x v="2"/>
    <x v="224"/>
    <x v="0"/>
    <x v="0"/>
    <s v="Tesseramento"/>
    <x v="1"/>
    <x v="0"/>
    <x v="0"/>
    <m/>
  </r>
  <r>
    <n v="88678"/>
    <x v="0"/>
    <x v="0"/>
    <x v="0"/>
    <x v="0"/>
    <x v="7"/>
    <x v="215"/>
    <x v="0"/>
    <x v="0"/>
    <s v="Tesseramento"/>
    <x v="1"/>
    <x v="0"/>
    <x v="0"/>
    <m/>
  </r>
  <r>
    <n v="88786"/>
    <x v="0"/>
    <x v="0"/>
    <x v="0"/>
    <x v="0"/>
    <x v="2"/>
    <x v="55"/>
    <x v="0"/>
    <x v="1"/>
    <s v="Tesseramento"/>
    <x v="1"/>
    <x v="1"/>
    <x v="0"/>
    <m/>
  </r>
  <r>
    <n v="24137"/>
    <x v="0"/>
    <x v="0"/>
    <x v="0"/>
    <x v="0"/>
    <x v="7"/>
    <x v="215"/>
    <x v="0"/>
    <x v="0"/>
    <s v="Tesseramento"/>
    <x v="1"/>
    <x v="3"/>
    <x v="0"/>
    <m/>
  </r>
  <r>
    <n v="33116"/>
    <x v="0"/>
    <x v="0"/>
    <x v="0"/>
    <x v="0"/>
    <x v="2"/>
    <x v="55"/>
    <x v="0"/>
    <x v="0"/>
    <s v="Tesseramento"/>
    <x v="1"/>
    <x v="3"/>
    <x v="0"/>
    <m/>
  </r>
  <r>
    <n v="39290"/>
    <x v="0"/>
    <x v="0"/>
    <x v="0"/>
    <x v="0"/>
    <x v="7"/>
    <x v="215"/>
    <x v="0"/>
    <x v="1"/>
    <s v="Tesseramento"/>
    <x v="1"/>
    <x v="4"/>
    <x v="0"/>
    <m/>
  </r>
  <r>
    <n v="40912"/>
    <x v="0"/>
    <x v="0"/>
    <x v="0"/>
    <x v="0"/>
    <x v="2"/>
    <x v="55"/>
    <x v="0"/>
    <x v="0"/>
    <s v="Tesseramento"/>
    <x v="1"/>
    <x v="3"/>
    <x v="0"/>
    <m/>
  </r>
  <r>
    <n v="95993"/>
    <x v="0"/>
    <x v="0"/>
    <x v="0"/>
    <x v="0"/>
    <x v="7"/>
    <x v="215"/>
    <x v="0"/>
    <x v="0"/>
    <s v="Tesseramento"/>
    <x v="1"/>
    <x v="0"/>
    <x v="0"/>
    <m/>
  </r>
  <r>
    <n v="119413"/>
    <x v="0"/>
    <x v="0"/>
    <x v="0"/>
    <x v="0"/>
    <x v="1"/>
    <x v="73"/>
    <x v="0"/>
    <x v="0"/>
    <s v="Tesseramento"/>
    <x v="1"/>
    <x v="3"/>
    <x v="0"/>
    <m/>
  </r>
  <r>
    <n v="40915"/>
    <x v="0"/>
    <x v="0"/>
    <x v="0"/>
    <x v="0"/>
    <x v="2"/>
    <x v="55"/>
    <x v="0"/>
    <x v="1"/>
    <s v="Tesseramento"/>
    <x v="1"/>
    <x v="3"/>
    <x v="0"/>
    <m/>
  </r>
  <r>
    <n v="21245"/>
    <x v="0"/>
    <x v="0"/>
    <x v="0"/>
    <x v="0"/>
    <x v="2"/>
    <x v="55"/>
    <x v="0"/>
    <x v="0"/>
    <s v="Tesseramento"/>
    <x v="1"/>
    <x v="0"/>
    <x v="0"/>
    <m/>
  </r>
  <r>
    <n v="84202"/>
    <x v="0"/>
    <x v="0"/>
    <x v="0"/>
    <x v="0"/>
    <x v="7"/>
    <x v="215"/>
    <x v="0"/>
    <x v="0"/>
    <s v="Tesseramento"/>
    <x v="1"/>
    <x v="0"/>
    <x v="0"/>
    <m/>
  </r>
  <r>
    <n v="65694"/>
    <x v="0"/>
    <x v="0"/>
    <x v="0"/>
    <x v="0"/>
    <x v="2"/>
    <x v="224"/>
    <x v="0"/>
    <x v="0"/>
    <s v="Tesseramento"/>
    <x v="1"/>
    <x v="4"/>
    <x v="0"/>
    <m/>
  </r>
  <r>
    <n v="196041"/>
    <x v="1"/>
    <x v="0"/>
    <x v="0"/>
    <x v="0"/>
    <x v="2"/>
    <x v="55"/>
    <x v="0"/>
    <x v="0"/>
    <s v="Tesseramento"/>
    <x v="1"/>
    <x v="6"/>
    <x v="0"/>
    <m/>
  </r>
  <r>
    <n v="62029"/>
    <x v="0"/>
    <x v="0"/>
    <x v="0"/>
    <x v="0"/>
    <x v="2"/>
    <x v="224"/>
    <x v="0"/>
    <x v="0"/>
    <s v="Tesseramento"/>
    <x v="1"/>
    <x v="3"/>
    <x v="0"/>
    <m/>
  </r>
  <r>
    <n v="222544"/>
    <x v="1"/>
    <x v="0"/>
    <x v="0"/>
    <x v="0"/>
    <x v="2"/>
    <x v="55"/>
    <x v="0"/>
    <x v="1"/>
    <s v="Tesseramento"/>
    <x v="1"/>
    <x v="7"/>
    <x v="0"/>
    <m/>
  </r>
  <r>
    <n v="222545"/>
    <x v="1"/>
    <x v="0"/>
    <x v="0"/>
    <x v="0"/>
    <x v="2"/>
    <x v="55"/>
    <x v="0"/>
    <x v="0"/>
    <s v="Tesseramento"/>
    <x v="1"/>
    <x v="5"/>
    <x v="0"/>
    <m/>
  </r>
  <r>
    <n v="196042"/>
    <x v="1"/>
    <x v="0"/>
    <x v="0"/>
    <x v="0"/>
    <x v="2"/>
    <x v="55"/>
    <x v="0"/>
    <x v="0"/>
    <s v="Tesseramento"/>
    <x v="1"/>
    <x v="6"/>
    <x v="0"/>
    <m/>
  </r>
  <r>
    <n v="95989"/>
    <x v="0"/>
    <x v="0"/>
    <x v="0"/>
    <x v="0"/>
    <x v="7"/>
    <x v="215"/>
    <x v="0"/>
    <x v="0"/>
    <s v="Tesseramento"/>
    <x v="1"/>
    <x v="0"/>
    <x v="0"/>
    <m/>
  </r>
  <r>
    <n v="155642"/>
    <x v="0"/>
    <x v="0"/>
    <x v="0"/>
    <x v="0"/>
    <x v="2"/>
    <x v="224"/>
    <x v="0"/>
    <x v="0"/>
    <s v="Tesseramento"/>
    <x v="1"/>
    <x v="3"/>
    <x v="0"/>
    <m/>
  </r>
  <r>
    <n v="84174"/>
    <x v="0"/>
    <x v="0"/>
    <x v="0"/>
    <x v="0"/>
    <x v="7"/>
    <x v="215"/>
    <x v="0"/>
    <x v="0"/>
    <s v="Tesseramento"/>
    <x v="1"/>
    <x v="0"/>
    <x v="0"/>
    <m/>
  </r>
  <r>
    <n v="56054"/>
    <x v="0"/>
    <x v="0"/>
    <x v="0"/>
    <x v="0"/>
    <x v="2"/>
    <x v="77"/>
    <x v="0"/>
    <x v="1"/>
    <s v="Tesseramento"/>
    <x v="0"/>
    <x v="4"/>
    <x v="0"/>
    <m/>
  </r>
  <r>
    <n v="3893"/>
    <x v="0"/>
    <x v="0"/>
    <x v="0"/>
    <x v="4"/>
    <x v="7"/>
    <x v="11"/>
    <x v="0"/>
    <x v="0"/>
    <s v="Tesseramento"/>
    <x v="1"/>
    <x v="4"/>
    <x v="0"/>
    <m/>
  </r>
  <r>
    <n v="192515"/>
    <x v="0"/>
    <x v="0"/>
    <x v="0"/>
    <x v="3"/>
    <x v="7"/>
    <x v="11"/>
    <x v="0"/>
    <x v="1"/>
    <s v="Tesseramento"/>
    <x v="1"/>
    <x v="3"/>
    <x v="0"/>
    <m/>
  </r>
  <r>
    <n v="67774"/>
    <x v="0"/>
    <x v="0"/>
    <x v="0"/>
    <x v="0"/>
    <x v="0"/>
    <x v="76"/>
    <x v="0"/>
    <x v="0"/>
    <s v="Tesseramento"/>
    <x v="0"/>
    <x v="4"/>
    <x v="0"/>
    <m/>
  </r>
  <r>
    <n v="164848"/>
    <x v="0"/>
    <x v="0"/>
    <x v="0"/>
    <x v="0"/>
    <x v="7"/>
    <x v="11"/>
    <x v="0"/>
    <x v="0"/>
    <s v="Tesseramento"/>
    <x v="1"/>
    <x v="0"/>
    <x v="0"/>
    <m/>
  </r>
  <r>
    <n v="127045"/>
    <x v="0"/>
    <x v="0"/>
    <x v="0"/>
    <x v="0"/>
    <x v="7"/>
    <x v="11"/>
    <x v="0"/>
    <x v="0"/>
    <s v="Tesseramento"/>
    <x v="1"/>
    <x v="4"/>
    <x v="0"/>
    <m/>
  </r>
  <r>
    <n v="84531"/>
    <x v="0"/>
    <x v="0"/>
    <x v="0"/>
    <x v="0"/>
    <x v="7"/>
    <x v="11"/>
    <x v="0"/>
    <x v="0"/>
    <s v="Tesseramento"/>
    <x v="1"/>
    <x v="3"/>
    <x v="0"/>
    <m/>
  </r>
  <r>
    <n v="42186"/>
    <x v="0"/>
    <x v="0"/>
    <x v="0"/>
    <x v="0"/>
    <x v="11"/>
    <x v="221"/>
    <x v="0"/>
    <x v="0"/>
    <s v="Tesseramento"/>
    <x v="1"/>
    <x v="3"/>
    <x v="0"/>
    <m/>
  </r>
  <r>
    <n v="178443"/>
    <x v="0"/>
    <x v="0"/>
    <x v="0"/>
    <x v="1"/>
    <x v="7"/>
    <x v="11"/>
    <x v="0"/>
    <x v="0"/>
    <s v="Tesseramento"/>
    <x v="1"/>
    <x v="4"/>
    <x v="0"/>
    <m/>
  </r>
  <r>
    <n v="42222"/>
    <x v="0"/>
    <x v="0"/>
    <x v="0"/>
    <x v="0"/>
    <x v="11"/>
    <x v="221"/>
    <x v="0"/>
    <x v="1"/>
    <s v="Tesseramento"/>
    <x v="1"/>
    <x v="3"/>
    <x v="0"/>
    <m/>
  </r>
  <r>
    <n v="59114"/>
    <x v="0"/>
    <x v="0"/>
    <x v="0"/>
    <x v="0"/>
    <x v="11"/>
    <x v="221"/>
    <x v="0"/>
    <x v="0"/>
    <s v="Tesseramento"/>
    <x v="1"/>
    <x v="4"/>
    <x v="0"/>
    <m/>
  </r>
  <r>
    <n v="167654"/>
    <x v="0"/>
    <x v="0"/>
    <x v="0"/>
    <x v="1"/>
    <x v="7"/>
    <x v="11"/>
    <x v="0"/>
    <x v="0"/>
    <s v="Tesseramento"/>
    <x v="1"/>
    <x v="0"/>
    <x v="0"/>
    <m/>
  </r>
  <r>
    <n v="64799"/>
    <x v="0"/>
    <x v="0"/>
    <x v="0"/>
    <x v="4"/>
    <x v="7"/>
    <x v="11"/>
    <x v="0"/>
    <x v="0"/>
    <s v="Tesseramento"/>
    <x v="1"/>
    <x v="0"/>
    <x v="0"/>
    <m/>
  </r>
  <r>
    <n v="232832"/>
    <x v="0"/>
    <x v="0"/>
    <x v="0"/>
    <x v="3"/>
    <x v="7"/>
    <x v="11"/>
    <x v="0"/>
    <x v="0"/>
    <s v="Tesseramento"/>
    <x v="1"/>
    <x v="0"/>
    <x v="0"/>
    <m/>
  </r>
  <r>
    <n v="230902"/>
    <x v="0"/>
    <x v="0"/>
    <x v="0"/>
    <x v="0"/>
    <x v="11"/>
    <x v="221"/>
    <x v="0"/>
    <x v="1"/>
    <s v="Tesseramento"/>
    <x v="1"/>
    <x v="0"/>
    <x v="0"/>
    <m/>
  </r>
  <r>
    <n v="230903"/>
    <x v="0"/>
    <x v="0"/>
    <x v="0"/>
    <x v="0"/>
    <x v="11"/>
    <x v="221"/>
    <x v="0"/>
    <x v="0"/>
    <s v="Tesseramento"/>
    <x v="1"/>
    <x v="0"/>
    <x v="0"/>
    <m/>
  </r>
  <r>
    <n v="214214"/>
    <x v="0"/>
    <x v="0"/>
    <x v="0"/>
    <x v="1"/>
    <x v="7"/>
    <x v="11"/>
    <x v="0"/>
    <x v="0"/>
    <s v="Tesseramento"/>
    <x v="1"/>
    <x v="0"/>
    <x v="0"/>
    <m/>
  </r>
  <r>
    <n v="224288"/>
    <x v="0"/>
    <x v="0"/>
    <x v="0"/>
    <x v="0"/>
    <x v="2"/>
    <x v="224"/>
    <x v="0"/>
    <x v="0"/>
    <s v="Tesseramento"/>
    <x v="1"/>
    <x v="0"/>
    <x v="0"/>
    <m/>
  </r>
  <r>
    <n v="79861"/>
    <x v="0"/>
    <x v="0"/>
    <x v="0"/>
    <x v="0"/>
    <x v="7"/>
    <x v="11"/>
    <x v="0"/>
    <x v="0"/>
    <s v="Tesseramento"/>
    <x v="1"/>
    <x v="4"/>
    <x v="0"/>
    <m/>
  </r>
  <r>
    <n v="118374"/>
    <x v="0"/>
    <x v="0"/>
    <x v="0"/>
    <x v="1"/>
    <x v="7"/>
    <x v="11"/>
    <x v="0"/>
    <x v="0"/>
    <s v="Tesseramento"/>
    <x v="1"/>
    <x v="1"/>
    <x v="0"/>
    <m/>
  </r>
  <r>
    <n v="101155"/>
    <x v="0"/>
    <x v="0"/>
    <x v="0"/>
    <x v="0"/>
    <x v="7"/>
    <x v="11"/>
    <x v="0"/>
    <x v="0"/>
    <s v="Tesseramento"/>
    <x v="1"/>
    <x v="0"/>
    <x v="0"/>
    <m/>
  </r>
  <r>
    <n v="118551"/>
    <x v="0"/>
    <x v="0"/>
    <x v="0"/>
    <x v="4"/>
    <x v="2"/>
    <x v="224"/>
    <x v="0"/>
    <x v="1"/>
    <s v="Tesseramento"/>
    <x v="1"/>
    <x v="3"/>
    <x v="0"/>
    <m/>
  </r>
  <r>
    <n v="194908"/>
    <x v="1"/>
    <x v="0"/>
    <x v="0"/>
    <x v="1"/>
    <x v="7"/>
    <x v="11"/>
    <x v="0"/>
    <x v="0"/>
    <s v="Tesseramento"/>
    <x v="1"/>
    <x v="5"/>
    <x v="0"/>
    <m/>
  </r>
  <r>
    <n v="133645"/>
    <x v="0"/>
    <x v="0"/>
    <x v="0"/>
    <x v="0"/>
    <x v="7"/>
    <x v="11"/>
    <x v="0"/>
    <x v="0"/>
    <s v="Tesseramento"/>
    <x v="1"/>
    <x v="0"/>
    <x v="0"/>
    <m/>
  </r>
  <r>
    <n v="69348"/>
    <x v="0"/>
    <x v="0"/>
    <x v="0"/>
    <x v="0"/>
    <x v="11"/>
    <x v="221"/>
    <x v="0"/>
    <x v="0"/>
    <s v="Tesseramento"/>
    <x v="1"/>
    <x v="4"/>
    <x v="0"/>
    <m/>
  </r>
  <r>
    <n v="226857"/>
    <x v="0"/>
    <x v="0"/>
    <x v="0"/>
    <x v="1"/>
    <x v="7"/>
    <x v="11"/>
    <x v="0"/>
    <x v="1"/>
    <s v="Tesseramento"/>
    <x v="1"/>
    <x v="3"/>
    <x v="0"/>
    <m/>
  </r>
  <r>
    <n v="105572"/>
    <x v="0"/>
    <x v="0"/>
    <x v="0"/>
    <x v="0"/>
    <x v="11"/>
    <x v="221"/>
    <x v="0"/>
    <x v="0"/>
    <s v="Tesseramento"/>
    <x v="1"/>
    <x v="4"/>
    <x v="0"/>
    <m/>
  </r>
  <r>
    <n v="196444"/>
    <x v="1"/>
    <x v="0"/>
    <x v="0"/>
    <x v="3"/>
    <x v="7"/>
    <x v="11"/>
    <x v="0"/>
    <x v="0"/>
    <s v="Tesseramento"/>
    <x v="1"/>
    <x v="5"/>
    <x v="0"/>
    <m/>
  </r>
  <r>
    <n v="157879"/>
    <x v="0"/>
    <x v="0"/>
    <x v="0"/>
    <x v="0"/>
    <x v="7"/>
    <x v="11"/>
    <x v="0"/>
    <x v="0"/>
    <s v="Tesseramento"/>
    <x v="1"/>
    <x v="0"/>
    <x v="0"/>
    <m/>
  </r>
  <r>
    <n v="40162"/>
    <x v="0"/>
    <x v="0"/>
    <x v="0"/>
    <x v="0"/>
    <x v="7"/>
    <x v="11"/>
    <x v="0"/>
    <x v="0"/>
    <s v="Tesseramento"/>
    <x v="1"/>
    <x v="3"/>
    <x v="0"/>
    <m/>
  </r>
  <r>
    <n v="224126"/>
    <x v="0"/>
    <x v="0"/>
    <x v="0"/>
    <x v="1"/>
    <x v="7"/>
    <x v="11"/>
    <x v="0"/>
    <x v="0"/>
    <s v="Tesseramento"/>
    <x v="1"/>
    <x v="0"/>
    <x v="0"/>
    <m/>
  </r>
  <r>
    <n v="211673"/>
    <x v="0"/>
    <x v="0"/>
    <x v="0"/>
    <x v="1"/>
    <x v="2"/>
    <x v="224"/>
    <x v="0"/>
    <x v="0"/>
    <s v="Tesseramento"/>
    <x v="1"/>
    <x v="3"/>
    <x v="0"/>
    <m/>
  </r>
  <r>
    <n v="137315"/>
    <x v="0"/>
    <x v="0"/>
    <x v="0"/>
    <x v="0"/>
    <x v="2"/>
    <x v="224"/>
    <x v="0"/>
    <x v="0"/>
    <s v="Tesseramento"/>
    <x v="1"/>
    <x v="3"/>
    <x v="0"/>
    <m/>
  </r>
  <r>
    <n v="175654"/>
    <x v="0"/>
    <x v="0"/>
    <x v="0"/>
    <x v="1"/>
    <x v="7"/>
    <x v="11"/>
    <x v="0"/>
    <x v="0"/>
    <s v="Tesseramento"/>
    <x v="1"/>
    <x v="0"/>
    <x v="0"/>
    <m/>
  </r>
  <r>
    <n v="27400"/>
    <x v="0"/>
    <x v="0"/>
    <x v="0"/>
    <x v="0"/>
    <x v="7"/>
    <x v="11"/>
    <x v="0"/>
    <x v="0"/>
    <s v="Tesseramento"/>
    <x v="1"/>
    <x v="0"/>
    <x v="0"/>
    <m/>
  </r>
  <r>
    <n v="120281"/>
    <x v="0"/>
    <x v="0"/>
    <x v="0"/>
    <x v="0"/>
    <x v="2"/>
    <x v="224"/>
    <x v="0"/>
    <x v="0"/>
    <s v="Tesseramento"/>
    <x v="1"/>
    <x v="0"/>
    <x v="0"/>
    <m/>
  </r>
  <r>
    <n v="126508"/>
    <x v="0"/>
    <x v="0"/>
    <x v="0"/>
    <x v="0"/>
    <x v="6"/>
    <x v="226"/>
    <x v="0"/>
    <x v="1"/>
    <s v="Tesseramento"/>
    <x v="0"/>
    <x v="3"/>
    <x v="0"/>
    <m/>
  </r>
  <r>
    <n v="151432"/>
    <x v="0"/>
    <x v="0"/>
    <x v="0"/>
    <x v="0"/>
    <x v="7"/>
    <x v="11"/>
    <x v="0"/>
    <x v="0"/>
    <s v="Tesseramento"/>
    <x v="1"/>
    <x v="3"/>
    <x v="0"/>
    <m/>
  </r>
  <r>
    <n v="222744"/>
    <x v="0"/>
    <x v="0"/>
    <x v="0"/>
    <x v="0"/>
    <x v="7"/>
    <x v="11"/>
    <x v="0"/>
    <x v="1"/>
    <s v="Tesseramento"/>
    <x v="1"/>
    <x v="3"/>
    <x v="0"/>
    <m/>
  </r>
  <r>
    <n v="151674"/>
    <x v="0"/>
    <x v="0"/>
    <x v="0"/>
    <x v="0"/>
    <x v="7"/>
    <x v="11"/>
    <x v="0"/>
    <x v="0"/>
    <s v="Tesseramento"/>
    <x v="1"/>
    <x v="3"/>
    <x v="0"/>
    <m/>
  </r>
  <r>
    <n v="101609"/>
    <x v="0"/>
    <x v="0"/>
    <x v="0"/>
    <x v="0"/>
    <x v="0"/>
    <x v="76"/>
    <x v="0"/>
    <x v="0"/>
    <s v="Tesseramento"/>
    <x v="0"/>
    <x v="3"/>
    <x v="0"/>
    <m/>
  </r>
  <r>
    <n v="167647"/>
    <x v="0"/>
    <x v="0"/>
    <x v="0"/>
    <x v="0"/>
    <x v="2"/>
    <x v="224"/>
    <x v="0"/>
    <x v="0"/>
    <s v="Tesseramento"/>
    <x v="1"/>
    <x v="0"/>
    <x v="0"/>
    <m/>
  </r>
  <r>
    <n v="130886"/>
    <x v="0"/>
    <x v="0"/>
    <x v="0"/>
    <x v="0"/>
    <x v="2"/>
    <x v="224"/>
    <x v="0"/>
    <x v="1"/>
    <s v="Tesseramento"/>
    <x v="1"/>
    <x v="3"/>
    <x v="0"/>
    <m/>
  </r>
  <r>
    <n v="151701"/>
    <x v="0"/>
    <x v="0"/>
    <x v="0"/>
    <x v="0"/>
    <x v="7"/>
    <x v="11"/>
    <x v="0"/>
    <x v="1"/>
    <s v="Tesseramento"/>
    <x v="1"/>
    <x v="3"/>
    <x v="0"/>
    <m/>
  </r>
  <r>
    <n v="126770"/>
    <x v="0"/>
    <x v="0"/>
    <x v="0"/>
    <x v="0"/>
    <x v="7"/>
    <x v="11"/>
    <x v="0"/>
    <x v="0"/>
    <s v="Tesseramento"/>
    <x v="1"/>
    <x v="4"/>
    <x v="0"/>
    <m/>
  </r>
  <r>
    <n v="147456"/>
    <x v="0"/>
    <x v="0"/>
    <x v="0"/>
    <x v="0"/>
    <x v="2"/>
    <x v="224"/>
    <x v="0"/>
    <x v="1"/>
    <s v="Tesseramento"/>
    <x v="1"/>
    <x v="4"/>
    <x v="0"/>
    <m/>
  </r>
  <r>
    <n v="167882"/>
    <x v="0"/>
    <x v="0"/>
    <x v="0"/>
    <x v="0"/>
    <x v="7"/>
    <x v="11"/>
    <x v="0"/>
    <x v="0"/>
    <s v="Tesseramento"/>
    <x v="1"/>
    <x v="0"/>
    <x v="0"/>
    <m/>
  </r>
  <r>
    <n v="3733"/>
    <x v="0"/>
    <x v="0"/>
    <x v="0"/>
    <x v="0"/>
    <x v="7"/>
    <x v="11"/>
    <x v="0"/>
    <x v="0"/>
    <s v="Tesseramento"/>
    <x v="1"/>
    <x v="3"/>
    <x v="0"/>
    <m/>
  </r>
  <r>
    <n v="208364"/>
    <x v="0"/>
    <x v="0"/>
    <x v="0"/>
    <x v="0"/>
    <x v="7"/>
    <x v="11"/>
    <x v="0"/>
    <x v="0"/>
    <s v="Tesseramento"/>
    <x v="1"/>
    <x v="0"/>
    <x v="0"/>
    <m/>
  </r>
  <r>
    <n v="110184"/>
    <x v="0"/>
    <x v="0"/>
    <x v="0"/>
    <x v="0"/>
    <x v="0"/>
    <x v="76"/>
    <x v="0"/>
    <x v="0"/>
    <s v="Tesseramento"/>
    <x v="0"/>
    <x v="3"/>
    <x v="0"/>
    <m/>
  </r>
  <r>
    <n v="180579"/>
    <x v="0"/>
    <x v="0"/>
    <x v="0"/>
    <x v="0"/>
    <x v="7"/>
    <x v="11"/>
    <x v="0"/>
    <x v="1"/>
    <s v="Tesseramento"/>
    <x v="1"/>
    <x v="0"/>
    <x v="0"/>
    <m/>
  </r>
  <r>
    <n v="192239"/>
    <x v="0"/>
    <x v="0"/>
    <x v="0"/>
    <x v="1"/>
    <x v="7"/>
    <x v="11"/>
    <x v="0"/>
    <x v="1"/>
    <s v="Tesseramento"/>
    <x v="1"/>
    <x v="0"/>
    <x v="0"/>
    <m/>
  </r>
  <r>
    <n v="32194"/>
    <x v="0"/>
    <x v="0"/>
    <x v="0"/>
    <x v="0"/>
    <x v="7"/>
    <x v="11"/>
    <x v="0"/>
    <x v="0"/>
    <s v="Tesseramento"/>
    <x v="1"/>
    <x v="3"/>
    <x v="0"/>
    <m/>
  </r>
  <r>
    <n v="118996"/>
    <x v="0"/>
    <x v="0"/>
    <x v="2"/>
    <x v="1"/>
    <x v="6"/>
    <x v="226"/>
    <x v="0"/>
    <x v="1"/>
    <s v="Tesseramento"/>
    <x v="0"/>
    <x v="1"/>
    <x v="0"/>
    <m/>
  </r>
  <r>
    <n v="157382"/>
    <x v="0"/>
    <x v="0"/>
    <x v="0"/>
    <x v="0"/>
    <x v="7"/>
    <x v="11"/>
    <x v="0"/>
    <x v="0"/>
    <s v="Tesseramento"/>
    <x v="1"/>
    <x v="0"/>
    <x v="0"/>
    <m/>
  </r>
  <r>
    <n v="180334"/>
    <x v="1"/>
    <x v="0"/>
    <x v="0"/>
    <x v="1"/>
    <x v="7"/>
    <x v="11"/>
    <x v="0"/>
    <x v="0"/>
    <s v="Tesseramento"/>
    <x v="1"/>
    <x v="5"/>
    <x v="0"/>
    <m/>
  </r>
  <r>
    <n v="151164"/>
    <x v="1"/>
    <x v="0"/>
    <x v="0"/>
    <x v="0"/>
    <x v="7"/>
    <x v="11"/>
    <x v="0"/>
    <x v="0"/>
    <s v="Tesseramento"/>
    <x v="1"/>
    <x v="6"/>
    <x v="0"/>
    <m/>
  </r>
  <r>
    <n v="146485"/>
    <x v="0"/>
    <x v="0"/>
    <x v="0"/>
    <x v="0"/>
    <x v="2"/>
    <x v="224"/>
    <x v="0"/>
    <x v="0"/>
    <s v="Tesseramento"/>
    <x v="1"/>
    <x v="3"/>
    <x v="0"/>
    <m/>
  </r>
  <r>
    <n v="157384"/>
    <x v="0"/>
    <x v="0"/>
    <x v="0"/>
    <x v="0"/>
    <x v="7"/>
    <x v="11"/>
    <x v="0"/>
    <x v="1"/>
    <s v="Tesseramento"/>
    <x v="1"/>
    <x v="0"/>
    <x v="0"/>
    <m/>
  </r>
  <r>
    <n v="30866"/>
    <x v="0"/>
    <x v="0"/>
    <x v="0"/>
    <x v="0"/>
    <x v="2"/>
    <x v="224"/>
    <x v="0"/>
    <x v="0"/>
    <s v="Tesseramento"/>
    <x v="1"/>
    <x v="4"/>
    <x v="0"/>
    <m/>
  </r>
  <r>
    <n v="137595"/>
    <x v="0"/>
    <x v="0"/>
    <x v="0"/>
    <x v="0"/>
    <x v="2"/>
    <x v="224"/>
    <x v="0"/>
    <x v="1"/>
    <s v="Tesseramento"/>
    <x v="1"/>
    <x v="4"/>
    <x v="0"/>
    <m/>
  </r>
  <r>
    <n v="225715"/>
    <x v="0"/>
    <x v="0"/>
    <x v="0"/>
    <x v="1"/>
    <x v="2"/>
    <x v="224"/>
    <x v="0"/>
    <x v="0"/>
    <s v="Tesseramento"/>
    <x v="1"/>
    <x v="4"/>
    <x v="0"/>
    <m/>
  </r>
  <r>
    <n v="156187"/>
    <x v="0"/>
    <x v="0"/>
    <x v="0"/>
    <x v="0"/>
    <x v="2"/>
    <x v="224"/>
    <x v="0"/>
    <x v="0"/>
    <s v="Tesseramento"/>
    <x v="1"/>
    <x v="0"/>
    <x v="0"/>
    <m/>
  </r>
  <r>
    <n v="227362"/>
    <x v="0"/>
    <x v="0"/>
    <x v="0"/>
    <x v="0"/>
    <x v="2"/>
    <x v="224"/>
    <x v="0"/>
    <x v="0"/>
    <s v="Tesseramento"/>
    <x v="1"/>
    <x v="0"/>
    <x v="0"/>
    <m/>
  </r>
  <r>
    <n v="83026"/>
    <x v="0"/>
    <x v="0"/>
    <x v="0"/>
    <x v="0"/>
    <x v="2"/>
    <x v="224"/>
    <x v="0"/>
    <x v="1"/>
    <s v="Tesseramento"/>
    <x v="1"/>
    <x v="4"/>
    <x v="0"/>
    <m/>
  </r>
  <r>
    <n v="115222"/>
    <x v="0"/>
    <x v="0"/>
    <x v="0"/>
    <x v="0"/>
    <x v="2"/>
    <x v="224"/>
    <x v="0"/>
    <x v="1"/>
    <s v="Tesseramento"/>
    <x v="1"/>
    <x v="3"/>
    <x v="0"/>
    <m/>
  </r>
  <r>
    <n v="103022"/>
    <x v="0"/>
    <x v="0"/>
    <x v="0"/>
    <x v="0"/>
    <x v="2"/>
    <x v="224"/>
    <x v="0"/>
    <x v="1"/>
    <s v="Tesseramento"/>
    <x v="1"/>
    <x v="0"/>
    <x v="0"/>
    <m/>
  </r>
  <r>
    <n v="117299"/>
    <x v="0"/>
    <x v="0"/>
    <x v="0"/>
    <x v="3"/>
    <x v="8"/>
    <x v="31"/>
    <x v="0"/>
    <x v="1"/>
    <s v="Tesseramento"/>
    <x v="1"/>
    <x v="3"/>
    <x v="0"/>
    <m/>
  </r>
  <r>
    <n v="108792"/>
    <x v="0"/>
    <x v="0"/>
    <x v="0"/>
    <x v="0"/>
    <x v="8"/>
    <x v="31"/>
    <x v="0"/>
    <x v="0"/>
    <s v="Tesseramento"/>
    <x v="1"/>
    <x v="0"/>
    <x v="0"/>
    <m/>
  </r>
  <r>
    <n v="135592"/>
    <x v="0"/>
    <x v="0"/>
    <x v="0"/>
    <x v="0"/>
    <x v="0"/>
    <x v="76"/>
    <x v="0"/>
    <x v="1"/>
    <s v="Tesseramento"/>
    <x v="0"/>
    <x v="0"/>
    <x v="0"/>
    <m/>
  </r>
  <r>
    <n v="167642"/>
    <x v="0"/>
    <x v="0"/>
    <x v="0"/>
    <x v="0"/>
    <x v="2"/>
    <x v="224"/>
    <x v="0"/>
    <x v="1"/>
    <s v="Tesseramento"/>
    <x v="1"/>
    <x v="4"/>
    <x v="0"/>
    <m/>
  </r>
  <r>
    <n v="132966"/>
    <x v="0"/>
    <x v="0"/>
    <x v="0"/>
    <x v="1"/>
    <x v="8"/>
    <x v="31"/>
    <x v="0"/>
    <x v="1"/>
    <s v="Tesseramento"/>
    <x v="1"/>
    <x v="0"/>
    <x v="0"/>
    <m/>
  </r>
  <r>
    <n v="213370"/>
    <x v="1"/>
    <x v="0"/>
    <x v="0"/>
    <x v="2"/>
    <x v="8"/>
    <x v="31"/>
    <x v="0"/>
    <x v="0"/>
    <s v="Tesseramento"/>
    <x v="1"/>
    <x v="6"/>
    <x v="0"/>
    <m/>
  </r>
  <r>
    <n v="117302"/>
    <x v="0"/>
    <x v="0"/>
    <x v="0"/>
    <x v="0"/>
    <x v="8"/>
    <x v="31"/>
    <x v="0"/>
    <x v="0"/>
    <s v="Tesseramento"/>
    <x v="1"/>
    <x v="0"/>
    <x v="0"/>
    <m/>
  </r>
  <r>
    <n v="190698"/>
    <x v="0"/>
    <x v="0"/>
    <x v="0"/>
    <x v="1"/>
    <x v="8"/>
    <x v="31"/>
    <x v="0"/>
    <x v="0"/>
    <s v="Tesseramento"/>
    <x v="1"/>
    <x v="3"/>
    <x v="0"/>
    <m/>
  </r>
  <r>
    <n v="35652"/>
    <x v="0"/>
    <x v="0"/>
    <x v="0"/>
    <x v="0"/>
    <x v="8"/>
    <x v="31"/>
    <x v="0"/>
    <x v="0"/>
    <s v="Tesseramento"/>
    <x v="1"/>
    <x v="4"/>
    <x v="0"/>
    <m/>
  </r>
  <r>
    <n v="12965"/>
    <x v="0"/>
    <x v="0"/>
    <x v="0"/>
    <x v="0"/>
    <x v="8"/>
    <x v="31"/>
    <x v="0"/>
    <x v="0"/>
    <s v="Tesseramento"/>
    <x v="1"/>
    <x v="0"/>
    <x v="0"/>
    <m/>
  </r>
  <r>
    <n v="168322"/>
    <x v="0"/>
    <x v="0"/>
    <x v="0"/>
    <x v="0"/>
    <x v="2"/>
    <x v="224"/>
    <x v="0"/>
    <x v="0"/>
    <s v="Tesseramento"/>
    <x v="1"/>
    <x v="3"/>
    <x v="0"/>
    <m/>
  </r>
  <r>
    <n v="235943"/>
    <x v="1"/>
    <x v="0"/>
    <x v="1"/>
    <x v="2"/>
    <x v="7"/>
    <x v="11"/>
    <x v="0"/>
    <x v="0"/>
    <s v="Tesseramento"/>
    <x v="1"/>
    <x v="5"/>
    <x v="0"/>
    <m/>
  </r>
  <r>
    <n v="161686"/>
    <x v="0"/>
    <x v="0"/>
    <x v="0"/>
    <x v="0"/>
    <x v="2"/>
    <x v="224"/>
    <x v="0"/>
    <x v="0"/>
    <s v="Tesseramento"/>
    <x v="1"/>
    <x v="3"/>
    <x v="0"/>
    <m/>
  </r>
  <r>
    <n v="153481"/>
    <x v="0"/>
    <x v="0"/>
    <x v="0"/>
    <x v="0"/>
    <x v="2"/>
    <x v="224"/>
    <x v="0"/>
    <x v="0"/>
    <s v="Tesseramento"/>
    <x v="1"/>
    <x v="1"/>
    <x v="0"/>
    <m/>
  </r>
  <r>
    <n v="13921"/>
    <x v="0"/>
    <x v="0"/>
    <x v="0"/>
    <x v="0"/>
    <x v="2"/>
    <x v="224"/>
    <x v="0"/>
    <x v="0"/>
    <s v="Tesseramento"/>
    <x v="1"/>
    <x v="4"/>
    <x v="0"/>
    <m/>
  </r>
  <r>
    <n v="13924"/>
    <x v="0"/>
    <x v="0"/>
    <x v="0"/>
    <x v="0"/>
    <x v="2"/>
    <x v="224"/>
    <x v="0"/>
    <x v="1"/>
    <s v="Tesseramento"/>
    <x v="1"/>
    <x v="4"/>
    <x v="0"/>
    <m/>
  </r>
  <r>
    <n v="185949"/>
    <x v="0"/>
    <x v="0"/>
    <x v="0"/>
    <x v="0"/>
    <x v="2"/>
    <x v="224"/>
    <x v="0"/>
    <x v="0"/>
    <s v="Tesseramento"/>
    <x v="1"/>
    <x v="3"/>
    <x v="0"/>
    <m/>
  </r>
  <r>
    <n v="185948"/>
    <x v="0"/>
    <x v="0"/>
    <x v="0"/>
    <x v="0"/>
    <x v="2"/>
    <x v="224"/>
    <x v="0"/>
    <x v="0"/>
    <s v="Tesseramento"/>
    <x v="1"/>
    <x v="4"/>
    <x v="0"/>
    <m/>
  </r>
  <r>
    <n v="9969"/>
    <x v="0"/>
    <x v="0"/>
    <x v="0"/>
    <x v="0"/>
    <x v="2"/>
    <x v="224"/>
    <x v="0"/>
    <x v="0"/>
    <s v="Tesseramento"/>
    <x v="1"/>
    <x v="3"/>
    <x v="0"/>
    <m/>
  </r>
  <r>
    <n v="152943"/>
    <x v="0"/>
    <x v="0"/>
    <x v="0"/>
    <x v="0"/>
    <x v="2"/>
    <x v="224"/>
    <x v="0"/>
    <x v="1"/>
    <s v="Tesseramento"/>
    <x v="1"/>
    <x v="4"/>
    <x v="0"/>
    <m/>
  </r>
  <r>
    <n v="908"/>
    <x v="0"/>
    <x v="0"/>
    <x v="0"/>
    <x v="0"/>
    <x v="7"/>
    <x v="211"/>
    <x v="0"/>
    <x v="0"/>
    <s v="Tesseramento"/>
    <x v="1"/>
    <x v="4"/>
    <x v="0"/>
    <m/>
  </r>
  <r>
    <n v="65657"/>
    <x v="0"/>
    <x v="0"/>
    <x v="0"/>
    <x v="0"/>
    <x v="2"/>
    <x v="224"/>
    <x v="0"/>
    <x v="0"/>
    <s v="Tesseramento"/>
    <x v="1"/>
    <x v="4"/>
    <x v="0"/>
    <m/>
  </r>
  <r>
    <n v="47146"/>
    <x v="0"/>
    <x v="0"/>
    <x v="0"/>
    <x v="0"/>
    <x v="7"/>
    <x v="211"/>
    <x v="0"/>
    <x v="0"/>
    <s v="Tesseramento"/>
    <x v="1"/>
    <x v="3"/>
    <x v="0"/>
    <m/>
  </r>
  <r>
    <n v="235944"/>
    <x v="1"/>
    <x v="0"/>
    <x v="1"/>
    <x v="2"/>
    <x v="7"/>
    <x v="11"/>
    <x v="0"/>
    <x v="0"/>
    <s v="Tesseramento"/>
    <x v="1"/>
    <x v="5"/>
    <x v="0"/>
    <m/>
  </r>
  <r>
    <n v="1074"/>
    <x v="0"/>
    <x v="0"/>
    <x v="0"/>
    <x v="0"/>
    <x v="7"/>
    <x v="211"/>
    <x v="0"/>
    <x v="0"/>
    <s v="Tesseramento"/>
    <x v="1"/>
    <x v="4"/>
    <x v="0"/>
    <m/>
  </r>
  <r>
    <n v="86374"/>
    <x v="0"/>
    <x v="0"/>
    <x v="0"/>
    <x v="0"/>
    <x v="7"/>
    <x v="211"/>
    <x v="0"/>
    <x v="0"/>
    <s v="Tesseramento"/>
    <x v="1"/>
    <x v="3"/>
    <x v="0"/>
    <m/>
  </r>
  <r>
    <n v="225415"/>
    <x v="0"/>
    <x v="0"/>
    <x v="0"/>
    <x v="0"/>
    <x v="7"/>
    <x v="211"/>
    <x v="0"/>
    <x v="0"/>
    <s v="Tesseramento"/>
    <x v="1"/>
    <x v="1"/>
    <x v="0"/>
    <m/>
  </r>
  <r>
    <n v="93001"/>
    <x v="0"/>
    <x v="0"/>
    <x v="0"/>
    <x v="0"/>
    <x v="7"/>
    <x v="211"/>
    <x v="0"/>
    <x v="0"/>
    <s v="Tesseramento"/>
    <x v="1"/>
    <x v="4"/>
    <x v="0"/>
    <m/>
  </r>
  <r>
    <n v="92990"/>
    <x v="0"/>
    <x v="0"/>
    <x v="0"/>
    <x v="0"/>
    <x v="7"/>
    <x v="211"/>
    <x v="0"/>
    <x v="1"/>
    <s v="Tesseramento"/>
    <x v="1"/>
    <x v="4"/>
    <x v="0"/>
    <m/>
  </r>
  <r>
    <n v="73209"/>
    <x v="0"/>
    <x v="0"/>
    <x v="0"/>
    <x v="0"/>
    <x v="2"/>
    <x v="224"/>
    <x v="0"/>
    <x v="1"/>
    <s v="Tesseramento"/>
    <x v="1"/>
    <x v="4"/>
    <x v="0"/>
    <m/>
  </r>
  <r>
    <n v="96971"/>
    <x v="0"/>
    <x v="0"/>
    <x v="0"/>
    <x v="0"/>
    <x v="2"/>
    <x v="224"/>
    <x v="0"/>
    <x v="0"/>
    <s v="Tesseramento"/>
    <x v="1"/>
    <x v="3"/>
    <x v="0"/>
    <m/>
  </r>
  <r>
    <n v="100080"/>
    <x v="0"/>
    <x v="0"/>
    <x v="0"/>
    <x v="0"/>
    <x v="2"/>
    <x v="224"/>
    <x v="0"/>
    <x v="1"/>
    <s v="Tesseramento"/>
    <x v="1"/>
    <x v="3"/>
    <x v="0"/>
    <m/>
  </r>
  <r>
    <n v="89360"/>
    <x v="0"/>
    <x v="0"/>
    <x v="0"/>
    <x v="0"/>
    <x v="0"/>
    <x v="76"/>
    <x v="0"/>
    <x v="0"/>
    <s v="Tesseramento"/>
    <x v="0"/>
    <x v="4"/>
    <x v="0"/>
    <m/>
  </r>
  <r>
    <n v="40094"/>
    <x v="0"/>
    <x v="0"/>
    <x v="0"/>
    <x v="0"/>
    <x v="7"/>
    <x v="185"/>
    <x v="0"/>
    <x v="0"/>
    <s v="Tesseramento"/>
    <x v="1"/>
    <x v="3"/>
    <x v="0"/>
    <m/>
  </r>
  <r>
    <n v="22067"/>
    <x v="0"/>
    <x v="0"/>
    <x v="0"/>
    <x v="0"/>
    <x v="0"/>
    <x v="76"/>
    <x v="0"/>
    <x v="0"/>
    <s v="Tesseramento"/>
    <x v="0"/>
    <x v="4"/>
    <x v="0"/>
    <m/>
  </r>
  <r>
    <n v="236007"/>
    <x v="0"/>
    <x v="0"/>
    <x v="1"/>
    <x v="3"/>
    <x v="7"/>
    <x v="195"/>
    <x v="0"/>
    <x v="1"/>
    <s v="Tesseramento"/>
    <x v="1"/>
    <x v="0"/>
    <x v="0"/>
    <m/>
  </r>
  <r>
    <n v="102859"/>
    <x v="0"/>
    <x v="0"/>
    <x v="0"/>
    <x v="0"/>
    <x v="0"/>
    <x v="76"/>
    <x v="0"/>
    <x v="0"/>
    <s v="Tesseramento"/>
    <x v="0"/>
    <x v="0"/>
    <x v="0"/>
    <m/>
  </r>
  <r>
    <n v="232064"/>
    <x v="0"/>
    <x v="1"/>
    <x v="0"/>
    <x v="1"/>
    <x v="7"/>
    <x v="227"/>
    <x v="0"/>
    <x v="0"/>
    <s v="Tesseramento"/>
    <x v="1"/>
    <x v="1"/>
    <x v="0"/>
    <m/>
  </r>
  <r>
    <n v="205875"/>
    <x v="0"/>
    <x v="0"/>
    <x v="2"/>
    <x v="1"/>
    <x v="7"/>
    <x v="227"/>
    <x v="0"/>
    <x v="0"/>
    <s v="Tesseramento"/>
    <x v="1"/>
    <x v="0"/>
    <x v="0"/>
    <m/>
  </r>
  <r>
    <n v="201430"/>
    <x v="0"/>
    <x v="0"/>
    <x v="0"/>
    <x v="1"/>
    <x v="7"/>
    <x v="227"/>
    <x v="0"/>
    <x v="1"/>
    <s v="Tesseramento"/>
    <x v="1"/>
    <x v="0"/>
    <x v="0"/>
    <m/>
  </r>
  <r>
    <n v="104475"/>
    <x v="0"/>
    <x v="0"/>
    <x v="0"/>
    <x v="0"/>
    <x v="0"/>
    <x v="76"/>
    <x v="0"/>
    <x v="0"/>
    <s v="Tesseramento"/>
    <x v="0"/>
    <x v="0"/>
    <x v="0"/>
    <m/>
  </r>
  <r>
    <n v="201431"/>
    <x v="1"/>
    <x v="0"/>
    <x v="0"/>
    <x v="3"/>
    <x v="7"/>
    <x v="227"/>
    <x v="0"/>
    <x v="1"/>
    <s v="Tesseramento"/>
    <x v="1"/>
    <x v="7"/>
    <x v="0"/>
    <m/>
  </r>
  <r>
    <n v="201432"/>
    <x v="1"/>
    <x v="0"/>
    <x v="0"/>
    <x v="3"/>
    <x v="7"/>
    <x v="227"/>
    <x v="0"/>
    <x v="1"/>
    <s v="Tesseramento"/>
    <x v="1"/>
    <x v="5"/>
    <x v="0"/>
    <m/>
  </r>
  <r>
    <n v="53525"/>
    <x v="0"/>
    <x v="0"/>
    <x v="0"/>
    <x v="0"/>
    <x v="7"/>
    <x v="227"/>
    <x v="0"/>
    <x v="0"/>
    <s v="Tesseramento"/>
    <x v="1"/>
    <x v="0"/>
    <x v="0"/>
    <m/>
  </r>
  <r>
    <n v="231629"/>
    <x v="0"/>
    <x v="0"/>
    <x v="0"/>
    <x v="3"/>
    <x v="7"/>
    <x v="227"/>
    <x v="0"/>
    <x v="0"/>
    <s v="Tesseramento"/>
    <x v="1"/>
    <x v="0"/>
    <x v="0"/>
    <m/>
  </r>
  <r>
    <n v="49386"/>
    <x v="0"/>
    <x v="0"/>
    <x v="0"/>
    <x v="0"/>
    <x v="0"/>
    <x v="76"/>
    <x v="0"/>
    <x v="0"/>
    <s v="Tesseramento"/>
    <x v="0"/>
    <x v="0"/>
    <x v="0"/>
    <m/>
  </r>
  <r>
    <n v="219020"/>
    <x v="0"/>
    <x v="0"/>
    <x v="2"/>
    <x v="1"/>
    <x v="7"/>
    <x v="227"/>
    <x v="0"/>
    <x v="0"/>
    <s v="Tesseramento"/>
    <x v="1"/>
    <x v="0"/>
    <x v="0"/>
    <m/>
  </r>
  <r>
    <n v="1264"/>
    <x v="0"/>
    <x v="0"/>
    <x v="0"/>
    <x v="0"/>
    <x v="10"/>
    <x v="228"/>
    <x v="0"/>
    <x v="0"/>
    <s v="Tesseramento"/>
    <x v="1"/>
    <x v="4"/>
    <x v="0"/>
    <m/>
  </r>
  <r>
    <n v="173662"/>
    <x v="0"/>
    <x v="0"/>
    <x v="0"/>
    <x v="0"/>
    <x v="7"/>
    <x v="227"/>
    <x v="0"/>
    <x v="0"/>
    <s v="Tesseramento"/>
    <x v="1"/>
    <x v="0"/>
    <x v="0"/>
    <m/>
  </r>
  <r>
    <n v="196589"/>
    <x v="0"/>
    <x v="0"/>
    <x v="0"/>
    <x v="0"/>
    <x v="7"/>
    <x v="227"/>
    <x v="0"/>
    <x v="0"/>
    <s v="Tesseramento"/>
    <x v="1"/>
    <x v="1"/>
    <x v="0"/>
    <m/>
  </r>
  <r>
    <n v="82325"/>
    <x v="0"/>
    <x v="0"/>
    <x v="0"/>
    <x v="0"/>
    <x v="4"/>
    <x v="58"/>
    <x v="0"/>
    <x v="0"/>
    <s v="Tesseramento"/>
    <x v="1"/>
    <x v="4"/>
    <x v="0"/>
    <m/>
  </r>
  <r>
    <n v="82326"/>
    <x v="0"/>
    <x v="0"/>
    <x v="0"/>
    <x v="0"/>
    <x v="4"/>
    <x v="58"/>
    <x v="0"/>
    <x v="0"/>
    <s v="Tesseramento"/>
    <x v="1"/>
    <x v="4"/>
    <x v="0"/>
    <m/>
  </r>
  <r>
    <n v="131330"/>
    <x v="0"/>
    <x v="0"/>
    <x v="0"/>
    <x v="0"/>
    <x v="4"/>
    <x v="58"/>
    <x v="0"/>
    <x v="0"/>
    <s v="Tesseramento"/>
    <x v="1"/>
    <x v="0"/>
    <x v="0"/>
    <m/>
  </r>
  <r>
    <n v="211284"/>
    <x v="0"/>
    <x v="1"/>
    <x v="0"/>
    <x v="0"/>
    <x v="4"/>
    <x v="58"/>
    <x v="0"/>
    <x v="0"/>
    <s v="Tesseramento"/>
    <x v="1"/>
    <x v="4"/>
    <x v="0"/>
    <m/>
  </r>
  <r>
    <n v="187206"/>
    <x v="0"/>
    <x v="1"/>
    <x v="0"/>
    <x v="0"/>
    <x v="4"/>
    <x v="58"/>
    <x v="0"/>
    <x v="0"/>
    <s v="Tesseramento"/>
    <x v="1"/>
    <x v="1"/>
    <x v="0"/>
    <m/>
  </r>
  <r>
    <n v="196768"/>
    <x v="0"/>
    <x v="0"/>
    <x v="0"/>
    <x v="0"/>
    <x v="17"/>
    <x v="229"/>
    <x v="0"/>
    <x v="0"/>
    <s v="Tesseramento"/>
    <x v="1"/>
    <x v="0"/>
    <x v="0"/>
    <m/>
  </r>
  <r>
    <n v="18323"/>
    <x v="0"/>
    <x v="0"/>
    <x v="0"/>
    <x v="0"/>
    <x v="2"/>
    <x v="53"/>
    <x v="0"/>
    <x v="0"/>
    <s v="Tesseramento"/>
    <x v="1"/>
    <x v="3"/>
    <x v="0"/>
    <m/>
  </r>
  <r>
    <n v="68825"/>
    <x v="0"/>
    <x v="0"/>
    <x v="0"/>
    <x v="0"/>
    <x v="4"/>
    <x v="58"/>
    <x v="0"/>
    <x v="0"/>
    <s v="Tesseramento"/>
    <x v="1"/>
    <x v="4"/>
    <x v="0"/>
    <m/>
  </r>
  <r>
    <n v="188871"/>
    <x v="0"/>
    <x v="0"/>
    <x v="0"/>
    <x v="0"/>
    <x v="17"/>
    <x v="229"/>
    <x v="0"/>
    <x v="0"/>
    <s v="Tesseramento"/>
    <x v="1"/>
    <x v="1"/>
    <x v="0"/>
    <m/>
  </r>
  <r>
    <n v="183218"/>
    <x v="0"/>
    <x v="0"/>
    <x v="0"/>
    <x v="1"/>
    <x v="2"/>
    <x v="53"/>
    <x v="0"/>
    <x v="1"/>
    <s v="Tesseramento"/>
    <x v="1"/>
    <x v="3"/>
    <x v="0"/>
    <m/>
  </r>
  <r>
    <n v="227675"/>
    <x v="0"/>
    <x v="0"/>
    <x v="0"/>
    <x v="1"/>
    <x v="4"/>
    <x v="58"/>
    <x v="0"/>
    <x v="0"/>
    <s v="Tesseramento"/>
    <x v="1"/>
    <x v="4"/>
    <x v="0"/>
    <m/>
  </r>
  <r>
    <n v="129099"/>
    <x v="0"/>
    <x v="0"/>
    <x v="0"/>
    <x v="0"/>
    <x v="4"/>
    <x v="58"/>
    <x v="0"/>
    <x v="0"/>
    <s v="Tesseramento"/>
    <x v="1"/>
    <x v="4"/>
    <x v="0"/>
    <m/>
  </r>
  <r>
    <n v="82741"/>
    <x v="0"/>
    <x v="0"/>
    <x v="0"/>
    <x v="0"/>
    <x v="4"/>
    <x v="58"/>
    <x v="0"/>
    <x v="0"/>
    <s v="Tesseramento"/>
    <x v="1"/>
    <x v="4"/>
    <x v="0"/>
    <m/>
  </r>
  <r>
    <n v="144664"/>
    <x v="0"/>
    <x v="0"/>
    <x v="0"/>
    <x v="0"/>
    <x v="4"/>
    <x v="219"/>
    <x v="0"/>
    <x v="1"/>
    <s v="Tesseramento"/>
    <x v="0"/>
    <x v="4"/>
    <x v="0"/>
    <m/>
  </r>
  <r>
    <n v="197049"/>
    <x v="0"/>
    <x v="0"/>
    <x v="0"/>
    <x v="1"/>
    <x v="4"/>
    <x v="58"/>
    <x v="0"/>
    <x v="0"/>
    <s v="Tesseramento"/>
    <x v="1"/>
    <x v="4"/>
    <x v="0"/>
    <m/>
  </r>
  <r>
    <n v="19459"/>
    <x v="0"/>
    <x v="0"/>
    <x v="0"/>
    <x v="0"/>
    <x v="4"/>
    <x v="219"/>
    <x v="0"/>
    <x v="0"/>
    <s v="Tesseramento"/>
    <x v="0"/>
    <x v="4"/>
    <x v="0"/>
    <m/>
  </r>
  <r>
    <n v="125335"/>
    <x v="0"/>
    <x v="0"/>
    <x v="0"/>
    <x v="0"/>
    <x v="4"/>
    <x v="58"/>
    <x v="0"/>
    <x v="1"/>
    <s v="Tesseramento"/>
    <x v="1"/>
    <x v="3"/>
    <x v="0"/>
    <m/>
  </r>
  <r>
    <n v="81958"/>
    <x v="0"/>
    <x v="0"/>
    <x v="0"/>
    <x v="0"/>
    <x v="4"/>
    <x v="58"/>
    <x v="0"/>
    <x v="0"/>
    <s v="Tesseramento"/>
    <x v="1"/>
    <x v="4"/>
    <x v="0"/>
    <m/>
  </r>
  <r>
    <n v="68879"/>
    <x v="0"/>
    <x v="0"/>
    <x v="0"/>
    <x v="0"/>
    <x v="2"/>
    <x v="224"/>
    <x v="0"/>
    <x v="0"/>
    <s v="Tesseramento"/>
    <x v="1"/>
    <x v="4"/>
    <x v="0"/>
    <m/>
  </r>
  <r>
    <n v="81933"/>
    <x v="0"/>
    <x v="0"/>
    <x v="0"/>
    <x v="0"/>
    <x v="4"/>
    <x v="58"/>
    <x v="0"/>
    <x v="1"/>
    <s v="Tesseramento"/>
    <x v="1"/>
    <x v="4"/>
    <x v="0"/>
    <m/>
  </r>
  <r>
    <n v="145232"/>
    <x v="0"/>
    <x v="0"/>
    <x v="0"/>
    <x v="0"/>
    <x v="2"/>
    <x v="224"/>
    <x v="0"/>
    <x v="1"/>
    <s v="Tesseramento"/>
    <x v="1"/>
    <x v="4"/>
    <x v="0"/>
    <m/>
  </r>
  <r>
    <n v="124129"/>
    <x v="0"/>
    <x v="0"/>
    <x v="0"/>
    <x v="0"/>
    <x v="2"/>
    <x v="224"/>
    <x v="0"/>
    <x v="0"/>
    <s v="Tesseramento"/>
    <x v="1"/>
    <x v="0"/>
    <x v="0"/>
    <m/>
  </r>
  <r>
    <n v="43774"/>
    <x v="0"/>
    <x v="0"/>
    <x v="0"/>
    <x v="0"/>
    <x v="2"/>
    <x v="224"/>
    <x v="0"/>
    <x v="0"/>
    <s v="Tesseramento"/>
    <x v="1"/>
    <x v="0"/>
    <x v="0"/>
    <m/>
  </r>
  <r>
    <n v="97931"/>
    <x v="0"/>
    <x v="0"/>
    <x v="0"/>
    <x v="0"/>
    <x v="2"/>
    <x v="224"/>
    <x v="0"/>
    <x v="0"/>
    <s v="Tesseramento"/>
    <x v="1"/>
    <x v="3"/>
    <x v="0"/>
    <m/>
  </r>
  <r>
    <n v="186909"/>
    <x v="0"/>
    <x v="0"/>
    <x v="0"/>
    <x v="0"/>
    <x v="4"/>
    <x v="58"/>
    <x v="0"/>
    <x v="0"/>
    <s v="Tesseramento"/>
    <x v="1"/>
    <x v="3"/>
    <x v="0"/>
    <m/>
  </r>
  <r>
    <n v="200782"/>
    <x v="0"/>
    <x v="0"/>
    <x v="0"/>
    <x v="0"/>
    <x v="2"/>
    <x v="224"/>
    <x v="0"/>
    <x v="0"/>
    <s v="Tesseramento"/>
    <x v="1"/>
    <x v="0"/>
    <x v="0"/>
    <m/>
  </r>
  <r>
    <n v="152872"/>
    <x v="0"/>
    <x v="0"/>
    <x v="0"/>
    <x v="0"/>
    <x v="4"/>
    <x v="58"/>
    <x v="0"/>
    <x v="0"/>
    <s v="Tesseramento"/>
    <x v="1"/>
    <x v="3"/>
    <x v="0"/>
    <m/>
  </r>
  <r>
    <n v="201629"/>
    <x v="0"/>
    <x v="0"/>
    <x v="0"/>
    <x v="0"/>
    <x v="2"/>
    <x v="224"/>
    <x v="0"/>
    <x v="1"/>
    <s v="Tesseramento"/>
    <x v="1"/>
    <x v="0"/>
    <x v="0"/>
    <m/>
  </r>
  <r>
    <n v="35093"/>
    <x v="0"/>
    <x v="0"/>
    <x v="0"/>
    <x v="0"/>
    <x v="2"/>
    <x v="224"/>
    <x v="0"/>
    <x v="0"/>
    <s v="Tesseramento"/>
    <x v="1"/>
    <x v="4"/>
    <x v="0"/>
    <m/>
  </r>
  <r>
    <n v="96852"/>
    <x v="0"/>
    <x v="0"/>
    <x v="0"/>
    <x v="0"/>
    <x v="1"/>
    <x v="73"/>
    <x v="0"/>
    <x v="1"/>
    <s v="Tesseramento"/>
    <x v="1"/>
    <x v="3"/>
    <x v="0"/>
    <m/>
  </r>
  <r>
    <n v="208525"/>
    <x v="0"/>
    <x v="0"/>
    <x v="0"/>
    <x v="0"/>
    <x v="4"/>
    <x v="58"/>
    <x v="0"/>
    <x v="0"/>
    <s v="Tesseramento"/>
    <x v="1"/>
    <x v="4"/>
    <x v="0"/>
    <m/>
  </r>
  <r>
    <n v="179420"/>
    <x v="0"/>
    <x v="0"/>
    <x v="0"/>
    <x v="0"/>
    <x v="1"/>
    <x v="73"/>
    <x v="0"/>
    <x v="0"/>
    <s v="Tesseramento"/>
    <x v="1"/>
    <x v="0"/>
    <x v="0"/>
    <m/>
  </r>
  <r>
    <n v="77897"/>
    <x v="0"/>
    <x v="0"/>
    <x v="0"/>
    <x v="0"/>
    <x v="4"/>
    <x v="58"/>
    <x v="0"/>
    <x v="0"/>
    <s v="Tesseramento"/>
    <x v="1"/>
    <x v="4"/>
    <x v="0"/>
    <m/>
  </r>
  <r>
    <n v="81939"/>
    <x v="0"/>
    <x v="0"/>
    <x v="0"/>
    <x v="0"/>
    <x v="4"/>
    <x v="58"/>
    <x v="0"/>
    <x v="0"/>
    <s v="Tesseramento"/>
    <x v="1"/>
    <x v="3"/>
    <x v="0"/>
    <m/>
  </r>
  <r>
    <n v="141331"/>
    <x v="0"/>
    <x v="0"/>
    <x v="0"/>
    <x v="1"/>
    <x v="4"/>
    <x v="58"/>
    <x v="0"/>
    <x v="1"/>
    <s v="Tesseramento"/>
    <x v="1"/>
    <x v="4"/>
    <x v="0"/>
    <m/>
  </r>
  <r>
    <n v="174410"/>
    <x v="0"/>
    <x v="0"/>
    <x v="0"/>
    <x v="0"/>
    <x v="4"/>
    <x v="58"/>
    <x v="0"/>
    <x v="0"/>
    <s v="Tesseramento"/>
    <x v="1"/>
    <x v="0"/>
    <x v="0"/>
    <m/>
  </r>
  <r>
    <n v="91713"/>
    <x v="0"/>
    <x v="0"/>
    <x v="0"/>
    <x v="0"/>
    <x v="1"/>
    <x v="73"/>
    <x v="0"/>
    <x v="0"/>
    <s v="Tesseramento"/>
    <x v="1"/>
    <x v="3"/>
    <x v="0"/>
    <m/>
  </r>
  <r>
    <n v="94439"/>
    <x v="0"/>
    <x v="0"/>
    <x v="0"/>
    <x v="0"/>
    <x v="4"/>
    <x v="58"/>
    <x v="0"/>
    <x v="0"/>
    <s v="Tesseramento"/>
    <x v="1"/>
    <x v="4"/>
    <x v="0"/>
    <m/>
  </r>
  <r>
    <n v="152467"/>
    <x v="0"/>
    <x v="0"/>
    <x v="0"/>
    <x v="0"/>
    <x v="1"/>
    <x v="73"/>
    <x v="0"/>
    <x v="1"/>
    <s v="Tesseramento"/>
    <x v="1"/>
    <x v="4"/>
    <x v="0"/>
    <m/>
  </r>
  <r>
    <n v="175247"/>
    <x v="0"/>
    <x v="0"/>
    <x v="0"/>
    <x v="0"/>
    <x v="4"/>
    <x v="58"/>
    <x v="0"/>
    <x v="0"/>
    <s v="Tesseramento"/>
    <x v="1"/>
    <x v="4"/>
    <x v="0"/>
    <m/>
  </r>
  <r>
    <n v="53698"/>
    <x v="0"/>
    <x v="0"/>
    <x v="0"/>
    <x v="0"/>
    <x v="1"/>
    <x v="73"/>
    <x v="0"/>
    <x v="0"/>
    <s v="Tesseramento"/>
    <x v="1"/>
    <x v="0"/>
    <x v="0"/>
    <m/>
  </r>
  <r>
    <n v="192372"/>
    <x v="0"/>
    <x v="0"/>
    <x v="0"/>
    <x v="0"/>
    <x v="4"/>
    <x v="58"/>
    <x v="0"/>
    <x v="1"/>
    <s v="Tesseramento"/>
    <x v="1"/>
    <x v="3"/>
    <x v="0"/>
    <m/>
  </r>
  <r>
    <n v="7952"/>
    <x v="0"/>
    <x v="0"/>
    <x v="0"/>
    <x v="0"/>
    <x v="4"/>
    <x v="58"/>
    <x v="0"/>
    <x v="0"/>
    <s v="Tesseramento"/>
    <x v="1"/>
    <x v="4"/>
    <x v="0"/>
    <m/>
  </r>
  <r>
    <n v="230026"/>
    <x v="0"/>
    <x v="0"/>
    <x v="0"/>
    <x v="1"/>
    <x v="1"/>
    <x v="73"/>
    <x v="0"/>
    <x v="0"/>
    <s v="Tesseramento"/>
    <x v="1"/>
    <x v="0"/>
    <x v="0"/>
    <m/>
  </r>
  <r>
    <n v="135648"/>
    <x v="0"/>
    <x v="0"/>
    <x v="0"/>
    <x v="0"/>
    <x v="4"/>
    <x v="58"/>
    <x v="0"/>
    <x v="0"/>
    <s v="Tesseramento"/>
    <x v="1"/>
    <x v="4"/>
    <x v="0"/>
    <m/>
  </r>
  <r>
    <n v="85087"/>
    <x v="0"/>
    <x v="0"/>
    <x v="0"/>
    <x v="0"/>
    <x v="4"/>
    <x v="58"/>
    <x v="0"/>
    <x v="0"/>
    <s v="Tesseramento"/>
    <x v="1"/>
    <x v="0"/>
    <x v="0"/>
    <m/>
  </r>
  <r>
    <n v="180438"/>
    <x v="0"/>
    <x v="0"/>
    <x v="0"/>
    <x v="0"/>
    <x v="1"/>
    <x v="73"/>
    <x v="0"/>
    <x v="1"/>
    <s v="Tesseramento"/>
    <x v="1"/>
    <x v="4"/>
    <x v="0"/>
    <m/>
  </r>
  <r>
    <n v="100715"/>
    <x v="0"/>
    <x v="0"/>
    <x v="0"/>
    <x v="0"/>
    <x v="1"/>
    <x v="73"/>
    <x v="0"/>
    <x v="0"/>
    <s v="Tesseramento"/>
    <x v="1"/>
    <x v="4"/>
    <x v="0"/>
    <m/>
  </r>
  <r>
    <n v="395"/>
    <x v="0"/>
    <x v="0"/>
    <x v="0"/>
    <x v="0"/>
    <x v="1"/>
    <x v="73"/>
    <x v="0"/>
    <x v="0"/>
    <s v="Tesseramento"/>
    <x v="1"/>
    <x v="4"/>
    <x v="0"/>
    <m/>
  </r>
  <r>
    <n v="153311"/>
    <x v="0"/>
    <x v="0"/>
    <x v="0"/>
    <x v="0"/>
    <x v="4"/>
    <x v="58"/>
    <x v="0"/>
    <x v="0"/>
    <s v="Tesseramento"/>
    <x v="1"/>
    <x v="3"/>
    <x v="0"/>
    <m/>
  </r>
  <r>
    <n v="23700"/>
    <x v="0"/>
    <x v="0"/>
    <x v="0"/>
    <x v="0"/>
    <x v="4"/>
    <x v="58"/>
    <x v="0"/>
    <x v="0"/>
    <s v="Tesseramento"/>
    <x v="1"/>
    <x v="4"/>
    <x v="0"/>
    <m/>
  </r>
  <r>
    <n v="72505"/>
    <x v="0"/>
    <x v="0"/>
    <x v="0"/>
    <x v="0"/>
    <x v="4"/>
    <x v="58"/>
    <x v="0"/>
    <x v="0"/>
    <s v="Tesseramento"/>
    <x v="1"/>
    <x v="4"/>
    <x v="0"/>
    <m/>
  </r>
  <r>
    <n v="144908"/>
    <x v="0"/>
    <x v="0"/>
    <x v="0"/>
    <x v="0"/>
    <x v="17"/>
    <x v="229"/>
    <x v="0"/>
    <x v="1"/>
    <s v="Tesseramento"/>
    <x v="1"/>
    <x v="3"/>
    <x v="0"/>
    <m/>
  </r>
  <r>
    <n v="78713"/>
    <x v="0"/>
    <x v="0"/>
    <x v="0"/>
    <x v="0"/>
    <x v="1"/>
    <x v="73"/>
    <x v="0"/>
    <x v="0"/>
    <s v="Tesseramento"/>
    <x v="1"/>
    <x v="4"/>
    <x v="0"/>
    <m/>
  </r>
  <r>
    <n v="179481"/>
    <x v="0"/>
    <x v="0"/>
    <x v="0"/>
    <x v="0"/>
    <x v="17"/>
    <x v="229"/>
    <x v="0"/>
    <x v="0"/>
    <s v="Tesseramento"/>
    <x v="1"/>
    <x v="3"/>
    <x v="0"/>
    <m/>
  </r>
  <r>
    <n v="217455"/>
    <x v="0"/>
    <x v="0"/>
    <x v="0"/>
    <x v="0"/>
    <x v="1"/>
    <x v="73"/>
    <x v="0"/>
    <x v="1"/>
    <s v="Tesseramento"/>
    <x v="1"/>
    <x v="4"/>
    <x v="0"/>
    <m/>
  </r>
  <r>
    <n v="142133"/>
    <x v="0"/>
    <x v="0"/>
    <x v="0"/>
    <x v="0"/>
    <x v="4"/>
    <x v="58"/>
    <x v="0"/>
    <x v="1"/>
    <s v="Tesseramento"/>
    <x v="1"/>
    <x v="3"/>
    <x v="0"/>
    <m/>
  </r>
  <r>
    <n v="175146"/>
    <x v="0"/>
    <x v="0"/>
    <x v="0"/>
    <x v="1"/>
    <x v="17"/>
    <x v="229"/>
    <x v="0"/>
    <x v="0"/>
    <s v="Tesseramento"/>
    <x v="1"/>
    <x v="0"/>
    <x v="0"/>
    <m/>
  </r>
  <r>
    <n v="120789"/>
    <x v="0"/>
    <x v="0"/>
    <x v="0"/>
    <x v="0"/>
    <x v="4"/>
    <x v="58"/>
    <x v="0"/>
    <x v="0"/>
    <s v="Tesseramento"/>
    <x v="1"/>
    <x v="4"/>
    <x v="0"/>
    <m/>
  </r>
  <r>
    <n v="144910"/>
    <x v="0"/>
    <x v="0"/>
    <x v="0"/>
    <x v="0"/>
    <x v="17"/>
    <x v="229"/>
    <x v="0"/>
    <x v="0"/>
    <s v="Tesseramento"/>
    <x v="1"/>
    <x v="3"/>
    <x v="0"/>
    <m/>
  </r>
  <r>
    <n v="166878"/>
    <x v="0"/>
    <x v="0"/>
    <x v="0"/>
    <x v="1"/>
    <x v="4"/>
    <x v="58"/>
    <x v="0"/>
    <x v="1"/>
    <s v="Tesseramento"/>
    <x v="1"/>
    <x v="3"/>
    <x v="0"/>
    <m/>
  </r>
  <r>
    <n v="178798"/>
    <x v="0"/>
    <x v="0"/>
    <x v="0"/>
    <x v="1"/>
    <x v="17"/>
    <x v="229"/>
    <x v="0"/>
    <x v="0"/>
    <s v="Tesseramento"/>
    <x v="1"/>
    <x v="0"/>
    <x v="0"/>
    <m/>
  </r>
  <r>
    <n v="188932"/>
    <x v="0"/>
    <x v="0"/>
    <x v="0"/>
    <x v="0"/>
    <x v="17"/>
    <x v="229"/>
    <x v="0"/>
    <x v="0"/>
    <s v="Tesseramento"/>
    <x v="1"/>
    <x v="0"/>
    <x v="0"/>
    <m/>
  </r>
  <r>
    <n v="175147"/>
    <x v="0"/>
    <x v="0"/>
    <x v="0"/>
    <x v="1"/>
    <x v="17"/>
    <x v="229"/>
    <x v="0"/>
    <x v="1"/>
    <s v="Tesseramento"/>
    <x v="1"/>
    <x v="0"/>
    <x v="0"/>
    <m/>
  </r>
  <r>
    <n v="166887"/>
    <x v="0"/>
    <x v="0"/>
    <x v="0"/>
    <x v="1"/>
    <x v="4"/>
    <x v="58"/>
    <x v="0"/>
    <x v="0"/>
    <s v="Tesseramento"/>
    <x v="1"/>
    <x v="3"/>
    <x v="0"/>
    <m/>
  </r>
  <r>
    <n v="141334"/>
    <x v="0"/>
    <x v="0"/>
    <x v="0"/>
    <x v="0"/>
    <x v="4"/>
    <x v="58"/>
    <x v="0"/>
    <x v="0"/>
    <s v="Tesseramento"/>
    <x v="1"/>
    <x v="4"/>
    <x v="0"/>
    <m/>
  </r>
  <r>
    <n v="166873"/>
    <x v="0"/>
    <x v="0"/>
    <x v="0"/>
    <x v="0"/>
    <x v="4"/>
    <x v="58"/>
    <x v="0"/>
    <x v="0"/>
    <s v="Tesseramento"/>
    <x v="1"/>
    <x v="0"/>
    <x v="0"/>
    <m/>
  </r>
  <r>
    <n v="105769"/>
    <x v="0"/>
    <x v="0"/>
    <x v="0"/>
    <x v="0"/>
    <x v="17"/>
    <x v="229"/>
    <x v="0"/>
    <x v="0"/>
    <s v="Tesseramento"/>
    <x v="1"/>
    <x v="4"/>
    <x v="0"/>
    <m/>
  </r>
  <r>
    <n v="236234"/>
    <x v="0"/>
    <x v="0"/>
    <x v="1"/>
    <x v="1"/>
    <x v="2"/>
    <x v="224"/>
    <x v="0"/>
    <x v="0"/>
    <s v="Tesseramento"/>
    <x v="1"/>
    <x v="1"/>
    <x v="0"/>
    <m/>
  </r>
  <r>
    <n v="197038"/>
    <x v="0"/>
    <x v="0"/>
    <x v="0"/>
    <x v="0"/>
    <x v="17"/>
    <x v="229"/>
    <x v="0"/>
    <x v="0"/>
    <s v="Tesseramento"/>
    <x v="1"/>
    <x v="0"/>
    <x v="0"/>
    <m/>
  </r>
  <r>
    <n v="179483"/>
    <x v="0"/>
    <x v="0"/>
    <x v="0"/>
    <x v="0"/>
    <x v="17"/>
    <x v="229"/>
    <x v="0"/>
    <x v="0"/>
    <s v="Tesseramento"/>
    <x v="1"/>
    <x v="0"/>
    <x v="0"/>
    <m/>
  </r>
  <r>
    <n v="179487"/>
    <x v="0"/>
    <x v="0"/>
    <x v="0"/>
    <x v="0"/>
    <x v="17"/>
    <x v="229"/>
    <x v="0"/>
    <x v="0"/>
    <s v="Tesseramento"/>
    <x v="1"/>
    <x v="3"/>
    <x v="0"/>
    <m/>
  </r>
  <r>
    <n v="25963"/>
    <x v="0"/>
    <x v="0"/>
    <x v="0"/>
    <x v="0"/>
    <x v="17"/>
    <x v="229"/>
    <x v="0"/>
    <x v="0"/>
    <s v="Tesseramento"/>
    <x v="1"/>
    <x v="3"/>
    <x v="0"/>
    <m/>
  </r>
  <r>
    <n v="178721"/>
    <x v="0"/>
    <x v="0"/>
    <x v="0"/>
    <x v="1"/>
    <x v="17"/>
    <x v="229"/>
    <x v="0"/>
    <x v="0"/>
    <s v="Tesseramento"/>
    <x v="1"/>
    <x v="0"/>
    <x v="0"/>
    <m/>
  </r>
  <r>
    <n v="179489"/>
    <x v="0"/>
    <x v="0"/>
    <x v="0"/>
    <x v="0"/>
    <x v="17"/>
    <x v="229"/>
    <x v="0"/>
    <x v="0"/>
    <s v="Tesseramento"/>
    <x v="1"/>
    <x v="3"/>
    <x v="0"/>
    <m/>
  </r>
  <r>
    <n v="175149"/>
    <x v="0"/>
    <x v="0"/>
    <x v="0"/>
    <x v="1"/>
    <x v="17"/>
    <x v="229"/>
    <x v="0"/>
    <x v="0"/>
    <s v="Tesseramento"/>
    <x v="1"/>
    <x v="0"/>
    <x v="0"/>
    <m/>
  </r>
  <r>
    <n v="153470"/>
    <x v="0"/>
    <x v="0"/>
    <x v="0"/>
    <x v="0"/>
    <x v="17"/>
    <x v="229"/>
    <x v="0"/>
    <x v="0"/>
    <s v="Tesseramento"/>
    <x v="1"/>
    <x v="0"/>
    <x v="0"/>
    <m/>
  </r>
  <r>
    <n v="187632"/>
    <x v="1"/>
    <x v="0"/>
    <x v="0"/>
    <x v="1"/>
    <x v="17"/>
    <x v="229"/>
    <x v="0"/>
    <x v="1"/>
    <s v="Tesseramento"/>
    <x v="1"/>
    <x v="5"/>
    <x v="0"/>
    <m/>
  </r>
  <r>
    <n v="179962"/>
    <x v="1"/>
    <x v="0"/>
    <x v="0"/>
    <x v="1"/>
    <x v="17"/>
    <x v="229"/>
    <x v="0"/>
    <x v="1"/>
    <s v="Tesseramento"/>
    <x v="1"/>
    <x v="7"/>
    <x v="0"/>
    <m/>
  </r>
  <r>
    <n v="165744"/>
    <x v="0"/>
    <x v="0"/>
    <x v="0"/>
    <x v="0"/>
    <x v="17"/>
    <x v="229"/>
    <x v="0"/>
    <x v="1"/>
    <s v="Tesseramento"/>
    <x v="1"/>
    <x v="0"/>
    <x v="0"/>
    <m/>
  </r>
  <r>
    <n v="175145"/>
    <x v="0"/>
    <x v="0"/>
    <x v="0"/>
    <x v="0"/>
    <x v="17"/>
    <x v="229"/>
    <x v="0"/>
    <x v="0"/>
    <s v="Tesseramento"/>
    <x v="1"/>
    <x v="4"/>
    <x v="0"/>
    <m/>
  </r>
  <r>
    <n v="179484"/>
    <x v="0"/>
    <x v="0"/>
    <x v="0"/>
    <x v="0"/>
    <x v="17"/>
    <x v="229"/>
    <x v="0"/>
    <x v="0"/>
    <s v="Tesseramento"/>
    <x v="1"/>
    <x v="0"/>
    <x v="0"/>
    <m/>
  </r>
  <r>
    <n v="195076"/>
    <x v="0"/>
    <x v="0"/>
    <x v="0"/>
    <x v="0"/>
    <x v="17"/>
    <x v="229"/>
    <x v="0"/>
    <x v="0"/>
    <s v="Tesseramento"/>
    <x v="1"/>
    <x v="3"/>
    <x v="0"/>
    <m/>
  </r>
  <r>
    <n v="207835"/>
    <x v="0"/>
    <x v="1"/>
    <x v="0"/>
    <x v="0"/>
    <x v="11"/>
    <x v="221"/>
    <x v="0"/>
    <x v="0"/>
    <s v="Tesseramento"/>
    <x v="1"/>
    <x v="1"/>
    <x v="0"/>
    <m/>
  </r>
  <r>
    <n v="185875"/>
    <x v="0"/>
    <x v="0"/>
    <x v="0"/>
    <x v="0"/>
    <x v="17"/>
    <x v="229"/>
    <x v="0"/>
    <x v="0"/>
    <s v="Tesseramento"/>
    <x v="1"/>
    <x v="0"/>
    <x v="0"/>
    <m/>
  </r>
  <r>
    <n v="203446"/>
    <x v="0"/>
    <x v="0"/>
    <x v="0"/>
    <x v="0"/>
    <x v="17"/>
    <x v="229"/>
    <x v="0"/>
    <x v="0"/>
    <s v="Tesseramento"/>
    <x v="1"/>
    <x v="0"/>
    <x v="0"/>
    <m/>
  </r>
  <r>
    <n v="236233"/>
    <x v="0"/>
    <x v="1"/>
    <x v="1"/>
    <x v="2"/>
    <x v="2"/>
    <x v="224"/>
    <x v="0"/>
    <x v="0"/>
    <s v="Tesseramento"/>
    <x v="1"/>
    <x v="0"/>
    <x v="0"/>
    <m/>
  </r>
  <r>
    <n v="198309"/>
    <x v="0"/>
    <x v="1"/>
    <x v="0"/>
    <x v="0"/>
    <x v="17"/>
    <x v="229"/>
    <x v="0"/>
    <x v="0"/>
    <s v="Tesseramento"/>
    <x v="1"/>
    <x v="1"/>
    <x v="0"/>
    <m/>
  </r>
  <r>
    <n v="202371"/>
    <x v="0"/>
    <x v="1"/>
    <x v="0"/>
    <x v="1"/>
    <x v="17"/>
    <x v="229"/>
    <x v="0"/>
    <x v="0"/>
    <s v="Tesseramento"/>
    <x v="1"/>
    <x v="4"/>
    <x v="0"/>
    <m/>
  </r>
  <r>
    <n v="232644"/>
    <x v="0"/>
    <x v="1"/>
    <x v="0"/>
    <x v="1"/>
    <x v="17"/>
    <x v="229"/>
    <x v="0"/>
    <x v="0"/>
    <s v="Tesseramento"/>
    <x v="1"/>
    <x v="0"/>
    <x v="0"/>
    <m/>
  </r>
  <r>
    <n v="165745"/>
    <x v="0"/>
    <x v="1"/>
    <x v="0"/>
    <x v="0"/>
    <x v="17"/>
    <x v="229"/>
    <x v="0"/>
    <x v="0"/>
    <s v="Tesseramento"/>
    <x v="1"/>
    <x v="0"/>
    <x v="0"/>
    <m/>
  </r>
  <r>
    <n v="163183"/>
    <x v="0"/>
    <x v="0"/>
    <x v="0"/>
    <x v="0"/>
    <x v="1"/>
    <x v="73"/>
    <x v="0"/>
    <x v="0"/>
    <s v="Tesseramento"/>
    <x v="1"/>
    <x v="4"/>
    <x v="0"/>
    <m/>
  </r>
  <r>
    <n v="210547"/>
    <x v="0"/>
    <x v="0"/>
    <x v="0"/>
    <x v="0"/>
    <x v="7"/>
    <x v="223"/>
    <x v="0"/>
    <x v="0"/>
    <s v="Tesseramento"/>
    <x v="2"/>
    <x v="3"/>
    <x v="0"/>
    <m/>
  </r>
  <r>
    <n v="141324"/>
    <x v="0"/>
    <x v="0"/>
    <x v="0"/>
    <x v="0"/>
    <x v="4"/>
    <x v="58"/>
    <x v="0"/>
    <x v="0"/>
    <s v="Tesseramento"/>
    <x v="1"/>
    <x v="4"/>
    <x v="0"/>
    <m/>
  </r>
  <r>
    <n v="136783"/>
    <x v="0"/>
    <x v="0"/>
    <x v="0"/>
    <x v="0"/>
    <x v="1"/>
    <x v="73"/>
    <x v="0"/>
    <x v="0"/>
    <s v="Tesseramento"/>
    <x v="1"/>
    <x v="0"/>
    <x v="0"/>
    <m/>
  </r>
  <r>
    <n v="135433"/>
    <x v="0"/>
    <x v="0"/>
    <x v="0"/>
    <x v="0"/>
    <x v="2"/>
    <x v="79"/>
    <x v="0"/>
    <x v="0"/>
    <s v="Tesseramento"/>
    <x v="1"/>
    <x v="4"/>
    <x v="0"/>
    <m/>
  </r>
  <r>
    <n v="236203"/>
    <x v="1"/>
    <x v="0"/>
    <x v="1"/>
    <x v="2"/>
    <x v="14"/>
    <x v="43"/>
    <x v="0"/>
    <x v="0"/>
    <s v="Tesseramento"/>
    <x v="1"/>
    <x v="5"/>
    <x v="0"/>
    <m/>
  </r>
  <r>
    <n v="195435"/>
    <x v="0"/>
    <x v="0"/>
    <x v="0"/>
    <x v="0"/>
    <x v="2"/>
    <x v="79"/>
    <x v="0"/>
    <x v="1"/>
    <s v="Tesseramento"/>
    <x v="1"/>
    <x v="0"/>
    <x v="0"/>
    <m/>
  </r>
  <r>
    <n v="115393"/>
    <x v="0"/>
    <x v="0"/>
    <x v="0"/>
    <x v="0"/>
    <x v="4"/>
    <x v="58"/>
    <x v="0"/>
    <x v="0"/>
    <s v="Tesseramento"/>
    <x v="1"/>
    <x v="1"/>
    <x v="0"/>
    <m/>
  </r>
  <r>
    <n v="53770"/>
    <x v="0"/>
    <x v="0"/>
    <x v="0"/>
    <x v="0"/>
    <x v="1"/>
    <x v="73"/>
    <x v="0"/>
    <x v="0"/>
    <s v="Tesseramento"/>
    <x v="1"/>
    <x v="4"/>
    <x v="0"/>
    <m/>
  </r>
  <r>
    <n v="228091"/>
    <x v="1"/>
    <x v="0"/>
    <x v="0"/>
    <x v="2"/>
    <x v="2"/>
    <x v="79"/>
    <x v="0"/>
    <x v="0"/>
    <s v="Tesseramento"/>
    <x v="1"/>
    <x v="5"/>
    <x v="0"/>
    <m/>
  </r>
  <r>
    <n v="227582"/>
    <x v="0"/>
    <x v="0"/>
    <x v="0"/>
    <x v="0"/>
    <x v="2"/>
    <x v="79"/>
    <x v="0"/>
    <x v="0"/>
    <s v="Tesseramento"/>
    <x v="1"/>
    <x v="0"/>
    <x v="0"/>
    <m/>
  </r>
  <r>
    <n v="226119"/>
    <x v="0"/>
    <x v="0"/>
    <x v="0"/>
    <x v="0"/>
    <x v="1"/>
    <x v="73"/>
    <x v="0"/>
    <x v="0"/>
    <s v="Tesseramento"/>
    <x v="1"/>
    <x v="0"/>
    <x v="0"/>
    <m/>
  </r>
  <r>
    <n v="141318"/>
    <x v="0"/>
    <x v="0"/>
    <x v="0"/>
    <x v="0"/>
    <x v="4"/>
    <x v="58"/>
    <x v="0"/>
    <x v="0"/>
    <s v="Tesseramento"/>
    <x v="1"/>
    <x v="3"/>
    <x v="0"/>
    <m/>
  </r>
  <r>
    <n v="51304"/>
    <x v="0"/>
    <x v="0"/>
    <x v="0"/>
    <x v="0"/>
    <x v="2"/>
    <x v="79"/>
    <x v="0"/>
    <x v="0"/>
    <s v="Tesseramento"/>
    <x v="1"/>
    <x v="4"/>
    <x v="0"/>
    <m/>
  </r>
  <r>
    <n v="9991"/>
    <x v="0"/>
    <x v="0"/>
    <x v="0"/>
    <x v="0"/>
    <x v="2"/>
    <x v="79"/>
    <x v="0"/>
    <x v="0"/>
    <s v="Tesseramento"/>
    <x v="1"/>
    <x v="0"/>
    <x v="0"/>
    <m/>
  </r>
  <r>
    <n v="206829"/>
    <x v="0"/>
    <x v="0"/>
    <x v="0"/>
    <x v="0"/>
    <x v="1"/>
    <x v="73"/>
    <x v="0"/>
    <x v="0"/>
    <s v="Tesseramento"/>
    <x v="1"/>
    <x v="0"/>
    <x v="0"/>
    <m/>
  </r>
  <r>
    <n v="28330"/>
    <x v="0"/>
    <x v="0"/>
    <x v="0"/>
    <x v="0"/>
    <x v="2"/>
    <x v="79"/>
    <x v="0"/>
    <x v="0"/>
    <s v="Tesseramento"/>
    <x v="1"/>
    <x v="4"/>
    <x v="0"/>
    <m/>
  </r>
  <r>
    <n v="208882"/>
    <x v="0"/>
    <x v="0"/>
    <x v="0"/>
    <x v="0"/>
    <x v="7"/>
    <x v="223"/>
    <x v="0"/>
    <x v="0"/>
    <s v="Tesseramento"/>
    <x v="2"/>
    <x v="1"/>
    <x v="0"/>
    <m/>
  </r>
  <r>
    <n v="43551"/>
    <x v="0"/>
    <x v="0"/>
    <x v="0"/>
    <x v="0"/>
    <x v="2"/>
    <x v="79"/>
    <x v="0"/>
    <x v="0"/>
    <s v="Tesseramento"/>
    <x v="1"/>
    <x v="4"/>
    <x v="0"/>
    <m/>
  </r>
  <r>
    <n v="167266"/>
    <x v="0"/>
    <x v="0"/>
    <x v="0"/>
    <x v="0"/>
    <x v="7"/>
    <x v="223"/>
    <x v="0"/>
    <x v="0"/>
    <s v="Tesseramento"/>
    <x v="2"/>
    <x v="1"/>
    <x v="0"/>
    <m/>
  </r>
  <r>
    <n v="132338"/>
    <x v="0"/>
    <x v="0"/>
    <x v="0"/>
    <x v="0"/>
    <x v="2"/>
    <x v="79"/>
    <x v="0"/>
    <x v="0"/>
    <s v="Tesseramento"/>
    <x v="1"/>
    <x v="4"/>
    <x v="0"/>
    <m/>
  </r>
  <r>
    <n v="89786"/>
    <x v="0"/>
    <x v="0"/>
    <x v="0"/>
    <x v="0"/>
    <x v="2"/>
    <x v="79"/>
    <x v="0"/>
    <x v="1"/>
    <s v="Tesseramento"/>
    <x v="1"/>
    <x v="4"/>
    <x v="0"/>
    <m/>
  </r>
  <r>
    <n v="64798"/>
    <x v="0"/>
    <x v="0"/>
    <x v="0"/>
    <x v="0"/>
    <x v="7"/>
    <x v="223"/>
    <x v="0"/>
    <x v="1"/>
    <s v="Tesseramento"/>
    <x v="2"/>
    <x v="4"/>
    <x v="0"/>
    <m/>
  </r>
  <r>
    <n v="217876"/>
    <x v="0"/>
    <x v="0"/>
    <x v="0"/>
    <x v="0"/>
    <x v="1"/>
    <x v="73"/>
    <x v="0"/>
    <x v="0"/>
    <s v="Tesseramento"/>
    <x v="1"/>
    <x v="0"/>
    <x v="0"/>
    <m/>
  </r>
  <r>
    <n v="98075"/>
    <x v="0"/>
    <x v="0"/>
    <x v="0"/>
    <x v="0"/>
    <x v="7"/>
    <x v="15"/>
    <x v="0"/>
    <x v="0"/>
    <s v="Tesseramento"/>
    <x v="2"/>
    <x v="3"/>
    <x v="0"/>
    <m/>
  </r>
  <r>
    <n v="77740"/>
    <x v="0"/>
    <x v="0"/>
    <x v="0"/>
    <x v="0"/>
    <x v="7"/>
    <x v="223"/>
    <x v="0"/>
    <x v="0"/>
    <s v="Tesseramento"/>
    <x v="2"/>
    <x v="0"/>
    <x v="0"/>
    <m/>
  </r>
  <r>
    <n v="98080"/>
    <x v="0"/>
    <x v="0"/>
    <x v="0"/>
    <x v="0"/>
    <x v="7"/>
    <x v="15"/>
    <x v="0"/>
    <x v="0"/>
    <s v="Tesseramento"/>
    <x v="2"/>
    <x v="3"/>
    <x v="0"/>
    <m/>
  </r>
  <r>
    <n v="195586"/>
    <x v="0"/>
    <x v="0"/>
    <x v="0"/>
    <x v="0"/>
    <x v="7"/>
    <x v="223"/>
    <x v="0"/>
    <x v="0"/>
    <s v="Tesseramento"/>
    <x v="2"/>
    <x v="0"/>
    <x v="0"/>
    <m/>
  </r>
  <r>
    <n v="103877"/>
    <x v="0"/>
    <x v="0"/>
    <x v="0"/>
    <x v="0"/>
    <x v="1"/>
    <x v="73"/>
    <x v="0"/>
    <x v="0"/>
    <s v="Tesseramento"/>
    <x v="1"/>
    <x v="0"/>
    <x v="0"/>
    <m/>
  </r>
  <r>
    <n v="94806"/>
    <x v="0"/>
    <x v="0"/>
    <x v="0"/>
    <x v="0"/>
    <x v="7"/>
    <x v="223"/>
    <x v="0"/>
    <x v="1"/>
    <s v="Tesseramento"/>
    <x v="2"/>
    <x v="0"/>
    <x v="0"/>
    <m/>
  </r>
  <r>
    <n v="231568"/>
    <x v="0"/>
    <x v="1"/>
    <x v="0"/>
    <x v="0"/>
    <x v="11"/>
    <x v="221"/>
    <x v="0"/>
    <x v="0"/>
    <s v="Tesseramento"/>
    <x v="1"/>
    <x v="3"/>
    <x v="0"/>
    <m/>
  </r>
  <r>
    <n v="161391"/>
    <x v="0"/>
    <x v="0"/>
    <x v="0"/>
    <x v="0"/>
    <x v="7"/>
    <x v="223"/>
    <x v="0"/>
    <x v="0"/>
    <s v="Tesseramento"/>
    <x v="2"/>
    <x v="3"/>
    <x v="0"/>
    <m/>
  </r>
  <r>
    <n v="207625"/>
    <x v="0"/>
    <x v="1"/>
    <x v="0"/>
    <x v="0"/>
    <x v="11"/>
    <x v="221"/>
    <x v="0"/>
    <x v="0"/>
    <s v="Tesseramento"/>
    <x v="1"/>
    <x v="0"/>
    <x v="0"/>
    <m/>
  </r>
  <r>
    <n v="207626"/>
    <x v="0"/>
    <x v="1"/>
    <x v="0"/>
    <x v="0"/>
    <x v="11"/>
    <x v="221"/>
    <x v="0"/>
    <x v="0"/>
    <s v="Tesseramento"/>
    <x v="1"/>
    <x v="0"/>
    <x v="0"/>
    <m/>
  </r>
  <r>
    <n v="231567"/>
    <x v="0"/>
    <x v="1"/>
    <x v="0"/>
    <x v="1"/>
    <x v="11"/>
    <x v="221"/>
    <x v="0"/>
    <x v="1"/>
    <s v="Tesseramento"/>
    <x v="1"/>
    <x v="3"/>
    <x v="0"/>
    <m/>
  </r>
  <r>
    <n v="213375"/>
    <x v="1"/>
    <x v="0"/>
    <x v="0"/>
    <x v="0"/>
    <x v="7"/>
    <x v="223"/>
    <x v="0"/>
    <x v="0"/>
    <s v="Tesseramento"/>
    <x v="2"/>
    <x v="2"/>
    <x v="0"/>
    <m/>
  </r>
  <r>
    <n v="222207"/>
    <x v="0"/>
    <x v="1"/>
    <x v="0"/>
    <x v="0"/>
    <x v="11"/>
    <x v="221"/>
    <x v="0"/>
    <x v="1"/>
    <s v="Tesseramento"/>
    <x v="1"/>
    <x v="0"/>
    <x v="0"/>
    <m/>
  </r>
  <r>
    <n v="87951"/>
    <x v="0"/>
    <x v="0"/>
    <x v="0"/>
    <x v="0"/>
    <x v="7"/>
    <x v="223"/>
    <x v="0"/>
    <x v="1"/>
    <s v="Tesseramento"/>
    <x v="2"/>
    <x v="4"/>
    <x v="0"/>
    <m/>
  </r>
  <r>
    <n v="50189"/>
    <x v="0"/>
    <x v="0"/>
    <x v="0"/>
    <x v="0"/>
    <x v="7"/>
    <x v="223"/>
    <x v="0"/>
    <x v="0"/>
    <s v="Tesseramento"/>
    <x v="2"/>
    <x v="4"/>
    <x v="0"/>
    <m/>
  </r>
  <r>
    <n v="87952"/>
    <x v="0"/>
    <x v="0"/>
    <x v="0"/>
    <x v="0"/>
    <x v="7"/>
    <x v="223"/>
    <x v="0"/>
    <x v="0"/>
    <s v="Tesseramento"/>
    <x v="2"/>
    <x v="4"/>
    <x v="0"/>
    <m/>
  </r>
  <r>
    <n v="101653"/>
    <x v="0"/>
    <x v="0"/>
    <x v="0"/>
    <x v="0"/>
    <x v="2"/>
    <x v="79"/>
    <x v="0"/>
    <x v="0"/>
    <s v="Tesseramento"/>
    <x v="1"/>
    <x v="0"/>
    <x v="0"/>
    <m/>
  </r>
  <r>
    <n v="204813"/>
    <x v="0"/>
    <x v="0"/>
    <x v="0"/>
    <x v="0"/>
    <x v="1"/>
    <x v="73"/>
    <x v="0"/>
    <x v="0"/>
    <s v="Tesseramento"/>
    <x v="1"/>
    <x v="0"/>
    <x v="0"/>
    <m/>
  </r>
  <r>
    <n v="3754"/>
    <x v="0"/>
    <x v="0"/>
    <x v="0"/>
    <x v="0"/>
    <x v="7"/>
    <x v="223"/>
    <x v="0"/>
    <x v="0"/>
    <s v="Tesseramento"/>
    <x v="2"/>
    <x v="4"/>
    <x v="0"/>
    <m/>
  </r>
  <r>
    <n v="196741"/>
    <x v="0"/>
    <x v="0"/>
    <x v="0"/>
    <x v="0"/>
    <x v="1"/>
    <x v="73"/>
    <x v="0"/>
    <x v="0"/>
    <s v="Tesseramento"/>
    <x v="1"/>
    <x v="3"/>
    <x v="0"/>
    <m/>
  </r>
  <r>
    <n v="211860"/>
    <x v="0"/>
    <x v="0"/>
    <x v="0"/>
    <x v="0"/>
    <x v="7"/>
    <x v="223"/>
    <x v="0"/>
    <x v="0"/>
    <s v="Tesseramento"/>
    <x v="2"/>
    <x v="0"/>
    <x v="0"/>
    <m/>
  </r>
  <r>
    <n v="227450"/>
    <x v="0"/>
    <x v="0"/>
    <x v="0"/>
    <x v="0"/>
    <x v="7"/>
    <x v="223"/>
    <x v="0"/>
    <x v="0"/>
    <s v="Tesseramento"/>
    <x v="2"/>
    <x v="0"/>
    <x v="0"/>
    <m/>
  </r>
  <r>
    <n v="178939"/>
    <x v="0"/>
    <x v="0"/>
    <x v="0"/>
    <x v="0"/>
    <x v="1"/>
    <x v="73"/>
    <x v="0"/>
    <x v="0"/>
    <s v="Tesseramento"/>
    <x v="1"/>
    <x v="0"/>
    <x v="0"/>
    <m/>
  </r>
  <r>
    <n v="210743"/>
    <x v="0"/>
    <x v="0"/>
    <x v="0"/>
    <x v="0"/>
    <x v="7"/>
    <x v="223"/>
    <x v="0"/>
    <x v="0"/>
    <s v="Tesseramento"/>
    <x v="2"/>
    <x v="0"/>
    <x v="0"/>
    <m/>
  </r>
  <r>
    <n v="232795"/>
    <x v="0"/>
    <x v="1"/>
    <x v="0"/>
    <x v="1"/>
    <x v="11"/>
    <x v="221"/>
    <x v="0"/>
    <x v="0"/>
    <s v="Tesseramento"/>
    <x v="1"/>
    <x v="3"/>
    <x v="0"/>
    <m/>
  </r>
  <r>
    <n v="109017"/>
    <x v="0"/>
    <x v="0"/>
    <x v="0"/>
    <x v="0"/>
    <x v="7"/>
    <x v="223"/>
    <x v="0"/>
    <x v="0"/>
    <s v="Tesseramento"/>
    <x v="2"/>
    <x v="1"/>
    <x v="0"/>
    <m/>
  </r>
  <r>
    <n v="78406"/>
    <x v="0"/>
    <x v="0"/>
    <x v="0"/>
    <x v="0"/>
    <x v="11"/>
    <x v="221"/>
    <x v="0"/>
    <x v="0"/>
    <s v="Tesseramento"/>
    <x v="1"/>
    <x v="4"/>
    <x v="0"/>
    <m/>
  </r>
  <r>
    <n v="177676"/>
    <x v="0"/>
    <x v="0"/>
    <x v="0"/>
    <x v="0"/>
    <x v="7"/>
    <x v="223"/>
    <x v="0"/>
    <x v="0"/>
    <s v="Tesseramento"/>
    <x v="2"/>
    <x v="0"/>
    <x v="0"/>
    <m/>
  </r>
  <r>
    <n v="192009"/>
    <x v="0"/>
    <x v="0"/>
    <x v="0"/>
    <x v="0"/>
    <x v="1"/>
    <x v="73"/>
    <x v="0"/>
    <x v="0"/>
    <s v="Tesseramento"/>
    <x v="1"/>
    <x v="3"/>
    <x v="0"/>
    <m/>
  </r>
  <r>
    <n v="59822"/>
    <x v="0"/>
    <x v="0"/>
    <x v="0"/>
    <x v="0"/>
    <x v="1"/>
    <x v="73"/>
    <x v="0"/>
    <x v="0"/>
    <s v="Tesseramento"/>
    <x v="1"/>
    <x v="4"/>
    <x v="0"/>
    <m/>
  </r>
  <r>
    <n v="122117"/>
    <x v="0"/>
    <x v="0"/>
    <x v="0"/>
    <x v="0"/>
    <x v="1"/>
    <x v="73"/>
    <x v="0"/>
    <x v="0"/>
    <s v="Tesseramento"/>
    <x v="1"/>
    <x v="0"/>
    <x v="0"/>
    <m/>
  </r>
  <r>
    <n v="63619"/>
    <x v="0"/>
    <x v="0"/>
    <x v="0"/>
    <x v="0"/>
    <x v="1"/>
    <x v="73"/>
    <x v="0"/>
    <x v="0"/>
    <s v="Tesseramento"/>
    <x v="1"/>
    <x v="4"/>
    <x v="0"/>
    <m/>
  </r>
  <r>
    <n v="154595"/>
    <x v="0"/>
    <x v="0"/>
    <x v="0"/>
    <x v="0"/>
    <x v="7"/>
    <x v="223"/>
    <x v="0"/>
    <x v="0"/>
    <s v="Tesseramento"/>
    <x v="2"/>
    <x v="0"/>
    <x v="0"/>
    <m/>
  </r>
  <r>
    <n v="212523"/>
    <x v="0"/>
    <x v="0"/>
    <x v="0"/>
    <x v="0"/>
    <x v="11"/>
    <x v="152"/>
    <x v="0"/>
    <x v="0"/>
    <s v="Tesseramento"/>
    <x v="1"/>
    <x v="0"/>
    <x v="0"/>
    <m/>
  </r>
  <r>
    <n v="180825"/>
    <x v="0"/>
    <x v="0"/>
    <x v="0"/>
    <x v="0"/>
    <x v="7"/>
    <x v="223"/>
    <x v="0"/>
    <x v="0"/>
    <s v="Tesseramento"/>
    <x v="2"/>
    <x v="3"/>
    <x v="0"/>
    <m/>
  </r>
  <r>
    <n v="118552"/>
    <x v="0"/>
    <x v="0"/>
    <x v="0"/>
    <x v="0"/>
    <x v="1"/>
    <x v="73"/>
    <x v="0"/>
    <x v="0"/>
    <s v="Tesseramento"/>
    <x v="1"/>
    <x v="3"/>
    <x v="0"/>
    <m/>
  </r>
  <r>
    <n v="4923"/>
    <x v="0"/>
    <x v="0"/>
    <x v="0"/>
    <x v="0"/>
    <x v="7"/>
    <x v="195"/>
    <x v="0"/>
    <x v="1"/>
    <s v="Tesseramento"/>
    <x v="1"/>
    <x v="4"/>
    <x v="0"/>
    <m/>
  </r>
  <r>
    <n v="196901"/>
    <x v="0"/>
    <x v="0"/>
    <x v="0"/>
    <x v="0"/>
    <x v="7"/>
    <x v="223"/>
    <x v="0"/>
    <x v="0"/>
    <s v="Tesseramento"/>
    <x v="2"/>
    <x v="1"/>
    <x v="0"/>
    <m/>
  </r>
  <r>
    <n v="122922"/>
    <x v="0"/>
    <x v="0"/>
    <x v="0"/>
    <x v="0"/>
    <x v="7"/>
    <x v="223"/>
    <x v="0"/>
    <x v="0"/>
    <s v="Tesseramento"/>
    <x v="2"/>
    <x v="3"/>
    <x v="0"/>
    <m/>
  </r>
  <r>
    <n v="137843"/>
    <x v="0"/>
    <x v="0"/>
    <x v="0"/>
    <x v="0"/>
    <x v="7"/>
    <x v="223"/>
    <x v="0"/>
    <x v="1"/>
    <s v="Tesseramento"/>
    <x v="2"/>
    <x v="1"/>
    <x v="0"/>
    <m/>
  </r>
  <r>
    <n v="137844"/>
    <x v="0"/>
    <x v="0"/>
    <x v="0"/>
    <x v="0"/>
    <x v="7"/>
    <x v="223"/>
    <x v="0"/>
    <x v="0"/>
    <s v="Tesseramento"/>
    <x v="2"/>
    <x v="3"/>
    <x v="0"/>
    <m/>
  </r>
  <r>
    <n v="123007"/>
    <x v="0"/>
    <x v="0"/>
    <x v="0"/>
    <x v="0"/>
    <x v="4"/>
    <x v="99"/>
    <x v="0"/>
    <x v="0"/>
    <s v="Tesseramento"/>
    <x v="0"/>
    <x v="0"/>
    <x v="0"/>
    <m/>
  </r>
  <r>
    <n v="126678"/>
    <x v="0"/>
    <x v="0"/>
    <x v="0"/>
    <x v="0"/>
    <x v="11"/>
    <x v="142"/>
    <x v="0"/>
    <x v="0"/>
    <s v="Tesseramento"/>
    <x v="1"/>
    <x v="0"/>
    <x v="0"/>
    <m/>
  </r>
  <r>
    <n v="233081"/>
    <x v="0"/>
    <x v="0"/>
    <x v="0"/>
    <x v="1"/>
    <x v="11"/>
    <x v="152"/>
    <x v="0"/>
    <x v="0"/>
    <s v="Tesseramento"/>
    <x v="1"/>
    <x v="3"/>
    <x v="0"/>
    <m/>
  </r>
  <r>
    <n v="79608"/>
    <x v="0"/>
    <x v="0"/>
    <x v="0"/>
    <x v="0"/>
    <x v="11"/>
    <x v="152"/>
    <x v="0"/>
    <x v="0"/>
    <s v="Tesseramento"/>
    <x v="1"/>
    <x v="4"/>
    <x v="0"/>
    <m/>
  </r>
  <r>
    <n v="165249"/>
    <x v="0"/>
    <x v="0"/>
    <x v="0"/>
    <x v="0"/>
    <x v="1"/>
    <x v="73"/>
    <x v="0"/>
    <x v="0"/>
    <s v="Tesseramento"/>
    <x v="1"/>
    <x v="0"/>
    <x v="0"/>
    <m/>
  </r>
  <r>
    <n v="218003"/>
    <x v="1"/>
    <x v="0"/>
    <x v="0"/>
    <x v="2"/>
    <x v="11"/>
    <x v="152"/>
    <x v="0"/>
    <x v="0"/>
    <s v="Tesseramento"/>
    <x v="1"/>
    <x v="5"/>
    <x v="0"/>
    <m/>
  </r>
  <r>
    <n v="52189"/>
    <x v="0"/>
    <x v="0"/>
    <x v="0"/>
    <x v="0"/>
    <x v="1"/>
    <x v="73"/>
    <x v="0"/>
    <x v="0"/>
    <s v="Tesseramento"/>
    <x v="1"/>
    <x v="3"/>
    <x v="0"/>
    <m/>
  </r>
  <r>
    <n v="71989"/>
    <x v="0"/>
    <x v="0"/>
    <x v="0"/>
    <x v="0"/>
    <x v="7"/>
    <x v="223"/>
    <x v="0"/>
    <x v="0"/>
    <s v="Tesseramento"/>
    <x v="2"/>
    <x v="4"/>
    <x v="0"/>
    <m/>
  </r>
  <r>
    <n v="203946"/>
    <x v="0"/>
    <x v="0"/>
    <x v="0"/>
    <x v="0"/>
    <x v="1"/>
    <x v="73"/>
    <x v="0"/>
    <x v="1"/>
    <s v="Tesseramento"/>
    <x v="1"/>
    <x v="0"/>
    <x v="0"/>
    <m/>
  </r>
  <r>
    <n v="69688"/>
    <x v="0"/>
    <x v="0"/>
    <x v="0"/>
    <x v="0"/>
    <x v="1"/>
    <x v="73"/>
    <x v="0"/>
    <x v="1"/>
    <s v="Tesseramento"/>
    <x v="1"/>
    <x v="4"/>
    <x v="0"/>
    <m/>
  </r>
  <r>
    <n v="49006"/>
    <x v="0"/>
    <x v="0"/>
    <x v="0"/>
    <x v="0"/>
    <x v="7"/>
    <x v="223"/>
    <x v="0"/>
    <x v="0"/>
    <s v="Tesseramento"/>
    <x v="2"/>
    <x v="0"/>
    <x v="0"/>
    <m/>
  </r>
  <r>
    <n v="233091"/>
    <x v="0"/>
    <x v="0"/>
    <x v="0"/>
    <x v="1"/>
    <x v="11"/>
    <x v="152"/>
    <x v="0"/>
    <x v="1"/>
    <s v="Tesseramento"/>
    <x v="1"/>
    <x v="3"/>
    <x v="0"/>
    <m/>
  </r>
  <r>
    <n v="32618"/>
    <x v="0"/>
    <x v="0"/>
    <x v="0"/>
    <x v="0"/>
    <x v="1"/>
    <x v="73"/>
    <x v="0"/>
    <x v="0"/>
    <s v="Tesseramento"/>
    <x v="1"/>
    <x v="4"/>
    <x v="0"/>
    <m/>
  </r>
  <r>
    <n v="177652"/>
    <x v="0"/>
    <x v="0"/>
    <x v="0"/>
    <x v="0"/>
    <x v="7"/>
    <x v="223"/>
    <x v="0"/>
    <x v="0"/>
    <s v="Tesseramento"/>
    <x v="2"/>
    <x v="0"/>
    <x v="0"/>
    <m/>
  </r>
  <r>
    <n v="221603"/>
    <x v="0"/>
    <x v="0"/>
    <x v="0"/>
    <x v="0"/>
    <x v="7"/>
    <x v="223"/>
    <x v="0"/>
    <x v="0"/>
    <s v="Tesseramento"/>
    <x v="2"/>
    <x v="0"/>
    <x v="0"/>
    <m/>
  </r>
  <r>
    <n v="155175"/>
    <x v="0"/>
    <x v="0"/>
    <x v="0"/>
    <x v="0"/>
    <x v="1"/>
    <x v="73"/>
    <x v="0"/>
    <x v="0"/>
    <s v="Tesseramento"/>
    <x v="1"/>
    <x v="4"/>
    <x v="0"/>
    <m/>
  </r>
  <r>
    <n v="107211"/>
    <x v="0"/>
    <x v="0"/>
    <x v="0"/>
    <x v="0"/>
    <x v="1"/>
    <x v="73"/>
    <x v="0"/>
    <x v="0"/>
    <s v="Tesseramento"/>
    <x v="1"/>
    <x v="3"/>
    <x v="0"/>
    <m/>
  </r>
  <r>
    <n v="203523"/>
    <x v="0"/>
    <x v="0"/>
    <x v="0"/>
    <x v="0"/>
    <x v="7"/>
    <x v="223"/>
    <x v="0"/>
    <x v="0"/>
    <s v="Tesseramento"/>
    <x v="2"/>
    <x v="0"/>
    <x v="0"/>
    <m/>
  </r>
  <r>
    <n v="107212"/>
    <x v="0"/>
    <x v="0"/>
    <x v="0"/>
    <x v="0"/>
    <x v="1"/>
    <x v="73"/>
    <x v="0"/>
    <x v="0"/>
    <s v="Tesseramento"/>
    <x v="1"/>
    <x v="0"/>
    <x v="0"/>
    <m/>
  </r>
  <r>
    <n v="73021"/>
    <x v="0"/>
    <x v="0"/>
    <x v="0"/>
    <x v="0"/>
    <x v="1"/>
    <x v="73"/>
    <x v="0"/>
    <x v="0"/>
    <s v="Tesseramento"/>
    <x v="1"/>
    <x v="0"/>
    <x v="0"/>
    <m/>
  </r>
  <r>
    <n v="229528"/>
    <x v="0"/>
    <x v="0"/>
    <x v="0"/>
    <x v="3"/>
    <x v="11"/>
    <x v="152"/>
    <x v="0"/>
    <x v="1"/>
    <s v="Tesseramento"/>
    <x v="1"/>
    <x v="3"/>
    <x v="0"/>
    <m/>
  </r>
  <r>
    <n v="87676"/>
    <x v="0"/>
    <x v="0"/>
    <x v="0"/>
    <x v="0"/>
    <x v="1"/>
    <x v="73"/>
    <x v="0"/>
    <x v="0"/>
    <s v="Tesseramento"/>
    <x v="1"/>
    <x v="0"/>
    <x v="0"/>
    <m/>
  </r>
  <r>
    <n v="232589"/>
    <x v="0"/>
    <x v="0"/>
    <x v="0"/>
    <x v="1"/>
    <x v="11"/>
    <x v="152"/>
    <x v="0"/>
    <x v="0"/>
    <s v="Tesseramento"/>
    <x v="1"/>
    <x v="0"/>
    <x v="0"/>
    <m/>
  </r>
  <r>
    <n v="192010"/>
    <x v="0"/>
    <x v="0"/>
    <x v="0"/>
    <x v="0"/>
    <x v="1"/>
    <x v="73"/>
    <x v="0"/>
    <x v="0"/>
    <s v="Tesseramento"/>
    <x v="1"/>
    <x v="3"/>
    <x v="0"/>
    <m/>
  </r>
  <r>
    <n v="14961"/>
    <x v="0"/>
    <x v="0"/>
    <x v="0"/>
    <x v="0"/>
    <x v="11"/>
    <x v="142"/>
    <x v="0"/>
    <x v="0"/>
    <s v="Tesseramento"/>
    <x v="1"/>
    <x v="3"/>
    <x v="0"/>
    <m/>
  </r>
  <r>
    <n v="105674"/>
    <x v="0"/>
    <x v="0"/>
    <x v="0"/>
    <x v="0"/>
    <x v="11"/>
    <x v="152"/>
    <x v="0"/>
    <x v="0"/>
    <s v="Tesseramento"/>
    <x v="1"/>
    <x v="0"/>
    <x v="0"/>
    <m/>
  </r>
  <r>
    <n v="129773"/>
    <x v="0"/>
    <x v="0"/>
    <x v="0"/>
    <x v="0"/>
    <x v="2"/>
    <x v="230"/>
    <x v="0"/>
    <x v="1"/>
    <s v="Tesseramento"/>
    <x v="1"/>
    <x v="0"/>
    <x v="0"/>
    <m/>
  </r>
  <r>
    <n v="150695"/>
    <x v="0"/>
    <x v="0"/>
    <x v="0"/>
    <x v="1"/>
    <x v="2"/>
    <x v="230"/>
    <x v="0"/>
    <x v="0"/>
    <s v="Tesseramento"/>
    <x v="1"/>
    <x v="4"/>
    <x v="0"/>
    <m/>
  </r>
  <r>
    <n v="106768"/>
    <x v="0"/>
    <x v="0"/>
    <x v="0"/>
    <x v="0"/>
    <x v="2"/>
    <x v="230"/>
    <x v="0"/>
    <x v="0"/>
    <s v="Tesseramento"/>
    <x v="1"/>
    <x v="3"/>
    <x v="0"/>
    <m/>
  </r>
  <r>
    <n v="162057"/>
    <x v="0"/>
    <x v="0"/>
    <x v="0"/>
    <x v="0"/>
    <x v="2"/>
    <x v="230"/>
    <x v="0"/>
    <x v="0"/>
    <s v="Tesseramento"/>
    <x v="1"/>
    <x v="0"/>
    <x v="0"/>
    <m/>
  </r>
  <r>
    <n v="128639"/>
    <x v="0"/>
    <x v="0"/>
    <x v="0"/>
    <x v="0"/>
    <x v="2"/>
    <x v="230"/>
    <x v="0"/>
    <x v="0"/>
    <s v="Tesseramento"/>
    <x v="1"/>
    <x v="1"/>
    <x v="0"/>
    <m/>
  </r>
  <r>
    <n v="128638"/>
    <x v="0"/>
    <x v="0"/>
    <x v="0"/>
    <x v="0"/>
    <x v="2"/>
    <x v="230"/>
    <x v="0"/>
    <x v="0"/>
    <s v="Tesseramento"/>
    <x v="1"/>
    <x v="1"/>
    <x v="0"/>
    <m/>
  </r>
  <r>
    <n v="113520"/>
    <x v="0"/>
    <x v="0"/>
    <x v="0"/>
    <x v="0"/>
    <x v="2"/>
    <x v="230"/>
    <x v="0"/>
    <x v="0"/>
    <s v="Tesseramento"/>
    <x v="1"/>
    <x v="0"/>
    <x v="0"/>
    <m/>
  </r>
  <r>
    <n v="133883"/>
    <x v="0"/>
    <x v="0"/>
    <x v="0"/>
    <x v="0"/>
    <x v="2"/>
    <x v="230"/>
    <x v="0"/>
    <x v="0"/>
    <s v="Tesseramento"/>
    <x v="1"/>
    <x v="0"/>
    <x v="0"/>
    <m/>
  </r>
  <r>
    <n v="156843"/>
    <x v="1"/>
    <x v="0"/>
    <x v="0"/>
    <x v="0"/>
    <x v="2"/>
    <x v="230"/>
    <x v="0"/>
    <x v="0"/>
    <s v="Tesseramento"/>
    <x v="1"/>
    <x v="6"/>
    <x v="0"/>
    <s v="B"/>
  </r>
  <r>
    <n v="133594"/>
    <x v="0"/>
    <x v="0"/>
    <x v="0"/>
    <x v="0"/>
    <x v="2"/>
    <x v="230"/>
    <x v="0"/>
    <x v="1"/>
    <s v="Tesseramento"/>
    <x v="1"/>
    <x v="3"/>
    <x v="0"/>
    <m/>
  </r>
  <r>
    <n v="229820"/>
    <x v="0"/>
    <x v="0"/>
    <x v="0"/>
    <x v="1"/>
    <x v="2"/>
    <x v="230"/>
    <x v="0"/>
    <x v="0"/>
    <s v="Tesseramento"/>
    <x v="1"/>
    <x v="0"/>
    <x v="0"/>
    <m/>
  </r>
  <r>
    <n v="82214"/>
    <x v="0"/>
    <x v="0"/>
    <x v="0"/>
    <x v="4"/>
    <x v="2"/>
    <x v="230"/>
    <x v="0"/>
    <x v="0"/>
    <s v="Tesseramento"/>
    <x v="1"/>
    <x v="3"/>
    <x v="0"/>
    <m/>
  </r>
  <r>
    <n v="83275"/>
    <x v="0"/>
    <x v="0"/>
    <x v="0"/>
    <x v="4"/>
    <x v="2"/>
    <x v="230"/>
    <x v="0"/>
    <x v="0"/>
    <s v="Tesseramento"/>
    <x v="1"/>
    <x v="3"/>
    <x v="0"/>
    <m/>
  </r>
  <r>
    <n v="230616"/>
    <x v="0"/>
    <x v="0"/>
    <x v="0"/>
    <x v="0"/>
    <x v="2"/>
    <x v="230"/>
    <x v="0"/>
    <x v="0"/>
    <s v="Tesseramento"/>
    <x v="1"/>
    <x v="0"/>
    <x v="0"/>
    <m/>
  </r>
  <r>
    <n v="66752"/>
    <x v="0"/>
    <x v="0"/>
    <x v="0"/>
    <x v="0"/>
    <x v="2"/>
    <x v="230"/>
    <x v="0"/>
    <x v="0"/>
    <s v="Tesseramento"/>
    <x v="1"/>
    <x v="4"/>
    <x v="0"/>
    <m/>
  </r>
  <r>
    <n v="81698"/>
    <x v="0"/>
    <x v="0"/>
    <x v="0"/>
    <x v="0"/>
    <x v="2"/>
    <x v="230"/>
    <x v="0"/>
    <x v="1"/>
    <s v="Tesseramento"/>
    <x v="1"/>
    <x v="4"/>
    <x v="0"/>
    <m/>
  </r>
  <r>
    <n v="62041"/>
    <x v="0"/>
    <x v="0"/>
    <x v="0"/>
    <x v="0"/>
    <x v="2"/>
    <x v="230"/>
    <x v="0"/>
    <x v="0"/>
    <s v="Tesseramento"/>
    <x v="1"/>
    <x v="0"/>
    <x v="0"/>
    <m/>
  </r>
  <r>
    <n v="233094"/>
    <x v="0"/>
    <x v="0"/>
    <x v="0"/>
    <x v="0"/>
    <x v="11"/>
    <x v="152"/>
    <x v="0"/>
    <x v="0"/>
    <s v="Tesseramento"/>
    <x v="1"/>
    <x v="1"/>
    <x v="0"/>
    <m/>
  </r>
  <r>
    <n v="58563"/>
    <x v="0"/>
    <x v="0"/>
    <x v="0"/>
    <x v="0"/>
    <x v="2"/>
    <x v="230"/>
    <x v="0"/>
    <x v="0"/>
    <s v="Tesseramento"/>
    <x v="1"/>
    <x v="0"/>
    <x v="0"/>
    <m/>
  </r>
  <r>
    <n v="68924"/>
    <x v="0"/>
    <x v="0"/>
    <x v="0"/>
    <x v="0"/>
    <x v="2"/>
    <x v="230"/>
    <x v="0"/>
    <x v="0"/>
    <s v="Tesseramento"/>
    <x v="1"/>
    <x v="4"/>
    <x v="0"/>
    <m/>
  </r>
  <r>
    <n v="201043"/>
    <x v="1"/>
    <x v="0"/>
    <x v="0"/>
    <x v="1"/>
    <x v="2"/>
    <x v="230"/>
    <x v="0"/>
    <x v="0"/>
    <s v="Tesseramento"/>
    <x v="1"/>
    <x v="7"/>
    <x v="0"/>
    <m/>
  </r>
  <r>
    <n v="113522"/>
    <x v="0"/>
    <x v="0"/>
    <x v="0"/>
    <x v="1"/>
    <x v="2"/>
    <x v="230"/>
    <x v="0"/>
    <x v="1"/>
    <s v="Tesseramento"/>
    <x v="1"/>
    <x v="0"/>
    <x v="0"/>
    <m/>
  </r>
  <r>
    <n v="162384"/>
    <x v="0"/>
    <x v="0"/>
    <x v="0"/>
    <x v="0"/>
    <x v="2"/>
    <x v="230"/>
    <x v="0"/>
    <x v="0"/>
    <s v="Tesseramento"/>
    <x v="1"/>
    <x v="3"/>
    <x v="0"/>
    <m/>
  </r>
  <r>
    <n v="128590"/>
    <x v="0"/>
    <x v="0"/>
    <x v="2"/>
    <x v="0"/>
    <x v="2"/>
    <x v="230"/>
    <x v="0"/>
    <x v="0"/>
    <s v="Tesseramento"/>
    <x v="1"/>
    <x v="4"/>
    <x v="0"/>
    <m/>
  </r>
  <r>
    <n v="143262"/>
    <x v="0"/>
    <x v="0"/>
    <x v="2"/>
    <x v="0"/>
    <x v="11"/>
    <x v="152"/>
    <x v="0"/>
    <x v="0"/>
    <s v="Tesseramento"/>
    <x v="1"/>
    <x v="0"/>
    <x v="0"/>
    <m/>
  </r>
  <r>
    <n v="51173"/>
    <x v="0"/>
    <x v="0"/>
    <x v="0"/>
    <x v="0"/>
    <x v="4"/>
    <x v="52"/>
    <x v="0"/>
    <x v="0"/>
    <s v="Tesseramento"/>
    <x v="1"/>
    <x v="3"/>
    <x v="0"/>
    <m/>
  </r>
  <r>
    <n v="31074"/>
    <x v="0"/>
    <x v="0"/>
    <x v="0"/>
    <x v="0"/>
    <x v="4"/>
    <x v="52"/>
    <x v="0"/>
    <x v="0"/>
    <s v="Tesseramento"/>
    <x v="1"/>
    <x v="3"/>
    <x v="0"/>
    <m/>
  </r>
  <r>
    <n v="168805"/>
    <x v="0"/>
    <x v="0"/>
    <x v="0"/>
    <x v="1"/>
    <x v="4"/>
    <x v="52"/>
    <x v="0"/>
    <x v="1"/>
    <s v="Tesseramento"/>
    <x v="1"/>
    <x v="3"/>
    <x v="0"/>
    <m/>
  </r>
  <r>
    <n v="236069"/>
    <x v="0"/>
    <x v="1"/>
    <x v="1"/>
    <x v="1"/>
    <x v="11"/>
    <x v="174"/>
    <x v="0"/>
    <x v="1"/>
    <s v="Tesseramento"/>
    <x v="3"/>
    <x v="0"/>
    <x v="0"/>
    <m/>
  </r>
  <r>
    <n v="101502"/>
    <x v="0"/>
    <x v="0"/>
    <x v="0"/>
    <x v="0"/>
    <x v="7"/>
    <x v="231"/>
    <x v="0"/>
    <x v="0"/>
    <s v="Tesseramento"/>
    <x v="1"/>
    <x v="0"/>
    <x v="0"/>
    <m/>
  </r>
  <r>
    <n v="208790"/>
    <x v="0"/>
    <x v="0"/>
    <x v="0"/>
    <x v="1"/>
    <x v="7"/>
    <x v="231"/>
    <x v="0"/>
    <x v="0"/>
    <s v="Tesseramento"/>
    <x v="1"/>
    <x v="4"/>
    <x v="0"/>
    <m/>
  </r>
  <r>
    <n v="30896"/>
    <x v="0"/>
    <x v="0"/>
    <x v="0"/>
    <x v="0"/>
    <x v="7"/>
    <x v="231"/>
    <x v="0"/>
    <x v="0"/>
    <s v="Tesseramento"/>
    <x v="1"/>
    <x v="4"/>
    <x v="0"/>
    <m/>
  </r>
  <r>
    <n v="30915"/>
    <x v="0"/>
    <x v="0"/>
    <x v="0"/>
    <x v="0"/>
    <x v="7"/>
    <x v="231"/>
    <x v="0"/>
    <x v="0"/>
    <s v="Tesseramento"/>
    <x v="1"/>
    <x v="4"/>
    <x v="0"/>
    <m/>
  </r>
  <r>
    <n v="23651"/>
    <x v="0"/>
    <x v="0"/>
    <x v="0"/>
    <x v="0"/>
    <x v="7"/>
    <x v="231"/>
    <x v="0"/>
    <x v="0"/>
    <s v="Tesseramento"/>
    <x v="1"/>
    <x v="1"/>
    <x v="0"/>
    <m/>
  </r>
  <r>
    <n v="16942"/>
    <x v="0"/>
    <x v="0"/>
    <x v="0"/>
    <x v="0"/>
    <x v="7"/>
    <x v="231"/>
    <x v="0"/>
    <x v="0"/>
    <s v="Tesseramento"/>
    <x v="1"/>
    <x v="3"/>
    <x v="0"/>
    <m/>
  </r>
  <r>
    <n v="183491"/>
    <x v="0"/>
    <x v="0"/>
    <x v="0"/>
    <x v="0"/>
    <x v="7"/>
    <x v="231"/>
    <x v="0"/>
    <x v="0"/>
    <s v="Tesseramento"/>
    <x v="1"/>
    <x v="0"/>
    <x v="0"/>
    <m/>
  </r>
  <r>
    <n v="136184"/>
    <x v="0"/>
    <x v="0"/>
    <x v="0"/>
    <x v="0"/>
    <x v="7"/>
    <x v="231"/>
    <x v="0"/>
    <x v="0"/>
    <s v="Tesseramento"/>
    <x v="1"/>
    <x v="0"/>
    <x v="0"/>
    <m/>
  </r>
  <r>
    <n v="212983"/>
    <x v="0"/>
    <x v="0"/>
    <x v="0"/>
    <x v="0"/>
    <x v="8"/>
    <x v="13"/>
    <x v="0"/>
    <x v="0"/>
    <s v="Tesseramento"/>
    <x v="0"/>
    <x v="3"/>
    <x v="0"/>
    <m/>
  </r>
  <r>
    <n v="41380"/>
    <x v="0"/>
    <x v="0"/>
    <x v="0"/>
    <x v="0"/>
    <x v="7"/>
    <x v="231"/>
    <x v="0"/>
    <x v="0"/>
    <s v="Tesseramento"/>
    <x v="1"/>
    <x v="4"/>
    <x v="0"/>
    <m/>
  </r>
  <r>
    <n v="40418"/>
    <x v="0"/>
    <x v="0"/>
    <x v="0"/>
    <x v="0"/>
    <x v="7"/>
    <x v="231"/>
    <x v="0"/>
    <x v="0"/>
    <s v="Tesseramento"/>
    <x v="1"/>
    <x v="4"/>
    <x v="0"/>
    <m/>
  </r>
  <r>
    <n v="77762"/>
    <x v="0"/>
    <x v="0"/>
    <x v="0"/>
    <x v="0"/>
    <x v="7"/>
    <x v="231"/>
    <x v="0"/>
    <x v="0"/>
    <s v="Tesseramento"/>
    <x v="1"/>
    <x v="3"/>
    <x v="0"/>
    <m/>
  </r>
  <r>
    <n v="54865"/>
    <x v="0"/>
    <x v="0"/>
    <x v="0"/>
    <x v="0"/>
    <x v="7"/>
    <x v="231"/>
    <x v="0"/>
    <x v="1"/>
    <s v="Tesseramento"/>
    <x v="1"/>
    <x v="4"/>
    <x v="0"/>
    <m/>
  </r>
  <r>
    <n v="107587"/>
    <x v="0"/>
    <x v="0"/>
    <x v="0"/>
    <x v="0"/>
    <x v="7"/>
    <x v="231"/>
    <x v="0"/>
    <x v="0"/>
    <s v="Tesseramento"/>
    <x v="1"/>
    <x v="0"/>
    <x v="0"/>
    <m/>
  </r>
  <r>
    <n v="90309"/>
    <x v="0"/>
    <x v="0"/>
    <x v="0"/>
    <x v="1"/>
    <x v="7"/>
    <x v="231"/>
    <x v="0"/>
    <x v="0"/>
    <s v="Tesseramento"/>
    <x v="1"/>
    <x v="3"/>
    <x v="0"/>
    <m/>
  </r>
  <r>
    <n v="127776"/>
    <x v="0"/>
    <x v="0"/>
    <x v="0"/>
    <x v="0"/>
    <x v="7"/>
    <x v="231"/>
    <x v="0"/>
    <x v="0"/>
    <s v="Tesseramento"/>
    <x v="1"/>
    <x v="0"/>
    <x v="0"/>
    <m/>
  </r>
  <r>
    <n v="101514"/>
    <x v="0"/>
    <x v="0"/>
    <x v="0"/>
    <x v="0"/>
    <x v="7"/>
    <x v="231"/>
    <x v="0"/>
    <x v="0"/>
    <s v="Tesseramento"/>
    <x v="1"/>
    <x v="0"/>
    <x v="0"/>
    <m/>
  </r>
  <r>
    <n v="223607"/>
    <x v="0"/>
    <x v="0"/>
    <x v="0"/>
    <x v="0"/>
    <x v="7"/>
    <x v="231"/>
    <x v="0"/>
    <x v="0"/>
    <s v="Tesseramento"/>
    <x v="1"/>
    <x v="0"/>
    <x v="0"/>
    <m/>
  </r>
  <r>
    <n v="17030"/>
    <x v="0"/>
    <x v="0"/>
    <x v="0"/>
    <x v="0"/>
    <x v="7"/>
    <x v="231"/>
    <x v="0"/>
    <x v="0"/>
    <s v="Tesseramento"/>
    <x v="1"/>
    <x v="3"/>
    <x v="0"/>
    <m/>
  </r>
  <r>
    <n v="133364"/>
    <x v="0"/>
    <x v="0"/>
    <x v="0"/>
    <x v="0"/>
    <x v="2"/>
    <x v="230"/>
    <x v="0"/>
    <x v="1"/>
    <s v="Tesseramento"/>
    <x v="1"/>
    <x v="0"/>
    <x v="0"/>
    <m/>
  </r>
  <r>
    <n v="223851"/>
    <x v="1"/>
    <x v="0"/>
    <x v="0"/>
    <x v="2"/>
    <x v="8"/>
    <x v="13"/>
    <x v="0"/>
    <x v="0"/>
    <s v="Tesseramento"/>
    <x v="0"/>
    <x v="5"/>
    <x v="0"/>
    <m/>
  </r>
  <r>
    <n v="218041"/>
    <x v="1"/>
    <x v="0"/>
    <x v="0"/>
    <x v="2"/>
    <x v="8"/>
    <x v="13"/>
    <x v="0"/>
    <x v="0"/>
    <s v="Tesseramento"/>
    <x v="0"/>
    <x v="5"/>
    <x v="0"/>
    <m/>
  </r>
  <r>
    <n v="177209"/>
    <x v="0"/>
    <x v="0"/>
    <x v="0"/>
    <x v="1"/>
    <x v="8"/>
    <x v="13"/>
    <x v="0"/>
    <x v="1"/>
    <s v="Tesseramento"/>
    <x v="0"/>
    <x v="3"/>
    <x v="0"/>
    <m/>
  </r>
  <r>
    <n v="227053"/>
    <x v="0"/>
    <x v="0"/>
    <x v="0"/>
    <x v="1"/>
    <x v="8"/>
    <x v="13"/>
    <x v="0"/>
    <x v="0"/>
    <s v="Tesseramento"/>
    <x v="0"/>
    <x v="0"/>
    <x v="0"/>
    <m/>
  </r>
  <r>
    <n v="227055"/>
    <x v="0"/>
    <x v="0"/>
    <x v="0"/>
    <x v="1"/>
    <x v="8"/>
    <x v="13"/>
    <x v="0"/>
    <x v="0"/>
    <s v="Tesseramento"/>
    <x v="0"/>
    <x v="0"/>
    <x v="0"/>
    <m/>
  </r>
  <r>
    <n v="227054"/>
    <x v="1"/>
    <x v="0"/>
    <x v="0"/>
    <x v="0"/>
    <x v="8"/>
    <x v="13"/>
    <x v="0"/>
    <x v="0"/>
    <s v="Tesseramento"/>
    <x v="0"/>
    <x v="5"/>
    <x v="0"/>
    <s v="B"/>
  </r>
  <r>
    <n v="139493"/>
    <x v="0"/>
    <x v="0"/>
    <x v="0"/>
    <x v="1"/>
    <x v="8"/>
    <x v="13"/>
    <x v="0"/>
    <x v="0"/>
    <s v="Tesseramento"/>
    <x v="0"/>
    <x v="0"/>
    <x v="0"/>
    <m/>
  </r>
  <r>
    <n v="233309"/>
    <x v="0"/>
    <x v="0"/>
    <x v="0"/>
    <x v="2"/>
    <x v="14"/>
    <x v="232"/>
    <x v="0"/>
    <x v="1"/>
    <s v="Tesseramento"/>
    <x v="0"/>
    <x v="4"/>
    <x v="0"/>
    <m/>
  </r>
  <r>
    <n v="109159"/>
    <x v="0"/>
    <x v="0"/>
    <x v="0"/>
    <x v="0"/>
    <x v="10"/>
    <x v="194"/>
    <x v="0"/>
    <x v="0"/>
    <s v="Tesseramento"/>
    <x v="1"/>
    <x v="4"/>
    <x v="0"/>
    <m/>
  </r>
  <r>
    <n v="223707"/>
    <x v="0"/>
    <x v="0"/>
    <x v="0"/>
    <x v="0"/>
    <x v="8"/>
    <x v="13"/>
    <x v="0"/>
    <x v="0"/>
    <s v="Tesseramento"/>
    <x v="0"/>
    <x v="4"/>
    <x v="0"/>
    <m/>
  </r>
  <r>
    <n v="188547"/>
    <x v="0"/>
    <x v="0"/>
    <x v="0"/>
    <x v="1"/>
    <x v="14"/>
    <x v="232"/>
    <x v="0"/>
    <x v="0"/>
    <s v="Tesseramento"/>
    <x v="0"/>
    <x v="0"/>
    <x v="0"/>
    <m/>
  </r>
  <r>
    <n v="232789"/>
    <x v="0"/>
    <x v="0"/>
    <x v="0"/>
    <x v="2"/>
    <x v="14"/>
    <x v="232"/>
    <x v="0"/>
    <x v="0"/>
    <s v="Tesseramento"/>
    <x v="0"/>
    <x v="1"/>
    <x v="0"/>
    <m/>
  </r>
  <r>
    <n v="157516"/>
    <x v="0"/>
    <x v="0"/>
    <x v="0"/>
    <x v="0"/>
    <x v="8"/>
    <x v="13"/>
    <x v="0"/>
    <x v="0"/>
    <s v="Tesseramento"/>
    <x v="0"/>
    <x v="4"/>
    <x v="0"/>
    <m/>
  </r>
  <r>
    <n v="181006"/>
    <x v="0"/>
    <x v="0"/>
    <x v="0"/>
    <x v="1"/>
    <x v="2"/>
    <x v="233"/>
    <x v="0"/>
    <x v="1"/>
    <s v="Tesseramento"/>
    <x v="0"/>
    <x v="4"/>
    <x v="0"/>
    <m/>
  </r>
  <r>
    <n v="49471"/>
    <x v="0"/>
    <x v="0"/>
    <x v="0"/>
    <x v="0"/>
    <x v="2"/>
    <x v="233"/>
    <x v="0"/>
    <x v="1"/>
    <s v="Tesseramento"/>
    <x v="0"/>
    <x v="4"/>
    <x v="0"/>
    <m/>
  </r>
  <r>
    <n v="121548"/>
    <x v="0"/>
    <x v="0"/>
    <x v="0"/>
    <x v="0"/>
    <x v="8"/>
    <x v="13"/>
    <x v="0"/>
    <x v="0"/>
    <s v="Tesseramento"/>
    <x v="0"/>
    <x v="0"/>
    <x v="0"/>
    <m/>
  </r>
  <r>
    <n v="200938"/>
    <x v="0"/>
    <x v="1"/>
    <x v="0"/>
    <x v="1"/>
    <x v="0"/>
    <x v="96"/>
    <x v="0"/>
    <x v="0"/>
    <s v="Tesseramento"/>
    <x v="0"/>
    <x v="0"/>
    <x v="0"/>
    <m/>
  </r>
  <r>
    <n v="204604"/>
    <x v="0"/>
    <x v="0"/>
    <x v="0"/>
    <x v="1"/>
    <x v="8"/>
    <x v="13"/>
    <x v="0"/>
    <x v="0"/>
    <s v="Tesseramento"/>
    <x v="0"/>
    <x v="4"/>
    <x v="0"/>
    <m/>
  </r>
  <r>
    <n v="2510"/>
    <x v="0"/>
    <x v="0"/>
    <x v="0"/>
    <x v="0"/>
    <x v="7"/>
    <x v="11"/>
    <x v="0"/>
    <x v="1"/>
    <s v="Tesseramento"/>
    <x v="1"/>
    <x v="4"/>
    <x v="0"/>
    <m/>
  </r>
  <r>
    <n v="203886"/>
    <x v="1"/>
    <x v="0"/>
    <x v="0"/>
    <x v="3"/>
    <x v="7"/>
    <x v="11"/>
    <x v="0"/>
    <x v="0"/>
    <s v="Tesseramento"/>
    <x v="1"/>
    <x v="5"/>
    <x v="0"/>
    <m/>
  </r>
  <r>
    <n v="210989"/>
    <x v="0"/>
    <x v="0"/>
    <x v="0"/>
    <x v="0"/>
    <x v="7"/>
    <x v="11"/>
    <x v="0"/>
    <x v="0"/>
    <s v="Tesseramento"/>
    <x v="1"/>
    <x v="3"/>
    <x v="0"/>
    <m/>
  </r>
  <r>
    <n v="68520"/>
    <x v="0"/>
    <x v="0"/>
    <x v="0"/>
    <x v="0"/>
    <x v="10"/>
    <x v="234"/>
    <x v="0"/>
    <x v="0"/>
    <s v="Tesseramento"/>
    <x v="0"/>
    <x v="4"/>
    <x v="0"/>
    <m/>
  </r>
  <r>
    <n v="77920"/>
    <x v="0"/>
    <x v="0"/>
    <x v="0"/>
    <x v="0"/>
    <x v="10"/>
    <x v="93"/>
    <x v="0"/>
    <x v="0"/>
    <s v="Tesseramento"/>
    <x v="0"/>
    <x v="0"/>
    <x v="0"/>
    <m/>
  </r>
  <r>
    <n v="220537"/>
    <x v="0"/>
    <x v="0"/>
    <x v="0"/>
    <x v="3"/>
    <x v="4"/>
    <x v="235"/>
    <x v="0"/>
    <x v="0"/>
    <s v="Tesseramento"/>
    <x v="0"/>
    <x v="0"/>
    <x v="0"/>
    <m/>
  </r>
  <r>
    <n v="180752"/>
    <x v="0"/>
    <x v="0"/>
    <x v="0"/>
    <x v="0"/>
    <x v="5"/>
    <x v="6"/>
    <x v="0"/>
    <x v="0"/>
    <s v="Tesseramento"/>
    <x v="0"/>
    <x v="0"/>
    <x v="0"/>
    <m/>
  </r>
  <r>
    <n v="116678"/>
    <x v="0"/>
    <x v="0"/>
    <x v="0"/>
    <x v="0"/>
    <x v="5"/>
    <x v="6"/>
    <x v="0"/>
    <x v="1"/>
    <s v="Tesseramento"/>
    <x v="0"/>
    <x v="0"/>
    <x v="0"/>
    <m/>
  </r>
  <r>
    <n v="236218"/>
    <x v="1"/>
    <x v="0"/>
    <x v="1"/>
    <x v="3"/>
    <x v="4"/>
    <x v="236"/>
    <x v="0"/>
    <x v="0"/>
    <s v="Tesseramento"/>
    <x v="1"/>
    <x v="5"/>
    <x v="0"/>
    <m/>
  </r>
  <r>
    <n v="236217"/>
    <x v="1"/>
    <x v="0"/>
    <x v="1"/>
    <x v="1"/>
    <x v="4"/>
    <x v="236"/>
    <x v="0"/>
    <x v="0"/>
    <s v="Tesseramento"/>
    <x v="1"/>
    <x v="5"/>
    <x v="0"/>
    <m/>
  </r>
  <r>
    <n v="121015"/>
    <x v="0"/>
    <x v="0"/>
    <x v="0"/>
    <x v="0"/>
    <x v="5"/>
    <x v="6"/>
    <x v="0"/>
    <x v="0"/>
    <s v="Tesseramento"/>
    <x v="0"/>
    <x v="0"/>
    <x v="0"/>
    <m/>
  </r>
  <r>
    <n v="184992"/>
    <x v="0"/>
    <x v="0"/>
    <x v="0"/>
    <x v="0"/>
    <x v="5"/>
    <x v="6"/>
    <x v="0"/>
    <x v="0"/>
    <s v="Tesseramento"/>
    <x v="0"/>
    <x v="4"/>
    <x v="0"/>
    <m/>
  </r>
  <r>
    <n v="130863"/>
    <x v="0"/>
    <x v="0"/>
    <x v="0"/>
    <x v="0"/>
    <x v="5"/>
    <x v="6"/>
    <x v="0"/>
    <x v="0"/>
    <s v="Tesseramento"/>
    <x v="0"/>
    <x v="0"/>
    <x v="0"/>
    <m/>
  </r>
  <r>
    <n v="210742"/>
    <x v="0"/>
    <x v="0"/>
    <x v="0"/>
    <x v="0"/>
    <x v="7"/>
    <x v="44"/>
    <x v="0"/>
    <x v="0"/>
    <s v="Tesseramento"/>
    <x v="1"/>
    <x v="0"/>
    <x v="0"/>
    <m/>
  </r>
  <r>
    <n v="87761"/>
    <x v="0"/>
    <x v="0"/>
    <x v="0"/>
    <x v="1"/>
    <x v="5"/>
    <x v="6"/>
    <x v="0"/>
    <x v="0"/>
    <s v="Tesseramento"/>
    <x v="0"/>
    <x v="0"/>
    <x v="0"/>
    <m/>
  </r>
  <r>
    <n v="86340"/>
    <x v="0"/>
    <x v="0"/>
    <x v="0"/>
    <x v="1"/>
    <x v="5"/>
    <x v="6"/>
    <x v="0"/>
    <x v="1"/>
    <s v="Tesseramento"/>
    <x v="0"/>
    <x v="3"/>
    <x v="0"/>
    <m/>
  </r>
  <r>
    <n v="145315"/>
    <x v="0"/>
    <x v="0"/>
    <x v="0"/>
    <x v="1"/>
    <x v="5"/>
    <x v="6"/>
    <x v="0"/>
    <x v="1"/>
    <s v="Tesseramento"/>
    <x v="0"/>
    <x v="0"/>
    <x v="0"/>
    <m/>
  </r>
  <r>
    <n v="110284"/>
    <x v="0"/>
    <x v="0"/>
    <x v="0"/>
    <x v="0"/>
    <x v="5"/>
    <x v="6"/>
    <x v="0"/>
    <x v="0"/>
    <s v="Tesseramento"/>
    <x v="0"/>
    <x v="3"/>
    <x v="0"/>
    <m/>
  </r>
  <r>
    <n v="105064"/>
    <x v="0"/>
    <x v="0"/>
    <x v="0"/>
    <x v="0"/>
    <x v="5"/>
    <x v="6"/>
    <x v="0"/>
    <x v="0"/>
    <s v="Tesseramento"/>
    <x v="0"/>
    <x v="0"/>
    <x v="0"/>
    <m/>
  </r>
  <r>
    <n v="214469"/>
    <x v="1"/>
    <x v="0"/>
    <x v="0"/>
    <x v="1"/>
    <x v="8"/>
    <x v="237"/>
    <x v="0"/>
    <x v="1"/>
    <s v="Tesseramento"/>
    <x v="1"/>
    <x v="5"/>
    <x v="0"/>
    <m/>
  </r>
  <r>
    <n v="64371"/>
    <x v="0"/>
    <x v="0"/>
    <x v="0"/>
    <x v="0"/>
    <x v="8"/>
    <x v="237"/>
    <x v="0"/>
    <x v="1"/>
    <s v="Tesseramento"/>
    <x v="1"/>
    <x v="4"/>
    <x v="0"/>
    <m/>
  </r>
  <r>
    <n v="55494"/>
    <x v="0"/>
    <x v="0"/>
    <x v="0"/>
    <x v="0"/>
    <x v="8"/>
    <x v="237"/>
    <x v="0"/>
    <x v="0"/>
    <s v="Tesseramento"/>
    <x v="1"/>
    <x v="3"/>
    <x v="0"/>
    <m/>
  </r>
  <r>
    <n v="202138"/>
    <x v="0"/>
    <x v="0"/>
    <x v="0"/>
    <x v="0"/>
    <x v="8"/>
    <x v="237"/>
    <x v="0"/>
    <x v="0"/>
    <s v="Tesseramento"/>
    <x v="1"/>
    <x v="0"/>
    <x v="0"/>
    <m/>
  </r>
  <r>
    <n v="99373"/>
    <x v="0"/>
    <x v="0"/>
    <x v="0"/>
    <x v="0"/>
    <x v="8"/>
    <x v="237"/>
    <x v="0"/>
    <x v="0"/>
    <s v="Tesseramento"/>
    <x v="1"/>
    <x v="4"/>
    <x v="0"/>
    <m/>
  </r>
  <r>
    <n v="185163"/>
    <x v="1"/>
    <x v="0"/>
    <x v="0"/>
    <x v="1"/>
    <x v="8"/>
    <x v="237"/>
    <x v="0"/>
    <x v="0"/>
    <s v="Tesseramento"/>
    <x v="1"/>
    <x v="5"/>
    <x v="0"/>
    <m/>
  </r>
  <r>
    <n v="2388"/>
    <x v="0"/>
    <x v="0"/>
    <x v="0"/>
    <x v="0"/>
    <x v="8"/>
    <x v="237"/>
    <x v="0"/>
    <x v="0"/>
    <s v="Tesseramento"/>
    <x v="1"/>
    <x v="4"/>
    <x v="0"/>
    <m/>
  </r>
  <r>
    <n v="88124"/>
    <x v="0"/>
    <x v="0"/>
    <x v="0"/>
    <x v="0"/>
    <x v="8"/>
    <x v="237"/>
    <x v="0"/>
    <x v="0"/>
    <s v="Tesseramento"/>
    <x v="1"/>
    <x v="1"/>
    <x v="0"/>
    <m/>
  </r>
  <r>
    <n v="122453"/>
    <x v="0"/>
    <x v="0"/>
    <x v="0"/>
    <x v="0"/>
    <x v="8"/>
    <x v="237"/>
    <x v="0"/>
    <x v="0"/>
    <s v="Tesseramento"/>
    <x v="1"/>
    <x v="0"/>
    <x v="0"/>
    <m/>
  </r>
  <r>
    <n v="194088"/>
    <x v="1"/>
    <x v="0"/>
    <x v="0"/>
    <x v="0"/>
    <x v="8"/>
    <x v="237"/>
    <x v="0"/>
    <x v="0"/>
    <s v="Tesseramento"/>
    <x v="1"/>
    <x v="5"/>
    <x v="0"/>
    <s v="B"/>
  </r>
  <r>
    <n v="159711"/>
    <x v="0"/>
    <x v="0"/>
    <x v="0"/>
    <x v="0"/>
    <x v="8"/>
    <x v="237"/>
    <x v="0"/>
    <x v="0"/>
    <s v="Tesseramento"/>
    <x v="1"/>
    <x v="3"/>
    <x v="0"/>
    <m/>
  </r>
  <r>
    <n v="2408"/>
    <x v="0"/>
    <x v="0"/>
    <x v="0"/>
    <x v="0"/>
    <x v="8"/>
    <x v="237"/>
    <x v="0"/>
    <x v="0"/>
    <s v="Tesseramento"/>
    <x v="1"/>
    <x v="0"/>
    <x v="0"/>
    <m/>
  </r>
  <r>
    <n v="2403"/>
    <x v="0"/>
    <x v="0"/>
    <x v="0"/>
    <x v="0"/>
    <x v="8"/>
    <x v="237"/>
    <x v="0"/>
    <x v="0"/>
    <s v="Tesseramento"/>
    <x v="1"/>
    <x v="0"/>
    <x v="0"/>
    <m/>
  </r>
  <r>
    <n v="14170"/>
    <x v="0"/>
    <x v="0"/>
    <x v="0"/>
    <x v="0"/>
    <x v="8"/>
    <x v="237"/>
    <x v="0"/>
    <x v="0"/>
    <s v="Tesseramento"/>
    <x v="1"/>
    <x v="1"/>
    <x v="0"/>
    <m/>
  </r>
  <r>
    <n v="232468"/>
    <x v="1"/>
    <x v="0"/>
    <x v="0"/>
    <x v="2"/>
    <x v="8"/>
    <x v="237"/>
    <x v="0"/>
    <x v="1"/>
    <s v="Tesseramento"/>
    <x v="1"/>
    <x v="5"/>
    <x v="0"/>
    <m/>
  </r>
  <r>
    <n v="2405"/>
    <x v="0"/>
    <x v="0"/>
    <x v="0"/>
    <x v="0"/>
    <x v="8"/>
    <x v="237"/>
    <x v="0"/>
    <x v="0"/>
    <s v="Tesseramento"/>
    <x v="1"/>
    <x v="0"/>
    <x v="0"/>
    <m/>
  </r>
  <r>
    <n v="203835"/>
    <x v="0"/>
    <x v="0"/>
    <x v="0"/>
    <x v="0"/>
    <x v="8"/>
    <x v="237"/>
    <x v="0"/>
    <x v="0"/>
    <s v="Tesseramento"/>
    <x v="1"/>
    <x v="0"/>
    <x v="0"/>
    <m/>
  </r>
  <r>
    <n v="2417"/>
    <x v="0"/>
    <x v="0"/>
    <x v="0"/>
    <x v="0"/>
    <x v="8"/>
    <x v="237"/>
    <x v="0"/>
    <x v="0"/>
    <s v="Tesseramento"/>
    <x v="1"/>
    <x v="4"/>
    <x v="0"/>
    <m/>
  </r>
  <r>
    <n v="2421"/>
    <x v="0"/>
    <x v="0"/>
    <x v="0"/>
    <x v="0"/>
    <x v="8"/>
    <x v="237"/>
    <x v="0"/>
    <x v="0"/>
    <s v="Tesseramento"/>
    <x v="1"/>
    <x v="0"/>
    <x v="0"/>
    <m/>
  </r>
  <r>
    <n v="96428"/>
    <x v="0"/>
    <x v="0"/>
    <x v="0"/>
    <x v="0"/>
    <x v="8"/>
    <x v="237"/>
    <x v="0"/>
    <x v="0"/>
    <s v="Tesseramento"/>
    <x v="1"/>
    <x v="1"/>
    <x v="0"/>
    <m/>
  </r>
  <r>
    <n v="139480"/>
    <x v="1"/>
    <x v="0"/>
    <x v="0"/>
    <x v="0"/>
    <x v="8"/>
    <x v="237"/>
    <x v="0"/>
    <x v="1"/>
    <s v="Tesseramento"/>
    <x v="1"/>
    <x v="2"/>
    <x v="0"/>
    <m/>
  </r>
  <r>
    <n v="171255"/>
    <x v="0"/>
    <x v="0"/>
    <x v="0"/>
    <x v="0"/>
    <x v="8"/>
    <x v="237"/>
    <x v="0"/>
    <x v="0"/>
    <s v="Tesseramento"/>
    <x v="1"/>
    <x v="0"/>
    <x v="0"/>
    <m/>
  </r>
  <r>
    <n v="2432"/>
    <x v="0"/>
    <x v="0"/>
    <x v="0"/>
    <x v="0"/>
    <x v="8"/>
    <x v="237"/>
    <x v="0"/>
    <x v="1"/>
    <s v="Tesseramento"/>
    <x v="1"/>
    <x v="0"/>
    <x v="0"/>
    <m/>
  </r>
  <r>
    <n v="157772"/>
    <x v="0"/>
    <x v="0"/>
    <x v="0"/>
    <x v="0"/>
    <x v="8"/>
    <x v="237"/>
    <x v="0"/>
    <x v="0"/>
    <s v="Tesseramento"/>
    <x v="1"/>
    <x v="3"/>
    <x v="0"/>
    <m/>
  </r>
  <r>
    <n v="111454"/>
    <x v="0"/>
    <x v="0"/>
    <x v="0"/>
    <x v="0"/>
    <x v="8"/>
    <x v="237"/>
    <x v="0"/>
    <x v="0"/>
    <s v="Tesseramento"/>
    <x v="1"/>
    <x v="4"/>
    <x v="0"/>
    <m/>
  </r>
  <r>
    <n v="165866"/>
    <x v="1"/>
    <x v="0"/>
    <x v="0"/>
    <x v="0"/>
    <x v="8"/>
    <x v="237"/>
    <x v="0"/>
    <x v="0"/>
    <s v="Tesseramento"/>
    <x v="1"/>
    <x v="5"/>
    <x v="0"/>
    <m/>
  </r>
  <r>
    <n v="109525"/>
    <x v="0"/>
    <x v="0"/>
    <x v="0"/>
    <x v="0"/>
    <x v="8"/>
    <x v="237"/>
    <x v="0"/>
    <x v="1"/>
    <s v="Tesseramento"/>
    <x v="1"/>
    <x v="0"/>
    <x v="0"/>
    <m/>
  </r>
  <r>
    <n v="68180"/>
    <x v="0"/>
    <x v="0"/>
    <x v="0"/>
    <x v="0"/>
    <x v="8"/>
    <x v="237"/>
    <x v="0"/>
    <x v="1"/>
    <s v="Tesseramento"/>
    <x v="1"/>
    <x v="3"/>
    <x v="0"/>
    <m/>
  </r>
  <r>
    <n v="74971"/>
    <x v="0"/>
    <x v="0"/>
    <x v="0"/>
    <x v="0"/>
    <x v="8"/>
    <x v="237"/>
    <x v="0"/>
    <x v="0"/>
    <s v="Tesseramento"/>
    <x v="1"/>
    <x v="1"/>
    <x v="0"/>
    <m/>
  </r>
  <r>
    <n v="2451"/>
    <x v="0"/>
    <x v="0"/>
    <x v="0"/>
    <x v="0"/>
    <x v="8"/>
    <x v="237"/>
    <x v="0"/>
    <x v="1"/>
    <s v="Tesseramento"/>
    <x v="1"/>
    <x v="3"/>
    <x v="0"/>
    <m/>
  </r>
  <r>
    <n v="2452"/>
    <x v="0"/>
    <x v="0"/>
    <x v="0"/>
    <x v="0"/>
    <x v="8"/>
    <x v="237"/>
    <x v="0"/>
    <x v="0"/>
    <s v="Tesseramento"/>
    <x v="1"/>
    <x v="3"/>
    <x v="0"/>
    <m/>
  </r>
  <r>
    <n v="67159"/>
    <x v="0"/>
    <x v="0"/>
    <x v="0"/>
    <x v="0"/>
    <x v="8"/>
    <x v="237"/>
    <x v="0"/>
    <x v="1"/>
    <s v="Tesseramento"/>
    <x v="1"/>
    <x v="4"/>
    <x v="0"/>
    <m/>
  </r>
  <r>
    <n v="115020"/>
    <x v="0"/>
    <x v="0"/>
    <x v="0"/>
    <x v="0"/>
    <x v="8"/>
    <x v="237"/>
    <x v="0"/>
    <x v="0"/>
    <s v="Tesseramento"/>
    <x v="1"/>
    <x v="0"/>
    <x v="0"/>
    <m/>
  </r>
  <r>
    <n v="2454"/>
    <x v="0"/>
    <x v="0"/>
    <x v="0"/>
    <x v="0"/>
    <x v="8"/>
    <x v="237"/>
    <x v="0"/>
    <x v="0"/>
    <s v="Tesseramento"/>
    <x v="1"/>
    <x v="4"/>
    <x v="0"/>
    <m/>
  </r>
  <r>
    <n v="81092"/>
    <x v="0"/>
    <x v="0"/>
    <x v="0"/>
    <x v="0"/>
    <x v="8"/>
    <x v="237"/>
    <x v="0"/>
    <x v="1"/>
    <s v="Tesseramento"/>
    <x v="1"/>
    <x v="3"/>
    <x v="0"/>
    <m/>
  </r>
  <r>
    <n v="111670"/>
    <x v="0"/>
    <x v="0"/>
    <x v="0"/>
    <x v="0"/>
    <x v="8"/>
    <x v="237"/>
    <x v="0"/>
    <x v="1"/>
    <s v="Tesseramento"/>
    <x v="1"/>
    <x v="3"/>
    <x v="0"/>
    <m/>
  </r>
  <r>
    <n v="13731"/>
    <x v="0"/>
    <x v="0"/>
    <x v="0"/>
    <x v="0"/>
    <x v="8"/>
    <x v="237"/>
    <x v="0"/>
    <x v="0"/>
    <s v="Tesseramento"/>
    <x v="1"/>
    <x v="4"/>
    <x v="0"/>
    <m/>
  </r>
  <r>
    <n v="94783"/>
    <x v="0"/>
    <x v="0"/>
    <x v="0"/>
    <x v="0"/>
    <x v="8"/>
    <x v="237"/>
    <x v="0"/>
    <x v="1"/>
    <s v="Tesseramento"/>
    <x v="1"/>
    <x v="0"/>
    <x v="0"/>
    <m/>
  </r>
  <r>
    <n v="203485"/>
    <x v="0"/>
    <x v="0"/>
    <x v="0"/>
    <x v="0"/>
    <x v="8"/>
    <x v="237"/>
    <x v="0"/>
    <x v="0"/>
    <s v="Tesseramento"/>
    <x v="1"/>
    <x v="4"/>
    <x v="0"/>
    <m/>
  </r>
  <r>
    <n v="35512"/>
    <x v="0"/>
    <x v="0"/>
    <x v="0"/>
    <x v="0"/>
    <x v="8"/>
    <x v="237"/>
    <x v="0"/>
    <x v="0"/>
    <s v="Tesseramento"/>
    <x v="1"/>
    <x v="4"/>
    <x v="0"/>
    <m/>
  </r>
  <r>
    <n v="35516"/>
    <x v="0"/>
    <x v="0"/>
    <x v="0"/>
    <x v="0"/>
    <x v="8"/>
    <x v="237"/>
    <x v="0"/>
    <x v="0"/>
    <s v="Tesseramento"/>
    <x v="1"/>
    <x v="0"/>
    <x v="0"/>
    <m/>
  </r>
  <r>
    <n v="105613"/>
    <x v="0"/>
    <x v="0"/>
    <x v="0"/>
    <x v="0"/>
    <x v="8"/>
    <x v="237"/>
    <x v="0"/>
    <x v="0"/>
    <s v="Tesseramento"/>
    <x v="1"/>
    <x v="4"/>
    <x v="0"/>
    <m/>
  </r>
  <r>
    <n v="17060"/>
    <x v="0"/>
    <x v="0"/>
    <x v="0"/>
    <x v="0"/>
    <x v="8"/>
    <x v="237"/>
    <x v="0"/>
    <x v="0"/>
    <s v="Tesseramento"/>
    <x v="1"/>
    <x v="4"/>
    <x v="0"/>
    <m/>
  </r>
  <r>
    <n v="2994"/>
    <x v="0"/>
    <x v="0"/>
    <x v="0"/>
    <x v="0"/>
    <x v="8"/>
    <x v="237"/>
    <x v="0"/>
    <x v="1"/>
    <s v="Tesseramento"/>
    <x v="1"/>
    <x v="4"/>
    <x v="0"/>
    <m/>
  </r>
  <r>
    <n v="2492"/>
    <x v="0"/>
    <x v="0"/>
    <x v="0"/>
    <x v="0"/>
    <x v="8"/>
    <x v="237"/>
    <x v="0"/>
    <x v="1"/>
    <s v="Tesseramento"/>
    <x v="1"/>
    <x v="0"/>
    <x v="0"/>
    <m/>
  </r>
  <r>
    <n v="2494"/>
    <x v="0"/>
    <x v="0"/>
    <x v="0"/>
    <x v="0"/>
    <x v="8"/>
    <x v="237"/>
    <x v="0"/>
    <x v="0"/>
    <s v="Tesseramento"/>
    <x v="1"/>
    <x v="4"/>
    <x v="0"/>
    <m/>
  </r>
  <r>
    <n v="67162"/>
    <x v="0"/>
    <x v="0"/>
    <x v="0"/>
    <x v="0"/>
    <x v="8"/>
    <x v="237"/>
    <x v="0"/>
    <x v="1"/>
    <s v="Tesseramento"/>
    <x v="1"/>
    <x v="4"/>
    <x v="0"/>
    <m/>
  </r>
  <r>
    <n v="83857"/>
    <x v="0"/>
    <x v="0"/>
    <x v="0"/>
    <x v="0"/>
    <x v="8"/>
    <x v="237"/>
    <x v="0"/>
    <x v="1"/>
    <s v="Tesseramento"/>
    <x v="1"/>
    <x v="3"/>
    <x v="0"/>
    <m/>
  </r>
  <r>
    <n v="67163"/>
    <x v="0"/>
    <x v="0"/>
    <x v="0"/>
    <x v="0"/>
    <x v="8"/>
    <x v="237"/>
    <x v="0"/>
    <x v="0"/>
    <s v="Tesseramento"/>
    <x v="1"/>
    <x v="0"/>
    <x v="0"/>
    <m/>
  </r>
  <r>
    <n v="59123"/>
    <x v="0"/>
    <x v="0"/>
    <x v="0"/>
    <x v="0"/>
    <x v="8"/>
    <x v="237"/>
    <x v="0"/>
    <x v="0"/>
    <s v="Tesseramento"/>
    <x v="1"/>
    <x v="4"/>
    <x v="0"/>
    <m/>
  </r>
  <r>
    <n v="2712"/>
    <x v="0"/>
    <x v="0"/>
    <x v="0"/>
    <x v="0"/>
    <x v="8"/>
    <x v="237"/>
    <x v="0"/>
    <x v="1"/>
    <s v="Tesseramento"/>
    <x v="1"/>
    <x v="4"/>
    <x v="0"/>
    <m/>
  </r>
  <r>
    <n v="2578"/>
    <x v="0"/>
    <x v="0"/>
    <x v="0"/>
    <x v="0"/>
    <x v="8"/>
    <x v="237"/>
    <x v="0"/>
    <x v="1"/>
    <s v="Tesseramento"/>
    <x v="1"/>
    <x v="4"/>
    <x v="0"/>
    <m/>
  </r>
  <r>
    <n v="2518"/>
    <x v="0"/>
    <x v="0"/>
    <x v="0"/>
    <x v="0"/>
    <x v="8"/>
    <x v="237"/>
    <x v="0"/>
    <x v="0"/>
    <s v="Tesseramento"/>
    <x v="1"/>
    <x v="3"/>
    <x v="0"/>
    <m/>
  </r>
  <r>
    <n v="74997"/>
    <x v="0"/>
    <x v="0"/>
    <x v="0"/>
    <x v="0"/>
    <x v="8"/>
    <x v="237"/>
    <x v="0"/>
    <x v="0"/>
    <s v="Tesseramento"/>
    <x v="1"/>
    <x v="1"/>
    <x v="0"/>
    <m/>
  </r>
  <r>
    <n v="2521"/>
    <x v="0"/>
    <x v="0"/>
    <x v="0"/>
    <x v="0"/>
    <x v="8"/>
    <x v="237"/>
    <x v="0"/>
    <x v="0"/>
    <s v="Tesseramento"/>
    <x v="1"/>
    <x v="4"/>
    <x v="0"/>
    <m/>
  </r>
  <r>
    <n v="2528"/>
    <x v="0"/>
    <x v="0"/>
    <x v="0"/>
    <x v="0"/>
    <x v="8"/>
    <x v="237"/>
    <x v="0"/>
    <x v="0"/>
    <s v="Tesseramento"/>
    <x v="1"/>
    <x v="3"/>
    <x v="0"/>
    <m/>
  </r>
  <r>
    <n v="236245"/>
    <x v="0"/>
    <x v="0"/>
    <x v="1"/>
    <x v="1"/>
    <x v="7"/>
    <x v="137"/>
    <x v="0"/>
    <x v="1"/>
    <s v="Tesseramento"/>
    <x v="3"/>
    <x v="4"/>
    <x v="0"/>
    <m/>
  </r>
  <r>
    <n v="67165"/>
    <x v="0"/>
    <x v="0"/>
    <x v="0"/>
    <x v="0"/>
    <x v="8"/>
    <x v="237"/>
    <x v="0"/>
    <x v="0"/>
    <s v="Tesseramento"/>
    <x v="1"/>
    <x v="3"/>
    <x v="0"/>
    <m/>
  </r>
  <r>
    <n v="2530"/>
    <x v="0"/>
    <x v="0"/>
    <x v="0"/>
    <x v="0"/>
    <x v="8"/>
    <x v="237"/>
    <x v="0"/>
    <x v="0"/>
    <s v="Tesseramento"/>
    <x v="1"/>
    <x v="4"/>
    <x v="0"/>
    <m/>
  </r>
  <r>
    <n v="32240"/>
    <x v="0"/>
    <x v="0"/>
    <x v="0"/>
    <x v="0"/>
    <x v="8"/>
    <x v="237"/>
    <x v="0"/>
    <x v="0"/>
    <s v="Tesseramento"/>
    <x v="1"/>
    <x v="1"/>
    <x v="0"/>
    <m/>
  </r>
  <r>
    <n v="194089"/>
    <x v="1"/>
    <x v="0"/>
    <x v="0"/>
    <x v="0"/>
    <x v="8"/>
    <x v="237"/>
    <x v="0"/>
    <x v="0"/>
    <s v="Tesseramento"/>
    <x v="1"/>
    <x v="5"/>
    <x v="0"/>
    <m/>
  </r>
  <r>
    <n v="113426"/>
    <x v="0"/>
    <x v="0"/>
    <x v="0"/>
    <x v="0"/>
    <x v="8"/>
    <x v="237"/>
    <x v="0"/>
    <x v="0"/>
    <s v="Tesseramento"/>
    <x v="1"/>
    <x v="0"/>
    <x v="0"/>
    <m/>
  </r>
  <r>
    <n v="216909"/>
    <x v="1"/>
    <x v="0"/>
    <x v="0"/>
    <x v="1"/>
    <x v="8"/>
    <x v="237"/>
    <x v="0"/>
    <x v="1"/>
    <s v="Tesseramento"/>
    <x v="1"/>
    <x v="5"/>
    <x v="0"/>
    <m/>
  </r>
  <r>
    <n v="2531"/>
    <x v="0"/>
    <x v="0"/>
    <x v="0"/>
    <x v="0"/>
    <x v="8"/>
    <x v="237"/>
    <x v="0"/>
    <x v="0"/>
    <s v="Tesseramento"/>
    <x v="1"/>
    <x v="4"/>
    <x v="0"/>
    <m/>
  </r>
  <r>
    <n v="80968"/>
    <x v="0"/>
    <x v="0"/>
    <x v="0"/>
    <x v="0"/>
    <x v="8"/>
    <x v="237"/>
    <x v="0"/>
    <x v="1"/>
    <s v="Tesseramento"/>
    <x v="1"/>
    <x v="1"/>
    <x v="0"/>
    <m/>
  </r>
  <r>
    <n v="2534"/>
    <x v="0"/>
    <x v="0"/>
    <x v="0"/>
    <x v="0"/>
    <x v="8"/>
    <x v="237"/>
    <x v="0"/>
    <x v="0"/>
    <s v="Tesseramento"/>
    <x v="1"/>
    <x v="3"/>
    <x v="0"/>
    <m/>
  </r>
  <r>
    <n v="104817"/>
    <x v="0"/>
    <x v="0"/>
    <x v="0"/>
    <x v="0"/>
    <x v="8"/>
    <x v="237"/>
    <x v="0"/>
    <x v="1"/>
    <s v="Tesseramento"/>
    <x v="1"/>
    <x v="3"/>
    <x v="0"/>
    <m/>
  </r>
  <r>
    <n v="82783"/>
    <x v="0"/>
    <x v="0"/>
    <x v="0"/>
    <x v="0"/>
    <x v="8"/>
    <x v="237"/>
    <x v="0"/>
    <x v="0"/>
    <s v="Tesseramento"/>
    <x v="1"/>
    <x v="3"/>
    <x v="0"/>
    <m/>
  </r>
  <r>
    <n v="2541"/>
    <x v="0"/>
    <x v="0"/>
    <x v="0"/>
    <x v="0"/>
    <x v="8"/>
    <x v="237"/>
    <x v="0"/>
    <x v="1"/>
    <s v="Tesseramento"/>
    <x v="1"/>
    <x v="0"/>
    <x v="0"/>
    <m/>
  </r>
  <r>
    <n v="2540"/>
    <x v="0"/>
    <x v="0"/>
    <x v="0"/>
    <x v="0"/>
    <x v="8"/>
    <x v="237"/>
    <x v="0"/>
    <x v="0"/>
    <s v="Tesseramento"/>
    <x v="1"/>
    <x v="0"/>
    <x v="0"/>
    <m/>
  </r>
  <r>
    <n v="233136"/>
    <x v="1"/>
    <x v="0"/>
    <x v="0"/>
    <x v="2"/>
    <x v="8"/>
    <x v="237"/>
    <x v="0"/>
    <x v="1"/>
    <s v="Tesseramento"/>
    <x v="1"/>
    <x v="5"/>
    <x v="0"/>
    <m/>
  </r>
  <r>
    <n v="2539"/>
    <x v="0"/>
    <x v="0"/>
    <x v="0"/>
    <x v="0"/>
    <x v="8"/>
    <x v="237"/>
    <x v="0"/>
    <x v="0"/>
    <s v="Tesseramento"/>
    <x v="1"/>
    <x v="4"/>
    <x v="0"/>
    <m/>
  </r>
  <r>
    <n v="105616"/>
    <x v="0"/>
    <x v="0"/>
    <x v="0"/>
    <x v="0"/>
    <x v="8"/>
    <x v="237"/>
    <x v="0"/>
    <x v="0"/>
    <s v="Tesseramento"/>
    <x v="1"/>
    <x v="3"/>
    <x v="0"/>
    <m/>
  </r>
  <r>
    <n v="178233"/>
    <x v="0"/>
    <x v="0"/>
    <x v="0"/>
    <x v="0"/>
    <x v="8"/>
    <x v="237"/>
    <x v="0"/>
    <x v="0"/>
    <s v="Tesseramento"/>
    <x v="1"/>
    <x v="3"/>
    <x v="0"/>
    <m/>
  </r>
  <r>
    <n v="182166"/>
    <x v="0"/>
    <x v="0"/>
    <x v="0"/>
    <x v="0"/>
    <x v="8"/>
    <x v="237"/>
    <x v="0"/>
    <x v="0"/>
    <s v="Tesseramento"/>
    <x v="1"/>
    <x v="1"/>
    <x v="0"/>
    <m/>
  </r>
  <r>
    <n v="39553"/>
    <x v="0"/>
    <x v="0"/>
    <x v="0"/>
    <x v="0"/>
    <x v="8"/>
    <x v="237"/>
    <x v="0"/>
    <x v="0"/>
    <s v="Tesseramento"/>
    <x v="1"/>
    <x v="4"/>
    <x v="0"/>
    <m/>
  </r>
  <r>
    <n v="50745"/>
    <x v="0"/>
    <x v="0"/>
    <x v="0"/>
    <x v="0"/>
    <x v="8"/>
    <x v="237"/>
    <x v="0"/>
    <x v="0"/>
    <s v="Tesseramento"/>
    <x v="1"/>
    <x v="4"/>
    <x v="0"/>
    <m/>
  </r>
  <r>
    <n v="159713"/>
    <x v="0"/>
    <x v="0"/>
    <x v="0"/>
    <x v="0"/>
    <x v="8"/>
    <x v="237"/>
    <x v="0"/>
    <x v="0"/>
    <s v="Tesseramento"/>
    <x v="1"/>
    <x v="3"/>
    <x v="0"/>
    <m/>
  </r>
  <r>
    <n v="74989"/>
    <x v="0"/>
    <x v="0"/>
    <x v="0"/>
    <x v="0"/>
    <x v="8"/>
    <x v="237"/>
    <x v="0"/>
    <x v="1"/>
    <s v="Tesseramento"/>
    <x v="1"/>
    <x v="4"/>
    <x v="0"/>
    <m/>
  </r>
  <r>
    <n v="40031"/>
    <x v="0"/>
    <x v="0"/>
    <x v="0"/>
    <x v="0"/>
    <x v="8"/>
    <x v="237"/>
    <x v="0"/>
    <x v="1"/>
    <s v="Tesseramento"/>
    <x v="1"/>
    <x v="4"/>
    <x v="0"/>
    <m/>
  </r>
  <r>
    <n v="2556"/>
    <x v="0"/>
    <x v="0"/>
    <x v="0"/>
    <x v="0"/>
    <x v="8"/>
    <x v="237"/>
    <x v="0"/>
    <x v="0"/>
    <s v="Tesseramento"/>
    <x v="1"/>
    <x v="4"/>
    <x v="0"/>
    <m/>
  </r>
  <r>
    <n v="39555"/>
    <x v="0"/>
    <x v="0"/>
    <x v="0"/>
    <x v="0"/>
    <x v="8"/>
    <x v="237"/>
    <x v="0"/>
    <x v="0"/>
    <s v="Tesseramento"/>
    <x v="1"/>
    <x v="3"/>
    <x v="0"/>
    <m/>
  </r>
  <r>
    <n v="201540"/>
    <x v="0"/>
    <x v="0"/>
    <x v="0"/>
    <x v="1"/>
    <x v="8"/>
    <x v="237"/>
    <x v="0"/>
    <x v="1"/>
    <s v="Tesseramento"/>
    <x v="1"/>
    <x v="3"/>
    <x v="0"/>
    <m/>
  </r>
  <r>
    <n v="158500"/>
    <x v="0"/>
    <x v="0"/>
    <x v="0"/>
    <x v="0"/>
    <x v="8"/>
    <x v="237"/>
    <x v="0"/>
    <x v="0"/>
    <s v="Tesseramento"/>
    <x v="1"/>
    <x v="4"/>
    <x v="0"/>
    <m/>
  </r>
  <r>
    <n v="204457"/>
    <x v="1"/>
    <x v="0"/>
    <x v="0"/>
    <x v="0"/>
    <x v="8"/>
    <x v="237"/>
    <x v="0"/>
    <x v="0"/>
    <s v="Tesseramento"/>
    <x v="1"/>
    <x v="5"/>
    <x v="0"/>
    <s v="B"/>
  </r>
  <r>
    <n v="88127"/>
    <x v="0"/>
    <x v="0"/>
    <x v="0"/>
    <x v="0"/>
    <x v="8"/>
    <x v="237"/>
    <x v="0"/>
    <x v="0"/>
    <s v="Tesseramento"/>
    <x v="1"/>
    <x v="4"/>
    <x v="0"/>
    <m/>
  </r>
  <r>
    <n v="228503"/>
    <x v="1"/>
    <x v="0"/>
    <x v="0"/>
    <x v="3"/>
    <x v="8"/>
    <x v="237"/>
    <x v="0"/>
    <x v="0"/>
    <s v="Tesseramento"/>
    <x v="1"/>
    <x v="5"/>
    <x v="0"/>
    <m/>
  </r>
  <r>
    <n v="99396"/>
    <x v="0"/>
    <x v="0"/>
    <x v="0"/>
    <x v="0"/>
    <x v="8"/>
    <x v="237"/>
    <x v="0"/>
    <x v="0"/>
    <s v="Tesseramento"/>
    <x v="1"/>
    <x v="0"/>
    <x v="0"/>
    <m/>
  </r>
  <r>
    <n v="96504"/>
    <x v="0"/>
    <x v="0"/>
    <x v="0"/>
    <x v="0"/>
    <x v="8"/>
    <x v="237"/>
    <x v="0"/>
    <x v="0"/>
    <s v="Tesseramento"/>
    <x v="1"/>
    <x v="0"/>
    <x v="0"/>
    <m/>
  </r>
  <r>
    <n v="179797"/>
    <x v="1"/>
    <x v="0"/>
    <x v="0"/>
    <x v="1"/>
    <x v="8"/>
    <x v="237"/>
    <x v="0"/>
    <x v="0"/>
    <s v="Tesseramento"/>
    <x v="1"/>
    <x v="5"/>
    <x v="0"/>
    <m/>
  </r>
  <r>
    <n v="2570"/>
    <x v="0"/>
    <x v="0"/>
    <x v="0"/>
    <x v="0"/>
    <x v="8"/>
    <x v="237"/>
    <x v="0"/>
    <x v="0"/>
    <s v="Tesseramento"/>
    <x v="1"/>
    <x v="0"/>
    <x v="0"/>
    <m/>
  </r>
  <r>
    <n v="2572"/>
    <x v="0"/>
    <x v="0"/>
    <x v="0"/>
    <x v="0"/>
    <x v="8"/>
    <x v="237"/>
    <x v="0"/>
    <x v="0"/>
    <s v="Tesseramento"/>
    <x v="1"/>
    <x v="4"/>
    <x v="0"/>
    <m/>
  </r>
  <r>
    <n v="2574"/>
    <x v="0"/>
    <x v="0"/>
    <x v="0"/>
    <x v="1"/>
    <x v="8"/>
    <x v="237"/>
    <x v="0"/>
    <x v="0"/>
    <s v="Tesseramento"/>
    <x v="1"/>
    <x v="0"/>
    <x v="0"/>
    <m/>
  </r>
  <r>
    <n v="2573"/>
    <x v="0"/>
    <x v="0"/>
    <x v="0"/>
    <x v="0"/>
    <x v="8"/>
    <x v="237"/>
    <x v="0"/>
    <x v="0"/>
    <s v="Tesseramento"/>
    <x v="1"/>
    <x v="4"/>
    <x v="0"/>
    <m/>
  </r>
  <r>
    <n v="38741"/>
    <x v="0"/>
    <x v="0"/>
    <x v="0"/>
    <x v="0"/>
    <x v="8"/>
    <x v="237"/>
    <x v="0"/>
    <x v="0"/>
    <s v="Tesseramento"/>
    <x v="1"/>
    <x v="4"/>
    <x v="0"/>
    <m/>
  </r>
  <r>
    <n v="232870"/>
    <x v="1"/>
    <x v="0"/>
    <x v="0"/>
    <x v="2"/>
    <x v="8"/>
    <x v="237"/>
    <x v="0"/>
    <x v="0"/>
    <s v="Tesseramento"/>
    <x v="1"/>
    <x v="5"/>
    <x v="0"/>
    <m/>
  </r>
  <r>
    <n v="2579"/>
    <x v="0"/>
    <x v="0"/>
    <x v="0"/>
    <x v="0"/>
    <x v="8"/>
    <x v="237"/>
    <x v="0"/>
    <x v="0"/>
    <s v="Tesseramento"/>
    <x v="1"/>
    <x v="0"/>
    <x v="0"/>
    <m/>
  </r>
  <r>
    <n v="2580"/>
    <x v="0"/>
    <x v="0"/>
    <x v="0"/>
    <x v="0"/>
    <x v="8"/>
    <x v="237"/>
    <x v="0"/>
    <x v="0"/>
    <s v="Tesseramento"/>
    <x v="1"/>
    <x v="0"/>
    <x v="0"/>
    <m/>
  </r>
  <r>
    <n v="39115"/>
    <x v="0"/>
    <x v="0"/>
    <x v="0"/>
    <x v="0"/>
    <x v="8"/>
    <x v="237"/>
    <x v="0"/>
    <x v="0"/>
    <s v="Tesseramento"/>
    <x v="1"/>
    <x v="4"/>
    <x v="0"/>
    <m/>
  </r>
  <r>
    <n v="86002"/>
    <x v="0"/>
    <x v="0"/>
    <x v="0"/>
    <x v="1"/>
    <x v="8"/>
    <x v="237"/>
    <x v="0"/>
    <x v="0"/>
    <s v="Tesseramento"/>
    <x v="1"/>
    <x v="1"/>
    <x v="0"/>
    <m/>
  </r>
  <r>
    <n v="2585"/>
    <x v="0"/>
    <x v="0"/>
    <x v="0"/>
    <x v="0"/>
    <x v="8"/>
    <x v="237"/>
    <x v="0"/>
    <x v="0"/>
    <s v="Tesseramento"/>
    <x v="1"/>
    <x v="4"/>
    <x v="0"/>
    <m/>
  </r>
  <r>
    <n v="14115"/>
    <x v="0"/>
    <x v="0"/>
    <x v="0"/>
    <x v="2"/>
    <x v="8"/>
    <x v="237"/>
    <x v="0"/>
    <x v="0"/>
    <s v="Tesseramento"/>
    <x v="1"/>
    <x v="3"/>
    <x v="0"/>
    <m/>
  </r>
  <r>
    <n v="107094"/>
    <x v="0"/>
    <x v="0"/>
    <x v="0"/>
    <x v="0"/>
    <x v="8"/>
    <x v="237"/>
    <x v="0"/>
    <x v="1"/>
    <s v="Tesseramento"/>
    <x v="1"/>
    <x v="4"/>
    <x v="0"/>
    <m/>
  </r>
  <r>
    <n v="2587"/>
    <x v="0"/>
    <x v="0"/>
    <x v="0"/>
    <x v="0"/>
    <x v="8"/>
    <x v="237"/>
    <x v="0"/>
    <x v="0"/>
    <s v="Tesseramento"/>
    <x v="1"/>
    <x v="4"/>
    <x v="0"/>
    <m/>
  </r>
  <r>
    <n v="114865"/>
    <x v="0"/>
    <x v="0"/>
    <x v="0"/>
    <x v="1"/>
    <x v="8"/>
    <x v="237"/>
    <x v="0"/>
    <x v="0"/>
    <s v="Tesseramento"/>
    <x v="1"/>
    <x v="1"/>
    <x v="0"/>
    <m/>
  </r>
  <r>
    <n v="49838"/>
    <x v="0"/>
    <x v="0"/>
    <x v="0"/>
    <x v="0"/>
    <x v="8"/>
    <x v="237"/>
    <x v="0"/>
    <x v="1"/>
    <s v="Tesseramento"/>
    <x v="1"/>
    <x v="3"/>
    <x v="0"/>
    <m/>
  </r>
  <r>
    <n v="111672"/>
    <x v="0"/>
    <x v="0"/>
    <x v="0"/>
    <x v="0"/>
    <x v="8"/>
    <x v="237"/>
    <x v="0"/>
    <x v="0"/>
    <s v="Tesseramento"/>
    <x v="1"/>
    <x v="3"/>
    <x v="0"/>
    <m/>
  </r>
  <r>
    <n v="2594"/>
    <x v="0"/>
    <x v="0"/>
    <x v="0"/>
    <x v="0"/>
    <x v="8"/>
    <x v="237"/>
    <x v="0"/>
    <x v="0"/>
    <s v="Tesseramento"/>
    <x v="1"/>
    <x v="4"/>
    <x v="0"/>
    <m/>
  </r>
  <r>
    <n v="199"/>
    <x v="0"/>
    <x v="0"/>
    <x v="0"/>
    <x v="0"/>
    <x v="8"/>
    <x v="237"/>
    <x v="0"/>
    <x v="0"/>
    <s v="Tesseramento"/>
    <x v="1"/>
    <x v="3"/>
    <x v="0"/>
    <m/>
  </r>
  <r>
    <n v="57687"/>
    <x v="0"/>
    <x v="0"/>
    <x v="0"/>
    <x v="0"/>
    <x v="8"/>
    <x v="237"/>
    <x v="0"/>
    <x v="0"/>
    <s v="Tesseramento"/>
    <x v="1"/>
    <x v="4"/>
    <x v="0"/>
    <m/>
  </r>
  <r>
    <n v="76820"/>
    <x v="0"/>
    <x v="0"/>
    <x v="0"/>
    <x v="0"/>
    <x v="8"/>
    <x v="237"/>
    <x v="0"/>
    <x v="0"/>
    <s v="Tesseramento"/>
    <x v="1"/>
    <x v="4"/>
    <x v="0"/>
    <m/>
  </r>
  <r>
    <n v="80953"/>
    <x v="0"/>
    <x v="0"/>
    <x v="0"/>
    <x v="0"/>
    <x v="8"/>
    <x v="237"/>
    <x v="0"/>
    <x v="1"/>
    <s v="Tesseramento"/>
    <x v="1"/>
    <x v="4"/>
    <x v="0"/>
    <m/>
  </r>
  <r>
    <n v="19872"/>
    <x v="0"/>
    <x v="0"/>
    <x v="0"/>
    <x v="0"/>
    <x v="8"/>
    <x v="237"/>
    <x v="0"/>
    <x v="0"/>
    <s v="Tesseramento"/>
    <x v="1"/>
    <x v="4"/>
    <x v="0"/>
    <m/>
  </r>
  <r>
    <n v="74977"/>
    <x v="0"/>
    <x v="0"/>
    <x v="0"/>
    <x v="0"/>
    <x v="8"/>
    <x v="237"/>
    <x v="0"/>
    <x v="1"/>
    <s v="Tesseramento"/>
    <x v="1"/>
    <x v="4"/>
    <x v="0"/>
    <m/>
  </r>
  <r>
    <n v="2605"/>
    <x v="0"/>
    <x v="0"/>
    <x v="0"/>
    <x v="0"/>
    <x v="8"/>
    <x v="237"/>
    <x v="0"/>
    <x v="0"/>
    <s v="Tesseramento"/>
    <x v="1"/>
    <x v="4"/>
    <x v="0"/>
    <m/>
  </r>
  <r>
    <n v="2606"/>
    <x v="0"/>
    <x v="0"/>
    <x v="0"/>
    <x v="0"/>
    <x v="8"/>
    <x v="237"/>
    <x v="0"/>
    <x v="1"/>
    <s v="Tesseramento"/>
    <x v="1"/>
    <x v="3"/>
    <x v="0"/>
    <m/>
  </r>
  <r>
    <n v="178863"/>
    <x v="1"/>
    <x v="0"/>
    <x v="0"/>
    <x v="0"/>
    <x v="8"/>
    <x v="237"/>
    <x v="0"/>
    <x v="1"/>
    <s v="Tesseramento"/>
    <x v="1"/>
    <x v="6"/>
    <x v="0"/>
    <s v="B"/>
  </r>
  <r>
    <n v="35577"/>
    <x v="0"/>
    <x v="0"/>
    <x v="0"/>
    <x v="0"/>
    <x v="8"/>
    <x v="237"/>
    <x v="0"/>
    <x v="0"/>
    <s v="Tesseramento"/>
    <x v="1"/>
    <x v="4"/>
    <x v="0"/>
    <m/>
  </r>
  <r>
    <n v="14125"/>
    <x v="0"/>
    <x v="0"/>
    <x v="0"/>
    <x v="2"/>
    <x v="8"/>
    <x v="237"/>
    <x v="0"/>
    <x v="0"/>
    <s v="Tesseramento"/>
    <x v="1"/>
    <x v="0"/>
    <x v="0"/>
    <m/>
  </r>
  <r>
    <n v="164227"/>
    <x v="1"/>
    <x v="0"/>
    <x v="0"/>
    <x v="0"/>
    <x v="8"/>
    <x v="237"/>
    <x v="0"/>
    <x v="0"/>
    <s v="Tesseramento"/>
    <x v="1"/>
    <x v="5"/>
    <x v="0"/>
    <m/>
  </r>
  <r>
    <n v="216688"/>
    <x v="1"/>
    <x v="0"/>
    <x v="0"/>
    <x v="3"/>
    <x v="8"/>
    <x v="237"/>
    <x v="0"/>
    <x v="1"/>
    <s v="Tesseramento"/>
    <x v="1"/>
    <x v="5"/>
    <x v="0"/>
    <m/>
  </r>
  <r>
    <n v="222809"/>
    <x v="0"/>
    <x v="0"/>
    <x v="0"/>
    <x v="3"/>
    <x v="8"/>
    <x v="237"/>
    <x v="0"/>
    <x v="0"/>
    <s v="Tesseramento"/>
    <x v="1"/>
    <x v="0"/>
    <x v="0"/>
    <m/>
  </r>
  <r>
    <n v="227089"/>
    <x v="1"/>
    <x v="0"/>
    <x v="0"/>
    <x v="3"/>
    <x v="8"/>
    <x v="237"/>
    <x v="0"/>
    <x v="1"/>
    <s v="Tesseramento"/>
    <x v="1"/>
    <x v="5"/>
    <x v="0"/>
    <m/>
  </r>
  <r>
    <n v="227088"/>
    <x v="1"/>
    <x v="0"/>
    <x v="0"/>
    <x v="3"/>
    <x v="8"/>
    <x v="237"/>
    <x v="0"/>
    <x v="0"/>
    <s v="Tesseramento"/>
    <x v="1"/>
    <x v="5"/>
    <x v="0"/>
    <m/>
  </r>
  <r>
    <n v="114866"/>
    <x v="0"/>
    <x v="0"/>
    <x v="0"/>
    <x v="0"/>
    <x v="8"/>
    <x v="237"/>
    <x v="0"/>
    <x v="0"/>
    <s v="Tesseramento"/>
    <x v="1"/>
    <x v="4"/>
    <x v="0"/>
    <m/>
  </r>
  <r>
    <n v="173210"/>
    <x v="0"/>
    <x v="0"/>
    <x v="0"/>
    <x v="0"/>
    <x v="8"/>
    <x v="237"/>
    <x v="0"/>
    <x v="0"/>
    <s v="Tesseramento"/>
    <x v="1"/>
    <x v="4"/>
    <x v="0"/>
    <m/>
  </r>
  <r>
    <n v="59126"/>
    <x v="0"/>
    <x v="0"/>
    <x v="0"/>
    <x v="0"/>
    <x v="8"/>
    <x v="237"/>
    <x v="0"/>
    <x v="1"/>
    <s v="Tesseramento"/>
    <x v="1"/>
    <x v="4"/>
    <x v="0"/>
    <m/>
  </r>
  <r>
    <n v="115796"/>
    <x v="0"/>
    <x v="0"/>
    <x v="0"/>
    <x v="0"/>
    <x v="8"/>
    <x v="237"/>
    <x v="0"/>
    <x v="0"/>
    <s v="Tesseramento"/>
    <x v="1"/>
    <x v="4"/>
    <x v="0"/>
    <m/>
  </r>
  <r>
    <n v="88129"/>
    <x v="0"/>
    <x v="0"/>
    <x v="0"/>
    <x v="0"/>
    <x v="8"/>
    <x v="237"/>
    <x v="0"/>
    <x v="0"/>
    <s v="Tesseramento"/>
    <x v="1"/>
    <x v="4"/>
    <x v="0"/>
    <m/>
  </r>
  <r>
    <n v="2613"/>
    <x v="0"/>
    <x v="0"/>
    <x v="0"/>
    <x v="0"/>
    <x v="8"/>
    <x v="237"/>
    <x v="0"/>
    <x v="0"/>
    <s v="Tesseramento"/>
    <x v="1"/>
    <x v="0"/>
    <x v="0"/>
    <m/>
  </r>
  <r>
    <n v="2677"/>
    <x v="0"/>
    <x v="0"/>
    <x v="0"/>
    <x v="0"/>
    <x v="8"/>
    <x v="237"/>
    <x v="0"/>
    <x v="1"/>
    <s v="Tesseramento"/>
    <x v="1"/>
    <x v="4"/>
    <x v="0"/>
    <m/>
  </r>
  <r>
    <n v="90891"/>
    <x v="0"/>
    <x v="0"/>
    <x v="0"/>
    <x v="0"/>
    <x v="8"/>
    <x v="237"/>
    <x v="0"/>
    <x v="0"/>
    <s v="Tesseramento"/>
    <x v="1"/>
    <x v="4"/>
    <x v="0"/>
    <m/>
  </r>
  <r>
    <n v="214205"/>
    <x v="0"/>
    <x v="0"/>
    <x v="0"/>
    <x v="0"/>
    <x v="8"/>
    <x v="237"/>
    <x v="0"/>
    <x v="0"/>
    <s v="Tesseramento"/>
    <x v="1"/>
    <x v="0"/>
    <x v="0"/>
    <m/>
  </r>
  <r>
    <n v="232471"/>
    <x v="1"/>
    <x v="0"/>
    <x v="0"/>
    <x v="2"/>
    <x v="8"/>
    <x v="237"/>
    <x v="0"/>
    <x v="1"/>
    <s v="Tesseramento"/>
    <x v="1"/>
    <x v="5"/>
    <x v="0"/>
    <m/>
  </r>
  <r>
    <n v="2618"/>
    <x v="0"/>
    <x v="0"/>
    <x v="0"/>
    <x v="0"/>
    <x v="8"/>
    <x v="237"/>
    <x v="0"/>
    <x v="1"/>
    <s v="Tesseramento"/>
    <x v="1"/>
    <x v="4"/>
    <x v="0"/>
    <m/>
  </r>
  <r>
    <n v="2878"/>
    <x v="0"/>
    <x v="0"/>
    <x v="0"/>
    <x v="0"/>
    <x v="8"/>
    <x v="237"/>
    <x v="0"/>
    <x v="1"/>
    <s v="Tesseramento"/>
    <x v="1"/>
    <x v="4"/>
    <x v="0"/>
    <m/>
  </r>
  <r>
    <n v="104821"/>
    <x v="0"/>
    <x v="0"/>
    <x v="0"/>
    <x v="0"/>
    <x v="8"/>
    <x v="237"/>
    <x v="0"/>
    <x v="0"/>
    <s v="Tesseramento"/>
    <x v="1"/>
    <x v="3"/>
    <x v="0"/>
    <m/>
  </r>
  <r>
    <n v="46276"/>
    <x v="0"/>
    <x v="0"/>
    <x v="0"/>
    <x v="0"/>
    <x v="8"/>
    <x v="237"/>
    <x v="0"/>
    <x v="1"/>
    <s v="Tesseramento"/>
    <x v="1"/>
    <x v="3"/>
    <x v="0"/>
    <m/>
  </r>
  <r>
    <n v="2626"/>
    <x v="0"/>
    <x v="0"/>
    <x v="0"/>
    <x v="0"/>
    <x v="8"/>
    <x v="237"/>
    <x v="0"/>
    <x v="0"/>
    <s v="Tesseramento"/>
    <x v="1"/>
    <x v="4"/>
    <x v="0"/>
    <m/>
  </r>
  <r>
    <n v="67169"/>
    <x v="0"/>
    <x v="0"/>
    <x v="0"/>
    <x v="0"/>
    <x v="8"/>
    <x v="237"/>
    <x v="0"/>
    <x v="0"/>
    <s v="Tesseramento"/>
    <x v="1"/>
    <x v="0"/>
    <x v="0"/>
    <m/>
  </r>
  <r>
    <n v="2602"/>
    <x v="0"/>
    <x v="0"/>
    <x v="0"/>
    <x v="0"/>
    <x v="8"/>
    <x v="237"/>
    <x v="0"/>
    <x v="1"/>
    <s v="Tesseramento"/>
    <x v="1"/>
    <x v="4"/>
    <x v="0"/>
    <m/>
  </r>
  <r>
    <n v="35597"/>
    <x v="0"/>
    <x v="0"/>
    <x v="0"/>
    <x v="0"/>
    <x v="8"/>
    <x v="237"/>
    <x v="0"/>
    <x v="0"/>
    <s v="Tesseramento"/>
    <x v="1"/>
    <x v="0"/>
    <x v="0"/>
    <m/>
  </r>
  <r>
    <n v="94273"/>
    <x v="0"/>
    <x v="0"/>
    <x v="0"/>
    <x v="2"/>
    <x v="8"/>
    <x v="237"/>
    <x v="0"/>
    <x v="1"/>
    <s v="Tesseramento"/>
    <x v="1"/>
    <x v="0"/>
    <x v="0"/>
    <m/>
  </r>
  <r>
    <n v="184626"/>
    <x v="1"/>
    <x v="0"/>
    <x v="0"/>
    <x v="1"/>
    <x v="8"/>
    <x v="237"/>
    <x v="0"/>
    <x v="0"/>
    <s v="Tesseramento"/>
    <x v="1"/>
    <x v="5"/>
    <x v="0"/>
    <m/>
  </r>
  <r>
    <n v="67170"/>
    <x v="0"/>
    <x v="0"/>
    <x v="0"/>
    <x v="0"/>
    <x v="8"/>
    <x v="237"/>
    <x v="0"/>
    <x v="1"/>
    <s v="Tesseramento"/>
    <x v="1"/>
    <x v="4"/>
    <x v="0"/>
    <m/>
  </r>
  <r>
    <n v="2633"/>
    <x v="0"/>
    <x v="0"/>
    <x v="0"/>
    <x v="0"/>
    <x v="8"/>
    <x v="237"/>
    <x v="0"/>
    <x v="0"/>
    <s v="Tesseramento"/>
    <x v="1"/>
    <x v="3"/>
    <x v="0"/>
    <m/>
  </r>
  <r>
    <n v="2645"/>
    <x v="0"/>
    <x v="0"/>
    <x v="0"/>
    <x v="0"/>
    <x v="8"/>
    <x v="237"/>
    <x v="0"/>
    <x v="1"/>
    <s v="Tesseramento"/>
    <x v="1"/>
    <x v="4"/>
    <x v="0"/>
    <m/>
  </r>
  <r>
    <n v="67172"/>
    <x v="0"/>
    <x v="0"/>
    <x v="0"/>
    <x v="5"/>
    <x v="8"/>
    <x v="237"/>
    <x v="0"/>
    <x v="0"/>
    <s v="Tesseramento"/>
    <x v="1"/>
    <x v="3"/>
    <x v="0"/>
    <m/>
  </r>
  <r>
    <n v="114091"/>
    <x v="0"/>
    <x v="0"/>
    <x v="0"/>
    <x v="0"/>
    <x v="8"/>
    <x v="237"/>
    <x v="0"/>
    <x v="0"/>
    <s v="Tesseramento"/>
    <x v="1"/>
    <x v="4"/>
    <x v="0"/>
    <m/>
  </r>
  <r>
    <n v="2644"/>
    <x v="0"/>
    <x v="0"/>
    <x v="0"/>
    <x v="0"/>
    <x v="8"/>
    <x v="237"/>
    <x v="0"/>
    <x v="0"/>
    <s v="Tesseramento"/>
    <x v="1"/>
    <x v="4"/>
    <x v="0"/>
    <m/>
  </r>
  <r>
    <n v="202144"/>
    <x v="0"/>
    <x v="0"/>
    <x v="0"/>
    <x v="0"/>
    <x v="8"/>
    <x v="237"/>
    <x v="0"/>
    <x v="1"/>
    <s v="Tesseramento"/>
    <x v="1"/>
    <x v="0"/>
    <x v="0"/>
    <m/>
  </r>
  <r>
    <n v="30788"/>
    <x v="0"/>
    <x v="0"/>
    <x v="0"/>
    <x v="0"/>
    <x v="8"/>
    <x v="237"/>
    <x v="0"/>
    <x v="1"/>
    <s v="Tesseramento"/>
    <x v="1"/>
    <x v="4"/>
    <x v="0"/>
    <m/>
  </r>
  <r>
    <n v="107748"/>
    <x v="0"/>
    <x v="0"/>
    <x v="0"/>
    <x v="0"/>
    <x v="8"/>
    <x v="237"/>
    <x v="0"/>
    <x v="0"/>
    <s v="Tesseramento"/>
    <x v="1"/>
    <x v="0"/>
    <x v="0"/>
    <m/>
  </r>
  <r>
    <n v="107749"/>
    <x v="0"/>
    <x v="0"/>
    <x v="0"/>
    <x v="0"/>
    <x v="8"/>
    <x v="237"/>
    <x v="0"/>
    <x v="0"/>
    <s v="Tesseramento"/>
    <x v="1"/>
    <x v="0"/>
    <x v="0"/>
    <m/>
  </r>
  <r>
    <n v="2537"/>
    <x v="0"/>
    <x v="0"/>
    <x v="0"/>
    <x v="0"/>
    <x v="8"/>
    <x v="237"/>
    <x v="0"/>
    <x v="1"/>
    <s v="Tesseramento"/>
    <x v="1"/>
    <x v="4"/>
    <x v="0"/>
    <m/>
  </r>
  <r>
    <n v="100849"/>
    <x v="0"/>
    <x v="0"/>
    <x v="0"/>
    <x v="0"/>
    <x v="8"/>
    <x v="237"/>
    <x v="0"/>
    <x v="0"/>
    <s v="Tesseramento"/>
    <x v="1"/>
    <x v="0"/>
    <x v="0"/>
    <m/>
  </r>
  <r>
    <n v="61277"/>
    <x v="0"/>
    <x v="0"/>
    <x v="0"/>
    <x v="0"/>
    <x v="8"/>
    <x v="237"/>
    <x v="0"/>
    <x v="1"/>
    <s v="Tesseramento"/>
    <x v="1"/>
    <x v="0"/>
    <x v="0"/>
    <m/>
  </r>
  <r>
    <n v="46277"/>
    <x v="0"/>
    <x v="0"/>
    <x v="0"/>
    <x v="0"/>
    <x v="8"/>
    <x v="237"/>
    <x v="0"/>
    <x v="1"/>
    <s v="Tesseramento"/>
    <x v="1"/>
    <x v="3"/>
    <x v="0"/>
    <m/>
  </r>
  <r>
    <n v="236277"/>
    <x v="0"/>
    <x v="1"/>
    <x v="1"/>
    <x v="2"/>
    <x v="2"/>
    <x v="238"/>
    <x v="0"/>
    <x v="0"/>
    <s v="Tesseramento"/>
    <x v="0"/>
    <x v="3"/>
    <x v="0"/>
    <m/>
  </r>
  <r>
    <n v="2661"/>
    <x v="0"/>
    <x v="0"/>
    <x v="0"/>
    <x v="0"/>
    <x v="8"/>
    <x v="237"/>
    <x v="0"/>
    <x v="0"/>
    <s v="Tesseramento"/>
    <x v="1"/>
    <x v="4"/>
    <x v="0"/>
    <m/>
  </r>
  <r>
    <n v="168605"/>
    <x v="0"/>
    <x v="0"/>
    <x v="0"/>
    <x v="0"/>
    <x v="8"/>
    <x v="237"/>
    <x v="0"/>
    <x v="1"/>
    <s v="Tesseramento"/>
    <x v="1"/>
    <x v="0"/>
    <x v="0"/>
    <m/>
  </r>
  <r>
    <n v="74979"/>
    <x v="0"/>
    <x v="0"/>
    <x v="0"/>
    <x v="0"/>
    <x v="8"/>
    <x v="237"/>
    <x v="0"/>
    <x v="0"/>
    <s v="Tesseramento"/>
    <x v="1"/>
    <x v="4"/>
    <x v="0"/>
    <m/>
  </r>
  <r>
    <n v="121458"/>
    <x v="0"/>
    <x v="0"/>
    <x v="0"/>
    <x v="0"/>
    <x v="8"/>
    <x v="237"/>
    <x v="0"/>
    <x v="1"/>
    <s v="Tesseramento"/>
    <x v="1"/>
    <x v="0"/>
    <x v="0"/>
    <m/>
  </r>
  <r>
    <n v="162950"/>
    <x v="0"/>
    <x v="0"/>
    <x v="0"/>
    <x v="0"/>
    <x v="8"/>
    <x v="237"/>
    <x v="0"/>
    <x v="0"/>
    <s v="Tesseramento"/>
    <x v="1"/>
    <x v="3"/>
    <x v="0"/>
    <m/>
  </r>
  <r>
    <n v="2668"/>
    <x v="0"/>
    <x v="0"/>
    <x v="0"/>
    <x v="0"/>
    <x v="8"/>
    <x v="237"/>
    <x v="0"/>
    <x v="0"/>
    <s v="Tesseramento"/>
    <x v="1"/>
    <x v="4"/>
    <x v="0"/>
    <m/>
  </r>
  <r>
    <n v="26814"/>
    <x v="0"/>
    <x v="0"/>
    <x v="0"/>
    <x v="0"/>
    <x v="8"/>
    <x v="237"/>
    <x v="0"/>
    <x v="1"/>
    <s v="Tesseramento"/>
    <x v="1"/>
    <x v="3"/>
    <x v="0"/>
    <m/>
  </r>
  <r>
    <n v="41213"/>
    <x v="0"/>
    <x v="0"/>
    <x v="0"/>
    <x v="0"/>
    <x v="8"/>
    <x v="237"/>
    <x v="0"/>
    <x v="0"/>
    <s v="Tesseramento"/>
    <x v="1"/>
    <x v="1"/>
    <x v="0"/>
    <m/>
  </r>
  <r>
    <n v="227002"/>
    <x v="0"/>
    <x v="0"/>
    <x v="0"/>
    <x v="0"/>
    <x v="8"/>
    <x v="237"/>
    <x v="0"/>
    <x v="1"/>
    <s v="Tesseramento"/>
    <x v="1"/>
    <x v="4"/>
    <x v="0"/>
    <m/>
  </r>
  <r>
    <n v="2670"/>
    <x v="0"/>
    <x v="0"/>
    <x v="0"/>
    <x v="0"/>
    <x v="8"/>
    <x v="237"/>
    <x v="0"/>
    <x v="1"/>
    <s v="Tesseramento"/>
    <x v="1"/>
    <x v="4"/>
    <x v="0"/>
    <m/>
  </r>
  <r>
    <n v="2674"/>
    <x v="0"/>
    <x v="0"/>
    <x v="0"/>
    <x v="0"/>
    <x v="8"/>
    <x v="237"/>
    <x v="0"/>
    <x v="0"/>
    <s v="Tesseramento"/>
    <x v="1"/>
    <x v="3"/>
    <x v="0"/>
    <m/>
  </r>
  <r>
    <n v="2672"/>
    <x v="0"/>
    <x v="0"/>
    <x v="0"/>
    <x v="0"/>
    <x v="8"/>
    <x v="237"/>
    <x v="0"/>
    <x v="0"/>
    <s v="Tesseramento"/>
    <x v="1"/>
    <x v="0"/>
    <x v="0"/>
    <m/>
  </r>
  <r>
    <n v="80956"/>
    <x v="0"/>
    <x v="0"/>
    <x v="0"/>
    <x v="2"/>
    <x v="8"/>
    <x v="237"/>
    <x v="0"/>
    <x v="1"/>
    <s v="Tesseramento"/>
    <x v="1"/>
    <x v="4"/>
    <x v="0"/>
    <m/>
  </r>
  <r>
    <n v="232472"/>
    <x v="1"/>
    <x v="0"/>
    <x v="0"/>
    <x v="2"/>
    <x v="8"/>
    <x v="237"/>
    <x v="0"/>
    <x v="0"/>
    <s v="Tesseramento"/>
    <x v="1"/>
    <x v="5"/>
    <x v="0"/>
    <m/>
  </r>
  <r>
    <n v="2679"/>
    <x v="0"/>
    <x v="0"/>
    <x v="0"/>
    <x v="0"/>
    <x v="8"/>
    <x v="237"/>
    <x v="0"/>
    <x v="0"/>
    <s v="Tesseramento"/>
    <x v="1"/>
    <x v="0"/>
    <x v="0"/>
    <m/>
  </r>
  <r>
    <n v="2682"/>
    <x v="0"/>
    <x v="0"/>
    <x v="0"/>
    <x v="0"/>
    <x v="8"/>
    <x v="237"/>
    <x v="0"/>
    <x v="0"/>
    <s v="Tesseramento"/>
    <x v="1"/>
    <x v="0"/>
    <x v="0"/>
    <m/>
  </r>
  <r>
    <n v="67176"/>
    <x v="0"/>
    <x v="0"/>
    <x v="0"/>
    <x v="0"/>
    <x v="8"/>
    <x v="237"/>
    <x v="0"/>
    <x v="0"/>
    <s v="Tesseramento"/>
    <x v="1"/>
    <x v="4"/>
    <x v="0"/>
    <m/>
  </r>
  <r>
    <n v="35616"/>
    <x v="0"/>
    <x v="0"/>
    <x v="0"/>
    <x v="0"/>
    <x v="8"/>
    <x v="237"/>
    <x v="0"/>
    <x v="0"/>
    <s v="Tesseramento"/>
    <x v="1"/>
    <x v="3"/>
    <x v="0"/>
    <m/>
  </r>
  <r>
    <n v="2693"/>
    <x v="0"/>
    <x v="0"/>
    <x v="0"/>
    <x v="0"/>
    <x v="8"/>
    <x v="237"/>
    <x v="0"/>
    <x v="0"/>
    <s v="Tesseramento"/>
    <x v="1"/>
    <x v="3"/>
    <x v="0"/>
    <m/>
  </r>
  <r>
    <n v="35621"/>
    <x v="0"/>
    <x v="0"/>
    <x v="0"/>
    <x v="0"/>
    <x v="8"/>
    <x v="237"/>
    <x v="0"/>
    <x v="0"/>
    <s v="Tesseramento"/>
    <x v="1"/>
    <x v="3"/>
    <x v="0"/>
    <m/>
  </r>
  <r>
    <n v="81099"/>
    <x v="0"/>
    <x v="0"/>
    <x v="0"/>
    <x v="0"/>
    <x v="8"/>
    <x v="237"/>
    <x v="0"/>
    <x v="0"/>
    <s v="Tesseramento"/>
    <x v="1"/>
    <x v="4"/>
    <x v="0"/>
    <m/>
  </r>
  <r>
    <n v="2827"/>
    <x v="0"/>
    <x v="0"/>
    <x v="0"/>
    <x v="0"/>
    <x v="8"/>
    <x v="237"/>
    <x v="0"/>
    <x v="1"/>
    <s v="Tesseramento"/>
    <x v="1"/>
    <x v="4"/>
    <x v="0"/>
    <m/>
  </r>
  <r>
    <n v="2708"/>
    <x v="0"/>
    <x v="0"/>
    <x v="0"/>
    <x v="0"/>
    <x v="8"/>
    <x v="237"/>
    <x v="0"/>
    <x v="0"/>
    <s v="Tesseramento"/>
    <x v="1"/>
    <x v="4"/>
    <x v="0"/>
    <m/>
  </r>
  <r>
    <n v="2711"/>
    <x v="0"/>
    <x v="0"/>
    <x v="0"/>
    <x v="0"/>
    <x v="8"/>
    <x v="237"/>
    <x v="0"/>
    <x v="0"/>
    <s v="Tesseramento"/>
    <x v="1"/>
    <x v="4"/>
    <x v="0"/>
    <m/>
  </r>
  <r>
    <n v="139486"/>
    <x v="1"/>
    <x v="0"/>
    <x v="0"/>
    <x v="3"/>
    <x v="8"/>
    <x v="237"/>
    <x v="0"/>
    <x v="1"/>
    <s v="Tesseramento"/>
    <x v="1"/>
    <x v="6"/>
    <x v="0"/>
    <m/>
  </r>
  <r>
    <n v="2720"/>
    <x v="0"/>
    <x v="0"/>
    <x v="0"/>
    <x v="1"/>
    <x v="8"/>
    <x v="237"/>
    <x v="0"/>
    <x v="0"/>
    <s v="Tesseramento"/>
    <x v="1"/>
    <x v="4"/>
    <x v="0"/>
    <m/>
  </r>
  <r>
    <n v="139487"/>
    <x v="1"/>
    <x v="0"/>
    <x v="0"/>
    <x v="0"/>
    <x v="8"/>
    <x v="237"/>
    <x v="0"/>
    <x v="0"/>
    <s v="Tesseramento"/>
    <x v="1"/>
    <x v="6"/>
    <x v="0"/>
    <m/>
  </r>
  <r>
    <n v="2719"/>
    <x v="0"/>
    <x v="0"/>
    <x v="0"/>
    <x v="0"/>
    <x v="8"/>
    <x v="237"/>
    <x v="0"/>
    <x v="0"/>
    <s v="Tesseramento"/>
    <x v="1"/>
    <x v="4"/>
    <x v="0"/>
    <m/>
  </r>
  <r>
    <n v="148680"/>
    <x v="0"/>
    <x v="0"/>
    <x v="0"/>
    <x v="0"/>
    <x v="8"/>
    <x v="237"/>
    <x v="0"/>
    <x v="0"/>
    <s v="Tesseramento"/>
    <x v="1"/>
    <x v="0"/>
    <x v="0"/>
    <m/>
  </r>
  <r>
    <n v="281"/>
    <x v="0"/>
    <x v="0"/>
    <x v="0"/>
    <x v="0"/>
    <x v="8"/>
    <x v="237"/>
    <x v="0"/>
    <x v="1"/>
    <s v="Tesseramento"/>
    <x v="1"/>
    <x v="4"/>
    <x v="0"/>
    <m/>
  </r>
  <r>
    <n v="236246"/>
    <x v="0"/>
    <x v="0"/>
    <x v="1"/>
    <x v="0"/>
    <x v="7"/>
    <x v="137"/>
    <x v="0"/>
    <x v="0"/>
    <s v="Tesseramento"/>
    <x v="3"/>
    <x v="4"/>
    <x v="0"/>
    <m/>
  </r>
  <r>
    <n v="204393"/>
    <x v="0"/>
    <x v="0"/>
    <x v="0"/>
    <x v="0"/>
    <x v="8"/>
    <x v="237"/>
    <x v="0"/>
    <x v="0"/>
    <s v="Tesseramento"/>
    <x v="1"/>
    <x v="4"/>
    <x v="0"/>
    <m/>
  </r>
  <r>
    <n v="2730"/>
    <x v="0"/>
    <x v="0"/>
    <x v="0"/>
    <x v="0"/>
    <x v="8"/>
    <x v="237"/>
    <x v="0"/>
    <x v="0"/>
    <s v="Tesseramento"/>
    <x v="1"/>
    <x v="0"/>
    <x v="0"/>
    <m/>
  </r>
  <r>
    <n v="81100"/>
    <x v="0"/>
    <x v="0"/>
    <x v="0"/>
    <x v="0"/>
    <x v="8"/>
    <x v="237"/>
    <x v="0"/>
    <x v="1"/>
    <s v="Tesseramento"/>
    <x v="1"/>
    <x v="3"/>
    <x v="0"/>
    <m/>
  </r>
  <r>
    <n v="152417"/>
    <x v="0"/>
    <x v="0"/>
    <x v="0"/>
    <x v="0"/>
    <x v="8"/>
    <x v="237"/>
    <x v="0"/>
    <x v="1"/>
    <s v="Tesseramento"/>
    <x v="1"/>
    <x v="3"/>
    <x v="0"/>
    <m/>
  </r>
  <r>
    <n v="205161"/>
    <x v="0"/>
    <x v="0"/>
    <x v="0"/>
    <x v="0"/>
    <x v="8"/>
    <x v="237"/>
    <x v="0"/>
    <x v="0"/>
    <s v="Tesseramento"/>
    <x v="1"/>
    <x v="3"/>
    <x v="0"/>
    <m/>
  </r>
  <r>
    <n v="178235"/>
    <x v="0"/>
    <x v="0"/>
    <x v="0"/>
    <x v="0"/>
    <x v="8"/>
    <x v="237"/>
    <x v="0"/>
    <x v="1"/>
    <s v="Tesseramento"/>
    <x v="1"/>
    <x v="3"/>
    <x v="0"/>
    <m/>
  </r>
  <r>
    <n v="232473"/>
    <x v="1"/>
    <x v="0"/>
    <x v="0"/>
    <x v="1"/>
    <x v="8"/>
    <x v="237"/>
    <x v="0"/>
    <x v="0"/>
    <s v="Tesseramento"/>
    <x v="1"/>
    <x v="5"/>
    <x v="0"/>
    <m/>
  </r>
  <r>
    <n v="2755"/>
    <x v="0"/>
    <x v="0"/>
    <x v="0"/>
    <x v="0"/>
    <x v="8"/>
    <x v="237"/>
    <x v="0"/>
    <x v="1"/>
    <s v="Tesseramento"/>
    <x v="1"/>
    <x v="0"/>
    <x v="0"/>
    <m/>
  </r>
  <r>
    <n v="2753"/>
    <x v="0"/>
    <x v="0"/>
    <x v="0"/>
    <x v="0"/>
    <x v="8"/>
    <x v="237"/>
    <x v="0"/>
    <x v="1"/>
    <s v="Tesseramento"/>
    <x v="1"/>
    <x v="0"/>
    <x v="0"/>
    <m/>
  </r>
  <r>
    <n v="35638"/>
    <x v="0"/>
    <x v="0"/>
    <x v="0"/>
    <x v="0"/>
    <x v="8"/>
    <x v="237"/>
    <x v="0"/>
    <x v="0"/>
    <s v="Tesseramento"/>
    <x v="1"/>
    <x v="4"/>
    <x v="0"/>
    <m/>
  </r>
  <r>
    <n v="150422"/>
    <x v="0"/>
    <x v="0"/>
    <x v="0"/>
    <x v="4"/>
    <x v="8"/>
    <x v="237"/>
    <x v="0"/>
    <x v="1"/>
    <s v="Tesseramento"/>
    <x v="1"/>
    <x v="0"/>
    <x v="0"/>
    <m/>
  </r>
  <r>
    <n v="28652"/>
    <x v="0"/>
    <x v="0"/>
    <x v="0"/>
    <x v="0"/>
    <x v="8"/>
    <x v="237"/>
    <x v="0"/>
    <x v="0"/>
    <s v="Tesseramento"/>
    <x v="1"/>
    <x v="4"/>
    <x v="0"/>
    <m/>
  </r>
  <r>
    <n v="33691"/>
    <x v="0"/>
    <x v="0"/>
    <x v="0"/>
    <x v="0"/>
    <x v="8"/>
    <x v="237"/>
    <x v="0"/>
    <x v="0"/>
    <s v="Tesseramento"/>
    <x v="1"/>
    <x v="4"/>
    <x v="0"/>
    <m/>
  </r>
  <r>
    <n v="94277"/>
    <x v="0"/>
    <x v="0"/>
    <x v="0"/>
    <x v="0"/>
    <x v="8"/>
    <x v="237"/>
    <x v="0"/>
    <x v="0"/>
    <s v="Tesseramento"/>
    <x v="1"/>
    <x v="4"/>
    <x v="0"/>
    <m/>
  </r>
  <r>
    <n v="75208"/>
    <x v="0"/>
    <x v="0"/>
    <x v="0"/>
    <x v="0"/>
    <x v="8"/>
    <x v="237"/>
    <x v="0"/>
    <x v="0"/>
    <s v="Tesseramento"/>
    <x v="1"/>
    <x v="0"/>
    <x v="0"/>
    <m/>
  </r>
  <r>
    <n v="74982"/>
    <x v="0"/>
    <x v="0"/>
    <x v="0"/>
    <x v="0"/>
    <x v="8"/>
    <x v="237"/>
    <x v="0"/>
    <x v="0"/>
    <s v="Tesseramento"/>
    <x v="1"/>
    <x v="4"/>
    <x v="0"/>
    <m/>
  </r>
  <r>
    <n v="80959"/>
    <x v="0"/>
    <x v="0"/>
    <x v="0"/>
    <x v="0"/>
    <x v="8"/>
    <x v="237"/>
    <x v="0"/>
    <x v="0"/>
    <s v="Tesseramento"/>
    <x v="1"/>
    <x v="0"/>
    <x v="0"/>
    <m/>
  </r>
  <r>
    <n v="190006"/>
    <x v="1"/>
    <x v="0"/>
    <x v="0"/>
    <x v="1"/>
    <x v="8"/>
    <x v="237"/>
    <x v="0"/>
    <x v="1"/>
    <s v="Tesseramento"/>
    <x v="1"/>
    <x v="5"/>
    <x v="0"/>
    <m/>
  </r>
  <r>
    <n v="2764"/>
    <x v="0"/>
    <x v="0"/>
    <x v="0"/>
    <x v="0"/>
    <x v="8"/>
    <x v="237"/>
    <x v="0"/>
    <x v="0"/>
    <s v="Tesseramento"/>
    <x v="1"/>
    <x v="3"/>
    <x v="0"/>
    <m/>
  </r>
  <r>
    <n v="2765"/>
    <x v="0"/>
    <x v="0"/>
    <x v="0"/>
    <x v="2"/>
    <x v="8"/>
    <x v="237"/>
    <x v="0"/>
    <x v="0"/>
    <s v="Tesseramento"/>
    <x v="1"/>
    <x v="0"/>
    <x v="0"/>
    <m/>
  </r>
  <r>
    <n v="83866"/>
    <x v="0"/>
    <x v="0"/>
    <x v="0"/>
    <x v="0"/>
    <x v="8"/>
    <x v="237"/>
    <x v="0"/>
    <x v="0"/>
    <s v="Tesseramento"/>
    <x v="1"/>
    <x v="0"/>
    <x v="0"/>
    <m/>
  </r>
  <r>
    <n v="2853"/>
    <x v="0"/>
    <x v="0"/>
    <x v="0"/>
    <x v="0"/>
    <x v="8"/>
    <x v="237"/>
    <x v="0"/>
    <x v="1"/>
    <s v="Tesseramento"/>
    <x v="1"/>
    <x v="4"/>
    <x v="0"/>
    <m/>
  </r>
  <r>
    <n v="96424"/>
    <x v="0"/>
    <x v="0"/>
    <x v="0"/>
    <x v="0"/>
    <x v="8"/>
    <x v="237"/>
    <x v="0"/>
    <x v="1"/>
    <s v="Tesseramento"/>
    <x v="1"/>
    <x v="0"/>
    <x v="0"/>
    <m/>
  </r>
  <r>
    <n v="74985"/>
    <x v="0"/>
    <x v="0"/>
    <x v="0"/>
    <x v="1"/>
    <x v="8"/>
    <x v="237"/>
    <x v="0"/>
    <x v="1"/>
    <s v="Tesseramento"/>
    <x v="1"/>
    <x v="0"/>
    <x v="0"/>
    <m/>
  </r>
  <r>
    <n v="80960"/>
    <x v="0"/>
    <x v="0"/>
    <x v="0"/>
    <x v="0"/>
    <x v="8"/>
    <x v="237"/>
    <x v="0"/>
    <x v="0"/>
    <s v="Tesseramento"/>
    <x v="1"/>
    <x v="4"/>
    <x v="0"/>
    <m/>
  </r>
  <r>
    <n v="55504"/>
    <x v="0"/>
    <x v="0"/>
    <x v="0"/>
    <x v="0"/>
    <x v="8"/>
    <x v="237"/>
    <x v="0"/>
    <x v="0"/>
    <s v="Tesseramento"/>
    <x v="1"/>
    <x v="4"/>
    <x v="0"/>
    <m/>
  </r>
  <r>
    <n v="65036"/>
    <x v="0"/>
    <x v="0"/>
    <x v="0"/>
    <x v="0"/>
    <x v="8"/>
    <x v="237"/>
    <x v="0"/>
    <x v="0"/>
    <s v="Tesseramento"/>
    <x v="1"/>
    <x v="4"/>
    <x v="0"/>
    <m/>
  </r>
  <r>
    <n v="2775"/>
    <x v="0"/>
    <x v="0"/>
    <x v="0"/>
    <x v="0"/>
    <x v="8"/>
    <x v="237"/>
    <x v="0"/>
    <x v="0"/>
    <s v="Tesseramento"/>
    <x v="1"/>
    <x v="4"/>
    <x v="0"/>
    <m/>
  </r>
  <r>
    <n v="59565"/>
    <x v="0"/>
    <x v="0"/>
    <x v="0"/>
    <x v="0"/>
    <x v="8"/>
    <x v="237"/>
    <x v="0"/>
    <x v="0"/>
    <s v="Tesseramento"/>
    <x v="1"/>
    <x v="4"/>
    <x v="0"/>
    <m/>
  </r>
  <r>
    <n v="2778"/>
    <x v="0"/>
    <x v="0"/>
    <x v="0"/>
    <x v="0"/>
    <x v="8"/>
    <x v="237"/>
    <x v="0"/>
    <x v="0"/>
    <s v="Tesseramento"/>
    <x v="1"/>
    <x v="4"/>
    <x v="0"/>
    <m/>
  </r>
  <r>
    <n v="39572"/>
    <x v="0"/>
    <x v="0"/>
    <x v="0"/>
    <x v="0"/>
    <x v="8"/>
    <x v="237"/>
    <x v="0"/>
    <x v="1"/>
    <s v="Tesseramento"/>
    <x v="1"/>
    <x v="4"/>
    <x v="0"/>
    <m/>
  </r>
  <r>
    <n v="136039"/>
    <x v="0"/>
    <x v="0"/>
    <x v="0"/>
    <x v="0"/>
    <x v="8"/>
    <x v="237"/>
    <x v="0"/>
    <x v="1"/>
    <s v="Tesseramento"/>
    <x v="1"/>
    <x v="4"/>
    <x v="0"/>
    <m/>
  </r>
  <r>
    <n v="88590"/>
    <x v="0"/>
    <x v="0"/>
    <x v="0"/>
    <x v="0"/>
    <x v="8"/>
    <x v="237"/>
    <x v="0"/>
    <x v="1"/>
    <s v="Tesseramento"/>
    <x v="1"/>
    <x v="4"/>
    <x v="0"/>
    <m/>
  </r>
  <r>
    <n v="125314"/>
    <x v="0"/>
    <x v="0"/>
    <x v="0"/>
    <x v="0"/>
    <x v="8"/>
    <x v="237"/>
    <x v="0"/>
    <x v="1"/>
    <s v="Tesseramento"/>
    <x v="1"/>
    <x v="4"/>
    <x v="0"/>
    <m/>
  </r>
  <r>
    <n v="14194"/>
    <x v="0"/>
    <x v="0"/>
    <x v="0"/>
    <x v="0"/>
    <x v="8"/>
    <x v="237"/>
    <x v="0"/>
    <x v="0"/>
    <s v="Tesseramento"/>
    <x v="1"/>
    <x v="4"/>
    <x v="0"/>
    <m/>
  </r>
  <r>
    <n v="215229"/>
    <x v="1"/>
    <x v="0"/>
    <x v="0"/>
    <x v="2"/>
    <x v="8"/>
    <x v="237"/>
    <x v="0"/>
    <x v="0"/>
    <s v="Tesseramento"/>
    <x v="1"/>
    <x v="7"/>
    <x v="0"/>
    <m/>
  </r>
  <r>
    <n v="76049"/>
    <x v="0"/>
    <x v="0"/>
    <x v="0"/>
    <x v="1"/>
    <x v="8"/>
    <x v="237"/>
    <x v="0"/>
    <x v="0"/>
    <s v="Tesseramento"/>
    <x v="1"/>
    <x v="4"/>
    <x v="0"/>
    <m/>
  </r>
  <r>
    <n v="83797"/>
    <x v="0"/>
    <x v="0"/>
    <x v="0"/>
    <x v="0"/>
    <x v="8"/>
    <x v="237"/>
    <x v="0"/>
    <x v="0"/>
    <s v="Tesseramento"/>
    <x v="1"/>
    <x v="0"/>
    <x v="0"/>
    <m/>
  </r>
  <r>
    <n v="14524"/>
    <x v="0"/>
    <x v="0"/>
    <x v="0"/>
    <x v="0"/>
    <x v="8"/>
    <x v="237"/>
    <x v="0"/>
    <x v="0"/>
    <s v="Tesseramento"/>
    <x v="1"/>
    <x v="4"/>
    <x v="0"/>
    <m/>
  </r>
  <r>
    <n v="100915"/>
    <x v="0"/>
    <x v="0"/>
    <x v="0"/>
    <x v="0"/>
    <x v="8"/>
    <x v="237"/>
    <x v="0"/>
    <x v="0"/>
    <s v="Tesseramento"/>
    <x v="1"/>
    <x v="4"/>
    <x v="0"/>
    <m/>
  </r>
  <r>
    <n v="74987"/>
    <x v="0"/>
    <x v="0"/>
    <x v="0"/>
    <x v="0"/>
    <x v="8"/>
    <x v="237"/>
    <x v="0"/>
    <x v="0"/>
    <s v="Tesseramento"/>
    <x v="1"/>
    <x v="0"/>
    <x v="0"/>
    <m/>
  </r>
  <r>
    <n v="67185"/>
    <x v="0"/>
    <x v="0"/>
    <x v="0"/>
    <x v="0"/>
    <x v="8"/>
    <x v="237"/>
    <x v="0"/>
    <x v="0"/>
    <s v="Tesseramento"/>
    <x v="1"/>
    <x v="4"/>
    <x v="0"/>
    <m/>
  </r>
  <r>
    <n v="96425"/>
    <x v="0"/>
    <x v="0"/>
    <x v="0"/>
    <x v="0"/>
    <x v="8"/>
    <x v="237"/>
    <x v="0"/>
    <x v="0"/>
    <s v="Tesseramento"/>
    <x v="1"/>
    <x v="3"/>
    <x v="0"/>
    <m/>
  </r>
  <r>
    <n v="2815"/>
    <x v="0"/>
    <x v="0"/>
    <x v="0"/>
    <x v="0"/>
    <x v="8"/>
    <x v="237"/>
    <x v="0"/>
    <x v="0"/>
    <s v="Tesseramento"/>
    <x v="1"/>
    <x v="3"/>
    <x v="0"/>
    <m/>
  </r>
  <r>
    <n v="2822"/>
    <x v="0"/>
    <x v="0"/>
    <x v="0"/>
    <x v="0"/>
    <x v="8"/>
    <x v="237"/>
    <x v="0"/>
    <x v="0"/>
    <s v="Tesseramento"/>
    <x v="1"/>
    <x v="4"/>
    <x v="0"/>
    <m/>
  </r>
  <r>
    <n v="67186"/>
    <x v="0"/>
    <x v="0"/>
    <x v="0"/>
    <x v="0"/>
    <x v="8"/>
    <x v="237"/>
    <x v="0"/>
    <x v="0"/>
    <s v="Tesseramento"/>
    <x v="1"/>
    <x v="1"/>
    <x v="0"/>
    <m/>
  </r>
  <r>
    <n v="166033"/>
    <x v="0"/>
    <x v="0"/>
    <x v="0"/>
    <x v="1"/>
    <x v="7"/>
    <x v="137"/>
    <x v="0"/>
    <x v="0"/>
    <s v="Tesseramento"/>
    <x v="3"/>
    <x v="3"/>
    <x v="0"/>
    <m/>
  </r>
  <r>
    <n v="2828"/>
    <x v="0"/>
    <x v="0"/>
    <x v="0"/>
    <x v="0"/>
    <x v="8"/>
    <x v="237"/>
    <x v="0"/>
    <x v="0"/>
    <s v="Tesseramento"/>
    <x v="1"/>
    <x v="1"/>
    <x v="0"/>
    <m/>
  </r>
  <r>
    <n v="2829"/>
    <x v="0"/>
    <x v="0"/>
    <x v="0"/>
    <x v="0"/>
    <x v="8"/>
    <x v="237"/>
    <x v="0"/>
    <x v="0"/>
    <s v="Tesseramento"/>
    <x v="1"/>
    <x v="4"/>
    <x v="0"/>
    <m/>
  </r>
  <r>
    <n v="3028"/>
    <x v="0"/>
    <x v="0"/>
    <x v="0"/>
    <x v="0"/>
    <x v="8"/>
    <x v="237"/>
    <x v="0"/>
    <x v="1"/>
    <s v="Tesseramento"/>
    <x v="1"/>
    <x v="4"/>
    <x v="0"/>
    <m/>
  </r>
  <r>
    <n v="2751"/>
    <x v="0"/>
    <x v="0"/>
    <x v="0"/>
    <x v="0"/>
    <x v="8"/>
    <x v="237"/>
    <x v="0"/>
    <x v="1"/>
    <s v="Tesseramento"/>
    <x v="1"/>
    <x v="4"/>
    <x v="0"/>
    <m/>
  </r>
  <r>
    <n v="134238"/>
    <x v="0"/>
    <x v="0"/>
    <x v="0"/>
    <x v="0"/>
    <x v="8"/>
    <x v="237"/>
    <x v="0"/>
    <x v="0"/>
    <s v="Tesseramento"/>
    <x v="1"/>
    <x v="4"/>
    <x v="0"/>
    <m/>
  </r>
  <r>
    <n v="164387"/>
    <x v="1"/>
    <x v="0"/>
    <x v="0"/>
    <x v="1"/>
    <x v="8"/>
    <x v="237"/>
    <x v="0"/>
    <x v="1"/>
    <s v="Tesseramento"/>
    <x v="1"/>
    <x v="7"/>
    <x v="0"/>
    <m/>
  </r>
  <r>
    <n v="2842"/>
    <x v="0"/>
    <x v="0"/>
    <x v="0"/>
    <x v="0"/>
    <x v="8"/>
    <x v="237"/>
    <x v="0"/>
    <x v="0"/>
    <s v="Tesseramento"/>
    <x v="1"/>
    <x v="3"/>
    <x v="0"/>
    <m/>
  </r>
  <r>
    <n v="2841"/>
    <x v="0"/>
    <x v="0"/>
    <x v="0"/>
    <x v="0"/>
    <x v="8"/>
    <x v="237"/>
    <x v="0"/>
    <x v="0"/>
    <s v="Tesseramento"/>
    <x v="1"/>
    <x v="1"/>
    <x v="0"/>
    <m/>
  </r>
  <r>
    <n v="2843"/>
    <x v="0"/>
    <x v="0"/>
    <x v="0"/>
    <x v="1"/>
    <x v="8"/>
    <x v="237"/>
    <x v="0"/>
    <x v="1"/>
    <s v="Tesseramento"/>
    <x v="1"/>
    <x v="0"/>
    <x v="0"/>
    <m/>
  </r>
  <r>
    <n v="2846"/>
    <x v="0"/>
    <x v="0"/>
    <x v="0"/>
    <x v="0"/>
    <x v="8"/>
    <x v="237"/>
    <x v="0"/>
    <x v="0"/>
    <s v="Tesseramento"/>
    <x v="1"/>
    <x v="4"/>
    <x v="0"/>
    <m/>
  </r>
  <r>
    <n v="41463"/>
    <x v="0"/>
    <x v="0"/>
    <x v="0"/>
    <x v="0"/>
    <x v="8"/>
    <x v="237"/>
    <x v="0"/>
    <x v="1"/>
    <s v="Tesseramento"/>
    <x v="1"/>
    <x v="0"/>
    <x v="0"/>
    <m/>
  </r>
  <r>
    <n v="41464"/>
    <x v="0"/>
    <x v="0"/>
    <x v="0"/>
    <x v="0"/>
    <x v="8"/>
    <x v="237"/>
    <x v="0"/>
    <x v="1"/>
    <s v="Tesseramento"/>
    <x v="1"/>
    <x v="0"/>
    <x v="0"/>
    <m/>
  </r>
  <r>
    <n v="2852"/>
    <x v="0"/>
    <x v="0"/>
    <x v="0"/>
    <x v="0"/>
    <x v="8"/>
    <x v="237"/>
    <x v="0"/>
    <x v="0"/>
    <s v="Tesseramento"/>
    <x v="1"/>
    <x v="4"/>
    <x v="0"/>
    <m/>
  </r>
  <r>
    <n v="2854"/>
    <x v="0"/>
    <x v="0"/>
    <x v="0"/>
    <x v="0"/>
    <x v="8"/>
    <x v="237"/>
    <x v="0"/>
    <x v="1"/>
    <s v="Tesseramento"/>
    <x v="1"/>
    <x v="0"/>
    <x v="0"/>
    <m/>
  </r>
  <r>
    <n v="125318"/>
    <x v="0"/>
    <x v="0"/>
    <x v="0"/>
    <x v="0"/>
    <x v="8"/>
    <x v="237"/>
    <x v="0"/>
    <x v="0"/>
    <s v="Tesseramento"/>
    <x v="1"/>
    <x v="4"/>
    <x v="0"/>
    <m/>
  </r>
  <r>
    <n v="2856"/>
    <x v="0"/>
    <x v="0"/>
    <x v="0"/>
    <x v="0"/>
    <x v="8"/>
    <x v="237"/>
    <x v="0"/>
    <x v="0"/>
    <s v="Tesseramento"/>
    <x v="1"/>
    <x v="4"/>
    <x v="0"/>
    <m/>
  </r>
  <r>
    <n v="99948"/>
    <x v="0"/>
    <x v="0"/>
    <x v="0"/>
    <x v="0"/>
    <x v="8"/>
    <x v="237"/>
    <x v="0"/>
    <x v="1"/>
    <s v="Tesseramento"/>
    <x v="1"/>
    <x v="4"/>
    <x v="0"/>
    <m/>
  </r>
  <r>
    <n v="32178"/>
    <x v="0"/>
    <x v="0"/>
    <x v="0"/>
    <x v="0"/>
    <x v="8"/>
    <x v="237"/>
    <x v="0"/>
    <x v="0"/>
    <s v="Tesseramento"/>
    <x v="1"/>
    <x v="4"/>
    <x v="0"/>
    <m/>
  </r>
  <r>
    <n v="135481"/>
    <x v="0"/>
    <x v="0"/>
    <x v="0"/>
    <x v="0"/>
    <x v="8"/>
    <x v="237"/>
    <x v="0"/>
    <x v="0"/>
    <s v="Tesseramento"/>
    <x v="1"/>
    <x v="3"/>
    <x v="0"/>
    <m/>
  </r>
  <r>
    <n v="94271"/>
    <x v="0"/>
    <x v="0"/>
    <x v="0"/>
    <x v="2"/>
    <x v="8"/>
    <x v="237"/>
    <x v="0"/>
    <x v="1"/>
    <s v="Tesseramento"/>
    <x v="1"/>
    <x v="3"/>
    <x v="0"/>
    <m/>
  </r>
  <r>
    <n v="51659"/>
    <x v="0"/>
    <x v="0"/>
    <x v="0"/>
    <x v="0"/>
    <x v="8"/>
    <x v="237"/>
    <x v="0"/>
    <x v="0"/>
    <s v="Tesseramento"/>
    <x v="1"/>
    <x v="4"/>
    <x v="0"/>
    <m/>
  </r>
  <r>
    <n v="100485"/>
    <x v="0"/>
    <x v="0"/>
    <x v="0"/>
    <x v="0"/>
    <x v="8"/>
    <x v="237"/>
    <x v="0"/>
    <x v="1"/>
    <s v="Tesseramento"/>
    <x v="1"/>
    <x v="0"/>
    <x v="0"/>
    <m/>
  </r>
  <r>
    <n v="2866"/>
    <x v="0"/>
    <x v="0"/>
    <x v="0"/>
    <x v="0"/>
    <x v="8"/>
    <x v="237"/>
    <x v="0"/>
    <x v="0"/>
    <s v="Tesseramento"/>
    <x v="1"/>
    <x v="4"/>
    <x v="0"/>
    <m/>
  </r>
  <r>
    <n v="2868"/>
    <x v="0"/>
    <x v="0"/>
    <x v="0"/>
    <x v="0"/>
    <x v="8"/>
    <x v="237"/>
    <x v="0"/>
    <x v="0"/>
    <s v="Tesseramento"/>
    <x v="1"/>
    <x v="4"/>
    <x v="0"/>
    <m/>
  </r>
  <r>
    <n v="184412"/>
    <x v="0"/>
    <x v="0"/>
    <x v="0"/>
    <x v="0"/>
    <x v="8"/>
    <x v="237"/>
    <x v="0"/>
    <x v="1"/>
    <s v="Tesseramento"/>
    <x v="1"/>
    <x v="3"/>
    <x v="0"/>
    <m/>
  </r>
  <r>
    <n v="2879"/>
    <x v="0"/>
    <x v="0"/>
    <x v="0"/>
    <x v="0"/>
    <x v="8"/>
    <x v="237"/>
    <x v="0"/>
    <x v="0"/>
    <s v="Tesseramento"/>
    <x v="1"/>
    <x v="4"/>
    <x v="0"/>
    <m/>
  </r>
  <r>
    <n v="2877"/>
    <x v="0"/>
    <x v="0"/>
    <x v="0"/>
    <x v="1"/>
    <x v="8"/>
    <x v="237"/>
    <x v="0"/>
    <x v="1"/>
    <s v="Tesseramento"/>
    <x v="1"/>
    <x v="1"/>
    <x v="0"/>
    <m/>
  </r>
  <r>
    <n v="2880"/>
    <x v="0"/>
    <x v="0"/>
    <x v="0"/>
    <x v="0"/>
    <x v="8"/>
    <x v="237"/>
    <x v="0"/>
    <x v="1"/>
    <s v="Tesseramento"/>
    <x v="1"/>
    <x v="0"/>
    <x v="0"/>
    <m/>
  </r>
  <r>
    <n v="2752"/>
    <x v="0"/>
    <x v="0"/>
    <x v="0"/>
    <x v="0"/>
    <x v="8"/>
    <x v="237"/>
    <x v="0"/>
    <x v="1"/>
    <s v="Tesseramento"/>
    <x v="1"/>
    <x v="4"/>
    <x v="0"/>
    <m/>
  </r>
  <r>
    <n v="131477"/>
    <x v="1"/>
    <x v="0"/>
    <x v="0"/>
    <x v="0"/>
    <x v="8"/>
    <x v="237"/>
    <x v="0"/>
    <x v="0"/>
    <s v="Tesseramento"/>
    <x v="1"/>
    <x v="2"/>
    <x v="0"/>
    <m/>
  </r>
  <r>
    <n v="85154"/>
    <x v="0"/>
    <x v="0"/>
    <x v="0"/>
    <x v="0"/>
    <x v="8"/>
    <x v="237"/>
    <x v="0"/>
    <x v="0"/>
    <s v="Tesseramento"/>
    <x v="1"/>
    <x v="1"/>
    <x v="0"/>
    <m/>
  </r>
  <r>
    <n v="35692"/>
    <x v="0"/>
    <x v="0"/>
    <x v="0"/>
    <x v="0"/>
    <x v="8"/>
    <x v="237"/>
    <x v="0"/>
    <x v="1"/>
    <s v="Tesseramento"/>
    <x v="1"/>
    <x v="4"/>
    <x v="0"/>
    <m/>
  </r>
  <r>
    <n v="168132"/>
    <x v="0"/>
    <x v="0"/>
    <x v="0"/>
    <x v="0"/>
    <x v="8"/>
    <x v="237"/>
    <x v="0"/>
    <x v="0"/>
    <s v="Tesseramento"/>
    <x v="1"/>
    <x v="0"/>
    <x v="0"/>
    <m/>
  </r>
  <r>
    <n v="20368"/>
    <x v="0"/>
    <x v="0"/>
    <x v="0"/>
    <x v="1"/>
    <x v="8"/>
    <x v="237"/>
    <x v="0"/>
    <x v="0"/>
    <s v="Tesseramento"/>
    <x v="1"/>
    <x v="0"/>
    <x v="0"/>
    <m/>
  </r>
  <r>
    <n v="14122"/>
    <x v="0"/>
    <x v="0"/>
    <x v="0"/>
    <x v="0"/>
    <x v="8"/>
    <x v="237"/>
    <x v="0"/>
    <x v="1"/>
    <s v="Tesseramento"/>
    <x v="1"/>
    <x v="4"/>
    <x v="0"/>
    <m/>
  </r>
  <r>
    <n v="75003"/>
    <x v="0"/>
    <x v="0"/>
    <x v="0"/>
    <x v="0"/>
    <x v="8"/>
    <x v="237"/>
    <x v="0"/>
    <x v="0"/>
    <s v="Tesseramento"/>
    <x v="1"/>
    <x v="1"/>
    <x v="0"/>
    <m/>
  </r>
  <r>
    <n v="2885"/>
    <x v="0"/>
    <x v="0"/>
    <x v="0"/>
    <x v="0"/>
    <x v="8"/>
    <x v="237"/>
    <x v="0"/>
    <x v="0"/>
    <s v="Tesseramento"/>
    <x v="1"/>
    <x v="3"/>
    <x v="0"/>
    <m/>
  </r>
  <r>
    <n v="106108"/>
    <x v="0"/>
    <x v="0"/>
    <x v="0"/>
    <x v="0"/>
    <x v="8"/>
    <x v="237"/>
    <x v="0"/>
    <x v="0"/>
    <s v="Tesseramento"/>
    <x v="1"/>
    <x v="0"/>
    <x v="0"/>
    <m/>
  </r>
  <r>
    <n v="20376"/>
    <x v="0"/>
    <x v="0"/>
    <x v="0"/>
    <x v="0"/>
    <x v="8"/>
    <x v="237"/>
    <x v="0"/>
    <x v="0"/>
    <s v="Tesseramento"/>
    <x v="1"/>
    <x v="3"/>
    <x v="0"/>
    <m/>
  </r>
  <r>
    <n v="109328"/>
    <x v="0"/>
    <x v="0"/>
    <x v="0"/>
    <x v="0"/>
    <x v="8"/>
    <x v="237"/>
    <x v="0"/>
    <x v="0"/>
    <s v="Tesseramento"/>
    <x v="1"/>
    <x v="0"/>
    <x v="0"/>
    <m/>
  </r>
  <r>
    <n v="163275"/>
    <x v="0"/>
    <x v="0"/>
    <x v="0"/>
    <x v="0"/>
    <x v="8"/>
    <x v="237"/>
    <x v="0"/>
    <x v="0"/>
    <s v="Tesseramento"/>
    <x v="1"/>
    <x v="3"/>
    <x v="0"/>
    <m/>
  </r>
  <r>
    <n v="67193"/>
    <x v="0"/>
    <x v="0"/>
    <x v="0"/>
    <x v="0"/>
    <x v="8"/>
    <x v="237"/>
    <x v="0"/>
    <x v="0"/>
    <s v="Tesseramento"/>
    <x v="1"/>
    <x v="4"/>
    <x v="0"/>
    <m/>
  </r>
  <r>
    <n v="13468"/>
    <x v="0"/>
    <x v="0"/>
    <x v="0"/>
    <x v="0"/>
    <x v="8"/>
    <x v="237"/>
    <x v="0"/>
    <x v="0"/>
    <s v="Tesseramento"/>
    <x v="1"/>
    <x v="3"/>
    <x v="0"/>
    <m/>
  </r>
  <r>
    <n v="79043"/>
    <x v="0"/>
    <x v="0"/>
    <x v="0"/>
    <x v="0"/>
    <x v="8"/>
    <x v="237"/>
    <x v="0"/>
    <x v="0"/>
    <s v="Tesseramento"/>
    <x v="1"/>
    <x v="4"/>
    <x v="0"/>
    <m/>
  </r>
  <r>
    <n v="72202"/>
    <x v="0"/>
    <x v="0"/>
    <x v="0"/>
    <x v="0"/>
    <x v="8"/>
    <x v="237"/>
    <x v="0"/>
    <x v="0"/>
    <s v="Tesseramento"/>
    <x v="1"/>
    <x v="3"/>
    <x v="0"/>
    <m/>
  </r>
  <r>
    <n v="113077"/>
    <x v="0"/>
    <x v="0"/>
    <x v="0"/>
    <x v="0"/>
    <x v="8"/>
    <x v="237"/>
    <x v="0"/>
    <x v="0"/>
    <s v="Tesseramento"/>
    <x v="1"/>
    <x v="1"/>
    <x v="0"/>
    <m/>
  </r>
  <r>
    <n v="113076"/>
    <x v="0"/>
    <x v="0"/>
    <x v="0"/>
    <x v="0"/>
    <x v="8"/>
    <x v="237"/>
    <x v="0"/>
    <x v="0"/>
    <s v="Tesseramento"/>
    <x v="1"/>
    <x v="3"/>
    <x v="0"/>
    <m/>
  </r>
  <r>
    <n v="74990"/>
    <x v="0"/>
    <x v="0"/>
    <x v="0"/>
    <x v="0"/>
    <x v="8"/>
    <x v="237"/>
    <x v="0"/>
    <x v="0"/>
    <s v="Tesseramento"/>
    <x v="1"/>
    <x v="4"/>
    <x v="0"/>
    <m/>
  </r>
  <r>
    <n v="132420"/>
    <x v="0"/>
    <x v="0"/>
    <x v="0"/>
    <x v="0"/>
    <x v="8"/>
    <x v="237"/>
    <x v="0"/>
    <x v="1"/>
    <s v="Tesseramento"/>
    <x v="1"/>
    <x v="3"/>
    <x v="0"/>
    <m/>
  </r>
  <r>
    <n v="33338"/>
    <x v="0"/>
    <x v="0"/>
    <x v="0"/>
    <x v="0"/>
    <x v="8"/>
    <x v="237"/>
    <x v="0"/>
    <x v="0"/>
    <s v="Tesseramento"/>
    <x v="1"/>
    <x v="3"/>
    <x v="0"/>
    <m/>
  </r>
  <r>
    <n v="90903"/>
    <x v="0"/>
    <x v="0"/>
    <x v="0"/>
    <x v="0"/>
    <x v="8"/>
    <x v="237"/>
    <x v="0"/>
    <x v="0"/>
    <s v="Tesseramento"/>
    <x v="1"/>
    <x v="4"/>
    <x v="0"/>
    <m/>
  </r>
  <r>
    <n v="40032"/>
    <x v="0"/>
    <x v="0"/>
    <x v="0"/>
    <x v="0"/>
    <x v="8"/>
    <x v="237"/>
    <x v="0"/>
    <x v="0"/>
    <s v="Tesseramento"/>
    <x v="1"/>
    <x v="3"/>
    <x v="0"/>
    <m/>
  </r>
  <r>
    <n v="53850"/>
    <x v="0"/>
    <x v="0"/>
    <x v="0"/>
    <x v="0"/>
    <x v="8"/>
    <x v="237"/>
    <x v="0"/>
    <x v="0"/>
    <s v="Tesseramento"/>
    <x v="1"/>
    <x v="4"/>
    <x v="0"/>
    <m/>
  </r>
  <r>
    <n v="194091"/>
    <x v="1"/>
    <x v="0"/>
    <x v="0"/>
    <x v="0"/>
    <x v="8"/>
    <x v="237"/>
    <x v="0"/>
    <x v="0"/>
    <s v="Tesseramento"/>
    <x v="1"/>
    <x v="5"/>
    <x v="0"/>
    <m/>
  </r>
  <r>
    <n v="232872"/>
    <x v="1"/>
    <x v="0"/>
    <x v="0"/>
    <x v="3"/>
    <x v="8"/>
    <x v="237"/>
    <x v="0"/>
    <x v="0"/>
    <s v="Tesseramento"/>
    <x v="1"/>
    <x v="5"/>
    <x v="0"/>
    <m/>
  </r>
  <r>
    <n v="53501"/>
    <x v="0"/>
    <x v="0"/>
    <x v="0"/>
    <x v="0"/>
    <x v="8"/>
    <x v="237"/>
    <x v="0"/>
    <x v="0"/>
    <s v="Tesseramento"/>
    <x v="1"/>
    <x v="4"/>
    <x v="0"/>
    <m/>
  </r>
  <r>
    <n v="75380"/>
    <x v="0"/>
    <x v="0"/>
    <x v="0"/>
    <x v="0"/>
    <x v="8"/>
    <x v="237"/>
    <x v="0"/>
    <x v="1"/>
    <s v="Tesseramento"/>
    <x v="1"/>
    <x v="0"/>
    <x v="0"/>
    <m/>
  </r>
  <r>
    <n v="3060"/>
    <x v="0"/>
    <x v="0"/>
    <x v="0"/>
    <x v="0"/>
    <x v="8"/>
    <x v="237"/>
    <x v="0"/>
    <x v="1"/>
    <s v="Tesseramento"/>
    <x v="1"/>
    <x v="4"/>
    <x v="0"/>
    <m/>
  </r>
  <r>
    <n v="2910"/>
    <x v="0"/>
    <x v="0"/>
    <x v="0"/>
    <x v="0"/>
    <x v="8"/>
    <x v="237"/>
    <x v="0"/>
    <x v="0"/>
    <s v="Tesseramento"/>
    <x v="1"/>
    <x v="4"/>
    <x v="0"/>
    <m/>
  </r>
  <r>
    <n v="14154"/>
    <x v="0"/>
    <x v="0"/>
    <x v="0"/>
    <x v="0"/>
    <x v="8"/>
    <x v="237"/>
    <x v="0"/>
    <x v="0"/>
    <s v="Tesseramento"/>
    <x v="1"/>
    <x v="3"/>
    <x v="0"/>
    <m/>
  </r>
  <r>
    <n v="2917"/>
    <x v="0"/>
    <x v="0"/>
    <x v="0"/>
    <x v="0"/>
    <x v="8"/>
    <x v="237"/>
    <x v="0"/>
    <x v="0"/>
    <s v="Tesseramento"/>
    <x v="1"/>
    <x v="4"/>
    <x v="0"/>
    <m/>
  </r>
  <r>
    <n v="2918"/>
    <x v="0"/>
    <x v="0"/>
    <x v="0"/>
    <x v="0"/>
    <x v="8"/>
    <x v="237"/>
    <x v="0"/>
    <x v="0"/>
    <s v="Tesseramento"/>
    <x v="1"/>
    <x v="0"/>
    <x v="0"/>
    <m/>
  </r>
  <r>
    <n v="35709"/>
    <x v="0"/>
    <x v="0"/>
    <x v="0"/>
    <x v="0"/>
    <x v="8"/>
    <x v="237"/>
    <x v="0"/>
    <x v="0"/>
    <s v="Tesseramento"/>
    <x v="1"/>
    <x v="4"/>
    <x v="0"/>
    <m/>
  </r>
  <r>
    <n v="65039"/>
    <x v="0"/>
    <x v="0"/>
    <x v="0"/>
    <x v="0"/>
    <x v="8"/>
    <x v="237"/>
    <x v="0"/>
    <x v="0"/>
    <s v="Tesseramento"/>
    <x v="1"/>
    <x v="4"/>
    <x v="0"/>
    <m/>
  </r>
  <r>
    <n v="94280"/>
    <x v="0"/>
    <x v="0"/>
    <x v="0"/>
    <x v="1"/>
    <x v="8"/>
    <x v="237"/>
    <x v="0"/>
    <x v="0"/>
    <s v="Tesseramento"/>
    <x v="1"/>
    <x v="4"/>
    <x v="0"/>
    <m/>
  </r>
  <r>
    <n v="99463"/>
    <x v="0"/>
    <x v="0"/>
    <x v="0"/>
    <x v="0"/>
    <x v="8"/>
    <x v="237"/>
    <x v="0"/>
    <x v="0"/>
    <s v="Tesseramento"/>
    <x v="1"/>
    <x v="0"/>
    <x v="0"/>
    <m/>
  </r>
  <r>
    <n v="2934"/>
    <x v="0"/>
    <x v="0"/>
    <x v="0"/>
    <x v="0"/>
    <x v="8"/>
    <x v="237"/>
    <x v="0"/>
    <x v="1"/>
    <s v="Tesseramento"/>
    <x v="1"/>
    <x v="4"/>
    <x v="0"/>
    <m/>
  </r>
  <r>
    <n v="14157"/>
    <x v="0"/>
    <x v="0"/>
    <x v="0"/>
    <x v="0"/>
    <x v="8"/>
    <x v="237"/>
    <x v="0"/>
    <x v="0"/>
    <s v="Tesseramento"/>
    <x v="1"/>
    <x v="0"/>
    <x v="0"/>
    <m/>
  </r>
  <r>
    <n v="28480"/>
    <x v="0"/>
    <x v="0"/>
    <x v="0"/>
    <x v="0"/>
    <x v="8"/>
    <x v="237"/>
    <x v="0"/>
    <x v="0"/>
    <s v="Tesseramento"/>
    <x v="1"/>
    <x v="3"/>
    <x v="0"/>
    <m/>
  </r>
  <r>
    <n v="120237"/>
    <x v="0"/>
    <x v="0"/>
    <x v="0"/>
    <x v="0"/>
    <x v="8"/>
    <x v="237"/>
    <x v="0"/>
    <x v="1"/>
    <s v="Tesseramento"/>
    <x v="1"/>
    <x v="0"/>
    <x v="0"/>
    <m/>
  </r>
  <r>
    <n v="104830"/>
    <x v="0"/>
    <x v="0"/>
    <x v="0"/>
    <x v="0"/>
    <x v="8"/>
    <x v="237"/>
    <x v="0"/>
    <x v="0"/>
    <s v="Tesseramento"/>
    <x v="1"/>
    <x v="4"/>
    <x v="0"/>
    <m/>
  </r>
  <r>
    <n v="120747"/>
    <x v="0"/>
    <x v="0"/>
    <x v="0"/>
    <x v="0"/>
    <x v="8"/>
    <x v="237"/>
    <x v="0"/>
    <x v="0"/>
    <s v="Tesseramento"/>
    <x v="1"/>
    <x v="1"/>
    <x v="0"/>
    <m/>
  </r>
  <r>
    <n v="113435"/>
    <x v="0"/>
    <x v="0"/>
    <x v="0"/>
    <x v="0"/>
    <x v="8"/>
    <x v="237"/>
    <x v="0"/>
    <x v="0"/>
    <s v="Tesseramento"/>
    <x v="1"/>
    <x v="3"/>
    <x v="0"/>
    <m/>
  </r>
  <r>
    <n v="2953"/>
    <x v="0"/>
    <x v="0"/>
    <x v="0"/>
    <x v="0"/>
    <x v="8"/>
    <x v="237"/>
    <x v="0"/>
    <x v="0"/>
    <s v="Tesseramento"/>
    <x v="1"/>
    <x v="0"/>
    <x v="0"/>
    <m/>
  </r>
  <r>
    <n v="2955"/>
    <x v="0"/>
    <x v="0"/>
    <x v="0"/>
    <x v="0"/>
    <x v="8"/>
    <x v="237"/>
    <x v="0"/>
    <x v="1"/>
    <s v="Tesseramento"/>
    <x v="1"/>
    <x v="4"/>
    <x v="0"/>
    <m/>
  </r>
  <r>
    <n v="71809"/>
    <x v="0"/>
    <x v="0"/>
    <x v="0"/>
    <x v="0"/>
    <x v="8"/>
    <x v="237"/>
    <x v="0"/>
    <x v="0"/>
    <s v="Tesseramento"/>
    <x v="1"/>
    <x v="4"/>
    <x v="0"/>
    <m/>
  </r>
  <r>
    <n v="57280"/>
    <x v="0"/>
    <x v="0"/>
    <x v="0"/>
    <x v="0"/>
    <x v="8"/>
    <x v="237"/>
    <x v="0"/>
    <x v="0"/>
    <s v="Tesseramento"/>
    <x v="1"/>
    <x v="4"/>
    <x v="0"/>
    <m/>
  </r>
  <r>
    <n v="35725"/>
    <x v="0"/>
    <x v="0"/>
    <x v="0"/>
    <x v="0"/>
    <x v="8"/>
    <x v="237"/>
    <x v="0"/>
    <x v="0"/>
    <s v="Tesseramento"/>
    <x v="1"/>
    <x v="3"/>
    <x v="0"/>
    <m/>
  </r>
  <r>
    <n v="2958"/>
    <x v="0"/>
    <x v="0"/>
    <x v="0"/>
    <x v="0"/>
    <x v="8"/>
    <x v="237"/>
    <x v="0"/>
    <x v="0"/>
    <s v="Tesseramento"/>
    <x v="1"/>
    <x v="4"/>
    <x v="0"/>
    <m/>
  </r>
  <r>
    <n v="88598"/>
    <x v="0"/>
    <x v="0"/>
    <x v="0"/>
    <x v="0"/>
    <x v="8"/>
    <x v="237"/>
    <x v="0"/>
    <x v="0"/>
    <s v="Tesseramento"/>
    <x v="1"/>
    <x v="0"/>
    <x v="0"/>
    <m/>
  </r>
  <r>
    <n v="2962"/>
    <x v="0"/>
    <x v="0"/>
    <x v="0"/>
    <x v="0"/>
    <x v="8"/>
    <x v="237"/>
    <x v="0"/>
    <x v="0"/>
    <s v="Tesseramento"/>
    <x v="1"/>
    <x v="4"/>
    <x v="0"/>
    <m/>
  </r>
  <r>
    <n v="56052"/>
    <x v="0"/>
    <x v="0"/>
    <x v="0"/>
    <x v="0"/>
    <x v="8"/>
    <x v="237"/>
    <x v="0"/>
    <x v="0"/>
    <s v="Tesseramento"/>
    <x v="1"/>
    <x v="3"/>
    <x v="0"/>
    <m/>
  </r>
  <r>
    <n v="109537"/>
    <x v="0"/>
    <x v="0"/>
    <x v="0"/>
    <x v="0"/>
    <x v="8"/>
    <x v="237"/>
    <x v="0"/>
    <x v="0"/>
    <s v="Tesseramento"/>
    <x v="1"/>
    <x v="4"/>
    <x v="0"/>
    <m/>
  </r>
  <r>
    <n v="2970"/>
    <x v="0"/>
    <x v="0"/>
    <x v="0"/>
    <x v="0"/>
    <x v="8"/>
    <x v="237"/>
    <x v="0"/>
    <x v="0"/>
    <s v="Tesseramento"/>
    <x v="1"/>
    <x v="4"/>
    <x v="0"/>
    <m/>
  </r>
  <r>
    <n v="21044"/>
    <x v="0"/>
    <x v="0"/>
    <x v="0"/>
    <x v="1"/>
    <x v="8"/>
    <x v="237"/>
    <x v="0"/>
    <x v="0"/>
    <s v="Tesseramento"/>
    <x v="1"/>
    <x v="0"/>
    <x v="0"/>
    <m/>
  </r>
  <r>
    <n v="276"/>
    <x v="0"/>
    <x v="0"/>
    <x v="0"/>
    <x v="0"/>
    <x v="8"/>
    <x v="237"/>
    <x v="0"/>
    <x v="0"/>
    <s v="Tesseramento"/>
    <x v="1"/>
    <x v="4"/>
    <x v="0"/>
    <m/>
  </r>
  <r>
    <n v="120633"/>
    <x v="0"/>
    <x v="0"/>
    <x v="0"/>
    <x v="2"/>
    <x v="8"/>
    <x v="237"/>
    <x v="0"/>
    <x v="0"/>
    <s v="Tesseramento"/>
    <x v="1"/>
    <x v="0"/>
    <x v="0"/>
    <m/>
  </r>
  <r>
    <n v="35732"/>
    <x v="0"/>
    <x v="0"/>
    <x v="0"/>
    <x v="0"/>
    <x v="8"/>
    <x v="237"/>
    <x v="0"/>
    <x v="0"/>
    <s v="Tesseramento"/>
    <x v="1"/>
    <x v="4"/>
    <x v="0"/>
    <m/>
  </r>
  <r>
    <n v="2980"/>
    <x v="0"/>
    <x v="0"/>
    <x v="0"/>
    <x v="0"/>
    <x v="8"/>
    <x v="237"/>
    <x v="0"/>
    <x v="0"/>
    <s v="Tesseramento"/>
    <x v="1"/>
    <x v="0"/>
    <x v="0"/>
    <m/>
  </r>
  <r>
    <n v="2982"/>
    <x v="0"/>
    <x v="0"/>
    <x v="0"/>
    <x v="0"/>
    <x v="8"/>
    <x v="237"/>
    <x v="0"/>
    <x v="1"/>
    <s v="Tesseramento"/>
    <x v="1"/>
    <x v="0"/>
    <x v="0"/>
    <m/>
  </r>
  <r>
    <n v="2991"/>
    <x v="0"/>
    <x v="0"/>
    <x v="0"/>
    <x v="0"/>
    <x v="8"/>
    <x v="237"/>
    <x v="0"/>
    <x v="0"/>
    <s v="Tesseramento"/>
    <x v="1"/>
    <x v="4"/>
    <x v="0"/>
    <m/>
  </r>
  <r>
    <n v="55511"/>
    <x v="0"/>
    <x v="0"/>
    <x v="0"/>
    <x v="0"/>
    <x v="8"/>
    <x v="237"/>
    <x v="0"/>
    <x v="0"/>
    <s v="Tesseramento"/>
    <x v="1"/>
    <x v="1"/>
    <x v="0"/>
    <m/>
  </r>
  <r>
    <n v="34975"/>
    <x v="0"/>
    <x v="0"/>
    <x v="0"/>
    <x v="0"/>
    <x v="8"/>
    <x v="237"/>
    <x v="0"/>
    <x v="0"/>
    <s v="Tesseramento"/>
    <x v="1"/>
    <x v="3"/>
    <x v="0"/>
    <m/>
  </r>
  <r>
    <n v="152424"/>
    <x v="0"/>
    <x v="0"/>
    <x v="0"/>
    <x v="0"/>
    <x v="8"/>
    <x v="237"/>
    <x v="0"/>
    <x v="0"/>
    <s v="Tesseramento"/>
    <x v="1"/>
    <x v="1"/>
    <x v="0"/>
    <m/>
  </r>
  <r>
    <n v="24950"/>
    <x v="0"/>
    <x v="0"/>
    <x v="0"/>
    <x v="0"/>
    <x v="8"/>
    <x v="237"/>
    <x v="0"/>
    <x v="0"/>
    <s v="Tesseramento"/>
    <x v="1"/>
    <x v="3"/>
    <x v="0"/>
    <m/>
  </r>
  <r>
    <n v="173874"/>
    <x v="1"/>
    <x v="0"/>
    <x v="0"/>
    <x v="3"/>
    <x v="8"/>
    <x v="237"/>
    <x v="0"/>
    <x v="0"/>
    <s v="Tesseramento"/>
    <x v="1"/>
    <x v="6"/>
    <x v="0"/>
    <m/>
  </r>
  <r>
    <n v="28602"/>
    <x v="0"/>
    <x v="0"/>
    <x v="0"/>
    <x v="0"/>
    <x v="8"/>
    <x v="237"/>
    <x v="0"/>
    <x v="0"/>
    <s v="Tesseramento"/>
    <x v="1"/>
    <x v="0"/>
    <x v="0"/>
    <m/>
  </r>
  <r>
    <n v="199464"/>
    <x v="1"/>
    <x v="0"/>
    <x v="0"/>
    <x v="0"/>
    <x v="8"/>
    <x v="237"/>
    <x v="0"/>
    <x v="0"/>
    <s v="Tesseramento"/>
    <x v="1"/>
    <x v="5"/>
    <x v="0"/>
    <s v="B"/>
  </r>
  <r>
    <n v="80964"/>
    <x v="0"/>
    <x v="0"/>
    <x v="0"/>
    <x v="0"/>
    <x v="8"/>
    <x v="237"/>
    <x v="0"/>
    <x v="1"/>
    <s v="Tesseramento"/>
    <x v="1"/>
    <x v="4"/>
    <x v="0"/>
    <m/>
  </r>
  <r>
    <n v="35752"/>
    <x v="0"/>
    <x v="0"/>
    <x v="0"/>
    <x v="0"/>
    <x v="8"/>
    <x v="237"/>
    <x v="0"/>
    <x v="1"/>
    <s v="Tesseramento"/>
    <x v="1"/>
    <x v="3"/>
    <x v="0"/>
    <m/>
  </r>
  <r>
    <n v="3017"/>
    <x v="0"/>
    <x v="0"/>
    <x v="0"/>
    <x v="0"/>
    <x v="8"/>
    <x v="237"/>
    <x v="0"/>
    <x v="1"/>
    <s v="Tesseramento"/>
    <x v="1"/>
    <x v="4"/>
    <x v="0"/>
    <m/>
  </r>
  <r>
    <n v="33359"/>
    <x v="0"/>
    <x v="0"/>
    <x v="0"/>
    <x v="0"/>
    <x v="8"/>
    <x v="237"/>
    <x v="0"/>
    <x v="0"/>
    <s v="Tesseramento"/>
    <x v="1"/>
    <x v="4"/>
    <x v="0"/>
    <m/>
  </r>
  <r>
    <n v="67198"/>
    <x v="0"/>
    <x v="0"/>
    <x v="0"/>
    <x v="0"/>
    <x v="8"/>
    <x v="237"/>
    <x v="0"/>
    <x v="0"/>
    <s v="Tesseramento"/>
    <x v="1"/>
    <x v="4"/>
    <x v="0"/>
    <m/>
  </r>
  <r>
    <n v="2813"/>
    <x v="0"/>
    <x v="0"/>
    <x v="0"/>
    <x v="0"/>
    <x v="8"/>
    <x v="237"/>
    <x v="0"/>
    <x v="1"/>
    <s v="Tesseramento"/>
    <x v="1"/>
    <x v="4"/>
    <x v="0"/>
    <m/>
  </r>
  <r>
    <n v="206505"/>
    <x v="1"/>
    <x v="0"/>
    <x v="0"/>
    <x v="2"/>
    <x v="8"/>
    <x v="237"/>
    <x v="0"/>
    <x v="1"/>
    <s v="Tesseramento"/>
    <x v="1"/>
    <x v="5"/>
    <x v="0"/>
    <m/>
  </r>
  <r>
    <n v="2419"/>
    <x v="0"/>
    <x v="0"/>
    <x v="0"/>
    <x v="0"/>
    <x v="8"/>
    <x v="237"/>
    <x v="0"/>
    <x v="1"/>
    <s v="Tesseramento"/>
    <x v="1"/>
    <x v="4"/>
    <x v="0"/>
    <m/>
  </r>
  <r>
    <n v="219319"/>
    <x v="1"/>
    <x v="0"/>
    <x v="0"/>
    <x v="2"/>
    <x v="8"/>
    <x v="237"/>
    <x v="0"/>
    <x v="1"/>
    <s v="Tesseramento"/>
    <x v="1"/>
    <x v="5"/>
    <x v="0"/>
    <m/>
  </r>
  <r>
    <n v="39589"/>
    <x v="0"/>
    <x v="0"/>
    <x v="0"/>
    <x v="0"/>
    <x v="8"/>
    <x v="237"/>
    <x v="0"/>
    <x v="0"/>
    <s v="Tesseramento"/>
    <x v="1"/>
    <x v="4"/>
    <x v="0"/>
    <m/>
  </r>
  <r>
    <n v="113078"/>
    <x v="0"/>
    <x v="0"/>
    <x v="0"/>
    <x v="0"/>
    <x v="8"/>
    <x v="237"/>
    <x v="0"/>
    <x v="0"/>
    <s v="Tesseramento"/>
    <x v="1"/>
    <x v="0"/>
    <x v="0"/>
    <m/>
  </r>
  <r>
    <n v="57173"/>
    <x v="0"/>
    <x v="0"/>
    <x v="0"/>
    <x v="0"/>
    <x v="8"/>
    <x v="237"/>
    <x v="0"/>
    <x v="0"/>
    <s v="Tesseramento"/>
    <x v="1"/>
    <x v="0"/>
    <x v="0"/>
    <m/>
  </r>
  <r>
    <n v="3027"/>
    <x v="0"/>
    <x v="0"/>
    <x v="0"/>
    <x v="0"/>
    <x v="8"/>
    <x v="237"/>
    <x v="0"/>
    <x v="0"/>
    <s v="Tesseramento"/>
    <x v="1"/>
    <x v="4"/>
    <x v="0"/>
    <m/>
  </r>
  <r>
    <n v="114417"/>
    <x v="0"/>
    <x v="0"/>
    <x v="0"/>
    <x v="0"/>
    <x v="8"/>
    <x v="237"/>
    <x v="0"/>
    <x v="0"/>
    <s v="Tesseramento"/>
    <x v="1"/>
    <x v="4"/>
    <x v="0"/>
    <m/>
  </r>
  <r>
    <n v="2981"/>
    <x v="0"/>
    <x v="0"/>
    <x v="0"/>
    <x v="0"/>
    <x v="8"/>
    <x v="237"/>
    <x v="0"/>
    <x v="1"/>
    <s v="Tesseramento"/>
    <x v="1"/>
    <x v="4"/>
    <x v="0"/>
    <m/>
  </r>
  <r>
    <n v="3041"/>
    <x v="0"/>
    <x v="0"/>
    <x v="0"/>
    <x v="0"/>
    <x v="8"/>
    <x v="237"/>
    <x v="0"/>
    <x v="1"/>
    <s v="Tesseramento"/>
    <x v="1"/>
    <x v="3"/>
    <x v="0"/>
    <m/>
  </r>
  <r>
    <n v="59146"/>
    <x v="0"/>
    <x v="0"/>
    <x v="0"/>
    <x v="0"/>
    <x v="8"/>
    <x v="237"/>
    <x v="0"/>
    <x v="0"/>
    <s v="Tesseramento"/>
    <x v="1"/>
    <x v="3"/>
    <x v="0"/>
    <m/>
  </r>
  <r>
    <n v="3046"/>
    <x v="0"/>
    <x v="0"/>
    <x v="0"/>
    <x v="0"/>
    <x v="8"/>
    <x v="237"/>
    <x v="0"/>
    <x v="1"/>
    <s v="Tesseramento"/>
    <x v="1"/>
    <x v="4"/>
    <x v="0"/>
    <m/>
  </r>
  <r>
    <n v="3056"/>
    <x v="0"/>
    <x v="0"/>
    <x v="0"/>
    <x v="0"/>
    <x v="8"/>
    <x v="237"/>
    <x v="0"/>
    <x v="1"/>
    <s v="Tesseramento"/>
    <x v="1"/>
    <x v="3"/>
    <x v="0"/>
    <m/>
  </r>
  <r>
    <n v="3057"/>
    <x v="0"/>
    <x v="0"/>
    <x v="0"/>
    <x v="0"/>
    <x v="8"/>
    <x v="237"/>
    <x v="0"/>
    <x v="1"/>
    <s v="Tesseramento"/>
    <x v="1"/>
    <x v="0"/>
    <x v="0"/>
    <m/>
  </r>
  <r>
    <n v="214474"/>
    <x v="0"/>
    <x v="0"/>
    <x v="0"/>
    <x v="0"/>
    <x v="8"/>
    <x v="237"/>
    <x v="0"/>
    <x v="0"/>
    <s v="Tesseramento"/>
    <x v="1"/>
    <x v="0"/>
    <x v="0"/>
    <m/>
  </r>
  <r>
    <n v="101778"/>
    <x v="0"/>
    <x v="0"/>
    <x v="0"/>
    <x v="0"/>
    <x v="8"/>
    <x v="237"/>
    <x v="0"/>
    <x v="0"/>
    <s v="Tesseramento"/>
    <x v="1"/>
    <x v="4"/>
    <x v="0"/>
    <m/>
  </r>
  <r>
    <n v="227093"/>
    <x v="1"/>
    <x v="0"/>
    <x v="0"/>
    <x v="1"/>
    <x v="8"/>
    <x v="237"/>
    <x v="0"/>
    <x v="0"/>
    <s v="Tesseramento"/>
    <x v="1"/>
    <x v="5"/>
    <x v="0"/>
    <m/>
  </r>
  <r>
    <n v="214473"/>
    <x v="1"/>
    <x v="0"/>
    <x v="0"/>
    <x v="0"/>
    <x v="8"/>
    <x v="237"/>
    <x v="0"/>
    <x v="0"/>
    <s v="Tesseramento"/>
    <x v="1"/>
    <x v="5"/>
    <x v="0"/>
    <m/>
  </r>
  <r>
    <n v="101777"/>
    <x v="0"/>
    <x v="0"/>
    <x v="0"/>
    <x v="0"/>
    <x v="8"/>
    <x v="237"/>
    <x v="0"/>
    <x v="0"/>
    <s v="Tesseramento"/>
    <x v="1"/>
    <x v="0"/>
    <x v="0"/>
    <m/>
  </r>
  <r>
    <n v="136040"/>
    <x v="0"/>
    <x v="0"/>
    <x v="0"/>
    <x v="0"/>
    <x v="8"/>
    <x v="237"/>
    <x v="0"/>
    <x v="0"/>
    <s v="Tesseramento"/>
    <x v="1"/>
    <x v="3"/>
    <x v="0"/>
    <m/>
  </r>
  <r>
    <n v="185501"/>
    <x v="0"/>
    <x v="0"/>
    <x v="0"/>
    <x v="0"/>
    <x v="8"/>
    <x v="237"/>
    <x v="0"/>
    <x v="0"/>
    <s v="Tesseramento"/>
    <x v="1"/>
    <x v="1"/>
    <x v="0"/>
    <m/>
  </r>
  <r>
    <n v="159557"/>
    <x v="0"/>
    <x v="0"/>
    <x v="0"/>
    <x v="0"/>
    <x v="8"/>
    <x v="237"/>
    <x v="0"/>
    <x v="1"/>
    <s v="Tesseramento"/>
    <x v="1"/>
    <x v="4"/>
    <x v="0"/>
    <m/>
  </r>
  <r>
    <n v="49848"/>
    <x v="0"/>
    <x v="0"/>
    <x v="0"/>
    <x v="0"/>
    <x v="8"/>
    <x v="237"/>
    <x v="0"/>
    <x v="0"/>
    <s v="Tesseramento"/>
    <x v="1"/>
    <x v="4"/>
    <x v="0"/>
    <m/>
  </r>
  <r>
    <n v="63929"/>
    <x v="0"/>
    <x v="0"/>
    <x v="0"/>
    <x v="0"/>
    <x v="8"/>
    <x v="237"/>
    <x v="0"/>
    <x v="0"/>
    <s v="Tesseramento"/>
    <x v="1"/>
    <x v="3"/>
    <x v="0"/>
    <m/>
  </r>
  <r>
    <n v="72840"/>
    <x v="0"/>
    <x v="0"/>
    <x v="0"/>
    <x v="0"/>
    <x v="8"/>
    <x v="237"/>
    <x v="0"/>
    <x v="0"/>
    <s v="Tesseramento"/>
    <x v="1"/>
    <x v="3"/>
    <x v="0"/>
    <m/>
  </r>
  <r>
    <n v="217016"/>
    <x v="1"/>
    <x v="0"/>
    <x v="0"/>
    <x v="0"/>
    <x v="8"/>
    <x v="237"/>
    <x v="0"/>
    <x v="0"/>
    <s v="Tesseramento"/>
    <x v="1"/>
    <x v="5"/>
    <x v="0"/>
    <m/>
  </r>
  <r>
    <n v="48023"/>
    <x v="0"/>
    <x v="0"/>
    <x v="0"/>
    <x v="0"/>
    <x v="8"/>
    <x v="237"/>
    <x v="0"/>
    <x v="1"/>
    <s v="Tesseramento"/>
    <x v="1"/>
    <x v="4"/>
    <x v="0"/>
    <m/>
  </r>
  <r>
    <n v="72841"/>
    <x v="0"/>
    <x v="0"/>
    <x v="0"/>
    <x v="0"/>
    <x v="8"/>
    <x v="237"/>
    <x v="0"/>
    <x v="0"/>
    <s v="Tesseramento"/>
    <x v="1"/>
    <x v="3"/>
    <x v="0"/>
    <m/>
  </r>
  <r>
    <n v="214475"/>
    <x v="1"/>
    <x v="0"/>
    <x v="0"/>
    <x v="0"/>
    <x v="8"/>
    <x v="237"/>
    <x v="0"/>
    <x v="0"/>
    <s v="Tesseramento"/>
    <x v="1"/>
    <x v="5"/>
    <x v="0"/>
    <s v="B"/>
  </r>
  <r>
    <n v="3085"/>
    <x v="0"/>
    <x v="0"/>
    <x v="0"/>
    <x v="0"/>
    <x v="8"/>
    <x v="237"/>
    <x v="0"/>
    <x v="0"/>
    <s v="Tesseramento"/>
    <x v="1"/>
    <x v="0"/>
    <x v="0"/>
    <m/>
  </r>
  <r>
    <n v="206552"/>
    <x v="0"/>
    <x v="0"/>
    <x v="0"/>
    <x v="0"/>
    <x v="10"/>
    <x v="234"/>
    <x v="0"/>
    <x v="0"/>
    <s v="Tesseramento"/>
    <x v="0"/>
    <x v="3"/>
    <x v="0"/>
    <m/>
  </r>
  <r>
    <n v="197528"/>
    <x v="0"/>
    <x v="1"/>
    <x v="0"/>
    <x v="0"/>
    <x v="7"/>
    <x v="45"/>
    <x v="0"/>
    <x v="1"/>
    <s v="Tesseramento"/>
    <x v="1"/>
    <x v="3"/>
    <x v="0"/>
    <m/>
  </r>
  <r>
    <n v="89411"/>
    <x v="0"/>
    <x v="0"/>
    <x v="0"/>
    <x v="4"/>
    <x v="4"/>
    <x v="125"/>
    <x v="0"/>
    <x v="1"/>
    <s v="Tesseramento"/>
    <x v="1"/>
    <x v="0"/>
    <x v="0"/>
    <m/>
  </r>
  <r>
    <n v="91157"/>
    <x v="0"/>
    <x v="0"/>
    <x v="0"/>
    <x v="0"/>
    <x v="4"/>
    <x v="125"/>
    <x v="0"/>
    <x v="1"/>
    <s v="Tesseramento"/>
    <x v="1"/>
    <x v="3"/>
    <x v="0"/>
    <m/>
  </r>
  <r>
    <n v="60714"/>
    <x v="0"/>
    <x v="0"/>
    <x v="0"/>
    <x v="0"/>
    <x v="4"/>
    <x v="125"/>
    <x v="0"/>
    <x v="0"/>
    <s v="Tesseramento"/>
    <x v="1"/>
    <x v="3"/>
    <x v="0"/>
    <m/>
  </r>
  <r>
    <n v="27672"/>
    <x v="0"/>
    <x v="0"/>
    <x v="0"/>
    <x v="4"/>
    <x v="4"/>
    <x v="125"/>
    <x v="0"/>
    <x v="0"/>
    <s v="Tesseramento"/>
    <x v="1"/>
    <x v="3"/>
    <x v="0"/>
    <m/>
  </r>
  <r>
    <n v="28185"/>
    <x v="0"/>
    <x v="0"/>
    <x v="0"/>
    <x v="4"/>
    <x v="4"/>
    <x v="125"/>
    <x v="0"/>
    <x v="0"/>
    <s v="Tesseramento"/>
    <x v="1"/>
    <x v="3"/>
    <x v="0"/>
    <m/>
  </r>
  <r>
    <n v="139242"/>
    <x v="0"/>
    <x v="0"/>
    <x v="0"/>
    <x v="0"/>
    <x v="4"/>
    <x v="125"/>
    <x v="0"/>
    <x v="0"/>
    <s v="Tesseramento"/>
    <x v="1"/>
    <x v="0"/>
    <x v="0"/>
    <m/>
  </r>
  <r>
    <n v="139246"/>
    <x v="0"/>
    <x v="0"/>
    <x v="0"/>
    <x v="0"/>
    <x v="4"/>
    <x v="125"/>
    <x v="0"/>
    <x v="1"/>
    <s v="Tesseramento"/>
    <x v="1"/>
    <x v="0"/>
    <x v="0"/>
    <m/>
  </r>
  <r>
    <n v="94899"/>
    <x v="0"/>
    <x v="0"/>
    <x v="0"/>
    <x v="0"/>
    <x v="4"/>
    <x v="125"/>
    <x v="0"/>
    <x v="1"/>
    <s v="Tesseramento"/>
    <x v="1"/>
    <x v="3"/>
    <x v="0"/>
    <m/>
  </r>
  <r>
    <n v="232559"/>
    <x v="1"/>
    <x v="0"/>
    <x v="0"/>
    <x v="3"/>
    <x v="4"/>
    <x v="125"/>
    <x v="0"/>
    <x v="0"/>
    <s v="Tesseramento"/>
    <x v="1"/>
    <x v="5"/>
    <x v="0"/>
    <m/>
  </r>
  <r>
    <n v="232218"/>
    <x v="0"/>
    <x v="0"/>
    <x v="0"/>
    <x v="0"/>
    <x v="1"/>
    <x v="239"/>
    <x v="0"/>
    <x v="0"/>
    <s v="Tesseramento"/>
    <x v="1"/>
    <x v="3"/>
    <x v="0"/>
    <m/>
  </r>
  <r>
    <n v="225674"/>
    <x v="1"/>
    <x v="0"/>
    <x v="0"/>
    <x v="1"/>
    <x v="1"/>
    <x v="239"/>
    <x v="0"/>
    <x v="0"/>
    <s v="Tesseramento"/>
    <x v="1"/>
    <x v="5"/>
    <x v="0"/>
    <m/>
  </r>
  <r>
    <n v="201872"/>
    <x v="1"/>
    <x v="0"/>
    <x v="0"/>
    <x v="0"/>
    <x v="1"/>
    <x v="239"/>
    <x v="0"/>
    <x v="0"/>
    <s v="Tesseramento"/>
    <x v="1"/>
    <x v="5"/>
    <x v="0"/>
    <m/>
  </r>
  <r>
    <n v="232228"/>
    <x v="0"/>
    <x v="0"/>
    <x v="0"/>
    <x v="1"/>
    <x v="1"/>
    <x v="239"/>
    <x v="0"/>
    <x v="1"/>
    <s v="Tesseramento"/>
    <x v="1"/>
    <x v="0"/>
    <x v="0"/>
    <m/>
  </r>
  <r>
    <n v="221075"/>
    <x v="0"/>
    <x v="1"/>
    <x v="0"/>
    <x v="1"/>
    <x v="1"/>
    <x v="239"/>
    <x v="0"/>
    <x v="0"/>
    <s v="Tesseramento"/>
    <x v="1"/>
    <x v="1"/>
    <x v="0"/>
    <m/>
  </r>
  <r>
    <n v="49645"/>
    <x v="0"/>
    <x v="0"/>
    <x v="0"/>
    <x v="0"/>
    <x v="10"/>
    <x v="240"/>
    <x v="0"/>
    <x v="0"/>
    <s v="Tesseramento"/>
    <x v="1"/>
    <x v="3"/>
    <x v="0"/>
    <m/>
  </r>
  <r>
    <n v="129964"/>
    <x v="0"/>
    <x v="0"/>
    <x v="0"/>
    <x v="0"/>
    <x v="10"/>
    <x v="240"/>
    <x v="0"/>
    <x v="1"/>
    <s v="Tesseramento"/>
    <x v="1"/>
    <x v="4"/>
    <x v="0"/>
    <m/>
  </r>
  <r>
    <n v="188839"/>
    <x v="0"/>
    <x v="0"/>
    <x v="0"/>
    <x v="0"/>
    <x v="10"/>
    <x v="240"/>
    <x v="0"/>
    <x v="1"/>
    <s v="Tesseramento"/>
    <x v="1"/>
    <x v="3"/>
    <x v="0"/>
    <m/>
  </r>
  <r>
    <n v="47439"/>
    <x v="0"/>
    <x v="0"/>
    <x v="0"/>
    <x v="0"/>
    <x v="10"/>
    <x v="240"/>
    <x v="0"/>
    <x v="0"/>
    <s v="Tesseramento"/>
    <x v="1"/>
    <x v="3"/>
    <x v="0"/>
    <m/>
  </r>
  <r>
    <n v="97195"/>
    <x v="0"/>
    <x v="0"/>
    <x v="0"/>
    <x v="0"/>
    <x v="10"/>
    <x v="240"/>
    <x v="0"/>
    <x v="0"/>
    <s v="Tesseramento"/>
    <x v="1"/>
    <x v="3"/>
    <x v="0"/>
    <m/>
  </r>
  <r>
    <n v="112755"/>
    <x v="0"/>
    <x v="0"/>
    <x v="0"/>
    <x v="0"/>
    <x v="10"/>
    <x v="240"/>
    <x v="0"/>
    <x v="1"/>
    <s v="Tesseramento"/>
    <x v="1"/>
    <x v="3"/>
    <x v="0"/>
    <m/>
  </r>
  <r>
    <n v="236190"/>
    <x v="1"/>
    <x v="1"/>
    <x v="1"/>
    <x v="2"/>
    <x v="11"/>
    <x v="174"/>
    <x v="0"/>
    <x v="0"/>
    <s v="Tesseramento"/>
    <x v="3"/>
    <x v="5"/>
    <x v="0"/>
    <m/>
  </r>
  <r>
    <n v="218654"/>
    <x v="0"/>
    <x v="0"/>
    <x v="0"/>
    <x v="1"/>
    <x v="7"/>
    <x v="175"/>
    <x v="0"/>
    <x v="0"/>
    <s v="Tesseramento"/>
    <x v="0"/>
    <x v="0"/>
    <x v="0"/>
    <m/>
  </r>
  <r>
    <n v="206469"/>
    <x v="0"/>
    <x v="0"/>
    <x v="0"/>
    <x v="0"/>
    <x v="7"/>
    <x v="175"/>
    <x v="0"/>
    <x v="0"/>
    <s v="Tesseramento"/>
    <x v="0"/>
    <x v="3"/>
    <x v="0"/>
    <m/>
  </r>
  <r>
    <n v="105948"/>
    <x v="0"/>
    <x v="0"/>
    <x v="0"/>
    <x v="0"/>
    <x v="7"/>
    <x v="241"/>
    <x v="0"/>
    <x v="0"/>
    <s v="Tesseramento"/>
    <x v="0"/>
    <x v="3"/>
    <x v="0"/>
    <m/>
  </r>
  <r>
    <n v="119464"/>
    <x v="0"/>
    <x v="1"/>
    <x v="0"/>
    <x v="4"/>
    <x v="12"/>
    <x v="27"/>
    <x v="0"/>
    <x v="0"/>
    <s v="Tesseramento"/>
    <x v="1"/>
    <x v="3"/>
    <x v="0"/>
    <m/>
  </r>
  <r>
    <n v="13447"/>
    <x v="0"/>
    <x v="0"/>
    <x v="0"/>
    <x v="0"/>
    <x v="7"/>
    <x v="241"/>
    <x v="0"/>
    <x v="0"/>
    <s v="Tesseramento"/>
    <x v="0"/>
    <x v="0"/>
    <x v="0"/>
    <m/>
  </r>
  <r>
    <n v="22588"/>
    <x v="0"/>
    <x v="0"/>
    <x v="0"/>
    <x v="0"/>
    <x v="7"/>
    <x v="210"/>
    <x v="0"/>
    <x v="0"/>
    <s v="Tesseramento"/>
    <x v="0"/>
    <x v="0"/>
    <x v="0"/>
    <m/>
  </r>
  <r>
    <n v="126771"/>
    <x v="0"/>
    <x v="1"/>
    <x v="2"/>
    <x v="4"/>
    <x v="7"/>
    <x v="242"/>
    <x v="0"/>
    <x v="1"/>
    <s v="Tesseramento"/>
    <x v="0"/>
    <x v="0"/>
    <x v="0"/>
    <m/>
  </r>
  <r>
    <n v="216314"/>
    <x v="0"/>
    <x v="0"/>
    <x v="0"/>
    <x v="0"/>
    <x v="7"/>
    <x v="242"/>
    <x v="0"/>
    <x v="0"/>
    <s v="Tesseramento"/>
    <x v="0"/>
    <x v="0"/>
    <x v="0"/>
    <m/>
  </r>
  <r>
    <n v="217048"/>
    <x v="0"/>
    <x v="0"/>
    <x v="0"/>
    <x v="1"/>
    <x v="7"/>
    <x v="242"/>
    <x v="0"/>
    <x v="0"/>
    <s v="Tesseramento"/>
    <x v="0"/>
    <x v="0"/>
    <x v="0"/>
    <m/>
  </r>
  <r>
    <n v="138716"/>
    <x v="0"/>
    <x v="0"/>
    <x v="0"/>
    <x v="0"/>
    <x v="7"/>
    <x v="242"/>
    <x v="0"/>
    <x v="0"/>
    <s v="Tesseramento"/>
    <x v="0"/>
    <x v="4"/>
    <x v="0"/>
    <m/>
  </r>
  <r>
    <n v="134781"/>
    <x v="0"/>
    <x v="0"/>
    <x v="0"/>
    <x v="0"/>
    <x v="7"/>
    <x v="242"/>
    <x v="0"/>
    <x v="0"/>
    <s v="Tesseramento"/>
    <x v="0"/>
    <x v="4"/>
    <x v="0"/>
    <m/>
  </r>
  <r>
    <n v="163972"/>
    <x v="0"/>
    <x v="1"/>
    <x v="0"/>
    <x v="2"/>
    <x v="7"/>
    <x v="242"/>
    <x v="0"/>
    <x v="0"/>
    <s v="Tesseramento"/>
    <x v="0"/>
    <x v="0"/>
    <x v="0"/>
    <m/>
  </r>
  <r>
    <n v="5930"/>
    <x v="0"/>
    <x v="0"/>
    <x v="0"/>
    <x v="0"/>
    <x v="7"/>
    <x v="241"/>
    <x v="0"/>
    <x v="0"/>
    <s v="Tesseramento"/>
    <x v="0"/>
    <x v="0"/>
    <x v="0"/>
    <m/>
  </r>
  <r>
    <n v="228139"/>
    <x v="0"/>
    <x v="1"/>
    <x v="0"/>
    <x v="2"/>
    <x v="7"/>
    <x v="242"/>
    <x v="0"/>
    <x v="0"/>
    <s v="Tesseramento"/>
    <x v="0"/>
    <x v="0"/>
    <x v="0"/>
    <m/>
  </r>
  <r>
    <n v="47877"/>
    <x v="0"/>
    <x v="0"/>
    <x v="0"/>
    <x v="0"/>
    <x v="7"/>
    <x v="241"/>
    <x v="0"/>
    <x v="0"/>
    <s v="Tesseramento"/>
    <x v="0"/>
    <x v="3"/>
    <x v="0"/>
    <m/>
  </r>
  <r>
    <n v="164463"/>
    <x v="0"/>
    <x v="1"/>
    <x v="0"/>
    <x v="2"/>
    <x v="7"/>
    <x v="242"/>
    <x v="0"/>
    <x v="0"/>
    <s v="Tesseramento"/>
    <x v="0"/>
    <x v="0"/>
    <x v="0"/>
    <m/>
  </r>
  <r>
    <n v="164464"/>
    <x v="0"/>
    <x v="1"/>
    <x v="0"/>
    <x v="2"/>
    <x v="7"/>
    <x v="242"/>
    <x v="0"/>
    <x v="0"/>
    <s v="Tesseramento"/>
    <x v="0"/>
    <x v="0"/>
    <x v="0"/>
    <m/>
  </r>
  <r>
    <n v="230438"/>
    <x v="0"/>
    <x v="1"/>
    <x v="0"/>
    <x v="1"/>
    <x v="12"/>
    <x v="27"/>
    <x v="0"/>
    <x v="1"/>
    <s v="Tesseramento"/>
    <x v="1"/>
    <x v="1"/>
    <x v="0"/>
    <m/>
  </r>
  <r>
    <n v="33820"/>
    <x v="0"/>
    <x v="0"/>
    <x v="0"/>
    <x v="0"/>
    <x v="7"/>
    <x v="241"/>
    <x v="0"/>
    <x v="0"/>
    <s v="Tesseramento"/>
    <x v="0"/>
    <x v="1"/>
    <x v="0"/>
    <m/>
  </r>
  <r>
    <n v="164457"/>
    <x v="0"/>
    <x v="1"/>
    <x v="0"/>
    <x v="2"/>
    <x v="7"/>
    <x v="242"/>
    <x v="0"/>
    <x v="0"/>
    <s v="Tesseramento"/>
    <x v="0"/>
    <x v="0"/>
    <x v="0"/>
    <m/>
  </r>
  <r>
    <n v="33816"/>
    <x v="0"/>
    <x v="0"/>
    <x v="0"/>
    <x v="1"/>
    <x v="7"/>
    <x v="241"/>
    <x v="0"/>
    <x v="1"/>
    <s v="Tesseramento"/>
    <x v="0"/>
    <x v="4"/>
    <x v="0"/>
    <m/>
  </r>
  <r>
    <n v="148483"/>
    <x v="0"/>
    <x v="0"/>
    <x v="0"/>
    <x v="1"/>
    <x v="7"/>
    <x v="241"/>
    <x v="0"/>
    <x v="0"/>
    <s v="Tesseramento"/>
    <x v="0"/>
    <x v="1"/>
    <x v="0"/>
    <m/>
  </r>
  <r>
    <n v="195766"/>
    <x v="0"/>
    <x v="1"/>
    <x v="0"/>
    <x v="2"/>
    <x v="7"/>
    <x v="242"/>
    <x v="0"/>
    <x v="0"/>
    <s v="Tesseramento"/>
    <x v="0"/>
    <x v="1"/>
    <x v="0"/>
    <m/>
  </r>
  <r>
    <n v="108444"/>
    <x v="0"/>
    <x v="0"/>
    <x v="0"/>
    <x v="0"/>
    <x v="7"/>
    <x v="241"/>
    <x v="0"/>
    <x v="0"/>
    <s v="Tesseramento"/>
    <x v="0"/>
    <x v="0"/>
    <x v="0"/>
    <m/>
  </r>
  <r>
    <n v="218280"/>
    <x v="0"/>
    <x v="1"/>
    <x v="0"/>
    <x v="2"/>
    <x v="7"/>
    <x v="242"/>
    <x v="0"/>
    <x v="0"/>
    <s v="Tesseramento"/>
    <x v="0"/>
    <x v="0"/>
    <x v="0"/>
    <m/>
  </r>
  <r>
    <n v="142261"/>
    <x v="0"/>
    <x v="0"/>
    <x v="0"/>
    <x v="0"/>
    <x v="7"/>
    <x v="241"/>
    <x v="0"/>
    <x v="0"/>
    <s v="Tesseramento"/>
    <x v="0"/>
    <x v="1"/>
    <x v="0"/>
    <m/>
  </r>
  <r>
    <n v="236008"/>
    <x v="0"/>
    <x v="0"/>
    <x v="1"/>
    <x v="1"/>
    <x v="7"/>
    <x v="215"/>
    <x v="0"/>
    <x v="1"/>
    <s v="Tesseramento"/>
    <x v="1"/>
    <x v="3"/>
    <x v="0"/>
    <m/>
  </r>
  <r>
    <n v="99961"/>
    <x v="0"/>
    <x v="0"/>
    <x v="0"/>
    <x v="0"/>
    <x v="7"/>
    <x v="241"/>
    <x v="0"/>
    <x v="0"/>
    <s v="Tesseramento"/>
    <x v="0"/>
    <x v="1"/>
    <x v="0"/>
    <m/>
  </r>
  <r>
    <n v="99962"/>
    <x v="0"/>
    <x v="0"/>
    <x v="0"/>
    <x v="0"/>
    <x v="7"/>
    <x v="241"/>
    <x v="0"/>
    <x v="0"/>
    <s v="Tesseramento"/>
    <x v="0"/>
    <x v="1"/>
    <x v="0"/>
    <m/>
  </r>
  <r>
    <n v="31332"/>
    <x v="0"/>
    <x v="0"/>
    <x v="0"/>
    <x v="0"/>
    <x v="7"/>
    <x v="241"/>
    <x v="0"/>
    <x v="0"/>
    <s v="Tesseramento"/>
    <x v="0"/>
    <x v="0"/>
    <x v="0"/>
    <m/>
  </r>
  <r>
    <n v="109676"/>
    <x v="0"/>
    <x v="0"/>
    <x v="0"/>
    <x v="0"/>
    <x v="7"/>
    <x v="241"/>
    <x v="0"/>
    <x v="0"/>
    <s v="Tesseramento"/>
    <x v="0"/>
    <x v="0"/>
    <x v="0"/>
    <m/>
  </r>
  <r>
    <n v="98251"/>
    <x v="0"/>
    <x v="0"/>
    <x v="0"/>
    <x v="0"/>
    <x v="7"/>
    <x v="241"/>
    <x v="0"/>
    <x v="0"/>
    <s v="Tesseramento"/>
    <x v="0"/>
    <x v="3"/>
    <x v="0"/>
    <m/>
  </r>
  <r>
    <n v="150996"/>
    <x v="0"/>
    <x v="0"/>
    <x v="0"/>
    <x v="0"/>
    <x v="7"/>
    <x v="241"/>
    <x v="0"/>
    <x v="0"/>
    <s v="Tesseramento"/>
    <x v="0"/>
    <x v="3"/>
    <x v="0"/>
    <m/>
  </r>
  <r>
    <n v="232229"/>
    <x v="0"/>
    <x v="0"/>
    <x v="0"/>
    <x v="1"/>
    <x v="1"/>
    <x v="239"/>
    <x v="0"/>
    <x v="1"/>
    <s v="Tesseramento"/>
    <x v="1"/>
    <x v="4"/>
    <x v="0"/>
    <m/>
  </r>
  <r>
    <n v="177409"/>
    <x v="0"/>
    <x v="0"/>
    <x v="0"/>
    <x v="0"/>
    <x v="7"/>
    <x v="241"/>
    <x v="0"/>
    <x v="1"/>
    <s v="Tesseramento"/>
    <x v="0"/>
    <x v="3"/>
    <x v="0"/>
    <m/>
  </r>
  <r>
    <n v="141832"/>
    <x v="0"/>
    <x v="0"/>
    <x v="0"/>
    <x v="0"/>
    <x v="12"/>
    <x v="133"/>
    <x v="0"/>
    <x v="0"/>
    <s v="Tesseramento"/>
    <x v="0"/>
    <x v="0"/>
    <x v="0"/>
    <m/>
  </r>
  <r>
    <n v="146807"/>
    <x v="0"/>
    <x v="0"/>
    <x v="0"/>
    <x v="0"/>
    <x v="11"/>
    <x v="142"/>
    <x v="0"/>
    <x v="0"/>
    <s v="Tesseramento"/>
    <x v="1"/>
    <x v="3"/>
    <x v="0"/>
    <m/>
  </r>
  <r>
    <n v="68860"/>
    <x v="0"/>
    <x v="0"/>
    <x v="0"/>
    <x v="0"/>
    <x v="7"/>
    <x v="241"/>
    <x v="0"/>
    <x v="0"/>
    <s v="Tesseramento"/>
    <x v="0"/>
    <x v="0"/>
    <x v="0"/>
    <m/>
  </r>
  <r>
    <n v="167764"/>
    <x v="0"/>
    <x v="0"/>
    <x v="0"/>
    <x v="1"/>
    <x v="15"/>
    <x v="243"/>
    <x v="0"/>
    <x v="1"/>
    <s v="Tesseramento"/>
    <x v="0"/>
    <x v="1"/>
    <x v="0"/>
    <m/>
  </r>
  <r>
    <n v="221457"/>
    <x v="0"/>
    <x v="1"/>
    <x v="0"/>
    <x v="0"/>
    <x v="15"/>
    <x v="243"/>
    <x v="0"/>
    <x v="0"/>
    <s v="Tesseramento"/>
    <x v="0"/>
    <x v="1"/>
    <x v="0"/>
    <m/>
  </r>
  <r>
    <n v="86493"/>
    <x v="0"/>
    <x v="0"/>
    <x v="0"/>
    <x v="0"/>
    <x v="7"/>
    <x v="241"/>
    <x v="0"/>
    <x v="0"/>
    <s v="Tesseramento"/>
    <x v="0"/>
    <x v="3"/>
    <x v="0"/>
    <m/>
  </r>
  <r>
    <n v="152581"/>
    <x v="0"/>
    <x v="0"/>
    <x v="0"/>
    <x v="4"/>
    <x v="11"/>
    <x v="174"/>
    <x v="0"/>
    <x v="0"/>
    <s v="Tesseramento"/>
    <x v="3"/>
    <x v="0"/>
    <x v="0"/>
    <m/>
  </r>
  <r>
    <n v="32425"/>
    <x v="0"/>
    <x v="0"/>
    <x v="0"/>
    <x v="0"/>
    <x v="7"/>
    <x v="241"/>
    <x v="0"/>
    <x v="1"/>
    <s v="Tesseramento"/>
    <x v="0"/>
    <x v="3"/>
    <x v="0"/>
    <m/>
  </r>
  <r>
    <n v="228828"/>
    <x v="0"/>
    <x v="1"/>
    <x v="0"/>
    <x v="3"/>
    <x v="7"/>
    <x v="241"/>
    <x v="0"/>
    <x v="1"/>
    <s v="Tesseramento"/>
    <x v="0"/>
    <x v="0"/>
    <x v="0"/>
    <m/>
  </r>
  <r>
    <n v="140753"/>
    <x v="0"/>
    <x v="0"/>
    <x v="0"/>
    <x v="0"/>
    <x v="7"/>
    <x v="241"/>
    <x v="0"/>
    <x v="0"/>
    <s v="Tesseramento"/>
    <x v="0"/>
    <x v="0"/>
    <x v="0"/>
    <m/>
  </r>
  <r>
    <n v="203063"/>
    <x v="0"/>
    <x v="0"/>
    <x v="0"/>
    <x v="0"/>
    <x v="7"/>
    <x v="241"/>
    <x v="0"/>
    <x v="0"/>
    <s v="Tesseramento"/>
    <x v="0"/>
    <x v="1"/>
    <x v="0"/>
    <m/>
  </r>
  <r>
    <n v="22598"/>
    <x v="0"/>
    <x v="0"/>
    <x v="0"/>
    <x v="0"/>
    <x v="11"/>
    <x v="142"/>
    <x v="0"/>
    <x v="0"/>
    <s v="Tesseramento"/>
    <x v="1"/>
    <x v="4"/>
    <x v="0"/>
    <m/>
  </r>
  <r>
    <n v="30943"/>
    <x v="0"/>
    <x v="0"/>
    <x v="0"/>
    <x v="0"/>
    <x v="11"/>
    <x v="244"/>
    <x v="0"/>
    <x v="0"/>
    <s v="Tesseramento"/>
    <x v="0"/>
    <x v="3"/>
    <x v="0"/>
    <m/>
  </r>
  <r>
    <n v="203062"/>
    <x v="0"/>
    <x v="0"/>
    <x v="0"/>
    <x v="1"/>
    <x v="7"/>
    <x v="241"/>
    <x v="0"/>
    <x v="1"/>
    <s v="Tesseramento"/>
    <x v="0"/>
    <x v="0"/>
    <x v="0"/>
    <m/>
  </r>
  <r>
    <n v="206699"/>
    <x v="0"/>
    <x v="0"/>
    <x v="0"/>
    <x v="0"/>
    <x v="7"/>
    <x v="241"/>
    <x v="0"/>
    <x v="0"/>
    <s v="Tesseramento"/>
    <x v="0"/>
    <x v="0"/>
    <x v="0"/>
    <m/>
  </r>
  <r>
    <n v="204231"/>
    <x v="0"/>
    <x v="1"/>
    <x v="0"/>
    <x v="0"/>
    <x v="12"/>
    <x v="245"/>
    <x v="0"/>
    <x v="0"/>
    <s v="Tesseramento"/>
    <x v="1"/>
    <x v="4"/>
    <x v="0"/>
    <m/>
  </r>
  <r>
    <n v="236187"/>
    <x v="1"/>
    <x v="0"/>
    <x v="1"/>
    <x v="3"/>
    <x v="11"/>
    <x v="244"/>
    <x v="0"/>
    <x v="1"/>
    <s v="Tesseramento"/>
    <x v="0"/>
    <x v="5"/>
    <x v="0"/>
    <m/>
  </r>
  <r>
    <n v="201066"/>
    <x v="0"/>
    <x v="0"/>
    <x v="0"/>
    <x v="0"/>
    <x v="11"/>
    <x v="244"/>
    <x v="0"/>
    <x v="0"/>
    <s v="Tesseramento"/>
    <x v="0"/>
    <x v="3"/>
    <x v="0"/>
    <m/>
  </r>
  <r>
    <n v="201067"/>
    <x v="0"/>
    <x v="0"/>
    <x v="0"/>
    <x v="0"/>
    <x v="11"/>
    <x v="244"/>
    <x v="0"/>
    <x v="0"/>
    <s v="Tesseramento"/>
    <x v="0"/>
    <x v="1"/>
    <x v="0"/>
    <m/>
  </r>
  <r>
    <n v="226324"/>
    <x v="0"/>
    <x v="0"/>
    <x v="0"/>
    <x v="0"/>
    <x v="8"/>
    <x v="246"/>
    <x v="0"/>
    <x v="0"/>
    <s v="Tesseramento"/>
    <x v="1"/>
    <x v="0"/>
    <x v="0"/>
    <m/>
  </r>
  <r>
    <n v="236189"/>
    <x v="0"/>
    <x v="0"/>
    <x v="1"/>
    <x v="2"/>
    <x v="11"/>
    <x v="244"/>
    <x v="0"/>
    <x v="0"/>
    <s v="Tesseramento"/>
    <x v="0"/>
    <x v="1"/>
    <x v="0"/>
    <m/>
  </r>
  <r>
    <n v="236188"/>
    <x v="0"/>
    <x v="1"/>
    <x v="1"/>
    <x v="3"/>
    <x v="11"/>
    <x v="244"/>
    <x v="0"/>
    <x v="1"/>
    <s v="Tesseramento"/>
    <x v="0"/>
    <x v="0"/>
    <x v="0"/>
    <m/>
  </r>
  <r>
    <n v="160071"/>
    <x v="0"/>
    <x v="1"/>
    <x v="2"/>
    <x v="4"/>
    <x v="11"/>
    <x v="244"/>
    <x v="0"/>
    <x v="0"/>
    <s v="Tesseramento"/>
    <x v="0"/>
    <x v="0"/>
    <x v="0"/>
    <m/>
  </r>
  <r>
    <n v="182932"/>
    <x v="1"/>
    <x v="0"/>
    <x v="2"/>
    <x v="1"/>
    <x v="15"/>
    <x v="247"/>
    <x v="0"/>
    <x v="0"/>
    <s v="Tesseramento"/>
    <x v="1"/>
    <x v="7"/>
    <x v="0"/>
    <m/>
  </r>
  <r>
    <n v="236359"/>
    <x v="0"/>
    <x v="0"/>
    <x v="1"/>
    <x v="3"/>
    <x v="15"/>
    <x v="248"/>
    <x v="0"/>
    <x v="0"/>
    <s v="Tesseramento"/>
    <x v="1"/>
    <x v="3"/>
    <x v="0"/>
    <m/>
  </r>
  <r>
    <n v="198157"/>
    <x v="0"/>
    <x v="0"/>
    <x v="0"/>
    <x v="0"/>
    <x v="4"/>
    <x v="249"/>
    <x v="0"/>
    <x v="0"/>
    <s v="Tesseramento"/>
    <x v="1"/>
    <x v="0"/>
    <x v="0"/>
    <m/>
  </r>
  <r>
    <n v="130907"/>
    <x v="1"/>
    <x v="0"/>
    <x v="0"/>
    <x v="0"/>
    <x v="4"/>
    <x v="4"/>
    <x v="0"/>
    <x v="1"/>
    <s v="Tesseramento"/>
    <x v="1"/>
    <x v="2"/>
    <x v="0"/>
    <m/>
  </r>
  <r>
    <n v="184470"/>
    <x v="1"/>
    <x v="0"/>
    <x v="0"/>
    <x v="0"/>
    <x v="4"/>
    <x v="4"/>
    <x v="0"/>
    <x v="1"/>
    <s v="Tesseramento"/>
    <x v="1"/>
    <x v="7"/>
    <x v="0"/>
    <m/>
  </r>
  <r>
    <n v="61566"/>
    <x v="0"/>
    <x v="0"/>
    <x v="0"/>
    <x v="0"/>
    <x v="4"/>
    <x v="4"/>
    <x v="0"/>
    <x v="0"/>
    <s v="Tesseramento"/>
    <x v="1"/>
    <x v="3"/>
    <x v="0"/>
    <m/>
  </r>
  <r>
    <n v="184469"/>
    <x v="1"/>
    <x v="0"/>
    <x v="0"/>
    <x v="0"/>
    <x v="4"/>
    <x v="4"/>
    <x v="0"/>
    <x v="1"/>
    <s v="Tesseramento"/>
    <x v="1"/>
    <x v="7"/>
    <x v="0"/>
    <m/>
  </r>
  <r>
    <n v="236257"/>
    <x v="1"/>
    <x v="0"/>
    <x v="1"/>
    <x v="2"/>
    <x v="15"/>
    <x v="247"/>
    <x v="0"/>
    <x v="0"/>
    <s v="Tesseramento"/>
    <x v="1"/>
    <x v="5"/>
    <x v="0"/>
    <m/>
  </r>
  <r>
    <n v="220764"/>
    <x v="1"/>
    <x v="0"/>
    <x v="2"/>
    <x v="1"/>
    <x v="4"/>
    <x v="249"/>
    <x v="0"/>
    <x v="0"/>
    <s v="Tesseramento"/>
    <x v="1"/>
    <x v="5"/>
    <x v="0"/>
    <m/>
  </r>
  <r>
    <n v="236250"/>
    <x v="1"/>
    <x v="0"/>
    <x v="1"/>
    <x v="2"/>
    <x v="15"/>
    <x v="247"/>
    <x v="0"/>
    <x v="0"/>
    <s v="Tesseramento"/>
    <x v="1"/>
    <x v="5"/>
    <x v="0"/>
    <m/>
  </r>
  <r>
    <n v="130063"/>
    <x v="0"/>
    <x v="0"/>
    <x v="0"/>
    <x v="0"/>
    <x v="4"/>
    <x v="249"/>
    <x v="0"/>
    <x v="0"/>
    <s v="Tesseramento"/>
    <x v="1"/>
    <x v="4"/>
    <x v="0"/>
    <m/>
  </r>
  <r>
    <n v="113156"/>
    <x v="0"/>
    <x v="0"/>
    <x v="2"/>
    <x v="4"/>
    <x v="2"/>
    <x v="224"/>
    <x v="0"/>
    <x v="0"/>
    <s v="Tesseramento"/>
    <x v="1"/>
    <x v="1"/>
    <x v="0"/>
    <m/>
  </r>
  <r>
    <n v="236255"/>
    <x v="1"/>
    <x v="0"/>
    <x v="1"/>
    <x v="2"/>
    <x v="15"/>
    <x v="247"/>
    <x v="0"/>
    <x v="0"/>
    <s v="Tesseramento"/>
    <x v="1"/>
    <x v="5"/>
    <x v="0"/>
    <m/>
  </r>
  <r>
    <n v="72947"/>
    <x v="0"/>
    <x v="0"/>
    <x v="2"/>
    <x v="0"/>
    <x v="2"/>
    <x v="224"/>
    <x v="0"/>
    <x v="0"/>
    <s v="Tesseramento"/>
    <x v="1"/>
    <x v="0"/>
    <x v="0"/>
    <m/>
  </r>
  <r>
    <n v="140550"/>
    <x v="0"/>
    <x v="0"/>
    <x v="0"/>
    <x v="0"/>
    <x v="4"/>
    <x v="164"/>
    <x v="0"/>
    <x v="0"/>
    <s v="Tesseramento"/>
    <x v="0"/>
    <x v="0"/>
    <x v="0"/>
    <m/>
  </r>
  <r>
    <n v="147208"/>
    <x v="0"/>
    <x v="0"/>
    <x v="0"/>
    <x v="0"/>
    <x v="11"/>
    <x v="142"/>
    <x v="0"/>
    <x v="0"/>
    <s v="Tesseramento"/>
    <x v="1"/>
    <x v="0"/>
    <x v="0"/>
    <m/>
  </r>
  <r>
    <n v="163073"/>
    <x v="0"/>
    <x v="0"/>
    <x v="0"/>
    <x v="0"/>
    <x v="4"/>
    <x v="250"/>
    <x v="0"/>
    <x v="0"/>
    <s v="Tesseramento"/>
    <x v="1"/>
    <x v="0"/>
    <x v="0"/>
    <m/>
  </r>
  <r>
    <n v="236254"/>
    <x v="1"/>
    <x v="0"/>
    <x v="1"/>
    <x v="2"/>
    <x v="15"/>
    <x v="247"/>
    <x v="0"/>
    <x v="0"/>
    <s v="Tesseramento"/>
    <x v="1"/>
    <x v="5"/>
    <x v="0"/>
    <m/>
  </r>
  <r>
    <n v="141478"/>
    <x v="0"/>
    <x v="0"/>
    <x v="0"/>
    <x v="0"/>
    <x v="4"/>
    <x v="249"/>
    <x v="0"/>
    <x v="1"/>
    <s v="Tesseramento"/>
    <x v="1"/>
    <x v="4"/>
    <x v="0"/>
    <m/>
  </r>
  <r>
    <n v="218177"/>
    <x v="0"/>
    <x v="1"/>
    <x v="2"/>
    <x v="0"/>
    <x v="15"/>
    <x v="104"/>
    <x v="0"/>
    <x v="0"/>
    <s v="Tesseramento"/>
    <x v="1"/>
    <x v="3"/>
    <x v="0"/>
    <m/>
  </r>
  <r>
    <n v="58680"/>
    <x v="0"/>
    <x v="0"/>
    <x v="0"/>
    <x v="0"/>
    <x v="2"/>
    <x v="251"/>
    <x v="0"/>
    <x v="0"/>
    <s v="Tesseramento"/>
    <x v="1"/>
    <x v="0"/>
    <x v="0"/>
    <m/>
  </r>
  <r>
    <n v="99595"/>
    <x v="0"/>
    <x v="0"/>
    <x v="0"/>
    <x v="0"/>
    <x v="7"/>
    <x v="215"/>
    <x v="0"/>
    <x v="0"/>
    <s v="Tesseramento"/>
    <x v="1"/>
    <x v="0"/>
    <x v="0"/>
    <m/>
  </r>
  <r>
    <n v="223518"/>
    <x v="0"/>
    <x v="0"/>
    <x v="0"/>
    <x v="0"/>
    <x v="4"/>
    <x v="249"/>
    <x v="0"/>
    <x v="0"/>
    <s v="Tesseramento"/>
    <x v="1"/>
    <x v="3"/>
    <x v="0"/>
    <m/>
  </r>
  <r>
    <n v="236422"/>
    <x v="1"/>
    <x v="0"/>
    <x v="1"/>
    <x v="2"/>
    <x v="15"/>
    <x v="248"/>
    <x v="0"/>
    <x v="1"/>
    <s v="Tesseramento"/>
    <x v="1"/>
    <x v="5"/>
    <x v="0"/>
    <m/>
  </r>
  <r>
    <n v="130193"/>
    <x v="0"/>
    <x v="0"/>
    <x v="0"/>
    <x v="0"/>
    <x v="11"/>
    <x v="102"/>
    <x v="0"/>
    <x v="0"/>
    <s v="Tesseramento"/>
    <x v="1"/>
    <x v="0"/>
    <x v="0"/>
    <m/>
  </r>
  <r>
    <n v="130066"/>
    <x v="0"/>
    <x v="0"/>
    <x v="0"/>
    <x v="0"/>
    <x v="4"/>
    <x v="249"/>
    <x v="0"/>
    <x v="0"/>
    <s v="Tesseramento"/>
    <x v="1"/>
    <x v="3"/>
    <x v="0"/>
    <m/>
  </r>
  <r>
    <n v="115988"/>
    <x v="0"/>
    <x v="0"/>
    <x v="0"/>
    <x v="0"/>
    <x v="2"/>
    <x v="251"/>
    <x v="0"/>
    <x v="1"/>
    <s v="Tesseramento"/>
    <x v="1"/>
    <x v="3"/>
    <x v="0"/>
    <m/>
  </r>
  <r>
    <n v="218998"/>
    <x v="0"/>
    <x v="0"/>
    <x v="0"/>
    <x v="2"/>
    <x v="1"/>
    <x v="20"/>
    <x v="0"/>
    <x v="0"/>
    <s v="Tesseramento"/>
    <x v="0"/>
    <x v="3"/>
    <x v="0"/>
    <m/>
  </r>
  <r>
    <n v="132107"/>
    <x v="0"/>
    <x v="0"/>
    <x v="0"/>
    <x v="0"/>
    <x v="4"/>
    <x v="249"/>
    <x v="0"/>
    <x v="0"/>
    <s v="Tesseramento"/>
    <x v="1"/>
    <x v="0"/>
    <x v="0"/>
    <m/>
  </r>
  <r>
    <n v="57119"/>
    <x v="0"/>
    <x v="1"/>
    <x v="2"/>
    <x v="0"/>
    <x v="15"/>
    <x v="104"/>
    <x v="0"/>
    <x v="0"/>
    <s v="Tesseramento"/>
    <x v="1"/>
    <x v="0"/>
    <x v="0"/>
    <m/>
  </r>
  <r>
    <n v="138377"/>
    <x v="0"/>
    <x v="0"/>
    <x v="0"/>
    <x v="0"/>
    <x v="3"/>
    <x v="252"/>
    <x v="0"/>
    <x v="0"/>
    <s v="Tesseramento"/>
    <x v="1"/>
    <x v="0"/>
    <x v="0"/>
    <m/>
  </r>
  <r>
    <n v="236253"/>
    <x v="1"/>
    <x v="0"/>
    <x v="1"/>
    <x v="2"/>
    <x v="15"/>
    <x v="247"/>
    <x v="0"/>
    <x v="1"/>
    <s v="Tesseramento"/>
    <x v="1"/>
    <x v="5"/>
    <x v="0"/>
    <m/>
  </r>
  <r>
    <n v="86512"/>
    <x v="0"/>
    <x v="0"/>
    <x v="0"/>
    <x v="1"/>
    <x v="3"/>
    <x v="252"/>
    <x v="0"/>
    <x v="0"/>
    <s v="Tesseramento"/>
    <x v="1"/>
    <x v="4"/>
    <x v="0"/>
    <m/>
  </r>
  <r>
    <n v="206753"/>
    <x v="0"/>
    <x v="0"/>
    <x v="0"/>
    <x v="0"/>
    <x v="2"/>
    <x v="251"/>
    <x v="0"/>
    <x v="1"/>
    <s v="Tesseramento"/>
    <x v="1"/>
    <x v="1"/>
    <x v="0"/>
    <m/>
  </r>
  <r>
    <n v="144551"/>
    <x v="0"/>
    <x v="0"/>
    <x v="0"/>
    <x v="0"/>
    <x v="11"/>
    <x v="102"/>
    <x v="0"/>
    <x v="1"/>
    <s v="Tesseramento"/>
    <x v="1"/>
    <x v="3"/>
    <x v="0"/>
    <m/>
  </r>
  <r>
    <n v="175230"/>
    <x v="0"/>
    <x v="0"/>
    <x v="0"/>
    <x v="0"/>
    <x v="3"/>
    <x v="252"/>
    <x v="0"/>
    <x v="0"/>
    <s v="Tesseramento"/>
    <x v="1"/>
    <x v="0"/>
    <x v="0"/>
    <m/>
  </r>
  <r>
    <n v="236138"/>
    <x v="0"/>
    <x v="1"/>
    <x v="1"/>
    <x v="3"/>
    <x v="1"/>
    <x v="239"/>
    <x v="0"/>
    <x v="0"/>
    <s v="Tesseramento"/>
    <x v="1"/>
    <x v="0"/>
    <x v="0"/>
    <m/>
  </r>
  <r>
    <n v="236423"/>
    <x v="1"/>
    <x v="0"/>
    <x v="1"/>
    <x v="2"/>
    <x v="15"/>
    <x v="248"/>
    <x v="0"/>
    <x v="1"/>
    <s v="Tesseramento"/>
    <x v="1"/>
    <x v="5"/>
    <x v="0"/>
    <m/>
  </r>
  <r>
    <n v="191714"/>
    <x v="1"/>
    <x v="0"/>
    <x v="0"/>
    <x v="2"/>
    <x v="7"/>
    <x v="191"/>
    <x v="0"/>
    <x v="0"/>
    <s v="Tesseramento"/>
    <x v="0"/>
    <x v="5"/>
    <x v="0"/>
    <m/>
  </r>
  <r>
    <n v="132503"/>
    <x v="1"/>
    <x v="0"/>
    <x v="0"/>
    <x v="3"/>
    <x v="7"/>
    <x v="191"/>
    <x v="0"/>
    <x v="0"/>
    <s v="Tesseramento"/>
    <x v="0"/>
    <x v="6"/>
    <x v="0"/>
    <m/>
  </r>
  <r>
    <n v="117075"/>
    <x v="0"/>
    <x v="0"/>
    <x v="0"/>
    <x v="0"/>
    <x v="3"/>
    <x v="252"/>
    <x v="0"/>
    <x v="1"/>
    <s v="Tesseramento"/>
    <x v="1"/>
    <x v="1"/>
    <x v="0"/>
    <m/>
  </r>
  <r>
    <n v="96331"/>
    <x v="0"/>
    <x v="0"/>
    <x v="0"/>
    <x v="0"/>
    <x v="3"/>
    <x v="252"/>
    <x v="0"/>
    <x v="0"/>
    <s v="Tesseramento"/>
    <x v="1"/>
    <x v="0"/>
    <x v="0"/>
    <m/>
  </r>
  <r>
    <n v="67557"/>
    <x v="0"/>
    <x v="0"/>
    <x v="0"/>
    <x v="0"/>
    <x v="7"/>
    <x v="191"/>
    <x v="0"/>
    <x v="1"/>
    <s v="Tesseramento"/>
    <x v="0"/>
    <x v="0"/>
    <x v="0"/>
    <m/>
  </r>
  <r>
    <n v="96330"/>
    <x v="0"/>
    <x v="0"/>
    <x v="0"/>
    <x v="0"/>
    <x v="3"/>
    <x v="252"/>
    <x v="0"/>
    <x v="1"/>
    <s v="Tesseramento"/>
    <x v="1"/>
    <x v="3"/>
    <x v="0"/>
    <m/>
  </r>
  <r>
    <n v="236121"/>
    <x v="1"/>
    <x v="0"/>
    <x v="1"/>
    <x v="1"/>
    <x v="4"/>
    <x v="249"/>
    <x v="0"/>
    <x v="0"/>
    <s v="Tesseramento"/>
    <x v="1"/>
    <x v="5"/>
    <x v="0"/>
    <m/>
  </r>
  <r>
    <n v="160026"/>
    <x v="0"/>
    <x v="0"/>
    <x v="0"/>
    <x v="4"/>
    <x v="4"/>
    <x v="125"/>
    <x v="0"/>
    <x v="0"/>
    <s v="Tesseramento"/>
    <x v="1"/>
    <x v="3"/>
    <x v="0"/>
    <m/>
  </r>
  <r>
    <n v="177242"/>
    <x v="0"/>
    <x v="0"/>
    <x v="0"/>
    <x v="0"/>
    <x v="8"/>
    <x v="62"/>
    <x v="0"/>
    <x v="0"/>
    <s v="Tesseramento"/>
    <x v="1"/>
    <x v="0"/>
    <x v="0"/>
    <m/>
  </r>
  <r>
    <n v="236251"/>
    <x v="1"/>
    <x v="0"/>
    <x v="1"/>
    <x v="2"/>
    <x v="15"/>
    <x v="247"/>
    <x v="0"/>
    <x v="1"/>
    <s v="Tesseramento"/>
    <x v="1"/>
    <x v="5"/>
    <x v="0"/>
    <m/>
  </r>
  <r>
    <n v="236120"/>
    <x v="0"/>
    <x v="0"/>
    <x v="1"/>
    <x v="2"/>
    <x v="4"/>
    <x v="249"/>
    <x v="0"/>
    <x v="1"/>
    <s v="Tesseramento"/>
    <x v="1"/>
    <x v="4"/>
    <x v="0"/>
    <m/>
  </r>
  <r>
    <n v="34789"/>
    <x v="0"/>
    <x v="0"/>
    <x v="0"/>
    <x v="0"/>
    <x v="11"/>
    <x v="142"/>
    <x v="0"/>
    <x v="0"/>
    <s v="Tesseramento"/>
    <x v="1"/>
    <x v="4"/>
    <x v="0"/>
    <m/>
  </r>
  <r>
    <n v="66014"/>
    <x v="0"/>
    <x v="1"/>
    <x v="0"/>
    <x v="0"/>
    <x v="8"/>
    <x v="62"/>
    <x v="0"/>
    <x v="0"/>
    <s v="Tesseramento"/>
    <x v="1"/>
    <x v="0"/>
    <x v="0"/>
    <m/>
  </r>
  <r>
    <n v="228423"/>
    <x v="0"/>
    <x v="0"/>
    <x v="0"/>
    <x v="0"/>
    <x v="4"/>
    <x v="88"/>
    <x v="0"/>
    <x v="0"/>
    <s v="Tesseramento"/>
    <x v="1"/>
    <x v="0"/>
    <x v="0"/>
    <m/>
  </r>
  <r>
    <n v="228424"/>
    <x v="1"/>
    <x v="0"/>
    <x v="0"/>
    <x v="1"/>
    <x v="4"/>
    <x v="88"/>
    <x v="0"/>
    <x v="0"/>
    <s v="Tesseramento"/>
    <x v="1"/>
    <x v="5"/>
    <x v="0"/>
    <m/>
  </r>
  <r>
    <n v="226610"/>
    <x v="0"/>
    <x v="0"/>
    <x v="0"/>
    <x v="0"/>
    <x v="9"/>
    <x v="253"/>
    <x v="0"/>
    <x v="0"/>
    <s v="Tesseramento"/>
    <x v="0"/>
    <x v="0"/>
    <x v="0"/>
    <m/>
  </r>
  <r>
    <n v="38104"/>
    <x v="0"/>
    <x v="0"/>
    <x v="0"/>
    <x v="0"/>
    <x v="9"/>
    <x v="117"/>
    <x v="0"/>
    <x v="0"/>
    <s v="Tesseramento"/>
    <x v="1"/>
    <x v="0"/>
    <x v="0"/>
    <m/>
  </r>
  <r>
    <n v="109114"/>
    <x v="0"/>
    <x v="0"/>
    <x v="0"/>
    <x v="0"/>
    <x v="4"/>
    <x v="47"/>
    <x v="0"/>
    <x v="0"/>
    <s v="Tesseramento"/>
    <x v="0"/>
    <x v="4"/>
    <x v="0"/>
    <m/>
  </r>
  <r>
    <n v="14528"/>
    <x v="0"/>
    <x v="0"/>
    <x v="0"/>
    <x v="0"/>
    <x v="12"/>
    <x v="254"/>
    <x v="0"/>
    <x v="0"/>
    <s v="Tesseramento"/>
    <x v="0"/>
    <x v="0"/>
    <x v="0"/>
    <m/>
  </r>
  <r>
    <n v="138982"/>
    <x v="0"/>
    <x v="0"/>
    <x v="0"/>
    <x v="0"/>
    <x v="7"/>
    <x v="161"/>
    <x v="0"/>
    <x v="0"/>
    <s v="Tesseramento"/>
    <x v="0"/>
    <x v="0"/>
    <x v="0"/>
    <m/>
  </r>
  <r>
    <n v="97237"/>
    <x v="0"/>
    <x v="0"/>
    <x v="0"/>
    <x v="0"/>
    <x v="12"/>
    <x v="254"/>
    <x v="0"/>
    <x v="0"/>
    <s v="Tesseramento"/>
    <x v="0"/>
    <x v="0"/>
    <x v="0"/>
    <m/>
  </r>
  <r>
    <n v="151322"/>
    <x v="0"/>
    <x v="0"/>
    <x v="0"/>
    <x v="0"/>
    <x v="7"/>
    <x v="161"/>
    <x v="0"/>
    <x v="1"/>
    <s v="Tesseramento"/>
    <x v="0"/>
    <x v="0"/>
    <x v="0"/>
    <m/>
  </r>
  <r>
    <n v="141787"/>
    <x v="0"/>
    <x v="0"/>
    <x v="0"/>
    <x v="0"/>
    <x v="12"/>
    <x v="254"/>
    <x v="0"/>
    <x v="1"/>
    <s v="Tesseramento"/>
    <x v="0"/>
    <x v="0"/>
    <x v="0"/>
    <m/>
  </r>
  <r>
    <n v="128698"/>
    <x v="0"/>
    <x v="0"/>
    <x v="0"/>
    <x v="0"/>
    <x v="12"/>
    <x v="254"/>
    <x v="0"/>
    <x v="0"/>
    <s v="Tesseramento"/>
    <x v="0"/>
    <x v="0"/>
    <x v="0"/>
    <m/>
  </r>
  <r>
    <n v="165856"/>
    <x v="0"/>
    <x v="0"/>
    <x v="0"/>
    <x v="0"/>
    <x v="12"/>
    <x v="254"/>
    <x v="0"/>
    <x v="1"/>
    <s v="Tesseramento"/>
    <x v="0"/>
    <x v="4"/>
    <x v="0"/>
    <m/>
  </r>
  <r>
    <n v="131892"/>
    <x v="0"/>
    <x v="0"/>
    <x v="0"/>
    <x v="0"/>
    <x v="11"/>
    <x v="142"/>
    <x v="0"/>
    <x v="0"/>
    <s v="Tesseramento"/>
    <x v="1"/>
    <x v="0"/>
    <x v="0"/>
    <m/>
  </r>
  <r>
    <n v="208921"/>
    <x v="0"/>
    <x v="1"/>
    <x v="0"/>
    <x v="0"/>
    <x v="2"/>
    <x v="192"/>
    <x v="0"/>
    <x v="1"/>
    <s v="Tesseramento"/>
    <x v="1"/>
    <x v="0"/>
    <x v="0"/>
    <m/>
  </r>
  <r>
    <n v="140038"/>
    <x v="0"/>
    <x v="0"/>
    <x v="0"/>
    <x v="0"/>
    <x v="2"/>
    <x v="192"/>
    <x v="0"/>
    <x v="0"/>
    <s v="Tesseramento"/>
    <x v="1"/>
    <x v="0"/>
    <x v="0"/>
    <m/>
  </r>
  <r>
    <n v="212506"/>
    <x v="1"/>
    <x v="1"/>
    <x v="0"/>
    <x v="2"/>
    <x v="2"/>
    <x v="192"/>
    <x v="0"/>
    <x v="0"/>
    <s v="Tesseramento"/>
    <x v="1"/>
    <x v="5"/>
    <x v="0"/>
    <m/>
  </r>
  <r>
    <n v="178597"/>
    <x v="0"/>
    <x v="0"/>
    <x v="0"/>
    <x v="0"/>
    <x v="12"/>
    <x v="254"/>
    <x v="0"/>
    <x v="0"/>
    <s v="Tesseramento"/>
    <x v="0"/>
    <x v="0"/>
    <x v="0"/>
    <m/>
  </r>
  <r>
    <n v="7325"/>
    <x v="0"/>
    <x v="0"/>
    <x v="0"/>
    <x v="0"/>
    <x v="2"/>
    <x v="192"/>
    <x v="0"/>
    <x v="1"/>
    <s v="Tesseramento"/>
    <x v="1"/>
    <x v="4"/>
    <x v="0"/>
    <m/>
  </r>
  <r>
    <n v="12546"/>
    <x v="0"/>
    <x v="0"/>
    <x v="0"/>
    <x v="0"/>
    <x v="2"/>
    <x v="192"/>
    <x v="0"/>
    <x v="1"/>
    <s v="Tesseramento"/>
    <x v="1"/>
    <x v="4"/>
    <x v="0"/>
    <m/>
  </r>
  <r>
    <n v="42338"/>
    <x v="0"/>
    <x v="0"/>
    <x v="0"/>
    <x v="0"/>
    <x v="7"/>
    <x v="45"/>
    <x v="0"/>
    <x v="0"/>
    <s v="Tesseramento"/>
    <x v="1"/>
    <x v="4"/>
    <x v="0"/>
    <m/>
  </r>
  <r>
    <n v="152384"/>
    <x v="0"/>
    <x v="0"/>
    <x v="0"/>
    <x v="0"/>
    <x v="4"/>
    <x v="47"/>
    <x v="0"/>
    <x v="1"/>
    <s v="Tesseramento"/>
    <x v="0"/>
    <x v="3"/>
    <x v="0"/>
    <m/>
  </r>
  <r>
    <n v="236471"/>
    <x v="0"/>
    <x v="0"/>
    <x v="1"/>
    <x v="1"/>
    <x v="9"/>
    <x v="255"/>
    <x v="0"/>
    <x v="0"/>
    <s v="Tesseramento"/>
    <x v="0"/>
    <x v="0"/>
    <x v="0"/>
    <m/>
  </r>
  <r>
    <n v="214057"/>
    <x v="0"/>
    <x v="0"/>
    <x v="0"/>
    <x v="1"/>
    <x v="7"/>
    <x v="33"/>
    <x v="0"/>
    <x v="0"/>
    <s v="Tesseramento"/>
    <x v="1"/>
    <x v="3"/>
    <x v="0"/>
    <m/>
  </r>
  <r>
    <n v="220338"/>
    <x v="0"/>
    <x v="1"/>
    <x v="0"/>
    <x v="0"/>
    <x v="4"/>
    <x v="47"/>
    <x v="0"/>
    <x v="0"/>
    <s v="Tesseramento"/>
    <x v="0"/>
    <x v="0"/>
    <x v="0"/>
    <m/>
  </r>
  <r>
    <n v="236139"/>
    <x v="0"/>
    <x v="0"/>
    <x v="1"/>
    <x v="1"/>
    <x v="12"/>
    <x v="254"/>
    <x v="0"/>
    <x v="1"/>
    <s v="Tesseramento"/>
    <x v="0"/>
    <x v="0"/>
    <x v="0"/>
    <m/>
  </r>
  <r>
    <n v="189449"/>
    <x v="0"/>
    <x v="0"/>
    <x v="0"/>
    <x v="0"/>
    <x v="4"/>
    <x v="110"/>
    <x v="0"/>
    <x v="0"/>
    <s v="Tesseramento"/>
    <x v="1"/>
    <x v="3"/>
    <x v="0"/>
    <m/>
  </r>
  <r>
    <n v="28584"/>
    <x v="0"/>
    <x v="0"/>
    <x v="0"/>
    <x v="0"/>
    <x v="8"/>
    <x v="62"/>
    <x v="0"/>
    <x v="0"/>
    <s v="Tesseramento"/>
    <x v="1"/>
    <x v="1"/>
    <x v="0"/>
    <m/>
  </r>
  <r>
    <n v="88577"/>
    <x v="0"/>
    <x v="0"/>
    <x v="0"/>
    <x v="0"/>
    <x v="8"/>
    <x v="246"/>
    <x v="0"/>
    <x v="0"/>
    <s v="Tesseramento"/>
    <x v="1"/>
    <x v="4"/>
    <x v="0"/>
    <m/>
  </r>
  <r>
    <n v="236249"/>
    <x v="1"/>
    <x v="0"/>
    <x v="1"/>
    <x v="2"/>
    <x v="15"/>
    <x v="247"/>
    <x v="0"/>
    <x v="0"/>
    <s v="Tesseramento"/>
    <x v="1"/>
    <x v="5"/>
    <x v="0"/>
    <m/>
  </r>
  <r>
    <n v="106433"/>
    <x v="0"/>
    <x v="0"/>
    <x v="0"/>
    <x v="0"/>
    <x v="8"/>
    <x v="62"/>
    <x v="0"/>
    <x v="0"/>
    <s v="Tesseramento"/>
    <x v="1"/>
    <x v="3"/>
    <x v="0"/>
    <m/>
  </r>
  <r>
    <n v="150326"/>
    <x v="0"/>
    <x v="0"/>
    <x v="0"/>
    <x v="3"/>
    <x v="10"/>
    <x v="63"/>
    <x v="0"/>
    <x v="1"/>
    <s v="Tesseramento"/>
    <x v="0"/>
    <x v="4"/>
    <x v="0"/>
    <m/>
  </r>
  <r>
    <n v="213271"/>
    <x v="0"/>
    <x v="0"/>
    <x v="0"/>
    <x v="3"/>
    <x v="10"/>
    <x v="63"/>
    <x v="0"/>
    <x v="0"/>
    <s v="Tesseramento"/>
    <x v="0"/>
    <x v="0"/>
    <x v="0"/>
    <m/>
  </r>
  <r>
    <n v="182352"/>
    <x v="1"/>
    <x v="0"/>
    <x v="0"/>
    <x v="1"/>
    <x v="4"/>
    <x v="256"/>
    <x v="0"/>
    <x v="1"/>
    <s v="Tesseramento"/>
    <x v="1"/>
    <x v="5"/>
    <x v="0"/>
    <m/>
  </r>
  <r>
    <n v="132434"/>
    <x v="0"/>
    <x v="0"/>
    <x v="0"/>
    <x v="1"/>
    <x v="10"/>
    <x v="63"/>
    <x v="0"/>
    <x v="1"/>
    <s v="Tesseramento"/>
    <x v="0"/>
    <x v="0"/>
    <x v="0"/>
    <m/>
  </r>
  <r>
    <n v="159766"/>
    <x v="1"/>
    <x v="0"/>
    <x v="0"/>
    <x v="0"/>
    <x v="4"/>
    <x v="256"/>
    <x v="0"/>
    <x v="0"/>
    <s v="Tesseramento"/>
    <x v="1"/>
    <x v="6"/>
    <x v="0"/>
    <m/>
  </r>
  <r>
    <n v="236256"/>
    <x v="0"/>
    <x v="0"/>
    <x v="1"/>
    <x v="0"/>
    <x v="15"/>
    <x v="247"/>
    <x v="0"/>
    <x v="0"/>
    <s v="Tesseramento"/>
    <x v="1"/>
    <x v="0"/>
    <x v="0"/>
    <m/>
  </r>
  <r>
    <n v="223845"/>
    <x v="0"/>
    <x v="0"/>
    <x v="0"/>
    <x v="0"/>
    <x v="11"/>
    <x v="102"/>
    <x v="0"/>
    <x v="0"/>
    <s v="Tesseramento"/>
    <x v="1"/>
    <x v="0"/>
    <x v="0"/>
    <m/>
  </r>
  <r>
    <n v="221029"/>
    <x v="0"/>
    <x v="0"/>
    <x v="0"/>
    <x v="0"/>
    <x v="1"/>
    <x v="20"/>
    <x v="0"/>
    <x v="0"/>
    <s v="Tesseramento"/>
    <x v="0"/>
    <x v="4"/>
    <x v="0"/>
    <m/>
  </r>
  <r>
    <n v="29600"/>
    <x v="0"/>
    <x v="0"/>
    <x v="0"/>
    <x v="0"/>
    <x v="7"/>
    <x v="56"/>
    <x v="0"/>
    <x v="0"/>
    <s v="Tesseramento"/>
    <x v="1"/>
    <x v="3"/>
    <x v="0"/>
    <m/>
  </r>
  <r>
    <n v="228900"/>
    <x v="0"/>
    <x v="1"/>
    <x v="0"/>
    <x v="0"/>
    <x v="7"/>
    <x v="56"/>
    <x v="0"/>
    <x v="0"/>
    <s v="Tesseramento"/>
    <x v="1"/>
    <x v="0"/>
    <x v="0"/>
    <m/>
  </r>
  <r>
    <n v="228901"/>
    <x v="0"/>
    <x v="1"/>
    <x v="0"/>
    <x v="0"/>
    <x v="7"/>
    <x v="56"/>
    <x v="0"/>
    <x v="1"/>
    <s v="Tesseramento"/>
    <x v="1"/>
    <x v="0"/>
    <x v="0"/>
    <m/>
  </r>
  <r>
    <n v="193980"/>
    <x v="0"/>
    <x v="0"/>
    <x v="0"/>
    <x v="0"/>
    <x v="7"/>
    <x v="56"/>
    <x v="0"/>
    <x v="0"/>
    <s v="Tesseramento"/>
    <x v="1"/>
    <x v="3"/>
    <x v="0"/>
    <m/>
  </r>
  <r>
    <n v="16940"/>
    <x v="0"/>
    <x v="0"/>
    <x v="2"/>
    <x v="0"/>
    <x v="7"/>
    <x v="56"/>
    <x v="0"/>
    <x v="0"/>
    <s v="Tesseramento"/>
    <x v="1"/>
    <x v="4"/>
    <x v="0"/>
    <m/>
  </r>
  <r>
    <n v="201379"/>
    <x v="0"/>
    <x v="0"/>
    <x v="2"/>
    <x v="3"/>
    <x v="15"/>
    <x v="247"/>
    <x v="0"/>
    <x v="0"/>
    <s v="Tesseramento"/>
    <x v="1"/>
    <x v="1"/>
    <x v="0"/>
    <m/>
  </r>
  <r>
    <n v="24309"/>
    <x v="0"/>
    <x v="0"/>
    <x v="0"/>
    <x v="0"/>
    <x v="15"/>
    <x v="72"/>
    <x v="0"/>
    <x v="0"/>
    <s v="Tesseramento"/>
    <x v="1"/>
    <x v="0"/>
    <x v="0"/>
    <m/>
  </r>
  <r>
    <n v="170368"/>
    <x v="1"/>
    <x v="0"/>
    <x v="0"/>
    <x v="0"/>
    <x v="15"/>
    <x v="72"/>
    <x v="0"/>
    <x v="0"/>
    <s v="Tesseramento"/>
    <x v="1"/>
    <x v="6"/>
    <x v="0"/>
    <m/>
  </r>
  <r>
    <n v="221067"/>
    <x v="0"/>
    <x v="1"/>
    <x v="0"/>
    <x v="0"/>
    <x v="14"/>
    <x v="257"/>
    <x v="0"/>
    <x v="0"/>
    <s v="Tesseramento"/>
    <x v="0"/>
    <x v="1"/>
    <x v="0"/>
    <m/>
  </r>
  <r>
    <n v="221066"/>
    <x v="0"/>
    <x v="1"/>
    <x v="0"/>
    <x v="0"/>
    <x v="14"/>
    <x v="257"/>
    <x v="0"/>
    <x v="0"/>
    <s v="Tesseramento"/>
    <x v="0"/>
    <x v="0"/>
    <x v="0"/>
    <m/>
  </r>
  <r>
    <n v="225684"/>
    <x v="0"/>
    <x v="1"/>
    <x v="2"/>
    <x v="1"/>
    <x v="14"/>
    <x v="257"/>
    <x v="0"/>
    <x v="0"/>
    <s v="Tesseramento"/>
    <x v="0"/>
    <x v="4"/>
    <x v="0"/>
    <m/>
  </r>
  <r>
    <n v="135658"/>
    <x v="0"/>
    <x v="0"/>
    <x v="0"/>
    <x v="0"/>
    <x v="17"/>
    <x v="258"/>
    <x v="0"/>
    <x v="0"/>
    <s v="Tesseramento"/>
    <x v="1"/>
    <x v="3"/>
    <x v="0"/>
    <m/>
  </r>
  <r>
    <n v="231150"/>
    <x v="0"/>
    <x v="1"/>
    <x v="0"/>
    <x v="3"/>
    <x v="7"/>
    <x v="56"/>
    <x v="0"/>
    <x v="1"/>
    <s v="Tesseramento"/>
    <x v="1"/>
    <x v="0"/>
    <x v="0"/>
    <m/>
  </r>
  <r>
    <n v="231151"/>
    <x v="0"/>
    <x v="1"/>
    <x v="0"/>
    <x v="3"/>
    <x v="7"/>
    <x v="56"/>
    <x v="0"/>
    <x v="0"/>
    <s v="Tesseramento"/>
    <x v="1"/>
    <x v="0"/>
    <x v="0"/>
    <m/>
  </r>
  <r>
    <n v="176328"/>
    <x v="0"/>
    <x v="1"/>
    <x v="0"/>
    <x v="0"/>
    <x v="7"/>
    <x v="56"/>
    <x v="0"/>
    <x v="1"/>
    <s v="Tesseramento"/>
    <x v="1"/>
    <x v="3"/>
    <x v="0"/>
    <m/>
  </r>
  <r>
    <n v="179941"/>
    <x v="0"/>
    <x v="1"/>
    <x v="0"/>
    <x v="0"/>
    <x v="17"/>
    <x v="258"/>
    <x v="0"/>
    <x v="0"/>
    <s v="Tesseramento"/>
    <x v="1"/>
    <x v="3"/>
    <x v="0"/>
    <m/>
  </r>
  <r>
    <n v="236001"/>
    <x v="1"/>
    <x v="0"/>
    <x v="1"/>
    <x v="1"/>
    <x v="7"/>
    <x v="259"/>
    <x v="0"/>
    <x v="0"/>
    <s v="Tesseramento"/>
    <x v="0"/>
    <x v="5"/>
    <x v="0"/>
    <m/>
  </r>
  <r>
    <n v="176327"/>
    <x v="1"/>
    <x v="0"/>
    <x v="0"/>
    <x v="0"/>
    <x v="7"/>
    <x v="56"/>
    <x v="0"/>
    <x v="1"/>
    <s v="Tesseramento"/>
    <x v="1"/>
    <x v="2"/>
    <x v="0"/>
    <m/>
  </r>
  <r>
    <n v="179940"/>
    <x v="0"/>
    <x v="1"/>
    <x v="0"/>
    <x v="0"/>
    <x v="17"/>
    <x v="258"/>
    <x v="0"/>
    <x v="1"/>
    <s v="Tesseramento"/>
    <x v="1"/>
    <x v="3"/>
    <x v="0"/>
    <m/>
  </r>
  <r>
    <n v="212660"/>
    <x v="0"/>
    <x v="1"/>
    <x v="0"/>
    <x v="0"/>
    <x v="7"/>
    <x v="56"/>
    <x v="0"/>
    <x v="0"/>
    <s v="Tesseramento"/>
    <x v="1"/>
    <x v="0"/>
    <x v="0"/>
    <m/>
  </r>
  <r>
    <n v="229515"/>
    <x v="1"/>
    <x v="0"/>
    <x v="0"/>
    <x v="1"/>
    <x v="7"/>
    <x v="259"/>
    <x v="0"/>
    <x v="0"/>
    <s v="Tesseramento"/>
    <x v="0"/>
    <x v="5"/>
    <x v="0"/>
    <m/>
  </r>
  <r>
    <n v="103394"/>
    <x v="0"/>
    <x v="0"/>
    <x v="0"/>
    <x v="0"/>
    <x v="2"/>
    <x v="77"/>
    <x v="0"/>
    <x v="0"/>
    <s v="Tesseramento"/>
    <x v="0"/>
    <x v="0"/>
    <x v="0"/>
    <m/>
  </r>
  <r>
    <n v="115223"/>
    <x v="0"/>
    <x v="0"/>
    <x v="0"/>
    <x v="0"/>
    <x v="2"/>
    <x v="77"/>
    <x v="0"/>
    <x v="1"/>
    <s v="Tesseramento"/>
    <x v="0"/>
    <x v="0"/>
    <x v="0"/>
    <m/>
  </r>
  <r>
    <n v="236185"/>
    <x v="0"/>
    <x v="1"/>
    <x v="1"/>
    <x v="0"/>
    <x v="14"/>
    <x v="257"/>
    <x v="0"/>
    <x v="0"/>
    <s v="Tesseramento"/>
    <x v="0"/>
    <x v="1"/>
    <x v="0"/>
    <m/>
  </r>
  <r>
    <n v="229514"/>
    <x v="1"/>
    <x v="0"/>
    <x v="0"/>
    <x v="1"/>
    <x v="7"/>
    <x v="259"/>
    <x v="0"/>
    <x v="0"/>
    <s v="Tesseramento"/>
    <x v="0"/>
    <x v="5"/>
    <x v="0"/>
    <m/>
  </r>
  <r>
    <n v="226861"/>
    <x v="0"/>
    <x v="0"/>
    <x v="0"/>
    <x v="1"/>
    <x v="4"/>
    <x v="47"/>
    <x v="0"/>
    <x v="0"/>
    <s v="Tesseramento"/>
    <x v="0"/>
    <x v="0"/>
    <x v="0"/>
    <m/>
  </r>
  <r>
    <n v="128726"/>
    <x v="0"/>
    <x v="0"/>
    <x v="0"/>
    <x v="0"/>
    <x v="4"/>
    <x v="47"/>
    <x v="0"/>
    <x v="0"/>
    <s v="Tesseramento"/>
    <x v="0"/>
    <x v="0"/>
    <x v="0"/>
    <m/>
  </r>
  <r>
    <n v="169730"/>
    <x v="0"/>
    <x v="0"/>
    <x v="0"/>
    <x v="0"/>
    <x v="12"/>
    <x v="27"/>
    <x v="0"/>
    <x v="0"/>
    <s v="Tesseramento"/>
    <x v="1"/>
    <x v="3"/>
    <x v="0"/>
    <m/>
  </r>
  <r>
    <n v="83243"/>
    <x v="0"/>
    <x v="1"/>
    <x v="2"/>
    <x v="4"/>
    <x v="15"/>
    <x v="72"/>
    <x v="0"/>
    <x v="1"/>
    <s v="Tesseramento"/>
    <x v="1"/>
    <x v="4"/>
    <x v="0"/>
    <m/>
  </r>
  <r>
    <n v="216551"/>
    <x v="0"/>
    <x v="0"/>
    <x v="0"/>
    <x v="0"/>
    <x v="7"/>
    <x v="259"/>
    <x v="0"/>
    <x v="0"/>
    <s v="Tesseramento"/>
    <x v="0"/>
    <x v="0"/>
    <x v="0"/>
    <m/>
  </r>
  <r>
    <n v="230025"/>
    <x v="0"/>
    <x v="0"/>
    <x v="0"/>
    <x v="0"/>
    <x v="7"/>
    <x v="259"/>
    <x v="0"/>
    <x v="0"/>
    <s v="Tesseramento"/>
    <x v="0"/>
    <x v="0"/>
    <x v="0"/>
    <m/>
  </r>
  <r>
    <n v="142044"/>
    <x v="0"/>
    <x v="0"/>
    <x v="0"/>
    <x v="0"/>
    <x v="7"/>
    <x v="103"/>
    <x v="0"/>
    <x v="0"/>
    <s v="Tesseramento"/>
    <x v="1"/>
    <x v="3"/>
    <x v="0"/>
    <m/>
  </r>
  <r>
    <n v="206041"/>
    <x v="0"/>
    <x v="0"/>
    <x v="0"/>
    <x v="2"/>
    <x v="4"/>
    <x v="23"/>
    <x v="0"/>
    <x v="0"/>
    <s v="Tesseramento"/>
    <x v="1"/>
    <x v="4"/>
    <x v="0"/>
    <m/>
  </r>
  <r>
    <n v="146327"/>
    <x v="0"/>
    <x v="0"/>
    <x v="0"/>
    <x v="3"/>
    <x v="4"/>
    <x v="23"/>
    <x v="0"/>
    <x v="1"/>
    <s v="Tesseramento"/>
    <x v="1"/>
    <x v="1"/>
    <x v="0"/>
    <m/>
  </r>
  <r>
    <n v="14460"/>
    <x v="0"/>
    <x v="0"/>
    <x v="0"/>
    <x v="4"/>
    <x v="4"/>
    <x v="23"/>
    <x v="0"/>
    <x v="0"/>
    <s v="Tesseramento"/>
    <x v="1"/>
    <x v="3"/>
    <x v="0"/>
    <m/>
  </r>
  <r>
    <n v="134212"/>
    <x v="0"/>
    <x v="0"/>
    <x v="0"/>
    <x v="3"/>
    <x v="4"/>
    <x v="23"/>
    <x v="0"/>
    <x v="1"/>
    <s v="Tesseramento"/>
    <x v="1"/>
    <x v="3"/>
    <x v="0"/>
    <m/>
  </r>
  <r>
    <n v="229481"/>
    <x v="0"/>
    <x v="1"/>
    <x v="0"/>
    <x v="3"/>
    <x v="8"/>
    <x v="173"/>
    <x v="0"/>
    <x v="0"/>
    <s v="Tesseramento"/>
    <x v="0"/>
    <x v="4"/>
    <x v="0"/>
    <m/>
  </r>
  <r>
    <n v="74371"/>
    <x v="0"/>
    <x v="0"/>
    <x v="0"/>
    <x v="0"/>
    <x v="7"/>
    <x v="15"/>
    <x v="0"/>
    <x v="1"/>
    <s v="Tesseramento"/>
    <x v="2"/>
    <x v="4"/>
    <x v="0"/>
    <m/>
  </r>
  <r>
    <n v="74372"/>
    <x v="0"/>
    <x v="0"/>
    <x v="0"/>
    <x v="0"/>
    <x v="7"/>
    <x v="15"/>
    <x v="0"/>
    <x v="0"/>
    <s v="Tesseramento"/>
    <x v="2"/>
    <x v="4"/>
    <x v="0"/>
    <m/>
  </r>
  <r>
    <n v="236000"/>
    <x v="0"/>
    <x v="0"/>
    <x v="1"/>
    <x v="1"/>
    <x v="7"/>
    <x v="259"/>
    <x v="0"/>
    <x v="0"/>
    <s v="Tesseramento"/>
    <x v="0"/>
    <x v="3"/>
    <x v="0"/>
    <m/>
  </r>
  <r>
    <n v="65404"/>
    <x v="0"/>
    <x v="0"/>
    <x v="0"/>
    <x v="0"/>
    <x v="1"/>
    <x v="260"/>
    <x v="0"/>
    <x v="0"/>
    <s v="Tesseramento"/>
    <x v="0"/>
    <x v="4"/>
    <x v="0"/>
    <m/>
  </r>
  <r>
    <n v="235999"/>
    <x v="0"/>
    <x v="0"/>
    <x v="1"/>
    <x v="1"/>
    <x v="7"/>
    <x v="259"/>
    <x v="0"/>
    <x v="1"/>
    <s v="Tesseramento"/>
    <x v="0"/>
    <x v="3"/>
    <x v="0"/>
    <m/>
  </r>
  <r>
    <n v="11270"/>
    <x v="0"/>
    <x v="0"/>
    <x v="0"/>
    <x v="0"/>
    <x v="15"/>
    <x v="57"/>
    <x v="0"/>
    <x v="0"/>
    <s v="Tesseramento"/>
    <x v="1"/>
    <x v="4"/>
    <x v="0"/>
    <m/>
  </r>
  <r>
    <n v="194623"/>
    <x v="0"/>
    <x v="0"/>
    <x v="0"/>
    <x v="0"/>
    <x v="15"/>
    <x v="57"/>
    <x v="0"/>
    <x v="0"/>
    <s v="Tesseramento"/>
    <x v="1"/>
    <x v="0"/>
    <x v="0"/>
    <m/>
  </r>
  <r>
    <n v="217584"/>
    <x v="1"/>
    <x v="0"/>
    <x v="0"/>
    <x v="0"/>
    <x v="7"/>
    <x v="241"/>
    <x v="0"/>
    <x v="0"/>
    <s v="Tesseramento"/>
    <x v="0"/>
    <x v="5"/>
    <x v="0"/>
    <s v="B"/>
  </r>
  <r>
    <n v="34683"/>
    <x v="0"/>
    <x v="0"/>
    <x v="0"/>
    <x v="0"/>
    <x v="8"/>
    <x v="46"/>
    <x v="0"/>
    <x v="1"/>
    <s v="Tesseramento"/>
    <x v="0"/>
    <x v="4"/>
    <x v="0"/>
    <m/>
  </r>
  <r>
    <n v="225971"/>
    <x v="0"/>
    <x v="0"/>
    <x v="0"/>
    <x v="0"/>
    <x v="7"/>
    <x v="241"/>
    <x v="0"/>
    <x v="1"/>
    <s v="Tesseramento"/>
    <x v="0"/>
    <x v="0"/>
    <x v="0"/>
    <m/>
  </r>
  <r>
    <n v="56823"/>
    <x v="0"/>
    <x v="0"/>
    <x v="0"/>
    <x v="0"/>
    <x v="8"/>
    <x v="46"/>
    <x v="0"/>
    <x v="1"/>
    <s v="Tesseramento"/>
    <x v="0"/>
    <x v="1"/>
    <x v="0"/>
    <m/>
  </r>
  <r>
    <n v="140875"/>
    <x v="0"/>
    <x v="0"/>
    <x v="0"/>
    <x v="0"/>
    <x v="13"/>
    <x v="39"/>
    <x v="0"/>
    <x v="1"/>
    <s v="Tesseramento"/>
    <x v="0"/>
    <x v="0"/>
    <x v="0"/>
    <m/>
  </r>
  <r>
    <n v="128561"/>
    <x v="0"/>
    <x v="0"/>
    <x v="0"/>
    <x v="0"/>
    <x v="8"/>
    <x v="46"/>
    <x v="0"/>
    <x v="0"/>
    <s v="Tesseramento"/>
    <x v="0"/>
    <x v="3"/>
    <x v="0"/>
    <m/>
  </r>
  <r>
    <n v="212522"/>
    <x v="1"/>
    <x v="0"/>
    <x v="0"/>
    <x v="1"/>
    <x v="11"/>
    <x v="95"/>
    <x v="0"/>
    <x v="1"/>
    <s v="Tesseramento"/>
    <x v="1"/>
    <x v="7"/>
    <x v="0"/>
    <m/>
  </r>
  <r>
    <n v="146881"/>
    <x v="0"/>
    <x v="0"/>
    <x v="0"/>
    <x v="0"/>
    <x v="11"/>
    <x v="95"/>
    <x v="0"/>
    <x v="0"/>
    <s v="Tesseramento"/>
    <x v="1"/>
    <x v="0"/>
    <x v="0"/>
    <m/>
  </r>
  <r>
    <n v="157674"/>
    <x v="1"/>
    <x v="0"/>
    <x v="0"/>
    <x v="0"/>
    <x v="11"/>
    <x v="95"/>
    <x v="0"/>
    <x v="0"/>
    <s v="Tesseramento"/>
    <x v="1"/>
    <x v="6"/>
    <x v="0"/>
    <m/>
  </r>
  <r>
    <n v="157675"/>
    <x v="1"/>
    <x v="0"/>
    <x v="0"/>
    <x v="0"/>
    <x v="11"/>
    <x v="95"/>
    <x v="0"/>
    <x v="0"/>
    <s v="Tesseramento"/>
    <x v="1"/>
    <x v="7"/>
    <x v="0"/>
    <s v="B"/>
  </r>
  <r>
    <n v="218436"/>
    <x v="0"/>
    <x v="0"/>
    <x v="0"/>
    <x v="0"/>
    <x v="11"/>
    <x v="95"/>
    <x v="0"/>
    <x v="0"/>
    <s v="Tesseramento"/>
    <x v="1"/>
    <x v="1"/>
    <x v="0"/>
    <m/>
  </r>
  <r>
    <n v="171003"/>
    <x v="0"/>
    <x v="0"/>
    <x v="2"/>
    <x v="0"/>
    <x v="11"/>
    <x v="95"/>
    <x v="0"/>
    <x v="0"/>
    <s v="Tesseramento"/>
    <x v="1"/>
    <x v="0"/>
    <x v="0"/>
    <m/>
  </r>
  <r>
    <n v="183201"/>
    <x v="0"/>
    <x v="0"/>
    <x v="0"/>
    <x v="0"/>
    <x v="4"/>
    <x v="80"/>
    <x v="0"/>
    <x v="0"/>
    <s v="Tesseramento"/>
    <x v="1"/>
    <x v="3"/>
    <x v="0"/>
    <m/>
  </r>
  <r>
    <n v="140950"/>
    <x v="0"/>
    <x v="0"/>
    <x v="0"/>
    <x v="0"/>
    <x v="8"/>
    <x v="46"/>
    <x v="0"/>
    <x v="0"/>
    <s v="Tesseramento"/>
    <x v="0"/>
    <x v="0"/>
    <x v="0"/>
    <m/>
  </r>
  <r>
    <n v="53176"/>
    <x v="0"/>
    <x v="0"/>
    <x v="0"/>
    <x v="0"/>
    <x v="10"/>
    <x v="240"/>
    <x v="0"/>
    <x v="0"/>
    <s v="Tesseramento"/>
    <x v="1"/>
    <x v="4"/>
    <x v="0"/>
    <m/>
  </r>
  <r>
    <n v="186060"/>
    <x v="0"/>
    <x v="0"/>
    <x v="0"/>
    <x v="0"/>
    <x v="11"/>
    <x v="142"/>
    <x v="0"/>
    <x v="0"/>
    <s v="Tesseramento"/>
    <x v="1"/>
    <x v="0"/>
    <x v="0"/>
    <m/>
  </r>
  <r>
    <n v="199112"/>
    <x v="0"/>
    <x v="0"/>
    <x v="0"/>
    <x v="0"/>
    <x v="11"/>
    <x v="142"/>
    <x v="0"/>
    <x v="0"/>
    <s v="Tesseramento"/>
    <x v="1"/>
    <x v="1"/>
    <x v="0"/>
    <m/>
  </r>
  <r>
    <n v="204049"/>
    <x v="0"/>
    <x v="0"/>
    <x v="0"/>
    <x v="0"/>
    <x v="7"/>
    <x v="261"/>
    <x v="0"/>
    <x v="0"/>
    <s v="Tesseramento"/>
    <x v="3"/>
    <x v="3"/>
    <x v="0"/>
    <m/>
  </r>
  <r>
    <n v="22404"/>
    <x v="0"/>
    <x v="0"/>
    <x v="0"/>
    <x v="0"/>
    <x v="11"/>
    <x v="142"/>
    <x v="0"/>
    <x v="0"/>
    <s v="Tesseramento"/>
    <x v="1"/>
    <x v="4"/>
    <x v="0"/>
    <m/>
  </r>
  <r>
    <n v="204636"/>
    <x v="0"/>
    <x v="0"/>
    <x v="0"/>
    <x v="0"/>
    <x v="7"/>
    <x v="261"/>
    <x v="0"/>
    <x v="0"/>
    <s v="Tesseramento"/>
    <x v="3"/>
    <x v="1"/>
    <x v="0"/>
    <m/>
  </r>
  <r>
    <n v="205017"/>
    <x v="0"/>
    <x v="0"/>
    <x v="0"/>
    <x v="0"/>
    <x v="7"/>
    <x v="261"/>
    <x v="0"/>
    <x v="1"/>
    <s v="Tesseramento"/>
    <x v="3"/>
    <x v="3"/>
    <x v="0"/>
    <m/>
  </r>
  <r>
    <n v="90250"/>
    <x v="0"/>
    <x v="0"/>
    <x v="0"/>
    <x v="0"/>
    <x v="11"/>
    <x v="142"/>
    <x v="0"/>
    <x v="0"/>
    <s v="Tesseramento"/>
    <x v="1"/>
    <x v="4"/>
    <x v="0"/>
    <m/>
  </r>
  <r>
    <n v="160470"/>
    <x v="0"/>
    <x v="0"/>
    <x v="0"/>
    <x v="0"/>
    <x v="11"/>
    <x v="142"/>
    <x v="0"/>
    <x v="1"/>
    <s v="Tesseramento"/>
    <x v="1"/>
    <x v="0"/>
    <x v="0"/>
    <m/>
  </r>
  <r>
    <n v="64594"/>
    <x v="0"/>
    <x v="0"/>
    <x v="0"/>
    <x v="0"/>
    <x v="10"/>
    <x v="240"/>
    <x v="0"/>
    <x v="0"/>
    <s v="Tesseramento"/>
    <x v="1"/>
    <x v="0"/>
    <x v="0"/>
    <m/>
  </r>
  <r>
    <n v="129220"/>
    <x v="0"/>
    <x v="0"/>
    <x v="0"/>
    <x v="0"/>
    <x v="11"/>
    <x v="142"/>
    <x v="0"/>
    <x v="0"/>
    <s v="Tesseramento"/>
    <x v="1"/>
    <x v="0"/>
    <x v="0"/>
    <m/>
  </r>
  <r>
    <n v="76354"/>
    <x v="0"/>
    <x v="0"/>
    <x v="0"/>
    <x v="0"/>
    <x v="11"/>
    <x v="142"/>
    <x v="0"/>
    <x v="0"/>
    <s v="Tesseramento"/>
    <x v="1"/>
    <x v="3"/>
    <x v="0"/>
    <m/>
  </r>
  <r>
    <n v="192964"/>
    <x v="0"/>
    <x v="0"/>
    <x v="0"/>
    <x v="0"/>
    <x v="11"/>
    <x v="142"/>
    <x v="0"/>
    <x v="0"/>
    <s v="Tesseramento"/>
    <x v="1"/>
    <x v="0"/>
    <x v="0"/>
    <m/>
  </r>
  <r>
    <n v="6845"/>
    <x v="0"/>
    <x v="0"/>
    <x v="0"/>
    <x v="0"/>
    <x v="11"/>
    <x v="142"/>
    <x v="0"/>
    <x v="0"/>
    <s v="Tesseramento"/>
    <x v="1"/>
    <x v="3"/>
    <x v="0"/>
    <m/>
  </r>
  <r>
    <n v="51493"/>
    <x v="0"/>
    <x v="0"/>
    <x v="0"/>
    <x v="0"/>
    <x v="4"/>
    <x v="149"/>
    <x v="0"/>
    <x v="0"/>
    <s v="Tesseramento"/>
    <x v="1"/>
    <x v="0"/>
    <x v="0"/>
    <m/>
  </r>
  <r>
    <n v="214318"/>
    <x v="1"/>
    <x v="0"/>
    <x v="0"/>
    <x v="0"/>
    <x v="7"/>
    <x v="175"/>
    <x v="0"/>
    <x v="0"/>
    <s v="Tesseramento"/>
    <x v="0"/>
    <x v="5"/>
    <x v="0"/>
    <m/>
  </r>
  <r>
    <n v="24326"/>
    <x v="0"/>
    <x v="0"/>
    <x v="0"/>
    <x v="0"/>
    <x v="10"/>
    <x v="240"/>
    <x v="0"/>
    <x v="1"/>
    <s v="Tesseramento"/>
    <x v="1"/>
    <x v="3"/>
    <x v="0"/>
    <m/>
  </r>
  <r>
    <n v="24325"/>
    <x v="0"/>
    <x v="0"/>
    <x v="0"/>
    <x v="0"/>
    <x v="10"/>
    <x v="240"/>
    <x v="0"/>
    <x v="0"/>
    <s v="Tesseramento"/>
    <x v="1"/>
    <x v="3"/>
    <x v="0"/>
    <m/>
  </r>
  <r>
    <n v="124046"/>
    <x v="0"/>
    <x v="0"/>
    <x v="0"/>
    <x v="0"/>
    <x v="10"/>
    <x v="240"/>
    <x v="0"/>
    <x v="0"/>
    <s v="Tesseramento"/>
    <x v="1"/>
    <x v="1"/>
    <x v="0"/>
    <m/>
  </r>
  <r>
    <n v="95778"/>
    <x v="0"/>
    <x v="0"/>
    <x v="0"/>
    <x v="0"/>
    <x v="8"/>
    <x v="115"/>
    <x v="0"/>
    <x v="0"/>
    <s v="Tesseramento"/>
    <x v="1"/>
    <x v="4"/>
    <x v="0"/>
    <m/>
  </r>
  <r>
    <n v="87515"/>
    <x v="0"/>
    <x v="0"/>
    <x v="0"/>
    <x v="0"/>
    <x v="11"/>
    <x v="142"/>
    <x v="0"/>
    <x v="0"/>
    <s v="Tesseramento"/>
    <x v="1"/>
    <x v="1"/>
    <x v="0"/>
    <m/>
  </r>
  <r>
    <n v="96319"/>
    <x v="0"/>
    <x v="0"/>
    <x v="0"/>
    <x v="0"/>
    <x v="11"/>
    <x v="142"/>
    <x v="0"/>
    <x v="1"/>
    <s v="Tesseramento"/>
    <x v="1"/>
    <x v="3"/>
    <x v="0"/>
    <m/>
  </r>
  <r>
    <n v="48001"/>
    <x v="0"/>
    <x v="0"/>
    <x v="0"/>
    <x v="0"/>
    <x v="11"/>
    <x v="142"/>
    <x v="0"/>
    <x v="0"/>
    <s v="Tesseramento"/>
    <x v="1"/>
    <x v="3"/>
    <x v="0"/>
    <m/>
  </r>
  <r>
    <n v="119042"/>
    <x v="1"/>
    <x v="0"/>
    <x v="0"/>
    <x v="0"/>
    <x v="11"/>
    <x v="142"/>
    <x v="0"/>
    <x v="0"/>
    <s v="Tesseramento"/>
    <x v="1"/>
    <x v="2"/>
    <x v="0"/>
    <m/>
  </r>
  <r>
    <n v="135834"/>
    <x v="0"/>
    <x v="0"/>
    <x v="0"/>
    <x v="1"/>
    <x v="11"/>
    <x v="142"/>
    <x v="0"/>
    <x v="0"/>
    <s v="Tesseramento"/>
    <x v="1"/>
    <x v="0"/>
    <x v="0"/>
    <m/>
  </r>
  <r>
    <n v="46645"/>
    <x v="0"/>
    <x v="0"/>
    <x v="0"/>
    <x v="0"/>
    <x v="10"/>
    <x v="240"/>
    <x v="0"/>
    <x v="1"/>
    <s v="Tesseramento"/>
    <x v="1"/>
    <x v="4"/>
    <x v="0"/>
    <m/>
  </r>
  <r>
    <n v="24366"/>
    <x v="0"/>
    <x v="0"/>
    <x v="0"/>
    <x v="0"/>
    <x v="10"/>
    <x v="240"/>
    <x v="0"/>
    <x v="0"/>
    <s v="Tesseramento"/>
    <x v="1"/>
    <x v="3"/>
    <x v="0"/>
    <m/>
  </r>
  <r>
    <n v="3678"/>
    <x v="0"/>
    <x v="0"/>
    <x v="0"/>
    <x v="0"/>
    <x v="10"/>
    <x v="240"/>
    <x v="0"/>
    <x v="0"/>
    <s v="Tesseramento"/>
    <x v="1"/>
    <x v="4"/>
    <x v="0"/>
    <m/>
  </r>
  <r>
    <n v="41669"/>
    <x v="0"/>
    <x v="0"/>
    <x v="0"/>
    <x v="0"/>
    <x v="10"/>
    <x v="240"/>
    <x v="0"/>
    <x v="0"/>
    <s v="Tesseramento"/>
    <x v="1"/>
    <x v="4"/>
    <x v="0"/>
    <m/>
  </r>
  <r>
    <n v="52126"/>
    <x v="0"/>
    <x v="0"/>
    <x v="0"/>
    <x v="0"/>
    <x v="10"/>
    <x v="240"/>
    <x v="0"/>
    <x v="1"/>
    <s v="Tesseramento"/>
    <x v="1"/>
    <x v="3"/>
    <x v="0"/>
    <m/>
  </r>
  <r>
    <n v="143791"/>
    <x v="0"/>
    <x v="0"/>
    <x v="0"/>
    <x v="0"/>
    <x v="10"/>
    <x v="240"/>
    <x v="0"/>
    <x v="0"/>
    <s v="Tesseramento"/>
    <x v="1"/>
    <x v="0"/>
    <x v="0"/>
    <m/>
  </r>
  <r>
    <n v="203013"/>
    <x v="0"/>
    <x v="0"/>
    <x v="0"/>
    <x v="0"/>
    <x v="7"/>
    <x v="185"/>
    <x v="0"/>
    <x v="0"/>
    <s v="Tesseramento"/>
    <x v="1"/>
    <x v="3"/>
    <x v="0"/>
    <m/>
  </r>
  <r>
    <n v="212594"/>
    <x v="1"/>
    <x v="0"/>
    <x v="0"/>
    <x v="0"/>
    <x v="10"/>
    <x v="240"/>
    <x v="0"/>
    <x v="0"/>
    <s v="Tesseramento"/>
    <x v="1"/>
    <x v="7"/>
    <x v="0"/>
    <m/>
  </r>
  <r>
    <n v="62695"/>
    <x v="0"/>
    <x v="0"/>
    <x v="0"/>
    <x v="0"/>
    <x v="10"/>
    <x v="240"/>
    <x v="0"/>
    <x v="0"/>
    <s v="Tesseramento"/>
    <x v="1"/>
    <x v="0"/>
    <x v="0"/>
    <m/>
  </r>
  <r>
    <n v="162677"/>
    <x v="0"/>
    <x v="0"/>
    <x v="0"/>
    <x v="0"/>
    <x v="10"/>
    <x v="240"/>
    <x v="0"/>
    <x v="0"/>
    <s v="Tesseramento"/>
    <x v="1"/>
    <x v="4"/>
    <x v="0"/>
    <m/>
  </r>
  <r>
    <n v="24435"/>
    <x v="0"/>
    <x v="0"/>
    <x v="0"/>
    <x v="0"/>
    <x v="10"/>
    <x v="240"/>
    <x v="0"/>
    <x v="0"/>
    <s v="Tesseramento"/>
    <x v="1"/>
    <x v="4"/>
    <x v="0"/>
    <m/>
  </r>
  <r>
    <n v="21821"/>
    <x v="0"/>
    <x v="0"/>
    <x v="0"/>
    <x v="0"/>
    <x v="10"/>
    <x v="240"/>
    <x v="0"/>
    <x v="0"/>
    <s v="Tesseramento"/>
    <x v="1"/>
    <x v="3"/>
    <x v="0"/>
    <m/>
  </r>
  <r>
    <n v="86746"/>
    <x v="0"/>
    <x v="0"/>
    <x v="0"/>
    <x v="0"/>
    <x v="10"/>
    <x v="240"/>
    <x v="0"/>
    <x v="1"/>
    <s v="Tesseramento"/>
    <x v="1"/>
    <x v="3"/>
    <x v="0"/>
    <m/>
  </r>
  <r>
    <n v="46646"/>
    <x v="0"/>
    <x v="0"/>
    <x v="0"/>
    <x v="0"/>
    <x v="10"/>
    <x v="240"/>
    <x v="0"/>
    <x v="0"/>
    <s v="Tesseramento"/>
    <x v="1"/>
    <x v="4"/>
    <x v="0"/>
    <m/>
  </r>
  <r>
    <n v="47430"/>
    <x v="0"/>
    <x v="0"/>
    <x v="0"/>
    <x v="0"/>
    <x v="10"/>
    <x v="240"/>
    <x v="0"/>
    <x v="0"/>
    <s v="Tesseramento"/>
    <x v="1"/>
    <x v="3"/>
    <x v="0"/>
    <m/>
  </r>
  <r>
    <n v="64591"/>
    <x v="0"/>
    <x v="0"/>
    <x v="0"/>
    <x v="0"/>
    <x v="10"/>
    <x v="240"/>
    <x v="0"/>
    <x v="0"/>
    <s v="Tesseramento"/>
    <x v="1"/>
    <x v="4"/>
    <x v="0"/>
    <m/>
  </r>
  <r>
    <n v="64592"/>
    <x v="0"/>
    <x v="0"/>
    <x v="0"/>
    <x v="0"/>
    <x v="10"/>
    <x v="240"/>
    <x v="0"/>
    <x v="1"/>
    <s v="Tesseramento"/>
    <x v="1"/>
    <x v="4"/>
    <x v="0"/>
    <m/>
  </r>
  <r>
    <n v="24229"/>
    <x v="0"/>
    <x v="0"/>
    <x v="0"/>
    <x v="0"/>
    <x v="10"/>
    <x v="240"/>
    <x v="0"/>
    <x v="1"/>
    <s v="Tesseramento"/>
    <x v="1"/>
    <x v="4"/>
    <x v="0"/>
    <m/>
  </r>
  <r>
    <n v="24289"/>
    <x v="0"/>
    <x v="0"/>
    <x v="0"/>
    <x v="0"/>
    <x v="10"/>
    <x v="240"/>
    <x v="0"/>
    <x v="0"/>
    <s v="Tesseramento"/>
    <x v="1"/>
    <x v="4"/>
    <x v="0"/>
    <m/>
  </r>
  <r>
    <n v="229889"/>
    <x v="0"/>
    <x v="0"/>
    <x v="0"/>
    <x v="0"/>
    <x v="10"/>
    <x v="240"/>
    <x v="0"/>
    <x v="0"/>
    <s v="Tesseramento"/>
    <x v="1"/>
    <x v="0"/>
    <x v="0"/>
    <m/>
  </r>
  <r>
    <n v="113504"/>
    <x v="0"/>
    <x v="0"/>
    <x v="0"/>
    <x v="0"/>
    <x v="10"/>
    <x v="240"/>
    <x v="0"/>
    <x v="0"/>
    <s v="Tesseramento"/>
    <x v="1"/>
    <x v="0"/>
    <x v="0"/>
    <m/>
  </r>
  <r>
    <n v="228109"/>
    <x v="0"/>
    <x v="0"/>
    <x v="0"/>
    <x v="0"/>
    <x v="10"/>
    <x v="240"/>
    <x v="0"/>
    <x v="1"/>
    <s v="Tesseramento"/>
    <x v="1"/>
    <x v="0"/>
    <x v="0"/>
    <m/>
  </r>
  <r>
    <n v="199336"/>
    <x v="0"/>
    <x v="0"/>
    <x v="0"/>
    <x v="0"/>
    <x v="10"/>
    <x v="240"/>
    <x v="0"/>
    <x v="1"/>
    <s v="Tesseramento"/>
    <x v="1"/>
    <x v="4"/>
    <x v="0"/>
    <m/>
  </r>
  <r>
    <n v="72438"/>
    <x v="0"/>
    <x v="0"/>
    <x v="0"/>
    <x v="0"/>
    <x v="10"/>
    <x v="240"/>
    <x v="0"/>
    <x v="0"/>
    <s v="Tesseramento"/>
    <x v="1"/>
    <x v="4"/>
    <x v="0"/>
    <m/>
  </r>
  <r>
    <n v="190043"/>
    <x v="0"/>
    <x v="0"/>
    <x v="0"/>
    <x v="0"/>
    <x v="10"/>
    <x v="240"/>
    <x v="0"/>
    <x v="0"/>
    <s v="Tesseramento"/>
    <x v="1"/>
    <x v="0"/>
    <x v="0"/>
    <m/>
  </r>
  <r>
    <n v="195443"/>
    <x v="0"/>
    <x v="0"/>
    <x v="0"/>
    <x v="0"/>
    <x v="10"/>
    <x v="240"/>
    <x v="0"/>
    <x v="1"/>
    <s v="Tesseramento"/>
    <x v="1"/>
    <x v="4"/>
    <x v="0"/>
    <m/>
  </r>
  <r>
    <n v="94336"/>
    <x v="0"/>
    <x v="0"/>
    <x v="0"/>
    <x v="0"/>
    <x v="15"/>
    <x v="72"/>
    <x v="0"/>
    <x v="0"/>
    <s v="Tesseramento"/>
    <x v="1"/>
    <x v="3"/>
    <x v="0"/>
    <m/>
  </r>
  <r>
    <n v="70594"/>
    <x v="0"/>
    <x v="0"/>
    <x v="0"/>
    <x v="0"/>
    <x v="10"/>
    <x v="240"/>
    <x v="0"/>
    <x v="0"/>
    <s v="Tesseramento"/>
    <x v="1"/>
    <x v="3"/>
    <x v="0"/>
    <m/>
  </r>
  <r>
    <n v="58625"/>
    <x v="0"/>
    <x v="0"/>
    <x v="0"/>
    <x v="0"/>
    <x v="10"/>
    <x v="240"/>
    <x v="0"/>
    <x v="0"/>
    <s v="Tesseramento"/>
    <x v="1"/>
    <x v="4"/>
    <x v="0"/>
    <m/>
  </r>
  <r>
    <n v="47432"/>
    <x v="0"/>
    <x v="0"/>
    <x v="0"/>
    <x v="0"/>
    <x v="10"/>
    <x v="240"/>
    <x v="0"/>
    <x v="0"/>
    <s v="Tesseramento"/>
    <x v="1"/>
    <x v="0"/>
    <x v="0"/>
    <m/>
  </r>
  <r>
    <n v="188995"/>
    <x v="0"/>
    <x v="0"/>
    <x v="0"/>
    <x v="2"/>
    <x v="11"/>
    <x v="142"/>
    <x v="0"/>
    <x v="1"/>
    <s v="Tesseramento"/>
    <x v="1"/>
    <x v="3"/>
    <x v="0"/>
    <m/>
  </r>
  <r>
    <n v="212596"/>
    <x v="0"/>
    <x v="0"/>
    <x v="0"/>
    <x v="0"/>
    <x v="10"/>
    <x v="240"/>
    <x v="0"/>
    <x v="0"/>
    <s v="Tesseramento"/>
    <x v="1"/>
    <x v="1"/>
    <x v="0"/>
    <m/>
  </r>
  <r>
    <n v="188994"/>
    <x v="0"/>
    <x v="0"/>
    <x v="0"/>
    <x v="3"/>
    <x v="11"/>
    <x v="142"/>
    <x v="0"/>
    <x v="0"/>
    <s v="Tesseramento"/>
    <x v="1"/>
    <x v="0"/>
    <x v="0"/>
    <m/>
  </r>
  <r>
    <n v="104546"/>
    <x v="0"/>
    <x v="0"/>
    <x v="0"/>
    <x v="0"/>
    <x v="11"/>
    <x v="142"/>
    <x v="0"/>
    <x v="0"/>
    <s v="Tesseramento"/>
    <x v="1"/>
    <x v="0"/>
    <x v="0"/>
    <m/>
  </r>
  <r>
    <n v="199337"/>
    <x v="0"/>
    <x v="0"/>
    <x v="0"/>
    <x v="0"/>
    <x v="10"/>
    <x v="240"/>
    <x v="0"/>
    <x v="0"/>
    <s v="Tesseramento"/>
    <x v="1"/>
    <x v="4"/>
    <x v="0"/>
    <m/>
  </r>
  <r>
    <n v="176269"/>
    <x v="0"/>
    <x v="0"/>
    <x v="0"/>
    <x v="0"/>
    <x v="11"/>
    <x v="142"/>
    <x v="0"/>
    <x v="0"/>
    <s v="Tesseramento"/>
    <x v="1"/>
    <x v="0"/>
    <x v="0"/>
    <m/>
  </r>
  <r>
    <n v="24436"/>
    <x v="0"/>
    <x v="0"/>
    <x v="0"/>
    <x v="0"/>
    <x v="10"/>
    <x v="240"/>
    <x v="0"/>
    <x v="0"/>
    <s v="Tesseramento"/>
    <x v="1"/>
    <x v="4"/>
    <x v="0"/>
    <m/>
  </r>
  <r>
    <n v="77528"/>
    <x v="0"/>
    <x v="0"/>
    <x v="0"/>
    <x v="0"/>
    <x v="11"/>
    <x v="142"/>
    <x v="0"/>
    <x v="0"/>
    <s v="Tesseramento"/>
    <x v="1"/>
    <x v="0"/>
    <x v="0"/>
    <m/>
  </r>
  <r>
    <n v="224287"/>
    <x v="0"/>
    <x v="0"/>
    <x v="0"/>
    <x v="0"/>
    <x v="10"/>
    <x v="240"/>
    <x v="0"/>
    <x v="0"/>
    <s v="Tesseramento"/>
    <x v="1"/>
    <x v="0"/>
    <x v="0"/>
    <m/>
  </r>
  <r>
    <n v="67627"/>
    <x v="0"/>
    <x v="0"/>
    <x v="0"/>
    <x v="0"/>
    <x v="11"/>
    <x v="142"/>
    <x v="0"/>
    <x v="1"/>
    <s v="Tesseramento"/>
    <x v="1"/>
    <x v="3"/>
    <x v="0"/>
    <m/>
  </r>
  <r>
    <n v="72445"/>
    <x v="0"/>
    <x v="0"/>
    <x v="0"/>
    <x v="0"/>
    <x v="10"/>
    <x v="240"/>
    <x v="0"/>
    <x v="0"/>
    <s v="Tesseramento"/>
    <x v="1"/>
    <x v="4"/>
    <x v="0"/>
    <m/>
  </r>
  <r>
    <n v="58923"/>
    <x v="0"/>
    <x v="0"/>
    <x v="0"/>
    <x v="0"/>
    <x v="11"/>
    <x v="142"/>
    <x v="0"/>
    <x v="0"/>
    <s v="Tesseramento"/>
    <x v="1"/>
    <x v="0"/>
    <x v="0"/>
    <m/>
  </r>
  <r>
    <n v="93388"/>
    <x v="0"/>
    <x v="0"/>
    <x v="0"/>
    <x v="0"/>
    <x v="10"/>
    <x v="240"/>
    <x v="0"/>
    <x v="0"/>
    <s v="Tesseramento"/>
    <x v="1"/>
    <x v="0"/>
    <x v="0"/>
    <m/>
  </r>
  <r>
    <n v="75583"/>
    <x v="0"/>
    <x v="0"/>
    <x v="0"/>
    <x v="0"/>
    <x v="10"/>
    <x v="240"/>
    <x v="0"/>
    <x v="0"/>
    <s v="Tesseramento"/>
    <x v="1"/>
    <x v="4"/>
    <x v="0"/>
    <m/>
  </r>
  <r>
    <n v="115085"/>
    <x v="0"/>
    <x v="0"/>
    <x v="0"/>
    <x v="0"/>
    <x v="11"/>
    <x v="142"/>
    <x v="0"/>
    <x v="1"/>
    <s v="Tesseramento"/>
    <x v="1"/>
    <x v="4"/>
    <x v="0"/>
    <m/>
  </r>
  <r>
    <n v="75582"/>
    <x v="0"/>
    <x v="0"/>
    <x v="0"/>
    <x v="0"/>
    <x v="10"/>
    <x v="240"/>
    <x v="0"/>
    <x v="1"/>
    <s v="Tesseramento"/>
    <x v="1"/>
    <x v="4"/>
    <x v="0"/>
    <m/>
  </r>
  <r>
    <n v="212599"/>
    <x v="0"/>
    <x v="0"/>
    <x v="0"/>
    <x v="0"/>
    <x v="10"/>
    <x v="240"/>
    <x v="0"/>
    <x v="0"/>
    <s v="Tesseramento"/>
    <x v="1"/>
    <x v="3"/>
    <x v="0"/>
    <m/>
  </r>
  <r>
    <n v="211516"/>
    <x v="0"/>
    <x v="0"/>
    <x v="0"/>
    <x v="0"/>
    <x v="10"/>
    <x v="240"/>
    <x v="0"/>
    <x v="1"/>
    <s v="Tesseramento"/>
    <x v="1"/>
    <x v="0"/>
    <x v="0"/>
    <m/>
  </r>
  <r>
    <n v="67064"/>
    <x v="0"/>
    <x v="0"/>
    <x v="2"/>
    <x v="0"/>
    <x v="11"/>
    <x v="142"/>
    <x v="0"/>
    <x v="1"/>
    <s v="Tesseramento"/>
    <x v="1"/>
    <x v="3"/>
    <x v="0"/>
    <m/>
  </r>
  <r>
    <n v="147907"/>
    <x v="0"/>
    <x v="0"/>
    <x v="0"/>
    <x v="0"/>
    <x v="10"/>
    <x v="240"/>
    <x v="0"/>
    <x v="0"/>
    <s v="Tesseramento"/>
    <x v="1"/>
    <x v="0"/>
    <x v="0"/>
    <m/>
  </r>
  <r>
    <n v="93866"/>
    <x v="0"/>
    <x v="0"/>
    <x v="0"/>
    <x v="0"/>
    <x v="11"/>
    <x v="142"/>
    <x v="0"/>
    <x v="0"/>
    <s v="Tesseramento"/>
    <x v="1"/>
    <x v="3"/>
    <x v="0"/>
    <m/>
  </r>
  <r>
    <n v="24296"/>
    <x v="0"/>
    <x v="0"/>
    <x v="0"/>
    <x v="0"/>
    <x v="10"/>
    <x v="240"/>
    <x v="0"/>
    <x v="0"/>
    <s v="Tesseramento"/>
    <x v="1"/>
    <x v="4"/>
    <x v="0"/>
    <m/>
  </r>
  <r>
    <n v="41677"/>
    <x v="0"/>
    <x v="0"/>
    <x v="0"/>
    <x v="0"/>
    <x v="10"/>
    <x v="240"/>
    <x v="0"/>
    <x v="1"/>
    <s v="Tesseramento"/>
    <x v="1"/>
    <x v="4"/>
    <x v="0"/>
    <m/>
  </r>
  <r>
    <n v="232392"/>
    <x v="0"/>
    <x v="0"/>
    <x v="0"/>
    <x v="2"/>
    <x v="14"/>
    <x v="232"/>
    <x v="0"/>
    <x v="1"/>
    <s v="Tesseramento"/>
    <x v="0"/>
    <x v="0"/>
    <x v="0"/>
    <m/>
  </r>
  <r>
    <n v="24345"/>
    <x v="0"/>
    <x v="0"/>
    <x v="0"/>
    <x v="0"/>
    <x v="10"/>
    <x v="240"/>
    <x v="0"/>
    <x v="0"/>
    <s v="Tesseramento"/>
    <x v="1"/>
    <x v="4"/>
    <x v="0"/>
    <m/>
  </r>
  <r>
    <n v="232391"/>
    <x v="0"/>
    <x v="0"/>
    <x v="0"/>
    <x v="2"/>
    <x v="14"/>
    <x v="232"/>
    <x v="0"/>
    <x v="0"/>
    <s v="Tesseramento"/>
    <x v="0"/>
    <x v="0"/>
    <x v="0"/>
    <m/>
  </r>
  <r>
    <n v="72899"/>
    <x v="0"/>
    <x v="0"/>
    <x v="0"/>
    <x v="0"/>
    <x v="7"/>
    <x v="35"/>
    <x v="0"/>
    <x v="0"/>
    <s v="Tesseramento"/>
    <x v="1"/>
    <x v="3"/>
    <x v="0"/>
    <m/>
  </r>
  <r>
    <n v="223645"/>
    <x v="1"/>
    <x v="1"/>
    <x v="0"/>
    <x v="1"/>
    <x v="7"/>
    <x v="35"/>
    <x v="0"/>
    <x v="0"/>
    <s v="Tesseramento"/>
    <x v="1"/>
    <x v="2"/>
    <x v="0"/>
    <m/>
  </r>
  <r>
    <n v="39962"/>
    <x v="0"/>
    <x v="0"/>
    <x v="0"/>
    <x v="4"/>
    <x v="7"/>
    <x v="35"/>
    <x v="0"/>
    <x v="0"/>
    <s v="Tesseramento"/>
    <x v="1"/>
    <x v="3"/>
    <x v="0"/>
    <m/>
  </r>
  <r>
    <n v="48227"/>
    <x v="0"/>
    <x v="0"/>
    <x v="0"/>
    <x v="0"/>
    <x v="7"/>
    <x v="35"/>
    <x v="0"/>
    <x v="0"/>
    <s v="Tesseramento"/>
    <x v="1"/>
    <x v="4"/>
    <x v="0"/>
    <m/>
  </r>
  <r>
    <n v="223052"/>
    <x v="0"/>
    <x v="0"/>
    <x v="0"/>
    <x v="0"/>
    <x v="7"/>
    <x v="35"/>
    <x v="0"/>
    <x v="0"/>
    <s v="Tesseramento"/>
    <x v="1"/>
    <x v="3"/>
    <x v="0"/>
    <m/>
  </r>
  <r>
    <n v="77157"/>
    <x v="0"/>
    <x v="1"/>
    <x v="0"/>
    <x v="4"/>
    <x v="10"/>
    <x v="240"/>
    <x v="0"/>
    <x v="0"/>
    <s v="Tesseramento"/>
    <x v="1"/>
    <x v="1"/>
    <x v="0"/>
    <m/>
  </r>
  <r>
    <n v="77146"/>
    <x v="0"/>
    <x v="0"/>
    <x v="0"/>
    <x v="0"/>
    <x v="10"/>
    <x v="240"/>
    <x v="0"/>
    <x v="0"/>
    <s v="Tesseramento"/>
    <x v="1"/>
    <x v="4"/>
    <x v="0"/>
    <m/>
  </r>
  <r>
    <n v="77147"/>
    <x v="0"/>
    <x v="0"/>
    <x v="0"/>
    <x v="0"/>
    <x v="10"/>
    <x v="240"/>
    <x v="0"/>
    <x v="1"/>
    <s v="Tesseramento"/>
    <x v="1"/>
    <x v="4"/>
    <x v="0"/>
    <m/>
  </r>
  <r>
    <n v="110339"/>
    <x v="0"/>
    <x v="0"/>
    <x v="0"/>
    <x v="0"/>
    <x v="10"/>
    <x v="240"/>
    <x v="0"/>
    <x v="0"/>
    <s v="Tesseramento"/>
    <x v="1"/>
    <x v="4"/>
    <x v="0"/>
    <m/>
  </r>
  <r>
    <n v="147982"/>
    <x v="0"/>
    <x v="0"/>
    <x v="0"/>
    <x v="0"/>
    <x v="4"/>
    <x v="75"/>
    <x v="0"/>
    <x v="0"/>
    <s v="Tesseramento"/>
    <x v="0"/>
    <x v="3"/>
    <x v="0"/>
    <m/>
  </r>
  <r>
    <n v="84819"/>
    <x v="0"/>
    <x v="0"/>
    <x v="0"/>
    <x v="0"/>
    <x v="10"/>
    <x v="240"/>
    <x v="0"/>
    <x v="0"/>
    <s v="Tesseramento"/>
    <x v="1"/>
    <x v="3"/>
    <x v="0"/>
    <m/>
  </r>
  <r>
    <n v="180811"/>
    <x v="0"/>
    <x v="0"/>
    <x v="0"/>
    <x v="0"/>
    <x v="11"/>
    <x v="142"/>
    <x v="0"/>
    <x v="0"/>
    <s v="Tesseramento"/>
    <x v="1"/>
    <x v="0"/>
    <x v="0"/>
    <m/>
  </r>
  <r>
    <n v="78828"/>
    <x v="0"/>
    <x v="0"/>
    <x v="0"/>
    <x v="0"/>
    <x v="11"/>
    <x v="142"/>
    <x v="0"/>
    <x v="0"/>
    <s v="Tesseramento"/>
    <x v="1"/>
    <x v="0"/>
    <x v="0"/>
    <m/>
  </r>
  <r>
    <n v="47705"/>
    <x v="0"/>
    <x v="0"/>
    <x v="0"/>
    <x v="0"/>
    <x v="11"/>
    <x v="142"/>
    <x v="0"/>
    <x v="0"/>
    <s v="Tesseramento"/>
    <x v="1"/>
    <x v="0"/>
    <x v="0"/>
    <m/>
  </r>
  <r>
    <n v="24816"/>
    <x v="0"/>
    <x v="0"/>
    <x v="0"/>
    <x v="0"/>
    <x v="11"/>
    <x v="142"/>
    <x v="0"/>
    <x v="0"/>
    <s v="Tesseramento"/>
    <x v="1"/>
    <x v="4"/>
    <x v="0"/>
    <m/>
  </r>
  <r>
    <n v="163514"/>
    <x v="0"/>
    <x v="0"/>
    <x v="0"/>
    <x v="0"/>
    <x v="11"/>
    <x v="142"/>
    <x v="0"/>
    <x v="0"/>
    <s v="Tesseramento"/>
    <x v="1"/>
    <x v="3"/>
    <x v="0"/>
    <m/>
  </r>
  <r>
    <n v="16875"/>
    <x v="0"/>
    <x v="0"/>
    <x v="0"/>
    <x v="0"/>
    <x v="11"/>
    <x v="142"/>
    <x v="0"/>
    <x v="0"/>
    <s v="Tesseramento"/>
    <x v="1"/>
    <x v="0"/>
    <x v="0"/>
    <m/>
  </r>
  <r>
    <n v="49649"/>
    <x v="0"/>
    <x v="0"/>
    <x v="0"/>
    <x v="0"/>
    <x v="10"/>
    <x v="240"/>
    <x v="0"/>
    <x v="0"/>
    <s v="Tesseramento"/>
    <x v="1"/>
    <x v="0"/>
    <x v="0"/>
    <m/>
  </r>
  <r>
    <n v="194113"/>
    <x v="1"/>
    <x v="0"/>
    <x v="0"/>
    <x v="0"/>
    <x v="10"/>
    <x v="240"/>
    <x v="0"/>
    <x v="0"/>
    <s v="Tesseramento"/>
    <x v="1"/>
    <x v="5"/>
    <x v="0"/>
    <m/>
  </r>
  <r>
    <n v="42822"/>
    <x v="0"/>
    <x v="0"/>
    <x v="0"/>
    <x v="0"/>
    <x v="10"/>
    <x v="240"/>
    <x v="0"/>
    <x v="0"/>
    <s v="Tesseramento"/>
    <x v="1"/>
    <x v="3"/>
    <x v="0"/>
    <m/>
  </r>
  <r>
    <n v="47602"/>
    <x v="0"/>
    <x v="0"/>
    <x v="0"/>
    <x v="0"/>
    <x v="10"/>
    <x v="240"/>
    <x v="0"/>
    <x v="1"/>
    <s v="Tesseramento"/>
    <x v="1"/>
    <x v="3"/>
    <x v="0"/>
    <m/>
  </r>
  <r>
    <n v="106873"/>
    <x v="0"/>
    <x v="0"/>
    <x v="0"/>
    <x v="0"/>
    <x v="11"/>
    <x v="142"/>
    <x v="0"/>
    <x v="1"/>
    <s v="Tesseramento"/>
    <x v="1"/>
    <x v="4"/>
    <x v="0"/>
    <m/>
  </r>
  <r>
    <n v="106875"/>
    <x v="0"/>
    <x v="0"/>
    <x v="0"/>
    <x v="0"/>
    <x v="11"/>
    <x v="142"/>
    <x v="0"/>
    <x v="0"/>
    <s v="Tesseramento"/>
    <x v="1"/>
    <x v="3"/>
    <x v="0"/>
    <m/>
  </r>
  <r>
    <n v="135372"/>
    <x v="0"/>
    <x v="0"/>
    <x v="0"/>
    <x v="0"/>
    <x v="11"/>
    <x v="142"/>
    <x v="0"/>
    <x v="1"/>
    <s v="Tesseramento"/>
    <x v="1"/>
    <x v="3"/>
    <x v="0"/>
    <m/>
  </r>
  <r>
    <n v="199581"/>
    <x v="0"/>
    <x v="0"/>
    <x v="0"/>
    <x v="1"/>
    <x v="11"/>
    <x v="142"/>
    <x v="0"/>
    <x v="0"/>
    <s v="Tesseramento"/>
    <x v="1"/>
    <x v="3"/>
    <x v="0"/>
    <m/>
  </r>
  <r>
    <n v="177882"/>
    <x v="0"/>
    <x v="0"/>
    <x v="0"/>
    <x v="0"/>
    <x v="11"/>
    <x v="142"/>
    <x v="0"/>
    <x v="0"/>
    <s v="Tesseramento"/>
    <x v="1"/>
    <x v="0"/>
    <x v="0"/>
    <m/>
  </r>
  <r>
    <n v="18268"/>
    <x v="0"/>
    <x v="0"/>
    <x v="0"/>
    <x v="0"/>
    <x v="11"/>
    <x v="142"/>
    <x v="0"/>
    <x v="0"/>
    <s v="Tesseramento"/>
    <x v="1"/>
    <x v="0"/>
    <x v="0"/>
    <m/>
  </r>
  <r>
    <n v="168536"/>
    <x v="0"/>
    <x v="0"/>
    <x v="0"/>
    <x v="1"/>
    <x v="11"/>
    <x v="142"/>
    <x v="0"/>
    <x v="1"/>
    <s v="Tesseramento"/>
    <x v="1"/>
    <x v="0"/>
    <x v="0"/>
    <m/>
  </r>
  <r>
    <n v="4506"/>
    <x v="0"/>
    <x v="0"/>
    <x v="0"/>
    <x v="0"/>
    <x v="11"/>
    <x v="142"/>
    <x v="0"/>
    <x v="0"/>
    <s v="Tesseramento"/>
    <x v="1"/>
    <x v="0"/>
    <x v="0"/>
    <m/>
  </r>
  <r>
    <n v="31976"/>
    <x v="0"/>
    <x v="0"/>
    <x v="0"/>
    <x v="0"/>
    <x v="11"/>
    <x v="142"/>
    <x v="0"/>
    <x v="0"/>
    <s v="Tesseramento"/>
    <x v="1"/>
    <x v="0"/>
    <x v="0"/>
    <m/>
  </r>
  <r>
    <n v="188418"/>
    <x v="1"/>
    <x v="0"/>
    <x v="0"/>
    <x v="0"/>
    <x v="7"/>
    <x v="262"/>
    <x v="0"/>
    <x v="0"/>
    <s v="Tesseramento"/>
    <x v="0"/>
    <x v="6"/>
    <x v="0"/>
    <m/>
  </r>
  <r>
    <n v="176125"/>
    <x v="0"/>
    <x v="0"/>
    <x v="0"/>
    <x v="0"/>
    <x v="7"/>
    <x v="262"/>
    <x v="0"/>
    <x v="0"/>
    <s v="Tesseramento"/>
    <x v="0"/>
    <x v="0"/>
    <x v="0"/>
    <m/>
  </r>
  <r>
    <n v="123136"/>
    <x v="0"/>
    <x v="0"/>
    <x v="0"/>
    <x v="0"/>
    <x v="11"/>
    <x v="142"/>
    <x v="0"/>
    <x v="0"/>
    <s v="Tesseramento"/>
    <x v="1"/>
    <x v="0"/>
    <x v="0"/>
    <m/>
  </r>
  <r>
    <n v="84285"/>
    <x v="0"/>
    <x v="0"/>
    <x v="0"/>
    <x v="0"/>
    <x v="7"/>
    <x v="15"/>
    <x v="0"/>
    <x v="0"/>
    <s v="Tesseramento"/>
    <x v="2"/>
    <x v="3"/>
    <x v="0"/>
    <m/>
  </r>
  <r>
    <n v="167665"/>
    <x v="0"/>
    <x v="0"/>
    <x v="0"/>
    <x v="0"/>
    <x v="4"/>
    <x v="14"/>
    <x v="0"/>
    <x v="0"/>
    <s v="Tesseramento"/>
    <x v="1"/>
    <x v="1"/>
    <x v="0"/>
    <m/>
  </r>
  <r>
    <n v="63887"/>
    <x v="0"/>
    <x v="0"/>
    <x v="0"/>
    <x v="0"/>
    <x v="4"/>
    <x v="14"/>
    <x v="0"/>
    <x v="0"/>
    <s v="Tesseramento"/>
    <x v="1"/>
    <x v="4"/>
    <x v="0"/>
    <m/>
  </r>
  <r>
    <n v="24619"/>
    <x v="0"/>
    <x v="0"/>
    <x v="0"/>
    <x v="0"/>
    <x v="4"/>
    <x v="14"/>
    <x v="0"/>
    <x v="0"/>
    <s v="Tesseramento"/>
    <x v="1"/>
    <x v="4"/>
    <x v="0"/>
    <m/>
  </r>
  <r>
    <n v="94106"/>
    <x v="0"/>
    <x v="0"/>
    <x v="0"/>
    <x v="0"/>
    <x v="4"/>
    <x v="14"/>
    <x v="0"/>
    <x v="0"/>
    <s v="Tesseramento"/>
    <x v="1"/>
    <x v="1"/>
    <x v="0"/>
    <m/>
  </r>
  <r>
    <n v="123053"/>
    <x v="0"/>
    <x v="0"/>
    <x v="0"/>
    <x v="0"/>
    <x v="4"/>
    <x v="14"/>
    <x v="0"/>
    <x v="0"/>
    <s v="Tesseramento"/>
    <x v="1"/>
    <x v="4"/>
    <x v="0"/>
    <m/>
  </r>
  <r>
    <n v="154270"/>
    <x v="1"/>
    <x v="0"/>
    <x v="0"/>
    <x v="1"/>
    <x v="4"/>
    <x v="14"/>
    <x v="0"/>
    <x v="0"/>
    <s v="Tesseramento"/>
    <x v="1"/>
    <x v="6"/>
    <x v="0"/>
    <m/>
  </r>
  <r>
    <n v="24605"/>
    <x v="0"/>
    <x v="0"/>
    <x v="0"/>
    <x v="0"/>
    <x v="4"/>
    <x v="14"/>
    <x v="0"/>
    <x v="1"/>
    <s v="Tesseramento"/>
    <x v="1"/>
    <x v="4"/>
    <x v="0"/>
    <m/>
  </r>
  <r>
    <n v="154271"/>
    <x v="0"/>
    <x v="0"/>
    <x v="0"/>
    <x v="0"/>
    <x v="4"/>
    <x v="14"/>
    <x v="0"/>
    <x v="0"/>
    <s v="Tesseramento"/>
    <x v="1"/>
    <x v="0"/>
    <x v="0"/>
    <m/>
  </r>
  <r>
    <n v="150770"/>
    <x v="0"/>
    <x v="0"/>
    <x v="0"/>
    <x v="0"/>
    <x v="4"/>
    <x v="14"/>
    <x v="0"/>
    <x v="0"/>
    <s v="Tesseramento"/>
    <x v="1"/>
    <x v="0"/>
    <x v="0"/>
    <m/>
  </r>
  <r>
    <n v="24621"/>
    <x v="0"/>
    <x v="0"/>
    <x v="0"/>
    <x v="0"/>
    <x v="4"/>
    <x v="14"/>
    <x v="0"/>
    <x v="1"/>
    <s v="Tesseramento"/>
    <x v="1"/>
    <x v="4"/>
    <x v="0"/>
    <m/>
  </r>
  <r>
    <n v="24733"/>
    <x v="0"/>
    <x v="0"/>
    <x v="0"/>
    <x v="0"/>
    <x v="4"/>
    <x v="14"/>
    <x v="0"/>
    <x v="0"/>
    <s v="Tesseramento"/>
    <x v="1"/>
    <x v="4"/>
    <x v="0"/>
    <m/>
  </r>
  <r>
    <n v="197307"/>
    <x v="0"/>
    <x v="0"/>
    <x v="0"/>
    <x v="0"/>
    <x v="7"/>
    <x v="185"/>
    <x v="0"/>
    <x v="0"/>
    <s v="Tesseramento"/>
    <x v="1"/>
    <x v="4"/>
    <x v="0"/>
    <m/>
  </r>
  <r>
    <n v="47804"/>
    <x v="0"/>
    <x v="0"/>
    <x v="2"/>
    <x v="1"/>
    <x v="7"/>
    <x v="150"/>
    <x v="0"/>
    <x v="0"/>
    <s v="Tesseramento"/>
    <x v="1"/>
    <x v="3"/>
    <x v="0"/>
    <m/>
  </r>
  <r>
    <n v="154780"/>
    <x v="0"/>
    <x v="0"/>
    <x v="0"/>
    <x v="2"/>
    <x v="7"/>
    <x v="150"/>
    <x v="0"/>
    <x v="0"/>
    <s v="Tesseramento"/>
    <x v="1"/>
    <x v="3"/>
    <x v="0"/>
    <m/>
  </r>
  <r>
    <n v="46704"/>
    <x v="0"/>
    <x v="0"/>
    <x v="0"/>
    <x v="0"/>
    <x v="7"/>
    <x v="150"/>
    <x v="0"/>
    <x v="0"/>
    <s v="Tesseramento"/>
    <x v="1"/>
    <x v="3"/>
    <x v="0"/>
    <m/>
  </r>
  <r>
    <n v="125559"/>
    <x v="0"/>
    <x v="0"/>
    <x v="0"/>
    <x v="0"/>
    <x v="16"/>
    <x v="263"/>
    <x v="0"/>
    <x v="0"/>
    <s v="Tesseramento"/>
    <x v="1"/>
    <x v="1"/>
    <x v="0"/>
    <m/>
  </r>
  <r>
    <n v="67334"/>
    <x v="0"/>
    <x v="0"/>
    <x v="2"/>
    <x v="0"/>
    <x v="15"/>
    <x v="72"/>
    <x v="0"/>
    <x v="0"/>
    <s v="Tesseramento"/>
    <x v="1"/>
    <x v="1"/>
    <x v="0"/>
    <m/>
  </r>
  <r>
    <n v="232035"/>
    <x v="0"/>
    <x v="0"/>
    <x v="0"/>
    <x v="1"/>
    <x v="16"/>
    <x v="263"/>
    <x v="0"/>
    <x v="1"/>
    <s v="Tesseramento"/>
    <x v="1"/>
    <x v="1"/>
    <x v="0"/>
    <m/>
  </r>
  <r>
    <n v="106996"/>
    <x v="0"/>
    <x v="0"/>
    <x v="0"/>
    <x v="0"/>
    <x v="16"/>
    <x v="263"/>
    <x v="0"/>
    <x v="0"/>
    <s v="Tesseramento"/>
    <x v="1"/>
    <x v="4"/>
    <x v="0"/>
    <m/>
  </r>
  <r>
    <n v="170686"/>
    <x v="0"/>
    <x v="0"/>
    <x v="0"/>
    <x v="0"/>
    <x v="16"/>
    <x v="263"/>
    <x v="0"/>
    <x v="0"/>
    <s v="Tesseramento"/>
    <x v="1"/>
    <x v="0"/>
    <x v="0"/>
    <m/>
  </r>
  <r>
    <n v="224109"/>
    <x v="0"/>
    <x v="0"/>
    <x v="0"/>
    <x v="1"/>
    <x v="16"/>
    <x v="263"/>
    <x v="0"/>
    <x v="0"/>
    <s v="Tesseramento"/>
    <x v="1"/>
    <x v="0"/>
    <x v="0"/>
    <m/>
  </r>
  <r>
    <n v="168868"/>
    <x v="0"/>
    <x v="0"/>
    <x v="0"/>
    <x v="0"/>
    <x v="16"/>
    <x v="263"/>
    <x v="0"/>
    <x v="1"/>
    <s v="Tesseramento"/>
    <x v="1"/>
    <x v="4"/>
    <x v="0"/>
    <m/>
  </r>
  <r>
    <n v="174420"/>
    <x v="0"/>
    <x v="1"/>
    <x v="0"/>
    <x v="0"/>
    <x v="16"/>
    <x v="263"/>
    <x v="0"/>
    <x v="0"/>
    <s v="Tesseramento"/>
    <x v="1"/>
    <x v="0"/>
    <x v="0"/>
    <m/>
  </r>
  <r>
    <n v="86773"/>
    <x v="0"/>
    <x v="0"/>
    <x v="0"/>
    <x v="0"/>
    <x v="16"/>
    <x v="263"/>
    <x v="0"/>
    <x v="1"/>
    <s v="Tesseramento"/>
    <x v="1"/>
    <x v="4"/>
    <x v="0"/>
    <m/>
  </r>
  <r>
    <n v="162848"/>
    <x v="0"/>
    <x v="0"/>
    <x v="0"/>
    <x v="0"/>
    <x v="16"/>
    <x v="263"/>
    <x v="0"/>
    <x v="0"/>
    <s v="Tesseramento"/>
    <x v="1"/>
    <x v="3"/>
    <x v="0"/>
    <m/>
  </r>
  <r>
    <n v="168872"/>
    <x v="0"/>
    <x v="0"/>
    <x v="0"/>
    <x v="0"/>
    <x v="16"/>
    <x v="263"/>
    <x v="0"/>
    <x v="0"/>
    <s v="Tesseramento"/>
    <x v="1"/>
    <x v="0"/>
    <x v="0"/>
    <m/>
  </r>
  <r>
    <n v="31757"/>
    <x v="0"/>
    <x v="0"/>
    <x v="0"/>
    <x v="0"/>
    <x v="16"/>
    <x v="263"/>
    <x v="0"/>
    <x v="1"/>
    <s v="Tesseramento"/>
    <x v="1"/>
    <x v="3"/>
    <x v="0"/>
    <m/>
  </r>
  <r>
    <n v="164919"/>
    <x v="0"/>
    <x v="0"/>
    <x v="0"/>
    <x v="0"/>
    <x v="16"/>
    <x v="263"/>
    <x v="0"/>
    <x v="0"/>
    <s v="Tesseramento"/>
    <x v="1"/>
    <x v="4"/>
    <x v="0"/>
    <m/>
  </r>
  <r>
    <n v="6363"/>
    <x v="0"/>
    <x v="0"/>
    <x v="0"/>
    <x v="0"/>
    <x v="7"/>
    <x v="150"/>
    <x v="0"/>
    <x v="0"/>
    <s v="Tesseramento"/>
    <x v="1"/>
    <x v="3"/>
    <x v="0"/>
    <m/>
  </r>
  <r>
    <n v="213619"/>
    <x v="0"/>
    <x v="0"/>
    <x v="0"/>
    <x v="0"/>
    <x v="16"/>
    <x v="263"/>
    <x v="0"/>
    <x v="0"/>
    <s v="Tesseramento"/>
    <x v="1"/>
    <x v="4"/>
    <x v="0"/>
    <m/>
  </r>
  <r>
    <n v="232036"/>
    <x v="0"/>
    <x v="0"/>
    <x v="0"/>
    <x v="1"/>
    <x v="16"/>
    <x v="263"/>
    <x v="0"/>
    <x v="1"/>
    <s v="Tesseramento"/>
    <x v="1"/>
    <x v="4"/>
    <x v="0"/>
    <m/>
  </r>
  <r>
    <n v="136163"/>
    <x v="0"/>
    <x v="0"/>
    <x v="0"/>
    <x v="0"/>
    <x v="16"/>
    <x v="263"/>
    <x v="0"/>
    <x v="0"/>
    <s v="Tesseramento"/>
    <x v="1"/>
    <x v="3"/>
    <x v="0"/>
    <m/>
  </r>
  <r>
    <n v="95933"/>
    <x v="0"/>
    <x v="0"/>
    <x v="0"/>
    <x v="0"/>
    <x v="16"/>
    <x v="263"/>
    <x v="0"/>
    <x v="0"/>
    <s v="Tesseramento"/>
    <x v="1"/>
    <x v="0"/>
    <x v="0"/>
    <m/>
  </r>
  <r>
    <n v="86774"/>
    <x v="0"/>
    <x v="0"/>
    <x v="0"/>
    <x v="0"/>
    <x v="16"/>
    <x v="263"/>
    <x v="0"/>
    <x v="0"/>
    <s v="Tesseramento"/>
    <x v="1"/>
    <x v="4"/>
    <x v="0"/>
    <m/>
  </r>
  <r>
    <n v="224919"/>
    <x v="0"/>
    <x v="1"/>
    <x v="0"/>
    <x v="0"/>
    <x v="16"/>
    <x v="263"/>
    <x v="0"/>
    <x v="0"/>
    <s v="Tesseramento"/>
    <x v="1"/>
    <x v="1"/>
    <x v="0"/>
    <m/>
  </r>
  <r>
    <n v="65091"/>
    <x v="0"/>
    <x v="0"/>
    <x v="0"/>
    <x v="0"/>
    <x v="16"/>
    <x v="263"/>
    <x v="0"/>
    <x v="0"/>
    <s v="Tesseramento"/>
    <x v="1"/>
    <x v="3"/>
    <x v="0"/>
    <m/>
  </r>
  <r>
    <n v="185749"/>
    <x v="0"/>
    <x v="1"/>
    <x v="0"/>
    <x v="1"/>
    <x v="16"/>
    <x v="263"/>
    <x v="0"/>
    <x v="0"/>
    <s v="Tesseramento"/>
    <x v="1"/>
    <x v="3"/>
    <x v="0"/>
    <m/>
  </r>
  <r>
    <n v="32372"/>
    <x v="0"/>
    <x v="0"/>
    <x v="0"/>
    <x v="0"/>
    <x v="7"/>
    <x v="150"/>
    <x v="0"/>
    <x v="0"/>
    <s v="Tesseramento"/>
    <x v="1"/>
    <x v="4"/>
    <x v="0"/>
    <m/>
  </r>
  <r>
    <n v="75095"/>
    <x v="0"/>
    <x v="0"/>
    <x v="0"/>
    <x v="2"/>
    <x v="7"/>
    <x v="150"/>
    <x v="0"/>
    <x v="0"/>
    <s v="Tesseramento"/>
    <x v="1"/>
    <x v="4"/>
    <x v="0"/>
    <m/>
  </r>
  <r>
    <n v="229564"/>
    <x v="1"/>
    <x v="0"/>
    <x v="0"/>
    <x v="2"/>
    <x v="7"/>
    <x v="150"/>
    <x v="0"/>
    <x v="0"/>
    <s v="Tesseramento"/>
    <x v="1"/>
    <x v="5"/>
    <x v="0"/>
    <m/>
  </r>
  <r>
    <n v="116829"/>
    <x v="0"/>
    <x v="0"/>
    <x v="0"/>
    <x v="2"/>
    <x v="7"/>
    <x v="150"/>
    <x v="0"/>
    <x v="0"/>
    <s v="Tesseramento"/>
    <x v="1"/>
    <x v="4"/>
    <x v="0"/>
    <m/>
  </r>
  <r>
    <n v="142542"/>
    <x v="0"/>
    <x v="0"/>
    <x v="0"/>
    <x v="0"/>
    <x v="7"/>
    <x v="150"/>
    <x v="0"/>
    <x v="0"/>
    <s v="Tesseramento"/>
    <x v="1"/>
    <x v="0"/>
    <x v="0"/>
    <m/>
  </r>
  <r>
    <n v="172458"/>
    <x v="0"/>
    <x v="0"/>
    <x v="0"/>
    <x v="0"/>
    <x v="7"/>
    <x v="150"/>
    <x v="0"/>
    <x v="0"/>
    <s v="Tesseramento"/>
    <x v="1"/>
    <x v="1"/>
    <x v="0"/>
    <m/>
  </r>
  <r>
    <n v="172457"/>
    <x v="0"/>
    <x v="0"/>
    <x v="0"/>
    <x v="0"/>
    <x v="7"/>
    <x v="150"/>
    <x v="0"/>
    <x v="0"/>
    <s v="Tesseramento"/>
    <x v="1"/>
    <x v="0"/>
    <x v="0"/>
    <m/>
  </r>
  <r>
    <n v="176304"/>
    <x v="0"/>
    <x v="0"/>
    <x v="0"/>
    <x v="0"/>
    <x v="7"/>
    <x v="150"/>
    <x v="0"/>
    <x v="0"/>
    <s v="Tesseramento"/>
    <x v="1"/>
    <x v="0"/>
    <x v="0"/>
    <m/>
  </r>
  <r>
    <n v="70909"/>
    <x v="0"/>
    <x v="0"/>
    <x v="0"/>
    <x v="0"/>
    <x v="7"/>
    <x v="150"/>
    <x v="0"/>
    <x v="0"/>
    <s v="Tesseramento"/>
    <x v="1"/>
    <x v="1"/>
    <x v="0"/>
    <m/>
  </r>
  <r>
    <n v="172459"/>
    <x v="0"/>
    <x v="0"/>
    <x v="0"/>
    <x v="0"/>
    <x v="7"/>
    <x v="150"/>
    <x v="0"/>
    <x v="0"/>
    <s v="Tesseramento"/>
    <x v="1"/>
    <x v="3"/>
    <x v="0"/>
    <m/>
  </r>
  <r>
    <n v="200858"/>
    <x v="0"/>
    <x v="0"/>
    <x v="0"/>
    <x v="2"/>
    <x v="7"/>
    <x v="150"/>
    <x v="0"/>
    <x v="1"/>
    <s v="Tesseramento"/>
    <x v="1"/>
    <x v="1"/>
    <x v="0"/>
    <m/>
  </r>
  <r>
    <n v="75108"/>
    <x v="0"/>
    <x v="0"/>
    <x v="0"/>
    <x v="2"/>
    <x v="7"/>
    <x v="150"/>
    <x v="0"/>
    <x v="0"/>
    <s v="Tesseramento"/>
    <x v="1"/>
    <x v="0"/>
    <x v="0"/>
    <m/>
  </r>
  <r>
    <n v="70152"/>
    <x v="0"/>
    <x v="0"/>
    <x v="0"/>
    <x v="0"/>
    <x v="7"/>
    <x v="150"/>
    <x v="0"/>
    <x v="0"/>
    <s v="Tesseramento"/>
    <x v="1"/>
    <x v="1"/>
    <x v="0"/>
    <m/>
  </r>
  <r>
    <n v="6058"/>
    <x v="0"/>
    <x v="0"/>
    <x v="0"/>
    <x v="0"/>
    <x v="7"/>
    <x v="150"/>
    <x v="0"/>
    <x v="0"/>
    <s v="Tesseramento"/>
    <x v="1"/>
    <x v="3"/>
    <x v="0"/>
    <m/>
  </r>
  <r>
    <n v="232166"/>
    <x v="1"/>
    <x v="0"/>
    <x v="0"/>
    <x v="2"/>
    <x v="7"/>
    <x v="150"/>
    <x v="0"/>
    <x v="0"/>
    <s v="Tesseramento"/>
    <x v="1"/>
    <x v="5"/>
    <x v="0"/>
    <m/>
  </r>
  <r>
    <n v="200859"/>
    <x v="0"/>
    <x v="0"/>
    <x v="0"/>
    <x v="1"/>
    <x v="7"/>
    <x v="150"/>
    <x v="0"/>
    <x v="0"/>
    <s v="Tesseramento"/>
    <x v="1"/>
    <x v="0"/>
    <x v="0"/>
    <m/>
  </r>
  <r>
    <n v="184889"/>
    <x v="0"/>
    <x v="0"/>
    <x v="0"/>
    <x v="2"/>
    <x v="7"/>
    <x v="150"/>
    <x v="0"/>
    <x v="0"/>
    <s v="Tesseramento"/>
    <x v="1"/>
    <x v="3"/>
    <x v="0"/>
    <m/>
  </r>
  <r>
    <n v="212328"/>
    <x v="0"/>
    <x v="0"/>
    <x v="0"/>
    <x v="2"/>
    <x v="7"/>
    <x v="150"/>
    <x v="0"/>
    <x v="0"/>
    <s v="Tesseramento"/>
    <x v="1"/>
    <x v="0"/>
    <x v="0"/>
    <m/>
  </r>
  <r>
    <n v="200860"/>
    <x v="0"/>
    <x v="0"/>
    <x v="0"/>
    <x v="2"/>
    <x v="7"/>
    <x v="150"/>
    <x v="0"/>
    <x v="0"/>
    <s v="Tesseramento"/>
    <x v="1"/>
    <x v="3"/>
    <x v="0"/>
    <m/>
  </r>
  <r>
    <n v="133539"/>
    <x v="0"/>
    <x v="0"/>
    <x v="0"/>
    <x v="0"/>
    <x v="7"/>
    <x v="150"/>
    <x v="0"/>
    <x v="0"/>
    <s v="Tesseramento"/>
    <x v="1"/>
    <x v="0"/>
    <x v="0"/>
    <m/>
  </r>
  <r>
    <n v="133540"/>
    <x v="0"/>
    <x v="0"/>
    <x v="0"/>
    <x v="2"/>
    <x v="7"/>
    <x v="150"/>
    <x v="0"/>
    <x v="0"/>
    <s v="Tesseramento"/>
    <x v="1"/>
    <x v="0"/>
    <x v="0"/>
    <m/>
  </r>
  <r>
    <n v="159828"/>
    <x v="0"/>
    <x v="0"/>
    <x v="0"/>
    <x v="2"/>
    <x v="7"/>
    <x v="150"/>
    <x v="0"/>
    <x v="0"/>
    <s v="Tesseramento"/>
    <x v="1"/>
    <x v="0"/>
    <x v="0"/>
    <m/>
  </r>
  <r>
    <n v="187367"/>
    <x v="0"/>
    <x v="0"/>
    <x v="2"/>
    <x v="2"/>
    <x v="7"/>
    <x v="150"/>
    <x v="0"/>
    <x v="1"/>
    <s v="Tesseramento"/>
    <x v="1"/>
    <x v="0"/>
    <x v="0"/>
    <m/>
  </r>
  <r>
    <n v="201865"/>
    <x v="0"/>
    <x v="0"/>
    <x v="0"/>
    <x v="2"/>
    <x v="7"/>
    <x v="150"/>
    <x v="0"/>
    <x v="0"/>
    <s v="Tesseramento"/>
    <x v="1"/>
    <x v="0"/>
    <x v="0"/>
    <m/>
  </r>
  <r>
    <n v="172460"/>
    <x v="0"/>
    <x v="0"/>
    <x v="0"/>
    <x v="0"/>
    <x v="7"/>
    <x v="150"/>
    <x v="0"/>
    <x v="0"/>
    <s v="Tesseramento"/>
    <x v="1"/>
    <x v="0"/>
    <x v="0"/>
    <m/>
  </r>
  <r>
    <n v="50298"/>
    <x v="0"/>
    <x v="0"/>
    <x v="0"/>
    <x v="2"/>
    <x v="7"/>
    <x v="150"/>
    <x v="0"/>
    <x v="0"/>
    <s v="Tesseramento"/>
    <x v="1"/>
    <x v="4"/>
    <x v="0"/>
    <m/>
  </r>
  <r>
    <n v="200861"/>
    <x v="0"/>
    <x v="0"/>
    <x v="0"/>
    <x v="0"/>
    <x v="7"/>
    <x v="150"/>
    <x v="0"/>
    <x v="0"/>
    <s v="Tesseramento"/>
    <x v="1"/>
    <x v="1"/>
    <x v="0"/>
    <m/>
  </r>
  <r>
    <n v="174547"/>
    <x v="0"/>
    <x v="0"/>
    <x v="0"/>
    <x v="0"/>
    <x v="7"/>
    <x v="150"/>
    <x v="0"/>
    <x v="0"/>
    <s v="Tesseramento"/>
    <x v="1"/>
    <x v="1"/>
    <x v="0"/>
    <m/>
  </r>
  <r>
    <n v="229566"/>
    <x v="0"/>
    <x v="0"/>
    <x v="0"/>
    <x v="0"/>
    <x v="7"/>
    <x v="150"/>
    <x v="0"/>
    <x v="0"/>
    <s v="Tesseramento"/>
    <x v="1"/>
    <x v="0"/>
    <x v="0"/>
    <m/>
  </r>
  <r>
    <n v="94501"/>
    <x v="0"/>
    <x v="0"/>
    <x v="0"/>
    <x v="2"/>
    <x v="7"/>
    <x v="150"/>
    <x v="0"/>
    <x v="0"/>
    <s v="Tesseramento"/>
    <x v="1"/>
    <x v="4"/>
    <x v="0"/>
    <m/>
  </r>
  <r>
    <n v="132581"/>
    <x v="0"/>
    <x v="0"/>
    <x v="0"/>
    <x v="2"/>
    <x v="7"/>
    <x v="150"/>
    <x v="0"/>
    <x v="0"/>
    <s v="Tesseramento"/>
    <x v="1"/>
    <x v="0"/>
    <x v="0"/>
    <m/>
  </r>
  <r>
    <n v="172461"/>
    <x v="0"/>
    <x v="0"/>
    <x v="0"/>
    <x v="0"/>
    <x v="7"/>
    <x v="150"/>
    <x v="0"/>
    <x v="0"/>
    <s v="Tesseramento"/>
    <x v="1"/>
    <x v="0"/>
    <x v="0"/>
    <m/>
  </r>
  <r>
    <n v="168918"/>
    <x v="0"/>
    <x v="0"/>
    <x v="0"/>
    <x v="1"/>
    <x v="7"/>
    <x v="150"/>
    <x v="0"/>
    <x v="1"/>
    <s v="Tesseramento"/>
    <x v="1"/>
    <x v="0"/>
    <x v="0"/>
    <m/>
  </r>
  <r>
    <n v="59274"/>
    <x v="0"/>
    <x v="0"/>
    <x v="0"/>
    <x v="0"/>
    <x v="12"/>
    <x v="27"/>
    <x v="0"/>
    <x v="0"/>
    <s v="Tesseramento"/>
    <x v="1"/>
    <x v="1"/>
    <x v="0"/>
    <m/>
  </r>
  <r>
    <n v="93498"/>
    <x v="0"/>
    <x v="0"/>
    <x v="0"/>
    <x v="2"/>
    <x v="7"/>
    <x v="150"/>
    <x v="0"/>
    <x v="1"/>
    <s v="Tesseramento"/>
    <x v="1"/>
    <x v="0"/>
    <x v="0"/>
    <m/>
  </r>
  <r>
    <n v="53671"/>
    <x v="0"/>
    <x v="0"/>
    <x v="2"/>
    <x v="0"/>
    <x v="1"/>
    <x v="138"/>
    <x v="0"/>
    <x v="0"/>
    <s v="Tesseramento"/>
    <x v="1"/>
    <x v="0"/>
    <x v="0"/>
    <m/>
  </r>
  <r>
    <n v="86608"/>
    <x v="0"/>
    <x v="0"/>
    <x v="0"/>
    <x v="2"/>
    <x v="7"/>
    <x v="150"/>
    <x v="0"/>
    <x v="0"/>
    <s v="Tesseramento"/>
    <x v="1"/>
    <x v="4"/>
    <x v="0"/>
    <m/>
  </r>
  <r>
    <n v="116834"/>
    <x v="0"/>
    <x v="0"/>
    <x v="0"/>
    <x v="1"/>
    <x v="7"/>
    <x v="150"/>
    <x v="0"/>
    <x v="0"/>
    <s v="Tesseramento"/>
    <x v="1"/>
    <x v="0"/>
    <x v="0"/>
    <m/>
  </r>
  <r>
    <n v="159835"/>
    <x v="0"/>
    <x v="0"/>
    <x v="0"/>
    <x v="3"/>
    <x v="7"/>
    <x v="150"/>
    <x v="0"/>
    <x v="1"/>
    <s v="Tesseramento"/>
    <x v="1"/>
    <x v="0"/>
    <x v="0"/>
    <m/>
  </r>
  <r>
    <n v="133545"/>
    <x v="0"/>
    <x v="0"/>
    <x v="0"/>
    <x v="0"/>
    <x v="7"/>
    <x v="150"/>
    <x v="0"/>
    <x v="0"/>
    <s v="Tesseramento"/>
    <x v="1"/>
    <x v="3"/>
    <x v="0"/>
    <m/>
  </r>
  <r>
    <n v="210198"/>
    <x v="0"/>
    <x v="0"/>
    <x v="0"/>
    <x v="0"/>
    <x v="7"/>
    <x v="150"/>
    <x v="0"/>
    <x v="0"/>
    <s v="Tesseramento"/>
    <x v="1"/>
    <x v="1"/>
    <x v="0"/>
    <m/>
  </r>
  <r>
    <n v="59748"/>
    <x v="0"/>
    <x v="0"/>
    <x v="0"/>
    <x v="0"/>
    <x v="7"/>
    <x v="150"/>
    <x v="0"/>
    <x v="1"/>
    <s v="Tesseramento"/>
    <x v="1"/>
    <x v="3"/>
    <x v="0"/>
    <m/>
  </r>
  <r>
    <n v="88640"/>
    <x v="0"/>
    <x v="0"/>
    <x v="0"/>
    <x v="0"/>
    <x v="7"/>
    <x v="150"/>
    <x v="0"/>
    <x v="1"/>
    <s v="Tesseramento"/>
    <x v="1"/>
    <x v="0"/>
    <x v="0"/>
    <m/>
  </r>
  <r>
    <n v="50302"/>
    <x v="0"/>
    <x v="0"/>
    <x v="0"/>
    <x v="2"/>
    <x v="7"/>
    <x v="150"/>
    <x v="0"/>
    <x v="0"/>
    <s v="Tesseramento"/>
    <x v="1"/>
    <x v="4"/>
    <x v="0"/>
    <m/>
  </r>
  <r>
    <n v="150759"/>
    <x v="0"/>
    <x v="0"/>
    <x v="0"/>
    <x v="0"/>
    <x v="7"/>
    <x v="150"/>
    <x v="0"/>
    <x v="1"/>
    <s v="Tesseramento"/>
    <x v="1"/>
    <x v="0"/>
    <x v="0"/>
    <m/>
  </r>
  <r>
    <n v="73036"/>
    <x v="0"/>
    <x v="0"/>
    <x v="0"/>
    <x v="0"/>
    <x v="7"/>
    <x v="150"/>
    <x v="0"/>
    <x v="0"/>
    <s v="Tesseramento"/>
    <x v="1"/>
    <x v="4"/>
    <x v="0"/>
    <m/>
  </r>
  <r>
    <n v="65762"/>
    <x v="0"/>
    <x v="0"/>
    <x v="0"/>
    <x v="2"/>
    <x v="7"/>
    <x v="150"/>
    <x v="0"/>
    <x v="0"/>
    <s v="Tesseramento"/>
    <x v="1"/>
    <x v="0"/>
    <x v="0"/>
    <m/>
  </r>
  <r>
    <n v="5693"/>
    <x v="0"/>
    <x v="0"/>
    <x v="0"/>
    <x v="0"/>
    <x v="7"/>
    <x v="150"/>
    <x v="0"/>
    <x v="1"/>
    <s v="Tesseramento"/>
    <x v="1"/>
    <x v="4"/>
    <x v="0"/>
    <m/>
  </r>
  <r>
    <n v="5694"/>
    <x v="0"/>
    <x v="0"/>
    <x v="0"/>
    <x v="1"/>
    <x v="7"/>
    <x v="150"/>
    <x v="0"/>
    <x v="1"/>
    <s v="Tesseramento"/>
    <x v="1"/>
    <x v="0"/>
    <x v="0"/>
    <m/>
  </r>
  <r>
    <n v="209378"/>
    <x v="0"/>
    <x v="0"/>
    <x v="0"/>
    <x v="0"/>
    <x v="7"/>
    <x v="150"/>
    <x v="0"/>
    <x v="1"/>
    <s v="Tesseramento"/>
    <x v="1"/>
    <x v="0"/>
    <x v="0"/>
    <m/>
  </r>
  <r>
    <n v="19063"/>
    <x v="0"/>
    <x v="0"/>
    <x v="0"/>
    <x v="0"/>
    <x v="11"/>
    <x v="141"/>
    <x v="0"/>
    <x v="0"/>
    <s v="Tesseramento"/>
    <x v="1"/>
    <x v="0"/>
    <x v="0"/>
    <m/>
  </r>
  <r>
    <n v="227955"/>
    <x v="1"/>
    <x v="0"/>
    <x v="0"/>
    <x v="2"/>
    <x v="7"/>
    <x v="150"/>
    <x v="0"/>
    <x v="0"/>
    <s v="Tesseramento"/>
    <x v="1"/>
    <x v="5"/>
    <x v="0"/>
    <m/>
  </r>
  <r>
    <n v="6143"/>
    <x v="0"/>
    <x v="0"/>
    <x v="0"/>
    <x v="0"/>
    <x v="7"/>
    <x v="150"/>
    <x v="0"/>
    <x v="0"/>
    <s v="Tesseramento"/>
    <x v="1"/>
    <x v="4"/>
    <x v="0"/>
    <m/>
  </r>
  <r>
    <n v="111272"/>
    <x v="0"/>
    <x v="0"/>
    <x v="0"/>
    <x v="1"/>
    <x v="7"/>
    <x v="150"/>
    <x v="0"/>
    <x v="1"/>
    <s v="Tesseramento"/>
    <x v="1"/>
    <x v="0"/>
    <x v="0"/>
    <m/>
  </r>
  <r>
    <n v="193516"/>
    <x v="1"/>
    <x v="0"/>
    <x v="0"/>
    <x v="2"/>
    <x v="7"/>
    <x v="150"/>
    <x v="0"/>
    <x v="1"/>
    <s v="Tesseramento"/>
    <x v="1"/>
    <x v="5"/>
    <x v="0"/>
    <m/>
  </r>
  <r>
    <n v="219389"/>
    <x v="1"/>
    <x v="0"/>
    <x v="0"/>
    <x v="2"/>
    <x v="7"/>
    <x v="150"/>
    <x v="0"/>
    <x v="0"/>
    <s v="Tesseramento"/>
    <x v="1"/>
    <x v="5"/>
    <x v="0"/>
    <m/>
  </r>
  <r>
    <n v="6367"/>
    <x v="0"/>
    <x v="0"/>
    <x v="0"/>
    <x v="0"/>
    <x v="7"/>
    <x v="150"/>
    <x v="0"/>
    <x v="0"/>
    <s v="Tesseramento"/>
    <x v="1"/>
    <x v="4"/>
    <x v="0"/>
    <m/>
  </r>
  <r>
    <n v="6370"/>
    <x v="0"/>
    <x v="0"/>
    <x v="0"/>
    <x v="0"/>
    <x v="7"/>
    <x v="150"/>
    <x v="0"/>
    <x v="1"/>
    <s v="Tesseramento"/>
    <x v="1"/>
    <x v="4"/>
    <x v="0"/>
    <m/>
  </r>
  <r>
    <n v="65328"/>
    <x v="0"/>
    <x v="0"/>
    <x v="0"/>
    <x v="0"/>
    <x v="7"/>
    <x v="150"/>
    <x v="0"/>
    <x v="0"/>
    <s v="Tesseramento"/>
    <x v="1"/>
    <x v="0"/>
    <x v="0"/>
    <m/>
  </r>
  <r>
    <n v="148387"/>
    <x v="0"/>
    <x v="0"/>
    <x v="0"/>
    <x v="1"/>
    <x v="7"/>
    <x v="150"/>
    <x v="0"/>
    <x v="0"/>
    <s v="Tesseramento"/>
    <x v="1"/>
    <x v="4"/>
    <x v="0"/>
    <m/>
  </r>
  <r>
    <n v="148385"/>
    <x v="0"/>
    <x v="0"/>
    <x v="0"/>
    <x v="2"/>
    <x v="7"/>
    <x v="150"/>
    <x v="0"/>
    <x v="1"/>
    <s v="Tesseramento"/>
    <x v="1"/>
    <x v="4"/>
    <x v="0"/>
    <m/>
  </r>
  <r>
    <n v="173315"/>
    <x v="0"/>
    <x v="0"/>
    <x v="0"/>
    <x v="0"/>
    <x v="7"/>
    <x v="150"/>
    <x v="0"/>
    <x v="0"/>
    <s v="Tesseramento"/>
    <x v="1"/>
    <x v="3"/>
    <x v="0"/>
    <m/>
  </r>
  <r>
    <n v="216839"/>
    <x v="0"/>
    <x v="0"/>
    <x v="0"/>
    <x v="0"/>
    <x v="1"/>
    <x v="239"/>
    <x v="0"/>
    <x v="0"/>
    <s v="Tesseramento"/>
    <x v="1"/>
    <x v="0"/>
    <x v="0"/>
    <m/>
  </r>
  <r>
    <n v="6670"/>
    <x v="0"/>
    <x v="0"/>
    <x v="0"/>
    <x v="0"/>
    <x v="7"/>
    <x v="150"/>
    <x v="0"/>
    <x v="1"/>
    <s v="Tesseramento"/>
    <x v="1"/>
    <x v="4"/>
    <x v="0"/>
    <m/>
  </r>
  <r>
    <n v="193328"/>
    <x v="0"/>
    <x v="0"/>
    <x v="0"/>
    <x v="0"/>
    <x v="7"/>
    <x v="150"/>
    <x v="0"/>
    <x v="1"/>
    <s v="Tesseramento"/>
    <x v="1"/>
    <x v="0"/>
    <x v="0"/>
    <m/>
  </r>
  <r>
    <n v="5820"/>
    <x v="0"/>
    <x v="0"/>
    <x v="0"/>
    <x v="2"/>
    <x v="7"/>
    <x v="150"/>
    <x v="0"/>
    <x v="1"/>
    <s v="Tesseramento"/>
    <x v="1"/>
    <x v="3"/>
    <x v="0"/>
    <m/>
  </r>
  <r>
    <n v="75125"/>
    <x v="0"/>
    <x v="0"/>
    <x v="0"/>
    <x v="1"/>
    <x v="7"/>
    <x v="150"/>
    <x v="0"/>
    <x v="0"/>
    <s v="Tesseramento"/>
    <x v="1"/>
    <x v="1"/>
    <x v="0"/>
    <m/>
  </r>
  <r>
    <n v="5819"/>
    <x v="0"/>
    <x v="0"/>
    <x v="0"/>
    <x v="0"/>
    <x v="7"/>
    <x v="150"/>
    <x v="0"/>
    <x v="0"/>
    <s v="Tesseramento"/>
    <x v="1"/>
    <x v="3"/>
    <x v="0"/>
    <m/>
  </r>
  <r>
    <n v="58162"/>
    <x v="0"/>
    <x v="0"/>
    <x v="0"/>
    <x v="2"/>
    <x v="7"/>
    <x v="150"/>
    <x v="0"/>
    <x v="0"/>
    <s v="Tesseramento"/>
    <x v="1"/>
    <x v="4"/>
    <x v="0"/>
    <m/>
  </r>
  <r>
    <n v="116853"/>
    <x v="1"/>
    <x v="0"/>
    <x v="0"/>
    <x v="3"/>
    <x v="7"/>
    <x v="150"/>
    <x v="0"/>
    <x v="1"/>
    <s v="Tesseramento"/>
    <x v="1"/>
    <x v="6"/>
    <x v="0"/>
    <m/>
  </r>
  <r>
    <n v="181189"/>
    <x v="1"/>
    <x v="0"/>
    <x v="2"/>
    <x v="2"/>
    <x v="7"/>
    <x v="150"/>
    <x v="0"/>
    <x v="1"/>
    <s v="Tesseramento"/>
    <x v="1"/>
    <x v="5"/>
    <x v="0"/>
    <m/>
  </r>
  <r>
    <n v="114012"/>
    <x v="0"/>
    <x v="0"/>
    <x v="0"/>
    <x v="2"/>
    <x v="7"/>
    <x v="150"/>
    <x v="0"/>
    <x v="1"/>
    <s v="Tesseramento"/>
    <x v="1"/>
    <x v="0"/>
    <x v="0"/>
    <m/>
  </r>
  <r>
    <n v="5861"/>
    <x v="0"/>
    <x v="0"/>
    <x v="0"/>
    <x v="0"/>
    <x v="7"/>
    <x v="150"/>
    <x v="0"/>
    <x v="0"/>
    <s v="Tesseramento"/>
    <x v="1"/>
    <x v="4"/>
    <x v="0"/>
    <m/>
  </r>
  <r>
    <n v="5863"/>
    <x v="0"/>
    <x v="0"/>
    <x v="0"/>
    <x v="0"/>
    <x v="7"/>
    <x v="150"/>
    <x v="0"/>
    <x v="1"/>
    <s v="Tesseramento"/>
    <x v="1"/>
    <x v="4"/>
    <x v="0"/>
    <m/>
  </r>
  <r>
    <n v="73082"/>
    <x v="0"/>
    <x v="0"/>
    <x v="0"/>
    <x v="3"/>
    <x v="7"/>
    <x v="150"/>
    <x v="0"/>
    <x v="1"/>
    <s v="Tesseramento"/>
    <x v="1"/>
    <x v="4"/>
    <x v="0"/>
    <m/>
  </r>
  <r>
    <n v="197768"/>
    <x v="0"/>
    <x v="1"/>
    <x v="0"/>
    <x v="0"/>
    <x v="4"/>
    <x v="80"/>
    <x v="0"/>
    <x v="0"/>
    <s v="Tesseramento"/>
    <x v="1"/>
    <x v="0"/>
    <x v="0"/>
    <m/>
  </r>
  <r>
    <n v="5907"/>
    <x v="0"/>
    <x v="0"/>
    <x v="0"/>
    <x v="2"/>
    <x v="7"/>
    <x v="150"/>
    <x v="0"/>
    <x v="1"/>
    <s v="Tesseramento"/>
    <x v="1"/>
    <x v="4"/>
    <x v="0"/>
    <m/>
  </r>
  <r>
    <n v="75097"/>
    <x v="0"/>
    <x v="0"/>
    <x v="0"/>
    <x v="2"/>
    <x v="7"/>
    <x v="150"/>
    <x v="0"/>
    <x v="1"/>
    <s v="Tesseramento"/>
    <x v="1"/>
    <x v="4"/>
    <x v="0"/>
    <m/>
  </r>
  <r>
    <n v="226468"/>
    <x v="0"/>
    <x v="0"/>
    <x v="0"/>
    <x v="2"/>
    <x v="7"/>
    <x v="150"/>
    <x v="0"/>
    <x v="0"/>
    <s v="Tesseramento"/>
    <x v="1"/>
    <x v="4"/>
    <x v="0"/>
    <m/>
  </r>
  <r>
    <n v="5818"/>
    <x v="0"/>
    <x v="0"/>
    <x v="0"/>
    <x v="0"/>
    <x v="7"/>
    <x v="150"/>
    <x v="0"/>
    <x v="0"/>
    <s v="Tesseramento"/>
    <x v="1"/>
    <x v="3"/>
    <x v="0"/>
    <m/>
  </r>
  <r>
    <n v="5817"/>
    <x v="0"/>
    <x v="0"/>
    <x v="0"/>
    <x v="0"/>
    <x v="7"/>
    <x v="150"/>
    <x v="0"/>
    <x v="1"/>
    <s v="Tesseramento"/>
    <x v="1"/>
    <x v="3"/>
    <x v="0"/>
    <m/>
  </r>
  <r>
    <n v="120125"/>
    <x v="0"/>
    <x v="0"/>
    <x v="0"/>
    <x v="0"/>
    <x v="10"/>
    <x v="93"/>
    <x v="0"/>
    <x v="0"/>
    <s v="Tesseramento"/>
    <x v="0"/>
    <x v="0"/>
    <x v="0"/>
    <m/>
  </r>
  <r>
    <n v="5809"/>
    <x v="0"/>
    <x v="0"/>
    <x v="0"/>
    <x v="2"/>
    <x v="7"/>
    <x v="150"/>
    <x v="0"/>
    <x v="1"/>
    <s v="Tesseramento"/>
    <x v="1"/>
    <x v="0"/>
    <x v="0"/>
    <m/>
  </r>
  <r>
    <n v="213245"/>
    <x v="0"/>
    <x v="0"/>
    <x v="0"/>
    <x v="1"/>
    <x v="10"/>
    <x v="93"/>
    <x v="0"/>
    <x v="0"/>
    <s v="Tesseramento"/>
    <x v="0"/>
    <x v="3"/>
    <x v="0"/>
    <m/>
  </r>
  <r>
    <n v="229770"/>
    <x v="0"/>
    <x v="0"/>
    <x v="0"/>
    <x v="1"/>
    <x v="10"/>
    <x v="93"/>
    <x v="0"/>
    <x v="0"/>
    <s v="Tesseramento"/>
    <x v="0"/>
    <x v="1"/>
    <x v="0"/>
    <m/>
  </r>
  <r>
    <n v="116845"/>
    <x v="1"/>
    <x v="0"/>
    <x v="0"/>
    <x v="2"/>
    <x v="7"/>
    <x v="150"/>
    <x v="0"/>
    <x v="1"/>
    <s v="Tesseramento"/>
    <x v="1"/>
    <x v="6"/>
    <x v="0"/>
    <m/>
  </r>
  <r>
    <n v="168912"/>
    <x v="1"/>
    <x v="0"/>
    <x v="0"/>
    <x v="2"/>
    <x v="7"/>
    <x v="150"/>
    <x v="0"/>
    <x v="1"/>
    <s v="Tesseramento"/>
    <x v="1"/>
    <x v="5"/>
    <x v="0"/>
    <m/>
  </r>
  <r>
    <n v="111941"/>
    <x v="0"/>
    <x v="0"/>
    <x v="0"/>
    <x v="0"/>
    <x v="10"/>
    <x v="93"/>
    <x v="0"/>
    <x v="0"/>
    <s v="Tesseramento"/>
    <x v="0"/>
    <x v="3"/>
    <x v="0"/>
    <m/>
  </r>
  <r>
    <n v="63773"/>
    <x v="0"/>
    <x v="0"/>
    <x v="0"/>
    <x v="0"/>
    <x v="7"/>
    <x v="150"/>
    <x v="0"/>
    <x v="0"/>
    <s v="Tesseramento"/>
    <x v="1"/>
    <x v="1"/>
    <x v="0"/>
    <m/>
  </r>
  <r>
    <n v="1698"/>
    <x v="0"/>
    <x v="0"/>
    <x v="0"/>
    <x v="0"/>
    <x v="7"/>
    <x v="150"/>
    <x v="0"/>
    <x v="0"/>
    <s v="Tesseramento"/>
    <x v="1"/>
    <x v="3"/>
    <x v="0"/>
    <m/>
  </r>
  <r>
    <n v="56156"/>
    <x v="0"/>
    <x v="0"/>
    <x v="0"/>
    <x v="0"/>
    <x v="7"/>
    <x v="150"/>
    <x v="0"/>
    <x v="1"/>
    <s v="Tesseramento"/>
    <x v="1"/>
    <x v="4"/>
    <x v="0"/>
    <m/>
  </r>
  <r>
    <n v="161069"/>
    <x v="0"/>
    <x v="0"/>
    <x v="0"/>
    <x v="0"/>
    <x v="7"/>
    <x v="150"/>
    <x v="0"/>
    <x v="1"/>
    <s v="Tesseramento"/>
    <x v="1"/>
    <x v="4"/>
    <x v="0"/>
    <m/>
  </r>
  <r>
    <n v="6454"/>
    <x v="0"/>
    <x v="0"/>
    <x v="0"/>
    <x v="2"/>
    <x v="7"/>
    <x v="150"/>
    <x v="0"/>
    <x v="0"/>
    <s v="Tesseramento"/>
    <x v="1"/>
    <x v="0"/>
    <x v="0"/>
    <m/>
  </r>
  <r>
    <n v="6429"/>
    <x v="0"/>
    <x v="0"/>
    <x v="0"/>
    <x v="0"/>
    <x v="7"/>
    <x v="150"/>
    <x v="0"/>
    <x v="0"/>
    <s v="Tesseramento"/>
    <x v="1"/>
    <x v="4"/>
    <x v="0"/>
    <m/>
  </r>
  <r>
    <n v="6430"/>
    <x v="0"/>
    <x v="0"/>
    <x v="0"/>
    <x v="0"/>
    <x v="7"/>
    <x v="150"/>
    <x v="0"/>
    <x v="1"/>
    <s v="Tesseramento"/>
    <x v="1"/>
    <x v="4"/>
    <x v="0"/>
    <m/>
  </r>
  <r>
    <n v="75103"/>
    <x v="0"/>
    <x v="0"/>
    <x v="0"/>
    <x v="0"/>
    <x v="7"/>
    <x v="150"/>
    <x v="0"/>
    <x v="0"/>
    <s v="Tesseramento"/>
    <x v="1"/>
    <x v="3"/>
    <x v="0"/>
    <m/>
  </r>
  <r>
    <n v="206749"/>
    <x v="1"/>
    <x v="0"/>
    <x v="0"/>
    <x v="0"/>
    <x v="10"/>
    <x v="93"/>
    <x v="0"/>
    <x v="0"/>
    <s v="Tesseramento"/>
    <x v="0"/>
    <x v="5"/>
    <x v="0"/>
    <m/>
  </r>
  <r>
    <n v="59040"/>
    <x v="0"/>
    <x v="0"/>
    <x v="0"/>
    <x v="0"/>
    <x v="10"/>
    <x v="93"/>
    <x v="0"/>
    <x v="0"/>
    <s v="Tesseramento"/>
    <x v="0"/>
    <x v="0"/>
    <x v="0"/>
    <m/>
  </r>
  <r>
    <n v="6327"/>
    <x v="0"/>
    <x v="0"/>
    <x v="0"/>
    <x v="0"/>
    <x v="7"/>
    <x v="150"/>
    <x v="0"/>
    <x v="1"/>
    <s v="Tesseramento"/>
    <x v="1"/>
    <x v="0"/>
    <x v="0"/>
    <m/>
  </r>
  <r>
    <n v="200426"/>
    <x v="0"/>
    <x v="0"/>
    <x v="0"/>
    <x v="2"/>
    <x v="7"/>
    <x v="150"/>
    <x v="0"/>
    <x v="1"/>
    <s v="Tesseramento"/>
    <x v="1"/>
    <x v="4"/>
    <x v="0"/>
    <m/>
  </r>
  <r>
    <n v="22409"/>
    <x v="0"/>
    <x v="0"/>
    <x v="0"/>
    <x v="0"/>
    <x v="8"/>
    <x v="59"/>
    <x v="0"/>
    <x v="1"/>
    <s v="Tesseramento"/>
    <x v="1"/>
    <x v="3"/>
    <x v="0"/>
    <m/>
  </r>
  <r>
    <n v="198534"/>
    <x v="0"/>
    <x v="0"/>
    <x v="0"/>
    <x v="1"/>
    <x v="7"/>
    <x v="150"/>
    <x v="0"/>
    <x v="1"/>
    <s v="Tesseramento"/>
    <x v="1"/>
    <x v="3"/>
    <x v="0"/>
    <m/>
  </r>
  <r>
    <n v="79262"/>
    <x v="0"/>
    <x v="0"/>
    <x v="0"/>
    <x v="2"/>
    <x v="7"/>
    <x v="150"/>
    <x v="0"/>
    <x v="1"/>
    <s v="Tesseramento"/>
    <x v="1"/>
    <x v="3"/>
    <x v="0"/>
    <m/>
  </r>
  <r>
    <n v="219403"/>
    <x v="0"/>
    <x v="0"/>
    <x v="0"/>
    <x v="3"/>
    <x v="7"/>
    <x v="150"/>
    <x v="0"/>
    <x v="0"/>
    <s v="Tesseramento"/>
    <x v="1"/>
    <x v="4"/>
    <x v="0"/>
    <m/>
  </r>
  <r>
    <n v="6021"/>
    <x v="0"/>
    <x v="0"/>
    <x v="0"/>
    <x v="0"/>
    <x v="7"/>
    <x v="150"/>
    <x v="0"/>
    <x v="0"/>
    <s v="Tesseramento"/>
    <x v="1"/>
    <x v="3"/>
    <x v="0"/>
    <m/>
  </r>
  <r>
    <n v="28413"/>
    <x v="0"/>
    <x v="0"/>
    <x v="0"/>
    <x v="0"/>
    <x v="7"/>
    <x v="150"/>
    <x v="0"/>
    <x v="0"/>
    <s v="Tesseramento"/>
    <x v="1"/>
    <x v="4"/>
    <x v="0"/>
    <m/>
  </r>
  <r>
    <n v="28408"/>
    <x v="0"/>
    <x v="0"/>
    <x v="0"/>
    <x v="1"/>
    <x v="7"/>
    <x v="150"/>
    <x v="0"/>
    <x v="1"/>
    <s v="Tesseramento"/>
    <x v="1"/>
    <x v="4"/>
    <x v="0"/>
    <m/>
  </r>
  <r>
    <n v="6173"/>
    <x v="0"/>
    <x v="0"/>
    <x v="0"/>
    <x v="0"/>
    <x v="7"/>
    <x v="150"/>
    <x v="0"/>
    <x v="0"/>
    <s v="Tesseramento"/>
    <x v="1"/>
    <x v="4"/>
    <x v="0"/>
    <m/>
  </r>
  <r>
    <n v="6171"/>
    <x v="0"/>
    <x v="0"/>
    <x v="0"/>
    <x v="0"/>
    <x v="7"/>
    <x v="150"/>
    <x v="0"/>
    <x v="1"/>
    <s v="Tesseramento"/>
    <x v="1"/>
    <x v="4"/>
    <x v="0"/>
    <m/>
  </r>
  <r>
    <n v="31321"/>
    <x v="0"/>
    <x v="0"/>
    <x v="0"/>
    <x v="0"/>
    <x v="7"/>
    <x v="150"/>
    <x v="0"/>
    <x v="1"/>
    <s v="Tesseramento"/>
    <x v="1"/>
    <x v="4"/>
    <x v="0"/>
    <m/>
  </r>
  <r>
    <n v="35857"/>
    <x v="0"/>
    <x v="0"/>
    <x v="0"/>
    <x v="0"/>
    <x v="7"/>
    <x v="150"/>
    <x v="0"/>
    <x v="0"/>
    <s v="Tesseramento"/>
    <x v="1"/>
    <x v="4"/>
    <x v="0"/>
    <m/>
  </r>
  <r>
    <n v="22286"/>
    <x v="0"/>
    <x v="0"/>
    <x v="0"/>
    <x v="0"/>
    <x v="7"/>
    <x v="150"/>
    <x v="0"/>
    <x v="0"/>
    <s v="Tesseramento"/>
    <x v="1"/>
    <x v="4"/>
    <x v="0"/>
    <m/>
  </r>
  <r>
    <n v="48802"/>
    <x v="0"/>
    <x v="0"/>
    <x v="0"/>
    <x v="0"/>
    <x v="7"/>
    <x v="150"/>
    <x v="0"/>
    <x v="1"/>
    <s v="Tesseramento"/>
    <x v="1"/>
    <x v="4"/>
    <x v="0"/>
    <m/>
  </r>
  <r>
    <n v="5220"/>
    <x v="0"/>
    <x v="0"/>
    <x v="0"/>
    <x v="0"/>
    <x v="7"/>
    <x v="150"/>
    <x v="0"/>
    <x v="0"/>
    <s v="Tesseramento"/>
    <x v="1"/>
    <x v="4"/>
    <x v="0"/>
    <m/>
  </r>
  <r>
    <n v="6467"/>
    <x v="0"/>
    <x v="0"/>
    <x v="0"/>
    <x v="0"/>
    <x v="7"/>
    <x v="150"/>
    <x v="0"/>
    <x v="1"/>
    <s v="Tesseramento"/>
    <x v="1"/>
    <x v="4"/>
    <x v="0"/>
    <m/>
  </r>
  <r>
    <n v="79297"/>
    <x v="0"/>
    <x v="0"/>
    <x v="0"/>
    <x v="2"/>
    <x v="7"/>
    <x v="150"/>
    <x v="0"/>
    <x v="1"/>
    <s v="Tesseramento"/>
    <x v="1"/>
    <x v="0"/>
    <x v="0"/>
    <m/>
  </r>
  <r>
    <n v="206945"/>
    <x v="0"/>
    <x v="0"/>
    <x v="0"/>
    <x v="0"/>
    <x v="7"/>
    <x v="150"/>
    <x v="0"/>
    <x v="0"/>
    <s v="Tesseramento"/>
    <x v="1"/>
    <x v="0"/>
    <x v="0"/>
    <m/>
  </r>
  <r>
    <n v="165285"/>
    <x v="0"/>
    <x v="0"/>
    <x v="0"/>
    <x v="1"/>
    <x v="7"/>
    <x v="150"/>
    <x v="0"/>
    <x v="1"/>
    <s v="Tesseramento"/>
    <x v="1"/>
    <x v="3"/>
    <x v="0"/>
    <m/>
  </r>
  <r>
    <n v="75106"/>
    <x v="0"/>
    <x v="0"/>
    <x v="2"/>
    <x v="2"/>
    <x v="7"/>
    <x v="150"/>
    <x v="0"/>
    <x v="0"/>
    <s v="Tesseramento"/>
    <x v="1"/>
    <x v="4"/>
    <x v="0"/>
    <m/>
  </r>
  <r>
    <n v="15535"/>
    <x v="0"/>
    <x v="0"/>
    <x v="0"/>
    <x v="0"/>
    <x v="7"/>
    <x v="150"/>
    <x v="0"/>
    <x v="0"/>
    <s v="Tesseramento"/>
    <x v="1"/>
    <x v="4"/>
    <x v="0"/>
    <m/>
  </r>
  <r>
    <n v="201798"/>
    <x v="0"/>
    <x v="0"/>
    <x v="0"/>
    <x v="0"/>
    <x v="7"/>
    <x v="150"/>
    <x v="0"/>
    <x v="0"/>
    <s v="Tesseramento"/>
    <x v="1"/>
    <x v="0"/>
    <x v="0"/>
    <m/>
  </r>
  <r>
    <n v="107734"/>
    <x v="0"/>
    <x v="0"/>
    <x v="0"/>
    <x v="2"/>
    <x v="7"/>
    <x v="150"/>
    <x v="0"/>
    <x v="0"/>
    <s v="Tesseramento"/>
    <x v="1"/>
    <x v="0"/>
    <x v="0"/>
    <m/>
  </r>
  <r>
    <n v="60783"/>
    <x v="0"/>
    <x v="0"/>
    <x v="0"/>
    <x v="0"/>
    <x v="14"/>
    <x v="121"/>
    <x v="0"/>
    <x v="0"/>
    <s v="Tesseramento"/>
    <x v="1"/>
    <x v="3"/>
    <x v="0"/>
    <m/>
  </r>
  <r>
    <n v="128456"/>
    <x v="0"/>
    <x v="0"/>
    <x v="0"/>
    <x v="0"/>
    <x v="7"/>
    <x v="150"/>
    <x v="0"/>
    <x v="0"/>
    <s v="Tesseramento"/>
    <x v="1"/>
    <x v="0"/>
    <x v="0"/>
    <m/>
  </r>
  <r>
    <n v="204388"/>
    <x v="0"/>
    <x v="0"/>
    <x v="0"/>
    <x v="0"/>
    <x v="14"/>
    <x v="121"/>
    <x v="0"/>
    <x v="1"/>
    <s v="Tesseramento"/>
    <x v="1"/>
    <x v="3"/>
    <x v="0"/>
    <m/>
  </r>
  <r>
    <n v="77270"/>
    <x v="0"/>
    <x v="0"/>
    <x v="0"/>
    <x v="0"/>
    <x v="10"/>
    <x v="194"/>
    <x v="0"/>
    <x v="0"/>
    <s v="Tesseramento"/>
    <x v="1"/>
    <x v="3"/>
    <x v="0"/>
    <m/>
  </r>
  <r>
    <n v="169688"/>
    <x v="0"/>
    <x v="0"/>
    <x v="0"/>
    <x v="0"/>
    <x v="7"/>
    <x v="150"/>
    <x v="0"/>
    <x v="0"/>
    <s v="Tesseramento"/>
    <x v="1"/>
    <x v="0"/>
    <x v="0"/>
    <m/>
  </r>
  <r>
    <n v="169689"/>
    <x v="1"/>
    <x v="0"/>
    <x v="0"/>
    <x v="0"/>
    <x v="7"/>
    <x v="150"/>
    <x v="0"/>
    <x v="0"/>
    <s v="Tesseramento"/>
    <x v="1"/>
    <x v="7"/>
    <x v="0"/>
    <m/>
  </r>
  <r>
    <n v="204391"/>
    <x v="0"/>
    <x v="0"/>
    <x v="0"/>
    <x v="0"/>
    <x v="14"/>
    <x v="121"/>
    <x v="0"/>
    <x v="1"/>
    <s v="Tesseramento"/>
    <x v="1"/>
    <x v="0"/>
    <x v="0"/>
    <m/>
  </r>
  <r>
    <n v="193520"/>
    <x v="1"/>
    <x v="0"/>
    <x v="0"/>
    <x v="2"/>
    <x v="7"/>
    <x v="150"/>
    <x v="0"/>
    <x v="1"/>
    <s v="Tesseramento"/>
    <x v="1"/>
    <x v="5"/>
    <x v="0"/>
    <m/>
  </r>
  <r>
    <n v="183183"/>
    <x v="0"/>
    <x v="0"/>
    <x v="2"/>
    <x v="2"/>
    <x v="7"/>
    <x v="150"/>
    <x v="0"/>
    <x v="1"/>
    <s v="Tesseramento"/>
    <x v="1"/>
    <x v="0"/>
    <x v="0"/>
    <m/>
  </r>
  <r>
    <n v="147429"/>
    <x v="0"/>
    <x v="0"/>
    <x v="0"/>
    <x v="0"/>
    <x v="7"/>
    <x v="150"/>
    <x v="0"/>
    <x v="0"/>
    <s v="Tesseramento"/>
    <x v="1"/>
    <x v="0"/>
    <x v="0"/>
    <m/>
  </r>
  <r>
    <n v="147427"/>
    <x v="0"/>
    <x v="0"/>
    <x v="0"/>
    <x v="0"/>
    <x v="7"/>
    <x v="150"/>
    <x v="0"/>
    <x v="1"/>
    <s v="Tesseramento"/>
    <x v="1"/>
    <x v="0"/>
    <x v="0"/>
    <m/>
  </r>
  <r>
    <n v="209277"/>
    <x v="0"/>
    <x v="0"/>
    <x v="0"/>
    <x v="0"/>
    <x v="14"/>
    <x v="121"/>
    <x v="0"/>
    <x v="0"/>
    <s v="Tesseramento"/>
    <x v="1"/>
    <x v="0"/>
    <x v="0"/>
    <m/>
  </r>
  <r>
    <n v="223798"/>
    <x v="0"/>
    <x v="0"/>
    <x v="0"/>
    <x v="2"/>
    <x v="7"/>
    <x v="150"/>
    <x v="0"/>
    <x v="0"/>
    <s v="Tesseramento"/>
    <x v="1"/>
    <x v="0"/>
    <x v="0"/>
    <m/>
  </r>
  <r>
    <n v="219069"/>
    <x v="1"/>
    <x v="0"/>
    <x v="0"/>
    <x v="2"/>
    <x v="7"/>
    <x v="150"/>
    <x v="0"/>
    <x v="1"/>
    <s v="Tesseramento"/>
    <x v="1"/>
    <x v="5"/>
    <x v="0"/>
    <m/>
  </r>
  <r>
    <n v="228464"/>
    <x v="1"/>
    <x v="0"/>
    <x v="0"/>
    <x v="2"/>
    <x v="7"/>
    <x v="150"/>
    <x v="0"/>
    <x v="1"/>
    <s v="Tesseramento"/>
    <x v="1"/>
    <x v="5"/>
    <x v="0"/>
    <m/>
  </r>
  <r>
    <n v="5784"/>
    <x v="0"/>
    <x v="0"/>
    <x v="0"/>
    <x v="0"/>
    <x v="7"/>
    <x v="150"/>
    <x v="0"/>
    <x v="0"/>
    <s v="Tesseramento"/>
    <x v="1"/>
    <x v="4"/>
    <x v="0"/>
    <m/>
  </r>
  <r>
    <n v="50284"/>
    <x v="0"/>
    <x v="0"/>
    <x v="0"/>
    <x v="2"/>
    <x v="7"/>
    <x v="150"/>
    <x v="0"/>
    <x v="1"/>
    <s v="Tesseramento"/>
    <x v="1"/>
    <x v="1"/>
    <x v="0"/>
    <m/>
  </r>
  <r>
    <n v="173100"/>
    <x v="0"/>
    <x v="0"/>
    <x v="0"/>
    <x v="0"/>
    <x v="4"/>
    <x v="88"/>
    <x v="0"/>
    <x v="1"/>
    <s v="Tesseramento"/>
    <x v="1"/>
    <x v="3"/>
    <x v="0"/>
    <m/>
  </r>
  <r>
    <n v="6734"/>
    <x v="0"/>
    <x v="0"/>
    <x v="0"/>
    <x v="0"/>
    <x v="7"/>
    <x v="150"/>
    <x v="0"/>
    <x v="0"/>
    <s v="Tesseramento"/>
    <x v="1"/>
    <x v="3"/>
    <x v="0"/>
    <m/>
  </r>
  <r>
    <n v="179290"/>
    <x v="0"/>
    <x v="0"/>
    <x v="0"/>
    <x v="0"/>
    <x v="18"/>
    <x v="264"/>
    <x v="0"/>
    <x v="0"/>
    <s v="Tesseramento"/>
    <x v="0"/>
    <x v="0"/>
    <x v="0"/>
    <m/>
  </r>
  <r>
    <n v="29774"/>
    <x v="0"/>
    <x v="0"/>
    <x v="0"/>
    <x v="0"/>
    <x v="7"/>
    <x v="150"/>
    <x v="0"/>
    <x v="0"/>
    <s v="Tesseramento"/>
    <x v="1"/>
    <x v="3"/>
    <x v="0"/>
    <m/>
  </r>
  <r>
    <n v="91637"/>
    <x v="0"/>
    <x v="0"/>
    <x v="0"/>
    <x v="0"/>
    <x v="7"/>
    <x v="150"/>
    <x v="0"/>
    <x v="0"/>
    <s v="Tesseramento"/>
    <x v="1"/>
    <x v="1"/>
    <x v="0"/>
    <m/>
  </r>
  <r>
    <n v="156310"/>
    <x v="0"/>
    <x v="0"/>
    <x v="0"/>
    <x v="2"/>
    <x v="7"/>
    <x v="150"/>
    <x v="0"/>
    <x v="0"/>
    <s v="Tesseramento"/>
    <x v="1"/>
    <x v="0"/>
    <x v="0"/>
    <m/>
  </r>
  <r>
    <n v="218259"/>
    <x v="0"/>
    <x v="0"/>
    <x v="0"/>
    <x v="0"/>
    <x v="1"/>
    <x v="239"/>
    <x v="0"/>
    <x v="0"/>
    <s v="Tesseramento"/>
    <x v="1"/>
    <x v="0"/>
    <x v="0"/>
    <m/>
  </r>
  <r>
    <n v="208199"/>
    <x v="0"/>
    <x v="0"/>
    <x v="0"/>
    <x v="0"/>
    <x v="1"/>
    <x v="239"/>
    <x v="0"/>
    <x v="0"/>
    <s v="Tesseramento"/>
    <x v="1"/>
    <x v="4"/>
    <x v="0"/>
    <m/>
  </r>
  <r>
    <n v="166969"/>
    <x v="0"/>
    <x v="0"/>
    <x v="0"/>
    <x v="0"/>
    <x v="1"/>
    <x v="239"/>
    <x v="0"/>
    <x v="0"/>
    <s v="Tesseramento"/>
    <x v="1"/>
    <x v="0"/>
    <x v="0"/>
    <m/>
  </r>
  <r>
    <n v="87253"/>
    <x v="0"/>
    <x v="0"/>
    <x v="0"/>
    <x v="0"/>
    <x v="7"/>
    <x v="150"/>
    <x v="0"/>
    <x v="1"/>
    <s v="Tesseramento"/>
    <x v="1"/>
    <x v="0"/>
    <x v="0"/>
    <m/>
  </r>
  <r>
    <n v="88924"/>
    <x v="0"/>
    <x v="0"/>
    <x v="0"/>
    <x v="0"/>
    <x v="1"/>
    <x v="239"/>
    <x v="0"/>
    <x v="0"/>
    <s v="Tesseramento"/>
    <x v="1"/>
    <x v="4"/>
    <x v="0"/>
    <m/>
  </r>
  <r>
    <n v="186397"/>
    <x v="0"/>
    <x v="0"/>
    <x v="0"/>
    <x v="0"/>
    <x v="7"/>
    <x v="150"/>
    <x v="0"/>
    <x v="0"/>
    <s v="Tesseramento"/>
    <x v="1"/>
    <x v="3"/>
    <x v="0"/>
    <m/>
  </r>
  <r>
    <n v="6381"/>
    <x v="0"/>
    <x v="0"/>
    <x v="0"/>
    <x v="2"/>
    <x v="7"/>
    <x v="150"/>
    <x v="0"/>
    <x v="0"/>
    <s v="Tesseramento"/>
    <x v="1"/>
    <x v="0"/>
    <x v="0"/>
    <m/>
  </r>
  <r>
    <n v="182037"/>
    <x v="0"/>
    <x v="0"/>
    <x v="0"/>
    <x v="0"/>
    <x v="9"/>
    <x v="196"/>
    <x v="0"/>
    <x v="0"/>
    <s v="Tesseramento"/>
    <x v="1"/>
    <x v="0"/>
    <x v="0"/>
    <m/>
  </r>
  <r>
    <n v="6622"/>
    <x v="0"/>
    <x v="0"/>
    <x v="0"/>
    <x v="0"/>
    <x v="7"/>
    <x v="150"/>
    <x v="0"/>
    <x v="0"/>
    <s v="Tesseramento"/>
    <x v="1"/>
    <x v="4"/>
    <x v="0"/>
    <m/>
  </r>
  <r>
    <n v="220579"/>
    <x v="0"/>
    <x v="0"/>
    <x v="0"/>
    <x v="0"/>
    <x v="10"/>
    <x v="136"/>
    <x v="0"/>
    <x v="1"/>
    <s v="Tesseramento"/>
    <x v="1"/>
    <x v="4"/>
    <x v="0"/>
    <m/>
  </r>
  <r>
    <n v="33126"/>
    <x v="0"/>
    <x v="0"/>
    <x v="0"/>
    <x v="0"/>
    <x v="9"/>
    <x v="196"/>
    <x v="0"/>
    <x v="0"/>
    <s v="Tesseramento"/>
    <x v="1"/>
    <x v="0"/>
    <x v="0"/>
    <m/>
  </r>
  <r>
    <n v="51000"/>
    <x v="0"/>
    <x v="0"/>
    <x v="0"/>
    <x v="0"/>
    <x v="10"/>
    <x v="136"/>
    <x v="0"/>
    <x v="0"/>
    <s v="Tesseramento"/>
    <x v="1"/>
    <x v="0"/>
    <x v="0"/>
    <m/>
  </r>
  <r>
    <n v="6624"/>
    <x v="0"/>
    <x v="0"/>
    <x v="0"/>
    <x v="0"/>
    <x v="7"/>
    <x v="150"/>
    <x v="0"/>
    <x v="1"/>
    <s v="Tesseramento"/>
    <x v="1"/>
    <x v="4"/>
    <x v="0"/>
    <m/>
  </r>
  <r>
    <n v="78594"/>
    <x v="0"/>
    <x v="0"/>
    <x v="0"/>
    <x v="0"/>
    <x v="10"/>
    <x v="136"/>
    <x v="0"/>
    <x v="0"/>
    <s v="Tesseramento"/>
    <x v="1"/>
    <x v="3"/>
    <x v="0"/>
    <m/>
  </r>
  <r>
    <n v="216785"/>
    <x v="0"/>
    <x v="0"/>
    <x v="0"/>
    <x v="0"/>
    <x v="9"/>
    <x v="196"/>
    <x v="0"/>
    <x v="0"/>
    <s v="Tesseramento"/>
    <x v="1"/>
    <x v="0"/>
    <x v="0"/>
    <m/>
  </r>
  <r>
    <n v="157679"/>
    <x v="0"/>
    <x v="0"/>
    <x v="0"/>
    <x v="0"/>
    <x v="9"/>
    <x v="196"/>
    <x v="0"/>
    <x v="0"/>
    <s v="Tesseramento"/>
    <x v="1"/>
    <x v="0"/>
    <x v="0"/>
    <m/>
  </r>
  <r>
    <n v="220576"/>
    <x v="0"/>
    <x v="0"/>
    <x v="0"/>
    <x v="0"/>
    <x v="10"/>
    <x v="136"/>
    <x v="0"/>
    <x v="0"/>
    <s v="Tesseramento"/>
    <x v="1"/>
    <x v="3"/>
    <x v="0"/>
    <m/>
  </r>
  <r>
    <n v="51006"/>
    <x v="0"/>
    <x v="0"/>
    <x v="0"/>
    <x v="0"/>
    <x v="10"/>
    <x v="136"/>
    <x v="0"/>
    <x v="0"/>
    <s v="Tesseramento"/>
    <x v="1"/>
    <x v="0"/>
    <x v="0"/>
    <m/>
  </r>
  <r>
    <n v="153559"/>
    <x v="0"/>
    <x v="0"/>
    <x v="0"/>
    <x v="0"/>
    <x v="9"/>
    <x v="196"/>
    <x v="0"/>
    <x v="0"/>
    <s v="Tesseramento"/>
    <x v="1"/>
    <x v="4"/>
    <x v="0"/>
    <m/>
  </r>
  <r>
    <n v="184725"/>
    <x v="0"/>
    <x v="0"/>
    <x v="0"/>
    <x v="0"/>
    <x v="10"/>
    <x v="136"/>
    <x v="0"/>
    <x v="0"/>
    <s v="Tesseramento"/>
    <x v="1"/>
    <x v="0"/>
    <x v="0"/>
    <m/>
  </r>
  <r>
    <n v="106121"/>
    <x v="0"/>
    <x v="0"/>
    <x v="0"/>
    <x v="1"/>
    <x v="7"/>
    <x v="150"/>
    <x v="0"/>
    <x v="0"/>
    <s v="Tesseramento"/>
    <x v="1"/>
    <x v="0"/>
    <x v="0"/>
    <m/>
  </r>
  <r>
    <n v="180463"/>
    <x v="0"/>
    <x v="0"/>
    <x v="0"/>
    <x v="0"/>
    <x v="9"/>
    <x v="196"/>
    <x v="0"/>
    <x v="1"/>
    <s v="Tesseramento"/>
    <x v="1"/>
    <x v="3"/>
    <x v="0"/>
    <m/>
  </r>
  <r>
    <n v="110263"/>
    <x v="0"/>
    <x v="0"/>
    <x v="0"/>
    <x v="0"/>
    <x v="9"/>
    <x v="196"/>
    <x v="0"/>
    <x v="0"/>
    <s v="Tesseramento"/>
    <x v="1"/>
    <x v="0"/>
    <x v="0"/>
    <m/>
  </r>
  <r>
    <n v="157680"/>
    <x v="0"/>
    <x v="0"/>
    <x v="0"/>
    <x v="0"/>
    <x v="9"/>
    <x v="196"/>
    <x v="0"/>
    <x v="0"/>
    <s v="Tesseramento"/>
    <x v="1"/>
    <x v="4"/>
    <x v="0"/>
    <m/>
  </r>
  <r>
    <n v="65175"/>
    <x v="0"/>
    <x v="0"/>
    <x v="0"/>
    <x v="0"/>
    <x v="1"/>
    <x v="239"/>
    <x v="0"/>
    <x v="0"/>
    <s v="Tesseramento"/>
    <x v="1"/>
    <x v="4"/>
    <x v="0"/>
    <m/>
  </r>
  <r>
    <n v="169020"/>
    <x v="0"/>
    <x v="0"/>
    <x v="0"/>
    <x v="0"/>
    <x v="9"/>
    <x v="196"/>
    <x v="0"/>
    <x v="0"/>
    <s v="Tesseramento"/>
    <x v="1"/>
    <x v="3"/>
    <x v="0"/>
    <m/>
  </r>
  <r>
    <n v="204358"/>
    <x v="0"/>
    <x v="0"/>
    <x v="0"/>
    <x v="0"/>
    <x v="9"/>
    <x v="196"/>
    <x v="0"/>
    <x v="0"/>
    <s v="Tesseramento"/>
    <x v="1"/>
    <x v="0"/>
    <x v="0"/>
    <m/>
  </r>
  <r>
    <n v="194843"/>
    <x v="0"/>
    <x v="0"/>
    <x v="0"/>
    <x v="0"/>
    <x v="9"/>
    <x v="196"/>
    <x v="0"/>
    <x v="0"/>
    <s v="Tesseramento"/>
    <x v="1"/>
    <x v="0"/>
    <x v="0"/>
    <m/>
  </r>
  <r>
    <n v="110265"/>
    <x v="0"/>
    <x v="0"/>
    <x v="0"/>
    <x v="0"/>
    <x v="9"/>
    <x v="196"/>
    <x v="0"/>
    <x v="0"/>
    <s v="Tesseramento"/>
    <x v="1"/>
    <x v="4"/>
    <x v="0"/>
    <m/>
  </r>
  <r>
    <n v="117012"/>
    <x v="0"/>
    <x v="0"/>
    <x v="0"/>
    <x v="0"/>
    <x v="9"/>
    <x v="196"/>
    <x v="0"/>
    <x v="0"/>
    <s v="Tesseramento"/>
    <x v="1"/>
    <x v="0"/>
    <x v="0"/>
    <m/>
  </r>
  <r>
    <n v="169363"/>
    <x v="0"/>
    <x v="0"/>
    <x v="0"/>
    <x v="0"/>
    <x v="9"/>
    <x v="196"/>
    <x v="0"/>
    <x v="0"/>
    <s v="Tesseramento"/>
    <x v="1"/>
    <x v="0"/>
    <x v="0"/>
    <m/>
  </r>
  <r>
    <n v="166455"/>
    <x v="0"/>
    <x v="0"/>
    <x v="0"/>
    <x v="0"/>
    <x v="9"/>
    <x v="196"/>
    <x v="0"/>
    <x v="1"/>
    <s v="Tesseramento"/>
    <x v="1"/>
    <x v="0"/>
    <x v="0"/>
    <m/>
  </r>
  <r>
    <n v="190951"/>
    <x v="0"/>
    <x v="0"/>
    <x v="0"/>
    <x v="0"/>
    <x v="9"/>
    <x v="196"/>
    <x v="0"/>
    <x v="0"/>
    <s v="Tesseramento"/>
    <x v="1"/>
    <x v="3"/>
    <x v="0"/>
    <m/>
  </r>
  <r>
    <n v="138698"/>
    <x v="0"/>
    <x v="0"/>
    <x v="0"/>
    <x v="0"/>
    <x v="9"/>
    <x v="196"/>
    <x v="0"/>
    <x v="0"/>
    <s v="Tesseramento"/>
    <x v="1"/>
    <x v="0"/>
    <x v="0"/>
    <m/>
  </r>
  <r>
    <n v="146934"/>
    <x v="0"/>
    <x v="0"/>
    <x v="0"/>
    <x v="0"/>
    <x v="9"/>
    <x v="196"/>
    <x v="0"/>
    <x v="0"/>
    <s v="Tesseramento"/>
    <x v="1"/>
    <x v="3"/>
    <x v="0"/>
    <m/>
  </r>
  <r>
    <n v="157688"/>
    <x v="0"/>
    <x v="0"/>
    <x v="0"/>
    <x v="0"/>
    <x v="9"/>
    <x v="196"/>
    <x v="0"/>
    <x v="0"/>
    <s v="Tesseramento"/>
    <x v="1"/>
    <x v="4"/>
    <x v="0"/>
    <m/>
  </r>
  <r>
    <n v="6181"/>
    <x v="0"/>
    <x v="0"/>
    <x v="0"/>
    <x v="0"/>
    <x v="7"/>
    <x v="150"/>
    <x v="0"/>
    <x v="1"/>
    <s v="Tesseramento"/>
    <x v="1"/>
    <x v="4"/>
    <x v="0"/>
    <m/>
  </r>
  <r>
    <n v="138773"/>
    <x v="0"/>
    <x v="0"/>
    <x v="0"/>
    <x v="0"/>
    <x v="7"/>
    <x v="150"/>
    <x v="0"/>
    <x v="0"/>
    <s v="Tesseramento"/>
    <x v="1"/>
    <x v="1"/>
    <x v="0"/>
    <m/>
  </r>
  <r>
    <n v="5734"/>
    <x v="0"/>
    <x v="0"/>
    <x v="0"/>
    <x v="2"/>
    <x v="7"/>
    <x v="150"/>
    <x v="0"/>
    <x v="0"/>
    <s v="Tesseramento"/>
    <x v="1"/>
    <x v="1"/>
    <x v="0"/>
    <m/>
  </r>
  <r>
    <n v="5735"/>
    <x v="0"/>
    <x v="0"/>
    <x v="0"/>
    <x v="0"/>
    <x v="7"/>
    <x v="150"/>
    <x v="0"/>
    <x v="0"/>
    <s v="Tesseramento"/>
    <x v="1"/>
    <x v="4"/>
    <x v="0"/>
    <m/>
  </r>
  <r>
    <n v="42721"/>
    <x v="0"/>
    <x v="0"/>
    <x v="0"/>
    <x v="0"/>
    <x v="7"/>
    <x v="150"/>
    <x v="0"/>
    <x v="0"/>
    <s v="Tesseramento"/>
    <x v="1"/>
    <x v="4"/>
    <x v="0"/>
    <m/>
  </r>
  <r>
    <n v="46891"/>
    <x v="0"/>
    <x v="0"/>
    <x v="0"/>
    <x v="0"/>
    <x v="7"/>
    <x v="150"/>
    <x v="0"/>
    <x v="0"/>
    <s v="Tesseramento"/>
    <x v="1"/>
    <x v="4"/>
    <x v="0"/>
    <m/>
  </r>
  <r>
    <n v="70151"/>
    <x v="0"/>
    <x v="0"/>
    <x v="0"/>
    <x v="2"/>
    <x v="7"/>
    <x v="150"/>
    <x v="0"/>
    <x v="0"/>
    <s v="Tesseramento"/>
    <x v="1"/>
    <x v="4"/>
    <x v="0"/>
    <m/>
  </r>
  <r>
    <n v="70150"/>
    <x v="0"/>
    <x v="0"/>
    <x v="0"/>
    <x v="2"/>
    <x v="7"/>
    <x v="150"/>
    <x v="0"/>
    <x v="1"/>
    <s v="Tesseramento"/>
    <x v="1"/>
    <x v="4"/>
    <x v="0"/>
    <m/>
  </r>
  <r>
    <n v="140495"/>
    <x v="1"/>
    <x v="0"/>
    <x v="0"/>
    <x v="3"/>
    <x v="7"/>
    <x v="150"/>
    <x v="0"/>
    <x v="0"/>
    <s v="Tesseramento"/>
    <x v="1"/>
    <x v="7"/>
    <x v="0"/>
    <m/>
  </r>
  <r>
    <n v="106133"/>
    <x v="1"/>
    <x v="0"/>
    <x v="0"/>
    <x v="2"/>
    <x v="7"/>
    <x v="150"/>
    <x v="0"/>
    <x v="1"/>
    <s v="Tesseramento"/>
    <x v="1"/>
    <x v="2"/>
    <x v="0"/>
    <m/>
  </r>
  <r>
    <n v="23990"/>
    <x v="0"/>
    <x v="0"/>
    <x v="0"/>
    <x v="1"/>
    <x v="7"/>
    <x v="150"/>
    <x v="0"/>
    <x v="0"/>
    <s v="Tesseramento"/>
    <x v="1"/>
    <x v="0"/>
    <x v="0"/>
    <m/>
  </r>
  <r>
    <n v="6505"/>
    <x v="0"/>
    <x v="0"/>
    <x v="0"/>
    <x v="0"/>
    <x v="7"/>
    <x v="150"/>
    <x v="0"/>
    <x v="0"/>
    <s v="Tesseramento"/>
    <x v="1"/>
    <x v="3"/>
    <x v="0"/>
    <m/>
  </r>
  <r>
    <n v="207106"/>
    <x v="0"/>
    <x v="0"/>
    <x v="0"/>
    <x v="1"/>
    <x v="7"/>
    <x v="41"/>
    <x v="0"/>
    <x v="1"/>
    <s v="Tesseramento"/>
    <x v="1"/>
    <x v="4"/>
    <x v="0"/>
    <m/>
  </r>
  <r>
    <n v="199879"/>
    <x v="0"/>
    <x v="0"/>
    <x v="0"/>
    <x v="2"/>
    <x v="7"/>
    <x v="150"/>
    <x v="0"/>
    <x v="0"/>
    <s v="Tesseramento"/>
    <x v="1"/>
    <x v="3"/>
    <x v="0"/>
    <m/>
  </r>
  <r>
    <n v="199878"/>
    <x v="1"/>
    <x v="0"/>
    <x v="0"/>
    <x v="2"/>
    <x v="7"/>
    <x v="150"/>
    <x v="0"/>
    <x v="1"/>
    <s v="Tesseramento"/>
    <x v="1"/>
    <x v="5"/>
    <x v="0"/>
    <m/>
  </r>
  <r>
    <n v="199880"/>
    <x v="1"/>
    <x v="0"/>
    <x v="0"/>
    <x v="2"/>
    <x v="7"/>
    <x v="150"/>
    <x v="0"/>
    <x v="1"/>
    <s v="Tesseramento"/>
    <x v="1"/>
    <x v="6"/>
    <x v="0"/>
    <m/>
  </r>
  <r>
    <n v="157994"/>
    <x v="0"/>
    <x v="0"/>
    <x v="0"/>
    <x v="0"/>
    <x v="7"/>
    <x v="150"/>
    <x v="0"/>
    <x v="0"/>
    <s v="Tesseramento"/>
    <x v="1"/>
    <x v="4"/>
    <x v="0"/>
    <m/>
  </r>
  <r>
    <n v="160304"/>
    <x v="0"/>
    <x v="0"/>
    <x v="0"/>
    <x v="1"/>
    <x v="7"/>
    <x v="150"/>
    <x v="0"/>
    <x v="0"/>
    <s v="Tesseramento"/>
    <x v="1"/>
    <x v="4"/>
    <x v="0"/>
    <m/>
  </r>
  <r>
    <n v="6289"/>
    <x v="0"/>
    <x v="0"/>
    <x v="0"/>
    <x v="0"/>
    <x v="7"/>
    <x v="150"/>
    <x v="0"/>
    <x v="0"/>
    <s v="Tesseramento"/>
    <x v="1"/>
    <x v="3"/>
    <x v="0"/>
    <m/>
  </r>
  <r>
    <n v="212493"/>
    <x v="0"/>
    <x v="0"/>
    <x v="0"/>
    <x v="1"/>
    <x v="7"/>
    <x v="150"/>
    <x v="0"/>
    <x v="1"/>
    <s v="Tesseramento"/>
    <x v="1"/>
    <x v="0"/>
    <x v="0"/>
    <m/>
  </r>
  <r>
    <n v="169159"/>
    <x v="0"/>
    <x v="0"/>
    <x v="0"/>
    <x v="1"/>
    <x v="4"/>
    <x v="110"/>
    <x v="0"/>
    <x v="0"/>
    <s v="Tesseramento"/>
    <x v="1"/>
    <x v="4"/>
    <x v="0"/>
    <m/>
  </r>
  <r>
    <n v="18082"/>
    <x v="0"/>
    <x v="0"/>
    <x v="0"/>
    <x v="0"/>
    <x v="7"/>
    <x v="150"/>
    <x v="0"/>
    <x v="1"/>
    <s v="Tesseramento"/>
    <x v="1"/>
    <x v="4"/>
    <x v="0"/>
    <m/>
  </r>
  <r>
    <n v="93953"/>
    <x v="0"/>
    <x v="0"/>
    <x v="0"/>
    <x v="0"/>
    <x v="2"/>
    <x v="265"/>
    <x v="0"/>
    <x v="1"/>
    <s v="Tesseramento"/>
    <x v="1"/>
    <x v="0"/>
    <x v="0"/>
    <m/>
  </r>
  <r>
    <n v="222947"/>
    <x v="0"/>
    <x v="0"/>
    <x v="0"/>
    <x v="0"/>
    <x v="7"/>
    <x v="150"/>
    <x v="0"/>
    <x v="0"/>
    <s v="Tesseramento"/>
    <x v="1"/>
    <x v="0"/>
    <x v="0"/>
    <m/>
  </r>
  <r>
    <n v="6793"/>
    <x v="0"/>
    <x v="0"/>
    <x v="0"/>
    <x v="2"/>
    <x v="7"/>
    <x v="150"/>
    <x v="0"/>
    <x v="1"/>
    <s v="Tesseramento"/>
    <x v="1"/>
    <x v="4"/>
    <x v="0"/>
    <m/>
  </r>
  <r>
    <n v="5613"/>
    <x v="0"/>
    <x v="0"/>
    <x v="0"/>
    <x v="0"/>
    <x v="7"/>
    <x v="150"/>
    <x v="0"/>
    <x v="0"/>
    <s v="Tesseramento"/>
    <x v="1"/>
    <x v="4"/>
    <x v="0"/>
    <m/>
  </r>
  <r>
    <n v="223471"/>
    <x v="0"/>
    <x v="1"/>
    <x v="0"/>
    <x v="1"/>
    <x v="7"/>
    <x v="123"/>
    <x v="0"/>
    <x v="1"/>
    <s v="Tesseramento"/>
    <x v="1"/>
    <x v="0"/>
    <x v="0"/>
    <m/>
  </r>
  <r>
    <n v="223472"/>
    <x v="0"/>
    <x v="1"/>
    <x v="0"/>
    <x v="1"/>
    <x v="7"/>
    <x v="123"/>
    <x v="0"/>
    <x v="0"/>
    <s v="Tesseramento"/>
    <x v="1"/>
    <x v="1"/>
    <x v="0"/>
    <m/>
  </r>
  <r>
    <n v="118367"/>
    <x v="0"/>
    <x v="0"/>
    <x v="0"/>
    <x v="2"/>
    <x v="7"/>
    <x v="150"/>
    <x v="0"/>
    <x v="1"/>
    <s v="Tesseramento"/>
    <x v="1"/>
    <x v="4"/>
    <x v="0"/>
    <m/>
  </r>
  <r>
    <n v="6233"/>
    <x v="0"/>
    <x v="0"/>
    <x v="0"/>
    <x v="2"/>
    <x v="7"/>
    <x v="150"/>
    <x v="0"/>
    <x v="1"/>
    <s v="Tesseramento"/>
    <x v="1"/>
    <x v="3"/>
    <x v="0"/>
    <m/>
  </r>
  <r>
    <n v="190834"/>
    <x v="1"/>
    <x v="0"/>
    <x v="0"/>
    <x v="0"/>
    <x v="7"/>
    <x v="123"/>
    <x v="0"/>
    <x v="1"/>
    <s v="Tesseramento"/>
    <x v="1"/>
    <x v="2"/>
    <x v="0"/>
    <m/>
  </r>
  <r>
    <n v="4780"/>
    <x v="0"/>
    <x v="0"/>
    <x v="0"/>
    <x v="0"/>
    <x v="7"/>
    <x v="150"/>
    <x v="0"/>
    <x v="0"/>
    <s v="Tesseramento"/>
    <x v="1"/>
    <x v="4"/>
    <x v="0"/>
    <m/>
  </r>
  <r>
    <n v="39383"/>
    <x v="0"/>
    <x v="0"/>
    <x v="0"/>
    <x v="0"/>
    <x v="7"/>
    <x v="150"/>
    <x v="0"/>
    <x v="1"/>
    <s v="Tesseramento"/>
    <x v="1"/>
    <x v="3"/>
    <x v="0"/>
    <m/>
  </r>
  <r>
    <n v="6128"/>
    <x v="0"/>
    <x v="0"/>
    <x v="0"/>
    <x v="0"/>
    <x v="7"/>
    <x v="150"/>
    <x v="0"/>
    <x v="0"/>
    <s v="Tesseramento"/>
    <x v="1"/>
    <x v="4"/>
    <x v="0"/>
    <m/>
  </r>
  <r>
    <n v="6129"/>
    <x v="0"/>
    <x v="0"/>
    <x v="0"/>
    <x v="0"/>
    <x v="7"/>
    <x v="150"/>
    <x v="0"/>
    <x v="1"/>
    <s v="Tesseramento"/>
    <x v="1"/>
    <x v="4"/>
    <x v="0"/>
    <m/>
  </r>
  <r>
    <n v="6263"/>
    <x v="0"/>
    <x v="0"/>
    <x v="0"/>
    <x v="0"/>
    <x v="7"/>
    <x v="150"/>
    <x v="0"/>
    <x v="0"/>
    <s v="Tesseramento"/>
    <x v="1"/>
    <x v="4"/>
    <x v="0"/>
    <m/>
  </r>
  <r>
    <n v="6262"/>
    <x v="0"/>
    <x v="0"/>
    <x v="0"/>
    <x v="0"/>
    <x v="7"/>
    <x v="150"/>
    <x v="0"/>
    <x v="1"/>
    <s v="Tesseramento"/>
    <x v="1"/>
    <x v="4"/>
    <x v="0"/>
    <m/>
  </r>
  <r>
    <n v="44483"/>
    <x v="0"/>
    <x v="0"/>
    <x v="0"/>
    <x v="0"/>
    <x v="7"/>
    <x v="150"/>
    <x v="0"/>
    <x v="1"/>
    <s v="Tesseramento"/>
    <x v="1"/>
    <x v="3"/>
    <x v="0"/>
    <m/>
  </r>
  <r>
    <n v="44484"/>
    <x v="0"/>
    <x v="0"/>
    <x v="0"/>
    <x v="0"/>
    <x v="7"/>
    <x v="150"/>
    <x v="0"/>
    <x v="0"/>
    <s v="Tesseramento"/>
    <x v="1"/>
    <x v="4"/>
    <x v="0"/>
    <m/>
  </r>
  <r>
    <n v="116832"/>
    <x v="0"/>
    <x v="0"/>
    <x v="0"/>
    <x v="0"/>
    <x v="7"/>
    <x v="150"/>
    <x v="0"/>
    <x v="1"/>
    <s v="Tesseramento"/>
    <x v="1"/>
    <x v="4"/>
    <x v="0"/>
    <m/>
  </r>
  <r>
    <n v="121617"/>
    <x v="1"/>
    <x v="0"/>
    <x v="0"/>
    <x v="0"/>
    <x v="11"/>
    <x v="244"/>
    <x v="0"/>
    <x v="0"/>
    <s v="Tesseramento"/>
    <x v="0"/>
    <x v="2"/>
    <x v="0"/>
    <m/>
  </r>
  <r>
    <n v="204380"/>
    <x v="0"/>
    <x v="0"/>
    <x v="0"/>
    <x v="1"/>
    <x v="11"/>
    <x v="142"/>
    <x v="0"/>
    <x v="1"/>
    <s v="Tesseramento"/>
    <x v="1"/>
    <x v="0"/>
    <x v="0"/>
    <m/>
  </r>
  <r>
    <n v="112830"/>
    <x v="0"/>
    <x v="0"/>
    <x v="0"/>
    <x v="0"/>
    <x v="7"/>
    <x v="150"/>
    <x v="0"/>
    <x v="0"/>
    <s v="Tesseramento"/>
    <x v="1"/>
    <x v="0"/>
    <x v="0"/>
    <m/>
  </r>
  <r>
    <n v="194134"/>
    <x v="1"/>
    <x v="0"/>
    <x v="0"/>
    <x v="3"/>
    <x v="7"/>
    <x v="150"/>
    <x v="0"/>
    <x v="0"/>
    <s v="Tesseramento"/>
    <x v="1"/>
    <x v="5"/>
    <x v="0"/>
    <m/>
  </r>
  <r>
    <n v="66784"/>
    <x v="0"/>
    <x v="0"/>
    <x v="0"/>
    <x v="0"/>
    <x v="7"/>
    <x v="150"/>
    <x v="0"/>
    <x v="1"/>
    <s v="Tesseramento"/>
    <x v="1"/>
    <x v="0"/>
    <x v="0"/>
    <m/>
  </r>
  <r>
    <n v="97577"/>
    <x v="0"/>
    <x v="0"/>
    <x v="0"/>
    <x v="0"/>
    <x v="11"/>
    <x v="142"/>
    <x v="0"/>
    <x v="1"/>
    <s v="Tesseramento"/>
    <x v="1"/>
    <x v="4"/>
    <x v="0"/>
    <m/>
  </r>
  <r>
    <n v="130240"/>
    <x v="0"/>
    <x v="0"/>
    <x v="0"/>
    <x v="0"/>
    <x v="11"/>
    <x v="142"/>
    <x v="0"/>
    <x v="0"/>
    <s v="Tesseramento"/>
    <x v="1"/>
    <x v="0"/>
    <x v="0"/>
    <m/>
  </r>
  <r>
    <n v="235983"/>
    <x v="1"/>
    <x v="0"/>
    <x v="1"/>
    <x v="3"/>
    <x v="7"/>
    <x v="41"/>
    <x v="0"/>
    <x v="0"/>
    <s v="Tesseramento"/>
    <x v="1"/>
    <x v="7"/>
    <x v="0"/>
    <m/>
  </r>
  <r>
    <n v="25852"/>
    <x v="0"/>
    <x v="0"/>
    <x v="0"/>
    <x v="0"/>
    <x v="11"/>
    <x v="142"/>
    <x v="0"/>
    <x v="0"/>
    <s v="Tesseramento"/>
    <x v="1"/>
    <x v="4"/>
    <x v="0"/>
    <m/>
  </r>
  <r>
    <n v="58066"/>
    <x v="0"/>
    <x v="0"/>
    <x v="0"/>
    <x v="0"/>
    <x v="11"/>
    <x v="142"/>
    <x v="0"/>
    <x v="0"/>
    <s v="Tesseramento"/>
    <x v="1"/>
    <x v="0"/>
    <x v="0"/>
    <m/>
  </r>
  <r>
    <n v="139696"/>
    <x v="0"/>
    <x v="0"/>
    <x v="0"/>
    <x v="0"/>
    <x v="11"/>
    <x v="142"/>
    <x v="0"/>
    <x v="0"/>
    <s v="Tesseramento"/>
    <x v="1"/>
    <x v="0"/>
    <x v="0"/>
    <m/>
  </r>
  <r>
    <n v="142649"/>
    <x v="0"/>
    <x v="0"/>
    <x v="0"/>
    <x v="0"/>
    <x v="11"/>
    <x v="142"/>
    <x v="0"/>
    <x v="1"/>
    <s v="Tesseramento"/>
    <x v="1"/>
    <x v="0"/>
    <x v="0"/>
    <m/>
  </r>
  <r>
    <n v="11391"/>
    <x v="0"/>
    <x v="0"/>
    <x v="0"/>
    <x v="0"/>
    <x v="11"/>
    <x v="142"/>
    <x v="0"/>
    <x v="0"/>
    <s v="Tesseramento"/>
    <x v="1"/>
    <x v="3"/>
    <x v="0"/>
    <m/>
  </r>
  <r>
    <n v="11385"/>
    <x v="0"/>
    <x v="0"/>
    <x v="0"/>
    <x v="0"/>
    <x v="11"/>
    <x v="142"/>
    <x v="0"/>
    <x v="1"/>
    <s v="Tesseramento"/>
    <x v="1"/>
    <x v="3"/>
    <x v="0"/>
    <m/>
  </r>
  <r>
    <n v="236150"/>
    <x v="1"/>
    <x v="0"/>
    <x v="1"/>
    <x v="2"/>
    <x v="4"/>
    <x v="58"/>
    <x v="0"/>
    <x v="0"/>
    <s v="Tesseramento"/>
    <x v="1"/>
    <x v="5"/>
    <x v="0"/>
    <m/>
  </r>
  <r>
    <n v="64650"/>
    <x v="0"/>
    <x v="0"/>
    <x v="0"/>
    <x v="0"/>
    <x v="10"/>
    <x v="136"/>
    <x v="0"/>
    <x v="0"/>
    <s v="Tesseramento"/>
    <x v="1"/>
    <x v="3"/>
    <x v="0"/>
    <m/>
  </r>
  <r>
    <n v="236146"/>
    <x v="0"/>
    <x v="0"/>
    <x v="1"/>
    <x v="3"/>
    <x v="13"/>
    <x v="198"/>
    <x v="0"/>
    <x v="1"/>
    <s v="Tesseramento"/>
    <x v="1"/>
    <x v="0"/>
    <x v="0"/>
    <m/>
  </r>
  <r>
    <n v="23314"/>
    <x v="0"/>
    <x v="0"/>
    <x v="0"/>
    <x v="0"/>
    <x v="11"/>
    <x v="142"/>
    <x v="0"/>
    <x v="0"/>
    <s v="Tesseramento"/>
    <x v="1"/>
    <x v="0"/>
    <x v="0"/>
    <m/>
  </r>
  <r>
    <n v="43581"/>
    <x v="0"/>
    <x v="0"/>
    <x v="0"/>
    <x v="0"/>
    <x v="4"/>
    <x v="200"/>
    <x v="0"/>
    <x v="1"/>
    <s v="Tesseramento"/>
    <x v="1"/>
    <x v="4"/>
    <x v="0"/>
    <m/>
  </r>
  <r>
    <n v="191904"/>
    <x v="0"/>
    <x v="0"/>
    <x v="0"/>
    <x v="0"/>
    <x v="7"/>
    <x v="41"/>
    <x v="0"/>
    <x v="1"/>
    <s v="Tesseramento"/>
    <x v="1"/>
    <x v="3"/>
    <x v="0"/>
    <m/>
  </r>
  <r>
    <n v="218773"/>
    <x v="1"/>
    <x v="0"/>
    <x v="0"/>
    <x v="2"/>
    <x v="7"/>
    <x v="41"/>
    <x v="0"/>
    <x v="0"/>
    <s v="Tesseramento"/>
    <x v="1"/>
    <x v="7"/>
    <x v="0"/>
    <m/>
  </r>
  <r>
    <n v="116296"/>
    <x v="1"/>
    <x v="0"/>
    <x v="0"/>
    <x v="1"/>
    <x v="7"/>
    <x v="41"/>
    <x v="0"/>
    <x v="0"/>
    <s v="Tesseramento"/>
    <x v="1"/>
    <x v="2"/>
    <x v="0"/>
    <m/>
  </r>
  <r>
    <n v="218620"/>
    <x v="0"/>
    <x v="0"/>
    <x v="0"/>
    <x v="0"/>
    <x v="7"/>
    <x v="41"/>
    <x v="0"/>
    <x v="0"/>
    <s v="Tesseramento"/>
    <x v="1"/>
    <x v="1"/>
    <x v="0"/>
    <m/>
  </r>
  <r>
    <n v="228591"/>
    <x v="0"/>
    <x v="0"/>
    <x v="0"/>
    <x v="2"/>
    <x v="1"/>
    <x v="20"/>
    <x v="0"/>
    <x v="0"/>
    <s v="Tesseramento"/>
    <x v="0"/>
    <x v="0"/>
    <x v="0"/>
    <m/>
  </r>
  <r>
    <n v="90793"/>
    <x v="0"/>
    <x v="0"/>
    <x v="0"/>
    <x v="0"/>
    <x v="7"/>
    <x v="41"/>
    <x v="0"/>
    <x v="1"/>
    <s v="Tesseramento"/>
    <x v="1"/>
    <x v="3"/>
    <x v="0"/>
    <m/>
  </r>
  <r>
    <n v="84791"/>
    <x v="0"/>
    <x v="0"/>
    <x v="0"/>
    <x v="0"/>
    <x v="10"/>
    <x v="266"/>
    <x v="0"/>
    <x v="0"/>
    <s v="Tesseramento"/>
    <x v="1"/>
    <x v="0"/>
    <x v="0"/>
    <m/>
  </r>
  <r>
    <n v="219836"/>
    <x v="1"/>
    <x v="0"/>
    <x v="0"/>
    <x v="0"/>
    <x v="10"/>
    <x v="266"/>
    <x v="0"/>
    <x v="0"/>
    <s v="Tesseramento"/>
    <x v="1"/>
    <x v="7"/>
    <x v="0"/>
    <m/>
  </r>
  <r>
    <n v="213306"/>
    <x v="1"/>
    <x v="0"/>
    <x v="0"/>
    <x v="0"/>
    <x v="7"/>
    <x v="41"/>
    <x v="0"/>
    <x v="0"/>
    <s v="Tesseramento"/>
    <x v="1"/>
    <x v="5"/>
    <x v="0"/>
    <m/>
  </r>
  <r>
    <n v="216737"/>
    <x v="1"/>
    <x v="0"/>
    <x v="0"/>
    <x v="1"/>
    <x v="7"/>
    <x v="41"/>
    <x v="0"/>
    <x v="0"/>
    <s v="Tesseramento"/>
    <x v="1"/>
    <x v="2"/>
    <x v="0"/>
    <m/>
  </r>
  <r>
    <n v="101927"/>
    <x v="0"/>
    <x v="0"/>
    <x v="0"/>
    <x v="0"/>
    <x v="7"/>
    <x v="41"/>
    <x v="0"/>
    <x v="0"/>
    <s v="Tesseramento"/>
    <x v="1"/>
    <x v="4"/>
    <x v="0"/>
    <m/>
  </r>
  <r>
    <n v="214904"/>
    <x v="0"/>
    <x v="1"/>
    <x v="0"/>
    <x v="0"/>
    <x v="7"/>
    <x v="267"/>
    <x v="0"/>
    <x v="0"/>
    <s v="Tesseramento"/>
    <x v="1"/>
    <x v="0"/>
    <x v="0"/>
    <m/>
  </r>
  <r>
    <n v="34111"/>
    <x v="0"/>
    <x v="0"/>
    <x v="2"/>
    <x v="0"/>
    <x v="7"/>
    <x v="215"/>
    <x v="0"/>
    <x v="0"/>
    <s v="Tesseramento"/>
    <x v="1"/>
    <x v="4"/>
    <x v="0"/>
    <m/>
  </r>
  <r>
    <n v="221190"/>
    <x v="0"/>
    <x v="0"/>
    <x v="0"/>
    <x v="0"/>
    <x v="10"/>
    <x v="93"/>
    <x v="0"/>
    <x v="0"/>
    <s v="Tesseramento"/>
    <x v="0"/>
    <x v="3"/>
    <x v="0"/>
    <m/>
  </r>
  <r>
    <n v="221188"/>
    <x v="0"/>
    <x v="0"/>
    <x v="0"/>
    <x v="0"/>
    <x v="10"/>
    <x v="93"/>
    <x v="0"/>
    <x v="1"/>
    <s v="Tesseramento"/>
    <x v="0"/>
    <x v="0"/>
    <x v="0"/>
    <m/>
  </r>
  <r>
    <n v="99087"/>
    <x v="0"/>
    <x v="0"/>
    <x v="0"/>
    <x v="5"/>
    <x v="1"/>
    <x v="176"/>
    <x v="0"/>
    <x v="0"/>
    <s v="Tesseramento"/>
    <x v="1"/>
    <x v="1"/>
    <x v="0"/>
    <m/>
  </r>
  <r>
    <n v="221285"/>
    <x v="0"/>
    <x v="0"/>
    <x v="2"/>
    <x v="0"/>
    <x v="1"/>
    <x v="20"/>
    <x v="0"/>
    <x v="0"/>
    <s v="Tesseramento"/>
    <x v="0"/>
    <x v="4"/>
    <x v="0"/>
    <m/>
  </r>
  <r>
    <n v="141722"/>
    <x v="0"/>
    <x v="0"/>
    <x v="0"/>
    <x v="0"/>
    <x v="8"/>
    <x v="62"/>
    <x v="0"/>
    <x v="0"/>
    <s v="Tesseramento"/>
    <x v="1"/>
    <x v="0"/>
    <x v="0"/>
    <m/>
  </r>
  <r>
    <n v="236463"/>
    <x v="0"/>
    <x v="1"/>
    <x v="1"/>
    <x v="3"/>
    <x v="4"/>
    <x v="84"/>
    <x v="0"/>
    <x v="0"/>
    <s v="Tesseramento"/>
    <x v="0"/>
    <x v="1"/>
    <x v="0"/>
    <m/>
  </r>
  <r>
    <n v="52591"/>
    <x v="0"/>
    <x v="0"/>
    <x v="0"/>
    <x v="0"/>
    <x v="7"/>
    <x v="185"/>
    <x v="0"/>
    <x v="0"/>
    <s v="Tesseramento"/>
    <x v="1"/>
    <x v="4"/>
    <x v="0"/>
    <m/>
  </r>
  <r>
    <n v="236263"/>
    <x v="0"/>
    <x v="0"/>
    <x v="1"/>
    <x v="3"/>
    <x v="14"/>
    <x v="43"/>
    <x v="0"/>
    <x v="0"/>
    <s v="Tesseramento"/>
    <x v="1"/>
    <x v="4"/>
    <x v="0"/>
    <m/>
  </r>
  <r>
    <n v="98514"/>
    <x v="0"/>
    <x v="0"/>
    <x v="0"/>
    <x v="0"/>
    <x v="8"/>
    <x v="268"/>
    <x v="0"/>
    <x v="0"/>
    <s v="Tesseramento"/>
    <x v="1"/>
    <x v="3"/>
    <x v="0"/>
    <m/>
  </r>
  <r>
    <n v="101551"/>
    <x v="0"/>
    <x v="0"/>
    <x v="0"/>
    <x v="0"/>
    <x v="12"/>
    <x v="269"/>
    <x v="0"/>
    <x v="0"/>
    <s v="Tesseramento"/>
    <x v="1"/>
    <x v="1"/>
    <x v="0"/>
    <m/>
  </r>
  <r>
    <n v="198634"/>
    <x v="0"/>
    <x v="0"/>
    <x v="0"/>
    <x v="1"/>
    <x v="8"/>
    <x v="268"/>
    <x v="0"/>
    <x v="0"/>
    <s v="Tesseramento"/>
    <x v="1"/>
    <x v="4"/>
    <x v="0"/>
    <m/>
  </r>
  <r>
    <n v="147761"/>
    <x v="0"/>
    <x v="0"/>
    <x v="0"/>
    <x v="0"/>
    <x v="8"/>
    <x v="268"/>
    <x v="0"/>
    <x v="0"/>
    <s v="Tesseramento"/>
    <x v="1"/>
    <x v="4"/>
    <x v="0"/>
    <m/>
  </r>
  <r>
    <n v="112182"/>
    <x v="0"/>
    <x v="0"/>
    <x v="0"/>
    <x v="1"/>
    <x v="8"/>
    <x v="268"/>
    <x v="0"/>
    <x v="0"/>
    <s v="Tesseramento"/>
    <x v="1"/>
    <x v="4"/>
    <x v="0"/>
    <m/>
  </r>
  <r>
    <n v="205260"/>
    <x v="0"/>
    <x v="0"/>
    <x v="0"/>
    <x v="0"/>
    <x v="8"/>
    <x v="268"/>
    <x v="0"/>
    <x v="0"/>
    <s v="Tesseramento"/>
    <x v="1"/>
    <x v="3"/>
    <x v="0"/>
    <m/>
  </r>
  <r>
    <n v="174661"/>
    <x v="0"/>
    <x v="0"/>
    <x v="0"/>
    <x v="1"/>
    <x v="8"/>
    <x v="268"/>
    <x v="0"/>
    <x v="0"/>
    <s v="Tesseramento"/>
    <x v="1"/>
    <x v="4"/>
    <x v="0"/>
    <m/>
  </r>
  <r>
    <n v="119830"/>
    <x v="0"/>
    <x v="0"/>
    <x v="0"/>
    <x v="0"/>
    <x v="8"/>
    <x v="268"/>
    <x v="0"/>
    <x v="0"/>
    <s v="Tesseramento"/>
    <x v="1"/>
    <x v="4"/>
    <x v="0"/>
    <m/>
  </r>
  <r>
    <n v="119831"/>
    <x v="0"/>
    <x v="0"/>
    <x v="0"/>
    <x v="0"/>
    <x v="8"/>
    <x v="268"/>
    <x v="0"/>
    <x v="1"/>
    <s v="Tesseramento"/>
    <x v="1"/>
    <x v="3"/>
    <x v="0"/>
    <m/>
  </r>
  <r>
    <n v="88845"/>
    <x v="0"/>
    <x v="0"/>
    <x v="0"/>
    <x v="0"/>
    <x v="8"/>
    <x v="268"/>
    <x v="0"/>
    <x v="0"/>
    <s v="Tesseramento"/>
    <x v="1"/>
    <x v="3"/>
    <x v="0"/>
    <m/>
  </r>
  <r>
    <n v="206609"/>
    <x v="0"/>
    <x v="0"/>
    <x v="0"/>
    <x v="0"/>
    <x v="8"/>
    <x v="268"/>
    <x v="0"/>
    <x v="0"/>
    <s v="Tesseramento"/>
    <x v="1"/>
    <x v="0"/>
    <x v="0"/>
    <m/>
  </r>
  <r>
    <n v="102922"/>
    <x v="0"/>
    <x v="0"/>
    <x v="0"/>
    <x v="0"/>
    <x v="8"/>
    <x v="268"/>
    <x v="0"/>
    <x v="0"/>
    <s v="Tesseramento"/>
    <x v="1"/>
    <x v="4"/>
    <x v="0"/>
    <m/>
  </r>
  <r>
    <n v="59012"/>
    <x v="0"/>
    <x v="0"/>
    <x v="0"/>
    <x v="0"/>
    <x v="8"/>
    <x v="268"/>
    <x v="0"/>
    <x v="0"/>
    <s v="Tesseramento"/>
    <x v="1"/>
    <x v="3"/>
    <x v="0"/>
    <m/>
  </r>
  <r>
    <n v="76415"/>
    <x v="0"/>
    <x v="0"/>
    <x v="0"/>
    <x v="0"/>
    <x v="12"/>
    <x v="27"/>
    <x v="0"/>
    <x v="0"/>
    <s v="Tesseramento"/>
    <x v="1"/>
    <x v="3"/>
    <x v="0"/>
    <m/>
  </r>
  <r>
    <n v="236296"/>
    <x v="0"/>
    <x v="0"/>
    <x v="1"/>
    <x v="0"/>
    <x v="1"/>
    <x v="20"/>
    <x v="0"/>
    <x v="0"/>
    <s v="Tesseramento"/>
    <x v="0"/>
    <x v="0"/>
    <x v="0"/>
    <m/>
  </r>
  <r>
    <n v="71019"/>
    <x v="0"/>
    <x v="0"/>
    <x v="0"/>
    <x v="0"/>
    <x v="8"/>
    <x v="268"/>
    <x v="0"/>
    <x v="0"/>
    <s v="Tesseramento"/>
    <x v="1"/>
    <x v="4"/>
    <x v="0"/>
    <m/>
  </r>
  <r>
    <n v="194625"/>
    <x v="0"/>
    <x v="0"/>
    <x v="0"/>
    <x v="0"/>
    <x v="14"/>
    <x v="121"/>
    <x v="0"/>
    <x v="0"/>
    <s v="Tesseramento"/>
    <x v="1"/>
    <x v="3"/>
    <x v="0"/>
    <m/>
  </r>
  <r>
    <n v="187748"/>
    <x v="0"/>
    <x v="0"/>
    <x v="0"/>
    <x v="0"/>
    <x v="2"/>
    <x v="270"/>
    <x v="0"/>
    <x v="0"/>
    <s v="Tesseramento"/>
    <x v="0"/>
    <x v="3"/>
    <x v="0"/>
    <m/>
  </r>
  <r>
    <n v="200573"/>
    <x v="0"/>
    <x v="0"/>
    <x v="0"/>
    <x v="1"/>
    <x v="2"/>
    <x v="270"/>
    <x v="0"/>
    <x v="1"/>
    <s v="Tesseramento"/>
    <x v="0"/>
    <x v="3"/>
    <x v="0"/>
    <m/>
  </r>
  <r>
    <n v="236215"/>
    <x v="0"/>
    <x v="1"/>
    <x v="1"/>
    <x v="1"/>
    <x v="12"/>
    <x v="27"/>
    <x v="0"/>
    <x v="1"/>
    <s v="Tesseramento"/>
    <x v="1"/>
    <x v="0"/>
    <x v="0"/>
    <m/>
  </r>
  <r>
    <n v="22430"/>
    <x v="0"/>
    <x v="0"/>
    <x v="0"/>
    <x v="0"/>
    <x v="4"/>
    <x v="271"/>
    <x v="0"/>
    <x v="1"/>
    <s v="Tesseramento"/>
    <x v="1"/>
    <x v="4"/>
    <x v="0"/>
    <m/>
  </r>
  <r>
    <n v="18593"/>
    <x v="0"/>
    <x v="0"/>
    <x v="0"/>
    <x v="0"/>
    <x v="15"/>
    <x v="243"/>
    <x v="0"/>
    <x v="0"/>
    <s v="Tesseramento"/>
    <x v="0"/>
    <x v="0"/>
    <x v="0"/>
    <m/>
  </r>
  <r>
    <n v="42280"/>
    <x v="0"/>
    <x v="0"/>
    <x v="0"/>
    <x v="0"/>
    <x v="4"/>
    <x v="271"/>
    <x v="0"/>
    <x v="1"/>
    <s v="Tesseramento"/>
    <x v="1"/>
    <x v="3"/>
    <x v="0"/>
    <m/>
  </r>
  <r>
    <n v="110959"/>
    <x v="0"/>
    <x v="0"/>
    <x v="0"/>
    <x v="0"/>
    <x v="6"/>
    <x v="217"/>
    <x v="0"/>
    <x v="0"/>
    <s v="Tesseramento"/>
    <x v="0"/>
    <x v="0"/>
    <x v="0"/>
    <m/>
  </r>
  <r>
    <n v="25684"/>
    <x v="0"/>
    <x v="0"/>
    <x v="0"/>
    <x v="0"/>
    <x v="4"/>
    <x v="271"/>
    <x v="0"/>
    <x v="0"/>
    <s v="Tesseramento"/>
    <x v="1"/>
    <x v="3"/>
    <x v="0"/>
    <m/>
  </r>
  <r>
    <n v="55999"/>
    <x v="0"/>
    <x v="0"/>
    <x v="0"/>
    <x v="0"/>
    <x v="4"/>
    <x v="271"/>
    <x v="0"/>
    <x v="0"/>
    <s v="Tesseramento"/>
    <x v="1"/>
    <x v="3"/>
    <x v="0"/>
    <m/>
  </r>
  <r>
    <n v="60906"/>
    <x v="0"/>
    <x v="0"/>
    <x v="0"/>
    <x v="0"/>
    <x v="6"/>
    <x v="217"/>
    <x v="0"/>
    <x v="0"/>
    <s v="Tesseramento"/>
    <x v="0"/>
    <x v="0"/>
    <x v="0"/>
    <m/>
  </r>
  <r>
    <n v="174662"/>
    <x v="0"/>
    <x v="0"/>
    <x v="0"/>
    <x v="0"/>
    <x v="8"/>
    <x v="268"/>
    <x v="0"/>
    <x v="0"/>
    <s v="Tesseramento"/>
    <x v="1"/>
    <x v="4"/>
    <x v="0"/>
    <m/>
  </r>
  <r>
    <n v="217578"/>
    <x v="0"/>
    <x v="0"/>
    <x v="0"/>
    <x v="0"/>
    <x v="8"/>
    <x v="268"/>
    <x v="0"/>
    <x v="0"/>
    <s v="Tesseramento"/>
    <x v="1"/>
    <x v="0"/>
    <x v="0"/>
    <m/>
  </r>
  <r>
    <n v="190063"/>
    <x v="0"/>
    <x v="1"/>
    <x v="0"/>
    <x v="0"/>
    <x v="6"/>
    <x v="217"/>
    <x v="0"/>
    <x v="0"/>
    <s v="Tesseramento"/>
    <x v="0"/>
    <x v="0"/>
    <x v="0"/>
    <m/>
  </r>
  <r>
    <n v="98524"/>
    <x v="0"/>
    <x v="0"/>
    <x v="0"/>
    <x v="0"/>
    <x v="8"/>
    <x v="268"/>
    <x v="0"/>
    <x v="0"/>
    <s v="Tesseramento"/>
    <x v="1"/>
    <x v="4"/>
    <x v="0"/>
    <m/>
  </r>
  <r>
    <n v="148754"/>
    <x v="0"/>
    <x v="0"/>
    <x v="0"/>
    <x v="0"/>
    <x v="10"/>
    <x v="93"/>
    <x v="0"/>
    <x v="0"/>
    <s v="Tesseramento"/>
    <x v="0"/>
    <x v="1"/>
    <x v="0"/>
    <m/>
  </r>
  <r>
    <n v="153210"/>
    <x v="0"/>
    <x v="0"/>
    <x v="0"/>
    <x v="0"/>
    <x v="10"/>
    <x v="93"/>
    <x v="0"/>
    <x v="0"/>
    <s v="Tesseramento"/>
    <x v="0"/>
    <x v="4"/>
    <x v="0"/>
    <m/>
  </r>
  <r>
    <n v="200087"/>
    <x v="0"/>
    <x v="0"/>
    <x v="0"/>
    <x v="0"/>
    <x v="10"/>
    <x v="93"/>
    <x v="0"/>
    <x v="0"/>
    <s v="Tesseramento"/>
    <x v="0"/>
    <x v="0"/>
    <x v="0"/>
    <m/>
  </r>
  <r>
    <n v="153211"/>
    <x v="0"/>
    <x v="0"/>
    <x v="0"/>
    <x v="0"/>
    <x v="10"/>
    <x v="93"/>
    <x v="0"/>
    <x v="1"/>
    <s v="Tesseramento"/>
    <x v="0"/>
    <x v="4"/>
    <x v="0"/>
    <m/>
  </r>
  <r>
    <n v="178223"/>
    <x v="0"/>
    <x v="0"/>
    <x v="0"/>
    <x v="0"/>
    <x v="8"/>
    <x v="268"/>
    <x v="0"/>
    <x v="0"/>
    <s v="Tesseramento"/>
    <x v="1"/>
    <x v="3"/>
    <x v="0"/>
    <m/>
  </r>
  <r>
    <n v="135136"/>
    <x v="0"/>
    <x v="0"/>
    <x v="0"/>
    <x v="0"/>
    <x v="6"/>
    <x v="217"/>
    <x v="0"/>
    <x v="0"/>
    <s v="Tesseramento"/>
    <x v="0"/>
    <x v="3"/>
    <x v="0"/>
    <m/>
  </r>
  <r>
    <n v="75206"/>
    <x v="0"/>
    <x v="0"/>
    <x v="0"/>
    <x v="0"/>
    <x v="8"/>
    <x v="268"/>
    <x v="0"/>
    <x v="1"/>
    <s v="Tesseramento"/>
    <x v="1"/>
    <x v="4"/>
    <x v="0"/>
    <m/>
  </r>
  <r>
    <n v="75207"/>
    <x v="0"/>
    <x v="0"/>
    <x v="0"/>
    <x v="0"/>
    <x v="8"/>
    <x v="268"/>
    <x v="0"/>
    <x v="0"/>
    <s v="Tesseramento"/>
    <x v="1"/>
    <x v="4"/>
    <x v="0"/>
    <m/>
  </r>
  <r>
    <n v="222187"/>
    <x v="1"/>
    <x v="1"/>
    <x v="0"/>
    <x v="2"/>
    <x v="7"/>
    <x v="272"/>
    <x v="0"/>
    <x v="0"/>
    <s v="Tesseramento"/>
    <x v="0"/>
    <x v="5"/>
    <x v="0"/>
    <m/>
  </r>
  <r>
    <n v="118259"/>
    <x v="0"/>
    <x v="0"/>
    <x v="0"/>
    <x v="0"/>
    <x v="8"/>
    <x v="268"/>
    <x v="0"/>
    <x v="0"/>
    <s v="Tesseramento"/>
    <x v="1"/>
    <x v="4"/>
    <x v="0"/>
    <m/>
  </r>
  <r>
    <n v="222188"/>
    <x v="0"/>
    <x v="1"/>
    <x v="0"/>
    <x v="2"/>
    <x v="7"/>
    <x v="272"/>
    <x v="0"/>
    <x v="1"/>
    <s v="Tesseramento"/>
    <x v="0"/>
    <x v="0"/>
    <x v="0"/>
    <m/>
  </r>
  <r>
    <n v="109561"/>
    <x v="0"/>
    <x v="0"/>
    <x v="0"/>
    <x v="0"/>
    <x v="6"/>
    <x v="217"/>
    <x v="0"/>
    <x v="0"/>
    <s v="Tesseramento"/>
    <x v="0"/>
    <x v="0"/>
    <x v="0"/>
    <m/>
  </r>
  <r>
    <n v="145269"/>
    <x v="0"/>
    <x v="0"/>
    <x v="0"/>
    <x v="0"/>
    <x v="8"/>
    <x v="268"/>
    <x v="0"/>
    <x v="1"/>
    <s v="Tesseramento"/>
    <x v="1"/>
    <x v="4"/>
    <x v="0"/>
    <m/>
  </r>
  <r>
    <n v="211882"/>
    <x v="0"/>
    <x v="0"/>
    <x v="0"/>
    <x v="0"/>
    <x v="8"/>
    <x v="268"/>
    <x v="0"/>
    <x v="0"/>
    <s v="Tesseramento"/>
    <x v="1"/>
    <x v="1"/>
    <x v="0"/>
    <m/>
  </r>
  <r>
    <n v="90895"/>
    <x v="0"/>
    <x v="0"/>
    <x v="0"/>
    <x v="0"/>
    <x v="8"/>
    <x v="268"/>
    <x v="0"/>
    <x v="0"/>
    <s v="Tesseramento"/>
    <x v="1"/>
    <x v="4"/>
    <x v="0"/>
    <m/>
  </r>
  <r>
    <n v="139744"/>
    <x v="0"/>
    <x v="0"/>
    <x v="0"/>
    <x v="0"/>
    <x v="8"/>
    <x v="268"/>
    <x v="0"/>
    <x v="1"/>
    <s v="Tesseramento"/>
    <x v="1"/>
    <x v="0"/>
    <x v="0"/>
    <m/>
  </r>
  <r>
    <n v="145275"/>
    <x v="0"/>
    <x v="0"/>
    <x v="0"/>
    <x v="0"/>
    <x v="8"/>
    <x v="268"/>
    <x v="0"/>
    <x v="0"/>
    <s v="Tesseramento"/>
    <x v="1"/>
    <x v="4"/>
    <x v="0"/>
    <m/>
  </r>
  <r>
    <n v="145276"/>
    <x v="0"/>
    <x v="0"/>
    <x v="0"/>
    <x v="0"/>
    <x v="8"/>
    <x v="268"/>
    <x v="0"/>
    <x v="0"/>
    <s v="Tesseramento"/>
    <x v="1"/>
    <x v="1"/>
    <x v="0"/>
    <m/>
  </r>
  <r>
    <n v="152969"/>
    <x v="0"/>
    <x v="0"/>
    <x v="0"/>
    <x v="1"/>
    <x v="8"/>
    <x v="268"/>
    <x v="0"/>
    <x v="1"/>
    <s v="Tesseramento"/>
    <x v="1"/>
    <x v="0"/>
    <x v="0"/>
    <m/>
  </r>
  <r>
    <n v="229424"/>
    <x v="0"/>
    <x v="1"/>
    <x v="0"/>
    <x v="0"/>
    <x v="8"/>
    <x v="268"/>
    <x v="0"/>
    <x v="0"/>
    <s v="Tesseramento"/>
    <x v="1"/>
    <x v="0"/>
    <x v="0"/>
    <m/>
  </r>
  <r>
    <n v="110058"/>
    <x v="0"/>
    <x v="0"/>
    <x v="0"/>
    <x v="0"/>
    <x v="8"/>
    <x v="268"/>
    <x v="0"/>
    <x v="0"/>
    <s v="Tesseramento"/>
    <x v="1"/>
    <x v="0"/>
    <x v="0"/>
    <m/>
  </r>
  <r>
    <n v="230773"/>
    <x v="0"/>
    <x v="0"/>
    <x v="0"/>
    <x v="0"/>
    <x v="7"/>
    <x v="210"/>
    <x v="0"/>
    <x v="0"/>
    <s v="Tesseramento"/>
    <x v="0"/>
    <x v="3"/>
    <x v="0"/>
    <m/>
  </r>
  <r>
    <n v="223190"/>
    <x v="0"/>
    <x v="0"/>
    <x v="0"/>
    <x v="1"/>
    <x v="11"/>
    <x v="24"/>
    <x v="0"/>
    <x v="0"/>
    <s v="Tesseramento"/>
    <x v="1"/>
    <x v="3"/>
    <x v="0"/>
    <m/>
  </r>
  <r>
    <n v="223192"/>
    <x v="0"/>
    <x v="0"/>
    <x v="0"/>
    <x v="1"/>
    <x v="11"/>
    <x v="24"/>
    <x v="0"/>
    <x v="0"/>
    <s v="Tesseramento"/>
    <x v="1"/>
    <x v="1"/>
    <x v="0"/>
    <m/>
  </r>
  <r>
    <n v="156141"/>
    <x v="0"/>
    <x v="0"/>
    <x v="0"/>
    <x v="0"/>
    <x v="2"/>
    <x v="5"/>
    <x v="0"/>
    <x v="0"/>
    <s v="Tesseramento"/>
    <x v="1"/>
    <x v="0"/>
    <x v="0"/>
    <m/>
  </r>
  <r>
    <n v="214047"/>
    <x v="1"/>
    <x v="0"/>
    <x v="0"/>
    <x v="1"/>
    <x v="2"/>
    <x v="5"/>
    <x v="0"/>
    <x v="1"/>
    <s v="Tesseramento"/>
    <x v="1"/>
    <x v="5"/>
    <x v="0"/>
    <m/>
  </r>
  <r>
    <n v="11679"/>
    <x v="0"/>
    <x v="0"/>
    <x v="0"/>
    <x v="0"/>
    <x v="2"/>
    <x v="5"/>
    <x v="0"/>
    <x v="0"/>
    <s v="Tesseramento"/>
    <x v="1"/>
    <x v="0"/>
    <x v="0"/>
    <m/>
  </r>
  <r>
    <n v="34565"/>
    <x v="0"/>
    <x v="0"/>
    <x v="0"/>
    <x v="0"/>
    <x v="7"/>
    <x v="241"/>
    <x v="0"/>
    <x v="0"/>
    <s v="Tesseramento"/>
    <x v="0"/>
    <x v="3"/>
    <x v="0"/>
    <m/>
  </r>
  <r>
    <n v="228706"/>
    <x v="0"/>
    <x v="1"/>
    <x v="0"/>
    <x v="1"/>
    <x v="12"/>
    <x v="27"/>
    <x v="0"/>
    <x v="0"/>
    <s v="Tesseramento"/>
    <x v="1"/>
    <x v="0"/>
    <x v="0"/>
    <m/>
  </r>
  <r>
    <n v="228374"/>
    <x v="0"/>
    <x v="1"/>
    <x v="0"/>
    <x v="1"/>
    <x v="12"/>
    <x v="27"/>
    <x v="0"/>
    <x v="0"/>
    <s v="Tesseramento"/>
    <x v="1"/>
    <x v="0"/>
    <x v="0"/>
    <m/>
  </r>
  <r>
    <n v="228375"/>
    <x v="0"/>
    <x v="1"/>
    <x v="0"/>
    <x v="1"/>
    <x v="12"/>
    <x v="27"/>
    <x v="0"/>
    <x v="0"/>
    <s v="Tesseramento"/>
    <x v="1"/>
    <x v="0"/>
    <x v="0"/>
    <m/>
  </r>
  <r>
    <n v="30853"/>
    <x v="0"/>
    <x v="0"/>
    <x v="0"/>
    <x v="0"/>
    <x v="7"/>
    <x v="41"/>
    <x v="0"/>
    <x v="0"/>
    <s v="Tesseramento"/>
    <x v="1"/>
    <x v="3"/>
    <x v="0"/>
    <m/>
  </r>
  <r>
    <n v="236179"/>
    <x v="1"/>
    <x v="1"/>
    <x v="1"/>
    <x v="2"/>
    <x v="13"/>
    <x v="177"/>
    <x v="0"/>
    <x v="1"/>
    <s v="Tesseramento"/>
    <x v="1"/>
    <x v="5"/>
    <x v="0"/>
    <m/>
  </r>
  <r>
    <n v="48276"/>
    <x v="0"/>
    <x v="0"/>
    <x v="0"/>
    <x v="0"/>
    <x v="11"/>
    <x v="142"/>
    <x v="0"/>
    <x v="0"/>
    <s v="Tesseramento"/>
    <x v="1"/>
    <x v="0"/>
    <x v="0"/>
    <m/>
  </r>
  <r>
    <n v="170982"/>
    <x v="0"/>
    <x v="0"/>
    <x v="2"/>
    <x v="2"/>
    <x v="2"/>
    <x v="5"/>
    <x v="0"/>
    <x v="0"/>
    <s v="Tesseramento"/>
    <x v="1"/>
    <x v="1"/>
    <x v="0"/>
    <m/>
  </r>
  <r>
    <n v="217472"/>
    <x v="0"/>
    <x v="0"/>
    <x v="0"/>
    <x v="0"/>
    <x v="7"/>
    <x v="210"/>
    <x v="0"/>
    <x v="1"/>
    <s v="Tesseramento"/>
    <x v="0"/>
    <x v="0"/>
    <x v="0"/>
    <m/>
  </r>
  <r>
    <n v="119773"/>
    <x v="0"/>
    <x v="0"/>
    <x v="0"/>
    <x v="0"/>
    <x v="7"/>
    <x v="210"/>
    <x v="0"/>
    <x v="1"/>
    <s v="Tesseramento"/>
    <x v="0"/>
    <x v="0"/>
    <x v="0"/>
    <m/>
  </r>
  <r>
    <n v="96268"/>
    <x v="0"/>
    <x v="0"/>
    <x v="0"/>
    <x v="0"/>
    <x v="7"/>
    <x v="210"/>
    <x v="0"/>
    <x v="0"/>
    <s v="Tesseramento"/>
    <x v="0"/>
    <x v="0"/>
    <x v="0"/>
    <m/>
  </r>
  <r>
    <n v="235995"/>
    <x v="0"/>
    <x v="1"/>
    <x v="1"/>
    <x v="0"/>
    <x v="7"/>
    <x v="241"/>
    <x v="0"/>
    <x v="1"/>
    <s v="Tesseramento"/>
    <x v="0"/>
    <x v="1"/>
    <x v="0"/>
    <m/>
  </r>
  <r>
    <n v="235987"/>
    <x v="0"/>
    <x v="0"/>
    <x v="1"/>
    <x v="0"/>
    <x v="7"/>
    <x v="78"/>
    <x v="0"/>
    <x v="0"/>
    <s v="Tesseramento"/>
    <x v="0"/>
    <x v="0"/>
    <x v="0"/>
    <m/>
  </r>
  <r>
    <n v="235996"/>
    <x v="0"/>
    <x v="0"/>
    <x v="1"/>
    <x v="1"/>
    <x v="7"/>
    <x v="241"/>
    <x v="0"/>
    <x v="0"/>
    <s v="Tesseramento"/>
    <x v="0"/>
    <x v="1"/>
    <x v="0"/>
    <m/>
  </r>
  <r>
    <n v="210951"/>
    <x v="0"/>
    <x v="1"/>
    <x v="0"/>
    <x v="0"/>
    <x v="4"/>
    <x v="80"/>
    <x v="0"/>
    <x v="0"/>
    <s v="Tesseramento"/>
    <x v="1"/>
    <x v="0"/>
    <x v="0"/>
    <m/>
  </r>
  <r>
    <n v="181945"/>
    <x v="0"/>
    <x v="0"/>
    <x v="0"/>
    <x v="0"/>
    <x v="11"/>
    <x v="142"/>
    <x v="0"/>
    <x v="0"/>
    <s v="Tesseramento"/>
    <x v="1"/>
    <x v="0"/>
    <x v="0"/>
    <m/>
  </r>
  <r>
    <n v="140949"/>
    <x v="0"/>
    <x v="0"/>
    <x v="0"/>
    <x v="0"/>
    <x v="0"/>
    <x v="100"/>
    <x v="0"/>
    <x v="0"/>
    <s v="Tesseramento"/>
    <x v="0"/>
    <x v="3"/>
    <x v="0"/>
    <m/>
  </r>
  <r>
    <n v="100962"/>
    <x v="0"/>
    <x v="0"/>
    <x v="0"/>
    <x v="0"/>
    <x v="7"/>
    <x v="41"/>
    <x v="0"/>
    <x v="1"/>
    <s v="Tesseramento"/>
    <x v="1"/>
    <x v="3"/>
    <x v="0"/>
    <m/>
  </r>
  <r>
    <n v="235997"/>
    <x v="0"/>
    <x v="0"/>
    <x v="1"/>
    <x v="3"/>
    <x v="7"/>
    <x v="241"/>
    <x v="0"/>
    <x v="1"/>
    <s v="Tesseramento"/>
    <x v="0"/>
    <x v="0"/>
    <x v="0"/>
    <m/>
  </r>
  <r>
    <n v="207398"/>
    <x v="0"/>
    <x v="1"/>
    <x v="0"/>
    <x v="3"/>
    <x v="10"/>
    <x v="273"/>
    <x v="0"/>
    <x v="1"/>
    <s v="Tesseramento"/>
    <x v="1"/>
    <x v="4"/>
    <x v="0"/>
    <m/>
  </r>
  <r>
    <n v="212529"/>
    <x v="0"/>
    <x v="1"/>
    <x v="0"/>
    <x v="3"/>
    <x v="10"/>
    <x v="273"/>
    <x v="0"/>
    <x v="0"/>
    <s v="Tesseramento"/>
    <x v="1"/>
    <x v="4"/>
    <x v="0"/>
    <m/>
  </r>
  <r>
    <n v="159887"/>
    <x v="0"/>
    <x v="0"/>
    <x v="0"/>
    <x v="0"/>
    <x v="16"/>
    <x v="90"/>
    <x v="0"/>
    <x v="1"/>
    <s v="Tesseramento"/>
    <x v="1"/>
    <x v="3"/>
    <x v="0"/>
    <m/>
  </r>
  <r>
    <n v="154697"/>
    <x v="0"/>
    <x v="0"/>
    <x v="0"/>
    <x v="0"/>
    <x v="16"/>
    <x v="90"/>
    <x v="0"/>
    <x v="0"/>
    <s v="Tesseramento"/>
    <x v="1"/>
    <x v="4"/>
    <x v="0"/>
    <m/>
  </r>
  <r>
    <n v="117933"/>
    <x v="0"/>
    <x v="0"/>
    <x v="0"/>
    <x v="0"/>
    <x v="16"/>
    <x v="90"/>
    <x v="0"/>
    <x v="0"/>
    <s v="Tesseramento"/>
    <x v="1"/>
    <x v="3"/>
    <x v="0"/>
    <m/>
  </r>
  <r>
    <n v="164435"/>
    <x v="0"/>
    <x v="0"/>
    <x v="0"/>
    <x v="0"/>
    <x v="16"/>
    <x v="90"/>
    <x v="0"/>
    <x v="0"/>
    <s v="Tesseramento"/>
    <x v="1"/>
    <x v="4"/>
    <x v="0"/>
    <m/>
  </r>
  <r>
    <n v="230928"/>
    <x v="1"/>
    <x v="0"/>
    <x v="0"/>
    <x v="1"/>
    <x v="16"/>
    <x v="90"/>
    <x v="0"/>
    <x v="0"/>
    <s v="Tesseramento"/>
    <x v="1"/>
    <x v="7"/>
    <x v="0"/>
    <m/>
  </r>
  <r>
    <n v="218957"/>
    <x v="0"/>
    <x v="0"/>
    <x v="0"/>
    <x v="1"/>
    <x v="16"/>
    <x v="90"/>
    <x v="0"/>
    <x v="0"/>
    <s v="Tesseramento"/>
    <x v="1"/>
    <x v="0"/>
    <x v="0"/>
    <m/>
  </r>
  <r>
    <n v="207279"/>
    <x v="0"/>
    <x v="1"/>
    <x v="0"/>
    <x v="0"/>
    <x v="7"/>
    <x v="274"/>
    <x v="0"/>
    <x v="1"/>
    <s v="Tesseramento"/>
    <x v="0"/>
    <x v="0"/>
    <x v="0"/>
    <m/>
  </r>
  <r>
    <n v="235998"/>
    <x v="0"/>
    <x v="0"/>
    <x v="1"/>
    <x v="1"/>
    <x v="7"/>
    <x v="241"/>
    <x v="0"/>
    <x v="0"/>
    <s v="Tesseramento"/>
    <x v="0"/>
    <x v="0"/>
    <x v="0"/>
    <m/>
  </r>
  <r>
    <n v="64472"/>
    <x v="0"/>
    <x v="0"/>
    <x v="0"/>
    <x v="0"/>
    <x v="14"/>
    <x v="43"/>
    <x v="0"/>
    <x v="0"/>
    <s v="Tesseramento"/>
    <x v="1"/>
    <x v="0"/>
    <x v="0"/>
    <m/>
  </r>
  <r>
    <n v="72339"/>
    <x v="0"/>
    <x v="0"/>
    <x v="0"/>
    <x v="0"/>
    <x v="7"/>
    <x v="51"/>
    <x v="0"/>
    <x v="0"/>
    <s v="Tesseramento"/>
    <x v="1"/>
    <x v="3"/>
    <x v="0"/>
    <m/>
  </r>
  <r>
    <n v="73248"/>
    <x v="0"/>
    <x v="0"/>
    <x v="0"/>
    <x v="0"/>
    <x v="11"/>
    <x v="142"/>
    <x v="0"/>
    <x v="0"/>
    <s v="Tesseramento"/>
    <x v="1"/>
    <x v="3"/>
    <x v="0"/>
    <m/>
  </r>
  <r>
    <n v="107669"/>
    <x v="0"/>
    <x v="0"/>
    <x v="0"/>
    <x v="1"/>
    <x v="14"/>
    <x v="43"/>
    <x v="0"/>
    <x v="0"/>
    <s v="Tesseramento"/>
    <x v="1"/>
    <x v="0"/>
    <x v="0"/>
    <m/>
  </r>
  <r>
    <n v="169963"/>
    <x v="0"/>
    <x v="0"/>
    <x v="0"/>
    <x v="0"/>
    <x v="12"/>
    <x v="27"/>
    <x v="0"/>
    <x v="1"/>
    <s v="Tesseramento"/>
    <x v="1"/>
    <x v="0"/>
    <x v="0"/>
    <m/>
  </r>
  <r>
    <n v="73416"/>
    <x v="0"/>
    <x v="0"/>
    <x v="0"/>
    <x v="0"/>
    <x v="12"/>
    <x v="27"/>
    <x v="0"/>
    <x v="1"/>
    <s v="Tesseramento"/>
    <x v="1"/>
    <x v="3"/>
    <x v="0"/>
    <m/>
  </r>
  <r>
    <n v="94745"/>
    <x v="0"/>
    <x v="0"/>
    <x v="0"/>
    <x v="0"/>
    <x v="11"/>
    <x v="143"/>
    <x v="0"/>
    <x v="0"/>
    <s v="Tesseramento"/>
    <x v="1"/>
    <x v="4"/>
    <x v="0"/>
    <m/>
  </r>
  <r>
    <n v="69773"/>
    <x v="0"/>
    <x v="0"/>
    <x v="0"/>
    <x v="0"/>
    <x v="12"/>
    <x v="27"/>
    <x v="0"/>
    <x v="0"/>
    <s v="Tesseramento"/>
    <x v="1"/>
    <x v="3"/>
    <x v="0"/>
    <m/>
  </r>
  <r>
    <n v="235992"/>
    <x v="0"/>
    <x v="1"/>
    <x v="1"/>
    <x v="1"/>
    <x v="7"/>
    <x v="274"/>
    <x v="0"/>
    <x v="1"/>
    <s v="Tesseramento"/>
    <x v="0"/>
    <x v="0"/>
    <x v="0"/>
    <m/>
  </r>
  <r>
    <n v="93028"/>
    <x v="0"/>
    <x v="0"/>
    <x v="0"/>
    <x v="1"/>
    <x v="7"/>
    <x v="275"/>
    <x v="0"/>
    <x v="0"/>
    <s v="Tesseramento"/>
    <x v="0"/>
    <x v="4"/>
    <x v="0"/>
    <m/>
  </r>
  <r>
    <n v="229162"/>
    <x v="0"/>
    <x v="1"/>
    <x v="0"/>
    <x v="2"/>
    <x v="11"/>
    <x v="143"/>
    <x v="0"/>
    <x v="0"/>
    <s v="Tesseramento"/>
    <x v="1"/>
    <x v="3"/>
    <x v="0"/>
    <m/>
  </r>
  <r>
    <n v="52307"/>
    <x v="0"/>
    <x v="0"/>
    <x v="0"/>
    <x v="0"/>
    <x v="12"/>
    <x v="27"/>
    <x v="0"/>
    <x v="0"/>
    <s v="Tesseramento"/>
    <x v="1"/>
    <x v="4"/>
    <x v="0"/>
    <m/>
  </r>
  <r>
    <n v="157439"/>
    <x v="0"/>
    <x v="0"/>
    <x v="2"/>
    <x v="4"/>
    <x v="7"/>
    <x v="275"/>
    <x v="0"/>
    <x v="0"/>
    <s v="Tesseramento"/>
    <x v="0"/>
    <x v="0"/>
    <x v="0"/>
    <m/>
  </r>
  <r>
    <n v="67347"/>
    <x v="0"/>
    <x v="0"/>
    <x v="0"/>
    <x v="0"/>
    <x v="12"/>
    <x v="27"/>
    <x v="0"/>
    <x v="0"/>
    <s v="Tesseramento"/>
    <x v="1"/>
    <x v="0"/>
    <x v="0"/>
    <m/>
  </r>
  <r>
    <n v="232146"/>
    <x v="0"/>
    <x v="1"/>
    <x v="0"/>
    <x v="0"/>
    <x v="7"/>
    <x v="274"/>
    <x v="0"/>
    <x v="0"/>
    <s v="Tesseramento"/>
    <x v="0"/>
    <x v="1"/>
    <x v="0"/>
    <m/>
  </r>
  <r>
    <n v="163500"/>
    <x v="0"/>
    <x v="0"/>
    <x v="0"/>
    <x v="0"/>
    <x v="7"/>
    <x v="275"/>
    <x v="0"/>
    <x v="0"/>
    <s v="Tesseramento"/>
    <x v="0"/>
    <x v="1"/>
    <x v="0"/>
    <m/>
  </r>
  <r>
    <n v="53199"/>
    <x v="0"/>
    <x v="0"/>
    <x v="0"/>
    <x v="0"/>
    <x v="12"/>
    <x v="27"/>
    <x v="0"/>
    <x v="0"/>
    <s v="Tesseramento"/>
    <x v="1"/>
    <x v="4"/>
    <x v="0"/>
    <m/>
  </r>
  <r>
    <n v="33170"/>
    <x v="0"/>
    <x v="0"/>
    <x v="0"/>
    <x v="1"/>
    <x v="7"/>
    <x v="51"/>
    <x v="0"/>
    <x v="0"/>
    <s v="Tesseramento"/>
    <x v="1"/>
    <x v="3"/>
    <x v="0"/>
    <m/>
  </r>
  <r>
    <n v="216948"/>
    <x v="0"/>
    <x v="1"/>
    <x v="0"/>
    <x v="1"/>
    <x v="7"/>
    <x v="274"/>
    <x v="0"/>
    <x v="0"/>
    <s v="Tesseramento"/>
    <x v="0"/>
    <x v="0"/>
    <x v="0"/>
    <m/>
  </r>
  <r>
    <n v="57592"/>
    <x v="0"/>
    <x v="0"/>
    <x v="0"/>
    <x v="0"/>
    <x v="12"/>
    <x v="27"/>
    <x v="0"/>
    <x v="1"/>
    <s v="Tesseramento"/>
    <x v="1"/>
    <x v="4"/>
    <x v="0"/>
    <m/>
  </r>
  <r>
    <n v="216952"/>
    <x v="0"/>
    <x v="1"/>
    <x v="0"/>
    <x v="1"/>
    <x v="7"/>
    <x v="274"/>
    <x v="0"/>
    <x v="1"/>
    <s v="Tesseramento"/>
    <x v="0"/>
    <x v="0"/>
    <x v="0"/>
    <m/>
  </r>
  <r>
    <n v="111710"/>
    <x v="0"/>
    <x v="0"/>
    <x v="0"/>
    <x v="0"/>
    <x v="7"/>
    <x v="51"/>
    <x v="0"/>
    <x v="1"/>
    <s v="Tesseramento"/>
    <x v="1"/>
    <x v="0"/>
    <x v="0"/>
    <m/>
  </r>
  <r>
    <n v="28122"/>
    <x v="0"/>
    <x v="0"/>
    <x v="0"/>
    <x v="0"/>
    <x v="12"/>
    <x v="27"/>
    <x v="0"/>
    <x v="0"/>
    <s v="Tesseramento"/>
    <x v="1"/>
    <x v="3"/>
    <x v="0"/>
    <m/>
  </r>
  <r>
    <n v="8145"/>
    <x v="0"/>
    <x v="0"/>
    <x v="0"/>
    <x v="0"/>
    <x v="12"/>
    <x v="27"/>
    <x v="0"/>
    <x v="1"/>
    <s v="Tesseramento"/>
    <x v="1"/>
    <x v="3"/>
    <x v="0"/>
    <m/>
  </r>
  <r>
    <n v="236010"/>
    <x v="1"/>
    <x v="0"/>
    <x v="1"/>
    <x v="1"/>
    <x v="5"/>
    <x v="38"/>
    <x v="0"/>
    <x v="0"/>
    <s v="Tesseramento"/>
    <x v="1"/>
    <x v="5"/>
    <x v="0"/>
    <m/>
  </r>
  <r>
    <n v="236019"/>
    <x v="0"/>
    <x v="0"/>
    <x v="1"/>
    <x v="1"/>
    <x v="7"/>
    <x v="275"/>
    <x v="0"/>
    <x v="0"/>
    <s v="Tesseramento"/>
    <x v="0"/>
    <x v="0"/>
    <x v="0"/>
    <m/>
  </r>
  <r>
    <n v="43722"/>
    <x v="0"/>
    <x v="0"/>
    <x v="0"/>
    <x v="0"/>
    <x v="12"/>
    <x v="27"/>
    <x v="0"/>
    <x v="1"/>
    <s v="Tesseramento"/>
    <x v="1"/>
    <x v="4"/>
    <x v="0"/>
    <m/>
  </r>
  <r>
    <n v="43721"/>
    <x v="0"/>
    <x v="0"/>
    <x v="0"/>
    <x v="0"/>
    <x v="12"/>
    <x v="27"/>
    <x v="0"/>
    <x v="0"/>
    <s v="Tesseramento"/>
    <x v="1"/>
    <x v="4"/>
    <x v="0"/>
    <m/>
  </r>
  <r>
    <n v="28647"/>
    <x v="0"/>
    <x v="0"/>
    <x v="0"/>
    <x v="0"/>
    <x v="12"/>
    <x v="27"/>
    <x v="0"/>
    <x v="0"/>
    <s v="Tesseramento"/>
    <x v="1"/>
    <x v="1"/>
    <x v="0"/>
    <m/>
  </r>
  <r>
    <n v="79620"/>
    <x v="0"/>
    <x v="0"/>
    <x v="0"/>
    <x v="0"/>
    <x v="12"/>
    <x v="27"/>
    <x v="0"/>
    <x v="1"/>
    <s v="Tesseramento"/>
    <x v="1"/>
    <x v="0"/>
    <x v="0"/>
    <m/>
  </r>
  <r>
    <n v="204522"/>
    <x v="0"/>
    <x v="0"/>
    <x v="0"/>
    <x v="1"/>
    <x v="7"/>
    <x v="275"/>
    <x v="0"/>
    <x v="0"/>
    <s v="Tesseramento"/>
    <x v="0"/>
    <x v="3"/>
    <x v="0"/>
    <m/>
  </r>
  <r>
    <n v="54122"/>
    <x v="0"/>
    <x v="0"/>
    <x v="0"/>
    <x v="0"/>
    <x v="12"/>
    <x v="27"/>
    <x v="0"/>
    <x v="0"/>
    <s v="Tesseramento"/>
    <x v="1"/>
    <x v="4"/>
    <x v="0"/>
    <m/>
  </r>
  <r>
    <n v="127290"/>
    <x v="0"/>
    <x v="0"/>
    <x v="0"/>
    <x v="0"/>
    <x v="7"/>
    <x v="275"/>
    <x v="0"/>
    <x v="0"/>
    <s v="Tesseramento"/>
    <x v="0"/>
    <x v="1"/>
    <x v="0"/>
    <m/>
  </r>
  <r>
    <n v="103699"/>
    <x v="0"/>
    <x v="0"/>
    <x v="0"/>
    <x v="0"/>
    <x v="12"/>
    <x v="27"/>
    <x v="0"/>
    <x v="0"/>
    <s v="Tesseramento"/>
    <x v="1"/>
    <x v="0"/>
    <x v="0"/>
    <m/>
  </r>
  <r>
    <n v="62901"/>
    <x v="0"/>
    <x v="0"/>
    <x v="0"/>
    <x v="0"/>
    <x v="12"/>
    <x v="27"/>
    <x v="0"/>
    <x v="0"/>
    <s v="Tesseramento"/>
    <x v="1"/>
    <x v="0"/>
    <x v="0"/>
    <m/>
  </r>
  <r>
    <n v="29805"/>
    <x v="0"/>
    <x v="0"/>
    <x v="0"/>
    <x v="0"/>
    <x v="7"/>
    <x v="275"/>
    <x v="0"/>
    <x v="0"/>
    <s v="Tesseramento"/>
    <x v="0"/>
    <x v="0"/>
    <x v="0"/>
    <m/>
  </r>
  <r>
    <n v="42006"/>
    <x v="0"/>
    <x v="0"/>
    <x v="0"/>
    <x v="0"/>
    <x v="12"/>
    <x v="27"/>
    <x v="0"/>
    <x v="0"/>
    <s v="Tesseramento"/>
    <x v="1"/>
    <x v="0"/>
    <x v="0"/>
    <m/>
  </r>
  <r>
    <n v="133765"/>
    <x v="0"/>
    <x v="0"/>
    <x v="0"/>
    <x v="0"/>
    <x v="11"/>
    <x v="244"/>
    <x v="0"/>
    <x v="0"/>
    <s v="Tesseramento"/>
    <x v="0"/>
    <x v="3"/>
    <x v="0"/>
    <m/>
  </r>
  <r>
    <n v="19002"/>
    <x v="0"/>
    <x v="0"/>
    <x v="0"/>
    <x v="0"/>
    <x v="12"/>
    <x v="27"/>
    <x v="0"/>
    <x v="1"/>
    <s v="Tesseramento"/>
    <x v="1"/>
    <x v="3"/>
    <x v="0"/>
    <m/>
  </r>
  <r>
    <n v="229268"/>
    <x v="0"/>
    <x v="1"/>
    <x v="0"/>
    <x v="1"/>
    <x v="7"/>
    <x v="275"/>
    <x v="0"/>
    <x v="0"/>
    <s v="Tesseramento"/>
    <x v="0"/>
    <x v="0"/>
    <x v="0"/>
    <m/>
  </r>
  <r>
    <n v="114364"/>
    <x v="0"/>
    <x v="0"/>
    <x v="0"/>
    <x v="0"/>
    <x v="12"/>
    <x v="27"/>
    <x v="0"/>
    <x v="1"/>
    <s v="Tesseramento"/>
    <x v="1"/>
    <x v="1"/>
    <x v="0"/>
    <m/>
  </r>
  <r>
    <n v="137526"/>
    <x v="0"/>
    <x v="0"/>
    <x v="0"/>
    <x v="0"/>
    <x v="11"/>
    <x v="142"/>
    <x v="0"/>
    <x v="1"/>
    <s v="Tesseramento"/>
    <x v="1"/>
    <x v="0"/>
    <x v="0"/>
    <m/>
  </r>
  <r>
    <n v="30859"/>
    <x v="0"/>
    <x v="0"/>
    <x v="0"/>
    <x v="0"/>
    <x v="12"/>
    <x v="27"/>
    <x v="0"/>
    <x v="1"/>
    <s v="Tesseramento"/>
    <x v="1"/>
    <x v="0"/>
    <x v="0"/>
    <m/>
  </r>
  <r>
    <n v="116580"/>
    <x v="0"/>
    <x v="0"/>
    <x v="0"/>
    <x v="0"/>
    <x v="4"/>
    <x v="110"/>
    <x v="0"/>
    <x v="0"/>
    <s v="Tesseramento"/>
    <x v="1"/>
    <x v="4"/>
    <x v="0"/>
    <m/>
  </r>
  <r>
    <n v="76089"/>
    <x v="0"/>
    <x v="0"/>
    <x v="0"/>
    <x v="0"/>
    <x v="12"/>
    <x v="27"/>
    <x v="0"/>
    <x v="0"/>
    <s v="Tesseramento"/>
    <x v="1"/>
    <x v="3"/>
    <x v="0"/>
    <m/>
  </r>
  <r>
    <n v="105878"/>
    <x v="0"/>
    <x v="0"/>
    <x v="0"/>
    <x v="0"/>
    <x v="14"/>
    <x v="121"/>
    <x v="0"/>
    <x v="0"/>
    <s v="Tesseramento"/>
    <x v="1"/>
    <x v="0"/>
    <x v="0"/>
    <m/>
  </r>
  <r>
    <n v="67350"/>
    <x v="0"/>
    <x v="0"/>
    <x v="0"/>
    <x v="0"/>
    <x v="12"/>
    <x v="27"/>
    <x v="0"/>
    <x v="1"/>
    <s v="Tesseramento"/>
    <x v="1"/>
    <x v="0"/>
    <x v="0"/>
    <m/>
  </r>
  <r>
    <n v="184689"/>
    <x v="0"/>
    <x v="0"/>
    <x v="0"/>
    <x v="0"/>
    <x v="12"/>
    <x v="27"/>
    <x v="0"/>
    <x v="1"/>
    <s v="Tesseramento"/>
    <x v="1"/>
    <x v="0"/>
    <x v="0"/>
    <m/>
  </r>
  <r>
    <n v="43742"/>
    <x v="0"/>
    <x v="0"/>
    <x v="0"/>
    <x v="0"/>
    <x v="12"/>
    <x v="27"/>
    <x v="0"/>
    <x v="0"/>
    <s v="Tesseramento"/>
    <x v="1"/>
    <x v="3"/>
    <x v="0"/>
    <m/>
  </r>
  <r>
    <n v="76037"/>
    <x v="0"/>
    <x v="0"/>
    <x v="0"/>
    <x v="0"/>
    <x v="12"/>
    <x v="27"/>
    <x v="0"/>
    <x v="0"/>
    <s v="Tesseramento"/>
    <x v="1"/>
    <x v="0"/>
    <x v="0"/>
    <m/>
  </r>
  <r>
    <n v="153432"/>
    <x v="0"/>
    <x v="0"/>
    <x v="0"/>
    <x v="0"/>
    <x v="7"/>
    <x v="51"/>
    <x v="0"/>
    <x v="0"/>
    <s v="Tesseramento"/>
    <x v="1"/>
    <x v="0"/>
    <x v="0"/>
    <m/>
  </r>
  <r>
    <n v="198438"/>
    <x v="0"/>
    <x v="0"/>
    <x v="0"/>
    <x v="0"/>
    <x v="11"/>
    <x v="91"/>
    <x v="0"/>
    <x v="0"/>
    <s v="Tesseramento"/>
    <x v="1"/>
    <x v="4"/>
    <x v="0"/>
    <m/>
  </r>
  <r>
    <n v="170130"/>
    <x v="0"/>
    <x v="0"/>
    <x v="0"/>
    <x v="0"/>
    <x v="12"/>
    <x v="27"/>
    <x v="0"/>
    <x v="1"/>
    <s v="Tesseramento"/>
    <x v="1"/>
    <x v="3"/>
    <x v="0"/>
    <m/>
  </r>
  <r>
    <n v="32858"/>
    <x v="0"/>
    <x v="0"/>
    <x v="0"/>
    <x v="0"/>
    <x v="7"/>
    <x v="51"/>
    <x v="0"/>
    <x v="0"/>
    <s v="Tesseramento"/>
    <x v="1"/>
    <x v="4"/>
    <x v="0"/>
    <m/>
  </r>
  <r>
    <n v="80022"/>
    <x v="0"/>
    <x v="0"/>
    <x v="0"/>
    <x v="0"/>
    <x v="7"/>
    <x v="51"/>
    <x v="0"/>
    <x v="0"/>
    <s v="Tesseramento"/>
    <x v="1"/>
    <x v="4"/>
    <x v="0"/>
    <m/>
  </r>
  <r>
    <n v="8063"/>
    <x v="0"/>
    <x v="0"/>
    <x v="0"/>
    <x v="0"/>
    <x v="12"/>
    <x v="27"/>
    <x v="0"/>
    <x v="1"/>
    <s v="Tesseramento"/>
    <x v="1"/>
    <x v="3"/>
    <x v="0"/>
    <m/>
  </r>
  <r>
    <n v="51269"/>
    <x v="0"/>
    <x v="0"/>
    <x v="0"/>
    <x v="1"/>
    <x v="7"/>
    <x v="275"/>
    <x v="0"/>
    <x v="0"/>
    <s v="Tesseramento"/>
    <x v="0"/>
    <x v="4"/>
    <x v="0"/>
    <m/>
  </r>
  <r>
    <n v="8360"/>
    <x v="0"/>
    <x v="0"/>
    <x v="0"/>
    <x v="0"/>
    <x v="12"/>
    <x v="27"/>
    <x v="0"/>
    <x v="0"/>
    <s v="Tesseramento"/>
    <x v="1"/>
    <x v="4"/>
    <x v="0"/>
    <m/>
  </r>
  <r>
    <n v="8052"/>
    <x v="0"/>
    <x v="0"/>
    <x v="0"/>
    <x v="0"/>
    <x v="12"/>
    <x v="27"/>
    <x v="0"/>
    <x v="0"/>
    <s v="Tesseramento"/>
    <x v="1"/>
    <x v="4"/>
    <x v="0"/>
    <m/>
  </r>
  <r>
    <n v="229266"/>
    <x v="0"/>
    <x v="0"/>
    <x v="0"/>
    <x v="0"/>
    <x v="7"/>
    <x v="275"/>
    <x v="0"/>
    <x v="0"/>
    <s v="Tesseramento"/>
    <x v="0"/>
    <x v="1"/>
    <x v="0"/>
    <m/>
  </r>
  <r>
    <n v="67515"/>
    <x v="0"/>
    <x v="0"/>
    <x v="0"/>
    <x v="0"/>
    <x v="12"/>
    <x v="27"/>
    <x v="0"/>
    <x v="0"/>
    <s v="Tesseramento"/>
    <x v="1"/>
    <x v="3"/>
    <x v="0"/>
    <m/>
  </r>
  <r>
    <n v="141376"/>
    <x v="0"/>
    <x v="0"/>
    <x v="0"/>
    <x v="0"/>
    <x v="8"/>
    <x v="276"/>
    <x v="0"/>
    <x v="0"/>
    <s v="Tesseramento"/>
    <x v="1"/>
    <x v="4"/>
    <x v="0"/>
    <m/>
  </r>
  <r>
    <n v="126579"/>
    <x v="0"/>
    <x v="0"/>
    <x v="0"/>
    <x v="0"/>
    <x v="4"/>
    <x v="40"/>
    <x v="0"/>
    <x v="0"/>
    <s v="Tesseramento"/>
    <x v="1"/>
    <x v="0"/>
    <x v="0"/>
    <m/>
  </r>
  <r>
    <n v="22189"/>
    <x v="0"/>
    <x v="0"/>
    <x v="0"/>
    <x v="0"/>
    <x v="4"/>
    <x v="40"/>
    <x v="0"/>
    <x v="0"/>
    <s v="Tesseramento"/>
    <x v="1"/>
    <x v="0"/>
    <x v="0"/>
    <m/>
  </r>
  <r>
    <n v="236131"/>
    <x v="0"/>
    <x v="0"/>
    <x v="1"/>
    <x v="2"/>
    <x v="7"/>
    <x v="51"/>
    <x v="0"/>
    <x v="1"/>
    <s v="Tesseramento"/>
    <x v="1"/>
    <x v="4"/>
    <x v="0"/>
    <m/>
  </r>
  <r>
    <n v="218266"/>
    <x v="0"/>
    <x v="0"/>
    <x v="2"/>
    <x v="3"/>
    <x v="2"/>
    <x v="277"/>
    <x v="0"/>
    <x v="1"/>
    <s v="Tesseramento"/>
    <x v="0"/>
    <x v="0"/>
    <x v="0"/>
    <m/>
  </r>
  <r>
    <n v="72376"/>
    <x v="0"/>
    <x v="0"/>
    <x v="0"/>
    <x v="0"/>
    <x v="11"/>
    <x v="120"/>
    <x v="0"/>
    <x v="0"/>
    <s v="Tesseramento"/>
    <x v="1"/>
    <x v="3"/>
    <x v="0"/>
    <m/>
  </r>
  <r>
    <n v="164325"/>
    <x v="1"/>
    <x v="0"/>
    <x v="0"/>
    <x v="0"/>
    <x v="11"/>
    <x v="120"/>
    <x v="0"/>
    <x v="0"/>
    <s v="Tesseramento"/>
    <x v="1"/>
    <x v="2"/>
    <x v="0"/>
    <m/>
  </r>
  <r>
    <n v="139030"/>
    <x v="0"/>
    <x v="0"/>
    <x v="0"/>
    <x v="0"/>
    <x v="11"/>
    <x v="120"/>
    <x v="0"/>
    <x v="1"/>
    <s v="Tesseramento"/>
    <x v="1"/>
    <x v="3"/>
    <x v="0"/>
    <m/>
  </r>
  <r>
    <n v="193587"/>
    <x v="0"/>
    <x v="0"/>
    <x v="0"/>
    <x v="1"/>
    <x v="2"/>
    <x v="277"/>
    <x v="0"/>
    <x v="0"/>
    <s v="Tesseramento"/>
    <x v="0"/>
    <x v="0"/>
    <x v="0"/>
    <m/>
  </r>
  <r>
    <n v="193583"/>
    <x v="0"/>
    <x v="0"/>
    <x v="0"/>
    <x v="0"/>
    <x v="2"/>
    <x v="277"/>
    <x v="0"/>
    <x v="0"/>
    <s v="Tesseramento"/>
    <x v="0"/>
    <x v="3"/>
    <x v="0"/>
    <m/>
  </r>
  <r>
    <n v="80526"/>
    <x v="0"/>
    <x v="0"/>
    <x v="0"/>
    <x v="0"/>
    <x v="2"/>
    <x v="277"/>
    <x v="0"/>
    <x v="0"/>
    <s v="Tesseramento"/>
    <x v="0"/>
    <x v="4"/>
    <x v="0"/>
    <m/>
  </r>
  <r>
    <n v="91368"/>
    <x v="0"/>
    <x v="0"/>
    <x v="0"/>
    <x v="0"/>
    <x v="2"/>
    <x v="277"/>
    <x v="0"/>
    <x v="0"/>
    <s v="Tesseramento"/>
    <x v="0"/>
    <x v="0"/>
    <x v="0"/>
    <m/>
  </r>
  <r>
    <n v="7348"/>
    <x v="0"/>
    <x v="0"/>
    <x v="0"/>
    <x v="0"/>
    <x v="2"/>
    <x v="277"/>
    <x v="0"/>
    <x v="1"/>
    <s v="Tesseramento"/>
    <x v="0"/>
    <x v="0"/>
    <x v="0"/>
    <m/>
  </r>
  <r>
    <n v="137492"/>
    <x v="0"/>
    <x v="0"/>
    <x v="0"/>
    <x v="0"/>
    <x v="2"/>
    <x v="277"/>
    <x v="0"/>
    <x v="0"/>
    <s v="Tesseramento"/>
    <x v="0"/>
    <x v="0"/>
    <x v="0"/>
    <m/>
  </r>
  <r>
    <n v="236236"/>
    <x v="1"/>
    <x v="0"/>
    <x v="1"/>
    <x v="2"/>
    <x v="2"/>
    <x v="277"/>
    <x v="0"/>
    <x v="0"/>
    <s v="Tesseramento"/>
    <x v="0"/>
    <x v="5"/>
    <x v="0"/>
    <m/>
  </r>
  <r>
    <n v="236201"/>
    <x v="1"/>
    <x v="1"/>
    <x v="1"/>
    <x v="2"/>
    <x v="11"/>
    <x v="278"/>
    <x v="0"/>
    <x v="0"/>
    <s v="Tesseramento"/>
    <x v="1"/>
    <x v="6"/>
    <x v="0"/>
    <m/>
  </r>
  <r>
    <n v="236235"/>
    <x v="1"/>
    <x v="0"/>
    <x v="1"/>
    <x v="1"/>
    <x v="2"/>
    <x v="277"/>
    <x v="0"/>
    <x v="0"/>
    <s v="Tesseramento"/>
    <x v="0"/>
    <x v="5"/>
    <x v="0"/>
    <m/>
  </r>
  <r>
    <n v="170985"/>
    <x v="1"/>
    <x v="0"/>
    <x v="0"/>
    <x v="0"/>
    <x v="2"/>
    <x v="277"/>
    <x v="0"/>
    <x v="0"/>
    <s v="Tesseramento"/>
    <x v="0"/>
    <x v="5"/>
    <x v="0"/>
    <m/>
  </r>
  <r>
    <n v="15149"/>
    <x v="0"/>
    <x v="0"/>
    <x v="0"/>
    <x v="1"/>
    <x v="2"/>
    <x v="277"/>
    <x v="0"/>
    <x v="1"/>
    <s v="Tesseramento"/>
    <x v="0"/>
    <x v="0"/>
    <x v="0"/>
    <m/>
  </r>
  <r>
    <n v="106642"/>
    <x v="0"/>
    <x v="0"/>
    <x v="0"/>
    <x v="0"/>
    <x v="4"/>
    <x v="147"/>
    <x v="0"/>
    <x v="0"/>
    <s v="Tesseramento"/>
    <x v="1"/>
    <x v="0"/>
    <x v="0"/>
    <m/>
  </r>
  <r>
    <n v="147162"/>
    <x v="0"/>
    <x v="0"/>
    <x v="0"/>
    <x v="3"/>
    <x v="4"/>
    <x v="147"/>
    <x v="0"/>
    <x v="0"/>
    <s v="Tesseramento"/>
    <x v="1"/>
    <x v="4"/>
    <x v="0"/>
    <m/>
  </r>
  <r>
    <n v="138897"/>
    <x v="0"/>
    <x v="0"/>
    <x v="0"/>
    <x v="0"/>
    <x v="4"/>
    <x v="147"/>
    <x v="0"/>
    <x v="0"/>
    <s v="Tesseramento"/>
    <x v="1"/>
    <x v="0"/>
    <x v="0"/>
    <m/>
  </r>
  <r>
    <n v="102927"/>
    <x v="0"/>
    <x v="0"/>
    <x v="0"/>
    <x v="0"/>
    <x v="2"/>
    <x v="277"/>
    <x v="0"/>
    <x v="0"/>
    <s v="Tesseramento"/>
    <x v="0"/>
    <x v="0"/>
    <x v="0"/>
    <m/>
  </r>
  <r>
    <n v="158049"/>
    <x v="0"/>
    <x v="0"/>
    <x v="0"/>
    <x v="0"/>
    <x v="4"/>
    <x v="147"/>
    <x v="0"/>
    <x v="0"/>
    <s v="Tesseramento"/>
    <x v="1"/>
    <x v="4"/>
    <x v="0"/>
    <m/>
  </r>
  <r>
    <n v="68655"/>
    <x v="0"/>
    <x v="0"/>
    <x v="0"/>
    <x v="0"/>
    <x v="4"/>
    <x v="147"/>
    <x v="0"/>
    <x v="0"/>
    <s v="Tesseramento"/>
    <x v="1"/>
    <x v="4"/>
    <x v="0"/>
    <m/>
  </r>
  <r>
    <n v="236200"/>
    <x v="1"/>
    <x v="1"/>
    <x v="1"/>
    <x v="2"/>
    <x v="11"/>
    <x v="278"/>
    <x v="0"/>
    <x v="0"/>
    <s v="Tesseramento"/>
    <x v="1"/>
    <x v="7"/>
    <x v="0"/>
    <m/>
  </r>
  <r>
    <n v="94870"/>
    <x v="0"/>
    <x v="0"/>
    <x v="0"/>
    <x v="0"/>
    <x v="11"/>
    <x v="142"/>
    <x v="0"/>
    <x v="0"/>
    <s v="Tesseramento"/>
    <x v="1"/>
    <x v="3"/>
    <x v="0"/>
    <m/>
  </r>
  <r>
    <n v="23312"/>
    <x v="0"/>
    <x v="0"/>
    <x v="0"/>
    <x v="0"/>
    <x v="11"/>
    <x v="142"/>
    <x v="0"/>
    <x v="0"/>
    <s v="Tesseramento"/>
    <x v="1"/>
    <x v="4"/>
    <x v="0"/>
    <m/>
  </r>
  <r>
    <n v="49572"/>
    <x v="0"/>
    <x v="0"/>
    <x v="0"/>
    <x v="0"/>
    <x v="11"/>
    <x v="142"/>
    <x v="0"/>
    <x v="0"/>
    <s v="Tesseramento"/>
    <x v="1"/>
    <x v="4"/>
    <x v="0"/>
    <m/>
  </r>
  <r>
    <n v="201344"/>
    <x v="0"/>
    <x v="0"/>
    <x v="0"/>
    <x v="1"/>
    <x v="3"/>
    <x v="85"/>
    <x v="0"/>
    <x v="0"/>
    <s v="Tesseramento"/>
    <x v="1"/>
    <x v="0"/>
    <x v="0"/>
    <m/>
  </r>
  <r>
    <n v="94489"/>
    <x v="0"/>
    <x v="0"/>
    <x v="0"/>
    <x v="0"/>
    <x v="2"/>
    <x v="277"/>
    <x v="0"/>
    <x v="0"/>
    <s v="Tesseramento"/>
    <x v="0"/>
    <x v="3"/>
    <x v="0"/>
    <m/>
  </r>
  <r>
    <n v="232700"/>
    <x v="1"/>
    <x v="0"/>
    <x v="0"/>
    <x v="1"/>
    <x v="2"/>
    <x v="277"/>
    <x v="0"/>
    <x v="1"/>
    <s v="Tesseramento"/>
    <x v="0"/>
    <x v="2"/>
    <x v="0"/>
    <m/>
  </r>
  <r>
    <n v="236199"/>
    <x v="1"/>
    <x v="1"/>
    <x v="1"/>
    <x v="2"/>
    <x v="11"/>
    <x v="278"/>
    <x v="0"/>
    <x v="1"/>
    <s v="Tesseramento"/>
    <x v="1"/>
    <x v="7"/>
    <x v="0"/>
    <m/>
  </r>
  <r>
    <n v="236210"/>
    <x v="0"/>
    <x v="0"/>
    <x v="1"/>
    <x v="1"/>
    <x v="10"/>
    <x v="220"/>
    <x v="0"/>
    <x v="0"/>
    <s v="Tesseramento"/>
    <x v="0"/>
    <x v="0"/>
    <x v="0"/>
    <m/>
  </r>
  <r>
    <n v="198664"/>
    <x v="0"/>
    <x v="0"/>
    <x v="0"/>
    <x v="0"/>
    <x v="11"/>
    <x v="279"/>
    <x v="0"/>
    <x v="0"/>
    <s v="Tesseramento"/>
    <x v="0"/>
    <x v="0"/>
    <x v="0"/>
    <m/>
  </r>
  <r>
    <n v="236198"/>
    <x v="1"/>
    <x v="1"/>
    <x v="1"/>
    <x v="2"/>
    <x v="11"/>
    <x v="278"/>
    <x v="0"/>
    <x v="1"/>
    <s v="Tesseramento"/>
    <x v="1"/>
    <x v="7"/>
    <x v="0"/>
    <m/>
  </r>
  <r>
    <n v="18590"/>
    <x v="0"/>
    <x v="0"/>
    <x v="0"/>
    <x v="1"/>
    <x v="11"/>
    <x v="279"/>
    <x v="0"/>
    <x v="0"/>
    <s v="Tesseramento"/>
    <x v="0"/>
    <x v="3"/>
    <x v="0"/>
    <m/>
  </r>
  <r>
    <n v="67231"/>
    <x v="0"/>
    <x v="0"/>
    <x v="0"/>
    <x v="0"/>
    <x v="11"/>
    <x v="279"/>
    <x v="0"/>
    <x v="1"/>
    <s v="Tesseramento"/>
    <x v="0"/>
    <x v="0"/>
    <x v="0"/>
    <m/>
  </r>
  <r>
    <n v="87647"/>
    <x v="0"/>
    <x v="0"/>
    <x v="0"/>
    <x v="1"/>
    <x v="11"/>
    <x v="279"/>
    <x v="0"/>
    <x v="0"/>
    <s v="Tesseramento"/>
    <x v="0"/>
    <x v="4"/>
    <x v="0"/>
    <m/>
  </r>
  <r>
    <n v="236211"/>
    <x v="0"/>
    <x v="0"/>
    <x v="1"/>
    <x v="1"/>
    <x v="10"/>
    <x v="220"/>
    <x v="0"/>
    <x v="0"/>
    <s v="Tesseramento"/>
    <x v="0"/>
    <x v="0"/>
    <x v="0"/>
    <m/>
  </r>
  <r>
    <n v="236197"/>
    <x v="1"/>
    <x v="1"/>
    <x v="1"/>
    <x v="2"/>
    <x v="11"/>
    <x v="278"/>
    <x v="0"/>
    <x v="1"/>
    <s v="Tesseramento"/>
    <x v="1"/>
    <x v="5"/>
    <x v="0"/>
    <m/>
  </r>
  <r>
    <n v="33543"/>
    <x v="0"/>
    <x v="0"/>
    <x v="0"/>
    <x v="0"/>
    <x v="11"/>
    <x v="279"/>
    <x v="0"/>
    <x v="0"/>
    <s v="Tesseramento"/>
    <x v="0"/>
    <x v="4"/>
    <x v="0"/>
    <m/>
  </r>
  <r>
    <n v="187043"/>
    <x v="0"/>
    <x v="0"/>
    <x v="0"/>
    <x v="3"/>
    <x v="11"/>
    <x v="279"/>
    <x v="0"/>
    <x v="1"/>
    <s v="Tesseramento"/>
    <x v="0"/>
    <x v="0"/>
    <x v="0"/>
    <m/>
  </r>
  <r>
    <n v="128990"/>
    <x v="0"/>
    <x v="0"/>
    <x v="0"/>
    <x v="0"/>
    <x v="11"/>
    <x v="279"/>
    <x v="0"/>
    <x v="0"/>
    <s v="Tesseramento"/>
    <x v="0"/>
    <x v="3"/>
    <x v="0"/>
    <m/>
  </r>
  <r>
    <n v="236196"/>
    <x v="1"/>
    <x v="1"/>
    <x v="1"/>
    <x v="2"/>
    <x v="11"/>
    <x v="278"/>
    <x v="0"/>
    <x v="1"/>
    <s v="Tesseramento"/>
    <x v="1"/>
    <x v="5"/>
    <x v="0"/>
    <m/>
  </r>
  <r>
    <n v="99271"/>
    <x v="0"/>
    <x v="0"/>
    <x v="0"/>
    <x v="0"/>
    <x v="11"/>
    <x v="279"/>
    <x v="0"/>
    <x v="1"/>
    <s v="Tesseramento"/>
    <x v="0"/>
    <x v="0"/>
    <x v="0"/>
    <m/>
  </r>
  <r>
    <n v="199291"/>
    <x v="0"/>
    <x v="0"/>
    <x v="0"/>
    <x v="3"/>
    <x v="11"/>
    <x v="279"/>
    <x v="0"/>
    <x v="0"/>
    <s v="Tesseramento"/>
    <x v="0"/>
    <x v="0"/>
    <x v="0"/>
    <m/>
  </r>
  <r>
    <n v="96871"/>
    <x v="0"/>
    <x v="0"/>
    <x v="0"/>
    <x v="0"/>
    <x v="11"/>
    <x v="279"/>
    <x v="0"/>
    <x v="1"/>
    <s v="Tesseramento"/>
    <x v="0"/>
    <x v="3"/>
    <x v="0"/>
    <m/>
  </r>
  <r>
    <n v="133567"/>
    <x v="0"/>
    <x v="0"/>
    <x v="0"/>
    <x v="0"/>
    <x v="11"/>
    <x v="280"/>
    <x v="0"/>
    <x v="0"/>
    <s v="Tesseramento"/>
    <x v="0"/>
    <x v="3"/>
    <x v="0"/>
    <m/>
  </r>
  <r>
    <n v="212375"/>
    <x v="1"/>
    <x v="1"/>
    <x v="0"/>
    <x v="0"/>
    <x v="7"/>
    <x v="44"/>
    <x v="0"/>
    <x v="0"/>
    <s v="Tesseramento"/>
    <x v="1"/>
    <x v="5"/>
    <x v="0"/>
    <m/>
  </r>
  <r>
    <n v="236195"/>
    <x v="1"/>
    <x v="1"/>
    <x v="1"/>
    <x v="2"/>
    <x v="11"/>
    <x v="278"/>
    <x v="0"/>
    <x v="0"/>
    <s v="Tesseramento"/>
    <x v="1"/>
    <x v="5"/>
    <x v="0"/>
    <m/>
  </r>
  <r>
    <n v="232537"/>
    <x v="1"/>
    <x v="0"/>
    <x v="0"/>
    <x v="1"/>
    <x v="4"/>
    <x v="219"/>
    <x v="0"/>
    <x v="0"/>
    <s v="Tesseramento"/>
    <x v="0"/>
    <x v="5"/>
    <x v="0"/>
    <m/>
  </r>
  <r>
    <n v="176747"/>
    <x v="0"/>
    <x v="1"/>
    <x v="0"/>
    <x v="0"/>
    <x v="4"/>
    <x v="219"/>
    <x v="0"/>
    <x v="0"/>
    <s v="Tesseramento"/>
    <x v="0"/>
    <x v="0"/>
    <x v="0"/>
    <m/>
  </r>
  <r>
    <n v="209690"/>
    <x v="0"/>
    <x v="1"/>
    <x v="0"/>
    <x v="0"/>
    <x v="4"/>
    <x v="219"/>
    <x v="0"/>
    <x v="0"/>
    <s v="Tesseramento"/>
    <x v="0"/>
    <x v="3"/>
    <x v="0"/>
    <m/>
  </r>
  <r>
    <n v="203897"/>
    <x v="0"/>
    <x v="0"/>
    <x v="0"/>
    <x v="0"/>
    <x v="4"/>
    <x v="219"/>
    <x v="0"/>
    <x v="0"/>
    <s v="Tesseramento"/>
    <x v="0"/>
    <x v="0"/>
    <x v="0"/>
    <m/>
  </r>
  <r>
    <n v="180598"/>
    <x v="0"/>
    <x v="0"/>
    <x v="0"/>
    <x v="0"/>
    <x v="4"/>
    <x v="219"/>
    <x v="0"/>
    <x v="0"/>
    <s v="Tesseramento"/>
    <x v="0"/>
    <x v="1"/>
    <x v="0"/>
    <m/>
  </r>
  <r>
    <n v="108571"/>
    <x v="0"/>
    <x v="0"/>
    <x v="0"/>
    <x v="0"/>
    <x v="4"/>
    <x v="219"/>
    <x v="0"/>
    <x v="0"/>
    <s v="Tesseramento"/>
    <x v="0"/>
    <x v="1"/>
    <x v="0"/>
    <m/>
  </r>
  <r>
    <n v="236237"/>
    <x v="1"/>
    <x v="0"/>
    <x v="1"/>
    <x v="2"/>
    <x v="4"/>
    <x v="219"/>
    <x v="0"/>
    <x v="0"/>
    <s v="Tesseramento"/>
    <x v="0"/>
    <x v="5"/>
    <x v="0"/>
    <m/>
  </r>
  <r>
    <n v="101244"/>
    <x v="0"/>
    <x v="0"/>
    <x v="0"/>
    <x v="1"/>
    <x v="4"/>
    <x v="219"/>
    <x v="0"/>
    <x v="0"/>
    <s v="Tesseramento"/>
    <x v="0"/>
    <x v="0"/>
    <x v="0"/>
    <m/>
  </r>
  <r>
    <n v="219723"/>
    <x v="0"/>
    <x v="0"/>
    <x v="0"/>
    <x v="1"/>
    <x v="7"/>
    <x v="74"/>
    <x v="0"/>
    <x v="0"/>
    <s v="Tesseramento"/>
    <x v="1"/>
    <x v="1"/>
    <x v="0"/>
    <m/>
  </r>
  <r>
    <n v="212887"/>
    <x v="0"/>
    <x v="0"/>
    <x v="0"/>
    <x v="0"/>
    <x v="7"/>
    <x v="74"/>
    <x v="0"/>
    <x v="0"/>
    <s v="Tesseramento"/>
    <x v="1"/>
    <x v="0"/>
    <x v="0"/>
    <m/>
  </r>
  <r>
    <n v="145102"/>
    <x v="0"/>
    <x v="0"/>
    <x v="0"/>
    <x v="0"/>
    <x v="7"/>
    <x v="74"/>
    <x v="0"/>
    <x v="0"/>
    <s v="Tesseramento"/>
    <x v="1"/>
    <x v="0"/>
    <x v="0"/>
    <m/>
  </r>
  <r>
    <n v="192253"/>
    <x v="0"/>
    <x v="0"/>
    <x v="0"/>
    <x v="0"/>
    <x v="7"/>
    <x v="74"/>
    <x v="0"/>
    <x v="0"/>
    <s v="Tesseramento"/>
    <x v="1"/>
    <x v="1"/>
    <x v="0"/>
    <m/>
  </r>
  <r>
    <n v="117751"/>
    <x v="0"/>
    <x v="0"/>
    <x v="0"/>
    <x v="0"/>
    <x v="7"/>
    <x v="74"/>
    <x v="0"/>
    <x v="0"/>
    <s v="Tesseramento"/>
    <x v="1"/>
    <x v="0"/>
    <x v="0"/>
    <m/>
  </r>
  <r>
    <n v="132249"/>
    <x v="0"/>
    <x v="0"/>
    <x v="0"/>
    <x v="1"/>
    <x v="7"/>
    <x v="231"/>
    <x v="0"/>
    <x v="1"/>
    <s v="Tesseramento"/>
    <x v="1"/>
    <x v="0"/>
    <x v="0"/>
    <m/>
  </r>
  <r>
    <n v="54859"/>
    <x v="0"/>
    <x v="0"/>
    <x v="0"/>
    <x v="0"/>
    <x v="7"/>
    <x v="231"/>
    <x v="0"/>
    <x v="0"/>
    <s v="Tesseramento"/>
    <x v="1"/>
    <x v="0"/>
    <x v="0"/>
    <m/>
  </r>
  <r>
    <n v="160956"/>
    <x v="1"/>
    <x v="0"/>
    <x v="0"/>
    <x v="0"/>
    <x v="7"/>
    <x v="231"/>
    <x v="0"/>
    <x v="0"/>
    <s v="Tesseramento"/>
    <x v="1"/>
    <x v="6"/>
    <x v="0"/>
    <s v="B"/>
  </r>
  <r>
    <n v="147307"/>
    <x v="0"/>
    <x v="0"/>
    <x v="0"/>
    <x v="0"/>
    <x v="7"/>
    <x v="74"/>
    <x v="0"/>
    <x v="0"/>
    <s v="Tesseramento"/>
    <x v="1"/>
    <x v="0"/>
    <x v="0"/>
    <m/>
  </r>
  <r>
    <n v="30948"/>
    <x v="0"/>
    <x v="0"/>
    <x v="0"/>
    <x v="0"/>
    <x v="7"/>
    <x v="231"/>
    <x v="0"/>
    <x v="0"/>
    <s v="Tesseramento"/>
    <x v="1"/>
    <x v="0"/>
    <x v="0"/>
    <m/>
  </r>
  <r>
    <n v="196967"/>
    <x v="0"/>
    <x v="0"/>
    <x v="0"/>
    <x v="3"/>
    <x v="10"/>
    <x v="281"/>
    <x v="0"/>
    <x v="0"/>
    <s v="Tesseramento"/>
    <x v="0"/>
    <x v="4"/>
    <x v="0"/>
    <m/>
  </r>
  <r>
    <n v="196966"/>
    <x v="0"/>
    <x v="0"/>
    <x v="0"/>
    <x v="3"/>
    <x v="10"/>
    <x v="281"/>
    <x v="0"/>
    <x v="1"/>
    <s v="Tesseramento"/>
    <x v="0"/>
    <x v="4"/>
    <x v="0"/>
    <m/>
  </r>
  <r>
    <n v="186867"/>
    <x v="1"/>
    <x v="0"/>
    <x v="0"/>
    <x v="1"/>
    <x v="7"/>
    <x v="231"/>
    <x v="0"/>
    <x v="0"/>
    <s v="Tesseramento"/>
    <x v="1"/>
    <x v="7"/>
    <x v="0"/>
    <m/>
  </r>
  <r>
    <n v="79168"/>
    <x v="0"/>
    <x v="0"/>
    <x v="0"/>
    <x v="0"/>
    <x v="7"/>
    <x v="231"/>
    <x v="0"/>
    <x v="0"/>
    <s v="Tesseramento"/>
    <x v="1"/>
    <x v="0"/>
    <x v="0"/>
    <m/>
  </r>
  <r>
    <n v="132252"/>
    <x v="1"/>
    <x v="0"/>
    <x v="0"/>
    <x v="0"/>
    <x v="7"/>
    <x v="231"/>
    <x v="0"/>
    <x v="0"/>
    <s v="Tesseramento"/>
    <x v="1"/>
    <x v="2"/>
    <x v="0"/>
    <m/>
  </r>
  <r>
    <n v="68664"/>
    <x v="0"/>
    <x v="0"/>
    <x v="0"/>
    <x v="0"/>
    <x v="7"/>
    <x v="231"/>
    <x v="0"/>
    <x v="0"/>
    <s v="Tesseramento"/>
    <x v="1"/>
    <x v="3"/>
    <x v="0"/>
    <m/>
  </r>
  <r>
    <n v="230037"/>
    <x v="1"/>
    <x v="0"/>
    <x v="0"/>
    <x v="2"/>
    <x v="10"/>
    <x v="281"/>
    <x v="0"/>
    <x v="0"/>
    <s v="Tesseramento"/>
    <x v="0"/>
    <x v="5"/>
    <x v="0"/>
    <m/>
  </r>
  <r>
    <n v="84013"/>
    <x v="0"/>
    <x v="0"/>
    <x v="0"/>
    <x v="0"/>
    <x v="10"/>
    <x v="281"/>
    <x v="0"/>
    <x v="0"/>
    <s v="Tesseramento"/>
    <x v="0"/>
    <x v="0"/>
    <x v="0"/>
    <m/>
  </r>
  <r>
    <n v="198737"/>
    <x v="1"/>
    <x v="0"/>
    <x v="0"/>
    <x v="0"/>
    <x v="7"/>
    <x v="231"/>
    <x v="0"/>
    <x v="0"/>
    <s v="Tesseramento"/>
    <x v="1"/>
    <x v="5"/>
    <x v="0"/>
    <s v="B"/>
  </r>
  <r>
    <n v="59450"/>
    <x v="0"/>
    <x v="0"/>
    <x v="0"/>
    <x v="0"/>
    <x v="7"/>
    <x v="231"/>
    <x v="0"/>
    <x v="0"/>
    <s v="Tesseramento"/>
    <x v="1"/>
    <x v="4"/>
    <x v="0"/>
    <m/>
  </r>
  <r>
    <n v="223240"/>
    <x v="0"/>
    <x v="0"/>
    <x v="0"/>
    <x v="1"/>
    <x v="8"/>
    <x v="113"/>
    <x v="0"/>
    <x v="1"/>
    <s v="Tesseramento"/>
    <x v="0"/>
    <x v="0"/>
    <x v="0"/>
    <m/>
  </r>
  <r>
    <n v="101670"/>
    <x v="0"/>
    <x v="0"/>
    <x v="0"/>
    <x v="0"/>
    <x v="8"/>
    <x v="113"/>
    <x v="0"/>
    <x v="0"/>
    <s v="Tesseramento"/>
    <x v="0"/>
    <x v="0"/>
    <x v="0"/>
    <m/>
  </r>
  <r>
    <n v="231859"/>
    <x v="0"/>
    <x v="0"/>
    <x v="0"/>
    <x v="1"/>
    <x v="10"/>
    <x v="281"/>
    <x v="0"/>
    <x v="0"/>
    <s v="Tesseramento"/>
    <x v="0"/>
    <x v="0"/>
    <x v="0"/>
    <m/>
  </r>
  <r>
    <n v="52122"/>
    <x v="0"/>
    <x v="0"/>
    <x v="0"/>
    <x v="0"/>
    <x v="10"/>
    <x v="281"/>
    <x v="0"/>
    <x v="0"/>
    <s v="Tesseramento"/>
    <x v="0"/>
    <x v="0"/>
    <x v="0"/>
    <m/>
  </r>
  <r>
    <n v="110813"/>
    <x v="0"/>
    <x v="0"/>
    <x v="0"/>
    <x v="0"/>
    <x v="10"/>
    <x v="281"/>
    <x v="0"/>
    <x v="0"/>
    <s v="Tesseramento"/>
    <x v="0"/>
    <x v="4"/>
    <x v="0"/>
    <m/>
  </r>
  <r>
    <n v="120854"/>
    <x v="0"/>
    <x v="0"/>
    <x v="0"/>
    <x v="0"/>
    <x v="10"/>
    <x v="281"/>
    <x v="0"/>
    <x v="0"/>
    <s v="Tesseramento"/>
    <x v="0"/>
    <x v="4"/>
    <x v="0"/>
    <m/>
  </r>
  <r>
    <n v="169258"/>
    <x v="0"/>
    <x v="0"/>
    <x v="0"/>
    <x v="0"/>
    <x v="10"/>
    <x v="281"/>
    <x v="0"/>
    <x v="0"/>
    <s v="Tesseramento"/>
    <x v="0"/>
    <x v="4"/>
    <x v="0"/>
    <m/>
  </r>
  <r>
    <n v="130833"/>
    <x v="0"/>
    <x v="0"/>
    <x v="0"/>
    <x v="0"/>
    <x v="10"/>
    <x v="281"/>
    <x v="0"/>
    <x v="0"/>
    <s v="Tesseramento"/>
    <x v="0"/>
    <x v="0"/>
    <x v="0"/>
    <m/>
  </r>
  <r>
    <n v="196384"/>
    <x v="1"/>
    <x v="0"/>
    <x v="0"/>
    <x v="3"/>
    <x v="10"/>
    <x v="281"/>
    <x v="0"/>
    <x v="1"/>
    <s v="Tesseramento"/>
    <x v="0"/>
    <x v="5"/>
    <x v="0"/>
    <m/>
  </r>
  <r>
    <n v="196385"/>
    <x v="1"/>
    <x v="0"/>
    <x v="0"/>
    <x v="3"/>
    <x v="10"/>
    <x v="281"/>
    <x v="0"/>
    <x v="0"/>
    <s v="Tesseramento"/>
    <x v="0"/>
    <x v="5"/>
    <x v="0"/>
    <m/>
  </r>
  <r>
    <n v="104782"/>
    <x v="0"/>
    <x v="0"/>
    <x v="0"/>
    <x v="0"/>
    <x v="10"/>
    <x v="281"/>
    <x v="0"/>
    <x v="1"/>
    <s v="Tesseramento"/>
    <x v="0"/>
    <x v="0"/>
    <x v="0"/>
    <m/>
  </r>
  <r>
    <n v="132168"/>
    <x v="0"/>
    <x v="0"/>
    <x v="0"/>
    <x v="0"/>
    <x v="10"/>
    <x v="281"/>
    <x v="0"/>
    <x v="0"/>
    <s v="Tesseramento"/>
    <x v="0"/>
    <x v="0"/>
    <x v="0"/>
    <m/>
  </r>
  <r>
    <n v="34101"/>
    <x v="0"/>
    <x v="2"/>
    <x v="0"/>
    <x v="6"/>
    <x v="7"/>
    <x v="44"/>
    <x v="1"/>
    <x v="0"/>
    <s v="Tesseramento"/>
    <x v="1"/>
    <x v="8"/>
    <x v="0"/>
    <m/>
  </r>
  <r>
    <n v="213200"/>
    <x v="0"/>
    <x v="0"/>
    <x v="0"/>
    <x v="1"/>
    <x v="10"/>
    <x v="281"/>
    <x v="0"/>
    <x v="1"/>
    <s v="Tesseramento"/>
    <x v="0"/>
    <x v="0"/>
    <x v="0"/>
    <m/>
  </r>
  <r>
    <n v="35001"/>
    <x v="0"/>
    <x v="0"/>
    <x v="0"/>
    <x v="0"/>
    <x v="2"/>
    <x v="230"/>
    <x v="0"/>
    <x v="0"/>
    <s v="Tesseramento"/>
    <x v="1"/>
    <x v="4"/>
    <x v="0"/>
    <m/>
  </r>
  <r>
    <n v="101132"/>
    <x v="0"/>
    <x v="0"/>
    <x v="0"/>
    <x v="0"/>
    <x v="2"/>
    <x v="230"/>
    <x v="0"/>
    <x v="0"/>
    <s v="Tesseramento"/>
    <x v="1"/>
    <x v="0"/>
    <x v="0"/>
    <m/>
  </r>
  <r>
    <n v="141512"/>
    <x v="0"/>
    <x v="0"/>
    <x v="0"/>
    <x v="0"/>
    <x v="2"/>
    <x v="230"/>
    <x v="0"/>
    <x v="0"/>
    <s v="Tesseramento"/>
    <x v="1"/>
    <x v="3"/>
    <x v="0"/>
    <m/>
  </r>
  <r>
    <n v="91513"/>
    <x v="0"/>
    <x v="0"/>
    <x v="0"/>
    <x v="0"/>
    <x v="2"/>
    <x v="230"/>
    <x v="0"/>
    <x v="0"/>
    <s v="Tesseramento"/>
    <x v="1"/>
    <x v="4"/>
    <x v="0"/>
    <m/>
  </r>
  <r>
    <n v="141513"/>
    <x v="0"/>
    <x v="0"/>
    <x v="0"/>
    <x v="0"/>
    <x v="2"/>
    <x v="230"/>
    <x v="0"/>
    <x v="1"/>
    <s v="Tesseramento"/>
    <x v="1"/>
    <x v="0"/>
    <x v="0"/>
    <m/>
  </r>
  <r>
    <n v="78363"/>
    <x v="0"/>
    <x v="0"/>
    <x v="0"/>
    <x v="0"/>
    <x v="7"/>
    <x v="123"/>
    <x v="0"/>
    <x v="0"/>
    <s v="Tesseramento"/>
    <x v="1"/>
    <x v="0"/>
    <x v="0"/>
    <m/>
  </r>
  <r>
    <n v="63842"/>
    <x v="0"/>
    <x v="0"/>
    <x v="0"/>
    <x v="0"/>
    <x v="7"/>
    <x v="123"/>
    <x v="0"/>
    <x v="0"/>
    <s v="Tesseramento"/>
    <x v="1"/>
    <x v="0"/>
    <x v="0"/>
    <m/>
  </r>
  <r>
    <n v="91665"/>
    <x v="0"/>
    <x v="0"/>
    <x v="0"/>
    <x v="0"/>
    <x v="7"/>
    <x v="123"/>
    <x v="0"/>
    <x v="0"/>
    <s v="Tesseramento"/>
    <x v="1"/>
    <x v="0"/>
    <x v="0"/>
    <m/>
  </r>
  <r>
    <n v="211395"/>
    <x v="0"/>
    <x v="1"/>
    <x v="0"/>
    <x v="0"/>
    <x v="14"/>
    <x v="257"/>
    <x v="0"/>
    <x v="0"/>
    <s v="Tesseramento"/>
    <x v="0"/>
    <x v="3"/>
    <x v="0"/>
    <m/>
  </r>
  <r>
    <n v="236184"/>
    <x v="0"/>
    <x v="1"/>
    <x v="1"/>
    <x v="0"/>
    <x v="14"/>
    <x v="257"/>
    <x v="0"/>
    <x v="0"/>
    <s v="Tesseramento"/>
    <x v="0"/>
    <x v="0"/>
    <x v="0"/>
    <m/>
  </r>
  <r>
    <n v="81852"/>
    <x v="0"/>
    <x v="0"/>
    <x v="0"/>
    <x v="0"/>
    <x v="7"/>
    <x v="123"/>
    <x v="0"/>
    <x v="0"/>
    <s v="Tesseramento"/>
    <x v="1"/>
    <x v="0"/>
    <x v="0"/>
    <m/>
  </r>
  <r>
    <n v="236045"/>
    <x v="0"/>
    <x v="1"/>
    <x v="1"/>
    <x v="2"/>
    <x v="8"/>
    <x v="268"/>
    <x v="0"/>
    <x v="0"/>
    <s v="Tesseramento"/>
    <x v="1"/>
    <x v="4"/>
    <x v="0"/>
    <m/>
  </r>
  <r>
    <n v="171914"/>
    <x v="0"/>
    <x v="0"/>
    <x v="0"/>
    <x v="1"/>
    <x v="7"/>
    <x v="282"/>
    <x v="0"/>
    <x v="1"/>
    <s v="Tesseramento"/>
    <x v="0"/>
    <x v="3"/>
    <x v="0"/>
    <m/>
  </r>
  <r>
    <n v="171917"/>
    <x v="0"/>
    <x v="0"/>
    <x v="0"/>
    <x v="0"/>
    <x v="7"/>
    <x v="282"/>
    <x v="0"/>
    <x v="0"/>
    <s v="Tesseramento"/>
    <x v="0"/>
    <x v="1"/>
    <x v="0"/>
    <m/>
  </r>
  <r>
    <n v="208434"/>
    <x v="0"/>
    <x v="1"/>
    <x v="0"/>
    <x v="1"/>
    <x v="7"/>
    <x v="282"/>
    <x v="0"/>
    <x v="0"/>
    <s v="Tesseramento"/>
    <x v="0"/>
    <x v="0"/>
    <x v="0"/>
    <m/>
  </r>
  <r>
    <n v="166838"/>
    <x v="0"/>
    <x v="0"/>
    <x v="0"/>
    <x v="1"/>
    <x v="4"/>
    <x v="283"/>
    <x v="0"/>
    <x v="0"/>
    <s v="Tesseramento"/>
    <x v="1"/>
    <x v="0"/>
    <x v="0"/>
    <m/>
  </r>
  <r>
    <n v="199477"/>
    <x v="0"/>
    <x v="0"/>
    <x v="0"/>
    <x v="0"/>
    <x v="4"/>
    <x v="283"/>
    <x v="0"/>
    <x v="0"/>
    <s v="Tesseramento"/>
    <x v="1"/>
    <x v="0"/>
    <x v="0"/>
    <m/>
  </r>
  <r>
    <n v="167815"/>
    <x v="0"/>
    <x v="0"/>
    <x v="0"/>
    <x v="0"/>
    <x v="4"/>
    <x v="283"/>
    <x v="0"/>
    <x v="0"/>
    <s v="Tesseramento"/>
    <x v="1"/>
    <x v="0"/>
    <x v="0"/>
    <m/>
  </r>
  <r>
    <n v="58522"/>
    <x v="0"/>
    <x v="0"/>
    <x v="0"/>
    <x v="0"/>
    <x v="4"/>
    <x v="283"/>
    <x v="0"/>
    <x v="0"/>
    <s v="Tesseramento"/>
    <x v="1"/>
    <x v="4"/>
    <x v="0"/>
    <m/>
  </r>
  <r>
    <n v="125381"/>
    <x v="0"/>
    <x v="0"/>
    <x v="0"/>
    <x v="0"/>
    <x v="4"/>
    <x v="283"/>
    <x v="0"/>
    <x v="0"/>
    <s v="Tesseramento"/>
    <x v="1"/>
    <x v="4"/>
    <x v="0"/>
    <m/>
  </r>
  <r>
    <n v="87756"/>
    <x v="0"/>
    <x v="0"/>
    <x v="0"/>
    <x v="0"/>
    <x v="4"/>
    <x v="283"/>
    <x v="0"/>
    <x v="0"/>
    <s v="Tesseramento"/>
    <x v="1"/>
    <x v="0"/>
    <x v="0"/>
    <m/>
  </r>
  <r>
    <n v="31903"/>
    <x v="0"/>
    <x v="0"/>
    <x v="0"/>
    <x v="0"/>
    <x v="4"/>
    <x v="283"/>
    <x v="0"/>
    <x v="0"/>
    <s v="Tesseramento"/>
    <x v="1"/>
    <x v="0"/>
    <x v="0"/>
    <m/>
  </r>
  <r>
    <n v="82452"/>
    <x v="0"/>
    <x v="0"/>
    <x v="0"/>
    <x v="0"/>
    <x v="4"/>
    <x v="283"/>
    <x v="0"/>
    <x v="0"/>
    <s v="Tesseramento"/>
    <x v="1"/>
    <x v="4"/>
    <x v="0"/>
    <m/>
  </r>
  <r>
    <n v="102639"/>
    <x v="0"/>
    <x v="0"/>
    <x v="0"/>
    <x v="0"/>
    <x v="4"/>
    <x v="283"/>
    <x v="0"/>
    <x v="1"/>
    <s v="Tesseramento"/>
    <x v="1"/>
    <x v="4"/>
    <x v="0"/>
    <m/>
  </r>
  <r>
    <n v="104875"/>
    <x v="0"/>
    <x v="0"/>
    <x v="0"/>
    <x v="0"/>
    <x v="4"/>
    <x v="283"/>
    <x v="0"/>
    <x v="0"/>
    <s v="Tesseramento"/>
    <x v="1"/>
    <x v="0"/>
    <x v="0"/>
    <m/>
  </r>
  <r>
    <n v="145761"/>
    <x v="1"/>
    <x v="0"/>
    <x v="0"/>
    <x v="0"/>
    <x v="4"/>
    <x v="283"/>
    <x v="0"/>
    <x v="0"/>
    <s v="Tesseramento"/>
    <x v="1"/>
    <x v="2"/>
    <x v="0"/>
    <m/>
  </r>
  <r>
    <n v="99075"/>
    <x v="0"/>
    <x v="0"/>
    <x v="0"/>
    <x v="0"/>
    <x v="4"/>
    <x v="283"/>
    <x v="0"/>
    <x v="0"/>
    <s v="Tesseramento"/>
    <x v="1"/>
    <x v="4"/>
    <x v="0"/>
    <m/>
  </r>
  <r>
    <n v="23387"/>
    <x v="0"/>
    <x v="0"/>
    <x v="0"/>
    <x v="0"/>
    <x v="4"/>
    <x v="283"/>
    <x v="0"/>
    <x v="1"/>
    <s v="Tesseramento"/>
    <x v="1"/>
    <x v="3"/>
    <x v="0"/>
    <m/>
  </r>
  <r>
    <n v="47417"/>
    <x v="0"/>
    <x v="0"/>
    <x v="0"/>
    <x v="0"/>
    <x v="4"/>
    <x v="283"/>
    <x v="0"/>
    <x v="0"/>
    <s v="Tesseramento"/>
    <x v="1"/>
    <x v="0"/>
    <x v="0"/>
    <m/>
  </r>
  <r>
    <n v="85830"/>
    <x v="0"/>
    <x v="0"/>
    <x v="0"/>
    <x v="0"/>
    <x v="4"/>
    <x v="283"/>
    <x v="0"/>
    <x v="0"/>
    <s v="Tesseramento"/>
    <x v="1"/>
    <x v="1"/>
    <x v="0"/>
    <m/>
  </r>
  <r>
    <n v="78690"/>
    <x v="0"/>
    <x v="0"/>
    <x v="0"/>
    <x v="0"/>
    <x v="4"/>
    <x v="283"/>
    <x v="0"/>
    <x v="0"/>
    <s v="Tesseramento"/>
    <x v="1"/>
    <x v="4"/>
    <x v="0"/>
    <m/>
  </r>
  <r>
    <n v="142825"/>
    <x v="0"/>
    <x v="0"/>
    <x v="0"/>
    <x v="0"/>
    <x v="4"/>
    <x v="283"/>
    <x v="0"/>
    <x v="1"/>
    <s v="Tesseramento"/>
    <x v="1"/>
    <x v="3"/>
    <x v="0"/>
    <m/>
  </r>
  <r>
    <n v="213202"/>
    <x v="0"/>
    <x v="0"/>
    <x v="0"/>
    <x v="0"/>
    <x v="4"/>
    <x v="283"/>
    <x v="0"/>
    <x v="0"/>
    <s v="Tesseramento"/>
    <x v="1"/>
    <x v="0"/>
    <x v="0"/>
    <m/>
  </r>
  <r>
    <n v="44925"/>
    <x v="0"/>
    <x v="0"/>
    <x v="0"/>
    <x v="0"/>
    <x v="4"/>
    <x v="283"/>
    <x v="0"/>
    <x v="1"/>
    <s v="Tesseramento"/>
    <x v="1"/>
    <x v="4"/>
    <x v="0"/>
    <m/>
  </r>
  <r>
    <n v="81420"/>
    <x v="0"/>
    <x v="0"/>
    <x v="0"/>
    <x v="0"/>
    <x v="4"/>
    <x v="283"/>
    <x v="0"/>
    <x v="0"/>
    <s v="Tesseramento"/>
    <x v="1"/>
    <x v="4"/>
    <x v="0"/>
    <m/>
  </r>
  <r>
    <n v="212937"/>
    <x v="0"/>
    <x v="0"/>
    <x v="0"/>
    <x v="0"/>
    <x v="4"/>
    <x v="283"/>
    <x v="0"/>
    <x v="0"/>
    <s v="Tesseramento"/>
    <x v="1"/>
    <x v="0"/>
    <x v="0"/>
    <m/>
  </r>
  <r>
    <n v="36541"/>
    <x v="0"/>
    <x v="0"/>
    <x v="0"/>
    <x v="0"/>
    <x v="4"/>
    <x v="283"/>
    <x v="0"/>
    <x v="0"/>
    <s v="Tesseramento"/>
    <x v="1"/>
    <x v="4"/>
    <x v="0"/>
    <m/>
  </r>
  <r>
    <n v="98125"/>
    <x v="0"/>
    <x v="0"/>
    <x v="0"/>
    <x v="0"/>
    <x v="4"/>
    <x v="283"/>
    <x v="0"/>
    <x v="1"/>
    <s v="Tesseramento"/>
    <x v="1"/>
    <x v="0"/>
    <x v="0"/>
    <m/>
  </r>
  <r>
    <n v="99071"/>
    <x v="0"/>
    <x v="0"/>
    <x v="0"/>
    <x v="0"/>
    <x v="4"/>
    <x v="283"/>
    <x v="0"/>
    <x v="1"/>
    <s v="Tesseramento"/>
    <x v="1"/>
    <x v="4"/>
    <x v="0"/>
    <m/>
  </r>
  <r>
    <n v="47413"/>
    <x v="0"/>
    <x v="0"/>
    <x v="0"/>
    <x v="1"/>
    <x v="4"/>
    <x v="283"/>
    <x v="0"/>
    <x v="1"/>
    <s v="Tesseramento"/>
    <x v="1"/>
    <x v="4"/>
    <x v="0"/>
    <m/>
  </r>
  <r>
    <n v="77966"/>
    <x v="0"/>
    <x v="0"/>
    <x v="0"/>
    <x v="1"/>
    <x v="4"/>
    <x v="283"/>
    <x v="0"/>
    <x v="1"/>
    <s v="Tesseramento"/>
    <x v="1"/>
    <x v="0"/>
    <x v="0"/>
    <m/>
  </r>
  <r>
    <n v="28267"/>
    <x v="0"/>
    <x v="0"/>
    <x v="0"/>
    <x v="0"/>
    <x v="4"/>
    <x v="283"/>
    <x v="0"/>
    <x v="0"/>
    <s v="Tesseramento"/>
    <x v="1"/>
    <x v="4"/>
    <x v="0"/>
    <m/>
  </r>
  <r>
    <n v="81974"/>
    <x v="0"/>
    <x v="0"/>
    <x v="0"/>
    <x v="0"/>
    <x v="4"/>
    <x v="283"/>
    <x v="0"/>
    <x v="1"/>
    <s v="Tesseramento"/>
    <x v="1"/>
    <x v="4"/>
    <x v="0"/>
    <m/>
  </r>
  <r>
    <n v="170709"/>
    <x v="0"/>
    <x v="0"/>
    <x v="0"/>
    <x v="1"/>
    <x v="1"/>
    <x v="284"/>
    <x v="0"/>
    <x v="0"/>
    <s v="Tesseramento"/>
    <x v="0"/>
    <x v="4"/>
    <x v="0"/>
    <m/>
  </r>
  <r>
    <n v="245"/>
    <x v="0"/>
    <x v="0"/>
    <x v="0"/>
    <x v="0"/>
    <x v="1"/>
    <x v="284"/>
    <x v="0"/>
    <x v="0"/>
    <s v="Tesseramento"/>
    <x v="0"/>
    <x v="1"/>
    <x v="0"/>
    <m/>
  </r>
  <r>
    <n v="144320"/>
    <x v="0"/>
    <x v="0"/>
    <x v="0"/>
    <x v="0"/>
    <x v="1"/>
    <x v="284"/>
    <x v="0"/>
    <x v="0"/>
    <s v="Tesseramento"/>
    <x v="0"/>
    <x v="4"/>
    <x v="0"/>
    <m/>
  </r>
  <r>
    <n v="32846"/>
    <x v="0"/>
    <x v="0"/>
    <x v="0"/>
    <x v="0"/>
    <x v="1"/>
    <x v="284"/>
    <x v="0"/>
    <x v="1"/>
    <s v="Tesseramento"/>
    <x v="0"/>
    <x v="4"/>
    <x v="0"/>
    <m/>
  </r>
  <r>
    <n v="130825"/>
    <x v="0"/>
    <x v="0"/>
    <x v="0"/>
    <x v="1"/>
    <x v="1"/>
    <x v="284"/>
    <x v="0"/>
    <x v="1"/>
    <s v="Tesseramento"/>
    <x v="0"/>
    <x v="4"/>
    <x v="0"/>
    <m/>
  </r>
  <r>
    <n v="174280"/>
    <x v="0"/>
    <x v="0"/>
    <x v="2"/>
    <x v="0"/>
    <x v="1"/>
    <x v="284"/>
    <x v="0"/>
    <x v="0"/>
    <s v="Tesseramento"/>
    <x v="0"/>
    <x v="1"/>
    <x v="0"/>
    <m/>
  </r>
  <r>
    <n v="151981"/>
    <x v="0"/>
    <x v="0"/>
    <x v="0"/>
    <x v="0"/>
    <x v="0"/>
    <x v="285"/>
    <x v="0"/>
    <x v="0"/>
    <s v="Tesseramento"/>
    <x v="0"/>
    <x v="3"/>
    <x v="0"/>
    <m/>
  </r>
  <r>
    <n v="170613"/>
    <x v="0"/>
    <x v="0"/>
    <x v="0"/>
    <x v="0"/>
    <x v="0"/>
    <x v="285"/>
    <x v="0"/>
    <x v="0"/>
    <s v="Tesseramento"/>
    <x v="0"/>
    <x v="0"/>
    <x v="0"/>
    <m/>
  </r>
  <r>
    <n v="236044"/>
    <x v="0"/>
    <x v="1"/>
    <x v="1"/>
    <x v="3"/>
    <x v="8"/>
    <x v="268"/>
    <x v="0"/>
    <x v="0"/>
    <s v="Tesseramento"/>
    <x v="1"/>
    <x v="1"/>
    <x v="0"/>
    <m/>
  </r>
  <r>
    <n v="137959"/>
    <x v="0"/>
    <x v="0"/>
    <x v="0"/>
    <x v="0"/>
    <x v="2"/>
    <x v="286"/>
    <x v="0"/>
    <x v="0"/>
    <s v="Tesseramento"/>
    <x v="1"/>
    <x v="0"/>
    <x v="0"/>
    <m/>
  </r>
  <r>
    <n v="217305"/>
    <x v="0"/>
    <x v="0"/>
    <x v="0"/>
    <x v="0"/>
    <x v="8"/>
    <x v="287"/>
    <x v="0"/>
    <x v="0"/>
    <s v="Tesseramento"/>
    <x v="0"/>
    <x v="0"/>
    <x v="0"/>
    <m/>
  </r>
  <r>
    <n v="229854"/>
    <x v="1"/>
    <x v="0"/>
    <x v="0"/>
    <x v="2"/>
    <x v="2"/>
    <x v="10"/>
    <x v="0"/>
    <x v="0"/>
    <s v="Tesseramento"/>
    <x v="0"/>
    <x v="2"/>
    <x v="0"/>
    <m/>
  </r>
  <r>
    <n v="227294"/>
    <x v="0"/>
    <x v="0"/>
    <x v="0"/>
    <x v="2"/>
    <x v="2"/>
    <x v="10"/>
    <x v="0"/>
    <x v="0"/>
    <s v="Tesseramento"/>
    <x v="0"/>
    <x v="1"/>
    <x v="0"/>
    <m/>
  </r>
  <r>
    <n v="12724"/>
    <x v="0"/>
    <x v="0"/>
    <x v="0"/>
    <x v="4"/>
    <x v="2"/>
    <x v="10"/>
    <x v="0"/>
    <x v="0"/>
    <s v="Tesseramento"/>
    <x v="0"/>
    <x v="3"/>
    <x v="0"/>
    <m/>
  </r>
  <r>
    <n v="26560"/>
    <x v="0"/>
    <x v="0"/>
    <x v="0"/>
    <x v="0"/>
    <x v="11"/>
    <x v="189"/>
    <x v="0"/>
    <x v="0"/>
    <s v="Tesseramento"/>
    <x v="1"/>
    <x v="3"/>
    <x v="0"/>
    <m/>
  </r>
  <r>
    <n v="8086"/>
    <x v="0"/>
    <x v="0"/>
    <x v="0"/>
    <x v="0"/>
    <x v="12"/>
    <x v="27"/>
    <x v="0"/>
    <x v="0"/>
    <s v="Tesseramento"/>
    <x v="1"/>
    <x v="4"/>
    <x v="0"/>
    <m/>
  </r>
  <r>
    <n v="94155"/>
    <x v="0"/>
    <x v="0"/>
    <x v="0"/>
    <x v="0"/>
    <x v="11"/>
    <x v="189"/>
    <x v="0"/>
    <x v="1"/>
    <s v="Tesseramento"/>
    <x v="1"/>
    <x v="0"/>
    <x v="0"/>
    <m/>
  </r>
  <r>
    <n v="176992"/>
    <x v="0"/>
    <x v="0"/>
    <x v="0"/>
    <x v="0"/>
    <x v="11"/>
    <x v="189"/>
    <x v="0"/>
    <x v="0"/>
    <s v="Tesseramento"/>
    <x v="1"/>
    <x v="1"/>
    <x v="0"/>
    <m/>
  </r>
  <r>
    <n v="138126"/>
    <x v="0"/>
    <x v="0"/>
    <x v="0"/>
    <x v="0"/>
    <x v="11"/>
    <x v="189"/>
    <x v="0"/>
    <x v="0"/>
    <s v="Tesseramento"/>
    <x v="1"/>
    <x v="3"/>
    <x v="0"/>
    <m/>
  </r>
  <r>
    <n v="149032"/>
    <x v="0"/>
    <x v="0"/>
    <x v="0"/>
    <x v="0"/>
    <x v="11"/>
    <x v="189"/>
    <x v="0"/>
    <x v="0"/>
    <s v="Tesseramento"/>
    <x v="1"/>
    <x v="3"/>
    <x v="0"/>
    <m/>
  </r>
  <r>
    <n v="104921"/>
    <x v="0"/>
    <x v="0"/>
    <x v="0"/>
    <x v="0"/>
    <x v="7"/>
    <x v="11"/>
    <x v="0"/>
    <x v="0"/>
    <s v="Tesseramento"/>
    <x v="1"/>
    <x v="0"/>
    <x v="0"/>
    <m/>
  </r>
  <r>
    <n v="141675"/>
    <x v="0"/>
    <x v="0"/>
    <x v="0"/>
    <x v="0"/>
    <x v="7"/>
    <x v="11"/>
    <x v="0"/>
    <x v="0"/>
    <s v="Tesseramento"/>
    <x v="1"/>
    <x v="0"/>
    <x v="0"/>
    <m/>
  </r>
  <r>
    <n v="217731"/>
    <x v="0"/>
    <x v="0"/>
    <x v="0"/>
    <x v="1"/>
    <x v="7"/>
    <x v="11"/>
    <x v="0"/>
    <x v="0"/>
    <s v="Tesseramento"/>
    <x v="1"/>
    <x v="4"/>
    <x v="0"/>
    <m/>
  </r>
  <r>
    <n v="47334"/>
    <x v="0"/>
    <x v="0"/>
    <x v="0"/>
    <x v="0"/>
    <x v="7"/>
    <x v="11"/>
    <x v="0"/>
    <x v="1"/>
    <s v="Tesseramento"/>
    <x v="1"/>
    <x v="3"/>
    <x v="0"/>
    <m/>
  </r>
  <r>
    <n v="16890"/>
    <x v="0"/>
    <x v="0"/>
    <x v="0"/>
    <x v="0"/>
    <x v="7"/>
    <x v="288"/>
    <x v="0"/>
    <x v="0"/>
    <s v="Tesseramento"/>
    <x v="3"/>
    <x v="4"/>
    <x v="0"/>
    <m/>
  </r>
  <r>
    <n v="122215"/>
    <x v="0"/>
    <x v="0"/>
    <x v="0"/>
    <x v="0"/>
    <x v="7"/>
    <x v="288"/>
    <x v="0"/>
    <x v="0"/>
    <s v="Tesseramento"/>
    <x v="3"/>
    <x v="0"/>
    <x v="0"/>
    <m/>
  </r>
  <r>
    <n v="97429"/>
    <x v="0"/>
    <x v="0"/>
    <x v="0"/>
    <x v="0"/>
    <x v="7"/>
    <x v="11"/>
    <x v="0"/>
    <x v="1"/>
    <s v="Tesseramento"/>
    <x v="1"/>
    <x v="4"/>
    <x v="0"/>
    <m/>
  </r>
  <r>
    <n v="229861"/>
    <x v="1"/>
    <x v="0"/>
    <x v="0"/>
    <x v="2"/>
    <x v="7"/>
    <x v="288"/>
    <x v="0"/>
    <x v="0"/>
    <s v="Tesseramento"/>
    <x v="3"/>
    <x v="5"/>
    <x v="0"/>
    <m/>
  </r>
  <r>
    <n v="73100"/>
    <x v="0"/>
    <x v="0"/>
    <x v="0"/>
    <x v="0"/>
    <x v="7"/>
    <x v="288"/>
    <x v="0"/>
    <x v="0"/>
    <s v="Tesseramento"/>
    <x v="3"/>
    <x v="0"/>
    <x v="0"/>
    <m/>
  </r>
  <r>
    <n v="139925"/>
    <x v="0"/>
    <x v="0"/>
    <x v="0"/>
    <x v="0"/>
    <x v="7"/>
    <x v="288"/>
    <x v="0"/>
    <x v="0"/>
    <s v="Tesseramento"/>
    <x v="3"/>
    <x v="0"/>
    <x v="0"/>
    <m/>
  </r>
  <r>
    <n v="112571"/>
    <x v="0"/>
    <x v="0"/>
    <x v="0"/>
    <x v="0"/>
    <x v="7"/>
    <x v="288"/>
    <x v="0"/>
    <x v="0"/>
    <s v="Tesseramento"/>
    <x v="3"/>
    <x v="0"/>
    <x v="0"/>
    <m/>
  </r>
  <r>
    <n v="97416"/>
    <x v="0"/>
    <x v="0"/>
    <x v="0"/>
    <x v="0"/>
    <x v="7"/>
    <x v="11"/>
    <x v="0"/>
    <x v="0"/>
    <s v="Tesseramento"/>
    <x v="1"/>
    <x v="4"/>
    <x v="0"/>
    <m/>
  </r>
  <r>
    <n v="16892"/>
    <x v="0"/>
    <x v="0"/>
    <x v="0"/>
    <x v="0"/>
    <x v="7"/>
    <x v="288"/>
    <x v="0"/>
    <x v="1"/>
    <s v="Tesseramento"/>
    <x v="3"/>
    <x v="4"/>
    <x v="0"/>
    <m/>
  </r>
  <r>
    <n v="16891"/>
    <x v="0"/>
    <x v="0"/>
    <x v="2"/>
    <x v="0"/>
    <x v="7"/>
    <x v="288"/>
    <x v="0"/>
    <x v="0"/>
    <s v="Tesseramento"/>
    <x v="3"/>
    <x v="1"/>
    <x v="0"/>
    <m/>
  </r>
  <r>
    <n v="96287"/>
    <x v="0"/>
    <x v="0"/>
    <x v="2"/>
    <x v="1"/>
    <x v="7"/>
    <x v="288"/>
    <x v="0"/>
    <x v="1"/>
    <s v="Tesseramento"/>
    <x v="3"/>
    <x v="3"/>
    <x v="0"/>
    <m/>
  </r>
  <r>
    <n v="211942"/>
    <x v="0"/>
    <x v="0"/>
    <x v="0"/>
    <x v="0"/>
    <x v="7"/>
    <x v="11"/>
    <x v="0"/>
    <x v="0"/>
    <s v="Tesseramento"/>
    <x v="1"/>
    <x v="0"/>
    <x v="0"/>
    <m/>
  </r>
  <r>
    <n v="147953"/>
    <x v="0"/>
    <x v="0"/>
    <x v="0"/>
    <x v="0"/>
    <x v="7"/>
    <x v="11"/>
    <x v="0"/>
    <x v="0"/>
    <s v="Tesseramento"/>
    <x v="1"/>
    <x v="0"/>
    <x v="0"/>
    <m/>
  </r>
  <r>
    <n v="193994"/>
    <x v="0"/>
    <x v="0"/>
    <x v="0"/>
    <x v="0"/>
    <x v="11"/>
    <x v="132"/>
    <x v="0"/>
    <x v="0"/>
    <s v="Tesseramento"/>
    <x v="1"/>
    <x v="0"/>
    <x v="0"/>
    <m/>
  </r>
  <r>
    <n v="114492"/>
    <x v="0"/>
    <x v="0"/>
    <x v="0"/>
    <x v="0"/>
    <x v="7"/>
    <x v="223"/>
    <x v="0"/>
    <x v="0"/>
    <s v="Tesseramento"/>
    <x v="2"/>
    <x v="3"/>
    <x v="0"/>
    <m/>
  </r>
  <r>
    <n v="190532"/>
    <x v="0"/>
    <x v="0"/>
    <x v="0"/>
    <x v="0"/>
    <x v="7"/>
    <x v="223"/>
    <x v="0"/>
    <x v="0"/>
    <s v="Tesseramento"/>
    <x v="2"/>
    <x v="4"/>
    <x v="0"/>
    <m/>
  </r>
  <r>
    <n v="55231"/>
    <x v="0"/>
    <x v="0"/>
    <x v="0"/>
    <x v="0"/>
    <x v="2"/>
    <x v="71"/>
    <x v="0"/>
    <x v="0"/>
    <s v="Tesseramento"/>
    <x v="1"/>
    <x v="3"/>
    <x v="0"/>
    <m/>
  </r>
  <r>
    <n v="225268"/>
    <x v="0"/>
    <x v="1"/>
    <x v="0"/>
    <x v="1"/>
    <x v="7"/>
    <x v="45"/>
    <x v="0"/>
    <x v="0"/>
    <s v="Tesseramento"/>
    <x v="1"/>
    <x v="3"/>
    <x v="0"/>
    <m/>
  </r>
  <r>
    <n v="233414"/>
    <x v="0"/>
    <x v="1"/>
    <x v="0"/>
    <x v="1"/>
    <x v="7"/>
    <x v="45"/>
    <x v="0"/>
    <x v="1"/>
    <s v="Tesseramento"/>
    <x v="1"/>
    <x v="0"/>
    <x v="0"/>
    <m/>
  </r>
  <r>
    <n v="232442"/>
    <x v="0"/>
    <x v="1"/>
    <x v="0"/>
    <x v="1"/>
    <x v="4"/>
    <x v="111"/>
    <x v="0"/>
    <x v="0"/>
    <s v="Tesseramento"/>
    <x v="3"/>
    <x v="0"/>
    <x v="0"/>
    <m/>
  </r>
  <r>
    <n v="220744"/>
    <x v="0"/>
    <x v="0"/>
    <x v="0"/>
    <x v="0"/>
    <x v="8"/>
    <x v="112"/>
    <x v="0"/>
    <x v="0"/>
    <s v="Tesseramento"/>
    <x v="1"/>
    <x v="0"/>
    <x v="0"/>
    <m/>
  </r>
  <r>
    <n v="236192"/>
    <x v="0"/>
    <x v="1"/>
    <x v="1"/>
    <x v="3"/>
    <x v="7"/>
    <x v="288"/>
    <x v="0"/>
    <x v="0"/>
    <s v="Tesseramento"/>
    <x v="3"/>
    <x v="0"/>
    <x v="0"/>
    <m/>
  </r>
  <r>
    <n v="228811"/>
    <x v="0"/>
    <x v="0"/>
    <x v="0"/>
    <x v="0"/>
    <x v="10"/>
    <x v="63"/>
    <x v="0"/>
    <x v="0"/>
    <s v="Tesseramento"/>
    <x v="0"/>
    <x v="0"/>
    <x v="0"/>
    <m/>
  </r>
  <r>
    <n v="24285"/>
    <x v="0"/>
    <x v="0"/>
    <x v="0"/>
    <x v="0"/>
    <x v="10"/>
    <x v="240"/>
    <x v="0"/>
    <x v="0"/>
    <s v="Tesseramento"/>
    <x v="1"/>
    <x v="3"/>
    <x v="0"/>
    <m/>
  </r>
  <r>
    <n v="24286"/>
    <x v="0"/>
    <x v="0"/>
    <x v="0"/>
    <x v="0"/>
    <x v="10"/>
    <x v="240"/>
    <x v="0"/>
    <x v="1"/>
    <s v="Tesseramento"/>
    <x v="1"/>
    <x v="3"/>
    <x v="0"/>
    <m/>
  </r>
  <r>
    <n v="131852"/>
    <x v="0"/>
    <x v="0"/>
    <x v="0"/>
    <x v="0"/>
    <x v="4"/>
    <x v="87"/>
    <x v="0"/>
    <x v="0"/>
    <s v="Tesseramento"/>
    <x v="0"/>
    <x v="1"/>
    <x v="0"/>
    <m/>
  </r>
  <r>
    <n v="131853"/>
    <x v="0"/>
    <x v="0"/>
    <x v="0"/>
    <x v="0"/>
    <x v="4"/>
    <x v="87"/>
    <x v="0"/>
    <x v="0"/>
    <s v="Tesseramento"/>
    <x v="0"/>
    <x v="0"/>
    <x v="0"/>
    <m/>
  </r>
  <r>
    <n v="153346"/>
    <x v="0"/>
    <x v="0"/>
    <x v="0"/>
    <x v="0"/>
    <x v="4"/>
    <x v="87"/>
    <x v="0"/>
    <x v="0"/>
    <s v="Tesseramento"/>
    <x v="0"/>
    <x v="0"/>
    <x v="0"/>
    <m/>
  </r>
  <r>
    <n v="154391"/>
    <x v="0"/>
    <x v="0"/>
    <x v="0"/>
    <x v="0"/>
    <x v="4"/>
    <x v="87"/>
    <x v="0"/>
    <x v="0"/>
    <s v="Tesseramento"/>
    <x v="0"/>
    <x v="0"/>
    <x v="0"/>
    <m/>
  </r>
  <r>
    <n v="204969"/>
    <x v="0"/>
    <x v="0"/>
    <x v="0"/>
    <x v="0"/>
    <x v="2"/>
    <x v="79"/>
    <x v="0"/>
    <x v="1"/>
    <s v="Tesseramento"/>
    <x v="1"/>
    <x v="0"/>
    <x v="0"/>
    <m/>
  </r>
  <r>
    <n v="237060"/>
    <x v="0"/>
    <x v="1"/>
    <x v="1"/>
    <x v="2"/>
    <x v="8"/>
    <x v="17"/>
    <x v="0"/>
    <x v="0"/>
    <s v="Tesseramento"/>
    <x v="1"/>
    <x v="1"/>
    <x v="0"/>
    <m/>
  </r>
  <r>
    <n v="17296"/>
    <x v="0"/>
    <x v="0"/>
    <x v="0"/>
    <x v="0"/>
    <x v="2"/>
    <x v="79"/>
    <x v="0"/>
    <x v="0"/>
    <s v="Tesseramento"/>
    <x v="1"/>
    <x v="3"/>
    <x v="0"/>
    <m/>
  </r>
  <r>
    <n v="17291"/>
    <x v="0"/>
    <x v="0"/>
    <x v="0"/>
    <x v="0"/>
    <x v="2"/>
    <x v="79"/>
    <x v="0"/>
    <x v="1"/>
    <s v="Tesseramento"/>
    <x v="1"/>
    <x v="4"/>
    <x v="0"/>
    <m/>
  </r>
  <r>
    <n v="92215"/>
    <x v="0"/>
    <x v="0"/>
    <x v="0"/>
    <x v="0"/>
    <x v="9"/>
    <x v="19"/>
    <x v="0"/>
    <x v="0"/>
    <s v="Tesseramento"/>
    <x v="1"/>
    <x v="0"/>
    <x v="0"/>
    <m/>
  </r>
  <r>
    <n v="7316"/>
    <x v="0"/>
    <x v="0"/>
    <x v="0"/>
    <x v="0"/>
    <x v="9"/>
    <x v="19"/>
    <x v="0"/>
    <x v="0"/>
    <s v="Tesseramento"/>
    <x v="1"/>
    <x v="4"/>
    <x v="0"/>
    <m/>
  </r>
  <r>
    <n v="94565"/>
    <x v="0"/>
    <x v="0"/>
    <x v="0"/>
    <x v="0"/>
    <x v="11"/>
    <x v="189"/>
    <x v="0"/>
    <x v="0"/>
    <s v="Tesseramento"/>
    <x v="1"/>
    <x v="0"/>
    <x v="0"/>
    <m/>
  </r>
  <r>
    <n v="28885"/>
    <x v="0"/>
    <x v="0"/>
    <x v="0"/>
    <x v="0"/>
    <x v="1"/>
    <x v="20"/>
    <x v="0"/>
    <x v="0"/>
    <s v="Tesseramento"/>
    <x v="0"/>
    <x v="3"/>
    <x v="0"/>
    <m/>
  </r>
  <r>
    <n v="29593"/>
    <x v="0"/>
    <x v="0"/>
    <x v="0"/>
    <x v="0"/>
    <x v="13"/>
    <x v="177"/>
    <x v="0"/>
    <x v="0"/>
    <s v="Tesseramento"/>
    <x v="1"/>
    <x v="0"/>
    <x v="0"/>
    <m/>
  </r>
  <r>
    <n v="147684"/>
    <x v="0"/>
    <x v="0"/>
    <x v="0"/>
    <x v="0"/>
    <x v="13"/>
    <x v="177"/>
    <x v="0"/>
    <x v="1"/>
    <s v="Tesseramento"/>
    <x v="1"/>
    <x v="0"/>
    <x v="0"/>
    <m/>
  </r>
  <r>
    <n v="184774"/>
    <x v="1"/>
    <x v="0"/>
    <x v="0"/>
    <x v="0"/>
    <x v="13"/>
    <x v="177"/>
    <x v="0"/>
    <x v="0"/>
    <s v="Tesseramento"/>
    <x v="1"/>
    <x v="7"/>
    <x v="0"/>
    <s v="B"/>
  </r>
  <r>
    <n v="83583"/>
    <x v="0"/>
    <x v="0"/>
    <x v="0"/>
    <x v="0"/>
    <x v="2"/>
    <x v="71"/>
    <x v="0"/>
    <x v="0"/>
    <s v="Tesseramento"/>
    <x v="1"/>
    <x v="0"/>
    <x v="0"/>
    <m/>
  </r>
  <r>
    <n v="86950"/>
    <x v="0"/>
    <x v="0"/>
    <x v="0"/>
    <x v="0"/>
    <x v="2"/>
    <x v="71"/>
    <x v="0"/>
    <x v="0"/>
    <s v="Tesseramento"/>
    <x v="1"/>
    <x v="4"/>
    <x v="0"/>
    <m/>
  </r>
  <r>
    <n v="93178"/>
    <x v="0"/>
    <x v="0"/>
    <x v="0"/>
    <x v="0"/>
    <x v="2"/>
    <x v="71"/>
    <x v="0"/>
    <x v="1"/>
    <s v="Tesseramento"/>
    <x v="1"/>
    <x v="1"/>
    <x v="0"/>
    <m/>
  </r>
  <r>
    <n v="212989"/>
    <x v="0"/>
    <x v="1"/>
    <x v="0"/>
    <x v="1"/>
    <x v="11"/>
    <x v="189"/>
    <x v="0"/>
    <x v="1"/>
    <s v="Tesseramento"/>
    <x v="1"/>
    <x v="0"/>
    <x v="0"/>
    <m/>
  </r>
  <r>
    <n v="212990"/>
    <x v="0"/>
    <x v="1"/>
    <x v="0"/>
    <x v="1"/>
    <x v="11"/>
    <x v="189"/>
    <x v="0"/>
    <x v="0"/>
    <s v="Tesseramento"/>
    <x v="1"/>
    <x v="1"/>
    <x v="0"/>
    <m/>
  </r>
  <r>
    <n v="180283"/>
    <x v="0"/>
    <x v="0"/>
    <x v="0"/>
    <x v="0"/>
    <x v="2"/>
    <x v="79"/>
    <x v="0"/>
    <x v="1"/>
    <s v="Tesseramento"/>
    <x v="1"/>
    <x v="3"/>
    <x v="0"/>
    <m/>
  </r>
  <r>
    <n v="146089"/>
    <x v="0"/>
    <x v="0"/>
    <x v="0"/>
    <x v="0"/>
    <x v="2"/>
    <x v="79"/>
    <x v="0"/>
    <x v="1"/>
    <s v="Tesseramento"/>
    <x v="1"/>
    <x v="0"/>
    <x v="0"/>
    <m/>
  </r>
  <r>
    <n v="65640"/>
    <x v="0"/>
    <x v="0"/>
    <x v="0"/>
    <x v="0"/>
    <x v="2"/>
    <x v="79"/>
    <x v="0"/>
    <x v="1"/>
    <s v="Tesseramento"/>
    <x v="1"/>
    <x v="3"/>
    <x v="0"/>
    <m/>
  </r>
  <r>
    <n v="236204"/>
    <x v="0"/>
    <x v="0"/>
    <x v="1"/>
    <x v="1"/>
    <x v="2"/>
    <x v="71"/>
    <x v="0"/>
    <x v="0"/>
    <s v="Tesseramento"/>
    <x v="1"/>
    <x v="0"/>
    <x v="0"/>
    <m/>
  </r>
  <r>
    <n v="65614"/>
    <x v="0"/>
    <x v="0"/>
    <x v="0"/>
    <x v="0"/>
    <x v="1"/>
    <x v="178"/>
    <x v="0"/>
    <x v="0"/>
    <s v="Tesseramento"/>
    <x v="0"/>
    <x v="4"/>
    <x v="0"/>
    <m/>
  </r>
  <r>
    <n v="148247"/>
    <x v="0"/>
    <x v="0"/>
    <x v="0"/>
    <x v="0"/>
    <x v="2"/>
    <x v="71"/>
    <x v="0"/>
    <x v="0"/>
    <s v="Tesseramento"/>
    <x v="1"/>
    <x v="0"/>
    <x v="0"/>
    <m/>
  </r>
  <r>
    <n v="36715"/>
    <x v="0"/>
    <x v="0"/>
    <x v="0"/>
    <x v="0"/>
    <x v="2"/>
    <x v="71"/>
    <x v="0"/>
    <x v="1"/>
    <s v="Tesseramento"/>
    <x v="1"/>
    <x v="4"/>
    <x v="0"/>
    <m/>
  </r>
  <r>
    <n v="236230"/>
    <x v="0"/>
    <x v="0"/>
    <x v="1"/>
    <x v="1"/>
    <x v="1"/>
    <x v="1"/>
    <x v="0"/>
    <x v="0"/>
    <s v="Tesseramento"/>
    <x v="0"/>
    <x v="0"/>
    <x v="0"/>
    <m/>
  </r>
  <r>
    <n v="90800"/>
    <x v="0"/>
    <x v="0"/>
    <x v="0"/>
    <x v="0"/>
    <x v="0"/>
    <x v="76"/>
    <x v="0"/>
    <x v="0"/>
    <s v="Tesseramento"/>
    <x v="0"/>
    <x v="3"/>
    <x v="0"/>
    <m/>
  </r>
  <r>
    <n v="202607"/>
    <x v="0"/>
    <x v="0"/>
    <x v="2"/>
    <x v="0"/>
    <x v="2"/>
    <x v="71"/>
    <x v="0"/>
    <x v="1"/>
    <s v="Tesseramento"/>
    <x v="1"/>
    <x v="0"/>
    <x v="0"/>
    <m/>
  </r>
  <r>
    <n v="29053"/>
    <x v="0"/>
    <x v="0"/>
    <x v="0"/>
    <x v="0"/>
    <x v="11"/>
    <x v="289"/>
    <x v="0"/>
    <x v="1"/>
    <s v="Tesseramento"/>
    <x v="0"/>
    <x v="4"/>
    <x v="0"/>
    <m/>
  </r>
  <r>
    <n v="29070"/>
    <x v="0"/>
    <x v="0"/>
    <x v="0"/>
    <x v="0"/>
    <x v="11"/>
    <x v="289"/>
    <x v="0"/>
    <x v="1"/>
    <s v="Tesseramento"/>
    <x v="0"/>
    <x v="4"/>
    <x v="0"/>
    <m/>
  </r>
  <r>
    <n v="66930"/>
    <x v="0"/>
    <x v="0"/>
    <x v="0"/>
    <x v="0"/>
    <x v="2"/>
    <x v="79"/>
    <x v="0"/>
    <x v="0"/>
    <s v="Tesseramento"/>
    <x v="1"/>
    <x v="0"/>
    <x v="0"/>
    <m/>
  </r>
  <r>
    <n v="32164"/>
    <x v="0"/>
    <x v="0"/>
    <x v="0"/>
    <x v="0"/>
    <x v="11"/>
    <x v="289"/>
    <x v="0"/>
    <x v="1"/>
    <s v="Tesseramento"/>
    <x v="0"/>
    <x v="4"/>
    <x v="0"/>
    <m/>
  </r>
  <r>
    <n v="130443"/>
    <x v="0"/>
    <x v="0"/>
    <x v="0"/>
    <x v="0"/>
    <x v="11"/>
    <x v="289"/>
    <x v="0"/>
    <x v="0"/>
    <s v="Tesseramento"/>
    <x v="0"/>
    <x v="4"/>
    <x v="0"/>
    <m/>
  </r>
  <r>
    <n v="206797"/>
    <x v="1"/>
    <x v="0"/>
    <x v="0"/>
    <x v="2"/>
    <x v="11"/>
    <x v="289"/>
    <x v="0"/>
    <x v="0"/>
    <s v="Tesseramento"/>
    <x v="0"/>
    <x v="7"/>
    <x v="0"/>
    <m/>
  </r>
  <r>
    <n v="73903"/>
    <x v="0"/>
    <x v="0"/>
    <x v="0"/>
    <x v="1"/>
    <x v="1"/>
    <x v="1"/>
    <x v="0"/>
    <x v="0"/>
    <s v="Tesseramento"/>
    <x v="0"/>
    <x v="0"/>
    <x v="0"/>
    <m/>
  </r>
  <r>
    <n v="167345"/>
    <x v="0"/>
    <x v="0"/>
    <x v="0"/>
    <x v="0"/>
    <x v="2"/>
    <x v="79"/>
    <x v="0"/>
    <x v="0"/>
    <s v="Tesseramento"/>
    <x v="1"/>
    <x v="0"/>
    <x v="0"/>
    <m/>
  </r>
  <r>
    <n v="167332"/>
    <x v="0"/>
    <x v="0"/>
    <x v="0"/>
    <x v="0"/>
    <x v="2"/>
    <x v="79"/>
    <x v="0"/>
    <x v="0"/>
    <s v="Tesseramento"/>
    <x v="1"/>
    <x v="0"/>
    <x v="0"/>
    <m/>
  </r>
  <r>
    <n v="177052"/>
    <x v="0"/>
    <x v="0"/>
    <x v="0"/>
    <x v="0"/>
    <x v="2"/>
    <x v="71"/>
    <x v="0"/>
    <x v="0"/>
    <s v="Tesseramento"/>
    <x v="1"/>
    <x v="0"/>
    <x v="0"/>
    <m/>
  </r>
  <r>
    <n v="228891"/>
    <x v="1"/>
    <x v="0"/>
    <x v="0"/>
    <x v="1"/>
    <x v="2"/>
    <x v="71"/>
    <x v="0"/>
    <x v="0"/>
    <s v="Tesseramento"/>
    <x v="1"/>
    <x v="5"/>
    <x v="0"/>
    <m/>
  </r>
  <r>
    <n v="177051"/>
    <x v="0"/>
    <x v="0"/>
    <x v="0"/>
    <x v="0"/>
    <x v="2"/>
    <x v="71"/>
    <x v="0"/>
    <x v="0"/>
    <s v="Tesseramento"/>
    <x v="1"/>
    <x v="1"/>
    <x v="0"/>
    <m/>
  </r>
  <r>
    <n v="72883"/>
    <x v="0"/>
    <x v="0"/>
    <x v="0"/>
    <x v="0"/>
    <x v="2"/>
    <x v="79"/>
    <x v="0"/>
    <x v="0"/>
    <s v="Tesseramento"/>
    <x v="1"/>
    <x v="4"/>
    <x v="0"/>
    <m/>
  </r>
  <r>
    <n v="41296"/>
    <x v="0"/>
    <x v="0"/>
    <x v="0"/>
    <x v="0"/>
    <x v="2"/>
    <x v="79"/>
    <x v="0"/>
    <x v="1"/>
    <s v="Tesseramento"/>
    <x v="1"/>
    <x v="4"/>
    <x v="0"/>
    <m/>
  </r>
  <r>
    <n v="131225"/>
    <x v="0"/>
    <x v="0"/>
    <x v="0"/>
    <x v="0"/>
    <x v="0"/>
    <x v="76"/>
    <x v="0"/>
    <x v="1"/>
    <s v="Tesseramento"/>
    <x v="0"/>
    <x v="0"/>
    <x v="0"/>
    <m/>
  </r>
  <r>
    <n v="232328"/>
    <x v="1"/>
    <x v="0"/>
    <x v="0"/>
    <x v="0"/>
    <x v="8"/>
    <x v="127"/>
    <x v="0"/>
    <x v="0"/>
    <s v="Tesseramento"/>
    <x v="1"/>
    <x v="6"/>
    <x v="0"/>
    <m/>
  </r>
  <r>
    <n v="41295"/>
    <x v="0"/>
    <x v="0"/>
    <x v="0"/>
    <x v="0"/>
    <x v="2"/>
    <x v="79"/>
    <x v="0"/>
    <x v="0"/>
    <s v="Tesseramento"/>
    <x v="1"/>
    <x v="3"/>
    <x v="0"/>
    <m/>
  </r>
  <r>
    <n v="236043"/>
    <x v="0"/>
    <x v="0"/>
    <x v="1"/>
    <x v="1"/>
    <x v="2"/>
    <x v="139"/>
    <x v="0"/>
    <x v="1"/>
    <s v="Tesseramento"/>
    <x v="1"/>
    <x v="3"/>
    <x v="0"/>
    <m/>
  </r>
  <r>
    <n v="155422"/>
    <x v="0"/>
    <x v="0"/>
    <x v="0"/>
    <x v="0"/>
    <x v="17"/>
    <x v="214"/>
    <x v="0"/>
    <x v="0"/>
    <s v="Tesseramento"/>
    <x v="1"/>
    <x v="3"/>
    <x v="0"/>
    <m/>
  </r>
  <r>
    <n v="227051"/>
    <x v="1"/>
    <x v="0"/>
    <x v="0"/>
    <x v="2"/>
    <x v="8"/>
    <x v="127"/>
    <x v="0"/>
    <x v="0"/>
    <s v="Tesseramento"/>
    <x v="1"/>
    <x v="7"/>
    <x v="0"/>
    <m/>
  </r>
  <r>
    <n v="82777"/>
    <x v="0"/>
    <x v="0"/>
    <x v="0"/>
    <x v="0"/>
    <x v="17"/>
    <x v="214"/>
    <x v="0"/>
    <x v="0"/>
    <s v="Tesseramento"/>
    <x v="1"/>
    <x v="3"/>
    <x v="0"/>
    <m/>
  </r>
  <r>
    <n v="106084"/>
    <x v="0"/>
    <x v="0"/>
    <x v="0"/>
    <x v="0"/>
    <x v="17"/>
    <x v="214"/>
    <x v="0"/>
    <x v="0"/>
    <s v="Tesseramento"/>
    <x v="1"/>
    <x v="0"/>
    <x v="0"/>
    <m/>
  </r>
  <r>
    <n v="128568"/>
    <x v="0"/>
    <x v="0"/>
    <x v="0"/>
    <x v="0"/>
    <x v="8"/>
    <x v="46"/>
    <x v="0"/>
    <x v="1"/>
    <s v="Tesseramento"/>
    <x v="0"/>
    <x v="3"/>
    <x v="0"/>
    <m/>
  </r>
  <r>
    <n v="99852"/>
    <x v="0"/>
    <x v="0"/>
    <x v="0"/>
    <x v="0"/>
    <x v="17"/>
    <x v="214"/>
    <x v="0"/>
    <x v="0"/>
    <s v="Tesseramento"/>
    <x v="1"/>
    <x v="4"/>
    <x v="0"/>
    <m/>
  </r>
  <r>
    <n v="6737"/>
    <x v="0"/>
    <x v="0"/>
    <x v="0"/>
    <x v="0"/>
    <x v="17"/>
    <x v="214"/>
    <x v="0"/>
    <x v="0"/>
    <s v="Tesseramento"/>
    <x v="1"/>
    <x v="0"/>
    <x v="0"/>
    <m/>
  </r>
  <r>
    <n v="99308"/>
    <x v="0"/>
    <x v="0"/>
    <x v="0"/>
    <x v="0"/>
    <x v="17"/>
    <x v="214"/>
    <x v="0"/>
    <x v="0"/>
    <s v="Tesseramento"/>
    <x v="1"/>
    <x v="1"/>
    <x v="0"/>
    <m/>
  </r>
  <r>
    <n v="87330"/>
    <x v="0"/>
    <x v="0"/>
    <x v="0"/>
    <x v="0"/>
    <x v="17"/>
    <x v="214"/>
    <x v="0"/>
    <x v="0"/>
    <s v="Tesseramento"/>
    <x v="1"/>
    <x v="3"/>
    <x v="0"/>
    <m/>
  </r>
  <r>
    <n v="180400"/>
    <x v="0"/>
    <x v="0"/>
    <x v="0"/>
    <x v="0"/>
    <x v="17"/>
    <x v="214"/>
    <x v="0"/>
    <x v="0"/>
    <s v="Tesseramento"/>
    <x v="1"/>
    <x v="3"/>
    <x v="0"/>
    <m/>
  </r>
  <r>
    <n v="43282"/>
    <x v="0"/>
    <x v="0"/>
    <x v="0"/>
    <x v="0"/>
    <x v="4"/>
    <x v="271"/>
    <x v="0"/>
    <x v="1"/>
    <s v="Tesseramento"/>
    <x v="1"/>
    <x v="4"/>
    <x v="0"/>
    <m/>
  </r>
  <r>
    <n v="152276"/>
    <x v="0"/>
    <x v="0"/>
    <x v="0"/>
    <x v="0"/>
    <x v="17"/>
    <x v="214"/>
    <x v="0"/>
    <x v="0"/>
    <s v="Tesseramento"/>
    <x v="1"/>
    <x v="3"/>
    <x v="0"/>
    <m/>
  </r>
  <r>
    <n v="9888"/>
    <x v="0"/>
    <x v="0"/>
    <x v="0"/>
    <x v="0"/>
    <x v="4"/>
    <x v="271"/>
    <x v="0"/>
    <x v="0"/>
    <s v="Tesseramento"/>
    <x v="1"/>
    <x v="4"/>
    <x v="0"/>
    <m/>
  </r>
  <r>
    <n v="29267"/>
    <x v="0"/>
    <x v="0"/>
    <x v="0"/>
    <x v="0"/>
    <x v="4"/>
    <x v="271"/>
    <x v="0"/>
    <x v="0"/>
    <s v="Tesseramento"/>
    <x v="1"/>
    <x v="0"/>
    <x v="0"/>
    <m/>
  </r>
  <r>
    <n v="92009"/>
    <x v="0"/>
    <x v="0"/>
    <x v="0"/>
    <x v="0"/>
    <x v="17"/>
    <x v="214"/>
    <x v="0"/>
    <x v="0"/>
    <s v="Tesseramento"/>
    <x v="1"/>
    <x v="3"/>
    <x v="0"/>
    <m/>
  </r>
  <r>
    <n v="127365"/>
    <x v="0"/>
    <x v="0"/>
    <x v="0"/>
    <x v="0"/>
    <x v="17"/>
    <x v="214"/>
    <x v="0"/>
    <x v="0"/>
    <s v="Tesseramento"/>
    <x v="1"/>
    <x v="0"/>
    <x v="0"/>
    <m/>
  </r>
  <r>
    <n v="173381"/>
    <x v="0"/>
    <x v="0"/>
    <x v="0"/>
    <x v="0"/>
    <x v="4"/>
    <x v="271"/>
    <x v="0"/>
    <x v="0"/>
    <s v="Tesseramento"/>
    <x v="1"/>
    <x v="0"/>
    <x v="0"/>
    <m/>
  </r>
  <r>
    <n v="231732"/>
    <x v="0"/>
    <x v="1"/>
    <x v="0"/>
    <x v="1"/>
    <x v="8"/>
    <x v="113"/>
    <x v="0"/>
    <x v="1"/>
    <s v="Tesseramento"/>
    <x v="0"/>
    <x v="0"/>
    <x v="0"/>
    <m/>
  </r>
  <r>
    <n v="29177"/>
    <x v="0"/>
    <x v="0"/>
    <x v="0"/>
    <x v="0"/>
    <x v="4"/>
    <x v="271"/>
    <x v="0"/>
    <x v="1"/>
    <s v="Tesseramento"/>
    <x v="1"/>
    <x v="4"/>
    <x v="0"/>
    <m/>
  </r>
  <r>
    <n v="217073"/>
    <x v="0"/>
    <x v="0"/>
    <x v="0"/>
    <x v="3"/>
    <x v="17"/>
    <x v="214"/>
    <x v="0"/>
    <x v="0"/>
    <s v="Tesseramento"/>
    <x v="1"/>
    <x v="0"/>
    <x v="0"/>
    <m/>
  </r>
  <r>
    <n v="77042"/>
    <x v="0"/>
    <x v="0"/>
    <x v="0"/>
    <x v="0"/>
    <x v="2"/>
    <x v="286"/>
    <x v="0"/>
    <x v="0"/>
    <s v="Tesseramento"/>
    <x v="1"/>
    <x v="3"/>
    <x v="0"/>
    <m/>
  </r>
  <r>
    <n v="204243"/>
    <x v="0"/>
    <x v="0"/>
    <x v="2"/>
    <x v="1"/>
    <x v="7"/>
    <x v="205"/>
    <x v="0"/>
    <x v="0"/>
    <s v="Tesseramento"/>
    <x v="1"/>
    <x v="0"/>
    <x v="0"/>
    <m/>
  </r>
  <r>
    <n v="204242"/>
    <x v="0"/>
    <x v="0"/>
    <x v="2"/>
    <x v="1"/>
    <x v="7"/>
    <x v="205"/>
    <x v="0"/>
    <x v="1"/>
    <s v="Tesseramento"/>
    <x v="1"/>
    <x v="1"/>
    <x v="0"/>
    <m/>
  </r>
  <r>
    <n v="23988"/>
    <x v="0"/>
    <x v="0"/>
    <x v="0"/>
    <x v="0"/>
    <x v="7"/>
    <x v="150"/>
    <x v="0"/>
    <x v="1"/>
    <s v="Tesseramento"/>
    <x v="1"/>
    <x v="0"/>
    <x v="0"/>
    <m/>
  </r>
  <r>
    <n v="146990"/>
    <x v="0"/>
    <x v="0"/>
    <x v="0"/>
    <x v="0"/>
    <x v="7"/>
    <x v="150"/>
    <x v="0"/>
    <x v="1"/>
    <s v="Tesseramento"/>
    <x v="1"/>
    <x v="3"/>
    <x v="0"/>
    <m/>
  </r>
  <r>
    <n v="187818"/>
    <x v="0"/>
    <x v="1"/>
    <x v="0"/>
    <x v="0"/>
    <x v="13"/>
    <x v="39"/>
    <x v="0"/>
    <x v="1"/>
    <s v="Tesseramento"/>
    <x v="0"/>
    <x v="0"/>
    <x v="0"/>
    <m/>
  </r>
  <r>
    <n v="62183"/>
    <x v="0"/>
    <x v="0"/>
    <x v="0"/>
    <x v="0"/>
    <x v="13"/>
    <x v="39"/>
    <x v="0"/>
    <x v="0"/>
    <s v="Tesseramento"/>
    <x v="0"/>
    <x v="0"/>
    <x v="0"/>
    <m/>
  </r>
  <r>
    <n v="171374"/>
    <x v="0"/>
    <x v="0"/>
    <x v="0"/>
    <x v="1"/>
    <x v="7"/>
    <x v="15"/>
    <x v="0"/>
    <x v="0"/>
    <s v="Tesseramento"/>
    <x v="2"/>
    <x v="1"/>
    <x v="0"/>
    <m/>
  </r>
  <r>
    <n v="215925"/>
    <x v="0"/>
    <x v="0"/>
    <x v="0"/>
    <x v="1"/>
    <x v="12"/>
    <x v="133"/>
    <x v="0"/>
    <x v="0"/>
    <s v="Tesseramento"/>
    <x v="0"/>
    <x v="0"/>
    <x v="0"/>
    <m/>
  </r>
  <r>
    <n v="14582"/>
    <x v="0"/>
    <x v="0"/>
    <x v="0"/>
    <x v="1"/>
    <x v="12"/>
    <x v="133"/>
    <x v="0"/>
    <x v="0"/>
    <s v="Tesseramento"/>
    <x v="0"/>
    <x v="3"/>
    <x v="0"/>
    <m/>
  </r>
  <r>
    <n v="157906"/>
    <x v="1"/>
    <x v="0"/>
    <x v="0"/>
    <x v="0"/>
    <x v="4"/>
    <x v="256"/>
    <x v="0"/>
    <x v="1"/>
    <s v="Tesseramento"/>
    <x v="1"/>
    <x v="7"/>
    <x v="0"/>
    <m/>
  </r>
  <r>
    <n v="220741"/>
    <x v="0"/>
    <x v="1"/>
    <x v="0"/>
    <x v="0"/>
    <x v="11"/>
    <x v="174"/>
    <x v="0"/>
    <x v="0"/>
    <s v="Tesseramento"/>
    <x v="3"/>
    <x v="0"/>
    <x v="0"/>
    <m/>
  </r>
  <r>
    <n v="224197"/>
    <x v="0"/>
    <x v="0"/>
    <x v="0"/>
    <x v="1"/>
    <x v="11"/>
    <x v="174"/>
    <x v="0"/>
    <x v="1"/>
    <s v="Tesseramento"/>
    <x v="3"/>
    <x v="3"/>
    <x v="0"/>
    <m/>
  </r>
  <r>
    <n v="182664"/>
    <x v="0"/>
    <x v="0"/>
    <x v="0"/>
    <x v="0"/>
    <x v="7"/>
    <x v="185"/>
    <x v="0"/>
    <x v="0"/>
    <s v="Tesseramento"/>
    <x v="1"/>
    <x v="4"/>
    <x v="0"/>
    <m/>
  </r>
  <r>
    <n v="36641"/>
    <x v="0"/>
    <x v="0"/>
    <x v="0"/>
    <x v="0"/>
    <x v="7"/>
    <x v="185"/>
    <x v="0"/>
    <x v="0"/>
    <s v="Tesseramento"/>
    <x v="1"/>
    <x v="4"/>
    <x v="0"/>
    <m/>
  </r>
  <r>
    <n v="189101"/>
    <x v="0"/>
    <x v="1"/>
    <x v="0"/>
    <x v="4"/>
    <x v="12"/>
    <x v="133"/>
    <x v="0"/>
    <x v="0"/>
    <s v="Tesseramento"/>
    <x v="0"/>
    <x v="1"/>
    <x v="0"/>
    <m/>
  </r>
  <r>
    <n v="136954"/>
    <x v="0"/>
    <x v="0"/>
    <x v="0"/>
    <x v="0"/>
    <x v="12"/>
    <x v="133"/>
    <x v="0"/>
    <x v="0"/>
    <s v="Tesseramento"/>
    <x v="0"/>
    <x v="4"/>
    <x v="0"/>
    <m/>
  </r>
  <r>
    <n v="139557"/>
    <x v="0"/>
    <x v="0"/>
    <x v="0"/>
    <x v="0"/>
    <x v="12"/>
    <x v="133"/>
    <x v="0"/>
    <x v="1"/>
    <s v="Tesseramento"/>
    <x v="0"/>
    <x v="4"/>
    <x v="0"/>
    <m/>
  </r>
  <r>
    <n v="71076"/>
    <x v="0"/>
    <x v="0"/>
    <x v="0"/>
    <x v="0"/>
    <x v="12"/>
    <x v="133"/>
    <x v="0"/>
    <x v="0"/>
    <s v="Tesseramento"/>
    <x v="0"/>
    <x v="3"/>
    <x v="0"/>
    <m/>
  </r>
  <r>
    <n v="4713"/>
    <x v="0"/>
    <x v="0"/>
    <x v="0"/>
    <x v="0"/>
    <x v="7"/>
    <x v="103"/>
    <x v="0"/>
    <x v="0"/>
    <s v="Tesseramento"/>
    <x v="1"/>
    <x v="4"/>
    <x v="0"/>
    <m/>
  </r>
  <r>
    <n v="222245"/>
    <x v="1"/>
    <x v="1"/>
    <x v="0"/>
    <x v="2"/>
    <x v="12"/>
    <x v="133"/>
    <x v="0"/>
    <x v="0"/>
    <s v="Tesseramento"/>
    <x v="0"/>
    <x v="2"/>
    <x v="0"/>
    <m/>
  </r>
  <r>
    <n v="4712"/>
    <x v="0"/>
    <x v="0"/>
    <x v="0"/>
    <x v="0"/>
    <x v="7"/>
    <x v="103"/>
    <x v="0"/>
    <x v="1"/>
    <s v="Tesseramento"/>
    <x v="1"/>
    <x v="4"/>
    <x v="0"/>
    <m/>
  </r>
  <r>
    <n v="195665"/>
    <x v="0"/>
    <x v="0"/>
    <x v="0"/>
    <x v="1"/>
    <x v="12"/>
    <x v="133"/>
    <x v="0"/>
    <x v="1"/>
    <s v="Tesseramento"/>
    <x v="0"/>
    <x v="0"/>
    <x v="0"/>
    <m/>
  </r>
  <r>
    <n v="4630"/>
    <x v="0"/>
    <x v="0"/>
    <x v="0"/>
    <x v="0"/>
    <x v="7"/>
    <x v="103"/>
    <x v="0"/>
    <x v="0"/>
    <s v="Tesseramento"/>
    <x v="1"/>
    <x v="4"/>
    <x v="0"/>
    <m/>
  </r>
  <r>
    <n v="189927"/>
    <x v="0"/>
    <x v="0"/>
    <x v="0"/>
    <x v="1"/>
    <x v="12"/>
    <x v="133"/>
    <x v="0"/>
    <x v="0"/>
    <s v="Tesseramento"/>
    <x v="0"/>
    <x v="3"/>
    <x v="0"/>
    <m/>
  </r>
  <r>
    <n v="127813"/>
    <x v="0"/>
    <x v="0"/>
    <x v="0"/>
    <x v="0"/>
    <x v="12"/>
    <x v="133"/>
    <x v="0"/>
    <x v="0"/>
    <s v="Tesseramento"/>
    <x v="0"/>
    <x v="3"/>
    <x v="0"/>
    <m/>
  </r>
  <r>
    <n v="160858"/>
    <x v="0"/>
    <x v="0"/>
    <x v="0"/>
    <x v="4"/>
    <x v="12"/>
    <x v="133"/>
    <x v="0"/>
    <x v="0"/>
    <s v="Tesseramento"/>
    <x v="0"/>
    <x v="1"/>
    <x v="0"/>
    <m/>
  </r>
  <r>
    <n v="106466"/>
    <x v="0"/>
    <x v="0"/>
    <x v="0"/>
    <x v="0"/>
    <x v="12"/>
    <x v="133"/>
    <x v="0"/>
    <x v="0"/>
    <s v="Tesseramento"/>
    <x v="0"/>
    <x v="4"/>
    <x v="0"/>
    <m/>
  </r>
  <r>
    <n v="134188"/>
    <x v="0"/>
    <x v="0"/>
    <x v="0"/>
    <x v="0"/>
    <x v="7"/>
    <x v="103"/>
    <x v="0"/>
    <x v="0"/>
    <s v="Tesseramento"/>
    <x v="1"/>
    <x v="4"/>
    <x v="0"/>
    <m/>
  </r>
  <r>
    <n v="102753"/>
    <x v="0"/>
    <x v="0"/>
    <x v="0"/>
    <x v="0"/>
    <x v="12"/>
    <x v="133"/>
    <x v="0"/>
    <x v="0"/>
    <s v="Tesseramento"/>
    <x v="0"/>
    <x v="4"/>
    <x v="0"/>
    <m/>
  </r>
  <r>
    <n v="102756"/>
    <x v="0"/>
    <x v="0"/>
    <x v="0"/>
    <x v="0"/>
    <x v="12"/>
    <x v="133"/>
    <x v="0"/>
    <x v="1"/>
    <s v="Tesseramento"/>
    <x v="0"/>
    <x v="4"/>
    <x v="0"/>
    <m/>
  </r>
  <r>
    <n v="190492"/>
    <x v="1"/>
    <x v="1"/>
    <x v="0"/>
    <x v="2"/>
    <x v="12"/>
    <x v="133"/>
    <x v="0"/>
    <x v="0"/>
    <s v="Tesseramento"/>
    <x v="0"/>
    <x v="5"/>
    <x v="0"/>
    <m/>
  </r>
  <r>
    <n v="186810"/>
    <x v="0"/>
    <x v="0"/>
    <x v="0"/>
    <x v="0"/>
    <x v="12"/>
    <x v="133"/>
    <x v="0"/>
    <x v="0"/>
    <s v="Tesseramento"/>
    <x v="0"/>
    <x v="4"/>
    <x v="0"/>
    <m/>
  </r>
  <r>
    <n v="60420"/>
    <x v="0"/>
    <x v="0"/>
    <x v="0"/>
    <x v="0"/>
    <x v="7"/>
    <x v="103"/>
    <x v="0"/>
    <x v="1"/>
    <s v="Tesseramento"/>
    <x v="1"/>
    <x v="4"/>
    <x v="0"/>
    <m/>
  </r>
  <r>
    <n v="179261"/>
    <x v="0"/>
    <x v="0"/>
    <x v="0"/>
    <x v="0"/>
    <x v="12"/>
    <x v="133"/>
    <x v="0"/>
    <x v="0"/>
    <s v="Tesseramento"/>
    <x v="0"/>
    <x v="4"/>
    <x v="0"/>
    <m/>
  </r>
  <r>
    <n v="179260"/>
    <x v="0"/>
    <x v="0"/>
    <x v="0"/>
    <x v="1"/>
    <x v="12"/>
    <x v="133"/>
    <x v="0"/>
    <x v="0"/>
    <s v="Tesseramento"/>
    <x v="0"/>
    <x v="4"/>
    <x v="0"/>
    <m/>
  </r>
  <r>
    <n v="62016"/>
    <x v="0"/>
    <x v="0"/>
    <x v="0"/>
    <x v="0"/>
    <x v="7"/>
    <x v="103"/>
    <x v="0"/>
    <x v="0"/>
    <s v="Tesseramento"/>
    <x v="1"/>
    <x v="0"/>
    <x v="0"/>
    <m/>
  </r>
  <r>
    <n v="4664"/>
    <x v="0"/>
    <x v="0"/>
    <x v="0"/>
    <x v="0"/>
    <x v="7"/>
    <x v="103"/>
    <x v="0"/>
    <x v="1"/>
    <s v="Tesseramento"/>
    <x v="1"/>
    <x v="4"/>
    <x v="0"/>
    <m/>
  </r>
  <r>
    <n v="219324"/>
    <x v="0"/>
    <x v="0"/>
    <x v="0"/>
    <x v="0"/>
    <x v="7"/>
    <x v="103"/>
    <x v="0"/>
    <x v="1"/>
    <s v="Tesseramento"/>
    <x v="1"/>
    <x v="4"/>
    <x v="0"/>
    <m/>
  </r>
  <r>
    <n v="223935"/>
    <x v="0"/>
    <x v="0"/>
    <x v="0"/>
    <x v="2"/>
    <x v="14"/>
    <x v="290"/>
    <x v="0"/>
    <x v="1"/>
    <s v="Tesseramento"/>
    <x v="0"/>
    <x v="0"/>
    <x v="0"/>
    <m/>
  </r>
  <r>
    <n v="197185"/>
    <x v="1"/>
    <x v="0"/>
    <x v="0"/>
    <x v="0"/>
    <x v="14"/>
    <x v="290"/>
    <x v="0"/>
    <x v="1"/>
    <s v="Tesseramento"/>
    <x v="0"/>
    <x v="5"/>
    <x v="0"/>
    <m/>
  </r>
  <r>
    <n v="197184"/>
    <x v="1"/>
    <x v="0"/>
    <x v="0"/>
    <x v="0"/>
    <x v="14"/>
    <x v="290"/>
    <x v="0"/>
    <x v="0"/>
    <s v="Tesseramento"/>
    <x v="0"/>
    <x v="6"/>
    <x v="0"/>
    <m/>
  </r>
  <r>
    <n v="196117"/>
    <x v="1"/>
    <x v="0"/>
    <x v="0"/>
    <x v="0"/>
    <x v="14"/>
    <x v="290"/>
    <x v="0"/>
    <x v="1"/>
    <s v="Tesseramento"/>
    <x v="0"/>
    <x v="5"/>
    <x v="0"/>
    <m/>
  </r>
  <r>
    <n v="196118"/>
    <x v="1"/>
    <x v="0"/>
    <x v="0"/>
    <x v="0"/>
    <x v="14"/>
    <x v="290"/>
    <x v="0"/>
    <x v="0"/>
    <s v="Tesseramento"/>
    <x v="0"/>
    <x v="7"/>
    <x v="0"/>
    <m/>
  </r>
  <r>
    <n v="225118"/>
    <x v="1"/>
    <x v="0"/>
    <x v="0"/>
    <x v="2"/>
    <x v="14"/>
    <x v="290"/>
    <x v="0"/>
    <x v="0"/>
    <s v="Tesseramento"/>
    <x v="0"/>
    <x v="5"/>
    <x v="0"/>
    <m/>
  </r>
  <r>
    <n v="212792"/>
    <x v="0"/>
    <x v="0"/>
    <x v="0"/>
    <x v="1"/>
    <x v="14"/>
    <x v="290"/>
    <x v="0"/>
    <x v="0"/>
    <s v="Tesseramento"/>
    <x v="0"/>
    <x v="0"/>
    <x v="0"/>
    <m/>
  </r>
  <r>
    <n v="232689"/>
    <x v="0"/>
    <x v="0"/>
    <x v="0"/>
    <x v="2"/>
    <x v="14"/>
    <x v="290"/>
    <x v="0"/>
    <x v="1"/>
    <s v="Tesseramento"/>
    <x v="0"/>
    <x v="1"/>
    <x v="0"/>
    <m/>
  </r>
  <r>
    <n v="67308"/>
    <x v="0"/>
    <x v="0"/>
    <x v="0"/>
    <x v="0"/>
    <x v="7"/>
    <x v="261"/>
    <x v="0"/>
    <x v="0"/>
    <s v="Tesseramento"/>
    <x v="3"/>
    <x v="4"/>
    <x v="0"/>
    <m/>
  </r>
  <r>
    <n v="107871"/>
    <x v="1"/>
    <x v="0"/>
    <x v="2"/>
    <x v="4"/>
    <x v="7"/>
    <x v="213"/>
    <x v="0"/>
    <x v="1"/>
    <s v="Tesseramento"/>
    <x v="1"/>
    <x v="2"/>
    <x v="0"/>
    <m/>
  </r>
  <r>
    <n v="170544"/>
    <x v="0"/>
    <x v="1"/>
    <x v="2"/>
    <x v="1"/>
    <x v="7"/>
    <x v="261"/>
    <x v="0"/>
    <x v="0"/>
    <s v="Tesseramento"/>
    <x v="3"/>
    <x v="1"/>
    <x v="0"/>
    <m/>
  </r>
  <r>
    <n v="205416"/>
    <x v="0"/>
    <x v="0"/>
    <x v="0"/>
    <x v="1"/>
    <x v="7"/>
    <x v="261"/>
    <x v="0"/>
    <x v="0"/>
    <s v="Tesseramento"/>
    <x v="3"/>
    <x v="0"/>
    <x v="0"/>
    <m/>
  </r>
  <r>
    <n v="189220"/>
    <x v="1"/>
    <x v="0"/>
    <x v="0"/>
    <x v="0"/>
    <x v="7"/>
    <x v="103"/>
    <x v="0"/>
    <x v="1"/>
    <s v="Tesseramento"/>
    <x v="1"/>
    <x v="5"/>
    <x v="0"/>
    <m/>
  </r>
  <r>
    <n v="208019"/>
    <x v="1"/>
    <x v="0"/>
    <x v="0"/>
    <x v="0"/>
    <x v="7"/>
    <x v="103"/>
    <x v="0"/>
    <x v="0"/>
    <s v="Tesseramento"/>
    <x v="1"/>
    <x v="5"/>
    <x v="0"/>
    <m/>
  </r>
  <r>
    <n v="29720"/>
    <x v="0"/>
    <x v="0"/>
    <x v="0"/>
    <x v="0"/>
    <x v="7"/>
    <x v="103"/>
    <x v="0"/>
    <x v="0"/>
    <s v="Tesseramento"/>
    <x v="1"/>
    <x v="0"/>
    <x v="0"/>
    <m/>
  </r>
  <r>
    <n v="4682"/>
    <x v="0"/>
    <x v="0"/>
    <x v="0"/>
    <x v="0"/>
    <x v="7"/>
    <x v="103"/>
    <x v="0"/>
    <x v="0"/>
    <s v="Tesseramento"/>
    <x v="1"/>
    <x v="3"/>
    <x v="0"/>
    <m/>
  </r>
  <r>
    <n v="221121"/>
    <x v="0"/>
    <x v="0"/>
    <x v="0"/>
    <x v="0"/>
    <x v="11"/>
    <x v="221"/>
    <x v="0"/>
    <x v="1"/>
    <s v="Tesseramento"/>
    <x v="1"/>
    <x v="0"/>
    <x v="0"/>
    <m/>
  </r>
  <r>
    <n v="236029"/>
    <x v="1"/>
    <x v="0"/>
    <x v="1"/>
    <x v="2"/>
    <x v="1"/>
    <x v="138"/>
    <x v="0"/>
    <x v="0"/>
    <s v="Tesseramento"/>
    <x v="1"/>
    <x v="5"/>
    <x v="0"/>
    <m/>
  </r>
  <r>
    <n v="227743"/>
    <x v="0"/>
    <x v="0"/>
    <x v="0"/>
    <x v="3"/>
    <x v="7"/>
    <x v="103"/>
    <x v="0"/>
    <x v="0"/>
    <s v="Tesseramento"/>
    <x v="1"/>
    <x v="4"/>
    <x v="0"/>
    <m/>
  </r>
  <r>
    <n v="227744"/>
    <x v="0"/>
    <x v="0"/>
    <x v="0"/>
    <x v="0"/>
    <x v="7"/>
    <x v="103"/>
    <x v="0"/>
    <x v="1"/>
    <s v="Tesseramento"/>
    <x v="1"/>
    <x v="3"/>
    <x v="0"/>
    <m/>
  </r>
  <r>
    <n v="4572"/>
    <x v="0"/>
    <x v="0"/>
    <x v="0"/>
    <x v="0"/>
    <x v="7"/>
    <x v="103"/>
    <x v="0"/>
    <x v="1"/>
    <s v="Tesseramento"/>
    <x v="1"/>
    <x v="0"/>
    <x v="0"/>
    <m/>
  </r>
  <r>
    <n v="4620"/>
    <x v="0"/>
    <x v="0"/>
    <x v="0"/>
    <x v="0"/>
    <x v="7"/>
    <x v="103"/>
    <x v="0"/>
    <x v="0"/>
    <s v="Tesseramento"/>
    <x v="1"/>
    <x v="3"/>
    <x v="0"/>
    <m/>
  </r>
  <r>
    <n v="4619"/>
    <x v="0"/>
    <x v="0"/>
    <x v="0"/>
    <x v="0"/>
    <x v="7"/>
    <x v="103"/>
    <x v="0"/>
    <x v="1"/>
    <s v="Tesseramento"/>
    <x v="1"/>
    <x v="4"/>
    <x v="0"/>
    <m/>
  </r>
  <r>
    <n v="6069"/>
    <x v="0"/>
    <x v="0"/>
    <x v="0"/>
    <x v="0"/>
    <x v="7"/>
    <x v="103"/>
    <x v="0"/>
    <x v="0"/>
    <s v="Tesseramento"/>
    <x v="1"/>
    <x v="4"/>
    <x v="0"/>
    <m/>
  </r>
  <r>
    <n v="212773"/>
    <x v="1"/>
    <x v="0"/>
    <x v="0"/>
    <x v="0"/>
    <x v="7"/>
    <x v="103"/>
    <x v="0"/>
    <x v="0"/>
    <s v="Tesseramento"/>
    <x v="1"/>
    <x v="5"/>
    <x v="0"/>
    <m/>
  </r>
  <r>
    <n v="228522"/>
    <x v="0"/>
    <x v="1"/>
    <x v="0"/>
    <x v="0"/>
    <x v="4"/>
    <x v="18"/>
    <x v="0"/>
    <x v="0"/>
    <s v="Tesseramento"/>
    <x v="1"/>
    <x v="4"/>
    <x v="0"/>
    <m/>
  </r>
  <r>
    <n v="4681"/>
    <x v="0"/>
    <x v="0"/>
    <x v="0"/>
    <x v="0"/>
    <x v="7"/>
    <x v="103"/>
    <x v="0"/>
    <x v="0"/>
    <s v="Tesseramento"/>
    <x v="1"/>
    <x v="3"/>
    <x v="0"/>
    <m/>
  </r>
  <r>
    <n v="56475"/>
    <x v="0"/>
    <x v="0"/>
    <x v="0"/>
    <x v="0"/>
    <x v="7"/>
    <x v="103"/>
    <x v="0"/>
    <x v="1"/>
    <s v="Tesseramento"/>
    <x v="1"/>
    <x v="4"/>
    <x v="0"/>
    <m/>
  </r>
  <r>
    <n v="209161"/>
    <x v="1"/>
    <x v="0"/>
    <x v="0"/>
    <x v="1"/>
    <x v="4"/>
    <x v="18"/>
    <x v="0"/>
    <x v="0"/>
    <s v="Tesseramento"/>
    <x v="1"/>
    <x v="5"/>
    <x v="0"/>
    <m/>
  </r>
  <r>
    <n v="42551"/>
    <x v="0"/>
    <x v="0"/>
    <x v="0"/>
    <x v="4"/>
    <x v="4"/>
    <x v="18"/>
    <x v="0"/>
    <x v="0"/>
    <s v="Tesseramento"/>
    <x v="1"/>
    <x v="0"/>
    <x v="0"/>
    <m/>
  </r>
  <r>
    <n v="77873"/>
    <x v="0"/>
    <x v="1"/>
    <x v="0"/>
    <x v="4"/>
    <x v="4"/>
    <x v="291"/>
    <x v="0"/>
    <x v="0"/>
    <s v="Tesseramento"/>
    <x v="1"/>
    <x v="0"/>
    <x v="0"/>
    <m/>
  </r>
  <r>
    <n v="46502"/>
    <x v="0"/>
    <x v="0"/>
    <x v="2"/>
    <x v="4"/>
    <x v="2"/>
    <x v="172"/>
    <x v="0"/>
    <x v="0"/>
    <s v="Tesseramento"/>
    <x v="1"/>
    <x v="0"/>
    <x v="0"/>
    <m/>
  </r>
  <r>
    <n v="206745"/>
    <x v="1"/>
    <x v="0"/>
    <x v="0"/>
    <x v="1"/>
    <x v="4"/>
    <x v="18"/>
    <x v="0"/>
    <x v="1"/>
    <s v="Tesseramento"/>
    <x v="1"/>
    <x v="5"/>
    <x v="0"/>
    <m/>
  </r>
  <r>
    <n v="171776"/>
    <x v="1"/>
    <x v="0"/>
    <x v="2"/>
    <x v="4"/>
    <x v="2"/>
    <x v="172"/>
    <x v="0"/>
    <x v="1"/>
    <s v="Tesseramento"/>
    <x v="1"/>
    <x v="6"/>
    <x v="0"/>
    <m/>
  </r>
  <r>
    <n v="171777"/>
    <x v="1"/>
    <x v="0"/>
    <x v="2"/>
    <x v="4"/>
    <x v="2"/>
    <x v="172"/>
    <x v="0"/>
    <x v="0"/>
    <s v="Tesseramento"/>
    <x v="1"/>
    <x v="6"/>
    <x v="0"/>
    <m/>
  </r>
  <r>
    <n v="171778"/>
    <x v="1"/>
    <x v="0"/>
    <x v="2"/>
    <x v="4"/>
    <x v="2"/>
    <x v="172"/>
    <x v="0"/>
    <x v="1"/>
    <s v="Tesseramento"/>
    <x v="1"/>
    <x v="7"/>
    <x v="0"/>
    <m/>
  </r>
  <r>
    <n v="62118"/>
    <x v="0"/>
    <x v="0"/>
    <x v="0"/>
    <x v="4"/>
    <x v="4"/>
    <x v="18"/>
    <x v="0"/>
    <x v="1"/>
    <s v="Tesseramento"/>
    <x v="1"/>
    <x v="0"/>
    <x v="0"/>
    <m/>
  </r>
  <r>
    <n v="26541"/>
    <x v="0"/>
    <x v="0"/>
    <x v="0"/>
    <x v="0"/>
    <x v="4"/>
    <x v="18"/>
    <x v="0"/>
    <x v="0"/>
    <s v="Tesseramento"/>
    <x v="1"/>
    <x v="4"/>
    <x v="0"/>
    <m/>
  </r>
  <r>
    <n v="149347"/>
    <x v="0"/>
    <x v="0"/>
    <x v="2"/>
    <x v="4"/>
    <x v="2"/>
    <x v="172"/>
    <x v="0"/>
    <x v="1"/>
    <s v="Tesseramento"/>
    <x v="1"/>
    <x v="0"/>
    <x v="0"/>
    <m/>
  </r>
  <r>
    <n v="109504"/>
    <x v="0"/>
    <x v="0"/>
    <x v="0"/>
    <x v="0"/>
    <x v="4"/>
    <x v="18"/>
    <x v="0"/>
    <x v="1"/>
    <s v="Tesseramento"/>
    <x v="1"/>
    <x v="1"/>
    <x v="0"/>
    <m/>
  </r>
  <r>
    <n v="37837"/>
    <x v="0"/>
    <x v="0"/>
    <x v="0"/>
    <x v="0"/>
    <x v="4"/>
    <x v="18"/>
    <x v="0"/>
    <x v="0"/>
    <s v="Tesseramento"/>
    <x v="1"/>
    <x v="3"/>
    <x v="0"/>
    <m/>
  </r>
  <r>
    <n v="204614"/>
    <x v="0"/>
    <x v="1"/>
    <x v="0"/>
    <x v="0"/>
    <x v="7"/>
    <x v="45"/>
    <x v="0"/>
    <x v="0"/>
    <s v="Tesseramento"/>
    <x v="1"/>
    <x v="0"/>
    <x v="0"/>
    <m/>
  </r>
  <r>
    <n v="10157"/>
    <x v="0"/>
    <x v="0"/>
    <x v="0"/>
    <x v="0"/>
    <x v="2"/>
    <x v="292"/>
    <x v="0"/>
    <x v="0"/>
    <s v="Tesseramento"/>
    <x v="1"/>
    <x v="0"/>
    <x v="0"/>
    <m/>
  </r>
  <r>
    <n v="10138"/>
    <x v="0"/>
    <x v="0"/>
    <x v="0"/>
    <x v="0"/>
    <x v="2"/>
    <x v="292"/>
    <x v="0"/>
    <x v="1"/>
    <s v="Tesseramento"/>
    <x v="1"/>
    <x v="0"/>
    <x v="0"/>
    <m/>
  </r>
  <r>
    <n v="156796"/>
    <x v="1"/>
    <x v="0"/>
    <x v="0"/>
    <x v="0"/>
    <x v="4"/>
    <x v="18"/>
    <x v="0"/>
    <x v="0"/>
    <s v="Tesseramento"/>
    <x v="1"/>
    <x v="7"/>
    <x v="0"/>
    <m/>
  </r>
  <r>
    <n v="97374"/>
    <x v="0"/>
    <x v="0"/>
    <x v="0"/>
    <x v="0"/>
    <x v="2"/>
    <x v="251"/>
    <x v="0"/>
    <x v="0"/>
    <s v="Tesseramento"/>
    <x v="1"/>
    <x v="0"/>
    <x v="0"/>
    <m/>
  </r>
  <r>
    <n v="222175"/>
    <x v="0"/>
    <x v="0"/>
    <x v="0"/>
    <x v="0"/>
    <x v="10"/>
    <x v="273"/>
    <x v="0"/>
    <x v="0"/>
    <s v="Tesseramento"/>
    <x v="1"/>
    <x v="0"/>
    <x v="0"/>
    <m/>
  </r>
  <r>
    <n v="9924"/>
    <x v="0"/>
    <x v="0"/>
    <x v="0"/>
    <x v="0"/>
    <x v="2"/>
    <x v="251"/>
    <x v="0"/>
    <x v="0"/>
    <s v="Tesseramento"/>
    <x v="1"/>
    <x v="0"/>
    <x v="0"/>
    <m/>
  </r>
  <r>
    <n v="138966"/>
    <x v="0"/>
    <x v="0"/>
    <x v="0"/>
    <x v="0"/>
    <x v="2"/>
    <x v="292"/>
    <x v="0"/>
    <x v="0"/>
    <s v="Tesseramento"/>
    <x v="1"/>
    <x v="1"/>
    <x v="0"/>
    <m/>
  </r>
  <r>
    <n v="138965"/>
    <x v="0"/>
    <x v="0"/>
    <x v="0"/>
    <x v="1"/>
    <x v="2"/>
    <x v="292"/>
    <x v="0"/>
    <x v="0"/>
    <s v="Tesseramento"/>
    <x v="1"/>
    <x v="0"/>
    <x v="0"/>
    <m/>
  </r>
  <r>
    <n v="127809"/>
    <x v="0"/>
    <x v="0"/>
    <x v="0"/>
    <x v="0"/>
    <x v="13"/>
    <x v="177"/>
    <x v="0"/>
    <x v="0"/>
    <s v="Tesseramento"/>
    <x v="1"/>
    <x v="0"/>
    <x v="0"/>
    <m/>
  </r>
  <r>
    <n v="55209"/>
    <x v="0"/>
    <x v="0"/>
    <x v="0"/>
    <x v="0"/>
    <x v="2"/>
    <x v="79"/>
    <x v="0"/>
    <x v="1"/>
    <s v="Tesseramento"/>
    <x v="1"/>
    <x v="4"/>
    <x v="0"/>
    <m/>
  </r>
  <r>
    <n v="174518"/>
    <x v="0"/>
    <x v="0"/>
    <x v="2"/>
    <x v="0"/>
    <x v="2"/>
    <x v="292"/>
    <x v="0"/>
    <x v="0"/>
    <s v="Tesseramento"/>
    <x v="1"/>
    <x v="1"/>
    <x v="0"/>
    <m/>
  </r>
  <r>
    <n v="89813"/>
    <x v="0"/>
    <x v="0"/>
    <x v="0"/>
    <x v="0"/>
    <x v="2"/>
    <x v="79"/>
    <x v="0"/>
    <x v="0"/>
    <s v="Tesseramento"/>
    <x v="1"/>
    <x v="4"/>
    <x v="0"/>
    <m/>
  </r>
  <r>
    <n v="218461"/>
    <x v="0"/>
    <x v="0"/>
    <x v="0"/>
    <x v="0"/>
    <x v="2"/>
    <x v="292"/>
    <x v="0"/>
    <x v="0"/>
    <s v="Tesseramento"/>
    <x v="1"/>
    <x v="0"/>
    <x v="0"/>
    <m/>
  </r>
  <r>
    <n v="236182"/>
    <x v="0"/>
    <x v="0"/>
    <x v="1"/>
    <x v="1"/>
    <x v="13"/>
    <x v="177"/>
    <x v="0"/>
    <x v="0"/>
    <s v="Tesseramento"/>
    <x v="1"/>
    <x v="4"/>
    <x v="0"/>
    <m/>
  </r>
  <r>
    <n v="202835"/>
    <x v="1"/>
    <x v="0"/>
    <x v="0"/>
    <x v="1"/>
    <x v="2"/>
    <x v="292"/>
    <x v="0"/>
    <x v="0"/>
    <s v="Tesseramento"/>
    <x v="1"/>
    <x v="5"/>
    <x v="0"/>
    <m/>
  </r>
  <r>
    <n v="232853"/>
    <x v="1"/>
    <x v="0"/>
    <x v="0"/>
    <x v="2"/>
    <x v="2"/>
    <x v="292"/>
    <x v="0"/>
    <x v="1"/>
    <s v="Tesseramento"/>
    <x v="1"/>
    <x v="5"/>
    <x v="0"/>
    <m/>
  </r>
  <r>
    <n v="227438"/>
    <x v="0"/>
    <x v="0"/>
    <x v="0"/>
    <x v="0"/>
    <x v="11"/>
    <x v="174"/>
    <x v="0"/>
    <x v="1"/>
    <s v="Tesseramento"/>
    <x v="3"/>
    <x v="1"/>
    <x v="0"/>
    <m/>
  </r>
  <r>
    <n v="47219"/>
    <x v="0"/>
    <x v="0"/>
    <x v="0"/>
    <x v="0"/>
    <x v="10"/>
    <x v="63"/>
    <x v="0"/>
    <x v="0"/>
    <s v="Tesseramento"/>
    <x v="0"/>
    <x v="4"/>
    <x v="0"/>
    <m/>
  </r>
  <r>
    <n v="236228"/>
    <x v="0"/>
    <x v="0"/>
    <x v="1"/>
    <x v="0"/>
    <x v="7"/>
    <x v="33"/>
    <x v="0"/>
    <x v="0"/>
    <s v="Tesseramento"/>
    <x v="1"/>
    <x v="3"/>
    <x v="0"/>
    <m/>
  </r>
  <r>
    <n v="43312"/>
    <x v="0"/>
    <x v="0"/>
    <x v="0"/>
    <x v="0"/>
    <x v="1"/>
    <x v="26"/>
    <x v="0"/>
    <x v="0"/>
    <s v="Tesseramento"/>
    <x v="1"/>
    <x v="0"/>
    <x v="0"/>
    <m/>
  </r>
  <r>
    <n v="109312"/>
    <x v="0"/>
    <x v="0"/>
    <x v="0"/>
    <x v="0"/>
    <x v="2"/>
    <x v="79"/>
    <x v="0"/>
    <x v="1"/>
    <s v="Tesseramento"/>
    <x v="1"/>
    <x v="4"/>
    <x v="0"/>
    <m/>
  </r>
  <r>
    <n v="153671"/>
    <x v="0"/>
    <x v="0"/>
    <x v="0"/>
    <x v="0"/>
    <x v="2"/>
    <x v="251"/>
    <x v="0"/>
    <x v="0"/>
    <s v="Tesseramento"/>
    <x v="1"/>
    <x v="0"/>
    <x v="0"/>
    <m/>
  </r>
  <r>
    <n v="236151"/>
    <x v="1"/>
    <x v="0"/>
    <x v="1"/>
    <x v="2"/>
    <x v="2"/>
    <x v="292"/>
    <x v="0"/>
    <x v="0"/>
    <s v="Tesseramento"/>
    <x v="1"/>
    <x v="5"/>
    <x v="0"/>
    <m/>
  </r>
  <r>
    <n v="154897"/>
    <x v="1"/>
    <x v="0"/>
    <x v="0"/>
    <x v="0"/>
    <x v="1"/>
    <x v="26"/>
    <x v="0"/>
    <x v="0"/>
    <s v="Tesseramento"/>
    <x v="1"/>
    <x v="7"/>
    <x v="0"/>
    <m/>
  </r>
  <r>
    <n v="135950"/>
    <x v="0"/>
    <x v="0"/>
    <x v="0"/>
    <x v="0"/>
    <x v="1"/>
    <x v="26"/>
    <x v="0"/>
    <x v="1"/>
    <s v="Tesseramento"/>
    <x v="1"/>
    <x v="0"/>
    <x v="0"/>
    <m/>
  </r>
  <r>
    <n v="97214"/>
    <x v="0"/>
    <x v="0"/>
    <x v="0"/>
    <x v="0"/>
    <x v="2"/>
    <x v="79"/>
    <x v="0"/>
    <x v="0"/>
    <s v="Tesseramento"/>
    <x v="1"/>
    <x v="4"/>
    <x v="0"/>
    <m/>
  </r>
  <r>
    <n v="39871"/>
    <x v="0"/>
    <x v="0"/>
    <x v="0"/>
    <x v="0"/>
    <x v="7"/>
    <x v="293"/>
    <x v="0"/>
    <x v="0"/>
    <s v="Tesseramento"/>
    <x v="1"/>
    <x v="0"/>
    <x v="0"/>
    <m/>
  </r>
  <r>
    <n v="236229"/>
    <x v="0"/>
    <x v="0"/>
    <x v="1"/>
    <x v="1"/>
    <x v="7"/>
    <x v="33"/>
    <x v="0"/>
    <x v="0"/>
    <s v="Tesseramento"/>
    <x v="1"/>
    <x v="3"/>
    <x v="0"/>
    <m/>
  </r>
  <r>
    <n v="54158"/>
    <x v="0"/>
    <x v="0"/>
    <x v="0"/>
    <x v="0"/>
    <x v="11"/>
    <x v="143"/>
    <x v="0"/>
    <x v="0"/>
    <s v="Tesseramento"/>
    <x v="1"/>
    <x v="0"/>
    <x v="0"/>
    <m/>
  </r>
  <r>
    <n v="1966"/>
    <x v="0"/>
    <x v="0"/>
    <x v="0"/>
    <x v="0"/>
    <x v="7"/>
    <x v="195"/>
    <x v="0"/>
    <x v="1"/>
    <s v="Tesseramento"/>
    <x v="1"/>
    <x v="3"/>
    <x v="0"/>
    <m/>
  </r>
  <r>
    <n v="3743"/>
    <x v="0"/>
    <x v="0"/>
    <x v="0"/>
    <x v="0"/>
    <x v="7"/>
    <x v="195"/>
    <x v="0"/>
    <x v="0"/>
    <s v="Tesseramento"/>
    <x v="1"/>
    <x v="0"/>
    <x v="0"/>
    <m/>
  </r>
  <r>
    <n v="29440"/>
    <x v="0"/>
    <x v="0"/>
    <x v="0"/>
    <x v="0"/>
    <x v="1"/>
    <x v="26"/>
    <x v="0"/>
    <x v="1"/>
    <s v="Tesseramento"/>
    <x v="1"/>
    <x v="1"/>
    <x v="0"/>
    <m/>
  </r>
  <r>
    <n v="34640"/>
    <x v="0"/>
    <x v="0"/>
    <x v="0"/>
    <x v="0"/>
    <x v="1"/>
    <x v="26"/>
    <x v="0"/>
    <x v="0"/>
    <s v="Tesseramento"/>
    <x v="1"/>
    <x v="1"/>
    <x v="0"/>
    <m/>
  </r>
  <r>
    <n v="98158"/>
    <x v="0"/>
    <x v="0"/>
    <x v="0"/>
    <x v="0"/>
    <x v="1"/>
    <x v="26"/>
    <x v="0"/>
    <x v="1"/>
    <s v="Tesseramento"/>
    <x v="1"/>
    <x v="3"/>
    <x v="0"/>
    <m/>
  </r>
  <r>
    <n v="57739"/>
    <x v="0"/>
    <x v="0"/>
    <x v="0"/>
    <x v="0"/>
    <x v="1"/>
    <x v="26"/>
    <x v="0"/>
    <x v="0"/>
    <s v="Tesseramento"/>
    <x v="1"/>
    <x v="3"/>
    <x v="0"/>
    <m/>
  </r>
  <r>
    <n v="182970"/>
    <x v="0"/>
    <x v="1"/>
    <x v="0"/>
    <x v="0"/>
    <x v="4"/>
    <x v="291"/>
    <x v="0"/>
    <x v="0"/>
    <s v="Tesseramento"/>
    <x v="1"/>
    <x v="0"/>
    <x v="0"/>
    <m/>
  </r>
  <r>
    <n v="236152"/>
    <x v="1"/>
    <x v="1"/>
    <x v="1"/>
    <x v="2"/>
    <x v="2"/>
    <x v="292"/>
    <x v="0"/>
    <x v="0"/>
    <s v="Tesseramento"/>
    <x v="1"/>
    <x v="5"/>
    <x v="0"/>
    <m/>
  </r>
  <r>
    <n v="227439"/>
    <x v="0"/>
    <x v="0"/>
    <x v="0"/>
    <x v="0"/>
    <x v="11"/>
    <x v="174"/>
    <x v="0"/>
    <x v="0"/>
    <s v="Tesseramento"/>
    <x v="3"/>
    <x v="1"/>
    <x v="0"/>
    <m/>
  </r>
  <r>
    <n v="236171"/>
    <x v="0"/>
    <x v="1"/>
    <x v="1"/>
    <x v="2"/>
    <x v="1"/>
    <x v="26"/>
    <x v="0"/>
    <x v="0"/>
    <s v="Tesseramento"/>
    <x v="1"/>
    <x v="0"/>
    <x v="0"/>
    <m/>
  </r>
  <r>
    <n v="217538"/>
    <x v="0"/>
    <x v="0"/>
    <x v="0"/>
    <x v="0"/>
    <x v="7"/>
    <x v="213"/>
    <x v="0"/>
    <x v="0"/>
    <s v="Tesseramento"/>
    <x v="1"/>
    <x v="3"/>
    <x v="0"/>
    <m/>
  </r>
  <r>
    <n v="128898"/>
    <x v="0"/>
    <x v="0"/>
    <x v="0"/>
    <x v="0"/>
    <x v="7"/>
    <x v="213"/>
    <x v="0"/>
    <x v="1"/>
    <s v="Tesseramento"/>
    <x v="1"/>
    <x v="0"/>
    <x v="0"/>
    <m/>
  </r>
  <r>
    <n v="4528"/>
    <x v="0"/>
    <x v="0"/>
    <x v="0"/>
    <x v="0"/>
    <x v="7"/>
    <x v="213"/>
    <x v="0"/>
    <x v="0"/>
    <s v="Tesseramento"/>
    <x v="1"/>
    <x v="1"/>
    <x v="0"/>
    <m/>
  </r>
  <r>
    <n v="221652"/>
    <x v="0"/>
    <x v="0"/>
    <x v="0"/>
    <x v="1"/>
    <x v="2"/>
    <x v="292"/>
    <x v="0"/>
    <x v="0"/>
    <s v="Tesseramento"/>
    <x v="1"/>
    <x v="1"/>
    <x v="0"/>
    <m/>
  </r>
  <r>
    <n v="221655"/>
    <x v="0"/>
    <x v="0"/>
    <x v="0"/>
    <x v="1"/>
    <x v="2"/>
    <x v="292"/>
    <x v="0"/>
    <x v="0"/>
    <s v="Tesseramento"/>
    <x v="1"/>
    <x v="4"/>
    <x v="0"/>
    <m/>
  </r>
  <r>
    <n v="82308"/>
    <x v="0"/>
    <x v="0"/>
    <x v="0"/>
    <x v="0"/>
    <x v="2"/>
    <x v="292"/>
    <x v="0"/>
    <x v="0"/>
    <s v="Tesseramento"/>
    <x v="1"/>
    <x v="4"/>
    <x v="0"/>
    <m/>
  </r>
  <r>
    <n v="4275"/>
    <x v="0"/>
    <x v="0"/>
    <x v="0"/>
    <x v="0"/>
    <x v="2"/>
    <x v="292"/>
    <x v="0"/>
    <x v="0"/>
    <s v="Tesseramento"/>
    <x v="1"/>
    <x v="4"/>
    <x v="0"/>
    <m/>
  </r>
  <r>
    <n v="65637"/>
    <x v="0"/>
    <x v="0"/>
    <x v="0"/>
    <x v="0"/>
    <x v="2"/>
    <x v="292"/>
    <x v="0"/>
    <x v="1"/>
    <s v="Tesseramento"/>
    <x v="1"/>
    <x v="4"/>
    <x v="0"/>
    <m/>
  </r>
  <r>
    <n v="147965"/>
    <x v="0"/>
    <x v="0"/>
    <x v="0"/>
    <x v="0"/>
    <x v="2"/>
    <x v="292"/>
    <x v="0"/>
    <x v="0"/>
    <s v="Tesseramento"/>
    <x v="1"/>
    <x v="0"/>
    <x v="0"/>
    <m/>
  </r>
  <r>
    <n v="28414"/>
    <x v="0"/>
    <x v="0"/>
    <x v="0"/>
    <x v="0"/>
    <x v="2"/>
    <x v="292"/>
    <x v="0"/>
    <x v="0"/>
    <s v="Tesseramento"/>
    <x v="1"/>
    <x v="4"/>
    <x v="0"/>
    <m/>
  </r>
  <r>
    <n v="206824"/>
    <x v="0"/>
    <x v="0"/>
    <x v="0"/>
    <x v="0"/>
    <x v="2"/>
    <x v="292"/>
    <x v="0"/>
    <x v="0"/>
    <s v="Tesseramento"/>
    <x v="1"/>
    <x v="0"/>
    <x v="0"/>
    <m/>
  </r>
  <r>
    <n v="79979"/>
    <x v="0"/>
    <x v="0"/>
    <x v="0"/>
    <x v="0"/>
    <x v="10"/>
    <x v="63"/>
    <x v="0"/>
    <x v="0"/>
    <s v="Tesseramento"/>
    <x v="0"/>
    <x v="3"/>
    <x v="0"/>
    <m/>
  </r>
  <r>
    <n v="124409"/>
    <x v="0"/>
    <x v="0"/>
    <x v="0"/>
    <x v="0"/>
    <x v="10"/>
    <x v="63"/>
    <x v="0"/>
    <x v="0"/>
    <s v="Tesseramento"/>
    <x v="0"/>
    <x v="0"/>
    <x v="0"/>
    <m/>
  </r>
  <r>
    <n v="216913"/>
    <x v="0"/>
    <x v="0"/>
    <x v="0"/>
    <x v="0"/>
    <x v="10"/>
    <x v="63"/>
    <x v="0"/>
    <x v="0"/>
    <s v="Tesseramento"/>
    <x v="0"/>
    <x v="0"/>
    <x v="0"/>
    <m/>
  </r>
  <r>
    <n v="111982"/>
    <x v="0"/>
    <x v="0"/>
    <x v="0"/>
    <x v="0"/>
    <x v="4"/>
    <x v="23"/>
    <x v="0"/>
    <x v="1"/>
    <s v="Tesseramento"/>
    <x v="1"/>
    <x v="3"/>
    <x v="0"/>
    <m/>
  </r>
  <r>
    <n v="28252"/>
    <x v="0"/>
    <x v="0"/>
    <x v="0"/>
    <x v="0"/>
    <x v="10"/>
    <x v="63"/>
    <x v="0"/>
    <x v="0"/>
    <s v="Tesseramento"/>
    <x v="0"/>
    <x v="1"/>
    <x v="0"/>
    <m/>
  </r>
  <r>
    <n v="135638"/>
    <x v="0"/>
    <x v="0"/>
    <x v="0"/>
    <x v="0"/>
    <x v="10"/>
    <x v="63"/>
    <x v="0"/>
    <x v="0"/>
    <s v="Tesseramento"/>
    <x v="0"/>
    <x v="1"/>
    <x v="0"/>
    <m/>
  </r>
  <r>
    <n v="135639"/>
    <x v="0"/>
    <x v="0"/>
    <x v="0"/>
    <x v="4"/>
    <x v="10"/>
    <x v="63"/>
    <x v="0"/>
    <x v="0"/>
    <s v="Tesseramento"/>
    <x v="0"/>
    <x v="1"/>
    <x v="0"/>
    <m/>
  </r>
  <r>
    <n v="216235"/>
    <x v="0"/>
    <x v="0"/>
    <x v="0"/>
    <x v="3"/>
    <x v="10"/>
    <x v="63"/>
    <x v="0"/>
    <x v="0"/>
    <s v="Tesseramento"/>
    <x v="0"/>
    <x v="1"/>
    <x v="0"/>
    <m/>
  </r>
  <r>
    <n v="77857"/>
    <x v="0"/>
    <x v="0"/>
    <x v="0"/>
    <x v="0"/>
    <x v="2"/>
    <x v="79"/>
    <x v="0"/>
    <x v="0"/>
    <s v="Tesseramento"/>
    <x v="1"/>
    <x v="3"/>
    <x v="0"/>
    <m/>
  </r>
  <r>
    <n v="236153"/>
    <x v="0"/>
    <x v="0"/>
    <x v="1"/>
    <x v="4"/>
    <x v="2"/>
    <x v="292"/>
    <x v="0"/>
    <x v="0"/>
    <s v="Tesseramento"/>
    <x v="1"/>
    <x v="3"/>
    <x v="0"/>
    <m/>
  </r>
  <r>
    <n v="210170"/>
    <x v="1"/>
    <x v="0"/>
    <x v="0"/>
    <x v="1"/>
    <x v="7"/>
    <x v="37"/>
    <x v="0"/>
    <x v="1"/>
    <s v="Tesseramento"/>
    <x v="1"/>
    <x v="5"/>
    <x v="0"/>
    <m/>
  </r>
  <r>
    <n v="216225"/>
    <x v="0"/>
    <x v="0"/>
    <x v="0"/>
    <x v="0"/>
    <x v="7"/>
    <x v="37"/>
    <x v="0"/>
    <x v="0"/>
    <s v="Tesseramento"/>
    <x v="1"/>
    <x v="0"/>
    <x v="0"/>
    <m/>
  </r>
  <r>
    <n v="106427"/>
    <x v="0"/>
    <x v="0"/>
    <x v="0"/>
    <x v="0"/>
    <x v="2"/>
    <x v="292"/>
    <x v="0"/>
    <x v="0"/>
    <s v="Tesseramento"/>
    <x v="1"/>
    <x v="0"/>
    <x v="0"/>
    <m/>
  </r>
  <r>
    <n v="231648"/>
    <x v="0"/>
    <x v="1"/>
    <x v="0"/>
    <x v="0"/>
    <x v="10"/>
    <x v="294"/>
    <x v="0"/>
    <x v="0"/>
    <s v="Tesseramento"/>
    <x v="1"/>
    <x v="0"/>
    <x v="0"/>
    <m/>
  </r>
  <r>
    <n v="210169"/>
    <x v="1"/>
    <x v="0"/>
    <x v="0"/>
    <x v="0"/>
    <x v="7"/>
    <x v="37"/>
    <x v="0"/>
    <x v="0"/>
    <s v="Tesseramento"/>
    <x v="1"/>
    <x v="5"/>
    <x v="0"/>
    <m/>
  </r>
  <r>
    <n v="105402"/>
    <x v="0"/>
    <x v="0"/>
    <x v="0"/>
    <x v="0"/>
    <x v="10"/>
    <x v="294"/>
    <x v="0"/>
    <x v="1"/>
    <s v="Tesseramento"/>
    <x v="1"/>
    <x v="4"/>
    <x v="0"/>
    <m/>
  </r>
  <r>
    <n v="84664"/>
    <x v="0"/>
    <x v="0"/>
    <x v="0"/>
    <x v="0"/>
    <x v="11"/>
    <x v="141"/>
    <x v="0"/>
    <x v="0"/>
    <s v="Tesseramento"/>
    <x v="1"/>
    <x v="0"/>
    <x v="0"/>
    <m/>
  </r>
  <r>
    <n v="122431"/>
    <x v="0"/>
    <x v="0"/>
    <x v="0"/>
    <x v="0"/>
    <x v="10"/>
    <x v="294"/>
    <x v="0"/>
    <x v="0"/>
    <s v="Tesseramento"/>
    <x v="1"/>
    <x v="4"/>
    <x v="0"/>
    <m/>
  </r>
  <r>
    <n v="93434"/>
    <x v="0"/>
    <x v="0"/>
    <x v="0"/>
    <x v="2"/>
    <x v="10"/>
    <x v="294"/>
    <x v="0"/>
    <x v="0"/>
    <s v="Tesseramento"/>
    <x v="1"/>
    <x v="4"/>
    <x v="0"/>
    <m/>
  </r>
  <r>
    <n v="210340"/>
    <x v="0"/>
    <x v="0"/>
    <x v="0"/>
    <x v="0"/>
    <x v="10"/>
    <x v="294"/>
    <x v="0"/>
    <x v="0"/>
    <s v="Tesseramento"/>
    <x v="1"/>
    <x v="1"/>
    <x v="0"/>
    <m/>
  </r>
  <r>
    <n v="132192"/>
    <x v="0"/>
    <x v="0"/>
    <x v="0"/>
    <x v="0"/>
    <x v="10"/>
    <x v="294"/>
    <x v="0"/>
    <x v="1"/>
    <s v="Tesseramento"/>
    <x v="1"/>
    <x v="0"/>
    <x v="0"/>
    <m/>
  </r>
  <r>
    <n v="132193"/>
    <x v="0"/>
    <x v="0"/>
    <x v="0"/>
    <x v="0"/>
    <x v="10"/>
    <x v="294"/>
    <x v="0"/>
    <x v="0"/>
    <s v="Tesseramento"/>
    <x v="1"/>
    <x v="0"/>
    <x v="0"/>
    <m/>
  </r>
  <r>
    <n v="142217"/>
    <x v="0"/>
    <x v="0"/>
    <x v="0"/>
    <x v="0"/>
    <x v="7"/>
    <x v="37"/>
    <x v="0"/>
    <x v="0"/>
    <s v="Tesseramento"/>
    <x v="1"/>
    <x v="1"/>
    <x v="0"/>
    <m/>
  </r>
  <r>
    <n v="72865"/>
    <x v="0"/>
    <x v="0"/>
    <x v="0"/>
    <x v="0"/>
    <x v="7"/>
    <x v="37"/>
    <x v="0"/>
    <x v="0"/>
    <s v="Tesseramento"/>
    <x v="1"/>
    <x v="0"/>
    <x v="0"/>
    <m/>
  </r>
  <r>
    <n v="206859"/>
    <x v="0"/>
    <x v="0"/>
    <x v="0"/>
    <x v="1"/>
    <x v="10"/>
    <x v="295"/>
    <x v="0"/>
    <x v="1"/>
    <s v="Tesseramento"/>
    <x v="0"/>
    <x v="0"/>
    <x v="0"/>
    <m/>
  </r>
  <r>
    <n v="220151"/>
    <x v="0"/>
    <x v="0"/>
    <x v="0"/>
    <x v="0"/>
    <x v="10"/>
    <x v="295"/>
    <x v="0"/>
    <x v="0"/>
    <s v="Tesseramento"/>
    <x v="0"/>
    <x v="0"/>
    <x v="0"/>
    <m/>
  </r>
  <r>
    <n v="175196"/>
    <x v="0"/>
    <x v="0"/>
    <x v="0"/>
    <x v="0"/>
    <x v="10"/>
    <x v="295"/>
    <x v="0"/>
    <x v="0"/>
    <s v="Tesseramento"/>
    <x v="0"/>
    <x v="3"/>
    <x v="0"/>
    <m/>
  </r>
  <r>
    <n v="121150"/>
    <x v="0"/>
    <x v="0"/>
    <x v="0"/>
    <x v="0"/>
    <x v="4"/>
    <x v="140"/>
    <x v="0"/>
    <x v="0"/>
    <s v="Tesseramento"/>
    <x v="0"/>
    <x v="4"/>
    <x v="0"/>
    <m/>
  </r>
  <r>
    <n v="183505"/>
    <x v="0"/>
    <x v="0"/>
    <x v="0"/>
    <x v="0"/>
    <x v="10"/>
    <x v="295"/>
    <x v="0"/>
    <x v="0"/>
    <s v="Tesseramento"/>
    <x v="0"/>
    <x v="0"/>
    <x v="0"/>
    <m/>
  </r>
  <r>
    <n v="57212"/>
    <x v="0"/>
    <x v="0"/>
    <x v="0"/>
    <x v="0"/>
    <x v="2"/>
    <x v="172"/>
    <x v="0"/>
    <x v="0"/>
    <s v="Tesseramento"/>
    <x v="1"/>
    <x v="4"/>
    <x v="0"/>
    <m/>
  </r>
  <r>
    <n v="90501"/>
    <x v="0"/>
    <x v="0"/>
    <x v="0"/>
    <x v="0"/>
    <x v="7"/>
    <x v="150"/>
    <x v="0"/>
    <x v="0"/>
    <s v="Tesseramento"/>
    <x v="1"/>
    <x v="0"/>
    <x v="0"/>
    <m/>
  </r>
  <r>
    <n v="185473"/>
    <x v="0"/>
    <x v="0"/>
    <x v="0"/>
    <x v="0"/>
    <x v="7"/>
    <x v="150"/>
    <x v="0"/>
    <x v="0"/>
    <s v="Tesseramento"/>
    <x v="1"/>
    <x v="0"/>
    <x v="0"/>
    <m/>
  </r>
  <r>
    <n v="111416"/>
    <x v="0"/>
    <x v="0"/>
    <x v="0"/>
    <x v="0"/>
    <x v="7"/>
    <x v="150"/>
    <x v="0"/>
    <x v="0"/>
    <s v="Tesseramento"/>
    <x v="1"/>
    <x v="0"/>
    <x v="0"/>
    <m/>
  </r>
  <r>
    <n v="84996"/>
    <x v="0"/>
    <x v="0"/>
    <x v="0"/>
    <x v="0"/>
    <x v="8"/>
    <x v="296"/>
    <x v="0"/>
    <x v="1"/>
    <s v="Tesseramento"/>
    <x v="1"/>
    <x v="4"/>
    <x v="0"/>
    <m/>
  </r>
  <r>
    <n v="55976"/>
    <x v="0"/>
    <x v="0"/>
    <x v="0"/>
    <x v="0"/>
    <x v="7"/>
    <x v="150"/>
    <x v="0"/>
    <x v="1"/>
    <s v="Tesseramento"/>
    <x v="1"/>
    <x v="0"/>
    <x v="0"/>
    <m/>
  </r>
  <r>
    <n v="79270"/>
    <x v="0"/>
    <x v="0"/>
    <x v="0"/>
    <x v="0"/>
    <x v="7"/>
    <x v="150"/>
    <x v="0"/>
    <x v="0"/>
    <s v="Tesseramento"/>
    <x v="1"/>
    <x v="0"/>
    <x v="0"/>
    <m/>
  </r>
  <r>
    <n v="145592"/>
    <x v="0"/>
    <x v="0"/>
    <x v="0"/>
    <x v="0"/>
    <x v="7"/>
    <x v="150"/>
    <x v="0"/>
    <x v="0"/>
    <s v="Tesseramento"/>
    <x v="1"/>
    <x v="0"/>
    <x v="0"/>
    <m/>
  </r>
  <r>
    <n v="6780"/>
    <x v="0"/>
    <x v="0"/>
    <x v="0"/>
    <x v="0"/>
    <x v="7"/>
    <x v="150"/>
    <x v="0"/>
    <x v="1"/>
    <s v="Tesseramento"/>
    <x v="1"/>
    <x v="4"/>
    <x v="0"/>
    <m/>
  </r>
  <r>
    <n v="126881"/>
    <x v="0"/>
    <x v="0"/>
    <x v="0"/>
    <x v="0"/>
    <x v="15"/>
    <x v="72"/>
    <x v="0"/>
    <x v="1"/>
    <s v="Tesseramento"/>
    <x v="1"/>
    <x v="0"/>
    <x v="0"/>
    <m/>
  </r>
  <r>
    <n v="24927"/>
    <x v="0"/>
    <x v="0"/>
    <x v="0"/>
    <x v="0"/>
    <x v="7"/>
    <x v="150"/>
    <x v="0"/>
    <x v="1"/>
    <s v="Tesseramento"/>
    <x v="1"/>
    <x v="4"/>
    <x v="0"/>
    <m/>
  </r>
  <r>
    <n v="208377"/>
    <x v="0"/>
    <x v="1"/>
    <x v="0"/>
    <x v="0"/>
    <x v="7"/>
    <x v="297"/>
    <x v="0"/>
    <x v="0"/>
    <s v="Tesseramento"/>
    <x v="1"/>
    <x v="1"/>
    <x v="0"/>
    <m/>
  </r>
  <r>
    <n v="19106"/>
    <x v="0"/>
    <x v="0"/>
    <x v="0"/>
    <x v="0"/>
    <x v="4"/>
    <x v="80"/>
    <x v="0"/>
    <x v="1"/>
    <s v="Tesseramento"/>
    <x v="1"/>
    <x v="4"/>
    <x v="0"/>
    <m/>
  </r>
  <r>
    <n v="198307"/>
    <x v="0"/>
    <x v="0"/>
    <x v="0"/>
    <x v="0"/>
    <x v="4"/>
    <x v="80"/>
    <x v="0"/>
    <x v="0"/>
    <s v="Tesseramento"/>
    <x v="1"/>
    <x v="3"/>
    <x v="0"/>
    <m/>
  </r>
  <r>
    <n v="141325"/>
    <x v="0"/>
    <x v="0"/>
    <x v="0"/>
    <x v="0"/>
    <x v="4"/>
    <x v="179"/>
    <x v="0"/>
    <x v="0"/>
    <s v="Tesseramento"/>
    <x v="1"/>
    <x v="1"/>
    <x v="0"/>
    <m/>
  </r>
  <r>
    <n v="217807"/>
    <x v="0"/>
    <x v="1"/>
    <x v="0"/>
    <x v="0"/>
    <x v="11"/>
    <x v="49"/>
    <x v="0"/>
    <x v="0"/>
    <s v="Tesseramento"/>
    <x v="1"/>
    <x v="1"/>
    <x v="0"/>
    <m/>
  </r>
  <r>
    <n v="140713"/>
    <x v="0"/>
    <x v="0"/>
    <x v="0"/>
    <x v="0"/>
    <x v="11"/>
    <x v="49"/>
    <x v="0"/>
    <x v="0"/>
    <s v="Tesseramento"/>
    <x v="1"/>
    <x v="4"/>
    <x v="0"/>
    <m/>
  </r>
  <r>
    <n v="140714"/>
    <x v="0"/>
    <x v="0"/>
    <x v="0"/>
    <x v="1"/>
    <x v="11"/>
    <x v="49"/>
    <x v="0"/>
    <x v="1"/>
    <s v="Tesseramento"/>
    <x v="1"/>
    <x v="0"/>
    <x v="0"/>
    <m/>
  </r>
  <r>
    <n v="169013"/>
    <x v="0"/>
    <x v="0"/>
    <x v="0"/>
    <x v="1"/>
    <x v="9"/>
    <x v="19"/>
    <x v="0"/>
    <x v="0"/>
    <s v="Tesseramento"/>
    <x v="1"/>
    <x v="0"/>
    <x v="0"/>
    <m/>
  </r>
  <r>
    <n v="15561"/>
    <x v="0"/>
    <x v="0"/>
    <x v="0"/>
    <x v="0"/>
    <x v="7"/>
    <x v="297"/>
    <x v="0"/>
    <x v="1"/>
    <s v="Tesseramento"/>
    <x v="1"/>
    <x v="4"/>
    <x v="0"/>
    <m/>
  </r>
  <r>
    <n v="15291"/>
    <x v="0"/>
    <x v="0"/>
    <x v="0"/>
    <x v="0"/>
    <x v="7"/>
    <x v="41"/>
    <x v="0"/>
    <x v="1"/>
    <s v="Tesseramento"/>
    <x v="1"/>
    <x v="4"/>
    <x v="0"/>
    <m/>
  </r>
  <r>
    <n v="28994"/>
    <x v="0"/>
    <x v="0"/>
    <x v="0"/>
    <x v="0"/>
    <x v="7"/>
    <x v="41"/>
    <x v="0"/>
    <x v="0"/>
    <s v="Tesseramento"/>
    <x v="1"/>
    <x v="4"/>
    <x v="0"/>
    <m/>
  </r>
  <r>
    <n v="170138"/>
    <x v="0"/>
    <x v="1"/>
    <x v="0"/>
    <x v="0"/>
    <x v="7"/>
    <x v="297"/>
    <x v="0"/>
    <x v="1"/>
    <s v="Tesseramento"/>
    <x v="1"/>
    <x v="0"/>
    <x v="0"/>
    <m/>
  </r>
  <r>
    <n v="58520"/>
    <x v="0"/>
    <x v="1"/>
    <x v="0"/>
    <x v="0"/>
    <x v="4"/>
    <x v="166"/>
    <x v="0"/>
    <x v="0"/>
    <s v="Tesseramento"/>
    <x v="1"/>
    <x v="3"/>
    <x v="0"/>
    <m/>
  </r>
  <r>
    <n v="158206"/>
    <x v="0"/>
    <x v="1"/>
    <x v="0"/>
    <x v="0"/>
    <x v="7"/>
    <x v="297"/>
    <x v="0"/>
    <x v="0"/>
    <s v="Tesseramento"/>
    <x v="1"/>
    <x v="0"/>
    <x v="0"/>
    <m/>
  </r>
  <r>
    <n v="191422"/>
    <x v="0"/>
    <x v="0"/>
    <x v="0"/>
    <x v="0"/>
    <x v="7"/>
    <x v="210"/>
    <x v="0"/>
    <x v="0"/>
    <s v="Tesseramento"/>
    <x v="0"/>
    <x v="0"/>
    <x v="0"/>
    <m/>
  </r>
  <r>
    <n v="154094"/>
    <x v="0"/>
    <x v="0"/>
    <x v="0"/>
    <x v="0"/>
    <x v="7"/>
    <x v="297"/>
    <x v="0"/>
    <x v="1"/>
    <s v="Tesseramento"/>
    <x v="1"/>
    <x v="1"/>
    <x v="0"/>
    <m/>
  </r>
  <r>
    <n v="210581"/>
    <x v="0"/>
    <x v="1"/>
    <x v="0"/>
    <x v="0"/>
    <x v="4"/>
    <x v="80"/>
    <x v="0"/>
    <x v="0"/>
    <s v="Tesseramento"/>
    <x v="1"/>
    <x v="0"/>
    <x v="0"/>
    <m/>
  </r>
  <r>
    <n v="10006"/>
    <x v="0"/>
    <x v="0"/>
    <x v="0"/>
    <x v="0"/>
    <x v="4"/>
    <x v="166"/>
    <x v="0"/>
    <x v="0"/>
    <s v="Tesseramento"/>
    <x v="1"/>
    <x v="4"/>
    <x v="0"/>
    <m/>
  </r>
  <r>
    <n v="158208"/>
    <x v="0"/>
    <x v="1"/>
    <x v="0"/>
    <x v="0"/>
    <x v="7"/>
    <x v="297"/>
    <x v="0"/>
    <x v="1"/>
    <s v="Tesseramento"/>
    <x v="1"/>
    <x v="3"/>
    <x v="0"/>
    <m/>
  </r>
  <r>
    <n v="35860"/>
    <x v="0"/>
    <x v="0"/>
    <x v="0"/>
    <x v="0"/>
    <x v="7"/>
    <x v="297"/>
    <x v="0"/>
    <x v="0"/>
    <s v="Tesseramento"/>
    <x v="1"/>
    <x v="4"/>
    <x v="0"/>
    <m/>
  </r>
  <r>
    <n v="212749"/>
    <x v="0"/>
    <x v="0"/>
    <x v="0"/>
    <x v="4"/>
    <x v="7"/>
    <x v="297"/>
    <x v="0"/>
    <x v="0"/>
    <s v="Tesseramento"/>
    <x v="1"/>
    <x v="0"/>
    <x v="0"/>
    <m/>
  </r>
  <r>
    <n v="73874"/>
    <x v="0"/>
    <x v="0"/>
    <x v="0"/>
    <x v="0"/>
    <x v="7"/>
    <x v="297"/>
    <x v="0"/>
    <x v="0"/>
    <s v="Tesseramento"/>
    <x v="1"/>
    <x v="4"/>
    <x v="0"/>
    <m/>
  </r>
  <r>
    <n v="126869"/>
    <x v="0"/>
    <x v="0"/>
    <x v="0"/>
    <x v="0"/>
    <x v="15"/>
    <x v="243"/>
    <x v="0"/>
    <x v="0"/>
    <s v="Tesseramento"/>
    <x v="0"/>
    <x v="0"/>
    <x v="0"/>
    <m/>
  </r>
  <r>
    <n v="153310"/>
    <x v="0"/>
    <x v="0"/>
    <x v="0"/>
    <x v="0"/>
    <x v="4"/>
    <x v="58"/>
    <x v="0"/>
    <x v="0"/>
    <s v="Tesseramento"/>
    <x v="1"/>
    <x v="0"/>
    <x v="0"/>
    <m/>
  </r>
  <r>
    <n v="167475"/>
    <x v="0"/>
    <x v="0"/>
    <x v="0"/>
    <x v="0"/>
    <x v="7"/>
    <x v="74"/>
    <x v="0"/>
    <x v="0"/>
    <s v="Tesseramento"/>
    <x v="1"/>
    <x v="0"/>
    <x v="0"/>
    <m/>
  </r>
  <r>
    <n v="231248"/>
    <x v="0"/>
    <x v="0"/>
    <x v="0"/>
    <x v="3"/>
    <x v="7"/>
    <x v="74"/>
    <x v="0"/>
    <x v="0"/>
    <s v="Tesseramento"/>
    <x v="1"/>
    <x v="0"/>
    <x v="0"/>
    <m/>
  </r>
  <r>
    <n v="153309"/>
    <x v="0"/>
    <x v="0"/>
    <x v="0"/>
    <x v="0"/>
    <x v="4"/>
    <x v="58"/>
    <x v="0"/>
    <x v="0"/>
    <s v="Tesseramento"/>
    <x v="1"/>
    <x v="1"/>
    <x v="0"/>
    <m/>
  </r>
  <r>
    <n v="210662"/>
    <x v="0"/>
    <x v="0"/>
    <x v="0"/>
    <x v="3"/>
    <x v="7"/>
    <x v="74"/>
    <x v="0"/>
    <x v="0"/>
    <s v="Tesseramento"/>
    <x v="1"/>
    <x v="1"/>
    <x v="0"/>
    <m/>
  </r>
  <r>
    <n v="174875"/>
    <x v="0"/>
    <x v="0"/>
    <x v="0"/>
    <x v="0"/>
    <x v="7"/>
    <x v="74"/>
    <x v="0"/>
    <x v="0"/>
    <s v="Tesseramento"/>
    <x v="1"/>
    <x v="0"/>
    <x v="0"/>
    <m/>
  </r>
  <r>
    <n v="174878"/>
    <x v="0"/>
    <x v="0"/>
    <x v="0"/>
    <x v="1"/>
    <x v="7"/>
    <x v="74"/>
    <x v="0"/>
    <x v="0"/>
    <s v="Tesseramento"/>
    <x v="1"/>
    <x v="0"/>
    <x v="0"/>
    <m/>
  </r>
  <r>
    <n v="206656"/>
    <x v="0"/>
    <x v="0"/>
    <x v="0"/>
    <x v="0"/>
    <x v="7"/>
    <x v="74"/>
    <x v="0"/>
    <x v="0"/>
    <s v="Tesseramento"/>
    <x v="1"/>
    <x v="0"/>
    <x v="0"/>
    <m/>
  </r>
  <r>
    <n v="68678"/>
    <x v="0"/>
    <x v="0"/>
    <x v="0"/>
    <x v="0"/>
    <x v="7"/>
    <x v="150"/>
    <x v="0"/>
    <x v="0"/>
    <s v="Tesseramento"/>
    <x v="1"/>
    <x v="4"/>
    <x v="0"/>
    <m/>
  </r>
  <r>
    <n v="183023"/>
    <x v="0"/>
    <x v="0"/>
    <x v="0"/>
    <x v="1"/>
    <x v="7"/>
    <x v="74"/>
    <x v="0"/>
    <x v="0"/>
    <s v="Tesseramento"/>
    <x v="1"/>
    <x v="0"/>
    <x v="0"/>
    <m/>
  </r>
  <r>
    <n v="197996"/>
    <x v="0"/>
    <x v="0"/>
    <x v="0"/>
    <x v="1"/>
    <x v="7"/>
    <x v="74"/>
    <x v="0"/>
    <x v="0"/>
    <s v="Tesseramento"/>
    <x v="1"/>
    <x v="3"/>
    <x v="0"/>
    <m/>
  </r>
  <r>
    <n v="218870"/>
    <x v="0"/>
    <x v="0"/>
    <x v="0"/>
    <x v="2"/>
    <x v="7"/>
    <x v="74"/>
    <x v="0"/>
    <x v="0"/>
    <s v="Tesseramento"/>
    <x v="1"/>
    <x v="0"/>
    <x v="0"/>
    <m/>
  </r>
  <r>
    <n v="6299"/>
    <x v="0"/>
    <x v="0"/>
    <x v="0"/>
    <x v="0"/>
    <x v="7"/>
    <x v="150"/>
    <x v="0"/>
    <x v="0"/>
    <s v="Tesseramento"/>
    <x v="1"/>
    <x v="4"/>
    <x v="0"/>
    <m/>
  </r>
  <r>
    <n v="231251"/>
    <x v="0"/>
    <x v="0"/>
    <x v="0"/>
    <x v="3"/>
    <x v="7"/>
    <x v="74"/>
    <x v="0"/>
    <x v="0"/>
    <s v="Tesseramento"/>
    <x v="1"/>
    <x v="0"/>
    <x v="0"/>
    <m/>
  </r>
  <r>
    <n v="174876"/>
    <x v="0"/>
    <x v="0"/>
    <x v="0"/>
    <x v="1"/>
    <x v="7"/>
    <x v="74"/>
    <x v="0"/>
    <x v="0"/>
    <s v="Tesseramento"/>
    <x v="1"/>
    <x v="0"/>
    <x v="0"/>
    <m/>
  </r>
  <r>
    <n v="6298"/>
    <x v="0"/>
    <x v="0"/>
    <x v="0"/>
    <x v="0"/>
    <x v="7"/>
    <x v="150"/>
    <x v="0"/>
    <x v="1"/>
    <s v="Tesseramento"/>
    <x v="1"/>
    <x v="4"/>
    <x v="0"/>
    <m/>
  </r>
  <r>
    <n v="229323"/>
    <x v="0"/>
    <x v="0"/>
    <x v="0"/>
    <x v="0"/>
    <x v="7"/>
    <x v="74"/>
    <x v="0"/>
    <x v="0"/>
    <s v="Tesseramento"/>
    <x v="1"/>
    <x v="0"/>
    <x v="0"/>
    <m/>
  </r>
  <r>
    <n v="133542"/>
    <x v="0"/>
    <x v="0"/>
    <x v="0"/>
    <x v="0"/>
    <x v="7"/>
    <x v="150"/>
    <x v="0"/>
    <x v="0"/>
    <s v="Tesseramento"/>
    <x v="1"/>
    <x v="0"/>
    <x v="0"/>
    <m/>
  </r>
  <r>
    <n v="190831"/>
    <x v="0"/>
    <x v="0"/>
    <x v="0"/>
    <x v="0"/>
    <x v="7"/>
    <x v="150"/>
    <x v="0"/>
    <x v="0"/>
    <s v="Tesseramento"/>
    <x v="1"/>
    <x v="1"/>
    <x v="0"/>
    <m/>
  </r>
  <r>
    <n v="182448"/>
    <x v="0"/>
    <x v="0"/>
    <x v="0"/>
    <x v="0"/>
    <x v="7"/>
    <x v="150"/>
    <x v="0"/>
    <x v="0"/>
    <s v="Tesseramento"/>
    <x v="1"/>
    <x v="1"/>
    <x v="0"/>
    <m/>
  </r>
  <r>
    <n v="27912"/>
    <x v="0"/>
    <x v="0"/>
    <x v="0"/>
    <x v="0"/>
    <x v="7"/>
    <x v="150"/>
    <x v="0"/>
    <x v="0"/>
    <s v="Tesseramento"/>
    <x v="1"/>
    <x v="1"/>
    <x v="0"/>
    <m/>
  </r>
  <r>
    <n v="236212"/>
    <x v="0"/>
    <x v="0"/>
    <x v="1"/>
    <x v="1"/>
    <x v="7"/>
    <x v="262"/>
    <x v="0"/>
    <x v="1"/>
    <s v="Tesseramento"/>
    <x v="0"/>
    <x v="0"/>
    <x v="0"/>
    <m/>
  </r>
  <r>
    <n v="182954"/>
    <x v="0"/>
    <x v="0"/>
    <x v="0"/>
    <x v="0"/>
    <x v="7"/>
    <x v="150"/>
    <x v="0"/>
    <x v="0"/>
    <s v="Tesseramento"/>
    <x v="1"/>
    <x v="1"/>
    <x v="0"/>
    <m/>
  </r>
  <r>
    <n v="63497"/>
    <x v="0"/>
    <x v="0"/>
    <x v="0"/>
    <x v="1"/>
    <x v="7"/>
    <x v="297"/>
    <x v="0"/>
    <x v="1"/>
    <s v="Tesseramento"/>
    <x v="1"/>
    <x v="4"/>
    <x v="0"/>
    <m/>
  </r>
  <r>
    <n v="174485"/>
    <x v="0"/>
    <x v="1"/>
    <x v="0"/>
    <x v="0"/>
    <x v="7"/>
    <x v="297"/>
    <x v="0"/>
    <x v="0"/>
    <s v="Tesseramento"/>
    <x v="1"/>
    <x v="3"/>
    <x v="0"/>
    <m/>
  </r>
  <r>
    <n v="74607"/>
    <x v="0"/>
    <x v="0"/>
    <x v="0"/>
    <x v="0"/>
    <x v="7"/>
    <x v="297"/>
    <x v="0"/>
    <x v="0"/>
    <s v="Tesseramento"/>
    <x v="1"/>
    <x v="4"/>
    <x v="0"/>
    <m/>
  </r>
  <r>
    <n v="48921"/>
    <x v="0"/>
    <x v="0"/>
    <x v="0"/>
    <x v="0"/>
    <x v="7"/>
    <x v="297"/>
    <x v="0"/>
    <x v="1"/>
    <s v="Tesseramento"/>
    <x v="1"/>
    <x v="4"/>
    <x v="0"/>
    <m/>
  </r>
  <r>
    <n v="146022"/>
    <x v="0"/>
    <x v="0"/>
    <x v="0"/>
    <x v="0"/>
    <x v="2"/>
    <x v="298"/>
    <x v="0"/>
    <x v="1"/>
    <s v="Tesseramento"/>
    <x v="1"/>
    <x v="4"/>
    <x v="0"/>
    <m/>
  </r>
  <r>
    <n v="44693"/>
    <x v="0"/>
    <x v="0"/>
    <x v="0"/>
    <x v="0"/>
    <x v="7"/>
    <x v="297"/>
    <x v="0"/>
    <x v="1"/>
    <s v="Tesseramento"/>
    <x v="1"/>
    <x v="4"/>
    <x v="0"/>
    <m/>
  </r>
  <r>
    <n v="173273"/>
    <x v="0"/>
    <x v="0"/>
    <x v="0"/>
    <x v="0"/>
    <x v="4"/>
    <x v="88"/>
    <x v="0"/>
    <x v="0"/>
    <s v="Tesseramento"/>
    <x v="1"/>
    <x v="0"/>
    <x v="0"/>
    <m/>
  </r>
  <r>
    <n v="71672"/>
    <x v="0"/>
    <x v="0"/>
    <x v="0"/>
    <x v="0"/>
    <x v="2"/>
    <x v="298"/>
    <x v="0"/>
    <x v="0"/>
    <s v="Tesseramento"/>
    <x v="1"/>
    <x v="3"/>
    <x v="0"/>
    <m/>
  </r>
  <r>
    <n v="167529"/>
    <x v="0"/>
    <x v="0"/>
    <x v="0"/>
    <x v="0"/>
    <x v="7"/>
    <x v="297"/>
    <x v="0"/>
    <x v="0"/>
    <s v="Tesseramento"/>
    <x v="1"/>
    <x v="0"/>
    <x v="0"/>
    <m/>
  </r>
  <r>
    <n v="121162"/>
    <x v="0"/>
    <x v="0"/>
    <x v="0"/>
    <x v="0"/>
    <x v="2"/>
    <x v="298"/>
    <x v="0"/>
    <x v="0"/>
    <s v="Tesseramento"/>
    <x v="1"/>
    <x v="3"/>
    <x v="0"/>
    <m/>
  </r>
  <r>
    <n v="104649"/>
    <x v="0"/>
    <x v="0"/>
    <x v="0"/>
    <x v="0"/>
    <x v="2"/>
    <x v="298"/>
    <x v="0"/>
    <x v="0"/>
    <s v="Tesseramento"/>
    <x v="1"/>
    <x v="0"/>
    <x v="0"/>
    <m/>
  </r>
  <r>
    <n v="6800"/>
    <x v="0"/>
    <x v="0"/>
    <x v="0"/>
    <x v="0"/>
    <x v="2"/>
    <x v="298"/>
    <x v="0"/>
    <x v="1"/>
    <s v="Tesseramento"/>
    <x v="1"/>
    <x v="0"/>
    <x v="0"/>
    <m/>
  </r>
  <r>
    <n v="169452"/>
    <x v="0"/>
    <x v="0"/>
    <x v="0"/>
    <x v="2"/>
    <x v="2"/>
    <x v="298"/>
    <x v="0"/>
    <x v="1"/>
    <s v="Tesseramento"/>
    <x v="1"/>
    <x v="4"/>
    <x v="0"/>
    <m/>
  </r>
  <r>
    <n v="170430"/>
    <x v="0"/>
    <x v="0"/>
    <x v="0"/>
    <x v="0"/>
    <x v="2"/>
    <x v="298"/>
    <x v="0"/>
    <x v="1"/>
    <s v="Tesseramento"/>
    <x v="1"/>
    <x v="3"/>
    <x v="0"/>
    <m/>
  </r>
  <r>
    <n v="170431"/>
    <x v="0"/>
    <x v="0"/>
    <x v="0"/>
    <x v="0"/>
    <x v="2"/>
    <x v="298"/>
    <x v="0"/>
    <x v="0"/>
    <s v="Tesseramento"/>
    <x v="1"/>
    <x v="3"/>
    <x v="0"/>
    <m/>
  </r>
  <r>
    <n v="157116"/>
    <x v="0"/>
    <x v="0"/>
    <x v="0"/>
    <x v="0"/>
    <x v="2"/>
    <x v="298"/>
    <x v="0"/>
    <x v="1"/>
    <s v="Tesseramento"/>
    <x v="1"/>
    <x v="0"/>
    <x v="0"/>
    <m/>
  </r>
  <r>
    <n v="133445"/>
    <x v="0"/>
    <x v="0"/>
    <x v="0"/>
    <x v="0"/>
    <x v="2"/>
    <x v="298"/>
    <x v="0"/>
    <x v="0"/>
    <s v="Tesseramento"/>
    <x v="1"/>
    <x v="0"/>
    <x v="0"/>
    <m/>
  </r>
  <r>
    <n v="165624"/>
    <x v="0"/>
    <x v="0"/>
    <x v="0"/>
    <x v="0"/>
    <x v="17"/>
    <x v="214"/>
    <x v="0"/>
    <x v="0"/>
    <s v="Tesseramento"/>
    <x v="1"/>
    <x v="0"/>
    <x v="0"/>
    <m/>
  </r>
  <r>
    <n v="207467"/>
    <x v="0"/>
    <x v="0"/>
    <x v="0"/>
    <x v="0"/>
    <x v="7"/>
    <x v="297"/>
    <x v="0"/>
    <x v="0"/>
    <s v="Tesseramento"/>
    <x v="1"/>
    <x v="1"/>
    <x v="0"/>
    <m/>
  </r>
  <r>
    <n v="120418"/>
    <x v="0"/>
    <x v="0"/>
    <x v="0"/>
    <x v="0"/>
    <x v="7"/>
    <x v="74"/>
    <x v="0"/>
    <x v="0"/>
    <s v="Tesseramento"/>
    <x v="1"/>
    <x v="0"/>
    <x v="0"/>
    <m/>
  </r>
  <r>
    <n v="48922"/>
    <x v="0"/>
    <x v="0"/>
    <x v="0"/>
    <x v="0"/>
    <x v="7"/>
    <x v="297"/>
    <x v="0"/>
    <x v="1"/>
    <s v="Tesseramento"/>
    <x v="1"/>
    <x v="4"/>
    <x v="0"/>
    <m/>
  </r>
  <r>
    <n v="218577"/>
    <x v="0"/>
    <x v="0"/>
    <x v="0"/>
    <x v="0"/>
    <x v="2"/>
    <x v="298"/>
    <x v="0"/>
    <x v="1"/>
    <s v="Tesseramento"/>
    <x v="1"/>
    <x v="0"/>
    <x v="0"/>
    <m/>
  </r>
  <r>
    <n v="154670"/>
    <x v="0"/>
    <x v="0"/>
    <x v="0"/>
    <x v="0"/>
    <x v="2"/>
    <x v="298"/>
    <x v="0"/>
    <x v="0"/>
    <s v="Tesseramento"/>
    <x v="1"/>
    <x v="1"/>
    <x v="0"/>
    <m/>
  </r>
  <r>
    <n v="121169"/>
    <x v="0"/>
    <x v="0"/>
    <x v="0"/>
    <x v="0"/>
    <x v="2"/>
    <x v="298"/>
    <x v="0"/>
    <x v="0"/>
    <s v="Tesseramento"/>
    <x v="1"/>
    <x v="0"/>
    <x v="0"/>
    <m/>
  </r>
  <r>
    <n v="133756"/>
    <x v="0"/>
    <x v="0"/>
    <x v="0"/>
    <x v="0"/>
    <x v="7"/>
    <x v="297"/>
    <x v="0"/>
    <x v="1"/>
    <s v="Tesseramento"/>
    <x v="1"/>
    <x v="4"/>
    <x v="0"/>
    <m/>
  </r>
  <r>
    <n v="219127"/>
    <x v="1"/>
    <x v="0"/>
    <x v="0"/>
    <x v="2"/>
    <x v="2"/>
    <x v="298"/>
    <x v="0"/>
    <x v="1"/>
    <s v="Tesseramento"/>
    <x v="1"/>
    <x v="5"/>
    <x v="0"/>
    <m/>
  </r>
  <r>
    <n v="193456"/>
    <x v="1"/>
    <x v="0"/>
    <x v="0"/>
    <x v="0"/>
    <x v="2"/>
    <x v="298"/>
    <x v="0"/>
    <x v="1"/>
    <s v="Tesseramento"/>
    <x v="1"/>
    <x v="5"/>
    <x v="0"/>
    <m/>
  </r>
  <r>
    <n v="65288"/>
    <x v="0"/>
    <x v="0"/>
    <x v="0"/>
    <x v="0"/>
    <x v="2"/>
    <x v="298"/>
    <x v="0"/>
    <x v="0"/>
    <s v="Tesseramento"/>
    <x v="1"/>
    <x v="4"/>
    <x v="0"/>
    <m/>
  </r>
  <r>
    <n v="202246"/>
    <x v="0"/>
    <x v="1"/>
    <x v="0"/>
    <x v="0"/>
    <x v="7"/>
    <x v="297"/>
    <x v="0"/>
    <x v="0"/>
    <s v="Tesseramento"/>
    <x v="1"/>
    <x v="3"/>
    <x v="0"/>
    <m/>
  </r>
  <r>
    <n v="62497"/>
    <x v="0"/>
    <x v="0"/>
    <x v="0"/>
    <x v="0"/>
    <x v="2"/>
    <x v="298"/>
    <x v="0"/>
    <x v="0"/>
    <s v="Tesseramento"/>
    <x v="1"/>
    <x v="3"/>
    <x v="0"/>
    <m/>
  </r>
  <r>
    <n v="59101"/>
    <x v="0"/>
    <x v="0"/>
    <x v="0"/>
    <x v="0"/>
    <x v="2"/>
    <x v="298"/>
    <x v="0"/>
    <x v="0"/>
    <s v="Tesseramento"/>
    <x v="1"/>
    <x v="3"/>
    <x v="0"/>
    <m/>
  </r>
  <r>
    <n v="128822"/>
    <x v="0"/>
    <x v="0"/>
    <x v="0"/>
    <x v="0"/>
    <x v="2"/>
    <x v="298"/>
    <x v="0"/>
    <x v="0"/>
    <s v="Tesseramento"/>
    <x v="1"/>
    <x v="0"/>
    <x v="0"/>
    <m/>
  </r>
  <r>
    <n v="143133"/>
    <x v="0"/>
    <x v="0"/>
    <x v="0"/>
    <x v="0"/>
    <x v="7"/>
    <x v="297"/>
    <x v="0"/>
    <x v="0"/>
    <s v="Tesseramento"/>
    <x v="1"/>
    <x v="0"/>
    <x v="0"/>
    <m/>
  </r>
  <r>
    <n v="236209"/>
    <x v="0"/>
    <x v="1"/>
    <x v="1"/>
    <x v="3"/>
    <x v="7"/>
    <x v="195"/>
    <x v="0"/>
    <x v="0"/>
    <s v="Tesseramento"/>
    <x v="1"/>
    <x v="0"/>
    <x v="0"/>
    <m/>
  </r>
  <r>
    <n v="53550"/>
    <x v="0"/>
    <x v="0"/>
    <x v="0"/>
    <x v="0"/>
    <x v="2"/>
    <x v="298"/>
    <x v="0"/>
    <x v="0"/>
    <s v="Tesseramento"/>
    <x v="1"/>
    <x v="0"/>
    <x v="0"/>
    <m/>
  </r>
  <r>
    <n v="44723"/>
    <x v="0"/>
    <x v="0"/>
    <x v="0"/>
    <x v="0"/>
    <x v="7"/>
    <x v="297"/>
    <x v="0"/>
    <x v="0"/>
    <s v="Tesseramento"/>
    <x v="1"/>
    <x v="4"/>
    <x v="0"/>
    <m/>
  </r>
  <r>
    <n v="134442"/>
    <x v="0"/>
    <x v="0"/>
    <x v="0"/>
    <x v="0"/>
    <x v="2"/>
    <x v="298"/>
    <x v="0"/>
    <x v="0"/>
    <s v="Tesseramento"/>
    <x v="1"/>
    <x v="0"/>
    <x v="0"/>
    <m/>
  </r>
  <r>
    <n v="44724"/>
    <x v="0"/>
    <x v="0"/>
    <x v="0"/>
    <x v="0"/>
    <x v="7"/>
    <x v="297"/>
    <x v="0"/>
    <x v="1"/>
    <s v="Tesseramento"/>
    <x v="1"/>
    <x v="4"/>
    <x v="0"/>
    <m/>
  </r>
  <r>
    <n v="224986"/>
    <x v="1"/>
    <x v="0"/>
    <x v="0"/>
    <x v="0"/>
    <x v="2"/>
    <x v="298"/>
    <x v="0"/>
    <x v="0"/>
    <s v="Tesseramento"/>
    <x v="1"/>
    <x v="5"/>
    <x v="0"/>
    <m/>
  </r>
  <r>
    <n v="222540"/>
    <x v="0"/>
    <x v="0"/>
    <x v="0"/>
    <x v="0"/>
    <x v="6"/>
    <x v="299"/>
    <x v="0"/>
    <x v="0"/>
    <s v="Tesseramento"/>
    <x v="1"/>
    <x v="1"/>
    <x v="0"/>
    <m/>
  </r>
  <r>
    <n v="169014"/>
    <x v="0"/>
    <x v="0"/>
    <x v="0"/>
    <x v="0"/>
    <x v="9"/>
    <x v="19"/>
    <x v="0"/>
    <x v="0"/>
    <s v="Tesseramento"/>
    <x v="1"/>
    <x v="0"/>
    <x v="0"/>
    <m/>
  </r>
  <r>
    <n v="104114"/>
    <x v="0"/>
    <x v="0"/>
    <x v="0"/>
    <x v="0"/>
    <x v="7"/>
    <x v="297"/>
    <x v="0"/>
    <x v="0"/>
    <s v="Tesseramento"/>
    <x v="1"/>
    <x v="4"/>
    <x v="0"/>
    <m/>
  </r>
  <r>
    <n v="7613"/>
    <x v="0"/>
    <x v="0"/>
    <x v="0"/>
    <x v="0"/>
    <x v="6"/>
    <x v="300"/>
    <x v="0"/>
    <x v="0"/>
    <s v="Tesseramento"/>
    <x v="0"/>
    <x v="0"/>
    <x v="0"/>
    <m/>
  </r>
  <r>
    <n v="232045"/>
    <x v="0"/>
    <x v="0"/>
    <x v="0"/>
    <x v="3"/>
    <x v="7"/>
    <x v="165"/>
    <x v="0"/>
    <x v="0"/>
    <s v="Tesseramento"/>
    <x v="0"/>
    <x v="0"/>
    <x v="0"/>
    <m/>
  </r>
  <r>
    <n v="224064"/>
    <x v="0"/>
    <x v="0"/>
    <x v="0"/>
    <x v="0"/>
    <x v="6"/>
    <x v="300"/>
    <x v="0"/>
    <x v="0"/>
    <s v="Tesseramento"/>
    <x v="0"/>
    <x v="0"/>
    <x v="0"/>
    <m/>
  </r>
  <r>
    <n v="86733"/>
    <x v="0"/>
    <x v="0"/>
    <x v="0"/>
    <x v="0"/>
    <x v="6"/>
    <x v="300"/>
    <x v="0"/>
    <x v="0"/>
    <s v="Tesseramento"/>
    <x v="0"/>
    <x v="1"/>
    <x v="0"/>
    <m/>
  </r>
  <r>
    <n v="84040"/>
    <x v="0"/>
    <x v="0"/>
    <x v="0"/>
    <x v="0"/>
    <x v="6"/>
    <x v="300"/>
    <x v="0"/>
    <x v="0"/>
    <s v="Tesseramento"/>
    <x v="0"/>
    <x v="3"/>
    <x v="0"/>
    <m/>
  </r>
  <r>
    <n v="33005"/>
    <x v="0"/>
    <x v="0"/>
    <x v="0"/>
    <x v="0"/>
    <x v="6"/>
    <x v="300"/>
    <x v="0"/>
    <x v="0"/>
    <s v="Tesseramento"/>
    <x v="0"/>
    <x v="0"/>
    <x v="0"/>
    <m/>
  </r>
  <r>
    <n v="204271"/>
    <x v="0"/>
    <x v="0"/>
    <x v="0"/>
    <x v="0"/>
    <x v="6"/>
    <x v="300"/>
    <x v="0"/>
    <x v="0"/>
    <s v="Tesseramento"/>
    <x v="0"/>
    <x v="0"/>
    <x v="0"/>
    <m/>
  </r>
  <r>
    <n v="124706"/>
    <x v="0"/>
    <x v="0"/>
    <x v="0"/>
    <x v="0"/>
    <x v="7"/>
    <x v="297"/>
    <x v="0"/>
    <x v="1"/>
    <s v="Tesseramento"/>
    <x v="1"/>
    <x v="0"/>
    <x v="0"/>
    <m/>
  </r>
  <r>
    <n v="227309"/>
    <x v="0"/>
    <x v="0"/>
    <x v="0"/>
    <x v="1"/>
    <x v="6"/>
    <x v="300"/>
    <x v="0"/>
    <x v="0"/>
    <s v="Tesseramento"/>
    <x v="0"/>
    <x v="0"/>
    <x v="0"/>
    <m/>
  </r>
  <r>
    <n v="84041"/>
    <x v="0"/>
    <x v="0"/>
    <x v="0"/>
    <x v="0"/>
    <x v="6"/>
    <x v="300"/>
    <x v="0"/>
    <x v="0"/>
    <s v="Tesseramento"/>
    <x v="0"/>
    <x v="0"/>
    <x v="0"/>
    <m/>
  </r>
  <r>
    <n v="7625"/>
    <x v="0"/>
    <x v="0"/>
    <x v="0"/>
    <x v="4"/>
    <x v="6"/>
    <x v="300"/>
    <x v="0"/>
    <x v="0"/>
    <s v="Tesseramento"/>
    <x v="0"/>
    <x v="0"/>
    <x v="0"/>
    <m/>
  </r>
  <r>
    <n v="219654"/>
    <x v="0"/>
    <x v="0"/>
    <x v="0"/>
    <x v="0"/>
    <x v="6"/>
    <x v="300"/>
    <x v="0"/>
    <x v="0"/>
    <s v="Tesseramento"/>
    <x v="0"/>
    <x v="0"/>
    <x v="0"/>
    <m/>
  </r>
  <r>
    <n v="21123"/>
    <x v="0"/>
    <x v="0"/>
    <x v="0"/>
    <x v="4"/>
    <x v="6"/>
    <x v="300"/>
    <x v="0"/>
    <x v="0"/>
    <s v="Tesseramento"/>
    <x v="0"/>
    <x v="4"/>
    <x v="0"/>
    <m/>
  </r>
  <r>
    <n v="85221"/>
    <x v="0"/>
    <x v="0"/>
    <x v="0"/>
    <x v="0"/>
    <x v="6"/>
    <x v="300"/>
    <x v="0"/>
    <x v="0"/>
    <s v="Tesseramento"/>
    <x v="0"/>
    <x v="3"/>
    <x v="0"/>
    <m/>
  </r>
  <r>
    <n v="120203"/>
    <x v="0"/>
    <x v="0"/>
    <x v="0"/>
    <x v="0"/>
    <x v="6"/>
    <x v="300"/>
    <x v="0"/>
    <x v="0"/>
    <s v="Tesseramento"/>
    <x v="0"/>
    <x v="3"/>
    <x v="0"/>
    <m/>
  </r>
  <r>
    <n v="88276"/>
    <x v="0"/>
    <x v="0"/>
    <x v="0"/>
    <x v="0"/>
    <x v="6"/>
    <x v="300"/>
    <x v="0"/>
    <x v="0"/>
    <s v="Tesseramento"/>
    <x v="0"/>
    <x v="3"/>
    <x v="0"/>
    <m/>
  </r>
  <r>
    <n v="88275"/>
    <x v="0"/>
    <x v="0"/>
    <x v="0"/>
    <x v="4"/>
    <x v="6"/>
    <x v="300"/>
    <x v="0"/>
    <x v="0"/>
    <s v="Tesseramento"/>
    <x v="0"/>
    <x v="1"/>
    <x v="0"/>
    <m/>
  </r>
  <r>
    <n v="203947"/>
    <x v="0"/>
    <x v="0"/>
    <x v="0"/>
    <x v="0"/>
    <x v="6"/>
    <x v="300"/>
    <x v="0"/>
    <x v="0"/>
    <s v="Tesseramento"/>
    <x v="0"/>
    <x v="0"/>
    <x v="0"/>
    <m/>
  </r>
  <r>
    <n v="83153"/>
    <x v="0"/>
    <x v="0"/>
    <x v="0"/>
    <x v="0"/>
    <x v="6"/>
    <x v="300"/>
    <x v="0"/>
    <x v="0"/>
    <s v="Tesseramento"/>
    <x v="0"/>
    <x v="4"/>
    <x v="0"/>
    <m/>
  </r>
  <r>
    <n v="83154"/>
    <x v="0"/>
    <x v="0"/>
    <x v="0"/>
    <x v="0"/>
    <x v="6"/>
    <x v="300"/>
    <x v="0"/>
    <x v="0"/>
    <s v="Tesseramento"/>
    <x v="0"/>
    <x v="4"/>
    <x v="0"/>
    <m/>
  </r>
  <r>
    <n v="219691"/>
    <x v="0"/>
    <x v="0"/>
    <x v="0"/>
    <x v="0"/>
    <x v="6"/>
    <x v="300"/>
    <x v="0"/>
    <x v="0"/>
    <s v="Tesseramento"/>
    <x v="0"/>
    <x v="0"/>
    <x v="0"/>
    <m/>
  </r>
  <r>
    <n v="217862"/>
    <x v="0"/>
    <x v="0"/>
    <x v="0"/>
    <x v="0"/>
    <x v="6"/>
    <x v="300"/>
    <x v="0"/>
    <x v="0"/>
    <s v="Tesseramento"/>
    <x v="0"/>
    <x v="0"/>
    <x v="0"/>
    <m/>
  </r>
  <r>
    <n v="83156"/>
    <x v="0"/>
    <x v="0"/>
    <x v="0"/>
    <x v="0"/>
    <x v="6"/>
    <x v="300"/>
    <x v="0"/>
    <x v="0"/>
    <s v="Tesseramento"/>
    <x v="0"/>
    <x v="4"/>
    <x v="0"/>
    <m/>
  </r>
  <r>
    <n v="104288"/>
    <x v="0"/>
    <x v="0"/>
    <x v="0"/>
    <x v="0"/>
    <x v="6"/>
    <x v="300"/>
    <x v="0"/>
    <x v="0"/>
    <s v="Tesseramento"/>
    <x v="0"/>
    <x v="4"/>
    <x v="0"/>
    <m/>
  </r>
  <r>
    <n v="176762"/>
    <x v="0"/>
    <x v="0"/>
    <x v="0"/>
    <x v="0"/>
    <x v="6"/>
    <x v="300"/>
    <x v="0"/>
    <x v="0"/>
    <s v="Tesseramento"/>
    <x v="0"/>
    <x v="0"/>
    <x v="0"/>
    <m/>
  </r>
  <r>
    <n v="168393"/>
    <x v="0"/>
    <x v="0"/>
    <x v="0"/>
    <x v="0"/>
    <x v="6"/>
    <x v="300"/>
    <x v="0"/>
    <x v="0"/>
    <s v="Tesseramento"/>
    <x v="0"/>
    <x v="0"/>
    <x v="0"/>
    <m/>
  </r>
  <r>
    <n v="221072"/>
    <x v="0"/>
    <x v="0"/>
    <x v="0"/>
    <x v="0"/>
    <x v="6"/>
    <x v="300"/>
    <x v="0"/>
    <x v="0"/>
    <s v="Tesseramento"/>
    <x v="0"/>
    <x v="0"/>
    <x v="0"/>
    <m/>
  </r>
  <r>
    <n v="85290"/>
    <x v="0"/>
    <x v="0"/>
    <x v="0"/>
    <x v="0"/>
    <x v="6"/>
    <x v="300"/>
    <x v="0"/>
    <x v="0"/>
    <s v="Tesseramento"/>
    <x v="0"/>
    <x v="0"/>
    <x v="0"/>
    <m/>
  </r>
  <r>
    <n v="94231"/>
    <x v="0"/>
    <x v="0"/>
    <x v="0"/>
    <x v="0"/>
    <x v="6"/>
    <x v="300"/>
    <x v="0"/>
    <x v="0"/>
    <s v="Tesseramento"/>
    <x v="0"/>
    <x v="3"/>
    <x v="0"/>
    <m/>
  </r>
  <r>
    <n v="83160"/>
    <x v="0"/>
    <x v="0"/>
    <x v="0"/>
    <x v="0"/>
    <x v="6"/>
    <x v="300"/>
    <x v="0"/>
    <x v="0"/>
    <s v="Tesseramento"/>
    <x v="0"/>
    <x v="4"/>
    <x v="0"/>
    <m/>
  </r>
  <r>
    <n v="33006"/>
    <x v="0"/>
    <x v="0"/>
    <x v="0"/>
    <x v="0"/>
    <x v="6"/>
    <x v="300"/>
    <x v="0"/>
    <x v="1"/>
    <s v="Tesseramento"/>
    <x v="0"/>
    <x v="4"/>
    <x v="0"/>
    <m/>
  </r>
  <r>
    <n v="30651"/>
    <x v="0"/>
    <x v="0"/>
    <x v="0"/>
    <x v="0"/>
    <x v="7"/>
    <x v="297"/>
    <x v="0"/>
    <x v="0"/>
    <s v="Tesseramento"/>
    <x v="1"/>
    <x v="4"/>
    <x v="0"/>
    <m/>
  </r>
  <r>
    <n v="32353"/>
    <x v="0"/>
    <x v="0"/>
    <x v="0"/>
    <x v="0"/>
    <x v="7"/>
    <x v="297"/>
    <x v="0"/>
    <x v="0"/>
    <s v="Tesseramento"/>
    <x v="1"/>
    <x v="4"/>
    <x v="0"/>
    <m/>
  </r>
  <r>
    <n v="143704"/>
    <x v="0"/>
    <x v="0"/>
    <x v="0"/>
    <x v="0"/>
    <x v="7"/>
    <x v="297"/>
    <x v="0"/>
    <x v="0"/>
    <s v="Tesseramento"/>
    <x v="1"/>
    <x v="1"/>
    <x v="0"/>
    <m/>
  </r>
  <r>
    <n v="233354"/>
    <x v="1"/>
    <x v="1"/>
    <x v="0"/>
    <x v="1"/>
    <x v="1"/>
    <x v="138"/>
    <x v="0"/>
    <x v="0"/>
    <s v="Tesseramento"/>
    <x v="1"/>
    <x v="5"/>
    <x v="1"/>
    <m/>
  </r>
  <r>
    <n v="114387"/>
    <x v="0"/>
    <x v="0"/>
    <x v="0"/>
    <x v="0"/>
    <x v="7"/>
    <x v="297"/>
    <x v="0"/>
    <x v="1"/>
    <s v="Tesseramento"/>
    <x v="1"/>
    <x v="3"/>
    <x v="0"/>
    <m/>
  </r>
  <r>
    <n v="233358"/>
    <x v="1"/>
    <x v="1"/>
    <x v="0"/>
    <x v="0"/>
    <x v="1"/>
    <x v="138"/>
    <x v="0"/>
    <x v="0"/>
    <s v="Tesseramento"/>
    <x v="1"/>
    <x v="5"/>
    <x v="1"/>
    <m/>
  </r>
  <r>
    <n v="56160"/>
    <x v="0"/>
    <x v="0"/>
    <x v="0"/>
    <x v="4"/>
    <x v="7"/>
    <x v="297"/>
    <x v="0"/>
    <x v="0"/>
    <s v="Tesseramento"/>
    <x v="1"/>
    <x v="3"/>
    <x v="0"/>
    <m/>
  </r>
  <r>
    <n v="95625"/>
    <x v="0"/>
    <x v="0"/>
    <x v="0"/>
    <x v="0"/>
    <x v="7"/>
    <x v="297"/>
    <x v="0"/>
    <x v="1"/>
    <s v="Tesseramento"/>
    <x v="1"/>
    <x v="4"/>
    <x v="0"/>
    <m/>
  </r>
  <r>
    <n v="44748"/>
    <x v="0"/>
    <x v="0"/>
    <x v="0"/>
    <x v="1"/>
    <x v="7"/>
    <x v="297"/>
    <x v="0"/>
    <x v="0"/>
    <s v="Tesseramento"/>
    <x v="1"/>
    <x v="4"/>
    <x v="0"/>
    <m/>
  </r>
  <r>
    <n v="44749"/>
    <x v="0"/>
    <x v="0"/>
    <x v="0"/>
    <x v="0"/>
    <x v="7"/>
    <x v="297"/>
    <x v="0"/>
    <x v="0"/>
    <s v="Tesseramento"/>
    <x v="1"/>
    <x v="4"/>
    <x v="0"/>
    <m/>
  </r>
  <r>
    <n v="108284"/>
    <x v="0"/>
    <x v="0"/>
    <x v="0"/>
    <x v="0"/>
    <x v="7"/>
    <x v="297"/>
    <x v="0"/>
    <x v="0"/>
    <s v="Tesseramento"/>
    <x v="1"/>
    <x v="4"/>
    <x v="0"/>
    <m/>
  </r>
  <r>
    <n v="209924"/>
    <x v="0"/>
    <x v="0"/>
    <x v="0"/>
    <x v="1"/>
    <x v="7"/>
    <x v="297"/>
    <x v="0"/>
    <x v="1"/>
    <s v="Tesseramento"/>
    <x v="1"/>
    <x v="3"/>
    <x v="0"/>
    <m/>
  </r>
  <r>
    <n v="15580"/>
    <x v="0"/>
    <x v="0"/>
    <x v="0"/>
    <x v="0"/>
    <x v="7"/>
    <x v="297"/>
    <x v="0"/>
    <x v="0"/>
    <s v="Tesseramento"/>
    <x v="1"/>
    <x v="4"/>
    <x v="0"/>
    <m/>
  </r>
  <r>
    <n v="205139"/>
    <x v="0"/>
    <x v="0"/>
    <x v="0"/>
    <x v="0"/>
    <x v="7"/>
    <x v="297"/>
    <x v="0"/>
    <x v="0"/>
    <s v="Tesseramento"/>
    <x v="1"/>
    <x v="4"/>
    <x v="0"/>
    <m/>
  </r>
  <r>
    <n v="38471"/>
    <x v="0"/>
    <x v="0"/>
    <x v="0"/>
    <x v="0"/>
    <x v="7"/>
    <x v="297"/>
    <x v="0"/>
    <x v="0"/>
    <s v="Tesseramento"/>
    <x v="1"/>
    <x v="4"/>
    <x v="0"/>
    <m/>
  </r>
  <r>
    <n v="122776"/>
    <x v="0"/>
    <x v="0"/>
    <x v="0"/>
    <x v="0"/>
    <x v="7"/>
    <x v="168"/>
    <x v="0"/>
    <x v="0"/>
    <s v="Tesseramento"/>
    <x v="1"/>
    <x v="4"/>
    <x v="0"/>
    <m/>
  </r>
  <r>
    <n v="113215"/>
    <x v="0"/>
    <x v="0"/>
    <x v="0"/>
    <x v="0"/>
    <x v="8"/>
    <x v="46"/>
    <x v="0"/>
    <x v="0"/>
    <s v="Tesseramento"/>
    <x v="0"/>
    <x v="3"/>
    <x v="0"/>
    <m/>
  </r>
  <r>
    <n v="145894"/>
    <x v="0"/>
    <x v="0"/>
    <x v="0"/>
    <x v="0"/>
    <x v="7"/>
    <x v="41"/>
    <x v="0"/>
    <x v="0"/>
    <s v="Tesseramento"/>
    <x v="1"/>
    <x v="3"/>
    <x v="0"/>
    <m/>
  </r>
  <r>
    <n v="93474"/>
    <x v="0"/>
    <x v="0"/>
    <x v="0"/>
    <x v="0"/>
    <x v="7"/>
    <x v="297"/>
    <x v="0"/>
    <x v="0"/>
    <s v="Tesseramento"/>
    <x v="1"/>
    <x v="1"/>
    <x v="0"/>
    <m/>
  </r>
  <r>
    <n v="224428"/>
    <x v="0"/>
    <x v="0"/>
    <x v="0"/>
    <x v="0"/>
    <x v="7"/>
    <x v="297"/>
    <x v="0"/>
    <x v="0"/>
    <s v="Tesseramento"/>
    <x v="1"/>
    <x v="0"/>
    <x v="0"/>
    <m/>
  </r>
  <r>
    <n v="5277"/>
    <x v="0"/>
    <x v="0"/>
    <x v="0"/>
    <x v="0"/>
    <x v="7"/>
    <x v="297"/>
    <x v="0"/>
    <x v="0"/>
    <s v="Tesseramento"/>
    <x v="1"/>
    <x v="0"/>
    <x v="0"/>
    <m/>
  </r>
  <r>
    <n v="160397"/>
    <x v="0"/>
    <x v="0"/>
    <x v="0"/>
    <x v="0"/>
    <x v="7"/>
    <x v="297"/>
    <x v="0"/>
    <x v="0"/>
    <s v="Tesseramento"/>
    <x v="1"/>
    <x v="3"/>
    <x v="0"/>
    <m/>
  </r>
  <r>
    <n v="92348"/>
    <x v="0"/>
    <x v="0"/>
    <x v="0"/>
    <x v="0"/>
    <x v="7"/>
    <x v="297"/>
    <x v="0"/>
    <x v="0"/>
    <s v="Tesseramento"/>
    <x v="1"/>
    <x v="1"/>
    <x v="0"/>
    <m/>
  </r>
  <r>
    <n v="176296"/>
    <x v="0"/>
    <x v="0"/>
    <x v="0"/>
    <x v="0"/>
    <x v="7"/>
    <x v="297"/>
    <x v="0"/>
    <x v="0"/>
    <s v="Tesseramento"/>
    <x v="1"/>
    <x v="0"/>
    <x v="0"/>
    <m/>
  </r>
  <r>
    <n v="217949"/>
    <x v="0"/>
    <x v="0"/>
    <x v="0"/>
    <x v="1"/>
    <x v="7"/>
    <x v="297"/>
    <x v="0"/>
    <x v="0"/>
    <s v="Tesseramento"/>
    <x v="1"/>
    <x v="4"/>
    <x v="0"/>
    <m/>
  </r>
  <r>
    <n v="7921"/>
    <x v="0"/>
    <x v="0"/>
    <x v="0"/>
    <x v="0"/>
    <x v="7"/>
    <x v="297"/>
    <x v="0"/>
    <x v="0"/>
    <s v="Tesseramento"/>
    <x v="1"/>
    <x v="4"/>
    <x v="0"/>
    <m/>
  </r>
  <r>
    <n v="173931"/>
    <x v="0"/>
    <x v="0"/>
    <x v="0"/>
    <x v="0"/>
    <x v="2"/>
    <x v="230"/>
    <x v="0"/>
    <x v="0"/>
    <s v="Tesseramento"/>
    <x v="1"/>
    <x v="0"/>
    <x v="0"/>
    <m/>
  </r>
  <r>
    <n v="215402"/>
    <x v="0"/>
    <x v="0"/>
    <x v="0"/>
    <x v="0"/>
    <x v="2"/>
    <x v="230"/>
    <x v="0"/>
    <x v="1"/>
    <s v="Tesseramento"/>
    <x v="1"/>
    <x v="0"/>
    <x v="0"/>
    <m/>
  </r>
  <r>
    <n v="6434"/>
    <x v="0"/>
    <x v="0"/>
    <x v="0"/>
    <x v="0"/>
    <x v="7"/>
    <x v="41"/>
    <x v="0"/>
    <x v="0"/>
    <s v="Tesseramento"/>
    <x v="1"/>
    <x v="4"/>
    <x v="0"/>
    <m/>
  </r>
  <r>
    <n v="182393"/>
    <x v="0"/>
    <x v="0"/>
    <x v="0"/>
    <x v="0"/>
    <x v="2"/>
    <x v="230"/>
    <x v="0"/>
    <x v="0"/>
    <s v="Tesseramento"/>
    <x v="1"/>
    <x v="0"/>
    <x v="0"/>
    <m/>
  </r>
  <r>
    <n v="41574"/>
    <x v="0"/>
    <x v="0"/>
    <x v="0"/>
    <x v="0"/>
    <x v="7"/>
    <x v="297"/>
    <x v="0"/>
    <x v="1"/>
    <s v="Tesseramento"/>
    <x v="1"/>
    <x v="4"/>
    <x v="0"/>
    <m/>
  </r>
  <r>
    <n v="85883"/>
    <x v="0"/>
    <x v="0"/>
    <x v="0"/>
    <x v="0"/>
    <x v="2"/>
    <x v="230"/>
    <x v="0"/>
    <x v="0"/>
    <s v="Tesseramento"/>
    <x v="1"/>
    <x v="0"/>
    <x v="0"/>
    <m/>
  </r>
  <r>
    <n v="98285"/>
    <x v="0"/>
    <x v="0"/>
    <x v="0"/>
    <x v="0"/>
    <x v="4"/>
    <x v="124"/>
    <x v="0"/>
    <x v="0"/>
    <s v="Tesseramento"/>
    <x v="1"/>
    <x v="0"/>
    <x v="0"/>
    <m/>
  </r>
  <r>
    <n v="213913"/>
    <x v="0"/>
    <x v="0"/>
    <x v="0"/>
    <x v="0"/>
    <x v="7"/>
    <x v="41"/>
    <x v="0"/>
    <x v="0"/>
    <s v="Tesseramento"/>
    <x v="1"/>
    <x v="1"/>
    <x v="0"/>
    <m/>
  </r>
  <r>
    <n v="206100"/>
    <x v="0"/>
    <x v="1"/>
    <x v="0"/>
    <x v="1"/>
    <x v="7"/>
    <x v="195"/>
    <x v="0"/>
    <x v="0"/>
    <s v="Tesseramento"/>
    <x v="1"/>
    <x v="0"/>
    <x v="0"/>
    <m/>
  </r>
  <r>
    <n v="50696"/>
    <x v="0"/>
    <x v="0"/>
    <x v="0"/>
    <x v="4"/>
    <x v="7"/>
    <x v="297"/>
    <x v="0"/>
    <x v="1"/>
    <s v="Tesseramento"/>
    <x v="1"/>
    <x v="4"/>
    <x v="0"/>
    <m/>
  </r>
  <r>
    <n v="98284"/>
    <x v="0"/>
    <x v="0"/>
    <x v="0"/>
    <x v="0"/>
    <x v="4"/>
    <x v="124"/>
    <x v="0"/>
    <x v="0"/>
    <s v="Tesseramento"/>
    <x v="1"/>
    <x v="4"/>
    <x v="0"/>
    <m/>
  </r>
  <r>
    <n v="53"/>
    <x v="0"/>
    <x v="0"/>
    <x v="0"/>
    <x v="0"/>
    <x v="7"/>
    <x v="297"/>
    <x v="0"/>
    <x v="1"/>
    <s v="Tesseramento"/>
    <x v="1"/>
    <x v="4"/>
    <x v="0"/>
    <m/>
  </r>
  <r>
    <n v="185915"/>
    <x v="0"/>
    <x v="0"/>
    <x v="0"/>
    <x v="0"/>
    <x v="4"/>
    <x v="124"/>
    <x v="0"/>
    <x v="1"/>
    <s v="Tesseramento"/>
    <x v="1"/>
    <x v="0"/>
    <x v="0"/>
    <m/>
  </r>
  <r>
    <n v="154097"/>
    <x v="0"/>
    <x v="0"/>
    <x v="0"/>
    <x v="0"/>
    <x v="7"/>
    <x v="41"/>
    <x v="0"/>
    <x v="0"/>
    <s v="Tesseramento"/>
    <x v="1"/>
    <x v="0"/>
    <x v="0"/>
    <m/>
  </r>
  <r>
    <n v="183044"/>
    <x v="0"/>
    <x v="0"/>
    <x v="0"/>
    <x v="0"/>
    <x v="7"/>
    <x v="41"/>
    <x v="0"/>
    <x v="1"/>
    <s v="Tesseramento"/>
    <x v="1"/>
    <x v="0"/>
    <x v="0"/>
    <m/>
  </r>
  <r>
    <n v="15378"/>
    <x v="0"/>
    <x v="0"/>
    <x v="0"/>
    <x v="0"/>
    <x v="7"/>
    <x v="41"/>
    <x v="0"/>
    <x v="0"/>
    <s v="Tesseramento"/>
    <x v="1"/>
    <x v="3"/>
    <x v="0"/>
    <m/>
  </r>
  <r>
    <n v="161660"/>
    <x v="0"/>
    <x v="0"/>
    <x v="0"/>
    <x v="0"/>
    <x v="4"/>
    <x v="140"/>
    <x v="0"/>
    <x v="0"/>
    <s v="Tesseramento"/>
    <x v="0"/>
    <x v="0"/>
    <x v="0"/>
    <m/>
  </r>
  <r>
    <n v="117780"/>
    <x v="0"/>
    <x v="0"/>
    <x v="0"/>
    <x v="0"/>
    <x v="14"/>
    <x v="131"/>
    <x v="0"/>
    <x v="0"/>
    <s v="Tesseramento"/>
    <x v="1"/>
    <x v="3"/>
    <x v="0"/>
    <m/>
  </r>
  <r>
    <n v="50328"/>
    <x v="0"/>
    <x v="0"/>
    <x v="0"/>
    <x v="0"/>
    <x v="4"/>
    <x v="14"/>
    <x v="0"/>
    <x v="0"/>
    <s v="Tesseramento"/>
    <x v="1"/>
    <x v="1"/>
    <x v="0"/>
    <m/>
  </r>
  <r>
    <n v="203176"/>
    <x v="0"/>
    <x v="0"/>
    <x v="0"/>
    <x v="0"/>
    <x v="7"/>
    <x v="297"/>
    <x v="0"/>
    <x v="1"/>
    <s v="Tesseramento"/>
    <x v="1"/>
    <x v="3"/>
    <x v="0"/>
    <m/>
  </r>
  <r>
    <n v="186662"/>
    <x v="0"/>
    <x v="1"/>
    <x v="0"/>
    <x v="0"/>
    <x v="7"/>
    <x v="297"/>
    <x v="0"/>
    <x v="0"/>
    <s v="Tesseramento"/>
    <x v="1"/>
    <x v="0"/>
    <x v="0"/>
    <m/>
  </r>
  <r>
    <n v="15381"/>
    <x v="0"/>
    <x v="0"/>
    <x v="0"/>
    <x v="0"/>
    <x v="7"/>
    <x v="41"/>
    <x v="0"/>
    <x v="0"/>
    <s v="Tesseramento"/>
    <x v="1"/>
    <x v="4"/>
    <x v="0"/>
    <m/>
  </r>
  <r>
    <n v="157660"/>
    <x v="0"/>
    <x v="0"/>
    <x v="0"/>
    <x v="0"/>
    <x v="7"/>
    <x v="297"/>
    <x v="0"/>
    <x v="0"/>
    <s v="Tesseramento"/>
    <x v="1"/>
    <x v="1"/>
    <x v="0"/>
    <m/>
  </r>
  <r>
    <n v="151410"/>
    <x v="0"/>
    <x v="0"/>
    <x v="0"/>
    <x v="0"/>
    <x v="7"/>
    <x v="41"/>
    <x v="0"/>
    <x v="1"/>
    <s v="Tesseramento"/>
    <x v="1"/>
    <x v="0"/>
    <x v="0"/>
    <m/>
  </r>
  <r>
    <n v="236132"/>
    <x v="1"/>
    <x v="0"/>
    <x v="1"/>
    <x v="2"/>
    <x v="7"/>
    <x v="51"/>
    <x v="0"/>
    <x v="0"/>
    <s v="Tesseramento"/>
    <x v="1"/>
    <x v="7"/>
    <x v="0"/>
    <m/>
  </r>
  <r>
    <n v="124450"/>
    <x v="0"/>
    <x v="0"/>
    <x v="0"/>
    <x v="0"/>
    <x v="7"/>
    <x v="297"/>
    <x v="0"/>
    <x v="0"/>
    <s v="Tesseramento"/>
    <x v="1"/>
    <x v="4"/>
    <x v="0"/>
    <m/>
  </r>
  <r>
    <n v="73665"/>
    <x v="0"/>
    <x v="0"/>
    <x v="0"/>
    <x v="0"/>
    <x v="7"/>
    <x v="41"/>
    <x v="0"/>
    <x v="0"/>
    <s v="Tesseramento"/>
    <x v="1"/>
    <x v="4"/>
    <x v="0"/>
    <m/>
  </r>
  <r>
    <n v="184119"/>
    <x v="0"/>
    <x v="0"/>
    <x v="0"/>
    <x v="0"/>
    <x v="7"/>
    <x v="301"/>
    <x v="0"/>
    <x v="0"/>
    <s v="Tesseramento"/>
    <x v="1"/>
    <x v="0"/>
    <x v="0"/>
    <m/>
  </r>
  <r>
    <n v="139053"/>
    <x v="0"/>
    <x v="0"/>
    <x v="0"/>
    <x v="0"/>
    <x v="7"/>
    <x v="41"/>
    <x v="0"/>
    <x v="0"/>
    <s v="Tesseramento"/>
    <x v="1"/>
    <x v="0"/>
    <x v="0"/>
    <m/>
  </r>
  <r>
    <n v="226589"/>
    <x v="0"/>
    <x v="0"/>
    <x v="0"/>
    <x v="0"/>
    <x v="7"/>
    <x v="41"/>
    <x v="0"/>
    <x v="0"/>
    <s v="Tesseramento"/>
    <x v="1"/>
    <x v="1"/>
    <x v="0"/>
    <m/>
  </r>
  <r>
    <n v="118846"/>
    <x v="0"/>
    <x v="0"/>
    <x v="0"/>
    <x v="0"/>
    <x v="7"/>
    <x v="41"/>
    <x v="0"/>
    <x v="0"/>
    <s v="Tesseramento"/>
    <x v="1"/>
    <x v="3"/>
    <x v="0"/>
    <m/>
  </r>
  <r>
    <n v="152685"/>
    <x v="0"/>
    <x v="0"/>
    <x v="0"/>
    <x v="0"/>
    <x v="7"/>
    <x v="297"/>
    <x v="0"/>
    <x v="1"/>
    <s v="Tesseramento"/>
    <x v="1"/>
    <x v="1"/>
    <x v="0"/>
    <m/>
  </r>
  <r>
    <n v="48927"/>
    <x v="0"/>
    <x v="0"/>
    <x v="0"/>
    <x v="0"/>
    <x v="7"/>
    <x v="297"/>
    <x v="0"/>
    <x v="0"/>
    <s v="Tesseramento"/>
    <x v="1"/>
    <x v="4"/>
    <x v="0"/>
    <m/>
  </r>
  <r>
    <n v="48905"/>
    <x v="0"/>
    <x v="0"/>
    <x v="0"/>
    <x v="0"/>
    <x v="7"/>
    <x v="297"/>
    <x v="0"/>
    <x v="1"/>
    <s v="Tesseramento"/>
    <x v="1"/>
    <x v="4"/>
    <x v="0"/>
    <m/>
  </r>
  <r>
    <n v="120108"/>
    <x v="0"/>
    <x v="0"/>
    <x v="0"/>
    <x v="0"/>
    <x v="7"/>
    <x v="297"/>
    <x v="0"/>
    <x v="0"/>
    <s v="Tesseramento"/>
    <x v="1"/>
    <x v="1"/>
    <x v="0"/>
    <m/>
  </r>
  <r>
    <n v="155383"/>
    <x v="0"/>
    <x v="0"/>
    <x v="0"/>
    <x v="0"/>
    <x v="7"/>
    <x v="297"/>
    <x v="0"/>
    <x v="0"/>
    <s v="Tesseramento"/>
    <x v="1"/>
    <x v="0"/>
    <x v="0"/>
    <m/>
  </r>
  <r>
    <n v="152373"/>
    <x v="0"/>
    <x v="0"/>
    <x v="0"/>
    <x v="0"/>
    <x v="7"/>
    <x v="41"/>
    <x v="0"/>
    <x v="0"/>
    <s v="Tesseramento"/>
    <x v="1"/>
    <x v="4"/>
    <x v="0"/>
    <m/>
  </r>
  <r>
    <n v="81366"/>
    <x v="0"/>
    <x v="0"/>
    <x v="0"/>
    <x v="0"/>
    <x v="7"/>
    <x v="41"/>
    <x v="0"/>
    <x v="0"/>
    <s v="Tesseramento"/>
    <x v="1"/>
    <x v="4"/>
    <x v="0"/>
    <m/>
  </r>
  <r>
    <n v="29998"/>
    <x v="0"/>
    <x v="0"/>
    <x v="0"/>
    <x v="0"/>
    <x v="7"/>
    <x v="41"/>
    <x v="0"/>
    <x v="0"/>
    <s v="Tesseramento"/>
    <x v="1"/>
    <x v="3"/>
    <x v="0"/>
    <m/>
  </r>
  <r>
    <n v="94002"/>
    <x v="0"/>
    <x v="0"/>
    <x v="2"/>
    <x v="0"/>
    <x v="14"/>
    <x v="121"/>
    <x v="0"/>
    <x v="0"/>
    <s v="Tesseramento"/>
    <x v="1"/>
    <x v="3"/>
    <x v="0"/>
    <m/>
  </r>
  <r>
    <n v="129477"/>
    <x v="0"/>
    <x v="0"/>
    <x v="0"/>
    <x v="0"/>
    <x v="4"/>
    <x v="80"/>
    <x v="0"/>
    <x v="0"/>
    <s v="Tesseramento"/>
    <x v="1"/>
    <x v="4"/>
    <x v="0"/>
    <m/>
  </r>
  <r>
    <n v="152694"/>
    <x v="0"/>
    <x v="0"/>
    <x v="2"/>
    <x v="0"/>
    <x v="7"/>
    <x v="297"/>
    <x v="0"/>
    <x v="0"/>
    <s v="Tesseramento"/>
    <x v="1"/>
    <x v="0"/>
    <x v="0"/>
    <m/>
  </r>
  <r>
    <n v="206921"/>
    <x v="0"/>
    <x v="0"/>
    <x v="0"/>
    <x v="0"/>
    <x v="14"/>
    <x v="121"/>
    <x v="0"/>
    <x v="0"/>
    <s v="Tesseramento"/>
    <x v="1"/>
    <x v="0"/>
    <x v="0"/>
    <m/>
  </r>
  <r>
    <n v="168316"/>
    <x v="0"/>
    <x v="0"/>
    <x v="2"/>
    <x v="2"/>
    <x v="7"/>
    <x v="297"/>
    <x v="0"/>
    <x v="0"/>
    <s v="Tesseramento"/>
    <x v="1"/>
    <x v="3"/>
    <x v="0"/>
    <m/>
  </r>
  <r>
    <n v="142262"/>
    <x v="0"/>
    <x v="0"/>
    <x v="2"/>
    <x v="0"/>
    <x v="7"/>
    <x v="297"/>
    <x v="0"/>
    <x v="0"/>
    <s v="Tesseramento"/>
    <x v="1"/>
    <x v="0"/>
    <x v="0"/>
    <m/>
  </r>
  <r>
    <n v="224686"/>
    <x v="0"/>
    <x v="1"/>
    <x v="0"/>
    <x v="0"/>
    <x v="7"/>
    <x v="56"/>
    <x v="0"/>
    <x v="0"/>
    <s v="Tesseramento"/>
    <x v="1"/>
    <x v="3"/>
    <x v="0"/>
    <m/>
  </r>
  <r>
    <n v="124587"/>
    <x v="0"/>
    <x v="0"/>
    <x v="0"/>
    <x v="0"/>
    <x v="7"/>
    <x v="150"/>
    <x v="0"/>
    <x v="1"/>
    <s v="Tesseramento"/>
    <x v="1"/>
    <x v="0"/>
    <x v="0"/>
    <m/>
  </r>
  <r>
    <n v="69144"/>
    <x v="0"/>
    <x v="0"/>
    <x v="2"/>
    <x v="0"/>
    <x v="7"/>
    <x v="297"/>
    <x v="0"/>
    <x v="0"/>
    <s v="Tesseramento"/>
    <x v="1"/>
    <x v="4"/>
    <x v="0"/>
    <m/>
  </r>
  <r>
    <n v="224685"/>
    <x v="0"/>
    <x v="1"/>
    <x v="0"/>
    <x v="0"/>
    <x v="7"/>
    <x v="56"/>
    <x v="0"/>
    <x v="0"/>
    <s v="Tesseramento"/>
    <x v="1"/>
    <x v="3"/>
    <x v="0"/>
    <m/>
  </r>
  <r>
    <n v="148406"/>
    <x v="0"/>
    <x v="0"/>
    <x v="2"/>
    <x v="3"/>
    <x v="7"/>
    <x v="297"/>
    <x v="0"/>
    <x v="0"/>
    <s v="Tesseramento"/>
    <x v="1"/>
    <x v="4"/>
    <x v="0"/>
    <m/>
  </r>
  <r>
    <n v="6422"/>
    <x v="0"/>
    <x v="0"/>
    <x v="0"/>
    <x v="0"/>
    <x v="7"/>
    <x v="150"/>
    <x v="0"/>
    <x v="0"/>
    <s v="Tesseramento"/>
    <x v="1"/>
    <x v="4"/>
    <x v="0"/>
    <m/>
  </r>
  <r>
    <n v="6078"/>
    <x v="0"/>
    <x v="0"/>
    <x v="0"/>
    <x v="0"/>
    <x v="7"/>
    <x v="150"/>
    <x v="0"/>
    <x v="0"/>
    <s v="Tesseramento"/>
    <x v="1"/>
    <x v="4"/>
    <x v="0"/>
    <m/>
  </r>
  <r>
    <n v="117454"/>
    <x v="0"/>
    <x v="0"/>
    <x v="2"/>
    <x v="1"/>
    <x v="7"/>
    <x v="297"/>
    <x v="0"/>
    <x v="1"/>
    <s v="Tesseramento"/>
    <x v="1"/>
    <x v="3"/>
    <x v="0"/>
    <m/>
  </r>
  <r>
    <n v="206539"/>
    <x v="0"/>
    <x v="0"/>
    <x v="0"/>
    <x v="0"/>
    <x v="7"/>
    <x v="41"/>
    <x v="0"/>
    <x v="0"/>
    <s v="Tesseramento"/>
    <x v="1"/>
    <x v="3"/>
    <x v="0"/>
    <m/>
  </r>
  <r>
    <n v="155969"/>
    <x v="0"/>
    <x v="0"/>
    <x v="0"/>
    <x v="0"/>
    <x v="7"/>
    <x v="301"/>
    <x v="0"/>
    <x v="1"/>
    <s v="Tesseramento"/>
    <x v="1"/>
    <x v="3"/>
    <x v="0"/>
    <m/>
  </r>
  <r>
    <n v="223312"/>
    <x v="0"/>
    <x v="1"/>
    <x v="2"/>
    <x v="3"/>
    <x v="7"/>
    <x v="297"/>
    <x v="0"/>
    <x v="1"/>
    <s v="Tesseramento"/>
    <x v="1"/>
    <x v="0"/>
    <x v="0"/>
    <m/>
  </r>
  <r>
    <n v="205486"/>
    <x v="0"/>
    <x v="0"/>
    <x v="0"/>
    <x v="0"/>
    <x v="4"/>
    <x v="52"/>
    <x v="0"/>
    <x v="0"/>
    <s v="Tesseramento"/>
    <x v="1"/>
    <x v="0"/>
    <x v="0"/>
    <m/>
  </r>
  <r>
    <n v="211632"/>
    <x v="0"/>
    <x v="0"/>
    <x v="0"/>
    <x v="0"/>
    <x v="4"/>
    <x v="52"/>
    <x v="0"/>
    <x v="0"/>
    <s v="Tesseramento"/>
    <x v="1"/>
    <x v="0"/>
    <x v="0"/>
    <m/>
  </r>
  <r>
    <n v="9940"/>
    <x v="0"/>
    <x v="0"/>
    <x v="0"/>
    <x v="0"/>
    <x v="4"/>
    <x v="80"/>
    <x v="0"/>
    <x v="0"/>
    <s v="Tesseramento"/>
    <x v="1"/>
    <x v="3"/>
    <x v="0"/>
    <m/>
  </r>
  <r>
    <n v="230448"/>
    <x v="0"/>
    <x v="1"/>
    <x v="0"/>
    <x v="0"/>
    <x v="6"/>
    <x v="107"/>
    <x v="0"/>
    <x v="0"/>
    <s v="Tesseramento"/>
    <x v="1"/>
    <x v="0"/>
    <x v="0"/>
    <m/>
  </r>
  <r>
    <n v="219971"/>
    <x v="1"/>
    <x v="0"/>
    <x v="0"/>
    <x v="1"/>
    <x v="7"/>
    <x v="297"/>
    <x v="0"/>
    <x v="0"/>
    <s v="Tesseramento"/>
    <x v="1"/>
    <x v="5"/>
    <x v="0"/>
    <m/>
  </r>
  <r>
    <n v="49529"/>
    <x v="0"/>
    <x v="0"/>
    <x v="0"/>
    <x v="0"/>
    <x v="4"/>
    <x v="166"/>
    <x v="0"/>
    <x v="0"/>
    <s v="Tesseramento"/>
    <x v="1"/>
    <x v="4"/>
    <x v="0"/>
    <m/>
  </r>
  <r>
    <n v="120631"/>
    <x v="1"/>
    <x v="0"/>
    <x v="0"/>
    <x v="1"/>
    <x v="7"/>
    <x v="297"/>
    <x v="0"/>
    <x v="1"/>
    <s v="Tesseramento"/>
    <x v="1"/>
    <x v="6"/>
    <x v="0"/>
    <m/>
  </r>
  <r>
    <n v="185090"/>
    <x v="1"/>
    <x v="0"/>
    <x v="0"/>
    <x v="1"/>
    <x v="7"/>
    <x v="297"/>
    <x v="0"/>
    <x v="0"/>
    <s v="Tesseramento"/>
    <x v="1"/>
    <x v="7"/>
    <x v="0"/>
    <m/>
  </r>
  <r>
    <n v="193757"/>
    <x v="1"/>
    <x v="0"/>
    <x v="0"/>
    <x v="0"/>
    <x v="7"/>
    <x v="297"/>
    <x v="0"/>
    <x v="0"/>
    <s v="Tesseramento"/>
    <x v="1"/>
    <x v="6"/>
    <x v="0"/>
    <m/>
  </r>
  <r>
    <n v="206598"/>
    <x v="1"/>
    <x v="0"/>
    <x v="0"/>
    <x v="0"/>
    <x v="7"/>
    <x v="297"/>
    <x v="0"/>
    <x v="0"/>
    <s v="Tesseramento"/>
    <x v="1"/>
    <x v="5"/>
    <x v="0"/>
    <m/>
  </r>
  <r>
    <n v="222361"/>
    <x v="1"/>
    <x v="0"/>
    <x v="0"/>
    <x v="0"/>
    <x v="7"/>
    <x v="297"/>
    <x v="0"/>
    <x v="0"/>
    <s v="Tesseramento"/>
    <x v="1"/>
    <x v="7"/>
    <x v="0"/>
    <m/>
  </r>
  <r>
    <n v="195012"/>
    <x v="1"/>
    <x v="0"/>
    <x v="0"/>
    <x v="0"/>
    <x v="7"/>
    <x v="297"/>
    <x v="0"/>
    <x v="0"/>
    <s v="Tesseramento"/>
    <x v="1"/>
    <x v="6"/>
    <x v="0"/>
    <m/>
  </r>
  <r>
    <n v="221048"/>
    <x v="1"/>
    <x v="0"/>
    <x v="0"/>
    <x v="0"/>
    <x v="7"/>
    <x v="297"/>
    <x v="0"/>
    <x v="0"/>
    <s v="Tesseramento"/>
    <x v="1"/>
    <x v="7"/>
    <x v="0"/>
    <m/>
  </r>
  <r>
    <n v="213987"/>
    <x v="0"/>
    <x v="0"/>
    <x v="0"/>
    <x v="0"/>
    <x v="1"/>
    <x v="22"/>
    <x v="0"/>
    <x v="0"/>
    <s v="Tesseramento"/>
    <x v="1"/>
    <x v="0"/>
    <x v="0"/>
    <m/>
  </r>
  <r>
    <n v="215597"/>
    <x v="1"/>
    <x v="0"/>
    <x v="0"/>
    <x v="2"/>
    <x v="7"/>
    <x v="297"/>
    <x v="0"/>
    <x v="0"/>
    <s v="Tesseramento"/>
    <x v="1"/>
    <x v="5"/>
    <x v="0"/>
    <m/>
  </r>
  <r>
    <n v="215598"/>
    <x v="1"/>
    <x v="0"/>
    <x v="0"/>
    <x v="2"/>
    <x v="7"/>
    <x v="297"/>
    <x v="0"/>
    <x v="0"/>
    <s v="Tesseramento"/>
    <x v="1"/>
    <x v="7"/>
    <x v="0"/>
    <m/>
  </r>
  <r>
    <n v="33570"/>
    <x v="0"/>
    <x v="0"/>
    <x v="0"/>
    <x v="0"/>
    <x v="11"/>
    <x v="302"/>
    <x v="0"/>
    <x v="0"/>
    <s v="Tesseramento"/>
    <x v="1"/>
    <x v="0"/>
    <x v="0"/>
    <m/>
  </r>
  <r>
    <n v="73805"/>
    <x v="0"/>
    <x v="0"/>
    <x v="0"/>
    <x v="0"/>
    <x v="14"/>
    <x v="121"/>
    <x v="0"/>
    <x v="0"/>
    <s v="Tesseramento"/>
    <x v="1"/>
    <x v="0"/>
    <x v="0"/>
    <m/>
  </r>
  <r>
    <n v="37136"/>
    <x v="0"/>
    <x v="0"/>
    <x v="0"/>
    <x v="0"/>
    <x v="14"/>
    <x v="121"/>
    <x v="0"/>
    <x v="0"/>
    <s v="Tesseramento"/>
    <x v="1"/>
    <x v="4"/>
    <x v="0"/>
    <m/>
  </r>
  <r>
    <n v="228878"/>
    <x v="0"/>
    <x v="0"/>
    <x v="0"/>
    <x v="0"/>
    <x v="2"/>
    <x v="71"/>
    <x v="0"/>
    <x v="0"/>
    <s v="Tesseramento"/>
    <x v="1"/>
    <x v="3"/>
    <x v="0"/>
    <m/>
  </r>
  <r>
    <n v="196271"/>
    <x v="0"/>
    <x v="0"/>
    <x v="0"/>
    <x v="0"/>
    <x v="14"/>
    <x v="121"/>
    <x v="0"/>
    <x v="0"/>
    <s v="Tesseramento"/>
    <x v="1"/>
    <x v="1"/>
    <x v="0"/>
    <m/>
  </r>
  <r>
    <n v="218149"/>
    <x v="0"/>
    <x v="0"/>
    <x v="0"/>
    <x v="1"/>
    <x v="4"/>
    <x v="303"/>
    <x v="0"/>
    <x v="0"/>
    <s v="Tesseramento"/>
    <x v="1"/>
    <x v="1"/>
    <x v="0"/>
    <m/>
  </r>
  <r>
    <n v="97696"/>
    <x v="0"/>
    <x v="0"/>
    <x v="0"/>
    <x v="1"/>
    <x v="4"/>
    <x v="303"/>
    <x v="0"/>
    <x v="0"/>
    <s v="Tesseramento"/>
    <x v="1"/>
    <x v="0"/>
    <x v="0"/>
    <m/>
  </r>
  <r>
    <n v="218145"/>
    <x v="0"/>
    <x v="0"/>
    <x v="0"/>
    <x v="0"/>
    <x v="4"/>
    <x v="303"/>
    <x v="0"/>
    <x v="1"/>
    <s v="Tesseramento"/>
    <x v="1"/>
    <x v="0"/>
    <x v="0"/>
    <m/>
  </r>
  <r>
    <n v="227901"/>
    <x v="1"/>
    <x v="0"/>
    <x v="0"/>
    <x v="2"/>
    <x v="4"/>
    <x v="303"/>
    <x v="0"/>
    <x v="0"/>
    <s v="Tesseramento"/>
    <x v="1"/>
    <x v="7"/>
    <x v="0"/>
    <m/>
  </r>
  <r>
    <n v="223771"/>
    <x v="0"/>
    <x v="0"/>
    <x v="0"/>
    <x v="2"/>
    <x v="4"/>
    <x v="303"/>
    <x v="0"/>
    <x v="0"/>
    <s v="Tesseramento"/>
    <x v="1"/>
    <x v="0"/>
    <x v="0"/>
    <m/>
  </r>
  <r>
    <n v="98265"/>
    <x v="0"/>
    <x v="0"/>
    <x v="0"/>
    <x v="0"/>
    <x v="4"/>
    <x v="303"/>
    <x v="0"/>
    <x v="1"/>
    <s v="Tesseramento"/>
    <x v="1"/>
    <x v="3"/>
    <x v="0"/>
    <m/>
  </r>
  <r>
    <n v="223502"/>
    <x v="0"/>
    <x v="0"/>
    <x v="0"/>
    <x v="1"/>
    <x v="4"/>
    <x v="303"/>
    <x v="0"/>
    <x v="1"/>
    <s v="Tesseramento"/>
    <x v="1"/>
    <x v="3"/>
    <x v="0"/>
    <m/>
  </r>
  <r>
    <n v="225259"/>
    <x v="0"/>
    <x v="0"/>
    <x v="0"/>
    <x v="0"/>
    <x v="4"/>
    <x v="303"/>
    <x v="0"/>
    <x v="0"/>
    <s v="Tesseramento"/>
    <x v="1"/>
    <x v="0"/>
    <x v="0"/>
    <m/>
  </r>
  <r>
    <n v="213832"/>
    <x v="0"/>
    <x v="0"/>
    <x v="0"/>
    <x v="0"/>
    <x v="4"/>
    <x v="303"/>
    <x v="0"/>
    <x v="0"/>
    <s v="Tesseramento"/>
    <x v="1"/>
    <x v="0"/>
    <x v="0"/>
    <m/>
  </r>
  <r>
    <n v="58651"/>
    <x v="0"/>
    <x v="0"/>
    <x v="0"/>
    <x v="0"/>
    <x v="4"/>
    <x v="303"/>
    <x v="0"/>
    <x v="0"/>
    <s v="Tesseramento"/>
    <x v="1"/>
    <x v="3"/>
    <x v="0"/>
    <m/>
  </r>
  <r>
    <n v="181802"/>
    <x v="0"/>
    <x v="1"/>
    <x v="2"/>
    <x v="1"/>
    <x v="4"/>
    <x v="166"/>
    <x v="0"/>
    <x v="0"/>
    <s v="Tesseramento"/>
    <x v="1"/>
    <x v="4"/>
    <x v="0"/>
    <m/>
  </r>
  <r>
    <n v="88009"/>
    <x v="0"/>
    <x v="0"/>
    <x v="0"/>
    <x v="0"/>
    <x v="4"/>
    <x v="303"/>
    <x v="0"/>
    <x v="1"/>
    <s v="Tesseramento"/>
    <x v="1"/>
    <x v="4"/>
    <x v="0"/>
    <m/>
  </r>
  <r>
    <n v="221593"/>
    <x v="0"/>
    <x v="0"/>
    <x v="0"/>
    <x v="0"/>
    <x v="4"/>
    <x v="303"/>
    <x v="0"/>
    <x v="0"/>
    <s v="Tesseramento"/>
    <x v="1"/>
    <x v="1"/>
    <x v="0"/>
    <m/>
  </r>
  <r>
    <n v="221594"/>
    <x v="0"/>
    <x v="0"/>
    <x v="0"/>
    <x v="0"/>
    <x v="4"/>
    <x v="303"/>
    <x v="0"/>
    <x v="0"/>
    <s v="Tesseramento"/>
    <x v="1"/>
    <x v="1"/>
    <x v="0"/>
    <m/>
  </r>
  <r>
    <n v="98286"/>
    <x v="0"/>
    <x v="0"/>
    <x v="0"/>
    <x v="0"/>
    <x v="4"/>
    <x v="303"/>
    <x v="0"/>
    <x v="0"/>
    <s v="Tesseramento"/>
    <x v="1"/>
    <x v="4"/>
    <x v="0"/>
    <m/>
  </r>
  <r>
    <n v="55272"/>
    <x v="0"/>
    <x v="0"/>
    <x v="0"/>
    <x v="0"/>
    <x v="4"/>
    <x v="303"/>
    <x v="0"/>
    <x v="0"/>
    <s v="Tesseramento"/>
    <x v="1"/>
    <x v="4"/>
    <x v="0"/>
    <m/>
  </r>
  <r>
    <n v="55271"/>
    <x v="0"/>
    <x v="0"/>
    <x v="0"/>
    <x v="0"/>
    <x v="4"/>
    <x v="303"/>
    <x v="0"/>
    <x v="0"/>
    <s v="Tesseramento"/>
    <x v="1"/>
    <x v="1"/>
    <x v="0"/>
    <m/>
  </r>
  <r>
    <n v="91228"/>
    <x v="0"/>
    <x v="0"/>
    <x v="0"/>
    <x v="0"/>
    <x v="7"/>
    <x v="301"/>
    <x v="0"/>
    <x v="1"/>
    <s v="Tesseramento"/>
    <x v="1"/>
    <x v="4"/>
    <x v="0"/>
    <m/>
  </r>
  <r>
    <n v="236147"/>
    <x v="0"/>
    <x v="0"/>
    <x v="1"/>
    <x v="2"/>
    <x v="7"/>
    <x v="297"/>
    <x v="0"/>
    <x v="0"/>
    <s v="Tesseramento"/>
    <x v="1"/>
    <x v="4"/>
    <x v="0"/>
    <m/>
  </r>
  <r>
    <n v="231401"/>
    <x v="0"/>
    <x v="0"/>
    <x v="0"/>
    <x v="1"/>
    <x v="8"/>
    <x v="304"/>
    <x v="0"/>
    <x v="0"/>
    <s v="Tesseramento"/>
    <x v="0"/>
    <x v="1"/>
    <x v="0"/>
    <m/>
  </r>
  <r>
    <n v="231400"/>
    <x v="0"/>
    <x v="0"/>
    <x v="0"/>
    <x v="3"/>
    <x v="8"/>
    <x v="304"/>
    <x v="0"/>
    <x v="0"/>
    <s v="Tesseramento"/>
    <x v="0"/>
    <x v="3"/>
    <x v="0"/>
    <m/>
  </r>
  <r>
    <n v="236148"/>
    <x v="0"/>
    <x v="0"/>
    <x v="1"/>
    <x v="2"/>
    <x v="7"/>
    <x v="297"/>
    <x v="0"/>
    <x v="1"/>
    <s v="Tesseramento"/>
    <x v="1"/>
    <x v="4"/>
    <x v="0"/>
    <m/>
  </r>
  <r>
    <n v="144289"/>
    <x v="0"/>
    <x v="0"/>
    <x v="0"/>
    <x v="1"/>
    <x v="12"/>
    <x v="122"/>
    <x v="0"/>
    <x v="0"/>
    <s v="Tesseramento"/>
    <x v="0"/>
    <x v="0"/>
    <x v="0"/>
    <m/>
  </r>
  <r>
    <n v="236149"/>
    <x v="0"/>
    <x v="0"/>
    <x v="1"/>
    <x v="2"/>
    <x v="7"/>
    <x v="297"/>
    <x v="0"/>
    <x v="0"/>
    <s v="Tesseramento"/>
    <x v="1"/>
    <x v="3"/>
    <x v="0"/>
    <m/>
  </r>
  <r>
    <n v="212972"/>
    <x v="0"/>
    <x v="0"/>
    <x v="0"/>
    <x v="0"/>
    <x v="2"/>
    <x v="71"/>
    <x v="0"/>
    <x v="0"/>
    <s v="Tesseramento"/>
    <x v="1"/>
    <x v="4"/>
    <x v="0"/>
    <m/>
  </r>
  <r>
    <n v="218835"/>
    <x v="0"/>
    <x v="0"/>
    <x v="0"/>
    <x v="1"/>
    <x v="2"/>
    <x v="71"/>
    <x v="0"/>
    <x v="0"/>
    <s v="Tesseramento"/>
    <x v="1"/>
    <x v="0"/>
    <x v="0"/>
    <m/>
  </r>
  <r>
    <n v="13947"/>
    <x v="0"/>
    <x v="0"/>
    <x v="0"/>
    <x v="0"/>
    <x v="2"/>
    <x v="224"/>
    <x v="0"/>
    <x v="0"/>
    <s v="Tesseramento"/>
    <x v="1"/>
    <x v="4"/>
    <x v="0"/>
    <m/>
  </r>
  <r>
    <n v="68897"/>
    <x v="0"/>
    <x v="0"/>
    <x v="0"/>
    <x v="0"/>
    <x v="2"/>
    <x v="224"/>
    <x v="0"/>
    <x v="0"/>
    <s v="Tesseramento"/>
    <x v="1"/>
    <x v="4"/>
    <x v="0"/>
    <m/>
  </r>
  <r>
    <n v="109704"/>
    <x v="0"/>
    <x v="0"/>
    <x v="0"/>
    <x v="0"/>
    <x v="7"/>
    <x v="261"/>
    <x v="0"/>
    <x v="0"/>
    <s v="Tesseramento"/>
    <x v="3"/>
    <x v="0"/>
    <x v="0"/>
    <m/>
  </r>
  <r>
    <n v="229200"/>
    <x v="0"/>
    <x v="0"/>
    <x v="0"/>
    <x v="2"/>
    <x v="7"/>
    <x v="261"/>
    <x v="0"/>
    <x v="0"/>
    <s v="Tesseramento"/>
    <x v="3"/>
    <x v="3"/>
    <x v="0"/>
    <m/>
  </r>
  <r>
    <n v="229199"/>
    <x v="0"/>
    <x v="0"/>
    <x v="0"/>
    <x v="2"/>
    <x v="7"/>
    <x v="261"/>
    <x v="0"/>
    <x v="1"/>
    <s v="Tesseramento"/>
    <x v="3"/>
    <x v="3"/>
    <x v="0"/>
    <m/>
  </r>
  <r>
    <n v="236205"/>
    <x v="0"/>
    <x v="0"/>
    <x v="1"/>
    <x v="0"/>
    <x v="2"/>
    <x v="71"/>
    <x v="0"/>
    <x v="0"/>
    <s v="Tesseramento"/>
    <x v="1"/>
    <x v="1"/>
    <x v="0"/>
    <m/>
  </r>
  <r>
    <n v="7815"/>
    <x v="0"/>
    <x v="0"/>
    <x v="0"/>
    <x v="0"/>
    <x v="7"/>
    <x v="41"/>
    <x v="0"/>
    <x v="0"/>
    <s v="Tesseramento"/>
    <x v="1"/>
    <x v="0"/>
    <x v="0"/>
    <m/>
  </r>
  <r>
    <n v="100667"/>
    <x v="0"/>
    <x v="0"/>
    <x v="0"/>
    <x v="0"/>
    <x v="7"/>
    <x v="41"/>
    <x v="0"/>
    <x v="0"/>
    <s v="Tesseramento"/>
    <x v="1"/>
    <x v="3"/>
    <x v="0"/>
    <m/>
  </r>
  <r>
    <n v="80403"/>
    <x v="0"/>
    <x v="0"/>
    <x v="0"/>
    <x v="0"/>
    <x v="7"/>
    <x v="41"/>
    <x v="0"/>
    <x v="0"/>
    <s v="Tesseramento"/>
    <x v="1"/>
    <x v="3"/>
    <x v="0"/>
    <m/>
  </r>
  <r>
    <n v="236208"/>
    <x v="1"/>
    <x v="0"/>
    <x v="1"/>
    <x v="2"/>
    <x v="2"/>
    <x v="71"/>
    <x v="0"/>
    <x v="0"/>
    <s v="Tesseramento"/>
    <x v="1"/>
    <x v="5"/>
    <x v="0"/>
    <m/>
  </r>
  <r>
    <n v="43331"/>
    <x v="0"/>
    <x v="0"/>
    <x v="0"/>
    <x v="0"/>
    <x v="1"/>
    <x v="26"/>
    <x v="0"/>
    <x v="0"/>
    <s v="Tesseramento"/>
    <x v="1"/>
    <x v="1"/>
    <x v="0"/>
    <m/>
  </r>
  <r>
    <n v="236206"/>
    <x v="0"/>
    <x v="0"/>
    <x v="1"/>
    <x v="2"/>
    <x v="2"/>
    <x v="71"/>
    <x v="0"/>
    <x v="1"/>
    <s v="Tesseramento"/>
    <x v="1"/>
    <x v="4"/>
    <x v="0"/>
    <m/>
  </r>
  <r>
    <n v="236207"/>
    <x v="0"/>
    <x v="0"/>
    <x v="1"/>
    <x v="1"/>
    <x v="2"/>
    <x v="71"/>
    <x v="0"/>
    <x v="0"/>
    <s v="Tesseramento"/>
    <x v="1"/>
    <x v="1"/>
    <x v="0"/>
    <m/>
  </r>
  <r>
    <n v="118495"/>
    <x v="0"/>
    <x v="0"/>
    <x v="0"/>
    <x v="0"/>
    <x v="2"/>
    <x v="71"/>
    <x v="0"/>
    <x v="1"/>
    <s v="Tesseramento"/>
    <x v="1"/>
    <x v="0"/>
    <x v="0"/>
    <m/>
  </r>
  <r>
    <n v="3302"/>
    <x v="0"/>
    <x v="0"/>
    <x v="2"/>
    <x v="4"/>
    <x v="7"/>
    <x v="150"/>
    <x v="0"/>
    <x v="1"/>
    <s v="Tesseramento"/>
    <x v="1"/>
    <x v="0"/>
    <x v="0"/>
    <m/>
  </r>
  <r>
    <n v="140852"/>
    <x v="0"/>
    <x v="0"/>
    <x v="0"/>
    <x v="0"/>
    <x v="2"/>
    <x v="71"/>
    <x v="0"/>
    <x v="0"/>
    <s v="Tesseramento"/>
    <x v="1"/>
    <x v="1"/>
    <x v="0"/>
    <m/>
  </r>
  <r>
    <n v="157715"/>
    <x v="1"/>
    <x v="0"/>
    <x v="0"/>
    <x v="0"/>
    <x v="2"/>
    <x v="71"/>
    <x v="0"/>
    <x v="1"/>
    <s v="Tesseramento"/>
    <x v="1"/>
    <x v="6"/>
    <x v="0"/>
    <m/>
  </r>
  <r>
    <n v="101736"/>
    <x v="0"/>
    <x v="0"/>
    <x v="0"/>
    <x v="0"/>
    <x v="2"/>
    <x v="71"/>
    <x v="0"/>
    <x v="0"/>
    <s v="Tesseramento"/>
    <x v="1"/>
    <x v="0"/>
    <x v="0"/>
    <m/>
  </r>
  <r>
    <n v="118860"/>
    <x v="0"/>
    <x v="0"/>
    <x v="0"/>
    <x v="0"/>
    <x v="0"/>
    <x v="305"/>
    <x v="0"/>
    <x v="0"/>
    <s v="Tesseramento"/>
    <x v="0"/>
    <x v="0"/>
    <x v="0"/>
    <m/>
  </r>
  <r>
    <n v="173737"/>
    <x v="1"/>
    <x v="0"/>
    <x v="0"/>
    <x v="0"/>
    <x v="2"/>
    <x v="71"/>
    <x v="0"/>
    <x v="1"/>
    <s v="Tesseramento"/>
    <x v="1"/>
    <x v="7"/>
    <x v="0"/>
    <s v="B"/>
  </r>
  <r>
    <n v="118847"/>
    <x v="0"/>
    <x v="0"/>
    <x v="0"/>
    <x v="0"/>
    <x v="0"/>
    <x v="305"/>
    <x v="0"/>
    <x v="0"/>
    <s v="Tesseramento"/>
    <x v="0"/>
    <x v="3"/>
    <x v="0"/>
    <m/>
  </r>
  <r>
    <n v="228611"/>
    <x v="0"/>
    <x v="1"/>
    <x v="0"/>
    <x v="0"/>
    <x v="0"/>
    <x v="305"/>
    <x v="0"/>
    <x v="0"/>
    <s v="Tesseramento"/>
    <x v="0"/>
    <x v="0"/>
    <x v="0"/>
    <m/>
  </r>
  <r>
    <n v="55549"/>
    <x v="0"/>
    <x v="0"/>
    <x v="0"/>
    <x v="0"/>
    <x v="10"/>
    <x v="240"/>
    <x v="0"/>
    <x v="1"/>
    <s v="Tesseramento"/>
    <x v="1"/>
    <x v="3"/>
    <x v="0"/>
    <m/>
  </r>
  <r>
    <n v="95366"/>
    <x v="0"/>
    <x v="0"/>
    <x v="0"/>
    <x v="0"/>
    <x v="4"/>
    <x v="171"/>
    <x v="0"/>
    <x v="0"/>
    <s v="Tesseramento"/>
    <x v="0"/>
    <x v="1"/>
    <x v="0"/>
    <m/>
  </r>
  <r>
    <n v="228169"/>
    <x v="0"/>
    <x v="0"/>
    <x v="0"/>
    <x v="0"/>
    <x v="11"/>
    <x v="152"/>
    <x v="0"/>
    <x v="0"/>
    <s v="Tesseramento"/>
    <x v="1"/>
    <x v="0"/>
    <x v="0"/>
    <m/>
  </r>
  <r>
    <n v="119278"/>
    <x v="0"/>
    <x v="0"/>
    <x v="0"/>
    <x v="0"/>
    <x v="2"/>
    <x v="71"/>
    <x v="0"/>
    <x v="1"/>
    <s v="Tesseramento"/>
    <x v="1"/>
    <x v="0"/>
    <x v="0"/>
    <m/>
  </r>
  <r>
    <n v="111480"/>
    <x v="0"/>
    <x v="0"/>
    <x v="0"/>
    <x v="0"/>
    <x v="11"/>
    <x v="91"/>
    <x v="0"/>
    <x v="0"/>
    <s v="Tesseramento"/>
    <x v="1"/>
    <x v="0"/>
    <x v="0"/>
    <m/>
  </r>
  <r>
    <n v="220682"/>
    <x v="0"/>
    <x v="1"/>
    <x v="0"/>
    <x v="1"/>
    <x v="10"/>
    <x v="187"/>
    <x v="0"/>
    <x v="1"/>
    <s v="Tesseramento"/>
    <x v="0"/>
    <x v="0"/>
    <x v="0"/>
    <m/>
  </r>
  <r>
    <n v="209660"/>
    <x v="0"/>
    <x v="1"/>
    <x v="0"/>
    <x v="0"/>
    <x v="4"/>
    <x v="291"/>
    <x v="0"/>
    <x v="0"/>
    <s v="Tesseramento"/>
    <x v="1"/>
    <x v="0"/>
    <x v="0"/>
    <m/>
  </r>
  <r>
    <n v="91494"/>
    <x v="0"/>
    <x v="0"/>
    <x v="2"/>
    <x v="0"/>
    <x v="10"/>
    <x v="187"/>
    <x v="0"/>
    <x v="0"/>
    <s v="Tesseramento"/>
    <x v="0"/>
    <x v="0"/>
    <x v="0"/>
    <m/>
  </r>
  <r>
    <n v="96374"/>
    <x v="0"/>
    <x v="0"/>
    <x v="0"/>
    <x v="0"/>
    <x v="4"/>
    <x v="250"/>
    <x v="0"/>
    <x v="0"/>
    <s v="Tesseramento"/>
    <x v="1"/>
    <x v="3"/>
    <x v="0"/>
    <m/>
  </r>
  <r>
    <n v="204585"/>
    <x v="1"/>
    <x v="0"/>
    <x v="0"/>
    <x v="1"/>
    <x v="4"/>
    <x v="250"/>
    <x v="0"/>
    <x v="0"/>
    <s v="Tesseramento"/>
    <x v="1"/>
    <x v="5"/>
    <x v="0"/>
    <m/>
  </r>
  <r>
    <n v="120864"/>
    <x v="0"/>
    <x v="0"/>
    <x v="0"/>
    <x v="0"/>
    <x v="7"/>
    <x v="15"/>
    <x v="0"/>
    <x v="0"/>
    <s v="Tesseramento"/>
    <x v="2"/>
    <x v="0"/>
    <x v="0"/>
    <m/>
  </r>
  <r>
    <n v="119092"/>
    <x v="0"/>
    <x v="0"/>
    <x v="0"/>
    <x v="0"/>
    <x v="3"/>
    <x v="85"/>
    <x v="0"/>
    <x v="0"/>
    <s v="Tesseramento"/>
    <x v="1"/>
    <x v="0"/>
    <x v="0"/>
    <m/>
  </r>
  <r>
    <n v="47436"/>
    <x v="0"/>
    <x v="0"/>
    <x v="0"/>
    <x v="0"/>
    <x v="10"/>
    <x v="240"/>
    <x v="0"/>
    <x v="0"/>
    <s v="Tesseramento"/>
    <x v="1"/>
    <x v="3"/>
    <x v="0"/>
    <m/>
  </r>
  <r>
    <n v="148011"/>
    <x v="0"/>
    <x v="0"/>
    <x v="0"/>
    <x v="0"/>
    <x v="10"/>
    <x v="240"/>
    <x v="0"/>
    <x v="0"/>
    <s v="Tesseramento"/>
    <x v="1"/>
    <x v="3"/>
    <x v="0"/>
    <m/>
  </r>
  <r>
    <n v="143792"/>
    <x v="0"/>
    <x v="0"/>
    <x v="0"/>
    <x v="0"/>
    <x v="10"/>
    <x v="240"/>
    <x v="0"/>
    <x v="0"/>
    <s v="Tesseramento"/>
    <x v="1"/>
    <x v="3"/>
    <x v="0"/>
    <m/>
  </r>
  <r>
    <n v="70593"/>
    <x v="0"/>
    <x v="0"/>
    <x v="0"/>
    <x v="0"/>
    <x v="10"/>
    <x v="240"/>
    <x v="0"/>
    <x v="0"/>
    <s v="Tesseramento"/>
    <x v="1"/>
    <x v="3"/>
    <x v="0"/>
    <m/>
  </r>
  <r>
    <n v="94508"/>
    <x v="0"/>
    <x v="0"/>
    <x v="0"/>
    <x v="0"/>
    <x v="10"/>
    <x v="240"/>
    <x v="0"/>
    <x v="0"/>
    <s v="Tesseramento"/>
    <x v="1"/>
    <x v="4"/>
    <x v="0"/>
    <m/>
  </r>
  <r>
    <n v="144365"/>
    <x v="0"/>
    <x v="0"/>
    <x v="0"/>
    <x v="0"/>
    <x v="4"/>
    <x v="249"/>
    <x v="0"/>
    <x v="0"/>
    <s v="Tesseramento"/>
    <x v="1"/>
    <x v="4"/>
    <x v="0"/>
    <m/>
  </r>
  <r>
    <n v="214859"/>
    <x v="0"/>
    <x v="0"/>
    <x v="0"/>
    <x v="0"/>
    <x v="4"/>
    <x v="249"/>
    <x v="0"/>
    <x v="0"/>
    <s v="Tesseramento"/>
    <x v="1"/>
    <x v="4"/>
    <x v="0"/>
    <m/>
  </r>
  <r>
    <n v="3942"/>
    <x v="0"/>
    <x v="0"/>
    <x v="0"/>
    <x v="0"/>
    <x v="4"/>
    <x v="249"/>
    <x v="0"/>
    <x v="1"/>
    <s v="Tesseramento"/>
    <x v="1"/>
    <x v="4"/>
    <x v="0"/>
    <m/>
  </r>
  <r>
    <n v="43924"/>
    <x v="0"/>
    <x v="0"/>
    <x v="0"/>
    <x v="0"/>
    <x v="4"/>
    <x v="249"/>
    <x v="0"/>
    <x v="0"/>
    <s v="Tesseramento"/>
    <x v="1"/>
    <x v="4"/>
    <x v="0"/>
    <m/>
  </r>
  <r>
    <n v="228096"/>
    <x v="0"/>
    <x v="0"/>
    <x v="0"/>
    <x v="0"/>
    <x v="4"/>
    <x v="249"/>
    <x v="0"/>
    <x v="0"/>
    <s v="Tesseramento"/>
    <x v="1"/>
    <x v="0"/>
    <x v="0"/>
    <m/>
  </r>
  <r>
    <n v="236295"/>
    <x v="0"/>
    <x v="1"/>
    <x v="1"/>
    <x v="1"/>
    <x v="1"/>
    <x v="20"/>
    <x v="0"/>
    <x v="0"/>
    <s v="Tesseramento"/>
    <x v="0"/>
    <x v="1"/>
    <x v="0"/>
    <m/>
  </r>
  <r>
    <n v="219766"/>
    <x v="0"/>
    <x v="0"/>
    <x v="0"/>
    <x v="1"/>
    <x v="4"/>
    <x v="249"/>
    <x v="0"/>
    <x v="0"/>
    <s v="Tesseramento"/>
    <x v="1"/>
    <x v="0"/>
    <x v="0"/>
    <m/>
  </r>
  <r>
    <n v="22805"/>
    <x v="0"/>
    <x v="0"/>
    <x v="0"/>
    <x v="0"/>
    <x v="10"/>
    <x v="306"/>
    <x v="0"/>
    <x v="0"/>
    <s v="Tesseramento"/>
    <x v="1"/>
    <x v="4"/>
    <x v="0"/>
    <m/>
  </r>
  <r>
    <n v="236134"/>
    <x v="0"/>
    <x v="0"/>
    <x v="1"/>
    <x v="3"/>
    <x v="10"/>
    <x v="187"/>
    <x v="0"/>
    <x v="0"/>
    <s v="Tesseramento"/>
    <x v="0"/>
    <x v="0"/>
    <x v="0"/>
    <m/>
  </r>
  <r>
    <n v="22794"/>
    <x v="0"/>
    <x v="0"/>
    <x v="0"/>
    <x v="0"/>
    <x v="10"/>
    <x v="306"/>
    <x v="0"/>
    <x v="1"/>
    <s v="Tesseramento"/>
    <x v="1"/>
    <x v="4"/>
    <x v="0"/>
    <m/>
  </r>
  <r>
    <n v="33978"/>
    <x v="0"/>
    <x v="0"/>
    <x v="0"/>
    <x v="0"/>
    <x v="10"/>
    <x v="306"/>
    <x v="0"/>
    <x v="1"/>
    <s v="Tesseramento"/>
    <x v="1"/>
    <x v="4"/>
    <x v="0"/>
    <m/>
  </r>
  <r>
    <n v="33977"/>
    <x v="0"/>
    <x v="0"/>
    <x v="0"/>
    <x v="0"/>
    <x v="10"/>
    <x v="306"/>
    <x v="0"/>
    <x v="0"/>
    <s v="Tesseramento"/>
    <x v="1"/>
    <x v="4"/>
    <x v="0"/>
    <m/>
  </r>
  <r>
    <n v="133019"/>
    <x v="0"/>
    <x v="0"/>
    <x v="0"/>
    <x v="0"/>
    <x v="10"/>
    <x v="306"/>
    <x v="0"/>
    <x v="1"/>
    <s v="Tesseramento"/>
    <x v="1"/>
    <x v="4"/>
    <x v="0"/>
    <m/>
  </r>
  <r>
    <n v="200691"/>
    <x v="1"/>
    <x v="0"/>
    <x v="0"/>
    <x v="0"/>
    <x v="10"/>
    <x v="306"/>
    <x v="0"/>
    <x v="0"/>
    <s v="Tesseramento"/>
    <x v="1"/>
    <x v="5"/>
    <x v="0"/>
    <m/>
  </r>
  <r>
    <n v="148712"/>
    <x v="0"/>
    <x v="0"/>
    <x v="0"/>
    <x v="0"/>
    <x v="10"/>
    <x v="306"/>
    <x v="0"/>
    <x v="0"/>
    <s v="Tesseramento"/>
    <x v="1"/>
    <x v="0"/>
    <x v="0"/>
    <m/>
  </r>
  <r>
    <n v="199769"/>
    <x v="1"/>
    <x v="0"/>
    <x v="0"/>
    <x v="2"/>
    <x v="10"/>
    <x v="306"/>
    <x v="0"/>
    <x v="0"/>
    <s v="Tesseramento"/>
    <x v="1"/>
    <x v="5"/>
    <x v="0"/>
    <m/>
  </r>
  <r>
    <n v="113170"/>
    <x v="0"/>
    <x v="0"/>
    <x v="0"/>
    <x v="0"/>
    <x v="10"/>
    <x v="70"/>
    <x v="0"/>
    <x v="0"/>
    <s v="Tesseramento"/>
    <x v="0"/>
    <x v="0"/>
    <x v="0"/>
    <m/>
  </r>
  <r>
    <n v="176213"/>
    <x v="0"/>
    <x v="0"/>
    <x v="0"/>
    <x v="0"/>
    <x v="10"/>
    <x v="70"/>
    <x v="0"/>
    <x v="0"/>
    <s v="Tesseramento"/>
    <x v="0"/>
    <x v="0"/>
    <x v="0"/>
    <m/>
  </r>
  <r>
    <n v="71543"/>
    <x v="0"/>
    <x v="0"/>
    <x v="0"/>
    <x v="0"/>
    <x v="10"/>
    <x v="306"/>
    <x v="0"/>
    <x v="0"/>
    <s v="Tesseramento"/>
    <x v="1"/>
    <x v="4"/>
    <x v="0"/>
    <m/>
  </r>
  <r>
    <n v="71544"/>
    <x v="0"/>
    <x v="0"/>
    <x v="0"/>
    <x v="0"/>
    <x v="10"/>
    <x v="306"/>
    <x v="0"/>
    <x v="1"/>
    <s v="Tesseramento"/>
    <x v="1"/>
    <x v="4"/>
    <x v="0"/>
    <m/>
  </r>
  <r>
    <n v="109957"/>
    <x v="0"/>
    <x v="0"/>
    <x v="0"/>
    <x v="0"/>
    <x v="10"/>
    <x v="306"/>
    <x v="0"/>
    <x v="0"/>
    <s v="Tesseramento"/>
    <x v="1"/>
    <x v="3"/>
    <x v="0"/>
    <m/>
  </r>
  <r>
    <n v="187274"/>
    <x v="0"/>
    <x v="0"/>
    <x v="0"/>
    <x v="0"/>
    <x v="10"/>
    <x v="306"/>
    <x v="0"/>
    <x v="1"/>
    <s v="Tesseramento"/>
    <x v="1"/>
    <x v="3"/>
    <x v="0"/>
    <m/>
  </r>
  <r>
    <n v="200690"/>
    <x v="0"/>
    <x v="0"/>
    <x v="0"/>
    <x v="0"/>
    <x v="10"/>
    <x v="306"/>
    <x v="0"/>
    <x v="0"/>
    <s v="Tesseramento"/>
    <x v="1"/>
    <x v="0"/>
    <x v="0"/>
    <m/>
  </r>
  <r>
    <n v="38594"/>
    <x v="0"/>
    <x v="0"/>
    <x v="0"/>
    <x v="0"/>
    <x v="10"/>
    <x v="306"/>
    <x v="0"/>
    <x v="0"/>
    <s v="Tesseramento"/>
    <x v="1"/>
    <x v="3"/>
    <x v="0"/>
    <m/>
  </r>
  <r>
    <n v="38560"/>
    <x v="0"/>
    <x v="0"/>
    <x v="0"/>
    <x v="0"/>
    <x v="10"/>
    <x v="306"/>
    <x v="0"/>
    <x v="1"/>
    <s v="Tesseramento"/>
    <x v="1"/>
    <x v="3"/>
    <x v="0"/>
    <m/>
  </r>
  <r>
    <n v="68384"/>
    <x v="0"/>
    <x v="0"/>
    <x v="0"/>
    <x v="0"/>
    <x v="10"/>
    <x v="306"/>
    <x v="0"/>
    <x v="0"/>
    <s v="Tesseramento"/>
    <x v="1"/>
    <x v="0"/>
    <x v="0"/>
    <m/>
  </r>
  <r>
    <n v="121270"/>
    <x v="0"/>
    <x v="0"/>
    <x v="0"/>
    <x v="1"/>
    <x v="10"/>
    <x v="306"/>
    <x v="0"/>
    <x v="0"/>
    <s v="Tesseramento"/>
    <x v="1"/>
    <x v="3"/>
    <x v="0"/>
    <m/>
  </r>
  <r>
    <n v="33963"/>
    <x v="0"/>
    <x v="0"/>
    <x v="0"/>
    <x v="0"/>
    <x v="10"/>
    <x v="306"/>
    <x v="0"/>
    <x v="1"/>
    <s v="Tesseramento"/>
    <x v="1"/>
    <x v="4"/>
    <x v="0"/>
    <m/>
  </r>
  <r>
    <n v="34131"/>
    <x v="0"/>
    <x v="0"/>
    <x v="0"/>
    <x v="0"/>
    <x v="10"/>
    <x v="306"/>
    <x v="0"/>
    <x v="0"/>
    <s v="Tesseramento"/>
    <x v="1"/>
    <x v="4"/>
    <x v="0"/>
    <m/>
  </r>
  <r>
    <n v="125427"/>
    <x v="0"/>
    <x v="0"/>
    <x v="0"/>
    <x v="0"/>
    <x v="10"/>
    <x v="306"/>
    <x v="0"/>
    <x v="0"/>
    <s v="Tesseramento"/>
    <x v="1"/>
    <x v="0"/>
    <x v="0"/>
    <m/>
  </r>
  <r>
    <n v="40230"/>
    <x v="0"/>
    <x v="0"/>
    <x v="0"/>
    <x v="0"/>
    <x v="10"/>
    <x v="306"/>
    <x v="0"/>
    <x v="0"/>
    <s v="Tesseramento"/>
    <x v="1"/>
    <x v="4"/>
    <x v="0"/>
    <m/>
  </r>
  <r>
    <n v="135078"/>
    <x v="0"/>
    <x v="0"/>
    <x v="0"/>
    <x v="0"/>
    <x v="10"/>
    <x v="306"/>
    <x v="0"/>
    <x v="1"/>
    <s v="Tesseramento"/>
    <x v="1"/>
    <x v="4"/>
    <x v="0"/>
    <m/>
  </r>
  <r>
    <n v="68395"/>
    <x v="0"/>
    <x v="0"/>
    <x v="0"/>
    <x v="0"/>
    <x v="10"/>
    <x v="306"/>
    <x v="0"/>
    <x v="0"/>
    <s v="Tesseramento"/>
    <x v="1"/>
    <x v="4"/>
    <x v="0"/>
    <m/>
  </r>
  <r>
    <n v="118226"/>
    <x v="0"/>
    <x v="0"/>
    <x v="0"/>
    <x v="0"/>
    <x v="10"/>
    <x v="306"/>
    <x v="0"/>
    <x v="0"/>
    <s v="Tesseramento"/>
    <x v="1"/>
    <x v="4"/>
    <x v="0"/>
    <m/>
  </r>
  <r>
    <n v="33967"/>
    <x v="0"/>
    <x v="0"/>
    <x v="0"/>
    <x v="0"/>
    <x v="10"/>
    <x v="306"/>
    <x v="0"/>
    <x v="0"/>
    <s v="Tesseramento"/>
    <x v="1"/>
    <x v="4"/>
    <x v="0"/>
    <m/>
  </r>
  <r>
    <n v="214968"/>
    <x v="0"/>
    <x v="0"/>
    <x v="0"/>
    <x v="0"/>
    <x v="10"/>
    <x v="306"/>
    <x v="0"/>
    <x v="0"/>
    <s v="Tesseramento"/>
    <x v="1"/>
    <x v="1"/>
    <x v="0"/>
    <m/>
  </r>
  <r>
    <n v="184365"/>
    <x v="0"/>
    <x v="0"/>
    <x v="0"/>
    <x v="0"/>
    <x v="10"/>
    <x v="306"/>
    <x v="0"/>
    <x v="0"/>
    <s v="Tesseramento"/>
    <x v="1"/>
    <x v="1"/>
    <x v="0"/>
    <m/>
  </r>
  <r>
    <n v="94812"/>
    <x v="0"/>
    <x v="0"/>
    <x v="0"/>
    <x v="0"/>
    <x v="10"/>
    <x v="306"/>
    <x v="0"/>
    <x v="0"/>
    <s v="Tesseramento"/>
    <x v="1"/>
    <x v="4"/>
    <x v="0"/>
    <m/>
  </r>
  <r>
    <n v="91268"/>
    <x v="0"/>
    <x v="0"/>
    <x v="0"/>
    <x v="0"/>
    <x v="10"/>
    <x v="306"/>
    <x v="0"/>
    <x v="0"/>
    <s v="Tesseramento"/>
    <x v="1"/>
    <x v="4"/>
    <x v="0"/>
    <m/>
  </r>
  <r>
    <n v="83078"/>
    <x v="0"/>
    <x v="0"/>
    <x v="0"/>
    <x v="0"/>
    <x v="10"/>
    <x v="306"/>
    <x v="0"/>
    <x v="0"/>
    <s v="Tesseramento"/>
    <x v="1"/>
    <x v="4"/>
    <x v="0"/>
    <m/>
  </r>
  <r>
    <n v="18752"/>
    <x v="0"/>
    <x v="0"/>
    <x v="0"/>
    <x v="0"/>
    <x v="10"/>
    <x v="306"/>
    <x v="0"/>
    <x v="0"/>
    <s v="Tesseramento"/>
    <x v="1"/>
    <x v="4"/>
    <x v="0"/>
    <m/>
  </r>
  <r>
    <n v="36447"/>
    <x v="0"/>
    <x v="0"/>
    <x v="0"/>
    <x v="0"/>
    <x v="10"/>
    <x v="306"/>
    <x v="0"/>
    <x v="0"/>
    <s v="Tesseramento"/>
    <x v="1"/>
    <x v="4"/>
    <x v="0"/>
    <m/>
  </r>
  <r>
    <n v="187273"/>
    <x v="1"/>
    <x v="0"/>
    <x v="0"/>
    <x v="2"/>
    <x v="10"/>
    <x v="306"/>
    <x v="0"/>
    <x v="0"/>
    <s v="Tesseramento"/>
    <x v="1"/>
    <x v="7"/>
    <x v="0"/>
    <m/>
  </r>
  <r>
    <n v="184364"/>
    <x v="0"/>
    <x v="0"/>
    <x v="0"/>
    <x v="0"/>
    <x v="10"/>
    <x v="306"/>
    <x v="0"/>
    <x v="0"/>
    <s v="Tesseramento"/>
    <x v="1"/>
    <x v="0"/>
    <x v="0"/>
    <m/>
  </r>
  <r>
    <n v="97551"/>
    <x v="0"/>
    <x v="0"/>
    <x v="0"/>
    <x v="0"/>
    <x v="10"/>
    <x v="306"/>
    <x v="0"/>
    <x v="0"/>
    <s v="Tesseramento"/>
    <x v="1"/>
    <x v="3"/>
    <x v="0"/>
    <m/>
  </r>
  <r>
    <n v="36451"/>
    <x v="0"/>
    <x v="0"/>
    <x v="0"/>
    <x v="0"/>
    <x v="10"/>
    <x v="306"/>
    <x v="0"/>
    <x v="1"/>
    <s v="Tesseramento"/>
    <x v="1"/>
    <x v="4"/>
    <x v="0"/>
    <m/>
  </r>
  <r>
    <n v="33118"/>
    <x v="0"/>
    <x v="0"/>
    <x v="0"/>
    <x v="0"/>
    <x v="10"/>
    <x v="306"/>
    <x v="0"/>
    <x v="1"/>
    <s v="Tesseramento"/>
    <x v="1"/>
    <x v="4"/>
    <x v="0"/>
    <m/>
  </r>
  <r>
    <n v="198770"/>
    <x v="1"/>
    <x v="0"/>
    <x v="0"/>
    <x v="0"/>
    <x v="10"/>
    <x v="306"/>
    <x v="0"/>
    <x v="0"/>
    <s v="Tesseramento"/>
    <x v="1"/>
    <x v="6"/>
    <x v="0"/>
    <m/>
  </r>
  <r>
    <n v="135957"/>
    <x v="0"/>
    <x v="0"/>
    <x v="0"/>
    <x v="0"/>
    <x v="10"/>
    <x v="306"/>
    <x v="0"/>
    <x v="0"/>
    <s v="Tesseramento"/>
    <x v="1"/>
    <x v="0"/>
    <x v="0"/>
    <m/>
  </r>
  <r>
    <n v="149080"/>
    <x v="0"/>
    <x v="0"/>
    <x v="0"/>
    <x v="0"/>
    <x v="10"/>
    <x v="306"/>
    <x v="0"/>
    <x v="0"/>
    <s v="Tesseramento"/>
    <x v="1"/>
    <x v="4"/>
    <x v="0"/>
    <m/>
  </r>
  <r>
    <n v="75236"/>
    <x v="0"/>
    <x v="0"/>
    <x v="0"/>
    <x v="0"/>
    <x v="10"/>
    <x v="306"/>
    <x v="0"/>
    <x v="0"/>
    <s v="Tesseramento"/>
    <x v="1"/>
    <x v="0"/>
    <x v="0"/>
    <m/>
  </r>
  <r>
    <n v="79763"/>
    <x v="0"/>
    <x v="0"/>
    <x v="0"/>
    <x v="0"/>
    <x v="10"/>
    <x v="306"/>
    <x v="0"/>
    <x v="0"/>
    <s v="Tesseramento"/>
    <x v="1"/>
    <x v="3"/>
    <x v="0"/>
    <m/>
  </r>
  <r>
    <n v="69375"/>
    <x v="0"/>
    <x v="0"/>
    <x v="0"/>
    <x v="0"/>
    <x v="10"/>
    <x v="306"/>
    <x v="0"/>
    <x v="0"/>
    <s v="Tesseramento"/>
    <x v="1"/>
    <x v="3"/>
    <x v="0"/>
    <m/>
  </r>
  <r>
    <n v="101989"/>
    <x v="0"/>
    <x v="0"/>
    <x v="0"/>
    <x v="0"/>
    <x v="10"/>
    <x v="306"/>
    <x v="0"/>
    <x v="0"/>
    <s v="Tesseramento"/>
    <x v="1"/>
    <x v="0"/>
    <x v="0"/>
    <m/>
  </r>
  <r>
    <n v="84193"/>
    <x v="0"/>
    <x v="0"/>
    <x v="0"/>
    <x v="0"/>
    <x v="7"/>
    <x v="215"/>
    <x v="0"/>
    <x v="0"/>
    <s v="Tesseramento"/>
    <x v="1"/>
    <x v="0"/>
    <x v="0"/>
    <m/>
  </r>
  <r>
    <n v="83820"/>
    <x v="0"/>
    <x v="0"/>
    <x v="0"/>
    <x v="0"/>
    <x v="10"/>
    <x v="306"/>
    <x v="0"/>
    <x v="0"/>
    <s v="Tesseramento"/>
    <x v="1"/>
    <x v="0"/>
    <x v="0"/>
    <m/>
  </r>
  <r>
    <n v="2373"/>
    <x v="0"/>
    <x v="0"/>
    <x v="0"/>
    <x v="0"/>
    <x v="8"/>
    <x v="237"/>
    <x v="0"/>
    <x v="0"/>
    <s v="Tesseramento"/>
    <x v="1"/>
    <x v="4"/>
    <x v="0"/>
    <m/>
  </r>
  <r>
    <n v="2375"/>
    <x v="0"/>
    <x v="0"/>
    <x v="0"/>
    <x v="0"/>
    <x v="8"/>
    <x v="237"/>
    <x v="0"/>
    <x v="0"/>
    <s v="Tesseramento"/>
    <x v="1"/>
    <x v="4"/>
    <x v="0"/>
    <m/>
  </r>
  <r>
    <n v="2379"/>
    <x v="0"/>
    <x v="0"/>
    <x v="0"/>
    <x v="0"/>
    <x v="8"/>
    <x v="237"/>
    <x v="0"/>
    <x v="0"/>
    <s v="Tesseramento"/>
    <x v="1"/>
    <x v="4"/>
    <x v="0"/>
    <m/>
  </r>
  <r>
    <n v="2378"/>
    <x v="0"/>
    <x v="0"/>
    <x v="0"/>
    <x v="1"/>
    <x v="8"/>
    <x v="237"/>
    <x v="0"/>
    <x v="1"/>
    <s v="Tesseramento"/>
    <x v="1"/>
    <x v="0"/>
    <x v="0"/>
    <m/>
  </r>
  <r>
    <n v="94266"/>
    <x v="0"/>
    <x v="0"/>
    <x v="0"/>
    <x v="0"/>
    <x v="8"/>
    <x v="237"/>
    <x v="0"/>
    <x v="0"/>
    <s v="Tesseramento"/>
    <x v="1"/>
    <x v="3"/>
    <x v="0"/>
    <m/>
  </r>
  <r>
    <n v="11460"/>
    <x v="0"/>
    <x v="0"/>
    <x v="0"/>
    <x v="0"/>
    <x v="8"/>
    <x v="237"/>
    <x v="0"/>
    <x v="0"/>
    <s v="Tesseramento"/>
    <x v="1"/>
    <x v="0"/>
    <x v="0"/>
    <m/>
  </r>
  <r>
    <n v="2384"/>
    <x v="0"/>
    <x v="0"/>
    <x v="0"/>
    <x v="0"/>
    <x v="8"/>
    <x v="237"/>
    <x v="0"/>
    <x v="0"/>
    <s v="Tesseramento"/>
    <x v="1"/>
    <x v="0"/>
    <x v="0"/>
    <m/>
  </r>
  <r>
    <n v="14085"/>
    <x v="0"/>
    <x v="0"/>
    <x v="0"/>
    <x v="0"/>
    <x v="8"/>
    <x v="237"/>
    <x v="0"/>
    <x v="1"/>
    <s v="Tesseramento"/>
    <x v="1"/>
    <x v="3"/>
    <x v="0"/>
    <m/>
  </r>
  <r>
    <n v="2397"/>
    <x v="0"/>
    <x v="0"/>
    <x v="0"/>
    <x v="0"/>
    <x v="8"/>
    <x v="237"/>
    <x v="0"/>
    <x v="0"/>
    <s v="Tesseramento"/>
    <x v="1"/>
    <x v="4"/>
    <x v="0"/>
    <m/>
  </r>
  <r>
    <n v="205084"/>
    <x v="1"/>
    <x v="0"/>
    <x v="0"/>
    <x v="2"/>
    <x v="8"/>
    <x v="237"/>
    <x v="0"/>
    <x v="1"/>
    <s v="Tesseramento"/>
    <x v="1"/>
    <x v="7"/>
    <x v="0"/>
    <m/>
  </r>
  <r>
    <n v="142983"/>
    <x v="0"/>
    <x v="0"/>
    <x v="0"/>
    <x v="2"/>
    <x v="8"/>
    <x v="237"/>
    <x v="0"/>
    <x v="0"/>
    <s v="Tesseramento"/>
    <x v="1"/>
    <x v="1"/>
    <x v="0"/>
    <m/>
  </r>
  <r>
    <n v="2406"/>
    <x v="0"/>
    <x v="0"/>
    <x v="0"/>
    <x v="2"/>
    <x v="8"/>
    <x v="237"/>
    <x v="0"/>
    <x v="1"/>
    <s v="Tesseramento"/>
    <x v="1"/>
    <x v="4"/>
    <x v="0"/>
    <m/>
  </r>
  <r>
    <n v="76705"/>
    <x v="0"/>
    <x v="0"/>
    <x v="0"/>
    <x v="0"/>
    <x v="8"/>
    <x v="237"/>
    <x v="0"/>
    <x v="0"/>
    <s v="Tesseramento"/>
    <x v="1"/>
    <x v="4"/>
    <x v="0"/>
    <m/>
  </r>
  <r>
    <n v="115805"/>
    <x v="0"/>
    <x v="0"/>
    <x v="0"/>
    <x v="0"/>
    <x v="8"/>
    <x v="237"/>
    <x v="0"/>
    <x v="1"/>
    <s v="Tesseramento"/>
    <x v="1"/>
    <x v="0"/>
    <x v="0"/>
    <m/>
  </r>
  <r>
    <n v="155626"/>
    <x v="1"/>
    <x v="0"/>
    <x v="0"/>
    <x v="1"/>
    <x v="8"/>
    <x v="237"/>
    <x v="0"/>
    <x v="1"/>
    <s v="Tesseramento"/>
    <x v="1"/>
    <x v="6"/>
    <x v="0"/>
    <m/>
  </r>
  <r>
    <n v="155625"/>
    <x v="1"/>
    <x v="0"/>
    <x v="0"/>
    <x v="1"/>
    <x v="8"/>
    <x v="237"/>
    <x v="0"/>
    <x v="0"/>
    <s v="Tesseramento"/>
    <x v="1"/>
    <x v="6"/>
    <x v="0"/>
    <m/>
  </r>
  <r>
    <n v="59120"/>
    <x v="0"/>
    <x v="0"/>
    <x v="0"/>
    <x v="1"/>
    <x v="8"/>
    <x v="237"/>
    <x v="0"/>
    <x v="0"/>
    <s v="Tesseramento"/>
    <x v="1"/>
    <x v="4"/>
    <x v="0"/>
    <m/>
  </r>
  <r>
    <n v="137774"/>
    <x v="0"/>
    <x v="0"/>
    <x v="0"/>
    <x v="0"/>
    <x v="8"/>
    <x v="237"/>
    <x v="0"/>
    <x v="0"/>
    <s v="Tesseramento"/>
    <x v="1"/>
    <x v="0"/>
    <x v="0"/>
    <m/>
  </r>
  <r>
    <n v="92264"/>
    <x v="0"/>
    <x v="0"/>
    <x v="0"/>
    <x v="1"/>
    <x v="8"/>
    <x v="237"/>
    <x v="0"/>
    <x v="1"/>
    <s v="Tesseramento"/>
    <x v="1"/>
    <x v="3"/>
    <x v="0"/>
    <m/>
  </r>
  <r>
    <n v="144614"/>
    <x v="0"/>
    <x v="0"/>
    <x v="0"/>
    <x v="0"/>
    <x v="8"/>
    <x v="237"/>
    <x v="0"/>
    <x v="0"/>
    <s v="Tesseramento"/>
    <x v="1"/>
    <x v="3"/>
    <x v="0"/>
    <m/>
  </r>
  <r>
    <n v="2474"/>
    <x v="0"/>
    <x v="0"/>
    <x v="0"/>
    <x v="0"/>
    <x v="8"/>
    <x v="237"/>
    <x v="0"/>
    <x v="1"/>
    <s v="Tesseramento"/>
    <x v="1"/>
    <x v="4"/>
    <x v="0"/>
    <m/>
  </r>
  <r>
    <n v="15169"/>
    <x v="0"/>
    <x v="0"/>
    <x v="0"/>
    <x v="0"/>
    <x v="8"/>
    <x v="237"/>
    <x v="0"/>
    <x v="0"/>
    <s v="Tesseramento"/>
    <x v="1"/>
    <x v="3"/>
    <x v="0"/>
    <m/>
  </r>
  <r>
    <n v="13740"/>
    <x v="0"/>
    <x v="0"/>
    <x v="0"/>
    <x v="0"/>
    <x v="8"/>
    <x v="237"/>
    <x v="0"/>
    <x v="0"/>
    <s v="Tesseramento"/>
    <x v="1"/>
    <x v="4"/>
    <x v="0"/>
    <m/>
  </r>
  <r>
    <n v="2498"/>
    <x v="0"/>
    <x v="0"/>
    <x v="0"/>
    <x v="1"/>
    <x v="8"/>
    <x v="237"/>
    <x v="0"/>
    <x v="0"/>
    <s v="Tesseramento"/>
    <x v="1"/>
    <x v="0"/>
    <x v="0"/>
    <m/>
  </r>
  <r>
    <n v="2886"/>
    <x v="0"/>
    <x v="0"/>
    <x v="0"/>
    <x v="0"/>
    <x v="8"/>
    <x v="237"/>
    <x v="0"/>
    <x v="1"/>
    <s v="Tesseramento"/>
    <x v="1"/>
    <x v="3"/>
    <x v="0"/>
    <m/>
  </r>
  <r>
    <n v="2566"/>
    <x v="0"/>
    <x v="0"/>
    <x v="0"/>
    <x v="0"/>
    <x v="8"/>
    <x v="237"/>
    <x v="0"/>
    <x v="0"/>
    <s v="Tesseramento"/>
    <x v="1"/>
    <x v="4"/>
    <x v="0"/>
    <m/>
  </r>
  <r>
    <n v="94272"/>
    <x v="0"/>
    <x v="0"/>
    <x v="0"/>
    <x v="0"/>
    <x v="8"/>
    <x v="237"/>
    <x v="0"/>
    <x v="1"/>
    <s v="Tesseramento"/>
    <x v="1"/>
    <x v="3"/>
    <x v="0"/>
    <m/>
  </r>
  <r>
    <n v="47122"/>
    <x v="0"/>
    <x v="0"/>
    <x v="0"/>
    <x v="0"/>
    <x v="8"/>
    <x v="237"/>
    <x v="0"/>
    <x v="0"/>
    <s v="Tesseramento"/>
    <x v="1"/>
    <x v="4"/>
    <x v="0"/>
    <m/>
  </r>
  <r>
    <n v="43095"/>
    <x v="0"/>
    <x v="0"/>
    <x v="0"/>
    <x v="1"/>
    <x v="8"/>
    <x v="237"/>
    <x v="0"/>
    <x v="0"/>
    <s v="Tesseramento"/>
    <x v="1"/>
    <x v="4"/>
    <x v="0"/>
    <m/>
  </r>
  <r>
    <n v="43098"/>
    <x v="0"/>
    <x v="0"/>
    <x v="0"/>
    <x v="0"/>
    <x v="8"/>
    <x v="237"/>
    <x v="0"/>
    <x v="0"/>
    <s v="Tesseramento"/>
    <x v="1"/>
    <x v="3"/>
    <x v="0"/>
    <m/>
  </r>
  <r>
    <n v="2666"/>
    <x v="0"/>
    <x v="0"/>
    <x v="0"/>
    <x v="0"/>
    <x v="8"/>
    <x v="237"/>
    <x v="0"/>
    <x v="0"/>
    <s v="Tesseramento"/>
    <x v="1"/>
    <x v="0"/>
    <x v="0"/>
    <m/>
  </r>
  <r>
    <n v="107097"/>
    <x v="0"/>
    <x v="0"/>
    <x v="0"/>
    <x v="0"/>
    <x v="8"/>
    <x v="237"/>
    <x v="0"/>
    <x v="0"/>
    <s v="Tesseramento"/>
    <x v="1"/>
    <x v="4"/>
    <x v="0"/>
    <m/>
  </r>
  <r>
    <n v="227001"/>
    <x v="0"/>
    <x v="0"/>
    <x v="0"/>
    <x v="0"/>
    <x v="8"/>
    <x v="237"/>
    <x v="0"/>
    <x v="0"/>
    <s v="Tesseramento"/>
    <x v="1"/>
    <x v="4"/>
    <x v="0"/>
    <m/>
  </r>
  <r>
    <n v="2671"/>
    <x v="0"/>
    <x v="0"/>
    <x v="0"/>
    <x v="1"/>
    <x v="8"/>
    <x v="237"/>
    <x v="0"/>
    <x v="1"/>
    <s v="Tesseramento"/>
    <x v="1"/>
    <x v="4"/>
    <x v="0"/>
    <m/>
  </r>
  <r>
    <n v="205160"/>
    <x v="0"/>
    <x v="0"/>
    <x v="0"/>
    <x v="1"/>
    <x v="8"/>
    <x v="237"/>
    <x v="0"/>
    <x v="1"/>
    <s v="Tesseramento"/>
    <x v="1"/>
    <x v="3"/>
    <x v="0"/>
    <m/>
  </r>
  <r>
    <n v="80957"/>
    <x v="0"/>
    <x v="0"/>
    <x v="0"/>
    <x v="0"/>
    <x v="8"/>
    <x v="237"/>
    <x v="0"/>
    <x v="0"/>
    <s v="Tesseramento"/>
    <x v="1"/>
    <x v="4"/>
    <x v="0"/>
    <m/>
  </r>
  <r>
    <n v="2725"/>
    <x v="0"/>
    <x v="0"/>
    <x v="0"/>
    <x v="0"/>
    <x v="8"/>
    <x v="237"/>
    <x v="0"/>
    <x v="0"/>
    <s v="Tesseramento"/>
    <x v="1"/>
    <x v="0"/>
    <x v="0"/>
    <m/>
  </r>
  <r>
    <n v="2745"/>
    <x v="0"/>
    <x v="0"/>
    <x v="0"/>
    <x v="0"/>
    <x v="8"/>
    <x v="237"/>
    <x v="0"/>
    <x v="0"/>
    <s v="Tesseramento"/>
    <x v="1"/>
    <x v="4"/>
    <x v="0"/>
    <m/>
  </r>
  <r>
    <n v="2750"/>
    <x v="0"/>
    <x v="0"/>
    <x v="0"/>
    <x v="0"/>
    <x v="8"/>
    <x v="237"/>
    <x v="0"/>
    <x v="0"/>
    <s v="Tesseramento"/>
    <x v="1"/>
    <x v="0"/>
    <x v="0"/>
    <m/>
  </r>
  <r>
    <n v="2814"/>
    <x v="0"/>
    <x v="0"/>
    <x v="0"/>
    <x v="0"/>
    <x v="8"/>
    <x v="237"/>
    <x v="0"/>
    <x v="0"/>
    <s v="Tesseramento"/>
    <x v="1"/>
    <x v="4"/>
    <x v="0"/>
    <m/>
  </r>
  <r>
    <n v="115144"/>
    <x v="0"/>
    <x v="0"/>
    <x v="0"/>
    <x v="0"/>
    <x v="8"/>
    <x v="237"/>
    <x v="0"/>
    <x v="0"/>
    <s v="Tesseramento"/>
    <x v="1"/>
    <x v="4"/>
    <x v="0"/>
    <m/>
  </r>
  <r>
    <n v="2409"/>
    <x v="0"/>
    <x v="0"/>
    <x v="0"/>
    <x v="1"/>
    <x v="8"/>
    <x v="237"/>
    <x v="0"/>
    <x v="1"/>
    <s v="Tesseramento"/>
    <x v="1"/>
    <x v="0"/>
    <x v="0"/>
    <m/>
  </r>
  <r>
    <n v="106109"/>
    <x v="0"/>
    <x v="0"/>
    <x v="0"/>
    <x v="0"/>
    <x v="8"/>
    <x v="237"/>
    <x v="0"/>
    <x v="1"/>
    <s v="Tesseramento"/>
    <x v="1"/>
    <x v="1"/>
    <x v="0"/>
    <m/>
  </r>
  <r>
    <n v="114872"/>
    <x v="0"/>
    <x v="0"/>
    <x v="0"/>
    <x v="0"/>
    <x v="8"/>
    <x v="237"/>
    <x v="0"/>
    <x v="0"/>
    <s v="Tesseramento"/>
    <x v="1"/>
    <x v="1"/>
    <x v="0"/>
    <m/>
  </r>
  <r>
    <n v="2425"/>
    <x v="0"/>
    <x v="0"/>
    <x v="0"/>
    <x v="0"/>
    <x v="8"/>
    <x v="237"/>
    <x v="0"/>
    <x v="1"/>
    <s v="Tesseramento"/>
    <x v="1"/>
    <x v="4"/>
    <x v="0"/>
    <m/>
  </r>
  <r>
    <n v="162951"/>
    <x v="0"/>
    <x v="0"/>
    <x v="0"/>
    <x v="0"/>
    <x v="8"/>
    <x v="237"/>
    <x v="0"/>
    <x v="1"/>
    <s v="Tesseramento"/>
    <x v="1"/>
    <x v="3"/>
    <x v="0"/>
    <m/>
  </r>
  <r>
    <n v="2896"/>
    <x v="0"/>
    <x v="0"/>
    <x v="0"/>
    <x v="1"/>
    <x v="8"/>
    <x v="237"/>
    <x v="0"/>
    <x v="0"/>
    <s v="Tesseramento"/>
    <x v="1"/>
    <x v="3"/>
    <x v="0"/>
    <m/>
  </r>
  <r>
    <n v="81109"/>
    <x v="0"/>
    <x v="0"/>
    <x v="0"/>
    <x v="0"/>
    <x v="8"/>
    <x v="237"/>
    <x v="0"/>
    <x v="0"/>
    <s v="Tesseramento"/>
    <x v="1"/>
    <x v="3"/>
    <x v="0"/>
    <m/>
  </r>
  <r>
    <n v="203573"/>
    <x v="0"/>
    <x v="0"/>
    <x v="0"/>
    <x v="0"/>
    <x v="8"/>
    <x v="237"/>
    <x v="0"/>
    <x v="0"/>
    <s v="Tesseramento"/>
    <x v="1"/>
    <x v="0"/>
    <x v="0"/>
    <m/>
  </r>
  <r>
    <n v="229137"/>
    <x v="0"/>
    <x v="0"/>
    <x v="0"/>
    <x v="4"/>
    <x v="8"/>
    <x v="237"/>
    <x v="0"/>
    <x v="0"/>
    <s v="Tesseramento"/>
    <x v="1"/>
    <x v="0"/>
    <x v="0"/>
    <m/>
  </r>
  <r>
    <n v="233137"/>
    <x v="0"/>
    <x v="0"/>
    <x v="0"/>
    <x v="0"/>
    <x v="8"/>
    <x v="237"/>
    <x v="0"/>
    <x v="0"/>
    <s v="Tesseramento"/>
    <x v="1"/>
    <x v="3"/>
    <x v="0"/>
    <m/>
  </r>
  <r>
    <n v="2768"/>
    <x v="0"/>
    <x v="0"/>
    <x v="0"/>
    <x v="0"/>
    <x v="8"/>
    <x v="237"/>
    <x v="0"/>
    <x v="1"/>
    <s v="Tesseramento"/>
    <x v="1"/>
    <x v="4"/>
    <x v="0"/>
    <m/>
  </r>
  <r>
    <n v="204350"/>
    <x v="1"/>
    <x v="0"/>
    <x v="0"/>
    <x v="2"/>
    <x v="8"/>
    <x v="237"/>
    <x v="0"/>
    <x v="0"/>
    <s v="Tesseramento"/>
    <x v="1"/>
    <x v="5"/>
    <x v="0"/>
    <m/>
  </r>
  <r>
    <n v="2990"/>
    <x v="0"/>
    <x v="0"/>
    <x v="0"/>
    <x v="2"/>
    <x v="8"/>
    <x v="237"/>
    <x v="0"/>
    <x v="0"/>
    <s v="Tesseramento"/>
    <x v="1"/>
    <x v="4"/>
    <x v="0"/>
    <m/>
  </r>
  <r>
    <n v="173873"/>
    <x v="1"/>
    <x v="0"/>
    <x v="0"/>
    <x v="0"/>
    <x v="8"/>
    <x v="237"/>
    <x v="0"/>
    <x v="0"/>
    <s v="Tesseramento"/>
    <x v="1"/>
    <x v="6"/>
    <x v="0"/>
    <m/>
  </r>
  <r>
    <n v="195954"/>
    <x v="0"/>
    <x v="0"/>
    <x v="0"/>
    <x v="0"/>
    <x v="8"/>
    <x v="237"/>
    <x v="0"/>
    <x v="1"/>
    <s v="Tesseramento"/>
    <x v="1"/>
    <x v="3"/>
    <x v="0"/>
    <m/>
  </r>
  <r>
    <n v="79044"/>
    <x v="0"/>
    <x v="0"/>
    <x v="0"/>
    <x v="0"/>
    <x v="8"/>
    <x v="237"/>
    <x v="0"/>
    <x v="0"/>
    <s v="Tesseramento"/>
    <x v="1"/>
    <x v="3"/>
    <x v="0"/>
    <m/>
  </r>
  <r>
    <n v="3049"/>
    <x v="0"/>
    <x v="0"/>
    <x v="0"/>
    <x v="0"/>
    <x v="8"/>
    <x v="237"/>
    <x v="0"/>
    <x v="0"/>
    <s v="Tesseramento"/>
    <x v="1"/>
    <x v="4"/>
    <x v="0"/>
    <m/>
  </r>
  <r>
    <n v="3047"/>
    <x v="0"/>
    <x v="0"/>
    <x v="0"/>
    <x v="0"/>
    <x v="8"/>
    <x v="237"/>
    <x v="0"/>
    <x v="0"/>
    <s v="Tesseramento"/>
    <x v="1"/>
    <x v="0"/>
    <x v="0"/>
    <m/>
  </r>
  <r>
    <n v="117683"/>
    <x v="0"/>
    <x v="0"/>
    <x v="0"/>
    <x v="0"/>
    <x v="2"/>
    <x v="307"/>
    <x v="0"/>
    <x v="0"/>
    <s v="Tesseramento"/>
    <x v="1"/>
    <x v="3"/>
    <x v="0"/>
    <m/>
  </r>
  <r>
    <n v="108446"/>
    <x v="0"/>
    <x v="0"/>
    <x v="0"/>
    <x v="0"/>
    <x v="7"/>
    <x v="211"/>
    <x v="0"/>
    <x v="0"/>
    <s v="Tesseramento"/>
    <x v="1"/>
    <x v="0"/>
    <x v="0"/>
    <m/>
  </r>
  <r>
    <n v="221729"/>
    <x v="0"/>
    <x v="0"/>
    <x v="0"/>
    <x v="2"/>
    <x v="7"/>
    <x v="211"/>
    <x v="0"/>
    <x v="1"/>
    <s v="Tesseramento"/>
    <x v="1"/>
    <x v="3"/>
    <x v="0"/>
    <m/>
  </r>
  <r>
    <n v="48160"/>
    <x v="0"/>
    <x v="0"/>
    <x v="0"/>
    <x v="0"/>
    <x v="7"/>
    <x v="211"/>
    <x v="0"/>
    <x v="1"/>
    <s v="Tesseramento"/>
    <x v="1"/>
    <x v="4"/>
    <x v="0"/>
    <m/>
  </r>
  <r>
    <n v="221254"/>
    <x v="0"/>
    <x v="0"/>
    <x v="0"/>
    <x v="0"/>
    <x v="2"/>
    <x v="79"/>
    <x v="0"/>
    <x v="0"/>
    <s v="Tesseramento"/>
    <x v="1"/>
    <x v="0"/>
    <x v="0"/>
    <m/>
  </r>
  <r>
    <n v="1067"/>
    <x v="0"/>
    <x v="0"/>
    <x v="0"/>
    <x v="0"/>
    <x v="7"/>
    <x v="211"/>
    <x v="0"/>
    <x v="0"/>
    <s v="Tesseramento"/>
    <x v="1"/>
    <x v="4"/>
    <x v="0"/>
    <m/>
  </r>
  <r>
    <n v="1732"/>
    <x v="0"/>
    <x v="0"/>
    <x v="0"/>
    <x v="0"/>
    <x v="7"/>
    <x v="211"/>
    <x v="0"/>
    <x v="0"/>
    <s v="Tesseramento"/>
    <x v="1"/>
    <x v="4"/>
    <x v="0"/>
    <m/>
  </r>
  <r>
    <n v="89842"/>
    <x v="0"/>
    <x v="0"/>
    <x v="0"/>
    <x v="0"/>
    <x v="2"/>
    <x v="79"/>
    <x v="0"/>
    <x v="1"/>
    <s v="Tesseramento"/>
    <x v="1"/>
    <x v="4"/>
    <x v="0"/>
    <m/>
  </r>
  <r>
    <n v="38623"/>
    <x v="0"/>
    <x v="0"/>
    <x v="0"/>
    <x v="0"/>
    <x v="7"/>
    <x v="211"/>
    <x v="0"/>
    <x v="1"/>
    <s v="Tesseramento"/>
    <x v="1"/>
    <x v="4"/>
    <x v="0"/>
    <m/>
  </r>
  <r>
    <n v="61017"/>
    <x v="0"/>
    <x v="0"/>
    <x v="0"/>
    <x v="0"/>
    <x v="11"/>
    <x v="82"/>
    <x v="0"/>
    <x v="0"/>
    <s v="Tesseramento"/>
    <x v="0"/>
    <x v="0"/>
    <x v="0"/>
    <m/>
  </r>
  <r>
    <n v="47242"/>
    <x v="0"/>
    <x v="0"/>
    <x v="0"/>
    <x v="0"/>
    <x v="7"/>
    <x v="211"/>
    <x v="0"/>
    <x v="1"/>
    <s v="Tesseramento"/>
    <x v="1"/>
    <x v="3"/>
    <x v="0"/>
    <m/>
  </r>
  <r>
    <n v="4053"/>
    <x v="0"/>
    <x v="0"/>
    <x v="0"/>
    <x v="0"/>
    <x v="4"/>
    <x v="250"/>
    <x v="0"/>
    <x v="0"/>
    <s v="Tesseramento"/>
    <x v="1"/>
    <x v="4"/>
    <x v="0"/>
    <m/>
  </r>
  <r>
    <n v="144670"/>
    <x v="0"/>
    <x v="0"/>
    <x v="0"/>
    <x v="0"/>
    <x v="4"/>
    <x v="250"/>
    <x v="0"/>
    <x v="0"/>
    <s v="Tesseramento"/>
    <x v="1"/>
    <x v="0"/>
    <x v="0"/>
    <m/>
  </r>
  <r>
    <n v="119534"/>
    <x v="0"/>
    <x v="0"/>
    <x v="0"/>
    <x v="4"/>
    <x v="10"/>
    <x v="70"/>
    <x v="0"/>
    <x v="1"/>
    <s v="Tesseramento"/>
    <x v="0"/>
    <x v="0"/>
    <x v="0"/>
    <m/>
  </r>
  <r>
    <n v="12660"/>
    <x v="0"/>
    <x v="0"/>
    <x v="0"/>
    <x v="0"/>
    <x v="14"/>
    <x v="131"/>
    <x v="0"/>
    <x v="1"/>
    <s v="Tesseramento"/>
    <x v="1"/>
    <x v="4"/>
    <x v="0"/>
    <m/>
  </r>
  <r>
    <n v="4084"/>
    <x v="0"/>
    <x v="0"/>
    <x v="0"/>
    <x v="0"/>
    <x v="4"/>
    <x v="250"/>
    <x v="0"/>
    <x v="0"/>
    <s v="Tesseramento"/>
    <x v="1"/>
    <x v="3"/>
    <x v="0"/>
    <m/>
  </r>
  <r>
    <n v="89801"/>
    <x v="0"/>
    <x v="0"/>
    <x v="0"/>
    <x v="0"/>
    <x v="2"/>
    <x v="79"/>
    <x v="0"/>
    <x v="0"/>
    <s v="Tesseramento"/>
    <x v="1"/>
    <x v="3"/>
    <x v="0"/>
    <m/>
  </r>
  <r>
    <n v="94751"/>
    <x v="0"/>
    <x v="0"/>
    <x v="0"/>
    <x v="0"/>
    <x v="2"/>
    <x v="79"/>
    <x v="0"/>
    <x v="1"/>
    <s v="Tesseramento"/>
    <x v="1"/>
    <x v="3"/>
    <x v="0"/>
    <m/>
  </r>
  <r>
    <n v="159027"/>
    <x v="0"/>
    <x v="0"/>
    <x v="0"/>
    <x v="0"/>
    <x v="2"/>
    <x v="79"/>
    <x v="0"/>
    <x v="0"/>
    <s v="Tesseramento"/>
    <x v="1"/>
    <x v="0"/>
    <x v="0"/>
    <m/>
  </r>
  <r>
    <n v="80546"/>
    <x v="0"/>
    <x v="0"/>
    <x v="0"/>
    <x v="0"/>
    <x v="2"/>
    <x v="79"/>
    <x v="0"/>
    <x v="1"/>
    <s v="Tesseramento"/>
    <x v="1"/>
    <x v="4"/>
    <x v="0"/>
    <m/>
  </r>
  <r>
    <n v="140613"/>
    <x v="0"/>
    <x v="0"/>
    <x v="0"/>
    <x v="0"/>
    <x v="10"/>
    <x v="29"/>
    <x v="0"/>
    <x v="0"/>
    <s v="Tesseramento"/>
    <x v="0"/>
    <x v="3"/>
    <x v="0"/>
    <m/>
  </r>
  <r>
    <n v="112301"/>
    <x v="0"/>
    <x v="0"/>
    <x v="0"/>
    <x v="0"/>
    <x v="10"/>
    <x v="29"/>
    <x v="0"/>
    <x v="1"/>
    <s v="Tesseramento"/>
    <x v="0"/>
    <x v="0"/>
    <x v="0"/>
    <m/>
  </r>
  <r>
    <n v="129785"/>
    <x v="0"/>
    <x v="0"/>
    <x v="2"/>
    <x v="0"/>
    <x v="10"/>
    <x v="29"/>
    <x v="0"/>
    <x v="0"/>
    <s v="Tesseramento"/>
    <x v="0"/>
    <x v="0"/>
    <x v="0"/>
    <m/>
  </r>
  <r>
    <n v="236579"/>
    <x v="0"/>
    <x v="0"/>
    <x v="1"/>
    <x v="3"/>
    <x v="10"/>
    <x v="70"/>
    <x v="0"/>
    <x v="0"/>
    <s v="Tesseramento"/>
    <x v="0"/>
    <x v="0"/>
    <x v="0"/>
    <m/>
  </r>
  <r>
    <n v="236281"/>
    <x v="1"/>
    <x v="0"/>
    <x v="1"/>
    <x v="1"/>
    <x v="1"/>
    <x v="308"/>
    <x v="0"/>
    <x v="0"/>
    <s v="Tesseramento"/>
    <x v="0"/>
    <x v="6"/>
    <x v="0"/>
    <m/>
  </r>
  <r>
    <n v="229758"/>
    <x v="0"/>
    <x v="1"/>
    <x v="0"/>
    <x v="2"/>
    <x v="2"/>
    <x v="208"/>
    <x v="0"/>
    <x v="0"/>
    <s v="Tesseramento"/>
    <x v="0"/>
    <x v="3"/>
    <x v="0"/>
    <m/>
  </r>
  <r>
    <n v="17848"/>
    <x v="0"/>
    <x v="0"/>
    <x v="0"/>
    <x v="0"/>
    <x v="12"/>
    <x v="309"/>
    <x v="0"/>
    <x v="0"/>
    <s v="Tesseramento"/>
    <x v="0"/>
    <x v="0"/>
    <x v="0"/>
    <m/>
  </r>
  <r>
    <n v="147056"/>
    <x v="0"/>
    <x v="0"/>
    <x v="0"/>
    <x v="0"/>
    <x v="7"/>
    <x v="301"/>
    <x v="0"/>
    <x v="1"/>
    <s v="Tesseramento"/>
    <x v="1"/>
    <x v="3"/>
    <x v="0"/>
    <m/>
  </r>
  <r>
    <n v="120818"/>
    <x v="0"/>
    <x v="0"/>
    <x v="0"/>
    <x v="0"/>
    <x v="7"/>
    <x v="41"/>
    <x v="0"/>
    <x v="0"/>
    <s v="Tesseramento"/>
    <x v="1"/>
    <x v="0"/>
    <x v="0"/>
    <m/>
  </r>
  <r>
    <n v="13036"/>
    <x v="0"/>
    <x v="0"/>
    <x v="0"/>
    <x v="0"/>
    <x v="7"/>
    <x v="310"/>
    <x v="0"/>
    <x v="0"/>
    <s v="Tesseramento"/>
    <x v="1"/>
    <x v="4"/>
    <x v="0"/>
    <m/>
  </r>
  <r>
    <n v="4799"/>
    <x v="0"/>
    <x v="0"/>
    <x v="0"/>
    <x v="0"/>
    <x v="7"/>
    <x v="310"/>
    <x v="0"/>
    <x v="1"/>
    <s v="Tesseramento"/>
    <x v="1"/>
    <x v="0"/>
    <x v="0"/>
    <m/>
  </r>
  <r>
    <n v="140873"/>
    <x v="0"/>
    <x v="0"/>
    <x v="0"/>
    <x v="0"/>
    <x v="2"/>
    <x v="71"/>
    <x v="0"/>
    <x v="0"/>
    <s v="Tesseramento"/>
    <x v="1"/>
    <x v="0"/>
    <x v="0"/>
    <m/>
  </r>
  <r>
    <n v="181170"/>
    <x v="0"/>
    <x v="0"/>
    <x v="0"/>
    <x v="2"/>
    <x v="7"/>
    <x v="310"/>
    <x v="0"/>
    <x v="1"/>
    <s v="Tesseramento"/>
    <x v="1"/>
    <x v="0"/>
    <x v="0"/>
    <m/>
  </r>
  <r>
    <n v="30575"/>
    <x v="0"/>
    <x v="0"/>
    <x v="0"/>
    <x v="0"/>
    <x v="7"/>
    <x v="310"/>
    <x v="0"/>
    <x v="0"/>
    <s v="Tesseramento"/>
    <x v="1"/>
    <x v="4"/>
    <x v="0"/>
    <m/>
  </r>
  <r>
    <n v="30576"/>
    <x v="0"/>
    <x v="0"/>
    <x v="0"/>
    <x v="0"/>
    <x v="7"/>
    <x v="310"/>
    <x v="0"/>
    <x v="0"/>
    <s v="Tesseramento"/>
    <x v="1"/>
    <x v="4"/>
    <x v="0"/>
    <m/>
  </r>
  <r>
    <n v="191536"/>
    <x v="1"/>
    <x v="0"/>
    <x v="0"/>
    <x v="0"/>
    <x v="7"/>
    <x v="310"/>
    <x v="0"/>
    <x v="0"/>
    <s v="Tesseramento"/>
    <x v="1"/>
    <x v="6"/>
    <x v="0"/>
    <m/>
  </r>
  <r>
    <n v="56268"/>
    <x v="0"/>
    <x v="0"/>
    <x v="0"/>
    <x v="0"/>
    <x v="7"/>
    <x v="310"/>
    <x v="0"/>
    <x v="0"/>
    <s v="Tesseramento"/>
    <x v="1"/>
    <x v="0"/>
    <x v="0"/>
    <m/>
  </r>
  <r>
    <n v="228690"/>
    <x v="1"/>
    <x v="0"/>
    <x v="0"/>
    <x v="1"/>
    <x v="7"/>
    <x v="310"/>
    <x v="0"/>
    <x v="0"/>
    <s v="Tesseramento"/>
    <x v="1"/>
    <x v="5"/>
    <x v="0"/>
    <m/>
  </r>
  <r>
    <n v="195854"/>
    <x v="1"/>
    <x v="0"/>
    <x v="0"/>
    <x v="1"/>
    <x v="7"/>
    <x v="310"/>
    <x v="0"/>
    <x v="1"/>
    <s v="Tesseramento"/>
    <x v="1"/>
    <x v="6"/>
    <x v="0"/>
    <m/>
  </r>
  <r>
    <n v="82363"/>
    <x v="0"/>
    <x v="0"/>
    <x v="0"/>
    <x v="0"/>
    <x v="7"/>
    <x v="310"/>
    <x v="0"/>
    <x v="0"/>
    <s v="Tesseramento"/>
    <x v="1"/>
    <x v="3"/>
    <x v="0"/>
    <m/>
  </r>
  <r>
    <n v="13189"/>
    <x v="0"/>
    <x v="0"/>
    <x v="0"/>
    <x v="0"/>
    <x v="7"/>
    <x v="310"/>
    <x v="0"/>
    <x v="1"/>
    <s v="Tesseramento"/>
    <x v="1"/>
    <x v="0"/>
    <x v="0"/>
    <m/>
  </r>
  <r>
    <n v="168022"/>
    <x v="0"/>
    <x v="0"/>
    <x v="0"/>
    <x v="0"/>
    <x v="7"/>
    <x v="310"/>
    <x v="0"/>
    <x v="0"/>
    <s v="Tesseramento"/>
    <x v="1"/>
    <x v="1"/>
    <x v="0"/>
    <m/>
  </r>
  <r>
    <n v="4800"/>
    <x v="0"/>
    <x v="0"/>
    <x v="0"/>
    <x v="0"/>
    <x v="7"/>
    <x v="310"/>
    <x v="0"/>
    <x v="1"/>
    <s v="Tesseramento"/>
    <x v="1"/>
    <x v="4"/>
    <x v="0"/>
    <m/>
  </r>
  <r>
    <n v="29604"/>
    <x v="0"/>
    <x v="0"/>
    <x v="0"/>
    <x v="0"/>
    <x v="7"/>
    <x v="310"/>
    <x v="0"/>
    <x v="0"/>
    <s v="Tesseramento"/>
    <x v="1"/>
    <x v="4"/>
    <x v="0"/>
    <m/>
  </r>
  <r>
    <n v="54284"/>
    <x v="0"/>
    <x v="0"/>
    <x v="0"/>
    <x v="0"/>
    <x v="7"/>
    <x v="310"/>
    <x v="0"/>
    <x v="0"/>
    <s v="Tesseramento"/>
    <x v="1"/>
    <x v="0"/>
    <x v="0"/>
    <m/>
  </r>
  <r>
    <n v="185882"/>
    <x v="0"/>
    <x v="0"/>
    <x v="0"/>
    <x v="0"/>
    <x v="7"/>
    <x v="310"/>
    <x v="0"/>
    <x v="0"/>
    <s v="Tesseramento"/>
    <x v="1"/>
    <x v="0"/>
    <x v="0"/>
    <m/>
  </r>
  <r>
    <n v="174803"/>
    <x v="0"/>
    <x v="1"/>
    <x v="0"/>
    <x v="0"/>
    <x v="8"/>
    <x v="311"/>
    <x v="0"/>
    <x v="0"/>
    <s v="Tesseramento"/>
    <x v="1"/>
    <x v="1"/>
    <x v="0"/>
    <m/>
  </r>
  <r>
    <n v="4678"/>
    <x v="0"/>
    <x v="0"/>
    <x v="0"/>
    <x v="0"/>
    <x v="7"/>
    <x v="310"/>
    <x v="0"/>
    <x v="1"/>
    <s v="Tesseramento"/>
    <x v="1"/>
    <x v="4"/>
    <x v="0"/>
    <m/>
  </r>
  <r>
    <n v="186943"/>
    <x v="0"/>
    <x v="0"/>
    <x v="0"/>
    <x v="0"/>
    <x v="7"/>
    <x v="310"/>
    <x v="0"/>
    <x v="0"/>
    <s v="Tesseramento"/>
    <x v="1"/>
    <x v="0"/>
    <x v="0"/>
    <m/>
  </r>
  <r>
    <n v="88792"/>
    <x v="0"/>
    <x v="0"/>
    <x v="0"/>
    <x v="1"/>
    <x v="7"/>
    <x v="310"/>
    <x v="0"/>
    <x v="0"/>
    <s v="Tesseramento"/>
    <x v="1"/>
    <x v="0"/>
    <x v="0"/>
    <m/>
  </r>
  <r>
    <n v="11844"/>
    <x v="0"/>
    <x v="0"/>
    <x v="0"/>
    <x v="0"/>
    <x v="7"/>
    <x v="310"/>
    <x v="0"/>
    <x v="0"/>
    <s v="Tesseramento"/>
    <x v="1"/>
    <x v="0"/>
    <x v="0"/>
    <m/>
  </r>
  <r>
    <n v="13388"/>
    <x v="0"/>
    <x v="0"/>
    <x v="0"/>
    <x v="1"/>
    <x v="7"/>
    <x v="310"/>
    <x v="0"/>
    <x v="0"/>
    <s v="Tesseramento"/>
    <x v="1"/>
    <x v="4"/>
    <x v="0"/>
    <m/>
  </r>
  <r>
    <n v="128115"/>
    <x v="0"/>
    <x v="0"/>
    <x v="0"/>
    <x v="0"/>
    <x v="7"/>
    <x v="310"/>
    <x v="0"/>
    <x v="0"/>
    <s v="Tesseramento"/>
    <x v="1"/>
    <x v="1"/>
    <x v="0"/>
    <m/>
  </r>
  <r>
    <n v="123781"/>
    <x v="0"/>
    <x v="0"/>
    <x v="0"/>
    <x v="0"/>
    <x v="7"/>
    <x v="310"/>
    <x v="0"/>
    <x v="0"/>
    <s v="Tesseramento"/>
    <x v="1"/>
    <x v="1"/>
    <x v="0"/>
    <m/>
  </r>
  <r>
    <n v="84185"/>
    <x v="0"/>
    <x v="0"/>
    <x v="0"/>
    <x v="0"/>
    <x v="4"/>
    <x v="54"/>
    <x v="0"/>
    <x v="0"/>
    <s v="Tesseramento"/>
    <x v="1"/>
    <x v="0"/>
    <x v="0"/>
    <m/>
  </r>
  <r>
    <n v="145680"/>
    <x v="0"/>
    <x v="0"/>
    <x v="0"/>
    <x v="0"/>
    <x v="14"/>
    <x v="312"/>
    <x v="0"/>
    <x v="0"/>
    <s v="Tesseramento"/>
    <x v="0"/>
    <x v="0"/>
    <x v="0"/>
    <m/>
  </r>
  <r>
    <n v="139202"/>
    <x v="0"/>
    <x v="0"/>
    <x v="0"/>
    <x v="0"/>
    <x v="14"/>
    <x v="312"/>
    <x v="0"/>
    <x v="0"/>
    <s v="Tesseramento"/>
    <x v="0"/>
    <x v="3"/>
    <x v="0"/>
    <m/>
  </r>
  <r>
    <n v="185743"/>
    <x v="0"/>
    <x v="0"/>
    <x v="0"/>
    <x v="2"/>
    <x v="10"/>
    <x v="220"/>
    <x v="0"/>
    <x v="0"/>
    <s v="Tesseramento"/>
    <x v="0"/>
    <x v="1"/>
    <x v="0"/>
    <m/>
  </r>
  <r>
    <n v="147547"/>
    <x v="0"/>
    <x v="0"/>
    <x v="0"/>
    <x v="1"/>
    <x v="10"/>
    <x v="220"/>
    <x v="0"/>
    <x v="0"/>
    <s v="Tesseramento"/>
    <x v="0"/>
    <x v="4"/>
    <x v="0"/>
    <m/>
  </r>
  <r>
    <n v="132533"/>
    <x v="0"/>
    <x v="0"/>
    <x v="0"/>
    <x v="0"/>
    <x v="10"/>
    <x v="220"/>
    <x v="0"/>
    <x v="0"/>
    <s v="Tesseramento"/>
    <x v="0"/>
    <x v="0"/>
    <x v="0"/>
    <m/>
  </r>
  <r>
    <n v="7191"/>
    <x v="0"/>
    <x v="0"/>
    <x v="0"/>
    <x v="0"/>
    <x v="7"/>
    <x v="185"/>
    <x v="0"/>
    <x v="0"/>
    <s v="Tesseramento"/>
    <x v="1"/>
    <x v="3"/>
    <x v="0"/>
    <m/>
  </r>
  <r>
    <n v="38526"/>
    <x v="0"/>
    <x v="0"/>
    <x v="0"/>
    <x v="0"/>
    <x v="7"/>
    <x v="185"/>
    <x v="0"/>
    <x v="1"/>
    <s v="Tesseramento"/>
    <x v="1"/>
    <x v="4"/>
    <x v="0"/>
    <m/>
  </r>
  <r>
    <n v="152337"/>
    <x v="0"/>
    <x v="0"/>
    <x v="0"/>
    <x v="0"/>
    <x v="4"/>
    <x v="54"/>
    <x v="0"/>
    <x v="1"/>
    <s v="Tesseramento"/>
    <x v="1"/>
    <x v="0"/>
    <x v="0"/>
    <m/>
  </r>
  <r>
    <n v="152371"/>
    <x v="0"/>
    <x v="0"/>
    <x v="0"/>
    <x v="0"/>
    <x v="4"/>
    <x v="54"/>
    <x v="0"/>
    <x v="0"/>
    <s v="Tesseramento"/>
    <x v="1"/>
    <x v="4"/>
    <x v="0"/>
    <m/>
  </r>
  <r>
    <n v="152353"/>
    <x v="0"/>
    <x v="0"/>
    <x v="0"/>
    <x v="1"/>
    <x v="4"/>
    <x v="54"/>
    <x v="0"/>
    <x v="1"/>
    <s v="Tesseramento"/>
    <x v="1"/>
    <x v="4"/>
    <x v="0"/>
    <m/>
  </r>
  <r>
    <n v="62343"/>
    <x v="0"/>
    <x v="0"/>
    <x v="0"/>
    <x v="0"/>
    <x v="5"/>
    <x v="38"/>
    <x v="0"/>
    <x v="0"/>
    <s v="Tesseramento"/>
    <x v="1"/>
    <x v="3"/>
    <x v="0"/>
    <m/>
  </r>
  <r>
    <n v="78285"/>
    <x v="0"/>
    <x v="0"/>
    <x v="0"/>
    <x v="0"/>
    <x v="5"/>
    <x v="38"/>
    <x v="0"/>
    <x v="0"/>
    <s v="Tesseramento"/>
    <x v="1"/>
    <x v="3"/>
    <x v="0"/>
    <m/>
  </r>
  <r>
    <n v="164504"/>
    <x v="0"/>
    <x v="0"/>
    <x v="0"/>
    <x v="0"/>
    <x v="2"/>
    <x v="233"/>
    <x v="0"/>
    <x v="0"/>
    <s v="Tesseramento"/>
    <x v="0"/>
    <x v="0"/>
    <x v="0"/>
    <m/>
  </r>
  <r>
    <n v="193580"/>
    <x v="0"/>
    <x v="1"/>
    <x v="2"/>
    <x v="2"/>
    <x v="5"/>
    <x v="38"/>
    <x v="0"/>
    <x v="1"/>
    <s v="Tesseramento"/>
    <x v="1"/>
    <x v="0"/>
    <x v="0"/>
    <m/>
  </r>
  <r>
    <n v="162452"/>
    <x v="0"/>
    <x v="0"/>
    <x v="0"/>
    <x v="1"/>
    <x v="2"/>
    <x v="233"/>
    <x v="0"/>
    <x v="0"/>
    <s v="Tesseramento"/>
    <x v="0"/>
    <x v="0"/>
    <x v="0"/>
    <m/>
  </r>
  <r>
    <n v="69613"/>
    <x v="0"/>
    <x v="0"/>
    <x v="0"/>
    <x v="0"/>
    <x v="5"/>
    <x v="38"/>
    <x v="0"/>
    <x v="0"/>
    <s v="Tesseramento"/>
    <x v="1"/>
    <x v="0"/>
    <x v="0"/>
    <m/>
  </r>
  <r>
    <n v="205485"/>
    <x v="0"/>
    <x v="0"/>
    <x v="0"/>
    <x v="0"/>
    <x v="4"/>
    <x v="52"/>
    <x v="0"/>
    <x v="1"/>
    <s v="Tesseramento"/>
    <x v="1"/>
    <x v="0"/>
    <x v="0"/>
    <m/>
  </r>
  <r>
    <n v="177203"/>
    <x v="0"/>
    <x v="0"/>
    <x v="0"/>
    <x v="0"/>
    <x v="5"/>
    <x v="38"/>
    <x v="0"/>
    <x v="1"/>
    <s v="Tesseramento"/>
    <x v="1"/>
    <x v="0"/>
    <x v="0"/>
    <m/>
  </r>
  <r>
    <n v="40359"/>
    <x v="0"/>
    <x v="0"/>
    <x v="0"/>
    <x v="0"/>
    <x v="7"/>
    <x v="11"/>
    <x v="0"/>
    <x v="0"/>
    <s v="Tesseramento"/>
    <x v="1"/>
    <x v="4"/>
    <x v="0"/>
    <m/>
  </r>
  <r>
    <n v="69617"/>
    <x v="0"/>
    <x v="0"/>
    <x v="0"/>
    <x v="0"/>
    <x v="5"/>
    <x v="38"/>
    <x v="0"/>
    <x v="0"/>
    <s v="Tesseramento"/>
    <x v="1"/>
    <x v="3"/>
    <x v="0"/>
    <m/>
  </r>
  <r>
    <n v="219774"/>
    <x v="0"/>
    <x v="0"/>
    <x v="0"/>
    <x v="0"/>
    <x v="5"/>
    <x v="38"/>
    <x v="0"/>
    <x v="1"/>
    <s v="Tesseramento"/>
    <x v="1"/>
    <x v="0"/>
    <x v="0"/>
    <m/>
  </r>
  <r>
    <n v="205476"/>
    <x v="0"/>
    <x v="0"/>
    <x v="0"/>
    <x v="0"/>
    <x v="4"/>
    <x v="52"/>
    <x v="0"/>
    <x v="0"/>
    <s v="Tesseramento"/>
    <x v="1"/>
    <x v="0"/>
    <x v="0"/>
    <m/>
  </r>
  <r>
    <n v="34397"/>
    <x v="0"/>
    <x v="0"/>
    <x v="0"/>
    <x v="0"/>
    <x v="7"/>
    <x v="11"/>
    <x v="0"/>
    <x v="0"/>
    <s v="Tesseramento"/>
    <x v="1"/>
    <x v="3"/>
    <x v="0"/>
    <m/>
  </r>
  <r>
    <n v="174577"/>
    <x v="0"/>
    <x v="0"/>
    <x v="0"/>
    <x v="0"/>
    <x v="7"/>
    <x v="11"/>
    <x v="0"/>
    <x v="0"/>
    <s v="Tesseramento"/>
    <x v="1"/>
    <x v="0"/>
    <x v="0"/>
    <m/>
  </r>
  <r>
    <n v="97449"/>
    <x v="0"/>
    <x v="0"/>
    <x v="0"/>
    <x v="0"/>
    <x v="7"/>
    <x v="11"/>
    <x v="0"/>
    <x v="0"/>
    <s v="Tesseramento"/>
    <x v="1"/>
    <x v="3"/>
    <x v="0"/>
    <m/>
  </r>
  <r>
    <n v="81590"/>
    <x v="0"/>
    <x v="0"/>
    <x v="0"/>
    <x v="0"/>
    <x v="2"/>
    <x v="224"/>
    <x v="0"/>
    <x v="1"/>
    <s v="Tesseramento"/>
    <x v="1"/>
    <x v="3"/>
    <x v="0"/>
    <m/>
  </r>
  <r>
    <n v="236264"/>
    <x v="0"/>
    <x v="1"/>
    <x v="1"/>
    <x v="2"/>
    <x v="5"/>
    <x v="38"/>
    <x v="0"/>
    <x v="0"/>
    <s v="Tesseramento"/>
    <x v="1"/>
    <x v="1"/>
    <x v="0"/>
    <m/>
  </r>
  <r>
    <n v="137018"/>
    <x v="0"/>
    <x v="0"/>
    <x v="0"/>
    <x v="0"/>
    <x v="1"/>
    <x v="28"/>
    <x v="0"/>
    <x v="0"/>
    <s v="Tesseramento"/>
    <x v="1"/>
    <x v="3"/>
    <x v="0"/>
    <m/>
  </r>
  <r>
    <n v="229122"/>
    <x v="0"/>
    <x v="0"/>
    <x v="0"/>
    <x v="2"/>
    <x v="1"/>
    <x v="28"/>
    <x v="0"/>
    <x v="0"/>
    <s v="Tesseramento"/>
    <x v="1"/>
    <x v="0"/>
    <x v="0"/>
    <m/>
  </r>
  <r>
    <n v="229121"/>
    <x v="0"/>
    <x v="0"/>
    <x v="0"/>
    <x v="2"/>
    <x v="1"/>
    <x v="28"/>
    <x v="0"/>
    <x v="1"/>
    <s v="Tesseramento"/>
    <x v="1"/>
    <x v="4"/>
    <x v="0"/>
    <m/>
  </r>
  <r>
    <n v="212448"/>
    <x v="0"/>
    <x v="0"/>
    <x v="0"/>
    <x v="0"/>
    <x v="7"/>
    <x v="297"/>
    <x v="0"/>
    <x v="0"/>
    <s v="Tesseramento"/>
    <x v="1"/>
    <x v="0"/>
    <x v="0"/>
    <m/>
  </r>
  <r>
    <n v="73735"/>
    <x v="0"/>
    <x v="1"/>
    <x v="0"/>
    <x v="4"/>
    <x v="2"/>
    <x v="313"/>
    <x v="0"/>
    <x v="0"/>
    <s v="Tesseramento"/>
    <x v="1"/>
    <x v="4"/>
    <x v="0"/>
    <m/>
  </r>
  <r>
    <n v="160054"/>
    <x v="0"/>
    <x v="1"/>
    <x v="0"/>
    <x v="3"/>
    <x v="2"/>
    <x v="313"/>
    <x v="0"/>
    <x v="1"/>
    <s v="Tesseramento"/>
    <x v="1"/>
    <x v="4"/>
    <x v="0"/>
    <m/>
  </r>
  <r>
    <n v="11189"/>
    <x v="0"/>
    <x v="0"/>
    <x v="0"/>
    <x v="0"/>
    <x v="2"/>
    <x v="313"/>
    <x v="0"/>
    <x v="1"/>
    <s v="Tesseramento"/>
    <x v="1"/>
    <x v="4"/>
    <x v="0"/>
    <m/>
  </r>
  <r>
    <n v="118763"/>
    <x v="0"/>
    <x v="0"/>
    <x v="0"/>
    <x v="0"/>
    <x v="7"/>
    <x v="297"/>
    <x v="0"/>
    <x v="0"/>
    <s v="Tesseramento"/>
    <x v="1"/>
    <x v="3"/>
    <x v="0"/>
    <m/>
  </r>
  <r>
    <n v="132078"/>
    <x v="0"/>
    <x v="0"/>
    <x v="0"/>
    <x v="0"/>
    <x v="7"/>
    <x v="297"/>
    <x v="0"/>
    <x v="1"/>
    <s v="Tesseramento"/>
    <x v="1"/>
    <x v="3"/>
    <x v="0"/>
    <m/>
  </r>
  <r>
    <n v="168569"/>
    <x v="0"/>
    <x v="0"/>
    <x v="0"/>
    <x v="1"/>
    <x v="1"/>
    <x v="28"/>
    <x v="0"/>
    <x v="0"/>
    <s v="Tesseramento"/>
    <x v="1"/>
    <x v="3"/>
    <x v="0"/>
    <m/>
  </r>
  <r>
    <n v="36731"/>
    <x v="0"/>
    <x v="0"/>
    <x v="0"/>
    <x v="0"/>
    <x v="1"/>
    <x v="28"/>
    <x v="0"/>
    <x v="1"/>
    <s v="Tesseramento"/>
    <x v="1"/>
    <x v="3"/>
    <x v="0"/>
    <m/>
  </r>
  <r>
    <n v="219781"/>
    <x v="0"/>
    <x v="0"/>
    <x v="0"/>
    <x v="0"/>
    <x v="7"/>
    <x v="297"/>
    <x v="0"/>
    <x v="1"/>
    <s v="Tesseramento"/>
    <x v="1"/>
    <x v="0"/>
    <x v="0"/>
    <m/>
  </r>
  <r>
    <n v="107266"/>
    <x v="0"/>
    <x v="0"/>
    <x v="0"/>
    <x v="0"/>
    <x v="4"/>
    <x v="54"/>
    <x v="0"/>
    <x v="0"/>
    <s v="Tesseramento"/>
    <x v="1"/>
    <x v="0"/>
    <x v="0"/>
    <m/>
  </r>
  <r>
    <n v="168315"/>
    <x v="0"/>
    <x v="0"/>
    <x v="0"/>
    <x v="0"/>
    <x v="7"/>
    <x v="297"/>
    <x v="0"/>
    <x v="0"/>
    <s v="Tesseramento"/>
    <x v="1"/>
    <x v="4"/>
    <x v="0"/>
    <m/>
  </r>
  <r>
    <n v="62641"/>
    <x v="0"/>
    <x v="0"/>
    <x v="0"/>
    <x v="0"/>
    <x v="7"/>
    <x v="297"/>
    <x v="0"/>
    <x v="1"/>
    <s v="Tesseramento"/>
    <x v="1"/>
    <x v="3"/>
    <x v="0"/>
    <m/>
  </r>
  <r>
    <n v="194156"/>
    <x v="0"/>
    <x v="1"/>
    <x v="0"/>
    <x v="1"/>
    <x v="4"/>
    <x v="54"/>
    <x v="0"/>
    <x v="1"/>
    <s v="Tesseramento"/>
    <x v="1"/>
    <x v="0"/>
    <x v="0"/>
    <m/>
  </r>
  <r>
    <n v="181824"/>
    <x v="0"/>
    <x v="0"/>
    <x v="0"/>
    <x v="1"/>
    <x v="7"/>
    <x v="297"/>
    <x v="0"/>
    <x v="1"/>
    <s v="Tesseramento"/>
    <x v="1"/>
    <x v="3"/>
    <x v="0"/>
    <m/>
  </r>
  <r>
    <n v="228391"/>
    <x v="0"/>
    <x v="0"/>
    <x v="0"/>
    <x v="1"/>
    <x v="7"/>
    <x v="297"/>
    <x v="0"/>
    <x v="1"/>
    <s v="Tesseramento"/>
    <x v="1"/>
    <x v="0"/>
    <x v="0"/>
    <m/>
  </r>
  <r>
    <n v="99279"/>
    <x v="0"/>
    <x v="0"/>
    <x v="0"/>
    <x v="0"/>
    <x v="7"/>
    <x v="297"/>
    <x v="0"/>
    <x v="0"/>
    <s v="Tesseramento"/>
    <x v="1"/>
    <x v="3"/>
    <x v="0"/>
    <m/>
  </r>
  <r>
    <n v="99290"/>
    <x v="0"/>
    <x v="0"/>
    <x v="0"/>
    <x v="0"/>
    <x v="7"/>
    <x v="297"/>
    <x v="0"/>
    <x v="1"/>
    <s v="Tesseramento"/>
    <x v="1"/>
    <x v="4"/>
    <x v="0"/>
    <m/>
  </r>
  <r>
    <n v="94750"/>
    <x v="0"/>
    <x v="0"/>
    <x v="0"/>
    <x v="0"/>
    <x v="2"/>
    <x v="79"/>
    <x v="0"/>
    <x v="0"/>
    <s v="Tesseramento"/>
    <x v="1"/>
    <x v="4"/>
    <x v="0"/>
    <m/>
  </r>
  <r>
    <n v="173858"/>
    <x v="0"/>
    <x v="0"/>
    <x v="0"/>
    <x v="0"/>
    <x v="15"/>
    <x v="57"/>
    <x v="0"/>
    <x v="1"/>
    <s v="Tesseramento"/>
    <x v="1"/>
    <x v="1"/>
    <x v="0"/>
    <m/>
  </r>
  <r>
    <n v="112614"/>
    <x v="0"/>
    <x v="0"/>
    <x v="0"/>
    <x v="0"/>
    <x v="15"/>
    <x v="57"/>
    <x v="0"/>
    <x v="0"/>
    <s v="Tesseramento"/>
    <x v="1"/>
    <x v="1"/>
    <x v="0"/>
    <m/>
  </r>
  <r>
    <n v="236181"/>
    <x v="1"/>
    <x v="0"/>
    <x v="1"/>
    <x v="2"/>
    <x v="11"/>
    <x v="94"/>
    <x v="0"/>
    <x v="0"/>
    <s v="Tesseramento"/>
    <x v="1"/>
    <x v="5"/>
    <x v="0"/>
    <m/>
  </r>
  <r>
    <n v="236180"/>
    <x v="1"/>
    <x v="0"/>
    <x v="1"/>
    <x v="2"/>
    <x v="11"/>
    <x v="94"/>
    <x v="0"/>
    <x v="1"/>
    <s v="Tesseramento"/>
    <x v="1"/>
    <x v="5"/>
    <x v="0"/>
    <m/>
  </r>
  <r>
    <n v="53463"/>
    <x v="0"/>
    <x v="0"/>
    <x v="0"/>
    <x v="4"/>
    <x v="11"/>
    <x v="94"/>
    <x v="0"/>
    <x v="0"/>
    <s v="Tesseramento"/>
    <x v="1"/>
    <x v="4"/>
    <x v="0"/>
    <m/>
  </r>
  <r>
    <n v="24168"/>
    <x v="0"/>
    <x v="0"/>
    <x v="0"/>
    <x v="0"/>
    <x v="11"/>
    <x v="94"/>
    <x v="0"/>
    <x v="0"/>
    <s v="Tesseramento"/>
    <x v="1"/>
    <x v="3"/>
    <x v="0"/>
    <m/>
  </r>
  <r>
    <n v="210175"/>
    <x v="0"/>
    <x v="0"/>
    <x v="0"/>
    <x v="0"/>
    <x v="11"/>
    <x v="94"/>
    <x v="0"/>
    <x v="0"/>
    <s v="Tesseramento"/>
    <x v="1"/>
    <x v="0"/>
    <x v="0"/>
    <m/>
  </r>
  <r>
    <n v="95514"/>
    <x v="0"/>
    <x v="0"/>
    <x v="0"/>
    <x v="0"/>
    <x v="10"/>
    <x v="70"/>
    <x v="0"/>
    <x v="1"/>
    <s v="Tesseramento"/>
    <x v="0"/>
    <x v="0"/>
    <x v="0"/>
    <m/>
  </r>
  <r>
    <n v="218911"/>
    <x v="0"/>
    <x v="0"/>
    <x v="0"/>
    <x v="0"/>
    <x v="10"/>
    <x v="70"/>
    <x v="0"/>
    <x v="0"/>
    <s v="Tesseramento"/>
    <x v="0"/>
    <x v="0"/>
    <x v="0"/>
    <m/>
  </r>
  <r>
    <n v="57493"/>
    <x v="0"/>
    <x v="0"/>
    <x v="0"/>
    <x v="0"/>
    <x v="10"/>
    <x v="70"/>
    <x v="0"/>
    <x v="0"/>
    <s v="Tesseramento"/>
    <x v="0"/>
    <x v="3"/>
    <x v="0"/>
    <m/>
  </r>
  <r>
    <n v="101902"/>
    <x v="0"/>
    <x v="0"/>
    <x v="0"/>
    <x v="0"/>
    <x v="2"/>
    <x v="172"/>
    <x v="0"/>
    <x v="0"/>
    <s v="Tesseramento"/>
    <x v="1"/>
    <x v="3"/>
    <x v="0"/>
    <m/>
  </r>
  <r>
    <n v="150351"/>
    <x v="0"/>
    <x v="0"/>
    <x v="0"/>
    <x v="0"/>
    <x v="6"/>
    <x v="107"/>
    <x v="0"/>
    <x v="0"/>
    <s v="Tesseramento"/>
    <x v="1"/>
    <x v="4"/>
    <x v="0"/>
    <m/>
  </r>
  <r>
    <n v="43425"/>
    <x v="0"/>
    <x v="0"/>
    <x v="0"/>
    <x v="0"/>
    <x v="2"/>
    <x v="10"/>
    <x v="0"/>
    <x v="0"/>
    <s v="Tesseramento"/>
    <x v="0"/>
    <x v="0"/>
    <x v="0"/>
    <m/>
  </r>
  <r>
    <n v="139080"/>
    <x v="0"/>
    <x v="0"/>
    <x v="0"/>
    <x v="0"/>
    <x v="11"/>
    <x v="141"/>
    <x v="0"/>
    <x v="0"/>
    <s v="Tesseramento"/>
    <x v="1"/>
    <x v="0"/>
    <x v="0"/>
    <m/>
  </r>
  <r>
    <n v="236186"/>
    <x v="1"/>
    <x v="0"/>
    <x v="1"/>
    <x v="2"/>
    <x v="1"/>
    <x v="28"/>
    <x v="0"/>
    <x v="1"/>
    <s v="Tesseramento"/>
    <x v="1"/>
    <x v="6"/>
    <x v="0"/>
    <m/>
  </r>
  <r>
    <n v="117458"/>
    <x v="0"/>
    <x v="0"/>
    <x v="0"/>
    <x v="0"/>
    <x v="4"/>
    <x v="40"/>
    <x v="0"/>
    <x v="1"/>
    <s v="Tesseramento"/>
    <x v="1"/>
    <x v="4"/>
    <x v="0"/>
    <m/>
  </r>
  <r>
    <n v="184251"/>
    <x v="0"/>
    <x v="0"/>
    <x v="0"/>
    <x v="0"/>
    <x v="4"/>
    <x v="40"/>
    <x v="0"/>
    <x v="0"/>
    <s v="Tesseramento"/>
    <x v="1"/>
    <x v="4"/>
    <x v="0"/>
    <m/>
  </r>
  <r>
    <n v="236338"/>
    <x v="1"/>
    <x v="0"/>
    <x v="1"/>
    <x v="2"/>
    <x v="11"/>
    <x v="141"/>
    <x v="0"/>
    <x v="0"/>
    <s v="Tesseramento"/>
    <x v="1"/>
    <x v="5"/>
    <x v="1"/>
    <m/>
  </r>
  <r>
    <n v="123279"/>
    <x v="0"/>
    <x v="0"/>
    <x v="0"/>
    <x v="0"/>
    <x v="3"/>
    <x v="8"/>
    <x v="0"/>
    <x v="0"/>
    <s v="Tesseramento"/>
    <x v="0"/>
    <x v="1"/>
    <x v="0"/>
    <m/>
  </r>
  <r>
    <n v="206811"/>
    <x v="1"/>
    <x v="0"/>
    <x v="0"/>
    <x v="1"/>
    <x v="7"/>
    <x v="78"/>
    <x v="0"/>
    <x v="0"/>
    <s v="Tesseramento"/>
    <x v="0"/>
    <x v="5"/>
    <x v="0"/>
    <m/>
  </r>
  <r>
    <n v="10780"/>
    <x v="0"/>
    <x v="0"/>
    <x v="0"/>
    <x v="0"/>
    <x v="14"/>
    <x v="129"/>
    <x v="0"/>
    <x v="0"/>
    <s v="Tesseramento"/>
    <x v="1"/>
    <x v="3"/>
    <x v="0"/>
    <m/>
  </r>
  <r>
    <n v="164090"/>
    <x v="1"/>
    <x v="0"/>
    <x v="0"/>
    <x v="0"/>
    <x v="14"/>
    <x v="129"/>
    <x v="0"/>
    <x v="0"/>
    <s v="Tesseramento"/>
    <x v="1"/>
    <x v="2"/>
    <x v="0"/>
    <m/>
  </r>
  <r>
    <n v="164091"/>
    <x v="1"/>
    <x v="0"/>
    <x v="0"/>
    <x v="0"/>
    <x v="14"/>
    <x v="129"/>
    <x v="0"/>
    <x v="0"/>
    <s v="Tesseramento"/>
    <x v="1"/>
    <x v="6"/>
    <x v="0"/>
    <s v="B"/>
  </r>
  <r>
    <n v="158045"/>
    <x v="0"/>
    <x v="0"/>
    <x v="0"/>
    <x v="0"/>
    <x v="12"/>
    <x v="314"/>
    <x v="0"/>
    <x v="0"/>
    <s v="Tesseramento"/>
    <x v="0"/>
    <x v="3"/>
    <x v="0"/>
    <m/>
  </r>
  <r>
    <n v="193732"/>
    <x v="1"/>
    <x v="0"/>
    <x v="0"/>
    <x v="3"/>
    <x v="16"/>
    <x v="263"/>
    <x v="0"/>
    <x v="0"/>
    <s v="Tesseramento"/>
    <x v="1"/>
    <x v="5"/>
    <x v="0"/>
    <m/>
  </r>
  <r>
    <n v="33097"/>
    <x v="0"/>
    <x v="0"/>
    <x v="0"/>
    <x v="4"/>
    <x v="16"/>
    <x v="263"/>
    <x v="0"/>
    <x v="0"/>
    <s v="Tesseramento"/>
    <x v="1"/>
    <x v="4"/>
    <x v="0"/>
    <m/>
  </r>
  <r>
    <n v="231381"/>
    <x v="0"/>
    <x v="0"/>
    <x v="0"/>
    <x v="1"/>
    <x v="16"/>
    <x v="263"/>
    <x v="0"/>
    <x v="0"/>
    <s v="Tesseramento"/>
    <x v="1"/>
    <x v="3"/>
    <x v="0"/>
    <m/>
  </r>
  <r>
    <n v="9210"/>
    <x v="0"/>
    <x v="0"/>
    <x v="0"/>
    <x v="4"/>
    <x v="16"/>
    <x v="263"/>
    <x v="0"/>
    <x v="0"/>
    <s v="Tesseramento"/>
    <x v="1"/>
    <x v="3"/>
    <x v="0"/>
    <m/>
  </r>
  <r>
    <n v="195399"/>
    <x v="0"/>
    <x v="0"/>
    <x v="0"/>
    <x v="0"/>
    <x v="16"/>
    <x v="263"/>
    <x v="0"/>
    <x v="0"/>
    <s v="Tesseramento"/>
    <x v="1"/>
    <x v="0"/>
    <x v="0"/>
    <m/>
  </r>
  <r>
    <n v="236143"/>
    <x v="0"/>
    <x v="1"/>
    <x v="1"/>
    <x v="2"/>
    <x v="11"/>
    <x v="126"/>
    <x v="0"/>
    <x v="0"/>
    <s v="Tesseramento"/>
    <x v="1"/>
    <x v="0"/>
    <x v="0"/>
    <m/>
  </r>
  <r>
    <n v="2560"/>
    <x v="0"/>
    <x v="0"/>
    <x v="0"/>
    <x v="0"/>
    <x v="9"/>
    <x v="196"/>
    <x v="0"/>
    <x v="0"/>
    <s v="Tesseramento"/>
    <x v="1"/>
    <x v="0"/>
    <x v="0"/>
    <m/>
  </r>
  <r>
    <n v="110268"/>
    <x v="0"/>
    <x v="0"/>
    <x v="0"/>
    <x v="0"/>
    <x v="9"/>
    <x v="196"/>
    <x v="0"/>
    <x v="0"/>
    <s v="Tesseramento"/>
    <x v="1"/>
    <x v="1"/>
    <x v="0"/>
    <m/>
  </r>
  <r>
    <n v="200"/>
    <x v="0"/>
    <x v="0"/>
    <x v="0"/>
    <x v="0"/>
    <x v="9"/>
    <x v="196"/>
    <x v="0"/>
    <x v="1"/>
    <s v="Tesseramento"/>
    <x v="1"/>
    <x v="0"/>
    <x v="0"/>
    <m/>
  </r>
  <r>
    <n v="236613"/>
    <x v="1"/>
    <x v="0"/>
    <x v="1"/>
    <x v="2"/>
    <x v="2"/>
    <x v="156"/>
    <x v="0"/>
    <x v="0"/>
    <s v="Tesseramento"/>
    <x v="0"/>
    <x v="5"/>
    <x v="0"/>
    <m/>
  </r>
  <r>
    <n v="236690"/>
    <x v="0"/>
    <x v="0"/>
    <x v="1"/>
    <x v="2"/>
    <x v="2"/>
    <x v="156"/>
    <x v="0"/>
    <x v="1"/>
    <s v="Tesseramento"/>
    <x v="0"/>
    <x v="0"/>
    <x v="0"/>
    <m/>
  </r>
  <r>
    <n v="62970"/>
    <x v="0"/>
    <x v="0"/>
    <x v="0"/>
    <x v="0"/>
    <x v="2"/>
    <x v="157"/>
    <x v="0"/>
    <x v="0"/>
    <s v="Tesseramento"/>
    <x v="1"/>
    <x v="0"/>
    <x v="0"/>
    <m/>
  </r>
  <r>
    <n v="21389"/>
    <x v="0"/>
    <x v="0"/>
    <x v="0"/>
    <x v="0"/>
    <x v="2"/>
    <x v="157"/>
    <x v="0"/>
    <x v="1"/>
    <s v="Tesseramento"/>
    <x v="1"/>
    <x v="0"/>
    <x v="0"/>
    <m/>
  </r>
  <r>
    <n v="145088"/>
    <x v="0"/>
    <x v="0"/>
    <x v="0"/>
    <x v="0"/>
    <x v="2"/>
    <x v="157"/>
    <x v="0"/>
    <x v="0"/>
    <s v="Tesseramento"/>
    <x v="1"/>
    <x v="0"/>
    <x v="0"/>
    <m/>
  </r>
  <r>
    <n v="236495"/>
    <x v="0"/>
    <x v="0"/>
    <x v="1"/>
    <x v="0"/>
    <x v="6"/>
    <x v="300"/>
    <x v="0"/>
    <x v="0"/>
    <s v="Tesseramento"/>
    <x v="0"/>
    <x v="0"/>
    <x v="0"/>
    <m/>
  </r>
  <r>
    <n v="236496"/>
    <x v="0"/>
    <x v="0"/>
    <x v="1"/>
    <x v="0"/>
    <x v="6"/>
    <x v="300"/>
    <x v="0"/>
    <x v="0"/>
    <s v="Tesseramento"/>
    <x v="0"/>
    <x v="0"/>
    <x v="0"/>
    <m/>
  </r>
  <r>
    <n v="236934"/>
    <x v="0"/>
    <x v="0"/>
    <x v="1"/>
    <x v="2"/>
    <x v="6"/>
    <x v="300"/>
    <x v="0"/>
    <x v="0"/>
    <s v="Tesseramento"/>
    <x v="0"/>
    <x v="1"/>
    <x v="0"/>
    <m/>
  </r>
  <r>
    <n v="208508"/>
    <x v="0"/>
    <x v="0"/>
    <x v="0"/>
    <x v="0"/>
    <x v="2"/>
    <x v="286"/>
    <x v="0"/>
    <x v="0"/>
    <s v="Tesseramento"/>
    <x v="1"/>
    <x v="0"/>
    <x v="0"/>
    <m/>
  </r>
  <r>
    <n v="31338"/>
    <x v="0"/>
    <x v="0"/>
    <x v="0"/>
    <x v="0"/>
    <x v="10"/>
    <x v="315"/>
    <x v="0"/>
    <x v="0"/>
    <s v="Tesseramento"/>
    <x v="1"/>
    <x v="4"/>
    <x v="0"/>
    <m/>
  </r>
  <r>
    <n v="16129"/>
    <x v="0"/>
    <x v="0"/>
    <x v="0"/>
    <x v="0"/>
    <x v="10"/>
    <x v="315"/>
    <x v="0"/>
    <x v="1"/>
    <s v="Tesseramento"/>
    <x v="1"/>
    <x v="3"/>
    <x v="0"/>
    <m/>
  </r>
  <r>
    <n v="16128"/>
    <x v="0"/>
    <x v="0"/>
    <x v="0"/>
    <x v="0"/>
    <x v="10"/>
    <x v="315"/>
    <x v="0"/>
    <x v="0"/>
    <s v="Tesseramento"/>
    <x v="1"/>
    <x v="3"/>
    <x v="0"/>
    <m/>
  </r>
  <r>
    <n v="62064"/>
    <x v="0"/>
    <x v="0"/>
    <x v="0"/>
    <x v="0"/>
    <x v="10"/>
    <x v="315"/>
    <x v="0"/>
    <x v="0"/>
    <s v="Tesseramento"/>
    <x v="1"/>
    <x v="1"/>
    <x v="0"/>
    <m/>
  </r>
  <r>
    <n v="62063"/>
    <x v="0"/>
    <x v="0"/>
    <x v="0"/>
    <x v="0"/>
    <x v="10"/>
    <x v="315"/>
    <x v="0"/>
    <x v="0"/>
    <s v="Tesseramento"/>
    <x v="1"/>
    <x v="1"/>
    <x v="0"/>
    <m/>
  </r>
  <r>
    <n v="43173"/>
    <x v="0"/>
    <x v="0"/>
    <x v="0"/>
    <x v="0"/>
    <x v="10"/>
    <x v="315"/>
    <x v="0"/>
    <x v="1"/>
    <s v="Tesseramento"/>
    <x v="1"/>
    <x v="4"/>
    <x v="0"/>
    <m/>
  </r>
  <r>
    <n v="26811"/>
    <x v="0"/>
    <x v="0"/>
    <x v="0"/>
    <x v="2"/>
    <x v="10"/>
    <x v="315"/>
    <x v="0"/>
    <x v="0"/>
    <s v="Tesseramento"/>
    <x v="1"/>
    <x v="0"/>
    <x v="0"/>
    <m/>
  </r>
  <r>
    <n v="161721"/>
    <x v="0"/>
    <x v="0"/>
    <x v="0"/>
    <x v="0"/>
    <x v="10"/>
    <x v="315"/>
    <x v="0"/>
    <x v="0"/>
    <s v="Tesseramento"/>
    <x v="1"/>
    <x v="0"/>
    <x v="0"/>
    <m/>
  </r>
  <r>
    <n v="196495"/>
    <x v="0"/>
    <x v="0"/>
    <x v="0"/>
    <x v="0"/>
    <x v="10"/>
    <x v="315"/>
    <x v="0"/>
    <x v="0"/>
    <s v="Tesseramento"/>
    <x v="1"/>
    <x v="0"/>
    <x v="0"/>
    <m/>
  </r>
  <r>
    <n v="31390"/>
    <x v="0"/>
    <x v="0"/>
    <x v="0"/>
    <x v="0"/>
    <x v="10"/>
    <x v="315"/>
    <x v="0"/>
    <x v="0"/>
    <s v="Tesseramento"/>
    <x v="1"/>
    <x v="3"/>
    <x v="0"/>
    <m/>
  </r>
  <r>
    <n v="31336"/>
    <x v="0"/>
    <x v="0"/>
    <x v="0"/>
    <x v="0"/>
    <x v="10"/>
    <x v="315"/>
    <x v="0"/>
    <x v="1"/>
    <s v="Tesseramento"/>
    <x v="1"/>
    <x v="4"/>
    <x v="0"/>
    <m/>
  </r>
  <r>
    <n v="26755"/>
    <x v="0"/>
    <x v="0"/>
    <x v="0"/>
    <x v="0"/>
    <x v="10"/>
    <x v="315"/>
    <x v="0"/>
    <x v="0"/>
    <s v="Tesseramento"/>
    <x v="1"/>
    <x v="0"/>
    <x v="0"/>
    <m/>
  </r>
  <r>
    <n v="31406"/>
    <x v="0"/>
    <x v="0"/>
    <x v="0"/>
    <x v="0"/>
    <x v="10"/>
    <x v="315"/>
    <x v="0"/>
    <x v="0"/>
    <s v="Tesseramento"/>
    <x v="1"/>
    <x v="0"/>
    <x v="0"/>
    <m/>
  </r>
  <r>
    <n v="106056"/>
    <x v="0"/>
    <x v="0"/>
    <x v="0"/>
    <x v="0"/>
    <x v="8"/>
    <x v="92"/>
    <x v="0"/>
    <x v="0"/>
    <s v="Tesseramento"/>
    <x v="1"/>
    <x v="0"/>
    <x v="0"/>
    <m/>
  </r>
  <r>
    <n v="94405"/>
    <x v="0"/>
    <x v="0"/>
    <x v="0"/>
    <x v="0"/>
    <x v="7"/>
    <x v="301"/>
    <x v="0"/>
    <x v="0"/>
    <s v="Tesseramento"/>
    <x v="1"/>
    <x v="4"/>
    <x v="0"/>
    <m/>
  </r>
  <r>
    <n v="49772"/>
    <x v="0"/>
    <x v="0"/>
    <x v="0"/>
    <x v="0"/>
    <x v="8"/>
    <x v="92"/>
    <x v="0"/>
    <x v="0"/>
    <s v="Tesseramento"/>
    <x v="1"/>
    <x v="0"/>
    <x v="0"/>
    <m/>
  </r>
  <r>
    <n v="133903"/>
    <x v="0"/>
    <x v="0"/>
    <x v="0"/>
    <x v="0"/>
    <x v="8"/>
    <x v="92"/>
    <x v="0"/>
    <x v="0"/>
    <s v="Tesseramento"/>
    <x v="1"/>
    <x v="0"/>
    <x v="0"/>
    <m/>
  </r>
  <r>
    <n v="18997"/>
    <x v="0"/>
    <x v="0"/>
    <x v="0"/>
    <x v="0"/>
    <x v="12"/>
    <x v="314"/>
    <x v="0"/>
    <x v="0"/>
    <s v="Tesseramento"/>
    <x v="0"/>
    <x v="0"/>
    <x v="0"/>
    <m/>
  </r>
  <r>
    <n v="164262"/>
    <x v="0"/>
    <x v="0"/>
    <x v="0"/>
    <x v="0"/>
    <x v="10"/>
    <x v="63"/>
    <x v="0"/>
    <x v="0"/>
    <s v="Tesseramento"/>
    <x v="0"/>
    <x v="0"/>
    <x v="0"/>
    <m/>
  </r>
  <r>
    <n v="186517"/>
    <x v="1"/>
    <x v="0"/>
    <x v="0"/>
    <x v="1"/>
    <x v="7"/>
    <x v="316"/>
    <x v="0"/>
    <x v="1"/>
    <s v="Tesseramento"/>
    <x v="1"/>
    <x v="7"/>
    <x v="0"/>
    <m/>
  </r>
  <r>
    <n v="16544"/>
    <x v="0"/>
    <x v="0"/>
    <x v="0"/>
    <x v="0"/>
    <x v="7"/>
    <x v="316"/>
    <x v="0"/>
    <x v="0"/>
    <s v="Tesseramento"/>
    <x v="1"/>
    <x v="4"/>
    <x v="0"/>
    <m/>
  </r>
  <r>
    <n v="236252"/>
    <x v="0"/>
    <x v="0"/>
    <x v="1"/>
    <x v="1"/>
    <x v="15"/>
    <x v="247"/>
    <x v="0"/>
    <x v="0"/>
    <s v="Tesseramento"/>
    <x v="1"/>
    <x v="0"/>
    <x v="0"/>
    <m/>
  </r>
  <r>
    <n v="236311"/>
    <x v="1"/>
    <x v="0"/>
    <x v="1"/>
    <x v="2"/>
    <x v="5"/>
    <x v="317"/>
    <x v="0"/>
    <x v="0"/>
    <s v="Tesseramento"/>
    <x v="1"/>
    <x v="5"/>
    <x v="0"/>
    <m/>
  </r>
  <r>
    <n v="24765"/>
    <x v="0"/>
    <x v="0"/>
    <x v="0"/>
    <x v="0"/>
    <x v="7"/>
    <x v="181"/>
    <x v="0"/>
    <x v="0"/>
    <s v="Tesseramento"/>
    <x v="1"/>
    <x v="4"/>
    <x v="0"/>
    <m/>
  </r>
  <r>
    <n v="42958"/>
    <x v="0"/>
    <x v="0"/>
    <x v="0"/>
    <x v="0"/>
    <x v="4"/>
    <x v="4"/>
    <x v="0"/>
    <x v="0"/>
    <s v="Tesseramento"/>
    <x v="1"/>
    <x v="1"/>
    <x v="0"/>
    <m/>
  </r>
  <r>
    <n v="78878"/>
    <x v="0"/>
    <x v="0"/>
    <x v="0"/>
    <x v="0"/>
    <x v="11"/>
    <x v="142"/>
    <x v="0"/>
    <x v="0"/>
    <s v="Tesseramento"/>
    <x v="1"/>
    <x v="3"/>
    <x v="0"/>
    <m/>
  </r>
  <r>
    <n v="10663"/>
    <x v="0"/>
    <x v="0"/>
    <x v="0"/>
    <x v="0"/>
    <x v="4"/>
    <x v="4"/>
    <x v="0"/>
    <x v="1"/>
    <s v="Tesseramento"/>
    <x v="1"/>
    <x v="0"/>
    <x v="0"/>
    <m/>
  </r>
  <r>
    <n v="10660"/>
    <x v="0"/>
    <x v="0"/>
    <x v="0"/>
    <x v="0"/>
    <x v="4"/>
    <x v="4"/>
    <x v="0"/>
    <x v="0"/>
    <s v="Tesseramento"/>
    <x v="1"/>
    <x v="0"/>
    <x v="0"/>
    <m/>
  </r>
  <r>
    <n v="144888"/>
    <x v="0"/>
    <x v="0"/>
    <x v="0"/>
    <x v="1"/>
    <x v="4"/>
    <x v="4"/>
    <x v="0"/>
    <x v="1"/>
    <s v="Tesseramento"/>
    <x v="1"/>
    <x v="0"/>
    <x v="0"/>
    <m/>
  </r>
  <r>
    <n v="107167"/>
    <x v="1"/>
    <x v="0"/>
    <x v="0"/>
    <x v="0"/>
    <x v="4"/>
    <x v="4"/>
    <x v="0"/>
    <x v="0"/>
    <s v="Tesseramento"/>
    <x v="1"/>
    <x v="2"/>
    <x v="0"/>
    <m/>
  </r>
  <r>
    <n v="21456"/>
    <x v="0"/>
    <x v="0"/>
    <x v="0"/>
    <x v="0"/>
    <x v="4"/>
    <x v="4"/>
    <x v="0"/>
    <x v="0"/>
    <s v="Tesseramento"/>
    <x v="1"/>
    <x v="0"/>
    <x v="0"/>
    <m/>
  </r>
  <r>
    <n v="187980"/>
    <x v="1"/>
    <x v="0"/>
    <x v="0"/>
    <x v="0"/>
    <x v="4"/>
    <x v="110"/>
    <x v="0"/>
    <x v="0"/>
    <s v="Tesseramento"/>
    <x v="1"/>
    <x v="6"/>
    <x v="0"/>
    <m/>
  </r>
  <r>
    <n v="161229"/>
    <x v="0"/>
    <x v="0"/>
    <x v="0"/>
    <x v="0"/>
    <x v="2"/>
    <x v="172"/>
    <x v="0"/>
    <x v="0"/>
    <s v="Tesseramento"/>
    <x v="1"/>
    <x v="0"/>
    <x v="0"/>
    <m/>
  </r>
  <r>
    <n v="128747"/>
    <x v="0"/>
    <x v="0"/>
    <x v="0"/>
    <x v="0"/>
    <x v="14"/>
    <x v="131"/>
    <x v="0"/>
    <x v="0"/>
    <s v="Tesseramento"/>
    <x v="1"/>
    <x v="3"/>
    <x v="0"/>
    <m/>
  </r>
  <r>
    <n v="113629"/>
    <x v="0"/>
    <x v="2"/>
    <x v="0"/>
    <x v="0"/>
    <x v="14"/>
    <x v="131"/>
    <x v="1"/>
    <x v="0"/>
    <s v="Tesseramento"/>
    <x v="1"/>
    <x v="8"/>
    <x v="0"/>
    <m/>
  </r>
  <r>
    <n v="143877"/>
    <x v="0"/>
    <x v="0"/>
    <x v="0"/>
    <x v="0"/>
    <x v="14"/>
    <x v="131"/>
    <x v="0"/>
    <x v="0"/>
    <s v="Tesseramento"/>
    <x v="1"/>
    <x v="4"/>
    <x v="0"/>
    <m/>
  </r>
  <r>
    <n v="113687"/>
    <x v="0"/>
    <x v="0"/>
    <x v="0"/>
    <x v="0"/>
    <x v="11"/>
    <x v="142"/>
    <x v="0"/>
    <x v="1"/>
    <s v="Tesseramento"/>
    <x v="1"/>
    <x v="0"/>
    <x v="0"/>
    <m/>
  </r>
  <r>
    <n v="213743"/>
    <x v="0"/>
    <x v="0"/>
    <x v="0"/>
    <x v="0"/>
    <x v="11"/>
    <x v="142"/>
    <x v="0"/>
    <x v="0"/>
    <s v="Tesseramento"/>
    <x v="1"/>
    <x v="1"/>
    <x v="0"/>
    <m/>
  </r>
  <r>
    <n v="3740"/>
    <x v="0"/>
    <x v="0"/>
    <x v="0"/>
    <x v="0"/>
    <x v="7"/>
    <x v="223"/>
    <x v="0"/>
    <x v="1"/>
    <s v="Tesseramento"/>
    <x v="2"/>
    <x v="4"/>
    <x v="0"/>
    <m/>
  </r>
  <r>
    <n v="34866"/>
    <x v="0"/>
    <x v="0"/>
    <x v="0"/>
    <x v="0"/>
    <x v="4"/>
    <x v="318"/>
    <x v="0"/>
    <x v="0"/>
    <s v="Tesseramento"/>
    <x v="0"/>
    <x v="0"/>
    <x v="0"/>
    <m/>
  </r>
  <r>
    <n v="89837"/>
    <x v="0"/>
    <x v="0"/>
    <x v="0"/>
    <x v="0"/>
    <x v="2"/>
    <x v="79"/>
    <x v="0"/>
    <x v="0"/>
    <s v="Tesseramento"/>
    <x v="1"/>
    <x v="4"/>
    <x v="0"/>
    <m/>
  </r>
  <r>
    <n v="52316"/>
    <x v="0"/>
    <x v="0"/>
    <x v="0"/>
    <x v="0"/>
    <x v="2"/>
    <x v="79"/>
    <x v="0"/>
    <x v="0"/>
    <s v="Tesseramento"/>
    <x v="1"/>
    <x v="3"/>
    <x v="0"/>
    <m/>
  </r>
  <r>
    <n v="15090"/>
    <x v="0"/>
    <x v="0"/>
    <x v="0"/>
    <x v="0"/>
    <x v="7"/>
    <x v="223"/>
    <x v="0"/>
    <x v="1"/>
    <s v="Tesseramento"/>
    <x v="2"/>
    <x v="4"/>
    <x v="0"/>
    <m/>
  </r>
  <r>
    <n v="232236"/>
    <x v="0"/>
    <x v="0"/>
    <x v="0"/>
    <x v="0"/>
    <x v="7"/>
    <x v="223"/>
    <x v="0"/>
    <x v="0"/>
    <s v="Tesseramento"/>
    <x v="2"/>
    <x v="1"/>
    <x v="0"/>
    <m/>
  </r>
  <r>
    <n v="161123"/>
    <x v="0"/>
    <x v="0"/>
    <x v="0"/>
    <x v="0"/>
    <x v="7"/>
    <x v="223"/>
    <x v="0"/>
    <x v="0"/>
    <s v="Tesseramento"/>
    <x v="2"/>
    <x v="4"/>
    <x v="0"/>
    <m/>
  </r>
  <r>
    <n v="129714"/>
    <x v="0"/>
    <x v="0"/>
    <x v="0"/>
    <x v="0"/>
    <x v="7"/>
    <x v="223"/>
    <x v="0"/>
    <x v="0"/>
    <s v="Tesseramento"/>
    <x v="2"/>
    <x v="0"/>
    <x v="0"/>
    <m/>
  </r>
  <r>
    <n v="211420"/>
    <x v="0"/>
    <x v="0"/>
    <x v="0"/>
    <x v="0"/>
    <x v="7"/>
    <x v="223"/>
    <x v="0"/>
    <x v="0"/>
    <s v="Tesseramento"/>
    <x v="2"/>
    <x v="4"/>
    <x v="0"/>
    <m/>
  </r>
  <r>
    <n v="232238"/>
    <x v="0"/>
    <x v="0"/>
    <x v="0"/>
    <x v="0"/>
    <x v="7"/>
    <x v="223"/>
    <x v="0"/>
    <x v="0"/>
    <s v="Tesseramento"/>
    <x v="2"/>
    <x v="0"/>
    <x v="0"/>
    <m/>
  </r>
  <r>
    <n v="98208"/>
    <x v="0"/>
    <x v="0"/>
    <x v="0"/>
    <x v="0"/>
    <x v="15"/>
    <x v="203"/>
    <x v="0"/>
    <x v="0"/>
    <s v="Tesseramento"/>
    <x v="1"/>
    <x v="3"/>
    <x v="0"/>
    <m/>
  </r>
  <r>
    <n v="231996"/>
    <x v="0"/>
    <x v="0"/>
    <x v="0"/>
    <x v="0"/>
    <x v="7"/>
    <x v="223"/>
    <x v="0"/>
    <x v="0"/>
    <s v="Tesseramento"/>
    <x v="2"/>
    <x v="0"/>
    <x v="0"/>
    <m/>
  </r>
  <r>
    <n v="232239"/>
    <x v="0"/>
    <x v="0"/>
    <x v="0"/>
    <x v="0"/>
    <x v="7"/>
    <x v="223"/>
    <x v="0"/>
    <x v="0"/>
    <s v="Tesseramento"/>
    <x v="2"/>
    <x v="0"/>
    <x v="0"/>
    <m/>
  </r>
  <r>
    <n v="223797"/>
    <x v="0"/>
    <x v="0"/>
    <x v="0"/>
    <x v="0"/>
    <x v="7"/>
    <x v="223"/>
    <x v="0"/>
    <x v="0"/>
    <s v="Tesseramento"/>
    <x v="2"/>
    <x v="1"/>
    <x v="0"/>
    <m/>
  </r>
  <r>
    <n v="194770"/>
    <x v="0"/>
    <x v="0"/>
    <x v="0"/>
    <x v="1"/>
    <x v="11"/>
    <x v="142"/>
    <x v="0"/>
    <x v="0"/>
    <s v="Tesseramento"/>
    <x v="1"/>
    <x v="1"/>
    <x v="0"/>
    <m/>
  </r>
  <r>
    <n v="106315"/>
    <x v="0"/>
    <x v="0"/>
    <x v="0"/>
    <x v="0"/>
    <x v="7"/>
    <x v="223"/>
    <x v="0"/>
    <x v="0"/>
    <s v="Tesseramento"/>
    <x v="2"/>
    <x v="1"/>
    <x v="0"/>
    <m/>
  </r>
  <r>
    <n v="32022"/>
    <x v="0"/>
    <x v="0"/>
    <x v="0"/>
    <x v="0"/>
    <x v="11"/>
    <x v="142"/>
    <x v="0"/>
    <x v="0"/>
    <s v="Tesseramento"/>
    <x v="1"/>
    <x v="1"/>
    <x v="0"/>
    <m/>
  </r>
  <r>
    <n v="21040"/>
    <x v="0"/>
    <x v="0"/>
    <x v="0"/>
    <x v="0"/>
    <x v="15"/>
    <x v="203"/>
    <x v="0"/>
    <x v="0"/>
    <s v="Tesseramento"/>
    <x v="1"/>
    <x v="0"/>
    <x v="0"/>
    <m/>
  </r>
  <r>
    <n v="96100"/>
    <x v="0"/>
    <x v="0"/>
    <x v="0"/>
    <x v="0"/>
    <x v="7"/>
    <x v="223"/>
    <x v="0"/>
    <x v="0"/>
    <s v="Tesseramento"/>
    <x v="2"/>
    <x v="4"/>
    <x v="0"/>
    <m/>
  </r>
  <r>
    <n v="29348"/>
    <x v="0"/>
    <x v="0"/>
    <x v="0"/>
    <x v="0"/>
    <x v="12"/>
    <x v="148"/>
    <x v="0"/>
    <x v="0"/>
    <s v="Tesseramento"/>
    <x v="1"/>
    <x v="0"/>
    <x v="0"/>
    <m/>
  </r>
  <r>
    <n v="174626"/>
    <x v="0"/>
    <x v="0"/>
    <x v="0"/>
    <x v="0"/>
    <x v="11"/>
    <x v="142"/>
    <x v="0"/>
    <x v="0"/>
    <s v="Tesseramento"/>
    <x v="1"/>
    <x v="0"/>
    <x v="0"/>
    <m/>
  </r>
  <r>
    <n v="9444"/>
    <x v="0"/>
    <x v="0"/>
    <x v="0"/>
    <x v="0"/>
    <x v="12"/>
    <x v="148"/>
    <x v="0"/>
    <x v="0"/>
    <s v="Tesseramento"/>
    <x v="1"/>
    <x v="4"/>
    <x v="0"/>
    <m/>
  </r>
  <r>
    <n v="182501"/>
    <x v="0"/>
    <x v="0"/>
    <x v="0"/>
    <x v="0"/>
    <x v="12"/>
    <x v="148"/>
    <x v="0"/>
    <x v="0"/>
    <s v="Tesseramento"/>
    <x v="1"/>
    <x v="4"/>
    <x v="0"/>
    <m/>
  </r>
  <r>
    <n v="166897"/>
    <x v="0"/>
    <x v="0"/>
    <x v="0"/>
    <x v="0"/>
    <x v="11"/>
    <x v="142"/>
    <x v="0"/>
    <x v="0"/>
    <s v="Tesseramento"/>
    <x v="1"/>
    <x v="0"/>
    <x v="0"/>
    <m/>
  </r>
  <r>
    <n v="74511"/>
    <x v="0"/>
    <x v="0"/>
    <x v="0"/>
    <x v="0"/>
    <x v="11"/>
    <x v="142"/>
    <x v="0"/>
    <x v="0"/>
    <s v="Tesseramento"/>
    <x v="1"/>
    <x v="0"/>
    <x v="0"/>
    <m/>
  </r>
  <r>
    <n v="181437"/>
    <x v="0"/>
    <x v="0"/>
    <x v="0"/>
    <x v="0"/>
    <x v="11"/>
    <x v="142"/>
    <x v="0"/>
    <x v="0"/>
    <s v="Tesseramento"/>
    <x v="1"/>
    <x v="0"/>
    <x v="0"/>
    <m/>
  </r>
  <r>
    <n v="136938"/>
    <x v="0"/>
    <x v="0"/>
    <x v="0"/>
    <x v="0"/>
    <x v="11"/>
    <x v="142"/>
    <x v="0"/>
    <x v="0"/>
    <s v="Tesseramento"/>
    <x v="1"/>
    <x v="0"/>
    <x v="0"/>
    <m/>
  </r>
  <r>
    <n v="194738"/>
    <x v="0"/>
    <x v="0"/>
    <x v="0"/>
    <x v="0"/>
    <x v="7"/>
    <x v="15"/>
    <x v="0"/>
    <x v="0"/>
    <s v="Tesseramento"/>
    <x v="2"/>
    <x v="0"/>
    <x v="0"/>
    <m/>
  </r>
  <r>
    <n v="59953"/>
    <x v="0"/>
    <x v="0"/>
    <x v="0"/>
    <x v="4"/>
    <x v="11"/>
    <x v="142"/>
    <x v="0"/>
    <x v="1"/>
    <s v="Tesseramento"/>
    <x v="1"/>
    <x v="4"/>
    <x v="0"/>
    <m/>
  </r>
  <r>
    <n v="151265"/>
    <x v="0"/>
    <x v="0"/>
    <x v="0"/>
    <x v="0"/>
    <x v="11"/>
    <x v="142"/>
    <x v="0"/>
    <x v="0"/>
    <s v="Tesseramento"/>
    <x v="1"/>
    <x v="3"/>
    <x v="0"/>
    <m/>
  </r>
  <r>
    <n v="97930"/>
    <x v="0"/>
    <x v="0"/>
    <x v="0"/>
    <x v="0"/>
    <x v="11"/>
    <x v="142"/>
    <x v="0"/>
    <x v="0"/>
    <s v="Tesseramento"/>
    <x v="1"/>
    <x v="0"/>
    <x v="0"/>
    <m/>
  </r>
  <r>
    <n v="133710"/>
    <x v="0"/>
    <x v="0"/>
    <x v="0"/>
    <x v="0"/>
    <x v="11"/>
    <x v="221"/>
    <x v="0"/>
    <x v="1"/>
    <s v="Tesseramento"/>
    <x v="1"/>
    <x v="1"/>
    <x v="0"/>
    <m/>
  </r>
  <r>
    <n v="62079"/>
    <x v="0"/>
    <x v="0"/>
    <x v="0"/>
    <x v="0"/>
    <x v="11"/>
    <x v="142"/>
    <x v="0"/>
    <x v="0"/>
    <s v="Tesseramento"/>
    <x v="1"/>
    <x v="3"/>
    <x v="0"/>
    <m/>
  </r>
  <r>
    <n v="119638"/>
    <x v="0"/>
    <x v="0"/>
    <x v="0"/>
    <x v="0"/>
    <x v="12"/>
    <x v="148"/>
    <x v="0"/>
    <x v="0"/>
    <s v="Tesseramento"/>
    <x v="1"/>
    <x v="0"/>
    <x v="0"/>
    <m/>
  </r>
  <r>
    <n v="149289"/>
    <x v="0"/>
    <x v="0"/>
    <x v="0"/>
    <x v="0"/>
    <x v="7"/>
    <x v="223"/>
    <x v="0"/>
    <x v="0"/>
    <s v="Tesseramento"/>
    <x v="2"/>
    <x v="0"/>
    <x v="0"/>
    <m/>
  </r>
  <r>
    <n v="9413"/>
    <x v="0"/>
    <x v="0"/>
    <x v="0"/>
    <x v="0"/>
    <x v="12"/>
    <x v="148"/>
    <x v="0"/>
    <x v="1"/>
    <s v="Tesseramento"/>
    <x v="1"/>
    <x v="4"/>
    <x v="0"/>
    <m/>
  </r>
  <r>
    <n v="140766"/>
    <x v="0"/>
    <x v="0"/>
    <x v="0"/>
    <x v="0"/>
    <x v="7"/>
    <x v="223"/>
    <x v="0"/>
    <x v="0"/>
    <s v="Tesseramento"/>
    <x v="2"/>
    <x v="3"/>
    <x v="0"/>
    <m/>
  </r>
  <r>
    <n v="95345"/>
    <x v="0"/>
    <x v="0"/>
    <x v="0"/>
    <x v="0"/>
    <x v="7"/>
    <x v="223"/>
    <x v="0"/>
    <x v="0"/>
    <s v="Tesseramento"/>
    <x v="2"/>
    <x v="0"/>
    <x v="0"/>
    <m/>
  </r>
  <r>
    <n v="48287"/>
    <x v="0"/>
    <x v="0"/>
    <x v="0"/>
    <x v="0"/>
    <x v="11"/>
    <x v="142"/>
    <x v="0"/>
    <x v="1"/>
    <s v="Tesseramento"/>
    <x v="1"/>
    <x v="0"/>
    <x v="0"/>
    <m/>
  </r>
  <r>
    <n v="138364"/>
    <x v="0"/>
    <x v="0"/>
    <x v="0"/>
    <x v="0"/>
    <x v="11"/>
    <x v="142"/>
    <x v="0"/>
    <x v="0"/>
    <s v="Tesseramento"/>
    <x v="1"/>
    <x v="0"/>
    <x v="0"/>
    <m/>
  </r>
  <r>
    <n v="189659"/>
    <x v="0"/>
    <x v="0"/>
    <x v="0"/>
    <x v="3"/>
    <x v="11"/>
    <x v="142"/>
    <x v="0"/>
    <x v="0"/>
    <s v="Tesseramento"/>
    <x v="1"/>
    <x v="0"/>
    <x v="0"/>
    <m/>
  </r>
  <r>
    <n v="28104"/>
    <x v="0"/>
    <x v="0"/>
    <x v="0"/>
    <x v="0"/>
    <x v="11"/>
    <x v="142"/>
    <x v="0"/>
    <x v="0"/>
    <s v="Tesseramento"/>
    <x v="1"/>
    <x v="0"/>
    <x v="0"/>
    <m/>
  </r>
  <r>
    <n v="5048"/>
    <x v="0"/>
    <x v="0"/>
    <x v="0"/>
    <x v="0"/>
    <x v="10"/>
    <x v="63"/>
    <x v="0"/>
    <x v="0"/>
    <s v="Tesseramento"/>
    <x v="0"/>
    <x v="0"/>
    <x v="0"/>
    <m/>
  </r>
  <r>
    <n v="56586"/>
    <x v="0"/>
    <x v="0"/>
    <x v="0"/>
    <x v="4"/>
    <x v="10"/>
    <x v="63"/>
    <x v="0"/>
    <x v="0"/>
    <s v="Tesseramento"/>
    <x v="0"/>
    <x v="4"/>
    <x v="0"/>
    <m/>
  </r>
  <r>
    <n v="214943"/>
    <x v="0"/>
    <x v="0"/>
    <x v="0"/>
    <x v="0"/>
    <x v="10"/>
    <x v="63"/>
    <x v="0"/>
    <x v="0"/>
    <s v="Tesseramento"/>
    <x v="0"/>
    <x v="1"/>
    <x v="0"/>
    <m/>
  </r>
  <r>
    <n v="209335"/>
    <x v="0"/>
    <x v="0"/>
    <x v="0"/>
    <x v="0"/>
    <x v="7"/>
    <x v="223"/>
    <x v="0"/>
    <x v="0"/>
    <s v="Tesseramento"/>
    <x v="2"/>
    <x v="1"/>
    <x v="0"/>
    <m/>
  </r>
  <r>
    <n v="152080"/>
    <x v="0"/>
    <x v="0"/>
    <x v="0"/>
    <x v="0"/>
    <x v="11"/>
    <x v="142"/>
    <x v="0"/>
    <x v="1"/>
    <s v="Tesseramento"/>
    <x v="1"/>
    <x v="0"/>
    <x v="0"/>
    <m/>
  </r>
  <r>
    <n v="156722"/>
    <x v="0"/>
    <x v="0"/>
    <x v="0"/>
    <x v="0"/>
    <x v="11"/>
    <x v="142"/>
    <x v="0"/>
    <x v="0"/>
    <s v="Tesseramento"/>
    <x v="1"/>
    <x v="3"/>
    <x v="0"/>
    <m/>
  </r>
  <r>
    <n v="185635"/>
    <x v="0"/>
    <x v="0"/>
    <x v="0"/>
    <x v="0"/>
    <x v="10"/>
    <x v="63"/>
    <x v="0"/>
    <x v="1"/>
    <s v="Tesseramento"/>
    <x v="0"/>
    <x v="0"/>
    <x v="0"/>
    <m/>
  </r>
  <r>
    <n v="149392"/>
    <x v="0"/>
    <x v="0"/>
    <x v="0"/>
    <x v="0"/>
    <x v="11"/>
    <x v="142"/>
    <x v="0"/>
    <x v="0"/>
    <s v="Tesseramento"/>
    <x v="1"/>
    <x v="1"/>
    <x v="0"/>
    <m/>
  </r>
  <r>
    <n v="24265"/>
    <x v="0"/>
    <x v="0"/>
    <x v="0"/>
    <x v="4"/>
    <x v="10"/>
    <x v="63"/>
    <x v="0"/>
    <x v="0"/>
    <s v="Tesseramento"/>
    <x v="0"/>
    <x v="4"/>
    <x v="0"/>
    <m/>
  </r>
  <r>
    <n v="111035"/>
    <x v="0"/>
    <x v="0"/>
    <x v="0"/>
    <x v="0"/>
    <x v="11"/>
    <x v="142"/>
    <x v="0"/>
    <x v="0"/>
    <s v="Tesseramento"/>
    <x v="1"/>
    <x v="1"/>
    <x v="0"/>
    <m/>
  </r>
  <r>
    <n v="162702"/>
    <x v="0"/>
    <x v="0"/>
    <x v="0"/>
    <x v="0"/>
    <x v="2"/>
    <x v="251"/>
    <x v="0"/>
    <x v="0"/>
    <s v="Tesseramento"/>
    <x v="1"/>
    <x v="0"/>
    <x v="0"/>
    <m/>
  </r>
  <r>
    <n v="32328"/>
    <x v="0"/>
    <x v="0"/>
    <x v="0"/>
    <x v="0"/>
    <x v="11"/>
    <x v="142"/>
    <x v="0"/>
    <x v="0"/>
    <s v="Tesseramento"/>
    <x v="1"/>
    <x v="0"/>
    <x v="0"/>
    <m/>
  </r>
  <r>
    <n v="32496"/>
    <x v="0"/>
    <x v="0"/>
    <x v="0"/>
    <x v="0"/>
    <x v="11"/>
    <x v="142"/>
    <x v="0"/>
    <x v="0"/>
    <s v="Tesseramento"/>
    <x v="1"/>
    <x v="3"/>
    <x v="0"/>
    <m/>
  </r>
  <r>
    <n v="73293"/>
    <x v="0"/>
    <x v="0"/>
    <x v="0"/>
    <x v="0"/>
    <x v="11"/>
    <x v="142"/>
    <x v="0"/>
    <x v="0"/>
    <s v="Tesseramento"/>
    <x v="1"/>
    <x v="0"/>
    <x v="0"/>
    <m/>
  </r>
  <r>
    <n v="236178"/>
    <x v="0"/>
    <x v="1"/>
    <x v="1"/>
    <x v="1"/>
    <x v="11"/>
    <x v="91"/>
    <x v="0"/>
    <x v="1"/>
    <s v="Tesseramento"/>
    <x v="1"/>
    <x v="0"/>
    <x v="0"/>
    <m/>
  </r>
  <r>
    <n v="131389"/>
    <x v="0"/>
    <x v="0"/>
    <x v="0"/>
    <x v="0"/>
    <x v="7"/>
    <x v="301"/>
    <x v="0"/>
    <x v="0"/>
    <s v="Tesseramento"/>
    <x v="1"/>
    <x v="3"/>
    <x v="0"/>
    <m/>
  </r>
  <r>
    <n v="45951"/>
    <x v="0"/>
    <x v="0"/>
    <x v="0"/>
    <x v="0"/>
    <x v="11"/>
    <x v="142"/>
    <x v="0"/>
    <x v="0"/>
    <s v="Tesseramento"/>
    <x v="1"/>
    <x v="3"/>
    <x v="0"/>
    <m/>
  </r>
  <r>
    <n v="212227"/>
    <x v="0"/>
    <x v="0"/>
    <x v="0"/>
    <x v="1"/>
    <x v="11"/>
    <x v="142"/>
    <x v="0"/>
    <x v="1"/>
    <s v="Tesseramento"/>
    <x v="1"/>
    <x v="4"/>
    <x v="0"/>
    <m/>
  </r>
  <r>
    <n v="185871"/>
    <x v="0"/>
    <x v="0"/>
    <x v="0"/>
    <x v="0"/>
    <x v="11"/>
    <x v="142"/>
    <x v="0"/>
    <x v="0"/>
    <s v="Tesseramento"/>
    <x v="1"/>
    <x v="0"/>
    <x v="0"/>
    <m/>
  </r>
  <r>
    <n v="191214"/>
    <x v="0"/>
    <x v="0"/>
    <x v="0"/>
    <x v="0"/>
    <x v="11"/>
    <x v="142"/>
    <x v="0"/>
    <x v="0"/>
    <s v="Tesseramento"/>
    <x v="1"/>
    <x v="0"/>
    <x v="0"/>
    <m/>
  </r>
  <r>
    <n v="186856"/>
    <x v="0"/>
    <x v="0"/>
    <x v="0"/>
    <x v="0"/>
    <x v="11"/>
    <x v="142"/>
    <x v="0"/>
    <x v="0"/>
    <s v="Tesseramento"/>
    <x v="1"/>
    <x v="0"/>
    <x v="0"/>
    <m/>
  </r>
  <r>
    <n v="158980"/>
    <x v="0"/>
    <x v="0"/>
    <x v="2"/>
    <x v="1"/>
    <x v="11"/>
    <x v="142"/>
    <x v="0"/>
    <x v="1"/>
    <s v="Tesseramento"/>
    <x v="1"/>
    <x v="3"/>
    <x v="0"/>
    <m/>
  </r>
  <r>
    <n v="5781"/>
    <x v="0"/>
    <x v="0"/>
    <x v="0"/>
    <x v="4"/>
    <x v="11"/>
    <x v="142"/>
    <x v="0"/>
    <x v="0"/>
    <s v="Tesseramento"/>
    <x v="1"/>
    <x v="4"/>
    <x v="0"/>
    <m/>
  </r>
  <r>
    <n v="236145"/>
    <x v="0"/>
    <x v="0"/>
    <x v="1"/>
    <x v="1"/>
    <x v="4"/>
    <x v="116"/>
    <x v="0"/>
    <x v="1"/>
    <s v="Tesseramento"/>
    <x v="1"/>
    <x v="0"/>
    <x v="0"/>
    <m/>
  </r>
  <r>
    <n v="164254"/>
    <x v="0"/>
    <x v="0"/>
    <x v="0"/>
    <x v="0"/>
    <x v="11"/>
    <x v="142"/>
    <x v="0"/>
    <x v="1"/>
    <s v="Tesseramento"/>
    <x v="1"/>
    <x v="0"/>
    <x v="0"/>
    <m/>
  </r>
  <r>
    <n v="90578"/>
    <x v="0"/>
    <x v="0"/>
    <x v="0"/>
    <x v="0"/>
    <x v="11"/>
    <x v="142"/>
    <x v="0"/>
    <x v="0"/>
    <s v="Tesseramento"/>
    <x v="1"/>
    <x v="0"/>
    <x v="0"/>
    <m/>
  </r>
  <r>
    <n v="33127"/>
    <x v="0"/>
    <x v="0"/>
    <x v="0"/>
    <x v="0"/>
    <x v="1"/>
    <x v="319"/>
    <x v="0"/>
    <x v="0"/>
    <s v="Tesseramento"/>
    <x v="1"/>
    <x v="0"/>
    <x v="0"/>
    <m/>
  </r>
  <r>
    <n v="217364"/>
    <x v="0"/>
    <x v="0"/>
    <x v="0"/>
    <x v="3"/>
    <x v="11"/>
    <x v="142"/>
    <x v="0"/>
    <x v="0"/>
    <s v="Tesseramento"/>
    <x v="1"/>
    <x v="0"/>
    <x v="0"/>
    <m/>
  </r>
  <r>
    <n v="117529"/>
    <x v="0"/>
    <x v="0"/>
    <x v="2"/>
    <x v="4"/>
    <x v="11"/>
    <x v="142"/>
    <x v="0"/>
    <x v="1"/>
    <s v="Tesseramento"/>
    <x v="1"/>
    <x v="1"/>
    <x v="0"/>
    <m/>
  </r>
  <r>
    <n v="38466"/>
    <x v="0"/>
    <x v="0"/>
    <x v="0"/>
    <x v="0"/>
    <x v="12"/>
    <x v="309"/>
    <x v="0"/>
    <x v="0"/>
    <s v="Tesseramento"/>
    <x v="0"/>
    <x v="3"/>
    <x v="0"/>
    <m/>
  </r>
  <r>
    <n v="236339"/>
    <x v="1"/>
    <x v="0"/>
    <x v="1"/>
    <x v="2"/>
    <x v="11"/>
    <x v="141"/>
    <x v="0"/>
    <x v="0"/>
    <s v="Tesseramento"/>
    <x v="1"/>
    <x v="5"/>
    <x v="0"/>
    <m/>
  </r>
  <r>
    <n v="42234"/>
    <x v="0"/>
    <x v="0"/>
    <x v="0"/>
    <x v="0"/>
    <x v="11"/>
    <x v="142"/>
    <x v="0"/>
    <x v="0"/>
    <s v="Tesseramento"/>
    <x v="1"/>
    <x v="4"/>
    <x v="0"/>
    <m/>
  </r>
  <r>
    <n v="175946"/>
    <x v="0"/>
    <x v="0"/>
    <x v="0"/>
    <x v="0"/>
    <x v="11"/>
    <x v="142"/>
    <x v="0"/>
    <x v="1"/>
    <s v="Tesseramento"/>
    <x v="1"/>
    <x v="1"/>
    <x v="0"/>
    <m/>
  </r>
  <r>
    <n v="197259"/>
    <x v="0"/>
    <x v="0"/>
    <x v="0"/>
    <x v="1"/>
    <x v="11"/>
    <x v="142"/>
    <x v="0"/>
    <x v="0"/>
    <s v="Tesseramento"/>
    <x v="1"/>
    <x v="0"/>
    <x v="0"/>
    <m/>
  </r>
  <r>
    <n v="89007"/>
    <x v="0"/>
    <x v="0"/>
    <x v="0"/>
    <x v="0"/>
    <x v="11"/>
    <x v="142"/>
    <x v="0"/>
    <x v="0"/>
    <s v="Tesseramento"/>
    <x v="1"/>
    <x v="1"/>
    <x v="0"/>
    <m/>
  </r>
  <r>
    <n v="205505"/>
    <x v="0"/>
    <x v="0"/>
    <x v="0"/>
    <x v="1"/>
    <x v="11"/>
    <x v="142"/>
    <x v="0"/>
    <x v="0"/>
    <s v="Tesseramento"/>
    <x v="1"/>
    <x v="1"/>
    <x v="0"/>
    <m/>
  </r>
  <r>
    <n v="30805"/>
    <x v="0"/>
    <x v="0"/>
    <x v="0"/>
    <x v="0"/>
    <x v="11"/>
    <x v="142"/>
    <x v="0"/>
    <x v="0"/>
    <s v="Tesseramento"/>
    <x v="1"/>
    <x v="3"/>
    <x v="0"/>
    <m/>
  </r>
  <r>
    <n v="30804"/>
    <x v="0"/>
    <x v="0"/>
    <x v="0"/>
    <x v="0"/>
    <x v="11"/>
    <x v="142"/>
    <x v="0"/>
    <x v="1"/>
    <s v="Tesseramento"/>
    <x v="1"/>
    <x v="4"/>
    <x v="0"/>
    <m/>
  </r>
  <r>
    <n v="191482"/>
    <x v="0"/>
    <x v="0"/>
    <x v="0"/>
    <x v="0"/>
    <x v="12"/>
    <x v="148"/>
    <x v="0"/>
    <x v="0"/>
    <s v="Tesseramento"/>
    <x v="1"/>
    <x v="4"/>
    <x v="0"/>
    <m/>
  </r>
  <r>
    <n v="14636"/>
    <x v="0"/>
    <x v="0"/>
    <x v="0"/>
    <x v="0"/>
    <x v="2"/>
    <x v="79"/>
    <x v="0"/>
    <x v="0"/>
    <s v="Tesseramento"/>
    <x v="1"/>
    <x v="3"/>
    <x v="0"/>
    <m/>
  </r>
  <r>
    <n v="161275"/>
    <x v="0"/>
    <x v="0"/>
    <x v="0"/>
    <x v="0"/>
    <x v="13"/>
    <x v="39"/>
    <x v="0"/>
    <x v="0"/>
    <s v="Tesseramento"/>
    <x v="0"/>
    <x v="0"/>
    <x v="0"/>
    <m/>
  </r>
  <r>
    <n v="155745"/>
    <x v="0"/>
    <x v="1"/>
    <x v="0"/>
    <x v="0"/>
    <x v="14"/>
    <x v="131"/>
    <x v="0"/>
    <x v="0"/>
    <s v="Tesseramento"/>
    <x v="1"/>
    <x v="0"/>
    <x v="0"/>
    <m/>
  </r>
  <r>
    <n v="109301"/>
    <x v="0"/>
    <x v="0"/>
    <x v="0"/>
    <x v="0"/>
    <x v="2"/>
    <x v="79"/>
    <x v="0"/>
    <x v="1"/>
    <s v="Tesseramento"/>
    <x v="1"/>
    <x v="3"/>
    <x v="0"/>
    <m/>
  </r>
  <r>
    <n v="141485"/>
    <x v="0"/>
    <x v="0"/>
    <x v="0"/>
    <x v="0"/>
    <x v="2"/>
    <x v="79"/>
    <x v="0"/>
    <x v="1"/>
    <s v="Tesseramento"/>
    <x v="1"/>
    <x v="3"/>
    <x v="0"/>
    <m/>
  </r>
  <r>
    <n v="28399"/>
    <x v="0"/>
    <x v="0"/>
    <x v="0"/>
    <x v="0"/>
    <x v="2"/>
    <x v="79"/>
    <x v="0"/>
    <x v="0"/>
    <s v="Tesseramento"/>
    <x v="1"/>
    <x v="3"/>
    <x v="0"/>
    <m/>
  </r>
  <r>
    <n v="195584"/>
    <x v="0"/>
    <x v="0"/>
    <x v="0"/>
    <x v="1"/>
    <x v="7"/>
    <x v="223"/>
    <x v="0"/>
    <x v="1"/>
    <s v="Tesseramento"/>
    <x v="2"/>
    <x v="3"/>
    <x v="0"/>
    <m/>
  </r>
  <r>
    <n v="85541"/>
    <x v="0"/>
    <x v="0"/>
    <x v="0"/>
    <x v="0"/>
    <x v="11"/>
    <x v="142"/>
    <x v="0"/>
    <x v="0"/>
    <s v="Tesseramento"/>
    <x v="1"/>
    <x v="1"/>
    <x v="0"/>
    <m/>
  </r>
  <r>
    <n v="157561"/>
    <x v="0"/>
    <x v="1"/>
    <x v="0"/>
    <x v="0"/>
    <x v="4"/>
    <x v="166"/>
    <x v="0"/>
    <x v="0"/>
    <s v="Tesseramento"/>
    <x v="1"/>
    <x v="3"/>
    <x v="0"/>
    <m/>
  </r>
  <r>
    <n v="156057"/>
    <x v="0"/>
    <x v="0"/>
    <x v="0"/>
    <x v="1"/>
    <x v="11"/>
    <x v="142"/>
    <x v="0"/>
    <x v="1"/>
    <s v="Tesseramento"/>
    <x v="1"/>
    <x v="0"/>
    <x v="0"/>
    <m/>
  </r>
  <r>
    <n v="86130"/>
    <x v="0"/>
    <x v="0"/>
    <x v="0"/>
    <x v="0"/>
    <x v="11"/>
    <x v="142"/>
    <x v="0"/>
    <x v="1"/>
    <s v="Tesseramento"/>
    <x v="1"/>
    <x v="0"/>
    <x v="0"/>
    <m/>
  </r>
  <r>
    <n v="216757"/>
    <x v="0"/>
    <x v="0"/>
    <x v="0"/>
    <x v="0"/>
    <x v="11"/>
    <x v="142"/>
    <x v="0"/>
    <x v="0"/>
    <s v="Tesseramento"/>
    <x v="1"/>
    <x v="0"/>
    <x v="0"/>
    <m/>
  </r>
  <r>
    <n v="84899"/>
    <x v="0"/>
    <x v="0"/>
    <x v="0"/>
    <x v="0"/>
    <x v="11"/>
    <x v="142"/>
    <x v="0"/>
    <x v="0"/>
    <s v="Tesseramento"/>
    <x v="1"/>
    <x v="4"/>
    <x v="0"/>
    <m/>
  </r>
  <r>
    <n v="34480"/>
    <x v="0"/>
    <x v="0"/>
    <x v="0"/>
    <x v="0"/>
    <x v="11"/>
    <x v="91"/>
    <x v="0"/>
    <x v="0"/>
    <s v="Tesseramento"/>
    <x v="1"/>
    <x v="3"/>
    <x v="0"/>
    <m/>
  </r>
  <r>
    <n v="218476"/>
    <x v="0"/>
    <x v="1"/>
    <x v="2"/>
    <x v="1"/>
    <x v="4"/>
    <x v="291"/>
    <x v="0"/>
    <x v="0"/>
    <s v="Tesseramento"/>
    <x v="1"/>
    <x v="0"/>
    <x v="0"/>
    <m/>
  </r>
  <r>
    <n v="231690"/>
    <x v="0"/>
    <x v="1"/>
    <x v="0"/>
    <x v="3"/>
    <x v="4"/>
    <x v="52"/>
    <x v="0"/>
    <x v="1"/>
    <s v="Tesseramento"/>
    <x v="1"/>
    <x v="4"/>
    <x v="0"/>
    <m/>
  </r>
  <r>
    <n v="210417"/>
    <x v="0"/>
    <x v="0"/>
    <x v="0"/>
    <x v="1"/>
    <x v="4"/>
    <x v="52"/>
    <x v="0"/>
    <x v="0"/>
    <s v="Tesseramento"/>
    <x v="1"/>
    <x v="4"/>
    <x v="0"/>
    <m/>
  </r>
  <r>
    <n v="184074"/>
    <x v="0"/>
    <x v="0"/>
    <x v="0"/>
    <x v="0"/>
    <x v="11"/>
    <x v="142"/>
    <x v="0"/>
    <x v="0"/>
    <s v="Tesseramento"/>
    <x v="1"/>
    <x v="0"/>
    <x v="0"/>
    <m/>
  </r>
  <r>
    <n v="204820"/>
    <x v="0"/>
    <x v="0"/>
    <x v="0"/>
    <x v="0"/>
    <x v="6"/>
    <x v="217"/>
    <x v="0"/>
    <x v="1"/>
    <s v="Tesseramento"/>
    <x v="0"/>
    <x v="1"/>
    <x v="0"/>
    <m/>
  </r>
  <r>
    <n v="99778"/>
    <x v="0"/>
    <x v="0"/>
    <x v="0"/>
    <x v="0"/>
    <x v="11"/>
    <x v="142"/>
    <x v="0"/>
    <x v="0"/>
    <s v="Tesseramento"/>
    <x v="1"/>
    <x v="1"/>
    <x v="0"/>
    <m/>
  </r>
  <r>
    <n v="233432"/>
    <x v="0"/>
    <x v="1"/>
    <x v="0"/>
    <x v="1"/>
    <x v="7"/>
    <x v="181"/>
    <x v="0"/>
    <x v="1"/>
    <s v="Tesseramento"/>
    <x v="1"/>
    <x v="0"/>
    <x v="0"/>
    <m/>
  </r>
  <r>
    <n v="71693"/>
    <x v="0"/>
    <x v="0"/>
    <x v="0"/>
    <x v="0"/>
    <x v="11"/>
    <x v="142"/>
    <x v="0"/>
    <x v="0"/>
    <s v="Tesseramento"/>
    <x v="1"/>
    <x v="4"/>
    <x v="0"/>
    <m/>
  </r>
  <r>
    <n v="71692"/>
    <x v="0"/>
    <x v="0"/>
    <x v="0"/>
    <x v="0"/>
    <x v="11"/>
    <x v="142"/>
    <x v="0"/>
    <x v="1"/>
    <s v="Tesseramento"/>
    <x v="1"/>
    <x v="4"/>
    <x v="0"/>
    <m/>
  </r>
  <r>
    <n v="39450"/>
    <x v="0"/>
    <x v="0"/>
    <x v="0"/>
    <x v="0"/>
    <x v="11"/>
    <x v="142"/>
    <x v="0"/>
    <x v="0"/>
    <s v="Tesseramento"/>
    <x v="1"/>
    <x v="3"/>
    <x v="0"/>
    <m/>
  </r>
  <r>
    <n v="175544"/>
    <x v="0"/>
    <x v="0"/>
    <x v="0"/>
    <x v="0"/>
    <x v="11"/>
    <x v="142"/>
    <x v="0"/>
    <x v="0"/>
    <s v="Tesseramento"/>
    <x v="1"/>
    <x v="0"/>
    <x v="0"/>
    <m/>
  </r>
  <r>
    <n v="236173"/>
    <x v="0"/>
    <x v="1"/>
    <x v="1"/>
    <x v="2"/>
    <x v="1"/>
    <x v="320"/>
    <x v="0"/>
    <x v="0"/>
    <s v="Tesseramento"/>
    <x v="1"/>
    <x v="3"/>
    <x v="0"/>
    <m/>
  </r>
  <r>
    <n v="78"/>
    <x v="0"/>
    <x v="0"/>
    <x v="0"/>
    <x v="0"/>
    <x v="8"/>
    <x v="62"/>
    <x v="0"/>
    <x v="1"/>
    <s v="Tesseramento"/>
    <x v="1"/>
    <x v="3"/>
    <x v="0"/>
    <m/>
  </r>
  <r>
    <n v="86612"/>
    <x v="0"/>
    <x v="0"/>
    <x v="0"/>
    <x v="0"/>
    <x v="8"/>
    <x v="62"/>
    <x v="0"/>
    <x v="0"/>
    <s v="Tesseramento"/>
    <x v="1"/>
    <x v="1"/>
    <x v="0"/>
    <m/>
  </r>
  <r>
    <n v="113094"/>
    <x v="0"/>
    <x v="0"/>
    <x v="0"/>
    <x v="0"/>
    <x v="8"/>
    <x v="62"/>
    <x v="0"/>
    <x v="0"/>
    <s v="Tesseramento"/>
    <x v="1"/>
    <x v="4"/>
    <x v="0"/>
    <m/>
  </r>
  <r>
    <n v="131824"/>
    <x v="0"/>
    <x v="0"/>
    <x v="0"/>
    <x v="0"/>
    <x v="11"/>
    <x v="142"/>
    <x v="0"/>
    <x v="0"/>
    <s v="Tesseramento"/>
    <x v="1"/>
    <x v="3"/>
    <x v="0"/>
    <m/>
  </r>
  <r>
    <n v="214185"/>
    <x v="0"/>
    <x v="0"/>
    <x v="0"/>
    <x v="0"/>
    <x v="1"/>
    <x v="320"/>
    <x v="0"/>
    <x v="0"/>
    <s v="Tesseramento"/>
    <x v="1"/>
    <x v="0"/>
    <x v="0"/>
    <m/>
  </r>
  <r>
    <n v="225851"/>
    <x v="0"/>
    <x v="0"/>
    <x v="0"/>
    <x v="0"/>
    <x v="12"/>
    <x v="245"/>
    <x v="0"/>
    <x v="0"/>
    <s v="Tesseramento"/>
    <x v="1"/>
    <x v="3"/>
    <x v="0"/>
    <m/>
  </r>
  <r>
    <n v="159234"/>
    <x v="0"/>
    <x v="0"/>
    <x v="0"/>
    <x v="0"/>
    <x v="1"/>
    <x v="320"/>
    <x v="0"/>
    <x v="0"/>
    <s v="Tesseramento"/>
    <x v="1"/>
    <x v="0"/>
    <x v="0"/>
    <m/>
  </r>
  <r>
    <n v="188826"/>
    <x v="0"/>
    <x v="0"/>
    <x v="0"/>
    <x v="1"/>
    <x v="11"/>
    <x v="142"/>
    <x v="0"/>
    <x v="0"/>
    <s v="Tesseramento"/>
    <x v="1"/>
    <x v="0"/>
    <x v="0"/>
    <m/>
  </r>
  <r>
    <n v="198781"/>
    <x v="0"/>
    <x v="0"/>
    <x v="0"/>
    <x v="1"/>
    <x v="11"/>
    <x v="142"/>
    <x v="0"/>
    <x v="1"/>
    <s v="Tesseramento"/>
    <x v="1"/>
    <x v="0"/>
    <x v="0"/>
    <m/>
  </r>
  <r>
    <n v="224040"/>
    <x v="0"/>
    <x v="0"/>
    <x v="0"/>
    <x v="2"/>
    <x v="1"/>
    <x v="320"/>
    <x v="0"/>
    <x v="0"/>
    <s v="Tesseramento"/>
    <x v="1"/>
    <x v="1"/>
    <x v="0"/>
    <m/>
  </r>
  <r>
    <n v="143011"/>
    <x v="0"/>
    <x v="0"/>
    <x v="2"/>
    <x v="0"/>
    <x v="10"/>
    <x v="306"/>
    <x v="0"/>
    <x v="0"/>
    <s v="Tesseramento"/>
    <x v="1"/>
    <x v="0"/>
    <x v="0"/>
    <m/>
  </r>
  <r>
    <n v="134931"/>
    <x v="0"/>
    <x v="0"/>
    <x v="0"/>
    <x v="2"/>
    <x v="1"/>
    <x v="320"/>
    <x v="0"/>
    <x v="0"/>
    <s v="Tesseramento"/>
    <x v="1"/>
    <x v="0"/>
    <x v="0"/>
    <m/>
  </r>
  <r>
    <n v="98475"/>
    <x v="0"/>
    <x v="0"/>
    <x v="0"/>
    <x v="0"/>
    <x v="1"/>
    <x v="320"/>
    <x v="0"/>
    <x v="1"/>
    <s v="Tesseramento"/>
    <x v="1"/>
    <x v="3"/>
    <x v="0"/>
    <m/>
  </r>
  <r>
    <n v="99008"/>
    <x v="0"/>
    <x v="0"/>
    <x v="0"/>
    <x v="0"/>
    <x v="11"/>
    <x v="142"/>
    <x v="0"/>
    <x v="0"/>
    <s v="Tesseramento"/>
    <x v="1"/>
    <x v="0"/>
    <x v="0"/>
    <m/>
  </r>
  <r>
    <n v="22851"/>
    <x v="0"/>
    <x v="0"/>
    <x v="0"/>
    <x v="0"/>
    <x v="1"/>
    <x v="320"/>
    <x v="0"/>
    <x v="0"/>
    <s v="Tesseramento"/>
    <x v="1"/>
    <x v="3"/>
    <x v="0"/>
    <m/>
  </r>
  <r>
    <n v="228357"/>
    <x v="1"/>
    <x v="0"/>
    <x v="0"/>
    <x v="0"/>
    <x v="11"/>
    <x v="24"/>
    <x v="0"/>
    <x v="0"/>
    <s v="Tesseramento"/>
    <x v="1"/>
    <x v="5"/>
    <x v="0"/>
    <m/>
  </r>
  <r>
    <n v="105357"/>
    <x v="0"/>
    <x v="0"/>
    <x v="0"/>
    <x v="0"/>
    <x v="11"/>
    <x v="142"/>
    <x v="0"/>
    <x v="0"/>
    <s v="Tesseramento"/>
    <x v="1"/>
    <x v="0"/>
    <x v="0"/>
    <m/>
  </r>
  <r>
    <n v="119446"/>
    <x v="0"/>
    <x v="0"/>
    <x v="0"/>
    <x v="0"/>
    <x v="11"/>
    <x v="142"/>
    <x v="0"/>
    <x v="0"/>
    <s v="Tesseramento"/>
    <x v="1"/>
    <x v="3"/>
    <x v="0"/>
    <m/>
  </r>
  <r>
    <n v="230886"/>
    <x v="0"/>
    <x v="0"/>
    <x v="0"/>
    <x v="0"/>
    <x v="1"/>
    <x v="108"/>
    <x v="0"/>
    <x v="0"/>
    <s v="Tesseramento"/>
    <x v="0"/>
    <x v="0"/>
    <x v="0"/>
    <m/>
  </r>
  <r>
    <n v="82553"/>
    <x v="0"/>
    <x v="0"/>
    <x v="0"/>
    <x v="0"/>
    <x v="11"/>
    <x v="142"/>
    <x v="0"/>
    <x v="0"/>
    <s v="Tesseramento"/>
    <x v="1"/>
    <x v="0"/>
    <x v="0"/>
    <m/>
  </r>
  <r>
    <n v="141520"/>
    <x v="0"/>
    <x v="0"/>
    <x v="2"/>
    <x v="3"/>
    <x v="2"/>
    <x v="172"/>
    <x v="0"/>
    <x v="0"/>
    <s v="Tesseramento"/>
    <x v="1"/>
    <x v="0"/>
    <x v="0"/>
    <m/>
  </r>
  <r>
    <n v="204238"/>
    <x v="0"/>
    <x v="0"/>
    <x v="0"/>
    <x v="0"/>
    <x v="11"/>
    <x v="142"/>
    <x v="0"/>
    <x v="0"/>
    <s v="Tesseramento"/>
    <x v="1"/>
    <x v="1"/>
    <x v="0"/>
    <m/>
  </r>
  <r>
    <n v="73802"/>
    <x v="0"/>
    <x v="0"/>
    <x v="0"/>
    <x v="0"/>
    <x v="11"/>
    <x v="142"/>
    <x v="0"/>
    <x v="1"/>
    <s v="Tesseramento"/>
    <x v="1"/>
    <x v="4"/>
    <x v="0"/>
    <m/>
  </r>
  <r>
    <n v="223066"/>
    <x v="0"/>
    <x v="1"/>
    <x v="0"/>
    <x v="0"/>
    <x v="1"/>
    <x v="320"/>
    <x v="0"/>
    <x v="0"/>
    <s v="Tesseramento"/>
    <x v="1"/>
    <x v="0"/>
    <x v="0"/>
    <m/>
  </r>
  <r>
    <n v="19186"/>
    <x v="0"/>
    <x v="0"/>
    <x v="0"/>
    <x v="0"/>
    <x v="4"/>
    <x v="88"/>
    <x v="0"/>
    <x v="0"/>
    <s v="Tesseramento"/>
    <x v="1"/>
    <x v="4"/>
    <x v="0"/>
    <m/>
  </r>
  <r>
    <n v="144925"/>
    <x v="0"/>
    <x v="0"/>
    <x v="0"/>
    <x v="0"/>
    <x v="2"/>
    <x v="172"/>
    <x v="0"/>
    <x v="1"/>
    <s v="Tesseramento"/>
    <x v="1"/>
    <x v="0"/>
    <x v="0"/>
    <m/>
  </r>
  <r>
    <n v="182440"/>
    <x v="0"/>
    <x v="0"/>
    <x v="0"/>
    <x v="1"/>
    <x v="11"/>
    <x v="142"/>
    <x v="0"/>
    <x v="0"/>
    <s v="Tesseramento"/>
    <x v="1"/>
    <x v="0"/>
    <x v="0"/>
    <m/>
  </r>
  <r>
    <n v="236172"/>
    <x v="0"/>
    <x v="1"/>
    <x v="1"/>
    <x v="1"/>
    <x v="1"/>
    <x v="320"/>
    <x v="0"/>
    <x v="0"/>
    <s v="Tesseramento"/>
    <x v="1"/>
    <x v="1"/>
    <x v="0"/>
    <m/>
  </r>
  <r>
    <n v="158654"/>
    <x v="0"/>
    <x v="0"/>
    <x v="0"/>
    <x v="0"/>
    <x v="11"/>
    <x v="142"/>
    <x v="0"/>
    <x v="0"/>
    <s v="Tesseramento"/>
    <x v="1"/>
    <x v="0"/>
    <x v="0"/>
    <m/>
  </r>
  <r>
    <n v="236175"/>
    <x v="0"/>
    <x v="1"/>
    <x v="1"/>
    <x v="3"/>
    <x v="1"/>
    <x v="320"/>
    <x v="0"/>
    <x v="0"/>
    <s v="Tesseramento"/>
    <x v="1"/>
    <x v="1"/>
    <x v="0"/>
    <m/>
  </r>
  <r>
    <n v="96305"/>
    <x v="0"/>
    <x v="0"/>
    <x v="0"/>
    <x v="0"/>
    <x v="4"/>
    <x v="271"/>
    <x v="0"/>
    <x v="0"/>
    <s v="Tesseramento"/>
    <x v="1"/>
    <x v="4"/>
    <x v="0"/>
    <m/>
  </r>
  <r>
    <n v="29783"/>
    <x v="0"/>
    <x v="0"/>
    <x v="0"/>
    <x v="0"/>
    <x v="4"/>
    <x v="271"/>
    <x v="0"/>
    <x v="0"/>
    <s v="Tesseramento"/>
    <x v="1"/>
    <x v="3"/>
    <x v="0"/>
    <m/>
  </r>
  <r>
    <n v="226414"/>
    <x v="0"/>
    <x v="1"/>
    <x v="0"/>
    <x v="2"/>
    <x v="1"/>
    <x v="320"/>
    <x v="0"/>
    <x v="0"/>
    <s v="Tesseramento"/>
    <x v="1"/>
    <x v="0"/>
    <x v="0"/>
    <m/>
  </r>
  <r>
    <n v="29845"/>
    <x v="0"/>
    <x v="0"/>
    <x v="0"/>
    <x v="0"/>
    <x v="4"/>
    <x v="271"/>
    <x v="0"/>
    <x v="0"/>
    <s v="Tesseramento"/>
    <x v="1"/>
    <x v="0"/>
    <x v="0"/>
    <m/>
  </r>
  <r>
    <n v="29066"/>
    <x v="0"/>
    <x v="0"/>
    <x v="0"/>
    <x v="0"/>
    <x v="4"/>
    <x v="271"/>
    <x v="0"/>
    <x v="1"/>
    <s v="Tesseramento"/>
    <x v="1"/>
    <x v="0"/>
    <x v="0"/>
    <m/>
  </r>
  <r>
    <n v="219024"/>
    <x v="0"/>
    <x v="0"/>
    <x v="0"/>
    <x v="3"/>
    <x v="4"/>
    <x v="250"/>
    <x v="0"/>
    <x v="1"/>
    <s v="Tesseramento"/>
    <x v="1"/>
    <x v="3"/>
    <x v="0"/>
    <m/>
  </r>
  <r>
    <n v="71063"/>
    <x v="0"/>
    <x v="0"/>
    <x v="0"/>
    <x v="0"/>
    <x v="4"/>
    <x v="250"/>
    <x v="0"/>
    <x v="1"/>
    <s v="Tesseramento"/>
    <x v="1"/>
    <x v="3"/>
    <x v="0"/>
    <m/>
  </r>
  <r>
    <n v="72996"/>
    <x v="0"/>
    <x v="0"/>
    <x v="0"/>
    <x v="2"/>
    <x v="4"/>
    <x v="250"/>
    <x v="0"/>
    <x v="1"/>
    <s v="Tesseramento"/>
    <x v="1"/>
    <x v="0"/>
    <x v="0"/>
    <m/>
  </r>
  <r>
    <n v="52394"/>
    <x v="0"/>
    <x v="0"/>
    <x v="0"/>
    <x v="0"/>
    <x v="4"/>
    <x v="250"/>
    <x v="0"/>
    <x v="0"/>
    <s v="Tesseramento"/>
    <x v="1"/>
    <x v="0"/>
    <x v="0"/>
    <m/>
  </r>
  <r>
    <n v="168963"/>
    <x v="1"/>
    <x v="0"/>
    <x v="0"/>
    <x v="0"/>
    <x v="4"/>
    <x v="250"/>
    <x v="0"/>
    <x v="0"/>
    <s v="Tesseramento"/>
    <x v="1"/>
    <x v="6"/>
    <x v="0"/>
    <m/>
  </r>
  <r>
    <n v="102226"/>
    <x v="0"/>
    <x v="0"/>
    <x v="0"/>
    <x v="0"/>
    <x v="4"/>
    <x v="236"/>
    <x v="0"/>
    <x v="1"/>
    <s v="Tesseramento"/>
    <x v="1"/>
    <x v="0"/>
    <x v="0"/>
    <m/>
  </r>
  <r>
    <n v="196453"/>
    <x v="0"/>
    <x v="0"/>
    <x v="0"/>
    <x v="3"/>
    <x v="4"/>
    <x v="250"/>
    <x v="0"/>
    <x v="1"/>
    <s v="Tesseramento"/>
    <x v="1"/>
    <x v="3"/>
    <x v="0"/>
    <m/>
  </r>
  <r>
    <n v="202886"/>
    <x v="1"/>
    <x v="0"/>
    <x v="0"/>
    <x v="0"/>
    <x v="4"/>
    <x v="236"/>
    <x v="0"/>
    <x v="1"/>
    <s v="Tesseramento"/>
    <x v="1"/>
    <x v="5"/>
    <x v="0"/>
    <m/>
  </r>
  <r>
    <n v="202887"/>
    <x v="1"/>
    <x v="0"/>
    <x v="0"/>
    <x v="0"/>
    <x v="4"/>
    <x v="236"/>
    <x v="0"/>
    <x v="1"/>
    <s v="Tesseramento"/>
    <x v="1"/>
    <x v="7"/>
    <x v="0"/>
    <m/>
  </r>
  <r>
    <n v="27161"/>
    <x v="0"/>
    <x v="0"/>
    <x v="0"/>
    <x v="0"/>
    <x v="4"/>
    <x v="236"/>
    <x v="0"/>
    <x v="0"/>
    <s v="Tesseramento"/>
    <x v="1"/>
    <x v="3"/>
    <x v="0"/>
    <m/>
  </r>
  <r>
    <n v="236174"/>
    <x v="0"/>
    <x v="0"/>
    <x v="1"/>
    <x v="2"/>
    <x v="1"/>
    <x v="320"/>
    <x v="0"/>
    <x v="1"/>
    <s v="Tesseramento"/>
    <x v="1"/>
    <x v="1"/>
    <x v="0"/>
    <m/>
  </r>
  <r>
    <n v="74373"/>
    <x v="0"/>
    <x v="0"/>
    <x v="2"/>
    <x v="1"/>
    <x v="12"/>
    <x v="106"/>
    <x v="0"/>
    <x v="0"/>
    <s v="Tesseramento"/>
    <x v="1"/>
    <x v="3"/>
    <x v="0"/>
    <m/>
  </r>
  <r>
    <n v="29319"/>
    <x v="0"/>
    <x v="0"/>
    <x v="0"/>
    <x v="0"/>
    <x v="1"/>
    <x v="320"/>
    <x v="0"/>
    <x v="0"/>
    <s v="Tesseramento"/>
    <x v="1"/>
    <x v="4"/>
    <x v="0"/>
    <m/>
  </r>
  <r>
    <n v="55447"/>
    <x v="0"/>
    <x v="0"/>
    <x v="0"/>
    <x v="0"/>
    <x v="1"/>
    <x v="320"/>
    <x v="0"/>
    <x v="0"/>
    <s v="Tesseramento"/>
    <x v="1"/>
    <x v="3"/>
    <x v="0"/>
    <m/>
  </r>
  <r>
    <n v="153239"/>
    <x v="0"/>
    <x v="0"/>
    <x v="0"/>
    <x v="0"/>
    <x v="4"/>
    <x v="236"/>
    <x v="0"/>
    <x v="1"/>
    <s v="Tesseramento"/>
    <x v="1"/>
    <x v="4"/>
    <x v="0"/>
    <m/>
  </r>
  <r>
    <n v="197436"/>
    <x v="0"/>
    <x v="1"/>
    <x v="2"/>
    <x v="1"/>
    <x v="4"/>
    <x v="236"/>
    <x v="0"/>
    <x v="0"/>
    <s v="Tesseramento"/>
    <x v="1"/>
    <x v="0"/>
    <x v="0"/>
    <m/>
  </r>
  <r>
    <n v="208685"/>
    <x v="0"/>
    <x v="0"/>
    <x v="0"/>
    <x v="0"/>
    <x v="14"/>
    <x v="121"/>
    <x v="0"/>
    <x v="0"/>
    <s v="Tesseramento"/>
    <x v="1"/>
    <x v="1"/>
    <x v="0"/>
    <m/>
  </r>
  <r>
    <n v="141791"/>
    <x v="0"/>
    <x v="0"/>
    <x v="0"/>
    <x v="0"/>
    <x v="11"/>
    <x v="142"/>
    <x v="0"/>
    <x v="0"/>
    <s v="Tesseramento"/>
    <x v="1"/>
    <x v="3"/>
    <x v="0"/>
    <m/>
  </r>
  <r>
    <n v="123974"/>
    <x v="0"/>
    <x v="0"/>
    <x v="0"/>
    <x v="4"/>
    <x v="4"/>
    <x v="140"/>
    <x v="0"/>
    <x v="1"/>
    <s v="Tesseramento"/>
    <x v="0"/>
    <x v="0"/>
    <x v="0"/>
    <m/>
  </r>
  <r>
    <n v="136015"/>
    <x v="0"/>
    <x v="0"/>
    <x v="0"/>
    <x v="0"/>
    <x v="11"/>
    <x v="142"/>
    <x v="0"/>
    <x v="0"/>
    <s v="Tesseramento"/>
    <x v="1"/>
    <x v="4"/>
    <x v="0"/>
    <m/>
  </r>
  <r>
    <n v="53590"/>
    <x v="0"/>
    <x v="0"/>
    <x v="0"/>
    <x v="0"/>
    <x v="11"/>
    <x v="142"/>
    <x v="0"/>
    <x v="0"/>
    <s v="Tesseramento"/>
    <x v="1"/>
    <x v="4"/>
    <x v="0"/>
    <m/>
  </r>
  <r>
    <n v="57239"/>
    <x v="0"/>
    <x v="0"/>
    <x v="0"/>
    <x v="0"/>
    <x v="11"/>
    <x v="142"/>
    <x v="0"/>
    <x v="1"/>
    <s v="Tesseramento"/>
    <x v="1"/>
    <x v="4"/>
    <x v="0"/>
    <m/>
  </r>
  <r>
    <n v="179524"/>
    <x v="0"/>
    <x v="0"/>
    <x v="0"/>
    <x v="1"/>
    <x v="11"/>
    <x v="142"/>
    <x v="0"/>
    <x v="0"/>
    <s v="Tesseramento"/>
    <x v="1"/>
    <x v="3"/>
    <x v="0"/>
    <m/>
  </r>
  <r>
    <n v="18591"/>
    <x v="0"/>
    <x v="0"/>
    <x v="0"/>
    <x v="0"/>
    <x v="11"/>
    <x v="132"/>
    <x v="0"/>
    <x v="0"/>
    <s v="Tesseramento"/>
    <x v="1"/>
    <x v="4"/>
    <x v="0"/>
    <m/>
  </r>
  <r>
    <n v="200679"/>
    <x v="0"/>
    <x v="0"/>
    <x v="2"/>
    <x v="1"/>
    <x v="11"/>
    <x v="142"/>
    <x v="0"/>
    <x v="0"/>
    <s v="Tesseramento"/>
    <x v="1"/>
    <x v="0"/>
    <x v="0"/>
    <m/>
  </r>
  <r>
    <n v="77618"/>
    <x v="0"/>
    <x v="0"/>
    <x v="0"/>
    <x v="0"/>
    <x v="11"/>
    <x v="132"/>
    <x v="0"/>
    <x v="0"/>
    <s v="Tesseramento"/>
    <x v="1"/>
    <x v="1"/>
    <x v="0"/>
    <m/>
  </r>
  <r>
    <n v="72017"/>
    <x v="0"/>
    <x v="0"/>
    <x v="0"/>
    <x v="0"/>
    <x v="11"/>
    <x v="142"/>
    <x v="0"/>
    <x v="0"/>
    <s v="Tesseramento"/>
    <x v="1"/>
    <x v="3"/>
    <x v="0"/>
    <m/>
  </r>
  <r>
    <n v="143239"/>
    <x v="0"/>
    <x v="0"/>
    <x v="0"/>
    <x v="0"/>
    <x v="11"/>
    <x v="132"/>
    <x v="0"/>
    <x v="0"/>
    <s v="Tesseramento"/>
    <x v="1"/>
    <x v="3"/>
    <x v="0"/>
    <m/>
  </r>
  <r>
    <n v="150418"/>
    <x v="0"/>
    <x v="0"/>
    <x v="0"/>
    <x v="0"/>
    <x v="11"/>
    <x v="142"/>
    <x v="0"/>
    <x v="0"/>
    <s v="Tesseramento"/>
    <x v="1"/>
    <x v="0"/>
    <x v="0"/>
    <m/>
  </r>
  <r>
    <n v="18417"/>
    <x v="0"/>
    <x v="0"/>
    <x v="0"/>
    <x v="0"/>
    <x v="11"/>
    <x v="142"/>
    <x v="0"/>
    <x v="0"/>
    <s v="Tesseramento"/>
    <x v="1"/>
    <x v="0"/>
    <x v="0"/>
    <m/>
  </r>
  <r>
    <n v="97139"/>
    <x v="0"/>
    <x v="0"/>
    <x v="0"/>
    <x v="0"/>
    <x v="11"/>
    <x v="142"/>
    <x v="0"/>
    <x v="1"/>
    <s v="Tesseramento"/>
    <x v="1"/>
    <x v="4"/>
    <x v="0"/>
    <m/>
  </r>
  <r>
    <n v="53432"/>
    <x v="0"/>
    <x v="0"/>
    <x v="0"/>
    <x v="0"/>
    <x v="11"/>
    <x v="142"/>
    <x v="0"/>
    <x v="0"/>
    <s v="Tesseramento"/>
    <x v="1"/>
    <x v="3"/>
    <x v="0"/>
    <m/>
  </r>
  <r>
    <n v="201569"/>
    <x v="0"/>
    <x v="0"/>
    <x v="2"/>
    <x v="0"/>
    <x v="11"/>
    <x v="132"/>
    <x v="0"/>
    <x v="0"/>
    <s v="Tesseramento"/>
    <x v="1"/>
    <x v="0"/>
    <x v="0"/>
    <m/>
  </r>
  <r>
    <n v="166900"/>
    <x v="0"/>
    <x v="0"/>
    <x v="0"/>
    <x v="0"/>
    <x v="11"/>
    <x v="142"/>
    <x v="0"/>
    <x v="0"/>
    <s v="Tesseramento"/>
    <x v="1"/>
    <x v="0"/>
    <x v="0"/>
    <m/>
  </r>
  <r>
    <n v="188717"/>
    <x v="0"/>
    <x v="0"/>
    <x v="0"/>
    <x v="0"/>
    <x v="11"/>
    <x v="142"/>
    <x v="0"/>
    <x v="0"/>
    <s v="Tesseramento"/>
    <x v="1"/>
    <x v="0"/>
    <x v="0"/>
    <m/>
  </r>
  <r>
    <n v="151724"/>
    <x v="0"/>
    <x v="0"/>
    <x v="2"/>
    <x v="1"/>
    <x v="11"/>
    <x v="132"/>
    <x v="0"/>
    <x v="1"/>
    <s v="Tesseramento"/>
    <x v="1"/>
    <x v="3"/>
    <x v="0"/>
    <m/>
  </r>
  <r>
    <n v="151734"/>
    <x v="0"/>
    <x v="0"/>
    <x v="2"/>
    <x v="0"/>
    <x v="11"/>
    <x v="132"/>
    <x v="0"/>
    <x v="0"/>
    <s v="Tesseramento"/>
    <x v="1"/>
    <x v="3"/>
    <x v="0"/>
    <m/>
  </r>
  <r>
    <n v="81195"/>
    <x v="0"/>
    <x v="0"/>
    <x v="0"/>
    <x v="0"/>
    <x v="9"/>
    <x v="321"/>
    <x v="0"/>
    <x v="1"/>
    <s v="Tesseramento"/>
    <x v="0"/>
    <x v="4"/>
    <x v="0"/>
    <m/>
  </r>
  <r>
    <n v="123050"/>
    <x v="0"/>
    <x v="0"/>
    <x v="0"/>
    <x v="0"/>
    <x v="4"/>
    <x v="14"/>
    <x v="0"/>
    <x v="0"/>
    <s v="Tesseramento"/>
    <x v="1"/>
    <x v="3"/>
    <x v="0"/>
    <m/>
  </r>
  <r>
    <n v="71537"/>
    <x v="0"/>
    <x v="0"/>
    <x v="0"/>
    <x v="0"/>
    <x v="4"/>
    <x v="14"/>
    <x v="0"/>
    <x v="0"/>
    <s v="Tesseramento"/>
    <x v="1"/>
    <x v="4"/>
    <x v="0"/>
    <m/>
  </r>
  <r>
    <n v="119608"/>
    <x v="0"/>
    <x v="0"/>
    <x v="0"/>
    <x v="0"/>
    <x v="4"/>
    <x v="14"/>
    <x v="0"/>
    <x v="0"/>
    <s v="Tesseramento"/>
    <x v="1"/>
    <x v="3"/>
    <x v="0"/>
    <m/>
  </r>
  <r>
    <n v="84007"/>
    <x v="0"/>
    <x v="0"/>
    <x v="0"/>
    <x v="0"/>
    <x v="11"/>
    <x v="142"/>
    <x v="0"/>
    <x v="0"/>
    <s v="Tesseramento"/>
    <x v="1"/>
    <x v="4"/>
    <x v="0"/>
    <m/>
  </r>
  <r>
    <n v="123133"/>
    <x v="0"/>
    <x v="0"/>
    <x v="0"/>
    <x v="0"/>
    <x v="4"/>
    <x v="14"/>
    <x v="0"/>
    <x v="1"/>
    <s v="Tesseramento"/>
    <x v="1"/>
    <x v="3"/>
    <x v="0"/>
    <m/>
  </r>
  <r>
    <n v="191736"/>
    <x v="0"/>
    <x v="0"/>
    <x v="0"/>
    <x v="0"/>
    <x v="11"/>
    <x v="142"/>
    <x v="0"/>
    <x v="0"/>
    <s v="Tesseramento"/>
    <x v="1"/>
    <x v="1"/>
    <x v="0"/>
    <m/>
  </r>
  <r>
    <n v="92244"/>
    <x v="0"/>
    <x v="0"/>
    <x v="0"/>
    <x v="0"/>
    <x v="11"/>
    <x v="142"/>
    <x v="0"/>
    <x v="0"/>
    <s v="Tesseramento"/>
    <x v="1"/>
    <x v="1"/>
    <x v="0"/>
    <m/>
  </r>
  <r>
    <n v="127190"/>
    <x v="0"/>
    <x v="0"/>
    <x v="0"/>
    <x v="0"/>
    <x v="11"/>
    <x v="142"/>
    <x v="0"/>
    <x v="0"/>
    <s v="Tesseramento"/>
    <x v="1"/>
    <x v="3"/>
    <x v="0"/>
    <m/>
  </r>
  <r>
    <n v="19790"/>
    <x v="0"/>
    <x v="0"/>
    <x v="0"/>
    <x v="0"/>
    <x v="11"/>
    <x v="142"/>
    <x v="0"/>
    <x v="1"/>
    <s v="Tesseramento"/>
    <x v="1"/>
    <x v="3"/>
    <x v="0"/>
    <m/>
  </r>
  <r>
    <n v="146861"/>
    <x v="0"/>
    <x v="0"/>
    <x v="0"/>
    <x v="0"/>
    <x v="11"/>
    <x v="142"/>
    <x v="0"/>
    <x v="1"/>
    <s v="Tesseramento"/>
    <x v="1"/>
    <x v="0"/>
    <x v="0"/>
    <m/>
  </r>
  <r>
    <n v="144164"/>
    <x v="0"/>
    <x v="0"/>
    <x v="0"/>
    <x v="0"/>
    <x v="11"/>
    <x v="142"/>
    <x v="0"/>
    <x v="0"/>
    <s v="Tesseramento"/>
    <x v="1"/>
    <x v="3"/>
    <x v="0"/>
    <m/>
  </r>
  <r>
    <n v="204711"/>
    <x v="0"/>
    <x v="0"/>
    <x v="2"/>
    <x v="0"/>
    <x v="11"/>
    <x v="142"/>
    <x v="0"/>
    <x v="1"/>
    <s v="Tesseramento"/>
    <x v="1"/>
    <x v="3"/>
    <x v="0"/>
    <m/>
  </r>
  <r>
    <n v="139941"/>
    <x v="0"/>
    <x v="0"/>
    <x v="0"/>
    <x v="1"/>
    <x v="11"/>
    <x v="142"/>
    <x v="0"/>
    <x v="0"/>
    <s v="Tesseramento"/>
    <x v="1"/>
    <x v="0"/>
    <x v="0"/>
    <m/>
  </r>
  <r>
    <n v="145858"/>
    <x v="0"/>
    <x v="0"/>
    <x v="0"/>
    <x v="1"/>
    <x v="11"/>
    <x v="142"/>
    <x v="0"/>
    <x v="0"/>
    <s v="Tesseramento"/>
    <x v="1"/>
    <x v="3"/>
    <x v="0"/>
    <m/>
  </r>
  <r>
    <n v="165039"/>
    <x v="0"/>
    <x v="0"/>
    <x v="0"/>
    <x v="0"/>
    <x v="11"/>
    <x v="142"/>
    <x v="0"/>
    <x v="0"/>
    <s v="Tesseramento"/>
    <x v="1"/>
    <x v="0"/>
    <x v="0"/>
    <m/>
  </r>
  <r>
    <n v="56878"/>
    <x v="0"/>
    <x v="0"/>
    <x v="0"/>
    <x v="0"/>
    <x v="11"/>
    <x v="142"/>
    <x v="0"/>
    <x v="0"/>
    <s v="Tesseramento"/>
    <x v="1"/>
    <x v="0"/>
    <x v="0"/>
    <m/>
  </r>
  <r>
    <n v="224644"/>
    <x v="0"/>
    <x v="0"/>
    <x v="0"/>
    <x v="1"/>
    <x v="11"/>
    <x v="142"/>
    <x v="0"/>
    <x v="0"/>
    <s v="Tesseramento"/>
    <x v="1"/>
    <x v="1"/>
    <x v="0"/>
    <m/>
  </r>
  <r>
    <n v="200048"/>
    <x v="0"/>
    <x v="0"/>
    <x v="2"/>
    <x v="0"/>
    <x v="11"/>
    <x v="102"/>
    <x v="0"/>
    <x v="0"/>
    <s v="Tesseramento"/>
    <x v="1"/>
    <x v="0"/>
    <x v="0"/>
    <m/>
  </r>
  <r>
    <n v="133167"/>
    <x v="0"/>
    <x v="0"/>
    <x v="0"/>
    <x v="0"/>
    <x v="11"/>
    <x v="142"/>
    <x v="0"/>
    <x v="0"/>
    <s v="Tesseramento"/>
    <x v="1"/>
    <x v="0"/>
    <x v="0"/>
    <m/>
  </r>
  <r>
    <n v="209937"/>
    <x v="0"/>
    <x v="0"/>
    <x v="0"/>
    <x v="0"/>
    <x v="11"/>
    <x v="142"/>
    <x v="0"/>
    <x v="0"/>
    <s v="Tesseramento"/>
    <x v="1"/>
    <x v="0"/>
    <x v="0"/>
    <m/>
  </r>
  <r>
    <n v="89585"/>
    <x v="0"/>
    <x v="0"/>
    <x v="0"/>
    <x v="0"/>
    <x v="4"/>
    <x v="200"/>
    <x v="0"/>
    <x v="0"/>
    <s v="Tesseramento"/>
    <x v="1"/>
    <x v="4"/>
    <x v="0"/>
    <m/>
  </r>
  <r>
    <n v="204363"/>
    <x v="0"/>
    <x v="0"/>
    <x v="0"/>
    <x v="1"/>
    <x v="11"/>
    <x v="142"/>
    <x v="0"/>
    <x v="1"/>
    <s v="Tesseramento"/>
    <x v="1"/>
    <x v="1"/>
    <x v="0"/>
    <m/>
  </r>
  <r>
    <n v="28253"/>
    <x v="0"/>
    <x v="0"/>
    <x v="0"/>
    <x v="0"/>
    <x v="4"/>
    <x v="200"/>
    <x v="0"/>
    <x v="1"/>
    <s v="Tesseramento"/>
    <x v="1"/>
    <x v="4"/>
    <x v="0"/>
    <m/>
  </r>
  <r>
    <n v="188192"/>
    <x v="0"/>
    <x v="0"/>
    <x v="0"/>
    <x v="0"/>
    <x v="11"/>
    <x v="142"/>
    <x v="0"/>
    <x v="1"/>
    <s v="Tesseramento"/>
    <x v="1"/>
    <x v="3"/>
    <x v="0"/>
    <m/>
  </r>
  <r>
    <n v="34408"/>
    <x v="0"/>
    <x v="0"/>
    <x v="0"/>
    <x v="0"/>
    <x v="11"/>
    <x v="142"/>
    <x v="0"/>
    <x v="0"/>
    <s v="Tesseramento"/>
    <x v="1"/>
    <x v="0"/>
    <x v="0"/>
    <m/>
  </r>
  <r>
    <n v="110659"/>
    <x v="0"/>
    <x v="0"/>
    <x v="0"/>
    <x v="0"/>
    <x v="11"/>
    <x v="221"/>
    <x v="0"/>
    <x v="0"/>
    <s v="Tesseramento"/>
    <x v="1"/>
    <x v="0"/>
    <x v="0"/>
    <m/>
  </r>
  <r>
    <n v="169040"/>
    <x v="0"/>
    <x v="0"/>
    <x v="0"/>
    <x v="0"/>
    <x v="7"/>
    <x v="210"/>
    <x v="0"/>
    <x v="1"/>
    <s v="Tesseramento"/>
    <x v="0"/>
    <x v="3"/>
    <x v="0"/>
    <m/>
  </r>
  <r>
    <n v="232466"/>
    <x v="0"/>
    <x v="1"/>
    <x v="0"/>
    <x v="0"/>
    <x v="7"/>
    <x v="45"/>
    <x v="0"/>
    <x v="0"/>
    <s v="Tesseramento"/>
    <x v="1"/>
    <x v="1"/>
    <x v="0"/>
    <m/>
  </r>
  <r>
    <n v="49266"/>
    <x v="0"/>
    <x v="0"/>
    <x v="0"/>
    <x v="0"/>
    <x v="12"/>
    <x v="148"/>
    <x v="0"/>
    <x v="1"/>
    <s v="Tesseramento"/>
    <x v="1"/>
    <x v="4"/>
    <x v="0"/>
    <m/>
  </r>
  <r>
    <n v="44022"/>
    <x v="0"/>
    <x v="0"/>
    <x v="0"/>
    <x v="0"/>
    <x v="12"/>
    <x v="148"/>
    <x v="0"/>
    <x v="0"/>
    <s v="Tesseramento"/>
    <x v="1"/>
    <x v="0"/>
    <x v="0"/>
    <m/>
  </r>
  <r>
    <n v="186133"/>
    <x v="0"/>
    <x v="0"/>
    <x v="0"/>
    <x v="0"/>
    <x v="10"/>
    <x v="294"/>
    <x v="0"/>
    <x v="0"/>
    <s v="Tesseramento"/>
    <x v="1"/>
    <x v="4"/>
    <x v="0"/>
    <m/>
  </r>
  <r>
    <n v="210015"/>
    <x v="0"/>
    <x v="0"/>
    <x v="0"/>
    <x v="0"/>
    <x v="10"/>
    <x v="294"/>
    <x v="0"/>
    <x v="1"/>
    <s v="Tesseramento"/>
    <x v="1"/>
    <x v="3"/>
    <x v="0"/>
    <m/>
  </r>
  <r>
    <n v="91564"/>
    <x v="0"/>
    <x v="0"/>
    <x v="0"/>
    <x v="0"/>
    <x v="4"/>
    <x v="52"/>
    <x v="0"/>
    <x v="0"/>
    <s v="Tesseramento"/>
    <x v="1"/>
    <x v="4"/>
    <x v="0"/>
    <m/>
  </r>
  <r>
    <n v="9736"/>
    <x v="0"/>
    <x v="0"/>
    <x v="2"/>
    <x v="0"/>
    <x v="12"/>
    <x v="148"/>
    <x v="0"/>
    <x v="1"/>
    <s v="Tesseramento"/>
    <x v="1"/>
    <x v="4"/>
    <x v="0"/>
    <m/>
  </r>
  <r>
    <n v="132102"/>
    <x v="0"/>
    <x v="0"/>
    <x v="0"/>
    <x v="0"/>
    <x v="4"/>
    <x v="52"/>
    <x v="0"/>
    <x v="1"/>
    <s v="Tesseramento"/>
    <x v="1"/>
    <x v="4"/>
    <x v="0"/>
    <m/>
  </r>
  <r>
    <n v="27530"/>
    <x v="0"/>
    <x v="0"/>
    <x v="0"/>
    <x v="0"/>
    <x v="11"/>
    <x v="142"/>
    <x v="0"/>
    <x v="0"/>
    <s v="Tesseramento"/>
    <x v="1"/>
    <x v="0"/>
    <x v="0"/>
    <m/>
  </r>
  <r>
    <n v="105301"/>
    <x v="0"/>
    <x v="0"/>
    <x v="0"/>
    <x v="0"/>
    <x v="11"/>
    <x v="142"/>
    <x v="0"/>
    <x v="1"/>
    <s v="Tesseramento"/>
    <x v="1"/>
    <x v="0"/>
    <x v="0"/>
    <m/>
  </r>
  <r>
    <n v="60407"/>
    <x v="0"/>
    <x v="0"/>
    <x v="0"/>
    <x v="0"/>
    <x v="11"/>
    <x v="142"/>
    <x v="0"/>
    <x v="0"/>
    <s v="Tesseramento"/>
    <x v="1"/>
    <x v="0"/>
    <x v="0"/>
    <m/>
  </r>
  <r>
    <n v="206641"/>
    <x v="0"/>
    <x v="0"/>
    <x v="2"/>
    <x v="1"/>
    <x v="11"/>
    <x v="142"/>
    <x v="0"/>
    <x v="0"/>
    <s v="Tesseramento"/>
    <x v="1"/>
    <x v="0"/>
    <x v="0"/>
    <m/>
  </r>
  <r>
    <n v="115497"/>
    <x v="0"/>
    <x v="0"/>
    <x v="0"/>
    <x v="0"/>
    <x v="14"/>
    <x v="129"/>
    <x v="0"/>
    <x v="0"/>
    <s v="Tesseramento"/>
    <x v="1"/>
    <x v="3"/>
    <x v="0"/>
    <m/>
  </r>
  <r>
    <n v="206761"/>
    <x v="0"/>
    <x v="0"/>
    <x v="0"/>
    <x v="0"/>
    <x v="18"/>
    <x v="322"/>
    <x v="0"/>
    <x v="0"/>
    <s v="Tesseramento"/>
    <x v="0"/>
    <x v="3"/>
    <x v="0"/>
    <m/>
  </r>
  <r>
    <n v="16290"/>
    <x v="0"/>
    <x v="0"/>
    <x v="0"/>
    <x v="0"/>
    <x v="11"/>
    <x v="142"/>
    <x v="0"/>
    <x v="0"/>
    <s v="Tesseramento"/>
    <x v="1"/>
    <x v="0"/>
    <x v="0"/>
    <m/>
  </r>
  <r>
    <n v="117331"/>
    <x v="0"/>
    <x v="0"/>
    <x v="0"/>
    <x v="0"/>
    <x v="11"/>
    <x v="142"/>
    <x v="0"/>
    <x v="0"/>
    <s v="Tesseramento"/>
    <x v="1"/>
    <x v="0"/>
    <x v="0"/>
    <m/>
  </r>
  <r>
    <n v="195196"/>
    <x v="1"/>
    <x v="0"/>
    <x v="0"/>
    <x v="0"/>
    <x v="11"/>
    <x v="142"/>
    <x v="0"/>
    <x v="0"/>
    <s v="Tesseramento"/>
    <x v="1"/>
    <x v="6"/>
    <x v="0"/>
    <m/>
  </r>
  <r>
    <n v="87444"/>
    <x v="0"/>
    <x v="0"/>
    <x v="0"/>
    <x v="0"/>
    <x v="11"/>
    <x v="142"/>
    <x v="0"/>
    <x v="1"/>
    <s v="Tesseramento"/>
    <x v="1"/>
    <x v="3"/>
    <x v="0"/>
    <m/>
  </r>
  <r>
    <n v="154967"/>
    <x v="0"/>
    <x v="0"/>
    <x v="0"/>
    <x v="0"/>
    <x v="11"/>
    <x v="221"/>
    <x v="0"/>
    <x v="1"/>
    <s v="Tesseramento"/>
    <x v="1"/>
    <x v="0"/>
    <x v="0"/>
    <m/>
  </r>
  <r>
    <n v="86131"/>
    <x v="0"/>
    <x v="0"/>
    <x v="0"/>
    <x v="0"/>
    <x v="11"/>
    <x v="142"/>
    <x v="0"/>
    <x v="0"/>
    <s v="Tesseramento"/>
    <x v="1"/>
    <x v="1"/>
    <x v="0"/>
    <m/>
  </r>
  <r>
    <n v="54743"/>
    <x v="0"/>
    <x v="0"/>
    <x v="0"/>
    <x v="0"/>
    <x v="11"/>
    <x v="142"/>
    <x v="0"/>
    <x v="0"/>
    <s v="Tesseramento"/>
    <x v="1"/>
    <x v="4"/>
    <x v="0"/>
    <m/>
  </r>
  <r>
    <n v="213524"/>
    <x v="0"/>
    <x v="0"/>
    <x v="0"/>
    <x v="0"/>
    <x v="11"/>
    <x v="142"/>
    <x v="0"/>
    <x v="0"/>
    <s v="Tesseramento"/>
    <x v="1"/>
    <x v="0"/>
    <x v="0"/>
    <m/>
  </r>
  <r>
    <n v="143728"/>
    <x v="0"/>
    <x v="0"/>
    <x v="0"/>
    <x v="0"/>
    <x v="11"/>
    <x v="142"/>
    <x v="0"/>
    <x v="1"/>
    <s v="Tesseramento"/>
    <x v="1"/>
    <x v="4"/>
    <x v="0"/>
    <m/>
  </r>
  <r>
    <n v="187744"/>
    <x v="0"/>
    <x v="0"/>
    <x v="0"/>
    <x v="0"/>
    <x v="2"/>
    <x v="79"/>
    <x v="0"/>
    <x v="0"/>
    <s v="Tesseramento"/>
    <x v="1"/>
    <x v="0"/>
    <x v="0"/>
    <m/>
  </r>
  <r>
    <n v="100202"/>
    <x v="0"/>
    <x v="0"/>
    <x v="0"/>
    <x v="0"/>
    <x v="2"/>
    <x v="79"/>
    <x v="0"/>
    <x v="1"/>
    <s v="Tesseramento"/>
    <x v="1"/>
    <x v="3"/>
    <x v="0"/>
    <m/>
  </r>
  <r>
    <n v="155817"/>
    <x v="0"/>
    <x v="0"/>
    <x v="0"/>
    <x v="0"/>
    <x v="9"/>
    <x v="204"/>
    <x v="0"/>
    <x v="0"/>
    <s v="Tesseramento"/>
    <x v="0"/>
    <x v="0"/>
    <x v="0"/>
    <m/>
  </r>
  <r>
    <n v="28490"/>
    <x v="0"/>
    <x v="0"/>
    <x v="0"/>
    <x v="0"/>
    <x v="2"/>
    <x v="79"/>
    <x v="0"/>
    <x v="0"/>
    <s v="Tesseramento"/>
    <x v="1"/>
    <x v="3"/>
    <x v="0"/>
    <m/>
  </r>
  <r>
    <n v="26940"/>
    <x v="0"/>
    <x v="0"/>
    <x v="0"/>
    <x v="0"/>
    <x v="12"/>
    <x v="254"/>
    <x v="0"/>
    <x v="0"/>
    <s v="Tesseramento"/>
    <x v="0"/>
    <x v="1"/>
    <x v="0"/>
    <m/>
  </r>
  <r>
    <n v="101556"/>
    <x v="0"/>
    <x v="0"/>
    <x v="0"/>
    <x v="1"/>
    <x v="12"/>
    <x v="254"/>
    <x v="0"/>
    <x v="0"/>
    <s v="Tesseramento"/>
    <x v="0"/>
    <x v="3"/>
    <x v="0"/>
    <m/>
  </r>
  <r>
    <n v="28331"/>
    <x v="0"/>
    <x v="0"/>
    <x v="0"/>
    <x v="0"/>
    <x v="2"/>
    <x v="79"/>
    <x v="0"/>
    <x v="0"/>
    <s v="Tesseramento"/>
    <x v="1"/>
    <x v="4"/>
    <x v="0"/>
    <m/>
  </r>
  <r>
    <n v="131662"/>
    <x v="0"/>
    <x v="0"/>
    <x v="0"/>
    <x v="1"/>
    <x v="12"/>
    <x v="254"/>
    <x v="0"/>
    <x v="1"/>
    <s v="Tesseramento"/>
    <x v="0"/>
    <x v="3"/>
    <x v="0"/>
    <m/>
  </r>
  <r>
    <n v="31680"/>
    <x v="0"/>
    <x v="0"/>
    <x v="0"/>
    <x v="0"/>
    <x v="12"/>
    <x v="254"/>
    <x v="0"/>
    <x v="0"/>
    <s v="Tesseramento"/>
    <x v="0"/>
    <x v="0"/>
    <x v="0"/>
    <m/>
  </r>
  <r>
    <n v="92816"/>
    <x v="0"/>
    <x v="0"/>
    <x v="0"/>
    <x v="0"/>
    <x v="12"/>
    <x v="254"/>
    <x v="0"/>
    <x v="1"/>
    <s v="Tesseramento"/>
    <x v="0"/>
    <x v="4"/>
    <x v="0"/>
    <m/>
  </r>
  <r>
    <n v="168744"/>
    <x v="0"/>
    <x v="0"/>
    <x v="0"/>
    <x v="0"/>
    <x v="2"/>
    <x v="79"/>
    <x v="0"/>
    <x v="1"/>
    <s v="Tesseramento"/>
    <x v="1"/>
    <x v="0"/>
    <x v="0"/>
    <m/>
  </r>
  <r>
    <n v="208251"/>
    <x v="0"/>
    <x v="1"/>
    <x v="0"/>
    <x v="1"/>
    <x v="7"/>
    <x v="56"/>
    <x v="0"/>
    <x v="0"/>
    <s v="Tesseramento"/>
    <x v="1"/>
    <x v="0"/>
    <x v="0"/>
    <m/>
  </r>
  <r>
    <n v="146863"/>
    <x v="0"/>
    <x v="0"/>
    <x v="0"/>
    <x v="0"/>
    <x v="2"/>
    <x v="79"/>
    <x v="0"/>
    <x v="0"/>
    <s v="Tesseramento"/>
    <x v="1"/>
    <x v="0"/>
    <x v="0"/>
    <m/>
  </r>
  <r>
    <n v="48611"/>
    <x v="0"/>
    <x v="0"/>
    <x v="0"/>
    <x v="0"/>
    <x v="2"/>
    <x v="79"/>
    <x v="0"/>
    <x v="0"/>
    <s v="Tesseramento"/>
    <x v="1"/>
    <x v="3"/>
    <x v="0"/>
    <m/>
  </r>
  <r>
    <n v="107370"/>
    <x v="0"/>
    <x v="0"/>
    <x v="0"/>
    <x v="0"/>
    <x v="2"/>
    <x v="79"/>
    <x v="0"/>
    <x v="0"/>
    <s v="Tesseramento"/>
    <x v="1"/>
    <x v="3"/>
    <x v="0"/>
    <m/>
  </r>
  <r>
    <n v="236335"/>
    <x v="1"/>
    <x v="0"/>
    <x v="1"/>
    <x v="0"/>
    <x v="4"/>
    <x v="116"/>
    <x v="0"/>
    <x v="1"/>
    <s v="Tesseramento"/>
    <x v="1"/>
    <x v="6"/>
    <x v="0"/>
    <m/>
  </r>
  <r>
    <n v="137955"/>
    <x v="0"/>
    <x v="0"/>
    <x v="0"/>
    <x v="0"/>
    <x v="2"/>
    <x v="79"/>
    <x v="0"/>
    <x v="0"/>
    <s v="Tesseramento"/>
    <x v="1"/>
    <x v="0"/>
    <x v="0"/>
    <m/>
  </r>
  <r>
    <n v="44518"/>
    <x v="0"/>
    <x v="0"/>
    <x v="0"/>
    <x v="0"/>
    <x v="1"/>
    <x v="22"/>
    <x v="0"/>
    <x v="0"/>
    <s v="Tesseramento"/>
    <x v="1"/>
    <x v="4"/>
    <x v="0"/>
    <m/>
  </r>
  <r>
    <n v="208224"/>
    <x v="0"/>
    <x v="0"/>
    <x v="0"/>
    <x v="0"/>
    <x v="13"/>
    <x v="177"/>
    <x v="0"/>
    <x v="0"/>
    <s v="Tesseramento"/>
    <x v="1"/>
    <x v="0"/>
    <x v="0"/>
    <m/>
  </r>
  <r>
    <n v="185162"/>
    <x v="1"/>
    <x v="0"/>
    <x v="0"/>
    <x v="0"/>
    <x v="4"/>
    <x v="197"/>
    <x v="0"/>
    <x v="0"/>
    <s v="Tesseramento"/>
    <x v="1"/>
    <x v="6"/>
    <x v="0"/>
    <m/>
  </r>
  <r>
    <n v="97417"/>
    <x v="0"/>
    <x v="0"/>
    <x v="0"/>
    <x v="0"/>
    <x v="7"/>
    <x v="33"/>
    <x v="0"/>
    <x v="0"/>
    <s v="Tesseramento"/>
    <x v="1"/>
    <x v="0"/>
    <x v="0"/>
    <m/>
  </r>
  <r>
    <n v="144860"/>
    <x v="0"/>
    <x v="0"/>
    <x v="0"/>
    <x v="0"/>
    <x v="1"/>
    <x v="22"/>
    <x v="0"/>
    <x v="0"/>
    <s v="Tesseramento"/>
    <x v="1"/>
    <x v="4"/>
    <x v="0"/>
    <m/>
  </r>
  <r>
    <n v="24570"/>
    <x v="0"/>
    <x v="0"/>
    <x v="0"/>
    <x v="0"/>
    <x v="4"/>
    <x v="197"/>
    <x v="0"/>
    <x v="0"/>
    <s v="Tesseramento"/>
    <x v="1"/>
    <x v="4"/>
    <x v="0"/>
    <m/>
  </r>
  <r>
    <n v="122747"/>
    <x v="0"/>
    <x v="0"/>
    <x v="0"/>
    <x v="0"/>
    <x v="7"/>
    <x v="33"/>
    <x v="0"/>
    <x v="0"/>
    <s v="Tesseramento"/>
    <x v="1"/>
    <x v="0"/>
    <x v="0"/>
    <m/>
  </r>
  <r>
    <n v="221944"/>
    <x v="1"/>
    <x v="0"/>
    <x v="0"/>
    <x v="0"/>
    <x v="4"/>
    <x v="197"/>
    <x v="0"/>
    <x v="0"/>
    <s v="Tesseramento"/>
    <x v="1"/>
    <x v="5"/>
    <x v="0"/>
    <m/>
  </r>
  <r>
    <n v="129132"/>
    <x v="0"/>
    <x v="0"/>
    <x v="0"/>
    <x v="0"/>
    <x v="4"/>
    <x v="197"/>
    <x v="0"/>
    <x v="1"/>
    <s v="Tesseramento"/>
    <x v="1"/>
    <x v="3"/>
    <x v="0"/>
    <m/>
  </r>
  <r>
    <n v="116279"/>
    <x v="0"/>
    <x v="0"/>
    <x v="0"/>
    <x v="0"/>
    <x v="4"/>
    <x v="197"/>
    <x v="0"/>
    <x v="1"/>
    <s v="Tesseramento"/>
    <x v="1"/>
    <x v="3"/>
    <x v="0"/>
    <m/>
  </r>
  <r>
    <n v="65811"/>
    <x v="0"/>
    <x v="0"/>
    <x v="0"/>
    <x v="0"/>
    <x v="4"/>
    <x v="197"/>
    <x v="0"/>
    <x v="1"/>
    <s v="Tesseramento"/>
    <x v="1"/>
    <x v="4"/>
    <x v="0"/>
    <m/>
  </r>
  <r>
    <n v="65786"/>
    <x v="0"/>
    <x v="0"/>
    <x v="0"/>
    <x v="0"/>
    <x v="4"/>
    <x v="197"/>
    <x v="0"/>
    <x v="0"/>
    <s v="Tesseramento"/>
    <x v="1"/>
    <x v="4"/>
    <x v="0"/>
    <m/>
  </r>
  <r>
    <n v="206436"/>
    <x v="0"/>
    <x v="0"/>
    <x v="0"/>
    <x v="1"/>
    <x v="7"/>
    <x v="33"/>
    <x v="0"/>
    <x v="0"/>
    <s v="Tesseramento"/>
    <x v="1"/>
    <x v="0"/>
    <x v="0"/>
    <m/>
  </r>
  <r>
    <n v="50801"/>
    <x v="0"/>
    <x v="0"/>
    <x v="0"/>
    <x v="0"/>
    <x v="15"/>
    <x v="243"/>
    <x v="0"/>
    <x v="1"/>
    <s v="Tesseramento"/>
    <x v="0"/>
    <x v="4"/>
    <x v="0"/>
    <m/>
  </r>
  <r>
    <n v="70646"/>
    <x v="0"/>
    <x v="0"/>
    <x v="0"/>
    <x v="0"/>
    <x v="15"/>
    <x v="243"/>
    <x v="0"/>
    <x v="1"/>
    <s v="Tesseramento"/>
    <x v="0"/>
    <x v="0"/>
    <x v="0"/>
    <m/>
  </r>
  <r>
    <n v="116688"/>
    <x v="0"/>
    <x v="0"/>
    <x v="0"/>
    <x v="0"/>
    <x v="15"/>
    <x v="243"/>
    <x v="0"/>
    <x v="1"/>
    <s v="Tesseramento"/>
    <x v="0"/>
    <x v="0"/>
    <x v="0"/>
    <m/>
  </r>
  <r>
    <n v="114420"/>
    <x v="0"/>
    <x v="0"/>
    <x v="0"/>
    <x v="0"/>
    <x v="4"/>
    <x v="250"/>
    <x v="0"/>
    <x v="0"/>
    <s v="Tesseramento"/>
    <x v="1"/>
    <x v="0"/>
    <x v="0"/>
    <m/>
  </r>
  <r>
    <n v="116661"/>
    <x v="0"/>
    <x v="0"/>
    <x v="0"/>
    <x v="0"/>
    <x v="15"/>
    <x v="243"/>
    <x v="0"/>
    <x v="0"/>
    <s v="Tesseramento"/>
    <x v="0"/>
    <x v="0"/>
    <x v="0"/>
    <m/>
  </r>
  <r>
    <n v="181581"/>
    <x v="0"/>
    <x v="0"/>
    <x v="0"/>
    <x v="0"/>
    <x v="15"/>
    <x v="243"/>
    <x v="0"/>
    <x v="0"/>
    <s v="Tesseramento"/>
    <x v="0"/>
    <x v="0"/>
    <x v="0"/>
    <m/>
  </r>
  <r>
    <n v="3985"/>
    <x v="0"/>
    <x v="0"/>
    <x v="0"/>
    <x v="0"/>
    <x v="4"/>
    <x v="250"/>
    <x v="0"/>
    <x v="1"/>
    <s v="Tesseramento"/>
    <x v="1"/>
    <x v="3"/>
    <x v="0"/>
    <m/>
  </r>
  <r>
    <n v="220063"/>
    <x v="0"/>
    <x v="0"/>
    <x v="0"/>
    <x v="3"/>
    <x v="15"/>
    <x v="243"/>
    <x v="0"/>
    <x v="0"/>
    <s v="Tesseramento"/>
    <x v="0"/>
    <x v="0"/>
    <x v="0"/>
    <m/>
  </r>
  <r>
    <n v="178862"/>
    <x v="0"/>
    <x v="0"/>
    <x v="0"/>
    <x v="0"/>
    <x v="15"/>
    <x v="243"/>
    <x v="0"/>
    <x v="1"/>
    <s v="Tesseramento"/>
    <x v="0"/>
    <x v="0"/>
    <x v="0"/>
    <m/>
  </r>
  <r>
    <n v="184629"/>
    <x v="0"/>
    <x v="0"/>
    <x v="0"/>
    <x v="1"/>
    <x v="15"/>
    <x v="243"/>
    <x v="0"/>
    <x v="0"/>
    <s v="Tesseramento"/>
    <x v="0"/>
    <x v="4"/>
    <x v="0"/>
    <m/>
  </r>
  <r>
    <n v="53659"/>
    <x v="0"/>
    <x v="0"/>
    <x v="0"/>
    <x v="0"/>
    <x v="15"/>
    <x v="243"/>
    <x v="0"/>
    <x v="0"/>
    <s v="Tesseramento"/>
    <x v="0"/>
    <x v="3"/>
    <x v="0"/>
    <m/>
  </r>
  <r>
    <n v="54709"/>
    <x v="0"/>
    <x v="1"/>
    <x v="0"/>
    <x v="0"/>
    <x v="15"/>
    <x v="243"/>
    <x v="0"/>
    <x v="1"/>
    <s v="Tesseramento"/>
    <x v="0"/>
    <x v="3"/>
    <x v="0"/>
    <m/>
  </r>
  <r>
    <n v="163273"/>
    <x v="0"/>
    <x v="0"/>
    <x v="0"/>
    <x v="0"/>
    <x v="15"/>
    <x v="243"/>
    <x v="0"/>
    <x v="0"/>
    <s v="Tesseramento"/>
    <x v="0"/>
    <x v="0"/>
    <x v="0"/>
    <m/>
  </r>
  <r>
    <n v="182784"/>
    <x v="0"/>
    <x v="0"/>
    <x v="0"/>
    <x v="0"/>
    <x v="15"/>
    <x v="243"/>
    <x v="0"/>
    <x v="0"/>
    <s v="Tesseramento"/>
    <x v="0"/>
    <x v="1"/>
    <x v="0"/>
    <m/>
  </r>
  <r>
    <n v="93235"/>
    <x v="0"/>
    <x v="0"/>
    <x v="0"/>
    <x v="0"/>
    <x v="2"/>
    <x v="172"/>
    <x v="0"/>
    <x v="0"/>
    <s v="Tesseramento"/>
    <x v="1"/>
    <x v="4"/>
    <x v="0"/>
    <m/>
  </r>
  <r>
    <n v="227391"/>
    <x v="0"/>
    <x v="0"/>
    <x v="0"/>
    <x v="1"/>
    <x v="4"/>
    <x v="250"/>
    <x v="0"/>
    <x v="0"/>
    <s v="Tesseramento"/>
    <x v="1"/>
    <x v="0"/>
    <x v="0"/>
    <m/>
  </r>
  <r>
    <n v="15511"/>
    <x v="0"/>
    <x v="0"/>
    <x v="0"/>
    <x v="0"/>
    <x v="2"/>
    <x v="172"/>
    <x v="0"/>
    <x v="0"/>
    <s v="Tesseramento"/>
    <x v="1"/>
    <x v="4"/>
    <x v="0"/>
    <m/>
  </r>
  <r>
    <n v="175433"/>
    <x v="0"/>
    <x v="0"/>
    <x v="0"/>
    <x v="0"/>
    <x v="15"/>
    <x v="243"/>
    <x v="0"/>
    <x v="1"/>
    <s v="Tesseramento"/>
    <x v="0"/>
    <x v="0"/>
    <x v="0"/>
    <m/>
  </r>
  <r>
    <n v="100101"/>
    <x v="0"/>
    <x v="0"/>
    <x v="0"/>
    <x v="0"/>
    <x v="15"/>
    <x v="243"/>
    <x v="0"/>
    <x v="0"/>
    <s v="Tesseramento"/>
    <x v="0"/>
    <x v="3"/>
    <x v="0"/>
    <m/>
  </r>
  <r>
    <n v="154203"/>
    <x v="0"/>
    <x v="0"/>
    <x v="0"/>
    <x v="0"/>
    <x v="2"/>
    <x v="172"/>
    <x v="0"/>
    <x v="1"/>
    <s v="Tesseramento"/>
    <x v="1"/>
    <x v="0"/>
    <x v="0"/>
    <m/>
  </r>
  <r>
    <n v="175287"/>
    <x v="0"/>
    <x v="0"/>
    <x v="0"/>
    <x v="0"/>
    <x v="15"/>
    <x v="243"/>
    <x v="0"/>
    <x v="1"/>
    <s v="Tesseramento"/>
    <x v="0"/>
    <x v="0"/>
    <x v="0"/>
    <m/>
  </r>
  <r>
    <n v="153319"/>
    <x v="0"/>
    <x v="0"/>
    <x v="0"/>
    <x v="0"/>
    <x v="2"/>
    <x v="172"/>
    <x v="0"/>
    <x v="0"/>
    <s v="Tesseramento"/>
    <x v="1"/>
    <x v="0"/>
    <x v="0"/>
    <m/>
  </r>
  <r>
    <n v="168180"/>
    <x v="0"/>
    <x v="0"/>
    <x v="0"/>
    <x v="1"/>
    <x v="15"/>
    <x v="243"/>
    <x v="0"/>
    <x v="0"/>
    <s v="Tesseramento"/>
    <x v="0"/>
    <x v="0"/>
    <x v="0"/>
    <m/>
  </r>
  <r>
    <n v="174360"/>
    <x v="0"/>
    <x v="0"/>
    <x v="0"/>
    <x v="0"/>
    <x v="15"/>
    <x v="243"/>
    <x v="0"/>
    <x v="0"/>
    <s v="Tesseramento"/>
    <x v="0"/>
    <x v="0"/>
    <x v="0"/>
    <m/>
  </r>
  <r>
    <n v="200790"/>
    <x v="0"/>
    <x v="0"/>
    <x v="0"/>
    <x v="0"/>
    <x v="2"/>
    <x v="79"/>
    <x v="0"/>
    <x v="0"/>
    <s v="Tesseramento"/>
    <x v="1"/>
    <x v="0"/>
    <x v="0"/>
    <m/>
  </r>
  <r>
    <n v="160572"/>
    <x v="0"/>
    <x v="0"/>
    <x v="0"/>
    <x v="0"/>
    <x v="15"/>
    <x v="243"/>
    <x v="0"/>
    <x v="0"/>
    <s v="Tesseramento"/>
    <x v="0"/>
    <x v="0"/>
    <x v="0"/>
    <m/>
  </r>
  <r>
    <n v="118861"/>
    <x v="0"/>
    <x v="0"/>
    <x v="0"/>
    <x v="0"/>
    <x v="15"/>
    <x v="243"/>
    <x v="0"/>
    <x v="0"/>
    <s v="Tesseramento"/>
    <x v="0"/>
    <x v="0"/>
    <x v="0"/>
    <m/>
  </r>
  <r>
    <n v="33905"/>
    <x v="0"/>
    <x v="0"/>
    <x v="0"/>
    <x v="0"/>
    <x v="15"/>
    <x v="243"/>
    <x v="0"/>
    <x v="0"/>
    <s v="Tesseramento"/>
    <x v="0"/>
    <x v="3"/>
    <x v="0"/>
    <m/>
  </r>
  <r>
    <n v="73588"/>
    <x v="0"/>
    <x v="0"/>
    <x v="0"/>
    <x v="0"/>
    <x v="4"/>
    <x v="119"/>
    <x v="0"/>
    <x v="0"/>
    <s v="Tesseramento"/>
    <x v="1"/>
    <x v="1"/>
    <x v="0"/>
    <m/>
  </r>
  <r>
    <n v="178543"/>
    <x v="0"/>
    <x v="0"/>
    <x v="0"/>
    <x v="0"/>
    <x v="15"/>
    <x v="243"/>
    <x v="0"/>
    <x v="0"/>
    <s v="Tesseramento"/>
    <x v="0"/>
    <x v="0"/>
    <x v="0"/>
    <m/>
  </r>
  <r>
    <n v="73599"/>
    <x v="0"/>
    <x v="0"/>
    <x v="0"/>
    <x v="0"/>
    <x v="4"/>
    <x v="119"/>
    <x v="0"/>
    <x v="0"/>
    <s v="Tesseramento"/>
    <x v="1"/>
    <x v="1"/>
    <x v="0"/>
    <m/>
  </r>
  <r>
    <n v="236342"/>
    <x v="0"/>
    <x v="1"/>
    <x v="1"/>
    <x v="3"/>
    <x v="8"/>
    <x v="268"/>
    <x v="0"/>
    <x v="0"/>
    <s v="Tesseramento"/>
    <x v="1"/>
    <x v="1"/>
    <x v="0"/>
    <m/>
  </r>
  <r>
    <n v="236293"/>
    <x v="0"/>
    <x v="1"/>
    <x v="1"/>
    <x v="2"/>
    <x v="4"/>
    <x v="166"/>
    <x v="0"/>
    <x v="0"/>
    <s v="Tesseramento"/>
    <x v="1"/>
    <x v="1"/>
    <x v="0"/>
    <m/>
  </r>
  <r>
    <n v="233042"/>
    <x v="0"/>
    <x v="1"/>
    <x v="0"/>
    <x v="3"/>
    <x v="7"/>
    <x v="161"/>
    <x v="0"/>
    <x v="0"/>
    <s v="Tesseramento"/>
    <x v="0"/>
    <x v="0"/>
    <x v="0"/>
    <m/>
  </r>
  <r>
    <n v="104979"/>
    <x v="0"/>
    <x v="0"/>
    <x v="0"/>
    <x v="0"/>
    <x v="7"/>
    <x v="161"/>
    <x v="0"/>
    <x v="0"/>
    <s v="Tesseramento"/>
    <x v="0"/>
    <x v="1"/>
    <x v="0"/>
    <m/>
  </r>
  <r>
    <n v="63592"/>
    <x v="0"/>
    <x v="0"/>
    <x v="0"/>
    <x v="0"/>
    <x v="2"/>
    <x v="172"/>
    <x v="0"/>
    <x v="0"/>
    <s v="Tesseramento"/>
    <x v="1"/>
    <x v="4"/>
    <x v="0"/>
    <m/>
  </r>
  <r>
    <n v="163166"/>
    <x v="0"/>
    <x v="0"/>
    <x v="0"/>
    <x v="0"/>
    <x v="2"/>
    <x v="172"/>
    <x v="0"/>
    <x v="0"/>
    <s v="Tesseramento"/>
    <x v="1"/>
    <x v="0"/>
    <x v="0"/>
    <m/>
  </r>
  <r>
    <n v="27206"/>
    <x v="0"/>
    <x v="0"/>
    <x v="0"/>
    <x v="0"/>
    <x v="12"/>
    <x v="254"/>
    <x v="0"/>
    <x v="0"/>
    <s v="Tesseramento"/>
    <x v="0"/>
    <x v="0"/>
    <x v="0"/>
    <m/>
  </r>
  <r>
    <n v="218934"/>
    <x v="0"/>
    <x v="0"/>
    <x v="0"/>
    <x v="2"/>
    <x v="2"/>
    <x v="172"/>
    <x v="0"/>
    <x v="1"/>
    <s v="Tesseramento"/>
    <x v="1"/>
    <x v="0"/>
    <x v="0"/>
    <m/>
  </r>
  <r>
    <n v="80765"/>
    <x v="0"/>
    <x v="0"/>
    <x v="0"/>
    <x v="0"/>
    <x v="2"/>
    <x v="172"/>
    <x v="0"/>
    <x v="0"/>
    <s v="Tesseramento"/>
    <x v="1"/>
    <x v="3"/>
    <x v="0"/>
    <m/>
  </r>
  <r>
    <n v="119983"/>
    <x v="0"/>
    <x v="0"/>
    <x v="0"/>
    <x v="0"/>
    <x v="11"/>
    <x v="142"/>
    <x v="0"/>
    <x v="1"/>
    <s v="Tesseramento"/>
    <x v="1"/>
    <x v="0"/>
    <x v="0"/>
    <m/>
  </r>
  <r>
    <n v="206908"/>
    <x v="0"/>
    <x v="0"/>
    <x v="0"/>
    <x v="0"/>
    <x v="11"/>
    <x v="142"/>
    <x v="0"/>
    <x v="0"/>
    <s v="Tesseramento"/>
    <x v="1"/>
    <x v="0"/>
    <x v="0"/>
    <m/>
  </r>
  <r>
    <n v="14483"/>
    <x v="0"/>
    <x v="0"/>
    <x v="0"/>
    <x v="0"/>
    <x v="11"/>
    <x v="142"/>
    <x v="0"/>
    <x v="0"/>
    <s v="Tesseramento"/>
    <x v="1"/>
    <x v="3"/>
    <x v="0"/>
    <m/>
  </r>
  <r>
    <n v="115593"/>
    <x v="0"/>
    <x v="0"/>
    <x v="0"/>
    <x v="0"/>
    <x v="7"/>
    <x v="213"/>
    <x v="0"/>
    <x v="0"/>
    <s v="Tesseramento"/>
    <x v="1"/>
    <x v="0"/>
    <x v="0"/>
    <m/>
  </r>
  <r>
    <n v="215555"/>
    <x v="0"/>
    <x v="0"/>
    <x v="0"/>
    <x v="1"/>
    <x v="12"/>
    <x v="323"/>
    <x v="0"/>
    <x v="0"/>
    <s v="Tesseramento"/>
    <x v="1"/>
    <x v="1"/>
    <x v="0"/>
    <m/>
  </r>
  <r>
    <n v="168984"/>
    <x v="0"/>
    <x v="0"/>
    <x v="0"/>
    <x v="0"/>
    <x v="7"/>
    <x v="9"/>
    <x v="0"/>
    <x v="0"/>
    <s v="Tesseramento"/>
    <x v="0"/>
    <x v="0"/>
    <x v="0"/>
    <m/>
  </r>
  <r>
    <n v="216547"/>
    <x v="0"/>
    <x v="0"/>
    <x v="0"/>
    <x v="0"/>
    <x v="7"/>
    <x v="9"/>
    <x v="0"/>
    <x v="0"/>
    <s v="Tesseramento"/>
    <x v="0"/>
    <x v="0"/>
    <x v="0"/>
    <m/>
  </r>
  <r>
    <n v="144562"/>
    <x v="0"/>
    <x v="0"/>
    <x v="0"/>
    <x v="0"/>
    <x v="11"/>
    <x v="142"/>
    <x v="0"/>
    <x v="0"/>
    <s v="Tesseramento"/>
    <x v="1"/>
    <x v="0"/>
    <x v="0"/>
    <m/>
  </r>
  <r>
    <n v="216868"/>
    <x v="0"/>
    <x v="0"/>
    <x v="0"/>
    <x v="1"/>
    <x v="7"/>
    <x v="9"/>
    <x v="0"/>
    <x v="0"/>
    <s v="Tesseramento"/>
    <x v="0"/>
    <x v="0"/>
    <x v="0"/>
    <m/>
  </r>
  <r>
    <n v="132859"/>
    <x v="0"/>
    <x v="0"/>
    <x v="0"/>
    <x v="0"/>
    <x v="7"/>
    <x v="9"/>
    <x v="0"/>
    <x v="0"/>
    <s v="Tesseramento"/>
    <x v="0"/>
    <x v="3"/>
    <x v="0"/>
    <m/>
  </r>
  <r>
    <n v="100938"/>
    <x v="0"/>
    <x v="0"/>
    <x v="0"/>
    <x v="0"/>
    <x v="11"/>
    <x v="142"/>
    <x v="0"/>
    <x v="0"/>
    <s v="Tesseramento"/>
    <x v="1"/>
    <x v="3"/>
    <x v="0"/>
    <m/>
  </r>
  <r>
    <n v="127596"/>
    <x v="0"/>
    <x v="0"/>
    <x v="0"/>
    <x v="0"/>
    <x v="4"/>
    <x v="149"/>
    <x v="0"/>
    <x v="0"/>
    <s v="Tesseramento"/>
    <x v="1"/>
    <x v="0"/>
    <x v="0"/>
    <m/>
  </r>
  <r>
    <n v="144558"/>
    <x v="0"/>
    <x v="0"/>
    <x v="0"/>
    <x v="0"/>
    <x v="11"/>
    <x v="142"/>
    <x v="0"/>
    <x v="1"/>
    <s v="Tesseramento"/>
    <x v="1"/>
    <x v="0"/>
    <x v="0"/>
    <m/>
  </r>
  <r>
    <n v="236183"/>
    <x v="0"/>
    <x v="1"/>
    <x v="1"/>
    <x v="2"/>
    <x v="15"/>
    <x v="243"/>
    <x v="0"/>
    <x v="0"/>
    <s v="Tesseramento"/>
    <x v="0"/>
    <x v="0"/>
    <x v="0"/>
    <m/>
  </r>
  <r>
    <n v="226721"/>
    <x v="1"/>
    <x v="0"/>
    <x v="0"/>
    <x v="2"/>
    <x v="11"/>
    <x v="278"/>
    <x v="0"/>
    <x v="1"/>
    <s v="Tesseramento"/>
    <x v="1"/>
    <x v="5"/>
    <x v="0"/>
    <m/>
  </r>
  <r>
    <n v="188765"/>
    <x v="0"/>
    <x v="0"/>
    <x v="0"/>
    <x v="0"/>
    <x v="11"/>
    <x v="142"/>
    <x v="0"/>
    <x v="0"/>
    <s v="Tesseramento"/>
    <x v="1"/>
    <x v="4"/>
    <x v="0"/>
    <m/>
  </r>
  <r>
    <n v="114028"/>
    <x v="0"/>
    <x v="0"/>
    <x v="0"/>
    <x v="0"/>
    <x v="11"/>
    <x v="142"/>
    <x v="0"/>
    <x v="0"/>
    <s v="Tesseramento"/>
    <x v="1"/>
    <x v="0"/>
    <x v="0"/>
    <m/>
  </r>
  <r>
    <n v="186978"/>
    <x v="0"/>
    <x v="0"/>
    <x v="0"/>
    <x v="0"/>
    <x v="11"/>
    <x v="142"/>
    <x v="0"/>
    <x v="0"/>
    <s v="Tesseramento"/>
    <x v="1"/>
    <x v="3"/>
    <x v="0"/>
    <m/>
  </r>
  <r>
    <n v="107374"/>
    <x v="0"/>
    <x v="0"/>
    <x v="2"/>
    <x v="4"/>
    <x v="2"/>
    <x v="172"/>
    <x v="0"/>
    <x v="0"/>
    <s v="Tesseramento"/>
    <x v="1"/>
    <x v="1"/>
    <x v="0"/>
    <m/>
  </r>
  <r>
    <n v="107989"/>
    <x v="0"/>
    <x v="0"/>
    <x v="0"/>
    <x v="0"/>
    <x v="15"/>
    <x v="243"/>
    <x v="0"/>
    <x v="0"/>
    <s v="Tesseramento"/>
    <x v="0"/>
    <x v="3"/>
    <x v="0"/>
    <m/>
  </r>
  <r>
    <n v="151150"/>
    <x v="0"/>
    <x v="0"/>
    <x v="0"/>
    <x v="0"/>
    <x v="7"/>
    <x v="33"/>
    <x v="0"/>
    <x v="0"/>
    <s v="Tesseramento"/>
    <x v="1"/>
    <x v="4"/>
    <x v="0"/>
    <m/>
  </r>
  <r>
    <n v="172739"/>
    <x v="0"/>
    <x v="0"/>
    <x v="0"/>
    <x v="1"/>
    <x v="7"/>
    <x v="33"/>
    <x v="0"/>
    <x v="1"/>
    <s v="Tesseramento"/>
    <x v="1"/>
    <x v="0"/>
    <x v="0"/>
    <m/>
  </r>
  <r>
    <n v="56314"/>
    <x v="0"/>
    <x v="0"/>
    <x v="0"/>
    <x v="0"/>
    <x v="7"/>
    <x v="33"/>
    <x v="0"/>
    <x v="0"/>
    <s v="Tesseramento"/>
    <x v="1"/>
    <x v="0"/>
    <x v="0"/>
    <m/>
  </r>
  <r>
    <n v="180823"/>
    <x v="0"/>
    <x v="0"/>
    <x v="0"/>
    <x v="0"/>
    <x v="7"/>
    <x v="33"/>
    <x v="0"/>
    <x v="0"/>
    <s v="Tesseramento"/>
    <x v="1"/>
    <x v="4"/>
    <x v="0"/>
    <m/>
  </r>
  <r>
    <n v="172742"/>
    <x v="0"/>
    <x v="0"/>
    <x v="0"/>
    <x v="1"/>
    <x v="7"/>
    <x v="33"/>
    <x v="0"/>
    <x v="0"/>
    <s v="Tesseramento"/>
    <x v="1"/>
    <x v="0"/>
    <x v="0"/>
    <m/>
  </r>
  <r>
    <n v="9475"/>
    <x v="0"/>
    <x v="0"/>
    <x v="0"/>
    <x v="0"/>
    <x v="1"/>
    <x v="324"/>
    <x v="0"/>
    <x v="0"/>
    <s v="Tesseramento"/>
    <x v="1"/>
    <x v="4"/>
    <x v="0"/>
    <m/>
  </r>
  <r>
    <n v="225826"/>
    <x v="1"/>
    <x v="1"/>
    <x v="2"/>
    <x v="1"/>
    <x v="1"/>
    <x v="176"/>
    <x v="0"/>
    <x v="0"/>
    <s v="Tesseramento"/>
    <x v="1"/>
    <x v="5"/>
    <x v="0"/>
    <m/>
  </r>
  <r>
    <n v="55847"/>
    <x v="0"/>
    <x v="0"/>
    <x v="0"/>
    <x v="0"/>
    <x v="4"/>
    <x v="125"/>
    <x v="0"/>
    <x v="0"/>
    <s v="Tesseramento"/>
    <x v="1"/>
    <x v="3"/>
    <x v="0"/>
    <m/>
  </r>
  <r>
    <n v="135083"/>
    <x v="0"/>
    <x v="0"/>
    <x v="0"/>
    <x v="0"/>
    <x v="10"/>
    <x v="63"/>
    <x v="0"/>
    <x v="0"/>
    <s v="Tesseramento"/>
    <x v="0"/>
    <x v="0"/>
    <x v="0"/>
    <m/>
  </r>
  <r>
    <n v="79306"/>
    <x v="0"/>
    <x v="0"/>
    <x v="0"/>
    <x v="0"/>
    <x v="7"/>
    <x v="150"/>
    <x v="0"/>
    <x v="0"/>
    <s v="Tesseramento"/>
    <x v="1"/>
    <x v="1"/>
    <x v="0"/>
    <m/>
  </r>
  <r>
    <n v="9375"/>
    <x v="0"/>
    <x v="0"/>
    <x v="0"/>
    <x v="0"/>
    <x v="1"/>
    <x v="324"/>
    <x v="0"/>
    <x v="1"/>
    <s v="Tesseramento"/>
    <x v="1"/>
    <x v="3"/>
    <x v="0"/>
    <m/>
  </r>
  <r>
    <n v="209180"/>
    <x v="1"/>
    <x v="0"/>
    <x v="2"/>
    <x v="1"/>
    <x v="10"/>
    <x v="63"/>
    <x v="0"/>
    <x v="0"/>
    <s v="Tesseramento"/>
    <x v="0"/>
    <x v="5"/>
    <x v="0"/>
    <m/>
  </r>
  <r>
    <n v="168950"/>
    <x v="0"/>
    <x v="0"/>
    <x v="0"/>
    <x v="0"/>
    <x v="1"/>
    <x v="324"/>
    <x v="0"/>
    <x v="0"/>
    <s v="Tesseramento"/>
    <x v="1"/>
    <x v="0"/>
    <x v="0"/>
    <m/>
  </r>
  <r>
    <n v="236244"/>
    <x v="0"/>
    <x v="1"/>
    <x v="1"/>
    <x v="2"/>
    <x v="15"/>
    <x v="243"/>
    <x v="0"/>
    <x v="0"/>
    <s v="Tesseramento"/>
    <x v="0"/>
    <x v="0"/>
    <x v="0"/>
    <m/>
  </r>
  <r>
    <n v="160018"/>
    <x v="0"/>
    <x v="0"/>
    <x v="0"/>
    <x v="0"/>
    <x v="11"/>
    <x v="142"/>
    <x v="0"/>
    <x v="0"/>
    <s v="Tesseramento"/>
    <x v="1"/>
    <x v="0"/>
    <x v="0"/>
    <m/>
  </r>
  <r>
    <n v="43785"/>
    <x v="0"/>
    <x v="0"/>
    <x v="0"/>
    <x v="0"/>
    <x v="8"/>
    <x v="113"/>
    <x v="0"/>
    <x v="0"/>
    <s v="Tesseramento"/>
    <x v="0"/>
    <x v="4"/>
    <x v="0"/>
    <m/>
  </r>
  <r>
    <n v="127194"/>
    <x v="0"/>
    <x v="0"/>
    <x v="0"/>
    <x v="0"/>
    <x v="8"/>
    <x v="113"/>
    <x v="0"/>
    <x v="1"/>
    <s v="Tesseramento"/>
    <x v="0"/>
    <x v="4"/>
    <x v="0"/>
    <m/>
  </r>
  <r>
    <n v="127197"/>
    <x v="0"/>
    <x v="0"/>
    <x v="0"/>
    <x v="0"/>
    <x v="8"/>
    <x v="113"/>
    <x v="0"/>
    <x v="0"/>
    <s v="Tesseramento"/>
    <x v="0"/>
    <x v="4"/>
    <x v="0"/>
    <m/>
  </r>
  <r>
    <n v="236231"/>
    <x v="0"/>
    <x v="0"/>
    <x v="1"/>
    <x v="0"/>
    <x v="10"/>
    <x v="63"/>
    <x v="0"/>
    <x v="0"/>
    <s v="Tesseramento"/>
    <x v="0"/>
    <x v="1"/>
    <x v="0"/>
    <m/>
  </r>
  <r>
    <n v="236156"/>
    <x v="0"/>
    <x v="0"/>
    <x v="1"/>
    <x v="2"/>
    <x v="1"/>
    <x v="324"/>
    <x v="0"/>
    <x v="0"/>
    <s v="Tesseramento"/>
    <x v="1"/>
    <x v="4"/>
    <x v="0"/>
    <m/>
  </r>
  <r>
    <n v="236157"/>
    <x v="1"/>
    <x v="0"/>
    <x v="1"/>
    <x v="1"/>
    <x v="1"/>
    <x v="324"/>
    <x v="0"/>
    <x v="0"/>
    <s v="Tesseramento"/>
    <x v="1"/>
    <x v="5"/>
    <x v="0"/>
    <m/>
  </r>
  <r>
    <n v="192615"/>
    <x v="0"/>
    <x v="0"/>
    <x v="0"/>
    <x v="0"/>
    <x v="7"/>
    <x v="209"/>
    <x v="0"/>
    <x v="0"/>
    <s v="Tesseramento"/>
    <x v="0"/>
    <x v="0"/>
    <x v="0"/>
    <m/>
  </r>
  <r>
    <n v="163082"/>
    <x v="0"/>
    <x v="0"/>
    <x v="0"/>
    <x v="0"/>
    <x v="11"/>
    <x v="142"/>
    <x v="0"/>
    <x v="0"/>
    <s v="Tesseramento"/>
    <x v="1"/>
    <x v="0"/>
    <x v="0"/>
    <m/>
  </r>
  <r>
    <n v="181372"/>
    <x v="0"/>
    <x v="1"/>
    <x v="0"/>
    <x v="1"/>
    <x v="4"/>
    <x v="50"/>
    <x v="0"/>
    <x v="0"/>
    <s v="Tesseramento"/>
    <x v="1"/>
    <x v="0"/>
    <x v="0"/>
    <m/>
  </r>
  <r>
    <n v="26621"/>
    <x v="0"/>
    <x v="0"/>
    <x v="0"/>
    <x v="0"/>
    <x v="11"/>
    <x v="325"/>
    <x v="0"/>
    <x v="1"/>
    <s v="Tesseramento"/>
    <x v="1"/>
    <x v="3"/>
    <x v="0"/>
    <m/>
  </r>
  <r>
    <n v="198285"/>
    <x v="0"/>
    <x v="0"/>
    <x v="0"/>
    <x v="0"/>
    <x v="11"/>
    <x v="142"/>
    <x v="0"/>
    <x v="1"/>
    <s v="Tesseramento"/>
    <x v="1"/>
    <x v="3"/>
    <x v="0"/>
    <m/>
  </r>
  <r>
    <n v="163069"/>
    <x v="0"/>
    <x v="0"/>
    <x v="0"/>
    <x v="0"/>
    <x v="11"/>
    <x v="142"/>
    <x v="0"/>
    <x v="0"/>
    <s v="Tesseramento"/>
    <x v="1"/>
    <x v="3"/>
    <x v="0"/>
    <m/>
  </r>
  <r>
    <n v="127252"/>
    <x v="0"/>
    <x v="0"/>
    <x v="0"/>
    <x v="0"/>
    <x v="7"/>
    <x v="56"/>
    <x v="0"/>
    <x v="0"/>
    <s v="Tesseramento"/>
    <x v="1"/>
    <x v="0"/>
    <x v="0"/>
    <m/>
  </r>
  <r>
    <n v="75136"/>
    <x v="0"/>
    <x v="0"/>
    <x v="0"/>
    <x v="0"/>
    <x v="7"/>
    <x v="109"/>
    <x v="0"/>
    <x v="0"/>
    <s v="Tesseramento"/>
    <x v="1"/>
    <x v="4"/>
    <x v="0"/>
    <m/>
  </r>
  <r>
    <n v="166602"/>
    <x v="0"/>
    <x v="0"/>
    <x v="0"/>
    <x v="1"/>
    <x v="11"/>
    <x v="142"/>
    <x v="0"/>
    <x v="1"/>
    <s v="Tesseramento"/>
    <x v="1"/>
    <x v="3"/>
    <x v="0"/>
    <m/>
  </r>
  <r>
    <n v="31"/>
    <x v="0"/>
    <x v="0"/>
    <x v="0"/>
    <x v="0"/>
    <x v="7"/>
    <x v="109"/>
    <x v="0"/>
    <x v="0"/>
    <s v="Tesseramento"/>
    <x v="1"/>
    <x v="4"/>
    <x v="0"/>
    <m/>
  </r>
  <r>
    <n v="17497"/>
    <x v="0"/>
    <x v="0"/>
    <x v="0"/>
    <x v="0"/>
    <x v="11"/>
    <x v="142"/>
    <x v="0"/>
    <x v="0"/>
    <s v="Tesseramento"/>
    <x v="1"/>
    <x v="4"/>
    <x v="0"/>
    <m/>
  </r>
  <r>
    <n v="180736"/>
    <x v="0"/>
    <x v="0"/>
    <x v="0"/>
    <x v="0"/>
    <x v="11"/>
    <x v="142"/>
    <x v="0"/>
    <x v="0"/>
    <s v="Tesseramento"/>
    <x v="1"/>
    <x v="0"/>
    <x v="0"/>
    <m/>
  </r>
  <r>
    <n v="83002"/>
    <x v="0"/>
    <x v="0"/>
    <x v="0"/>
    <x v="0"/>
    <x v="11"/>
    <x v="142"/>
    <x v="0"/>
    <x v="0"/>
    <s v="Tesseramento"/>
    <x v="1"/>
    <x v="3"/>
    <x v="0"/>
    <m/>
  </r>
  <r>
    <n v="172534"/>
    <x v="0"/>
    <x v="0"/>
    <x v="0"/>
    <x v="1"/>
    <x v="11"/>
    <x v="142"/>
    <x v="0"/>
    <x v="0"/>
    <s v="Tesseramento"/>
    <x v="1"/>
    <x v="0"/>
    <x v="0"/>
    <m/>
  </r>
  <r>
    <n v="114972"/>
    <x v="0"/>
    <x v="0"/>
    <x v="0"/>
    <x v="0"/>
    <x v="11"/>
    <x v="142"/>
    <x v="0"/>
    <x v="0"/>
    <s v="Tesseramento"/>
    <x v="1"/>
    <x v="0"/>
    <x v="0"/>
    <m/>
  </r>
  <r>
    <n v="77011"/>
    <x v="0"/>
    <x v="0"/>
    <x v="0"/>
    <x v="0"/>
    <x v="11"/>
    <x v="142"/>
    <x v="0"/>
    <x v="1"/>
    <s v="Tesseramento"/>
    <x v="1"/>
    <x v="4"/>
    <x v="0"/>
    <m/>
  </r>
  <r>
    <n v="154291"/>
    <x v="0"/>
    <x v="1"/>
    <x v="0"/>
    <x v="0"/>
    <x v="12"/>
    <x v="27"/>
    <x v="0"/>
    <x v="1"/>
    <s v="Tesseramento"/>
    <x v="1"/>
    <x v="4"/>
    <x v="0"/>
    <m/>
  </r>
  <r>
    <n v="226145"/>
    <x v="0"/>
    <x v="1"/>
    <x v="0"/>
    <x v="1"/>
    <x v="12"/>
    <x v="27"/>
    <x v="0"/>
    <x v="0"/>
    <s v="Tesseramento"/>
    <x v="1"/>
    <x v="0"/>
    <x v="0"/>
    <m/>
  </r>
  <r>
    <n v="842"/>
    <x v="0"/>
    <x v="1"/>
    <x v="0"/>
    <x v="4"/>
    <x v="12"/>
    <x v="27"/>
    <x v="0"/>
    <x v="0"/>
    <s v="Tesseramento"/>
    <x v="1"/>
    <x v="4"/>
    <x v="0"/>
    <m/>
  </r>
  <r>
    <n v="116860"/>
    <x v="0"/>
    <x v="0"/>
    <x v="0"/>
    <x v="0"/>
    <x v="11"/>
    <x v="142"/>
    <x v="0"/>
    <x v="0"/>
    <s v="Tesseramento"/>
    <x v="1"/>
    <x v="4"/>
    <x v="0"/>
    <m/>
  </r>
  <r>
    <n v="204856"/>
    <x v="0"/>
    <x v="1"/>
    <x v="0"/>
    <x v="1"/>
    <x v="12"/>
    <x v="27"/>
    <x v="0"/>
    <x v="0"/>
    <s v="Tesseramento"/>
    <x v="1"/>
    <x v="0"/>
    <x v="0"/>
    <m/>
  </r>
  <r>
    <n v="179121"/>
    <x v="0"/>
    <x v="0"/>
    <x v="0"/>
    <x v="0"/>
    <x v="11"/>
    <x v="142"/>
    <x v="0"/>
    <x v="0"/>
    <s v="Tesseramento"/>
    <x v="1"/>
    <x v="0"/>
    <x v="0"/>
    <m/>
  </r>
  <r>
    <n v="58757"/>
    <x v="0"/>
    <x v="0"/>
    <x v="0"/>
    <x v="0"/>
    <x v="11"/>
    <x v="142"/>
    <x v="0"/>
    <x v="0"/>
    <s v="Tesseramento"/>
    <x v="1"/>
    <x v="0"/>
    <x v="0"/>
    <m/>
  </r>
  <r>
    <n v="48346"/>
    <x v="0"/>
    <x v="0"/>
    <x v="0"/>
    <x v="4"/>
    <x v="11"/>
    <x v="142"/>
    <x v="0"/>
    <x v="1"/>
    <s v="Tesseramento"/>
    <x v="1"/>
    <x v="3"/>
    <x v="0"/>
    <m/>
  </r>
  <r>
    <n v="83289"/>
    <x v="0"/>
    <x v="0"/>
    <x v="0"/>
    <x v="0"/>
    <x v="12"/>
    <x v="27"/>
    <x v="0"/>
    <x v="0"/>
    <s v="Tesseramento"/>
    <x v="1"/>
    <x v="1"/>
    <x v="0"/>
    <m/>
  </r>
  <r>
    <n v="80536"/>
    <x v="0"/>
    <x v="0"/>
    <x v="0"/>
    <x v="0"/>
    <x v="2"/>
    <x v="79"/>
    <x v="0"/>
    <x v="0"/>
    <s v="Tesseramento"/>
    <x v="1"/>
    <x v="4"/>
    <x v="0"/>
    <m/>
  </r>
  <r>
    <n v="174444"/>
    <x v="0"/>
    <x v="0"/>
    <x v="0"/>
    <x v="0"/>
    <x v="11"/>
    <x v="142"/>
    <x v="0"/>
    <x v="1"/>
    <s v="Tesseramento"/>
    <x v="1"/>
    <x v="0"/>
    <x v="0"/>
    <m/>
  </r>
  <r>
    <n v="174443"/>
    <x v="0"/>
    <x v="0"/>
    <x v="0"/>
    <x v="0"/>
    <x v="11"/>
    <x v="142"/>
    <x v="0"/>
    <x v="1"/>
    <s v="Tesseramento"/>
    <x v="1"/>
    <x v="0"/>
    <x v="0"/>
    <m/>
  </r>
  <r>
    <n v="109028"/>
    <x v="0"/>
    <x v="0"/>
    <x v="0"/>
    <x v="0"/>
    <x v="11"/>
    <x v="142"/>
    <x v="0"/>
    <x v="0"/>
    <s v="Tesseramento"/>
    <x v="1"/>
    <x v="3"/>
    <x v="0"/>
    <m/>
  </r>
  <r>
    <n v="223065"/>
    <x v="0"/>
    <x v="0"/>
    <x v="0"/>
    <x v="0"/>
    <x v="11"/>
    <x v="142"/>
    <x v="0"/>
    <x v="0"/>
    <s v="Tesseramento"/>
    <x v="1"/>
    <x v="0"/>
    <x v="0"/>
    <m/>
  </r>
  <r>
    <n v="156477"/>
    <x v="0"/>
    <x v="0"/>
    <x v="0"/>
    <x v="0"/>
    <x v="11"/>
    <x v="142"/>
    <x v="0"/>
    <x v="0"/>
    <s v="Tesseramento"/>
    <x v="1"/>
    <x v="0"/>
    <x v="0"/>
    <m/>
  </r>
  <r>
    <n v="100487"/>
    <x v="0"/>
    <x v="0"/>
    <x v="2"/>
    <x v="0"/>
    <x v="11"/>
    <x v="142"/>
    <x v="0"/>
    <x v="0"/>
    <s v="Tesseramento"/>
    <x v="1"/>
    <x v="0"/>
    <x v="0"/>
    <m/>
  </r>
  <r>
    <n v="165304"/>
    <x v="0"/>
    <x v="0"/>
    <x v="0"/>
    <x v="0"/>
    <x v="11"/>
    <x v="142"/>
    <x v="0"/>
    <x v="1"/>
    <s v="Tesseramento"/>
    <x v="1"/>
    <x v="0"/>
    <x v="0"/>
    <m/>
  </r>
  <r>
    <n v="165897"/>
    <x v="0"/>
    <x v="0"/>
    <x v="0"/>
    <x v="0"/>
    <x v="11"/>
    <x v="142"/>
    <x v="0"/>
    <x v="0"/>
    <s v="Tesseramento"/>
    <x v="1"/>
    <x v="0"/>
    <x v="0"/>
    <m/>
  </r>
  <r>
    <n v="168151"/>
    <x v="0"/>
    <x v="0"/>
    <x v="0"/>
    <x v="0"/>
    <x v="11"/>
    <x v="142"/>
    <x v="0"/>
    <x v="0"/>
    <s v="Tesseramento"/>
    <x v="1"/>
    <x v="0"/>
    <x v="0"/>
    <m/>
  </r>
  <r>
    <n v="142479"/>
    <x v="0"/>
    <x v="0"/>
    <x v="0"/>
    <x v="0"/>
    <x v="4"/>
    <x v="47"/>
    <x v="0"/>
    <x v="1"/>
    <s v="Tesseramento"/>
    <x v="0"/>
    <x v="3"/>
    <x v="0"/>
    <m/>
  </r>
  <r>
    <n v="10042"/>
    <x v="0"/>
    <x v="0"/>
    <x v="0"/>
    <x v="0"/>
    <x v="4"/>
    <x v="47"/>
    <x v="0"/>
    <x v="0"/>
    <s v="Tesseramento"/>
    <x v="0"/>
    <x v="3"/>
    <x v="0"/>
    <m/>
  </r>
  <r>
    <n v="73357"/>
    <x v="0"/>
    <x v="0"/>
    <x v="0"/>
    <x v="0"/>
    <x v="11"/>
    <x v="142"/>
    <x v="0"/>
    <x v="1"/>
    <s v="Tesseramento"/>
    <x v="1"/>
    <x v="0"/>
    <x v="0"/>
    <m/>
  </r>
  <r>
    <n v="62031"/>
    <x v="0"/>
    <x v="0"/>
    <x v="0"/>
    <x v="0"/>
    <x v="11"/>
    <x v="142"/>
    <x v="0"/>
    <x v="1"/>
    <s v="Tesseramento"/>
    <x v="1"/>
    <x v="3"/>
    <x v="0"/>
    <m/>
  </r>
  <r>
    <n v="152216"/>
    <x v="0"/>
    <x v="0"/>
    <x v="0"/>
    <x v="0"/>
    <x v="11"/>
    <x v="142"/>
    <x v="0"/>
    <x v="0"/>
    <s v="Tesseramento"/>
    <x v="1"/>
    <x v="0"/>
    <x v="0"/>
    <m/>
  </r>
  <r>
    <n v="115378"/>
    <x v="0"/>
    <x v="0"/>
    <x v="0"/>
    <x v="0"/>
    <x v="7"/>
    <x v="185"/>
    <x v="0"/>
    <x v="0"/>
    <s v="Tesseramento"/>
    <x v="1"/>
    <x v="0"/>
    <x v="0"/>
    <m/>
  </r>
  <r>
    <n v="217196"/>
    <x v="0"/>
    <x v="0"/>
    <x v="0"/>
    <x v="0"/>
    <x v="4"/>
    <x v="184"/>
    <x v="0"/>
    <x v="0"/>
    <s v="Tesseramento"/>
    <x v="0"/>
    <x v="3"/>
    <x v="0"/>
    <m/>
  </r>
  <r>
    <n v="19341"/>
    <x v="0"/>
    <x v="0"/>
    <x v="0"/>
    <x v="0"/>
    <x v="4"/>
    <x v="184"/>
    <x v="0"/>
    <x v="0"/>
    <s v="Tesseramento"/>
    <x v="0"/>
    <x v="0"/>
    <x v="0"/>
    <m/>
  </r>
  <r>
    <n v="125188"/>
    <x v="0"/>
    <x v="0"/>
    <x v="0"/>
    <x v="0"/>
    <x v="11"/>
    <x v="142"/>
    <x v="0"/>
    <x v="0"/>
    <s v="Tesseramento"/>
    <x v="1"/>
    <x v="0"/>
    <x v="0"/>
    <m/>
  </r>
  <r>
    <n v="125187"/>
    <x v="0"/>
    <x v="0"/>
    <x v="0"/>
    <x v="0"/>
    <x v="11"/>
    <x v="142"/>
    <x v="0"/>
    <x v="0"/>
    <s v="Tesseramento"/>
    <x v="1"/>
    <x v="0"/>
    <x v="0"/>
    <m/>
  </r>
  <r>
    <n v="182627"/>
    <x v="0"/>
    <x v="0"/>
    <x v="0"/>
    <x v="0"/>
    <x v="4"/>
    <x v="88"/>
    <x v="0"/>
    <x v="0"/>
    <s v="Tesseramento"/>
    <x v="1"/>
    <x v="0"/>
    <x v="0"/>
    <m/>
  </r>
  <r>
    <n v="211492"/>
    <x v="1"/>
    <x v="0"/>
    <x v="0"/>
    <x v="2"/>
    <x v="11"/>
    <x v="142"/>
    <x v="0"/>
    <x v="0"/>
    <s v="Tesseramento"/>
    <x v="1"/>
    <x v="5"/>
    <x v="0"/>
    <m/>
  </r>
  <r>
    <n v="89744"/>
    <x v="0"/>
    <x v="0"/>
    <x v="0"/>
    <x v="0"/>
    <x v="11"/>
    <x v="142"/>
    <x v="0"/>
    <x v="0"/>
    <s v="Tesseramento"/>
    <x v="1"/>
    <x v="4"/>
    <x v="0"/>
    <m/>
  </r>
  <r>
    <n v="127054"/>
    <x v="0"/>
    <x v="0"/>
    <x v="2"/>
    <x v="1"/>
    <x v="11"/>
    <x v="142"/>
    <x v="0"/>
    <x v="1"/>
    <s v="Tesseramento"/>
    <x v="1"/>
    <x v="4"/>
    <x v="0"/>
    <m/>
  </r>
  <r>
    <n v="230226"/>
    <x v="1"/>
    <x v="0"/>
    <x v="0"/>
    <x v="1"/>
    <x v="6"/>
    <x v="107"/>
    <x v="0"/>
    <x v="0"/>
    <s v="Tesseramento"/>
    <x v="1"/>
    <x v="7"/>
    <x v="0"/>
    <m/>
  </r>
  <r>
    <n v="230225"/>
    <x v="1"/>
    <x v="0"/>
    <x v="0"/>
    <x v="2"/>
    <x v="6"/>
    <x v="107"/>
    <x v="0"/>
    <x v="1"/>
    <s v="Tesseramento"/>
    <x v="1"/>
    <x v="5"/>
    <x v="0"/>
    <m/>
  </r>
  <r>
    <n v="236232"/>
    <x v="1"/>
    <x v="0"/>
    <x v="1"/>
    <x v="2"/>
    <x v="10"/>
    <x v="63"/>
    <x v="0"/>
    <x v="1"/>
    <s v="Tesseramento"/>
    <x v="0"/>
    <x v="5"/>
    <x v="0"/>
    <m/>
  </r>
  <r>
    <n v="64571"/>
    <x v="0"/>
    <x v="0"/>
    <x v="0"/>
    <x v="0"/>
    <x v="10"/>
    <x v="136"/>
    <x v="0"/>
    <x v="1"/>
    <s v="Tesseramento"/>
    <x v="1"/>
    <x v="4"/>
    <x v="0"/>
    <m/>
  </r>
  <r>
    <n v="64390"/>
    <x v="0"/>
    <x v="0"/>
    <x v="0"/>
    <x v="1"/>
    <x v="10"/>
    <x v="136"/>
    <x v="0"/>
    <x v="0"/>
    <s v="Tesseramento"/>
    <x v="1"/>
    <x v="4"/>
    <x v="0"/>
    <m/>
  </r>
  <r>
    <n v="83906"/>
    <x v="0"/>
    <x v="0"/>
    <x v="0"/>
    <x v="0"/>
    <x v="10"/>
    <x v="136"/>
    <x v="0"/>
    <x v="1"/>
    <s v="Tesseramento"/>
    <x v="1"/>
    <x v="0"/>
    <x v="0"/>
    <m/>
  </r>
  <r>
    <n v="51010"/>
    <x v="0"/>
    <x v="0"/>
    <x v="0"/>
    <x v="0"/>
    <x v="10"/>
    <x v="136"/>
    <x v="0"/>
    <x v="0"/>
    <s v="Tesseramento"/>
    <x v="1"/>
    <x v="4"/>
    <x v="0"/>
    <m/>
  </r>
  <r>
    <n v="63798"/>
    <x v="0"/>
    <x v="0"/>
    <x v="0"/>
    <x v="0"/>
    <x v="10"/>
    <x v="136"/>
    <x v="0"/>
    <x v="0"/>
    <s v="Tesseramento"/>
    <x v="1"/>
    <x v="4"/>
    <x v="0"/>
    <m/>
  </r>
  <r>
    <n v="5053"/>
    <x v="0"/>
    <x v="0"/>
    <x v="0"/>
    <x v="0"/>
    <x v="10"/>
    <x v="136"/>
    <x v="0"/>
    <x v="0"/>
    <s v="Tesseramento"/>
    <x v="1"/>
    <x v="3"/>
    <x v="0"/>
    <m/>
  </r>
  <r>
    <n v="141697"/>
    <x v="0"/>
    <x v="0"/>
    <x v="0"/>
    <x v="0"/>
    <x v="7"/>
    <x v="135"/>
    <x v="0"/>
    <x v="1"/>
    <s v="Tesseramento"/>
    <x v="1"/>
    <x v="3"/>
    <x v="0"/>
    <m/>
  </r>
  <r>
    <n v="64870"/>
    <x v="0"/>
    <x v="0"/>
    <x v="0"/>
    <x v="0"/>
    <x v="2"/>
    <x v="326"/>
    <x v="0"/>
    <x v="0"/>
    <s v="Tesseramento"/>
    <x v="1"/>
    <x v="3"/>
    <x v="0"/>
    <m/>
  </r>
  <r>
    <n v="64888"/>
    <x v="0"/>
    <x v="0"/>
    <x v="0"/>
    <x v="0"/>
    <x v="2"/>
    <x v="326"/>
    <x v="0"/>
    <x v="1"/>
    <s v="Tesseramento"/>
    <x v="1"/>
    <x v="3"/>
    <x v="0"/>
    <m/>
  </r>
  <r>
    <n v="12620"/>
    <x v="0"/>
    <x v="0"/>
    <x v="0"/>
    <x v="0"/>
    <x v="2"/>
    <x v="326"/>
    <x v="0"/>
    <x v="0"/>
    <s v="Tesseramento"/>
    <x v="1"/>
    <x v="0"/>
    <x v="0"/>
    <m/>
  </r>
  <r>
    <n v="229476"/>
    <x v="1"/>
    <x v="0"/>
    <x v="0"/>
    <x v="1"/>
    <x v="2"/>
    <x v="326"/>
    <x v="0"/>
    <x v="1"/>
    <s v="Tesseramento"/>
    <x v="1"/>
    <x v="5"/>
    <x v="0"/>
    <m/>
  </r>
  <r>
    <n v="229477"/>
    <x v="1"/>
    <x v="0"/>
    <x v="0"/>
    <x v="1"/>
    <x v="2"/>
    <x v="326"/>
    <x v="0"/>
    <x v="1"/>
    <s v="Tesseramento"/>
    <x v="1"/>
    <x v="5"/>
    <x v="0"/>
    <m/>
  </r>
  <r>
    <n v="4303"/>
    <x v="0"/>
    <x v="0"/>
    <x v="0"/>
    <x v="0"/>
    <x v="2"/>
    <x v="326"/>
    <x v="0"/>
    <x v="1"/>
    <s v="Tesseramento"/>
    <x v="1"/>
    <x v="0"/>
    <x v="0"/>
    <m/>
  </r>
  <r>
    <n v="12617"/>
    <x v="0"/>
    <x v="0"/>
    <x v="0"/>
    <x v="0"/>
    <x v="2"/>
    <x v="326"/>
    <x v="0"/>
    <x v="0"/>
    <s v="Tesseramento"/>
    <x v="1"/>
    <x v="0"/>
    <x v="0"/>
    <m/>
  </r>
  <r>
    <n v="12615"/>
    <x v="0"/>
    <x v="0"/>
    <x v="0"/>
    <x v="0"/>
    <x v="2"/>
    <x v="326"/>
    <x v="0"/>
    <x v="0"/>
    <s v="Tesseramento"/>
    <x v="1"/>
    <x v="4"/>
    <x v="0"/>
    <m/>
  </r>
  <r>
    <n v="12618"/>
    <x v="0"/>
    <x v="0"/>
    <x v="0"/>
    <x v="0"/>
    <x v="2"/>
    <x v="326"/>
    <x v="0"/>
    <x v="1"/>
    <s v="Tesseramento"/>
    <x v="1"/>
    <x v="4"/>
    <x v="0"/>
    <m/>
  </r>
  <r>
    <n v="12626"/>
    <x v="0"/>
    <x v="0"/>
    <x v="0"/>
    <x v="0"/>
    <x v="2"/>
    <x v="326"/>
    <x v="0"/>
    <x v="0"/>
    <s v="Tesseramento"/>
    <x v="1"/>
    <x v="4"/>
    <x v="0"/>
    <m/>
  </r>
  <r>
    <n v="12627"/>
    <x v="0"/>
    <x v="0"/>
    <x v="0"/>
    <x v="0"/>
    <x v="2"/>
    <x v="326"/>
    <x v="0"/>
    <x v="1"/>
    <s v="Tesseramento"/>
    <x v="1"/>
    <x v="4"/>
    <x v="0"/>
    <m/>
  </r>
  <r>
    <n v="56164"/>
    <x v="0"/>
    <x v="0"/>
    <x v="0"/>
    <x v="0"/>
    <x v="2"/>
    <x v="326"/>
    <x v="0"/>
    <x v="0"/>
    <s v="Tesseramento"/>
    <x v="1"/>
    <x v="0"/>
    <x v="0"/>
    <m/>
  </r>
  <r>
    <n v="65204"/>
    <x v="0"/>
    <x v="0"/>
    <x v="0"/>
    <x v="0"/>
    <x v="2"/>
    <x v="326"/>
    <x v="0"/>
    <x v="0"/>
    <s v="Tesseramento"/>
    <x v="1"/>
    <x v="3"/>
    <x v="0"/>
    <m/>
  </r>
  <r>
    <n v="12674"/>
    <x v="0"/>
    <x v="0"/>
    <x v="0"/>
    <x v="0"/>
    <x v="2"/>
    <x v="326"/>
    <x v="0"/>
    <x v="1"/>
    <s v="Tesseramento"/>
    <x v="1"/>
    <x v="4"/>
    <x v="0"/>
    <m/>
  </r>
  <r>
    <n v="12740"/>
    <x v="0"/>
    <x v="0"/>
    <x v="0"/>
    <x v="0"/>
    <x v="2"/>
    <x v="326"/>
    <x v="0"/>
    <x v="0"/>
    <s v="Tesseramento"/>
    <x v="1"/>
    <x v="4"/>
    <x v="0"/>
    <m/>
  </r>
  <r>
    <n v="12744"/>
    <x v="0"/>
    <x v="0"/>
    <x v="0"/>
    <x v="0"/>
    <x v="2"/>
    <x v="326"/>
    <x v="0"/>
    <x v="0"/>
    <s v="Tesseramento"/>
    <x v="1"/>
    <x v="4"/>
    <x v="0"/>
    <m/>
  </r>
  <r>
    <n v="70787"/>
    <x v="0"/>
    <x v="0"/>
    <x v="0"/>
    <x v="0"/>
    <x v="2"/>
    <x v="326"/>
    <x v="0"/>
    <x v="0"/>
    <s v="Tesseramento"/>
    <x v="1"/>
    <x v="0"/>
    <x v="0"/>
    <m/>
  </r>
  <r>
    <n v="128685"/>
    <x v="0"/>
    <x v="0"/>
    <x v="0"/>
    <x v="0"/>
    <x v="2"/>
    <x v="326"/>
    <x v="0"/>
    <x v="0"/>
    <s v="Tesseramento"/>
    <x v="1"/>
    <x v="3"/>
    <x v="0"/>
    <m/>
  </r>
  <r>
    <n v="128679"/>
    <x v="0"/>
    <x v="0"/>
    <x v="0"/>
    <x v="0"/>
    <x v="2"/>
    <x v="326"/>
    <x v="0"/>
    <x v="1"/>
    <s v="Tesseramento"/>
    <x v="1"/>
    <x v="4"/>
    <x v="0"/>
    <m/>
  </r>
  <r>
    <n v="13519"/>
    <x v="0"/>
    <x v="0"/>
    <x v="0"/>
    <x v="0"/>
    <x v="11"/>
    <x v="142"/>
    <x v="0"/>
    <x v="0"/>
    <s v="Tesseramento"/>
    <x v="1"/>
    <x v="0"/>
    <x v="0"/>
    <m/>
  </r>
  <r>
    <n v="121038"/>
    <x v="0"/>
    <x v="0"/>
    <x v="0"/>
    <x v="0"/>
    <x v="2"/>
    <x v="326"/>
    <x v="0"/>
    <x v="1"/>
    <s v="Tesseramento"/>
    <x v="1"/>
    <x v="4"/>
    <x v="0"/>
    <m/>
  </r>
  <r>
    <n v="41077"/>
    <x v="0"/>
    <x v="0"/>
    <x v="0"/>
    <x v="0"/>
    <x v="2"/>
    <x v="326"/>
    <x v="0"/>
    <x v="0"/>
    <s v="Tesseramento"/>
    <x v="1"/>
    <x v="0"/>
    <x v="0"/>
    <m/>
  </r>
  <r>
    <n v="11753"/>
    <x v="0"/>
    <x v="0"/>
    <x v="0"/>
    <x v="0"/>
    <x v="2"/>
    <x v="326"/>
    <x v="0"/>
    <x v="1"/>
    <s v="Tesseramento"/>
    <x v="1"/>
    <x v="0"/>
    <x v="0"/>
    <m/>
  </r>
  <r>
    <n v="12747"/>
    <x v="0"/>
    <x v="0"/>
    <x v="0"/>
    <x v="0"/>
    <x v="2"/>
    <x v="326"/>
    <x v="0"/>
    <x v="1"/>
    <s v="Tesseramento"/>
    <x v="1"/>
    <x v="0"/>
    <x v="0"/>
    <m/>
  </r>
  <r>
    <n v="12820"/>
    <x v="0"/>
    <x v="0"/>
    <x v="0"/>
    <x v="0"/>
    <x v="2"/>
    <x v="326"/>
    <x v="0"/>
    <x v="1"/>
    <s v="Tesseramento"/>
    <x v="1"/>
    <x v="4"/>
    <x v="0"/>
    <m/>
  </r>
  <r>
    <n v="12871"/>
    <x v="0"/>
    <x v="0"/>
    <x v="0"/>
    <x v="0"/>
    <x v="2"/>
    <x v="326"/>
    <x v="0"/>
    <x v="0"/>
    <s v="Tesseramento"/>
    <x v="1"/>
    <x v="4"/>
    <x v="0"/>
    <m/>
  </r>
  <r>
    <n v="12872"/>
    <x v="0"/>
    <x v="0"/>
    <x v="0"/>
    <x v="0"/>
    <x v="2"/>
    <x v="326"/>
    <x v="0"/>
    <x v="1"/>
    <s v="Tesseramento"/>
    <x v="1"/>
    <x v="4"/>
    <x v="0"/>
    <m/>
  </r>
  <r>
    <n v="140814"/>
    <x v="0"/>
    <x v="0"/>
    <x v="0"/>
    <x v="0"/>
    <x v="2"/>
    <x v="326"/>
    <x v="0"/>
    <x v="0"/>
    <s v="Tesseramento"/>
    <x v="1"/>
    <x v="3"/>
    <x v="0"/>
    <m/>
  </r>
  <r>
    <n v="190849"/>
    <x v="0"/>
    <x v="0"/>
    <x v="0"/>
    <x v="2"/>
    <x v="2"/>
    <x v="326"/>
    <x v="0"/>
    <x v="0"/>
    <s v="Tesseramento"/>
    <x v="1"/>
    <x v="3"/>
    <x v="0"/>
    <m/>
  </r>
  <r>
    <n v="60362"/>
    <x v="0"/>
    <x v="0"/>
    <x v="0"/>
    <x v="0"/>
    <x v="2"/>
    <x v="326"/>
    <x v="0"/>
    <x v="0"/>
    <s v="Tesseramento"/>
    <x v="1"/>
    <x v="4"/>
    <x v="0"/>
    <m/>
  </r>
  <r>
    <n v="139298"/>
    <x v="0"/>
    <x v="0"/>
    <x v="0"/>
    <x v="0"/>
    <x v="2"/>
    <x v="326"/>
    <x v="0"/>
    <x v="1"/>
    <s v="Tesseramento"/>
    <x v="1"/>
    <x v="0"/>
    <x v="0"/>
    <m/>
  </r>
  <r>
    <n v="12966"/>
    <x v="0"/>
    <x v="0"/>
    <x v="0"/>
    <x v="0"/>
    <x v="2"/>
    <x v="326"/>
    <x v="0"/>
    <x v="0"/>
    <s v="Tesseramento"/>
    <x v="1"/>
    <x v="4"/>
    <x v="0"/>
    <m/>
  </r>
  <r>
    <n v="12967"/>
    <x v="0"/>
    <x v="0"/>
    <x v="0"/>
    <x v="0"/>
    <x v="2"/>
    <x v="326"/>
    <x v="0"/>
    <x v="1"/>
    <s v="Tesseramento"/>
    <x v="1"/>
    <x v="4"/>
    <x v="0"/>
    <m/>
  </r>
  <r>
    <n v="142257"/>
    <x v="0"/>
    <x v="0"/>
    <x v="0"/>
    <x v="0"/>
    <x v="11"/>
    <x v="142"/>
    <x v="0"/>
    <x v="0"/>
    <s v="Tesseramento"/>
    <x v="1"/>
    <x v="0"/>
    <x v="0"/>
    <m/>
  </r>
  <r>
    <n v="109851"/>
    <x v="0"/>
    <x v="0"/>
    <x v="0"/>
    <x v="0"/>
    <x v="4"/>
    <x v="88"/>
    <x v="0"/>
    <x v="0"/>
    <s v="Tesseramento"/>
    <x v="1"/>
    <x v="0"/>
    <x v="0"/>
    <m/>
  </r>
  <r>
    <n v="192726"/>
    <x v="0"/>
    <x v="0"/>
    <x v="0"/>
    <x v="0"/>
    <x v="8"/>
    <x v="222"/>
    <x v="0"/>
    <x v="0"/>
    <s v="Tesseramento"/>
    <x v="1"/>
    <x v="0"/>
    <x v="0"/>
    <m/>
  </r>
  <r>
    <n v="206813"/>
    <x v="1"/>
    <x v="0"/>
    <x v="0"/>
    <x v="2"/>
    <x v="7"/>
    <x v="78"/>
    <x v="0"/>
    <x v="0"/>
    <s v="Tesseramento"/>
    <x v="0"/>
    <x v="5"/>
    <x v="0"/>
    <m/>
  </r>
  <r>
    <n v="55048"/>
    <x v="0"/>
    <x v="0"/>
    <x v="0"/>
    <x v="1"/>
    <x v="8"/>
    <x v="222"/>
    <x v="0"/>
    <x v="0"/>
    <s v="Tesseramento"/>
    <x v="1"/>
    <x v="4"/>
    <x v="0"/>
    <m/>
  </r>
  <r>
    <n v="124259"/>
    <x v="0"/>
    <x v="0"/>
    <x v="0"/>
    <x v="0"/>
    <x v="8"/>
    <x v="222"/>
    <x v="0"/>
    <x v="0"/>
    <s v="Tesseramento"/>
    <x v="1"/>
    <x v="0"/>
    <x v="0"/>
    <m/>
  </r>
  <r>
    <n v="206812"/>
    <x v="1"/>
    <x v="0"/>
    <x v="0"/>
    <x v="2"/>
    <x v="7"/>
    <x v="78"/>
    <x v="0"/>
    <x v="0"/>
    <s v="Tesseramento"/>
    <x v="0"/>
    <x v="5"/>
    <x v="0"/>
    <m/>
  </r>
  <r>
    <n v="168104"/>
    <x v="0"/>
    <x v="0"/>
    <x v="0"/>
    <x v="0"/>
    <x v="8"/>
    <x v="222"/>
    <x v="0"/>
    <x v="0"/>
    <s v="Tesseramento"/>
    <x v="1"/>
    <x v="0"/>
    <x v="0"/>
    <m/>
  </r>
  <r>
    <n v="203397"/>
    <x v="0"/>
    <x v="0"/>
    <x v="0"/>
    <x v="0"/>
    <x v="4"/>
    <x v="88"/>
    <x v="0"/>
    <x v="0"/>
    <s v="Tesseramento"/>
    <x v="1"/>
    <x v="0"/>
    <x v="0"/>
    <m/>
  </r>
  <r>
    <n v="204894"/>
    <x v="0"/>
    <x v="0"/>
    <x v="0"/>
    <x v="0"/>
    <x v="4"/>
    <x v="88"/>
    <x v="0"/>
    <x v="1"/>
    <s v="Tesseramento"/>
    <x v="1"/>
    <x v="4"/>
    <x v="0"/>
    <m/>
  </r>
  <r>
    <n v="218420"/>
    <x v="1"/>
    <x v="0"/>
    <x v="0"/>
    <x v="1"/>
    <x v="7"/>
    <x v="78"/>
    <x v="0"/>
    <x v="0"/>
    <s v="Tesseramento"/>
    <x v="0"/>
    <x v="5"/>
    <x v="0"/>
    <m/>
  </r>
  <r>
    <n v="228331"/>
    <x v="1"/>
    <x v="0"/>
    <x v="0"/>
    <x v="2"/>
    <x v="7"/>
    <x v="78"/>
    <x v="0"/>
    <x v="0"/>
    <s v="Tesseramento"/>
    <x v="0"/>
    <x v="5"/>
    <x v="0"/>
    <m/>
  </r>
  <r>
    <n v="228330"/>
    <x v="1"/>
    <x v="0"/>
    <x v="0"/>
    <x v="2"/>
    <x v="7"/>
    <x v="78"/>
    <x v="0"/>
    <x v="0"/>
    <s v="Tesseramento"/>
    <x v="0"/>
    <x v="5"/>
    <x v="0"/>
    <m/>
  </r>
  <r>
    <n v="168733"/>
    <x v="0"/>
    <x v="0"/>
    <x v="0"/>
    <x v="0"/>
    <x v="4"/>
    <x v="110"/>
    <x v="0"/>
    <x v="0"/>
    <s v="Tesseramento"/>
    <x v="1"/>
    <x v="0"/>
    <x v="0"/>
    <m/>
  </r>
  <r>
    <n v="168732"/>
    <x v="0"/>
    <x v="0"/>
    <x v="0"/>
    <x v="1"/>
    <x v="4"/>
    <x v="110"/>
    <x v="0"/>
    <x v="0"/>
    <s v="Tesseramento"/>
    <x v="1"/>
    <x v="4"/>
    <x v="0"/>
    <m/>
  </r>
  <r>
    <n v="141979"/>
    <x v="0"/>
    <x v="0"/>
    <x v="0"/>
    <x v="0"/>
    <x v="4"/>
    <x v="88"/>
    <x v="0"/>
    <x v="0"/>
    <s v="Tesseramento"/>
    <x v="1"/>
    <x v="4"/>
    <x v="0"/>
    <m/>
  </r>
  <r>
    <n v="196564"/>
    <x v="0"/>
    <x v="0"/>
    <x v="0"/>
    <x v="1"/>
    <x v="4"/>
    <x v="110"/>
    <x v="0"/>
    <x v="1"/>
    <s v="Tesseramento"/>
    <x v="1"/>
    <x v="4"/>
    <x v="0"/>
    <m/>
  </r>
  <r>
    <n v="211278"/>
    <x v="1"/>
    <x v="0"/>
    <x v="0"/>
    <x v="0"/>
    <x v="4"/>
    <x v="110"/>
    <x v="0"/>
    <x v="0"/>
    <s v="Tesseramento"/>
    <x v="1"/>
    <x v="6"/>
    <x v="0"/>
    <m/>
  </r>
  <r>
    <n v="123339"/>
    <x v="0"/>
    <x v="0"/>
    <x v="0"/>
    <x v="0"/>
    <x v="6"/>
    <x v="217"/>
    <x v="0"/>
    <x v="0"/>
    <s v="Tesseramento"/>
    <x v="0"/>
    <x v="3"/>
    <x v="0"/>
    <m/>
  </r>
  <r>
    <n v="4643"/>
    <x v="0"/>
    <x v="0"/>
    <x v="0"/>
    <x v="0"/>
    <x v="7"/>
    <x v="103"/>
    <x v="0"/>
    <x v="1"/>
    <s v="Tesseramento"/>
    <x v="1"/>
    <x v="4"/>
    <x v="0"/>
    <m/>
  </r>
  <r>
    <n v="4698"/>
    <x v="0"/>
    <x v="0"/>
    <x v="0"/>
    <x v="0"/>
    <x v="7"/>
    <x v="103"/>
    <x v="0"/>
    <x v="0"/>
    <s v="Tesseramento"/>
    <x v="1"/>
    <x v="4"/>
    <x v="0"/>
    <m/>
  </r>
  <r>
    <n v="4696"/>
    <x v="0"/>
    <x v="0"/>
    <x v="0"/>
    <x v="0"/>
    <x v="7"/>
    <x v="103"/>
    <x v="0"/>
    <x v="1"/>
    <s v="Tesseramento"/>
    <x v="1"/>
    <x v="4"/>
    <x v="0"/>
    <m/>
  </r>
  <r>
    <n v="4581"/>
    <x v="0"/>
    <x v="0"/>
    <x v="0"/>
    <x v="0"/>
    <x v="7"/>
    <x v="103"/>
    <x v="0"/>
    <x v="0"/>
    <s v="Tesseramento"/>
    <x v="1"/>
    <x v="4"/>
    <x v="0"/>
    <m/>
  </r>
  <r>
    <n v="4580"/>
    <x v="0"/>
    <x v="0"/>
    <x v="0"/>
    <x v="0"/>
    <x v="7"/>
    <x v="103"/>
    <x v="0"/>
    <x v="1"/>
    <s v="Tesseramento"/>
    <x v="1"/>
    <x v="4"/>
    <x v="0"/>
    <m/>
  </r>
  <r>
    <n v="204511"/>
    <x v="0"/>
    <x v="0"/>
    <x v="0"/>
    <x v="0"/>
    <x v="4"/>
    <x v="88"/>
    <x v="0"/>
    <x v="0"/>
    <s v="Tesseramento"/>
    <x v="1"/>
    <x v="3"/>
    <x v="0"/>
    <m/>
  </r>
  <r>
    <n v="205430"/>
    <x v="0"/>
    <x v="0"/>
    <x v="0"/>
    <x v="0"/>
    <x v="1"/>
    <x v="22"/>
    <x v="0"/>
    <x v="1"/>
    <s v="Tesseramento"/>
    <x v="1"/>
    <x v="4"/>
    <x v="0"/>
    <m/>
  </r>
  <r>
    <n v="207047"/>
    <x v="0"/>
    <x v="0"/>
    <x v="0"/>
    <x v="1"/>
    <x v="4"/>
    <x v="140"/>
    <x v="0"/>
    <x v="0"/>
    <s v="Tesseramento"/>
    <x v="0"/>
    <x v="4"/>
    <x v="0"/>
    <m/>
  </r>
  <r>
    <n v="224958"/>
    <x v="0"/>
    <x v="0"/>
    <x v="0"/>
    <x v="0"/>
    <x v="7"/>
    <x v="135"/>
    <x v="0"/>
    <x v="0"/>
    <s v="Tesseramento"/>
    <x v="1"/>
    <x v="0"/>
    <x v="0"/>
    <m/>
  </r>
  <r>
    <n v="186499"/>
    <x v="0"/>
    <x v="0"/>
    <x v="0"/>
    <x v="0"/>
    <x v="4"/>
    <x v="88"/>
    <x v="0"/>
    <x v="0"/>
    <s v="Tesseramento"/>
    <x v="1"/>
    <x v="0"/>
    <x v="0"/>
    <m/>
  </r>
  <r>
    <n v="55841"/>
    <x v="0"/>
    <x v="0"/>
    <x v="0"/>
    <x v="0"/>
    <x v="4"/>
    <x v="14"/>
    <x v="0"/>
    <x v="0"/>
    <s v="Tesseramento"/>
    <x v="1"/>
    <x v="1"/>
    <x v="0"/>
    <m/>
  </r>
  <r>
    <n v="24602"/>
    <x v="0"/>
    <x v="0"/>
    <x v="0"/>
    <x v="0"/>
    <x v="4"/>
    <x v="14"/>
    <x v="0"/>
    <x v="0"/>
    <s v="Tesseramento"/>
    <x v="1"/>
    <x v="0"/>
    <x v="0"/>
    <m/>
  </r>
  <r>
    <n v="94105"/>
    <x v="0"/>
    <x v="0"/>
    <x v="0"/>
    <x v="0"/>
    <x v="4"/>
    <x v="14"/>
    <x v="0"/>
    <x v="0"/>
    <s v="Tesseramento"/>
    <x v="1"/>
    <x v="1"/>
    <x v="0"/>
    <m/>
  </r>
  <r>
    <n v="141218"/>
    <x v="0"/>
    <x v="0"/>
    <x v="0"/>
    <x v="0"/>
    <x v="4"/>
    <x v="14"/>
    <x v="0"/>
    <x v="0"/>
    <s v="Tesseramento"/>
    <x v="1"/>
    <x v="1"/>
    <x v="0"/>
    <m/>
  </r>
  <r>
    <n v="147321"/>
    <x v="0"/>
    <x v="1"/>
    <x v="0"/>
    <x v="0"/>
    <x v="15"/>
    <x v="203"/>
    <x v="0"/>
    <x v="0"/>
    <s v="Tesseramento"/>
    <x v="1"/>
    <x v="0"/>
    <x v="0"/>
    <m/>
  </r>
  <r>
    <n v="161018"/>
    <x v="1"/>
    <x v="0"/>
    <x v="0"/>
    <x v="0"/>
    <x v="7"/>
    <x v="15"/>
    <x v="0"/>
    <x v="0"/>
    <s v="Tesseramento"/>
    <x v="2"/>
    <x v="2"/>
    <x v="0"/>
    <m/>
  </r>
  <r>
    <n v="222981"/>
    <x v="1"/>
    <x v="0"/>
    <x v="0"/>
    <x v="2"/>
    <x v="7"/>
    <x v="135"/>
    <x v="0"/>
    <x v="0"/>
    <s v="Tesseramento"/>
    <x v="1"/>
    <x v="2"/>
    <x v="0"/>
    <m/>
  </r>
  <r>
    <n v="236298"/>
    <x v="0"/>
    <x v="0"/>
    <x v="1"/>
    <x v="1"/>
    <x v="11"/>
    <x v="102"/>
    <x v="0"/>
    <x v="0"/>
    <s v="Tesseramento"/>
    <x v="1"/>
    <x v="3"/>
    <x v="0"/>
    <m/>
  </r>
  <r>
    <n v="116431"/>
    <x v="0"/>
    <x v="0"/>
    <x v="0"/>
    <x v="0"/>
    <x v="11"/>
    <x v="325"/>
    <x v="0"/>
    <x v="0"/>
    <s v="Tesseramento"/>
    <x v="1"/>
    <x v="3"/>
    <x v="0"/>
    <m/>
  </r>
  <r>
    <n v="136864"/>
    <x v="0"/>
    <x v="0"/>
    <x v="0"/>
    <x v="0"/>
    <x v="11"/>
    <x v="325"/>
    <x v="0"/>
    <x v="0"/>
    <s v="Tesseramento"/>
    <x v="1"/>
    <x v="0"/>
    <x v="0"/>
    <m/>
  </r>
  <r>
    <n v="161914"/>
    <x v="0"/>
    <x v="0"/>
    <x v="0"/>
    <x v="0"/>
    <x v="11"/>
    <x v="325"/>
    <x v="0"/>
    <x v="0"/>
    <s v="Tesseramento"/>
    <x v="1"/>
    <x v="3"/>
    <x v="0"/>
    <m/>
  </r>
  <r>
    <n v="228758"/>
    <x v="0"/>
    <x v="0"/>
    <x v="0"/>
    <x v="1"/>
    <x v="11"/>
    <x v="325"/>
    <x v="0"/>
    <x v="1"/>
    <s v="Tesseramento"/>
    <x v="1"/>
    <x v="0"/>
    <x v="0"/>
    <m/>
  </r>
  <r>
    <n v="41825"/>
    <x v="0"/>
    <x v="0"/>
    <x v="0"/>
    <x v="0"/>
    <x v="11"/>
    <x v="325"/>
    <x v="0"/>
    <x v="0"/>
    <s v="Tesseramento"/>
    <x v="1"/>
    <x v="3"/>
    <x v="0"/>
    <m/>
  </r>
  <r>
    <n v="41827"/>
    <x v="0"/>
    <x v="0"/>
    <x v="0"/>
    <x v="0"/>
    <x v="11"/>
    <x v="325"/>
    <x v="0"/>
    <x v="0"/>
    <s v="Tesseramento"/>
    <x v="1"/>
    <x v="1"/>
    <x v="0"/>
    <m/>
  </r>
  <r>
    <n v="170186"/>
    <x v="0"/>
    <x v="0"/>
    <x v="0"/>
    <x v="0"/>
    <x v="11"/>
    <x v="325"/>
    <x v="0"/>
    <x v="0"/>
    <s v="Tesseramento"/>
    <x v="1"/>
    <x v="0"/>
    <x v="0"/>
    <m/>
  </r>
  <r>
    <n v="231976"/>
    <x v="0"/>
    <x v="1"/>
    <x v="0"/>
    <x v="3"/>
    <x v="11"/>
    <x v="325"/>
    <x v="0"/>
    <x v="1"/>
    <s v="Tesseramento"/>
    <x v="1"/>
    <x v="0"/>
    <x v="0"/>
    <m/>
  </r>
  <r>
    <n v="137741"/>
    <x v="0"/>
    <x v="0"/>
    <x v="0"/>
    <x v="0"/>
    <x v="11"/>
    <x v="325"/>
    <x v="0"/>
    <x v="1"/>
    <s v="Tesseramento"/>
    <x v="1"/>
    <x v="0"/>
    <x v="0"/>
    <m/>
  </r>
  <r>
    <n v="207850"/>
    <x v="0"/>
    <x v="0"/>
    <x v="0"/>
    <x v="0"/>
    <x v="11"/>
    <x v="325"/>
    <x v="0"/>
    <x v="0"/>
    <s v="Tesseramento"/>
    <x v="1"/>
    <x v="0"/>
    <x v="0"/>
    <m/>
  </r>
  <r>
    <n v="210253"/>
    <x v="0"/>
    <x v="0"/>
    <x v="0"/>
    <x v="0"/>
    <x v="11"/>
    <x v="325"/>
    <x v="0"/>
    <x v="0"/>
    <s v="Tesseramento"/>
    <x v="1"/>
    <x v="0"/>
    <x v="0"/>
    <m/>
  </r>
  <r>
    <n v="41826"/>
    <x v="0"/>
    <x v="0"/>
    <x v="0"/>
    <x v="0"/>
    <x v="11"/>
    <x v="325"/>
    <x v="0"/>
    <x v="1"/>
    <s v="Tesseramento"/>
    <x v="1"/>
    <x v="3"/>
    <x v="0"/>
    <m/>
  </r>
  <r>
    <n v="110109"/>
    <x v="0"/>
    <x v="0"/>
    <x v="0"/>
    <x v="0"/>
    <x v="11"/>
    <x v="325"/>
    <x v="0"/>
    <x v="0"/>
    <s v="Tesseramento"/>
    <x v="1"/>
    <x v="4"/>
    <x v="0"/>
    <m/>
  </r>
  <r>
    <n v="125705"/>
    <x v="0"/>
    <x v="0"/>
    <x v="0"/>
    <x v="0"/>
    <x v="11"/>
    <x v="325"/>
    <x v="0"/>
    <x v="0"/>
    <s v="Tesseramento"/>
    <x v="1"/>
    <x v="1"/>
    <x v="0"/>
    <m/>
  </r>
  <r>
    <n v="153331"/>
    <x v="0"/>
    <x v="0"/>
    <x v="0"/>
    <x v="0"/>
    <x v="11"/>
    <x v="325"/>
    <x v="0"/>
    <x v="0"/>
    <s v="Tesseramento"/>
    <x v="1"/>
    <x v="1"/>
    <x v="0"/>
    <m/>
  </r>
  <r>
    <n v="153332"/>
    <x v="0"/>
    <x v="0"/>
    <x v="0"/>
    <x v="0"/>
    <x v="11"/>
    <x v="325"/>
    <x v="0"/>
    <x v="0"/>
    <s v="Tesseramento"/>
    <x v="1"/>
    <x v="0"/>
    <x v="0"/>
    <m/>
  </r>
  <r>
    <n v="220311"/>
    <x v="0"/>
    <x v="0"/>
    <x v="0"/>
    <x v="1"/>
    <x v="11"/>
    <x v="325"/>
    <x v="0"/>
    <x v="1"/>
    <s v="Tesseramento"/>
    <x v="1"/>
    <x v="0"/>
    <x v="0"/>
    <m/>
  </r>
  <r>
    <n v="116772"/>
    <x v="0"/>
    <x v="0"/>
    <x v="0"/>
    <x v="0"/>
    <x v="11"/>
    <x v="325"/>
    <x v="0"/>
    <x v="0"/>
    <s v="Tesseramento"/>
    <x v="1"/>
    <x v="3"/>
    <x v="0"/>
    <m/>
  </r>
  <r>
    <n v="80479"/>
    <x v="0"/>
    <x v="0"/>
    <x v="2"/>
    <x v="0"/>
    <x v="7"/>
    <x v="123"/>
    <x v="0"/>
    <x v="0"/>
    <s v="Tesseramento"/>
    <x v="1"/>
    <x v="0"/>
    <x v="0"/>
    <m/>
  </r>
  <r>
    <n v="230161"/>
    <x v="0"/>
    <x v="1"/>
    <x v="0"/>
    <x v="1"/>
    <x v="7"/>
    <x v="274"/>
    <x v="0"/>
    <x v="0"/>
    <s v="Tesseramento"/>
    <x v="0"/>
    <x v="1"/>
    <x v="0"/>
    <m/>
  </r>
  <r>
    <n v="80478"/>
    <x v="0"/>
    <x v="0"/>
    <x v="2"/>
    <x v="4"/>
    <x v="7"/>
    <x v="123"/>
    <x v="0"/>
    <x v="1"/>
    <s v="Tesseramento"/>
    <x v="1"/>
    <x v="0"/>
    <x v="0"/>
    <m/>
  </r>
  <r>
    <n v="51862"/>
    <x v="0"/>
    <x v="1"/>
    <x v="0"/>
    <x v="0"/>
    <x v="7"/>
    <x v="274"/>
    <x v="0"/>
    <x v="1"/>
    <s v="Tesseramento"/>
    <x v="0"/>
    <x v="1"/>
    <x v="0"/>
    <m/>
  </r>
  <r>
    <n v="200598"/>
    <x v="0"/>
    <x v="0"/>
    <x v="0"/>
    <x v="0"/>
    <x v="7"/>
    <x v="123"/>
    <x v="0"/>
    <x v="0"/>
    <s v="Tesseramento"/>
    <x v="1"/>
    <x v="1"/>
    <x v="0"/>
    <m/>
  </r>
  <r>
    <n v="37044"/>
    <x v="0"/>
    <x v="0"/>
    <x v="0"/>
    <x v="0"/>
    <x v="7"/>
    <x v="123"/>
    <x v="0"/>
    <x v="1"/>
    <s v="Tesseramento"/>
    <x v="1"/>
    <x v="3"/>
    <x v="0"/>
    <m/>
  </r>
  <r>
    <n v="162891"/>
    <x v="0"/>
    <x v="0"/>
    <x v="0"/>
    <x v="0"/>
    <x v="7"/>
    <x v="137"/>
    <x v="0"/>
    <x v="1"/>
    <s v="Tesseramento"/>
    <x v="3"/>
    <x v="3"/>
    <x v="0"/>
    <m/>
  </r>
  <r>
    <n v="189381"/>
    <x v="1"/>
    <x v="0"/>
    <x v="0"/>
    <x v="1"/>
    <x v="8"/>
    <x v="113"/>
    <x v="0"/>
    <x v="0"/>
    <s v="Tesseramento"/>
    <x v="0"/>
    <x v="7"/>
    <x v="0"/>
    <m/>
  </r>
  <r>
    <n v="189458"/>
    <x v="0"/>
    <x v="0"/>
    <x v="2"/>
    <x v="1"/>
    <x v="8"/>
    <x v="113"/>
    <x v="0"/>
    <x v="0"/>
    <s v="Tesseramento"/>
    <x v="0"/>
    <x v="1"/>
    <x v="0"/>
    <m/>
  </r>
  <r>
    <n v="194212"/>
    <x v="0"/>
    <x v="0"/>
    <x v="0"/>
    <x v="0"/>
    <x v="11"/>
    <x v="142"/>
    <x v="0"/>
    <x v="0"/>
    <s v="Tesseramento"/>
    <x v="1"/>
    <x v="1"/>
    <x v="0"/>
    <m/>
  </r>
  <r>
    <n v="37043"/>
    <x v="0"/>
    <x v="0"/>
    <x v="0"/>
    <x v="0"/>
    <x v="7"/>
    <x v="123"/>
    <x v="0"/>
    <x v="0"/>
    <s v="Tesseramento"/>
    <x v="1"/>
    <x v="3"/>
    <x v="0"/>
    <m/>
  </r>
  <r>
    <n v="236292"/>
    <x v="0"/>
    <x v="1"/>
    <x v="1"/>
    <x v="3"/>
    <x v="7"/>
    <x v="274"/>
    <x v="0"/>
    <x v="1"/>
    <s v="Tesseramento"/>
    <x v="0"/>
    <x v="0"/>
    <x v="0"/>
    <m/>
  </r>
  <r>
    <n v="166143"/>
    <x v="0"/>
    <x v="0"/>
    <x v="0"/>
    <x v="0"/>
    <x v="7"/>
    <x v="123"/>
    <x v="0"/>
    <x v="0"/>
    <s v="Tesseramento"/>
    <x v="1"/>
    <x v="0"/>
    <x v="0"/>
    <m/>
  </r>
  <r>
    <n v="229010"/>
    <x v="0"/>
    <x v="1"/>
    <x v="0"/>
    <x v="1"/>
    <x v="7"/>
    <x v="274"/>
    <x v="0"/>
    <x v="0"/>
    <s v="Tesseramento"/>
    <x v="0"/>
    <x v="1"/>
    <x v="0"/>
    <m/>
  </r>
  <r>
    <n v="44551"/>
    <x v="0"/>
    <x v="0"/>
    <x v="0"/>
    <x v="0"/>
    <x v="7"/>
    <x v="123"/>
    <x v="0"/>
    <x v="0"/>
    <s v="Tesseramento"/>
    <x v="1"/>
    <x v="0"/>
    <x v="0"/>
    <m/>
  </r>
  <r>
    <n v="228558"/>
    <x v="1"/>
    <x v="1"/>
    <x v="0"/>
    <x v="2"/>
    <x v="4"/>
    <x v="110"/>
    <x v="0"/>
    <x v="1"/>
    <s v="Tesseramento"/>
    <x v="1"/>
    <x v="7"/>
    <x v="0"/>
    <m/>
  </r>
  <r>
    <n v="779"/>
    <x v="0"/>
    <x v="0"/>
    <x v="0"/>
    <x v="0"/>
    <x v="7"/>
    <x v="123"/>
    <x v="0"/>
    <x v="0"/>
    <s v="Tesseramento"/>
    <x v="1"/>
    <x v="4"/>
    <x v="0"/>
    <m/>
  </r>
  <r>
    <n v="213433"/>
    <x v="0"/>
    <x v="0"/>
    <x v="0"/>
    <x v="0"/>
    <x v="7"/>
    <x v="274"/>
    <x v="0"/>
    <x v="1"/>
    <s v="Tesseramento"/>
    <x v="0"/>
    <x v="0"/>
    <x v="0"/>
    <m/>
  </r>
  <r>
    <n v="51063"/>
    <x v="0"/>
    <x v="0"/>
    <x v="2"/>
    <x v="4"/>
    <x v="7"/>
    <x v="123"/>
    <x v="0"/>
    <x v="0"/>
    <s v="Tesseramento"/>
    <x v="1"/>
    <x v="4"/>
    <x v="0"/>
    <m/>
  </r>
  <r>
    <n v="53139"/>
    <x v="0"/>
    <x v="0"/>
    <x v="2"/>
    <x v="4"/>
    <x v="7"/>
    <x v="123"/>
    <x v="0"/>
    <x v="1"/>
    <s v="Tesseramento"/>
    <x v="1"/>
    <x v="3"/>
    <x v="0"/>
    <m/>
  </r>
  <r>
    <n v="160912"/>
    <x v="0"/>
    <x v="0"/>
    <x v="0"/>
    <x v="0"/>
    <x v="7"/>
    <x v="210"/>
    <x v="0"/>
    <x v="0"/>
    <s v="Tesseramento"/>
    <x v="0"/>
    <x v="0"/>
    <x v="0"/>
    <m/>
  </r>
  <r>
    <n v="122920"/>
    <x v="0"/>
    <x v="0"/>
    <x v="0"/>
    <x v="0"/>
    <x v="7"/>
    <x v="223"/>
    <x v="0"/>
    <x v="0"/>
    <s v="Tesseramento"/>
    <x v="2"/>
    <x v="0"/>
    <x v="0"/>
    <m/>
  </r>
  <r>
    <n v="60857"/>
    <x v="0"/>
    <x v="0"/>
    <x v="0"/>
    <x v="0"/>
    <x v="4"/>
    <x v="119"/>
    <x v="0"/>
    <x v="1"/>
    <s v="Tesseramento"/>
    <x v="1"/>
    <x v="4"/>
    <x v="0"/>
    <m/>
  </r>
  <r>
    <n v="5247"/>
    <x v="0"/>
    <x v="0"/>
    <x v="0"/>
    <x v="0"/>
    <x v="4"/>
    <x v="119"/>
    <x v="0"/>
    <x v="1"/>
    <s v="Tesseramento"/>
    <x v="1"/>
    <x v="0"/>
    <x v="0"/>
    <m/>
  </r>
  <r>
    <n v="27362"/>
    <x v="0"/>
    <x v="0"/>
    <x v="0"/>
    <x v="0"/>
    <x v="7"/>
    <x v="185"/>
    <x v="0"/>
    <x v="0"/>
    <s v="Tesseramento"/>
    <x v="1"/>
    <x v="0"/>
    <x v="0"/>
    <m/>
  </r>
  <r>
    <n v="138173"/>
    <x v="0"/>
    <x v="0"/>
    <x v="0"/>
    <x v="0"/>
    <x v="11"/>
    <x v="143"/>
    <x v="0"/>
    <x v="0"/>
    <s v="Tesseramento"/>
    <x v="1"/>
    <x v="3"/>
    <x v="0"/>
    <m/>
  </r>
  <r>
    <n v="52261"/>
    <x v="0"/>
    <x v="0"/>
    <x v="0"/>
    <x v="0"/>
    <x v="4"/>
    <x v="119"/>
    <x v="0"/>
    <x v="0"/>
    <s v="Tesseramento"/>
    <x v="1"/>
    <x v="0"/>
    <x v="0"/>
    <m/>
  </r>
  <r>
    <n v="44606"/>
    <x v="0"/>
    <x v="0"/>
    <x v="0"/>
    <x v="0"/>
    <x v="4"/>
    <x v="119"/>
    <x v="0"/>
    <x v="1"/>
    <s v="Tesseramento"/>
    <x v="1"/>
    <x v="4"/>
    <x v="0"/>
    <m/>
  </r>
  <r>
    <n v="13764"/>
    <x v="0"/>
    <x v="0"/>
    <x v="0"/>
    <x v="0"/>
    <x v="4"/>
    <x v="119"/>
    <x v="0"/>
    <x v="1"/>
    <s v="Tesseramento"/>
    <x v="1"/>
    <x v="4"/>
    <x v="0"/>
    <m/>
  </r>
  <r>
    <n v="231803"/>
    <x v="0"/>
    <x v="0"/>
    <x v="0"/>
    <x v="1"/>
    <x v="4"/>
    <x v="119"/>
    <x v="0"/>
    <x v="0"/>
    <s v="Tesseramento"/>
    <x v="1"/>
    <x v="0"/>
    <x v="0"/>
    <m/>
  </r>
  <r>
    <n v="82462"/>
    <x v="0"/>
    <x v="0"/>
    <x v="0"/>
    <x v="0"/>
    <x v="4"/>
    <x v="110"/>
    <x v="0"/>
    <x v="0"/>
    <s v="Tesseramento"/>
    <x v="1"/>
    <x v="4"/>
    <x v="0"/>
    <m/>
  </r>
  <r>
    <n v="167097"/>
    <x v="0"/>
    <x v="0"/>
    <x v="0"/>
    <x v="1"/>
    <x v="7"/>
    <x v="25"/>
    <x v="0"/>
    <x v="1"/>
    <s v="Tesseramento"/>
    <x v="0"/>
    <x v="0"/>
    <x v="0"/>
    <m/>
  </r>
  <r>
    <n v="236240"/>
    <x v="0"/>
    <x v="0"/>
    <x v="1"/>
    <x v="0"/>
    <x v="7"/>
    <x v="25"/>
    <x v="0"/>
    <x v="0"/>
    <s v="Tesseramento"/>
    <x v="0"/>
    <x v="0"/>
    <x v="0"/>
    <m/>
  </r>
  <r>
    <n v="236241"/>
    <x v="0"/>
    <x v="0"/>
    <x v="1"/>
    <x v="0"/>
    <x v="7"/>
    <x v="25"/>
    <x v="0"/>
    <x v="0"/>
    <s v="Tesseramento"/>
    <x v="0"/>
    <x v="3"/>
    <x v="0"/>
    <m/>
  </r>
  <r>
    <n v="155030"/>
    <x v="0"/>
    <x v="0"/>
    <x v="0"/>
    <x v="0"/>
    <x v="7"/>
    <x v="103"/>
    <x v="0"/>
    <x v="0"/>
    <s v="Tesseramento"/>
    <x v="1"/>
    <x v="0"/>
    <x v="0"/>
    <m/>
  </r>
  <r>
    <n v="236239"/>
    <x v="0"/>
    <x v="0"/>
    <x v="1"/>
    <x v="1"/>
    <x v="7"/>
    <x v="25"/>
    <x v="0"/>
    <x v="0"/>
    <s v="Tesseramento"/>
    <x v="0"/>
    <x v="0"/>
    <x v="0"/>
    <m/>
  </r>
  <r>
    <n v="190306"/>
    <x v="0"/>
    <x v="0"/>
    <x v="0"/>
    <x v="1"/>
    <x v="12"/>
    <x v="27"/>
    <x v="0"/>
    <x v="1"/>
    <s v="Tesseramento"/>
    <x v="1"/>
    <x v="1"/>
    <x v="0"/>
    <m/>
  </r>
  <r>
    <n v="8147"/>
    <x v="0"/>
    <x v="0"/>
    <x v="0"/>
    <x v="0"/>
    <x v="12"/>
    <x v="27"/>
    <x v="0"/>
    <x v="0"/>
    <s v="Tesseramento"/>
    <x v="1"/>
    <x v="4"/>
    <x v="0"/>
    <m/>
  </r>
  <r>
    <n v="207393"/>
    <x v="0"/>
    <x v="0"/>
    <x v="0"/>
    <x v="0"/>
    <x v="12"/>
    <x v="27"/>
    <x v="0"/>
    <x v="0"/>
    <s v="Tesseramento"/>
    <x v="1"/>
    <x v="0"/>
    <x v="0"/>
    <m/>
  </r>
  <r>
    <n v="236242"/>
    <x v="0"/>
    <x v="0"/>
    <x v="1"/>
    <x v="1"/>
    <x v="7"/>
    <x v="25"/>
    <x v="0"/>
    <x v="1"/>
    <s v="Tesseramento"/>
    <x v="0"/>
    <x v="0"/>
    <x v="0"/>
    <m/>
  </r>
  <r>
    <n v="218928"/>
    <x v="0"/>
    <x v="0"/>
    <x v="0"/>
    <x v="1"/>
    <x v="10"/>
    <x v="220"/>
    <x v="0"/>
    <x v="0"/>
    <s v="Tesseramento"/>
    <x v="0"/>
    <x v="0"/>
    <x v="0"/>
    <m/>
  </r>
  <r>
    <n v="110303"/>
    <x v="0"/>
    <x v="0"/>
    <x v="0"/>
    <x v="0"/>
    <x v="0"/>
    <x v="206"/>
    <x v="0"/>
    <x v="0"/>
    <s v="Tesseramento"/>
    <x v="1"/>
    <x v="1"/>
    <x v="0"/>
    <m/>
  </r>
  <r>
    <n v="110304"/>
    <x v="0"/>
    <x v="0"/>
    <x v="0"/>
    <x v="0"/>
    <x v="0"/>
    <x v="206"/>
    <x v="0"/>
    <x v="0"/>
    <s v="Tesseramento"/>
    <x v="1"/>
    <x v="0"/>
    <x v="0"/>
    <m/>
  </r>
  <r>
    <n v="159841"/>
    <x v="0"/>
    <x v="0"/>
    <x v="0"/>
    <x v="0"/>
    <x v="7"/>
    <x v="33"/>
    <x v="0"/>
    <x v="0"/>
    <s v="Tesseramento"/>
    <x v="1"/>
    <x v="3"/>
    <x v="0"/>
    <m/>
  </r>
  <r>
    <n v="44541"/>
    <x v="0"/>
    <x v="0"/>
    <x v="0"/>
    <x v="4"/>
    <x v="11"/>
    <x v="327"/>
    <x v="0"/>
    <x v="1"/>
    <s v="Tesseramento"/>
    <x v="0"/>
    <x v="4"/>
    <x v="0"/>
    <m/>
  </r>
  <r>
    <n v="231833"/>
    <x v="0"/>
    <x v="0"/>
    <x v="0"/>
    <x v="1"/>
    <x v="11"/>
    <x v="327"/>
    <x v="0"/>
    <x v="0"/>
    <s v="Tesseramento"/>
    <x v="0"/>
    <x v="4"/>
    <x v="0"/>
    <m/>
  </r>
  <r>
    <n v="224453"/>
    <x v="0"/>
    <x v="0"/>
    <x v="0"/>
    <x v="1"/>
    <x v="11"/>
    <x v="327"/>
    <x v="0"/>
    <x v="0"/>
    <s v="Tesseramento"/>
    <x v="0"/>
    <x v="0"/>
    <x v="0"/>
    <m/>
  </r>
  <r>
    <n v="34194"/>
    <x v="0"/>
    <x v="2"/>
    <x v="0"/>
    <x v="0"/>
    <x v="11"/>
    <x v="327"/>
    <x v="1"/>
    <x v="0"/>
    <s v="Tesseramento"/>
    <x v="0"/>
    <x v="9"/>
    <x v="0"/>
    <m/>
  </r>
  <r>
    <n v="231355"/>
    <x v="0"/>
    <x v="0"/>
    <x v="0"/>
    <x v="0"/>
    <x v="11"/>
    <x v="327"/>
    <x v="0"/>
    <x v="0"/>
    <s v="Tesseramento"/>
    <x v="0"/>
    <x v="1"/>
    <x v="0"/>
    <m/>
  </r>
  <r>
    <n v="228934"/>
    <x v="1"/>
    <x v="1"/>
    <x v="0"/>
    <x v="2"/>
    <x v="11"/>
    <x v="327"/>
    <x v="0"/>
    <x v="0"/>
    <s v="Tesseramento"/>
    <x v="0"/>
    <x v="7"/>
    <x v="0"/>
    <m/>
  </r>
  <r>
    <n v="201490"/>
    <x v="0"/>
    <x v="0"/>
    <x v="0"/>
    <x v="1"/>
    <x v="11"/>
    <x v="327"/>
    <x v="0"/>
    <x v="0"/>
    <s v="Tesseramento"/>
    <x v="0"/>
    <x v="4"/>
    <x v="0"/>
    <m/>
  </r>
  <r>
    <n v="226069"/>
    <x v="0"/>
    <x v="0"/>
    <x v="0"/>
    <x v="0"/>
    <x v="11"/>
    <x v="327"/>
    <x v="0"/>
    <x v="0"/>
    <s v="Tesseramento"/>
    <x v="0"/>
    <x v="0"/>
    <x v="0"/>
    <m/>
  </r>
  <r>
    <n v="217951"/>
    <x v="0"/>
    <x v="0"/>
    <x v="0"/>
    <x v="0"/>
    <x v="11"/>
    <x v="327"/>
    <x v="0"/>
    <x v="0"/>
    <s v="Tesseramento"/>
    <x v="0"/>
    <x v="4"/>
    <x v="0"/>
    <m/>
  </r>
  <r>
    <n v="227366"/>
    <x v="0"/>
    <x v="0"/>
    <x v="0"/>
    <x v="2"/>
    <x v="11"/>
    <x v="327"/>
    <x v="0"/>
    <x v="1"/>
    <s v="Tesseramento"/>
    <x v="0"/>
    <x v="4"/>
    <x v="0"/>
    <m/>
  </r>
  <r>
    <n v="227499"/>
    <x v="0"/>
    <x v="0"/>
    <x v="0"/>
    <x v="1"/>
    <x v="11"/>
    <x v="327"/>
    <x v="0"/>
    <x v="0"/>
    <s v="Tesseramento"/>
    <x v="0"/>
    <x v="3"/>
    <x v="0"/>
    <m/>
  </r>
  <r>
    <n v="203704"/>
    <x v="0"/>
    <x v="0"/>
    <x v="0"/>
    <x v="0"/>
    <x v="11"/>
    <x v="327"/>
    <x v="0"/>
    <x v="0"/>
    <s v="Tesseramento"/>
    <x v="0"/>
    <x v="0"/>
    <x v="0"/>
    <m/>
  </r>
  <r>
    <n v="170574"/>
    <x v="1"/>
    <x v="0"/>
    <x v="0"/>
    <x v="0"/>
    <x v="7"/>
    <x v="328"/>
    <x v="0"/>
    <x v="0"/>
    <s v="Tesseramento"/>
    <x v="0"/>
    <x v="5"/>
    <x v="0"/>
    <m/>
  </r>
  <r>
    <n v="222265"/>
    <x v="0"/>
    <x v="1"/>
    <x v="0"/>
    <x v="1"/>
    <x v="11"/>
    <x v="327"/>
    <x v="0"/>
    <x v="1"/>
    <s v="Tesseramento"/>
    <x v="0"/>
    <x v="4"/>
    <x v="0"/>
    <m/>
  </r>
  <r>
    <n v="216917"/>
    <x v="1"/>
    <x v="0"/>
    <x v="0"/>
    <x v="0"/>
    <x v="11"/>
    <x v="327"/>
    <x v="0"/>
    <x v="0"/>
    <s v="Tesseramento"/>
    <x v="0"/>
    <x v="2"/>
    <x v="0"/>
    <m/>
  </r>
  <r>
    <n v="1386"/>
    <x v="0"/>
    <x v="0"/>
    <x v="0"/>
    <x v="4"/>
    <x v="11"/>
    <x v="327"/>
    <x v="0"/>
    <x v="0"/>
    <s v="Tesseramento"/>
    <x v="0"/>
    <x v="0"/>
    <x v="0"/>
    <m/>
  </r>
  <r>
    <n v="76647"/>
    <x v="0"/>
    <x v="0"/>
    <x v="0"/>
    <x v="0"/>
    <x v="11"/>
    <x v="327"/>
    <x v="0"/>
    <x v="0"/>
    <s v="Tesseramento"/>
    <x v="0"/>
    <x v="3"/>
    <x v="0"/>
    <m/>
  </r>
  <r>
    <n v="227367"/>
    <x v="0"/>
    <x v="0"/>
    <x v="0"/>
    <x v="1"/>
    <x v="11"/>
    <x v="327"/>
    <x v="0"/>
    <x v="0"/>
    <s v="Tesseramento"/>
    <x v="0"/>
    <x v="4"/>
    <x v="0"/>
    <m/>
  </r>
  <r>
    <n v="190775"/>
    <x v="0"/>
    <x v="0"/>
    <x v="0"/>
    <x v="0"/>
    <x v="11"/>
    <x v="327"/>
    <x v="0"/>
    <x v="1"/>
    <s v="Tesseramento"/>
    <x v="0"/>
    <x v="3"/>
    <x v="0"/>
    <m/>
  </r>
  <r>
    <n v="199297"/>
    <x v="0"/>
    <x v="0"/>
    <x v="0"/>
    <x v="0"/>
    <x v="11"/>
    <x v="327"/>
    <x v="0"/>
    <x v="1"/>
    <s v="Tesseramento"/>
    <x v="0"/>
    <x v="0"/>
    <x v="0"/>
    <m/>
  </r>
  <r>
    <n v="225639"/>
    <x v="0"/>
    <x v="0"/>
    <x v="0"/>
    <x v="0"/>
    <x v="11"/>
    <x v="327"/>
    <x v="0"/>
    <x v="0"/>
    <s v="Tesseramento"/>
    <x v="0"/>
    <x v="0"/>
    <x v="0"/>
    <m/>
  </r>
  <r>
    <n v="231590"/>
    <x v="0"/>
    <x v="0"/>
    <x v="0"/>
    <x v="1"/>
    <x v="11"/>
    <x v="327"/>
    <x v="0"/>
    <x v="0"/>
    <s v="Tesseramento"/>
    <x v="0"/>
    <x v="3"/>
    <x v="0"/>
    <m/>
  </r>
  <r>
    <n v="123162"/>
    <x v="0"/>
    <x v="0"/>
    <x v="0"/>
    <x v="0"/>
    <x v="11"/>
    <x v="327"/>
    <x v="0"/>
    <x v="0"/>
    <s v="Tesseramento"/>
    <x v="0"/>
    <x v="1"/>
    <x v="0"/>
    <m/>
  </r>
  <r>
    <n v="226640"/>
    <x v="0"/>
    <x v="0"/>
    <x v="0"/>
    <x v="0"/>
    <x v="11"/>
    <x v="327"/>
    <x v="0"/>
    <x v="0"/>
    <s v="Tesseramento"/>
    <x v="0"/>
    <x v="0"/>
    <x v="0"/>
    <m/>
  </r>
  <r>
    <n v="227368"/>
    <x v="0"/>
    <x v="0"/>
    <x v="0"/>
    <x v="1"/>
    <x v="11"/>
    <x v="327"/>
    <x v="0"/>
    <x v="1"/>
    <s v="Tesseramento"/>
    <x v="0"/>
    <x v="3"/>
    <x v="0"/>
    <m/>
  </r>
  <r>
    <n v="227369"/>
    <x v="0"/>
    <x v="0"/>
    <x v="0"/>
    <x v="1"/>
    <x v="11"/>
    <x v="327"/>
    <x v="0"/>
    <x v="1"/>
    <s v="Tesseramento"/>
    <x v="0"/>
    <x v="3"/>
    <x v="0"/>
    <m/>
  </r>
  <r>
    <n v="160275"/>
    <x v="1"/>
    <x v="0"/>
    <x v="0"/>
    <x v="0"/>
    <x v="7"/>
    <x v="328"/>
    <x v="0"/>
    <x v="0"/>
    <s v="Tesseramento"/>
    <x v="0"/>
    <x v="7"/>
    <x v="0"/>
    <m/>
  </r>
  <r>
    <n v="228657"/>
    <x v="0"/>
    <x v="1"/>
    <x v="0"/>
    <x v="1"/>
    <x v="4"/>
    <x v="166"/>
    <x v="0"/>
    <x v="0"/>
    <s v="Tesseramento"/>
    <x v="1"/>
    <x v="0"/>
    <x v="0"/>
    <m/>
  </r>
  <r>
    <n v="229902"/>
    <x v="0"/>
    <x v="0"/>
    <x v="0"/>
    <x v="1"/>
    <x v="7"/>
    <x v="328"/>
    <x v="0"/>
    <x v="0"/>
    <s v="Tesseramento"/>
    <x v="0"/>
    <x v="0"/>
    <x v="0"/>
    <m/>
  </r>
  <r>
    <n v="144700"/>
    <x v="0"/>
    <x v="0"/>
    <x v="0"/>
    <x v="0"/>
    <x v="7"/>
    <x v="328"/>
    <x v="0"/>
    <x v="0"/>
    <s v="Tesseramento"/>
    <x v="0"/>
    <x v="4"/>
    <x v="0"/>
    <m/>
  </r>
  <r>
    <n v="151710"/>
    <x v="0"/>
    <x v="0"/>
    <x v="0"/>
    <x v="0"/>
    <x v="7"/>
    <x v="328"/>
    <x v="0"/>
    <x v="0"/>
    <s v="Tesseramento"/>
    <x v="0"/>
    <x v="0"/>
    <x v="0"/>
    <m/>
  </r>
  <r>
    <n v="113465"/>
    <x v="0"/>
    <x v="0"/>
    <x v="0"/>
    <x v="0"/>
    <x v="7"/>
    <x v="33"/>
    <x v="0"/>
    <x v="0"/>
    <s v="Tesseramento"/>
    <x v="1"/>
    <x v="0"/>
    <x v="0"/>
    <m/>
  </r>
  <r>
    <n v="138306"/>
    <x v="0"/>
    <x v="0"/>
    <x v="0"/>
    <x v="0"/>
    <x v="17"/>
    <x v="214"/>
    <x v="0"/>
    <x v="0"/>
    <s v="Tesseramento"/>
    <x v="1"/>
    <x v="4"/>
    <x v="0"/>
    <m/>
  </r>
  <r>
    <n v="221999"/>
    <x v="0"/>
    <x v="1"/>
    <x v="0"/>
    <x v="1"/>
    <x v="7"/>
    <x v="328"/>
    <x v="0"/>
    <x v="0"/>
    <s v="Tesseramento"/>
    <x v="0"/>
    <x v="0"/>
    <x v="0"/>
    <m/>
  </r>
  <r>
    <n v="47025"/>
    <x v="0"/>
    <x v="0"/>
    <x v="2"/>
    <x v="0"/>
    <x v="7"/>
    <x v="41"/>
    <x v="0"/>
    <x v="0"/>
    <s v="Tesseramento"/>
    <x v="1"/>
    <x v="0"/>
    <x v="0"/>
    <m/>
  </r>
  <r>
    <n v="72167"/>
    <x v="0"/>
    <x v="0"/>
    <x v="0"/>
    <x v="0"/>
    <x v="7"/>
    <x v="41"/>
    <x v="0"/>
    <x v="0"/>
    <s v="Tesseramento"/>
    <x v="1"/>
    <x v="3"/>
    <x v="0"/>
    <m/>
  </r>
  <r>
    <n v="210890"/>
    <x v="0"/>
    <x v="1"/>
    <x v="0"/>
    <x v="1"/>
    <x v="7"/>
    <x v="328"/>
    <x v="0"/>
    <x v="0"/>
    <s v="Tesseramento"/>
    <x v="0"/>
    <x v="0"/>
    <x v="0"/>
    <m/>
  </r>
  <r>
    <n v="231485"/>
    <x v="0"/>
    <x v="1"/>
    <x v="0"/>
    <x v="1"/>
    <x v="7"/>
    <x v="328"/>
    <x v="0"/>
    <x v="0"/>
    <s v="Tesseramento"/>
    <x v="0"/>
    <x v="0"/>
    <x v="0"/>
    <m/>
  </r>
  <r>
    <n v="231486"/>
    <x v="0"/>
    <x v="1"/>
    <x v="0"/>
    <x v="1"/>
    <x v="7"/>
    <x v="328"/>
    <x v="0"/>
    <x v="1"/>
    <s v="Tesseramento"/>
    <x v="0"/>
    <x v="0"/>
    <x v="0"/>
    <m/>
  </r>
  <r>
    <n v="104676"/>
    <x v="0"/>
    <x v="1"/>
    <x v="0"/>
    <x v="0"/>
    <x v="7"/>
    <x v="328"/>
    <x v="0"/>
    <x v="1"/>
    <s v="Tesseramento"/>
    <x v="0"/>
    <x v="0"/>
    <x v="0"/>
    <m/>
  </r>
  <r>
    <n v="188005"/>
    <x v="1"/>
    <x v="1"/>
    <x v="0"/>
    <x v="2"/>
    <x v="7"/>
    <x v="328"/>
    <x v="0"/>
    <x v="1"/>
    <s v="Tesseramento"/>
    <x v="0"/>
    <x v="7"/>
    <x v="0"/>
    <m/>
  </r>
  <r>
    <n v="220494"/>
    <x v="0"/>
    <x v="1"/>
    <x v="0"/>
    <x v="0"/>
    <x v="7"/>
    <x v="328"/>
    <x v="0"/>
    <x v="0"/>
    <s v="Tesseramento"/>
    <x v="0"/>
    <x v="3"/>
    <x v="0"/>
    <m/>
  </r>
  <r>
    <n v="220497"/>
    <x v="1"/>
    <x v="1"/>
    <x v="0"/>
    <x v="1"/>
    <x v="7"/>
    <x v="328"/>
    <x v="0"/>
    <x v="0"/>
    <s v="Tesseramento"/>
    <x v="0"/>
    <x v="6"/>
    <x v="0"/>
    <m/>
  </r>
  <r>
    <n v="184235"/>
    <x v="1"/>
    <x v="0"/>
    <x v="0"/>
    <x v="1"/>
    <x v="2"/>
    <x v="265"/>
    <x v="0"/>
    <x v="0"/>
    <s v="Tesseramento"/>
    <x v="1"/>
    <x v="6"/>
    <x v="0"/>
    <m/>
  </r>
  <r>
    <n v="180591"/>
    <x v="0"/>
    <x v="0"/>
    <x v="0"/>
    <x v="0"/>
    <x v="9"/>
    <x v="329"/>
    <x v="0"/>
    <x v="0"/>
    <s v="Tesseramento"/>
    <x v="1"/>
    <x v="4"/>
    <x v="0"/>
    <m/>
  </r>
  <r>
    <n v="236303"/>
    <x v="0"/>
    <x v="1"/>
    <x v="1"/>
    <x v="1"/>
    <x v="7"/>
    <x v="328"/>
    <x v="0"/>
    <x v="0"/>
    <s v="Tesseramento"/>
    <x v="0"/>
    <x v="0"/>
    <x v="0"/>
    <m/>
  </r>
  <r>
    <n v="158110"/>
    <x v="0"/>
    <x v="0"/>
    <x v="0"/>
    <x v="0"/>
    <x v="7"/>
    <x v="328"/>
    <x v="0"/>
    <x v="0"/>
    <s v="Tesseramento"/>
    <x v="0"/>
    <x v="0"/>
    <x v="0"/>
    <m/>
  </r>
  <r>
    <n v="200564"/>
    <x v="1"/>
    <x v="1"/>
    <x v="2"/>
    <x v="3"/>
    <x v="7"/>
    <x v="328"/>
    <x v="0"/>
    <x v="0"/>
    <s v="Tesseramento"/>
    <x v="0"/>
    <x v="5"/>
    <x v="0"/>
    <m/>
  </r>
  <r>
    <n v="215057"/>
    <x v="0"/>
    <x v="0"/>
    <x v="0"/>
    <x v="0"/>
    <x v="11"/>
    <x v="126"/>
    <x v="0"/>
    <x v="0"/>
    <s v="Tesseramento"/>
    <x v="1"/>
    <x v="0"/>
    <x v="0"/>
    <m/>
  </r>
  <r>
    <n v="121817"/>
    <x v="0"/>
    <x v="0"/>
    <x v="0"/>
    <x v="0"/>
    <x v="4"/>
    <x v="330"/>
    <x v="0"/>
    <x v="0"/>
    <s v="Tesseramento"/>
    <x v="1"/>
    <x v="0"/>
    <x v="0"/>
    <m/>
  </r>
  <r>
    <n v="120005"/>
    <x v="1"/>
    <x v="0"/>
    <x v="0"/>
    <x v="0"/>
    <x v="4"/>
    <x v="330"/>
    <x v="0"/>
    <x v="0"/>
    <s v="Tesseramento"/>
    <x v="1"/>
    <x v="2"/>
    <x v="0"/>
    <m/>
  </r>
  <r>
    <n v="195088"/>
    <x v="0"/>
    <x v="0"/>
    <x v="0"/>
    <x v="0"/>
    <x v="4"/>
    <x v="330"/>
    <x v="0"/>
    <x v="0"/>
    <s v="Tesseramento"/>
    <x v="1"/>
    <x v="1"/>
    <x v="0"/>
    <m/>
  </r>
  <r>
    <n v="37606"/>
    <x v="0"/>
    <x v="0"/>
    <x v="0"/>
    <x v="0"/>
    <x v="4"/>
    <x v="330"/>
    <x v="0"/>
    <x v="0"/>
    <s v="Tesseramento"/>
    <x v="1"/>
    <x v="0"/>
    <x v="0"/>
    <m/>
  </r>
  <r>
    <n v="120739"/>
    <x v="0"/>
    <x v="0"/>
    <x v="0"/>
    <x v="0"/>
    <x v="4"/>
    <x v="330"/>
    <x v="0"/>
    <x v="1"/>
    <s v="Tesseramento"/>
    <x v="1"/>
    <x v="1"/>
    <x v="0"/>
    <m/>
  </r>
  <r>
    <n v="120740"/>
    <x v="0"/>
    <x v="0"/>
    <x v="0"/>
    <x v="0"/>
    <x v="4"/>
    <x v="330"/>
    <x v="0"/>
    <x v="0"/>
    <s v="Tesseramento"/>
    <x v="1"/>
    <x v="1"/>
    <x v="0"/>
    <m/>
  </r>
  <r>
    <n v="88110"/>
    <x v="0"/>
    <x v="0"/>
    <x v="0"/>
    <x v="1"/>
    <x v="1"/>
    <x v="284"/>
    <x v="0"/>
    <x v="0"/>
    <s v="Tesseramento"/>
    <x v="0"/>
    <x v="4"/>
    <x v="0"/>
    <m/>
  </r>
  <r>
    <n v="105836"/>
    <x v="0"/>
    <x v="0"/>
    <x v="0"/>
    <x v="0"/>
    <x v="2"/>
    <x v="157"/>
    <x v="0"/>
    <x v="1"/>
    <s v="Tesseramento"/>
    <x v="1"/>
    <x v="0"/>
    <x v="0"/>
    <m/>
  </r>
  <r>
    <n v="203554"/>
    <x v="0"/>
    <x v="0"/>
    <x v="0"/>
    <x v="0"/>
    <x v="2"/>
    <x v="157"/>
    <x v="0"/>
    <x v="0"/>
    <s v="Tesseramento"/>
    <x v="1"/>
    <x v="4"/>
    <x v="0"/>
    <m/>
  </r>
  <r>
    <n v="172252"/>
    <x v="0"/>
    <x v="0"/>
    <x v="0"/>
    <x v="0"/>
    <x v="7"/>
    <x v="282"/>
    <x v="0"/>
    <x v="0"/>
    <s v="Tesseramento"/>
    <x v="0"/>
    <x v="1"/>
    <x v="0"/>
    <m/>
  </r>
  <r>
    <n v="227230"/>
    <x v="0"/>
    <x v="1"/>
    <x v="0"/>
    <x v="1"/>
    <x v="7"/>
    <x v="282"/>
    <x v="0"/>
    <x v="0"/>
    <s v="Tesseramento"/>
    <x v="0"/>
    <x v="0"/>
    <x v="0"/>
    <m/>
  </r>
  <r>
    <n v="216195"/>
    <x v="1"/>
    <x v="1"/>
    <x v="0"/>
    <x v="1"/>
    <x v="7"/>
    <x v="282"/>
    <x v="0"/>
    <x v="0"/>
    <s v="Tesseramento"/>
    <x v="0"/>
    <x v="5"/>
    <x v="0"/>
    <m/>
  </r>
  <r>
    <n v="172251"/>
    <x v="0"/>
    <x v="0"/>
    <x v="0"/>
    <x v="0"/>
    <x v="7"/>
    <x v="282"/>
    <x v="0"/>
    <x v="0"/>
    <s v="Tesseramento"/>
    <x v="0"/>
    <x v="1"/>
    <x v="0"/>
    <m/>
  </r>
  <r>
    <n v="172253"/>
    <x v="0"/>
    <x v="1"/>
    <x v="0"/>
    <x v="0"/>
    <x v="7"/>
    <x v="282"/>
    <x v="0"/>
    <x v="1"/>
    <s v="Tesseramento"/>
    <x v="0"/>
    <x v="4"/>
    <x v="0"/>
    <m/>
  </r>
  <r>
    <n v="129876"/>
    <x v="0"/>
    <x v="0"/>
    <x v="0"/>
    <x v="3"/>
    <x v="7"/>
    <x v="282"/>
    <x v="0"/>
    <x v="1"/>
    <s v="Tesseramento"/>
    <x v="0"/>
    <x v="3"/>
    <x v="0"/>
    <m/>
  </r>
  <r>
    <n v="153445"/>
    <x v="0"/>
    <x v="1"/>
    <x v="0"/>
    <x v="0"/>
    <x v="0"/>
    <x v="0"/>
    <x v="0"/>
    <x v="0"/>
    <s v="Tesseramento"/>
    <x v="0"/>
    <x v="0"/>
    <x v="0"/>
    <m/>
  </r>
  <r>
    <n v="224839"/>
    <x v="0"/>
    <x v="1"/>
    <x v="0"/>
    <x v="1"/>
    <x v="0"/>
    <x v="0"/>
    <x v="0"/>
    <x v="0"/>
    <s v="Tesseramento"/>
    <x v="0"/>
    <x v="0"/>
    <x v="0"/>
    <m/>
  </r>
  <r>
    <n v="79346"/>
    <x v="0"/>
    <x v="0"/>
    <x v="0"/>
    <x v="0"/>
    <x v="0"/>
    <x v="0"/>
    <x v="0"/>
    <x v="0"/>
    <s v="Tesseramento"/>
    <x v="0"/>
    <x v="3"/>
    <x v="0"/>
    <m/>
  </r>
  <r>
    <n v="190242"/>
    <x v="0"/>
    <x v="1"/>
    <x v="0"/>
    <x v="1"/>
    <x v="0"/>
    <x v="0"/>
    <x v="0"/>
    <x v="0"/>
    <s v="Tesseramento"/>
    <x v="0"/>
    <x v="0"/>
    <x v="0"/>
    <m/>
  </r>
  <r>
    <n v="99017"/>
    <x v="0"/>
    <x v="0"/>
    <x v="2"/>
    <x v="0"/>
    <x v="7"/>
    <x v="210"/>
    <x v="0"/>
    <x v="0"/>
    <s v="Tesseramento"/>
    <x v="0"/>
    <x v="0"/>
    <x v="0"/>
    <m/>
  </r>
  <r>
    <n v="117767"/>
    <x v="0"/>
    <x v="0"/>
    <x v="0"/>
    <x v="0"/>
    <x v="7"/>
    <x v="301"/>
    <x v="0"/>
    <x v="0"/>
    <s v="Tesseramento"/>
    <x v="1"/>
    <x v="0"/>
    <x v="0"/>
    <m/>
  </r>
  <r>
    <n v="124170"/>
    <x v="0"/>
    <x v="0"/>
    <x v="0"/>
    <x v="0"/>
    <x v="2"/>
    <x v="10"/>
    <x v="0"/>
    <x v="1"/>
    <s v="Tesseramento"/>
    <x v="0"/>
    <x v="0"/>
    <x v="0"/>
    <m/>
  </r>
  <r>
    <n v="128655"/>
    <x v="0"/>
    <x v="0"/>
    <x v="0"/>
    <x v="0"/>
    <x v="2"/>
    <x v="10"/>
    <x v="0"/>
    <x v="0"/>
    <s v="Tesseramento"/>
    <x v="0"/>
    <x v="1"/>
    <x v="0"/>
    <m/>
  </r>
  <r>
    <n v="227277"/>
    <x v="0"/>
    <x v="0"/>
    <x v="0"/>
    <x v="0"/>
    <x v="7"/>
    <x v="210"/>
    <x v="0"/>
    <x v="0"/>
    <s v="Tesseramento"/>
    <x v="0"/>
    <x v="1"/>
    <x v="0"/>
    <m/>
  </r>
  <r>
    <n v="236258"/>
    <x v="0"/>
    <x v="0"/>
    <x v="1"/>
    <x v="0"/>
    <x v="7"/>
    <x v="210"/>
    <x v="0"/>
    <x v="0"/>
    <s v="Tesseramento"/>
    <x v="0"/>
    <x v="0"/>
    <x v="0"/>
    <m/>
  </r>
  <r>
    <n v="22118"/>
    <x v="0"/>
    <x v="0"/>
    <x v="0"/>
    <x v="0"/>
    <x v="11"/>
    <x v="160"/>
    <x v="0"/>
    <x v="0"/>
    <s v="Tesseramento"/>
    <x v="0"/>
    <x v="4"/>
    <x v="0"/>
    <m/>
  </r>
  <r>
    <n v="146492"/>
    <x v="0"/>
    <x v="0"/>
    <x v="0"/>
    <x v="0"/>
    <x v="11"/>
    <x v="160"/>
    <x v="0"/>
    <x v="0"/>
    <s v="Tesseramento"/>
    <x v="0"/>
    <x v="0"/>
    <x v="0"/>
    <m/>
  </r>
  <r>
    <n v="22313"/>
    <x v="0"/>
    <x v="0"/>
    <x v="0"/>
    <x v="0"/>
    <x v="11"/>
    <x v="160"/>
    <x v="0"/>
    <x v="1"/>
    <s v="Tesseramento"/>
    <x v="0"/>
    <x v="4"/>
    <x v="0"/>
    <m/>
  </r>
  <r>
    <n v="23812"/>
    <x v="0"/>
    <x v="0"/>
    <x v="0"/>
    <x v="0"/>
    <x v="12"/>
    <x v="269"/>
    <x v="0"/>
    <x v="1"/>
    <s v="Tesseramento"/>
    <x v="1"/>
    <x v="3"/>
    <x v="0"/>
    <m/>
  </r>
  <r>
    <n v="112814"/>
    <x v="0"/>
    <x v="0"/>
    <x v="0"/>
    <x v="0"/>
    <x v="12"/>
    <x v="269"/>
    <x v="0"/>
    <x v="0"/>
    <s v="Tesseramento"/>
    <x v="1"/>
    <x v="0"/>
    <x v="0"/>
    <m/>
  </r>
  <r>
    <n v="141781"/>
    <x v="0"/>
    <x v="0"/>
    <x v="0"/>
    <x v="0"/>
    <x v="12"/>
    <x v="269"/>
    <x v="0"/>
    <x v="0"/>
    <s v="Tesseramento"/>
    <x v="1"/>
    <x v="0"/>
    <x v="0"/>
    <m/>
  </r>
  <r>
    <n v="80036"/>
    <x v="0"/>
    <x v="0"/>
    <x v="0"/>
    <x v="0"/>
    <x v="12"/>
    <x v="269"/>
    <x v="0"/>
    <x v="0"/>
    <s v="Tesseramento"/>
    <x v="1"/>
    <x v="0"/>
    <x v="0"/>
    <m/>
  </r>
  <r>
    <n v="150162"/>
    <x v="0"/>
    <x v="0"/>
    <x v="0"/>
    <x v="0"/>
    <x v="12"/>
    <x v="269"/>
    <x v="0"/>
    <x v="0"/>
    <s v="Tesseramento"/>
    <x v="1"/>
    <x v="0"/>
    <x v="0"/>
    <m/>
  </r>
  <r>
    <n v="42747"/>
    <x v="0"/>
    <x v="0"/>
    <x v="0"/>
    <x v="0"/>
    <x v="12"/>
    <x v="269"/>
    <x v="0"/>
    <x v="1"/>
    <s v="Tesseramento"/>
    <x v="1"/>
    <x v="0"/>
    <x v="0"/>
    <m/>
  </r>
  <r>
    <n v="98755"/>
    <x v="0"/>
    <x v="0"/>
    <x v="0"/>
    <x v="0"/>
    <x v="12"/>
    <x v="269"/>
    <x v="0"/>
    <x v="0"/>
    <s v="Tesseramento"/>
    <x v="1"/>
    <x v="0"/>
    <x v="0"/>
    <m/>
  </r>
  <r>
    <n v="139562"/>
    <x v="0"/>
    <x v="0"/>
    <x v="0"/>
    <x v="0"/>
    <x v="12"/>
    <x v="269"/>
    <x v="0"/>
    <x v="0"/>
    <s v="Tesseramento"/>
    <x v="1"/>
    <x v="0"/>
    <x v="0"/>
    <m/>
  </r>
  <r>
    <n v="141358"/>
    <x v="0"/>
    <x v="0"/>
    <x v="0"/>
    <x v="0"/>
    <x v="12"/>
    <x v="269"/>
    <x v="0"/>
    <x v="0"/>
    <s v="Tesseramento"/>
    <x v="1"/>
    <x v="3"/>
    <x v="0"/>
    <m/>
  </r>
  <r>
    <n v="158414"/>
    <x v="0"/>
    <x v="0"/>
    <x v="0"/>
    <x v="0"/>
    <x v="12"/>
    <x v="269"/>
    <x v="0"/>
    <x v="0"/>
    <s v="Tesseramento"/>
    <x v="1"/>
    <x v="0"/>
    <x v="0"/>
    <m/>
  </r>
  <r>
    <n v="146160"/>
    <x v="0"/>
    <x v="0"/>
    <x v="0"/>
    <x v="0"/>
    <x v="12"/>
    <x v="269"/>
    <x v="0"/>
    <x v="0"/>
    <s v="Tesseramento"/>
    <x v="1"/>
    <x v="0"/>
    <x v="0"/>
    <m/>
  </r>
  <r>
    <n v="76083"/>
    <x v="0"/>
    <x v="0"/>
    <x v="0"/>
    <x v="0"/>
    <x v="12"/>
    <x v="269"/>
    <x v="0"/>
    <x v="0"/>
    <s v="Tesseramento"/>
    <x v="1"/>
    <x v="0"/>
    <x v="0"/>
    <m/>
  </r>
  <r>
    <n v="187309"/>
    <x v="0"/>
    <x v="0"/>
    <x v="0"/>
    <x v="0"/>
    <x v="12"/>
    <x v="269"/>
    <x v="0"/>
    <x v="0"/>
    <s v="Tesseramento"/>
    <x v="1"/>
    <x v="0"/>
    <x v="0"/>
    <m/>
  </r>
  <r>
    <n v="95615"/>
    <x v="0"/>
    <x v="0"/>
    <x v="0"/>
    <x v="0"/>
    <x v="12"/>
    <x v="269"/>
    <x v="0"/>
    <x v="1"/>
    <s v="Tesseramento"/>
    <x v="1"/>
    <x v="1"/>
    <x v="0"/>
    <m/>
  </r>
  <r>
    <n v="80790"/>
    <x v="0"/>
    <x v="0"/>
    <x v="0"/>
    <x v="0"/>
    <x v="2"/>
    <x v="172"/>
    <x v="0"/>
    <x v="0"/>
    <s v="Tesseramento"/>
    <x v="1"/>
    <x v="4"/>
    <x v="0"/>
    <m/>
  </r>
  <r>
    <n v="118409"/>
    <x v="0"/>
    <x v="0"/>
    <x v="0"/>
    <x v="0"/>
    <x v="11"/>
    <x v="82"/>
    <x v="0"/>
    <x v="0"/>
    <s v="Tesseramento"/>
    <x v="0"/>
    <x v="1"/>
    <x v="0"/>
    <m/>
  </r>
  <r>
    <n v="151122"/>
    <x v="0"/>
    <x v="0"/>
    <x v="0"/>
    <x v="0"/>
    <x v="12"/>
    <x v="269"/>
    <x v="0"/>
    <x v="0"/>
    <s v="Tesseramento"/>
    <x v="1"/>
    <x v="0"/>
    <x v="0"/>
    <m/>
  </r>
  <r>
    <n v="100236"/>
    <x v="0"/>
    <x v="0"/>
    <x v="0"/>
    <x v="0"/>
    <x v="2"/>
    <x v="172"/>
    <x v="0"/>
    <x v="0"/>
    <s v="Tesseramento"/>
    <x v="1"/>
    <x v="0"/>
    <x v="0"/>
    <m/>
  </r>
  <r>
    <n v="180535"/>
    <x v="1"/>
    <x v="0"/>
    <x v="0"/>
    <x v="0"/>
    <x v="12"/>
    <x v="269"/>
    <x v="0"/>
    <x v="1"/>
    <s v="Tesseramento"/>
    <x v="1"/>
    <x v="6"/>
    <x v="0"/>
    <m/>
  </r>
  <r>
    <n v="146121"/>
    <x v="1"/>
    <x v="0"/>
    <x v="0"/>
    <x v="0"/>
    <x v="2"/>
    <x v="172"/>
    <x v="0"/>
    <x v="0"/>
    <s v="Tesseramento"/>
    <x v="1"/>
    <x v="2"/>
    <x v="0"/>
    <m/>
  </r>
  <r>
    <n v="231393"/>
    <x v="0"/>
    <x v="0"/>
    <x v="0"/>
    <x v="0"/>
    <x v="2"/>
    <x v="172"/>
    <x v="0"/>
    <x v="0"/>
    <s v="Tesseramento"/>
    <x v="1"/>
    <x v="3"/>
    <x v="0"/>
    <m/>
  </r>
  <r>
    <n v="13949"/>
    <x v="0"/>
    <x v="0"/>
    <x v="0"/>
    <x v="0"/>
    <x v="2"/>
    <x v="172"/>
    <x v="0"/>
    <x v="0"/>
    <s v="Tesseramento"/>
    <x v="1"/>
    <x v="4"/>
    <x v="0"/>
    <m/>
  </r>
  <r>
    <n v="123008"/>
    <x v="0"/>
    <x v="0"/>
    <x v="0"/>
    <x v="0"/>
    <x v="4"/>
    <x v="184"/>
    <x v="0"/>
    <x v="0"/>
    <s v="Tesseramento"/>
    <x v="0"/>
    <x v="3"/>
    <x v="0"/>
    <m/>
  </r>
  <r>
    <n v="163937"/>
    <x v="0"/>
    <x v="0"/>
    <x v="0"/>
    <x v="0"/>
    <x v="4"/>
    <x v="184"/>
    <x v="0"/>
    <x v="0"/>
    <s v="Tesseramento"/>
    <x v="0"/>
    <x v="0"/>
    <x v="0"/>
    <m/>
  </r>
  <r>
    <n v="155639"/>
    <x v="0"/>
    <x v="0"/>
    <x v="0"/>
    <x v="0"/>
    <x v="12"/>
    <x v="269"/>
    <x v="0"/>
    <x v="1"/>
    <s v="Tesseramento"/>
    <x v="1"/>
    <x v="0"/>
    <x v="0"/>
    <m/>
  </r>
  <r>
    <n v="159812"/>
    <x v="0"/>
    <x v="0"/>
    <x v="0"/>
    <x v="0"/>
    <x v="12"/>
    <x v="269"/>
    <x v="0"/>
    <x v="0"/>
    <s v="Tesseramento"/>
    <x v="1"/>
    <x v="3"/>
    <x v="0"/>
    <m/>
  </r>
  <r>
    <n v="67754"/>
    <x v="0"/>
    <x v="0"/>
    <x v="0"/>
    <x v="0"/>
    <x v="12"/>
    <x v="269"/>
    <x v="0"/>
    <x v="1"/>
    <s v="Tesseramento"/>
    <x v="1"/>
    <x v="3"/>
    <x v="0"/>
    <m/>
  </r>
  <r>
    <n v="101566"/>
    <x v="0"/>
    <x v="0"/>
    <x v="0"/>
    <x v="0"/>
    <x v="12"/>
    <x v="269"/>
    <x v="0"/>
    <x v="0"/>
    <s v="Tesseramento"/>
    <x v="1"/>
    <x v="0"/>
    <x v="0"/>
    <m/>
  </r>
  <r>
    <n v="148338"/>
    <x v="0"/>
    <x v="0"/>
    <x v="0"/>
    <x v="0"/>
    <x v="11"/>
    <x v="142"/>
    <x v="0"/>
    <x v="0"/>
    <s v="Tesseramento"/>
    <x v="1"/>
    <x v="0"/>
    <x v="0"/>
    <m/>
  </r>
  <r>
    <n v="90828"/>
    <x v="0"/>
    <x v="0"/>
    <x v="0"/>
    <x v="0"/>
    <x v="3"/>
    <x v="331"/>
    <x v="0"/>
    <x v="0"/>
    <s v="Tesseramento"/>
    <x v="1"/>
    <x v="3"/>
    <x v="0"/>
    <m/>
  </r>
  <r>
    <n v="25024"/>
    <x v="0"/>
    <x v="0"/>
    <x v="2"/>
    <x v="0"/>
    <x v="3"/>
    <x v="331"/>
    <x v="0"/>
    <x v="1"/>
    <s v="Tesseramento"/>
    <x v="1"/>
    <x v="3"/>
    <x v="0"/>
    <m/>
  </r>
  <r>
    <n v="226368"/>
    <x v="0"/>
    <x v="0"/>
    <x v="0"/>
    <x v="1"/>
    <x v="7"/>
    <x v="288"/>
    <x v="0"/>
    <x v="1"/>
    <s v="Tesseramento"/>
    <x v="3"/>
    <x v="0"/>
    <x v="0"/>
    <m/>
  </r>
  <r>
    <n v="16029"/>
    <x v="0"/>
    <x v="0"/>
    <x v="0"/>
    <x v="0"/>
    <x v="4"/>
    <x v="197"/>
    <x v="0"/>
    <x v="0"/>
    <s v="Tesseramento"/>
    <x v="1"/>
    <x v="3"/>
    <x v="0"/>
    <m/>
  </r>
  <r>
    <n v="226367"/>
    <x v="0"/>
    <x v="0"/>
    <x v="0"/>
    <x v="1"/>
    <x v="7"/>
    <x v="288"/>
    <x v="0"/>
    <x v="1"/>
    <s v="Tesseramento"/>
    <x v="3"/>
    <x v="0"/>
    <x v="0"/>
    <m/>
  </r>
  <r>
    <n v="70024"/>
    <x v="0"/>
    <x v="0"/>
    <x v="0"/>
    <x v="0"/>
    <x v="4"/>
    <x v="197"/>
    <x v="0"/>
    <x v="0"/>
    <s v="Tesseramento"/>
    <x v="1"/>
    <x v="3"/>
    <x v="0"/>
    <m/>
  </r>
  <r>
    <n v="118398"/>
    <x v="0"/>
    <x v="0"/>
    <x v="0"/>
    <x v="0"/>
    <x v="4"/>
    <x v="197"/>
    <x v="0"/>
    <x v="0"/>
    <s v="Tesseramento"/>
    <x v="1"/>
    <x v="0"/>
    <x v="0"/>
    <m/>
  </r>
  <r>
    <n v="205829"/>
    <x v="0"/>
    <x v="0"/>
    <x v="0"/>
    <x v="0"/>
    <x v="4"/>
    <x v="197"/>
    <x v="0"/>
    <x v="0"/>
    <s v="Tesseramento"/>
    <x v="1"/>
    <x v="0"/>
    <x v="0"/>
    <m/>
  </r>
  <r>
    <n v="24856"/>
    <x v="0"/>
    <x v="0"/>
    <x v="0"/>
    <x v="0"/>
    <x v="7"/>
    <x v="181"/>
    <x v="0"/>
    <x v="0"/>
    <s v="Tesseramento"/>
    <x v="1"/>
    <x v="4"/>
    <x v="0"/>
    <m/>
  </r>
  <r>
    <n v="214166"/>
    <x v="0"/>
    <x v="0"/>
    <x v="0"/>
    <x v="0"/>
    <x v="4"/>
    <x v="197"/>
    <x v="0"/>
    <x v="0"/>
    <s v="Tesseramento"/>
    <x v="1"/>
    <x v="1"/>
    <x v="0"/>
    <m/>
  </r>
  <r>
    <n v="226505"/>
    <x v="0"/>
    <x v="0"/>
    <x v="0"/>
    <x v="2"/>
    <x v="7"/>
    <x v="181"/>
    <x v="0"/>
    <x v="0"/>
    <s v="Tesseramento"/>
    <x v="1"/>
    <x v="3"/>
    <x v="0"/>
    <m/>
  </r>
  <r>
    <n v="223752"/>
    <x v="0"/>
    <x v="0"/>
    <x v="0"/>
    <x v="0"/>
    <x v="4"/>
    <x v="197"/>
    <x v="0"/>
    <x v="1"/>
    <s v="Tesseramento"/>
    <x v="1"/>
    <x v="3"/>
    <x v="0"/>
    <m/>
  </r>
  <r>
    <n v="214967"/>
    <x v="0"/>
    <x v="0"/>
    <x v="0"/>
    <x v="0"/>
    <x v="7"/>
    <x v="37"/>
    <x v="0"/>
    <x v="0"/>
    <s v="Tesseramento"/>
    <x v="1"/>
    <x v="0"/>
    <x v="0"/>
    <m/>
  </r>
  <r>
    <n v="62688"/>
    <x v="0"/>
    <x v="0"/>
    <x v="0"/>
    <x v="0"/>
    <x v="7"/>
    <x v="37"/>
    <x v="0"/>
    <x v="0"/>
    <s v="Tesseramento"/>
    <x v="1"/>
    <x v="1"/>
    <x v="0"/>
    <m/>
  </r>
  <r>
    <n v="33645"/>
    <x v="0"/>
    <x v="0"/>
    <x v="0"/>
    <x v="0"/>
    <x v="7"/>
    <x v="37"/>
    <x v="0"/>
    <x v="0"/>
    <s v="Tesseramento"/>
    <x v="1"/>
    <x v="0"/>
    <x v="0"/>
    <m/>
  </r>
  <r>
    <n v="205833"/>
    <x v="0"/>
    <x v="0"/>
    <x v="0"/>
    <x v="0"/>
    <x v="4"/>
    <x v="197"/>
    <x v="0"/>
    <x v="0"/>
    <s v="Tesseramento"/>
    <x v="1"/>
    <x v="0"/>
    <x v="0"/>
    <m/>
  </r>
  <r>
    <n v="97047"/>
    <x v="0"/>
    <x v="0"/>
    <x v="0"/>
    <x v="0"/>
    <x v="4"/>
    <x v="197"/>
    <x v="0"/>
    <x v="0"/>
    <s v="Tesseramento"/>
    <x v="1"/>
    <x v="3"/>
    <x v="0"/>
    <m/>
  </r>
  <r>
    <n v="72674"/>
    <x v="0"/>
    <x v="0"/>
    <x v="0"/>
    <x v="0"/>
    <x v="4"/>
    <x v="197"/>
    <x v="0"/>
    <x v="1"/>
    <s v="Tesseramento"/>
    <x v="1"/>
    <x v="4"/>
    <x v="0"/>
    <m/>
  </r>
  <r>
    <n v="73302"/>
    <x v="0"/>
    <x v="0"/>
    <x v="0"/>
    <x v="0"/>
    <x v="7"/>
    <x v="181"/>
    <x v="0"/>
    <x v="0"/>
    <s v="Tesseramento"/>
    <x v="1"/>
    <x v="3"/>
    <x v="0"/>
    <m/>
  </r>
  <r>
    <n v="24721"/>
    <x v="0"/>
    <x v="0"/>
    <x v="0"/>
    <x v="0"/>
    <x v="4"/>
    <x v="197"/>
    <x v="0"/>
    <x v="1"/>
    <s v="Tesseramento"/>
    <x v="1"/>
    <x v="4"/>
    <x v="0"/>
    <m/>
  </r>
  <r>
    <n v="218710"/>
    <x v="0"/>
    <x v="0"/>
    <x v="0"/>
    <x v="0"/>
    <x v="4"/>
    <x v="101"/>
    <x v="0"/>
    <x v="0"/>
    <s v="Tesseramento"/>
    <x v="0"/>
    <x v="0"/>
    <x v="0"/>
    <m/>
  </r>
  <r>
    <n v="99217"/>
    <x v="0"/>
    <x v="0"/>
    <x v="0"/>
    <x v="0"/>
    <x v="4"/>
    <x v="197"/>
    <x v="0"/>
    <x v="0"/>
    <s v="Tesseramento"/>
    <x v="1"/>
    <x v="3"/>
    <x v="0"/>
    <m/>
  </r>
  <r>
    <n v="193049"/>
    <x v="0"/>
    <x v="0"/>
    <x v="0"/>
    <x v="0"/>
    <x v="4"/>
    <x v="197"/>
    <x v="0"/>
    <x v="1"/>
    <s v="Tesseramento"/>
    <x v="1"/>
    <x v="0"/>
    <x v="0"/>
    <m/>
  </r>
  <r>
    <n v="236336"/>
    <x v="1"/>
    <x v="0"/>
    <x v="1"/>
    <x v="2"/>
    <x v="2"/>
    <x v="332"/>
    <x v="0"/>
    <x v="1"/>
    <s v="Tesseramento"/>
    <x v="1"/>
    <x v="5"/>
    <x v="0"/>
    <m/>
  </r>
  <r>
    <n v="16065"/>
    <x v="0"/>
    <x v="0"/>
    <x v="0"/>
    <x v="0"/>
    <x v="4"/>
    <x v="197"/>
    <x v="0"/>
    <x v="0"/>
    <s v="Tesseramento"/>
    <x v="1"/>
    <x v="3"/>
    <x v="0"/>
    <m/>
  </r>
  <r>
    <n v="83784"/>
    <x v="0"/>
    <x v="0"/>
    <x v="0"/>
    <x v="0"/>
    <x v="17"/>
    <x v="214"/>
    <x v="0"/>
    <x v="1"/>
    <s v="Tesseramento"/>
    <x v="1"/>
    <x v="4"/>
    <x v="0"/>
    <m/>
  </r>
  <r>
    <n v="230726"/>
    <x v="1"/>
    <x v="0"/>
    <x v="0"/>
    <x v="1"/>
    <x v="7"/>
    <x v="37"/>
    <x v="0"/>
    <x v="0"/>
    <s v="Tesseramento"/>
    <x v="1"/>
    <x v="7"/>
    <x v="0"/>
    <m/>
  </r>
  <r>
    <n v="83776"/>
    <x v="0"/>
    <x v="0"/>
    <x v="0"/>
    <x v="0"/>
    <x v="17"/>
    <x v="214"/>
    <x v="0"/>
    <x v="0"/>
    <s v="Tesseramento"/>
    <x v="1"/>
    <x v="4"/>
    <x v="0"/>
    <m/>
  </r>
  <r>
    <n v="204791"/>
    <x v="0"/>
    <x v="0"/>
    <x v="0"/>
    <x v="1"/>
    <x v="4"/>
    <x v="101"/>
    <x v="0"/>
    <x v="0"/>
    <s v="Tesseramento"/>
    <x v="0"/>
    <x v="0"/>
    <x v="0"/>
    <m/>
  </r>
  <r>
    <n v="116669"/>
    <x v="0"/>
    <x v="0"/>
    <x v="0"/>
    <x v="0"/>
    <x v="4"/>
    <x v="101"/>
    <x v="0"/>
    <x v="0"/>
    <s v="Tesseramento"/>
    <x v="0"/>
    <x v="0"/>
    <x v="0"/>
    <m/>
  </r>
  <r>
    <n v="196016"/>
    <x v="0"/>
    <x v="0"/>
    <x v="0"/>
    <x v="0"/>
    <x v="4"/>
    <x v="101"/>
    <x v="0"/>
    <x v="0"/>
    <s v="Tesseramento"/>
    <x v="0"/>
    <x v="0"/>
    <x v="0"/>
    <m/>
  </r>
  <r>
    <n v="147012"/>
    <x v="0"/>
    <x v="0"/>
    <x v="2"/>
    <x v="0"/>
    <x v="4"/>
    <x v="101"/>
    <x v="0"/>
    <x v="0"/>
    <s v="Tesseramento"/>
    <x v="0"/>
    <x v="0"/>
    <x v="0"/>
    <m/>
  </r>
  <r>
    <n v="182786"/>
    <x v="0"/>
    <x v="0"/>
    <x v="0"/>
    <x v="0"/>
    <x v="4"/>
    <x v="101"/>
    <x v="0"/>
    <x v="0"/>
    <s v="Tesseramento"/>
    <x v="0"/>
    <x v="3"/>
    <x v="0"/>
    <m/>
  </r>
  <r>
    <n v="123230"/>
    <x v="0"/>
    <x v="0"/>
    <x v="0"/>
    <x v="0"/>
    <x v="7"/>
    <x v="37"/>
    <x v="0"/>
    <x v="0"/>
    <s v="Tesseramento"/>
    <x v="1"/>
    <x v="0"/>
    <x v="0"/>
    <m/>
  </r>
  <r>
    <n v="38950"/>
    <x v="0"/>
    <x v="0"/>
    <x v="0"/>
    <x v="0"/>
    <x v="4"/>
    <x v="101"/>
    <x v="0"/>
    <x v="1"/>
    <s v="Tesseramento"/>
    <x v="0"/>
    <x v="4"/>
    <x v="0"/>
    <m/>
  </r>
  <r>
    <n v="1761"/>
    <x v="0"/>
    <x v="0"/>
    <x v="0"/>
    <x v="0"/>
    <x v="2"/>
    <x v="192"/>
    <x v="0"/>
    <x v="0"/>
    <s v="Tesseramento"/>
    <x v="1"/>
    <x v="4"/>
    <x v="0"/>
    <m/>
  </r>
  <r>
    <n v="180043"/>
    <x v="0"/>
    <x v="0"/>
    <x v="0"/>
    <x v="0"/>
    <x v="4"/>
    <x v="101"/>
    <x v="0"/>
    <x v="0"/>
    <s v="Tesseramento"/>
    <x v="0"/>
    <x v="4"/>
    <x v="0"/>
    <m/>
  </r>
  <r>
    <n v="184268"/>
    <x v="0"/>
    <x v="0"/>
    <x v="0"/>
    <x v="0"/>
    <x v="2"/>
    <x v="192"/>
    <x v="0"/>
    <x v="0"/>
    <s v="Tesseramento"/>
    <x v="1"/>
    <x v="0"/>
    <x v="0"/>
    <m/>
  </r>
  <r>
    <n v="114521"/>
    <x v="0"/>
    <x v="0"/>
    <x v="0"/>
    <x v="0"/>
    <x v="7"/>
    <x v="37"/>
    <x v="0"/>
    <x v="0"/>
    <s v="Tesseramento"/>
    <x v="1"/>
    <x v="0"/>
    <x v="0"/>
    <m/>
  </r>
  <r>
    <n v="81000"/>
    <x v="0"/>
    <x v="0"/>
    <x v="0"/>
    <x v="0"/>
    <x v="11"/>
    <x v="126"/>
    <x v="0"/>
    <x v="0"/>
    <s v="Tesseramento"/>
    <x v="1"/>
    <x v="0"/>
    <x v="0"/>
    <m/>
  </r>
  <r>
    <n v="118726"/>
    <x v="0"/>
    <x v="0"/>
    <x v="0"/>
    <x v="0"/>
    <x v="2"/>
    <x v="192"/>
    <x v="0"/>
    <x v="0"/>
    <s v="Tesseramento"/>
    <x v="1"/>
    <x v="0"/>
    <x v="0"/>
    <m/>
  </r>
  <r>
    <n v="93258"/>
    <x v="0"/>
    <x v="0"/>
    <x v="0"/>
    <x v="0"/>
    <x v="7"/>
    <x v="37"/>
    <x v="0"/>
    <x v="0"/>
    <s v="Tesseramento"/>
    <x v="1"/>
    <x v="0"/>
    <x v="0"/>
    <m/>
  </r>
  <r>
    <n v="210962"/>
    <x v="0"/>
    <x v="1"/>
    <x v="0"/>
    <x v="0"/>
    <x v="2"/>
    <x v="192"/>
    <x v="0"/>
    <x v="0"/>
    <s v="Tesseramento"/>
    <x v="1"/>
    <x v="0"/>
    <x v="0"/>
    <m/>
  </r>
  <r>
    <n v="185200"/>
    <x v="0"/>
    <x v="0"/>
    <x v="0"/>
    <x v="0"/>
    <x v="2"/>
    <x v="192"/>
    <x v="0"/>
    <x v="0"/>
    <s v="Tesseramento"/>
    <x v="1"/>
    <x v="4"/>
    <x v="0"/>
    <m/>
  </r>
  <r>
    <n v="83247"/>
    <x v="0"/>
    <x v="0"/>
    <x v="0"/>
    <x v="0"/>
    <x v="2"/>
    <x v="192"/>
    <x v="0"/>
    <x v="0"/>
    <s v="Tesseramento"/>
    <x v="1"/>
    <x v="0"/>
    <x v="0"/>
    <m/>
  </r>
  <r>
    <n v="1651"/>
    <x v="0"/>
    <x v="0"/>
    <x v="0"/>
    <x v="4"/>
    <x v="2"/>
    <x v="192"/>
    <x v="0"/>
    <x v="0"/>
    <s v="Tesseramento"/>
    <x v="1"/>
    <x v="4"/>
    <x v="0"/>
    <m/>
  </r>
  <r>
    <n v="1672"/>
    <x v="0"/>
    <x v="0"/>
    <x v="0"/>
    <x v="0"/>
    <x v="2"/>
    <x v="192"/>
    <x v="0"/>
    <x v="0"/>
    <s v="Tesseramento"/>
    <x v="1"/>
    <x v="4"/>
    <x v="0"/>
    <m/>
  </r>
  <r>
    <n v="71121"/>
    <x v="0"/>
    <x v="0"/>
    <x v="0"/>
    <x v="0"/>
    <x v="2"/>
    <x v="192"/>
    <x v="0"/>
    <x v="0"/>
    <s v="Tesseramento"/>
    <x v="1"/>
    <x v="0"/>
    <x v="0"/>
    <m/>
  </r>
  <r>
    <n v="112726"/>
    <x v="0"/>
    <x v="0"/>
    <x v="0"/>
    <x v="0"/>
    <x v="11"/>
    <x v="126"/>
    <x v="0"/>
    <x v="0"/>
    <s v="Tesseramento"/>
    <x v="1"/>
    <x v="4"/>
    <x v="0"/>
    <m/>
  </r>
  <r>
    <n v="231955"/>
    <x v="0"/>
    <x v="0"/>
    <x v="0"/>
    <x v="0"/>
    <x v="11"/>
    <x v="174"/>
    <x v="0"/>
    <x v="0"/>
    <s v="Tesseramento"/>
    <x v="3"/>
    <x v="0"/>
    <x v="0"/>
    <m/>
  </r>
  <r>
    <n v="112733"/>
    <x v="0"/>
    <x v="0"/>
    <x v="0"/>
    <x v="0"/>
    <x v="11"/>
    <x v="126"/>
    <x v="0"/>
    <x v="1"/>
    <s v="Tesseramento"/>
    <x v="1"/>
    <x v="4"/>
    <x v="0"/>
    <m/>
  </r>
  <r>
    <n v="137965"/>
    <x v="0"/>
    <x v="0"/>
    <x v="0"/>
    <x v="0"/>
    <x v="11"/>
    <x v="126"/>
    <x v="0"/>
    <x v="0"/>
    <s v="Tesseramento"/>
    <x v="1"/>
    <x v="3"/>
    <x v="0"/>
    <m/>
  </r>
  <r>
    <n v="229148"/>
    <x v="0"/>
    <x v="0"/>
    <x v="0"/>
    <x v="0"/>
    <x v="11"/>
    <x v="126"/>
    <x v="0"/>
    <x v="0"/>
    <s v="Tesseramento"/>
    <x v="1"/>
    <x v="1"/>
    <x v="0"/>
    <m/>
  </r>
  <r>
    <n v="236191"/>
    <x v="0"/>
    <x v="0"/>
    <x v="1"/>
    <x v="1"/>
    <x v="7"/>
    <x v="161"/>
    <x v="0"/>
    <x v="0"/>
    <s v="Tesseramento"/>
    <x v="0"/>
    <x v="1"/>
    <x v="0"/>
    <m/>
  </r>
  <r>
    <n v="229401"/>
    <x v="1"/>
    <x v="1"/>
    <x v="0"/>
    <x v="1"/>
    <x v="1"/>
    <x v="176"/>
    <x v="0"/>
    <x v="1"/>
    <s v="Tesseramento"/>
    <x v="1"/>
    <x v="5"/>
    <x v="0"/>
    <m/>
  </r>
  <r>
    <n v="194362"/>
    <x v="1"/>
    <x v="0"/>
    <x v="0"/>
    <x v="0"/>
    <x v="14"/>
    <x v="121"/>
    <x v="0"/>
    <x v="1"/>
    <s v="Tesseramento"/>
    <x v="1"/>
    <x v="7"/>
    <x v="0"/>
    <s v="B"/>
  </r>
  <r>
    <n v="166681"/>
    <x v="1"/>
    <x v="0"/>
    <x v="0"/>
    <x v="0"/>
    <x v="7"/>
    <x v="51"/>
    <x v="0"/>
    <x v="0"/>
    <s v="Tesseramento"/>
    <x v="1"/>
    <x v="5"/>
    <x v="0"/>
    <s v="B"/>
  </r>
  <r>
    <n v="52354"/>
    <x v="0"/>
    <x v="0"/>
    <x v="0"/>
    <x v="0"/>
    <x v="11"/>
    <x v="333"/>
    <x v="0"/>
    <x v="0"/>
    <s v="Tesseramento"/>
    <x v="0"/>
    <x v="0"/>
    <x v="0"/>
    <m/>
  </r>
  <r>
    <n v="230436"/>
    <x v="0"/>
    <x v="1"/>
    <x v="0"/>
    <x v="1"/>
    <x v="7"/>
    <x v="205"/>
    <x v="0"/>
    <x v="0"/>
    <s v="Tesseramento"/>
    <x v="1"/>
    <x v="0"/>
    <x v="0"/>
    <m/>
  </r>
  <r>
    <n v="230437"/>
    <x v="0"/>
    <x v="1"/>
    <x v="0"/>
    <x v="1"/>
    <x v="7"/>
    <x v="205"/>
    <x v="0"/>
    <x v="1"/>
    <s v="Tesseramento"/>
    <x v="1"/>
    <x v="0"/>
    <x v="0"/>
    <m/>
  </r>
  <r>
    <n v="199343"/>
    <x v="0"/>
    <x v="0"/>
    <x v="0"/>
    <x v="0"/>
    <x v="7"/>
    <x v="205"/>
    <x v="0"/>
    <x v="1"/>
    <s v="Tesseramento"/>
    <x v="1"/>
    <x v="3"/>
    <x v="0"/>
    <m/>
  </r>
  <r>
    <n v="229755"/>
    <x v="0"/>
    <x v="0"/>
    <x v="0"/>
    <x v="1"/>
    <x v="11"/>
    <x v="333"/>
    <x v="0"/>
    <x v="0"/>
    <s v="Tesseramento"/>
    <x v="0"/>
    <x v="0"/>
    <x v="0"/>
    <m/>
  </r>
  <r>
    <n v="166427"/>
    <x v="0"/>
    <x v="0"/>
    <x v="0"/>
    <x v="1"/>
    <x v="11"/>
    <x v="143"/>
    <x v="0"/>
    <x v="0"/>
    <s v="Tesseramento"/>
    <x v="1"/>
    <x v="4"/>
    <x v="0"/>
    <m/>
  </r>
  <r>
    <n v="60940"/>
    <x v="0"/>
    <x v="0"/>
    <x v="0"/>
    <x v="0"/>
    <x v="4"/>
    <x v="197"/>
    <x v="0"/>
    <x v="1"/>
    <s v="Tesseramento"/>
    <x v="1"/>
    <x v="3"/>
    <x v="0"/>
    <m/>
  </r>
  <r>
    <n v="189085"/>
    <x v="0"/>
    <x v="0"/>
    <x v="0"/>
    <x v="1"/>
    <x v="7"/>
    <x v="37"/>
    <x v="0"/>
    <x v="1"/>
    <s v="Tesseramento"/>
    <x v="1"/>
    <x v="3"/>
    <x v="0"/>
    <m/>
  </r>
  <r>
    <n v="49073"/>
    <x v="0"/>
    <x v="0"/>
    <x v="0"/>
    <x v="0"/>
    <x v="2"/>
    <x v="42"/>
    <x v="0"/>
    <x v="0"/>
    <s v="Tesseramento"/>
    <x v="1"/>
    <x v="4"/>
    <x v="0"/>
    <m/>
  </r>
  <r>
    <n v="228180"/>
    <x v="0"/>
    <x v="0"/>
    <x v="0"/>
    <x v="0"/>
    <x v="4"/>
    <x v="236"/>
    <x v="0"/>
    <x v="0"/>
    <s v="Tesseramento"/>
    <x v="1"/>
    <x v="0"/>
    <x v="0"/>
    <m/>
  </r>
  <r>
    <n v="34799"/>
    <x v="0"/>
    <x v="2"/>
    <x v="0"/>
    <x v="4"/>
    <x v="4"/>
    <x v="101"/>
    <x v="1"/>
    <x v="0"/>
    <s v="Tesseramento"/>
    <x v="0"/>
    <x v="8"/>
    <x v="0"/>
    <m/>
  </r>
  <r>
    <n v="38920"/>
    <x v="0"/>
    <x v="0"/>
    <x v="0"/>
    <x v="0"/>
    <x v="4"/>
    <x v="236"/>
    <x v="0"/>
    <x v="0"/>
    <s v="Tesseramento"/>
    <x v="1"/>
    <x v="3"/>
    <x v="0"/>
    <m/>
  </r>
  <r>
    <n v="45991"/>
    <x v="0"/>
    <x v="0"/>
    <x v="0"/>
    <x v="0"/>
    <x v="1"/>
    <x v="193"/>
    <x v="0"/>
    <x v="0"/>
    <s v="Tesseramento"/>
    <x v="1"/>
    <x v="4"/>
    <x v="0"/>
    <m/>
  </r>
  <r>
    <n v="219133"/>
    <x v="0"/>
    <x v="1"/>
    <x v="2"/>
    <x v="1"/>
    <x v="11"/>
    <x v="221"/>
    <x v="0"/>
    <x v="1"/>
    <s v="Tesseramento"/>
    <x v="1"/>
    <x v="3"/>
    <x v="0"/>
    <m/>
  </r>
  <r>
    <n v="219132"/>
    <x v="0"/>
    <x v="1"/>
    <x v="2"/>
    <x v="3"/>
    <x v="11"/>
    <x v="221"/>
    <x v="0"/>
    <x v="1"/>
    <s v="Tesseramento"/>
    <x v="1"/>
    <x v="1"/>
    <x v="0"/>
    <m/>
  </r>
  <r>
    <n v="228487"/>
    <x v="0"/>
    <x v="1"/>
    <x v="0"/>
    <x v="0"/>
    <x v="7"/>
    <x v="181"/>
    <x v="0"/>
    <x v="1"/>
    <s v="Tesseramento"/>
    <x v="1"/>
    <x v="0"/>
    <x v="0"/>
    <m/>
  </r>
  <r>
    <n v="22871"/>
    <x v="0"/>
    <x v="0"/>
    <x v="0"/>
    <x v="0"/>
    <x v="1"/>
    <x v="193"/>
    <x v="0"/>
    <x v="0"/>
    <s v="Tesseramento"/>
    <x v="1"/>
    <x v="4"/>
    <x v="0"/>
    <m/>
  </r>
  <r>
    <n v="141106"/>
    <x v="0"/>
    <x v="0"/>
    <x v="2"/>
    <x v="0"/>
    <x v="11"/>
    <x v="221"/>
    <x v="0"/>
    <x v="1"/>
    <s v="Tesseramento"/>
    <x v="1"/>
    <x v="0"/>
    <x v="0"/>
    <m/>
  </r>
  <r>
    <n v="22883"/>
    <x v="0"/>
    <x v="0"/>
    <x v="0"/>
    <x v="0"/>
    <x v="1"/>
    <x v="193"/>
    <x v="0"/>
    <x v="0"/>
    <s v="Tesseramento"/>
    <x v="1"/>
    <x v="3"/>
    <x v="0"/>
    <m/>
  </r>
  <r>
    <n v="162822"/>
    <x v="0"/>
    <x v="0"/>
    <x v="0"/>
    <x v="0"/>
    <x v="1"/>
    <x v="193"/>
    <x v="0"/>
    <x v="0"/>
    <s v="Tesseramento"/>
    <x v="1"/>
    <x v="0"/>
    <x v="0"/>
    <m/>
  </r>
  <r>
    <n v="231894"/>
    <x v="0"/>
    <x v="0"/>
    <x v="0"/>
    <x v="1"/>
    <x v="1"/>
    <x v="193"/>
    <x v="0"/>
    <x v="0"/>
    <s v="Tesseramento"/>
    <x v="1"/>
    <x v="3"/>
    <x v="0"/>
    <m/>
  </r>
  <r>
    <n v="66478"/>
    <x v="0"/>
    <x v="0"/>
    <x v="0"/>
    <x v="0"/>
    <x v="2"/>
    <x v="5"/>
    <x v="0"/>
    <x v="0"/>
    <s v="Tesseramento"/>
    <x v="1"/>
    <x v="0"/>
    <x v="0"/>
    <m/>
  </r>
  <r>
    <n v="79654"/>
    <x v="0"/>
    <x v="0"/>
    <x v="0"/>
    <x v="0"/>
    <x v="1"/>
    <x v="193"/>
    <x v="0"/>
    <x v="0"/>
    <s v="Tesseramento"/>
    <x v="1"/>
    <x v="3"/>
    <x v="0"/>
    <m/>
  </r>
  <r>
    <n v="95690"/>
    <x v="0"/>
    <x v="0"/>
    <x v="0"/>
    <x v="0"/>
    <x v="2"/>
    <x v="5"/>
    <x v="0"/>
    <x v="1"/>
    <s v="Tesseramento"/>
    <x v="1"/>
    <x v="0"/>
    <x v="0"/>
    <m/>
  </r>
  <r>
    <n v="162421"/>
    <x v="1"/>
    <x v="0"/>
    <x v="0"/>
    <x v="0"/>
    <x v="1"/>
    <x v="193"/>
    <x v="0"/>
    <x v="1"/>
    <s v="Tesseramento"/>
    <x v="1"/>
    <x v="2"/>
    <x v="0"/>
    <m/>
  </r>
  <r>
    <n v="103562"/>
    <x v="0"/>
    <x v="0"/>
    <x v="0"/>
    <x v="0"/>
    <x v="2"/>
    <x v="5"/>
    <x v="0"/>
    <x v="0"/>
    <s v="Tesseramento"/>
    <x v="1"/>
    <x v="0"/>
    <x v="0"/>
    <m/>
  </r>
  <r>
    <n v="89923"/>
    <x v="0"/>
    <x v="0"/>
    <x v="0"/>
    <x v="0"/>
    <x v="7"/>
    <x v="334"/>
    <x v="0"/>
    <x v="1"/>
    <s v="Tesseramento"/>
    <x v="1"/>
    <x v="0"/>
    <x v="0"/>
    <m/>
  </r>
  <r>
    <n v="101059"/>
    <x v="0"/>
    <x v="0"/>
    <x v="0"/>
    <x v="0"/>
    <x v="2"/>
    <x v="5"/>
    <x v="0"/>
    <x v="0"/>
    <s v="Tesseramento"/>
    <x v="1"/>
    <x v="0"/>
    <x v="0"/>
    <m/>
  </r>
  <r>
    <n v="188972"/>
    <x v="1"/>
    <x v="0"/>
    <x v="2"/>
    <x v="0"/>
    <x v="2"/>
    <x v="5"/>
    <x v="0"/>
    <x v="1"/>
    <s v="Tesseramento"/>
    <x v="1"/>
    <x v="6"/>
    <x v="0"/>
    <m/>
  </r>
  <r>
    <n v="82945"/>
    <x v="0"/>
    <x v="0"/>
    <x v="2"/>
    <x v="0"/>
    <x v="11"/>
    <x v="325"/>
    <x v="0"/>
    <x v="1"/>
    <s v="Tesseramento"/>
    <x v="1"/>
    <x v="4"/>
    <x v="0"/>
    <m/>
  </r>
  <r>
    <n v="123644"/>
    <x v="0"/>
    <x v="0"/>
    <x v="0"/>
    <x v="0"/>
    <x v="4"/>
    <x v="335"/>
    <x v="0"/>
    <x v="0"/>
    <s v="Tesseramento"/>
    <x v="0"/>
    <x v="0"/>
    <x v="0"/>
    <m/>
  </r>
  <r>
    <n v="76700"/>
    <x v="0"/>
    <x v="0"/>
    <x v="0"/>
    <x v="0"/>
    <x v="4"/>
    <x v="335"/>
    <x v="0"/>
    <x v="0"/>
    <s v="Tesseramento"/>
    <x v="0"/>
    <x v="4"/>
    <x v="0"/>
    <m/>
  </r>
  <r>
    <n v="164847"/>
    <x v="0"/>
    <x v="0"/>
    <x v="0"/>
    <x v="0"/>
    <x v="3"/>
    <x v="85"/>
    <x v="0"/>
    <x v="0"/>
    <s v="Tesseramento"/>
    <x v="1"/>
    <x v="0"/>
    <x v="0"/>
    <m/>
  </r>
  <r>
    <n v="15199"/>
    <x v="0"/>
    <x v="0"/>
    <x v="0"/>
    <x v="0"/>
    <x v="7"/>
    <x v="51"/>
    <x v="0"/>
    <x v="0"/>
    <s v="Tesseramento"/>
    <x v="1"/>
    <x v="3"/>
    <x v="0"/>
    <m/>
  </r>
  <r>
    <n v="206951"/>
    <x v="0"/>
    <x v="0"/>
    <x v="0"/>
    <x v="1"/>
    <x v="4"/>
    <x v="47"/>
    <x v="0"/>
    <x v="0"/>
    <s v="Tesseramento"/>
    <x v="0"/>
    <x v="0"/>
    <x v="0"/>
    <m/>
  </r>
  <r>
    <n v="206952"/>
    <x v="0"/>
    <x v="0"/>
    <x v="0"/>
    <x v="1"/>
    <x v="4"/>
    <x v="47"/>
    <x v="0"/>
    <x v="1"/>
    <s v="Tesseramento"/>
    <x v="0"/>
    <x v="0"/>
    <x v="0"/>
    <m/>
  </r>
  <r>
    <n v="228908"/>
    <x v="0"/>
    <x v="0"/>
    <x v="0"/>
    <x v="0"/>
    <x v="7"/>
    <x v="195"/>
    <x v="0"/>
    <x v="0"/>
    <s v="Tesseramento"/>
    <x v="1"/>
    <x v="0"/>
    <x v="0"/>
    <m/>
  </r>
  <r>
    <n v="167204"/>
    <x v="0"/>
    <x v="0"/>
    <x v="0"/>
    <x v="4"/>
    <x v="7"/>
    <x v="195"/>
    <x v="0"/>
    <x v="0"/>
    <s v="Tesseramento"/>
    <x v="1"/>
    <x v="0"/>
    <x v="0"/>
    <m/>
  </r>
  <r>
    <n v="138271"/>
    <x v="0"/>
    <x v="0"/>
    <x v="0"/>
    <x v="0"/>
    <x v="7"/>
    <x v="195"/>
    <x v="0"/>
    <x v="0"/>
    <s v="Tesseramento"/>
    <x v="1"/>
    <x v="0"/>
    <x v="0"/>
    <m/>
  </r>
  <r>
    <n v="205890"/>
    <x v="0"/>
    <x v="0"/>
    <x v="0"/>
    <x v="0"/>
    <x v="2"/>
    <x v="230"/>
    <x v="0"/>
    <x v="0"/>
    <s v="Tesseramento"/>
    <x v="1"/>
    <x v="0"/>
    <x v="0"/>
    <m/>
  </r>
  <r>
    <n v="126577"/>
    <x v="0"/>
    <x v="0"/>
    <x v="0"/>
    <x v="0"/>
    <x v="4"/>
    <x v="40"/>
    <x v="0"/>
    <x v="0"/>
    <s v="Tesseramento"/>
    <x v="1"/>
    <x v="0"/>
    <x v="0"/>
    <m/>
  </r>
  <r>
    <n v="163870"/>
    <x v="0"/>
    <x v="0"/>
    <x v="0"/>
    <x v="0"/>
    <x v="2"/>
    <x v="230"/>
    <x v="0"/>
    <x v="0"/>
    <s v="Tesseramento"/>
    <x v="1"/>
    <x v="0"/>
    <x v="0"/>
    <m/>
  </r>
  <r>
    <n v="170106"/>
    <x v="0"/>
    <x v="1"/>
    <x v="0"/>
    <x v="0"/>
    <x v="2"/>
    <x v="230"/>
    <x v="0"/>
    <x v="0"/>
    <s v="Tesseramento"/>
    <x v="1"/>
    <x v="0"/>
    <x v="0"/>
    <m/>
  </r>
  <r>
    <n v="68919"/>
    <x v="0"/>
    <x v="0"/>
    <x v="0"/>
    <x v="0"/>
    <x v="2"/>
    <x v="230"/>
    <x v="0"/>
    <x v="1"/>
    <s v="Tesseramento"/>
    <x v="1"/>
    <x v="4"/>
    <x v="0"/>
    <m/>
  </r>
  <r>
    <n v="70441"/>
    <x v="0"/>
    <x v="0"/>
    <x v="0"/>
    <x v="0"/>
    <x v="2"/>
    <x v="230"/>
    <x v="0"/>
    <x v="0"/>
    <s v="Tesseramento"/>
    <x v="1"/>
    <x v="4"/>
    <x v="0"/>
    <m/>
  </r>
  <r>
    <n v="232321"/>
    <x v="0"/>
    <x v="0"/>
    <x v="0"/>
    <x v="1"/>
    <x v="4"/>
    <x v="47"/>
    <x v="0"/>
    <x v="0"/>
    <s v="Tesseramento"/>
    <x v="0"/>
    <x v="0"/>
    <x v="0"/>
    <m/>
  </r>
  <r>
    <n v="232320"/>
    <x v="1"/>
    <x v="0"/>
    <x v="0"/>
    <x v="1"/>
    <x v="4"/>
    <x v="47"/>
    <x v="0"/>
    <x v="0"/>
    <s v="Tesseramento"/>
    <x v="0"/>
    <x v="5"/>
    <x v="0"/>
    <m/>
  </r>
  <r>
    <n v="149108"/>
    <x v="0"/>
    <x v="0"/>
    <x v="0"/>
    <x v="0"/>
    <x v="4"/>
    <x v="119"/>
    <x v="0"/>
    <x v="0"/>
    <s v="Tesseramento"/>
    <x v="1"/>
    <x v="0"/>
    <x v="0"/>
    <m/>
  </r>
  <r>
    <n v="76469"/>
    <x v="0"/>
    <x v="0"/>
    <x v="0"/>
    <x v="0"/>
    <x v="9"/>
    <x v="19"/>
    <x v="0"/>
    <x v="0"/>
    <s v="Tesseramento"/>
    <x v="1"/>
    <x v="0"/>
    <x v="0"/>
    <m/>
  </r>
  <r>
    <n v="64135"/>
    <x v="0"/>
    <x v="0"/>
    <x v="0"/>
    <x v="0"/>
    <x v="1"/>
    <x v="319"/>
    <x v="0"/>
    <x v="0"/>
    <s v="Tesseramento"/>
    <x v="1"/>
    <x v="3"/>
    <x v="0"/>
    <m/>
  </r>
  <r>
    <n v="219340"/>
    <x v="0"/>
    <x v="0"/>
    <x v="0"/>
    <x v="0"/>
    <x v="7"/>
    <x v="182"/>
    <x v="0"/>
    <x v="0"/>
    <s v="Tesseramento"/>
    <x v="1"/>
    <x v="3"/>
    <x v="0"/>
    <m/>
  </r>
  <r>
    <n v="101362"/>
    <x v="0"/>
    <x v="0"/>
    <x v="0"/>
    <x v="0"/>
    <x v="7"/>
    <x v="182"/>
    <x v="0"/>
    <x v="0"/>
    <s v="Tesseramento"/>
    <x v="1"/>
    <x v="0"/>
    <x v="0"/>
    <m/>
  </r>
  <r>
    <n v="65270"/>
    <x v="0"/>
    <x v="0"/>
    <x v="0"/>
    <x v="0"/>
    <x v="1"/>
    <x v="319"/>
    <x v="0"/>
    <x v="0"/>
    <s v="Tesseramento"/>
    <x v="1"/>
    <x v="3"/>
    <x v="0"/>
    <m/>
  </r>
  <r>
    <n v="195421"/>
    <x v="1"/>
    <x v="0"/>
    <x v="0"/>
    <x v="1"/>
    <x v="7"/>
    <x v="135"/>
    <x v="0"/>
    <x v="0"/>
    <s v="Tesseramento"/>
    <x v="1"/>
    <x v="5"/>
    <x v="0"/>
    <m/>
  </r>
  <r>
    <n v="171415"/>
    <x v="0"/>
    <x v="0"/>
    <x v="0"/>
    <x v="0"/>
    <x v="4"/>
    <x v="47"/>
    <x v="0"/>
    <x v="0"/>
    <s v="Tesseramento"/>
    <x v="0"/>
    <x v="0"/>
    <x v="0"/>
    <m/>
  </r>
  <r>
    <n v="95195"/>
    <x v="0"/>
    <x v="0"/>
    <x v="0"/>
    <x v="0"/>
    <x v="7"/>
    <x v="210"/>
    <x v="0"/>
    <x v="0"/>
    <s v="Tesseramento"/>
    <x v="0"/>
    <x v="0"/>
    <x v="0"/>
    <m/>
  </r>
  <r>
    <n v="49773"/>
    <x v="0"/>
    <x v="2"/>
    <x v="0"/>
    <x v="0"/>
    <x v="1"/>
    <x v="319"/>
    <x v="1"/>
    <x v="0"/>
    <s v="Tesseramento"/>
    <x v="1"/>
    <x v="8"/>
    <x v="0"/>
    <m/>
  </r>
  <r>
    <n v="91626"/>
    <x v="0"/>
    <x v="0"/>
    <x v="0"/>
    <x v="0"/>
    <x v="7"/>
    <x v="210"/>
    <x v="0"/>
    <x v="0"/>
    <s v="Tesseramento"/>
    <x v="0"/>
    <x v="0"/>
    <x v="0"/>
    <m/>
  </r>
  <r>
    <n v="4544"/>
    <x v="0"/>
    <x v="0"/>
    <x v="0"/>
    <x v="0"/>
    <x v="9"/>
    <x v="19"/>
    <x v="0"/>
    <x v="0"/>
    <s v="Tesseramento"/>
    <x v="1"/>
    <x v="4"/>
    <x v="0"/>
    <m/>
  </r>
  <r>
    <n v="7675"/>
    <x v="0"/>
    <x v="0"/>
    <x v="0"/>
    <x v="0"/>
    <x v="4"/>
    <x v="99"/>
    <x v="0"/>
    <x v="0"/>
    <s v="Tesseramento"/>
    <x v="0"/>
    <x v="0"/>
    <x v="0"/>
    <m/>
  </r>
  <r>
    <n v="209783"/>
    <x v="0"/>
    <x v="0"/>
    <x v="0"/>
    <x v="0"/>
    <x v="2"/>
    <x v="172"/>
    <x v="0"/>
    <x v="0"/>
    <s v="Tesseramento"/>
    <x v="1"/>
    <x v="0"/>
    <x v="0"/>
    <m/>
  </r>
  <r>
    <n v="54620"/>
    <x v="0"/>
    <x v="0"/>
    <x v="0"/>
    <x v="0"/>
    <x v="9"/>
    <x v="19"/>
    <x v="0"/>
    <x v="0"/>
    <s v="Tesseramento"/>
    <x v="1"/>
    <x v="3"/>
    <x v="0"/>
    <m/>
  </r>
  <r>
    <n v="72868"/>
    <x v="0"/>
    <x v="0"/>
    <x v="0"/>
    <x v="0"/>
    <x v="9"/>
    <x v="19"/>
    <x v="0"/>
    <x v="0"/>
    <s v="Tesseramento"/>
    <x v="1"/>
    <x v="4"/>
    <x v="0"/>
    <m/>
  </r>
  <r>
    <n v="46216"/>
    <x v="0"/>
    <x v="0"/>
    <x v="0"/>
    <x v="0"/>
    <x v="9"/>
    <x v="19"/>
    <x v="0"/>
    <x v="1"/>
    <s v="Tesseramento"/>
    <x v="1"/>
    <x v="3"/>
    <x v="0"/>
    <m/>
  </r>
  <r>
    <n v="233325"/>
    <x v="1"/>
    <x v="1"/>
    <x v="0"/>
    <x v="1"/>
    <x v="1"/>
    <x v="176"/>
    <x v="0"/>
    <x v="1"/>
    <s v="Tesseramento"/>
    <x v="1"/>
    <x v="5"/>
    <x v="0"/>
    <m/>
  </r>
  <r>
    <n v="233326"/>
    <x v="1"/>
    <x v="1"/>
    <x v="0"/>
    <x v="1"/>
    <x v="1"/>
    <x v="176"/>
    <x v="0"/>
    <x v="0"/>
    <s v="Tesseramento"/>
    <x v="1"/>
    <x v="5"/>
    <x v="0"/>
    <m/>
  </r>
  <r>
    <n v="66147"/>
    <x v="0"/>
    <x v="0"/>
    <x v="0"/>
    <x v="0"/>
    <x v="9"/>
    <x v="19"/>
    <x v="0"/>
    <x v="1"/>
    <s v="Tesseramento"/>
    <x v="1"/>
    <x v="4"/>
    <x v="0"/>
    <m/>
  </r>
  <r>
    <n v="72873"/>
    <x v="0"/>
    <x v="0"/>
    <x v="0"/>
    <x v="0"/>
    <x v="9"/>
    <x v="19"/>
    <x v="0"/>
    <x v="1"/>
    <s v="Tesseramento"/>
    <x v="1"/>
    <x v="4"/>
    <x v="0"/>
    <m/>
  </r>
  <r>
    <n v="7496"/>
    <x v="0"/>
    <x v="0"/>
    <x v="0"/>
    <x v="0"/>
    <x v="9"/>
    <x v="19"/>
    <x v="0"/>
    <x v="0"/>
    <s v="Tesseramento"/>
    <x v="1"/>
    <x v="4"/>
    <x v="0"/>
    <m/>
  </r>
  <r>
    <n v="29930"/>
    <x v="0"/>
    <x v="0"/>
    <x v="0"/>
    <x v="0"/>
    <x v="4"/>
    <x v="99"/>
    <x v="0"/>
    <x v="0"/>
    <s v="Tesseramento"/>
    <x v="0"/>
    <x v="0"/>
    <x v="0"/>
    <m/>
  </r>
  <r>
    <n v="75119"/>
    <x v="0"/>
    <x v="0"/>
    <x v="0"/>
    <x v="0"/>
    <x v="9"/>
    <x v="19"/>
    <x v="0"/>
    <x v="1"/>
    <s v="Tesseramento"/>
    <x v="1"/>
    <x v="4"/>
    <x v="0"/>
    <m/>
  </r>
  <r>
    <n v="12153"/>
    <x v="0"/>
    <x v="0"/>
    <x v="0"/>
    <x v="0"/>
    <x v="9"/>
    <x v="19"/>
    <x v="0"/>
    <x v="0"/>
    <s v="Tesseramento"/>
    <x v="1"/>
    <x v="4"/>
    <x v="0"/>
    <m/>
  </r>
  <r>
    <n v="54621"/>
    <x v="0"/>
    <x v="0"/>
    <x v="0"/>
    <x v="0"/>
    <x v="9"/>
    <x v="19"/>
    <x v="0"/>
    <x v="1"/>
    <s v="Tesseramento"/>
    <x v="1"/>
    <x v="4"/>
    <x v="0"/>
    <m/>
  </r>
  <r>
    <n v="66161"/>
    <x v="0"/>
    <x v="0"/>
    <x v="0"/>
    <x v="0"/>
    <x v="9"/>
    <x v="19"/>
    <x v="0"/>
    <x v="0"/>
    <s v="Tesseramento"/>
    <x v="1"/>
    <x v="4"/>
    <x v="0"/>
    <m/>
  </r>
  <r>
    <n v="161720"/>
    <x v="0"/>
    <x v="0"/>
    <x v="0"/>
    <x v="0"/>
    <x v="10"/>
    <x v="315"/>
    <x v="0"/>
    <x v="1"/>
    <s v="Tesseramento"/>
    <x v="1"/>
    <x v="3"/>
    <x v="0"/>
    <m/>
  </r>
  <r>
    <n v="31348"/>
    <x v="0"/>
    <x v="0"/>
    <x v="0"/>
    <x v="0"/>
    <x v="10"/>
    <x v="315"/>
    <x v="0"/>
    <x v="1"/>
    <s v="Tesseramento"/>
    <x v="1"/>
    <x v="4"/>
    <x v="0"/>
    <m/>
  </r>
  <r>
    <n v="203743"/>
    <x v="0"/>
    <x v="0"/>
    <x v="0"/>
    <x v="0"/>
    <x v="12"/>
    <x v="27"/>
    <x v="0"/>
    <x v="0"/>
    <s v="Tesseramento"/>
    <x v="1"/>
    <x v="0"/>
    <x v="0"/>
    <m/>
  </r>
  <r>
    <n v="224924"/>
    <x v="0"/>
    <x v="0"/>
    <x v="0"/>
    <x v="0"/>
    <x v="12"/>
    <x v="27"/>
    <x v="0"/>
    <x v="1"/>
    <s v="Tesseramento"/>
    <x v="1"/>
    <x v="0"/>
    <x v="0"/>
    <m/>
  </r>
  <r>
    <n v="199836"/>
    <x v="0"/>
    <x v="0"/>
    <x v="0"/>
    <x v="0"/>
    <x v="12"/>
    <x v="106"/>
    <x v="0"/>
    <x v="0"/>
    <s v="Tesseramento"/>
    <x v="1"/>
    <x v="0"/>
    <x v="0"/>
    <m/>
  </r>
  <r>
    <n v="46811"/>
    <x v="0"/>
    <x v="1"/>
    <x v="0"/>
    <x v="0"/>
    <x v="4"/>
    <x v="50"/>
    <x v="0"/>
    <x v="0"/>
    <s v="Tesseramento"/>
    <x v="1"/>
    <x v="4"/>
    <x v="0"/>
    <m/>
  </r>
  <r>
    <n v="46562"/>
    <x v="0"/>
    <x v="0"/>
    <x v="2"/>
    <x v="0"/>
    <x v="11"/>
    <x v="325"/>
    <x v="0"/>
    <x v="0"/>
    <s v="Tesseramento"/>
    <x v="1"/>
    <x v="4"/>
    <x v="0"/>
    <m/>
  </r>
  <r>
    <n v="93410"/>
    <x v="0"/>
    <x v="0"/>
    <x v="0"/>
    <x v="0"/>
    <x v="4"/>
    <x v="50"/>
    <x v="0"/>
    <x v="0"/>
    <s v="Tesseramento"/>
    <x v="1"/>
    <x v="3"/>
    <x v="0"/>
    <m/>
  </r>
  <r>
    <n v="50684"/>
    <x v="0"/>
    <x v="0"/>
    <x v="0"/>
    <x v="0"/>
    <x v="4"/>
    <x v="236"/>
    <x v="0"/>
    <x v="1"/>
    <s v="Tesseramento"/>
    <x v="1"/>
    <x v="4"/>
    <x v="0"/>
    <m/>
  </r>
  <r>
    <n v="108471"/>
    <x v="0"/>
    <x v="0"/>
    <x v="0"/>
    <x v="0"/>
    <x v="6"/>
    <x v="300"/>
    <x v="0"/>
    <x v="0"/>
    <s v="Tesseramento"/>
    <x v="0"/>
    <x v="0"/>
    <x v="0"/>
    <m/>
  </r>
  <r>
    <n v="120205"/>
    <x v="0"/>
    <x v="0"/>
    <x v="0"/>
    <x v="0"/>
    <x v="6"/>
    <x v="300"/>
    <x v="0"/>
    <x v="0"/>
    <s v="Tesseramento"/>
    <x v="0"/>
    <x v="0"/>
    <x v="0"/>
    <m/>
  </r>
  <r>
    <n v="33969"/>
    <x v="0"/>
    <x v="0"/>
    <x v="0"/>
    <x v="0"/>
    <x v="10"/>
    <x v="306"/>
    <x v="0"/>
    <x v="0"/>
    <s v="Tesseramento"/>
    <x v="1"/>
    <x v="0"/>
    <x v="0"/>
    <m/>
  </r>
  <r>
    <n v="119946"/>
    <x v="0"/>
    <x v="0"/>
    <x v="0"/>
    <x v="0"/>
    <x v="7"/>
    <x v="41"/>
    <x v="0"/>
    <x v="0"/>
    <s v="Tesseramento"/>
    <x v="1"/>
    <x v="3"/>
    <x v="0"/>
    <m/>
  </r>
  <r>
    <n v="162479"/>
    <x v="0"/>
    <x v="0"/>
    <x v="0"/>
    <x v="0"/>
    <x v="10"/>
    <x v="306"/>
    <x v="0"/>
    <x v="1"/>
    <s v="Tesseramento"/>
    <x v="1"/>
    <x v="0"/>
    <x v="0"/>
    <m/>
  </r>
  <r>
    <n v="102122"/>
    <x v="0"/>
    <x v="0"/>
    <x v="0"/>
    <x v="0"/>
    <x v="10"/>
    <x v="306"/>
    <x v="0"/>
    <x v="0"/>
    <s v="Tesseramento"/>
    <x v="1"/>
    <x v="0"/>
    <x v="0"/>
    <m/>
  </r>
  <r>
    <n v="207244"/>
    <x v="0"/>
    <x v="0"/>
    <x v="0"/>
    <x v="0"/>
    <x v="7"/>
    <x v="41"/>
    <x v="0"/>
    <x v="0"/>
    <s v="Tesseramento"/>
    <x v="1"/>
    <x v="0"/>
    <x v="0"/>
    <m/>
  </r>
  <r>
    <n v="147851"/>
    <x v="0"/>
    <x v="0"/>
    <x v="0"/>
    <x v="0"/>
    <x v="10"/>
    <x v="306"/>
    <x v="0"/>
    <x v="0"/>
    <s v="Tesseramento"/>
    <x v="1"/>
    <x v="0"/>
    <x v="0"/>
    <m/>
  </r>
  <r>
    <n v="97238"/>
    <x v="0"/>
    <x v="0"/>
    <x v="0"/>
    <x v="0"/>
    <x v="4"/>
    <x v="119"/>
    <x v="0"/>
    <x v="1"/>
    <s v="Tesseramento"/>
    <x v="1"/>
    <x v="3"/>
    <x v="0"/>
    <m/>
  </r>
  <r>
    <n v="198979"/>
    <x v="0"/>
    <x v="0"/>
    <x v="0"/>
    <x v="0"/>
    <x v="7"/>
    <x v="185"/>
    <x v="0"/>
    <x v="0"/>
    <s v="Tesseramento"/>
    <x v="1"/>
    <x v="4"/>
    <x v="0"/>
    <m/>
  </r>
  <r>
    <n v="35958"/>
    <x v="0"/>
    <x v="0"/>
    <x v="0"/>
    <x v="0"/>
    <x v="7"/>
    <x v="51"/>
    <x v="0"/>
    <x v="1"/>
    <s v="Tesseramento"/>
    <x v="1"/>
    <x v="4"/>
    <x v="0"/>
    <m/>
  </r>
  <r>
    <n v="236238"/>
    <x v="0"/>
    <x v="1"/>
    <x v="1"/>
    <x v="2"/>
    <x v="4"/>
    <x v="47"/>
    <x v="0"/>
    <x v="1"/>
    <s v="Tesseramento"/>
    <x v="0"/>
    <x v="0"/>
    <x v="0"/>
    <m/>
  </r>
  <r>
    <n v="183064"/>
    <x v="0"/>
    <x v="0"/>
    <x v="0"/>
    <x v="0"/>
    <x v="7"/>
    <x v="51"/>
    <x v="0"/>
    <x v="0"/>
    <s v="Tesseramento"/>
    <x v="1"/>
    <x v="0"/>
    <x v="0"/>
    <m/>
  </r>
  <r>
    <n v="229373"/>
    <x v="1"/>
    <x v="1"/>
    <x v="0"/>
    <x v="2"/>
    <x v="7"/>
    <x v="135"/>
    <x v="0"/>
    <x v="0"/>
    <s v="Tesseramento"/>
    <x v="1"/>
    <x v="5"/>
    <x v="0"/>
    <m/>
  </r>
  <r>
    <n v="163339"/>
    <x v="0"/>
    <x v="0"/>
    <x v="0"/>
    <x v="0"/>
    <x v="11"/>
    <x v="142"/>
    <x v="0"/>
    <x v="0"/>
    <s v="Tesseramento"/>
    <x v="1"/>
    <x v="4"/>
    <x v="0"/>
    <m/>
  </r>
  <r>
    <n v="206591"/>
    <x v="0"/>
    <x v="0"/>
    <x v="0"/>
    <x v="0"/>
    <x v="10"/>
    <x v="63"/>
    <x v="0"/>
    <x v="0"/>
    <s v="Tesseramento"/>
    <x v="0"/>
    <x v="0"/>
    <x v="0"/>
    <m/>
  </r>
  <r>
    <n v="105372"/>
    <x v="0"/>
    <x v="0"/>
    <x v="0"/>
    <x v="0"/>
    <x v="10"/>
    <x v="63"/>
    <x v="0"/>
    <x v="0"/>
    <s v="Tesseramento"/>
    <x v="0"/>
    <x v="0"/>
    <x v="0"/>
    <m/>
  </r>
  <r>
    <n v="212332"/>
    <x v="0"/>
    <x v="0"/>
    <x v="0"/>
    <x v="0"/>
    <x v="10"/>
    <x v="63"/>
    <x v="0"/>
    <x v="1"/>
    <s v="Tesseramento"/>
    <x v="0"/>
    <x v="0"/>
    <x v="0"/>
    <m/>
  </r>
  <r>
    <n v="223507"/>
    <x v="1"/>
    <x v="0"/>
    <x v="0"/>
    <x v="3"/>
    <x v="10"/>
    <x v="63"/>
    <x v="0"/>
    <x v="1"/>
    <s v="Tesseramento"/>
    <x v="0"/>
    <x v="5"/>
    <x v="0"/>
    <m/>
  </r>
  <r>
    <n v="142204"/>
    <x v="0"/>
    <x v="0"/>
    <x v="0"/>
    <x v="1"/>
    <x v="10"/>
    <x v="63"/>
    <x v="0"/>
    <x v="1"/>
    <s v="Tesseramento"/>
    <x v="0"/>
    <x v="3"/>
    <x v="0"/>
    <m/>
  </r>
  <r>
    <n v="219937"/>
    <x v="0"/>
    <x v="0"/>
    <x v="0"/>
    <x v="1"/>
    <x v="10"/>
    <x v="63"/>
    <x v="0"/>
    <x v="0"/>
    <s v="Tesseramento"/>
    <x v="0"/>
    <x v="4"/>
    <x v="0"/>
    <m/>
  </r>
  <r>
    <n v="219938"/>
    <x v="0"/>
    <x v="0"/>
    <x v="0"/>
    <x v="1"/>
    <x v="10"/>
    <x v="63"/>
    <x v="0"/>
    <x v="1"/>
    <s v="Tesseramento"/>
    <x v="0"/>
    <x v="4"/>
    <x v="0"/>
    <m/>
  </r>
  <r>
    <n v="186891"/>
    <x v="0"/>
    <x v="0"/>
    <x v="0"/>
    <x v="0"/>
    <x v="7"/>
    <x v="185"/>
    <x v="0"/>
    <x v="0"/>
    <s v="Tesseramento"/>
    <x v="1"/>
    <x v="0"/>
    <x v="0"/>
    <m/>
  </r>
  <r>
    <n v="199545"/>
    <x v="0"/>
    <x v="0"/>
    <x v="0"/>
    <x v="0"/>
    <x v="7"/>
    <x v="51"/>
    <x v="0"/>
    <x v="0"/>
    <s v="Tesseramento"/>
    <x v="1"/>
    <x v="0"/>
    <x v="0"/>
    <m/>
  </r>
  <r>
    <n v="159860"/>
    <x v="0"/>
    <x v="0"/>
    <x v="0"/>
    <x v="0"/>
    <x v="2"/>
    <x v="230"/>
    <x v="0"/>
    <x v="0"/>
    <s v="Tesseramento"/>
    <x v="1"/>
    <x v="3"/>
    <x v="0"/>
    <m/>
  </r>
  <r>
    <n v="232306"/>
    <x v="0"/>
    <x v="0"/>
    <x v="0"/>
    <x v="0"/>
    <x v="7"/>
    <x v="168"/>
    <x v="0"/>
    <x v="0"/>
    <s v="Tesseramento"/>
    <x v="1"/>
    <x v="1"/>
    <x v="0"/>
    <m/>
  </r>
  <r>
    <n v="192599"/>
    <x v="0"/>
    <x v="0"/>
    <x v="0"/>
    <x v="0"/>
    <x v="7"/>
    <x v="41"/>
    <x v="0"/>
    <x v="1"/>
    <s v="Tesseramento"/>
    <x v="1"/>
    <x v="1"/>
    <x v="0"/>
    <m/>
  </r>
  <r>
    <n v="208173"/>
    <x v="0"/>
    <x v="1"/>
    <x v="0"/>
    <x v="1"/>
    <x v="7"/>
    <x v="301"/>
    <x v="0"/>
    <x v="1"/>
    <s v="Tesseramento"/>
    <x v="1"/>
    <x v="0"/>
    <x v="0"/>
    <m/>
  </r>
  <r>
    <n v="232523"/>
    <x v="0"/>
    <x v="0"/>
    <x v="0"/>
    <x v="1"/>
    <x v="7"/>
    <x v="168"/>
    <x v="0"/>
    <x v="0"/>
    <s v="Tesseramento"/>
    <x v="1"/>
    <x v="0"/>
    <x v="0"/>
    <m/>
  </r>
  <r>
    <n v="203014"/>
    <x v="0"/>
    <x v="0"/>
    <x v="0"/>
    <x v="0"/>
    <x v="7"/>
    <x v="185"/>
    <x v="0"/>
    <x v="0"/>
    <s v="Tesseramento"/>
    <x v="1"/>
    <x v="1"/>
    <x v="0"/>
    <m/>
  </r>
  <r>
    <n v="105353"/>
    <x v="0"/>
    <x v="0"/>
    <x v="0"/>
    <x v="0"/>
    <x v="4"/>
    <x v="40"/>
    <x v="0"/>
    <x v="0"/>
    <s v="Tesseramento"/>
    <x v="1"/>
    <x v="0"/>
    <x v="0"/>
    <m/>
  </r>
  <r>
    <n v="188679"/>
    <x v="0"/>
    <x v="0"/>
    <x v="0"/>
    <x v="0"/>
    <x v="7"/>
    <x v="195"/>
    <x v="0"/>
    <x v="0"/>
    <s v="Tesseramento"/>
    <x v="1"/>
    <x v="0"/>
    <x v="0"/>
    <m/>
  </r>
  <r>
    <n v="160067"/>
    <x v="0"/>
    <x v="0"/>
    <x v="0"/>
    <x v="0"/>
    <x v="7"/>
    <x v="301"/>
    <x v="0"/>
    <x v="0"/>
    <s v="Tesseramento"/>
    <x v="1"/>
    <x v="0"/>
    <x v="0"/>
    <m/>
  </r>
  <r>
    <n v="71100"/>
    <x v="0"/>
    <x v="0"/>
    <x v="0"/>
    <x v="0"/>
    <x v="12"/>
    <x v="27"/>
    <x v="0"/>
    <x v="0"/>
    <s v="Tesseramento"/>
    <x v="1"/>
    <x v="1"/>
    <x v="0"/>
    <m/>
  </r>
  <r>
    <n v="114591"/>
    <x v="0"/>
    <x v="0"/>
    <x v="0"/>
    <x v="0"/>
    <x v="11"/>
    <x v="142"/>
    <x v="0"/>
    <x v="0"/>
    <s v="Tesseramento"/>
    <x v="1"/>
    <x v="0"/>
    <x v="0"/>
    <m/>
  </r>
  <r>
    <n v="147529"/>
    <x v="0"/>
    <x v="0"/>
    <x v="0"/>
    <x v="0"/>
    <x v="7"/>
    <x v="301"/>
    <x v="0"/>
    <x v="0"/>
    <s v="Tesseramento"/>
    <x v="1"/>
    <x v="0"/>
    <x v="0"/>
    <m/>
  </r>
  <r>
    <n v="25525"/>
    <x v="0"/>
    <x v="0"/>
    <x v="0"/>
    <x v="0"/>
    <x v="7"/>
    <x v="301"/>
    <x v="0"/>
    <x v="0"/>
    <s v="Tesseramento"/>
    <x v="1"/>
    <x v="0"/>
    <x v="0"/>
    <m/>
  </r>
  <r>
    <n v="90329"/>
    <x v="0"/>
    <x v="0"/>
    <x v="0"/>
    <x v="0"/>
    <x v="11"/>
    <x v="325"/>
    <x v="0"/>
    <x v="0"/>
    <s v="Tesseramento"/>
    <x v="1"/>
    <x v="0"/>
    <x v="0"/>
    <m/>
  </r>
  <r>
    <n v="127375"/>
    <x v="0"/>
    <x v="0"/>
    <x v="0"/>
    <x v="0"/>
    <x v="12"/>
    <x v="245"/>
    <x v="0"/>
    <x v="0"/>
    <s v="Tesseramento"/>
    <x v="1"/>
    <x v="0"/>
    <x v="0"/>
    <m/>
  </r>
  <r>
    <n v="14478"/>
    <x v="0"/>
    <x v="0"/>
    <x v="0"/>
    <x v="0"/>
    <x v="12"/>
    <x v="245"/>
    <x v="0"/>
    <x v="0"/>
    <s v="Tesseramento"/>
    <x v="1"/>
    <x v="4"/>
    <x v="0"/>
    <m/>
  </r>
  <r>
    <n v="236265"/>
    <x v="0"/>
    <x v="1"/>
    <x v="1"/>
    <x v="2"/>
    <x v="7"/>
    <x v="168"/>
    <x v="0"/>
    <x v="0"/>
    <s v="Tesseramento"/>
    <x v="1"/>
    <x v="0"/>
    <x v="0"/>
    <m/>
  </r>
  <r>
    <n v="14480"/>
    <x v="0"/>
    <x v="0"/>
    <x v="0"/>
    <x v="0"/>
    <x v="12"/>
    <x v="245"/>
    <x v="0"/>
    <x v="1"/>
    <s v="Tesseramento"/>
    <x v="1"/>
    <x v="4"/>
    <x v="0"/>
    <m/>
  </r>
  <r>
    <n v="211742"/>
    <x v="0"/>
    <x v="1"/>
    <x v="0"/>
    <x v="1"/>
    <x v="7"/>
    <x v="168"/>
    <x v="0"/>
    <x v="1"/>
    <s v="Tesseramento"/>
    <x v="1"/>
    <x v="0"/>
    <x v="0"/>
    <m/>
  </r>
  <r>
    <n v="198237"/>
    <x v="0"/>
    <x v="0"/>
    <x v="0"/>
    <x v="0"/>
    <x v="7"/>
    <x v="301"/>
    <x v="0"/>
    <x v="1"/>
    <s v="Tesseramento"/>
    <x v="1"/>
    <x v="1"/>
    <x v="0"/>
    <m/>
  </r>
  <r>
    <n v="102135"/>
    <x v="0"/>
    <x v="0"/>
    <x v="0"/>
    <x v="0"/>
    <x v="7"/>
    <x v="301"/>
    <x v="0"/>
    <x v="0"/>
    <s v="Tesseramento"/>
    <x v="1"/>
    <x v="0"/>
    <x v="0"/>
    <m/>
  </r>
  <r>
    <n v="215428"/>
    <x v="0"/>
    <x v="1"/>
    <x v="0"/>
    <x v="0"/>
    <x v="7"/>
    <x v="168"/>
    <x v="0"/>
    <x v="0"/>
    <s v="Tesseramento"/>
    <x v="1"/>
    <x v="0"/>
    <x v="0"/>
    <m/>
  </r>
  <r>
    <n v="78810"/>
    <x v="0"/>
    <x v="0"/>
    <x v="0"/>
    <x v="1"/>
    <x v="7"/>
    <x v="301"/>
    <x v="0"/>
    <x v="0"/>
    <s v="Tesseramento"/>
    <x v="1"/>
    <x v="0"/>
    <x v="0"/>
    <m/>
  </r>
  <r>
    <n v="185591"/>
    <x v="0"/>
    <x v="0"/>
    <x v="0"/>
    <x v="0"/>
    <x v="7"/>
    <x v="301"/>
    <x v="0"/>
    <x v="1"/>
    <s v="Tesseramento"/>
    <x v="1"/>
    <x v="4"/>
    <x v="0"/>
    <m/>
  </r>
  <r>
    <n v="96410"/>
    <x v="1"/>
    <x v="0"/>
    <x v="0"/>
    <x v="0"/>
    <x v="7"/>
    <x v="301"/>
    <x v="0"/>
    <x v="0"/>
    <s v="Tesseramento"/>
    <x v="1"/>
    <x v="2"/>
    <x v="0"/>
    <m/>
  </r>
  <r>
    <n v="208127"/>
    <x v="0"/>
    <x v="0"/>
    <x v="0"/>
    <x v="0"/>
    <x v="7"/>
    <x v="168"/>
    <x v="0"/>
    <x v="0"/>
    <s v="Tesseramento"/>
    <x v="1"/>
    <x v="3"/>
    <x v="0"/>
    <m/>
  </r>
  <r>
    <n v="175041"/>
    <x v="0"/>
    <x v="0"/>
    <x v="0"/>
    <x v="0"/>
    <x v="7"/>
    <x v="301"/>
    <x v="0"/>
    <x v="0"/>
    <s v="Tesseramento"/>
    <x v="1"/>
    <x v="0"/>
    <x v="0"/>
    <m/>
  </r>
  <r>
    <n v="218944"/>
    <x v="1"/>
    <x v="0"/>
    <x v="0"/>
    <x v="0"/>
    <x v="7"/>
    <x v="301"/>
    <x v="0"/>
    <x v="0"/>
    <s v="Tesseramento"/>
    <x v="1"/>
    <x v="7"/>
    <x v="0"/>
    <m/>
  </r>
  <r>
    <n v="178498"/>
    <x v="0"/>
    <x v="0"/>
    <x v="0"/>
    <x v="0"/>
    <x v="7"/>
    <x v="301"/>
    <x v="0"/>
    <x v="0"/>
    <s v="Tesseramento"/>
    <x v="1"/>
    <x v="3"/>
    <x v="0"/>
    <m/>
  </r>
  <r>
    <n v="231304"/>
    <x v="0"/>
    <x v="0"/>
    <x v="0"/>
    <x v="2"/>
    <x v="7"/>
    <x v="168"/>
    <x v="0"/>
    <x v="0"/>
    <s v="Tesseramento"/>
    <x v="1"/>
    <x v="0"/>
    <x v="0"/>
    <m/>
  </r>
  <r>
    <n v="196610"/>
    <x v="0"/>
    <x v="0"/>
    <x v="0"/>
    <x v="0"/>
    <x v="7"/>
    <x v="168"/>
    <x v="0"/>
    <x v="0"/>
    <s v="Tesseramento"/>
    <x v="1"/>
    <x v="0"/>
    <x v="0"/>
    <m/>
  </r>
  <r>
    <n v="40776"/>
    <x v="0"/>
    <x v="0"/>
    <x v="0"/>
    <x v="0"/>
    <x v="11"/>
    <x v="325"/>
    <x v="0"/>
    <x v="0"/>
    <s v="Tesseramento"/>
    <x v="1"/>
    <x v="3"/>
    <x v="0"/>
    <m/>
  </r>
  <r>
    <n v="174528"/>
    <x v="0"/>
    <x v="0"/>
    <x v="0"/>
    <x v="0"/>
    <x v="7"/>
    <x v="168"/>
    <x v="0"/>
    <x v="0"/>
    <s v="Tesseramento"/>
    <x v="1"/>
    <x v="4"/>
    <x v="0"/>
    <m/>
  </r>
  <r>
    <n v="195083"/>
    <x v="0"/>
    <x v="1"/>
    <x v="0"/>
    <x v="0"/>
    <x v="7"/>
    <x v="301"/>
    <x v="0"/>
    <x v="0"/>
    <s v="Tesseramento"/>
    <x v="1"/>
    <x v="3"/>
    <x v="0"/>
    <m/>
  </r>
  <r>
    <n v="77302"/>
    <x v="0"/>
    <x v="0"/>
    <x v="0"/>
    <x v="0"/>
    <x v="7"/>
    <x v="168"/>
    <x v="0"/>
    <x v="0"/>
    <s v="Tesseramento"/>
    <x v="1"/>
    <x v="0"/>
    <x v="0"/>
    <m/>
  </r>
  <r>
    <n v="223943"/>
    <x v="0"/>
    <x v="1"/>
    <x v="0"/>
    <x v="1"/>
    <x v="7"/>
    <x v="301"/>
    <x v="0"/>
    <x v="0"/>
    <s v="Tesseramento"/>
    <x v="1"/>
    <x v="1"/>
    <x v="0"/>
    <m/>
  </r>
  <r>
    <n v="223942"/>
    <x v="0"/>
    <x v="1"/>
    <x v="0"/>
    <x v="1"/>
    <x v="7"/>
    <x v="301"/>
    <x v="0"/>
    <x v="0"/>
    <s v="Tesseramento"/>
    <x v="1"/>
    <x v="1"/>
    <x v="0"/>
    <m/>
  </r>
  <r>
    <n v="38001"/>
    <x v="0"/>
    <x v="0"/>
    <x v="0"/>
    <x v="0"/>
    <x v="7"/>
    <x v="301"/>
    <x v="0"/>
    <x v="0"/>
    <s v="Tesseramento"/>
    <x v="1"/>
    <x v="0"/>
    <x v="0"/>
    <m/>
  </r>
  <r>
    <n v="194308"/>
    <x v="0"/>
    <x v="0"/>
    <x v="0"/>
    <x v="0"/>
    <x v="7"/>
    <x v="301"/>
    <x v="0"/>
    <x v="0"/>
    <s v="Tesseramento"/>
    <x v="1"/>
    <x v="0"/>
    <x v="0"/>
    <m/>
  </r>
  <r>
    <n v="228826"/>
    <x v="0"/>
    <x v="1"/>
    <x v="0"/>
    <x v="0"/>
    <x v="7"/>
    <x v="301"/>
    <x v="0"/>
    <x v="0"/>
    <s v="Tesseramento"/>
    <x v="1"/>
    <x v="1"/>
    <x v="0"/>
    <m/>
  </r>
  <r>
    <n v="141210"/>
    <x v="0"/>
    <x v="0"/>
    <x v="0"/>
    <x v="0"/>
    <x v="7"/>
    <x v="301"/>
    <x v="0"/>
    <x v="1"/>
    <s v="Tesseramento"/>
    <x v="1"/>
    <x v="3"/>
    <x v="0"/>
    <m/>
  </r>
  <r>
    <n v="193988"/>
    <x v="0"/>
    <x v="1"/>
    <x v="0"/>
    <x v="0"/>
    <x v="7"/>
    <x v="103"/>
    <x v="0"/>
    <x v="0"/>
    <s v="Tesseramento"/>
    <x v="1"/>
    <x v="4"/>
    <x v="0"/>
    <m/>
  </r>
  <r>
    <n v="205436"/>
    <x v="0"/>
    <x v="1"/>
    <x v="0"/>
    <x v="0"/>
    <x v="7"/>
    <x v="301"/>
    <x v="0"/>
    <x v="0"/>
    <s v="Tesseramento"/>
    <x v="1"/>
    <x v="0"/>
    <x v="0"/>
    <m/>
  </r>
  <r>
    <n v="197358"/>
    <x v="0"/>
    <x v="0"/>
    <x v="0"/>
    <x v="0"/>
    <x v="7"/>
    <x v="301"/>
    <x v="0"/>
    <x v="0"/>
    <s v="Tesseramento"/>
    <x v="1"/>
    <x v="0"/>
    <x v="0"/>
    <m/>
  </r>
  <r>
    <n v="214691"/>
    <x v="0"/>
    <x v="0"/>
    <x v="0"/>
    <x v="0"/>
    <x v="7"/>
    <x v="215"/>
    <x v="0"/>
    <x v="0"/>
    <s v="Tesseramento"/>
    <x v="1"/>
    <x v="4"/>
    <x v="0"/>
    <m/>
  </r>
  <r>
    <n v="190015"/>
    <x v="0"/>
    <x v="0"/>
    <x v="0"/>
    <x v="0"/>
    <x v="7"/>
    <x v="301"/>
    <x v="0"/>
    <x v="0"/>
    <s v="Tesseramento"/>
    <x v="1"/>
    <x v="3"/>
    <x v="0"/>
    <m/>
  </r>
  <r>
    <n v="214692"/>
    <x v="0"/>
    <x v="0"/>
    <x v="0"/>
    <x v="0"/>
    <x v="7"/>
    <x v="215"/>
    <x v="0"/>
    <x v="0"/>
    <s v="Tesseramento"/>
    <x v="1"/>
    <x v="4"/>
    <x v="0"/>
    <m/>
  </r>
  <r>
    <n v="231544"/>
    <x v="0"/>
    <x v="1"/>
    <x v="0"/>
    <x v="0"/>
    <x v="7"/>
    <x v="301"/>
    <x v="0"/>
    <x v="0"/>
    <s v="Tesseramento"/>
    <x v="1"/>
    <x v="0"/>
    <x v="0"/>
    <m/>
  </r>
  <r>
    <n v="66787"/>
    <x v="0"/>
    <x v="0"/>
    <x v="0"/>
    <x v="0"/>
    <x v="7"/>
    <x v="103"/>
    <x v="0"/>
    <x v="1"/>
    <s v="Tesseramento"/>
    <x v="1"/>
    <x v="4"/>
    <x v="0"/>
    <m/>
  </r>
  <r>
    <n v="211781"/>
    <x v="0"/>
    <x v="1"/>
    <x v="0"/>
    <x v="3"/>
    <x v="7"/>
    <x v="44"/>
    <x v="0"/>
    <x v="0"/>
    <s v="Tesseramento"/>
    <x v="1"/>
    <x v="0"/>
    <x v="0"/>
    <m/>
  </r>
  <r>
    <n v="211780"/>
    <x v="0"/>
    <x v="1"/>
    <x v="0"/>
    <x v="3"/>
    <x v="7"/>
    <x v="44"/>
    <x v="0"/>
    <x v="0"/>
    <s v="Tesseramento"/>
    <x v="1"/>
    <x v="0"/>
    <x v="0"/>
    <m/>
  </r>
  <r>
    <n v="207497"/>
    <x v="0"/>
    <x v="0"/>
    <x v="0"/>
    <x v="0"/>
    <x v="7"/>
    <x v="301"/>
    <x v="0"/>
    <x v="0"/>
    <s v="Tesseramento"/>
    <x v="1"/>
    <x v="4"/>
    <x v="0"/>
    <m/>
  </r>
  <r>
    <n v="60419"/>
    <x v="0"/>
    <x v="0"/>
    <x v="0"/>
    <x v="0"/>
    <x v="7"/>
    <x v="103"/>
    <x v="0"/>
    <x v="0"/>
    <s v="Tesseramento"/>
    <x v="1"/>
    <x v="0"/>
    <x v="0"/>
    <m/>
  </r>
  <r>
    <n v="79138"/>
    <x v="0"/>
    <x v="0"/>
    <x v="0"/>
    <x v="0"/>
    <x v="11"/>
    <x v="126"/>
    <x v="0"/>
    <x v="0"/>
    <s v="Tesseramento"/>
    <x v="1"/>
    <x v="4"/>
    <x v="0"/>
    <m/>
  </r>
  <r>
    <n v="165657"/>
    <x v="0"/>
    <x v="0"/>
    <x v="0"/>
    <x v="0"/>
    <x v="7"/>
    <x v="185"/>
    <x v="0"/>
    <x v="0"/>
    <s v="Tesseramento"/>
    <x v="1"/>
    <x v="3"/>
    <x v="0"/>
    <m/>
  </r>
  <r>
    <n v="8337"/>
    <x v="0"/>
    <x v="0"/>
    <x v="0"/>
    <x v="0"/>
    <x v="12"/>
    <x v="27"/>
    <x v="0"/>
    <x v="0"/>
    <s v="Tesseramento"/>
    <x v="1"/>
    <x v="4"/>
    <x v="0"/>
    <m/>
  </r>
  <r>
    <n v="43752"/>
    <x v="0"/>
    <x v="0"/>
    <x v="0"/>
    <x v="0"/>
    <x v="12"/>
    <x v="27"/>
    <x v="0"/>
    <x v="1"/>
    <s v="Tesseramento"/>
    <x v="1"/>
    <x v="4"/>
    <x v="0"/>
    <m/>
  </r>
  <r>
    <n v="155034"/>
    <x v="0"/>
    <x v="0"/>
    <x v="0"/>
    <x v="0"/>
    <x v="7"/>
    <x v="103"/>
    <x v="0"/>
    <x v="0"/>
    <s v="Tesseramento"/>
    <x v="1"/>
    <x v="0"/>
    <x v="0"/>
    <m/>
  </r>
  <r>
    <n v="103614"/>
    <x v="0"/>
    <x v="0"/>
    <x v="0"/>
    <x v="0"/>
    <x v="7"/>
    <x v="168"/>
    <x v="0"/>
    <x v="0"/>
    <s v="Tesseramento"/>
    <x v="1"/>
    <x v="0"/>
    <x v="0"/>
    <m/>
  </r>
  <r>
    <n v="217721"/>
    <x v="0"/>
    <x v="0"/>
    <x v="0"/>
    <x v="0"/>
    <x v="7"/>
    <x v="33"/>
    <x v="0"/>
    <x v="0"/>
    <s v="Tesseramento"/>
    <x v="1"/>
    <x v="0"/>
    <x v="0"/>
    <m/>
  </r>
  <r>
    <n v="189528"/>
    <x v="0"/>
    <x v="0"/>
    <x v="0"/>
    <x v="0"/>
    <x v="12"/>
    <x v="27"/>
    <x v="0"/>
    <x v="0"/>
    <s v="Tesseramento"/>
    <x v="1"/>
    <x v="0"/>
    <x v="0"/>
    <m/>
  </r>
  <r>
    <n v="206113"/>
    <x v="0"/>
    <x v="0"/>
    <x v="0"/>
    <x v="3"/>
    <x v="7"/>
    <x v="33"/>
    <x v="0"/>
    <x v="0"/>
    <s v="Tesseramento"/>
    <x v="1"/>
    <x v="0"/>
    <x v="0"/>
    <m/>
  </r>
  <r>
    <n v="174504"/>
    <x v="0"/>
    <x v="0"/>
    <x v="0"/>
    <x v="0"/>
    <x v="7"/>
    <x v="103"/>
    <x v="0"/>
    <x v="0"/>
    <s v="Tesseramento"/>
    <x v="1"/>
    <x v="0"/>
    <x v="0"/>
    <m/>
  </r>
  <r>
    <n v="149046"/>
    <x v="1"/>
    <x v="0"/>
    <x v="2"/>
    <x v="2"/>
    <x v="7"/>
    <x v="33"/>
    <x v="0"/>
    <x v="0"/>
    <s v="Tesseramento"/>
    <x v="1"/>
    <x v="7"/>
    <x v="0"/>
    <m/>
  </r>
  <r>
    <n v="75903"/>
    <x v="0"/>
    <x v="0"/>
    <x v="0"/>
    <x v="0"/>
    <x v="2"/>
    <x v="172"/>
    <x v="0"/>
    <x v="0"/>
    <s v="Tesseramento"/>
    <x v="1"/>
    <x v="1"/>
    <x v="0"/>
    <m/>
  </r>
  <r>
    <n v="84932"/>
    <x v="0"/>
    <x v="0"/>
    <x v="0"/>
    <x v="0"/>
    <x v="7"/>
    <x v="301"/>
    <x v="0"/>
    <x v="0"/>
    <s v="Tesseramento"/>
    <x v="1"/>
    <x v="3"/>
    <x v="0"/>
    <m/>
  </r>
  <r>
    <n v="167920"/>
    <x v="0"/>
    <x v="0"/>
    <x v="0"/>
    <x v="3"/>
    <x v="7"/>
    <x v="33"/>
    <x v="0"/>
    <x v="0"/>
    <s v="Tesseramento"/>
    <x v="1"/>
    <x v="3"/>
    <x v="0"/>
    <m/>
  </r>
  <r>
    <n v="18644"/>
    <x v="0"/>
    <x v="0"/>
    <x v="0"/>
    <x v="1"/>
    <x v="11"/>
    <x v="126"/>
    <x v="0"/>
    <x v="0"/>
    <s v="Tesseramento"/>
    <x v="1"/>
    <x v="4"/>
    <x v="0"/>
    <m/>
  </r>
  <r>
    <n v="4662"/>
    <x v="0"/>
    <x v="0"/>
    <x v="0"/>
    <x v="0"/>
    <x v="7"/>
    <x v="103"/>
    <x v="0"/>
    <x v="0"/>
    <s v="Tesseramento"/>
    <x v="1"/>
    <x v="4"/>
    <x v="0"/>
    <m/>
  </r>
  <r>
    <n v="119325"/>
    <x v="0"/>
    <x v="0"/>
    <x v="0"/>
    <x v="0"/>
    <x v="11"/>
    <x v="126"/>
    <x v="0"/>
    <x v="0"/>
    <s v="Tesseramento"/>
    <x v="1"/>
    <x v="0"/>
    <x v="0"/>
    <m/>
  </r>
  <r>
    <n v="178969"/>
    <x v="0"/>
    <x v="0"/>
    <x v="0"/>
    <x v="0"/>
    <x v="11"/>
    <x v="280"/>
    <x v="0"/>
    <x v="0"/>
    <s v="Tesseramento"/>
    <x v="0"/>
    <x v="0"/>
    <x v="0"/>
    <m/>
  </r>
  <r>
    <n v="31634"/>
    <x v="0"/>
    <x v="0"/>
    <x v="0"/>
    <x v="0"/>
    <x v="7"/>
    <x v="103"/>
    <x v="0"/>
    <x v="0"/>
    <s v="Tesseramento"/>
    <x v="1"/>
    <x v="4"/>
    <x v="0"/>
    <m/>
  </r>
  <r>
    <n v="184777"/>
    <x v="0"/>
    <x v="0"/>
    <x v="0"/>
    <x v="0"/>
    <x v="7"/>
    <x v="301"/>
    <x v="0"/>
    <x v="0"/>
    <s v="Tesseramento"/>
    <x v="1"/>
    <x v="4"/>
    <x v="0"/>
    <m/>
  </r>
  <r>
    <n v="4659"/>
    <x v="0"/>
    <x v="0"/>
    <x v="0"/>
    <x v="0"/>
    <x v="7"/>
    <x v="103"/>
    <x v="0"/>
    <x v="1"/>
    <s v="Tesseramento"/>
    <x v="1"/>
    <x v="4"/>
    <x v="0"/>
    <m/>
  </r>
  <r>
    <n v="174325"/>
    <x v="0"/>
    <x v="0"/>
    <x v="0"/>
    <x v="0"/>
    <x v="7"/>
    <x v="209"/>
    <x v="0"/>
    <x v="0"/>
    <s v="Tesseramento"/>
    <x v="0"/>
    <x v="0"/>
    <x v="0"/>
    <m/>
  </r>
  <r>
    <n v="24122"/>
    <x v="0"/>
    <x v="0"/>
    <x v="0"/>
    <x v="0"/>
    <x v="11"/>
    <x v="126"/>
    <x v="0"/>
    <x v="0"/>
    <s v="Tesseramento"/>
    <x v="1"/>
    <x v="0"/>
    <x v="0"/>
    <m/>
  </r>
  <r>
    <n v="88369"/>
    <x v="0"/>
    <x v="0"/>
    <x v="0"/>
    <x v="0"/>
    <x v="11"/>
    <x v="126"/>
    <x v="0"/>
    <x v="0"/>
    <s v="Tesseramento"/>
    <x v="1"/>
    <x v="0"/>
    <x v="0"/>
    <m/>
  </r>
  <r>
    <n v="205609"/>
    <x v="0"/>
    <x v="0"/>
    <x v="0"/>
    <x v="0"/>
    <x v="11"/>
    <x v="126"/>
    <x v="0"/>
    <x v="0"/>
    <s v="Tesseramento"/>
    <x v="1"/>
    <x v="0"/>
    <x v="0"/>
    <m/>
  </r>
  <r>
    <n v="227542"/>
    <x v="0"/>
    <x v="0"/>
    <x v="0"/>
    <x v="1"/>
    <x v="4"/>
    <x v="111"/>
    <x v="0"/>
    <x v="0"/>
    <s v="Tesseramento"/>
    <x v="3"/>
    <x v="0"/>
    <x v="0"/>
    <m/>
  </r>
  <r>
    <n v="216241"/>
    <x v="0"/>
    <x v="1"/>
    <x v="0"/>
    <x v="1"/>
    <x v="7"/>
    <x v="301"/>
    <x v="0"/>
    <x v="1"/>
    <s v="Tesseramento"/>
    <x v="1"/>
    <x v="0"/>
    <x v="0"/>
    <m/>
  </r>
  <r>
    <n v="203452"/>
    <x v="1"/>
    <x v="1"/>
    <x v="0"/>
    <x v="3"/>
    <x v="7"/>
    <x v="301"/>
    <x v="0"/>
    <x v="1"/>
    <s v="Tesseramento"/>
    <x v="1"/>
    <x v="5"/>
    <x v="0"/>
    <m/>
  </r>
  <r>
    <n v="230000"/>
    <x v="1"/>
    <x v="0"/>
    <x v="0"/>
    <x v="2"/>
    <x v="7"/>
    <x v="301"/>
    <x v="0"/>
    <x v="1"/>
    <s v="Tesseramento"/>
    <x v="1"/>
    <x v="5"/>
    <x v="0"/>
    <m/>
  </r>
  <r>
    <n v="31008"/>
    <x v="0"/>
    <x v="0"/>
    <x v="0"/>
    <x v="0"/>
    <x v="7"/>
    <x v="301"/>
    <x v="0"/>
    <x v="0"/>
    <s v="Tesseramento"/>
    <x v="1"/>
    <x v="4"/>
    <x v="0"/>
    <m/>
  </r>
  <r>
    <n v="140570"/>
    <x v="0"/>
    <x v="0"/>
    <x v="0"/>
    <x v="0"/>
    <x v="4"/>
    <x v="149"/>
    <x v="0"/>
    <x v="0"/>
    <s v="Tesseramento"/>
    <x v="1"/>
    <x v="3"/>
    <x v="0"/>
    <m/>
  </r>
  <r>
    <n v="98461"/>
    <x v="0"/>
    <x v="0"/>
    <x v="0"/>
    <x v="0"/>
    <x v="7"/>
    <x v="182"/>
    <x v="0"/>
    <x v="0"/>
    <s v="Tesseramento"/>
    <x v="1"/>
    <x v="3"/>
    <x v="0"/>
    <m/>
  </r>
  <r>
    <n v="215946"/>
    <x v="0"/>
    <x v="0"/>
    <x v="0"/>
    <x v="1"/>
    <x v="7"/>
    <x v="33"/>
    <x v="0"/>
    <x v="0"/>
    <s v="Tesseramento"/>
    <x v="1"/>
    <x v="0"/>
    <x v="0"/>
    <m/>
  </r>
  <r>
    <n v="230382"/>
    <x v="0"/>
    <x v="0"/>
    <x v="0"/>
    <x v="0"/>
    <x v="7"/>
    <x v="33"/>
    <x v="0"/>
    <x v="0"/>
    <s v="Tesseramento"/>
    <x v="1"/>
    <x v="3"/>
    <x v="0"/>
    <m/>
  </r>
  <r>
    <n v="221248"/>
    <x v="0"/>
    <x v="0"/>
    <x v="0"/>
    <x v="0"/>
    <x v="7"/>
    <x v="33"/>
    <x v="0"/>
    <x v="0"/>
    <s v="Tesseramento"/>
    <x v="1"/>
    <x v="0"/>
    <x v="0"/>
    <m/>
  </r>
  <r>
    <n v="236306"/>
    <x v="1"/>
    <x v="1"/>
    <x v="1"/>
    <x v="1"/>
    <x v="7"/>
    <x v="135"/>
    <x v="0"/>
    <x v="1"/>
    <s v="Tesseramento"/>
    <x v="1"/>
    <x v="5"/>
    <x v="0"/>
    <m/>
  </r>
  <r>
    <n v="236248"/>
    <x v="0"/>
    <x v="0"/>
    <x v="1"/>
    <x v="2"/>
    <x v="2"/>
    <x v="336"/>
    <x v="0"/>
    <x v="0"/>
    <s v="Tesseramento"/>
    <x v="1"/>
    <x v="4"/>
    <x v="0"/>
    <m/>
  </r>
  <r>
    <n v="44698"/>
    <x v="0"/>
    <x v="0"/>
    <x v="0"/>
    <x v="0"/>
    <x v="7"/>
    <x v="297"/>
    <x v="0"/>
    <x v="1"/>
    <s v="Tesseramento"/>
    <x v="1"/>
    <x v="4"/>
    <x v="0"/>
    <m/>
  </r>
  <r>
    <n v="124419"/>
    <x v="0"/>
    <x v="0"/>
    <x v="0"/>
    <x v="0"/>
    <x v="11"/>
    <x v="337"/>
    <x v="0"/>
    <x v="0"/>
    <s v="Tesseramento"/>
    <x v="1"/>
    <x v="0"/>
    <x v="0"/>
    <m/>
  </r>
  <r>
    <n v="113858"/>
    <x v="0"/>
    <x v="0"/>
    <x v="0"/>
    <x v="0"/>
    <x v="10"/>
    <x v="93"/>
    <x v="0"/>
    <x v="0"/>
    <s v="Tesseramento"/>
    <x v="0"/>
    <x v="0"/>
    <x v="0"/>
    <m/>
  </r>
  <r>
    <n v="102788"/>
    <x v="0"/>
    <x v="0"/>
    <x v="0"/>
    <x v="0"/>
    <x v="7"/>
    <x v="297"/>
    <x v="0"/>
    <x v="0"/>
    <s v="Tesseramento"/>
    <x v="1"/>
    <x v="3"/>
    <x v="0"/>
    <m/>
  </r>
  <r>
    <n v="159035"/>
    <x v="1"/>
    <x v="0"/>
    <x v="0"/>
    <x v="0"/>
    <x v="11"/>
    <x v="337"/>
    <x v="0"/>
    <x v="0"/>
    <s v="Tesseramento"/>
    <x v="1"/>
    <x v="7"/>
    <x v="0"/>
    <m/>
  </r>
  <r>
    <n v="159034"/>
    <x v="1"/>
    <x v="0"/>
    <x v="0"/>
    <x v="0"/>
    <x v="11"/>
    <x v="337"/>
    <x v="0"/>
    <x v="0"/>
    <s v="Tesseramento"/>
    <x v="1"/>
    <x v="2"/>
    <x v="0"/>
    <m/>
  </r>
  <r>
    <n v="180405"/>
    <x v="0"/>
    <x v="0"/>
    <x v="0"/>
    <x v="0"/>
    <x v="11"/>
    <x v="337"/>
    <x v="0"/>
    <x v="0"/>
    <s v="Tesseramento"/>
    <x v="1"/>
    <x v="0"/>
    <x v="0"/>
    <m/>
  </r>
  <r>
    <n v="193540"/>
    <x v="1"/>
    <x v="0"/>
    <x v="0"/>
    <x v="0"/>
    <x v="11"/>
    <x v="337"/>
    <x v="0"/>
    <x v="0"/>
    <s v="Tesseramento"/>
    <x v="1"/>
    <x v="5"/>
    <x v="0"/>
    <m/>
  </r>
  <r>
    <n v="43545"/>
    <x v="0"/>
    <x v="0"/>
    <x v="0"/>
    <x v="0"/>
    <x v="14"/>
    <x v="290"/>
    <x v="0"/>
    <x v="0"/>
    <s v="Tesseramento"/>
    <x v="0"/>
    <x v="0"/>
    <x v="0"/>
    <m/>
  </r>
  <r>
    <n v="229299"/>
    <x v="0"/>
    <x v="0"/>
    <x v="0"/>
    <x v="0"/>
    <x v="11"/>
    <x v="337"/>
    <x v="0"/>
    <x v="0"/>
    <s v="Tesseramento"/>
    <x v="1"/>
    <x v="0"/>
    <x v="0"/>
    <m/>
  </r>
  <r>
    <n v="223626"/>
    <x v="0"/>
    <x v="0"/>
    <x v="0"/>
    <x v="1"/>
    <x v="7"/>
    <x v="297"/>
    <x v="0"/>
    <x v="1"/>
    <s v="Tesseramento"/>
    <x v="1"/>
    <x v="0"/>
    <x v="0"/>
    <m/>
  </r>
  <r>
    <n v="134192"/>
    <x v="0"/>
    <x v="0"/>
    <x v="0"/>
    <x v="0"/>
    <x v="7"/>
    <x v="182"/>
    <x v="0"/>
    <x v="1"/>
    <s v="Tesseramento"/>
    <x v="1"/>
    <x v="3"/>
    <x v="0"/>
    <m/>
  </r>
  <r>
    <n v="91681"/>
    <x v="0"/>
    <x v="0"/>
    <x v="0"/>
    <x v="0"/>
    <x v="7"/>
    <x v="182"/>
    <x v="0"/>
    <x v="1"/>
    <s v="Tesseramento"/>
    <x v="1"/>
    <x v="4"/>
    <x v="0"/>
    <m/>
  </r>
  <r>
    <n v="204713"/>
    <x v="0"/>
    <x v="0"/>
    <x v="0"/>
    <x v="0"/>
    <x v="7"/>
    <x v="182"/>
    <x v="0"/>
    <x v="0"/>
    <s v="Tesseramento"/>
    <x v="1"/>
    <x v="1"/>
    <x v="0"/>
    <m/>
  </r>
  <r>
    <n v="220156"/>
    <x v="0"/>
    <x v="1"/>
    <x v="0"/>
    <x v="0"/>
    <x v="7"/>
    <x v="182"/>
    <x v="0"/>
    <x v="1"/>
    <s v="Tesseramento"/>
    <x v="1"/>
    <x v="3"/>
    <x v="0"/>
    <m/>
  </r>
  <r>
    <n v="9735"/>
    <x v="0"/>
    <x v="0"/>
    <x v="0"/>
    <x v="0"/>
    <x v="7"/>
    <x v="182"/>
    <x v="0"/>
    <x v="0"/>
    <s v="Tesseramento"/>
    <x v="1"/>
    <x v="4"/>
    <x v="0"/>
    <m/>
  </r>
  <r>
    <n v="58826"/>
    <x v="0"/>
    <x v="0"/>
    <x v="0"/>
    <x v="0"/>
    <x v="7"/>
    <x v="51"/>
    <x v="0"/>
    <x v="0"/>
    <s v="Tesseramento"/>
    <x v="1"/>
    <x v="4"/>
    <x v="0"/>
    <m/>
  </r>
  <r>
    <n v="218750"/>
    <x v="0"/>
    <x v="0"/>
    <x v="0"/>
    <x v="0"/>
    <x v="4"/>
    <x v="47"/>
    <x v="0"/>
    <x v="0"/>
    <s v="Tesseramento"/>
    <x v="0"/>
    <x v="3"/>
    <x v="0"/>
    <m/>
  </r>
  <r>
    <n v="187619"/>
    <x v="0"/>
    <x v="0"/>
    <x v="0"/>
    <x v="0"/>
    <x v="7"/>
    <x v="51"/>
    <x v="0"/>
    <x v="1"/>
    <s v="Tesseramento"/>
    <x v="1"/>
    <x v="0"/>
    <x v="0"/>
    <m/>
  </r>
  <r>
    <n v="33180"/>
    <x v="0"/>
    <x v="0"/>
    <x v="0"/>
    <x v="0"/>
    <x v="7"/>
    <x v="51"/>
    <x v="0"/>
    <x v="0"/>
    <s v="Tesseramento"/>
    <x v="1"/>
    <x v="3"/>
    <x v="0"/>
    <m/>
  </r>
  <r>
    <n v="229203"/>
    <x v="0"/>
    <x v="0"/>
    <x v="0"/>
    <x v="1"/>
    <x v="7"/>
    <x v="209"/>
    <x v="0"/>
    <x v="0"/>
    <s v="Tesseramento"/>
    <x v="0"/>
    <x v="0"/>
    <x v="0"/>
    <m/>
  </r>
  <r>
    <n v="50569"/>
    <x v="0"/>
    <x v="0"/>
    <x v="0"/>
    <x v="0"/>
    <x v="9"/>
    <x v="117"/>
    <x v="0"/>
    <x v="0"/>
    <s v="Tesseramento"/>
    <x v="1"/>
    <x v="0"/>
    <x v="0"/>
    <m/>
  </r>
  <r>
    <n v="206153"/>
    <x v="0"/>
    <x v="0"/>
    <x v="0"/>
    <x v="0"/>
    <x v="2"/>
    <x v="5"/>
    <x v="0"/>
    <x v="1"/>
    <s v="Tesseramento"/>
    <x v="1"/>
    <x v="0"/>
    <x v="0"/>
    <m/>
  </r>
  <r>
    <n v="50568"/>
    <x v="0"/>
    <x v="0"/>
    <x v="0"/>
    <x v="0"/>
    <x v="9"/>
    <x v="117"/>
    <x v="0"/>
    <x v="0"/>
    <s v="Tesseramento"/>
    <x v="1"/>
    <x v="4"/>
    <x v="0"/>
    <m/>
  </r>
  <r>
    <n v="205076"/>
    <x v="0"/>
    <x v="0"/>
    <x v="0"/>
    <x v="0"/>
    <x v="2"/>
    <x v="5"/>
    <x v="0"/>
    <x v="1"/>
    <s v="Tesseramento"/>
    <x v="1"/>
    <x v="0"/>
    <x v="0"/>
    <m/>
  </r>
  <r>
    <n v="12884"/>
    <x v="0"/>
    <x v="0"/>
    <x v="0"/>
    <x v="0"/>
    <x v="2"/>
    <x v="5"/>
    <x v="0"/>
    <x v="0"/>
    <s v="Tesseramento"/>
    <x v="1"/>
    <x v="1"/>
    <x v="0"/>
    <m/>
  </r>
  <r>
    <n v="14077"/>
    <x v="0"/>
    <x v="0"/>
    <x v="0"/>
    <x v="0"/>
    <x v="9"/>
    <x v="117"/>
    <x v="0"/>
    <x v="0"/>
    <s v="Tesseramento"/>
    <x v="1"/>
    <x v="1"/>
    <x v="0"/>
    <m/>
  </r>
  <r>
    <n v="38151"/>
    <x v="0"/>
    <x v="0"/>
    <x v="0"/>
    <x v="0"/>
    <x v="9"/>
    <x v="117"/>
    <x v="0"/>
    <x v="0"/>
    <s v="Tesseramento"/>
    <x v="1"/>
    <x v="0"/>
    <x v="0"/>
    <m/>
  </r>
  <r>
    <n v="22258"/>
    <x v="0"/>
    <x v="0"/>
    <x v="0"/>
    <x v="0"/>
    <x v="9"/>
    <x v="117"/>
    <x v="0"/>
    <x v="1"/>
    <s v="Tesseramento"/>
    <x v="1"/>
    <x v="4"/>
    <x v="0"/>
    <m/>
  </r>
  <r>
    <n v="22257"/>
    <x v="0"/>
    <x v="0"/>
    <x v="0"/>
    <x v="0"/>
    <x v="9"/>
    <x v="117"/>
    <x v="0"/>
    <x v="0"/>
    <s v="Tesseramento"/>
    <x v="1"/>
    <x v="4"/>
    <x v="0"/>
    <m/>
  </r>
  <r>
    <n v="173033"/>
    <x v="0"/>
    <x v="0"/>
    <x v="0"/>
    <x v="0"/>
    <x v="7"/>
    <x v="297"/>
    <x v="0"/>
    <x v="0"/>
    <s v="Tesseramento"/>
    <x v="1"/>
    <x v="0"/>
    <x v="0"/>
    <m/>
  </r>
  <r>
    <n v="72719"/>
    <x v="0"/>
    <x v="0"/>
    <x v="0"/>
    <x v="0"/>
    <x v="7"/>
    <x v="297"/>
    <x v="0"/>
    <x v="0"/>
    <s v="Tesseramento"/>
    <x v="1"/>
    <x v="4"/>
    <x v="0"/>
    <m/>
  </r>
  <r>
    <n v="30356"/>
    <x v="0"/>
    <x v="0"/>
    <x v="0"/>
    <x v="0"/>
    <x v="4"/>
    <x v="40"/>
    <x v="0"/>
    <x v="0"/>
    <s v="Tesseramento"/>
    <x v="1"/>
    <x v="0"/>
    <x v="0"/>
    <m/>
  </r>
  <r>
    <n v="175074"/>
    <x v="0"/>
    <x v="0"/>
    <x v="0"/>
    <x v="0"/>
    <x v="7"/>
    <x v="297"/>
    <x v="0"/>
    <x v="0"/>
    <s v="Tesseramento"/>
    <x v="1"/>
    <x v="0"/>
    <x v="0"/>
    <m/>
  </r>
  <r>
    <n v="226128"/>
    <x v="0"/>
    <x v="0"/>
    <x v="0"/>
    <x v="1"/>
    <x v="7"/>
    <x v="209"/>
    <x v="0"/>
    <x v="0"/>
    <s v="Tesseramento"/>
    <x v="0"/>
    <x v="3"/>
    <x v="0"/>
    <m/>
  </r>
  <r>
    <n v="167867"/>
    <x v="0"/>
    <x v="0"/>
    <x v="0"/>
    <x v="0"/>
    <x v="7"/>
    <x v="209"/>
    <x v="0"/>
    <x v="0"/>
    <s v="Tesseramento"/>
    <x v="0"/>
    <x v="3"/>
    <x v="0"/>
    <m/>
  </r>
  <r>
    <n v="197598"/>
    <x v="1"/>
    <x v="0"/>
    <x v="0"/>
    <x v="0"/>
    <x v="11"/>
    <x v="94"/>
    <x v="0"/>
    <x v="0"/>
    <s v="Tesseramento"/>
    <x v="1"/>
    <x v="7"/>
    <x v="0"/>
    <m/>
  </r>
  <r>
    <n v="213792"/>
    <x v="0"/>
    <x v="0"/>
    <x v="0"/>
    <x v="0"/>
    <x v="4"/>
    <x v="52"/>
    <x v="0"/>
    <x v="0"/>
    <s v="Tesseramento"/>
    <x v="1"/>
    <x v="3"/>
    <x v="0"/>
    <m/>
  </r>
  <r>
    <n v="214178"/>
    <x v="0"/>
    <x v="0"/>
    <x v="0"/>
    <x v="0"/>
    <x v="6"/>
    <x v="299"/>
    <x v="0"/>
    <x v="0"/>
    <s v="Tesseramento"/>
    <x v="1"/>
    <x v="3"/>
    <x v="0"/>
    <m/>
  </r>
  <r>
    <n v="113968"/>
    <x v="0"/>
    <x v="1"/>
    <x v="0"/>
    <x v="0"/>
    <x v="4"/>
    <x v="338"/>
    <x v="0"/>
    <x v="0"/>
    <s v="Tesseramento"/>
    <x v="1"/>
    <x v="1"/>
    <x v="0"/>
    <m/>
  </r>
  <r>
    <n v="106065"/>
    <x v="0"/>
    <x v="0"/>
    <x v="0"/>
    <x v="0"/>
    <x v="1"/>
    <x v="28"/>
    <x v="0"/>
    <x v="0"/>
    <s v="Tesseramento"/>
    <x v="1"/>
    <x v="4"/>
    <x v="0"/>
    <m/>
  </r>
  <r>
    <n v="236307"/>
    <x v="1"/>
    <x v="1"/>
    <x v="1"/>
    <x v="2"/>
    <x v="7"/>
    <x v="135"/>
    <x v="0"/>
    <x v="1"/>
    <s v="Tesseramento"/>
    <x v="1"/>
    <x v="5"/>
    <x v="0"/>
    <m/>
  </r>
  <r>
    <n v="150577"/>
    <x v="0"/>
    <x v="0"/>
    <x v="0"/>
    <x v="0"/>
    <x v="7"/>
    <x v="297"/>
    <x v="0"/>
    <x v="0"/>
    <s v="Tesseramento"/>
    <x v="1"/>
    <x v="0"/>
    <x v="0"/>
    <m/>
  </r>
  <r>
    <n v="167013"/>
    <x v="0"/>
    <x v="0"/>
    <x v="0"/>
    <x v="0"/>
    <x v="7"/>
    <x v="150"/>
    <x v="0"/>
    <x v="1"/>
    <s v="Tesseramento"/>
    <x v="1"/>
    <x v="0"/>
    <x v="0"/>
    <m/>
  </r>
  <r>
    <n v="5858"/>
    <x v="0"/>
    <x v="0"/>
    <x v="0"/>
    <x v="0"/>
    <x v="7"/>
    <x v="150"/>
    <x v="0"/>
    <x v="0"/>
    <s v="Tesseramento"/>
    <x v="1"/>
    <x v="4"/>
    <x v="0"/>
    <m/>
  </r>
  <r>
    <n v="206349"/>
    <x v="1"/>
    <x v="0"/>
    <x v="0"/>
    <x v="1"/>
    <x v="7"/>
    <x v="51"/>
    <x v="0"/>
    <x v="1"/>
    <s v="Tesseramento"/>
    <x v="1"/>
    <x v="5"/>
    <x v="0"/>
    <m/>
  </r>
  <r>
    <n v="189860"/>
    <x v="1"/>
    <x v="0"/>
    <x v="0"/>
    <x v="0"/>
    <x v="7"/>
    <x v="51"/>
    <x v="0"/>
    <x v="0"/>
    <s v="Tesseramento"/>
    <x v="1"/>
    <x v="7"/>
    <x v="0"/>
    <s v="B"/>
  </r>
  <r>
    <n v="55979"/>
    <x v="0"/>
    <x v="0"/>
    <x v="0"/>
    <x v="2"/>
    <x v="7"/>
    <x v="150"/>
    <x v="0"/>
    <x v="1"/>
    <s v="Tesseramento"/>
    <x v="1"/>
    <x v="0"/>
    <x v="0"/>
    <m/>
  </r>
  <r>
    <n v="92491"/>
    <x v="0"/>
    <x v="0"/>
    <x v="0"/>
    <x v="0"/>
    <x v="11"/>
    <x v="142"/>
    <x v="0"/>
    <x v="0"/>
    <s v="Tesseramento"/>
    <x v="1"/>
    <x v="4"/>
    <x v="0"/>
    <m/>
  </r>
  <r>
    <n v="68695"/>
    <x v="0"/>
    <x v="1"/>
    <x v="0"/>
    <x v="0"/>
    <x v="4"/>
    <x v="166"/>
    <x v="0"/>
    <x v="0"/>
    <s v="Tesseramento"/>
    <x v="1"/>
    <x v="0"/>
    <x v="0"/>
    <m/>
  </r>
  <r>
    <n v="137904"/>
    <x v="0"/>
    <x v="0"/>
    <x v="0"/>
    <x v="0"/>
    <x v="2"/>
    <x v="172"/>
    <x v="0"/>
    <x v="0"/>
    <s v="Tesseramento"/>
    <x v="1"/>
    <x v="0"/>
    <x v="0"/>
    <m/>
  </r>
  <r>
    <n v="236267"/>
    <x v="1"/>
    <x v="0"/>
    <x v="1"/>
    <x v="2"/>
    <x v="7"/>
    <x v="150"/>
    <x v="0"/>
    <x v="1"/>
    <s v="Tesseramento"/>
    <x v="1"/>
    <x v="5"/>
    <x v="0"/>
    <m/>
  </r>
  <r>
    <n v="140082"/>
    <x v="0"/>
    <x v="0"/>
    <x v="0"/>
    <x v="1"/>
    <x v="4"/>
    <x v="101"/>
    <x v="0"/>
    <x v="0"/>
    <s v="Tesseramento"/>
    <x v="0"/>
    <x v="4"/>
    <x v="0"/>
    <m/>
  </r>
  <r>
    <n v="194868"/>
    <x v="0"/>
    <x v="0"/>
    <x v="0"/>
    <x v="0"/>
    <x v="7"/>
    <x v="209"/>
    <x v="0"/>
    <x v="0"/>
    <s v="Tesseramento"/>
    <x v="0"/>
    <x v="1"/>
    <x v="0"/>
    <m/>
  </r>
  <r>
    <n v="194867"/>
    <x v="0"/>
    <x v="0"/>
    <x v="0"/>
    <x v="0"/>
    <x v="7"/>
    <x v="209"/>
    <x v="0"/>
    <x v="0"/>
    <s v="Tesseramento"/>
    <x v="0"/>
    <x v="1"/>
    <x v="0"/>
    <m/>
  </r>
  <r>
    <n v="236266"/>
    <x v="1"/>
    <x v="0"/>
    <x v="1"/>
    <x v="2"/>
    <x v="7"/>
    <x v="150"/>
    <x v="0"/>
    <x v="1"/>
    <s v="Tesseramento"/>
    <x v="1"/>
    <x v="5"/>
    <x v="0"/>
    <m/>
  </r>
  <r>
    <n v="147010"/>
    <x v="0"/>
    <x v="0"/>
    <x v="0"/>
    <x v="0"/>
    <x v="4"/>
    <x v="101"/>
    <x v="0"/>
    <x v="0"/>
    <s v="Tesseramento"/>
    <x v="0"/>
    <x v="3"/>
    <x v="0"/>
    <m/>
  </r>
  <r>
    <n v="165544"/>
    <x v="0"/>
    <x v="0"/>
    <x v="0"/>
    <x v="1"/>
    <x v="4"/>
    <x v="101"/>
    <x v="0"/>
    <x v="1"/>
    <s v="Tesseramento"/>
    <x v="0"/>
    <x v="3"/>
    <x v="0"/>
    <m/>
  </r>
  <r>
    <n v="233168"/>
    <x v="0"/>
    <x v="0"/>
    <x v="0"/>
    <x v="1"/>
    <x v="7"/>
    <x v="150"/>
    <x v="0"/>
    <x v="0"/>
    <s v="Tesseramento"/>
    <x v="1"/>
    <x v="0"/>
    <x v="0"/>
    <m/>
  </r>
  <r>
    <n v="233167"/>
    <x v="0"/>
    <x v="0"/>
    <x v="0"/>
    <x v="1"/>
    <x v="7"/>
    <x v="150"/>
    <x v="0"/>
    <x v="1"/>
    <s v="Tesseramento"/>
    <x v="1"/>
    <x v="0"/>
    <x v="0"/>
    <m/>
  </r>
  <r>
    <n v="6566"/>
    <x v="0"/>
    <x v="0"/>
    <x v="0"/>
    <x v="1"/>
    <x v="7"/>
    <x v="150"/>
    <x v="0"/>
    <x v="1"/>
    <s v="Tesseramento"/>
    <x v="1"/>
    <x v="4"/>
    <x v="0"/>
    <m/>
  </r>
  <r>
    <n v="6240"/>
    <x v="0"/>
    <x v="0"/>
    <x v="0"/>
    <x v="0"/>
    <x v="7"/>
    <x v="150"/>
    <x v="0"/>
    <x v="0"/>
    <s v="Tesseramento"/>
    <x v="1"/>
    <x v="4"/>
    <x v="0"/>
    <m/>
  </r>
  <r>
    <n v="82003"/>
    <x v="0"/>
    <x v="0"/>
    <x v="2"/>
    <x v="0"/>
    <x v="11"/>
    <x v="339"/>
    <x v="0"/>
    <x v="0"/>
    <s v="Tesseramento"/>
    <x v="1"/>
    <x v="4"/>
    <x v="0"/>
    <m/>
  </r>
  <r>
    <n v="236247"/>
    <x v="0"/>
    <x v="0"/>
    <x v="1"/>
    <x v="2"/>
    <x v="2"/>
    <x v="336"/>
    <x v="0"/>
    <x v="1"/>
    <s v="Tesseramento"/>
    <x v="1"/>
    <x v="1"/>
    <x v="0"/>
    <m/>
  </r>
  <r>
    <n v="6237"/>
    <x v="0"/>
    <x v="0"/>
    <x v="0"/>
    <x v="0"/>
    <x v="7"/>
    <x v="150"/>
    <x v="0"/>
    <x v="1"/>
    <s v="Tesseramento"/>
    <x v="1"/>
    <x v="4"/>
    <x v="0"/>
    <m/>
  </r>
  <r>
    <n v="197890"/>
    <x v="0"/>
    <x v="0"/>
    <x v="0"/>
    <x v="0"/>
    <x v="4"/>
    <x v="124"/>
    <x v="0"/>
    <x v="1"/>
    <s v="Tesseramento"/>
    <x v="1"/>
    <x v="0"/>
    <x v="0"/>
    <m/>
  </r>
  <r>
    <n v="222745"/>
    <x v="1"/>
    <x v="0"/>
    <x v="0"/>
    <x v="0"/>
    <x v="4"/>
    <x v="124"/>
    <x v="0"/>
    <x v="1"/>
    <s v="Tesseramento"/>
    <x v="1"/>
    <x v="5"/>
    <x v="0"/>
    <m/>
  </r>
  <r>
    <n v="200029"/>
    <x v="1"/>
    <x v="0"/>
    <x v="2"/>
    <x v="2"/>
    <x v="4"/>
    <x v="124"/>
    <x v="0"/>
    <x v="0"/>
    <s v="Tesseramento"/>
    <x v="1"/>
    <x v="5"/>
    <x v="0"/>
    <m/>
  </r>
  <r>
    <n v="236437"/>
    <x v="0"/>
    <x v="0"/>
    <x v="1"/>
    <x v="1"/>
    <x v="10"/>
    <x v="63"/>
    <x v="0"/>
    <x v="1"/>
    <s v="Tesseramento"/>
    <x v="0"/>
    <x v="4"/>
    <x v="0"/>
    <m/>
  </r>
  <r>
    <n v="120446"/>
    <x v="0"/>
    <x v="0"/>
    <x v="0"/>
    <x v="0"/>
    <x v="4"/>
    <x v="179"/>
    <x v="0"/>
    <x v="1"/>
    <s v="Tesseramento"/>
    <x v="1"/>
    <x v="3"/>
    <x v="0"/>
    <m/>
  </r>
  <r>
    <n v="207772"/>
    <x v="1"/>
    <x v="0"/>
    <x v="0"/>
    <x v="2"/>
    <x v="7"/>
    <x v="150"/>
    <x v="0"/>
    <x v="1"/>
    <s v="Tesseramento"/>
    <x v="1"/>
    <x v="7"/>
    <x v="0"/>
    <m/>
  </r>
  <r>
    <n v="195337"/>
    <x v="1"/>
    <x v="0"/>
    <x v="0"/>
    <x v="1"/>
    <x v="7"/>
    <x v="150"/>
    <x v="0"/>
    <x v="0"/>
    <s v="Tesseramento"/>
    <x v="1"/>
    <x v="5"/>
    <x v="0"/>
    <m/>
  </r>
  <r>
    <n v="206230"/>
    <x v="1"/>
    <x v="0"/>
    <x v="0"/>
    <x v="1"/>
    <x v="7"/>
    <x v="150"/>
    <x v="0"/>
    <x v="0"/>
    <s v="Tesseramento"/>
    <x v="1"/>
    <x v="5"/>
    <x v="0"/>
    <m/>
  </r>
  <r>
    <n v="5736"/>
    <x v="0"/>
    <x v="0"/>
    <x v="0"/>
    <x v="0"/>
    <x v="7"/>
    <x v="150"/>
    <x v="0"/>
    <x v="1"/>
    <s v="Tesseramento"/>
    <x v="1"/>
    <x v="0"/>
    <x v="0"/>
    <m/>
  </r>
  <r>
    <n v="197232"/>
    <x v="0"/>
    <x v="0"/>
    <x v="0"/>
    <x v="0"/>
    <x v="7"/>
    <x v="150"/>
    <x v="0"/>
    <x v="0"/>
    <s v="Tesseramento"/>
    <x v="1"/>
    <x v="0"/>
    <x v="0"/>
    <m/>
  </r>
  <r>
    <n v="79298"/>
    <x v="0"/>
    <x v="0"/>
    <x v="0"/>
    <x v="0"/>
    <x v="7"/>
    <x v="150"/>
    <x v="0"/>
    <x v="0"/>
    <s v="Tesseramento"/>
    <x v="1"/>
    <x v="0"/>
    <x v="0"/>
    <m/>
  </r>
  <r>
    <n v="6326"/>
    <x v="0"/>
    <x v="0"/>
    <x v="0"/>
    <x v="0"/>
    <x v="7"/>
    <x v="150"/>
    <x v="0"/>
    <x v="0"/>
    <s v="Tesseramento"/>
    <x v="1"/>
    <x v="4"/>
    <x v="0"/>
    <m/>
  </r>
  <r>
    <n v="61331"/>
    <x v="0"/>
    <x v="0"/>
    <x v="0"/>
    <x v="0"/>
    <x v="7"/>
    <x v="150"/>
    <x v="0"/>
    <x v="0"/>
    <s v="Tesseramento"/>
    <x v="1"/>
    <x v="0"/>
    <x v="0"/>
    <m/>
  </r>
  <r>
    <n v="105130"/>
    <x v="0"/>
    <x v="0"/>
    <x v="0"/>
    <x v="0"/>
    <x v="7"/>
    <x v="213"/>
    <x v="0"/>
    <x v="0"/>
    <s v="Tesseramento"/>
    <x v="1"/>
    <x v="0"/>
    <x v="0"/>
    <m/>
  </r>
  <r>
    <n v="129527"/>
    <x v="0"/>
    <x v="0"/>
    <x v="0"/>
    <x v="0"/>
    <x v="2"/>
    <x v="172"/>
    <x v="0"/>
    <x v="0"/>
    <s v="Tesseramento"/>
    <x v="1"/>
    <x v="3"/>
    <x v="0"/>
    <m/>
  </r>
  <r>
    <n v="204084"/>
    <x v="0"/>
    <x v="0"/>
    <x v="2"/>
    <x v="1"/>
    <x v="4"/>
    <x v="101"/>
    <x v="0"/>
    <x v="0"/>
    <s v="Tesseramento"/>
    <x v="0"/>
    <x v="1"/>
    <x v="0"/>
    <m/>
  </r>
  <r>
    <n v="217176"/>
    <x v="0"/>
    <x v="0"/>
    <x v="0"/>
    <x v="0"/>
    <x v="1"/>
    <x v="340"/>
    <x v="0"/>
    <x v="0"/>
    <s v="Tesseramento"/>
    <x v="1"/>
    <x v="1"/>
    <x v="0"/>
    <m/>
  </r>
  <r>
    <n v="236289"/>
    <x v="0"/>
    <x v="0"/>
    <x v="1"/>
    <x v="2"/>
    <x v="11"/>
    <x v="339"/>
    <x v="0"/>
    <x v="1"/>
    <s v="Tesseramento"/>
    <x v="1"/>
    <x v="4"/>
    <x v="0"/>
    <m/>
  </r>
  <r>
    <n v="83601"/>
    <x v="0"/>
    <x v="0"/>
    <x v="0"/>
    <x v="0"/>
    <x v="7"/>
    <x v="150"/>
    <x v="0"/>
    <x v="0"/>
    <s v="Tesseramento"/>
    <x v="1"/>
    <x v="0"/>
    <x v="0"/>
    <m/>
  </r>
  <r>
    <n v="168760"/>
    <x v="1"/>
    <x v="0"/>
    <x v="0"/>
    <x v="1"/>
    <x v="7"/>
    <x v="150"/>
    <x v="0"/>
    <x v="1"/>
    <s v="Tesseramento"/>
    <x v="1"/>
    <x v="7"/>
    <x v="0"/>
    <m/>
  </r>
  <r>
    <n v="80065"/>
    <x v="0"/>
    <x v="0"/>
    <x v="0"/>
    <x v="0"/>
    <x v="7"/>
    <x v="150"/>
    <x v="0"/>
    <x v="0"/>
    <s v="Tesseramento"/>
    <x v="1"/>
    <x v="0"/>
    <x v="0"/>
    <m/>
  </r>
  <r>
    <n v="194374"/>
    <x v="1"/>
    <x v="0"/>
    <x v="0"/>
    <x v="0"/>
    <x v="7"/>
    <x v="150"/>
    <x v="0"/>
    <x v="0"/>
    <s v="Tesseramento"/>
    <x v="1"/>
    <x v="5"/>
    <x v="0"/>
    <m/>
  </r>
  <r>
    <n v="179432"/>
    <x v="0"/>
    <x v="0"/>
    <x v="0"/>
    <x v="0"/>
    <x v="1"/>
    <x v="340"/>
    <x v="0"/>
    <x v="1"/>
    <s v="Tesseramento"/>
    <x v="1"/>
    <x v="3"/>
    <x v="0"/>
    <m/>
  </r>
  <r>
    <n v="76097"/>
    <x v="0"/>
    <x v="0"/>
    <x v="0"/>
    <x v="0"/>
    <x v="12"/>
    <x v="27"/>
    <x v="0"/>
    <x v="1"/>
    <s v="Tesseramento"/>
    <x v="1"/>
    <x v="3"/>
    <x v="0"/>
    <m/>
  </r>
  <r>
    <n v="72443"/>
    <x v="0"/>
    <x v="0"/>
    <x v="0"/>
    <x v="0"/>
    <x v="10"/>
    <x v="63"/>
    <x v="0"/>
    <x v="0"/>
    <s v="Tesseramento"/>
    <x v="0"/>
    <x v="1"/>
    <x v="0"/>
    <m/>
  </r>
  <r>
    <n v="232448"/>
    <x v="0"/>
    <x v="0"/>
    <x v="0"/>
    <x v="3"/>
    <x v="10"/>
    <x v="295"/>
    <x v="0"/>
    <x v="0"/>
    <s v="Tesseramento"/>
    <x v="0"/>
    <x v="0"/>
    <x v="0"/>
    <m/>
  </r>
  <r>
    <n v="172590"/>
    <x v="0"/>
    <x v="0"/>
    <x v="0"/>
    <x v="3"/>
    <x v="10"/>
    <x v="295"/>
    <x v="0"/>
    <x v="0"/>
    <s v="Tesseramento"/>
    <x v="0"/>
    <x v="3"/>
    <x v="0"/>
    <m/>
  </r>
  <r>
    <n v="223812"/>
    <x v="0"/>
    <x v="0"/>
    <x v="0"/>
    <x v="1"/>
    <x v="10"/>
    <x v="295"/>
    <x v="0"/>
    <x v="1"/>
    <s v="Tesseramento"/>
    <x v="0"/>
    <x v="3"/>
    <x v="0"/>
    <m/>
  </r>
  <r>
    <n v="226679"/>
    <x v="0"/>
    <x v="0"/>
    <x v="0"/>
    <x v="0"/>
    <x v="10"/>
    <x v="295"/>
    <x v="0"/>
    <x v="0"/>
    <s v="Tesseramento"/>
    <x v="0"/>
    <x v="4"/>
    <x v="0"/>
    <m/>
  </r>
  <r>
    <n v="226678"/>
    <x v="0"/>
    <x v="0"/>
    <x v="0"/>
    <x v="0"/>
    <x v="10"/>
    <x v="295"/>
    <x v="0"/>
    <x v="1"/>
    <s v="Tesseramento"/>
    <x v="0"/>
    <x v="4"/>
    <x v="0"/>
    <m/>
  </r>
  <r>
    <n v="220363"/>
    <x v="0"/>
    <x v="0"/>
    <x v="0"/>
    <x v="1"/>
    <x v="10"/>
    <x v="295"/>
    <x v="0"/>
    <x v="0"/>
    <s v="Tesseramento"/>
    <x v="0"/>
    <x v="3"/>
    <x v="0"/>
    <m/>
  </r>
  <r>
    <n v="172591"/>
    <x v="0"/>
    <x v="0"/>
    <x v="0"/>
    <x v="3"/>
    <x v="10"/>
    <x v="295"/>
    <x v="0"/>
    <x v="1"/>
    <s v="Tesseramento"/>
    <x v="0"/>
    <x v="0"/>
    <x v="0"/>
    <m/>
  </r>
  <r>
    <n v="82140"/>
    <x v="0"/>
    <x v="0"/>
    <x v="0"/>
    <x v="0"/>
    <x v="12"/>
    <x v="27"/>
    <x v="0"/>
    <x v="1"/>
    <s v="Tesseramento"/>
    <x v="1"/>
    <x v="4"/>
    <x v="0"/>
    <m/>
  </r>
  <r>
    <n v="222930"/>
    <x v="0"/>
    <x v="1"/>
    <x v="0"/>
    <x v="0"/>
    <x v="15"/>
    <x v="57"/>
    <x v="0"/>
    <x v="0"/>
    <s v="Tesseramento"/>
    <x v="1"/>
    <x v="0"/>
    <x v="0"/>
    <m/>
  </r>
  <r>
    <n v="55986"/>
    <x v="0"/>
    <x v="0"/>
    <x v="0"/>
    <x v="2"/>
    <x v="7"/>
    <x v="150"/>
    <x v="0"/>
    <x v="1"/>
    <s v="Tesseramento"/>
    <x v="1"/>
    <x v="3"/>
    <x v="0"/>
    <m/>
  </r>
  <r>
    <n v="102256"/>
    <x v="0"/>
    <x v="0"/>
    <x v="0"/>
    <x v="0"/>
    <x v="7"/>
    <x v="150"/>
    <x v="0"/>
    <x v="0"/>
    <s v="Tesseramento"/>
    <x v="1"/>
    <x v="0"/>
    <x v="0"/>
    <m/>
  </r>
  <r>
    <n v="219395"/>
    <x v="1"/>
    <x v="0"/>
    <x v="0"/>
    <x v="3"/>
    <x v="7"/>
    <x v="150"/>
    <x v="0"/>
    <x v="1"/>
    <s v="Tesseramento"/>
    <x v="1"/>
    <x v="5"/>
    <x v="0"/>
    <m/>
  </r>
  <r>
    <n v="63950"/>
    <x v="0"/>
    <x v="0"/>
    <x v="0"/>
    <x v="0"/>
    <x v="7"/>
    <x v="161"/>
    <x v="0"/>
    <x v="0"/>
    <s v="Tesseramento"/>
    <x v="0"/>
    <x v="1"/>
    <x v="0"/>
    <m/>
  </r>
  <r>
    <n v="6325"/>
    <x v="0"/>
    <x v="0"/>
    <x v="0"/>
    <x v="0"/>
    <x v="7"/>
    <x v="150"/>
    <x v="0"/>
    <x v="1"/>
    <s v="Tesseramento"/>
    <x v="1"/>
    <x v="0"/>
    <x v="0"/>
    <m/>
  </r>
  <r>
    <n v="236269"/>
    <x v="1"/>
    <x v="0"/>
    <x v="1"/>
    <x v="2"/>
    <x v="7"/>
    <x v="150"/>
    <x v="0"/>
    <x v="1"/>
    <s v="Tesseramento"/>
    <x v="1"/>
    <x v="5"/>
    <x v="0"/>
    <m/>
  </r>
  <r>
    <n v="5812"/>
    <x v="0"/>
    <x v="0"/>
    <x v="0"/>
    <x v="2"/>
    <x v="7"/>
    <x v="150"/>
    <x v="0"/>
    <x v="1"/>
    <s v="Tesseramento"/>
    <x v="1"/>
    <x v="0"/>
    <x v="0"/>
    <m/>
  </r>
  <r>
    <n v="211380"/>
    <x v="0"/>
    <x v="0"/>
    <x v="0"/>
    <x v="0"/>
    <x v="7"/>
    <x v="150"/>
    <x v="0"/>
    <x v="0"/>
    <s v="Tesseramento"/>
    <x v="1"/>
    <x v="0"/>
    <x v="0"/>
    <m/>
  </r>
  <r>
    <n v="211375"/>
    <x v="0"/>
    <x v="0"/>
    <x v="0"/>
    <x v="2"/>
    <x v="7"/>
    <x v="150"/>
    <x v="0"/>
    <x v="1"/>
    <s v="Tesseramento"/>
    <x v="1"/>
    <x v="0"/>
    <x v="0"/>
    <m/>
  </r>
  <r>
    <n v="163160"/>
    <x v="0"/>
    <x v="0"/>
    <x v="0"/>
    <x v="4"/>
    <x v="7"/>
    <x v="150"/>
    <x v="0"/>
    <x v="1"/>
    <s v="Tesseramento"/>
    <x v="1"/>
    <x v="0"/>
    <x v="0"/>
    <m/>
  </r>
  <r>
    <n v="158836"/>
    <x v="0"/>
    <x v="0"/>
    <x v="0"/>
    <x v="0"/>
    <x v="7"/>
    <x v="150"/>
    <x v="0"/>
    <x v="0"/>
    <s v="Tesseramento"/>
    <x v="1"/>
    <x v="0"/>
    <x v="0"/>
    <m/>
  </r>
  <r>
    <n v="145589"/>
    <x v="0"/>
    <x v="0"/>
    <x v="0"/>
    <x v="0"/>
    <x v="2"/>
    <x v="230"/>
    <x v="0"/>
    <x v="0"/>
    <s v="Tesseramento"/>
    <x v="1"/>
    <x v="1"/>
    <x v="0"/>
    <m/>
  </r>
  <r>
    <n v="229872"/>
    <x v="0"/>
    <x v="0"/>
    <x v="0"/>
    <x v="0"/>
    <x v="7"/>
    <x v="150"/>
    <x v="0"/>
    <x v="1"/>
    <s v="Tesseramento"/>
    <x v="1"/>
    <x v="0"/>
    <x v="0"/>
    <m/>
  </r>
  <r>
    <n v="236469"/>
    <x v="0"/>
    <x v="1"/>
    <x v="1"/>
    <x v="3"/>
    <x v="11"/>
    <x v="339"/>
    <x v="0"/>
    <x v="1"/>
    <s v="Tesseramento"/>
    <x v="1"/>
    <x v="0"/>
    <x v="0"/>
    <m/>
  </r>
  <r>
    <n v="54320"/>
    <x v="0"/>
    <x v="0"/>
    <x v="0"/>
    <x v="0"/>
    <x v="7"/>
    <x v="150"/>
    <x v="0"/>
    <x v="0"/>
    <s v="Tesseramento"/>
    <x v="1"/>
    <x v="3"/>
    <x v="0"/>
    <m/>
  </r>
  <r>
    <n v="14317"/>
    <x v="0"/>
    <x v="0"/>
    <x v="0"/>
    <x v="0"/>
    <x v="7"/>
    <x v="150"/>
    <x v="0"/>
    <x v="1"/>
    <s v="Tesseramento"/>
    <x v="1"/>
    <x v="4"/>
    <x v="0"/>
    <m/>
  </r>
  <r>
    <n v="228465"/>
    <x v="1"/>
    <x v="0"/>
    <x v="0"/>
    <x v="2"/>
    <x v="7"/>
    <x v="150"/>
    <x v="0"/>
    <x v="1"/>
    <s v="Tesseramento"/>
    <x v="1"/>
    <x v="5"/>
    <x v="0"/>
    <m/>
  </r>
  <r>
    <n v="206223"/>
    <x v="1"/>
    <x v="0"/>
    <x v="0"/>
    <x v="2"/>
    <x v="7"/>
    <x v="150"/>
    <x v="0"/>
    <x v="0"/>
    <s v="Tesseramento"/>
    <x v="1"/>
    <x v="5"/>
    <x v="0"/>
    <m/>
  </r>
  <r>
    <n v="5705"/>
    <x v="0"/>
    <x v="0"/>
    <x v="0"/>
    <x v="0"/>
    <x v="7"/>
    <x v="150"/>
    <x v="0"/>
    <x v="0"/>
    <s v="Tesseramento"/>
    <x v="1"/>
    <x v="0"/>
    <x v="0"/>
    <m/>
  </r>
  <r>
    <n v="214695"/>
    <x v="0"/>
    <x v="0"/>
    <x v="0"/>
    <x v="2"/>
    <x v="7"/>
    <x v="150"/>
    <x v="0"/>
    <x v="0"/>
    <s v="Tesseramento"/>
    <x v="1"/>
    <x v="1"/>
    <x v="0"/>
    <m/>
  </r>
  <r>
    <n v="6484"/>
    <x v="0"/>
    <x v="0"/>
    <x v="0"/>
    <x v="2"/>
    <x v="7"/>
    <x v="150"/>
    <x v="0"/>
    <x v="1"/>
    <s v="Tesseramento"/>
    <x v="1"/>
    <x v="0"/>
    <x v="0"/>
    <m/>
  </r>
  <r>
    <n v="5059"/>
    <x v="0"/>
    <x v="0"/>
    <x v="0"/>
    <x v="0"/>
    <x v="7"/>
    <x v="150"/>
    <x v="0"/>
    <x v="1"/>
    <s v="Tesseramento"/>
    <x v="1"/>
    <x v="3"/>
    <x v="0"/>
    <m/>
  </r>
  <r>
    <n v="193523"/>
    <x v="1"/>
    <x v="0"/>
    <x v="0"/>
    <x v="2"/>
    <x v="7"/>
    <x v="150"/>
    <x v="0"/>
    <x v="1"/>
    <s v="Tesseramento"/>
    <x v="1"/>
    <x v="5"/>
    <x v="0"/>
    <m/>
  </r>
  <r>
    <n v="130551"/>
    <x v="0"/>
    <x v="0"/>
    <x v="0"/>
    <x v="2"/>
    <x v="7"/>
    <x v="150"/>
    <x v="0"/>
    <x v="0"/>
    <s v="Tesseramento"/>
    <x v="1"/>
    <x v="0"/>
    <x v="0"/>
    <m/>
  </r>
  <r>
    <n v="24819"/>
    <x v="0"/>
    <x v="0"/>
    <x v="0"/>
    <x v="0"/>
    <x v="7"/>
    <x v="150"/>
    <x v="0"/>
    <x v="0"/>
    <s v="Tesseramento"/>
    <x v="1"/>
    <x v="0"/>
    <x v="0"/>
    <m/>
  </r>
  <r>
    <n v="219384"/>
    <x v="1"/>
    <x v="0"/>
    <x v="0"/>
    <x v="2"/>
    <x v="7"/>
    <x v="150"/>
    <x v="0"/>
    <x v="0"/>
    <s v="Tesseramento"/>
    <x v="1"/>
    <x v="5"/>
    <x v="0"/>
    <m/>
  </r>
  <r>
    <n v="226323"/>
    <x v="0"/>
    <x v="0"/>
    <x v="0"/>
    <x v="1"/>
    <x v="7"/>
    <x v="150"/>
    <x v="0"/>
    <x v="0"/>
    <s v="Tesseramento"/>
    <x v="1"/>
    <x v="4"/>
    <x v="0"/>
    <m/>
  </r>
  <r>
    <n v="226307"/>
    <x v="0"/>
    <x v="0"/>
    <x v="0"/>
    <x v="2"/>
    <x v="7"/>
    <x v="150"/>
    <x v="0"/>
    <x v="1"/>
    <s v="Tesseramento"/>
    <x v="1"/>
    <x v="4"/>
    <x v="0"/>
    <m/>
  </r>
  <r>
    <n v="161767"/>
    <x v="0"/>
    <x v="0"/>
    <x v="0"/>
    <x v="2"/>
    <x v="7"/>
    <x v="150"/>
    <x v="0"/>
    <x v="1"/>
    <s v="Tesseramento"/>
    <x v="1"/>
    <x v="0"/>
    <x v="0"/>
    <m/>
  </r>
  <r>
    <n v="227964"/>
    <x v="1"/>
    <x v="0"/>
    <x v="0"/>
    <x v="2"/>
    <x v="7"/>
    <x v="150"/>
    <x v="0"/>
    <x v="1"/>
    <s v="Tesseramento"/>
    <x v="1"/>
    <x v="5"/>
    <x v="0"/>
    <m/>
  </r>
  <r>
    <n v="219401"/>
    <x v="1"/>
    <x v="0"/>
    <x v="0"/>
    <x v="2"/>
    <x v="7"/>
    <x v="150"/>
    <x v="0"/>
    <x v="1"/>
    <s v="Tesseramento"/>
    <x v="1"/>
    <x v="5"/>
    <x v="0"/>
    <m/>
  </r>
  <r>
    <n v="64445"/>
    <x v="0"/>
    <x v="0"/>
    <x v="0"/>
    <x v="0"/>
    <x v="14"/>
    <x v="43"/>
    <x v="0"/>
    <x v="0"/>
    <s v="Tesseramento"/>
    <x v="1"/>
    <x v="4"/>
    <x v="0"/>
    <m/>
  </r>
  <r>
    <n v="38342"/>
    <x v="0"/>
    <x v="0"/>
    <x v="0"/>
    <x v="0"/>
    <x v="9"/>
    <x v="196"/>
    <x v="0"/>
    <x v="0"/>
    <s v="Tesseramento"/>
    <x v="1"/>
    <x v="4"/>
    <x v="0"/>
    <m/>
  </r>
  <r>
    <n v="190944"/>
    <x v="0"/>
    <x v="0"/>
    <x v="0"/>
    <x v="0"/>
    <x v="9"/>
    <x v="196"/>
    <x v="0"/>
    <x v="0"/>
    <s v="Tesseramento"/>
    <x v="1"/>
    <x v="0"/>
    <x v="0"/>
    <m/>
  </r>
  <r>
    <n v="88243"/>
    <x v="0"/>
    <x v="0"/>
    <x v="0"/>
    <x v="0"/>
    <x v="2"/>
    <x v="172"/>
    <x v="0"/>
    <x v="0"/>
    <s v="Tesseramento"/>
    <x v="1"/>
    <x v="3"/>
    <x v="0"/>
    <m/>
  </r>
  <r>
    <n v="236268"/>
    <x v="1"/>
    <x v="0"/>
    <x v="1"/>
    <x v="2"/>
    <x v="7"/>
    <x v="150"/>
    <x v="0"/>
    <x v="1"/>
    <s v="Tesseramento"/>
    <x v="1"/>
    <x v="5"/>
    <x v="0"/>
    <m/>
  </r>
  <r>
    <n v="212542"/>
    <x v="0"/>
    <x v="1"/>
    <x v="0"/>
    <x v="0"/>
    <x v="7"/>
    <x v="195"/>
    <x v="0"/>
    <x v="0"/>
    <s v="Tesseramento"/>
    <x v="1"/>
    <x v="1"/>
    <x v="0"/>
    <m/>
  </r>
  <r>
    <n v="384"/>
    <x v="0"/>
    <x v="0"/>
    <x v="0"/>
    <x v="0"/>
    <x v="12"/>
    <x v="323"/>
    <x v="0"/>
    <x v="0"/>
    <s v="Tesseramento"/>
    <x v="1"/>
    <x v="4"/>
    <x v="0"/>
    <m/>
  </r>
  <r>
    <n v="226805"/>
    <x v="0"/>
    <x v="1"/>
    <x v="0"/>
    <x v="0"/>
    <x v="9"/>
    <x v="196"/>
    <x v="0"/>
    <x v="0"/>
    <s v="Tesseramento"/>
    <x v="1"/>
    <x v="0"/>
    <x v="0"/>
    <m/>
  </r>
  <r>
    <n v="174836"/>
    <x v="0"/>
    <x v="0"/>
    <x v="0"/>
    <x v="2"/>
    <x v="7"/>
    <x v="150"/>
    <x v="0"/>
    <x v="0"/>
    <s v="Tesseramento"/>
    <x v="1"/>
    <x v="3"/>
    <x v="0"/>
    <m/>
  </r>
  <r>
    <n v="227967"/>
    <x v="1"/>
    <x v="0"/>
    <x v="0"/>
    <x v="2"/>
    <x v="7"/>
    <x v="150"/>
    <x v="0"/>
    <x v="1"/>
    <s v="Tesseramento"/>
    <x v="1"/>
    <x v="5"/>
    <x v="0"/>
    <m/>
  </r>
  <r>
    <n v="179885"/>
    <x v="0"/>
    <x v="0"/>
    <x v="0"/>
    <x v="0"/>
    <x v="9"/>
    <x v="196"/>
    <x v="0"/>
    <x v="0"/>
    <s v="Tesseramento"/>
    <x v="1"/>
    <x v="0"/>
    <x v="0"/>
    <m/>
  </r>
  <r>
    <n v="174834"/>
    <x v="0"/>
    <x v="0"/>
    <x v="0"/>
    <x v="2"/>
    <x v="7"/>
    <x v="150"/>
    <x v="0"/>
    <x v="1"/>
    <s v="Tesseramento"/>
    <x v="1"/>
    <x v="0"/>
    <x v="0"/>
    <m/>
  </r>
  <r>
    <n v="79920"/>
    <x v="0"/>
    <x v="0"/>
    <x v="0"/>
    <x v="0"/>
    <x v="7"/>
    <x v="168"/>
    <x v="0"/>
    <x v="1"/>
    <s v="Tesseramento"/>
    <x v="1"/>
    <x v="4"/>
    <x v="0"/>
    <m/>
  </r>
  <r>
    <n v="226120"/>
    <x v="0"/>
    <x v="0"/>
    <x v="0"/>
    <x v="2"/>
    <x v="7"/>
    <x v="209"/>
    <x v="0"/>
    <x v="0"/>
    <s v="Tesseramento"/>
    <x v="0"/>
    <x v="1"/>
    <x v="0"/>
    <m/>
  </r>
  <r>
    <n v="236270"/>
    <x v="1"/>
    <x v="0"/>
    <x v="1"/>
    <x v="2"/>
    <x v="7"/>
    <x v="150"/>
    <x v="0"/>
    <x v="1"/>
    <s v="Tesseramento"/>
    <x v="1"/>
    <x v="5"/>
    <x v="0"/>
    <m/>
  </r>
  <r>
    <n v="185472"/>
    <x v="0"/>
    <x v="0"/>
    <x v="0"/>
    <x v="2"/>
    <x v="7"/>
    <x v="150"/>
    <x v="0"/>
    <x v="1"/>
    <s v="Tesseramento"/>
    <x v="1"/>
    <x v="0"/>
    <x v="0"/>
    <m/>
  </r>
  <r>
    <n v="158455"/>
    <x v="0"/>
    <x v="0"/>
    <x v="0"/>
    <x v="0"/>
    <x v="10"/>
    <x v="341"/>
    <x v="0"/>
    <x v="0"/>
    <s v="Tesseramento"/>
    <x v="0"/>
    <x v="4"/>
    <x v="0"/>
    <m/>
  </r>
  <r>
    <n v="225294"/>
    <x v="0"/>
    <x v="0"/>
    <x v="0"/>
    <x v="0"/>
    <x v="11"/>
    <x v="325"/>
    <x v="0"/>
    <x v="0"/>
    <s v="Tesseramento"/>
    <x v="1"/>
    <x v="1"/>
    <x v="0"/>
    <m/>
  </r>
  <r>
    <n v="46048"/>
    <x v="0"/>
    <x v="0"/>
    <x v="0"/>
    <x v="0"/>
    <x v="10"/>
    <x v="63"/>
    <x v="0"/>
    <x v="1"/>
    <s v="Tesseramento"/>
    <x v="0"/>
    <x v="4"/>
    <x v="0"/>
    <m/>
  </r>
  <r>
    <n v="223978"/>
    <x v="0"/>
    <x v="0"/>
    <x v="0"/>
    <x v="3"/>
    <x v="10"/>
    <x v="341"/>
    <x v="0"/>
    <x v="0"/>
    <s v="Tesseramento"/>
    <x v="0"/>
    <x v="0"/>
    <x v="0"/>
    <m/>
  </r>
  <r>
    <n v="123187"/>
    <x v="0"/>
    <x v="0"/>
    <x v="0"/>
    <x v="0"/>
    <x v="6"/>
    <x v="299"/>
    <x v="0"/>
    <x v="0"/>
    <s v="Tesseramento"/>
    <x v="1"/>
    <x v="0"/>
    <x v="0"/>
    <m/>
  </r>
  <r>
    <n v="200011"/>
    <x v="0"/>
    <x v="0"/>
    <x v="0"/>
    <x v="1"/>
    <x v="10"/>
    <x v="341"/>
    <x v="0"/>
    <x v="0"/>
    <s v="Tesseramento"/>
    <x v="0"/>
    <x v="4"/>
    <x v="0"/>
    <m/>
  </r>
  <r>
    <n v="107011"/>
    <x v="0"/>
    <x v="0"/>
    <x v="0"/>
    <x v="0"/>
    <x v="6"/>
    <x v="299"/>
    <x v="0"/>
    <x v="0"/>
    <s v="Tesseramento"/>
    <x v="1"/>
    <x v="0"/>
    <x v="0"/>
    <m/>
  </r>
  <r>
    <n v="202186"/>
    <x v="1"/>
    <x v="0"/>
    <x v="0"/>
    <x v="0"/>
    <x v="2"/>
    <x v="251"/>
    <x v="0"/>
    <x v="0"/>
    <s v="Tesseramento"/>
    <x v="1"/>
    <x v="7"/>
    <x v="0"/>
    <s v="B"/>
  </r>
  <r>
    <n v="137602"/>
    <x v="0"/>
    <x v="0"/>
    <x v="0"/>
    <x v="0"/>
    <x v="10"/>
    <x v="341"/>
    <x v="0"/>
    <x v="0"/>
    <s v="Tesseramento"/>
    <x v="0"/>
    <x v="4"/>
    <x v="0"/>
    <m/>
  </r>
  <r>
    <n v="223976"/>
    <x v="0"/>
    <x v="0"/>
    <x v="0"/>
    <x v="3"/>
    <x v="10"/>
    <x v="341"/>
    <x v="0"/>
    <x v="1"/>
    <s v="Tesseramento"/>
    <x v="0"/>
    <x v="0"/>
    <x v="0"/>
    <m/>
  </r>
  <r>
    <n v="49458"/>
    <x v="0"/>
    <x v="0"/>
    <x v="0"/>
    <x v="0"/>
    <x v="2"/>
    <x v="71"/>
    <x v="0"/>
    <x v="0"/>
    <s v="Tesseramento"/>
    <x v="1"/>
    <x v="3"/>
    <x v="0"/>
    <m/>
  </r>
  <r>
    <n v="178170"/>
    <x v="0"/>
    <x v="0"/>
    <x v="0"/>
    <x v="0"/>
    <x v="7"/>
    <x v="209"/>
    <x v="0"/>
    <x v="0"/>
    <s v="Tesseramento"/>
    <x v="0"/>
    <x v="0"/>
    <x v="0"/>
    <m/>
  </r>
  <r>
    <n v="186047"/>
    <x v="0"/>
    <x v="0"/>
    <x v="0"/>
    <x v="0"/>
    <x v="7"/>
    <x v="209"/>
    <x v="0"/>
    <x v="0"/>
    <s v="Tesseramento"/>
    <x v="0"/>
    <x v="0"/>
    <x v="0"/>
    <m/>
  </r>
  <r>
    <n v="129725"/>
    <x v="0"/>
    <x v="0"/>
    <x v="0"/>
    <x v="0"/>
    <x v="7"/>
    <x v="223"/>
    <x v="0"/>
    <x v="0"/>
    <s v="Tesseramento"/>
    <x v="2"/>
    <x v="0"/>
    <x v="0"/>
    <m/>
  </r>
  <r>
    <n v="204023"/>
    <x v="0"/>
    <x v="0"/>
    <x v="0"/>
    <x v="0"/>
    <x v="2"/>
    <x v="71"/>
    <x v="0"/>
    <x v="0"/>
    <s v="Tesseramento"/>
    <x v="1"/>
    <x v="0"/>
    <x v="0"/>
    <m/>
  </r>
  <r>
    <n v="236290"/>
    <x v="0"/>
    <x v="0"/>
    <x v="1"/>
    <x v="3"/>
    <x v="7"/>
    <x v="11"/>
    <x v="0"/>
    <x v="1"/>
    <s v="Tesseramento"/>
    <x v="1"/>
    <x v="3"/>
    <x v="0"/>
    <m/>
  </r>
  <r>
    <n v="13634"/>
    <x v="0"/>
    <x v="0"/>
    <x v="0"/>
    <x v="0"/>
    <x v="2"/>
    <x v="336"/>
    <x v="0"/>
    <x v="0"/>
    <s v="Tesseramento"/>
    <x v="1"/>
    <x v="4"/>
    <x v="0"/>
    <m/>
  </r>
  <r>
    <n v="223977"/>
    <x v="0"/>
    <x v="0"/>
    <x v="2"/>
    <x v="3"/>
    <x v="10"/>
    <x v="341"/>
    <x v="0"/>
    <x v="0"/>
    <s v="Tesseramento"/>
    <x v="0"/>
    <x v="1"/>
    <x v="0"/>
    <m/>
  </r>
  <r>
    <n v="98655"/>
    <x v="0"/>
    <x v="0"/>
    <x v="0"/>
    <x v="0"/>
    <x v="2"/>
    <x v="71"/>
    <x v="0"/>
    <x v="1"/>
    <s v="Tesseramento"/>
    <x v="1"/>
    <x v="0"/>
    <x v="0"/>
    <m/>
  </r>
  <r>
    <n v="28418"/>
    <x v="0"/>
    <x v="0"/>
    <x v="0"/>
    <x v="0"/>
    <x v="2"/>
    <x v="336"/>
    <x v="0"/>
    <x v="0"/>
    <s v="Tesseramento"/>
    <x v="1"/>
    <x v="4"/>
    <x v="0"/>
    <m/>
  </r>
  <r>
    <n v="95467"/>
    <x v="0"/>
    <x v="0"/>
    <x v="0"/>
    <x v="0"/>
    <x v="11"/>
    <x v="142"/>
    <x v="0"/>
    <x v="0"/>
    <s v="Tesseramento"/>
    <x v="1"/>
    <x v="0"/>
    <x v="0"/>
    <m/>
  </r>
  <r>
    <n v="33532"/>
    <x v="0"/>
    <x v="0"/>
    <x v="0"/>
    <x v="0"/>
    <x v="2"/>
    <x v="71"/>
    <x v="0"/>
    <x v="0"/>
    <s v="Tesseramento"/>
    <x v="1"/>
    <x v="0"/>
    <x v="0"/>
    <m/>
  </r>
  <r>
    <n v="9769"/>
    <x v="0"/>
    <x v="0"/>
    <x v="0"/>
    <x v="0"/>
    <x v="2"/>
    <x v="71"/>
    <x v="0"/>
    <x v="0"/>
    <s v="Tesseramento"/>
    <x v="1"/>
    <x v="0"/>
    <x v="0"/>
    <m/>
  </r>
  <r>
    <n v="78503"/>
    <x v="0"/>
    <x v="0"/>
    <x v="0"/>
    <x v="0"/>
    <x v="2"/>
    <x v="336"/>
    <x v="0"/>
    <x v="0"/>
    <s v="Tesseramento"/>
    <x v="1"/>
    <x v="4"/>
    <x v="0"/>
    <m/>
  </r>
  <r>
    <n v="28467"/>
    <x v="0"/>
    <x v="0"/>
    <x v="0"/>
    <x v="0"/>
    <x v="2"/>
    <x v="336"/>
    <x v="0"/>
    <x v="0"/>
    <s v="Tesseramento"/>
    <x v="1"/>
    <x v="4"/>
    <x v="0"/>
    <m/>
  </r>
  <r>
    <n v="183634"/>
    <x v="0"/>
    <x v="0"/>
    <x v="0"/>
    <x v="0"/>
    <x v="2"/>
    <x v="71"/>
    <x v="0"/>
    <x v="0"/>
    <s v="Tesseramento"/>
    <x v="1"/>
    <x v="1"/>
    <x v="0"/>
    <m/>
  </r>
  <r>
    <n v="154039"/>
    <x v="0"/>
    <x v="0"/>
    <x v="0"/>
    <x v="0"/>
    <x v="2"/>
    <x v="71"/>
    <x v="0"/>
    <x v="0"/>
    <s v="Tesseramento"/>
    <x v="1"/>
    <x v="0"/>
    <x v="0"/>
    <m/>
  </r>
  <r>
    <n v="179573"/>
    <x v="0"/>
    <x v="0"/>
    <x v="0"/>
    <x v="0"/>
    <x v="7"/>
    <x v="209"/>
    <x v="0"/>
    <x v="0"/>
    <s v="Tesseramento"/>
    <x v="0"/>
    <x v="3"/>
    <x v="0"/>
    <m/>
  </r>
  <r>
    <n v="6036"/>
    <x v="0"/>
    <x v="0"/>
    <x v="0"/>
    <x v="0"/>
    <x v="7"/>
    <x v="209"/>
    <x v="0"/>
    <x v="0"/>
    <s v="Tesseramento"/>
    <x v="0"/>
    <x v="0"/>
    <x v="0"/>
    <m/>
  </r>
  <r>
    <n v="216448"/>
    <x v="0"/>
    <x v="0"/>
    <x v="0"/>
    <x v="0"/>
    <x v="7"/>
    <x v="209"/>
    <x v="0"/>
    <x v="0"/>
    <s v="Tesseramento"/>
    <x v="0"/>
    <x v="0"/>
    <x v="0"/>
    <m/>
  </r>
  <r>
    <n v="6747"/>
    <x v="0"/>
    <x v="0"/>
    <x v="0"/>
    <x v="0"/>
    <x v="7"/>
    <x v="150"/>
    <x v="0"/>
    <x v="0"/>
    <s v="Tesseramento"/>
    <x v="1"/>
    <x v="4"/>
    <x v="0"/>
    <m/>
  </r>
  <r>
    <n v="134445"/>
    <x v="0"/>
    <x v="0"/>
    <x v="0"/>
    <x v="0"/>
    <x v="2"/>
    <x v="336"/>
    <x v="0"/>
    <x v="1"/>
    <s v="Tesseramento"/>
    <x v="1"/>
    <x v="0"/>
    <x v="0"/>
    <m/>
  </r>
  <r>
    <n v="175708"/>
    <x v="0"/>
    <x v="0"/>
    <x v="0"/>
    <x v="0"/>
    <x v="7"/>
    <x v="150"/>
    <x v="0"/>
    <x v="0"/>
    <s v="Tesseramento"/>
    <x v="1"/>
    <x v="0"/>
    <x v="0"/>
    <m/>
  </r>
  <r>
    <n v="101279"/>
    <x v="0"/>
    <x v="0"/>
    <x v="0"/>
    <x v="0"/>
    <x v="12"/>
    <x v="148"/>
    <x v="0"/>
    <x v="0"/>
    <s v="Tesseramento"/>
    <x v="1"/>
    <x v="0"/>
    <x v="0"/>
    <m/>
  </r>
  <r>
    <n v="102110"/>
    <x v="0"/>
    <x v="0"/>
    <x v="0"/>
    <x v="0"/>
    <x v="7"/>
    <x v="150"/>
    <x v="0"/>
    <x v="0"/>
    <s v="Tesseramento"/>
    <x v="1"/>
    <x v="1"/>
    <x v="0"/>
    <m/>
  </r>
  <r>
    <n v="128347"/>
    <x v="1"/>
    <x v="0"/>
    <x v="0"/>
    <x v="1"/>
    <x v="7"/>
    <x v="150"/>
    <x v="0"/>
    <x v="1"/>
    <s v="Tesseramento"/>
    <x v="1"/>
    <x v="6"/>
    <x v="0"/>
    <m/>
  </r>
  <r>
    <n v="130547"/>
    <x v="0"/>
    <x v="0"/>
    <x v="0"/>
    <x v="0"/>
    <x v="7"/>
    <x v="150"/>
    <x v="0"/>
    <x v="0"/>
    <s v="Tesseramento"/>
    <x v="1"/>
    <x v="4"/>
    <x v="0"/>
    <m/>
  </r>
  <r>
    <n v="67629"/>
    <x v="0"/>
    <x v="0"/>
    <x v="0"/>
    <x v="0"/>
    <x v="7"/>
    <x v="150"/>
    <x v="0"/>
    <x v="1"/>
    <s v="Tesseramento"/>
    <x v="1"/>
    <x v="4"/>
    <x v="0"/>
    <m/>
  </r>
  <r>
    <n v="49206"/>
    <x v="0"/>
    <x v="0"/>
    <x v="0"/>
    <x v="0"/>
    <x v="2"/>
    <x v="336"/>
    <x v="0"/>
    <x v="1"/>
    <s v="Tesseramento"/>
    <x v="1"/>
    <x v="4"/>
    <x v="0"/>
    <m/>
  </r>
  <r>
    <n v="5652"/>
    <x v="0"/>
    <x v="0"/>
    <x v="0"/>
    <x v="0"/>
    <x v="7"/>
    <x v="150"/>
    <x v="0"/>
    <x v="0"/>
    <s v="Tesseramento"/>
    <x v="1"/>
    <x v="4"/>
    <x v="0"/>
    <m/>
  </r>
  <r>
    <n v="49205"/>
    <x v="0"/>
    <x v="0"/>
    <x v="0"/>
    <x v="0"/>
    <x v="2"/>
    <x v="336"/>
    <x v="0"/>
    <x v="0"/>
    <s v="Tesseramento"/>
    <x v="1"/>
    <x v="4"/>
    <x v="0"/>
    <m/>
  </r>
  <r>
    <n v="230508"/>
    <x v="0"/>
    <x v="0"/>
    <x v="0"/>
    <x v="1"/>
    <x v="4"/>
    <x v="87"/>
    <x v="0"/>
    <x v="0"/>
    <s v="Tesseramento"/>
    <x v="0"/>
    <x v="0"/>
    <x v="0"/>
    <m/>
  </r>
  <r>
    <n v="22495"/>
    <x v="0"/>
    <x v="0"/>
    <x v="0"/>
    <x v="2"/>
    <x v="7"/>
    <x v="150"/>
    <x v="0"/>
    <x v="0"/>
    <s v="Tesseramento"/>
    <x v="1"/>
    <x v="0"/>
    <x v="0"/>
    <m/>
  </r>
  <r>
    <n v="22492"/>
    <x v="0"/>
    <x v="0"/>
    <x v="0"/>
    <x v="2"/>
    <x v="7"/>
    <x v="150"/>
    <x v="0"/>
    <x v="0"/>
    <s v="Tesseramento"/>
    <x v="1"/>
    <x v="0"/>
    <x v="0"/>
    <m/>
  </r>
  <r>
    <n v="22496"/>
    <x v="0"/>
    <x v="0"/>
    <x v="0"/>
    <x v="0"/>
    <x v="7"/>
    <x v="150"/>
    <x v="0"/>
    <x v="0"/>
    <s v="Tesseramento"/>
    <x v="1"/>
    <x v="4"/>
    <x v="0"/>
    <m/>
  </r>
  <r>
    <n v="42972"/>
    <x v="0"/>
    <x v="0"/>
    <x v="0"/>
    <x v="2"/>
    <x v="7"/>
    <x v="150"/>
    <x v="0"/>
    <x v="0"/>
    <s v="Tesseramento"/>
    <x v="1"/>
    <x v="1"/>
    <x v="0"/>
    <m/>
  </r>
  <r>
    <n v="164934"/>
    <x v="0"/>
    <x v="0"/>
    <x v="0"/>
    <x v="0"/>
    <x v="7"/>
    <x v="150"/>
    <x v="0"/>
    <x v="1"/>
    <s v="Tesseramento"/>
    <x v="1"/>
    <x v="4"/>
    <x v="0"/>
    <m/>
  </r>
  <r>
    <n v="82286"/>
    <x v="0"/>
    <x v="0"/>
    <x v="0"/>
    <x v="0"/>
    <x v="4"/>
    <x v="119"/>
    <x v="0"/>
    <x v="0"/>
    <s v="Tesseramento"/>
    <x v="1"/>
    <x v="3"/>
    <x v="0"/>
    <m/>
  </r>
  <r>
    <n v="208605"/>
    <x v="0"/>
    <x v="1"/>
    <x v="0"/>
    <x v="0"/>
    <x v="4"/>
    <x v="303"/>
    <x v="0"/>
    <x v="1"/>
    <s v="Tesseramento"/>
    <x v="1"/>
    <x v="1"/>
    <x v="0"/>
    <m/>
  </r>
  <r>
    <n v="184313"/>
    <x v="0"/>
    <x v="1"/>
    <x v="0"/>
    <x v="0"/>
    <x v="4"/>
    <x v="303"/>
    <x v="0"/>
    <x v="0"/>
    <s v="Tesseramento"/>
    <x v="1"/>
    <x v="0"/>
    <x v="0"/>
    <m/>
  </r>
  <r>
    <n v="30443"/>
    <x v="0"/>
    <x v="0"/>
    <x v="0"/>
    <x v="0"/>
    <x v="2"/>
    <x v="336"/>
    <x v="0"/>
    <x v="1"/>
    <s v="Tesseramento"/>
    <x v="1"/>
    <x v="4"/>
    <x v="0"/>
    <m/>
  </r>
  <r>
    <n v="236294"/>
    <x v="0"/>
    <x v="0"/>
    <x v="1"/>
    <x v="0"/>
    <x v="10"/>
    <x v="341"/>
    <x v="0"/>
    <x v="0"/>
    <s v="Tesseramento"/>
    <x v="0"/>
    <x v="3"/>
    <x v="0"/>
    <m/>
  </r>
  <r>
    <n v="101703"/>
    <x v="0"/>
    <x v="0"/>
    <x v="0"/>
    <x v="0"/>
    <x v="12"/>
    <x v="323"/>
    <x v="0"/>
    <x v="0"/>
    <s v="Tesseramento"/>
    <x v="1"/>
    <x v="0"/>
    <x v="0"/>
    <m/>
  </r>
  <r>
    <n v="223358"/>
    <x v="1"/>
    <x v="0"/>
    <x v="0"/>
    <x v="2"/>
    <x v="12"/>
    <x v="323"/>
    <x v="0"/>
    <x v="1"/>
    <s v="Tesseramento"/>
    <x v="1"/>
    <x v="5"/>
    <x v="0"/>
    <m/>
  </r>
  <r>
    <n v="68598"/>
    <x v="0"/>
    <x v="0"/>
    <x v="0"/>
    <x v="0"/>
    <x v="7"/>
    <x v="51"/>
    <x v="0"/>
    <x v="0"/>
    <s v="Tesseramento"/>
    <x v="1"/>
    <x v="0"/>
    <x v="0"/>
    <m/>
  </r>
  <r>
    <n v="172944"/>
    <x v="0"/>
    <x v="0"/>
    <x v="0"/>
    <x v="0"/>
    <x v="13"/>
    <x v="177"/>
    <x v="0"/>
    <x v="0"/>
    <s v="Tesseramento"/>
    <x v="1"/>
    <x v="0"/>
    <x v="0"/>
    <m/>
  </r>
  <r>
    <n v="172943"/>
    <x v="0"/>
    <x v="0"/>
    <x v="0"/>
    <x v="1"/>
    <x v="13"/>
    <x v="177"/>
    <x v="0"/>
    <x v="1"/>
    <s v="Tesseramento"/>
    <x v="1"/>
    <x v="0"/>
    <x v="0"/>
    <m/>
  </r>
  <r>
    <n v="188694"/>
    <x v="0"/>
    <x v="0"/>
    <x v="0"/>
    <x v="0"/>
    <x v="10"/>
    <x v="341"/>
    <x v="0"/>
    <x v="0"/>
    <s v="Tesseramento"/>
    <x v="0"/>
    <x v="0"/>
    <x v="0"/>
    <m/>
  </r>
  <r>
    <n v="28420"/>
    <x v="0"/>
    <x v="0"/>
    <x v="0"/>
    <x v="0"/>
    <x v="2"/>
    <x v="336"/>
    <x v="0"/>
    <x v="1"/>
    <s v="Tesseramento"/>
    <x v="1"/>
    <x v="4"/>
    <x v="0"/>
    <m/>
  </r>
  <r>
    <n v="160212"/>
    <x v="0"/>
    <x v="0"/>
    <x v="0"/>
    <x v="1"/>
    <x v="10"/>
    <x v="341"/>
    <x v="0"/>
    <x v="0"/>
    <s v="Tesseramento"/>
    <x v="0"/>
    <x v="1"/>
    <x v="0"/>
    <m/>
  </r>
  <r>
    <n v="223975"/>
    <x v="0"/>
    <x v="0"/>
    <x v="0"/>
    <x v="3"/>
    <x v="10"/>
    <x v="341"/>
    <x v="0"/>
    <x v="0"/>
    <s v="Tesseramento"/>
    <x v="0"/>
    <x v="4"/>
    <x v="0"/>
    <m/>
  </r>
  <r>
    <n v="82289"/>
    <x v="0"/>
    <x v="0"/>
    <x v="0"/>
    <x v="0"/>
    <x v="4"/>
    <x v="119"/>
    <x v="0"/>
    <x v="1"/>
    <s v="Tesseramento"/>
    <x v="1"/>
    <x v="3"/>
    <x v="0"/>
    <m/>
  </r>
  <r>
    <n v="214745"/>
    <x v="0"/>
    <x v="0"/>
    <x v="0"/>
    <x v="1"/>
    <x v="10"/>
    <x v="341"/>
    <x v="0"/>
    <x v="0"/>
    <s v="Tesseramento"/>
    <x v="0"/>
    <x v="0"/>
    <x v="0"/>
    <m/>
  </r>
  <r>
    <n v="214744"/>
    <x v="0"/>
    <x v="0"/>
    <x v="0"/>
    <x v="1"/>
    <x v="10"/>
    <x v="341"/>
    <x v="0"/>
    <x v="0"/>
    <s v="Tesseramento"/>
    <x v="0"/>
    <x v="1"/>
    <x v="0"/>
    <m/>
  </r>
  <r>
    <n v="189474"/>
    <x v="0"/>
    <x v="1"/>
    <x v="0"/>
    <x v="3"/>
    <x v="2"/>
    <x v="224"/>
    <x v="0"/>
    <x v="0"/>
    <s v="Tesseramento"/>
    <x v="1"/>
    <x v="4"/>
    <x v="0"/>
    <m/>
  </r>
  <r>
    <n v="214743"/>
    <x v="0"/>
    <x v="0"/>
    <x v="0"/>
    <x v="3"/>
    <x v="10"/>
    <x v="341"/>
    <x v="0"/>
    <x v="1"/>
    <s v="Tesseramento"/>
    <x v="0"/>
    <x v="3"/>
    <x v="0"/>
    <m/>
  </r>
  <r>
    <n v="110392"/>
    <x v="0"/>
    <x v="0"/>
    <x v="0"/>
    <x v="0"/>
    <x v="4"/>
    <x v="249"/>
    <x v="0"/>
    <x v="0"/>
    <s v="Tesseramento"/>
    <x v="1"/>
    <x v="4"/>
    <x v="0"/>
    <m/>
  </r>
  <r>
    <n v="162631"/>
    <x v="0"/>
    <x v="0"/>
    <x v="0"/>
    <x v="0"/>
    <x v="10"/>
    <x v="341"/>
    <x v="0"/>
    <x v="0"/>
    <s v="Tesseramento"/>
    <x v="0"/>
    <x v="0"/>
    <x v="0"/>
    <m/>
  </r>
  <r>
    <n v="64186"/>
    <x v="0"/>
    <x v="0"/>
    <x v="0"/>
    <x v="0"/>
    <x v="7"/>
    <x v="109"/>
    <x v="0"/>
    <x v="0"/>
    <s v="Tesseramento"/>
    <x v="1"/>
    <x v="4"/>
    <x v="0"/>
    <m/>
  </r>
  <r>
    <n v="185101"/>
    <x v="0"/>
    <x v="0"/>
    <x v="0"/>
    <x v="0"/>
    <x v="10"/>
    <x v="341"/>
    <x v="0"/>
    <x v="1"/>
    <s v="Tesseramento"/>
    <x v="0"/>
    <x v="3"/>
    <x v="0"/>
    <m/>
  </r>
  <r>
    <n v="83975"/>
    <x v="0"/>
    <x v="0"/>
    <x v="0"/>
    <x v="0"/>
    <x v="11"/>
    <x v="142"/>
    <x v="0"/>
    <x v="0"/>
    <s v="Tesseramento"/>
    <x v="1"/>
    <x v="3"/>
    <x v="0"/>
    <m/>
  </r>
  <r>
    <n v="188215"/>
    <x v="1"/>
    <x v="0"/>
    <x v="0"/>
    <x v="1"/>
    <x v="10"/>
    <x v="341"/>
    <x v="0"/>
    <x v="0"/>
    <s v="Tesseramento"/>
    <x v="0"/>
    <x v="2"/>
    <x v="0"/>
    <m/>
  </r>
  <r>
    <n v="158454"/>
    <x v="0"/>
    <x v="0"/>
    <x v="0"/>
    <x v="0"/>
    <x v="10"/>
    <x v="341"/>
    <x v="0"/>
    <x v="0"/>
    <s v="Tesseramento"/>
    <x v="0"/>
    <x v="3"/>
    <x v="0"/>
    <m/>
  </r>
  <r>
    <n v="45698"/>
    <x v="0"/>
    <x v="0"/>
    <x v="0"/>
    <x v="0"/>
    <x v="2"/>
    <x v="326"/>
    <x v="0"/>
    <x v="1"/>
    <s v="Tesseramento"/>
    <x v="1"/>
    <x v="4"/>
    <x v="0"/>
    <m/>
  </r>
  <r>
    <n v="207371"/>
    <x v="0"/>
    <x v="0"/>
    <x v="0"/>
    <x v="3"/>
    <x v="10"/>
    <x v="341"/>
    <x v="0"/>
    <x v="1"/>
    <s v="Tesseramento"/>
    <x v="0"/>
    <x v="3"/>
    <x v="0"/>
    <m/>
  </r>
  <r>
    <n v="19920"/>
    <x v="0"/>
    <x v="0"/>
    <x v="0"/>
    <x v="0"/>
    <x v="7"/>
    <x v="51"/>
    <x v="0"/>
    <x v="0"/>
    <s v="Tesseramento"/>
    <x v="1"/>
    <x v="4"/>
    <x v="0"/>
    <m/>
  </r>
  <r>
    <n v="218294"/>
    <x v="0"/>
    <x v="0"/>
    <x v="0"/>
    <x v="0"/>
    <x v="10"/>
    <x v="93"/>
    <x v="0"/>
    <x v="0"/>
    <s v="Tesseramento"/>
    <x v="0"/>
    <x v="1"/>
    <x v="0"/>
    <m/>
  </r>
  <r>
    <n v="218292"/>
    <x v="0"/>
    <x v="0"/>
    <x v="0"/>
    <x v="0"/>
    <x v="10"/>
    <x v="93"/>
    <x v="0"/>
    <x v="1"/>
    <s v="Tesseramento"/>
    <x v="0"/>
    <x v="0"/>
    <x v="0"/>
    <m/>
  </r>
  <r>
    <n v="213285"/>
    <x v="0"/>
    <x v="0"/>
    <x v="0"/>
    <x v="0"/>
    <x v="10"/>
    <x v="93"/>
    <x v="0"/>
    <x v="0"/>
    <s v="Tesseramento"/>
    <x v="0"/>
    <x v="1"/>
    <x v="0"/>
    <m/>
  </r>
  <r>
    <n v="195329"/>
    <x v="0"/>
    <x v="0"/>
    <x v="0"/>
    <x v="1"/>
    <x v="10"/>
    <x v="93"/>
    <x v="0"/>
    <x v="0"/>
    <s v="Tesseramento"/>
    <x v="0"/>
    <x v="0"/>
    <x v="0"/>
    <m/>
  </r>
  <r>
    <n v="195330"/>
    <x v="0"/>
    <x v="0"/>
    <x v="0"/>
    <x v="1"/>
    <x v="10"/>
    <x v="93"/>
    <x v="0"/>
    <x v="1"/>
    <s v="Tesseramento"/>
    <x v="0"/>
    <x v="3"/>
    <x v="0"/>
    <m/>
  </r>
  <r>
    <n v="97032"/>
    <x v="0"/>
    <x v="0"/>
    <x v="0"/>
    <x v="0"/>
    <x v="10"/>
    <x v="93"/>
    <x v="0"/>
    <x v="0"/>
    <s v="Tesseramento"/>
    <x v="0"/>
    <x v="4"/>
    <x v="0"/>
    <m/>
  </r>
  <r>
    <n v="69660"/>
    <x v="0"/>
    <x v="0"/>
    <x v="0"/>
    <x v="0"/>
    <x v="10"/>
    <x v="93"/>
    <x v="0"/>
    <x v="1"/>
    <s v="Tesseramento"/>
    <x v="0"/>
    <x v="3"/>
    <x v="0"/>
    <m/>
  </r>
  <r>
    <n v="83206"/>
    <x v="0"/>
    <x v="0"/>
    <x v="0"/>
    <x v="0"/>
    <x v="10"/>
    <x v="93"/>
    <x v="0"/>
    <x v="0"/>
    <s v="Tesseramento"/>
    <x v="0"/>
    <x v="1"/>
    <x v="0"/>
    <m/>
  </r>
  <r>
    <n v="206275"/>
    <x v="0"/>
    <x v="0"/>
    <x v="0"/>
    <x v="0"/>
    <x v="10"/>
    <x v="93"/>
    <x v="0"/>
    <x v="0"/>
    <s v="Tesseramento"/>
    <x v="0"/>
    <x v="0"/>
    <x v="0"/>
    <m/>
  </r>
  <r>
    <n v="161555"/>
    <x v="0"/>
    <x v="0"/>
    <x v="0"/>
    <x v="0"/>
    <x v="10"/>
    <x v="93"/>
    <x v="0"/>
    <x v="1"/>
    <s v="Tesseramento"/>
    <x v="0"/>
    <x v="3"/>
    <x v="0"/>
    <m/>
  </r>
  <r>
    <n v="18539"/>
    <x v="0"/>
    <x v="0"/>
    <x v="0"/>
    <x v="0"/>
    <x v="10"/>
    <x v="93"/>
    <x v="0"/>
    <x v="0"/>
    <s v="Tesseramento"/>
    <x v="0"/>
    <x v="4"/>
    <x v="0"/>
    <m/>
  </r>
  <r>
    <n v="107115"/>
    <x v="0"/>
    <x v="0"/>
    <x v="0"/>
    <x v="0"/>
    <x v="10"/>
    <x v="93"/>
    <x v="0"/>
    <x v="1"/>
    <s v="Tesseramento"/>
    <x v="0"/>
    <x v="4"/>
    <x v="0"/>
    <m/>
  </r>
  <r>
    <n v="213640"/>
    <x v="0"/>
    <x v="0"/>
    <x v="0"/>
    <x v="1"/>
    <x v="10"/>
    <x v="93"/>
    <x v="0"/>
    <x v="0"/>
    <s v="Tesseramento"/>
    <x v="0"/>
    <x v="0"/>
    <x v="0"/>
    <m/>
  </r>
  <r>
    <n v="196960"/>
    <x v="1"/>
    <x v="0"/>
    <x v="0"/>
    <x v="1"/>
    <x v="10"/>
    <x v="93"/>
    <x v="0"/>
    <x v="0"/>
    <s v="Tesseramento"/>
    <x v="0"/>
    <x v="5"/>
    <x v="0"/>
    <m/>
  </r>
  <r>
    <n v="69662"/>
    <x v="0"/>
    <x v="0"/>
    <x v="0"/>
    <x v="0"/>
    <x v="10"/>
    <x v="93"/>
    <x v="0"/>
    <x v="0"/>
    <s v="Tesseramento"/>
    <x v="0"/>
    <x v="0"/>
    <x v="0"/>
    <m/>
  </r>
  <r>
    <n v="147480"/>
    <x v="0"/>
    <x v="0"/>
    <x v="0"/>
    <x v="1"/>
    <x v="10"/>
    <x v="93"/>
    <x v="0"/>
    <x v="0"/>
    <s v="Tesseramento"/>
    <x v="0"/>
    <x v="0"/>
    <x v="0"/>
    <m/>
  </r>
  <r>
    <n v="171952"/>
    <x v="0"/>
    <x v="1"/>
    <x v="0"/>
    <x v="0"/>
    <x v="7"/>
    <x v="69"/>
    <x v="0"/>
    <x v="0"/>
    <s v="Tesseramento"/>
    <x v="1"/>
    <x v="0"/>
    <x v="0"/>
    <m/>
  </r>
  <r>
    <n v="29428"/>
    <x v="0"/>
    <x v="0"/>
    <x v="0"/>
    <x v="0"/>
    <x v="4"/>
    <x v="23"/>
    <x v="0"/>
    <x v="0"/>
    <s v="Tesseramento"/>
    <x v="1"/>
    <x v="3"/>
    <x v="0"/>
    <m/>
  </r>
  <r>
    <n v="35118"/>
    <x v="0"/>
    <x v="0"/>
    <x v="0"/>
    <x v="0"/>
    <x v="11"/>
    <x v="174"/>
    <x v="0"/>
    <x v="0"/>
    <s v="Tesseramento"/>
    <x v="3"/>
    <x v="4"/>
    <x v="0"/>
    <m/>
  </r>
  <r>
    <n v="46228"/>
    <x v="0"/>
    <x v="0"/>
    <x v="0"/>
    <x v="0"/>
    <x v="2"/>
    <x v="336"/>
    <x v="0"/>
    <x v="0"/>
    <s v="Tesseramento"/>
    <x v="1"/>
    <x v="4"/>
    <x v="0"/>
    <m/>
  </r>
  <r>
    <n v="140003"/>
    <x v="0"/>
    <x v="0"/>
    <x v="0"/>
    <x v="0"/>
    <x v="2"/>
    <x v="336"/>
    <x v="0"/>
    <x v="0"/>
    <s v="Tesseramento"/>
    <x v="1"/>
    <x v="3"/>
    <x v="0"/>
    <m/>
  </r>
  <r>
    <n v="211383"/>
    <x v="0"/>
    <x v="1"/>
    <x v="0"/>
    <x v="0"/>
    <x v="7"/>
    <x v="69"/>
    <x v="0"/>
    <x v="0"/>
    <s v="Tesseramento"/>
    <x v="1"/>
    <x v="0"/>
    <x v="0"/>
    <m/>
  </r>
  <r>
    <n v="118733"/>
    <x v="0"/>
    <x v="0"/>
    <x v="0"/>
    <x v="0"/>
    <x v="8"/>
    <x v="61"/>
    <x v="0"/>
    <x v="0"/>
    <s v="Tesseramento"/>
    <x v="1"/>
    <x v="0"/>
    <x v="0"/>
    <m/>
  </r>
  <r>
    <n v="190757"/>
    <x v="0"/>
    <x v="0"/>
    <x v="0"/>
    <x v="0"/>
    <x v="11"/>
    <x v="174"/>
    <x v="0"/>
    <x v="0"/>
    <s v="Tesseramento"/>
    <x v="3"/>
    <x v="3"/>
    <x v="0"/>
    <m/>
  </r>
  <r>
    <n v="127618"/>
    <x v="0"/>
    <x v="0"/>
    <x v="0"/>
    <x v="0"/>
    <x v="11"/>
    <x v="174"/>
    <x v="0"/>
    <x v="0"/>
    <s v="Tesseramento"/>
    <x v="3"/>
    <x v="0"/>
    <x v="0"/>
    <m/>
  </r>
  <r>
    <n v="137654"/>
    <x v="0"/>
    <x v="0"/>
    <x v="0"/>
    <x v="0"/>
    <x v="4"/>
    <x v="249"/>
    <x v="0"/>
    <x v="1"/>
    <s v="Tesseramento"/>
    <x v="1"/>
    <x v="4"/>
    <x v="0"/>
    <m/>
  </r>
  <r>
    <n v="92390"/>
    <x v="0"/>
    <x v="0"/>
    <x v="0"/>
    <x v="0"/>
    <x v="7"/>
    <x v="51"/>
    <x v="0"/>
    <x v="0"/>
    <s v="Tesseramento"/>
    <x v="1"/>
    <x v="4"/>
    <x v="0"/>
    <m/>
  </r>
  <r>
    <n v="33983"/>
    <x v="0"/>
    <x v="0"/>
    <x v="0"/>
    <x v="0"/>
    <x v="11"/>
    <x v="174"/>
    <x v="0"/>
    <x v="0"/>
    <s v="Tesseramento"/>
    <x v="3"/>
    <x v="0"/>
    <x v="0"/>
    <m/>
  </r>
  <r>
    <n v="232814"/>
    <x v="0"/>
    <x v="1"/>
    <x v="0"/>
    <x v="0"/>
    <x v="4"/>
    <x v="149"/>
    <x v="0"/>
    <x v="0"/>
    <s v="Tesseramento"/>
    <x v="1"/>
    <x v="0"/>
    <x v="0"/>
    <m/>
  </r>
  <r>
    <n v="232278"/>
    <x v="0"/>
    <x v="0"/>
    <x v="0"/>
    <x v="0"/>
    <x v="11"/>
    <x v="174"/>
    <x v="0"/>
    <x v="0"/>
    <s v="Tesseramento"/>
    <x v="3"/>
    <x v="0"/>
    <x v="0"/>
    <m/>
  </r>
  <r>
    <n v="45375"/>
    <x v="0"/>
    <x v="0"/>
    <x v="0"/>
    <x v="0"/>
    <x v="2"/>
    <x v="307"/>
    <x v="0"/>
    <x v="0"/>
    <s v="Tesseramento"/>
    <x v="1"/>
    <x v="0"/>
    <x v="0"/>
    <m/>
  </r>
  <r>
    <n v="194326"/>
    <x v="1"/>
    <x v="0"/>
    <x v="0"/>
    <x v="1"/>
    <x v="11"/>
    <x v="174"/>
    <x v="0"/>
    <x v="1"/>
    <s v="Tesseramento"/>
    <x v="3"/>
    <x v="7"/>
    <x v="0"/>
    <m/>
  </r>
  <r>
    <n v="154514"/>
    <x v="0"/>
    <x v="1"/>
    <x v="0"/>
    <x v="0"/>
    <x v="4"/>
    <x v="23"/>
    <x v="0"/>
    <x v="0"/>
    <s v="Tesseramento"/>
    <x v="1"/>
    <x v="0"/>
    <x v="0"/>
    <m/>
  </r>
  <r>
    <n v="172600"/>
    <x v="0"/>
    <x v="1"/>
    <x v="0"/>
    <x v="0"/>
    <x v="4"/>
    <x v="23"/>
    <x v="0"/>
    <x v="0"/>
    <s v="Tesseramento"/>
    <x v="1"/>
    <x v="0"/>
    <x v="0"/>
    <m/>
  </r>
  <r>
    <n v="174194"/>
    <x v="0"/>
    <x v="0"/>
    <x v="0"/>
    <x v="1"/>
    <x v="11"/>
    <x v="174"/>
    <x v="0"/>
    <x v="0"/>
    <s v="Tesseramento"/>
    <x v="3"/>
    <x v="0"/>
    <x v="0"/>
    <m/>
  </r>
  <r>
    <n v="207803"/>
    <x v="0"/>
    <x v="0"/>
    <x v="0"/>
    <x v="3"/>
    <x v="11"/>
    <x v="174"/>
    <x v="0"/>
    <x v="0"/>
    <s v="Tesseramento"/>
    <x v="3"/>
    <x v="0"/>
    <x v="0"/>
    <m/>
  </r>
  <r>
    <n v="13785"/>
    <x v="0"/>
    <x v="0"/>
    <x v="0"/>
    <x v="0"/>
    <x v="12"/>
    <x v="27"/>
    <x v="0"/>
    <x v="0"/>
    <s v="Tesseramento"/>
    <x v="1"/>
    <x v="1"/>
    <x v="0"/>
    <m/>
  </r>
  <r>
    <n v="113969"/>
    <x v="0"/>
    <x v="0"/>
    <x v="0"/>
    <x v="0"/>
    <x v="12"/>
    <x v="133"/>
    <x v="0"/>
    <x v="0"/>
    <s v="Tesseramento"/>
    <x v="0"/>
    <x v="0"/>
    <x v="0"/>
    <m/>
  </r>
  <r>
    <n v="167773"/>
    <x v="0"/>
    <x v="0"/>
    <x v="0"/>
    <x v="0"/>
    <x v="12"/>
    <x v="133"/>
    <x v="0"/>
    <x v="0"/>
    <s v="Tesseramento"/>
    <x v="0"/>
    <x v="3"/>
    <x v="0"/>
    <m/>
  </r>
  <r>
    <n v="94985"/>
    <x v="0"/>
    <x v="0"/>
    <x v="0"/>
    <x v="0"/>
    <x v="12"/>
    <x v="133"/>
    <x v="0"/>
    <x v="0"/>
    <s v="Tesseramento"/>
    <x v="0"/>
    <x v="3"/>
    <x v="0"/>
    <m/>
  </r>
  <r>
    <n v="4563"/>
    <x v="0"/>
    <x v="0"/>
    <x v="0"/>
    <x v="0"/>
    <x v="7"/>
    <x v="103"/>
    <x v="0"/>
    <x v="1"/>
    <s v="Tesseramento"/>
    <x v="1"/>
    <x v="4"/>
    <x v="0"/>
    <m/>
  </r>
  <r>
    <n v="195715"/>
    <x v="0"/>
    <x v="0"/>
    <x v="0"/>
    <x v="0"/>
    <x v="12"/>
    <x v="133"/>
    <x v="0"/>
    <x v="1"/>
    <s v="Tesseramento"/>
    <x v="0"/>
    <x v="4"/>
    <x v="0"/>
    <m/>
  </r>
  <r>
    <n v="177333"/>
    <x v="0"/>
    <x v="0"/>
    <x v="0"/>
    <x v="0"/>
    <x v="8"/>
    <x v="222"/>
    <x v="0"/>
    <x v="0"/>
    <s v="Tesseramento"/>
    <x v="1"/>
    <x v="0"/>
    <x v="0"/>
    <m/>
  </r>
  <r>
    <n v="100741"/>
    <x v="0"/>
    <x v="0"/>
    <x v="0"/>
    <x v="0"/>
    <x v="12"/>
    <x v="133"/>
    <x v="0"/>
    <x v="0"/>
    <s v="Tesseramento"/>
    <x v="0"/>
    <x v="4"/>
    <x v="0"/>
    <m/>
  </r>
  <r>
    <n v="13796"/>
    <x v="0"/>
    <x v="0"/>
    <x v="0"/>
    <x v="0"/>
    <x v="12"/>
    <x v="133"/>
    <x v="0"/>
    <x v="0"/>
    <s v="Tesseramento"/>
    <x v="0"/>
    <x v="3"/>
    <x v="0"/>
    <m/>
  </r>
  <r>
    <n v="70845"/>
    <x v="0"/>
    <x v="0"/>
    <x v="0"/>
    <x v="0"/>
    <x v="4"/>
    <x v="23"/>
    <x v="0"/>
    <x v="1"/>
    <s v="Tesseramento"/>
    <x v="1"/>
    <x v="4"/>
    <x v="0"/>
    <m/>
  </r>
  <r>
    <n v="207804"/>
    <x v="0"/>
    <x v="0"/>
    <x v="0"/>
    <x v="3"/>
    <x v="11"/>
    <x v="174"/>
    <x v="0"/>
    <x v="1"/>
    <s v="Tesseramento"/>
    <x v="3"/>
    <x v="0"/>
    <x v="0"/>
    <m/>
  </r>
  <r>
    <n v="151110"/>
    <x v="0"/>
    <x v="0"/>
    <x v="0"/>
    <x v="0"/>
    <x v="12"/>
    <x v="133"/>
    <x v="0"/>
    <x v="0"/>
    <s v="Tesseramento"/>
    <x v="0"/>
    <x v="0"/>
    <x v="0"/>
    <m/>
  </r>
  <r>
    <n v="142837"/>
    <x v="0"/>
    <x v="0"/>
    <x v="0"/>
    <x v="0"/>
    <x v="11"/>
    <x v="142"/>
    <x v="0"/>
    <x v="0"/>
    <s v="Tesseramento"/>
    <x v="1"/>
    <x v="1"/>
    <x v="0"/>
    <m/>
  </r>
  <r>
    <n v="93607"/>
    <x v="0"/>
    <x v="0"/>
    <x v="0"/>
    <x v="4"/>
    <x v="11"/>
    <x v="174"/>
    <x v="0"/>
    <x v="0"/>
    <s v="Tesseramento"/>
    <x v="3"/>
    <x v="0"/>
    <x v="0"/>
    <m/>
  </r>
  <r>
    <n v="103203"/>
    <x v="0"/>
    <x v="0"/>
    <x v="0"/>
    <x v="0"/>
    <x v="11"/>
    <x v="174"/>
    <x v="0"/>
    <x v="0"/>
    <s v="Tesseramento"/>
    <x v="3"/>
    <x v="1"/>
    <x v="0"/>
    <m/>
  </r>
  <r>
    <n v="232754"/>
    <x v="0"/>
    <x v="0"/>
    <x v="0"/>
    <x v="1"/>
    <x v="11"/>
    <x v="174"/>
    <x v="0"/>
    <x v="0"/>
    <s v="Tesseramento"/>
    <x v="3"/>
    <x v="1"/>
    <x v="0"/>
    <m/>
  </r>
  <r>
    <n v="9044"/>
    <x v="0"/>
    <x v="0"/>
    <x v="0"/>
    <x v="0"/>
    <x v="7"/>
    <x v="51"/>
    <x v="0"/>
    <x v="0"/>
    <s v="Tesseramento"/>
    <x v="1"/>
    <x v="3"/>
    <x v="0"/>
    <m/>
  </r>
  <r>
    <n v="229485"/>
    <x v="0"/>
    <x v="1"/>
    <x v="0"/>
    <x v="1"/>
    <x v="11"/>
    <x v="174"/>
    <x v="0"/>
    <x v="0"/>
    <s v="Tesseramento"/>
    <x v="3"/>
    <x v="1"/>
    <x v="0"/>
    <m/>
  </r>
  <r>
    <n v="1173"/>
    <x v="0"/>
    <x v="0"/>
    <x v="0"/>
    <x v="0"/>
    <x v="7"/>
    <x v="259"/>
    <x v="0"/>
    <x v="1"/>
    <s v="Tesseramento"/>
    <x v="0"/>
    <x v="3"/>
    <x v="0"/>
    <m/>
  </r>
  <r>
    <n v="55812"/>
    <x v="0"/>
    <x v="0"/>
    <x v="0"/>
    <x v="0"/>
    <x v="7"/>
    <x v="103"/>
    <x v="0"/>
    <x v="0"/>
    <s v="Tesseramento"/>
    <x v="1"/>
    <x v="3"/>
    <x v="0"/>
    <m/>
  </r>
  <r>
    <n v="148700"/>
    <x v="0"/>
    <x v="0"/>
    <x v="0"/>
    <x v="1"/>
    <x v="7"/>
    <x v="103"/>
    <x v="0"/>
    <x v="1"/>
    <s v="Tesseramento"/>
    <x v="1"/>
    <x v="3"/>
    <x v="0"/>
    <m/>
  </r>
  <r>
    <n v="39003"/>
    <x v="0"/>
    <x v="0"/>
    <x v="0"/>
    <x v="0"/>
    <x v="11"/>
    <x v="94"/>
    <x v="0"/>
    <x v="0"/>
    <s v="Tesseramento"/>
    <x v="1"/>
    <x v="4"/>
    <x v="0"/>
    <m/>
  </r>
  <r>
    <n v="33259"/>
    <x v="0"/>
    <x v="0"/>
    <x v="0"/>
    <x v="0"/>
    <x v="7"/>
    <x v="51"/>
    <x v="0"/>
    <x v="0"/>
    <s v="Tesseramento"/>
    <x v="1"/>
    <x v="4"/>
    <x v="0"/>
    <m/>
  </r>
  <r>
    <n v="232512"/>
    <x v="0"/>
    <x v="0"/>
    <x v="0"/>
    <x v="1"/>
    <x v="11"/>
    <x v="174"/>
    <x v="0"/>
    <x v="1"/>
    <s v="Tesseramento"/>
    <x v="3"/>
    <x v="3"/>
    <x v="0"/>
    <m/>
  </r>
  <r>
    <n v="195357"/>
    <x v="0"/>
    <x v="0"/>
    <x v="0"/>
    <x v="0"/>
    <x v="11"/>
    <x v="174"/>
    <x v="0"/>
    <x v="0"/>
    <s v="Tesseramento"/>
    <x v="3"/>
    <x v="0"/>
    <x v="0"/>
    <m/>
  </r>
  <r>
    <n v="151774"/>
    <x v="0"/>
    <x v="0"/>
    <x v="0"/>
    <x v="0"/>
    <x v="11"/>
    <x v="174"/>
    <x v="0"/>
    <x v="0"/>
    <s v="Tesseramento"/>
    <x v="3"/>
    <x v="0"/>
    <x v="0"/>
    <m/>
  </r>
  <r>
    <n v="119418"/>
    <x v="0"/>
    <x v="0"/>
    <x v="0"/>
    <x v="0"/>
    <x v="1"/>
    <x v="73"/>
    <x v="0"/>
    <x v="0"/>
    <s v="Tesseramento"/>
    <x v="1"/>
    <x v="0"/>
    <x v="0"/>
    <m/>
  </r>
  <r>
    <n v="18658"/>
    <x v="0"/>
    <x v="0"/>
    <x v="0"/>
    <x v="0"/>
    <x v="12"/>
    <x v="323"/>
    <x v="0"/>
    <x v="0"/>
    <s v="Tesseramento"/>
    <x v="1"/>
    <x v="3"/>
    <x v="0"/>
    <m/>
  </r>
  <r>
    <n v="116448"/>
    <x v="0"/>
    <x v="0"/>
    <x v="0"/>
    <x v="0"/>
    <x v="12"/>
    <x v="323"/>
    <x v="0"/>
    <x v="1"/>
    <s v="Tesseramento"/>
    <x v="1"/>
    <x v="1"/>
    <x v="0"/>
    <m/>
  </r>
  <r>
    <n v="26929"/>
    <x v="0"/>
    <x v="0"/>
    <x v="0"/>
    <x v="0"/>
    <x v="12"/>
    <x v="323"/>
    <x v="0"/>
    <x v="0"/>
    <s v="Tesseramento"/>
    <x v="1"/>
    <x v="0"/>
    <x v="0"/>
    <m/>
  </r>
  <r>
    <n v="205266"/>
    <x v="1"/>
    <x v="0"/>
    <x v="0"/>
    <x v="2"/>
    <x v="12"/>
    <x v="323"/>
    <x v="0"/>
    <x v="1"/>
    <s v="Tesseramento"/>
    <x v="1"/>
    <x v="5"/>
    <x v="0"/>
    <m/>
  </r>
  <r>
    <n v="161550"/>
    <x v="1"/>
    <x v="0"/>
    <x v="0"/>
    <x v="2"/>
    <x v="12"/>
    <x v="323"/>
    <x v="0"/>
    <x v="1"/>
    <s v="Tesseramento"/>
    <x v="1"/>
    <x v="7"/>
    <x v="0"/>
    <m/>
  </r>
  <r>
    <n v="46062"/>
    <x v="0"/>
    <x v="0"/>
    <x v="0"/>
    <x v="4"/>
    <x v="12"/>
    <x v="323"/>
    <x v="0"/>
    <x v="0"/>
    <s v="Tesseramento"/>
    <x v="1"/>
    <x v="4"/>
    <x v="0"/>
    <m/>
  </r>
  <r>
    <n v="221915"/>
    <x v="0"/>
    <x v="1"/>
    <x v="0"/>
    <x v="1"/>
    <x v="12"/>
    <x v="323"/>
    <x v="0"/>
    <x v="1"/>
    <s v="Tesseramento"/>
    <x v="1"/>
    <x v="4"/>
    <x v="0"/>
    <m/>
  </r>
  <r>
    <n v="132511"/>
    <x v="0"/>
    <x v="0"/>
    <x v="0"/>
    <x v="0"/>
    <x v="12"/>
    <x v="323"/>
    <x v="0"/>
    <x v="0"/>
    <s v="Tesseramento"/>
    <x v="1"/>
    <x v="0"/>
    <x v="0"/>
    <m/>
  </r>
  <r>
    <n v="56349"/>
    <x v="0"/>
    <x v="0"/>
    <x v="0"/>
    <x v="0"/>
    <x v="7"/>
    <x v="51"/>
    <x v="0"/>
    <x v="0"/>
    <s v="Tesseramento"/>
    <x v="1"/>
    <x v="4"/>
    <x v="0"/>
    <m/>
  </r>
  <r>
    <n v="182447"/>
    <x v="0"/>
    <x v="1"/>
    <x v="0"/>
    <x v="1"/>
    <x v="12"/>
    <x v="323"/>
    <x v="0"/>
    <x v="1"/>
    <s v="Tesseramento"/>
    <x v="1"/>
    <x v="3"/>
    <x v="0"/>
    <m/>
  </r>
  <r>
    <n v="101697"/>
    <x v="0"/>
    <x v="0"/>
    <x v="0"/>
    <x v="1"/>
    <x v="12"/>
    <x v="323"/>
    <x v="0"/>
    <x v="0"/>
    <s v="Tesseramento"/>
    <x v="1"/>
    <x v="0"/>
    <x v="0"/>
    <m/>
  </r>
  <r>
    <n v="363"/>
    <x v="0"/>
    <x v="0"/>
    <x v="0"/>
    <x v="0"/>
    <x v="12"/>
    <x v="323"/>
    <x v="0"/>
    <x v="0"/>
    <s v="Tesseramento"/>
    <x v="1"/>
    <x v="3"/>
    <x v="0"/>
    <m/>
  </r>
  <r>
    <n v="152700"/>
    <x v="0"/>
    <x v="0"/>
    <x v="0"/>
    <x v="0"/>
    <x v="7"/>
    <x v="297"/>
    <x v="0"/>
    <x v="0"/>
    <s v="Tesseramento"/>
    <x v="1"/>
    <x v="0"/>
    <x v="0"/>
    <m/>
  </r>
  <r>
    <n v="63848"/>
    <x v="0"/>
    <x v="0"/>
    <x v="0"/>
    <x v="0"/>
    <x v="12"/>
    <x v="323"/>
    <x v="0"/>
    <x v="0"/>
    <s v="Tesseramento"/>
    <x v="1"/>
    <x v="3"/>
    <x v="0"/>
    <m/>
  </r>
  <r>
    <n v="85324"/>
    <x v="0"/>
    <x v="0"/>
    <x v="0"/>
    <x v="0"/>
    <x v="12"/>
    <x v="323"/>
    <x v="0"/>
    <x v="0"/>
    <s v="Tesseramento"/>
    <x v="1"/>
    <x v="0"/>
    <x v="0"/>
    <m/>
  </r>
  <r>
    <n v="85322"/>
    <x v="0"/>
    <x v="0"/>
    <x v="0"/>
    <x v="0"/>
    <x v="12"/>
    <x v="323"/>
    <x v="0"/>
    <x v="1"/>
    <s v="Tesseramento"/>
    <x v="1"/>
    <x v="3"/>
    <x v="0"/>
    <m/>
  </r>
  <r>
    <n v="125774"/>
    <x v="0"/>
    <x v="0"/>
    <x v="0"/>
    <x v="0"/>
    <x v="12"/>
    <x v="323"/>
    <x v="0"/>
    <x v="0"/>
    <s v="Tesseramento"/>
    <x v="1"/>
    <x v="1"/>
    <x v="0"/>
    <m/>
  </r>
  <r>
    <n v="232502"/>
    <x v="0"/>
    <x v="0"/>
    <x v="0"/>
    <x v="1"/>
    <x v="11"/>
    <x v="174"/>
    <x v="0"/>
    <x v="0"/>
    <s v="Tesseramento"/>
    <x v="3"/>
    <x v="4"/>
    <x v="0"/>
    <m/>
  </r>
  <r>
    <n v="125776"/>
    <x v="1"/>
    <x v="0"/>
    <x v="0"/>
    <x v="0"/>
    <x v="12"/>
    <x v="323"/>
    <x v="0"/>
    <x v="1"/>
    <s v="Tesseramento"/>
    <x v="1"/>
    <x v="6"/>
    <x v="0"/>
    <s v="B"/>
  </r>
  <r>
    <n v="93528"/>
    <x v="0"/>
    <x v="0"/>
    <x v="0"/>
    <x v="0"/>
    <x v="12"/>
    <x v="133"/>
    <x v="0"/>
    <x v="0"/>
    <s v="Tesseramento"/>
    <x v="0"/>
    <x v="4"/>
    <x v="0"/>
    <m/>
  </r>
  <r>
    <n v="175970"/>
    <x v="0"/>
    <x v="0"/>
    <x v="0"/>
    <x v="0"/>
    <x v="7"/>
    <x v="185"/>
    <x v="0"/>
    <x v="0"/>
    <s v="Tesseramento"/>
    <x v="1"/>
    <x v="0"/>
    <x v="0"/>
    <m/>
  </r>
  <r>
    <n v="125775"/>
    <x v="1"/>
    <x v="0"/>
    <x v="0"/>
    <x v="0"/>
    <x v="12"/>
    <x v="323"/>
    <x v="0"/>
    <x v="0"/>
    <s v="Tesseramento"/>
    <x v="1"/>
    <x v="2"/>
    <x v="0"/>
    <m/>
  </r>
  <r>
    <n v="198327"/>
    <x v="0"/>
    <x v="1"/>
    <x v="0"/>
    <x v="0"/>
    <x v="4"/>
    <x v="23"/>
    <x v="0"/>
    <x v="0"/>
    <s v="Tesseramento"/>
    <x v="1"/>
    <x v="3"/>
    <x v="0"/>
    <m/>
  </r>
  <r>
    <n v="205267"/>
    <x v="1"/>
    <x v="0"/>
    <x v="0"/>
    <x v="1"/>
    <x v="12"/>
    <x v="323"/>
    <x v="0"/>
    <x v="0"/>
    <s v="Tesseramento"/>
    <x v="1"/>
    <x v="5"/>
    <x v="0"/>
    <m/>
  </r>
  <r>
    <n v="8334"/>
    <x v="0"/>
    <x v="0"/>
    <x v="0"/>
    <x v="0"/>
    <x v="12"/>
    <x v="323"/>
    <x v="0"/>
    <x v="0"/>
    <s v="Tesseramento"/>
    <x v="1"/>
    <x v="0"/>
    <x v="0"/>
    <m/>
  </r>
  <r>
    <n v="98757"/>
    <x v="0"/>
    <x v="0"/>
    <x v="0"/>
    <x v="0"/>
    <x v="12"/>
    <x v="323"/>
    <x v="0"/>
    <x v="1"/>
    <s v="Tesseramento"/>
    <x v="1"/>
    <x v="4"/>
    <x v="0"/>
    <m/>
  </r>
  <r>
    <n v="71633"/>
    <x v="0"/>
    <x v="0"/>
    <x v="0"/>
    <x v="0"/>
    <x v="12"/>
    <x v="323"/>
    <x v="0"/>
    <x v="0"/>
    <s v="Tesseramento"/>
    <x v="1"/>
    <x v="0"/>
    <x v="0"/>
    <m/>
  </r>
  <r>
    <n v="76306"/>
    <x v="0"/>
    <x v="0"/>
    <x v="0"/>
    <x v="0"/>
    <x v="7"/>
    <x v="297"/>
    <x v="0"/>
    <x v="0"/>
    <s v="Tesseramento"/>
    <x v="1"/>
    <x v="3"/>
    <x v="0"/>
    <m/>
  </r>
  <r>
    <n v="81106"/>
    <x v="0"/>
    <x v="0"/>
    <x v="0"/>
    <x v="0"/>
    <x v="8"/>
    <x v="222"/>
    <x v="0"/>
    <x v="0"/>
    <s v="Tesseramento"/>
    <x v="1"/>
    <x v="0"/>
    <x v="0"/>
    <m/>
  </r>
  <r>
    <n v="69995"/>
    <x v="0"/>
    <x v="0"/>
    <x v="0"/>
    <x v="0"/>
    <x v="11"/>
    <x v="126"/>
    <x v="0"/>
    <x v="0"/>
    <s v="Tesseramento"/>
    <x v="1"/>
    <x v="0"/>
    <x v="0"/>
    <m/>
  </r>
  <r>
    <n v="233219"/>
    <x v="0"/>
    <x v="0"/>
    <x v="0"/>
    <x v="0"/>
    <x v="2"/>
    <x v="224"/>
    <x v="0"/>
    <x v="0"/>
    <s v="Tesseramento"/>
    <x v="1"/>
    <x v="1"/>
    <x v="0"/>
    <m/>
  </r>
  <r>
    <n v="153791"/>
    <x v="0"/>
    <x v="0"/>
    <x v="0"/>
    <x v="0"/>
    <x v="7"/>
    <x v="185"/>
    <x v="0"/>
    <x v="0"/>
    <s v="Tesseramento"/>
    <x v="1"/>
    <x v="3"/>
    <x v="0"/>
    <m/>
  </r>
  <r>
    <n v="214983"/>
    <x v="0"/>
    <x v="1"/>
    <x v="0"/>
    <x v="3"/>
    <x v="10"/>
    <x v="273"/>
    <x v="0"/>
    <x v="0"/>
    <s v="Tesseramento"/>
    <x v="1"/>
    <x v="3"/>
    <x v="0"/>
    <m/>
  </r>
  <r>
    <n v="174937"/>
    <x v="0"/>
    <x v="0"/>
    <x v="0"/>
    <x v="0"/>
    <x v="2"/>
    <x v="2"/>
    <x v="0"/>
    <x v="0"/>
    <s v="Tesseramento"/>
    <x v="1"/>
    <x v="4"/>
    <x v="0"/>
    <m/>
  </r>
  <r>
    <n v="110638"/>
    <x v="0"/>
    <x v="0"/>
    <x v="0"/>
    <x v="0"/>
    <x v="11"/>
    <x v="278"/>
    <x v="0"/>
    <x v="0"/>
    <s v="Tesseramento"/>
    <x v="1"/>
    <x v="0"/>
    <x v="0"/>
    <m/>
  </r>
  <r>
    <n v="136578"/>
    <x v="1"/>
    <x v="0"/>
    <x v="0"/>
    <x v="0"/>
    <x v="11"/>
    <x v="278"/>
    <x v="0"/>
    <x v="0"/>
    <s v="Tesseramento"/>
    <x v="1"/>
    <x v="2"/>
    <x v="0"/>
    <m/>
  </r>
  <r>
    <n v="232657"/>
    <x v="0"/>
    <x v="0"/>
    <x v="0"/>
    <x v="0"/>
    <x v="11"/>
    <x v="278"/>
    <x v="0"/>
    <x v="0"/>
    <s v="Tesseramento"/>
    <x v="1"/>
    <x v="1"/>
    <x v="0"/>
    <m/>
  </r>
  <r>
    <n v="232656"/>
    <x v="0"/>
    <x v="0"/>
    <x v="0"/>
    <x v="1"/>
    <x v="11"/>
    <x v="278"/>
    <x v="0"/>
    <x v="0"/>
    <s v="Tesseramento"/>
    <x v="1"/>
    <x v="1"/>
    <x v="0"/>
    <m/>
  </r>
  <r>
    <n v="168163"/>
    <x v="0"/>
    <x v="0"/>
    <x v="0"/>
    <x v="0"/>
    <x v="11"/>
    <x v="278"/>
    <x v="0"/>
    <x v="0"/>
    <s v="Tesseramento"/>
    <x v="1"/>
    <x v="3"/>
    <x v="0"/>
    <m/>
  </r>
  <r>
    <n v="151035"/>
    <x v="0"/>
    <x v="0"/>
    <x v="0"/>
    <x v="0"/>
    <x v="7"/>
    <x v="51"/>
    <x v="0"/>
    <x v="0"/>
    <s v="Tesseramento"/>
    <x v="1"/>
    <x v="1"/>
    <x v="0"/>
    <m/>
  </r>
  <r>
    <n v="225543"/>
    <x v="0"/>
    <x v="0"/>
    <x v="0"/>
    <x v="1"/>
    <x v="12"/>
    <x v="106"/>
    <x v="0"/>
    <x v="0"/>
    <s v="Tesseramento"/>
    <x v="1"/>
    <x v="0"/>
    <x v="0"/>
    <m/>
  </r>
  <r>
    <n v="194517"/>
    <x v="1"/>
    <x v="1"/>
    <x v="0"/>
    <x v="0"/>
    <x v="7"/>
    <x v="109"/>
    <x v="0"/>
    <x v="0"/>
    <s v="Tesseramento"/>
    <x v="1"/>
    <x v="5"/>
    <x v="0"/>
    <m/>
  </r>
  <r>
    <n v="199237"/>
    <x v="1"/>
    <x v="1"/>
    <x v="0"/>
    <x v="0"/>
    <x v="7"/>
    <x v="109"/>
    <x v="0"/>
    <x v="0"/>
    <s v="Tesseramento"/>
    <x v="1"/>
    <x v="7"/>
    <x v="0"/>
    <m/>
  </r>
  <r>
    <n v="220449"/>
    <x v="0"/>
    <x v="0"/>
    <x v="0"/>
    <x v="0"/>
    <x v="7"/>
    <x v="30"/>
    <x v="0"/>
    <x v="0"/>
    <s v="Tesseramento"/>
    <x v="1"/>
    <x v="0"/>
    <x v="0"/>
    <m/>
  </r>
  <r>
    <n v="236273"/>
    <x v="0"/>
    <x v="0"/>
    <x v="1"/>
    <x v="1"/>
    <x v="7"/>
    <x v="51"/>
    <x v="0"/>
    <x v="0"/>
    <s v="Tesseramento"/>
    <x v="1"/>
    <x v="0"/>
    <x v="0"/>
    <m/>
  </r>
  <r>
    <n v="49319"/>
    <x v="0"/>
    <x v="0"/>
    <x v="0"/>
    <x v="0"/>
    <x v="7"/>
    <x v="51"/>
    <x v="0"/>
    <x v="0"/>
    <s v="Tesseramento"/>
    <x v="1"/>
    <x v="3"/>
    <x v="0"/>
    <m/>
  </r>
  <r>
    <n v="231428"/>
    <x v="0"/>
    <x v="1"/>
    <x v="0"/>
    <x v="3"/>
    <x v="7"/>
    <x v="45"/>
    <x v="0"/>
    <x v="0"/>
    <s v="Tesseramento"/>
    <x v="1"/>
    <x v="0"/>
    <x v="0"/>
    <m/>
  </r>
  <r>
    <n v="157963"/>
    <x v="0"/>
    <x v="0"/>
    <x v="0"/>
    <x v="0"/>
    <x v="7"/>
    <x v="51"/>
    <x v="0"/>
    <x v="0"/>
    <s v="Tesseramento"/>
    <x v="1"/>
    <x v="3"/>
    <x v="0"/>
    <m/>
  </r>
  <r>
    <n v="33114"/>
    <x v="0"/>
    <x v="1"/>
    <x v="0"/>
    <x v="0"/>
    <x v="7"/>
    <x v="69"/>
    <x v="0"/>
    <x v="1"/>
    <s v="Tesseramento"/>
    <x v="1"/>
    <x v="0"/>
    <x v="0"/>
    <m/>
  </r>
  <r>
    <n v="125495"/>
    <x v="0"/>
    <x v="0"/>
    <x v="0"/>
    <x v="0"/>
    <x v="4"/>
    <x v="200"/>
    <x v="0"/>
    <x v="0"/>
    <s v="Tesseramento"/>
    <x v="1"/>
    <x v="4"/>
    <x v="0"/>
    <m/>
  </r>
  <r>
    <n v="38083"/>
    <x v="0"/>
    <x v="0"/>
    <x v="0"/>
    <x v="0"/>
    <x v="2"/>
    <x v="326"/>
    <x v="0"/>
    <x v="0"/>
    <s v="Tesseramento"/>
    <x v="1"/>
    <x v="3"/>
    <x v="0"/>
    <m/>
  </r>
  <r>
    <n v="236282"/>
    <x v="0"/>
    <x v="1"/>
    <x v="1"/>
    <x v="1"/>
    <x v="7"/>
    <x v="45"/>
    <x v="0"/>
    <x v="0"/>
    <s v="Tesseramento"/>
    <x v="1"/>
    <x v="0"/>
    <x v="0"/>
    <m/>
  </r>
  <r>
    <n v="125496"/>
    <x v="0"/>
    <x v="0"/>
    <x v="0"/>
    <x v="0"/>
    <x v="4"/>
    <x v="200"/>
    <x v="0"/>
    <x v="1"/>
    <s v="Tesseramento"/>
    <x v="1"/>
    <x v="4"/>
    <x v="0"/>
    <m/>
  </r>
  <r>
    <n v="37217"/>
    <x v="0"/>
    <x v="0"/>
    <x v="0"/>
    <x v="0"/>
    <x v="14"/>
    <x v="129"/>
    <x v="0"/>
    <x v="0"/>
    <s v="Tesseramento"/>
    <x v="1"/>
    <x v="4"/>
    <x v="0"/>
    <m/>
  </r>
  <r>
    <n v="203354"/>
    <x v="0"/>
    <x v="0"/>
    <x v="0"/>
    <x v="0"/>
    <x v="6"/>
    <x v="299"/>
    <x v="0"/>
    <x v="0"/>
    <s v="Tesseramento"/>
    <x v="1"/>
    <x v="0"/>
    <x v="0"/>
    <m/>
  </r>
  <r>
    <n v="191921"/>
    <x v="0"/>
    <x v="0"/>
    <x v="0"/>
    <x v="0"/>
    <x v="14"/>
    <x v="129"/>
    <x v="0"/>
    <x v="1"/>
    <s v="Tesseramento"/>
    <x v="1"/>
    <x v="0"/>
    <x v="0"/>
    <m/>
  </r>
  <r>
    <n v="69704"/>
    <x v="0"/>
    <x v="0"/>
    <x v="0"/>
    <x v="0"/>
    <x v="4"/>
    <x v="303"/>
    <x v="0"/>
    <x v="0"/>
    <s v="Tesseramento"/>
    <x v="1"/>
    <x v="4"/>
    <x v="0"/>
    <m/>
  </r>
  <r>
    <n v="31346"/>
    <x v="0"/>
    <x v="0"/>
    <x v="0"/>
    <x v="0"/>
    <x v="10"/>
    <x v="194"/>
    <x v="0"/>
    <x v="0"/>
    <s v="Tesseramento"/>
    <x v="1"/>
    <x v="4"/>
    <x v="0"/>
    <m/>
  </r>
  <r>
    <n v="49716"/>
    <x v="0"/>
    <x v="0"/>
    <x v="0"/>
    <x v="0"/>
    <x v="10"/>
    <x v="194"/>
    <x v="0"/>
    <x v="0"/>
    <s v="Tesseramento"/>
    <x v="1"/>
    <x v="0"/>
    <x v="0"/>
    <m/>
  </r>
  <r>
    <n v="185278"/>
    <x v="0"/>
    <x v="1"/>
    <x v="0"/>
    <x v="1"/>
    <x v="10"/>
    <x v="194"/>
    <x v="0"/>
    <x v="0"/>
    <s v="Tesseramento"/>
    <x v="1"/>
    <x v="3"/>
    <x v="0"/>
    <m/>
  </r>
  <r>
    <n v="230030"/>
    <x v="0"/>
    <x v="1"/>
    <x v="0"/>
    <x v="3"/>
    <x v="7"/>
    <x v="267"/>
    <x v="0"/>
    <x v="0"/>
    <s v="Tesseramento"/>
    <x v="1"/>
    <x v="0"/>
    <x v="0"/>
    <m/>
  </r>
  <r>
    <n v="218387"/>
    <x v="0"/>
    <x v="1"/>
    <x v="0"/>
    <x v="3"/>
    <x v="7"/>
    <x v="267"/>
    <x v="0"/>
    <x v="0"/>
    <s v="Tesseramento"/>
    <x v="1"/>
    <x v="0"/>
    <x v="0"/>
    <m/>
  </r>
  <r>
    <n v="204443"/>
    <x v="0"/>
    <x v="1"/>
    <x v="0"/>
    <x v="3"/>
    <x v="7"/>
    <x v="267"/>
    <x v="0"/>
    <x v="0"/>
    <s v="Tesseramento"/>
    <x v="1"/>
    <x v="0"/>
    <x v="0"/>
    <m/>
  </r>
  <r>
    <n v="112489"/>
    <x v="0"/>
    <x v="0"/>
    <x v="0"/>
    <x v="0"/>
    <x v="9"/>
    <x v="321"/>
    <x v="0"/>
    <x v="1"/>
    <s v="Tesseramento"/>
    <x v="0"/>
    <x v="4"/>
    <x v="0"/>
    <m/>
  </r>
  <r>
    <n v="164164"/>
    <x v="0"/>
    <x v="0"/>
    <x v="0"/>
    <x v="0"/>
    <x v="12"/>
    <x v="133"/>
    <x v="0"/>
    <x v="0"/>
    <s v="Tesseramento"/>
    <x v="0"/>
    <x v="3"/>
    <x v="0"/>
    <m/>
  </r>
  <r>
    <n v="236693"/>
    <x v="0"/>
    <x v="1"/>
    <x v="1"/>
    <x v="2"/>
    <x v="7"/>
    <x v="267"/>
    <x v="0"/>
    <x v="0"/>
    <s v="Tesseramento"/>
    <x v="1"/>
    <x v="0"/>
    <x v="0"/>
    <m/>
  </r>
  <r>
    <n v="236309"/>
    <x v="0"/>
    <x v="0"/>
    <x v="1"/>
    <x v="1"/>
    <x v="10"/>
    <x v="194"/>
    <x v="0"/>
    <x v="0"/>
    <s v="Tesseramento"/>
    <x v="1"/>
    <x v="3"/>
    <x v="0"/>
    <m/>
  </r>
  <r>
    <n v="196077"/>
    <x v="0"/>
    <x v="0"/>
    <x v="0"/>
    <x v="0"/>
    <x v="14"/>
    <x v="129"/>
    <x v="0"/>
    <x v="0"/>
    <s v="Tesseramento"/>
    <x v="1"/>
    <x v="0"/>
    <x v="0"/>
    <m/>
  </r>
  <r>
    <n v="228675"/>
    <x v="0"/>
    <x v="1"/>
    <x v="0"/>
    <x v="3"/>
    <x v="14"/>
    <x v="129"/>
    <x v="0"/>
    <x v="1"/>
    <s v="Tesseramento"/>
    <x v="1"/>
    <x v="3"/>
    <x v="0"/>
    <m/>
  </r>
  <r>
    <n v="103324"/>
    <x v="0"/>
    <x v="0"/>
    <x v="0"/>
    <x v="0"/>
    <x v="1"/>
    <x v="324"/>
    <x v="0"/>
    <x v="1"/>
    <s v="Tesseramento"/>
    <x v="1"/>
    <x v="3"/>
    <x v="0"/>
    <m/>
  </r>
  <r>
    <n v="109275"/>
    <x v="0"/>
    <x v="0"/>
    <x v="0"/>
    <x v="0"/>
    <x v="14"/>
    <x v="129"/>
    <x v="0"/>
    <x v="1"/>
    <s v="Tesseramento"/>
    <x v="1"/>
    <x v="3"/>
    <x v="0"/>
    <m/>
  </r>
  <r>
    <n v="236274"/>
    <x v="0"/>
    <x v="1"/>
    <x v="1"/>
    <x v="2"/>
    <x v="7"/>
    <x v="51"/>
    <x v="0"/>
    <x v="0"/>
    <s v="Tesseramento"/>
    <x v="1"/>
    <x v="0"/>
    <x v="0"/>
    <m/>
  </r>
  <r>
    <n v="64448"/>
    <x v="0"/>
    <x v="0"/>
    <x v="0"/>
    <x v="0"/>
    <x v="14"/>
    <x v="129"/>
    <x v="0"/>
    <x v="0"/>
    <s v="Tesseramento"/>
    <x v="1"/>
    <x v="0"/>
    <x v="0"/>
    <m/>
  </r>
  <r>
    <n v="34177"/>
    <x v="0"/>
    <x v="2"/>
    <x v="0"/>
    <x v="0"/>
    <x v="7"/>
    <x v="225"/>
    <x v="1"/>
    <x v="0"/>
    <s v="Tesseramento"/>
    <x v="0"/>
    <x v="9"/>
    <x v="0"/>
    <m/>
  </r>
  <r>
    <n v="34529"/>
    <x v="0"/>
    <x v="2"/>
    <x v="0"/>
    <x v="0"/>
    <x v="7"/>
    <x v="225"/>
    <x v="1"/>
    <x v="0"/>
    <s v="Tesseramento"/>
    <x v="0"/>
    <x v="8"/>
    <x v="0"/>
    <m/>
  </r>
  <r>
    <n v="68245"/>
    <x v="0"/>
    <x v="2"/>
    <x v="0"/>
    <x v="0"/>
    <x v="7"/>
    <x v="225"/>
    <x v="1"/>
    <x v="0"/>
    <s v="Tesseramento"/>
    <x v="0"/>
    <x v="8"/>
    <x v="0"/>
    <m/>
  </r>
  <r>
    <n v="147494"/>
    <x v="1"/>
    <x v="0"/>
    <x v="0"/>
    <x v="0"/>
    <x v="14"/>
    <x v="129"/>
    <x v="0"/>
    <x v="1"/>
    <s v="Tesseramento"/>
    <x v="1"/>
    <x v="6"/>
    <x v="0"/>
    <m/>
  </r>
  <r>
    <n v="34482"/>
    <x v="0"/>
    <x v="2"/>
    <x v="0"/>
    <x v="4"/>
    <x v="7"/>
    <x v="225"/>
    <x v="1"/>
    <x v="0"/>
    <s v="Tesseramento"/>
    <x v="0"/>
    <x v="9"/>
    <x v="0"/>
    <m/>
  </r>
  <r>
    <n v="34685"/>
    <x v="0"/>
    <x v="2"/>
    <x v="0"/>
    <x v="0"/>
    <x v="7"/>
    <x v="225"/>
    <x v="1"/>
    <x v="0"/>
    <s v="Tesseramento"/>
    <x v="0"/>
    <x v="8"/>
    <x v="0"/>
    <m/>
  </r>
  <r>
    <n v="100272"/>
    <x v="0"/>
    <x v="0"/>
    <x v="0"/>
    <x v="0"/>
    <x v="14"/>
    <x v="129"/>
    <x v="0"/>
    <x v="1"/>
    <s v="Tesseramento"/>
    <x v="1"/>
    <x v="4"/>
    <x v="0"/>
    <m/>
  </r>
  <r>
    <n v="34211"/>
    <x v="0"/>
    <x v="2"/>
    <x v="0"/>
    <x v="4"/>
    <x v="7"/>
    <x v="225"/>
    <x v="1"/>
    <x v="0"/>
    <s v="Tesseramento"/>
    <x v="0"/>
    <x v="9"/>
    <x v="0"/>
    <m/>
  </r>
  <r>
    <n v="68643"/>
    <x v="0"/>
    <x v="2"/>
    <x v="0"/>
    <x v="0"/>
    <x v="7"/>
    <x v="225"/>
    <x v="1"/>
    <x v="0"/>
    <s v="Tesseramento"/>
    <x v="0"/>
    <x v="8"/>
    <x v="0"/>
    <m/>
  </r>
  <r>
    <n v="201653"/>
    <x v="0"/>
    <x v="0"/>
    <x v="0"/>
    <x v="1"/>
    <x v="14"/>
    <x v="129"/>
    <x v="0"/>
    <x v="0"/>
    <s v="Tesseramento"/>
    <x v="1"/>
    <x v="1"/>
    <x v="0"/>
    <m/>
  </r>
  <r>
    <n v="37253"/>
    <x v="0"/>
    <x v="2"/>
    <x v="0"/>
    <x v="0"/>
    <x v="7"/>
    <x v="225"/>
    <x v="1"/>
    <x v="1"/>
    <s v="Tesseramento"/>
    <x v="0"/>
    <x v="8"/>
    <x v="0"/>
    <m/>
  </r>
  <r>
    <n v="37242"/>
    <x v="0"/>
    <x v="0"/>
    <x v="0"/>
    <x v="0"/>
    <x v="14"/>
    <x v="129"/>
    <x v="0"/>
    <x v="1"/>
    <s v="Tesseramento"/>
    <x v="1"/>
    <x v="4"/>
    <x v="0"/>
    <m/>
  </r>
  <r>
    <n v="33081"/>
    <x v="0"/>
    <x v="2"/>
    <x v="0"/>
    <x v="0"/>
    <x v="7"/>
    <x v="225"/>
    <x v="1"/>
    <x v="0"/>
    <s v="Tesseramento"/>
    <x v="0"/>
    <x v="9"/>
    <x v="0"/>
    <m/>
  </r>
  <r>
    <n v="34129"/>
    <x v="0"/>
    <x v="2"/>
    <x v="0"/>
    <x v="0"/>
    <x v="7"/>
    <x v="225"/>
    <x v="1"/>
    <x v="0"/>
    <s v="Tesseramento"/>
    <x v="0"/>
    <x v="8"/>
    <x v="0"/>
    <m/>
  </r>
  <r>
    <n v="37254"/>
    <x v="0"/>
    <x v="0"/>
    <x v="0"/>
    <x v="0"/>
    <x v="14"/>
    <x v="129"/>
    <x v="0"/>
    <x v="0"/>
    <s v="Tesseramento"/>
    <x v="1"/>
    <x v="0"/>
    <x v="0"/>
    <m/>
  </r>
  <r>
    <n v="6110"/>
    <x v="0"/>
    <x v="2"/>
    <x v="0"/>
    <x v="4"/>
    <x v="7"/>
    <x v="225"/>
    <x v="1"/>
    <x v="1"/>
    <s v="Tesseramento"/>
    <x v="0"/>
    <x v="8"/>
    <x v="0"/>
    <m/>
  </r>
  <r>
    <n v="221577"/>
    <x v="1"/>
    <x v="0"/>
    <x v="0"/>
    <x v="1"/>
    <x v="14"/>
    <x v="129"/>
    <x v="0"/>
    <x v="0"/>
    <s v="Tesseramento"/>
    <x v="1"/>
    <x v="5"/>
    <x v="0"/>
    <m/>
  </r>
  <r>
    <n v="27964"/>
    <x v="0"/>
    <x v="2"/>
    <x v="0"/>
    <x v="0"/>
    <x v="7"/>
    <x v="225"/>
    <x v="1"/>
    <x v="0"/>
    <s v="Tesseramento"/>
    <x v="0"/>
    <x v="9"/>
    <x v="0"/>
    <m/>
  </r>
  <r>
    <n v="221580"/>
    <x v="1"/>
    <x v="0"/>
    <x v="0"/>
    <x v="1"/>
    <x v="14"/>
    <x v="129"/>
    <x v="0"/>
    <x v="1"/>
    <s v="Tesseramento"/>
    <x v="1"/>
    <x v="5"/>
    <x v="0"/>
    <m/>
  </r>
  <r>
    <n v="28919"/>
    <x v="0"/>
    <x v="2"/>
    <x v="0"/>
    <x v="0"/>
    <x v="7"/>
    <x v="225"/>
    <x v="1"/>
    <x v="0"/>
    <s v="Tesseramento"/>
    <x v="0"/>
    <x v="8"/>
    <x v="0"/>
    <m/>
  </r>
  <r>
    <n v="34068"/>
    <x v="0"/>
    <x v="0"/>
    <x v="0"/>
    <x v="0"/>
    <x v="14"/>
    <x v="129"/>
    <x v="0"/>
    <x v="0"/>
    <s v="Tesseramento"/>
    <x v="1"/>
    <x v="0"/>
    <x v="0"/>
    <m/>
  </r>
  <r>
    <n v="100257"/>
    <x v="0"/>
    <x v="0"/>
    <x v="0"/>
    <x v="0"/>
    <x v="14"/>
    <x v="129"/>
    <x v="0"/>
    <x v="1"/>
    <s v="Tesseramento"/>
    <x v="1"/>
    <x v="3"/>
    <x v="0"/>
    <m/>
  </r>
  <r>
    <n v="38258"/>
    <x v="0"/>
    <x v="0"/>
    <x v="0"/>
    <x v="0"/>
    <x v="9"/>
    <x v="117"/>
    <x v="0"/>
    <x v="0"/>
    <s v="Tesseramento"/>
    <x v="1"/>
    <x v="4"/>
    <x v="0"/>
    <m/>
  </r>
  <r>
    <n v="229101"/>
    <x v="0"/>
    <x v="1"/>
    <x v="0"/>
    <x v="3"/>
    <x v="14"/>
    <x v="129"/>
    <x v="0"/>
    <x v="1"/>
    <s v="Tesseramento"/>
    <x v="1"/>
    <x v="0"/>
    <x v="0"/>
    <m/>
  </r>
  <r>
    <n v="189405"/>
    <x v="0"/>
    <x v="1"/>
    <x v="0"/>
    <x v="1"/>
    <x v="14"/>
    <x v="129"/>
    <x v="0"/>
    <x v="0"/>
    <s v="Tesseramento"/>
    <x v="1"/>
    <x v="0"/>
    <x v="0"/>
    <m/>
  </r>
  <r>
    <n v="37138"/>
    <x v="0"/>
    <x v="0"/>
    <x v="0"/>
    <x v="0"/>
    <x v="14"/>
    <x v="129"/>
    <x v="0"/>
    <x v="0"/>
    <s v="Tesseramento"/>
    <x v="1"/>
    <x v="0"/>
    <x v="0"/>
    <m/>
  </r>
  <r>
    <n v="130676"/>
    <x v="0"/>
    <x v="0"/>
    <x v="0"/>
    <x v="0"/>
    <x v="14"/>
    <x v="129"/>
    <x v="0"/>
    <x v="0"/>
    <s v="Tesseramento"/>
    <x v="1"/>
    <x v="3"/>
    <x v="0"/>
    <m/>
  </r>
  <r>
    <n v="130677"/>
    <x v="0"/>
    <x v="0"/>
    <x v="0"/>
    <x v="0"/>
    <x v="14"/>
    <x v="129"/>
    <x v="0"/>
    <x v="0"/>
    <s v="Tesseramento"/>
    <x v="1"/>
    <x v="1"/>
    <x v="0"/>
    <m/>
  </r>
  <r>
    <n v="45529"/>
    <x v="0"/>
    <x v="0"/>
    <x v="0"/>
    <x v="0"/>
    <x v="14"/>
    <x v="129"/>
    <x v="0"/>
    <x v="0"/>
    <s v="Tesseramento"/>
    <x v="1"/>
    <x v="3"/>
    <x v="0"/>
    <m/>
  </r>
  <r>
    <n v="187147"/>
    <x v="1"/>
    <x v="0"/>
    <x v="0"/>
    <x v="0"/>
    <x v="14"/>
    <x v="129"/>
    <x v="0"/>
    <x v="1"/>
    <s v="Tesseramento"/>
    <x v="1"/>
    <x v="6"/>
    <x v="0"/>
    <s v="B"/>
  </r>
  <r>
    <n v="34073"/>
    <x v="0"/>
    <x v="0"/>
    <x v="0"/>
    <x v="0"/>
    <x v="14"/>
    <x v="129"/>
    <x v="0"/>
    <x v="1"/>
    <s v="Tesseramento"/>
    <x v="1"/>
    <x v="3"/>
    <x v="0"/>
    <m/>
  </r>
  <r>
    <n v="180325"/>
    <x v="0"/>
    <x v="0"/>
    <x v="0"/>
    <x v="0"/>
    <x v="14"/>
    <x v="129"/>
    <x v="0"/>
    <x v="1"/>
    <s v="Tesseramento"/>
    <x v="1"/>
    <x v="4"/>
    <x v="0"/>
    <m/>
  </r>
  <r>
    <n v="224379"/>
    <x v="1"/>
    <x v="0"/>
    <x v="0"/>
    <x v="1"/>
    <x v="14"/>
    <x v="129"/>
    <x v="0"/>
    <x v="1"/>
    <s v="Tesseramento"/>
    <x v="1"/>
    <x v="5"/>
    <x v="0"/>
    <m/>
  </r>
  <r>
    <n v="205274"/>
    <x v="1"/>
    <x v="0"/>
    <x v="2"/>
    <x v="2"/>
    <x v="8"/>
    <x v="222"/>
    <x v="0"/>
    <x v="0"/>
    <s v="Tesseramento"/>
    <x v="1"/>
    <x v="7"/>
    <x v="0"/>
    <m/>
  </r>
  <r>
    <n v="7215"/>
    <x v="0"/>
    <x v="0"/>
    <x v="0"/>
    <x v="0"/>
    <x v="14"/>
    <x v="129"/>
    <x v="0"/>
    <x v="1"/>
    <s v="Tesseramento"/>
    <x v="1"/>
    <x v="0"/>
    <x v="0"/>
    <m/>
  </r>
  <r>
    <n v="34404"/>
    <x v="0"/>
    <x v="2"/>
    <x v="0"/>
    <x v="0"/>
    <x v="7"/>
    <x v="225"/>
    <x v="1"/>
    <x v="0"/>
    <s v="Tesseramento"/>
    <x v="0"/>
    <x v="8"/>
    <x v="0"/>
    <m/>
  </r>
  <r>
    <n v="22874"/>
    <x v="0"/>
    <x v="2"/>
    <x v="2"/>
    <x v="0"/>
    <x v="7"/>
    <x v="225"/>
    <x v="1"/>
    <x v="0"/>
    <s v="Tesseramento"/>
    <x v="0"/>
    <x v="8"/>
    <x v="0"/>
    <m/>
  </r>
  <r>
    <n v="37149"/>
    <x v="0"/>
    <x v="0"/>
    <x v="0"/>
    <x v="0"/>
    <x v="14"/>
    <x v="129"/>
    <x v="0"/>
    <x v="0"/>
    <s v="Tesseramento"/>
    <x v="1"/>
    <x v="4"/>
    <x v="0"/>
    <m/>
  </r>
  <r>
    <n v="170863"/>
    <x v="0"/>
    <x v="0"/>
    <x v="0"/>
    <x v="0"/>
    <x v="6"/>
    <x v="32"/>
    <x v="0"/>
    <x v="0"/>
    <s v="Tesseramento"/>
    <x v="1"/>
    <x v="0"/>
    <x v="0"/>
    <m/>
  </r>
  <r>
    <n v="171290"/>
    <x v="0"/>
    <x v="1"/>
    <x v="0"/>
    <x v="2"/>
    <x v="4"/>
    <x v="291"/>
    <x v="0"/>
    <x v="0"/>
    <s v="Tesseramento"/>
    <x v="1"/>
    <x v="3"/>
    <x v="0"/>
    <m/>
  </r>
  <r>
    <n v="37191"/>
    <x v="0"/>
    <x v="0"/>
    <x v="0"/>
    <x v="0"/>
    <x v="14"/>
    <x v="129"/>
    <x v="0"/>
    <x v="0"/>
    <s v="Tesseramento"/>
    <x v="1"/>
    <x v="0"/>
    <x v="0"/>
    <m/>
  </r>
  <r>
    <n v="199982"/>
    <x v="0"/>
    <x v="0"/>
    <x v="0"/>
    <x v="0"/>
    <x v="14"/>
    <x v="129"/>
    <x v="0"/>
    <x v="0"/>
    <s v="Tesseramento"/>
    <x v="1"/>
    <x v="4"/>
    <x v="0"/>
    <m/>
  </r>
  <r>
    <n v="143072"/>
    <x v="0"/>
    <x v="0"/>
    <x v="0"/>
    <x v="0"/>
    <x v="14"/>
    <x v="129"/>
    <x v="0"/>
    <x v="0"/>
    <s v="Tesseramento"/>
    <x v="1"/>
    <x v="0"/>
    <x v="0"/>
    <m/>
  </r>
  <r>
    <n v="71534"/>
    <x v="0"/>
    <x v="0"/>
    <x v="0"/>
    <x v="0"/>
    <x v="14"/>
    <x v="129"/>
    <x v="0"/>
    <x v="0"/>
    <s v="Tesseramento"/>
    <x v="1"/>
    <x v="4"/>
    <x v="0"/>
    <m/>
  </r>
  <r>
    <n v="113846"/>
    <x v="0"/>
    <x v="0"/>
    <x v="0"/>
    <x v="0"/>
    <x v="14"/>
    <x v="129"/>
    <x v="0"/>
    <x v="0"/>
    <s v="Tesseramento"/>
    <x v="1"/>
    <x v="4"/>
    <x v="0"/>
    <m/>
  </r>
  <r>
    <n v="226275"/>
    <x v="1"/>
    <x v="1"/>
    <x v="0"/>
    <x v="1"/>
    <x v="14"/>
    <x v="129"/>
    <x v="0"/>
    <x v="0"/>
    <s v="Tesseramento"/>
    <x v="1"/>
    <x v="6"/>
    <x v="0"/>
    <m/>
  </r>
  <r>
    <n v="226274"/>
    <x v="1"/>
    <x v="1"/>
    <x v="0"/>
    <x v="1"/>
    <x v="14"/>
    <x v="129"/>
    <x v="0"/>
    <x v="1"/>
    <s v="Tesseramento"/>
    <x v="1"/>
    <x v="2"/>
    <x v="0"/>
    <m/>
  </r>
  <r>
    <n v="226276"/>
    <x v="0"/>
    <x v="1"/>
    <x v="0"/>
    <x v="1"/>
    <x v="14"/>
    <x v="129"/>
    <x v="0"/>
    <x v="0"/>
    <s v="Tesseramento"/>
    <x v="1"/>
    <x v="0"/>
    <x v="0"/>
    <m/>
  </r>
  <r>
    <n v="203560"/>
    <x v="0"/>
    <x v="0"/>
    <x v="0"/>
    <x v="0"/>
    <x v="14"/>
    <x v="129"/>
    <x v="0"/>
    <x v="1"/>
    <s v="Tesseramento"/>
    <x v="1"/>
    <x v="0"/>
    <x v="0"/>
    <m/>
  </r>
  <r>
    <n v="216046"/>
    <x v="0"/>
    <x v="0"/>
    <x v="0"/>
    <x v="3"/>
    <x v="7"/>
    <x v="11"/>
    <x v="0"/>
    <x v="0"/>
    <s v="Tesseramento"/>
    <x v="1"/>
    <x v="4"/>
    <x v="0"/>
    <m/>
  </r>
  <r>
    <n v="21797"/>
    <x v="0"/>
    <x v="0"/>
    <x v="0"/>
    <x v="0"/>
    <x v="7"/>
    <x v="11"/>
    <x v="0"/>
    <x v="0"/>
    <s v="Tesseramento"/>
    <x v="1"/>
    <x v="4"/>
    <x v="0"/>
    <m/>
  </r>
  <r>
    <n v="34089"/>
    <x v="0"/>
    <x v="2"/>
    <x v="0"/>
    <x v="0"/>
    <x v="7"/>
    <x v="225"/>
    <x v="1"/>
    <x v="1"/>
    <s v="Tesseramento"/>
    <x v="0"/>
    <x v="9"/>
    <x v="0"/>
    <m/>
  </r>
  <r>
    <n v="81796"/>
    <x v="0"/>
    <x v="2"/>
    <x v="0"/>
    <x v="0"/>
    <x v="7"/>
    <x v="225"/>
    <x v="1"/>
    <x v="0"/>
    <s v="Tesseramento"/>
    <x v="0"/>
    <x v="8"/>
    <x v="0"/>
    <m/>
  </r>
  <r>
    <n v="236275"/>
    <x v="1"/>
    <x v="0"/>
    <x v="1"/>
    <x v="2"/>
    <x v="2"/>
    <x v="172"/>
    <x v="0"/>
    <x v="0"/>
    <s v="Tesseramento"/>
    <x v="1"/>
    <x v="5"/>
    <x v="0"/>
    <m/>
  </r>
  <r>
    <n v="190982"/>
    <x v="0"/>
    <x v="0"/>
    <x v="2"/>
    <x v="0"/>
    <x v="14"/>
    <x v="129"/>
    <x v="0"/>
    <x v="0"/>
    <s v="Tesseramento"/>
    <x v="1"/>
    <x v="0"/>
    <x v="0"/>
    <m/>
  </r>
  <r>
    <n v="34179"/>
    <x v="0"/>
    <x v="2"/>
    <x v="0"/>
    <x v="0"/>
    <x v="7"/>
    <x v="225"/>
    <x v="1"/>
    <x v="0"/>
    <s v="Tesseramento"/>
    <x v="0"/>
    <x v="9"/>
    <x v="0"/>
    <m/>
  </r>
  <r>
    <n v="34833"/>
    <x v="0"/>
    <x v="2"/>
    <x v="0"/>
    <x v="0"/>
    <x v="7"/>
    <x v="225"/>
    <x v="1"/>
    <x v="0"/>
    <s v="Tesseramento"/>
    <x v="0"/>
    <x v="8"/>
    <x v="0"/>
    <m/>
  </r>
  <r>
    <n v="357"/>
    <x v="0"/>
    <x v="2"/>
    <x v="0"/>
    <x v="0"/>
    <x v="7"/>
    <x v="225"/>
    <x v="1"/>
    <x v="0"/>
    <s v="Tesseramento"/>
    <x v="0"/>
    <x v="8"/>
    <x v="0"/>
    <m/>
  </r>
  <r>
    <n v="34873"/>
    <x v="0"/>
    <x v="2"/>
    <x v="0"/>
    <x v="0"/>
    <x v="7"/>
    <x v="225"/>
    <x v="1"/>
    <x v="0"/>
    <s v="Tesseramento"/>
    <x v="0"/>
    <x v="8"/>
    <x v="0"/>
    <m/>
  </r>
  <r>
    <n v="102836"/>
    <x v="0"/>
    <x v="2"/>
    <x v="0"/>
    <x v="0"/>
    <x v="7"/>
    <x v="225"/>
    <x v="1"/>
    <x v="0"/>
    <s v="Tesseramento"/>
    <x v="0"/>
    <x v="8"/>
    <x v="0"/>
    <m/>
  </r>
  <r>
    <n v="24687"/>
    <x v="0"/>
    <x v="2"/>
    <x v="0"/>
    <x v="0"/>
    <x v="7"/>
    <x v="225"/>
    <x v="1"/>
    <x v="0"/>
    <s v="Tesseramento"/>
    <x v="0"/>
    <x v="8"/>
    <x v="0"/>
    <m/>
  </r>
  <r>
    <n v="34314"/>
    <x v="0"/>
    <x v="2"/>
    <x v="0"/>
    <x v="4"/>
    <x v="7"/>
    <x v="225"/>
    <x v="1"/>
    <x v="0"/>
    <s v="Tesseramento"/>
    <x v="0"/>
    <x v="8"/>
    <x v="0"/>
    <m/>
  </r>
  <r>
    <n v="34207"/>
    <x v="0"/>
    <x v="2"/>
    <x v="0"/>
    <x v="0"/>
    <x v="7"/>
    <x v="225"/>
    <x v="1"/>
    <x v="0"/>
    <s v="Tesseramento"/>
    <x v="0"/>
    <x v="9"/>
    <x v="0"/>
    <m/>
  </r>
  <r>
    <n v="38017"/>
    <x v="0"/>
    <x v="2"/>
    <x v="0"/>
    <x v="0"/>
    <x v="7"/>
    <x v="225"/>
    <x v="1"/>
    <x v="0"/>
    <s v="Tesseramento"/>
    <x v="0"/>
    <x v="9"/>
    <x v="0"/>
    <m/>
  </r>
  <r>
    <n v="34652"/>
    <x v="0"/>
    <x v="2"/>
    <x v="0"/>
    <x v="0"/>
    <x v="7"/>
    <x v="225"/>
    <x v="1"/>
    <x v="0"/>
    <s v="Tesseramento"/>
    <x v="0"/>
    <x v="8"/>
    <x v="0"/>
    <m/>
  </r>
  <r>
    <n v="422"/>
    <x v="0"/>
    <x v="0"/>
    <x v="0"/>
    <x v="0"/>
    <x v="0"/>
    <x v="76"/>
    <x v="0"/>
    <x v="0"/>
    <s v="Tesseramento"/>
    <x v="0"/>
    <x v="3"/>
    <x v="0"/>
    <m/>
  </r>
  <r>
    <n v="54930"/>
    <x v="0"/>
    <x v="0"/>
    <x v="0"/>
    <x v="0"/>
    <x v="0"/>
    <x v="100"/>
    <x v="0"/>
    <x v="0"/>
    <s v="Tesseramento"/>
    <x v="0"/>
    <x v="1"/>
    <x v="0"/>
    <m/>
  </r>
  <r>
    <n v="138794"/>
    <x v="0"/>
    <x v="0"/>
    <x v="0"/>
    <x v="0"/>
    <x v="0"/>
    <x v="100"/>
    <x v="0"/>
    <x v="0"/>
    <s v="Tesseramento"/>
    <x v="0"/>
    <x v="0"/>
    <x v="0"/>
    <m/>
  </r>
  <r>
    <n v="140804"/>
    <x v="0"/>
    <x v="0"/>
    <x v="0"/>
    <x v="0"/>
    <x v="0"/>
    <x v="100"/>
    <x v="0"/>
    <x v="0"/>
    <s v="Tesseramento"/>
    <x v="0"/>
    <x v="0"/>
    <x v="0"/>
    <m/>
  </r>
  <r>
    <n v="614"/>
    <x v="0"/>
    <x v="0"/>
    <x v="0"/>
    <x v="0"/>
    <x v="0"/>
    <x v="100"/>
    <x v="0"/>
    <x v="0"/>
    <s v="Tesseramento"/>
    <x v="0"/>
    <x v="0"/>
    <x v="0"/>
    <m/>
  </r>
  <r>
    <n v="92669"/>
    <x v="0"/>
    <x v="0"/>
    <x v="0"/>
    <x v="0"/>
    <x v="0"/>
    <x v="100"/>
    <x v="0"/>
    <x v="0"/>
    <s v="Tesseramento"/>
    <x v="0"/>
    <x v="1"/>
    <x v="0"/>
    <m/>
  </r>
  <r>
    <n v="138791"/>
    <x v="0"/>
    <x v="0"/>
    <x v="0"/>
    <x v="0"/>
    <x v="0"/>
    <x v="100"/>
    <x v="0"/>
    <x v="1"/>
    <s v="Tesseramento"/>
    <x v="0"/>
    <x v="0"/>
    <x v="0"/>
    <m/>
  </r>
  <r>
    <n v="69518"/>
    <x v="0"/>
    <x v="0"/>
    <x v="2"/>
    <x v="0"/>
    <x v="0"/>
    <x v="100"/>
    <x v="0"/>
    <x v="0"/>
    <s v="Tesseramento"/>
    <x v="0"/>
    <x v="1"/>
    <x v="0"/>
    <m/>
  </r>
  <r>
    <n v="181310"/>
    <x v="0"/>
    <x v="0"/>
    <x v="0"/>
    <x v="0"/>
    <x v="0"/>
    <x v="76"/>
    <x v="0"/>
    <x v="0"/>
    <s v="Tesseramento"/>
    <x v="0"/>
    <x v="4"/>
    <x v="0"/>
    <m/>
  </r>
  <r>
    <n v="233201"/>
    <x v="1"/>
    <x v="0"/>
    <x v="0"/>
    <x v="2"/>
    <x v="4"/>
    <x v="12"/>
    <x v="0"/>
    <x v="0"/>
    <s v="Tesseramento"/>
    <x v="1"/>
    <x v="5"/>
    <x v="0"/>
    <m/>
  </r>
  <r>
    <n v="104346"/>
    <x v="0"/>
    <x v="0"/>
    <x v="2"/>
    <x v="1"/>
    <x v="4"/>
    <x v="12"/>
    <x v="0"/>
    <x v="1"/>
    <s v="Tesseramento"/>
    <x v="1"/>
    <x v="0"/>
    <x v="0"/>
    <m/>
  </r>
  <r>
    <n v="4047"/>
    <x v="0"/>
    <x v="0"/>
    <x v="0"/>
    <x v="2"/>
    <x v="4"/>
    <x v="250"/>
    <x v="0"/>
    <x v="1"/>
    <s v="Tesseramento"/>
    <x v="1"/>
    <x v="4"/>
    <x v="0"/>
    <m/>
  </r>
  <r>
    <n v="4093"/>
    <x v="0"/>
    <x v="0"/>
    <x v="0"/>
    <x v="2"/>
    <x v="4"/>
    <x v="250"/>
    <x v="0"/>
    <x v="1"/>
    <s v="Tesseramento"/>
    <x v="1"/>
    <x v="4"/>
    <x v="0"/>
    <m/>
  </r>
  <r>
    <n v="90565"/>
    <x v="0"/>
    <x v="0"/>
    <x v="0"/>
    <x v="0"/>
    <x v="1"/>
    <x v="320"/>
    <x v="0"/>
    <x v="0"/>
    <s v="Tesseramento"/>
    <x v="1"/>
    <x v="0"/>
    <x v="0"/>
    <m/>
  </r>
  <r>
    <n v="226729"/>
    <x v="0"/>
    <x v="0"/>
    <x v="0"/>
    <x v="0"/>
    <x v="7"/>
    <x v="78"/>
    <x v="0"/>
    <x v="0"/>
    <s v="Tesseramento"/>
    <x v="0"/>
    <x v="0"/>
    <x v="0"/>
    <m/>
  </r>
  <r>
    <n v="156565"/>
    <x v="0"/>
    <x v="0"/>
    <x v="0"/>
    <x v="0"/>
    <x v="7"/>
    <x v="78"/>
    <x v="0"/>
    <x v="0"/>
    <s v="Tesseramento"/>
    <x v="0"/>
    <x v="0"/>
    <x v="0"/>
    <m/>
  </r>
  <r>
    <n v="27729"/>
    <x v="0"/>
    <x v="0"/>
    <x v="0"/>
    <x v="0"/>
    <x v="2"/>
    <x v="79"/>
    <x v="0"/>
    <x v="0"/>
    <s v="Tesseramento"/>
    <x v="1"/>
    <x v="4"/>
    <x v="0"/>
    <m/>
  </r>
  <r>
    <n v="236343"/>
    <x v="0"/>
    <x v="1"/>
    <x v="1"/>
    <x v="1"/>
    <x v="4"/>
    <x v="291"/>
    <x v="0"/>
    <x v="0"/>
    <s v="Tesseramento"/>
    <x v="1"/>
    <x v="0"/>
    <x v="0"/>
    <m/>
  </r>
  <r>
    <n v="86113"/>
    <x v="0"/>
    <x v="0"/>
    <x v="0"/>
    <x v="0"/>
    <x v="17"/>
    <x v="214"/>
    <x v="0"/>
    <x v="0"/>
    <s v="Tesseramento"/>
    <x v="1"/>
    <x v="4"/>
    <x v="0"/>
    <m/>
  </r>
  <r>
    <n v="92102"/>
    <x v="0"/>
    <x v="0"/>
    <x v="0"/>
    <x v="0"/>
    <x v="2"/>
    <x v="79"/>
    <x v="0"/>
    <x v="0"/>
    <s v="Tesseramento"/>
    <x v="1"/>
    <x v="3"/>
    <x v="0"/>
    <m/>
  </r>
  <r>
    <n v="54520"/>
    <x v="0"/>
    <x v="0"/>
    <x v="0"/>
    <x v="0"/>
    <x v="0"/>
    <x v="76"/>
    <x v="0"/>
    <x v="0"/>
    <s v="Tesseramento"/>
    <x v="0"/>
    <x v="4"/>
    <x v="0"/>
    <m/>
  </r>
  <r>
    <n v="16362"/>
    <x v="0"/>
    <x v="0"/>
    <x v="0"/>
    <x v="0"/>
    <x v="0"/>
    <x v="76"/>
    <x v="0"/>
    <x v="1"/>
    <s v="Tesseramento"/>
    <x v="0"/>
    <x v="0"/>
    <x v="0"/>
    <m/>
  </r>
  <r>
    <n v="23820"/>
    <x v="0"/>
    <x v="0"/>
    <x v="0"/>
    <x v="0"/>
    <x v="11"/>
    <x v="142"/>
    <x v="0"/>
    <x v="0"/>
    <s v="Tesseramento"/>
    <x v="1"/>
    <x v="1"/>
    <x v="0"/>
    <m/>
  </r>
  <r>
    <n v="227805"/>
    <x v="0"/>
    <x v="1"/>
    <x v="0"/>
    <x v="0"/>
    <x v="4"/>
    <x v="235"/>
    <x v="0"/>
    <x v="0"/>
    <s v="Tesseramento"/>
    <x v="0"/>
    <x v="0"/>
    <x v="0"/>
    <m/>
  </r>
  <r>
    <n v="65887"/>
    <x v="0"/>
    <x v="0"/>
    <x v="0"/>
    <x v="0"/>
    <x v="0"/>
    <x v="76"/>
    <x v="0"/>
    <x v="1"/>
    <s v="Tesseramento"/>
    <x v="0"/>
    <x v="4"/>
    <x v="0"/>
    <m/>
  </r>
  <r>
    <n v="56137"/>
    <x v="0"/>
    <x v="0"/>
    <x v="0"/>
    <x v="0"/>
    <x v="7"/>
    <x v="342"/>
    <x v="0"/>
    <x v="0"/>
    <s v="Tesseramento"/>
    <x v="1"/>
    <x v="4"/>
    <x v="0"/>
    <m/>
  </r>
  <r>
    <n v="67057"/>
    <x v="0"/>
    <x v="0"/>
    <x v="0"/>
    <x v="0"/>
    <x v="7"/>
    <x v="342"/>
    <x v="0"/>
    <x v="1"/>
    <s v="Tesseramento"/>
    <x v="1"/>
    <x v="3"/>
    <x v="0"/>
    <m/>
  </r>
  <r>
    <n v="18767"/>
    <x v="0"/>
    <x v="0"/>
    <x v="0"/>
    <x v="0"/>
    <x v="12"/>
    <x v="27"/>
    <x v="0"/>
    <x v="0"/>
    <s v="Tesseramento"/>
    <x v="1"/>
    <x v="1"/>
    <x v="0"/>
    <m/>
  </r>
  <r>
    <n v="68035"/>
    <x v="0"/>
    <x v="0"/>
    <x v="0"/>
    <x v="0"/>
    <x v="0"/>
    <x v="76"/>
    <x v="0"/>
    <x v="0"/>
    <s v="Tesseramento"/>
    <x v="0"/>
    <x v="4"/>
    <x v="0"/>
    <m/>
  </r>
  <r>
    <n v="106640"/>
    <x v="0"/>
    <x v="0"/>
    <x v="0"/>
    <x v="0"/>
    <x v="5"/>
    <x v="38"/>
    <x v="0"/>
    <x v="0"/>
    <s v="Tesseramento"/>
    <x v="1"/>
    <x v="3"/>
    <x v="0"/>
    <m/>
  </r>
  <r>
    <n v="101819"/>
    <x v="0"/>
    <x v="0"/>
    <x v="0"/>
    <x v="4"/>
    <x v="0"/>
    <x v="76"/>
    <x v="0"/>
    <x v="0"/>
    <s v="Tesseramento"/>
    <x v="0"/>
    <x v="4"/>
    <x v="0"/>
    <m/>
  </r>
  <r>
    <n v="211311"/>
    <x v="0"/>
    <x v="0"/>
    <x v="0"/>
    <x v="0"/>
    <x v="13"/>
    <x v="39"/>
    <x v="0"/>
    <x v="0"/>
    <s v="Tesseramento"/>
    <x v="0"/>
    <x v="1"/>
    <x v="0"/>
    <m/>
  </r>
  <r>
    <n v="176028"/>
    <x v="0"/>
    <x v="0"/>
    <x v="0"/>
    <x v="1"/>
    <x v="10"/>
    <x v="343"/>
    <x v="0"/>
    <x v="1"/>
    <s v="Tesseramento"/>
    <x v="1"/>
    <x v="4"/>
    <x v="0"/>
    <m/>
  </r>
  <r>
    <n v="22710"/>
    <x v="0"/>
    <x v="0"/>
    <x v="0"/>
    <x v="0"/>
    <x v="10"/>
    <x v="343"/>
    <x v="0"/>
    <x v="0"/>
    <s v="Tesseramento"/>
    <x v="1"/>
    <x v="4"/>
    <x v="0"/>
    <m/>
  </r>
  <r>
    <n v="189387"/>
    <x v="0"/>
    <x v="0"/>
    <x v="0"/>
    <x v="0"/>
    <x v="4"/>
    <x v="318"/>
    <x v="0"/>
    <x v="0"/>
    <s v="Tesseramento"/>
    <x v="0"/>
    <x v="0"/>
    <x v="0"/>
    <m/>
  </r>
  <r>
    <n v="133018"/>
    <x v="0"/>
    <x v="0"/>
    <x v="0"/>
    <x v="0"/>
    <x v="10"/>
    <x v="343"/>
    <x v="0"/>
    <x v="0"/>
    <s v="Tesseramento"/>
    <x v="1"/>
    <x v="0"/>
    <x v="0"/>
    <m/>
  </r>
  <r>
    <n v="176591"/>
    <x v="0"/>
    <x v="0"/>
    <x v="0"/>
    <x v="1"/>
    <x v="10"/>
    <x v="343"/>
    <x v="0"/>
    <x v="1"/>
    <s v="Tesseramento"/>
    <x v="1"/>
    <x v="0"/>
    <x v="0"/>
    <m/>
  </r>
  <r>
    <n v="103994"/>
    <x v="0"/>
    <x v="0"/>
    <x v="0"/>
    <x v="0"/>
    <x v="10"/>
    <x v="343"/>
    <x v="0"/>
    <x v="1"/>
    <s v="Tesseramento"/>
    <x v="1"/>
    <x v="0"/>
    <x v="0"/>
    <m/>
  </r>
  <r>
    <n v="52669"/>
    <x v="0"/>
    <x v="0"/>
    <x v="0"/>
    <x v="0"/>
    <x v="10"/>
    <x v="343"/>
    <x v="0"/>
    <x v="0"/>
    <s v="Tesseramento"/>
    <x v="1"/>
    <x v="0"/>
    <x v="0"/>
    <m/>
  </r>
  <r>
    <n v="22730"/>
    <x v="0"/>
    <x v="0"/>
    <x v="0"/>
    <x v="0"/>
    <x v="10"/>
    <x v="343"/>
    <x v="0"/>
    <x v="0"/>
    <s v="Tesseramento"/>
    <x v="1"/>
    <x v="4"/>
    <x v="0"/>
    <m/>
  </r>
  <r>
    <n v="124149"/>
    <x v="0"/>
    <x v="0"/>
    <x v="0"/>
    <x v="0"/>
    <x v="10"/>
    <x v="343"/>
    <x v="0"/>
    <x v="0"/>
    <s v="Tesseramento"/>
    <x v="1"/>
    <x v="0"/>
    <x v="0"/>
    <m/>
  </r>
  <r>
    <n v="141886"/>
    <x v="0"/>
    <x v="0"/>
    <x v="0"/>
    <x v="0"/>
    <x v="11"/>
    <x v="142"/>
    <x v="0"/>
    <x v="0"/>
    <s v="Tesseramento"/>
    <x v="1"/>
    <x v="0"/>
    <x v="0"/>
    <m/>
  </r>
  <r>
    <n v="224520"/>
    <x v="1"/>
    <x v="0"/>
    <x v="0"/>
    <x v="3"/>
    <x v="4"/>
    <x v="12"/>
    <x v="0"/>
    <x v="0"/>
    <s v="Tesseramento"/>
    <x v="1"/>
    <x v="5"/>
    <x v="0"/>
    <m/>
  </r>
  <r>
    <n v="236697"/>
    <x v="1"/>
    <x v="0"/>
    <x v="1"/>
    <x v="2"/>
    <x v="4"/>
    <x v="179"/>
    <x v="0"/>
    <x v="0"/>
    <s v="Tesseramento"/>
    <x v="1"/>
    <x v="5"/>
    <x v="0"/>
    <m/>
  </r>
  <r>
    <n v="236698"/>
    <x v="1"/>
    <x v="0"/>
    <x v="1"/>
    <x v="2"/>
    <x v="4"/>
    <x v="179"/>
    <x v="0"/>
    <x v="0"/>
    <s v="Tesseramento"/>
    <x v="1"/>
    <x v="5"/>
    <x v="0"/>
    <m/>
  </r>
  <r>
    <n v="208466"/>
    <x v="0"/>
    <x v="0"/>
    <x v="0"/>
    <x v="1"/>
    <x v="4"/>
    <x v="101"/>
    <x v="0"/>
    <x v="0"/>
    <s v="Tesseramento"/>
    <x v="0"/>
    <x v="3"/>
    <x v="0"/>
    <m/>
  </r>
  <r>
    <n v="159738"/>
    <x v="0"/>
    <x v="0"/>
    <x v="0"/>
    <x v="0"/>
    <x v="0"/>
    <x v="100"/>
    <x v="0"/>
    <x v="0"/>
    <s v="Tesseramento"/>
    <x v="0"/>
    <x v="0"/>
    <x v="0"/>
    <m/>
  </r>
  <r>
    <n v="148705"/>
    <x v="0"/>
    <x v="0"/>
    <x v="0"/>
    <x v="0"/>
    <x v="7"/>
    <x v="33"/>
    <x v="0"/>
    <x v="0"/>
    <s v="Tesseramento"/>
    <x v="1"/>
    <x v="3"/>
    <x v="0"/>
    <m/>
  </r>
  <r>
    <n v="109731"/>
    <x v="0"/>
    <x v="0"/>
    <x v="0"/>
    <x v="0"/>
    <x v="2"/>
    <x v="77"/>
    <x v="0"/>
    <x v="0"/>
    <s v="Tesseramento"/>
    <x v="0"/>
    <x v="0"/>
    <x v="0"/>
    <m/>
  </r>
  <r>
    <n v="231549"/>
    <x v="0"/>
    <x v="0"/>
    <x v="0"/>
    <x v="1"/>
    <x v="4"/>
    <x v="330"/>
    <x v="0"/>
    <x v="1"/>
    <s v="Tesseramento"/>
    <x v="1"/>
    <x v="1"/>
    <x v="0"/>
    <m/>
  </r>
  <r>
    <n v="169980"/>
    <x v="1"/>
    <x v="0"/>
    <x v="0"/>
    <x v="0"/>
    <x v="4"/>
    <x v="330"/>
    <x v="0"/>
    <x v="0"/>
    <s v="Tesseramento"/>
    <x v="1"/>
    <x v="6"/>
    <x v="0"/>
    <m/>
  </r>
  <r>
    <n v="119430"/>
    <x v="0"/>
    <x v="0"/>
    <x v="0"/>
    <x v="0"/>
    <x v="4"/>
    <x v="330"/>
    <x v="0"/>
    <x v="0"/>
    <s v="Tesseramento"/>
    <x v="1"/>
    <x v="4"/>
    <x v="0"/>
    <m/>
  </r>
  <r>
    <n v="61408"/>
    <x v="0"/>
    <x v="0"/>
    <x v="0"/>
    <x v="0"/>
    <x v="4"/>
    <x v="330"/>
    <x v="0"/>
    <x v="0"/>
    <s v="Tesseramento"/>
    <x v="1"/>
    <x v="0"/>
    <x v="0"/>
    <m/>
  </r>
  <r>
    <n v="14303"/>
    <x v="0"/>
    <x v="0"/>
    <x v="0"/>
    <x v="0"/>
    <x v="4"/>
    <x v="330"/>
    <x v="0"/>
    <x v="0"/>
    <s v="Tesseramento"/>
    <x v="1"/>
    <x v="4"/>
    <x v="0"/>
    <m/>
  </r>
  <r>
    <n v="14304"/>
    <x v="0"/>
    <x v="0"/>
    <x v="0"/>
    <x v="0"/>
    <x v="4"/>
    <x v="330"/>
    <x v="0"/>
    <x v="1"/>
    <s v="Tesseramento"/>
    <x v="1"/>
    <x v="4"/>
    <x v="0"/>
    <m/>
  </r>
  <r>
    <n v="37667"/>
    <x v="0"/>
    <x v="0"/>
    <x v="0"/>
    <x v="0"/>
    <x v="4"/>
    <x v="330"/>
    <x v="0"/>
    <x v="0"/>
    <s v="Tesseramento"/>
    <x v="1"/>
    <x v="0"/>
    <x v="0"/>
    <m/>
  </r>
  <r>
    <n v="55832"/>
    <x v="0"/>
    <x v="0"/>
    <x v="0"/>
    <x v="0"/>
    <x v="4"/>
    <x v="330"/>
    <x v="0"/>
    <x v="0"/>
    <s v="Tesseramento"/>
    <x v="1"/>
    <x v="1"/>
    <x v="0"/>
    <m/>
  </r>
  <r>
    <n v="68005"/>
    <x v="0"/>
    <x v="0"/>
    <x v="0"/>
    <x v="0"/>
    <x v="4"/>
    <x v="330"/>
    <x v="0"/>
    <x v="0"/>
    <s v="Tesseramento"/>
    <x v="1"/>
    <x v="1"/>
    <x v="0"/>
    <m/>
  </r>
  <r>
    <n v="44426"/>
    <x v="0"/>
    <x v="0"/>
    <x v="0"/>
    <x v="0"/>
    <x v="4"/>
    <x v="330"/>
    <x v="0"/>
    <x v="0"/>
    <s v="Tesseramento"/>
    <x v="1"/>
    <x v="1"/>
    <x v="0"/>
    <m/>
  </r>
  <r>
    <n v="139292"/>
    <x v="0"/>
    <x v="0"/>
    <x v="0"/>
    <x v="0"/>
    <x v="7"/>
    <x v="301"/>
    <x v="0"/>
    <x v="0"/>
    <s v="Tesseramento"/>
    <x v="1"/>
    <x v="0"/>
    <x v="0"/>
    <m/>
  </r>
  <r>
    <n v="236395"/>
    <x v="1"/>
    <x v="0"/>
    <x v="1"/>
    <x v="0"/>
    <x v="4"/>
    <x v="88"/>
    <x v="0"/>
    <x v="0"/>
    <s v="Tesseramento"/>
    <x v="1"/>
    <x v="7"/>
    <x v="0"/>
    <s v="B"/>
  </r>
  <r>
    <n v="148054"/>
    <x v="0"/>
    <x v="0"/>
    <x v="0"/>
    <x v="0"/>
    <x v="7"/>
    <x v="272"/>
    <x v="0"/>
    <x v="0"/>
    <s v="Tesseramento"/>
    <x v="0"/>
    <x v="0"/>
    <x v="0"/>
    <m/>
  </r>
  <r>
    <n v="236396"/>
    <x v="0"/>
    <x v="0"/>
    <x v="1"/>
    <x v="1"/>
    <x v="4"/>
    <x v="88"/>
    <x v="0"/>
    <x v="0"/>
    <s v="Tesseramento"/>
    <x v="1"/>
    <x v="0"/>
    <x v="0"/>
    <m/>
  </r>
  <r>
    <n v="169819"/>
    <x v="0"/>
    <x v="0"/>
    <x v="0"/>
    <x v="0"/>
    <x v="7"/>
    <x v="272"/>
    <x v="0"/>
    <x v="0"/>
    <s v="Tesseramento"/>
    <x v="0"/>
    <x v="0"/>
    <x v="0"/>
    <m/>
  </r>
  <r>
    <n v="181008"/>
    <x v="0"/>
    <x v="0"/>
    <x v="0"/>
    <x v="0"/>
    <x v="2"/>
    <x v="233"/>
    <x v="0"/>
    <x v="0"/>
    <s v="Tesseramento"/>
    <x v="0"/>
    <x v="1"/>
    <x v="0"/>
    <m/>
  </r>
  <r>
    <n v="152871"/>
    <x v="0"/>
    <x v="0"/>
    <x v="0"/>
    <x v="0"/>
    <x v="4"/>
    <x v="124"/>
    <x v="0"/>
    <x v="0"/>
    <s v="Tesseramento"/>
    <x v="1"/>
    <x v="3"/>
    <x v="0"/>
    <m/>
  </r>
  <r>
    <n v="237710"/>
    <x v="0"/>
    <x v="1"/>
    <x v="1"/>
    <x v="1"/>
    <x v="14"/>
    <x v="129"/>
    <x v="0"/>
    <x v="1"/>
    <s v="Tesseramento"/>
    <x v="1"/>
    <x v="0"/>
    <x v="0"/>
    <m/>
  </r>
  <r>
    <n v="236302"/>
    <x v="0"/>
    <x v="1"/>
    <x v="1"/>
    <x v="0"/>
    <x v="7"/>
    <x v="328"/>
    <x v="0"/>
    <x v="0"/>
    <s v="Tesseramento"/>
    <x v="0"/>
    <x v="0"/>
    <x v="0"/>
    <m/>
  </r>
  <r>
    <n v="108306"/>
    <x v="0"/>
    <x v="0"/>
    <x v="0"/>
    <x v="0"/>
    <x v="13"/>
    <x v="177"/>
    <x v="0"/>
    <x v="1"/>
    <s v="Tesseramento"/>
    <x v="1"/>
    <x v="4"/>
    <x v="0"/>
    <m/>
  </r>
  <r>
    <n v="12675"/>
    <x v="0"/>
    <x v="0"/>
    <x v="0"/>
    <x v="0"/>
    <x v="7"/>
    <x v="301"/>
    <x v="0"/>
    <x v="0"/>
    <s v="Tesseramento"/>
    <x v="1"/>
    <x v="4"/>
    <x v="0"/>
    <m/>
  </r>
  <r>
    <n v="122678"/>
    <x v="0"/>
    <x v="0"/>
    <x v="0"/>
    <x v="0"/>
    <x v="7"/>
    <x v="301"/>
    <x v="0"/>
    <x v="0"/>
    <s v="Tesseramento"/>
    <x v="1"/>
    <x v="0"/>
    <x v="0"/>
    <m/>
  </r>
  <r>
    <n v="236326"/>
    <x v="0"/>
    <x v="0"/>
    <x v="1"/>
    <x v="1"/>
    <x v="10"/>
    <x v="220"/>
    <x v="0"/>
    <x v="1"/>
    <s v="Tesseramento"/>
    <x v="0"/>
    <x v="0"/>
    <x v="0"/>
    <m/>
  </r>
  <r>
    <n v="236327"/>
    <x v="0"/>
    <x v="0"/>
    <x v="1"/>
    <x v="1"/>
    <x v="10"/>
    <x v="220"/>
    <x v="0"/>
    <x v="0"/>
    <s v="Tesseramento"/>
    <x v="0"/>
    <x v="3"/>
    <x v="0"/>
    <m/>
  </r>
  <r>
    <n v="138689"/>
    <x v="0"/>
    <x v="0"/>
    <x v="0"/>
    <x v="0"/>
    <x v="9"/>
    <x v="196"/>
    <x v="0"/>
    <x v="0"/>
    <s v="Tesseramento"/>
    <x v="1"/>
    <x v="3"/>
    <x v="0"/>
    <m/>
  </r>
  <r>
    <n v="151047"/>
    <x v="0"/>
    <x v="0"/>
    <x v="0"/>
    <x v="0"/>
    <x v="9"/>
    <x v="196"/>
    <x v="0"/>
    <x v="0"/>
    <s v="Tesseramento"/>
    <x v="1"/>
    <x v="0"/>
    <x v="0"/>
    <m/>
  </r>
  <r>
    <n v="190941"/>
    <x v="0"/>
    <x v="0"/>
    <x v="0"/>
    <x v="0"/>
    <x v="9"/>
    <x v="196"/>
    <x v="0"/>
    <x v="0"/>
    <s v="Tesseramento"/>
    <x v="1"/>
    <x v="4"/>
    <x v="0"/>
    <m/>
  </r>
  <r>
    <n v="119743"/>
    <x v="0"/>
    <x v="0"/>
    <x v="0"/>
    <x v="0"/>
    <x v="9"/>
    <x v="196"/>
    <x v="0"/>
    <x v="0"/>
    <s v="Tesseramento"/>
    <x v="1"/>
    <x v="0"/>
    <x v="0"/>
    <m/>
  </r>
  <r>
    <n v="115033"/>
    <x v="0"/>
    <x v="0"/>
    <x v="0"/>
    <x v="0"/>
    <x v="9"/>
    <x v="196"/>
    <x v="0"/>
    <x v="0"/>
    <s v="Tesseramento"/>
    <x v="1"/>
    <x v="3"/>
    <x v="0"/>
    <m/>
  </r>
  <r>
    <n v="206459"/>
    <x v="0"/>
    <x v="0"/>
    <x v="0"/>
    <x v="1"/>
    <x v="9"/>
    <x v="196"/>
    <x v="0"/>
    <x v="0"/>
    <s v="Tesseramento"/>
    <x v="1"/>
    <x v="4"/>
    <x v="0"/>
    <m/>
  </r>
  <r>
    <n v="217589"/>
    <x v="0"/>
    <x v="0"/>
    <x v="0"/>
    <x v="1"/>
    <x v="9"/>
    <x v="196"/>
    <x v="0"/>
    <x v="0"/>
    <s v="Tesseramento"/>
    <x v="1"/>
    <x v="4"/>
    <x v="0"/>
    <m/>
  </r>
  <r>
    <n v="190943"/>
    <x v="0"/>
    <x v="0"/>
    <x v="0"/>
    <x v="0"/>
    <x v="9"/>
    <x v="196"/>
    <x v="0"/>
    <x v="0"/>
    <s v="Tesseramento"/>
    <x v="1"/>
    <x v="0"/>
    <x v="0"/>
    <m/>
  </r>
  <r>
    <n v="153566"/>
    <x v="0"/>
    <x v="0"/>
    <x v="0"/>
    <x v="0"/>
    <x v="9"/>
    <x v="196"/>
    <x v="0"/>
    <x v="0"/>
    <s v="Tesseramento"/>
    <x v="1"/>
    <x v="0"/>
    <x v="0"/>
    <m/>
  </r>
  <r>
    <n v="206462"/>
    <x v="0"/>
    <x v="0"/>
    <x v="0"/>
    <x v="0"/>
    <x v="9"/>
    <x v="196"/>
    <x v="0"/>
    <x v="0"/>
    <s v="Tesseramento"/>
    <x v="1"/>
    <x v="0"/>
    <x v="0"/>
    <m/>
  </r>
  <r>
    <n v="83125"/>
    <x v="0"/>
    <x v="0"/>
    <x v="0"/>
    <x v="0"/>
    <x v="2"/>
    <x v="157"/>
    <x v="0"/>
    <x v="0"/>
    <s v="Tesseramento"/>
    <x v="1"/>
    <x v="1"/>
    <x v="0"/>
    <m/>
  </r>
  <r>
    <n v="46647"/>
    <x v="0"/>
    <x v="0"/>
    <x v="0"/>
    <x v="0"/>
    <x v="10"/>
    <x v="240"/>
    <x v="0"/>
    <x v="0"/>
    <s v="Tesseramento"/>
    <x v="1"/>
    <x v="1"/>
    <x v="0"/>
    <m/>
  </r>
  <r>
    <n v="24440"/>
    <x v="0"/>
    <x v="0"/>
    <x v="0"/>
    <x v="0"/>
    <x v="10"/>
    <x v="240"/>
    <x v="0"/>
    <x v="1"/>
    <s v="Tesseramento"/>
    <x v="1"/>
    <x v="3"/>
    <x v="0"/>
    <m/>
  </r>
  <r>
    <n v="24442"/>
    <x v="0"/>
    <x v="0"/>
    <x v="0"/>
    <x v="0"/>
    <x v="10"/>
    <x v="240"/>
    <x v="0"/>
    <x v="0"/>
    <s v="Tesseramento"/>
    <x v="1"/>
    <x v="3"/>
    <x v="0"/>
    <m/>
  </r>
  <r>
    <n v="70599"/>
    <x v="0"/>
    <x v="0"/>
    <x v="0"/>
    <x v="0"/>
    <x v="10"/>
    <x v="240"/>
    <x v="0"/>
    <x v="0"/>
    <s v="Tesseramento"/>
    <x v="1"/>
    <x v="1"/>
    <x v="0"/>
    <m/>
  </r>
  <r>
    <n v="31041"/>
    <x v="0"/>
    <x v="0"/>
    <x v="0"/>
    <x v="0"/>
    <x v="2"/>
    <x v="158"/>
    <x v="0"/>
    <x v="0"/>
    <s v="Tesseramento"/>
    <x v="0"/>
    <x v="3"/>
    <x v="0"/>
    <m/>
  </r>
  <r>
    <n v="102604"/>
    <x v="0"/>
    <x v="0"/>
    <x v="0"/>
    <x v="0"/>
    <x v="2"/>
    <x v="158"/>
    <x v="0"/>
    <x v="0"/>
    <s v="Tesseramento"/>
    <x v="0"/>
    <x v="3"/>
    <x v="0"/>
    <m/>
  </r>
  <r>
    <n v="170269"/>
    <x v="0"/>
    <x v="0"/>
    <x v="0"/>
    <x v="0"/>
    <x v="1"/>
    <x v="1"/>
    <x v="0"/>
    <x v="0"/>
    <s v="Tesseramento"/>
    <x v="0"/>
    <x v="0"/>
    <x v="0"/>
    <m/>
  </r>
  <r>
    <n v="38323"/>
    <x v="0"/>
    <x v="0"/>
    <x v="0"/>
    <x v="0"/>
    <x v="9"/>
    <x v="117"/>
    <x v="0"/>
    <x v="0"/>
    <s v="Tesseramento"/>
    <x v="1"/>
    <x v="3"/>
    <x v="0"/>
    <m/>
  </r>
  <r>
    <n v="210763"/>
    <x v="1"/>
    <x v="0"/>
    <x v="2"/>
    <x v="1"/>
    <x v="4"/>
    <x v="80"/>
    <x v="0"/>
    <x v="0"/>
    <s v="Tesseramento"/>
    <x v="1"/>
    <x v="7"/>
    <x v="0"/>
    <m/>
  </r>
  <r>
    <n v="68941"/>
    <x v="0"/>
    <x v="0"/>
    <x v="0"/>
    <x v="1"/>
    <x v="8"/>
    <x v="113"/>
    <x v="0"/>
    <x v="0"/>
    <s v="Tesseramento"/>
    <x v="0"/>
    <x v="3"/>
    <x v="0"/>
    <m/>
  </r>
  <r>
    <n v="102846"/>
    <x v="0"/>
    <x v="0"/>
    <x v="0"/>
    <x v="0"/>
    <x v="9"/>
    <x v="19"/>
    <x v="0"/>
    <x v="0"/>
    <s v="Tesseramento"/>
    <x v="1"/>
    <x v="3"/>
    <x v="0"/>
    <m/>
  </r>
  <r>
    <n v="222129"/>
    <x v="0"/>
    <x v="0"/>
    <x v="0"/>
    <x v="0"/>
    <x v="4"/>
    <x v="83"/>
    <x v="0"/>
    <x v="0"/>
    <s v="Tesseramento"/>
    <x v="0"/>
    <x v="0"/>
    <x v="0"/>
    <m/>
  </r>
  <r>
    <n v="69932"/>
    <x v="0"/>
    <x v="0"/>
    <x v="0"/>
    <x v="0"/>
    <x v="7"/>
    <x v="74"/>
    <x v="0"/>
    <x v="0"/>
    <s v="Tesseramento"/>
    <x v="1"/>
    <x v="4"/>
    <x v="0"/>
    <m/>
  </r>
  <r>
    <n v="148339"/>
    <x v="0"/>
    <x v="0"/>
    <x v="0"/>
    <x v="0"/>
    <x v="7"/>
    <x v="334"/>
    <x v="0"/>
    <x v="0"/>
    <s v="Tesseramento"/>
    <x v="1"/>
    <x v="0"/>
    <x v="0"/>
    <m/>
  </r>
  <r>
    <n v="236316"/>
    <x v="1"/>
    <x v="1"/>
    <x v="1"/>
    <x v="2"/>
    <x v="1"/>
    <x v="1"/>
    <x v="0"/>
    <x v="1"/>
    <s v="Tesseramento"/>
    <x v="0"/>
    <x v="5"/>
    <x v="0"/>
    <m/>
  </r>
  <r>
    <n v="206344"/>
    <x v="0"/>
    <x v="0"/>
    <x v="0"/>
    <x v="1"/>
    <x v="8"/>
    <x v="113"/>
    <x v="0"/>
    <x v="0"/>
    <s v="Tesseramento"/>
    <x v="0"/>
    <x v="3"/>
    <x v="0"/>
    <m/>
  </r>
  <r>
    <n v="72049"/>
    <x v="0"/>
    <x v="0"/>
    <x v="0"/>
    <x v="0"/>
    <x v="1"/>
    <x v="28"/>
    <x v="0"/>
    <x v="0"/>
    <s v="Tesseramento"/>
    <x v="1"/>
    <x v="0"/>
    <x v="0"/>
    <m/>
  </r>
  <r>
    <n v="36850"/>
    <x v="0"/>
    <x v="0"/>
    <x v="0"/>
    <x v="0"/>
    <x v="1"/>
    <x v="28"/>
    <x v="0"/>
    <x v="1"/>
    <s v="Tesseramento"/>
    <x v="1"/>
    <x v="4"/>
    <x v="0"/>
    <m/>
  </r>
  <r>
    <n v="205996"/>
    <x v="0"/>
    <x v="1"/>
    <x v="0"/>
    <x v="0"/>
    <x v="12"/>
    <x v="27"/>
    <x v="0"/>
    <x v="0"/>
    <s v="Tesseramento"/>
    <x v="1"/>
    <x v="1"/>
    <x v="0"/>
    <m/>
  </r>
  <r>
    <n v="169697"/>
    <x v="1"/>
    <x v="0"/>
    <x v="0"/>
    <x v="0"/>
    <x v="1"/>
    <x v="28"/>
    <x v="0"/>
    <x v="0"/>
    <s v="Tesseramento"/>
    <x v="1"/>
    <x v="6"/>
    <x v="0"/>
    <m/>
  </r>
  <r>
    <n v="162844"/>
    <x v="1"/>
    <x v="0"/>
    <x v="0"/>
    <x v="0"/>
    <x v="1"/>
    <x v="28"/>
    <x v="0"/>
    <x v="1"/>
    <s v="Tesseramento"/>
    <x v="1"/>
    <x v="2"/>
    <x v="0"/>
    <m/>
  </r>
  <r>
    <n v="30776"/>
    <x v="0"/>
    <x v="0"/>
    <x v="0"/>
    <x v="0"/>
    <x v="1"/>
    <x v="28"/>
    <x v="0"/>
    <x v="0"/>
    <s v="Tesseramento"/>
    <x v="1"/>
    <x v="0"/>
    <x v="0"/>
    <m/>
  </r>
  <r>
    <n v="81179"/>
    <x v="0"/>
    <x v="0"/>
    <x v="0"/>
    <x v="0"/>
    <x v="4"/>
    <x v="99"/>
    <x v="0"/>
    <x v="0"/>
    <s v="Tesseramento"/>
    <x v="0"/>
    <x v="1"/>
    <x v="0"/>
    <m/>
  </r>
  <r>
    <n v="80294"/>
    <x v="0"/>
    <x v="1"/>
    <x v="0"/>
    <x v="1"/>
    <x v="7"/>
    <x v="109"/>
    <x v="0"/>
    <x v="1"/>
    <s v="Tesseramento"/>
    <x v="1"/>
    <x v="3"/>
    <x v="0"/>
    <m/>
  </r>
  <r>
    <n v="114411"/>
    <x v="0"/>
    <x v="0"/>
    <x v="0"/>
    <x v="0"/>
    <x v="7"/>
    <x v="109"/>
    <x v="0"/>
    <x v="0"/>
    <s v="Tesseramento"/>
    <x v="1"/>
    <x v="4"/>
    <x v="0"/>
    <m/>
  </r>
  <r>
    <n v="227458"/>
    <x v="0"/>
    <x v="0"/>
    <x v="0"/>
    <x v="1"/>
    <x v="6"/>
    <x v="299"/>
    <x v="0"/>
    <x v="0"/>
    <s v="Tesseramento"/>
    <x v="1"/>
    <x v="0"/>
    <x v="0"/>
    <m/>
  </r>
  <r>
    <n v="51441"/>
    <x v="0"/>
    <x v="0"/>
    <x v="0"/>
    <x v="0"/>
    <x v="7"/>
    <x v="109"/>
    <x v="0"/>
    <x v="0"/>
    <s v="Tesseramento"/>
    <x v="1"/>
    <x v="4"/>
    <x v="0"/>
    <m/>
  </r>
  <r>
    <n v="118050"/>
    <x v="0"/>
    <x v="0"/>
    <x v="0"/>
    <x v="0"/>
    <x v="11"/>
    <x v="142"/>
    <x v="0"/>
    <x v="0"/>
    <s v="Tesseramento"/>
    <x v="1"/>
    <x v="3"/>
    <x v="0"/>
    <m/>
  </r>
  <r>
    <n v="21117"/>
    <x v="0"/>
    <x v="0"/>
    <x v="0"/>
    <x v="0"/>
    <x v="4"/>
    <x v="110"/>
    <x v="0"/>
    <x v="0"/>
    <s v="Tesseramento"/>
    <x v="1"/>
    <x v="0"/>
    <x v="0"/>
    <m/>
  </r>
  <r>
    <n v="32065"/>
    <x v="0"/>
    <x v="0"/>
    <x v="0"/>
    <x v="0"/>
    <x v="4"/>
    <x v="166"/>
    <x v="0"/>
    <x v="0"/>
    <s v="Tesseramento"/>
    <x v="1"/>
    <x v="3"/>
    <x v="0"/>
    <m/>
  </r>
  <r>
    <n v="145323"/>
    <x v="0"/>
    <x v="0"/>
    <x v="0"/>
    <x v="2"/>
    <x v="6"/>
    <x v="344"/>
    <x v="0"/>
    <x v="0"/>
    <s v="Tesseramento"/>
    <x v="0"/>
    <x v="0"/>
    <x v="0"/>
    <m/>
  </r>
  <r>
    <n v="216284"/>
    <x v="1"/>
    <x v="0"/>
    <x v="0"/>
    <x v="2"/>
    <x v="6"/>
    <x v="344"/>
    <x v="0"/>
    <x v="1"/>
    <s v="Tesseramento"/>
    <x v="0"/>
    <x v="5"/>
    <x v="0"/>
    <m/>
  </r>
  <r>
    <n v="236409"/>
    <x v="1"/>
    <x v="0"/>
    <x v="1"/>
    <x v="2"/>
    <x v="11"/>
    <x v="152"/>
    <x v="0"/>
    <x v="0"/>
    <s v="Tesseramento"/>
    <x v="1"/>
    <x v="5"/>
    <x v="0"/>
    <m/>
  </r>
  <r>
    <n v="236364"/>
    <x v="1"/>
    <x v="0"/>
    <x v="1"/>
    <x v="2"/>
    <x v="4"/>
    <x v="303"/>
    <x v="0"/>
    <x v="1"/>
    <s v="Tesseramento"/>
    <x v="1"/>
    <x v="5"/>
    <x v="0"/>
    <m/>
  </r>
  <r>
    <n v="229790"/>
    <x v="0"/>
    <x v="0"/>
    <x v="0"/>
    <x v="1"/>
    <x v="11"/>
    <x v="345"/>
    <x v="0"/>
    <x v="0"/>
    <s v="Tesseramento"/>
    <x v="0"/>
    <x v="1"/>
    <x v="0"/>
    <m/>
  </r>
  <r>
    <n v="236410"/>
    <x v="1"/>
    <x v="0"/>
    <x v="1"/>
    <x v="2"/>
    <x v="11"/>
    <x v="152"/>
    <x v="0"/>
    <x v="0"/>
    <s v="Tesseramento"/>
    <x v="1"/>
    <x v="5"/>
    <x v="0"/>
    <m/>
  </r>
  <r>
    <n v="236411"/>
    <x v="1"/>
    <x v="0"/>
    <x v="1"/>
    <x v="2"/>
    <x v="11"/>
    <x v="152"/>
    <x v="0"/>
    <x v="1"/>
    <s v="Tesseramento"/>
    <x v="1"/>
    <x v="5"/>
    <x v="0"/>
    <m/>
  </r>
  <r>
    <n v="9325"/>
    <x v="0"/>
    <x v="0"/>
    <x v="0"/>
    <x v="0"/>
    <x v="7"/>
    <x v="109"/>
    <x v="0"/>
    <x v="0"/>
    <s v="Tesseramento"/>
    <x v="1"/>
    <x v="3"/>
    <x v="0"/>
    <m/>
  </r>
  <r>
    <n v="207328"/>
    <x v="0"/>
    <x v="0"/>
    <x v="0"/>
    <x v="0"/>
    <x v="7"/>
    <x v="109"/>
    <x v="0"/>
    <x v="1"/>
    <s v="Tesseramento"/>
    <x v="1"/>
    <x v="3"/>
    <x v="0"/>
    <m/>
  </r>
  <r>
    <n v="207327"/>
    <x v="0"/>
    <x v="0"/>
    <x v="0"/>
    <x v="0"/>
    <x v="7"/>
    <x v="109"/>
    <x v="0"/>
    <x v="1"/>
    <s v="Tesseramento"/>
    <x v="1"/>
    <x v="0"/>
    <x v="0"/>
    <m/>
  </r>
  <r>
    <n v="6969"/>
    <x v="0"/>
    <x v="0"/>
    <x v="0"/>
    <x v="0"/>
    <x v="7"/>
    <x v="109"/>
    <x v="0"/>
    <x v="0"/>
    <s v="Tesseramento"/>
    <x v="1"/>
    <x v="3"/>
    <x v="0"/>
    <m/>
  </r>
  <r>
    <n v="147806"/>
    <x v="0"/>
    <x v="0"/>
    <x v="0"/>
    <x v="0"/>
    <x v="3"/>
    <x v="331"/>
    <x v="0"/>
    <x v="0"/>
    <s v="Tesseramento"/>
    <x v="1"/>
    <x v="0"/>
    <x v="0"/>
    <m/>
  </r>
  <r>
    <n v="236412"/>
    <x v="1"/>
    <x v="0"/>
    <x v="1"/>
    <x v="2"/>
    <x v="11"/>
    <x v="152"/>
    <x v="0"/>
    <x v="1"/>
    <s v="Tesseramento"/>
    <x v="1"/>
    <x v="5"/>
    <x v="0"/>
    <m/>
  </r>
  <r>
    <n v="227481"/>
    <x v="0"/>
    <x v="0"/>
    <x v="0"/>
    <x v="3"/>
    <x v="12"/>
    <x v="254"/>
    <x v="0"/>
    <x v="0"/>
    <s v="Tesseramento"/>
    <x v="0"/>
    <x v="0"/>
    <x v="0"/>
    <m/>
  </r>
  <r>
    <n v="236413"/>
    <x v="1"/>
    <x v="0"/>
    <x v="1"/>
    <x v="2"/>
    <x v="11"/>
    <x v="152"/>
    <x v="0"/>
    <x v="1"/>
    <s v="Tesseramento"/>
    <x v="1"/>
    <x v="5"/>
    <x v="0"/>
    <m/>
  </r>
  <r>
    <n v="157301"/>
    <x v="0"/>
    <x v="0"/>
    <x v="0"/>
    <x v="0"/>
    <x v="2"/>
    <x v="157"/>
    <x v="0"/>
    <x v="0"/>
    <s v="Tesseramento"/>
    <x v="1"/>
    <x v="0"/>
    <x v="0"/>
    <m/>
  </r>
  <r>
    <n v="146475"/>
    <x v="0"/>
    <x v="0"/>
    <x v="0"/>
    <x v="0"/>
    <x v="7"/>
    <x v="109"/>
    <x v="0"/>
    <x v="1"/>
    <s v="Tesseramento"/>
    <x v="1"/>
    <x v="3"/>
    <x v="0"/>
    <m/>
  </r>
  <r>
    <n v="91731"/>
    <x v="0"/>
    <x v="0"/>
    <x v="0"/>
    <x v="0"/>
    <x v="7"/>
    <x v="109"/>
    <x v="0"/>
    <x v="0"/>
    <s v="Tesseramento"/>
    <x v="1"/>
    <x v="0"/>
    <x v="0"/>
    <m/>
  </r>
  <r>
    <n v="98493"/>
    <x v="0"/>
    <x v="0"/>
    <x v="0"/>
    <x v="0"/>
    <x v="10"/>
    <x v="240"/>
    <x v="0"/>
    <x v="0"/>
    <s v="Tesseramento"/>
    <x v="1"/>
    <x v="1"/>
    <x v="0"/>
    <m/>
  </r>
  <r>
    <n v="26653"/>
    <x v="0"/>
    <x v="0"/>
    <x v="0"/>
    <x v="0"/>
    <x v="10"/>
    <x v="240"/>
    <x v="0"/>
    <x v="0"/>
    <s v="Tesseramento"/>
    <x v="1"/>
    <x v="1"/>
    <x v="0"/>
    <m/>
  </r>
  <r>
    <n v="212428"/>
    <x v="0"/>
    <x v="0"/>
    <x v="0"/>
    <x v="0"/>
    <x v="10"/>
    <x v="294"/>
    <x v="0"/>
    <x v="1"/>
    <s v="Tesseramento"/>
    <x v="1"/>
    <x v="3"/>
    <x v="0"/>
    <m/>
  </r>
  <r>
    <n v="60995"/>
    <x v="0"/>
    <x v="0"/>
    <x v="0"/>
    <x v="0"/>
    <x v="10"/>
    <x v="294"/>
    <x v="0"/>
    <x v="0"/>
    <s v="Tesseramento"/>
    <x v="1"/>
    <x v="4"/>
    <x v="0"/>
    <m/>
  </r>
  <r>
    <n v="105390"/>
    <x v="0"/>
    <x v="0"/>
    <x v="0"/>
    <x v="1"/>
    <x v="10"/>
    <x v="294"/>
    <x v="0"/>
    <x v="0"/>
    <s v="Tesseramento"/>
    <x v="1"/>
    <x v="0"/>
    <x v="0"/>
    <m/>
  </r>
  <r>
    <n v="95552"/>
    <x v="0"/>
    <x v="0"/>
    <x v="0"/>
    <x v="0"/>
    <x v="10"/>
    <x v="294"/>
    <x v="0"/>
    <x v="0"/>
    <s v="Tesseramento"/>
    <x v="1"/>
    <x v="0"/>
    <x v="0"/>
    <m/>
  </r>
  <r>
    <n v="101867"/>
    <x v="0"/>
    <x v="0"/>
    <x v="2"/>
    <x v="0"/>
    <x v="10"/>
    <x v="294"/>
    <x v="0"/>
    <x v="1"/>
    <s v="Tesseramento"/>
    <x v="1"/>
    <x v="3"/>
    <x v="0"/>
    <m/>
  </r>
  <r>
    <n v="122398"/>
    <x v="0"/>
    <x v="0"/>
    <x v="0"/>
    <x v="0"/>
    <x v="10"/>
    <x v="240"/>
    <x v="0"/>
    <x v="0"/>
    <s v="Tesseramento"/>
    <x v="1"/>
    <x v="0"/>
    <x v="0"/>
    <m/>
  </r>
  <r>
    <n v="72089"/>
    <x v="0"/>
    <x v="0"/>
    <x v="2"/>
    <x v="0"/>
    <x v="10"/>
    <x v="294"/>
    <x v="0"/>
    <x v="0"/>
    <s v="Tesseramento"/>
    <x v="1"/>
    <x v="3"/>
    <x v="0"/>
    <m/>
  </r>
  <r>
    <n v="236414"/>
    <x v="1"/>
    <x v="0"/>
    <x v="1"/>
    <x v="2"/>
    <x v="11"/>
    <x v="152"/>
    <x v="0"/>
    <x v="1"/>
    <s v="Tesseramento"/>
    <x v="1"/>
    <x v="5"/>
    <x v="0"/>
    <m/>
  </r>
  <r>
    <n v="99800"/>
    <x v="0"/>
    <x v="0"/>
    <x v="0"/>
    <x v="0"/>
    <x v="4"/>
    <x v="119"/>
    <x v="0"/>
    <x v="0"/>
    <s v="Tesseramento"/>
    <x v="1"/>
    <x v="3"/>
    <x v="0"/>
    <m/>
  </r>
  <r>
    <n v="14984"/>
    <x v="0"/>
    <x v="0"/>
    <x v="0"/>
    <x v="0"/>
    <x v="7"/>
    <x v="202"/>
    <x v="0"/>
    <x v="0"/>
    <s v="Tesseramento"/>
    <x v="1"/>
    <x v="4"/>
    <x v="0"/>
    <m/>
  </r>
  <r>
    <n v="236415"/>
    <x v="1"/>
    <x v="0"/>
    <x v="1"/>
    <x v="2"/>
    <x v="11"/>
    <x v="152"/>
    <x v="0"/>
    <x v="1"/>
    <s v="Tesseramento"/>
    <x v="1"/>
    <x v="5"/>
    <x v="0"/>
    <m/>
  </r>
  <r>
    <n v="101189"/>
    <x v="0"/>
    <x v="0"/>
    <x v="0"/>
    <x v="0"/>
    <x v="4"/>
    <x v="119"/>
    <x v="0"/>
    <x v="1"/>
    <s v="Tesseramento"/>
    <x v="1"/>
    <x v="4"/>
    <x v="0"/>
    <m/>
  </r>
  <r>
    <n v="196942"/>
    <x v="0"/>
    <x v="0"/>
    <x v="0"/>
    <x v="0"/>
    <x v="1"/>
    <x v="138"/>
    <x v="0"/>
    <x v="0"/>
    <s v="Tesseramento"/>
    <x v="1"/>
    <x v="0"/>
    <x v="0"/>
    <m/>
  </r>
  <r>
    <n v="88928"/>
    <x v="0"/>
    <x v="0"/>
    <x v="0"/>
    <x v="0"/>
    <x v="1"/>
    <x v="138"/>
    <x v="0"/>
    <x v="0"/>
    <s v="Tesseramento"/>
    <x v="1"/>
    <x v="4"/>
    <x v="0"/>
    <m/>
  </r>
  <r>
    <n v="236416"/>
    <x v="1"/>
    <x v="0"/>
    <x v="1"/>
    <x v="2"/>
    <x v="11"/>
    <x v="152"/>
    <x v="0"/>
    <x v="0"/>
    <s v="Tesseramento"/>
    <x v="1"/>
    <x v="5"/>
    <x v="0"/>
    <m/>
  </r>
  <r>
    <n v="236417"/>
    <x v="1"/>
    <x v="0"/>
    <x v="1"/>
    <x v="2"/>
    <x v="11"/>
    <x v="152"/>
    <x v="0"/>
    <x v="0"/>
    <s v="Tesseramento"/>
    <x v="1"/>
    <x v="5"/>
    <x v="0"/>
    <m/>
  </r>
  <r>
    <n v="63904"/>
    <x v="0"/>
    <x v="0"/>
    <x v="0"/>
    <x v="0"/>
    <x v="2"/>
    <x v="79"/>
    <x v="0"/>
    <x v="0"/>
    <s v="Tesseramento"/>
    <x v="1"/>
    <x v="3"/>
    <x v="0"/>
    <m/>
  </r>
  <r>
    <n v="63905"/>
    <x v="0"/>
    <x v="0"/>
    <x v="0"/>
    <x v="0"/>
    <x v="2"/>
    <x v="79"/>
    <x v="0"/>
    <x v="1"/>
    <s v="Tesseramento"/>
    <x v="1"/>
    <x v="4"/>
    <x v="0"/>
    <m/>
  </r>
  <r>
    <n v="228817"/>
    <x v="1"/>
    <x v="0"/>
    <x v="0"/>
    <x v="0"/>
    <x v="7"/>
    <x v="41"/>
    <x v="0"/>
    <x v="0"/>
    <s v="Tesseramento"/>
    <x v="1"/>
    <x v="2"/>
    <x v="0"/>
    <m/>
  </r>
  <r>
    <n v="15108"/>
    <x v="0"/>
    <x v="0"/>
    <x v="0"/>
    <x v="0"/>
    <x v="7"/>
    <x v="41"/>
    <x v="0"/>
    <x v="0"/>
    <s v="Tesseramento"/>
    <x v="1"/>
    <x v="3"/>
    <x v="0"/>
    <m/>
  </r>
  <r>
    <n v="23827"/>
    <x v="0"/>
    <x v="0"/>
    <x v="0"/>
    <x v="0"/>
    <x v="4"/>
    <x v="52"/>
    <x v="0"/>
    <x v="0"/>
    <s v="Tesseramento"/>
    <x v="1"/>
    <x v="0"/>
    <x v="0"/>
    <m/>
  </r>
  <r>
    <n v="145365"/>
    <x v="1"/>
    <x v="0"/>
    <x v="0"/>
    <x v="0"/>
    <x v="7"/>
    <x v="15"/>
    <x v="0"/>
    <x v="0"/>
    <s v="Tesseramento"/>
    <x v="2"/>
    <x v="6"/>
    <x v="0"/>
    <m/>
  </r>
  <r>
    <n v="19552"/>
    <x v="0"/>
    <x v="0"/>
    <x v="0"/>
    <x v="0"/>
    <x v="7"/>
    <x v="15"/>
    <x v="0"/>
    <x v="0"/>
    <s v="Tesseramento"/>
    <x v="2"/>
    <x v="0"/>
    <x v="0"/>
    <m/>
  </r>
  <r>
    <n v="20304"/>
    <x v="0"/>
    <x v="0"/>
    <x v="0"/>
    <x v="0"/>
    <x v="1"/>
    <x v="138"/>
    <x v="0"/>
    <x v="0"/>
    <s v="Tesseramento"/>
    <x v="1"/>
    <x v="0"/>
    <x v="0"/>
    <m/>
  </r>
  <r>
    <n v="90950"/>
    <x v="0"/>
    <x v="0"/>
    <x v="0"/>
    <x v="0"/>
    <x v="1"/>
    <x v="138"/>
    <x v="0"/>
    <x v="0"/>
    <s v="Tesseramento"/>
    <x v="1"/>
    <x v="4"/>
    <x v="0"/>
    <m/>
  </r>
  <r>
    <n v="118681"/>
    <x v="0"/>
    <x v="0"/>
    <x v="0"/>
    <x v="0"/>
    <x v="1"/>
    <x v="138"/>
    <x v="0"/>
    <x v="0"/>
    <s v="Tesseramento"/>
    <x v="1"/>
    <x v="1"/>
    <x v="0"/>
    <m/>
  </r>
  <r>
    <n v="193768"/>
    <x v="0"/>
    <x v="0"/>
    <x v="0"/>
    <x v="0"/>
    <x v="1"/>
    <x v="138"/>
    <x v="0"/>
    <x v="0"/>
    <s v="Tesseramento"/>
    <x v="1"/>
    <x v="0"/>
    <x v="0"/>
    <m/>
  </r>
  <r>
    <n v="20343"/>
    <x v="0"/>
    <x v="0"/>
    <x v="0"/>
    <x v="0"/>
    <x v="1"/>
    <x v="138"/>
    <x v="0"/>
    <x v="1"/>
    <s v="Tesseramento"/>
    <x v="1"/>
    <x v="3"/>
    <x v="0"/>
    <m/>
  </r>
  <r>
    <n v="137169"/>
    <x v="0"/>
    <x v="0"/>
    <x v="0"/>
    <x v="0"/>
    <x v="1"/>
    <x v="138"/>
    <x v="0"/>
    <x v="0"/>
    <s v="Tesseramento"/>
    <x v="1"/>
    <x v="0"/>
    <x v="0"/>
    <m/>
  </r>
  <r>
    <n v="103470"/>
    <x v="0"/>
    <x v="0"/>
    <x v="0"/>
    <x v="0"/>
    <x v="1"/>
    <x v="138"/>
    <x v="0"/>
    <x v="0"/>
    <s v="Tesseramento"/>
    <x v="1"/>
    <x v="1"/>
    <x v="0"/>
    <m/>
  </r>
  <r>
    <n v="236418"/>
    <x v="1"/>
    <x v="0"/>
    <x v="1"/>
    <x v="2"/>
    <x v="11"/>
    <x v="152"/>
    <x v="0"/>
    <x v="1"/>
    <s v="Tesseramento"/>
    <x v="1"/>
    <x v="5"/>
    <x v="0"/>
    <m/>
  </r>
  <r>
    <n v="228258"/>
    <x v="0"/>
    <x v="0"/>
    <x v="0"/>
    <x v="0"/>
    <x v="4"/>
    <x v="47"/>
    <x v="0"/>
    <x v="0"/>
    <s v="Tesseramento"/>
    <x v="0"/>
    <x v="0"/>
    <x v="0"/>
    <m/>
  </r>
  <r>
    <n v="227961"/>
    <x v="0"/>
    <x v="1"/>
    <x v="0"/>
    <x v="3"/>
    <x v="5"/>
    <x v="317"/>
    <x v="0"/>
    <x v="0"/>
    <s v="Tesseramento"/>
    <x v="1"/>
    <x v="0"/>
    <x v="0"/>
    <m/>
  </r>
  <r>
    <n v="182147"/>
    <x v="0"/>
    <x v="0"/>
    <x v="0"/>
    <x v="0"/>
    <x v="9"/>
    <x v="64"/>
    <x v="0"/>
    <x v="0"/>
    <s v="Tesseramento"/>
    <x v="0"/>
    <x v="0"/>
    <x v="0"/>
    <m/>
  </r>
  <r>
    <n v="204664"/>
    <x v="0"/>
    <x v="0"/>
    <x v="0"/>
    <x v="0"/>
    <x v="9"/>
    <x v="64"/>
    <x v="0"/>
    <x v="0"/>
    <s v="Tesseramento"/>
    <x v="0"/>
    <x v="1"/>
    <x v="0"/>
    <m/>
  </r>
  <r>
    <n v="33228"/>
    <x v="0"/>
    <x v="0"/>
    <x v="0"/>
    <x v="0"/>
    <x v="7"/>
    <x v="51"/>
    <x v="0"/>
    <x v="0"/>
    <s v="Tesseramento"/>
    <x v="1"/>
    <x v="3"/>
    <x v="0"/>
    <m/>
  </r>
  <r>
    <n v="168599"/>
    <x v="0"/>
    <x v="0"/>
    <x v="0"/>
    <x v="0"/>
    <x v="12"/>
    <x v="254"/>
    <x v="0"/>
    <x v="1"/>
    <s v="Tesseramento"/>
    <x v="0"/>
    <x v="0"/>
    <x v="0"/>
    <m/>
  </r>
  <r>
    <n v="131147"/>
    <x v="0"/>
    <x v="0"/>
    <x v="0"/>
    <x v="0"/>
    <x v="12"/>
    <x v="254"/>
    <x v="0"/>
    <x v="0"/>
    <s v="Tesseramento"/>
    <x v="0"/>
    <x v="0"/>
    <x v="0"/>
    <m/>
  </r>
  <r>
    <n v="107667"/>
    <x v="0"/>
    <x v="0"/>
    <x v="0"/>
    <x v="0"/>
    <x v="14"/>
    <x v="43"/>
    <x v="0"/>
    <x v="0"/>
    <s v="Tesseramento"/>
    <x v="1"/>
    <x v="0"/>
    <x v="0"/>
    <m/>
  </r>
  <r>
    <n v="229434"/>
    <x v="0"/>
    <x v="0"/>
    <x v="0"/>
    <x v="1"/>
    <x v="7"/>
    <x v="78"/>
    <x v="0"/>
    <x v="0"/>
    <s v="Tesseramento"/>
    <x v="0"/>
    <x v="0"/>
    <x v="0"/>
    <m/>
  </r>
  <r>
    <n v="230591"/>
    <x v="0"/>
    <x v="0"/>
    <x v="0"/>
    <x v="0"/>
    <x v="11"/>
    <x v="280"/>
    <x v="0"/>
    <x v="0"/>
    <s v="Tesseramento"/>
    <x v="0"/>
    <x v="1"/>
    <x v="0"/>
    <m/>
  </r>
  <r>
    <n v="210713"/>
    <x v="0"/>
    <x v="0"/>
    <x v="0"/>
    <x v="3"/>
    <x v="7"/>
    <x v="51"/>
    <x v="0"/>
    <x v="1"/>
    <s v="Tesseramento"/>
    <x v="1"/>
    <x v="0"/>
    <x v="0"/>
    <m/>
  </r>
  <r>
    <n v="236450"/>
    <x v="0"/>
    <x v="1"/>
    <x v="1"/>
    <x v="2"/>
    <x v="12"/>
    <x v="245"/>
    <x v="0"/>
    <x v="1"/>
    <s v="Tesseramento"/>
    <x v="1"/>
    <x v="1"/>
    <x v="0"/>
    <m/>
  </r>
  <r>
    <n v="236312"/>
    <x v="1"/>
    <x v="0"/>
    <x v="0"/>
    <x v="1"/>
    <x v="7"/>
    <x v="15"/>
    <x v="0"/>
    <x v="0"/>
    <s v="Tesseramento"/>
    <x v="2"/>
    <x v="5"/>
    <x v="0"/>
    <m/>
  </r>
  <r>
    <n v="170455"/>
    <x v="0"/>
    <x v="0"/>
    <x v="0"/>
    <x v="0"/>
    <x v="4"/>
    <x v="52"/>
    <x v="0"/>
    <x v="0"/>
    <s v="Tesseramento"/>
    <x v="1"/>
    <x v="4"/>
    <x v="0"/>
    <m/>
  </r>
  <r>
    <n v="151087"/>
    <x v="0"/>
    <x v="0"/>
    <x v="0"/>
    <x v="0"/>
    <x v="4"/>
    <x v="52"/>
    <x v="0"/>
    <x v="0"/>
    <s v="Tesseramento"/>
    <x v="1"/>
    <x v="4"/>
    <x v="0"/>
    <m/>
  </r>
  <r>
    <n v="200708"/>
    <x v="0"/>
    <x v="0"/>
    <x v="0"/>
    <x v="0"/>
    <x v="4"/>
    <x v="52"/>
    <x v="0"/>
    <x v="1"/>
    <s v="Tesseramento"/>
    <x v="1"/>
    <x v="0"/>
    <x v="0"/>
    <m/>
  </r>
  <r>
    <n v="220285"/>
    <x v="0"/>
    <x v="1"/>
    <x v="0"/>
    <x v="2"/>
    <x v="4"/>
    <x v="52"/>
    <x v="0"/>
    <x v="0"/>
    <s v="Tesseramento"/>
    <x v="1"/>
    <x v="0"/>
    <x v="0"/>
    <m/>
  </r>
  <r>
    <n v="172222"/>
    <x v="0"/>
    <x v="0"/>
    <x v="0"/>
    <x v="1"/>
    <x v="4"/>
    <x v="52"/>
    <x v="0"/>
    <x v="1"/>
    <s v="Tesseramento"/>
    <x v="1"/>
    <x v="4"/>
    <x v="0"/>
    <m/>
  </r>
  <r>
    <n v="151090"/>
    <x v="0"/>
    <x v="0"/>
    <x v="0"/>
    <x v="0"/>
    <x v="4"/>
    <x v="52"/>
    <x v="0"/>
    <x v="1"/>
    <s v="Tesseramento"/>
    <x v="1"/>
    <x v="4"/>
    <x v="0"/>
    <m/>
  </r>
  <r>
    <n v="159473"/>
    <x v="0"/>
    <x v="0"/>
    <x v="0"/>
    <x v="0"/>
    <x v="11"/>
    <x v="142"/>
    <x v="0"/>
    <x v="0"/>
    <s v="Tesseramento"/>
    <x v="1"/>
    <x v="0"/>
    <x v="0"/>
    <m/>
  </r>
  <r>
    <n v="230432"/>
    <x v="0"/>
    <x v="0"/>
    <x v="0"/>
    <x v="2"/>
    <x v="4"/>
    <x v="52"/>
    <x v="0"/>
    <x v="1"/>
    <s v="Tesseramento"/>
    <x v="1"/>
    <x v="0"/>
    <x v="0"/>
    <m/>
  </r>
  <r>
    <n v="24502"/>
    <x v="0"/>
    <x v="0"/>
    <x v="0"/>
    <x v="0"/>
    <x v="4"/>
    <x v="14"/>
    <x v="0"/>
    <x v="1"/>
    <s v="Tesseramento"/>
    <x v="1"/>
    <x v="4"/>
    <x v="0"/>
    <m/>
  </r>
  <r>
    <n v="142417"/>
    <x v="0"/>
    <x v="0"/>
    <x v="0"/>
    <x v="0"/>
    <x v="2"/>
    <x v="42"/>
    <x v="0"/>
    <x v="0"/>
    <s v="Tesseramento"/>
    <x v="1"/>
    <x v="1"/>
    <x v="0"/>
    <m/>
  </r>
  <r>
    <n v="202283"/>
    <x v="0"/>
    <x v="0"/>
    <x v="0"/>
    <x v="0"/>
    <x v="11"/>
    <x v="24"/>
    <x v="0"/>
    <x v="1"/>
    <s v="Tesseramento"/>
    <x v="1"/>
    <x v="3"/>
    <x v="0"/>
    <m/>
  </r>
  <r>
    <n v="124802"/>
    <x v="0"/>
    <x v="0"/>
    <x v="0"/>
    <x v="0"/>
    <x v="2"/>
    <x v="346"/>
    <x v="0"/>
    <x v="0"/>
    <s v="Tesseramento"/>
    <x v="0"/>
    <x v="0"/>
    <x v="0"/>
    <m/>
  </r>
  <r>
    <n v="117390"/>
    <x v="0"/>
    <x v="0"/>
    <x v="0"/>
    <x v="0"/>
    <x v="2"/>
    <x v="346"/>
    <x v="0"/>
    <x v="0"/>
    <s v="Tesseramento"/>
    <x v="0"/>
    <x v="0"/>
    <x v="0"/>
    <m/>
  </r>
  <r>
    <n v="192201"/>
    <x v="1"/>
    <x v="0"/>
    <x v="0"/>
    <x v="0"/>
    <x v="14"/>
    <x v="129"/>
    <x v="0"/>
    <x v="0"/>
    <s v="Tesseramento"/>
    <x v="1"/>
    <x v="7"/>
    <x v="0"/>
    <s v="B"/>
  </r>
  <r>
    <n v="219074"/>
    <x v="0"/>
    <x v="0"/>
    <x v="0"/>
    <x v="0"/>
    <x v="14"/>
    <x v="129"/>
    <x v="0"/>
    <x v="0"/>
    <s v="Tesseramento"/>
    <x v="1"/>
    <x v="0"/>
    <x v="0"/>
    <m/>
  </r>
  <r>
    <n v="236345"/>
    <x v="0"/>
    <x v="0"/>
    <x v="1"/>
    <x v="1"/>
    <x v="7"/>
    <x v="347"/>
    <x v="0"/>
    <x v="0"/>
    <s v="Tesseramento"/>
    <x v="0"/>
    <x v="3"/>
    <x v="0"/>
    <m/>
  </r>
  <r>
    <n v="208298"/>
    <x v="0"/>
    <x v="1"/>
    <x v="0"/>
    <x v="3"/>
    <x v="4"/>
    <x v="283"/>
    <x v="0"/>
    <x v="0"/>
    <s v="Tesseramento"/>
    <x v="1"/>
    <x v="0"/>
    <x v="0"/>
    <m/>
  </r>
  <r>
    <n v="19127"/>
    <x v="0"/>
    <x v="1"/>
    <x v="0"/>
    <x v="0"/>
    <x v="4"/>
    <x v="283"/>
    <x v="0"/>
    <x v="0"/>
    <s v="Tesseramento"/>
    <x v="1"/>
    <x v="0"/>
    <x v="0"/>
    <m/>
  </r>
  <r>
    <n v="229832"/>
    <x v="0"/>
    <x v="0"/>
    <x v="0"/>
    <x v="0"/>
    <x v="1"/>
    <x v="1"/>
    <x v="0"/>
    <x v="1"/>
    <s v="Tesseramento"/>
    <x v="0"/>
    <x v="1"/>
    <x v="0"/>
    <m/>
  </r>
  <r>
    <n v="125518"/>
    <x v="0"/>
    <x v="0"/>
    <x v="0"/>
    <x v="0"/>
    <x v="12"/>
    <x v="106"/>
    <x v="0"/>
    <x v="0"/>
    <s v="Tesseramento"/>
    <x v="1"/>
    <x v="0"/>
    <x v="0"/>
    <m/>
  </r>
  <r>
    <n v="92772"/>
    <x v="0"/>
    <x v="0"/>
    <x v="0"/>
    <x v="1"/>
    <x v="7"/>
    <x v="103"/>
    <x v="0"/>
    <x v="1"/>
    <s v="Tesseramento"/>
    <x v="1"/>
    <x v="3"/>
    <x v="0"/>
    <m/>
  </r>
  <r>
    <n v="92771"/>
    <x v="0"/>
    <x v="0"/>
    <x v="0"/>
    <x v="0"/>
    <x v="7"/>
    <x v="103"/>
    <x v="0"/>
    <x v="0"/>
    <s v="Tesseramento"/>
    <x v="1"/>
    <x v="3"/>
    <x v="0"/>
    <m/>
  </r>
  <r>
    <n v="92774"/>
    <x v="0"/>
    <x v="0"/>
    <x v="0"/>
    <x v="1"/>
    <x v="7"/>
    <x v="103"/>
    <x v="0"/>
    <x v="0"/>
    <s v="Tesseramento"/>
    <x v="1"/>
    <x v="1"/>
    <x v="0"/>
    <m/>
  </r>
  <r>
    <n v="92773"/>
    <x v="0"/>
    <x v="0"/>
    <x v="0"/>
    <x v="0"/>
    <x v="7"/>
    <x v="103"/>
    <x v="0"/>
    <x v="1"/>
    <s v="Tesseramento"/>
    <x v="1"/>
    <x v="1"/>
    <x v="0"/>
    <m/>
  </r>
  <r>
    <n v="176264"/>
    <x v="1"/>
    <x v="0"/>
    <x v="0"/>
    <x v="0"/>
    <x v="14"/>
    <x v="129"/>
    <x v="0"/>
    <x v="0"/>
    <s v="Tesseramento"/>
    <x v="1"/>
    <x v="2"/>
    <x v="0"/>
    <m/>
  </r>
  <r>
    <n v="37167"/>
    <x v="0"/>
    <x v="0"/>
    <x v="0"/>
    <x v="0"/>
    <x v="14"/>
    <x v="129"/>
    <x v="0"/>
    <x v="0"/>
    <s v="Tesseramento"/>
    <x v="1"/>
    <x v="3"/>
    <x v="0"/>
    <m/>
  </r>
  <r>
    <n v="201084"/>
    <x v="1"/>
    <x v="0"/>
    <x v="0"/>
    <x v="0"/>
    <x v="14"/>
    <x v="129"/>
    <x v="0"/>
    <x v="1"/>
    <s v="Tesseramento"/>
    <x v="1"/>
    <x v="7"/>
    <x v="0"/>
    <m/>
  </r>
  <r>
    <n v="40943"/>
    <x v="0"/>
    <x v="0"/>
    <x v="0"/>
    <x v="0"/>
    <x v="7"/>
    <x v="103"/>
    <x v="0"/>
    <x v="0"/>
    <s v="Tesseramento"/>
    <x v="1"/>
    <x v="3"/>
    <x v="0"/>
    <m/>
  </r>
  <r>
    <n v="228932"/>
    <x v="0"/>
    <x v="0"/>
    <x v="0"/>
    <x v="0"/>
    <x v="7"/>
    <x v="103"/>
    <x v="0"/>
    <x v="0"/>
    <s v="Tesseramento"/>
    <x v="1"/>
    <x v="1"/>
    <x v="0"/>
    <m/>
  </r>
  <r>
    <n v="219336"/>
    <x v="0"/>
    <x v="0"/>
    <x v="0"/>
    <x v="3"/>
    <x v="14"/>
    <x v="129"/>
    <x v="0"/>
    <x v="0"/>
    <s v="Tesseramento"/>
    <x v="1"/>
    <x v="3"/>
    <x v="0"/>
    <m/>
  </r>
  <r>
    <n v="197589"/>
    <x v="0"/>
    <x v="1"/>
    <x v="0"/>
    <x v="0"/>
    <x v="7"/>
    <x v="44"/>
    <x v="0"/>
    <x v="0"/>
    <s v="Tesseramento"/>
    <x v="1"/>
    <x v="1"/>
    <x v="0"/>
    <m/>
  </r>
  <r>
    <n v="223360"/>
    <x v="0"/>
    <x v="1"/>
    <x v="0"/>
    <x v="0"/>
    <x v="7"/>
    <x v="44"/>
    <x v="0"/>
    <x v="0"/>
    <s v="Tesseramento"/>
    <x v="1"/>
    <x v="0"/>
    <x v="0"/>
    <m/>
  </r>
  <r>
    <n v="10086"/>
    <x v="0"/>
    <x v="0"/>
    <x v="0"/>
    <x v="0"/>
    <x v="4"/>
    <x v="4"/>
    <x v="0"/>
    <x v="0"/>
    <s v="Tesseramento"/>
    <x v="1"/>
    <x v="3"/>
    <x v="0"/>
    <m/>
  </r>
  <r>
    <n v="3172"/>
    <x v="0"/>
    <x v="0"/>
    <x v="0"/>
    <x v="0"/>
    <x v="12"/>
    <x v="106"/>
    <x v="0"/>
    <x v="0"/>
    <s v="Tesseramento"/>
    <x v="1"/>
    <x v="4"/>
    <x v="0"/>
    <m/>
  </r>
  <r>
    <n v="135338"/>
    <x v="0"/>
    <x v="0"/>
    <x v="0"/>
    <x v="0"/>
    <x v="8"/>
    <x v="304"/>
    <x v="0"/>
    <x v="0"/>
    <s v="Tesseramento"/>
    <x v="0"/>
    <x v="4"/>
    <x v="0"/>
    <m/>
  </r>
  <r>
    <n v="236324"/>
    <x v="1"/>
    <x v="0"/>
    <x v="1"/>
    <x v="2"/>
    <x v="7"/>
    <x v="348"/>
    <x v="0"/>
    <x v="0"/>
    <s v="Tesseramento"/>
    <x v="1"/>
    <x v="5"/>
    <x v="0"/>
    <m/>
  </r>
  <r>
    <n v="12888"/>
    <x v="0"/>
    <x v="0"/>
    <x v="0"/>
    <x v="0"/>
    <x v="2"/>
    <x v="326"/>
    <x v="0"/>
    <x v="0"/>
    <s v="Tesseramento"/>
    <x v="1"/>
    <x v="4"/>
    <x v="0"/>
    <m/>
  </r>
  <r>
    <n v="118451"/>
    <x v="0"/>
    <x v="0"/>
    <x v="0"/>
    <x v="0"/>
    <x v="4"/>
    <x v="23"/>
    <x v="0"/>
    <x v="0"/>
    <s v="Tesseramento"/>
    <x v="1"/>
    <x v="0"/>
    <x v="0"/>
    <m/>
  </r>
  <r>
    <n v="141811"/>
    <x v="0"/>
    <x v="0"/>
    <x v="0"/>
    <x v="0"/>
    <x v="1"/>
    <x v="20"/>
    <x v="0"/>
    <x v="0"/>
    <s v="Tesseramento"/>
    <x v="0"/>
    <x v="0"/>
    <x v="0"/>
    <m/>
  </r>
  <r>
    <n v="236317"/>
    <x v="1"/>
    <x v="0"/>
    <x v="1"/>
    <x v="2"/>
    <x v="4"/>
    <x v="119"/>
    <x v="0"/>
    <x v="0"/>
    <s v="Tesseramento"/>
    <x v="1"/>
    <x v="5"/>
    <x v="0"/>
    <m/>
  </r>
  <r>
    <n v="202131"/>
    <x v="0"/>
    <x v="0"/>
    <x v="0"/>
    <x v="0"/>
    <x v="7"/>
    <x v="45"/>
    <x v="0"/>
    <x v="0"/>
    <s v="Tesseramento"/>
    <x v="1"/>
    <x v="3"/>
    <x v="0"/>
    <m/>
  </r>
  <r>
    <n v="213909"/>
    <x v="0"/>
    <x v="1"/>
    <x v="0"/>
    <x v="1"/>
    <x v="7"/>
    <x v="45"/>
    <x v="0"/>
    <x v="0"/>
    <s v="Tesseramento"/>
    <x v="1"/>
    <x v="0"/>
    <x v="0"/>
    <m/>
  </r>
  <r>
    <n v="236318"/>
    <x v="1"/>
    <x v="0"/>
    <x v="1"/>
    <x v="2"/>
    <x v="4"/>
    <x v="119"/>
    <x v="0"/>
    <x v="0"/>
    <s v="Tesseramento"/>
    <x v="1"/>
    <x v="6"/>
    <x v="0"/>
    <m/>
  </r>
  <r>
    <n v="228616"/>
    <x v="1"/>
    <x v="0"/>
    <x v="0"/>
    <x v="2"/>
    <x v="4"/>
    <x v="145"/>
    <x v="0"/>
    <x v="1"/>
    <s v="Tesseramento"/>
    <x v="1"/>
    <x v="5"/>
    <x v="0"/>
    <m/>
  </r>
  <r>
    <n v="228615"/>
    <x v="1"/>
    <x v="0"/>
    <x v="0"/>
    <x v="2"/>
    <x v="4"/>
    <x v="145"/>
    <x v="0"/>
    <x v="1"/>
    <s v="Tesseramento"/>
    <x v="1"/>
    <x v="5"/>
    <x v="0"/>
    <m/>
  </r>
  <r>
    <n v="233089"/>
    <x v="1"/>
    <x v="0"/>
    <x v="0"/>
    <x v="2"/>
    <x v="11"/>
    <x v="152"/>
    <x v="0"/>
    <x v="1"/>
    <s v="Tesseramento"/>
    <x v="1"/>
    <x v="5"/>
    <x v="0"/>
    <m/>
  </r>
  <r>
    <n v="181426"/>
    <x v="0"/>
    <x v="0"/>
    <x v="0"/>
    <x v="0"/>
    <x v="4"/>
    <x v="149"/>
    <x v="0"/>
    <x v="1"/>
    <s v="Tesseramento"/>
    <x v="1"/>
    <x v="0"/>
    <x v="0"/>
    <m/>
  </r>
  <r>
    <n v="204072"/>
    <x v="0"/>
    <x v="0"/>
    <x v="0"/>
    <x v="0"/>
    <x v="4"/>
    <x v="47"/>
    <x v="0"/>
    <x v="0"/>
    <s v="Tesseramento"/>
    <x v="0"/>
    <x v="1"/>
    <x v="0"/>
    <m/>
  </r>
  <r>
    <n v="236419"/>
    <x v="1"/>
    <x v="0"/>
    <x v="1"/>
    <x v="2"/>
    <x v="11"/>
    <x v="152"/>
    <x v="0"/>
    <x v="0"/>
    <s v="Tesseramento"/>
    <x v="1"/>
    <x v="5"/>
    <x v="0"/>
    <m/>
  </r>
  <r>
    <n v="87004"/>
    <x v="0"/>
    <x v="0"/>
    <x v="0"/>
    <x v="0"/>
    <x v="11"/>
    <x v="152"/>
    <x v="0"/>
    <x v="0"/>
    <s v="Tesseramento"/>
    <x v="1"/>
    <x v="3"/>
    <x v="0"/>
    <m/>
  </r>
  <r>
    <n v="115741"/>
    <x v="0"/>
    <x v="0"/>
    <x v="0"/>
    <x v="0"/>
    <x v="11"/>
    <x v="152"/>
    <x v="0"/>
    <x v="0"/>
    <s v="Tesseramento"/>
    <x v="1"/>
    <x v="0"/>
    <x v="0"/>
    <m/>
  </r>
  <r>
    <n v="76860"/>
    <x v="0"/>
    <x v="0"/>
    <x v="0"/>
    <x v="0"/>
    <x v="10"/>
    <x v="341"/>
    <x v="0"/>
    <x v="0"/>
    <s v="Tesseramento"/>
    <x v="0"/>
    <x v="3"/>
    <x v="0"/>
    <m/>
  </r>
  <r>
    <n v="76865"/>
    <x v="0"/>
    <x v="0"/>
    <x v="0"/>
    <x v="0"/>
    <x v="10"/>
    <x v="341"/>
    <x v="0"/>
    <x v="1"/>
    <s v="Tesseramento"/>
    <x v="0"/>
    <x v="3"/>
    <x v="0"/>
    <m/>
  </r>
  <r>
    <n v="236420"/>
    <x v="1"/>
    <x v="0"/>
    <x v="1"/>
    <x v="2"/>
    <x v="11"/>
    <x v="152"/>
    <x v="0"/>
    <x v="0"/>
    <s v="Tesseramento"/>
    <x v="1"/>
    <x v="5"/>
    <x v="0"/>
    <m/>
  </r>
  <r>
    <n v="236314"/>
    <x v="1"/>
    <x v="0"/>
    <x v="1"/>
    <x v="2"/>
    <x v="4"/>
    <x v="145"/>
    <x v="0"/>
    <x v="0"/>
    <s v="Tesseramento"/>
    <x v="1"/>
    <x v="5"/>
    <x v="0"/>
    <m/>
  </r>
  <r>
    <n v="173636"/>
    <x v="0"/>
    <x v="0"/>
    <x v="0"/>
    <x v="0"/>
    <x v="4"/>
    <x v="52"/>
    <x v="0"/>
    <x v="0"/>
    <s v="Tesseramento"/>
    <x v="1"/>
    <x v="0"/>
    <x v="0"/>
    <m/>
  </r>
  <r>
    <n v="208969"/>
    <x v="1"/>
    <x v="0"/>
    <x v="0"/>
    <x v="1"/>
    <x v="4"/>
    <x v="52"/>
    <x v="0"/>
    <x v="0"/>
    <s v="Tesseramento"/>
    <x v="1"/>
    <x v="5"/>
    <x v="0"/>
    <m/>
  </r>
  <r>
    <n v="233085"/>
    <x v="0"/>
    <x v="0"/>
    <x v="0"/>
    <x v="1"/>
    <x v="11"/>
    <x v="152"/>
    <x v="0"/>
    <x v="0"/>
    <s v="Tesseramento"/>
    <x v="1"/>
    <x v="0"/>
    <x v="0"/>
    <m/>
  </r>
  <r>
    <n v="115743"/>
    <x v="0"/>
    <x v="0"/>
    <x v="0"/>
    <x v="0"/>
    <x v="11"/>
    <x v="152"/>
    <x v="0"/>
    <x v="1"/>
    <s v="Tesseramento"/>
    <x v="1"/>
    <x v="0"/>
    <x v="0"/>
    <m/>
  </r>
  <r>
    <n v="87034"/>
    <x v="0"/>
    <x v="0"/>
    <x v="0"/>
    <x v="0"/>
    <x v="11"/>
    <x v="152"/>
    <x v="0"/>
    <x v="1"/>
    <s v="Tesseramento"/>
    <x v="1"/>
    <x v="4"/>
    <x v="0"/>
    <m/>
  </r>
  <r>
    <n v="201495"/>
    <x v="0"/>
    <x v="0"/>
    <x v="0"/>
    <x v="0"/>
    <x v="11"/>
    <x v="152"/>
    <x v="0"/>
    <x v="0"/>
    <s v="Tesseramento"/>
    <x v="1"/>
    <x v="3"/>
    <x v="0"/>
    <m/>
  </r>
  <r>
    <n v="149489"/>
    <x v="0"/>
    <x v="0"/>
    <x v="0"/>
    <x v="0"/>
    <x v="11"/>
    <x v="152"/>
    <x v="0"/>
    <x v="1"/>
    <s v="Tesseramento"/>
    <x v="1"/>
    <x v="0"/>
    <x v="0"/>
    <m/>
  </r>
  <r>
    <n v="197136"/>
    <x v="0"/>
    <x v="0"/>
    <x v="0"/>
    <x v="0"/>
    <x v="12"/>
    <x v="245"/>
    <x v="0"/>
    <x v="0"/>
    <s v="Tesseramento"/>
    <x v="1"/>
    <x v="4"/>
    <x v="0"/>
    <m/>
  </r>
  <r>
    <n v="197137"/>
    <x v="0"/>
    <x v="0"/>
    <x v="0"/>
    <x v="0"/>
    <x v="12"/>
    <x v="245"/>
    <x v="0"/>
    <x v="1"/>
    <s v="Tesseramento"/>
    <x v="1"/>
    <x v="0"/>
    <x v="0"/>
    <m/>
  </r>
  <r>
    <n v="1143"/>
    <x v="0"/>
    <x v="0"/>
    <x v="0"/>
    <x v="2"/>
    <x v="12"/>
    <x v="245"/>
    <x v="0"/>
    <x v="0"/>
    <s v="Tesseramento"/>
    <x v="1"/>
    <x v="3"/>
    <x v="0"/>
    <m/>
  </r>
  <r>
    <n v="3258"/>
    <x v="0"/>
    <x v="0"/>
    <x v="0"/>
    <x v="0"/>
    <x v="12"/>
    <x v="245"/>
    <x v="0"/>
    <x v="0"/>
    <s v="Tesseramento"/>
    <x v="1"/>
    <x v="4"/>
    <x v="0"/>
    <m/>
  </r>
  <r>
    <n v="102183"/>
    <x v="0"/>
    <x v="0"/>
    <x v="0"/>
    <x v="0"/>
    <x v="12"/>
    <x v="245"/>
    <x v="0"/>
    <x v="0"/>
    <s v="Tesseramento"/>
    <x v="1"/>
    <x v="1"/>
    <x v="0"/>
    <m/>
  </r>
  <r>
    <n v="233106"/>
    <x v="0"/>
    <x v="0"/>
    <x v="0"/>
    <x v="1"/>
    <x v="11"/>
    <x v="152"/>
    <x v="0"/>
    <x v="1"/>
    <s v="Tesseramento"/>
    <x v="1"/>
    <x v="0"/>
    <x v="0"/>
    <m/>
  </r>
  <r>
    <n v="153230"/>
    <x v="1"/>
    <x v="0"/>
    <x v="2"/>
    <x v="2"/>
    <x v="11"/>
    <x v="302"/>
    <x v="0"/>
    <x v="0"/>
    <s v="Tesseramento"/>
    <x v="1"/>
    <x v="6"/>
    <x v="0"/>
    <m/>
  </r>
  <r>
    <n v="122517"/>
    <x v="0"/>
    <x v="0"/>
    <x v="2"/>
    <x v="0"/>
    <x v="11"/>
    <x v="302"/>
    <x v="0"/>
    <x v="0"/>
    <s v="Tesseramento"/>
    <x v="1"/>
    <x v="1"/>
    <x v="0"/>
    <m/>
  </r>
  <r>
    <n v="136866"/>
    <x v="0"/>
    <x v="0"/>
    <x v="0"/>
    <x v="0"/>
    <x v="11"/>
    <x v="141"/>
    <x v="0"/>
    <x v="0"/>
    <s v="Tesseramento"/>
    <x v="1"/>
    <x v="0"/>
    <x v="0"/>
    <m/>
  </r>
  <r>
    <n v="72063"/>
    <x v="0"/>
    <x v="0"/>
    <x v="0"/>
    <x v="0"/>
    <x v="2"/>
    <x v="326"/>
    <x v="0"/>
    <x v="0"/>
    <s v="Tesseramento"/>
    <x v="1"/>
    <x v="0"/>
    <x v="0"/>
    <m/>
  </r>
  <r>
    <n v="236421"/>
    <x v="1"/>
    <x v="0"/>
    <x v="1"/>
    <x v="3"/>
    <x v="11"/>
    <x v="152"/>
    <x v="0"/>
    <x v="0"/>
    <s v="Tesseramento"/>
    <x v="1"/>
    <x v="5"/>
    <x v="0"/>
    <m/>
  </r>
  <r>
    <n v="236351"/>
    <x v="0"/>
    <x v="0"/>
    <x v="1"/>
    <x v="0"/>
    <x v="1"/>
    <x v="349"/>
    <x v="0"/>
    <x v="0"/>
    <s v="Tesseramento"/>
    <x v="0"/>
    <x v="1"/>
    <x v="0"/>
    <m/>
  </r>
  <r>
    <n v="179541"/>
    <x v="1"/>
    <x v="0"/>
    <x v="0"/>
    <x v="2"/>
    <x v="2"/>
    <x v="326"/>
    <x v="0"/>
    <x v="1"/>
    <s v="Tesseramento"/>
    <x v="1"/>
    <x v="7"/>
    <x v="0"/>
    <m/>
  </r>
  <r>
    <n v="232352"/>
    <x v="1"/>
    <x v="0"/>
    <x v="0"/>
    <x v="2"/>
    <x v="4"/>
    <x v="145"/>
    <x v="0"/>
    <x v="0"/>
    <s v="Tesseramento"/>
    <x v="1"/>
    <x v="7"/>
    <x v="0"/>
    <m/>
  </r>
  <r>
    <n v="199903"/>
    <x v="0"/>
    <x v="0"/>
    <x v="0"/>
    <x v="0"/>
    <x v="1"/>
    <x v="324"/>
    <x v="0"/>
    <x v="0"/>
    <s v="Tesseramento"/>
    <x v="1"/>
    <x v="0"/>
    <x v="0"/>
    <m/>
  </r>
  <r>
    <n v="33457"/>
    <x v="0"/>
    <x v="0"/>
    <x v="0"/>
    <x v="0"/>
    <x v="11"/>
    <x v="302"/>
    <x v="0"/>
    <x v="1"/>
    <s v="Tesseramento"/>
    <x v="1"/>
    <x v="4"/>
    <x v="0"/>
    <m/>
  </r>
  <r>
    <n v="28884"/>
    <x v="0"/>
    <x v="0"/>
    <x v="0"/>
    <x v="0"/>
    <x v="1"/>
    <x v="324"/>
    <x v="0"/>
    <x v="0"/>
    <s v="Tesseramento"/>
    <x v="1"/>
    <x v="3"/>
    <x v="0"/>
    <m/>
  </r>
  <r>
    <n v="213439"/>
    <x v="0"/>
    <x v="0"/>
    <x v="0"/>
    <x v="0"/>
    <x v="1"/>
    <x v="324"/>
    <x v="0"/>
    <x v="1"/>
    <s v="Tesseramento"/>
    <x v="1"/>
    <x v="4"/>
    <x v="0"/>
    <m/>
  </r>
  <r>
    <n v="213440"/>
    <x v="0"/>
    <x v="0"/>
    <x v="0"/>
    <x v="0"/>
    <x v="1"/>
    <x v="324"/>
    <x v="0"/>
    <x v="0"/>
    <s v="Tesseramento"/>
    <x v="1"/>
    <x v="4"/>
    <x v="0"/>
    <m/>
  </r>
  <r>
    <n v="12690"/>
    <x v="0"/>
    <x v="0"/>
    <x v="0"/>
    <x v="0"/>
    <x v="2"/>
    <x v="326"/>
    <x v="0"/>
    <x v="0"/>
    <s v="Tesseramento"/>
    <x v="1"/>
    <x v="4"/>
    <x v="0"/>
    <m/>
  </r>
  <r>
    <n v="12754"/>
    <x v="0"/>
    <x v="0"/>
    <x v="0"/>
    <x v="0"/>
    <x v="2"/>
    <x v="326"/>
    <x v="0"/>
    <x v="1"/>
    <s v="Tesseramento"/>
    <x v="1"/>
    <x v="4"/>
    <x v="0"/>
    <m/>
  </r>
  <r>
    <n v="44537"/>
    <x v="0"/>
    <x v="0"/>
    <x v="0"/>
    <x v="0"/>
    <x v="11"/>
    <x v="152"/>
    <x v="0"/>
    <x v="0"/>
    <s v="Tesseramento"/>
    <x v="1"/>
    <x v="3"/>
    <x v="0"/>
    <m/>
  </r>
  <r>
    <n v="11524"/>
    <x v="0"/>
    <x v="0"/>
    <x v="0"/>
    <x v="0"/>
    <x v="15"/>
    <x v="57"/>
    <x v="0"/>
    <x v="0"/>
    <s v="Tesseramento"/>
    <x v="1"/>
    <x v="4"/>
    <x v="0"/>
    <m/>
  </r>
  <r>
    <n v="17860"/>
    <x v="0"/>
    <x v="0"/>
    <x v="0"/>
    <x v="0"/>
    <x v="4"/>
    <x v="154"/>
    <x v="0"/>
    <x v="1"/>
    <s v="Tesseramento"/>
    <x v="1"/>
    <x v="4"/>
    <x v="0"/>
    <m/>
  </r>
  <r>
    <n v="166056"/>
    <x v="0"/>
    <x v="0"/>
    <x v="0"/>
    <x v="0"/>
    <x v="11"/>
    <x v="152"/>
    <x v="0"/>
    <x v="0"/>
    <s v="Tesseramento"/>
    <x v="1"/>
    <x v="3"/>
    <x v="0"/>
    <m/>
  </r>
  <r>
    <n v="209098"/>
    <x v="1"/>
    <x v="0"/>
    <x v="0"/>
    <x v="1"/>
    <x v="4"/>
    <x v="145"/>
    <x v="0"/>
    <x v="0"/>
    <s v="Tesseramento"/>
    <x v="1"/>
    <x v="6"/>
    <x v="0"/>
    <m/>
  </r>
  <r>
    <n v="227304"/>
    <x v="0"/>
    <x v="0"/>
    <x v="0"/>
    <x v="2"/>
    <x v="4"/>
    <x v="47"/>
    <x v="0"/>
    <x v="0"/>
    <s v="Tesseramento"/>
    <x v="0"/>
    <x v="3"/>
    <x v="0"/>
    <m/>
  </r>
  <r>
    <n v="31684"/>
    <x v="0"/>
    <x v="0"/>
    <x v="0"/>
    <x v="0"/>
    <x v="7"/>
    <x v="109"/>
    <x v="0"/>
    <x v="0"/>
    <s v="Tesseramento"/>
    <x v="1"/>
    <x v="3"/>
    <x v="0"/>
    <m/>
  </r>
  <r>
    <n v="76411"/>
    <x v="0"/>
    <x v="0"/>
    <x v="0"/>
    <x v="1"/>
    <x v="11"/>
    <x v="141"/>
    <x v="0"/>
    <x v="1"/>
    <s v="Tesseramento"/>
    <x v="1"/>
    <x v="4"/>
    <x v="0"/>
    <m/>
  </r>
  <r>
    <n v="231413"/>
    <x v="0"/>
    <x v="1"/>
    <x v="0"/>
    <x v="0"/>
    <x v="4"/>
    <x v="145"/>
    <x v="0"/>
    <x v="0"/>
    <s v="Tesseramento"/>
    <x v="1"/>
    <x v="0"/>
    <x v="0"/>
    <m/>
  </r>
  <r>
    <n v="228402"/>
    <x v="0"/>
    <x v="0"/>
    <x v="0"/>
    <x v="0"/>
    <x v="7"/>
    <x v="103"/>
    <x v="0"/>
    <x v="0"/>
    <s v="Tesseramento"/>
    <x v="1"/>
    <x v="1"/>
    <x v="0"/>
    <m/>
  </r>
  <r>
    <n v="229056"/>
    <x v="0"/>
    <x v="0"/>
    <x v="0"/>
    <x v="1"/>
    <x v="4"/>
    <x v="40"/>
    <x v="0"/>
    <x v="0"/>
    <s v="Tesseramento"/>
    <x v="1"/>
    <x v="0"/>
    <x v="0"/>
    <m/>
  </r>
  <r>
    <n v="138480"/>
    <x v="0"/>
    <x v="0"/>
    <x v="0"/>
    <x v="0"/>
    <x v="4"/>
    <x v="40"/>
    <x v="0"/>
    <x v="0"/>
    <s v="Tesseramento"/>
    <x v="1"/>
    <x v="3"/>
    <x v="0"/>
    <m/>
  </r>
  <r>
    <n v="219736"/>
    <x v="0"/>
    <x v="0"/>
    <x v="0"/>
    <x v="0"/>
    <x v="7"/>
    <x v="33"/>
    <x v="0"/>
    <x v="0"/>
    <s v="Tesseramento"/>
    <x v="1"/>
    <x v="0"/>
    <x v="0"/>
    <m/>
  </r>
  <r>
    <n v="86338"/>
    <x v="0"/>
    <x v="0"/>
    <x v="0"/>
    <x v="0"/>
    <x v="7"/>
    <x v="33"/>
    <x v="0"/>
    <x v="0"/>
    <s v="Tesseramento"/>
    <x v="1"/>
    <x v="4"/>
    <x v="0"/>
    <m/>
  </r>
  <r>
    <n v="108441"/>
    <x v="0"/>
    <x v="0"/>
    <x v="2"/>
    <x v="0"/>
    <x v="4"/>
    <x v="40"/>
    <x v="0"/>
    <x v="0"/>
    <s v="Tesseramento"/>
    <x v="1"/>
    <x v="0"/>
    <x v="0"/>
    <m/>
  </r>
  <r>
    <n v="206187"/>
    <x v="0"/>
    <x v="0"/>
    <x v="0"/>
    <x v="0"/>
    <x v="3"/>
    <x v="331"/>
    <x v="0"/>
    <x v="0"/>
    <s v="Tesseramento"/>
    <x v="1"/>
    <x v="3"/>
    <x v="0"/>
    <m/>
  </r>
  <r>
    <n v="102565"/>
    <x v="0"/>
    <x v="0"/>
    <x v="0"/>
    <x v="0"/>
    <x v="7"/>
    <x v="33"/>
    <x v="0"/>
    <x v="0"/>
    <s v="Tesseramento"/>
    <x v="1"/>
    <x v="3"/>
    <x v="0"/>
    <m/>
  </r>
  <r>
    <n v="102563"/>
    <x v="0"/>
    <x v="0"/>
    <x v="0"/>
    <x v="0"/>
    <x v="7"/>
    <x v="33"/>
    <x v="0"/>
    <x v="1"/>
    <s v="Tesseramento"/>
    <x v="1"/>
    <x v="1"/>
    <x v="0"/>
    <m/>
  </r>
  <r>
    <n v="112162"/>
    <x v="0"/>
    <x v="0"/>
    <x v="0"/>
    <x v="0"/>
    <x v="7"/>
    <x v="301"/>
    <x v="0"/>
    <x v="0"/>
    <s v="Tesseramento"/>
    <x v="1"/>
    <x v="0"/>
    <x v="0"/>
    <m/>
  </r>
  <r>
    <n v="173361"/>
    <x v="0"/>
    <x v="0"/>
    <x v="0"/>
    <x v="0"/>
    <x v="7"/>
    <x v="301"/>
    <x v="0"/>
    <x v="0"/>
    <s v="Tesseramento"/>
    <x v="1"/>
    <x v="0"/>
    <x v="0"/>
    <m/>
  </r>
  <r>
    <n v="236315"/>
    <x v="0"/>
    <x v="0"/>
    <x v="1"/>
    <x v="2"/>
    <x v="4"/>
    <x v="12"/>
    <x v="0"/>
    <x v="0"/>
    <s v="Tesseramento"/>
    <x v="1"/>
    <x v="0"/>
    <x v="0"/>
    <m/>
  </r>
  <r>
    <n v="198388"/>
    <x v="0"/>
    <x v="0"/>
    <x v="0"/>
    <x v="1"/>
    <x v="7"/>
    <x v="78"/>
    <x v="0"/>
    <x v="1"/>
    <s v="Tesseramento"/>
    <x v="0"/>
    <x v="0"/>
    <x v="0"/>
    <m/>
  </r>
  <r>
    <n v="127730"/>
    <x v="0"/>
    <x v="0"/>
    <x v="0"/>
    <x v="0"/>
    <x v="4"/>
    <x v="154"/>
    <x v="0"/>
    <x v="0"/>
    <s v="Tesseramento"/>
    <x v="1"/>
    <x v="0"/>
    <x v="0"/>
    <m/>
  </r>
  <r>
    <n v="118836"/>
    <x v="0"/>
    <x v="0"/>
    <x v="2"/>
    <x v="0"/>
    <x v="13"/>
    <x v="39"/>
    <x v="0"/>
    <x v="0"/>
    <s v="Tesseramento"/>
    <x v="0"/>
    <x v="0"/>
    <x v="0"/>
    <m/>
  </r>
  <r>
    <n v="197337"/>
    <x v="0"/>
    <x v="0"/>
    <x v="0"/>
    <x v="0"/>
    <x v="7"/>
    <x v="185"/>
    <x v="0"/>
    <x v="1"/>
    <s v="Tesseramento"/>
    <x v="1"/>
    <x v="0"/>
    <x v="0"/>
    <m/>
  </r>
  <r>
    <n v="118838"/>
    <x v="0"/>
    <x v="0"/>
    <x v="2"/>
    <x v="0"/>
    <x v="13"/>
    <x v="39"/>
    <x v="0"/>
    <x v="1"/>
    <s v="Tesseramento"/>
    <x v="0"/>
    <x v="0"/>
    <x v="0"/>
    <m/>
  </r>
  <r>
    <n v="163817"/>
    <x v="0"/>
    <x v="1"/>
    <x v="0"/>
    <x v="0"/>
    <x v="7"/>
    <x v="267"/>
    <x v="0"/>
    <x v="0"/>
    <s v="Tesseramento"/>
    <x v="1"/>
    <x v="0"/>
    <x v="0"/>
    <m/>
  </r>
  <r>
    <n v="19662"/>
    <x v="0"/>
    <x v="0"/>
    <x v="0"/>
    <x v="0"/>
    <x v="11"/>
    <x v="24"/>
    <x v="0"/>
    <x v="0"/>
    <s v="Tesseramento"/>
    <x v="1"/>
    <x v="3"/>
    <x v="0"/>
    <m/>
  </r>
  <r>
    <n v="198981"/>
    <x v="0"/>
    <x v="0"/>
    <x v="0"/>
    <x v="1"/>
    <x v="7"/>
    <x v="185"/>
    <x v="0"/>
    <x v="0"/>
    <s v="Tesseramento"/>
    <x v="1"/>
    <x v="0"/>
    <x v="0"/>
    <m/>
  </r>
  <r>
    <n v="230381"/>
    <x v="1"/>
    <x v="1"/>
    <x v="0"/>
    <x v="0"/>
    <x v="7"/>
    <x v="33"/>
    <x v="0"/>
    <x v="0"/>
    <s v="Tesseramento"/>
    <x v="1"/>
    <x v="5"/>
    <x v="0"/>
    <m/>
  </r>
  <r>
    <n v="92962"/>
    <x v="0"/>
    <x v="0"/>
    <x v="0"/>
    <x v="0"/>
    <x v="7"/>
    <x v="328"/>
    <x v="0"/>
    <x v="0"/>
    <s v="Tesseramento"/>
    <x v="0"/>
    <x v="0"/>
    <x v="0"/>
    <m/>
  </r>
  <r>
    <n v="34964"/>
    <x v="0"/>
    <x v="0"/>
    <x v="0"/>
    <x v="0"/>
    <x v="12"/>
    <x v="106"/>
    <x v="0"/>
    <x v="0"/>
    <s v="Tesseramento"/>
    <x v="1"/>
    <x v="4"/>
    <x v="0"/>
    <m/>
  </r>
  <r>
    <n v="49606"/>
    <x v="0"/>
    <x v="0"/>
    <x v="0"/>
    <x v="0"/>
    <x v="8"/>
    <x v="92"/>
    <x v="0"/>
    <x v="0"/>
    <s v="Tesseramento"/>
    <x v="1"/>
    <x v="3"/>
    <x v="0"/>
    <m/>
  </r>
  <r>
    <n v="119984"/>
    <x v="0"/>
    <x v="0"/>
    <x v="0"/>
    <x v="0"/>
    <x v="8"/>
    <x v="92"/>
    <x v="0"/>
    <x v="0"/>
    <s v="Tesseramento"/>
    <x v="1"/>
    <x v="0"/>
    <x v="0"/>
    <m/>
  </r>
  <r>
    <n v="89956"/>
    <x v="0"/>
    <x v="0"/>
    <x v="0"/>
    <x v="0"/>
    <x v="8"/>
    <x v="92"/>
    <x v="0"/>
    <x v="0"/>
    <s v="Tesseramento"/>
    <x v="1"/>
    <x v="0"/>
    <x v="0"/>
    <m/>
  </r>
  <r>
    <n v="25902"/>
    <x v="0"/>
    <x v="0"/>
    <x v="0"/>
    <x v="0"/>
    <x v="8"/>
    <x v="92"/>
    <x v="0"/>
    <x v="1"/>
    <s v="Tesseramento"/>
    <x v="1"/>
    <x v="0"/>
    <x v="0"/>
    <m/>
  </r>
  <r>
    <n v="191467"/>
    <x v="0"/>
    <x v="0"/>
    <x v="0"/>
    <x v="0"/>
    <x v="8"/>
    <x v="92"/>
    <x v="0"/>
    <x v="0"/>
    <s v="Tesseramento"/>
    <x v="1"/>
    <x v="0"/>
    <x v="0"/>
    <m/>
  </r>
  <r>
    <n v="199760"/>
    <x v="0"/>
    <x v="1"/>
    <x v="0"/>
    <x v="0"/>
    <x v="7"/>
    <x v="56"/>
    <x v="0"/>
    <x v="0"/>
    <s v="Tesseramento"/>
    <x v="1"/>
    <x v="0"/>
    <x v="0"/>
    <m/>
  </r>
  <r>
    <n v="211923"/>
    <x v="0"/>
    <x v="1"/>
    <x v="0"/>
    <x v="0"/>
    <x v="7"/>
    <x v="56"/>
    <x v="0"/>
    <x v="0"/>
    <s v="Tesseramento"/>
    <x v="1"/>
    <x v="3"/>
    <x v="0"/>
    <m/>
  </r>
  <r>
    <n v="114904"/>
    <x v="0"/>
    <x v="0"/>
    <x v="0"/>
    <x v="0"/>
    <x v="4"/>
    <x v="40"/>
    <x v="0"/>
    <x v="0"/>
    <s v="Tesseramento"/>
    <x v="1"/>
    <x v="0"/>
    <x v="0"/>
    <m/>
  </r>
  <r>
    <n v="236319"/>
    <x v="0"/>
    <x v="1"/>
    <x v="1"/>
    <x v="1"/>
    <x v="4"/>
    <x v="119"/>
    <x v="0"/>
    <x v="0"/>
    <s v="Tesseramento"/>
    <x v="1"/>
    <x v="0"/>
    <x v="0"/>
    <m/>
  </r>
  <r>
    <n v="213549"/>
    <x v="0"/>
    <x v="1"/>
    <x v="0"/>
    <x v="1"/>
    <x v="4"/>
    <x v="119"/>
    <x v="0"/>
    <x v="1"/>
    <s v="Tesseramento"/>
    <x v="1"/>
    <x v="3"/>
    <x v="0"/>
    <m/>
  </r>
  <r>
    <n v="120336"/>
    <x v="0"/>
    <x v="0"/>
    <x v="0"/>
    <x v="0"/>
    <x v="1"/>
    <x v="73"/>
    <x v="0"/>
    <x v="0"/>
    <s v="Tesseramento"/>
    <x v="1"/>
    <x v="4"/>
    <x v="0"/>
    <m/>
  </r>
  <r>
    <n v="79746"/>
    <x v="0"/>
    <x v="0"/>
    <x v="0"/>
    <x v="0"/>
    <x v="1"/>
    <x v="73"/>
    <x v="0"/>
    <x v="1"/>
    <s v="Tesseramento"/>
    <x v="1"/>
    <x v="3"/>
    <x v="0"/>
    <m/>
  </r>
  <r>
    <n v="155601"/>
    <x v="1"/>
    <x v="0"/>
    <x v="0"/>
    <x v="0"/>
    <x v="12"/>
    <x v="27"/>
    <x v="0"/>
    <x v="0"/>
    <s v="Tesseramento"/>
    <x v="1"/>
    <x v="2"/>
    <x v="0"/>
    <m/>
  </r>
  <r>
    <n v="71836"/>
    <x v="0"/>
    <x v="0"/>
    <x v="0"/>
    <x v="0"/>
    <x v="1"/>
    <x v="73"/>
    <x v="0"/>
    <x v="0"/>
    <s v="Tesseramento"/>
    <x v="1"/>
    <x v="3"/>
    <x v="0"/>
    <m/>
  </r>
  <r>
    <n v="171194"/>
    <x v="1"/>
    <x v="0"/>
    <x v="0"/>
    <x v="0"/>
    <x v="1"/>
    <x v="73"/>
    <x v="0"/>
    <x v="1"/>
    <s v="Tesseramento"/>
    <x v="1"/>
    <x v="6"/>
    <x v="0"/>
    <m/>
  </r>
  <r>
    <n v="141584"/>
    <x v="0"/>
    <x v="0"/>
    <x v="0"/>
    <x v="0"/>
    <x v="1"/>
    <x v="73"/>
    <x v="0"/>
    <x v="0"/>
    <s v="Tesseramento"/>
    <x v="1"/>
    <x v="3"/>
    <x v="0"/>
    <m/>
  </r>
  <r>
    <n v="49607"/>
    <x v="0"/>
    <x v="0"/>
    <x v="0"/>
    <x v="0"/>
    <x v="1"/>
    <x v="73"/>
    <x v="0"/>
    <x v="0"/>
    <s v="Tesseramento"/>
    <x v="1"/>
    <x v="0"/>
    <x v="0"/>
    <m/>
  </r>
  <r>
    <n v="178479"/>
    <x v="0"/>
    <x v="0"/>
    <x v="0"/>
    <x v="0"/>
    <x v="1"/>
    <x v="73"/>
    <x v="0"/>
    <x v="0"/>
    <s v="Tesseramento"/>
    <x v="1"/>
    <x v="0"/>
    <x v="0"/>
    <m/>
  </r>
  <r>
    <n v="123041"/>
    <x v="0"/>
    <x v="0"/>
    <x v="0"/>
    <x v="0"/>
    <x v="7"/>
    <x v="185"/>
    <x v="0"/>
    <x v="1"/>
    <s v="Tesseramento"/>
    <x v="1"/>
    <x v="3"/>
    <x v="0"/>
    <m/>
  </r>
  <r>
    <n v="1818"/>
    <x v="0"/>
    <x v="0"/>
    <x v="0"/>
    <x v="0"/>
    <x v="1"/>
    <x v="73"/>
    <x v="0"/>
    <x v="1"/>
    <s v="Tesseramento"/>
    <x v="1"/>
    <x v="0"/>
    <x v="0"/>
    <m/>
  </r>
  <r>
    <n v="140378"/>
    <x v="0"/>
    <x v="0"/>
    <x v="0"/>
    <x v="0"/>
    <x v="1"/>
    <x v="73"/>
    <x v="0"/>
    <x v="0"/>
    <s v="Tesseramento"/>
    <x v="1"/>
    <x v="0"/>
    <x v="0"/>
    <m/>
  </r>
  <r>
    <n v="118097"/>
    <x v="0"/>
    <x v="0"/>
    <x v="0"/>
    <x v="0"/>
    <x v="7"/>
    <x v="185"/>
    <x v="0"/>
    <x v="0"/>
    <s v="Tesseramento"/>
    <x v="1"/>
    <x v="3"/>
    <x v="0"/>
    <m/>
  </r>
  <r>
    <n v="180437"/>
    <x v="0"/>
    <x v="0"/>
    <x v="0"/>
    <x v="0"/>
    <x v="1"/>
    <x v="73"/>
    <x v="0"/>
    <x v="0"/>
    <s v="Tesseramento"/>
    <x v="1"/>
    <x v="0"/>
    <x v="0"/>
    <m/>
  </r>
  <r>
    <n v="56489"/>
    <x v="0"/>
    <x v="0"/>
    <x v="0"/>
    <x v="0"/>
    <x v="1"/>
    <x v="73"/>
    <x v="0"/>
    <x v="0"/>
    <s v="Tesseramento"/>
    <x v="1"/>
    <x v="0"/>
    <x v="0"/>
    <m/>
  </r>
  <r>
    <n v="207839"/>
    <x v="0"/>
    <x v="1"/>
    <x v="0"/>
    <x v="0"/>
    <x v="7"/>
    <x v="56"/>
    <x v="0"/>
    <x v="0"/>
    <s v="Tesseramento"/>
    <x v="1"/>
    <x v="0"/>
    <x v="0"/>
    <m/>
  </r>
  <r>
    <n v="107462"/>
    <x v="0"/>
    <x v="0"/>
    <x v="0"/>
    <x v="0"/>
    <x v="7"/>
    <x v="33"/>
    <x v="0"/>
    <x v="0"/>
    <s v="Tesseramento"/>
    <x v="1"/>
    <x v="3"/>
    <x v="0"/>
    <m/>
  </r>
  <r>
    <n v="124291"/>
    <x v="0"/>
    <x v="0"/>
    <x v="0"/>
    <x v="2"/>
    <x v="7"/>
    <x v="33"/>
    <x v="0"/>
    <x v="0"/>
    <s v="Tesseramento"/>
    <x v="1"/>
    <x v="4"/>
    <x v="0"/>
    <m/>
  </r>
  <r>
    <n v="232677"/>
    <x v="1"/>
    <x v="0"/>
    <x v="0"/>
    <x v="2"/>
    <x v="7"/>
    <x v="33"/>
    <x v="0"/>
    <x v="0"/>
    <s v="Tesseramento"/>
    <x v="1"/>
    <x v="5"/>
    <x v="0"/>
    <m/>
  </r>
  <r>
    <n v="121200"/>
    <x v="0"/>
    <x v="0"/>
    <x v="0"/>
    <x v="0"/>
    <x v="13"/>
    <x v="350"/>
    <x v="0"/>
    <x v="0"/>
    <s v="Tesseramento"/>
    <x v="0"/>
    <x v="0"/>
    <x v="0"/>
    <m/>
  </r>
  <r>
    <n v="15575"/>
    <x v="0"/>
    <x v="0"/>
    <x v="0"/>
    <x v="0"/>
    <x v="11"/>
    <x v="142"/>
    <x v="0"/>
    <x v="0"/>
    <s v="Tesseramento"/>
    <x v="1"/>
    <x v="3"/>
    <x v="0"/>
    <m/>
  </r>
  <r>
    <n v="109626"/>
    <x v="0"/>
    <x v="0"/>
    <x v="0"/>
    <x v="0"/>
    <x v="2"/>
    <x v="346"/>
    <x v="0"/>
    <x v="0"/>
    <s v="Tesseramento"/>
    <x v="0"/>
    <x v="0"/>
    <x v="0"/>
    <m/>
  </r>
  <r>
    <n v="217439"/>
    <x v="1"/>
    <x v="0"/>
    <x v="0"/>
    <x v="2"/>
    <x v="2"/>
    <x v="346"/>
    <x v="0"/>
    <x v="0"/>
    <s v="Tesseramento"/>
    <x v="0"/>
    <x v="5"/>
    <x v="0"/>
    <m/>
  </r>
  <r>
    <n v="217440"/>
    <x v="1"/>
    <x v="0"/>
    <x v="0"/>
    <x v="2"/>
    <x v="2"/>
    <x v="346"/>
    <x v="0"/>
    <x v="0"/>
    <s v="Tesseramento"/>
    <x v="0"/>
    <x v="5"/>
    <x v="0"/>
    <m/>
  </r>
  <r>
    <n v="231701"/>
    <x v="0"/>
    <x v="1"/>
    <x v="0"/>
    <x v="0"/>
    <x v="11"/>
    <x v="95"/>
    <x v="0"/>
    <x v="0"/>
    <s v="Tesseramento"/>
    <x v="1"/>
    <x v="0"/>
    <x v="0"/>
    <m/>
  </r>
  <r>
    <n v="60299"/>
    <x v="0"/>
    <x v="0"/>
    <x v="2"/>
    <x v="4"/>
    <x v="2"/>
    <x v="157"/>
    <x v="0"/>
    <x v="0"/>
    <s v="Tesseramento"/>
    <x v="1"/>
    <x v="3"/>
    <x v="0"/>
    <m/>
  </r>
  <r>
    <n v="210908"/>
    <x v="0"/>
    <x v="1"/>
    <x v="0"/>
    <x v="1"/>
    <x v="7"/>
    <x v="45"/>
    <x v="0"/>
    <x v="0"/>
    <s v="Tesseramento"/>
    <x v="1"/>
    <x v="0"/>
    <x v="0"/>
    <m/>
  </r>
  <r>
    <n v="121649"/>
    <x v="0"/>
    <x v="1"/>
    <x v="0"/>
    <x v="1"/>
    <x v="7"/>
    <x v="45"/>
    <x v="0"/>
    <x v="0"/>
    <s v="Tesseramento"/>
    <x v="1"/>
    <x v="3"/>
    <x v="0"/>
    <m/>
  </r>
  <r>
    <n v="82283"/>
    <x v="0"/>
    <x v="0"/>
    <x v="0"/>
    <x v="0"/>
    <x v="4"/>
    <x v="119"/>
    <x v="0"/>
    <x v="0"/>
    <s v="Tesseramento"/>
    <x v="1"/>
    <x v="4"/>
    <x v="0"/>
    <m/>
  </r>
  <r>
    <n v="216803"/>
    <x v="0"/>
    <x v="0"/>
    <x v="2"/>
    <x v="1"/>
    <x v="1"/>
    <x v="351"/>
    <x v="0"/>
    <x v="0"/>
    <s v="Tesseramento"/>
    <x v="1"/>
    <x v="1"/>
    <x v="0"/>
    <m/>
  </r>
  <r>
    <n v="216808"/>
    <x v="0"/>
    <x v="0"/>
    <x v="2"/>
    <x v="0"/>
    <x v="1"/>
    <x v="351"/>
    <x v="0"/>
    <x v="0"/>
    <s v="Tesseramento"/>
    <x v="1"/>
    <x v="3"/>
    <x v="0"/>
    <m/>
  </r>
  <r>
    <n v="109000"/>
    <x v="0"/>
    <x v="0"/>
    <x v="0"/>
    <x v="0"/>
    <x v="1"/>
    <x v="351"/>
    <x v="0"/>
    <x v="0"/>
    <s v="Tesseramento"/>
    <x v="1"/>
    <x v="0"/>
    <x v="0"/>
    <m/>
  </r>
  <r>
    <n v="47935"/>
    <x v="0"/>
    <x v="0"/>
    <x v="0"/>
    <x v="0"/>
    <x v="5"/>
    <x v="38"/>
    <x v="0"/>
    <x v="0"/>
    <s v="Tesseramento"/>
    <x v="1"/>
    <x v="4"/>
    <x v="0"/>
    <m/>
  </r>
  <r>
    <n v="232619"/>
    <x v="0"/>
    <x v="0"/>
    <x v="0"/>
    <x v="1"/>
    <x v="5"/>
    <x v="38"/>
    <x v="0"/>
    <x v="1"/>
    <s v="Tesseramento"/>
    <x v="1"/>
    <x v="0"/>
    <x v="0"/>
    <m/>
  </r>
  <r>
    <n v="230166"/>
    <x v="0"/>
    <x v="0"/>
    <x v="0"/>
    <x v="0"/>
    <x v="4"/>
    <x v="110"/>
    <x v="0"/>
    <x v="0"/>
    <s v="Tesseramento"/>
    <x v="1"/>
    <x v="0"/>
    <x v="0"/>
    <m/>
  </r>
  <r>
    <n v="189511"/>
    <x v="1"/>
    <x v="0"/>
    <x v="0"/>
    <x v="1"/>
    <x v="11"/>
    <x v="120"/>
    <x v="0"/>
    <x v="0"/>
    <s v="Tesseramento"/>
    <x v="1"/>
    <x v="7"/>
    <x v="0"/>
    <m/>
  </r>
  <r>
    <n v="149266"/>
    <x v="0"/>
    <x v="0"/>
    <x v="0"/>
    <x v="0"/>
    <x v="15"/>
    <x v="72"/>
    <x v="0"/>
    <x v="0"/>
    <s v="Tesseramento"/>
    <x v="1"/>
    <x v="0"/>
    <x v="0"/>
    <m/>
  </r>
  <r>
    <n v="85194"/>
    <x v="0"/>
    <x v="0"/>
    <x v="0"/>
    <x v="0"/>
    <x v="15"/>
    <x v="72"/>
    <x v="0"/>
    <x v="1"/>
    <s v="Tesseramento"/>
    <x v="1"/>
    <x v="4"/>
    <x v="0"/>
    <m/>
  </r>
  <r>
    <n v="219763"/>
    <x v="0"/>
    <x v="0"/>
    <x v="0"/>
    <x v="1"/>
    <x v="1"/>
    <x v="108"/>
    <x v="0"/>
    <x v="1"/>
    <s v="Tesseramento"/>
    <x v="0"/>
    <x v="3"/>
    <x v="0"/>
    <m/>
  </r>
  <r>
    <n v="85197"/>
    <x v="0"/>
    <x v="0"/>
    <x v="0"/>
    <x v="0"/>
    <x v="0"/>
    <x v="100"/>
    <x v="0"/>
    <x v="0"/>
    <s v="Tesseramento"/>
    <x v="0"/>
    <x v="1"/>
    <x v="0"/>
    <m/>
  </r>
  <r>
    <n v="222030"/>
    <x v="0"/>
    <x v="0"/>
    <x v="0"/>
    <x v="1"/>
    <x v="0"/>
    <x v="100"/>
    <x v="0"/>
    <x v="1"/>
    <s v="Tesseramento"/>
    <x v="0"/>
    <x v="0"/>
    <x v="0"/>
    <m/>
  </r>
  <r>
    <n v="151044"/>
    <x v="0"/>
    <x v="0"/>
    <x v="0"/>
    <x v="0"/>
    <x v="8"/>
    <x v="92"/>
    <x v="0"/>
    <x v="0"/>
    <s v="Tesseramento"/>
    <x v="1"/>
    <x v="3"/>
    <x v="0"/>
    <m/>
  </r>
  <r>
    <n v="60522"/>
    <x v="0"/>
    <x v="0"/>
    <x v="0"/>
    <x v="0"/>
    <x v="0"/>
    <x v="100"/>
    <x v="0"/>
    <x v="1"/>
    <s v="Tesseramento"/>
    <x v="0"/>
    <x v="0"/>
    <x v="0"/>
    <m/>
  </r>
  <r>
    <n v="134805"/>
    <x v="0"/>
    <x v="0"/>
    <x v="0"/>
    <x v="0"/>
    <x v="0"/>
    <x v="100"/>
    <x v="0"/>
    <x v="1"/>
    <s v="Tesseramento"/>
    <x v="0"/>
    <x v="0"/>
    <x v="0"/>
    <m/>
  </r>
  <r>
    <n v="13964"/>
    <x v="0"/>
    <x v="0"/>
    <x v="0"/>
    <x v="0"/>
    <x v="0"/>
    <x v="100"/>
    <x v="0"/>
    <x v="1"/>
    <s v="Tesseramento"/>
    <x v="0"/>
    <x v="3"/>
    <x v="0"/>
    <m/>
  </r>
  <r>
    <n v="151396"/>
    <x v="0"/>
    <x v="0"/>
    <x v="0"/>
    <x v="0"/>
    <x v="0"/>
    <x v="100"/>
    <x v="0"/>
    <x v="1"/>
    <s v="Tesseramento"/>
    <x v="0"/>
    <x v="0"/>
    <x v="0"/>
    <m/>
  </r>
  <r>
    <n v="47865"/>
    <x v="0"/>
    <x v="0"/>
    <x v="0"/>
    <x v="0"/>
    <x v="0"/>
    <x v="100"/>
    <x v="0"/>
    <x v="0"/>
    <s v="Tesseramento"/>
    <x v="0"/>
    <x v="0"/>
    <x v="0"/>
    <m/>
  </r>
  <r>
    <n v="38516"/>
    <x v="0"/>
    <x v="0"/>
    <x v="0"/>
    <x v="0"/>
    <x v="7"/>
    <x v="185"/>
    <x v="0"/>
    <x v="0"/>
    <s v="Tesseramento"/>
    <x v="1"/>
    <x v="4"/>
    <x v="0"/>
    <m/>
  </r>
  <r>
    <n v="23893"/>
    <x v="0"/>
    <x v="0"/>
    <x v="0"/>
    <x v="0"/>
    <x v="0"/>
    <x v="100"/>
    <x v="0"/>
    <x v="0"/>
    <s v="Tesseramento"/>
    <x v="0"/>
    <x v="3"/>
    <x v="0"/>
    <m/>
  </r>
  <r>
    <n v="14683"/>
    <x v="0"/>
    <x v="0"/>
    <x v="2"/>
    <x v="0"/>
    <x v="0"/>
    <x v="100"/>
    <x v="0"/>
    <x v="0"/>
    <s v="Tesseramento"/>
    <x v="0"/>
    <x v="3"/>
    <x v="0"/>
    <m/>
  </r>
  <r>
    <n v="139118"/>
    <x v="0"/>
    <x v="0"/>
    <x v="0"/>
    <x v="0"/>
    <x v="0"/>
    <x v="100"/>
    <x v="0"/>
    <x v="0"/>
    <s v="Tesseramento"/>
    <x v="0"/>
    <x v="3"/>
    <x v="0"/>
    <m/>
  </r>
  <r>
    <n v="160172"/>
    <x v="0"/>
    <x v="0"/>
    <x v="0"/>
    <x v="0"/>
    <x v="0"/>
    <x v="100"/>
    <x v="0"/>
    <x v="0"/>
    <s v="Tesseramento"/>
    <x v="0"/>
    <x v="3"/>
    <x v="0"/>
    <m/>
  </r>
  <r>
    <n v="173740"/>
    <x v="0"/>
    <x v="0"/>
    <x v="0"/>
    <x v="1"/>
    <x v="0"/>
    <x v="100"/>
    <x v="0"/>
    <x v="1"/>
    <s v="Tesseramento"/>
    <x v="0"/>
    <x v="0"/>
    <x v="0"/>
    <m/>
  </r>
  <r>
    <n v="24200"/>
    <x v="0"/>
    <x v="0"/>
    <x v="0"/>
    <x v="4"/>
    <x v="0"/>
    <x v="100"/>
    <x v="0"/>
    <x v="0"/>
    <s v="Tesseramento"/>
    <x v="0"/>
    <x v="0"/>
    <x v="0"/>
    <m/>
  </r>
  <r>
    <n v="76394"/>
    <x v="0"/>
    <x v="0"/>
    <x v="0"/>
    <x v="0"/>
    <x v="0"/>
    <x v="100"/>
    <x v="0"/>
    <x v="1"/>
    <s v="Tesseramento"/>
    <x v="0"/>
    <x v="1"/>
    <x v="0"/>
    <m/>
  </r>
  <r>
    <n v="22188"/>
    <x v="0"/>
    <x v="0"/>
    <x v="0"/>
    <x v="0"/>
    <x v="0"/>
    <x v="100"/>
    <x v="0"/>
    <x v="0"/>
    <s v="Tesseramento"/>
    <x v="0"/>
    <x v="3"/>
    <x v="0"/>
    <m/>
  </r>
  <r>
    <n v="131460"/>
    <x v="0"/>
    <x v="0"/>
    <x v="0"/>
    <x v="0"/>
    <x v="0"/>
    <x v="100"/>
    <x v="0"/>
    <x v="1"/>
    <s v="Tesseramento"/>
    <x v="0"/>
    <x v="3"/>
    <x v="0"/>
    <m/>
  </r>
  <r>
    <n v="79396"/>
    <x v="0"/>
    <x v="0"/>
    <x v="0"/>
    <x v="0"/>
    <x v="0"/>
    <x v="100"/>
    <x v="0"/>
    <x v="0"/>
    <s v="Tesseramento"/>
    <x v="0"/>
    <x v="4"/>
    <x v="0"/>
    <m/>
  </r>
  <r>
    <n v="188950"/>
    <x v="0"/>
    <x v="0"/>
    <x v="0"/>
    <x v="0"/>
    <x v="0"/>
    <x v="100"/>
    <x v="0"/>
    <x v="1"/>
    <s v="Tesseramento"/>
    <x v="0"/>
    <x v="4"/>
    <x v="0"/>
    <m/>
  </r>
  <r>
    <n v="168549"/>
    <x v="0"/>
    <x v="0"/>
    <x v="0"/>
    <x v="0"/>
    <x v="0"/>
    <x v="100"/>
    <x v="0"/>
    <x v="1"/>
    <s v="Tesseramento"/>
    <x v="0"/>
    <x v="3"/>
    <x v="0"/>
    <m/>
  </r>
  <r>
    <n v="187014"/>
    <x v="0"/>
    <x v="0"/>
    <x v="0"/>
    <x v="1"/>
    <x v="0"/>
    <x v="100"/>
    <x v="0"/>
    <x v="0"/>
    <s v="Tesseramento"/>
    <x v="0"/>
    <x v="1"/>
    <x v="0"/>
    <m/>
  </r>
  <r>
    <n v="165553"/>
    <x v="0"/>
    <x v="0"/>
    <x v="0"/>
    <x v="0"/>
    <x v="0"/>
    <x v="100"/>
    <x v="0"/>
    <x v="0"/>
    <s v="Tesseramento"/>
    <x v="0"/>
    <x v="3"/>
    <x v="0"/>
    <m/>
  </r>
  <r>
    <n v="126010"/>
    <x v="0"/>
    <x v="0"/>
    <x v="0"/>
    <x v="4"/>
    <x v="2"/>
    <x v="224"/>
    <x v="0"/>
    <x v="1"/>
    <s v="Tesseramento"/>
    <x v="1"/>
    <x v="1"/>
    <x v="0"/>
    <m/>
  </r>
  <r>
    <n v="179979"/>
    <x v="0"/>
    <x v="0"/>
    <x v="0"/>
    <x v="0"/>
    <x v="0"/>
    <x v="100"/>
    <x v="0"/>
    <x v="0"/>
    <s v="Tesseramento"/>
    <x v="0"/>
    <x v="0"/>
    <x v="0"/>
    <m/>
  </r>
  <r>
    <n v="212112"/>
    <x v="0"/>
    <x v="0"/>
    <x v="0"/>
    <x v="1"/>
    <x v="0"/>
    <x v="100"/>
    <x v="0"/>
    <x v="0"/>
    <s v="Tesseramento"/>
    <x v="0"/>
    <x v="0"/>
    <x v="0"/>
    <m/>
  </r>
  <r>
    <n v="176068"/>
    <x v="0"/>
    <x v="0"/>
    <x v="0"/>
    <x v="0"/>
    <x v="0"/>
    <x v="100"/>
    <x v="0"/>
    <x v="1"/>
    <s v="Tesseramento"/>
    <x v="0"/>
    <x v="0"/>
    <x v="0"/>
    <m/>
  </r>
  <r>
    <n v="174135"/>
    <x v="1"/>
    <x v="0"/>
    <x v="0"/>
    <x v="1"/>
    <x v="4"/>
    <x v="111"/>
    <x v="0"/>
    <x v="0"/>
    <s v="Tesseramento"/>
    <x v="3"/>
    <x v="7"/>
    <x v="0"/>
    <m/>
  </r>
  <r>
    <n v="174134"/>
    <x v="0"/>
    <x v="0"/>
    <x v="0"/>
    <x v="0"/>
    <x v="4"/>
    <x v="111"/>
    <x v="0"/>
    <x v="0"/>
    <s v="Tesseramento"/>
    <x v="3"/>
    <x v="0"/>
    <x v="0"/>
    <m/>
  </r>
  <r>
    <n v="64181"/>
    <x v="0"/>
    <x v="0"/>
    <x v="0"/>
    <x v="0"/>
    <x v="0"/>
    <x v="100"/>
    <x v="0"/>
    <x v="0"/>
    <s v="Tesseramento"/>
    <x v="0"/>
    <x v="1"/>
    <x v="0"/>
    <m/>
  </r>
  <r>
    <n v="236313"/>
    <x v="0"/>
    <x v="0"/>
    <x v="1"/>
    <x v="3"/>
    <x v="12"/>
    <x v="314"/>
    <x v="0"/>
    <x v="1"/>
    <s v="Tesseramento"/>
    <x v="0"/>
    <x v="3"/>
    <x v="0"/>
    <m/>
  </r>
  <r>
    <n v="34258"/>
    <x v="0"/>
    <x v="0"/>
    <x v="0"/>
    <x v="0"/>
    <x v="0"/>
    <x v="100"/>
    <x v="0"/>
    <x v="0"/>
    <s v="Tesseramento"/>
    <x v="0"/>
    <x v="4"/>
    <x v="0"/>
    <m/>
  </r>
  <r>
    <n v="116717"/>
    <x v="0"/>
    <x v="0"/>
    <x v="0"/>
    <x v="0"/>
    <x v="0"/>
    <x v="100"/>
    <x v="0"/>
    <x v="0"/>
    <s v="Tesseramento"/>
    <x v="0"/>
    <x v="3"/>
    <x v="0"/>
    <m/>
  </r>
  <r>
    <n v="79176"/>
    <x v="0"/>
    <x v="0"/>
    <x v="0"/>
    <x v="0"/>
    <x v="9"/>
    <x v="19"/>
    <x v="0"/>
    <x v="0"/>
    <s v="Tesseramento"/>
    <x v="1"/>
    <x v="3"/>
    <x v="0"/>
    <m/>
  </r>
  <r>
    <n v="168001"/>
    <x v="0"/>
    <x v="0"/>
    <x v="0"/>
    <x v="1"/>
    <x v="0"/>
    <x v="100"/>
    <x v="0"/>
    <x v="0"/>
    <s v="Tesseramento"/>
    <x v="0"/>
    <x v="0"/>
    <x v="0"/>
    <m/>
  </r>
  <r>
    <n v="119712"/>
    <x v="0"/>
    <x v="0"/>
    <x v="0"/>
    <x v="0"/>
    <x v="0"/>
    <x v="100"/>
    <x v="0"/>
    <x v="1"/>
    <s v="Tesseramento"/>
    <x v="0"/>
    <x v="3"/>
    <x v="0"/>
    <m/>
  </r>
  <r>
    <n v="62908"/>
    <x v="0"/>
    <x v="0"/>
    <x v="0"/>
    <x v="0"/>
    <x v="0"/>
    <x v="100"/>
    <x v="0"/>
    <x v="1"/>
    <s v="Tesseramento"/>
    <x v="0"/>
    <x v="4"/>
    <x v="0"/>
    <m/>
  </r>
  <r>
    <n v="216503"/>
    <x v="0"/>
    <x v="0"/>
    <x v="0"/>
    <x v="0"/>
    <x v="0"/>
    <x v="100"/>
    <x v="0"/>
    <x v="0"/>
    <s v="Tesseramento"/>
    <x v="0"/>
    <x v="0"/>
    <x v="0"/>
    <m/>
  </r>
  <r>
    <n v="184090"/>
    <x v="0"/>
    <x v="0"/>
    <x v="0"/>
    <x v="0"/>
    <x v="0"/>
    <x v="100"/>
    <x v="0"/>
    <x v="0"/>
    <s v="Tesseramento"/>
    <x v="0"/>
    <x v="0"/>
    <x v="0"/>
    <m/>
  </r>
  <r>
    <n v="129336"/>
    <x v="0"/>
    <x v="0"/>
    <x v="0"/>
    <x v="0"/>
    <x v="0"/>
    <x v="100"/>
    <x v="0"/>
    <x v="0"/>
    <s v="Tesseramento"/>
    <x v="0"/>
    <x v="0"/>
    <x v="0"/>
    <m/>
  </r>
  <r>
    <n v="184092"/>
    <x v="0"/>
    <x v="0"/>
    <x v="0"/>
    <x v="1"/>
    <x v="0"/>
    <x v="100"/>
    <x v="0"/>
    <x v="1"/>
    <s v="Tesseramento"/>
    <x v="0"/>
    <x v="0"/>
    <x v="0"/>
    <m/>
  </r>
  <r>
    <n v="25549"/>
    <x v="0"/>
    <x v="0"/>
    <x v="0"/>
    <x v="1"/>
    <x v="0"/>
    <x v="100"/>
    <x v="0"/>
    <x v="0"/>
    <s v="Tesseramento"/>
    <x v="0"/>
    <x v="0"/>
    <x v="0"/>
    <m/>
  </r>
  <r>
    <n v="236520"/>
    <x v="0"/>
    <x v="0"/>
    <x v="1"/>
    <x v="2"/>
    <x v="2"/>
    <x v="270"/>
    <x v="0"/>
    <x v="1"/>
    <s v="Tesseramento"/>
    <x v="0"/>
    <x v="0"/>
    <x v="0"/>
    <m/>
  </r>
  <r>
    <n v="112057"/>
    <x v="0"/>
    <x v="0"/>
    <x v="0"/>
    <x v="0"/>
    <x v="0"/>
    <x v="100"/>
    <x v="0"/>
    <x v="0"/>
    <s v="Tesseramento"/>
    <x v="0"/>
    <x v="0"/>
    <x v="0"/>
    <m/>
  </r>
  <r>
    <n v="52425"/>
    <x v="0"/>
    <x v="0"/>
    <x v="0"/>
    <x v="0"/>
    <x v="0"/>
    <x v="100"/>
    <x v="0"/>
    <x v="0"/>
    <s v="Tesseramento"/>
    <x v="0"/>
    <x v="4"/>
    <x v="0"/>
    <m/>
  </r>
  <r>
    <n v="8321"/>
    <x v="0"/>
    <x v="0"/>
    <x v="0"/>
    <x v="2"/>
    <x v="0"/>
    <x v="100"/>
    <x v="0"/>
    <x v="1"/>
    <s v="Tesseramento"/>
    <x v="0"/>
    <x v="4"/>
    <x v="0"/>
    <m/>
  </r>
  <r>
    <n v="27845"/>
    <x v="0"/>
    <x v="0"/>
    <x v="0"/>
    <x v="0"/>
    <x v="0"/>
    <x v="100"/>
    <x v="0"/>
    <x v="1"/>
    <s v="Tesseramento"/>
    <x v="0"/>
    <x v="4"/>
    <x v="0"/>
    <m/>
  </r>
  <r>
    <n v="51552"/>
    <x v="0"/>
    <x v="0"/>
    <x v="0"/>
    <x v="0"/>
    <x v="0"/>
    <x v="100"/>
    <x v="0"/>
    <x v="0"/>
    <s v="Tesseramento"/>
    <x v="0"/>
    <x v="4"/>
    <x v="0"/>
    <m/>
  </r>
  <r>
    <n v="154831"/>
    <x v="0"/>
    <x v="0"/>
    <x v="0"/>
    <x v="0"/>
    <x v="0"/>
    <x v="100"/>
    <x v="0"/>
    <x v="1"/>
    <s v="Tesseramento"/>
    <x v="0"/>
    <x v="0"/>
    <x v="0"/>
    <m/>
  </r>
  <r>
    <n v="124197"/>
    <x v="0"/>
    <x v="0"/>
    <x v="0"/>
    <x v="0"/>
    <x v="0"/>
    <x v="100"/>
    <x v="0"/>
    <x v="1"/>
    <s v="Tesseramento"/>
    <x v="0"/>
    <x v="0"/>
    <x v="0"/>
    <m/>
  </r>
  <r>
    <n v="224603"/>
    <x v="0"/>
    <x v="0"/>
    <x v="0"/>
    <x v="0"/>
    <x v="7"/>
    <x v="328"/>
    <x v="0"/>
    <x v="0"/>
    <s v="Tesseramento"/>
    <x v="0"/>
    <x v="4"/>
    <x v="0"/>
    <m/>
  </r>
  <r>
    <n v="236297"/>
    <x v="0"/>
    <x v="0"/>
    <x v="1"/>
    <x v="2"/>
    <x v="0"/>
    <x v="100"/>
    <x v="0"/>
    <x v="0"/>
    <s v="Tesseramento"/>
    <x v="0"/>
    <x v="1"/>
    <x v="0"/>
    <m/>
  </r>
  <r>
    <n v="62206"/>
    <x v="0"/>
    <x v="0"/>
    <x v="0"/>
    <x v="0"/>
    <x v="0"/>
    <x v="100"/>
    <x v="0"/>
    <x v="0"/>
    <s v="Tesseramento"/>
    <x v="0"/>
    <x v="0"/>
    <x v="0"/>
    <m/>
  </r>
  <r>
    <n v="84693"/>
    <x v="0"/>
    <x v="0"/>
    <x v="0"/>
    <x v="0"/>
    <x v="0"/>
    <x v="100"/>
    <x v="0"/>
    <x v="0"/>
    <s v="Tesseramento"/>
    <x v="0"/>
    <x v="1"/>
    <x v="0"/>
    <m/>
  </r>
  <r>
    <n v="64703"/>
    <x v="0"/>
    <x v="0"/>
    <x v="0"/>
    <x v="0"/>
    <x v="0"/>
    <x v="100"/>
    <x v="0"/>
    <x v="1"/>
    <s v="Tesseramento"/>
    <x v="0"/>
    <x v="0"/>
    <x v="0"/>
    <m/>
  </r>
  <r>
    <n v="236519"/>
    <x v="0"/>
    <x v="0"/>
    <x v="1"/>
    <x v="2"/>
    <x v="2"/>
    <x v="270"/>
    <x v="0"/>
    <x v="0"/>
    <s v="Tesseramento"/>
    <x v="0"/>
    <x v="0"/>
    <x v="0"/>
    <m/>
  </r>
  <r>
    <n v="117553"/>
    <x v="0"/>
    <x v="0"/>
    <x v="0"/>
    <x v="0"/>
    <x v="0"/>
    <x v="100"/>
    <x v="0"/>
    <x v="0"/>
    <s v="Tesseramento"/>
    <x v="0"/>
    <x v="0"/>
    <x v="0"/>
    <m/>
  </r>
  <r>
    <n v="42736"/>
    <x v="0"/>
    <x v="0"/>
    <x v="0"/>
    <x v="0"/>
    <x v="0"/>
    <x v="100"/>
    <x v="0"/>
    <x v="0"/>
    <s v="Tesseramento"/>
    <x v="0"/>
    <x v="0"/>
    <x v="0"/>
    <m/>
  </r>
  <r>
    <n v="232880"/>
    <x v="0"/>
    <x v="0"/>
    <x v="0"/>
    <x v="0"/>
    <x v="11"/>
    <x v="126"/>
    <x v="0"/>
    <x v="0"/>
    <s v="Tesseramento"/>
    <x v="1"/>
    <x v="3"/>
    <x v="0"/>
    <m/>
  </r>
  <r>
    <n v="49259"/>
    <x v="0"/>
    <x v="0"/>
    <x v="0"/>
    <x v="0"/>
    <x v="0"/>
    <x v="100"/>
    <x v="0"/>
    <x v="0"/>
    <s v="Tesseramento"/>
    <x v="0"/>
    <x v="3"/>
    <x v="0"/>
    <m/>
  </r>
  <r>
    <n v="48539"/>
    <x v="0"/>
    <x v="0"/>
    <x v="2"/>
    <x v="0"/>
    <x v="0"/>
    <x v="100"/>
    <x v="0"/>
    <x v="1"/>
    <s v="Tesseramento"/>
    <x v="0"/>
    <x v="4"/>
    <x v="0"/>
    <m/>
  </r>
  <r>
    <n v="118774"/>
    <x v="0"/>
    <x v="0"/>
    <x v="0"/>
    <x v="0"/>
    <x v="0"/>
    <x v="100"/>
    <x v="0"/>
    <x v="1"/>
    <s v="Tesseramento"/>
    <x v="0"/>
    <x v="0"/>
    <x v="0"/>
    <m/>
  </r>
  <r>
    <n v="89706"/>
    <x v="0"/>
    <x v="0"/>
    <x v="0"/>
    <x v="0"/>
    <x v="11"/>
    <x v="49"/>
    <x v="0"/>
    <x v="0"/>
    <s v="Tesseramento"/>
    <x v="1"/>
    <x v="4"/>
    <x v="0"/>
    <m/>
  </r>
  <r>
    <n v="218031"/>
    <x v="0"/>
    <x v="0"/>
    <x v="0"/>
    <x v="2"/>
    <x v="7"/>
    <x v="51"/>
    <x v="0"/>
    <x v="1"/>
    <s v="Tesseramento"/>
    <x v="1"/>
    <x v="4"/>
    <x v="0"/>
    <m/>
  </r>
  <r>
    <n v="46134"/>
    <x v="0"/>
    <x v="0"/>
    <x v="0"/>
    <x v="0"/>
    <x v="11"/>
    <x v="49"/>
    <x v="0"/>
    <x v="0"/>
    <s v="Tesseramento"/>
    <x v="1"/>
    <x v="3"/>
    <x v="0"/>
    <m/>
  </r>
  <r>
    <n v="194114"/>
    <x v="0"/>
    <x v="0"/>
    <x v="0"/>
    <x v="1"/>
    <x v="0"/>
    <x v="100"/>
    <x v="0"/>
    <x v="0"/>
    <s v="Tesseramento"/>
    <x v="0"/>
    <x v="1"/>
    <x v="0"/>
    <m/>
  </r>
  <r>
    <n v="162338"/>
    <x v="0"/>
    <x v="0"/>
    <x v="0"/>
    <x v="0"/>
    <x v="0"/>
    <x v="100"/>
    <x v="0"/>
    <x v="0"/>
    <s v="Tesseramento"/>
    <x v="0"/>
    <x v="0"/>
    <x v="0"/>
    <m/>
  </r>
  <r>
    <n v="168547"/>
    <x v="0"/>
    <x v="0"/>
    <x v="0"/>
    <x v="0"/>
    <x v="0"/>
    <x v="100"/>
    <x v="0"/>
    <x v="1"/>
    <s v="Tesseramento"/>
    <x v="0"/>
    <x v="0"/>
    <x v="0"/>
    <m/>
  </r>
  <r>
    <n v="176441"/>
    <x v="0"/>
    <x v="0"/>
    <x v="0"/>
    <x v="0"/>
    <x v="7"/>
    <x v="44"/>
    <x v="0"/>
    <x v="0"/>
    <s v="Tesseramento"/>
    <x v="1"/>
    <x v="3"/>
    <x v="0"/>
    <m/>
  </r>
  <r>
    <n v="200547"/>
    <x v="0"/>
    <x v="0"/>
    <x v="0"/>
    <x v="1"/>
    <x v="0"/>
    <x v="100"/>
    <x v="0"/>
    <x v="0"/>
    <s v="Tesseramento"/>
    <x v="0"/>
    <x v="0"/>
    <x v="0"/>
    <m/>
  </r>
  <r>
    <n v="16889"/>
    <x v="0"/>
    <x v="0"/>
    <x v="0"/>
    <x v="0"/>
    <x v="0"/>
    <x v="100"/>
    <x v="0"/>
    <x v="1"/>
    <s v="Tesseramento"/>
    <x v="0"/>
    <x v="0"/>
    <x v="0"/>
    <m/>
  </r>
  <r>
    <n v="63119"/>
    <x v="0"/>
    <x v="0"/>
    <x v="0"/>
    <x v="0"/>
    <x v="0"/>
    <x v="100"/>
    <x v="0"/>
    <x v="0"/>
    <s v="Tesseramento"/>
    <x v="0"/>
    <x v="4"/>
    <x v="0"/>
    <m/>
  </r>
  <r>
    <n v="78080"/>
    <x v="0"/>
    <x v="1"/>
    <x v="2"/>
    <x v="4"/>
    <x v="1"/>
    <x v="1"/>
    <x v="0"/>
    <x v="0"/>
    <s v="Tesseramento"/>
    <x v="0"/>
    <x v="0"/>
    <x v="0"/>
    <m/>
  </r>
  <r>
    <n v="152369"/>
    <x v="0"/>
    <x v="0"/>
    <x v="0"/>
    <x v="1"/>
    <x v="0"/>
    <x v="100"/>
    <x v="0"/>
    <x v="0"/>
    <s v="Tesseramento"/>
    <x v="0"/>
    <x v="0"/>
    <x v="0"/>
    <m/>
  </r>
  <r>
    <n v="102619"/>
    <x v="0"/>
    <x v="0"/>
    <x v="2"/>
    <x v="4"/>
    <x v="0"/>
    <x v="100"/>
    <x v="0"/>
    <x v="0"/>
    <s v="Tesseramento"/>
    <x v="0"/>
    <x v="0"/>
    <x v="0"/>
    <m/>
  </r>
  <r>
    <n v="96942"/>
    <x v="0"/>
    <x v="0"/>
    <x v="0"/>
    <x v="4"/>
    <x v="0"/>
    <x v="100"/>
    <x v="0"/>
    <x v="0"/>
    <s v="Tesseramento"/>
    <x v="0"/>
    <x v="0"/>
    <x v="0"/>
    <m/>
  </r>
  <r>
    <n v="193041"/>
    <x v="0"/>
    <x v="0"/>
    <x v="2"/>
    <x v="1"/>
    <x v="0"/>
    <x v="100"/>
    <x v="0"/>
    <x v="1"/>
    <s v="Tesseramento"/>
    <x v="0"/>
    <x v="0"/>
    <x v="0"/>
    <m/>
  </r>
  <r>
    <n v="208606"/>
    <x v="0"/>
    <x v="1"/>
    <x v="0"/>
    <x v="1"/>
    <x v="4"/>
    <x v="119"/>
    <x v="0"/>
    <x v="0"/>
    <s v="Tesseramento"/>
    <x v="1"/>
    <x v="0"/>
    <x v="0"/>
    <m/>
  </r>
  <r>
    <n v="111055"/>
    <x v="0"/>
    <x v="0"/>
    <x v="0"/>
    <x v="1"/>
    <x v="0"/>
    <x v="100"/>
    <x v="0"/>
    <x v="0"/>
    <s v="Tesseramento"/>
    <x v="0"/>
    <x v="0"/>
    <x v="0"/>
    <m/>
  </r>
  <r>
    <n v="166198"/>
    <x v="0"/>
    <x v="0"/>
    <x v="0"/>
    <x v="0"/>
    <x v="0"/>
    <x v="100"/>
    <x v="0"/>
    <x v="0"/>
    <s v="Tesseramento"/>
    <x v="0"/>
    <x v="0"/>
    <x v="0"/>
    <m/>
  </r>
  <r>
    <n v="211222"/>
    <x v="0"/>
    <x v="0"/>
    <x v="0"/>
    <x v="0"/>
    <x v="4"/>
    <x v="111"/>
    <x v="0"/>
    <x v="0"/>
    <s v="Tesseramento"/>
    <x v="3"/>
    <x v="1"/>
    <x v="0"/>
    <m/>
  </r>
  <r>
    <n v="11891"/>
    <x v="0"/>
    <x v="0"/>
    <x v="0"/>
    <x v="0"/>
    <x v="11"/>
    <x v="221"/>
    <x v="0"/>
    <x v="0"/>
    <s v="Tesseramento"/>
    <x v="1"/>
    <x v="0"/>
    <x v="0"/>
    <m/>
  </r>
  <r>
    <n v="97225"/>
    <x v="0"/>
    <x v="0"/>
    <x v="0"/>
    <x v="0"/>
    <x v="0"/>
    <x v="100"/>
    <x v="0"/>
    <x v="0"/>
    <s v="Tesseramento"/>
    <x v="0"/>
    <x v="0"/>
    <x v="0"/>
    <m/>
  </r>
  <r>
    <n v="23778"/>
    <x v="0"/>
    <x v="0"/>
    <x v="0"/>
    <x v="0"/>
    <x v="0"/>
    <x v="100"/>
    <x v="0"/>
    <x v="0"/>
    <s v="Tesseramento"/>
    <x v="0"/>
    <x v="0"/>
    <x v="0"/>
    <m/>
  </r>
  <r>
    <n v="80299"/>
    <x v="0"/>
    <x v="1"/>
    <x v="2"/>
    <x v="0"/>
    <x v="7"/>
    <x v="109"/>
    <x v="0"/>
    <x v="0"/>
    <s v="Tesseramento"/>
    <x v="1"/>
    <x v="3"/>
    <x v="0"/>
    <m/>
  </r>
  <r>
    <n v="219175"/>
    <x v="1"/>
    <x v="1"/>
    <x v="0"/>
    <x v="3"/>
    <x v="0"/>
    <x v="100"/>
    <x v="0"/>
    <x v="0"/>
    <s v="Tesseramento"/>
    <x v="0"/>
    <x v="2"/>
    <x v="0"/>
    <m/>
  </r>
  <r>
    <n v="219176"/>
    <x v="0"/>
    <x v="1"/>
    <x v="0"/>
    <x v="3"/>
    <x v="0"/>
    <x v="100"/>
    <x v="0"/>
    <x v="0"/>
    <s v="Tesseramento"/>
    <x v="0"/>
    <x v="1"/>
    <x v="0"/>
    <m/>
  </r>
  <r>
    <n v="226232"/>
    <x v="0"/>
    <x v="0"/>
    <x v="0"/>
    <x v="1"/>
    <x v="1"/>
    <x v="1"/>
    <x v="0"/>
    <x v="0"/>
    <s v="Tesseramento"/>
    <x v="0"/>
    <x v="0"/>
    <x v="0"/>
    <m/>
  </r>
  <r>
    <n v="217254"/>
    <x v="0"/>
    <x v="0"/>
    <x v="0"/>
    <x v="1"/>
    <x v="1"/>
    <x v="1"/>
    <x v="0"/>
    <x v="0"/>
    <s v="Tesseramento"/>
    <x v="0"/>
    <x v="0"/>
    <x v="0"/>
    <m/>
  </r>
  <r>
    <n v="26751"/>
    <x v="0"/>
    <x v="0"/>
    <x v="0"/>
    <x v="0"/>
    <x v="0"/>
    <x v="100"/>
    <x v="0"/>
    <x v="1"/>
    <s v="Tesseramento"/>
    <x v="0"/>
    <x v="4"/>
    <x v="0"/>
    <m/>
  </r>
  <r>
    <n v="228845"/>
    <x v="0"/>
    <x v="1"/>
    <x v="0"/>
    <x v="2"/>
    <x v="8"/>
    <x v="352"/>
    <x v="0"/>
    <x v="0"/>
    <s v="Tesseramento"/>
    <x v="0"/>
    <x v="1"/>
    <x v="0"/>
    <m/>
  </r>
  <r>
    <n v="236497"/>
    <x v="0"/>
    <x v="0"/>
    <x v="1"/>
    <x v="2"/>
    <x v="10"/>
    <x v="93"/>
    <x v="0"/>
    <x v="0"/>
    <s v="Tesseramento"/>
    <x v="0"/>
    <x v="0"/>
    <x v="0"/>
    <m/>
  </r>
  <r>
    <n v="236449"/>
    <x v="0"/>
    <x v="1"/>
    <x v="1"/>
    <x v="1"/>
    <x v="12"/>
    <x v="245"/>
    <x v="0"/>
    <x v="0"/>
    <s v="Tesseramento"/>
    <x v="1"/>
    <x v="3"/>
    <x v="0"/>
    <m/>
  </r>
  <r>
    <n v="9821"/>
    <x v="0"/>
    <x v="0"/>
    <x v="0"/>
    <x v="0"/>
    <x v="4"/>
    <x v="68"/>
    <x v="0"/>
    <x v="0"/>
    <s v="Tesseramento"/>
    <x v="1"/>
    <x v="4"/>
    <x v="0"/>
    <m/>
  </r>
  <r>
    <n v="69057"/>
    <x v="0"/>
    <x v="0"/>
    <x v="0"/>
    <x v="0"/>
    <x v="11"/>
    <x v="302"/>
    <x v="0"/>
    <x v="0"/>
    <s v="Tesseramento"/>
    <x v="1"/>
    <x v="3"/>
    <x v="0"/>
    <m/>
  </r>
  <r>
    <n v="198667"/>
    <x v="0"/>
    <x v="1"/>
    <x v="2"/>
    <x v="2"/>
    <x v="8"/>
    <x v="352"/>
    <x v="0"/>
    <x v="0"/>
    <s v="Tesseramento"/>
    <x v="0"/>
    <x v="0"/>
    <x v="0"/>
    <m/>
  </r>
  <r>
    <n v="30685"/>
    <x v="0"/>
    <x v="0"/>
    <x v="0"/>
    <x v="0"/>
    <x v="1"/>
    <x v="1"/>
    <x v="0"/>
    <x v="0"/>
    <s v="Tesseramento"/>
    <x v="0"/>
    <x v="4"/>
    <x v="0"/>
    <m/>
  </r>
  <r>
    <n v="236448"/>
    <x v="1"/>
    <x v="1"/>
    <x v="1"/>
    <x v="2"/>
    <x v="12"/>
    <x v="245"/>
    <x v="0"/>
    <x v="0"/>
    <s v="Tesseramento"/>
    <x v="1"/>
    <x v="5"/>
    <x v="0"/>
    <m/>
  </r>
  <r>
    <n v="165920"/>
    <x v="0"/>
    <x v="0"/>
    <x v="0"/>
    <x v="1"/>
    <x v="7"/>
    <x v="78"/>
    <x v="0"/>
    <x v="1"/>
    <s v="Tesseramento"/>
    <x v="0"/>
    <x v="3"/>
    <x v="0"/>
    <m/>
  </r>
  <r>
    <n v="225424"/>
    <x v="1"/>
    <x v="0"/>
    <x v="2"/>
    <x v="2"/>
    <x v="7"/>
    <x v="267"/>
    <x v="0"/>
    <x v="0"/>
    <s v="Tesseramento"/>
    <x v="1"/>
    <x v="5"/>
    <x v="0"/>
    <m/>
  </r>
  <r>
    <n v="195626"/>
    <x v="0"/>
    <x v="0"/>
    <x v="0"/>
    <x v="0"/>
    <x v="12"/>
    <x v="245"/>
    <x v="0"/>
    <x v="0"/>
    <s v="Tesseramento"/>
    <x v="1"/>
    <x v="1"/>
    <x v="0"/>
    <m/>
  </r>
  <r>
    <n v="170182"/>
    <x v="0"/>
    <x v="0"/>
    <x v="0"/>
    <x v="1"/>
    <x v="4"/>
    <x v="235"/>
    <x v="0"/>
    <x v="1"/>
    <s v="Tesseramento"/>
    <x v="0"/>
    <x v="0"/>
    <x v="0"/>
    <m/>
  </r>
  <r>
    <n v="163527"/>
    <x v="0"/>
    <x v="0"/>
    <x v="0"/>
    <x v="0"/>
    <x v="6"/>
    <x v="217"/>
    <x v="0"/>
    <x v="1"/>
    <s v="Tesseramento"/>
    <x v="0"/>
    <x v="4"/>
    <x v="0"/>
    <m/>
  </r>
  <r>
    <n v="236492"/>
    <x v="0"/>
    <x v="0"/>
    <x v="1"/>
    <x v="0"/>
    <x v="2"/>
    <x v="153"/>
    <x v="0"/>
    <x v="0"/>
    <s v="Tesseramento"/>
    <x v="0"/>
    <x v="1"/>
    <x v="0"/>
    <m/>
  </r>
  <r>
    <n v="236493"/>
    <x v="0"/>
    <x v="0"/>
    <x v="1"/>
    <x v="1"/>
    <x v="2"/>
    <x v="153"/>
    <x v="0"/>
    <x v="0"/>
    <s v="Tesseramento"/>
    <x v="0"/>
    <x v="0"/>
    <x v="0"/>
    <m/>
  </r>
  <r>
    <n v="155356"/>
    <x v="0"/>
    <x v="0"/>
    <x v="0"/>
    <x v="0"/>
    <x v="7"/>
    <x v="45"/>
    <x v="0"/>
    <x v="1"/>
    <s v="Tesseramento"/>
    <x v="1"/>
    <x v="0"/>
    <x v="0"/>
    <m/>
  </r>
  <r>
    <n v="233386"/>
    <x v="1"/>
    <x v="0"/>
    <x v="0"/>
    <x v="2"/>
    <x v="7"/>
    <x v="267"/>
    <x v="0"/>
    <x v="1"/>
    <s v="Tesseramento"/>
    <x v="1"/>
    <x v="5"/>
    <x v="0"/>
    <m/>
  </r>
  <r>
    <n v="236912"/>
    <x v="0"/>
    <x v="0"/>
    <x v="1"/>
    <x v="3"/>
    <x v="11"/>
    <x v="345"/>
    <x v="0"/>
    <x v="0"/>
    <s v="Tesseramento"/>
    <x v="0"/>
    <x v="0"/>
    <x v="0"/>
    <m/>
  </r>
  <r>
    <n v="236694"/>
    <x v="1"/>
    <x v="1"/>
    <x v="1"/>
    <x v="2"/>
    <x v="7"/>
    <x v="267"/>
    <x v="0"/>
    <x v="0"/>
    <s v="Tesseramento"/>
    <x v="1"/>
    <x v="5"/>
    <x v="0"/>
    <m/>
  </r>
  <r>
    <n v="218827"/>
    <x v="1"/>
    <x v="1"/>
    <x v="0"/>
    <x v="0"/>
    <x v="6"/>
    <x v="217"/>
    <x v="0"/>
    <x v="0"/>
    <s v="Tesseramento"/>
    <x v="0"/>
    <x v="7"/>
    <x v="1"/>
    <m/>
  </r>
  <r>
    <n v="213609"/>
    <x v="1"/>
    <x v="1"/>
    <x v="0"/>
    <x v="1"/>
    <x v="6"/>
    <x v="217"/>
    <x v="0"/>
    <x v="0"/>
    <s v="Tesseramento"/>
    <x v="0"/>
    <x v="6"/>
    <x v="1"/>
    <m/>
  </r>
  <r>
    <n v="236695"/>
    <x v="1"/>
    <x v="1"/>
    <x v="1"/>
    <x v="2"/>
    <x v="7"/>
    <x v="267"/>
    <x v="0"/>
    <x v="1"/>
    <s v="Tesseramento"/>
    <x v="1"/>
    <x v="5"/>
    <x v="0"/>
    <m/>
  </r>
  <r>
    <n v="125837"/>
    <x v="0"/>
    <x v="0"/>
    <x v="0"/>
    <x v="0"/>
    <x v="7"/>
    <x v="215"/>
    <x v="0"/>
    <x v="0"/>
    <s v="Tesseramento"/>
    <x v="1"/>
    <x v="0"/>
    <x v="0"/>
    <m/>
  </r>
  <r>
    <n v="44569"/>
    <x v="0"/>
    <x v="0"/>
    <x v="0"/>
    <x v="0"/>
    <x v="7"/>
    <x v="215"/>
    <x v="0"/>
    <x v="0"/>
    <s v="Tesseramento"/>
    <x v="1"/>
    <x v="0"/>
    <x v="0"/>
    <m/>
  </r>
  <r>
    <n v="49329"/>
    <x v="0"/>
    <x v="0"/>
    <x v="0"/>
    <x v="0"/>
    <x v="7"/>
    <x v="45"/>
    <x v="0"/>
    <x v="0"/>
    <s v="Tesseramento"/>
    <x v="1"/>
    <x v="0"/>
    <x v="0"/>
    <m/>
  </r>
  <r>
    <n v="131246"/>
    <x v="0"/>
    <x v="0"/>
    <x v="0"/>
    <x v="0"/>
    <x v="7"/>
    <x v="215"/>
    <x v="0"/>
    <x v="0"/>
    <s v="Tesseramento"/>
    <x v="1"/>
    <x v="1"/>
    <x v="0"/>
    <m/>
  </r>
  <r>
    <n v="131247"/>
    <x v="0"/>
    <x v="0"/>
    <x v="0"/>
    <x v="0"/>
    <x v="7"/>
    <x v="215"/>
    <x v="0"/>
    <x v="0"/>
    <s v="Tesseramento"/>
    <x v="1"/>
    <x v="3"/>
    <x v="0"/>
    <m/>
  </r>
  <r>
    <n v="12266"/>
    <x v="0"/>
    <x v="0"/>
    <x v="0"/>
    <x v="0"/>
    <x v="2"/>
    <x v="353"/>
    <x v="0"/>
    <x v="1"/>
    <s v="Tesseramento"/>
    <x v="1"/>
    <x v="4"/>
    <x v="0"/>
    <m/>
  </r>
  <r>
    <n v="231136"/>
    <x v="1"/>
    <x v="0"/>
    <x v="0"/>
    <x v="2"/>
    <x v="2"/>
    <x v="353"/>
    <x v="0"/>
    <x v="0"/>
    <s v="Tesseramento"/>
    <x v="1"/>
    <x v="5"/>
    <x v="0"/>
    <m/>
  </r>
  <r>
    <n v="236388"/>
    <x v="1"/>
    <x v="0"/>
    <x v="1"/>
    <x v="2"/>
    <x v="6"/>
    <x v="217"/>
    <x v="0"/>
    <x v="0"/>
    <s v="Tesseramento"/>
    <x v="0"/>
    <x v="7"/>
    <x v="1"/>
    <m/>
  </r>
  <r>
    <n v="236424"/>
    <x v="0"/>
    <x v="1"/>
    <x v="1"/>
    <x v="2"/>
    <x v="8"/>
    <x v="352"/>
    <x v="0"/>
    <x v="0"/>
    <s v="Tesseramento"/>
    <x v="0"/>
    <x v="0"/>
    <x v="0"/>
    <m/>
  </r>
  <r>
    <n v="236389"/>
    <x v="1"/>
    <x v="0"/>
    <x v="1"/>
    <x v="2"/>
    <x v="6"/>
    <x v="217"/>
    <x v="0"/>
    <x v="0"/>
    <s v="Tesseramento"/>
    <x v="0"/>
    <x v="6"/>
    <x v="1"/>
    <m/>
  </r>
  <r>
    <n v="35847"/>
    <x v="0"/>
    <x v="0"/>
    <x v="0"/>
    <x v="0"/>
    <x v="9"/>
    <x v="117"/>
    <x v="0"/>
    <x v="0"/>
    <s v="Tesseramento"/>
    <x v="1"/>
    <x v="3"/>
    <x v="0"/>
    <m/>
  </r>
  <r>
    <n v="170966"/>
    <x v="0"/>
    <x v="0"/>
    <x v="0"/>
    <x v="0"/>
    <x v="9"/>
    <x v="117"/>
    <x v="0"/>
    <x v="0"/>
    <s v="Tesseramento"/>
    <x v="1"/>
    <x v="3"/>
    <x v="0"/>
    <m/>
  </r>
  <r>
    <n v="170248"/>
    <x v="0"/>
    <x v="0"/>
    <x v="0"/>
    <x v="0"/>
    <x v="9"/>
    <x v="117"/>
    <x v="0"/>
    <x v="0"/>
    <s v="Tesseramento"/>
    <x v="1"/>
    <x v="0"/>
    <x v="0"/>
    <m/>
  </r>
  <r>
    <n v="228960"/>
    <x v="0"/>
    <x v="0"/>
    <x v="0"/>
    <x v="0"/>
    <x v="15"/>
    <x v="72"/>
    <x v="0"/>
    <x v="0"/>
    <s v="Tesseramento"/>
    <x v="1"/>
    <x v="1"/>
    <x v="0"/>
    <m/>
  </r>
  <r>
    <n v="219462"/>
    <x v="1"/>
    <x v="0"/>
    <x v="0"/>
    <x v="1"/>
    <x v="7"/>
    <x v="33"/>
    <x v="0"/>
    <x v="0"/>
    <s v="Tesseramento"/>
    <x v="1"/>
    <x v="5"/>
    <x v="0"/>
    <m/>
  </r>
  <r>
    <n v="236330"/>
    <x v="1"/>
    <x v="0"/>
    <x v="1"/>
    <x v="2"/>
    <x v="7"/>
    <x v="33"/>
    <x v="0"/>
    <x v="1"/>
    <s v="Tesseramento"/>
    <x v="1"/>
    <x v="5"/>
    <x v="0"/>
    <m/>
  </r>
  <r>
    <n v="174655"/>
    <x v="0"/>
    <x v="0"/>
    <x v="2"/>
    <x v="2"/>
    <x v="3"/>
    <x v="331"/>
    <x v="0"/>
    <x v="0"/>
    <s v="Tesseramento"/>
    <x v="1"/>
    <x v="4"/>
    <x v="0"/>
    <m/>
  </r>
  <r>
    <n v="174656"/>
    <x v="0"/>
    <x v="0"/>
    <x v="2"/>
    <x v="3"/>
    <x v="3"/>
    <x v="331"/>
    <x v="0"/>
    <x v="1"/>
    <s v="Tesseramento"/>
    <x v="1"/>
    <x v="3"/>
    <x v="0"/>
    <m/>
  </r>
  <r>
    <n v="236456"/>
    <x v="0"/>
    <x v="1"/>
    <x v="1"/>
    <x v="1"/>
    <x v="4"/>
    <x v="219"/>
    <x v="0"/>
    <x v="0"/>
    <s v="Tesseramento"/>
    <x v="0"/>
    <x v="0"/>
    <x v="0"/>
    <m/>
  </r>
  <r>
    <n v="224577"/>
    <x v="1"/>
    <x v="0"/>
    <x v="0"/>
    <x v="0"/>
    <x v="4"/>
    <x v="219"/>
    <x v="0"/>
    <x v="0"/>
    <s v="Tesseramento"/>
    <x v="0"/>
    <x v="7"/>
    <x v="0"/>
    <m/>
  </r>
  <r>
    <n v="236457"/>
    <x v="0"/>
    <x v="0"/>
    <x v="1"/>
    <x v="1"/>
    <x v="4"/>
    <x v="219"/>
    <x v="0"/>
    <x v="0"/>
    <s v="Tesseramento"/>
    <x v="0"/>
    <x v="1"/>
    <x v="0"/>
    <m/>
  </r>
  <r>
    <n v="219478"/>
    <x v="0"/>
    <x v="0"/>
    <x v="0"/>
    <x v="0"/>
    <x v="4"/>
    <x v="145"/>
    <x v="0"/>
    <x v="0"/>
    <s v="Tesseramento"/>
    <x v="1"/>
    <x v="1"/>
    <x v="0"/>
    <m/>
  </r>
  <r>
    <n v="188141"/>
    <x v="0"/>
    <x v="0"/>
    <x v="0"/>
    <x v="0"/>
    <x v="4"/>
    <x v="219"/>
    <x v="0"/>
    <x v="0"/>
    <s v="Tesseramento"/>
    <x v="0"/>
    <x v="1"/>
    <x v="0"/>
    <m/>
  </r>
  <r>
    <n v="195706"/>
    <x v="1"/>
    <x v="0"/>
    <x v="0"/>
    <x v="1"/>
    <x v="4"/>
    <x v="219"/>
    <x v="0"/>
    <x v="0"/>
    <s v="Tesseramento"/>
    <x v="0"/>
    <x v="6"/>
    <x v="0"/>
    <m/>
  </r>
  <r>
    <n v="230643"/>
    <x v="0"/>
    <x v="1"/>
    <x v="0"/>
    <x v="0"/>
    <x v="4"/>
    <x v="219"/>
    <x v="0"/>
    <x v="0"/>
    <s v="Tesseramento"/>
    <x v="0"/>
    <x v="1"/>
    <x v="0"/>
    <m/>
  </r>
  <r>
    <n v="236400"/>
    <x v="1"/>
    <x v="1"/>
    <x v="1"/>
    <x v="1"/>
    <x v="3"/>
    <x v="331"/>
    <x v="0"/>
    <x v="0"/>
    <s v="Tesseramento"/>
    <x v="1"/>
    <x v="5"/>
    <x v="0"/>
    <m/>
  </r>
  <r>
    <n v="236380"/>
    <x v="0"/>
    <x v="0"/>
    <x v="1"/>
    <x v="1"/>
    <x v="11"/>
    <x v="132"/>
    <x v="0"/>
    <x v="1"/>
    <s v="Tesseramento"/>
    <x v="1"/>
    <x v="3"/>
    <x v="0"/>
    <m/>
  </r>
  <r>
    <n v="236458"/>
    <x v="0"/>
    <x v="0"/>
    <x v="1"/>
    <x v="0"/>
    <x v="4"/>
    <x v="219"/>
    <x v="0"/>
    <x v="0"/>
    <s v="Tesseramento"/>
    <x v="0"/>
    <x v="1"/>
    <x v="0"/>
    <m/>
  </r>
  <r>
    <n v="236381"/>
    <x v="0"/>
    <x v="0"/>
    <x v="1"/>
    <x v="1"/>
    <x v="11"/>
    <x v="132"/>
    <x v="0"/>
    <x v="0"/>
    <s v="Tesseramento"/>
    <x v="1"/>
    <x v="4"/>
    <x v="0"/>
    <m/>
  </r>
  <r>
    <n v="236398"/>
    <x v="1"/>
    <x v="1"/>
    <x v="1"/>
    <x v="1"/>
    <x v="3"/>
    <x v="331"/>
    <x v="0"/>
    <x v="0"/>
    <s v="Tesseramento"/>
    <x v="1"/>
    <x v="7"/>
    <x v="0"/>
    <m/>
  </r>
  <r>
    <n v="130036"/>
    <x v="0"/>
    <x v="0"/>
    <x v="0"/>
    <x v="0"/>
    <x v="1"/>
    <x v="22"/>
    <x v="0"/>
    <x v="0"/>
    <s v="Tesseramento"/>
    <x v="1"/>
    <x v="3"/>
    <x v="0"/>
    <m/>
  </r>
  <r>
    <n v="236382"/>
    <x v="0"/>
    <x v="0"/>
    <x v="1"/>
    <x v="1"/>
    <x v="11"/>
    <x v="132"/>
    <x v="0"/>
    <x v="0"/>
    <s v="Tesseramento"/>
    <x v="1"/>
    <x v="3"/>
    <x v="0"/>
    <m/>
  </r>
  <r>
    <n v="236399"/>
    <x v="1"/>
    <x v="1"/>
    <x v="1"/>
    <x v="0"/>
    <x v="3"/>
    <x v="331"/>
    <x v="0"/>
    <x v="0"/>
    <s v="Tesseramento"/>
    <x v="1"/>
    <x v="7"/>
    <x v="0"/>
    <m/>
  </r>
  <r>
    <n v="236284"/>
    <x v="1"/>
    <x v="0"/>
    <x v="1"/>
    <x v="2"/>
    <x v="1"/>
    <x v="73"/>
    <x v="0"/>
    <x v="1"/>
    <s v="Tesseramento"/>
    <x v="1"/>
    <x v="7"/>
    <x v="0"/>
    <m/>
  </r>
  <r>
    <n v="170785"/>
    <x v="0"/>
    <x v="0"/>
    <x v="0"/>
    <x v="0"/>
    <x v="1"/>
    <x v="22"/>
    <x v="0"/>
    <x v="0"/>
    <s v="Tesseramento"/>
    <x v="1"/>
    <x v="0"/>
    <x v="0"/>
    <m/>
  </r>
  <r>
    <n v="236285"/>
    <x v="1"/>
    <x v="0"/>
    <x v="1"/>
    <x v="2"/>
    <x v="1"/>
    <x v="73"/>
    <x v="0"/>
    <x v="1"/>
    <s v="Tesseramento"/>
    <x v="1"/>
    <x v="5"/>
    <x v="0"/>
    <m/>
  </r>
  <r>
    <n v="72071"/>
    <x v="0"/>
    <x v="0"/>
    <x v="0"/>
    <x v="0"/>
    <x v="1"/>
    <x v="22"/>
    <x v="0"/>
    <x v="0"/>
    <s v="Tesseramento"/>
    <x v="1"/>
    <x v="0"/>
    <x v="0"/>
    <m/>
  </r>
  <r>
    <n v="68167"/>
    <x v="0"/>
    <x v="0"/>
    <x v="0"/>
    <x v="0"/>
    <x v="1"/>
    <x v="22"/>
    <x v="0"/>
    <x v="0"/>
    <s v="Tesseramento"/>
    <x v="1"/>
    <x v="0"/>
    <x v="0"/>
    <m/>
  </r>
  <r>
    <n v="164559"/>
    <x v="0"/>
    <x v="0"/>
    <x v="0"/>
    <x v="0"/>
    <x v="1"/>
    <x v="22"/>
    <x v="0"/>
    <x v="0"/>
    <s v="Tesseramento"/>
    <x v="1"/>
    <x v="0"/>
    <x v="0"/>
    <m/>
  </r>
  <r>
    <n v="164556"/>
    <x v="0"/>
    <x v="0"/>
    <x v="0"/>
    <x v="0"/>
    <x v="1"/>
    <x v="22"/>
    <x v="0"/>
    <x v="1"/>
    <s v="Tesseramento"/>
    <x v="1"/>
    <x v="0"/>
    <x v="0"/>
    <m/>
  </r>
  <r>
    <n v="71126"/>
    <x v="0"/>
    <x v="0"/>
    <x v="0"/>
    <x v="0"/>
    <x v="1"/>
    <x v="22"/>
    <x v="0"/>
    <x v="0"/>
    <s v="Tesseramento"/>
    <x v="1"/>
    <x v="4"/>
    <x v="0"/>
    <m/>
  </r>
  <r>
    <n v="214359"/>
    <x v="1"/>
    <x v="0"/>
    <x v="0"/>
    <x v="1"/>
    <x v="4"/>
    <x v="119"/>
    <x v="0"/>
    <x v="0"/>
    <s v="Tesseramento"/>
    <x v="1"/>
    <x v="5"/>
    <x v="0"/>
    <m/>
  </r>
  <r>
    <n v="97969"/>
    <x v="0"/>
    <x v="0"/>
    <x v="0"/>
    <x v="0"/>
    <x v="4"/>
    <x v="23"/>
    <x v="0"/>
    <x v="0"/>
    <s v="Tesseramento"/>
    <x v="1"/>
    <x v="1"/>
    <x v="0"/>
    <m/>
  </r>
  <r>
    <n v="81753"/>
    <x v="0"/>
    <x v="0"/>
    <x v="0"/>
    <x v="0"/>
    <x v="1"/>
    <x v="22"/>
    <x v="0"/>
    <x v="1"/>
    <s v="Tesseramento"/>
    <x v="1"/>
    <x v="3"/>
    <x v="0"/>
    <m/>
  </r>
  <r>
    <n v="236383"/>
    <x v="0"/>
    <x v="0"/>
    <x v="1"/>
    <x v="1"/>
    <x v="11"/>
    <x v="132"/>
    <x v="0"/>
    <x v="0"/>
    <s v="Tesseramento"/>
    <x v="1"/>
    <x v="1"/>
    <x v="0"/>
    <m/>
  </r>
  <r>
    <n v="207168"/>
    <x v="0"/>
    <x v="0"/>
    <x v="0"/>
    <x v="0"/>
    <x v="12"/>
    <x v="148"/>
    <x v="0"/>
    <x v="0"/>
    <s v="Tesseramento"/>
    <x v="1"/>
    <x v="3"/>
    <x v="0"/>
    <m/>
  </r>
  <r>
    <n v="236384"/>
    <x v="0"/>
    <x v="0"/>
    <x v="1"/>
    <x v="0"/>
    <x v="11"/>
    <x v="132"/>
    <x v="0"/>
    <x v="0"/>
    <s v="Tesseramento"/>
    <x v="1"/>
    <x v="0"/>
    <x v="0"/>
    <m/>
  </r>
  <r>
    <n v="68796"/>
    <x v="0"/>
    <x v="0"/>
    <x v="0"/>
    <x v="0"/>
    <x v="11"/>
    <x v="130"/>
    <x v="0"/>
    <x v="0"/>
    <s v="Tesseramento"/>
    <x v="1"/>
    <x v="1"/>
    <x v="0"/>
    <m/>
  </r>
  <r>
    <n v="209766"/>
    <x v="0"/>
    <x v="0"/>
    <x v="0"/>
    <x v="1"/>
    <x v="11"/>
    <x v="130"/>
    <x v="0"/>
    <x v="1"/>
    <s v="Tesseramento"/>
    <x v="1"/>
    <x v="3"/>
    <x v="0"/>
    <m/>
  </r>
  <r>
    <n v="135752"/>
    <x v="0"/>
    <x v="0"/>
    <x v="0"/>
    <x v="1"/>
    <x v="11"/>
    <x v="130"/>
    <x v="0"/>
    <x v="1"/>
    <s v="Tesseramento"/>
    <x v="1"/>
    <x v="0"/>
    <x v="0"/>
    <m/>
  </r>
  <r>
    <n v="219756"/>
    <x v="0"/>
    <x v="0"/>
    <x v="0"/>
    <x v="0"/>
    <x v="11"/>
    <x v="130"/>
    <x v="0"/>
    <x v="0"/>
    <s v="Tesseramento"/>
    <x v="1"/>
    <x v="1"/>
    <x v="0"/>
    <m/>
  </r>
  <r>
    <n v="109896"/>
    <x v="0"/>
    <x v="0"/>
    <x v="0"/>
    <x v="0"/>
    <x v="11"/>
    <x v="130"/>
    <x v="0"/>
    <x v="0"/>
    <s v="Tesseramento"/>
    <x v="1"/>
    <x v="0"/>
    <x v="0"/>
    <m/>
  </r>
  <r>
    <n v="236360"/>
    <x v="0"/>
    <x v="0"/>
    <x v="1"/>
    <x v="0"/>
    <x v="11"/>
    <x v="130"/>
    <x v="0"/>
    <x v="0"/>
    <s v="Tesseramento"/>
    <x v="1"/>
    <x v="0"/>
    <x v="0"/>
    <m/>
  </r>
  <r>
    <n v="236385"/>
    <x v="0"/>
    <x v="0"/>
    <x v="1"/>
    <x v="1"/>
    <x v="11"/>
    <x v="132"/>
    <x v="0"/>
    <x v="0"/>
    <s v="Tesseramento"/>
    <x v="1"/>
    <x v="4"/>
    <x v="0"/>
    <m/>
  </r>
  <r>
    <n v="236361"/>
    <x v="1"/>
    <x v="0"/>
    <x v="1"/>
    <x v="0"/>
    <x v="11"/>
    <x v="130"/>
    <x v="0"/>
    <x v="0"/>
    <s v="Tesseramento"/>
    <x v="1"/>
    <x v="5"/>
    <x v="0"/>
    <m/>
  </r>
  <r>
    <n v="236362"/>
    <x v="1"/>
    <x v="0"/>
    <x v="1"/>
    <x v="0"/>
    <x v="11"/>
    <x v="130"/>
    <x v="0"/>
    <x v="0"/>
    <s v="Tesseramento"/>
    <x v="1"/>
    <x v="5"/>
    <x v="0"/>
    <m/>
  </r>
  <r>
    <n v="236363"/>
    <x v="0"/>
    <x v="0"/>
    <x v="1"/>
    <x v="0"/>
    <x v="11"/>
    <x v="130"/>
    <x v="0"/>
    <x v="0"/>
    <s v="Tesseramento"/>
    <x v="1"/>
    <x v="0"/>
    <x v="0"/>
    <m/>
  </r>
  <r>
    <n v="32452"/>
    <x v="0"/>
    <x v="0"/>
    <x v="0"/>
    <x v="0"/>
    <x v="1"/>
    <x v="26"/>
    <x v="0"/>
    <x v="0"/>
    <s v="Tesseramento"/>
    <x v="1"/>
    <x v="0"/>
    <x v="0"/>
    <m/>
  </r>
  <r>
    <n v="52106"/>
    <x v="0"/>
    <x v="0"/>
    <x v="0"/>
    <x v="0"/>
    <x v="1"/>
    <x v="26"/>
    <x v="0"/>
    <x v="0"/>
    <s v="Tesseramento"/>
    <x v="1"/>
    <x v="4"/>
    <x v="0"/>
    <m/>
  </r>
  <r>
    <n v="32679"/>
    <x v="0"/>
    <x v="0"/>
    <x v="0"/>
    <x v="0"/>
    <x v="1"/>
    <x v="26"/>
    <x v="0"/>
    <x v="0"/>
    <s v="Tesseramento"/>
    <x v="1"/>
    <x v="0"/>
    <x v="0"/>
    <m/>
  </r>
  <r>
    <n v="236386"/>
    <x v="0"/>
    <x v="1"/>
    <x v="1"/>
    <x v="2"/>
    <x v="11"/>
    <x v="132"/>
    <x v="0"/>
    <x v="1"/>
    <s v="Tesseramento"/>
    <x v="1"/>
    <x v="1"/>
    <x v="0"/>
    <m/>
  </r>
  <r>
    <n v="103833"/>
    <x v="0"/>
    <x v="0"/>
    <x v="0"/>
    <x v="0"/>
    <x v="1"/>
    <x v="26"/>
    <x v="0"/>
    <x v="0"/>
    <s v="Tesseramento"/>
    <x v="1"/>
    <x v="4"/>
    <x v="0"/>
    <m/>
  </r>
  <r>
    <n v="217171"/>
    <x v="0"/>
    <x v="1"/>
    <x v="0"/>
    <x v="1"/>
    <x v="11"/>
    <x v="126"/>
    <x v="0"/>
    <x v="1"/>
    <s v="Tesseramento"/>
    <x v="1"/>
    <x v="0"/>
    <x v="0"/>
    <m/>
  </r>
  <r>
    <n v="236387"/>
    <x v="0"/>
    <x v="1"/>
    <x v="1"/>
    <x v="2"/>
    <x v="11"/>
    <x v="132"/>
    <x v="0"/>
    <x v="0"/>
    <s v="Tesseramento"/>
    <x v="1"/>
    <x v="1"/>
    <x v="0"/>
    <m/>
  </r>
  <r>
    <n v="67561"/>
    <x v="0"/>
    <x v="0"/>
    <x v="0"/>
    <x v="0"/>
    <x v="11"/>
    <x v="132"/>
    <x v="0"/>
    <x v="0"/>
    <s v="Tesseramento"/>
    <x v="1"/>
    <x v="3"/>
    <x v="0"/>
    <m/>
  </r>
  <r>
    <n v="167156"/>
    <x v="0"/>
    <x v="0"/>
    <x v="0"/>
    <x v="0"/>
    <x v="11"/>
    <x v="132"/>
    <x v="0"/>
    <x v="0"/>
    <s v="Tesseramento"/>
    <x v="1"/>
    <x v="0"/>
    <x v="0"/>
    <m/>
  </r>
  <r>
    <n v="223140"/>
    <x v="0"/>
    <x v="1"/>
    <x v="0"/>
    <x v="0"/>
    <x v="2"/>
    <x v="224"/>
    <x v="0"/>
    <x v="0"/>
    <s v="Tesseramento"/>
    <x v="1"/>
    <x v="0"/>
    <x v="0"/>
    <m/>
  </r>
  <r>
    <n v="227479"/>
    <x v="0"/>
    <x v="0"/>
    <x v="0"/>
    <x v="1"/>
    <x v="11"/>
    <x v="132"/>
    <x v="0"/>
    <x v="0"/>
    <s v="Tesseramento"/>
    <x v="1"/>
    <x v="3"/>
    <x v="0"/>
    <m/>
  </r>
  <r>
    <n v="151729"/>
    <x v="0"/>
    <x v="0"/>
    <x v="0"/>
    <x v="1"/>
    <x v="11"/>
    <x v="132"/>
    <x v="0"/>
    <x v="0"/>
    <s v="Tesseramento"/>
    <x v="1"/>
    <x v="0"/>
    <x v="0"/>
    <m/>
  </r>
  <r>
    <n v="80757"/>
    <x v="0"/>
    <x v="0"/>
    <x v="0"/>
    <x v="0"/>
    <x v="2"/>
    <x v="224"/>
    <x v="0"/>
    <x v="1"/>
    <s v="Tesseramento"/>
    <x v="1"/>
    <x v="4"/>
    <x v="0"/>
    <m/>
  </r>
  <r>
    <n v="219125"/>
    <x v="0"/>
    <x v="1"/>
    <x v="0"/>
    <x v="0"/>
    <x v="2"/>
    <x v="224"/>
    <x v="0"/>
    <x v="0"/>
    <s v="Tesseramento"/>
    <x v="1"/>
    <x v="1"/>
    <x v="0"/>
    <m/>
  </r>
  <r>
    <n v="49004"/>
    <x v="0"/>
    <x v="0"/>
    <x v="0"/>
    <x v="0"/>
    <x v="4"/>
    <x v="124"/>
    <x v="0"/>
    <x v="1"/>
    <s v="Tesseramento"/>
    <x v="1"/>
    <x v="4"/>
    <x v="0"/>
    <m/>
  </r>
  <r>
    <n v="236323"/>
    <x v="1"/>
    <x v="0"/>
    <x v="1"/>
    <x v="2"/>
    <x v="4"/>
    <x v="119"/>
    <x v="0"/>
    <x v="0"/>
    <s v="Tesseramento"/>
    <x v="1"/>
    <x v="5"/>
    <x v="0"/>
    <m/>
  </r>
  <r>
    <n v="41365"/>
    <x v="0"/>
    <x v="1"/>
    <x v="0"/>
    <x v="4"/>
    <x v="4"/>
    <x v="291"/>
    <x v="0"/>
    <x v="0"/>
    <s v="Tesseramento"/>
    <x v="1"/>
    <x v="3"/>
    <x v="0"/>
    <m/>
  </r>
  <r>
    <n v="103669"/>
    <x v="0"/>
    <x v="0"/>
    <x v="0"/>
    <x v="0"/>
    <x v="12"/>
    <x v="269"/>
    <x v="0"/>
    <x v="0"/>
    <s v="Tesseramento"/>
    <x v="1"/>
    <x v="0"/>
    <x v="0"/>
    <m/>
  </r>
  <r>
    <n v="236288"/>
    <x v="0"/>
    <x v="0"/>
    <x v="1"/>
    <x v="3"/>
    <x v="7"/>
    <x v="78"/>
    <x v="0"/>
    <x v="0"/>
    <s v="Tesseramento"/>
    <x v="0"/>
    <x v="0"/>
    <x v="0"/>
    <m/>
  </r>
  <r>
    <n v="236325"/>
    <x v="1"/>
    <x v="0"/>
    <x v="1"/>
    <x v="2"/>
    <x v="7"/>
    <x v="348"/>
    <x v="0"/>
    <x v="1"/>
    <s v="Tesseramento"/>
    <x v="1"/>
    <x v="5"/>
    <x v="0"/>
    <m/>
  </r>
  <r>
    <n v="21780"/>
    <x v="0"/>
    <x v="0"/>
    <x v="2"/>
    <x v="3"/>
    <x v="6"/>
    <x v="217"/>
    <x v="0"/>
    <x v="0"/>
    <s v="Tesseramento"/>
    <x v="0"/>
    <x v="0"/>
    <x v="0"/>
    <m/>
  </r>
  <r>
    <n v="232531"/>
    <x v="0"/>
    <x v="1"/>
    <x v="0"/>
    <x v="0"/>
    <x v="7"/>
    <x v="209"/>
    <x v="0"/>
    <x v="0"/>
    <s v="Tesseramento"/>
    <x v="0"/>
    <x v="1"/>
    <x v="0"/>
    <m/>
  </r>
  <r>
    <n v="143255"/>
    <x v="0"/>
    <x v="0"/>
    <x v="0"/>
    <x v="0"/>
    <x v="2"/>
    <x v="55"/>
    <x v="0"/>
    <x v="1"/>
    <s v="Tesseramento"/>
    <x v="1"/>
    <x v="0"/>
    <x v="0"/>
    <m/>
  </r>
  <r>
    <n v="143254"/>
    <x v="0"/>
    <x v="0"/>
    <x v="0"/>
    <x v="0"/>
    <x v="2"/>
    <x v="55"/>
    <x v="0"/>
    <x v="0"/>
    <s v="Tesseramento"/>
    <x v="1"/>
    <x v="0"/>
    <x v="0"/>
    <m/>
  </r>
  <r>
    <n v="236542"/>
    <x v="0"/>
    <x v="1"/>
    <x v="1"/>
    <x v="1"/>
    <x v="9"/>
    <x v="64"/>
    <x v="0"/>
    <x v="0"/>
    <s v="Tesseramento"/>
    <x v="0"/>
    <x v="0"/>
    <x v="0"/>
    <m/>
  </r>
  <r>
    <n v="236329"/>
    <x v="1"/>
    <x v="0"/>
    <x v="1"/>
    <x v="2"/>
    <x v="7"/>
    <x v="33"/>
    <x v="0"/>
    <x v="0"/>
    <s v="Tesseramento"/>
    <x v="1"/>
    <x v="5"/>
    <x v="0"/>
    <m/>
  </r>
  <r>
    <n v="31579"/>
    <x v="0"/>
    <x v="0"/>
    <x v="0"/>
    <x v="0"/>
    <x v="7"/>
    <x v="109"/>
    <x v="0"/>
    <x v="0"/>
    <s v="Tesseramento"/>
    <x v="1"/>
    <x v="3"/>
    <x v="0"/>
    <m/>
  </r>
  <r>
    <n v="173480"/>
    <x v="0"/>
    <x v="0"/>
    <x v="0"/>
    <x v="0"/>
    <x v="7"/>
    <x v="109"/>
    <x v="0"/>
    <x v="0"/>
    <s v="Tesseramento"/>
    <x v="1"/>
    <x v="0"/>
    <x v="0"/>
    <m/>
  </r>
  <r>
    <n v="176025"/>
    <x v="1"/>
    <x v="0"/>
    <x v="0"/>
    <x v="1"/>
    <x v="7"/>
    <x v="109"/>
    <x v="0"/>
    <x v="0"/>
    <s v="Tesseramento"/>
    <x v="1"/>
    <x v="5"/>
    <x v="0"/>
    <m/>
  </r>
  <r>
    <n v="116704"/>
    <x v="0"/>
    <x v="0"/>
    <x v="0"/>
    <x v="0"/>
    <x v="7"/>
    <x v="109"/>
    <x v="0"/>
    <x v="0"/>
    <s v="Tesseramento"/>
    <x v="1"/>
    <x v="0"/>
    <x v="0"/>
    <m/>
  </r>
  <r>
    <n v="31599"/>
    <x v="0"/>
    <x v="0"/>
    <x v="0"/>
    <x v="0"/>
    <x v="7"/>
    <x v="109"/>
    <x v="0"/>
    <x v="0"/>
    <s v="Tesseramento"/>
    <x v="1"/>
    <x v="4"/>
    <x v="0"/>
    <m/>
  </r>
  <r>
    <n v="225420"/>
    <x v="1"/>
    <x v="0"/>
    <x v="0"/>
    <x v="3"/>
    <x v="2"/>
    <x v="313"/>
    <x v="0"/>
    <x v="0"/>
    <s v="Tesseramento"/>
    <x v="1"/>
    <x v="5"/>
    <x v="0"/>
    <m/>
  </r>
  <r>
    <n v="62030"/>
    <x v="0"/>
    <x v="0"/>
    <x v="0"/>
    <x v="0"/>
    <x v="2"/>
    <x v="313"/>
    <x v="0"/>
    <x v="0"/>
    <s v="Tesseramento"/>
    <x v="1"/>
    <x v="0"/>
    <x v="0"/>
    <m/>
  </r>
  <r>
    <n v="100554"/>
    <x v="0"/>
    <x v="0"/>
    <x v="0"/>
    <x v="0"/>
    <x v="7"/>
    <x v="109"/>
    <x v="0"/>
    <x v="0"/>
    <s v="Tesseramento"/>
    <x v="1"/>
    <x v="3"/>
    <x v="0"/>
    <m/>
  </r>
  <r>
    <n v="153586"/>
    <x v="0"/>
    <x v="0"/>
    <x v="0"/>
    <x v="2"/>
    <x v="2"/>
    <x v="313"/>
    <x v="0"/>
    <x v="0"/>
    <s v="Tesseramento"/>
    <x v="1"/>
    <x v="0"/>
    <x v="0"/>
    <m/>
  </r>
  <r>
    <n v="193241"/>
    <x v="0"/>
    <x v="1"/>
    <x v="0"/>
    <x v="0"/>
    <x v="7"/>
    <x v="109"/>
    <x v="0"/>
    <x v="0"/>
    <s v="Tesseramento"/>
    <x v="1"/>
    <x v="0"/>
    <x v="0"/>
    <m/>
  </r>
  <r>
    <n v="183219"/>
    <x v="0"/>
    <x v="1"/>
    <x v="2"/>
    <x v="1"/>
    <x v="4"/>
    <x v="54"/>
    <x v="0"/>
    <x v="0"/>
    <s v="Tesseramento"/>
    <x v="1"/>
    <x v="0"/>
    <x v="0"/>
    <m/>
  </r>
  <r>
    <n v="128606"/>
    <x v="0"/>
    <x v="1"/>
    <x v="2"/>
    <x v="4"/>
    <x v="2"/>
    <x v="313"/>
    <x v="0"/>
    <x v="0"/>
    <s v="Tesseramento"/>
    <x v="1"/>
    <x v="0"/>
    <x v="0"/>
    <m/>
  </r>
  <r>
    <n v="160674"/>
    <x v="0"/>
    <x v="0"/>
    <x v="0"/>
    <x v="2"/>
    <x v="7"/>
    <x v="109"/>
    <x v="0"/>
    <x v="0"/>
    <s v="Tesseramento"/>
    <x v="1"/>
    <x v="0"/>
    <x v="0"/>
    <m/>
  </r>
  <r>
    <n v="236328"/>
    <x v="1"/>
    <x v="0"/>
    <x v="1"/>
    <x v="2"/>
    <x v="7"/>
    <x v="33"/>
    <x v="0"/>
    <x v="0"/>
    <s v="Tesseramento"/>
    <x v="1"/>
    <x v="5"/>
    <x v="0"/>
    <m/>
  </r>
  <r>
    <n v="221636"/>
    <x v="0"/>
    <x v="0"/>
    <x v="0"/>
    <x v="0"/>
    <x v="7"/>
    <x v="109"/>
    <x v="0"/>
    <x v="1"/>
    <s v="Tesseramento"/>
    <x v="1"/>
    <x v="4"/>
    <x v="0"/>
    <m/>
  </r>
  <r>
    <n v="151731"/>
    <x v="0"/>
    <x v="0"/>
    <x v="0"/>
    <x v="0"/>
    <x v="11"/>
    <x v="132"/>
    <x v="0"/>
    <x v="1"/>
    <s v="Tesseramento"/>
    <x v="1"/>
    <x v="4"/>
    <x v="0"/>
    <m/>
  </r>
  <r>
    <n v="151749"/>
    <x v="0"/>
    <x v="0"/>
    <x v="0"/>
    <x v="0"/>
    <x v="11"/>
    <x v="132"/>
    <x v="0"/>
    <x v="0"/>
    <s v="Tesseramento"/>
    <x v="1"/>
    <x v="3"/>
    <x v="0"/>
    <m/>
  </r>
  <r>
    <n v="24226"/>
    <x v="0"/>
    <x v="0"/>
    <x v="0"/>
    <x v="0"/>
    <x v="10"/>
    <x v="240"/>
    <x v="0"/>
    <x v="0"/>
    <s v="Tesseramento"/>
    <x v="1"/>
    <x v="3"/>
    <x v="0"/>
    <m/>
  </r>
  <r>
    <n v="139984"/>
    <x v="0"/>
    <x v="0"/>
    <x v="0"/>
    <x v="1"/>
    <x v="4"/>
    <x v="149"/>
    <x v="0"/>
    <x v="0"/>
    <s v="Tesseramento"/>
    <x v="1"/>
    <x v="1"/>
    <x v="0"/>
    <m/>
  </r>
  <r>
    <n v="139985"/>
    <x v="0"/>
    <x v="0"/>
    <x v="0"/>
    <x v="1"/>
    <x v="4"/>
    <x v="149"/>
    <x v="0"/>
    <x v="0"/>
    <s v="Tesseramento"/>
    <x v="1"/>
    <x v="3"/>
    <x v="0"/>
    <m/>
  </r>
  <r>
    <n v="116601"/>
    <x v="0"/>
    <x v="0"/>
    <x v="2"/>
    <x v="0"/>
    <x v="2"/>
    <x v="353"/>
    <x v="0"/>
    <x v="0"/>
    <s v="Tesseramento"/>
    <x v="1"/>
    <x v="0"/>
    <x v="0"/>
    <m/>
  </r>
  <r>
    <n v="24352"/>
    <x v="0"/>
    <x v="0"/>
    <x v="0"/>
    <x v="0"/>
    <x v="10"/>
    <x v="240"/>
    <x v="0"/>
    <x v="1"/>
    <s v="Tesseramento"/>
    <x v="1"/>
    <x v="3"/>
    <x v="0"/>
    <m/>
  </r>
  <r>
    <n v="227498"/>
    <x v="1"/>
    <x v="0"/>
    <x v="0"/>
    <x v="2"/>
    <x v="7"/>
    <x v="109"/>
    <x v="0"/>
    <x v="1"/>
    <s v="Tesseramento"/>
    <x v="1"/>
    <x v="2"/>
    <x v="0"/>
    <m/>
  </r>
  <r>
    <n v="212786"/>
    <x v="0"/>
    <x v="0"/>
    <x v="0"/>
    <x v="0"/>
    <x v="10"/>
    <x v="240"/>
    <x v="0"/>
    <x v="0"/>
    <s v="Tesseramento"/>
    <x v="1"/>
    <x v="1"/>
    <x v="0"/>
    <m/>
  </r>
  <r>
    <n v="102477"/>
    <x v="0"/>
    <x v="0"/>
    <x v="0"/>
    <x v="0"/>
    <x v="10"/>
    <x v="240"/>
    <x v="0"/>
    <x v="0"/>
    <s v="Tesseramento"/>
    <x v="1"/>
    <x v="0"/>
    <x v="0"/>
    <m/>
  </r>
  <r>
    <n v="143674"/>
    <x v="0"/>
    <x v="0"/>
    <x v="0"/>
    <x v="0"/>
    <x v="10"/>
    <x v="240"/>
    <x v="0"/>
    <x v="1"/>
    <s v="Tesseramento"/>
    <x v="1"/>
    <x v="0"/>
    <x v="0"/>
    <m/>
  </r>
  <r>
    <n v="64909"/>
    <x v="0"/>
    <x v="0"/>
    <x v="0"/>
    <x v="0"/>
    <x v="10"/>
    <x v="240"/>
    <x v="0"/>
    <x v="1"/>
    <s v="Tesseramento"/>
    <x v="1"/>
    <x v="4"/>
    <x v="0"/>
    <m/>
  </r>
  <r>
    <n v="24241"/>
    <x v="0"/>
    <x v="0"/>
    <x v="0"/>
    <x v="0"/>
    <x v="10"/>
    <x v="240"/>
    <x v="0"/>
    <x v="0"/>
    <s v="Tesseramento"/>
    <x v="1"/>
    <x v="4"/>
    <x v="0"/>
    <m/>
  </r>
  <r>
    <n v="57369"/>
    <x v="0"/>
    <x v="0"/>
    <x v="0"/>
    <x v="0"/>
    <x v="10"/>
    <x v="240"/>
    <x v="0"/>
    <x v="0"/>
    <s v="Tesseramento"/>
    <x v="1"/>
    <x v="4"/>
    <x v="0"/>
    <m/>
  </r>
  <r>
    <n v="145800"/>
    <x v="0"/>
    <x v="0"/>
    <x v="0"/>
    <x v="0"/>
    <x v="10"/>
    <x v="240"/>
    <x v="0"/>
    <x v="0"/>
    <s v="Tesseramento"/>
    <x v="1"/>
    <x v="0"/>
    <x v="0"/>
    <m/>
  </r>
  <r>
    <n v="70586"/>
    <x v="0"/>
    <x v="0"/>
    <x v="0"/>
    <x v="0"/>
    <x v="10"/>
    <x v="240"/>
    <x v="0"/>
    <x v="0"/>
    <s v="Tesseramento"/>
    <x v="1"/>
    <x v="3"/>
    <x v="0"/>
    <m/>
  </r>
  <r>
    <n v="12323"/>
    <x v="0"/>
    <x v="0"/>
    <x v="0"/>
    <x v="0"/>
    <x v="10"/>
    <x v="240"/>
    <x v="0"/>
    <x v="1"/>
    <s v="Tesseramento"/>
    <x v="1"/>
    <x v="4"/>
    <x v="0"/>
    <m/>
  </r>
  <r>
    <n v="12321"/>
    <x v="0"/>
    <x v="0"/>
    <x v="0"/>
    <x v="0"/>
    <x v="10"/>
    <x v="240"/>
    <x v="0"/>
    <x v="0"/>
    <s v="Tesseramento"/>
    <x v="1"/>
    <x v="4"/>
    <x v="0"/>
    <m/>
  </r>
  <r>
    <n v="175828"/>
    <x v="0"/>
    <x v="0"/>
    <x v="0"/>
    <x v="0"/>
    <x v="10"/>
    <x v="240"/>
    <x v="0"/>
    <x v="0"/>
    <s v="Tesseramento"/>
    <x v="1"/>
    <x v="4"/>
    <x v="0"/>
    <m/>
  </r>
  <r>
    <n v="1013"/>
    <x v="0"/>
    <x v="0"/>
    <x v="0"/>
    <x v="0"/>
    <x v="10"/>
    <x v="240"/>
    <x v="0"/>
    <x v="0"/>
    <s v="Tesseramento"/>
    <x v="1"/>
    <x v="4"/>
    <x v="0"/>
    <m/>
  </r>
  <r>
    <n v="39621"/>
    <x v="0"/>
    <x v="0"/>
    <x v="0"/>
    <x v="0"/>
    <x v="10"/>
    <x v="240"/>
    <x v="0"/>
    <x v="1"/>
    <s v="Tesseramento"/>
    <x v="1"/>
    <x v="4"/>
    <x v="0"/>
    <m/>
  </r>
  <r>
    <n v="24305"/>
    <x v="0"/>
    <x v="0"/>
    <x v="0"/>
    <x v="0"/>
    <x v="10"/>
    <x v="240"/>
    <x v="0"/>
    <x v="0"/>
    <s v="Tesseramento"/>
    <x v="1"/>
    <x v="4"/>
    <x v="0"/>
    <m/>
  </r>
  <r>
    <n v="212787"/>
    <x v="1"/>
    <x v="0"/>
    <x v="0"/>
    <x v="0"/>
    <x v="10"/>
    <x v="240"/>
    <x v="0"/>
    <x v="0"/>
    <s v="Tesseramento"/>
    <x v="1"/>
    <x v="7"/>
    <x v="0"/>
    <m/>
  </r>
  <r>
    <n v="24249"/>
    <x v="0"/>
    <x v="0"/>
    <x v="0"/>
    <x v="0"/>
    <x v="10"/>
    <x v="240"/>
    <x v="0"/>
    <x v="1"/>
    <s v="Tesseramento"/>
    <x v="1"/>
    <x v="4"/>
    <x v="0"/>
    <m/>
  </r>
  <r>
    <n v="55553"/>
    <x v="0"/>
    <x v="0"/>
    <x v="0"/>
    <x v="0"/>
    <x v="10"/>
    <x v="240"/>
    <x v="0"/>
    <x v="0"/>
    <s v="Tesseramento"/>
    <x v="1"/>
    <x v="4"/>
    <x v="0"/>
    <m/>
  </r>
  <r>
    <n v="24333"/>
    <x v="0"/>
    <x v="0"/>
    <x v="0"/>
    <x v="0"/>
    <x v="10"/>
    <x v="240"/>
    <x v="0"/>
    <x v="0"/>
    <s v="Tesseramento"/>
    <x v="1"/>
    <x v="4"/>
    <x v="0"/>
    <m/>
  </r>
  <r>
    <n v="72440"/>
    <x v="0"/>
    <x v="0"/>
    <x v="0"/>
    <x v="0"/>
    <x v="10"/>
    <x v="240"/>
    <x v="0"/>
    <x v="1"/>
    <s v="Tesseramento"/>
    <x v="1"/>
    <x v="4"/>
    <x v="0"/>
    <m/>
  </r>
  <r>
    <n v="24369"/>
    <x v="0"/>
    <x v="0"/>
    <x v="0"/>
    <x v="0"/>
    <x v="10"/>
    <x v="240"/>
    <x v="0"/>
    <x v="1"/>
    <s v="Tesseramento"/>
    <x v="1"/>
    <x v="3"/>
    <x v="0"/>
    <m/>
  </r>
  <r>
    <n v="190367"/>
    <x v="0"/>
    <x v="0"/>
    <x v="0"/>
    <x v="0"/>
    <x v="10"/>
    <x v="240"/>
    <x v="0"/>
    <x v="0"/>
    <s v="Tesseramento"/>
    <x v="1"/>
    <x v="0"/>
    <x v="0"/>
    <m/>
  </r>
  <r>
    <n v="212603"/>
    <x v="1"/>
    <x v="0"/>
    <x v="0"/>
    <x v="0"/>
    <x v="10"/>
    <x v="240"/>
    <x v="0"/>
    <x v="0"/>
    <s v="Tesseramento"/>
    <x v="1"/>
    <x v="7"/>
    <x v="0"/>
    <m/>
  </r>
  <r>
    <n v="164304"/>
    <x v="0"/>
    <x v="0"/>
    <x v="0"/>
    <x v="0"/>
    <x v="10"/>
    <x v="240"/>
    <x v="0"/>
    <x v="0"/>
    <s v="Tesseramento"/>
    <x v="1"/>
    <x v="0"/>
    <x v="0"/>
    <m/>
  </r>
  <r>
    <n v="24391"/>
    <x v="0"/>
    <x v="0"/>
    <x v="0"/>
    <x v="0"/>
    <x v="10"/>
    <x v="240"/>
    <x v="0"/>
    <x v="1"/>
    <s v="Tesseramento"/>
    <x v="1"/>
    <x v="3"/>
    <x v="0"/>
    <m/>
  </r>
  <r>
    <n v="94511"/>
    <x v="0"/>
    <x v="0"/>
    <x v="0"/>
    <x v="0"/>
    <x v="10"/>
    <x v="240"/>
    <x v="0"/>
    <x v="0"/>
    <s v="Tesseramento"/>
    <x v="1"/>
    <x v="1"/>
    <x v="0"/>
    <m/>
  </r>
  <r>
    <n v="24390"/>
    <x v="0"/>
    <x v="0"/>
    <x v="0"/>
    <x v="0"/>
    <x v="10"/>
    <x v="240"/>
    <x v="0"/>
    <x v="0"/>
    <s v="Tesseramento"/>
    <x v="1"/>
    <x v="3"/>
    <x v="0"/>
    <m/>
  </r>
  <r>
    <n v="24398"/>
    <x v="0"/>
    <x v="0"/>
    <x v="0"/>
    <x v="0"/>
    <x v="10"/>
    <x v="240"/>
    <x v="0"/>
    <x v="0"/>
    <s v="Tesseramento"/>
    <x v="1"/>
    <x v="4"/>
    <x v="0"/>
    <m/>
  </r>
  <r>
    <n v="236304"/>
    <x v="0"/>
    <x v="0"/>
    <x v="1"/>
    <x v="0"/>
    <x v="7"/>
    <x v="51"/>
    <x v="0"/>
    <x v="0"/>
    <s v="Tesseramento"/>
    <x v="1"/>
    <x v="0"/>
    <x v="0"/>
    <m/>
  </r>
  <r>
    <n v="57382"/>
    <x v="0"/>
    <x v="0"/>
    <x v="0"/>
    <x v="0"/>
    <x v="10"/>
    <x v="240"/>
    <x v="0"/>
    <x v="1"/>
    <s v="Tesseramento"/>
    <x v="1"/>
    <x v="4"/>
    <x v="0"/>
    <m/>
  </r>
  <r>
    <n v="24399"/>
    <x v="0"/>
    <x v="0"/>
    <x v="0"/>
    <x v="0"/>
    <x v="10"/>
    <x v="240"/>
    <x v="0"/>
    <x v="1"/>
    <s v="Tesseramento"/>
    <x v="1"/>
    <x v="4"/>
    <x v="0"/>
    <m/>
  </r>
  <r>
    <n v="180635"/>
    <x v="0"/>
    <x v="0"/>
    <x v="0"/>
    <x v="0"/>
    <x v="10"/>
    <x v="240"/>
    <x v="0"/>
    <x v="0"/>
    <s v="Tesseramento"/>
    <x v="1"/>
    <x v="3"/>
    <x v="0"/>
    <m/>
  </r>
  <r>
    <n v="77154"/>
    <x v="0"/>
    <x v="0"/>
    <x v="0"/>
    <x v="0"/>
    <x v="10"/>
    <x v="240"/>
    <x v="0"/>
    <x v="0"/>
    <s v="Tesseramento"/>
    <x v="1"/>
    <x v="3"/>
    <x v="0"/>
    <m/>
  </r>
  <r>
    <n v="64598"/>
    <x v="0"/>
    <x v="0"/>
    <x v="0"/>
    <x v="0"/>
    <x v="10"/>
    <x v="240"/>
    <x v="0"/>
    <x v="1"/>
    <s v="Tesseramento"/>
    <x v="1"/>
    <x v="0"/>
    <x v="0"/>
    <m/>
  </r>
  <r>
    <n v="24429"/>
    <x v="0"/>
    <x v="0"/>
    <x v="0"/>
    <x v="0"/>
    <x v="10"/>
    <x v="240"/>
    <x v="0"/>
    <x v="0"/>
    <s v="Tesseramento"/>
    <x v="1"/>
    <x v="3"/>
    <x v="0"/>
    <m/>
  </r>
  <r>
    <n v="181305"/>
    <x v="0"/>
    <x v="0"/>
    <x v="0"/>
    <x v="0"/>
    <x v="11"/>
    <x v="130"/>
    <x v="0"/>
    <x v="0"/>
    <s v="Tesseramento"/>
    <x v="1"/>
    <x v="0"/>
    <x v="0"/>
    <m/>
  </r>
  <r>
    <n v="147889"/>
    <x v="0"/>
    <x v="0"/>
    <x v="0"/>
    <x v="1"/>
    <x v="10"/>
    <x v="194"/>
    <x v="0"/>
    <x v="0"/>
    <s v="Tesseramento"/>
    <x v="1"/>
    <x v="0"/>
    <x v="0"/>
    <m/>
  </r>
  <r>
    <n v="24928"/>
    <x v="0"/>
    <x v="0"/>
    <x v="0"/>
    <x v="0"/>
    <x v="7"/>
    <x v="69"/>
    <x v="0"/>
    <x v="0"/>
    <s v="Tesseramento"/>
    <x v="1"/>
    <x v="3"/>
    <x v="0"/>
    <m/>
  </r>
  <r>
    <n v="2293"/>
    <x v="0"/>
    <x v="0"/>
    <x v="0"/>
    <x v="0"/>
    <x v="7"/>
    <x v="69"/>
    <x v="0"/>
    <x v="1"/>
    <s v="Tesseramento"/>
    <x v="1"/>
    <x v="4"/>
    <x v="0"/>
    <m/>
  </r>
  <r>
    <n v="31017"/>
    <x v="0"/>
    <x v="0"/>
    <x v="0"/>
    <x v="2"/>
    <x v="12"/>
    <x v="27"/>
    <x v="0"/>
    <x v="0"/>
    <s v="Tesseramento"/>
    <x v="1"/>
    <x v="4"/>
    <x v="0"/>
    <m/>
  </r>
  <r>
    <n v="123870"/>
    <x v="0"/>
    <x v="0"/>
    <x v="0"/>
    <x v="0"/>
    <x v="4"/>
    <x v="88"/>
    <x v="0"/>
    <x v="0"/>
    <s v="Tesseramento"/>
    <x v="1"/>
    <x v="3"/>
    <x v="0"/>
    <m/>
  </r>
  <r>
    <n v="12705"/>
    <x v="0"/>
    <x v="0"/>
    <x v="0"/>
    <x v="0"/>
    <x v="2"/>
    <x v="326"/>
    <x v="0"/>
    <x v="0"/>
    <s v="Tesseramento"/>
    <x v="1"/>
    <x v="4"/>
    <x v="0"/>
    <m/>
  </r>
  <r>
    <n v="7021"/>
    <x v="0"/>
    <x v="0"/>
    <x v="0"/>
    <x v="0"/>
    <x v="1"/>
    <x v="28"/>
    <x v="0"/>
    <x v="0"/>
    <s v="Tesseramento"/>
    <x v="1"/>
    <x v="3"/>
    <x v="0"/>
    <m/>
  </r>
  <r>
    <n v="233440"/>
    <x v="0"/>
    <x v="1"/>
    <x v="0"/>
    <x v="1"/>
    <x v="4"/>
    <x v="291"/>
    <x v="0"/>
    <x v="1"/>
    <s v="Tesseramento"/>
    <x v="1"/>
    <x v="3"/>
    <x v="0"/>
    <m/>
  </r>
  <r>
    <n v="195309"/>
    <x v="0"/>
    <x v="0"/>
    <x v="0"/>
    <x v="1"/>
    <x v="1"/>
    <x v="28"/>
    <x v="0"/>
    <x v="1"/>
    <s v="Tesseramento"/>
    <x v="1"/>
    <x v="3"/>
    <x v="0"/>
    <m/>
  </r>
  <r>
    <n v="217720"/>
    <x v="0"/>
    <x v="0"/>
    <x v="2"/>
    <x v="1"/>
    <x v="12"/>
    <x v="27"/>
    <x v="0"/>
    <x v="1"/>
    <s v="Tesseramento"/>
    <x v="1"/>
    <x v="4"/>
    <x v="0"/>
    <m/>
  </r>
  <r>
    <n v="8282"/>
    <x v="0"/>
    <x v="0"/>
    <x v="0"/>
    <x v="0"/>
    <x v="12"/>
    <x v="27"/>
    <x v="0"/>
    <x v="0"/>
    <s v="Tesseramento"/>
    <x v="1"/>
    <x v="3"/>
    <x v="0"/>
    <m/>
  </r>
  <r>
    <n v="147421"/>
    <x v="0"/>
    <x v="0"/>
    <x v="2"/>
    <x v="2"/>
    <x v="12"/>
    <x v="27"/>
    <x v="0"/>
    <x v="0"/>
    <s v="Tesseramento"/>
    <x v="1"/>
    <x v="0"/>
    <x v="0"/>
    <m/>
  </r>
  <r>
    <n v="54128"/>
    <x v="0"/>
    <x v="0"/>
    <x v="0"/>
    <x v="0"/>
    <x v="12"/>
    <x v="27"/>
    <x v="0"/>
    <x v="0"/>
    <s v="Tesseramento"/>
    <x v="1"/>
    <x v="1"/>
    <x v="0"/>
    <m/>
  </r>
  <r>
    <n v="8327"/>
    <x v="0"/>
    <x v="0"/>
    <x v="0"/>
    <x v="0"/>
    <x v="12"/>
    <x v="27"/>
    <x v="0"/>
    <x v="0"/>
    <s v="Tesseramento"/>
    <x v="1"/>
    <x v="3"/>
    <x v="0"/>
    <m/>
  </r>
  <r>
    <n v="31663"/>
    <x v="0"/>
    <x v="0"/>
    <x v="0"/>
    <x v="0"/>
    <x v="7"/>
    <x v="109"/>
    <x v="0"/>
    <x v="0"/>
    <s v="Tesseramento"/>
    <x v="1"/>
    <x v="3"/>
    <x v="0"/>
    <m/>
  </r>
  <r>
    <n v="232810"/>
    <x v="0"/>
    <x v="1"/>
    <x v="0"/>
    <x v="0"/>
    <x v="11"/>
    <x v="174"/>
    <x v="0"/>
    <x v="0"/>
    <s v="Tesseramento"/>
    <x v="3"/>
    <x v="0"/>
    <x v="0"/>
    <m/>
  </r>
  <r>
    <n v="225116"/>
    <x v="1"/>
    <x v="1"/>
    <x v="0"/>
    <x v="2"/>
    <x v="7"/>
    <x v="135"/>
    <x v="0"/>
    <x v="0"/>
    <s v="Tesseramento"/>
    <x v="1"/>
    <x v="5"/>
    <x v="0"/>
    <m/>
  </r>
  <r>
    <n v="236308"/>
    <x v="0"/>
    <x v="0"/>
    <x v="1"/>
    <x v="3"/>
    <x v="7"/>
    <x v="135"/>
    <x v="0"/>
    <x v="1"/>
    <s v="Tesseramento"/>
    <x v="1"/>
    <x v="0"/>
    <x v="0"/>
    <m/>
  </r>
  <r>
    <n v="143322"/>
    <x v="0"/>
    <x v="0"/>
    <x v="0"/>
    <x v="0"/>
    <x v="4"/>
    <x v="40"/>
    <x v="0"/>
    <x v="1"/>
    <s v="Tesseramento"/>
    <x v="1"/>
    <x v="3"/>
    <x v="0"/>
    <m/>
  </r>
  <r>
    <n v="47640"/>
    <x v="0"/>
    <x v="0"/>
    <x v="0"/>
    <x v="4"/>
    <x v="4"/>
    <x v="40"/>
    <x v="0"/>
    <x v="0"/>
    <s v="Tesseramento"/>
    <x v="1"/>
    <x v="3"/>
    <x v="0"/>
    <m/>
  </r>
  <r>
    <n v="217181"/>
    <x v="0"/>
    <x v="0"/>
    <x v="0"/>
    <x v="0"/>
    <x v="4"/>
    <x v="40"/>
    <x v="0"/>
    <x v="0"/>
    <s v="Tesseramento"/>
    <x v="1"/>
    <x v="3"/>
    <x v="0"/>
    <m/>
  </r>
  <r>
    <n v="129700"/>
    <x v="0"/>
    <x v="0"/>
    <x v="0"/>
    <x v="0"/>
    <x v="4"/>
    <x v="40"/>
    <x v="0"/>
    <x v="0"/>
    <s v="Tesseramento"/>
    <x v="1"/>
    <x v="0"/>
    <x v="0"/>
    <m/>
  </r>
  <r>
    <n v="170173"/>
    <x v="0"/>
    <x v="0"/>
    <x v="0"/>
    <x v="0"/>
    <x v="4"/>
    <x v="40"/>
    <x v="0"/>
    <x v="0"/>
    <s v="Tesseramento"/>
    <x v="1"/>
    <x v="0"/>
    <x v="0"/>
    <m/>
  </r>
  <r>
    <n v="166178"/>
    <x v="0"/>
    <x v="0"/>
    <x v="0"/>
    <x v="0"/>
    <x v="4"/>
    <x v="40"/>
    <x v="0"/>
    <x v="0"/>
    <s v="Tesseramento"/>
    <x v="1"/>
    <x v="3"/>
    <x v="0"/>
    <m/>
  </r>
  <r>
    <n v="30344"/>
    <x v="0"/>
    <x v="0"/>
    <x v="0"/>
    <x v="0"/>
    <x v="4"/>
    <x v="40"/>
    <x v="0"/>
    <x v="0"/>
    <s v="Tesseramento"/>
    <x v="1"/>
    <x v="0"/>
    <x v="0"/>
    <m/>
  </r>
  <r>
    <n v="208565"/>
    <x v="0"/>
    <x v="0"/>
    <x v="0"/>
    <x v="0"/>
    <x v="4"/>
    <x v="40"/>
    <x v="0"/>
    <x v="0"/>
    <s v="Tesseramento"/>
    <x v="1"/>
    <x v="0"/>
    <x v="0"/>
    <m/>
  </r>
  <r>
    <n v="120962"/>
    <x v="0"/>
    <x v="0"/>
    <x v="0"/>
    <x v="0"/>
    <x v="4"/>
    <x v="40"/>
    <x v="0"/>
    <x v="0"/>
    <s v="Tesseramento"/>
    <x v="1"/>
    <x v="3"/>
    <x v="0"/>
    <m/>
  </r>
  <r>
    <n v="228220"/>
    <x v="0"/>
    <x v="0"/>
    <x v="0"/>
    <x v="1"/>
    <x v="4"/>
    <x v="40"/>
    <x v="0"/>
    <x v="1"/>
    <s v="Tesseramento"/>
    <x v="1"/>
    <x v="0"/>
    <x v="0"/>
    <m/>
  </r>
  <r>
    <n v="82248"/>
    <x v="0"/>
    <x v="0"/>
    <x v="0"/>
    <x v="0"/>
    <x v="2"/>
    <x v="172"/>
    <x v="0"/>
    <x v="1"/>
    <s v="Tesseramento"/>
    <x v="1"/>
    <x v="4"/>
    <x v="0"/>
    <m/>
  </r>
  <r>
    <n v="75510"/>
    <x v="0"/>
    <x v="0"/>
    <x v="0"/>
    <x v="0"/>
    <x v="2"/>
    <x v="172"/>
    <x v="0"/>
    <x v="0"/>
    <s v="Tesseramento"/>
    <x v="1"/>
    <x v="4"/>
    <x v="0"/>
    <m/>
  </r>
  <r>
    <n v="229171"/>
    <x v="0"/>
    <x v="1"/>
    <x v="0"/>
    <x v="1"/>
    <x v="4"/>
    <x v="166"/>
    <x v="0"/>
    <x v="1"/>
    <s v="Tesseramento"/>
    <x v="1"/>
    <x v="3"/>
    <x v="0"/>
    <m/>
  </r>
  <r>
    <n v="97735"/>
    <x v="0"/>
    <x v="0"/>
    <x v="0"/>
    <x v="0"/>
    <x v="2"/>
    <x v="172"/>
    <x v="0"/>
    <x v="0"/>
    <s v="Tesseramento"/>
    <x v="1"/>
    <x v="0"/>
    <x v="0"/>
    <m/>
  </r>
  <r>
    <n v="117097"/>
    <x v="0"/>
    <x v="0"/>
    <x v="0"/>
    <x v="0"/>
    <x v="2"/>
    <x v="172"/>
    <x v="0"/>
    <x v="0"/>
    <s v="Tesseramento"/>
    <x v="1"/>
    <x v="0"/>
    <x v="0"/>
    <m/>
  </r>
  <r>
    <n v="215710"/>
    <x v="1"/>
    <x v="0"/>
    <x v="0"/>
    <x v="0"/>
    <x v="2"/>
    <x v="172"/>
    <x v="0"/>
    <x v="1"/>
    <s v="Tesseramento"/>
    <x v="1"/>
    <x v="5"/>
    <x v="0"/>
    <m/>
  </r>
  <r>
    <n v="147767"/>
    <x v="0"/>
    <x v="0"/>
    <x v="0"/>
    <x v="0"/>
    <x v="2"/>
    <x v="172"/>
    <x v="0"/>
    <x v="0"/>
    <s v="Tesseramento"/>
    <x v="1"/>
    <x v="0"/>
    <x v="0"/>
    <m/>
  </r>
  <r>
    <n v="215711"/>
    <x v="1"/>
    <x v="0"/>
    <x v="0"/>
    <x v="1"/>
    <x v="2"/>
    <x v="172"/>
    <x v="0"/>
    <x v="1"/>
    <s v="Tesseramento"/>
    <x v="1"/>
    <x v="6"/>
    <x v="0"/>
    <m/>
  </r>
  <r>
    <n v="215712"/>
    <x v="1"/>
    <x v="0"/>
    <x v="0"/>
    <x v="1"/>
    <x v="2"/>
    <x v="172"/>
    <x v="0"/>
    <x v="1"/>
    <s v="Tesseramento"/>
    <x v="1"/>
    <x v="7"/>
    <x v="0"/>
    <m/>
  </r>
  <r>
    <n v="145904"/>
    <x v="0"/>
    <x v="0"/>
    <x v="0"/>
    <x v="0"/>
    <x v="7"/>
    <x v="41"/>
    <x v="0"/>
    <x v="0"/>
    <s v="Tesseramento"/>
    <x v="1"/>
    <x v="3"/>
    <x v="0"/>
    <m/>
  </r>
  <r>
    <n v="236394"/>
    <x v="1"/>
    <x v="1"/>
    <x v="1"/>
    <x v="2"/>
    <x v="2"/>
    <x v="172"/>
    <x v="0"/>
    <x v="0"/>
    <s v="Tesseramento"/>
    <x v="1"/>
    <x v="2"/>
    <x v="0"/>
    <m/>
  </r>
  <r>
    <n v="169645"/>
    <x v="0"/>
    <x v="0"/>
    <x v="2"/>
    <x v="0"/>
    <x v="17"/>
    <x v="258"/>
    <x v="0"/>
    <x v="0"/>
    <s v="Tesseramento"/>
    <x v="1"/>
    <x v="0"/>
    <x v="0"/>
    <m/>
  </r>
  <r>
    <n v="236474"/>
    <x v="0"/>
    <x v="1"/>
    <x v="1"/>
    <x v="0"/>
    <x v="5"/>
    <x v="38"/>
    <x v="0"/>
    <x v="0"/>
    <s v="Tesseramento"/>
    <x v="1"/>
    <x v="0"/>
    <x v="0"/>
    <m/>
  </r>
  <r>
    <n v="213159"/>
    <x v="1"/>
    <x v="0"/>
    <x v="2"/>
    <x v="2"/>
    <x v="5"/>
    <x v="38"/>
    <x v="0"/>
    <x v="0"/>
    <s v="Tesseramento"/>
    <x v="1"/>
    <x v="5"/>
    <x v="0"/>
    <m/>
  </r>
  <r>
    <n v="62485"/>
    <x v="0"/>
    <x v="0"/>
    <x v="0"/>
    <x v="0"/>
    <x v="12"/>
    <x v="133"/>
    <x v="0"/>
    <x v="0"/>
    <s v="Tesseramento"/>
    <x v="0"/>
    <x v="3"/>
    <x v="0"/>
    <m/>
  </r>
  <r>
    <n v="217613"/>
    <x v="0"/>
    <x v="0"/>
    <x v="0"/>
    <x v="1"/>
    <x v="12"/>
    <x v="133"/>
    <x v="0"/>
    <x v="1"/>
    <s v="Tesseramento"/>
    <x v="0"/>
    <x v="3"/>
    <x v="0"/>
    <m/>
  </r>
  <r>
    <n v="236475"/>
    <x v="1"/>
    <x v="0"/>
    <x v="1"/>
    <x v="2"/>
    <x v="5"/>
    <x v="38"/>
    <x v="0"/>
    <x v="1"/>
    <s v="Tesseramento"/>
    <x v="1"/>
    <x v="5"/>
    <x v="0"/>
    <m/>
  </r>
  <r>
    <n v="236476"/>
    <x v="1"/>
    <x v="0"/>
    <x v="1"/>
    <x v="2"/>
    <x v="5"/>
    <x v="38"/>
    <x v="0"/>
    <x v="0"/>
    <s v="Tesseramento"/>
    <x v="1"/>
    <x v="5"/>
    <x v="0"/>
    <m/>
  </r>
  <r>
    <n v="236477"/>
    <x v="1"/>
    <x v="0"/>
    <x v="1"/>
    <x v="2"/>
    <x v="5"/>
    <x v="38"/>
    <x v="0"/>
    <x v="0"/>
    <s v="Tesseramento"/>
    <x v="1"/>
    <x v="5"/>
    <x v="0"/>
    <m/>
  </r>
  <r>
    <n v="66308"/>
    <x v="0"/>
    <x v="0"/>
    <x v="0"/>
    <x v="0"/>
    <x v="13"/>
    <x v="177"/>
    <x v="0"/>
    <x v="1"/>
    <s v="Tesseramento"/>
    <x v="1"/>
    <x v="4"/>
    <x v="0"/>
    <m/>
  </r>
  <r>
    <n v="236606"/>
    <x v="1"/>
    <x v="0"/>
    <x v="1"/>
    <x v="2"/>
    <x v="2"/>
    <x v="42"/>
    <x v="0"/>
    <x v="1"/>
    <s v="Tesseramento"/>
    <x v="1"/>
    <x v="5"/>
    <x v="0"/>
    <m/>
  </r>
  <r>
    <n v="169605"/>
    <x v="1"/>
    <x v="0"/>
    <x v="0"/>
    <x v="0"/>
    <x v="2"/>
    <x v="42"/>
    <x v="0"/>
    <x v="0"/>
    <s v="Tesseramento"/>
    <x v="1"/>
    <x v="6"/>
    <x v="0"/>
    <m/>
  </r>
  <r>
    <n v="43120"/>
    <x v="0"/>
    <x v="0"/>
    <x v="0"/>
    <x v="0"/>
    <x v="2"/>
    <x v="42"/>
    <x v="0"/>
    <x v="0"/>
    <s v="Tesseramento"/>
    <x v="1"/>
    <x v="3"/>
    <x v="0"/>
    <m/>
  </r>
  <r>
    <n v="231347"/>
    <x v="1"/>
    <x v="0"/>
    <x v="0"/>
    <x v="1"/>
    <x v="2"/>
    <x v="42"/>
    <x v="0"/>
    <x v="1"/>
    <s v="Tesseramento"/>
    <x v="1"/>
    <x v="5"/>
    <x v="0"/>
    <m/>
  </r>
  <r>
    <n v="231960"/>
    <x v="1"/>
    <x v="0"/>
    <x v="0"/>
    <x v="0"/>
    <x v="2"/>
    <x v="42"/>
    <x v="0"/>
    <x v="0"/>
    <s v="Tesseramento"/>
    <x v="1"/>
    <x v="2"/>
    <x v="0"/>
    <m/>
  </r>
  <r>
    <n v="170578"/>
    <x v="0"/>
    <x v="0"/>
    <x v="0"/>
    <x v="2"/>
    <x v="2"/>
    <x v="42"/>
    <x v="0"/>
    <x v="0"/>
    <s v="Tesseramento"/>
    <x v="1"/>
    <x v="4"/>
    <x v="0"/>
    <m/>
  </r>
  <r>
    <n v="236478"/>
    <x v="0"/>
    <x v="1"/>
    <x v="1"/>
    <x v="2"/>
    <x v="5"/>
    <x v="38"/>
    <x v="0"/>
    <x v="1"/>
    <s v="Tesseramento"/>
    <x v="1"/>
    <x v="0"/>
    <x v="0"/>
    <m/>
  </r>
  <r>
    <n v="170577"/>
    <x v="0"/>
    <x v="0"/>
    <x v="0"/>
    <x v="2"/>
    <x v="2"/>
    <x v="42"/>
    <x v="0"/>
    <x v="1"/>
    <s v="Tesseramento"/>
    <x v="1"/>
    <x v="4"/>
    <x v="0"/>
    <m/>
  </r>
  <r>
    <n v="188596"/>
    <x v="0"/>
    <x v="1"/>
    <x v="0"/>
    <x v="0"/>
    <x v="5"/>
    <x v="38"/>
    <x v="0"/>
    <x v="0"/>
    <s v="Tesseramento"/>
    <x v="1"/>
    <x v="0"/>
    <x v="0"/>
    <m/>
  </r>
  <r>
    <n v="14690"/>
    <x v="0"/>
    <x v="0"/>
    <x v="0"/>
    <x v="4"/>
    <x v="2"/>
    <x v="42"/>
    <x v="0"/>
    <x v="0"/>
    <s v="Tesseramento"/>
    <x v="1"/>
    <x v="4"/>
    <x v="0"/>
    <m/>
  </r>
  <r>
    <n v="174971"/>
    <x v="0"/>
    <x v="0"/>
    <x v="2"/>
    <x v="1"/>
    <x v="5"/>
    <x v="38"/>
    <x v="0"/>
    <x v="1"/>
    <s v="Tesseramento"/>
    <x v="1"/>
    <x v="3"/>
    <x v="0"/>
    <m/>
  </r>
  <r>
    <n v="81328"/>
    <x v="0"/>
    <x v="0"/>
    <x v="0"/>
    <x v="0"/>
    <x v="4"/>
    <x v="124"/>
    <x v="0"/>
    <x v="0"/>
    <s v="Tesseramento"/>
    <x v="1"/>
    <x v="4"/>
    <x v="0"/>
    <m/>
  </r>
  <r>
    <n v="148030"/>
    <x v="0"/>
    <x v="0"/>
    <x v="0"/>
    <x v="0"/>
    <x v="4"/>
    <x v="250"/>
    <x v="0"/>
    <x v="0"/>
    <s v="Tesseramento"/>
    <x v="1"/>
    <x v="3"/>
    <x v="0"/>
    <m/>
  </r>
  <r>
    <n v="128243"/>
    <x v="0"/>
    <x v="0"/>
    <x v="0"/>
    <x v="0"/>
    <x v="8"/>
    <x v="113"/>
    <x v="0"/>
    <x v="1"/>
    <s v="Tesseramento"/>
    <x v="0"/>
    <x v="3"/>
    <x v="0"/>
    <m/>
  </r>
  <r>
    <n v="230281"/>
    <x v="0"/>
    <x v="1"/>
    <x v="0"/>
    <x v="1"/>
    <x v="4"/>
    <x v="250"/>
    <x v="0"/>
    <x v="0"/>
    <s v="Tesseramento"/>
    <x v="1"/>
    <x v="4"/>
    <x v="0"/>
    <m/>
  </r>
  <r>
    <n v="220000"/>
    <x v="0"/>
    <x v="0"/>
    <x v="0"/>
    <x v="1"/>
    <x v="4"/>
    <x v="250"/>
    <x v="0"/>
    <x v="1"/>
    <s v="Tesseramento"/>
    <x v="1"/>
    <x v="0"/>
    <x v="0"/>
    <m/>
  </r>
  <r>
    <n v="186630"/>
    <x v="0"/>
    <x v="0"/>
    <x v="0"/>
    <x v="0"/>
    <x v="4"/>
    <x v="124"/>
    <x v="0"/>
    <x v="1"/>
    <s v="Tesseramento"/>
    <x v="1"/>
    <x v="4"/>
    <x v="0"/>
    <m/>
  </r>
  <r>
    <n v="218392"/>
    <x v="0"/>
    <x v="0"/>
    <x v="0"/>
    <x v="0"/>
    <x v="7"/>
    <x v="297"/>
    <x v="0"/>
    <x v="0"/>
    <s v="Tesseramento"/>
    <x v="1"/>
    <x v="0"/>
    <x v="0"/>
    <m/>
  </r>
  <r>
    <n v="146249"/>
    <x v="0"/>
    <x v="0"/>
    <x v="0"/>
    <x v="0"/>
    <x v="7"/>
    <x v="297"/>
    <x v="0"/>
    <x v="0"/>
    <s v="Tesseramento"/>
    <x v="1"/>
    <x v="0"/>
    <x v="0"/>
    <m/>
  </r>
  <r>
    <n v="152695"/>
    <x v="0"/>
    <x v="0"/>
    <x v="0"/>
    <x v="0"/>
    <x v="7"/>
    <x v="297"/>
    <x v="0"/>
    <x v="1"/>
    <s v="Tesseramento"/>
    <x v="1"/>
    <x v="4"/>
    <x v="0"/>
    <m/>
  </r>
  <r>
    <n v="34543"/>
    <x v="0"/>
    <x v="0"/>
    <x v="0"/>
    <x v="0"/>
    <x v="7"/>
    <x v="297"/>
    <x v="0"/>
    <x v="0"/>
    <s v="Tesseramento"/>
    <x v="1"/>
    <x v="4"/>
    <x v="0"/>
    <m/>
  </r>
  <r>
    <n v="99996"/>
    <x v="0"/>
    <x v="0"/>
    <x v="0"/>
    <x v="0"/>
    <x v="7"/>
    <x v="297"/>
    <x v="0"/>
    <x v="0"/>
    <s v="Tesseramento"/>
    <x v="1"/>
    <x v="3"/>
    <x v="0"/>
    <m/>
  </r>
  <r>
    <n v="152693"/>
    <x v="0"/>
    <x v="0"/>
    <x v="0"/>
    <x v="0"/>
    <x v="7"/>
    <x v="297"/>
    <x v="0"/>
    <x v="1"/>
    <s v="Tesseramento"/>
    <x v="1"/>
    <x v="4"/>
    <x v="0"/>
    <m/>
  </r>
  <r>
    <n v="167362"/>
    <x v="0"/>
    <x v="0"/>
    <x v="0"/>
    <x v="0"/>
    <x v="7"/>
    <x v="297"/>
    <x v="0"/>
    <x v="0"/>
    <s v="Tesseramento"/>
    <x v="1"/>
    <x v="4"/>
    <x v="0"/>
    <m/>
  </r>
  <r>
    <n v="44725"/>
    <x v="0"/>
    <x v="0"/>
    <x v="0"/>
    <x v="0"/>
    <x v="7"/>
    <x v="297"/>
    <x v="0"/>
    <x v="0"/>
    <s v="Tesseramento"/>
    <x v="1"/>
    <x v="4"/>
    <x v="0"/>
    <m/>
  </r>
  <r>
    <n v="32956"/>
    <x v="0"/>
    <x v="0"/>
    <x v="0"/>
    <x v="0"/>
    <x v="7"/>
    <x v="297"/>
    <x v="0"/>
    <x v="0"/>
    <s v="Tesseramento"/>
    <x v="1"/>
    <x v="4"/>
    <x v="0"/>
    <m/>
  </r>
  <r>
    <n v="74611"/>
    <x v="0"/>
    <x v="0"/>
    <x v="0"/>
    <x v="0"/>
    <x v="7"/>
    <x v="297"/>
    <x v="0"/>
    <x v="0"/>
    <s v="Tesseramento"/>
    <x v="1"/>
    <x v="3"/>
    <x v="0"/>
    <m/>
  </r>
  <r>
    <n v="207011"/>
    <x v="0"/>
    <x v="0"/>
    <x v="0"/>
    <x v="0"/>
    <x v="0"/>
    <x v="100"/>
    <x v="0"/>
    <x v="0"/>
    <s v="Tesseramento"/>
    <x v="0"/>
    <x v="0"/>
    <x v="0"/>
    <m/>
  </r>
  <r>
    <n v="172692"/>
    <x v="0"/>
    <x v="0"/>
    <x v="0"/>
    <x v="4"/>
    <x v="0"/>
    <x v="100"/>
    <x v="0"/>
    <x v="0"/>
    <s v="Tesseramento"/>
    <x v="0"/>
    <x v="3"/>
    <x v="0"/>
    <m/>
  </r>
  <r>
    <n v="236299"/>
    <x v="0"/>
    <x v="1"/>
    <x v="1"/>
    <x v="2"/>
    <x v="0"/>
    <x v="100"/>
    <x v="0"/>
    <x v="1"/>
    <s v="Tesseramento"/>
    <x v="0"/>
    <x v="0"/>
    <x v="0"/>
    <m/>
  </r>
  <r>
    <n v="130821"/>
    <x v="0"/>
    <x v="0"/>
    <x v="0"/>
    <x v="0"/>
    <x v="0"/>
    <x v="100"/>
    <x v="0"/>
    <x v="0"/>
    <s v="Tesseramento"/>
    <x v="0"/>
    <x v="1"/>
    <x v="0"/>
    <m/>
  </r>
  <r>
    <n v="49267"/>
    <x v="0"/>
    <x v="0"/>
    <x v="0"/>
    <x v="4"/>
    <x v="0"/>
    <x v="100"/>
    <x v="0"/>
    <x v="1"/>
    <s v="Tesseramento"/>
    <x v="0"/>
    <x v="1"/>
    <x v="0"/>
    <m/>
  </r>
  <r>
    <n v="227992"/>
    <x v="0"/>
    <x v="1"/>
    <x v="0"/>
    <x v="0"/>
    <x v="0"/>
    <x v="100"/>
    <x v="0"/>
    <x v="0"/>
    <s v="Tesseramento"/>
    <x v="0"/>
    <x v="1"/>
    <x v="0"/>
    <m/>
  </r>
  <r>
    <n v="152833"/>
    <x v="0"/>
    <x v="0"/>
    <x v="0"/>
    <x v="0"/>
    <x v="0"/>
    <x v="100"/>
    <x v="0"/>
    <x v="0"/>
    <s v="Tesseramento"/>
    <x v="0"/>
    <x v="0"/>
    <x v="0"/>
    <m/>
  </r>
  <r>
    <n v="159298"/>
    <x v="0"/>
    <x v="0"/>
    <x v="0"/>
    <x v="0"/>
    <x v="0"/>
    <x v="100"/>
    <x v="0"/>
    <x v="1"/>
    <s v="Tesseramento"/>
    <x v="0"/>
    <x v="3"/>
    <x v="0"/>
    <m/>
  </r>
  <r>
    <n v="54712"/>
    <x v="0"/>
    <x v="0"/>
    <x v="0"/>
    <x v="0"/>
    <x v="0"/>
    <x v="100"/>
    <x v="0"/>
    <x v="0"/>
    <s v="Tesseramento"/>
    <x v="0"/>
    <x v="0"/>
    <x v="0"/>
    <m/>
  </r>
  <r>
    <n v="104262"/>
    <x v="0"/>
    <x v="0"/>
    <x v="0"/>
    <x v="0"/>
    <x v="0"/>
    <x v="100"/>
    <x v="0"/>
    <x v="0"/>
    <s v="Tesseramento"/>
    <x v="0"/>
    <x v="0"/>
    <x v="0"/>
    <m/>
  </r>
  <r>
    <n v="178428"/>
    <x v="0"/>
    <x v="0"/>
    <x v="0"/>
    <x v="0"/>
    <x v="0"/>
    <x v="100"/>
    <x v="0"/>
    <x v="0"/>
    <s v="Tesseramento"/>
    <x v="0"/>
    <x v="0"/>
    <x v="0"/>
    <m/>
  </r>
  <r>
    <n v="49207"/>
    <x v="0"/>
    <x v="0"/>
    <x v="0"/>
    <x v="0"/>
    <x v="0"/>
    <x v="100"/>
    <x v="0"/>
    <x v="1"/>
    <s v="Tesseramento"/>
    <x v="0"/>
    <x v="4"/>
    <x v="0"/>
    <m/>
  </r>
  <r>
    <n v="208531"/>
    <x v="0"/>
    <x v="0"/>
    <x v="0"/>
    <x v="0"/>
    <x v="0"/>
    <x v="100"/>
    <x v="0"/>
    <x v="0"/>
    <s v="Tesseramento"/>
    <x v="0"/>
    <x v="3"/>
    <x v="0"/>
    <m/>
  </r>
  <r>
    <n v="75090"/>
    <x v="0"/>
    <x v="0"/>
    <x v="0"/>
    <x v="0"/>
    <x v="0"/>
    <x v="100"/>
    <x v="0"/>
    <x v="0"/>
    <s v="Tesseramento"/>
    <x v="0"/>
    <x v="4"/>
    <x v="0"/>
    <m/>
  </r>
  <r>
    <n v="56374"/>
    <x v="0"/>
    <x v="0"/>
    <x v="0"/>
    <x v="0"/>
    <x v="0"/>
    <x v="100"/>
    <x v="0"/>
    <x v="1"/>
    <s v="Tesseramento"/>
    <x v="0"/>
    <x v="0"/>
    <x v="0"/>
    <m/>
  </r>
  <r>
    <n v="168185"/>
    <x v="0"/>
    <x v="0"/>
    <x v="0"/>
    <x v="1"/>
    <x v="0"/>
    <x v="100"/>
    <x v="0"/>
    <x v="0"/>
    <s v="Tesseramento"/>
    <x v="0"/>
    <x v="0"/>
    <x v="0"/>
    <m/>
  </r>
  <r>
    <n v="168186"/>
    <x v="0"/>
    <x v="0"/>
    <x v="0"/>
    <x v="0"/>
    <x v="0"/>
    <x v="100"/>
    <x v="0"/>
    <x v="0"/>
    <s v="Tesseramento"/>
    <x v="0"/>
    <x v="1"/>
    <x v="0"/>
    <m/>
  </r>
  <r>
    <n v="59554"/>
    <x v="0"/>
    <x v="0"/>
    <x v="0"/>
    <x v="0"/>
    <x v="0"/>
    <x v="100"/>
    <x v="0"/>
    <x v="0"/>
    <s v="Tesseramento"/>
    <x v="0"/>
    <x v="4"/>
    <x v="0"/>
    <m/>
  </r>
  <r>
    <n v="114104"/>
    <x v="0"/>
    <x v="0"/>
    <x v="0"/>
    <x v="0"/>
    <x v="0"/>
    <x v="100"/>
    <x v="0"/>
    <x v="0"/>
    <s v="Tesseramento"/>
    <x v="0"/>
    <x v="1"/>
    <x v="0"/>
    <m/>
  </r>
  <r>
    <n v="171015"/>
    <x v="0"/>
    <x v="0"/>
    <x v="0"/>
    <x v="0"/>
    <x v="0"/>
    <x v="100"/>
    <x v="0"/>
    <x v="0"/>
    <s v="Tesseramento"/>
    <x v="0"/>
    <x v="0"/>
    <x v="0"/>
    <m/>
  </r>
  <r>
    <n v="175577"/>
    <x v="0"/>
    <x v="0"/>
    <x v="0"/>
    <x v="0"/>
    <x v="0"/>
    <x v="100"/>
    <x v="0"/>
    <x v="0"/>
    <s v="Tesseramento"/>
    <x v="0"/>
    <x v="0"/>
    <x v="0"/>
    <m/>
  </r>
  <r>
    <n v="221347"/>
    <x v="0"/>
    <x v="0"/>
    <x v="0"/>
    <x v="0"/>
    <x v="4"/>
    <x v="83"/>
    <x v="0"/>
    <x v="0"/>
    <s v="Tesseramento"/>
    <x v="0"/>
    <x v="0"/>
    <x v="0"/>
    <m/>
  </r>
  <r>
    <n v="121951"/>
    <x v="0"/>
    <x v="0"/>
    <x v="0"/>
    <x v="0"/>
    <x v="7"/>
    <x v="45"/>
    <x v="0"/>
    <x v="0"/>
    <s v="Tesseramento"/>
    <x v="1"/>
    <x v="0"/>
    <x v="0"/>
    <m/>
  </r>
  <r>
    <n v="121950"/>
    <x v="0"/>
    <x v="0"/>
    <x v="0"/>
    <x v="0"/>
    <x v="7"/>
    <x v="45"/>
    <x v="0"/>
    <x v="1"/>
    <s v="Tesseramento"/>
    <x v="1"/>
    <x v="3"/>
    <x v="0"/>
    <m/>
  </r>
  <r>
    <n v="132162"/>
    <x v="0"/>
    <x v="0"/>
    <x v="2"/>
    <x v="1"/>
    <x v="10"/>
    <x v="281"/>
    <x v="0"/>
    <x v="1"/>
    <s v="Tesseramento"/>
    <x v="0"/>
    <x v="4"/>
    <x v="0"/>
    <m/>
  </r>
  <r>
    <n v="222000"/>
    <x v="1"/>
    <x v="1"/>
    <x v="0"/>
    <x v="3"/>
    <x v="7"/>
    <x v="45"/>
    <x v="0"/>
    <x v="0"/>
    <s v="Tesseramento"/>
    <x v="1"/>
    <x v="5"/>
    <x v="0"/>
    <m/>
  </r>
  <r>
    <n v="195590"/>
    <x v="0"/>
    <x v="0"/>
    <x v="0"/>
    <x v="0"/>
    <x v="10"/>
    <x v="281"/>
    <x v="0"/>
    <x v="0"/>
    <s v="Tesseramento"/>
    <x v="0"/>
    <x v="4"/>
    <x v="0"/>
    <m/>
  </r>
  <r>
    <n v="228447"/>
    <x v="0"/>
    <x v="1"/>
    <x v="0"/>
    <x v="1"/>
    <x v="7"/>
    <x v="45"/>
    <x v="0"/>
    <x v="0"/>
    <s v="Tesseramento"/>
    <x v="1"/>
    <x v="0"/>
    <x v="0"/>
    <m/>
  </r>
  <r>
    <n v="228448"/>
    <x v="0"/>
    <x v="1"/>
    <x v="0"/>
    <x v="1"/>
    <x v="7"/>
    <x v="45"/>
    <x v="0"/>
    <x v="1"/>
    <s v="Tesseramento"/>
    <x v="1"/>
    <x v="0"/>
    <x v="0"/>
    <m/>
  </r>
  <r>
    <n v="118484"/>
    <x v="0"/>
    <x v="0"/>
    <x v="0"/>
    <x v="0"/>
    <x v="10"/>
    <x v="281"/>
    <x v="0"/>
    <x v="0"/>
    <s v="Tesseramento"/>
    <x v="0"/>
    <x v="4"/>
    <x v="0"/>
    <m/>
  </r>
  <r>
    <n v="133095"/>
    <x v="0"/>
    <x v="0"/>
    <x v="0"/>
    <x v="0"/>
    <x v="10"/>
    <x v="281"/>
    <x v="0"/>
    <x v="1"/>
    <s v="Tesseramento"/>
    <x v="0"/>
    <x v="3"/>
    <x v="0"/>
    <m/>
  </r>
  <r>
    <n v="155417"/>
    <x v="0"/>
    <x v="0"/>
    <x v="0"/>
    <x v="0"/>
    <x v="10"/>
    <x v="281"/>
    <x v="0"/>
    <x v="0"/>
    <s v="Tesseramento"/>
    <x v="0"/>
    <x v="3"/>
    <x v="0"/>
    <m/>
  </r>
  <r>
    <n v="158254"/>
    <x v="0"/>
    <x v="0"/>
    <x v="0"/>
    <x v="1"/>
    <x v="10"/>
    <x v="281"/>
    <x v="0"/>
    <x v="1"/>
    <s v="Tesseramento"/>
    <x v="0"/>
    <x v="3"/>
    <x v="0"/>
    <m/>
  </r>
  <r>
    <n v="131355"/>
    <x v="0"/>
    <x v="0"/>
    <x v="0"/>
    <x v="0"/>
    <x v="10"/>
    <x v="281"/>
    <x v="0"/>
    <x v="1"/>
    <s v="Tesseramento"/>
    <x v="0"/>
    <x v="4"/>
    <x v="0"/>
    <m/>
  </r>
  <r>
    <n v="163068"/>
    <x v="0"/>
    <x v="0"/>
    <x v="0"/>
    <x v="1"/>
    <x v="10"/>
    <x v="281"/>
    <x v="0"/>
    <x v="1"/>
    <s v="Tesseramento"/>
    <x v="0"/>
    <x v="4"/>
    <x v="0"/>
    <m/>
  </r>
  <r>
    <n v="115197"/>
    <x v="0"/>
    <x v="0"/>
    <x v="0"/>
    <x v="0"/>
    <x v="10"/>
    <x v="281"/>
    <x v="0"/>
    <x v="0"/>
    <s v="Tesseramento"/>
    <x v="0"/>
    <x v="4"/>
    <x v="0"/>
    <m/>
  </r>
  <r>
    <n v="127460"/>
    <x v="0"/>
    <x v="0"/>
    <x v="0"/>
    <x v="0"/>
    <x v="10"/>
    <x v="281"/>
    <x v="0"/>
    <x v="1"/>
    <s v="Tesseramento"/>
    <x v="0"/>
    <x v="3"/>
    <x v="0"/>
    <m/>
  </r>
  <r>
    <n v="182966"/>
    <x v="0"/>
    <x v="0"/>
    <x v="0"/>
    <x v="0"/>
    <x v="10"/>
    <x v="281"/>
    <x v="0"/>
    <x v="0"/>
    <s v="Tesseramento"/>
    <x v="0"/>
    <x v="3"/>
    <x v="0"/>
    <m/>
  </r>
  <r>
    <n v="185289"/>
    <x v="0"/>
    <x v="0"/>
    <x v="0"/>
    <x v="0"/>
    <x v="10"/>
    <x v="281"/>
    <x v="0"/>
    <x v="0"/>
    <s v="Tesseramento"/>
    <x v="0"/>
    <x v="3"/>
    <x v="0"/>
    <m/>
  </r>
  <r>
    <n v="184781"/>
    <x v="0"/>
    <x v="0"/>
    <x v="0"/>
    <x v="3"/>
    <x v="10"/>
    <x v="281"/>
    <x v="0"/>
    <x v="1"/>
    <s v="Tesseramento"/>
    <x v="0"/>
    <x v="3"/>
    <x v="0"/>
    <m/>
  </r>
  <r>
    <n v="185288"/>
    <x v="1"/>
    <x v="0"/>
    <x v="0"/>
    <x v="1"/>
    <x v="10"/>
    <x v="281"/>
    <x v="0"/>
    <x v="1"/>
    <s v="Tesseramento"/>
    <x v="0"/>
    <x v="2"/>
    <x v="0"/>
    <m/>
  </r>
  <r>
    <n v="130139"/>
    <x v="0"/>
    <x v="0"/>
    <x v="0"/>
    <x v="0"/>
    <x v="6"/>
    <x v="354"/>
    <x v="0"/>
    <x v="0"/>
    <s v="Tesseramento"/>
    <x v="0"/>
    <x v="0"/>
    <x v="0"/>
    <m/>
  </r>
  <r>
    <n v="192338"/>
    <x v="0"/>
    <x v="0"/>
    <x v="0"/>
    <x v="0"/>
    <x v="12"/>
    <x v="269"/>
    <x v="0"/>
    <x v="0"/>
    <s v="Tesseramento"/>
    <x v="1"/>
    <x v="1"/>
    <x v="0"/>
    <m/>
  </r>
  <r>
    <n v="77937"/>
    <x v="0"/>
    <x v="0"/>
    <x v="0"/>
    <x v="0"/>
    <x v="12"/>
    <x v="269"/>
    <x v="0"/>
    <x v="0"/>
    <s v="Tesseramento"/>
    <x v="1"/>
    <x v="3"/>
    <x v="0"/>
    <m/>
  </r>
  <r>
    <n v="236337"/>
    <x v="0"/>
    <x v="1"/>
    <x v="1"/>
    <x v="3"/>
    <x v="7"/>
    <x v="45"/>
    <x v="0"/>
    <x v="0"/>
    <s v="Tesseramento"/>
    <x v="1"/>
    <x v="0"/>
    <x v="0"/>
    <m/>
  </r>
  <r>
    <n v="77586"/>
    <x v="0"/>
    <x v="0"/>
    <x v="2"/>
    <x v="1"/>
    <x v="12"/>
    <x v="269"/>
    <x v="0"/>
    <x v="1"/>
    <s v="Tesseramento"/>
    <x v="1"/>
    <x v="3"/>
    <x v="0"/>
    <m/>
  </r>
  <r>
    <n v="40381"/>
    <x v="0"/>
    <x v="0"/>
    <x v="0"/>
    <x v="0"/>
    <x v="2"/>
    <x v="36"/>
    <x v="0"/>
    <x v="1"/>
    <s v="Tesseramento"/>
    <x v="1"/>
    <x v="4"/>
    <x v="0"/>
    <m/>
  </r>
  <r>
    <n v="40383"/>
    <x v="0"/>
    <x v="0"/>
    <x v="0"/>
    <x v="0"/>
    <x v="2"/>
    <x v="36"/>
    <x v="0"/>
    <x v="0"/>
    <s v="Tesseramento"/>
    <x v="1"/>
    <x v="4"/>
    <x v="0"/>
    <m/>
  </r>
  <r>
    <n v="159496"/>
    <x v="0"/>
    <x v="0"/>
    <x v="0"/>
    <x v="0"/>
    <x v="2"/>
    <x v="36"/>
    <x v="0"/>
    <x v="1"/>
    <s v="Tesseramento"/>
    <x v="1"/>
    <x v="4"/>
    <x v="0"/>
    <m/>
  </r>
  <r>
    <n v="91486"/>
    <x v="0"/>
    <x v="0"/>
    <x v="0"/>
    <x v="4"/>
    <x v="2"/>
    <x v="36"/>
    <x v="0"/>
    <x v="1"/>
    <s v="Tesseramento"/>
    <x v="1"/>
    <x v="4"/>
    <x v="0"/>
    <m/>
  </r>
  <r>
    <n v="15305"/>
    <x v="0"/>
    <x v="0"/>
    <x v="0"/>
    <x v="0"/>
    <x v="2"/>
    <x v="36"/>
    <x v="0"/>
    <x v="0"/>
    <s v="Tesseramento"/>
    <x v="1"/>
    <x v="3"/>
    <x v="0"/>
    <m/>
  </r>
  <r>
    <n v="91485"/>
    <x v="0"/>
    <x v="0"/>
    <x v="0"/>
    <x v="0"/>
    <x v="2"/>
    <x v="36"/>
    <x v="0"/>
    <x v="0"/>
    <s v="Tesseramento"/>
    <x v="1"/>
    <x v="4"/>
    <x v="0"/>
    <m/>
  </r>
  <r>
    <n v="88776"/>
    <x v="0"/>
    <x v="0"/>
    <x v="0"/>
    <x v="0"/>
    <x v="2"/>
    <x v="36"/>
    <x v="0"/>
    <x v="1"/>
    <s v="Tesseramento"/>
    <x v="1"/>
    <x v="3"/>
    <x v="0"/>
    <m/>
  </r>
  <r>
    <n v="188431"/>
    <x v="0"/>
    <x v="1"/>
    <x v="0"/>
    <x v="0"/>
    <x v="2"/>
    <x v="36"/>
    <x v="0"/>
    <x v="0"/>
    <s v="Tesseramento"/>
    <x v="1"/>
    <x v="1"/>
    <x v="0"/>
    <m/>
  </r>
  <r>
    <n v="26826"/>
    <x v="0"/>
    <x v="0"/>
    <x v="0"/>
    <x v="0"/>
    <x v="2"/>
    <x v="36"/>
    <x v="0"/>
    <x v="0"/>
    <s v="Tesseramento"/>
    <x v="1"/>
    <x v="0"/>
    <x v="0"/>
    <m/>
  </r>
  <r>
    <n v="169628"/>
    <x v="0"/>
    <x v="0"/>
    <x v="0"/>
    <x v="0"/>
    <x v="2"/>
    <x v="36"/>
    <x v="0"/>
    <x v="0"/>
    <s v="Tesseramento"/>
    <x v="1"/>
    <x v="0"/>
    <x v="0"/>
    <m/>
  </r>
  <r>
    <n v="183085"/>
    <x v="0"/>
    <x v="0"/>
    <x v="0"/>
    <x v="0"/>
    <x v="2"/>
    <x v="36"/>
    <x v="0"/>
    <x v="0"/>
    <s v="Tesseramento"/>
    <x v="1"/>
    <x v="0"/>
    <x v="0"/>
    <m/>
  </r>
  <r>
    <n v="204834"/>
    <x v="0"/>
    <x v="1"/>
    <x v="0"/>
    <x v="3"/>
    <x v="2"/>
    <x v="36"/>
    <x v="0"/>
    <x v="0"/>
    <s v="Tesseramento"/>
    <x v="1"/>
    <x v="3"/>
    <x v="0"/>
    <m/>
  </r>
  <r>
    <n v="223940"/>
    <x v="0"/>
    <x v="1"/>
    <x v="0"/>
    <x v="0"/>
    <x v="2"/>
    <x v="36"/>
    <x v="0"/>
    <x v="0"/>
    <s v="Tesseramento"/>
    <x v="1"/>
    <x v="1"/>
    <x v="0"/>
    <m/>
  </r>
  <r>
    <n v="224298"/>
    <x v="0"/>
    <x v="1"/>
    <x v="0"/>
    <x v="1"/>
    <x v="2"/>
    <x v="36"/>
    <x v="0"/>
    <x v="0"/>
    <s v="Tesseramento"/>
    <x v="1"/>
    <x v="1"/>
    <x v="0"/>
    <m/>
  </r>
  <r>
    <n v="212200"/>
    <x v="0"/>
    <x v="0"/>
    <x v="0"/>
    <x v="0"/>
    <x v="2"/>
    <x v="36"/>
    <x v="0"/>
    <x v="0"/>
    <s v="Tesseramento"/>
    <x v="1"/>
    <x v="0"/>
    <x v="0"/>
    <m/>
  </r>
  <r>
    <n v="222614"/>
    <x v="0"/>
    <x v="0"/>
    <x v="0"/>
    <x v="1"/>
    <x v="2"/>
    <x v="36"/>
    <x v="0"/>
    <x v="0"/>
    <s v="Tesseramento"/>
    <x v="1"/>
    <x v="0"/>
    <x v="0"/>
    <m/>
  </r>
  <r>
    <n v="118634"/>
    <x v="0"/>
    <x v="0"/>
    <x v="0"/>
    <x v="0"/>
    <x v="2"/>
    <x v="36"/>
    <x v="0"/>
    <x v="0"/>
    <s v="Tesseramento"/>
    <x v="1"/>
    <x v="0"/>
    <x v="0"/>
    <m/>
  </r>
  <r>
    <n v="226905"/>
    <x v="0"/>
    <x v="0"/>
    <x v="0"/>
    <x v="3"/>
    <x v="7"/>
    <x v="161"/>
    <x v="0"/>
    <x v="0"/>
    <s v="Tesseramento"/>
    <x v="0"/>
    <x v="0"/>
    <x v="0"/>
    <m/>
  </r>
  <r>
    <n v="208977"/>
    <x v="0"/>
    <x v="0"/>
    <x v="0"/>
    <x v="0"/>
    <x v="7"/>
    <x v="161"/>
    <x v="0"/>
    <x v="0"/>
    <s v="Tesseramento"/>
    <x v="0"/>
    <x v="1"/>
    <x v="0"/>
    <m/>
  </r>
  <r>
    <n v="185550"/>
    <x v="0"/>
    <x v="1"/>
    <x v="0"/>
    <x v="0"/>
    <x v="7"/>
    <x v="161"/>
    <x v="0"/>
    <x v="0"/>
    <s v="Tesseramento"/>
    <x v="0"/>
    <x v="0"/>
    <x v="0"/>
    <m/>
  </r>
  <r>
    <n v="227693"/>
    <x v="0"/>
    <x v="0"/>
    <x v="0"/>
    <x v="3"/>
    <x v="7"/>
    <x v="161"/>
    <x v="0"/>
    <x v="1"/>
    <s v="Tesseramento"/>
    <x v="0"/>
    <x v="0"/>
    <x v="0"/>
    <m/>
  </r>
  <r>
    <n v="105684"/>
    <x v="0"/>
    <x v="0"/>
    <x v="0"/>
    <x v="0"/>
    <x v="8"/>
    <x v="61"/>
    <x v="0"/>
    <x v="0"/>
    <s v="Tesseramento"/>
    <x v="1"/>
    <x v="4"/>
    <x v="0"/>
    <m/>
  </r>
  <r>
    <n v="117433"/>
    <x v="0"/>
    <x v="0"/>
    <x v="0"/>
    <x v="0"/>
    <x v="1"/>
    <x v="73"/>
    <x v="0"/>
    <x v="0"/>
    <s v="Tesseramento"/>
    <x v="1"/>
    <x v="3"/>
    <x v="0"/>
    <m/>
  </r>
  <r>
    <n v="97665"/>
    <x v="0"/>
    <x v="0"/>
    <x v="0"/>
    <x v="0"/>
    <x v="12"/>
    <x v="314"/>
    <x v="0"/>
    <x v="1"/>
    <s v="Tesseramento"/>
    <x v="0"/>
    <x v="0"/>
    <x v="0"/>
    <m/>
  </r>
  <r>
    <n v="97688"/>
    <x v="0"/>
    <x v="0"/>
    <x v="0"/>
    <x v="0"/>
    <x v="12"/>
    <x v="314"/>
    <x v="0"/>
    <x v="0"/>
    <s v="Tesseramento"/>
    <x v="0"/>
    <x v="3"/>
    <x v="0"/>
    <m/>
  </r>
  <r>
    <n v="107203"/>
    <x v="0"/>
    <x v="0"/>
    <x v="2"/>
    <x v="1"/>
    <x v="1"/>
    <x v="73"/>
    <x v="0"/>
    <x v="0"/>
    <s v="Tesseramento"/>
    <x v="1"/>
    <x v="0"/>
    <x v="0"/>
    <m/>
  </r>
  <r>
    <n v="215442"/>
    <x v="0"/>
    <x v="1"/>
    <x v="0"/>
    <x v="1"/>
    <x v="11"/>
    <x v="126"/>
    <x v="0"/>
    <x v="1"/>
    <s v="Tesseramento"/>
    <x v="1"/>
    <x v="3"/>
    <x v="0"/>
    <m/>
  </r>
  <r>
    <n v="217170"/>
    <x v="0"/>
    <x v="1"/>
    <x v="2"/>
    <x v="1"/>
    <x v="11"/>
    <x v="126"/>
    <x v="0"/>
    <x v="1"/>
    <s v="Tesseramento"/>
    <x v="1"/>
    <x v="3"/>
    <x v="0"/>
    <m/>
  </r>
  <r>
    <n v="112547"/>
    <x v="0"/>
    <x v="0"/>
    <x v="0"/>
    <x v="0"/>
    <x v="2"/>
    <x v="192"/>
    <x v="0"/>
    <x v="0"/>
    <s v="Tesseramento"/>
    <x v="1"/>
    <x v="0"/>
    <x v="0"/>
    <m/>
  </r>
  <r>
    <n v="112546"/>
    <x v="0"/>
    <x v="0"/>
    <x v="0"/>
    <x v="0"/>
    <x v="2"/>
    <x v="192"/>
    <x v="0"/>
    <x v="1"/>
    <s v="Tesseramento"/>
    <x v="1"/>
    <x v="3"/>
    <x v="0"/>
    <m/>
  </r>
  <r>
    <n v="122603"/>
    <x v="0"/>
    <x v="0"/>
    <x v="0"/>
    <x v="0"/>
    <x v="2"/>
    <x v="192"/>
    <x v="0"/>
    <x v="0"/>
    <s v="Tesseramento"/>
    <x v="1"/>
    <x v="0"/>
    <x v="0"/>
    <m/>
  </r>
  <r>
    <n v="236300"/>
    <x v="0"/>
    <x v="0"/>
    <x v="1"/>
    <x v="3"/>
    <x v="10"/>
    <x v="240"/>
    <x v="0"/>
    <x v="1"/>
    <s v="Tesseramento"/>
    <x v="1"/>
    <x v="4"/>
    <x v="0"/>
    <m/>
  </r>
  <r>
    <n v="1657"/>
    <x v="0"/>
    <x v="0"/>
    <x v="0"/>
    <x v="0"/>
    <x v="2"/>
    <x v="192"/>
    <x v="0"/>
    <x v="0"/>
    <s v="Tesseramento"/>
    <x v="1"/>
    <x v="4"/>
    <x v="0"/>
    <m/>
  </r>
  <r>
    <n v="128588"/>
    <x v="0"/>
    <x v="0"/>
    <x v="0"/>
    <x v="0"/>
    <x v="2"/>
    <x v="192"/>
    <x v="0"/>
    <x v="0"/>
    <s v="Tesseramento"/>
    <x v="1"/>
    <x v="3"/>
    <x v="0"/>
    <m/>
  </r>
  <r>
    <n v="33525"/>
    <x v="0"/>
    <x v="0"/>
    <x v="0"/>
    <x v="0"/>
    <x v="2"/>
    <x v="192"/>
    <x v="0"/>
    <x v="0"/>
    <s v="Tesseramento"/>
    <x v="1"/>
    <x v="0"/>
    <x v="0"/>
    <m/>
  </r>
  <r>
    <n v="230315"/>
    <x v="0"/>
    <x v="1"/>
    <x v="0"/>
    <x v="0"/>
    <x v="11"/>
    <x v="221"/>
    <x v="0"/>
    <x v="0"/>
    <s v="Tesseramento"/>
    <x v="1"/>
    <x v="0"/>
    <x v="0"/>
    <m/>
  </r>
  <r>
    <n v="236344"/>
    <x v="0"/>
    <x v="0"/>
    <x v="1"/>
    <x v="1"/>
    <x v="8"/>
    <x v="355"/>
    <x v="0"/>
    <x v="0"/>
    <s v="Tesseramento"/>
    <x v="0"/>
    <x v="1"/>
    <x v="0"/>
    <m/>
  </r>
  <r>
    <n v="222147"/>
    <x v="0"/>
    <x v="0"/>
    <x v="0"/>
    <x v="0"/>
    <x v="8"/>
    <x v="355"/>
    <x v="0"/>
    <x v="0"/>
    <s v="Tesseramento"/>
    <x v="0"/>
    <x v="0"/>
    <x v="0"/>
    <m/>
  </r>
  <r>
    <n v="188907"/>
    <x v="1"/>
    <x v="0"/>
    <x v="0"/>
    <x v="0"/>
    <x v="10"/>
    <x v="273"/>
    <x v="0"/>
    <x v="0"/>
    <s v="Tesseramento"/>
    <x v="1"/>
    <x v="6"/>
    <x v="0"/>
    <s v="B"/>
  </r>
  <r>
    <n v="236286"/>
    <x v="1"/>
    <x v="0"/>
    <x v="1"/>
    <x v="2"/>
    <x v="1"/>
    <x v="73"/>
    <x v="0"/>
    <x v="0"/>
    <s v="Tesseramento"/>
    <x v="1"/>
    <x v="5"/>
    <x v="0"/>
    <m/>
  </r>
  <r>
    <n v="147262"/>
    <x v="1"/>
    <x v="0"/>
    <x v="0"/>
    <x v="0"/>
    <x v="10"/>
    <x v="273"/>
    <x v="0"/>
    <x v="0"/>
    <s v="Tesseramento"/>
    <x v="1"/>
    <x v="6"/>
    <x v="0"/>
    <s v="B"/>
  </r>
  <r>
    <n v="206428"/>
    <x v="0"/>
    <x v="0"/>
    <x v="0"/>
    <x v="0"/>
    <x v="16"/>
    <x v="90"/>
    <x v="0"/>
    <x v="0"/>
    <s v="Tesseramento"/>
    <x v="1"/>
    <x v="0"/>
    <x v="0"/>
    <m/>
  </r>
  <r>
    <n v="149051"/>
    <x v="0"/>
    <x v="0"/>
    <x v="0"/>
    <x v="0"/>
    <x v="5"/>
    <x v="170"/>
    <x v="0"/>
    <x v="0"/>
    <s v="Tesseramento"/>
    <x v="0"/>
    <x v="3"/>
    <x v="0"/>
    <m/>
  </r>
  <r>
    <n v="149052"/>
    <x v="0"/>
    <x v="0"/>
    <x v="0"/>
    <x v="0"/>
    <x v="5"/>
    <x v="170"/>
    <x v="0"/>
    <x v="1"/>
    <s v="Tesseramento"/>
    <x v="0"/>
    <x v="3"/>
    <x v="0"/>
    <m/>
  </r>
  <r>
    <n v="149279"/>
    <x v="0"/>
    <x v="0"/>
    <x v="0"/>
    <x v="0"/>
    <x v="5"/>
    <x v="170"/>
    <x v="0"/>
    <x v="1"/>
    <s v="Tesseramento"/>
    <x v="0"/>
    <x v="4"/>
    <x v="0"/>
    <m/>
  </r>
  <r>
    <n v="227835"/>
    <x v="0"/>
    <x v="0"/>
    <x v="0"/>
    <x v="1"/>
    <x v="5"/>
    <x v="170"/>
    <x v="0"/>
    <x v="0"/>
    <s v="Tesseramento"/>
    <x v="0"/>
    <x v="3"/>
    <x v="0"/>
    <m/>
  </r>
  <r>
    <n v="54641"/>
    <x v="0"/>
    <x v="0"/>
    <x v="0"/>
    <x v="0"/>
    <x v="7"/>
    <x v="74"/>
    <x v="0"/>
    <x v="0"/>
    <s v="Tesseramento"/>
    <x v="1"/>
    <x v="0"/>
    <x v="0"/>
    <m/>
  </r>
  <r>
    <n v="96603"/>
    <x v="0"/>
    <x v="0"/>
    <x v="0"/>
    <x v="0"/>
    <x v="7"/>
    <x v="74"/>
    <x v="0"/>
    <x v="0"/>
    <s v="Tesseramento"/>
    <x v="1"/>
    <x v="4"/>
    <x v="0"/>
    <m/>
  </r>
  <r>
    <n v="162722"/>
    <x v="1"/>
    <x v="0"/>
    <x v="0"/>
    <x v="2"/>
    <x v="7"/>
    <x v="74"/>
    <x v="0"/>
    <x v="0"/>
    <s v="Tesseramento"/>
    <x v="1"/>
    <x v="7"/>
    <x v="0"/>
    <m/>
  </r>
  <r>
    <n v="162723"/>
    <x v="0"/>
    <x v="0"/>
    <x v="0"/>
    <x v="2"/>
    <x v="7"/>
    <x v="74"/>
    <x v="0"/>
    <x v="0"/>
    <s v="Tesseramento"/>
    <x v="1"/>
    <x v="3"/>
    <x v="0"/>
    <m/>
  </r>
  <r>
    <n v="204877"/>
    <x v="0"/>
    <x v="0"/>
    <x v="0"/>
    <x v="0"/>
    <x v="7"/>
    <x v="74"/>
    <x v="0"/>
    <x v="0"/>
    <s v="Tesseramento"/>
    <x v="1"/>
    <x v="0"/>
    <x v="0"/>
    <m/>
  </r>
  <r>
    <n v="122264"/>
    <x v="0"/>
    <x v="0"/>
    <x v="2"/>
    <x v="0"/>
    <x v="7"/>
    <x v="74"/>
    <x v="0"/>
    <x v="0"/>
    <s v="Tesseramento"/>
    <x v="1"/>
    <x v="1"/>
    <x v="0"/>
    <m/>
  </r>
  <r>
    <n v="47855"/>
    <x v="0"/>
    <x v="0"/>
    <x v="0"/>
    <x v="0"/>
    <x v="11"/>
    <x v="142"/>
    <x v="0"/>
    <x v="0"/>
    <s v="Tesseramento"/>
    <x v="1"/>
    <x v="0"/>
    <x v="0"/>
    <m/>
  </r>
  <r>
    <n v="193636"/>
    <x v="0"/>
    <x v="0"/>
    <x v="0"/>
    <x v="0"/>
    <x v="12"/>
    <x v="133"/>
    <x v="0"/>
    <x v="0"/>
    <s v="Tesseramento"/>
    <x v="0"/>
    <x v="4"/>
    <x v="0"/>
    <m/>
  </r>
  <r>
    <n v="236341"/>
    <x v="0"/>
    <x v="1"/>
    <x v="1"/>
    <x v="2"/>
    <x v="4"/>
    <x v="200"/>
    <x v="0"/>
    <x v="0"/>
    <s v="Tesseramento"/>
    <x v="1"/>
    <x v="1"/>
    <x v="0"/>
    <m/>
  </r>
  <r>
    <n v="129014"/>
    <x v="0"/>
    <x v="0"/>
    <x v="0"/>
    <x v="0"/>
    <x v="8"/>
    <x v="34"/>
    <x v="0"/>
    <x v="0"/>
    <s v="Tesseramento"/>
    <x v="1"/>
    <x v="3"/>
    <x v="0"/>
    <m/>
  </r>
  <r>
    <n v="155627"/>
    <x v="1"/>
    <x v="0"/>
    <x v="0"/>
    <x v="2"/>
    <x v="8"/>
    <x v="34"/>
    <x v="0"/>
    <x v="1"/>
    <s v="Tesseramento"/>
    <x v="1"/>
    <x v="7"/>
    <x v="0"/>
    <m/>
  </r>
  <r>
    <n v="236340"/>
    <x v="0"/>
    <x v="0"/>
    <x v="1"/>
    <x v="2"/>
    <x v="4"/>
    <x v="200"/>
    <x v="0"/>
    <x v="1"/>
    <s v="Tesseramento"/>
    <x v="1"/>
    <x v="0"/>
    <x v="0"/>
    <m/>
  </r>
  <r>
    <n v="3744"/>
    <x v="0"/>
    <x v="0"/>
    <x v="0"/>
    <x v="4"/>
    <x v="4"/>
    <x v="200"/>
    <x v="0"/>
    <x v="0"/>
    <s v="Tesseramento"/>
    <x v="1"/>
    <x v="3"/>
    <x v="0"/>
    <m/>
  </r>
  <r>
    <n v="176339"/>
    <x v="0"/>
    <x v="1"/>
    <x v="0"/>
    <x v="3"/>
    <x v="10"/>
    <x v="273"/>
    <x v="0"/>
    <x v="1"/>
    <s v="Tesseramento"/>
    <x v="1"/>
    <x v="0"/>
    <x v="0"/>
    <m/>
  </r>
  <r>
    <n v="135462"/>
    <x v="0"/>
    <x v="0"/>
    <x v="2"/>
    <x v="4"/>
    <x v="4"/>
    <x v="200"/>
    <x v="0"/>
    <x v="0"/>
    <s v="Tesseramento"/>
    <x v="1"/>
    <x v="1"/>
    <x v="0"/>
    <m/>
  </r>
  <r>
    <n v="230094"/>
    <x v="0"/>
    <x v="0"/>
    <x v="0"/>
    <x v="1"/>
    <x v="5"/>
    <x v="170"/>
    <x v="0"/>
    <x v="0"/>
    <s v="Tesseramento"/>
    <x v="0"/>
    <x v="0"/>
    <x v="0"/>
    <m/>
  </r>
  <r>
    <n v="236287"/>
    <x v="0"/>
    <x v="0"/>
    <x v="1"/>
    <x v="1"/>
    <x v="1"/>
    <x v="73"/>
    <x v="0"/>
    <x v="1"/>
    <s v="Tesseramento"/>
    <x v="1"/>
    <x v="4"/>
    <x v="0"/>
    <m/>
  </r>
  <r>
    <n v="35803"/>
    <x v="0"/>
    <x v="0"/>
    <x v="0"/>
    <x v="0"/>
    <x v="13"/>
    <x v="188"/>
    <x v="0"/>
    <x v="0"/>
    <s v="Tesseramento"/>
    <x v="1"/>
    <x v="4"/>
    <x v="0"/>
    <m/>
  </r>
  <r>
    <n v="147027"/>
    <x v="0"/>
    <x v="0"/>
    <x v="0"/>
    <x v="0"/>
    <x v="13"/>
    <x v="188"/>
    <x v="0"/>
    <x v="0"/>
    <s v="Tesseramento"/>
    <x v="1"/>
    <x v="1"/>
    <x v="0"/>
    <m/>
  </r>
  <r>
    <n v="174982"/>
    <x v="0"/>
    <x v="0"/>
    <x v="2"/>
    <x v="0"/>
    <x v="11"/>
    <x v="189"/>
    <x v="0"/>
    <x v="0"/>
    <s v="Tesseramento"/>
    <x v="1"/>
    <x v="0"/>
    <x v="0"/>
    <m/>
  </r>
  <r>
    <n v="121229"/>
    <x v="0"/>
    <x v="0"/>
    <x v="0"/>
    <x v="0"/>
    <x v="11"/>
    <x v="189"/>
    <x v="0"/>
    <x v="0"/>
    <s v="Tesseramento"/>
    <x v="1"/>
    <x v="3"/>
    <x v="0"/>
    <m/>
  </r>
  <r>
    <n v="196265"/>
    <x v="0"/>
    <x v="0"/>
    <x v="0"/>
    <x v="0"/>
    <x v="7"/>
    <x v="78"/>
    <x v="0"/>
    <x v="0"/>
    <s v="Tesseramento"/>
    <x v="0"/>
    <x v="0"/>
    <x v="0"/>
    <m/>
  </r>
  <r>
    <n v="137117"/>
    <x v="0"/>
    <x v="0"/>
    <x v="0"/>
    <x v="0"/>
    <x v="7"/>
    <x v="210"/>
    <x v="0"/>
    <x v="0"/>
    <s v="Tesseramento"/>
    <x v="0"/>
    <x v="3"/>
    <x v="0"/>
    <m/>
  </r>
  <r>
    <n v="189404"/>
    <x v="0"/>
    <x v="0"/>
    <x v="0"/>
    <x v="0"/>
    <x v="7"/>
    <x v="210"/>
    <x v="0"/>
    <x v="1"/>
    <s v="Tesseramento"/>
    <x v="0"/>
    <x v="0"/>
    <x v="0"/>
    <m/>
  </r>
  <r>
    <n v="132203"/>
    <x v="0"/>
    <x v="0"/>
    <x v="0"/>
    <x v="0"/>
    <x v="7"/>
    <x v="191"/>
    <x v="0"/>
    <x v="0"/>
    <s v="Tesseramento"/>
    <x v="0"/>
    <x v="0"/>
    <x v="0"/>
    <m/>
  </r>
  <r>
    <n v="196667"/>
    <x v="0"/>
    <x v="0"/>
    <x v="2"/>
    <x v="0"/>
    <x v="7"/>
    <x v="175"/>
    <x v="0"/>
    <x v="0"/>
    <s v="Tesseramento"/>
    <x v="0"/>
    <x v="3"/>
    <x v="0"/>
    <m/>
  </r>
  <r>
    <n v="93145"/>
    <x v="0"/>
    <x v="0"/>
    <x v="0"/>
    <x v="0"/>
    <x v="7"/>
    <x v="191"/>
    <x v="0"/>
    <x v="0"/>
    <s v="Tesseramento"/>
    <x v="0"/>
    <x v="0"/>
    <x v="0"/>
    <m/>
  </r>
  <r>
    <n v="221614"/>
    <x v="0"/>
    <x v="1"/>
    <x v="0"/>
    <x v="1"/>
    <x v="7"/>
    <x v="45"/>
    <x v="0"/>
    <x v="0"/>
    <s v="Tesseramento"/>
    <x v="1"/>
    <x v="4"/>
    <x v="0"/>
    <m/>
  </r>
  <r>
    <n v="119474"/>
    <x v="0"/>
    <x v="0"/>
    <x v="0"/>
    <x v="0"/>
    <x v="7"/>
    <x v="195"/>
    <x v="0"/>
    <x v="1"/>
    <s v="Tesseramento"/>
    <x v="1"/>
    <x v="3"/>
    <x v="0"/>
    <m/>
  </r>
  <r>
    <n v="197166"/>
    <x v="0"/>
    <x v="0"/>
    <x v="0"/>
    <x v="0"/>
    <x v="13"/>
    <x v="356"/>
    <x v="0"/>
    <x v="0"/>
    <s v="Tesseramento"/>
    <x v="1"/>
    <x v="1"/>
    <x v="0"/>
    <m/>
  </r>
  <r>
    <n v="110737"/>
    <x v="0"/>
    <x v="0"/>
    <x v="0"/>
    <x v="0"/>
    <x v="13"/>
    <x v="356"/>
    <x v="0"/>
    <x v="0"/>
    <s v="Tesseramento"/>
    <x v="1"/>
    <x v="1"/>
    <x v="0"/>
    <m/>
  </r>
  <r>
    <n v="115333"/>
    <x v="0"/>
    <x v="0"/>
    <x v="0"/>
    <x v="0"/>
    <x v="13"/>
    <x v="356"/>
    <x v="0"/>
    <x v="1"/>
    <s v="Tesseramento"/>
    <x v="1"/>
    <x v="3"/>
    <x v="0"/>
    <m/>
  </r>
  <r>
    <n v="115337"/>
    <x v="0"/>
    <x v="0"/>
    <x v="0"/>
    <x v="0"/>
    <x v="13"/>
    <x v="356"/>
    <x v="0"/>
    <x v="0"/>
    <s v="Tesseramento"/>
    <x v="1"/>
    <x v="3"/>
    <x v="0"/>
    <m/>
  </r>
  <r>
    <n v="132427"/>
    <x v="0"/>
    <x v="0"/>
    <x v="0"/>
    <x v="2"/>
    <x v="4"/>
    <x v="171"/>
    <x v="0"/>
    <x v="0"/>
    <s v="Tesseramento"/>
    <x v="0"/>
    <x v="0"/>
    <x v="0"/>
    <m/>
  </r>
  <r>
    <n v="26673"/>
    <x v="0"/>
    <x v="0"/>
    <x v="0"/>
    <x v="0"/>
    <x v="4"/>
    <x v="171"/>
    <x v="0"/>
    <x v="0"/>
    <s v="Tesseramento"/>
    <x v="0"/>
    <x v="1"/>
    <x v="0"/>
    <m/>
  </r>
  <r>
    <n v="101974"/>
    <x v="0"/>
    <x v="0"/>
    <x v="0"/>
    <x v="0"/>
    <x v="13"/>
    <x v="356"/>
    <x v="0"/>
    <x v="0"/>
    <s v="Tesseramento"/>
    <x v="1"/>
    <x v="1"/>
    <x v="0"/>
    <m/>
  </r>
  <r>
    <n v="147791"/>
    <x v="0"/>
    <x v="0"/>
    <x v="0"/>
    <x v="0"/>
    <x v="13"/>
    <x v="356"/>
    <x v="0"/>
    <x v="0"/>
    <s v="Tesseramento"/>
    <x v="1"/>
    <x v="0"/>
    <x v="0"/>
    <m/>
  </r>
  <r>
    <n v="113274"/>
    <x v="0"/>
    <x v="0"/>
    <x v="0"/>
    <x v="0"/>
    <x v="13"/>
    <x v="356"/>
    <x v="0"/>
    <x v="1"/>
    <s v="Tesseramento"/>
    <x v="1"/>
    <x v="4"/>
    <x v="0"/>
    <m/>
  </r>
  <r>
    <n v="24092"/>
    <x v="0"/>
    <x v="0"/>
    <x v="0"/>
    <x v="0"/>
    <x v="4"/>
    <x v="171"/>
    <x v="0"/>
    <x v="0"/>
    <s v="Tesseramento"/>
    <x v="0"/>
    <x v="0"/>
    <x v="0"/>
    <m/>
  </r>
  <r>
    <n v="212869"/>
    <x v="1"/>
    <x v="0"/>
    <x v="0"/>
    <x v="3"/>
    <x v="13"/>
    <x v="356"/>
    <x v="0"/>
    <x v="1"/>
    <s v="Tesseramento"/>
    <x v="1"/>
    <x v="5"/>
    <x v="0"/>
    <m/>
  </r>
  <r>
    <n v="176534"/>
    <x v="1"/>
    <x v="0"/>
    <x v="0"/>
    <x v="1"/>
    <x v="13"/>
    <x v="356"/>
    <x v="0"/>
    <x v="0"/>
    <s v="Tesseramento"/>
    <x v="1"/>
    <x v="7"/>
    <x v="0"/>
    <m/>
  </r>
  <r>
    <n v="136652"/>
    <x v="0"/>
    <x v="0"/>
    <x v="0"/>
    <x v="0"/>
    <x v="13"/>
    <x v="356"/>
    <x v="0"/>
    <x v="1"/>
    <s v="Tesseramento"/>
    <x v="1"/>
    <x v="0"/>
    <x v="0"/>
    <m/>
  </r>
  <r>
    <n v="113276"/>
    <x v="0"/>
    <x v="0"/>
    <x v="0"/>
    <x v="0"/>
    <x v="13"/>
    <x v="356"/>
    <x v="0"/>
    <x v="0"/>
    <s v="Tesseramento"/>
    <x v="1"/>
    <x v="4"/>
    <x v="0"/>
    <m/>
  </r>
  <r>
    <n v="34884"/>
    <x v="0"/>
    <x v="2"/>
    <x v="0"/>
    <x v="4"/>
    <x v="7"/>
    <x v="78"/>
    <x v="1"/>
    <x v="0"/>
    <s v="Tesseramento"/>
    <x v="0"/>
    <x v="8"/>
    <x v="0"/>
    <m/>
  </r>
  <r>
    <n v="34943"/>
    <x v="0"/>
    <x v="2"/>
    <x v="0"/>
    <x v="4"/>
    <x v="7"/>
    <x v="78"/>
    <x v="1"/>
    <x v="0"/>
    <s v="Tesseramento"/>
    <x v="0"/>
    <x v="9"/>
    <x v="0"/>
    <m/>
  </r>
  <r>
    <n v="60620"/>
    <x v="0"/>
    <x v="0"/>
    <x v="0"/>
    <x v="0"/>
    <x v="4"/>
    <x v="271"/>
    <x v="0"/>
    <x v="0"/>
    <s v="Tesseramento"/>
    <x v="1"/>
    <x v="3"/>
    <x v="0"/>
    <m/>
  </r>
  <r>
    <n v="223235"/>
    <x v="0"/>
    <x v="0"/>
    <x v="0"/>
    <x v="0"/>
    <x v="7"/>
    <x v="175"/>
    <x v="0"/>
    <x v="0"/>
    <s v="Tesseramento"/>
    <x v="0"/>
    <x v="0"/>
    <x v="0"/>
    <m/>
  </r>
  <r>
    <n v="60604"/>
    <x v="0"/>
    <x v="0"/>
    <x v="0"/>
    <x v="0"/>
    <x v="4"/>
    <x v="271"/>
    <x v="0"/>
    <x v="1"/>
    <s v="Tesseramento"/>
    <x v="1"/>
    <x v="3"/>
    <x v="0"/>
    <m/>
  </r>
  <r>
    <n v="176838"/>
    <x v="0"/>
    <x v="0"/>
    <x v="0"/>
    <x v="0"/>
    <x v="4"/>
    <x v="271"/>
    <x v="0"/>
    <x v="0"/>
    <s v="Tesseramento"/>
    <x v="1"/>
    <x v="0"/>
    <x v="0"/>
    <m/>
  </r>
  <r>
    <n v="130259"/>
    <x v="0"/>
    <x v="0"/>
    <x v="0"/>
    <x v="0"/>
    <x v="7"/>
    <x v="195"/>
    <x v="0"/>
    <x v="0"/>
    <s v="Tesseramento"/>
    <x v="1"/>
    <x v="0"/>
    <x v="0"/>
    <m/>
  </r>
  <r>
    <n v="131117"/>
    <x v="0"/>
    <x v="0"/>
    <x v="0"/>
    <x v="0"/>
    <x v="4"/>
    <x v="140"/>
    <x v="0"/>
    <x v="0"/>
    <s v="Tesseramento"/>
    <x v="0"/>
    <x v="0"/>
    <x v="0"/>
    <m/>
  </r>
  <r>
    <n v="23882"/>
    <x v="0"/>
    <x v="0"/>
    <x v="0"/>
    <x v="1"/>
    <x v="7"/>
    <x v="195"/>
    <x v="0"/>
    <x v="0"/>
    <s v="Tesseramento"/>
    <x v="1"/>
    <x v="0"/>
    <x v="0"/>
    <m/>
  </r>
  <r>
    <n v="174319"/>
    <x v="0"/>
    <x v="0"/>
    <x v="0"/>
    <x v="0"/>
    <x v="7"/>
    <x v="195"/>
    <x v="0"/>
    <x v="0"/>
    <s v="Tesseramento"/>
    <x v="1"/>
    <x v="1"/>
    <x v="0"/>
    <m/>
  </r>
  <r>
    <n v="227318"/>
    <x v="1"/>
    <x v="0"/>
    <x v="0"/>
    <x v="1"/>
    <x v="7"/>
    <x v="195"/>
    <x v="0"/>
    <x v="0"/>
    <s v="Tesseramento"/>
    <x v="1"/>
    <x v="5"/>
    <x v="0"/>
    <m/>
  </r>
  <r>
    <n v="204283"/>
    <x v="0"/>
    <x v="0"/>
    <x v="0"/>
    <x v="1"/>
    <x v="7"/>
    <x v="195"/>
    <x v="0"/>
    <x v="0"/>
    <s v="Tesseramento"/>
    <x v="1"/>
    <x v="0"/>
    <x v="0"/>
    <m/>
  </r>
  <r>
    <n v="236320"/>
    <x v="0"/>
    <x v="0"/>
    <x v="1"/>
    <x v="1"/>
    <x v="7"/>
    <x v="195"/>
    <x v="0"/>
    <x v="0"/>
    <s v="Tesseramento"/>
    <x v="1"/>
    <x v="3"/>
    <x v="0"/>
    <m/>
  </r>
  <r>
    <n v="31487"/>
    <x v="0"/>
    <x v="0"/>
    <x v="0"/>
    <x v="0"/>
    <x v="4"/>
    <x v="58"/>
    <x v="0"/>
    <x v="0"/>
    <s v="Tesseramento"/>
    <x v="1"/>
    <x v="3"/>
    <x v="0"/>
    <m/>
  </r>
  <r>
    <n v="109142"/>
    <x v="0"/>
    <x v="0"/>
    <x v="0"/>
    <x v="0"/>
    <x v="4"/>
    <x v="58"/>
    <x v="0"/>
    <x v="0"/>
    <s v="Tesseramento"/>
    <x v="1"/>
    <x v="0"/>
    <x v="0"/>
    <m/>
  </r>
  <r>
    <n v="79535"/>
    <x v="0"/>
    <x v="0"/>
    <x v="0"/>
    <x v="0"/>
    <x v="4"/>
    <x v="58"/>
    <x v="0"/>
    <x v="1"/>
    <s v="Tesseramento"/>
    <x v="1"/>
    <x v="4"/>
    <x v="0"/>
    <m/>
  </r>
  <r>
    <n v="83622"/>
    <x v="0"/>
    <x v="1"/>
    <x v="2"/>
    <x v="4"/>
    <x v="7"/>
    <x v="181"/>
    <x v="0"/>
    <x v="0"/>
    <s v="Tesseramento"/>
    <x v="1"/>
    <x v="1"/>
    <x v="0"/>
    <m/>
  </r>
  <r>
    <n v="89100"/>
    <x v="0"/>
    <x v="0"/>
    <x v="0"/>
    <x v="0"/>
    <x v="4"/>
    <x v="58"/>
    <x v="0"/>
    <x v="0"/>
    <s v="Tesseramento"/>
    <x v="1"/>
    <x v="4"/>
    <x v="0"/>
    <m/>
  </r>
  <r>
    <n v="236321"/>
    <x v="0"/>
    <x v="0"/>
    <x v="1"/>
    <x v="1"/>
    <x v="7"/>
    <x v="195"/>
    <x v="0"/>
    <x v="1"/>
    <s v="Tesseramento"/>
    <x v="1"/>
    <x v="0"/>
    <x v="0"/>
    <m/>
  </r>
  <r>
    <n v="213815"/>
    <x v="0"/>
    <x v="0"/>
    <x v="0"/>
    <x v="0"/>
    <x v="7"/>
    <x v="213"/>
    <x v="0"/>
    <x v="0"/>
    <s v="Tesseramento"/>
    <x v="1"/>
    <x v="0"/>
    <x v="0"/>
    <m/>
  </r>
  <r>
    <n v="203097"/>
    <x v="0"/>
    <x v="0"/>
    <x v="0"/>
    <x v="0"/>
    <x v="14"/>
    <x v="131"/>
    <x v="0"/>
    <x v="0"/>
    <s v="Tesseramento"/>
    <x v="1"/>
    <x v="0"/>
    <x v="0"/>
    <m/>
  </r>
  <r>
    <n v="28080"/>
    <x v="0"/>
    <x v="0"/>
    <x v="0"/>
    <x v="0"/>
    <x v="14"/>
    <x v="131"/>
    <x v="0"/>
    <x v="0"/>
    <s v="Tesseramento"/>
    <x v="1"/>
    <x v="3"/>
    <x v="0"/>
    <m/>
  </r>
  <r>
    <n v="79921"/>
    <x v="0"/>
    <x v="0"/>
    <x v="0"/>
    <x v="0"/>
    <x v="11"/>
    <x v="142"/>
    <x v="0"/>
    <x v="0"/>
    <s v="Tesseramento"/>
    <x v="1"/>
    <x v="4"/>
    <x v="0"/>
    <m/>
  </r>
  <r>
    <n v="236322"/>
    <x v="0"/>
    <x v="0"/>
    <x v="1"/>
    <x v="0"/>
    <x v="7"/>
    <x v="195"/>
    <x v="0"/>
    <x v="0"/>
    <s v="Tesseramento"/>
    <x v="1"/>
    <x v="0"/>
    <x v="0"/>
    <m/>
  </r>
  <r>
    <n v="236372"/>
    <x v="0"/>
    <x v="1"/>
    <x v="1"/>
    <x v="2"/>
    <x v="7"/>
    <x v="181"/>
    <x v="0"/>
    <x v="0"/>
    <s v="Tesseramento"/>
    <x v="1"/>
    <x v="0"/>
    <x v="0"/>
    <m/>
  </r>
  <r>
    <n v="236367"/>
    <x v="0"/>
    <x v="1"/>
    <x v="1"/>
    <x v="2"/>
    <x v="7"/>
    <x v="181"/>
    <x v="0"/>
    <x v="1"/>
    <s v="Tesseramento"/>
    <x v="1"/>
    <x v="4"/>
    <x v="0"/>
    <m/>
  </r>
  <r>
    <n v="40885"/>
    <x v="0"/>
    <x v="0"/>
    <x v="0"/>
    <x v="0"/>
    <x v="13"/>
    <x v="356"/>
    <x v="0"/>
    <x v="0"/>
    <s v="Tesseramento"/>
    <x v="1"/>
    <x v="4"/>
    <x v="0"/>
    <m/>
  </r>
  <r>
    <n v="7143"/>
    <x v="0"/>
    <x v="0"/>
    <x v="0"/>
    <x v="0"/>
    <x v="13"/>
    <x v="356"/>
    <x v="0"/>
    <x v="0"/>
    <s v="Tesseramento"/>
    <x v="1"/>
    <x v="0"/>
    <x v="0"/>
    <m/>
  </r>
  <r>
    <n v="236368"/>
    <x v="0"/>
    <x v="1"/>
    <x v="1"/>
    <x v="2"/>
    <x v="7"/>
    <x v="181"/>
    <x v="0"/>
    <x v="1"/>
    <s v="Tesseramento"/>
    <x v="1"/>
    <x v="4"/>
    <x v="0"/>
    <m/>
  </r>
  <r>
    <n v="236373"/>
    <x v="0"/>
    <x v="0"/>
    <x v="1"/>
    <x v="1"/>
    <x v="7"/>
    <x v="181"/>
    <x v="0"/>
    <x v="0"/>
    <s v="Tesseramento"/>
    <x v="1"/>
    <x v="0"/>
    <x v="0"/>
    <m/>
  </r>
  <r>
    <n v="191359"/>
    <x v="0"/>
    <x v="0"/>
    <x v="0"/>
    <x v="0"/>
    <x v="2"/>
    <x v="36"/>
    <x v="0"/>
    <x v="0"/>
    <s v="Tesseramento"/>
    <x v="1"/>
    <x v="0"/>
    <x v="0"/>
    <m/>
  </r>
  <r>
    <n v="224351"/>
    <x v="0"/>
    <x v="0"/>
    <x v="0"/>
    <x v="0"/>
    <x v="2"/>
    <x v="230"/>
    <x v="0"/>
    <x v="0"/>
    <s v="Tesseramento"/>
    <x v="1"/>
    <x v="3"/>
    <x v="0"/>
    <m/>
  </r>
  <r>
    <n v="119532"/>
    <x v="0"/>
    <x v="0"/>
    <x v="0"/>
    <x v="0"/>
    <x v="2"/>
    <x v="230"/>
    <x v="0"/>
    <x v="0"/>
    <s v="Tesseramento"/>
    <x v="1"/>
    <x v="3"/>
    <x v="0"/>
    <m/>
  </r>
  <r>
    <n v="31791"/>
    <x v="0"/>
    <x v="0"/>
    <x v="0"/>
    <x v="0"/>
    <x v="7"/>
    <x v="185"/>
    <x v="0"/>
    <x v="0"/>
    <s v="Tesseramento"/>
    <x v="1"/>
    <x v="4"/>
    <x v="0"/>
    <m/>
  </r>
  <r>
    <n v="184868"/>
    <x v="0"/>
    <x v="0"/>
    <x v="2"/>
    <x v="1"/>
    <x v="7"/>
    <x v="215"/>
    <x v="0"/>
    <x v="0"/>
    <s v="Tesseramento"/>
    <x v="1"/>
    <x v="4"/>
    <x v="0"/>
    <m/>
  </r>
  <r>
    <n v="236452"/>
    <x v="0"/>
    <x v="0"/>
    <x v="1"/>
    <x v="0"/>
    <x v="7"/>
    <x v="182"/>
    <x v="0"/>
    <x v="0"/>
    <s v="Tesseramento"/>
    <x v="1"/>
    <x v="3"/>
    <x v="0"/>
    <m/>
  </r>
  <r>
    <n v="144458"/>
    <x v="0"/>
    <x v="0"/>
    <x v="0"/>
    <x v="0"/>
    <x v="4"/>
    <x v="58"/>
    <x v="0"/>
    <x v="1"/>
    <s v="Tesseramento"/>
    <x v="1"/>
    <x v="4"/>
    <x v="0"/>
    <m/>
  </r>
  <r>
    <n v="107718"/>
    <x v="0"/>
    <x v="0"/>
    <x v="0"/>
    <x v="0"/>
    <x v="4"/>
    <x v="58"/>
    <x v="0"/>
    <x v="0"/>
    <s v="Tesseramento"/>
    <x v="1"/>
    <x v="4"/>
    <x v="0"/>
    <m/>
  </r>
  <r>
    <n v="236369"/>
    <x v="1"/>
    <x v="0"/>
    <x v="1"/>
    <x v="1"/>
    <x v="7"/>
    <x v="181"/>
    <x v="0"/>
    <x v="0"/>
    <s v="Tesseramento"/>
    <x v="1"/>
    <x v="5"/>
    <x v="0"/>
    <m/>
  </r>
  <r>
    <n v="31465"/>
    <x v="0"/>
    <x v="0"/>
    <x v="0"/>
    <x v="0"/>
    <x v="4"/>
    <x v="58"/>
    <x v="0"/>
    <x v="1"/>
    <s v="Tesseramento"/>
    <x v="1"/>
    <x v="4"/>
    <x v="0"/>
    <m/>
  </r>
  <r>
    <n v="54088"/>
    <x v="0"/>
    <x v="0"/>
    <x v="0"/>
    <x v="0"/>
    <x v="11"/>
    <x v="221"/>
    <x v="0"/>
    <x v="0"/>
    <s v="Tesseramento"/>
    <x v="1"/>
    <x v="3"/>
    <x v="0"/>
    <m/>
  </r>
  <r>
    <n v="133258"/>
    <x v="0"/>
    <x v="0"/>
    <x v="0"/>
    <x v="0"/>
    <x v="2"/>
    <x v="230"/>
    <x v="0"/>
    <x v="0"/>
    <s v="Tesseramento"/>
    <x v="1"/>
    <x v="4"/>
    <x v="0"/>
    <m/>
  </r>
  <r>
    <n v="236283"/>
    <x v="1"/>
    <x v="0"/>
    <x v="1"/>
    <x v="1"/>
    <x v="11"/>
    <x v="24"/>
    <x v="0"/>
    <x v="0"/>
    <s v="Tesseramento"/>
    <x v="1"/>
    <x v="7"/>
    <x v="0"/>
    <m/>
  </r>
  <r>
    <n v="236371"/>
    <x v="1"/>
    <x v="0"/>
    <x v="1"/>
    <x v="1"/>
    <x v="7"/>
    <x v="181"/>
    <x v="0"/>
    <x v="0"/>
    <s v="Tesseramento"/>
    <x v="1"/>
    <x v="5"/>
    <x v="0"/>
    <m/>
  </r>
  <r>
    <n v="169585"/>
    <x v="0"/>
    <x v="0"/>
    <x v="0"/>
    <x v="0"/>
    <x v="4"/>
    <x v="58"/>
    <x v="0"/>
    <x v="0"/>
    <s v="Tesseramento"/>
    <x v="1"/>
    <x v="0"/>
    <x v="0"/>
    <m/>
  </r>
  <r>
    <n v="207504"/>
    <x v="0"/>
    <x v="0"/>
    <x v="0"/>
    <x v="1"/>
    <x v="4"/>
    <x v="58"/>
    <x v="0"/>
    <x v="0"/>
    <s v="Tesseramento"/>
    <x v="1"/>
    <x v="3"/>
    <x v="0"/>
    <m/>
  </r>
  <r>
    <n v="79543"/>
    <x v="0"/>
    <x v="0"/>
    <x v="2"/>
    <x v="0"/>
    <x v="4"/>
    <x v="58"/>
    <x v="0"/>
    <x v="0"/>
    <s v="Tesseramento"/>
    <x v="1"/>
    <x v="3"/>
    <x v="0"/>
    <m/>
  </r>
  <r>
    <n v="236370"/>
    <x v="1"/>
    <x v="0"/>
    <x v="1"/>
    <x v="1"/>
    <x v="7"/>
    <x v="181"/>
    <x v="0"/>
    <x v="0"/>
    <s v="Tesseramento"/>
    <x v="1"/>
    <x v="5"/>
    <x v="0"/>
    <m/>
  </r>
  <r>
    <n v="70843"/>
    <x v="0"/>
    <x v="0"/>
    <x v="0"/>
    <x v="0"/>
    <x v="4"/>
    <x v="58"/>
    <x v="0"/>
    <x v="0"/>
    <s v="Tesseramento"/>
    <x v="1"/>
    <x v="3"/>
    <x v="0"/>
    <m/>
  </r>
  <r>
    <n v="127896"/>
    <x v="0"/>
    <x v="0"/>
    <x v="0"/>
    <x v="0"/>
    <x v="4"/>
    <x v="58"/>
    <x v="0"/>
    <x v="1"/>
    <s v="Tesseramento"/>
    <x v="1"/>
    <x v="0"/>
    <x v="0"/>
    <m/>
  </r>
  <r>
    <n v="166201"/>
    <x v="0"/>
    <x v="0"/>
    <x v="0"/>
    <x v="0"/>
    <x v="4"/>
    <x v="58"/>
    <x v="0"/>
    <x v="0"/>
    <s v="Tesseramento"/>
    <x v="1"/>
    <x v="4"/>
    <x v="0"/>
    <m/>
  </r>
  <r>
    <n v="74630"/>
    <x v="0"/>
    <x v="0"/>
    <x v="0"/>
    <x v="0"/>
    <x v="7"/>
    <x v="215"/>
    <x v="0"/>
    <x v="0"/>
    <s v="Tesseramento"/>
    <x v="1"/>
    <x v="0"/>
    <x v="0"/>
    <m/>
  </r>
  <r>
    <n v="236374"/>
    <x v="0"/>
    <x v="0"/>
    <x v="1"/>
    <x v="0"/>
    <x v="7"/>
    <x v="181"/>
    <x v="0"/>
    <x v="0"/>
    <s v="Tesseramento"/>
    <x v="1"/>
    <x v="0"/>
    <x v="0"/>
    <m/>
  </r>
  <r>
    <n v="222909"/>
    <x v="0"/>
    <x v="1"/>
    <x v="0"/>
    <x v="0"/>
    <x v="7"/>
    <x v="213"/>
    <x v="0"/>
    <x v="0"/>
    <s v="Tesseramento"/>
    <x v="1"/>
    <x v="3"/>
    <x v="0"/>
    <m/>
  </r>
  <r>
    <n v="128725"/>
    <x v="0"/>
    <x v="0"/>
    <x v="0"/>
    <x v="0"/>
    <x v="4"/>
    <x v="58"/>
    <x v="0"/>
    <x v="0"/>
    <s v="Tesseramento"/>
    <x v="1"/>
    <x v="0"/>
    <x v="0"/>
    <m/>
  </r>
  <r>
    <n v="186284"/>
    <x v="0"/>
    <x v="0"/>
    <x v="0"/>
    <x v="0"/>
    <x v="10"/>
    <x v="63"/>
    <x v="0"/>
    <x v="1"/>
    <s v="Tesseramento"/>
    <x v="0"/>
    <x v="1"/>
    <x v="0"/>
    <m/>
  </r>
  <r>
    <n v="186285"/>
    <x v="0"/>
    <x v="0"/>
    <x v="0"/>
    <x v="0"/>
    <x v="10"/>
    <x v="63"/>
    <x v="0"/>
    <x v="0"/>
    <s v="Tesseramento"/>
    <x v="0"/>
    <x v="0"/>
    <x v="0"/>
    <m/>
  </r>
  <r>
    <n v="186283"/>
    <x v="1"/>
    <x v="0"/>
    <x v="0"/>
    <x v="0"/>
    <x v="10"/>
    <x v="63"/>
    <x v="0"/>
    <x v="0"/>
    <s v="Tesseramento"/>
    <x v="0"/>
    <x v="2"/>
    <x v="0"/>
    <m/>
  </r>
  <r>
    <n v="208392"/>
    <x v="0"/>
    <x v="0"/>
    <x v="0"/>
    <x v="1"/>
    <x v="4"/>
    <x v="58"/>
    <x v="0"/>
    <x v="1"/>
    <s v="Tesseramento"/>
    <x v="1"/>
    <x v="3"/>
    <x v="0"/>
    <m/>
  </r>
  <r>
    <n v="185714"/>
    <x v="0"/>
    <x v="0"/>
    <x v="0"/>
    <x v="0"/>
    <x v="4"/>
    <x v="58"/>
    <x v="0"/>
    <x v="0"/>
    <s v="Tesseramento"/>
    <x v="1"/>
    <x v="0"/>
    <x v="0"/>
    <m/>
  </r>
  <r>
    <n v="186286"/>
    <x v="0"/>
    <x v="0"/>
    <x v="0"/>
    <x v="0"/>
    <x v="10"/>
    <x v="63"/>
    <x v="0"/>
    <x v="1"/>
    <s v="Tesseramento"/>
    <x v="0"/>
    <x v="3"/>
    <x v="0"/>
    <m/>
  </r>
  <r>
    <n v="185170"/>
    <x v="0"/>
    <x v="0"/>
    <x v="0"/>
    <x v="0"/>
    <x v="7"/>
    <x v="213"/>
    <x v="0"/>
    <x v="0"/>
    <s v="Tesseramento"/>
    <x v="1"/>
    <x v="1"/>
    <x v="0"/>
    <m/>
  </r>
  <r>
    <n v="138276"/>
    <x v="0"/>
    <x v="0"/>
    <x v="0"/>
    <x v="0"/>
    <x v="7"/>
    <x v="213"/>
    <x v="0"/>
    <x v="0"/>
    <s v="Tesseramento"/>
    <x v="1"/>
    <x v="3"/>
    <x v="0"/>
    <m/>
  </r>
  <r>
    <n v="24392"/>
    <x v="0"/>
    <x v="0"/>
    <x v="0"/>
    <x v="0"/>
    <x v="10"/>
    <x v="63"/>
    <x v="0"/>
    <x v="0"/>
    <s v="Tesseramento"/>
    <x v="0"/>
    <x v="3"/>
    <x v="0"/>
    <m/>
  </r>
  <r>
    <n v="160628"/>
    <x v="0"/>
    <x v="0"/>
    <x v="0"/>
    <x v="3"/>
    <x v="10"/>
    <x v="63"/>
    <x v="0"/>
    <x v="0"/>
    <s v="Tesseramento"/>
    <x v="0"/>
    <x v="0"/>
    <x v="0"/>
    <m/>
  </r>
  <r>
    <n v="124631"/>
    <x v="0"/>
    <x v="0"/>
    <x v="0"/>
    <x v="0"/>
    <x v="2"/>
    <x v="53"/>
    <x v="0"/>
    <x v="0"/>
    <s v="Tesseramento"/>
    <x v="1"/>
    <x v="0"/>
    <x v="0"/>
    <m/>
  </r>
  <r>
    <n v="228751"/>
    <x v="0"/>
    <x v="0"/>
    <x v="0"/>
    <x v="1"/>
    <x v="7"/>
    <x v="213"/>
    <x v="0"/>
    <x v="0"/>
    <s v="Tesseramento"/>
    <x v="1"/>
    <x v="1"/>
    <x v="0"/>
    <m/>
  </r>
  <r>
    <n v="226832"/>
    <x v="0"/>
    <x v="0"/>
    <x v="0"/>
    <x v="1"/>
    <x v="4"/>
    <x v="58"/>
    <x v="0"/>
    <x v="0"/>
    <s v="Tesseramento"/>
    <x v="1"/>
    <x v="3"/>
    <x v="0"/>
    <m/>
  </r>
  <r>
    <n v="236517"/>
    <x v="1"/>
    <x v="0"/>
    <x v="1"/>
    <x v="2"/>
    <x v="10"/>
    <x v="63"/>
    <x v="0"/>
    <x v="0"/>
    <s v="Tesseramento"/>
    <x v="0"/>
    <x v="5"/>
    <x v="0"/>
    <m/>
  </r>
  <r>
    <n v="233341"/>
    <x v="0"/>
    <x v="0"/>
    <x v="0"/>
    <x v="0"/>
    <x v="14"/>
    <x v="43"/>
    <x v="0"/>
    <x v="0"/>
    <s v="Tesseramento"/>
    <x v="1"/>
    <x v="0"/>
    <x v="0"/>
    <m/>
  </r>
  <r>
    <n v="218965"/>
    <x v="0"/>
    <x v="0"/>
    <x v="0"/>
    <x v="0"/>
    <x v="4"/>
    <x v="58"/>
    <x v="0"/>
    <x v="0"/>
    <s v="Tesseramento"/>
    <x v="1"/>
    <x v="0"/>
    <x v="0"/>
    <m/>
  </r>
  <r>
    <n v="224409"/>
    <x v="0"/>
    <x v="0"/>
    <x v="0"/>
    <x v="0"/>
    <x v="4"/>
    <x v="58"/>
    <x v="0"/>
    <x v="0"/>
    <s v="Tesseramento"/>
    <x v="1"/>
    <x v="0"/>
    <x v="0"/>
    <m/>
  </r>
  <r>
    <n v="227672"/>
    <x v="0"/>
    <x v="0"/>
    <x v="0"/>
    <x v="0"/>
    <x v="4"/>
    <x v="58"/>
    <x v="0"/>
    <x v="0"/>
    <s v="Tesseramento"/>
    <x v="1"/>
    <x v="0"/>
    <x v="0"/>
    <m/>
  </r>
  <r>
    <n v="209733"/>
    <x v="0"/>
    <x v="0"/>
    <x v="0"/>
    <x v="1"/>
    <x v="4"/>
    <x v="58"/>
    <x v="0"/>
    <x v="0"/>
    <s v="Tesseramento"/>
    <x v="1"/>
    <x v="1"/>
    <x v="0"/>
    <m/>
  </r>
  <r>
    <n v="153913"/>
    <x v="0"/>
    <x v="0"/>
    <x v="0"/>
    <x v="0"/>
    <x v="7"/>
    <x v="45"/>
    <x v="0"/>
    <x v="0"/>
    <s v="Tesseramento"/>
    <x v="1"/>
    <x v="1"/>
    <x v="0"/>
    <m/>
  </r>
  <r>
    <n v="236375"/>
    <x v="0"/>
    <x v="0"/>
    <x v="1"/>
    <x v="2"/>
    <x v="4"/>
    <x v="58"/>
    <x v="0"/>
    <x v="0"/>
    <s v="Tesseramento"/>
    <x v="1"/>
    <x v="3"/>
    <x v="0"/>
    <m/>
  </r>
  <r>
    <n v="222405"/>
    <x v="0"/>
    <x v="1"/>
    <x v="0"/>
    <x v="1"/>
    <x v="17"/>
    <x v="214"/>
    <x v="0"/>
    <x v="0"/>
    <s v="Tesseramento"/>
    <x v="1"/>
    <x v="3"/>
    <x v="0"/>
    <m/>
  </r>
  <r>
    <n v="193606"/>
    <x v="0"/>
    <x v="0"/>
    <x v="0"/>
    <x v="0"/>
    <x v="17"/>
    <x v="214"/>
    <x v="0"/>
    <x v="0"/>
    <s v="Tesseramento"/>
    <x v="1"/>
    <x v="0"/>
    <x v="0"/>
    <m/>
  </r>
  <r>
    <n v="210570"/>
    <x v="0"/>
    <x v="1"/>
    <x v="0"/>
    <x v="1"/>
    <x v="7"/>
    <x v="274"/>
    <x v="0"/>
    <x v="1"/>
    <s v="Tesseramento"/>
    <x v="0"/>
    <x v="1"/>
    <x v="0"/>
    <m/>
  </r>
  <r>
    <n v="30852"/>
    <x v="0"/>
    <x v="1"/>
    <x v="0"/>
    <x v="0"/>
    <x v="7"/>
    <x v="274"/>
    <x v="0"/>
    <x v="0"/>
    <s v="Tesseramento"/>
    <x v="0"/>
    <x v="1"/>
    <x v="0"/>
    <m/>
  </r>
  <r>
    <n v="207519"/>
    <x v="0"/>
    <x v="1"/>
    <x v="0"/>
    <x v="0"/>
    <x v="7"/>
    <x v="274"/>
    <x v="0"/>
    <x v="0"/>
    <s v="Tesseramento"/>
    <x v="0"/>
    <x v="0"/>
    <x v="0"/>
    <m/>
  </r>
  <r>
    <n v="170137"/>
    <x v="0"/>
    <x v="0"/>
    <x v="0"/>
    <x v="0"/>
    <x v="7"/>
    <x v="274"/>
    <x v="0"/>
    <x v="0"/>
    <s v="Tesseramento"/>
    <x v="0"/>
    <x v="1"/>
    <x v="0"/>
    <m/>
  </r>
  <r>
    <n v="236376"/>
    <x v="0"/>
    <x v="0"/>
    <x v="1"/>
    <x v="2"/>
    <x v="4"/>
    <x v="58"/>
    <x v="0"/>
    <x v="0"/>
    <s v="Tesseramento"/>
    <x v="1"/>
    <x v="4"/>
    <x v="0"/>
    <m/>
  </r>
  <r>
    <n v="230975"/>
    <x v="0"/>
    <x v="1"/>
    <x v="0"/>
    <x v="1"/>
    <x v="7"/>
    <x v="274"/>
    <x v="0"/>
    <x v="0"/>
    <s v="Tesseramento"/>
    <x v="0"/>
    <x v="0"/>
    <x v="0"/>
    <m/>
  </r>
  <r>
    <n v="179651"/>
    <x v="0"/>
    <x v="0"/>
    <x v="0"/>
    <x v="0"/>
    <x v="7"/>
    <x v="274"/>
    <x v="0"/>
    <x v="0"/>
    <s v="Tesseramento"/>
    <x v="0"/>
    <x v="0"/>
    <x v="0"/>
    <m/>
  </r>
  <r>
    <n v="236291"/>
    <x v="0"/>
    <x v="1"/>
    <x v="1"/>
    <x v="1"/>
    <x v="7"/>
    <x v="274"/>
    <x v="0"/>
    <x v="0"/>
    <s v="Tesseramento"/>
    <x v="0"/>
    <x v="3"/>
    <x v="0"/>
    <m/>
  </r>
  <r>
    <n v="145383"/>
    <x v="0"/>
    <x v="0"/>
    <x v="2"/>
    <x v="4"/>
    <x v="7"/>
    <x v="56"/>
    <x v="0"/>
    <x v="1"/>
    <s v="Tesseramento"/>
    <x v="1"/>
    <x v="4"/>
    <x v="0"/>
    <m/>
  </r>
  <r>
    <n v="124186"/>
    <x v="0"/>
    <x v="0"/>
    <x v="0"/>
    <x v="4"/>
    <x v="7"/>
    <x v="56"/>
    <x v="0"/>
    <x v="0"/>
    <s v="Tesseramento"/>
    <x v="1"/>
    <x v="1"/>
    <x v="0"/>
    <m/>
  </r>
  <r>
    <n v="19825"/>
    <x v="0"/>
    <x v="0"/>
    <x v="0"/>
    <x v="0"/>
    <x v="7"/>
    <x v="56"/>
    <x v="0"/>
    <x v="0"/>
    <s v="Tesseramento"/>
    <x v="1"/>
    <x v="3"/>
    <x v="0"/>
    <m/>
  </r>
  <r>
    <n v="133646"/>
    <x v="0"/>
    <x v="0"/>
    <x v="0"/>
    <x v="0"/>
    <x v="7"/>
    <x v="56"/>
    <x v="0"/>
    <x v="1"/>
    <s v="Tesseramento"/>
    <x v="1"/>
    <x v="4"/>
    <x v="0"/>
    <m/>
  </r>
  <r>
    <n v="219963"/>
    <x v="0"/>
    <x v="1"/>
    <x v="0"/>
    <x v="1"/>
    <x v="4"/>
    <x v="291"/>
    <x v="0"/>
    <x v="0"/>
    <s v="Tesseramento"/>
    <x v="1"/>
    <x v="4"/>
    <x v="0"/>
    <m/>
  </r>
  <r>
    <n v="24172"/>
    <x v="0"/>
    <x v="0"/>
    <x v="0"/>
    <x v="0"/>
    <x v="7"/>
    <x v="56"/>
    <x v="0"/>
    <x v="0"/>
    <s v="Tesseramento"/>
    <x v="1"/>
    <x v="4"/>
    <x v="0"/>
    <m/>
  </r>
  <r>
    <n v="212726"/>
    <x v="0"/>
    <x v="1"/>
    <x v="0"/>
    <x v="0"/>
    <x v="7"/>
    <x v="56"/>
    <x v="0"/>
    <x v="0"/>
    <s v="Tesseramento"/>
    <x v="1"/>
    <x v="0"/>
    <x v="0"/>
    <m/>
  </r>
  <r>
    <n v="220527"/>
    <x v="0"/>
    <x v="1"/>
    <x v="0"/>
    <x v="0"/>
    <x v="7"/>
    <x v="56"/>
    <x v="0"/>
    <x v="0"/>
    <s v="Tesseramento"/>
    <x v="1"/>
    <x v="3"/>
    <x v="0"/>
    <m/>
  </r>
  <r>
    <n v="223821"/>
    <x v="0"/>
    <x v="1"/>
    <x v="0"/>
    <x v="0"/>
    <x v="7"/>
    <x v="56"/>
    <x v="0"/>
    <x v="0"/>
    <s v="Tesseramento"/>
    <x v="1"/>
    <x v="3"/>
    <x v="0"/>
    <m/>
  </r>
  <r>
    <n v="231547"/>
    <x v="0"/>
    <x v="1"/>
    <x v="0"/>
    <x v="0"/>
    <x v="7"/>
    <x v="56"/>
    <x v="0"/>
    <x v="0"/>
    <s v="Tesseramento"/>
    <x v="1"/>
    <x v="0"/>
    <x v="0"/>
    <m/>
  </r>
  <r>
    <n v="55842"/>
    <x v="0"/>
    <x v="0"/>
    <x v="0"/>
    <x v="0"/>
    <x v="4"/>
    <x v="197"/>
    <x v="0"/>
    <x v="0"/>
    <s v="Tesseramento"/>
    <x v="1"/>
    <x v="3"/>
    <x v="0"/>
    <m/>
  </r>
  <r>
    <n v="136751"/>
    <x v="0"/>
    <x v="0"/>
    <x v="0"/>
    <x v="0"/>
    <x v="2"/>
    <x v="292"/>
    <x v="0"/>
    <x v="0"/>
    <s v="Tesseramento"/>
    <x v="1"/>
    <x v="1"/>
    <x v="0"/>
    <m/>
  </r>
  <r>
    <n v="233208"/>
    <x v="0"/>
    <x v="0"/>
    <x v="0"/>
    <x v="0"/>
    <x v="2"/>
    <x v="292"/>
    <x v="0"/>
    <x v="0"/>
    <s v="Tesseramento"/>
    <x v="1"/>
    <x v="0"/>
    <x v="0"/>
    <m/>
  </r>
  <r>
    <n v="236352"/>
    <x v="0"/>
    <x v="1"/>
    <x v="1"/>
    <x v="3"/>
    <x v="4"/>
    <x v="197"/>
    <x v="0"/>
    <x v="0"/>
    <s v="Tesseramento"/>
    <x v="1"/>
    <x v="1"/>
    <x v="0"/>
    <m/>
  </r>
  <r>
    <n v="39613"/>
    <x v="0"/>
    <x v="0"/>
    <x v="0"/>
    <x v="0"/>
    <x v="10"/>
    <x v="306"/>
    <x v="0"/>
    <x v="0"/>
    <s v="Tesseramento"/>
    <x v="1"/>
    <x v="3"/>
    <x v="0"/>
    <m/>
  </r>
  <r>
    <n v="108079"/>
    <x v="0"/>
    <x v="0"/>
    <x v="0"/>
    <x v="0"/>
    <x v="1"/>
    <x v="324"/>
    <x v="0"/>
    <x v="0"/>
    <s v="Tesseramento"/>
    <x v="1"/>
    <x v="4"/>
    <x v="0"/>
    <m/>
  </r>
  <r>
    <n v="236354"/>
    <x v="0"/>
    <x v="0"/>
    <x v="1"/>
    <x v="0"/>
    <x v="4"/>
    <x v="197"/>
    <x v="0"/>
    <x v="0"/>
    <s v="Tesseramento"/>
    <x v="1"/>
    <x v="1"/>
    <x v="0"/>
    <m/>
  </r>
  <r>
    <n v="236377"/>
    <x v="0"/>
    <x v="0"/>
    <x v="1"/>
    <x v="0"/>
    <x v="7"/>
    <x v="213"/>
    <x v="0"/>
    <x v="0"/>
    <s v="Tesseramento"/>
    <x v="1"/>
    <x v="3"/>
    <x v="0"/>
    <m/>
  </r>
  <r>
    <n v="144215"/>
    <x v="0"/>
    <x v="0"/>
    <x v="0"/>
    <x v="0"/>
    <x v="7"/>
    <x v="213"/>
    <x v="0"/>
    <x v="1"/>
    <s v="Tesseramento"/>
    <x v="1"/>
    <x v="3"/>
    <x v="0"/>
    <m/>
  </r>
  <r>
    <n v="96102"/>
    <x v="0"/>
    <x v="0"/>
    <x v="0"/>
    <x v="0"/>
    <x v="7"/>
    <x v="223"/>
    <x v="0"/>
    <x v="0"/>
    <s v="Tesseramento"/>
    <x v="2"/>
    <x v="3"/>
    <x v="0"/>
    <m/>
  </r>
  <r>
    <n v="149202"/>
    <x v="0"/>
    <x v="0"/>
    <x v="0"/>
    <x v="1"/>
    <x v="7"/>
    <x v="223"/>
    <x v="0"/>
    <x v="1"/>
    <s v="Tesseramento"/>
    <x v="2"/>
    <x v="4"/>
    <x v="0"/>
    <m/>
  </r>
  <r>
    <n v="227446"/>
    <x v="0"/>
    <x v="0"/>
    <x v="0"/>
    <x v="0"/>
    <x v="7"/>
    <x v="223"/>
    <x v="0"/>
    <x v="0"/>
    <s v="Tesseramento"/>
    <x v="2"/>
    <x v="0"/>
    <x v="0"/>
    <m/>
  </r>
  <r>
    <n v="236554"/>
    <x v="1"/>
    <x v="0"/>
    <x v="1"/>
    <x v="2"/>
    <x v="1"/>
    <x v="319"/>
    <x v="0"/>
    <x v="0"/>
    <s v="Tesseramento"/>
    <x v="1"/>
    <x v="5"/>
    <x v="0"/>
    <m/>
  </r>
  <r>
    <n v="3675"/>
    <x v="0"/>
    <x v="0"/>
    <x v="0"/>
    <x v="0"/>
    <x v="7"/>
    <x v="223"/>
    <x v="0"/>
    <x v="0"/>
    <s v="Tesseramento"/>
    <x v="2"/>
    <x v="4"/>
    <x v="0"/>
    <m/>
  </r>
  <r>
    <n v="119059"/>
    <x v="0"/>
    <x v="1"/>
    <x v="0"/>
    <x v="1"/>
    <x v="1"/>
    <x v="319"/>
    <x v="0"/>
    <x v="0"/>
    <s v="Tesseramento"/>
    <x v="1"/>
    <x v="3"/>
    <x v="0"/>
    <m/>
  </r>
  <r>
    <n v="231995"/>
    <x v="0"/>
    <x v="0"/>
    <x v="0"/>
    <x v="0"/>
    <x v="7"/>
    <x v="223"/>
    <x v="0"/>
    <x v="0"/>
    <s v="Tesseramento"/>
    <x v="2"/>
    <x v="0"/>
    <x v="0"/>
    <m/>
  </r>
  <r>
    <n v="232528"/>
    <x v="0"/>
    <x v="1"/>
    <x v="0"/>
    <x v="0"/>
    <x v="12"/>
    <x v="269"/>
    <x v="0"/>
    <x v="1"/>
    <s v="Tesseramento"/>
    <x v="1"/>
    <x v="3"/>
    <x v="0"/>
    <m/>
  </r>
  <r>
    <n v="10434"/>
    <x v="0"/>
    <x v="0"/>
    <x v="0"/>
    <x v="0"/>
    <x v="7"/>
    <x v="181"/>
    <x v="0"/>
    <x v="0"/>
    <s v="Tesseramento"/>
    <x v="1"/>
    <x v="0"/>
    <x v="0"/>
    <m/>
  </r>
  <r>
    <n v="221996"/>
    <x v="1"/>
    <x v="0"/>
    <x v="0"/>
    <x v="2"/>
    <x v="7"/>
    <x v="181"/>
    <x v="0"/>
    <x v="0"/>
    <s v="Tesseramento"/>
    <x v="1"/>
    <x v="5"/>
    <x v="0"/>
    <m/>
  </r>
  <r>
    <n v="180691"/>
    <x v="0"/>
    <x v="1"/>
    <x v="0"/>
    <x v="0"/>
    <x v="4"/>
    <x v="144"/>
    <x v="0"/>
    <x v="0"/>
    <s v="Tesseramento"/>
    <x v="1"/>
    <x v="0"/>
    <x v="0"/>
    <m/>
  </r>
  <r>
    <n v="212450"/>
    <x v="1"/>
    <x v="1"/>
    <x v="0"/>
    <x v="3"/>
    <x v="4"/>
    <x v="291"/>
    <x v="0"/>
    <x v="0"/>
    <s v="Tesseramento"/>
    <x v="1"/>
    <x v="5"/>
    <x v="0"/>
    <m/>
  </r>
  <r>
    <n v="99869"/>
    <x v="0"/>
    <x v="0"/>
    <x v="0"/>
    <x v="0"/>
    <x v="4"/>
    <x v="52"/>
    <x v="0"/>
    <x v="0"/>
    <s v="Tesseramento"/>
    <x v="1"/>
    <x v="3"/>
    <x v="0"/>
    <m/>
  </r>
  <r>
    <n v="21563"/>
    <x v="0"/>
    <x v="0"/>
    <x v="0"/>
    <x v="0"/>
    <x v="15"/>
    <x v="243"/>
    <x v="0"/>
    <x v="0"/>
    <s v="Tesseramento"/>
    <x v="0"/>
    <x v="0"/>
    <x v="0"/>
    <m/>
  </r>
  <r>
    <n v="90518"/>
    <x v="0"/>
    <x v="0"/>
    <x v="0"/>
    <x v="0"/>
    <x v="15"/>
    <x v="243"/>
    <x v="0"/>
    <x v="0"/>
    <s v="Tesseramento"/>
    <x v="0"/>
    <x v="1"/>
    <x v="0"/>
    <m/>
  </r>
  <r>
    <n v="232015"/>
    <x v="0"/>
    <x v="0"/>
    <x v="0"/>
    <x v="1"/>
    <x v="12"/>
    <x v="323"/>
    <x v="0"/>
    <x v="0"/>
    <s v="Tesseramento"/>
    <x v="1"/>
    <x v="3"/>
    <x v="0"/>
    <m/>
  </r>
  <r>
    <n v="17796"/>
    <x v="0"/>
    <x v="0"/>
    <x v="0"/>
    <x v="0"/>
    <x v="11"/>
    <x v="142"/>
    <x v="0"/>
    <x v="1"/>
    <s v="Tesseramento"/>
    <x v="1"/>
    <x v="4"/>
    <x v="0"/>
    <m/>
  </r>
  <r>
    <n v="10282"/>
    <x v="0"/>
    <x v="0"/>
    <x v="2"/>
    <x v="0"/>
    <x v="11"/>
    <x v="142"/>
    <x v="0"/>
    <x v="0"/>
    <s v="Tesseramento"/>
    <x v="1"/>
    <x v="3"/>
    <x v="0"/>
    <m/>
  </r>
  <r>
    <n v="59299"/>
    <x v="0"/>
    <x v="0"/>
    <x v="0"/>
    <x v="0"/>
    <x v="11"/>
    <x v="142"/>
    <x v="0"/>
    <x v="0"/>
    <s v="Tesseramento"/>
    <x v="1"/>
    <x v="3"/>
    <x v="0"/>
    <m/>
  </r>
  <r>
    <n v="59294"/>
    <x v="0"/>
    <x v="0"/>
    <x v="0"/>
    <x v="0"/>
    <x v="11"/>
    <x v="142"/>
    <x v="0"/>
    <x v="1"/>
    <s v="Tesseramento"/>
    <x v="1"/>
    <x v="3"/>
    <x v="0"/>
    <m/>
  </r>
  <r>
    <n v="136100"/>
    <x v="0"/>
    <x v="0"/>
    <x v="0"/>
    <x v="1"/>
    <x v="11"/>
    <x v="155"/>
    <x v="0"/>
    <x v="0"/>
    <s v="Tesseramento"/>
    <x v="0"/>
    <x v="3"/>
    <x v="0"/>
    <m/>
  </r>
  <r>
    <n v="174907"/>
    <x v="0"/>
    <x v="0"/>
    <x v="2"/>
    <x v="0"/>
    <x v="11"/>
    <x v="155"/>
    <x v="0"/>
    <x v="0"/>
    <s v="Tesseramento"/>
    <x v="0"/>
    <x v="0"/>
    <x v="0"/>
    <m/>
  </r>
  <r>
    <n v="151423"/>
    <x v="0"/>
    <x v="0"/>
    <x v="0"/>
    <x v="0"/>
    <x v="7"/>
    <x v="210"/>
    <x v="0"/>
    <x v="0"/>
    <s v="Tesseramento"/>
    <x v="0"/>
    <x v="0"/>
    <x v="0"/>
    <m/>
  </r>
  <r>
    <n v="159296"/>
    <x v="0"/>
    <x v="0"/>
    <x v="0"/>
    <x v="0"/>
    <x v="11"/>
    <x v="142"/>
    <x v="0"/>
    <x v="0"/>
    <s v="Tesseramento"/>
    <x v="1"/>
    <x v="0"/>
    <x v="0"/>
    <m/>
  </r>
  <r>
    <n v="82353"/>
    <x v="0"/>
    <x v="0"/>
    <x v="0"/>
    <x v="0"/>
    <x v="15"/>
    <x v="357"/>
    <x v="0"/>
    <x v="1"/>
    <s v="Tesseramento"/>
    <x v="1"/>
    <x v="4"/>
    <x v="0"/>
    <m/>
  </r>
  <r>
    <n v="34952"/>
    <x v="0"/>
    <x v="0"/>
    <x v="0"/>
    <x v="0"/>
    <x v="15"/>
    <x v="357"/>
    <x v="0"/>
    <x v="0"/>
    <s v="Tesseramento"/>
    <x v="1"/>
    <x v="4"/>
    <x v="0"/>
    <m/>
  </r>
  <r>
    <n v="52641"/>
    <x v="0"/>
    <x v="0"/>
    <x v="0"/>
    <x v="0"/>
    <x v="15"/>
    <x v="357"/>
    <x v="0"/>
    <x v="1"/>
    <s v="Tesseramento"/>
    <x v="1"/>
    <x v="4"/>
    <x v="0"/>
    <m/>
  </r>
  <r>
    <n v="151384"/>
    <x v="0"/>
    <x v="0"/>
    <x v="0"/>
    <x v="0"/>
    <x v="7"/>
    <x v="210"/>
    <x v="0"/>
    <x v="0"/>
    <s v="Tesseramento"/>
    <x v="0"/>
    <x v="0"/>
    <x v="0"/>
    <m/>
  </r>
  <r>
    <n v="98229"/>
    <x v="0"/>
    <x v="0"/>
    <x v="0"/>
    <x v="1"/>
    <x v="11"/>
    <x v="142"/>
    <x v="0"/>
    <x v="1"/>
    <s v="Tesseramento"/>
    <x v="1"/>
    <x v="0"/>
    <x v="0"/>
    <m/>
  </r>
  <r>
    <n v="206787"/>
    <x v="0"/>
    <x v="0"/>
    <x v="0"/>
    <x v="2"/>
    <x v="11"/>
    <x v="142"/>
    <x v="0"/>
    <x v="0"/>
    <s v="Tesseramento"/>
    <x v="1"/>
    <x v="0"/>
    <x v="0"/>
    <m/>
  </r>
  <r>
    <n v="167080"/>
    <x v="0"/>
    <x v="0"/>
    <x v="0"/>
    <x v="0"/>
    <x v="11"/>
    <x v="142"/>
    <x v="0"/>
    <x v="0"/>
    <s v="Tesseramento"/>
    <x v="1"/>
    <x v="0"/>
    <x v="0"/>
    <m/>
  </r>
  <r>
    <n v="180642"/>
    <x v="0"/>
    <x v="0"/>
    <x v="0"/>
    <x v="0"/>
    <x v="7"/>
    <x v="210"/>
    <x v="0"/>
    <x v="0"/>
    <s v="Tesseramento"/>
    <x v="0"/>
    <x v="0"/>
    <x v="0"/>
    <m/>
  </r>
  <r>
    <n v="87819"/>
    <x v="0"/>
    <x v="0"/>
    <x v="0"/>
    <x v="0"/>
    <x v="7"/>
    <x v="185"/>
    <x v="0"/>
    <x v="1"/>
    <s v="Tesseramento"/>
    <x v="1"/>
    <x v="4"/>
    <x v="0"/>
    <m/>
  </r>
  <r>
    <n v="87825"/>
    <x v="0"/>
    <x v="0"/>
    <x v="0"/>
    <x v="0"/>
    <x v="7"/>
    <x v="185"/>
    <x v="0"/>
    <x v="0"/>
    <s v="Tesseramento"/>
    <x v="1"/>
    <x v="4"/>
    <x v="0"/>
    <m/>
  </r>
  <r>
    <n v="142106"/>
    <x v="0"/>
    <x v="0"/>
    <x v="0"/>
    <x v="0"/>
    <x v="7"/>
    <x v="182"/>
    <x v="0"/>
    <x v="0"/>
    <s v="Tesseramento"/>
    <x v="1"/>
    <x v="1"/>
    <x v="0"/>
    <m/>
  </r>
  <r>
    <n v="207312"/>
    <x v="0"/>
    <x v="1"/>
    <x v="0"/>
    <x v="0"/>
    <x v="8"/>
    <x v="311"/>
    <x v="0"/>
    <x v="0"/>
    <s v="Tesseramento"/>
    <x v="1"/>
    <x v="0"/>
    <x v="0"/>
    <m/>
  </r>
  <r>
    <n v="80609"/>
    <x v="0"/>
    <x v="0"/>
    <x v="2"/>
    <x v="0"/>
    <x v="7"/>
    <x v="210"/>
    <x v="0"/>
    <x v="0"/>
    <s v="Tesseramento"/>
    <x v="0"/>
    <x v="0"/>
    <x v="0"/>
    <m/>
  </r>
  <r>
    <n v="85142"/>
    <x v="0"/>
    <x v="0"/>
    <x v="0"/>
    <x v="0"/>
    <x v="7"/>
    <x v="210"/>
    <x v="0"/>
    <x v="0"/>
    <s v="Tesseramento"/>
    <x v="0"/>
    <x v="0"/>
    <x v="0"/>
    <m/>
  </r>
  <r>
    <n v="165515"/>
    <x v="0"/>
    <x v="0"/>
    <x v="0"/>
    <x v="0"/>
    <x v="11"/>
    <x v="142"/>
    <x v="0"/>
    <x v="1"/>
    <s v="Tesseramento"/>
    <x v="1"/>
    <x v="3"/>
    <x v="0"/>
    <m/>
  </r>
  <r>
    <n v="87555"/>
    <x v="0"/>
    <x v="0"/>
    <x v="0"/>
    <x v="0"/>
    <x v="7"/>
    <x v="210"/>
    <x v="0"/>
    <x v="0"/>
    <s v="Tesseramento"/>
    <x v="0"/>
    <x v="0"/>
    <x v="0"/>
    <m/>
  </r>
  <r>
    <n v="99233"/>
    <x v="0"/>
    <x v="0"/>
    <x v="0"/>
    <x v="0"/>
    <x v="7"/>
    <x v="210"/>
    <x v="0"/>
    <x v="0"/>
    <s v="Tesseramento"/>
    <x v="0"/>
    <x v="0"/>
    <x v="0"/>
    <m/>
  </r>
  <r>
    <n v="17038"/>
    <x v="0"/>
    <x v="0"/>
    <x v="0"/>
    <x v="0"/>
    <x v="8"/>
    <x v="105"/>
    <x v="0"/>
    <x v="0"/>
    <s v="Tesseramento"/>
    <x v="2"/>
    <x v="4"/>
    <x v="0"/>
    <m/>
  </r>
  <r>
    <n v="21197"/>
    <x v="0"/>
    <x v="0"/>
    <x v="0"/>
    <x v="0"/>
    <x v="2"/>
    <x v="207"/>
    <x v="0"/>
    <x v="0"/>
    <s v="Tesseramento"/>
    <x v="1"/>
    <x v="0"/>
    <x v="0"/>
    <m/>
  </r>
  <r>
    <n v="77420"/>
    <x v="0"/>
    <x v="0"/>
    <x v="0"/>
    <x v="0"/>
    <x v="7"/>
    <x v="181"/>
    <x v="0"/>
    <x v="0"/>
    <s v="Tesseramento"/>
    <x v="1"/>
    <x v="3"/>
    <x v="0"/>
    <m/>
  </r>
  <r>
    <n v="91059"/>
    <x v="0"/>
    <x v="0"/>
    <x v="0"/>
    <x v="0"/>
    <x v="2"/>
    <x v="207"/>
    <x v="0"/>
    <x v="0"/>
    <s v="Tesseramento"/>
    <x v="1"/>
    <x v="0"/>
    <x v="0"/>
    <m/>
  </r>
  <r>
    <n v="172028"/>
    <x v="0"/>
    <x v="0"/>
    <x v="0"/>
    <x v="0"/>
    <x v="7"/>
    <x v="181"/>
    <x v="0"/>
    <x v="1"/>
    <s v="Tesseramento"/>
    <x v="1"/>
    <x v="3"/>
    <x v="0"/>
    <m/>
  </r>
  <r>
    <n v="128728"/>
    <x v="0"/>
    <x v="0"/>
    <x v="0"/>
    <x v="0"/>
    <x v="4"/>
    <x v="111"/>
    <x v="0"/>
    <x v="0"/>
    <s v="Tesseramento"/>
    <x v="3"/>
    <x v="0"/>
    <x v="0"/>
    <m/>
  </r>
  <r>
    <n v="103149"/>
    <x v="0"/>
    <x v="0"/>
    <x v="0"/>
    <x v="0"/>
    <x v="2"/>
    <x v="292"/>
    <x v="0"/>
    <x v="1"/>
    <s v="Tesseramento"/>
    <x v="1"/>
    <x v="3"/>
    <x v="0"/>
    <m/>
  </r>
  <r>
    <n v="203913"/>
    <x v="0"/>
    <x v="0"/>
    <x v="0"/>
    <x v="0"/>
    <x v="7"/>
    <x v="67"/>
    <x v="0"/>
    <x v="0"/>
    <s v="Tesseramento"/>
    <x v="0"/>
    <x v="1"/>
    <x v="0"/>
    <m/>
  </r>
  <r>
    <n v="159437"/>
    <x v="0"/>
    <x v="0"/>
    <x v="0"/>
    <x v="0"/>
    <x v="8"/>
    <x v="358"/>
    <x v="0"/>
    <x v="0"/>
    <s v="Tesseramento"/>
    <x v="0"/>
    <x v="1"/>
    <x v="0"/>
    <m/>
  </r>
  <r>
    <n v="4586"/>
    <x v="0"/>
    <x v="0"/>
    <x v="0"/>
    <x v="0"/>
    <x v="8"/>
    <x v="358"/>
    <x v="0"/>
    <x v="0"/>
    <s v="Tesseramento"/>
    <x v="0"/>
    <x v="3"/>
    <x v="0"/>
    <m/>
  </r>
  <r>
    <n v="152968"/>
    <x v="0"/>
    <x v="0"/>
    <x v="0"/>
    <x v="0"/>
    <x v="8"/>
    <x v="358"/>
    <x v="0"/>
    <x v="0"/>
    <s v="Tesseramento"/>
    <x v="0"/>
    <x v="0"/>
    <x v="0"/>
    <m/>
  </r>
  <r>
    <n v="178818"/>
    <x v="0"/>
    <x v="0"/>
    <x v="0"/>
    <x v="0"/>
    <x v="8"/>
    <x v="358"/>
    <x v="0"/>
    <x v="1"/>
    <s v="Tesseramento"/>
    <x v="0"/>
    <x v="0"/>
    <x v="0"/>
    <m/>
  </r>
  <r>
    <n v="111797"/>
    <x v="0"/>
    <x v="0"/>
    <x v="0"/>
    <x v="0"/>
    <x v="8"/>
    <x v="358"/>
    <x v="0"/>
    <x v="1"/>
    <s v="Tesseramento"/>
    <x v="0"/>
    <x v="4"/>
    <x v="0"/>
    <m/>
  </r>
  <r>
    <n v="89958"/>
    <x v="0"/>
    <x v="0"/>
    <x v="0"/>
    <x v="0"/>
    <x v="8"/>
    <x v="358"/>
    <x v="0"/>
    <x v="0"/>
    <s v="Tesseramento"/>
    <x v="0"/>
    <x v="3"/>
    <x v="0"/>
    <m/>
  </r>
  <r>
    <n v="4587"/>
    <x v="0"/>
    <x v="0"/>
    <x v="0"/>
    <x v="0"/>
    <x v="8"/>
    <x v="358"/>
    <x v="0"/>
    <x v="1"/>
    <s v="Tesseramento"/>
    <x v="0"/>
    <x v="4"/>
    <x v="0"/>
    <m/>
  </r>
  <r>
    <n v="153790"/>
    <x v="0"/>
    <x v="0"/>
    <x v="0"/>
    <x v="2"/>
    <x v="7"/>
    <x v="185"/>
    <x v="0"/>
    <x v="0"/>
    <s v="Tesseramento"/>
    <x v="1"/>
    <x v="3"/>
    <x v="0"/>
    <m/>
  </r>
  <r>
    <n v="218946"/>
    <x v="0"/>
    <x v="0"/>
    <x v="0"/>
    <x v="2"/>
    <x v="7"/>
    <x v="185"/>
    <x v="0"/>
    <x v="1"/>
    <s v="Tesseramento"/>
    <x v="1"/>
    <x v="3"/>
    <x v="0"/>
    <m/>
  </r>
  <r>
    <n v="178267"/>
    <x v="0"/>
    <x v="0"/>
    <x v="0"/>
    <x v="0"/>
    <x v="7"/>
    <x v="301"/>
    <x v="0"/>
    <x v="0"/>
    <s v="Tesseramento"/>
    <x v="1"/>
    <x v="3"/>
    <x v="0"/>
    <m/>
  </r>
  <r>
    <n v="45685"/>
    <x v="0"/>
    <x v="0"/>
    <x v="0"/>
    <x v="0"/>
    <x v="7"/>
    <x v="301"/>
    <x v="0"/>
    <x v="0"/>
    <s v="Tesseramento"/>
    <x v="1"/>
    <x v="0"/>
    <x v="0"/>
    <m/>
  </r>
  <r>
    <n v="205163"/>
    <x v="0"/>
    <x v="0"/>
    <x v="0"/>
    <x v="1"/>
    <x v="4"/>
    <x v="219"/>
    <x v="0"/>
    <x v="0"/>
    <s v="Tesseramento"/>
    <x v="0"/>
    <x v="0"/>
    <x v="0"/>
    <m/>
  </r>
  <r>
    <n v="166651"/>
    <x v="0"/>
    <x v="0"/>
    <x v="0"/>
    <x v="0"/>
    <x v="7"/>
    <x v="301"/>
    <x v="0"/>
    <x v="0"/>
    <s v="Tesseramento"/>
    <x v="1"/>
    <x v="0"/>
    <x v="0"/>
    <m/>
  </r>
  <r>
    <n v="21654"/>
    <x v="0"/>
    <x v="0"/>
    <x v="0"/>
    <x v="0"/>
    <x v="7"/>
    <x v="301"/>
    <x v="0"/>
    <x v="0"/>
    <s v="Tesseramento"/>
    <x v="1"/>
    <x v="4"/>
    <x v="0"/>
    <m/>
  </r>
  <r>
    <n v="128914"/>
    <x v="0"/>
    <x v="0"/>
    <x v="0"/>
    <x v="0"/>
    <x v="7"/>
    <x v="301"/>
    <x v="0"/>
    <x v="0"/>
    <s v="Tesseramento"/>
    <x v="1"/>
    <x v="4"/>
    <x v="0"/>
    <m/>
  </r>
  <r>
    <n v="84678"/>
    <x v="0"/>
    <x v="0"/>
    <x v="0"/>
    <x v="0"/>
    <x v="11"/>
    <x v="142"/>
    <x v="0"/>
    <x v="0"/>
    <s v="Tesseramento"/>
    <x v="1"/>
    <x v="3"/>
    <x v="0"/>
    <m/>
  </r>
  <r>
    <n v="138994"/>
    <x v="0"/>
    <x v="0"/>
    <x v="0"/>
    <x v="0"/>
    <x v="11"/>
    <x v="142"/>
    <x v="0"/>
    <x v="0"/>
    <s v="Tesseramento"/>
    <x v="1"/>
    <x v="1"/>
    <x v="0"/>
    <m/>
  </r>
  <r>
    <n v="138989"/>
    <x v="0"/>
    <x v="0"/>
    <x v="0"/>
    <x v="0"/>
    <x v="11"/>
    <x v="142"/>
    <x v="0"/>
    <x v="1"/>
    <s v="Tesseramento"/>
    <x v="1"/>
    <x v="3"/>
    <x v="0"/>
    <m/>
  </r>
  <r>
    <n v="138993"/>
    <x v="0"/>
    <x v="0"/>
    <x v="0"/>
    <x v="0"/>
    <x v="11"/>
    <x v="142"/>
    <x v="0"/>
    <x v="0"/>
    <s v="Tesseramento"/>
    <x v="1"/>
    <x v="0"/>
    <x v="0"/>
    <m/>
  </r>
  <r>
    <n v="37999"/>
    <x v="0"/>
    <x v="0"/>
    <x v="0"/>
    <x v="0"/>
    <x v="7"/>
    <x v="301"/>
    <x v="0"/>
    <x v="0"/>
    <s v="Tesseramento"/>
    <x v="1"/>
    <x v="0"/>
    <x v="0"/>
    <m/>
  </r>
  <r>
    <n v="101591"/>
    <x v="0"/>
    <x v="0"/>
    <x v="2"/>
    <x v="0"/>
    <x v="11"/>
    <x v="142"/>
    <x v="0"/>
    <x v="0"/>
    <s v="Tesseramento"/>
    <x v="1"/>
    <x v="0"/>
    <x v="0"/>
    <m/>
  </r>
  <r>
    <n v="133734"/>
    <x v="0"/>
    <x v="0"/>
    <x v="0"/>
    <x v="3"/>
    <x v="10"/>
    <x v="220"/>
    <x v="0"/>
    <x v="0"/>
    <s v="Tesseramento"/>
    <x v="0"/>
    <x v="0"/>
    <x v="0"/>
    <m/>
  </r>
  <r>
    <n v="192573"/>
    <x v="0"/>
    <x v="1"/>
    <x v="0"/>
    <x v="0"/>
    <x v="2"/>
    <x v="208"/>
    <x v="0"/>
    <x v="0"/>
    <s v="Tesseramento"/>
    <x v="0"/>
    <x v="0"/>
    <x v="0"/>
    <m/>
  </r>
  <r>
    <n v="204361"/>
    <x v="0"/>
    <x v="1"/>
    <x v="0"/>
    <x v="0"/>
    <x v="2"/>
    <x v="208"/>
    <x v="0"/>
    <x v="0"/>
    <s v="Tesseramento"/>
    <x v="0"/>
    <x v="0"/>
    <x v="0"/>
    <m/>
  </r>
  <r>
    <n v="52624"/>
    <x v="0"/>
    <x v="0"/>
    <x v="0"/>
    <x v="0"/>
    <x v="0"/>
    <x v="76"/>
    <x v="0"/>
    <x v="0"/>
    <s v="Tesseramento"/>
    <x v="0"/>
    <x v="3"/>
    <x v="0"/>
    <m/>
  </r>
  <r>
    <n v="148111"/>
    <x v="0"/>
    <x v="0"/>
    <x v="0"/>
    <x v="0"/>
    <x v="11"/>
    <x v="142"/>
    <x v="0"/>
    <x v="0"/>
    <s v="Tesseramento"/>
    <x v="1"/>
    <x v="1"/>
    <x v="0"/>
    <m/>
  </r>
  <r>
    <n v="176841"/>
    <x v="0"/>
    <x v="0"/>
    <x v="0"/>
    <x v="0"/>
    <x v="11"/>
    <x v="142"/>
    <x v="0"/>
    <x v="0"/>
    <s v="Tesseramento"/>
    <x v="1"/>
    <x v="0"/>
    <x v="0"/>
    <m/>
  </r>
  <r>
    <n v="155093"/>
    <x v="0"/>
    <x v="0"/>
    <x v="0"/>
    <x v="0"/>
    <x v="11"/>
    <x v="142"/>
    <x v="0"/>
    <x v="0"/>
    <s v="Tesseramento"/>
    <x v="1"/>
    <x v="0"/>
    <x v="0"/>
    <m/>
  </r>
  <r>
    <n v="78663"/>
    <x v="0"/>
    <x v="0"/>
    <x v="0"/>
    <x v="0"/>
    <x v="11"/>
    <x v="142"/>
    <x v="0"/>
    <x v="0"/>
    <s v="Tesseramento"/>
    <x v="1"/>
    <x v="0"/>
    <x v="0"/>
    <m/>
  </r>
  <r>
    <n v="154593"/>
    <x v="0"/>
    <x v="0"/>
    <x v="0"/>
    <x v="0"/>
    <x v="11"/>
    <x v="142"/>
    <x v="0"/>
    <x v="0"/>
    <s v="Tesseramento"/>
    <x v="1"/>
    <x v="1"/>
    <x v="0"/>
    <m/>
  </r>
  <r>
    <n v="131149"/>
    <x v="0"/>
    <x v="0"/>
    <x v="0"/>
    <x v="0"/>
    <x v="11"/>
    <x v="142"/>
    <x v="0"/>
    <x v="1"/>
    <s v="Tesseramento"/>
    <x v="1"/>
    <x v="3"/>
    <x v="0"/>
    <m/>
  </r>
  <r>
    <n v="236454"/>
    <x v="1"/>
    <x v="0"/>
    <x v="1"/>
    <x v="2"/>
    <x v="4"/>
    <x v="154"/>
    <x v="0"/>
    <x v="1"/>
    <s v="Tesseramento"/>
    <x v="1"/>
    <x v="5"/>
    <x v="0"/>
    <m/>
  </r>
  <r>
    <n v="36643"/>
    <x v="0"/>
    <x v="0"/>
    <x v="0"/>
    <x v="0"/>
    <x v="11"/>
    <x v="142"/>
    <x v="0"/>
    <x v="0"/>
    <s v="Tesseramento"/>
    <x v="1"/>
    <x v="3"/>
    <x v="0"/>
    <m/>
  </r>
  <r>
    <n v="62048"/>
    <x v="0"/>
    <x v="0"/>
    <x v="0"/>
    <x v="0"/>
    <x v="11"/>
    <x v="142"/>
    <x v="0"/>
    <x v="0"/>
    <s v="Tesseramento"/>
    <x v="1"/>
    <x v="4"/>
    <x v="0"/>
    <m/>
  </r>
  <r>
    <n v="47629"/>
    <x v="0"/>
    <x v="0"/>
    <x v="0"/>
    <x v="0"/>
    <x v="11"/>
    <x v="142"/>
    <x v="0"/>
    <x v="0"/>
    <s v="Tesseramento"/>
    <x v="1"/>
    <x v="0"/>
    <x v="0"/>
    <m/>
  </r>
  <r>
    <n v="191733"/>
    <x v="0"/>
    <x v="0"/>
    <x v="0"/>
    <x v="1"/>
    <x v="11"/>
    <x v="142"/>
    <x v="0"/>
    <x v="0"/>
    <s v="Tesseramento"/>
    <x v="1"/>
    <x v="4"/>
    <x v="0"/>
    <m/>
  </r>
  <r>
    <n v="30216"/>
    <x v="0"/>
    <x v="0"/>
    <x v="0"/>
    <x v="0"/>
    <x v="11"/>
    <x v="142"/>
    <x v="0"/>
    <x v="0"/>
    <s v="Tesseramento"/>
    <x v="1"/>
    <x v="0"/>
    <x v="0"/>
    <m/>
  </r>
  <r>
    <n v="93337"/>
    <x v="0"/>
    <x v="0"/>
    <x v="0"/>
    <x v="0"/>
    <x v="11"/>
    <x v="142"/>
    <x v="0"/>
    <x v="0"/>
    <s v="Tesseramento"/>
    <x v="1"/>
    <x v="0"/>
    <x v="0"/>
    <m/>
  </r>
  <r>
    <n v="213523"/>
    <x v="0"/>
    <x v="0"/>
    <x v="0"/>
    <x v="1"/>
    <x v="11"/>
    <x v="142"/>
    <x v="0"/>
    <x v="1"/>
    <s v="Tesseramento"/>
    <x v="1"/>
    <x v="0"/>
    <x v="0"/>
    <m/>
  </r>
  <r>
    <n v="88199"/>
    <x v="0"/>
    <x v="0"/>
    <x v="2"/>
    <x v="0"/>
    <x v="11"/>
    <x v="142"/>
    <x v="0"/>
    <x v="0"/>
    <s v="Tesseramento"/>
    <x v="1"/>
    <x v="1"/>
    <x v="0"/>
    <m/>
  </r>
  <r>
    <n v="209310"/>
    <x v="0"/>
    <x v="0"/>
    <x v="0"/>
    <x v="1"/>
    <x v="11"/>
    <x v="142"/>
    <x v="0"/>
    <x v="0"/>
    <s v="Tesseramento"/>
    <x v="1"/>
    <x v="0"/>
    <x v="0"/>
    <m/>
  </r>
  <r>
    <n v="152570"/>
    <x v="0"/>
    <x v="0"/>
    <x v="0"/>
    <x v="0"/>
    <x v="11"/>
    <x v="142"/>
    <x v="0"/>
    <x v="0"/>
    <s v="Tesseramento"/>
    <x v="1"/>
    <x v="0"/>
    <x v="0"/>
    <m/>
  </r>
  <r>
    <n v="205313"/>
    <x v="0"/>
    <x v="0"/>
    <x v="0"/>
    <x v="0"/>
    <x v="11"/>
    <x v="142"/>
    <x v="0"/>
    <x v="1"/>
    <s v="Tesseramento"/>
    <x v="1"/>
    <x v="0"/>
    <x v="0"/>
    <m/>
  </r>
  <r>
    <n v="27996"/>
    <x v="0"/>
    <x v="0"/>
    <x v="0"/>
    <x v="0"/>
    <x v="11"/>
    <x v="142"/>
    <x v="0"/>
    <x v="1"/>
    <s v="Tesseramento"/>
    <x v="1"/>
    <x v="3"/>
    <x v="0"/>
    <m/>
  </r>
  <r>
    <n v="164308"/>
    <x v="0"/>
    <x v="0"/>
    <x v="0"/>
    <x v="0"/>
    <x v="11"/>
    <x v="142"/>
    <x v="0"/>
    <x v="0"/>
    <s v="Tesseramento"/>
    <x v="1"/>
    <x v="3"/>
    <x v="0"/>
    <m/>
  </r>
  <r>
    <n v="236455"/>
    <x v="0"/>
    <x v="0"/>
    <x v="1"/>
    <x v="2"/>
    <x v="4"/>
    <x v="154"/>
    <x v="0"/>
    <x v="1"/>
    <s v="Tesseramento"/>
    <x v="1"/>
    <x v="3"/>
    <x v="0"/>
    <m/>
  </r>
  <r>
    <n v="116693"/>
    <x v="0"/>
    <x v="0"/>
    <x v="0"/>
    <x v="0"/>
    <x v="11"/>
    <x v="142"/>
    <x v="0"/>
    <x v="0"/>
    <s v="Tesseramento"/>
    <x v="1"/>
    <x v="1"/>
    <x v="0"/>
    <m/>
  </r>
  <r>
    <n v="181486"/>
    <x v="0"/>
    <x v="0"/>
    <x v="0"/>
    <x v="1"/>
    <x v="11"/>
    <x v="142"/>
    <x v="0"/>
    <x v="1"/>
    <s v="Tesseramento"/>
    <x v="1"/>
    <x v="0"/>
    <x v="0"/>
    <m/>
  </r>
  <r>
    <n v="236792"/>
    <x v="1"/>
    <x v="0"/>
    <x v="1"/>
    <x v="2"/>
    <x v="11"/>
    <x v="186"/>
    <x v="0"/>
    <x v="0"/>
    <s v="Tesseramento"/>
    <x v="0"/>
    <x v="5"/>
    <x v="0"/>
    <m/>
  </r>
  <r>
    <n v="147336"/>
    <x v="0"/>
    <x v="0"/>
    <x v="0"/>
    <x v="0"/>
    <x v="11"/>
    <x v="142"/>
    <x v="0"/>
    <x v="1"/>
    <s v="Tesseramento"/>
    <x v="1"/>
    <x v="3"/>
    <x v="0"/>
    <m/>
  </r>
  <r>
    <n v="4161"/>
    <x v="0"/>
    <x v="0"/>
    <x v="0"/>
    <x v="0"/>
    <x v="11"/>
    <x v="142"/>
    <x v="0"/>
    <x v="0"/>
    <s v="Tesseramento"/>
    <x v="1"/>
    <x v="0"/>
    <x v="0"/>
    <m/>
  </r>
  <r>
    <n v="236789"/>
    <x v="1"/>
    <x v="0"/>
    <x v="1"/>
    <x v="1"/>
    <x v="11"/>
    <x v="186"/>
    <x v="0"/>
    <x v="0"/>
    <s v="Tesseramento"/>
    <x v="0"/>
    <x v="5"/>
    <x v="0"/>
    <m/>
  </r>
  <r>
    <n v="102553"/>
    <x v="0"/>
    <x v="0"/>
    <x v="0"/>
    <x v="0"/>
    <x v="11"/>
    <x v="142"/>
    <x v="0"/>
    <x v="0"/>
    <s v="Tesseramento"/>
    <x v="1"/>
    <x v="3"/>
    <x v="0"/>
    <m/>
  </r>
  <r>
    <n v="12806"/>
    <x v="0"/>
    <x v="0"/>
    <x v="0"/>
    <x v="0"/>
    <x v="11"/>
    <x v="142"/>
    <x v="0"/>
    <x v="0"/>
    <s v="Tesseramento"/>
    <x v="1"/>
    <x v="0"/>
    <x v="0"/>
    <m/>
  </r>
  <r>
    <n v="70629"/>
    <x v="0"/>
    <x v="0"/>
    <x v="0"/>
    <x v="0"/>
    <x v="0"/>
    <x v="76"/>
    <x v="0"/>
    <x v="0"/>
    <s v="Tesseramento"/>
    <x v="0"/>
    <x v="0"/>
    <x v="0"/>
    <m/>
  </r>
  <r>
    <n v="105117"/>
    <x v="0"/>
    <x v="0"/>
    <x v="0"/>
    <x v="0"/>
    <x v="11"/>
    <x v="142"/>
    <x v="0"/>
    <x v="0"/>
    <s v="Tesseramento"/>
    <x v="1"/>
    <x v="0"/>
    <x v="0"/>
    <m/>
  </r>
  <r>
    <n v="150796"/>
    <x v="0"/>
    <x v="0"/>
    <x v="0"/>
    <x v="0"/>
    <x v="4"/>
    <x v="236"/>
    <x v="0"/>
    <x v="0"/>
    <s v="Tesseramento"/>
    <x v="1"/>
    <x v="3"/>
    <x v="0"/>
    <m/>
  </r>
  <r>
    <n v="204178"/>
    <x v="0"/>
    <x v="0"/>
    <x v="0"/>
    <x v="0"/>
    <x v="4"/>
    <x v="236"/>
    <x v="0"/>
    <x v="0"/>
    <s v="Tesseramento"/>
    <x v="1"/>
    <x v="0"/>
    <x v="0"/>
    <m/>
  </r>
  <r>
    <n v="109576"/>
    <x v="0"/>
    <x v="0"/>
    <x v="0"/>
    <x v="0"/>
    <x v="4"/>
    <x v="236"/>
    <x v="0"/>
    <x v="0"/>
    <s v="Tesseramento"/>
    <x v="1"/>
    <x v="4"/>
    <x v="0"/>
    <m/>
  </r>
  <r>
    <n v="148871"/>
    <x v="0"/>
    <x v="0"/>
    <x v="0"/>
    <x v="0"/>
    <x v="11"/>
    <x v="102"/>
    <x v="0"/>
    <x v="0"/>
    <s v="Tesseramento"/>
    <x v="1"/>
    <x v="0"/>
    <x v="0"/>
    <m/>
  </r>
  <r>
    <n v="220517"/>
    <x v="0"/>
    <x v="1"/>
    <x v="2"/>
    <x v="3"/>
    <x v="4"/>
    <x v="151"/>
    <x v="0"/>
    <x v="1"/>
    <s v="Tesseramento"/>
    <x v="1"/>
    <x v="0"/>
    <x v="0"/>
    <m/>
  </r>
  <r>
    <n v="111588"/>
    <x v="0"/>
    <x v="0"/>
    <x v="2"/>
    <x v="0"/>
    <x v="4"/>
    <x v="151"/>
    <x v="0"/>
    <x v="0"/>
    <s v="Tesseramento"/>
    <x v="1"/>
    <x v="1"/>
    <x v="0"/>
    <m/>
  </r>
  <r>
    <n v="194804"/>
    <x v="0"/>
    <x v="0"/>
    <x v="0"/>
    <x v="0"/>
    <x v="4"/>
    <x v="151"/>
    <x v="0"/>
    <x v="1"/>
    <s v="Tesseramento"/>
    <x v="1"/>
    <x v="0"/>
    <x v="0"/>
    <m/>
  </r>
  <r>
    <n v="79639"/>
    <x v="0"/>
    <x v="0"/>
    <x v="0"/>
    <x v="0"/>
    <x v="4"/>
    <x v="151"/>
    <x v="0"/>
    <x v="0"/>
    <s v="Tesseramento"/>
    <x v="1"/>
    <x v="0"/>
    <x v="0"/>
    <m/>
  </r>
  <r>
    <n v="120982"/>
    <x v="0"/>
    <x v="0"/>
    <x v="0"/>
    <x v="0"/>
    <x v="4"/>
    <x v="359"/>
    <x v="0"/>
    <x v="1"/>
    <s v="Tesseramento"/>
    <x v="0"/>
    <x v="0"/>
    <x v="0"/>
    <m/>
  </r>
  <r>
    <n v="169226"/>
    <x v="1"/>
    <x v="0"/>
    <x v="0"/>
    <x v="0"/>
    <x v="4"/>
    <x v="151"/>
    <x v="0"/>
    <x v="0"/>
    <s v="Tesseramento"/>
    <x v="1"/>
    <x v="5"/>
    <x v="0"/>
    <m/>
  </r>
  <r>
    <n v="143538"/>
    <x v="0"/>
    <x v="0"/>
    <x v="0"/>
    <x v="0"/>
    <x v="4"/>
    <x v="151"/>
    <x v="0"/>
    <x v="0"/>
    <s v="Tesseramento"/>
    <x v="1"/>
    <x v="0"/>
    <x v="0"/>
    <m/>
  </r>
  <r>
    <n v="94495"/>
    <x v="0"/>
    <x v="0"/>
    <x v="0"/>
    <x v="0"/>
    <x v="4"/>
    <x v="151"/>
    <x v="0"/>
    <x v="1"/>
    <s v="Tesseramento"/>
    <x v="1"/>
    <x v="0"/>
    <x v="0"/>
    <m/>
  </r>
  <r>
    <n v="236453"/>
    <x v="1"/>
    <x v="0"/>
    <x v="1"/>
    <x v="1"/>
    <x v="4"/>
    <x v="236"/>
    <x v="0"/>
    <x v="0"/>
    <s v="Tesseramento"/>
    <x v="1"/>
    <x v="5"/>
    <x v="0"/>
    <m/>
  </r>
  <r>
    <n v="230232"/>
    <x v="0"/>
    <x v="1"/>
    <x v="0"/>
    <x v="0"/>
    <x v="4"/>
    <x v="236"/>
    <x v="0"/>
    <x v="1"/>
    <s v="Tesseramento"/>
    <x v="1"/>
    <x v="1"/>
    <x v="0"/>
    <m/>
  </r>
  <r>
    <n v="181498"/>
    <x v="0"/>
    <x v="0"/>
    <x v="0"/>
    <x v="0"/>
    <x v="11"/>
    <x v="142"/>
    <x v="0"/>
    <x v="0"/>
    <s v="Tesseramento"/>
    <x v="1"/>
    <x v="0"/>
    <x v="0"/>
    <m/>
  </r>
  <r>
    <n v="236349"/>
    <x v="0"/>
    <x v="0"/>
    <x v="1"/>
    <x v="1"/>
    <x v="4"/>
    <x v="151"/>
    <x v="0"/>
    <x v="1"/>
    <s v="Tesseramento"/>
    <x v="1"/>
    <x v="3"/>
    <x v="0"/>
    <m/>
  </r>
  <r>
    <n v="46843"/>
    <x v="0"/>
    <x v="0"/>
    <x v="0"/>
    <x v="0"/>
    <x v="7"/>
    <x v="231"/>
    <x v="0"/>
    <x v="0"/>
    <s v="Tesseramento"/>
    <x v="1"/>
    <x v="0"/>
    <x v="0"/>
    <m/>
  </r>
  <r>
    <n v="16954"/>
    <x v="0"/>
    <x v="0"/>
    <x v="0"/>
    <x v="0"/>
    <x v="7"/>
    <x v="231"/>
    <x v="0"/>
    <x v="1"/>
    <s v="Tesseramento"/>
    <x v="1"/>
    <x v="3"/>
    <x v="0"/>
    <m/>
  </r>
  <r>
    <n v="75579"/>
    <x v="0"/>
    <x v="0"/>
    <x v="0"/>
    <x v="0"/>
    <x v="7"/>
    <x v="231"/>
    <x v="0"/>
    <x v="0"/>
    <s v="Tesseramento"/>
    <x v="1"/>
    <x v="3"/>
    <x v="0"/>
    <m/>
  </r>
  <r>
    <n v="27285"/>
    <x v="0"/>
    <x v="0"/>
    <x v="0"/>
    <x v="0"/>
    <x v="7"/>
    <x v="231"/>
    <x v="0"/>
    <x v="0"/>
    <s v="Tesseramento"/>
    <x v="1"/>
    <x v="1"/>
    <x v="0"/>
    <m/>
  </r>
  <r>
    <n v="21178"/>
    <x v="0"/>
    <x v="0"/>
    <x v="0"/>
    <x v="0"/>
    <x v="7"/>
    <x v="231"/>
    <x v="0"/>
    <x v="0"/>
    <s v="Tesseramento"/>
    <x v="1"/>
    <x v="0"/>
    <x v="0"/>
    <m/>
  </r>
  <r>
    <n v="161931"/>
    <x v="0"/>
    <x v="0"/>
    <x v="0"/>
    <x v="0"/>
    <x v="7"/>
    <x v="231"/>
    <x v="0"/>
    <x v="0"/>
    <s v="Tesseramento"/>
    <x v="1"/>
    <x v="0"/>
    <x v="0"/>
    <m/>
  </r>
  <r>
    <n v="143431"/>
    <x v="0"/>
    <x v="0"/>
    <x v="0"/>
    <x v="0"/>
    <x v="7"/>
    <x v="231"/>
    <x v="0"/>
    <x v="0"/>
    <s v="Tesseramento"/>
    <x v="1"/>
    <x v="0"/>
    <x v="0"/>
    <m/>
  </r>
  <r>
    <n v="115823"/>
    <x v="0"/>
    <x v="0"/>
    <x v="0"/>
    <x v="0"/>
    <x v="7"/>
    <x v="231"/>
    <x v="0"/>
    <x v="1"/>
    <s v="Tesseramento"/>
    <x v="1"/>
    <x v="3"/>
    <x v="0"/>
    <m/>
  </r>
  <r>
    <n v="4027"/>
    <x v="0"/>
    <x v="0"/>
    <x v="0"/>
    <x v="0"/>
    <x v="2"/>
    <x v="172"/>
    <x v="0"/>
    <x v="1"/>
    <s v="Tesseramento"/>
    <x v="1"/>
    <x v="0"/>
    <x v="0"/>
    <m/>
  </r>
  <r>
    <n v="89771"/>
    <x v="0"/>
    <x v="0"/>
    <x v="0"/>
    <x v="0"/>
    <x v="2"/>
    <x v="172"/>
    <x v="0"/>
    <x v="0"/>
    <s v="Tesseramento"/>
    <x v="1"/>
    <x v="0"/>
    <x v="0"/>
    <m/>
  </r>
  <r>
    <n v="208886"/>
    <x v="0"/>
    <x v="0"/>
    <x v="0"/>
    <x v="0"/>
    <x v="13"/>
    <x v="177"/>
    <x v="0"/>
    <x v="0"/>
    <s v="Tesseramento"/>
    <x v="1"/>
    <x v="0"/>
    <x v="0"/>
    <m/>
  </r>
  <r>
    <n v="122871"/>
    <x v="0"/>
    <x v="0"/>
    <x v="0"/>
    <x v="0"/>
    <x v="2"/>
    <x v="233"/>
    <x v="0"/>
    <x v="0"/>
    <s v="Tesseramento"/>
    <x v="0"/>
    <x v="0"/>
    <x v="0"/>
    <m/>
  </r>
  <r>
    <n v="147183"/>
    <x v="0"/>
    <x v="0"/>
    <x v="0"/>
    <x v="1"/>
    <x v="2"/>
    <x v="233"/>
    <x v="0"/>
    <x v="0"/>
    <s v="Tesseramento"/>
    <x v="0"/>
    <x v="3"/>
    <x v="0"/>
    <m/>
  </r>
  <r>
    <n v="236365"/>
    <x v="0"/>
    <x v="0"/>
    <x v="1"/>
    <x v="1"/>
    <x v="7"/>
    <x v="272"/>
    <x v="0"/>
    <x v="0"/>
    <s v="Tesseramento"/>
    <x v="0"/>
    <x v="0"/>
    <x v="0"/>
    <m/>
  </r>
  <r>
    <n v="236366"/>
    <x v="0"/>
    <x v="0"/>
    <x v="1"/>
    <x v="1"/>
    <x v="7"/>
    <x v="272"/>
    <x v="0"/>
    <x v="0"/>
    <s v="Tesseramento"/>
    <x v="0"/>
    <x v="0"/>
    <x v="0"/>
    <m/>
  </r>
  <r>
    <n v="233088"/>
    <x v="0"/>
    <x v="0"/>
    <x v="0"/>
    <x v="1"/>
    <x v="11"/>
    <x v="152"/>
    <x v="0"/>
    <x v="0"/>
    <s v="Tesseramento"/>
    <x v="1"/>
    <x v="3"/>
    <x v="0"/>
    <m/>
  </r>
  <r>
    <n v="1344"/>
    <x v="0"/>
    <x v="0"/>
    <x v="0"/>
    <x v="0"/>
    <x v="11"/>
    <x v="152"/>
    <x v="0"/>
    <x v="0"/>
    <s v="Tesseramento"/>
    <x v="1"/>
    <x v="3"/>
    <x v="0"/>
    <m/>
  </r>
  <r>
    <n v="157901"/>
    <x v="0"/>
    <x v="0"/>
    <x v="0"/>
    <x v="0"/>
    <x v="11"/>
    <x v="152"/>
    <x v="0"/>
    <x v="0"/>
    <s v="Tesseramento"/>
    <x v="1"/>
    <x v="0"/>
    <x v="0"/>
    <m/>
  </r>
  <r>
    <n v="207886"/>
    <x v="0"/>
    <x v="0"/>
    <x v="0"/>
    <x v="1"/>
    <x v="11"/>
    <x v="152"/>
    <x v="0"/>
    <x v="0"/>
    <s v="Tesseramento"/>
    <x v="1"/>
    <x v="0"/>
    <x v="0"/>
    <m/>
  </r>
  <r>
    <n v="196214"/>
    <x v="0"/>
    <x v="0"/>
    <x v="0"/>
    <x v="0"/>
    <x v="11"/>
    <x v="152"/>
    <x v="0"/>
    <x v="0"/>
    <s v="Tesseramento"/>
    <x v="1"/>
    <x v="0"/>
    <x v="0"/>
    <m/>
  </r>
  <r>
    <n v="184809"/>
    <x v="0"/>
    <x v="0"/>
    <x v="0"/>
    <x v="1"/>
    <x v="11"/>
    <x v="152"/>
    <x v="0"/>
    <x v="0"/>
    <s v="Tesseramento"/>
    <x v="1"/>
    <x v="4"/>
    <x v="0"/>
    <m/>
  </r>
  <r>
    <n v="184817"/>
    <x v="0"/>
    <x v="0"/>
    <x v="0"/>
    <x v="1"/>
    <x v="11"/>
    <x v="152"/>
    <x v="0"/>
    <x v="1"/>
    <s v="Tesseramento"/>
    <x v="1"/>
    <x v="4"/>
    <x v="0"/>
    <m/>
  </r>
  <r>
    <n v="231744"/>
    <x v="0"/>
    <x v="1"/>
    <x v="0"/>
    <x v="0"/>
    <x v="11"/>
    <x v="95"/>
    <x v="0"/>
    <x v="0"/>
    <s v="Tesseramento"/>
    <x v="1"/>
    <x v="0"/>
    <x v="0"/>
    <m/>
  </r>
  <r>
    <n v="136388"/>
    <x v="0"/>
    <x v="0"/>
    <x v="0"/>
    <x v="0"/>
    <x v="11"/>
    <x v="95"/>
    <x v="0"/>
    <x v="0"/>
    <s v="Tesseramento"/>
    <x v="1"/>
    <x v="1"/>
    <x v="0"/>
    <m/>
  </r>
  <r>
    <n v="231776"/>
    <x v="0"/>
    <x v="1"/>
    <x v="0"/>
    <x v="0"/>
    <x v="11"/>
    <x v="95"/>
    <x v="0"/>
    <x v="0"/>
    <s v="Tesseramento"/>
    <x v="1"/>
    <x v="1"/>
    <x v="0"/>
    <m/>
  </r>
  <r>
    <n v="236546"/>
    <x v="1"/>
    <x v="0"/>
    <x v="1"/>
    <x v="3"/>
    <x v="4"/>
    <x v="360"/>
    <x v="0"/>
    <x v="1"/>
    <s v="Tesseramento"/>
    <x v="0"/>
    <x v="6"/>
    <x v="0"/>
    <m/>
  </r>
  <r>
    <n v="223430"/>
    <x v="0"/>
    <x v="1"/>
    <x v="0"/>
    <x v="1"/>
    <x v="7"/>
    <x v="227"/>
    <x v="0"/>
    <x v="0"/>
    <s v="Tesseramento"/>
    <x v="1"/>
    <x v="0"/>
    <x v="0"/>
    <m/>
  </r>
  <r>
    <n v="206427"/>
    <x v="0"/>
    <x v="0"/>
    <x v="0"/>
    <x v="1"/>
    <x v="7"/>
    <x v="227"/>
    <x v="0"/>
    <x v="0"/>
    <s v="Tesseramento"/>
    <x v="1"/>
    <x v="4"/>
    <x v="0"/>
    <m/>
  </r>
  <r>
    <n v="198990"/>
    <x v="0"/>
    <x v="1"/>
    <x v="0"/>
    <x v="0"/>
    <x v="7"/>
    <x v="227"/>
    <x v="0"/>
    <x v="0"/>
    <s v="Tesseramento"/>
    <x v="1"/>
    <x v="0"/>
    <x v="0"/>
    <m/>
  </r>
  <r>
    <n v="198992"/>
    <x v="0"/>
    <x v="1"/>
    <x v="0"/>
    <x v="1"/>
    <x v="7"/>
    <x v="227"/>
    <x v="0"/>
    <x v="1"/>
    <s v="Tesseramento"/>
    <x v="1"/>
    <x v="3"/>
    <x v="0"/>
    <m/>
  </r>
  <r>
    <n v="221560"/>
    <x v="0"/>
    <x v="0"/>
    <x v="0"/>
    <x v="1"/>
    <x v="7"/>
    <x v="227"/>
    <x v="0"/>
    <x v="1"/>
    <s v="Tesseramento"/>
    <x v="1"/>
    <x v="3"/>
    <x v="0"/>
    <m/>
  </r>
  <r>
    <n v="123096"/>
    <x v="0"/>
    <x v="0"/>
    <x v="2"/>
    <x v="1"/>
    <x v="7"/>
    <x v="227"/>
    <x v="0"/>
    <x v="0"/>
    <s v="Tesseramento"/>
    <x v="1"/>
    <x v="0"/>
    <x v="0"/>
    <m/>
  </r>
  <r>
    <n v="28984"/>
    <x v="0"/>
    <x v="0"/>
    <x v="0"/>
    <x v="0"/>
    <x v="4"/>
    <x v="125"/>
    <x v="0"/>
    <x v="0"/>
    <s v="Tesseramento"/>
    <x v="1"/>
    <x v="0"/>
    <x v="0"/>
    <m/>
  </r>
  <r>
    <n v="212656"/>
    <x v="0"/>
    <x v="0"/>
    <x v="0"/>
    <x v="1"/>
    <x v="4"/>
    <x v="125"/>
    <x v="0"/>
    <x v="0"/>
    <s v="Tesseramento"/>
    <x v="1"/>
    <x v="4"/>
    <x v="0"/>
    <m/>
  </r>
  <r>
    <n v="112397"/>
    <x v="0"/>
    <x v="0"/>
    <x v="0"/>
    <x v="0"/>
    <x v="4"/>
    <x v="125"/>
    <x v="0"/>
    <x v="0"/>
    <s v="Tesseramento"/>
    <x v="1"/>
    <x v="0"/>
    <x v="0"/>
    <m/>
  </r>
  <r>
    <n v="221161"/>
    <x v="1"/>
    <x v="0"/>
    <x v="0"/>
    <x v="1"/>
    <x v="4"/>
    <x v="125"/>
    <x v="0"/>
    <x v="0"/>
    <s v="Tesseramento"/>
    <x v="1"/>
    <x v="5"/>
    <x v="0"/>
    <m/>
  </r>
  <r>
    <n v="82887"/>
    <x v="0"/>
    <x v="0"/>
    <x v="0"/>
    <x v="1"/>
    <x v="4"/>
    <x v="125"/>
    <x v="0"/>
    <x v="1"/>
    <s v="Tesseramento"/>
    <x v="1"/>
    <x v="3"/>
    <x v="0"/>
    <m/>
  </r>
  <r>
    <n v="176348"/>
    <x v="0"/>
    <x v="0"/>
    <x v="0"/>
    <x v="1"/>
    <x v="4"/>
    <x v="125"/>
    <x v="0"/>
    <x v="1"/>
    <s v="Tesseramento"/>
    <x v="1"/>
    <x v="3"/>
    <x v="0"/>
    <m/>
  </r>
  <r>
    <n v="132700"/>
    <x v="0"/>
    <x v="0"/>
    <x v="2"/>
    <x v="0"/>
    <x v="4"/>
    <x v="125"/>
    <x v="0"/>
    <x v="1"/>
    <s v="Tesseramento"/>
    <x v="1"/>
    <x v="4"/>
    <x v="0"/>
    <m/>
  </r>
  <r>
    <n v="42518"/>
    <x v="0"/>
    <x v="0"/>
    <x v="0"/>
    <x v="0"/>
    <x v="4"/>
    <x v="125"/>
    <x v="0"/>
    <x v="0"/>
    <s v="Tesseramento"/>
    <x v="1"/>
    <x v="4"/>
    <x v="0"/>
    <m/>
  </r>
  <r>
    <n v="42512"/>
    <x v="0"/>
    <x v="0"/>
    <x v="0"/>
    <x v="0"/>
    <x v="4"/>
    <x v="125"/>
    <x v="0"/>
    <x v="1"/>
    <s v="Tesseramento"/>
    <x v="1"/>
    <x v="4"/>
    <x v="0"/>
    <m/>
  </r>
  <r>
    <n v="223442"/>
    <x v="0"/>
    <x v="1"/>
    <x v="0"/>
    <x v="0"/>
    <x v="4"/>
    <x v="125"/>
    <x v="0"/>
    <x v="0"/>
    <s v="Tesseramento"/>
    <x v="1"/>
    <x v="1"/>
    <x v="0"/>
    <m/>
  </r>
  <r>
    <n v="130218"/>
    <x v="0"/>
    <x v="1"/>
    <x v="2"/>
    <x v="3"/>
    <x v="4"/>
    <x v="125"/>
    <x v="0"/>
    <x v="0"/>
    <s v="Tesseramento"/>
    <x v="1"/>
    <x v="0"/>
    <x v="0"/>
    <m/>
  </r>
  <r>
    <n v="130221"/>
    <x v="0"/>
    <x v="1"/>
    <x v="2"/>
    <x v="3"/>
    <x v="4"/>
    <x v="125"/>
    <x v="0"/>
    <x v="1"/>
    <s v="Tesseramento"/>
    <x v="1"/>
    <x v="0"/>
    <x v="0"/>
    <m/>
  </r>
  <r>
    <n v="236441"/>
    <x v="0"/>
    <x v="1"/>
    <x v="1"/>
    <x v="2"/>
    <x v="4"/>
    <x v="125"/>
    <x v="0"/>
    <x v="0"/>
    <s v="Tesseramento"/>
    <x v="1"/>
    <x v="0"/>
    <x v="0"/>
    <m/>
  </r>
  <r>
    <n v="236442"/>
    <x v="1"/>
    <x v="0"/>
    <x v="1"/>
    <x v="2"/>
    <x v="4"/>
    <x v="125"/>
    <x v="0"/>
    <x v="1"/>
    <s v="Tesseramento"/>
    <x v="1"/>
    <x v="5"/>
    <x v="0"/>
    <m/>
  </r>
  <r>
    <n v="184894"/>
    <x v="0"/>
    <x v="0"/>
    <x v="0"/>
    <x v="0"/>
    <x v="7"/>
    <x v="272"/>
    <x v="0"/>
    <x v="0"/>
    <s v="Tesseramento"/>
    <x v="0"/>
    <x v="0"/>
    <x v="0"/>
    <m/>
  </r>
  <r>
    <n v="158898"/>
    <x v="1"/>
    <x v="0"/>
    <x v="0"/>
    <x v="0"/>
    <x v="7"/>
    <x v="182"/>
    <x v="0"/>
    <x v="0"/>
    <s v="Tesseramento"/>
    <x v="1"/>
    <x v="6"/>
    <x v="0"/>
    <m/>
  </r>
  <r>
    <n v="232143"/>
    <x v="0"/>
    <x v="0"/>
    <x v="0"/>
    <x v="1"/>
    <x v="7"/>
    <x v="182"/>
    <x v="0"/>
    <x v="1"/>
    <s v="Tesseramento"/>
    <x v="1"/>
    <x v="4"/>
    <x v="0"/>
    <m/>
  </r>
  <r>
    <n v="116076"/>
    <x v="0"/>
    <x v="0"/>
    <x v="0"/>
    <x v="0"/>
    <x v="1"/>
    <x v="28"/>
    <x v="0"/>
    <x v="0"/>
    <s v="Tesseramento"/>
    <x v="1"/>
    <x v="4"/>
    <x v="0"/>
    <m/>
  </r>
  <r>
    <n v="143676"/>
    <x v="0"/>
    <x v="0"/>
    <x v="0"/>
    <x v="0"/>
    <x v="10"/>
    <x v="240"/>
    <x v="0"/>
    <x v="0"/>
    <s v="Tesseramento"/>
    <x v="1"/>
    <x v="0"/>
    <x v="0"/>
    <m/>
  </r>
  <r>
    <n v="224024"/>
    <x v="0"/>
    <x v="0"/>
    <x v="0"/>
    <x v="0"/>
    <x v="10"/>
    <x v="240"/>
    <x v="0"/>
    <x v="0"/>
    <s v="Tesseramento"/>
    <x v="1"/>
    <x v="0"/>
    <x v="0"/>
    <m/>
  </r>
  <r>
    <n v="205628"/>
    <x v="0"/>
    <x v="1"/>
    <x v="0"/>
    <x v="3"/>
    <x v="12"/>
    <x v="245"/>
    <x v="0"/>
    <x v="0"/>
    <s v="Tesseramento"/>
    <x v="1"/>
    <x v="3"/>
    <x v="0"/>
    <m/>
  </r>
  <r>
    <n v="236408"/>
    <x v="1"/>
    <x v="0"/>
    <x v="1"/>
    <x v="2"/>
    <x v="8"/>
    <x v="105"/>
    <x v="0"/>
    <x v="0"/>
    <s v="Tesseramento"/>
    <x v="2"/>
    <x v="5"/>
    <x v="0"/>
    <m/>
  </r>
  <r>
    <n v="236347"/>
    <x v="1"/>
    <x v="0"/>
    <x v="1"/>
    <x v="1"/>
    <x v="11"/>
    <x v="102"/>
    <x v="0"/>
    <x v="0"/>
    <s v="Tesseramento"/>
    <x v="1"/>
    <x v="5"/>
    <x v="0"/>
    <m/>
  </r>
  <r>
    <n v="203645"/>
    <x v="0"/>
    <x v="0"/>
    <x v="0"/>
    <x v="0"/>
    <x v="11"/>
    <x v="142"/>
    <x v="0"/>
    <x v="0"/>
    <s v="Tesseramento"/>
    <x v="1"/>
    <x v="0"/>
    <x v="0"/>
    <m/>
  </r>
  <r>
    <n v="236563"/>
    <x v="0"/>
    <x v="1"/>
    <x v="1"/>
    <x v="3"/>
    <x v="4"/>
    <x v="99"/>
    <x v="0"/>
    <x v="1"/>
    <s v="Tesseramento"/>
    <x v="0"/>
    <x v="0"/>
    <x v="0"/>
    <m/>
  </r>
  <r>
    <n v="183682"/>
    <x v="0"/>
    <x v="0"/>
    <x v="0"/>
    <x v="0"/>
    <x v="11"/>
    <x v="142"/>
    <x v="0"/>
    <x v="0"/>
    <s v="Tesseramento"/>
    <x v="1"/>
    <x v="0"/>
    <x v="0"/>
    <m/>
  </r>
  <r>
    <n v="236564"/>
    <x v="0"/>
    <x v="1"/>
    <x v="1"/>
    <x v="0"/>
    <x v="4"/>
    <x v="99"/>
    <x v="0"/>
    <x v="0"/>
    <s v="Tesseramento"/>
    <x v="0"/>
    <x v="1"/>
    <x v="0"/>
    <m/>
  </r>
  <r>
    <n v="113206"/>
    <x v="0"/>
    <x v="0"/>
    <x v="0"/>
    <x v="0"/>
    <x v="11"/>
    <x v="142"/>
    <x v="0"/>
    <x v="1"/>
    <s v="Tesseramento"/>
    <x v="1"/>
    <x v="0"/>
    <x v="0"/>
    <m/>
  </r>
  <r>
    <n v="41211"/>
    <x v="0"/>
    <x v="0"/>
    <x v="0"/>
    <x v="4"/>
    <x v="7"/>
    <x v="161"/>
    <x v="0"/>
    <x v="0"/>
    <s v="Tesseramento"/>
    <x v="0"/>
    <x v="1"/>
    <x v="0"/>
    <m/>
  </r>
  <r>
    <n v="29553"/>
    <x v="0"/>
    <x v="0"/>
    <x v="0"/>
    <x v="0"/>
    <x v="12"/>
    <x v="114"/>
    <x v="0"/>
    <x v="0"/>
    <s v="Tesseramento"/>
    <x v="1"/>
    <x v="0"/>
    <x v="0"/>
    <m/>
  </r>
  <r>
    <n v="162478"/>
    <x v="0"/>
    <x v="1"/>
    <x v="0"/>
    <x v="0"/>
    <x v="12"/>
    <x v="114"/>
    <x v="0"/>
    <x v="0"/>
    <s v="Tesseramento"/>
    <x v="1"/>
    <x v="1"/>
    <x v="0"/>
    <m/>
  </r>
  <r>
    <n v="173562"/>
    <x v="0"/>
    <x v="0"/>
    <x v="0"/>
    <x v="0"/>
    <x v="4"/>
    <x v="249"/>
    <x v="0"/>
    <x v="0"/>
    <s v="Tesseramento"/>
    <x v="1"/>
    <x v="4"/>
    <x v="0"/>
    <m/>
  </r>
  <r>
    <n v="217994"/>
    <x v="0"/>
    <x v="0"/>
    <x v="2"/>
    <x v="1"/>
    <x v="11"/>
    <x v="174"/>
    <x v="0"/>
    <x v="0"/>
    <s v="Tesseramento"/>
    <x v="3"/>
    <x v="4"/>
    <x v="0"/>
    <m/>
  </r>
  <r>
    <n v="106589"/>
    <x v="0"/>
    <x v="0"/>
    <x v="0"/>
    <x v="0"/>
    <x v="4"/>
    <x v="249"/>
    <x v="0"/>
    <x v="1"/>
    <s v="Tesseramento"/>
    <x v="1"/>
    <x v="3"/>
    <x v="0"/>
    <m/>
  </r>
  <r>
    <n v="199013"/>
    <x v="0"/>
    <x v="1"/>
    <x v="2"/>
    <x v="2"/>
    <x v="11"/>
    <x v="174"/>
    <x v="0"/>
    <x v="0"/>
    <s v="Tesseramento"/>
    <x v="3"/>
    <x v="3"/>
    <x v="0"/>
    <m/>
  </r>
  <r>
    <n v="170776"/>
    <x v="0"/>
    <x v="0"/>
    <x v="0"/>
    <x v="0"/>
    <x v="4"/>
    <x v="249"/>
    <x v="0"/>
    <x v="0"/>
    <s v="Tesseramento"/>
    <x v="1"/>
    <x v="4"/>
    <x v="0"/>
    <m/>
  </r>
  <r>
    <n v="141125"/>
    <x v="0"/>
    <x v="0"/>
    <x v="0"/>
    <x v="0"/>
    <x v="4"/>
    <x v="249"/>
    <x v="0"/>
    <x v="0"/>
    <s v="Tesseramento"/>
    <x v="1"/>
    <x v="4"/>
    <x v="0"/>
    <m/>
  </r>
  <r>
    <n v="198976"/>
    <x v="0"/>
    <x v="0"/>
    <x v="0"/>
    <x v="0"/>
    <x v="11"/>
    <x v="142"/>
    <x v="0"/>
    <x v="1"/>
    <s v="Tesseramento"/>
    <x v="1"/>
    <x v="3"/>
    <x v="0"/>
    <m/>
  </r>
  <r>
    <n v="205619"/>
    <x v="0"/>
    <x v="0"/>
    <x v="0"/>
    <x v="1"/>
    <x v="11"/>
    <x v="327"/>
    <x v="0"/>
    <x v="0"/>
    <s v="Tesseramento"/>
    <x v="0"/>
    <x v="3"/>
    <x v="0"/>
    <m/>
  </r>
  <r>
    <n v="151241"/>
    <x v="0"/>
    <x v="0"/>
    <x v="0"/>
    <x v="0"/>
    <x v="11"/>
    <x v="142"/>
    <x v="0"/>
    <x v="0"/>
    <s v="Tesseramento"/>
    <x v="1"/>
    <x v="0"/>
    <x v="0"/>
    <m/>
  </r>
  <r>
    <n v="236358"/>
    <x v="1"/>
    <x v="0"/>
    <x v="1"/>
    <x v="2"/>
    <x v="4"/>
    <x v="249"/>
    <x v="0"/>
    <x v="0"/>
    <s v="Tesseramento"/>
    <x v="1"/>
    <x v="5"/>
    <x v="0"/>
    <m/>
  </r>
  <r>
    <n v="131268"/>
    <x v="0"/>
    <x v="0"/>
    <x v="0"/>
    <x v="0"/>
    <x v="11"/>
    <x v="142"/>
    <x v="0"/>
    <x v="0"/>
    <s v="Tesseramento"/>
    <x v="1"/>
    <x v="1"/>
    <x v="0"/>
    <m/>
  </r>
  <r>
    <n v="143745"/>
    <x v="0"/>
    <x v="0"/>
    <x v="0"/>
    <x v="0"/>
    <x v="11"/>
    <x v="142"/>
    <x v="0"/>
    <x v="0"/>
    <s v="Tesseramento"/>
    <x v="1"/>
    <x v="0"/>
    <x v="0"/>
    <m/>
  </r>
  <r>
    <n v="95594"/>
    <x v="0"/>
    <x v="0"/>
    <x v="0"/>
    <x v="0"/>
    <x v="11"/>
    <x v="142"/>
    <x v="0"/>
    <x v="0"/>
    <s v="Tesseramento"/>
    <x v="1"/>
    <x v="1"/>
    <x v="0"/>
    <m/>
  </r>
  <r>
    <n v="164241"/>
    <x v="0"/>
    <x v="0"/>
    <x v="0"/>
    <x v="1"/>
    <x v="11"/>
    <x v="142"/>
    <x v="0"/>
    <x v="1"/>
    <s v="Tesseramento"/>
    <x v="1"/>
    <x v="0"/>
    <x v="0"/>
    <m/>
  </r>
  <r>
    <n v="227245"/>
    <x v="0"/>
    <x v="0"/>
    <x v="0"/>
    <x v="0"/>
    <x v="3"/>
    <x v="85"/>
    <x v="0"/>
    <x v="0"/>
    <s v="Tesseramento"/>
    <x v="1"/>
    <x v="0"/>
    <x v="0"/>
    <m/>
  </r>
  <r>
    <n v="120378"/>
    <x v="0"/>
    <x v="0"/>
    <x v="0"/>
    <x v="0"/>
    <x v="3"/>
    <x v="85"/>
    <x v="0"/>
    <x v="0"/>
    <s v="Tesseramento"/>
    <x v="1"/>
    <x v="3"/>
    <x v="0"/>
    <m/>
  </r>
  <r>
    <n v="221294"/>
    <x v="0"/>
    <x v="0"/>
    <x v="0"/>
    <x v="0"/>
    <x v="1"/>
    <x v="20"/>
    <x v="0"/>
    <x v="1"/>
    <s v="Tesseramento"/>
    <x v="0"/>
    <x v="0"/>
    <x v="0"/>
    <m/>
  </r>
  <r>
    <n v="164231"/>
    <x v="0"/>
    <x v="0"/>
    <x v="0"/>
    <x v="1"/>
    <x v="11"/>
    <x v="142"/>
    <x v="0"/>
    <x v="0"/>
    <s v="Tesseramento"/>
    <x v="1"/>
    <x v="0"/>
    <x v="0"/>
    <m/>
  </r>
  <r>
    <n v="31256"/>
    <x v="0"/>
    <x v="0"/>
    <x v="0"/>
    <x v="0"/>
    <x v="11"/>
    <x v="142"/>
    <x v="0"/>
    <x v="0"/>
    <s v="Tesseramento"/>
    <x v="1"/>
    <x v="0"/>
    <x v="0"/>
    <m/>
  </r>
  <r>
    <n v="23904"/>
    <x v="0"/>
    <x v="0"/>
    <x v="0"/>
    <x v="1"/>
    <x v="11"/>
    <x v="174"/>
    <x v="0"/>
    <x v="1"/>
    <s v="Tesseramento"/>
    <x v="3"/>
    <x v="3"/>
    <x v="0"/>
    <m/>
  </r>
  <r>
    <n v="227880"/>
    <x v="0"/>
    <x v="1"/>
    <x v="0"/>
    <x v="0"/>
    <x v="11"/>
    <x v="174"/>
    <x v="0"/>
    <x v="0"/>
    <s v="Tesseramento"/>
    <x v="3"/>
    <x v="1"/>
    <x v="0"/>
    <m/>
  </r>
  <r>
    <n v="111971"/>
    <x v="0"/>
    <x v="0"/>
    <x v="0"/>
    <x v="0"/>
    <x v="11"/>
    <x v="174"/>
    <x v="0"/>
    <x v="0"/>
    <s v="Tesseramento"/>
    <x v="3"/>
    <x v="4"/>
    <x v="0"/>
    <m/>
  </r>
  <r>
    <n v="110472"/>
    <x v="0"/>
    <x v="0"/>
    <x v="0"/>
    <x v="0"/>
    <x v="11"/>
    <x v="142"/>
    <x v="0"/>
    <x v="0"/>
    <s v="Tesseramento"/>
    <x v="1"/>
    <x v="0"/>
    <x v="0"/>
    <m/>
  </r>
  <r>
    <n v="180472"/>
    <x v="0"/>
    <x v="0"/>
    <x v="0"/>
    <x v="1"/>
    <x v="11"/>
    <x v="142"/>
    <x v="0"/>
    <x v="1"/>
    <s v="Tesseramento"/>
    <x v="1"/>
    <x v="3"/>
    <x v="0"/>
    <m/>
  </r>
  <r>
    <n v="141111"/>
    <x v="0"/>
    <x v="0"/>
    <x v="2"/>
    <x v="0"/>
    <x v="11"/>
    <x v="142"/>
    <x v="0"/>
    <x v="0"/>
    <s v="Tesseramento"/>
    <x v="1"/>
    <x v="0"/>
    <x v="0"/>
    <m/>
  </r>
  <r>
    <n v="17994"/>
    <x v="0"/>
    <x v="0"/>
    <x v="0"/>
    <x v="0"/>
    <x v="11"/>
    <x v="142"/>
    <x v="0"/>
    <x v="0"/>
    <s v="Tesseramento"/>
    <x v="1"/>
    <x v="4"/>
    <x v="0"/>
    <m/>
  </r>
  <r>
    <n v="213646"/>
    <x v="0"/>
    <x v="0"/>
    <x v="0"/>
    <x v="0"/>
    <x v="11"/>
    <x v="174"/>
    <x v="0"/>
    <x v="0"/>
    <s v="Tesseramento"/>
    <x v="3"/>
    <x v="0"/>
    <x v="0"/>
    <m/>
  </r>
  <r>
    <n v="212265"/>
    <x v="0"/>
    <x v="0"/>
    <x v="0"/>
    <x v="0"/>
    <x v="8"/>
    <x v="105"/>
    <x v="0"/>
    <x v="0"/>
    <s v="Tesseramento"/>
    <x v="2"/>
    <x v="3"/>
    <x v="0"/>
    <m/>
  </r>
  <r>
    <n v="101917"/>
    <x v="0"/>
    <x v="0"/>
    <x v="0"/>
    <x v="0"/>
    <x v="8"/>
    <x v="62"/>
    <x v="0"/>
    <x v="1"/>
    <s v="Tesseramento"/>
    <x v="1"/>
    <x v="4"/>
    <x v="0"/>
    <m/>
  </r>
  <r>
    <n v="168084"/>
    <x v="0"/>
    <x v="0"/>
    <x v="0"/>
    <x v="0"/>
    <x v="8"/>
    <x v="62"/>
    <x v="0"/>
    <x v="0"/>
    <s v="Tesseramento"/>
    <x v="1"/>
    <x v="0"/>
    <x v="0"/>
    <m/>
  </r>
  <r>
    <n v="69489"/>
    <x v="0"/>
    <x v="0"/>
    <x v="0"/>
    <x v="0"/>
    <x v="7"/>
    <x v="109"/>
    <x v="0"/>
    <x v="0"/>
    <s v="Tesseramento"/>
    <x v="1"/>
    <x v="0"/>
    <x v="0"/>
    <m/>
  </r>
  <r>
    <n v="110646"/>
    <x v="0"/>
    <x v="0"/>
    <x v="0"/>
    <x v="0"/>
    <x v="13"/>
    <x v="188"/>
    <x v="0"/>
    <x v="1"/>
    <s v="Tesseramento"/>
    <x v="1"/>
    <x v="3"/>
    <x v="0"/>
    <m/>
  </r>
  <r>
    <n v="175103"/>
    <x v="0"/>
    <x v="0"/>
    <x v="0"/>
    <x v="0"/>
    <x v="3"/>
    <x v="85"/>
    <x v="0"/>
    <x v="0"/>
    <s v="Tesseramento"/>
    <x v="1"/>
    <x v="0"/>
    <x v="0"/>
    <m/>
  </r>
  <r>
    <n v="157345"/>
    <x v="0"/>
    <x v="0"/>
    <x v="0"/>
    <x v="0"/>
    <x v="3"/>
    <x v="85"/>
    <x v="0"/>
    <x v="0"/>
    <s v="Tesseramento"/>
    <x v="1"/>
    <x v="0"/>
    <x v="0"/>
    <m/>
  </r>
  <r>
    <n v="168480"/>
    <x v="0"/>
    <x v="0"/>
    <x v="0"/>
    <x v="0"/>
    <x v="3"/>
    <x v="85"/>
    <x v="0"/>
    <x v="0"/>
    <s v="Tesseramento"/>
    <x v="1"/>
    <x v="4"/>
    <x v="0"/>
    <m/>
  </r>
  <r>
    <n v="141139"/>
    <x v="0"/>
    <x v="0"/>
    <x v="0"/>
    <x v="0"/>
    <x v="3"/>
    <x v="85"/>
    <x v="0"/>
    <x v="0"/>
    <s v="Tesseramento"/>
    <x v="1"/>
    <x v="1"/>
    <x v="0"/>
    <m/>
  </r>
  <r>
    <n v="157253"/>
    <x v="0"/>
    <x v="0"/>
    <x v="0"/>
    <x v="0"/>
    <x v="3"/>
    <x v="85"/>
    <x v="0"/>
    <x v="0"/>
    <s v="Tesseramento"/>
    <x v="1"/>
    <x v="4"/>
    <x v="0"/>
    <m/>
  </r>
  <r>
    <n v="71405"/>
    <x v="0"/>
    <x v="0"/>
    <x v="0"/>
    <x v="0"/>
    <x v="13"/>
    <x v="188"/>
    <x v="0"/>
    <x v="0"/>
    <s v="Tesseramento"/>
    <x v="1"/>
    <x v="4"/>
    <x v="0"/>
    <m/>
  </r>
  <r>
    <n v="41985"/>
    <x v="0"/>
    <x v="0"/>
    <x v="2"/>
    <x v="4"/>
    <x v="12"/>
    <x v="27"/>
    <x v="0"/>
    <x v="0"/>
    <s v="Tesseramento"/>
    <x v="1"/>
    <x v="3"/>
    <x v="0"/>
    <m/>
  </r>
  <r>
    <n v="171584"/>
    <x v="0"/>
    <x v="0"/>
    <x v="0"/>
    <x v="0"/>
    <x v="11"/>
    <x v="244"/>
    <x v="0"/>
    <x v="0"/>
    <s v="Tesseramento"/>
    <x v="0"/>
    <x v="0"/>
    <x v="0"/>
    <m/>
  </r>
  <r>
    <n v="207029"/>
    <x v="0"/>
    <x v="0"/>
    <x v="0"/>
    <x v="1"/>
    <x v="11"/>
    <x v="244"/>
    <x v="0"/>
    <x v="0"/>
    <s v="Tesseramento"/>
    <x v="0"/>
    <x v="0"/>
    <x v="0"/>
    <m/>
  </r>
  <r>
    <n v="186163"/>
    <x v="0"/>
    <x v="0"/>
    <x v="0"/>
    <x v="1"/>
    <x v="11"/>
    <x v="244"/>
    <x v="0"/>
    <x v="0"/>
    <s v="Tesseramento"/>
    <x v="0"/>
    <x v="1"/>
    <x v="0"/>
    <m/>
  </r>
  <r>
    <n v="63310"/>
    <x v="0"/>
    <x v="1"/>
    <x v="2"/>
    <x v="4"/>
    <x v="11"/>
    <x v="244"/>
    <x v="0"/>
    <x v="0"/>
    <s v="Tesseramento"/>
    <x v="0"/>
    <x v="0"/>
    <x v="0"/>
    <m/>
  </r>
  <r>
    <n v="201345"/>
    <x v="0"/>
    <x v="0"/>
    <x v="0"/>
    <x v="1"/>
    <x v="3"/>
    <x v="85"/>
    <x v="0"/>
    <x v="0"/>
    <s v="Tesseramento"/>
    <x v="1"/>
    <x v="0"/>
    <x v="0"/>
    <m/>
  </r>
  <r>
    <n v="236334"/>
    <x v="0"/>
    <x v="1"/>
    <x v="1"/>
    <x v="1"/>
    <x v="4"/>
    <x v="116"/>
    <x v="0"/>
    <x v="1"/>
    <s v="Tesseramento"/>
    <x v="1"/>
    <x v="0"/>
    <x v="0"/>
    <m/>
  </r>
  <r>
    <n v="236425"/>
    <x v="1"/>
    <x v="0"/>
    <x v="1"/>
    <x v="2"/>
    <x v="8"/>
    <x v="352"/>
    <x v="0"/>
    <x v="0"/>
    <s v="Tesseramento"/>
    <x v="0"/>
    <x v="5"/>
    <x v="0"/>
    <m/>
  </r>
  <r>
    <n v="231717"/>
    <x v="0"/>
    <x v="0"/>
    <x v="0"/>
    <x v="0"/>
    <x v="11"/>
    <x v="327"/>
    <x v="0"/>
    <x v="0"/>
    <s v="Tesseramento"/>
    <x v="0"/>
    <x v="0"/>
    <x v="0"/>
    <m/>
  </r>
  <r>
    <n v="122807"/>
    <x v="0"/>
    <x v="0"/>
    <x v="0"/>
    <x v="0"/>
    <x v="6"/>
    <x v="217"/>
    <x v="0"/>
    <x v="0"/>
    <s v="Tesseramento"/>
    <x v="0"/>
    <x v="4"/>
    <x v="0"/>
    <m/>
  </r>
  <r>
    <n v="190782"/>
    <x v="0"/>
    <x v="0"/>
    <x v="0"/>
    <x v="0"/>
    <x v="1"/>
    <x v="22"/>
    <x v="0"/>
    <x v="1"/>
    <s v="Tesseramento"/>
    <x v="1"/>
    <x v="3"/>
    <x v="0"/>
    <m/>
  </r>
  <r>
    <n v="60912"/>
    <x v="0"/>
    <x v="0"/>
    <x v="0"/>
    <x v="0"/>
    <x v="6"/>
    <x v="217"/>
    <x v="0"/>
    <x v="0"/>
    <s v="Tesseramento"/>
    <x v="0"/>
    <x v="3"/>
    <x v="0"/>
    <m/>
  </r>
  <r>
    <n v="72272"/>
    <x v="0"/>
    <x v="0"/>
    <x v="0"/>
    <x v="0"/>
    <x v="1"/>
    <x v="22"/>
    <x v="0"/>
    <x v="0"/>
    <s v="Tesseramento"/>
    <x v="1"/>
    <x v="3"/>
    <x v="0"/>
    <m/>
  </r>
  <r>
    <n v="21134"/>
    <x v="0"/>
    <x v="0"/>
    <x v="2"/>
    <x v="4"/>
    <x v="4"/>
    <x v="47"/>
    <x v="0"/>
    <x v="0"/>
    <s v="Tesseramento"/>
    <x v="0"/>
    <x v="0"/>
    <x v="0"/>
    <m/>
  </r>
  <r>
    <n v="189884"/>
    <x v="0"/>
    <x v="0"/>
    <x v="0"/>
    <x v="0"/>
    <x v="1"/>
    <x v="22"/>
    <x v="0"/>
    <x v="0"/>
    <s v="Tesseramento"/>
    <x v="1"/>
    <x v="1"/>
    <x v="0"/>
    <m/>
  </r>
  <r>
    <n v="26499"/>
    <x v="0"/>
    <x v="0"/>
    <x v="0"/>
    <x v="0"/>
    <x v="4"/>
    <x v="18"/>
    <x v="0"/>
    <x v="0"/>
    <s v="Tesseramento"/>
    <x v="1"/>
    <x v="4"/>
    <x v="0"/>
    <m/>
  </r>
  <r>
    <n v="26508"/>
    <x v="0"/>
    <x v="0"/>
    <x v="0"/>
    <x v="0"/>
    <x v="4"/>
    <x v="18"/>
    <x v="0"/>
    <x v="0"/>
    <s v="Tesseramento"/>
    <x v="1"/>
    <x v="4"/>
    <x v="0"/>
    <m/>
  </r>
  <r>
    <n v="120689"/>
    <x v="0"/>
    <x v="0"/>
    <x v="0"/>
    <x v="0"/>
    <x v="4"/>
    <x v="256"/>
    <x v="0"/>
    <x v="1"/>
    <s v="Tesseramento"/>
    <x v="1"/>
    <x v="0"/>
    <x v="0"/>
    <m/>
  </r>
  <r>
    <n v="19140"/>
    <x v="0"/>
    <x v="0"/>
    <x v="0"/>
    <x v="0"/>
    <x v="4"/>
    <x v="116"/>
    <x v="0"/>
    <x v="0"/>
    <s v="Tesseramento"/>
    <x v="1"/>
    <x v="0"/>
    <x v="0"/>
    <m/>
  </r>
  <r>
    <n v="236433"/>
    <x v="1"/>
    <x v="0"/>
    <x v="1"/>
    <x v="2"/>
    <x v="4"/>
    <x v="256"/>
    <x v="0"/>
    <x v="1"/>
    <s v="Tesseramento"/>
    <x v="1"/>
    <x v="5"/>
    <x v="0"/>
    <m/>
  </r>
  <r>
    <n v="225980"/>
    <x v="1"/>
    <x v="0"/>
    <x v="0"/>
    <x v="2"/>
    <x v="4"/>
    <x v="18"/>
    <x v="0"/>
    <x v="0"/>
    <s v="Tesseramento"/>
    <x v="1"/>
    <x v="5"/>
    <x v="0"/>
    <m/>
  </r>
  <r>
    <n v="81373"/>
    <x v="0"/>
    <x v="0"/>
    <x v="0"/>
    <x v="0"/>
    <x v="4"/>
    <x v="18"/>
    <x v="0"/>
    <x v="0"/>
    <s v="Tesseramento"/>
    <x v="1"/>
    <x v="0"/>
    <x v="0"/>
    <m/>
  </r>
  <r>
    <n v="169193"/>
    <x v="0"/>
    <x v="0"/>
    <x v="0"/>
    <x v="0"/>
    <x v="4"/>
    <x v="18"/>
    <x v="0"/>
    <x v="0"/>
    <s v="Tesseramento"/>
    <x v="1"/>
    <x v="0"/>
    <x v="0"/>
    <m/>
  </r>
  <r>
    <n v="171513"/>
    <x v="0"/>
    <x v="0"/>
    <x v="0"/>
    <x v="0"/>
    <x v="4"/>
    <x v="18"/>
    <x v="0"/>
    <x v="0"/>
    <s v="Tesseramento"/>
    <x v="1"/>
    <x v="4"/>
    <x v="0"/>
    <m/>
  </r>
  <r>
    <n v="6226"/>
    <x v="0"/>
    <x v="0"/>
    <x v="0"/>
    <x v="0"/>
    <x v="10"/>
    <x v="220"/>
    <x v="0"/>
    <x v="0"/>
    <s v="Tesseramento"/>
    <x v="0"/>
    <x v="0"/>
    <x v="0"/>
    <m/>
  </r>
  <r>
    <n v="26472"/>
    <x v="0"/>
    <x v="0"/>
    <x v="0"/>
    <x v="0"/>
    <x v="4"/>
    <x v="18"/>
    <x v="0"/>
    <x v="0"/>
    <s v="Tesseramento"/>
    <x v="1"/>
    <x v="4"/>
    <x v="0"/>
    <m/>
  </r>
  <r>
    <n v="206925"/>
    <x v="0"/>
    <x v="0"/>
    <x v="0"/>
    <x v="0"/>
    <x v="4"/>
    <x v="18"/>
    <x v="0"/>
    <x v="0"/>
    <s v="Tesseramento"/>
    <x v="1"/>
    <x v="4"/>
    <x v="0"/>
    <m/>
  </r>
  <r>
    <n v="46436"/>
    <x v="0"/>
    <x v="0"/>
    <x v="0"/>
    <x v="1"/>
    <x v="4"/>
    <x v="18"/>
    <x v="0"/>
    <x v="0"/>
    <s v="Tesseramento"/>
    <x v="1"/>
    <x v="3"/>
    <x v="0"/>
    <m/>
  </r>
  <r>
    <n v="144308"/>
    <x v="0"/>
    <x v="0"/>
    <x v="0"/>
    <x v="0"/>
    <x v="4"/>
    <x v="18"/>
    <x v="0"/>
    <x v="1"/>
    <s v="Tesseramento"/>
    <x v="1"/>
    <x v="3"/>
    <x v="0"/>
    <m/>
  </r>
  <r>
    <n v="73176"/>
    <x v="0"/>
    <x v="0"/>
    <x v="0"/>
    <x v="0"/>
    <x v="4"/>
    <x v="18"/>
    <x v="0"/>
    <x v="0"/>
    <s v="Tesseramento"/>
    <x v="1"/>
    <x v="0"/>
    <x v="0"/>
    <m/>
  </r>
  <r>
    <n v="102271"/>
    <x v="1"/>
    <x v="0"/>
    <x v="0"/>
    <x v="0"/>
    <x v="4"/>
    <x v="18"/>
    <x v="0"/>
    <x v="0"/>
    <s v="Tesseramento"/>
    <x v="1"/>
    <x v="2"/>
    <x v="0"/>
    <m/>
  </r>
  <r>
    <n v="206744"/>
    <x v="1"/>
    <x v="0"/>
    <x v="0"/>
    <x v="1"/>
    <x v="4"/>
    <x v="18"/>
    <x v="0"/>
    <x v="0"/>
    <s v="Tesseramento"/>
    <x v="1"/>
    <x v="5"/>
    <x v="0"/>
    <m/>
  </r>
  <r>
    <n v="7788"/>
    <x v="0"/>
    <x v="0"/>
    <x v="0"/>
    <x v="0"/>
    <x v="4"/>
    <x v="18"/>
    <x v="0"/>
    <x v="0"/>
    <s v="Tesseramento"/>
    <x v="1"/>
    <x v="4"/>
    <x v="0"/>
    <m/>
  </r>
  <r>
    <n v="144310"/>
    <x v="0"/>
    <x v="0"/>
    <x v="0"/>
    <x v="0"/>
    <x v="4"/>
    <x v="18"/>
    <x v="0"/>
    <x v="0"/>
    <s v="Tesseramento"/>
    <x v="1"/>
    <x v="0"/>
    <x v="0"/>
    <m/>
  </r>
  <r>
    <n v="219154"/>
    <x v="1"/>
    <x v="0"/>
    <x v="0"/>
    <x v="0"/>
    <x v="4"/>
    <x v="18"/>
    <x v="0"/>
    <x v="0"/>
    <s v="Tesseramento"/>
    <x v="1"/>
    <x v="7"/>
    <x v="0"/>
    <m/>
  </r>
  <r>
    <n v="219155"/>
    <x v="1"/>
    <x v="0"/>
    <x v="0"/>
    <x v="1"/>
    <x v="4"/>
    <x v="18"/>
    <x v="0"/>
    <x v="0"/>
    <s v="Tesseramento"/>
    <x v="1"/>
    <x v="5"/>
    <x v="0"/>
    <m/>
  </r>
  <r>
    <n v="219156"/>
    <x v="1"/>
    <x v="0"/>
    <x v="0"/>
    <x v="1"/>
    <x v="4"/>
    <x v="18"/>
    <x v="0"/>
    <x v="0"/>
    <s v="Tesseramento"/>
    <x v="1"/>
    <x v="6"/>
    <x v="0"/>
    <m/>
  </r>
  <r>
    <n v="73450"/>
    <x v="0"/>
    <x v="0"/>
    <x v="0"/>
    <x v="0"/>
    <x v="12"/>
    <x v="245"/>
    <x v="0"/>
    <x v="0"/>
    <s v="Tesseramento"/>
    <x v="1"/>
    <x v="1"/>
    <x v="0"/>
    <m/>
  </r>
  <r>
    <n v="44580"/>
    <x v="0"/>
    <x v="0"/>
    <x v="0"/>
    <x v="0"/>
    <x v="12"/>
    <x v="245"/>
    <x v="0"/>
    <x v="0"/>
    <s v="Tesseramento"/>
    <x v="1"/>
    <x v="0"/>
    <x v="0"/>
    <m/>
  </r>
  <r>
    <n v="193443"/>
    <x v="0"/>
    <x v="0"/>
    <x v="0"/>
    <x v="0"/>
    <x v="12"/>
    <x v="245"/>
    <x v="0"/>
    <x v="1"/>
    <s v="Tesseramento"/>
    <x v="1"/>
    <x v="0"/>
    <x v="0"/>
    <m/>
  </r>
  <r>
    <n v="182423"/>
    <x v="0"/>
    <x v="0"/>
    <x v="0"/>
    <x v="0"/>
    <x v="0"/>
    <x v="361"/>
    <x v="0"/>
    <x v="0"/>
    <s v="Tesseramento"/>
    <x v="0"/>
    <x v="3"/>
    <x v="0"/>
    <m/>
  </r>
  <r>
    <n v="31559"/>
    <x v="0"/>
    <x v="0"/>
    <x v="0"/>
    <x v="0"/>
    <x v="7"/>
    <x v="161"/>
    <x v="0"/>
    <x v="0"/>
    <s v="Tesseramento"/>
    <x v="0"/>
    <x v="4"/>
    <x v="0"/>
    <m/>
  </r>
  <r>
    <n v="225705"/>
    <x v="0"/>
    <x v="0"/>
    <x v="0"/>
    <x v="0"/>
    <x v="0"/>
    <x v="361"/>
    <x v="0"/>
    <x v="0"/>
    <s v="Tesseramento"/>
    <x v="0"/>
    <x v="0"/>
    <x v="0"/>
    <m/>
  </r>
  <r>
    <n v="155274"/>
    <x v="0"/>
    <x v="0"/>
    <x v="0"/>
    <x v="1"/>
    <x v="4"/>
    <x v="47"/>
    <x v="0"/>
    <x v="1"/>
    <s v="Tesseramento"/>
    <x v="0"/>
    <x v="4"/>
    <x v="0"/>
    <m/>
  </r>
  <r>
    <n v="132158"/>
    <x v="0"/>
    <x v="0"/>
    <x v="0"/>
    <x v="0"/>
    <x v="4"/>
    <x v="47"/>
    <x v="0"/>
    <x v="0"/>
    <s v="Tesseramento"/>
    <x v="0"/>
    <x v="1"/>
    <x v="0"/>
    <m/>
  </r>
  <r>
    <n v="236648"/>
    <x v="1"/>
    <x v="0"/>
    <x v="1"/>
    <x v="2"/>
    <x v="7"/>
    <x v="30"/>
    <x v="0"/>
    <x v="0"/>
    <s v="Tesseramento"/>
    <x v="1"/>
    <x v="5"/>
    <x v="0"/>
    <m/>
  </r>
  <r>
    <n v="31495"/>
    <x v="0"/>
    <x v="0"/>
    <x v="0"/>
    <x v="0"/>
    <x v="4"/>
    <x v="47"/>
    <x v="0"/>
    <x v="0"/>
    <s v="Tesseramento"/>
    <x v="0"/>
    <x v="3"/>
    <x v="0"/>
    <m/>
  </r>
  <r>
    <n v="27062"/>
    <x v="0"/>
    <x v="0"/>
    <x v="0"/>
    <x v="4"/>
    <x v="8"/>
    <x v="46"/>
    <x v="0"/>
    <x v="0"/>
    <s v="Tesseramento"/>
    <x v="0"/>
    <x v="4"/>
    <x v="0"/>
    <m/>
  </r>
  <r>
    <n v="139306"/>
    <x v="0"/>
    <x v="0"/>
    <x v="0"/>
    <x v="0"/>
    <x v="1"/>
    <x v="20"/>
    <x v="0"/>
    <x v="0"/>
    <s v="Tesseramento"/>
    <x v="0"/>
    <x v="0"/>
    <x v="0"/>
    <m/>
  </r>
  <r>
    <n v="138641"/>
    <x v="0"/>
    <x v="0"/>
    <x v="0"/>
    <x v="0"/>
    <x v="8"/>
    <x v="296"/>
    <x v="0"/>
    <x v="0"/>
    <s v="Tesseramento"/>
    <x v="1"/>
    <x v="0"/>
    <x v="0"/>
    <m/>
  </r>
  <r>
    <n v="140152"/>
    <x v="0"/>
    <x v="0"/>
    <x v="0"/>
    <x v="0"/>
    <x v="8"/>
    <x v="296"/>
    <x v="0"/>
    <x v="0"/>
    <s v="Tesseramento"/>
    <x v="1"/>
    <x v="0"/>
    <x v="0"/>
    <m/>
  </r>
  <r>
    <n v="236647"/>
    <x v="0"/>
    <x v="0"/>
    <x v="1"/>
    <x v="2"/>
    <x v="7"/>
    <x v="30"/>
    <x v="0"/>
    <x v="1"/>
    <s v="Tesseramento"/>
    <x v="1"/>
    <x v="0"/>
    <x v="0"/>
    <m/>
  </r>
  <r>
    <n v="220647"/>
    <x v="0"/>
    <x v="0"/>
    <x v="0"/>
    <x v="1"/>
    <x v="12"/>
    <x v="254"/>
    <x v="0"/>
    <x v="0"/>
    <s v="Tesseramento"/>
    <x v="0"/>
    <x v="4"/>
    <x v="0"/>
    <m/>
  </r>
  <r>
    <n v="113595"/>
    <x v="0"/>
    <x v="0"/>
    <x v="0"/>
    <x v="0"/>
    <x v="12"/>
    <x v="254"/>
    <x v="0"/>
    <x v="0"/>
    <s v="Tesseramento"/>
    <x v="0"/>
    <x v="3"/>
    <x v="0"/>
    <m/>
  </r>
  <r>
    <n v="213339"/>
    <x v="0"/>
    <x v="0"/>
    <x v="0"/>
    <x v="1"/>
    <x v="12"/>
    <x v="254"/>
    <x v="0"/>
    <x v="0"/>
    <s v="Tesseramento"/>
    <x v="0"/>
    <x v="4"/>
    <x v="0"/>
    <m/>
  </r>
  <r>
    <n v="213408"/>
    <x v="0"/>
    <x v="1"/>
    <x v="0"/>
    <x v="1"/>
    <x v="12"/>
    <x v="254"/>
    <x v="0"/>
    <x v="1"/>
    <s v="Tesseramento"/>
    <x v="0"/>
    <x v="4"/>
    <x v="0"/>
    <m/>
  </r>
  <r>
    <n v="133054"/>
    <x v="0"/>
    <x v="0"/>
    <x v="2"/>
    <x v="2"/>
    <x v="12"/>
    <x v="254"/>
    <x v="0"/>
    <x v="0"/>
    <s v="Tesseramento"/>
    <x v="0"/>
    <x v="4"/>
    <x v="0"/>
    <m/>
  </r>
  <r>
    <n v="29633"/>
    <x v="0"/>
    <x v="0"/>
    <x v="0"/>
    <x v="0"/>
    <x v="12"/>
    <x v="254"/>
    <x v="0"/>
    <x v="0"/>
    <s v="Tesseramento"/>
    <x v="0"/>
    <x v="3"/>
    <x v="0"/>
    <m/>
  </r>
  <r>
    <n v="153554"/>
    <x v="0"/>
    <x v="0"/>
    <x v="0"/>
    <x v="1"/>
    <x v="12"/>
    <x v="254"/>
    <x v="0"/>
    <x v="1"/>
    <s v="Tesseramento"/>
    <x v="0"/>
    <x v="4"/>
    <x v="0"/>
    <m/>
  </r>
  <r>
    <n v="153553"/>
    <x v="0"/>
    <x v="0"/>
    <x v="0"/>
    <x v="1"/>
    <x v="12"/>
    <x v="254"/>
    <x v="0"/>
    <x v="0"/>
    <s v="Tesseramento"/>
    <x v="0"/>
    <x v="4"/>
    <x v="0"/>
    <m/>
  </r>
  <r>
    <n v="220452"/>
    <x v="0"/>
    <x v="0"/>
    <x v="0"/>
    <x v="0"/>
    <x v="7"/>
    <x v="30"/>
    <x v="0"/>
    <x v="0"/>
    <s v="Tesseramento"/>
    <x v="1"/>
    <x v="0"/>
    <x v="0"/>
    <m/>
  </r>
  <r>
    <n v="82291"/>
    <x v="0"/>
    <x v="0"/>
    <x v="0"/>
    <x v="0"/>
    <x v="12"/>
    <x v="254"/>
    <x v="0"/>
    <x v="0"/>
    <s v="Tesseramento"/>
    <x v="0"/>
    <x v="4"/>
    <x v="0"/>
    <m/>
  </r>
  <r>
    <n v="106480"/>
    <x v="0"/>
    <x v="0"/>
    <x v="0"/>
    <x v="0"/>
    <x v="12"/>
    <x v="254"/>
    <x v="0"/>
    <x v="0"/>
    <s v="Tesseramento"/>
    <x v="0"/>
    <x v="4"/>
    <x v="0"/>
    <m/>
  </r>
  <r>
    <n v="236509"/>
    <x v="0"/>
    <x v="0"/>
    <x v="1"/>
    <x v="2"/>
    <x v="1"/>
    <x v="20"/>
    <x v="0"/>
    <x v="0"/>
    <s v="Tesseramento"/>
    <x v="0"/>
    <x v="0"/>
    <x v="0"/>
    <m/>
  </r>
  <r>
    <n v="174670"/>
    <x v="0"/>
    <x v="0"/>
    <x v="0"/>
    <x v="0"/>
    <x v="3"/>
    <x v="85"/>
    <x v="0"/>
    <x v="0"/>
    <s v="Tesseramento"/>
    <x v="1"/>
    <x v="1"/>
    <x v="0"/>
    <m/>
  </r>
  <r>
    <n v="170525"/>
    <x v="0"/>
    <x v="0"/>
    <x v="0"/>
    <x v="1"/>
    <x v="3"/>
    <x v="85"/>
    <x v="0"/>
    <x v="0"/>
    <s v="Tesseramento"/>
    <x v="1"/>
    <x v="4"/>
    <x v="0"/>
    <m/>
  </r>
  <r>
    <n v="146461"/>
    <x v="0"/>
    <x v="0"/>
    <x v="0"/>
    <x v="0"/>
    <x v="3"/>
    <x v="85"/>
    <x v="0"/>
    <x v="0"/>
    <s v="Tesseramento"/>
    <x v="1"/>
    <x v="0"/>
    <x v="0"/>
    <m/>
  </r>
  <r>
    <n v="236305"/>
    <x v="1"/>
    <x v="0"/>
    <x v="1"/>
    <x v="2"/>
    <x v="7"/>
    <x v="51"/>
    <x v="0"/>
    <x v="0"/>
    <s v="Tesseramento"/>
    <x v="1"/>
    <x v="5"/>
    <x v="0"/>
    <m/>
  </r>
  <r>
    <n v="236331"/>
    <x v="0"/>
    <x v="0"/>
    <x v="1"/>
    <x v="0"/>
    <x v="4"/>
    <x v="47"/>
    <x v="0"/>
    <x v="0"/>
    <s v="Tesseramento"/>
    <x v="0"/>
    <x v="0"/>
    <x v="0"/>
    <m/>
  </r>
  <r>
    <n v="213078"/>
    <x v="0"/>
    <x v="0"/>
    <x v="0"/>
    <x v="0"/>
    <x v="11"/>
    <x v="142"/>
    <x v="0"/>
    <x v="0"/>
    <s v="Tesseramento"/>
    <x v="1"/>
    <x v="0"/>
    <x v="0"/>
    <m/>
  </r>
  <r>
    <n v="236332"/>
    <x v="1"/>
    <x v="0"/>
    <x v="1"/>
    <x v="2"/>
    <x v="4"/>
    <x v="47"/>
    <x v="0"/>
    <x v="1"/>
    <s v="Tesseramento"/>
    <x v="0"/>
    <x v="5"/>
    <x v="0"/>
    <m/>
  </r>
  <r>
    <n v="229865"/>
    <x v="0"/>
    <x v="0"/>
    <x v="0"/>
    <x v="1"/>
    <x v="3"/>
    <x v="252"/>
    <x v="0"/>
    <x v="0"/>
    <s v="Tesseramento"/>
    <x v="1"/>
    <x v="3"/>
    <x v="0"/>
    <m/>
  </r>
  <r>
    <n v="129526"/>
    <x v="0"/>
    <x v="0"/>
    <x v="0"/>
    <x v="0"/>
    <x v="15"/>
    <x v="243"/>
    <x v="0"/>
    <x v="1"/>
    <s v="Tesseramento"/>
    <x v="0"/>
    <x v="0"/>
    <x v="0"/>
    <m/>
  </r>
  <r>
    <n v="175234"/>
    <x v="0"/>
    <x v="1"/>
    <x v="0"/>
    <x v="0"/>
    <x v="3"/>
    <x v="252"/>
    <x v="0"/>
    <x v="0"/>
    <s v="Tesseramento"/>
    <x v="1"/>
    <x v="4"/>
    <x v="0"/>
    <m/>
  </r>
  <r>
    <n v="118995"/>
    <x v="0"/>
    <x v="0"/>
    <x v="0"/>
    <x v="0"/>
    <x v="3"/>
    <x v="252"/>
    <x v="0"/>
    <x v="0"/>
    <s v="Tesseramento"/>
    <x v="1"/>
    <x v="0"/>
    <x v="0"/>
    <m/>
  </r>
  <r>
    <n v="228583"/>
    <x v="1"/>
    <x v="0"/>
    <x v="0"/>
    <x v="0"/>
    <x v="7"/>
    <x v="30"/>
    <x v="0"/>
    <x v="0"/>
    <s v="Tesseramento"/>
    <x v="1"/>
    <x v="5"/>
    <x v="0"/>
    <m/>
  </r>
  <r>
    <n v="101095"/>
    <x v="0"/>
    <x v="0"/>
    <x v="0"/>
    <x v="0"/>
    <x v="2"/>
    <x v="71"/>
    <x v="0"/>
    <x v="0"/>
    <s v="Tesseramento"/>
    <x v="1"/>
    <x v="1"/>
    <x v="0"/>
    <m/>
  </r>
  <r>
    <n v="220539"/>
    <x v="0"/>
    <x v="1"/>
    <x v="0"/>
    <x v="1"/>
    <x v="4"/>
    <x v="235"/>
    <x v="0"/>
    <x v="1"/>
    <s v="Tesseramento"/>
    <x v="0"/>
    <x v="0"/>
    <x v="0"/>
    <m/>
  </r>
  <r>
    <n v="206404"/>
    <x v="1"/>
    <x v="0"/>
    <x v="0"/>
    <x v="0"/>
    <x v="7"/>
    <x v="30"/>
    <x v="0"/>
    <x v="0"/>
    <s v="Tesseramento"/>
    <x v="1"/>
    <x v="5"/>
    <x v="0"/>
    <m/>
  </r>
  <r>
    <n v="206403"/>
    <x v="1"/>
    <x v="0"/>
    <x v="0"/>
    <x v="1"/>
    <x v="7"/>
    <x v="30"/>
    <x v="0"/>
    <x v="0"/>
    <s v="Tesseramento"/>
    <x v="1"/>
    <x v="5"/>
    <x v="0"/>
    <m/>
  </r>
  <r>
    <n v="230882"/>
    <x v="0"/>
    <x v="1"/>
    <x v="0"/>
    <x v="0"/>
    <x v="4"/>
    <x v="84"/>
    <x v="0"/>
    <x v="1"/>
    <s v="Tesseramento"/>
    <x v="0"/>
    <x v="0"/>
    <x v="0"/>
    <m/>
  </r>
  <r>
    <n v="232441"/>
    <x v="1"/>
    <x v="0"/>
    <x v="0"/>
    <x v="3"/>
    <x v="7"/>
    <x v="30"/>
    <x v="0"/>
    <x v="0"/>
    <s v="Tesseramento"/>
    <x v="1"/>
    <x v="5"/>
    <x v="0"/>
    <m/>
  </r>
  <r>
    <n v="232440"/>
    <x v="1"/>
    <x v="0"/>
    <x v="0"/>
    <x v="3"/>
    <x v="7"/>
    <x v="30"/>
    <x v="0"/>
    <x v="0"/>
    <s v="Tesseramento"/>
    <x v="1"/>
    <x v="5"/>
    <x v="0"/>
    <m/>
  </r>
  <r>
    <n v="129525"/>
    <x v="0"/>
    <x v="0"/>
    <x v="0"/>
    <x v="5"/>
    <x v="15"/>
    <x v="243"/>
    <x v="0"/>
    <x v="0"/>
    <s v="Tesseramento"/>
    <x v="0"/>
    <x v="0"/>
    <x v="0"/>
    <m/>
  </r>
  <r>
    <n v="224803"/>
    <x v="0"/>
    <x v="0"/>
    <x v="0"/>
    <x v="0"/>
    <x v="3"/>
    <x v="252"/>
    <x v="0"/>
    <x v="0"/>
    <s v="Tesseramento"/>
    <x v="1"/>
    <x v="3"/>
    <x v="0"/>
    <m/>
  </r>
  <r>
    <n v="220253"/>
    <x v="0"/>
    <x v="1"/>
    <x v="0"/>
    <x v="0"/>
    <x v="3"/>
    <x v="252"/>
    <x v="0"/>
    <x v="0"/>
    <s v="Tesseramento"/>
    <x v="1"/>
    <x v="3"/>
    <x v="0"/>
    <m/>
  </r>
  <r>
    <n v="220251"/>
    <x v="0"/>
    <x v="1"/>
    <x v="0"/>
    <x v="0"/>
    <x v="3"/>
    <x v="252"/>
    <x v="0"/>
    <x v="1"/>
    <s v="Tesseramento"/>
    <x v="1"/>
    <x v="3"/>
    <x v="0"/>
    <m/>
  </r>
  <r>
    <n v="103701"/>
    <x v="0"/>
    <x v="0"/>
    <x v="0"/>
    <x v="0"/>
    <x v="3"/>
    <x v="252"/>
    <x v="0"/>
    <x v="0"/>
    <s v="Tesseramento"/>
    <x v="1"/>
    <x v="3"/>
    <x v="0"/>
    <m/>
  </r>
  <r>
    <n v="206405"/>
    <x v="1"/>
    <x v="0"/>
    <x v="0"/>
    <x v="1"/>
    <x v="7"/>
    <x v="30"/>
    <x v="0"/>
    <x v="0"/>
    <s v="Tesseramento"/>
    <x v="1"/>
    <x v="5"/>
    <x v="0"/>
    <m/>
  </r>
  <r>
    <n v="229864"/>
    <x v="0"/>
    <x v="0"/>
    <x v="0"/>
    <x v="0"/>
    <x v="3"/>
    <x v="252"/>
    <x v="0"/>
    <x v="0"/>
    <s v="Tesseramento"/>
    <x v="1"/>
    <x v="3"/>
    <x v="0"/>
    <m/>
  </r>
  <r>
    <n v="230288"/>
    <x v="0"/>
    <x v="0"/>
    <x v="0"/>
    <x v="1"/>
    <x v="3"/>
    <x v="252"/>
    <x v="0"/>
    <x v="0"/>
    <s v="Tesseramento"/>
    <x v="1"/>
    <x v="3"/>
    <x v="0"/>
    <m/>
  </r>
  <r>
    <n v="228576"/>
    <x v="1"/>
    <x v="0"/>
    <x v="0"/>
    <x v="3"/>
    <x v="7"/>
    <x v="30"/>
    <x v="0"/>
    <x v="0"/>
    <s v="Tesseramento"/>
    <x v="1"/>
    <x v="5"/>
    <x v="0"/>
    <m/>
  </r>
  <r>
    <n v="206408"/>
    <x v="1"/>
    <x v="0"/>
    <x v="0"/>
    <x v="1"/>
    <x v="7"/>
    <x v="30"/>
    <x v="0"/>
    <x v="0"/>
    <s v="Tesseramento"/>
    <x v="1"/>
    <x v="5"/>
    <x v="0"/>
    <m/>
  </r>
  <r>
    <n v="236333"/>
    <x v="0"/>
    <x v="0"/>
    <x v="1"/>
    <x v="1"/>
    <x v="4"/>
    <x v="47"/>
    <x v="0"/>
    <x v="0"/>
    <s v="Tesseramento"/>
    <x v="0"/>
    <x v="0"/>
    <x v="0"/>
    <m/>
  </r>
  <r>
    <n v="236652"/>
    <x v="1"/>
    <x v="0"/>
    <x v="1"/>
    <x v="2"/>
    <x v="7"/>
    <x v="30"/>
    <x v="0"/>
    <x v="1"/>
    <s v="Tesseramento"/>
    <x v="1"/>
    <x v="5"/>
    <x v="0"/>
    <m/>
  </r>
  <r>
    <n v="227616"/>
    <x v="0"/>
    <x v="0"/>
    <x v="0"/>
    <x v="1"/>
    <x v="7"/>
    <x v="137"/>
    <x v="0"/>
    <x v="0"/>
    <s v="Tesseramento"/>
    <x v="3"/>
    <x v="0"/>
    <x v="0"/>
    <m/>
  </r>
  <r>
    <n v="236651"/>
    <x v="1"/>
    <x v="0"/>
    <x v="1"/>
    <x v="2"/>
    <x v="7"/>
    <x v="30"/>
    <x v="0"/>
    <x v="0"/>
    <s v="Tesseramento"/>
    <x v="1"/>
    <x v="5"/>
    <x v="0"/>
    <m/>
  </r>
  <r>
    <n v="88631"/>
    <x v="0"/>
    <x v="0"/>
    <x v="0"/>
    <x v="1"/>
    <x v="7"/>
    <x v="137"/>
    <x v="0"/>
    <x v="1"/>
    <s v="Tesseramento"/>
    <x v="3"/>
    <x v="4"/>
    <x v="0"/>
    <m/>
  </r>
  <r>
    <n v="138770"/>
    <x v="0"/>
    <x v="0"/>
    <x v="0"/>
    <x v="0"/>
    <x v="7"/>
    <x v="137"/>
    <x v="0"/>
    <x v="0"/>
    <s v="Tesseramento"/>
    <x v="3"/>
    <x v="4"/>
    <x v="0"/>
    <m/>
  </r>
  <r>
    <n v="170896"/>
    <x v="1"/>
    <x v="0"/>
    <x v="0"/>
    <x v="2"/>
    <x v="7"/>
    <x v="137"/>
    <x v="0"/>
    <x v="0"/>
    <s v="Tesseramento"/>
    <x v="3"/>
    <x v="5"/>
    <x v="0"/>
    <m/>
  </r>
  <r>
    <n v="36392"/>
    <x v="0"/>
    <x v="0"/>
    <x v="0"/>
    <x v="0"/>
    <x v="11"/>
    <x v="289"/>
    <x v="0"/>
    <x v="1"/>
    <s v="Tesseramento"/>
    <x v="0"/>
    <x v="4"/>
    <x v="0"/>
    <m/>
  </r>
  <r>
    <n v="205309"/>
    <x v="0"/>
    <x v="1"/>
    <x v="0"/>
    <x v="0"/>
    <x v="12"/>
    <x v="27"/>
    <x v="0"/>
    <x v="0"/>
    <s v="Tesseramento"/>
    <x v="1"/>
    <x v="0"/>
    <x v="0"/>
    <m/>
  </r>
  <r>
    <n v="236860"/>
    <x v="0"/>
    <x v="1"/>
    <x v="1"/>
    <x v="2"/>
    <x v="3"/>
    <x v="118"/>
    <x v="0"/>
    <x v="0"/>
    <s v="Tesseramento"/>
    <x v="1"/>
    <x v="1"/>
    <x v="0"/>
    <m/>
  </r>
  <r>
    <n v="236301"/>
    <x v="0"/>
    <x v="1"/>
    <x v="1"/>
    <x v="3"/>
    <x v="15"/>
    <x v="243"/>
    <x v="0"/>
    <x v="1"/>
    <s v="Tesseramento"/>
    <x v="0"/>
    <x v="0"/>
    <x v="0"/>
    <m/>
  </r>
  <r>
    <n v="188638"/>
    <x v="0"/>
    <x v="0"/>
    <x v="0"/>
    <x v="0"/>
    <x v="10"/>
    <x v="341"/>
    <x v="0"/>
    <x v="0"/>
    <s v="Tesseramento"/>
    <x v="0"/>
    <x v="0"/>
    <x v="0"/>
    <m/>
  </r>
  <r>
    <n v="73109"/>
    <x v="0"/>
    <x v="0"/>
    <x v="0"/>
    <x v="0"/>
    <x v="11"/>
    <x v="142"/>
    <x v="0"/>
    <x v="0"/>
    <s v="Tesseramento"/>
    <x v="1"/>
    <x v="4"/>
    <x v="0"/>
    <m/>
  </r>
  <r>
    <n v="73125"/>
    <x v="0"/>
    <x v="0"/>
    <x v="0"/>
    <x v="0"/>
    <x v="11"/>
    <x v="142"/>
    <x v="0"/>
    <x v="1"/>
    <s v="Tesseramento"/>
    <x v="1"/>
    <x v="4"/>
    <x v="0"/>
    <m/>
  </r>
  <r>
    <n v="2809"/>
    <x v="0"/>
    <x v="0"/>
    <x v="0"/>
    <x v="0"/>
    <x v="4"/>
    <x v="303"/>
    <x v="0"/>
    <x v="0"/>
    <s v="Tesseramento"/>
    <x v="1"/>
    <x v="4"/>
    <x v="0"/>
    <m/>
  </r>
  <r>
    <n v="2810"/>
    <x v="0"/>
    <x v="0"/>
    <x v="0"/>
    <x v="0"/>
    <x v="4"/>
    <x v="303"/>
    <x v="0"/>
    <x v="1"/>
    <s v="Tesseramento"/>
    <x v="1"/>
    <x v="4"/>
    <x v="0"/>
    <m/>
  </r>
  <r>
    <n v="191045"/>
    <x v="0"/>
    <x v="0"/>
    <x v="0"/>
    <x v="0"/>
    <x v="4"/>
    <x v="303"/>
    <x v="0"/>
    <x v="0"/>
    <s v="Tesseramento"/>
    <x v="1"/>
    <x v="0"/>
    <x v="0"/>
    <m/>
  </r>
  <r>
    <n v="7971"/>
    <x v="0"/>
    <x v="0"/>
    <x v="0"/>
    <x v="0"/>
    <x v="11"/>
    <x v="142"/>
    <x v="0"/>
    <x v="0"/>
    <s v="Tesseramento"/>
    <x v="1"/>
    <x v="4"/>
    <x v="0"/>
    <m/>
  </r>
  <r>
    <n v="200824"/>
    <x v="0"/>
    <x v="0"/>
    <x v="0"/>
    <x v="1"/>
    <x v="7"/>
    <x v="33"/>
    <x v="0"/>
    <x v="0"/>
    <s v="Tesseramento"/>
    <x v="1"/>
    <x v="0"/>
    <x v="0"/>
    <m/>
  </r>
  <r>
    <n v="200825"/>
    <x v="0"/>
    <x v="0"/>
    <x v="0"/>
    <x v="3"/>
    <x v="7"/>
    <x v="33"/>
    <x v="0"/>
    <x v="0"/>
    <s v="Tesseramento"/>
    <x v="1"/>
    <x v="1"/>
    <x v="0"/>
    <m/>
  </r>
  <r>
    <n v="200826"/>
    <x v="0"/>
    <x v="0"/>
    <x v="0"/>
    <x v="1"/>
    <x v="7"/>
    <x v="33"/>
    <x v="0"/>
    <x v="0"/>
    <s v="Tesseramento"/>
    <x v="1"/>
    <x v="0"/>
    <x v="0"/>
    <m/>
  </r>
  <r>
    <n v="200827"/>
    <x v="0"/>
    <x v="0"/>
    <x v="0"/>
    <x v="1"/>
    <x v="7"/>
    <x v="33"/>
    <x v="0"/>
    <x v="0"/>
    <s v="Tesseramento"/>
    <x v="1"/>
    <x v="0"/>
    <x v="0"/>
    <m/>
  </r>
  <r>
    <n v="202158"/>
    <x v="0"/>
    <x v="0"/>
    <x v="0"/>
    <x v="0"/>
    <x v="7"/>
    <x v="301"/>
    <x v="0"/>
    <x v="0"/>
    <s v="Tesseramento"/>
    <x v="1"/>
    <x v="3"/>
    <x v="0"/>
    <m/>
  </r>
  <r>
    <n v="178264"/>
    <x v="0"/>
    <x v="0"/>
    <x v="0"/>
    <x v="0"/>
    <x v="7"/>
    <x v="301"/>
    <x v="0"/>
    <x v="1"/>
    <s v="Tesseramento"/>
    <x v="1"/>
    <x v="3"/>
    <x v="0"/>
    <m/>
  </r>
  <r>
    <n v="119613"/>
    <x v="0"/>
    <x v="0"/>
    <x v="0"/>
    <x v="0"/>
    <x v="11"/>
    <x v="142"/>
    <x v="0"/>
    <x v="0"/>
    <s v="Tesseramento"/>
    <x v="1"/>
    <x v="4"/>
    <x v="0"/>
    <m/>
  </r>
  <r>
    <n v="121257"/>
    <x v="0"/>
    <x v="0"/>
    <x v="0"/>
    <x v="0"/>
    <x v="7"/>
    <x v="301"/>
    <x v="0"/>
    <x v="0"/>
    <s v="Tesseramento"/>
    <x v="1"/>
    <x v="0"/>
    <x v="0"/>
    <m/>
  </r>
  <r>
    <n v="123237"/>
    <x v="0"/>
    <x v="0"/>
    <x v="0"/>
    <x v="0"/>
    <x v="11"/>
    <x v="142"/>
    <x v="0"/>
    <x v="0"/>
    <s v="Tesseramento"/>
    <x v="1"/>
    <x v="0"/>
    <x v="0"/>
    <m/>
  </r>
  <r>
    <n v="225039"/>
    <x v="0"/>
    <x v="0"/>
    <x v="0"/>
    <x v="0"/>
    <x v="9"/>
    <x v="117"/>
    <x v="0"/>
    <x v="0"/>
    <s v="Tesseramento"/>
    <x v="1"/>
    <x v="0"/>
    <x v="0"/>
    <m/>
  </r>
  <r>
    <n v="29502"/>
    <x v="0"/>
    <x v="0"/>
    <x v="0"/>
    <x v="0"/>
    <x v="11"/>
    <x v="142"/>
    <x v="0"/>
    <x v="0"/>
    <s v="Tesseramento"/>
    <x v="1"/>
    <x v="0"/>
    <x v="0"/>
    <m/>
  </r>
  <r>
    <n v="144789"/>
    <x v="0"/>
    <x v="0"/>
    <x v="0"/>
    <x v="0"/>
    <x v="11"/>
    <x v="142"/>
    <x v="0"/>
    <x v="0"/>
    <s v="Tesseramento"/>
    <x v="1"/>
    <x v="3"/>
    <x v="0"/>
    <m/>
  </r>
  <r>
    <n v="23289"/>
    <x v="0"/>
    <x v="0"/>
    <x v="0"/>
    <x v="0"/>
    <x v="11"/>
    <x v="142"/>
    <x v="0"/>
    <x v="0"/>
    <s v="Tesseramento"/>
    <x v="1"/>
    <x v="4"/>
    <x v="0"/>
    <m/>
  </r>
  <r>
    <n v="591"/>
    <x v="0"/>
    <x v="0"/>
    <x v="0"/>
    <x v="0"/>
    <x v="11"/>
    <x v="142"/>
    <x v="0"/>
    <x v="0"/>
    <s v="Tesseramento"/>
    <x v="1"/>
    <x v="4"/>
    <x v="0"/>
    <m/>
  </r>
  <r>
    <n v="65523"/>
    <x v="0"/>
    <x v="0"/>
    <x v="0"/>
    <x v="0"/>
    <x v="11"/>
    <x v="142"/>
    <x v="0"/>
    <x v="0"/>
    <s v="Tesseramento"/>
    <x v="1"/>
    <x v="0"/>
    <x v="0"/>
    <m/>
  </r>
  <r>
    <n v="148415"/>
    <x v="0"/>
    <x v="0"/>
    <x v="0"/>
    <x v="0"/>
    <x v="11"/>
    <x v="142"/>
    <x v="0"/>
    <x v="0"/>
    <s v="Tesseramento"/>
    <x v="1"/>
    <x v="0"/>
    <x v="0"/>
    <m/>
  </r>
  <r>
    <n v="63586"/>
    <x v="0"/>
    <x v="0"/>
    <x v="0"/>
    <x v="0"/>
    <x v="2"/>
    <x v="139"/>
    <x v="0"/>
    <x v="0"/>
    <s v="Tesseramento"/>
    <x v="1"/>
    <x v="0"/>
    <x v="0"/>
    <m/>
  </r>
  <r>
    <n v="230536"/>
    <x v="1"/>
    <x v="0"/>
    <x v="0"/>
    <x v="2"/>
    <x v="2"/>
    <x v="139"/>
    <x v="0"/>
    <x v="1"/>
    <s v="Tesseramento"/>
    <x v="1"/>
    <x v="5"/>
    <x v="0"/>
    <m/>
  </r>
  <r>
    <n v="160609"/>
    <x v="1"/>
    <x v="0"/>
    <x v="0"/>
    <x v="0"/>
    <x v="2"/>
    <x v="139"/>
    <x v="0"/>
    <x v="0"/>
    <s v="Tesseramento"/>
    <x v="1"/>
    <x v="7"/>
    <x v="0"/>
    <m/>
  </r>
  <r>
    <n v="195200"/>
    <x v="0"/>
    <x v="0"/>
    <x v="0"/>
    <x v="0"/>
    <x v="2"/>
    <x v="139"/>
    <x v="0"/>
    <x v="0"/>
    <s v="Tesseramento"/>
    <x v="1"/>
    <x v="0"/>
    <x v="0"/>
    <m/>
  </r>
  <r>
    <n v="68104"/>
    <x v="0"/>
    <x v="0"/>
    <x v="0"/>
    <x v="2"/>
    <x v="2"/>
    <x v="139"/>
    <x v="0"/>
    <x v="1"/>
    <s v="Tesseramento"/>
    <x v="1"/>
    <x v="0"/>
    <x v="0"/>
    <m/>
  </r>
  <r>
    <n v="232079"/>
    <x v="0"/>
    <x v="0"/>
    <x v="0"/>
    <x v="2"/>
    <x v="2"/>
    <x v="139"/>
    <x v="0"/>
    <x v="0"/>
    <s v="Tesseramento"/>
    <x v="1"/>
    <x v="1"/>
    <x v="0"/>
    <m/>
  </r>
  <r>
    <n v="169826"/>
    <x v="1"/>
    <x v="0"/>
    <x v="0"/>
    <x v="2"/>
    <x v="2"/>
    <x v="139"/>
    <x v="0"/>
    <x v="0"/>
    <s v="Tesseramento"/>
    <x v="1"/>
    <x v="5"/>
    <x v="0"/>
    <m/>
  </r>
  <r>
    <n v="95527"/>
    <x v="0"/>
    <x v="0"/>
    <x v="0"/>
    <x v="1"/>
    <x v="2"/>
    <x v="139"/>
    <x v="0"/>
    <x v="0"/>
    <s v="Tesseramento"/>
    <x v="1"/>
    <x v="0"/>
    <x v="0"/>
    <m/>
  </r>
  <r>
    <n v="195201"/>
    <x v="0"/>
    <x v="0"/>
    <x v="0"/>
    <x v="0"/>
    <x v="2"/>
    <x v="139"/>
    <x v="0"/>
    <x v="1"/>
    <s v="Tesseramento"/>
    <x v="1"/>
    <x v="0"/>
    <x v="0"/>
    <m/>
  </r>
  <r>
    <n v="180165"/>
    <x v="0"/>
    <x v="0"/>
    <x v="0"/>
    <x v="0"/>
    <x v="11"/>
    <x v="143"/>
    <x v="0"/>
    <x v="0"/>
    <s v="Tesseramento"/>
    <x v="1"/>
    <x v="0"/>
    <x v="0"/>
    <m/>
  </r>
  <r>
    <n v="69717"/>
    <x v="0"/>
    <x v="0"/>
    <x v="0"/>
    <x v="0"/>
    <x v="4"/>
    <x v="125"/>
    <x v="0"/>
    <x v="0"/>
    <s v="Tesseramento"/>
    <x v="1"/>
    <x v="0"/>
    <x v="0"/>
    <m/>
  </r>
  <r>
    <n v="48035"/>
    <x v="0"/>
    <x v="1"/>
    <x v="0"/>
    <x v="0"/>
    <x v="11"/>
    <x v="143"/>
    <x v="0"/>
    <x v="0"/>
    <s v="Tesseramento"/>
    <x v="1"/>
    <x v="0"/>
    <x v="0"/>
    <m/>
  </r>
  <r>
    <n v="19431"/>
    <x v="0"/>
    <x v="0"/>
    <x v="2"/>
    <x v="4"/>
    <x v="11"/>
    <x v="102"/>
    <x v="0"/>
    <x v="0"/>
    <s v="Tesseramento"/>
    <x v="1"/>
    <x v="4"/>
    <x v="0"/>
    <m/>
  </r>
  <r>
    <n v="202156"/>
    <x v="0"/>
    <x v="0"/>
    <x v="0"/>
    <x v="0"/>
    <x v="7"/>
    <x v="301"/>
    <x v="0"/>
    <x v="1"/>
    <s v="Tesseramento"/>
    <x v="1"/>
    <x v="3"/>
    <x v="0"/>
    <m/>
  </r>
  <r>
    <n v="45350"/>
    <x v="0"/>
    <x v="0"/>
    <x v="0"/>
    <x v="0"/>
    <x v="8"/>
    <x v="46"/>
    <x v="0"/>
    <x v="0"/>
    <s v="Tesseramento"/>
    <x v="0"/>
    <x v="0"/>
    <x v="0"/>
    <m/>
  </r>
  <r>
    <n v="232031"/>
    <x v="1"/>
    <x v="0"/>
    <x v="0"/>
    <x v="1"/>
    <x v="8"/>
    <x v="276"/>
    <x v="0"/>
    <x v="0"/>
    <s v="Tesseramento"/>
    <x v="1"/>
    <x v="5"/>
    <x v="0"/>
    <m/>
  </r>
  <r>
    <n v="232030"/>
    <x v="1"/>
    <x v="0"/>
    <x v="0"/>
    <x v="1"/>
    <x v="8"/>
    <x v="276"/>
    <x v="0"/>
    <x v="1"/>
    <s v="Tesseramento"/>
    <x v="1"/>
    <x v="5"/>
    <x v="0"/>
    <m/>
  </r>
  <r>
    <n v="127920"/>
    <x v="0"/>
    <x v="0"/>
    <x v="0"/>
    <x v="0"/>
    <x v="13"/>
    <x v="39"/>
    <x v="0"/>
    <x v="0"/>
    <s v="Tesseramento"/>
    <x v="0"/>
    <x v="3"/>
    <x v="0"/>
    <m/>
  </r>
  <r>
    <n v="225488"/>
    <x v="0"/>
    <x v="1"/>
    <x v="0"/>
    <x v="0"/>
    <x v="3"/>
    <x v="331"/>
    <x v="0"/>
    <x v="0"/>
    <s v="Tesseramento"/>
    <x v="1"/>
    <x v="0"/>
    <x v="0"/>
    <m/>
  </r>
  <r>
    <n v="125838"/>
    <x v="0"/>
    <x v="0"/>
    <x v="0"/>
    <x v="0"/>
    <x v="13"/>
    <x v="39"/>
    <x v="0"/>
    <x v="0"/>
    <s v="Tesseramento"/>
    <x v="0"/>
    <x v="0"/>
    <x v="0"/>
    <m/>
  </r>
  <r>
    <n v="152073"/>
    <x v="0"/>
    <x v="1"/>
    <x v="0"/>
    <x v="0"/>
    <x v="12"/>
    <x v="27"/>
    <x v="0"/>
    <x v="0"/>
    <s v="Tesseramento"/>
    <x v="1"/>
    <x v="3"/>
    <x v="0"/>
    <m/>
  </r>
  <r>
    <n v="23072"/>
    <x v="0"/>
    <x v="0"/>
    <x v="0"/>
    <x v="0"/>
    <x v="2"/>
    <x v="251"/>
    <x v="0"/>
    <x v="0"/>
    <s v="Tesseramento"/>
    <x v="1"/>
    <x v="0"/>
    <x v="0"/>
    <m/>
  </r>
  <r>
    <n v="153960"/>
    <x v="1"/>
    <x v="0"/>
    <x v="0"/>
    <x v="0"/>
    <x v="8"/>
    <x v="127"/>
    <x v="0"/>
    <x v="0"/>
    <s v="Tesseramento"/>
    <x v="1"/>
    <x v="6"/>
    <x v="0"/>
    <m/>
  </r>
  <r>
    <n v="221255"/>
    <x v="0"/>
    <x v="0"/>
    <x v="0"/>
    <x v="3"/>
    <x v="8"/>
    <x v="127"/>
    <x v="0"/>
    <x v="0"/>
    <s v="Tesseramento"/>
    <x v="1"/>
    <x v="0"/>
    <x v="0"/>
    <m/>
  </r>
  <r>
    <n v="221256"/>
    <x v="0"/>
    <x v="0"/>
    <x v="0"/>
    <x v="3"/>
    <x v="8"/>
    <x v="127"/>
    <x v="0"/>
    <x v="1"/>
    <s v="Tesseramento"/>
    <x v="1"/>
    <x v="3"/>
    <x v="0"/>
    <m/>
  </r>
  <r>
    <n v="96673"/>
    <x v="0"/>
    <x v="0"/>
    <x v="2"/>
    <x v="3"/>
    <x v="11"/>
    <x v="280"/>
    <x v="0"/>
    <x v="0"/>
    <s v="Tesseramento"/>
    <x v="0"/>
    <x v="3"/>
    <x v="0"/>
    <m/>
  </r>
  <r>
    <n v="195380"/>
    <x v="1"/>
    <x v="0"/>
    <x v="0"/>
    <x v="0"/>
    <x v="4"/>
    <x v="154"/>
    <x v="0"/>
    <x v="1"/>
    <s v="Tesseramento"/>
    <x v="1"/>
    <x v="5"/>
    <x v="0"/>
    <m/>
  </r>
  <r>
    <n v="183351"/>
    <x v="0"/>
    <x v="0"/>
    <x v="0"/>
    <x v="1"/>
    <x v="4"/>
    <x v="154"/>
    <x v="0"/>
    <x v="0"/>
    <s v="Tesseramento"/>
    <x v="1"/>
    <x v="0"/>
    <x v="0"/>
    <m/>
  </r>
  <r>
    <n v="231716"/>
    <x v="0"/>
    <x v="0"/>
    <x v="0"/>
    <x v="0"/>
    <x v="11"/>
    <x v="327"/>
    <x v="0"/>
    <x v="0"/>
    <s v="Tesseramento"/>
    <x v="0"/>
    <x v="1"/>
    <x v="0"/>
    <m/>
  </r>
  <r>
    <n v="231719"/>
    <x v="0"/>
    <x v="0"/>
    <x v="0"/>
    <x v="1"/>
    <x v="11"/>
    <x v="327"/>
    <x v="0"/>
    <x v="1"/>
    <s v="Tesseramento"/>
    <x v="0"/>
    <x v="0"/>
    <x v="0"/>
    <m/>
  </r>
  <r>
    <n v="183352"/>
    <x v="0"/>
    <x v="0"/>
    <x v="0"/>
    <x v="2"/>
    <x v="4"/>
    <x v="154"/>
    <x v="0"/>
    <x v="1"/>
    <s v="Tesseramento"/>
    <x v="1"/>
    <x v="0"/>
    <x v="0"/>
    <m/>
  </r>
  <r>
    <n v="29364"/>
    <x v="0"/>
    <x v="0"/>
    <x v="0"/>
    <x v="0"/>
    <x v="13"/>
    <x v="188"/>
    <x v="0"/>
    <x v="0"/>
    <s v="Tesseramento"/>
    <x v="1"/>
    <x v="4"/>
    <x v="0"/>
    <m/>
  </r>
  <r>
    <n v="92889"/>
    <x v="0"/>
    <x v="0"/>
    <x v="0"/>
    <x v="0"/>
    <x v="2"/>
    <x v="157"/>
    <x v="0"/>
    <x v="1"/>
    <s v="Tesseramento"/>
    <x v="1"/>
    <x v="4"/>
    <x v="0"/>
    <m/>
  </r>
  <r>
    <n v="119775"/>
    <x v="1"/>
    <x v="0"/>
    <x v="0"/>
    <x v="0"/>
    <x v="7"/>
    <x v="41"/>
    <x v="0"/>
    <x v="0"/>
    <s v="Tesseramento"/>
    <x v="1"/>
    <x v="2"/>
    <x v="0"/>
    <m/>
  </r>
  <r>
    <n v="119776"/>
    <x v="0"/>
    <x v="0"/>
    <x v="0"/>
    <x v="0"/>
    <x v="7"/>
    <x v="41"/>
    <x v="0"/>
    <x v="0"/>
    <s v="Tesseramento"/>
    <x v="1"/>
    <x v="1"/>
    <x v="0"/>
    <m/>
  </r>
  <r>
    <n v="30091"/>
    <x v="0"/>
    <x v="0"/>
    <x v="0"/>
    <x v="0"/>
    <x v="7"/>
    <x v="41"/>
    <x v="0"/>
    <x v="0"/>
    <s v="Tesseramento"/>
    <x v="1"/>
    <x v="0"/>
    <x v="0"/>
    <m/>
  </r>
  <r>
    <n v="51990"/>
    <x v="0"/>
    <x v="0"/>
    <x v="0"/>
    <x v="0"/>
    <x v="10"/>
    <x v="234"/>
    <x v="0"/>
    <x v="0"/>
    <s v="Tesseramento"/>
    <x v="0"/>
    <x v="0"/>
    <x v="0"/>
    <m/>
  </r>
  <r>
    <n v="143733"/>
    <x v="0"/>
    <x v="0"/>
    <x v="0"/>
    <x v="2"/>
    <x v="10"/>
    <x v="234"/>
    <x v="0"/>
    <x v="0"/>
    <s v="Tesseramento"/>
    <x v="0"/>
    <x v="4"/>
    <x v="0"/>
    <m/>
  </r>
  <r>
    <n v="143734"/>
    <x v="0"/>
    <x v="0"/>
    <x v="0"/>
    <x v="2"/>
    <x v="10"/>
    <x v="234"/>
    <x v="0"/>
    <x v="1"/>
    <s v="Tesseramento"/>
    <x v="0"/>
    <x v="0"/>
    <x v="0"/>
    <m/>
  </r>
  <r>
    <n v="175209"/>
    <x v="1"/>
    <x v="0"/>
    <x v="0"/>
    <x v="2"/>
    <x v="11"/>
    <x v="280"/>
    <x v="0"/>
    <x v="0"/>
    <s v="Tesseramento"/>
    <x v="0"/>
    <x v="7"/>
    <x v="0"/>
    <m/>
  </r>
  <r>
    <n v="185855"/>
    <x v="0"/>
    <x v="0"/>
    <x v="0"/>
    <x v="1"/>
    <x v="11"/>
    <x v="280"/>
    <x v="0"/>
    <x v="0"/>
    <s v="Tesseramento"/>
    <x v="0"/>
    <x v="0"/>
    <x v="0"/>
    <m/>
  </r>
  <r>
    <n v="236357"/>
    <x v="0"/>
    <x v="0"/>
    <x v="1"/>
    <x v="0"/>
    <x v="2"/>
    <x v="157"/>
    <x v="0"/>
    <x v="0"/>
    <s v="Tesseramento"/>
    <x v="1"/>
    <x v="3"/>
    <x v="0"/>
    <m/>
  </r>
  <r>
    <n v="219368"/>
    <x v="0"/>
    <x v="0"/>
    <x v="0"/>
    <x v="0"/>
    <x v="13"/>
    <x v="350"/>
    <x v="0"/>
    <x v="0"/>
    <s v="Tesseramento"/>
    <x v="0"/>
    <x v="0"/>
    <x v="0"/>
    <m/>
  </r>
  <r>
    <n v="220490"/>
    <x v="1"/>
    <x v="0"/>
    <x v="0"/>
    <x v="0"/>
    <x v="13"/>
    <x v="350"/>
    <x v="0"/>
    <x v="0"/>
    <s v="Tesseramento"/>
    <x v="0"/>
    <x v="5"/>
    <x v="0"/>
    <m/>
  </r>
  <r>
    <n v="216873"/>
    <x v="0"/>
    <x v="0"/>
    <x v="0"/>
    <x v="0"/>
    <x v="13"/>
    <x v="350"/>
    <x v="0"/>
    <x v="0"/>
    <s v="Tesseramento"/>
    <x v="0"/>
    <x v="0"/>
    <x v="0"/>
    <m/>
  </r>
  <r>
    <n v="137479"/>
    <x v="0"/>
    <x v="0"/>
    <x v="0"/>
    <x v="0"/>
    <x v="13"/>
    <x v="350"/>
    <x v="0"/>
    <x v="0"/>
    <s v="Tesseramento"/>
    <x v="0"/>
    <x v="0"/>
    <x v="0"/>
    <m/>
  </r>
  <r>
    <n v="137480"/>
    <x v="0"/>
    <x v="0"/>
    <x v="0"/>
    <x v="0"/>
    <x v="13"/>
    <x v="350"/>
    <x v="0"/>
    <x v="1"/>
    <s v="Tesseramento"/>
    <x v="0"/>
    <x v="3"/>
    <x v="0"/>
    <m/>
  </r>
  <r>
    <n v="217671"/>
    <x v="0"/>
    <x v="0"/>
    <x v="0"/>
    <x v="0"/>
    <x v="13"/>
    <x v="350"/>
    <x v="0"/>
    <x v="0"/>
    <s v="Tesseramento"/>
    <x v="0"/>
    <x v="0"/>
    <x v="0"/>
    <m/>
  </r>
  <r>
    <n v="232113"/>
    <x v="0"/>
    <x v="0"/>
    <x v="0"/>
    <x v="0"/>
    <x v="13"/>
    <x v="350"/>
    <x v="0"/>
    <x v="0"/>
    <s v="Tesseramento"/>
    <x v="0"/>
    <x v="0"/>
    <x v="0"/>
    <m/>
  </r>
  <r>
    <n v="121958"/>
    <x v="0"/>
    <x v="0"/>
    <x v="0"/>
    <x v="0"/>
    <x v="11"/>
    <x v="142"/>
    <x v="0"/>
    <x v="0"/>
    <s v="Tesseramento"/>
    <x v="1"/>
    <x v="0"/>
    <x v="0"/>
    <m/>
  </r>
  <r>
    <n v="124697"/>
    <x v="0"/>
    <x v="0"/>
    <x v="0"/>
    <x v="0"/>
    <x v="4"/>
    <x v="14"/>
    <x v="0"/>
    <x v="0"/>
    <s v="Tesseramento"/>
    <x v="1"/>
    <x v="3"/>
    <x v="0"/>
    <m/>
  </r>
  <r>
    <n v="24449"/>
    <x v="0"/>
    <x v="0"/>
    <x v="0"/>
    <x v="0"/>
    <x v="4"/>
    <x v="14"/>
    <x v="0"/>
    <x v="1"/>
    <s v="Tesseramento"/>
    <x v="1"/>
    <x v="4"/>
    <x v="0"/>
    <m/>
  </r>
  <r>
    <n v="217978"/>
    <x v="0"/>
    <x v="0"/>
    <x v="0"/>
    <x v="2"/>
    <x v="4"/>
    <x v="14"/>
    <x v="0"/>
    <x v="1"/>
    <s v="Tesseramento"/>
    <x v="1"/>
    <x v="4"/>
    <x v="0"/>
    <m/>
  </r>
  <r>
    <n v="206973"/>
    <x v="1"/>
    <x v="0"/>
    <x v="0"/>
    <x v="1"/>
    <x v="7"/>
    <x v="123"/>
    <x v="0"/>
    <x v="1"/>
    <s v="Tesseramento"/>
    <x v="1"/>
    <x v="6"/>
    <x v="0"/>
    <m/>
  </r>
  <r>
    <n v="209462"/>
    <x v="0"/>
    <x v="0"/>
    <x v="0"/>
    <x v="0"/>
    <x v="7"/>
    <x v="123"/>
    <x v="0"/>
    <x v="0"/>
    <s v="Tesseramento"/>
    <x v="1"/>
    <x v="1"/>
    <x v="0"/>
    <m/>
  </r>
  <r>
    <n v="128199"/>
    <x v="0"/>
    <x v="1"/>
    <x v="2"/>
    <x v="0"/>
    <x v="7"/>
    <x v="123"/>
    <x v="0"/>
    <x v="0"/>
    <s v="Tesseramento"/>
    <x v="1"/>
    <x v="1"/>
    <x v="0"/>
    <m/>
  </r>
  <r>
    <n v="218078"/>
    <x v="0"/>
    <x v="0"/>
    <x v="0"/>
    <x v="0"/>
    <x v="4"/>
    <x v="110"/>
    <x v="0"/>
    <x v="0"/>
    <s v="Tesseramento"/>
    <x v="1"/>
    <x v="0"/>
    <x v="0"/>
    <m/>
  </r>
  <r>
    <n v="229754"/>
    <x v="0"/>
    <x v="1"/>
    <x v="0"/>
    <x v="1"/>
    <x v="1"/>
    <x v="20"/>
    <x v="0"/>
    <x v="0"/>
    <s v="Tesseramento"/>
    <x v="0"/>
    <x v="0"/>
    <x v="0"/>
    <m/>
  </r>
  <r>
    <n v="43903"/>
    <x v="0"/>
    <x v="0"/>
    <x v="0"/>
    <x v="0"/>
    <x v="8"/>
    <x v="34"/>
    <x v="0"/>
    <x v="0"/>
    <s v="Tesseramento"/>
    <x v="1"/>
    <x v="3"/>
    <x v="0"/>
    <m/>
  </r>
  <r>
    <n v="39714"/>
    <x v="0"/>
    <x v="0"/>
    <x v="0"/>
    <x v="0"/>
    <x v="4"/>
    <x v="14"/>
    <x v="0"/>
    <x v="0"/>
    <s v="Tesseramento"/>
    <x v="1"/>
    <x v="4"/>
    <x v="0"/>
    <m/>
  </r>
  <r>
    <n v="44194"/>
    <x v="0"/>
    <x v="0"/>
    <x v="0"/>
    <x v="0"/>
    <x v="4"/>
    <x v="14"/>
    <x v="0"/>
    <x v="1"/>
    <s v="Tesseramento"/>
    <x v="1"/>
    <x v="4"/>
    <x v="0"/>
    <m/>
  </r>
  <r>
    <n v="158558"/>
    <x v="0"/>
    <x v="0"/>
    <x v="0"/>
    <x v="0"/>
    <x v="3"/>
    <x v="85"/>
    <x v="0"/>
    <x v="0"/>
    <s v="Tesseramento"/>
    <x v="1"/>
    <x v="1"/>
    <x v="0"/>
    <m/>
  </r>
  <r>
    <n v="221521"/>
    <x v="0"/>
    <x v="0"/>
    <x v="0"/>
    <x v="0"/>
    <x v="3"/>
    <x v="85"/>
    <x v="0"/>
    <x v="0"/>
    <s v="Tesseramento"/>
    <x v="1"/>
    <x v="1"/>
    <x v="0"/>
    <m/>
  </r>
  <r>
    <n v="149462"/>
    <x v="0"/>
    <x v="0"/>
    <x v="0"/>
    <x v="1"/>
    <x v="3"/>
    <x v="85"/>
    <x v="0"/>
    <x v="0"/>
    <s v="Tesseramento"/>
    <x v="1"/>
    <x v="4"/>
    <x v="0"/>
    <m/>
  </r>
  <r>
    <n v="225141"/>
    <x v="0"/>
    <x v="0"/>
    <x v="0"/>
    <x v="0"/>
    <x v="3"/>
    <x v="85"/>
    <x v="0"/>
    <x v="0"/>
    <s v="Tesseramento"/>
    <x v="1"/>
    <x v="0"/>
    <x v="0"/>
    <m/>
  </r>
  <r>
    <n v="129895"/>
    <x v="0"/>
    <x v="0"/>
    <x v="0"/>
    <x v="0"/>
    <x v="3"/>
    <x v="85"/>
    <x v="0"/>
    <x v="0"/>
    <s v="Tesseramento"/>
    <x v="1"/>
    <x v="0"/>
    <x v="0"/>
    <m/>
  </r>
  <r>
    <n v="170435"/>
    <x v="0"/>
    <x v="0"/>
    <x v="0"/>
    <x v="0"/>
    <x v="10"/>
    <x v="341"/>
    <x v="0"/>
    <x v="0"/>
    <s v="Tesseramento"/>
    <x v="0"/>
    <x v="3"/>
    <x v="0"/>
    <m/>
  </r>
  <r>
    <n v="181259"/>
    <x v="0"/>
    <x v="0"/>
    <x v="0"/>
    <x v="0"/>
    <x v="3"/>
    <x v="85"/>
    <x v="0"/>
    <x v="0"/>
    <s v="Tesseramento"/>
    <x v="1"/>
    <x v="3"/>
    <x v="0"/>
    <m/>
  </r>
  <r>
    <n v="201346"/>
    <x v="0"/>
    <x v="0"/>
    <x v="0"/>
    <x v="0"/>
    <x v="3"/>
    <x v="85"/>
    <x v="0"/>
    <x v="0"/>
    <s v="Tesseramento"/>
    <x v="1"/>
    <x v="3"/>
    <x v="0"/>
    <m/>
  </r>
  <r>
    <n v="207170"/>
    <x v="0"/>
    <x v="0"/>
    <x v="0"/>
    <x v="0"/>
    <x v="3"/>
    <x v="85"/>
    <x v="0"/>
    <x v="0"/>
    <s v="Tesseramento"/>
    <x v="1"/>
    <x v="0"/>
    <x v="0"/>
    <m/>
  </r>
  <r>
    <n v="218021"/>
    <x v="0"/>
    <x v="0"/>
    <x v="0"/>
    <x v="0"/>
    <x v="2"/>
    <x v="5"/>
    <x v="0"/>
    <x v="0"/>
    <s v="Tesseramento"/>
    <x v="1"/>
    <x v="3"/>
    <x v="0"/>
    <m/>
  </r>
  <r>
    <n v="4261"/>
    <x v="0"/>
    <x v="0"/>
    <x v="2"/>
    <x v="4"/>
    <x v="2"/>
    <x v="5"/>
    <x v="0"/>
    <x v="0"/>
    <s v="Tesseramento"/>
    <x v="1"/>
    <x v="0"/>
    <x v="0"/>
    <m/>
  </r>
  <r>
    <n v="123580"/>
    <x v="0"/>
    <x v="0"/>
    <x v="0"/>
    <x v="0"/>
    <x v="11"/>
    <x v="337"/>
    <x v="0"/>
    <x v="0"/>
    <s v="Tesseramento"/>
    <x v="1"/>
    <x v="0"/>
    <x v="0"/>
    <m/>
  </r>
  <r>
    <n v="195952"/>
    <x v="0"/>
    <x v="1"/>
    <x v="0"/>
    <x v="0"/>
    <x v="7"/>
    <x v="328"/>
    <x v="0"/>
    <x v="0"/>
    <s v="Tesseramento"/>
    <x v="0"/>
    <x v="1"/>
    <x v="0"/>
    <m/>
  </r>
  <r>
    <n v="61285"/>
    <x v="0"/>
    <x v="0"/>
    <x v="0"/>
    <x v="0"/>
    <x v="11"/>
    <x v="337"/>
    <x v="0"/>
    <x v="0"/>
    <s v="Tesseramento"/>
    <x v="1"/>
    <x v="4"/>
    <x v="0"/>
    <m/>
  </r>
  <r>
    <n v="229300"/>
    <x v="0"/>
    <x v="0"/>
    <x v="0"/>
    <x v="0"/>
    <x v="11"/>
    <x v="337"/>
    <x v="0"/>
    <x v="0"/>
    <s v="Tesseramento"/>
    <x v="1"/>
    <x v="0"/>
    <x v="0"/>
    <m/>
  </r>
  <r>
    <n v="59135"/>
    <x v="0"/>
    <x v="0"/>
    <x v="0"/>
    <x v="0"/>
    <x v="7"/>
    <x v="41"/>
    <x v="0"/>
    <x v="0"/>
    <s v="Tesseramento"/>
    <x v="1"/>
    <x v="0"/>
    <x v="0"/>
    <m/>
  </r>
  <r>
    <n v="124509"/>
    <x v="0"/>
    <x v="0"/>
    <x v="0"/>
    <x v="1"/>
    <x v="7"/>
    <x v="41"/>
    <x v="0"/>
    <x v="1"/>
    <s v="Tesseramento"/>
    <x v="1"/>
    <x v="4"/>
    <x v="0"/>
    <m/>
  </r>
  <r>
    <n v="124512"/>
    <x v="0"/>
    <x v="0"/>
    <x v="0"/>
    <x v="0"/>
    <x v="7"/>
    <x v="41"/>
    <x v="0"/>
    <x v="0"/>
    <s v="Tesseramento"/>
    <x v="1"/>
    <x v="4"/>
    <x v="0"/>
    <m/>
  </r>
  <r>
    <n v="236625"/>
    <x v="0"/>
    <x v="0"/>
    <x v="1"/>
    <x v="3"/>
    <x v="7"/>
    <x v="328"/>
    <x v="0"/>
    <x v="0"/>
    <s v="Tesseramento"/>
    <x v="0"/>
    <x v="1"/>
    <x v="0"/>
    <m/>
  </r>
  <r>
    <n v="236634"/>
    <x v="0"/>
    <x v="1"/>
    <x v="1"/>
    <x v="3"/>
    <x v="7"/>
    <x v="328"/>
    <x v="0"/>
    <x v="0"/>
    <s v="Tesseramento"/>
    <x v="0"/>
    <x v="0"/>
    <x v="0"/>
    <m/>
  </r>
  <r>
    <n v="162954"/>
    <x v="0"/>
    <x v="0"/>
    <x v="0"/>
    <x v="0"/>
    <x v="4"/>
    <x v="219"/>
    <x v="0"/>
    <x v="0"/>
    <s v="Tesseramento"/>
    <x v="0"/>
    <x v="4"/>
    <x v="0"/>
    <m/>
  </r>
  <r>
    <n v="185248"/>
    <x v="0"/>
    <x v="1"/>
    <x v="0"/>
    <x v="0"/>
    <x v="4"/>
    <x v="219"/>
    <x v="0"/>
    <x v="0"/>
    <s v="Tesseramento"/>
    <x v="0"/>
    <x v="1"/>
    <x v="0"/>
    <m/>
  </r>
  <r>
    <n v="230644"/>
    <x v="0"/>
    <x v="1"/>
    <x v="0"/>
    <x v="1"/>
    <x v="4"/>
    <x v="219"/>
    <x v="0"/>
    <x v="0"/>
    <s v="Tesseramento"/>
    <x v="0"/>
    <x v="0"/>
    <x v="0"/>
    <m/>
  </r>
  <r>
    <n v="99673"/>
    <x v="0"/>
    <x v="0"/>
    <x v="0"/>
    <x v="0"/>
    <x v="15"/>
    <x v="362"/>
    <x v="0"/>
    <x v="1"/>
    <s v="Tesseramento"/>
    <x v="0"/>
    <x v="0"/>
    <x v="0"/>
    <m/>
  </r>
  <r>
    <n v="222327"/>
    <x v="0"/>
    <x v="0"/>
    <x v="0"/>
    <x v="1"/>
    <x v="15"/>
    <x v="362"/>
    <x v="0"/>
    <x v="0"/>
    <s v="Tesseramento"/>
    <x v="0"/>
    <x v="4"/>
    <x v="0"/>
    <m/>
  </r>
  <r>
    <n v="133370"/>
    <x v="0"/>
    <x v="0"/>
    <x v="0"/>
    <x v="0"/>
    <x v="12"/>
    <x v="254"/>
    <x v="0"/>
    <x v="0"/>
    <s v="Tesseramento"/>
    <x v="0"/>
    <x v="0"/>
    <x v="0"/>
    <m/>
  </r>
  <r>
    <n v="151891"/>
    <x v="0"/>
    <x v="0"/>
    <x v="0"/>
    <x v="0"/>
    <x v="2"/>
    <x v="163"/>
    <x v="0"/>
    <x v="0"/>
    <s v="Tesseramento"/>
    <x v="0"/>
    <x v="0"/>
    <x v="0"/>
    <m/>
  </r>
  <r>
    <n v="208716"/>
    <x v="0"/>
    <x v="1"/>
    <x v="0"/>
    <x v="0"/>
    <x v="14"/>
    <x v="257"/>
    <x v="0"/>
    <x v="0"/>
    <s v="Tesseramento"/>
    <x v="0"/>
    <x v="3"/>
    <x v="0"/>
    <m/>
  </r>
  <r>
    <n v="208717"/>
    <x v="0"/>
    <x v="1"/>
    <x v="0"/>
    <x v="0"/>
    <x v="14"/>
    <x v="257"/>
    <x v="0"/>
    <x v="0"/>
    <s v="Tesseramento"/>
    <x v="0"/>
    <x v="0"/>
    <x v="0"/>
    <m/>
  </r>
  <r>
    <n v="232749"/>
    <x v="0"/>
    <x v="1"/>
    <x v="0"/>
    <x v="0"/>
    <x v="14"/>
    <x v="257"/>
    <x v="0"/>
    <x v="0"/>
    <s v="Tesseramento"/>
    <x v="0"/>
    <x v="0"/>
    <x v="0"/>
    <m/>
  </r>
  <r>
    <n v="152210"/>
    <x v="0"/>
    <x v="0"/>
    <x v="0"/>
    <x v="1"/>
    <x v="7"/>
    <x v="33"/>
    <x v="0"/>
    <x v="0"/>
    <s v="Tesseramento"/>
    <x v="1"/>
    <x v="3"/>
    <x v="0"/>
    <m/>
  </r>
  <r>
    <n v="156379"/>
    <x v="1"/>
    <x v="0"/>
    <x v="0"/>
    <x v="1"/>
    <x v="7"/>
    <x v="33"/>
    <x v="0"/>
    <x v="0"/>
    <s v="Tesseramento"/>
    <x v="1"/>
    <x v="7"/>
    <x v="0"/>
    <m/>
  </r>
  <r>
    <n v="143788"/>
    <x v="0"/>
    <x v="0"/>
    <x v="0"/>
    <x v="0"/>
    <x v="7"/>
    <x v="33"/>
    <x v="0"/>
    <x v="0"/>
    <s v="Tesseramento"/>
    <x v="1"/>
    <x v="0"/>
    <x v="0"/>
    <m/>
  </r>
  <r>
    <n v="215945"/>
    <x v="0"/>
    <x v="0"/>
    <x v="0"/>
    <x v="0"/>
    <x v="7"/>
    <x v="33"/>
    <x v="0"/>
    <x v="0"/>
    <s v="Tesseramento"/>
    <x v="1"/>
    <x v="4"/>
    <x v="0"/>
    <m/>
  </r>
  <r>
    <n v="232678"/>
    <x v="1"/>
    <x v="0"/>
    <x v="0"/>
    <x v="2"/>
    <x v="7"/>
    <x v="33"/>
    <x v="0"/>
    <x v="0"/>
    <s v="Tesseramento"/>
    <x v="1"/>
    <x v="5"/>
    <x v="0"/>
    <m/>
  </r>
  <r>
    <n v="130007"/>
    <x v="0"/>
    <x v="0"/>
    <x v="0"/>
    <x v="0"/>
    <x v="7"/>
    <x v="33"/>
    <x v="0"/>
    <x v="0"/>
    <s v="Tesseramento"/>
    <x v="1"/>
    <x v="4"/>
    <x v="0"/>
    <m/>
  </r>
  <r>
    <n v="32612"/>
    <x v="0"/>
    <x v="0"/>
    <x v="0"/>
    <x v="0"/>
    <x v="1"/>
    <x v="138"/>
    <x v="0"/>
    <x v="0"/>
    <s v="Tesseramento"/>
    <x v="1"/>
    <x v="0"/>
    <x v="0"/>
    <m/>
  </r>
  <r>
    <n v="236574"/>
    <x v="0"/>
    <x v="0"/>
    <x v="1"/>
    <x v="2"/>
    <x v="7"/>
    <x v="134"/>
    <x v="0"/>
    <x v="0"/>
    <s v="Tesseramento"/>
    <x v="0"/>
    <x v="1"/>
    <x v="0"/>
    <m/>
  </r>
  <r>
    <n v="192994"/>
    <x v="0"/>
    <x v="0"/>
    <x v="0"/>
    <x v="0"/>
    <x v="4"/>
    <x v="111"/>
    <x v="0"/>
    <x v="0"/>
    <s v="Tesseramento"/>
    <x v="3"/>
    <x v="3"/>
    <x v="0"/>
    <m/>
  </r>
  <r>
    <n v="236310"/>
    <x v="0"/>
    <x v="1"/>
    <x v="1"/>
    <x v="2"/>
    <x v="4"/>
    <x v="111"/>
    <x v="0"/>
    <x v="0"/>
    <s v="Tesseramento"/>
    <x v="3"/>
    <x v="1"/>
    <x v="0"/>
    <m/>
  </r>
  <r>
    <n v="205"/>
    <x v="0"/>
    <x v="0"/>
    <x v="0"/>
    <x v="1"/>
    <x v="8"/>
    <x v="237"/>
    <x v="0"/>
    <x v="0"/>
    <s v="Tesseramento"/>
    <x v="1"/>
    <x v="4"/>
    <x v="0"/>
    <m/>
  </r>
  <r>
    <n v="219972"/>
    <x v="1"/>
    <x v="0"/>
    <x v="0"/>
    <x v="3"/>
    <x v="8"/>
    <x v="237"/>
    <x v="0"/>
    <x v="0"/>
    <s v="Tesseramento"/>
    <x v="1"/>
    <x v="5"/>
    <x v="0"/>
    <m/>
  </r>
  <r>
    <n v="56136"/>
    <x v="0"/>
    <x v="0"/>
    <x v="0"/>
    <x v="0"/>
    <x v="7"/>
    <x v="342"/>
    <x v="0"/>
    <x v="0"/>
    <s v="Tesseramento"/>
    <x v="1"/>
    <x v="1"/>
    <x v="0"/>
    <m/>
  </r>
  <r>
    <n v="185433"/>
    <x v="1"/>
    <x v="0"/>
    <x v="0"/>
    <x v="0"/>
    <x v="7"/>
    <x v="342"/>
    <x v="0"/>
    <x v="0"/>
    <s v="Tesseramento"/>
    <x v="1"/>
    <x v="7"/>
    <x v="0"/>
    <s v="B"/>
  </r>
  <r>
    <n v="169454"/>
    <x v="1"/>
    <x v="0"/>
    <x v="0"/>
    <x v="0"/>
    <x v="7"/>
    <x v="342"/>
    <x v="0"/>
    <x v="1"/>
    <s v="Tesseramento"/>
    <x v="1"/>
    <x v="6"/>
    <x v="0"/>
    <s v="B"/>
  </r>
  <r>
    <n v="21591"/>
    <x v="0"/>
    <x v="0"/>
    <x v="0"/>
    <x v="0"/>
    <x v="7"/>
    <x v="342"/>
    <x v="0"/>
    <x v="0"/>
    <s v="Tesseramento"/>
    <x v="1"/>
    <x v="4"/>
    <x v="0"/>
    <m/>
  </r>
  <r>
    <n v="68419"/>
    <x v="0"/>
    <x v="0"/>
    <x v="0"/>
    <x v="0"/>
    <x v="7"/>
    <x v="51"/>
    <x v="0"/>
    <x v="0"/>
    <s v="Tesseramento"/>
    <x v="1"/>
    <x v="0"/>
    <x v="0"/>
    <m/>
  </r>
  <r>
    <n v="236537"/>
    <x v="0"/>
    <x v="1"/>
    <x v="1"/>
    <x v="2"/>
    <x v="7"/>
    <x v="342"/>
    <x v="0"/>
    <x v="0"/>
    <s v="Tesseramento"/>
    <x v="1"/>
    <x v="0"/>
    <x v="0"/>
    <m/>
  </r>
  <r>
    <n v="154826"/>
    <x v="0"/>
    <x v="0"/>
    <x v="0"/>
    <x v="0"/>
    <x v="7"/>
    <x v="185"/>
    <x v="0"/>
    <x v="1"/>
    <s v="Tesseramento"/>
    <x v="1"/>
    <x v="0"/>
    <x v="0"/>
    <m/>
  </r>
  <r>
    <n v="53316"/>
    <x v="0"/>
    <x v="0"/>
    <x v="0"/>
    <x v="0"/>
    <x v="10"/>
    <x v="294"/>
    <x v="0"/>
    <x v="1"/>
    <s v="Tesseramento"/>
    <x v="1"/>
    <x v="4"/>
    <x v="0"/>
    <m/>
  </r>
  <r>
    <n v="53283"/>
    <x v="0"/>
    <x v="0"/>
    <x v="0"/>
    <x v="0"/>
    <x v="10"/>
    <x v="294"/>
    <x v="0"/>
    <x v="0"/>
    <s v="Tesseramento"/>
    <x v="1"/>
    <x v="0"/>
    <x v="0"/>
    <m/>
  </r>
  <r>
    <n v="122430"/>
    <x v="0"/>
    <x v="0"/>
    <x v="0"/>
    <x v="0"/>
    <x v="10"/>
    <x v="294"/>
    <x v="0"/>
    <x v="0"/>
    <s v="Tesseramento"/>
    <x v="1"/>
    <x v="0"/>
    <x v="0"/>
    <m/>
  </r>
  <r>
    <n v="211901"/>
    <x v="0"/>
    <x v="0"/>
    <x v="0"/>
    <x v="0"/>
    <x v="10"/>
    <x v="294"/>
    <x v="0"/>
    <x v="0"/>
    <s v="Tesseramento"/>
    <x v="1"/>
    <x v="0"/>
    <x v="0"/>
    <m/>
  </r>
  <r>
    <n v="53319"/>
    <x v="0"/>
    <x v="0"/>
    <x v="0"/>
    <x v="0"/>
    <x v="10"/>
    <x v="294"/>
    <x v="0"/>
    <x v="0"/>
    <s v="Tesseramento"/>
    <x v="1"/>
    <x v="3"/>
    <x v="0"/>
    <m/>
  </r>
  <r>
    <n v="222871"/>
    <x v="0"/>
    <x v="0"/>
    <x v="0"/>
    <x v="1"/>
    <x v="10"/>
    <x v="294"/>
    <x v="0"/>
    <x v="0"/>
    <s v="Tesseramento"/>
    <x v="1"/>
    <x v="3"/>
    <x v="0"/>
    <m/>
  </r>
  <r>
    <n v="184869"/>
    <x v="0"/>
    <x v="0"/>
    <x v="0"/>
    <x v="0"/>
    <x v="10"/>
    <x v="294"/>
    <x v="0"/>
    <x v="0"/>
    <s v="Tesseramento"/>
    <x v="1"/>
    <x v="0"/>
    <x v="0"/>
    <m/>
  </r>
  <r>
    <n v="186128"/>
    <x v="0"/>
    <x v="0"/>
    <x v="0"/>
    <x v="1"/>
    <x v="10"/>
    <x v="294"/>
    <x v="0"/>
    <x v="1"/>
    <s v="Tesseramento"/>
    <x v="1"/>
    <x v="3"/>
    <x v="0"/>
    <m/>
  </r>
  <r>
    <n v="73438"/>
    <x v="0"/>
    <x v="0"/>
    <x v="0"/>
    <x v="0"/>
    <x v="12"/>
    <x v="133"/>
    <x v="0"/>
    <x v="0"/>
    <s v="Tesseramento"/>
    <x v="0"/>
    <x v="0"/>
    <x v="0"/>
    <m/>
  </r>
  <r>
    <n v="24474"/>
    <x v="0"/>
    <x v="0"/>
    <x v="0"/>
    <x v="0"/>
    <x v="7"/>
    <x v="74"/>
    <x v="0"/>
    <x v="0"/>
    <s v="Tesseramento"/>
    <x v="1"/>
    <x v="4"/>
    <x v="0"/>
    <m/>
  </r>
  <r>
    <n v="24475"/>
    <x v="0"/>
    <x v="0"/>
    <x v="0"/>
    <x v="0"/>
    <x v="7"/>
    <x v="74"/>
    <x v="0"/>
    <x v="1"/>
    <s v="Tesseramento"/>
    <x v="1"/>
    <x v="4"/>
    <x v="0"/>
    <m/>
  </r>
  <r>
    <n v="197334"/>
    <x v="0"/>
    <x v="1"/>
    <x v="2"/>
    <x v="2"/>
    <x v="7"/>
    <x v="242"/>
    <x v="0"/>
    <x v="1"/>
    <s v="Tesseramento"/>
    <x v="0"/>
    <x v="0"/>
    <x v="0"/>
    <m/>
  </r>
  <r>
    <n v="236533"/>
    <x v="1"/>
    <x v="0"/>
    <x v="1"/>
    <x v="2"/>
    <x v="7"/>
    <x v="342"/>
    <x v="0"/>
    <x v="1"/>
    <s v="Tesseramento"/>
    <x v="1"/>
    <x v="5"/>
    <x v="0"/>
    <m/>
  </r>
  <r>
    <n v="222364"/>
    <x v="0"/>
    <x v="0"/>
    <x v="0"/>
    <x v="1"/>
    <x v="7"/>
    <x v="242"/>
    <x v="0"/>
    <x v="1"/>
    <s v="Tesseramento"/>
    <x v="0"/>
    <x v="1"/>
    <x v="0"/>
    <m/>
  </r>
  <r>
    <n v="145192"/>
    <x v="0"/>
    <x v="0"/>
    <x v="0"/>
    <x v="0"/>
    <x v="7"/>
    <x v="242"/>
    <x v="0"/>
    <x v="0"/>
    <s v="Tesseramento"/>
    <x v="0"/>
    <x v="0"/>
    <x v="0"/>
    <m/>
  </r>
  <r>
    <n v="164465"/>
    <x v="0"/>
    <x v="0"/>
    <x v="0"/>
    <x v="0"/>
    <x v="7"/>
    <x v="242"/>
    <x v="0"/>
    <x v="0"/>
    <s v="Tesseramento"/>
    <x v="0"/>
    <x v="0"/>
    <x v="0"/>
    <m/>
  </r>
  <r>
    <n v="224763"/>
    <x v="1"/>
    <x v="0"/>
    <x v="0"/>
    <x v="1"/>
    <x v="2"/>
    <x v="292"/>
    <x v="0"/>
    <x v="0"/>
    <s v="Tesseramento"/>
    <x v="1"/>
    <x v="5"/>
    <x v="0"/>
    <m/>
  </r>
  <r>
    <n v="215782"/>
    <x v="0"/>
    <x v="0"/>
    <x v="0"/>
    <x v="0"/>
    <x v="2"/>
    <x v="292"/>
    <x v="0"/>
    <x v="0"/>
    <s v="Tesseramento"/>
    <x v="1"/>
    <x v="0"/>
    <x v="0"/>
    <m/>
  </r>
  <r>
    <n v="28452"/>
    <x v="0"/>
    <x v="0"/>
    <x v="0"/>
    <x v="0"/>
    <x v="2"/>
    <x v="292"/>
    <x v="0"/>
    <x v="0"/>
    <s v="Tesseramento"/>
    <x v="1"/>
    <x v="4"/>
    <x v="0"/>
    <m/>
  </r>
  <r>
    <n v="28475"/>
    <x v="0"/>
    <x v="0"/>
    <x v="0"/>
    <x v="0"/>
    <x v="2"/>
    <x v="292"/>
    <x v="0"/>
    <x v="1"/>
    <s v="Tesseramento"/>
    <x v="1"/>
    <x v="4"/>
    <x v="0"/>
    <m/>
  </r>
  <r>
    <n v="3949"/>
    <x v="0"/>
    <x v="0"/>
    <x v="0"/>
    <x v="0"/>
    <x v="2"/>
    <x v="292"/>
    <x v="0"/>
    <x v="0"/>
    <s v="Tesseramento"/>
    <x v="1"/>
    <x v="4"/>
    <x v="0"/>
    <m/>
  </r>
  <r>
    <n v="236434"/>
    <x v="0"/>
    <x v="0"/>
    <x v="1"/>
    <x v="2"/>
    <x v="2"/>
    <x v="292"/>
    <x v="0"/>
    <x v="1"/>
    <s v="Tesseramento"/>
    <x v="1"/>
    <x v="0"/>
    <x v="0"/>
    <m/>
  </r>
  <r>
    <n v="236435"/>
    <x v="1"/>
    <x v="0"/>
    <x v="1"/>
    <x v="2"/>
    <x v="2"/>
    <x v="292"/>
    <x v="0"/>
    <x v="1"/>
    <s v="Tesseramento"/>
    <x v="1"/>
    <x v="5"/>
    <x v="0"/>
    <m/>
  </r>
  <r>
    <n v="147777"/>
    <x v="0"/>
    <x v="0"/>
    <x v="0"/>
    <x v="0"/>
    <x v="11"/>
    <x v="142"/>
    <x v="0"/>
    <x v="0"/>
    <s v="Tesseramento"/>
    <x v="1"/>
    <x v="4"/>
    <x v="0"/>
    <m/>
  </r>
  <r>
    <n v="236535"/>
    <x v="1"/>
    <x v="0"/>
    <x v="1"/>
    <x v="2"/>
    <x v="7"/>
    <x v="342"/>
    <x v="0"/>
    <x v="0"/>
    <s v="Tesseramento"/>
    <x v="1"/>
    <x v="5"/>
    <x v="0"/>
    <m/>
  </r>
  <r>
    <n v="165176"/>
    <x v="0"/>
    <x v="0"/>
    <x v="0"/>
    <x v="0"/>
    <x v="1"/>
    <x v="324"/>
    <x v="0"/>
    <x v="0"/>
    <s v="Tesseramento"/>
    <x v="1"/>
    <x v="0"/>
    <x v="0"/>
    <m/>
  </r>
  <r>
    <n v="233273"/>
    <x v="0"/>
    <x v="0"/>
    <x v="0"/>
    <x v="0"/>
    <x v="4"/>
    <x v="197"/>
    <x v="0"/>
    <x v="0"/>
    <s v="Tesseramento"/>
    <x v="1"/>
    <x v="0"/>
    <x v="0"/>
    <m/>
  </r>
  <r>
    <n v="51701"/>
    <x v="0"/>
    <x v="0"/>
    <x v="0"/>
    <x v="0"/>
    <x v="2"/>
    <x v="313"/>
    <x v="0"/>
    <x v="0"/>
    <s v="Tesseramento"/>
    <x v="1"/>
    <x v="0"/>
    <x v="0"/>
    <m/>
  </r>
  <r>
    <n v="236534"/>
    <x v="1"/>
    <x v="0"/>
    <x v="1"/>
    <x v="2"/>
    <x v="7"/>
    <x v="342"/>
    <x v="0"/>
    <x v="0"/>
    <s v="Tesseramento"/>
    <x v="1"/>
    <x v="5"/>
    <x v="0"/>
    <m/>
  </r>
  <r>
    <n v="214657"/>
    <x v="0"/>
    <x v="0"/>
    <x v="0"/>
    <x v="0"/>
    <x v="1"/>
    <x v="324"/>
    <x v="0"/>
    <x v="0"/>
    <s v="Tesseramento"/>
    <x v="1"/>
    <x v="0"/>
    <x v="0"/>
    <m/>
  </r>
  <r>
    <n v="236436"/>
    <x v="1"/>
    <x v="0"/>
    <x v="1"/>
    <x v="2"/>
    <x v="2"/>
    <x v="292"/>
    <x v="0"/>
    <x v="0"/>
    <s v="Tesseramento"/>
    <x v="1"/>
    <x v="7"/>
    <x v="0"/>
    <m/>
  </r>
  <r>
    <n v="169705"/>
    <x v="0"/>
    <x v="0"/>
    <x v="0"/>
    <x v="0"/>
    <x v="1"/>
    <x v="324"/>
    <x v="0"/>
    <x v="0"/>
    <s v="Tesseramento"/>
    <x v="1"/>
    <x v="0"/>
    <x v="0"/>
    <m/>
  </r>
  <r>
    <n v="218714"/>
    <x v="0"/>
    <x v="0"/>
    <x v="2"/>
    <x v="1"/>
    <x v="5"/>
    <x v="38"/>
    <x v="0"/>
    <x v="1"/>
    <s v="Tesseramento"/>
    <x v="1"/>
    <x v="0"/>
    <x v="0"/>
    <m/>
  </r>
  <r>
    <n v="127688"/>
    <x v="0"/>
    <x v="0"/>
    <x v="0"/>
    <x v="0"/>
    <x v="1"/>
    <x v="324"/>
    <x v="0"/>
    <x v="1"/>
    <s v="Tesseramento"/>
    <x v="1"/>
    <x v="4"/>
    <x v="0"/>
    <m/>
  </r>
  <r>
    <n v="114636"/>
    <x v="0"/>
    <x v="0"/>
    <x v="0"/>
    <x v="0"/>
    <x v="1"/>
    <x v="324"/>
    <x v="0"/>
    <x v="0"/>
    <s v="Tesseramento"/>
    <x v="1"/>
    <x v="0"/>
    <x v="0"/>
    <m/>
  </r>
  <r>
    <n v="230905"/>
    <x v="1"/>
    <x v="1"/>
    <x v="0"/>
    <x v="0"/>
    <x v="3"/>
    <x v="85"/>
    <x v="0"/>
    <x v="0"/>
    <s v="Tesseramento"/>
    <x v="1"/>
    <x v="5"/>
    <x v="0"/>
    <s v="B"/>
  </r>
  <r>
    <n v="30435"/>
    <x v="0"/>
    <x v="0"/>
    <x v="0"/>
    <x v="0"/>
    <x v="7"/>
    <x v="241"/>
    <x v="0"/>
    <x v="1"/>
    <s v="Tesseramento"/>
    <x v="0"/>
    <x v="4"/>
    <x v="0"/>
    <m/>
  </r>
  <r>
    <n v="4794"/>
    <x v="0"/>
    <x v="0"/>
    <x v="0"/>
    <x v="0"/>
    <x v="7"/>
    <x v="241"/>
    <x v="0"/>
    <x v="1"/>
    <s v="Tesseramento"/>
    <x v="0"/>
    <x v="4"/>
    <x v="0"/>
    <m/>
  </r>
  <r>
    <n v="127691"/>
    <x v="0"/>
    <x v="0"/>
    <x v="0"/>
    <x v="0"/>
    <x v="1"/>
    <x v="324"/>
    <x v="0"/>
    <x v="0"/>
    <s v="Tesseramento"/>
    <x v="1"/>
    <x v="4"/>
    <x v="0"/>
    <m/>
  </r>
  <r>
    <n v="77690"/>
    <x v="0"/>
    <x v="0"/>
    <x v="0"/>
    <x v="0"/>
    <x v="1"/>
    <x v="324"/>
    <x v="0"/>
    <x v="0"/>
    <s v="Tesseramento"/>
    <x v="1"/>
    <x v="3"/>
    <x v="0"/>
    <m/>
  </r>
  <r>
    <n v="236407"/>
    <x v="0"/>
    <x v="0"/>
    <x v="1"/>
    <x v="1"/>
    <x v="2"/>
    <x v="313"/>
    <x v="0"/>
    <x v="0"/>
    <s v="Tesseramento"/>
    <x v="1"/>
    <x v="0"/>
    <x v="0"/>
    <m/>
  </r>
  <r>
    <n v="57740"/>
    <x v="0"/>
    <x v="0"/>
    <x v="0"/>
    <x v="0"/>
    <x v="1"/>
    <x v="324"/>
    <x v="0"/>
    <x v="0"/>
    <s v="Tesseramento"/>
    <x v="1"/>
    <x v="1"/>
    <x v="0"/>
    <m/>
  </r>
  <r>
    <n v="54965"/>
    <x v="0"/>
    <x v="0"/>
    <x v="0"/>
    <x v="0"/>
    <x v="1"/>
    <x v="324"/>
    <x v="0"/>
    <x v="0"/>
    <s v="Tesseramento"/>
    <x v="1"/>
    <x v="3"/>
    <x v="0"/>
    <m/>
  </r>
  <r>
    <n v="204874"/>
    <x v="0"/>
    <x v="0"/>
    <x v="0"/>
    <x v="0"/>
    <x v="7"/>
    <x v="241"/>
    <x v="0"/>
    <x v="0"/>
    <s v="Tesseramento"/>
    <x v="0"/>
    <x v="0"/>
    <x v="0"/>
    <m/>
  </r>
  <r>
    <n v="217031"/>
    <x v="0"/>
    <x v="0"/>
    <x v="0"/>
    <x v="1"/>
    <x v="7"/>
    <x v="241"/>
    <x v="0"/>
    <x v="0"/>
    <s v="Tesseramento"/>
    <x v="0"/>
    <x v="1"/>
    <x v="0"/>
    <m/>
  </r>
  <r>
    <n v="30643"/>
    <x v="0"/>
    <x v="0"/>
    <x v="0"/>
    <x v="0"/>
    <x v="1"/>
    <x v="324"/>
    <x v="0"/>
    <x v="0"/>
    <s v="Tesseramento"/>
    <x v="1"/>
    <x v="3"/>
    <x v="0"/>
    <m/>
  </r>
  <r>
    <n v="81374"/>
    <x v="0"/>
    <x v="0"/>
    <x v="0"/>
    <x v="0"/>
    <x v="7"/>
    <x v="241"/>
    <x v="0"/>
    <x v="0"/>
    <s v="Tesseramento"/>
    <x v="0"/>
    <x v="0"/>
    <x v="0"/>
    <m/>
  </r>
  <r>
    <n v="153425"/>
    <x v="0"/>
    <x v="1"/>
    <x v="0"/>
    <x v="0"/>
    <x v="7"/>
    <x v="103"/>
    <x v="0"/>
    <x v="0"/>
    <s v="Tesseramento"/>
    <x v="1"/>
    <x v="0"/>
    <x v="0"/>
    <m/>
  </r>
  <r>
    <n v="207593"/>
    <x v="0"/>
    <x v="0"/>
    <x v="0"/>
    <x v="0"/>
    <x v="1"/>
    <x v="324"/>
    <x v="0"/>
    <x v="0"/>
    <s v="Tesseramento"/>
    <x v="1"/>
    <x v="1"/>
    <x v="0"/>
    <m/>
  </r>
  <r>
    <n v="32464"/>
    <x v="0"/>
    <x v="0"/>
    <x v="0"/>
    <x v="0"/>
    <x v="1"/>
    <x v="324"/>
    <x v="0"/>
    <x v="0"/>
    <s v="Tesseramento"/>
    <x v="1"/>
    <x v="3"/>
    <x v="0"/>
    <m/>
  </r>
  <r>
    <n v="183772"/>
    <x v="0"/>
    <x v="0"/>
    <x v="0"/>
    <x v="0"/>
    <x v="7"/>
    <x v="241"/>
    <x v="0"/>
    <x v="0"/>
    <s v="Tesseramento"/>
    <x v="0"/>
    <x v="1"/>
    <x v="0"/>
    <m/>
  </r>
  <r>
    <n v="181604"/>
    <x v="0"/>
    <x v="0"/>
    <x v="0"/>
    <x v="1"/>
    <x v="1"/>
    <x v="324"/>
    <x v="0"/>
    <x v="0"/>
    <s v="Tesseramento"/>
    <x v="1"/>
    <x v="0"/>
    <x v="0"/>
    <m/>
  </r>
  <r>
    <n v="125156"/>
    <x v="0"/>
    <x v="0"/>
    <x v="0"/>
    <x v="0"/>
    <x v="0"/>
    <x v="206"/>
    <x v="0"/>
    <x v="0"/>
    <s v="Tesseramento"/>
    <x v="1"/>
    <x v="0"/>
    <x v="0"/>
    <m/>
  </r>
  <r>
    <n v="183038"/>
    <x v="0"/>
    <x v="0"/>
    <x v="0"/>
    <x v="1"/>
    <x v="1"/>
    <x v="324"/>
    <x v="0"/>
    <x v="0"/>
    <s v="Tesseramento"/>
    <x v="1"/>
    <x v="0"/>
    <x v="0"/>
    <m/>
  </r>
  <r>
    <n v="214092"/>
    <x v="0"/>
    <x v="0"/>
    <x v="0"/>
    <x v="0"/>
    <x v="1"/>
    <x v="324"/>
    <x v="0"/>
    <x v="0"/>
    <s v="Tesseramento"/>
    <x v="1"/>
    <x v="1"/>
    <x v="0"/>
    <m/>
  </r>
  <r>
    <n v="130487"/>
    <x v="0"/>
    <x v="0"/>
    <x v="0"/>
    <x v="0"/>
    <x v="0"/>
    <x v="206"/>
    <x v="0"/>
    <x v="0"/>
    <s v="Tesseramento"/>
    <x v="1"/>
    <x v="3"/>
    <x v="0"/>
    <m/>
  </r>
  <r>
    <n v="95817"/>
    <x v="0"/>
    <x v="0"/>
    <x v="0"/>
    <x v="0"/>
    <x v="1"/>
    <x v="324"/>
    <x v="0"/>
    <x v="0"/>
    <s v="Tesseramento"/>
    <x v="1"/>
    <x v="0"/>
    <x v="0"/>
    <m/>
  </r>
  <r>
    <n v="236432"/>
    <x v="1"/>
    <x v="0"/>
    <x v="1"/>
    <x v="2"/>
    <x v="0"/>
    <x v="206"/>
    <x v="0"/>
    <x v="0"/>
    <s v="Tesseramento"/>
    <x v="1"/>
    <x v="5"/>
    <x v="0"/>
    <m/>
  </r>
  <r>
    <n v="147818"/>
    <x v="0"/>
    <x v="0"/>
    <x v="0"/>
    <x v="0"/>
    <x v="8"/>
    <x v="62"/>
    <x v="0"/>
    <x v="0"/>
    <s v="Tesseramento"/>
    <x v="1"/>
    <x v="0"/>
    <x v="0"/>
    <m/>
  </r>
  <r>
    <n v="39186"/>
    <x v="0"/>
    <x v="0"/>
    <x v="0"/>
    <x v="0"/>
    <x v="4"/>
    <x v="154"/>
    <x v="0"/>
    <x v="0"/>
    <s v="Tesseramento"/>
    <x v="1"/>
    <x v="0"/>
    <x v="0"/>
    <m/>
  </r>
  <r>
    <n v="142853"/>
    <x v="0"/>
    <x v="0"/>
    <x v="0"/>
    <x v="0"/>
    <x v="7"/>
    <x v="241"/>
    <x v="0"/>
    <x v="0"/>
    <s v="Tesseramento"/>
    <x v="0"/>
    <x v="0"/>
    <x v="0"/>
    <m/>
  </r>
  <r>
    <n v="218042"/>
    <x v="1"/>
    <x v="0"/>
    <x v="0"/>
    <x v="3"/>
    <x v="7"/>
    <x v="30"/>
    <x v="0"/>
    <x v="0"/>
    <s v="Tesseramento"/>
    <x v="1"/>
    <x v="5"/>
    <x v="0"/>
    <m/>
  </r>
  <r>
    <n v="236346"/>
    <x v="1"/>
    <x v="1"/>
    <x v="1"/>
    <x v="1"/>
    <x v="1"/>
    <x v="176"/>
    <x v="0"/>
    <x v="0"/>
    <s v="Tesseramento"/>
    <x v="1"/>
    <x v="5"/>
    <x v="0"/>
    <m/>
  </r>
  <r>
    <n v="87578"/>
    <x v="0"/>
    <x v="0"/>
    <x v="0"/>
    <x v="0"/>
    <x v="4"/>
    <x v="116"/>
    <x v="0"/>
    <x v="0"/>
    <s v="Tesseramento"/>
    <x v="1"/>
    <x v="4"/>
    <x v="0"/>
    <m/>
  </r>
  <r>
    <n v="44694"/>
    <x v="0"/>
    <x v="0"/>
    <x v="0"/>
    <x v="0"/>
    <x v="7"/>
    <x v="241"/>
    <x v="0"/>
    <x v="0"/>
    <s v="Tesseramento"/>
    <x v="0"/>
    <x v="0"/>
    <x v="0"/>
    <m/>
  </r>
  <r>
    <n v="236502"/>
    <x v="1"/>
    <x v="1"/>
    <x v="1"/>
    <x v="2"/>
    <x v="7"/>
    <x v="274"/>
    <x v="0"/>
    <x v="0"/>
    <s v="Tesseramento"/>
    <x v="0"/>
    <x v="5"/>
    <x v="0"/>
    <m/>
  </r>
  <r>
    <n v="168768"/>
    <x v="0"/>
    <x v="0"/>
    <x v="0"/>
    <x v="0"/>
    <x v="7"/>
    <x v="241"/>
    <x v="0"/>
    <x v="1"/>
    <s v="Tesseramento"/>
    <x v="0"/>
    <x v="0"/>
    <x v="0"/>
    <m/>
  </r>
  <r>
    <n v="236503"/>
    <x v="0"/>
    <x v="1"/>
    <x v="1"/>
    <x v="1"/>
    <x v="7"/>
    <x v="274"/>
    <x v="0"/>
    <x v="0"/>
    <s v="Tesseramento"/>
    <x v="0"/>
    <x v="1"/>
    <x v="0"/>
    <m/>
  </r>
  <r>
    <n v="216518"/>
    <x v="0"/>
    <x v="0"/>
    <x v="0"/>
    <x v="0"/>
    <x v="2"/>
    <x v="292"/>
    <x v="0"/>
    <x v="0"/>
    <s v="Tesseramento"/>
    <x v="1"/>
    <x v="0"/>
    <x v="0"/>
    <m/>
  </r>
  <r>
    <n v="62920"/>
    <x v="0"/>
    <x v="0"/>
    <x v="0"/>
    <x v="0"/>
    <x v="1"/>
    <x v="26"/>
    <x v="0"/>
    <x v="1"/>
    <s v="Tesseramento"/>
    <x v="1"/>
    <x v="0"/>
    <x v="0"/>
    <m/>
  </r>
  <r>
    <n v="71604"/>
    <x v="0"/>
    <x v="0"/>
    <x v="0"/>
    <x v="0"/>
    <x v="1"/>
    <x v="26"/>
    <x v="0"/>
    <x v="1"/>
    <s v="Tesseramento"/>
    <x v="1"/>
    <x v="1"/>
    <x v="0"/>
    <m/>
  </r>
  <r>
    <n v="226858"/>
    <x v="0"/>
    <x v="0"/>
    <x v="0"/>
    <x v="0"/>
    <x v="4"/>
    <x v="47"/>
    <x v="0"/>
    <x v="0"/>
    <s v="Tesseramento"/>
    <x v="0"/>
    <x v="0"/>
    <x v="0"/>
    <m/>
  </r>
  <r>
    <n v="69635"/>
    <x v="0"/>
    <x v="0"/>
    <x v="0"/>
    <x v="0"/>
    <x v="1"/>
    <x v="26"/>
    <x v="0"/>
    <x v="0"/>
    <s v="Tesseramento"/>
    <x v="1"/>
    <x v="3"/>
    <x v="0"/>
    <m/>
  </r>
  <r>
    <n v="226859"/>
    <x v="0"/>
    <x v="0"/>
    <x v="0"/>
    <x v="1"/>
    <x v="4"/>
    <x v="47"/>
    <x v="0"/>
    <x v="1"/>
    <s v="Tesseramento"/>
    <x v="0"/>
    <x v="0"/>
    <x v="0"/>
    <m/>
  </r>
  <r>
    <n v="91915"/>
    <x v="0"/>
    <x v="0"/>
    <x v="0"/>
    <x v="0"/>
    <x v="1"/>
    <x v="26"/>
    <x v="0"/>
    <x v="1"/>
    <s v="Tesseramento"/>
    <x v="1"/>
    <x v="3"/>
    <x v="0"/>
    <m/>
  </r>
  <r>
    <n v="218331"/>
    <x v="0"/>
    <x v="1"/>
    <x v="2"/>
    <x v="0"/>
    <x v="12"/>
    <x v="27"/>
    <x v="0"/>
    <x v="1"/>
    <s v="Tesseramento"/>
    <x v="1"/>
    <x v="0"/>
    <x v="0"/>
    <m/>
  </r>
  <r>
    <n v="40476"/>
    <x v="0"/>
    <x v="0"/>
    <x v="0"/>
    <x v="0"/>
    <x v="7"/>
    <x v="316"/>
    <x v="0"/>
    <x v="0"/>
    <s v="Tesseramento"/>
    <x v="1"/>
    <x v="3"/>
    <x v="0"/>
    <m/>
  </r>
  <r>
    <n v="35989"/>
    <x v="0"/>
    <x v="0"/>
    <x v="0"/>
    <x v="0"/>
    <x v="2"/>
    <x v="265"/>
    <x v="0"/>
    <x v="0"/>
    <s v="Tesseramento"/>
    <x v="1"/>
    <x v="0"/>
    <x v="0"/>
    <m/>
  </r>
  <r>
    <n v="1735"/>
    <x v="0"/>
    <x v="0"/>
    <x v="0"/>
    <x v="0"/>
    <x v="2"/>
    <x v="265"/>
    <x v="0"/>
    <x v="0"/>
    <s v="Tesseramento"/>
    <x v="1"/>
    <x v="4"/>
    <x v="0"/>
    <m/>
  </r>
  <r>
    <n v="221378"/>
    <x v="1"/>
    <x v="0"/>
    <x v="0"/>
    <x v="2"/>
    <x v="4"/>
    <x v="4"/>
    <x v="0"/>
    <x v="1"/>
    <s v="Tesseramento"/>
    <x v="1"/>
    <x v="2"/>
    <x v="0"/>
    <m/>
  </r>
  <r>
    <n v="220391"/>
    <x v="0"/>
    <x v="0"/>
    <x v="0"/>
    <x v="2"/>
    <x v="4"/>
    <x v="4"/>
    <x v="0"/>
    <x v="0"/>
    <s v="Tesseramento"/>
    <x v="1"/>
    <x v="0"/>
    <x v="0"/>
    <m/>
  </r>
  <r>
    <n v="29117"/>
    <x v="0"/>
    <x v="0"/>
    <x v="0"/>
    <x v="0"/>
    <x v="4"/>
    <x v="4"/>
    <x v="0"/>
    <x v="0"/>
    <s v="Tesseramento"/>
    <x v="1"/>
    <x v="0"/>
    <x v="0"/>
    <m/>
  </r>
  <r>
    <n v="140451"/>
    <x v="0"/>
    <x v="0"/>
    <x v="0"/>
    <x v="0"/>
    <x v="1"/>
    <x v="26"/>
    <x v="0"/>
    <x v="0"/>
    <s v="Tesseramento"/>
    <x v="1"/>
    <x v="1"/>
    <x v="0"/>
    <m/>
  </r>
  <r>
    <n v="55786"/>
    <x v="0"/>
    <x v="0"/>
    <x v="0"/>
    <x v="0"/>
    <x v="1"/>
    <x v="26"/>
    <x v="0"/>
    <x v="1"/>
    <s v="Tesseramento"/>
    <x v="1"/>
    <x v="0"/>
    <x v="0"/>
    <m/>
  </r>
  <r>
    <n v="91962"/>
    <x v="0"/>
    <x v="0"/>
    <x v="0"/>
    <x v="1"/>
    <x v="1"/>
    <x v="26"/>
    <x v="0"/>
    <x v="1"/>
    <s v="Tesseramento"/>
    <x v="1"/>
    <x v="4"/>
    <x v="0"/>
    <m/>
  </r>
  <r>
    <n v="10911"/>
    <x v="0"/>
    <x v="0"/>
    <x v="0"/>
    <x v="0"/>
    <x v="4"/>
    <x v="4"/>
    <x v="0"/>
    <x v="1"/>
    <s v="Tesseramento"/>
    <x v="1"/>
    <x v="4"/>
    <x v="0"/>
    <m/>
  </r>
  <r>
    <n v="230342"/>
    <x v="0"/>
    <x v="1"/>
    <x v="0"/>
    <x v="1"/>
    <x v="7"/>
    <x v="316"/>
    <x v="0"/>
    <x v="1"/>
    <s v="Tesseramento"/>
    <x v="1"/>
    <x v="0"/>
    <x v="0"/>
    <m/>
  </r>
  <r>
    <n v="7470"/>
    <x v="0"/>
    <x v="0"/>
    <x v="0"/>
    <x v="0"/>
    <x v="4"/>
    <x v="154"/>
    <x v="0"/>
    <x v="0"/>
    <s v="Tesseramento"/>
    <x v="1"/>
    <x v="0"/>
    <x v="0"/>
    <m/>
  </r>
  <r>
    <n v="230710"/>
    <x v="1"/>
    <x v="0"/>
    <x v="0"/>
    <x v="2"/>
    <x v="7"/>
    <x v="316"/>
    <x v="0"/>
    <x v="0"/>
    <s v="Tesseramento"/>
    <x v="1"/>
    <x v="5"/>
    <x v="0"/>
    <m/>
  </r>
  <r>
    <n v="227999"/>
    <x v="1"/>
    <x v="0"/>
    <x v="0"/>
    <x v="2"/>
    <x v="7"/>
    <x v="316"/>
    <x v="0"/>
    <x v="0"/>
    <s v="Tesseramento"/>
    <x v="1"/>
    <x v="5"/>
    <x v="0"/>
    <m/>
  </r>
  <r>
    <n v="221537"/>
    <x v="1"/>
    <x v="0"/>
    <x v="0"/>
    <x v="1"/>
    <x v="7"/>
    <x v="316"/>
    <x v="0"/>
    <x v="0"/>
    <s v="Tesseramento"/>
    <x v="1"/>
    <x v="5"/>
    <x v="0"/>
    <m/>
  </r>
  <r>
    <n v="106869"/>
    <x v="0"/>
    <x v="0"/>
    <x v="0"/>
    <x v="0"/>
    <x v="4"/>
    <x v="154"/>
    <x v="0"/>
    <x v="0"/>
    <s v="Tesseramento"/>
    <x v="1"/>
    <x v="0"/>
    <x v="0"/>
    <m/>
  </r>
  <r>
    <n v="152234"/>
    <x v="1"/>
    <x v="0"/>
    <x v="0"/>
    <x v="0"/>
    <x v="12"/>
    <x v="148"/>
    <x v="0"/>
    <x v="0"/>
    <s v="Tesseramento"/>
    <x v="1"/>
    <x v="7"/>
    <x v="0"/>
    <m/>
  </r>
  <r>
    <n v="157477"/>
    <x v="0"/>
    <x v="0"/>
    <x v="0"/>
    <x v="0"/>
    <x v="1"/>
    <x v="193"/>
    <x v="0"/>
    <x v="1"/>
    <s v="Tesseramento"/>
    <x v="1"/>
    <x v="4"/>
    <x v="0"/>
    <m/>
  </r>
  <r>
    <n v="61042"/>
    <x v="0"/>
    <x v="0"/>
    <x v="0"/>
    <x v="0"/>
    <x v="1"/>
    <x v="193"/>
    <x v="0"/>
    <x v="0"/>
    <s v="Tesseramento"/>
    <x v="1"/>
    <x v="4"/>
    <x v="0"/>
    <m/>
  </r>
  <r>
    <n v="42047"/>
    <x v="0"/>
    <x v="0"/>
    <x v="0"/>
    <x v="0"/>
    <x v="1"/>
    <x v="193"/>
    <x v="0"/>
    <x v="0"/>
    <s v="Tesseramento"/>
    <x v="1"/>
    <x v="4"/>
    <x v="0"/>
    <m/>
  </r>
  <r>
    <n v="22879"/>
    <x v="0"/>
    <x v="0"/>
    <x v="0"/>
    <x v="0"/>
    <x v="1"/>
    <x v="193"/>
    <x v="0"/>
    <x v="0"/>
    <s v="Tesseramento"/>
    <x v="1"/>
    <x v="3"/>
    <x v="0"/>
    <m/>
  </r>
  <r>
    <n v="233319"/>
    <x v="0"/>
    <x v="1"/>
    <x v="0"/>
    <x v="2"/>
    <x v="4"/>
    <x v="4"/>
    <x v="0"/>
    <x v="1"/>
    <s v="Tesseramento"/>
    <x v="1"/>
    <x v="0"/>
    <x v="0"/>
    <m/>
  </r>
  <r>
    <n v="42051"/>
    <x v="0"/>
    <x v="0"/>
    <x v="2"/>
    <x v="0"/>
    <x v="1"/>
    <x v="193"/>
    <x v="0"/>
    <x v="1"/>
    <s v="Tesseramento"/>
    <x v="1"/>
    <x v="4"/>
    <x v="0"/>
    <m/>
  </r>
  <r>
    <n v="189400"/>
    <x v="0"/>
    <x v="0"/>
    <x v="0"/>
    <x v="0"/>
    <x v="1"/>
    <x v="193"/>
    <x v="0"/>
    <x v="1"/>
    <s v="Tesseramento"/>
    <x v="1"/>
    <x v="3"/>
    <x v="0"/>
    <m/>
  </r>
  <r>
    <n v="236689"/>
    <x v="0"/>
    <x v="1"/>
    <x v="1"/>
    <x v="2"/>
    <x v="4"/>
    <x v="4"/>
    <x v="0"/>
    <x v="0"/>
    <s v="Tesseramento"/>
    <x v="1"/>
    <x v="1"/>
    <x v="0"/>
    <m/>
  </r>
  <r>
    <n v="189401"/>
    <x v="0"/>
    <x v="0"/>
    <x v="0"/>
    <x v="0"/>
    <x v="1"/>
    <x v="193"/>
    <x v="0"/>
    <x v="0"/>
    <s v="Tesseramento"/>
    <x v="1"/>
    <x v="3"/>
    <x v="0"/>
    <m/>
  </r>
  <r>
    <n v="189402"/>
    <x v="0"/>
    <x v="0"/>
    <x v="0"/>
    <x v="0"/>
    <x v="1"/>
    <x v="193"/>
    <x v="0"/>
    <x v="0"/>
    <s v="Tesseramento"/>
    <x v="1"/>
    <x v="1"/>
    <x v="0"/>
    <m/>
  </r>
  <r>
    <n v="6630"/>
    <x v="0"/>
    <x v="0"/>
    <x v="0"/>
    <x v="0"/>
    <x v="7"/>
    <x v="150"/>
    <x v="0"/>
    <x v="0"/>
    <s v="Tesseramento"/>
    <x v="1"/>
    <x v="4"/>
    <x v="0"/>
    <m/>
  </r>
  <r>
    <n v="97382"/>
    <x v="0"/>
    <x v="0"/>
    <x v="0"/>
    <x v="0"/>
    <x v="4"/>
    <x v="54"/>
    <x v="0"/>
    <x v="0"/>
    <s v="Tesseramento"/>
    <x v="1"/>
    <x v="1"/>
    <x v="0"/>
    <m/>
  </r>
  <r>
    <n v="217610"/>
    <x v="0"/>
    <x v="1"/>
    <x v="0"/>
    <x v="0"/>
    <x v="12"/>
    <x v="27"/>
    <x v="0"/>
    <x v="1"/>
    <s v="Tesseramento"/>
    <x v="1"/>
    <x v="0"/>
    <x v="0"/>
    <m/>
  </r>
  <r>
    <n v="231753"/>
    <x v="1"/>
    <x v="1"/>
    <x v="0"/>
    <x v="1"/>
    <x v="12"/>
    <x v="27"/>
    <x v="0"/>
    <x v="0"/>
    <s v="Tesseramento"/>
    <x v="1"/>
    <x v="7"/>
    <x v="0"/>
    <m/>
  </r>
  <r>
    <n v="229119"/>
    <x v="0"/>
    <x v="1"/>
    <x v="0"/>
    <x v="1"/>
    <x v="12"/>
    <x v="27"/>
    <x v="0"/>
    <x v="1"/>
    <s v="Tesseramento"/>
    <x v="1"/>
    <x v="0"/>
    <x v="0"/>
    <m/>
  </r>
  <r>
    <n v="31808"/>
    <x v="0"/>
    <x v="0"/>
    <x v="0"/>
    <x v="0"/>
    <x v="1"/>
    <x v="324"/>
    <x v="0"/>
    <x v="0"/>
    <s v="Tesseramento"/>
    <x v="1"/>
    <x v="4"/>
    <x v="0"/>
    <m/>
  </r>
  <r>
    <n v="32406"/>
    <x v="0"/>
    <x v="0"/>
    <x v="0"/>
    <x v="0"/>
    <x v="1"/>
    <x v="324"/>
    <x v="0"/>
    <x v="1"/>
    <s v="Tesseramento"/>
    <x v="1"/>
    <x v="4"/>
    <x v="0"/>
    <m/>
  </r>
  <r>
    <n v="12681"/>
    <x v="0"/>
    <x v="0"/>
    <x v="0"/>
    <x v="0"/>
    <x v="2"/>
    <x v="326"/>
    <x v="0"/>
    <x v="0"/>
    <s v="Tesseramento"/>
    <x v="1"/>
    <x v="4"/>
    <x v="0"/>
    <m/>
  </r>
  <r>
    <n v="199576"/>
    <x v="0"/>
    <x v="0"/>
    <x v="0"/>
    <x v="0"/>
    <x v="4"/>
    <x v="145"/>
    <x v="0"/>
    <x v="0"/>
    <s v="Tesseramento"/>
    <x v="1"/>
    <x v="1"/>
    <x v="0"/>
    <m/>
  </r>
  <r>
    <n v="218664"/>
    <x v="0"/>
    <x v="0"/>
    <x v="0"/>
    <x v="1"/>
    <x v="4"/>
    <x v="145"/>
    <x v="0"/>
    <x v="0"/>
    <s v="Tesseramento"/>
    <x v="1"/>
    <x v="0"/>
    <x v="0"/>
    <m/>
  </r>
  <r>
    <n v="220478"/>
    <x v="1"/>
    <x v="0"/>
    <x v="0"/>
    <x v="1"/>
    <x v="4"/>
    <x v="145"/>
    <x v="0"/>
    <x v="0"/>
    <s v="Tesseramento"/>
    <x v="1"/>
    <x v="7"/>
    <x v="0"/>
    <m/>
  </r>
  <r>
    <n v="195519"/>
    <x v="1"/>
    <x v="0"/>
    <x v="0"/>
    <x v="0"/>
    <x v="7"/>
    <x v="30"/>
    <x v="0"/>
    <x v="0"/>
    <s v="Tesseramento"/>
    <x v="1"/>
    <x v="5"/>
    <x v="0"/>
    <m/>
  </r>
  <r>
    <n v="230870"/>
    <x v="1"/>
    <x v="0"/>
    <x v="0"/>
    <x v="2"/>
    <x v="7"/>
    <x v="30"/>
    <x v="0"/>
    <x v="0"/>
    <s v="Tesseramento"/>
    <x v="1"/>
    <x v="5"/>
    <x v="0"/>
    <m/>
  </r>
  <r>
    <n v="236439"/>
    <x v="0"/>
    <x v="1"/>
    <x v="1"/>
    <x v="3"/>
    <x v="11"/>
    <x v="24"/>
    <x v="0"/>
    <x v="1"/>
    <s v="Tesseramento"/>
    <x v="1"/>
    <x v="0"/>
    <x v="0"/>
    <m/>
  </r>
  <r>
    <n v="164041"/>
    <x v="0"/>
    <x v="0"/>
    <x v="0"/>
    <x v="0"/>
    <x v="2"/>
    <x v="326"/>
    <x v="0"/>
    <x v="0"/>
    <s v="Tesseramento"/>
    <x v="1"/>
    <x v="1"/>
    <x v="0"/>
    <m/>
  </r>
  <r>
    <n v="12720"/>
    <x v="0"/>
    <x v="0"/>
    <x v="0"/>
    <x v="0"/>
    <x v="2"/>
    <x v="326"/>
    <x v="0"/>
    <x v="0"/>
    <s v="Tesseramento"/>
    <x v="1"/>
    <x v="4"/>
    <x v="0"/>
    <m/>
  </r>
  <r>
    <n v="203927"/>
    <x v="0"/>
    <x v="0"/>
    <x v="0"/>
    <x v="1"/>
    <x v="1"/>
    <x v="324"/>
    <x v="0"/>
    <x v="0"/>
    <s v="Tesseramento"/>
    <x v="1"/>
    <x v="3"/>
    <x v="0"/>
    <m/>
  </r>
  <r>
    <n v="13723"/>
    <x v="0"/>
    <x v="0"/>
    <x v="0"/>
    <x v="0"/>
    <x v="1"/>
    <x v="324"/>
    <x v="0"/>
    <x v="0"/>
    <s v="Tesseramento"/>
    <x v="1"/>
    <x v="4"/>
    <x v="0"/>
    <m/>
  </r>
  <r>
    <n v="183757"/>
    <x v="0"/>
    <x v="0"/>
    <x v="0"/>
    <x v="0"/>
    <x v="7"/>
    <x v="15"/>
    <x v="0"/>
    <x v="0"/>
    <s v="Tesseramento"/>
    <x v="2"/>
    <x v="4"/>
    <x v="0"/>
    <m/>
  </r>
  <r>
    <n v="236440"/>
    <x v="0"/>
    <x v="1"/>
    <x v="1"/>
    <x v="1"/>
    <x v="11"/>
    <x v="24"/>
    <x v="0"/>
    <x v="0"/>
    <s v="Tesseramento"/>
    <x v="1"/>
    <x v="1"/>
    <x v="0"/>
    <m/>
  </r>
  <r>
    <n v="47090"/>
    <x v="0"/>
    <x v="0"/>
    <x v="0"/>
    <x v="0"/>
    <x v="1"/>
    <x v="324"/>
    <x v="0"/>
    <x v="0"/>
    <s v="Tesseramento"/>
    <x v="1"/>
    <x v="3"/>
    <x v="0"/>
    <m/>
  </r>
  <r>
    <n v="219769"/>
    <x v="1"/>
    <x v="0"/>
    <x v="2"/>
    <x v="1"/>
    <x v="4"/>
    <x v="124"/>
    <x v="0"/>
    <x v="0"/>
    <s v="Tesseramento"/>
    <x v="1"/>
    <x v="5"/>
    <x v="0"/>
    <m/>
  </r>
  <r>
    <n v="151209"/>
    <x v="0"/>
    <x v="0"/>
    <x v="0"/>
    <x v="0"/>
    <x v="1"/>
    <x v="324"/>
    <x v="0"/>
    <x v="0"/>
    <s v="Tesseramento"/>
    <x v="1"/>
    <x v="0"/>
    <x v="0"/>
    <m/>
  </r>
  <r>
    <n v="228896"/>
    <x v="0"/>
    <x v="1"/>
    <x v="0"/>
    <x v="1"/>
    <x v="1"/>
    <x v="324"/>
    <x v="0"/>
    <x v="0"/>
    <s v="Tesseramento"/>
    <x v="1"/>
    <x v="0"/>
    <x v="0"/>
    <m/>
  </r>
  <r>
    <n v="69686"/>
    <x v="0"/>
    <x v="0"/>
    <x v="0"/>
    <x v="0"/>
    <x v="1"/>
    <x v="324"/>
    <x v="0"/>
    <x v="0"/>
    <s v="Tesseramento"/>
    <x v="1"/>
    <x v="4"/>
    <x v="0"/>
    <m/>
  </r>
  <r>
    <n v="223624"/>
    <x v="0"/>
    <x v="0"/>
    <x v="0"/>
    <x v="0"/>
    <x v="1"/>
    <x v="324"/>
    <x v="0"/>
    <x v="0"/>
    <s v="Tesseramento"/>
    <x v="1"/>
    <x v="1"/>
    <x v="0"/>
    <m/>
  </r>
  <r>
    <n v="32781"/>
    <x v="0"/>
    <x v="0"/>
    <x v="0"/>
    <x v="0"/>
    <x v="1"/>
    <x v="324"/>
    <x v="0"/>
    <x v="0"/>
    <s v="Tesseramento"/>
    <x v="1"/>
    <x v="3"/>
    <x v="0"/>
    <m/>
  </r>
  <r>
    <n v="95746"/>
    <x v="0"/>
    <x v="0"/>
    <x v="0"/>
    <x v="4"/>
    <x v="1"/>
    <x v="324"/>
    <x v="0"/>
    <x v="1"/>
    <s v="Tesseramento"/>
    <x v="1"/>
    <x v="3"/>
    <x v="0"/>
    <m/>
  </r>
  <r>
    <n v="210886"/>
    <x v="0"/>
    <x v="0"/>
    <x v="0"/>
    <x v="0"/>
    <x v="7"/>
    <x v="210"/>
    <x v="0"/>
    <x v="0"/>
    <s v="Tesseramento"/>
    <x v="0"/>
    <x v="0"/>
    <x v="0"/>
    <m/>
  </r>
  <r>
    <n v="226303"/>
    <x v="1"/>
    <x v="0"/>
    <x v="0"/>
    <x v="3"/>
    <x v="7"/>
    <x v="150"/>
    <x v="0"/>
    <x v="0"/>
    <s v="Tesseramento"/>
    <x v="1"/>
    <x v="5"/>
    <x v="0"/>
    <m/>
  </r>
  <r>
    <n v="157406"/>
    <x v="0"/>
    <x v="0"/>
    <x v="0"/>
    <x v="0"/>
    <x v="11"/>
    <x v="244"/>
    <x v="0"/>
    <x v="0"/>
    <s v="Tesseramento"/>
    <x v="0"/>
    <x v="0"/>
    <x v="0"/>
    <m/>
  </r>
  <r>
    <n v="186017"/>
    <x v="0"/>
    <x v="0"/>
    <x v="0"/>
    <x v="0"/>
    <x v="11"/>
    <x v="244"/>
    <x v="0"/>
    <x v="0"/>
    <s v="Tesseramento"/>
    <x v="0"/>
    <x v="1"/>
    <x v="0"/>
    <m/>
  </r>
  <r>
    <n v="56451"/>
    <x v="0"/>
    <x v="0"/>
    <x v="0"/>
    <x v="0"/>
    <x v="4"/>
    <x v="151"/>
    <x v="0"/>
    <x v="0"/>
    <s v="Tesseramento"/>
    <x v="1"/>
    <x v="0"/>
    <x v="0"/>
    <m/>
  </r>
  <r>
    <n v="70253"/>
    <x v="0"/>
    <x v="0"/>
    <x v="2"/>
    <x v="0"/>
    <x v="4"/>
    <x v="151"/>
    <x v="0"/>
    <x v="0"/>
    <s v="Tesseramento"/>
    <x v="1"/>
    <x v="0"/>
    <x v="0"/>
    <m/>
  </r>
  <r>
    <n v="113706"/>
    <x v="0"/>
    <x v="0"/>
    <x v="0"/>
    <x v="4"/>
    <x v="2"/>
    <x v="265"/>
    <x v="0"/>
    <x v="1"/>
    <s v="Tesseramento"/>
    <x v="1"/>
    <x v="1"/>
    <x v="0"/>
    <m/>
  </r>
  <r>
    <n v="29610"/>
    <x v="0"/>
    <x v="0"/>
    <x v="0"/>
    <x v="0"/>
    <x v="4"/>
    <x v="271"/>
    <x v="0"/>
    <x v="0"/>
    <s v="Tesseramento"/>
    <x v="1"/>
    <x v="4"/>
    <x v="0"/>
    <m/>
  </r>
  <r>
    <n v="236536"/>
    <x v="1"/>
    <x v="0"/>
    <x v="1"/>
    <x v="2"/>
    <x v="7"/>
    <x v="342"/>
    <x v="0"/>
    <x v="0"/>
    <s v="Tesseramento"/>
    <x v="1"/>
    <x v="5"/>
    <x v="0"/>
    <m/>
  </r>
  <r>
    <n v="64431"/>
    <x v="0"/>
    <x v="0"/>
    <x v="0"/>
    <x v="0"/>
    <x v="10"/>
    <x v="136"/>
    <x v="0"/>
    <x v="0"/>
    <s v="Tesseramento"/>
    <x v="1"/>
    <x v="0"/>
    <x v="0"/>
    <m/>
  </r>
  <r>
    <n v="131528"/>
    <x v="0"/>
    <x v="0"/>
    <x v="2"/>
    <x v="0"/>
    <x v="10"/>
    <x v="136"/>
    <x v="0"/>
    <x v="0"/>
    <s v="Tesseramento"/>
    <x v="1"/>
    <x v="0"/>
    <x v="0"/>
    <m/>
  </r>
  <r>
    <n v="195014"/>
    <x v="0"/>
    <x v="0"/>
    <x v="0"/>
    <x v="0"/>
    <x v="14"/>
    <x v="121"/>
    <x v="0"/>
    <x v="0"/>
    <s v="Tesseramento"/>
    <x v="1"/>
    <x v="0"/>
    <x v="0"/>
    <m/>
  </r>
  <r>
    <n v="76893"/>
    <x v="0"/>
    <x v="0"/>
    <x v="0"/>
    <x v="0"/>
    <x v="4"/>
    <x v="271"/>
    <x v="0"/>
    <x v="0"/>
    <s v="Tesseramento"/>
    <x v="1"/>
    <x v="3"/>
    <x v="0"/>
    <m/>
  </r>
  <r>
    <n v="141613"/>
    <x v="0"/>
    <x v="0"/>
    <x v="0"/>
    <x v="0"/>
    <x v="4"/>
    <x v="271"/>
    <x v="0"/>
    <x v="0"/>
    <s v="Tesseramento"/>
    <x v="1"/>
    <x v="1"/>
    <x v="0"/>
    <m/>
  </r>
  <r>
    <n v="84080"/>
    <x v="0"/>
    <x v="0"/>
    <x v="0"/>
    <x v="0"/>
    <x v="4"/>
    <x v="271"/>
    <x v="0"/>
    <x v="1"/>
    <s v="Tesseramento"/>
    <x v="1"/>
    <x v="3"/>
    <x v="0"/>
    <m/>
  </r>
  <r>
    <n v="236350"/>
    <x v="0"/>
    <x v="0"/>
    <x v="1"/>
    <x v="1"/>
    <x v="11"/>
    <x v="221"/>
    <x v="0"/>
    <x v="0"/>
    <s v="Tesseramento"/>
    <x v="1"/>
    <x v="4"/>
    <x v="0"/>
    <m/>
  </r>
  <r>
    <n v="55552"/>
    <x v="0"/>
    <x v="0"/>
    <x v="0"/>
    <x v="0"/>
    <x v="10"/>
    <x v="63"/>
    <x v="0"/>
    <x v="1"/>
    <s v="Tesseramento"/>
    <x v="0"/>
    <x v="4"/>
    <x v="0"/>
    <m/>
  </r>
  <r>
    <n v="206148"/>
    <x v="0"/>
    <x v="0"/>
    <x v="0"/>
    <x v="1"/>
    <x v="10"/>
    <x v="63"/>
    <x v="0"/>
    <x v="1"/>
    <s v="Tesseramento"/>
    <x v="0"/>
    <x v="0"/>
    <x v="0"/>
    <m/>
  </r>
  <r>
    <n v="236481"/>
    <x v="0"/>
    <x v="0"/>
    <x v="1"/>
    <x v="2"/>
    <x v="14"/>
    <x v="121"/>
    <x v="0"/>
    <x v="0"/>
    <s v="Tesseramento"/>
    <x v="1"/>
    <x v="0"/>
    <x v="0"/>
    <m/>
  </r>
  <r>
    <n v="208430"/>
    <x v="1"/>
    <x v="0"/>
    <x v="0"/>
    <x v="1"/>
    <x v="10"/>
    <x v="63"/>
    <x v="0"/>
    <x v="0"/>
    <s v="Tesseramento"/>
    <x v="0"/>
    <x v="6"/>
    <x v="0"/>
    <m/>
  </r>
  <r>
    <n v="198396"/>
    <x v="0"/>
    <x v="0"/>
    <x v="0"/>
    <x v="0"/>
    <x v="10"/>
    <x v="63"/>
    <x v="0"/>
    <x v="0"/>
    <s v="Tesseramento"/>
    <x v="0"/>
    <x v="0"/>
    <x v="0"/>
    <m/>
  </r>
  <r>
    <n v="136966"/>
    <x v="0"/>
    <x v="0"/>
    <x v="0"/>
    <x v="0"/>
    <x v="1"/>
    <x v="340"/>
    <x v="0"/>
    <x v="0"/>
    <s v="Tesseramento"/>
    <x v="1"/>
    <x v="4"/>
    <x v="0"/>
    <m/>
  </r>
  <r>
    <n v="173980"/>
    <x v="0"/>
    <x v="0"/>
    <x v="0"/>
    <x v="0"/>
    <x v="2"/>
    <x v="36"/>
    <x v="0"/>
    <x v="0"/>
    <s v="Tesseramento"/>
    <x v="1"/>
    <x v="1"/>
    <x v="0"/>
    <m/>
  </r>
  <r>
    <n v="149222"/>
    <x v="0"/>
    <x v="0"/>
    <x v="0"/>
    <x v="0"/>
    <x v="2"/>
    <x v="36"/>
    <x v="0"/>
    <x v="0"/>
    <s v="Tesseramento"/>
    <x v="1"/>
    <x v="4"/>
    <x v="0"/>
    <m/>
  </r>
  <r>
    <n v="149221"/>
    <x v="0"/>
    <x v="0"/>
    <x v="0"/>
    <x v="0"/>
    <x v="2"/>
    <x v="36"/>
    <x v="0"/>
    <x v="0"/>
    <s v="Tesseramento"/>
    <x v="1"/>
    <x v="3"/>
    <x v="0"/>
    <m/>
  </r>
  <r>
    <n v="229396"/>
    <x v="1"/>
    <x v="0"/>
    <x v="0"/>
    <x v="2"/>
    <x v="11"/>
    <x v="363"/>
    <x v="0"/>
    <x v="0"/>
    <s v="Tesseramento"/>
    <x v="1"/>
    <x v="7"/>
    <x v="0"/>
    <m/>
  </r>
  <r>
    <n v="117138"/>
    <x v="0"/>
    <x v="0"/>
    <x v="0"/>
    <x v="0"/>
    <x v="1"/>
    <x v="340"/>
    <x v="0"/>
    <x v="1"/>
    <s v="Tesseramento"/>
    <x v="1"/>
    <x v="3"/>
    <x v="0"/>
    <m/>
  </r>
  <r>
    <n v="117166"/>
    <x v="0"/>
    <x v="0"/>
    <x v="0"/>
    <x v="0"/>
    <x v="1"/>
    <x v="340"/>
    <x v="0"/>
    <x v="0"/>
    <s v="Tesseramento"/>
    <x v="1"/>
    <x v="3"/>
    <x v="0"/>
    <m/>
  </r>
  <r>
    <n v="51095"/>
    <x v="0"/>
    <x v="0"/>
    <x v="0"/>
    <x v="0"/>
    <x v="1"/>
    <x v="340"/>
    <x v="0"/>
    <x v="0"/>
    <s v="Tesseramento"/>
    <x v="1"/>
    <x v="0"/>
    <x v="0"/>
    <m/>
  </r>
  <r>
    <n v="33933"/>
    <x v="0"/>
    <x v="0"/>
    <x v="2"/>
    <x v="4"/>
    <x v="4"/>
    <x v="166"/>
    <x v="0"/>
    <x v="0"/>
    <s v="Tesseramento"/>
    <x v="1"/>
    <x v="3"/>
    <x v="0"/>
    <m/>
  </r>
  <r>
    <n v="189059"/>
    <x v="0"/>
    <x v="0"/>
    <x v="0"/>
    <x v="0"/>
    <x v="4"/>
    <x v="80"/>
    <x v="0"/>
    <x v="0"/>
    <s v="Tesseramento"/>
    <x v="1"/>
    <x v="0"/>
    <x v="0"/>
    <m/>
  </r>
  <r>
    <n v="218383"/>
    <x v="0"/>
    <x v="0"/>
    <x v="0"/>
    <x v="0"/>
    <x v="14"/>
    <x v="121"/>
    <x v="0"/>
    <x v="0"/>
    <s v="Tesseramento"/>
    <x v="1"/>
    <x v="0"/>
    <x v="0"/>
    <m/>
  </r>
  <r>
    <n v="228584"/>
    <x v="1"/>
    <x v="0"/>
    <x v="0"/>
    <x v="2"/>
    <x v="7"/>
    <x v="30"/>
    <x v="0"/>
    <x v="1"/>
    <s v="Tesseramento"/>
    <x v="1"/>
    <x v="5"/>
    <x v="0"/>
    <m/>
  </r>
  <r>
    <n v="220453"/>
    <x v="1"/>
    <x v="0"/>
    <x v="0"/>
    <x v="1"/>
    <x v="7"/>
    <x v="30"/>
    <x v="0"/>
    <x v="1"/>
    <s v="Tesseramento"/>
    <x v="1"/>
    <x v="5"/>
    <x v="0"/>
    <m/>
  </r>
  <r>
    <n v="229962"/>
    <x v="0"/>
    <x v="0"/>
    <x v="0"/>
    <x v="1"/>
    <x v="7"/>
    <x v="175"/>
    <x v="0"/>
    <x v="0"/>
    <s v="Tesseramento"/>
    <x v="0"/>
    <x v="0"/>
    <x v="0"/>
    <m/>
  </r>
  <r>
    <n v="214378"/>
    <x v="0"/>
    <x v="0"/>
    <x v="0"/>
    <x v="1"/>
    <x v="7"/>
    <x v="175"/>
    <x v="0"/>
    <x v="0"/>
    <s v="Tesseramento"/>
    <x v="0"/>
    <x v="0"/>
    <x v="0"/>
    <m/>
  </r>
  <r>
    <n v="32864"/>
    <x v="0"/>
    <x v="1"/>
    <x v="0"/>
    <x v="0"/>
    <x v="11"/>
    <x v="339"/>
    <x v="0"/>
    <x v="0"/>
    <s v="Tesseramento"/>
    <x v="1"/>
    <x v="1"/>
    <x v="0"/>
    <m/>
  </r>
  <r>
    <n v="143762"/>
    <x v="0"/>
    <x v="0"/>
    <x v="2"/>
    <x v="4"/>
    <x v="10"/>
    <x v="136"/>
    <x v="0"/>
    <x v="1"/>
    <s v="Tesseramento"/>
    <x v="1"/>
    <x v="3"/>
    <x v="0"/>
    <m/>
  </r>
  <r>
    <n v="141642"/>
    <x v="0"/>
    <x v="0"/>
    <x v="2"/>
    <x v="1"/>
    <x v="10"/>
    <x v="281"/>
    <x v="0"/>
    <x v="0"/>
    <s v="Tesseramento"/>
    <x v="0"/>
    <x v="4"/>
    <x v="0"/>
    <m/>
  </r>
  <r>
    <n v="224397"/>
    <x v="0"/>
    <x v="0"/>
    <x v="0"/>
    <x v="1"/>
    <x v="10"/>
    <x v="281"/>
    <x v="0"/>
    <x v="0"/>
    <s v="Tesseramento"/>
    <x v="0"/>
    <x v="0"/>
    <x v="0"/>
    <m/>
  </r>
  <r>
    <n v="121423"/>
    <x v="0"/>
    <x v="0"/>
    <x v="0"/>
    <x v="1"/>
    <x v="10"/>
    <x v="281"/>
    <x v="0"/>
    <x v="1"/>
    <s v="Tesseramento"/>
    <x v="0"/>
    <x v="4"/>
    <x v="0"/>
    <m/>
  </r>
  <r>
    <n v="158250"/>
    <x v="0"/>
    <x v="0"/>
    <x v="0"/>
    <x v="1"/>
    <x v="10"/>
    <x v="281"/>
    <x v="0"/>
    <x v="0"/>
    <s v="Tesseramento"/>
    <x v="0"/>
    <x v="4"/>
    <x v="0"/>
    <m/>
  </r>
  <r>
    <n v="130158"/>
    <x v="0"/>
    <x v="0"/>
    <x v="0"/>
    <x v="0"/>
    <x v="10"/>
    <x v="281"/>
    <x v="0"/>
    <x v="1"/>
    <s v="Tesseramento"/>
    <x v="0"/>
    <x v="3"/>
    <x v="0"/>
    <m/>
  </r>
  <r>
    <n v="132163"/>
    <x v="0"/>
    <x v="0"/>
    <x v="2"/>
    <x v="1"/>
    <x v="10"/>
    <x v="281"/>
    <x v="0"/>
    <x v="0"/>
    <s v="Tesseramento"/>
    <x v="0"/>
    <x v="4"/>
    <x v="0"/>
    <m/>
  </r>
  <r>
    <n v="225273"/>
    <x v="0"/>
    <x v="0"/>
    <x v="0"/>
    <x v="0"/>
    <x v="7"/>
    <x v="30"/>
    <x v="0"/>
    <x v="1"/>
    <s v="Tesseramento"/>
    <x v="1"/>
    <x v="4"/>
    <x v="0"/>
    <m/>
  </r>
  <r>
    <n v="126088"/>
    <x v="0"/>
    <x v="0"/>
    <x v="0"/>
    <x v="0"/>
    <x v="1"/>
    <x v="26"/>
    <x v="0"/>
    <x v="0"/>
    <s v="Tesseramento"/>
    <x v="1"/>
    <x v="3"/>
    <x v="0"/>
    <m/>
  </r>
  <r>
    <n v="22365"/>
    <x v="0"/>
    <x v="1"/>
    <x v="0"/>
    <x v="0"/>
    <x v="14"/>
    <x v="257"/>
    <x v="0"/>
    <x v="1"/>
    <s v="Tesseramento"/>
    <x v="0"/>
    <x v="0"/>
    <x v="0"/>
    <m/>
  </r>
  <r>
    <n v="229099"/>
    <x v="0"/>
    <x v="1"/>
    <x v="0"/>
    <x v="0"/>
    <x v="14"/>
    <x v="257"/>
    <x v="0"/>
    <x v="0"/>
    <s v="Tesseramento"/>
    <x v="0"/>
    <x v="0"/>
    <x v="0"/>
    <m/>
  </r>
  <r>
    <n v="199199"/>
    <x v="0"/>
    <x v="0"/>
    <x v="0"/>
    <x v="0"/>
    <x v="10"/>
    <x v="281"/>
    <x v="0"/>
    <x v="0"/>
    <s v="Tesseramento"/>
    <x v="0"/>
    <x v="1"/>
    <x v="0"/>
    <m/>
  </r>
  <r>
    <n v="137910"/>
    <x v="0"/>
    <x v="0"/>
    <x v="0"/>
    <x v="0"/>
    <x v="1"/>
    <x v="1"/>
    <x v="0"/>
    <x v="0"/>
    <s v="Tesseramento"/>
    <x v="0"/>
    <x v="0"/>
    <x v="0"/>
    <m/>
  </r>
  <r>
    <n v="112891"/>
    <x v="0"/>
    <x v="0"/>
    <x v="0"/>
    <x v="0"/>
    <x v="10"/>
    <x v="63"/>
    <x v="0"/>
    <x v="0"/>
    <s v="Tesseramento"/>
    <x v="0"/>
    <x v="1"/>
    <x v="0"/>
    <m/>
  </r>
  <r>
    <n v="158796"/>
    <x v="0"/>
    <x v="0"/>
    <x v="0"/>
    <x v="0"/>
    <x v="2"/>
    <x v="172"/>
    <x v="0"/>
    <x v="0"/>
    <s v="Tesseramento"/>
    <x v="1"/>
    <x v="0"/>
    <x v="0"/>
    <m/>
  </r>
  <r>
    <n v="113445"/>
    <x v="0"/>
    <x v="0"/>
    <x v="0"/>
    <x v="0"/>
    <x v="10"/>
    <x v="63"/>
    <x v="0"/>
    <x v="0"/>
    <s v="Tesseramento"/>
    <x v="0"/>
    <x v="0"/>
    <x v="0"/>
    <m/>
  </r>
  <r>
    <n v="37368"/>
    <x v="0"/>
    <x v="0"/>
    <x v="0"/>
    <x v="0"/>
    <x v="8"/>
    <x v="268"/>
    <x v="0"/>
    <x v="0"/>
    <s v="Tesseramento"/>
    <x v="1"/>
    <x v="3"/>
    <x v="0"/>
    <m/>
  </r>
  <r>
    <n v="37367"/>
    <x v="0"/>
    <x v="0"/>
    <x v="0"/>
    <x v="0"/>
    <x v="8"/>
    <x v="268"/>
    <x v="0"/>
    <x v="1"/>
    <s v="Tesseramento"/>
    <x v="1"/>
    <x v="3"/>
    <x v="0"/>
    <m/>
  </r>
  <r>
    <n v="168884"/>
    <x v="0"/>
    <x v="0"/>
    <x v="0"/>
    <x v="0"/>
    <x v="8"/>
    <x v="268"/>
    <x v="0"/>
    <x v="1"/>
    <s v="Tesseramento"/>
    <x v="1"/>
    <x v="3"/>
    <x v="0"/>
    <m/>
  </r>
  <r>
    <n v="36954"/>
    <x v="0"/>
    <x v="0"/>
    <x v="0"/>
    <x v="0"/>
    <x v="8"/>
    <x v="268"/>
    <x v="0"/>
    <x v="0"/>
    <s v="Tesseramento"/>
    <x v="1"/>
    <x v="3"/>
    <x v="0"/>
    <m/>
  </r>
  <r>
    <n v="179849"/>
    <x v="0"/>
    <x v="0"/>
    <x v="0"/>
    <x v="0"/>
    <x v="8"/>
    <x v="268"/>
    <x v="0"/>
    <x v="0"/>
    <s v="Tesseramento"/>
    <x v="1"/>
    <x v="3"/>
    <x v="0"/>
    <m/>
  </r>
  <r>
    <n v="97556"/>
    <x v="0"/>
    <x v="0"/>
    <x v="0"/>
    <x v="0"/>
    <x v="8"/>
    <x v="268"/>
    <x v="0"/>
    <x v="0"/>
    <s v="Tesseramento"/>
    <x v="1"/>
    <x v="0"/>
    <x v="0"/>
    <m/>
  </r>
  <r>
    <n v="19765"/>
    <x v="0"/>
    <x v="0"/>
    <x v="0"/>
    <x v="0"/>
    <x v="1"/>
    <x v="176"/>
    <x v="0"/>
    <x v="0"/>
    <s v="Tesseramento"/>
    <x v="1"/>
    <x v="0"/>
    <x v="0"/>
    <m/>
  </r>
  <r>
    <n v="25563"/>
    <x v="0"/>
    <x v="0"/>
    <x v="0"/>
    <x v="0"/>
    <x v="1"/>
    <x v="176"/>
    <x v="0"/>
    <x v="0"/>
    <s v="Tesseramento"/>
    <x v="1"/>
    <x v="4"/>
    <x v="0"/>
    <m/>
  </r>
  <r>
    <n v="25564"/>
    <x v="0"/>
    <x v="0"/>
    <x v="0"/>
    <x v="0"/>
    <x v="1"/>
    <x v="176"/>
    <x v="0"/>
    <x v="1"/>
    <s v="Tesseramento"/>
    <x v="1"/>
    <x v="4"/>
    <x v="0"/>
    <m/>
  </r>
  <r>
    <n v="94457"/>
    <x v="0"/>
    <x v="0"/>
    <x v="0"/>
    <x v="0"/>
    <x v="7"/>
    <x v="211"/>
    <x v="0"/>
    <x v="0"/>
    <s v="Tesseramento"/>
    <x v="1"/>
    <x v="0"/>
    <x v="0"/>
    <m/>
  </r>
  <r>
    <n v="1040"/>
    <x v="0"/>
    <x v="0"/>
    <x v="0"/>
    <x v="0"/>
    <x v="7"/>
    <x v="211"/>
    <x v="0"/>
    <x v="1"/>
    <s v="Tesseramento"/>
    <x v="1"/>
    <x v="4"/>
    <x v="0"/>
    <m/>
  </r>
  <r>
    <n v="1038"/>
    <x v="0"/>
    <x v="0"/>
    <x v="0"/>
    <x v="0"/>
    <x v="7"/>
    <x v="211"/>
    <x v="0"/>
    <x v="0"/>
    <s v="Tesseramento"/>
    <x v="1"/>
    <x v="4"/>
    <x v="0"/>
    <m/>
  </r>
  <r>
    <n v="177795"/>
    <x v="0"/>
    <x v="1"/>
    <x v="0"/>
    <x v="0"/>
    <x v="7"/>
    <x v="37"/>
    <x v="0"/>
    <x v="0"/>
    <s v="Tesseramento"/>
    <x v="1"/>
    <x v="0"/>
    <x v="0"/>
    <m/>
  </r>
  <r>
    <n v="177794"/>
    <x v="0"/>
    <x v="1"/>
    <x v="0"/>
    <x v="0"/>
    <x v="7"/>
    <x v="37"/>
    <x v="0"/>
    <x v="0"/>
    <s v="Tesseramento"/>
    <x v="1"/>
    <x v="0"/>
    <x v="0"/>
    <m/>
  </r>
  <r>
    <n v="121329"/>
    <x v="0"/>
    <x v="0"/>
    <x v="0"/>
    <x v="0"/>
    <x v="7"/>
    <x v="37"/>
    <x v="0"/>
    <x v="0"/>
    <s v="Tesseramento"/>
    <x v="1"/>
    <x v="0"/>
    <x v="0"/>
    <m/>
  </r>
  <r>
    <n v="236518"/>
    <x v="0"/>
    <x v="0"/>
    <x v="1"/>
    <x v="2"/>
    <x v="7"/>
    <x v="211"/>
    <x v="0"/>
    <x v="0"/>
    <s v="Tesseramento"/>
    <x v="1"/>
    <x v="0"/>
    <x v="0"/>
    <m/>
  </r>
  <r>
    <n v="2889"/>
    <x v="0"/>
    <x v="0"/>
    <x v="0"/>
    <x v="0"/>
    <x v="7"/>
    <x v="9"/>
    <x v="0"/>
    <x v="0"/>
    <s v="Tesseramento"/>
    <x v="0"/>
    <x v="0"/>
    <x v="0"/>
    <m/>
  </r>
  <r>
    <n v="139576"/>
    <x v="0"/>
    <x v="0"/>
    <x v="0"/>
    <x v="0"/>
    <x v="7"/>
    <x v="9"/>
    <x v="0"/>
    <x v="0"/>
    <s v="Tesseramento"/>
    <x v="0"/>
    <x v="3"/>
    <x v="0"/>
    <m/>
  </r>
  <r>
    <n v="97495"/>
    <x v="0"/>
    <x v="0"/>
    <x v="0"/>
    <x v="0"/>
    <x v="7"/>
    <x v="9"/>
    <x v="0"/>
    <x v="0"/>
    <s v="Tesseramento"/>
    <x v="0"/>
    <x v="3"/>
    <x v="0"/>
    <m/>
  </r>
  <r>
    <n v="78596"/>
    <x v="0"/>
    <x v="0"/>
    <x v="0"/>
    <x v="0"/>
    <x v="10"/>
    <x v="136"/>
    <x v="0"/>
    <x v="0"/>
    <s v="Tesseramento"/>
    <x v="1"/>
    <x v="3"/>
    <x v="0"/>
    <m/>
  </r>
  <r>
    <n v="15338"/>
    <x v="0"/>
    <x v="0"/>
    <x v="0"/>
    <x v="0"/>
    <x v="11"/>
    <x v="142"/>
    <x v="0"/>
    <x v="0"/>
    <s v="Tesseramento"/>
    <x v="1"/>
    <x v="4"/>
    <x v="0"/>
    <m/>
  </r>
  <r>
    <n v="196606"/>
    <x v="0"/>
    <x v="1"/>
    <x v="0"/>
    <x v="1"/>
    <x v="7"/>
    <x v="11"/>
    <x v="0"/>
    <x v="0"/>
    <s v="Tesseramento"/>
    <x v="1"/>
    <x v="0"/>
    <x v="0"/>
    <m/>
  </r>
  <r>
    <n v="168588"/>
    <x v="0"/>
    <x v="0"/>
    <x v="0"/>
    <x v="0"/>
    <x v="7"/>
    <x v="11"/>
    <x v="0"/>
    <x v="0"/>
    <s v="Tesseramento"/>
    <x v="1"/>
    <x v="0"/>
    <x v="0"/>
    <m/>
  </r>
  <r>
    <n v="92979"/>
    <x v="0"/>
    <x v="0"/>
    <x v="0"/>
    <x v="4"/>
    <x v="7"/>
    <x v="11"/>
    <x v="0"/>
    <x v="0"/>
    <s v="Tesseramento"/>
    <x v="1"/>
    <x v="4"/>
    <x v="0"/>
    <m/>
  </r>
  <r>
    <n v="23416"/>
    <x v="0"/>
    <x v="0"/>
    <x v="0"/>
    <x v="0"/>
    <x v="7"/>
    <x v="11"/>
    <x v="0"/>
    <x v="0"/>
    <s v="Tesseramento"/>
    <x v="1"/>
    <x v="0"/>
    <x v="0"/>
    <m/>
  </r>
  <r>
    <n v="220048"/>
    <x v="0"/>
    <x v="0"/>
    <x v="0"/>
    <x v="0"/>
    <x v="7"/>
    <x v="11"/>
    <x v="0"/>
    <x v="0"/>
    <s v="Tesseramento"/>
    <x v="1"/>
    <x v="1"/>
    <x v="0"/>
    <m/>
  </r>
  <r>
    <n v="158431"/>
    <x v="0"/>
    <x v="0"/>
    <x v="0"/>
    <x v="0"/>
    <x v="7"/>
    <x v="11"/>
    <x v="0"/>
    <x v="0"/>
    <s v="Tesseramento"/>
    <x v="1"/>
    <x v="0"/>
    <x v="0"/>
    <m/>
  </r>
  <r>
    <n v="143639"/>
    <x v="0"/>
    <x v="0"/>
    <x v="0"/>
    <x v="0"/>
    <x v="7"/>
    <x v="9"/>
    <x v="0"/>
    <x v="0"/>
    <s v="Tesseramento"/>
    <x v="0"/>
    <x v="0"/>
    <x v="0"/>
    <m/>
  </r>
  <r>
    <n v="138357"/>
    <x v="0"/>
    <x v="0"/>
    <x v="0"/>
    <x v="1"/>
    <x v="7"/>
    <x v="9"/>
    <x v="0"/>
    <x v="1"/>
    <s v="Tesseramento"/>
    <x v="0"/>
    <x v="0"/>
    <x v="0"/>
    <m/>
  </r>
  <r>
    <n v="222564"/>
    <x v="0"/>
    <x v="1"/>
    <x v="0"/>
    <x v="0"/>
    <x v="7"/>
    <x v="11"/>
    <x v="0"/>
    <x v="0"/>
    <s v="Tesseramento"/>
    <x v="1"/>
    <x v="0"/>
    <x v="0"/>
    <m/>
  </r>
  <r>
    <n v="113852"/>
    <x v="0"/>
    <x v="0"/>
    <x v="0"/>
    <x v="0"/>
    <x v="4"/>
    <x v="65"/>
    <x v="0"/>
    <x v="0"/>
    <s v="Tesseramento"/>
    <x v="1"/>
    <x v="0"/>
    <x v="0"/>
    <m/>
  </r>
  <r>
    <n v="181074"/>
    <x v="0"/>
    <x v="0"/>
    <x v="0"/>
    <x v="1"/>
    <x v="11"/>
    <x v="102"/>
    <x v="0"/>
    <x v="0"/>
    <s v="Tesseramento"/>
    <x v="1"/>
    <x v="3"/>
    <x v="0"/>
    <m/>
  </r>
  <r>
    <n v="170330"/>
    <x v="0"/>
    <x v="1"/>
    <x v="0"/>
    <x v="0"/>
    <x v="7"/>
    <x v="168"/>
    <x v="0"/>
    <x v="0"/>
    <s v="Tesseramento"/>
    <x v="1"/>
    <x v="0"/>
    <x v="0"/>
    <m/>
  </r>
  <r>
    <n v="184946"/>
    <x v="0"/>
    <x v="1"/>
    <x v="0"/>
    <x v="0"/>
    <x v="7"/>
    <x v="168"/>
    <x v="0"/>
    <x v="0"/>
    <s v="Tesseramento"/>
    <x v="1"/>
    <x v="0"/>
    <x v="0"/>
    <m/>
  </r>
  <r>
    <n v="231045"/>
    <x v="0"/>
    <x v="1"/>
    <x v="0"/>
    <x v="1"/>
    <x v="7"/>
    <x v="168"/>
    <x v="0"/>
    <x v="1"/>
    <s v="Tesseramento"/>
    <x v="1"/>
    <x v="3"/>
    <x v="0"/>
    <m/>
  </r>
  <r>
    <n v="236427"/>
    <x v="0"/>
    <x v="0"/>
    <x v="1"/>
    <x v="3"/>
    <x v="7"/>
    <x v="9"/>
    <x v="0"/>
    <x v="1"/>
    <s v="Tesseramento"/>
    <x v="0"/>
    <x v="1"/>
    <x v="0"/>
    <m/>
  </r>
  <r>
    <n v="232747"/>
    <x v="0"/>
    <x v="0"/>
    <x v="0"/>
    <x v="2"/>
    <x v="8"/>
    <x v="31"/>
    <x v="0"/>
    <x v="0"/>
    <s v="Tesseramento"/>
    <x v="1"/>
    <x v="0"/>
    <x v="0"/>
    <m/>
  </r>
  <r>
    <n v="58700"/>
    <x v="0"/>
    <x v="0"/>
    <x v="0"/>
    <x v="0"/>
    <x v="8"/>
    <x v="31"/>
    <x v="0"/>
    <x v="0"/>
    <s v="Tesseramento"/>
    <x v="1"/>
    <x v="1"/>
    <x v="0"/>
    <m/>
  </r>
  <r>
    <n v="21262"/>
    <x v="0"/>
    <x v="0"/>
    <x v="0"/>
    <x v="0"/>
    <x v="2"/>
    <x v="216"/>
    <x v="0"/>
    <x v="1"/>
    <s v="Tesseramento"/>
    <x v="0"/>
    <x v="4"/>
    <x v="0"/>
    <m/>
  </r>
  <r>
    <n v="236428"/>
    <x v="0"/>
    <x v="0"/>
    <x v="1"/>
    <x v="3"/>
    <x v="7"/>
    <x v="9"/>
    <x v="0"/>
    <x v="0"/>
    <s v="Tesseramento"/>
    <x v="0"/>
    <x v="1"/>
    <x v="0"/>
    <m/>
  </r>
  <r>
    <n v="236429"/>
    <x v="0"/>
    <x v="0"/>
    <x v="1"/>
    <x v="0"/>
    <x v="7"/>
    <x v="9"/>
    <x v="0"/>
    <x v="0"/>
    <s v="Tesseramento"/>
    <x v="0"/>
    <x v="4"/>
    <x v="0"/>
    <m/>
  </r>
  <r>
    <n v="216532"/>
    <x v="0"/>
    <x v="0"/>
    <x v="0"/>
    <x v="0"/>
    <x v="2"/>
    <x v="216"/>
    <x v="0"/>
    <x v="0"/>
    <s v="Tesseramento"/>
    <x v="0"/>
    <x v="0"/>
    <x v="0"/>
    <m/>
  </r>
  <r>
    <n v="174755"/>
    <x v="0"/>
    <x v="0"/>
    <x v="0"/>
    <x v="0"/>
    <x v="2"/>
    <x v="216"/>
    <x v="0"/>
    <x v="0"/>
    <s v="Tesseramento"/>
    <x v="0"/>
    <x v="0"/>
    <x v="0"/>
    <m/>
  </r>
  <r>
    <n v="174754"/>
    <x v="1"/>
    <x v="0"/>
    <x v="0"/>
    <x v="2"/>
    <x v="2"/>
    <x v="216"/>
    <x v="0"/>
    <x v="0"/>
    <s v="Tesseramento"/>
    <x v="0"/>
    <x v="7"/>
    <x v="0"/>
    <m/>
  </r>
  <r>
    <n v="236348"/>
    <x v="0"/>
    <x v="1"/>
    <x v="1"/>
    <x v="2"/>
    <x v="7"/>
    <x v="168"/>
    <x v="0"/>
    <x v="1"/>
    <s v="Tesseramento"/>
    <x v="1"/>
    <x v="0"/>
    <x v="0"/>
    <m/>
  </r>
  <r>
    <n v="108901"/>
    <x v="0"/>
    <x v="0"/>
    <x v="0"/>
    <x v="0"/>
    <x v="1"/>
    <x v="26"/>
    <x v="0"/>
    <x v="0"/>
    <s v="Tesseramento"/>
    <x v="1"/>
    <x v="3"/>
    <x v="0"/>
    <m/>
  </r>
  <r>
    <n v="236392"/>
    <x v="0"/>
    <x v="0"/>
    <x v="1"/>
    <x v="0"/>
    <x v="8"/>
    <x v="31"/>
    <x v="0"/>
    <x v="0"/>
    <s v="Tesseramento"/>
    <x v="1"/>
    <x v="4"/>
    <x v="0"/>
    <m/>
  </r>
  <r>
    <n v="229125"/>
    <x v="0"/>
    <x v="0"/>
    <x v="0"/>
    <x v="0"/>
    <x v="4"/>
    <x v="47"/>
    <x v="0"/>
    <x v="1"/>
    <s v="Tesseramento"/>
    <x v="0"/>
    <x v="3"/>
    <x v="0"/>
    <m/>
  </r>
  <r>
    <n v="214252"/>
    <x v="0"/>
    <x v="0"/>
    <x v="0"/>
    <x v="0"/>
    <x v="7"/>
    <x v="15"/>
    <x v="0"/>
    <x v="0"/>
    <s v="Tesseramento"/>
    <x v="2"/>
    <x v="3"/>
    <x v="0"/>
    <m/>
  </r>
  <r>
    <n v="181887"/>
    <x v="0"/>
    <x v="0"/>
    <x v="0"/>
    <x v="0"/>
    <x v="7"/>
    <x v="168"/>
    <x v="0"/>
    <x v="0"/>
    <s v="Tesseramento"/>
    <x v="1"/>
    <x v="0"/>
    <x v="0"/>
    <m/>
  </r>
  <r>
    <n v="236482"/>
    <x v="0"/>
    <x v="0"/>
    <x v="1"/>
    <x v="2"/>
    <x v="14"/>
    <x v="121"/>
    <x v="0"/>
    <x v="1"/>
    <s v="Tesseramento"/>
    <x v="1"/>
    <x v="0"/>
    <x v="0"/>
    <m/>
  </r>
  <r>
    <n v="227077"/>
    <x v="0"/>
    <x v="0"/>
    <x v="0"/>
    <x v="1"/>
    <x v="7"/>
    <x v="15"/>
    <x v="0"/>
    <x v="1"/>
    <s v="Tesseramento"/>
    <x v="2"/>
    <x v="0"/>
    <x v="0"/>
    <m/>
  </r>
  <r>
    <n v="161747"/>
    <x v="0"/>
    <x v="0"/>
    <x v="0"/>
    <x v="0"/>
    <x v="7"/>
    <x v="168"/>
    <x v="0"/>
    <x v="1"/>
    <s v="Tesseramento"/>
    <x v="1"/>
    <x v="0"/>
    <x v="0"/>
    <m/>
  </r>
  <r>
    <n v="128506"/>
    <x v="0"/>
    <x v="0"/>
    <x v="0"/>
    <x v="0"/>
    <x v="7"/>
    <x v="168"/>
    <x v="0"/>
    <x v="1"/>
    <s v="Tesseramento"/>
    <x v="1"/>
    <x v="4"/>
    <x v="0"/>
    <m/>
  </r>
  <r>
    <n v="236356"/>
    <x v="1"/>
    <x v="0"/>
    <x v="1"/>
    <x v="2"/>
    <x v="12"/>
    <x v="27"/>
    <x v="0"/>
    <x v="0"/>
    <s v="Tesseramento"/>
    <x v="1"/>
    <x v="5"/>
    <x v="0"/>
    <m/>
  </r>
  <r>
    <n v="19042"/>
    <x v="0"/>
    <x v="2"/>
    <x v="0"/>
    <x v="4"/>
    <x v="7"/>
    <x v="225"/>
    <x v="1"/>
    <x v="0"/>
    <s v="Tesseramento"/>
    <x v="0"/>
    <x v="8"/>
    <x v="0"/>
    <m/>
  </r>
  <r>
    <n v="38267"/>
    <x v="0"/>
    <x v="2"/>
    <x v="0"/>
    <x v="0"/>
    <x v="7"/>
    <x v="225"/>
    <x v="1"/>
    <x v="0"/>
    <s v="Tesseramento"/>
    <x v="0"/>
    <x v="8"/>
    <x v="0"/>
    <m/>
  </r>
  <r>
    <n v="34951"/>
    <x v="0"/>
    <x v="2"/>
    <x v="0"/>
    <x v="0"/>
    <x v="7"/>
    <x v="225"/>
    <x v="1"/>
    <x v="0"/>
    <s v="Tesseramento"/>
    <x v="0"/>
    <x v="8"/>
    <x v="0"/>
    <m/>
  </r>
  <r>
    <n v="236390"/>
    <x v="0"/>
    <x v="0"/>
    <x v="1"/>
    <x v="2"/>
    <x v="4"/>
    <x v="166"/>
    <x v="0"/>
    <x v="0"/>
    <s v="Tesseramento"/>
    <x v="1"/>
    <x v="4"/>
    <x v="0"/>
    <m/>
  </r>
  <r>
    <n v="190400"/>
    <x v="0"/>
    <x v="0"/>
    <x v="0"/>
    <x v="0"/>
    <x v="7"/>
    <x v="15"/>
    <x v="0"/>
    <x v="0"/>
    <s v="Tesseramento"/>
    <x v="2"/>
    <x v="0"/>
    <x v="0"/>
    <m/>
  </r>
  <r>
    <n v="236391"/>
    <x v="0"/>
    <x v="0"/>
    <x v="1"/>
    <x v="2"/>
    <x v="4"/>
    <x v="166"/>
    <x v="0"/>
    <x v="0"/>
    <s v="Tesseramento"/>
    <x v="1"/>
    <x v="3"/>
    <x v="0"/>
    <m/>
  </r>
  <r>
    <n v="217148"/>
    <x v="1"/>
    <x v="0"/>
    <x v="0"/>
    <x v="0"/>
    <x v="2"/>
    <x v="364"/>
    <x v="0"/>
    <x v="0"/>
    <s v="Tesseramento"/>
    <x v="1"/>
    <x v="5"/>
    <x v="0"/>
    <m/>
  </r>
  <r>
    <n v="24477"/>
    <x v="0"/>
    <x v="0"/>
    <x v="0"/>
    <x v="0"/>
    <x v="4"/>
    <x v="14"/>
    <x v="0"/>
    <x v="0"/>
    <s v="Tesseramento"/>
    <x v="1"/>
    <x v="4"/>
    <x v="0"/>
    <m/>
  </r>
  <r>
    <n v="146996"/>
    <x v="0"/>
    <x v="0"/>
    <x v="0"/>
    <x v="0"/>
    <x v="0"/>
    <x v="76"/>
    <x v="0"/>
    <x v="0"/>
    <s v="Tesseramento"/>
    <x v="0"/>
    <x v="0"/>
    <x v="0"/>
    <m/>
  </r>
  <r>
    <n v="236473"/>
    <x v="0"/>
    <x v="1"/>
    <x v="1"/>
    <x v="2"/>
    <x v="2"/>
    <x v="216"/>
    <x v="0"/>
    <x v="0"/>
    <s v="Tesseramento"/>
    <x v="0"/>
    <x v="0"/>
    <x v="0"/>
    <m/>
  </r>
  <r>
    <n v="77377"/>
    <x v="0"/>
    <x v="0"/>
    <x v="0"/>
    <x v="0"/>
    <x v="4"/>
    <x v="14"/>
    <x v="0"/>
    <x v="1"/>
    <s v="Tesseramento"/>
    <x v="1"/>
    <x v="4"/>
    <x v="0"/>
    <m/>
  </r>
  <r>
    <n v="88162"/>
    <x v="0"/>
    <x v="0"/>
    <x v="0"/>
    <x v="0"/>
    <x v="4"/>
    <x v="14"/>
    <x v="0"/>
    <x v="0"/>
    <s v="Tesseramento"/>
    <x v="1"/>
    <x v="4"/>
    <x v="0"/>
    <m/>
  </r>
  <r>
    <n v="24744"/>
    <x v="0"/>
    <x v="0"/>
    <x v="0"/>
    <x v="0"/>
    <x v="4"/>
    <x v="14"/>
    <x v="0"/>
    <x v="0"/>
    <s v="Tesseramento"/>
    <x v="1"/>
    <x v="4"/>
    <x v="0"/>
    <m/>
  </r>
  <r>
    <n v="236430"/>
    <x v="0"/>
    <x v="0"/>
    <x v="1"/>
    <x v="1"/>
    <x v="7"/>
    <x v="9"/>
    <x v="0"/>
    <x v="0"/>
    <s v="Tesseramento"/>
    <x v="0"/>
    <x v="0"/>
    <x v="0"/>
    <m/>
  </r>
  <r>
    <n v="236431"/>
    <x v="0"/>
    <x v="0"/>
    <x v="1"/>
    <x v="1"/>
    <x v="7"/>
    <x v="9"/>
    <x v="0"/>
    <x v="1"/>
    <s v="Tesseramento"/>
    <x v="0"/>
    <x v="0"/>
    <x v="0"/>
    <m/>
  </r>
  <r>
    <n v="14322"/>
    <x v="0"/>
    <x v="0"/>
    <x v="0"/>
    <x v="0"/>
    <x v="12"/>
    <x v="27"/>
    <x v="0"/>
    <x v="0"/>
    <s v="Tesseramento"/>
    <x v="1"/>
    <x v="1"/>
    <x v="0"/>
    <m/>
  </r>
  <r>
    <n v="132108"/>
    <x v="0"/>
    <x v="0"/>
    <x v="0"/>
    <x v="0"/>
    <x v="0"/>
    <x v="76"/>
    <x v="0"/>
    <x v="0"/>
    <s v="Tesseramento"/>
    <x v="0"/>
    <x v="0"/>
    <x v="0"/>
    <m/>
  </r>
  <r>
    <n v="43719"/>
    <x v="0"/>
    <x v="0"/>
    <x v="0"/>
    <x v="0"/>
    <x v="12"/>
    <x v="27"/>
    <x v="0"/>
    <x v="0"/>
    <s v="Tesseramento"/>
    <x v="1"/>
    <x v="4"/>
    <x v="0"/>
    <m/>
  </r>
  <r>
    <n v="140784"/>
    <x v="0"/>
    <x v="0"/>
    <x v="0"/>
    <x v="0"/>
    <x v="1"/>
    <x v="73"/>
    <x v="0"/>
    <x v="0"/>
    <s v="Tesseramento"/>
    <x v="1"/>
    <x v="0"/>
    <x v="0"/>
    <m/>
  </r>
  <r>
    <n v="209471"/>
    <x v="0"/>
    <x v="0"/>
    <x v="0"/>
    <x v="0"/>
    <x v="1"/>
    <x v="73"/>
    <x v="0"/>
    <x v="1"/>
    <s v="Tesseramento"/>
    <x v="1"/>
    <x v="0"/>
    <x v="0"/>
    <m/>
  </r>
  <r>
    <n v="194594"/>
    <x v="0"/>
    <x v="0"/>
    <x v="0"/>
    <x v="0"/>
    <x v="1"/>
    <x v="73"/>
    <x v="0"/>
    <x v="1"/>
    <s v="Tesseramento"/>
    <x v="1"/>
    <x v="0"/>
    <x v="0"/>
    <m/>
  </r>
  <r>
    <n v="116997"/>
    <x v="0"/>
    <x v="0"/>
    <x v="0"/>
    <x v="0"/>
    <x v="11"/>
    <x v="94"/>
    <x v="0"/>
    <x v="0"/>
    <s v="Tesseramento"/>
    <x v="1"/>
    <x v="0"/>
    <x v="0"/>
    <m/>
  </r>
  <r>
    <n v="48216"/>
    <x v="0"/>
    <x v="0"/>
    <x v="0"/>
    <x v="0"/>
    <x v="7"/>
    <x v="35"/>
    <x v="0"/>
    <x v="0"/>
    <s v="Tesseramento"/>
    <x v="1"/>
    <x v="3"/>
    <x v="0"/>
    <m/>
  </r>
  <r>
    <n v="72618"/>
    <x v="0"/>
    <x v="0"/>
    <x v="0"/>
    <x v="0"/>
    <x v="7"/>
    <x v="35"/>
    <x v="0"/>
    <x v="1"/>
    <s v="Tesseramento"/>
    <x v="1"/>
    <x v="4"/>
    <x v="0"/>
    <m/>
  </r>
  <r>
    <n v="209498"/>
    <x v="0"/>
    <x v="0"/>
    <x v="0"/>
    <x v="0"/>
    <x v="7"/>
    <x v="35"/>
    <x v="0"/>
    <x v="0"/>
    <s v="Tesseramento"/>
    <x v="1"/>
    <x v="1"/>
    <x v="0"/>
    <m/>
  </r>
  <r>
    <n v="133348"/>
    <x v="0"/>
    <x v="0"/>
    <x v="0"/>
    <x v="0"/>
    <x v="7"/>
    <x v="35"/>
    <x v="0"/>
    <x v="1"/>
    <s v="Tesseramento"/>
    <x v="1"/>
    <x v="4"/>
    <x v="0"/>
    <m/>
  </r>
  <r>
    <n v="80289"/>
    <x v="0"/>
    <x v="0"/>
    <x v="0"/>
    <x v="0"/>
    <x v="7"/>
    <x v="35"/>
    <x v="0"/>
    <x v="0"/>
    <s v="Tesseramento"/>
    <x v="1"/>
    <x v="0"/>
    <x v="0"/>
    <m/>
  </r>
  <r>
    <n v="190609"/>
    <x v="0"/>
    <x v="0"/>
    <x v="0"/>
    <x v="0"/>
    <x v="7"/>
    <x v="301"/>
    <x v="0"/>
    <x v="0"/>
    <s v="Tesseramento"/>
    <x v="1"/>
    <x v="0"/>
    <x v="0"/>
    <m/>
  </r>
  <r>
    <n v="236494"/>
    <x v="0"/>
    <x v="0"/>
    <x v="1"/>
    <x v="0"/>
    <x v="2"/>
    <x v="153"/>
    <x v="0"/>
    <x v="0"/>
    <s v="Tesseramento"/>
    <x v="0"/>
    <x v="0"/>
    <x v="0"/>
    <m/>
  </r>
  <r>
    <n v="169665"/>
    <x v="0"/>
    <x v="0"/>
    <x v="0"/>
    <x v="0"/>
    <x v="11"/>
    <x v="86"/>
    <x v="0"/>
    <x v="0"/>
    <s v="Tesseramento"/>
    <x v="0"/>
    <x v="0"/>
    <x v="0"/>
    <m/>
  </r>
  <r>
    <n v="169571"/>
    <x v="0"/>
    <x v="0"/>
    <x v="0"/>
    <x v="0"/>
    <x v="11"/>
    <x v="86"/>
    <x v="0"/>
    <x v="0"/>
    <s v="Tesseramento"/>
    <x v="0"/>
    <x v="0"/>
    <x v="0"/>
    <m/>
  </r>
  <r>
    <n v="12013"/>
    <x v="0"/>
    <x v="0"/>
    <x v="0"/>
    <x v="0"/>
    <x v="12"/>
    <x v="133"/>
    <x v="0"/>
    <x v="0"/>
    <s v="Tesseramento"/>
    <x v="0"/>
    <x v="0"/>
    <x v="0"/>
    <m/>
  </r>
  <r>
    <n v="172538"/>
    <x v="0"/>
    <x v="0"/>
    <x v="0"/>
    <x v="0"/>
    <x v="12"/>
    <x v="133"/>
    <x v="0"/>
    <x v="0"/>
    <s v="Tesseramento"/>
    <x v="0"/>
    <x v="3"/>
    <x v="0"/>
    <m/>
  </r>
  <r>
    <n v="236353"/>
    <x v="0"/>
    <x v="0"/>
    <x v="1"/>
    <x v="0"/>
    <x v="4"/>
    <x v="197"/>
    <x v="0"/>
    <x v="0"/>
    <s v="Tesseramento"/>
    <x v="1"/>
    <x v="3"/>
    <x v="0"/>
    <m/>
  </r>
  <r>
    <n v="78688"/>
    <x v="0"/>
    <x v="0"/>
    <x v="0"/>
    <x v="1"/>
    <x v="12"/>
    <x v="133"/>
    <x v="0"/>
    <x v="0"/>
    <s v="Tesseramento"/>
    <x v="0"/>
    <x v="0"/>
    <x v="0"/>
    <m/>
  </r>
  <r>
    <n v="231569"/>
    <x v="0"/>
    <x v="0"/>
    <x v="0"/>
    <x v="3"/>
    <x v="12"/>
    <x v="133"/>
    <x v="0"/>
    <x v="1"/>
    <s v="Tesseramento"/>
    <x v="0"/>
    <x v="0"/>
    <x v="0"/>
    <m/>
  </r>
  <r>
    <n v="165517"/>
    <x v="0"/>
    <x v="0"/>
    <x v="0"/>
    <x v="0"/>
    <x v="12"/>
    <x v="133"/>
    <x v="0"/>
    <x v="0"/>
    <s v="Tesseramento"/>
    <x v="0"/>
    <x v="3"/>
    <x v="0"/>
    <m/>
  </r>
  <r>
    <n v="165520"/>
    <x v="0"/>
    <x v="0"/>
    <x v="0"/>
    <x v="0"/>
    <x v="12"/>
    <x v="133"/>
    <x v="0"/>
    <x v="1"/>
    <s v="Tesseramento"/>
    <x v="0"/>
    <x v="3"/>
    <x v="0"/>
    <m/>
  </r>
  <r>
    <n v="215933"/>
    <x v="0"/>
    <x v="0"/>
    <x v="0"/>
    <x v="0"/>
    <x v="12"/>
    <x v="133"/>
    <x v="0"/>
    <x v="0"/>
    <s v="Tesseramento"/>
    <x v="0"/>
    <x v="0"/>
    <x v="0"/>
    <m/>
  </r>
  <r>
    <n v="8070"/>
    <x v="0"/>
    <x v="0"/>
    <x v="0"/>
    <x v="0"/>
    <x v="12"/>
    <x v="133"/>
    <x v="0"/>
    <x v="0"/>
    <s v="Tesseramento"/>
    <x v="0"/>
    <x v="0"/>
    <x v="0"/>
    <m/>
  </r>
  <r>
    <n v="215860"/>
    <x v="0"/>
    <x v="0"/>
    <x v="0"/>
    <x v="0"/>
    <x v="1"/>
    <x v="349"/>
    <x v="0"/>
    <x v="0"/>
    <s v="Tesseramento"/>
    <x v="0"/>
    <x v="4"/>
    <x v="0"/>
    <m/>
  </r>
  <r>
    <n v="174611"/>
    <x v="0"/>
    <x v="0"/>
    <x v="0"/>
    <x v="0"/>
    <x v="11"/>
    <x v="94"/>
    <x v="0"/>
    <x v="0"/>
    <s v="Tesseramento"/>
    <x v="1"/>
    <x v="3"/>
    <x v="0"/>
    <m/>
  </r>
  <r>
    <n v="214124"/>
    <x v="1"/>
    <x v="0"/>
    <x v="2"/>
    <x v="3"/>
    <x v="1"/>
    <x v="324"/>
    <x v="0"/>
    <x v="0"/>
    <s v="Tesseramento"/>
    <x v="1"/>
    <x v="5"/>
    <x v="0"/>
    <m/>
  </r>
  <r>
    <n v="5608"/>
    <x v="0"/>
    <x v="0"/>
    <x v="0"/>
    <x v="0"/>
    <x v="0"/>
    <x v="76"/>
    <x v="0"/>
    <x v="0"/>
    <s v="Tesseramento"/>
    <x v="0"/>
    <x v="1"/>
    <x v="0"/>
    <m/>
  </r>
  <r>
    <n v="122782"/>
    <x v="0"/>
    <x v="0"/>
    <x v="0"/>
    <x v="0"/>
    <x v="4"/>
    <x v="330"/>
    <x v="0"/>
    <x v="0"/>
    <s v="Tesseramento"/>
    <x v="1"/>
    <x v="3"/>
    <x v="0"/>
    <m/>
  </r>
  <r>
    <n v="69212"/>
    <x v="0"/>
    <x v="0"/>
    <x v="0"/>
    <x v="0"/>
    <x v="4"/>
    <x v="330"/>
    <x v="0"/>
    <x v="0"/>
    <s v="Tesseramento"/>
    <x v="1"/>
    <x v="0"/>
    <x v="0"/>
    <m/>
  </r>
  <r>
    <n v="8102"/>
    <x v="0"/>
    <x v="0"/>
    <x v="0"/>
    <x v="0"/>
    <x v="4"/>
    <x v="330"/>
    <x v="0"/>
    <x v="0"/>
    <s v="Tesseramento"/>
    <x v="1"/>
    <x v="3"/>
    <x v="0"/>
    <m/>
  </r>
  <r>
    <n v="54706"/>
    <x v="0"/>
    <x v="0"/>
    <x v="0"/>
    <x v="0"/>
    <x v="4"/>
    <x v="330"/>
    <x v="0"/>
    <x v="1"/>
    <s v="Tesseramento"/>
    <x v="1"/>
    <x v="4"/>
    <x v="0"/>
    <m/>
  </r>
  <r>
    <n v="176000"/>
    <x v="0"/>
    <x v="1"/>
    <x v="0"/>
    <x v="0"/>
    <x v="12"/>
    <x v="27"/>
    <x v="0"/>
    <x v="1"/>
    <s v="Tesseramento"/>
    <x v="1"/>
    <x v="0"/>
    <x v="0"/>
    <m/>
  </r>
  <r>
    <n v="236355"/>
    <x v="0"/>
    <x v="0"/>
    <x v="1"/>
    <x v="1"/>
    <x v="1"/>
    <x v="324"/>
    <x v="0"/>
    <x v="0"/>
    <s v="Tesseramento"/>
    <x v="1"/>
    <x v="1"/>
    <x v="0"/>
    <m/>
  </r>
  <r>
    <n v="54119"/>
    <x v="0"/>
    <x v="0"/>
    <x v="0"/>
    <x v="0"/>
    <x v="12"/>
    <x v="27"/>
    <x v="0"/>
    <x v="0"/>
    <s v="Tesseramento"/>
    <x v="1"/>
    <x v="0"/>
    <x v="0"/>
    <m/>
  </r>
  <r>
    <n v="199721"/>
    <x v="1"/>
    <x v="0"/>
    <x v="0"/>
    <x v="0"/>
    <x v="12"/>
    <x v="27"/>
    <x v="0"/>
    <x v="0"/>
    <s v="Tesseramento"/>
    <x v="1"/>
    <x v="2"/>
    <x v="0"/>
    <m/>
  </r>
  <r>
    <n v="148582"/>
    <x v="1"/>
    <x v="0"/>
    <x v="0"/>
    <x v="0"/>
    <x v="11"/>
    <x v="120"/>
    <x v="0"/>
    <x v="1"/>
    <s v="Tesseramento"/>
    <x v="1"/>
    <x v="6"/>
    <x v="0"/>
    <m/>
  </r>
  <r>
    <n v="122367"/>
    <x v="0"/>
    <x v="0"/>
    <x v="0"/>
    <x v="0"/>
    <x v="12"/>
    <x v="27"/>
    <x v="0"/>
    <x v="0"/>
    <s v="Tesseramento"/>
    <x v="1"/>
    <x v="1"/>
    <x v="0"/>
    <m/>
  </r>
  <r>
    <n v="101336"/>
    <x v="0"/>
    <x v="0"/>
    <x v="0"/>
    <x v="0"/>
    <x v="15"/>
    <x v="72"/>
    <x v="0"/>
    <x v="0"/>
    <s v="Tesseramento"/>
    <x v="1"/>
    <x v="3"/>
    <x v="0"/>
    <m/>
  </r>
  <r>
    <n v="101327"/>
    <x v="0"/>
    <x v="0"/>
    <x v="0"/>
    <x v="0"/>
    <x v="15"/>
    <x v="72"/>
    <x v="0"/>
    <x v="1"/>
    <s v="Tesseramento"/>
    <x v="1"/>
    <x v="3"/>
    <x v="0"/>
    <m/>
  </r>
  <r>
    <n v="128824"/>
    <x v="0"/>
    <x v="0"/>
    <x v="0"/>
    <x v="0"/>
    <x v="1"/>
    <x v="22"/>
    <x v="0"/>
    <x v="0"/>
    <s v="Tesseramento"/>
    <x v="1"/>
    <x v="4"/>
    <x v="0"/>
    <m/>
  </r>
  <r>
    <n v="61322"/>
    <x v="0"/>
    <x v="0"/>
    <x v="0"/>
    <x v="0"/>
    <x v="1"/>
    <x v="22"/>
    <x v="0"/>
    <x v="0"/>
    <s v="Tesseramento"/>
    <x v="1"/>
    <x v="0"/>
    <x v="0"/>
    <m/>
  </r>
  <r>
    <n v="211788"/>
    <x v="1"/>
    <x v="0"/>
    <x v="0"/>
    <x v="0"/>
    <x v="4"/>
    <x v="52"/>
    <x v="0"/>
    <x v="0"/>
    <s v="Tesseramento"/>
    <x v="1"/>
    <x v="2"/>
    <x v="0"/>
    <m/>
  </r>
  <r>
    <n v="225664"/>
    <x v="0"/>
    <x v="1"/>
    <x v="0"/>
    <x v="0"/>
    <x v="12"/>
    <x v="323"/>
    <x v="0"/>
    <x v="0"/>
    <s v="Tesseramento"/>
    <x v="1"/>
    <x v="4"/>
    <x v="0"/>
    <m/>
  </r>
  <r>
    <n v="230829"/>
    <x v="1"/>
    <x v="1"/>
    <x v="0"/>
    <x v="3"/>
    <x v="4"/>
    <x v="52"/>
    <x v="0"/>
    <x v="0"/>
    <s v="Tesseramento"/>
    <x v="1"/>
    <x v="5"/>
    <x v="0"/>
    <m/>
  </r>
  <r>
    <n v="174832"/>
    <x v="0"/>
    <x v="0"/>
    <x v="0"/>
    <x v="0"/>
    <x v="2"/>
    <x v="277"/>
    <x v="0"/>
    <x v="0"/>
    <s v="Tesseramento"/>
    <x v="0"/>
    <x v="3"/>
    <x v="0"/>
    <m/>
  </r>
  <r>
    <n v="230318"/>
    <x v="0"/>
    <x v="0"/>
    <x v="0"/>
    <x v="0"/>
    <x v="2"/>
    <x v="277"/>
    <x v="0"/>
    <x v="0"/>
    <s v="Tesseramento"/>
    <x v="0"/>
    <x v="0"/>
    <x v="0"/>
    <m/>
  </r>
  <r>
    <n v="145403"/>
    <x v="0"/>
    <x v="0"/>
    <x v="2"/>
    <x v="0"/>
    <x v="7"/>
    <x v="103"/>
    <x v="0"/>
    <x v="0"/>
    <s v="Tesseramento"/>
    <x v="1"/>
    <x v="0"/>
    <x v="0"/>
    <m/>
  </r>
  <r>
    <n v="168300"/>
    <x v="0"/>
    <x v="0"/>
    <x v="0"/>
    <x v="0"/>
    <x v="7"/>
    <x v="103"/>
    <x v="0"/>
    <x v="0"/>
    <s v="Tesseramento"/>
    <x v="1"/>
    <x v="0"/>
    <x v="0"/>
    <m/>
  </r>
  <r>
    <n v="38054"/>
    <x v="0"/>
    <x v="0"/>
    <x v="0"/>
    <x v="0"/>
    <x v="2"/>
    <x v="326"/>
    <x v="0"/>
    <x v="1"/>
    <s v="Tesseramento"/>
    <x v="1"/>
    <x v="4"/>
    <x v="0"/>
    <m/>
  </r>
  <r>
    <n v="168301"/>
    <x v="0"/>
    <x v="0"/>
    <x v="0"/>
    <x v="0"/>
    <x v="7"/>
    <x v="103"/>
    <x v="0"/>
    <x v="1"/>
    <s v="Tesseramento"/>
    <x v="1"/>
    <x v="0"/>
    <x v="0"/>
    <m/>
  </r>
  <r>
    <n v="72065"/>
    <x v="0"/>
    <x v="0"/>
    <x v="0"/>
    <x v="0"/>
    <x v="2"/>
    <x v="326"/>
    <x v="0"/>
    <x v="1"/>
    <s v="Tesseramento"/>
    <x v="1"/>
    <x v="3"/>
    <x v="0"/>
    <m/>
  </r>
  <r>
    <n v="229113"/>
    <x v="0"/>
    <x v="0"/>
    <x v="0"/>
    <x v="1"/>
    <x v="7"/>
    <x v="210"/>
    <x v="0"/>
    <x v="0"/>
    <s v="Tesseramento"/>
    <x v="0"/>
    <x v="0"/>
    <x v="0"/>
    <m/>
  </r>
  <r>
    <n v="229184"/>
    <x v="0"/>
    <x v="0"/>
    <x v="0"/>
    <x v="1"/>
    <x v="7"/>
    <x v="210"/>
    <x v="0"/>
    <x v="1"/>
    <s v="Tesseramento"/>
    <x v="0"/>
    <x v="3"/>
    <x v="0"/>
    <m/>
  </r>
  <r>
    <n v="102012"/>
    <x v="0"/>
    <x v="0"/>
    <x v="0"/>
    <x v="0"/>
    <x v="7"/>
    <x v="275"/>
    <x v="0"/>
    <x v="0"/>
    <s v="Tesseramento"/>
    <x v="0"/>
    <x v="0"/>
    <x v="0"/>
    <m/>
  </r>
  <r>
    <n v="4776"/>
    <x v="0"/>
    <x v="0"/>
    <x v="0"/>
    <x v="0"/>
    <x v="7"/>
    <x v="103"/>
    <x v="0"/>
    <x v="1"/>
    <s v="Tesseramento"/>
    <x v="1"/>
    <x v="4"/>
    <x v="0"/>
    <m/>
  </r>
  <r>
    <n v="184934"/>
    <x v="1"/>
    <x v="0"/>
    <x v="0"/>
    <x v="3"/>
    <x v="7"/>
    <x v="275"/>
    <x v="0"/>
    <x v="0"/>
    <s v="Tesseramento"/>
    <x v="0"/>
    <x v="7"/>
    <x v="0"/>
    <m/>
  </r>
  <r>
    <n v="161771"/>
    <x v="0"/>
    <x v="0"/>
    <x v="0"/>
    <x v="5"/>
    <x v="7"/>
    <x v="150"/>
    <x v="0"/>
    <x v="0"/>
    <s v="Tesseramento"/>
    <x v="1"/>
    <x v="0"/>
    <x v="0"/>
    <m/>
  </r>
  <r>
    <n v="236438"/>
    <x v="0"/>
    <x v="0"/>
    <x v="1"/>
    <x v="0"/>
    <x v="7"/>
    <x v="275"/>
    <x v="0"/>
    <x v="0"/>
    <s v="Tesseramento"/>
    <x v="0"/>
    <x v="0"/>
    <x v="0"/>
    <m/>
  </r>
  <r>
    <n v="115346"/>
    <x v="0"/>
    <x v="0"/>
    <x v="0"/>
    <x v="3"/>
    <x v="12"/>
    <x v="254"/>
    <x v="0"/>
    <x v="0"/>
    <s v="Tesseramento"/>
    <x v="0"/>
    <x v="4"/>
    <x v="0"/>
    <m/>
  </r>
  <r>
    <n v="123656"/>
    <x v="0"/>
    <x v="0"/>
    <x v="0"/>
    <x v="0"/>
    <x v="12"/>
    <x v="254"/>
    <x v="0"/>
    <x v="0"/>
    <s v="Tesseramento"/>
    <x v="0"/>
    <x v="4"/>
    <x v="0"/>
    <m/>
  </r>
  <r>
    <n v="153420"/>
    <x v="1"/>
    <x v="0"/>
    <x v="0"/>
    <x v="0"/>
    <x v="7"/>
    <x v="103"/>
    <x v="0"/>
    <x v="0"/>
    <s v="Tesseramento"/>
    <x v="1"/>
    <x v="7"/>
    <x v="0"/>
    <m/>
  </r>
  <r>
    <n v="236393"/>
    <x v="0"/>
    <x v="0"/>
    <x v="1"/>
    <x v="1"/>
    <x v="7"/>
    <x v="210"/>
    <x v="0"/>
    <x v="0"/>
    <s v="Tesseramento"/>
    <x v="0"/>
    <x v="0"/>
    <x v="0"/>
    <m/>
  </r>
  <r>
    <n v="184933"/>
    <x v="0"/>
    <x v="0"/>
    <x v="0"/>
    <x v="0"/>
    <x v="7"/>
    <x v="275"/>
    <x v="0"/>
    <x v="0"/>
    <s v="Tesseramento"/>
    <x v="0"/>
    <x v="0"/>
    <x v="0"/>
    <m/>
  </r>
  <r>
    <n v="104239"/>
    <x v="0"/>
    <x v="0"/>
    <x v="0"/>
    <x v="0"/>
    <x v="7"/>
    <x v="275"/>
    <x v="0"/>
    <x v="0"/>
    <s v="Tesseramento"/>
    <x v="0"/>
    <x v="1"/>
    <x v="0"/>
    <m/>
  </r>
  <r>
    <n v="78365"/>
    <x v="0"/>
    <x v="0"/>
    <x v="0"/>
    <x v="0"/>
    <x v="7"/>
    <x v="275"/>
    <x v="0"/>
    <x v="0"/>
    <s v="Tesseramento"/>
    <x v="0"/>
    <x v="1"/>
    <x v="0"/>
    <m/>
  </r>
  <r>
    <n v="24248"/>
    <x v="0"/>
    <x v="0"/>
    <x v="0"/>
    <x v="0"/>
    <x v="10"/>
    <x v="240"/>
    <x v="0"/>
    <x v="0"/>
    <s v="Tesseramento"/>
    <x v="1"/>
    <x v="4"/>
    <x v="0"/>
    <m/>
  </r>
  <r>
    <n v="187251"/>
    <x v="0"/>
    <x v="0"/>
    <x v="0"/>
    <x v="1"/>
    <x v="7"/>
    <x v="275"/>
    <x v="0"/>
    <x v="1"/>
    <s v="Tesseramento"/>
    <x v="0"/>
    <x v="0"/>
    <x v="0"/>
    <m/>
  </r>
  <r>
    <n v="162055"/>
    <x v="0"/>
    <x v="0"/>
    <x v="0"/>
    <x v="0"/>
    <x v="7"/>
    <x v="275"/>
    <x v="0"/>
    <x v="0"/>
    <s v="Tesseramento"/>
    <x v="0"/>
    <x v="3"/>
    <x v="0"/>
    <m/>
  </r>
  <r>
    <n v="236550"/>
    <x v="0"/>
    <x v="1"/>
    <x v="1"/>
    <x v="2"/>
    <x v="2"/>
    <x v="55"/>
    <x v="0"/>
    <x v="0"/>
    <s v="Tesseramento"/>
    <x v="1"/>
    <x v="4"/>
    <x v="0"/>
    <m/>
  </r>
  <r>
    <n v="217974"/>
    <x v="0"/>
    <x v="0"/>
    <x v="0"/>
    <x v="0"/>
    <x v="2"/>
    <x v="5"/>
    <x v="0"/>
    <x v="0"/>
    <s v="Tesseramento"/>
    <x v="1"/>
    <x v="1"/>
    <x v="0"/>
    <m/>
  </r>
  <r>
    <n v="106395"/>
    <x v="0"/>
    <x v="0"/>
    <x v="0"/>
    <x v="0"/>
    <x v="4"/>
    <x v="40"/>
    <x v="0"/>
    <x v="0"/>
    <s v="Tesseramento"/>
    <x v="1"/>
    <x v="0"/>
    <x v="0"/>
    <m/>
  </r>
  <r>
    <n v="115038"/>
    <x v="0"/>
    <x v="0"/>
    <x v="0"/>
    <x v="0"/>
    <x v="4"/>
    <x v="40"/>
    <x v="0"/>
    <x v="0"/>
    <s v="Tesseramento"/>
    <x v="1"/>
    <x v="3"/>
    <x v="0"/>
    <m/>
  </r>
  <r>
    <n v="236479"/>
    <x v="0"/>
    <x v="0"/>
    <x v="1"/>
    <x v="0"/>
    <x v="5"/>
    <x v="38"/>
    <x v="0"/>
    <x v="0"/>
    <s v="Tesseramento"/>
    <x v="1"/>
    <x v="1"/>
    <x v="0"/>
    <m/>
  </r>
  <r>
    <n v="158395"/>
    <x v="0"/>
    <x v="0"/>
    <x v="0"/>
    <x v="0"/>
    <x v="7"/>
    <x v="209"/>
    <x v="0"/>
    <x v="0"/>
    <s v="Tesseramento"/>
    <x v="0"/>
    <x v="1"/>
    <x v="0"/>
    <m/>
  </r>
  <r>
    <n v="166473"/>
    <x v="0"/>
    <x v="0"/>
    <x v="2"/>
    <x v="0"/>
    <x v="11"/>
    <x v="174"/>
    <x v="0"/>
    <x v="0"/>
    <s v="Tesseramento"/>
    <x v="3"/>
    <x v="0"/>
    <x v="0"/>
    <m/>
  </r>
  <r>
    <n v="33955"/>
    <x v="0"/>
    <x v="0"/>
    <x v="0"/>
    <x v="0"/>
    <x v="10"/>
    <x v="93"/>
    <x v="0"/>
    <x v="0"/>
    <s v="Tesseramento"/>
    <x v="0"/>
    <x v="3"/>
    <x v="0"/>
    <m/>
  </r>
  <r>
    <n v="15698"/>
    <x v="0"/>
    <x v="0"/>
    <x v="0"/>
    <x v="0"/>
    <x v="10"/>
    <x v="93"/>
    <x v="0"/>
    <x v="0"/>
    <s v="Tesseramento"/>
    <x v="0"/>
    <x v="1"/>
    <x v="0"/>
    <m/>
  </r>
  <r>
    <n v="229014"/>
    <x v="0"/>
    <x v="0"/>
    <x v="0"/>
    <x v="1"/>
    <x v="10"/>
    <x v="93"/>
    <x v="0"/>
    <x v="1"/>
    <s v="Tesseramento"/>
    <x v="0"/>
    <x v="0"/>
    <x v="0"/>
    <m/>
  </r>
  <r>
    <n v="60542"/>
    <x v="0"/>
    <x v="0"/>
    <x v="0"/>
    <x v="0"/>
    <x v="10"/>
    <x v="93"/>
    <x v="0"/>
    <x v="0"/>
    <s v="Tesseramento"/>
    <x v="0"/>
    <x v="3"/>
    <x v="0"/>
    <m/>
  </r>
  <r>
    <n v="173069"/>
    <x v="0"/>
    <x v="0"/>
    <x v="0"/>
    <x v="1"/>
    <x v="10"/>
    <x v="93"/>
    <x v="0"/>
    <x v="0"/>
    <s v="Tesseramento"/>
    <x v="0"/>
    <x v="0"/>
    <x v="0"/>
    <m/>
  </r>
  <r>
    <n v="231469"/>
    <x v="0"/>
    <x v="0"/>
    <x v="0"/>
    <x v="1"/>
    <x v="10"/>
    <x v="93"/>
    <x v="0"/>
    <x v="0"/>
    <s v="Tesseramento"/>
    <x v="0"/>
    <x v="1"/>
    <x v="0"/>
    <m/>
  </r>
  <r>
    <n v="223439"/>
    <x v="0"/>
    <x v="0"/>
    <x v="0"/>
    <x v="1"/>
    <x v="10"/>
    <x v="93"/>
    <x v="0"/>
    <x v="1"/>
    <s v="Tesseramento"/>
    <x v="0"/>
    <x v="0"/>
    <x v="0"/>
    <m/>
  </r>
  <r>
    <n v="71462"/>
    <x v="0"/>
    <x v="0"/>
    <x v="0"/>
    <x v="1"/>
    <x v="10"/>
    <x v="93"/>
    <x v="0"/>
    <x v="1"/>
    <s v="Tesseramento"/>
    <x v="0"/>
    <x v="4"/>
    <x v="0"/>
    <m/>
  </r>
  <r>
    <n v="222801"/>
    <x v="0"/>
    <x v="0"/>
    <x v="0"/>
    <x v="1"/>
    <x v="10"/>
    <x v="93"/>
    <x v="0"/>
    <x v="1"/>
    <s v="Tesseramento"/>
    <x v="0"/>
    <x v="0"/>
    <x v="0"/>
    <m/>
  </r>
  <r>
    <n v="236538"/>
    <x v="0"/>
    <x v="1"/>
    <x v="1"/>
    <x v="3"/>
    <x v="10"/>
    <x v="281"/>
    <x v="0"/>
    <x v="0"/>
    <s v="Tesseramento"/>
    <x v="0"/>
    <x v="0"/>
    <x v="0"/>
    <m/>
  </r>
  <r>
    <n v="236498"/>
    <x v="0"/>
    <x v="0"/>
    <x v="1"/>
    <x v="1"/>
    <x v="10"/>
    <x v="93"/>
    <x v="0"/>
    <x v="0"/>
    <s v="Tesseramento"/>
    <x v="0"/>
    <x v="0"/>
    <x v="0"/>
    <m/>
  </r>
  <r>
    <n v="236539"/>
    <x v="1"/>
    <x v="1"/>
    <x v="1"/>
    <x v="2"/>
    <x v="10"/>
    <x v="281"/>
    <x v="0"/>
    <x v="0"/>
    <s v="Tesseramento"/>
    <x v="0"/>
    <x v="7"/>
    <x v="0"/>
    <m/>
  </r>
  <r>
    <n v="100880"/>
    <x v="0"/>
    <x v="0"/>
    <x v="0"/>
    <x v="0"/>
    <x v="2"/>
    <x v="172"/>
    <x v="0"/>
    <x v="0"/>
    <s v="Tesseramento"/>
    <x v="1"/>
    <x v="0"/>
    <x v="0"/>
    <m/>
  </r>
  <r>
    <n v="182107"/>
    <x v="1"/>
    <x v="0"/>
    <x v="0"/>
    <x v="2"/>
    <x v="7"/>
    <x v="25"/>
    <x v="0"/>
    <x v="0"/>
    <s v="Tesseramento"/>
    <x v="0"/>
    <x v="5"/>
    <x v="0"/>
    <m/>
  </r>
  <r>
    <n v="140164"/>
    <x v="0"/>
    <x v="0"/>
    <x v="0"/>
    <x v="0"/>
    <x v="4"/>
    <x v="40"/>
    <x v="0"/>
    <x v="0"/>
    <s v="Tesseramento"/>
    <x v="1"/>
    <x v="0"/>
    <x v="0"/>
    <m/>
  </r>
  <r>
    <n v="236487"/>
    <x v="0"/>
    <x v="0"/>
    <x v="1"/>
    <x v="1"/>
    <x v="4"/>
    <x v="40"/>
    <x v="0"/>
    <x v="0"/>
    <s v="Tesseramento"/>
    <x v="1"/>
    <x v="0"/>
    <x v="0"/>
    <m/>
  </r>
  <r>
    <n v="192378"/>
    <x v="0"/>
    <x v="0"/>
    <x v="2"/>
    <x v="2"/>
    <x v="2"/>
    <x v="172"/>
    <x v="0"/>
    <x v="1"/>
    <s v="Tesseramento"/>
    <x v="1"/>
    <x v="0"/>
    <x v="0"/>
    <m/>
  </r>
  <r>
    <n v="1648"/>
    <x v="0"/>
    <x v="0"/>
    <x v="0"/>
    <x v="0"/>
    <x v="10"/>
    <x v="228"/>
    <x v="0"/>
    <x v="0"/>
    <s v="Tesseramento"/>
    <x v="1"/>
    <x v="0"/>
    <x v="0"/>
    <m/>
  </r>
  <r>
    <n v="63107"/>
    <x v="0"/>
    <x v="0"/>
    <x v="0"/>
    <x v="0"/>
    <x v="10"/>
    <x v="228"/>
    <x v="0"/>
    <x v="0"/>
    <s v="Tesseramento"/>
    <x v="1"/>
    <x v="4"/>
    <x v="0"/>
    <m/>
  </r>
  <r>
    <n v="71919"/>
    <x v="0"/>
    <x v="0"/>
    <x v="0"/>
    <x v="0"/>
    <x v="10"/>
    <x v="228"/>
    <x v="0"/>
    <x v="1"/>
    <s v="Tesseramento"/>
    <x v="1"/>
    <x v="4"/>
    <x v="0"/>
    <m/>
  </r>
  <r>
    <n v="231276"/>
    <x v="0"/>
    <x v="0"/>
    <x v="0"/>
    <x v="0"/>
    <x v="10"/>
    <x v="228"/>
    <x v="0"/>
    <x v="0"/>
    <s v="Tesseramento"/>
    <x v="1"/>
    <x v="1"/>
    <x v="0"/>
    <m/>
  </r>
  <r>
    <n v="197460"/>
    <x v="0"/>
    <x v="0"/>
    <x v="0"/>
    <x v="0"/>
    <x v="10"/>
    <x v="228"/>
    <x v="0"/>
    <x v="0"/>
    <s v="Tesseramento"/>
    <x v="1"/>
    <x v="1"/>
    <x v="0"/>
    <m/>
  </r>
  <r>
    <n v="79661"/>
    <x v="0"/>
    <x v="0"/>
    <x v="0"/>
    <x v="0"/>
    <x v="10"/>
    <x v="228"/>
    <x v="0"/>
    <x v="0"/>
    <s v="Tesseramento"/>
    <x v="1"/>
    <x v="1"/>
    <x v="0"/>
    <m/>
  </r>
  <r>
    <n v="130818"/>
    <x v="0"/>
    <x v="0"/>
    <x v="0"/>
    <x v="0"/>
    <x v="0"/>
    <x v="100"/>
    <x v="0"/>
    <x v="0"/>
    <s v="Tesseramento"/>
    <x v="0"/>
    <x v="0"/>
    <x v="0"/>
    <m/>
  </r>
  <r>
    <n v="204643"/>
    <x v="0"/>
    <x v="0"/>
    <x v="0"/>
    <x v="2"/>
    <x v="0"/>
    <x v="100"/>
    <x v="0"/>
    <x v="1"/>
    <s v="Tesseramento"/>
    <x v="0"/>
    <x v="4"/>
    <x v="0"/>
    <m/>
  </r>
  <r>
    <n v="204642"/>
    <x v="0"/>
    <x v="0"/>
    <x v="0"/>
    <x v="2"/>
    <x v="0"/>
    <x v="100"/>
    <x v="0"/>
    <x v="0"/>
    <s v="Tesseramento"/>
    <x v="0"/>
    <x v="4"/>
    <x v="0"/>
    <m/>
  </r>
  <r>
    <n v="127237"/>
    <x v="0"/>
    <x v="0"/>
    <x v="0"/>
    <x v="0"/>
    <x v="7"/>
    <x v="45"/>
    <x v="0"/>
    <x v="0"/>
    <s v="Tesseramento"/>
    <x v="1"/>
    <x v="3"/>
    <x v="0"/>
    <m/>
  </r>
  <r>
    <n v="139151"/>
    <x v="0"/>
    <x v="0"/>
    <x v="0"/>
    <x v="0"/>
    <x v="7"/>
    <x v="45"/>
    <x v="0"/>
    <x v="0"/>
    <s v="Tesseramento"/>
    <x v="1"/>
    <x v="1"/>
    <x v="0"/>
    <m/>
  </r>
  <r>
    <n v="106460"/>
    <x v="0"/>
    <x v="0"/>
    <x v="2"/>
    <x v="0"/>
    <x v="10"/>
    <x v="281"/>
    <x v="0"/>
    <x v="0"/>
    <s v="Tesseramento"/>
    <x v="0"/>
    <x v="4"/>
    <x v="0"/>
    <m/>
  </r>
  <r>
    <n v="11415"/>
    <x v="0"/>
    <x v="0"/>
    <x v="0"/>
    <x v="0"/>
    <x v="2"/>
    <x v="192"/>
    <x v="0"/>
    <x v="0"/>
    <s v="Tesseramento"/>
    <x v="1"/>
    <x v="0"/>
    <x v="0"/>
    <m/>
  </r>
  <r>
    <n v="70258"/>
    <x v="0"/>
    <x v="0"/>
    <x v="0"/>
    <x v="1"/>
    <x v="2"/>
    <x v="192"/>
    <x v="0"/>
    <x v="0"/>
    <s v="Tesseramento"/>
    <x v="1"/>
    <x v="0"/>
    <x v="0"/>
    <m/>
  </r>
  <r>
    <n v="23576"/>
    <x v="0"/>
    <x v="0"/>
    <x v="0"/>
    <x v="0"/>
    <x v="7"/>
    <x v="41"/>
    <x v="0"/>
    <x v="0"/>
    <s v="Tesseramento"/>
    <x v="1"/>
    <x v="3"/>
    <x v="0"/>
    <m/>
  </r>
  <r>
    <n v="176527"/>
    <x v="0"/>
    <x v="0"/>
    <x v="0"/>
    <x v="0"/>
    <x v="10"/>
    <x v="240"/>
    <x v="0"/>
    <x v="1"/>
    <s v="Tesseramento"/>
    <x v="1"/>
    <x v="0"/>
    <x v="0"/>
    <m/>
  </r>
  <r>
    <n v="168005"/>
    <x v="0"/>
    <x v="0"/>
    <x v="0"/>
    <x v="1"/>
    <x v="11"/>
    <x v="189"/>
    <x v="0"/>
    <x v="1"/>
    <s v="Tesseramento"/>
    <x v="1"/>
    <x v="3"/>
    <x v="0"/>
    <m/>
  </r>
  <r>
    <n v="135516"/>
    <x v="0"/>
    <x v="0"/>
    <x v="0"/>
    <x v="0"/>
    <x v="11"/>
    <x v="189"/>
    <x v="0"/>
    <x v="0"/>
    <s v="Tesseramento"/>
    <x v="1"/>
    <x v="0"/>
    <x v="0"/>
    <m/>
  </r>
  <r>
    <n v="224633"/>
    <x v="0"/>
    <x v="0"/>
    <x v="0"/>
    <x v="0"/>
    <x v="11"/>
    <x v="189"/>
    <x v="0"/>
    <x v="0"/>
    <s v="Tesseramento"/>
    <x v="1"/>
    <x v="3"/>
    <x v="0"/>
    <m/>
  </r>
  <r>
    <n v="22949"/>
    <x v="0"/>
    <x v="1"/>
    <x v="2"/>
    <x v="4"/>
    <x v="8"/>
    <x v="222"/>
    <x v="0"/>
    <x v="0"/>
    <s v="Tesseramento"/>
    <x v="1"/>
    <x v="1"/>
    <x v="0"/>
    <m/>
  </r>
  <r>
    <n v="11207"/>
    <x v="0"/>
    <x v="0"/>
    <x v="0"/>
    <x v="0"/>
    <x v="2"/>
    <x v="313"/>
    <x v="0"/>
    <x v="1"/>
    <s v="Tesseramento"/>
    <x v="1"/>
    <x v="1"/>
    <x v="0"/>
    <m/>
  </r>
  <r>
    <n v="74856"/>
    <x v="0"/>
    <x v="0"/>
    <x v="0"/>
    <x v="0"/>
    <x v="2"/>
    <x v="313"/>
    <x v="0"/>
    <x v="0"/>
    <s v="Tesseramento"/>
    <x v="1"/>
    <x v="1"/>
    <x v="0"/>
    <m/>
  </r>
  <r>
    <n v="228590"/>
    <x v="0"/>
    <x v="0"/>
    <x v="0"/>
    <x v="0"/>
    <x v="1"/>
    <x v="20"/>
    <x v="0"/>
    <x v="0"/>
    <s v="Tesseramento"/>
    <x v="0"/>
    <x v="0"/>
    <x v="0"/>
    <m/>
  </r>
  <r>
    <n v="129962"/>
    <x v="0"/>
    <x v="0"/>
    <x v="0"/>
    <x v="0"/>
    <x v="10"/>
    <x v="240"/>
    <x v="0"/>
    <x v="0"/>
    <s v="Tesseramento"/>
    <x v="1"/>
    <x v="1"/>
    <x v="0"/>
    <m/>
  </r>
  <r>
    <n v="24490"/>
    <x v="0"/>
    <x v="0"/>
    <x v="0"/>
    <x v="0"/>
    <x v="4"/>
    <x v="80"/>
    <x v="0"/>
    <x v="0"/>
    <s v="Tesseramento"/>
    <x v="1"/>
    <x v="4"/>
    <x v="0"/>
    <m/>
  </r>
  <r>
    <n v="69529"/>
    <x v="0"/>
    <x v="0"/>
    <x v="0"/>
    <x v="0"/>
    <x v="2"/>
    <x v="224"/>
    <x v="0"/>
    <x v="0"/>
    <s v="Tesseramento"/>
    <x v="1"/>
    <x v="0"/>
    <x v="0"/>
    <m/>
  </r>
  <r>
    <n v="24256"/>
    <x v="0"/>
    <x v="0"/>
    <x v="0"/>
    <x v="0"/>
    <x v="10"/>
    <x v="240"/>
    <x v="0"/>
    <x v="1"/>
    <s v="Tesseramento"/>
    <x v="1"/>
    <x v="4"/>
    <x v="0"/>
    <m/>
  </r>
  <r>
    <n v="24255"/>
    <x v="0"/>
    <x v="0"/>
    <x v="0"/>
    <x v="0"/>
    <x v="10"/>
    <x v="240"/>
    <x v="0"/>
    <x v="0"/>
    <s v="Tesseramento"/>
    <x v="1"/>
    <x v="4"/>
    <x v="0"/>
    <m/>
  </r>
  <r>
    <n v="182626"/>
    <x v="0"/>
    <x v="0"/>
    <x v="0"/>
    <x v="0"/>
    <x v="10"/>
    <x v="240"/>
    <x v="0"/>
    <x v="1"/>
    <s v="Tesseramento"/>
    <x v="1"/>
    <x v="3"/>
    <x v="0"/>
    <m/>
  </r>
  <r>
    <n v="175987"/>
    <x v="0"/>
    <x v="0"/>
    <x v="0"/>
    <x v="0"/>
    <x v="10"/>
    <x v="240"/>
    <x v="0"/>
    <x v="0"/>
    <s v="Tesseramento"/>
    <x v="1"/>
    <x v="0"/>
    <x v="0"/>
    <m/>
  </r>
  <r>
    <n v="107073"/>
    <x v="0"/>
    <x v="0"/>
    <x v="0"/>
    <x v="0"/>
    <x v="10"/>
    <x v="240"/>
    <x v="0"/>
    <x v="0"/>
    <s v="Tesseramento"/>
    <x v="1"/>
    <x v="0"/>
    <x v="0"/>
    <m/>
  </r>
  <r>
    <n v="172960"/>
    <x v="0"/>
    <x v="0"/>
    <x v="0"/>
    <x v="0"/>
    <x v="10"/>
    <x v="240"/>
    <x v="0"/>
    <x v="0"/>
    <s v="Tesseramento"/>
    <x v="1"/>
    <x v="0"/>
    <x v="0"/>
    <m/>
  </r>
  <r>
    <n v="46174"/>
    <x v="0"/>
    <x v="0"/>
    <x v="0"/>
    <x v="0"/>
    <x v="10"/>
    <x v="240"/>
    <x v="0"/>
    <x v="0"/>
    <s v="Tesseramento"/>
    <x v="1"/>
    <x v="4"/>
    <x v="0"/>
    <m/>
  </r>
  <r>
    <n v="159460"/>
    <x v="0"/>
    <x v="0"/>
    <x v="0"/>
    <x v="0"/>
    <x v="10"/>
    <x v="240"/>
    <x v="0"/>
    <x v="0"/>
    <s v="Tesseramento"/>
    <x v="1"/>
    <x v="0"/>
    <x v="0"/>
    <m/>
  </r>
  <r>
    <n v="88567"/>
    <x v="0"/>
    <x v="0"/>
    <x v="0"/>
    <x v="0"/>
    <x v="10"/>
    <x v="240"/>
    <x v="0"/>
    <x v="0"/>
    <s v="Tesseramento"/>
    <x v="1"/>
    <x v="3"/>
    <x v="0"/>
    <m/>
  </r>
  <r>
    <n v="175198"/>
    <x v="0"/>
    <x v="0"/>
    <x v="0"/>
    <x v="0"/>
    <x v="10"/>
    <x v="240"/>
    <x v="0"/>
    <x v="1"/>
    <s v="Tesseramento"/>
    <x v="1"/>
    <x v="4"/>
    <x v="0"/>
    <m/>
  </r>
  <r>
    <n v="175197"/>
    <x v="0"/>
    <x v="0"/>
    <x v="0"/>
    <x v="0"/>
    <x v="10"/>
    <x v="240"/>
    <x v="0"/>
    <x v="0"/>
    <s v="Tesseramento"/>
    <x v="1"/>
    <x v="3"/>
    <x v="0"/>
    <m/>
  </r>
  <r>
    <n v="24302"/>
    <x v="0"/>
    <x v="0"/>
    <x v="0"/>
    <x v="0"/>
    <x v="10"/>
    <x v="240"/>
    <x v="0"/>
    <x v="0"/>
    <s v="Tesseramento"/>
    <x v="1"/>
    <x v="3"/>
    <x v="0"/>
    <m/>
  </r>
  <r>
    <n v="199649"/>
    <x v="0"/>
    <x v="0"/>
    <x v="0"/>
    <x v="3"/>
    <x v="10"/>
    <x v="240"/>
    <x v="0"/>
    <x v="0"/>
    <s v="Tesseramento"/>
    <x v="1"/>
    <x v="1"/>
    <x v="0"/>
    <m/>
  </r>
  <r>
    <n v="13145"/>
    <x v="0"/>
    <x v="0"/>
    <x v="0"/>
    <x v="0"/>
    <x v="10"/>
    <x v="240"/>
    <x v="0"/>
    <x v="1"/>
    <s v="Tesseramento"/>
    <x v="1"/>
    <x v="4"/>
    <x v="0"/>
    <m/>
  </r>
  <r>
    <n v="137008"/>
    <x v="0"/>
    <x v="0"/>
    <x v="0"/>
    <x v="0"/>
    <x v="10"/>
    <x v="240"/>
    <x v="0"/>
    <x v="0"/>
    <s v="Tesseramento"/>
    <x v="1"/>
    <x v="0"/>
    <x v="0"/>
    <m/>
  </r>
  <r>
    <n v="24338"/>
    <x v="0"/>
    <x v="0"/>
    <x v="0"/>
    <x v="0"/>
    <x v="10"/>
    <x v="240"/>
    <x v="0"/>
    <x v="0"/>
    <s v="Tesseramento"/>
    <x v="1"/>
    <x v="0"/>
    <x v="0"/>
    <m/>
  </r>
  <r>
    <n v="110341"/>
    <x v="0"/>
    <x v="0"/>
    <x v="0"/>
    <x v="1"/>
    <x v="10"/>
    <x v="240"/>
    <x v="0"/>
    <x v="1"/>
    <s v="Tesseramento"/>
    <x v="1"/>
    <x v="0"/>
    <x v="0"/>
    <m/>
  </r>
  <r>
    <n v="39626"/>
    <x v="0"/>
    <x v="0"/>
    <x v="0"/>
    <x v="0"/>
    <x v="10"/>
    <x v="240"/>
    <x v="0"/>
    <x v="0"/>
    <s v="Tesseramento"/>
    <x v="1"/>
    <x v="0"/>
    <x v="0"/>
    <m/>
  </r>
  <r>
    <n v="28973"/>
    <x v="0"/>
    <x v="0"/>
    <x v="0"/>
    <x v="0"/>
    <x v="10"/>
    <x v="240"/>
    <x v="0"/>
    <x v="0"/>
    <s v="Tesseramento"/>
    <x v="1"/>
    <x v="1"/>
    <x v="0"/>
    <m/>
  </r>
  <r>
    <n v="93520"/>
    <x v="0"/>
    <x v="0"/>
    <x v="0"/>
    <x v="0"/>
    <x v="10"/>
    <x v="240"/>
    <x v="0"/>
    <x v="0"/>
    <s v="Tesseramento"/>
    <x v="1"/>
    <x v="1"/>
    <x v="0"/>
    <m/>
  </r>
  <r>
    <n v="94506"/>
    <x v="0"/>
    <x v="0"/>
    <x v="0"/>
    <x v="0"/>
    <x v="10"/>
    <x v="240"/>
    <x v="0"/>
    <x v="0"/>
    <s v="Tesseramento"/>
    <x v="1"/>
    <x v="0"/>
    <x v="0"/>
    <m/>
  </r>
  <r>
    <n v="38553"/>
    <x v="0"/>
    <x v="0"/>
    <x v="2"/>
    <x v="4"/>
    <x v="2"/>
    <x v="224"/>
    <x v="0"/>
    <x v="0"/>
    <s v="Tesseramento"/>
    <x v="1"/>
    <x v="0"/>
    <x v="0"/>
    <m/>
  </r>
  <r>
    <n v="171109"/>
    <x v="0"/>
    <x v="0"/>
    <x v="0"/>
    <x v="0"/>
    <x v="10"/>
    <x v="240"/>
    <x v="0"/>
    <x v="0"/>
    <s v="Tesseramento"/>
    <x v="1"/>
    <x v="0"/>
    <x v="0"/>
    <m/>
  </r>
  <r>
    <n v="72441"/>
    <x v="0"/>
    <x v="0"/>
    <x v="0"/>
    <x v="0"/>
    <x v="10"/>
    <x v="240"/>
    <x v="0"/>
    <x v="0"/>
    <s v="Tesseramento"/>
    <x v="1"/>
    <x v="3"/>
    <x v="0"/>
    <m/>
  </r>
  <r>
    <n v="70596"/>
    <x v="0"/>
    <x v="0"/>
    <x v="0"/>
    <x v="0"/>
    <x v="10"/>
    <x v="240"/>
    <x v="0"/>
    <x v="0"/>
    <s v="Tesseramento"/>
    <x v="1"/>
    <x v="0"/>
    <x v="0"/>
    <m/>
  </r>
  <r>
    <n v="39628"/>
    <x v="0"/>
    <x v="0"/>
    <x v="0"/>
    <x v="0"/>
    <x v="10"/>
    <x v="240"/>
    <x v="0"/>
    <x v="0"/>
    <s v="Tesseramento"/>
    <x v="1"/>
    <x v="0"/>
    <x v="0"/>
    <m/>
  </r>
  <r>
    <n v="100444"/>
    <x v="0"/>
    <x v="0"/>
    <x v="0"/>
    <x v="1"/>
    <x v="10"/>
    <x v="240"/>
    <x v="0"/>
    <x v="0"/>
    <s v="Tesseramento"/>
    <x v="1"/>
    <x v="0"/>
    <x v="0"/>
    <m/>
  </r>
  <r>
    <n v="24384"/>
    <x v="0"/>
    <x v="0"/>
    <x v="0"/>
    <x v="0"/>
    <x v="10"/>
    <x v="240"/>
    <x v="0"/>
    <x v="0"/>
    <s v="Tesseramento"/>
    <x v="1"/>
    <x v="4"/>
    <x v="0"/>
    <m/>
  </r>
  <r>
    <n v="188495"/>
    <x v="0"/>
    <x v="0"/>
    <x v="0"/>
    <x v="0"/>
    <x v="10"/>
    <x v="240"/>
    <x v="0"/>
    <x v="0"/>
    <s v="Tesseramento"/>
    <x v="1"/>
    <x v="0"/>
    <x v="0"/>
    <m/>
  </r>
  <r>
    <n v="24396"/>
    <x v="0"/>
    <x v="0"/>
    <x v="0"/>
    <x v="0"/>
    <x v="10"/>
    <x v="240"/>
    <x v="0"/>
    <x v="0"/>
    <s v="Tesseramento"/>
    <x v="1"/>
    <x v="0"/>
    <x v="0"/>
    <m/>
  </r>
  <r>
    <n v="175830"/>
    <x v="0"/>
    <x v="0"/>
    <x v="0"/>
    <x v="0"/>
    <x v="10"/>
    <x v="240"/>
    <x v="0"/>
    <x v="1"/>
    <s v="Tesseramento"/>
    <x v="1"/>
    <x v="4"/>
    <x v="0"/>
    <m/>
  </r>
  <r>
    <n v="39632"/>
    <x v="0"/>
    <x v="0"/>
    <x v="0"/>
    <x v="0"/>
    <x v="10"/>
    <x v="240"/>
    <x v="0"/>
    <x v="0"/>
    <s v="Tesseramento"/>
    <x v="1"/>
    <x v="4"/>
    <x v="0"/>
    <m/>
  </r>
  <r>
    <n v="64596"/>
    <x v="0"/>
    <x v="0"/>
    <x v="0"/>
    <x v="0"/>
    <x v="10"/>
    <x v="240"/>
    <x v="0"/>
    <x v="0"/>
    <s v="Tesseramento"/>
    <x v="1"/>
    <x v="0"/>
    <x v="0"/>
    <m/>
  </r>
  <r>
    <n v="57383"/>
    <x v="0"/>
    <x v="0"/>
    <x v="0"/>
    <x v="0"/>
    <x v="10"/>
    <x v="240"/>
    <x v="0"/>
    <x v="1"/>
    <s v="Tesseramento"/>
    <x v="1"/>
    <x v="4"/>
    <x v="0"/>
    <m/>
  </r>
  <r>
    <n v="57384"/>
    <x v="0"/>
    <x v="0"/>
    <x v="0"/>
    <x v="0"/>
    <x v="10"/>
    <x v="240"/>
    <x v="0"/>
    <x v="0"/>
    <s v="Tesseramento"/>
    <x v="1"/>
    <x v="4"/>
    <x v="0"/>
    <m/>
  </r>
  <r>
    <n v="77155"/>
    <x v="0"/>
    <x v="0"/>
    <x v="0"/>
    <x v="0"/>
    <x v="10"/>
    <x v="240"/>
    <x v="0"/>
    <x v="0"/>
    <s v="Tesseramento"/>
    <x v="1"/>
    <x v="0"/>
    <x v="0"/>
    <m/>
  </r>
  <r>
    <n v="237388"/>
    <x v="1"/>
    <x v="0"/>
    <x v="1"/>
    <x v="2"/>
    <x v="2"/>
    <x v="139"/>
    <x v="0"/>
    <x v="0"/>
    <s v="Tesseramento"/>
    <x v="1"/>
    <x v="5"/>
    <x v="0"/>
    <m/>
  </r>
  <r>
    <n v="56214"/>
    <x v="0"/>
    <x v="0"/>
    <x v="0"/>
    <x v="0"/>
    <x v="2"/>
    <x v="270"/>
    <x v="0"/>
    <x v="1"/>
    <s v="Tesseramento"/>
    <x v="0"/>
    <x v="3"/>
    <x v="0"/>
    <m/>
  </r>
  <r>
    <n v="56212"/>
    <x v="0"/>
    <x v="0"/>
    <x v="0"/>
    <x v="0"/>
    <x v="2"/>
    <x v="270"/>
    <x v="0"/>
    <x v="0"/>
    <s v="Tesseramento"/>
    <x v="0"/>
    <x v="3"/>
    <x v="0"/>
    <m/>
  </r>
  <r>
    <n v="50387"/>
    <x v="0"/>
    <x v="0"/>
    <x v="0"/>
    <x v="0"/>
    <x v="4"/>
    <x v="303"/>
    <x v="0"/>
    <x v="0"/>
    <s v="Tesseramento"/>
    <x v="1"/>
    <x v="0"/>
    <x v="0"/>
    <m/>
  </r>
  <r>
    <n v="94981"/>
    <x v="0"/>
    <x v="0"/>
    <x v="0"/>
    <x v="0"/>
    <x v="4"/>
    <x v="303"/>
    <x v="0"/>
    <x v="0"/>
    <s v="Tesseramento"/>
    <x v="1"/>
    <x v="1"/>
    <x v="0"/>
    <m/>
  </r>
  <r>
    <n v="206045"/>
    <x v="1"/>
    <x v="0"/>
    <x v="0"/>
    <x v="3"/>
    <x v="4"/>
    <x v="303"/>
    <x v="0"/>
    <x v="1"/>
    <s v="Tesseramento"/>
    <x v="1"/>
    <x v="7"/>
    <x v="0"/>
    <m/>
  </r>
  <r>
    <n v="230164"/>
    <x v="0"/>
    <x v="1"/>
    <x v="0"/>
    <x v="3"/>
    <x v="4"/>
    <x v="110"/>
    <x v="0"/>
    <x v="0"/>
    <s v="Tesseramento"/>
    <x v="1"/>
    <x v="0"/>
    <x v="0"/>
    <m/>
  </r>
  <r>
    <n v="155091"/>
    <x v="0"/>
    <x v="0"/>
    <x v="0"/>
    <x v="0"/>
    <x v="11"/>
    <x v="142"/>
    <x v="0"/>
    <x v="0"/>
    <s v="Tesseramento"/>
    <x v="1"/>
    <x v="0"/>
    <x v="0"/>
    <m/>
  </r>
  <r>
    <n v="37650"/>
    <x v="0"/>
    <x v="0"/>
    <x v="0"/>
    <x v="0"/>
    <x v="4"/>
    <x v="4"/>
    <x v="0"/>
    <x v="1"/>
    <s v="Tesseramento"/>
    <x v="1"/>
    <x v="3"/>
    <x v="0"/>
    <m/>
  </r>
  <r>
    <n v="10712"/>
    <x v="0"/>
    <x v="0"/>
    <x v="0"/>
    <x v="0"/>
    <x v="4"/>
    <x v="4"/>
    <x v="0"/>
    <x v="1"/>
    <s v="Tesseramento"/>
    <x v="1"/>
    <x v="3"/>
    <x v="0"/>
    <m/>
  </r>
  <r>
    <n v="10953"/>
    <x v="0"/>
    <x v="0"/>
    <x v="0"/>
    <x v="0"/>
    <x v="4"/>
    <x v="4"/>
    <x v="0"/>
    <x v="1"/>
    <s v="Tesseramento"/>
    <x v="1"/>
    <x v="4"/>
    <x v="0"/>
    <m/>
  </r>
  <r>
    <n v="59162"/>
    <x v="0"/>
    <x v="0"/>
    <x v="0"/>
    <x v="0"/>
    <x v="4"/>
    <x v="4"/>
    <x v="0"/>
    <x v="0"/>
    <s v="Tesseramento"/>
    <x v="1"/>
    <x v="3"/>
    <x v="0"/>
    <m/>
  </r>
  <r>
    <n v="148340"/>
    <x v="0"/>
    <x v="0"/>
    <x v="0"/>
    <x v="0"/>
    <x v="11"/>
    <x v="142"/>
    <x v="0"/>
    <x v="0"/>
    <s v="Tesseramento"/>
    <x v="1"/>
    <x v="0"/>
    <x v="0"/>
    <m/>
  </r>
  <r>
    <n v="236468"/>
    <x v="0"/>
    <x v="0"/>
    <x v="1"/>
    <x v="1"/>
    <x v="11"/>
    <x v="126"/>
    <x v="0"/>
    <x v="0"/>
    <s v="Tesseramento"/>
    <x v="1"/>
    <x v="0"/>
    <x v="0"/>
    <m/>
  </r>
  <r>
    <n v="952"/>
    <x v="0"/>
    <x v="0"/>
    <x v="0"/>
    <x v="0"/>
    <x v="10"/>
    <x v="306"/>
    <x v="0"/>
    <x v="0"/>
    <s v="Tesseramento"/>
    <x v="1"/>
    <x v="4"/>
    <x v="0"/>
    <m/>
  </r>
  <r>
    <n v="46103"/>
    <x v="0"/>
    <x v="0"/>
    <x v="0"/>
    <x v="0"/>
    <x v="10"/>
    <x v="306"/>
    <x v="0"/>
    <x v="0"/>
    <s v="Tesseramento"/>
    <x v="1"/>
    <x v="0"/>
    <x v="0"/>
    <m/>
  </r>
  <r>
    <n v="114595"/>
    <x v="0"/>
    <x v="0"/>
    <x v="0"/>
    <x v="0"/>
    <x v="10"/>
    <x v="306"/>
    <x v="0"/>
    <x v="0"/>
    <s v="Tesseramento"/>
    <x v="1"/>
    <x v="4"/>
    <x v="0"/>
    <m/>
  </r>
  <r>
    <n v="161997"/>
    <x v="0"/>
    <x v="0"/>
    <x v="0"/>
    <x v="0"/>
    <x v="7"/>
    <x v="205"/>
    <x v="0"/>
    <x v="0"/>
    <s v="Tesseramento"/>
    <x v="1"/>
    <x v="4"/>
    <x v="0"/>
    <m/>
  </r>
  <r>
    <n v="54149"/>
    <x v="0"/>
    <x v="0"/>
    <x v="0"/>
    <x v="0"/>
    <x v="10"/>
    <x v="306"/>
    <x v="0"/>
    <x v="0"/>
    <s v="Tesseramento"/>
    <x v="1"/>
    <x v="4"/>
    <x v="0"/>
    <m/>
  </r>
  <r>
    <n v="13965"/>
    <x v="0"/>
    <x v="0"/>
    <x v="0"/>
    <x v="0"/>
    <x v="2"/>
    <x v="71"/>
    <x v="0"/>
    <x v="0"/>
    <s v="Tesseramento"/>
    <x v="1"/>
    <x v="0"/>
    <x v="0"/>
    <m/>
  </r>
  <r>
    <n v="230116"/>
    <x v="0"/>
    <x v="0"/>
    <x v="0"/>
    <x v="1"/>
    <x v="2"/>
    <x v="71"/>
    <x v="0"/>
    <x v="0"/>
    <s v="Tesseramento"/>
    <x v="1"/>
    <x v="0"/>
    <x v="0"/>
    <m/>
  </r>
  <r>
    <n v="52134"/>
    <x v="0"/>
    <x v="0"/>
    <x v="0"/>
    <x v="0"/>
    <x v="10"/>
    <x v="306"/>
    <x v="0"/>
    <x v="1"/>
    <s v="Tesseramento"/>
    <x v="1"/>
    <x v="4"/>
    <x v="0"/>
    <m/>
  </r>
  <r>
    <n v="26577"/>
    <x v="0"/>
    <x v="0"/>
    <x v="0"/>
    <x v="0"/>
    <x v="10"/>
    <x v="306"/>
    <x v="0"/>
    <x v="1"/>
    <s v="Tesseramento"/>
    <x v="1"/>
    <x v="4"/>
    <x v="0"/>
    <m/>
  </r>
  <r>
    <n v="236462"/>
    <x v="1"/>
    <x v="0"/>
    <x v="1"/>
    <x v="2"/>
    <x v="7"/>
    <x v="137"/>
    <x v="0"/>
    <x v="0"/>
    <s v="Tesseramento"/>
    <x v="3"/>
    <x v="5"/>
    <x v="0"/>
    <m/>
  </r>
  <r>
    <n v="230121"/>
    <x v="0"/>
    <x v="0"/>
    <x v="0"/>
    <x v="1"/>
    <x v="2"/>
    <x v="71"/>
    <x v="0"/>
    <x v="1"/>
    <s v="Tesseramento"/>
    <x v="1"/>
    <x v="1"/>
    <x v="0"/>
    <m/>
  </r>
  <r>
    <n v="233152"/>
    <x v="1"/>
    <x v="0"/>
    <x v="0"/>
    <x v="2"/>
    <x v="2"/>
    <x v="71"/>
    <x v="0"/>
    <x v="0"/>
    <s v="Tesseramento"/>
    <x v="1"/>
    <x v="5"/>
    <x v="0"/>
    <m/>
  </r>
  <r>
    <n v="2777"/>
    <x v="0"/>
    <x v="0"/>
    <x v="0"/>
    <x v="2"/>
    <x v="8"/>
    <x v="237"/>
    <x v="0"/>
    <x v="1"/>
    <s v="Tesseramento"/>
    <x v="1"/>
    <x v="4"/>
    <x v="0"/>
    <m/>
  </r>
  <r>
    <n v="20360"/>
    <x v="0"/>
    <x v="0"/>
    <x v="0"/>
    <x v="2"/>
    <x v="8"/>
    <x v="237"/>
    <x v="0"/>
    <x v="0"/>
    <s v="Tesseramento"/>
    <x v="1"/>
    <x v="3"/>
    <x v="0"/>
    <m/>
  </r>
  <r>
    <n v="78679"/>
    <x v="0"/>
    <x v="0"/>
    <x v="0"/>
    <x v="3"/>
    <x v="8"/>
    <x v="237"/>
    <x v="0"/>
    <x v="0"/>
    <s v="Tesseramento"/>
    <x v="1"/>
    <x v="4"/>
    <x v="0"/>
    <m/>
  </r>
  <r>
    <n v="74970"/>
    <x v="0"/>
    <x v="0"/>
    <x v="0"/>
    <x v="1"/>
    <x v="8"/>
    <x v="237"/>
    <x v="0"/>
    <x v="0"/>
    <s v="Tesseramento"/>
    <x v="1"/>
    <x v="4"/>
    <x v="0"/>
    <m/>
  </r>
  <r>
    <n v="35481"/>
    <x v="0"/>
    <x v="0"/>
    <x v="0"/>
    <x v="0"/>
    <x v="8"/>
    <x v="237"/>
    <x v="0"/>
    <x v="0"/>
    <s v="Tesseramento"/>
    <x v="1"/>
    <x v="3"/>
    <x v="0"/>
    <m/>
  </r>
  <r>
    <n v="139837"/>
    <x v="0"/>
    <x v="0"/>
    <x v="0"/>
    <x v="4"/>
    <x v="8"/>
    <x v="237"/>
    <x v="0"/>
    <x v="0"/>
    <s v="Tesseramento"/>
    <x v="1"/>
    <x v="0"/>
    <x v="0"/>
    <m/>
  </r>
  <r>
    <n v="96421"/>
    <x v="0"/>
    <x v="0"/>
    <x v="0"/>
    <x v="0"/>
    <x v="8"/>
    <x v="237"/>
    <x v="0"/>
    <x v="0"/>
    <s v="Tesseramento"/>
    <x v="1"/>
    <x v="4"/>
    <x v="0"/>
    <m/>
  </r>
  <r>
    <n v="195425"/>
    <x v="0"/>
    <x v="0"/>
    <x v="0"/>
    <x v="0"/>
    <x v="8"/>
    <x v="237"/>
    <x v="0"/>
    <x v="0"/>
    <s v="Tesseramento"/>
    <x v="1"/>
    <x v="4"/>
    <x v="0"/>
    <m/>
  </r>
  <r>
    <n v="67171"/>
    <x v="0"/>
    <x v="0"/>
    <x v="0"/>
    <x v="2"/>
    <x v="8"/>
    <x v="237"/>
    <x v="0"/>
    <x v="1"/>
    <s v="Tesseramento"/>
    <x v="1"/>
    <x v="3"/>
    <x v="0"/>
    <m/>
  </r>
  <r>
    <n v="2402"/>
    <x v="0"/>
    <x v="0"/>
    <x v="0"/>
    <x v="1"/>
    <x v="8"/>
    <x v="237"/>
    <x v="0"/>
    <x v="1"/>
    <s v="Tesseramento"/>
    <x v="1"/>
    <x v="4"/>
    <x v="0"/>
    <m/>
  </r>
  <r>
    <n v="114185"/>
    <x v="0"/>
    <x v="0"/>
    <x v="0"/>
    <x v="0"/>
    <x v="8"/>
    <x v="237"/>
    <x v="0"/>
    <x v="1"/>
    <s v="Tesseramento"/>
    <x v="1"/>
    <x v="4"/>
    <x v="0"/>
    <m/>
  </r>
  <r>
    <n v="151474"/>
    <x v="0"/>
    <x v="0"/>
    <x v="0"/>
    <x v="2"/>
    <x v="8"/>
    <x v="237"/>
    <x v="0"/>
    <x v="0"/>
    <s v="Tesseramento"/>
    <x v="1"/>
    <x v="3"/>
    <x v="0"/>
    <m/>
  </r>
  <r>
    <n v="140102"/>
    <x v="0"/>
    <x v="0"/>
    <x v="0"/>
    <x v="0"/>
    <x v="13"/>
    <x v="177"/>
    <x v="0"/>
    <x v="0"/>
    <s v="Tesseramento"/>
    <x v="1"/>
    <x v="1"/>
    <x v="0"/>
    <m/>
  </r>
  <r>
    <n v="2595"/>
    <x v="0"/>
    <x v="0"/>
    <x v="0"/>
    <x v="0"/>
    <x v="8"/>
    <x v="237"/>
    <x v="0"/>
    <x v="1"/>
    <s v="Tesseramento"/>
    <x v="1"/>
    <x v="4"/>
    <x v="0"/>
    <m/>
  </r>
  <r>
    <n v="166699"/>
    <x v="0"/>
    <x v="0"/>
    <x v="0"/>
    <x v="0"/>
    <x v="4"/>
    <x v="164"/>
    <x v="0"/>
    <x v="0"/>
    <s v="Tesseramento"/>
    <x v="0"/>
    <x v="1"/>
    <x v="0"/>
    <m/>
  </r>
  <r>
    <n v="2840"/>
    <x v="0"/>
    <x v="0"/>
    <x v="0"/>
    <x v="0"/>
    <x v="8"/>
    <x v="237"/>
    <x v="0"/>
    <x v="1"/>
    <s v="Tesseramento"/>
    <x v="1"/>
    <x v="3"/>
    <x v="0"/>
    <m/>
  </r>
  <r>
    <n v="2410"/>
    <x v="0"/>
    <x v="0"/>
    <x v="0"/>
    <x v="3"/>
    <x v="8"/>
    <x v="237"/>
    <x v="0"/>
    <x v="0"/>
    <s v="Tesseramento"/>
    <x v="1"/>
    <x v="0"/>
    <x v="0"/>
    <m/>
  </r>
  <r>
    <n v="103171"/>
    <x v="0"/>
    <x v="0"/>
    <x v="0"/>
    <x v="4"/>
    <x v="4"/>
    <x v="164"/>
    <x v="0"/>
    <x v="0"/>
    <s v="Tesseramento"/>
    <x v="0"/>
    <x v="3"/>
    <x v="0"/>
    <m/>
  </r>
  <r>
    <n v="2414"/>
    <x v="0"/>
    <x v="0"/>
    <x v="0"/>
    <x v="0"/>
    <x v="8"/>
    <x v="237"/>
    <x v="0"/>
    <x v="0"/>
    <s v="Tesseramento"/>
    <x v="1"/>
    <x v="0"/>
    <x v="0"/>
    <m/>
  </r>
  <r>
    <n v="35498"/>
    <x v="0"/>
    <x v="0"/>
    <x v="0"/>
    <x v="0"/>
    <x v="8"/>
    <x v="237"/>
    <x v="0"/>
    <x v="0"/>
    <s v="Tesseramento"/>
    <x v="1"/>
    <x v="4"/>
    <x v="0"/>
    <m/>
  </r>
  <r>
    <n v="35497"/>
    <x v="0"/>
    <x v="0"/>
    <x v="0"/>
    <x v="0"/>
    <x v="8"/>
    <x v="237"/>
    <x v="0"/>
    <x v="0"/>
    <s v="Tesseramento"/>
    <x v="1"/>
    <x v="1"/>
    <x v="0"/>
    <m/>
  </r>
  <r>
    <n v="182874"/>
    <x v="0"/>
    <x v="0"/>
    <x v="0"/>
    <x v="2"/>
    <x v="8"/>
    <x v="237"/>
    <x v="0"/>
    <x v="0"/>
    <s v="Tesseramento"/>
    <x v="1"/>
    <x v="1"/>
    <x v="0"/>
    <m/>
  </r>
  <r>
    <n v="2436"/>
    <x v="0"/>
    <x v="0"/>
    <x v="0"/>
    <x v="1"/>
    <x v="8"/>
    <x v="237"/>
    <x v="0"/>
    <x v="0"/>
    <s v="Tesseramento"/>
    <x v="1"/>
    <x v="0"/>
    <x v="0"/>
    <m/>
  </r>
  <r>
    <n v="182873"/>
    <x v="0"/>
    <x v="0"/>
    <x v="0"/>
    <x v="2"/>
    <x v="8"/>
    <x v="237"/>
    <x v="0"/>
    <x v="0"/>
    <s v="Tesseramento"/>
    <x v="1"/>
    <x v="0"/>
    <x v="0"/>
    <m/>
  </r>
  <r>
    <n v="59118"/>
    <x v="0"/>
    <x v="0"/>
    <x v="0"/>
    <x v="1"/>
    <x v="8"/>
    <x v="237"/>
    <x v="0"/>
    <x v="0"/>
    <s v="Tesseramento"/>
    <x v="1"/>
    <x v="1"/>
    <x v="0"/>
    <m/>
  </r>
  <r>
    <n v="108800"/>
    <x v="0"/>
    <x v="0"/>
    <x v="0"/>
    <x v="1"/>
    <x v="8"/>
    <x v="237"/>
    <x v="0"/>
    <x v="0"/>
    <s v="Tesseramento"/>
    <x v="1"/>
    <x v="4"/>
    <x v="0"/>
    <m/>
  </r>
  <r>
    <n v="2445"/>
    <x v="0"/>
    <x v="0"/>
    <x v="0"/>
    <x v="0"/>
    <x v="8"/>
    <x v="237"/>
    <x v="0"/>
    <x v="0"/>
    <s v="Tesseramento"/>
    <x v="1"/>
    <x v="0"/>
    <x v="0"/>
    <m/>
  </r>
  <r>
    <n v="2448"/>
    <x v="0"/>
    <x v="0"/>
    <x v="0"/>
    <x v="1"/>
    <x v="8"/>
    <x v="237"/>
    <x v="0"/>
    <x v="0"/>
    <s v="Tesseramento"/>
    <x v="1"/>
    <x v="4"/>
    <x v="0"/>
    <m/>
  </r>
  <r>
    <n v="2449"/>
    <x v="0"/>
    <x v="0"/>
    <x v="0"/>
    <x v="2"/>
    <x v="8"/>
    <x v="237"/>
    <x v="0"/>
    <x v="1"/>
    <s v="Tesseramento"/>
    <x v="1"/>
    <x v="4"/>
    <x v="0"/>
    <m/>
  </r>
  <r>
    <n v="2450"/>
    <x v="0"/>
    <x v="0"/>
    <x v="0"/>
    <x v="0"/>
    <x v="8"/>
    <x v="237"/>
    <x v="0"/>
    <x v="0"/>
    <s v="Tesseramento"/>
    <x v="1"/>
    <x v="4"/>
    <x v="0"/>
    <m/>
  </r>
  <r>
    <n v="2741"/>
    <x v="0"/>
    <x v="0"/>
    <x v="0"/>
    <x v="0"/>
    <x v="8"/>
    <x v="237"/>
    <x v="0"/>
    <x v="1"/>
    <s v="Tesseramento"/>
    <x v="1"/>
    <x v="4"/>
    <x v="0"/>
    <m/>
  </r>
  <r>
    <n v="14086"/>
    <x v="0"/>
    <x v="0"/>
    <x v="0"/>
    <x v="2"/>
    <x v="8"/>
    <x v="237"/>
    <x v="0"/>
    <x v="0"/>
    <s v="Tesseramento"/>
    <x v="1"/>
    <x v="3"/>
    <x v="0"/>
    <m/>
  </r>
  <r>
    <n v="47119"/>
    <x v="0"/>
    <x v="0"/>
    <x v="0"/>
    <x v="2"/>
    <x v="8"/>
    <x v="237"/>
    <x v="0"/>
    <x v="0"/>
    <s v="Tesseramento"/>
    <x v="1"/>
    <x v="4"/>
    <x v="0"/>
    <m/>
  </r>
  <r>
    <n v="2468"/>
    <x v="0"/>
    <x v="0"/>
    <x v="0"/>
    <x v="0"/>
    <x v="8"/>
    <x v="237"/>
    <x v="0"/>
    <x v="1"/>
    <s v="Tesseramento"/>
    <x v="1"/>
    <x v="4"/>
    <x v="0"/>
    <m/>
  </r>
  <r>
    <n v="148230"/>
    <x v="0"/>
    <x v="0"/>
    <x v="0"/>
    <x v="0"/>
    <x v="4"/>
    <x v="164"/>
    <x v="0"/>
    <x v="1"/>
    <s v="Tesseramento"/>
    <x v="0"/>
    <x v="4"/>
    <x v="0"/>
    <m/>
  </r>
  <r>
    <n v="88700"/>
    <x v="0"/>
    <x v="0"/>
    <x v="0"/>
    <x v="0"/>
    <x v="2"/>
    <x v="71"/>
    <x v="0"/>
    <x v="0"/>
    <s v="Tesseramento"/>
    <x v="1"/>
    <x v="4"/>
    <x v="0"/>
    <m/>
  </r>
  <r>
    <n v="2469"/>
    <x v="0"/>
    <x v="0"/>
    <x v="0"/>
    <x v="0"/>
    <x v="8"/>
    <x v="237"/>
    <x v="0"/>
    <x v="0"/>
    <s v="Tesseramento"/>
    <x v="1"/>
    <x v="4"/>
    <x v="0"/>
    <m/>
  </r>
  <r>
    <n v="2477"/>
    <x v="0"/>
    <x v="0"/>
    <x v="0"/>
    <x v="1"/>
    <x v="8"/>
    <x v="237"/>
    <x v="0"/>
    <x v="0"/>
    <s v="Tesseramento"/>
    <x v="1"/>
    <x v="4"/>
    <x v="0"/>
    <m/>
  </r>
  <r>
    <n v="102608"/>
    <x v="0"/>
    <x v="0"/>
    <x v="0"/>
    <x v="0"/>
    <x v="8"/>
    <x v="237"/>
    <x v="0"/>
    <x v="0"/>
    <s v="Tesseramento"/>
    <x v="1"/>
    <x v="0"/>
    <x v="0"/>
    <m/>
  </r>
  <r>
    <n v="233280"/>
    <x v="1"/>
    <x v="0"/>
    <x v="0"/>
    <x v="2"/>
    <x v="8"/>
    <x v="237"/>
    <x v="0"/>
    <x v="0"/>
    <s v="Tesseramento"/>
    <x v="1"/>
    <x v="5"/>
    <x v="0"/>
    <m/>
  </r>
  <r>
    <n v="32236"/>
    <x v="0"/>
    <x v="0"/>
    <x v="0"/>
    <x v="0"/>
    <x v="8"/>
    <x v="237"/>
    <x v="0"/>
    <x v="0"/>
    <s v="Tesseramento"/>
    <x v="1"/>
    <x v="4"/>
    <x v="0"/>
    <m/>
  </r>
  <r>
    <n v="60924"/>
    <x v="0"/>
    <x v="0"/>
    <x v="0"/>
    <x v="0"/>
    <x v="4"/>
    <x v="164"/>
    <x v="0"/>
    <x v="0"/>
    <s v="Tesseramento"/>
    <x v="0"/>
    <x v="4"/>
    <x v="0"/>
    <m/>
  </r>
  <r>
    <n v="228268"/>
    <x v="0"/>
    <x v="1"/>
    <x v="0"/>
    <x v="2"/>
    <x v="8"/>
    <x v="237"/>
    <x v="0"/>
    <x v="1"/>
    <s v="Tesseramento"/>
    <x v="1"/>
    <x v="4"/>
    <x v="0"/>
    <m/>
  </r>
  <r>
    <n v="221815"/>
    <x v="0"/>
    <x v="0"/>
    <x v="0"/>
    <x v="2"/>
    <x v="8"/>
    <x v="237"/>
    <x v="0"/>
    <x v="0"/>
    <s v="Tesseramento"/>
    <x v="1"/>
    <x v="0"/>
    <x v="0"/>
    <m/>
  </r>
  <r>
    <n v="155467"/>
    <x v="1"/>
    <x v="0"/>
    <x v="0"/>
    <x v="1"/>
    <x v="8"/>
    <x v="237"/>
    <x v="0"/>
    <x v="1"/>
    <s v="Tesseramento"/>
    <x v="1"/>
    <x v="6"/>
    <x v="0"/>
    <m/>
  </r>
  <r>
    <n v="32237"/>
    <x v="0"/>
    <x v="0"/>
    <x v="0"/>
    <x v="0"/>
    <x v="8"/>
    <x v="237"/>
    <x v="0"/>
    <x v="0"/>
    <s v="Tesseramento"/>
    <x v="1"/>
    <x v="4"/>
    <x v="0"/>
    <m/>
  </r>
  <r>
    <n v="114721"/>
    <x v="0"/>
    <x v="0"/>
    <x v="0"/>
    <x v="0"/>
    <x v="8"/>
    <x v="237"/>
    <x v="0"/>
    <x v="1"/>
    <s v="Tesseramento"/>
    <x v="1"/>
    <x v="0"/>
    <x v="0"/>
    <m/>
  </r>
  <r>
    <n v="101760"/>
    <x v="0"/>
    <x v="0"/>
    <x v="0"/>
    <x v="1"/>
    <x v="8"/>
    <x v="237"/>
    <x v="0"/>
    <x v="1"/>
    <s v="Tesseramento"/>
    <x v="1"/>
    <x v="4"/>
    <x v="0"/>
    <m/>
  </r>
  <r>
    <n v="49830"/>
    <x v="0"/>
    <x v="0"/>
    <x v="0"/>
    <x v="0"/>
    <x v="8"/>
    <x v="237"/>
    <x v="0"/>
    <x v="0"/>
    <s v="Tesseramento"/>
    <x v="1"/>
    <x v="3"/>
    <x v="0"/>
    <m/>
  </r>
  <r>
    <n v="2514"/>
    <x v="0"/>
    <x v="0"/>
    <x v="0"/>
    <x v="0"/>
    <x v="8"/>
    <x v="237"/>
    <x v="0"/>
    <x v="1"/>
    <s v="Tesseramento"/>
    <x v="1"/>
    <x v="4"/>
    <x v="0"/>
    <m/>
  </r>
  <r>
    <n v="60944"/>
    <x v="0"/>
    <x v="0"/>
    <x v="0"/>
    <x v="0"/>
    <x v="4"/>
    <x v="164"/>
    <x v="0"/>
    <x v="1"/>
    <s v="Tesseramento"/>
    <x v="0"/>
    <x v="4"/>
    <x v="0"/>
    <m/>
  </r>
  <r>
    <n v="2641"/>
    <x v="0"/>
    <x v="0"/>
    <x v="0"/>
    <x v="0"/>
    <x v="8"/>
    <x v="237"/>
    <x v="0"/>
    <x v="1"/>
    <s v="Tesseramento"/>
    <x v="1"/>
    <x v="3"/>
    <x v="0"/>
    <m/>
  </r>
  <r>
    <n v="232469"/>
    <x v="1"/>
    <x v="0"/>
    <x v="0"/>
    <x v="3"/>
    <x v="8"/>
    <x v="237"/>
    <x v="0"/>
    <x v="1"/>
    <s v="Tesseramento"/>
    <x v="1"/>
    <x v="5"/>
    <x v="0"/>
    <m/>
  </r>
  <r>
    <n v="41127"/>
    <x v="0"/>
    <x v="0"/>
    <x v="0"/>
    <x v="1"/>
    <x v="8"/>
    <x v="237"/>
    <x v="0"/>
    <x v="0"/>
    <s v="Tesseramento"/>
    <x v="1"/>
    <x v="3"/>
    <x v="0"/>
    <m/>
  </r>
  <r>
    <n v="2412"/>
    <x v="0"/>
    <x v="0"/>
    <x v="0"/>
    <x v="1"/>
    <x v="8"/>
    <x v="237"/>
    <x v="0"/>
    <x v="1"/>
    <s v="Tesseramento"/>
    <x v="1"/>
    <x v="4"/>
    <x v="0"/>
    <m/>
  </r>
  <r>
    <n v="223582"/>
    <x v="0"/>
    <x v="0"/>
    <x v="0"/>
    <x v="2"/>
    <x v="8"/>
    <x v="237"/>
    <x v="0"/>
    <x v="0"/>
    <s v="Tesseramento"/>
    <x v="1"/>
    <x v="3"/>
    <x v="0"/>
    <m/>
  </r>
  <r>
    <n v="184797"/>
    <x v="1"/>
    <x v="0"/>
    <x v="0"/>
    <x v="2"/>
    <x v="8"/>
    <x v="237"/>
    <x v="0"/>
    <x v="1"/>
    <s v="Tesseramento"/>
    <x v="1"/>
    <x v="5"/>
    <x v="0"/>
    <m/>
  </r>
  <r>
    <n v="108573"/>
    <x v="0"/>
    <x v="0"/>
    <x v="0"/>
    <x v="1"/>
    <x v="8"/>
    <x v="237"/>
    <x v="0"/>
    <x v="0"/>
    <s v="Tesseramento"/>
    <x v="1"/>
    <x v="4"/>
    <x v="0"/>
    <m/>
  </r>
  <r>
    <n v="229136"/>
    <x v="0"/>
    <x v="0"/>
    <x v="0"/>
    <x v="0"/>
    <x v="8"/>
    <x v="237"/>
    <x v="0"/>
    <x v="0"/>
    <s v="Tesseramento"/>
    <x v="1"/>
    <x v="4"/>
    <x v="0"/>
    <m/>
  </r>
  <r>
    <n v="229135"/>
    <x v="0"/>
    <x v="0"/>
    <x v="0"/>
    <x v="0"/>
    <x v="8"/>
    <x v="237"/>
    <x v="0"/>
    <x v="1"/>
    <s v="Tesseramento"/>
    <x v="1"/>
    <x v="4"/>
    <x v="0"/>
    <m/>
  </r>
  <r>
    <n v="3007"/>
    <x v="0"/>
    <x v="0"/>
    <x v="0"/>
    <x v="1"/>
    <x v="8"/>
    <x v="237"/>
    <x v="0"/>
    <x v="1"/>
    <s v="Tesseramento"/>
    <x v="1"/>
    <x v="4"/>
    <x v="0"/>
    <m/>
  </r>
  <r>
    <n v="2596"/>
    <x v="0"/>
    <x v="0"/>
    <x v="0"/>
    <x v="1"/>
    <x v="8"/>
    <x v="237"/>
    <x v="0"/>
    <x v="0"/>
    <s v="Tesseramento"/>
    <x v="1"/>
    <x v="0"/>
    <x v="0"/>
    <m/>
  </r>
  <r>
    <n v="47249"/>
    <x v="0"/>
    <x v="0"/>
    <x v="0"/>
    <x v="1"/>
    <x v="8"/>
    <x v="237"/>
    <x v="0"/>
    <x v="1"/>
    <s v="Tesseramento"/>
    <x v="1"/>
    <x v="4"/>
    <x v="0"/>
    <m/>
  </r>
  <r>
    <n v="70904"/>
    <x v="0"/>
    <x v="0"/>
    <x v="0"/>
    <x v="0"/>
    <x v="8"/>
    <x v="237"/>
    <x v="0"/>
    <x v="1"/>
    <s v="Tesseramento"/>
    <x v="1"/>
    <x v="4"/>
    <x v="0"/>
    <m/>
  </r>
  <r>
    <n v="2604"/>
    <x v="0"/>
    <x v="0"/>
    <x v="0"/>
    <x v="0"/>
    <x v="8"/>
    <x v="237"/>
    <x v="0"/>
    <x v="0"/>
    <s v="Tesseramento"/>
    <x v="1"/>
    <x v="4"/>
    <x v="0"/>
    <m/>
  </r>
  <r>
    <n v="232470"/>
    <x v="1"/>
    <x v="0"/>
    <x v="0"/>
    <x v="2"/>
    <x v="8"/>
    <x v="237"/>
    <x v="0"/>
    <x v="0"/>
    <s v="Tesseramento"/>
    <x v="1"/>
    <x v="5"/>
    <x v="0"/>
    <m/>
  </r>
  <r>
    <n v="55500"/>
    <x v="0"/>
    <x v="0"/>
    <x v="0"/>
    <x v="2"/>
    <x v="8"/>
    <x v="237"/>
    <x v="0"/>
    <x v="0"/>
    <s v="Tesseramento"/>
    <x v="1"/>
    <x v="1"/>
    <x v="0"/>
    <m/>
  </r>
  <r>
    <n v="13021"/>
    <x v="0"/>
    <x v="0"/>
    <x v="0"/>
    <x v="0"/>
    <x v="8"/>
    <x v="237"/>
    <x v="0"/>
    <x v="1"/>
    <s v="Tesseramento"/>
    <x v="1"/>
    <x v="4"/>
    <x v="0"/>
    <m/>
  </r>
  <r>
    <n v="74978"/>
    <x v="0"/>
    <x v="0"/>
    <x v="0"/>
    <x v="0"/>
    <x v="8"/>
    <x v="237"/>
    <x v="0"/>
    <x v="1"/>
    <s v="Tesseramento"/>
    <x v="1"/>
    <x v="0"/>
    <x v="0"/>
    <m/>
  </r>
  <r>
    <n v="88147"/>
    <x v="0"/>
    <x v="0"/>
    <x v="0"/>
    <x v="2"/>
    <x v="8"/>
    <x v="237"/>
    <x v="0"/>
    <x v="1"/>
    <s v="Tesseramento"/>
    <x v="1"/>
    <x v="1"/>
    <x v="0"/>
    <m/>
  </r>
  <r>
    <n v="2647"/>
    <x v="0"/>
    <x v="0"/>
    <x v="0"/>
    <x v="0"/>
    <x v="8"/>
    <x v="237"/>
    <x v="0"/>
    <x v="0"/>
    <s v="Tesseramento"/>
    <x v="1"/>
    <x v="3"/>
    <x v="0"/>
    <m/>
  </r>
  <r>
    <n v="2648"/>
    <x v="0"/>
    <x v="0"/>
    <x v="0"/>
    <x v="1"/>
    <x v="8"/>
    <x v="237"/>
    <x v="0"/>
    <x v="0"/>
    <s v="Tesseramento"/>
    <x v="1"/>
    <x v="3"/>
    <x v="0"/>
    <m/>
  </r>
  <r>
    <n v="32246"/>
    <x v="0"/>
    <x v="0"/>
    <x v="0"/>
    <x v="0"/>
    <x v="8"/>
    <x v="237"/>
    <x v="0"/>
    <x v="1"/>
    <s v="Tesseramento"/>
    <x v="1"/>
    <x v="4"/>
    <x v="0"/>
    <m/>
  </r>
  <r>
    <n v="2653"/>
    <x v="0"/>
    <x v="0"/>
    <x v="0"/>
    <x v="2"/>
    <x v="8"/>
    <x v="237"/>
    <x v="0"/>
    <x v="0"/>
    <s v="Tesseramento"/>
    <x v="1"/>
    <x v="0"/>
    <x v="0"/>
    <m/>
  </r>
  <r>
    <n v="34647"/>
    <x v="0"/>
    <x v="0"/>
    <x v="0"/>
    <x v="0"/>
    <x v="8"/>
    <x v="237"/>
    <x v="0"/>
    <x v="0"/>
    <s v="Tesseramento"/>
    <x v="1"/>
    <x v="0"/>
    <x v="0"/>
    <m/>
  </r>
  <r>
    <n v="32249"/>
    <x v="0"/>
    <x v="0"/>
    <x v="0"/>
    <x v="2"/>
    <x v="8"/>
    <x v="237"/>
    <x v="0"/>
    <x v="1"/>
    <s v="Tesseramento"/>
    <x v="1"/>
    <x v="3"/>
    <x v="0"/>
    <m/>
  </r>
  <r>
    <n v="14197"/>
    <x v="0"/>
    <x v="0"/>
    <x v="0"/>
    <x v="0"/>
    <x v="8"/>
    <x v="237"/>
    <x v="0"/>
    <x v="1"/>
    <s v="Tesseramento"/>
    <x v="1"/>
    <x v="1"/>
    <x v="0"/>
    <m/>
  </r>
  <r>
    <n v="2675"/>
    <x v="0"/>
    <x v="0"/>
    <x v="0"/>
    <x v="2"/>
    <x v="8"/>
    <x v="237"/>
    <x v="0"/>
    <x v="0"/>
    <s v="Tesseramento"/>
    <x v="1"/>
    <x v="4"/>
    <x v="0"/>
    <m/>
  </r>
  <r>
    <n v="88149"/>
    <x v="0"/>
    <x v="0"/>
    <x v="0"/>
    <x v="0"/>
    <x v="8"/>
    <x v="237"/>
    <x v="0"/>
    <x v="1"/>
    <s v="Tesseramento"/>
    <x v="1"/>
    <x v="1"/>
    <x v="0"/>
    <m/>
  </r>
  <r>
    <n v="190814"/>
    <x v="1"/>
    <x v="0"/>
    <x v="0"/>
    <x v="1"/>
    <x v="8"/>
    <x v="237"/>
    <x v="0"/>
    <x v="1"/>
    <s v="Tesseramento"/>
    <x v="1"/>
    <x v="6"/>
    <x v="0"/>
    <m/>
  </r>
  <r>
    <n v="14129"/>
    <x v="0"/>
    <x v="0"/>
    <x v="0"/>
    <x v="0"/>
    <x v="8"/>
    <x v="237"/>
    <x v="0"/>
    <x v="1"/>
    <s v="Tesseramento"/>
    <x v="1"/>
    <x v="4"/>
    <x v="0"/>
    <m/>
  </r>
  <r>
    <n v="137287"/>
    <x v="0"/>
    <x v="0"/>
    <x v="0"/>
    <x v="0"/>
    <x v="8"/>
    <x v="237"/>
    <x v="0"/>
    <x v="0"/>
    <s v="Tesseramento"/>
    <x v="1"/>
    <x v="0"/>
    <x v="0"/>
    <m/>
  </r>
  <r>
    <n v="88131"/>
    <x v="0"/>
    <x v="0"/>
    <x v="0"/>
    <x v="0"/>
    <x v="8"/>
    <x v="237"/>
    <x v="0"/>
    <x v="0"/>
    <s v="Tesseramento"/>
    <x v="1"/>
    <x v="4"/>
    <x v="0"/>
    <m/>
  </r>
  <r>
    <n v="101764"/>
    <x v="0"/>
    <x v="0"/>
    <x v="0"/>
    <x v="2"/>
    <x v="8"/>
    <x v="237"/>
    <x v="0"/>
    <x v="0"/>
    <s v="Tesseramento"/>
    <x v="1"/>
    <x v="0"/>
    <x v="0"/>
    <m/>
  </r>
  <r>
    <n v="75001"/>
    <x v="0"/>
    <x v="0"/>
    <x v="0"/>
    <x v="1"/>
    <x v="8"/>
    <x v="237"/>
    <x v="0"/>
    <x v="1"/>
    <s v="Tesseramento"/>
    <x v="1"/>
    <x v="1"/>
    <x v="0"/>
    <m/>
  </r>
  <r>
    <n v="2593"/>
    <x v="0"/>
    <x v="0"/>
    <x v="0"/>
    <x v="0"/>
    <x v="8"/>
    <x v="237"/>
    <x v="0"/>
    <x v="1"/>
    <s v="Tesseramento"/>
    <x v="1"/>
    <x v="4"/>
    <x v="0"/>
    <m/>
  </r>
  <r>
    <n v="68786"/>
    <x v="0"/>
    <x v="0"/>
    <x v="0"/>
    <x v="0"/>
    <x v="8"/>
    <x v="237"/>
    <x v="0"/>
    <x v="1"/>
    <s v="Tesseramento"/>
    <x v="1"/>
    <x v="4"/>
    <x v="0"/>
    <m/>
  </r>
  <r>
    <n v="87363"/>
    <x v="0"/>
    <x v="0"/>
    <x v="0"/>
    <x v="0"/>
    <x v="2"/>
    <x v="71"/>
    <x v="0"/>
    <x v="1"/>
    <s v="Tesseramento"/>
    <x v="1"/>
    <x v="4"/>
    <x v="0"/>
    <m/>
  </r>
  <r>
    <n v="150414"/>
    <x v="0"/>
    <x v="0"/>
    <x v="0"/>
    <x v="1"/>
    <x v="8"/>
    <x v="237"/>
    <x v="0"/>
    <x v="1"/>
    <s v="Tesseramento"/>
    <x v="1"/>
    <x v="3"/>
    <x v="0"/>
    <m/>
  </r>
  <r>
    <n v="94275"/>
    <x v="0"/>
    <x v="0"/>
    <x v="0"/>
    <x v="2"/>
    <x v="8"/>
    <x v="237"/>
    <x v="0"/>
    <x v="0"/>
    <s v="Tesseramento"/>
    <x v="1"/>
    <x v="4"/>
    <x v="0"/>
    <m/>
  </r>
  <r>
    <n v="2676"/>
    <x v="0"/>
    <x v="0"/>
    <x v="0"/>
    <x v="0"/>
    <x v="8"/>
    <x v="237"/>
    <x v="0"/>
    <x v="1"/>
    <s v="Tesseramento"/>
    <x v="1"/>
    <x v="4"/>
    <x v="0"/>
    <m/>
  </r>
  <r>
    <n v="192066"/>
    <x v="0"/>
    <x v="0"/>
    <x v="0"/>
    <x v="1"/>
    <x v="8"/>
    <x v="237"/>
    <x v="0"/>
    <x v="0"/>
    <s v="Tesseramento"/>
    <x v="1"/>
    <x v="4"/>
    <x v="0"/>
    <m/>
  </r>
  <r>
    <n v="14142"/>
    <x v="0"/>
    <x v="0"/>
    <x v="0"/>
    <x v="1"/>
    <x v="8"/>
    <x v="237"/>
    <x v="0"/>
    <x v="1"/>
    <s v="Tesseramento"/>
    <x v="1"/>
    <x v="3"/>
    <x v="0"/>
    <m/>
  </r>
  <r>
    <n v="236"/>
    <x v="0"/>
    <x v="0"/>
    <x v="0"/>
    <x v="0"/>
    <x v="8"/>
    <x v="237"/>
    <x v="0"/>
    <x v="0"/>
    <s v="Tesseramento"/>
    <x v="1"/>
    <x v="4"/>
    <x v="0"/>
    <m/>
  </r>
  <r>
    <n v="123814"/>
    <x v="0"/>
    <x v="0"/>
    <x v="0"/>
    <x v="0"/>
    <x v="8"/>
    <x v="237"/>
    <x v="0"/>
    <x v="0"/>
    <s v="Tesseramento"/>
    <x v="1"/>
    <x v="4"/>
    <x v="0"/>
    <m/>
  </r>
  <r>
    <n v="2673"/>
    <x v="0"/>
    <x v="0"/>
    <x v="0"/>
    <x v="2"/>
    <x v="8"/>
    <x v="237"/>
    <x v="0"/>
    <x v="1"/>
    <s v="Tesseramento"/>
    <x v="1"/>
    <x v="4"/>
    <x v="0"/>
    <m/>
  </r>
  <r>
    <n v="114869"/>
    <x v="0"/>
    <x v="0"/>
    <x v="0"/>
    <x v="1"/>
    <x v="8"/>
    <x v="237"/>
    <x v="0"/>
    <x v="1"/>
    <s v="Tesseramento"/>
    <x v="1"/>
    <x v="3"/>
    <x v="0"/>
    <m/>
  </r>
  <r>
    <n v="45778"/>
    <x v="0"/>
    <x v="0"/>
    <x v="0"/>
    <x v="0"/>
    <x v="8"/>
    <x v="237"/>
    <x v="0"/>
    <x v="1"/>
    <s v="Tesseramento"/>
    <x v="1"/>
    <x v="3"/>
    <x v="0"/>
    <m/>
  </r>
  <r>
    <n v="237"/>
    <x v="0"/>
    <x v="0"/>
    <x v="0"/>
    <x v="0"/>
    <x v="8"/>
    <x v="237"/>
    <x v="0"/>
    <x v="0"/>
    <s v="Tesseramento"/>
    <x v="1"/>
    <x v="4"/>
    <x v="0"/>
    <m/>
  </r>
  <r>
    <n v="2731"/>
    <x v="0"/>
    <x v="0"/>
    <x v="0"/>
    <x v="1"/>
    <x v="8"/>
    <x v="237"/>
    <x v="0"/>
    <x v="0"/>
    <s v="Tesseramento"/>
    <x v="1"/>
    <x v="0"/>
    <x v="0"/>
    <m/>
  </r>
  <r>
    <n v="2756"/>
    <x v="0"/>
    <x v="0"/>
    <x v="0"/>
    <x v="1"/>
    <x v="8"/>
    <x v="237"/>
    <x v="0"/>
    <x v="0"/>
    <s v="Tesseramento"/>
    <x v="1"/>
    <x v="0"/>
    <x v="0"/>
    <m/>
  </r>
  <r>
    <n v="2758"/>
    <x v="0"/>
    <x v="0"/>
    <x v="0"/>
    <x v="2"/>
    <x v="8"/>
    <x v="237"/>
    <x v="0"/>
    <x v="0"/>
    <s v="Tesseramento"/>
    <x v="1"/>
    <x v="4"/>
    <x v="0"/>
    <m/>
  </r>
  <r>
    <n v="227429"/>
    <x v="1"/>
    <x v="0"/>
    <x v="0"/>
    <x v="2"/>
    <x v="8"/>
    <x v="237"/>
    <x v="0"/>
    <x v="1"/>
    <s v="Tesseramento"/>
    <x v="1"/>
    <x v="5"/>
    <x v="0"/>
    <m/>
  </r>
  <r>
    <n v="180768"/>
    <x v="1"/>
    <x v="0"/>
    <x v="0"/>
    <x v="3"/>
    <x v="8"/>
    <x v="237"/>
    <x v="0"/>
    <x v="0"/>
    <s v="Tesseramento"/>
    <x v="1"/>
    <x v="7"/>
    <x v="0"/>
    <m/>
  </r>
  <r>
    <n v="179799"/>
    <x v="1"/>
    <x v="0"/>
    <x v="0"/>
    <x v="1"/>
    <x v="8"/>
    <x v="237"/>
    <x v="0"/>
    <x v="0"/>
    <s v="Tesseramento"/>
    <x v="1"/>
    <x v="2"/>
    <x v="0"/>
    <m/>
  </r>
  <r>
    <n v="2766"/>
    <x v="0"/>
    <x v="0"/>
    <x v="0"/>
    <x v="2"/>
    <x v="8"/>
    <x v="237"/>
    <x v="0"/>
    <x v="0"/>
    <s v="Tesseramento"/>
    <x v="1"/>
    <x v="0"/>
    <x v="0"/>
    <m/>
  </r>
  <r>
    <n v="180767"/>
    <x v="1"/>
    <x v="0"/>
    <x v="0"/>
    <x v="3"/>
    <x v="8"/>
    <x v="237"/>
    <x v="0"/>
    <x v="1"/>
    <s v="Tesseramento"/>
    <x v="1"/>
    <x v="7"/>
    <x v="0"/>
    <m/>
  </r>
  <r>
    <n v="179798"/>
    <x v="1"/>
    <x v="0"/>
    <x v="0"/>
    <x v="1"/>
    <x v="8"/>
    <x v="237"/>
    <x v="0"/>
    <x v="0"/>
    <s v="Tesseramento"/>
    <x v="1"/>
    <x v="6"/>
    <x v="0"/>
    <m/>
  </r>
  <r>
    <n v="179800"/>
    <x v="1"/>
    <x v="0"/>
    <x v="0"/>
    <x v="2"/>
    <x v="8"/>
    <x v="237"/>
    <x v="0"/>
    <x v="0"/>
    <s v="Tesseramento"/>
    <x v="1"/>
    <x v="5"/>
    <x v="0"/>
    <m/>
  </r>
  <r>
    <n v="125313"/>
    <x v="0"/>
    <x v="0"/>
    <x v="0"/>
    <x v="1"/>
    <x v="8"/>
    <x v="237"/>
    <x v="0"/>
    <x v="0"/>
    <s v="Tesseramento"/>
    <x v="1"/>
    <x v="0"/>
    <x v="0"/>
    <m/>
  </r>
  <r>
    <n v="214471"/>
    <x v="1"/>
    <x v="0"/>
    <x v="0"/>
    <x v="2"/>
    <x v="8"/>
    <x v="237"/>
    <x v="0"/>
    <x v="0"/>
    <s v="Tesseramento"/>
    <x v="1"/>
    <x v="5"/>
    <x v="0"/>
    <m/>
  </r>
  <r>
    <n v="2770"/>
    <x v="0"/>
    <x v="0"/>
    <x v="0"/>
    <x v="2"/>
    <x v="8"/>
    <x v="237"/>
    <x v="0"/>
    <x v="0"/>
    <s v="Tesseramento"/>
    <x v="1"/>
    <x v="4"/>
    <x v="0"/>
    <m/>
  </r>
  <r>
    <n v="59131"/>
    <x v="0"/>
    <x v="0"/>
    <x v="0"/>
    <x v="1"/>
    <x v="8"/>
    <x v="237"/>
    <x v="0"/>
    <x v="0"/>
    <s v="Tesseramento"/>
    <x v="1"/>
    <x v="4"/>
    <x v="0"/>
    <m/>
  </r>
  <r>
    <n v="67181"/>
    <x v="0"/>
    <x v="0"/>
    <x v="0"/>
    <x v="1"/>
    <x v="8"/>
    <x v="237"/>
    <x v="0"/>
    <x v="1"/>
    <s v="Tesseramento"/>
    <x v="1"/>
    <x v="0"/>
    <x v="0"/>
    <m/>
  </r>
  <r>
    <n v="2792"/>
    <x v="0"/>
    <x v="0"/>
    <x v="0"/>
    <x v="0"/>
    <x v="8"/>
    <x v="237"/>
    <x v="0"/>
    <x v="0"/>
    <s v="Tesseramento"/>
    <x v="1"/>
    <x v="3"/>
    <x v="0"/>
    <m/>
  </r>
  <r>
    <n v="2799"/>
    <x v="0"/>
    <x v="0"/>
    <x v="0"/>
    <x v="1"/>
    <x v="8"/>
    <x v="237"/>
    <x v="0"/>
    <x v="0"/>
    <s v="Tesseramento"/>
    <x v="1"/>
    <x v="4"/>
    <x v="0"/>
    <m/>
  </r>
  <r>
    <n v="88593"/>
    <x v="0"/>
    <x v="0"/>
    <x v="0"/>
    <x v="1"/>
    <x v="8"/>
    <x v="237"/>
    <x v="0"/>
    <x v="1"/>
    <s v="Tesseramento"/>
    <x v="1"/>
    <x v="0"/>
    <x v="0"/>
    <m/>
  </r>
  <r>
    <n v="2801"/>
    <x v="0"/>
    <x v="0"/>
    <x v="0"/>
    <x v="1"/>
    <x v="8"/>
    <x v="237"/>
    <x v="0"/>
    <x v="0"/>
    <s v="Tesseramento"/>
    <x v="1"/>
    <x v="3"/>
    <x v="0"/>
    <m/>
  </r>
  <r>
    <n v="2804"/>
    <x v="0"/>
    <x v="0"/>
    <x v="0"/>
    <x v="0"/>
    <x v="8"/>
    <x v="237"/>
    <x v="0"/>
    <x v="0"/>
    <s v="Tesseramento"/>
    <x v="1"/>
    <x v="3"/>
    <x v="0"/>
    <m/>
  </r>
  <r>
    <n v="216689"/>
    <x v="0"/>
    <x v="0"/>
    <x v="0"/>
    <x v="1"/>
    <x v="8"/>
    <x v="237"/>
    <x v="0"/>
    <x v="0"/>
    <s v="Tesseramento"/>
    <x v="1"/>
    <x v="4"/>
    <x v="0"/>
    <m/>
  </r>
  <r>
    <n v="111713"/>
    <x v="0"/>
    <x v="0"/>
    <x v="0"/>
    <x v="0"/>
    <x v="8"/>
    <x v="237"/>
    <x v="0"/>
    <x v="0"/>
    <s v="Tesseramento"/>
    <x v="1"/>
    <x v="3"/>
    <x v="0"/>
    <m/>
  </r>
  <r>
    <n v="2821"/>
    <x v="0"/>
    <x v="0"/>
    <x v="0"/>
    <x v="0"/>
    <x v="8"/>
    <x v="237"/>
    <x v="0"/>
    <x v="1"/>
    <s v="Tesseramento"/>
    <x v="1"/>
    <x v="3"/>
    <x v="0"/>
    <m/>
  </r>
  <r>
    <n v="83798"/>
    <x v="0"/>
    <x v="0"/>
    <x v="0"/>
    <x v="2"/>
    <x v="8"/>
    <x v="237"/>
    <x v="0"/>
    <x v="1"/>
    <s v="Tesseramento"/>
    <x v="1"/>
    <x v="4"/>
    <x v="0"/>
    <m/>
  </r>
  <r>
    <n v="43100"/>
    <x v="0"/>
    <x v="0"/>
    <x v="0"/>
    <x v="0"/>
    <x v="8"/>
    <x v="237"/>
    <x v="0"/>
    <x v="1"/>
    <s v="Tesseramento"/>
    <x v="1"/>
    <x v="4"/>
    <x v="0"/>
    <m/>
  </r>
  <r>
    <n v="2832"/>
    <x v="0"/>
    <x v="0"/>
    <x v="0"/>
    <x v="0"/>
    <x v="8"/>
    <x v="237"/>
    <x v="0"/>
    <x v="0"/>
    <s v="Tesseramento"/>
    <x v="1"/>
    <x v="4"/>
    <x v="0"/>
    <m/>
  </r>
  <r>
    <n v="2836"/>
    <x v="0"/>
    <x v="0"/>
    <x v="0"/>
    <x v="0"/>
    <x v="8"/>
    <x v="237"/>
    <x v="0"/>
    <x v="0"/>
    <s v="Tesseramento"/>
    <x v="1"/>
    <x v="4"/>
    <x v="0"/>
    <m/>
  </r>
  <r>
    <n v="107754"/>
    <x v="0"/>
    <x v="0"/>
    <x v="0"/>
    <x v="4"/>
    <x v="8"/>
    <x v="237"/>
    <x v="0"/>
    <x v="0"/>
    <s v="Tesseramento"/>
    <x v="1"/>
    <x v="0"/>
    <x v="0"/>
    <m/>
  </r>
  <r>
    <n v="51354"/>
    <x v="0"/>
    <x v="0"/>
    <x v="0"/>
    <x v="0"/>
    <x v="8"/>
    <x v="237"/>
    <x v="0"/>
    <x v="1"/>
    <s v="Tesseramento"/>
    <x v="1"/>
    <x v="3"/>
    <x v="0"/>
    <m/>
  </r>
  <r>
    <n v="229369"/>
    <x v="0"/>
    <x v="0"/>
    <x v="0"/>
    <x v="2"/>
    <x v="8"/>
    <x v="237"/>
    <x v="0"/>
    <x v="1"/>
    <s v="Tesseramento"/>
    <x v="1"/>
    <x v="0"/>
    <x v="0"/>
    <m/>
  </r>
  <r>
    <n v="140646"/>
    <x v="0"/>
    <x v="0"/>
    <x v="0"/>
    <x v="0"/>
    <x v="8"/>
    <x v="237"/>
    <x v="0"/>
    <x v="0"/>
    <s v="Tesseramento"/>
    <x v="1"/>
    <x v="0"/>
    <x v="0"/>
    <m/>
  </r>
  <r>
    <n v="88710"/>
    <x v="0"/>
    <x v="0"/>
    <x v="0"/>
    <x v="0"/>
    <x v="2"/>
    <x v="71"/>
    <x v="0"/>
    <x v="0"/>
    <s v="Tesseramento"/>
    <x v="1"/>
    <x v="4"/>
    <x v="0"/>
    <m/>
  </r>
  <r>
    <n v="2869"/>
    <x v="0"/>
    <x v="0"/>
    <x v="0"/>
    <x v="1"/>
    <x v="8"/>
    <x v="237"/>
    <x v="0"/>
    <x v="0"/>
    <s v="Tesseramento"/>
    <x v="1"/>
    <x v="0"/>
    <x v="0"/>
    <m/>
  </r>
  <r>
    <n v="2875"/>
    <x v="0"/>
    <x v="0"/>
    <x v="0"/>
    <x v="0"/>
    <x v="8"/>
    <x v="237"/>
    <x v="0"/>
    <x v="0"/>
    <s v="Tesseramento"/>
    <x v="1"/>
    <x v="4"/>
    <x v="0"/>
    <m/>
  </r>
  <r>
    <n v="76301"/>
    <x v="0"/>
    <x v="0"/>
    <x v="0"/>
    <x v="0"/>
    <x v="8"/>
    <x v="237"/>
    <x v="0"/>
    <x v="1"/>
    <s v="Tesseramento"/>
    <x v="1"/>
    <x v="4"/>
    <x v="0"/>
    <m/>
  </r>
  <r>
    <n v="194565"/>
    <x v="0"/>
    <x v="0"/>
    <x v="0"/>
    <x v="1"/>
    <x v="8"/>
    <x v="237"/>
    <x v="0"/>
    <x v="0"/>
    <s v="Tesseramento"/>
    <x v="1"/>
    <x v="4"/>
    <x v="0"/>
    <m/>
  </r>
  <r>
    <n v="222967"/>
    <x v="0"/>
    <x v="0"/>
    <x v="0"/>
    <x v="0"/>
    <x v="8"/>
    <x v="237"/>
    <x v="0"/>
    <x v="1"/>
    <s v="Tesseramento"/>
    <x v="1"/>
    <x v="4"/>
    <x v="0"/>
    <m/>
  </r>
  <r>
    <n v="20369"/>
    <x v="0"/>
    <x v="0"/>
    <x v="0"/>
    <x v="4"/>
    <x v="8"/>
    <x v="237"/>
    <x v="0"/>
    <x v="0"/>
    <s v="Tesseramento"/>
    <x v="1"/>
    <x v="0"/>
    <x v="0"/>
    <m/>
  </r>
  <r>
    <n v="219316"/>
    <x v="1"/>
    <x v="0"/>
    <x v="0"/>
    <x v="2"/>
    <x v="8"/>
    <x v="237"/>
    <x v="0"/>
    <x v="0"/>
    <s v="Tesseramento"/>
    <x v="1"/>
    <x v="5"/>
    <x v="0"/>
    <m/>
  </r>
  <r>
    <n v="114871"/>
    <x v="0"/>
    <x v="0"/>
    <x v="0"/>
    <x v="0"/>
    <x v="8"/>
    <x v="237"/>
    <x v="0"/>
    <x v="1"/>
    <s v="Tesseramento"/>
    <x v="1"/>
    <x v="3"/>
    <x v="0"/>
    <m/>
  </r>
  <r>
    <n v="17151"/>
    <x v="0"/>
    <x v="0"/>
    <x v="0"/>
    <x v="0"/>
    <x v="8"/>
    <x v="237"/>
    <x v="0"/>
    <x v="0"/>
    <s v="Tesseramento"/>
    <x v="1"/>
    <x v="4"/>
    <x v="0"/>
    <m/>
  </r>
  <r>
    <n v="2407"/>
    <x v="0"/>
    <x v="0"/>
    <x v="0"/>
    <x v="1"/>
    <x v="8"/>
    <x v="237"/>
    <x v="0"/>
    <x v="1"/>
    <s v="Tesseramento"/>
    <x v="1"/>
    <x v="3"/>
    <x v="0"/>
    <m/>
  </r>
  <r>
    <n v="2926"/>
    <x v="0"/>
    <x v="0"/>
    <x v="0"/>
    <x v="0"/>
    <x v="8"/>
    <x v="237"/>
    <x v="0"/>
    <x v="1"/>
    <s v="Tesseramento"/>
    <x v="1"/>
    <x v="4"/>
    <x v="0"/>
    <m/>
  </r>
  <r>
    <n v="141874"/>
    <x v="0"/>
    <x v="0"/>
    <x v="0"/>
    <x v="1"/>
    <x v="8"/>
    <x v="237"/>
    <x v="0"/>
    <x v="0"/>
    <s v="Tesseramento"/>
    <x v="1"/>
    <x v="4"/>
    <x v="0"/>
    <m/>
  </r>
  <r>
    <n v="264"/>
    <x v="0"/>
    <x v="0"/>
    <x v="0"/>
    <x v="0"/>
    <x v="8"/>
    <x v="237"/>
    <x v="0"/>
    <x v="1"/>
    <s v="Tesseramento"/>
    <x v="1"/>
    <x v="4"/>
    <x v="0"/>
    <m/>
  </r>
  <r>
    <n v="2938"/>
    <x v="0"/>
    <x v="0"/>
    <x v="0"/>
    <x v="1"/>
    <x v="8"/>
    <x v="237"/>
    <x v="0"/>
    <x v="0"/>
    <s v="Tesseramento"/>
    <x v="1"/>
    <x v="4"/>
    <x v="0"/>
    <m/>
  </r>
  <r>
    <n v="219"/>
    <x v="0"/>
    <x v="0"/>
    <x v="0"/>
    <x v="1"/>
    <x v="8"/>
    <x v="237"/>
    <x v="0"/>
    <x v="1"/>
    <s v="Tesseramento"/>
    <x v="1"/>
    <x v="3"/>
    <x v="0"/>
    <m/>
  </r>
  <r>
    <n v="17175"/>
    <x v="0"/>
    <x v="0"/>
    <x v="0"/>
    <x v="0"/>
    <x v="8"/>
    <x v="237"/>
    <x v="0"/>
    <x v="1"/>
    <s v="Tesseramento"/>
    <x v="1"/>
    <x v="4"/>
    <x v="0"/>
    <m/>
  </r>
  <r>
    <n v="33375"/>
    <x v="0"/>
    <x v="0"/>
    <x v="0"/>
    <x v="0"/>
    <x v="8"/>
    <x v="237"/>
    <x v="0"/>
    <x v="1"/>
    <s v="Tesseramento"/>
    <x v="1"/>
    <x v="4"/>
    <x v="0"/>
    <m/>
  </r>
  <r>
    <n v="17174"/>
    <x v="0"/>
    <x v="0"/>
    <x v="0"/>
    <x v="0"/>
    <x v="8"/>
    <x v="237"/>
    <x v="0"/>
    <x v="0"/>
    <s v="Tesseramento"/>
    <x v="1"/>
    <x v="4"/>
    <x v="0"/>
    <m/>
  </r>
  <r>
    <n v="2632"/>
    <x v="0"/>
    <x v="0"/>
    <x v="0"/>
    <x v="0"/>
    <x v="8"/>
    <x v="237"/>
    <x v="0"/>
    <x v="1"/>
    <s v="Tesseramento"/>
    <x v="1"/>
    <x v="3"/>
    <x v="0"/>
    <m/>
  </r>
  <r>
    <n v="2453"/>
    <x v="0"/>
    <x v="0"/>
    <x v="0"/>
    <x v="0"/>
    <x v="8"/>
    <x v="237"/>
    <x v="0"/>
    <x v="1"/>
    <s v="Tesseramento"/>
    <x v="1"/>
    <x v="3"/>
    <x v="0"/>
    <m/>
  </r>
  <r>
    <n v="273"/>
    <x v="0"/>
    <x v="0"/>
    <x v="0"/>
    <x v="0"/>
    <x v="8"/>
    <x v="237"/>
    <x v="0"/>
    <x v="1"/>
    <s v="Tesseramento"/>
    <x v="1"/>
    <x v="4"/>
    <x v="0"/>
    <m/>
  </r>
  <r>
    <n v="227090"/>
    <x v="1"/>
    <x v="0"/>
    <x v="0"/>
    <x v="2"/>
    <x v="8"/>
    <x v="237"/>
    <x v="0"/>
    <x v="0"/>
    <s v="Tesseramento"/>
    <x v="1"/>
    <x v="5"/>
    <x v="0"/>
    <m/>
  </r>
  <r>
    <n v="173872"/>
    <x v="1"/>
    <x v="0"/>
    <x v="0"/>
    <x v="1"/>
    <x v="8"/>
    <x v="237"/>
    <x v="0"/>
    <x v="0"/>
    <s v="Tesseramento"/>
    <x v="1"/>
    <x v="7"/>
    <x v="0"/>
    <m/>
  </r>
  <r>
    <n v="88134"/>
    <x v="0"/>
    <x v="0"/>
    <x v="0"/>
    <x v="0"/>
    <x v="8"/>
    <x v="237"/>
    <x v="0"/>
    <x v="1"/>
    <s v="Tesseramento"/>
    <x v="1"/>
    <x v="4"/>
    <x v="0"/>
    <m/>
  </r>
  <r>
    <n v="44972"/>
    <x v="0"/>
    <x v="0"/>
    <x v="0"/>
    <x v="0"/>
    <x v="8"/>
    <x v="237"/>
    <x v="0"/>
    <x v="0"/>
    <s v="Tesseramento"/>
    <x v="1"/>
    <x v="4"/>
    <x v="0"/>
    <m/>
  </r>
  <r>
    <n v="2995"/>
    <x v="0"/>
    <x v="0"/>
    <x v="0"/>
    <x v="1"/>
    <x v="8"/>
    <x v="237"/>
    <x v="0"/>
    <x v="0"/>
    <s v="Tesseramento"/>
    <x v="1"/>
    <x v="4"/>
    <x v="0"/>
    <m/>
  </r>
  <r>
    <n v="115152"/>
    <x v="0"/>
    <x v="0"/>
    <x v="0"/>
    <x v="0"/>
    <x v="8"/>
    <x v="237"/>
    <x v="0"/>
    <x v="1"/>
    <s v="Tesseramento"/>
    <x v="1"/>
    <x v="4"/>
    <x v="0"/>
    <m/>
  </r>
  <r>
    <n v="67196"/>
    <x v="0"/>
    <x v="0"/>
    <x v="0"/>
    <x v="0"/>
    <x v="8"/>
    <x v="237"/>
    <x v="0"/>
    <x v="0"/>
    <s v="Tesseramento"/>
    <x v="1"/>
    <x v="0"/>
    <x v="0"/>
    <m/>
  </r>
  <r>
    <n v="94281"/>
    <x v="0"/>
    <x v="0"/>
    <x v="0"/>
    <x v="0"/>
    <x v="8"/>
    <x v="237"/>
    <x v="0"/>
    <x v="0"/>
    <s v="Tesseramento"/>
    <x v="1"/>
    <x v="3"/>
    <x v="0"/>
    <m/>
  </r>
  <r>
    <n v="80965"/>
    <x v="0"/>
    <x v="0"/>
    <x v="0"/>
    <x v="1"/>
    <x v="8"/>
    <x v="237"/>
    <x v="0"/>
    <x v="0"/>
    <s v="Tesseramento"/>
    <x v="1"/>
    <x v="4"/>
    <x v="0"/>
    <m/>
  </r>
  <r>
    <n v="14198"/>
    <x v="0"/>
    <x v="0"/>
    <x v="0"/>
    <x v="0"/>
    <x v="8"/>
    <x v="237"/>
    <x v="0"/>
    <x v="1"/>
    <s v="Tesseramento"/>
    <x v="1"/>
    <x v="1"/>
    <x v="0"/>
    <m/>
  </r>
  <r>
    <n v="139843"/>
    <x v="0"/>
    <x v="0"/>
    <x v="0"/>
    <x v="1"/>
    <x v="8"/>
    <x v="237"/>
    <x v="0"/>
    <x v="0"/>
    <s v="Tesseramento"/>
    <x v="1"/>
    <x v="3"/>
    <x v="0"/>
    <m/>
  </r>
  <r>
    <n v="192134"/>
    <x v="0"/>
    <x v="0"/>
    <x v="0"/>
    <x v="2"/>
    <x v="8"/>
    <x v="237"/>
    <x v="0"/>
    <x v="0"/>
    <s v="Tesseramento"/>
    <x v="1"/>
    <x v="4"/>
    <x v="0"/>
    <m/>
  </r>
  <r>
    <n v="192135"/>
    <x v="0"/>
    <x v="0"/>
    <x v="0"/>
    <x v="2"/>
    <x v="8"/>
    <x v="237"/>
    <x v="0"/>
    <x v="1"/>
    <s v="Tesseramento"/>
    <x v="1"/>
    <x v="4"/>
    <x v="0"/>
    <m/>
  </r>
  <r>
    <n v="3008"/>
    <x v="0"/>
    <x v="0"/>
    <x v="0"/>
    <x v="2"/>
    <x v="8"/>
    <x v="237"/>
    <x v="0"/>
    <x v="0"/>
    <s v="Tesseramento"/>
    <x v="1"/>
    <x v="4"/>
    <x v="0"/>
    <m/>
  </r>
  <r>
    <n v="79045"/>
    <x v="0"/>
    <x v="0"/>
    <x v="0"/>
    <x v="1"/>
    <x v="8"/>
    <x v="237"/>
    <x v="0"/>
    <x v="1"/>
    <s v="Tesseramento"/>
    <x v="1"/>
    <x v="3"/>
    <x v="0"/>
    <m/>
  </r>
  <r>
    <n v="114200"/>
    <x v="0"/>
    <x v="0"/>
    <x v="0"/>
    <x v="0"/>
    <x v="8"/>
    <x v="237"/>
    <x v="0"/>
    <x v="0"/>
    <s v="Tesseramento"/>
    <x v="1"/>
    <x v="3"/>
    <x v="0"/>
    <m/>
  </r>
  <r>
    <n v="3015"/>
    <x v="0"/>
    <x v="0"/>
    <x v="0"/>
    <x v="0"/>
    <x v="8"/>
    <x v="237"/>
    <x v="0"/>
    <x v="1"/>
    <s v="Tesseramento"/>
    <x v="1"/>
    <x v="4"/>
    <x v="0"/>
    <m/>
  </r>
  <r>
    <n v="14201"/>
    <x v="0"/>
    <x v="0"/>
    <x v="0"/>
    <x v="2"/>
    <x v="8"/>
    <x v="237"/>
    <x v="0"/>
    <x v="1"/>
    <s v="Tesseramento"/>
    <x v="1"/>
    <x v="0"/>
    <x v="0"/>
    <m/>
  </r>
  <r>
    <n v="3035"/>
    <x v="0"/>
    <x v="0"/>
    <x v="0"/>
    <x v="1"/>
    <x v="8"/>
    <x v="237"/>
    <x v="0"/>
    <x v="1"/>
    <s v="Tesseramento"/>
    <x v="1"/>
    <x v="3"/>
    <x v="0"/>
    <m/>
  </r>
  <r>
    <n v="3052"/>
    <x v="0"/>
    <x v="0"/>
    <x v="0"/>
    <x v="0"/>
    <x v="8"/>
    <x v="237"/>
    <x v="0"/>
    <x v="0"/>
    <s v="Tesseramento"/>
    <x v="1"/>
    <x v="4"/>
    <x v="0"/>
    <m/>
  </r>
  <r>
    <n v="3053"/>
    <x v="0"/>
    <x v="0"/>
    <x v="0"/>
    <x v="0"/>
    <x v="8"/>
    <x v="237"/>
    <x v="0"/>
    <x v="0"/>
    <s v="Tesseramento"/>
    <x v="1"/>
    <x v="0"/>
    <x v="0"/>
    <m/>
  </r>
  <r>
    <n v="60674"/>
    <x v="0"/>
    <x v="0"/>
    <x v="0"/>
    <x v="0"/>
    <x v="2"/>
    <x v="71"/>
    <x v="0"/>
    <x v="0"/>
    <s v="Tesseramento"/>
    <x v="1"/>
    <x v="4"/>
    <x v="0"/>
    <m/>
  </r>
  <r>
    <n v="3059"/>
    <x v="0"/>
    <x v="0"/>
    <x v="0"/>
    <x v="1"/>
    <x v="8"/>
    <x v="237"/>
    <x v="0"/>
    <x v="0"/>
    <s v="Tesseramento"/>
    <x v="1"/>
    <x v="0"/>
    <x v="0"/>
    <m/>
  </r>
  <r>
    <n v="186678"/>
    <x v="1"/>
    <x v="0"/>
    <x v="0"/>
    <x v="2"/>
    <x v="8"/>
    <x v="237"/>
    <x v="0"/>
    <x v="0"/>
    <s v="Tesseramento"/>
    <x v="1"/>
    <x v="7"/>
    <x v="0"/>
    <m/>
  </r>
  <r>
    <n v="228269"/>
    <x v="0"/>
    <x v="0"/>
    <x v="0"/>
    <x v="2"/>
    <x v="8"/>
    <x v="237"/>
    <x v="0"/>
    <x v="0"/>
    <s v="Tesseramento"/>
    <x v="1"/>
    <x v="0"/>
    <x v="0"/>
    <m/>
  </r>
  <r>
    <n v="20377"/>
    <x v="0"/>
    <x v="0"/>
    <x v="0"/>
    <x v="2"/>
    <x v="8"/>
    <x v="237"/>
    <x v="0"/>
    <x v="1"/>
    <s v="Tesseramento"/>
    <x v="1"/>
    <x v="0"/>
    <x v="0"/>
    <m/>
  </r>
  <r>
    <n v="3069"/>
    <x v="0"/>
    <x v="0"/>
    <x v="0"/>
    <x v="0"/>
    <x v="8"/>
    <x v="237"/>
    <x v="0"/>
    <x v="0"/>
    <s v="Tesseramento"/>
    <x v="1"/>
    <x v="4"/>
    <x v="0"/>
    <m/>
  </r>
  <r>
    <n v="3070"/>
    <x v="0"/>
    <x v="0"/>
    <x v="0"/>
    <x v="1"/>
    <x v="8"/>
    <x v="237"/>
    <x v="0"/>
    <x v="1"/>
    <s v="Tesseramento"/>
    <x v="1"/>
    <x v="4"/>
    <x v="0"/>
    <m/>
  </r>
  <r>
    <n v="88132"/>
    <x v="0"/>
    <x v="0"/>
    <x v="0"/>
    <x v="0"/>
    <x v="8"/>
    <x v="237"/>
    <x v="0"/>
    <x v="1"/>
    <s v="Tesseramento"/>
    <x v="1"/>
    <x v="4"/>
    <x v="0"/>
    <m/>
  </r>
  <r>
    <n v="2503"/>
    <x v="0"/>
    <x v="0"/>
    <x v="0"/>
    <x v="0"/>
    <x v="8"/>
    <x v="237"/>
    <x v="0"/>
    <x v="1"/>
    <s v="Tesseramento"/>
    <x v="1"/>
    <x v="4"/>
    <x v="0"/>
    <m/>
  </r>
  <r>
    <n v="79040"/>
    <x v="0"/>
    <x v="0"/>
    <x v="0"/>
    <x v="1"/>
    <x v="8"/>
    <x v="237"/>
    <x v="0"/>
    <x v="1"/>
    <s v="Tesseramento"/>
    <x v="1"/>
    <x v="4"/>
    <x v="0"/>
    <m/>
  </r>
  <r>
    <n v="55515"/>
    <x v="0"/>
    <x v="0"/>
    <x v="0"/>
    <x v="1"/>
    <x v="8"/>
    <x v="237"/>
    <x v="0"/>
    <x v="0"/>
    <s v="Tesseramento"/>
    <x v="1"/>
    <x v="0"/>
    <x v="0"/>
    <m/>
  </r>
  <r>
    <n v="228881"/>
    <x v="1"/>
    <x v="0"/>
    <x v="0"/>
    <x v="1"/>
    <x v="2"/>
    <x v="71"/>
    <x v="0"/>
    <x v="0"/>
    <s v="Tesseramento"/>
    <x v="1"/>
    <x v="5"/>
    <x v="0"/>
    <m/>
  </r>
  <r>
    <n v="148713"/>
    <x v="0"/>
    <x v="0"/>
    <x v="0"/>
    <x v="0"/>
    <x v="10"/>
    <x v="63"/>
    <x v="0"/>
    <x v="0"/>
    <s v="Tesseramento"/>
    <x v="0"/>
    <x v="0"/>
    <x v="0"/>
    <m/>
  </r>
  <r>
    <n v="185135"/>
    <x v="0"/>
    <x v="0"/>
    <x v="0"/>
    <x v="1"/>
    <x v="10"/>
    <x v="63"/>
    <x v="0"/>
    <x v="1"/>
    <s v="Tesseramento"/>
    <x v="0"/>
    <x v="0"/>
    <x v="0"/>
    <m/>
  </r>
  <r>
    <n v="182778"/>
    <x v="0"/>
    <x v="0"/>
    <x v="0"/>
    <x v="1"/>
    <x v="10"/>
    <x v="63"/>
    <x v="0"/>
    <x v="1"/>
    <s v="Tesseramento"/>
    <x v="0"/>
    <x v="0"/>
    <x v="0"/>
    <m/>
  </r>
  <r>
    <n v="195955"/>
    <x v="0"/>
    <x v="0"/>
    <x v="0"/>
    <x v="0"/>
    <x v="10"/>
    <x v="63"/>
    <x v="0"/>
    <x v="0"/>
    <s v="Tesseramento"/>
    <x v="0"/>
    <x v="1"/>
    <x v="0"/>
    <m/>
  </r>
  <r>
    <n v="236696"/>
    <x v="1"/>
    <x v="1"/>
    <x v="1"/>
    <x v="2"/>
    <x v="7"/>
    <x v="267"/>
    <x v="0"/>
    <x v="0"/>
    <s v="Tesseramento"/>
    <x v="1"/>
    <x v="5"/>
    <x v="0"/>
    <m/>
  </r>
  <r>
    <n v="202609"/>
    <x v="0"/>
    <x v="0"/>
    <x v="0"/>
    <x v="0"/>
    <x v="2"/>
    <x v="71"/>
    <x v="0"/>
    <x v="0"/>
    <s v="Tesseramento"/>
    <x v="1"/>
    <x v="1"/>
    <x v="0"/>
    <m/>
  </r>
  <r>
    <n v="236459"/>
    <x v="0"/>
    <x v="0"/>
    <x v="1"/>
    <x v="2"/>
    <x v="9"/>
    <x v="196"/>
    <x v="0"/>
    <x v="0"/>
    <s v="Tesseramento"/>
    <x v="1"/>
    <x v="3"/>
    <x v="0"/>
    <m/>
  </r>
  <r>
    <n v="204959"/>
    <x v="0"/>
    <x v="1"/>
    <x v="0"/>
    <x v="2"/>
    <x v="4"/>
    <x v="338"/>
    <x v="0"/>
    <x v="0"/>
    <s v="Tesseramento"/>
    <x v="1"/>
    <x v="0"/>
    <x v="0"/>
    <m/>
  </r>
  <r>
    <n v="207212"/>
    <x v="0"/>
    <x v="1"/>
    <x v="0"/>
    <x v="2"/>
    <x v="4"/>
    <x v="338"/>
    <x v="0"/>
    <x v="0"/>
    <s v="Tesseramento"/>
    <x v="1"/>
    <x v="0"/>
    <x v="0"/>
    <m/>
  </r>
  <r>
    <n v="185637"/>
    <x v="0"/>
    <x v="0"/>
    <x v="0"/>
    <x v="0"/>
    <x v="10"/>
    <x v="63"/>
    <x v="0"/>
    <x v="0"/>
    <s v="Tesseramento"/>
    <x v="0"/>
    <x v="1"/>
    <x v="0"/>
    <m/>
  </r>
  <r>
    <n v="198135"/>
    <x v="0"/>
    <x v="0"/>
    <x v="0"/>
    <x v="0"/>
    <x v="15"/>
    <x v="57"/>
    <x v="0"/>
    <x v="0"/>
    <s v="Tesseramento"/>
    <x v="1"/>
    <x v="3"/>
    <x v="0"/>
    <m/>
  </r>
  <r>
    <n v="231986"/>
    <x v="0"/>
    <x v="0"/>
    <x v="0"/>
    <x v="0"/>
    <x v="15"/>
    <x v="57"/>
    <x v="0"/>
    <x v="0"/>
    <s v="Tesseramento"/>
    <x v="1"/>
    <x v="3"/>
    <x v="0"/>
    <m/>
  </r>
  <r>
    <n v="125283"/>
    <x v="0"/>
    <x v="0"/>
    <x v="0"/>
    <x v="0"/>
    <x v="4"/>
    <x v="271"/>
    <x v="0"/>
    <x v="0"/>
    <s v="Tesseramento"/>
    <x v="1"/>
    <x v="0"/>
    <x v="0"/>
    <m/>
  </r>
  <r>
    <n v="170010"/>
    <x v="0"/>
    <x v="0"/>
    <x v="0"/>
    <x v="0"/>
    <x v="2"/>
    <x v="71"/>
    <x v="0"/>
    <x v="1"/>
    <s v="Tesseramento"/>
    <x v="1"/>
    <x v="0"/>
    <x v="0"/>
    <m/>
  </r>
  <r>
    <n v="236571"/>
    <x v="0"/>
    <x v="0"/>
    <x v="1"/>
    <x v="1"/>
    <x v="10"/>
    <x v="63"/>
    <x v="0"/>
    <x v="0"/>
    <s v="Tesseramento"/>
    <x v="0"/>
    <x v="3"/>
    <x v="0"/>
    <m/>
  </r>
  <r>
    <n v="167603"/>
    <x v="0"/>
    <x v="0"/>
    <x v="0"/>
    <x v="0"/>
    <x v="9"/>
    <x v="196"/>
    <x v="0"/>
    <x v="0"/>
    <s v="Tesseramento"/>
    <x v="1"/>
    <x v="0"/>
    <x v="0"/>
    <m/>
  </r>
  <r>
    <n v="164408"/>
    <x v="0"/>
    <x v="0"/>
    <x v="0"/>
    <x v="0"/>
    <x v="9"/>
    <x v="196"/>
    <x v="0"/>
    <x v="0"/>
    <s v="Tesseramento"/>
    <x v="1"/>
    <x v="4"/>
    <x v="0"/>
    <m/>
  </r>
  <r>
    <n v="164409"/>
    <x v="0"/>
    <x v="0"/>
    <x v="0"/>
    <x v="0"/>
    <x v="9"/>
    <x v="196"/>
    <x v="0"/>
    <x v="0"/>
    <s v="Tesseramento"/>
    <x v="1"/>
    <x v="3"/>
    <x v="0"/>
    <m/>
  </r>
  <r>
    <n v="226807"/>
    <x v="0"/>
    <x v="1"/>
    <x v="0"/>
    <x v="0"/>
    <x v="9"/>
    <x v="196"/>
    <x v="0"/>
    <x v="0"/>
    <s v="Tesseramento"/>
    <x v="1"/>
    <x v="0"/>
    <x v="0"/>
    <m/>
  </r>
  <r>
    <n v="194846"/>
    <x v="0"/>
    <x v="0"/>
    <x v="0"/>
    <x v="1"/>
    <x v="9"/>
    <x v="196"/>
    <x v="0"/>
    <x v="0"/>
    <s v="Tesseramento"/>
    <x v="1"/>
    <x v="0"/>
    <x v="0"/>
    <m/>
  </r>
  <r>
    <n v="226809"/>
    <x v="0"/>
    <x v="1"/>
    <x v="0"/>
    <x v="1"/>
    <x v="9"/>
    <x v="196"/>
    <x v="0"/>
    <x v="0"/>
    <s v="Tesseramento"/>
    <x v="1"/>
    <x v="3"/>
    <x v="0"/>
    <m/>
  </r>
  <r>
    <n v="185556"/>
    <x v="0"/>
    <x v="0"/>
    <x v="0"/>
    <x v="0"/>
    <x v="9"/>
    <x v="196"/>
    <x v="0"/>
    <x v="0"/>
    <s v="Tesseramento"/>
    <x v="1"/>
    <x v="3"/>
    <x v="0"/>
    <m/>
  </r>
  <r>
    <n v="126888"/>
    <x v="0"/>
    <x v="0"/>
    <x v="0"/>
    <x v="1"/>
    <x v="9"/>
    <x v="196"/>
    <x v="0"/>
    <x v="0"/>
    <s v="Tesseramento"/>
    <x v="1"/>
    <x v="3"/>
    <x v="0"/>
    <m/>
  </r>
  <r>
    <n v="180686"/>
    <x v="0"/>
    <x v="0"/>
    <x v="0"/>
    <x v="0"/>
    <x v="9"/>
    <x v="196"/>
    <x v="0"/>
    <x v="0"/>
    <s v="Tesseramento"/>
    <x v="1"/>
    <x v="0"/>
    <x v="0"/>
    <m/>
  </r>
  <r>
    <n v="183205"/>
    <x v="0"/>
    <x v="0"/>
    <x v="2"/>
    <x v="3"/>
    <x v="9"/>
    <x v="196"/>
    <x v="0"/>
    <x v="1"/>
    <s v="Tesseramento"/>
    <x v="1"/>
    <x v="4"/>
    <x v="0"/>
    <m/>
  </r>
  <r>
    <n v="14057"/>
    <x v="0"/>
    <x v="0"/>
    <x v="2"/>
    <x v="0"/>
    <x v="9"/>
    <x v="196"/>
    <x v="0"/>
    <x v="0"/>
    <s v="Tesseramento"/>
    <x v="1"/>
    <x v="4"/>
    <x v="0"/>
    <m/>
  </r>
  <r>
    <n v="236444"/>
    <x v="1"/>
    <x v="0"/>
    <x v="1"/>
    <x v="1"/>
    <x v="2"/>
    <x v="71"/>
    <x v="0"/>
    <x v="0"/>
    <s v="Tesseramento"/>
    <x v="1"/>
    <x v="5"/>
    <x v="0"/>
    <m/>
  </r>
  <r>
    <n v="217489"/>
    <x v="1"/>
    <x v="0"/>
    <x v="0"/>
    <x v="1"/>
    <x v="2"/>
    <x v="71"/>
    <x v="0"/>
    <x v="0"/>
    <s v="Tesseramento"/>
    <x v="1"/>
    <x v="5"/>
    <x v="0"/>
    <m/>
  </r>
  <r>
    <n v="114520"/>
    <x v="0"/>
    <x v="0"/>
    <x v="0"/>
    <x v="0"/>
    <x v="1"/>
    <x v="22"/>
    <x v="0"/>
    <x v="0"/>
    <s v="Tesseramento"/>
    <x v="1"/>
    <x v="0"/>
    <x v="0"/>
    <m/>
  </r>
  <r>
    <n v="109490"/>
    <x v="0"/>
    <x v="0"/>
    <x v="0"/>
    <x v="0"/>
    <x v="1"/>
    <x v="351"/>
    <x v="0"/>
    <x v="0"/>
    <s v="Tesseramento"/>
    <x v="1"/>
    <x v="4"/>
    <x v="0"/>
    <m/>
  </r>
  <r>
    <n v="146696"/>
    <x v="0"/>
    <x v="0"/>
    <x v="0"/>
    <x v="1"/>
    <x v="7"/>
    <x v="209"/>
    <x v="0"/>
    <x v="0"/>
    <s v="Tesseramento"/>
    <x v="0"/>
    <x v="3"/>
    <x v="0"/>
    <m/>
  </r>
  <r>
    <n v="236461"/>
    <x v="0"/>
    <x v="0"/>
    <x v="1"/>
    <x v="1"/>
    <x v="9"/>
    <x v="196"/>
    <x v="0"/>
    <x v="0"/>
    <s v="Tesseramento"/>
    <x v="1"/>
    <x v="0"/>
    <x v="0"/>
    <m/>
  </r>
  <r>
    <n v="208402"/>
    <x v="0"/>
    <x v="0"/>
    <x v="0"/>
    <x v="0"/>
    <x v="9"/>
    <x v="196"/>
    <x v="0"/>
    <x v="0"/>
    <s v="Tesseramento"/>
    <x v="1"/>
    <x v="3"/>
    <x v="0"/>
    <m/>
  </r>
  <r>
    <n v="38176"/>
    <x v="0"/>
    <x v="0"/>
    <x v="0"/>
    <x v="0"/>
    <x v="9"/>
    <x v="196"/>
    <x v="0"/>
    <x v="1"/>
    <s v="Tesseramento"/>
    <x v="1"/>
    <x v="4"/>
    <x v="0"/>
    <m/>
  </r>
  <r>
    <n v="31359"/>
    <x v="0"/>
    <x v="0"/>
    <x v="0"/>
    <x v="0"/>
    <x v="10"/>
    <x v="315"/>
    <x v="0"/>
    <x v="0"/>
    <s v="Tesseramento"/>
    <x v="1"/>
    <x v="4"/>
    <x v="0"/>
    <m/>
  </r>
  <r>
    <n v="31366"/>
    <x v="0"/>
    <x v="0"/>
    <x v="0"/>
    <x v="0"/>
    <x v="10"/>
    <x v="315"/>
    <x v="0"/>
    <x v="0"/>
    <s v="Tesseramento"/>
    <x v="1"/>
    <x v="4"/>
    <x v="0"/>
    <m/>
  </r>
  <r>
    <n v="123549"/>
    <x v="0"/>
    <x v="0"/>
    <x v="0"/>
    <x v="2"/>
    <x v="8"/>
    <x v="296"/>
    <x v="0"/>
    <x v="0"/>
    <s v="Tesseramento"/>
    <x v="1"/>
    <x v="4"/>
    <x v="0"/>
    <m/>
  </r>
  <r>
    <n v="21857"/>
    <x v="0"/>
    <x v="0"/>
    <x v="0"/>
    <x v="0"/>
    <x v="8"/>
    <x v="296"/>
    <x v="0"/>
    <x v="1"/>
    <s v="Tesseramento"/>
    <x v="1"/>
    <x v="4"/>
    <x v="0"/>
    <m/>
  </r>
  <r>
    <n v="121246"/>
    <x v="0"/>
    <x v="0"/>
    <x v="0"/>
    <x v="0"/>
    <x v="8"/>
    <x v="296"/>
    <x v="0"/>
    <x v="0"/>
    <s v="Tesseramento"/>
    <x v="1"/>
    <x v="4"/>
    <x v="0"/>
    <m/>
  </r>
  <r>
    <n v="21860"/>
    <x v="0"/>
    <x v="0"/>
    <x v="0"/>
    <x v="0"/>
    <x v="8"/>
    <x v="296"/>
    <x v="0"/>
    <x v="0"/>
    <s v="Tesseramento"/>
    <x v="1"/>
    <x v="3"/>
    <x v="0"/>
    <m/>
  </r>
  <r>
    <n v="231727"/>
    <x v="0"/>
    <x v="0"/>
    <x v="0"/>
    <x v="3"/>
    <x v="8"/>
    <x v="296"/>
    <x v="0"/>
    <x v="1"/>
    <s v="Tesseramento"/>
    <x v="1"/>
    <x v="0"/>
    <x v="0"/>
    <m/>
  </r>
  <r>
    <n v="201663"/>
    <x v="0"/>
    <x v="0"/>
    <x v="0"/>
    <x v="1"/>
    <x v="8"/>
    <x v="296"/>
    <x v="0"/>
    <x v="1"/>
    <s v="Tesseramento"/>
    <x v="1"/>
    <x v="0"/>
    <x v="0"/>
    <m/>
  </r>
  <r>
    <n v="21880"/>
    <x v="0"/>
    <x v="0"/>
    <x v="0"/>
    <x v="0"/>
    <x v="10"/>
    <x v="315"/>
    <x v="0"/>
    <x v="1"/>
    <s v="Tesseramento"/>
    <x v="1"/>
    <x v="0"/>
    <x v="0"/>
    <m/>
  </r>
  <r>
    <n v="57309"/>
    <x v="0"/>
    <x v="0"/>
    <x v="0"/>
    <x v="0"/>
    <x v="8"/>
    <x v="296"/>
    <x v="0"/>
    <x v="0"/>
    <s v="Tesseramento"/>
    <x v="1"/>
    <x v="4"/>
    <x v="0"/>
    <m/>
  </r>
  <r>
    <n v="64491"/>
    <x v="0"/>
    <x v="0"/>
    <x v="0"/>
    <x v="0"/>
    <x v="8"/>
    <x v="296"/>
    <x v="0"/>
    <x v="0"/>
    <s v="Tesseramento"/>
    <x v="1"/>
    <x v="1"/>
    <x v="0"/>
    <m/>
  </r>
  <r>
    <n v="31365"/>
    <x v="0"/>
    <x v="0"/>
    <x v="0"/>
    <x v="0"/>
    <x v="10"/>
    <x v="315"/>
    <x v="0"/>
    <x v="1"/>
    <s v="Tesseramento"/>
    <x v="1"/>
    <x v="4"/>
    <x v="0"/>
    <m/>
  </r>
  <r>
    <n v="64490"/>
    <x v="0"/>
    <x v="0"/>
    <x v="0"/>
    <x v="0"/>
    <x v="8"/>
    <x v="296"/>
    <x v="0"/>
    <x v="0"/>
    <s v="Tesseramento"/>
    <x v="1"/>
    <x v="1"/>
    <x v="0"/>
    <m/>
  </r>
  <r>
    <n v="176154"/>
    <x v="0"/>
    <x v="0"/>
    <x v="0"/>
    <x v="0"/>
    <x v="8"/>
    <x v="296"/>
    <x v="0"/>
    <x v="0"/>
    <s v="Tesseramento"/>
    <x v="1"/>
    <x v="1"/>
    <x v="0"/>
    <m/>
  </r>
  <r>
    <n v="201664"/>
    <x v="0"/>
    <x v="0"/>
    <x v="0"/>
    <x v="0"/>
    <x v="8"/>
    <x v="296"/>
    <x v="0"/>
    <x v="0"/>
    <s v="Tesseramento"/>
    <x v="1"/>
    <x v="1"/>
    <x v="0"/>
    <m/>
  </r>
  <r>
    <n v="162395"/>
    <x v="0"/>
    <x v="0"/>
    <x v="0"/>
    <x v="3"/>
    <x v="8"/>
    <x v="296"/>
    <x v="0"/>
    <x v="0"/>
    <s v="Tesseramento"/>
    <x v="1"/>
    <x v="1"/>
    <x v="0"/>
    <m/>
  </r>
  <r>
    <n v="109407"/>
    <x v="0"/>
    <x v="0"/>
    <x v="0"/>
    <x v="3"/>
    <x v="8"/>
    <x v="296"/>
    <x v="0"/>
    <x v="0"/>
    <s v="Tesseramento"/>
    <x v="1"/>
    <x v="0"/>
    <x v="0"/>
    <m/>
  </r>
  <r>
    <n v="31356"/>
    <x v="0"/>
    <x v="0"/>
    <x v="0"/>
    <x v="0"/>
    <x v="10"/>
    <x v="315"/>
    <x v="0"/>
    <x v="1"/>
    <s v="Tesseramento"/>
    <x v="1"/>
    <x v="4"/>
    <x v="0"/>
    <m/>
  </r>
  <r>
    <n v="41899"/>
    <x v="0"/>
    <x v="0"/>
    <x v="0"/>
    <x v="0"/>
    <x v="8"/>
    <x v="296"/>
    <x v="0"/>
    <x v="0"/>
    <s v="Tesseramento"/>
    <x v="1"/>
    <x v="4"/>
    <x v="0"/>
    <m/>
  </r>
  <r>
    <n v="64492"/>
    <x v="0"/>
    <x v="0"/>
    <x v="0"/>
    <x v="0"/>
    <x v="8"/>
    <x v="296"/>
    <x v="0"/>
    <x v="0"/>
    <s v="Tesseramento"/>
    <x v="1"/>
    <x v="1"/>
    <x v="0"/>
    <m/>
  </r>
  <r>
    <n v="5116"/>
    <x v="0"/>
    <x v="0"/>
    <x v="0"/>
    <x v="2"/>
    <x v="8"/>
    <x v="296"/>
    <x v="0"/>
    <x v="1"/>
    <s v="Tesseramento"/>
    <x v="1"/>
    <x v="3"/>
    <x v="0"/>
    <m/>
  </r>
  <r>
    <n v="68571"/>
    <x v="0"/>
    <x v="0"/>
    <x v="0"/>
    <x v="3"/>
    <x v="8"/>
    <x v="296"/>
    <x v="0"/>
    <x v="1"/>
    <s v="Tesseramento"/>
    <x v="1"/>
    <x v="4"/>
    <x v="0"/>
    <m/>
  </r>
  <r>
    <n v="68572"/>
    <x v="0"/>
    <x v="0"/>
    <x v="0"/>
    <x v="0"/>
    <x v="8"/>
    <x v="296"/>
    <x v="0"/>
    <x v="0"/>
    <s v="Tesseramento"/>
    <x v="1"/>
    <x v="3"/>
    <x v="0"/>
    <m/>
  </r>
  <r>
    <n v="78260"/>
    <x v="0"/>
    <x v="0"/>
    <x v="0"/>
    <x v="0"/>
    <x v="8"/>
    <x v="296"/>
    <x v="0"/>
    <x v="0"/>
    <s v="Tesseramento"/>
    <x v="1"/>
    <x v="4"/>
    <x v="0"/>
    <m/>
  </r>
  <r>
    <n v="30849"/>
    <x v="0"/>
    <x v="0"/>
    <x v="0"/>
    <x v="0"/>
    <x v="8"/>
    <x v="296"/>
    <x v="0"/>
    <x v="1"/>
    <s v="Tesseramento"/>
    <x v="1"/>
    <x v="0"/>
    <x v="0"/>
    <m/>
  </r>
  <r>
    <n v="21913"/>
    <x v="0"/>
    <x v="0"/>
    <x v="0"/>
    <x v="0"/>
    <x v="8"/>
    <x v="296"/>
    <x v="0"/>
    <x v="0"/>
    <s v="Tesseramento"/>
    <x v="1"/>
    <x v="3"/>
    <x v="0"/>
    <m/>
  </r>
  <r>
    <n v="119173"/>
    <x v="0"/>
    <x v="0"/>
    <x v="0"/>
    <x v="0"/>
    <x v="8"/>
    <x v="296"/>
    <x v="0"/>
    <x v="1"/>
    <s v="Tesseramento"/>
    <x v="1"/>
    <x v="3"/>
    <x v="0"/>
    <m/>
  </r>
  <r>
    <n v="42973"/>
    <x v="0"/>
    <x v="0"/>
    <x v="0"/>
    <x v="0"/>
    <x v="8"/>
    <x v="296"/>
    <x v="0"/>
    <x v="0"/>
    <s v="Tesseramento"/>
    <x v="1"/>
    <x v="0"/>
    <x v="0"/>
    <m/>
  </r>
  <r>
    <n v="94407"/>
    <x v="0"/>
    <x v="0"/>
    <x v="0"/>
    <x v="0"/>
    <x v="8"/>
    <x v="296"/>
    <x v="0"/>
    <x v="1"/>
    <s v="Tesseramento"/>
    <x v="1"/>
    <x v="3"/>
    <x v="0"/>
    <m/>
  </r>
  <r>
    <n v="188934"/>
    <x v="0"/>
    <x v="0"/>
    <x v="0"/>
    <x v="0"/>
    <x v="8"/>
    <x v="296"/>
    <x v="0"/>
    <x v="1"/>
    <s v="Tesseramento"/>
    <x v="1"/>
    <x v="1"/>
    <x v="0"/>
    <m/>
  </r>
  <r>
    <n v="16624"/>
    <x v="0"/>
    <x v="0"/>
    <x v="0"/>
    <x v="0"/>
    <x v="8"/>
    <x v="296"/>
    <x v="0"/>
    <x v="1"/>
    <s v="Tesseramento"/>
    <x v="1"/>
    <x v="3"/>
    <x v="0"/>
    <m/>
  </r>
  <r>
    <n v="57468"/>
    <x v="0"/>
    <x v="0"/>
    <x v="0"/>
    <x v="0"/>
    <x v="8"/>
    <x v="296"/>
    <x v="0"/>
    <x v="0"/>
    <s v="Tesseramento"/>
    <x v="1"/>
    <x v="4"/>
    <x v="0"/>
    <m/>
  </r>
  <r>
    <n v="203302"/>
    <x v="0"/>
    <x v="0"/>
    <x v="0"/>
    <x v="0"/>
    <x v="8"/>
    <x v="296"/>
    <x v="0"/>
    <x v="0"/>
    <s v="Tesseramento"/>
    <x v="1"/>
    <x v="1"/>
    <x v="0"/>
    <m/>
  </r>
  <r>
    <n v="203303"/>
    <x v="0"/>
    <x v="0"/>
    <x v="0"/>
    <x v="0"/>
    <x v="8"/>
    <x v="296"/>
    <x v="0"/>
    <x v="0"/>
    <s v="Tesseramento"/>
    <x v="1"/>
    <x v="1"/>
    <x v="0"/>
    <m/>
  </r>
  <r>
    <n v="21934"/>
    <x v="0"/>
    <x v="0"/>
    <x v="0"/>
    <x v="0"/>
    <x v="8"/>
    <x v="296"/>
    <x v="0"/>
    <x v="0"/>
    <s v="Tesseramento"/>
    <x v="1"/>
    <x v="0"/>
    <x v="0"/>
    <m/>
  </r>
  <r>
    <n v="160822"/>
    <x v="0"/>
    <x v="0"/>
    <x v="0"/>
    <x v="0"/>
    <x v="8"/>
    <x v="296"/>
    <x v="0"/>
    <x v="0"/>
    <s v="Tesseramento"/>
    <x v="1"/>
    <x v="0"/>
    <x v="0"/>
    <m/>
  </r>
  <r>
    <n v="23101"/>
    <x v="0"/>
    <x v="0"/>
    <x v="0"/>
    <x v="0"/>
    <x v="8"/>
    <x v="296"/>
    <x v="0"/>
    <x v="0"/>
    <s v="Tesseramento"/>
    <x v="1"/>
    <x v="3"/>
    <x v="0"/>
    <m/>
  </r>
  <r>
    <n v="2536"/>
    <x v="0"/>
    <x v="0"/>
    <x v="2"/>
    <x v="0"/>
    <x v="8"/>
    <x v="237"/>
    <x v="0"/>
    <x v="1"/>
    <s v="Tesseramento"/>
    <x v="1"/>
    <x v="4"/>
    <x v="0"/>
    <m/>
  </r>
  <r>
    <n v="214383"/>
    <x v="0"/>
    <x v="1"/>
    <x v="2"/>
    <x v="2"/>
    <x v="7"/>
    <x v="274"/>
    <x v="0"/>
    <x v="0"/>
    <s v="Tesseramento"/>
    <x v="0"/>
    <x v="0"/>
    <x v="0"/>
    <m/>
  </r>
  <r>
    <n v="236653"/>
    <x v="1"/>
    <x v="0"/>
    <x v="1"/>
    <x v="2"/>
    <x v="7"/>
    <x v="30"/>
    <x v="0"/>
    <x v="1"/>
    <s v="Tesseramento"/>
    <x v="1"/>
    <x v="5"/>
    <x v="0"/>
    <m/>
  </r>
  <r>
    <n v="236544"/>
    <x v="0"/>
    <x v="1"/>
    <x v="1"/>
    <x v="1"/>
    <x v="4"/>
    <x v="359"/>
    <x v="0"/>
    <x v="1"/>
    <s v="Tesseramento"/>
    <x v="0"/>
    <x v="0"/>
    <x v="0"/>
    <m/>
  </r>
  <r>
    <n v="236575"/>
    <x v="0"/>
    <x v="0"/>
    <x v="1"/>
    <x v="2"/>
    <x v="2"/>
    <x v="207"/>
    <x v="0"/>
    <x v="0"/>
    <s v="Tesseramento"/>
    <x v="1"/>
    <x v="3"/>
    <x v="0"/>
    <m/>
  </r>
  <r>
    <n v="236504"/>
    <x v="1"/>
    <x v="0"/>
    <x v="1"/>
    <x v="2"/>
    <x v="7"/>
    <x v="274"/>
    <x v="0"/>
    <x v="0"/>
    <s v="Tesseramento"/>
    <x v="0"/>
    <x v="5"/>
    <x v="0"/>
    <m/>
  </r>
  <r>
    <n v="197650"/>
    <x v="1"/>
    <x v="0"/>
    <x v="2"/>
    <x v="2"/>
    <x v="2"/>
    <x v="71"/>
    <x v="0"/>
    <x v="1"/>
    <s v="Tesseramento"/>
    <x v="1"/>
    <x v="5"/>
    <x v="0"/>
    <m/>
  </r>
  <r>
    <n v="223863"/>
    <x v="0"/>
    <x v="1"/>
    <x v="0"/>
    <x v="0"/>
    <x v="7"/>
    <x v="274"/>
    <x v="0"/>
    <x v="1"/>
    <s v="Tesseramento"/>
    <x v="0"/>
    <x v="0"/>
    <x v="0"/>
    <m/>
  </r>
  <r>
    <n v="147896"/>
    <x v="0"/>
    <x v="0"/>
    <x v="0"/>
    <x v="0"/>
    <x v="8"/>
    <x v="92"/>
    <x v="0"/>
    <x v="0"/>
    <s v="Tesseramento"/>
    <x v="1"/>
    <x v="0"/>
    <x v="0"/>
    <m/>
  </r>
  <r>
    <n v="119104"/>
    <x v="0"/>
    <x v="0"/>
    <x v="0"/>
    <x v="0"/>
    <x v="3"/>
    <x v="252"/>
    <x v="0"/>
    <x v="0"/>
    <s v="Tesseramento"/>
    <x v="1"/>
    <x v="0"/>
    <x v="0"/>
    <m/>
  </r>
  <r>
    <n v="146128"/>
    <x v="0"/>
    <x v="0"/>
    <x v="0"/>
    <x v="0"/>
    <x v="3"/>
    <x v="252"/>
    <x v="0"/>
    <x v="0"/>
    <s v="Tesseramento"/>
    <x v="1"/>
    <x v="1"/>
    <x v="0"/>
    <m/>
  </r>
  <r>
    <n v="233416"/>
    <x v="0"/>
    <x v="0"/>
    <x v="0"/>
    <x v="0"/>
    <x v="3"/>
    <x v="252"/>
    <x v="0"/>
    <x v="0"/>
    <s v="Tesseramento"/>
    <x v="1"/>
    <x v="0"/>
    <x v="0"/>
    <m/>
  </r>
  <r>
    <n v="143496"/>
    <x v="0"/>
    <x v="0"/>
    <x v="2"/>
    <x v="4"/>
    <x v="10"/>
    <x v="63"/>
    <x v="0"/>
    <x v="0"/>
    <s v="Tesseramento"/>
    <x v="0"/>
    <x v="0"/>
    <x v="0"/>
    <m/>
  </r>
  <r>
    <n v="236654"/>
    <x v="1"/>
    <x v="0"/>
    <x v="1"/>
    <x v="2"/>
    <x v="7"/>
    <x v="30"/>
    <x v="0"/>
    <x v="1"/>
    <s v="Tesseramento"/>
    <x v="1"/>
    <x v="5"/>
    <x v="0"/>
    <m/>
  </r>
  <r>
    <n v="225385"/>
    <x v="1"/>
    <x v="0"/>
    <x v="0"/>
    <x v="1"/>
    <x v="2"/>
    <x v="71"/>
    <x v="0"/>
    <x v="0"/>
    <s v="Tesseramento"/>
    <x v="1"/>
    <x v="7"/>
    <x v="0"/>
    <m/>
  </r>
  <r>
    <n v="203867"/>
    <x v="0"/>
    <x v="0"/>
    <x v="0"/>
    <x v="0"/>
    <x v="8"/>
    <x v="92"/>
    <x v="0"/>
    <x v="0"/>
    <s v="Tesseramento"/>
    <x v="1"/>
    <x v="0"/>
    <x v="0"/>
    <m/>
  </r>
  <r>
    <n v="225383"/>
    <x v="1"/>
    <x v="0"/>
    <x v="0"/>
    <x v="3"/>
    <x v="2"/>
    <x v="71"/>
    <x v="0"/>
    <x v="1"/>
    <s v="Tesseramento"/>
    <x v="1"/>
    <x v="5"/>
    <x v="0"/>
    <m/>
  </r>
  <r>
    <n v="233154"/>
    <x v="1"/>
    <x v="0"/>
    <x v="0"/>
    <x v="2"/>
    <x v="2"/>
    <x v="71"/>
    <x v="0"/>
    <x v="0"/>
    <s v="Tesseramento"/>
    <x v="1"/>
    <x v="5"/>
    <x v="0"/>
    <m/>
  </r>
  <r>
    <n v="236532"/>
    <x v="0"/>
    <x v="0"/>
    <x v="1"/>
    <x v="3"/>
    <x v="7"/>
    <x v="205"/>
    <x v="0"/>
    <x v="1"/>
    <s v="Tesseramento"/>
    <x v="1"/>
    <x v="1"/>
    <x v="0"/>
    <m/>
  </r>
  <r>
    <n v="164976"/>
    <x v="0"/>
    <x v="0"/>
    <x v="0"/>
    <x v="0"/>
    <x v="1"/>
    <x v="28"/>
    <x v="0"/>
    <x v="0"/>
    <s v="Tesseramento"/>
    <x v="1"/>
    <x v="4"/>
    <x v="0"/>
    <m/>
  </r>
  <r>
    <n v="236798"/>
    <x v="0"/>
    <x v="0"/>
    <x v="1"/>
    <x v="1"/>
    <x v="11"/>
    <x v="365"/>
    <x v="0"/>
    <x v="0"/>
    <s v="Tesseramento"/>
    <x v="1"/>
    <x v="1"/>
    <x v="0"/>
    <m/>
  </r>
  <r>
    <n v="36788"/>
    <x v="0"/>
    <x v="0"/>
    <x v="0"/>
    <x v="0"/>
    <x v="1"/>
    <x v="28"/>
    <x v="0"/>
    <x v="0"/>
    <s v="Tesseramento"/>
    <x v="1"/>
    <x v="0"/>
    <x v="0"/>
    <m/>
  </r>
  <r>
    <n v="213672"/>
    <x v="0"/>
    <x v="0"/>
    <x v="0"/>
    <x v="3"/>
    <x v="11"/>
    <x v="365"/>
    <x v="0"/>
    <x v="1"/>
    <s v="Tesseramento"/>
    <x v="1"/>
    <x v="3"/>
    <x v="0"/>
    <m/>
  </r>
  <r>
    <n v="126723"/>
    <x v="0"/>
    <x v="0"/>
    <x v="0"/>
    <x v="0"/>
    <x v="11"/>
    <x v="365"/>
    <x v="0"/>
    <x v="0"/>
    <s v="Tesseramento"/>
    <x v="1"/>
    <x v="3"/>
    <x v="0"/>
    <m/>
  </r>
  <r>
    <n v="236483"/>
    <x v="1"/>
    <x v="0"/>
    <x v="1"/>
    <x v="2"/>
    <x v="13"/>
    <x v="177"/>
    <x v="0"/>
    <x v="1"/>
    <s v="Tesseramento"/>
    <x v="1"/>
    <x v="5"/>
    <x v="0"/>
    <m/>
  </r>
  <r>
    <n v="225215"/>
    <x v="0"/>
    <x v="1"/>
    <x v="0"/>
    <x v="0"/>
    <x v="4"/>
    <x v="47"/>
    <x v="0"/>
    <x v="1"/>
    <s v="Tesseramento"/>
    <x v="0"/>
    <x v="0"/>
    <x v="0"/>
    <m/>
  </r>
  <r>
    <n v="65257"/>
    <x v="0"/>
    <x v="2"/>
    <x v="0"/>
    <x v="4"/>
    <x v="1"/>
    <x v="28"/>
    <x v="1"/>
    <x v="0"/>
    <s v="Tesseramento"/>
    <x v="1"/>
    <x v="8"/>
    <x v="0"/>
    <m/>
  </r>
  <r>
    <n v="231607"/>
    <x v="1"/>
    <x v="0"/>
    <x v="0"/>
    <x v="1"/>
    <x v="1"/>
    <x v="28"/>
    <x v="0"/>
    <x v="1"/>
    <s v="Tesseramento"/>
    <x v="1"/>
    <x v="5"/>
    <x v="0"/>
    <m/>
  </r>
  <r>
    <n v="236797"/>
    <x v="0"/>
    <x v="0"/>
    <x v="1"/>
    <x v="0"/>
    <x v="11"/>
    <x v="365"/>
    <x v="0"/>
    <x v="0"/>
    <s v="Tesseramento"/>
    <x v="1"/>
    <x v="1"/>
    <x v="0"/>
    <m/>
  </r>
  <r>
    <n v="179187"/>
    <x v="0"/>
    <x v="0"/>
    <x v="0"/>
    <x v="3"/>
    <x v="11"/>
    <x v="365"/>
    <x v="0"/>
    <x v="0"/>
    <s v="Tesseramento"/>
    <x v="1"/>
    <x v="4"/>
    <x v="0"/>
    <m/>
  </r>
  <r>
    <n v="236447"/>
    <x v="1"/>
    <x v="0"/>
    <x v="1"/>
    <x v="2"/>
    <x v="2"/>
    <x v="71"/>
    <x v="0"/>
    <x v="0"/>
    <s v="Tesseramento"/>
    <x v="1"/>
    <x v="5"/>
    <x v="0"/>
    <m/>
  </r>
  <r>
    <n v="111666"/>
    <x v="0"/>
    <x v="0"/>
    <x v="0"/>
    <x v="0"/>
    <x v="15"/>
    <x v="243"/>
    <x v="0"/>
    <x v="0"/>
    <s v="Tesseramento"/>
    <x v="0"/>
    <x v="0"/>
    <x v="0"/>
    <m/>
  </r>
  <r>
    <n v="86094"/>
    <x v="0"/>
    <x v="0"/>
    <x v="0"/>
    <x v="0"/>
    <x v="15"/>
    <x v="243"/>
    <x v="0"/>
    <x v="0"/>
    <s v="Tesseramento"/>
    <x v="0"/>
    <x v="0"/>
    <x v="0"/>
    <m/>
  </r>
  <r>
    <n v="217702"/>
    <x v="0"/>
    <x v="0"/>
    <x v="0"/>
    <x v="1"/>
    <x v="11"/>
    <x v="365"/>
    <x v="0"/>
    <x v="0"/>
    <s v="Tesseramento"/>
    <x v="1"/>
    <x v="0"/>
    <x v="0"/>
    <m/>
  </r>
  <r>
    <n v="236443"/>
    <x v="1"/>
    <x v="0"/>
    <x v="1"/>
    <x v="2"/>
    <x v="2"/>
    <x v="71"/>
    <x v="0"/>
    <x v="1"/>
    <s v="Tesseramento"/>
    <x v="1"/>
    <x v="5"/>
    <x v="0"/>
    <m/>
  </r>
  <r>
    <n v="236445"/>
    <x v="1"/>
    <x v="0"/>
    <x v="1"/>
    <x v="1"/>
    <x v="2"/>
    <x v="71"/>
    <x v="0"/>
    <x v="1"/>
    <s v="Tesseramento"/>
    <x v="1"/>
    <x v="5"/>
    <x v="0"/>
    <m/>
  </r>
  <r>
    <n v="197652"/>
    <x v="0"/>
    <x v="1"/>
    <x v="0"/>
    <x v="1"/>
    <x v="12"/>
    <x v="27"/>
    <x v="0"/>
    <x v="0"/>
    <s v="Tesseramento"/>
    <x v="1"/>
    <x v="4"/>
    <x v="0"/>
    <m/>
  </r>
  <r>
    <n v="197651"/>
    <x v="0"/>
    <x v="1"/>
    <x v="0"/>
    <x v="0"/>
    <x v="12"/>
    <x v="27"/>
    <x v="0"/>
    <x v="0"/>
    <s v="Tesseramento"/>
    <x v="1"/>
    <x v="0"/>
    <x v="0"/>
    <m/>
  </r>
  <r>
    <n v="175356"/>
    <x v="0"/>
    <x v="0"/>
    <x v="0"/>
    <x v="0"/>
    <x v="11"/>
    <x v="365"/>
    <x v="0"/>
    <x v="1"/>
    <s v="Tesseramento"/>
    <x v="1"/>
    <x v="0"/>
    <x v="0"/>
    <m/>
  </r>
  <r>
    <n v="236446"/>
    <x v="0"/>
    <x v="0"/>
    <x v="1"/>
    <x v="3"/>
    <x v="2"/>
    <x v="71"/>
    <x v="0"/>
    <x v="0"/>
    <s v="Tesseramento"/>
    <x v="1"/>
    <x v="4"/>
    <x v="0"/>
    <m/>
  </r>
  <r>
    <n v="149526"/>
    <x v="1"/>
    <x v="0"/>
    <x v="0"/>
    <x v="1"/>
    <x v="1"/>
    <x v="239"/>
    <x v="0"/>
    <x v="1"/>
    <s v="Tesseramento"/>
    <x v="1"/>
    <x v="6"/>
    <x v="0"/>
    <m/>
  </r>
  <r>
    <n v="148860"/>
    <x v="1"/>
    <x v="0"/>
    <x v="0"/>
    <x v="0"/>
    <x v="1"/>
    <x v="239"/>
    <x v="0"/>
    <x v="0"/>
    <s v="Tesseramento"/>
    <x v="1"/>
    <x v="2"/>
    <x v="0"/>
    <m/>
  </r>
  <r>
    <n v="175843"/>
    <x v="0"/>
    <x v="1"/>
    <x v="0"/>
    <x v="1"/>
    <x v="11"/>
    <x v="366"/>
    <x v="0"/>
    <x v="0"/>
    <s v="Tesseramento"/>
    <x v="4"/>
    <x v="0"/>
    <x v="0"/>
    <m/>
  </r>
  <r>
    <n v="175845"/>
    <x v="0"/>
    <x v="1"/>
    <x v="0"/>
    <x v="3"/>
    <x v="11"/>
    <x v="366"/>
    <x v="0"/>
    <x v="1"/>
    <s v="Tesseramento"/>
    <x v="4"/>
    <x v="0"/>
    <x v="0"/>
    <m/>
  </r>
  <r>
    <n v="191152"/>
    <x v="0"/>
    <x v="1"/>
    <x v="0"/>
    <x v="0"/>
    <x v="2"/>
    <x v="79"/>
    <x v="0"/>
    <x v="0"/>
    <s v="Tesseramento"/>
    <x v="1"/>
    <x v="0"/>
    <x v="0"/>
    <m/>
  </r>
  <r>
    <n v="28312"/>
    <x v="0"/>
    <x v="0"/>
    <x v="0"/>
    <x v="0"/>
    <x v="2"/>
    <x v="79"/>
    <x v="0"/>
    <x v="0"/>
    <s v="Tesseramento"/>
    <x v="1"/>
    <x v="4"/>
    <x v="0"/>
    <m/>
  </r>
  <r>
    <n v="220653"/>
    <x v="0"/>
    <x v="1"/>
    <x v="0"/>
    <x v="1"/>
    <x v="4"/>
    <x v="52"/>
    <x v="0"/>
    <x v="1"/>
    <s v="Tesseramento"/>
    <x v="1"/>
    <x v="3"/>
    <x v="0"/>
    <m/>
  </r>
  <r>
    <n v="205221"/>
    <x v="0"/>
    <x v="0"/>
    <x v="0"/>
    <x v="0"/>
    <x v="2"/>
    <x v="79"/>
    <x v="0"/>
    <x v="0"/>
    <s v="Tesseramento"/>
    <x v="1"/>
    <x v="0"/>
    <x v="0"/>
    <m/>
  </r>
  <r>
    <n v="222384"/>
    <x v="0"/>
    <x v="1"/>
    <x v="0"/>
    <x v="1"/>
    <x v="4"/>
    <x v="52"/>
    <x v="0"/>
    <x v="0"/>
    <s v="Tesseramento"/>
    <x v="1"/>
    <x v="3"/>
    <x v="0"/>
    <m/>
  </r>
  <r>
    <n v="77854"/>
    <x v="0"/>
    <x v="0"/>
    <x v="0"/>
    <x v="0"/>
    <x v="2"/>
    <x v="79"/>
    <x v="0"/>
    <x v="0"/>
    <s v="Tesseramento"/>
    <x v="1"/>
    <x v="3"/>
    <x v="0"/>
    <m/>
  </r>
  <r>
    <n v="49327"/>
    <x v="0"/>
    <x v="0"/>
    <x v="0"/>
    <x v="4"/>
    <x v="11"/>
    <x v="142"/>
    <x v="0"/>
    <x v="1"/>
    <s v="Tesseramento"/>
    <x v="1"/>
    <x v="3"/>
    <x v="0"/>
    <m/>
  </r>
  <r>
    <n v="15049"/>
    <x v="0"/>
    <x v="0"/>
    <x v="0"/>
    <x v="0"/>
    <x v="11"/>
    <x v="142"/>
    <x v="0"/>
    <x v="0"/>
    <s v="Tesseramento"/>
    <x v="1"/>
    <x v="3"/>
    <x v="0"/>
    <m/>
  </r>
  <r>
    <n v="227774"/>
    <x v="0"/>
    <x v="1"/>
    <x v="0"/>
    <x v="0"/>
    <x v="2"/>
    <x v="79"/>
    <x v="0"/>
    <x v="0"/>
    <s v="Tesseramento"/>
    <x v="1"/>
    <x v="1"/>
    <x v="0"/>
    <m/>
  </r>
  <r>
    <n v="227770"/>
    <x v="0"/>
    <x v="1"/>
    <x v="0"/>
    <x v="1"/>
    <x v="2"/>
    <x v="79"/>
    <x v="0"/>
    <x v="1"/>
    <s v="Tesseramento"/>
    <x v="1"/>
    <x v="0"/>
    <x v="0"/>
    <m/>
  </r>
  <r>
    <n v="236406"/>
    <x v="0"/>
    <x v="0"/>
    <x v="1"/>
    <x v="0"/>
    <x v="1"/>
    <x v="138"/>
    <x v="0"/>
    <x v="1"/>
    <s v="Tesseramento"/>
    <x v="1"/>
    <x v="3"/>
    <x v="0"/>
    <m/>
  </r>
  <r>
    <n v="76363"/>
    <x v="0"/>
    <x v="0"/>
    <x v="0"/>
    <x v="1"/>
    <x v="11"/>
    <x v="142"/>
    <x v="0"/>
    <x v="1"/>
    <s v="Tesseramento"/>
    <x v="1"/>
    <x v="3"/>
    <x v="0"/>
    <m/>
  </r>
  <r>
    <n v="236405"/>
    <x v="0"/>
    <x v="0"/>
    <x v="1"/>
    <x v="1"/>
    <x v="1"/>
    <x v="138"/>
    <x v="0"/>
    <x v="0"/>
    <s v="Tesseramento"/>
    <x v="1"/>
    <x v="0"/>
    <x v="0"/>
    <m/>
  </r>
  <r>
    <n v="236401"/>
    <x v="0"/>
    <x v="1"/>
    <x v="1"/>
    <x v="3"/>
    <x v="2"/>
    <x v="79"/>
    <x v="0"/>
    <x v="1"/>
    <s v="Tesseramento"/>
    <x v="1"/>
    <x v="0"/>
    <x v="0"/>
    <m/>
  </r>
  <r>
    <n v="55197"/>
    <x v="0"/>
    <x v="0"/>
    <x v="0"/>
    <x v="0"/>
    <x v="2"/>
    <x v="79"/>
    <x v="0"/>
    <x v="0"/>
    <s v="Tesseramento"/>
    <x v="1"/>
    <x v="4"/>
    <x v="0"/>
    <m/>
  </r>
  <r>
    <n v="236404"/>
    <x v="0"/>
    <x v="0"/>
    <x v="1"/>
    <x v="1"/>
    <x v="1"/>
    <x v="138"/>
    <x v="0"/>
    <x v="0"/>
    <s v="Tesseramento"/>
    <x v="1"/>
    <x v="3"/>
    <x v="0"/>
    <m/>
  </r>
  <r>
    <n v="89792"/>
    <x v="0"/>
    <x v="0"/>
    <x v="0"/>
    <x v="0"/>
    <x v="2"/>
    <x v="79"/>
    <x v="0"/>
    <x v="1"/>
    <s v="Tesseramento"/>
    <x v="1"/>
    <x v="1"/>
    <x v="0"/>
    <m/>
  </r>
  <r>
    <n v="42099"/>
    <x v="0"/>
    <x v="0"/>
    <x v="0"/>
    <x v="1"/>
    <x v="6"/>
    <x v="299"/>
    <x v="0"/>
    <x v="1"/>
    <s v="Tesseramento"/>
    <x v="1"/>
    <x v="4"/>
    <x v="0"/>
    <m/>
  </r>
  <r>
    <n v="6827"/>
    <x v="0"/>
    <x v="0"/>
    <x v="0"/>
    <x v="0"/>
    <x v="6"/>
    <x v="299"/>
    <x v="0"/>
    <x v="0"/>
    <s v="Tesseramento"/>
    <x v="1"/>
    <x v="0"/>
    <x v="0"/>
    <m/>
  </r>
  <r>
    <n v="113225"/>
    <x v="0"/>
    <x v="0"/>
    <x v="0"/>
    <x v="0"/>
    <x v="13"/>
    <x v="177"/>
    <x v="0"/>
    <x v="0"/>
    <s v="Tesseramento"/>
    <x v="1"/>
    <x v="1"/>
    <x v="0"/>
    <m/>
  </r>
  <r>
    <n v="113226"/>
    <x v="0"/>
    <x v="0"/>
    <x v="0"/>
    <x v="0"/>
    <x v="13"/>
    <x v="177"/>
    <x v="0"/>
    <x v="0"/>
    <s v="Tesseramento"/>
    <x v="1"/>
    <x v="3"/>
    <x v="0"/>
    <m/>
  </r>
  <r>
    <n v="192031"/>
    <x v="0"/>
    <x v="0"/>
    <x v="0"/>
    <x v="0"/>
    <x v="13"/>
    <x v="177"/>
    <x v="0"/>
    <x v="1"/>
    <s v="Tesseramento"/>
    <x v="1"/>
    <x v="1"/>
    <x v="0"/>
    <m/>
  </r>
  <r>
    <n v="119793"/>
    <x v="0"/>
    <x v="0"/>
    <x v="0"/>
    <x v="0"/>
    <x v="13"/>
    <x v="177"/>
    <x v="0"/>
    <x v="1"/>
    <s v="Tesseramento"/>
    <x v="1"/>
    <x v="3"/>
    <x v="0"/>
    <m/>
  </r>
  <r>
    <n v="151093"/>
    <x v="0"/>
    <x v="0"/>
    <x v="0"/>
    <x v="0"/>
    <x v="13"/>
    <x v="177"/>
    <x v="0"/>
    <x v="0"/>
    <s v="Tesseramento"/>
    <x v="1"/>
    <x v="3"/>
    <x v="0"/>
    <m/>
  </r>
  <r>
    <n v="179709"/>
    <x v="0"/>
    <x v="0"/>
    <x v="0"/>
    <x v="0"/>
    <x v="11"/>
    <x v="142"/>
    <x v="0"/>
    <x v="0"/>
    <s v="Tesseramento"/>
    <x v="1"/>
    <x v="0"/>
    <x v="0"/>
    <m/>
  </r>
  <r>
    <n v="93162"/>
    <x v="0"/>
    <x v="0"/>
    <x v="0"/>
    <x v="0"/>
    <x v="6"/>
    <x v="299"/>
    <x v="0"/>
    <x v="0"/>
    <s v="Tesseramento"/>
    <x v="1"/>
    <x v="4"/>
    <x v="0"/>
    <m/>
  </r>
  <r>
    <n v="44464"/>
    <x v="0"/>
    <x v="0"/>
    <x v="0"/>
    <x v="4"/>
    <x v="11"/>
    <x v="142"/>
    <x v="0"/>
    <x v="0"/>
    <s v="Tesseramento"/>
    <x v="1"/>
    <x v="3"/>
    <x v="0"/>
    <m/>
  </r>
  <r>
    <n v="183504"/>
    <x v="0"/>
    <x v="0"/>
    <x v="2"/>
    <x v="0"/>
    <x v="13"/>
    <x v="177"/>
    <x v="0"/>
    <x v="0"/>
    <s v="Tesseramento"/>
    <x v="1"/>
    <x v="1"/>
    <x v="0"/>
    <m/>
  </r>
  <r>
    <n v="176399"/>
    <x v="0"/>
    <x v="0"/>
    <x v="0"/>
    <x v="0"/>
    <x v="6"/>
    <x v="299"/>
    <x v="0"/>
    <x v="0"/>
    <s v="Tesseramento"/>
    <x v="1"/>
    <x v="0"/>
    <x v="0"/>
    <m/>
  </r>
  <r>
    <n v="203363"/>
    <x v="0"/>
    <x v="0"/>
    <x v="0"/>
    <x v="0"/>
    <x v="6"/>
    <x v="299"/>
    <x v="0"/>
    <x v="0"/>
    <s v="Tesseramento"/>
    <x v="1"/>
    <x v="0"/>
    <x v="0"/>
    <m/>
  </r>
  <r>
    <n v="87095"/>
    <x v="0"/>
    <x v="0"/>
    <x v="0"/>
    <x v="1"/>
    <x v="6"/>
    <x v="299"/>
    <x v="0"/>
    <x v="1"/>
    <s v="Tesseramento"/>
    <x v="1"/>
    <x v="4"/>
    <x v="0"/>
    <m/>
  </r>
  <r>
    <n v="219326"/>
    <x v="1"/>
    <x v="0"/>
    <x v="0"/>
    <x v="2"/>
    <x v="6"/>
    <x v="299"/>
    <x v="0"/>
    <x v="1"/>
    <s v="Tesseramento"/>
    <x v="1"/>
    <x v="5"/>
    <x v="0"/>
    <m/>
  </r>
  <r>
    <n v="227026"/>
    <x v="0"/>
    <x v="0"/>
    <x v="0"/>
    <x v="0"/>
    <x v="6"/>
    <x v="299"/>
    <x v="0"/>
    <x v="0"/>
    <s v="Tesseramento"/>
    <x v="1"/>
    <x v="1"/>
    <x v="0"/>
    <m/>
  </r>
  <r>
    <n v="217450"/>
    <x v="0"/>
    <x v="0"/>
    <x v="0"/>
    <x v="3"/>
    <x v="11"/>
    <x v="280"/>
    <x v="0"/>
    <x v="1"/>
    <s v="Tesseramento"/>
    <x v="0"/>
    <x v="3"/>
    <x v="0"/>
    <m/>
  </r>
  <r>
    <n v="217451"/>
    <x v="0"/>
    <x v="0"/>
    <x v="0"/>
    <x v="3"/>
    <x v="11"/>
    <x v="280"/>
    <x v="0"/>
    <x v="0"/>
    <s v="Tesseramento"/>
    <x v="0"/>
    <x v="3"/>
    <x v="0"/>
    <m/>
  </r>
  <r>
    <n v="24510"/>
    <x v="0"/>
    <x v="0"/>
    <x v="0"/>
    <x v="0"/>
    <x v="4"/>
    <x v="14"/>
    <x v="0"/>
    <x v="0"/>
    <s v="Tesseramento"/>
    <x v="1"/>
    <x v="0"/>
    <x v="0"/>
    <m/>
  </r>
  <r>
    <n v="116281"/>
    <x v="0"/>
    <x v="0"/>
    <x v="0"/>
    <x v="0"/>
    <x v="4"/>
    <x v="14"/>
    <x v="0"/>
    <x v="0"/>
    <s v="Tesseramento"/>
    <x v="1"/>
    <x v="3"/>
    <x v="0"/>
    <m/>
  </r>
  <r>
    <n v="213382"/>
    <x v="0"/>
    <x v="0"/>
    <x v="0"/>
    <x v="0"/>
    <x v="2"/>
    <x v="313"/>
    <x v="0"/>
    <x v="0"/>
    <s v="Tesseramento"/>
    <x v="1"/>
    <x v="0"/>
    <x v="0"/>
    <m/>
  </r>
  <r>
    <n v="82236"/>
    <x v="0"/>
    <x v="0"/>
    <x v="0"/>
    <x v="0"/>
    <x v="2"/>
    <x v="79"/>
    <x v="0"/>
    <x v="1"/>
    <s v="Tesseramento"/>
    <x v="1"/>
    <x v="4"/>
    <x v="0"/>
    <m/>
  </r>
  <r>
    <n v="69655"/>
    <x v="0"/>
    <x v="0"/>
    <x v="0"/>
    <x v="0"/>
    <x v="12"/>
    <x v="133"/>
    <x v="0"/>
    <x v="0"/>
    <s v="Tesseramento"/>
    <x v="0"/>
    <x v="3"/>
    <x v="0"/>
    <m/>
  </r>
  <r>
    <n v="145024"/>
    <x v="0"/>
    <x v="0"/>
    <x v="0"/>
    <x v="0"/>
    <x v="2"/>
    <x v="79"/>
    <x v="0"/>
    <x v="1"/>
    <s v="Tesseramento"/>
    <x v="1"/>
    <x v="4"/>
    <x v="0"/>
    <m/>
  </r>
  <r>
    <n v="101656"/>
    <x v="0"/>
    <x v="0"/>
    <x v="0"/>
    <x v="0"/>
    <x v="2"/>
    <x v="79"/>
    <x v="0"/>
    <x v="1"/>
    <s v="Tesseramento"/>
    <x v="1"/>
    <x v="3"/>
    <x v="0"/>
    <m/>
  </r>
  <r>
    <n v="20107"/>
    <x v="0"/>
    <x v="0"/>
    <x v="0"/>
    <x v="0"/>
    <x v="2"/>
    <x v="79"/>
    <x v="0"/>
    <x v="0"/>
    <s v="Tesseramento"/>
    <x v="1"/>
    <x v="0"/>
    <x v="0"/>
    <m/>
  </r>
  <r>
    <n v="57436"/>
    <x v="0"/>
    <x v="0"/>
    <x v="0"/>
    <x v="0"/>
    <x v="2"/>
    <x v="79"/>
    <x v="0"/>
    <x v="0"/>
    <s v="Tesseramento"/>
    <x v="1"/>
    <x v="0"/>
    <x v="0"/>
    <m/>
  </r>
  <r>
    <n v="216606"/>
    <x v="0"/>
    <x v="1"/>
    <x v="0"/>
    <x v="0"/>
    <x v="1"/>
    <x v="48"/>
    <x v="0"/>
    <x v="0"/>
    <s v="Tesseramento"/>
    <x v="1"/>
    <x v="0"/>
    <x v="0"/>
    <m/>
  </r>
  <r>
    <n v="216881"/>
    <x v="0"/>
    <x v="1"/>
    <x v="0"/>
    <x v="0"/>
    <x v="1"/>
    <x v="48"/>
    <x v="0"/>
    <x v="0"/>
    <s v="Tesseramento"/>
    <x v="1"/>
    <x v="0"/>
    <x v="0"/>
    <m/>
  </r>
  <r>
    <n v="107914"/>
    <x v="0"/>
    <x v="0"/>
    <x v="0"/>
    <x v="0"/>
    <x v="1"/>
    <x v="48"/>
    <x v="0"/>
    <x v="0"/>
    <s v="Tesseramento"/>
    <x v="1"/>
    <x v="4"/>
    <x v="0"/>
    <m/>
  </r>
  <r>
    <n v="236572"/>
    <x v="0"/>
    <x v="0"/>
    <x v="1"/>
    <x v="2"/>
    <x v="10"/>
    <x v="63"/>
    <x v="0"/>
    <x v="1"/>
    <s v="Tesseramento"/>
    <x v="0"/>
    <x v="0"/>
    <x v="0"/>
    <m/>
  </r>
  <r>
    <n v="228569"/>
    <x v="1"/>
    <x v="0"/>
    <x v="0"/>
    <x v="2"/>
    <x v="7"/>
    <x v="30"/>
    <x v="0"/>
    <x v="1"/>
    <s v="Tesseramento"/>
    <x v="1"/>
    <x v="5"/>
    <x v="0"/>
    <m/>
  </r>
  <r>
    <n v="229744"/>
    <x v="1"/>
    <x v="0"/>
    <x v="0"/>
    <x v="2"/>
    <x v="7"/>
    <x v="30"/>
    <x v="0"/>
    <x v="0"/>
    <s v="Tesseramento"/>
    <x v="1"/>
    <x v="5"/>
    <x v="0"/>
    <m/>
  </r>
  <r>
    <n v="121248"/>
    <x v="0"/>
    <x v="0"/>
    <x v="0"/>
    <x v="0"/>
    <x v="12"/>
    <x v="133"/>
    <x v="0"/>
    <x v="1"/>
    <s v="Tesseramento"/>
    <x v="0"/>
    <x v="0"/>
    <x v="0"/>
    <m/>
  </r>
  <r>
    <n v="95403"/>
    <x v="0"/>
    <x v="0"/>
    <x v="0"/>
    <x v="0"/>
    <x v="8"/>
    <x v="46"/>
    <x v="0"/>
    <x v="0"/>
    <s v="Tesseramento"/>
    <x v="0"/>
    <x v="0"/>
    <x v="0"/>
    <m/>
  </r>
  <r>
    <n v="181084"/>
    <x v="0"/>
    <x v="0"/>
    <x v="0"/>
    <x v="0"/>
    <x v="4"/>
    <x v="54"/>
    <x v="0"/>
    <x v="0"/>
    <s v="Tesseramento"/>
    <x v="1"/>
    <x v="1"/>
    <x v="0"/>
    <m/>
  </r>
  <r>
    <n v="36241"/>
    <x v="0"/>
    <x v="0"/>
    <x v="0"/>
    <x v="0"/>
    <x v="11"/>
    <x v="142"/>
    <x v="0"/>
    <x v="0"/>
    <s v="Tesseramento"/>
    <x v="1"/>
    <x v="3"/>
    <x v="0"/>
    <m/>
  </r>
  <r>
    <n v="148350"/>
    <x v="0"/>
    <x v="0"/>
    <x v="0"/>
    <x v="0"/>
    <x v="2"/>
    <x v="292"/>
    <x v="0"/>
    <x v="0"/>
    <s v="Tesseramento"/>
    <x v="1"/>
    <x v="0"/>
    <x v="0"/>
    <m/>
  </r>
  <r>
    <n v="73124"/>
    <x v="0"/>
    <x v="0"/>
    <x v="0"/>
    <x v="0"/>
    <x v="11"/>
    <x v="142"/>
    <x v="0"/>
    <x v="0"/>
    <s v="Tesseramento"/>
    <x v="1"/>
    <x v="3"/>
    <x v="0"/>
    <m/>
  </r>
  <r>
    <n v="33677"/>
    <x v="0"/>
    <x v="0"/>
    <x v="0"/>
    <x v="0"/>
    <x v="11"/>
    <x v="142"/>
    <x v="0"/>
    <x v="0"/>
    <s v="Tesseramento"/>
    <x v="1"/>
    <x v="0"/>
    <x v="0"/>
    <m/>
  </r>
  <r>
    <n v="26993"/>
    <x v="0"/>
    <x v="0"/>
    <x v="0"/>
    <x v="0"/>
    <x v="11"/>
    <x v="142"/>
    <x v="0"/>
    <x v="0"/>
    <s v="Tesseramento"/>
    <x v="1"/>
    <x v="0"/>
    <x v="0"/>
    <m/>
  </r>
  <r>
    <n v="77297"/>
    <x v="0"/>
    <x v="0"/>
    <x v="0"/>
    <x v="0"/>
    <x v="11"/>
    <x v="142"/>
    <x v="0"/>
    <x v="0"/>
    <s v="Tesseramento"/>
    <x v="1"/>
    <x v="0"/>
    <x v="0"/>
    <m/>
  </r>
  <r>
    <n v="217759"/>
    <x v="0"/>
    <x v="0"/>
    <x v="0"/>
    <x v="0"/>
    <x v="11"/>
    <x v="142"/>
    <x v="0"/>
    <x v="0"/>
    <s v="Tesseramento"/>
    <x v="1"/>
    <x v="1"/>
    <x v="0"/>
    <m/>
  </r>
  <r>
    <n v="143949"/>
    <x v="0"/>
    <x v="0"/>
    <x v="0"/>
    <x v="0"/>
    <x v="12"/>
    <x v="323"/>
    <x v="0"/>
    <x v="1"/>
    <s v="Tesseramento"/>
    <x v="1"/>
    <x v="4"/>
    <x v="0"/>
    <m/>
  </r>
  <r>
    <n v="236397"/>
    <x v="0"/>
    <x v="0"/>
    <x v="1"/>
    <x v="0"/>
    <x v="11"/>
    <x v="142"/>
    <x v="0"/>
    <x v="0"/>
    <s v="Tesseramento"/>
    <x v="1"/>
    <x v="1"/>
    <x v="0"/>
    <m/>
  </r>
  <r>
    <n v="15302"/>
    <x v="0"/>
    <x v="0"/>
    <x v="0"/>
    <x v="0"/>
    <x v="7"/>
    <x v="41"/>
    <x v="0"/>
    <x v="0"/>
    <s v="Tesseramento"/>
    <x v="1"/>
    <x v="4"/>
    <x v="0"/>
    <m/>
  </r>
  <r>
    <n v="15136"/>
    <x v="0"/>
    <x v="0"/>
    <x v="0"/>
    <x v="0"/>
    <x v="7"/>
    <x v="41"/>
    <x v="0"/>
    <x v="1"/>
    <s v="Tesseramento"/>
    <x v="1"/>
    <x v="4"/>
    <x v="0"/>
    <m/>
  </r>
  <r>
    <n v="145039"/>
    <x v="0"/>
    <x v="0"/>
    <x v="0"/>
    <x v="0"/>
    <x v="11"/>
    <x v="142"/>
    <x v="0"/>
    <x v="0"/>
    <s v="Tesseramento"/>
    <x v="1"/>
    <x v="0"/>
    <x v="0"/>
    <m/>
  </r>
  <r>
    <n v="219183"/>
    <x v="0"/>
    <x v="0"/>
    <x v="0"/>
    <x v="1"/>
    <x v="7"/>
    <x v="41"/>
    <x v="0"/>
    <x v="0"/>
    <s v="Tesseramento"/>
    <x v="1"/>
    <x v="4"/>
    <x v="0"/>
    <m/>
  </r>
  <r>
    <n v="168358"/>
    <x v="0"/>
    <x v="0"/>
    <x v="0"/>
    <x v="0"/>
    <x v="11"/>
    <x v="142"/>
    <x v="0"/>
    <x v="0"/>
    <s v="Tesseramento"/>
    <x v="1"/>
    <x v="1"/>
    <x v="0"/>
    <m/>
  </r>
  <r>
    <n v="115621"/>
    <x v="0"/>
    <x v="0"/>
    <x v="0"/>
    <x v="0"/>
    <x v="11"/>
    <x v="142"/>
    <x v="0"/>
    <x v="1"/>
    <s v="Tesseramento"/>
    <x v="1"/>
    <x v="0"/>
    <x v="0"/>
    <m/>
  </r>
  <r>
    <n v="216916"/>
    <x v="0"/>
    <x v="0"/>
    <x v="0"/>
    <x v="0"/>
    <x v="11"/>
    <x v="327"/>
    <x v="0"/>
    <x v="1"/>
    <s v="Tesseramento"/>
    <x v="0"/>
    <x v="0"/>
    <x v="0"/>
    <m/>
  </r>
  <r>
    <n v="52655"/>
    <x v="0"/>
    <x v="0"/>
    <x v="0"/>
    <x v="0"/>
    <x v="11"/>
    <x v="327"/>
    <x v="0"/>
    <x v="0"/>
    <s v="Tesseramento"/>
    <x v="0"/>
    <x v="0"/>
    <x v="0"/>
    <m/>
  </r>
  <r>
    <n v="236403"/>
    <x v="0"/>
    <x v="0"/>
    <x v="1"/>
    <x v="0"/>
    <x v="4"/>
    <x v="367"/>
    <x v="0"/>
    <x v="0"/>
    <s v="Tesseramento"/>
    <x v="1"/>
    <x v="3"/>
    <x v="0"/>
    <m/>
  </r>
  <r>
    <n v="118049"/>
    <x v="0"/>
    <x v="0"/>
    <x v="0"/>
    <x v="0"/>
    <x v="11"/>
    <x v="142"/>
    <x v="0"/>
    <x v="0"/>
    <s v="Tesseramento"/>
    <x v="1"/>
    <x v="0"/>
    <x v="0"/>
    <m/>
  </r>
  <r>
    <n v="188828"/>
    <x v="1"/>
    <x v="0"/>
    <x v="0"/>
    <x v="0"/>
    <x v="4"/>
    <x v="367"/>
    <x v="0"/>
    <x v="0"/>
    <s v="Tesseramento"/>
    <x v="1"/>
    <x v="7"/>
    <x v="0"/>
    <m/>
  </r>
  <r>
    <n v="188829"/>
    <x v="1"/>
    <x v="0"/>
    <x v="0"/>
    <x v="0"/>
    <x v="4"/>
    <x v="367"/>
    <x v="0"/>
    <x v="1"/>
    <s v="Tesseramento"/>
    <x v="1"/>
    <x v="5"/>
    <x v="0"/>
    <m/>
  </r>
  <r>
    <n v="189428"/>
    <x v="0"/>
    <x v="0"/>
    <x v="0"/>
    <x v="1"/>
    <x v="4"/>
    <x v="367"/>
    <x v="0"/>
    <x v="1"/>
    <s v="Tesseramento"/>
    <x v="1"/>
    <x v="0"/>
    <x v="0"/>
    <m/>
  </r>
  <r>
    <n v="92776"/>
    <x v="0"/>
    <x v="0"/>
    <x v="0"/>
    <x v="0"/>
    <x v="4"/>
    <x v="54"/>
    <x v="0"/>
    <x v="0"/>
    <s v="Tesseramento"/>
    <x v="1"/>
    <x v="1"/>
    <x v="0"/>
    <m/>
  </r>
  <r>
    <n v="48632"/>
    <x v="0"/>
    <x v="0"/>
    <x v="0"/>
    <x v="0"/>
    <x v="2"/>
    <x v="79"/>
    <x v="0"/>
    <x v="0"/>
    <s v="Tesseramento"/>
    <x v="1"/>
    <x v="4"/>
    <x v="0"/>
    <m/>
  </r>
  <r>
    <n v="236460"/>
    <x v="0"/>
    <x v="0"/>
    <x v="1"/>
    <x v="1"/>
    <x v="11"/>
    <x v="325"/>
    <x v="0"/>
    <x v="0"/>
    <s v="Tesseramento"/>
    <x v="1"/>
    <x v="0"/>
    <x v="0"/>
    <m/>
  </r>
  <r>
    <n v="184658"/>
    <x v="0"/>
    <x v="0"/>
    <x v="0"/>
    <x v="1"/>
    <x v="4"/>
    <x v="249"/>
    <x v="0"/>
    <x v="1"/>
    <s v="Tesseramento"/>
    <x v="1"/>
    <x v="4"/>
    <x v="0"/>
    <m/>
  </r>
  <r>
    <n v="186481"/>
    <x v="0"/>
    <x v="0"/>
    <x v="0"/>
    <x v="1"/>
    <x v="11"/>
    <x v="142"/>
    <x v="0"/>
    <x v="0"/>
    <s v="Tesseramento"/>
    <x v="1"/>
    <x v="0"/>
    <x v="0"/>
    <m/>
  </r>
  <r>
    <n v="232609"/>
    <x v="0"/>
    <x v="0"/>
    <x v="0"/>
    <x v="1"/>
    <x v="7"/>
    <x v="293"/>
    <x v="0"/>
    <x v="1"/>
    <s v="Tesseramento"/>
    <x v="1"/>
    <x v="0"/>
    <x v="0"/>
    <m/>
  </r>
  <r>
    <n v="150344"/>
    <x v="0"/>
    <x v="0"/>
    <x v="0"/>
    <x v="0"/>
    <x v="11"/>
    <x v="142"/>
    <x v="0"/>
    <x v="0"/>
    <s v="Tesseramento"/>
    <x v="1"/>
    <x v="0"/>
    <x v="0"/>
    <m/>
  </r>
  <r>
    <n v="203602"/>
    <x v="0"/>
    <x v="0"/>
    <x v="0"/>
    <x v="0"/>
    <x v="11"/>
    <x v="142"/>
    <x v="0"/>
    <x v="0"/>
    <s v="Tesseramento"/>
    <x v="1"/>
    <x v="0"/>
    <x v="0"/>
    <m/>
  </r>
  <r>
    <n v="133368"/>
    <x v="0"/>
    <x v="0"/>
    <x v="0"/>
    <x v="0"/>
    <x v="11"/>
    <x v="142"/>
    <x v="0"/>
    <x v="0"/>
    <s v="Tesseramento"/>
    <x v="1"/>
    <x v="0"/>
    <x v="0"/>
    <m/>
  </r>
  <r>
    <n v="207237"/>
    <x v="1"/>
    <x v="0"/>
    <x v="0"/>
    <x v="1"/>
    <x v="15"/>
    <x v="57"/>
    <x v="0"/>
    <x v="0"/>
    <s v="Tesseramento"/>
    <x v="1"/>
    <x v="5"/>
    <x v="0"/>
    <m/>
  </r>
  <r>
    <n v="166727"/>
    <x v="0"/>
    <x v="0"/>
    <x v="0"/>
    <x v="1"/>
    <x v="12"/>
    <x v="133"/>
    <x v="0"/>
    <x v="0"/>
    <s v="Tesseramento"/>
    <x v="0"/>
    <x v="0"/>
    <x v="0"/>
    <m/>
  </r>
  <r>
    <n v="162719"/>
    <x v="0"/>
    <x v="0"/>
    <x v="0"/>
    <x v="0"/>
    <x v="11"/>
    <x v="142"/>
    <x v="0"/>
    <x v="0"/>
    <s v="Tesseramento"/>
    <x v="1"/>
    <x v="1"/>
    <x v="0"/>
    <m/>
  </r>
  <r>
    <n v="192290"/>
    <x v="0"/>
    <x v="0"/>
    <x v="0"/>
    <x v="0"/>
    <x v="11"/>
    <x v="142"/>
    <x v="0"/>
    <x v="0"/>
    <s v="Tesseramento"/>
    <x v="1"/>
    <x v="0"/>
    <x v="0"/>
    <m/>
  </r>
  <r>
    <n v="33991"/>
    <x v="0"/>
    <x v="0"/>
    <x v="0"/>
    <x v="0"/>
    <x v="11"/>
    <x v="142"/>
    <x v="0"/>
    <x v="0"/>
    <s v="Tesseramento"/>
    <x v="1"/>
    <x v="1"/>
    <x v="0"/>
    <m/>
  </r>
  <r>
    <n v="102435"/>
    <x v="0"/>
    <x v="0"/>
    <x v="0"/>
    <x v="0"/>
    <x v="11"/>
    <x v="142"/>
    <x v="0"/>
    <x v="0"/>
    <s v="Tesseramento"/>
    <x v="1"/>
    <x v="1"/>
    <x v="0"/>
    <m/>
  </r>
  <r>
    <n v="73223"/>
    <x v="0"/>
    <x v="0"/>
    <x v="0"/>
    <x v="0"/>
    <x v="11"/>
    <x v="142"/>
    <x v="0"/>
    <x v="0"/>
    <s v="Tesseramento"/>
    <x v="1"/>
    <x v="3"/>
    <x v="0"/>
    <m/>
  </r>
  <r>
    <n v="219485"/>
    <x v="0"/>
    <x v="0"/>
    <x v="0"/>
    <x v="0"/>
    <x v="11"/>
    <x v="142"/>
    <x v="0"/>
    <x v="0"/>
    <s v="Tesseramento"/>
    <x v="1"/>
    <x v="0"/>
    <x v="0"/>
    <m/>
  </r>
  <r>
    <n v="203086"/>
    <x v="0"/>
    <x v="0"/>
    <x v="0"/>
    <x v="0"/>
    <x v="11"/>
    <x v="142"/>
    <x v="0"/>
    <x v="0"/>
    <s v="Tesseramento"/>
    <x v="1"/>
    <x v="1"/>
    <x v="0"/>
    <m/>
  </r>
  <r>
    <n v="137695"/>
    <x v="0"/>
    <x v="0"/>
    <x v="0"/>
    <x v="0"/>
    <x v="11"/>
    <x v="142"/>
    <x v="0"/>
    <x v="0"/>
    <s v="Tesseramento"/>
    <x v="1"/>
    <x v="0"/>
    <x v="0"/>
    <m/>
  </r>
  <r>
    <n v="157147"/>
    <x v="0"/>
    <x v="0"/>
    <x v="0"/>
    <x v="0"/>
    <x v="11"/>
    <x v="142"/>
    <x v="0"/>
    <x v="0"/>
    <s v="Tesseramento"/>
    <x v="1"/>
    <x v="3"/>
    <x v="0"/>
    <m/>
  </r>
  <r>
    <n v="155890"/>
    <x v="0"/>
    <x v="0"/>
    <x v="0"/>
    <x v="0"/>
    <x v="11"/>
    <x v="142"/>
    <x v="0"/>
    <x v="0"/>
    <s v="Tesseramento"/>
    <x v="1"/>
    <x v="0"/>
    <x v="0"/>
    <m/>
  </r>
  <r>
    <n v="166726"/>
    <x v="0"/>
    <x v="0"/>
    <x v="0"/>
    <x v="1"/>
    <x v="12"/>
    <x v="133"/>
    <x v="0"/>
    <x v="1"/>
    <s v="Tesseramento"/>
    <x v="0"/>
    <x v="3"/>
    <x v="0"/>
    <m/>
  </r>
  <r>
    <n v="236464"/>
    <x v="1"/>
    <x v="0"/>
    <x v="1"/>
    <x v="2"/>
    <x v="2"/>
    <x v="326"/>
    <x v="0"/>
    <x v="0"/>
    <s v="Tesseramento"/>
    <x v="1"/>
    <x v="5"/>
    <x v="0"/>
    <m/>
  </r>
  <r>
    <n v="215340"/>
    <x v="1"/>
    <x v="0"/>
    <x v="0"/>
    <x v="1"/>
    <x v="12"/>
    <x v="27"/>
    <x v="0"/>
    <x v="0"/>
    <s v="Tesseramento"/>
    <x v="1"/>
    <x v="5"/>
    <x v="0"/>
    <m/>
  </r>
  <r>
    <n v="206192"/>
    <x v="0"/>
    <x v="1"/>
    <x v="0"/>
    <x v="0"/>
    <x v="3"/>
    <x v="331"/>
    <x v="0"/>
    <x v="0"/>
    <s v="Tesseramento"/>
    <x v="1"/>
    <x v="1"/>
    <x v="0"/>
    <m/>
  </r>
  <r>
    <n v="230660"/>
    <x v="0"/>
    <x v="1"/>
    <x v="0"/>
    <x v="1"/>
    <x v="2"/>
    <x v="180"/>
    <x v="0"/>
    <x v="0"/>
    <s v="Tesseramento"/>
    <x v="1"/>
    <x v="0"/>
    <x v="0"/>
    <m/>
  </r>
  <r>
    <n v="236465"/>
    <x v="1"/>
    <x v="0"/>
    <x v="1"/>
    <x v="2"/>
    <x v="2"/>
    <x v="326"/>
    <x v="0"/>
    <x v="1"/>
    <s v="Tesseramento"/>
    <x v="1"/>
    <x v="5"/>
    <x v="0"/>
    <m/>
  </r>
  <r>
    <n v="151414"/>
    <x v="0"/>
    <x v="0"/>
    <x v="0"/>
    <x v="0"/>
    <x v="11"/>
    <x v="142"/>
    <x v="0"/>
    <x v="0"/>
    <s v="Tesseramento"/>
    <x v="1"/>
    <x v="0"/>
    <x v="0"/>
    <m/>
  </r>
  <r>
    <n v="236466"/>
    <x v="1"/>
    <x v="0"/>
    <x v="1"/>
    <x v="1"/>
    <x v="2"/>
    <x v="326"/>
    <x v="0"/>
    <x v="0"/>
    <s v="Tesseramento"/>
    <x v="1"/>
    <x v="5"/>
    <x v="0"/>
    <m/>
  </r>
  <r>
    <n v="236467"/>
    <x v="1"/>
    <x v="0"/>
    <x v="1"/>
    <x v="2"/>
    <x v="2"/>
    <x v="326"/>
    <x v="0"/>
    <x v="0"/>
    <s v="Tesseramento"/>
    <x v="1"/>
    <x v="5"/>
    <x v="0"/>
    <m/>
  </r>
  <r>
    <n v="198789"/>
    <x v="0"/>
    <x v="0"/>
    <x v="0"/>
    <x v="1"/>
    <x v="1"/>
    <x v="20"/>
    <x v="0"/>
    <x v="1"/>
    <s v="Tesseramento"/>
    <x v="0"/>
    <x v="1"/>
    <x v="0"/>
    <m/>
  </r>
  <r>
    <n v="236569"/>
    <x v="0"/>
    <x v="1"/>
    <x v="1"/>
    <x v="2"/>
    <x v="1"/>
    <x v="239"/>
    <x v="0"/>
    <x v="0"/>
    <s v="Tesseramento"/>
    <x v="1"/>
    <x v="3"/>
    <x v="0"/>
    <m/>
  </r>
  <r>
    <n v="236703"/>
    <x v="0"/>
    <x v="1"/>
    <x v="1"/>
    <x v="2"/>
    <x v="2"/>
    <x v="172"/>
    <x v="0"/>
    <x v="0"/>
    <s v="Tesseramento"/>
    <x v="1"/>
    <x v="0"/>
    <x v="0"/>
    <m/>
  </r>
  <r>
    <n v="203431"/>
    <x v="1"/>
    <x v="0"/>
    <x v="0"/>
    <x v="0"/>
    <x v="14"/>
    <x v="121"/>
    <x v="0"/>
    <x v="0"/>
    <s v="Tesseramento"/>
    <x v="1"/>
    <x v="6"/>
    <x v="0"/>
    <s v="B"/>
  </r>
  <r>
    <n v="89014"/>
    <x v="0"/>
    <x v="0"/>
    <x v="0"/>
    <x v="0"/>
    <x v="14"/>
    <x v="121"/>
    <x v="0"/>
    <x v="0"/>
    <s v="Tesseramento"/>
    <x v="1"/>
    <x v="3"/>
    <x v="0"/>
    <m/>
  </r>
  <r>
    <n v="130213"/>
    <x v="0"/>
    <x v="0"/>
    <x v="0"/>
    <x v="0"/>
    <x v="11"/>
    <x v="142"/>
    <x v="0"/>
    <x v="0"/>
    <s v="Tesseramento"/>
    <x v="1"/>
    <x v="0"/>
    <x v="0"/>
    <m/>
  </r>
  <r>
    <n v="205003"/>
    <x v="0"/>
    <x v="0"/>
    <x v="0"/>
    <x v="0"/>
    <x v="9"/>
    <x v="253"/>
    <x v="0"/>
    <x v="0"/>
    <s v="Tesseramento"/>
    <x v="0"/>
    <x v="0"/>
    <x v="0"/>
    <m/>
  </r>
  <r>
    <n v="193619"/>
    <x v="0"/>
    <x v="0"/>
    <x v="0"/>
    <x v="0"/>
    <x v="9"/>
    <x v="253"/>
    <x v="0"/>
    <x v="0"/>
    <s v="Tesseramento"/>
    <x v="0"/>
    <x v="0"/>
    <x v="0"/>
    <m/>
  </r>
  <r>
    <n v="236470"/>
    <x v="0"/>
    <x v="0"/>
    <x v="1"/>
    <x v="3"/>
    <x v="11"/>
    <x v="302"/>
    <x v="0"/>
    <x v="1"/>
    <s v="Tesseramento"/>
    <x v="1"/>
    <x v="4"/>
    <x v="0"/>
    <m/>
  </r>
  <r>
    <n v="132117"/>
    <x v="0"/>
    <x v="0"/>
    <x v="0"/>
    <x v="0"/>
    <x v="4"/>
    <x v="303"/>
    <x v="0"/>
    <x v="0"/>
    <s v="Tesseramento"/>
    <x v="1"/>
    <x v="1"/>
    <x v="0"/>
    <m/>
  </r>
  <r>
    <n v="115416"/>
    <x v="0"/>
    <x v="0"/>
    <x v="0"/>
    <x v="0"/>
    <x v="4"/>
    <x v="140"/>
    <x v="0"/>
    <x v="1"/>
    <s v="Tesseramento"/>
    <x v="0"/>
    <x v="0"/>
    <x v="0"/>
    <m/>
  </r>
  <r>
    <n v="115411"/>
    <x v="0"/>
    <x v="0"/>
    <x v="0"/>
    <x v="0"/>
    <x v="4"/>
    <x v="140"/>
    <x v="0"/>
    <x v="0"/>
    <s v="Tesseramento"/>
    <x v="0"/>
    <x v="0"/>
    <x v="0"/>
    <m/>
  </r>
  <r>
    <n v="154029"/>
    <x v="1"/>
    <x v="0"/>
    <x v="0"/>
    <x v="0"/>
    <x v="2"/>
    <x v="71"/>
    <x v="0"/>
    <x v="1"/>
    <s v="Tesseramento"/>
    <x v="1"/>
    <x v="7"/>
    <x v="0"/>
    <s v="B"/>
  </r>
  <r>
    <n v="182475"/>
    <x v="1"/>
    <x v="0"/>
    <x v="0"/>
    <x v="0"/>
    <x v="2"/>
    <x v="71"/>
    <x v="0"/>
    <x v="0"/>
    <s v="Tesseramento"/>
    <x v="1"/>
    <x v="5"/>
    <x v="0"/>
    <m/>
  </r>
  <r>
    <n v="88235"/>
    <x v="0"/>
    <x v="0"/>
    <x v="2"/>
    <x v="1"/>
    <x v="2"/>
    <x v="2"/>
    <x v="0"/>
    <x v="0"/>
    <s v="Tesseramento"/>
    <x v="1"/>
    <x v="4"/>
    <x v="0"/>
    <m/>
  </r>
  <r>
    <n v="153396"/>
    <x v="0"/>
    <x v="0"/>
    <x v="0"/>
    <x v="0"/>
    <x v="12"/>
    <x v="269"/>
    <x v="0"/>
    <x v="0"/>
    <s v="Tesseramento"/>
    <x v="1"/>
    <x v="4"/>
    <x v="0"/>
    <m/>
  </r>
  <r>
    <n v="152399"/>
    <x v="0"/>
    <x v="0"/>
    <x v="0"/>
    <x v="0"/>
    <x v="11"/>
    <x v="142"/>
    <x v="0"/>
    <x v="1"/>
    <s v="Tesseramento"/>
    <x v="1"/>
    <x v="3"/>
    <x v="0"/>
    <m/>
  </r>
  <r>
    <n v="36373"/>
    <x v="0"/>
    <x v="0"/>
    <x v="0"/>
    <x v="0"/>
    <x v="12"/>
    <x v="269"/>
    <x v="0"/>
    <x v="0"/>
    <s v="Tesseramento"/>
    <x v="1"/>
    <x v="4"/>
    <x v="0"/>
    <m/>
  </r>
  <r>
    <n v="127387"/>
    <x v="0"/>
    <x v="0"/>
    <x v="0"/>
    <x v="0"/>
    <x v="12"/>
    <x v="133"/>
    <x v="0"/>
    <x v="0"/>
    <s v="Tesseramento"/>
    <x v="0"/>
    <x v="1"/>
    <x v="0"/>
    <m/>
  </r>
  <r>
    <n v="165288"/>
    <x v="0"/>
    <x v="0"/>
    <x v="0"/>
    <x v="0"/>
    <x v="7"/>
    <x v="181"/>
    <x v="0"/>
    <x v="0"/>
    <s v="Tesseramento"/>
    <x v="1"/>
    <x v="0"/>
    <x v="0"/>
    <m/>
  </r>
  <r>
    <n v="24858"/>
    <x v="0"/>
    <x v="0"/>
    <x v="0"/>
    <x v="0"/>
    <x v="7"/>
    <x v="181"/>
    <x v="0"/>
    <x v="0"/>
    <s v="Tesseramento"/>
    <x v="1"/>
    <x v="0"/>
    <x v="0"/>
    <m/>
  </r>
  <r>
    <n v="24983"/>
    <x v="0"/>
    <x v="0"/>
    <x v="0"/>
    <x v="0"/>
    <x v="7"/>
    <x v="181"/>
    <x v="0"/>
    <x v="0"/>
    <s v="Tesseramento"/>
    <x v="1"/>
    <x v="0"/>
    <x v="0"/>
    <m/>
  </r>
  <r>
    <n v="108936"/>
    <x v="0"/>
    <x v="0"/>
    <x v="0"/>
    <x v="0"/>
    <x v="7"/>
    <x v="181"/>
    <x v="0"/>
    <x v="0"/>
    <s v="Tesseramento"/>
    <x v="1"/>
    <x v="0"/>
    <x v="0"/>
    <m/>
  </r>
  <r>
    <n v="173465"/>
    <x v="0"/>
    <x v="0"/>
    <x v="0"/>
    <x v="0"/>
    <x v="11"/>
    <x v="302"/>
    <x v="0"/>
    <x v="0"/>
    <s v="Tesseramento"/>
    <x v="1"/>
    <x v="1"/>
    <x v="0"/>
    <m/>
  </r>
  <r>
    <n v="236570"/>
    <x v="0"/>
    <x v="1"/>
    <x v="1"/>
    <x v="2"/>
    <x v="1"/>
    <x v="239"/>
    <x v="0"/>
    <x v="1"/>
    <s v="Tesseramento"/>
    <x v="1"/>
    <x v="3"/>
    <x v="0"/>
    <m/>
  </r>
  <r>
    <n v="215522"/>
    <x v="0"/>
    <x v="1"/>
    <x v="0"/>
    <x v="0"/>
    <x v="2"/>
    <x v="55"/>
    <x v="0"/>
    <x v="0"/>
    <s v="Tesseramento"/>
    <x v="1"/>
    <x v="1"/>
    <x v="0"/>
    <m/>
  </r>
  <r>
    <n v="208399"/>
    <x v="0"/>
    <x v="0"/>
    <x v="0"/>
    <x v="1"/>
    <x v="9"/>
    <x v="196"/>
    <x v="0"/>
    <x v="1"/>
    <s v="Tesseramento"/>
    <x v="1"/>
    <x v="3"/>
    <x v="0"/>
    <m/>
  </r>
  <r>
    <n v="233223"/>
    <x v="0"/>
    <x v="1"/>
    <x v="0"/>
    <x v="0"/>
    <x v="15"/>
    <x v="57"/>
    <x v="0"/>
    <x v="0"/>
    <s v="Tesseramento"/>
    <x v="1"/>
    <x v="3"/>
    <x v="0"/>
    <m/>
  </r>
  <r>
    <n v="228766"/>
    <x v="0"/>
    <x v="0"/>
    <x v="0"/>
    <x v="1"/>
    <x v="7"/>
    <x v="210"/>
    <x v="0"/>
    <x v="0"/>
    <s v="Tesseramento"/>
    <x v="0"/>
    <x v="0"/>
    <x v="0"/>
    <m/>
  </r>
  <r>
    <n v="68982"/>
    <x v="0"/>
    <x v="0"/>
    <x v="2"/>
    <x v="0"/>
    <x v="7"/>
    <x v="25"/>
    <x v="0"/>
    <x v="1"/>
    <s v="Tesseramento"/>
    <x v="0"/>
    <x v="0"/>
    <x v="0"/>
    <m/>
  </r>
  <r>
    <n v="98392"/>
    <x v="0"/>
    <x v="1"/>
    <x v="2"/>
    <x v="3"/>
    <x v="11"/>
    <x v="221"/>
    <x v="0"/>
    <x v="0"/>
    <s v="Tesseramento"/>
    <x v="1"/>
    <x v="4"/>
    <x v="0"/>
    <m/>
  </r>
  <r>
    <n v="236545"/>
    <x v="0"/>
    <x v="0"/>
    <x v="1"/>
    <x v="2"/>
    <x v="8"/>
    <x v="62"/>
    <x v="0"/>
    <x v="1"/>
    <s v="Tesseramento"/>
    <x v="1"/>
    <x v="3"/>
    <x v="0"/>
    <m/>
  </r>
  <r>
    <n v="233417"/>
    <x v="0"/>
    <x v="0"/>
    <x v="0"/>
    <x v="1"/>
    <x v="12"/>
    <x v="254"/>
    <x v="0"/>
    <x v="0"/>
    <s v="Tesseramento"/>
    <x v="0"/>
    <x v="0"/>
    <x v="0"/>
    <m/>
  </r>
  <r>
    <n v="56103"/>
    <x v="0"/>
    <x v="0"/>
    <x v="0"/>
    <x v="0"/>
    <x v="12"/>
    <x v="254"/>
    <x v="0"/>
    <x v="0"/>
    <s v="Tesseramento"/>
    <x v="0"/>
    <x v="0"/>
    <x v="0"/>
    <m/>
  </r>
  <r>
    <n v="88397"/>
    <x v="0"/>
    <x v="0"/>
    <x v="0"/>
    <x v="0"/>
    <x v="11"/>
    <x v="142"/>
    <x v="0"/>
    <x v="0"/>
    <s v="Tesseramento"/>
    <x v="1"/>
    <x v="0"/>
    <x v="0"/>
    <m/>
  </r>
  <r>
    <n v="92376"/>
    <x v="0"/>
    <x v="0"/>
    <x v="0"/>
    <x v="0"/>
    <x v="7"/>
    <x v="211"/>
    <x v="0"/>
    <x v="0"/>
    <s v="Tesseramento"/>
    <x v="1"/>
    <x v="0"/>
    <x v="0"/>
    <m/>
  </r>
  <r>
    <n v="175677"/>
    <x v="0"/>
    <x v="1"/>
    <x v="0"/>
    <x v="1"/>
    <x v="7"/>
    <x v="211"/>
    <x v="0"/>
    <x v="0"/>
    <s v="Tesseramento"/>
    <x v="1"/>
    <x v="1"/>
    <x v="0"/>
    <m/>
  </r>
  <r>
    <n v="152964"/>
    <x v="0"/>
    <x v="0"/>
    <x v="0"/>
    <x v="0"/>
    <x v="8"/>
    <x v="115"/>
    <x v="0"/>
    <x v="0"/>
    <s v="Tesseramento"/>
    <x v="1"/>
    <x v="0"/>
    <x v="0"/>
    <m/>
  </r>
  <r>
    <n v="225769"/>
    <x v="1"/>
    <x v="0"/>
    <x v="0"/>
    <x v="2"/>
    <x v="8"/>
    <x v="115"/>
    <x v="0"/>
    <x v="0"/>
    <s v="Tesseramento"/>
    <x v="1"/>
    <x v="5"/>
    <x v="0"/>
    <m/>
  </r>
  <r>
    <n v="236633"/>
    <x v="0"/>
    <x v="1"/>
    <x v="1"/>
    <x v="1"/>
    <x v="7"/>
    <x v="328"/>
    <x v="0"/>
    <x v="0"/>
    <s v="Tesseramento"/>
    <x v="0"/>
    <x v="4"/>
    <x v="0"/>
    <m/>
  </r>
  <r>
    <n v="203791"/>
    <x v="1"/>
    <x v="0"/>
    <x v="0"/>
    <x v="0"/>
    <x v="8"/>
    <x v="115"/>
    <x v="0"/>
    <x v="0"/>
    <s v="Tesseramento"/>
    <x v="1"/>
    <x v="2"/>
    <x v="0"/>
    <m/>
  </r>
  <r>
    <n v="148681"/>
    <x v="1"/>
    <x v="0"/>
    <x v="0"/>
    <x v="0"/>
    <x v="8"/>
    <x v="115"/>
    <x v="0"/>
    <x v="0"/>
    <s v="Tesseramento"/>
    <x v="1"/>
    <x v="6"/>
    <x v="0"/>
    <m/>
  </r>
  <r>
    <n v="236549"/>
    <x v="0"/>
    <x v="0"/>
    <x v="1"/>
    <x v="1"/>
    <x v="8"/>
    <x v="115"/>
    <x v="0"/>
    <x v="0"/>
    <s v="Tesseramento"/>
    <x v="1"/>
    <x v="0"/>
    <x v="0"/>
    <m/>
  </r>
  <r>
    <n v="75762"/>
    <x v="0"/>
    <x v="1"/>
    <x v="0"/>
    <x v="0"/>
    <x v="7"/>
    <x v="334"/>
    <x v="0"/>
    <x v="1"/>
    <s v="Tesseramento"/>
    <x v="1"/>
    <x v="1"/>
    <x v="0"/>
    <m/>
  </r>
  <r>
    <n v="111424"/>
    <x v="0"/>
    <x v="0"/>
    <x v="0"/>
    <x v="0"/>
    <x v="11"/>
    <x v="279"/>
    <x v="0"/>
    <x v="0"/>
    <s v="Tesseramento"/>
    <x v="0"/>
    <x v="3"/>
    <x v="0"/>
    <m/>
  </r>
  <r>
    <n v="54115"/>
    <x v="0"/>
    <x v="0"/>
    <x v="0"/>
    <x v="0"/>
    <x v="11"/>
    <x v="279"/>
    <x v="0"/>
    <x v="0"/>
    <s v="Tesseramento"/>
    <x v="0"/>
    <x v="4"/>
    <x v="0"/>
    <m/>
  </r>
  <r>
    <n v="174889"/>
    <x v="0"/>
    <x v="0"/>
    <x v="0"/>
    <x v="0"/>
    <x v="2"/>
    <x v="277"/>
    <x v="0"/>
    <x v="0"/>
    <s v="Tesseramento"/>
    <x v="0"/>
    <x v="3"/>
    <x v="0"/>
    <m/>
  </r>
  <r>
    <n v="188572"/>
    <x v="0"/>
    <x v="0"/>
    <x v="0"/>
    <x v="0"/>
    <x v="2"/>
    <x v="277"/>
    <x v="0"/>
    <x v="1"/>
    <s v="Tesseramento"/>
    <x v="0"/>
    <x v="0"/>
    <x v="0"/>
    <m/>
  </r>
  <r>
    <n v="229892"/>
    <x v="1"/>
    <x v="0"/>
    <x v="0"/>
    <x v="2"/>
    <x v="7"/>
    <x v="328"/>
    <x v="0"/>
    <x v="0"/>
    <s v="Tesseramento"/>
    <x v="0"/>
    <x v="5"/>
    <x v="0"/>
    <m/>
  </r>
  <r>
    <n v="224643"/>
    <x v="1"/>
    <x v="0"/>
    <x v="0"/>
    <x v="2"/>
    <x v="7"/>
    <x v="328"/>
    <x v="0"/>
    <x v="0"/>
    <s v="Tesseramento"/>
    <x v="0"/>
    <x v="5"/>
    <x v="0"/>
    <m/>
  </r>
  <r>
    <n v="94694"/>
    <x v="0"/>
    <x v="0"/>
    <x v="0"/>
    <x v="0"/>
    <x v="0"/>
    <x v="100"/>
    <x v="0"/>
    <x v="0"/>
    <s v="Tesseramento"/>
    <x v="0"/>
    <x v="3"/>
    <x v="0"/>
    <m/>
  </r>
  <r>
    <n v="211295"/>
    <x v="1"/>
    <x v="0"/>
    <x v="0"/>
    <x v="1"/>
    <x v="7"/>
    <x v="328"/>
    <x v="0"/>
    <x v="1"/>
    <s v="Tesseramento"/>
    <x v="0"/>
    <x v="5"/>
    <x v="0"/>
    <m/>
  </r>
  <r>
    <n v="211294"/>
    <x v="1"/>
    <x v="0"/>
    <x v="0"/>
    <x v="1"/>
    <x v="7"/>
    <x v="328"/>
    <x v="0"/>
    <x v="1"/>
    <s v="Tesseramento"/>
    <x v="0"/>
    <x v="7"/>
    <x v="0"/>
    <m/>
  </r>
  <r>
    <n v="187350"/>
    <x v="0"/>
    <x v="0"/>
    <x v="0"/>
    <x v="0"/>
    <x v="7"/>
    <x v="328"/>
    <x v="0"/>
    <x v="1"/>
    <s v="Tesseramento"/>
    <x v="0"/>
    <x v="0"/>
    <x v="0"/>
    <m/>
  </r>
  <r>
    <n v="108214"/>
    <x v="0"/>
    <x v="0"/>
    <x v="0"/>
    <x v="3"/>
    <x v="7"/>
    <x v="328"/>
    <x v="0"/>
    <x v="0"/>
    <s v="Tesseramento"/>
    <x v="0"/>
    <x v="4"/>
    <x v="0"/>
    <m/>
  </r>
  <r>
    <n v="192162"/>
    <x v="1"/>
    <x v="0"/>
    <x v="0"/>
    <x v="1"/>
    <x v="7"/>
    <x v="328"/>
    <x v="0"/>
    <x v="1"/>
    <s v="Tesseramento"/>
    <x v="0"/>
    <x v="7"/>
    <x v="0"/>
    <m/>
  </r>
  <r>
    <n v="220541"/>
    <x v="0"/>
    <x v="1"/>
    <x v="0"/>
    <x v="1"/>
    <x v="4"/>
    <x v="235"/>
    <x v="0"/>
    <x v="1"/>
    <s v="Tesseramento"/>
    <x v="0"/>
    <x v="0"/>
    <x v="0"/>
    <m/>
  </r>
  <r>
    <n v="3650"/>
    <x v="0"/>
    <x v="0"/>
    <x v="0"/>
    <x v="4"/>
    <x v="7"/>
    <x v="33"/>
    <x v="0"/>
    <x v="0"/>
    <s v="Tesseramento"/>
    <x v="1"/>
    <x v="1"/>
    <x v="0"/>
    <m/>
  </r>
  <r>
    <n v="236540"/>
    <x v="0"/>
    <x v="0"/>
    <x v="1"/>
    <x v="3"/>
    <x v="10"/>
    <x v="281"/>
    <x v="0"/>
    <x v="1"/>
    <s v="Tesseramento"/>
    <x v="0"/>
    <x v="0"/>
    <x v="0"/>
    <m/>
  </r>
  <r>
    <n v="236541"/>
    <x v="0"/>
    <x v="0"/>
    <x v="1"/>
    <x v="3"/>
    <x v="10"/>
    <x v="281"/>
    <x v="0"/>
    <x v="0"/>
    <s v="Tesseramento"/>
    <x v="0"/>
    <x v="0"/>
    <x v="0"/>
    <m/>
  </r>
  <r>
    <n v="219034"/>
    <x v="0"/>
    <x v="0"/>
    <x v="0"/>
    <x v="0"/>
    <x v="14"/>
    <x v="121"/>
    <x v="0"/>
    <x v="0"/>
    <s v="Tesseramento"/>
    <x v="1"/>
    <x v="0"/>
    <x v="0"/>
    <m/>
  </r>
  <r>
    <n v="167166"/>
    <x v="0"/>
    <x v="0"/>
    <x v="0"/>
    <x v="0"/>
    <x v="14"/>
    <x v="121"/>
    <x v="0"/>
    <x v="0"/>
    <s v="Tesseramento"/>
    <x v="1"/>
    <x v="0"/>
    <x v="0"/>
    <m/>
  </r>
  <r>
    <n v="190522"/>
    <x v="0"/>
    <x v="0"/>
    <x v="0"/>
    <x v="0"/>
    <x v="14"/>
    <x v="121"/>
    <x v="0"/>
    <x v="0"/>
    <s v="Tesseramento"/>
    <x v="1"/>
    <x v="0"/>
    <x v="0"/>
    <m/>
  </r>
  <r>
    <n v="128741"/>
    <x v="0"/>
    <x v="0"/>
    <x v="0"/>
    <x v="0"/>
    <x v="5"/>
    <x v="38"/>
    <x v="0"/>
    <x v="0"/>
    <s v="Tesseramento"/>
    <x v="1"/>
    <x v="0"/>
    <x v="0"/>
    <m/>
  </r>
  <r>
    <n v="29641"/>
    <x v="0"/>
    <x v="0"/>
    <x v="0"/>
    <x v="0"/>
    <x v="11"/>
    <x v="91"/>
    <x v="0"/>
    <x v="0"/>
    <s v="Tesseramento"/>
    <x v="1"/>
    <x v="3"/>
    <x v="0"/>
    <m/>
  </r>
  <r>
    <n v="213534"/>
    <x v="0"/>
    <x v="0"/>
    <x v="0"/>
    <x v="0"/>
    <x v="7"/>
    <x v="15"/>
    <x v="0"/>
    <x v="0"/>
    <s v="Tesseramento"/>
    <x v="2"/>
    <x v="3"/>
    <x v="0"/>
    <m/>
  </r>
  <r>
    <n v="101406"/>
    <x v="0"/>
    <x v="0"/>
    <x v="0"/>
    <x v="0"/>
    <x v="8"/>
    <x v="112"/>
    <x v="0"/>
    <x v="0"/>
    <s v="Tesseramento"/>
    <x v="1"/>
    <x v="0"/>
    <x v="0"/>
    <m/>
  </r>
  <r>
    <n v="202345"/>
    <x v="0"/>
    <x v="0"/>
    <x v="0"/>
    <x v="0"/>
    <x v="7"/>
    <x v="15"/>
    <x v="0"/>
    <x v="1"/>
    <s v="Tesseramento"/>
    <x v="2"/>
    <x v="3"/>
    <x v="0"/>
    <m/>
  </r>
  <r>
    <n v="205695"/>
    <x v="0"/>
    <x v="0"/>
    <x v="0"/>
    <x v="0"/>
    <x v="5"/>
    <x v="38"/>
    <x v="0"/>
    <x v="1"/>
    <s v="Tesseramento"/>
    <x v="1"/>
    <x v="0"/>
    <x v="0"/>
    <m/>
  </r>
  <r>
    <n v="206293"/>
    <x v="1"/>
    <x v="1"/>
    <x v="0"/>
    <x v="2"/>
    <x v="2"/>
    <x v="346"/>
    <x v="0"/>
    <x v="0"/>
    <s v="Tesseramento"/>
    <x v="0"/>
    <x v="6"/>
    <x v="0"/>
    <m/>
  </r>
  <r>
    <n v="44241"/>
    <x v="0"/>
    <x v="0"/>
    <x v="0"/>
    <x v="0"/>
    <x v="5"/>
    <x v="38"/>
    <x v="0"/>
    <x v="0"/>
    <s v="Tesseramento"/>
    <x v="1"/>
    <x v="4"/>
    <x v="0"/>
    <m/>
  </r>
  <r>
    <n v="200874"/>
    <x v="0"/>
    <x v="1"/>
    <x v="0"/>
    <x v="0"/>
    <x v="2"/>
    <x v="346"/>
    <x v="0"/>
    <x v="0"/>
    <s v="Tesseramento"/>
    <x v="0"/>
    <x v="0"/>
    <x v="0"/>
    <m/>
  </r>
  <r>
    <n v="219084"/>
    <x v="0"/>
    <x v="1"/>
    <x v="0"/>
    <x v="2"/>
    <x v="2"/>
    <x v="346"/>
    <x v="0"/>
    <x v="1"/>
    <s v="Tesseramento"/>
    <x v="0"/>
    <x v="0"/>
    <x v="0"/>
    <m/>
  </r>
  <r>
    <n v="177111"/>
    <x v="0"/>
    <x v="0"/>
    <x v="0"/>
    <x v="0"/>
    <x v="5"/>
    <x v="38"/>
    <x v="0"/>
    <x v="1"/>
    <s v="Tesseramento"/>
    <x v="1"/>
    <x v="3"/>
    <x v="0"/>
    <m/>
  </r>
  <r>
    <n v="143655"/>
    <x v="0"/>
    <x v="0"/>
    <x v="0"/>
    <x v="0"/>
    <x v="5"/>
    <x v="38"/>
    <x v="0"/>
    <x v="0"/>
    <s v="Tesseramento"/>
    <x v="1"/>
    <x v="3"/>
    <x v="0"/>
    <m/>
  </r>
  <r>
    <n v="186111"/>
    <x v="0"/>
    <x v="1"/>
    <x v="0"/>
    <x v="0"/>
    <x v="2"/>
    <x v="346"/>
    <x v="0"/>
    <x v="0"/>
    <s v="Tesseramento"/>
    <x v="0"/>
    <x v="0"/>
    <x v="0"/>
    <m/>
  </r>
  <r>
    <n v="186113"/>
    <x v="1"/>
    <x v="1"/>
    <x v="0"/>
    <x v="1"/>
    <x v="2"/>
    <x v="346"/>
    <x v="0"/>
    <x v="1"/>
    <s v="Tesseramento"/>
    <x v="0"/>
    <x v="5"/>
    <x v="0"/>
    <m/>
  </r>
  <r>
    <n v="186112"/>
    <x v="1"/>
    <x v="1"/>
    <x v="0"/>
    <x v="1"/>
    <x v="2"/>
    <x v="346"/>
    <x v="0"/>
    <x v="0"/>
    <s v="Tesseramento"/>
    <x v="0"/>
    <x v="7"/>
    <x v="0"/>
    <m/>
  </r>
  <r>
    <n v="146286"/>
    <x v="1"/>
    <x v="1"/>
    <x v="0"/>
    <x v="1"/>
    <x v="2"/>
    <x v="346"/>
    <x v="0"/>
    <x v="0"/>
    <s v="Tesseramento"/>
    <x v="0"/>
    <x v="7"/>
    <x v="0"/>
    <m/>
  </r>
  <r>
    <n v="186109"/>
    <x v="1"/>
    <x v="1"/>
    <x v="0"/>
    <x v="1"/>
    <x v="2"/>
    <x v="346"/>
    <x v="0"/>
    <x v="1"/>
    <s v="Tesseramento"/>
    <x v="0"/>
    <x v="5"/>
    <x v="0"/>
    <m/>
  </r>
  <r>
    <n v="186110"/>
    <x v="0"/>
    <x v="1"/>
    <x v="0"/>
    <x v="1"/>
    <x v="2"/>
    <x v="346"/>
    <x v="0"/>
    <x v="1"/>
    <s v="Tesseramento"/>
    <x v="0"/>
    <x v="0"/>
    <x v="0"/>
    <m/>
  </r>
  <r>
    <n v="87367"/>
    <x v="0"/>
    <x v="1"/>
    <x v="0"/>
    <x v="3"/>
    <x v="2"/>
    <x v="346"/>
    <x v="0"/>
    <x v="1"/>
    <s v="Tesseramento"/>
    <x v="0"/>
    <x v="0"/>
    <x v="0"/>
    <m/>
  </r>
  <r>
    <n v="161408"/>
    <x v="1"/>
    <x v="0"/>
    <x v="0"/>
    <x v="0"/>
    <x v="4"/>
    <x v="4"/>
    <x v="0"/>
    <x v="1"/>
    <s v="Tesseramento"/>
    <x v="1"/>
    <x v="6"/>
    <x v="0"/>
    <m/>
  </r>
  <r>
    <n v="137615"/>
    <x v="0"/>
    <x v="0"/>
    <x v="0"/>
    <x v="0"/>
    <x v="5"/>
    <x v="38"/>
    <x v="0"/>
    <x v="0"/>
    <s v="Tesseramento"/>
    <x v="1"/>
    <x v="4"/>
    <x v="0"/>
    <m/>
  </r>
  <r>
    <n v="149537"/>
    <x v="0"/>
    <x v="0"/>
    <x v="0"/>
    <x v="0"/>
    <x v="5"/>
    <x v="38"/>
    <x v="0"/>
    <x v="1"/>
    <s v="Tesseramento"/>
    <x v="1"/>
    <x v="4"/>
    <x v="0"/>
    <m/>
  </r>
  <r>
    <n v="195814"/>
    <x v="1"/>
    <x v="0"/>
    <x v="0"/>
    <x v="0"/>
    <x v="4"/>
    <x v="4"/>
    <x v="0"/>
    <x v="0"/>
    <s v="Tesseramento"/>
    <x v="1"/>
    <x v="5"/>
    <x v="0"/>
    <s v="B"/>
  </r>
  <r>
    <n v="3192"/>
    <x v="0"/>
    <x v="0"/>
    <x v="0"/>
    <x v="4"/>
    <x v="4"/>
    <x v="4"/>
    <x v="0"/>
    <x v="1"/>
    <s v="Tesseramento"/>
    <x v="1"/>
    <x v="3"/>
    <x v="0"/>
    <m/>
  </r>
  <r>
    <n v="140053"/>
    <x v="0"/>
    <x v="1"/>
    <x v="0"/>
    <x v="4"/>
    <x v="4"/>
    <x v="80"/>
    <x v="0"/>
    <x v="0"/>
    <s v="Tesseramento"/>
    <x v="1"/>
    <x v="0"/>
    <x v="0"/>
    <m/>
  </r>
  <r>
    <n v="10286"/>
    <x v="0"/>
    <x v="0"/>
    <x v="0"/>
    <x v="0"/>
    <x v="4"/>
    <x v="4"/>
    <x v="0"/>
    <x v="1"/>
    <s v="Tesseramento"/>
    <x v="1"/>
    <x v="0"/>
    <x v="0"/>
    <m/>
  </r>
  <r>
    <n v="136965"/>
    <x v="0"/>
    <x v="0"/>
    <x v="0"/>
    <x v="0"/>
    <x v="2"/>
    <x v="2"/>
    <x v="0"/>
    <x v="0"/>
    <s v="Tesseramento"/>
    <x v="1"/>
    <x v="0"/>
    <x v="0"/>
    <m/>
  </r>
  <r>
    <n v="7983"/>
    <x v="0"/>
    <x v="0"/>
    <x v="0"/>
    <x v="0"/>
    <x v="5"/>
    <x v="38"/>
    <x v="0"/>
    <x v="0"/>
    <s v="Tesseramento"/>
    <x v="1"/>
    <x v="4"/>
    <x v="0"/>
    <m/>
  </r>
  <r>
    <n v="169282"/>
    <x v="1"/>
    <x v="0"/>
    <x v="0"/>
    <x v="0"/>
    <x v="2"/>
    <x v="2"/>
    <x v="0"/>
    <x v="1"/>
    <s v="Tesseramento"/>
    <x v="1"/>
    <x v="7"/>
    <x v="0"/>
    <m/>
  </r>
  <r>
    <n v="208872"/>
    <x v="0"/>
    <x v="1"/>
    <x v="0"/>
    <x v="2"/>
    <x v="11"/>
    <x v="302"/>
    <x v="0"/>
    <x v="1"/>
    <s v="Tesseramento"/>
    <x v="1"/>
    <x v="3"/>
    <x v="0"/>
    <m/>
  </r>
  <r>
    <n v="98005"/>
    <x v="0"/>
    <x v="0"/>
    <x v="0"/>
    <x v="0"/>
    <x v="4"/>
    <x v="4"/>
    <x v="0"/>
    <x v="0"/>
    <s v="Tesseramento"/>
    <x v="1"/>
    <x v="1"/>
    <x v="0"/>
    <m/>
  </r>
  <r>
    <n v="204940"/>
    <x v="0"/>
    <x v="0"/>
    <x v="0"/>
    <x v="1"/>
    <x v="2"/>
    <x v="233"/>
    <x v="0"/>
    <x v="1"/>
    <s v="Tesseramento"/>
    <x v="0"/>
    <x v="4"/>
    <x v="0"/>
    <m/>
  </r>
  <r>
    <n v="213511"/>
    <x v="0"/>
    <x v="0"/>
    <x v="0"/>
    <x v="0"/>
    <x v="3"/>
    <x v="118"/>
    <x v="0"/>
    <x v="0"/>
    <s v="Tesseramento"/>
    <x v="1"/>
    <x v="0"/>
    <x v="0"/>
    <m/>
  </r>
  <r>
    <n v="149008"/>
    <x v="0"/>
    <x v="0"/>
    <x v="0"/>
    <x v="0"/>
    <x v="2"/>
    <x v="2"/>
    <x v="0"/>
    <x v="0"/>
    <s v="Tesseramento"/>
    <x v="1"/>
    <x v="0"/>
    <x v="0"/>
    <m/>
  </r>
  <r>
    <n v="236107"/>
    <x v="1"/>
    <x v="0"/>
    <x v="1"/>
    <x v="2"/>
    <x v="4"/>
    <x v="4"/>
    <x v="0"/>
    <x v="1"/>
    <s v="Tesseramento"/>
    <x v="1"/>
    <x v="5"/>
    <x v="0"/>
    <m/>
  </r>
  <r>
    <n v="135521"/>
    <x v="0"/>
    <x v="0"/>
    <x v="0"/>
    <x v="0"/>
    <x v="5"/>
    <x v="38"/>
    <x v="0"/>
    <x v="0"/>
    <s v="Tesseramento"/>
    <x v="1"/>
    <x v="3"/>
    <x v="0"/>
    <m/>
  </r>
  <r>
    <n v="109111"/>
    <x v="0"/>
    <x v="0"/>
    <x v="0"/>
    <x v="0"/>
    <x v="4"/>
    <x v="4"/>
    <x v="0"/>
    <x v="0"/>
    <s v="Tesseramento"/>
    <x v="1"/>
    <x v="0"/>
    <x v="0"/>
    <m/>
  </r>
  <r>
    <n v="155541"/>
    <x v="0"/>
    <x v="0"/>
    <x v="0"/>
    <x v="0"/>
    <x v="7"/>
    <x v="282"/>
    <x v="0"/>
    <x v="0"/>
    <s v="Tesseramento"/>
    <x v="0"/>
    <x v="3"/>
    <x v="0"/>
    <m/>
  </r>
  <r>
    <n v="218002"/>
    <x v="0"/>
    <x v="1"/>
    <x v="0"/>
    <x v="3"/>
    <x v="7"/>
    <x v="282"/>
    <x v="0"/>
    <x v="1"/>
    <s v="Tesseramento"/>
    <x v="0"/>
    <x v="3"/>
    <x v="0"/>
    <m/>
  </r>
  <r>
    <n v="19126"/>
    <x v="0"/>
    <x v="0"/>
    <x v="0"/>
    <x v="0"/>
    <x v="12"/>
    <x v="122"/>
    <x v="0"/>
    <x v="0"/>
    <s v="Tesseramento"/>
    <x v="0"/>
    <x v="4"/>
    <x v="0"/>
    <m/>
  </r>
  <r>
    <n v="224834"/>
    <x v="1"/>
    <x v="0"/>
    <x v="0"/>
    <x v="0"/>
    <x v="12"/>
    <x v="122"/>
    <x v="0"/>
    <x v="0"/>
    <s v="Tesseramento"/>
    <x v="0"/>
    <x v="7"/>
    <x v="0"/>
    <s v="B"/>
  </r>
  <r>
    <n v="212998"/>
    <x v="0"/>
    <x v="0"/>
    <x v="0"/>
    <x v="0"/>
    <x v="1"/>
    <x v="20"/>
    <x v="0"/>
    <x v="0"/>
    <s v="Tesseramento"/>
    <x v="0"/>
    <x v="3"/>
    <x v="0"/>
    <m/>
  </r>
  <r>
    <n v="215436"/>
    <x v="0"/>
    <x v="0"/>
    <x v="0"/>
    <x v="0"/>
    <x v="11"/>
    <x v="126"/>
    <x v="0"/>
    <x v="0"/>
    <s v="Tesseramento"/>
    <x v="1"/>
    <x v="1"/>
    <x v="0"/>
    <m/>
  </r>
  <r>
    <n v="47340"/>
    <x v="0"/>
    <x v="0"/>
    <x v="0"/>
    <x v="0"/>
    <x v="7"/>
    <x v="67"/>
    <x v="0"/>
    <x v="0"/>
    <s v="Tesseramento"/>
    <x v="0"/>
    <x v="0"/>
    <x v="0"/>
    <m/>
  </r>
  <r>
    <n v="47339"/>
    <x v="0"/>
    <x v="0"/>
    <x v="0"/>
    <x v="0"/>
    <x v="7"/>
    <x v="67"/>
    <x v="0"/>
    <x v="1"/>
    <s v="Tesseramento"/>
    <x v="0"/>
    <x v="0"/>
    <x v="0"/>
    <m/>
  </r>
  <r>
    <n v="139076"/>
    <x v="0"/>
    <x v="0"/>
    <x v="2"/>
    <x v="0"/>
    <x v="7"/>
    <x v="67"/>
    <x v="0"/>
    <x v="0"/>
    <s v="Tesseramento"/>
    <x v="0"/>
    <x v="0"/>
    <x v="0"/>
    <m/>
  </r>
  <r>
    <n v="140488"/>
    <x v="0"/>
    <x v="0"/>
    <x v="0"/>
    <x v="0"/>
    <x v="11"/>
    <x v="86"/>
    <x v="0"/>
    <x v="0"/>
    <s v="Tesseramento"/>
    <x v="0"/>
    <x v="0"/>
    <x v="0"/>
    <m/>
  </r>
  <r>
    <n v="116767"/>
    <x v="0"/>
    <x v="0"/>
    <x v="0"/>
    <x v="0"/>
    <x v="11"/>
    <x v="86"/>
    <x v="0"/>
    <x v="0"/>
    <s v="Tesseramento"/>
    <x v="0"/>
    <x v="3"/>
    <x v="0"/>
    <m/>
  </r>
  <r>
    <n v="136166"/>
    <x v="0"/>
    <x v="0"/>
    <x v="0"/>
    <x v="1"/>
    <x v="11"/>
    <x v="86"/>
    <x v="0"/>
    <x v="1"/>
    <s v="Tesseramento"/>
    <x v="0"/>
    <x v="3"/>
    <x v="0"/>
    <m/>
  </r>
  <r>
    <n v="129381"/>
    <x v="0"/>
    <x v="0"/>
    <x v="0"/>
    <x v="0"/>
    <x v="7"/>
    <x v="15"/>
    <x v="0"/>
    <x v="1"/>
    <s v="Tesseramento"/>
    <x v="2"/>
    <x v="4"/>
    <x v="0"/>
    <m/>
  </r>
  <r>
    <n v="206272"/>
    <x v="0"/>
    <x v="0"/>
    <x v="0"/>
    <x v="0"/>
    <x v="7"/>
    <x v="15"/>
    <x v="0"/>
    <x v="0"/>
    <s v="Tesseramento"/>
    <x v="2"/>
    <x v="4"/>
    <x v="0"/>
    <m/>
  </r>
  <r>
    <n v="212023"/>
    <x v="0"/>
    <x v="0"/>
    <x v="0"/>
    <x v="3"/>
    <x v="3"/>
    <x v="331"/>
    <x v="0"/>
    <x v="0"/>
    <s v="Tesseramento"/>
    <x v="1"/>
    <x v="1"/>
    <x v="0"/>
    <m/>
  </r>
  <r>
    <n v="212022"/>
    <x v="0"/>
    <x v="1"/>
    <x v="2"/>
    <x v="3"/>
    <x v="3"/>
    <x v="331"/>
    <x v="0"/>
    <x v="1"/>
    <s v="Tesseramento"/>
    <x v="1"/>
    <x v="0"/>
    <x v="0"/>
    <m/>
  </r>
  <r>
    <n v="206190"/>
    <x v="1"/>
    <x v="1"/>
    <x v="0"/>
    <x v="0"/>
    <x v="3"/>
    <x v="331"/>
    <x v="0"/>
    <x v="0"/>
    <s v="Tesseramento"/>
    <x v="1"/>
    <x v="5"/>
    <x v="0"/>
    <m/>
  </r>
  <r>
    <n v="65751"/>
    <x v="0"/>
    <x v="0"/>
    <x v="0"/>
    <x v="0"/>
    <x v="4"/>
    <x v="110"/>
    <x v="0"/>
    <x v="0"/>
    <s v="Tesseramento"/>
    <x v="1"/>
    <x v="0"/>
    <x v="0"/>
    <m/>
  </r>
  <r>
    <n v="199796"/>
    <x v="0"/>
    <x v="0"/>
    <x v="0"/>
    <x v="0"/>
    <x v="7"/>
    <x v="15"/>
    <x v="0"/>
    <x v="0"/>
    <s v="Tesseramento"/>
    <x v="2"/>
    <x v="0"/>
    <x v="0"/>
    <m/>
  </r>
  <r>
    <n v="201609"/>
    <x v="1"/>
    <x v="0"/>
    <x v="0"/>
    <x v="2"/>
    <x v="2"/>
    <x v="346"/>
    <x v="0"/>
    <x v="1"/>
    <s v="Tesseramento"/>
    <x v="0"/>
    <x v="5"/>
    <x v="0"/>
    <m/>
  </r>
  <r>
    <n v="183346"/>
    <x v="0"/>
    <x v="0"/>
    <x v="0"/>
    <x v="1"/>
    <x v="2"/>
    <x v="346"/>
    <x v="0"/>
    <x v="0"/>
    <s v="Tesseramento"/>
    <x v="0"/>
    <x v="3"/>
    <x v="0"/>
    <m/>
  </r>
  <r>
    <n v="225540"/>
    <x v="0"/>
    <x v="0"/>
    <x v="0"/>
    <x v="1"/>
    <x v="2"/>
    <x v="346"/>
    <x v="0"/>
    <x v="1"/>
    <s v="Tesseramento"/>
    <x v="0"/>
    <x v="0"/>
    <x v="0"/>
    <m/>
  </r>
  <r>
    <n v="1945"/>
    <x v="0"/>
    <x v="0"/>
    <x v="0"/>
    <x v="0"/>
    <x v="7"/>
    <x v="67"/>
    <x v="0"/>
    <x v="0"/>
    <s v="Tesseramento"/>
    <x v="0"/>
    <x v="3"/>
    <x v="0"/>
    <m/>
  </r>
  <r>
    <n v="236125"/>
    <x v="0"/>
    <x v="1"/>
    <x v="1"/>
    <x v="0"/>
    <x v="1"/>
    <x v="1"/>
    <x v="0"/>
    <x v="0"/>
    <s v="Tesseramento"/>
    <x v="0"/>
    <x v="0"/>
    <x v="0"/>
    <m/>
  </r>
  <r>
    <n v="150349"/>
    <x v="0"/>
    <x v="0"/>
    <x v="0"/>
    <x v="0"/>
    <x v="11"/>
    <x v="280"/>
    <x v="0"/>
    <x v="0"/>
    <s v="Tesseramento"/>
    <x v="0"/>
    <x v="0"/>
    <x v="0"/>
    <m/>
  </r>
  <r>
    <n v="204839"/>
    <x v="0"/>
    <x v="0"/>
    <x v="0"/>
    <x v="0"/>
    <x v="4"/>
    <x v="250"/>
    <x v="0"/>
    <x v="0"/>
    <s v="Tesseramento"/>
    <x v="1"/>
    <x v="0"/>
    <x v="0"/>
    <m/>
  </r>
  <r>
    <n v="229051"/>
    <x v="0"/>
    <x v="0"/>
    <x v="0"/>
    <x v="2"/>
    <x v="4"/>
    <x v="250"/>
    <x v="0"/>
    <x v="1"/>
    <s v="Tesseramento"/>
    <x v="1"/>
    <x v="0"/>
    <x v="0"/>
    <m/>
  </r>
  <r>
    <n v="21359"/>
    <x v="0"/>
    <x v="0"/>
    <x v="0"/>
    <x v="0"/>
    <x v="4"/>
    <x v="80"/>
    <x v="0"/>
    <x v="0"/>
    <s v="Tesseramento"/>
    <x v="1"/>
    <x v="0"/>
    <x v="0"/>
    <m/>
  </r>
  <r>
    <n v="87115"/>
    <x v="0"/>
    <x v="0"/>
    <x v="0"/>
    <x v="0"/>
    <x v="12"/>
    <x v="254"/>
    <x v="0"/>
    <x v="0"/>
    <s v="Tesseramento"/>
    <x v="0"/>
    <x v="1"/>
    <x v="0"/>
    <m/>
  </r>
  <r>
    <n v="85990"/>
    <x v="0"/>
    <x v="0"/>
    <x v="0"/>
    <x v="0"/>
    <x v="4"/>
    <x v="250"/>
    <x v="0"/>
    <x v="1"/>
    <s v="Tesseramento"/>
    <x v="1"/>
    <x v="0"/>
    <x v="0"/>
    <m/>
  </r>
  <r>
    <n v="186394"/>
    <x v="1"/>
    <x v="0"/>
    <x v="0"/>
    <x v="0"/>
    <x v="4"/>
    <x v="250"/>
    <x v="0"/>
    <x v="0"/>
    <s v="Tesseramento"/>
    <x v="1"/>
    <x v="7"/>
    <x v="0"/>
    <m/>
  </r>
  <r>
    <n v="186393"/>
    <x v="1"/>
    <x v="0"/>
    <x v="0"/>
    <x v="0"/>
    <x v="4"/>
    <x v="250"/>
    <x v="0"/>
    <x v="0"/>
    <s v="Tesseramento"/>
    <x v="1"/>
    <x v="6"/>
    <x v="0"/>
    <m/>
  </r>
  <r>
    <n v="85989"/>
    <x v="0"/>
    <x v="0"/>
    <x v="0"/>
    <x v="0"/>
    <x v="4"/>
    <x v="250"/>
    <x v="0"/>
    <x v="0"/>
    <s v="Tesseramento"/>
    <x v="1"/>
    <x v="0"/>
    <x v="0"/>
    <m/>
  </r>
  <r>
    <n v="236126"/>
    <x v="0"/>
    <x v="1"/>
    <x v="1"/>
    <x v="0"/>
    <x v="1"/>
    <x v="1"/>
    <x v="0"/>
    <x v="0"/>
    <s v="Tesseramento"/>
    <x v="0"/>
    <x v="1"/>
    <x v="0"/>
    <m/>
  </r>
  <r>
    <n v="214735"/>
    <x v="0"/>
    <x v="0"/>
    <x v="0"/>
    <x v="0"/>
    <x v="1"/>
    <x v="1"/>
    <x v="0"/>
    <x v="0"/>
    <s v="Tesseramento"/>
    <x v="0"/>
    <x v="3"/>
    <x v="0"/>
    <m/>
  </r>
  <r>
    <n v="217790"/>
    <x v="0"/>
    <x v="1"/>
    <x v="0"/>
    <x v="0"/>
    <x v="11"/>
    <x v="174"/>
    <x v="0"/>
    <x v="0"/>
    <s v="Tesseramento"/>
    <x v="3"/>
    <x v="0"/>
    <x v="0"/>
    <m/>
  </r>
  <r>
    <n v="215892"/>
    <x v="0"/>
    <x v="1"/>
    <x v="0"/>
    <x v="1"/>
    <x v="15"/>
    <x v="104"/>
    <x v="0"/>
    <x v="0"/>
    <s v="Tesseramento"/>
    <x v="1"/>
    <x v="1"/>
    <x v="0"/>
    <m/>
  </r>
  <r>
    <n v="214805"/>
    <x v="0"/>
    <x v="0"/>
    <x v="0"/>
    <x v="0"/>
    <x v="4"/>
    <x v="111"/>
    <x v="0"/>
    <x v="0"/>
    <s v="Tesseramento"/>
    <x v="3"/>
    <x v="0"/>
    <x v="0"/>
    <m/>
  </r>
  <r>
    <n v="214806"/>
    <x v="0"/>
    <x v="0"/>
    <x v="0"/>
    <x v="0"/>
    <x v="4"/>
    <x v="111"/>
    <x v="0"/>
    <x v="0"/>
    <s v="Tesseramento"/>
    <x v="3"/>
    <x v="4"/>
    <x v="0"/>
    <m/>
  </r>
  <r>
    <n v="236022"/>
    <x v="0"/>
    <x v="1"/>
    <x v="1"/>
    <x v="1"/>
    <x v="15"/>
    <x v="104"/>
    <x v="0"/>
    <x v="0"/>
    <s v="Tesseramento"/>
    <x v="1"/>
    <x v="3"/>
    <x v="0"/>
    <m/>
  </r>
  <r>
    <n v="181250"/>
    <x v="0"/>
    <x v="0"/>
    <x v="0"/>
    <x v="0"/>
    <x v="4"/>
    <x v="110"/>
    <x v="0"/>
    <x v="0"/>
    <s v="Tesseramento"/>
    <x v="1"/>
    <x v="3"/>
    <x v="0"/>
    <m/>
  </r>
  <r>
    <n v="141300"/>
    <x v="0"/>
    <x v="0"/>
    <x v="0"/>
    <x v="0"/>
    <x v="11"/>
    <x v="142"/>
    <x v="0"/>
    <x v="0"/>
    <s v="Tesseramento"/>
    <x v="1"/>
    <x v="1"/>
    <x v="0"/>
    <m/>
  </r>
  <r>
    <n v="226237"/>
    <x v="0"/>
    <x v="0"/>
    <x v="0"/>
    <x v="1"/>
    <x v="1"/>
    <x v="1"/>
    <x v="0"/>
    <x v="1"/>
    <s v="Tesseramento"/>
    <x v="0"/>
    <x v="0"/>
    <x v="0"/>
    <m/>
  </r>
  <r>
    <n v="239439"/>
    <x v="1"/>
    <x v="0"/>
    <x v="1"/>
    <x v="2"/>
    <x v="8"/>
    <x v="112"/>
    <x v="0"/>
    <x v="0"/>
    <s v="Tesseramento"/>
    <x v="1"/>
    <x v="5"/>
    <x v="0"/>
    <m/>
  </r>
  <r>
    <n v="152066"/>
    <x v="0"/>
    <x v="0"/>
    <x v="0"/>
    <x v="0"/>
    <x v="4"/>
    <x v="166"/>
    <x v="0"/>
    <x v="0"/>
    <s v="Tesseramento"/>
    <x v="1"/>
    <x v="0"/>
    <x v="0"/>
    <m/>
  </r>
  <r>
    <n v="170078"/>
    <x v="0"/>
    <x v="1"/>
    <x v="0"/>
    <x v="0"/>
    <x v="4"/>
    <x v="166"/>
    <x v="0"/>
    <x v="0"/>
    <s v="Tesseramento"/>
    <x v="1"/>
    <x v="0"/>
    <x v="0"/>
    <m/>
  </r>
  <r>
    <n v="57368"/>
    <x v="0"/>
    <x v="0"/>
    <x v="0"/>
    <x v="0"/>
    <x v="10"/>
    <x v="294"/>
    <x v="0"/>
    <x v="1"/>
    <s v="Tesseramento"/>
    <x v="1"/>
    <x v="3"/>
    <x v="0"/>
    <m/>
  </r>
  <r>
    <n v="78155"/>
    <x v="0"/>
    <x v="0"/>
    <x v="0"/>
    <x v="0"/>
    <x v="10"/>
    <x v="294"/>
    <x v="0"/>
    <x v="0"/>
    <s v="Tesseramento"/>
    <x v="1"/>
    <x v="4"/>
    <x v="0"/>
    <m/>
  </r>
  <r>
    <n v="105368"/>
    <x v="0"/>
    <x v="0"/>
    <x v="0"/>
    <x v="0"/>
    <x v="10"/>
    <x v="294"/>
    <x v="0"/>
    <x v="0"/>
    <s v="Tesseramento"/>
    <x v="1"/>
    <x v="0"/>
    <x v="0"/>
    <m/>
  </r>
  <r>
    <n v="105371"/>
    <x v="0"/>
    <x v="0"/>
    <x v="0"/>
    <x v="0"/>
    <x v="10"/>
    <x v="294"/>
    <x v="0"/>
    <x v="0"/>
    <s v="Tesseramento"/>
    <x v="1"/>
    <x v="0"/>
    <x v="0"/>
    <m/>
  </r>
  <r>
    <n v="143679"/>
    <x v="0"/>
    <x v="0"/>
    <x v="0"/>
    <x v="0"/>
    <x v="10"/>
    <x v="294"/>
    <x v="0"/>
    <x v="1"/>
    <s v="Tesseramento"/>
    <x v="1"/>
    <x v="0"/>
    <x v="0"/>
    <m/>
  </r>
  <r>
    <n v="95541"/>
    <x v="0"/>
    <x v="0"/>
    <x v="0"/>
    <x v="0"/>
    <x v="10"/>
    <x v="294"/>
    <x v="0"/>
    <x v="0"/>
    <s v="Tesseramento"/>
    <x v="1"/>
    <x v="0"/>
    <x v="0"/>
    <m/>
  </r>
  <r>
    <n v="144161"/>
    <x v="0"/>
    <x v="0"/>
    <x v="0"/>
    <x v="3"/>
    <x v="10"/>
    <x v="294"/>
    <x v="0"/>
    <x v="1"/>
    <s v="Tesseramento"/>
    <x v="1"/>
    <x v="0"/>
    <x v="0"/>
    <m/>
  </r>
  <r>
    <n v="211126"/>
    <x v="0"/>
    <x v="0"/>
    <x v="0"/>
    <x v="0"/>
    <x v="10"/>
    <x v="294"/>
    <x v="0"/>
    <x v="0"/>
    <s v="Tesseramento"/>
    <x v="1"/>
    <x v="0"/>
    <x v="0"/>
    <m/>
  </r>
  <r>
    <n v="87996"/>
    <x v="0"/>
    <x v="0"/>
    <x v="0"/>
    <x v="0"/>
    <x v="10"/>
    <x v="294"/>
    <x v="0"/>
    <x v="1"/>
    <s v="Tesseramento"/>
    <x v="1"/>
    <x v="3"/>
    <x v="0"/>
    <m/>
  </r>
  <r>
    <n v="87993"/>
    <x v="0"/>
    <x v="0"/>
    <x v="0"/>
    <x v="0"/>
    <x v="10"/>
    <x v="294"/>
    <x v="0"/>
    <x v="1"/>
    <s v="Tesseramento"/>
    <x v="1"/>
    <x v="0"/>
    <x v="0"/>
    <m/>
  </r>
  <r>
    <n v="28659"/>
    <x v="0"/>
    <x v="0"/>
    <x v="0"/>
    <x v="0"/>
    <x v="10"/>
    <x v="294"/>
    <x v="0"/>
    <x v="0"/>
    <s v="Tesseramento"/>
    <x v="1"/>
    <x v="0"/>
    <x v="0"/>
    <m/>
  </r>
  <r>
    <n v="111694"/>
    <x v="0"/>
    <x v="0"/>
    <x v="0"/>
    <x v="0"/>
    <x v="10"/>
    <x v="294"/>
    <x v="0"/>
    <x v="1"/>
    <s v="Tesseramento"/>
    <x v="1"/>
    <x v="3"/>
    <x v="0"/>
    <m/>
  </r>
  <r>
    <n v="197676"/>
    <x v="0"/>
    <x v="0"/>
    <x v="0"/>
    <x v="0"/>
    <x v="10"/>
    <x v="294"/>
    <x v="0"/>
    <x v="0"/>
    <s v="Tesseramento"/>
    <x v="1"/>
    <x v="1"/>
    <x v="0"/>
    <m/>
  </r>
  <r>
    <n v="145660"/>
    <x v="0"/>
    <x v="0"/>
    <x v="0"/>
    <x v="0"/>
    <x v="10"/>
    <x v="294"/>
    <x v="0"/>
    <x v="0"/>
    <s v="Tesseramento"/>
    <x v="1"/>
    <x v="0"/>
    <x v="0"/>
    <m/>
  </r>
  <r>
    <n v="174781"/>
    <x v="0"/>
    <x v="0"/>
    <x v="0"/>
    <x v="1"/>
    <x v="10"/>
    <x v="294"/>
    <x v="0"/>
    <x v="0"/>
    <s v="Tesseramento"/>
    <x v="1"/>
    <x v="4"/>
    <x v="0"/>
    <m/>
  </r>
  <r>
    <n v="131871"/>
    <x v="1"/>
    <x v="0"/>
    <x v="0"/>
    <x v="0"/>
    <x v="10"/>
    <x v="294"/>
    <x v="0"/>
    <x v="0"/>
    <s v="Tesseramento"/>
    <x v="1"/>
    <x v="6"/>
    <x v="0"/>
    <m/>
  </r>
  <r>
    <n v="131870"/>
    <x v="0"/>
    <x v="0"/>
    <x v="0"/>
    <x v="0"/>
    <x v="10"/>
    <x v="294"/>
    <x v="0"/>
    <x v="0"/>
    <s v="Tesseramento"/>
    <x v="1"/>
    <x v="1"/>
    <x v="0"/>
    <m/>
  </r>
  <r>
    <n v="131872"/>
    <x v="0"/>
    <x v="0"/>
    <x v="0"/>
    <x v="0"/>
    <x v="10"/>
    <x v="294"/>
    <x v="0"/>
    <x v="0"/>
    <s v="Tesseramento"/>
    <x v="1"/>
    <x v="1"/>
    <x v="0"/>
    <m/>
  </r>
  <r>
    <n v="24377"/>
    <x v="0"/>
    <x v="0"/>
    <x v="0"/>
    <x v="0"/>
    <x v="10"/>
    <x v="294"/>
    <x v="0"/>
    <x v="0"/>
    <s v="Tesseramento"/>
    <x v="1"/>
    <x v="3"/>
    <x v="0"/>
    <m/>
  </r>
  <r>
    <n v="60480"/>
    <x v="0"/>
    <x v="0"/>
    <x v="0"/>
    <x v="0"/>
    <x v="10"/>
    <x v="294"/>
    <x v="0"/>
    <x v="0"/>
    <s v="Tesseramento"/>
    <x v="1"/>
    <x v="3"/>
    <x v="0"/>
    <m/>
  </r>
  <r>
    <n v="104183"/>
    <x v="0"/>
    <x v="0"/>
    <x v="0"/>
    <x v="0"/>
    <x v="7"/>
    <x v="15"/>
    <x v="0"/>
    <x v="0"/>
    <s v="Tesseramento"/>
    <x v="2"/>
    <x v="0"/>
    <x v="0"/>
    <m/>
  </r>
  <r>
    <n v="93440"/>
    <x v="0"/>
    <x v="0"/>
    <x v="0"/>
    <x v="1"/>
    <x v="10"/>
    <x v="294"/>
    <x v="0"/>
    <x v="0"/>
    <s v="Tesseramento"/>
    <x v="1"/>
    <x v="4"/>
    <x v="0"/>
    <m/>
  </r>
  <r>
    <n v="105397"/>
    <x v="0"/>
    <x v="0"/>
    <x v="0"/>
    <x v="0"/>
    <x v="10"/>
    <x v="294"/>
    <x v="0"/>
    <x v="0"/>
    <s v="Tesseramento"/>
    <x v="1"/>
    <x v="1"/>
    <x v="0"/>
    <m/>
  </r>
  <r>
    <n v="176309"/>
    <x v="0"/>
    <x v="0"/>
    <x v="0"/>
    <x v="3"/>
    <x v="10"/>
    <x v="294"/>
    <x v="0"/>
    <x v="0"/>
    <s v="Tesseramento"/>
    <x v="1"/>
    <x v="0"/>
    <x v="0"/>
    <m/>
  </r>
  <r>
    <n v="174783"/>
    <x v="0"/>
    <x v="0"/>
    <x v="0"/>
    <x v="1"/>
    <x v="10"/>
    <x v="294"/>
    <x v="0"/>
    <x v="1"/>
    <s v="Tesseramento"/>
    <x v="1"/>
    <x v="4"/>
    <x v="0"/>
    <m/>
  </r>
  <r>
    <n v="202220"/>
    <x v="0"/>
    <x v="0"/>
    <x v="0"/>
    <x v="1"/>
    <x v="11"/>
    <x v="86"/>
    <x v="0"/>
    <x v="0"/>
    <s v="Tesseramento"/>
    <x v="0"/>
    <x v="0"/>
    <x v="0"/>
    <m/>
  </r>
  <r>
    <n v="205379"/>
    <x v="0"/>
    <x v="0"/>
    <x v="0"/>
    <x v="1"/>
    <x v="11"/>
    <x v="86"/>
    <x v="0"/>
    <x v="0"/>
    <s v="Tesseramento"/>
    <x v="0"/>
    <x v="0"/>
    <x v="0"/>
    <m/>
  </r>
  <r>
    <n v="227326"/>
    <x v="0"/>
    <x v="0"/>
    <x v="0"/>
    <x v="2"/>
    <x v="4"/>
    <x v="219"/>
    <x v="0"/>
    <x v="0"/>
    <s v="Tesseramento"/>
    <x v="0"/>
    <x v="3"/>
    <x v="0"/>
    <m/>
  </r>
  <r>
    <n v="21475"/>
    <x v="0"/>
    <x v="0"/>
    <x v="0"/>
    <x v="0"/>
    <x v="4"/>
    <x v="219"/>
    <x v="0"/>
    <x v="1"/>
    <s v="Tesseramento"/>
    <x v="0"/>
    <x v="4"/>
    <x v="0"/>
    <m/>
  </r>
  <r>
    <n v="228509"/>
    <x v="0"/>
    <x v="0"/>
    <x v="0"/>
    <x v="1"/>
    <x v="12"/>
    <x v="122"/>
    <x v="0"/>
    <x v="1"/>
    <s v="Tesseramento"/>
    <x v="0"/>
    <x v="0"/>
    <x v="0"/>
    <m/>
  </r>
  <r>
    <n v="21476"/>
    <x v="0"/>
    <x v="0"/>
    <x v="0"/>
    <x v="0"/>
    <x v="4"/>
    <x v="219"/>
    <x v="0"/>
    <x v="0"/>
    <s v="Tesseramento"/>
    <x v="0"/>
    <x v="4"/>
    <x v="0"/>
    <m/>
  </r>
  <r>
    <n v="221005"/>
    <x v="0"/>
    <x v="1"/>
    <x v="0"/>
    <x v="1"/>
    <x v="4"/>
    <x v="219"/>
    <x v="0"/>
    <x v="1"/>
    <s v="Tesseramento"/>
    <x v="0"/>
    <x v="1"/>
    <x v="0"/>
    <m/>
  </r>
  <r>
    <n v="228497"/>
    <x v="0"/>
    <x v="1"/>
    <x v="0"/>
    <x v="4"/>
    <x v="1"/>
    <x v="176"/>
    <x v="0"/>
    <x v="0"/>
    <s v="Tesseramento"/>
    <x v="1"/>
    <x v="1"/>
    <x v="0"/>
    <m/>
  </r>
  <r>
    <n v="204953"/>
    <x v="0"/>
    <x v="0"/>
    <x v="0"/>
    <x v="0"/>
    <x v="4"/>
    <x v="219"/>
    <x v="0"/>
    <x v="0"/>
    <s v="Tesseramento"/>
    <x v="0"/>
    <x v="0"/>
    <x v="0"/>
    <m/>
  </r>
  <r>
    <n v="180597"/>
    <x v="0"/>
    <x v="0"/>
    <x v="0"/>
    <x v="1"/>
    <x v="4"/>
    <x v="219"/>
    <x v="0"/>
    <x v="0"/>
    <s v="Tesseramento"/>
    <x v="0"/>
    <x v="4"/>
    <x v="0"/>
    <m/>
  </r>
  <r>
    <n v="180675"/>
    <x v="0"/>
    <x v="0"/>
    <x v="0"/>
    <x v="0"/>
    <x v="4"/>
    <x v="219"/>
    <x v="0"/>
    <x v="1"/>
    <s v="Tesseramento"/>
    <x v="0"/>
    <x v="0"/>
    <x v="0"/>
    <m/>
  </r>
  <r>
    <n v="181833"/>
    <x v="0"/>
    <x v="0"/>
    <x v="0"/>
    <x v="0"/>
    <x v="4"/>
    <x v="219"/>
    <x v="0"/>
    <x v="0"/>
    <s v="Tesseramento"/>
    <x v="0"/>
    <x v="0"/>
    <x v="0"/>
    <m/>
  </r>
  <r>
    <n v="61978"/>
    <x v="0"/>
    <x v="0"/>
    <x v="0"/>
    <x v="0"/>
    <x v="4"/>
    <x v="219"/>
    <x v="0"/>
    <x v="0"/>
    <s v="Tesseramento"/>
    <x v="0"/>
    <x v="3"/>
    <x v="0"/>
    <m/>
  </r>
  <r>
    <n v="88238"/>
    <x v="0"/>
    <x v="0"/>
    <x v="0"/>
    <x v="0"/>
    <x v="2"/>
    <x v="233"/>
    <x v="0"/>
    <x v="0"/>
    <s v="Tesseramento"/>
    <x v="0"/>
    <x v="0"/>
    <x v="0"/>
    <m/>
  </r>
  <r>
    <n v="208976"/>
    <x v="0"/>
    <x v="1"/>
    <x v="0"/>
    <x v="0"/>
    <x v="1"/>
    <x v="1"/>
    <x v="0"/>
    <x v="1"/>
    <s v="Tesseramento"/>
    <x v="0"/>
    <x v="3"/>
    <x v="0"/>
    <m/>
  </r>
  <r>
    <n v="218521"/>
    <x v="0"/>
    <x v="0"/>
    <x v="0"/>
    <x v="2"/>
    <x v="2"/>
    <x v="233"/>
    <x v="0"/>
    <x v="0"/>
    <s v="Tesseramento"/>
    <x v="0"/>
    <x v="0"/>
    <x v="0"/>
    <m/>
  </r>
  <r>
    <n v="163509"/>
    <x v="0"/>
    <x v="0"/>
    <x v="0"/>
    <x v="0"/>
    <x v="2"/>
    <x v="233"/>
    <x v="0"/>
    <x v="0"/>
    <s v="Tesseramento"/>
    <x v="0"/>
    <x v="0"/>
    <x v="0"/>
    <m/>
  </r>
  <r>
    <n v="51368"/>
    <x v="0"/>
    <x v="0"/>
    <x v="0"/>
    <x v="0"/>
    <x v="5"/>
    <x v="38"/>
    <x v="0"/>
    <x v="0"/>
    <s v="Tesseramento"/>
    <x v="1"/>
    <x v="4"/>
    <x v="0"/>
    <m/>
  </r>
  <r>
    <n v="75644"/>
    <x v="0"/>
    <x v="0"/>
    <x v="0"/>
    <x v="0"/>
    <x v="5"/>
    <x v="38"/>
    <x v="0"/>
    <x v="0"/>
    <s v="Tesseramento"/>
    <x v="1"/>
    <x v="3"/>
    <x v="0"/>
    <m/>
  </r>
  <r>
    <n v="236037"/>
    <x v="1"/>
    <x v="0"/>
    <x v="1"/>
    <x v="1"/>
    <x v="4"/>
    <x v="75"/>
    <x v="0"/>
    <x v="0"/>
    <s v="Tesseramento"/>
    <x v="0"/>
    <x v="6"/>
    <x v="0"/>
    <m/>
  </r>
  <r>
    <n v="172332"/>
    <x v="0"/>
    <x v="0"/>
    <x v="0"/>
    <x v="0"/>
    <x v="4"/>
    <x v="75"/>
    <x v="0"/>
    <x v="0"/>
    <s v="Tesseramento"/>
    <x v="0"/>
    <x v="0"/>
    <x v="0"/>
    <m/>
  </r>
  <r>
    <n v="84345"/>
    <x v="0"/>
    <x v="0"/>
    <x v="0"/>
    <x v="0"/>
    <x v="4"/>
    <x v="110"/>
    <x v="0"/>
    <x v="0"/>
    <s v="Tesseramento"/>
    <x v="1"/>
    <x v="3"/>
    <x v="0"/>
    <m/>
  </r>
  <r>
    <n v="135524"/>
    <x v="0"/>
    <x v="0"/>
    <x v="0"/>
    <x v="0"/>
    <x v="5"/>
    <x v="38"/>
    <x v="0"/>
    <x v="0"/>
    <s v="Tesseramento"/>
    <x v="1"/>
    <x v="3"/>
    <x v="0"/>
    <m/>
  </r>
  <r>
    <n v="198296"/>
    <x v="1"/>
    <x v="0"/>
    <x v="0"/>
    <x v="0"/>
    <x v="4"/>
    <x v="80"/>
    <x v="0"/>
    <x v="0"/>
    <s v="Tesseramento"/>
    <x v="1"/>
    <x v="2"/>
    <x v="0"/>
    <m/>
  </r>
  <r>
    <n v="236075"/>
    <x v="0"/>
    <x v="1"/>
    <x v="1"/>
    <x v="1"/>
    <x v="4"/>
    <x v="88"/>
    <x v="0"/>
    <x v="1"/>
    <s v="Tesseramento"/>
    <x v="1"/>
    <x v="0"/>
    <x v="0"/>
    <m/>
  </r>
  <r>
    <n v="213401"/>
    <x v="0"/>
    <x v="0"/>
    <x v="0"/>
    <x v="1"/>
    <x v="2"/>
    <x v="346"/>
    <x v="0"/>
    <x v="0"/>
    <s v="Tesseramento"/>
    <x v="0"/>
    <x v="0"/>
    <x v="0"/>
    <m/>
  </r>
  <r>
    <n v="217235"/>
    <x v="1"/>
    <x v="0"/>
    <x v="0"/>
    <x v="2"/>
    <x v="2"/>
    <x v="346"/>
    <x v="0"/>
    <x v="0"/>
    <s v="Tesseramento"/>
    <x v="0"/>
    <x v="7"/>
    <x v="0"/>
    <m/>
  </r>
  <r>
    <n v="236016"/>
    <x v="0"/>
    <x v="0"/>
    <x v="1"/>
    <x v="1"/>
    <x v="4"/>
    <x v="119"/>
    <x v="0"/>
    <x v="0"/>
    <s v="Tesseramento"/>
    <x v="1"/>
    <x v="1"/>
    <x v="0"/>
    <m/>
  </r>
  <r>
    <n v="236074"/>
    <x v="0"/>
    <x v="1"/>
    <x v="1"/>
    <x v="1"/>
    <x v="4"/>
    <x v="88"/>
    <x v="0"/>
    <x v="0"/>
    <s v="Tesseramento"/>
    <x v="1"/>
    <x v="3"/>
    <x v="0"/>
    <m/>
  </r>
  <r>
    <n v="200642"/>
    <x v="0"/>
    <x v="0"/>
    <x v="0"/>
    <x v="0"/>
    <x v="11"/>
    <x v="102"/>
    <x v="0"/>
    <x v="0"/>
    <s v="Tesseramento"/>
    <x v="1"/>
    <x v="0"/>
    <x v="0"/>
    <m/>
  </r>
  <r>
    <n v="161378"/>
    <x v="0"/>
    <x v="0"/>
    <x v="0"/>
    <x v="0"/>
    <x v="11"/>
    <x v="102"/>
    <x v="0"/>
    <x v="0"/>
    <s v="Tesseramento"/>
    <x v="1"/>
    <x v="0"/>
    <x v="0"/>
    <m/>
  </r>
  <r>
    <n v="26956"/>
    <x v="0"/>
    <x v="0"/>
    <x v="0"/>
    <x v="0"/>
    <x v="11"/>
    <x v="102"/>
    <x v="0"/>
    <x v="0"/>
    <s v="Tesseramento"/>
    <x v="1"/>
    <x v="1"/>
    <x v="0"/>
    <m/>
  </r>
  <r>
    <n v="236034"/>
    <x v="0"/>
    <x v="1"/>
    <x v="1"/>
    <x v="2"/>
    <x v="7"/>
    <x v="282"/>
    <x v="0"/>
    <x v="1"/>
    <s v="Tesseramento"/>
    <x v="0"/>
    <x v="0"/>
    <x v="0"/>
    <m/>
  </r>
  <r>
    <n v="89878"/>
    <x v="0"/>
    <x v="0"/>
    <x v="0"/>
    <x v="0"/>
    <x v="11"/>
    <x v="102"/>
    <x v="0"/>
    <x v="0"/>
    <s v="Tesseramento"/>
    <x v="1"/>
    <x v="0"/>
    <x v="0"/>
    <m/>
  </r>
  <r>
    <n v="150219"/>
    <x v="0"/>
    <x v="0"/>
    <x v="0"/>
    <x v="0"/>
    <x v="1"/>
    <x v="1"/>
    <x v="0"/>
    <x v="0"/>
    <s v="Tesseramento"/>
    <x v="0"/>
    <x v="0"/>
    <x v="0"/>
    <m/>
  </r>
  <r>
    <n v="231185"/>
    <x v="0"/>
    <x v="0"/>
    <x v="0"/>
    <x v="0"/>
    <x v="11"/>
    <x v="102"/>
    <x v="0"/>
    <x v="0"/>
    <s v="Tesseramento"/>
    <x v="1"/>
    <x v="0"/>
    <x v="0"/>
    <m/>
  </r>
  <r>
    <n v="42236"/>
    <x v="0"/>
    <x v="0"/>
    <x v="0"/>
    <x v="0"/>
    <x v="11"/>
    <x v="102"/>
    <x v="0"/>
    <x v="0"/>
    <s v="Tesseramento"/>
    <x v="1"/>
    <x v="0"/>
    <x v="0"/>
    <m/>
  </r>
  <r>
    <n v="207256"/>
    <x v="0"/>
    <x v="0"/>
    <x v="0"/>
    <x v="0"/>
    <x v="11"/>
    <x v="102"/>
    <x v="0"/>
    <x v="0"/>
    <s v="Tesseramento"/>
    <x v="1"/>
    <x v="0"/>
    <x v="0"/>
    <m/>
  </r>
  <r>
    <n v="235888"/>
    <x v="0"/>
    <x v="0"/>
    <x v="1"/>
    <x v="1"/>
    <x v="7"/>
    <x v="103"/>
    <x v="0"/>
    <x v="0"/>
    <s v="Tesseramento"/>
    <x v="1"/>
    <x v="0"/>
    <x v="0"/>
    <m/>
  </r>
  <r>
    <n v="206768"/>
    <x v="0"/>
    <x v="0"/>
    <x v="0"/>
    <x v="1"/>
    <x v="5"/>
    <x v="38"/>
    <x v="0"/>
    <x v="0"/>
    <s v="Tesseramento"/>
    <x v="1"/>
    <x v="1"/>
    <x v="0"/>
    <m/>
  </r>
  <r>
    <n v="236014"/>
    <x v="0"/>
    <x v="0"/>
    <x v="1"/>
    <x v="1"/>
    <x v="4"/>
    <x v="119"/>
    <x v="0"/>
    <x v="1"/>
    <s v="Tesseramento"/>
    <x v="1"/>
    <x v="1"/>
    <x v="0"/>
    <m/>
  </r>
  <r>
    <n v="193637"/>
    <x v="0"/>
    <x v="0"/>
    <x v="0"/>
    <x v="0"/>
    <x v="4"/>
    <x v="119"/>
    <x v="0"/>
    <x v="0"/>
    <s v="Tesseramento"/>
    <x v="1"/>
    <x v="1"/>
    <x v="0"/>
    <m/>
  </r>
  <r>
    <n v="120407"/>
    <x v="0"/>
    <x v="0"/>
    <x v="0"/>
    <x v="0"/>
    <x v="11"/>
    <x v="102"/>
    <x v="0"/>
    <x v="0"/>
    <s v="Tesseramento"/>
    <x v="1"/>
    <x v="1"/>
    <x v="0"/>
    <m/>
  </r>
  <r>
    <n v="187623"/>
    <x v="0"/>
    <x v="0"/>
    <x v="0"/>
    <x v="0"/>
    <x v="4"/>
    <x v="111"/>
    <x v="0"/>
    <x v="0"/>
    <s v="Tesseramento"/>
    <x v="3"/>
    <x v="0"/>
    <x v="0"/>
    <m/>
  </r>
  <r>
    <n v="124620"/>
    <x v="0"/>
    <x v="0"/>
    <x v="0"/>
    <x v="0"/>
    <x v="4"/>
    <x v="111"/>
    <x v="0"/>
    <x v="1"/>
    <s v="Tesseramento"/>
    <x v="3"/>
    <x v="3"/>
    <x v="0"/>
    <m/>
  </r>
  <r>
    <n v="236028"/>
    <x v="1"/>
    <x v="1"/>
    <x v="1"/>
    <x v="1"/>
    <x v="4"/>
    <x v="111"/>
    <x v="0"/>
    <x v="0"/>
    <s v="Tesseramento"/>
    <x v="3"/>
    <x v="7"/>
    <x v="0"/>
    <m/>
  </r>
  <r>
    <n v="222769"/>
    <x v="0"/>
    <x v="0"/>
    <x v="0"/>
    <x v="0"/>
    <x v="2"/>
    <x v="208"/>
    <x v="0"/>
    <x v="0"/>
    <s v="Tesseramento"/>
    <x v="0"/>
    <x v="4"/>
    <x v="0"/>
    <m/>
  </r>
  <r>
    <n v="212888"/>
    <x v="0"/>
    <x v="0"/>
    <x v="2"/>
    <x v="1"/>
    <x v="12"/>
    <x v="106"/>
    <x v="0"/>
    <x v="1"/>
    <s v="Tesseramento"/>
    <x v="1"/>
    <x v="3"/>
    <x v="0"/>
    <m/>
  </r>
  <r>
    <n v="163343"/>
    <x v="0"/>
    <x v="0"/>
    <x v="0"/>
    <x v="0"/>
    <x v="7"/>
    <x v="135"/>
    <x v="0"/>
    <x v="0"/>
    <s v="Tesseramento"/>
    <x v="1"/>
    <x v="0"/>
    <x v="0"/>
    <m/>
  </r>
  <r>
    <n v="161744"/>
    <x v="0"/>
    <x v="0"/>
    <x v="0"/>
    <x v="0"/>
    <x v="7"/>
    <x v="135"/>
    <x v="0"/>
    <x v="1"/>
    <s v="Tesseramento"/>
    <x v="1"/>
    <x v="0"/>
    <x v="0"/>
    <m/>
  </r>
  <r>
    <n v="100612"/>
    <x v="0"/>
    <x v="0"/>
    <x v="0"/>
    <x v="0"/>
    <x v="7"/>
    <x v="78"/>
    <x v="0"/>
    <x v="1"/>
    <s v="Tesseramento"/>
    <x v="0"/>
    <x v="3"/>
    <x v="0"/>
    <m/>
  </r>
  <r>
    <n v="235889"/>
    <x v="0"/>
    <x v="0"/>
    <x v="1"/>
    <x v="0"/>
    <x v="7"/>
    <x v="103"/>
    <x v="0"/>
    <x v="1"/>
    <s v="Tesseramento"/>
    <x v="1"/>
    <x v="3"/>
    <x v="0"/>
    <m/>
  </r>
  <r>
    <n v="184216"/>
    <x v="0"/>
    <x v="0"/>
    <x v="0"/>
    <x v="0"/>
    <x v="4"/>
    <x v="111"/>
    <x v="0"/>
    <x v="0"/>
    <s v="Tesseramento"/>
    <x v="3"/>
    <x v="1"/>
    <x v="0"/>
    <m/>
  </r>
  <r>
    <n v="184217"/>
    <x v="0"/>
    <x v="0"/>
    <x v="0"/>
    <x v="0"/>
    <x v="4"/>
    <x v="111"/>
    <x v="0"/>
    <x v="0"/>
    <s v="Tesseramento"/>
    <x v="3"/>
    <x v="3"/>
    <x v="0"/>
    <m/>
  </r>
  <r>
    <n v="218196"/>
    <x v="0"/>
    <x v="1"/>
    <x v="0"/>
    <x v="1"/>
    <x v="9"/>
    <x v="19"/>
    <x v="0"/>
    <x v="1"/>
    <s v="Tesseramento"/>
    <x v="1"/>
    <x v="3"/>
    <x v="0"/>
    <m/>
  </r>
  <r>
    <n v="9884"/>
    <x v="0"/>
    <x v="0"/>
    <x v="0"/>
    <x v="0"/>
    <x v="4"/>
    <x v="368"/>
    <x v="0"/>
    <x v="0"/>
    <s v="Tesseramento"/>
    <x v="1"/>
    <x v="4"/>
    <x v="0"/>
    <m/>
  </r>
  <r>
    <n v="52626"/>
    <x v="0"/>
    <x v="0"/>
    <x v="0"/>
    <x v="0"/>
    <x v="4"/>
    <x v="256"/>
    <x v="0"/>
    <x v="1"/>
    <s v="Tesseramento"/>
    <x v="1"/>
    <x v="4"/>
    <x v="0"/>
    <m/>
  </r>
  <r>
    <n v="229928"/>
    <x v="1"/>
    <x v="0"/>
    <x v="0"/>
    <x v="2"/>
    <x v="4"/>
    <x v="256"/>
    <x v="0"/>
    <x v="1"/>
    <s v="Tesseramento"/>
    <x v="1"/>
    <x v="5"/>
    <x v="0"/>
    <m/>
  </r>
  <r>
    <n v="175730"/>
    <x v="0"/>
    <x v="0"/>
    <x v="2"/>
    <x v="0"/>
    <x v="4"/>
    <x v="368"/>
    <x v="0"/>
    <x v="0"/>
    <s v="Tesseramento"/>
    <x v="1"/>
    <x v="1"/>
    <x v="0"/>
    <m/>
  </r>
  <r>
    <n v="231481"/>
    <x v="0"/>
    <x v="0"/>
    <x v="0"/>
    <x v="1"/>
    <x v="4"/>
    <x v="368"/>
    <x v="0"/>
    <x v="0"/>
    <s v="Tesseramento"/>
    <x v="1"/>
    <x v="0"/>
    <x v="0"/>
    <m/>
  </r>
  <r>
    <n v="9864"/>
    <x v="0"/>
    <x v="0"/>
    <x v="0"/>
    <x v="0"/>
    <x v="11"/>
    <x v="102"/>
    <x v="0"/>
    <x v="1"/>
    <s v="Tesseramento"/>
    <x v="1"/>
    <x v="3"/>
    <x v="0"/>
    <m/>
  </r>
  <r>
    <n v="142379"/>
    <x v="0"/>
    <x v="0"/>
    <x v="0"/>
    <x v="0"/>
    <x v="7"/>
    <x v="15"/>
    <x v="0"/>
    <x v="0"/>
    <s v="Tesseramento"/>
    <x v="2"/>
    <x v="0"/>
    <x v="0"/>
    <m/>
  </r>
  <r>
    <n v="77612"/>
    <x v="0"/>
    <x v="0"/>
    <x v="0"/>
    <x v="0"/>
    <x v="11"/>
    <x v="337"/>
    <x v="0"/>
    <x v="0"/>
    <s v="Tesseramento"/>
    <x v="1"/>
    <x v="3"/>
    <x v="0"/>
    <m/>
  </r>
  <r>
    <n v="123163"/>
    <x v="0"/>
    <x v="0"/>
    <x v="0"/>
    <x v="0"/>
    <x v="11"/>
    <x v="337"/>
    <x v="0"/>
    <x v="0"/>
    <s v="Tesseramento"/>
    <x v="1"/>
    <x v="0"/>
    <x v="0"/>
    <m/>
  </r>
  <r>
    <n v="125482"/>
    <x v="0"/>
    <x v="0"/>
    <x v="0"/>
    <x v="0"/>
    <x v="3"/>
    <x v="85"/>
    <x v="0"/>
    <x v="0"/>
    <s v="Tesseramento"/>
    <x v="1"/>
    <x v="0"/>
    <x v="0"/>
    <m/>
  </r>
  <r>
    <n v="227207"/>
    <x v="0"/>
    <x v="0"/>
    <x v="0"/>
    <x v="1"/>
    <x v="11"/>
    <x v="337"/>
    <x v="0"/>
    <x v="0"/>
    <s v="Tesseramento"/>
    <x v="1"/>
    <x v="0"/>
    <x v="0"/>
    <m/>
  </r>
  <r>
    <n v="145057"/>
    <x v="0"/>
    <x v="0"/>
    <x v="0"/>
    <x v="0"/>
    <x v="11"/>
    <x v="337"/>
    <x v="0"/>
    <x v="0"/>
    <s v="Tesseramento"/>
    <x v="1"/>
    <x v="3"/>
    <x v="0"/>
    <m/>
  </r>
  <r>
    <n v="31026"/>
    <x v="0"/>
    <x v="0"/>
    <x v="0"/>
    <x v="0"/>
    <x v="11"/>
    <x v="337"/>
    <x v="0"/>
    <x v="0"/>
    <s v="Tesseramento"/>
    <x v="1"/>
    <x v="3"/>
    <x v="0"/>
    <m/>
  </r>
  <r>
    <n v="182173"/>
    <x v="0"/>
    <x v="0"/>
    <x v="0"/>
    <x v="0"/>
    <x v="11"/>
    <x v="337"/>
    <x v="0"/>
    <x v="0"/>
    <s v="Tesseramento"/>
    <x v="1"/>
    <x v="3"/>
    <x v="0"/>
    <m/>
  </r>
  <r>
    <n v="105800"/>
    <x v="0"/>
    <x v="0"/>
    <x v="0"/>
    <x v="0"/>
    <x v="11"/>
    <x v="337"/>
    <x v="0"/>
    <x v="0"/>
    <s v="Tesseramento"/>
    <x v="1"/>
    <x v="0"/>
    <x v="0"/>
    <m/>
  </r>
  <r>
    <n v="177145"/>
    <x v="0"/>
    <x v="0"/>
    <x v="0"/>
    <x v="0"/>
    <x v="11"/>
    <x v="142"/>
    <x v="0"/>
    <x v="0"/>
    <s v="Tesseramento"/>
    <x v="1"/>
    <x v="3"/>
    <x v="0"/>
    <m/>
  </r>
  <r>
    <n v="227210"/>
    <x v="0"/>
    <x v="0"/>
    <x v="0"/>
    <x v="0"/>
    <x v="11"/>
    <x v="337"/>
    <x v="0"/>
    <x v="0"/>
    <s v="Tesseramento"/>
    <x v="1"/>
    <x v="0"/>
    <x v="0"/>
    <m/>
  </r>
  <r>
    <n v="123526"/>
    <x v="0"/>
    <x v="0"/>
    <x v="0"/>
    <x v="0"/>
    <x v="11"/>
    <x v="337"/>
    <x v="0"/>
    <x v="0"/>
    <s v="Tesseramento"/>
    <x v="1"/>
    <x v="0"/>
    <x v="0"/>
    <m/>
  </r>
  <r>
    <n v="225258"/>
    <x v="0"/>
    <x v="0"/>
    <x v="0"/>
    <x v="0"/>
    <x v="11"/>
    <x v="337"/>
    <x v="0"/>
    <x v="0"/>
    <s v="Tesseramento"/>
    <x v="1"/>
    <x v="1"/>
    <x v="0"/>
    <m/>
  </r>
  <r>
    <n v="104863"/>
    <x v="0"/>
    <x v="0"/>
    <x v="0"/>
    <x v="0"/>
    <x v="11"/>
    <x v="337"/>
    <x v="0"/>
    <x v="0"/>
    <s v="Tesseramento"/>
    <x v="1"/>
    <x v="0"/>
    <x v="0"/>
    <m/>
  </r>
  <r>
    <n v="217337"/>
    <x v="0"/>
    <x v="0"/>
    <x v="0"/>
    <x v="1"/>
    <x v="11"/>
    <x v="337"/>
    <x v="0"/>
    <x v="0"/>
    <s v="Tesseramento"/>
    <x v="1"/>
    <x v="0"/>
    <x v="0"/>
    <m/>
  </r>
  <r>
    <n v="124420"/>
    <x v="0"/>
    <x v="0"/>
    <x v="0"/>
    <x v="0"/>
    <x v="11"/>
    <x v="337"/>
    <x v="0"/>
    <x v="1"/>
    <s v="Tesseramento"/>
    <x v="1"/>
    <x v="0"/>
    <x v="0"/>
    <m/>
  </r>
  <r>
    <n v="207487"/>
    <x v="0"/>
    <x v="0"/>
    <x v="0"/>
    <x v="0"/>
    <x v="3"/>
    <x v="118"/>
    <x v="0"/>
    <x v="0"/>
    <s v="Tesseramento"/>
    <x v="1"/>
    <x v="0"/>
    <x v="0"/>
    <m/>
  </r>
  <r>
    <n v="173484"/>
    <x v="0"/>
    <x v="0"/>
    <x v="0"/>
    <x v="0"/>
    <x v="11"/>
    <x v="337"/>
    <x v="0"/>
    <x v="0"/>
    <s v="Tesseramento"/>
    <x v="1"/>
    <x v="0"/>
    <x v="0"/>
    <m/>
  </r>
  <r>
    <n v="175176"/>
    <x v="1"/>
    <x v="0"/>
    <x v="0"/>
    <x v="3"/>
    <x v="11"/>
    <x v="337"/>
    <x v="0"/>
    <x v="0"/>
    <s v="Tesseramento"/>
    <x v="1"/>
    <x v="2"/>
    <x v="0"/>
    <m/>
  </r>
  <r>
    <n v="201456"/>
    <x v="0"/>
    <x v="0"/>
    <x v="0"/>
    <x v="0"/>
    <x v="11"/>
    <x v="337"/>
    <x v="0"/>
    <x v="1"/>
    <s v="Tesseramento"/>
    <x v="1"/>
    <x v="0"/>
    <x v="0"/>
    <m/>
  </r>
  <r>
    <n v="157721"/>
    <x v="1"/>
    <x v="0"/>
    <x v="0"/>
    <x v="0"/>
    <x v="11"/>
    <x v="337"/>
    <x v="0"/>
    <x v="0"/>
    <s v="Tesseramento"/>
    <x v="1"/>
    <x v="7"/>
    <x v="0"/>
    <s v="BG"/>
  </r>
  <r>
    <n v="67464"/>
    <x v="0"/>
    <x v="0"/>
    <x v="0"/>
    <x v="0"/>
    <x v="11"/>
    <x v="102"/>
    <x v="0"/>
    <x v="0"/>
    <s v="Tesseramento"/>
    <x v="1"/>
    <x v="4"/>
    <x v="0"/>
    <m/>
  </r>
  <r>
    <n v="58561"/>
    <x v="0"/>
    <x v="0"/>
    <x v="2"/>
    <x v="0"/>
    <x v="2"/>
    <x v="172"/>
    <x v="0"/>
    <x v="0"/>
    <s v="Tesseramento"/>
    <x v="1"/>
    <x v="3"/>
    <x v="0"/>
    <m/>
  </r>
  <r>
    <n v="59907"/>
    <x v="0"/>
    <x v="0"/>
    <x v="2"/>
    <x v="1"/>
    <x v="2"/>
    <x v="172"/>
    <x v="0"/>
    <x v="1"/>
    <s v="Tesseramento"/>
    <x v="1"/>
    <x v="3"/>
    <x v="0"/>
    <m/>
  </r>
  <r>
    <n v="34754"/>
    <x v="0"/>
    <x v="2"/>
    <x v="0"/>
    <x v="0"/>
    <x v="11"/>
    <x v="337"/>
    <x v="1"/>
    <x v="0"/>
    <s v="Tesseramento"/>
    <x v="1"/>
    <x v="8"/>
    <x v="0"/>
    <m/>
  </r>
  <r>
    <n v="207154"/>
    <x v="0"/>
    <x v="0"/>
    <x v="0"/>
    <x v="0"/>
    <x v="4"/>
    <x v="116"/>
    <x v="0"/>
    <x v="0"/>
    <s v="Tesseramento"/>
    <x v="1"/>
    <x v="3"/>
    <x v="0"/>
    <m/>
  </r>
  <r>
    <n v="78605"/>
    <x v="0"/>
    <x v="0"/>
    <x v="0"/>
    <x v="0"/>
    <x v="11"/>
    <x v="102"/>
    <x v="0"/>
    <x v="0"/>
    <s v="Tesseramento"/>
    <x v="1"/>
    <x v="3"/>
    <x v="0"/>
    <m/>
  </r>
  <r>
    <n v="108675"/>
    <x v="0"/>
    <x v="0"/>
    <x v="0"/>
    <x v="0"/>
    <x v="11"/>
    <x v="102"/>
    <x v="0"/>
    <x v="0"/>
    <s v="Tesseramento"/>
    <x v="1"/>
    <x v="3"/>
    <x v="0"/>
    <m/>
  </r>
  <r>
    <n v="229652"/>
    <x v="0"/>
    <x v="0"/>
    <x v="0"/>
    <x v="0"/>
    <x v="4"/>
    <x v="149"/>
    <x v="0"/>
    <x v="0"/>
    <s v="Tesseramento"/>
    <x v="1"/>
    <x v="1"/>
    <x v="0"/>
    <m/>
  </r>
  <r>
    <n v="51172"/>
    <x v="0"/>
    <x v="0"/>
    <x v="0"/>
    <x v="0"/>
    <x v="1"/>
    <x v="1"/>
    <x v="0"/>
    <x v="0"/>
    <s v="Tesseramento"/>
    <x v="0"/>
    <x v="3"/>
    <x v="0"/>
    <m/>
  </r>
  <r>
    <n v="108637"/>
    <x v="0"/>
    <x v="1"/>
    <x v="0"/>
    <x v="1"/>
    <x v="7"/>
    <x v="274"/>
    <x v="0"/>
    <x v="1"/>
    <s v="Tesseramento"/>
    <x v="0"/>
    <x v="0"/>
    <x v="0"/>
    <m/>
  </r>
  <r>
    <n v="176602"/>
    <x v="0"/>
    <x v="0"/>
    <x v="0"/>
    <x v="0"/>
    <x v="7"/>
    <x v="274"/>
    <x v="0"/>
    <x v="0"/>
    <s v="Tesseramento"/>
    <x v="0"/>
    <x v="0"/>
    <x v="0"/>
    <m/>
  </r>
  <r>
    <n v="226644"/>
    <x v="0"/>
    <x v="0"/>
    <x v="0"/>
    <x v="0"/>
    <x v="7"/>
    <x v="274"/>
    <x v="0"/>
    <x v="0"/>
    <s v="Tesseramento"/>
    <x v="0"/>
    <x v="0"/>
    <x v="0"/>
    <m/>
  </r>
  <r>
    <n v="227755"/>
    <x v="0"/>
    <x v="1"/>
    <x v="0"/>
    <x v="2"/>
    <x v="7"/>
    <x v="274"/>
    <x v="0"/>
    <x v="0"/>
    <s v="Tesseramento"/>
    <x v="0"/>
    <x v="0"/>
    <x v="0"/>
    <m/>
  </r>
  <r>
    <n v="200678"/>
    <x v="0"/>
    <x v="1"/>
    <x v="0"/>
    <x v="1"/>
    <x v="7"/>
    <x v="274"/>
    <x v="0"/>
    <x v="0"/>
    <s v="Tesseramento"/>
    <x v="0"/>
    <x v="0"/>
    <x v="0"/>
    <m/>
  </r>
  <r>
    <n v="24075"/>
    <x v="0"/>
    <x v="0"/>
    <x v="2"/>
    <x v="0"/>
    <x v="11"/>
    <x v="94"/>
    <x v="0"/>
    <x v="1"/>
    <s v="Tesseramento"/>
    <x v="1"/>
    <x v="4"/>
    <x v="0"/>
    <m/>
  </r>
  <r>
    <n v="228232"/>
    <x v="0"/>
    <x v="1"/>
    <x v="0"/>
    <x v="0"/>
    <x v="4"/>
    <x v="166"/>
    <x v="0"/>
    <x v="0"/>
    <s v="Tesseramento"/>
    <x v="1"/>
    <x v="1"/>
    <x v="0"/>
    <m/>
  </r>
  <r>
    <n v="200616"/>
    <x v="0"/>
    <x v="1"/>
    <x v="0"/>
    <x v="1"/>
    <x v="7"/>
    <x v="274"/>
    <x v="0"/>
    <x v="0"/>
    <s v="Tesseramento"/>
    <x v="0"/>
    <x v="0"/>
    <x v="0"/>
    <m/>
  </r>
  <r>
    <n v="223913"/>
    <x v="0"/>
    <x v="0"/>
    <x v="0"/>
    <x v="0"/>
    <x v="14"/>
    <x v="43"/>
    <x v="0"/>
    <x v="0"/>
    <s v="Tesseramento"/>
    <x v="1"/>
    <x v="0"/>
    <x v="0"/>
    <m/>
  </r>
  <r>
    <n v="154277"/>
    <x v="0"/>
    <x v="0"/>
    <x v="0"/>
    <x v="1"/>
    <x v="11"/>
    <x v="142"/>
    <x v="0"/>
    <x v="1"/>
    <s v="Tesseramento"/>
    <x v="1"/>
    <x v="0"/>
    <x v="0"/>
    <m/>
  </r>
  <r>
    <n v="199954"/>
    <x v="0"/>
    <x v="1"/>
    <x v="0"/>
    <x v="1"/>
    <x v="11"/>
    <x v="95"/>
    <x v="0"/>
    <x v="0"/>
    <s v="Tesseramento"/>
    <x v="1"/>
    <x v="0"/>
    <x v="0"/>
    <m/>
  </r>
  <r>
    <n v="213547"/>
    <x v="1"/>
    <x v="1"/>
    <x v="0"/>
    <x v="1"/>
    <x v="11"/>
    <x v="95"/>
    <x v="0"/>
    <x v="0"/>
    <s v="Tesseramento"/>
    <x v="1"/>
    <x v="7"/>
    <x v="0"/>
    <m/>
  </r>
  <r>
    <n v="231587"/>
    <x v="0"/>
    <x v="1"/>
    <x v="0"/>
    <x v="0"/>
    <x v="11"/>
    <x v="95"/>
    <x v="0"/>
    <x v="0"/>
    <s v="Tesseramento"/>
    <x v="1"/>
    <x v="3"/>
    <x v="0"/>
    <m/>
  </r>
  <r>
    <n v="75518"/>
    <x v="0"/>
    <x v="0"/>
    <x v="0"/>
    <x v="0"/>
    <x v="11"/>
    <x v="91"/>
    <x v="0"/>
    <x v="0"/>
    <s v="Tesseramento"/>
    <x v="1"/>
    <x v="0"/>
    <x v="0"/>
    <m/>
  </r>
  <r>
    <n v="133848"/>
    <x v="0"/>
    <x v="0"/>
    <x v="0"/>
    <x v="0"/>
    <x v="11"/>
    <x v="95"/>
    <x v="0"/>
    <x v="0"/>
    <s v="Tesseramento"/>
    <x v="1"/>
    <x v="4"/>
    <x v="0"/>
    <m/>
  </r>
  <r>
    <n v="181326"/>
    <x v="0"/>
    <x v="0"/>
    <x v="0"/>
    <x v="0"/>
    <x v="11"/>
    <x v="95"/>
    <x v="0"/>
    <x v="0"/>
    <s v="Tesseramento"/>
    <x v="1"/>
    <x v="0"/>
    <x v="0"/>
    <m/>
  </r>
  <r>
    <n v="130816"/>
    <x v="0"/>
    <x v="0"/>
    <x v="0"/>
    <x v="0"/>
    <x v="11"/>
    <x v="95"/>
    <x v="0"/>
    <x v="0"/>
    <s v="Tesseramento"/>
    <x v="1"/>
    <x v="0"/>
    <x v="0"/>
    <m/>
  </r>
  <r>
    <n v="221262"/>
    <x v="0"/>
    <x v="0"/>
    <x v="0"/>
    <x v="0"/>
    <x v="11"/>
    <x v="95"/>
    <x v="0"/>
    <x v="0"/>
    <s v="Tesseramento"/>
    <x v="1"/>
    <x v="0"/>
    <x v="0"/>
    <m/>
  </r>
  <r>
    <n v="183308"/>
    <x v="0"/>
    <x v="0"/>
    <x v="0"/>
    <x v="0"/>
    <x v="9"/>
    <x v="19"/>
    <x v="0"/>
    <x v="1"/>
    <s v="Tesseramento"/>
    <x v="1"/>
    <x v="0"/>
    <x v="0"/>
    <m/>
  </r>
  <r>
    <n v="179460"/>
    <x v="0"/>
    <x v="0"/>
    <x v="0"/>
    <x v="0"/>
    <x v="9"/>
    <x v="19"/>
    <x v="0"/>
    <x v="0"/>
    <s v="Tesseramento"/>
    <x v="1"/>
    <x v="0"/>
    <x v="0"/>
    <m/>
  </r>
  <r>
    <n v="179689"/>
    <x v="0"/>
    <x v="0"/>
    <x v="0"/>
    <x v="0"/>
    <x v="8"/>
    <x v="34"/>
    <x v="0"/>
    <x v="0"/>
    <s v="Tesseramento"/>
    <x v="1"/>
    <x v="0"/>
    <x v="0"/>
    <m/>
  </r>
  <r>
    <n v="91255"/>
    <x v="0"/>
    <x v="0"/>
    <x v="0"/>
    <x v="0"/>
    <x v="4"/>
    <x v="14"/>
    <x v="0"/>
    <x v="0"/>
    <s v="Tesseramento"/>
    <x v="1"/>
    <x v="4"/>
    <x v="0"/>
    <m/>
  </r>
  <r>
    <n v="24485"/>
    <x v="0"/>
    <x v="0"/>
    <x v="0"/>
    <x v="0"/>
    <x v="4"/>
    <x v="14"/>
    <x v="0"/>
    <x v="0"/>
    <s v="Tesseramento"/>
    <x v="1"/>
    <x v="4"/>
    <x v="0"/>
    <m/>
  </r>
  <r>
    <n v="24560"/>
    <x v="0"/>
    <x v="0"/>
    <x v="0"/>
    <x v="0"/>
    <x v="4"/>
    <x v="14"/>
    <x v="0"/>
    <x v="1"/>
    <s v="Tesseramento"/>
    <x v="1"/>
    <x v="4"/>
    <x v="0"/>
    <m/>
  </r>
  <r>
    <n v="171222"/>
    <x v="0"/>
    <x v="0"/>
    <x v="0"/>
    <x v="0"/>
    <x v="4"/>
    <x v="14"/>
    <x v="0"/>
    <x v="0"/>
    <s v="Tesseramento"/>
    <x v="1"/>
    <x v="1"/>
    <x v="0"/>
    <m/>
  </r>
  <r>
    <n v="175823"/>
    <x v="0"/>
    <x v="0"/>
    <x v="0"/>
    <x v="0"/>
    <x v="4"/>
    <x v="14"/>
    <x v="0"/>
    <x v="0"/>
    <s v="Tesseramento"/>
    <x v="1"/>
    <x v="4"/>
    <x v="0"/>
    <m/>
  </r>
  <r>
    <n v="125718"/>
    <x v="0"/>
    <x v="0"/>
    <x v="0"/>
    <x v="0"/>
    <x v="4"/>
    <x v="14"/>
    <x v="0"/>
    <x v="0"/>
    <s v="Tesseramento"/>
    <x v="1"/>
    <x v="1"/>
    <x v="0"/>
    <m/>
  </r>
  <r>
    <n v="97523"/>
    <x v="0"/>
    <x v="0"/>
    <x v="0"/>
    <x v="0"/>
    <x v="4"/>
    <x v="14"/>
    <x v="0"/>
    <x v="0"/>
    <s v="Tesseramento"/>
    <x v="1"/>
    <x v="0"/>
    <x v="0"/>
    <m/>
  </r>
  <r>
    <n v="24471"/>
    <x v="0"/>
    <x v="0"/>
    <x v="0"/>
    <x v="0"/>
    <x v="4"/>
    <x v="14"/>
    <x v="0"/>
    <x v="0"/>
    <s v="Tesseramento"/>
    <x v="1"/>
    <x v="0"/>
    <x v="0"/>
    <m/>
  </r>
  <r>
    <n v="236058"/>
    <x v="0"/>
    <x v="1"/>
    <x v="1"/>
    <x v="1"/>
    <x v="11"/>
    <x v="174"/>
    <x v="0"/>
    <x v="1"/>
    <s v="Tesseramento"/>
    <x v="3"/>
    <x v="0"/>
    <x v="0"/>
    <m/>
  </r>
  <r>
    <n v="203027"/>
    <x v="0"/>
    <x v="0"/>
    <x v="0"/>
    <x v="0"/>
    <x v="14"/>
    <x v="129"/>
    <x v="0"/>
    <x v="0"/>
    <s v="Tesseramento"/>
    <x v="1"/>
    <x v="0"/>
    <x v="0"/>
    <m/>
  </r>
  <r>
    <n v="94149"/>
    <x v="0"/>
    <x v="0"/>
    <x v="0"/>
    <x v="0"/>
    <x v="4"/>
    <x v="88"/>
    <x v="0"/>
    <x v="0"/>
    <s v="Tesseramento"/>
    <x v="1"/>
    <x v="0"/>
    <x v="0"/>
    <m/>
  </r>
  <r>
    <n v="94147"/>
    <x v="0"/>
    <x v="0"/>
    <x v="0"/>
    <x v="0"/>
    <x v="4"/>
    <x v="88"/>
    <x v="0"/>
    <x v="0"/>
    <s v="Tesseramento"/>
    <x v="1"/>
    <x v="0"/>
    <x v="0"/>
    <m/>
  </r>
  <r>
    <n v="94150"/>
    <x v="0"/>
    <x v="0"/>
    <x v="0"/>
    <x v="0"/>
    <x v="4"/>
    <x v="88"/>
    <x v="0"/>
    <x v="0"/>
    <s v="Tesseramento"/>
    <x v="1"/>
    <x v="0"/>
    <x v="0"/>
    <m/>
  </r>
  <r>
    <n v="235904"/>
    <x v="1"/>
    <x v="0"/>
    <x v="1"/>
    <x v="2"/>
    <x v="11"/>
    <x v="152"/>
    <x v="0"/>
    <x v="0"/>
    <s v="Tesseramento"/>
    <x v="1"/>
    <x v="5"/>
    <x v="0"/>
    <m/>
  </r>
  <r>
    <n v="82005"/>
    <x v="0"/>
    <x v="0"/>
    <x v="0"/>
    <x v="0"/>
    <x v="11"/>
    <x v="24"/>
    <x v="0"/>
    <x v="0"/>
    <s v="Tesseramento"/>
    <x v="1"/>
    <x v="0"/>
    <x v="0"/>
    <m/>
  </r>
  <r>
    <n v="164682"/>
    <x v="0"/>
    <x v="0"/>
    <x v="0"/>
    <x v="0"/>
    <x v="4"/>
    <x v="88"/>
    <x v="0"/>
    <x v="0"/>
    <s v="Tesseramento"/>
    <x v="1"/>
    <x v="0"/>
    <x v="0"/>
    <m/>
  </r>
  <r>
    <n v="235905"/>
    <x v="1"/>
    <x v="0"/>
    <x v="1"/>
    <x v="1"/>
    <x v="11"/>
    <x v="152"/>
    <x v="0"/>
    <x v="1"/>
    <s v="Tesseramento"/>
    <x v="1"/>
    <x v="5"/>
    <x v="0"/>
    <m/>
  </r>
  <r>
    <n v="235906"/>
    <x v="1"/>
    <x v="0"/>
    <x v="1"/>
    <x v="2"/>
    <x v="11"/>
    <x v="152"/>
    <x v="0"/>
    <x v="0"/>
    <s v="Tesseramento"/>
    <x v="1"/>
    <x v="5"/>
    <x v="0"/>
    <m/>
  </r>
  <r>
    <n v="194782"/>
    <x v="0"/>
    <x v="0"/>
    <x v="0"/>
    <x v="1"/>
    <x v="2"/>
    <x v="233"/>
    <x v="0"/>
    <x v="0"/>
    <s v="Tesseramento"/>
    <x v="0"/>
    <x v="0"/>
    <x v="0"/>
    <m/>
  </r>
  <r>
    <n v="194780"/>
    <x v="0"/>
    <x v="0"/>
    <x v="0"/>
    <x v="1"/>
    <x v="2"/>
    <x v="233"/>
    <x v="0"/>
    <x v="1"/>
    <s v="Tesseramento"/>
    <x v="0"/>
    <x v="0"/>
    <x v="0"/>
    <m/>
  </r>
  <r>
    <n v="116788"/>
    <x v="0"/>
    <x v="0"/>
    <x v="0"/>
    <x v="0"/>
    <x v="2"/>
    <x v="2"/>
    <x v="0"/>
    <x v="0"/>
    <s v="Tesseramento"/>
    <x v="1"/>
    <x v="3"/>
    <x v="0"/>
    <m/>
  </r>
  <r>
    <n v="72200"/>
    <x v="0"/>
    <x v="0"/>
    <x v="0"/>
    <x v="0"/>
    <x v="8"/>
    <x v="46"/>
    <x v="0"/>
    <x v="0"/>
    <s v="Tesseramento"/>
    <x v="0"/>
    <x v="3"/>
    <x v="0"/>
    <m/>
  </r>
  <r>
    <n v="218847"/>
    <x v="0"/>
    <x v="0"/>
    <x v="0"/>
    <x v="0"/>
    <x v="15"/>
    <x v="72"/>
    <x v="0"/>
    <x v="0"/>
    <s v="Tesseramento"/>
    <x v="1"/>
    <x v="0"/>
    <x v="0"/>
    <m/>
  </r>
  <r>
    <n v="65373"/>
    <x v="0"/>
    <x v="0"/>
    <x v="0"/>
    <x v="0"/>
    <x v="15"/>
    <x v="72"/>
    <x v="0"/>
    <x v="0"/>
    <s v="Tesseramento"/>
    <x v="1"/>
    <x v="0"/>
    <x v="0"/>
    <m/>
  </r>
  <r>
    <n v="56140"/>
    <x v="0"/>
    <x v="0"/>
    <x v="0"/>
    <x v="0"/>
    <x v="4"/>
    <x v="52"/>
    <x v="0"/>
    <x v="1"/>
    <s v="Tesseramento"/>
    <x v="1"/>
    <x v="4"/>
    <x v="0"/>
    <m/>
  </r>
  <r>
    <n v="235941"/>
    <x v="1"/>
    <x v="0"/>
    <x v="1"/>
    <x v="2"/>
    <x v="7"/>
    <x v="11"/>
    <x v="0"/>
    <x v="1"/>
    <s v="Tesseramento"/>
    <x v="1"/>
    <x v="5"/>
    <x v="0"/>
    <m/>
  </r>
  <r>
    <n v="235942"/>
    <x v="1"/>
    <x v="0"/>
    <x v="1"/>
    <x v="2"/>
    <x v="7"/>
    <x v="11"/>
    <x v="0"/>
    <x v="0"/>
    <s v="Tesseramento"/>
    <x v="1"/>
    <x v="5"/>
    <x v="0"/>
    <m/>
  </r>
  <r>
    <n v="204035"/>
    <x v="0"/>
    <x v="0"/>
    <x v="0"/>
    <x v="0"/>
    <x v="12"/>
    <x v="122"/>
    <x v="0"/>
    <x v="0"/>
    <s v="Tesseramento"/>
    <x v="0"/>
    <x v="0"/>
    <x v="0"/>
    <m/>
  </r>
  <r>
    <n v="236040"/>
    <x v="0"/>
    <x v="0"/>
    <x v="1"/>
    <x v="1"/>
    <x v="11"/>
    <x v="186"/>
    <x v="0"/>
    <x v="0"/>
    <s v="Tesseramento"/>
    <x v="0"/>
    <x v="0"/>
    <x v="0"/>
    <m/>
  </r>
  <r>
    <n v="196796"/>
    <x v="0"/>
    <x v="0"/>
    <x v="0"/>
    <x v="0"/>
    <x v="4"/>
    <x v="88"/>
    <x v="0"/>
    <x v="1"/>
    <s v="Tesseramento"/>
    <x v="1"/>
    <x v="0"/>
    <x v="0"/>
    <m/>
  </r>
  <r>
    <n v="223055"/>
    <x v="0"/>
    <x v="1"/>
    <x v="0"/>
    <x v="1"/>
    <x v="15"/>
    <x v="104"/>
    <x v="0"/>
    <x v="0"/>
    <s v="Tesseramento"/>
    <x v="1"/>
    <x v="1"/>
    <x v="0"/>
    <m/>
  </r>
  <r>
    <n v="28193"/>
    <x v="0"/>
    <x v="1"/>
    <x v="2"/>
    <x v="4"/>
    <x v="4"/>
    <x v="145"/>
    <x v="0"/>
    <x v="0"/>
    <s v="Tesseramento"/>
    <x v="1"/>
    <x v="4"/>
    <x v="0"/>
    <m/>
  </r>
  <r>
    <n v="222037"/>
    <x v="0"/>
    <x v="1"/>
    <x v="0"/>
    <x v="0"/>
    <x v="5"/>
    <x v="38"/>
    <x v="0"/>
    <x v="0"/>
    <s v="Tesseramento"/>
    <x v="1"/>
    <x v="0"/>
    <x v="0"/>
    <m/>
  </r>
  <r>
    <n v="101978"/>
    <x v="0"/>
    <x v="0"/>
    <x v="0"/>
    <x v="0"/>
    <x v="2"/>
    <x v="2"/>
    <x v="0"/>
    <x v="0"/>
    <s v="Tesseramento"/>
    <x v="1"/>
    <x v="4"/>
    <x v="0"/>
    <m/>
  </r>
  <r>
    <n v="236059"/>
    <x v="0"/>
    <x v="0"/>
    <x v="1"/>
    <x v="0"/>
    <x v="11"/>
    <x v="174"/>
    <x v="0"/>
    <x v="0"/>
    <s v="Tesseramento"/>
    <x v="3"/>
    <x v="0"/>
    <x v="0"/>
    <m/>
  </r>
  <r>
    <n v="211265"/>
    <x v="0"/>
    <x v="0"/>
    <x v="0"/>
    <x v="0"/>
    <x v="3"/>
    <x v="118"/>
    <x v="0"/>
    <x v="0"/>
    <s v="Tesseramento"/>
    <x v="1"/>
    <x v="0"/>
    <x v="0"/>
    <m/>
  </r>
  <r>
    <n v="236041"/>
    <x v="0"/>
    <x v="0"/>
    <x v="1"/>
    <x v="1"/>
    <x v="11"/>
    <x v="186"/>
    <x v="0"/>
    <x v="0"/>
    <s v="Tesseramento"/>
    <x v="0"/>
    <x v="3"/>
    <x v="0"/>
    <m/>
  </r>
  <r>
    <n v="4014"/>
    <x v="0"/>
    <x v="0"/>
    <x v="0"/>
    <x v="2"/>
    <x v="4"/>
    <x v="250"/>
    <x v="0"/>
    <x v="0"/>
    <s v="Tesseramento"/>
    <x v="1"/>
    <x v="4"/>
    <x v="0"/>
    <m/>
  </r>
  <r>
    <n v="24990"/>
    <x v="0"/>
    <x v="0"/>
    <x v="0"/>
    <x v="0"/>
    <x v="7"/>
    <x v="135"/>
    <x v="0"/>
    <x v="1"/>
    <s v="Tesseramento"/>
    <x v="1"/>
    <x v="4"/>
    <x v="0"/>
    <m/>
  </r>
  <r>
    <n v="98337"/>
    <x v="0"/>
    <x v="0"/>
    <x v="0"/>
    <x v="0"/>
    <x v="8"/>
    <x v="127"/>
    <x v="0"/>
    <x v="0"/>
    <s v="Tesseramento"/>
    <x v="1"/>
    <x v="0"/>
    <x v="0"/>
    <m/>
  </r>
  <r>
    <n v="235810"/>
    <x v="0"/>
    <x v="1"/>
    <x v="1"/>
    <x v="2"/>
    <x v="11"/>
    <x v="126"/>
    <x v="0"/>
    <x v="1"/>
    <s v="Tesseramento"/>
    <x v="1"/>
    <x v="3"/>
    <x v="0"/>
    <m/>
  </r>
  <r>
    <n v="152563"/>
    <x v="0"/>
    <x v="0"/>
    <x v="0"/>
    <x v="0"/>
    <x v="7"/>
    <x v="185"/>
    <x v="0"/>
    <x v="1"/>
    <s v="Tesseramento"/>
    <x v="1"/>
    <x v="0"/>
    <x v="0"/>
    <m/>
  </r>
  <r>
    <n v="133487"/>
    <x v="0"/>
    <x v="0"/>
    <x v="0"/>
    <x v="0"/>
    <x v="7"/>
    <x v="185"/>
    <x v="0"/>
    <x v="0"/>
    <s v="Tesseramento"/>
    <x v="1"/>
    <x v="4"/>
    <x v="0"/>
    <m/>
  </r>
  <r>
    <n v="235809"/>
    <x v="0"/>
    <x v="0"/>
    <x v="1"/>
    <x v="1"/>
    <x v="11"/>
    <x v="126"/>
    <x v="0"/>
    <x v="0"/>
    <s v="Tesseramento"/>
    <x v="1"/>
    <x v="3"/>
    <x v="0"/>
    <m/>
  </r>
  <r>
    <n v="155027"/>
    <x v="0"/>
    <x v="0"/>
    <x v="0"/>
    <x v="0"/>
    <x v="7"/>
    <x v="103"/>
    <x v="0"/>
    <x v="0"/>
    <s v="Tesseramento"/>
    <x v="1"/>
    <x v="0"/>
    <x v="0"/>
    <m/>
  </r>
  <r>
    <n v="199400"/>
    <x v="0"/>
    <x v="0"/>
    <x v="0"/>
    <x v="0"/>
    <x v="7"/>
    <x v="185"/>
    <x v="0"/>
    <x v="0"/>
    <s v="Tesseramento"/>
    <x v="1"/>
    <x v="1"/>
    <x v="0"/>
    <m/>
  </r>
  <r>
    <n v="217237"/>
    <x v="0"/>
    <x v="0"/>
    <x v="0"/>
    <x v="0"/>
    <x v="7"/>
    <x v="185"/>
    <x v="0"/>
    <x v="0"/>
    <s v="Tesseramento"/>
    <x v="1"/>
    <x v="1"/>
    <x v="0"/>
    <m/>
  </r>
  <r>
    <n v="4546"/>
    <x v="0"/>
    <x v="0"/>
    <x v="0"/>
    <x v="0"/>
    <x v="7"/>
    <x v="103"/>
    <x v="0"/>
    <x v="0"/>
    <s v="Tesseramento"/>
    <x v="1"/>
    <x v="4"/>
    <x v="0"/>
    <m/>
  </r>
  <r>
    <n v="213391"/>
    <x v="0"/>
    <x v="0"/>
    <x v="0"/>
    <x v="0"/>
    <x v="7"/>
    <x v="103"/>
    <x v="0"/>
    <x v="0"/>
    <s v="Tesseramento"/>
    <x v="1"/>
    <x v="0"/>
    <x v="0"/>
    <m/>
  </r>
  <r>
    <n v="4547"/>
    <x v="0"/>
    <x v="0"/>
    <x v="0"/>
    <x v="0"/>
    <x v="7"/>
    <x v="103"/>
    <x v="0"/>
    <x v="0"/>
    <s v="Tesseramento"/>
    <x v="1"/>
    <x v="4"/>
    <x v="0"/>
    <m/>
  </r>
  <r>
    <n v="197753"/>
    <x v="0"/>
    <x v="0"/>
    <x v="0"/>
    <x v="0"/>
    <x v="7"/>
    <x v="185"/>
    <x v="0"/>
    <x v="0"/>
    <s v="Tesseramento"/>
    <x v="1"/>
    <x v="1"/>
    <x v="0"/>
    <m/>
  </r>
  <r>
    <n v="175541"/>
    <x v="0"/>
    <x v="0"/>
    <x v="0"/>
    <x v="0"/>
    <x v="7"/>
    <x v="103"/>
    <x v="0"/>
    <x v="0"/>
    <s v="Tesseramento"/>
    <x v="1"/>
    <x v="0"/>
    <x v="0"/>
    <m/>
  </r>
  <r>
    <n v="210330"/>
    <x v="1"/>
    <x v="0"/>
    <x v="0"/>
    <x v="0"/>
    <x v="7"/>
    <x v="103"/>
    <x v="0"/>
    <x v="0"/>
    <s v="Tesseramento"/>
    <x v="1"/>
    <x v="5"/>
    <x v="0"/>
    <s v="B"/>
  </r>
  <r>
    <n v="100125"/>
    <x v="0"/>
    <x v="0"/>
    <x v="0"/>
    <x v="0"/>
    <x v="7"/>
    <x v="185"/>
    <x v="0"/>
    <x v="0"/>
    <s v="Tesseramento"/>
    <x v="1"/>
    <x v="3"/>
    <x v="0"/>
    <m/>
  </r>
  <r>
    <n v="154825"/>
    <x v="0"/>
    <x v="0"/>
    <x v="0"/>
    <x v="0"/>
    <x v="7"/>
    <x v="185"/>
    <x v="0"/>
    <x v="0"/>
    <s v="Tesseramento"/>
    <x v="1"/>
    <x v="4"/>
    <x v="0"/>
    <m/>
  </r>
  <r>
    <n v="228226"/>
    <x v="1"/>
    <x v="1"/>
    <x v="0"/>
    <x v="2"/>
    <x v="7"/>
    <x v="103"/>
    <x v="0"/>
    <x v="1"/>
    <s v="Tesseramento"/>
    <x v="1"/>
    <x v="5"/>
    <x v="0"/>
    <m/>
  </r>
  <r>
    <n v="228227"/>
    <x v="1"/>
    <x v="1"/>
    <x v="0"/>
    <x v="2"/>
    <x v="7"/>
    <x v="103"/>
    <x v="0"/>
    <x v="1"/>
    <s v="Tesseramento"/>
    <x v="1"/>
    <x v="5"/>
    <x v="0"/>
    <m/>
  </r>
  <r>
    <n v="212405"/>
    <x v="0"/>
    <x v="0"/>
    <x v="0"/>
    <x v="1"/>
    <x v="7"/>
    <x v="185"/>
    <x v="0"/>
    <x v="0"/>
    <s v="Tesseramento"/>
    <x v="1"/>
    <x v="1"/>
    <x v="0"/>
    <m/>
  </r>
  <r>
    <n v="30940"/>
    <x v="0"/>
    <x v="0"/>
    <x v="0"/>
    <x v="0"/>
    <x v="7"/>
    <x v="185"/>
    <x v="0"/>
    <x v="0"/>
    <s v="Tesseramento"/>
    <x v="1"/>
    <x v="3"/>
    <x v="0"/>
    <m/>
  </r>
  <r>
    <n v="188301"/>
    <x v="0"/>
    <x v="0"/>
    <x v="0"/>
    <x v="1"/>
    <x v="7"/>
    <x v="103"/>
    <x v="0"/>
    <x v="1"/>
    <s v="Tesseramento"/>
    <x v="1"/>
    <x v="0"/>
    <x v="0"/>
    <m/>
  </r>
  <r>
    <n v="7472"/>
    <x v="0"/>
    <x v="0"/>
    <x v="0"/>
    <x v="0"/>
    <x v="7"/>
    <x v="185"/>
    <x v="0"/>
    <x v="0"/>
    <s v="Tesseramento"/>
    <x v="1"/>
    <x v="0"/>
    <x v="0"/>
    <m/>
  </r>
  <r>
    <n v="134185"/>
    <x v="0"/>
    <x v="0"/>
    <x v="0"/>
    <x v="0"/>
    <x v="7"/>
    <x v="103"/>
    <x v="0"/>
    <x v="0"/>
    <s v="Tesseramento"/>
    <x v="1"/>
    <x v="0"/>
    <x v="0"/>
    <m/>
  </r>
  <r>
    <n v="83360"/>
    <x v="0"/>
    <x v="0"/>
    <x v="0"/>
    <x v="0"/>
    <x v="7"/>
    <x v="185"/>
    <x v="0"/>
    <x v="0"/>
    <s v="Tesseramento"/>
    <x v="1"/>
    <x v="4"/>
    <x v="0"/>
    <m/>
  </r>
  <r>
    <n v="236073"/>
    <x v="1"/>
    <x v="0"/>
    <x v="1"/>
    <x v="2"/>
    <x v="4"/>
    <x v="88"/>
    <x v="0"/>
    <x v="1"/>
    <s v="Tesseramento"/>
    <x v="1"/>
    <x v="5"/>
    <x v="0"/>
    <m/>
  </r>
  <r>
    <n v="136155"/>
    <x v="0"/>
    <x v="0"/>
    <x v="0"/>
    <x v="0"/>
    <x v="7"/>
    <x v="103"/>
    <x v="0"/>
    <x v="1"/>
    <s v="Tesseramento"/>
    <x v="1"/>
    <x v="0"/>
    <x v="0"/>
    <m/>
  </r>
  <r>
    <n v="78478"/>
    <x v="0"/>
    <x v="0"/>
    <x v="0"/>
    <x v="0"/>
    <x v="4"/>
    <x v="140"/>
    <x v="0"/>
    <x v="0"/>
    <s v="Tesseramento"/>
    <x v="0"/>
    <x v="4"/>
    <x v="0"/>
    <m/>
  </r>
  <r>
    <n v="153761"/>
    <x v="0"/>
    <x v="0"/>
    <x v="0"/>
    <x v="0"/>
    <x v="7"/>
    <x v="185"/>
    <x v="0"/>
    <x v="1"/>
    <s v="Tesseramento"/>
    <x v="1"/>
    <x v="3"/>
    <x v="0"/>
    <m/>
  </r>
  <r>
    <n v="122962"/>
    <x v="0"/>
    <x v="0"/>
    <x v="0"/>
    <x v="0"/>
    <x v="7"/>
    <x v="103"/>
    <x v="0"/>
    <x v="0"/>
    <s v="Tesseramento"/>
    <x v="1"/>
    <x v="0"/>
    <x v="0"/>
    <m/>
  </r>
  <r>
    <n v="78471"/>
    <x v="0"/>
    <x v="0"/>
    <x v="0"/>
    <x v="0"/>
    <x v="4"/>
    <x v="140"/>
    <x v="0"/>
    <x v="1"/>
    <s v="Tesseramento"/>
    <x v="0"/>
    <x v="4"/>
    <x v="0"/>
    <m/>
  </r>
  <r>
    <n v="60418"/>
    <x v="0"/>
    <x v="0"/>
    <x v="0"/>
    <x v="0"/>
    <x v="7"/>
    <x v="103"/>
    <x v="0"/>
    <x v="1"/>
    <s v="Tesseramento"/>
    <x v="1"/>
    <x v="1"/>
    <x v="0"/>
    <m/>
  </r>
  <r>
    <n v="4611"/>
    <x v="0"/>
    <x v="0"/>
    <x v="0"/>
    <x v="2"/>
    <x v="7"/>
    <x v="103"/>
    <x v="0"/>
    <x v="0"/>
    <s v="Tesseramento"/>
    <x v="1"/>
    <x v="4"/>
    <x v="0"/>
    <m/>
  </r>
  <r>
    <n v="4613"/>
    <x v="0"/>
    <x v="0"/>
    <x v="0"/>
    <x v="0"/>
    <x v="7"/>
    <x v="103"/>
    <x v="0"/>
    <x v="0"/>
    <s v="Tesseramento"/>
    <x v="1"/>
    <x v="3"/>
    <x v="0"/>
    <m/>
  </r>
  <r>
    <n v="47971"/>
    <x v="0"/>
    <x v="0"/>
    <x v="0"/>
    <x v="0"/>
    <x v="7"/>
    <x v="103"/>
    <x v="0"/>
    <x v="1"/>
    <s v="Tesseramento"/>
    <x v="1"/>
    <x v="1"/>
    <x v="0"/>
    <m/>
  </r>
  <r>
    <n v="139825"/>
    <x v="0"/>
    <x v="0"/>
    <x v="0"/>
    <x v="0"/>
    <x v="7"/>
    <x v="185"/>
    <x v="0"/>
    <x v="0"/>
    <s v="Tesseramento"/>
    <x v="1"/>
    <x v="4"/>
    <x v="0"/>
    <m/>
  </r>
  <r>
    <n v="4614"/>
    <x v="0"/>
    <x v="0"/>
    <x v="0"/>
    <x v="0"/>
    <x v="7"/>
    <x v="103"/>
    <x v="0"/>
    <x v="1"/>
    <s v="Tesseramento"/>
    <x v="1"/>
    <x v="4"/>
    <x v="0"/>
    <m/>
  </r>
  <r>
    <n v="31716"/>
    <x v="0"/>
    <x v="0"/>
    <x v="0"/>
    <x v="2"/>
    <x v="7"/>
    <x v="103"/>
    <x v="0"/>
    <x v="1"/>
    <s v="Tesseramento"/>
    <x v="1"/>
    <x v="3"/>
    <x v="0"/>
    <m/>
  </r>
  <r>
    <n v="166870"/>
    <x v="0"/>
    <x v="0"/>
    <x v="0"/>
    <x v="0"/>
    <x v="11"/>
    <x v="174"/>
    <x v="0"/>
    <x v="0"/>
    <s v="Tesseramento"/>
    <x v="3"/>
    <x v="0"/>
    <x v="0"/>
    <m/>
  </r>
  <r>
    <n v="4605"/>
    <x v="0"/>
    <x v="0"/>
    <x v="0"/>
    <x v="0"/>
    <x v="7"/>
    <x v="103"/>
    <x v="0"/>
    <x v="1"/>
    <s v="Tesseramento"/>
    <x v="1"/>
    <x v="3"/>
    <x v="0"/>
    <m/>
  </r>
  <r>
    <n v="19993"/>
    <x v="0"/>
    <x v="0"/>
    <x v="0"/>
    <x v="0"/>
    <x v="7"/>
    <x v="103"/>
    <x v="0"/>
    <x v="1"/>
    <s v="Tesseramento"/>
    <x v="1"/>
    <x v="1"/>
    <x v="0"/>
    <m/>
  </r>
  <r>
    <n v="166869"/>
    <x v="0"/>
    <x v="0"/>
    <x v="0"/>
    <x v="0"/>
    <x v="11"/>
    <x v="174"/>
    <x v="0"/>
    <x v="0"/>
    <s v="Tesseramento"/>
    <x v="3"/>
    <x v="0"/>
    <x v="0"/>
    <m/>
  </r>
  <r>
    <n v="108137"/>
    <x v="1"/>
    <x v="0"/>
    <x v="0"/>
    <x v="0"/>
    <x v="7"/>
    <x v="103"/>
    <x v="0"/>
    <x v="1"/>
    <s v="Tesseramento"/>
    <x v="1"/>
    <x v="2"/>
    <x v="0"/>
    <m/>
  </r>
  <r>
    <n v="90319"/>
    <x v="0"/>
    <x v="0"/>
    <x v="0"/>
    <x v="2"/>
    <x v="7"/>
    <x v="103"/>
    <x v="0"/>
    <x v="1"/>
    <s v="Tesseramento"/>
    <x v="1"/>
    <x v="1"/>
    <x v="0"/>
    <m/>
  </r>
  <r>
    <n v="161692"/>
    <x v="0"/>
    <x v="0"/>
    <x v="0"/>
    <x v="0"/>
    <x v="7"/>
    <x v="103"/>
    <x v="0"/>
    <x v="0"/>
    <s v="Tesseramento"/>
    <x v="1"/>
    <x v="0"/>
    <x v="0"/>
    <m/>
  </r>
  <r>
    <n v="4607"/>
    <x v="0"/>
    <x v="0"/>
    <x v="0"/>
    <x v="0"/>
    <x v="7"/>
    <x v="103"/>
    <x v="0"/>
    <x v="0"/>
    <s v="Tesseramento"/>
    <x v="1"/>
    <x v="3"/>
    <x v="0"/>
    <m/>
  </r>
  <r>
    <n v="36814"/>
    <x v="0"/>
    <x v="0"/>
    <x v="0"/>
    <x v="0"/>
    <x v="8"/>
    <x v="127"/>
    <x v="0"/>
    <x v="0"/>
    <s v="Tesseramento"/>
    <x v="1"/>
    <x v="4"/>
    <x v="0"/>
    <m/>
  </r>
  <r>
    <n v="226862"/>
    <x v="0"/>
    <x v="0"/>
    <x v="0"/>
    <x v="1"/>
    <x v="4"/>
    <x v="47"/>
    <x v="0"/>
    <x v="0"/>
    <s v="Tesseramento"/>
    <x v="0"/>
    <x v="0"/>
    <x v="0"/>
    <m/>
  </r>
  <r>
    <n v="226860"/>
    <x v="0"/>
    <x v="0"/>
    <x v="0"/>
    <x v="1"/>
    <x v="4"/>
    <x v="47"/>
    <x v="0"/>
    <x v="0"/>
    <s v="Tesseramento"/>
    <x v="0"/>
    <x v="0"/>
    <x v="0"/>
    <m/>
  </r>
  <r>
    <n v="19324"/>
    <x v="0"/>
    <x v="0"/>
    <x v="0"/>
    <x v="0"/>
    <x v="11"/>
    <x v="280"/>
    <x v="0"/>
    <x v="0"/>
    <s v="Tesseramento"/>
    <x v="0"/>
    <x v="3"/>
    <x v="0"/>
    <m/>
  </r>
  <r>
    <n v="53984"/>
    <x v="0"/>
    <x v="0"/>
    <x v="0"/>
    <x v="0"/>
    <x v="7"/>
    <x v="342"/>
    <x v="0"/>
    <x v="0"/>
    <s v="Tesseramento"/>
    <x v="1"/>
    <x v="0"/>
    <x v="0"/>
    <m/>
  </r>
  <r>
    <n v="90528"/>
    <x v="0"/>
    <x v="0"/>
    <x v="0"/>
    <x v="0"/>
    <x v="4"/>
    <x v="110"/>
    <x v="0"/>
    <x v="0"/>
    <s v="Tesseramento"/>
    <x v="1"/>
    <x v="4"/>
    <x v="0"/>
    <m/>
  </r>
  <r>
    <n v="223946"/>
    <x v="0"/>
    <x v="0"/>
    <x v="0"/>
    <x v="0"/>
    <x v="12"/>
    <x v="122"/>
    <x v="0"/>
    <x v="0"/>
    <s v="Tesseramento"/>
    <x v="0"/>
    <x v="1"/>
    <x v="0"/>
    <m/>
  </r>
  <r>
    <n v="104219"/>
    <x v="0"/>
    <x v="0"/>
    <x v="0"/>
    <x v="0"/>
    <x v="7"/>
    <x v="342"/>
    <x v="0"/>
    <x v="0"/>
    <s v="Tesseramento"/>
    <x v="1"/>
    <x v="1"/>
    <x v="0"/>
    <m/>
  </r>
  <r>
    <n v="179499"/>
    <x v="0"/>
    <x v="0"/>
    <x v="0"/>
    <x v="2"/>
    <x v="7"/>
    <x v="342"/>
    <x v="0"/>
    <x v="0"/>
    <s v="Tesseramento"/>
    <x v="1"/>
    <x v="4"/>
    <x v="0"/>
    <m/>
  </r>
  <r>
    <n v="76652"/>
    <x v="0"/>
    <x v="0"/>
    <x v="0"/>
    <x v="0"/>
    <x v="7"/>
    <x v="342"/>
    <x v="0"/>
    <x v="0"/>
    <s v="Tesseramento"/>
    <x v="1"/>
    <x v="0"/>
    <x v="0"/>
    <m/>
  </r>
  <r>
    <n v="79564"/>
    <x v="0"/>
    <x v="0"/>
    <x v="0"/>
    <x v="0"/>
    <x v="7"/>
    <x v="342"/>
    <x v="0"/>
    <x v="0"/>
    <s v="Tesseramento"/>
    <x v="1"/>
    <x v="4"/>
    <x v="0"/>
    <m/>
  </r>
  <r>
    <n v="17522"/>
    <x v="0"/>
    <x v="0"/>
    <x v="0"/>
    <x v="0"/>
    <x v="7"/>
    <x v="342"/>
    <x v="0"/>
    <x v="0"/>
    <s v="Tesseramento"/>
    <x v="1"/>
    <x v="4"/>
    <x v="0"/>
    <m/>
  </r>
  <r>
    <n v="144366"/>
    <x v="0"/>
    <x v="0"/>
    <x v="0"/>
    <x v="0"/>
    <x v="4"/>
    <x v="146"/>
    <x v="0"/>
    <x v="1"/>
    <s v="Tesseramento"/>
    <x v="1"/>
    <x v="4"/>
    <x v="0"/>
    <m/>
  </r>
  <r>
    <n v="67818"/>
    <x v="0"/>
    <x v="0"/>
    <x v="0"/>
    <x v="0"/>
    <x v="4"/>
    <x v="368"/>
    <x v="0"/>
    <x v="0"/>
    <s v="Tesseramento"/>
    <x v="1"/>
    <x v="0"/>
    <x v="0"/>
    <m/>
  </r>
  <r>
    <n v="116630"/>
    <x v="0"/>
    <x v="0"/>
    <x v="0"/>
    <x v="0"/>
    <x v="4"/>
    <x v="146"/>
    <x v="0"/>
    <x v="0"/>
    <s v="Tesseramento"/>
    <x v="1"/>
    <x v="3"/>
    <x v="0"/>
    <m/>
  </r>
  <r>
    <n v="138463"/>
    <x v="0"/>
    <x v="0"/>
    <x v="0"/>
    <x v="0"/>
    <x v="4"/>
    <x v="146"/>
    <x v="0"/>
    <x v="0"/>
    <s v="Tesseramento"/>
    <x v="1"/>
    <x v="3"/>
    <x v="0"/>
    <m/>
  </r>
  <r>
    <n v="196082"/>
    <x v="0"/>
    <x v="0"/>
    <x v="0"/>
    <x v="0"/>
    <x v="4"/>
    <x v="146"/>
    <x v="0"/>
    <x v="0"/>
    <s v="Tesseramento"/>
    <x v="1"/>
    <x v="1"/>
    <x v="0"/>
    <m/>
  </r>
  <r>
    <n v="108438"/>
    <x v="0"/>
    <x v="0"/>
    <x v="0"/>
    <x v="0"/>
    <x v="11"/>
    <x v="24"/>
    <x v="0"/>
    <x v="0"/>
    <s v="Tesseramento"/>
    <x v="1"/>
    <x v="4"/>
    <x v="0"/>
    <m/>
  </r>
  <r>
    <n v="28578"/>
    <x v="0"/>
    <x v="0"/>
    <x v="0"/>
    <x v="0"/>
    <x v="4"/>
    <x v="146"/>
    <x v="0"/>
    <x v="0"/>
    <s v="Tesseramento"/>
    <x v="1"/>
    <x v="0"/>
    <x v="0"/>
    <m/>
  </r>
  <r>
    <n v="171983"/>
    <x v="1"/>
    <x v="0"/>
    <x v="0"/>
    <x v="1"/>
    <x v="2"/>
    <x v="346"/>
    <x v="0"/>
    <x v="0"/>
    <s v="Tesseramento"/>
    <x v="0"/>
    <x v="2"/>
    <x v="0"/>
    <m/>
  </r>
  <r>
    <n v="192281"/>
    <x v="0"/>
    <x v="0"/>
    <x v="2"/>
    <x v="0"/>
    <x v="1"/>
    <x v="22"/>
    <x v="0"/>
    <x v="1"/>
    <s v="Tesseramento"/>
    <x v="1"/>
    <x v="0"/>
    <x v="0"/>
    <m/>
  </r>
  <r>
    <n v="167889"/>
    <x v="0"/>
    <x v="0"/>
    <x v="0"/>
    <x v="0"/>
    <x v="1"/>
    <x v="22"/>
    <x v="0"/>
    <x v="1"/>
    <s v="Tesseramento"/>
    <x v="1"/>
    <x v="4"/>
    <x v="0"/>
    <m/>
  </r>
  <r>
    <n v="16610"/>
    <x v="0"/>
    <x v="0"/>
    <x v="0"/>
    <x v="0"/>
    <x v="7"/>
    <x v="51"/>
    <x v="0"/>
    <x v="0"/>
    <s v="Tesseramento"/>
    <x v="1"/>
    <x v="4"/>
    <x v="0"/>
    <m/>
  </r>
  <r>
    <n v="167885"/>
    <x v="0"/>
    <x v="0"/>
    <x v="0"/>
    <x v="0"/>
    <x v="1"/>
    <x v="22"/>
    <x v="0"/>
    <x v="0"/>
    <s v="Tesseramento"/>
    <x v="1"/>
    <x v="4"/>
    <x v="0"/>
    <m/>
  </r>
  <r>
    <n v="64095"/>
    <x v="0"/>
    <x v="0"/>
    <x v="0"/>
    <x v="0"/>
    <x v="4"/>
    <x v="145"/>
    <x v="0"/>
    <x v="0"/>
    <s v="Tesseramento"/>
    <x v="1"/>
    <x v="3"/>
    <x v="0"/>
    <m/>
  </r>
  <r>
    <n v="36226"/>
    <x v="0"/>
    <x v="0"/>
    <x v="0"/>
    <x v="0"/>
    <x v="7"/>
    <x v="51"/>
    <x v="0"/>
    <x v="1"/>
    <s v="Tesseramento"/>
    <x v="1"/>
    <x v="4"/>
    <x v="0"/>
    <m/>
  </r>
  <r>
    <n v="201338"/>
    <x v="0"/>
    <x v="1"/>
    <x v="0"/>
    <x v="1"/>
    <x v="2"/>
    <x v="233"/>
    <x v="0"/>
    <x v="0"/>
    <s v="Tesseramento"/>
    <x v="0"/>
    <x v="0"/>
    <x v="0"/>
    <m/>
  </r>
  <r>
    <n v="227655"/>
    <x v="0"/>
    <x v="0"/>
    <x v="0"/>
    <x v="0"/>
    <x v="11"/>
    <x v="280"/>
    <x v="0"/>
    <x v="0"/>
    <s v="Tesseramento"/>
    <x v="0"/>
    <x v="0"/>
    <x v="0"/>
    <m/>
  </r>
  <r>
    <n v="47288"/>
    <x v="0"/>
    <x v="0"/>
    <x v="0"/>
    <x v="0"/>
    <x v="13"/>
    <x v="369"/>
    <x v="0"/>
    <x v="0"/>
    <s v="Tesseramento"/>
    <x v="1"/>
    <x v="4"/>
    <x v="0"/>
    <m/>
  </r>
  <r>
    <n v="224291"/>
    <x v="0"/>
    <x v="1"/>
    <x v="0"/>
    <x v="1"/>
    <x v="4"/>
    <x v="359"/>
    <x v="0"/>
    <x v="0"/>
    <s v="Tesseramento"/>
    <x v="0"/>
    <x v="0"/>
    <x v="0"/>
    <m/>
  </r>
  <r>
    <n v="222587"/>
    <x v="0"/>
    <x v="1"/>
    <x v="0"/>
    <x v="1"/>
    <x v="4"/>
    <x v="359"/>
    <x v="0"/>
    <x v="1"/>
    <s v="Tesseramento"/>
    <x v="0"/>
    <x v="3"/>
    <x v="0"/>
    <m/>
  </r>
  <r>
    <n v="170657"/>
    <x v="0"/>
    <x v="0"/>
    <x v="0"/>
    <x v="2"/>
    <x v="8"/>
    <x v="105"/>
    <x v="0"/>
    <x v="0"/>
    <s v="Tesseramento"/>
    <x v="2"/>
    <x v="0"/>
    <x v="0"/>
    <m/>
  </r>
  <r>
    <n v="214654"/>
    <x v="0"/>
    <x v="0"/>
    <x v="0"/>
    <x v="2"/>
    <x v="8"/>
    <x v="105"/>
    <x v="0"/>
    <x v="1"/>
    <s v="Tesseramento"/>
    <x v="2"/>
    <x v="3"/>
    <x v="0"/>
    <m/>
  </r>
  <r>
    <n v="206256"/>
    <x v="0"/>
    <x v="0"/>
    <x v="0"/>
    <x v="0"/>
    <x v="8"/>
    <x v="105"/>
    <x v="0"/>
    <x v="0"/>
    <s v="Tesseramento"/>
    <x v="2"/>
    <x v="3"/>
    <x v="0"/>
    <m/>
  </r>
  <r>
    <n v="139287"/>
    <x v="0"/>
    <x v="0"/>
    <x v="0"/>
    <x v="2"/>
    <x v="8"/>
    <x v="105"/>
    <x v="0"/>
    <x v="0"/>
    <s v="Tesseramento"/>
    <x v="2"/>
    <x v="1"/>
    <x v="0"/>
    <m/>
  </r>
  <r>
    <n v="178867"/>
    <x v="0"/>
    <x v="0"/>
    <x v="0"/>
    <x v="0"/>
    <x v="7"/>
    <x v="41"/>
    <x v="0"/>
    <x v="0"/>
    <s v="Tesseramento"/>
    <x v="1"/>
    <x v="0"/>
    <x v="0"/>
    <m/>
  </r>
  <r>
    <n v="228992"/>
    <x v="0"/>
    <x v="0"/>
    <x v="0"/>
    <x v="4"/>
    <x v="4"/>
    <x v="110"/>
    <x v="0"/>
    <x v="0"/>
    <s v="Tesseramento"/>
    <x v="1"/>
    <x v="3"/>
    <x v="0"/>
    <m/>
  </r>
  <r>
    <n v="77661"/>
    <x v="0"/>
    <x v="0"/>
    <x v="0"/>
    <x v="0"/>
    <x v="11"/>
    <x v="141"/>
    <x v="0"/>
    <x v="0"/>
    <s v="Tesseramento"/>
    <x v="1"/>
    <x v="3"/>
    <x v="0"/>
    <m/>
  </r>
  <r>
    <n v="228489"/>
    <x v="1"/>
    <x v="0"/>
    <x v="0"/>
    <x v="0"/>
    <x v="13"/>
    <x v="177"/>
    <x v="0"/>
    <x v="0"/>
    <s v="Tesseramento"/>
    <x v="1"/>
    <x v="5"/>
    <x v="0"/>
    <s v="B"/>
  </r>
  <r>
    <n v="189681"/>
    <x v="0"/>
    <x v="0"/>
    <x v="0"/>
    <x v="0"/>
    <x v="13"/>
    <x v="177"/>
    <x v="0"/>
    <x v="0"/>
    <s v="Tesseramento"/>
    <x v="1"/>
    <x v="0"/>
    <x v="0"/>
    <m/>
  </r>
  <r>
    <n v="228488"/>
    <x v="0"/>
    <x v="0"/>
    <x v="0"/>
    <x v="1"/>
    <x v="13"/>
    <x v="177"/>
    <x v="0"/>
    <x v="0"/>
    <s v="Tesseramento"/>
    <x v="1"/>
    <x v="4"/>
    <x v="0"/>
    <m/>
  </r>
  <r>
    <n v="213845"/>
    <x v="0"/>
    <x v="0"/>
    <x v="0"/>
    <x v="0"/>
    <x v="13"/>
    <x v="177"/>
    <x v="0"/>
    <x v="0"/>
    <s v="Tesseramento"/>
    <x v="1"/>
    <x v="1"/>
    <x v="0"/>
    <m/>
  </r>
  <r>
    <n v="228588"/>
    <x v="0"/>
    <x v="0"/>
    <x v="0"/>
    <x v="1"/>
    <x v="1"/>
    <x v="20"/>
    <x v="0"/>
    <x v="0"/>
    <s v="Tesseramento"/>
    <x v="0"/>
    <x v="1"/>
    <x v="0"/>
    <m/>
  </r>
  <r>
    <n v="86504"/>
    <x v="0"/>
    <x v="0"/>
    <x v="0"/>
    <x v="0"/>
    <x v="11"/>
    <x v="24"/>
    <x v="0"/>
    <x v="0"/>
    <s v="Tesseramento"/>
    <x v="1"/>
    <x v="1"/>
    <x v="0"/>
    <m/>
  </r>
  <r>
    <n v="85556"/>
    <x v="0"/>
    <x v="0"/>
    <x v="0"/>
    <x v="0"/>
    <x v="11"/>
    <x v="24"/>
    <x v="0"/>
    <x v="0"/>
    <s v="Tesseramento"/>
    <x v="1"/>
    <x v="3"/>
    <x v="0"/>
    <m/>
  </r>
  <r>
    <n v="155862"/>
    <x v="0"/>
    <x v="0"/>
    <x v="0"/>
    <x v="0"/>
    <x v="2"/>
    <x v="172"/>
    <x v="0"/>
    <x v="0"/>
    <s v="Tesseramento"/>
    <x v="1"/>
    <x v="3"/>
    <x v="0"/>
    <m/>
  </r>
  <r>
    <n v="130293"/>
    <x v="0"/>
    <x v="0"/>
    <x v="0"/>
    <x v="0"/>
    <x v="2"/>
    <x v="172"/>
    <x v="0"/>
    <x v="0"/>
    <s v="Tesseramento"/>
    <x v="1"/>
    <x v="1"/>
    <x v="0"/>
    <m/>
  </r>
  <r>
    <n v="152143"/>
    <x v="0"/>
    <x v="0"/>
    <x v="0"/>
    <x v="0"/>
    <x v="7"/>
    <x v="272"/>
    <x v="0"/>
    <x v="0"/>
    <s v="Tesseramento"/>
    <x v="0"/>
    <x v="4"/>
    <x v="0"/>
    <m/>
  </r>
  <r>
    <n v="230577"/>
    <x v="0"/>
    <x v="0"/>
    <x v="0"/>
    <x v="0"/>
    <x v="4"/>
    <x v="149"/>
    <x v="0"/>
    <x v="0"/>
    <s v="Tesseramento"/>
    <x v="1"/>
    <x v="1"/>
    <x v="0"/>
    <m/>
  </r>
  <r>
    <n v="91500"/>
    <x v="0"/>
    <x v="0"/>
    <x v="0"/>
    <x v="0"/>
    <x v="12"/>
    <x v="148"/>
    <x v="0"/>
    <x v="1"/>
    <s v="Tesseramento"/>
    <x v="1"/>
    <x v="4"/>
    <x v="0"/>
    <m/>
  </r>
  <r>
    <n v="9698"/>
    <x v="0"/>
    <x v="0"/>
    <x v="0"/>
    <x v="0"/>
    <x v="12"/>
    <x v="148"/>
    <x v="0"/>
    <x v="0"/>
    <s v="Tesseramento"/>
    <x v="1"/>
    <x v="3"/>
    <x v="0"/>
    <m/>
  </r>
  <r>
    <n v="140504"/>
    <x v="1"/>
    <x v="0"/>
    <x v="0"/>
    <x v="0"/>
    <x v="12"/>
    <x v="148"/>
    <x v="0"/>
    <x v="0"/>
    <s v="Tesseramento"/>
    <x v="1"/>
    <x v="6"/>
    <x v="0"/>
    <m/>
  </r>
  <r>
    <n v="76259"/>
    <x v="0"/>
    <x v="0"/>
    <x v="0"/>
    <x v="0"/>
    <x v="12"/>
    <x v="148"/>
    <x v="0"/>
    <x v="0"/>
    <s v="Tesseramento"/>
    <x v="1"/>
    <x v="4"/>
    <x v="0"/>
    <m/>
  </r>
  <r>
    <n v="116935"/>
    <x v="0"/>
    <x v="0"/>
    <x v="0"/>
    <x v="0"/>
    <x v="12"/>
    <x v="148"/>
    <x v="0"/>
    <x v="1"/>
    <s v="Tesseramento"/>
    <x v="1"/>
    <x v="4"/>
    <x v="0"/>
    <m/>
  </r>
  <r>
    <n v="9750"/>
    <x v="0"/>
    <x v="0"/>
    <x v="2"/>
    <x v="2"/>
    <x v="12"/>
    <x v="148"/>
    <x v="0"/>
    <x v="0"/>
    <s v="Tesseramento"/>
    <x v="1"/>
    <x v="4"/>
    <x v="0"/>
    <m/>
  </r>
  <r>
    <n v="9642"/>
    <x v="0"/>
    <x v="0"/>
    <x v="0"/>
    <x v="0"/>
    <x v="12"/>
    <x v="148"/>
    <x v="0"/>
    <x v="0"/>
    <s v="Tesseramento"/>
    <x v="1"/>
    <x v="3"/>
    <x v="0"/>
    <m/>
  </r>
  <r>
    <n v="49585"/>
    <x v="0"/>
    <x v="0"/>
    <x v="0"/>
    <x v="3"/>
    <x v="12"/>
    <x v="148"/>
    <x v="0"/>
    <x v="0"/>
    <s v="Tesseramento"/>
    <x v="1"/>
    <x v="4"/>
    <x v="0"/>
    <m/>
  </r>
  <r>
    <n v="49584"/>
    <x v="0"/>
    <x v="0"/>
    <x v="0"/>
    <x v="3"/>
    <x v="12"/>
    <x v="148"/>
    <x v="0"/>
    <x v="1"/>
    <s v="Tesseramento"/>
    <x v="1"/>
    <x v="4"/>
    <x v="0"/>
    <m/>
  </r>
  <r>
    <n v="166758"/>
    <x v="0"/>
    <x v="0"/>
    <x v="0"/>
    <x v="0"/>
    <x v="12"/>
    <x v="148"/>
    <x v="0"/>
    <x v="1"/>
    <s v="Tesseramento"/>
    <x v="1"/>
    <x v="0"/>
    <x v="0"/>
    <m/>
  </r>
  <r>
    <n v="9412"/>
    <x v="0"/>
    <x v="0"/>
    <x v="0"/>
    <x v="0"/>
    <x v="12"/>
    <x v="148"/>
    <x v="0"/>
    <x v="0"/>
    <s v="Tesseramento"/>
    <x v="1"/>
    <x v="3"/>
    <x v="0"/>
    <m/>
  </r>
  <r>
    <n v="126640"/>
    <x v="0"/>
    <x v="0"/>
    <x v="0"/>
    <x v="0"/>
    <x v="12"/>
    <x v="148"/>
    <x v="0"/>
    <x v="1"/>
    <s v="Tesseramento"/>
    <x v="1"/>
    <x v="4"/>
    <x v="0"/>
    <m/>
  </r>
  <r>
    <n v="104556"/>
    <x v="0"/>
    <x v="0"/>
    <x v="0"/>
    <x v="0"/>
    <x v="12"/>
    <x v="148"/>
    <x v="0"/>
    <x v="0"/>
    <s v="Tesseramento"/>
    <x v="1"/>
    <x v="3"/>
    <x v="0"/>
    <m/>
  </r>
  <r>
    <n v="213117"/>
    <x v="0"/>
    <x v="0"/>
    <x v="0"/>
    <x v="0"/>
    <x v="11"/>
    <x v="174"/>
    <x v="0"/>
    <x v="0"/>
    <s v="Tesseramento"/>
    <x v="3"/>
    <x v="1"/>
    <x v="0"/>
    <m/>
  </r>
  <r>
    <n v="215868"/>
    <x v="0"/>
    <x v="0"/>
    <x v="0"/>
    <x v="0"/>
    <x v="11"/>
    <x v="174"/>
    <x v="0"/>
    <x v="0"/>
    <s v="Tesseramento"/>
    <x v="3"/>
    <x v="3"/>
    <x v="0"/>
    <m/>
  </r>
  <r>
    <n v="6025"/>
    <x v="0"/>
    <x v="0"/>
    <x v="0"/>
    <x v="0"/>
    <x v="12"/>
    <x v="148"/>
    <x v="0"/>
    <x v="0"/>
    <s v="Tesseramento"/>
    <x v="1"/>
    <x v="4"/>
    <x v="0"/>
    <m/>
  </r>
  <r>
    <n v="221384"/>
    <x v="0"/>
    <x v="0"/>
    <x v="0"/>
    <x v="0"/>
    <x v="11"/>
    <x v="174"/>
    <x v="0"/>
    <x v="0"/>
    <s v="Tesseramento"/>
    <x v="3"/>
    <x v="0"/>
    <x v="0"/>
    <m/>
  </r>
  <r>
    <n v="197846"/>
    <x v="1"/>
    <x v="0"/>
    <x v="0"/>
    <x v="0"/>
    <x v="12"/>
    <x v="148"/>
    <x v="0"/>
    <x v="1"/>
    <s v="Tesseramento"/>
    <x v="1"/>
    <x v="5"/>
    <x v="0"/>
    <m/>
  </r>
  <r>
    <n v="150490"/>
    <x v="0"/>
    <x v="0"/>
    <x v="0"/>
    <x v="0"/>
    <x v="12"/>
    <x v="148"/>
    <x v="0"/>
    <x v="0"/>
    <s v="Tesseramento"/>
    <x v="1"/>
    <x v="0"/>
    <x v="0"/>
    <m/>
  </r>
  <r>
    <n v="197847"/>
    <x v="1"/>
    <x v="0"/>
    <x v="0"/>
    <x v="1"/>
    <x v="12"/>
    <x v="148"/>
    <x v="0"/>
    <x v="1"/>
    <s v="Tesseramento"/>
    <x v="1"/>
    <x v="5"/>
    <x v="0"/>
    <m/>
  </r>
  <r>
    <n v="197848"/>
    <x v="1"/>
    <x v="0"/>
    <x v="0"/>
    <x v="1"/>
    <x v="12"/>
    <x v="148"/>
    <x v="0"/>
    <x v="1"/>
    <s v="Tesseramento"/>
    <x v="1"/>
    <x v="5"/>
    <x v="0"/>
    <m/>
  </r>
  <r>
    <n v="204742"/>
    <x v="0"/>
    <x v="1"/>
    <x v="0"/>
    <x v="1"/>
    <x v="12"/>
    <x v="148"/>
    <x v="0"/>
    <x v="1"/>
    <s v="Tesseramento"/>
    <x v="1"/>
    <x v="0"/>
    <x v="0"/>
    <m/>
  </r>
  <r>
    <n v="176112"/>
    <x v="0"/>
    <x v="1"/>
    <x v="0"/>
    <x v="0"/>
    <x v="12"/>
    <x v="148"/>
    <x v="0"/>
    <x v="0"/>
    <s v="Tesseramento"/>
    <x v="1"/>
    <x v="4"/>
    <x v="0"/>
    <m/>
  </r>
  <r>
    <n v="39398"/>
    <x v="0"/>
    <x v="0"/>
    <x v="0"/>
    <x v="0"/>
    <x v="12"/>
    <x v="148"/>
    <x v="0"/>
    <x v="0"/>
    <s v="Tesseramento"/>
    <x v="1"/>
    <x v="3"/>
    <x v="0"/>
    <m/>
  </r>
  <r>
    <n v="216459"/>
    <x v="0"/>
    <x v="0"/>
    <x v="0"/>
    <x v="0"/>
    <x v="4"/>
    <x v="116"/>
    <x v="0"/>
    <x v="0"/>
    <s v="Tesseramento"/>
    <x v="1"/>
    <x v="0"/>
    <x v="0"/>
    <m/>
  </r>
  <r>
    <n v="236072"/>
    <x v="0"/>
    <x v="0"/>
    <x v="1"/>
    <x v="1"/>
    <x v="4"/>
    <x v="88"/>
    <x v="0"/>
    <x v="0"/>
    <s v="Tesseramento"/>
    <x v="1"/>
    <x v="0"/>
    <x v="0"/>
    <m/>
  </r>
  <r>
    <n v="41114"/>
    <x v="0"/>
    <x v="0"/>
    <x v="0"/>
    <x v="0"/>
    <x v="4"/>
    <x v="14"/>
    <x v="0"/>
    <x v="1"/>
    <s v="Tesseramento"/>
    <x v="1"/>
    <x v="4"/>
    <x v="0"/>
    <m/>
  </r>
  <r>
    <n v="41117"/>
    <x v="0"/>
    <x v="0"/>
    <x v="0"/>
    <x v="0"/>
    <x v="4"/>
    <x v="14"/>
    <x v="0"/>
    <x v="0"/>
    <s v="Tesseramento"/>
    <x v="1"/>
    <x v="4"/>
    <x v="0"/>
    <m/>
  </r>
  <r>
    <n v="34684"/>
    <x v="0"/>
    <x v="0"/>
    <x v="0"/>
    <x v="0"/>
    <x v="12"/>
    <x v="122"/>
    <x v="0"/>
    <x v="0"/>
    <s v="Tesseramento"/>
    <x v="0"/>
    <x v="3"/>
    <x v="0"/>
    <m/>
  </r>
  <r>
    <n v="37692"/>
    <x v="0"/>
    <x v="0"/>
    <x v="0"/>
    <x v="0"/>
    <x v="4"/>
    <x v="140"/>
    <x v="0"/>
    <x v="0"/>
    <s v="Tesseramento"/>
    <x v="0"/>
    <x v="0"/>
    <x v="0"/>
    <m/>
  </r>
  <r>
    <n v="192547"/>
    <x v="0"/>
    <x v="0"/>
    <x v="0"/>
    <x v="1"/>
    <x v="7"/>
    <x v="44"/>
    <x v="0"/>
    <x v="0"/>
    <s v="Tesseramento"/>
    <x v="1"/>
    <x v="0"/>
    <x v="0"/>
    <m/>
  </r>
  <r>
    <n v="215789"/>
    <x v="1"/>
    <x v="0"/>
    <x v="0"/>
    <x v="2"/>
    <x v="7"/>
    <x v="44"/>
    <x v="0"/>
    <x v="0"/>
    <s v="Tesseramento"/>
    <x v="1"/>
    <x v="5"/>
    <x v="0"/>
    <m/>
  </r>
  <r>
    <n v="227667"/>
    <x v="1"/>
    <x v="0"/>
    <x v="0"/>
    <x v="2"/>
    <x v="7"/>
    <x v="44"/>
    <x v="0"/>
    <x v="1"/>
    <s v="Tesseramento"/>
    <x v="1"/>
    <x v="5"/>
    <x v="0"/>
    <m/>
  </r>
  <r>
    <n v="146964"/>
    <x v="0"/>
    <x v="0"/>
    <x v="0"/>
    <x v="0"/>
    <x v="4"/>
    <x v="335"/>
    <x v="0"/>
    <x v="0"/>
    <s v="Tesseramento"/>
    <x v="0"/>
    <x v="0"/>
    <x v="0"/>
    <m/>
  </r>
  <r>
    <n v="228407"/>
    <x v="1"/>
    <x v="1"/>
    <x v="0"/>
    <x v="2"/>
    <x v="7"/>
    <x v="44"/>
    <x v="0"/>
    <x v="1"/>
    <s v="Tesseramento"/>
    <x v="1"/>
    <x v="5"/>
    <x v="0"/>
    <m/>
  </r>
  <r>
    <n v="228408"/>
    <x v="1"/>
    <x v="1"/>
    <x v="0"/>
    <x v="2"/>
    <x v="7"/>
    <x v="44"/>
    <x v="0"/>
    <x v="0"/>
    <s v="Tesseramento"/>
    <x v="1"/>
    <x v="5"/>
    <x v="0"/>
    <m/>
  </r>
  <r>
    <n v="195364"/>
    <x v="0"/>
    <x v="1"/>
    <x v="0"/>
    <x v="0"/>
    <x v="7"/>
    <x v="44"/>
    <x v="0"/>
    <x v="1"/>
    <s v="Tesseramento"/>
    <x v="1"/>
    <x v="0"/>
    <x v="0"/>
    <m/>
  </r>
  <r>
    <n v="223790"/>
    <x v="0"/>
    <x v="1"/>
    <x v="0"/>
    <x v="3"/>
    <x v="7"/>
    <x v="44"/>
    <x v="0"/>
    <x v="0"/>
    <s v="Tesseramento"/>
    <x v="1"/>
    <x v="0"/>
    <x v="0"/>
    <m/>
  </r>
  <r>
    <n v="223791"/>
    <x v="0"/>
    <x v="1"/>
    <x v="0"/>
    <x v="3"/>
    <x v="7"/>
    <x v="44"/>
    <x v="0"/>
    <x v="0"/>
    <s v="Tesseramento"/>
    <x v="1"/>
    <x v="0"/>
    <x v="0"/>
    <m/>
  </r>
  <r>
    <n v="201371"/>
    <x v="0"/>
    <x v="1"/>
    <x v="0"/>
    <x v="1"/>
    <x v="7"/>
    <x v="44"/>
    <x v="0"/>
    <x v="0"/>
    <s v="Tesseramento"/>
    <x v="1"/>
    <x v="0"/>
    <x v="0"/>
    <m/>
  </r>
  <r>
    <n v="75791"/>
    <x v="0"/>
    <x v="0"/>
    <x v="0"/>
    <x v="0"/>
    <x v="11"/>
    <x v="102"/>
    <x v="0"/>
    <x v="0"/>
    <s v="Tesseramento"/>
    <x v="1"/>
    <x v="3"/>
    <x v="0"/>
    <m/>
  </r>
  <r>
    <n v="91502"/>
    <x v="0"/>
    <x v="0"/>
    <x v="0"/>
    <x v="0"/>
    <x v="2"/>
    <x v="364"/>
    <x v="0"/>
    <x v="0"/>
    <s v="Tesseramento"/>
    <x v="1"/>
    <x v="3"/>
    <x v="0"/>
    <m/>
  </r>
  <r>
    <n v="78359"/>
    <x v="0"/>
    <x v="0"/>
    <x v="0"/>
    <x v="0"/>
    <x v="2"/>
    <x v="364"/>
    <x v="0"/>
    <x v="0"/>
    <s v="Tesseramento"/>
    <x v="1"/>
    <x v="4"/>
    <x v="0"/>
    <m/>
  </r>
  <r>
    <n v="182660"/>
    <x v="0"/>
    <x v="0"/>
    <x v="0"/>
    <x v="0"/>
    <x v="2"/>
    <x v="364"/>
    <x v="0"/>
    <x v="1"/>
    <s v="Tesseramento"/>
    <x v="1"/>
    <x v="0"/>
    <x v="0"/>
    <m/>
  </r>
  <r>
    <n v="122418"/>
    <x v="0"/>
    <x v="0"/>
    <x v="0"/>
    <x v="0"/>
    <x v="11"/>
    <x v="102"/>
    <x v="0"/>
    <x v="0"/>
    <s v="Tesseramento"/>
    <x v="1"/>
    <x v="0"/>
    <x v="0"/>
    <m/>
  </r>
  <r>
    <n v="36271"/>
    <x v="0"/>
    <x v="0"/>
    <x v="0"/>
    <x v="0"/>
    <x v="2"/>
    <x v="364"/>
    <x v="0"/>
    <x v="0"/>
    <s v="Tesseramento"/>
    <x v="1"/>
    <x v="3"/>
    <x v="0"/>
    <m/>
  </r>
  <r>
    <n v="108612"/>
    <x v="0"/>
    <x v="0"/>
    <x v="0"/>
    <x v="0"/>
    <x v="2"/>
    <x v="364"/>
    <x v="0"/>
    <x v="0"/>
    <s v="Tesseramento"/>
    <x v="1"/>
    <x v="0"/>
    <x v="0"/>
    <m/>
  </r>
  <r>
    <n v="169649"/>
    <x v="0"/>
    <x v="0"/>
    <x v="0"/>
    <x v="0"/>
    <x v="2"/>
    <x v="364"/>
    <x v="0"/>
    <x v="1"/>
    <s v="Tesseramento"/>
    <x v="1"/>
    <x v="4"/>
    <x v="0"/>
    <m/>
  </r>
  <r>
    <n v="229511"/>
    <x v="1"/>
    <x v="0"/>
    <x v="0"/>
    <x v="2"/>
    <x v="2"/>
    <x v="364"/>
    <x v="0"/>
    <x v="0"/>
    <s v="Tesseramento"/>
    <x v="1"/>
    <x v="5"/>
    <x v="0"/>
    <m/>
  </r>
  <r>
    <n v="98665"/>
    <x v="0"/>
    <x v="0"/>
    <x v="0"/>
    <x v="0"/>
    <x v="2"/>
    <x v="364"/>
    <x v="0"/>
    <x v="0"/>
    <s v="Tesseramento"/>
    <x v="1"/>
    <x v="0"/>
    <x v="0"/>
    <m/>
  </r>
  <r>
    <n v="87364"/>
    <x v="0"/>
    <x v="0"/>
    <x v="0"/>
    <x v="0"/>
    <x v="2"/>
    <x v="364"/>
    <x v="0"/>
    <x v="0"/>
    <s v="Tesseramento"/>
    <x v="1"/>
    <x v="0"/>
    <x v="0"/>
    <m/>
  </r>
  <r>
    <n v="108614"/>
    <x v="0"/>
    <x v="0"/>
    <x v="0"/>
    <x v="0"/>
    <x v="2"/>
    <x v="364"/>
    <x v="0"/>
    <x v="0"/>
    <s v="Tesseramento"/>
    <x v="1"/>
    <x v="0"/>
    <x v="0"/>
    <m/>
  </r>
  <r>
    <n v="231351"/>
    <x v="0"/>
    <x v="0"/>
    <x v="0"/>
    <x v="1"/>
    <x v="2"/>
    <x v="364"/>
    <x v="0"/>
    <x v="0"/>
    <s v="Tesseramento"/>
    <x v="1"/>
    <x v="0"/>
    <x v="0"/>
    <m/>
  </r>
  <r>
    <n v="153782"/>
    <x v="0"/>
    <x v="0"/>
    <x v="0"/>
    <x v="0"/>
    <x v="2"/>
    <x v="364"/>
    <x v="0"/>
    <x v="0"/>
    <s v="Tesseramento"/>
    <x v="1"/>
    <x v="3"/>
    <x v="0"/>
    <m/>
  </r>
  <r>
    <n v="195840"/>
    <x v="0"/>
    <x v="0"/>
    <x v="0"/>
    <x v="2"/>
    <x v="2"/>
    <x v="364"/>
    <x v="0"/>
    <x v="0"/>
    <s v="Tesseramento"/>
    <x v="1"/>
    <x v="3"/>
    <x v="0"/>
    <m/>
  </r>
  <r>
    <n v="146488"/>
    <x v="0"/>
    <x v="0"/>
    <x v="0"/>
    <x v="0"/>
    <x v="2"/>
    <x v="364"/>
    <x v="0"/>
    <x v="1"/>
    <s v="Tesseramento"/>
    <x v="1"/>
    <x v="3"/>
    <x v="0"/>
    <m/>
  </r>
  <r>
    <n v="205479"/>
    <x v="0"/>
    <x v="0"/>
    <x v="0"/>
    <x v="0"/>
    <x v="4"/>
    <x v="52"/>
    <x v="0"/>
    <x v="0"/>
    <s v="Tesseramento"/>
    <x v="1"/>
    <x v="0"/>
    <x v="0"/>
    <m/>
  </r>
  <r>
    <n v="207061"/>
    <x v="0"/>
    <x v="0"/>
    <x v="0"/>
    <x v="1"/>
    <x v="3"/>
    <x v="85"/>
    <x v="0"/>
    <x v="0"/>
    <s v="Tesseramento"/>
    <x v="1"/>
    <x v="0"/>
    <x v="0"/>
    <m/>
  </r>
  <r>
    <n v="154512"/>
    <x v="0"/>
    <x v="0"/>
    <x v="0"/>
    <x v="1"/>
    <x v="4"/>
    <x v="359"/>
    <x v="0"/>
    <x v="0"/>
    <s v="Tesseramento"/>
    <x v="0"/>
    <x v="3"/>
    <x v="0"/>
    <m/>
  </r>
  <r>
    <n v="147655"/>
    <x v="0"/>
    <x v="0"/>
    <x v="0"/>
    <x v="0"/>
    <x v="11"/>
    <x v="174"/>
    <x v="0"/>
    <x v="1"/>
    <s v="Tesseramento"/>
    <x v="3"/>
    <x v="3"/>
    <x v="0"/>
    <m/>
  </r>
  <r>
    <n v="201072"/>
    <x v="0"/>
    <x v="0"/>
    <x v="0"/>
    <x v="1"/>
    <x v="11"/>
    <x v="174"/>
    <x v="0"/>
    <x v="1"/>
    <s v="Tesseramento"/>
    <x v="3"/>
    <x v="0"/>
    <x v="0"/>
    <m/>
  </r>
  <r>
    <n v="130386"/>
    <x v="0"/>
    <x v="0"/>
    <x v="0"/>
    <x v="0"/>
    <x v="11"/>
    <x v="174"/>
    <x v="0"/>
    <x v="0"/>
    <s v="Tesseramento"/>
    <x v="3"/>
    <x v="0"/>
    <x v="0"/>
    <m/>
  </r>
  <r>
    <n v="121483"/>
    <x v="0"/>
    <x v="0"/>
    <x v="0"/>
    <x v="0"/>
    <x v="11"/>
    <x v="82"/>
    <x v="0"/>
    <x v="0"/>
    <s v="Tesseramento"/>
    <x v="0"/>
    <x v="0"/>
    <x v="0"/>
    <m/>
  </r>
  <r>
    <n v="224444"/>
    <x v="0"/>
    <x v="0"/>
    <x v="0"/>
    <x v="0"/>
    <x v="2"/>
    <x v="286"/>
    <x v="0"/>
    <x v="0"/>
    <s v="Tesseramento"/>
    <x v="1"/>
    <x v="0"/>
    <x v="0"/>
    <m/>
  </r>
  <r>
    <n v="158991"/>
    <x v="0"/>
    <x v="0"/>
    <x v="0"/>
    <x v="0"/>
    <x v="0"/>
    <x v="100"/>
    <x v="0"/>
    <x v="0"/>
    <s v="Tesseramento"/>
    <x v="0"/>
    <x v="0"/>
    <x v="0"/>
    <m/>
  </r>
  <r>
    <n v="193841"/>
    <x v="0"/>
    <x v="0"/>
    <x v="0"/>
    <x v="0"/>
    <x v="6"/>
    <x v="354"/>
    <x v="0"/>
    <x v="0"/>
    <s v="Tesseramento"/>
    <x v="0"/>
    <x v="3"/>
    <x v="0"/>
    <m/>
  </r>
  <r>
    <n v="153271"/>
    <x v="0"/>
    <x v="0"/>
    <x v="0"/>
    <x v="0"/>
    <x v="0"/>
    <x v="100"/>
    <x v="0"/>
    <x v="0"/>
    <s v="Tesseramento"/>
    <x v="0"/>
    <x v="3"/>
    <x v="0"/>
    <m/>
  </r>
  <r>
    <n v="140535"/>
    <x v="0"/>
    <x v="0"/>
    <x v="0"/>
    <x v="0"/>
    <x v="0"/>
    <x v="100"/>
    <x v="0"/>
    <x v="0"/>
    <s v="Tesseramento"/>
    <x v="0"/>
    <x v="3"/>
    <x v="0"/>
    <m/>
  </r>
  <r>
    <n v="203475"/>
    <x v="0"/>
    <x v="0"/>
    <x v="0"/>
    <x v="0"/>
    <x v="0"/>
    <x v="100"/>
    <x v="0"/>
    <x v="1"/>
    <s v="Tesseramento"/>
    <x v="0"/>
    <x v="0"/>
    <x v="0"/>
    <m/>
  </r>
  <r>
    <n v="203472"/>
    <x v="0"/>
    <x v="0"/>
    <x v="0"/>
    <x v="0"/>
    <x v="0"/>
    <x v="100"/>
    <x v="0"/>
    <x v="0"/>
    <s v="Tesseramento"/>
    <x v="0"/>
    <x v="0"/>
    <x v="0"/>
    <m/>
  </r>
  <r>
    <n v="126721"/>
    <x v="0"/>
    <x v="0"/>
    <x v="0"/>
    <x v="0"/>
    <x v="0"/>
    <x v="100"/>
    <x v="0"/>
    <x v="0"/>
    <s v="Tesseramento"/>
    <x v="0"/>
    <x v="0"/>
    <x v="0"/>
    <m/>
  </r>
  <r>
    <n v="203474"/>
    <x v="0"/>
    <x v="0"/>
    <x v="0"/>
    <x v="0"/>
    <x v="0"/>
    <x v="100"/>
    <x v="0"/>
    <x v="0"/>
    <s v="Tesseramento"/>
    <x v="0"/>
    <x v="0"/>
    <x v="0"/>
    <m/>
  </r>
  <r>
    <n v="191087"/>
    <x v="0"/>
    <x v="0"/>
    <x v="0"/>
    <x v="0"/>
    <x v="0"/>
    <x v="100"/>
    <x v="0"/>
    <x v="0"/>
    <s v="Tesseramento"/>
    <x v="0"/>
    <x v="3"/>
    <x v="0"/>
    <m/>
  </r>
  <r>
    <n v="191086"/>
    <x v="0"/>
    <x v="0"/>
    <x v="0"/>
    <x v="0"/>
    <x v="0"/>
    <x v="100"/>
    <x v="0"/>
    <x v="0"/>
    <s v="Tesseramento"/>
    <x v="0"/>
    <x v="1"/>
    <x v="0"/>
    <m/>
  </r>
  <r>
    <n v="198952"/>
    <x v="0"/>
    <x v="0"/>
    <x v="0"/>
    <x v="0"/>
    <x v="0"/>
    <x v="100"/>
    <x v="0"/>
    <x v="0"/>
    <s v="Tesseramento"/>
    <x v="0"/>
    <x v="0"/>
    <x v="0"/>
    <m/>
  </r>
  <r>
    <n v="138508"/>
    <x v="0"/>
    <x v="0"/>
    <x v="0"/>
    <x v="0"/>
    <x v="0"/>
    <x v="100"/>
    <x v="0"/>
    <x v="0"/>
    <s v="Tesseramento"/>
    <x v="0"/>
    <x v="3"/>
    <x v="0"/>
    <m/>
  </r>
  <r>
    <n v="191088"/>
    <x v="0"/>
    <x v="0"/>
    <x v="0"/>
    <x v="0"/>
    <x v="0"/>
    <x v="100"/>
    <x v="0"/>
    <x v="0"/>
    <s v="Tesseramento"/>
    <x v="0"/>
    <x v="0"/>
    <x v="0"/>
    <m/>
  </r>
  <r>
    <n v="151456"/>
    <x v="0"/>
    <x v="0"/>
    <x v="0"/>
    <x v="0"/>
    <x v="0"/>
    <x v="100"/>
    <x v="0"/>
    <x v="0"/>
    <s v="Tesseramento"/>
    <x v="0"/>
    <x v="0"/>
    <x v="0"/>
    <m/>
  </r>
  <r>
    <n v="226191"/>
    <x v="0"/>
    <x v="1"/>
    <x v="0"/>
    <x v="0"/>
    <x v="0"/>
    <x v="100"/>
    <x v="0"/>
    <x v="0"/>
    <s v="Tesseramento"/>
    <x v="0"/>
    <x v="1"/>
    <x v="0"/>
    <m/>
  </r>
  <r>
    <n v="196920"/>
    <x v="0"/>
    <x v="0"/>
    <x v="0"/>
    <x v="0"/>
    <x v="0"/>
    <x v="100"/>
    <x v="0"/>
    <x v="0"/>
    <s v="Tesseramento"/>
    <x v="0"/>
    <x v="0"/>
    <x v="0"/>
    <m/>
  </r>
  <r>
    <n v="228542"/>
    <x v="0"/>
    <x v="0"/>
    <x v="0"/>
    <x v="0"/>
    <x v="0"/>
    <x v="100"/>
    <x v="0"/>
    <x v="0"/>
    <s v="Tesseramento"/>
    <x v="0"/>
    <x v="1"/>
    <x v="0"/>
    <m/>
  </r>
  <r>
    <n v="227609"/>
    <x v="0"/>
    <x v="0"/>
    <x v="0"/>
    <x v="1"/>
    <x v="0"/>
    <x v="100"/>
    <x v="0"/>
    <x v="0"/>
    <s v="Tesseramento"/>
    <x v="0"/>
    <x v="1"/>
    <x v="0"/>
    <m/>
  </r>
  <r>
    <n v="131916"/>
    <x v="0"/>
    <x v="0"/>
    <x v="0"/>
    <x v="0"/>
    <x v="0"/>
    <x v="100"/>
    <x v="0"/>
    <x v="0"/>
    <s v="Tesseramento"/>
    <x v="0"/>
    <x v="0"/>
    <x v="0"/>
    <m/>
  </r>
  <r>
    <n v="227144"/>
    <x v="0"/>
    <x v="0"/>
    <x v="0"/>
    <x v="0"/>
    <x v="0"/>
    <x v="100"/>
    <x v="0"/>
    <x v="0"/>
    <s v="Tesseramento"/>
    <x v="0"/>
    <x v="1"/>
    <x v="0"/>
    <m/>
  </r>
  <r>
    <n v="227607"/>
    <x v="0"/>
    <x v="0"/>
    <x v="0"/>
    <x v="0"/>
    <x v="0"/>
    <x v="100"/>
    <x v="0"/>
    <x v="0"/>
    <s v="Tesseramento"/>
    <x v="0"/>
    <x v="3"/>
    <x v="0"/>
    <m/>
  </r>
  <r>
    <n v="180927"/>
    <x v="0"/>
    <x v="0"/>
    <x v="0"/>
    <x v="0"/>
    <x v="0"/>
    <x v="100"/>
    <x v="0"/>
    <x v="0"/>
    <s v="Tesseramento"/>
    <x v="0"/>
    <x v="0"/>
    <x v="0"/>
    <m/>
  </r>
  <r>
    <n v="200704"/>
    <x v="0"/>
    <x v="0"/>
    <x v="0"/>
    <x v="0"/>
    <x v="0"/>
    <x v="100"/>
    <x v="0"/>
    <x v="0"/>
    <s v="Tesseramento"/>
    <x v="0"/>
    <x v="0"/>
    <x v="0"/>
    <m/>
  </r>
  <r>
    <n v="69627"/>
    <x v="0"/>
    <x v="0"/>
    <x v="0"/>
    <x v="0"/>
    <x v="0"/>
    <x v="100"/>
    <x v="0"/>
    <x v="0"/>
    <s v="Tesseramento"/>
    <x v="0"/>
    <x v="0"/>
    <x v="0"/>
    <m/>
  </r>
  <r>
    <n v="191090"/>
    <x v="0"/>
    <x v="0"/>
    <x v="0"/>
    <x v="0"/>
    <x v="0"/>
    <x v="100"/>
    <x v="0"/>
    <x v="0"/>
    <s v="Tesseramento"/>
    <x v="0"/>
    <x v="4"/>
    <x v="0"/>
    <m/>
  </r>
  <r>
    <n v="115493"/>
    <x v="0"/>
    <x v="0"/>
    <x v="0"/>
    <x v="0"/>
    <x v="0"/>
    <x v="100"/>
    <x v="0"/>
    <x v="0"/>
    <s v="Tesseramento"/>
    <x v="0"/>
    <x v="0"/>
    <x v="0"/>
    <m/>
  </r>
  <r>
    <n v="159774"/>
    <x v="0"/>
    <x v="0"/>
    <x v="0"/>
    <x v="0"/>
    <x v="0"/>
    <x v="100"/>
    <x v="0"/>
    <x v="0"/>
    <s v="Tesseramento"/>
    <x v="0"/>
    <x v="4"/>
    <x v="0"/>
    <m/>
  </r>
  <r>
    <n v="34325"/>
    <x v="0"/>
    <x v="0"/>
    <x v="0"/>
    <x v="0"/>
    <x v="0"/>
    <x v="100"/>
    <x v="0"/>
    <x v="1"/>
    <s v="Tesseramento"/>
    <x v="0"/>
    <x v="4"/>
    <x v="0"/>
    <m/>
  </r>
  <r>
    <n v="142813"/>
    <x v="0"/>
    <x v="0"/>
    <x v="0"/>
    <x v="0"/>
    <x v="4"/>
    <x v="88"/>
    <x v="0"/>
    <x v="0"/>
    <s v="Tesseramento"/>
    <x v="1"/>
    <x v="0"/>
    <x v="0"/>
    <m/>
  </r>
  <r>
    <n v="142812"/>
    <x v="0"/>
    <x v="0"/>
    <x v="0"/>
    <x v="0"/>
    <x v="4"/>
    <x v="88"/>
    <x v="0"/>
    <x v="1"/>
    <s v="Tesseramento"/>
    <x v="1"/>
    <x v="0"/>
    <x v="0"/>
    <m/>
  </r>
  <r>
    <n v="230332"/>
    <x v="0"/>
    <x v="0"/>
    <x v="0"/>
    <x v="1"/>
    <x v="12"/>
    <x v="254"/>
    <x v="0"/>
    <x v="1"/>
    <s v="Tesseramento"/>
    <x v="0"/>
    <x v="1"/>
    <x v="0"/>
    <m/>
  </r>
  <r>
    <n v="138864"/>
    <x v="0"/>
    <x v="0"/>
    <x v="0"/>
    <x v="1"/>
    <x v="12"/>
    <x v="254"/>
    <x v="0"/>
    <x v="0"/>
    <s v="Tesseramento"/>
    <x v="0"/>
    <x v="0"/>
    <x v="0"/>
    <m/>
  </r>
  <r>
    <n v="136879"/>
    <x v="0"/>
    <x v="0"/>
    <x v="0"/>
    <x v="0"/>
    <x v="12"/>
    <x v="254"/>
    <x v="0"/>
    <x v="1"/>
    <s v="Tesseramento"/>
    <x v="0"/>
    <x v="4"/>
    <x v="0"/>
    <m/>
  </r>
  <r>
    <n v="217934"/>
    <x v="0"/>
    <x v="1"/>
    <x v="0"/>
    <x v="1"/>
    <x v="12"/>
    <x v="254"/>
    <x v="0"/>
    <x v="0"/>
    <s v="Tesseramento"/>
    <x v="0"/>
    <x v="3"/>
    <x v="0"/>
    <m/>
  </r>
  <r>
    <n v="47588"/>
    <x v="0"/>
    <x v="0"/>
    <x v="0"/>
    <x v="0"/>
    <x v="10"/>
    <x v="240"/>
    <x v="0"/>
    <x v="0"/>
    <s v="Tesseramento"/>
    <x v="1"/>
    <x v="0"/>
    <x v="0"/>
    <m/>
  </r>
  <r>
    <n v="88569"/>
    <x v="0"/>
    <x v="0"/>
    <x v="0"/>
    <x v="0"/>
    <x v="10"/>
    <x v="240"/>
    <x v="0"/>
    <x v="0"/>
    <s v="Tesseramento"/>
    <x v="1"/>
    <x v="4"/>
    <x v="0"/>
    <m/>
  </r>
  <r>
    <n v="171216"/>
    <x v="0"/>
    <x v="0"/>
    <x v="0"/>
    <x v="1"/>
    <x v="4"/>
    <x v="111"/>
    <x v="0"/>
    <x v="0"/>
    <s v="Tesseramento"/>
    <x v="3"/>
    <x v="4"/>
    <x v="0"/>
    <m/>
  </r>
  <r>
    <n v="171219"/>
    <x v="0"/>
    <x v="0"/>
    <x v="0"/>
    <x v="1"/>
    <x v="4"/>
    <x v="111"/>
    <x v="0"/>
    <x v="1"/>
    <s v="Tesseramento"/>
    <x v="3"/>
    <x v="4"/>
    <x v="0"/>
    <m/>
  </r>
  <r>
    <n v="117734"/>
    <x v="0"/>
    <x v="0"/>
    <x v="0"/>
    <x v="0"/>
    <x v="12"/>
    <x v="254"/>
    <x v="0"/>
    <x v="0"/>
    <s v="Tesseramento"/>
    <x v="0"/>
    <x v="0"/>
    <x v="0"/>
    <m/>
  </r>
  <r>
    <n v="191726"/>
    <x v="0"/>
    <x v="0"/>
    <x v="0"/>
    <x v="1"/>
    <x v="12"/>
    <x v="254"/>
    <x v="0"/>
    <x v="1"/>
    <s v="Tesseramento"/>
    <x v="0"/>
    <x v="4"/>
    <x v="0"/>
    <m/>
  </r>
  <r>
    <n v="62875"/>
    <x v="0"/>
    <x v="0"/>
    <x v="0"/>
    <x v="0"/>
    <x v="12"/>
    <x v="254"/>
    <x v="0"/>
    <x v="0"/>
    <s v="Tesseramento"/>
    <x v="0"/>
    <x v="4"/>
    <x v="0"/>
    <m/>
  </r>
  <r>
    <n v="138878"/>
    <x v="0"/>
    <x v="0"/>
    <x v="0"/>
    <x v="0"/>
    <x v="7"/>
    <x v="259"/>
    <x v="0"/>
    <x v="0"/>
    <s v="Tesseramento"/>
    <x v="0"/>
    <x v="0"/>
    <x v="0"/>
    <m/>
  </r>
  <r>
    <n v="114358"/>
    <x v="0"/>
    <x v="0"/>
    <x v="0"/>
    <x v="0"/>
    <x v="12"/>
    <x v="254"/>
    <x v="0"/>
    <x v="1"/>
    <s v="Tesseramento"/>
    <x v="0"/>
    <x v="0"/>
    <x v="0"/>
    <m/>
  </r>
  <r>
    <n v="114359"/>
    <x v="0"/>
    <x v="0"/>
    <x v="0"/>
    <x v="0"/>
    <x v="12"/>
    <x v="254"/>
    <x v="0"/>
    <x v="1"/>
    <s v="Tesseramento"/>
    <x v="0"/>
    <x v="0"/>
    <x v="0"/>
    <m/>
  </r>
  <r>
    <n v="71507"/>
    <x v="0"/>
    <x v="0"/>
    <x v="0"/>
    <x v="0"/>
    <x v="11"/>
    <x v="141"/>
    <x v="0"/>
    <x v="0"/>
    <s v="Tesseramento"/>
    <x v="1"/>
    <x v="4"/>
    <x v="0"/>
    <m/>
  </r>
  <r>
    <n v="71506"/>
    <x v="0"/>
    <x v="0"/>
    <x v="0"/>
    <x v="0"/>
    <x v="11"/>
    <x v="141"/>
    <x v="0"/>
    <x v="0"/>
    <s v="Tesseramento"/>
    <x v="1"/>
    <x v="0"/>
    <x v="0"/>
    <m/>
  </r>
  <r>
    <n v="81729"/>
    <x v="0"/>
    <x v="0"/>
    <x v="0"/>
    <x v="0"/>
    <x v="11"/>
    <x v="141"/>
    <x v="0"/>
    <x v="0"/>
    <s v="Tesseramento"/>
    <x v="1"/>
    <x v="4"/>
    <x v="0"/>
    <m/>
  </r>
  <r>
    <n v="937"/>
    <x v="0"/>
    <x v="0"/>
    <x v="2"/>
    <x v="0"/>
    <x v="7"/>
    <x v="259"/>
    <x v="0"/>
    <x v="0"/>
    <s v="Tesseramento"/>
    <x v="0"/>
    <x v="3"/>
    <x v="0"/>
    <m/>
  </r>
  <r>
    <n v="10148"/>
    <x v="0"/>
    <x v="0"/>
    <x v="0"/>
    <x v="0"/>
    <x v="7"/>
    <x v="15"/>
    <x v="0"/>
    <x v="1"/>
    <s v="Tesseramento"/>
    <x v="2"/>
    <x v="3"/>
    <x v="0"/>
    <m/>
  </r>
  <r>
    <n v="235518"/>
    <x v="0"/>
    <x v="0"/>
    <x v="1"/>
    <x v="1"/>
    <x v="1"/>
    <x v="370"/>
    <x v="0"/>
    <x v="1"/>
    <s v="Tesseramento"/>
    <x v="0"/>
    <x v="0"/>
    <x v="0"/>
    <m/>
  </r>
  <r>
    <n v="7931"/>
    <x v="0"/>
    <x v="0"/>
    <x v="0"/>
    <x v="0"/>
    <x v="11"/>
    <x v="345"/>
    <x v="0"/>
    <x v="1"/>
    <s v="Tesseramento"/>
    <x v="0"/>
    <x v="3"/>
    <x v="0"/>
    <m/>
  </r>
  <r>
    <n v="192274"/>
    <x v="0"/>
    <x v="0"/>
    <x v="0"/>
    <x v="1"/>
    <x v="11"/>
    <x v="345"/>
    <x v="0"/>
    <x v="0"/>
    <s v="Tesseramento"/>
    <x v="0"/>
    <x v="1"/>
    <x v="0"/>
    <m/>
  </r>
  <r>
    <n v="192273"/>
    <x v="0"/>
    <x v="0"/>
    <x v="0"/>
    <x v="1"/>
    <x v="11"/>
    <x v="345"/>
    <x v="0"/>
    <x v="1"/>
    <s v="Tesseramento"/>
    <x v="0"/>
    <x v="1"/>
    <x v="0"/>
    <m/>
  </r>
  <r>
    <n v="17239"/>
    <x v="0"/>
    <x v="0"/>
    <x v="0"/>
    <x v="0"/>
    <x v="7"/>
    <x v="342"/>
    <x v="0"/>
    <x v="0"/>
    <s v="Tesseramento"/>
    <x v="1"/>
    <x v="4"/>
    <x v="0"/>
    <m/>
  </r>
  <r>
    <n v="147994"/>
    <x v="0"/>
    <x v="0"/>
    <x v="0"/>
    <x v="0"/>
    <x v="4"/>
    <x v="83"/>
    <x v="0"/>
    <x v="0"/>
    <s v="Tesseramento"/>
    <x v="0"/>
    <x v="0"/>
    <x v="0"/>
    <m/>
  </r>
  <r>
    <n v="101497"/>
    <x v="0"/>
    <x v="0"/>
    <x v="0"/>
    <x v="0"/>
    <x v="2"/>
    <x v="172"/>
    <x v="0"/>
    <x v="1"/>
    <s v="Tesseramento"/>
    <x v="1"/>
    <x v="4"/>
    <x v="0"/>
    <m/>
  </r>
  <r>
    <n v="107815"/>
    <x v="0"/>
    <x v="0"/>
    <x v="0"/>
    <x v="0"/>
    <x v="7"/>
    <x v="259"/>
    <x v="0"/>
    <x v="1"/>
    <s v="Tesseramento"/>
    <x v="0"/>
    <x v="3"/>
    <x v="0"/>
    <m/>
  </r>
  <r>
    <n v="108624"/>
    <x v="0"/>
    <x v="0"/>
    <x v="0"/>
    <x v="0"/>
    <x v="7"/>
    <x v="259"/>
    <x v="0"/>
    <x v="0"/>
    <s v="Tesseramento"/>
    <x v="0"/>
    <x v="3"/>
    <x v="0"/>
    <m/>
  </r>
  <r>
    <n v="17410"/>
    <x v="0"/>
    <x v="0"/>
    <x v="0"/>
    <x v="0"/>
    <x v="7"/>
    <x v="259"/>
    <x v="0"/>
    <x v="0"/>
    <s v="Tesseramento"/>
    <x v="0"/>
    <x v="4"/>
    <x v="0"/>
    <m/>
  </r>
  <r>
    <n v="211163"/>
    <x v="0"/>
    <x v="0"/>
    <x v="0"/>
    <x v="0"/>
    <x v="7"/>
    <x v="259"/>
    <x v="0"/>
    <x v="1"/>
    <s v="Tesseramento"/>
    <x v="0"/>
    <x v="4"/>
    <x v="0"/>
    <m/>
  </r>
  <r>
    <n v="194186"/>
    <x v="0"/>
    <x v="0"/>
    <x v="0"/>
    <x v="0"/>
    <x v="11"/>
    <x v="142"/>
    <x v="0"/>
    <x v="0"/>
    <s v="Tesseramento"/>
    <x v="1"/>
    <x v="0"/>
    <x v="0"/>
    <m/>
  </r>
  <r>
    <n v="124860"/>
    <x v="0"/>
    <x v="0"/>
    <x v="0"/>
    <x v="0"/>
    <x v="0"/>
    <x v="361"/>
    <x v="0"/>
    <x v="0"/>
    <s v="Tesseramento"/>
    <x v="0"/>
    <x v="1"/>
    <x v="0"/>
    <m/>
  </r>
  <r>
    <n v="179522"/>
    <x v="0"/>
    <x v="0"/>
    <x v="0"/>
    <x v="0"/>
    <x v="11"/>
    <x v="142"/>
    <x v="0"/>
    <x v="0"/>
    <s v="Tesseramento"/>
    <x v="1"/>
    <x v="0"/>
    <x v="0"/>
    <m/>
  </r>
  <r>
    <n v="213346"/>
    <x v="0"/>
    <x v="0"/>
    <x v="0"/>
    <x v="0"/>
    <x v="7"/>
    <x v="215"/>
    <x v="0"/>
    <x v="0"/>
    <s v="Tesseramento"/>
    <x v="1"/>
    <x v="0"/>
    <x v="0"/>
    <m/>
  </r>
  <r>
    <n v="126717"/>
    <x v="0"/>
    <x v="0"/>
    <x v="0"/>
    <x v="0"/>
    <x v="0"/>
    <x v="206"/>
    <x v="0"/>
    <x v="0"/>
    <s v="Tesseramento"/>
    <x v="1"/>
    <x v="0"/>
    <x v="0"/>
    <m/>
  </r>
  <r>
    <n v="90868"/>
    <x v="0"/>
    <x v="0"/>
    <x v="0"/>
    <x v="0"/>
    <x v="7"/>
    <x v="215"/>
    <x v="0"/>
    <x v="0"/>
    <s v="Tesseramento"/>
    <x v="1"/>
    <x v="4"/>
    <x v="0"/>
    <m/>
  </r>
  <r>
    <n v="91837"/>
    <x v="0"/>
    <x v="0"/>
    <x v="0"/>
    <x v="0"/>
    <x v="4"/>
    <x v="140"/>
    <x v="0"/>
    <x v="0"/>
    <s v="Tesseramento"/>
    <x v="0"/>
    <x v="3"/>
    <x v="0"/>
    <m/>
  </r>
  <r>
    <n v="117242"/>
    <x v="0"/>
    <x v="0"/>
    <x v="0"/>
    <x v="0"/>
    <x v="11"/>
    <x v="142"/>
    <x v="0"/>
    <x v="0"/>
    <s v="Tesseramento"/>
    <x v="1"/>
    <x v="0"/>
    <x v="0"/>
    <m/>
  </r>
  <r>
    <n v="215924"/>
    <x v="0"/>
    <x v="0"/>
    <x v="0"/>
    <x v="0"/>
    <x v="12"/>
    <x v="254"/>
    <x v="0"/>
    <x v="0"/>
    <s v="Tesseramento"/>
    <x v="0"/>
    <x v="0"/>
    <x v="0"/>
    <m/>
  </r>
  <r>
    <n v="229247"/>
    <x v="0"/>
    <x v="0"/>
    <x v="0"/>
    <x v="1"/>
    <x v="7"/>
    <x v="288"/>
    <x v="0"/>
    <x v="0"/>
    <s v="Tesseramento"/>
    <x v="3"/>
    <x v="0"/>
    <x v="0"/>
    <m/>
  </r>
  <r>
    <n v="124396"/>
    <x v="0"/>
    <x v="0"/>
    <x v="0"/>
    <x v="0"/>
    <x v="7"/>
    <x v="288"/>
    <x v="0"/>
    <x v="0"/>
    <s v="Tesseramento"/>
    <x v="3"/>
    <x v="3"/>
    <x v="0"/>
    <m/>
  </r>
  <r>
    <n v="37792"/>
    <x v="0"/>
    <x v="0"/>
    <x v="0"/>
    <x v="0"/>
    <x v="12"/>
    <x v="27"/>
    <x v="0"/>
    <x v="1"/>
    <s v="Tesseramento"/>
    <x v="1"/>
    <x v="4"/>
    <x v="0"/>
    <m/>
  </r>
  <r>
    <n v="156671"/>
    <x v="0"/>
    <x v="0"/>
    <x v="0"/>
    <x v="0"/>
    <x v="7"/>
    <x v="288"/>
    <x v="0"/>
    <x v="1"/>
    <s v="Tesseramento"/>
    <x v="3"/>
    <x v="0"/>
    <x v="0"/>
    <m/>
  </r>
  <r>
    <n v="58327"/>
    <x v="0"/>
    <x v="0"/>
    <x v="0"/>
    <x v="0"/>
    <x v="12"/>
    <x v="27"/>
    <x v="0"/>
    <x v="1"/>
    <s v="Tesseramento"/>
    <x v="1"/>
    <x v="0"/>
    <x v="0"/>
    <m/>
  </r>
  <r>
    <n v="165701"/>
    <x v="0"/>
    <x v="0"/>
    <x v="0"/>
    <x v="0"/>
    <x v="9"/>
    <x v="19"/>
    <x v="0"/>
    <x v="0"/>
    <s v="Tesseramento"/>
    <x v="1"/>
    <x v="0"/>
    <x v="0"/>
    <m/>
  </r>
  <r>
    <n v="8338"/>
    <x v="0"/>
    <x v="0"/>
    <x v="0"/>
    <x v="0"/>
    <x v="12"/>
    <x v="27"/>
    <x v="0"/>
    <x v="0"/>
    <s v="Tesseramento"/>
    <x v="1"/>
    <x v="0"/>
    <x v="0"/>
    <m/>
  </r>
  <r>
    <n v="120176"/>
    <x v="0"/>
    <x v="0"/>
    <x v="0"/>
    <x v="0"/>
    <x v="10"/>
    <x v="240"/>
    <x v="0"/>
    <x v="0"/>
    <s v="Tesseramento"/>
    <x v="1"/>
    <x v="3"/>
    <x v="0"/>
    <m/>
  </r>
  <r>
    <n v="217637"/>
    <x v="0"/>
    <x v="0"/>
    <x v="0"/>
    <x v="0"/>
    <x v="12"/>
    <x v="27"/>
    <x v="0"/>
    <x v="1"/>
    <s v="Tesseramento"/>
    <x v="1"/>
    <x v="3"/>
    <x v="0"/>
    <m/>
  </r>
  <r>
    <n v="212368"/>
    <x v="0"/>
    <x v="0"/>
    <x v="0"/>
    <x v="0"/>
    <x v="12"/>
    <x v="27"/>
    <x v="0"/>
    <x v="0"/>
    <s v="Tesseramento"/>
    <x v="1"/>
    <x v="1"/>
    <x v="0"/>
    <m/>
  </r>
  <r>
    <n v="20557"/>
    <x v="0"/>
    <x v="0"/>
    <x v="0"/>
    <x v="0"/>
    <x v="9"/>
    <x v="19"/>
    <x v="0"/>
    <x v="0"/>
    <s v="Tesseramento"/>
    <x v="1"/>
    <x v="0"/>
    <x v="0"/>
    <m/>
  </r>
  <r>
    <n v="89693"/>
    <x v="0"/>
    <x v="0"/>
    <x v="0"/>
    <x v="0"/>
    <x v="1"/>
    <x v="176"/>
    <x v="1"/>
    <x v="0"/>
    <s v="Tesseramento"/>
    <x v="1"/>
    <x v="1"/>
    <x v="0"/>
    <m/>
  </r>
  <r>
    <n v="82296"/>
    <x v="0"/>
    <x v="0"/>
    <x v="0"/>
    <x v="0"/>
    <x v="12"/>
    <x v="27"/>
    <x v="0"/>
    <x v="0"/>
    <s v="Tesseramento"/>
    <x v="1"/>
    <x v="1"/>
    <x v="0"/>
    <m/>
  </r>
  <r>
    <n v="76096"/>
    <x v="0"/>
    <x v="0"/>
    <x v="0"/>
    <x v="0"/>
    <x v="12"/>
    <x v="27"/>
    <x v="0"/>
    <x v="0"/>
    <s v="Tesseramento"/>
    <x v="1"/>
    <x v="3"/>
    <x v="0"/>
    <m/>
  </r>
  <r>
    <n v="76065"/>
    <x v="0"/>
    <x v="0"/>
    <x v="0"/>
    <x v="0"/>
    <x v="12"/>
    <x v="27"/>
    <x v="0"/>
    <x v="1"/>
    <s v="Tesseramento"/>
    <x v="1"/>
    <x v="3"/>
    <x v="0"/>
    <m/>
  </r>
  <r>
    <n v="128445"/>
    <x v="0"/>
    <x v="0"/>
    <x v="0"/>
    <x v="0"/>
    <x v="7"/>
    <x v="288"/>
    <x v="0"/>
    <x v="0"/>
    <s v="Tesseramento"/>
    <x v="3"/>
    <x v="0"/>
    <x v="0"/>
    <m/>
  </r>
  <r>
    <n v="96405"/>
    <x v="0"/>
    <x v="0"/>
    <x v="0"/>
    <x v="0"/>
    <x v="11"/>
    <x v="280"/>
    <x v="0"/>
    <x v="0"/>
    <s v="Tesseramento"/>
    <x v="0"/>
    <x v="3"/>
    <x v="0"/>
    <m/>
  </r>
  <r>
    <n v="838"/>
    <x v="0"/>
    <x v="0"/>
    <x v="0"/>
    <x v="0"/>
    <x v="12"/>
    <x v="27"/>
    <x v="0"/>
    <x v="0"/>
    <s v="Tesseramento"/>
    <x v="1"/>
    <x v="4"/>
    <x v="0"/>
    <m/>
  </r>
  <r>
    <n v="188958"/>
    <x v="0"/>
    <x v="0"/>
    <x v="0"/>
    <x v="0"/>
    <x v="12"/>
    <x v="27"/>
    <x v="0"/>
    <x v="0"/>
    <s v="Tesseramento"/>
    <x v="1"/>
    <x v="3"/>
    <x v="0"/>
    <m/>
  </r>
  <r>
    <n v="3547"/>
    <x v="0"/>
    <x v="0"/>
    <x v="0"/>
    <x v="0"/>
    <x v="11"/>
    <x v="120"/>
    <x v="0"/>
    <x v="0"/>
    <s v="Tesseramento"/>
    <x v="1"/>
    <x v="0"/>
    <x v="0"/>
    <m/>
  </r>
  <r>
    <n v="43733"/>
    <x v="0"/>
    <x v="0"/>
    <x v="0"/>
    <x v="0"/>
    <x v="12"/>
    <x v="27"/>
    <x v="0"/>
    <x v="1"/>
    <s v="Tesseramento"/>
    <x v="1"/>
    <x v="4"/>
    <x v="0"/>
    <m/>
  </r>
  <r>
    <n v="99791"/>
    <x v="0"/>
    <x v="0"/>
    <x v="0"/>
    <x v="0"/>
    <x v="12"/>
    <x v="27"/>
    <x v="0"/>
    <x v="1"/>
    <s v="Tesseramento"/>
    <x v="1"/>
    <x v="0"/>
    <x v="0"/>
    <m/>
  </r>
  <r>
    <n v="170047"/>
    <x v="0"/>
    <x v="0"/>
    <x v="0"/>
    <x v="0"/>
    <x v="7"/>
    <x v="67"/>
    <x v="0"/>
    <x v="0"/>
    <s v="Tesseramento"/>
    <x v="0"/>
    <x v="1"/>
    <x v="0"/>
    <m/>
  </r>
  <r>
    <n v="99803"/>
    <x v="0"/>
    <x v="0"/>
    <x v="0"/>
    <x v="0"/>
    <x v="12"/>
    <x v="27"/>
    <x v="0"/>
    <x v="0"/>
    <s v="Tesseramento"/>
    <x v="1"/>
    <x v="4"/>
    <x v="0"/>
    <m/>
  </r>
  <r>
    <n v="35246"/>
    <x v="0"/>
    <x v="0"/>
    <x v="0"/>
    <x v="0"/>
    <x v="11"/>
    <x v="120"/>
    <x v="0"/>
    <x v="0"/>
    <s v="Tesseramento"/>
    <x v="1"/>
    <x v="4"/>
    <x v="0"/>
    <m/>
  </r>
  <r>
    <n v="102535"/>
    <x v="0"/>
    <x v="0"/>
    <x v="0"/>
    <x v="0"/>
    <x v="0"/>
    <x v="76"/>
    <x v="0"/>
    <x v="0"/>
    <s v="Tesseramento"/>
    <x v="0"/>
    <x v="3"/>
    <x v="0"/>
    <m/>
  </r>
  <r>
    <n v="21938"/>
    <x v="0"/>
    <x v="0"/>
    <x v="0"/>
    <x v="0"/>
    <x v="12"/>
    <x v="27"/>
    <x v="0"/>
    <x v="0"/>
    <s v="Tesseramento"/>
    <x v="1"/>
    <x v="3"/>
    <x v="0"/>
    <m/>
  </r>
  <r>
    <n v="35114"/>
    <x v="0"/>
    <x v="0"/>
    <x v="0"/>
    <x v="0"/>
    <x v="11"/>
    <x v="120"/>
    <x v="0"/>
    <x v="0"/>
    <s v="Tesseramento"/>
    <x v="1"/>
    <x v="4"/>
    <x v="0"/>
    <m/>
  </r>
  <r>
    <n v="30693"/>
    <x v="0"/>
    <x v="0"/>
    <x v="0"/>
    <x v="0"/>
    <x v="12"/>
    <x v="27"/>
    <x v="0"/>
    <x v="1"/>
    <s v="Tesseramento"/>
    <x v="1"/>
    <x v="4"/>
    <x v="0"/>
    <m/>
  </r>
  <r>
    <n v="13427"/>
    <x v="0"/>
    <x v="0"/>
    <x v="2"/>
    <x v="0"/>
    <x v="7"/>
    <x v="288"/>
    <x v="0"/>
    <x v="1"/>
    <s v="Tesseramento"/>
    <x v="3"/>
    <x v="4"/>
    <x v="0"/>
    <m/>
  </r>
  <r>
    <n v="8351"/>
    <x v="0"/>
    <x v="0"/>
    <x v="0"/>
    <x v="0"/>
    <x v="12"/>
    <x v="27"/>
    <x v="0"/>
    <x v="0"/>
    <s v="Tesseramento"/>
    <x v="1"/>
    <x v="4"/>
    <x v="0"/>
    <m/>
  </r>
  <r>
    <n v="5853"/>
    <x v="0"/>
    <x v="0"/>
    <x v="2"/>
    <x v="4"/>
    <x v="7"/>
    <x v="288"/>
    <x v="0"/>
    <x v="0"/>
    <s v="Tesseramento"/>
    <x v="3"/>
    <x v="0"/>
    <x v="0"/>
    <m/>
  </r>
  <r>
    <n v="480"/>
    <x v="0"/>
    <x v="0"/>
    <x v="0"/>
    <x v="0"/>
    <x v="12"/>
    <x v="27"/>
    <x v="0"/>
    <x v="1"/>
    <s v="Tesseramento"/>
    <x v="1"/>
    <x v="4"/>
    <x v="0"/>
    <m/>
  </r>
  <r>
    <n v="482"/>
    <x v="0"/>
    <x v="0"/>
    <x v="0"/>
    <x v="0"/>
    <x v="12"/>
    <x v="27"/>
    <x v="0"/>
    <x v="0"/>
    <s v="Tesseramento"/>
    <x v="1"/>
    <x v="4"/>
    <x v="0"/>
    <m/>
  </r>
  <r>
    <n v="230229"/>
    <x v="0"/>
    <x v="0"/>
    <x v="0"/>
    <x v="1"/>
    <x v="4"/>
    <x v="236"/>
    <x v="0"/>
    <x v="1"/>
    <s v="Tesseramento"/>
    <x v="1"/>
    <x v="0"/>
    <x v="0"/>
    <m/>
  </r>
  <r>
    <n v="97954"/>
    <x v="0"/>
    <x v="0"/>
    <x v="0"/>
    <x v="0"/>
    <x v="4"/>
    <x v="236"/>
    <x v="0"/>
    <x v="1"/>
    <s v="Tesseramento"/>
    <x v="1"/>
    <x v="4"/>
    <x v="0"/>
    <m/>
  </r>
  <r>
    <n v="5788"/>
    <x v="0"/>
    <x v="0"/>
    <x v="2"/>
    <x v="0"/>
    <x v="7"/>
    <x v="288"/>
    <x v="0"/>
    <x v="1"/>
    <s v="Tesseramento"/>
    <x v="3"/>
    <x v="4"/>
    <x v="0"/>
    <m/>
  </r>
  <r>
    <n v="119203"/>
    <x v="0"/>
    <x v="0"/>
    <x v="0"/>
    <x v="0"/>
    <x v="4"/>
    <x v="236"/>
    <x v="0"/>
    <x v="0"/>
    <s v="Tesseramento"/>
    <x v="1"/>
    <x v="0"/>
    <x v="0"/>
    <m/>
  </r>
  <r>
    <n v="148543"/>
    <x v="1"/>
    <x v="0"/>
    <x v="0"/>
    <x v="0"/>
    <x v="4"/>
    <x v="236"/>
    <x v="0"/>
    <x v="0"/>
    <s v="Tesseramento"/>
    <x v="1"/>
    <x v="7"/>
    <x v="0"/>
    <m/>
  </r>
  <r>
    <n v="161753"/>
    <x v="1"/>
    <x v="0"/>
    <x v="0"/>
    <x v="0"/>
    <x v="4"/>
    <x v="236"/>
    <x v="0"/>
    <x v="0"/>
    <s v="Tesseramento"/>
    <x v="1"/>
    <x v="7"/>
    <x v="0"/>
    <s v="B"/>
  </r>
  <r>
    <n v="220795"/>
    <x v="1"/>
    <x v="0"/>
    <x v="0"/>
    <x v="3"/>
    <x v="4"/>
    <x v="236"/>
    <x v="0"/>
    <x v="1"/>
    <s v="Tesseramento"/>
    <x v="1"/>
    <x v="5"/>
    <x v="0"/>
    <m/>
  </r>
  <r>
    <n v="217001"/>
    <x v="1"/>
    <x v="0"/>
    <x v="0"/>
    <x v="2"/>
    <x v="4"/>
    <x v="236"/>
    <x v="0"/>
    <x v="1"/>
    <s v="Tesseramento"/>
    <x v="1"/>
    <x v="5"/>
    <x v="0"/>
    <m/>
  </r>
  <r>
    <n v="141383"/>
    <x v="0"/>
    <x v="0"/>
    <x v="0"/>
    <x v="0"/>
    <x v="4"/>
    <x v="236"/>
    <x v="0"/>
    <x v="1"/>
    <s v="Tesseramento"/>
    <x v="1"/>
    <x v="4"/>
    <x v="0"/>
    <m/>
  </r>
  <r>
    <n v="84072"/>
    <x v="0"/>
    <x v="0"/>
    <x v="0"/>
    <x v="0"/>
    <x v="4"/>
    <x v="236"/>
    <x v="0"/>
    <x v="0"/>
    <s v="Tesseramento"/>
    <x v="1"/>
    <x v="4"/>
    <x v="0"/>
    <m/>
  </r>
  <r>
    <n v="228182"/>
    <x v="1"/>
    <x v="0"/>
    <x v="0"/>
    <x v="2"/>
    <x v="4"/>
    <x v="236"/>
    <x v="0"/>
    <x v="0"/>
    <s v="Tesseramento"/>
    <x v="1"/>
    <x v="5"/>
    <x v="0"/>
    <m/>
  </r>
  <r>
    <n v="79208"/>
    <x v="0"/>
    <x v="0"/>
    <x v="0"/>
    <x v="0"/>
    <x v="4"/>
    <x v="236"/>
    <x v="0"/>
    <x v="1"/>
    <s v="Tesseramento"/>
    <x v="1"/>
    <x v="3"/>
    <x v="0"/>
    <m/>
  </r>
  <r>
    <n v="226910"/>
    <x v="0"/>
    <x v="0"/>
    <x v="0"/>
    <x v="1"/>
    <x v="4"/>
    <x v="236"/>
    <x v="0"/>
    <x v="1"/>
    <s v="Tesseramento"/>
    <x v="1"/>
    <x v="3"/>
    <x v="0"/>
    <m/>
  </r>
  <r>
    <n v="217722"/>
    <x v="0"/>
    <x v="0"/>
    <x v="0"/>
    <x v="0"/>
    <x v="4"/>
    <x v="236"/>
    <x v="0"/>
    <x v="0"/>
    <s v="Tesseramento"/>
    <x v="1"/>
    <x v="0"/>
    <x v="0"/>
    <m/>
  </r>
  <r>
    <n v="84077"/>
    <x v="0"/>
    <x v="0"/>
    <x v="0"/>
    <x v="0"/>
    <x v="4"/>
    <x v="236"/>
    <x v="0"/>
    <x v="0"/>
    <s v="Tesseramento"/>
    <x v="1"/>
    <x v="3"/>
    <x v="0"/>
    <m/>
  </r>
  <r>
    <n v="204917"/>
    <x v="0"/>
    <x v="0"/>
    <x v="0"/>
    <x v="0"/>
    <x v="4"/>
    <x v="236"/>
    <x v="0"/>
    <x v="0"/>
    <s v="Tesseramento"/>
    <x v="1"/>
    <x v="0"/>
    <x v="0"/>
    <m/>
  </r>
  <r>
    <n v="205136"/>
    <x v="1"/>
    <x v="0"/>
    <x v="0"/>
    <x v="1"/>
    <x v="4"/>
    <x v="236"/>
    <x v="0"/>
    <x v="0"/>
    <s v="Tesseramento"/>
    <x v="1"/>
    <x v="5"/>
    <x v="0"/>
    <m/>
  </r>
  <r>
    <n v="205135"/>
    <x v="1"/>
    <x v="0"/>
    <x v="0"/>
    <x v="1"/>
    <x v="4"/>
    <x v="236"/>
    <x v="0"/>
    <x v="0"/>
    <s v="Tesseramento"/>
    <x v="1"/>
    <x v="5"/>
    <x v="0"/>
    <m/>
  </r>
  <r>
    <n v="22691"/>
    <x v="0"/>
    <x v="0"/>
    <x v="0"/>
    <x v="0"/>
    <x v="12"/>
    <x v="27"/>
    <x v="0"/>
    <x v="0"/>
    <s v="Tesseramento"/>
    <x v="1"/>
    <x v="4"/>
    <x v="0"/>
    <m/>
  </r>
  <r>
    <n v="210470"/>
    <x v="0"/>
    <x v="0"/>
    <x v="0"/>
    <x v="0"/>
    <x v="4"/>
    <x v="236"/>
    <x v="0"/>
    <x v="0"/>
    <s v="Tesseramento"/>
    <x v="1"/>
    <x v="0"/>
    <x v="0"/>
    <m/>
  </r>
  <r>
    <n v="48190"/>
    <x v="0"/>
    <x v="0"/>
    <x v="0"/>
    <x v="0"/>
    <x v="12"/>
    <x v="27"/>
    <x v="0"/>
    <x v="1"/>
    <s v="Tesseramento"/>
    <x v="1"/>
    <x v="4"/>
    <x v="0"/>
    <m/>
  </r>
  <r>
    <n v="141389"/>
    <x v="0"/>
    <x v="0"/>
    <x v="0"/>
    <x v="0"/>
    <x v="4"/>
    <x v="236"/>
    <x v="0"/>
    <x v="0"/>
    <s v="Tesseramento"/>
    <x v="1"/>
    <x v="4"/>
    <x v="0"/>
    <m/>
  </r>
  <r>
    <n v="117479"/>
    <x v="0"/>
    <x v="0"/>
    <x v="0"/>
    <x v="1"/>
    <x v="4"/>
    <x v="236"/>
    <x v="0"/>
    <x v="0"/>
    <s v="Tesseramento"/>
    <x v="1"/>
    <x v="4"/>
    <x v="0"/>
    <m/>
  </r>
  <r>
    <n v="217301"/>
    <x v="0"/>
    <x v="0"/>
    <x v="0"/>
    <x v="1"/>
    <x v="4"/>
    <x v="236"/>
    <x v="0"/>
    <x v="1"/>
    <s v="Tesseramento"/>
    <x v="1"/>
    <x v="0"/>
    <x v="0"/>
    <m/>
  </r>
  <r>
    <n v="226913"/>
    <x v="0"/>
    <x v="0"/>
    <x v="0"/>
    <x v="1"/>
    <x v="4"/>
    <x v="236"/>
    <x v="0"/>
    <x v="0"/>
    <s v="Tesseramento"/>
    <x v="1"/>
    <x v="0"/>
    <x v="0"/>
    <m/>
  </r>
  <r>
    <n v="94986"/>
    <x v="0"/>
    <x v="0"/>
    <x v="0"/>
    <x v="0"/>
    <x v="12"/>
    <x v="27"/>
    <x v="0"/>
    <x v="0"/>
    <s v="Tesseramento"/>
    <x v="1"/>
    <x v="0"/>
    <x v="0"/>
    <m/>
  </r>
  <r>
    <n v="176254"/>
    <x v="0"/>
    <x v="0"/>
    <x v="0"/>
    <x v="0"/>
    <x v="12"/>
    <x v="27"/>
    <x v="0"/>
    <x v="0"/>
    <s v="Tesseramento"/>
    <x v="1"/>
    <x v="3"/>
    <x v="0"/>
    <m/>
  </r>
  <r>
    <n v="83288"/>
    <x v="0"/>
    <x v="0"/>
    <x v="0"/>
    <x v="0"/>
    <x v="12"/>
    <x v="27"/>
    <x v="0"/>
    <x v="1"/>
    <s v="Tesseramento"/>
    <x v="1"/>
    <x v="3"/>
    <x v="0"/>
    <m/>
  </r>
  <r>
    <n v="102466"/>
    <x v="0"/>
    <x v="0"/>
    <x v="0"/>
    <x v="0"/>
    <x v="12"/>
    <x v="27"/>
    <x v="0"/>
    <x v="0"/>
    <s v="Tesseramento"/>
    <x v="1"/>
    <x v="0"/>
    <x v="0"/>
    <m/>
  </r>
  <r>
    <n v="8365"/>
    <x v="0"/>
    <x v="0"/>
    <x v="0"/>
    <x v="0"/>
    <x v="12"/>
    <x v="27"/>
    <x v="0"/>
    <x v="0"/>
    <s v="Tesseramento"/>
    <x v="1"/>
    <x v="4"/>
    <x v="0"/>
    <m/>
  </r>
  <r>
    <n v="47284"/>
    <x v="0"/>
    <x v="0"/>
    <x v="0"/>
    <x v="0"/>
    <x v="4"/>
    <x v="14"/>
    <x v="0"/>
    <x v="0"/>
    <s v="Tesseramento"/>
    <x v="1"/>
    <x v="4"/>
    <x v="0"/>
    <m/>
  </r>
  <r>
    <n v="44598"/>
    <x v="0"/>
    <x v="0"/>
    <x v="0"/>
    <x v="0"/>
    <x v="12"/>
    <x v="27"/>
    <x v="0"/>
    <x v="0"/>
    <s v="Tesseramento"/>
    <x v="1"/>
    <x v="3"/>
    <x v="0"/>
    <m/>
  </r>
  <r>
    <n v="26752"/>
    <x v="0"/>
    <x v="0"/>
    <x v="0"/>
    <x v="0"/>
    <x v="4"/>
    <x v="236"/>
    <x v="0"/>
    <x v="0"/>
    <s v="Tesseramento"/>
    <x v="1"/>
    <x v="0"/>
    <x v="0"/>
    <m/>
  </r>
  <r>
    <n v="192291"/>
    <x v="1"/>
    <x v="0"/>
    <x v="0"/>
    <x v="0"/>
    <x v="12"/>
    <x v="27"/>
    <x v="0"/>
    <x v="1"/>
    <s v="Tesseramento"/>
    <x v="1"/>
    <x v="7"/>
    <x v="0"/>
    <s v="B"/>
  </r>
  <r>
    <n v="204858"/>
    <x v="1"/>
    <x v="0"/>
    <x v="0"/>
    <x v="0"/>
    <x v="12"/>
    <x v="27"/>
    <x v="0"/>
    <x v="0"/>
    <s v="Tesseramento"/>
    <x v="1"/>
    <x v="2"/>
    <x v="0"/>
    <m/>
  </r>
  <r>
    <n v="13253"/>
    <x v="0"/>
    <x v="0"/>
    <x v="0"/>
    <x v="0"/>
    <x v="7"/>
    <x v="288"/>
    <x v="0"/>
    <x v="1"/>
    <s v="Tesseramento"/>
    <x v="3"/>
    <x v="4"/>
    <x v="0"/>
    <m/>
  </r>
  <r>
    <n v="98991"/>
    <x v="0"/>
    <x v="0"/>
    <x v="0"/>
    <x v="0"/>
    <x v="7"/>
    <x v="288"/>
    <x v="0"/>
    <x v="0"/>
    <s v="Tesseramento"/>
    <x v="3"/>
    <x v="0"/>
    <x v="0"/>
    <m/>
  </r>
  <r>
    <n v="181566"/>
    <x v="0"/>
    <x v="0"/>
    <x v="0"/>
    <x v="0"/>
    <x v="7"/>
    <x v="288"/>
    <x v="0"/>
    <x v="1"/>
    <s v="Tesseramento"/>
    <x v="3"/>
    <x v="3"/>
    <x v="0"/>
    <m/>
  </r>
  <r>
    <n v="141000"/>
    <x v="0"/>
    <x v="0"/>
    <x v="0"/>
    <x v="0"/>
    <x v="7"/>
    <x v="288"/>
    <x v="0"/>
    <x v="0"/>
    <s v="Tesseramento"/>
    <x v="3"/>
    <x v="0"/>
    <x v="0"/>
    <m/>
  </r>
  <r>
    <n v="170805"/>
    <x v="0"/>
    <x v="0"/>
    <x v="0"/>
    <x v="0"/>
    <x v="7"/>
    <x v="288"/>
    <x v="0"/>
    <x v="1"/>
    <s v="Tesseramento"/>
    <x v="3"/>
    <x v="4"/>
    <x v="0"/>
    <m/>
  </r>
  <r>
    <n v="6163"/>
    <x v="0"/>
    <x v="0"/>
    <x v="0"/>
    <x v="0"/>
    <x v="7"/>
    <x v="288"/>
    <x v="0"/>
    <x v="0"/>
    <s v="Tesseramento"/>
    <x v="3"/>
    <x v="4"/>
    <x v="0"/>
    <m/>
  </r>
  <r>
    <n v="68279"/>
    <x v="0"/>
    <x v="0"/>
    <x v="0"/>
    <x v="0"/>
    <x v="7"/>
    <x v="288"/>
    <x v="0"/>
    <x v="0"/>
    <s v="Tesseramento"/>
    <x v="3"/>
    <x v="0"/>
    <x v="0"/>
    <m/>
  </r>
  <r>
    <n v="11623"/>
    <x v="0"/>
    <x v="0"/>
    <x v="0"/>
    <x v="0"/>
    <x v="7"/>
    <x v="288"/>
    <x v="0"/>
    <x v="0"/>
    <s v="Tesseramento"/>
    <x v="3"/>
    <x v="1"/>
    <x v="0"/>
    <m/>
  </r>
  <r>
    <n v="6372"/>
    <x v="0"/>
    <x v="0"/>
    <x v="0"/>
    <x v="0"/>
    <x v="7"/>
    <x v="288"/>
    <x v="0"/>
    <x v="0"/>
    <s v="Tesseramento"/>
    <x v="3"/>
    <x v="3"/>
    <x v="0"/>
    <m/>
  </r>
  <r>
    <n v="16826"/>
    <x v="0"/>
    <x v="0"/>
    <x v="0"/>
    <x v="1"/>
    <x v="7"/>
    <x v="288"/>
    <x v="0"/>
    <x v="0"/>
    <s v="Tesseramento"/>
    <x v="3"/>
    <x v="0"/>
    <x v="0"/>
    <m/>
  </r>
  <r>
    <n v="107799"/>
    <x v="0"/>
    <x v="0"/>
    <x v="0"/>
    <x v="1"/>
    <x v="7"/>
    <x v="288"/>
    <x v="0"/>
    <x v="1"/>
    <s v="Tesseramento"/>
    <x v="3"/>
    <x v="0"/>
    <x v="0"/>
    <m/>
  </r>
  <r>
    <n v="13136"/>
    <x v="0"/>
    <x v="0"/>
    <x v="0"/>
    <x v="0"/>
    <x v="7"/>
    <x v="288"/>
    <x v="0"/>
    <x v="1"/>
    <s v="Tesseramento"/>
    <x v="3"/>
    <x v="4"/>
    <x v="0"/>
    <m/>
  </r>
  <r>
    <n v="204410"/>
    <x v="0"/>
    <x v="0"/>
    <x v="0"/>
    <x v="1"/>
    <x v="7"/>
    <x v="288"/>
    <x v="0"/>
    <x v="0"/>
    <s v="Tesseramento"/>
    <x v="3"/>
    <x v="0"/>
    <x v="0"/>
    <m/>
  </r>
  <r>
    <n v="227223"/>
    <x v="0"/>
    <x v="0"/>
    <x v="0"/>
    <x v="1"/>
    <x v="7"/>
    <x v="288"/>
    <x v="0"/>
    <x v="0"/>
    <s v="Tesseramento"/>
    <x v="3"/>
    <x v="3"/>
    <x v="0"/>
    <m/>
  </r>
  <r>
    <n v="12842"/>
    <x v="0"/>
    <x v="1"/>
    <x v="2"/>
    <x v="4"/>
    <x v="4"/>
    <x v="236"/>
    <x v="0"/>
    <x v="0"/>
    <s v="Tesseramento"/>
    <x v="1"/>
    <x v="1"/>
    <x v="0"/>
    <m/>
  </r>
  <r>
    <n v="85419"/>
    <x v="0"/>
    <x v="0"/>
    <x v="0"/>
    <x v="0"/>
    <x v="12"/>
    <x v="27"/>
    <x v="0"/>
    <x v="1"/>
    <s v="Tesseramento"/>
    <x v="1"/>
    <x v="0"/>
    <x v="0"/>
    <m/>
  </r>
  <r>
    <n v="35457"/>
    <x v="0"/>
    <x v="0"/>
    <x v="0"/>
    <x v="0"/>
    <x v="11"/>
    <x v="120"/>
    <x v="0"/>
    <x v="1"/>
    <s v="Tesseramento"/>
    <x v="1"/>
    <x v="4"/>
    <x v="0"/>
    <m/>
  </r>
  <r>
    <n v="85417"/>
    <x v="0"/>
    <x v="0"/>
    <x v="0"/>
    <x v="0"/>
    <x v="12"/>
    <x v="27"/>
    <x v="0"/>
    <x v="1"/>
    <s v="Tesseramento"/>
    <x v="1"/>
    <x v="0"/>
    <x v="0"/>
    <m/>
  </r>
  <r>
    <n v="121629"/>
    <x v="0"/>
    <x v="0"/>
    <x v="0"/>
    <x v="0"/>
    <x v="11"/>
    <x v="120"/>
    <x v="0"/>
    <x v="0"/>
    <s v="Tesseramento"/>
    <x v="1"/>
    <x v="0"/>
    <x v="0"/>
    <m/>
  </r>
  <r>
    <n v="117983"/>
    <x v="0"/>
    <x v="0"/>
    <x v="0"/>
    <x v="0"/>
    <x v="12"/>
    <x v="27"/>
    <x v="0"/>
    <x v="1"/>
    <s v="Tesseramento"/>
    <x v="1"/>
    <x v="0"/>
    <x v="0"/>
    <m/>
  </r>
  <r>
    <n v="35163"/>
    <x v="0"/>
    <x v="0"/>
    <x v="0"/>
    <x v="0"/>
    <x v="11"/>
    <x v="120"/>
    <x v="0"/>
    <x v="0"/>
    <s v="Tesseramento"/>
    <x v="1"/>
    <x v="4"/>
    <x v="0"/>
    <m/>
  </r>
  <r>
    <n v="205426"/>
    <x v="0"/>
    <x v="1"/>
    <x v="0"/>
    <x v="0"/>
    <x v="4"/>
    <x v="236"/>
    <x v="0"/>
    <x v="0"/>
    <s v="Tesseramento"/>
    <x v="1"/>
    <x v="0"/>
    <x v="0"/>
    <m/>
  </r>
  <r>
    <n v="84374"/>
    <x v="0"/>
    <x v="0"/>
    <x v="0"/>
    <x v="0"/>
    <x v="11"/>
    <x v="120"/>
    <x v="0"/>
    <x v="0"/>
    <s v="Tesseramento"/>
    <x v="1"/>
    <x v="0"/>
    <x v="0"/>
    <m/>
  </r>
  <r>
    <n v="35455"/>
    <x v="0"/>
    <x v="0"/>
    <x v="0"/>
    <x v="0"/>
    <x v="11"/>
    <x v="120"/>
    <x v="0"/>
    <x v="1"/>
    <s v="Tesseramento"/>
    <x v="1"/>
    <x v="4"/>
    <x v="0"/>
    <m/>
  </r>
  <r>
    <n v="72350"/>
    <x v="0"/>
    <x v="0"/>
    <x v="0"/>
    <x v="0"/>
    <x v="11"/>
    <x v="120"/>
    <x v="0"/>
    <x v="0"/>
    <s v="Tesseramento"/>
    <x v="1"/>
    <x v="0"/>
    <x v="0"/>
    <m/>
  </r>
  <r>
    <n v="86800"/>
    <x v="0"/>
    <x v="0"/>
    <x v="0"/>
    <x v="0"/>
    <x v="11"/>
    <x v="120"/>
    <x v="0"/>
    <x v="1"/>
    <s v="Tesseramento"/>
    <x v="1"/>
    <x v="3"/>
    <x v="0"/>
    <m/>
  </r>
  <r>
    <n v="35383"/>
    <x v="0"/>
    <x v="0"/>
    <x v="0"/>
    <x v="0"/>
    <x v="11"/>
    <x v="120"/>
    <x v="0"/>
    <x v="1"/>
    <s v="Tesseramento"/>
    <x v="1"/>
    <x v="4"/>
    <x v="0"/>
    <m/>
  </r>
  <r>
    <n v="86951"/>
    <x v="0"/>
    <x v="0"/>
    <x v="0"/>
    <x v="0"/>
    <x v="11"/>
    <x v="120"/>
    <x v="0"/>
    <x v="0"/>
    <s v="Tesseramento"/>
    <x v="1"/>
    <x v="4"/>
    <x v="0"/>
    <m/>
  </r>
  <r>
    <n v="103584"/>
    <x v="0"/>
    <x v="0"/>
    <x v="0"/>
    <x v="0"/>
    <x v="11"/>
    <x v="120"/>
    <x v="0"/>
    <x v="0"/>
    <s v="Tesseramento"/>
    <x v="1"/>
    <x v="3"/>
    <x v="0"/>
    <m/>
  </r>
  <r>
    <n v="35427"/>
    <x v="0"/>
    <x v="0"/>
    <x v="0"/>
    <x v="0"/>
    <x v="11"/>
    <x v="120"/>
    <x v="0"/>
    <x v="1"/>
    <s v="Tesseramento"/>
    <x v="1"/>
    <x v="4"/>
    <x v="0"/>
    <m/>
  </r>
  <r>
    <n v="226501"/>
    <x v="0"/>
    <x v="0"/>
    <x v="0"/>
    <x v="1"/>
    <x v="4"/>
    <x v="219"/>
    <x v="0"/>
    <x v="1"/>
    <s v="Tesseramento"/>
    <x v="0"/>
    <x v="0"/>
    <x v="0"/>
    <m/>
  </r>
  <r>
    <n v="225212"/>
    <x v="1"/>
    <x v="0"/>
    <x v="2"/>
    <x v="0"/>
    <x v="1"/>
    <x v="176"/>
    <x v="0"/>
    <x v="0"/>
    <s v="Tesseramento"/>
    <x v="1"/>
    <x v="5"/>
    <x v="0"/>
    <m/>
  </r>
  <r>
    <n v="235511"/>
    <x v="0"/>
    <x v="1"/>
    <x v="1"/>
    <x v="1"/>
    <x v="7"/>
    <x v="261"/>
    <x v="0"/>
    <x v="1"/>
    <s v="Tesseramento"/>
    <x v="3"/>
    <x v="4"/>
    <x v="0"/>
    <m/>
  </r>
  <r>
    <n v="129766"/>
    <x v="0"/>
    <x v="0"/>
    <x v="0"/>
    <x v="0"/>
    <x v="7"/>
    <x v="135"/>
    <x v="0"/>
    <x v="0"/>
    <s v="Tesseramento"/>
    <x v="1"/>
    <x v="0"/>
    <x v="0"/>
    <m/>
  </r>
  <r>
    <n v="57751"/>
    <x v="0"/>
    <x v="0"/>
    <x v="0"/>
    <x v="0"/>
    <x v="0"/>
    <x v="76"/>
    <x v="0"/>
    <x v="1"/>
    <s v="Tesseramento"/>
    <x v="0"/>
    <x v="0"/>
    <x v="0"/>
    <m/>
  </r>
  <r>
    <n v="169138"/>
    <x v="0"/>
    <x v="0"/>
    <x v="0"/>
    <x v="0"/>
    <x v="0"/>
    <x v="76"/>
    <x v="0"/>
    <x v="0"/>
    <s v="Tesseramento"/>
    <x v="0"/>
    <x v="0"/>
    <x v="0"/>
    <m/>
  </r>
  <r>
    <n v="59694"/>
    <x v="0"/>
    <x v="0"/>
    <x v="0"/>
    <x v="0"/>
    <x v="10"/>
    <x v="240"/>
    <x v="0"/>
    <x v="0"/>
    <s v="Tesseramento"/>
    <x v="1"/>
    <x v="3"/>
    <x v="0"/>
    <m/>
  </r>
  <r>
    <n v="235620"/>
    <x v="1"/>
    <x v="0"/>
    <x v="1"/>
    <x v="0"/>
    <x v="4"/>
    <x v="236"/>
    <x v="0"/>
    <x v="0"/>
    <s v="Tesseramento"/>
    <x v="1"/>
    <x v="5"/>
    <x v="0"/>
    <m/>
  </r>
  <r>
    <n v="139028"/>
    <x v="0"/>
    <x v="0"/>
    <x v="0"/>
    <x v="0"/>
    <x v="11"/>
    <x v="120"/>
    <x v="0"/>
    <x v="1"/>
    <s v="Tesseramento"/>
    <x v="1"/>
    <x v="3"/>
    <x v="0"/>
    <m/>
  </r>
  <r>
    <n v="73534"/>
    <x v="0"/>
    <x v="0"/>
    <x v="0"/>
    <x v="0"/>
    <x v="7"/>
    <x v="135"/>
    <x v="0"/>
    <x v="0"/>
    <s v="Tesseramento"/>
    <x v="1"/>
    <x v="4"/>
    <x v="0"/>
    <m/>
  </r>
  <r>
    <n v="162929"/>
    <x v="0"/>
    <x v="0"/>
    <x v="0"/>
    <x v="0"/>
    <x v="12"/>
    <x v="27"/>
    <x v="0"/>
    <x v="0"/>
    <s v="Tesseramento"/>
    <x v="1"/>
    <x v="3"/>
    <x v="0"/>
    <m/>
  </r>
  <r>
    <n v="35263"/>
    <x v="0"/>
    <x v="0"/>
    <x v="0"/>
    <x v="0"/>
    <x v="11"/>
    <x v="120"/>
    <x v="0"/>
    <x v="1"/>
    <s v="Tesseramento"/>
    <x v="1"/>
    <x v="3"/>
    <x v="0"/>
    <m/>
  </r>
  <r>
    <n v="96499"/>
    <x v="0"/>
    <x v="0"/>
    <x v="0"/>
    <x v="0"/>
    <x v="11"/>
    <x v="120"/>
    <x v="0"/>
    <x v="1"/>
    <s v="Tesseramento"/>
    <x v="1"/>
    <x v="4"/>
    <x v="0"/>
    <m/>
  </r>
  <r>
    <n v="81340"/>
    <x v="0"/>
    <x v="0"/>
    <x v="0"/>
    <x v="0"/>
    <x v="11"/>
    <x v="120"/>
    <x v="0"/>
    <x v="1"/>
    <s v="Tesseramento"/>
    <x v="1"/>
    <x v="0"/>
    <x v="0"/>
    <m/>
  </r>
  <r>
    <n v="94726"/>
    <x v="0"/>
    <x v="0"/>
    <x v="0"/>
    <x v="0"/>
    <x v="11"/>
    <x v="120"/>
    <x v="0"/>
    <x v="0"/>
    <s v="Tesseramento"/>
    <x v="1"/>
    <x v="3"/>
    <x v="0"/>
    <m/>
  </r>
  <r>
    <n v="65012"/>
    <x v="0"/>
    <x v="0"/>
    <x v="0"/>
    <x v="0"/>
    <x v="11"/>
    <x v="120"/>
    <x v="0"/>
    <x v="0"/>
    <s v="Tesseramento"/>
    <x v="1"/>
    <x v="3"/>
    <x v="0"/>
    <m/>
  </r>
  <r>
    <n v="88256"/>
    <x v="0"/>
    <x v="0"/>
    <x v="0"/>
    <x v="0"/>
    <x v="4"/>
    <x v="52"/>
    <x v="0"/>
    <x v="0"/>
    <s v="Tesseramento"/>
    <x v="1"/>
    <x v="0"/>
    <x v="0"/>
    <m/>
  </r>
  <r>
    <n v="81341"/>
    <x v="0"/>
    <x v="0"/>
    <x v="0"/>
    <x v="0"/>
    <x v="11"/>
    <x v="120"/>
    <x v="0"/>
    <x v="0"/>
    <s v="Tesseramento"/>
    <x v="1"/>
    <x v="3"/>
    <x v="0"/>
    <m/>
  </r>
  <r>
    <n v="88257"/>
    <x v="0"/>
    <x v="0"/>
    <x v="0"/>
    <x v="0"/>
    <x v="4"/>
    <x v="52"/>
    <x v="0"/>
    <x v="0"/>
    <s v="Tesseramento"/>
    <x v="1"/>
    <x v="3"/>
    <x v="0"/>
    <m/>
  </r>
  <r>
    <n v="102644"/>
    <x v="0"/>
    <x v="0"/>
    <x v="0"/>
    <x v="0"/>
    <x v="7"/>
    <x v="261"/>
    <x v="0"/>
    <x v="0"/>
    <s v="Tesseramento"/>
    <x v="3"/>
    <x v="4"/>
    <x v="0"/>
    <m/>
  </r>
  <r>
    <n v="105700"/>
    <x v="0"/>
    <x v="0"/>
    <x v="0"/>
    <x v="0"/>
    <x v="7"/>
    <x v="135"/>
    <x v="0"/>
    <x v="0"/>
    <s v="Tesseramento"/>
    <x v="1"/>
    <x v="3"/>
    <x v="0"/>
    <m/>
  </r>
  <r>
    <n v="94727"/>
    <x v="0"/>
    <x v="0"/>
    <x v="0"/>
    <x v="0"/>
    <x v="11"/>
    <x v="120"/>
    <x v="0"/>
    <x v="0"/>
    <s v="Tesseramento"/>
    <x v="1"/>
    <x v="3"/>
    <x v="0"/>
    <m/>
  </r>
  <r>
    <n v="43156"/>
    <x v="0"/>
    <x v="0"/>
    <x v="0"/>
    <x v="0"/>
    <x v="11"/>
    <x v="120"/>
    <x v="0"/>
    <x v="0"/>
    <s v="Tesseramento"/>
    <x v="1"/>
    <x v="3"/>
    <x v="0"/>
    <m/>
  </r>
  <r>
    <n v="235616"/>
    <x v="0"/>
    <x v="0"/>
    <x v="1"/>
    <x v="1"/>
    <x v="12"/>
    <x v="254"/>
    <x v="0"/>
    <x v="0"/>
    <s v="Tesseramento"/>
    <x v="0"/>
    <x v="0"/>
    <x v="0"/>
    <m/>
  </r>
  <r>
    <n v="23930"/>
    <x v="0"/>
    <x v="0"/>
    <x v="0"/>
    <x v="0"/>
    <x v="11"/>
    <x v="120"/>
    <x v="0"/>
    <x v="0"/>
    <s v="Tesseramento"/>
    <x v="1"/>
    <x v="0"/>
    <x v="0"/>
    <m/>
  </r>
  <r>
    <n v="117719"/>
    <x v="0"/>
    <x v="0"/>
    <x v="0"/>
    <x v="0"/>
    <x v="11"/>
    <x v="120"/>
    <x v="0"/>
    <x v="0"/>
    <s v="Tesseramento"/>
    <x v="1"/>
    <x v="0"/>
    <x v="0"/>
    <m/>
  </r>
  <r>
    <n v="65014"/>
    <x v="0"/>
    <x v="0"/>
    <x v="0"/>
    <x v="0"/>
    <x v="11"/>
    <x v="120"/>
    <x v="0"/>
    <x v="0"/>
    <s v="Tesseramento"/>
    <x v="1"/>
    <x v="4"/>
    <x v="0"/>
    <m/>
  </r>
  <r>
    <n v="208572"/>
    <x v="0"/>
    <x v="0"/>
    <x v="0"/>
    <x v="0"/>
    <x v="11"/>
    <x v="174"/>
    <x v="0"/>
    <x v="0"/>
    <s v="Tesseramento"/>
    <x v="3"/>
    <x v="3"/>
    <x v="0"/>
    <m/>
  </r>
  <r>
    <n v="218381"/>
    <x v="1"/>
    <x v="0"/>
    <x v="0"/>
    <x v="1"/>
    <x v="7"/>
    <x v="342"/>
    <x v="0"/>
    <x v="0"/>
    <s v="Tesseramento"/>
    <x v="1"/>
    <x v="5"/>
    <x v="0"/>
    <m/>
  </r>
  <r>
    <n v="17243"/>
    <x v="0"/>
    <x v="0"/>
    <x v="0"/>
    <x v="0"/>
    <x v="7"/>
    <x v="342"/>
    <x v="0"/>
    <x v="1"/>
    <s v="Tesseramento"/>
    <x v="1"/>
    <x v="4"/>
    <x v="0"/>
    <m/>
  </r>
  <r>
    <n v="176609"/>
    <x v="0"/>
    <x v="0"/>
    <x v="0"/>
    <x v="0"/>
    <x v="12"/>
    <x v="27"/>
    <x v="0"/>
    <x v="1"/>
    <s v="Tesseramento"/>
    <x v="1"/>
    <x v="4"/>
    <x v="0"/>
    <m/>
  </r>
  <r>
    <n v="135122"/>
    <x v="0"/>
    <x v="0"/>
    <x v="0"/>
    <x v="0"/>
    <x v="7"/>
    <x v="342"/>
    <x v="0"/>
    <x v="0"/>
    <s v="Tesseramento"/>
    <x v="1"/>
    <x v="1"/>
    <x v="0"/>
    <m/>
  </r>
  <r>
    <n v="17347"/>
    <x v="0"/>
    <x v="0"/>
    <x v="0"/>
    <x v="0"/>
    <x v="7"/>
    <x v="342"/>
    <x v="0"/>
    <x v="0"/>
    <s v="Tesseramento"/>
    <x v="1"/>
    <x v="4"/>
    <x v="0"/>
    <m/>
  </r>
  <r>
    <n v="134814"/>
    <x v="0"/>
    <x v="0"/>
    <x v="0"/>
    <x v="0"/>
    <x v="11"/>
    <x v="120"/>
    <x v="0"/>
    <x v="0"/>
    <s v="Tesseramento"/>
    <x v="1"/>
    <x v="0"/>
    <x v="0"/>
    <m/>
  </r>
  <r>
    <n v="88258"/>
    <x v="0"/>
    <x v="0"/>
    <x v="0"/>
    <x v="0"/>
    <x v="4"/>
    <x v="52"/>
    <x v="0"/>
    <x v="1"/>
    <s v="Tesseramento"/>
    <x v="1"/>
    <x v="4"/>
    <x v="0"/>
    <m/>
  </r>
  <r>
    <n v="17346"/>
    <x v="0"/>
    <x v="0"/>
    <x v="0"/>
    <x v="0"/>
    <x v="7"/>
    <x v="342"/>
    <x v="0"/>
    <x v="0"/>
    <s v="Tesseramento"/>
    <x v="1"/>
    <x v="1"/>
    <x v="0"/>
    <m/>
  </r>
  <r>
    <n v="17365"/>
    <x v="0"/>
    <x v="0"/>
    <x v="0"/>
    <x v="0"/>
    <x v="7"/>
    <x v="342"/>
    <x v="0"/>
    <x v="0"/>
    <s v="Tesseramento"/>
    <x v="1"/>
    <x v="0"/>
    <x v="0"/>
    <m/>
  </r>
  <r>
    <n v="35347"/>
    <x v="0"/>
    <x v="0"/>
    <x v="0"/>
    <x v="0"/>
    <x v="11"/>
    <x v="120"/>
    <x v="0"/>
    <x v="0"/>
    <s v="Tesseramento"/>
    <x v="1"/>
    <x v="4"/>
    <x v="0"/>
    <m/>
  </r>
  <r>
    <n v="139707"/>
    <x v="1"/>
    <x v="0"/>
    <x v="0"/>
    <x v="0"/>
    <x v="7"/>
    <x v="342"/>
    <x v="0"/>
    <x v="0"/>
    <s v="Tesseramento"/>
    <x v="1"/>
    <x v="2"/>
    <x v="0"/>
    <m/>
  </r>
  <r>
    <n v="188917"/>
    <x v="1"/>
    <x v="0"/>
    <x v="0"/>
    <x v="1"/>
    <x v="7"/>
    <x v="342"/>
    <x v="0"/>
    <x v="0"/>
    <s v="Tesseramento"/>
    <x v="1"/>
    <x v="5"/>
    <x v="0"/>
    <m/>
  </r>
  <r>
    <n v="188918"/>
    <x v="1"/>
    <x v="0"/>
    <x v="0"/>
    <x v="1"/>
    <x v="7"/>
    <x v="342"/>
    <x v="0"/>
    <x v="1"/>
    <s v="Tesseramento"/>
    <x v="1"/>
    <x v="6"/>
    <x v="0"/>
    <m/>
  </r>
  <r>
    <n v="85796"/>
    <x v="0"/>
    <x v="0"/>
    <x v="0"/>
    <x v="0"/>
    <x v="7"/>
    <x v="342"/>
    <x v="0"/>
    <x v="0"/>
    <s v="Tesseramento"/>
    <x v="1"/>
    <x v="0"/>
    <x v="0"/>
    <m/>
  </r>
  <r>
    <n v="17384"/>
    <x v="0"/>
    <x v="0"/>
    <x v="0"/>
    <x v="0"/>
    <x v="7"/>
    <x v="342"/>
    <x v="0"/>
    <x v="0"/>
    <s v="Tesseramento"/>
    <x v="1"/>
    <x v="0"/>
    <x v="0"/>
    <m/>
  </r>
  <r>
    <n v="114917"/>
    <x v="0"/>
    <x v="0"/>
    <x v="0"/>
    <x v="0"/>
    <x v="8"/>
    <x v="113"/>
    <x v="0"/>
    <x v="0"/>
    <s v="Tesseramento"/>
    <x v="0"/>
    <x v="0"/>
    <x v="0"/>
    <m/>
  </r>
  <r>
    <n v="17518"/>
    <x v="0"/>
    <x v="0"/>
    <x v="0"/>
    <x v="0"/>
    <x v="7"/>
    <x v="342"/>
    <x v="0"/>
    <x v="1"/>
    <s v="Tesseramento"/>
    <x v="1"/>
    <x v="4"/>
    <x v="0"/>
    <m/>
  </r>
  <r>
    <n v="17469"/>
    <x v="0"/>
    <x v="0"/>
    <x v="0"/>
    <x v="0"/>
    <x v="7"/>
    <x v="342"/>
    <x v="0"/>
    <x v="1"/>
    <s v="Tesseramento"/>
    <x v="1"/>
    <x v="4"/>
    <x v="0"/>
    <m/>
  </r>
  <r>
    <n v="214891"/>
    <x v="0"/>
    <x v="0"/>
    <x v="0"/>
    <x v="0"/>
    <x v="7"/>
    <x v="342"/>
    <x v="0"/>
    <x v="0"/>
    <s v="Tesseramento"/>
    <x v="1"/>
    <x v="0"/>
    <x v="0"/>
    <m/>
  </r>
  <r>
    <n v="218046"/>
    <x v="0"/>
    <x v="0"/>
    <x v="0"/>
    <x v="0"/>
    <x v="11"/>
    <x v="120"/>
    <x v="0"/>
    <x v="0"/>
    <s v="Tesseramento"/>
    <x v="1"/>
    <x v="3"/>
    <x v="0"/>
    <m/>
  </r>
  <r>
    <n v="114233"/>
    <x v="0"/>
    <x v="0"/>
    <x v="0"/>
    <x v="0"/>
    <x v="7"/>
    <x v="342"/>
    <x v="0"/>
    <x v="0"/>
    <s v="Tesseramento"/>
    <x v="1"/>
    <x v="3"/>
    <x v="0"/>
    <m/>
  </r>
  <r>
    <n v="65016"/>
    <x v="0"/>
    <x v="0"/>
    <x v="0"/>
    <x v="0"/>
    <x v="11"/>
    <x v="120"/>
    <x v="0"/>
    <x v="0"/>
    <s v="Tesseramento"/>
    <x v="1"/>
    <x v="3"/>
    <x v="0"/>
    <m/>
  </r>
  <r>
    <n v="35350"/>
    <x v="0"/>
    <x v="0"/>
    <x v="0"/>
    <x v="0"/>
    <x v="11"/>
    <x v="120"/>
    <x v="0"/>
    <x v="0"/>
    <s v="Tesseramento"/>
    <x v="1"/>
    <x v="0"/>
    <x v="0"/>
    <m/>
  </r>
  <r>
    <n v="204635"/>
    <x v="0"/>
    <x v="0"/>
    <x v="0"/>
    <x v="0"/>
    <x v="7"/>
    <x v="261"/>
    <x v="0"/>
    <x v="0"/>
    <s v="Tesseramento"/>
    <x v="3"/>
    <x v="0"/>
    <x v="0"/>
    <m/>
  </r>
  <r>
    <n v="35351"/>
    <x v="0"/>
    <x v="0"/>
    <x v="0"/>
    <x v="0"/>
    <x v="11"/>
    <x v="120"/>
    <x v="0"/>
    <x v="0"/>
    <s v="Tesseramento"/>
    <x v="1"/>
    <x v="3"/>
    <x v="0"/>
    <m/>
  </r>
  <r>
    <n v="132274"/>
    <x v="0"/>
    <x v="0"/>
    <x v="0"/>
    <x v="0"/>
    <x v="7"/>
    <x v="261"/>
    <x v="0"/>
    <x v="0"/>
    <s v="Tesseramento"/>
    <x v="3"/>
    <x v="4"/>
    <x v="0"/>
    <m/>
  </r>
  <r>
    <n v="84888"/>
    <x v="0"/>
    <x v="0"/>
    <x v="0"/>
    <x v="0"/>
    <x v="7"/>
    <x v="342"/>
    <x v="0"/>
    <x v="0"/>
    <s v="Tesseramento"/>
    <x v="1"/>
    <x v="3"/>
    <x v="0"/>
    <m/>
  </r>
  <r>
    <n v="61964"/>
    <x v="0"/>
    <x v="0"/>
    <x v="0"/>
    <x v="0"/>
    <x v="11"/>
    <x v="120"/>
    <x v="0"/>
    <x v="0"/>
    <s v="Tesseramento"/>
    <x v="1"/>
    <x v="3"/>
    <x v="0"/>
    <m/>
  </r>
  <r>
    <n v="131625"/>
    <x v="0"/>
    <x v="0"/>
    <x v="0"/>
    <x v="0"/>
    <x v="11"/>
    <x v="120"/>
    <x v="0"/>
    <x v="0"/>
    <s v="Tesseramento"/>
    <x v="1"/>
    <x v="0"/>
    <x v="0"/>
    <m/>
  </r>
  <r>
    <n v="14349"/>
    <x v="0"/>
    <x v="0"/>
    <x v="0"/>
    <x v="0"/>
    <x v="7"/>
    <x v="342"/>
    <x v="0"/>
    <x v="0"/>
    <s v="Tesseramento"/>
    <x v="1"/>
    <x v="3"/>
    <x v="0"/>
    <m/>
  </r>
  <r>
    <n v="39061"/>
    <x v="0"/>
    <x v="0"/>
    <x v="0"/>
    <x v="0"/>
    <x v="11"/>
    <x v="120"/>
    <x v="0"/>
    <x v="1"/>
    <s v="Tesseramento"/>
    <x v="1"/>
    <x v="4"/>
    <x v="0"/>
    <m/>
  </r>
  <r>
    <n v="146511"/>
    <x v="0"/>
    <x v="0"/>
    <x v="0"/>
    <x v="0"/>
    <x v="11"/>
    <x v="120"/>
    <x v="0"/>
    <x v="0"/>
    <s v="Tesseramento"/>
    <x v="1"/>
    <x v="4"/>
    <x v="0"/>
    <m/>
  </r>
  <r>
    <n v="35366"/>
    <x v="0"/>
    <x v="0"/>
    <x v="0"/>
    <x v="0"/>
    <x v="11"/>
    <x v="120"/>
    <x v="0"/>
    <x v="0"/>
    <s v="Tesseramento"/>
    <x v="1"/>
    <x v="4"/>
    <x v="0"/>
    <m/>
  </r>
  <r>
    <n v="46243"/>
    <x v="0"/>
    <x v="0"/>
    <x v="0"/>
    <x v="0"/>
    <x v="7"/>
    <x v="342"/>
    <x v="0"/>
    <x v="0"/>
    <s v="Tesseramento"/>
    <x v="1"/>
    <x v="4"/>
    <x v="0"/>
    <m/>
  </r>
  <r>
    <n v="65018"/>
    <x v="0"/>
    <x v="0"/>
    <x v="0"/>
    <x v="0"/>
    <x v="11"/>
    <x v="120"/>
    <x v="0"/>
    <x v="0"/>
    <s v="Tesseramento"/>
    <x v="1"/>
    <x v="0"/>
    <x v="0"/>
    <m/>
  </r>
  <r>
    <n v="35322"/>
    <x v="0"/>
    <x v="0"/>
    <x v="0"/>
    <x v="0"/>
    <x v="11"/>
    <x v="120"/>
    <x v="0"/>
    <x v="1"/>
    <s v="Tesseramento"/>
    <x v="1"/>
    <x v="4"/>
    <x v="0"/>
    <m/>
  </r>
  <r>
    <n v="35345"/>
    <x v="0"/>
    <x v="0"/>
    <x v="0"/>
    <x v="0"/>
    <x v="11"/>
    <x v="120"/>
    <x v="0"/>
    <x v="1"/>
    <s v="Tesseramento"/>
    <x v="1"/>
    <x v="3"/>
    <x v="0"/>
    <m/>
  </r>
  <r>
    <n v="175585"/>
    <x v="0"/>
    <x v="0"/>
    <x v="0"/>
    <x v="0"/>
    <x v="7"/>
    <x v="342"/>
    <x v="0"/>
    <x v="1"/>
    <s v="Tesseramento"/>
    <x v="1"/>
    <x v="3"/>
    <x v="0"/>
    <m/>
  </r>
  <r>
    <n v="78325"/>
    <x v="0"/>
    <x v="0"/>
    <x v="0"/>
    <x v="0"/>
    <x v="11"/>
    <x v="120"/>
    <x v="0"/>
    <x v="0"/>
    <s v="Tesseramento"/>
    <x v="1"/>
    <x v="4"/>
    <x v="0"/>
    <m/>
  </r>
  <r>
    <n v="68618"/>
    <x v="0"/>
    <x v="0"/>
    <x v="0"/>
    <x v="0"/>
    <x v="7"/>
    <x v="342"/>
    <x v="0"/>
    <x v="0"/>
    <s v="Tesseramento"/>
    <x v="1"/>
    <x v="4"/>
    <x v="0"/>
    <m/>
  </r>
  <r>
    <n v="17636"/>
    <x v="0"/>
    <x v="0"/>
    <x v="0"/>
    <x v="0"/>
    <x v="7"/>
    <x v="342"/>
    <x v="0"/>
    <x v="0"/>
    <s v="Tesseramento"/>
    <x v="1"/>
    <x v="3"/>
    <x v="0"/>
    <m/>
  </r>
  <r>
    <n v="125423"/>
    <x v="0"/>
    <x v="0"/>
    <x v="0"/>
    <x v="0"/>
    <x v="11"/>
    <x v="120"/>
    <x v="0"/>
    <x v="0"/>
    <s v="Tesseramento"/>
    <x v="1"/>
    <x v="0"/>
    <x v="0"/>
    <m/>
  </r>
  <r>
    <n v="4362"/>
    <x v="0"/>
    <x v="0"/>
    <x v="0"/>
    <x v="0"/>
    <x v="7"/>
    <x v="342"/>
    <x v="0"/>
    <x v="1"/>
    <s v="Tesseramento"/>
    <x v="1"/>
    <x v="3"/>
    <x v="0"/>
    <m/>
  </r>
  <r>
    <n v="35386"/>
    <x v="0"/>
    <x v="0"/>
    <x v="0"/>
    <x v="0"/>
    <x v="11"/>
    <x v="120"/>
    <x v="0"/>
    <x v="1"/>
    <s v="Tesseramento"/>
    <x v="1"/>
    <x v="3"/>
    <x v="0"/>
    <m/>
  </r>
  <r>
    <n v="35390"/>
    <x v="0"/>
    <x v="0"/>
    <x v="0"/>
    <x v="0"/>
    <x v="11"/>
    <x v="120"/>
    <x v="0"/>
    <x v="0"/>
    <s v="Tesseramento"/>
    <x v="1"/>
    <x v="4"/>
    <x v="0"/>
    <m/>
  </r>
  <r>
    <n v="74595"/>
    <x v="0"/>
    <x v="0"/>
    <x v="0"/>
    <x v="0"/>
    <x v="7"/>
    <x v="342"/>
    <x v="0"/>
    <x v="0"/>
    <s v="Tesseramento"/>
    <x v="1"/>
    <x v="1"/>
    <x v="0"/>
    <m/>
  </r>
  <r>
    <n v="141556"/>
    <x v="0"/>
    <x v="0"/>
    <x v="0"/>
    <x v="0"/>
    <x v="11"/>
    <x v="120"/>
    <x v="0"/>
    <x v="0"/>
    <s v="Tesseramento"/>
    <x v="1"/>
    <x v="0"/>
    <x v="0"/>
    <m/>
  </r>
  <r>
    <n v="50111"/>
    <x v="0"/>
    <x v="0"/>
    <x v="0"/>
    <x v="0"/>
    <x v="7"/>
    <x v="342"/>
    <x v="0"/>
    <x v="0"/>
    <s v="Tesseramento"/>
    <x v="1"/>
    <x v="0"/>
    <x v="0"/>
    <m/>
  </r>
  <r>
    <n v="55574"/>
    <x v="0"/>
    <x v="0"/>
    <x v="0"/>
    <x v="0"/>
    <x v="11"/>
    <x v="120"/>
    <x v="0"/>
    <x v="0"/>
    <s v="Tesseramento"/>
    <x v="1"/>
    <x v="0"/>
    <x v="0"/>
    <m/>
  </r>
  <r>
    <n v="133455"/>
    <x v="0"/>
    <x v="0"/>
    <x v="0"/>
    <x v="0"/>
    <x v="7"/>
    <x v="342"/>
    <x v="0"/>
    <x v="1"/>
    <s v="Tesseramento"/>
    <x v="1"/>
    <x v="0"/>
    <x v="0"/>
    <m/>
  </r>
  <r>
    <n v="146508"/>
    <x v="0"/>
    <x v="0"/>
    <x v="0"/>
    <x v="0"/>
    <x v="7"/>
    <x v="342"/>
    <x v="0"/>
    <x v="1"/>
    <s v="Tesseramento"/>
    <x v="1"/>
    <x v="3"/>
    <x v="0"/>
    <m/>
  </r>
  <r>
    <n v="166474"/>
    <x v="0"/>
    <x v="0"/>
    <x v="0"/>
    <x v="0"/>
    <x v="11"/>
    <x v="120"/>
    <x v="0"/>
    <x v="0"/>
    <s v="Tesseramento"/>
    <x v="1"/>
    <x v="3"/>
    <x v="0"/>
    <m/>
  </r>
  <r>
    <n v="153902"/>
    <x v="0"/>
    <x v="0"/>
    <x v="0"/>
    <x v="0"/>
    <x v="11"/>
    <x v="120"/>
    <x v="0"/>
    <x v="0"/>
    <s v="Tesseramento"/>
    <x v="1"/>
    <x v="0"/>
    <x v="0"/>
    <m/>
  </r>
  <r>
    <n v="181917"/>
    <x v="0"/>
    <x v="0"/>
    <x v="0"/>
    <x v="0"/>
    <x v="7"/>
    <x v="261"/>
    <x v="0"/>
    <x v="0"/>
    <s v="Tesseramento"/>
    <x v="3"/>
    <x v="4"/>
    <x v="0"/>
    <m/>
  </r>
  <r>
    <n v="193260"/>
    <x v="0"/>
    <x v="0"/>
    <x v="0"/>
    <x v="3"/>
    <x v="11"/>
    <x v="120"/>
    <x v="0"/>
    <x v="0"/>
    <s v="Tesseramento"/>
    <x v="1"/>
    <x v="4"/>
    <x v="0"/>
    <m/>
  </r>
  <r>
    <n v="24134"/>
    <x v="0"/>
    <x v="0"/>
    <x v="0"/>
    <x v="0"/>
    <x v="11"/>
    <x v="120"/>
    <x v="0"/>
    <x v="0"/>
    <s v="Tesseramento"/>
    <x v="1"/>
    <x v="3"/>
    <x v="0"/>
    <m/>
  </r>
  <r>
    <n v="213490"/>
    <x v="0"/>
    <x v="0"/>
    <x v="0"/>
    <x v="1"/>
    <x v="11"/>
    <x v="120"/>
    <x v="0"/>
    <x v="0"/>
    <s v="Tesseramento"/>
    <x v="1"/>
    <x v="4"/>
    <x v="0"/>
    <m/>
  </r>
  <r>
    <n v="142292"/>
    <x v="0"/>
    <x v="0"/>
    <x v="0"/>
    <x v="3"/>
    <x v="11"/>
    <x v="120"/>
    <x v="0"/>
    <x v="0"/>
    <s v="Tesseramento"/>
    <x v="1"/>
    <x v="3"/>
    <x v="0"/>
    <m/>
  </r>
  <r>
    <n v="188348"/>
    <x v="0"/>
    <x v="0"/>
    <x v="0"/>
    <x v="0"/>
    <x v="11"/>
    <x v="120"/>
    <x v="0"/>
    <x v="1"/>
    <s v="Tesseramento"/>
    <x v="1"/>
    <x v="0"/>
    <x v="0"/>
    <m/>
  </r>
  <r>
    <n v="27715"/>
    <x v="0"/>
    <x v="0"/>
    <x v="0"/>
    <x v="0"/>
    <x v="11"/>
    <x v="120"/>
    <x v="0"/>
    <x v="0"/>
    <s v="Tesseramento"/>
    <x v="1"/>
    <x v="4"/>
    <x v="0"/>
    <m/>
  </r>
  <r>
    <n v="166487"/>
    <x v="0"/>
    <x v="0"/>
    <x v="0"/>
    <x v="0"/>
    <x v="7"/>
    <x v="261"/>
    <x v="0"/>
    <x v="1"/>
    <s v="Tesseramento"/>
    <x v="3"/>
    <x v="3"/>
    <x v="0"/>
    <m/>
  </r>
  <r>
    <n v="227168"/>
    <x v="0"/>
    <x v="0"/>
    <x v="0"/>
    <x v="0"/>
    <x v="7"/>
    <x v="261"/>
    <x v="0"/>
    <x v="0"/>
    <s v="Tesseramento"/>
    <x v="3"/>
    <x v="0"/>
    <x v="0"/>
    <m/>
  </r>
  <r>
    <n v="166491"/>
    <x v="0"/>
    <x v="0"/>
    <x v="0"/>
    <x v="0"/>
    <x v="7"/>
    <x v="261"/>
    <x v="0"/>
    <x v="0"/>
    <s v="Tesseramento"/>
    <x v="3"/>
    <x v="0"/>
    <x v="0"/>
    <m/>
  </r>
  <r>
    <n v="181923"/>
    <x v="0"/>
    <x v="0"/>
    <x v="0"/>
    <x v="0"/>
    <x v="7"/>
    <x v="261"/>
    <x v="0"/>
    <x v="0"/>
    <s v="Tesseramento"/>
    <x v="3"/>
    <x v="0"/>
    <x v="0"/>
    <m/>
  </r>
  <r>
    <n v="82340"/>
    <x v="0"/>
    <x v="0"/>
    <x v="0"/>
    <x v="0"/>
    <x v="15"/>
    <x v="357"/>
    <x v="0"/>
    <x v="1"/>
    <s v="Tesseramento"/>
    <x v="1"/>
    <x v="4"/>
    <x v="0"/>
    <m/>
  </r>
  <r>
    <n v="43826"/>
    <x v="0"/>
    <x v="0"/>
    <x v="0"/>
    <x v="0"/>
    <x v="15"/>
    <x v="357"/>
    <x v="0"/>
    <x v="0"/>
    <s v="Tesseramento"/>
    <x v="1"/>
    <x v="4"/>
    <x v="0"/>
    <m/>
  </r>
  <r>
    <n v="164380"/>
    <x v="0"/>
    <x v="0"/>
    <x v="0"/>
    <x v="0"/>
    <x v="11"/>
    <x v="120"/>
    <x v="0"/>
    <x v="1"/>
    <s v="Tesseramento"/>
    <x v="1"/>
    <x v="0"/>
    <x v="0"/>
    <m/>
  </r>
  <r>
    <n v="219849"/>
    <x v="0"/>
    <x v="0"/>
    <x v="0"/>
    <x v="0"/>
    <x v="11"/>
    <x v="120"/>
    <x v="0"/>
    <x v="0"/>
    <s v="Tesseramento"/>
    <x v="1"/>
    <x v="0"/>
    <x v="0"/>
    <m/>
  </r>
  <r>
    <n v="41169"/>
    <x v="0"/>
    <x v="0"/>
    <x v="0"/>
    <x v="0"/>
    <x v="11"/>
    <x v="120"/>
    <x v="0"/>
    <x v="0"/>
    <s v="Tesseramento"/>
    <x v="1"/>
    <x v="4"/>
    <x v="0"/>
    <m/>
  </r>
  <r>
    <n v="199312"/>
    <x v="0"/>
    <x v="0"/>
    <x v="0"/>
    <x v="0"/>
    <x v="11"/>
    <x v="120"/>
    <x v="0"/>
    <x v="0"/>
    <s v="Tesseramento"/>
    <x v="1"/>
    <x v="1"/>
    <x v="0"/>
    <m/>
  </r>
  <r>
    <n v="162122"/>
    <x v="0"/>
    <x v="0"/>
    <x v="0"/>
    <x v="0"/>
    <x v="11"/>
    <x v="120"/>
    <x v="0"/>
    <x v="0"/>
    <s v="Tesseramento"/>
    <x v="1"/>
    <x v="0"/>
    <x v="0"/>
    <m/>
  </r>
  <r>
    <n v="211961"/>
    <x v="0"/>
    <x v="0"/>
    <x v="0"/>
    <x v="0"/>
    <x v="11"/>
    <x v="155"/>
    <x v="0"/>
    <x v="0"/>
    <s v="Tesseramento"/>
    <x v="0"/>
    <x v="1"/>
    <x v="0"/>
    <m/>
  </r>
  <r>
    <n v="22345"/>
    <x v="0"/>
    <x v="0"/>
    <x v="0"/>
    <x v="0"/>
    <x v="11"/>
    <x v="120"/>
    <x v="0"/>
    <x v="0"/>
    <s v="Tesseramento"/>
    <x v="1"/>
    <x v="3"/>
    <x v="0"/>
    <m/>
  </r>
  <r>
    <n v="99532"/>
    <x v="0"/>
    <x v="0"/>
    <x v="0"/>
    <x v="0"/>
    <x v="11"/>
    <x v="155"/>
    <x v="0"/>
    <x v="0"/>
    <s v="Tesseramento"/>
    <x v="0"/>
    <x v="3"/>
    <x v="0"/>
    <m/>
  </r>
  <r>
    <n v="35426"/>
    <x v="0"/>
    <x v="0"/>
    <x v="0"/>
    <x v="0"/>
    <x v="11"/>
    <x v="120"/>
    <x v="0"/>
    <x v="0"/>
    <s v="Tesseramento"/>
    <x v="1"/>
    <x v="4"/>
    <x v="0"/>
    <m/>
  </r>
  <r>
    <n v="229792"/>
    <x v="0"/>
    <x v="0"/>
    <x v="0"/>
    <x v="1"/>
    <x v="11"/>
    <x v="155"/>
    <x v="0"/>
    <x v="0"/>
    <s v="Tesseramento"/>
    <x v="0"/>
    <x v="3"/>
    <x v="0"/>
    <m/>
  </r>
  <r>
    <n v="70581"/>
    <x v="0"/>
    <x v="0"/>
    <x v="0"/>
    <x v="0"/>
    <x v="11"/>
    <x v="120"/>
    <x v="0"/>
    <x v="0"/>
    <s v="Tesseramento"/>
    <x v="1"/>
    <x v="4"/>
    <x v="0"/>
    <m/>
  </r>
  <r>
    <n v="82194"/>
    <x v="0"/>
    <x v="0"/>
    <x v="0"/>
    <x v="0"/>
    <x v="11"/>
    <x v="155"/>
    <x v="0"/>
    <x v="0"/>
    <s v="Tesseramento"/>
    <x v="0"/>
    <x v="3"/>
    <x v="0"/>
    <m/>
  </r>
  <r>
    <n v="202200"/>
    <x v="0"/>
    <x v="0"/>
    <x v="0"/>
    <x v="0"/>
    <x v="11"/>
    <x v="120"/>
    <x v="0"/>
    <x v="0"/>
    <s v="Tesseramento"/>
    <x v="1"/>
    <x v="0"/>
    <x v="0"/>
    <m/>
  </r>
  <r>
    <n v="35446"/>
    <x v="0"/>
    <x v="0"/>
    <x v="0"/>
    <x v="0"/>
    <x v="11"/>
    <x v="120"/>
    <x v="0"/>
    <x v="0"/>
    <s v="Tesseramento"/>
    <x v="1"/>
    <x v="4"/>
    <x v="0"/>
    <m/>
  </r>
  <r>
    <n v="8707"/>
    <x v="0"/>
    <x v="0"/>
    <x v="0"/>
    <x v="0"/>
    <x v="11"/>
    <x v="155"/>
    <x v="0"/>
    <x v="0"/>
    <s v="Tesseramento"/>
    <x v="0"/>
    <x v="3"/>
    <x v="0"/>
    <m/>
  </r>
  <r>
    <n v="35450"/>
    <x v="0"/>
    <x v="0"/>
    <x v="0"/>
    <x v="0"/>
    <x v="11"/>
    <x v="120"/>
    <x v="0"/>
    <x v="0"/>
    <s v="Tesseramento"/>
    <x v="1"/>
    <x v="4"/>
    <x v="0"/>
    <m/>
  </r>
  <r>
    <n v="223938"/>
    <x v="0"/>
    <x v="0"/>
    <x v="0"/>
    <x v="1"/>
    <x v="11"/>
    <x v="155"/>
    <x v="0"/>
    <x v="0"/>
    <s v="Tesseramento"/>
    <x v="0"/>
    <x v="1"/>
    <x v="0"/>
    <m/>
  </r>
  <r>
    <n v="35454"/>
    <x v="0"/>
    <x v="0"/>
    <x v="0"/>
    <x v="4"/>
    <x v="11"/>
    <x v="120"/>
    <x v="0"/>
    <x v="0"/>
    <s v="Tesseramento"/>
    <x v="1"/>
    <x v="3"/>
    <x v="0"/>
    <m/>
  </r>
  <r>
    <n v="35456"/>
    <x v="0"/>
    <x v="0"/>
    <x v="0"/>
    <x v="0"/>
    <x v="11"/>
    <x v="120"/>
    <x v="0"/>
    <x v="0"/>
    <s v="Tesseramento"/>
    <x v="1"/>
    <x v="4"/>
    <x v="0"/>
    <m/>
  </r>
  <r>
    <n v="120480"/>
    <x v="0"/>
    <x v="0"/>
    <x v="0"/>
    <x v="0"/>
    <x v="11"/>
    <x v="120"/>
    <x v="0"/>
    <x v="1"/>
    <s v="Tesseramento"/>
    <x v="1"/>
    <x v="3"/>
    <x v="0"/>
    <m/>
  </r>
  <r>
    <n v="124500"/>
    <x v="0"/>
    <x v="0"/>
    <x v="0"/>
    <x v="0"/>
    <x v="11"/>
    <x v="120"/>
    <x v="0"/>
    <x v="0"/>
    <s v="Tesseramento"/>
    <x v="1"/>
    <x v="0"/>
    <x v="0"/>
    <m/>
  </r>
  <r>
    <n v="166582"/>
    <x v="0"/>
    <x v="0"/>
    <x v="0"/>
    <x v="0"/>
    <x v="15"/>
    <x v="203"/>
    <x v="0"/>
    <x v="0"/>
    <s v="Tesseramento"/>
    <x v="1"/>
    <x v="1"/>
    <x v="0"/>
    <m/>
  </r>
  <r>
    <n v="46371"/>
    <x v="0"/>
    <x v="0"/>
    <x v="0"/>
    <x v="0"/>
    <x v="11"/>
    <x v="120"/>
    <x v="0"/>
    <x v="0"/>
    <s v="Tesseramento"/>
    <x v="1"/>
    <x v="4"/>
    <x v="0"/>
    <m/>
  </r>
  <r>
    <n v="212128"/>
    <x v="0"/>
    <x v="0"/>
    <x v="0"/>
    <x v="0"/>
    <x v="15"/>
    <x v="203"/>
    <x v="0"/>
    <x v="1"/>
    <s v="Tesseramento"/>
    <x v="1"/>
    <x v="0"/>
    <x v="0"/>
    <m/>
  </r>
  <r>
    <n v="176890"/>
    <x v="0"/>
    <x v="0"/>
    <x v="0"/>
    <x v="1"/>
    <x v="15"/>
    <x v="203"/>
    <x v="0"/>
    <x v="0"/>
    <s v="Tesseramento"/>
    <x v="1"/>
    <x v="0"/>
    <x v="0"/>
    <m/>
  </r>
  <r>
    <n v="116221"/>
    <x v="0"/>
    <x v="0"/>
    <x v="0"/>
    <x v="0"/>
    <x v="11"/>
    <x v="120"/>
    <x v="0"/>
    <x v="0"/>
    <s v="Tesseramento"/>
    <x v="1"/>
    <x v="4"/>
    <x v="0"/>
    <m/>
  </r>
  <r>
    <n v="3546"/>
    <x v="0"/>
    <x v="0"/>
    <x v="0"/>
    <x v="0"/>
    <x v="11"/>
    <x v="120"/>
    <x v="0"/>
    <x v="0"/>
    <s v="Tesseramento"/>
    <x v="1"/>
    <x v="0"/>
    <x v="0"/>
    <m/>
  </r>
  <r>
    <n v="211683"/>
    <x v="0"/>
    <x v="0"/>
    <x v="0"/>
    <x v="0"/>
    <x v="15"/>
    <x v="203"/>
    <x v="0"/>
    <x v="0"/>
    <s v="Tesseramento"/>
    <x v="1"/>
    <x v="1"/>
    <x v="0"/>
    <m/>
  </r>
  <r>
    <n v="184386"/>
    <x v="0"/>
    <x v="0"/>
    <x v="0"/>
    <x v="0"/>
    <x v="15"/>
    <x v="203"/>
    <x v="0"/>
    <x v="0"/>
    <s v="Tesseramento"/>
    <x v="1"/>
    <x v="3"/>
    <x v="0"/>
    <m/>
  </r>
  <r>
    <n v="35462"/>
    <x v="0"/>
    <x v="0"/>
    <x v="0"/>
    <x v="0"/>
    <x v="11"/>
    <x v="120"/>
    <x v="0"/>
    <x v="0"/>
    <s v="Tesseramento"/>
    <x v="1"/>
    <x v="4"/>
    <x v="0"/>
    <m/>
  </r>
  <r>
    <n v="116618"/>
    <x v="0"/>
    <x v="0"/>
    <x v="0"/>
    <x v="0"/>
    <x v="11"/>
    <x v="120"/>
    <x v="0"/>
    <x v="0"/>
    <s v="Tesseramento"/>
    <x v="1"/>
    <x v="4"/>
    <x v="0"/>
    <m/>
  </r>
  <r>
    <n v="102562"/>
    <x v="0"/>
    <x v="0"/>
    <x v="0"/>
    <x v="0"/>
    <x v="11"/>
    <x v="120"/>
    <x v="0"/>
    <x v="0"/>
    <s v="Tesseramento"/>
    <x v="1"/>
    <x v="4"/>
    <x v="0"/>
    <m/>
  </r>
  <r>
    <n v="35463"/>
    <x v="0"/>
    <x v="0"/>
    <x v="0"/>
    <x v="0"/>
    <x v="11"/>
    <x v="120"/>
    <x v="0"/>
    <x v="0"/>
    <s v="Tesseramento"/>
    <x v="1"/>
    <x v="4"/>
    <x v="0"/>
    <m/>
  </r>
  <r>
    <n v="42003"/>
    <x v="0"/>
    <x v="0"/>
    <x v="0"/>
    <x v="1"/>
    <x v="12"/>
    <x v="27"/>
    <x v="0"/>
    <x v="0"/>
    <s v="Tesseramento"/>
    <x v="1"/>
    <x v="0"/>
    <x v="0"/>
    <m/>
  </r>
  <r>
    <n v="136546"/>
    <x v="0"/>
    <x v="0"/>
    <x v="0"/>
    <x v="0"/>
    <x v="11"/>
    <x v="120"/>
    <x v="0"/>
    <x v="0"/>
    <s v="Tesseramento"/>
    <x v="1"/>
    <x v="0"/>
    <x v="0"/>
    <m/>
  </r>
  <r>
    <n v="131878"/>
    <x v="1"/>
    <x v="0"/>
    <x v="0"/>
    <x v="0"/>
    <x v="15"/>
    <x v="203"/>
    <x v="0"/>
    <x v="0"/>
    <s v="Tesseramento"/>
    <x v="1"/>
    <x v="6"/>
    <x v="0"/>
    <m/>
  </r>
  <r>
    <n v="133016"/>
    <x v="0"/>
    <x v="0"/>
    <x v="0"/>
    <x v="0"/>
    <x v="12"/>
    <x v="27"/>
    <x v="0"/>
    <x v="0"/>
    <s v="Tesseramento"/>
    <x v="1"/>
    <x v="0"/>
    <x v="0"/>
    <m/>
  </r>
  <r>
    <n v="139038"/>
    <x v="0"/>
    <x v="0"/>
    <x v="0"/>
    <x v="0"/>
    <x v="11"/>
    <x v="120"/>
    <x v="0"/>
    <x v="1"/>
    <s v="Tesseramento"/>
    <x v="1"/>
    <x v="3"/>
    <x v="0"/>
    <m/>
  </r>
  <r>
    <n v="233070"/>
    <x v="0"/>
    <x v="0"/>
    <x v="0"/>
    <x v="1"/>
    <x v="15"/>
    <x v="203"/>
    <x v="0"/>
    <x v="0"/>
    <s v="Tesseramento"/>
    <x v="1"/>
    <x v="0"/>
    <x v="0"/>
    <m/>
  </r>
  <r>
    <n v="21063"/>
    <x v="0"/>
    <x v="0"/>
    <x v="0"/>
    <x v="0"/>
    <x v="15"/>
    <x v="203"/>
    <x v="0"/>
    <x v="0"/>
    <s v="Tesseramento"/>
    <x v="1"/>
    <x v="0"/>
    <x v="0"/>
    <m/>
  </r>
  <r>
    <n v="22897"/>
    <x v="0"/>
    <x v="0"/>
    <x v="0"/>
    <x v="0"/>
    <x v="12"/>
    <x v="27"/>
    <x v="0"/>
    <x v="0"/>
    <s v="Tesseramento"/>
    <x v="1"/>
    <x v="1"/>
    <x v="0"/>
    <m/>
  </r>
  <r>
    <n v="101120"/>
    <x v="0"/>
    <x v="0"/>
    <x v="0"/>
    <x v="0"/>
    <x v="12"/>
    <x v="27"/>
    <x v="0"/>
    <x v="0"/>
    <s v="Tesseramento"/>
    <x v="1"/>
    <x v="3"/>
    <x v="0"/>
    <m/>
  </r>
  <r>
    <n v="199108"/>
    <x v="0"/>
    <x v="1"/>
    <x v="0"/>
    <x v="2"/>
    <x v="12"/>
    <x v="27"/>
    <x v="0"/>
    <x v="0"/>
    <s v="Tesseramento"/>
    <x v="1"/>
    <x v="0"/>
    <x v="0"/>
    <m/>
  </r>
  <r>
    <n v="70278"/>
    <x v="0"/>
    <x v="0"/>
    <x v="0"/>
    <x v="0"/>
    <x v="12"/>
    <x v="27"/>
    <x v="0"/>
    <x v="0"/>
    <s v="Tesseramento"/>
    <x v="1"/>
    <x v="0"/>
    <x v="0"/>
    <m/>
  </r>
  <r>
    <n v="92048"/>
    <x v="0"/>
    <x v="0"/>
    <x v="0"/>
    <x v="0"/>
    <x v="15"/>
    <x v="203"/>
    <x v="0"/>
    <x v="0"/>
    <s v="Tesseramento"/>
    <x v="1"/>
    <x v="3"/>
    <x v="0"/>
    <m/>
  </r>
  <r>
    <n v="221215"/>
    <x v="0"/>
    <x v="0"/>
    <x v="0"/>
    <x v="0"/>
    <x v="15"/>
    <x v="203"/>
    <x v="0"/>
    <x v="0"/>
    <s v="Tesseramento"/>
    <x v="1"/>
    <x v="0"/>
    <x v="0"/>
    <m/>
  </r>
  <r>
    <n v="90968"/>
    <x v="0"/>
    <x v="0"/>
    <x v="0"/>
    <x v="1"/>
    <x v="12"/>
    <x v="27"/>
    <x v="0"/>
    <x v="0"/>
    <s v="Tesseramento"/>
    <x v="1"/>
    <x v="0"/>
    <x v="0"/>
    <m/>
  </r>
  <r>
    <n v="25701"/>
    <x v="0"/>
    <x v="0"/>
    <x v="0"/>
    <x v="0"/>
    <x v="15"/>
    <x v="203"/>
    <x v="0"/>
    <x v="0"/>
    <s v="Tesseramento"/>
    <x v="1"/>
    <x v="0"/>
    <x v="0"/>
    <m/>
  </r>
  <r>
    <n v="188846"/>
    <x v="0"/>
    <x v="0"/>
    <x v="2"/>
    <x v="1"/>
    <x v="3"/>
    <x v="85"/>
    <x v="0"/>
    <x v="0"/>
    <s v="Tesseramento"/>
    <x v="1"/>
    <x v="0"/>
    <x v="0"/>
    <m/>
  </r>
  <r>
    <n v="3848"/>
    <x v="0"/>
    <x v="0"/>
    <x v="0"/>
    <x v="0"/>
    <x v="12"/>
    <x v="27"/>
    <x v="0"/>
    <x v="0"/>
    <s v="Tesseramento"/>
    <x v="1"/>
    <x v="0"/>
    <x v="0"/>
    <m/>
  </r>
  <r>
    <n v="188606"/>
    <x v="0"/>
    <x v="0"/>
    <x v="0"/>
    <x v="0"/>
    <x v="11"/>
    <x v="102"/>
    <x v="0"/>
    <x v="0"/>
    <s v="Tesseramento"/>
    <x v="1"/>
    <x v="4"/>
    <x v="0"/>
    <m/>
  </r>
  <r>
    <n v="209389"/>
    <x v="0"/>
    <x v="0"/>
    <x v="0"/>
    <x v="0"/>
    <x v="4"/>
    <x v="149"/>
    <x v="0"/>
    <x v="0"/>
    <s v="Tesseramento"/>
    <x v="1"/>
    <x v="1"/>
    <x v="0"/>
    <m/>
  </r>
  <r>
    <n v="86119"/>
    <x v="0"/>
    <x v="0"/>
    <x v="0"/>
    <x v="1"/>
    <x v="12"/>
    <x v="27"/>
    <x v="0"/>
    <x v="0"/>
    <s v="Tesseramento"/>
    <x v="1"/>
    <x v="3"/>
    <x v="0"/>
    <m/>
  </r>
  <r>
    <n v="227374"/>
    <x v="0"/>
    <x v="0"/>
    <x v="0"/>
    <x v="3"/>
    <x v="11"/>
    <x v="102"/>
    <x v="0"/>
    <x v="0"/>
    <s v="Tesseramento"/>
    <x v="1"/>
    <x v="0"/>
    <x v="0"/>
    <m/>
  </r>
  <r>
    <n v="56085"/>
    <x v="0"/>
    <x v="0"/>
    <x v="0"/>
    <x v="0"/>
    <x v="11"/>
    <x v="102"/>
    <x v="0"/>
    <x v="0"/>
    <s v="Tesseramento"/>
    <x v="1"/>
    <x v="4"/>
    <x v="0"/>
    <m/>
  </r>
  <r>
    <n v="228548"/>
    <x v="0"/>
    <x v="1"/>
    <x v="0"/>
    <x v="0"/>
    <x v="0"/>
    <x v="206"/>
    <x v="0"/>
    <x v="0"/>
    <s v="Tesseramento"/>
    <x v="1"/>
    <x v="1"/>
    <x v="0"/>
    <m/>
  </r>
  <r>
    <n v="199488"/>
    <x v="0"/>
    <x v="1"/>
    <x v="0"/>
    <x v="0"/>
    <x v="0"/>
    <x v="206"/>
    <x v="0"/>
    <x v="0"/>
    <s v="Tesseramento"/>
    <x v="1"/>
    <x v="0"/>
    <x v="0"/>
    <m/>
  </r>
  <r>
    <n v="13544"/>
    <x v="0"/>
    <x v="0"/>
    <x v="0"/>
    <x v="0"/>
    <x v="12"/>
    <x v="27"/>
    <x v="0"/>
    <x v="0"/>
    <s v="Tesseramento"/>
    <x v="1"/>
    <x v="3"/>
    <x v="0"/>
    <m/>
  </r>
  <r>
    <n v="227710"/>
    <x v="0"/>
    <x v="1"/>
    <x v="0"/>
    <x v="0"/>
    <x v="4"/>
    <x v="149"/>
    <x v="0"/>
    <x v="0"/>
    <s v="Tesseramento"/>
    <x v="1"/>
    <x v="3"/>
    <x v="0"/>
    <m/>
  </r>
  <r>
    <n v="136476"/>
    <x v="0"/>
    <x v="0"/>
    <x v="0"/>
    <x v="2"/>
    <x v="12"/>
    <x v="27"/>
    <x v="0"/>
    <x v="0"/>
    <s v="Tesseramento"/>
    <x v="1"/>
    <x v="0"/>
    <x v="0"/>
    <m/>
  </r>
  <r>
    <n v="63597"/>
    <x v="0"/>
    <x v="0"/>
    <x v="0"/>
    <x v="0"/>
    <x v="11"/>
    <x v="24"/>
    <x v="0"/>
    <x v="0"/>
    <s v="Tesseramento"/>
    <x v="1"/>
    <x v="0"/>
    <x v="0"/>
    <m/>
  </r>
  <r>
    <n v="199992"/>
    <x v="0"/>
    <x v="1"/>
    <x v="0"/>
    <x v="0"/>
    <x v="0"/>
    <x v="206"/>
    <x v="0"/>
    <x v="0"/>
    <s v="Tesseramento"/>
    <x v="1"/>
    <x v="3"/>
    <x v="0"/>
    <m/>
  </r>
  <r>
    <n v="175639"/>
    <x v="0"/>
    <x v="0"/>
    <x v="0"/>
    <x v="0"/>
    <x v="4"/>
    <x v="54"/>
    <x v="0"/>
    <x v="0"/>
    <s v="Tesseramento"/>
    <x v="1"/>
    <x v="4"/>
    <x v="0"/>
    <m/>
  </r>
  <r>
    <n v="95967"/>
    <x v="0"/>
    <x v="0"/>
    <x v="0"/>
    <x v="0"/>
    <x v="7"/>
    <x v="261"/>
    <x v="0"/>
    <x v="0"/>
    <s v="Tesseramento"/>
    <x v="3"/>
    <x v="3"/>
    <x v="0"/>
    <m/>
  </r>
  <r>
    <n v="235439"/>
    <x v="0"/>
    <x v="0"/>
    <x v="1"/>
    <x v="2"/>
    <x v="12"/>
    <x v="27"/>
    <x v="0"/>
    <x v="0"/>
    <s v="Tesseramento"/>
    <x v="1"/>
    <x v="3"/>
    <x v="0"/>
    <m/>
  </r>
  <r>
    <n v="13879"/>
    <x v="0"/>
    <x v="0"/>
    <x v="0"/>
    <x v="0"/>
    <x v="15"/>
    <x v="203"/>
    <x v="0"/>
    <x v="0"/>
    <s v="Tesseramento"/>
    <x v="1"/>
    <x v="0"/>
    <x v="0"/>
    <m/>
  </r>
  <r>
    <n v="48340"/>
    <x v="0"/>
    <x v="0"/>
    <x v="0"/>
    <x v="0"/>
    <x v="15"/>
    <x v="203"/>
    <x v="0"/>
    <x v="0"/>
    <s v="Tesseramento"/>
    <x v="1"/>
    <x v="3"/>
    <x v="0"/>
    <m/>
  </r>
  <r>
    <n v="202237"/>
    <x v="0"/>
    <x v="0"/>
    <x v="0"/>
    <x v="1"/>
    <x v="15"/>
    <x v="203"/>
    <x v="0"/>
    <x v="0"/>
    <s v="Tesseramento"/>
    <x v="1"/>
    <x v="0"/>
    <x v="0"/>
    <m/>
  </r>
  <r>
    <n v="185436"/>
    <x v="0"/>
    <x v="0"/>
    <x v="0"/>
    <x v="1"/>
    <x v="15"/>
    <x v="203"/>
    <x v="0"/>
    <x v="1"/>
    <s v="Tesseramento"/>
    <x v="1"/>
    <x v="3"/>
    <x v="0"/>
    <m/>
  </r>
  <r>
    <n v="89910"/>
    <x v="0"/>
    <x v="0"/>
    <x v="0"/>
    <x v="4"/>
    <x v="15"/>
    <x v="203"/>
    <x v="0"/>
    <x v="0"/>
    <s v="Tesseramento"/>
    <x v="1"/>
    <x v="0"/>
    <x v="0"/>
    <m/>
  </r>
  <r>
    <n v="147787"/>
    <x v="0"/>
    <x v="0"/>
    <x v="0"/>
    <x v="0"/>
    <x v="15"/>
    <x v="203"/>
    <x v="0"/>
    <x v="0"/>
    <s v="Tesseramento"/>
    <x v="1"/>
    <x v="3"/>
    <x v="0"/>
    <m/>
  </r>
  <r>
    <n v="1710"/>
    <x v="0"/>
    <x v="0"/>
    <x v="0"/>
    <x v="0"/>
    <x v="15"/>
    <x v="203"/>
    <x v="0"/>
    <x v="0"/>
    <s v="Tesseramento"/>
    <x v="1"/>
    <x v="4"/>
    <x v="0"/>
    <m/>
  </r>
  <r>
    <n v="108320"/>
    <x v="0"/>
    <x v="0"/>
    <x v="0"/>
    <x v="0"/>
    <x v="7"/>
    <x v="261"/>
    <x v="0"/>
    <x v="0"/>
    <s v="Tesseramento"/>
    <x v="3"/>
    <x v="4"/>
    <x v="0"/>
    <m/>
  </r>
  <r>
    <n v="102722"/>
    <x v="0"/>
    <x v="0"/>
    <x v="0"/>
    <x v="0"/>
    <x v="15"/>
    <x v="203"/>
    <x v="0"/>
    <x v="1"/>
    <s v="Tesseramento"/>
    <x v="1"/>
    <x v="3"/>
    <x v="0"/>
    <m/>
  </r>
  <r>
    <n v="230580"/>
    <x v="0"/>
    <x v="0"/>
    <x v="0"/>
    <x v="0"/>
    <x v="15"/>
    <x v="203"/>
    <x v="0"/>
    <x v="0"/>
    <s v="Tesseramento"/>
    <x v="1"/>
    <x v="0"/>
    <x v="0"/>
    <m/>
  </r>
  <r>
    <n v="118219"/>
    <x v="1"/>
    <x v="0"/>
    <x v="0"/>
    <x v="0"/>
    <x v="7"/>
    <x v="215"/>
    <x v="0"/>
    <x v="0"/>
    <s v="Tesseramento"/>
    <x v="1"/>
    <x v="6"/>
    <x v="0"/>
    <s v="B"/>
  </r>
  <r>
    <n v="192465"/>
    <x v="0"/>
    <x v="0"/>
    <x v="0"/>
    <x v="1"/>
    <x v="7"/>
    <x v="261"/>
    <x v="0"/>
    <x v="0"/>
    <s v="Tesseramento"/>
    <x v="3"/>
    <x v="4"/>
    <x v="0"/>
    <m/>
  </r>
  <r>
    <n v="83477"/>
    <x v="0"/>
    <x v="0"/>
    <x v="0"/>
    <x v="0"/>
    <x v="15"/>
    <x v="203"/>
    <x v="0"/>
    <x v="0"/>
    <s v="Tesseramento"/>
    <x v="1"/>
    <x v="0"/>
    <x v="0"/>
    <m/>
  </r>
  <r>
    <n v="133427"/>
    <x v="0"/>
    <x v="0"/>
    <x v="0"/>
    <x v="0"/>
    <x v="15"/>
    <x v="203"/>
    <x v="0"/>
    <x v="0"/>
    <s v="Tesseramento"/>
    <x v="1"/>
    <x v="0"/>
    <x v="0"/>
    <m/>
  </r>
  <r>
    <n v="27330"/>
    <x v="0"/>
    <x v="0"/>
    <x v="0"/>
    <x v="0"/>
    <x v="11"/>
    <x v="24"/>
    <x v="0"/>
    <x v="0"/>
    <s v="Tesseramento"/>
    <x v="1"/>
    <x v="4"/>
    <x v="0"/>
    <m/>
  </r>
  <r>
    <n v="224096"/>
    <x v="0"/>
    <x v="0"/>
    <x v="0"/>
    <x v="0"/>
    <x v="15"/>
    <x v="203"/>
    <x v="0"/>
    <x v="0"/>
    <s v="Tesseramento"/>
    <x v="1"/>
    <x v="0"/>
    <x v="0"/>
    <m/>
  </r>
  <r>
    <n v="118497"/>
    <x v="0"/>
    <x v="0"/>
    <x v="0"/>
    <x v="0"/>
    <x v="11"/>
    <x v="142"/>
    <x v="0"/>
    <x v="0"/>
    <s v="Tesseramento"/>
    <x v="1"/>
    <x v="0"/>
    <x v="0"/>
    <m/>
  </r>
  <r>
    <n v="119018"/>
    <x v="0"/>
    <x v="0"/>
    <x v="0"/>
    <x v="0"/>
    <x v="15"/>
    <x v="203"/>
    <x v="0"/>
    <x v="0"/>
    <s v="Tesseramento"/>
    <x v="1"/>
    <x v="3"/>
    <x v="0"/>
    <m/>
  </r>
  <r>
    <n v="125667"/>
    <x v="0"/>
    <x v="0"/>
    <x v="0"/>
    <x v="4"/>
    <x v="11"/>
    <x v="142"/>
    <x v="0"/>
    <x v="0"/>
    <s v="Tesseramento"/>
    <x v="1"/>
    <x v="1"/>
    <x v="0"/>
    <m/>
  </r>
  <r>
    <n v="6427"/>
    <x v="0"/>
    <x v="0"/>
    <x v="0"/>
    <x v="0"/>
    <x v="7"/>
    <x v="41"/>
    <x v="0"/>
    <x v="1"/>
    <s v="Tesseramento"/>
    <x v="1"/>
    <x v="4"/>
    <x v="0"/>
    <m/>
  </r>
  <r>
    <n v="15223"/>
    <x v="0"/>
    <x v="0"/>
    <x v="0"/>
    <x v="0"/>
    <x v="7"/>
    <x v="41"/>
    <x v="0"/>
    <x v="0"/>
    <s v="Tesseramento"/>
    <x v="1"/>
    <x v="4"/>
    <x v="0"/>
    <m/>
  </r>
  <r>
    <n v="195456"/>
    <x v="1"/>
    <x v="0"/>
    <x v="0"/>
    <x v="0"/>
    <x v="12"/>
    <x v="27"/>
    <x v="0"/>
    <x v="0"/>
    <s v="Tesseramento"/>
    <x v="1"/>
    <x v="5"/>
    <x v="0"/>
    <s v="B"/>
  </r>
  <r>
    <n v="189647"/>
    <x v="1"/>
    <x v="0"/>
    <x v="0"/>
    <x v="0"/>
    <x v="12"/>
    <x v="27"/>
    <x v="0"/>
    <x v="1"/>
    <s v="Tesseramento"/>
    <x v="1"/>
    <x v="5"/>
    <x v="0"/>
    <m/>
  </r>
  <r>
    <n v="15601"/>
    <x v="0"/>
    <x v="0"/>
    <x v="0"/>
    <x v="0"/>
    <x v="7"/>
    <x v="41"/>
    <x v="0"/>
    <x v="1"/>
    <s v="Tesseramento"/>
    <x v="1"/>
    <x v="3"/>
    <x v="0"/>
    <m/>
  </r>
  <r>
    <n v="232231"/>
    <x v="1"/>
    <x v="0"/>
    <x v="0"/>
    <x v="0"/>
    <x v="12"/>
    <x v="27"/>
    <x v="0"/>
    <x v="1"/>
    <s v="Tesseramento"/>
    <x v="1"/>
    <x v="5"/>
    <x v="0"/>
    <m/>
  </r>
  <r>
    <n v="181343"/>
    <x v="1"/>
    <x v="0"/>
    <x v="0"/>
    <x v="0"/>
    <x v="12"/>
    <x v="27"/>
    <x v="0"/>
    <x v="1"/>
    <s v="Tesseramento"/>
    <x v="1"/>
    <x v="6"/>
    <x v="0"/>
    <s v="B"/>
  </r>
  <r>
    <n v="200044"/>
    <x v="1"/>
    <x v="0"/>
    <x v="0"/>
    <x v="0"/>
    <x v="12"/>
    <x v="27"/>
    <x v="0"/>
    <x v="0"/>
    <s v="Tesseramento"/>
    <x v="1"/>
    <x v="7"/>
    <x v="0"/>
    <s v="B"/>
  </r>
  <r>
    <n v="236071"/>
    <x v="1"/>
    <x v="0"/>
    <x v="1"/>
    <x v="2"/>
    <x v="11"/>
    <x v="102"/>
    <x v="0"/>
    <x v="0"/>
    <s v="Tesseramento"/>
    <x v="1"/>
    <x v="5"/>
    <x v="0"/>
    <m/>
  </r>
  <r>
    <n v="121382"/>
    <x v="1"/>
    <x v="0"/>
    <x v="0"/>
    <x v="0"/>
    <x v="12"/>
    <x v="27"/>
    <x v="0"/>
    <x v="1"/>
    <s v="Tesseramento"/>
    <x v="1"/>
    <x v="2"/>
    <x v="0"/>
    <m/>
  </r>
  <r>
    <n v="152529"/>
    <x v="0"/>
    <x v="0"/>
    <x v="0"/>
    <x v="0"/>
    <x v="14"/>
    <x v="43"/>
    <x v="0"/>
    <x v="0"/>
    <s v="Tesseramento"/>
    <x v="1"/>
    <x v="4"/>
    <x v="0"/>
    <m/>
  </r>
  <r>
    <n v="236070"/>
    <x v="0"/>
    <x v="0"/>
    <x v="1"/>
    <x v="3"/>
    <x v="11"/>
    <x v="102"/>
    <x v="0"/>
    <x v="1"/>
    <s v="Tesseramento"/>
    <x v="1"/>
    <x v="4"/>
    <x v="0"/>
    <m/>
  </r>
  <r>
    <n v="14655"/>
    <x v="0"/>
    <x v="0"/>
    <x v="0"/>
    <x v="0"/>
    <x v="2"/>
    <x v="42"/>
    <x v="0"/>
    <x v="0"/>
    <s v="Tesseramento"/>
    <x v="1"/>
    <x v="4"/>
    <x v="0"/>
    <m/>
  </r>
  <r>
    <n v="181968"/>
    <x v="0"/>
    <x v="0"/>
    <x v="0"/>
    <x v="3"/>
    <x v="2"/>
    <x v="42"/>
    <x v="0"/>
    <x v="0"/>
    <s v="Tesseramento"/>
    <x v="1"/>
    <x v="4"/>
    <x v="0"/>
    <m/>
  </r>
  <r>
    <n v="130192"/>
    <x v="1"/>
    <x v="0"/>
    <x v="0"/>
    <x v="0"/>
    <x v="7"/>
    <x v="215"/>
    <x v="0"/>
    <x v="0"/>
    <s v="Tesseramento"/>
    <x v="1"/>
    <x v="6"/>
    <x v="0"/>
    <s v="B"/>
  </r>
  <r>
    <n v="181970"/>
    <x v="0"/>
    <x v="0"/>
    <x v="0"/>
    <x v="3"/>
    <x v="2"/>
    <x v="42"/>
    <x v="0"/>
    <x v="1"/>
    <s v="Tesseramento"/>
    <x v="1"/>
    <x v="4"/>
    <x v="0"/>
    <m/>
  </r>
  <r>
    <n v="232745"/>
    <x v="0"/>
    <x v="1"/>
    <x v="0"/>
    <x v="1"/>
    <x v="11"/>
    <x v="174"/>
    <x v="0"/>
    <x v="1"/>
    <s v="Tesseramento"/>
    <x v="3"/>
    <x v="0"/>
    <x v="0"/>
    <m/>
  </r>
  <r>
    <n v="207426"/>
    <x v="0"/>
    <x v="1"/>
    <x v="0"/>
    <x v="3"/>
    <x v="15"/>
    <x v="203"/>
    <x v="0"/>
    <x v="0"/>
    <s v="Tesseramento"/>
    <x v="1"/>
    <x v="3"/>
    <x v="0"/>
    <m/>
  </r>
  <r>
    <n v="167847"/>
    <x v="0"/>
    <x v="0"/>
    <x v="0"/>
    <x v="0"/>
    <x v="15"/>
    <x v="57"/>
    <x v="0"/>
    <x v="0"/>
    <s v="Tesseramento"/>
    <x v="1"/>
    <x v="3"/>
    <x v="0"/>
    <m/>
  </r>
  <r>
    <n v="98919"/>
    <x v="0"/>
    <x v="0"/>
    <x v="0"/>
    <x v="0"/>
    <x v="15"/>
    <x v="57"/>
    <x v="0"/>
    <x v="0"/>
    <s v="Tesseramento"/>
    <x v="1"/>
    <x v="3"/>
    <x v="0"/>
    <m/>
  </r>
  <r>
    <n v="2951"/>
    <x v="0"/>
    <x v="0"/>
    <x v="0"/>
    <x v="0"/>
    <x v="8"/>
    <x v="276"/>
    <x v="0"/>
    <x v="0"/>
    <s v="Tesseramento"/>
    <x v="1"/>
    <x v="0"/>
    <x v="0"/>
    <m/>
  </r>
  <r>
    <n v="170503"/>
    <x v="1"/>
    <x v="0"/>
    <x v="0"/>
    <x v="0"/>
    <x v="15"/>
    <x v="57"/>
    <x v="0"/>
    <x v="0"/>
    <s v="Tesseramento"/>
    <x v="1"/>
    <x v="7"/>
    <x v="0"/>
    <m/>
  </r>
  <r>
    <n v="235982"/>
    <x v="0"/>
    <x v="1"/>
    <x v="1"/>
    <x v="2"/>
    <x v="2"/>
    <x v="353"/>
    <x v="0"/>
    <x v="0"/>
    <s v="Tesseramento"/>
    <x v="1"/>
    <x v="0"/>
    <x v="0"/>
    <m/>
  </r>
  <r>
    <n v="7960"/>
    <x v="0"/>
    <x v="0"/>
    <x v="0"/>
    <x v="0"/>
    <x v="8"/>
    <x v="276"/>
    <x v="0"/>
    <x v="0"/>
    <s v="Tesseramento"/>
    <x v="1"/>
    <x v="0"/>
    <x v="0"/>
    <m/>
  </r>
  <r>
    <n v="105418"/>
    <x v="0"/>
    <x v="0"/>
    <x v="0"/>
    <x v="0"/>
    <x v="15"/>
    <x v="57"/>
    <x v="0"/>
    <x v="1"/>
    <s v="Tesseramento"/>
    <x v="1"/>
    <x v="4"/>
    <x v="0"/>
    <m/>
  </r>
  <r>
    <n v="157064"/>
    <x v="0"/>
    <x v="0"/>
    <x v="0"/>
    <x v="0"/>
    <x v="1"/>
    <x v="212"/>
    <x v="0"/>
    <x v="0"/>
    <s v="Tesseramento"/>
    <x v="1"/>
    <x v="3"/>
    <x v="0"/>
    <m/>
  </r>
  <r>
    <n v="230431"/>
    <x v="0"/>
    <x v="0"/>
    <x v="0"/>
    <x v="0"/>
    <x v="1"/>
    <x v="212"/>
    <x v="0"/>
    <x v="0"/>
    <s v="Tesseramento"/>
    <x v="1"/>
    <x v="1"/>
    <x v="0"/>
    <m/>
  </r>
  <r>
    <n v="225765"/>
    <x v="0"/>
    <x v="0"/>
    <x v="0"/>
    <x v="0"/>
    <x v="1"/>
    <x v="212"/>
    <x v="0"/>
    <x v="0"/>
    <s v="Tesseramento"/>
    <x v="1"/>
    <x v="4"/>
    <x v="0"/>
    <m/>
  </r>
  <r>
    <n v="107651"/>
    <x v="0"/>
    <x v="0"/>
    <x v="0"/>
    <x v="0"/>
    <x v="7"/>
    <x v="342"/>
    <x v="0"/>
    <x v="0"/>
    <s v="Tesseramento"/>
    <x v="1"/>
    <x v="4"/>
    <x v="0"/>
    <m/>
  </r>
  <r>
    <n v="51677"/>
    <x v="0"/>
    <x v="0"/>
    <x v="0"/>
    <x v="0"/>
    <x v="7"/>
    <x v="342"/>
    <x v="0"/>
    <x v="0"/>
    <s v="Tesseramento"/>
    <x v="1"/>
    <x v="0"/>
    <x v="0"/>
    <m/>
  </r>
  <r>
    <n v="11115"/>
    <x v="0"/>
    <x v="0"/>
    <x v="0"/>
    <x v="0"/>
    <x v="7"/>
    <x v="342"/>
    <x v="0"/>
    <x v="1"/>
    <s v="Tesseramento"/>
    <x v="1"/>
    <x v="3"/>
    <x v="0"/>
    <m/>
  </r>
  <r>
    <n v="221230"/>
    <x v="0"/>
    <x v="0"/>
    <x v="0"/>
    <x v="5"/>
    <x v="7"/>
    <x v="342"/>
    <x v="0"/>
    <x v="0"/>
    <s v="Tesseramento"/>
    <x v="1"/>
    <x v="0"/>
    <x v="0"/>
    <m/>
  </r>
  <r>
    <n v="158094"/>
    <x v="0"/>
    <x v="0"/>
    <x v="0"/>
    <x v="0"/>
    <x v="7"/>
    <x v="342"/>
    <x v="0"/>
    <x v="0"/>
    <s v="Tesseramento"/>
    <x v="1"/>
    <x v="4"/>
    <x v="0"/>
    <m/>
  </r>
  <r>
    <n v="228993"/>
    <x v="0"/>
    <x v="0"/>
    <x v="0"/>
    <x v="2"/>
    <x v="1"/>
    <x v="26"/>
    <x v="0"/>
    <x v="0"/>
    <s v="Tesseramento"/>
    <x v="1"/>
    <x v="0"/>
    <x v="0"/>
    <m/>
  </r>
  <r>
    <n v="142265"/>
    <x v="0"/>
    <x v="0"/>
    <x v="0"/>
    <x v="0"/>
    <x v="1"/>
    <x v="26"/>
    <x v="0"/>
    <x v="0"/>
    <s v="Tesseramento"/>
    <x v="1"/>
    <x v="0"/>
    <x v="0"/>
    <m/>
  </r>
  <r>
    <n v="203872"/>
    <x v="0"/>
    <x v="0"/>
    <x v="0"/>
    <x v="0"/>
    <x v="4"/>
    <x v="88"/>
    <x v="0"/>
    <x v="0"/>
    <s v="Tesseramento"/>
    <x v="1"/>
    <x v="0"/>
    <x v="0"/>
    <m/>
  </r>
  <r>
    <n v="104228"/>
    <x v="0"/>
    <x v="0"/>
    <x v="0"/>
    <x v="0"/>
    <x v="7"/>
    <x v="342"/>
    <x v="0"/>
    <x v="0"/>
    <s v="Tesseramento"/>
    <x v="1"/>
    <x v="4"/>
    <x v="0"/>
    <m/>
  </r>
  <r>
    <n v="221531"/>
    <x v="0"/>
    <x v="0"/>
    <x v="0"/>
    <x v="0"/>
    <x v="7"/>
    <x v="342"/>
    <x v="0"/>
    <x v="0"/>
    <s v="Tesseramento"/>
    <x v="1"/>
    <x v="0"/>
    <x v="0"/>
    <m/>
  </r>
  <r>
    <n v="17448"/>
    <x v="0"/>
    <x v="0"/>
    <x v="0"/>
    <x v="0"/>
    <x v="7"/>
    <x v="342"/>
    <x v="0"/>
    <x v="0"/>
    <s v="Tesseramento"/>
    <x v="1"/>
    <x v="4"/>
    <x v="0"/>
    <m/>
  </r>
  <r>
    <n v="39701"/>
    <x v="0"/>
    <x v="0"/>
    <x v="0"/>
    <x v="0"/>
    <x v="7"/>
    <x v="342"/>
    <x v="0"/>
    <x v="0"/>
    <s v="Tesseramento"/>
    <x v="1"/>
    <x v="3"/>
    <x v="0"/>
    <m/>
  </r>
  <r>
    <n v="1649"/>
    <x v="0"/>
    <x v="0"/>
    <x v="0"/>
    <x v="0"/>
    <x v="7"/>
    <x v="342"/>
    <x v="0"/>
    <x v="0"/>
    <s v="Tesseramento"/>
    <x v="1"/>
    <x v="1"/>
    <x v="0"/>
    <m/>
  </r>
  <r>
    <n v="79569"/>
    <x v="0"/>
    <x v="0"/>
    <x v="0"/>
    <x v="0"/>
    <x v="7"/>
    <x v="342"/>
    <x v="0"/>
    <x v="0"/>
    <s v="Tesseramento"/>
    <x v="1"/>
    <x v="3"/>
    <x v="0"/>
    <m/>
  </r>
  <r>
    <n v="133454"/>
    <x v="0"/>
    <x v="0"/>
    <x v="0"/>
    <x v="0"/>
    <x v="7"/>
    <x v="342"/>
    <x v="0"/>
    <x v="0"/>
    <s v="Tesseramento"/>
    <x v="1"/>
    <x v="0"/>
    <x v="0"/>
    <m/>
  </r>
  <r>
    <n v="230033"/>
    <x v="0"/>
    <x v="0"/>
    <x v="0"/>
    <x v="1"/>
    <x v="7"/>
    <x v="342"/>
    <x v="0"/>
    <x v="0"/>
    <s v="Tesseramento"/>
    <x v="1"/>
    <x v="0"/>
    <x v="0"/>
    <m/>
  </r>
  <r>
    <n v="151600"/>
    <x v="0"/>
    <x v="0"/>
    <x v="0"/>
    <x v="0"/>
    <x v="1"/>
    <x v="212"/>
    <x v="0"/>
    <x v="0"/>
    <s v="Tesseramento"/>
    <x v="1"/>
    <x v="3"/>
    <x v="0"/>
    <m/>
  </r>
  <r>
    <n v="224361"/>
    <x v="1"/>
    <x v="0"/>
    <x v="0"/>
    <x v="3"/>
    <x v="13"/>
    <x v="177"/>
    <x v="0"/>
    <x v="1"/>
    <s v="Tesseramento"/>
    <x v="1"/>
    <x v="5"/>
    <x v="0"/>
    <m/>
  </r>
  <r>
    <n v="195213"/>
    <x v="0"/>
    <x v="0"/>
    <x v="0"/>
    <x v="0"/>
    <x v="1"/>
    <x v="212"/>
    <x v="0"/>
    <x v="0"/>
    <s v="Tesseramento"/>
    <x v="1"/>
    <x v="1"/>
    <x v="0"/>
    <m/>
  </r>
  <r>
    <n v="207418"/>
    <x v="0"/>
    <x v="0"/>
    <x v="0"/>
    <x v="0"/>
    <x v="1"/>
    <x v="212"/>
    <x v="0"/>
    <x v="0"/>
    <s v="Tesseramento"/>
    <x v="1"/>
    <x v="4"/>
    <x v="0"/>
    <m/>
  </r>
  <r>
    <n v="197887"/>
    <x v="0"/>
    <x v="0"/>
    <x v="0"/>
    <x v="0"/>
    <x v="1"/>
    <x v="212"/>
    <x v="0"/>
    <x v="0"/>
    <s v="Tesseramento"/>
    <x v="1"/>
    <x v="0"/>
    <x v="0"/>
    <m/>
  </r>
  <r>
    <n v="159235"/>
    <x v="0"/>
    <x v="0"/>
    <x v="0"/>
    <x v="0"/>
    <x v="1"/>
    <x v="212"/>
    <x v="0"/>
    <x v="0"/>
    <s v="Tesseramento"/>
    <x v="1"/>
    <x v="0"/>
    <x v="0"/>
    <m/>
  </r>
  <r>
    <n v="176069"/>
    <x v="0"/>
    <x v="0"/>
    <x v="0"/>
    <x v="0"/>
    <x v="7"/>
    <x v="342"/>
    <x v="0"/>
    <x v="0"/>
    <s v="Tesseramento"/>
    <x v="1"/>
    <x v="0"/>
    <x v="0"/>
    <m/>
  </r>
  <r>
    <n v="104960"/>
    <x v="0"/>
    <x v="0"/>
    <x v="0"/>
    <x v="0"/>
    <x v="7"/>
    <x v="342"/>
    <x v="0"/>
    <x v="0"/>
    <s v="Tesseramento"/>
    <x v="1"/>
    <x v="3"/>
    <x v="0"/>
    <m/>
  </r>
  <r>
    <n v="88479"/>
    <x v="0"/>
    <x v="0"/>
    <x v="0"/>
    <x v="0"/>
    <x v="7"/>
    <x v="342"/>
    <x v="0"/>
    <x v="1"/>
    <s v="Tesseramento"/>
    <x v="1"/>
    <x v="4"/>
    <x v="0"/>
    <m/>
  </r>
  <r>
    <n v="17640"/>
    <x v="0"/>
    <x v="0"/>
    <x v="0"/>
    <x v="0"/>
    <x v="7"/>
    <x v="342"/>
    <x v="0"/>
    <x v="0"/>
    <s v="Tesseramento"/>
    <x v="1"/>
    <x v="4"/>
    <x v="0"/>
    <m/>
  </r>
  <r>
    <n v="82796"/>
    <x v="0"/>
    <x v="0"/>
    <x v="0"/>
    <x v="0"/>
    <x v="4"/>
    <x v="166"/>
    <x v="0"/>
    <x v="0"/>
    <s v="Tesseramento"/>
    <x v="1"/>
    <x v="4"/>
    <x v="0"/>
    <m/>
  </r>
  <r>
    <n v="24400"/>
    <x v="0"/>
    <x v="0"/>
    <x v="0"/>
    <x v="0"/>
    <x v="10"/>
    <x v="240"/>
    <x v="0"/>
    <x v="0"/>
    <s v="Tesseramento"/>
    <x v="1"/>
    <x v="3"/>
    <x v="0"/>
    <m/>
  </r>
  <r>
    <n v="120229"/>
    <x v="0"/>
    <x v="0"/>
    <x v="0"/>
    <x v="0"/>
    <x v="12"/>
    <x v="254"/>
    <x v="0"/>
    <x v="0"/>
    <s v="Tesseramento"/>
    <x v="0"/>
    <x v="0"/>
    <x v="0"/>
    <m/>
  </r>
  <r>
    <n v="194651"/>
    <x v="0"/>
    <x v="0"/>
    <x v="0"/>
    <x v="0"/>
    <x v="12"/>
    <x v="254"/>
    <x v="0"/>
    <x v="0"/>
    <s v="Tesseramento"/>
    <x v="0"/>
    <x v="0"/>
    <x v="0"/>
    <m/>
  </r>
  <r>
    <n v="219957"/>
    <x v="0"/>
    <x v="1"/>
    <x v="0"/>
    <x v="0"/>
    <x v="4"/>
    <x v="166"/>
    <x v="0"/>
    <x v="0"/>
    <s v="Tesseramento"/>
    <x v="1"/>
    <x v="0"/>
    <x v="0"/>
    <m/>
  </r>
  <r>
    <n v="219958"/>
    <x v="0"/>
    <x v="1"/>
    <x v="0"/>
    <x v="1"/>
    <x v="4"/>
    <x v="166"/>
    <x v="0"/>
    <x v="1"/>
    <s v="Tesseramento"/>
    <x v="1"/>
    <x v="0"/>
    <x v="0"/>
    <m/>
  </r>
  <r>
    <n v="70595"/>
    <x v="0"/>
    <x v="0"/>
    <x v="0"/>
    <x v="0"/>
    <x v="10"/>
    <x v="240"/>
    <x v="0"/>
    <x v="0"/>
    <s v="Tesseramento"/>
    <x v="1"/>
    <x v="4"/>
    <x v="0"/>
    <m/>
  </r>
  <r>
    <n v="207926"/>
    <x v="0"/>
    <x v="0"/>
    <x v="0"/>
    <x v="0"/>
    <x v="4"/>
    <x v="68"/>
    <x v="0"/>
    <x v="0"/>
    <s v="Tesseramento"/>
    <x v="1"/>
    <x v="3"/>
    <x v="0"/>
    <m/>
  </r>
  <r>
    <n v="90634"/>
    <x v="0"/>
    <x v="0"/>
    <x v="0"/>
    <x v="0"/>
    <x v="4"/>
    <x v="68"/>
    <x v="0"/>
    <x v="0"/>
    <s v="Tesseramento"/>
    <x v="1"/>
    <x v="3"/>
    <x v="0"/>
    <m/>
  </r>
  <r>
    <n v="81897"/>
    <x v="0"/>
    <x v="0"/>
    <x v="0"/>
    <x v="0"/>
    <x v="4"/>
    <x v="68"/>
    <x v="0"/>
    <x v="0"/>
    <s v="Tesseramento"/>
    <x v="1"/>
    <x v="4"/>
    <x v="0"/>
    <m/>
  </r>
  <r>
    <n v="222007"/>
    <x v="0"/>
    <x v="1"/>
    <x v="0"/>
    <x v="1"/>
    <x v="4"/>
    <x v="166"/>
    <x v="0"/>
    <x v="1"/>
    <s v="Tesseramento"/>
    <x v="1"/>
    <x v="0"/>
    <x v="0"/>
    <m/>
  </r>
  <r>
    <n v="230304"/>
    <x v="0"/>
    <x v="0"/>
    <x v="0"/>
    <x v="1"/>
    <x v="1"/>
    <x v="193"/>
    <x v="0"/>
    <x v="0"/>
    <s v="Tesseramento"/>
    <x v="1"/>
    <x v="4"/>
    <x v="0"/>
    <m/>
  </r>
  <r>
    <n v="223672"/>
    <x v="0"/>
    <x v="1"/>
    <x v="0"/>
    <x v="3"/>
    <x v="7"/>
    <x v="328"/>
    <x v="0"/>
    <x v="0"/>
    <s v="Tesseramento"/>
    <x v="0"/>
    <x v="0"/>
    <x v="0"/>
    <m/>
  </r>
  <r>
    <n v="185335"/>
    <x v="0"/>
    <x v="0"/>
    <x v="0"/>
    <x v="0"/>
    <x v="1"/>
    <x v="193"/>
    <x v="0"/>
    <x v="0"/>
    <s v="Tesseramento"/>
    <x v="1"/>
    <x v="3"/>
    <x v="0"/>
    <m/>
  </r>
  <r>
    <n v="184654"/>
    <x v="0"/>
    <x v="0"/>
    <x v="0"/>
    <x v="0"/>
    <x v="1"/>
    <x v="193"/>
    <x v="0"/>
    <x v="1"/>
    <s v="Tesseramento"/>
    <x v="1"/>
    <x v="4"/>
    <x v="0"/>
    <m/>
  </r>
  <r>
    <n v="219689"/>
    <x v="0"/>
    <x v="0"/>
    <x v="0"/>
    <x v="0"/>
    <x v="1"/>
    <x v="193"/>
    <x v="0"/>
    <x v="0"/>
    <s v="Tesseramento"/>
    <x v="1"/>
    <x v="0"/>
    <x v="0"/>
    <m/>
  </r>
  <r>
    <n v="105085"/>
    <x v="0"/>
    <x v="0"/>
    <x v="0"/>
    <x v="0"/>
    <x v="1"/>
    <x v="193"/>
    <x v="0"/>
    <x v="0"/>
    <s v="Tesseramento"/>
    <x v="1"/>
    <x v="1"/>
    <x v="0"/>
    <m/>
  </r>
  <r>
    <n v="120770"/>
    <x v="0"/>
    <x v="0"/>
    <x v="0"/>
    <x v="0"/>
    <x v="1"/>
    <x v="193"/>
    <x v="0"/>
    <x v="0"/>
    <s v="Tesseramento"/>
    <x v="1"/>
    <x v="3"/>
    <x v="0"/>
    <m/>
  </r>
  <r>
    <n v="22864"/>
    <x v="0"/>
    <x v="0"/>
    <x v="0"/>
    <x v="0"/>
    <x v="1"/>
    <x v="193"/>
    <x v="0"/>
    <x v="0"/>
    <s v="Tesseramento"/>
    <x v="1"/>
    <x v="4"/>
    <x v="0"/>
    <m/>
  </r>
  <r>
    <n v="139232"/>
    <x v="0"/>
    <x v="0"/>
    <x v="0"/>
    <x v="0"/>
    <x v="1"/>
    <x v="193"/>
    <x v="0"/>
    <x v="0"/>
    <s v="Tesseramento"/>
    <x v="1"/>
    <x v="0"/>
    <x v="0"/>
    <m/>
  </r>
  <r>
    <n v="86520"/>
    <x v="0"/>
    <x v="0"/>
    <x v="0"/>
    <x v="0"/>
    <x v="1"/>
    <x v="193"/>
    <x v="0"/>
    <x v="0"/>
    <s v="Tesseramento"/>
    <x v="1"/>
    <x v="4"/>
    <x v="0"/>
    <m/>
  </r>
  <r>
    <n v="232379"/>
    <x v="0"/>
    <x v="1"/>
    <x v="0"/>
    <x v="1"/>
    <x v="7"/>
    <x v="328"/>
    <x v="0"/>
    <x v="0"/>
    <s v="Tesseramento"/>
    <x v="0"/>
    <x v="1"/>
    <x v="0"/>
    <m/>
  </r>
  <r>
    <n v="222870"/>
    <x v="0"/>
    <x v="1"/>
    <x v="0"/>
    <x v="1"/>
    <x v="1"/>
    <x v="193"/>
    <x v="0"/>
    <x v="0"/>
    <s v="Tesseramento"/>
    <x v="1"/>
    <x v="0"/>
    <x v="0"/>
    <m/>
  </r>
  <r>
    <n v="13610"/>
    <x v="0"/>
    <x v="0"/>
    <x v="0"/>
    <x v="0"/>
    <x v="1"/>
    <x v="193"/>
    <x v="0"/>
    <x v="1"/>
    <s v="Tesseramento"/>
    <x v="1"/>
    <x v="4"/>
    <x v="0"/>
    <m/>
  </r>
  <r>
    <n v="113803"/>
    <x v="0"/>
    <x v="0"/>
    <x v="2"/>
    <x v="4"/>
    <x v="4"/>
    <x v="14"/>
    <x v="0"/>
    <x v="1"/>
    <s v="Tesseramento"/>
    <x v="1"/>
    <x v="4"/>
    <x v="0"/>
    <m/>
  </r>
  <r>
    <n v="85857"/>
    <x v="0"/>
    <x v="0"/>
    <x v="0"/>
    <x v="0"/>
    <x v="1"/>
    <x v="193"/>
    <x v="0"/>
    <x v="0"/>
    <s v="Tesseramento"/>
    <x v="1"/>
    <x v="3"/>
    <x v="0"/>
    <m/>
  </r>
  <r>
    <n v="232547"/>
    <x v="0"/>
    <x v="0"/>
    <x v="0"/>
    <x v="1"/>
    <x v="1"/>
    <x v="193"/>
    <x v="0"/>
    <x v="0"/>
    <s v="Tesseramento"/>
    <x v="1"/>
    <x v="0"/>
    <x v="0"/>
    <m/>
  </r>
  <r>
    <n v="163859"/>
    <x v="0"/>
    <x v="0"/>
    <x v="0"/>
    <x v="0"/>
    <x v="7"/>
    <x v="328"/>
    <x v="0"/>
    <x v="0"/>
    <s v="Tesseramento"/>
    <x v="0"/>
    <x v="0"/>
    <x v="0"/>
    <m/>
  </r>
  <r>
    <n v="231896"/>
    <x v="1"/>
    <x v="0"/>
    <x v="0"/>
    <x v="0"/>
    <x v="1"/>
    <x v="193"/>
    <x v="0"/>
    <x v="0"/>
    <s v="Tesseramento"/>
    <x v="1"/>
    <x v="5"/>
    <x v="0"/>
    <m/>
  </r>
  <r>
    <n v="13205"/>
    <x v="0"/>
    <x v="0"/>
    <x v="0"/>
    <x v="0"/>
    <x v="7"/>
    <x v="328"/>
    <x v="0"/>
    <x v="1"/>
    <s v="Tesseramento"/>
    <x v="0"/>
    <x v="0"/>
    <x v="0"/>
    <m/>
  </r>
  <r>
    <n v="233265"/>
    <x v="1"/>
    <x v="0"/>
    <x v="0"/>
    <x v="1"/>
    <x v="1"/>
    <x v="193"/>
    <x v="0"/>
    <x v="0"/>
    <s v="Tesseramento"/>
    <x v="1"/>
    <x v="5"/>
    <x v="0"/>
    <m/>
  </r>
  <r>
    <n v="233365"/>
    <x v="1"/>
    <x v="0"/>
    <x v="0"/>
    <x v="1"/>
    <x v="1"/>
    <x v="193"/>
    <x v="0"/>
    <x v="1"/>
    <s v="Tesseramento"/>
    <x v="1"/>
    <x v="5"/>
    <x v="0"/>
    <m/>
  </r>
  <r>
    <n v="132236"/>
    <x v="1"/>
    <x v="0"/>
    <x v="0"/>
    <x v="1"/>
    <x v="7"/>
    <x v="328"/>
    <x v="0"/>
    <x v="0"/>
    <s v="Tesseramento"/>
    <x v="0"/>
    <x v="6"/>
    <x v="0"/>
    <m/>
  </r>
  <r>
    <n v="132235"/>
    <x v="1"/>
    <x v="0"/>
    <x v="0"/>
    <x v="0"/>
    <x v="7"/>
    <x v="328"/>
    <x v="0"/>
    <x v="0"/>
    <s v="Tesseramento"/>
    <x v="0"/>
    <x v="2"/>
    <x v="0"/>
    <m/>
  </r>
  <r>
    <n v="199504"/>
    <x v="1"/>
    <x v="0"/>
    <x v="0"/>
    <x v="0"/>
    <x v="1"/>
    <x v="193"/>
    <x v="0"/>
    <x v="0"/>
    <s v="Tesseramento"/>
    <x v="1"/>
    <x v="6"/>
    <x v="0"/>
    <m/>
  </r>
  <r>
    <n v="87431"/>
    <x v="0"/>
    <x v="0"/>
    <x v="0"/>
    <x v="0"/>
    <x v="7"/>
    <x v="328"/>
    <x v="0"/>
    <x v="0"/>
    <s v="Tesseramento"/>
    <x v="0"/>
    <x v="0"/>
    <x v="0"/>
    <m/>
  </r>
  <r>
    <n v="173965"/>
    <x v="0"/>
    <x v="0"/>
    <x v="0"/>
    <x v="0"/>
    <x v="7"/>
    <x v="328"/>
    <x v="0"/>
    <x v="0"/>
    <s v="Tesseramento"/>
    <x v="0"/>
    <x v="0"/>
    <x v="0"/>
    <m/>
  </r>
  <r>
    <n v="235973"/>
    <x v="1"/>
    <x v="0"/>
    <x v="1"/>
    <x v="2"/>
    <x v="1"/>
    <x v="193"/>
    <x v="0"/>
    <x v="0"/>
    <s v="Tesseramento"/>
    <x v="1"/>
    <x v="5"/>
    <x v="0"/>
    <m/>
  </r>
  <r>
    <n v="168700"/>
    <x v="0"/>
    <x v="0"/>
    <x v="0"/>
    <x v="1"/>
    <x v="7"/>
    <x v="328"/>
    <x v="0"/>
    <x v="0"/>
    <s v="Tesseramento"/>
    <x v="0"/>
    <x v="4"/>
    <x v="0"/>
    <m/>
  </r>
  <r>
    <n v="60735"/>
    <x v="0"/>
    <x v="0"/>
    <x v="0"/>
    <x v="0"/>
    <x v="7"/>
    <x v="328"/>
    <x v="0"/>
    <x v="0"/>
    <s v="Tesseramento"/>
    <x v="0"/>
    <x v="3"/>
    <x v="0"/>
    <m/>
  </r>
  <r>
    <n v="59429"/>
    <x v="0"/>
    <x v="0"/>
    <x v="0"/>
    <x v="0"/>
    <x v="7"/>
    <x v="328"/>
    <x v="0"/>
    <x v="0"/>
    <s v="Tesseramento"/>
    <x v="0"/>
    <x v="0"/>
    <x v="0"/>
    <m/>
  </r>
  <r>
    <n v="69789"/>
    <x v="0"/>
    <x v="0"/>
    <x v="0"/>
    <x v="0"/>
    <x v="7"/>
    <x v="328"/>
    <x v="0"/>
    <x v="0"/>
    <s v="Tesseramento"/>
    <x v="0"/>
    <x v="3"/>
    <x v="0"/>
    <m/>
  </r>
  <r>
    <n v="182837"/>
    <x v="0"/>
    <x v="0"/>
    <x v="0"/>
    <x v="1"/>
    <x v="7"/>
    <x v="328"/>
    <x v="0"/>
    <x v="0"/>
    <s v="Tesseramento"/>
    <x v="0"/>
    <x v="3"/>
    <x v="0"/>
    <m/>
  </r>
  <r>
    <n v="87428"/>
    <x v="0"/>
    <x v="0"/>
    <x v="0"/>
    <x v="0"/>
    <x v="7"/>
    <x v="328"/>
    <x v="0"/>
    <x v="0"/>
    <s v="Tesseramento"/>
    <x v="0"/>
    <x v="0"/>
    <x v="0"/>
    <m/>
  </r>
  <r>
    <n v="209372"/>
    <x v="0"/>
    <x v="0"/>
    <x v="0"/>
    <x v="0"/>
    <x v="7"/>
    <x v="328"/>
    <x v="0"/>
    <x v="0"/>
    <s v="Tesseramento"/>
    <x v="0"/>
    <x v="0"/>
    <x v="0"/>
    <m/>
  </r>
  <r>
    <n v="216961"/>
    <x v="0"/>
    <x v="1"/>
    <x v="0"/>
    <x v="0"/>
    <x v="7"/>
    <x v="328"/>
    <x v="0"/>
    <x v="0"/>
    <s v="Tesseramento"/>
    <x v="0"/>
    <x v="0"/>
    <x v="0"/>
    <m/>
  </r>
  <r>
    <n v="180717"/>
    <x v="0"/>
    <x v="1"/>
    <x v="0"/>
    <x v="1"/>
    <x v="7"/>
    <x v="328"/>
    <x v="0"/>
    <x v="0"/>
    <s v="Tesseramento"/>
    <x v="0"/>
    <x v="0"/>
    <x v="0"/>
    <m/>
  </r>
  <r>
    <n v="229895"/>
    <x v="0"/>
    <x v="1"/>
    <x v="0"/>
    <x v="3"/>
    <x v="7"/>
    <x v="328"/>
    <x v="0"/>
    <x v="0"/>
    <s v="Tesseramento"/>
    <x v="0"/>
    <x v="4"/>
    <x v="0"/>
    <m/>
  </r>
  <r>
    <n v="3684"/>
    <x v="0"/>
    <x v="0"/>
    <x v="0"/>
    <x v="0"/>
    <x v="10"/>
    <x v="240"/>
    <x v="0"/>
    <x v="0"/>
    <s v="Tesseramento"/>
    <x v="1"/>
    <x v="4"/>
    <x v="0"/>
    <m/>
  </r>
  <r>
    <n v="24354"/>
    <x v="0"/>
    <x v="0"/>
    <x v="0"/>
    <x v="0"/>
    <x v="10"/>
    <x v="240"/>
    <x v="0"/>
    <x v="1"/>
    <s v="Tesseramento"/>
    <x v="1"/>
    <x v="4"/>
    <x v="0"/>
    <m/>
  </r>
  <r>
    <n v="231236"/>
    <x v="0"/>
    <x v="1"/>
    <x v="0"/>
    <x v="1"/>
    <x v="7"/>
    <x v="328"/>
    <x v="0"/>
    <x v="0"/>
    <s v="Tesseramento"/>
    <x v="0"/>
    <x v="1"/>
    <x v="0"/>
    <m/>
  </r>
  <r>
    <n v="3676"/>
    <x v="0"/>
    <x v="0"/>
    <x v="0"/>
    <x v="0"/>
    <x v="10"/>
    <x v="240"/>
    <x v="0"/>
    <x v="0"/>
    <s v="Tesseramento"/>
    <x v="1"/>
    <x v="4"/>
    <x v="0"/>
    <m/>
  </r>
  <r>
    <n v="217076"/>
    <x v="0"/>
    <x v="0"/>
    <x v="0"/>
    <x v="0"/>
    <x v="7"/>
    <x v="328"/>
    <x v="0"/>
    <x v="0"/>
    <s v="Tesseramento"/>
    <x v="0"/>
    <x v="0"/>
    <x v="0"/>
    <m/>
  </r>
  <r>
    <n v="193475"/>
    <x v="0"/>
    <x v="0"/>
    <x v="0"/>
    <x v="0"/>
    <x v="6"/>
    <x v="217"/>
    <x v="0"/>
    <x v="0"/>
    <s v="Tesseramento"/>
    <x v="0"/>
    <x v="0"/>
    <x v="0"/>
    <m/>
  </r>
  <r>
    <n v="827"/>
    <x v="0"/>
    <x v="0"/>
    <x v="0"/>
    <x v="0"/>
    <x v="12"/>
    <x v="269"/>
    <x v="0"/>
    <x v="0"/>
    <s v="Tesseramento"/>
    <x v="1"/>
    <x v="4"/>
    <x v="0"/>
    <m/>
  </r>
  <r>
    <n v="122808"/>
    <x v="0"/>
    <x v="0"/>
    <x v="0"/>
    <x v="0"/>
    <x v="6"/>
    <x v="217"/>
    <x v="0"/>
    <x v="0"/>
    <s v="Tesseramento"/>
    <x v="0"/>
    <x v="0"/>
    <x v="0"/>
    <m/>
  </r>
  <r>
    <n v="64057"/>
    <x v="0"/>
    <x v="0"/>
    <x v="0"/>
    <x v="0"/>
    <x v="6"/>
    <x v="217"/>
    <x v="0"/>
    <x v="0"/>
    <s v="Tesseramento"/>
    <x v="0"/>
    <x v="0"/>
    <x v="0"/>
    <m/>
  </r>
  <r>
    <n v="107974"/>
    <x v="0"/>
    <x v="0"/>
    <x v="0"/>
    <x v="0"/>
    <x v="6"/>
    <x v="217"/>
    <x v="0"/>
    <x v="1"/>
    <s v="Tesseramento"/>
    <x v="0"/>
    <x v="4"/>
    <x v="0"/>
    <m/>
  </r>
  <r>
    <n v="66245"/>
    <x v="0"/>
    <x v="0"/>
    <x v="0"/>
    <x v="0"/>
    <x v="7"/>
    <x v="328"/>
    <x v="0"/>
    <x v="0"/>
    <s v="Tesseramento"/>
    <x v="0"/>
    <x v="3"/>
    <x v="0"/>
    <m/>
  </r>
  <r>
    <n v="55483"/>
    <x v="0"/>
    <x v="0"/>
    <x v="0"/>
    <x v="0"/>
    <x v="6"/>
    <x v="217"/>
    <x v="0"/>
    <x v="0"/>
    <s v="Tesseramento"/>
    <x v="0"/>
    <x v="4"/>
    <x v="0"/>
    <m/>
  </r>
  <r>
    <n v="231238"/>
    <x v="0"/>
    <x v="1"/>
    <x v="0"/>
    <x v="1"/>
    <x v="7"/>
    <x v="328"/>
    <x v="0"/>
    <x v="0"/>
    <s v="Tesseramento"/>
    <x v="0"/>
    <x v="4"/>
    <x v="0"/>
    <m/>
  </r>
  <r>
    <n v="111332"/>
    <x v="0"/>
    <x v="0"/>
    <x v="0"/>
    <x v="1"/>
    <x v="12"/>
    <x v="269"/>
    <x v="0"/>
    <x v="1"/>
    <s v="Tesseramento"/>
    <x v="1"/>
    <x v="0"/>
    <x v="0"/>
    <m/>
  </r>
  <r>
    <n v="78886"/>
    <x v="0"/>
    <x v="0"/>
    <x v="0"/>
    <x v="0"/>
    <x v="12"/>
    <x v="269"/>
    <x v="0"/>
    <x v="0"/>
    <s v="Tesseramento"/>
    <x v="1"/>
    <x v="0"/>
    <x v="0"/>
    <m/>
  </r>
  <r>
    <n v="203621"/>
    <x v="0"/>
    <x v="0"/>
    <x v="0"/>
    <x v="1"/>
    <x v="7"/>
    <x v="328"/>
    <x v="0"/>
    <x v="0"/>
    <s v="Tesseramento"/>
    <x v="0"/>
    <x v="1"/>
    <x v="0"/>
    <m/>
  </r>
  <r>
    <n v="64060"/>
    <x v="0"/>
    <x v="0"/>
    <x v="0"/>
    <x v="0"/>
    <x v="6"/>
    <x v="217"/>
    <x v="0"/>
    <x v="0"/>
    <s v="Tesseramento"/>
    <x v="0"/>
    <x v="3"/>
    <x v="0"/>
    <m/>
  </r>
  <r>
    <n v="197807"/>
    <x v="0"/>
    <x v="0"/>
    <x v="0"/>
    <x v="1"/>
    <x v="7"/>
    <x v="328"/>
    <x v="0"/>
    <x v="1"/>
    <s v="Tesseramento"/>
    <x v="0"/>
    <x v="0"/>
    <x v="0"/>
    <m/>
  </r>
  <r>
    <n v="198566"/>
    <x v="0"/>
    <x v="0"/>
    <x v="0"/>
    <x v="0"/>
    <x v="12"/>
    <x v="269"/>
    <x v="0"/>
    <x v="0"/>
    <s v="Tesseramento"/>
    <x v="1"/>
    <x v="0"/>
    <x v="0"/>
    <m/>
  </r>
  <r>
    <n v="192407"/>
    <x v="0"/>
    <x v="1"/>
    <x v="0"/>
    <x v="0"/>
    <x v="7"/>
    <x v="328"/>
    <x v="0"/>
    <x v="0"/>
    <s v="Tesseramento"/>
    <x v="0"/>
    <x v="3"/>
    <x v="0"/>
    <m/>
  </r>
  <r>
    <n v="94940"/>
    <x v="0"/>
    <x v="0"/>
    <x v="0"/>
    <x v="0"/>
    <x v="12"/>
    <x v="269"/>
    <x v="0"/>
    <x v="0"/>
    <s v="Tesseramento"/>
    <x v="1"/>
    <x v="0"/>
    <x v="0"/>
    <m/>
  </r>
  <r>
    <n v="74694"/>
    <x v="0"/>
    <x v="0"/>
    <x v="0"/>
    <x v="0"/>
    <x v="6"/>
    <x v="217"/>
    <x v="0"/>
    <x v="0"/>
    <s v="Tesseramento"/>
    <x v="0"/>
    <x v="3"/>
    <x v="0"/>
    <m/>
  </r>
  <r>
    <n v="184167"/>
    <x v="0"/>
    <x v="1"/>
    <x v="0"/>
    <x v="0"/>
    <x v="7"/>
    <x v="328"/>
    <x v="0"/>
    <x v="0"/>
    <s v="Tesseramento"/>
    <x v="0"/>
    <x v="3"/>
    <x v="0"/>
    <m/>
  </r>
  <r>
    <n v="180896"/>
    <x v="0"/>
    <x v="0"/>
    <x v="0"/>
    <x v="0"/>
    <x v="12"/>
    <x v="269"/>
    <x v="0"/>
    <x v="0"/>
    <s v="Tesseramento"/>
    <x v="1"/>
    <x v="0"/>
    <x v="0"/>
    <m/>
  </r>
  <r>
    <n v="48255"/>
    <x v="0"/>
    <x v="0"/>
    <x v="0"/>
    <x v="0"/>
    <x v="6"/>
    <x v="217"/>
    <x v="0"/>
    <x v="0"/>
    <s v="Tesseramento"/>
    <x v="0"/>
    <x v="4"/>
    <x v="0"/>
    <m/>
  </r>
  <r>
    <n v="125403"/>
    <x v="0"/>
    <x v="0"/>
    <x v="0"/>
    <x v="0"/>
    <x v="12"/>
    <x v="269"/>
    <x v="0"/>
    <x v="0"/>
    <s v="Tesseramento"/>
    <x v="1"/>
    <x v="3"/>
    <x v="0"/>
    <m/>
  </r>
  <r>
    <n v="83718"/>
    <x v="0"/>
    <x v="1"/>
    <x v="0"/>
    <x v="0"/>
    <x v="7"/>
    <x v="328"/>
    <x v="0"/>
    <x v="0"/>
    <s v="Tesseramento"/>
    <x v="0"/>
    <x v="0"/>
    <x v="0"/>
    <m/>
  </r>
  <r>
    <n v="104904"/>
    <x v="0"/>
    <x v="0"/>
    <x v="0"/>
    <x v="0"/>
    <x v="6"/>
    <x v="217"/>
    <x v="0"/>
    <x v="0"/>
    <s v="Tesseramento"/>
    <x v="0"/>
    <x v="0"/>
    <x v="0"/>
    <m/>
  </r>
  <r>
    <n v="373"/>
    <x v="0"/>
    <x v="0"/>
    <x v="0"/>
    <x v="0"/>
    <x v="12"/>
    <x v="269"/>
    <x v="0"/>
    <x v="0"/>
    <s v="Tesseramento"/>
    <x v="1"/>
    <x v="0"/>
    <x v="0"/>
    <m/>
  </r>
  <r>
    <n v="83326"/>
    <x v="0"/>
    <x v="1"/>
    <x v="0"/>
    <x v="1"/>
    <x v="7"/>
    <x v="328"/>
    <x v="0"/>
    <x v="1"/>
    <s v="Tesseramento"/>
    <x v="0"/>
    <x v="0"/>
    <x v="0"/>
    <m/>
  </r>
  <r>
    <n v="174737"/>
    <x v="1"/>
    <x v="0"/>
    <x v="0"/>
    <x v="0"/>
    <x v="12"/>
    <x v="269"/>
    <x v="0"/>
    <x v="0"/>
    <s v="Tesseramento"/>
    <x v="1"/>
    <x v="5"/>
    <x v="0"/>
    <m/>
  </r>
  <r>
    <n v="104905"/>
    <x v="0"/>
    <x v="0"/>
    <x v="0"/>
    <x v="0"/>
    <x v="6"/>
    <x v="217"/>
    <x v="0"/>
    <x v="0"/>
    <s v="Tesseramento"/>
    <x v="0"/>
    <x v="0"/>
    <x v="0"/>
    <m/>
  </r>
  <r>
    <n v="132577"/>
    <x v="0"/>
    <x v="0"/>
    <x v="0"/>
    <x v="0"/>
    <x v="12"/>
    <x v="269"/>
    <x v="0"/>
    <x v="1"/>
    <s v="Tesseramento"/>
    <x v="1"/>
    <x v="0"/>
    <x v="0"/>
    <m/>
  </r>
  <r>
    <n v="55485"/>
    <x v="0"/>
    <x v="0"/>
    <x v="0"/>
    <x v="0"/>
    <x v="6"/>
    <x v="217"/>
    <x v="0"/>
    <x v="1"/>
    <s v="Tesseramento"/>
    <x v="0"/>
    <x v="4"/>
    <x v="0"/>
    <m/>
  </r>
  <r>
    <n v="36837"/>
    <x v="0"/>
    <x v="0"/>
    <x v="0"/>
    <x v="0"/>
    <x v="6"/>
    <x v="217"/>
    <x v="0"/>
    <x v="0"/>
    <s v="Tesseramento"/>
    <x v="0"/>
    <x v="3"/>
    <x v="0"/>
    <m/>
  </r>
  <r>
    <n v="220921"/>
    <x v="0"/>
    <x v="0"/>
    <x v="0"/>
    <x v="0"/>
    <x v="11"/>
    <x v="174"/>
    <x v="0"/>
    <x v="0"/>
    <s v="Tesseramento"/>
    <x v="3"/>
    <x v="0"/>
    <x v="0"/>
    <m/>
  </r>
  <r>
    <n v="226298"/>
    <x v="1"/>
    <x v="0"/>
    <x v="0"/>
    <x v="2"/>
    <x v="12"/>
    <x v="269"/>
    <x v="0"/>
    <x v="0"/>
    <s v="Tesseramento"/>
    <x v="1"/>
    <x v="5"/>
    <x v="0"/>
    <m/>
  </r>
  <r>
    <n v="216963"/>
    <x v="0"/>
    <x v="1"/>
    <x v="0"/>
    <x v="1"/>
    <x v="7"/>
    <x v="328"/>
    <x v="0"/>
    <x v="0"/>
    <s v="Tesseramento"/>
    <x v="0"/>
    <x v="0"/>
    <x v="0"/>
    <m/>
  </r>
  <r>
    <n v="226297"/>
    <x v="1"/>
    <x v="0"/>
    <x v="0"/>
    <x v="2"/>
    <x v="12"/>
    <x v="269"/>
    <x v="0"/>
    <x v="0"/>
    <s v="Tesseramento"/>
    <x v="1"/>
    <x v="5"/>
    <x v="0"/>
    <m/>
  </r>
  <r>
    <n v="222782"/>
    <x v="0"/>
    <x v="1"/>
    <x v="0"/>
    <x v="1"/>
    <x v="7"/>
    <x v="328"/>
    <x v="0"/>
    <x v="1"/>
    <s v="Tesseramento"/>
    <x v="0"/>
    <x v="0"/>
    <x v="0"/>
    <m/>
  </r>
  <r>
    <n v="222783"/>
    <x v="1"/>
    <x v="1"/>
    <x v="0"/>
    <x v="1"/>
    <x v="7"/>
    <x v="328"/>
    <x v="0"/>
    <x v="0"/>
    <s v="Tesseramento"/>
    <x v="0"/>
    <x v="7"/>
    <x v="0"/>
    <m/>
  </r>
  <r>
    <n v="223817"/>
    <x v="0"/>
    <x v="1"/>
    <x v="0"/>
    <x v="1"/>
    <x v="7"/>
    <x v="328"/>
    <x v="0"/>
    <x v="0"/>
    <s v="Tesseramento"/>
    <x v="0"/>
    <x v="0"/>
    <x v="0"/>
    <m/>
  </r>
  <r>
    <n v="199454"/>
    <x v="0"/>
    <x v="1"/>
    <x v="0"/>
    <x v="3"/>
    <x v="7"/>
    <x v="328"/>
    <x v="0"/>
    <x v="1"/>
    <s v="Tesseramento"/>
    <x v="0"/>
    <x v="0"/>
    <x v="0"/>
    <m/>
  </r>
  <r>
    <n v="217834"/>
    <x v="0"/>
    <x v="1"/>
    <x v="0"/>
    <x v="1"/>
    <x v="7"/>
    <x v="328"/>
    <x v="0"/>
    <x v="0"/>
    <s v="Tesseramento"/>
    <x v="0"/>
    <x v="3"/>
    <x v="0"/>
    <m/>
  </r>
  <r>
    <n v="235775"/>
    <x v="0"/>
    <x v="0"/>
    <x v="1"/>
    <x v="0"/>
    <x v="1"/>
    <x v="239"/>
    <x v="0"/>
    <x v="0"/>
    <s v="Tesseramento"/>
    <x v="1"/>
    <x v="0"/>
    <x v="0"/>
    <m/>
  </r>
  <r>
    <n v="230589"/>
    <x v="0"/>
    <x v="0"/>
    <x v="0"/>
    <x v="0"/>
    <x v="9"/>
    <x v="64"/>
    <x v="0"/>
    <x v="0"/>
    <s v="Tesseramento"/>
    <x v="0"/>
    <x v="0"/>
    <x v="0"/>
    <m/>
  </r>
  <r>
    <n v="230341"/>
    <x v="0"/>
    <x v="0"/>
    <x v="0"/>
    <x v="1"/>
    <x v="10"/>
    <x v="63"/>
    <x v="0"/>
    <x v="0"/>
    <s v="Tesseramento"/>
    <x v="0"/>
    <x v="0"/>
    <x v="0"/>
    <m/>
  </r>
  <r>
    <n v="86630"/>
    <x v="0"/>
    <x v="0"/>
    <x v="0"/>
    <x v="0"/>
    <x v="10"/>
    <x v="63"/>
    <x v="0"/>
    <x v="0"/>
    <s v="Tesseramento"/>
    <x v="0"/>
    <x v="4"/>
    <x v="0"/>
    <m/>
  </r>
  <r>
    <n v="187957"/>
    <x v="0"/>
    <x v="0"/>
    <x v="0"/>
    <x v="0"/>
    <x v="2"/>
    <x v="286"/>
    <x v="0"/>
    <x v="1"/>
    <s v="Tesseramento"/>
    <x v="1"/>
    <x v="3"/>
    <x v="0"/>
    <m/>
  </r>
  <r>
    <n v="128993"/>
    <x v="0"/>
    <x v="0"/>
    <x v="0"/>
    <x v="0"/>
    <x v="11"/>
    <x v="142"/>
    <x v="0"/>
    <x v="0"/>
    <s v="Tesseramento"/>
    <x v="1"/>
    <x v="3"/>
    <x v="0"/>
    <m/>
  </r>
  <r>
    <n v="42171"/>
    <x v="0"/>
    <x v="0"/>
    <x v="0"/>
    <x v="0"/>
    <x v="11"/>
    <x v="142"/>
    <x v="0"/>
    <x v="0"/>
    <s v="Tesseramento"/>
    <x v="1"/>
    <x v="4"/>
    <x v="0"/>
    <m/>
  </r>
  <r>
    <n v="145264"/>
    <x v="0"/>
    <x v="0"/>
    <x v="0"/>
    <x v="0"/>
    <x v="11"/>
    <x v="142"/>
    <x v="0"/>
    <x v="0"/>
    <s v="Tesseramento"/>
    <x v="1"/>
    <x v="3"/>
    <x v="0"/>
    <m/>
  </r>
  <r>
    <n v="23929"/>
    <x v="0"/>
    <x v="0"/>
    <x v="0"/>
    <x v="0"/>
    <x v="11"/>
    <x v="142"/>
    <x v="0"/>
    <x v="0"/>
    <s v="Tesseramento"/>
    <x v="1"/>
    <x v="3"/>
    <x v="0"/>
    <m/>
  </r>
  <r>
    <n v="235659"/>
    <x v="0"/>
    <x v="1"/>
    <x v="1"/>
    <x v="2"/>
    <x v="7"/>
    <x v="328"/>
    <x v="0"/>
    <x v="1"/>
    <s v="Tesseramento"/>
    <x v="0"/>
    <x v="0"/>
    <x v="0"/>
    <m/>
  </r>
  <r>
    <n v="177144"/>
    <x v="0"/>
    <x v="0"/>
    <x v="0"/>
    <x v="0"/>
    <x v="11"/>
    <x v="142"/>
    <x v="0"/>
    <x v="0"/>
    <s v="Tesseramento"/>
    <x v="1"/>
    <x v="3"/>
    <x v="0"/>
    <m/>
  </r>
  <r>
    <n v="181708"/>
    <x v="0"/>
    <x v="0"/>
    <x v="0"/>
    <x v="0"/>
    <x v="11"/>
    <x v="24"/>
    <x v="0"/>
    <x v="0"/>
    <s v="Tesseramento"/>
    <x v="1"/>
    <x v="1"/>
    <x v="0"/>
    <m/>
  </r>
  <r>
    <n v="23907"/>
    <x v="0"/>
    <x v="0"/>
    <x v="2"/>
    <x v="0"/>
    <x v="11"/>
    <x v="142"/>
    <x v="0"/>
    <x v="0"/>
    <s v="Tesseramento"/>
    <x v="1"/>
    <x v="4"/>
    <x v="0"/>
    <m/>
  </r>
  <r>
    <n v="177147"/>
    <x v="0"/>
    <x v="0"/>
    <x v="0"/>
    <x v="1"/>
    <x v="11"/>
    <x v="142"/>
    <x v="0"/>
    <x v="1"/>
    <s v="Tesseramento"/>
    <x v="1"/>
    <x v="3"/>
    <x v="0"/>
    <m/>
  </r>
  <r>
    <n v="120479"/>
    <x v="0"/>
    <x v="0"/>
    <x v="0"/>
    <x v="0"/>
    <x v="11"/>
    <x v="142"/>
    <x v="0"/>
    <x v="0"/>
    <s v="Tesseramento"/>
    <x v="1"/>
    <x v="3"/>
    <x v="0"/>
    <m/>
  </r>
  <r>
    <n v="42197"/>
    <x v="0"/>
    <x v="0"/>
    <x v="0"/>
    <x v="0"/>
    <x v="11"/>
    <x v="142"/>
    <x v="0"/>
    <x v="0"/>
    <s v="Tesseramento"/>
    <x v="1"/>
    <x v="4"/>
    <x v="0"/>
    <m/>
  </r>
  <r>
    <n v="162290"/>
    <x v="0"/>
    <x v="0"/>
    <x v="0"/>
    <x v="0"/>
    <x v="11"/>
    <x v="142"/>
    <x v="0"/>
    <x v="0"/>
    <s v="Tesseramento"/>
    <x v="1"/>
    <x v="0"/>
    <x v="0"/>
    <m/>
  </r>
  <r>
    <n v="154280"/>
    <x v="0"/>
    <x v="0"/>
    <x v="0"/>
    <x v="0"/>
    <x v="11"/>
    <x v="142"/>
    <x v="0"/>
    <x v="0"/>
    <s v="Tesseramento"/>
    <x v="1"/>
    <x v="0"/>
    <x v="0"/>
    <m/>
  </r>
  <r>
    <n v="235658"/>
    <x v="0"/>
    <x v="1"/>
    <x v="1"/>
    <x v="1"/>
    <x v="7"/>
    <x v="328"/>
    <x v="0"/>
    <x v="0"/>
    <s v="Tesseramento"/>
    <x v="0"/>
    <x v="0"/>
    <x v="0"/>
    <m/>
  </r>
  <r>
    <n v="175344"/>
    <x v="0"/>
    <x v="0"/>
    <x v="0"/>
    <x v="0"/>
    <x v="11"/>
    <x v="142"/>
    <x v="0"/>
    <x v="0"/>
    <s v="Tesseramento"/>
    <x v="1"/>
    <x v="0"/>
    <x v="0"/>
    <m/>
  </r>
  <r>
    <n v="235660"/>
    <x v="0"/>
    <x v="1"/>
    <x v="1"/>
    <x v="1"/>
    <x v="7"/>
    <x v="328"/>
    <x v="0"/>
    <x v="0"/>
    <s v="Tesseramento"/>
    <x v="0"/>
    <x v="1"/>
    <x v="0"/>
    <m/>
  </r>
  <r>
    <n v="235654"/>
    <x v="0"/>
    <x v="1"/>
    <x v="1"/>
    <x v="1"/>
    <x v="7"/>
    <x v="328"/>
    <x v="0"/>
    <x v="0"/>
    <s v="Tesseramento"/>
    <x v="0"/>
    <x v="0"/>
    <x v="0"/>
    <m/>
  </r>
  <r>
    <n v="152468"/>
    <x v="0"/>
    <x v="0"/>
    <x v="0"/>
    <x v="0"/>
    <x v="1"/>
    <x v="108"/>
    <x v="0"/>
    <x v="0"/>
    <s v="Tesseramento"/>
    <x v="0"/>
    <x v="0"/>
    <x v="0"/>
    <m/>
  </r>
  <r>
    <n v="220899"/>
    <x v="0"/>
    <x v="0"/>
    <x v="0"/>
    <x v="0"/>
    <x v="11"/>
    <x v="142"/>
    <x v="0"/>
    <x v="0"/>
    <s v="Tesseramento"/>
    <x v="1"/>
    <x v="0"/>
    <x v="0"/>
    <m/>
  </r>
  <r>
    <n v="84900"/>
    <x v="0"/>
    <x v="0"/>
    <x v="0"/>
    <x v="0"/>
    <x v="4"/>
    <x v="110"/>
    <x v="0"/>
    <x v="0"/>
    <s v="Tesseramento"/>
    <x v="1"/>
    <x v="4"/>
    <x v="0"/>
    <m/>
  </r>
  <r>
    <n v="227327"/>
    <x v="0"/>
    <x v="1"/>
    <x v="0"/>
    <x v="1"/>
    <x v="4"/>
    <x v="219"/>
    <x v="0"/>
    <x v="0"/>
    <s v="Tesseramento"/>
    <x v="0"/>
    <x v="1"/>
    <x v="0"/>
    <m/>
  </r>
  <r>
    <n v="173282"/>
    <x v="0"/>
    <x v="0"/>
    <x v="2"/>
    <x v="0"/>
    <x v="11"/>
    <x v="141"/>
    <x v="0"/>
    <x v="0"/>
    <s v="Tesseramento"/>
    <x v="1"/>
    <x v="0"/>
    <x v="0"/>
    <m/>
  </r>
  <r>
    <n v="211182"/>
    <x v="0"/>
    <x v="1"/>
    <x v="0"/>
    <x v="0"/>
    <x v="17"/>
    <x v="258"/>
    <x v="0"/>
    <x v="0"/>
    <s v="Tesseramento"/>
    <x v="1"/>
    <x v="0"/>
    <x v="0"/>
    <m/>
  </r>
  <r>
    <n v="224925"/>
    <x v="1"/>
    <x v="0"/>
    <x v="0"/>
    <x v="0"/>
    <x v="12"/>
    <x v="27"/>
    <x v="0"/>
    <x v="1"/>
    <s v="Tesseramento"/>
    <x v="1"/>
    <x v="2"/>
    <x v="0"/>
    <m/>
  </r>
  <r>
    <n v="129683"/>
    <x v="0"/>
    <x v="0"/>
    <x v="0"/>
    <x v="0"/>
    <x v="17"/>
    <x v="258"/>
    <x v="0"/>
    <x v="0"/>
    <s v="Tesseramento"/>
    <x v="1"/>
    <x v="4"/>
    <x v="0"/>
    <m/>
  </r>
  <r>
    <n v="183203"/>
    <x v="0"/>
    <x v="0"/>
    <x v="0"/>
    <x v="0"/>
    <x v="17"/>
    <x v="258"/>
    <x v="0"/>
    <x v="0"/>
    <s v="Tesseramento"/>
    <x v="1"/>
    <x v="0"/>
    <x v="0"/>
    <m/>
  </r>
  <r>
    <n v="210086"/>
    <x v="1"/>
    <x v="0"/>
    <x v="0"/>
    <x v="0"/>
    <x v="12"/>
    <x v="27"/>
    <x v="0"/>
    <x v="0"/>
    <s v="Tesseramento"/>
    <x v="1"/>
    <x v="5"/>
    <x v="0"/>
    <m/>
  </r>
  <r>
    <n v="210085"/>
    <x v="1"/>
    <x v="0"/>
    <x v="0"/>
    <x v="0"/>
    <x v="12"/>
    <x v="27"/>
    <x v="0"/>
    <x v="1"/>
    <s v="Tesseramento"/>
    <x v="1"/>
    <x v="5"/>
    <x v="0"/>
    <s v="B"/>
  </r>
  <r>
    <n v="204192"/>
    <x v="0"/>
    <x v="0"/>
    <x v="0"/>
    <x v="0"/>
    <x v="17"/>
    <x v="258"/>
    <x v="0"/>
    <x v="1"/>
    <s v="Tesseramento"/>
    <x v="1"/>
    <x v="3"/>
    <x v="0"/>
    <m/>
  </r>
  <r>
    <n v="203225"/>
    <x v="0"/>
    <x v="0"/>
    <x v="0"/>
    <x v="0"/>
    <x v="17"/>
    <x v="258"/>
    <x v="0"/>
    <x v="0"/>
    <s v="Tesseramento"/>
    <x v="1"/>
    <x v="4"/>
    <x v="0"/>
    <m/>
  </r>
  <r>
    <n v="190137"/>
    <x v="1"/>
    <x v="0"/>
    <x v="0"/>
    <x v="1"/>
    <x v="12"/>
    <x v="27"/>
    <x v="0"/>
    <x v="0"/>
    <s v="Tesseramento"/>
    <x v="1"/>
    <x v="5"/>
    <x v="0"/>
    <m/>
  </r>
  <r>
    <n v="203226"/>
    <x v="0"/>
    <x v="0"/>
    <x v="0"/>
    <x v="0"/>
    <x v="17"/>
    <x v="258"/>
    <x v="0"/>
    <x v="1"/>
    <s v="Tesseramento"/>
    <x v="1"/>
    <x v="4"/>
    <x v="0"/>
    <m/>
  </r>
  <r>
    <n v="232681"/>
    <x v="1"/>
    <x v="0"/>
    <x v="0"/>
    <x v="0"/>
    <x v="12"/>
    <x v="27"/>
    <x v="0"/>
    <x v="0"/>
    <s v="Tesseramento"/>
    <x v="1"/>
    <x v="5"/>
    <x v="0"/>
    <m/>
  </r>
  <r>
    <n v="163764"/>
    <x v="0"/>
    <x v="0"/>
    <x v="0"/>
    <x v="0"/>
    <x v="11"/>
    <x v="142"/>
    <x v="0"/>
    <x v="0"/>
    <s v="Tesseramento"/>
    <x v="1"/>
    <x v="3"/>
    <x v="0"/>
    <m/>
  </r>
  <r>
    <n v="163551"/>
    <x v="0"/>
    <x v="1"/>
    <x v="2"/>
    <x v="0"/>
    <x v="17"/>
    <x v="258"/>
    <x v="0"/>
    <x v="0"/>
    <s v="Tesseramento"/>
    <x v="1"/>
    <x v="0"/>
    <x v="0"/>
    <m/>
  </r>
  <r>
    <n v="27039"/>
    <x v="0"/>
    <x v="0"/>
    <x v="0"/>
    <x v="0"/>
    <x v="7"/>
    <x v="261"/>
    <x v="0"/>
    <x v="0"/>
    <s v="Tesseramento"/>
    <x v="3"/>
    <x v="4"/>
    <x v="0"/>
    <m/>
  </r>
  <r>
    <n v="137005"/>
    <x v="0"/>
    <x v="0"/>
    <x v="0"/>
    <x v="0"/>
    <x v="7"/>
    <x v="261"/>
    <x v="0"/>
    <x v="0"/>
    <s v="Tesseramento"/>
    <x v="3"/>
    <x v="3"/>
    <x v="0"/>
    <m/>
  </r>
  <r>
    <n v="207461"/>
    <x v="0"/>
    <x v="0"/>
    <x v="0"/>
    <x v="0"/>
    <x v="7"/>
    <x v="261"/>
    <x v="0"/>
    <x v="0"/>
    <s v="Tesseramento"/>
    <x v="3"/>
    <x v="4"/>
    <x v="0"/>
    <m/>
  </r>
  <r>
    <n v="220464"/>
    <x v="0"/>
    <x v="0"/>
    <x v="0"/>
    <x v="0"/>
    <x v="11"/>
    <x v="142"/>
    <x v="0"/>
    <x v="0"/>
    <s v="Tesseramento"/>
    <x v="1"/>
    <x v="0"/>
    <x v="0"/>
    <m/>
  </r>
  <r>
    <n v="36671"/>
    <x v="0"/>
    <x v="0"/>
    <x v="0"/>
    <x v="0"/>
    <x v="7"/>
    <x v="261"/>
    <x v="0"/>
    <x v="0"/>
    <s v="Tesseramento"/>
    <x v="3"/>
    <x v="0"/>
    <x v="0"/>
    <m/>
  </r>
  <r>
    <n v="190160"/>
    <x v="0"/>
    <x v="0"/>
    <x v="0"/>
    <x v="1"/>
    <x v="7"/>
    <x v="261"/>
    <x v="0"/>
    <x v="0"/>
    <s v="Tesseramento"/>
    <x v="3"/>
    <x v="0"/>
    <x v="0"/>
    <m/>
  </r>
  <r>
    <n v="127476"/>
    <x v="0"/>
    <x v="0"/>
    <x v="0"/>
    <x v="0"/>
    <x v="7"/>
    <x v="261"/>
    <x v="0"/>
    <x v="0"/>
    <s v="Tesseramento"/>
    <x v="3"/>
    <x v="4"/>
    <x v="0"/>
    <m/>
  </r>
  <r>
    <n v="142944"/>
    <x v="0"/>
    <x v="0"/>
    <x v="0"/>
    <x v="1"/>
    <x v="7"/>
    <x v="261"/>
    <x v="0"/>
    <x v="0"/>
    <s v="Tesseramento"/>
    <x v="3"/>
    <x v="4"/>
    <x v="0"/>
    <m/>
  </r>
  <r>
    <n v="20300"/>
    <x v="0"/>
    <x v="0"/>
    <x v="0"/>
    <x v="0"/>
    <x v="7"/>
    <x v="261"/>
    <x v="0"/>
    <x v="0"/>
    <s v="Tesseramento"/>
    <x v="3"/>
    <x v="4"/>
    <x v="0"/>
    <m/>
  </r>
  <r>
    <n v="159479"/>
    <x v="0"/>
    <x v="0"/>
    <x v="0"/>
    <x v="0"/>
    <x v="7"/>
    <x v="261"/>
    <x v="0"/>
    <x v="0"/>
    <s v="Tesseramento"/>
    <x v="3"/>
    <x v="4"/>
    <x v="0"/>
    <m/>
  </r>
  <r>
    <n v="151030"/>
    <x v="0"/>
    <x v="0"/>
    <x v="0"/>
    <x v="0"/>
    <x v="7"/>
    <x v="261"/>
    <x v="0"/>
    <x v="1"/>
    <s v="Tesseramento"/>
    <x v="3"/>
    <x v="4"/>
    <x v="0"/>
    <m/>
  </r>
  <r>
    <n v="81234"/>
    <x v="0"/>
    <x v="0"/>
    <x v="0"/>
    <x v="0"/>
    <x v="7"/>
    <x v="261"/>
    <x v="0"/>
    <x v="0"/>
    <s v="Tesseramento"/>
    <x v="3"/>
    <x v="4"/>
    <x v="0"/>
    <m/>
  </r>
  <r>
    <n v="212381"/>
    <x v="0"/>
    <x v="0"/>
    <x v="0"/>
    <x v="0"/>
    <x v="11"/>
    <x v="120"/>
    <x v="0"/>
    <x v="0"/>
    <s v="Tesseramento"/>
    <x v="1"/>
    <x v="0"/>
    <x v="0"/>
    <m/>
  </r>
  <r>
    <n v="231142"/>
    <x v="0"/>
    <x v="0"/>
    <x v="0"/>
    <x v="0"/>
    <x v="11"/>
    <x v="120"/>
    <x v="0"/>
    <x v="0"/>
    <s v="Tesseramento"/>
    <x v="1"/>
    <x v="0"/>
    <x v="0"/>
    <m/>
  </r>
  <r>
    <n v="129852"/>
    <x v="0"/>
    <x v="0"/>
    <x v="0"/>
    <x v="0"/>
    <x v="11"/>
    <x v="120"/>
    <x v="0"/>
    <x v="0"/>
    <s v="Tesseramento"/>
    <x v="1"/>
    <x v="0"/>
    <x v="0"/>
    <m/>
  </r>
  <r>
    <n v="76389"/>
    <x v="0"/>
    <x v="0"/>
    <x v="0"/>
    <x v="1"/>
    <x v="7"/>
    <x v="261"/>
    <x v="0"/>
    <x v="0"/>
    <s v="Tesseramento"/>
    <x v="3"/>
    <x v="0"/>
    <x v="0"/>
    <m/>
  </r>
  <r>
    <n v="228510"/>
    <x v="0"/>
    <x v="0"/>
    <x v="0"/>
    <x v="0"/>
    <x v="11"/>
    <x v="120"/>
    <x v="0"/>
    <x v="0"/>
    <s v="Tesseramento"/>
    <x v="1"/>
    <x v="0"/>
    <x v="0"/>
    <m/>
  </r>
  <r>
    <n v="118072"/>
    <x v="0"/>
    <x v="0"/>
    <x v="0"/>
    <x v="0"/>
    <x v="11"/>
    <x v="120"/>
    <x v="0"/>
    <x v="1"/>
    <s v="Tesseramento"/>
    <x v="1"/>
    <x v="3"/>
    <x v="0"/>
    <m/>
  </r>
  <r>
    <n v="35412"/>
    <x v="0"/>
    <x v="0"/>
    <x v="0"/>
    <x v="0"/>
    <x v="11"/>
    <x v="120"/>
    <x v="0"/>
    <x v="0"/>
    <s v="Tesseramento"/>
    <x v="1"/>
    <x v="3"/>
    <x v="0"/>
    <m/>
  </r>
  <r>
    <n v="207272"/>
    <x v="0"/>
    <x v="0"/>
    <x v="0"/>
    <x v="0"/>
    <x v="7"/>
    <x v="261"/>
    <x v="0"/>
    <x v="0"/>
    <s v="Tesseramento"/>
    <x v="3"/>
    <x v="3"/>
    <x v="0"/>
    <m/>
  </r>
  <r>
    <n v="235618"/>
    <x v="0"/>
    <x v="0"/>
    <x v="1"/>
    <x v="1"/>
    <x v="17"/>
    <x v="258"/>
    <x v="0"/>
    <x v="0"/>
    <s v="Tesseramento"/>
    <x v="1"/>
    <x v="4"/>
    <x v="0"/>
    <m/>
  </r>
  <r>
    <n v="204044"/>
    <x v="0"/>
    <x v="0"/>
    <x v="0"/>
    <x v="0"/>
    <x v="7"/>
    <x v="261"/>
    <x v="0"/>
    <x v="0"/>
    <s v="Tesseramento"/>
    <x v="3"/>
    <x v="0"/>
    <x v="0"/>
    <m/>
  </r>
  <r>
    <n v="139171"/>
    <x v="0"/>
    <x v="0"/>
    <x v="0"/>
    <x v="0"/>
    <x v="2"/>
    <x v="2"/>
    <x v="0"/>
    <x v="0"/>
    <s v="Tesseramento"/>
    <x v="1"/>
    <x v="0"/>
    <x v="0"/>
    <m/>
  </r>
  <r>
    <n v="223422"/>
    <x v="0"/>
    <x v="0"/>
    <x v="0"/>
    <x v="0"/>
    <x v="4"/>
    <x v="119"/>
    <x v="0"/>
    <x v="1"/>
    <s v="Tesseramento"/>
    <x v="1"/>
    <x v="3"/>
    <x v="0"/>
    <m/>
  </r>
  <r>
    <n v="90733"/>
    <x v="0"/>
    <x v="0"/>
    <x v="0"/>
    <x v="0"/>
    <x v="4"/>
    <x v="119"/>
    <x v="0"/>
    <x v="0"/>
    <s v="Tesseramento"/>
    <x v="1"/>
    <x v="0"/>
    <x v="0"/>
    <m/>
  </r>
  <r>
    <n v="140701"/>
    <x v="0"/>
    <x v="0"/>
    <x v="0"/>
    <x v="0"/>
    <x v="4"/>
    <x v="166"/>
    <x v="0"/>
    <x v="0"/>
    <s v="Tesseramento"/>
    <x v="1"/>
    <x v="0"/>
    <x v="0"/>
    <m/>
  </r>
  <r>
    <n v="227663"/>
    <x v="1"/>
    <x v="1"/>
    <x v="0"/>
    <x v="2"/>
    <x v="7"/>
    <x v="44"/>
    <x v="0"/>
    <x v="1"/>
    <s v="Tesseramento"/>
    <x v="1"/>
    <x v="5"/>
    <x v="0"/>
    <m/>
  </r>
  <r>
    <n v="194733"/>
    <x v="0"/>
    <x v="0"/>
    <x v="0"/>
    <x v="0"/>
    <x v="4"/>
    <x v="119"/>
    <x v="0"/>
    <x v="0"/>
    <s v="Tesseramento"/>
    <x v="1"/>
    <x v="3"/>
    <x v="0"/>
    <m/>
  </r>
  <r>
    <n v="194734"/>
    <x v="0"/>
    <x v="0"/>
    <x v="0"/>
    <x v="0"/>
    <x v="4"/>
    <x v="119"/>
    <x v="0"/>
    <x v="1"/>
    <s v="Tesseramento"/>
    <x v="1"/>
    <x v="3"/>
    <x v="0"/>
    <m/>
  </r>
  <r>
    <n v="46316"/>
    <x v="0"/>
    <x v="0"/>
    <x v="0"/>
    <x v="0"/>
    <x v="4"/>
    <x v="119"/>
    <x v="0"/>
    <x v="0"/>
    <s v="Tesseramento"/>
    <x v="1"/>
    <x v="4"/>
    <x v="0"/>
    <m/>
  </r>
  <r>
    <n v="86097"/>
    <x v="0"/>
    <x v="0"/>
    <x v="0"/>
    <x v="0"/>
    <x v="4"/>
    <x v="119"/>
    <x v="0"/>
    <x v="1"/>
    <s v="Tesseramento"/>
    <x v="1"/>
    <x v="0"/>
    <x v="0"/>
    <m/>
  </r>
  <r>
    <n v="30385"/>
    <x v="0"/>
    <x v="0"/>
    <x v="0"/>
    <x v="0"/>
    <x v="4"/>
    <x v="119"/>
    <x v="0"/>
    <x v="0"/>
    <s v="Tesseramento"/>
    <x v="1"/>
    <x v="0"/>
    <x v="0"/>
    <m/>
  </r>
  <r>
    <n v="215035"/>
    <x v="1"/>
    <x v="0"/>
    <x v="0"/>
    <x v="0"/>
    <x v="11"/>
    <x v="91"/>
    <x v="0"/>
    <x v="0"/>
    <s v="Tesseramento"/>
    <x v="1"/>
    <x v="7"/>
    <x v="0"/>
    <m/>
  </r>
  <r>
    <n v="215034"/>
    <x v="1"/>
    <x v="0"/>
    <x v="0"/>
    <x v="0"/>
    <x v="11"/>
    <x v="91"/>
    <x v="0"/>
    <x v="0"/>
    <s v="Tesseramento"/>
    <x v="1"/>
    <x v="6"/>
    <x v="0"/>
    <m/>
  </r>
  <r>
    <n v="45839"/>
    <x v="0"/>
    <x v="0"/>
    <x v="0"/>
    <x v="0"/>
    <x v="4"/>
    <x v="219"/>
    <x v="0"/>
    <x v="0"/>
    <s v="Tesseramento"/>
    <x v="0"/>
    <x v="0"/>
    <x v="0"/>
    <m/>
  </r>
  <r>
    <n v="215746"/>
    <x v="0"/>
    <x v="0"/>
    <x v="0"/>
    <x v="0"/>
    <x v="2"/>
    <x v="2"/>
    <x v="0"/>
    <x v="0"/>
    <s v="Tesseramento"/>
    <x v="1"/>
    <x v="0"/>
    <x v="0"/>
    <m/>
  </r>
  <r>
    <n v="171916"/>
    <x v="0"/>
    <x v="0"/>
    <x v="0"/>
    <x v="0"/>
    <x v="7"/>
    <x v="274"/>
    <x v="0"/>
    <x v="0"/>
    <s v="Tesseramento"/>
    <x v="0"/>
    <x v="0"/>
    <x v="0"/>
    <m/>
  </r>
  <r>
    <n v="186257"/>
    <x v="0"/>
    <x v="1"/>
    <x v="0"/>
    <x v="1"/>
    <x v="7"/>
    <x v="274"/>
    <x v="0"/>
    <x v="0"/>
    <s v="Tesseramento"/>
    <x v="0"/>
    <x v="0"/>
    <x v="0"/>
    <m/>
  </r>
  <r>
    <n v="205682"/>
    <x v="0"/>
    <x v="1"/>
    <x v="0"/>
    <x v="0"/>
    <x v="7"/>
    <x v="274"/>
    <x v="0"/>
    <x v="0"/>
    <s v="Tesseramento"/>
    <x v="0"/>
    <x v="0"/>
    <x v="0"/>
    <m/>
  </r>
  <r>
    <n v="8618"/>
    <x v="0"/>
    <x v="1"/>
    <x v="0"/>
    <x v="1"/>
    <x v="7"/>
    <x v="274"/>
    <x v="0"/>
    <x v="0"/>
    <s v="Tesseramento"/>
    <x v="0"/>
    <x v="3"/>
    <x v="0"/>
    <m/>
  </r>
  <r>
    <n v="207694"/>
    <x v="0"/>
    <x v="1"/>
    <x v="0"/>
    <x v="1"/>
    <x v="7"/>
    <x v="274"/>
    <x v="0"/>
    <x v="1"/>
    <s v="Tesseramento"/>
    <x v="0"/>
    <x v="3"/>
    <x v="0"/>
    <m/>
  </r>
  <r>
    <n v="192988"/>
    <x v="0"/>
    <x v="0"/>
    <x v="0"/>
    <x v="0"/>
    <x v="7"/>
    <x v="274"/>
    <x v="0"/>
    <x v="0"/>
    <s v="Tesseramento"/>
    <x v="0"/>
    <x v="3"/>
    <x v="0"/>
    <m/>
  </r>
  <r>
    <n v="236176"/>
    <x v="0"/>
    <x v="1"/>
    <x v="1"/>
    <x v="2"/>
    <x v="11"/>
    <x v="91"/>
    <x v="0"/>
    <x v="1"/>
    <s v="Tesseramento"/>
    <x v="1"/>
    <x v="3"/>
    <x v="0"/>
    <m/>
  </r>
  <r>
    <n v="75436"/>
    <x v="0"/>
    <x v="0"/>
    <x v="0"/>
    <x v="1"/>
    <x v="7"/>
    <x v="274"/>
    <x v="0"/>
    <x v="1"/>
    <s v="Tesseramento"/>
    <x v="0"/>
    <x v="1"/>
    <x v="0"/>
    <m/>
  </r>
  <r>
    <n v="236202"/>
    <x v="0"/>
    <x v="0"/>
    <x v="1"/>
    <x v="3"/>
    <x v="11"/>
    <x v="280"/>
    <x v="0"/>
    <x v="0"/>
    <s v="Tesseramento"/>
    <x v="0"/>
    <x v="1"/>
    <x v="0"/>
    <m/>
  </r>
  <r>
    <n v="94513"/>
    <x v="0"/>
    <x v="0"/>
    <x v="0"/>
    <x v="0"/>
    <x v="12"/>
    <x v="133"/>
    <x v="0"/>
    <x v="0"/>
    <s v="Tesseramento"/>
    <x v="0"/>
    <x v="0"/>
    <x v="0"/>
    <m/>
  </r>
  <r>
    <n v="9423"/>
    <x v="0"/>
    <x v="0"/>
    <x v="0"/>
    <x v="0"/>
    <x v="12"/>
    <x v="133"/>
    <x v="0"/>
    <x v="1"/>
    <s v="Tesseramento"/>
    <x v="0"/>
    <x v="4"/>
    <x v="0"/>
    <m/>
  </r>
  <r>
    <n v="9447"/>
    <x v="0"/>
    <x v="0"/>
    <x v="0"/>
    <x v="0"/>
    <x v="12"/>
    <x v="133"/>
    <x v="0"/>
    <x v="0"/>
    <s v="Tesseramento"/>
    <x v="0"/>
    <x v="4"/>
    <x v="0"/>
    <m/>
  </r>
  <r>
    <n v="236177"/>
    <x v="0"/>
    <x v="1"/>
    <x v="1"/>
    <x v="0"/>
    <x v="11"/>
    <x v="91"/>
    <x v="0"/>
    <x v="0"/>
    <s v="Tesseramento"/>
    <x v="1"/>
    <x v="3"/>
    <x v="0"/>
    <m/>
  </r>
  <r>
    <n v="47145"/>
    <x v="0"/>
    <x v="0"/>
    <x v="0"/>
    <x v="0"/>
    <x v="4"/>
    <x v="119"/>
    <x v="0"/>
    <x v="1"/>
    <s v="Tesseramento"/>
    <x v="1"/>
    <x v="4"/>
    <x v="0"/>
    <m/>
  </r>
  <r>
    <n v="44581"/>
    <x v="0"/>
    <x v="0"/>
    <x v="0"/>
    <x v="0"/>
    <x v="4"/>
    <x v="119"/>
    <x v="0"/>
    <x v="1"/>
    <s v="Tesseramento"/>
    <x v="1"/>
    <x v="3"/>
    <x v="0"/>
    <m/>
  </r>
  <r>
    <n v="45851"/>
    <x v="0"/>
    <x v="0"/>
    <x v="0"/>
    <x v="0"/>
    <x v="4"/>
    <x v="119"/>
    <x v="0"/>
    <x v="1"/>
    <s v="Tesseramento"/>
    <x v="1"/>
    <x v="0"/>
    <x v="0"/>
    <m/>
  </r>
  <r>
    <n v="64910"/>
    <x v="0"/>
    <x v="0"/>
    <x v="0"/>
    <x v="0"/>
    <x v="12"/>
    <x v="133"/>
    <x v="0"/>
    <x v="0"/>
    <s v="Tesseramento"/>
    <x v="0"/>
    <x v="3"/>
    <x v="0"/>
    <m/>
  </r>
  <r>
    <n v="86270"/>
    <x v="0"/>
    <x v="0"/>
    <x v="0"/>
    <x v="0"/>
    <x v="4"/>
    <x v="119"/>
    <x v="0"/>
    <x v="0"/>
    <s v="Tesseramento"/>
    <x v="1"/>
    <x v="4"/>
    <x v="0"/>
    <m/>
  </r>
  <r>
    <n v="68237"/>
    <x v="0"/>
    <x v="0"/>
    <x v="0"/>
    <x v="0"/>
    <x v="12"/>
    <x v="133"/>
    <x v="0"/>
    <x v="1"/>
    <s v="Tesseramento"/>
    <x v="0"/>
    <x v="3"/>
    <x v="0"/>
    <m/>
  </r>
  <r>
    <n v="68239"/>
    <x v="0"/>
    <x v="0"/>
    <x v="0"/>
    <x v="0"/>
    <x v="12"/>
    <x v="133"/>
    <x v="0"/>
    <x v="0"/>
    <s v="Tesseramento"/>
    <x v="0"/>
    <x v="3"/>
    <x v="0"/>
    <m/>
  </r>
  <r>
    <n v="33726"/>
    <x v="0"/>
    <x v="0"/>
    <x v="0"/>
    <x v="0"/>
    <x v="4"/>
    <x v="119"/>
    <x v="0"/>
    <x v="0"/>
    <s v="Tesseramento"/>
    <x v="1"/>
    <x v="3"/>
    <x v="0"/>
    <m/>
  </r>
  <r>
    <n v="203293"/>
    <x v="0"/>
    <x v="0"/>
    <x v="0"/>
    <x v="0"/>
    <x v="12"/>
    <x v="133"/>
    <x v="0"/>
    <x v="0"/>
    <s v="Tesseramento"/>
    <x v="0"/>
    <x v="0"/>
    <x v="0"/>
    <m/>
  </r>
  <r>
    <n v="81325"/>
    <x v="0"/>
    <x v="0"/>
    <x v="0"/>
    <x v="0"/>
    <x v="12"/>
    <x v="133"/>
    <x v="0"/>
    <x v="1"/>
    <s v="Tesseramento"/>
    <x v="0"/>
    <x v="4"/>
    <x v="0"/>
    <m/>
  </r>
  <r>
    <n v="39198"/>
    <x v="0"/>
    <x v="0"/>
    <x v="0"/>
    <x v="0"/>
    <x v="4"/>
    <x v="119"/>
    <x v="0"/>
    <x v="0"/>
    <s v="Tesseramento"/>
    <x v="1"/>
    <x v="4"/>
    <x v="0"/>
    <m/>
  </r>
  <r>
    <n v="195864"/>
    <x v="0"/>
    <x v="0"/>
    <x v="0"/>
    <x v="0"/>
    <x v="12"/>
    <x v="133"/>
    <x v="0"/>
    <x v="0"/>
    <s v="Tesseramento"/>
    <x v="0"/>
    <x v="4"/>
    <x v="0"/>
    <m/>
  </r>
  <r>
    <n v="212003"/>
    <x v="0"/>
    <x v="0"/>
    <x v="0"/>
    <x v="0"/>
    <x v="12"/>
    <x v="133"/>
    <x v="0"/>
    <x v="1"/>
    <s v="Tesseramento"/>
    <x v="0"/>
    <x v="4"/>
    <x v="0"/>
    <m/>
  </r>
  <r>
    <n v="68461"/>
    <x v="0"/>
    <x v="0"/>
    <x v="0"/>
    <x v="0"/>
    <x v="4"/>
    <x v="119"/>
    <x v="0"/>
    <x v="0"/>
    <s v="Tesseramento"/>
    <x v="1"/>
    <x v="3"/>
    <x v="0"/>
    <m/>
  </r>
  <r>
    <n v="139558"/>
    <x v="0"/>
    <x v="0"/>
    <x v="0"/>
    <x v="0"/>
    <x v="12"/>
    <x v="133"/>
    <x v="0"/>
    <x v="0"/>
    <s v="Tesseramento"/>
    <x v="0"/>
    <x v="3"/>
    <x v="0"/>
    <m/>
  </r>
  <r>
    <n v="179277"/>
    <x v="0"/>
    <x v="0"/>
    <x v="0"/>
    <x v="0"/>
    <x v="12"/>
    <x v="133"/>
    <x v="0"/>
    <x v="0"/>
    <s v="Tesseramento"/>
    <x v="0"/>
    <x v="4"/>
    <x v="0"/>
    <m/>
  </r>
  <r>
    <n v="127822"/>
    <x v="0"/>
    <x v="0"/>
    <x v="0"/>
    <x v="0"/>
    <x v="4"/>
    <x v="119"/>
    <x v="0"/>
    <x v="1"/>
    <s v="Tesseramento"/>
    <x v="1"/>
    <x v="4"/>
    <x v="0"/>
    <m/>
  </r>
  <r>
    <n v="148180"/>
    <x v="0"/>
    <x v="0"/>
    <x v="0"/>
    <x v="0"/>
    <x v="12"/>
    <x v="133"/>
    <x v="0"/>
    <x v="0"/>
    <s v="Tesseramento"/>
    <x v="0"/>
    <x v="1"/>
    <x v="0"/>
    <m/>
  </r>
  <r>
    <n v="127807"/>
    <x v="0"/>
    <x v="0"/>
    <x v="0"/>
    <x v="0"/>
    <x v="4"/>
    <x v="119"/>
    <x v="0"/>
    <x v="0"/>
    <s v="Tesseramento"/>
    <x v="1"/>
    <x v="3"/>
    <x v="0"/>
    <m/>
  </r>
  <r>
    <n v="102734"/>
    <x v="0"/>
    <x v="0"/>
    <x v="0"/>
    <x v="0"/>
    <x v="12"/>
    <x v="133"/>
    <x v="0"/>
    <x v="0"/>
    <s v="Tesseramento"/>
    <x v="0"/>
    <x v="0"/>
    <x v="0"/>
    <m/>
  </r>
  <r>
    <n v="113993"/>
    <x v="0"/>
    <x v="0"/>
    <x v="0"/>
    <x v="0"/>
    <x v="12"/>
    <x v="133"/>
    <x v="0"/>
    <x v="0"/>
    <s v="Tesseramento"/>
    <x v="0"/>
    <x v="1"/>
    <x v="0"/>
    <m/>
  </r>
  <r>
    <n v="152704"/>
    <x v="0"/>
    <x v="0"/>
    <x v="0"/>
    <x v="0"/>
    <x v="4"/>
    <x v="119"/>
    <x v="0"/>
    <x v="1"/>
    <s v="Tesseramento"/>
    <x v="1"/>
    <x v="0"/>
    <x v="0"/>
    <m/>
  </r>
  <r>
    <n v="149538"/>
    <x v="0"/>
    <x v="0"/>
    <x v="0"/>
    <x v="0"/>
    <x v="4"/>
    <x v="119"/>
    <x v="0"/>
    <x v="0"/>
    <s v="Tesseramento"/>
    <x v="1"/>
    <x v="0"/>
    <x v="0"/>
    <m/>
  </r>
  <r>
    <n v="224179"/>
    <x v="1"/>
    <x v="0"/>
    <x v="0"/>
    <x v="1"/>
    <x v="1"/>
    <x v="138"/>
    <x v="0"/>
    <x v="1"/>
    <s v="Tesseramento"/>
    <x v="1"/>
    <x v="5"/>
    <x v="0"/>
    <m/>
  </r>
  <r>
    <n v="83919"/>
    <x v="0"/>
    <x v="0"/>
    <x v="0"/>
    <x v="0"/>
    <x v="4"/>
    <x v="119"/>
    <x v="0"/>
    <x v="0"/>
    <s v="Tesseramento"/>
    <x v="1"/>
    <x v="4"/>
    <x v="0"/>
    <m/>
  </r>
  <r>
    <n v="140370"/>
    <x v="0"/>
    <x v="0"/>
    <x v="0"/>
    <x v="0"/>
    <x v="1"/>
    <x v="138"/>
    <x v="0"/>
    <x v="0"/>
    <s v="Tesseramento"/>
    <x v="1"/>
    <x v="1"/>
    <x v="0"/>
    <m/>
  </r>
  <r>
    <n v="123377"/>
    <x v="0"/>
    <x v="0"/>
    <x v="0"/>
    <x v="2"/>
    <x v="1"/>
    <x v="138"/>
    <x v="0"/>
    <x v="1"/>
    <s v="Tesseramento"/>
    <x v="1"/>
    <x v="4"/>
    <x v="0"/>
    <m/>
  </r>
  <r>
    <n v="141633"/>
    <x v="0"/>
    <x v="0"/>
    <x v="0"/>
    <x v="0"/>
    <x v="1"/>
    <x v="138"/>
    <x v="0"/>
    <x v="0"/>
    <s v="Tesseramento"/>
    <x v="1"/>
    <x v="4"/>
    <x v="0"/>
    <m/>
  </r>
  <r>
    <n v="33703"/>
    <x v="0"/>
    <x v="0"/>
    <x v="0"/>
    <x v="0"/>
    <x v="4"/>
    <x v="119"/>
    <x v="0"/>
    <x v="0"/>
    <s v="Tesseramento"/>
    <x v="1"/>
    <x v="4"/>
    <x v="0"/>
    <m/>
  </r>
  <r>
    <n v="48356"/>
    <x v="0"/>
    <x v="0"/>
    <x v="0"/>
    <x v="0"/>
    <x v="1"/>
    <x v="138"/>
    <x v="0"/>
    <x v="0"/>
    <s v="Tesseramento"/>
    <x v="1"/>
    <x v="3"/>
    <x v="0"/>
    <m/>
  </r>
  <r>
    <n v="49613"/>
    <x v="0"/>
    <x v="0"/>
    <x v="0"/>
    <x v="0"/>
    <x v="1"/>
    <x v="138"/>
    <x v="0"/>
    <x v="0"/>
    <s v="Tesseramento"/>
    <x v="1"/>
    <x v="3"/>
    <x v="0"/>
    <m/>
  </r>
  <r>
    <n v="197729"/>
    <x v="0"/>
    <x v="1"/>
    <x v="0"/>
    <x v="0"/>
    <x v="12"/>
    <x v="133"/>
    <x v="0"/>
    <x v="0"/>
    <s v="Tesseramento"/>
    <x v="0"/>
    <x v="0"/>
    <x v="0"/>
    <m/>
  </r>
  <r>
    <n v="18785"/>
    <x v="0"/>
    <x v="0"/>
    <x v="0"/>
    <x v="0"/>
    <x v="4"/>
    <x v="119"/>
    <x v="0"/>
    <x v="0"/>
    <s v="Tesseramento"/>
    <x v="1"/>
    <x v="3"/>
    <x v="0"/>
    <m/>
  </r>
  <r>
    <n v="191763"/>
    <x v="0"/>
    <x v="0"/>
    <x v="0"/>
    <x v="0"/>
    <x v="1"/>
    <x v="138"/>
    <x v="0"/>
    <x v="0"/>
    <s v="Tesseramento"/>
    <x v="1"/>
    <x v="4"/>
    <x v="0"/>
    <m/>
  </r>
  <r>
    <n v="215888"/>
    <x v="0"/>
    <x v="0"/>
    <x v="0"/>
    <x v="0"/>
    <x v="12"/>
    <x v="133"/>
    <x v="0"/>
    <x v="0"/>
    <s v="Tesseramento"/>
    <x v="0"/>
    <x v="3"/>
    <x v="0"/>
    <m/>
  </r>
  <r>
    <n v="226551"/>
    <x v="0"/>
    <x v="0"/>
    <x v="0"/>
    <x v="1"/>
    <x v="1"/>
    <x v="138"/>
    <x v="0"/>
    <x v="0"/>
    <s v="Tesseramento"/>
    <x v="1"/>
    <x v="4"/>
    <x v="0"/>
    <m/>
  </r>
  <r>
    <n v="11324"/>
    <x v="0"/>
    <x v="0"/>
    <x v="0"/>
    <x v="0"/>
    <x v="1"/>
    <x v="138"/>
    <x v="0"/>
    <x v="1"/>
    <s v="Tesseramento"/>
    <x v="1"/>
    <x v="1"/>
    <x v="0"/>
    <m/>
  </r>
  <r>
    <n v="50155"/>
    <x v="0"/>
    <x v="0"/>
    <x v="0"/>
    <x v="0"/>
    <x v="4"/>
    <x v="119"/>
    <x v="0"/>
    <x v="0"/>
    <s v="Tesseramento"/>
    <x v="1"/>
    <x v="0"/>
    <x v="0"/>
    <m/>
  </r>
  <r>
    <n v="226252"/>
    <x v="0"/>
    <x v="0"/>
    <x v="0"/>
    <x v="0"/>
    <x v="12"/>
    <x v="133"/>
    <x v="0"/>
    <x v="0"/>
    <s v="Tesseramento"/>
    <x v="0"/>
    <x v="0"/>
    <x v="0"/>
    <m/>
  </r>
  <r>
    <n v="203263"/>
    <x v="0"/>
    <x v="0"/>
    <x v="0"/>
    <x v="0"/>
    <x v="1"/>
    <x v="138"/>
    <x v="0"/>
    <x v="0"/>
    <s v="Tesseramento"/>
    <x v="1"/>
    <x v="1"/>
    <x v="0"/>
    <m/>
  </r>
  <r>
    <n v="231299"/>
    <x v="0"/>
    <x v="1"/>
    <x v="0"/>
    <x v="0"/>
    <x v="8"/>
    <x v="61"/>
    <x v="0"/>
    <x v="0"/>
    <s v="Tesseramento"/>
    <x v="1"/>
    <x v="0"/>
    <x v="0"/>
    <m/>
  </r>
  <r>
    <n v="93708"/>
    <x v="0"/>
    <x v="0"/>
    <x v="0"/>
    <x v="0"/>
    <x v="4"/>
    <x v="119"/>
    <x v="0"/>
    <x v="0"/>
    <s v="Tesseramento"/>
    <x v="1"/>
    <x v="4"/>
    <x v="0"/>
    <m/>
  </r>
  <r>
    <n v="195716"/>
    <x v="0"/>
    <x v="0"/>
    <x v="0"/>
    <x v="0"/>
    <x v="12"/>
    <x v="133"/>
    <x v="0"/>
    <x v="0"/>
    <s v="Tesseramento"/>
    <x v="0"/>
    <x v="4"/>
    <x v="0"/>
    <m/>
  </r>
  <r>
    <n v="68093"/>
    <x v="0"/>
    <x v="0"/>
    <x v="0"/>
    <x v="0"/>
    <x v="1"/>
    <x v="138"/>
    <x v="0"/>
    <x v="1"/>
    <s v="Tesseramento"/>
    <x v="1"/>
    <x v="4"/>
    <x v="0"/>
    <m/>
  </r>
  <r>
    <n v="165519"/>
    <x v="0"/>
    <x v="0"/>
    <x v="0"/>
    <x v="0"/>
    <x v="12"/>
    <x v="133"/>
    <x v="0"/>
    <x v="0"/>
    <s v="Tesseramento"/>
    <x v="0"/>
    <x v="4"/>
    <x v="0"/>
    <m/>
  </r>
  <r>
    <n v="156330"/>
    <x v="0"/>
    <x v="0"/>
    <x v="0"/>
    <x v="0"/>
    <x v="1"/>
    <x v="138"/>
    <x v="0"/>
    <x v="0"/>
    <s v="Tesseramento"/>
    <x v="1"/>
    <x v="4"/>
    <x v="0"/>
    <m/>
  </r>
  <r>
    <n v="157086"/>
    <x v="0"/>
    <x v="0"/>
    <x v="0"/>
    <x v="0"/>
    <x v="1"/>
    <x v="138"/>
    <x v="0"/>
    <x v="0"/>
    <s v="Tesseramento"/>
    <x v="1"/>
    <x v="0"/>
    <x v="0"/>
    <m/>
  </r>
  <r>
    <n v="191766"/>
    <x v="0"/>
    <x v="0"/>
    <x v="0"/>
    <x v="1"/>
    <x v="1"/>
    <x v="138"/>
    <x v="0"/>
    <x v="0"/>
    <s v="Tesseramento"/>
    <x v="1"/>
    <x v="4"/>
    <x v="0"/>
    <m/>
  </r>
  <r>
    <n v="135624"/>
    <x v="0"/>
    <x v="0"/>
    <x v="0"/>
    <x v="0"/>
    <x v="1"/>
    <x v="138"/>
    <x v="0"/>
    <x v="1"/>
    <s v="Tesseramento"/>
    <x v="1"/>
    <x v="4"/>
    <x v="0"/>
    <m/>
  </r>
  <r>
    <n v="20467"/>
    <x v="0"/>
    <x v="0"/>
    <x v="0"/>
    <x v="1"/>
    <x v="1"/>
    <x v="138"/>
    <x v="0"/>
    <x v="0"/>
    <s v="Tesseramento"/>
    <x v="1"/>
    <x v="4"/>
    <x v="0"/>
    <m/>
  </r>
  <r>
    <n v="41515"/>
    <x v="0"/>
    <x v="0"/>
    <x v="0"/>
    <x v="0"/>
    <x v="1"/>
    <x v="138"/>
    <x v="0"/>
    <x v="0"/>
    <s v="Tesseramento"/>
    <x v="1"/>
    <x v="3"/>
    <x v="0"/>
    <m/>
  </r>
  <r>
    <n v="143152"/>
    <x v="0"/>
    <x v="0"/>
    <x v="0"/>
    <x v="0"/>
    <x v="12"/>
    <x v="133"/>
    <x v="0"/>
    <x v="0"/>
    <s v="Tesseramento"/>
    <x v="0"/>
    <x v="3"/>
    <x v="0"/>
    <m/>
  </r>
  <r>
    <n v="223635"/>
    <x v="0"/>
    <x v="0"/>
    <x v="0"/>
    <x v="0"/>
    <x v="1"/>
    <x v="138"/>
    <x v="0"/>
    <x v="0"/>
    <s v="Tesseramento"/>
    <x v="1"/>
    <x v="0"/>
    <x v="0"/>
    <m/>
  </r>
  <r>
    <n v="96035"/>
    <x v="0"/>
    <x v="0"/>
    <x v="0"/>
    <x v="0"/>
    <x v="1"/>
    <x v="138"/>
    <x v="0"/>
    <x v="1"/>
    <s v="Tesseramento"/>
    <x v="1"/>
    <x v="3"/>
    <x v="0"/>
    <m/>
  </r>
  <r>
    <n v="70775"/>
    <x v="0"/>
    <x v="0"/>
    <x v="0"/>
    <x v="0"/>
    <x v="1"/>
    <x v="138"/>
    <x v="0"/>
    <x v="0"/>
    <s v="Tesseramento"/>
    <x v="1"/>
    <x v="0"/>
    <x v="0"/>
    <m/>
  </r>
  <r>
    <n v="143153"/>
    <x v="0"/>
    <x v="0"/>
    <x v="0"/>
    <x v="0"/>
    <x v="12"/>
    <x v="133"/>
    <x v="0"/>
    <x v="1"/>
    <s v="Tesseramento"/>
    <x v="0"/>
    <x v="4"/>
    <x v="0"/>
    <m/>
  </r>
  <r>
    <n v="104169"/>
    <x v="0"/>
    <x v="0"/>
    <x v="0"/>
    <x v="0"/>
    <x v="1"/>
    <x v="138"/>
    <x v="0"/>
    <x v="0"/>
    <s v="Tesseramento"/>
    <x v="1"/>
    <x v="0"/>
    <x v="0"/>
    <m/>
  </r>
  <r>
    <n v="25877"/>
    <x v="0"/>
    <x v="0"/>
    <x v="0"/>
    <x v="0"/>
    <x v="1"/>
    <x v="138"/>
    <x v="0"/>
    <x v="1"/>
    <s v="Tesseramento"/>
    <x v="1"/>
    <x v="3"/>
    <x v="0"/>
    <m/>
  </r>
  <r>
    <n v="146516"/>
    <x v="0"/>
    <x v="0"/>
    <x v="0"/>
    <x v="0"/>
    <x v="12"/>
    <x v="133"/>
    <x v="0"/>
    <x v="0"/>
    <s v="Tesseramento"/>
    <x v="0"/>
    <x v="4"/>
    <x v="0"/>
    <m/>
  </r>
  <r>
    <n v="20085"/>
    <x v="0"/>
    <x v="0"/>
    <x v="0"/>
    <x v="0"/>
    <x v="1"/>
    <x v="138"/>
    <x v="0"/>
    <x v="0"/>
    <s v="Tesseramento"/>
    <x v="1"/>
    <x v="4"/>
    <x v="0"/>
    <m/>
  </r>
  <r>
    <n v="189131"/>
    <x v="0"/>
    <x v="0"/>
    <x v="0"/>
    <x v="0"/>
    <x v="12"/>
    <x v="133"/>
    <x v="0"/>
    <x v="0"/>
    <s v="Tesseramento"/>
    <x v="0"/>
    <x v="3"/>
    <x v="0"/>
    <m/>
  </r>
  <r>
    <n v="216823"/>
    <x v="0"/>
    <x v="1"/>
    <x v="0"/>
    <x v="1"/>
    <x v="12"/>
    <x v="133"/>
    <x v="0"/>
    <x v="1"/>
    <s v="Tesseramento"/>
    <x v="0"/>
    <x v="0"/>
    <x v="0"/>
    <m/>
  </r>
  <r>
    <n v="20502"/>
    <x v="0"/>
    <x v="0"/>
    <x v="0"/>
    <x v="0"/>
    <x v="1"/>
    <x v="138"/>
    <x v="0"/>
    <x v="0"/>
    <s v="Tesseramento"/>
    <x v="1"/>
    <x v="4"/>
    <x v="0"/>
    <m/>
  </r>
  <r>
    <n v="221494"/>
    <x v="0"/>
    <x v="0"/>
    <x v="0"/>
    <x v="2"/>
    <x v="1"/>
    <x v="138"/>
    <x v="0"/>
    <x v="0"/>
    <s v="Tesseramento"/>
    <x v="1"/>
    <x v="0"/>
    <x v="0"/>
    <m/>
  </r>
  <r>
    <n v="167"/>
    <x v="0"/>
    <x v="0"/>
    <x v="0"/>
    <x v="0"/>
    <x v="1"/>
    <x v="138"/>
    <x v="0"/>
    <x v="0"/>
    <s v="Tesseramento"/>
    <x v="1"/>
    <x v="4"/>
    <x v="0"/>
    <m/>
  </r>
  <r>
    <n v="197233"/>
    <x v="0"/>
    <x v="0"/>
    <x v="0"/>
    <x v="0"/>
    <x v="1"/>
    <x v="138"/>
    <x v="0"/>
    <x v="1"/>
    <s v="Tesseramento"/>
    <x v="1"/>
    <x v="0"/>
    <x v="0"/>
    <m/>
  </r>
  <r>
    <n v="43341"/>
    <x v="0"/>
    <x v="0"/>
    <x v="0"/>
    <x v="0"/>
    <x v="1"/>
    <x v="138"/>
    <x v="0"/>
    <x v="0"/>
    <s v="Tesseramento"/>
    <x v="1"/>
    <x v="3"/>
    <x v="0"/>
    <m/>
  </r>
  <r>
    <n v="139518"/>
    <x v="0"/>
    <x v="0"/>
    <x v="0"/>
    <x v="0"/>
    <x v="1"/>
    <x v="138"/>
    <x v="0"/>
    <x v="1"/>
    <s v="Tesseramento"/>
    <x v="1"/>
    <x v="4"/>
    <x v="0"/>
    <m/>
  </r>
  <r>
    <n v="90954"/>
    <x v="0"/>
    <x v="0"/>
    <x v="0"/>
    <x v="0"/>
    <x v="1"/>
    <x v="138"/>
    <x v="0"/>
    <x v="0"/>
    <s v="Tesseramento"/>
    <x v="1"/>
    <x v="3"/>
    <x v="0"/>
    <m/>
  </r>
  <r>
    <n v="199832"/>
    <x v="0"/>
    <x v="0"/>
    <x v="0"/>
    <x v="0"/>
    <x v="4"/>
    <x v="119"/>
    <x v="0"/>
    <x v="0"/>
    <s v="Tesseramento"/>
    <x v="1"/>
    <x v="0"/>
    <x v="0"/>
    <m/>
  </r>
  <r>
    <n v="76682"/>
    <x v="0"/>
    <x v="0"/>
    <x v="0"/>
    <x v="0"/>
    <x v="1"/>
    <x v="138"/>
    <x v="0"/>
    <x v="0"/>
    <s v="Tesseramento"/>
    <x v="1"/>
    <x v="3"/>
    <x v="0"/>
    <m/>
  </r>
  <r>
    <n v="43350"/>
    <x v="0"/>
    <x v="0"/>
    <x v="0"/>
    <x v="0"/>
    <x v="1"/>
    <x v="138"/>
    <x v="0"/>
    <x v="0"/>
    <s v="Tesseramento"/>
    <x v="1"/>
    <x v="3"/>
    <x v="0"/>
    <m/>
  </r>
  <r>
    <n v="71421"/>
    <x v="0"/>
    <x v="0"/>
    <x v="0"/>
    <x v="1"/>
    <x v="1"/>
    <x v="138"/>
    <x v="0"/>
    <x v="0"/>
    <s v="Tesseramento"/>
    <x v="1"/>
    <x v="3"/>
    <x v="0"/>
    <m/>
  </r>
  <r>
    <n v="41048"/>
    <x v="0"/>
    <x v="0"/>
    <x v="0"/>
    <x v="0"/>
    <x v="1"/>
    <x v="138"/>
    <x v="0"/>
    <x v="0"/>
    <s v="Tesseramento"/>
    <x v="1"/>
    <x v="3"/>
    <x v="0"/>
    <m/>
  </r>
  <r>
    <n v="14531"/>
    <x v="0"/>
    <x v="0"/>
    <x v="0"/>
    <x v="0"/>
    <x v="4"/>
    <x v="119"/>
    <x v="0"/>
    <x v="0"/>
    <s v="Tesseramento"/>
    <x v="1"/>
    <x v="3"/>
    <x v="0"/>
    <m/>
  </r>
  <r>
    <n v="64899"/>
    <x v="0"/>
    <x v="0"/>
    <x v="0"/>
    <x v="0"/>
    <x v="4"/>
    <x v="119"/>
    <x v="0"/>
    <x v="1"/>
    <s v="Tesseramento"/>
    <x v="1"/>
    <x v="4"/>
    <x v="0"/>
    <m/>
  </r>
  <r>
    <n v="169112"/>
    <x v="0"/>
    <x v="0"/>
    <x v="0"/>
    <x v="0"/>
    <x v="12"/>
    <x v="133"/>
    <x v="0"/>
    <x v="0"/>
    <s v="Tesseramento"/>
    <x v="0"/>
    <x v="3"/>
    <x v="0"/>
    <m/>
  </r>
  <r>
    <n v="179306"/>
    <x v="0"/>
    <x v="1"/>
    <x v="0"/>
    <x v="0"/>
    <x v="12"/>
    <x v="133"/>
    <x v="0"/>
    <x v="1"/>
    <s v="Tesseramento"/>
    <x v="0"/>
    <x v="3"/>
    <x v="0"/>
    <m/>
  </r>
  <r>
    <n v="139265"/>
    <x v="0"/>
    <x v="0"/>
    <x v="0"/>
    <x v="0"/>
    <x v="12"/>
    <x v="133"/>
    <x v="0"/>
    <x v="0"/>
    <s v="Tesseramento"/>
    <x v="0"/>
    <x v="4"/>
    <x v="0"/>
    <m/>
  </r>
  <r>
    <n v="139264"/>
    <x v="0"/>
    <x v="0"/>
    <x v="0"/>
    <x v="0"/>
    <x v="12"/>
    <x v="133"/>
    <x v="0"/>
    <x v="1"/>
    <s v="Tesseramento"/>
    <x v="0"/>
    <x v="4"/>
    <x v="0"/>
    <m/>
  </r>
  <r>
    <n v="108331"/>
    <x v="0"/>
    <x v="0"/>
    <x v="0"/>
    <x v="0"/>
    <x v="12"/>
    <x v="133"/>
    <x v="0"/>
    <x v="0"/>
    <s v="Tesseramento"/>
    <x v="0"/>
    <x v="3"/>
    <x v="0"/>
    <m/>
  </r>
  <r>
    <n v="183012"/>
    <x v="0"/>
    <x v="0"/>
    <x v="0"/>
    <x v="1"/>
    <x v="12"/>
    <x v="133"/>
    <x v="0"/>
    <x v="0"/>
    <s v="Tesseramento"/>
    <x v="0"/>
    <x v="3"/>
    <x v="0"/>
    <m/>
  </r>
  <r>
    <n v="159799"/>
    <x v="0"/>
    <x v="0"/>
    <x v="0"/>
    <x v="1"/>
    <x v="12"/>
    <x v="133"/>
    <x v="0"/>
    <x v="0"/>
    <s v="Tesseramento"/>
    <x v="0"/>
    <x v="4"/>
    <x v="0"/>
    <m/>
  </r>
  <r>
    <n v="145825"/>
    <x v="0"/>
    <x v="0"/>
    <x v="0"/>
    <x v="0"/>
    <x v="4"/>
    <x v="119"/>
    <x v="0"/>
    <x v="0"/>
    <s v="Tesseramento"/>
    <x v="1"/>
    <x v="3"/>
    <x v="0"/>
    <m/>
  </r>
  <r>
    <n v="232564"/>
    <x v="0"/>
    <x v="0"/>
    <x v="0"/>
    <x v="1"/>
    <x v="4"/>
    <x v="119"/>
    <x v="0"/>
    <x v="0"/>
    <s v="Tesseramento"/>
    <x v="1"/>
    <x v="0"/>
    <x v="0"/>
    <m/>
  </r>
  <r>
    <n v="232563"/>
    <x v="0"/>
    <x v="0"/>
    <x v="0"/>
    <x v="1"/>
    <x v="4"/>
    <x v="119"/>
    <x v="0"/>
    <x v="1"/>
    <s v="Tesseramento"/>
    <x v="1"/>
    <x v="0"/>
    <x v="0"/>
    <m/>
  </r>
  <r>
    <n v="337"/>
    <x v="0"/>
    <x v="0"/>
    <x v="0"/>
    <x v="0"/>
    <x v="4"/>
    <x v="119"/>
    <x v="0"/>
    <x v="0"/>
    <s v="Tesseramento"/>
    <x v="1"/>
    <x v="3"/>
    <x v="0"/>
    <m/>
  </r>
  <r>
    <n v="170735"/>
    <x v="0"/>
    <x v="0"/>
    <x v="0"/>
    <x v="0"/>
    <x v="4"/>
    <x v="119"/>
    <x v="0"/>
    <x v="0"/>
    <s v="Tesseramento"/>
    <x v="1"/>
    <x v="0"/>
    <x v="0"/>
    <m/>
  </r>
  <r>
    <n v="37613"/>
    <x v="0"/>
    <x v="0"/>
    <x v="0"/>
    <x v="0"/>
    <x v="4"/>
    <x v="119"/>
    <x v="0"/>
    <x v="0"/>
    <s v="Tesseramento"/>
    <x v="1"/>
    <x v="3"/>
    <x v="0"/>
    <m/>
  </r>
  <r>
    <n v="64231"/>
    <x v="0"/>
    <x v="0"/>
    <x v="0"/>
    <x v="0"/>
    <x v="4"/>
    <x v="119"/>
    <x v="0"/>
    <x v="1"/>
    <s v="Tesseramento"/>
    <x v="1"/>
    <x v="3"/>
    <x v="0"/>
    <m/>
  </r>
  <r>
    <n v="191699"/>
    <x v="0"/>
    <x v="0"/>
    <x v="2"/>
    <x v="0"/>
    <x v="3"/>
    <x v="85"/>
    <x v="0"/>
    <x v="0"/>
    <s v="Tesseramento"/>
    <x v="1"/>
    <x v="0"/>
    <x v="0"/>
    <m/>
  </r>
  <r>
    <n v="216889"/>
    <x v="0"/>
    <x v="0"/>
    <x v="0"/>
    <x v="0"/>
    <x v="2"/>
    <x v="216"/>
    <x v="0"/>
    <x v="0"/>
    <s v="Tesseramento"/>
    <x v="0"/>
    <x v="0"/>
    <x v="0"/>
    <m/>
  </r>
  <r>
    <n v="54964"/>
    <x v="0"/>
    <x v="0"/>
    <x v="0"/>
    <x v="0"/>
    <x v="4"/>
    <x v="119"/>
    <x v="0"/>
    <x v="1"/>
    <s v="Tesseramento"/>
    <x v="1"/>
    <x v="4"/>
    <x v="0"/>
    <m/>
  </r>
  <r>
    <n v="82968"/>
    <x v="0"/>
    <x v="0"/>
    <x v="0"/>
    <x v="0"/>
    <x v="4"/>
    <x v="119"/>
    <x v="0"/>
    <x v="0"/>
    <s v="Tesseramento"/>
    <x v="1"/>
    <x v="0"/>
    <x v="0"/>
    <m/>
  </r>
  <r>
    <n v="22068"/>
    <x v="0"/>
    <x v="0"/>
    <x v="0"/>
    <x v="0"/>
    <x v="4"/>
    <x v="119"/>
    <x v="0"/>
    <x v="1"/>
    <s v="Tesseramento"/>
    <x v="1"/>
    <x v="4"/>
    <x v="0"/>
    <m/>
  </r>
  <r>
    <n v="56940"/>
    <x v="0"/>
    <x v="0"/>
    <x v="0"/>
    <x v="0"/>
    <x v="4"/>
    <x v="119"/>
    <x v="0"/>
    <x v="0"/>
    <s v="Tesseramento"/>
    <x v="1"/>
    <x v="0"/>
    <x v="0"/>
    <m/>
  </r>
  <r>
    <n v="58405"/>
    <x v="0"/>
    <x v="0"/>
    <x v="0"/>
    <x v="0"/>
    <x v="4"/>
    <x v="119"/>
    <x v="0"/>
    <x v="0"/>
    <s v="Tesseramento"/>
    <x v="1"/>
    <x v="4"/>
    <x v="0"/>
    <m/>
  </r>
  <r>
    <n v="126795"/>
    <x v="0"/>
    <x v="0"/>
    <x v="0"/>
    <x v="0"/>
    <x v="7"/>
    <x v="135"/>
    <x v="0"/>
    <x v="0"/>
    <s v="Tesseramento"/>
    <x v="1"/>
    <x v="3"/>
    <x v="0"/>
    <m/>
  </r>
  <r>
    <n v="60858"/>
    <x v="0"/>
    <x v="0"/>
    <x v="0"/>
    <x v="0"/>
    <x v="4"/>
    <x v="119"/>
    <x v="0"/>
    <x v="1"/>
    <s v="Tesseramento"/>
    <x v="1"/>
    <x v="4"/>
    <x v="0"/>
    <m/>
  </r>
  <r>
    <n v="158215"/>
    <x v="0"/>
    <x v="0"/>
    <x v="0"/>
    <x v="0"/>
    <x v="4"/>
    <x v="119"/>
    <x v="0"/>
    <x v="1"/>
    <s v="Tesseramento"/>
    <x v="1"/>
    <x v="0"/>
    <x v="0"/>
    <m/>
  </r>
  <r>
    <n v="54957"/>
    <x v="0"/>
    <x v="0"/>
    <x v="0"/>
    <x v="0"/>
    <x v="4"/>
    <x v="119"/>
    <x v="0"/>
    <x v="0"/>
    <s v="Tesseramento"/>
    <x v="1"/>
    <x v="1"/>
    <x v="0"/>
    <m/>
  </r>
  <r>
    <n v="85178"/>
    <x v="0"/>
    <x v="0"/>
    <x v="0"/>
    <x v="0"/>
    <x v="4"/>
    <x v="119"/>
    <x v="0"/>
    <x v="0"/>
    <s v="Tesseramento"/>
    <x v="1"/>
    <x v="1"/>
    <x v="0"/>
    <m/>
  </r>
  <r>
    <n v="202072"/>
    <x v="0"/>
    <x v="0"/>
    <x v="0"/>
    <x v="0"/>
    <x v="4"/>
    <x v="119"/>
    <x v="0"/>
    <x v="0"/>
    <s v="Tesseramento"/>
    <x v="1"/>
    <x v="3"/>
    <x v="0"/>
    <m/>
  </r>
  <r>
    <n v="93365"/>
    <x v="0"/>
    <x v="0"/>
    <x v="0"/>
    <x v="0"/>
    <x v="1"/>
    <x v="138"/>
    <x v="0"/>
    <x v="1"/>
    <s v="Tesseramento"/>
    <x v="1"/>
    <x v="3"/>
    <x v="0"/>
    <m/>
  </r>
  <r>
    <n v="146191"/>
    <x v="0"/>
    <x v="0"/>
    <x v="0"/>
    <x v="0"/>
    <x v="1"/>
    <x v="138"/>
    <x v="0"/>
    <x v="0"/>
    <s v="Tesseramento"/>
    <x v="1"/>
    <x v="0"/>
    <x v="0"/>
    <m/>
  </r>
  <r>
    <n v="49"/>
    <x v="0"/>
    <x v="0"/>
    <x v="0"/>
    <x v="0"/>
    <x v="1"/>
    <x v="138"/>
    <x v="0"/>
    <x v="1"/>
    <s v="Tesseramento"/>
    <x v="1"/>
    <x v="0"/>
    <x v="0"/>
    <m/>
  </r>
  <r>
    <n v="81817"/>
    <x v="0"/>
    <x v="0"/>
    <x v="0"/>
    <x v="0"/>
    <x v="1"/>
    <x v="138"/>
    <x v="0"/>
    <x v="0"/>
    <s v="Tesseramento"/>
    <x v="1"/>
    <x v="3"/>
    <x v="0"/>
    <m/>
  </r>
  <r>
    <n v="93113"/>
    <x v="0"/>
    <x v="0"/>
    <x v="0"/>
    <x v="0"/>
    <x v="1"/>
    <x v="138"/>
    <x v="0"/>
    <x v="0"/>
    <s v="Tesseramento"/>
    <x v="1"/>
    <x v="0"/>
    <x v="0"/>
    <m/>
  </r>
  <r>
    <n v="140374"/>
    <x v="0"/>
    <x v="0"/>
    <x v="0"/>
    <x v="0"/>
    <x v="1"/>
    <x v="138"/>
    <x v="0"/>
    <x v="0"/>
    <s v="Tesseramento"/>
    <x v="1"/>
    <x v="1"/>
    <x v="0"/>
    <m/>
  </r>
  <r>
    <n v="191762"/>
    <x v="0"/>
    <x v="0"/>
    <x v="0"/>
    <x v="1"/>
    <x v="1"/>
    <x v="138"/>
    <x v="0"/>
    <x v="1"/>
    <s v="Tesseramento"/>
    <x v="1"/>
    <x v="4"/>
    <x v="0"/>
    <m/>
  </r>
  <r>
    <n v="161190"/>
    <x v="0"/>
    <x v="0"/>
    <x v="0"/>
    <x v="0"/>
    <x v="1"/>
    <x v="138"/>
    <x v="0"/>
    <x v="1"/>
    <s v="Tesseramento"/>
    <x v="1"/>
    <x v="3"/>
    <x v="0"/>
    <m/>
  </r>
  <r>
    <n v="211054"/>
    <x v="1"/>
    <x v="0"/>
    <x v="0"/>
    <x v="1"/>
    <x v="1"/>
    <x v="138"/>
    <x v="0"/>
    <x v="0"/>
    <s v="Tesseramento"/>
    <x v="1"/>
    <x v="5"/>
    <x v="0"/>
    <m/>
  </r>
  <r>
    <n v="136642"/>
    <x v="0"/>
    <x v="0"/>
    <x v="0"/>
    <x v="0"/>
    <x v="1"/>
    <x v="138"/>
    <x v="0"/>
    <x v="1"/>
    <s v="Tesseramento"/>
    <x v="1"/>
    <x v="0"/>
    <x v="0"/>
    <m/>
  </r>
  <r>
    <n v="226390"/>
    <x v="0"/>
    <x v="0"/>
    <x v="0"/>
    <x v="0"/>
    <x v="1"/>
    <x v="138"/>
    <x v="0"/>
    <x v="1"/>
    <s v="Tesseramento"/>
    <x v="1"/>
    <x v="0"/>
    <x v="0"/>
    <m/>
  </r>
  <r>
    <n v="20393"/>
    <x v="0"/>
    <x v="0"/>
    <x v="0"/>
    <x v="0"/>
    <x v="1"/>
    <x v="138"/>
    <x v="0"/>
    <x v="0"/>
    <s v="Tesseramento"/>
    <x v="1"/>
    <x v="4"/>
    <x v="0"/>
    <m/>
  </r>
  <r>
    <n v="69740"/>
    <x v="0"/>
    <x v="0"/>
    <x v="0"/>
    <x v="0"/>
    <x v="1"/>
    <x v="138"/>
    <x v="0"/>
    <x v="1"/>
    <s v="Tesseramento"/>
    <x v="1"/>
    <x v="4"/>
    <x v="0"/>
    <m/>
  </r>
  <r>
    <n v="135622"/>
    <x v="0"/>
    <x v="0"/>
    <x v="0"/>
    <x v="0"/>
    <x v="1"/>
    <x v="138"/>
    <x v="0"/>
    <x v="0"/>
    <s v="Tesseramento"/>
    <x v="1"/>
    <x v="4"/>
    <x v="0"/>
    <m/>
  </r>
  <r>
    <n v="132803"/>
    <x v="0"/>
    <x v="0"/>
    <x v="0"/>
    <x v="0"/>
    <x v="1"/>
    <x v="138"/>
    <x v="0"/>
    <x v="0"/>
    <s v="Tesseramento"/>
    <x v="1"/>
    <x v="0"/>
    <x v="0"/>
    <m/>
  </r>
  <r>
    <n v="101572"/>
    <x v="0"/>
    <x v="0"/>
    <x v="0"/>
    <x v="0"/>
    <x v="1"/>
    <x v="138"/>
    <x v="0"/>
    <x v="0"/>
    <s v="Tesseramento"/>
    <x v="1"/>
    <x v="0"/>
    <x v="0"/>
    <m/>
  </r>
  <r>
    <n v="104798"/>
    <x v="0"/>
    <x v="0"/>
    <x v="0"/>
    <x v="0"/>
    <x v="1"/>
    <x v="138"/>
    <x v="0"/>
    <x v="0"/>
    <s v="Tesseramento"/>
    <x v="1"/>
    <x v="0"/>
    <x v="0"/>
    <m/>
  </r>
  <r>
    <n v="20466"/>
    <x v="0"/>
    <x v="0"/>
    <x v="0"/>
    <x v="1"/>
    <x v="1"/>
    <x v="138"/>
    <x v="0"/>
    <x v="1"/>
    <s v="Tesseramento"/>
    <x v="1"/>
    <x v="4"/>
    <x v="0"/>
    <m/>
  </r>
  <r>
    <n v="225446"/>
    <x v="0"/>
    <x v="0"/>
    <x v="0"/>
    <x v="0"/>
    <x v="1"/>
    <x v="138"/>
    <x v="0"/>
    <x v="0"/>
    <s v="Tesseramento"/>
    <x v="1"/>
    <x v="0"/>
    <x v="0"/>
    <m/>
  </r>
  <r>
    <n v="229406"/>
    <x v="0"/>
    <x v="0"/>
    <x v="0"/>
    <x v="0"/>
    <x v="1"/>
    <x v="138"/>
    <x v="0"/>
    <x v="0"/>
    <s v="Tesseramento"/>
    <x v="1"/>
    <x v="0"/>
    <x v="0"/>
    <m/>
  </r>
  <r>
    <n v="98476"/>
    <x v="0"/>
    <x v="0"/>
    <x v="0"/>
    <x v="0"/>
    <x v="1"/>
    <x v="138"/>
    <x v="0"/>
    <x v="0"/>
    <s v="Tesseramento"/>
    <x v="1"/>
    <x v="0"/>
    <x v="0"/>
    <m/>
  </r>
  <r>
    <n v="91716"/>
    <x v="0"/>
    <x v="0"/>
    <x v="0"/>
    <x v="0"/>
    <x v="1"/>
    <x v="138"/>
    <x v="0"/>
    <x v="0"/>
    <s v="Tesseramento"/>
    <x v="1"/>
    <x v="4"/>
    <x v="0"/>
    <m/>
  </r>
  <r>
    <n v="222517"/>
    <x v="0"/>
    <x v="0"/>
    <x v="0"/>
    <x v="2"/>
    <x v="1"/>
    <x v="138"/>
    <x v="0"/>
    <x v="0"/>
    <s v="Tesseramento"/>
    <x v="1"/>
    <x v="0"/>
    <x v="0"/>
    <m/>
  </r>
  <r>
    <n v="207802"/>
    <x v="0"/>
    <x v="0"/>
    <x v="0"/>
    <x v="0"/>
    <x v="1"/>
    <x v="138"/>
    <x v="0"/>
    <x v="0"/>
    <s v="Tesseramento"/>
    <x v="1"/>
    <x v="0"/>
    <x v="0"/>
    <m/>
  </r>
  <r>
    <n v="69745"/>
    <x v="0"/>
    <x v="0"/>
    <x v="0"/>
    <x v="0"/>
    <x v="1"/>
    <x v="138"/>
    <x v="0"/>
    <x v="0"/>
    <s v="Tesseramento"/>
    <x v="1"/>
    <x v="3"/>
    <x v="0"/>
    <m/>
  </r>
  <r>
    <n v="36336"/>
    <x v="0"/>
    <x v="0"/>
    <x v="0"/>
    <x v="0"/>
    <x v="1"/>
    <x v="138"/>
    <x v="0"/>
    <x v="0"/>
    <s v="Tesseramento"/>
    <x v="1"/>
    <x v="4"/>
    <x v="0"/>
    <m/>
  </r>
  <r>
    <n v="212205"/>
    <x v="0"/>
    <x v="0"/>
    <x v="0"/>
    <x v="0"/>
    <x v="1"/>
    <x v="138"/>
    <x v="0"/>
    <x v="0"/>
    <s v="Tesseramento"/>
    <x v="1"/>
    <x v="4"/>
    <x v="0"/>
    <m/>
  </r>
  <r>
    <n v="32775"/>
    <x v="0"/>
    <x v="0"/>
    <x v="0"/>
    <x v="4"/>
    <x v="1"/>
    <x v="138"/>
    <x v="0"/>
    <x v="0"/>
    <s v="Tesseramento"/>
    <x v="1"/>
    <x v="3"/>
    <x v="0"/>
    <m/>
  </r>
  <r>
    <n v="13742"/>
    <x v="0"/>
    <x v="0"/>
    <x v="0"/>
    <x v="0"/>
    <x v="1"/>
    <x v="138"/>
    <x v="0"/>
    <x v="0"/>
    <s v="Tesseramento"/>
    <x v="1"/>
    <x v="0"/>
    <x v="0"/>
    <m/>
  </r>
  <r>
    <n v="191133"/>
    <x v="0"/>
    <x v="0"/>
    <x v="0"/>
    <x v="0"/>
    <x v="1"/>
    <x v="138"/>
    <x v="0"/>
    <x v="1"/>
    <s v="Tesseramento"/>
    <x v="1"/>
    <x v="0"/>
    <x v="0"/>
    <m/>
  </r>
  <r>
    <n v="91140"/>
    <x v="0"/>
    <x v="0"/>
    <x v="0"/>
    <x v="0"/>
    <x v="1"/>
    <x v="138"/>
    <x v="0"/>
    <x v="0"/>
    <s v="Tesseramento"/>
    <x v="1"/>
    <x v="3"/>
    <x v="0"/>
    <m/>
  </r>
  <r>
    <n v="166540"/>
    <x v="0"/>
    <x v="0"/>
    <x v="0"/>
    <x v="0"/>
    <x v="1"/>
    <x v="138"/>
    <x v="0"/>
    <x v="0"/>
    <s v="Tesseramento"/>
    <x v="1"/>
    <x v="0"/>
    <x v="0"/>
    <m/>
  </r>
  <r>
    <n v="230210"/>
    <x v="0"/>
    <x v="0"/>
    <x v="0"/>
    <x v="1"/>
    <x v="1"/>
    <x v="138"/>
    <x v="0"/>
    <x v="0"/>
    <s v="Tesseramento"/>
    <x v="1"/>
    <x v="3"/>
    <x v="0"/>
    <m/>
  </r>
  <r>
    <n v="201618"/>
    <x v="0"/>
    <x v="0"/>
    <x v="0"/>
    <x v="0"/>
    <x v="1"/>
    <x v="138"/>
    <x v="0"/>
    <x v="0"/>
    <s v="Tesseramento"/>
    <x v="1"/>
    <x v="1"/>
    <x v="0"/>
    <m/>
  </r>
  <r>
    <n v="15719"/>
    <x v="0"/>
    <x v="0"/>
    <x v="0"/>
    <x v="0"/>
    <x v="1"/>
    <x v="138"/>
    <x v="0"/>
    <x v="1"/>
    <s v="Tesseramento"/>
    <x v="1"/>
    <x v="4"/>
    <x v="0"/>
    <m/>
  </r>
  <r>
    <n v="170119"/>
    <x v="0"/>
    <x v="0"/>
    <x v="0"/>
    <x v="0"/>
    <x v="1"/>
    <x v="138"/>
    <x v="0"/>
    <x v="0"/>
    <s v="Tesseramento"/>
    <x v="1"/>
    <x v="0"/>
    <x v="0"/>
    <m/>
  </r>
  <r>
    <n v="150951"/>
    <x v="0"/>
    <x v="0"/>
    <x v="0"/>
    <x v="2"/>
    <x v="1"/>
    <x v="138"/>
    <x v="0"/>
    <x v="0"/>
    <s v="Tesseramento"/>
    <x v="1"/>
    <x v="0"/>
    <x v="0"/>
    <m/>
  </r>
  <r>
    <n v="41047"/>
    <x v="0"/>
    <x v="0"/>
    <x v="0"/>
    <x v="0"/>
    <x v="1"/>
    <x v="138"/>
    <x v="0"/>
    <x v="1"/>
    <s v="Tesseramento"/>
    <x v="1"/>
    <x v="3"/>
    <x v="0"/>
    <m/>
  </r>
  <r>
    <n v="58911"/>
    <x v="0"/>
    <x v="0"/>
    <x v="0"/>
    <x v="0"/>
    <x v="1"/>
    <x v="138"/>
    <x v="0"/>
    <x v="0"/>
    <s v="Tesseramento"/>
    <x v="1"/>
    <x v="4"/>
    <x v="0"/>
    <m/>
  </r>
  <r>
    <n v="24258"/>
    <x v="0"/>
    <x v="0"/>
    <x v="0"/>
    <x v="0"/>
    <x v="1"/>
    <x v="138"/>
    <x v="0"/>
    <x v="1"/>
    <s v="Tesseramento"/>
    <x v="1"/>
    <x v="4"/>
    <x v="0"/>
    <m/>
  </r>
  <r>
    <n v="54960"/>
    <x v="0"/>
    <x v="0"/>
    <x v="0"/>
    <x v="0"/>
    <x v="4"/>
    <x v="119"/>
    <x v="0"/>
    <x v="1"/>
    <s v="Tesseramento"/>
    <x v="1"/>
    <x v="4"/>
    <x v="0"/>
    <m/>
  </r>
  <r>
    <n v="76103"/>
    <x v="0"/>
    <x v="0"/>
    <x v="0"/>
    <x v="0"/>
    <x v="4"/>
    <x v="119"/>
    <x v="0"/>
    <x v="0"/>
    <s v="Tesseramento"/>
    <x v="1"/>
    <x v="0"/>
    <x v="0"/>
    <m/>
  </r>
  <r>
    <n v="60426"/>
    <x v="0"/>
    <x v="0"/>
    <x v="0"/>
    <x v="0"/>
    <x v="4"/>
    <x v="119"/>
    <x v="0"/>
    <x v="1"/>
    <s v="Tesseramento"/>
    <x v="1"/>
    <x v="4"/>
    <x v="0"/>
    <m/>
  </r>
  <r>
    <n v="208477"/>
    <x v="0"/>
    <x v="0"/>
    <x v="0"/>
    <x v="0"/>
    <x v="4"/>
    <x v="119"/>
    <x v="0"/>
    <x v="0"/>
    <s v="Tesseramento"/>
    <x v="1"/>
    <x v="4"/>
    <x v="0"/>
    <m/>
  </r>
  <r>
    <n v="194078"/>
    <x v="0"/>
    <x v="0"/>
    <x v="0"/>
    <x v="0"/>
    <x v="11"/>
    <x v="102"/>
    <x v="0"/>
    <x v="1"/>
    <s v="Tesseramento"/>
    <x v="1"/>
    <x v="0"/>
    <x v="0"/>
    <m/>
  </r>
  <r>
    <n v="130316"/>
    <x v="0"/>
    <x v="0"/>
    <x v="0"/>
    <x v="0"/>
    <x v="4"/>
    <x v="119"/>
    <x v="0"/>
    <x v="1"/>
    <s v="Tesseramento"/>
    <x v="1"/>
    <x v="0"/>
    <x v="0"/>
    <m/>
  </r>
  <r>
    <n v="33752"/>
    <x v="0"/>
    <x v="0"/>
    <x v="0"/>
    <x v="0"/>
    <x v="4"/>
    <x v="119"/>
    <x v="0"/>
    <x v="0"/>
    <s v="Tesseramento"/>
    <x v="1"/>
    <x v="4"/>
    <x v="0"/>
    <m/>
  </r>
  <r>
    <n v="82277"/>
    <x v="0"/>
    <x v="0"/>
    <x v="0"/>
    <x v="0"/>
    <x v="4"/>
    <x v="119"/>
    <x v="0"/>
    <x v="1"/>
    <s v="Tesseramento"/>
    <x v="1"/>
    <x v="4"/>
    <x v="0"/>
    <m/>
  </r>
  <r>
    <n v="183538"/>
    <x v="0"/>
    <x v="0"/>
    <x v="0"/>
    <x v="0"/>
    <x v="4"/>
    <x v="119"/>
    <x v="0"/>
    <x v="0"/>
    <s v="Tesseramento"/>
    <x v="1"/>
    <x v="1"/>
    <x v="0"/>
    <m/>
  </r>
  <r>
    <n v="102509"/>
    <x v="0"/>
    <x v="0"/>
    <x v="0"/>
    <x v="0"/>
    <x v="4"/>
    <x v="119"/>
    <x v="0"/>
    <x v="0"/>
    <s v="Tesseramento"/>
    <x v="1"/>
    <x v="0"/>
    <x v="0"/>
    <m/>
  </r>
  <r>
    <n v="231262"/>
    <x v="0"/>
    <x v="0"/>
    <x v="0"/>
    <x v="1"/>
    <x v="4"/>
    <x v="119"/>
    <x v="0"/>
    <x v="1"/>
    <s v="Tesseramento"/>
    <x v="1"/>
    <x v="0"/>
    <x v="0"/>
    <m/>
  </r>
  <r>
    <n v="235903"/>
    <x v="0"/>
    <x v="0"/>
    <x v="1"/>
    <x v="0"/>
    <x v="2"/>
    <x v="216"/>
    <x v="0"/>
    <x v="0"/>
    <s v="Tesseramento"/>
    <x v="0"/>
    <x v="0"/>
    <x v="0"/>
    <m/>
  </r>
  <r>
    <n v="86272"/>
    <x v="0"/>
    <x v="0"/>
    <x v="0"/>
    <x v="0"/>
    <x v="4"/>
    <x v="119"/>
    <x v="0"/>
    <x v="1"/>
    <s v="Tesseramento"/>
    <x v="1"/>
    <x v="4"/>
    <x v="0"/>
    <m/>
  </r>
  <r>
    <n v="235639"/>
    <x v="0"/>
    <x v="1"/>
    <x v="1"/>
    <x v="0"/>
    <x v="1"/>
    <x v="48"/>
    <x v="0"/>
    <x v="0"/>
    <s v="Tesseramento"/>
    <x v="1"/>
    <x v="0"/>
    <x v="0"/>
    <m/>
  </r>
  <r>
    <n v="86274"/>
    <x v="0"/>
    <x v="0"/>
    <x v="0"/>
    <x v="0"/>
    <x v="4"/>
    <x v="119"/>
    <x v="0"/>
    <x v="0"/>
    <s v="Tesseramento"/>
    <x v="1"/>
    <x v="3"/>
    <x v="0"/>
    <m/>
  </r>
  <r>
    <n v="157858"/>
    <x v="0"/>
    <x v="0"/>
    <x v="0"/>
    <x v="0"/>
    <x v="4"/>
    <x v="119"/>
    <x v="0"/>
    <x v="1"/>
    <s v="Tesseramento"/>
    <x v="1"/>
    <x v="4"/>
    <x v="0"/>
    <m/>
  </r>
  <r>
    <n v="62876"/>
    <x v="0"/>
    <x v="0"/>
    <x v="0"/>
    <x v="0"/>
    <x v="4"/>
    <x v="119"/>
    <x v="0"/>
    <x v="0"/>
    <s v="Tesseramento"/>
    <x v="1"/>
    <x v="3"/>
    <x v="0"/>
    <m/>
  </r>
  <r>
    <n v="121335"/>
    <x v="0"/>
    <x v="0"/>
    <x v="0"/>
    <x v="0"/>
    <x v="4"/>
    <x v="119"/>
    <x v="0"/>
    <x v="1"/>
    <s v="Tesseramento"/>
    <x v="1"/>
    <x v="3"/>
    <x v="0"/>
    <m/>
  </r>
  <r>
    <n v="102711"/>
    <x v="0"/>
    <x v="0"/>
    <x v="0"/>
    <x v="0"/>
    <x v="4"/>
    <x v="119"/>
    <x v="0"/>
    <x v="0"/>
    <s v="Tesseramento"/>
    <x v="1"/>
    <x v="3"/>
    <x v="0"/>
    <m/>
  </r>
  <r>
    <n v="121376"/>
    <x v="0"/>
    <x v="0"/>
    <x v="0"/>
    <x v="0"/>
    <x v="4"/>
    <x v="119"/>
    <x v="0"/>
    <x v="0"/>
    <s v="Tesseramento"/>
    <x v="1"/>
    <x v="4"/>
    <x v="0"/>
    <m/>
  </r>
  <r>
    <n v="103358"/>
    <x v="0"/>
    <x v="0"/>
    <x v="0"/>
    <x v="0"/>
    <x v="4"/>
    <x v="119"/>
    <x v="0"/>
    <x v="0"/>
    <s v="Tesseramento"/>
    <x v="1"/>
    <x v="4"/>
    <x v="0"/>
    <m/>
  </r>
  <r>
    <n v="62890"/>
    <x v="0"/>
    <x v="0"/>
    <x v="0"/>
    <x v="0"/>
    <x v="4"/>
    <x v="119"/>
    <x v="0"/>
    <x v="0"/>
    <s v="Tesseramento"/>
    <x v="1"/>
    <x v="3"/>
    <x v="0"/>
    <m/>
  </r>
  <r>
    <n v="90710"/>
    <x v="0"/>
    <x v="0"/>
    <x v="0"/>
    <x v="0"/>
    <x v="4"/>
    <x v="119"/>
    <x v="0"/>
    <x v="0"/>
    <s v="Tesseramento"/>
    <x v="1"/>
    <x v="1"/>
    <x v="0"/>
    <m/>
  </r>
  <r>
    <n v="76057"/>
    <x v="0"/>
    <x v="0"/>
    <x v="0"/>
    <x v="0"/>
    <x v="4"/>
    <x v="119"/>
    <x v="0"/>
    <x v="0"/>
    <s v="Tesseramento"/>
    <x v="1"/>
    <x v="3"/>
    <x v="0"/>
    <m/>
  </r>
  <r>
    <n v="111130"/>
    <x v="0"/>
    <x v="0"/>
    <x v="0"/>
    <x v="0"/>
    <x v="4"/>
    <x v="119"/>
    <x v="0"/>
    <x v="1"/>
    <s v="Tesseramento"/>
    <x v="1"/>
    <x v="4"/>
    <x v="0"/>
    <m/>
  </r>
  <r>
    <n v="132578"/>
    <x v="0"/>
    <x v="0"/>
    <x v="0"/>
    <x v="0"/>
    <x v="4"/>
    <x v="119"/>
    <x v="0"/>
    <x v="0"/>
    <s v="Tesseramento"/>
    <x v="1"/>
    <x v="1"/>
    <x v="0"/>
    <m/>
  </r>
  <r>
    <n v="232101"/>
    <x v="0"/>
    <x v="0"/>
    <x v="0"/>
    <x v="0"/>
    <x v="4"/>
    <x v="119"/>
    <x v="0"/>
    <x v="1"/>
    <s v="Tesseramento"/>
    <x v="1"/>
    <x v="1"/>
    <x v="0"/>
    <m/>
  </r>
  <r>
    <n v="28114"/>
    <x v="0"/>
    <x v="0"/>
    <x v="0"/>
    <x v="0"/>
    <x v="4"/>
    <x v="119"/>
    <x v="0"/>
    <x v="1"/>
    <s v="Tesseramento"/>
    <x v="1"/>
    <x v="3"/>
    <x v="0"/>
    <m/>
  </r>
  <r>
    <n v="213362"/>
    <x v="0"/>
    <x v="1"/>
    <x v="0"/>
    <x v="0"/>
    <x v="1"/>
    <x v="48"/>
    <x v="0"/>
    <x v="0"/>
    <s v="Tesseramento"/>
    <x v="1"/>
    <x v="0"/>
    <x v="0"/>
    <m/>
  </r>
  <r>
    <n v="147059"/>
    <x v="0"/>
    <x v="2"/>
    <x v="0"/>
    <x v="6"/>
    <x v="1"/>
    <x v="138"/>
    <x v="1"/>
    <x v="0"/>
    <s v="Tesseramento"/>
    <x v="1"/>
    <x v="8"/>
    <x v="0"/>
    <m/>
  </r>
  <r>
    <n v="7686"/>
    <x v="0"/>
    <x v="0"/>
    <x v="0"/>
    <x v="0"/>
    <x v="1"/>
    <x v="138"/>
    <x v="0"/>
    <x v="0"/>
    <s v="Tesseramento"/>
    <x v="1"/>
    <x v="0"/>
    <x v="0"/>
    <m/>
  </r>
  <r>
    <n v="126614"/>
    <x v="0"/>
    <x v="0"/>
    <x v="0"/>
    <x v="0"/>
    <x v="1"/>
    <x v="138"/>
    <x v="0"/>
    <x v="0"/>
    <s v="Tesseramento"/>
    <x v="1"/>
    <x v="0"/>
    <x v="0"/>
    <m/>
  </r>
  <r>
    <n v="91720"/>
    <x v="0"/>
    <x v="0"/>
    <x v="0"/>
    <x v="0"/>
    <x v="1"/>
    <x v="138"/>
    <x v="0"/>
    <x v="1"/>
    <s v="Tesseramento"/>
    <x v="1"/>
    <x v="3"/>
    <x v="0"/>
    <m/>
  </r>
  <r>
    <n v="201307"/>
    <x v="0"/>
    <x v="0"/>
    <x v="2"/>
    <x v="1"/>
    <x v="0"/>
    <x v="96"/>
    <x v="0"/>
    <x v="1"/>
    <s v="Tesseramento"/>
    <x v="0"/>
    <x v="4"/>
    <x v="0"/>
    <m/>
  </r>
  <r>
    <n v="24359"/>
    <x v="0"/>
    <x v="0"/>
    <x v="0"/>
    <x v="0"/>
    <x v="10"/>
    <x v="240"/>
    <x v="0"/>
    <x v="0"/>
    <s v="Tesseramento"/>
    <x v="1"/>
    <x v="3"/>
    <x v="0"/>
    <m/>
  </r>
  <r>
    <n v="24358"/>
    <x v="0"/>
    <x v="0"/>
    <x v="0"/>
    <x v="0"/>
    <x v="10"/>
    <x v="240"/>
    <x v="0"/>
    <x v="0"/>
    <s v="Tesseramento"/>
    <x v="1"/>
    <x v="4"/>
    <x v="0"/>
    <m/>
  </r>
  <r>
    <n v="93585"/>
    <x v="0"/>
    <x v="0"/>
    <x v="0"/>
    <x v="0"/>
    <x v="11"/>
    <x v="280"/>
    <x v="0"/>
    <x v="0"/>
    <s v="Tesseramento"/>
    <x v="0"/>
    <x v="0"/>
    <x v="0"/>
    <m/>
  </r>
  <r>
    <n v="154805"/>
    <x v="0"/>
    <x v="0"/>
    <x v="0"/>
    <x v="0"/>
    <x v="2"/>
    <x v="233"/>
    <x v="0"/>
    <x v="1"/>
    <s v="Tesseramento"/>
    <x v="0"/>
    <x v="0"/>
    <x v="0"/>
    <m/>
  </r>
  <r>
    <n v="141521"/>
    <x v="0"/>
    <x v="0"/>
    <x v="0"/>
    <x v="0"/>
    <x v="2"/>
    <x v="233"/>
    <x v="0"/>
    <x v="0"/>
    <s v="Tesseramento"/>
    <x v="0"/>
    <x v="1"/>
    <x v="0"/>
    <m/>
  </r>
  <r>
    <n v="47361"/>
    <x v="0"/>
    <x v="0"/>
    <x v="0"/>
    <x v="0"/>
    <x v="2"/>
    <x v="77"/>
    <x v="0"/>
    <x v="0"/>
    <s v="Tesseramento"/>
    <x v="0"/>
    <x v="0"/>
    <x v="0"/>
    <m/>
  </r>
  <r>
    <n v="56062"/>
    <x v="0"/>
    <x v="0"/>
    <x v="0"/>
    <x v="4"/>
    <x v="2"/>
    <x v="77"/>
    <x v="0"/>
    <x v="1"/>
    <s v="Tesseramento"/>
    <x v="0"/>
    <x v="0"/>
    <x v="0"/>
    <m/>
  </r>
  <r>
    <n v="217933"/>
    <x v="0"/>
    <x v="0"/>
    <x v="0"/>
    <x v="1"/>
    <x v="4"/>
    <x v="219"/>
    <x v="0"/>
    <x v="0"/>
    <s v="Tesseramento"/>
    <x v="0"/>
    <x v="0"/>
    <x v="0"/>
    <m/>
  </r>
  <r>
    <n v="203662"/>
    <x v="0"/>
    <x v="0"/>
    <x v="0"/>
    <x v="0"/>
    <x v="7"/>
    <x v="44"/>
    <x v="0"/>
    <x v="0"/>
    <s v="Tesseramento"/>
    <x v="1"/>
    <x v="0"/>
    <x v="0"/>
    <m/>
  </r>
  <r>
    <n v="174672"/>
    <x v="0"/>
    <x v="0"/>
    <x v="0"/>
    <x v="1"/>
    <x v="2"/>
    <x v="156"/>
    <x v="0"/>
    <x v="0"/>
    <s v="Tesseramento"/>
    <x v="0"/>
    <x v="4"/>
    <x v="0"/>
    <m/>
  </r>
  <r>
    <n v="150972"/>
    <x v="0"/>
    <x v="0"/>
    <x v="0"/>
    <x v="4"/>
    <x v="2"/>
    <x v="156"/>
    <x v="0"/>
    <x v="0"/>
    <s v="Tesseramento"/>
    <x v="0"/>
    <x v="3"/>
    <x v="0"/>
    <m/>
  </r>
  <r>
    <n v="121235"/>
    <x v="0"/>
    <x v="0"/>
    <x v="0"/>
    <x v="0"/>
    <x v="2"/>
    <x v="156"/>
    <x v="0"/>
    <x v="0"/>
    <s v="Tesseramento"/>
    <x v="0"/>
    <x v="0"/>
    <x v="0"/>
    <m/>
  </r>
  <r>
    <n v="235557"/>
    <x v="0"/>
    <x v="0"/>
    <x v="1"/>
    <x v="1"/>
    <x v="2"/>
    <x v="156"/>
    <x v="0"/>
    <x v="0"/>
    <s v="Tesseramento"/>
    <x v="0"/>
    <x v="3"/>
    <x v="0"/>
    <m/>
  </r>
  <r>
    <n v="209183"/>
    <x v="0"/>
    <x v="1"/>
    <x v="0"/>
    <x v="0"/>
    <x v="0"/>
    <x v="0"/>
    <x v="0"/>
    <x v="0"/>
    <s v="Tesseramento"/>
    <x v="0"/>
    <x v="0"/>
    <x v="0"/>
    <m/>
  </r>
  <r>
    <n v="123111"/>
    <x v="0"/>
    <x v="0"/>
    <x v="0"/>
    <x v="4"/>
    <x v="8"/>
    <x v="304"/>
    <x v="0"/>
    <x v="0"/>
    <s v="Tesseramento"/>
    <x v="0"/>
    <x v="0"/>
    <x v="0"/>
    <m/>
  </r>
  <r>
    <n v="235617"/>
    <x v="1"/>
    <x v="1"/>
    <x v="1"/>
    <x v="2"/>
    <x v="12"/>
    <x v="254"/>
    <x v="0"/>
    <x v="0"/>
    <s v="Tesseramento"/>
    <x v="0"/>
    <x v="5"/>
    <x v="0"/>
    <m/>
  </r>
  <r>
    <n v="138685"/>
    <x v="0"/>
    <x v="0"/>
    <x v="0"/>
    <x v="0"/>
    <x v="4"/>
    <x v="125"/>
    <x v="0"/>
    <x v="0"/>
    <s v="Tesseramento"/>
    <x v="1"/>
    <x v="3"/>
    <x v="0"/>
    <m/>
  </r>
  <r>
    <n v="93978"/>
    <x v="0"/>
    <x v="0"/>
    <x v="0"/>
    <x v="0"/>
    <x v="4"/>
    <x v="125"/>
    <x v="0"/>
    <x v="0"/>
    <s v="Tesseramento"/>
    <x v="1"/>
    <x v="4"/>
    <x v="0"/>
    <m/>
  </r>
  <r>
    <n v="80587"/>
    <x v="0"/>
    <x v="0"/>
    <x v="0"/>
    <x v="0"/>
    <x v="4"/>
    <x v="125"/>
    <x v="0"/>
    <x v="1"/>
    <s v="Tesseramento"/>
    <x v="1"/>
    <x v="4"/>
    <x v="0"/>
    <m/>
  </r>
  <r>
    <n v="23770"/>
    <x v="0"/>
    <x v="0"/>
    <x v="0"/>
    <x v="0"/>
    <x v="4"/>
    <x v="125"/>
    <x v="0"/>
    <x v="0"/>
    <s v="Tesseramento"/>
    <x v="1"/>
    <x v="4"/>
    <x v="0"/>
    <m/>
  </r>
  <r>
    <n v="168280"/>
    <x v="0"/>
    <x v="0"/>
    <x v="0"/>
    <x v="3"/>
    <x v="4"/>
    <x v="125"/>
    <x v="0"/>
    <x v="0"/>
    <s v="Tesseramento"/>
    <x v="1"/>
    <x v="4"/>
    <x v="0"/>
    <m/>
  </r>
  <r>
    <n v="94895"/>
    <x v="0"/>
    <x v="0"/>
    <x v="0"/>
    <x v="0"/>
    <x v="4"/>
    <x v="125"/>
    <x v="0"/>
    <x v="0"/>
    <s v="Tesseramento"/>
    <x v="1"/>
    <x v="4"/>
    <x v="0"/>
    <m/>
  </r>
  <r>
    <n v="66196"/>
    <x v="0"/>
    <x v="0"/>
    <x v="0"/>
    <x v="0"/>
    <x v="4"/>
    <x v="125"/>
    <x v="0"/>
    <x v="0"/>
    <s v="Tesseramento"/>
    <x v="1"/>
    <x v="4"/>
    <x v="0"/>
    <m/>
  </r>
  <r>
    <n v="83299"/>
    <x v="0"/>
    <x v="0"/>
    <x v="0"/>
    <x v="0"/>
    <x v="4"/>
    <x v="125"/>
    <x v="0"/>
    <x v="0"/>
    <s v="Tesseramento"/>
    <x v="1"/>
    <x v="0"/>
    <x v="0"/>
    <m/>
  </r>
  <r>
    <n v="107278"/>
    <x v="0"/>
    <x v="0"/>
    <x v="0"/>
    <x v="0"/>
    <x v="4"/>
    <x v="125"/>
    <x v="0"/>
    <x v="0"/>
    <s v="Tesseramento"/>
    <x v="1"/>
    <x v="1"/>
    <x v="0"/>
    <m/>
  </r>
  <r>
    <n v="204666"/>
    <x v="0"/>
    <x v="0"/>
    <x v="0"/>
    <x v="0"/>
    <x v="4"/>
    <x v="125"/>
    <x v="0"/>
    <x v="0"/>
    <s v="Tesseramento"/>
    <x v="1"/>
    <x v="0"/>
    <x v="0"/>
    <m/>
  </r>
  <r>
    <n v="204667"/>
    <x v="0"/>
    <x v="0"/>
    <x v="0"/>
    <x v="0"/>
    <x v="4"/>
    <x v="125"/>
    <x v="0"/>
    <x v="1"/>
    <s v="Tesseramento"/>
    <x v="1"/>
    <x v="0"/>
    <x v="0"/>
    <m/>
  </r>
  <r>
    <n v="119635"/>
    <x v="0"/>
    <x v="0"/>
    <x v="0"/>
    <x v="0"/>
    <x v="4"/>
    <x v="125"/>
    <x v="0"/>
    <x v="0"/>
    <s v="Tesseramento"/>
    <x v="1"/>
    <x v="0"/>
    <x v="0"/>
    <m/>
  </r>
  <r>
    <n v="93724"/>
    <x v="0"/>
    <x v="0"/>
    <x v="0"/>
    <x v="1"/>
    <x v="4"/>
    <x v="125"/>
    <x v="0"/>
    <x v="0"/>
    <s v="Tesseramento"/>
    <x v="1"/>
    <x v="3"/>
    <x v="0"/>
    <m/>
  </r>
  <r>
    <n v="24656"/>
    <x v="0"/>
    <x v="0"/>
    <x v="2"/>
    <x v="0"/>
    <x v="4"/>
    <x v="125"/>
    <x v="0"/>
    <x v="0"/>
    <s v="Tesseramento"/>
    <x v="1"/>
    <x v="4"/>
    <x v="0"/>
    <m/>
  </r>
  <r>
    <n v="235740"/>
    <x v="0"/>
    <x v="0"/>
    <x v="1"/>
    <x v="1"/>
    <x v="4"/>
    <x v="125"/>
    <x v="0"/>
    <x v="0"/>
    <s v="Tesseramento"/>
    <x v="1"/>
    <x v="3"/>
    <x v="0"/>
    <m/>
  </r>
  <r>
    <n v="223441"/>
    <x v="0"/>
    <x v="1"/>
    <x v="0"/>
    <x v="0"/>
    <x v="4"/>
    <x v="125"/>
    <x v="0"/>
    <x v="0"/>
    <s v="Tesseramento"/>
    <x v="1"/>
    <x v="1"/>
    <x v="0"/>
    <m/>
  </r>
  <r>
    <n v="185189"/>
    <x v="0"/>
    <x v="1"/>
    <x v="0"/>
    <x v="0"/>
    <x v="4"/>
    <x v="125"/>
    <x v="0"/>
    <x v="1"/>
    <s v="Tesseramento"/>
    <x v="1"/>
    <x v="0"/>
    <x v="0"/>
    <m/>
  </r>
  <r>
    <n v="73377"/>
    <x v="0"/>
    <x v="1"/>
    <x v="0"/>
    <x v="0"/>
    <x v="4"/>
    <x v="125"/>
    <x v="0"/>
    <x v="0"/>
    <s v="Tesseramento"/>
    <x v="1"/>
    <x v="0"/>
    <x v="0"/>
    <m/>
  </r>
  <r>
    <n v="10648"/>
    <x v="0"/>
    <x v="0"/>
    <x v="0"/>
    <x v="0"/>
    <x v="4"/>
    <x v="4"/>
    <x v="0"/>
    <x v="1"/>
    <s v="Tesseramento"/>
    <x v="1"/>
    <x v="4"/>
    <x v="0"/>
    <m/>
  </r>
  <r>
    <n v="10718"/>
    <x v="0"/>
    <x v="0"/>
    <x v="0"/>
    <x v="2"/>
    <x v="4"/>
    <x v="4"/>
    <x v="0"/>
    <x v="1"/>
    <s v="Tesseramento"/>
    <x v="1"/>
    <x v="4"/>
    <x v="0"/>
    <m/>
  </r>
  <r>
    <n v="11037"/>
    <x v="0"/>
    <x v="0"/>
    <x v="0"/>
    <x v="0"/>
    <x v="4"/>
    <x v="4"/>
    <x v="0"/>
    <x v="1"/>
    <s v="Tesseramento"/>
    <x v="1"/>
    <x v="3"/>
    <x v="0"/>
    <m/>
  </r>
  <r>
    <n v="181548"/>
    <x v="0"/>
    <x v="0"/>
    <x v="0"/>
    <x v="0"/>
    <x v="4"/>
    <x v="4"/>
    <x v="0"/>
    <x v="0"/>
    <s v="Tesseramento"/>
    <x v="1"/>
    <x v="0"/>
    <x v="0"/>
    <m/>
  </r>
  <r>
    <n v="119519"/>
    <x v="0"/>
    <x v="0"/>
    <x v="0"/>
    <x v="0"/>
    <x v="11"/>
    <x v="102"/>
    <x v="0"/>
    <x v="0"/>
    <s v="Tesseramento"/>
    <x v="1"/>
    <x v="0"/>
    <x v="0"/>
    <m/>
  </r>
  <r>
    <n v="228452"/>
    <x v="0"/>
    <x v="0"/>
    <x v="0"/>
    <x v="4"/>
    <x v="2"/>
    <x v="172"/>
    <x v="0"/>
    <x v="0"/>
    <s v="Tesseramento"/>
    <x v="1"/>
    <x v="3"/>
    <x v="0"/>
    <m/>
  </r>
  <r>
    <n v="115604"/>
    <x v="0"/>
    <x v="0"/>
    <x v="0"/>
    <x v="0"/>
    <x v="2"/>
    <x v="172"/>
    <x v="0"/>
    <x v="0"/>
    <s v="Tesseramento"/>
    <x v="1"/>
    <x v="4"/>
    <x v="0"/>
    <m/>
  </r>
  <r>
    <n v="197583"/>
    <x v="0"/>
    <x v="1"/>
    <x v="0"/>
    <x v="4"/>
    <x v="12"/>
    <x v="27"/>
    <x v="0"/>
    <x v="0"/>
    <s v="Tesseramento"/>
    <x v="1"/>
    <x v="3"/>
    <x v="0"/>
    <m/>
  </r>
  <r>
    <n v="74591"/>
    <x v="0"/>
    <x v="0"/>
    <x v="0"/>
    <x v="0"/>
    <x v="7"/>
    <x v="342"/>
    <x v="0"/>
    <x v="1"/>
    <s v="Tesseramento"/>
    <x v="1"/>
    <x v="4"/>
    <x v="0"/>
    <m/>
  </r>
  <r>
    <n v="14310"/>
    <x v="0"/>
    <x v="2"/>
    <x v="0"/>
    <x v="0"/>
    <x v="12"/>
    <x v="27"/>
    <x v="1"/>
    <x v="1"/>
    <s v="Tesseramento"/>
    <x v="1"/>
    <x v="8"/>
    <x v="0"/>
    <m/>
  </r>
  <r>
    <n v="214258"/>
    <x v="0"/>
    <x v="1"/>
    <x v="0"/>
    <x v="0"/>
    <x v="12"/>
    <x v="27"/>
    <x v="0"/>
    <x v="0"/>
    <s v="Tesseramento"/>
    <x v="1"/>
    <x v="0"/>
    <x v="0"/>
    <m/>
  </r>
  <r>
    <n v="207967"/>
    <x v="0"/>
    <x v="1"/>
    <x v="0"/>
    <x v="1"/>
    <x v="12"/>
    <x v="27"/>
    <x v="0"/>
    <x v="1"/>
    <s v="Tesseramento"/>
    <x v="1"/>
    <x v="3"/>
    <x v="0"/>
    <m/>
  </r>
  <r>
    <n v="192068"/>
    <x v="0"/>
    <x v="0"/>
    <x v="0"/>
    <x v="0"/>
    <x v="11"/>
    <x v="102"/>
    <x v="0"/>
    <x v="0"/>
    <s v="Tesseramento"/>
    <x v="1"/>
    <x v="0"/>
    <x v="0"/>
    <m/>
  </r>
  <r>
    <n v="215813"/>
    <x v="0"/>
    <x v="1"/>
    <x v="0"/>
    <x v="0"/>
    <x v="12"/>
    <x v="27"/>
    <x v="0"/>
    <x v="0"/>
    <s v="Tesseramento"/>
    <x v="1"/>
    <x v="4"/>
    <x v="0"/>
    <m/>
  </r>
  <r>
    <n v="167564"/>
    <x v="0"/>
    <x v="1"/>
    <x v="0"/>
    <x v="0"/>
    <x v="12"/>
    <x v="27"/>
    <x v="0"/>
    <x v="1"/>
    <s v="Tesseramento"/>
    <x v="1"/>
    <x v="4"/>
    <x v="0"/>
    <m/>
  </r>
  <r>
    <n v="180765"/>
    <x v="0"/>
    <x v="1"/>
    <x v="0"/>
    <x v="1"/>
    <x v="12"/>
    <x v="27"/>
    <x v="0"/>
    <x v="0"/>
    <s v="Tesseramento"/>
    <x v="1"/>
    <x v="0"/>
    <x v="0"/>
    <m/>
  </r>
  <r>
    <n v="135451"/>
    <x v="0"/>
    <x v="0"/>
    <x v="0"/>
    <x v="0"/>
    <x v="11"/>
    <x v="142"/>
    <x v="0"/>
    <x v="0"/>
    <s v="Tesseramento"/>
    <x v="1"/>
    <x v="1"/>
    <x v="0"/>
    <m/>
  </r>
  <r>
    <n v="233242"/>
    <x v="0"/>
    <x v="0"/>
    <x v="0"/>
    <x v="0"/>
    <x v="11"/>
    <x v="142"/>
    <x v="0"/>
    <x v="0"/>
    <s v="Tesseramento"/>
    <x v="1"/>
    <x v="3"/>
    <x v="0"/>
    <m/>
  </r>
  <r>
    <n v="231005"/>
    <x v="0"/>
    <x v="0"/>
    <x v="0"/>
    <x v="0"/>
    <x v="15"/>
    <x v="57"/>
    <x v="0"/>
    <x v="0"/>
    <s v="Tesseramento"/>
    <x v="1"/>
    <x v="0"/>
    <x v="0"/>
    <m/>
  </r>
  <r>
    <n v="216290"/>
    <x v="0"/>
    <x v="0"/>
    <x v="0"/>
    <x v="0"/>
    <x v="1"/>
    <x v="340"/>
    <x v="0"/>
    <x v="0"/>
    <s v="Tesseramento"/>
    <x v="1"/>
    <x v="3"/>
    <x v="0"/>
    <m/>
  </r>
  <r>
    <n v="231777"/>
    <x v="0"/>
    <x v="1"/>
    <x v="0"/>
    <x v="0"/>
    <x v="12"/>
    <x v="27"/>
    <x v="0"/>
    <x v="0"/>
    <s v="Tesseramento"/>
    <x v="1"/>
    <x v="0"/>
    <x v="0"/>
    <m/>
  </r>
  <r>
    <n v="175855"/>
    <x v="0"/>
    <x v="0"/>
    <x v="0"/>
    <x v="0"/>
    <x v="1"/>
    <x v="340"/>
    <x v="0"/>
    <x v="0"/>
    <s v="Tesseramento"/>
    <x v="1"/>
    <x v="3"/>
    <x v="0"/>
    <m/>
  </r>
  <r>
    <n v="210383"/>
    <x v="1"/>
    <x v="1"/>
    <x v="0"/>
    <x v="1"/>
    <x v="7"/>
    <x v="44"/>
    <x v="0"/>
    <x v="0"/>
    <s v="Tesseramento"/>
    <x v="1"/>
    <x v="6"/>
    <x v="0"/>
    <m/>
  </r>
  <r>
    <n v="115728"/>
    <x v="0"/>
    <x v="0"/>
    <x v="0"/>
    <x v="0"/>
    <x v="1"/>
    <x v="340"/>
    <x v="0"/>
    <x v="0"/>
    <s v="Tesseramento"/>
    <x v="1"/>
    <x v="3"/>
    <x v="0"/>
    <m/>
  </r>
  <r>
    <n v="152078"/>
    <x v="0"/>
    <x v="1"/>
    <x v="0"/>
    <x v="0"/>
    <x v="12"/>
    <x v="27"/>
    <x v="0"/>
    <x v="0"/>
    <s v="Tesseramento"/>
    <x v="1"/>
    <x v="4"/>
    <x v="0"/>
    <m/>
  </r>
  <r>
    <n v="42130"/>
    <x v="0"/>
    <x v="0"/>
    <x v="0"/>
    <x v="0"/>
    <x v="1"/>
    <x v="340"/>
    <x v="0"/>
    <x v="1"/>
    <s v="Tesseramento"/>
    <x v="1"/>
    <x v="3"/>
    <x v="0"/>
    <m/>
  </r>
  <r>
    <n v="186423"/>
    <x v="0"/>
    <x v="0"/>
    <x v="0"/>
    <x v="0"/>
    <x v="1"/>
    <x v="340"/>
    <x v="0"/>
    <x v="1"/>
    <s v="Tesseramento"/>
    <x v="1"/>
    <x v="1"/>
    <x v="0"/>
    <m/>
  </r>
  <r>
    <n v="179440"/>
    <x v="0"/>
    <x v="0"/>
    <x v="0"/>
    <x v="0"/>
    <x v="1"/>
    <x v="340"/>
    <x v="0"/>
    <x v="1"/>
    <s v="Tesseramento"/>
    <x v="1"/>
    <x v="1"/>
    <x v="0"/>
    <m/>
  </r>
  <r>
    <n v="76764"/>
    <x v="0"/>
    <x v="0"/>
    <x v="0"/>
    <x v="4"/>
    <x v="1"/>
    <x v="340"/>
    <x v="0"/>
    <x v="0"/>
    <s v="Tesseramento"/>
    <x v="1"/>
    <x v="3"/>
    <x v="0"/>
    <m/>
  </r>
  <r>
    <n v="226240"/>
    <x v="0"/>
    <x v="0"/>
    <x v="0"/>
    <x v="1"/>
    <x v="1"/>
    <x v="1"/>
    <x v="0"/>
    <x v="0"/>
    <s v="Tesseramento"/>
    <x v="0"/>
    <x v="1"/>
    <x v="0"/>
    <m/>
  </r>
  <r>
    <n v="213910"/>
    <x v="0"/>
    <x v="0"/>
    <x v="0"/>
    <x v="1"/>
    <x v="1"/>
    <x v="340"/>
    <x v="0"/>
    <x v="0"/>
    <s v="Tesseramento"/>
    <x v="1"/>
    <x v="0"/>
    <x v="0"/>
    <m/>
  </r>
  <r>
    <n v="217968"/>
    <x v="0"/>
    <x v="0"/>
    <x v="0"/>
    <x v="1"/>
    <x v="1"/>
    <x v="340"/>
    <x v="0"/>
    <x v="1"/>
    <s v="Tesseramento"/>
    <x v="1"/>
    <x v="3"/>
    <x v="0"/>
    <m/>
  </r>
  <r>
    <n v="126893"/>
    <x v="0"/>
    <x v="0"/>
    <x v="0"/>
    <x v="0"/>
    <x v="1"/>
    <x v="340"/>
    <x v="0"/>
    <x v="0"/>
    <s v="Tesseramento"/>
    <x v="1"/>
    <x v="4"/>
    <x v="0"/>
    <m/>
  </r>
  <r>
    <n v="117137"/>
    <x v="0"/>
    <x v="0"/>
    <x v="0"/>
    <x v="0"/>
    <x v="1"/>
    <x v="340"/>
    <x v="0"/>
    <x v="0"/>
    <s v="Tesseramento"/>
    <x v="1"/>
    <x v="4"/>
    <x v="0"/>
    <m/>
  </r>
  <r>
    <n v="117136"/>
    <x v="0"/>
    <x v="0"/>
    <x v="0"/>
    <x v="0"/>
    <x v="1"/>
    <x v="340"/>
    <x v="0"/>
    <x v="0"/>
    <s v="Tesseramento"/>
    <x v="1"/>
    <x v="4"/>
    <x v="0"/>
    <m/>
  </r>
  <r>
    <n v="190862"/>
    <x v="0"/>
    <x v="0"/>
    <x v="0"/>
    <x v="0"/>
    <x v="11"/>
    <x v="102"/>
    <x v="0"/>
    <x v="0"/>
    <s v="Tesseramento"/>
    <x v="1"/>
    <x v="0"/>
    <x v="0"/>
    <m/>
  </r>
  <r>
    <n v="170465"/>
    <x v="1"/>
    <x v="0"/>
    <x v="0"/>
    <x v="0"/>
    <x v="7"/>
    <x v="15"/>
    <x v="0"/>
    <x v="1"/>
    <s v="Tesseramento"/>
    <x v="2"/>
    <x v="6"/>
    <x v="0"/>
    <m/>
  </r>
  <r>
    <n v="130541"/>
    <x v="0"/>
    <x v="0"/>
    <x v="0"/>
    <x v="0"/>
    <x v="7"/>
    <x v="15"/>
    <x v="0"/>
    <x v="0"/>
    <s v="Tesseramento"/>
    <x v="2"/>
    <x v="0"/>
    <x v="0"/>
    <m/>
  </r>
  <r>
    <n v="199676"/>
    <x v="0"/>
    <x v="0"/>
    <x v="0"/>
    <x v="0"/>
    <x v="11"/>
    <x v="102"/>
    <x v="0"/>
    <x v="0"/>
    <s v="Tesseramento"/>
    <x v="1"/>
    <x v="0"/>
    <x v="0"/>
    <m/>
  </r>
  <r>
    <n v="152079"/>
    <x v="1"/>
    <x v="0"/>
    <x v="0"/>
    <x v="0"/>
    <x v="12"/>
    <x v="27"/>
    <x v="0"/>
    <x v="0"/>
    <s v="Tesseramento"/>
    <x v="1"/>
    <x v="6"/>
    <x v="0"/>
    <m/>
  </r>
  <r>
    <n v="205818"/>
    <x v="0"/>
    <x v="1"/>
    <x v="0"/>
    <x v="0"/>
    <x v="12"/>
    <x v="27"/>
    <x v="0"/>
    <x v="0"/>
    <s v="Tesseramento"/>
    <x v="1"/>
    <x v="0"/>
    <x v="0"/>
    <m/>
  </r>
  <r>
    <n v="68791"/>
    <x v="0"/>
    <x v="0"/>
    <x v="0"/>
    <x v="0"/>
    <x v="2"/>
    <x v="157"/>
    <x v="0"/>
    <x v="0"/>
    <s v="Tesseramento"/>
    <x v="1"/>
    <x v="3"/>
    <x v="0"/>
    <m/>
  </r>
  <r>
    <n v="68787"/>
    <x v="0"/>
    <x v="0"/>
    <x v="0"/>
    <x v="0"/>
    <x v="2"/>
    <x v="157"/>
    <x v="0"/>
    <x v="1"/>
    <s v="Tesseramento"/>
    <x v="1"/>
    <x v="4"/>
    <x v="0"/>
    <m/>
  </r>
  <r>
    <n v="208256"/>
    <x v="0"/>
    <x v="1"/>
    <x v="0"/>
    <x v="0"/>
    <x v="12"/>
    <x v="27"/>
    <x v="0"/>
    <x v="0"/>
    <s v="Tesseramento"/>
    <x v="1"/>
    <x v="0"/>
    <x v="0"/>
    <m/>
  </r>
  <r>
    <n v="208027"/>
    <x v="0"/>
    <x v="0"/>
    <x v="0"/>
    <x v="0"/>
    <x v="2"/>
    <x v="157"/>
    <x v="0"/>
    <x v="0"/>
    <s v="Tesseramento"/>
    <x v="1"/>
    <x v="0"/>
    <x v="0"/>
    <m/>
  </r>
  <r>
    <n v="29963"/>
    <x v="0"/>
    <x v="0"/>
    <x v="0"/>
    <x v="0"/>
    <x v="11"/>
    <x v="155"/>
    <x v="0"/>
    <x v="0"/>
    <s v="Tesseramento"/>
    <x v="0"/>
    <x v="1"/>
    <x v="0"/>
    <m/>
  </r>
  <r>
    <n v="153326"/>
    <x v="0"/>
    <x v="1"/>
    <x v="0"/>
    <x v="1"/>
    <x v="11"/>
    <x v="325"/>
    <x v="0"/>
    <x v="0"/>
    <s v="Tesseramento"/>
    <x v="1"/>
    <x v="0"/>
    <x v="0"/>
    <m/>
  </r>
  <r>
    <n v="210084"/>
    <x v="0"/>
    <x v="1"/>
    <x v="0"/>
    <x v="0"/>
    <x v="12"/>
    <x v="27"/>
    <x v="0"/>
    <x v="0"/>
    <s v="Tesseramento"/>
    <x v="1"/>
    <x v="0"/>
    <x v="0"/>
    <m/>
  </r>
  <r>
    <n v="173426"/>
    <x v="0"/>
    <x v="1"/>
    <x v="0"/>
    <x v="0"/>
    <x v="12"/>
    <x v="27"/>
    <x v="0"/>
    <x v="0"/>
    <s v="Tesseramento"/>
    <x v="1"/>
    <x v="3"/>
    <x v="0"/>
    <m/>
  </r>
  <r>
    <n v="188803"/>
    <x v="0"/>
    <x v="1"/>
    <x v="0"/>
    <x v="1"/>
    <x v="11"/>
    <x v="174"/>
    <x v="0"/>
    <x v="0"/>
    <s v="Tesseramento"/>
    <x v="3"/>
    <x v="0"/>
    <x v="0"/>
    <m/>
  </r>
  <r>
    <n v="203583"/>
    <x v="0"/>
    <x v="1"/>
    <x v="0"/>
    <x v="1"/>
    <x v="11"/>
    <x v="174"/>
    <x v="0"/>
    <x v="1"/>
    <s v="Tesseramento"/>
    <x v="3"/>
    <x v="0"/>
    <x v="0"/>
    <m/>
  </r>
  <r>
    <n v="53216"/>
    <x v="0"/>
    <x v="0"/>
    <x v="0"/>
    <x v="0"/>
    <x v="4"/>
    <x v="88"/>
    <x v="0"/>
    <x v="0"/>
    <s v="Tesseramento"/>
    <x v="1"/>
    <x v="4"/>
    <x v="0"/>
    <m/>
  </r>
  <r>
    <n v="106751"/>
    <x v="0"/>
    <x v="0"/>
    <x v="0"/>
    <x v="0"/>
    <x v="4"/>
    <x v="88"/>
    <x v="0"/>
    <x v="1"/>
    <s v="Tesseramento"/>
    <x v="1"/>
    <x v="4"/>
    <x v="0"/>
    <m/>
  </r>
  <r>
    <n v="154285"/>
    <x v="0"/>
    <x v="1"/>
    <x v="0"/>
    <x v="0"/>
    <x v="12"/>
    <x v="27"/>
    <x v="0"/>
    <x v="0"/>
    <s v="Tesseramento"/>
    <x v="1"/>
    <x v="0"/>
    <x v="0"/>
    <m/>
  </r>
  <r>
    <n v="232034"/>
    <x v="0"/>
    <x v="1"/>
    <x v="0"/>
    <x v="1"/>
    <x v="12"/>
    <x v="27"/>
    <x v="0"/>
    <x v="1"/>
    <s v="Tesseramento"/>
    <x v="1"/>
    <x v="0"/>
    <x v="0"/>
    <m/>
  </r>
  <r>
    <n v="181629"/>
    <x v="0"/>
    <x v="1"/>
    <x v="0"/>
    <x v="0"/>
    <x v="12"/>
    <x v="27"/>
    <x v="0"/>
    <x v="1"/>
    <s v="Tesseramento"/>
    <x v="1"/>
    <x v="0"/>
    <x v="0"/>
    <m/>
  </r>
  <r>
    <n v="64638"/>
    <x v="0"/>
    <x v="0"/>
    <x v="0"/>
    <x v="0"/>
    <x v="12"/>
    <x v="27"/>
    <x v="0"/>
    <x v="0"/>
    <s v="Tesseramento"/>
    <x v="1"/>
    <x v="0"/>
    <x v="0"/>
    <m/>
  </r>
  <r>
    <n v="159776"/>
    <x v="0"/>
    <x v="1"/>
    <x v="0"/>
    <x v="0"/>
    <x v="12"/>
    <x v="27"/>
    <x v="0"/>
    <x v="0"/>
    <s v="Tesseramento"/>
    <x v="1"/>
    <x v="0"/>
    <x v="0"/>
    <m/>
  </r>
  <r>
    <n v="140543"/>
    <x v="0"/>
    <x v="0"/>
    <x v="0"/>
    <x v="0"/>
    <x v="12"/>
    <x v="27"/>
    <x v="0"/>
    <x v="0"/>
    <s v="Tesseramento"/>
    <x v="1"/>
    <x v="4"/>
    <x v="0"/>
    <m/>
  </r>
  <r>
    <n v="140541"/>
    <x v="0"/>
    <x v="0"/>
    <x v="0"/>
    <x v="0"/>
    <x v="12"/>
    <x v="27"/>
    <x v="0"/>
    <x v="1"/>
    <s v="Tesseramento"/>
    <x v="1"/>
    <x v="4"/>
    <x v="0"/>
    <m/>
  </r>
  <r>
    <n v="95439"/>
    <x v="0"/>
    <x v="0"/>
    <x v="0"/>
    <x v="0"/>
    <x v="12"/>
    <x v="27"/>
    <x v="0"/>
    <x v="1"/>
    <s v="Tesseramento"/>
    <x v="1"/>
    <x v="4"/>
    <x v="0"/>
    <m/>
  </r>
  <r>
    <n v="76055"/>
    <x v="0"/>
    <x v="1"/>
    <x v="0"/>
    <x v="0"/>
    <x v="12"/>
    <x v="27"/>
    <x v="0"/>
    <x v="0"/>
    <s v="Tesseramento"/>
    <x v="1"/>
    <x v="0"/>
    <x v="0"/>
    <m/>
  </r>
  <r>
    <n v="187981"/>
    <x v="0"/>
    <x v="1"/>
    <x v="0"/>
    <x v="0"/>
    <x v="12"/>
    <x v="27"/>
    <x v="0"/>
    <x v="0"/>
    <s v="Tesseramento"/>
    <x v="1"/>
    <x v="4"/>
    <x v="0"/>
    <m/>
  </r>
  <r>
    <n v="154856"/>
    <x v="0"/>
    <x v="1"/>
    <x v="0"/>
    <x v="0"/>
    <x v="12"/>
    <x v="27"/>
    <x v="0"/>
    <x v="1"/>
    <s v="Tesseramento"/>
    <x v="1"/>
    <x v="0"/>
    <x v="0"/>
    <m/>
  </r>
  <r>
    <n v="154865"/>
    <x v="0"/>
    <x v="1"/>
    <x v="0"/>
    <x v="0"/>
    <x v="12"/>
    <x v="27"/>
    <x v="0"/>
    <x v="1"/>
    <s v="Tesseramento"/>
    <x v="1"/>
    <x v="3"/>
    <x v="0"/>
    <m/>
  </r>
  <r>
    <n v="196646"/>
    <x v="0"/>
    <x v="1"/>
    <x v="0"/>
    <x v="1"/>
    <x v="12"/>
    <x v="27"/>
    <x v="0"/>
    <x v="0"/>
    <s v="Tesseramento"/>
    <x v="1"/>
    <x v="4"/>
    <x v="0"/>
    <m/>
  </r>
  <r>
    <n v="216655"/>
    <x v="0"/>
    <x v="0"/>
    <x v="0"/>
    <x v="0"/>
    <x v="4"/>
    <x v="88"/>
    <x v="0"/>
    <x v="0"/>
    <s v="Tesseramento"/>
    <x v="1"/>
    <x v="0"/>
    <x v="0"/>
    <m/>
  </r>
  <r>
    <n v="221941"/>
    <x v="0"/>
    <x v="1"/>
    <x v="0"/>
    <x v="0"/>
    <x v="12"/>
    <x v="27"/>
    <x v="0"/>
    <x v="1"/>
    <s v="Tesseramento"/>
    <x v="1"/>
    <x v="3"/>
    <x v="0"/>
    <m/>
  </r>
  <r>
    <n v="231887"/>
    <x v="0"/>
    <x v="1"/>
    <x v="0"/>
    <x v="0"/>
    <x v="12"/>
    <x v="27"/>
    <x v="0"/>
    <x v="0"/>
    <s v="Tesseramento"/>
    <x v="1"/>
    <x v="1"/>
    <x v="0"/>
    <m/>
  </r>
  <r>
    <n v="122015"/>
    <x v="0"/>
    <x v="0"/>
    <x v="0"/>
    <x v="0"/>
    <x v="4"/>
    <x v="84"/>
    <x v="0"/>
    <x v="0"/>
    <s v="Tesseramento"/>
    <x v="0"/>
    <x v="0"/>
    <x v="0"/>
    <m/>
  </r>
  <r>
    <n v="220481"/>
    <x v="1"/>
    <x v="0"/>
    <x v="0"/>
    <x v="1"/>
    <x v="7"/>
    <x v="45"/>
    <x v="0"/>
    <x v="0"/>
    <s v="Tesseramento"/>
    <x v="1"/>
    <x v="5"/>
    <x v="0"/>
    <m/>
  </r>
  <r>
    <n v="226203"/>
    <x v="0"/>
    <x v="1"/>
    <x v="0"/>
    <x v="0"/>
    <x v="7"/>
    <x v="44"/>
    <x v="0"/>
    <x v="0"/>
    <s v="Tesseramento"/>
    <x v="1"/>
    <x v="0"/>
    <x v="0"/>
    <m/>
  </r>
  <r>
    <n v="29533"/>
    <x v="0"/>
    <x v="1"/>
    <x v="0"/>
    <x v="4"/>
    <x v="7"/>
    <x v="45"/>
    <x v="0"/>
    <x v="1"/>
    <s v="Tesseramento"/>
    <x v="1"/>
    <x v="4"/>
    <x v="0"/>
    <m/>
  </r>
  <r>
    <n v="230782"/>
    <x v="0"/>
    <x v="1"/>
    <x v="0"/>
    <x v="1"/>
    <x v="12"/>
    <x v="27"/>
    <x v="0"/>
    <x v="0"/>
    <s v="Tesseramento"/>
    <x v="1"/>
    <x v="3"/>
    <x v="0"/>
    <m/>
  </r>
  <r>
    <n v="203204"/>
    <x v="0"/>
    <x v="1"/>
    <x v="0"/>
    <x v="0"/>
    <x v="12"/>
    <x v="27"/>
    <x v="0"/>
    <x v="0"/>
    <s v="Tesseramento"/>
    <x v="1"/>
    <x v="3"/>
    <x v="0"/>
    <m/>
  </r>
  <r>
    <n v="152077"/>
    <x v="0"/>
    <x v="1"/>
    <x v="0"/>
    <x v="1"/>
    <x v="12"/>
    <x v="27"/>
    <x v="0"/>
    <x v="0"/>
    <s v="Tesseramento"/>
    <x v="1"/>
    <x v="0"/>
    <x v="0"/>
    <m/>
  </r>
  <r>
    <n v="235610"/>
    <x v="0"/>
    <x v="1"/>
    <x v="1"/>
    <x v="1"/>
    <x v="7"/>
    <x v="45"/>
    <x v="0"/>
    <x v="0"/>
    <s v="Tesseramento"/>
    <x v="1"/>
    <x v="1"/>
    <x v="0"/>
    <m/>
  </r>
  <r>
    <n v="30983"/>
    <x v="0"/>
    <x v="0"/>
    <x v="0"/>
    <x v="0"/>
    <x v="11"/>
    <x v="102"/>
    <x v="0"/>
    <x v="0"/>
    <s v="Tesseramento"/>
    <x v="1"/>
    <x v="4"/>
    <x v="0"/>
    <m/>
  </r>
  <r>
    <n v="206959"/>
    <x v="0"/>
    <x v="1"/>
    <x v="0"/>
    <x v="0"/>
    <x v="12"/>
    <x v="27"/>
    <x v="0"/>
    <x v="1"/>
    <s v="Tesseramento"/>
    <x v="1"/>
    <x v="4"/>
    <x v="0"/>
    <m/>
  </r>
  <r>
    <n v="83685"/>
    <x v="0"/>
    <x v="0"/>
    <x v="0"/>
    <x v="0"/>
    <x v="12"/>
    <x v="27"/>
    <x v="0"/>
    <x v="0"/>
    <s v="Tesseramento"/>
    <x v="1"/>
    <x v="3"/>
    <x v="0"/>
    <m/>
  </r>
  <r>
    <n v="191819"/>
    <x v="0"/>
    <x v="1"/>
    <x v="0"/>
    <x v="0"/>
    <x v="12"/>
    <x v="27"/>
    <x v="0"/>
    <x v="0"/>
    <s v="Tesseramento"/>
    <x v="1"/>
    <x v="3"/>
    <x v="0"/>
    <m/>
  </r>
  <r>
    <n v="191824"/>
    <x v="0"/>
    <x v="1"/>
    <x v="0"/>
    <x v="3"/>
    <x v="12"/>
    <x v="27"/>
    <x v="0"/>
    <x v="0"/>
    <s v="Tesseramento"/>
    <x v="1"/>
    <x v="4"/>
    <x v="0"/>
    <m/>
  </r>
  <r>
    <n v="235575"/>
    <x v="1"/>
    <x v="0"/>
    <x v="1"/>
    <x v="1"/>
    <x v="4"/>
    <x v="144"/>
    <x v="0"/>
    <x v="1"/>
    <s v="Tesseramento"/>
    <x v="1"/>
    <x v="5"/>
    <x v="0"/>
    <m/>
  </r>
  <r>
    <n v="22338"/>
    <x v="0"/>
    <x v="0"/>
    <x v="0"/>
    <x v="0"/>
    <x v="11"/>
    <x v="102"/>
    <x v="0"/>
    <x v="0"/>
    <s v="Tesseramento"/>
    <x v="1"/>
    <x v="4"/>
    <x v="0"/>
    <m/>
  </r>
  <r>
    <n v="227486"/>
    <x v="0"/>
    <x v="0"/>
    <x v="0"/>
    <x v="0"/>
    <x v="2"/>
    <x v="2"/>
    <x v="0"/>
    <x v="0"/>
    <s v="Tesseramento"/>
    <x v="1"/>
    <x v="0"/>
    <x v="0"/>
    <m/>
  </r>
  <r>
    <n v="139221"/>
    <x v="0"/>
    <x v="0"/>
    <x v="0"/>
    <x v="0"/>
    <x v="11"/>
    <x v="86"/>
    <x v="0"/>
    <x v="0"/>
    <s v="Tesseramento"/>
    <x v="0"/>
    <x v="0"/>
    <x v="0"/>
    <m/>
  </r>
  <r>
    <n v="235559"/>
    <x v="1"/>
    <x v="0"/>
    <x v="1"/>
    <x v="2"/>
    <x v="7"/>
    <x v="342"/>
    <x v="0"/>
    <x v="1"/>
    <s v="Tesseramento"/>
    <x v="1"/>
    <x v="5"/>
    <x v="0"/>
    <m/>
  </r>
  <r>
    <n v="177259"/>
    <x v="0"/>
    <x v="0"/>
    <x v="2"/>
    <x v="0"/>
    <x v="11"/>
    <x v="86"/>
    <x v="0"/>
    <x v="0"/>
    <s v="Tesseramento"/>
    <x v="0"/>
    <x v="0"/>
    <x v="0"/>
    <m/>
  </r>
  <r>
    <n v="171902"/>
    <x v="1"/>
    <x v="0"/>
    <x v="0"/>
    <x v="0"/>
    <x v="7"/>
    <x v="15"/>
    <x v="0"/>
    <x v="0"/>
    <s v="Tesseramento"/>
    <x v="2"/>
    <x v="7"/>
    <x v="0"/>
    <m/>
  </r>
  <r>
    <n v="224623"/>
    <x v="0"/>
    <x v="1"/>
    <x v="0"/>
    <x v="3"/>
    <x v="7"/>
    <x v="328"/>
    <x v="0"/>
    <x v="0"/>
    <s v="Tesseramento"/>
    <x v="0"/>
    <x v="1"/>
    <x v="0"/>
    <m/>
  </r>
  <r>
    <n v="68068"/>
    <x v="0"/>
    <x v="0"/>
    <x v="0"/>
    <x v="0"/>
    <x v="13"/>
    <x v="39"/>
    <x v="0"/>
    <x v="0"/>
    <s v="Tesseramento"/>
    <x v="0"/>
    <x v="4"/>
    <x v="0"/>
    <m/>
  </r>
  <r>
    <n v="89716"/>
    <x v="0"/>
    <x v="0"/>
    <x v="0"/>
    <x v="0"/>
    <x v="13"/>
    <x v="39"/>
    <x v="0"/>
    <x v="0"/>
    <s v="Tesseramento"/>
    <x v="0"/>
    <x v="0"/>
    <x v="0"/>
    <m/>
  </r>
  <r>
    <n v="89719"/>
    <x v="0"/>
    <x v="0"/>
    <x v="0"/>
    <x v="0"/>
    <x v="13"/>
    <x v="39"/>
    <x v="0"/>
    <x v="1"/>
    <s v="Tesseramento"/>
    <x v="0"/>
    <x v="0"/>
    <x v="0"/>
    <m/>
  </r>
  <r>
    <n v="80862"/>
    <x v="0"/>
    <x v="0"/>
    <x v="0"/>
    <x v="0"/>
    <x v="13"/>
    <x v="39"/>
    <x v="0"/>
    <x v="1"/>
    <s v="Tesseramento"/>
    <x v="0"/>
    <x v="4"/>
    <x v="0"/>
    <m/>
  </r>
  <r>
    <n v="178553"/>
    <x v="0"/>
    <x v="0"/>
    <x v="0"/>
    <x v="0"/>
    <x v="2"/>
    <x v="2"/>
    <x v="0"/>
    <x v="0"/>
    <s v="Tesseramento"/>
    <x v="1"/>
    <x v="3"/>
    <x v="0"/>
    <m/>
  </r>
  <r>
    <n v="235560"/>
    <x v="1"/>
    <x v="0"/>
    <x v="1"/>
    <x v="2"/>
    <x v="7"/>
    <x v="342"/>
    <x v="0"/>
    <x v="1"/>
    <s v="Tesseramento"/>
    <x v="1"/>
    <x v="5"/>
    <x v="0"/>
    <m/>
  </r>
  <r>
    <n v="151888"/>
    <x v="0"/>
    <x v="0"/>
    <x v="0"/>
    <x v="0"/>
    <x v="2"/>
    <x v="336"/>
    <x v="0"/>
    <x v="0"/>
    <s v="Tesseramento"/>
    <x v="1"/>
    <x v="3"/>
    <x v="0"/>
    <m/>
  </r>
  <r>
    <n v="152924"/>
    <x v="0"/>
    <x v="0"/>
    <x v="0"/>
    <x v="0"/>
    <x v="2"/>
    <x v="336"/>
    <x v="0"/>
    <x v="1"/>
    <s v="Tesseramento"/>
    <x v="1"/>
    <x v="3"/>
    <x v="0"/>
    <m/>
  </r>
  <r>
    <n v="66911"/>
    <x v="0"/>
    <x v="0"/>
    <x v="0"/>
    <x v="0"/>
    <x v="2"/>
    <x v="336"/>
    <x v="0"/>
    <x v="0"/>
    <s v="Tesseramento"/>
    <x v="1"/>
    <x v="4"/>
    <x v="0"/>
    <m/>
  </r>
  <r>
    <n v="29992"/>
    <x v="0"/>
    <x v="0"/>
    <x v="0"/>
    <x v="0"/>
    <x v="2"/>
    <x v="336"/>
    <x v="0"/>
    <x v="0"/>
    <s v="Tesseramento"/>
    <x v="1"/>
    <x v="3"/>
    <x v="0"/>
    <m/>
  </r>
  <r>
    <n v="30045"/>
    <x v="0"/>
    <x v="0"/>
    <x v="0"/>
    <x v="0"/>
    <x v="2"/>
    <x v="336"/>
    <x v="0"/>
    <x v="1"/>
    <s v="Tesseramento"/>
    <x v="1"/>
    <x v="4"/>
    <x v="0"/>
    <m/>
  </r>
  <r>
    <n v="28280"/>
    <x v="0"/>
    <x v="0"/>
    <x v="0"/>
    <x v="0"/>
    <x v="2"/>
    <x v="336"/>
    <x v="0"/>
    <x v="0"/>
    <s v="Tesseramento"/>
    <x v="1"/>
    <x v="0"/>
    <x v="0"/>
    <m/>
  </r>
  <r>
    <n v="28278"/>
    <x v="0"/>
    <x v="0"/>
    <x v="0"/>
    <x v="0"/>
    <x v="2"/>
    <x v="336"/>
    <x v="0"/>
    <x v="1"/>
    <s v="Tesseramento"/>
    <x v="1"/>
    <x v="0"/>
    <x v="0"/>
    <m/>
  </r>
  <r>
    <n v="189360"/>
    <x v="0"/>
    <x v="0"/>
    <x v="0"/>
    <x v="0"/>
    <x v="2"/>
    <x v="336"/>
    <x v="0"/>
    <x v="0"/>
    <s v="Tesseramento"/>
    <x v="1"/>
    <x v="0"/>
    <x v="0"/>
    <m/>
  </r>
  <r>
    <n v="30016"/>
    <x v="0"/>
    <x v="0"/>
    <x v="0"/>
    <x v="0"/>
    <x v="2"/>
    <x v="336"/>
    <x v="0"/>
    <x v="1"/>
    <s v="Tesseramento"/>
    <x v="1"/>
    <x v="1"/>
    <x v="0"/>
    <m/>
  </r>
  <r>
    <n v="54206"/>
    <x v="0"/>
    <x v="0"/>
    <x v="0"/>
    <x v="0"/>
    <x v="2"/>
    <x v="336"/>
    <x v="0"/>
    <x v="0"/>
    <s v="Tesseramento"/>
    <x v="1"/>
    <x v="3"/>
    <x v="0"/>
    <m/>
  </r>
  <r>
    <n v="30015"/>
    <x v="0"/>
    <x v="0"/>
    <x v="0"/>
    <x v="0"/>
    <x v="2"/>
    <x v="336"/>
    <x v="0"/>
    <x v="0"/>
    <s v="Tesseramento"/>
    <x v="1"/>
    <x v="3"/>
    <x v="0"/>
    <m/>
  </r>
  <r>
    <n v="30017"/>
    <x v="0"/>
    <x v="0"/>
    <x v="0"/>
    <x v="0"/>
    <x v="2"/>
    <x v="336"/>
    <x v="0"/>
    <x v="0"/>
    <s v="Tesseramento"/>
    <x v="1"/>
    <x v="1"/>
    <x v="0"/>
    <m/>
  </r>
  <r>
    <n v="64830"/>
    <x v="0"/>
    <x v="0"/>
    <x v="0"/>
    <x v="0"/>
    <x v="2"/>
    <x v="336"/>
    <x v="0"/>
    <x v="0"/>
    <s v="Tesseramento"/>
    <x v="1"/>
    <x v="1"/>
    <x v="0"/>
    <m/>
  </r>
  <r>
    <n v="86875"/>
    <x v="0"/>
    <x v="0"/>
    <x v="0"/>
    <x v="0"/>
    <x v="2"/>
    <x v="336"/>
    <x v="0"/>
    <x v="0"/>
    <s v="Tesseramento"/>
    <x v="1"/>
    <x v="4"/>
    <x v="0"/>
    <m/>
  </r>
  <r>
    <n v="30023"/>
    <x v="0"/>
    <x v="0"/>
    <x v="0"/>
    <x v="0"/>
    <x v="2"/>
    <x v="336"/>
    <x v="0"/>
    <x v="0"/>
    <s v="Tesseramento"/>
    <x v="1"/>
    <x v="0"/>
    <x v="0"/>
    <m/>
  </r>
  <r>
    <n v="30024"/>
    <x v="0"/>
    <x v="0"/>
    <x v="0"/>
    <x v="0"/>
    <x v="2"/>
    <x v="336"/>
    <x v="0"/>
    <x v="0"/>
    <s v="Tesseramento"/>
    <x v="1"/>
    <x v="4"/>
    <x v="0"/>
    <m/>
  </r>
  <r>
    <n v="41301"/>
    <x v="0"/>
    <x v="0"/>
    <x v="0"/>
    <x v="0"/>
    <x v="4"/>
    <x v="18"/>
    <x v="0"/>
    <x v="0"/>
    <s v="Tesseramento"/>
    <x v="1"/>
    <x v="3"/>
    <x v="0"/>
    <m/>
  </r>
  <r>
    <n v="41034"/>
    <x v="0"/>
    <x v="0"/>
    <x v="0"/>
    <x v="0"/>
    <x v="2"/>
    <x v="336"/>
    <x v="0"/>
    <x v="0"/>
    <s v="Tesseramento"/>
    <x v="1"/>
    <x v="4"/>
    <x v="0"/>
    <m/>
  </r>
  <r>
    <n v="139270"/>
    <x v="0"/>
    <x v="0"/>
    <x v="0"/>
    <x v="0"/>
    <x v="12"/>
    <x v="133"/>
    <x v="0"/>
    <x v="0"/>
    <s v="Tesseramento"/>
    <x v="0"/>
    <x v="3"/>
    <x v="0"/>
    <m/>
  </r>
  <r>
    <n v="235561"/>
    <x v="1"/>
    <x v="0"/>
    <x v="1"/>
    <x v="2"/>
    <x v="7"/>
    <x v="342"/>
    <x v="0"/>
    <x v="0"/>
    <s v="Tesseramento"/>
    <x v="1"/>
    <x v="5"/>
    <x v="0"/>
    <m/>
  </r>
  <r>
    <n v="86451"/>
    <x v="0"/>
    <x v="0"/>
    <x v="0"/>
    <x v="0"/>
    <x v="4"/>
    <x v="18"/>
    <x v="0"/>
    <x v="0"/>
    <s v="Tesseramento"/>
    <x v="1"/>
    <x v="1"/>
    <x v="0"/>
    <m/>
  </r>
  <r>
    <n v="7276"/>
    <x v="0"/>
    <x v="0"/>
    <x v="0"/>
    <x v="0"/>
    <x v="2"/>
    <x v="336"/>
    <x v="0"/>
    <x v="0"/>
    <s v="Tesseramento"/>
    <x v="1"/>
    <x v="4"/>
    <x v="0"/>
    <m/>
  </r>
  <r>
    <n v="6606"/>
    <x v="0"/>
    <x v="0"/>
    <x v="0"/>
    <x v="0"/>
    <x v="4"/>
    <x v="18"/>
    <x v="0"/>
    <x v="1"/>
    <s v="Tesseramento"/>
    <x v="1"/>
    <x v="4"/>
    <x v="0"/>
    <m/>
  </r>
  <r>
    <n v="103032"/>
    <x v="0"/>
    <x v="0"/>
    <x v="0"/>
    <x v="0"/>
    <x v="4"/>
    <x v="18"/>
    <x v="0"/>
    <x v="1"/>
    <s v="Tesseramento"/>
    <x v="1"/>
    <x v="1"/>
    <x v="0"/>
    <m/>
  </r>
  <r>
    <n v="197957"/>
    <x v="0"/>
    <x v="0"/>
    <x v="0"/>
    <x v="0"/>
    <x v="8"/>
    <x v="115"/>
    <x v="0"/>
    <x v="0"/>
    <s v="Tesseramento"/>
    <x v="1"/>
    <x v="0"/>
    <x v="0"/>
    <m/>
  </r>
  <r>
    <n v="195523"/>
    <x v="1"/>
    <x v="0"/>
    <x v="0"/>
    <x v="0"/>
    <x v="2"/>
    <x v="336"/>
    <x v="0"/>
    <x v="1"/>
    <s v="Tesseramento"/>
    <x v="1"/>
    <x v="5"/>
    <x v="0"/>
    <m/>
  </r>
  <r>
    <n v="30037"/>
    <x v="0"/>
    <x v="0"/>
    <x v="0"/>
    <x v="0"/>
    <x v="2"/>
    <x v="336"/>
    <x v="0"/>
    <x v="0"/>
    <s v="Tesseramento"/>
    <x v="1"/>
    <x v="4"/>
    <x v="0"/>
    <m/>
  </r>
  <r>
    <n v="207258"/>
    <x v="1"/>
    <x v="0"/>
    <x v="0"/>
    <x v="1"/>
    <x v="4"/>
    <x v="18"/>
    <x v="0"/>
    <x v="1"/>
    <s v="Tesseramento"/>
    <x v="1"/>
    <x v="5"/>
    <x v="0"/>
    <m/>
  </r>
  <r>
    <n v="159371"/>
    <x v="1"/>
    <x v="0"/>
    <x v="0"/>
    <x v="0"/>
    <x v="4"/>
    <x v="18"/>
    <x v="0"/>
    <x v="1"/>
    <s v="Tesseramento"/>
    <x v="1"/>
    <x v="7"/>
    <x v="0"/>
    <m/>
  </r>
  <r>
    <n v="103461"/>
    <x v="0"/>
    <x v="0"/>
    <x v="0"/>
    <x v="0"/>
    <x v="4"/>
    <x v="18"/>
    <x v="0"/>
    <x v="0"/>
    <s v="Tesseramento"/>
    <x v="1"/>
    <x v="0"/>
    <x v="0"/>
    <m/>
  </r>
  <r>
    <n v="30043"/>
    <x v="0"/>
    <x v="0"/>
    <x v="0"/>
    <x v="0"/>
    <x v="2"/>
    <x v="336"/>
    <x v="0"/>
    <x v="0"/>
    <s v="Tesseramento"/>
    <x v="1"/>
    <x v="4"/>
    <x v="0"/>
    <m/>
  </r>
  <r>
    <n v="30049"/>
    <x v="0"/>
    <x v="0"/>
    <x v="0"/>
    <x v="0"/>
    <x v="2"/>
    <x v="336"/>
    <x v="0"/>
    <x v="0"/>
    <s v="Tesseramento"/>
    <x v="1"/>
    <x v="4"/>
    <x v="0"/>
    <m/>
  </r>
  <r>
    <n v="30048"/>
    <x v="0"/>
    <x v="0"/>
    <x v="0"/>
    <x v="0"/>
    <x v="2"/>
    <x v="336"/>
    <x v="0"/>
    <x v="1"/>
    <s v="Tesseramento"/>
    <x v="1"/>
    <x v="0"/>
    <x v="0"/>
    <m/>
  </r>
  <r>
    <n v="30067"/>
    <x v="0"/>
    <x v="0"/>
    <x v="0"/>
    <x v="0"/>
    <x v="2"/>
    <x v="336"/>
    <x v="0"/>
    <x v="0"/>
    <s v="Tesseramento"/>
    <x v="1"/>
    <x v="3"/>
    <x v="0"/>
    <m/>
  </r>
  <r>
    <n v="199234"/>
    <x v="1"/>
    <x v="0"/>
    <x v="0"/>
    <x v="0"/>
    <x v="4"/>
    <x v="18"/>
    <x v="0"/>
    <x v="0"/>
    <s v="Tesseramento"/>
    <x v="1"/>
    <x v="5"/>
    <x v="0"/>
    <m/>
  </r>
  <r>
    <n v="6604"/>
    <x v="0"/>
    <x v="0"/>
    <x v="0"/>
    <x v="0"/>
    <x v="4"/>
    <x v="18"/>
    <x v="0"/>
    <x v="0"/>
    <s v="Tesseramento"/>
    <x v="1"/>
    <x v="4"/>
    <x v="0"/>
    <m/>
  </r>
  <r>
    <n v="33801"/>
    <x v="0"/>
    <x v="0"/>
    <x v="0"/>
    <x v="0"/>
    <x v="2"/>
    <x v="336"/>
    <x v="0"/>
    <x v="0"/>
    <s v="Tesseramento"/>
    <x v="1"/>
    <x v="3"/>
    <x v="0"/>
    <m/>
  </r>
  <r>
    <n v="143292"/>
    <x v="0"/>
    <x v="0"/>
    <x v="0"/>
    <x v="0"/>
    <x v="4"/>
    <x v="18"/>
    <x v="0"/>
    <x v="0"/>
    <s v="Tesseramento"/>
    <x v="1"/>
    <x v="0"/>
    <x v="0"/>
    <m/>
  </r>
  <r>
    <n v="30384"/>
    <x v="0"/>
    <x v="0"/>
    <x v="0"/>
    <x v="0"/>
    <x v="2"/>
    <x v="336"/>
    <x v="0"/>
    <x v="1"/>
    <s v="Tesseramento"/>
    <x v="1"/>
    <x v="4"/>
    <x v="0"/>
    <m/>
  </r>
  <r>
    <n v="18151"/>
    <x v="0"/>
    <x v="0"/>
    <x v="0"/>
    <x v="0"/>
    <x v="4"/>
    <x v="18"/>
    <x v="0"/>
    <x v="1"/>
    <s v="Tesseramento"/>
    <x v="1"/>
    <x v="4"/>
    <x v="0"/>
    <m/>
  </r>
  <r>
    <n v="235672"/>
    <x v="0"/>
    <x v="1"/>
    <x v="1"/>
    <x v="1"/>
    <x v="4"/>
    <x v="80"/>
    <x v="0"/>
    <x v="0"/>
    <s v="Tesseramento"/>
    <x v="1"/>
    <x v="0"/>
    <x v="0"/>
    <m/>
  </r>
  <r>
    <n v="96555"/>
    <x v="0"/>
    <x v="0"/>
    <x v="0"/>
    <x v="0"/>
    <x v="2"/>
    <x v="336"/>
    <x v="0"/>
    <x v="1"/>
    <s v="Tesseramento"/>
    <x v="1"/>
    <x v="0"/>
    <x v="0"/>
    <m/>
  </r>
  <r>
    <n v="18154"/>
    <x v="0"/>
    <x v="0"/>
    <x v="0"/>
    <x v="0"/>
    <x v="4"/>
    <x v="18"/>
    <x v="0"/>
    <x v="0"/>
    <s v="Tesseramento"/>
    <x v="1"/>
    <x v="4"/>
    <x v="0"/>
    <m/>
  </r>
  <r>
    <n v="130392"/>
    <x v="0"/>
    <x v="0"/>
    <x v="0"/>
    <x v="0"/>
    <x v="2"/>
    <x v="336"/>
    <x v="0"/>
    <x v="0"/>
    <s v="Tesseramento"/>
    <x v="1"/>
    <x v="3"/>
    <x v="0"/>
    <m/>
  </r>
  <r>
    <n v="18176"/>
    <x v="0"/>
    <x v="0"/>
    <x v="0"/>
    <x v="4"/>
    <x v="4"/>
    <x v="18"/>
    <x v="0"/>
    <x v="0"/>
    <s v="Tesseramento"/>
    <x v="1"/>
    <x v="0"/>
    <x v="0"/>
    <m/>
  </r>
  <r>
    <n v="133320"/>
    <x v="0"/>
    <x v="0"/>
    <x v="0"/>
    <x v="0"/>
    <x v="2"/>
    <x v="336"/>
    <x v="0"/>
    <x v="0"/>
    <s v="Tesseramento"/>
    <x v="1"/>
    <x v="1"/>
    <x v="0"/>
    <m/>
  </r>
  <r>
    <n v="79914"/>
    <x v="0"/>
    <x v="0"/>
    <x v="2"/>
    <x v="0"/>
    <x v="11"/>
    <x v="141"/>
    <x v="0"/>
    <x v="1"/>
    <s v="Tesseramento"/>
    <x v="1"/>
    <x v="4"/>
    <x v="0"/>
    <m/>
  </r>
  <r>
    <n v="28297"/>
    <x v="0"/>
    <x v="0"/>
    <x v="0"/>
    <x v="0"/>
    <x v="2"/>
    <x v="336"/>
    <x v="0"/>
    <x v="0"/>
    <s v="Tesseramento"/>
    <x v="1"/>
    <x v="3"/>
    <x v="0"/>
    <m/>
  </r>
  <r>
    <n v="30074"/>
    <x v="0"/>
    <x v="0"/>
    <x v="0"/>
    <x v="0"/>
    <x v="2"/>
    <x v="336"/>
    <x v="0"/>
    <x v="0"/>
    <s v="Tesseramento"/>
    <x v="1"/>
    <x v="1"/>
    <x v="0"/>
    <m/>
  </r>
  <r>
    <n v="30081"/>
    <x v="0"/>
    <x v="0"/>
    <x v="0"/>
    <x v="0"/>
    <x v="2"/>
    <x v="336"/>
    <x v="0"/>
    <x v="0"/>
    <s v="Tesseramento"/>
    <x v="1"/>
    <x v="4"/>
    <x v="0"/>
    <m/>
  </r>
  <r>
    <n v="82205"/>
    <x v="0"/>
    <x v="0"/>
    <x v="0"/>
    <x v="0"/>
    <x v="2"/>
    <x v="336"/>
    <x v="0"/>
    <x v="1"/>
    <s v="Tesseramento"/>
    <x v="1"/>
    <x v="4"/>
    <x v="0"/>
    <m/>
  </r>
  <r>
    <n v="77850"/>
    <x v="0"/>
    <x v="0"/>
    <x v="0"/>
    <x v="0"/>
    <x v="2"/>
    <x v="336"/>
    <x v="0"/>
    <x v="0"/>
    <s v="Tesseramento"/>
    <x v="1"/>
    <x v="3"/>
    <x v="0"/>
    <m/>
  </r>
  <r>
    <n v="92435"/>
    <x v="0"/>
    <x v="0"/>
    <x v="0"/>
    <x v="0"/>
    <x v="2"/>
    <x v="336"/>
    <x v="0"/>
    <x v="0"/>
    <s v="Tesseramento"/>
    <x v="1"/>
    <x v="0"/>
    <x v="0"/>
    <m/>
  </r>
  <r>
    <n v="220507"/>
    <x v="1"/>
    <x v="0"/>
    <x v="0"/>
    <x v="1"/>
    <x v="2"/>
    <x v="336"/>
    <x v="0"/>
    <x v="0"/>
    <s v="Tesseramento"/>
    <x v="1"/>
    <x v="5"/>
    <x v="0"/>
    <m/>
  </r>
  <r>
    <n v="195891"/>
    <x v="0"/>
    <x v="0"/>
    <x v="0"/>
    <x v="0"/>
    <x v="2"/>
    <x v="336"/>
    <x v="0"/>
    <x v="1"/>
    <s v="Tesseramento"/>
    <x v="1"/>
    <x v="3"/>
    <x v="0"/>
    <m/>
  </r>
  <r>
    <n v="30346"/>
    <x v="0"/>
    <x v="0"/>
    <x v="0"/>
    <x v="0"/>
    <x v="2"/>
    <x v="336"/>
    <x v="0"/>
    <x v="1"/>
    <s v="Tesseramento"/>
    <x v="1"/>
    <x v="4"/>
    <x v="0"/>
    <m/>
  </r>
  <r>
    <n v="44621"/>
    <x v="0"/>
    <x v="0"/>
    <x v="0"/>
    <x v="0"/>
    <x v="2"/>
    <x v="336"/>
    <x v="0"/>
    <x v="1"/>
    <s v="Tesseramento"/>
    <x v="1"/>
    <x v="4"/>
    <x v="0"/>
    <m/>
  </r>
  <r>
    <n v="30100"/>
    <x v="0"/>
    <x v="0"/>
    <x v="0"/>
    <x v="0"/>
    <x v="2"/>
    <x v="336"/>
    <x v="0"/>
    <x v="0"/>
    <s v="Tesseramento"/>
    <x v="1"/>
    <x v="4"/>
    <x v="0"/>
    <m/>
  </r>
  <r>
    <n v="30101"/>
    <x v="0"/>
    <x v="0"/>
    <x v="0"/>
    <x v="0"/>
    <x v="2"/>
    <x v="336"/>
    <x v="0"/>
    <x v="1"/>
    <s v="Tesseramento"/>
    <x v="1"/>
    <x v="3"/>
    <x v="0"/>
    <m/>
  </r>
  <r>
    <n v="53934"/>
    <x v="0"/>
    <x v="0"/>
    <x v="0"/>
    <x v="0"/>
    <x v="11"/>
    <x v="141"/>
    <x v="0"/>
    <x v="0"/>
    <s v="Tesseramento"/>
    <x v="1"/>
    <x v="4"/>
    <x v="0"/>
    <m/>
  </r>
  <r>
    <n v="227187"/>
    <x v="0"/>
    <x v="0"/>
    <x v="0"/>
    <x v="2"/>
    <x v="2"/>
    <x v="336"/>
    <x v="0"/>
    <x v="0"/>
    <s v="Tesseramento"/>
    <x v="1"/>
    <x v="0"/>
    <x v="0"/>
    <m/>
  </r>
  <r>
    <n v="227188"/>
    <x v="1"/>
    <x v="0"/>
    <x v="0"/>
    <x v="1"/>
    <x v="2"/>
    <x v="336"/>
    <x v="0"/>
    <x v="0"/>
    <s v="Tesseramento"/>
    <x v="1"/>
    <x v="5"/>
    <x v="0"/>
    <m/>
  </r>
  <r>
    <n v="207972"/>
    <x v="0"/>
    <x v="0"/>
    <x v="0"/>
    <x v="1"/>
    <x v="2"/>
    <x v="336"/>
    <x v="0"/>
    <x v="1"/>
    <s v="Tesseramento"/>
    <x v="1"/>
    <x v="0"/>
    <x v="0"/>
    <m/>
  </r>
  <r>
    <n v="30119"/>
    <x v="0"/>
    <x v="0"/>
    <x v="0"/>
    <x v="0"/>
    <x v="2"/>
    <x v="336"/>
    <x v="0"/>
    <x v="0"/>
    <s v="Tesseramento"/>
    <x v="1"/>
    <x v="3"/>
    <x v="0"/>
    <m/>
  </r>
  <r>
    <n v="96957"/>
    <x v="0"/>
    <x v="0"/>
    <x v="0"/>
    <x v="0"/>
    <x v="2"/>
    <x v="336"/>
    <x v="0"/>
    <x v="0"/>
    <s v="Tesseramento"/>
    <x v="1"/>
    <x v="4"/>
    <x v="0"/>
    <m/>
  </r>
  <r>
    <n v="166708"/>
    <x v="0"/>
    <x v="0"/>
    <x v="0"/>
    <x v="0"/>
    <x v="2"/>
    <x v="336"/>
    <x v="0"/>
    <x v="0"/>
    <s v="Tesseramento"/>
    <x v="1"/>
    <x v="0"/>
    <x v="0"/>
    <m/>
  </r>
  <r>
    <n v="30129"/>
    <x v="0"/>
    <x v="0"/>
    <x v="0"/>
    <x v="0"/>
    <x v="2"/>
    <x v="336"/>
    <x v="0"/>
    <x v="0"/>
    <s v="Tesseramento"/>
    <x v="1"/>
    <x v="4"/>
    <x v="0"/>
    <m/>
  </r>
  <r>
    <n v="134443"/>
    <x v="0"/>
    <x v="0"/>
    <x v="0"/>
    <x v="0"/>
    <x v="2"/>
    <x v="336"/>
    <x v="0"/>
    <x v="0"/>
    <s v="Tesseramento"/>
    <x v="1"/>
    <x v="1"/>
    <x v="0"/>
    <m/>
  </r>
  <r>
    <n v="107045"/>
    <x v="0"/>
    <x v="0"/>
    <x v="0"/>
    <x v="0"/>
    <x v="2"/>
    <x v="336"/>
    <x v="0"/>
    <x v="0"/>
    <s v="Tesseramento"/>
    <x v="1"/>
    <x v="3"/>
    <x v="0"/>
    <m/>
  </r>
  <r>
    <n v="73958"/>
    <x v="0"/>
    <x v="0"/>
    <x v="0"/>
    <x v="0"/>
    <x v="2"/>
    <x v="336"/>
    <x v="0"/>
    <x v="1"/>
    <s v="Tesseramento"/>
    <x v="1"/>
    <x v="4"/>
    <x v="0"/>
    <m/>
  </r>
  <r>
    <n v="215195"/>
    <x v="0"/>
    <x v="0"/>
    <x v="0"/>
    <x v="0"/>
    <x v="2"/>
    <x v="336"/>
    <x v="0"/>
    <x v="0"/>
    <s v="Tesseramento"/>
    <x v="1"/>
    <x v="1"/>
    <x v="0"/>
    <m/>
  </r>
  <r>
    <n v="23059"/>
    <x v="0"/>
    <x v="0"/>
    <x v="0"/>
    <x v="0"/>
    <x v="2"/>
    <x v="336"/>
    <x v="0"/>
    <x v="1"/>
    <s v="Tesseramento"/>
    <x v="1"/>
    <x v="4"/>
    <x v="0"/>
    <m/>
  </r>
  <r>
    <n v="86877"/>
    <x v="0"/>
    <x v="0"/>
    <x v="0"/>
    <x v="0"/>
    <x v="2"/>
    <x v="336"/>
    <x v="0"/>
    <x v="1"/>
    <s v="Tesseramento"/>
    <x v="1"/>
    <x v="4"/>
    <x v="0"/>
    <m/>
  </r>
  <r>
    <n v="56927"/>
    <x v="0"/>
    <x v="0"/>
    <x v="0"/>
    <x v="0"/>
    <x v="2"/>
    <x v="336"/>
    <x v="0"/>
    <x v="1"/>
    <s v="Tesseramento"/>
    <x v="1"/>
    <x v="4"/>
    <x v="0"/>
    <m/>
  </r>
  <r>
    <n v="27863"/>
    <x v="0"/>
    <x v="0"/>
    <x v="0"/>
    <x v="0"/>
    <x v="2"/>
    <x v="336"/>
    <x v="0"/>
    <x v="0"/>
    <s v="Tesseramento"/>
    <x v="1"/>
    <x v="4"/>
    <x v="0"/>
    <m/>
  </r>
  <r>
    <n v="61995"/>
    <x v="0"/>
    <x v="0"/>
    <x v="0"/>
    <x v="0"/>
    <x v="2"/>
    <x v="336"/>
    <x v="0"/>
    <x v="1"/>
    <s v="Tesseramento"/>
    <x v="1"/>
    <x v="3"/>
    <x v="0"/>
    <m/>
  </r>
  <r>
    <n v="134444"/>
    <x v="0"/>
    <x v="0"/>
    <x v="0"/>
    <x v="1"/>
    <x v="2"/>
    <x v="336"/>
    <x v="0"/>
    <x v="1"/>
    <s v="Tesseramento"/>
    <x v="1"/>
    <x v="1"/>
    <x v="0"/>
    <m/>
  </r>
  <r>
    <n v="181577"/>
    <x v="0"/>
    <x v="0"/>
    <x v="0"/>
    <x v="0"/>
    <x v="2"/>
    <x v="336"/>
    <x v="0"/>
    <x v="0"/>
    <s v="Tesseramento"/>
    <x v="1"/>
    <x v="0"/>
    <x v="0"/>
    <m/>
  </r>
  <r>
    <n v="81549"/>
    <x v="0"/>
    <x v="0"/>
    <x v="0"/>
    <x v="0"/>
    <x v="2"/>
    <x v="336"/>
    <x v="0"/>
    <x v="0"/>
    <s v="Tesseramento"/>
    <x v="1"/>
    <x v="1"/>
    <x v="0"/>
    <m/>
  </r>
  <r>
    <n v="21507"/>
    <x v="0"/>
    <x v="0"/>
    <x v="0"/>
    <x v="0"/>
    <x v="2"/>
    <x v="336"/>
    <x v="0"/>
    <x v="0"/>
    <s v="Tesseramento"/>
    <x v="1"/>
    <x v="4"/>
    <x v="0"/>
    <m/>
  </r>
  <r>
    <n v="141510"/>
    <x v="0"/>
    <x v="0"/>
    <x v="0"/>
    <x v="1"/>
    <x v="2"/>
    <x v="336"/>
    <x v="0"/>
    <x v="1"/>
    <s v="Tesseramento"/>
    <x v="1"/>
    <x v="3"/>
    <x v="0"/>
    <m/>
  </r>
  <r>
    <n v="57435"/>
    <x v="0"/>
    <x v="0"/>
    <x v="0"/>
    <x v="0"/>
    <x v="2"/>
    <x v="336"/>
    <x v="0"/>
    <x v="0"/>
    <s v="Tesseramento"/>
    <x v="1"/>
    <x v="3"/>
    <x v="0"/>
    <m/>
  </r>
  <r>
    <n v="119874"/>
    <x v="0"/>
    <x v="0"/>
    <x v="0"/>
    <x v="2"/>
    <x v="2"/>
    <x v="336"/>
    <x v="0"/>
    <x v="1"/>
    <s v="Tesseramento"/>
    <x v="1"/>
    <x v="0"/>
    <x v="0"/>
    <m/>
  </r>
  <r>
    <n v="30163"/>
    <x v="0"/>
    <x v="0"/>
    <x v="0"/>
    <x v="0"/>
    <x v="2"/>
    <x v="336"/>
    <x v="0"/>
    <x v="1"/>
    <s v="Tesseramento"/>
    <x v="1"/>
    <x v="0"/>
    <x v="0"/>
    <m/>
  </r>
  <r>
    <n v="30394"/>
    <x v="0"/>
    <x v="0"/>
    <x v="0"/>
    <x v="0"/>
    <x v="2"/>
    <x v="336"/>
    <x v="0"/>
    <x v="1"/>
    <s v="Tesseramento"/>
    <x v="1"/>
    <x v="4"/>
    <x v="0"/>
    <m/>
  </r>
  <r>
    <n v="127975"/>
    <x v="0"/>
    <x v="0"/>
    <x v="0"/>
    <x v="0"/>
    <x v="2"/>
    <x v="336"/>
    <x v="0"/>
    <x v="1"/>
    <s v="Tesseramento"/>
    <x v="1"/>
    <x v="0"/>
    <x v="0"/>
    <m/>
  </r>
  <r>
    <n v="40517"/>
    <x v="0"/>
    <x v="0"/>
    <x v="0"/>
    <x v="0"/>
    <x v="15"/>
    <x v="357"/>
    <x v="0"/>
    <x v="1"/>
    <s v="Tesseramento"/>
    <x v="1"/>
    <x v="4"/>
    <x v="0"/>
    <m/>
  </r>
  <r>
    <n v="40518"/>
    <x v="0"/>
    <x v="0"/>
    <x v="0"/>
    <x v="0"/>
    <x v="15"/>
    <x v="357"/>
    <x v="0"/>
    <x v="0"/>
    <s v="Tesseramento"/>
    <x v="1"/>
    <x v="4"/>
    <x v="0"/>
    <m/>
  </r>
  <r>
    <n v="54216"/>
    <x v="0"/>
    <x v="0"/>
    <x v="0"/>
    <x v="0"/>
    <x v="2"/>
    <x v="336"/>
    <x v="0"/>
    <x v="0"/>
    <s v="Tesseramento"/>
    <x v="1"/>
    <x v="4"/>
    <x v="0"/>
    <m/>
  </r>
  <r>
    <n v="30168"/>
    <x v="0"/>
    <x v="0"/>
    <x v="0"/>
    <x v="0"/>
    <x v="2"/>
    <x v="336"/>
    <x v="0"/>
    <x v="0"/>
    <s v="Tesseramento"/>
    <x v="1"/>
    <x v="4"/>
    <x v="0"/>
    <m/>
  </r>
  <r>
    <n v="30172"/>
    <x v="0"/>
    <x v="0"/>
    <x v="0"/>
    <x v="0"/>
    <x v="2"/>
    <x v="336"/>
    <x v="0"/>
    <x v="0"/>
    <s v="Tesseramento"/>
    <x v="1"/>
    <x v="4"/>
    <x v="0"/>
    <m/>
  </r>
  <r>
    <n v="235562"/>
    <x v="1"/>
    <x v="0"/>
    <x v="1"/>
    <x v="2"/>
    <x v="7"/>
    <x v="342"/>
    <x v="0"/>
    <x v="1"/>
    <s v="Tesseramento"/>
    <x v="1"/>
    <x v="5"/>
    <x v="0"/>
    <m/>
  </r>
  <r>
    <n v="77600"/>
    <x v="0"/>
    <x v="0"/>
    <x v="0"/>
    <x v="0"/>
    <x v="15"/>
    <x v="357"/>
    <x v="0"/>
    <x v="1"/>
    <s v="Tesseramento"/>
    <x v="1"/>
    <x v="4"/>
    <x v="0"/>
    <m/>
  </r>
  <r>
    <n v="218135"/>
    <x v="0"/>
    <x v="0"/>
    <x v="0"/>
    <x v="0"/>
    <x v="2"/>
    <x v="336"/>
    <x v="0"/>
    <x v="0"/>
    <s v="Tesseramento"/>
    <x v="1"/>
    <x v="1"/>
    <x v="0"/>
    <m/>
  </r>
  <r>
    <n v="88321"/>
    <x v="0"/>
    <x v="0"/>
    <x v="0"/>
    <x v="0"/>
    <x v="2"/>
    <x v="336"/>
    <x v="0"/>
    <x v="0"/>
    <s v="Tesseramento"/>
    <x v="1"/>
    <x v="3"/>
    <x v="0"/>
    <m/>
  </r>
  <r>
    <n v="115148"/>
    <x v="0"/>
    <x v="0"/>
    <x v="0"/>
    <x v="0"/>
    <x v="8"/>
    <x v="115"/>
    <x v="0"/>
    <x v="0"/>
    <s v="Tesseramento"/>
    <x v="1"/>
    <x v="3"/>
    <x v="0"/>
    <m/>
  </r>
  <r>
    <n v="61617"/>
    <x v="0"/>
    <x v="0"/>
    <x v="0"/>
    <x v="0"/>
    <x v="2"/>
    <x v="336"/>
    <x v="0"/>
    <x v="0"/>
    <s v="Tesseramento"/>
    <x v="1"/>
    <x v="0"/>
    <x v="0"/>
    <m/>
  </r>
  <r>
    <n v="193668"/>
    <x v="1"/>
    <x v="0"/>
    <x v="0"/>
    <x v="0"/>
    <x v="2"/>
    <x v="336"/>
    <x v="0"/>
    <x v="1"/>
    <s v="Tesseramento"/>
    <x v="1"/>
    <x v="5"/>
    <x v="0"/>
    <m/>
  </r>
  <r>
    <n v="28332"/>
    <x v="0"/>
    <x v="0"/>
    <x v="0"/>
    <x v="0"/>
    <x v="2"/>
    <x v="336"/>
    <x v="0"/>
    <x v="0"/>
    <s v="Tesseramento"/>
    <x v="1"/>
    <x v="4"/>
    <x v="0"/>
    <m/>
  </r>
  <r>
    <n v="211576"/>
    <x v="0"/>
    <x v="1"/>
    <x v="0"/>
    <x v="0"/>
    <x v="4"/>
    <x v="80"/>
    <x v="0"/>
    <x v="0"/>
    <s v="Tesseramento"/>
    <x v="1"/>
    <x v="3"/>
    <x v="0"/>
    <m/>
  </r>
  <r>
    <n v="156819"/>
    <x v="0"/>
    <x v="0"/>
    <x v="0"/>
    <x v="0"/>
    <x v="2"/>
    <x v="336"/>
    <x v="0"/>
    <x v="1"/>
    <s v="Tesseramento"/>
    <x v="1"/>
    <x v="3"/>
    <x v="0"/>
    <m/>
  </r>
  <r>
    <n v="61996"/>
    <x v="0"/>
    <x v="0"/>
    <x v="0"/>
    <x v="0"/>
    <x v="2"/>
    <x v="336"/>
    <x v="0"/>
    <x v="0"/>
    <s v="Tesseramento"/>
    <x v="1"/>
    <x v="3"/>
    <x v="0"/>
    <m/>
  </r>
  <r>
    <n v="129335"/>
    <x v="0"/>
    <x v="0"/>
    <x v="0"/>
    <x v="0"/>
    <x v="2"/>
    <x v="336"/>
    <x v="0"/>
    <x v="0"/>
    <s v="Tesseramento"/>
    <x v="1"/>
    <x v="3"/>
    <x v="0"/>
    <m/>
  </r>
  <r>
    <n v="23092"/>
    <x v="0"/>
    <x v="0"/>
    <x v="0"/>
    <x v="0"/>
    <x v="2"/>
    <x v="336"/>
    <x v="0"/>
    <x v="1"/>
    <s v="Tesseramento"/>
    <x v="1"/>
    <x v="4"/>
    <x v="0"/>
    <m/>
  </r>
  <r>
    <n v="48615"/>
    <x v="0"/>
    <x v="0"/>
    <x v="0"/>
    <x v="0"/>
    <x v="2"/>
    <x v="336"/>
    <x v="0"/>
    <x v="1"/>
    <s v="Tesseramento"/>
    <x v="1"/>
    <x v="4"/>
    <x v="0"/>
    <m/>
  </r>
  <r>
    <n v="188077"/>
    <x v="0"/>
    <x v="0"/>
    <x v="0"/>
    <x v="0"/>
    <x v="2"/>
    <x v="336"/>
    <x v="0"/>
    <x v="0"/>
    <s v="Tesseramento"/>
    <x v="1"/>
    <x v="3"/>
    <x v="0"/>
    <m/>
  </r>
  <r>
    <n v="99063"/>
    <x v="0"/>
    <x v="0"/>
    <x v="0"/>
    <x v="0"/>
    <x v="2"/>
    <x v="336"/>
    <x v="0"/>
    <x v="1"/>
    <s v="Tesseramento"/>
    <x v="1"/>
    <x v="4"/>
    <x v="0"/>
    <m/>
  </r>
  <r>
    <n v="8217"/>
    <x v="0"/>
    <x v="0"/>
    <x v="0"/>
    <x v="0"/>
    <x v="15"/>
    <x v="357"/>
    <x v="0"/>
    <x v="0"/>
    <s v="Tesseramento"/>
    <x v="1"/>
    <x v="3"/>
    <x v="0"/>
    <m/>
  </r>
  <r>
    <n v="50314"/>
    <x v="0"/>
    <x v="0"/>
    <x v="0"/>
    <x v="0"/>
    <x v="2"/>
    <x v="336"/>
    <x v="0"/>
    <x v="0"/>
    <s v="Tesseramento"/>
    <x v="1"/>
    <x v="3"/>
    <x v="0"/>
    <m/>
  </r>
  <r>
    <n v="78505"/>
    <x v="0"/>
    <x v="0"/>
    <x v="0"/>
    <x v="0"/>
    <x v="2"/>
    <x v="336"/>
    <x v="0"/>
    <x v="1"/>
    <s v="Tesseramento"/>
    <x v="1"/>
    <x v="4"/>
    <x v="0"/>
    <m/>
  </r>
  <r>
    <n v="48609"/>
    <x v="0"/>
    <x v="0"/>
    <x v="0"/>
    <x v="0"/>
    <x v="2"/>
    <x v="336"/>
    <x v="0"/>
    <x v="0"/>
    <s v="Tesseramento"/>
    <x v="1"/>
    <x v="3"/>
    <x v="0"/>
    <m/>
  </r>
  <r>
    <n v="12012"/>
    <x v="0"/>
    <x v="0"/>
    <x v="0"/>
    <x v="0"/>
    <x v="2"/>
    <x v="336"/>
    <x v="0"/>
    <x v="0"/>
    <s v="Tesseramento"/>
    <x v="1"/>
    <x v="3"/>
    <x v="0"/>
    <m/>
  </r>
  <r>
    <n v="30018"/>
    <x v="0"/>
    <x v="0"/>
    <x v="0"/>
    <x v="0"/>
    <x v="2"/>
    <x v="336"/>
    <x v="0"/>
    <x v="1"/>
    <s v="Tesseramento"/>
    <x v="1"/>
    <x v="3"/>
    <x v="0"/>
    <m/>
  </r>
  <r>
    <n v="11458"/>
    <x v="0"/>
    <x v="0"/>
    <x v="0"/>
    <x v="0"/>
    <x v="15"/>
    <x v="357"/>
    <x v="0"/>
    <x v="0"/>
    <s v="Tesseramento"/>
    <x v="1"/>
    <x v="4"/>
    <x v="0"/>
    <m/>
  </r>
  <r>
    <n v="232797"/>
    <x v="1"/>
    <x v="0"/>
    <x v="0"/>
    <x v="2"/>
    <x v="2"/>
    <x v="336"/>
    <x v="0"/>
    <x v="1"/>
    <s v="Tesseramento"/>
    <x v="1"/>
    <x v="5"/>
    <x v="0"/>
    <m/>
  </r>
  <r>
    <n v="28349"/>
    <x v="0"/>
    <x v="0"/>
    <x v="0"/>
    <x v="0"/>
    <x v="2"/>
    <x v="336"/>
    <x v="0"/>
    <x v="0"/>
    <s v="Tesseramento"/>
    <x v="1"/>
    <x v="0"/>
    <x v="0"/>
    <m/>
  </r>
  <r>
    <n v="107050"/>
    <x v="0"/>
    <x v="0"/>
    <x v="0"/>
    <x v="0"/>
    <x v="2"/>
    <x v="336"/>
    <x v="0"/>
    <x v="1"/>
    <s v="Tesseramento"/>
    <x v="1"/>
    <x v="3"/>
    <x v="0"/>
    <m/>
  </r>
  <r>
    <n v="30224"/>
    <x v="0"/>
    <x v="0"/>
    <x v="0"/>
    <x v="0"/>
    <x v="2"/>
    <x v="336"/>
    <x v="0"/>
    <x v="0"/>
    <s v="Tesseramento"/>
    <x v="1"/>
    <x v="0"/>
    <x v="0"/>
    <m/>
  </r>
  <r>
    <n v="235553"/>
    <x v="0"/>
    <x v="1"/>
    <x v="1"/>
    <x v="2"/>
    <x v="12"/>
    <x v="27"/>
    <x v="0"/>
    <x v="0"/>
    <s v="Tesseramento"/>
    <x v="1"/>
    <x v="0"/>
    <x v="0"/>
    <m/>
  </r>
  <r>
    <n v="30222"/>
    <x v="0"/>
    <x v="0"/>
    <x v="0"/>
    <x v="0"/>
    <x v="2"/>
    <x v="336"/>
    <x v="0"/>
    <x v="0"/>
    <s v="Tesseramento"/>
    <x v="1"/>
    <x v="0"/>
    <x v="0"/>
    <m/>
  </r>
  <r>
    <n v="30221"/>
    <x v="0"/>
    <x v="0"/>
    <x v="0"/>
    <x v="0"/>
    <x v="2"/>
    <x v="336"/>
    <x v="0"/>
    <x v="0"/>
    <s v="Tesseramento"/>
    <x v="1"/>
    <x v="4"/>
    <x v="0"/>
    <m/>
  </r>
  <r>
    <n v="219001"/>
    <x v="1"/>
    <x v="0"/>
    <x v="0"/>
    <x v="1"/>
    <x v="2"/>
    <x v="336"/>
    <x v="0"/>
    <x v="0"/>
    <s v="Tesseramento"/>
    <x v="1"/>
    <x v="5"/>
    <x v="0"/>
    <m/>
  </r>
  <r>
    <n v="132129"/>
    <x v="0"/>
    <x v="0"/>
    <x v="0"/>
    <x v="0"/>
    <x v="2"/>
    <x v="336"/>
    <x v="0"/>
    <x v="1"/>
    <s v="Tesseramento"/>
    <x v="1"/>
    <x v="0"/>
    <x v="0"/>
    <m/>
  </r>
  <r>
    <n v="61997"/>
    <x v="0"/>
    <x v="0"/>
    <x v="0"/>
    <x v="0"/>
    <x v="2"/>
    <x v="336"/>
    <x v="0"/>
    <x v="0"/>
    <s v="Tesseramento"/>
    <x v="1"/>
    <x v="0"/>
    <x v="0"/>
    <m/>
  </r>
  <r>
    <n v="30236"/>
    <x v="0"/>
    <x v="0"/>
    <x v="0"/>
    <x v="0"/>
    <x v="2"/>
    <x v="336"/>
    <x v="0"/>
    <x v="0"/>
    <s v="Tesseramento"/>
    <x v="1"/>
    <x v="0"/>
    <x v="0"/>
    <m/>
  </r>
  <r>
    <n v="235563"/>
    <x v="1"/>
    <x v="0"/>
    <x v="1"/>
    <x v="2"/>
    <x v="7"/>
    <x v="342"/>
    <x v="0"/>
    <x v="1"/>
    <s v="Tesseramento"/>
    <x v="1"/>
    <x v="5"/>
    <x v="0"/>
    <m/>
  </r>
  <r>
    <n v="30361"/>
    <x v="0"/>
    <x v="0"/>
    <x v="0"/>
    <x v="0"/>
    <x v="2"/>
    <x v="336"/>
    <x v="0"/>
    <x v="1"/>
    <s v="Tesseramento"/>
    <x v="1"/>
    <x v="4"/>
    <x v="0"/>
    <m/>
  </r>
  <r>
    <n v="168960"/>
    <x v="0"/>
    <x v="0"/>
    <x v="0"/>
    <x v="0"/>
    <x v="2"/>
    <x v="336"/>
    <x v="0"/>
    <x v="1"/>
    <s v="Tesseramento"/>
    <x v="1"/>
    <x v="3"/>
    <x v="0"/>
    <m/>
  </r>
  <r>
    <n v="121912"/>
    <x v="0"/>
    <x v="0"/>
    <x v="0"/>
    <x v="0"/>
    <x v="2"/>
    <x v="336"/>
    <x v="0"/>
    <x v="1"/>
    <s v="Tesseramento"/>
    <x v="1"/>
    <x v="3"/>
    <x v="0"/>
    <m/>
  </r>
  <r>
    <n v="114659"/>
    <x v="0"/>
    <x v="0"/>
    <x v="0"/>
    <x v="0"/>
    <x v="1"/>
    <x v="1"/>
    <x v="0"/>
    <x v="1"/>
    <s v="Tesseramento"/>
    <x v="0"/>
    <x v="4"/>
    <x v="0"/>
    <m/>
  </r>
  <r>
    <n v="107051"/>
    <x v="0"/>
    <x v="0"/>
    <x v="0"/>
    <x v="0"/>
    <x v="2"/>
    <x v="336"/>
    <x v="0"/>
    <x v="1"/>
    <s v="Tesseramento"/>
    <x v="1"/>
    <x v="4"/>
    <x v="0"/>
    <m/>
  </r>
  <r>
    <n v="96560"/>
    <x v="0"/>
    <x v="0"/>
    <x v="0"/>
    <x v="0"/>
    <x v="2"/>
    <x v="336"/>
    <x v="0"/>
    <x v="0"/>
    <s v="Tesseramento"/>
    <x v="1"/>
    <x v="0"/>
    <x v="0"/>
    <m/>
  </r>
  <r>
    <n v="62527"/>
    <x v="0"/>
    <x v="0"/>
    <x v="0"/>
    <x v="0"/>
    <x v="2"/>
    <x v="336"/>
    <x v="0"/>
    <x v="0"/>
    <s v="Tesseramento"/>
    <x v="1"/>
    <x v="0"/>
    <x v="0"/>
    <m/>
  </r>
  <r>
    <n v="55203"/>
    <x v="0"/>
    <x v="0"/>
    <x v="0"/>
    <x v="0"/>
    <x v="2"/>
    <x v="336"/>
    <x v="0"/>
    <x v="0"/>
    <s v="Tesseramento"/>
    <x v="1"/>
    <x v="3"/>
    <x v="0"/>
    <m/>
  </r>
  <r>
    <n v="30292"/>
    <x v="0"/>
    <x v="0"/>
    <x v="0"/>
    <x v="0"/>
    <x v="2"/>
    <x v="336"/>
    <x v="0"/>
    <x v="1"/>
    <s v="Tesseramento"/>
    <x v="1"/>
    <x v="4"/>
    <x v="0"/>
    <m/>
  </r>
  <r>
    <n v="30269"/>
    <x v="0"/>
    <x v="0"/>
    <x v="0"/>
    <x v="0"/>
    <x v="2"/>
    <x v="336"/>
    <x v="0"/>
    <x v="1"/>
    <s v="Tesseramento"/>
    <x v="1"/>
    <x v="4"/>
    <x v="0"/>
    <m/>
  </r>
  <r>
    <n v="225762"/>
    <x v="0"/>
    <x v="0"/>
    <x v="0"/>
    <x v="0"/>
    <x v="8"/>
    <x v="115"/>
    <x v="0"/>
    <x v="1"/>
    <s v="Tesseramento"/>
    <x v="1"/>
    <x v="3"/>
    <x v="0"/>
    <m/>
  </r>
  <r>
    <n v="56914"/>
    <x v="0"/>
    <x v="0"/>
    <x v="0"/>
    <x v="0"/>
    <x v="2"/>
    <x v="336"/>
    <x v="0"/>
    <x v="1"/>
    <s v="Tesseramento"/>
    <x v="1"/>
    <x v="4"/>
    <x v="0"/>
    <m/>
  </r>
  <r>
    <n v="30246"/>
    <x v="0"/>
    <x v="0"/>
    <x v="0"/>
    <x v="0"/>
    <x v="2"/>
    <x v="336"/>
    <x v="0"/>
    <x v="0"/>
    <s v="Tesseramento"/>
    <x v="1"/>
    <x v="4"/>
    <x v="0"/>
    <m/>
  </r>
  <r>
    <n v="48614"/>
    <x v="0"/>
    <x v="0"/>
    <x v="0"/>
    <x v="0"/>
    <x v="2"/>
    <x v="336"/>
    <x v="0"/>
    <x v="0"/>
    <s v="Tesseramento"/>
    <x v="1"/>
    <x v="4"/>
    <x v="0"/>
    <m/>
  </r>
  <r>
    <n v="30251"/>
    <x v="0"/>
    <x v="0"/>
    <x v="0"/>
    <x v="0"/>
    <x v="2"/>
    <x v="336"/>
    <x v="0"/>
    <x v="0"/>
    <s v="Tesseramento"/>
    <x v="1"/>
    <x v="4"/>
    <x v="0"/>
    <m/>
  </r>
  <r>
    <n v="30211"/>
    <x v="0"/>
    <x v="0"/>
    <x v="0"/>
    <x v="0"/>
    <x v="2"/>
    <x v="336"/>
    <x v="0"/>
    <x v="1"/>
    <s v="Tesseramento"/>
    <x v="1"/>
    <x v="4"/>
    <x v="0"/>
    <m/>
  </r>
  <r>
    <n v="30253"/>
    <x v="0"/>
    <x v="0"/>
    <x v="0"/>
    <x v="0"/>
    <x v="2"/>
    <x v="336"/>
    <x v="0"/>
    <x v="0"/>
    <s v="Tesseramento"/>
    <x v="1"/>
    <x v="4"/>
    <x v="0"/>
    <m/>
  </r>
  <r>
    <n v="167257"/>
    <x v="1"/>
    <x v="0"/>
    <x v="0"/>
    <x v="0"/>
    <x v="2"/>
    <x v="336"/>
    <x v="0"/>
    <x v="0"/>
    <s v="Tesseramento"/>
    <x v="1"/>
    <x v="6"/>
    <x v="0"/>
    <m/>
  </r>
  <r>
    <n v="167256"/>
    <x v="0"/>
    <x v="0"/>
    <x v="0"/>
    <x v="0"/>
    <x v="2"/>
    <x v="336"/>
    <x v="0"/>
    <x v="0"/>
    <s v="Tesseramento"/>
    <x v="1"/>
    <x v="0"/>
    <x v="0"/>
    <m/>
  </r>
  <r>
    <n v="27864"/>
    <x v="0"/>
    <x v="0"/>
    <x v="0"/>
    <x v="5"/>
    <x v="2"/>
    <x v="336"/>
    <x v="0"/>
    <x v="1"/>
    <s v="Tesseramento"/>
    <x v="1"/>
    <x v="4"/>
    <x v="0"/>
    <m/>
  </r>
  <r>
    <n v="30255"/>
    <x v="0"/>
    <x v="0"/>
    <x v="0"/>
    <x v="0"/>
    <x v="2"/>
    <x v="336"/>
    <x v="0"/>
    <x v="0"/>
    <s v="Tesseramento"/>
    <x v="1"/>
    <x v="3"/>
    <x v="0"/>
    <m/>
  </r>
  <r>
    <n v="172952"/>
    <x v="0"/>
    <x v="0"/>
    <x v="0"/>
    <x v="1"/>
    <x v="2"/>
    <x v="336"/>
    <x v="0"/>
    <x v="1"/>
    <s v="Tesseramento"/>
    <x v="1"/>
    <x v="3"/>
    <x v="0"/>
    <m/>
  </r>
  <r>
    <n v="67705"/>
    <x v="0"/>
    <x v="0"/>
    <x v="0"/>
    <x v="0"/>
    <x v="2"/>
    <x v="336"/>
    <x v="0"/>
    <x v="1"/>
    <s v="Tesseramento"/>
    <x v="1"/>
    <x v="4"/>
    <x v="0"/>
    <m/>
  </r>
  <r>
    <n v="78504"/>
    <x v="0"/>
    <x v="0"/>
    <x v="0"/>
    <x v="0"/>
    <x v="2"/>
    <x v="336"/>
    <x v="0"/>
    <x v="0"/>
    <s v="Tesseramento"/>
    <x v="1"/>
    <x v="3"/>
    <x v="0"/>
    <m/>
  </r>
  <r>
    <n v="70216"/>
    <x v="0"/>
    <x v="0"/>
    <x v="0"/>
    <x v="0"/>
    <x v="2"/>
    <x v="336"/>
    <x v="0"/>
    <x v="0"/>
    <s v="Tesseramento"/>
    <x v="1"/>
    <x v="1"/>
    <x v="0"/>
    <m/>
  </r>
  <r>
    <n v="68170"/>
    <x v="0"/>
    <x v="0"/>
    <x v="0"/>
    <x v="0"/>
    <x v="2"/>
    <x v="336"/>
    <x v="0"/>
    <x v="0"/>
    <s v="Tesseramento"/>
    <x v="1"/>
    <x v="3"/>
    <x v="0"/>
    <m/>
  </r>
  <r>
    <n v="28371"/>
    <x v="0"/>
    <x v="0"/>
    <x v="0"/>
    <x v="0"/>
    <x v="2"/>
    <x v="336"/>
    <x v="0"/>
    <x v="1"/>
    <s v="Tesseramento"/>
    <x v="1"/>
    <x v="4"/>
    <x v="0"/>
    <m/>
  </r>
  <r>
    <n v="214350"/>
    <x v="0"/>
    <x v="0"/>
    <x v="0"/>
    <x v="0"/>
    <x v="2"/>
    <x v="336"/>
    <x v="0"/>
    <x v="0"/>
    <s v="Tesseramento"/>
    <x v="1"/>
    <x v="1"/>
    <x v="0"/>
    <m/>
  </r>
  <r>
    <n v="73540"/>
    <x v="0"/>
    <x v="0"/>
    <x v="0"/>
    <x v="0"/>
    <x v="2"/>
    <x v="336"/>
    <x v="0"/>
    <x v="1"/>
    <s v="Tesseramento"/>
    <x v="1"/>
    <x v="4"/>
    <x v="0"/>
    <m/>
  </r>
  <r>
    <n v="193671"/>
    <x v="1"/>
    <x v="0"/>
    <x v="0"/>
    <x v="0"/>
    <x v="2"/>
    <x v="336"/>
    <x v="0"/>
    <x v="0"/>
    <s v="Tesseramento"/>
    <x v="1"/>
    <x v="5"/>
    <x v="0"/>
    <m/>
  </r>
  <r>
    <n v="30260"/>
    <x v="0"/>
    <x v="0"/>
    <x v="0"/>
    <x v="0"/>
    <x v="2"/>
    <x v="336"/>
    <x v="0"/>
    <x v="0"/>
    <s v="Tesseramento"/>
    <x v="1"/>
    <x v="0"/>
    <x v="0"/>
    <m/>
  </r>
  <r>
    <n v="56061"/>
    <x v="0"/>
    <x v="0"/>
    <x v="0"/>
    <x v="0"/>
    <x v="2"/>
    <x v="336"/>
    <x v="0"/>
    <x v="1"/>
    <s v="Tesseramento"/>
    <x v="1"/>
    <x v="0"/>
    <x v="0"/>
    <m/>
  </r>
  <r>
    <n v="30270"/>
    <x v="0"/>
    <x v="0"/>
    <x v="0"/>
    <x v="0"/>
    <x v="2"/>
    <x v="336"/>
    <x v="0"/>
    <x v="0"/>
    <s v="Tesseramento"/>
    <x v="1"/>
    <x v="4"/>
    <x v="0"/>
    <m/>
  </r>
  <r>
    <n v="30271"/>
    <x v="0"/>
    <x v="0"/>
    <x v="0"/>
    <x v="0"/>
    <x v="2"/>
    <x v="336"/>
    <x v="0"/>
    <x v="0"/>
    <s v="Tesseramento"/>
    <x v="1"/>
    <x v="4"/>
    <x v="0"/>
    <m/>
  </r>
  <r>
    <n v="30042"/>
    <x v="0"/>
    <x v="0"/>
    <x v="0"/>
    <x v="0"/>
    <x v="2"/>
    <x v="336"/>
    <x v="0"/>
    <x v="1"/>
    <s v="Tesseramento"/>
    <x v="1"/>
    <x v="4"/>
    <x v="0"/>
    <m/>
  </r>
  <r>
    <n v="167259"/>
    <x v="0"/>
    <x v="0"/>
    <x v="0"/>
    <x v="0"/>
    <x v="2"/>
    <x v="336"/>
    <x v="0"/>
    <x v="1"/>
    <s v="Tesseramento"/>
    <x v="1"/>
    <x v="0"/>
    <x v="0"/>
    <m/>
  </r>
  <r>
    <n v="195894"/>
    <x v="0"/>
    <x v="0"/>
    <x v="0"/>
    <x v="0"/>
    <x v="2"/>
    <x v="336"/>
    <x v="0"/>
    <x v="0"/>
    <s v="Tesseramento"/>
    <x v="1"/>
    <x v="0"/>
    <x v="0"/>
    <m/>
  </r>
  <r>
    <n v="13678"/>
    <x v="0"/>
    <x v="0"/>
    <x v="0"/>
    <x v="0"/>
    <x v="2"/>
    <x v="336"/>
    <x v="0"/>
    <x v="0"/>
    <s v="Tesseramento"/>
    <x v="1"/>
    <x v="4"/>
    <x v="0"/>
    <m/>
  </r>
  <r>
    <n v="30084"/>
    <x v="0"/>
    <x v="0"/>
    <x v="0"/>
    <x v="0"/>
    <x v="2"/>
    <x v="336"/>
    <x v="0"/>
    <x v="1"/>
    <s v="Tesseramento"/>
    <x v="1"/>
    <x v="4"/>
    <x v="0"/>
    <m/>
  </r>
  <r>
    <n v="30278"/>
    <x v="0"/>
    <x v="0"/>
    <x v="0"/>
    <x v="0"/>
    <x v="2"/>
    <x v="336"/>
    <x v="0"/>
    <x v="0"/>
    <s v="Tesseramento"/>
    <x v="1"/>
    <x v="4"/>
    <x v="0"/>
    <m/>
  </r>
  <r>
    <n v="30418"/>
    <x v="0"/>
    <x v="0"/>
    <x v="0"/>
    <x v="0"/>
    <x v="2"/>
    <x v="336"/>
    <x v="0"/>
    <x v="1"/>
    <s v="Tesseramento"/>
    <x v="1"/>
    <x v="4"/>
    <x v="0"/>
    <m/>
  </r>
  <r>
    <n v="235564"/>
    <x v="1"/>
    <x v="0"/>
    <x v="1"/>
    <x v="2"/>
    <x v="7"/>
    <x v="342"/>
    <x v="0"/>
    <x v="1"/>
    <s v="Tesseramento"/>
    <x v="1"/>
    <x v="5"/>
    <x v="0"/>
    <m/>
  </r>
  <r>
    <n v="40307"/>
    <x v="0"/>
    <x v="0"/>
    <x v="0"/>
    <x v="0"/>
    <x v="2"/>
    <x v="336"/>
    <x v="0"/>
    <x v="0"/>
    <s v="Tesseramento"/>
    <x v="1"/>
    <x v="3"/>
    <x v="0"/>
    <m/>
  </r>
  <r>
    <n v="67701"/>
    <x v="0"/>
    <x v="0"/>
    <x v="0"/>
    <x v="0"/>
    <x v="2"/>
    <x v="336"/>
    <x v="0"/>
    <x v="0"/>
    <s v="Tesseramento"/>
    <x v="1"/>
    <x v="4"/>
    <x v="0"/>
    <m/>
  </r>
  <r>
    <n v="14643"/>
    <x v="0"/>
    <x v="0"/>
    <x v="0"/>
    <x v="0"/>
    <x v="2"/>
    <x v="336"/>
    <x v="0"/>
    <x v="0"/>
    <s v="Tesseramento"/>
    <x v="1"/>
    <x v="3"/>
    <x v="0"/>
    <m/>
  </r>
  <r>
    <n v="218451"/>
    <x v="0"/>
    <x v="0"/>
    <x v="0"/>
    <x v="0"/>
    <x v="2"/>
    <x v="336"/>
    <x v="0"/>
    <x v="0"/>
    <s v="Tesseramento"/>
    <x v="1"/>
    <x v="0"/>
    <x v="0"/>
    <m/>
  </r>
  <r>
    <n v="30287"/>
    <x v="0"/>
    <x v="0"/>
    <x v="0"/>
    <x v="0"/>
    <x v="2"/>
    <x v="336"/>
    <x v="0"/>
    <x v="0"/>
    <s v="Tesseramento"/>
    <x v="1"/>
    <x v="4"/>
    <x v="0"/>
    <m/>
  </r>
  <r>
    <n v="128640"/>
    <x v="0"/>
    <x v="0"/>
    <x v="0"/>
    <x v="0"/>
    <x v="2"/>
    <x v="336"/>
    <x v="0"/>
    <x v="0"/>
    <s v="Tesseramento"/>
    <x v="1"/>
    <x v="1"/>
    <x v="0"/>
    <m/>
  </r>
  <r>
    <n v="30293"/>
    <x v="0"/>
    <x v="0"/>
    <x v="0"/>
    <x v="0"/>
    <x v="2"/>
    <x v="336"/>
    <x v="0"/>
    <x v="0"/>
    <s v="Tesseramento"/>
    <x v="1"/>
    <x v="4"/>
    <x v="0"/>
    <m/>
  </r>
  <r>
    <n v="30295"/>
    <x v="0"/>
    <x v="0"/>
    <x v="0"/>
    <x v="0"/>
    <x v="2"/>
    <x v="336"/>
    <x v="0"/>
    <x v="0"/>
    <s v="Tesseramento"/>
    <x v="1"/>
    <x v="4"/>
    <x v="0"/>
    <m/>
  </r>
  <r>
    <n v="30298"/>
    <x v="0"/>
    <x v="0"/>
    <x v="0"/>
    <x v="0"/>
    <x v="2"/>
    <x v="336"/>
    <x v="0"/>
    <x v="0"/>
    <s v="Tesseramento"/>
    <x v="1"/>
    <x v="4"/>
    <x v="0"/>
    <m/>
  </r>
  <r>
    <n v="30302"/>
    <x v="0"/>
    <x v="0"/>
    <x v="0"/>
    <x v="0"/>
    <x v="2"/>
    <x v="336"/>
    <x v="0"/>
    <x v="0"/>
    <s v="Tesseramento"/>
    <x v="1"/>
    <x v="3"/>
    <x v="0"/>
    <m/>
  </r>
  <r>
    <n v="28394"/>
    <x v="0"/>
    <x v="0"/>
    <x v="0"/>
    <x v="0"/>
    <x v="2"/>
    <x v="336"/>
    <x v="0"/>
    <x v="0"/>
    <s v="Tesseramento"/>
    <x v="1"/>
    <x v="4"/>
    <x v="0"/>
    <m/>
  </r>
  <r>
    <n v="40252"/>
    <x v="0"/>
    <x v="0"/>
    <x v="0"/>
    <x v="0"/>
    <x v="2"/>
    <x v="336"/>
    <x v="0"/>
    <x v="0"/>
    <s v="Tesseramento"/>
    <x v="1"/>
    <x v="4"/>
    <x v="0"/>
    <m/>
  </r>
  <r>
    <n v="105728"/>
    <x v="0"/>
    <x v="0"/>
    <x v="0"/>
    <x v="1"/>
    <x v="2"/>
    <x v="336"/>
    <x v="0"/>
    <x v="1"/>
    <s v="Tesseramento"/>
    <x v="1"/>
    <x v="4"/>
    <x v="0"/>
    <m/>
  </r>
  <r>
    <n v="64864"/>
    <x v="0"/>
    <x v="0"/>
    <x v="0"/>
    <x v="0"/>
    <x v="2"/>
    <x v="336"/>
    <x v="0"/>
    <x v="1"/>
    <s v="Tesseramento"/>
    <x v="1"/>
    <x v="4"/>
    <x v="0"/>
    <m/>
  </r>
  <r>
    <n v="30038"/>
    <x v="0"/>
    <x v="0"/>
    <x v="0"/>
    <x v="0"/>
    <x v="2"/>
    <x v="336"/>
    <x v="0"/>
    <x v="1"/>
    <s v="Tesseramento"/>
    <x v="1"/>
    <x v="4"/>
    <x v="0"/>
    <m/>
  </r>
  <r>
    <n v="30025"/>
    <x v="0"/>
    <x v="0"/>
    <x v="0"/>
    <x v="0"/>
    <x v="2"/>
    <x v="336"/>
    <x v="0"/>
    <x v="1"/>
    <s v="Tesseramento"/>
    <x v="1"/>
    <x v="4"/>
    <x v="0"/>
    <m/>
  </r>
  <r>
    <n v="13715"/>
    <x v="0"/>
    <x v="0"/>
    <x v="0"/>
    <x v="0"/>
    <x v="2"/>
    <x v="336"/>
    <x v="0"/>
    <x v="0"/>
    <s v="Tesseramento"/>
    <x v="1"/>
    <x v="3"/>
    <x v="0"/>
    <m/>
  </r>
  <r>
    <n v="30379"/>
    <x v="0"/>
    <x v="0"/>
    <x v="0"/>
    <x v="0"/>
    <x v="2"/>
    <x v="336"/>
    <x v="0"/>
    <x v="1"/>
    <s v="Tesseramento"/>
    <x v="1"/>
    <x v="4"/>
    <x v="0"/>
    <m/>
  </r>
  <r>
    <n v="145961"/>
    <x v="0"/>
    <x v="0"/>
    <x v="0"/>
    <x v="0"/>
    <x v="2"/>
    <x v="336"/>
    <x v="0"/>
    <x v="0"/>
    <s v="Tesseramento"/>
    <x v="1"/>
    <x v="0"/>
    <x v="0"/>
    <m/>
  </r>
  <r>
    <n v="116786"/>
    <x v="0"/>
    <x v="0"/>
    <x v="0"/>
    <x v="0"/>
    <x v="2"/>
    <x v="336"/>
    <x v="0"/>
    <x v="0"/>
    <s v="Tesseramento"/>
    <x v="1"/>
    <x v="3"/>
    <x v="0"/>
    <m/>
  </r>
  <r>
    <n v="30313"/>
    <x v="0"/>
    <x v="0"/>
    <x v="0"/>
    <x v="0"/>
    <x v="2"/>
    <x v="336"/>
    <x v="0"/>
    <x v="0"/>
    <s v="Tesseramento"/>
    <x v="1"/>
    <x v="4"/>
    <x v="0"/>
    <m/>
  </r>
  <r>
    <n v="158822"/>
    <x v="1"/>
    <x v="0"/>
    <x v="0"/>
    <x v="0"/>
    <x v="11"/>
    <x v="244"/>
    <x v="0"/>
    <x v="0"/>
    <s v="Tesseramento"/>
    <x v="0"/>
    <x v="6"/>
    <x v="0"/>
    <m/>
  </r>
  <r>
    <n v="177461"/>
    <x v="0"/>
    <x v="0"/>
    <x v="0"/>
    <x v="0"/>
    <x v="11"/>
    <x v="86"/>
    <x v="0"/>
    <x v="0"/>
    <s v="Tesseramento"/>
    <x v="0"/>
    <x v="0"/>
    <x v="0"/>
    <m/>
  </r>
  <r>
    <n v="28404"/>
    <x v="0"/>
    <x v="0"/>
    <x v="0"/>
    <x v="0"/>
    <x v="2"/>
    <x v="336"/>
    <x v="0"/>
    <x v="1"/>
    <s v="Tesseramento"/>
    <x v="1"/>
    <x v="4"/>
    <x v="0"/>
    <m/>
  </r>
  <r>
    <n v="209144"/>
    <x v="0"/>
    <x v="0"/>
    <x v="0"/>
    <x v="0"/>
    <x v="11"/>
    <x v="244"/>
    <x v="0"/>
    <x v="0"/>
    <s v="Tesseramento"/>
    <x v="0"/>
    <x v="0"/>
    <x v="0"/>
    <m/>
  </r>
  <r>
    <n v="66384"/>
    <x v="0"/>
    <x v="0"/>
    <x v="0"/>
    <x v="0"/>
    <x v="2"/>
    <x v="336"/>
    <x v="0"/>
    <x v="1"/>
    <s v="Tesseramento"/>
    <x v="1"/>
    <x v="4"/>
    <x v="0"/>
    <m/>
  </r>
  <r>
    <n v="30316"/>
    <x v="0"/>
    <x v="0"/>
    <x v="0"/>
    <x v="0"/>
    <x v="2"/>
    <x v="336"/>
    <x v="0"/>
    <x v="0"/>
    <s v="Tesseramento"/>
    <x v="1"/>
    <x v="4"/>
    <x v="0"/>
    <m/>
  </r>
  <r>
    <n v="201146"/>
    <x v="0"/>
    <x v="0"/>
    <x v="0"/>
    <x v="1"/>
    <x v="2"/>
    <x v="336"/>
    <x v="0"/>
    <x v="0"/>
    <s v="Tesseramento"/>
    <x v="1"/>
    <x v="0"/>
    <x v="0"/>
    <m/>
  </r>
  <r>
    <n v="14672"/>
    <x v="0"/>
    <x v="0"/>
    <x v="0"/>
    <x v="0"/>
    <x v="2"/>
    <x v="336"/>
    <x v="0"/>
    <x v="1"/>
    <s v="Tesseramento"/>
    <x v="1"/>
    <x v="4"/>
    <x v="0"/>
    <m/>
  </r>
  <r>
    <n v="90609"/>
    <x v="0"/>
    <x v="0"/>
    <x v="0"/>
    <x v="0"/>
    <x v="11"/>
    <x v="244"/>
    <x v="0"/>
    <x v="1"/>
    <s v="Tesseramento"/>
    <x v="0"/>
    <x v="0"/>
    <x v="0"/>
    <m/>
  </r>
  <r>
    <n v="220941"/>
    <x v="1"/>
    <x v="0"/>
    <x v="0"/>
    <x v="2"/>
    <x v="2"/>
    <x v="336"/>
    <x v="0"/>
    <x v="0"/>
    <s v="Tesseramento"/>
    <x v="1"/>
    <x v="2"/>
    <x v="0"/>
    <m/>
  </r>
  <r>
    <n v="143264"/>
    <x v="0"/>
    <x v="0"/>
    <x v="0"/>
    <x v="0"/>
    <x v="2"/>
    <x v="336"/>
    <x v="0"/>
    <x v="1"/>
    <s v="Tesseramento"/>
    <x v="1"/>
    <x v="4"/>
    <x v="0"/>
    <m/>
  </r>
  <r>
    <n v="66928"/>
    <x v="0"/>
    <x v="0"/>
    <x v="0"/>
    <x v="0"/>
    <x v="2"/>
    <x v="336"/>
    <x v="0"/>
    <x v="0"/>
    <s v="Tesseramento"/>
    <x v="1"/>
    <x v="0"/>
    <x v="0"/>
    <m/>
  </r>
  <r>
    <n v="230218"/>
    <x v="0"/>
    <x v="0"/>
    <x v="0"/>
    <x v="3"/>
    <x v="11"/>
    <x v="244"/>
    <x v="0"/>
    <x v="0"/>
    <s v="Tesseramento"/>
    <x v="0"/>
    <x v="0"/>
    <x v="0"/>
    <m/>
  </r>
  <r>
    <n v="30320"/>
    <x v="0"/>
    <x v="0"/>
    <x v="0"/>
    <x v="0"/>
    <x v="2"/>
    <x v="336"/>
    <x v="0"/>
    <x v="1"/>
    <s v="Tesseramento"/>
    <x v="1"/>
    <x v="3"/>
    <x v="0"/>
    <m/>
  </r>
  <r>
    <n v="184698"/>
    <x v="0"/>
    <x v="0"/>
    <x v="0"/>
    <x v="3"/>
    <x v="2"/>
    <x v="336"/>
    <x v="0"/>
    <x v="0"/>
    <s v="Tesseramento"/>
    <x v="1"/>
    <x v="3"/>
    <x v="0"/>
    <m/>
  </r>
  <r>
    <n v="133365"/>
    <x v="0"/>
    <x v="0"/>
    <x v="0"/>
    <x v="0"/>
    <x v="2"/>
    <x v="336"/>
    <x v="0"/>
    <x v="0"/>
    <s v="Tesseramento"/>
    <x v="1"/>
    <x v="3"/>
    <x v="0"/>
    <m/>
  </r>
  <r>
    <n v="235605"/>
    <x v="0"/>
    <x v="0"/>
    <x v="1"/>
    <x v="1"/>
    <x v="15"/>
    <x v="357"/>
    <x v="0"/>
    <x v="0"/>
    <s v="Tesseramento"/>
    <x v="1"/>
    <x v="4"/>
    <x v="0"/>
    <m/>
  </r>
  <r>
    <n v="235554"/>
    <x v="1"/>
    <x v="1"/>
    <x v="1"/>
    <x v="1"/>
    <x v="12"/>
    <x v="27"/>
    <x v="0"/>
    <x v="0"/>
    <s v="Tesseramento"/>
    <x v="1"/>
    <x v="2"/>
    <x v="0"/>
    <m/>
  </r>
  <r>
    <n v="14680"/>
    <x v="0"/>
    <x v="0"/>
    <x v="0"/>
    <x v="0"/>
    <x v="2"/>
    <x v="336"/>
    <x v="0"/>
    <x v="1"/>
    <s v="Tesseramento"/>
    <x v="1"/>
    <x v="4"/>
    <x v="0"/>
    <m/>
  </r>
  <r>
    <n v="76783"/>
    <x v="0"/>
    <x v="0"/>
    <x v="0"/>
    <x v="0"/>
    <x v="2"/>
    <x v="336"/>
    <x v="0"/>
    <x v="0"/>
    <s v="Tesseramento"/>
    <x v="1"/>
    <x v="0"/>
    <x v="0"/>
    <m/>
  </r>
  <r>
    <n v="100838"/>
    <x v="0"/>
    <x v="0"/>
    <x v="0"/>
    <x v="0"/>
    <x v="4"/>
    <x v="147"/>
    <x v="0"/>
    <x v="0"/>
    <s v="Tesseramento"/>
    <x v="1"/>
    <x v="0"/>
    <x v="0"/>
    <m/>
  </r>
  <r>
    <n v="201148"/>
    <x v="0"/>
    <x v="0"/>
    <x v="0"/>
    <x v="1"/>
    <x v="2"/>
    <x v="336"/>
    <x v="0"/>
    <x v="1"/>
    <s v="Tesseramento"/>
    <x v="1"/>
    <x v="0"/>
    <x v="0"/>
    <m/>
  </r>
  <r>
    <n v="167335"/>
    <x v="0"/>
    <x v="0"/>
    <x v="0"/>
    <x v="0"/>
    <x v="2"/>
    <x v="336"/>
    <x v="0"/>
    <x v="0"/>
    <s v="Tesseramento"/>
    <x v="1"/>
    <x v="0"/>
    <x v="0"/>
    <m/>
  </r>
  <r>
    <n v="14703"/>
    <x v="0"/>
    <x v="0"/>
    <x v="0"/>
    <x v="0"/>
    <x v="2"/>
    <x v="336"/>
    <x v="0"/>
    <x v="0"/>
    <s v="Tesseramento"/>
    <x v="1"/>
    <x v="3"/>
    <x v="0"/>
    <m/>
  </r>
  <r>
    <n v="88750"/>
    <x v="0"/>
    <x v="0"/>
    <x v="0"/>
    <x v="0"/>
    <x v="4"/>
    <x v="147"/>
    <x v="0"/>
    <x v="0"/>
    <s v="Tesseramento"/>
    <x v="1"/>
    <x v="4"/>
    <x v="0"/>
    <m/>
  </r>
  <r>
    <n v="72489"/>
    <x v="0"/>
    <x v="0"/>
    <x v="0"/>
    <x v="0"/>
    <x v="4"/>
    <x v="147"/>
    <x v="0"/>
    <x v="0"/>
    <s v="Tesseramento"/>
    <x v="1"/>
    <x v="4"/>
    <x v="0"/>
    <m/>
  </r>
  <r>
    <n v="105817"/>
    <x v="0"/>
    <x v="0"/>
    <x v="0"/>
    <x v="0"/>
    <x v="4"/>
    <x v="147"/>
    <x v="0"/>
    <x v="1"/>
    <s v="Tesseramento"/>
    <x v="1"/>
    <x v="0"/>
    <x v="0"/>
    <m/>
  </r>
  <r>
    <n v="115552"/>
    <x v="1"/>
    <x v="0"/>
    <x v="0"/>
    <x v="0"/>
    <x v="2"/>
    <x v="336"/>
    <x v="0"/>
    <x v="1"/>
    <s v="Tesseramento"/>
    <x v="1"/>
    <x v="6"/>
    <x v="0"/>
    <m/>
  </r>
  <r>
    <n v="139379"/>
    <x v="0"/>
    <x v="0"/>
    <x v="0"/>
    <x v="0"/>
    <x v="2"/>
    <x v="336"/>
    <x v="0"/>
    <x v="1"/>
    <s v="Tesseramento"/>
    <x v="1"/>
    <x v="4"/>
    <x v="0"/>
    <m/>
  </r>
  <r>
    <n v="115551"/>
    <x v="1"/>
    <x v="0"/>
    <x v="0"/>
    <x v="0"/>
    <x v="2"/>
    <x v="336"/>
    <x v="0"/>
    <x v="0"/>
    <s v="Tesseramento"/>
    <x v="1"/>
    <x v="6"/>
    <x v="0"/>
    <m/>
  </r>
  <r>
    <n v="194768"/>
    <x v="1"/>
    <x v="0"/>
    <x v="0"/>
    <x v="0"/>
    <x v="4"/>
    <x v="147"/>
    <x v="0"/>
    <x v="0"/>
    <s v="Tesseramento"/>
    <x v="1"/>
    <x v="7"/>
    <x v="0"/>
    <m/>
  </r>
  <r>
    <n v="30342"/>
    <x v="0"/>
    <x v="0"/>
    <x v="0"/>
    <x v="0"/>
    <x v="2"/>
    <x v="336"/>
    <x v="0"/>
    <x v="0"/>
    <s v="Tesseramento"/>
    <x v="1"/>
    <x v="4"/>
    <x v="0"/>
    <m/>
  </r>
  <r>
    <n v="207326"/>
    <x v="1"/>
    <x v="0"/>
    <x v="0"/>
    <x v="0"/>
    <x v="4"/>
    <x v="147"/>
    <x v="0"/>
    <x v="1"/>
    <s v="Tesseramento"/>
    <x v="1"/>
    <x v="5"/>
    <x v="0"/>
    <m/>
  </r>
  <r>
    <n v="28610"/>
    <x v="0"/>
    <x v="0"/>
    <x v="0"/>
    <x v="0"/>
    <x v="4"/>
    <x v="147"/>
    <x v="0"/>
    <x v="0"/>
    <s v="Tesseramento"/>
    <x v="1"/>
    <x v="0"/>
    <x v="0"/>
    <m/>
  </r>
  <r>
    <n v="30341"/>
    <x v="0"/>
    <x v="0"/>
    <x v="0"/>
    <x v="2"/>
    <x v="2"/>
    <x v="336"/>
    <x v="0"/>
    <x v="1"/>
    <s v="Tesseramento"/>
    <x v="1"/>
    <x v="0"/>
    <x v="0"/>
    <m/>
  </r>
  <r>
    <n v="228683"/>
    <x v="1"/>
    <x v="0"/>
    <x v="0"/>
    <x v="2"/>
    <x v="2"/>
    <x v="336"/>
    <x v="0"/>
    <x v="0"/>
    <s v="Tesseramento"/>
    <x v="1"/>
    <x v="5"/>
    <x v="0"/>
    <m/>
  </r>
  <r>
    <n v="42616"/>
    <x v="0"/>
    <x v="0"/>
    <x v="0"/>
    <x v="0"/>
    <x v="4"/>
    <x v="147"/>
    <x v="0"/>
    <x v="0"/>
    <s v="Tesseramento"/>
    <x v="1"/>
    <x v="4"/>
    <x v="0"/>
    <m/>
  </r>
  <r>
    <n v="30348"/>
    <x v="0"/>
    <x v="0"/>
    <x v="0"/>
    <x v="0"/>
    <x v="2"/>
    <x v="336"/>
    <x v="0"/>
    <x v="0"/>
    <s v="Tesseramento"/>
    <x v="1"/>
    <x v="4"/>
    <x v="0"/>
    <m/>
  </r>
  <r>
    <n v="140402"/>
    <x v="0"/>
    <x v="0"/>
    <x v="0"/>
    <x v="0"/>
    <x v="4"/>
    <x v="147"/>
    <x v="0"/>
    <x v="1"/>
    <s v="Tesseramento"/>
    <x v="1"/>
    <x v="3"/>
    <x v="0"/>
    <m/>
  </r>
  <r>
    <n v="106610"/>
    <x v="0"/>
    <x v="0"/>
    <x v="0"/>
    <x v="0"/>
    <x v="4"/>
    <x v="147"/>
    <x v="0"/>
    <x v="0"/>
    <s v="Tesseramento"/>
    <x v="1"/>
    <x v="4"/>
    <x v="0"/>
    <m/>
  </r>
  <r>
    <n v="30347"/>
    <x v="0"/>
    <x v="0"/>
    <x v="0"/>
    <x v="0"/>
    <x v="2"/>
    <x v="336"/>
    <x v="0"/>
    <x v="0"/>
    <s v="Tesseramento"/>
    <x v="1"/>
    <x v="0"/>
    <x v="0"/>
    <m/>
  </r>
  <r>
    <n v="28419"/>
    <x v="0"/>
    <x v="0"/>
    <x v="0"/>
    <x v="0"/>
    <x v="2"/>
    <x v="336"/>
    <x v="0"/>
    <x v="0"/>
    <s v="Tesseramento"/>
    <x v="1"/>
    <x v="3"/>
    <x v="0"/>
    <m/>
  </r>
  <r>
    <n v="167518"/>
    <x v="0"/>
    <x v="0"/>
    <x v="0"/>
    <x v="0"/>
    <x v="2"/>
    <x v="336"/>
    <x v="0"/>
    <x v="0"/>
    <s v="Tesseramento"/>
    <x v="1"/>
    <x v="0"/>
    <x v="0"/>
    <m/>
  </r>
  <r>
    <n v="30360"/>
    <x v="0"/>
    <x v="0"/>
    <x v="0"/>
    <x v="0"/>
    <x v="2"/>
    <x v="336"/>
    <x v="0"/>
    <x v="0"/>
    <s v="Tesseramento"/>
    <x v="1"/>
    <x v="4"/>
    <x v="0"/>
    <m/>
  </r>
  <r>
    <n v="30362"/>
    <x v="0"/>
    <x v="0"/>
    <x v="0"/>
    <x v="0"/>
    <x v="2"/>
    <x v="336"/>
    <x v="0"/>
    <x v="0"/>
    <s v="Tesseramento"/>
    <x v="1"/>
    <x v="1"/>
    <x v="0"/>
    <m/>
  </r>
  <r>
    <n v="69946"/>
    <x v="0"/>
    <x v="0"/>
    <x v="0"/>
    <x v="0"/>
    <x v="2"/>
    <x v="336"/>
    <x v="0"/>
    <x v="1"/>
    <s v="Tesseramento"/>
    <x v="1"/>
    <x v="1"/>
    <x v="0"/>
    <m/>
  </r>
  <r>
    <n v="10233"/>
    <x v="0"/>
    <x v="0"/>
    <x v="0"/>
    <x v="1"/>
    <x v="4"/>
    <x v="80"/>
    <x v="0"/>
    <x v="1"/>
    <s v="Tesseramento"/>
    <x v="1"/>
    <x v="4"/>
    <x v="0"/>
    <m/>
  </r>
  <r>
    <n v="12316"/>
    <x v="0"/>
    <x v="0"/>
    <x v="0"/>
    <x v="0"/>
    <x v="2"/>
    <x v="336"/>
    <x v="0"/>
    <x v="0"/>
    <s v="Tesseramento"/>
    <x v="1"/>
    <x v="0"/>
    <x v="0"/>
    <m/>
  </r>
  <r>
    <n v="30368"/>
    <x v="0"/>
    <x v="0"/>
    <x v="0"/>
    <x v="0"/>
    <x v="2"/>
    <x v="336"/>
    <x v="0"/>
    <x v="0"/>
    <s v="Tesseramento"/>
    <x v="1"/>
    <x v="4"/>
    <x v="0"/>
    <m/>
  </r>
  <r>
    <n v="157107"/>
    <x v="0"/>
    <x v="0"/>
    <x v="0"/>
    <x v="0"/>
    <x v="2"/>
    <x v="336"/>
    <x v="0"/>
    <x v="1"/>
    <s v="Tesseramento"/>
    <x v="1"/>
    <x v="0"/>
    <x v="0"/>
    <m/>
  </r>
  <r>
    <n v="193673"/>
    <x v="1"/>
    <x v="0"/>
    <x v="0"/>
    <x v="0"/>
    <x v="2"/>
    <x v="336"/>
    <x v="0"/>
    <x v="0"/>
    <s v="Tesseramento"/>
    <x v="1"/>
    <x v="5"/>
    <x v="0"/>
    <m/>
  </r>
  <r>
    <n v="86879"/>
    <x v="0"/>
    <x v="0"/>
    <x v="0"/>
    <x v="0"/>
    <x v="2"/>
    <x v="336"/>
    <x v="0"/>
    <x v="0"/>
    <s v="Tesseramento"/>
    <x v="1"/>
    <x v="0"/>
    <x v="0"/>
    <m/>
  </r>
  <r>
    <n v="214339"/>
    <x v="1"/>
    <x v="0"/>
    <x v="0"/>
    <x v="0"/>
    <x v="2"/>
    <x v="336"/>
    <x v="0"/>
    <x v="0"/>
    <s v="Tesseramento"/>
    <x v="1"/>
    <x v="7"/>
    <x v="0"/>
    <m/>
  </r>
  <r>
    <n v="214337"/>
    <x v="1"/>
    <x v="0"/>
    <x v="0"/>
    <x v="0"/>
    <x v="2"/>
    <x v="336"/>
    <x v="0"/>
    <x v="0"/>
    <s v="Tesseramento"/>
    <x v="1"/>
    <x v="6"/>
    <x v="0"/>
    <m/>
  </r>
  <r>
    <n v="214338"/>
    <x v="1"/>
    <x v="0"/>
    <x v="0"/>
    <x v="1"/>
    <x v="2"/>
    <x v="336"/>
    <x v="0"/>
    <x v="0"/>
    <s v="Tesseramento"/>
    <x v="1"/>
    <x v="5"/>
    <x v="0"/>
    <m/>
  </r>
  <r>
    <n v="51306"/>
    <x v="0"/>
    <x v="0"/>
    <x v="0"/>
    <x v="0"/>
    <x v="2"/>
    <x v="336"/>
    <x v="0"/>
    <x v="0"/>
    <s v="Tesseramento"/>
    <x v="1"/>
    <x v="0"/>
    <x v="0"/>
    <m/>
  </r>
  <r>
    <n v="1723"/>
    <x v="0"/>
    <x v="0"/>
    <x v="0"/>
    <x v="0"/>
    <x v="2"/>
    <x v="336"/>
    <x v="0"/>
    <x v="0"/>
    <s v="Tesseramento"/>
    <x v="1"/>
    <x v="3"/>
    <x v="0"/>
    <m/>
  </r>
  <r>
    <n v="129349"/>
    <x v="1"/>
    <x v="0"/>
    <x v="0"/>
    <x v="1"/>
    <x v="2"/>
    <x v="336"/>
    <x v="0"/>
    <x v="1"/>
    <s v="Tesseramento"/>
    <x v="1"/>
    <x v="6"/>
    <x v="0"/>
    <m/>
  </r>
  <r>
    <n v="30380"/>
    <x v="0"/>
    <x v="0"/>
    <x v="0"/>
    <x v="0"/>
    <x v="2"/>
    <x v="336"/>
    <x v="0"/>
    <x v="0"/>
    <s v="Tesseramento"/>
    <x v="1"/>
    <x v="4"/>
    <x v="0"/>
    <m/>
  </r>
  <r>
    <n v="220629"/>
    <x v="0"/>
    <x v="0"/>
    <x v="0"/>
    <x v="0"/>
    <x v="11"/>
    <x v="244"/>
    <x v="0"/>
    <x v="0"/>
    <s v="Tesseramento"/>
    <x v="0"/>
    <x v="3"/>
    <x v="0"/>
    <m/>
  </r>
  <r>
    <n v="30076"/>
    <x v="0"/>
    <x v="0"/>
    <x v="0"/>
    <x v="2"/>
    <x v="2"/>
    <x v="336"/>
    <x v="0"/>
    <x v="1"/>
    <s v="Tesseramento"/>
    <x v="1"/>
    <x v="4"/>
    <x v="0"/>
    <m/>
  </r>
  <r>
    <n v="30514"/>
    <x v="0"/>
    <x v="0"/>
    <x v="0"/>
    <x v="0"/>
    <x v="2"/>
    <x v="336"/>
    <x v="0"/>
    <x v="1"/>
    <s v="Tesseramento"/>
    <x v="1"/>
    <x v="4"/>
    <x v="0"/>
    <m/>
  </r>
  <r>
    <n v="30535"/>
    <x v="0"/>
    <x v="0"/>
    <x v="0"/>
    <x v="1"/>
    <x v="2"/>
    <x v="336"/>
    <x v="0"/>
    <x v="1"/>
    <s v="Tesseramento"/>
    <x v="1"/>
    <x v="4"/>
    <x v="0"/>
    <m/>
  </r>
  <r>
    <n v="30393"/>
    <x v="0"/>
    <x v="0"/>
    <x v="0"/>
    <x v="0"/>
    <x v="2"/>
    <x v="336"/>
    <x v="0"/>
    <x v="0"/>
    <s v="Tesseramento"/>
    <x v="1"/>
    <x v="4"/>
    <x v="0"/>
    <m/>
  </r>
  <r>
    <n v="219856"/>
    <x v="1"/>
    <x v="0"/>
    <x v="0"/>
    <x v="2"/>
    <x v="11"/>
    <x v="244"/>
    <x v="0"/>
    <x v="0"/>
    <s v="Tesseramento"/>
    <x v="0"/>
    <x v="5"/>
    <x v="0"/>
    <m/>
  </r>
  <r>
    <n v="46359"/>
    <x v="0"/>
    <x v="0"/>
    <x v="0"/>
    <x v="4"/>
    <x v="11"/>
    <x v="244"/>
    <x v="0"/>
    <x v="0"/>
    <s v="Tesseramento"/>
    <x v="0"/>
    <x v="0"/>
    <x v="0"/>
    <m/>
  </r>
  <r>
    <n v="226563"/>
    <x v="0"/>
    <x v="0"/>
    <x v="0"/>
    <x v="1"/>
    <x v="11"/>
    <x v="244"/>
    <x v="0"/>
    <x v="0"/>
    <s v="Tesseramento"/>
    <x v="0"/>
    <x v="1"/>
    <x v="0"/>
    <m/>
  </r>
  <r>
    <n v="213927"/>
    <x v="1"/>
    <x v="0"/>
    <x v="0"/>
    <x v="1"/>
    <x v="2"/>
    <x v="336"/>
    <x v="0"/>
    <x v="0"/>
    <s v="Tesseramento"/>
    <x v="1"/>
    <x v="5"/>
    <x v="0"/>
    <m/>
  </r>
  <r>
    <n v="30400"/>
    <x v="0"/>
    <x v="0"/>
    <x v="0"/>
    <x v="0"/>
    <x v="2"/>
    <x v="336"/>
    <x v="0"/>
    <x v="0"/>
    <s v="Tesseramento"/>
    <x v="1"/>
    <x v="4"/>
    <x v="0"/>
    <m/>
  </r>
  <r>
    <n v="81711"/>
    <x v="0"/>
    <x v="0"/>
    <x v="2"/>
    <x v="4"/>
    <x v="4"/>
    <x v="147"/>
    <x v="0"/>
    <x v="1"/>
    <s v="Tesseramento"/>
    <x v="1"/>
    <x v="4"/>
    <x v="0"/>
    <m/>
  </r>
  <r>
    <n v="14246"/>
    <x v="0"/>
    <x v="0"/>
    <x v="0"/>
    <x v="0"/>
    <x v="2"/>
    <x v="336"/>
    <x v="0"/>
    <x v="1"/>
    <s v="Tesseramento"/>
    <x v="1"/>
    <x v="4"/>
    <x v="0"/>
    <m/>
  </r>
  <r>
    <n v="30343"/>
    <x v="0"/>
    <x v="0"/>
    <x v="0"/>
    <x v="0"/>
    <x v="2"/>
    <x v="336"/>
    <x v="0"/>
    <x v="1"/>
    <s v="Tesseramento"/>
    <x v="1"/>
    <x v="4"/>
    <x v="0"/>
    <m/>
  </r>
  <r>
    <n v="140984"/>
    <x v="0"/>
    <x v="0"/>
    <x v="2"/>
    <x v="0"/>
    <x v="11"/>
    <x v="244"/>
    <x v="0"/>
    <x v="0"/>
    <s v="Tesseramento"/>
    <x v="0"/>
    <x v="4"/>
    <x v="0"/>
    <m/>
  </r>
  <r>
    <n v="193491"/>
    <x v="0"/>
    <x v="0"/>
    <x v="0"/>
    <x v="0"/>
    <x v="2"/>
    <x v="336"/>
    <x v="0"/>
    <x v="0"/>
    <s v="Tesseramento"/>
    <x v="1"/>
    <x v="1"/>
    <x v="0"/>
    <m/>
  </r>
  <r>
    <n v="14738"/>
    <x v="0"/>
    <x v="0"/>
    <x v="0"/>
    <x v="0"/>
    <x v="2"/>
    <x v="336"/>
    <x v="0"/>
    <x v="0"/>
    <s v="Tesseramento"/>
    <x v="1"/>
    <x v="3"/>
    <x v="0"/>
    <m/>
  </r>
  <r>
    <n v="209588"/>
    <x v="0"/>
    <x v="0"/>
    <x v="0"/>
    <x v="0"/>
    <x v="11"/>
    <x v="244"/>
    <x v="0"/>
    <x v="0"/>
    <s v="Tesseramento"/>
    <x v="0"/>
    <x v="0"/>
    <x v="0"/>
    <m/>
  </r>
  <r>
    <n v="118269"/>
    <x v="0"/>
    <x v="0"/>
    <x v="0"/>
    <x v="0"/>
    <x v="2"/>
    <x v="336"/>
    <x v="0"/>
    <x v="0"/>
    <s v="Tesseramento"/>
    <x v="1"/>
    <x v="0"/>
    <x v="0"/>
    <m/>
  </r>
  <r>
    <n v="9792"/>
    <x v="0"/>
    <x v="0"/>
    <x v="0"/>
    <x v="0"/>
    <x v="4"/>
    <x v="80"/>
    <x v="0"/>
    <x v="0"/>
    <s v="Tesseramento"/>
    <x v="1"/>
    <x v="4"/>
    <x v="0"/>
    <m/>
  </r>
  <r>
    <n v="30247"/>
    <x v="0"/>
    <x v="0"/>
    <x v="0"/>
    <x v="0"/>
    <x v="2"/>
    <x v="336"/>
    <x v="0"/>
    <x v="1"/>
    <s v="Tesseramento"/>
    <x v="1"/>
    <x v="4"/>
    <x v="0"/>
    <m/>
  </r>
  <r>
    <n v="30430"/>
    <x v="0"/>
    <x v="0"/>
    <x v="0"/>
    <x v="0"/>
    <x v="2"/>
    <x v="336"/>
    <x v="0"/>
    <x v="0"/>
    <s v="Tesseramento"/>
    <x v="1"/>
    <x v="0"/>
    <x v="0"/>
    <m/>
  </r>
  <r>
    <n v="100823"/>
    <x v="0"/>
    <x v="0"/>
    <x v="0"/>
    <x v="0"/>
    <x v="11"/>
    <x v="244"/>
    <x v="0"/>
    <x v="1"/>
    <s v="Tesseramento"/>
    <x v="0"/>
    <x v="1"/>
    <x v="0"/>
    <m/>
  </r>
  <r>
    <n v="30429"/>
    <x v="0"/>
    <x v="0"/>
    <x v="0"/>
    <x v="0"/>
    <x v="2"/>
    <x v="336"/>
    <x v="0"/>
    <x v="0"/>
    <s v="Tesseramento"/>
    <x v="1"/>
    <x v="4"/>
    <x v="0"/>
    <m/>
  </r>
  <r>
    <n v="14916"/>
    <x v="0"/>
    <x v="0"/>
    <x v="0"/>
    <x v="0"/>
    <x v="7"/>
    <x v="342"/>
    <x v="0"/>
    <x v="0"/>
    <s v="Tesseramento"/>
    <x v="1"/>
    <x v="3"/>
    <x v="0"/>
    <m/>
  </r>
  <r>
    <n v="235552"/>
    <x v="0"/>
    <x v="1"/>
    <x v="1"/>
    <x v="1"/>
    <x v="12"/>
    <x v="27"/>
    <x v="0"/>
    <x v="0"/>
    <s v="Tesseramento"/>
    <x v="1"/>
    <x v="0"/>
    <x v="0"/>
    <m/>
  </r>
  <r>
    <n v="88329"/>
    <x v="0"/>
    <x v="0"/>
    <x v="0"/>
    <x v="0"/>
    <x v="2"/>
    <x v="336"/>
    <x v="0"/>
    <x v="1"/>
    <s v="Tesseramento"/>
    <x v="1"/>
    <x v="4"/>
    <x v="0"/>
    <m/>
  </r>
  <r>
    <n v="30431"/>
    <x v="0"/>
    <x v="0"/>
    <x v="0"/>
    <x v="0"/>
    <x v="2"/>
    <x v="336"/>
    <x v="0"/>
    <x v="0"/>
    <s v="Tesseramento"/>
    <x v="1"/>
    <x v="0"/>
    <x v="0"/>
    <m/>
  </r>
  <r>
    <n v="55095"/>
    <x v="0"/>
    <x v="0"/>
    <x v="0"/>
    <x v="0"/>
    <x v="7"/>
    <x v="342"/>
    <x v="0"/>
    <x v="1"/>
    <s v="Tesseramento"/>
    <x v="1"/>
    <x v="3"/>
    <x v="0"/>
    <m/>
  </r>
  <r>
    <n v="193674"/>
    <x v="1"/>
    <x v="0"/>
    <x v="0"/>
    <x v="0"/>
    <x v="2"/>
    <x v="336"/>
    <x v="0"/>
    <x v="1"/>
    <s v="Tesseramento"/>
    <x v="1"/>
    <x v="5"/>
    <x v="0"/>
    <s v="B"/>
  </r>
  <r>
    <n v="205698"/>
    <x v="1"/>
    <x v="0"/>
    <x v="0"/>
    <x v="1"/>
    <x v="2"/>
    <x v="336"/>
    <x v="0"/>
    <x v="0"/>
    <s v="Tesseramento"/>
    <x v="1"/>
    <x v="5"/>
    <x v="0"/>
    <m/>
  </r>
  <r>
    <n v="14743"/>
    <x v="0"/>
    <x v="0"/>
    <x v="0"/>
    <x v="0"/>
    <x v="2"/>
    <x v="336"/>
    <x v="0"/>
    <x v="1"/>
    <s v="Tesseramento"/>
    <x v="1"/>
    <x v="4"/>
    <x v="0"/>
    <m/>
  </r>
  <r>
    <n v="14749"/>
    <x v="0"/>
    <x v="0"/>
    <x v="0"/>
    <x v="0"/>
    <x v="2"/>
    <x v="336"/>
    <x v="0"/>
    <x v="0"/>
    <s v="Tesseramento"/>
    <x v="1"/>
    <x v="0"/>
    <x v="0"/>
    <m/>
  </r>
  <r>
    <n v="30438"/>
    <x v="0"/>
    <x v="0"/>
    <x v="0"/>
    <x v="0"/>
    <x v="2"/>
    <x v="336"/>
    <x v="0"/>
    <x v="0"/>
    <s v="Tesseramento"/>
    <x v="1"/>
    <x v="4"/>
    <x v="0"/>
    <m/>
  </r>
  <r>
    <n v="129779"/>
    <x v="0"/>
    <x v="0"/>
    <x v="0"/>
    <x v="0"/>
    <x v="2"/>
    <x v="336"/>
    <x v="0"/>
    <x v="0"/>
    <s v="Tesseramento"/>
    <x v="1"/>
    <x v="3"/>
    <x v="0"/>
    <m/>
  </r>
  <r>
    <n v="104663"/>
    <x v="0"/>
    <x v="0"/>
    <x v="0"/>
    <x v="0"/>
    <x v="7"/>
    <x v="342"/>
    <x v="0"/>
    <x v="0"/>
    <s v="Tesseramento"/>
    <x v="1"/>
    <x v="1"/>
    <x v="0"/>
    <m/>
  </r>
  <r>
    <n v="64865"/>
    <x v="0"/>
    <x v="0"/>
    <x v="0"/>
    <x v="0"/>
    <x v="2"/>
    <x v="336"/>
    <x v="0"/>
    <x v="0"/>
    <s v="Tesseramento"/>
    <x v="1"/>
    <x v="4"/>
    <x v="0"/>
    <m/>
  </r>
  <r>
    <n v="160096"/>
    <x v="0"/>
    <x v="0"/>
    <x v="0"/>
    <x v="0"/>
    <x v="2"/>
    <x v="336"/>
    <x v="0"/>
    <x v="1"/>
    <s v="Tesseramento"/>
    <x v="1"/>
    <x v="3"/>
    <x v="0"/>
    <m/>
  </r>
  <r>
    <n v="170521"/>
    <x v="0"/>
    <x v="0"/>
    <x v="0"/>
    <x v="0"/>
    <x v="2"/>
    <x v="336"/>
    <x v="0"/>
    <x v="0"/>
    <s v="Tesseramento"/>
    <x v="1"/>
    <x v="0"/>
    <x v="0"/>
    <m/>
  </r>
  <r>
    <n v="115548"/>
    <x v="0"/>
    <x v="0"/>
    <x v="0"/>
    <x v="0"/>
    <x v="2"/>
    <x v="336"/>
    <x v="0"/>
    <x v="0"/>
    <s v="Tesseramento"/>
    <x v="1"/>
    <x v="3"/>
    <x v="0"/>
    <m/>
  </r>
  <r>
    <n v="146353"/>
    <x v="0"/>
    <x v="0"/>
    <x v="0"/>
    <x v="0"/>
    <x v="2"/>
    <x v="336"/>
    <x v="0"/>
    <x v="1"/>
    <s v="Tesseramento"/>
    <x v="1"/>
    <x v="4"/>
    <x v="0"/>
    <m/>
  </r>
  <r>
    <n v="136963"/>
    <x v="0"/>
    <x v="0"/>
    <x v="0"/>
    <x v="0"/>
    <x v="2"/>
    <x v="336"/>
    <x v="0"/>
    <x v="0"/>
    <s v="Tesseramento"/>
    <x v="1"/>
    <x v="0"/>
    <x v="0"/>
    <m/>
  </r>
  <r>
    <n v="189184"/>
    <x v="0"/>
    <x v="0"/>
    <x v="0"/>
    <x v="0"/>
    <x v="2"/>
    <x v="336"/>
    <x v="0"/>
    <x v="1"/>
    <s v="Tesseramento"/>
    <x v="1"/>
    <x v="0"/>
    <x v="0"/>
    <m/>
  </r>
  <r>
    <n v="189438"/>
    <x v="0"/>
    <x v="0"/>
    <x v="0"/>
    <x v="0"/>
    <x v="2"/>
    <x v="336"/>
    <x v="0"/>
    <x v="0"/>
    <s v="Tesseramento"/>
    <x v="1"/>
    <x v="1"/>
    <x v="0"/>
    <m/>
  </r>
  <r>
    <n v="30050"/>
    <x v="0"/>
    <x v="0"/>
    <x v="0"/>
    <x v="0"/>
    <x v="2"/>
    <x v="336"/>
    <x v="0"/>
    <x v="1"/>
    <s v="Tesseramento"/>
    <x v="1"/>
    <x v="4"/>
    <x v="0"/>
    <m/>
  </r>
  <r>
    <n v="175683"/>
    <x v="0"/>
    <x v="0"/>
    <x v="0"/>
    <x v="3"/>
    <x v="2"/>
    <x v="336"/>
    <x v="0"/>
    <x v="1"/>
    <s v="Tesseramento"/>
    <x v="1"/>
    <x v="3"/>
    <x v="0"/>
    <m/>
  </r>
  <r>
    <n v="80547"/>
    <x v="0"/>
    <x v="0"/>
    <x v="0"/>
    <x v="0"/>
    <x v="2"/>
    <x v="336"/>
    <x v="0"/>
    <x v="1"/>
    <s v="Tesseramento"/>
    <x v="1"/>
    <x v="4"/>
    <x v="0"/>
    <m/>
  </r>
  <r>
    <n v="30470"/>
    <x v="0"/>
    <x v="0"/>
    <x v="0"/>
    <x v="0"/>
    <x v="2"/>
    <x v="336"/>
    <x v="0"/>
    <x v="1"/>
    <s v="Tesseramento"/>
    <x v="1"/>
    <x v="4"/>
    <x v="0"/>
    <m/>
  </r>
  <r>
    <n v="30471"/>
    <x v="0"/>
    <x v="0"/>
    <x v="0"/>
    <x v="0"/>
    <x v="2"/>
    <x v="336"/>
    <x v="0"/>
    <x v="0"/>
    <s v="Tesseramento"/>
    <x v="1"/>
    <x v="3"/>
    <x v="0"/>
    <m/>
  </r>
  <r>
    <n v="235551"/>
    <x v="1"/>
    <x v="0"/>
    <x v="1"/>
    <x v="2"/>
    <x v="11"/>
    <x v="244"/>
    <x v="0"/>
    <x v="0"/>
    <s v="Tesseramento"/>
    <x v="0"/>
    <x v="5"/>
    <x v="0"/>
    <m/>
  </r>
  <r>
    <n v="69485"/>
    <x v="0"/>
    <x v="0"/>
    <x v="0"/>
    <x v="0"/>
    <x v="2"/>
    <x v="336"/>
    <x v="0"/>
    <x v="0"/>
    <s v="Tesseramento"/>
    <x v="1"/>
    <x v="1"/>
    <x v="0"/>
    <m/>
  </r>
  <r>
    <n v="1729"/>
    <x v="0"/>
    <x v="0"/>
    <x v="0"/>
    <x v="0"/>
    <x v="2"/>
    <x v="336"/>
    <x v="0"/>
    <x v="0"/>
    <s v="Tesseramento"/>
    <x v="1"/>
    <x v="0"/>
    <x v="0"/>
    <m/>
  </r>
  <r>
    <n v="227602"/>
    <x v="1"/>
    <x v="0"/>
    <x v="0"/>
    <x v="2"/>
    <x v="2"/>
    <x v="336"/>
    <x v="0"/>
    <x v="1"/>
    <s v="Tesseramento"/>
    <x v="1"/>
    <x v="5"/>
    <x v="0"/>
    <m/>
  </r>
  <r>
    <n v="167343"/>
    <x v="0"/>
    <x v="0"/>
    <x v="0"/>
    <x v="1"/>
    <x v="2"/>
    <x v="336"/>
    <x v="0"/>
    <x v="1"/>
    <s v="Tesseramento"/>
    <x v="1"/>
    <x v="0"/>
    <x v="0"/>
    <m/>
  </r>
  <r>
    <n v="177057"/>
    <x v="1"/>
    <x v="0"/>
    <x v="0"/>
    <x v="0"/>
    <x v="11"/>
    <x v="244"/>
    <x v="0"/>
    <x v="0"/>
    <s v="Tesseramento"/>
    <x v="0"/>
    <x v="2"/>
    <x v="0"/>
    <m/>
  </r>
  <r>
    <n v="220430"/>
    <x v="0"/>
    <x v="0"/>
    <x v="0"/>
    <x v="0"/>
    <x v="2"/>
    <x v="336"/>
    <x v="0"/>
    <x v="0"/>
    <s v="Tesseramento"/>
    <x v="1"/>
    <x v="0"/>
    <x v="0"/>
    <m/>
  </r>
  <r>
    <n v="124006"/>
    <x v="0"/>
    <x v="0"/>
    <x v="0"/>
    <x v="0"/>
    <x v="2"/>
    <x v="336"/>
    <x v="0"/>
    <x v="1"/>
    <s v="Tesseramento"/>
    <x v="1"/>
    <x v="4"/>
    <x v="0"/>
    <m/>
  </r>
  <r>
    <n v="220913"/>
    <x v="0"/>
    <x v="0"/>
    <x v="0"/>
    <x v="0"/>
    <x v="2"/>
    <x v="336"/>
    <x v="0"/>
    <x v="0"/>
    <s v="Tesseramento"/>
    <x v="1"/>
    <x v="0"/>
    <x v="0"/>
    <m/>
  </r>
  <r>
    <n v="28465"/>
    <x v="0"/>
    <x v="0"/>
    <x v="0"/>
    <x v="0"/>
    <x v="2"/>
    <x v="336"/>
    <x v="0"/>
    <x v="0"/>
    <s v="Tesseramento"/>
    <x v="1"/>
    <x v="4"/>
    <x v="0"/>
    <m/>
  </r>
  <r>
    <n v="220431"/>
    <x v="0"/>
    <x v="0"/>
    <x v="0"/>
    <x v="0"/>
    <x v="2"/>
    <x v="336"/>
    <x v="0"/>
    <x v="1"/>
    <s v="Tesseramento"/>
    <x v="1"/>
    <x v="3"/>
    <x v="0"/>
    <m/>
  </r>
  <r>
    <n v="81545"/>
    <x v="0"/>
    <x v="0"/>
    <x v="0"/>
    <x v="0"/>
    <x v="2"/>
    <x v="336"/>
    <x v="0"/>
    <x v="1"/>
    <s v="Tesseramento"/>
    <x v="1"/>
    <x v="4"/>
    <x v="0"/>
    <m/>
  </r>
  <r>
    <n v="68325"/>
    <x v="0"/>
    <x v="0"/>
    <x v="0"/>
    <x v="4"/>
    <x v="2"/>
    <x v="336"/>
    <x v="0"/>
    <x v="0"/>
    <s v="Tesseramento"/>
    <x v="1"/>
    <x v="1"/>
    <x v="0"/>
    <m/>
  </r>
  <r>
    <n v="103164"/>
    <x v="0"/>
    <x v="0"/>
    <x v="0"/>
    <x v="0"/>
    <x v="2"/>
    <x v="336"/>
    <x v="0"/>
    <x v="1"/>
    <s v="Tesseramento"/>
    <x v="1"/>
    <x v="4"/>
    <x v="0"/>
    <m/>
  </r>
  <r>
    <n v="115553"/>
    <x v="0"/>
    <x v="0"/>
    <x v="0"/>
    <x v="1"/>
    <x v="2"/>
    <x v="336"/>
    <x v="0"/>
    <x v="0"/>
    <s v="Tesseramento"/>
    <x v="1"/>
    <x v="1"/>
    <x v="0"/>
    <m/>
  </r>
  <r>
    <n v="54252"/>
    <x v="0"/>
    <x v="0"/>
    <x v="0"/>
    <x v="0"/>
    <x v="2"/>
    <x v="336"/>
    <x v="0"/>
    <x v="0"/>
    <s v="Tesseramento"/>
    <x v="1"/>
    <x v="0"/>
    <x v="0"/>
    <m/>
  </r>
  <r>
    <n v="56925"/>
    <x v="0"/>
    <x v="0"/>
    <x v="0"/>
    <x v="0"/>
    <x v="2"/>
    <x v="336"/>
    <x v="0"/>
    <x v="0"/>
    <s v="Tesseramento"/>
    <x v="1"/>
    <x v="4"/>
    <x v="0"/>
    <m/>
  </r>
  <r>
    <n v="195896"/>
    <x v="0"/>
    <x v="0"/>
    <x v="0"/>
    <x v="0"/>
    <x v="2"/>
    <x v="336"/>
    <x v="0"/>
    <x v="1"/>
    <s v="Tesseramento"/>
    <x v="1"/>
    <x v="0"/>
    <x v="0"/>
    <m/>
  </r>
  <r>
    <n v="28469"/>
    <x v="0"/>
    <x v="0"/>
    <x v="0"/>
    <x v="0"/>
    <x v="2"/>
    <x v="336"/>
    <x v="0"/>
    <x v="0"/>
    <s v="Tesseramento"/>
    <x v="1"/>
    <x v="3"/>
    <x v="0"/>
    <m/>
  </r>
  <r>
    <n v="224954"/>
    <x v="0"/>
    <x v="0"/>
    <x v="0"/>
    <x v="0"/>
    <x v="8"/>
    <x v="115"/>
    <x v="0"/>
    <x v="0"/>
    <s v="Tesseramento"/>
    <x v="1"/>
    <x v="0"/>
    <x v="0"/>
    <m/>
  </r>
  <r>
    <n v="30363"/>
    <x v="0"/>
    <x v="0"/>
    <x v="0"/>
    <x v="0"/>
    <x v="2"/>
    <x v="336"/>
    <x v="0"/>
    <x v="1"/>
    <s v="Tesseramento"/>
    <x v="1"/>
    <x v="3"/>
    <x v="0"/>
    <m/>
  </r>
  <r>
    <n v="30507"/>
    <x v="0"/>
    <x v="0"/>
    <x v="0"/>
    <x v="0"/>
    <x v="2"/>
    <x v="336"/>
    <x v="0"/>
    <x v="0"/>
    <s v="Tesseramento"/>
    <x v="1"/>
    <x v="3"/>
    <x v="0"/>
    <m/>
  </r>
  <r>
    <n v="185893"/>
    <x v="1"/>
    <x v="0"/>
    <x v="0"/>
    <x v="3"/>
    <x v="8"/>
    <x v="115"/>
    <x v="0"/>
    <x v="0"/>
    <s v="Tesseramento"/>
    <x v="1"/>
    <x v="7"/>
    <x v="0"/>
    <m/>
  </r>
  <r>
    <n v="76791"/>
    <x v="0"/>
    <x v="0"/>
    <x v="0"/>
    <x v="0"/>
    <x v="2"/>
    <x v="336"/>
    <x v="0"/>
    <x v="0"/>
    <s v="Tesseramento"/>
    <x v="1"/>
    <x v="1"/>
    <x v="0"/>
    <m/>
  </r>
  <r>
    <n v="30557"/>
    <x v="0"/>
    <x v="0"/>
    <x v="0"/>
    <x v="2"/>
    <x v="2"/>
    <x v="336"/>
    <x v="0"/>
    <x v="1"/>
    <s v="Tesseramento"/>
    <x v="1"/>
    <x v="4"/>
    <x v="0"/>
    <m/>
  </r>
  <r>
    <n v="81546"/>
    <x v="0"/>
    <x v="0"/>
    <x v="0"/>
    <x v="0"/>
    <x v="2"/>
    <x v="336"/>
    <x v="0"/>
    <x v="0"/>
    <s v="Tesseramento"/>
    <x v="1"/>
    <x v="4"/>
    <x v="0"/>
    <m/>
  </r>
  <r>
    <n v="161545"/>
    <x v="0"/>
    <x v="0"/>
    <x v="0"/>
    <x v="0"/>
    <x v="8"/>
    <x v="115"/>
    <x v="0"/>
    <x v="1"/>
    <s v="Tesseramento"/>
    <x v="1"/>
    <x v="3"/>
    <x v="0"/>
    <m/>
  </r>
  <r>
    <n v="161541"/>
    <x v="0"/>
    <x v="0"/>
    <x v="0"/>
    <x v="0"/>
    <x v="8"/>
    <x v="115"/>
    <x v="0"/>
    <x v="0"/>
    <s v="Tesseramento"/>
    <x v="1"/>
    <x v="3"/>
    <x v="0"/>
    <m/>
  </r>
  <r>
    <n v="14642"/>
    <x v="0"/>
    <x v="0"/>
    <x v="0"/>
    <x v="0"/>
    <x v="2"/>
    <x v="336"/>
    <x v="0"/>
    <x v="1"/>
    <s v="Tesseramento"/>
    <x v="1"/>
    <x v="4"/>
    <x v="0"/>
    <m/>
  </r>
  <r>
    <n v="30513"/>
    <x v="0"/>
    <x v="0"/>
    <x v="0"/>
    <x v="0"/>
    <x v="2"/>
    <x v="336"/>
    <x v="0"/>
    <x v="0"/>
    <s v="Tesseramento"/>
    <x v="1"/>
    <x v="4"/>
    <x v="0"/>
    <m/>
  </r>
  <r>
    <n v="64843"/>
    <x v="0"/>
    <x v="0"/>
    <x v="0"/>
    <x v="0"/>
    <x v="2"/>
    <x v="336"/>
    <x v="0"/>
    <x v="0"/>
    <s v="Tesseramento"/>
    <x v="1"/>
    <x v="4"/>
    <x v="0"/>
    <m/>
  </r>
  <r>
    <n v="88330"/>
    <x v="0"/>
    <x v="0"/>
    <x v="0"/>
    <x v="0"/>
    <x v="2"/>
    <x v="336"/>
    <x v="0"/>
    <x v="1"/>
    <s v="Tesseramento"/>
    <x v="1"/>
    <x v="0"/>
    <x v="0"/>
    <m/>
  </r>
  <r>
    <n v="30528"/>
    <x v="0"/>
    <x v="0"/>
    <x v="0"/>
    <x v="0"/>
    <x v="2"/>
    <x v="336"/>
    <x v="0"/>
    <x v="0"/>
    <s v="Tesseramento"/>
    <x v="1"/>
    <x v="4"/>
    <x v="0"/>
    <m/>
  </r>
  <r>
    <n v="172953"/>
    <x v="0"/>
    <x v="0"/>
    <x v="0"/>
    <x v="0"/>
    <x v="2"/>
    <x v="336"/>
    <x v="0"/>
    <x v="0"/>
    <s v="Tesseramento"/>
    <x v="1"/>
    <x v="3"/>
    <x v="0"/>
    <m/>
  </r>
  <r>
    <n v="172955"/>
    <x v="1"/>
    <x v="0"/>
    <x v="0"/>
    <x v="1"/>
    <x v="2"/>
    <x v="336"/>
    <x v="0"/>
    <x v="0"/>
    <s v="Tesseramento"/>
    <x v="1"/>
    <x v="7"/>
    <x v="0"/>
    <m/>
  </r>
  <r>
    <n v="172954"/>
    <x v="1"/>
    <x v="0"/>
    <x v="0"/>
    <x v="0"/>
    <x v="2"/>
    <x v="336"/>
    <x v="0"/>
    <x v="0"/>
    <s v="Tesseramento"/>
    <x v="1"/>
    <x v="6"/>
    <x v="0"/>
    <m/>
  </r>
  <r>
    <n v="51163"/>
    <x v="0"/>
    <x v="0"/>
    <x v="0"/>
    <x v="0"/>
    <x v="2"/>
    <x v="336"/>
    <x v="0"/>
    <x v="0"/>
    <s v="Tesseramento"/>
    <x v="1"/>
    <x v="3"/>
    <x v="0"/>
    <m/>
  </r>
  <r>
    <n v="176126"/>
    <x v="0"/>
    <x v="0"/>
    <x v="0"/>
    <x v="0"/>
    <x v="3"/>
    <x v="118"/>
    <x v="0"/>
    <x v="0"/>
    <s v="Tesseramento"/>
    <x v="1"/>
    <x v="0"/>
    <x v="0"/>
    <m/>
  </r>
  <r>
    <n v="46231"/>
    <x v="0"/>
    <x v="0"/>
    <x v="0"/>
    <x v="0"/>
    <x v="2"/>
    <x v="336"/>
    <x v="0"/>
    <x v="0"/>
    <s v="Tesseramento"/>
    <x v="1"/>
    <x v="0"/>
    <x v="0"/>
    <m/>
  </r>
  <r>
    <n v="30534"/>
    <x v="0"/>
    <x v="0"/>
    <x v="0"/>
    <x v="0"/>
    <x v="2"/>
    <x v="336"/>
    <x v="0"/>
    <x v="0"/>
    <s v="Tesseramento"/>
    <x v="1"/>
    <x v="4"/>
    <x v="0"/>
    <m/>
  </r>
  <r>
    <n v="30537"/>
    <x v="0"/>
    <x v="0"/>
    <x v="0"/>
    <x v="1"/>
    <x v="2"/>
    <x v="336"/>
    <x v="0"/>
    <x v="1"/>
    <s v="Tesseramento"/>
    <x v="1"/>
    <x v="4"/>
    <x v="0"/>
    <m/>
  </r>
  <r>
    <n v="82218"/>
    <x v="0"/>
    <x v="0"/>
    <x v="0"/>
    <x v="0"/>
    <x v="2"/>
    <x v="336"/>
    <x v="0"/>
    <x v="0"/>
    <s v="Tesseramento"/>
    <x v="1"/>
    <x v="4"/>
    <x v="0"/>
    <m/>
  </r>
  <r>
    <n v="167346"/>
    <x v="0"/>
    <x v="0"/>
    <x v="0"/>
    <x v="0"/>
    <x v="2"/>
    <x v="336"/>
    <x v="0"/>
    <x v="0"/>
    <s v="Tesseramento"/>
    <x v="1"/>
    <x v="0"/>
    <x v="0"/>
    <m/>
  </r>
  <r>
    <n v="47676"/>
    <x v="0"/>
    <x v="0"/>
    <x v="0"/>
    <x v="2"/>
    <x v="2"/>
    <x v="336"/>
    <x v="0"/>
    <x v="1"/>
    <s v="Tesseramento"/>
    <x v="1"/>
    <x v="4"/>
    <x v="0"/>
    <m/>
  </r>
  <r>
    <n v="175684"/>
    <x v="0"/>
    <x v="0"/>
    <x v="0"/>
    <x v="3"/>
    <x v="2"/>
    <x v="336"/>
    <x v="0"/>
    <x v="1"/>
    <s v="Tesseramento"/>
    <x v="1"/>
    <x v="1"/>
    <x v="0"/>
    <m/>
  </r>
  <r>
    <n v="46539"/>
    <x v="0"/>
    <x v="0"/>
    <x v="0"/>
    <x v="0"/>
    <x v="2"/>
    <x v="336"/>
    <x v="0"/>
    <x v="0"/>
    <s v="Tesseramento"/>
    <x v="1"/>
    <x v="3"/>
    <x v="0"/>
    <m/>
  </r>
  <r>
    <n v="30546"/>
    <x v="0"/>
    <x v="0"/>
    <x v="0"/>
    <x v="0"/>
    <x v="2"/>
    <x v="336"/>
    <x v="0"/>
    <x v="0"/>
    <s v="Tesseramento"/>
    <x v="1"/>
    <x v="4"/>
    <x v="0"/>
    <m/>
  </r>
  <r>
    <n v="207016"/>
    <x v="0"/>
    <x v="0"/>
    <x v="0"/>
    <x v="0"/>
    <x v="3"/>
    <x v="118"/>
    <x v="0"/>
    <x v="0"/>
    <s v="Tesseramento"/>
    <x v="1"/>
    <x v="0"/>
    <x v="0"/>
    <m/>
  </r>
  <r>
    <n v="54217"/>
    <x v="0"/>
    <x v="0"/>
    <x v="0"/>
    <x v="0"/>
    <x v="2"/>
    <x v="336"/>
    <x v="0"/>
    <x v="1"/>
    <s v="Tesseramento"/>
    <x v="1"/>
    <x v="4"/>
    <x v="0"/>
    <m/>
  </r>
  <r>
    <n v="100206"/>
    <x v="0"/>
    <x v="0"/>
    <x v="0"/>
    <x v="0"/>
    <x v="2"/>
    <x v="336"/>
    <x v="0"/>
    <x v="0"/>
    <s v="Tesseramento"/>
    <x v="1"/>
    <x v="4"/>
    <x v="0"/>
    <m/>
  </r>
  <r>
    <n v="30066"/>
    <x v="0"/>
    <x v="0"/>
    <x v="0"/>
    <x v="0"/>
    <x v="2"/>
    <x v="336"/>
    <x v="0"/>
    <x v="1"/>
    <s v="Tesseramento"/>
    <x v="1"/>
    <x v="3"/>
    <x v="0"/>
    <m/>
  </r>
  <r>
    <n v="97566"/>
    <x v="0"/>
    <x v="0"/>
    <x v="0"/>
    <x v="0"/>
    <x v="8"/>
    <x v="115"/>
    <x v="0"/>
    <x v="0"/>
    <s v="Tesseramento"/>
    <x v="1"/>
    <x v="0"/>
    <x v="0"/>
    <m/>
  </r>
  <r>
    <n v="29984"/>
    <x v="0"/>
    <x v="0"/>
    <x v="0"/>
    <x v="0"/>
    <x v="2"/>
    <x v="336"/>
    <x v="0"/>
    <x v="0"/>
    <s v="Tesseramento"/>
    <x v="1"/>
    <x v="4"/>
    <x v="0"/>
    <m/>
  </r>
  <r>
    <n v="30556"/>
    <x v="0"/>
    <x v="0"/>
    <x v="0"/>
    <x v="0"/>
    <x v="2"/>
    <x v="336"/>
    <x v="0"/>
    <x v="0"/>
    <s v="Tesseramento"/>
    <x v="1"/>
    <x v="4"/>
    <x v="0"/>
    <m/>
  </r>
  <r>
    <n v="30555"/>
    <x v="0"/>
    <x v="0"/>
    <x v="0"/>
    <x v="2"/>
    <x v="2"/>
    <x v="336"/>
    <x v="0"/>
    <x v="1"/>
    <s v="Tesseramento"/>
    <x v="1"/>
    <x v="0"/>
    <x v="0"/>
    <m/>
  </r>
  <r>
    <n v="12582"/>
    <x v="0"/>
    <x v="0"/>
    <x v="0"/>
    <x v="0"/>
    <x v="2"/>
    <x v="336"/>
    <x v="0"/>
    <x v="0"/>
    <s v="Tesseramento"/>
    <x v="1"/>
    <x v="3"/>
    <x v="0"/>
    <m/>
  </r>
  <r>
    <n v="213020"/>
    <x v="0"/>
    <x v="0"/>
    <x v="0"/>
    <x v="0"/>
    <x v="8"/>
    <x v="115"/>
    <x v="0"/>
    <x v="0"/>
    <s v="Tesseramento"/>
    <x v="1"/>
    <x v="4"/>
    <x v="0"/>
    <m/>
  </r>
  <r>
    <n v="158843"/>
    <x v="0"/>
    <x v="0"/>
    <x v="0"/>
    <x v="0"/>
    <x v="2"/>
    <x v="336"/>
    <x v="0"/>
    <x v="1"/>
    <s v="Tesseramento"/>
    <x v="1"/>
    <x v="4"/>
    <x v="0"/>
    <m/>
  </r>
  <r>
    <n v="67703"/>
    <x v="0"/>
    <x v="0"/>
    <x v="0"/>
    <x v="1"/>
    <x v="2"/>
    <x v="336"/>
    <x v="0"/>
    <x v="1"/>
    <s v="Tesseramento"/>
    <x v="1"/>
    <x v="4"/>
    <x v="0"/>
    <m/>
  </r>
  <r>
    <n v="7818"/>
    <x v="0"/>
    <x v="0"/>
    <x v="0"/>
    <x v="0"/>
    <x v="2"/>
    <x v="336"/>
    <x v="0"/>
    <x v="0"/>
    <s v="Tesseramento"/>
    <x v="1"/>
    <x v="3"/>
    <x v="0"/>
    <m/>
  </r>
  <r>
    <n v="199529"/>
    <x v="0"/>
    <x v="0"/>
    <x v="0"/>
    <x v="1"/>
    <x v="8"/>
    <x v="115"/>
    <x v="0"/>
    <x v="0"/>
    <s v="Tesseramento"/>
    <x v="1"/>
    <x v="3"/>
    <x v="0"/>
    <m/>
  </r>
  <r>
    <n v="30564"/>
    <x v="0"/>
    <x v="0"/>
    <x v="0"/>
    <x v="0"/>
    <x v="2"/>
    <x v="336"/>
    <x v="0"/>
    <x v="0"/>
    <s v="Tesseramento"/>
    <x v="1"/>
    <x v="0"/>
    <x v="0"/>
    <m/>
  </r>
  <r>
    <n v="30563"/>
    <x v="0"/>
    <x v="0"/>
    <x v="0"/>
    <x v="0"/>
    <x v="2"/>
    <x v="336"/>
    <x v="0"/>
    <x v="0"/>
    <s v="Tesseramento"/>
    <x v="1"/>
    <x v="0"/>
    <x v="0"/>
    <m/>
  </r>
  <r>
    <n v="218999"/>
    <x v="1"/>
    <x v="0"/>
    <x v="0"/>
    <x v="2"/>
    <x v="2"/>
    <x v="336"/>
    <x v="0"/>
    <x v="0"/>
    <s v="Tesseramento"/>
    <x v="1"/>
    <x v="5"/>
    <x v="0"/>
    <m/>
  </r>
  <r>
    <n v="219000"/>
    <x v="1"/>
    <x v="0"/>
    <x v="0"/>
    <x v="3"/>
    <x v="2"/>
    <x v="336"/>
    <x v="0"/>
    <x v="0"/>
    <s v="Tesseramento"/>
    <x v="1"/>
    <x v="5"/>
    <x v="0"/>
    <m/>
  </r>
  <r>
    <n v="30545"/>
    <x v="0"/>
    <x v="0"/>
    <x v="0"/>
    <x v="0"/>
    <x v="2"/>
    <x v="336"/>
    <x v="0"/>
    <x v="1"/>
    <s v="Tesseramento"/>
    <x v="1"/>
    <x v="4"/>
    <x v="0"/>
    <m/>
  </r>
  <r>
    <n v="28492"/>
    <x v="0"/>
    <x v="0"/>
    <x v="0"/>
    <x v="0"/>
    <x v="2"/>
    <x v="336"/>
    <x v="0"/>
    <x v="1"/>
    <s v="Tesseramento"/>
    <x v="1"/>
    <x v="3"/>
    <x v="0"/>
    <m/>
  </r>
  <r>
    <n v="129782"/>
    <x v="0"/>
    <x v="0"/>
    <x v="0"/>
    <x v="0"/>
    <x v="2"/>
    <x v="336"/>
    <x v="0"/>
    <x v="1"/>
    <s v="Tesseramento"/>
    <x v="1"/>
    <x v="3"/>
    <x v="0"/>
    <m/>
  </r>
  <r>
    <n v="38488"/>
    <x v="0"/>
    <x v="0"/>
    <x v="0"/>
    <x v="0"/>
    <x v="7"/>
    <x v="78"/>
    <x v="0"/>
    <x v="0"/>
    <s v="Tesseramento"/>
    <x v="0"/>
    <x v="4"/>
    <x v="0"/>
    <m/>
  </r>
  <r>
    <n v="86196"/>
    <x v="0"/>
    <x v="0"/>
    <x v="2"/>
    <x v="0"/>
    <x v="2"/>
    <x v="336"/>
    <x v="0"/>
    <x v="1"/>
    <s v="Tesseramento"/>
    <x v="1"/>
    <x v="0"/>
    <x v="0"/>
    <m/>
  </r>
  <r>
    <n v="165809"/>
    <x v="0"/>
    <x v="0"/>
    <x v="0"/>
    <x v="0"/>
    <x v="8"/>
    <x v="115"/>
    <x v="0"/>
    <x v="0"/>
    <s v="Tesseramento"/>
    <x v="1"/>
    <x v="3"/>
    <x v="0"/>
    <m/>
  </r>
  <r>
    <n v="165813"/>
    <x v="0"/>
    <x v="0"/>
    <x v="0"/>
    <x v="0"/>
    <x v="8"/>
    <x v="115"/>
    <x v="0"/>
    <x v="0"/>
    <s v="Tesseramento"/>
    <x v="1"/>
    <x v="0"/>
    <x v="0"/>
    <m/>
  </r>
  <r>
    <n v="33785"/>
    <x v="0"/>
    <x v="0"/>
    <x v="0"/>
    <x v="0"/>
    <x v="4"/>
    <x v="54"/>
    <x v="0"/>
    <x v="0"/>
    <s v="Tesseramento"/>
    <x v="1"/>
    <x v="4"/>
    <x v="0"/>
    <m/>
  </r>
  <r>
    <n v="81116"/>
    <x v="0"/>
    <x v="0"/>
    <x v="0"/>
    <x v="0"/>
    <x v="3"/>
    <x v="118"/>
    <x v="0"/>
    <x v="1"/>
    <s v="Tesseramento"/>
    <x v="1"/>
    <x v="4"/>
    <x v="0"/>
    <m/>
  </r>
  <r>
    <n v="39755"/>
    <x v="0"/>
    <x v="0"/>
    <x v="0"/>
    <x v="0"/>
    <x v="4"/>
    <x v="54"/>
    <x v="0"/>
    <x v="1"/>
    <s v="Tesseramento"/>
    <x v="1"/>
    <x v="4"/>
    <x v="0"/>
    <m/>
  </r>
  <r>
    <n v="23871"/>
    <x v="0"/>
    <x v="0"/>
    <x v="0"/>
    <x v="0"/>
    <x v="3"/>
    <x v="118"/>
    <x v="0"/>
    <x v="0"/>
    <s v="Tesseramento"/>
    <x v="1"/>
    <x v="3"/>
    <x v="0"/>
    <m/>
  </r>
  <r>
    <n v="205596"/>
    <x v="0"/>
    <x v="1"/>
    <x v="0"/>
    <x v="1"/>
    <x v="4"/>
    <x v="54"/>
    <x v="0"/>
    <x v="1"/>
    <s v="Tesseramento"/>
    <x v="1"/>
    <x v="0"/>
    <x v="0"/>
    <m/>
  </r>
  <r>
    <n v="228292"/>
    <x v="0"/>
    <x v="0"/>
    <x v="0"/>
    <x v="1"/>
    <x v="3"/>
    <x v="118"/>
    <x v="0"/>
    <x v="0"/>
    <s v="Tesseramento"/>
    <x v="1"/>
    <x v="1"/>
    <x v="0"/>
    <m/>
  </r>
  <r>
    <n v="221842"/>
    <x v="0"/>
    <x v="0"/>
    <x v="0"/>
    <x v="1"/>
    <x v="3"/>
    <x v="118"/>
    <x v="0"/>
    <x v="0"/>
    <s v="Tesseramento"/>
    <x v="1"/>
    <x v="3"/>
    <x v="0"/>
    <m/>
  </r>
  <r>
    <n v="26441"/>
    <x v="0"/>
    <x v="0"/>
    <x v="0"/>
    <x v="0"/>
    <x v="4"/>
    <x v="18"/>
    <x v="0"/>
    <x v="1"/>
    <s v="Tesseramento"/>
    <x v="1"/>
    <x v="4"/>
    <x v="0"/>
    <m/>
  </r>
  <r>
    <n v="216883"/>
    <x v="0"/>
    <x v="0"/>
    <x v="0"/>
    <x v="0"/>
    <x v="3"/>
    <x v="118"/>
    <x v="0"/>
    <x v="0"/>
    <s v="Tesseramento"/>
    <x v="1"/>
    <x v="0"/>
    <x v="0"/>
    <m/>
  </r>
  <r>
    <n v="199532"/>
    <x v="0"/>
    <x v="0"/>
    <x v="0"/>
    <x v="1"/>
    <x v="8"/>
    <x v="115"/>
    <x v="0"/>
    <x v="0"/>
    <s v="Tesseramento"/>
    <x v="1"/>
    <x v="3"/>
    <x v="0"/>
    <m/>
  </r>
  <r>
    <n v="177345"/>
    <x v="0"/>
    <x v="0"/>
    <x v="0"/>
    <x v="0"/>
    <x v="8"/>
    <x v="115"/>
    <x v="0"/>
    <x v="0"/>
    <s v="Tesseramento"/>
    <x v="1"/>
    <x v="3"/>
    <x v="0"/>
    <m/>
  </r>
  <r>
    <n v="113839"/>
    <x v="0"/>
    <x v="0"/>
    <x v="0"/>
    <x v="0"/>
    <x v="8"/>
    <x v="115"/>
    <x v="0"/>
    <x v="0"/>
    <s v="Tesseramento"/>
    <x v="1"/>
    <x v="3"/>
    <x v="0"/>
    <m/>
  </r>
  <r>
    <n v="225253"/>
    <x v="0"/>
    <x v="0"/>
    <x v="0"/>
    <x v="0"/>
    <x v="8"/>
    <x v="115"/>
    <x v="0"/>
    <x v="0"/>
    <s v="Tesseramento"/>
    <x v="1"/>
    <x v="4"/>
    <x v="0"/>
    <m/>
  </r>
  <r>
    <n v="209221"/>
    <x v="0"/>
    <x v="0"/>
    <x v="0"/>
    <x v="0"/>
    <x v="8"/>
    <x v="115"/>
    <x v="0"/>
    <x v="0"/>
    <s v="Tesseramento"/>
    <x v="1"/>
    <x v="4"/>
    <x v="0"/>
    <m/>
  </r>
  <r>
    <n v="200618"/>
    <x v="0"/>
    <x v="0"/>
    <x v="0"/>
    <x v="0"/>
    <x v="11"/>
    <x v="174"/>
    <x v="0"/>
    <x v="1"/>
    <s v="Tesseramento"/>
    <x v="3"/>
    <x v="0"/>
    <x v="0"/>
    <m/>
  </r>
  <r>
    <n v="211951"/>
    <x v="0"/>
    <x v="0"/>
    <x v="0"/>
    <x v="1"/>
    <x v="4"/>
    <x v="125"/>
    <x v="0"/>
    <x v="0"/>
    <s v="Tesseramento"/>
    <x v="1"/>
    <x v="1"/>
    <x v="0"/>
    <m/>
  </r>
  <r>
    <n v="170425"/>
    <x v="0"/>
    <x v="0"/>
    <x v="0"/>
    <x v="0"/>
    <x v="4"/>
    <x v="125"/>
    <x v="0"/>
    <x v="0"/>
    <s v="Tesseramento"/>
    <x v="1"/>
    <x v="1"/>
    <x v="0"/>
    <m/>
  </r>
  <r>
    <n v="205800"/>
    <x v="1"/>
    <x v="0"/>
    <x v="0"/>
    <x v="2"/>
    <x v="11"/>
    <x v="345"/>
    <x v="0"/>
    <x v="0"/>
    <s v="Tesseramento"/>
    <x v="0"/>
    <x v="7"/>
    <x v="0"/>
    <m/>
  </r>
  <r>
    <n v="142380"/>
    <x v="0"/>
    <x v="0"/>
    <x v="0"/>
    <x v="0"/>
    <x v="7"/>
    <x v="15"/>
    <x v="0"/>
    <x v="0"/>
    <s v="Tesseramento"/>
    <x v="2"/>
    <x v="0"/>
    <x v="0"/>
    <m/>
  </r>
  <r>
    <n v="32081"/>
    <x v="0"/>
    <x v="0"/>
    <x v="0"/>
    <x v="0"/>
    <x v="7"/>
    <x v="56"/>
    <x v="0"/>
    <x v="0"/>
    <s v="Tesseramento"/>
    <x v="1"/>
    <x v="3"/>
    <x v="0"/>
    <m/>
  </r>
  <r>
    <n v="135483"/>
    <x v="0"/>
    <x v="0"/>
    <x v="0"/>
    <x v="0"/>
    <x v="8"/>
    <x v="115"/>
    <x v="0"/>
    <x v="0"/>
    <s v="Tesseramento"/>
    <x v="1"/>
    <x v="3"/>
    <x v="0"/>
    <m/>
  </r>
  <r>
    <n v="138669"/>
    <x v="0"/>
    <x v="0"/>
    <x v="0"/>
    <x v="0"/>
    <x v="8"/>
    <x v="115"/>
    <x v="0"/>
    <x v="0"/>
    <s v="Tesseramento"/>
    <x v="1"/>
    <x v="4"/>
    <x v="0"/>
    <m/>
  </r>
  <r>
    <n v="195600"/>
    <x v="1"/>
    <x v="1"/>
    <x v="0"/>
    <x v="0"/>
    <x v="7"/>
    <x v="56"/>
    <x v="0"/>
    <x v="0"/>
    <s v="Tesseramento"/>
    <x v="1"/>
    <x v="7"/>
    <x v="0"/>
    <m/>
  </r>
  <r>
    <n v="204153"/>
    <x v="0"/>
    <x v="0"/>
    <x v="0"/>
    <x v="0"/>
    <x v="8"/>
    <x v="112"/>
    <x v="0"/>
    <x v="0"/>
    <s v="Tesseramento"/>
    <x v="1"/>
    <x v="3"/>
    <x v="0"/>
    <m/>
  </r>
  <r>
    <n v="120927"/>
    <x v="0"/>
    <x v="0"/>
    <x v="0"/>
    <x v="0"/>
    <x v="7"/>
    <x v="56"/>
    <x v="0"/>
    <x v="0"/>
    <s v="Tesseramento"/>
    <x v="1"/>
    <x v="1"/>
    <x v="0"/>
    <m/>
  </r>
  <r>
    <n v="207655"/>
    <x v="0"/>
    <x v="0"/>
    <x v="0"/>
    <x v="0"/>
    <x v="8"/>
    <x v="115"/>
    <x v="0"/>
    <x v="0"/>
    <s v="Tesseramento"/>
    <x v="1"/>
    <x v="4"/>
    <x v="0"/>
    <m/>
  </r>
  <r>
    <n v="99474"/>
    <x v="0"/>
    <x v="0"/>
    <x v="0"/>
    <x v="0"/>
    <x v="8"/>
    <x v="115"/>
    <x v="0"/>
    <x v="0"/>
    <s v="Tesseramento"/>
    <x v="1"/>
    <x v="3"/>
    <x v="0"/>
    <m/>
  </r>
  <r>
    <n v="227061"/>
    <x v="0"/>
    <x v="0"/>
    <x v="0"/>
    <x v="0"/>
    <x v="7"/>
    <x v="56"/>
    <x v="0"/>
    <x v="1"/>
    <s v="Tesseramento"/>
    <x v="1"/>
    <x v="1"/>
    <x v="0"/>
    <m/>
  </r>
  <r>
    <n v="191343"/>
    <x v="0"/>
    <x v="0"/>
    <x v="0"/>
    <x v="0"/>
    <x v="8"/>
    <x v="115"/>
    <x v="0"/>
    <x v="0"/>
    <s v="Tesseramento"/>
    <x v="1"/>
    <x v="0"/>
    <x v="0"/>
    <m/>
  </r>
  <r>
    <n v="214291"/>
    <x v="0"/>
    <x v="0"/>
    <x v="0"/>
    <x v="1"/>
    <x v="8"/>
    <x v="115"/>
    <x v="0"/>
    <x v="0"/>
    <s v="Tesseramento"/>
    <x v="1"/>
    <x v="0"/>
    <x v="0"/>
    <m/>
  </r>
  <r>
    <n v="214286"/>
    <x v="0"/>
    <x v="0"/>
    <x v="0"/>
    <x v="1"/>
    <x v="8"/>
    <x v="115"/>
    <x v="0"/>
    <x v="1"/>
    <s v="Tesseramento"/>
    <x v="1"/>
    <x v="3"/>
    <x v="0"/>
    <m/>
  </r>
  <r>
    <n v="152408"/>
    <x v="0"/>
    <x v="0"/>
    <x v="0"/>
    <x v="0"/>
    <x v="8"/>
    <x v="115"/>
    <x v="0"/>
    <x v="0"/>
    <s v="Tesseramento"/>
    <x v="1"/>
    <x v="0"/>
    <x v="0"/>
    <m/>
  </r>
  <r>
    <n v="215921"/>
    <x v="0"/>
    <x v="0"/>
    <x v="0"/>
    <x v="0"/>
    <x v="8"/>
    <x v="115"/>
    <x v="0"/>
    <x v="0"/>
    <s v="Tesseramento"/>
    <x v="1"/>
    <x v="0"/>
    <x v="0"/>
    <m/>
  </r>
  <r>
    <n v="214855"/>
    <x v="0"/>
    <x v="1"/>
    <x v="0"/>
    <x v="0"/>
    <x v="7"/>
    <x v="56"/>
    <x v="0"/>
    <x v="0"/>
    <s v="Tesseramento"/>
    <x v="1"/>
    <x v="0"/>
    <x v="0"/>
    <m/>
  </r>
  <r>
    <n v="52754"/>
    <x v="0"/>
    <x v="0"/>
    <x v="0"/>
    <x v="0"/>
    <x v="8"/>
    <x v="115"/>
    <x v="0"/>
    <x v="0"/>
    <s v="Tesseramento"/>
    <x v="1"/>
    <x v="4"/>
    <x v="0"/>
    <m/>
  </r>
  <r>
    <n v="172496"/>
    <x v="0"/>
    <x v="0"/>
    <x v="0"/>
    <x v="0"/>
    <x v="8"/>
    <x v="115"/>
    <x v="0"/>
    <x v="0"/>
    <s v="Tesseramento"/>
    <x v="1"/>
    <x v="0"/>
    <x v="0"/>
    <m/>
  </r>
  <r>
    <n v="179154"/>
    <x v="0"/>
    <x v="0"/>
    <x v="0"/>
    <x v="0"/>
    <x v="8"/>
    <x v="115"/>
    <x v="0"/>
    <x v="1"/>
    <s v="Tesseramento"/>
    <x v="1"/>
    <x v="3"/>
    <x v="0"/>
    <m/>
  </r>
  <r>
    <n v="164491"/>
    <x v="0"/>
    <x v="0"/>
    <x v="0"/>
    <x v="0"/>
    <x v="8"/>
    <x v="115"/>
    <x v="0"/>
    <x v="0"/>
    <s v="Tesseramento"/>
    <x v="1"/>
    <x v="3"/>
    <x v="0"/>
    <m/>
  </r>
  <r>
    <n v="161540"/>
    <x v="0"/>
    <x v="0"/>
    <x v="0"/>
    <x v="0"/>
    <x v="8"/>
    <x v="115"/>
    <x v="0"/>
    <x v="0"/>
    <s v="Tesseramento"/>
    <x v="1"/>
    <x v="3"/>
    <x v="0"/>
    <m/>
  </r>
  <r>
    <n v="196417"/>
    <x v="0"/>
    <x v="0"/>
    <x v="0"/>
    <x v="0"/>
    <x v="8"/>
    <x v="115"/>
    <x v="0"/>
    <x v="0"/>
    <s v="Tesseramento"/>
    <x v="1"/>
    <x v="3"/>
    <x v="0"/>
    <m/>
  </r>
  <r>
    <n v="216699"/>
    <x v="0"/>
    <x v="0"/>
    <x v="0"/>
    <x v="0"/>
    <x v="8"/>
    <x v="115"/>
    <x v="0"/>
    <x v="0"/>
    <s v="Tesseramento"/>
    <x v="1"/>
    <x v="0"/>
    <x v="0"/>
    <m/>
  </r>
  <r>
    <n v="211741"/>
    <x v="0"/>
    <x v="1"/>
    <x v="0"/>
    <x v="0"/>
    <x v="7"/>
    <x v="56"/>
    <x v="0"/>
    <x v="1"/>
    <s v="Tesseramento"/>
    <x v="1"/>
    <x v="0"/>
    <x v="0"/>
    <m/>
  </r>
  <r>
    <n v="4748"/>
    <x v="0"/>
    <x v="0"/>
    <x v="0"/>
    <x v="0"/>
    <x v="7"/>
    <x v="56"/>
    <x v="0"/>
    <x v="0"/>
    <s v="Tesseramento"/>
    <x v="1"/>
    <x v="0"/>
    <x v="0"/>
    <m/>
  </r>
  <r>
    <n v="235908"/>
    <x v="0"/>
    <x v="1"/>
    <x v="1"/>
    <x v="3"/>
    <x v="7"/>
    <x v="223"/>
    <x v="0"/>
    <x v="0"/>
    <s v="Tesseramento"/>
    <x v="2"/>
    <x v="0"/>
    <x v="0"/>
    <m/>
  </r>
  <r>
    <n v="214857"/>
    <x v="0"/>
    <x v="1"/>
    <x v="0"/>
    <x v="0"/>
    <x v="7"/>
    <x v="56"/>
    <x v="0"/>
    <x v="0"/>
    <s v="Tesseramento"/>
    <x v="1"/>
    <x v="0"/>
    <x v="0"/>
    <m/>
  </r>
  <r>
    <n v="192625"/>
    <x v="0"/>
    <x v="1"/>
    <x v="0"/>
    <x v="1"/>
    <x v="7"/>
    <x v="56"/>
    <x v="0"/>
    <x v="1"/>
    <s v="Tesseramento"/>
    <x v="1"/>
    <x v="0"/>
    <x v="0"/>
    <m/>
  </r>
  <r>
    <n v="166719"/>
    <x v="0"/>
    <x v="0"/>
    <x v="0"/>
    <x v="0"/>
    <x v="4"/>
    <x v="88"/>
    <x v="0"/>
    <x v="0"/>
    <s v="Tesseramento"/>
    <x v="1"/>
    <x v="1"/>
    <x v="0"/>
    <m/>
  </r>
  <r>
    <n v="166717"/>
    <x v="0"/>
    <x v="0"/>
    <x v="0"/>
    <x v="0"/>
    <x v="4"/>
    <x v="88"/>
    <x v="0"/>
    <x v="0"/>
    <s v="Tesseramento"/>
    <x v="1"/>
    <x v="3"/>
    <x v="0"/>
    <m/>
  </r>
  <r>
    <n v="186912"/>
    <x v="0"/>
    <x v="0"/>
    <x v="0"/>
    <x v="0"/>
    <x v="4"/>
    <x v="47"/>
    <x v="0"/>
    <x v="0"/>
    <s v="Tesseramento"/>
    <x v="0"/>
    <x v="3"/>
    <x v="0"/>
    <m/>
  </r>
  <r>
    <n v="201117"/>
    <x v="0"/>
    <x v="0"/>
    <x v="0"/>
    <x v="0"/>
    <x v="4"/>
    <x v="47"/>
    <x v="0"/>
    <x v="0"/>
    <s v="Tesseramento"/>
    <x v="0"/>
    <x v="0"/>
    <x v="0"/>
    <m/>
  </r>
  <r>
    <n v="197335"/>
    <x v="0"/>
    <x v="0"/>
    <x v="0"/>
    <x v="2"/>
    <x v="7"/>
    <x v="51"/>
    <x v="0"/>
    <x v="0"/>
    <s v="Tesseramento"/>
    <x v="1"/>
    <x v="0"/>
    <x v="0"/>
    <m/>
  </r>
  <r>
    <n v="224094"/>
    <x v="0"/>
    <x v="0"/>
    <x v="0"/>
    <x v="0"/>
    <x v="2"/>
    <x v="2"/>
    <x v="0"/>
    <x v="1"/>
    <s v="Tesseramento"/>
    <x v="1"/>
    <x v="1"/>
    <x v="0"/>
    <m/>
  </r>
  <r>
    <n v="86104"/>
    <x v="0"/>
    <x v="0"/>
    <x v="0"/>
    <x v="0"/>
    <x v="8"/>
    <x v="62"/>
    <x v="0"/>
    <x v="0"/>
    <s v="Tesseramento"/>
    <x v="1"/>
    <x v="0"/>
    <x v="0"/>
    <m/>
  </r>
  <r>
    <n v="195940"/>
    <x v="0"/>
    <x v="0"/>
    <x v="0"/>
    <x v="0"/>
    <x v="7"/>
    <x v="51"/>
    <x v="0"/>
    <x v="1"/>
    <s v="Tesseramento"/>
    <x v="1"/>
    <x v="3"/>
    <x v="0"/>
    <m/>
  </r>
  <r>
    <n v="17120"/>
    <x v="0"/>
    <x v="0"/>
    <x v="0"/>
    <x v="0"/>
    <x v="8"/>
    <x v="62"/>
    <x v="0"/>
    <x v="1"/>
    <s v="Tesseramento"/>
    <x v="1"/>
    <x v="3"/>
    <x v="0"/>
    <m/>
  </r>
  <r>
    <n v="221207"/>
    <x v="1"/>
    <x v="0"/>
    <x v="0"/>
    <x v="0"/>
    <x v="7"/>
    <x v="30"/>
    <x v="0"/>
    <x v="0"/>
    <s v="Tesseramento"/>
    <x v="1"/>
    <x v="7"/>
    <x v="0"/>
    <m/>
  </r>
  <r>
    <n v="221208"/>
    <x v="1"/>
    <x v="0"/>
    <x v="0"/>
    <x v="0"/>
    <x v="7"/>
    <x v="30"/>
    <x v="0"/>
    <x v="1"/>
    <s v="Tesseramento"/>
    <x v="1"/>
    <x v="5"/>
    <x v="0"/>
    <m/>
  </r>
  <r>
    <n v="219945"/>
    <x v="0"/>
    <x v="0"/>
    <x v="0"/>
    <x v="0"/>
    <x v="8"/>
    <x v="115"/>
    <x v="0"/>
    <x v="0"/>
    <s v="Tesseramento"/>
    <x v="1"/>
    <x v="1"/>
    <x v="0"/>
    <m/>
  </r>
  <r>
    <n v="141439"/>
    <x v="0"/>
    <x v="0"/>
    <x v="0"/>
    <x v="0"/>
    <x v="8"/>
    <x v="115"/>
    <x v="0"/>
    <x v="0"/>
    <s v="Tesseramento"/>
    <x v="1"/>
    <x v="4"/>
    <x v="0"/>
    <m/>
  </r>
  <r>
    <n v="134227"/>
    <x v="0"/>
    <x v="0"/>
    <x v="0"/>
    <x v="0"/>
    <x v="8"/>
    <x v="115"/>
    <x v="0"/>
    <x v="0"/>
    <s v="Tesseramento"/>
    <x v="1"/>
    <x v="4"/>
    <x v="0"/>
    <m/>
  </r>
  <r>
    <n v="216724"/>
    <x v="0"/>
    <x v="0"/>
    <x v="0"/>
    <x v="0"/>
    <x v="8"/>
    <x v="115"/>
    <x v="0"/>
    <x v="0"/>
    <s v="Tesseramento"/>
    <x v="1"/>
    <x v="0"/>
    <x v="0"/>
    <m/>
  </r>
  <r>
    <n v="150438"/>
    <x v="0"/>
    <x v="0"/>
    <x v="0"/>
    <x v="0"/>
    <x v="8"/>
    <x v="115"/>
    <x v="0"/>
    <x v="0"/>
    <s v="Tesseramento"/>
    <x v="1"/>
    <x v="0"/>
    <x v="0"/>
    <m/>
  </r>
  <r>
    <n v="228582"/>
    <x v="1"/>
    <x v="0"/>
    <x v="0"/>
    <x v="3"/>
    <x v="7"/>
    <x v="30"/>
    <x v="0"/>
    <x v="0"/>
    <s v="Tesseramento"/>
    <x v="1"/>
    <x v="5"/>
    <x v="0"/>
    <m/>
  </r>
  <r>
    <n v="141623"/>
    <x v="0"/>
    <x v="0"/>
    <x v="0"/>
    <x v="1"/>
    <x v="12"/>
    <x v="254"/>
    <x v="0"/>
    <x v="1"/>
    <s v="Tesseramento"/>
    <x v="0"/>
    <x v="4"/>
    <x v="0"/>
    <m/>
  </r>
  <r>
    <n v="207475"/>
    <x v="0"/>
    <x v="0"/>
    <x v="0"/>
    <x v="1"/>
    <x v="8"/>
    <x v="115"/>
    <x v="0"/>
    <x v="0"/>
    <s v="Tesseramento"/>
    <x v="1"/>
    <x v="4"/>
    <x v="0"/>
    <m/>
  </r>
  <r>
    <n v="228575"/>
    <x v="1"/>
    <x v="0"/>
    <x v="0"/>
    <x v="3"/>
    <x v="7"/>
    <x v="30"/>
    <x v="0"/>
    <x v="0"/>
    <s v="Tesseramento"/>
    <x v="1"/>
    <x v="5"/>
    <x v="0"/>
    <m/>
  </r>
  <r>
    <n v="203256"/>
    <x v="0"/>
    <x v="0"/>
    <x v="0"/>
    <x v="1"/>
    <x v="12"/>
    <x v="254"/>
    <x v="0"/>
    <x v="0"/>
    <s v="Tesseramento"/>
    <x v="0"/>
    <x v="4"/>
    <x v="0"/>
    <m/>
  </r>
  <r>
    <n v="161546"/>
    <x v="0"/>
    <x v="0"/>
    <x v="0"/>
    <x v="0"/>
    <x v="8"/>
    <x v="115"/>
    <x v="0"/>
    <x v="0"/>
    <s v="Tesseramento"/>
    <x v="1"/>
    <x v="3"/>
    <x v="0"/>
    <m/>
  </r>
  <r>
    <n v="32161"/>
    <x v="0"/>
    <x v="0"/>
    <x v="0"/>
    <x v="0"/>
    <x v="8"/>
    <x v="115"/>
    <x v="0"/>
    <x v="0"/>
    <s v="Tesseramento"/>
    <x v="1"/>
    <x v="4"/>
    <x v="0"/>
    <m/>
  </r>
  <r>
    <n v="228566"/>
    <x v="1"/>
    <x v="0"/>
    <x v="0"/>
    <x v="3"/>
    <x v="7"/>
    <x v="30"/>
    <x v="0"/>
    <x v="1"/>
    <s v="Tesseramento"/>
    <x v="1"/>
    <x v="5"/>
    <x v="0"/>
    <m/>
  </r>
  <r>
    <n v="235787"/>
    <x v="0"/>
    <x v="0"/>
    <x v="1"/>
    <x v="0"/>
    <x v="7"/>
    <x v="348"/>
    <x v="0"/>
    <x v="0"/>
    <s v="Tesseramento"/>
    <x v="1"/>
    <x v="0"/>
    <x v="0"/>
    <m/>
  </r>
  <r>
    <n v="168057"/>
    <x v="0"/>
    <x v="1"/>
    <x v="0"/>
    <x v="0"/>
    <x v="7"/>
    <x v="135"/>
    <x v="0"/>
    <x v="0"/>
    <s v="Tesseramento"/>
    <x v="1"/>
    <x v="0"/>
    <x v="0"/>
    <m/>
  </r>
  <r>
    <n v="99170"/>
    <x v="0"/>
    <x v="0"/>
    <x v="0"/>
    <x v="0"/>
    <x v="7"/>
    <x v="135"/>
    <x v="0"/>
    <x v="0"/>
    <s v="Tesseramento"/>
    <x v="1"/>
    <x v="1"/>
    <x v="0"/>
    <m/>
  </r>
  <r>
    <n v="27434"/>
    <x v="0"/>
    <x v="0"/>
    <x v="0"/>
    <x v="0"/>
    <x v="7"/>
    <x v="135"/>
    <x v="0"/>
    <x v="0"/>
    <s v="Tesseramento"/>
    <x v="1"/>
    <x v="0"/>
    <x v="0"/>
    <m/>
  </r>
  <r>
    <n v="18946"/>
    <x v="0"/>
    <x v="0"/>
    <x v="0"/>
    <x v="0"/>
    <x v="7"/>
    <x v="135"/>
    <x v="0"/>
    <x v="0"/>
    <s v="Tesseramento"/>
    <x v="1"/>
    <x v="1"/>
    <x v="0"/>
    <m/>
  </r>
  <r>
    <n v="197040"/>
    <x v="0"/>
    <x v="0"/>
    <x v="0"/>
    <x v="0"/>
    <x v="7"/>
    <x v="135"/>
    <x v="0"/>
    <x v="0"/>
    <s v="Tesseramento"/>
    <x v="1"/>
    <x v="3"/>
    <x v="0"/>
    <m/>
  </r>
  <r>
    <n v="41396"/>
    <x v="0"/>
    <x v="0"/>
    <x v="0"/>
    <x v="0"/>
    <x v="7"/>
    <x v="135"/>
    <x v="0"/>
    <x v="0"/>
    <s v="Tesseramento"/>
    <x v="1"/>
    <x v="3"/>
    <x v="0"/>
    <m/>
  </r>
  <r>
    <n v="56733"/>
    <x v="0"/>
    <x v="0"/>
    <x v="0"/>
    <x v="0"/>
    <x v="7"/>
    <x v="135"/>
    <x v="0"/>
    <x v="0"/>
    <s v="Tesseramento"/>
    <x v="1"/>
    <x v="0"/>
    <x v="0"/>
    <m/>
  </r>
  <r>
    <n v="130710"/>
    <x v="0"/>
    <x v="0"/>
    <x v="0"/>
    <x v="0"/>
    <x v="7"/>
    <x v="135"/>
    <x v="0"/>
    <x v="0"/>
    <s v="Tesseramento"/>
    <x v="1"/>
    <x v="1"/>
    <x v="0"/>
    <m/>
  </r>
  <r>
    <n v="101162"/>
    <x v="0"/>
    <x v="0"/>
    <x v="0"/>
    <x v="0"/>
    <x v="7"/>
    <x v="135"/>
    <x v="0"/>
    <x v="0"/>
    <s v="Tesseramento"/>
    <x v="1"/>
    <x v="3"/>
    <x v="0"/>
    <m/>
  </r>
  <r>
    <n v="13323"/>
    <x v="0"/>
    <x v="0"/>
    <x v="0"/>
    <x v="0"/>
    <x v="7"/>
    <x v="135"/>
    <x v="0"/>
    <x v="1"/>
    <s v="Tesseramento"/>
    <x v="1"/>
    <x v="0"/>
    <x v="0"/>
    <m/>
  </r>
  <r>
    <n v="85211"/>
    <x v="0"/>
    <x v="0"/>
    <x v="0"/>
    <x v="0"/>
    <x v="7"/>
    <x v="135"/>
    <x v="0"/>
    <x v="0"/>
    <s v="Tesseramento"/>
    <x v="1"/>
    <x v="0"/>
    <x v="0"/>
    <m/>
  </r>
  <r>
    <n v="66906"/>
    <x v="0"/>
    <x v="0"/>
    <x v="0"/>
    <x v="0"/>
    <x v="7"/>
    <x v="135"/>
    <x v="0"/>
    <x v="0"/>
    <s v="Tesseramento"/>
    <x v="1"/>
    <x v="0"/>
    <x v="0"/>
    <m/>
  </r>
  <r>
    <n v="165800"/>
    <x v="0"/>
    <x v="0"/>
    <x v="0"/>
    <x v="1"/>
    <x v="8"/>
    <x v="115"/>
    <x v="0"/>
    <x v="0"/>
    <s v="Tesseramento"/>
    <x v="1"/>
    <x v="4"/>
    <x v="0"/>
    <m/>
  </r>
  <r>
    <n v="165816"/>
    <x v="0"/>
    <x v="0"/>
    <x v="0"/>
    <x v="1"/>
    <x v="8"/>
    <x v="115"/>
    <x v="0"/>
    <x v="1"/>
    <s v="Tesseramento"/>
    <x v="1"/>
    <x v="4"/>
    <x v="0"/>
    <m/>
  </r>
  <r>
    <n v="147412"/>
    <x v="0"/>
    <x v="0"/>
    <x v="2"/>
    <x v="0"/>
    <x v="8"/>
    <x v="246"/>
    <x v="0"/>
    <x v="0"/>
    <s v="Tesseramento"/>
    <x v="1"/>
    <x v="0"/>
    <x v="0"/>
    <m/>
  </r>
  <r>
    <n v="33960"/>
    <x v="0"/>
    <x v="0"/>
    <x v="0"/>
    <x v="0"/>
    <x v="4"/>
    <x v="166"/>
    <x v="0"/>
    <x v="0"/>
    <s v="Tesseramento"/>
    <x v="1"/>
    <x v="0"/>
    <x v="0"/>
    <m/>
  </r>
  <r>
    <n v="235549"/>
    <x v="1"/>
    <x v="0"/>
    <x v="1"/>
    <x v="2"/>
    <x v="11"/>
    <x v="244"/>
    <x v="0"/>
    <x v="0"/>
    <s v="Tesseramento"/>
    <x v="0"/>
    <x v="5"/>
    <x v="0"/>
    <m/>
  </r>
  <r>
    <n v="226830"/>
    <x v="0"/>
    <x v="0"/>
    <x v="0"/>
    <x v="1"/>
    <x v="11"/>
    <x v="244"/>
    <x v="0"/>
    <x v="0"/>
    <s v="Tesseramento"/>
    <x v="0"/>
    <x v="1"/>
    <x v="0"/>
    <m/>
  </r>
  <r>
    <n v="229517"/>
    <x v="1"/>
    <x v="1"/>
    <x v="0"/>
    <x v="2"/>
    <x v="7"/>
    <x v="44"/>
    <x v="0"/>
    <x v="1"/>
    <s v="Tesseramento"/>
    <x v="1"/>
    <x v="5"/>
    <x v="0"/>
    <m/>
  </r>
  <r>
    <n v="235550"/>
    <x v="0"/>
    <x v="0"/>
    <x v="1"/>
    <x v="1"/>
    <x v="11"/>
    <x v="244"/>
    <x v="0"/>
    <x v="0"/>
    <s v="Tesseramento"/>
    <x v="0"/>
    <x v="0"/>
    <x v="0"/>
    <m/>
  </r>
  <r>
    <n v="86955"/>
    <x v="0"/>
    <x v="0"/>
    <x v="0"/>
    <x v="0"/>
    <x v="11"/>
    <x v="244"/>
    <x v="0"/>
    <x v="0"/>
    <s v="Tesseramento"/>
    <x v="0"/>
    <x v="0"/>
    <x v="0"/>
    <m/>
  </r>
  <r>
    <n v="108181"/>
    <x v="0"/>
    <x v="0"/>
    <x v="0"/>
    <x v="1"/>
    <x v="11"/>
    <x v="244"/>
    <x v="0"/>
    <x v="0"/>
    <s v="Tesseramento"/>
    <x v="0"/>
    <x v="0"/>
    <x v="0"/>
    <m/>
  </r>
  <r>
    <n v="95917"/>
    <x v="0"/>
    <x v="0"/>
    <x v="0"/>
    <x v="0"/>
    <x v="7"/>
    <x v="135"/>
    <x v="0"/>
    <x v="1"/>
    <s v="Tesseramento"/>
    <x v="1"/>
    <x v="1"/>
    <x v="0"/>
    <m/>
  </r>
  <r>
    <n v="235774"/>
    <x v="1"/>
    <x v="0"/>
    <x v="1"/>
    <x v="2"/>
    <x v="8"/>
    <x v="246"/>
    <x v="0"/>
    <x v="0"/>
    <s v="Tesseramento"/>
    <x v="1"/>
    <x v="5"/>
    <x v="0"/>
    <m/>
  </r>
  <r>
    <n v="27748"/>
    <x v="0"/>
    <x v="0"/>
    <x v="0"/>
    <x v="0"/>
    <x v="7"/>
    <x v="135"/>
    <x v="0"/>
    <x v="0"/>
    <s v="Tesseramento"/>
    <x v="1"/>
    <x v="0"/>
    <x v="0"/>
    <m/>
  </r>
  <r>
    <n v="205974"/>
    <x v="0"/>
    <x v="0"/>
    <x v="0"/>
    <x v="0"/>
    <x v="7"/>
    <x v="135"/>
    <x v="0"/>
    <x v="0"/>
    <s v="Tesseramento"/>
    <x v="1"/>
    <x v="3"/>
    <x v="0"/>
    <m/>
  </r>
  <r>
    <n v="183668"/>
    <x v="0"/>
    <x v="0"/>
    <x v="0"/>
    <x v="0"/>
    <x v="7"/>
    <x v="135"/>
    <x v="0"/>
    <x v="0"/>
    <s v="Tesseramento"/>
    <x v="1"/>
    <x v="3"/>
    <x v="0"/>
    <m/>
  </r>
  <r>
    <n v="129434"/>
    <x v="0"/>
    <x v="0"/>
    <x v="0"/>
    <x v="0"/>
    <x v="7"/>
    <x v="135"/>
    <x v="0"/>
    <x v="0"/>
    <s v="Tesseramento"/>
    <x v="1"/>
    <x v="0"/>
    <x v="0"/>
    <m/>
  </r>
  <r>
    <n v="61338"/>
    <x v="0"/>
    <x v="0"/>
    <x v="0"/>
    <x v="0"/>
    <x v="7"/>
    <x v="135"/>
    <x v="0"/>
    <x v="0"/>
    <s v="Tesseramento"/>
    <x v="1"/>
    <x v="0"/>
    <x v="0"/>
    <m/>
  </r>
  <r>
    <n v="100560"/>
    <x v="0"/>
    <x v="0"/>
    <x v="0"/>
    <x v="0"/>
    <x v="7"/>
    <x v="135"/>
    <x v="0"/>
    <x v="0"/>
    <s v="Tesseramento"/>
    <x v="1"/>
    <x v="0"/>
    <x v="0"/>
    <m/>
  </r>
  <r>
    <n v="95186"/>
    <x v="0"/>
    <x v="0"/>
    <x v="0"/>
    <x v="0"/>
    <x v="7"/>
    <x v="135"/>
    <x v="0"/>
    <x v="0"/>
    <s v="Tesseramento"/>
    <x v="1"/>
    <x v="0"/>
    <x v="0"/>
    <m/>
  </r>
  <r>
    <n v="101662"/>
    <x v="0"/>
    <x v="0"/>
    <x v="0"/>
    <x v="0"/>
    <x v="7"/>
    <x v="135"/>
    <x v="0"/>
    <x v="0"/>
    <s v="Tesseramento"/>
    <x v="1"/>
    <x v="3"/>
    <x v="0"/>
    <m/>
  </r>
  <r>
    <n v="71259"/>
    <x v="0"/>
    <x v="0"/>
    <x v="0"/>
    <x v="0"/>
    <x v="7"/>
    <x v="135"/>
    <x v="0"/>
    <x v="0"/>
    <s v="Tesseramento"/>
    <x v="1"/>
    <x v="3"/>
    <x v="0"/>
    <m/>
  </r>
  <r>
    <n v="16882"/>
    <x v="0"/>
    <x v="0"/>
    <x v="0"/>
    <x v="0"/>
    <x v="7"/>
    <x v="135"/>
    <x v="0"/>
    <x v="1"/>
    <s v="Tesseramento"/>
    <x v="1"/>
    <x v="4"/>
    <x v="0"/>
    <m/>
  </r>
  <r>
    <n v="169205"/>
    <x v="0"/>
    <x v="0"/>
    <x v="0"/>
    <x v="0"/>
    <x v="11"/>
    <x v="244"/>
    <x v="0"/>
    <x v="0"/>
    <s v="Tesseramento"/>
    <x v="0"/>
    <x v="0"/>
    <x v="0"/>
    <m/>
  </r>
  <r>
    <n v="232249"/>
    <x v="1"/>
    <x v="0"/>
    <x v="0"/>
    <x v="2"/>
    <x v="11"/>
    <x v="244"/>
    <x v="0"/>
    <x v="0"/>
    <s v="Tesseramento"/>
    <x v="0"/>
    <x v="7"/>
    <x v="0"/>
    <m/>
  </r>
  <r>
    <n v="31170"/>
    <x v="0"/>
    <x v="0"/>
    <x v="0"/>
    <x v="0"/>
    <x v="2"/>
    <x v="292"/>
    <x v="0"/>
    <x v="0"/>
    <s v="Tesseramento"/>
    <x v="1"/>
    <x v="4"/>
    <x v="0"/>
    <m/>
  </r>
  <r>
    <n v="220207"/>
    <x v="1"/>
    <x v="0"/>
    <x v="0"/>
    <x v="1"/>
    <x v="11"/>
    <x v="244"/>
    <x v="0"/>
    <x v="0"/>
    <s v="Tesseramento"/>
    <x v="0"/>
    <x v="5"/>
    <x v="0"/>
    <m/>
  </r>
  <r>
    <n v="43432"/>
    <x v="0"/>
    <x v="0"/>
    <x v="0"/>
    <x v="0"/>
    <x v="2"/>
    <x v="292"/>
    <x v="0"/>
    <x v="1"/>
    <s v="Tesseramento"/>
    <x v="1"/>
    <x v="4"/>
    <x v="0"/>
    <m/>
  </r>
  <r>
    <n v="100629"/>
    <x v="0"/>
    <x v="0"/>
    <x v="0"/>
    <x v="0"/>
    <x v="2"/>
    <x v="292"/>
    <x v="0"/>
    <x v="0"/>
    <s v="Tesseramento"/>
    <x v="1"/>
    <x v="0"/>
    <x v="0"/>
    <m/>
  </r>
  <r>
    <n v="228241"/>
    <x v="0"/>
    <x v="0"/>
    <x v="0"/>
    <x v="0"/>
    <x v="11"/>
    <x v="189"/>
    <x v="0"/>
    <x v="0"/>
    <s v="Tesseramento"/>
    <x v="1"/>
    <x v="0"/>
    <x v="0"/>
    <m/>
  </r>
  <r>
    <n v="187157"/>
    <x v="0"/>
    <x v="0"/>
    <x v="0"/>
    <x v="0"/>
    <x v="11"/>
    <x v="189"/>
    <x v="0"/>
    <x v="0"/>
    <s v="Tesseramento"/>
    <x v="1"/>
    <x v="0"/>
    <x v="0"/>
    <m/>
  </r>
  <r>
    <n v="114157"/>
    <x v="0"/>
    <x v="0"/>
    <x v="0"/>
    <x v="0"/>
    <x v="11"/>
    <x v="244"/>
    <x v="0"/>
    <x v="0"/>
    <s v="Tesseramento"/>
    <x v="0"/>
    <x v="0"/>
    <x v="0"/>
    <m/>
  </r>
  <r>
    <n v="80529"/>
    <x v="0"/>
    <x v="0"/>
    <x v="0"/>
    <x v="0"/>
    <x v="2"/>
    <x v="292"/>
    <x v="0"/>
    <x v="0"/>
    <s v="Tesseramento"/>
    <x v="1"/>
    <x v="4"/>
    <x v="0"/>
    <m/>
  </r>
  <r>
    <n v="232852"/>
    <x v="1"/>
    <x v="0"/>
    <x v="0"/>
    <x v="1"/>
    <x v="2"/>
    <x v="292"/>
    <x v="0"/>
    <x v="1"/>
    <s v="Tesseramento"/>
    <x v="1"/>
    <x v="5"/>
    <x v="0"/>
    <m/>
  </r>
  <r>
    <n v="224762"/>
    <x v="1"/>
    <x v="0"/>
    <x v="0"/>
    <x v="0"/>
    <x v="2"/>
    <x v="292"/>
    <x v="0"/>
    <x v="0"/>
    <s v="Tesseramento"/>
    <x v="1"/>
    <x v="5"/>
    <x v="0"/>
    <m/>
  </r>
  <r>
    <n v="227924"/>
    <x v="1"/>
    <x v="0"/>
    <x v="0"/>
    <x v="2"/>
    <x v="2"/>
    <x v="292"/>
    <x v="0"/>
    <x v="0"/>
    <s v="Tesseramento"/>
    <x v="1"/>
    <x v="5"/>
    <x v="0"/>
    <m/>
  </r>
  <r>
    <n v="215867"/>
    <x v="0"/>
    <x v="0"/>
    <x v="0"/>
    <x v="0"/>
    <x v="2"/>
    <x v="292"/>
    <x v="0"/>
    <x v="0"/>
    <s v="Tesseramento"/>
    <x v="1"/>
    <x v="0"/>
    <x v="0"/>
    <m/>
  </r>
  <r>
    <n v="101553"/>
    <x v="0"/>
    <x v="0"/>
    <x v="0"/>
    <x v="0"/>
    <x v="15"/>
    <x v="357"/>
    <x v="0"/>
    <x v="0"/>
    <s v="Tesseramento"/>
    <x v="1"/>
    <x v="3"/>
    <x v="0"/>
    <m/>
  </r>
  <r>
    <n v="207181"/>
    <x v="0"/>
    <x v="0"/>
    <x v="0"/>
    <x v="0"/>
    <x v="4"/>
    <x v="149"/>
    <x v="0"/>
    <x v="0"/>
    <s v="Tesseramento"/>
    <x v="1"/>
    <x v="0"/>
    <x v="0"/>
    <m/>
  </r>
  <r>
    <n v="146108"/>
    <x v="0"/>
    <x v="0"/>
    <x v="0"/>
    <x v="0"/>
    <x v="4"/>
    <x v="149"/>
    <x v="0"/>
    <x v="0"/>
    <s v="Tesseramento"/>
    <x v="1"/>
    <x v="3"/>
    <x v="0"/>
    <m/>
  </r>
  <r>
    <n v="80940"/>
    <x v="0"/>
    <x v="0"/>
    <x v="0"/>
    <x v="0"/>
    <x v="4"/>
    <x v="149"/>
    <x v="0"/>
    <x v="0"/>
    <s v="Tesseramento"/>
    <x v="1"/>
    <x v="0"/>
    <x v="0"/>
    <m/>
  </r>
  <r>
    <n v="236650"/>
    <x v="1"/>
    <x v="0"/>
    <x v="1"/>
    <x v="3"/>
    <x v="7"/>
    <x v="30"/>
    <x v="0"/>
    <x v="0"/>
    <s v="Tesseramento"/>
    <x v="1"/>
    <x v="5"/>
    <x v="0"/>
    <m/>
  </r>
  <r>
    <n v="9874"/>
    <x v="0"/>
    <x v="0"/>
    <x v="2"/>
    <x v="4"/>
    <x v="4"/>
    <x v="166"/>
    <x v="0"/>
    <x v="0"/>
    <s v="Tesseramento"/>
    <x v="1"/>
    <x v="3"/>
    <x v="0"/>
    <m/>
  </r>
  <r>
    <n v="227441"/>
    <x v="0"/>
    <x v="1"/>
    <x v="0"/>
    <x v="1"/>
    <x v="7"/>
    <x v="135"/>
    <x v="0"/>
    <x v="1"/>
    <s v="Tesseramento"/>
    <x v="1"/>
    <x v="3"/>
    <x v="0"/>
    <m/>
  </r>
  <r>
    <n v="236658"/>
    <x v="1"/>
    <x v="0"/>
    <x v="1"/>
    <x v="3"/>
    <x v="7"/>
    <x v="30"/>
    <x v="0"/>
    <x v="0"/>
    <s v="Tesseramento"/>
    <x v="1"/>
    <x v="5"/>
    <x v="0"/>
    <m/>
  </r>
  <r>
    <n v="7341"/>
    <x v="0"/>
    <x v="0"/>
    <x v="0"/>
    <x v="0"/>
    <x v="1"/>
    <x v="108"/>
    <x v="0"/>
    <x v="0"/>
    <s v="Tesseramento"/>
    <x v="0"/>
    <x v="0"/>
    <x v="0"/>
    <m/>
  </r>
  <r>
    <n v="224551"/>
    <x v="0"/>
    <x v="0"/>
    <x v="0"/>
    <x v="0"/>
    <x v="1"/>
    <x v="108"/>
    <x v="0"/>
    <x v="0"/>
    <s v="Tesseramento"/>
    <x v="0"/>
    <x v="0"/>
    <x v="0"/>
    <m/>
  </r>
  <r>
    <n v="68583"/>
    <x v="0"/>
    <x v="0"/>
    <x v="0"/>
    <x v="0"/>
    <x v="7"/>
    <x v="78"/>
    <x v="0"/>
    <x v="0"/>
    <s v="Tesseramento"/>
    <x v="0"/>
    <x v="3"/>
    <x v="0"/>
    <m/>
  </r>
  <r>
    <n v="236657"/>
    <x v="1"/>
    <x v="0"/>
    <x v="1"/>
    <x v="2"/>
    <x v="7"/>
    <x v="30"/>
    <x v="0"/>
    <x v="0"/>
    <s v="Tesseramento"/>
    <x v="1"/>
    <x v="5"/>
    <x v="0"/>
    <m/>
  </r>
  <r>
    <n v="138107"/>
    <x v="0"/>
    <x v="0"/>
    <x v="0"/>
    <x v="0"/>
    <x v="7"/>
    <x v="51"/>
    <x v="0"/>
    <x v="0"/>
    <s v="Tesseramento"/>
    <x v="1"/>
    <x v="0"/>
    <x v="0"/>
    <m/>
  </r>
  <r>
    <n v="151525"/>
    <x v="1"/>
    <x v="0"/>
    <x v="0"/>
    <x v="1"/>
    <x v="7"/>
    <x v="51"/>
    <x v="0"/>
    <x v="0"/>
    <s v="Tesseramento"/>
    <x v="1"/>
    <x v="7"/>
    <x v="0"/>
    <m/>
  </r>
  <r>
    <n v="138108"/>
    <x v="0"/>
    <x v="0"/>
    <x v="0"/>
    <x v="0"/>
    <x v="7"/>
    <x v="51"/>
    <x v="0"/>
    <x v="1"/>
    <s v="Tesseramento"/>
    <x v="1"/>
    <x v="0"/>
    <x v="0"/>
    <m/>
  </r>
  <r>
    <n v="226840"/>
    <x v="0"/>
    <x v="0"/>
    <x v="0"/>
    <x v="1"/>
    <x v="1"/>
    <x v="20"/>
    <x v="0"/>
    <x v="0"/>
    <s v="Tesseramento"/>
    <x v="0"/>
    <x v="0"/>
    <x v="0"/>
    <m/>
  </r>
  <r>
    <n v="226844"/>
    <x v="0"/>
    <x v="1"/>
    <x v="0"/>
    <x v="1"/>
    <x v="1"/>
    <x v="20"/>
    <x v="0"/>
    <x v="1"/>
    <s v="Tesseramento"/>
    <x v="0"/>
    <x v="0"/>
    <x v="0"/>
    <m/>
  </r>
  <r>
    <n v="22580"/>
    <x v="0"/>
    <x v="0"/>
    <x v="0"/>
    <x v="0"/>
    <x v="7"/>
    <x v="182"/>
    <x v="0"/>
    <x v="0"/>
    <s v="Tesseramento"/>
    <x v="1"/>
    <x v="0"/>
    <x v="0"/>
    <m/>
  </r>
  <r>
    <n v="53795"/>
    <x v="0"/>
    <x v="0"/>
    <x v="0"/>
    <x v="0"/>
    <x v="7"/>
    <x v="182"/>
    <x v="0"/>
    <x v="0"/>
    <s v="Tesseramento"/>
    <x v="1"/>
    <x v="4"/>
    <x v="0"/>
    <m/>
  </r>
  <r>
    <n v="94591"/>
    <x v="0"/>
    <x v="0"/>
    <x v="0"/>
    <x v="0"/>
    <x v="7"/>
    <x v="182"/>
    <x v="0"/>
    <x v="0"/>
    <s v="Tesseramento"/>
    <x v="1"/>
    <x v="4"/>
    <x v="0"/>
    <m/>
  </r>
  <r>
    <n v="235645"/>
    <x v="0"/>
    <x v="0"/>
    <x v="1"/>
    <x v="1"/>
    <x v="2"/>
    <x v="292"/>
    <x v="0"/>
    <x v="1"/>
    <s v="Tesseramento"/>
    <x v="1"/>
    <x v="3"/>
    <x v="0"/>
    <m/>
  </r>
  <r>
    <n v="81194"/>
    <x v="0"/>
    <x v="0"/>
    <x v="0"/>
    <x v="0"/>
    <x v="7"/>
    <x v="182"/>
    <x v="0"/>
    <x v="0"/>
    <s v="Tesseramento"/>
    <x v="1"/>
    <x v="4"/>
    <x v="0"/>
    <m/>
  </r>
  <r>
    <n v="16"/>
    <x v="0"/>
    <x v="0"/>
    <x v="0"/>
    <x v="0"/>
    <x v="7"/>
    <x v="182"/>
    <x v="0"/>
    <x v="1"/>
    <s v="Tesseramento"/>
    <x v="1"/>
    <x v="3"/>
    <x v="0"/>
    <m/>
  </r>
  <r>
    <n v="174303"/>
    <x v="0"/>
    <x v="0"/>
    <x v="0"/>
    <x v="0"/>
    <x v="7"/>
    <x v="182"/>
    <x v="0"/>
    <x v="0"/>
    <s v="Tesseramento"/>
    <x v="1"/>
    <x v="0"/>
    <x v="0"/>
    <m/>
  </r>
  <r>
    <n v="133045"/>
    <x v="0"/>
    <x v="0"/>
    <x v="0"/>
    <x v="0"/>
    <x v="7"/>
    <x v="182"/>
    <x v="0"/>
    <x v="0"/>
    <s v="Tesseramento"/>
    <x v="1"/>
    <x v="0"/>
    <x v="0"/>
    <m/>
  </r>
  <r>
    <n v="22967"/>
    <x v="0"/>
    <x v="0"/>
    <x v="0"/>
    <x v="0"/>
    <x v="7"/>
    <x v="182"/>
    <x v="0"/>
    <x v="0"/>
    <s v="Tesseramento"/>
    <x v="1"/>
    <x v="4"/>
    <x v="0"/>
    <m/>
  </r>
  <r>
    <n v="22590"/>
    <x v="0"/>
    <x v="0"/>
    <x v="0"/>
    <x v="0"/>
    <x v="7"/>
    <x v="182"/>
    <x v="0"/>
    <x v="0"/>
    <s v="Tesseramento"/>
    <x v="1"/>
    <x v="4"/>
    <x v="0"/>
    <m/>
  </r>
  <r>
    <n v="124004"/>
    <x v="0"/>
    <x v="0"/>
    <x v="0"/>
    <x v="0"/>
    <x v="7"/>
    <x v="182"/>
    <x v="0"/>
    <x v="0"/>
    <s v="Tesseramento"/>
    <x v="1"/>
    <x v="0"/>
    <x v="0"/>
    <m/>
  </r>
  <r>
    <n v="135764"/>
    <x v="0"/>
    <x v="0"/>
    <x v="0"/>
    <x v="0"/>
    <x v="7"/>
    <x v="182"/>
    <x v="0"/>
    <x v="0"/>
    <s v="Tesseramento"/>
    <x v="1"/>
    <x v="0"/>
    <x v="0"/>
    <m/>
  </r>
  <r>
    <n v="235665"/>
    <x v="0"/>
    <x v="0"/>
    <x v="1"/>
    <x v="2"/>
    <x v="2"/>
    <x v="292"/>
    <x v="0"/>
    <x v="1"/>
    <s v="Tesseramento"/>
    <x v="1"/>
    <x v="0"/>
    <x v="0"/>
    <m/>
  </r>
  <r>
    <n v="71865"/>
    <x v="0"/>
    <x v="0"/>
    <x v="0"/>
    <x v="0"/>
    <x v="7"/>
    <x v="182"/>
    <x v="0"/>
    <x v="0"/>
    <s v="Tesseramento"/>
    <x v="1"/>
    <x v="3"/>
    <x v="0"/>
    <m/>
  </r>
  <r>
    <n v="22599"/>
    <x v="0"/>
    <x v="0"/>
    <x v="0"/>
    <x v="0"/>
    <x v="7"/>
    <x v="182"/>
    <x v="0"/>
    <x v="0"/>
    <s v="Tesseramento"/>
    <x v="1"/>
    <x v="4"/>
    <x v="0"/>
    <m/>
  </r>
  <r>
    <n v="206926"/>
    <x v="0"/>
    <x v="0"/>
    <x v="0"/>
    <x v="0"/>
    <x v="7"/>
    <x v="182"/>
    <x v="0"/>
    <x v="0"/>
    <s v="Tesseramento"/>
    <x v="1"/>
    <x v="0"/>
    <x v="0"/>
    <m/>
  </r>
  <r>
    <n v="53797"/>
    <x v="0"/>
    <x v="0"/>
    <x v="0"/>
    <x v="0"/>
    <x v="7"/>
    <x v="182"/>
    <x v="0"/>
    <x v="0"/>
    <s v="Tesseramento"/>
    <x v="1"/>
    <x v="0"/>
    <x v="0"/>
    <m/>
  </r>
  <r>
    <n v="145649"/>
    <x v="0"/>
    <x v="0"/>
    <x v="0"/>
    <x v="0"/>
    <x v="7"/>
    <x v="182"/>
    <x v="0"/>
    <x v="0"/>
    <s v="Tesseramento"/>
    <x v="1"/>
    <x v="0"/>
    <x v="0"/>
    <m/>
  </r>
  <r>
    <n v="183030"/>
    <x v="0"/>
    <x v="0"/>
    <x v="0"/>
    <x v="0"/>
    <x v="7"/>
    <x v="182"/>
    <x v="0"/>
    <x v="1"/>
    <s v="Tesseramento"/>
    <x v="1"/>
    <x v="0"/>
    <x v="0"/>
    <m/>
  </r>
  <r>
    <n v="228260"/>
    <x v="0"/>
    <x v="1"/>
    <x v="0"/>
    <x v="1"/>
    <x v="7"/>
    <x v="182"/>
    <x v="0"/>
    <x v="1"/>
    <s v="Tesseramento"/>
    <x v="1"/>
    <x v="1"/>
    <x v="0"/>
    <m/>
  </r>
  <r>
    <n v="35919"/>
    <x v="0"/>
    <x v="0"/>
    <x v="0"/>
    <x v="0"/>
    <x v="7"/>
    <x v="182"/>
    <x v="0"/>
    <x v="0"/>
    <s v="Tesseramento"/>
    <x v="1"/>
    <x v="4"/>
    <x v="0"/>
    <m/>
  </r>
  <r>
    <n v="81197"/>
    <x v="0"/>
    <x v="0"/>
    <x v="0"/>
    <x v="0"/>
    <x v="7"/>
    <x v="182"/>
    <x v="0"/>
    <x v="1"/>
    <s v="Tesseramento"/>
    <x v="1"/>
    <x v="4"/>
    <x v="0"/>
    <m/>
  </r>
  <r>
    <n v="69680"/>
    <x v="0"/>
    <x v="0"/>
    <x v="0"/>
    <x v="0"/>
    <x v="7"/>
    <x v="182"/>
    <x v="0"/>
    <x v="0"/>
    <s v="Tesseramento"/>
    <x v="1"/>
    <x v="3"/>
    <x v="0"/>
    <m/>
  </r>
  <r>
    <n v="124349"/>
    <x v="0"/>
    <x v="0"/>
    <x v="0"/>
    <x v="0"/>
    <x v="7"/>
    <x v="182"/>
    <x v="0"/>
    <x v="0"/>
    <s v="Tesseramento"/>
    <x v="1"/>
    <x v="0"/>
    <x v="0"/>
    <m/>
  </r>
  <r>
    <n v="216517"/>
    <x v="0"/>
    <x v="0"/>
    <x v="0"/>
    <x v="1"/>
    <x v="2"/>
    <x v="292"/>
    <x v="0"/>
    <x v="0"/>
    <s v="Tesseramento"/>
    <x v="1"/>
    <x v="4"/>
    <x v="0"/>
    <m/>
  </r>
  <r>
    <n v="206179"/>
    <x v="0"/>
    <x v="0"/>
    <x v="0"/>
    <x v="0"/>
    <x v="7"/>
    <x v="182"/>
    <x v="0"/>
    <x v="0"/>
    <s v="Tesseramento"/>
    <x v="1"/>
    <x v="0"/>
    <x v="0"/>
    <m/>
  </r>
  <r>
    <n v="105468"/>
    <x v="0"/>
    <x v="0"/>
    <x v="0"/>
    <x v="0"/>
    <x v="7"/>
    <x v="182"/>
    <x v="0"/>
    <x v="0"/>
    <s v="Tesseramento"/>
    <x v="1"/>
    <x v="4"/>
    <x v="0"/>
    <m/>
  </r>
  <r>
    <n v="155029"/>
    <x v="0"/>
    <x v="0"/>
    <x v="0"/>
    <x v="0"/>
    <x v="7"/>
    <x v="182"/>
    <x v="0"/>
    <x v="0"/>
    <s v="Tesseramento"/>
    <x v="1"/>
    <x v="4"/>
    <x v="0"/>
    <m/>
  </r>
  <r>
    <n v="190420"/>
    <x v="0"/>
    <x v="0"/>
    <x v="0"/>
    <x v="0"/>
    <x v="7"/>
    <x v="182"/>
    <x v="0"/>
    <x v="0"/>
    <s v="Tesseramento"/>
    <x v="1"/>
    <x v="3"/>
    <x v="0"/>
    <m/>
  </r>
  <r>
    <n v="185393"/>
    <x v="0"/>
    <x v="0"/>
    <x v="0"/>
    <x v="0"/>
    <x v="7"/>
    <x v="182"/>
    <x v="0"/>
    <x v="0"/>
    <s v="Tesseramento"/>
    <x v="1"/>
    <x v="0"/>
    <x v="0"/>
    <m/>
  </r>
  <r>
    <n v="109518"/>
    <x v="0"/>
    <x v="0"/>
    <x v="0"/>
    <x v="0"/>
    <x v="7"/>
    <x v="182"/>
    <x v="0"/>
    <x v="0"/>
    <s v="Tesseramento"/>
    <x v="1"/>
    <x v="4"/>
    <x v="0"/>
    <m/>
  </r>
  <r>
    <n v="188579"/>
    <x v="0"/>
    <x v="0"/>
    <x v="0"/>
    <x v="0"/>
    <x v="7"/>
    <x v="182"/>
    <x v="0"/>
    <x v="0"/>
    <s v="Tesseramento"/>
    <x v="1"/>
    <x v="4"/>
    <x v="0"/>
    <m/>
  </r>
  <r>
    <n v="144684"/>
    <x v="0"/>
    <x v="0"/>
    <x v="0"/>
    <x v="0"/>
    <x v="7"/>
    <x v="182"/>
    <x v="0"/>
    <x v="0"/>
    <s v="Tesseramento"/>
    <x v="1"/>
    <x v="3"/>
    <x v="0"/>
    <m/>
  </r>
  <r>
    <n v="155473"/>
    <x v="0"/>
    <x v="0"/>
    <x v="0"/>
    <x v="0"/>
    <x v="7"/>
    <x v="182"/>
    <x v="0"/>
    <x v="0"/>
    <s v="Tesseramento"/>
    <x v="1"/>
    <x v="3"/>
    <x v="0"/>
    <m/>
  </r>
  <r>
    <n v="163062"/>
    <x v="0"/>
    <x v="0"/>
    <x v="0"/>
    <x v="0"/>
    <x v="7"/>
    <x v="182"/>
    <x v="0"/>
    <x v="0"/>
    <s v="Tesseramento"/>
    <x v="1"/>
    <x v="4"/>
    <x v="0"/>
    <m/>
  </r>
  <r>
    <n v="142110"/>
    <x v="0"/>
    <x v="0"/>
    <x v="0"/>
    <x v="0"/>
    <x v="7"/>
    <x v="182"/>
    <x v="0"/>
    <x v="1"/>
    <s v="Tesseramento"/>
    <x v="1"/>
    <x v="0"/>
    <x v="0"/>
    <m/>
  </r>
  <r>
    <n v="235651"/>
    <x v="0"/>
    <x v="0"/>
    <x v="1"/>
    <x v="0"/>
    <x v="2"/>
    <x v="292"/>
    <x v="0"/>
    <x v="0"/>
    <s v="Tesseramento"/>
    <x v="1"/>
    <x v="4"/>
    <x v="0"/>
    <m/>
  </r>
  <r>
    <n v="143582"/>
    <x v="0"/>
    <x v="0"/>
    <x v="0"/>
    <x v="0"/>
    <x v="2"/>
    <x v="292"/>
    <x v="0"/>
    <x v="1"/>
    <s v="Tesseramento"/>
    <x v="1"/>
    <x v="4"/>
    <x v="0"/>
    <m/>
  </r>
  <r>
    <n v="157293"/>
    <x v="0"/>
    <x v="0"/>
    <x v="0"/>
    <x v="0"/>
    <x v="2"/>
    <x v="292"/>
    <x v="0"/>
    <x v="1"/>
    <s v="Tesseramento"/>
    <x v="1"/>
    <x v="4"/>
    <x v="0"/>
    <m/>
  </r>
  <r>
    <n v="116336"/>
    <x v="0"/>
    <x v="0"/>
    <x v="0"/>
    <x v="0"/>
    <x v="2"/>
    <x v="292"/>
    <x v="0"/>
    <x v="0"/>
    <s v="Tesseramento"/>
    <x v="1"/>
    <x v="0"/>
    <x v="0"/>
    <m/>
  </r>
  <r>
    <n v="139274"/>
    <x v="0"/>
    <x v="0"/>
    <x v="0"/>
    <x v="0"/>
    <x v="12"/>
    <x v="133"/>
    <x v="0"/>
    <x v="0"/>
    <s v="Tesseramento"/>
    <x v="0"/>
    <x v="3"/>
    <x v="0"/>
    <m/>
  </r>
  <r>
    <n v="27746"/>
    <x v="0"/>
    <x v="0"/>
    <x v="0"/>
    <x v="0"/>
    <x v="2"/>
    <x v="292"/>
    <x v="0"/>
    <x v="1"/>
    <s v="Tesseramento"/>
    <x v="1"/>
    <x v="4"/>
    <x v="0"/>
    <m/>
  </r>
  <r>
    <n v="28299"/>
    <x v="0"/>
    <x v="0"/>
    <x v="0"/>
    <x v="0"/>
    <x v="2"/>
    <x v="292"/>
    <x v="0"/>
    <x v="0"/>
    <s v="Tesseramento"/>
    <x v="1"/>
    <x v="4"/>
    <x v="0"/>
    <m/>
  </r>
  <r>
    <n v="41497"/>
    <x v="0"/>
    <x v="0"/>
    <x v="0"/>
    <x v="0"/>
    <x v="2"/>
    <x v="292"/>
    <x v="0"/>
    <x v="1"/>
    <s v="Tesseramento"/>
    <x v="1"/>
    <x v="4"/>
    <x v="0"/>
    <m/>
  </r>
  <r>
    <n v="235491"/>
    <x v="0"/>
    <x v="0"/>
    <x v="1"/>
    <x v="0"/>
    <x v="7"/>
    <x v="137"/>
    <x v="0"/>
    <x v="0"/>
    <s v="Tesseramento"/>
    <x v="3"/>
    <x v="0"/>
    <x v="0"/>
    <m/>
  </r>
  <r>
    <n v="235648"/>
    <x v="0"/>
    <x v="0"/>
    <x v="1"/>
    <x v="2"/>
    <x v="2"/>
    <x v="292"/>
    <x v="0"/>
    <x v="0"/>
    <s v="Tesseramento"/>
    <x v="1"/>
    <x v="1"/>
    <x v="0"/>
    <m/>
  </r>
  <r>
    <n v="235490"/>
    <x v="1"/>
    <x v="0"/>
    <x v="1"/>
    <x v="2"/>
    <x v="7"/>
    <x v="137"/>
    <x v="0"/>
    <x v="0"/>
    <s v="Tesseramento"/>
    <x v="3"/>
    <x v="5"/>
    <x v="0"/>
    <m/>
  </r>
  <r>
    <n v="194349"/>
    <x v="1"/>
    <x v="0"/>
    <x v="0"/>
    <x v="1"/>
    <x v="4"/>
    <x v="88"/>
    <x v="0"/>
    <x v="1"/>
    <s v="Tesseramento"/>
    <x v="1"/>
    <x v="2"/>
    <x v="0"/>
    <m/>
  </r>
  <r>
    <n v="191658"/>
    <x v="0"/>
    <x v="0"/>
    <x v="0"/>
    <x v="0"/>
    <x v="4"/>
    <x v="88"/>
    <x v="0"/>
    <x v="0"/>
    <s v="Tesseramento"/>
    <x v="1"/>
    <x v="0"/>
    <x v="0"/>
    <m/>
  </r>
  <r>
    <n v="235653"/>
    <x v="0"/>
    <x v="0"/>
    <x v="1"/>
    <x v="2"/>
    <x v="2"/>
    <x v="292"/>
    <x v="0"/>
    <x v="1"/>
    <s v="Tesseramento"/>
    <x v="1"/>
    <x v="0"/>
    <x v="0"/>
    <m/>
  </r>
  <r>
    <n v="193499"/>
    <x v="0"/>
    <x v="0"/>
    <x v="0"/>
    <x v="0"/>
    <x v="11"/>
    <x v="102"/>
    <x v="0"/>
    <x v="0"/>
    <s v="Tesseramento"/>
    <x v="1"/>
    <x v="0"/>
    <x v="0"/>
    <m/>
  </r>
  <r>
    <n v="235649"/>
    <x v="0"/>
    <x v="0"/>
    <x v="1"/>
    <x v="2"/>
    <x v="2"/>
    <x v="292"/>
    <x v="0"/>
    <x v="0"/>
    <s v="Tesseramento"/>
    <x v="1"/>
    <x v="0"/>
    <x v="0"/>
    <m/>
  </r>
  <r>
    <n v="235666"/>
    <x v="0"/>
    <x v="0"/>
    <x v="1"/>
    <x v="1"/>
    <x v="2"/>
    <x v="292"/>
    <x v="0"/>
    <x v="0"/>
    <s v="Tesseramento"/>
    <x v="1"/>
    <x v="4"/>
    <x v="0"/>
    <m/>
  </r>
  <r>
    <n v="235650"/>
    <x v="0"/>
    <x v="0"/>
    <x v="1"/>
    <x v="1"/>
    <x v="2"/>
    <x v="292"/>
    <x v="0"/>
    <x v="1"/>
    <s v="Tesseramento"/>
    <x v="1"/>
    <x v="0"/>
    <x v="0"/>
    <m/>
  </r>
  <r>
    <n v="235643"/>
    <x v="0"/>
    <x v="0"/>
    <x v="1"/>
    <x v="2"/>
    <x v="2"/>
    <x v="292"/>
    <x v="0"/>
    <x v="1"/>
    <s v="Tesseramento"/>
    <x v="1"/>
    <x v="4"/>
    <x v="0"/>
    <m/>
  </r>
  <r>
    <n v="227925"/>
    <x v="1"/>
    <x v="0"/>
    <x v="0"/>
    <x v="2"/>
    <x v="2"/>
    <x v="292"/>
    <x v="0"/>
    <x v="0"/>
    <s v="Tesseramento"/>
    <x v="1"/>
    <x v="5"/>
    <x v="0"/>
    <m/>
  </r>
  <r>
    <n v="227586"/>
    <x v="1"/>
    <x v="0"/>
    <x v="0"/>
    <x v="1"/>
    <x v="2"/>
    <x v="292"/>
    <x v="0"/>
    <x v="1"/>
    <s v="Tesseramento"/>
    <x v="1"/>
    <x v="5"/>
    <x v="0"/>
    <m/>
  </r>
  <r>
    <n v="189376"/>
    <x v="0"/>
    <x v="0"/>
    <x v="0"/>
    <x v="0"/>
    <x v="2"/>
    <x v="207"/>
    <x v="0"/>
    <x v="0"/>
    <s v="Tesseramento"/>
    <x v="1"/>
    <x v="0"/>
    <x v="0"/>
    <m/>
  </r>
  <r>
    <n v="136654"/>
    <x v="0"/>
    <x v="0"/>
    <x v="0"/>
    <x v="0"/>
    <x v="2"/>
    <x v="207"/>
    <x v="0"/>
    <x v="0"/>
    <s v="Tesseramento"/>
    <x v="1"/>
    <x v="3"/>
    <x v="0"/>
    <m/>
  </r>
  <r>
    <n v="180914"/>
    <x v="0"/>
    <x v="0"/>
    <x v="0"/>
    <x v="0"/>
    <x v="2"/>
    <x v="207"/>
    <x v="0"/>
    <x v="0"/>
    <s v="Tesseramento"/>
    <x v="1"/>
    <x v="0"/>
    <x v="0"/>
    <m/>
  </r>
  <r>
    <n v="228204"/>
    <x v="1"/>
    <x v="0"/>
    <x v="0"/>
    <x v="2"/>
    <x v="2"/>
    <x v="292"/>
    <x v="0"/>
    <x v="0"/>
    <s v="Tesseramento"/>
    <x v="1"/>
    <x v="5"/>
    <x v="0"/>
    <m/>
  </r>
  <r>
    <n v="117768"/>
    <x v="0"/>
    <x v="0"/>
    <x v="0"/>
    <x v="0"/>
    <x v="2"/>
    <x v="207"/>
    <x v="0"/>
    <x v="0"/>
    <s v="Tesseramento"/>
    <x v="1"/>
    <x v="0"/>
    <x v="0"/>
    <m/>
  </r>
  <r>
    <n v="91355"/>
    <x v="0"/>
    <x v="0"/>
    <x v="0"/>
    <x v="0"/>
    <x v="2"/>
    <x v="207"/>
    <x v="0"/>
    <x v="0"/>
    <s v="Tesseramento"/>
    <x v="1"/>
    <x v="3"/>
    <x v="0"/>
    <m/>
  </r>
  <r>
    <n v="145218"/>
    <x v="1"/>
    <x v="0"/>
    <x v="0"/>
    <x v="0"/>
    <x v="2"/>
    <x v="207"/>
    <x v="0"/>
    <x v="0"/>
    <s v="Tesseramento"/>
    <x v="1"/>
    <x v="2"/>
    <x v="0"/>
    <m/>
  </r>
  <r>
    <n v="145219"/>
    <x v="0"/>
    <x v="0"/>
    <x v="0"/>
    <x v="0"/>
    <x v="2"/>
    <x v="207"/>
    <x v="0"/>
    <x v="0"/>
    <s v="Tesseramento"/>
    <x v="1"/>
    <x v="1"/>
    <x v="0"/>
    <m/>
  </r>
  <r>
    <n v="230187"/>
    <x v="0"/>
    <x v="0"/>
    <x v="0"/>
    <x v="0"/>
    <x v="2"/>
    <x v="207"/>
    <x v="0"/>
    <x v="0"/>
    <s v="Tesseramento"/>
    <x v="1"/>
    <x v="0"/>
    <x v="0"/>
    <m/>
  </r>
  <r>
    <n v="140322"/>
    <x v="0"/>
    <x v="0"/>
    <x v="0"/>
    <x v="0"/>
    <x v="2"/>
    <x v="207"/>
    <x v="0"/>
    <x v="0"/>
    <s v="Tesseramento"/>
    <x v="1"/>
    <x v="0"/>
    <x v="0"/>
    <m/>
  </r>
  <r>
    <n v="207623"/>
    <x v="0"/>
    <x v="0"/>
    <x v="0"/>
    <x v="0"/>
    <x v="2"/>
    <x v="207"/>
    <x v="0"/>
    <x v="0"/>
    <s v="Tesseramento"/>
    <x v="1"/>
    <x v="1"/>
    <x v="0"/>
    <m/>
  </r>
  <r>
    <n v="143866"/>
    <x v="0"/>
    <x v="0"/>
    <x v="0"/>
    <x v="0"/>
    <x v="2"/>
    <x v="207"/>
    <x v="0"/>
    <x v="1"/>
    <s v="Tesseramento"/>
    <x v="1"/>
    <x v="3"/>
    <x v="0"/>
    <m/>
  </r>
  <r>
    <n v="228815"/>
    <x v="0"/>
    <x v="0"/>
    <x v="0"/>
    <x v="0"/>
    <x v="2"/>
    <x v="207"/>
    <x v="0"/>
    <x v="1"/>
    <s v="Tesseramento"/>
    <x v="1"/>
    <x v="0"/>
    <x v="0"/>
    <m/>
  </r>
  <r>
    <n v="45763"/>
    <x v="0"/>
    <x v="0"/>
    <x v="0"/>
    <x v="0"/>
    <x v="2"/>
    <x v="207"/>
    <x v="0"/>
    <x v="1"/>
    <s v="Tesseramento"/>
    <x v="1"/>
    <x v="4"/>
    <x v="0"/>
    <m/>
  </r>
  <r>
    <n v="48370"/>
    <x v="0"/>
    <x v="0"/>
    <x v="0"/>
    <x v="0"/>
    <x v="2"/>
    <x v="207"/>
    <x v="0"/>
    <x v="0"/>
    <s v="Tesseramento"/>
    <x v="1"/>
    <x v="1"/>
    <x v="0"/>
    <m/>
  </r>
  <r>
    <n v="149287"/>
    <x v="0"/>
    <x v="0"/>
    <x v="0"/>
    <x v="0"/>
    <x v="2"/>
    <x v="207"/>
    <x v="0"/>
    <x v="0"/>
    <s v="Tesseramento"/>
    <x v="1"/>
    <x v="0"/>
    <x v="0"/>
    <m/>
  </r>
  <r>
    <n v="145220"/>
    <x v="1"/>
    <x v="0"/>
    <x v="0"/>
    <x v="0"/>
    <x v="2"/>
    <x v="207"/>
    <x v="0"/>
    <x v="0"/>
    <s v="Tesseramento"/>
    <x v="1"/>
    <x v="6"/>
    <x v="0"/>
    <m/>
  </r>
  <r>
    <n v="143868"/>
    <x v="0"/>
    <x v="0"/>
    <x v="0"/>
    <x v="2"/>
    <x v="2"/>
    <x v="207"/>
    <x v="0"/>
    <x v="0"/>
    <s v="Tesseramento"/>
    <x v="1"/>
    <x v="4"/>
    <x v="0"/>
    <m/>
  </r>
  <r>
    <n v="202190"/>
    <x v="0"/>
    <x v="0"/>
    <x v="0"/>
    <x v="0"/>
    <x v="2"/>
    <x v="207"/>
    <x v="0"/>
    <x v="1"/>
    <s v="Tesseramento"/>
    <x v="1"/>
    <x v="0"/>
    <x v="0"/>
    <m/>
  </r>
  <r>
    <n v="195901"/>
    <x v="0"/>
    <x v="0"/>
    <x v="0"/>
    <x v="0"/>
    <x v="2"/>
    <x v="207"/>
    <x v="0"/>
    <x v="0"/>
    <s v="Tesseramento"/>
    <x v="1"/>
    <x v="0"/>
    <x v="0"/>
    <m/>
  </r>
  <r>
    <n v="55653"/>
    <x v="0"/>
    <x v="0"/>
    <x v="0"/>
    <x v="0"/>
    <x v="2"/>
    <x v="207"/>
    <x v="0"/>
    <x v="1"/>
    <s v="Tesseramento"/>
    <x v="1"/>
    <x v="3"/>
    <x v="0"/>
    <m/>
  </r>
  <r>
    <n v="166809"/>
    <x v="0"/>
    <x v="0"/>
    <x v="0"/>
    <x v="0"/>
    <x v="2"/>
    <x v="207"/>
    <x v="0"/>
    <x v="0"/>
    <s v="Tesseramento"/>
    <x v="1"/>
    <x v="3"/>
    <x v="0"/>
    <m/>
  </r>
  <r>
    <n v="160546"/>
    <x v="0"/>
    <x v="0"/>
    <x v="0"/>
    <x v="0"/>
    <x v="2"/>
    <x v="207"/>
    <x v="0"/>
    <x v="0"/>
    <s v="Tesseramento"/>
    <x v="1"/>
    <x v="3"/>
    <x v="0"/>
    <m/>
  </r>
  <r>
    <n v="137746"/>
    <x v="0"/>
    <x v="0"/>
    <x v="0"/>
    <x v="0"/>
    <x v="2"/>
    <x v="207"/>
    <x v="0"/>
    <x v="0"/>
    <s v="Tesseramento"/>
    <x v="1"/>
    <x v="0"/>
    <x v="0"/>
    <m/>
  </r>
  <r>
    <n v="180924"/>
    <x v="0"/>
    <x v="0"/>
    <x v="0"/>
    <x v="0"/>
    <x v="2"/>
    <x v="207"/>
    <x v="0"/>
    <x v="1"/>
    <s v="Tesseramento"/>
    <x v="1"/>
    <x v="0"/>
    <x v="0"/>
    <m/>
  </r>
  <r>
    <n v="222838"/>
    <x v="0"/>
    <x v="0"/>
    <x v="0"/>
    <x v="0"/>
    <x v="2"/>
    <x v="207"/>
    <x v="0"/>
    <x v="1"/>
    <s v="Tesseramento"/>
    <x v="1"/>
    <x v="3"/>
    <x v="0"/>
    <m/>
  </r>
  <r>
    <n v="52886"/>
    <x v="0"/>
    <x v="0"/>
    <x v="0"/>
    <x v="0"/>
    <x v="2"/>
    <x v="207"/>
    <x v="0"/>
    <x v="0"/>
    <s v="Tesseramento"/>
    <x v="1"/>
    <x v="4"/>
    <x v="0"/>
    <m/>
  </r>
  <r>
    <n v="235652"/>
    <x v="1"/>
    <x v="0"/>
    <x v="1"/>
    <x v="2"/>
    <x v="2"/>
    <x v="292"/>
    <x v="0"/>
    <x v="0"/>
    <s v="Tesseramento"/>
    <x v="1"/>
    <x v="5"/>
    <x v="0"/>
    <m/>
  </r>
  <r>
    <n v="236649"/>
    <x v="1"/>
    <x v="0"/>
    <x v="1"/>
    <x v="2"/>
    <x v="7"/>
    <x v="30"/>
    <x v="0"/>
    <x v="0"/>
    <s v="Tesseramento"/>
    <x v="1"/>
    <x v="5"/>
    <x v="0"/>
    <m/>
  </r>
  <r>
    <n v="235655"/>
    <x v="1"/>
    <x v="0"/>
    <x v="1"/>
    <x v="2"/>
    <x v="2"/>
    <x v="292"/>
    <x v="0"/>
    <x v="0"/>
    <s v="Tesseramento"/>
    <x v="1"/>
    <x v="5"/>
    <x v="0"/>
    <m/>
  </r>
  <r>
    <n v="235670"/>
    <x v="0"/>
    <x v="1"/>
    <x v="1"/>
    <x v="2"/>
    <x v="4"/>
    <x v="84"/>
    <x v="0"/>
    <x v="0"/>
    <s v="Tesseramento"/>
    <x v="0"/>
    <x v="0"/>
    <x v="0"/>
    <m/>
  </r>
  <r>
    <n v="235663"/>
    <x v="1"/>
    <x v="0"/>
    <x v="1"/>
    <x v="2"/>
    <x v="2"/>
    <x v="292"/>
    <x v="0"/>
    <x v="0"/>
    <s v="Tesseramento"/>
    <x v="1"/>
    <x v="5"/>
    <x v="0"/>
    <m/>
  </r>
  <r>
    <n v="235572"/>
    <x v="0"/>
    <x v="1"/>
    <x v="1"/>
    <x v="1"/>
    <x v="1"/>
    <x v="1"/>
    <x v="0"/>
    <x v="0"/>
    <s v="Tesseramento"/>
    <x v="0"/>
    <x v="0"/>
    <x v="0"/>
    <m/>
  </r>
  <r>
    <n v="235646"/>
    <x v="1"/>
    <x v="0"/>
    <x v="1"/>
    <x v="2"/>
    <x v="2"/>
    <x v="292"/>
    <x v="0"/>
    <x v="0"/>
    <s v="Tesseramento"/>
    <x v="1"/>
    <x v="5"/>
    <x v="0"/>
    <m/>
  </r>
  <r>
    <n v="235642"/>
    <x v="1"/>
    <x v="0"/>
    <x v="1"/>
    <x v="2"/>
    <x v="2"/>
    <x v="292"/>
    <x v="0"/>
    <x v="1"/>
    <s v="Tesseramento"/>
    <x v="1"/>
    <x v="5"/>
    <x v="0"/>
    <m/>
  </r>
  <r>
    <n v="236655"/>
    <x v="1"/>
    <x v="0"/>
    <x v="1"/>
    <x v="3"/>
    <x v="7"/>
    <x v="30"/>
    <x v="0"/>
    <x v="0"/>
    <s v="Tesseramento"/>
    <x v="1"/>
    <x v="6"/>
    <x v="0"/>
    <m/>
  </r>
  <r>
    <n v="147841"/>
    <x v="1"/>
    <x v="0"/>
    <x v="0"/>
    <x v="0"/>
    <x v="15"/>
    <x v="362"/>
    <x v="0"/>
    <x v="0"/>
    <s v="Tesseramento"/>
    <x v="0"/>
    <x v="2"/>
    <x v="0"/>
    <m/>
  </r>
  <r>
    <n v="153155"/>
    <x v="0"/>
    <x v="0"/>
    <x v="0"/>
    <x v="0"/>
    <x v="15"/>
    <x v="362"/>
    <x v="0"/>
    <x v="0"/>
    <s v="Tesseramento"/>
    <x v="0"/>
    <x v="3"/>
    <x v="0"/>
    <m/>
  </r>
  <r>
    <n v="236656"/>
    <x v="1"/>
    <x v="0"/>
    <x v="1"/>
    <x v="3"/>
    <x v="7"/>
    <x v="30"/>
    <x v="0"/>
    <x v="0"/>
    <s v="Tesseramento"/>
    <x v="1"/>
    <x v="5"/>
    <x v="0"/>
    <m/>
  </r>
  <r>
    <n v="46726"/>
    <x v="0"/>
    <x v="0"/>
    <x v="0"/>
    <x v="0"/>
    <x v="9"/>
    <x v="19"/>
    <x v="0"/>
    <x v="1"/>
    <s v="Tesseramento"/>
    <x v="1"/>
    <x v="0"/>
    <x v="0"/>
    <m/>
  </r>
  <r>
    <n v="52200"/>
    <x v="0"/>
    <x v="0"/>
    <x v="0"/>
    <x v="0"/>
    <x v="9"/>
    <x v="19"/>
    <x v="0"/>
    <x v="1"/>
    <s v="Tesseramento"/>
    <x v="1"/>
    <x v="4"/>
    <x v="0"/>
    <m/>
  </r>
  <r>
    <n v="7556"/>
    <x v="1"/>
    <x v="0"/>
    <x v="0"/>
    <x v="1"/>
    <x v="9"/>
    <x v="19"/>
    <x v="0"/>
    <x v="0"/>
    <s v="Tesseramento"/>
    <x v="1"/>
    <x v="2"/>
    <x v="0"/>
    <m/>
  </r>
  <r>
    <n v="236646"/>
    <x v="1"/>
    <x v="0"/>
    <x v="1"/>
    <x v="3"/>
    <x v="7"/>
    <x v="30"/>
    <x v="0"/>
    <x v="0"/>
    <s v="Tesseramento"/>
    <x v="1"/>
    <x v="5"/>
    <x v="0"/>
    <m/>
  </r>
  <r>
    <n v="235679"/>
    <x v="0"/>
    <x v="0"/>
    <x v="1"/>
    <x v="1"/>
    <x v="11"/>
    <x v="174"/>
    <x v="0"/>
    <x v="0"/>
    <s v="Tesseramento"/>
    <x v="3"/>
    <x v="0"/>
    <x v="0"/>
    <m/>
  </r>
  <r>
    <n v="81898"/>
    <x v="0"/>
    <x v="0"/>
    <x v="0"/>
    <x v="0"/>
    <x v="7"/>
    <x v="15"/>
    <x v="0"/>
    <x v="0"/>
    <s v="Tesseramento"/>
    <x v="2"/>
    <x v="0"/>
    <x v="0"/>
    <m/>
  </r>
  <r>
    <n v="235581"/>
    <x v="1"/>
    <x v="0"/>
    <x v="1"/>
    <x v="3"/>
    <x v="11"/>
    <x v="94"/>
    <x v="0"/>
    <x v="0"/>
    <s v="Tesseramento"/>
    <x v="1"/>
    <x v="5"/>
    <x v="0"/>
    <m/>
  </r>
  <r>
    <n v="74347"/>
    <x v="0"/>
    <x v="0"/>
    <x v="0"/>
    <x v="0"/>
    <x v="7"/>
    <x v="15"/>
    <x v="0"/>
    <x v="0"/>
    <s v="Tesseramento"/>
    <x v="2"/>
    <x v="0"/>
    <x v="0"/>
    <m/>
  </r>
  <r>
    <n v="232069"/>
    <x v="0"/>
    <x v="0"/>
    <x v="0"/>
    <x v="0"/>
    <x v="1"/>
    <x v="340"/>
    <x v="0"/>
    <x v="0"/>
    <s v="Tesseramento"/>
    <x v="1"/>
    <x v="0"/>
    <x v="0"/>
    <m/>
  </r>
  <r>
    <n v="154105"/>
    <x v="1"/>
    <x v="0"/>
    <x v="0"/>
    <x v="0"/>
    <x v="7"/>
    <x v="15"/>
    <x v="0"/>
    <x v="0"/>
    <s v="Tesseramento"/>
    <x v="2"/>
    <x v="2"/>
    <x v="0"/>
    <m/>
  </r>
  <r>
    <n v="177972"/>
    <x v="0"/>
    <x v="0"/>
    <x v="0"/>
    <x v="0"/>
    <x v="7"/>
    <x v="15"/>
    <x v="0"/>
    <x v="1"/>
    <s v="Tesseramento"/>
    <x v="2"/>
    <x v="0"/>
    <x v="0"/>
    <m/>
  </r>
  <r>
    <n v="235656"/>
    <x v="1"/>
    <x v="0"/>
    <x v="1"/>
    <x v="2"/>
    <x v="2"/>
    <x v="292"/>
    <x v="0"/>
    <x v="1"/>
    <s v="Tesseramento"/>
    <x v="1"/>
    <x v="5"/>
    <x v="0"/>
    <m/>
  </r>
  <r>
    <n v="103148"/>
    <x v="0"/>
    <x v="2"/>
    <x v="0"/>
    <x v="0"/>
    <x v="2"/>
    <x v="292"/>
    <x v="1"/>
    <x v="1"/>
    <s v="Tesseramento"/>
    <x v="1"/>
    <x v="8"/>
    <x v="0"/>
    <m/>
  </r>
  <r>
    <n v="209093"/>
    <x v="1"/>
    <x v="0"/>
    <x v="0"/>
    <x v="0"/>
    <x v="4"/>
    <x v="145"/>
    <x v="0"/>
    <x v="0"/>
    <s v="Tesseramento"/>
    <x v="1"/>
    <x v="6"/>
    <x v="0"/>
    <m/>
  </r>
  <r>
    <n v="101723"/>
    <x v="0"/>
    <x v="0"/>
    <x v="0"/>
    <x v="0"/>
    <x v="7"/>
    <x v="297"/>
    <x v="0"/>
    <x v="1"/>
    <s v="Tesseramento"/>
    <x v="1"/>
    <x v="0"/>
    <x v="0"/>
    <m/>
  </r>
  <r>
    <n v="154750"/>
    <x v="0"/>
    <x v="0"/>
    <x v="0"/>
    <x v="0"/>
    <x v="7"/>
    <x v="297"/>
    <x v="0"/>
    <x v="1"/>
    <s v="Tesseramento"/>
    <x v="1"/>
    <x v="3"/>
    <x v="0"/>
    <m/>
  </r>
  <r>
    <n v="207490"/>
    <x v="0"/>
    <x v="0"/>
    <x v="0"/>
    <x v="1"/>
    <x v="7"/>
    <x v="297"/>
    <x v="0"/>
    <x v="1"/>
    <s v="Tesseramento"/>
    <x v="1"/>
    <x v="0"/>
    <x v="0"/>
    <m/>
  </r>
  <r>
    <n v="168310"/>
    <x v="0"/>
    <x v="0"/>
    <x v="0"/>
    <x v="0"/>
    <x v="7"/>
    <x v="297"/>
    <x v="0"/>
    <x v="1"/>
    <s v="Tesseramento"/>
    <x v="1"/>
    <x v="4"/>
    <x v="0"/>
    <m/>
  </r>
  <r>
    <n v="21073"/>
    <x v="0"/>
    <x v="0"/>
    <x v="0"/>
    <x v="0"/>
    <x v="7"/>
    <x v="297"/>
    <x v="0"/>
    <x v="1"/>
    <s v="Tesseramento"/>
    <x v="1"/>
    <x v="3"/>
    <x v="0"/>
    <m/>
  </r>
  <r>
    <n v="65120"/>
    <x v="0"/>
    <x v="0"/>
    <x v="0"/>
    <x v="0"/>
    <x v="7"/>
    <x v="297"/>
    <x v="0"/>
    <x v="0"/>
    <s v="Tesseramento"/>
    <x v="1"/>
    <x v="3"/>
    <x v="0"/>
    <m/>
  </r>
  <r>
    <n v="182483"/>
    <x v="0"/>
    <x v="0"/>
    <x v="0"/>
    <x v="0"/>
    <x v="7"/>
    <x v="297"/>
    <x v="0"/>
    <x v="0"/>
    <s v="Tesseramento"/>
    <x v="1"/>
    <x v="0"/>
    <x v="0"/>
    <m/>
  </r>
  <r>
    <n v="66317"/>
    <x v="0"/>
    <x v="0"/>
    <x v="0"/>
    <x v="0"/>
    <x v="7"/>
    <x v="297"/>
    <x v="0"/>
    <x v="0"/>
    <s v="Tesseramento"/>
    <x v="1"/>
    <x v="4"/>
    <x v="0"/>
    <m/>
  </r>
  <r>
    <n v="93416"/>
    <x v="0"/>
    <x v="0"/>
    <x v="0"/>
    <x v="0"/>
    <x v="7"/>
    <x v="297"/>
    <x v="0"/>
    <x v="0"/>
    <s v="Tesseramento"/>
    <x v="1"/>
    <x v="4"/>
    <x v="0"/>
    <m/>
  </r>
  <r>
    <n v="225179"/>
    <x v="0"/>
    <x v="0"/>
    <x v="0"/>
    <x v="0"/>
    <x v="7"/>
    <x v="297"/>
    <x v="0"/>
    <x v="0"/>
    <s v="Tesseramento"/>
    <x v="1"/>
    <x v="4"/>
    <x v="0"/>
    <m/>
  </r>
  <r>
    <n v="226033"/>
    <x v="0"/>
    <x v="0"/>
    <x v="0"/>
    <x v="0"/>
    <x v="7"/>
    <x v="297"/>
    <x v="0"/>
    <x v="0"/>
    <s v="Tesseramento"/>
    <x v="1"/>
    <x v="0"/>
    <x v="0"/>
    <m/>
  </r>
  <r>
    <n v="75985"/>
    <x v="0"/>
    <x v="0"/>
    <x v="0"/>
    <x v="0"/>
    <x v="7"/>
    <x v="297"/>
    <x v="0"/>
    <x v="0"/>
    <s v="Tesseramento"/>
    <x v="1"/>
    <x v="4"/>
    <x v="0"/>
    <m/>
  </r>
  <r>
    <n v="70695"/>
    <x v="0"/>
    <x v="0"/>
    <x v="0"/>
    <x v="0"/>
    <x v="7"/>
    <x v="297"/>
    <x v="0"/>
    <x v="1"/>
    <s v="Tesseramento"/>
    <x v="1"/>
    <x v="4"/>
    <x v="0"/>
    <m/>
  </r>
  <r>
    <n v="44649"/>
    <x v="0"/>
    <x v="0"/>
    <x v="0"/>
    <x v="0"/>
    <x v="7"/>
    <x v="297"/>
    <x v="0"/>
    <x v="0"/>
    <s v="Tesseramento"/>
    <x v="1"/>
    <x v="4"/>
    <x v="0"/>
    <m/>
  </r>
  <r>
    <n v="44651"/>
    <x v="0"/>
    <x v="0"/>
    <x v="0"/>
    <x v="0"/>
    <x v="7"/>
    <x v="297"/>
    <x v="0"/>
    <x v="0"/>
    <s v="Tesseramento"/>
    <x v="1"/>
    <x v="4"/>
    <x v="0"/>
    <m/>
  </r>
  <r>
    <n v="44652"/>
    <x v="0"/>
    <x v="0"/>
    <x v="0"/>
    <x v="0"/>
    <x v="7"/>
    <x v="297"/>
    <x v="0"/>
    <x v="1"/>
    <s v="Tesseramento"/>
    <x v="1"/>
    <x v="4"/>
    <x v="0"/>
    <m/>
  </r>
  <r>
    <n v="182484"/>
    <x v="0"/>
    <x v="0"/>
    <x v="0"/>
    <x v="1"/>
    <x v="7"/>
    <x v="297"/>
    <x v="0"/>
    <x v="0"/>
    <s v="Tesseramento"/>
    <x v="1"/>
    <x v="0"/>
    <x v="0"/>
    <m/>
  </r>
  <r>
    <n v="154219"/>
    <x v="0"/>
    <x v="0"/>
    <x v="0"/>
    <x v="0"/>
    <x v="4"/>
    <x v="65"/>
    <x v="0"/>
    <x v="0"/>
    <s v="Tesseramento"/>
    <x v="1"/>
    <x v="0"/>
    <x v="0"/>
    <m/>
  </r>
  <r>
    <n v="122416"/>
    <x v="0"/>
    <x v="0"/>
    <x v="0"/>
    <x v="0"/>
    <x v="4"/>
    <x v="65"/>
    <x v="0"/>
    <x v="0"/>
    <s v="Tesseramento"/>
    <x v="1"/>
    <x v="0"/>
    <x v="0"/>
    <m/>
  </r>
  <r>
    <n v="182375"/>
    <x v="0"/>
    <x v="1"/>
    <x v="0"/>
    <x v="3"/>
    <x v="12"/>
    <x v="245"/>
    <x v="0"/>
    <x v="0"/>
    <s v="Tesseramento"/>
    <x v="1"/>
    <x v="4"/>
    <x v="0"/>
    <m/>
  </r>
  <r>
    <n v="224186"/>
    <x v="0"/>
    <x v="1"/>
    <x v="0"/>
    <x v="0"/>
    <x v="12"/>
    <x v="245"/>
    <x v="0"/>
    <x v="0"/>
    <s v="Tesseramento"/>
    <x v="1"/>
    <x v="0"/>
    <x v="0"/>
    <m/>
  </r>
  <r>
    <n v="185089"/>
    <x v="0"/>
    <x v="0"/>
    <x v="0"/>
    <x v="0"/>
    <x v="7"/>
    <x v="297"/>
    <x v="0"/>
    <x v="0"/>
    <s v="Tesseramento"/>
    <x v="1"/>
    <x v="0"/>
    <x v="0"/>
    <m/>
  </r>
  <r>
    <n v="44654"/>
    <x v="0"/>
    <x v="0"/>
    <x v="0"/>
    <x v="0"/>
    <x v="7"/>
    <x v="297"/>
    <x v="0"/>
    <x v="0"/>
    <s v="Tesseramento"/>
    <x v="1"/>
    <x v="4"/>
    <x v="0"/>
    <m/>
  </r>
  <r>
    <n v="1927"/>
    <x v="0"/>
    <x v="0"/>
    <x v="0"/>
    <x v="0"/>
    <x v="7"/>
    <x v="297"/>
    <x v="0"/>
    <x v="0"/>
    <s v="Tesseramento"/>
    <x v="1"/>
    <x v="4"/>
    <x v="0"/>
    <m/>
  </r>
  <r>
    <n v="50699"/>
    <x v="0"/>
    <x v="0"/>
    <x v="0"/>
    <x v="0"/>
    <x v="7"/>
    <x v="297"/>
    <x v="0"/>
    <x v="0"/>
    <s v="Tesseramento"/>
    <x v="1"/>
    <x v="0"/>
    <x v="0"/>
    <m/>
  </r>
  <r>
    <n v="177517"/>
    <x v="0"/>
    <x v="0"/>
    <x v="0"/>
    <x v="0"/>
    <x v="4"/>
    <x v="52"/>
    <x v="0"/>
    <x v="0"/>
    <s v="Tesseramento"/>
    <x v="1"/>
    <x v="1"/>
    <x v="0"/>
    <m/>
  </r>
  <r>
    <n v="15283"/>
    <x v="0"/>
    <x v="0"/>
    <x v="0"/>
    <x v="0"/>
    <x v="7"/>
    <x v="297"/>
    <x v="0"/>
    <x v="1"/>
    <s v="Tesseramento"/>
    <x v="1"/>
    <x v="4"/>
    <x v="0"/>
    <m/>
  </r>
  <r>
    <n v="92338"/>
    <x v="0"/>
    <x v="0"/>
    <x v="0"/>
    <x v="0"/>
    <x v="7"/>
    <x v="297"/>
    <x v="0"/>
    <x v="0"/>
    <s v="Tesseramento"/>
    <x v="1"/>
    <x v="3"/>
    <x v="0"/>
    <m/>
  </r>
  <r>
    <n v="144556"/>
    <x v="0"/>
    <x v="0"/>
    <x v="0"/>
    <x v="0"/>
    <x v="7"/>
    <x v="297"/>
    <x v="0"/>
    <x v="0"/>
    <s v="Tesseramento"/>
    <x v="1"/>
    <x v="0"/>
    <x v="0"/>
    <m/>
  </r>
  <r>
    <n v="27560"/>
    <x v="0"/>
    <x v="0"/>
    <x v="0"/>
    <x v="0"/>
    <x v="7"/>
    <x v="297"/>
    <x v="0"/>
    <x v="1"/>
    <s v="Tesseramento"/>
    <x v="1"/>
    <x v="4"/>
    <x v="0"/>
    <m/>
  </r>
  <r>
    <n v="1340"/>
    <x v="0"/>
    <x v="0"/>
    <x v="0"/>
    <x v="0"/>
    <x v="7"/>
    <x v="297"/>
    <x v="0"/>
    <x v="0"/>
    <s v="Tesseramento"/>
    <x v="1"/>
    <x v="4"/>
    <x v="0"/>
    <m/>
  </r>
  <r>
    <n v="54816"/>
    <x v="0"/>
    <x v="0"/>
    <x v="2"/>
    <x v="0"/>
    <x v="7"/>
    <x v="297"/>
    <x v="0"/>
    <x v="0"/>
    <s v="Tesseramento"/>
    <x v="1"/>
    <x v="4"/>
    <x v="0"/>
    <m/>
  </r>
  <r>
    <n v="235733"/>
    <x v="1"/>
    <x v="0"/>
    <x v="1"/>
    <x v="2"/>
    <x v="7"/>
    <x v="11"/>
    <x v="0"/>
    <x v="0"/>
    <s v="Tesseramento"/>
    <x v="1"/>
    <x v="5"/>
    <x v="0"/>
    <m/>
  </r>
  <r>
    <n v="235764"/>
    <x v="0"/>
    <x v="0"/>
    <x v="1"/>
    <x v="1"/>
    <x v="13"/>
    <x v="177"/>
    <x v="0"/>
    <x v="1"/>
    <s v="Tesseramento"/>
    <x v="1"/>
    <x v="0"/>
    <x v="0"/>
    <m/>
  </r>
  <r>
    <n v="85674"/>
    <x v="0"/>
    <x v="0"/>
    <x v="0"/>
    <x v="0"/>
    <x v="11"/>
    <x v="24"/>
    <x v="0"/>
    <x v="1"/>
    <s v="Tesseramento"/>
    <x v="1"/>
    <x v="4"/>
    <x v="0"/>
    <m/>
  </r>
  <r>
    <n v="235745"/>
    <x v="0"/>
    <x v="0"/>
    <x v="1"/>
    <x v="1"/>
    <x v="11"/>
    <x v="371"/>
    <x v="0"/>
    <x v="0"/>
    <s v="Tesseramento"/>
    <x v="1"/>
    <x v="0"/>
    <x v="0"/>
    <m/>
  </r>
  <r>
    <n v="141141"/>
    <x v="0"/>
    <x v="0"/>
    <x v="0"/>
    <x v="0"/>
    <x v="7"/>
    <x v="33"/>
    <x v="0"/>
    <x v="0"/>
    <s v="Tesseramento"/>
    <x v="1"/>
    <x v="4"/>
    <x v="0"/>
    <m/>
  </r>
  <r>
    <n v="101373"/>
    <x v="0"/>
    <x v="0"/>
    <x v="0"/>
    <x v="0"/>
    <x v="7"/>
    <x v="33"/>
    <x v="0"/>
    <x v="0"/>
    <s v="Tesseramento"/>
    <x v="1"/>
    <x v="4"/>
    <x v="0"/>
    <m/>
  </r>
  <r>
    <n v="205255"/>
    <x v="0"/>
    <x v="0"/>
    <x v="0"/>
    <x v="3"/>
    <x v="7"/>
    <x v="33"/>
    <x v="0"/>
    <x v="1"/>
    <s v="Tesseramento"/>
    <x v="1"/>
    <x v="3"/>
    <x v="0"/>
    <m/>
  </r>
  <r>
    <n v="119028"/>
    <x v="0"/>
    <x v="0"/>
    <x v="0"/>
    <x v="0"/>
    <x v="7"/>
    <x v="33"/>
    <x v="0"/>
    <x v="0"/>
    <s v="Tesseramento"/>
    <x v="1"/>
    <x v="4"/>
    <x v="0"/>
    <m/>
  </r>
  <r>
    <n v="2185"/>
    <x v="0"/>
    <x v="0"/>
    <x v="0"/>
    <x v="0"/>
    <x v="7"/>
    <x v="78"/>
    <x v="0"/>
    <x v="1"/>
    <s v="Tesseramento"/>
    <x v="0"/>
    <x v="0"/>
    <x v="0"/>
    <m/>
  </r>
  <r>
    <n v="52333"/>
    <x v="0"/>
    <x v="2"/>
    <x v="0"/>
    <x v="4"/>
    <x v="4"/>
    <x v="145"/>
    <x v="1"/>
    <x v="0"/>
    <s v="Tesseramento"/>
    <x v="1"/>
    <x v="8"/>
    <x v="0"/>
    <m/>
  </r>
  <r>
    <n v="194087"/>
    <x v="1"/>
    <x v="0"/>
    <x v="0"/>
    <x v="0"/>
    <x v="4"/>
    <x v="145"/>
    <x v="0"/>
    <x v="1"/>
    <s v="Tesseramento"/>
    <x v="1"/>
    <x v="5"/>
    <x v="0"/>
    <m/>
  </r>
  <r>
    <n v="142560"/>
    <x v="1"/>
    <x v="0"/>
    <x v="0"/>
    <x v="0"/>
    <x v="4"/>
    <x v="145"/>
    <x v="0"/>
    <x v="0"/>
    <s v="Tesseramento"/>
    <x v="1"/>
    <x v="7"/>
    <x v="0"/>
    <s v="B"/>
  </r>
  <r>
    <n v="197346"/>
    <x v="0"/>
    <x v="0"/>
    <x v="0"/>
    <x v="0"/>
    <x v="4"/>
    <x v="145"/>
    <x v="0"/>
    <x v="0"/>
    <s v="Tesseramento"/>
    <x v="1"/>
    <x v="0"/>
    <x v="0"/>
    <m/>
  </r>
  <r>
    <n v="235742"/>
    <x v="0"/>
    <x v="0"/>
    <x v="1"/>
    <x v="1"/>
    <x v="11"/>
    <x v="371"/>
    <x v="0"/>
    <x v="1"/>
    <s v="Tesseramento"/>
    <x v="1"/>
    <x v="0"/>
    <x v="0"/>
    <m/>
  </r>
  <r>
    <n v="222437"/>
    <x v="0"/>
    <x v="0"/>
    <x v="0"/>
    <x v="1"/>
    <x v="4"/>
    <x v="47"/>
    <x v="0"/>
    <x v="0"/>
    <s v="Tesseramento"/>
    <x v="0"/>
    <x v="3"/>
    <x v="0"/>
    <m/>
  </r>
  <r>
    <n v="118486"/>
    <x v="0"/>
    <x v="0"/>
    <x v="0"/>
    <x v="0"/>
    <x v="7"/>
    <x v="123"/>
    <x v="0"/>
    <x v="0"/>
    <s v="Tesseramento"/>
    <x v="1"/>
    <x v="0"/>
    <x v="0"/>
    <m/>
  </r>
  <r>
    <n v="118485"/>
    <x v="0"/>
    <x v="0"/>
    <x v="0"/>
    <x v="0"/>
    <x v="7"/>
    <x v="123"/>
    <x v="0"/>
    <x v="1"/>
    <s v="Tesseramento"/>
    <x v="1"/>
    <x v="0"/>
    <x v="0"/>
    <m/>
  </r>
  <r>
    <n v="222438"/>
    <x v="0"/>
    <x v="0"/>
    <x v="0"/>
    <x v="1"/>
    <x v="4"/>
    <x v="47"/>
    <x v="0"/>
    <x v="0"/>
    <s v="Tesseramento"/>
    <x v="0"/>
    <x v="0"/>
    <x v="0"/>
    <m/>
  </r>
  <r>
    <n v="222585"/>
    <x v="0"/>
    <x v="1"/>
    <x v="0"/>
    <x v="1"/>
    <x v="4"/>
    <x v="47"/>
    <x v="0"/>
    <x v="0"/>
    <s v="Tesseramento"/>
    <x v="0"/>
    <x v="0"/>
    <x v="0"/>
    <m/>
  </r>
  <r>
    <n v="228638"/>
    <x v="1"/>
    <x v="0"/>
    <x v="0"/>
    <x v="3"/>
    <x v="7"/>
    <x v="30"/>
    <x v="0"/>
    <x v="0"/>
    <s v="Tesseramento"/>
    <x v="1"/>
    <x v="5"/>
    <x v="0"/>
    <m/>
  </r>
  <r>
    <n v="227403"/>
    <x v="1"/>
    <x v="0"/>
    <x v="0"/>
    <x v="2"/>
    <x v="7"/>
    <x v="123"/>
    <x v="0"/>
    <x v="0"/>
    <s v="Tesseramento"/>
    <x v="1"/>
    <x v="5"/>
    <x v="0"/>
    <m/>
  </r>
  <r>
    <n v="221237"/>
    <x v="1"/>
    <x v="0"/>
    <x v="0"/>
    <x v="1"/>
    <x v="7"/>
    <x v="123"/>
    <x v="0"/>
    <x v="0"/>
    <s v="Tesseramento"/>
    <x v="1"/>
    <x v="5"/>
    <x v="0"/>
    <m/>
  </r>
  <r>
    <n v="220159"/>
    <x v="1"/>
    <x v="0"/>
    <x v="0"/>
    <x v="1"/>
    <x v="7"/>
    <x v="123"/>
    <x v="0"/>
    <x v="1"/>
    <s v="Tesseramento"/>
    <x v="1"/>
    <x v="5"/>
    <x v="0"/>
    <m/>
  </r>
  <r>
    <n v="232536"/>
    <x v="1"/>
    <x v="0"/>
    <x v="0"/>
    <x v="2"/>
    <x v="4"/>
    <x v="12"/>
    <x v="0"/>
    <x v="1"/>
    <s v="Tesseramento"/>
    <x v="1"/>
    <x v="5"/>
    <x v="0"/>
    <m/>
  </r>
  <r>
    <n v="232535"/>
    <x v="1"/>
    <x v="0"/>
    <x v="0"/>
    <x v="2"/>
    <x v="4"/>
    <x v="12"/>
    <x v="0"/>
    <x v="1"/>
    <s v="Tesseramento"/>
    <x v="1"/>
    <x v="5"/>
    <x v="0"/>
    <m/>
  </r>
  <r>
    <n v="182623"/>
    <x v="1"/>
    <x v="0"/>
    <x v="0"/>
    <x v="1"/>
    <x v="4"/>
    <x v="256"/>
    <x v="0"/>
    <x v="1"/>
    <s v="Tesseramento"/>
    <x v="1"/>
    <x v="6"/>
    <x v="0"/>
    <m/>
  </r>
  <r>
    <n v="235833"/>
    <x v="0"/>
    <x v="0"/>
    <x v="1"/>
    <x v="1"/>
    <x v="4"/>
    <x v="47"/>
    <x v="0"/>
    <x v="0"/>
    <s v="Tesseramento"/>
    <x v="0"/>
    <x v="0"/>
    <x v="0"/>
    <m/>
  </r>
  <r>
    <n v="235709"/>
    <x v="1"/>
    <x v="0"/>
    <x v="1"/>
    <x v="1"/>
    <x v="8"/>
    <x v="276"/>
    <x v="0"/>
    <x v="1"/>
    <s v="Tesseramento"/>
    <x v="1"/>
    <x v="5"/>
    <x v="0"/>
    <m/>
  </r>
  <r>
    <n v="182452"/>
    <x v="0"/>
    <x v="0"/>
    <x v="0"/>
    <x v="0"/>
    <x v="7"/>
    <x v="123"/>
    <x v="0"/>
    <x v="0"/>
    <s v="Tesseramento"/>
    <x v="1"/>
    <x v="4"/>
    <x v="0"/>
    <m/>
  </r>
  <r>
    <n v="235832"/>
    <x v="1"/>
    <x v="0"/>
    <x v="1"/>
    <x v="2"/>
    <x v="4"/>
    <x v="47"/>
    <x v="0"/>
    <x v="0"/>
    <s v="Tesseramento"/>
    <x v="0"/>
    <x v="5"/>
    <x v="0"/>
    <m/>
  </r>
  <r>
    <n v="235831"/>
    <x v="1"/>
    <x v="0"/>
    <x v="1"/>
    <x v="2"/>
    <x v="4"/>
    <x v="47"/>
    <x v="0"/>
    <x v="1"/>
    <s v="Tesseramento"/>
    <x v="0"/>
    <x v="5"/>
    <x v="0"/>
    <m/>
  </r>
  <r>
    <n v="141860"/>
    <x v="0"/>
    <x v="0"/>
    <x v="0"/>
    <x v="0"/>
    <x v="7"/>
    <x v="123"/>
    <x v="0"/>
    <x v="0"/>
    <s v="Tesseramento"/>
    <x v="1"/>
    <x v="0"/>
    <x v="0"/>
    <m/>
  </r>
  <r>
    <n v="235565"/>
    <x v="1"/>
    <x v="0"/>
    <x v="1"/>
    <x v="2"/>
    <x v="7"/>
    <x v="342"/>
    <x v="0"/>
    <x v="1"/>
    <s v="Tesseramento"/>
    <x v="1"/>
    <x v="5"/>
    <x v="0"/>
    <m/>
  </r>
  <r>
    <n v="101937"/>
    <x v="0"/>
    <x v="0"/>
    <x v="0"/>
    <x v="0"/>
    <x v="4"/>
    <x v="145"/>
    <x v="0"/>
    <x v="0"/>
    <s v="Tesseramento"/>
    <x v="1"/>
    <x v="0"/>
    <x v="0"/>
    <m/>
  </r>
  <r>
    <n v="25498"/>
    <x v="0"/>
    <x v="0"/>
    <x v="0"/>
    <x v="0"/>
    <x v="7"/>
    <x v="123"/>
    <x v="0"/>
    <x v="0"/>
    <s v="Tesseramento"/>
    <x v="1"/>
    <x v="0"/>
    <x v="0"/>
    <m/>
  </r>
  <r>
    <n v="178677"/>
    <x v="1"/>
    <x v="0"/>
    <x v="0"/>
    <x v="0"/>
    <x v="7"/>
    <x v="123"/>
    <x v="0"/>
    <x v="0"/>
    <s v="Tesseramento"/>
    <x v="1"/>
    <x v="6"/>
    <x v="0"/>
    <m/>
  </r>
  <r>
    <n v="53987"/>
    <x v="0"/>
    <x v="0"/>
    <x v="0"/>
    <x v="0"/>
    <x v="7"/>
    <x v="123"/>
    <x v="0"/>
    <x v="1"/>
    <s v="Tesseramento"/>
    <x v="1"/>
    <x v="0"/>
    <x v="0"/>
    <m/>
  </r>
  <r>
    <n v="57320"/>
    <x v="0"/>
    <x v="0"/>
    <x v="0"/>
    <x v="0"/>
    <x v="7"/>
    <x v="123"/>
    <x v="0"/>
    <x v="0"/>
    <s v="Tesseramento"/>
    <x v="1"/>
    <x v="4"/>
    <x v="0"/>
    <m/>
  </r>
  <r>
    <n v="152499"/>
    <x v="0"/>
    <x v="0"/>
    <x v="0"/>
    <x v="0"/>
    <x v="7"/>
    <x v="123"/>
    <x v="0"/>
    <x v="0"/>
    <s v="Tesseramento"/>
    <x v="1"/>
    <x v="1"/>
    <x v="0"/>
    <m/>
  </r>
  <r>
    <n v="134571"/>
    <x v="0"/>
    <x v="0"/>
    <x v="0"/>
    <x v="0"/>
    <x v="11"/>
    <x v="49"/>
    <x v="0"/>
    <x v="0"/>
    <s v="Tesseramento"/>
    <x v="1"/>
    <x v="3"/>
    <x v="0"/>
    <m/>
  </r>
  <r>
    <n v="80474"/>
    <x v="0"/>
    <x v="0"/>
    <x v="2"/>
    <x v="4"/>
    <x v="7"/>
    <x v="123"/>
    <x v="0"/>
    <x v="0"/>
    <s v="Tesseramento"/>
    <x v="1"/>
    <x v="0"/>
    <x v="0"/>
    <m/>
  </r>
  <r>
    <n v="37001"/>
    <x v="0"/>
    <x v="0"/>
    <x v="0"/>
    <x v="0"/>
    <x v="7"/>
    <x v="123"/>
    <x v="0"/>
    <x v="0"/>
    <s v="Tesseramento"/>
    <x v="1"/>
    <x v="3"/>
    <x v="0"/>
    <m/>
  </r>
  <r>
    <n v="138009"/>
    <x v="0"/>
    <x v="0"/>
    <x v="0"/>
    <x v="0"/>
    <x v="11"/>
    <x v="49"/>
    <x v="0"/>
    <x v="0"/>
    <s v="Tesseramento"/>
    <x v="1"/>
    <x v="3"/>
    <x v="0"/>
    <m/>
  </r>
  <r>
    <n v="80498"/>
    <x v="0"/>
    <x v="0"/>
    <x v="0"/>
    <x v="0"/>
    <x v="7"/>
    <x v="123"/>
    <x v="0"/>
    <x v="1"/>
    <s v="Tesseramento"/>
    <x v="1"/>
    <x v="3"/>
    <x v="0"/>
    <m/>
  </r>
  <r>
    <n v="235566"/>
    <x v="1"/>
    <x v="0"/>
    <x v="1"/>
    <x v="2"/>
    <x v="7"/>
    <x v="342"/>
    <x v="0"/>
    <x v="1"/>
    <s v="Tesseramento"/>
    <x v="1"/>
    <x v="5"/>
    <x v="0"/>
    <m/>
  </r>
  <r>
    <n v="229384"/>
    <x v="1"/>
    <x v="0"/>
    <x v="0"/>
    <x v="1"/>
    <x v="4"/>
    <x v="88"/>
    <x v="0"/>
    <x v="0"/>
    <s v="Tesseramento"/>
    <x v="1"/>
    <x v="5"/>
    <x v="0"/>
    <m/>
  </r>
  <r>
    <n v="229385"/>
    <x v="1"/>
    <x v="0"/>
    <x v="0"/>
    <x v="1"/>
    <x v="4"/>
    <x v="88"/>
    <x v="0"/>
    <x v="1"/>
    <s v="Tesseramento"/>
    <x v="1"/>
    <x v="5"/>
    <x v="0"/>
    <m/>
  </r>
  <r>
    <n v="82118"/>
    <x v="0"/>
    <x v="0"/>
    <x v="0"/>
    <x v="0"/>
    <x v="7"/>
    <x v="123"/>
    <x v="0"/>
    <x v="0"/>
    <s v="Tesseramento"/>
    <x v="1"/>
    <x v="0"/>
    <x v="0"/>
    <m/>
  </r>
  <r>
    <n v="169910"/>
    <x v="0"/>
    <x v="0"/>
    <x v="0"/>
    <x v="0"/>
    <x v="7"/>
    <x v="123"/>
    <x v="0"/>
    <x v="0"/>
    <s v="Tesseramento"/>
    <x v="1"/>
    <x v="0"/>
    <x v="0"/>
    <m/>
  </r>
  <r>
    <n v="235710"/>
    <x v="1"/>
    <x v="0"/>
    <x v="1"/>
    <x v="1"/>
    <x v="8"/>
    <x v="276"/>
    <x v="0"/>
    <x v="1"/>
    <s v="Tesseramento"/>
    <x v="1"/>
    <x v="5"/>
    <x v="0"/>
    <m/>
  </r>
  <r>
    <n v="117176"/>
    <x v="0"/>
    <x v="0"/>
    <x v="0"/>
    <x v="0"/>
    <x v="11"/>
    <x v="49"/>
    <x v="0"/>
    <x v="0"/>
    <s v="Tesseramento"/>
    <x v="1"/>
    <x v="0"/>
    <x v="0"/>
    <m/>
  </r>
  <r>
    <n v="117175"/>
    <x v="0"/>
    <x v="0"/>
    <x v="0"/>
    <x v="0"/>
    <x v="11"/>
    <x v="49"/>
    <x v="0"/>
    <x v="0"/>
    <s v="Tesseramento"/>
    <x v="1"/>
    <x v="4"/>
    <x v="0"/>
    <m/>
  </r>
  <r>
    <n v="185596"/>
    <x v="0"/>
    <x v="0"/>
    <x v="0"/>
    <x v="0"/>
    <x v="7"/>
    <x v="123"/>
    <x v="0"/>
    <x v="1"/>
    <s v="Tesseramento"/>
    <x v="1"/>
    <x v="0"/>
    <x v="0"/>
    <m/>
  </r>
  <r>
    <n v="193278"/>
    <x v="0"/>
    <x v="0"/>
    <x v="0"/>
    <x v="0"/>
    <x v="7"/>
    <x v="123"/>
    <x v="0"/>
    <x v="1"/>
    <s v="Tesseramento"/>
    <x v="1"/>
    <x v="1"/>
    <x v="0"/>
    <m/>
  </r>
  <r>
    <n v="185598"/>
    <x v="0"/>
    <x v="0"/>
    <x v="0"/>
    <x v="0"/>
    <x v="7"/>
    <x v="123"/>
    <x v="0"/>
    <x v="0"/>
    <s v="Tesseramento"/>
    <x v="1"/>
    <x v="0"/>
    <x v="0"/>
    <m/>
  </r>
  <r>
    <n v="155253"/>
    <x v="0"/>
    <x v="0"/>
    <x v="0"/>
    <x v="0"/>
    <x v="11"/>
    <x v="49"/>
    <x v="0"/>
    <x v="0"/>
    <s v="Tesseramento"/>
    <x v="1"/>
    <x v="4"/>
    <x v="0"/>
    <m/>
  </r>
  <r>
    <n v="227258"/>
    <x v="0"/>
    <x v="0"/>
    <x v="0"/>
    <x v="0"/>
    <x v="7"/>
    <x v="123"/>
    <x v="0"/>
    <x v="0"/>
    <s v="Tesseramento"/>
    <x v="1"/>
    <x v="1"/>
    <x v="0"/>
    <m/>
  </r>
  <r>
    <n v="103486"/>
    <x v="0"/>
    <x v="0"/>
    <x v="0"/>
    <x v="0"/>
    <x v="7"/>
    <x v="123"/>
    <x v="0"/>
    <x v="0"/>
    <s v="Tesseramento"/>
    <x v="1"/>
    <x v="1"/>
    <x v="0"/>
    <m/>
  </r>
  <r>
    <n v="167767"/>
    <x v="0"/>
    <x v="0"/>
    <x v="0"/>
    <x v="0"/>
    <x v="11"/>
    <x v="49"/>
    <x v="0"/>
    <x v="1"/>
    <s v="Tesseramento"/>
    <x v="1"/>
    <x v="3"/>
    <x v="0"/>
    <m/>
  </r>
  <r>
    <n v="7398"/>
    <x v="0"/>
    <x v="0"/>
    <x v="0"/>
    <x v="0"/>
    <x v="7"/>
    <x v="123"/>
    <x v="0"/>
    <x v="0"/>
    <s v="Tesseramento"/>
    <x v="1"/>
    <x v="0"/>
    <x v="0"/>
    <m/>
  </r>
  <r>
    <n v="18414"/>
    <x v="0"/>
    <x v="0"/>
    <x v="0"/>
    <x v="0"/>
    <x v="7"/>
    <x v="123"/>
    <x v="0"/>
    <x v="0"/>
    <s v="Tesseramento"/>
    <x v="1"/>
    <x v="4"/>
    <x v="0"/>
    <m/>
  </r>
  <r>
    <n v="122847"/>
    <x v="1"/>
    <x v="0"/>
    <x v="0"/>
    <x v="0"/>
    <x v="7"/>
    <x v="123"/>
    <x v="0"/>
    <x v="1"/>
    <s v="Tesseramento"/>
    <x v="1"/>
    <x v="2"/>
    <x v="0"/>
    <m/>
  </r>
  <r>
    <n v="217486"/>
    <x v="1"/>
    <x v="0"/>
    <x v="0"/>
    <x v="2"/>
    <x v="7"/>
    <x v="342"/>
    <x v="0"/>
    <x v="0"/>
    <s v="Tesseramento"/>
    <x v="1"/>
    <x v="5"/>
    <x v="0"/>
    <m/>
  </r>
  <r>
    <n v="106186"/>
    <x v="0"/>
    <x v="0"/>
    <x v="0"/>
    <x v="0"/>
    <x v="7"/>
    <x v="123"/>
    <x v="0"/>
    <x v="0"/>
    <s v="Tesseramento"/>
    <x v="1"/>
    <x v="0"/>
    <x v="0"/>
    <m/>
  </r>
  <r>
    <n v="38271"/>
    <x v="0"/>
    <x v="0"/>
    <x v="0"/>
    <x v="0"/>
    <x v="7"/>
    <x v="123"/>
    <x v="0"/>
    <x v="0"/>
    <s v="Tesseramento"/>
    <x v="1"/>
    <x v="0"/>
    <x v="0"/>
    <m/>
  </r>
  <r>
    <n v="114724"/>
    <x v="0"/>
    <x v="0"/>
    <x v="0"/>
    <x v="0"/>
    <x v="8"/>
    <x v="115"/>
    <x v="0"/>
    <x v="0"/>
    <s v="Tesseramento"/>
    <x v="1"/>
    <x v="0"/>
    <x v="0"/>
    <m/>
  </r>
  <r>
    <n v="111457"/>
    <x v="0"/>
    <x v="0"/>
    <x v="0"/>
    <x v="0"/>
    <x v="8"/>
    <x v="115"/>
    <x v="0"/>
    <x v="1"/>
    <s v="Tesseramento"/>
    <x v="1"/>
    <x v="0"/>
    <x v="0"/>
    <m/>
  </r>
  <r>
    <n v="101765"/>
    <x v="0"/>
    <x v="0"/>
    <x v="0"/>
    <x v="0"/>
    <x v="8"/>
    <x v="115"/>
    <x v="0"/>
    <x v="0"/>
    <s v="Tesseramento"/>
    <x v="1"/>
    <x v="3"/>
    <x v="0"/>
    <m/>
  </r>
  <r>
    <n v="235567"/>
    <x v="1"/>
    <x v="0"/>
    <x v="1"/>
    <x v="2"/>
    <x v="7"/>
    <x v="342"/>
    <x v="0"/>
    <x v="0"/>
    <s v="Tesseramento"/>
    <x v="1"/>
    <x v="5"/>
    <x v="0"/>
    <m/>
  </r>
  <r>
    <n v="188599"/>
    <x v="0"/>
    <x v="0"/>
    <x v="0"/>
    <x v="0"/>
    <x v="8"/>
    <x v="115"/>
    <x v="0"/>
    <x v="0"/>
    <s v="Tesseramento"/>
    <x v="1"/>
    <x v="3"/>
    <x v="0"/>
    <m/>
  </r>
  <r>
    <n v="174176"/>
    <x v="0"/>
    <x v="0"/>
    <x v="0"/>
    <x v="0"/>
    <x v="8"/>
    <x v="115"/>
    <x v="0"/>
    <x v="0"/>
    <s v="Tesseramento"/>
    <x v="1"/>
    <x v="3"/>
    <x v="0"/>
    <m/>
  </r>
  <r>
    <n v="225763"/>
    <x v="0"/>
    <x v="0"/>
    <x v="0"/>
    <x v="1"/>
    <x v="8"/>
    <x v="115"/>
    <x v="0"/>
    <x v="0"/>
    <s v="Tesseramento"/>
    <x v="1"/>
    <x v="0"/>
    <x v="0"/>
    <m/>
  </r>
  <r>
    <n v="150421"/>
    <x v="0"/>
    <x v="0"/>
    <x v="0"/>
    <x v="0"/>
    <x v="8"/>
    <x v="115"/>
    <x v="0"/>
    <x v="0"/>
    <s v="Tesseramento"/>
    <x v="1"/>
    <x v="4"/>
    <x v="0"/>
    <m/>
  </r>
  <r>
    <n v="218437"/>
    <x v="0"/>
    <x v="0"/>
    <x v="0"/>
    <x v="1"/>
    <x v="8"/>
    <x v="115"/>
    <x v="0"/>
    <x v="1"/>
    <s v="Tesseramento"/>
    <x v="1"/>
    <x v="0"/>
    <x v="0"/>
    <m/>
  </r>
  <r>
    <n v="218438"/>
    <x v="0"/>
    <x v="0"/>
    <x v="0"/>
    <x v="0"/>
    <x v="8"/>
    <x v="115"/>
    <x v="0"/>
    <x v="0"/>
    <s v="Tesseramento"/>
    <x v="1"/>
    <x v="0"/>
    <x v="0"/>
    <m/>
  </r>
  <r>
    <n v="206871"/>
    <x v="0"/>
    <x v="0"/>
    <x v="0"/>
    <x v="0"/>
    <x v="8"/>
    <x v="115"/>
    <x v="0"/>
    <x v="0"/>
    <s v="Tesseramento"/>
    <x v="1"/>
    <x v="3"/>
    <x v="0"/>
    <m/>
  </r>
  <r>
    <n v="134237"/>
    <x v="0"/>
    <x v="0"/>
    <x v="0"/>
    <x v="0"/>
    <x v="8"/>
    <x v="115"/>
    <x v="0"/>
    <x v="0"/>
    <s v="Tesseramento"/>
    <x v="1"/>
    <x v="0"/>
    <x v="0"/>
    <m/>
  </r>
  <r>
    <n v="143631"/>
    <x v="0"/>
    <x v="0"/>
    <x v="0"/>
    <x v="0"/>
    <x v="8"/>
    <x v="115"/>
    <x v="0"/>
    <x v="0"/>
    <s v="Tesseramento"/>
    <x v="1"/>
    <x v="0"/>
    <x v="0"/>
    <m/>
  </r>
  <r>
    <n v="138594"/>
    <x v="0"/>
    <x v="0"/>
    <x v="0"/>
    <x v="0"/>
    <x v="8"/>
    <x v="115"/>
    <x v="0"/>
    <x v="0"/>
    <s v="Tesseramento"/>
    <x v="1"/>
    <x v="4"/>
    <x v="0"/>
    <m/>
  </r>
  <r>
    <n v="210528"/>
    <x v="0"/>
    <x v="0"/>
    <x v="0"/>
    <x v="0"/>
    <x v="8"/>
    <x v="115"/>
    <x v="0"/>
    <x v="0"/>
    <s v="Tesseramento"/>
    <x v="1"/>
    <x v="3"/>
    <x v="0"/>
    <m/>
  </r>
  <r>
    <n v="210529"/>
    <x v="0"/>
    <x v="0"/>
    <x v="0"/>
    <x v="0"/>
    <x v="8"/>
    <x v="115"/>
    <x v="0"/>
    <x v="0"/>
    <s v="Tesseramento"/>
    <x v="1"/>
    <x v="3"/>
    <x v="0"/>
    <m/>
  </r>
  <r>
    <n v="163710"/>
    <x v="0"/>
    <x v="0"/>
    <x v="0"/>
    <x v="0"/>
    <x v="8"/>
    <x v="115"/>
    <x v="0"/>
    <x v="0"/>
    <s v="Tesseramento"/>
    <x v="1"/>
    <x v="4"/>
    <x v="0"/>
    <m/>
  </r>
  <r>
    <n v="61748"/>
    <x v="0"/>
    <x v="0"/>
    <x v="0"/>
    <x v="1"/>
    <x v="11"/>
    <x v="49"/>
    <x v="0"/>
    <x v="0"/>
    <s v="Tesseramento"/>
    <x v="1"/>
    <x v="4"/>
    <x v="0"/>
    <m/>
  </r>
  <r>
    <n v="126538"/>
    <x v="0"/>
    <x v="0"/>
    <x v="0"/>
    <x v="0"/>
    <x v="8"/>
    <x v="115"/>
    <x v="0"/>
    <x v="0"/>
    <s v="Tesseramento"/>
    <x v="1"/>
    <x v="0"/>
    <x v="0"/>
    <m/>
  </r>
  <r>
    <n v="172237"/>
    <x v="1"/>
    <x v="0"/>
    <x v="0"/>
    <x v="0"/>
    <x v="11"/>
    <x v="49"/>
    <x v="0"/>
    <x v="0"/>
    <s v="Tesseramento"/>
    <x v="1"/>
    <x v="2"/>
    <x v="0"/>
    <m/>
  </r>
  <r>
    <n v="122033"/>
    <x v="0"/>
    <x v="0"/>
    <x v="0"/>
    <x v="0"/>
    <x v="11"/>
    <x v="49"/>
    <x v="0"/>
    <x v="1"/>
    <s v="Tesseramento"/>
    <x v="1"/>
    <x v="3"/>
    <x v="0"/>
    <m/>
  </r>
  <r>
    <n v="98850"/>
    <x v="0"/>
    <x v="0"/>
    <x v="0"/>
    <x v="0"/>
    <x v="11"/>
    <x v="49"/>
    <x v="0"/>
    <x v="1"/>
    <s v="Tesseramento"/>
    <x v="1"/>
    <x v="0"/>
    <x v="0"/>
    <m/>
  </r>
  <r>
    <n v="235568"/>
    <x v="1"/>
    <x v="0"/>
    <x v="1"/>
    <x v="2"/>
    <x v="7"/>
    <x v="342"/>
    <x v="0"/>
    <x v="0"/>
    <s v="Tesseramento"/>
    <x v="1"/>
    <x v="5"/>
    <x v="0"/>
    <m/>
  </r>
  <r>
    <n v="235569"/>
    <x v="1"/>
    <x v="0"/>
    <x v="1"/>
    <x v="2"/>
    <x v="7"/>
    <x v="342"/>
    <x v="0"/>
    <x v="0"/>
    <s v="Tesseramento"/>
    <x v="1"/>
    <x v="5"/>
    <x v="0"/>
    <m/>
  </r>
  <r>
    <n v="158413"/>
    <x v="1"/>
    <x v="0"/>
    <x v="2"/>
    <x v="1"/>
    <x v="12"/>
    <x v="269"/>
    <x v="0"/>
    <x v="1"/>
    <s v="Tesseramento"/>
    <x v="1"/>
    <x v="2"/>
    <x v="0"/>
    <m/>
  </r>
  <r>
    <n v="76720"/>
    <x v="0"/>
    <x v="0"/>
    <x v="0"/>
    <x v="0"/>
    <x v="11"/>
    <x v="49"/>
    <x v="0"/>
    <x v="0"/>
    <s v="Tesseramento"/>
    <x v="1"/>
    <x v="3"/>
    <x v="0"/>
    <m/>
  </r>
  <r>
    <n v="82311"/>
    <x v="0"/>
    <x v="0"/>
    <x v="0"/>
    <x v="0"/>
    <x v="11"/>
    <x v="49"/>
    <x v="0"/>
    <x v="1"/>
    <s v="Tesseramento"/>
    <x v="1"/>
    <x v="3"/>
    <x v="0"/>
    <m/>
  </r>
  <r>
    <n v="143140"/>
    <x v="0"/>
    <x v="0"/>
    <x v="0"/>
    <x v="0"/>
    <x v="11"/>
    <x v="49"/>
    <x v="0"/>
    <x v="0"/>
    <s v="Tesseramento"/>
    <x v="1"/>
    <x v="0"/>
    <x v="0"/>
    <m/>
  </r>
  <r>
    <n v="135597"/>
    <x v="0"/>
    <x v="0"/>
    <x v="0"/>
    <x v="0"/>
    <x v="11"/>
    <x v="49"/>
    <x v="0"/>
    <x v="0"/>
    <s v="Tesseramento"/>
    <x v="1"/>
    <x v="3"/>
    <x v="0"/>
    <m/>
  </r>
  <r>
    <n v="29830"/>
    <x v="0"/>
    <x v="0"/>
    <x v="0"/>
    <x v="0"/>
    <x v="11"/>
    <x v="49"/>
    <x v="0"/>
    <x v="0"/>
    <s v="Tesseramento"/>
    <x v="1"/>
    <x v="3"/>
    <x v="0"/>
    <m/>
  </r>
  <r>
    <n v="46626"/>
    <x v="0"/>
    <x v="0"/>
    <x v="0"/>
    <x v="0"/>
    <x v="11"/>
    <x v="49"/>
    <x v="0"/>
    <x v="0"/>
    <s v="Tesseramento"/>
    <x v="1"/>
    <x v="3"/>
    <x v="0"/>
    <m/>
  </r>
  <r>
    <n v="98853"/>
    <x v="0"/>
    <x v="0"/>
    <x v="0"/>
    <x v="1"/>
    <x v="11"/>
    <x v="49"/>
    <x v="0"/>
    <x v="0"/>
    <s v="Tesseramento"/>
    <x v="1"/>
    <x v="1"/>
    <x v="0"/>
    <m/>
  </r>
  <r>
    <n v="117180"/>
    <x v="0"/>
    <x v="0"/>
    <x v="0"/>
    <x v="0"/>
    <x v="11"/>
    <x v="49"/>
    <x v="0"/>
    <x v="1"/>
    <s v="Tesseramento"/>
    <x v="1"/>
    <x v="3"/>
    <x v="0"/>
    <m/>
  </r>
  <r>
    <n v="212911"/>
    <x v="0"/>
    <x v="0"/>
    <x v="0"/>
    <x v="3"/>
    <x v="11"/>
    <x v="49"/>
    <x v="0"/>
    <x v="0"/>
    <s v="Tesseramento"/>
    <x v="1"/>
    <x v="4"/>
    <x v="0"/>
    <m/>
  </r>
  <r>
    <n v="46628"/>
    <x v="0"/>
    <x v="0"/>
    <x v="0"/>
    <x v="0"/>
    <x v="11"/>
    <x v="49"/>
    <x v="0"/>
    <x v="0"/>
    <s v="Tesseramento"/>
    <x v="1"/>
    <x v="3"/>
    <x v="0"/>
    <m/>
  </r>
  <r>
    <n v="108497"/>
    <x v="0"/>
    <x v="0"/>
    <x v="0"/>
    <x v="0"/>
    <x v="11"/>
    <x v="49"/>
    <x v="0"/>
    <x v="0"/>
    <s v="Tesseramento"/>
    <x v="1"/>
    <x v="0"/>
    <x v="0"/>
    <m/>
  </r>
  <r>
    <n v="216982"/>
    <x v="0"/>
    <x v="0"/>
    <x v="0"/>
    <x v="0"/>
    <x v="11"/>
    <x v="49"/>
    <x v="0"/>
    <x v="1"/>
    <s v="Tesseramento"/>
    <x v="1"/>
    <x v="0"/>
    <x v="0"/>
    <m/>
  </r>
  <r>
    <n v="108498"/>
    <x v="0"/>
    <x v="0"/>
    <x v="0"/>
    <x v="0"/>
    <x v="11"/>
    <x v="49"/>
    <x v="0"/>
    <x v="0"/>
    <s v="Tesseramento"/>
    <x v="1"/>
    <x v="0"/>
    <x v="0"/>
    <m/>
  </r>
  <r>
    <n v="31004"/>
    <x v="0"/>
    <x v="0"/>
    <x v="0"/>
    <x v="0"/>
    <x v="11"/>
    <x v="49"/>
    <x v="0"/>
    <x v="0"/>
    <s v="Tesseramento"/>
    <x v="1"/>
    <x v="4"/>
    <x v="0"/>
    <m/>
  </r>
  <r>
    <n v="235570"/>
    <x v="0"/>
    <x v="0"/>
    <x v="1"/>
    <x v="2"/>
    <x v="7"/>
    <x v="342"/>
    <x v="0"/>
    <x v="1"/>
    <s v="Tesseramento"/>
    <x v="1"/>
    <x v="0"/>
    <x v="0"/>
    <m/>
  </r>
  <r>
    <n v="58126"/>
    <x v="0"/>
    <x v="0"/>
    <x v="0"/>
    <x v="0"/>
    <x v="12"/>
    <x v="133"/>
    <x v="0"/>
    <x v="0"/>
    <s v="Tesseramento"/>
    <x v="0"/>
    <x v="0"/>
    <x v="0"/>
    <m/>
  </r>
  <r>
    <n v="46632"/>
    <x v="0"/>
    <x v="0"/>
    <x v="0"/>
    <x v="0"/>
    <x v="11"/>
    <x v="49"/>
    <x v="0"/>
    <x v="0"/>
    <s v="Tesseramento"/>
    <x v="1"/>
    <x v="3"/>
    <x v="0"/>
    <m/>
  </r>
  <r>
    <n v="155261"/>
    <x v="0"/>
    <x v="0"/>
    <x v="0"/>
    <x v="1"/>
    <x v="11"/>
    <x v="49"/>
    <x v="0"/>
    <x v="1"/>
    <s v="Tesseramento"/>
    <x v="1"/>
    <x v="3"/>
    <x v="0"/>
    <m/>
  </r>
  <r>
    <n v="19692"/>
    <x v="0"/>
    <x v="0"/>
    <x v="0"/>
    <x v="0"/>
    <x v="11"/>
    <x v="49"/>
    <x v="0"/>
    <x v="0"/>
    <s v="Tesseramento"/>
    <x v="1"/>
    <x v="4"/>
    <x v="0"/>
    <m/>
  </r>
  <r>
    <n v="91035"/>
    <x v="0"/>
    <x v="0"/>
    <x v="0"/>
    <x v="0"/>
    <x v="5"/>
    <x v="38"/>
    <x v="0"/>
    <x v="0"/>
    <s v="Tesseramento"/>
    <x v="1"/>
    <x v="4"/>
    <x v="0"/>
    <m/>
  </r>
  <r>
    <n v="229007"/>
    <x v="0"/>
    <x v="1"/>
    <x v="0"/>
    <x v="2"/>
    <x v="7"/>
    <x v="44"/>
    <x v="0"/>
    <x v="0"/>
    <s v="Tesseramento"/>
    <x v="1"/>
    <x v="0"/>
    <x v="0"/>
    <m/>
  </r>
  <r>
    <n v="219077"/>
    <x v="1"/>
    <x v="1"/>
    <x v="0"/>
    <x v="2"/>
    <x v="7"/>
    <x v="44"/>
    <x v="0"/>
    <x v="0"/>
    <s v="Tesseramento"/>
    <x v="1"/>
    <x v="5"/>
    <x v="0"/>
    <m/>
  </r>
  <r>
    <n v="214571"/>
    <x v="0"/>
    <x v="0"/>
    <x v="0"/>
    <x v="0"/>
    <x v="5"/>
    <x v="38"/>
    <x v="0"/>
    <x v="0"/>
    <s v="Tesseramento"/>
    <x v="1"/>
    <x v="3"/>
    <x v="0"/>
    <m/>
  </r>
  <r>
    <n v="215040"/>
    <x v="0"/>
    <x v="0"/>
    <x v="0"/>
    <x v="0"/>
    <x v="5"/>
    <x v="38"/>
    <x v="0"/>
    <x v="0"/>
    <s v="Tesseramento"/>
    <x v="1"/>
    <x v="0"/>
    <x v="0"/>
    <m/>
  </r>
  <r>
    <n v="215615"/>
    <x v="1"/>
    <x v="0"/>
    <x v="0"/>
    <x v="0"/>
    <x v="5"/>
    <x v="38"/>
    <x v="0"/>
    <x v="0"/>
    <s v="Tesseramento"/>
    <x v="1"/>
    <x v="5"/>
    <x v="0"/>
    <m/>
  </r>
  <r>
    <n v="131951"/>
    <x v="0"/>
    <x v="0"/>
    <x v="0"/>
    <x v="0"/>
    <x v="5"/>
    <x v="38"/>
    <x v="0"/>
    <x v="0"/>
    <s v="Tesseramento"/>
    <x v="1"/>
    <x v="3"/>
    <x v="0"/>
    <m/>
  </r>
  <r>
    <n v="44273"/>
    <x v="0"/>
    <x v="0"/>
    <x v="0"/>
    <x v="0"/>
    <x v="5"/>
    <x v="38"/>
    <x v="0"/>
    <x v="0"/>
    <s v="Tesseramento"/>
    <x v="1"/>
    <x v="4"/>
    <x v="0"/>
    <m/>
  </r>
  <r>
    <n v="213868"/>
    <x v="0"/>
    <x v="0"/>
    <x v="0"/>
    <x v="0"/>
    <x v="5"/>
    <x v="38"/>
    <x v="0"/>
    <x v="0"/>
    <s v="Tesseramento"/>
    <x v="1"/>
    <x v="0"/>
    <x v="0"/>
    <m/>
  </r>
  <r>
    <n v="44260"/>
    <x v="0"/>
    <x v="0"/>
    <x v="0"/>
    <x v="0"/>
    <x v="5"/>
    <x v="38"/>
    <x v="0"/>
    <x v="0"/>
    <s v="Tesseramento"/>
    <x v="1"/>
    <x v="4"/>
    <x v="0"/>
    <m/>
  </r>
  <r>
    <n v="157513"/>
    <x v="0"/>
    <x v="0"/>
    <x v="0"/>
    <x v="0"/>
    <x v="5"/>
    <x v="38"/>
    <x v="0"/>
    <x v="0"/>
    <s v="Tesseramento"/>
    <x v="1"/>
    <x v="0"/>
    <x v="0"/>
    <m/>
  </r>
  <r>
    <n v="181409"/>
    <x v="0"/>
    <x v="0"/>
    <x v="0"/>
    <x v="0"/>
    <x v="4"/>
    <x v="47"/>
    <x v="0"/>
    <x v="0"/>
    <s v="Tesseramento"/>
    <x v="0"/>
    <x v="0"/>
    <x v="0"/>
    <m/>
  </r>
  <r>
    <n v="155402"/>
    <x v="0"/>
    <x v="0"/>
    <x v="0"/>
    <x v="0"/>
    <x v="4"/>
    <x v="146"/>
    <x v="0"/>
    <x v="1"/>
    <s v="Tesseramento"/>
    <x v="1"/>
    <x v="0"/>
    <x v="0"/>
    <m/>
  </r>
  <r>
    <n v="92402"/>
    <x v="0"/>
    <x v="0"/>
    <x v="0"/>
    <x v="0"/>
    <x v="8"/>
    <x v="372"/>
    <x v="0"/>
    <x v="0"/>
    <s v="Tesseramento"/>
    <x v="0"/>
    <x v="0"/>
    <x v="0"/>
    <m/>
  </r>
  <r>
    <n v="155403"/>
    <x v="1"/>
    <x v="0"/>
    <x v="0"/>
    <x v="1"/>
    <x v="4"/>
    <x v="146"/>
    <x v="0"/>
    <x v="1"/>
    <s v="Tesseramento"/>
    <x v="1"/>
    <x v="7"/>
    <x v="0"/>
    <m/>
  </r>
  <r>
    <n v="83352"/>
    <x v="0"/>
    <x v="0"/>
    <x v="0"/>
    <x v="0"/>
    <x v="7"/>
    <x v="185"/>
    <x v="0"/>
    <x v="0"/>
    <s v="Tesseramento"/>
    <x v="1"/>
    <x v="3"/>
    <x v="0"/>
    <m/>
  </r>
  <r>
    <n v="29662"/>
    <x v="0"/>
    <x v="0"/>
    <x v="0"/>
    <x v="0"/>
    <x v="4"/>
    <x v="146"/>
    <x v="0"/>
    <x v="0"/>
    <s v="Tesseramento"/>
    <x v="1"/>
    <x v="0"/>
    <x v="0"/>
    <m/>
  </r>
  <r>
    <n v="104089"/>
    <x v="0"/>
    <x v="0"/>
    <x v="0"/>
    <x v="0"/>
    <x v="7"/>
    <x v="185"/>
    <x v="0"/>
    <x v="0"/>
    <s v="Tesseramento"/>
    <x v="1"/>
    <x v="0"/>
    <x v="0"/>
    <m/>
  </r>
  <r>
    <n v="196582"/>
    <x v="0"/>
    <x v="0"/>
    <x v="0"/>
    <x v="1"/>
    <x v="4"/>
    <x v="146"/>
    <x v="0"/>
    <x v="0"/>
    <s v="Tesseramento"/>
    <x v="1"/>
    <x v="3"/>
    <x v="0"/>
    <m/>
  </r>
  <r>
    <n v="235538"/>
    <x v="0"/>
    <x v="0"/>
    <x v="1"/>
    <x v="1"/>
    <x v="1"/>
    <x v="28"/>
    <x v="0"/>
    <x v="0"/>
    <s v="Tesseramento"/>
    <x v="1"/>
    <x v="0"/>
    <x v="0"/>
    <m/>
  </r>
  <r>
    <n v="36180"/>
    <x v="0"/>
    <x v="0"/>
    <x v="0"/>
    <x v="0"/>
    <x v="7"/>
    <x v="51"/>
    <x v="0"/>
    <x v="0"/>
    <s v="Tesseramento"/>
    <x v="1"/>
    <x v="3"/>
    <x v="0"/>
    <m/>
  </r>
  <r>
    <n v="116902"/>
    <x v="0"/>
    <x v="0"/>
    <x v="0"/>
    <x v="0"/>
    <x v="2"/>
    <x v="364"/>
    <x v="0"/>
    <x v="0"/>
    <s v="Tesseramento"/>
    <x v="1"/>
    <x v="0"/>
    <x v="0"/>
    <m/>
  </r>
  <r>
    <n v="61610"/>
    <x v="0"/>
    <x v="0"/>
    <x v="0"/>
    <x v="0"/>
    <x v="2"/>
    <x v="364"/>
    <x v="0"/>
    <x v="0"/>
    <s v="Tesseramento"/>
    <x v="1"/>
    <x v="4"/>
    <x v="0"/>
    <m/>
  </r>
  <r>
    <n v="128596"/>
    <x v="0"/>
    <x v="0"/>
    <x v="0"/>
    <x v="0"/>
    <x v="2"/>
    <x v="364"/>
    <x v="0"/>
    <x v="0"/>
    <s v="Tesseramento"/>
    <x v="1"/>
    <x v="4"/>
    <x v="0"/>
    <m/>
  </r>
  <r>
    <n v="13537"/>
    <x v="0"/>
    <x v="0"/>
    <x v="0"/>
    <x v="0"/>
    <x v="2"/>
    <x v="364"/>
    <x v="0"/>
    <x v="0"/>
    <s v="Tesseramento"/>
    <x v="1"/>
    <x v="3"/>
    <x v="0"/>
    <m/>
  </r>
  <r>
    <n v="58756"/>
    <x v="0"/>
    <x v="0"/>
    <x v="0"/>
    <x v="0"/>
    <x v="2"/>
    <x v="364"/>
    <x v="0"/>
    <x v="0"/>
    <s v="Tesseramento"/>
    <x v="1"/>
    <x v="0"/>
    <x v="0"/>
    <m/>
  </r>
  <r>
    <n v="221370"/>
    <x v="0"/>
    <x v="0"/>
    <x v="0"/>
    <x v="0"/>
    <x v="2"/>
    <x v="364"/>
    <x v="0"/>
    <x v="0"/>
    <s v="Tesseramento"/>
    <x v="1"/>
    <x v="0"/>
    <x v="0"/>
    <m/>
  </r>
  <r>
    <n v="131953"/>
    <x v="0"/>
    <x v="0"/>
    <x v="0"/>
    <x v="0"/>
    <x v="2"/>
    <x v="364"/>
    <x v="0"/>
    <x v="0"/>
    <s v="Tesseramento"/>
    <x v="1"/>
    <x v="4"/>
    <x v="0"/>
    <m/>
  </r>
  <r>
    <n v="130939"/>
    <x v="0"/>
    <x v="0"/>
    <x v="0"/>
    <x v="0"/>
    <x v="2"/>
    <x v="364"/>
    <x v="0"/>
    <x v="0"/>
    <s v="Tesseramento"/>
    <x v="1"/>
    <x v="0"/>
    <x v="0"/>
    <m/>
  </r>
  <r>
    <n v="65655"/>
    <x v="0"/>
    <x v="0"/>
    <x v="0"/>
    <x v="0"/>
    <x v="2"/>
    <x v="364"/>
    <x v="0"/>
    <x v="0"/>
    <s v="Tesseramento"/>
    <x v="1"/>
    <x v="3"/>
    <x v="0"/>
    <m/>
  </r>
  <r>
    <n v="61619"/>
    <x v="0"/>
    <x v="0"/>
    <x v="0"/>
    <x v="0"/>
    <x v="2"/>
    <x v="364"/>
    <x v="0"/>
    <x v="0"/>
    <s v="Tesseramento"/>
    <x v="1"/>
    <x v="4"/>
    <x v="0"/>
    <m/>
  </r>
  <r>
    <n v="197359"/>
    <x v="0"/>
    <x v="0"/>
    <x v="0"/>
    <x v="0"/>
    <x v="2"/>
    <x v="364"/>
    <x v="0"/>
    <x v="0"/>
    <s v="Tesseramento"/>
    <x v="1"/>
    <x v="0"/>
    <x v="0"/>
    <m/>
  </r>
  <r>
    <n v="235701"/>
    <x v="0"/>
    <x v="0"/>
    <x v="1"/>
    <x v="0"/>
    <x v="3"/>
    <x v="85"/>
    <x v="0"/>
    <x v="0"/>
    <s v="Tesseramento"/>
    <x v="1"/>
    <x v="0"/>
    <x v="0"/>
    <m/>
  </r>
  <r>
    <n v="235693"/>
    <x v="0"/>
    <x v="0"/>
    <x v="1"/>
    <x v="1"/>
    <x v="3"/>
    <x v="85"/>
    <x v="0"/>
    <x v="0"/>
    <s v="Tesseramento"/>
    <x v="1"/>
    <x v="1"/>
    <x v="0"/>
    <m/>
  </r>
  <r>
    <n v="70003"/>
    <x v="0"/>
    <x v="0"/>
    <x v="0"/>
    <x v="0"/>
    <x v="11"/>
    <x v="280"/>
    <x v="0"/>
    <x v="0"/>
    <s v="Tesseramento"/>
    <x v="0"/>
    <x v="0"/>
    <x v="0"/>
    <m/>
  </r>
  <r>
    <n v="9577"/>
    <x v="0"/>
    <x v="0"/>
    <x v="0"/>
    <x v="0"/>
    <x v="2"/>
    <x v="364"/>
    <x v="0"/>
    <x v="0"/>
    <s v="Tesseramento"/>
    <x v="1"/>
    <x v="0"/>
    <x v="0"/>
    <m/>
  </r>
  <r>
    <n v="128603"/>
    <x v="0"/>
    <x v="0"/>
    <x v="0"/>
    <x v="0"/>
    <x v="2"/>
    <x v="364"/>
    <x v="0"/>
    <x v="1"/>
    <s v="Tesseramento"/>
    <x v="1"/>
    <x v="4"/>
    <x v="0"/>
    <m/>
  </r>
  <r>
    <n v="13783"/>
    <x v="0"/>
    <x v="0"/>
    <x v="0"/>
    <x v="0"/>
    <x v="2"/>
    <x v="364"/>
    <x v="0"/>
    <x v="0"/>
    <s v="Tesseramento"/>
    <x v="1"/>
    <x v="3"/>
    <x v="0"/>
    <m/>
  </r>
  <r>
    <n v="146486"/>
    <x v="0"/>
    <x v="0"/>
    <x v="0"/>
    <x v="0"/>
    <x v="2"/>
    <x v="364"/>
    <x v="0"/>
    <x v="0"/>
    <s v="Tesseramento"/>
    <x v="1"/>
    <x v="3"/>
    <x v="0"/>
    <m/>
  </r>
  <r>
    <n v="13833"/>
    <x v="0"/>
    <x v="0"/>
    <x v="0"/>
    <x v="0"/>
    <x v="2"/>
    <x v="364"/>
    <x v="0"/>
    <x v="0"/>
    <s v="Tesseramento"/>
    <x v="1"/>
    <x v="4"/>
    <x v="0"/>
    <m/>
  </r>
  <r>
    <n v="73206"/>
    <x v="0"/>
    <x v="0"/>
    <x v="0"/>
    <x v="0"/>
    <x v="2"/>
    <x v="364"/>
    <x v="0"/>
    <x v="0"/>
    <s v="Tesseramento"/>
    <x v="1"/>
    <x v="3"/>
    <x v="0"/>
    <m/>
  </r>
  <r>
    <n v="14656"/>
    <x v="0"/>
    <x v="0"/>
    <x v="0"/>
    <x v="0"/>
    <x v="2"/>
    <x v="42"/>
    <x v="0"/>
    <x v="0"/>
    <s v="Tesseramento"/>
    <x v="1"/>
    <x v="4"/>
    <x v="0"/>
    <m/>
  </r>
  <r>
    <n v="187426"/>
    <x v="0"/>
    <x v="0"/>
    <x v="0"/>
    <x v="0"/>
    <x v="2"/>
    <x v="364"/>
    <x v="0"/>
    <x v="0"/>
    <s v="Tesseramento"/>
    <x v="1"/>
    <x v="0"/>
    <x v="0"/>
    <m/>
  </r>
  <r>
    <n v="8789"/>
    <x v="0"/>
    <x v="0"/>
    <x v="0"/>
    <x v="0"/>
    <x v="2"/>
    <x v="364"/>
    <x v="0"/>
    <x v="0"/>
    <s v="Tesseramento"/>
    <x v="1"/>
    <x v="0"/>
    <x v="0"/>
    <m/>
  </r>
  <r>
    <n v="122250"/>
    <x v="0"/>
    <x v="0"/>
    <x v="0"/>
    <x v="0"/>
    <x v="2"/>
    <x v="364"/>
    <x v="0"/>
    <x v="0"/>
    <s v="Tesseramento"/>
    <x v="1"/>
    <x v="0"/>
    <x v="0"/>
    <m/>
  </r>
  <r>
    <n v="122369"/>
    <x v="0"/>
    <x v="0"/>
    <x v="0"/>
    <x v="0"/>
    <x v="2"/>
    <x v="42"/>
    <x v="0"/>
    <x v="0"/>
    <s v="Tesseramento"/>
    <x v="1"/>
    <x v="1"/>
    <x v="0"/>
    <m/>
  </r>
  <r>
    <n v="195670"/>
    <x v="0"/>
    <x v="0"/>
    <x v="0"/>
    <x v="0"/>
    <x v="2"/>
    <x v="364"/>
    <x v="0"/>
    <x v="1"/>
    <s v="Tesseramento"/>
    <x v="1"/>
    <x v="4"/>
    <x v="0"/>
    <m/>
  </r>
  <r>
    <n v="150702"/>
    <x v="0"/>
    <x v="0"/>
    <x v="0"/>
    <x v="0"/>
    <x v="2"/>
    <x v="364"/>
    <x v="0"/>
    <x v="0"/>
    <s v="Tesseramento"/>
    <x v="1"/>
    <x v="0"/>
    <x v="0"/>
    <m/>
  </r>
  <r>
    <n v="98652"/>
    <x v="0"/>
    <x v="0"/>
    <x v="0"/>
    <x v="0"/>
    <x v="2"/>
    <x v="364"/>
    <x v="0"/>
    <x v="0"/>
    <s v="Tesseramento"/>
    <x v="1"/>
    <x v="3"/>
    <x v="0"/>
    <m/>
  </r>
  <r>
    <n v="181973"/>
    <x v="1"/>
    <x v="0"/>
    <x v="0"/>
    <x v="0"/>
    <x v="2"/>
    <x v="42"/>
    <x v="0"/>
    <x v="0"/>
    <s v="Tesseramento"/>
    <x v="1"/>
    <x v="2"/>
    <x v="0"/>
    <m/>
  </r>
  <r>
    <n v="195672"/>
    <x v="0"/>
    <x v="0"/>
    <x v="0"/>
    <x v="0"/>
    <x v="2"/>
    <x v="364"/>
    <x v="0"/>
    <x v="0"/>
    <s v="Tesseramento"/>
    <x v="1"/>
    <x v="3"/>
    <x v="0"/>
    <m/>
  </r>
  <r>
    <n v="209118"/>
    <x v="0"/>
    <x v="1"/>
    <x v="0"/>
    <x v="1"/>
    <x v="7"/>
    <x v="44"/>
    <x v="0"/>
    <x v="0"/>
    <s v="Tesseramento"/>
    <x v="1"/>
    <x v="0"/>
    <x v="0"/>
    <m/>
  </r>
  <r>
    <n v="209117"/>
    <x v="0"/>
    <x v="1"/>
    <x v="0"/>
    <x v="1"/>
    <x v="7"/>
    <x v="44"/>
    <x v="0"/>
    <x v="1"/>
    <s v="Tesseramento"/>
    <x v="1"/>
    <x v="0"/>
    <x v="0"/>
    <m/>
  </r>
  <r>
    <n v="209114"/>
    <x v="0"/>
    <x v="1"/>
    <x v="0"/>
    <x v="1"/>
    <x v="7"/>
    <x v="44"/>
    <x v="0"/>
    <x v="1"/>
    <s v="Tesseramento"/>
    <x v="1"/>
    <x v="0"/>
    <x v="0"/>
    <m/>
  </r>
  <r>
    <n v="235623"/>
    <x v="0"/>
    <x v="0"/>
    <x v="1"/>
    <x v="2"/>
    <x v="4"/>
    <x v="250"/>
    <x v="0"/>
    <x v="1"/>
    <s v="Tesseramento"/>
    <x v="1"/>
    <x v="4"/>
    <x v="0"/>
    <m/>
  </r>
  <r>
    <n v="146900"/>
    <x v="1"/>
    <x v="0"/>
    <x v="0"/>
    <x v="0"/>
    <x v="11"/>
    <x v="174"/>
    <x v="0"/>
    <x v="0"/>
    <s v="Tesseramento"/>
    <x v="3"/>
    <x v="2"/>
    <x v="0"/>
    <m/>
  </r>
  <r>
    <n v="103588"/>
    <x v="0"/>
    <x v="0"/>
    <x v="0"/>
    <x v="0"/>
    <x v="11"/>
    <x v="174"/>
    <x v="0"/>
    <x v="0"/>
    <s v="Tesseramento"/>
    <x v="3"/>
    <x v="3"/>
    <x v="0"/>
    <m/>
  </r>
  <r>
    <n v="235625"/>
    <x v="0"/>
    <x v="0"/>
    <x v="1"/>
    <x v="0"/>
    <x v="4"/>
    <x v="250"/>
    <x v="0"/>
    <x v="0"/>
    <s v="Tesseramento"/>
    <x v="1"/>
    <x v="0"/>
    <x v="0"/>
    <m/>
  </r>
  <r>
    <n v="235627"/>
    <x v="1"/>
    <x v="0"/>
    <x v="1"/>
    <x v="1"/>
    <x v="4"/>
    <x v="250"/>
    <x v="0"/>
    <x v="0"/>
    <s v="Tesseramento"/>
    <x v="1"/>
    <x v="5"/>
    <x v="0"/>
    <m/>
  </r>
  <r>
    <n v="210302"/>
    <x v="0"/>
    <x v="0"/>
    <x v="0"/>
    <x v="0"/>
    <x v="15"/>
    <x v="57"/>
    <x v="0"/>
    <x v="0"/>
    <s v="Tesseramento"/>
    <x v="1"/>
    <x v="1"/>
    <x v="0"/>
    <m/>
  </r>
  <r>
    <n v="235626"/>
    <x v="1"/>
    <x v="0"/>
    <x v="1"/>
    <x v="1"/>
    <x v="4"/>
    <x v="250"/>
    <x v="0"/>
    <x v="0"/>
    <s v="Tesseramento"/>
    <x v="1"/>
    <x v="5"/>
    <x v="0"/>
    <m/>
  </r>
  <r>
    <n v="80122"/>
    <x v="0"/>
    <x v="0"/>
    <x v="2"/>
    <x v="0"/>
    <x v="2"/>
    <x v="364"/>
    <x v="0"/>
    <x v="0"/>
    <s v="Tesseramento"/>
    <x v="1"/>
    <x v="3"/>
    <x v="0"/>
    <m/>
  </r>
  <r>
    <n v="12256"/>
    <x v="0"/>
    <x v="0"/>
    <x v="2"/>
    <x v="0"/>
    <x v="2"/>
    <x v="364"/>
    <x v="0"/>
    <x v="0"/>
    <s v="Tesseramento"/>
    <x v="1"/>
    <x v="3"/>
    <x v="0"/>
    <m/>
  </r>
  <r>
    <n v="214236"/>
    <x v="0"/>
    <x v="0"/>
    <x v="2"/>
    <x v="0"/>
    <x v="2"/>
    <x v="364"/>
    <x v="0"/>
    <x v="0"/>
    <s v="Tesseramento"/>
    <x v="1"/>
    <x v="4"/>
    <x v="0"/>
    <m/>
  </r>
  <r>
    <n v="235624"/>
    <x v="0"/>
    <x v="0"/>
    <x v="1"/>
    <x v="0"/>
    <x v="4"/>
    <x v="250"/>
    <x v="0"/>
    <x v="1"/>
    <s v="Tesseramento"/>
    <x v="1"/>
    <x v="0"/>
    <x v="0"/>
    <m/>
  </r>
  <r>
    <n v="149783"/>
    <x v="0"/>
    <x v="0"/>
    <x v="2"/>
    <x v="0"/>
    <x v="11"/>
    <x v="91"/>
    <x v="0"/>
    <x v="0"/>
    <s v="Tesseramento"/>
    <x v="1"/>
    <x v="0"/>
    <x v="0"/>
    <m/>
  </r>
  <r>
    <n v="149938"/>
    <x v="0"/>
    <x v="0"/>
    <x v="2"/>
    <x v="1"/>
    <x v="11"/>
    <x v="91"/>
    <x v="0"/>
    <x v="1"/>
    <s v="Tesseramento"/>
    <x v="1"/>
    <x v="0"/>
    <x v="0"/>
    <m/>
  </r>
  <r>
    <n v="235985"/>
    <x v="0"/>
    <x v="1"/>
    <x v="1"/>
    <x v="2"/>
    <x v="11"/>
    <x v="24"/>
    <x v="0"/>
    <x v="0"/>
    <s v="Tesseramento"/>
    <x v="1"/>
    <x v="1"/>
    <x v="0"/>
    <m/>
  </r>
  <r>
    <n v="183016"/>
    <x v="0"/>
    <x v="1"/>
    <x v="0"/>
    <x v="0"/>
    <x v="3"/>
    <x v="331"/>
    <x v="0"/>
    <x v="0"/>
    <s v="Tesseramento"/>
    <x v="1"/>
    <x v="0"/>
    <x v="0"/>
    <m/>
  </r>
  <r>
    <n v="67922"/>
    <x v="0"/>
    <x v="0"/>
    <x v="0"/>
    <x v="0"/>
    <x v="3"/>
    <x v="331"/>
    <x v="0"/>
    <x v="0"/>
    <s v="Tesseramento"/>
    <x v="1"/>
    <x v="0"/>
    <x v="0"/>
    <m/>
  </r>
  <r>
    <n v="69756"/>
    <x v="0"/>
    <x v="0"/>
    <x v="0"/>
    <x v="0"/>
    <x v="2"/>
    <x v="42"/>
    <x v="0"/>
    <x v="0"/>
    <s v="Tesseramento"/>
    <x v="1"/>
    <x v="1"/>
    <x v="0"/>
    <m/>
  </r>
  <r>
    <n v="14784"/>
    <x v="0"/>
    <x v="0"/>
    <x v="0"/>
    <x v="0"/>
    <x v="2"/>
    <x v="42"/>
    <x v="0"/>
    <x v="0"/>
    <s v="Tesseramento"/>
    <x v="1"/>
    <x v="3"/>
    <x v="0"/>
    <m/>
  </r>
  <r>
    <n v="21648"/>
    <x v="0"/>
    <x v="0"/>
    <x v="0"/>
    <x v="0"/>
    <x v="2"/>
    <x v="332"/>
    <x v="0"/>
    <x v="0"/>
    <s v="Tesseramento"/>
    <x v="1"/>
    <x v="4"/>
    <x v="0"/>
    <m/>
  </r>
  <r>
    <n v="235980"/>
    <x v="0"/>
    <x v="1"/>
    <x v="1"/>
    <x v="0"/>
    <x v="2"/>
    <x v="332"/>
    <x v="0"/>
    <x v="0"/>
    <s v="Tesseramento"/>
    <x v="1"/>
    <x v="0"/>
    <x v="0"/>
    <m/>
  </r>
  <r>
    <n v="134815"/>
    <x v="0"/>
    <x v="0"/>
    <x v="0"/>
    <x v="0"/>
    <x v="11"/>
    <x v="174"/>
    <x v="0"/>
    <x v="0"/>
    <s v="Tesseramento"/>
    <x v="3"/>
    <x v="0"/>
    <x v="0"/>
    <m/>
  </r>
  <r>
    <n v="176445"/>
    <x v="0"/>
    <x v="0"/>
    <x v="0"/>
    <x v="0"/>
    <x v="11"/>
    <x v="174"/>
    <x v="0"/>
    <x v="1"/>
    <s v="Tesseramento"/>
    <x v="3"/>
    <x v="0"/>
    <x v="0"/>
    <m/>
  </r>
  <r>
    <n v="93599"/>
    <x v="0"/>
    <x v="0"/>
    <x v="0"/>
    <x v="0"/>
    <x v="11"/>
    <x v="174"/>
    <x v="0"/>
    <x v="1"/>
    <s v="Tesseramento"/>
    <x v="3"/>
    <x v="3"/>
    <x v="0"/>
    <m/>
  </r>
  <r>
    <n v="93603"/>
    <x v="0"/>
    <x v="0"/>
    <x v="0"/>
    <x v="0"/>
    <x v="11"/>
    <x v="174"/>
    <x v="0"/>
    <x v="0"/>
    <s v="Tesseramento"/>
    <x v="3"/>
    <x v="3"/>
    <x v="0"/>
    <m/>
  </r>
  <r>
    <n v="235867"/>
    <x v="1"/>
    <x v="0"/>
    <x v="1"/>
    <x v="2"/>
    <x v="4"/>
    <x v="101"/>
    <x v="0"/>
    <x v="0"/>
    <s v="Tesseramento"/>
    <x v="0"/>
    <x v="5"/>
    <x v="0"/>
    <m/>
  </r>
  <r>
    <n v="127858"/>
    <x v="0"/>
    <x v="0"/>
    <x v="0"/>
    <x v="0"/>
    <x v="4"/>
    <x v="101"/>
    <x v="0"/>
    <x v="0"/>
    <s v="Tesseramento"/>
    <x v="0"/>
    <x v="1"/>
    <x v="0"/>
    <m/>
  </r>
  <r>
    <n v="146609"/>
    <x v="0"/>
    <x v="0"/>
    <x v="0"/>
    <x v="0"/>
    <x v="9"/>
    <x v="204"/>
    <x v="0"/>
    <x v="0"/>
    <s v="Tesseramento"/>
    <x v="0"/>
    <x v="3"/>
    <x v="0"/>
    <m/>
  </r>
  <r>
    <n v="208400"/>
    <x v="0"/>
    <x v="0"/>
    <x v="0"/>
    <x v="0"/>
    <x v="9"/>
    <x v="204"/>
    <x v="0"/>
    <x v="0"/>
    <s v="Tesseramento"/>
    <x v="0"/>
    <x v="0"/>
    <x v="0"/>
    <m/>
  </r>
  <r>
    <n v="158281"/>
    <x v="0"/>
    <x v="0"/>
    <x v="0"/>
    <x v="0"/>
    <x v="9"/>
    <x v="204"/>
    <x v="0"/>
    <x v="0"/>
    <s v="Tesseramento"/>
    <x v="0"/>
    <x v="0"/>
    <x v="0"/>
    <m/>
  </r>
  <r>
    <n v="216799"/>
    <x v="0"/>
    <x v="0"/>
    <x v="0"/>
    <x v="0"/>
    <x v="9"/>
    <x v="204"/>
    <x v="0"/>
    <x v="0"/>
    <s v="Tesseramento"/>
    <x v="0"/>
    <x v="0"/>
    <x v="0"/>
    <m/>
  </r>
  <r>
    <n v="217137"/>
    <x v="0"/>
    <x v="0"/>
    <x v="0"/>
    <x v="1"/>
    <x v="9"/>
    <x v="204"/>
    <x v="0"/>
    <x v="0"/>
    <s v="Tesseramento"/>
    <x v="0"/>
    <x v="4"/>
    <x v="0"/>
    <m/>
  </r>
  <r>
    <n v="151052"/>
    <x v="0"/>
    <x v="0"/>
    <x v="0"/>
    <x v="0"/>
    <x v="9"/>
    <x v="204"/>
    <x v="0"/>
    <x v="0"/>
    <s v="Tesseramento"/>
    <x v="0"/>
    <x v="0"/>
    <x v="0"/>
    <m/>
  </r>
  <r>
    <n v="153562"/>
    <x v="0"/>
    <x v="0"/>
    <x v="0"/>
    <x v="0"/>
    <x v="9"/>
    <x v="204"/>
    <x v="0"/>
    <x v="0"/>
    <s v="Tesseramento"/>
    <x v="0"/>
    <x v="3"/>
    <x v="0"/>
    <m/>
  </r>
  <r>
    <n v="125086"/>
    <x v="0"/>
    <x v="0"/>
    <x v="0"/>
    <x v="0"/>
    <x v="9"/>
    <x v="204"/>
    <x v="0"/>
    <x v="0"/>
    <s v="Tesseramento"/>
    <x v="0"/>
    <x v="3"/>
    <x v="0"/>
    <m/>
  </r>
  <r>
    <n v="223894"/>
    <x v="0"/>
    <x v="0"/>
    <x v="0"/>
    <x v="0"/>
    <x v="9"/>
    <x v="204"/>
    <x v="0"/>
    <x v="0"/>
    <s v="Tesseramento"/>
    <x v="0"/>
    <x v="0"/>
    <x v="0"/>
    <m/>
  </r>
  <r>
    <n v="106017"/>
    <x v="0"/>
    <x v="0"/>
    <x v="0"/>
    <x v="0"/>
    <x v="9"/>
    <x v="204"/>
    <x v="0"/>
    <x v="1"/>
    <s v="Tesseramento"/>
    <x v="0"/>
    <x v="0"/>
    <x v="0"/>
    <m/>
  </r>
  <r>
    <n v="166068"/>
    <x v="0"/>
    <x v="0"/>
    <x v="0"/>
    <x v="0"/>
    <x v="9"/>
    <x v="204"/>
    <x v="0"/>
    <x v="0"/>
    <s v="Tesseramento"/>
    <x v="0"/>
    <x v="0"/>
    <x v="0"/>
    <m/>
  </r>
  <r>
    <n v="30829"/>
    <x v="0"/>
    <x v="0"/>
    <x v="0"/>
    <x v="0"/>
    <x v="9"/>
    <x v="204"/>
    <x v="0"/>
    <x v="0"/>
    <s v="Tesseramento"/>
    <x v="0"/>
    <x v="0"/>
    <x v="0"/>
    <m/>
  </r>
  <r>
    <n v="236116"/>
    <x v="1"/>
    <x v="0"/>
    <x v="1"/>
    <x v="2"/>
    <x v="7"/>
    <x v="316"/>
    <x v="0"/>
    <x v="0"/>
    <s v="Tesseramento"/>
    <x v="1"/>
    <x v="5"/>
    <x v="0"/>
    <m/>
  </r>
  <r>
    <n v="236113"/>
    <x v="1"/>
    <x v="0"/>
    <x v="1"/>
    <x v="2"/>
    <x v="7"/>
    <x v="316"/>
    <x v="0"/>
    <x v="0"/>
    <s v="Tesseramento"/>
    <x v="1"/>
    <x v="5"/>
    <x v="0"/>
    <m/>
  </r>
  <r>
    <n v="236112"/>
    <x v="1"/>
    <x v="0"/>
    <x v="1"/>
    <x v="2"/>
    <x v="7"/>
    <x v="316"/>
    <x v="0"/>
    <x v="0"/>
    <s v="Tesseramento"/>
    <x v="1"/>
    <x v="5"/>
    <x v="0"/>
    <m/>
  </r>
  <r>
    <n v="158787"/>
    <x v="0"/>
    <x v="0"/>
    <x v="0"/>
    <x v="0"/>
    <x v="8"/>
    <x v="112"/>
    <x v="0"/>
    <x v="0"/>
    <s v="Tesseramento"/>
    <x v="1"/>
    <x v="1"/>
    <x v="0"/>
    <m/>
  </r>
  <r>
    <n v="236114"/>
    <x v="1"/>
    <x v="0"/>
    <x v="1"/>
    <x v="2"/>
    <x v="7"/>
    <x v="316"/>
    <x v="0"/>
    <x v="1"/>
    <s v="Tesseramento"/>
    <x v="1"/>
    <x v="5"/>
    <x v="0"/>
    <m/>
  </r>
  <r>
    <n v="236115"/>
    <x v="1"/>
    <x v="0"/>
    <x v="1"/>
    <x v="2"/>
    <x v="7"/>
    <x v="316"/>
    <x v="0"/>
    <x v="1"/>
    <s v="Tesseramento"/>
    <x v="1"/>
    <x v="5"/>
    <x v="0"/>
    <m/>
  </r>
  <r>
    <n v="208107"/>
    <x v="1"/>
    <x v="0"/>
    <x v="0"/>
    <x v="2"/>
    <x v="7"/>
    <x v="316"/>
    <x v="0"/>
    <x v="0"/>
    <s v="Tesseramento"/>
    <x v="1"/>
    <x v="5"/>
    <x v="0"/>
    <m/>
  </r>
  <r>
    <n v="227997"/>
    <x v="1"/>
    <x v="0"/>
    <x v="0"/>
    <x v="2"/>
    <x v="7"/>
    <x v="316"/>
    <x v="0"/>
    <x v="0"/>
    <s v="Tesseramento"/>
    <x v="1"/>
    <x v="5"/>
    <x v="0"/>
    <m/>
  </r>
  <r>
    <n v="219802"/>
    <x v="1"/>
    <x v="0"/>
    <x v="0"/>
    <x v="0"/>
    <x v="7"/>
    <x v="316"/>
    <x v="0"/>
    <x v="0"/>
    <s v="Tesseramento"/>
    <x v="1"/>
    <x v="2"/>
    <x v="0"/>
    <m/>
  </r>
  <r>
    <n v="196446"/>
    <x v="1"/>
    <x v="0"/>
    <x v="0"/>
    <x v="0"/>
    <x v="7"/>
    <x v="316"/>
    <x v="0"/>
    <x v="1"/>
    <s v="Tesseramento"/>
    <x v="1"/>
    <x v="5"/>
    <x v="0"/>
    <m/>
  </r>
  <r>
    <n v="194412"/>
    <x v="0"/>
    <x v="0"/>
    <x v="0"/>
    <x v="0"/>
    <x v="4"/>
    <x v="111"/>
    <x v="0"/>
    <x v="0"/>
    <s v="Tesseramento"/>
    <x v="3"/>
    <x v="0"/>
    <x v="0"/>
    <m/>
  </r>
  <r>
    <n v="216471"/>
    <x v="0"/>
    <x v="0"/>
    <x v="0"/>
    <x v="1"/>
    <x v="4"/>
    <x v="111"/>
    <x v="0"/>
    <x v="1"/>
    <s v="Tesseramento"/>
    <x v="3"/>
    <x v="0"/>
    <x v="0"/>
    <m/>
  </r>
  <r>
    <n v="153421"/>
    <x v="0"/>
    <x v="0"/>
    <x v="0"/>
    <x v="0"/>
    <x v="7"/>
    <x v="103"/>
    <x v="0"/>
    <x v="1"/>
    <s v="Tesseramento"/>
    <x v="1"/>
    <x v="0"/>
    <x v="0"/>
    <m/>
  </r>
  <r>
    <n v="4667"/>
    <x v="0"/>
    <x v="0"/>
    <x v="0"/>
    <x v="0"/>
    <x v="7"/>
    <x v="103"/>
    <x v="0"/>
    <x v="0"/>
    <s v="Tesseramento"/>
    <x v="1"/>
    <x v="0"/>
    <x v="0"/>
    <m/>
  </r>
  <r>
    <n v="4666"/>
    <x v="0"/>
    <x v="0"/>
    <x v="0"/>
    <x v="0"/>
    <x v="7"/>
    <x v="103"/>
    <x v="0"/>
    <x v="0"/>
    <s v="Tesseramento"/>
    <x v="1"/>
    <x v="4"/>
    <x v="0"/>
    <m/>
  </r>
  <r>
    <n v="161289"/>
    <x v="0"/>
    <x v="0"/>
    <x v="0"/>
    <x v="0"/>
    <x v="7"/>
    <x v="103"/>
    <x v="0"/>
    <x v="0"/>
    <s v="Tesseramento"/>
    <x v="1"/>
    <x v="1"/>
    <x v="0"/>
    <m/>
  </r>
  <r>
    <n v="29661"/>
    <x v="0"/>
    <x v="0"/>
    <x v="0"/>
    <x v="0"/>
    <x v="7"/>
    <x v="103"/>
    <x v="0"/>
    <x v="0"/>
    <s v="Tesseramento"/>
    <x v="1"/>
    <x v="3"/>
    <x v="0"/>
    <m/>
  </r>
  <r>
    <n v="153404"/>
    <x v="0"/>
    <x v="0"/>
    <x v="0"/>
    <x v="0"/>
    <x v="7"/>
    <x v="103"/>
    <x v="0"/>
    <x v="0"/>
    <s v="Tesseramento"/>
    <x v="1"/>
    <x v="3"/>
    <x v="0"/>
    <m/>
  </r>
  <r>
    <n v="56466"/>
    <x v="0"/>
    <x v="0"/>
    <x v="0"/>
    <x v="0"/>
    <x v="7"/>
    <x v="103"/>
    <x v="0"/>
    <x v="1"/>
    <s v="Tesseramento"/>
    <x v="1"/>
    <x v="1"/>
    <x v="0"/>
    <m/>
  </r>
  <r>
    <n v="4514"/>
    <x v="0"/>
    <x v="0"/>
    <x v="0"/>
    <x v="0"/>
    <x v="7"/>
    <x v="103"/>
    <x v="0"/>
    <x v="0"/>
    <s v="Tesseramento"/>
    <x v="1"/>
    <x v="3"/>
    <x v="0"/>
    <m/>
  </r>
  <r>
    <n v="4515"/>
    <x v="0"/>
    <x v="0"/>
    <x v="0"/>
    <x v="0"/>
    <x v="7"/>
    <x v="103"/>
    <x v="0"/>
    <x v="1"/>
    <s v="Tesseramento"/>
    <x v="1"/>
    <x v="3"/>
    <x v="0"/>
    <m/>
  </r>
  <r>
    <n v="31710"/>
    <x v="0"/>
    <x v="0"/>
    <x v="0"/>
    <x v="0"/>
    <x v="7"/>
    <x v="103"/>
    <x v="0"/>
    <x v="0"/>
    <s v="Tesseramento"/>
    <x v="1"/>
    <x v="1"/>
    <x v="0"/>
    <m/>
  </r>
  <r>
    <n v="4513"/>
    <x v="0"/>
    <x v="0"/>
    <x v="0"/>
    <x v="0"/>
    <x v="7"/>
    <x v="103"/>
    <x v="0"/>
    <x v="1"/>
    <s v="Tesseramento"/>
    <x v="1"/>
    <x v="0"/>
    <x v="0"/>
    <m/>
  </r>
  <r>
    <n v="110498"/>
    <x v="0"/>
    <x v="0"/>
    <x v="0"/>
    <x v="0"/>
    <x v="7"/>
    <x v="103"/>
    <x v="0"/>
    <x v="0"/>
    <s v="Tesseramento"/>
    <x v="1"/>
    <x v="3"/>
    <x v="0"/>
    <m/>
  </r>
  <r>
    <n v="4524"/>
    <x v="0"/>
    <x v="0"/>
    <x v="0"/>
    <x v="0"/>
    <x v="7"/>
    <x v="103"/>
    <x v="0"/>
    <x v="0"/>
    <s v="Tesseramento"/>
    <x v="1"/>
    <x v="4"/>
    <x v="0"/>
    <m/>
  </r>
  <r>
    <n v="4525"/>
    <x v="0"/>
    <x v="0"/>
    <x v="0"/>
    <x v="0"/>
    <x v="7"/>
    <x v="103"/>
    <x v="0"/>
    <x v="0"/>
    <s v="Tesseramento"/>
    <x v="1"/>
    <x v="1"/>
    <x v="0"/>
    <m/>
  </r>
  <r>
    <n v="53875"/>
    <x v="0"/>
    <x v="0"/>
    <x v="0"/>
    <x v="0"/>
    <x v="7"/>
    <x v="103"/>
    <x v="0"/>
    <x v="1"/>
    <s v="Tesseramento"/>
    <x v="1"/>
    <x v="0"/>
    <x v="0"/>
    <m/>
  </r>
  <r>
    <n v="90235"/>
    <x v="0"/>
    <x v="0"/>
    <x v="0"/>
    <x v="0"/>
    <x v="2"/>
    <x v="157"/>
    <x v="0"/>
    <x v="0"/>
    <s v="Tesseramento"/>
    <x v="1"/>
    <x v="0"/>
    <x v="0"/>
    <m/>
  </r>
  <r>
    <n v="169295"/>
    <x v="0"/>
    <x v="0"/>
    <x v="0"/>
    <x v="0"/>
    <x v="7"/>
    <x v="103"/>
    <x v="0"/>
    <x v="1"/>
    <s v="Tesseramento"/>
    <x v="1"/>
    <x v="3"/>
    <x v="0"/>
    <m/>
  </r>
  <r>
    <n v="170407"/>
    <x v="0"/>
    <x v="0"/>
    <x v="0"/>
    <x v="0"/>
    <x v="7"/>
    <x v="103"/>
    <x v="0"/>
    <x v="0"/>
    <s v="Tesseramento"/>
    <x v="1"/>
    <x v="0"/>
    <x v="0"/>
    <m/>
  </r>
  <r>
    <n v="134300"/>
    <x v="0"/>
    <x v="0"/>
    <x v="0"/>
    <x v="1"/>
    <x v="7"/>
    <x v="103"/>
    <x v="0"/>
    <x v="0"/>
    <s v="Tesseramento"/>
    <x v="1"/>
    <x v="4"/>
    <x v="0"/>
    <m/>
  </r>
  <r>
    <n v="181158"/>
    <x v="0"/>
    <x v="0"/>
    <x v="0"/>
    <x v="1"/>
    <x v="7"/>
    <x v="103"/>
    <x v="0"/>
    <x v="1"/>
    <s v="Tesseramento"/>
    <x v="1"/>
    <x v="1"/>
    <x v="0"/>
    <m/>
  </r>
  <r>
    <n v="213839"/>
    <x v="0"/>
    <x v="0"/>
    <x v="0"/>
    <x v="0"/>
    <x v="7"/>
    <x v="103"/>
    <x v="0"/>
    <x v="0"/>
    <s v="Tesseramento"/>
    <x v="1"/>
    <x v="3"/>
    <x v="0"/>
    <m/>
  </r>
  <r>
    <n v="207434"/>
    <x v="0"/>
    <x v="0"/>
    <x v="0"/>
    <x v="0"/>
    <x v="7"/>
    <x v="103"/>
    <x v="0"/>
    <x v="0"/>
    <s v="Tesseramento"/>
    <x v="1"/>
    <x v="1"/>
    <x v="0"/>
    <m/>
  </r>
  <r>
    <n v="15267"/>
    <x v="0"/>
    <x v="0"/>
    <x v="2"/>
    <x v="0"/>
    <x v="11"/>
    <x v="49"/>
    <x v="0"/>
    <x v="0"/>
    <s v="Tesseramento"/>
    <x v="1"/>
    <x v="0"/>
    <x v="0"/>
    <m/>
  </r>
  <r>
    <n v="4590"/>
    <x v="0"/>
    <x v="0"/>
    <x v="0"/>
    <x v="0"/>
    <x v="7"/>
    <x v="103"/>
    <x v="0"/>
    <x v="0"/>
    <s v="Tesseramento"/>
    <x v="1"/>
    <x v="3"/>
    <x v="0"/>
    <m/>
  </r>
  <r>
    <n v="63373"/>
    <x v="0"/>
    <x v="0"/>
    <x v="0"/>
    <x v="0"/>
    <x v="11"/>
    <x v="49"/>
    <x v="0"/>
    <x v="1"/>
    <s v="Tesseramento"/>
    <x v="1"/>
    <x v="0"/>
    <x v="0"/>
    <m/>
  </r>
  <r>
    <n v="4592"/>
    <x v="0"/>
    <x v="0"/>
    <x v="0"/>
    <x v="0"/>
    <x v="7"/>
    <x v="103"/>
    <x v="0"/>
    <x v="1"/>
    <s v="Tesseramento"/>
    <x v="1"/>
    <x v="3"/>
    <x v="0"/>
    <m/>
  </r>
  <r>
    <n v="195463"/>
    <x v="0"/>
    <x v="0"/>
    <x v="0"/>
    <x v="0"/>
    <x v="7"/>
    <x v="103"/>
    <x v="0"/>
    <x v="0"/>
    <s v="Tesseramento"/>
    <x v="1"/>
    <x v="4"/>
    <x v="0"/>
    <m/>
  </r>
  <r>
    <n v="207550"/>
    <x v="0"/>
    <x v="0"/>
    <x v="0"/>
    <x v="0"/>
    <x v="7"/>
    <x v="103"/>
    <x v="0"/>
    <x v="0"/>
    <s v="Tesseramento"/>
    <x v="1"/>
    <x v="0"/>
    <x v="0"/>
    <m/>
  </r>
  <r>
    <n v="23032"/>
    <x v="0"/>
    <x v="0"/>
    <x v="0"/>
    <x v="0"/>
    <x v="7"/>
    <x v="103"/>
    <x v="0"/>
    <x v="0"/>
    <s v="Tesseramento"/>
    <x v="1"/>
    <x v="4"/>
    <x v="0"/>
    <m/>
  </r>
  <r>
    <n v="4637"/>
    <x v="0"/>
    <x v="0"/>
    <x v="0"/>
    <x v="0"/>
    <x v="7"/>
    <x v="103"/>
    <x v="0"/>
    <x v="0"/>
    <s v="Tesseramento"/>
    <x v="1"/>
    <x v="3"/>
    <x v="0"/>
    <m/>
  </r>
  <r>
    <n v="183057"/>
    <x v="1"/>
    <x v="0"/>
    <x v="0"/>
    <x v="0"/>
    <x v="7"/>
    <x v="103"/>
    <x v="0"/>
    <x v="0"/>
    <s v="Tesseramento"/>
    <x v="1"/>
    <x v="2"/>
    <x v="0"/>
    <m/>
  </r>
  <r>
    <n v="104330"/>
    <x v="0"/>
    <x v="0"/>
    <x v="0"/>
    <x v="0"/>
    <x v="7"/>
    <x v="103"/>
    <x v="0"/>
    <x v="0"/>
    <s v="Tesseramento"/>
    <x v="1"/>
    <x v="0"/>
    <x v="0"/>
    <m/>
  </r>
  <r>
    <n v="209992"/>
    <x v="0"/>
    <x v="0"/>
    <x v="0"/>
    <x v="0"/>
    <x v="7"/>
    <x v="103"/>
    <x v="0"/>
    <x v="0"/>
    <s v="Tesseramento"/>
    <x v="1"/>
    <x v="0"/>
    <x v="0"/>
    <m/>
  </r>
  <r>
    <n v="123708"/>
    <x v="0"/>
    <x v="0"/>
    <x v="0"/>
    <x v="0"/>
    <x v="7"/>
    <x v="103"/>
    <x v="0"/>
    <x v="0"/>
    <s v="Tesseramento"/>
    <x v="1"/>
    <x v="0"/>
    <x v="0"/>
    <m/>
  </r>
  <r>
    <n v="79683"/>
    <x v="0"/>
    <x v="0"/>
    <x v="0"/>
    <x v="0"/>
    <x v="7"/>
    <x v="103"/>
    <x v="0"/>
    <x v="0"/>
    <s v="Tesseramento"/>
    <x v="1"/>
    <x v="4"/>
    <x v="0"/>
    <m/>
  </r>
  <r>
    <n v="83606"/>
    <x v="0"/>
    <x v="0"/>
    <x v="0"/>
    <x v="0"/>
    <x v="7"/>
    <x v="103"/>
    <x v="0"/>
    <x v="1"/>
    <s v="Tesseramento"/>
    <x v="1"/>
    <x v="4"/>
    <x v="0"/>
    <m/>
  </r>
  <r>
    <n v="193125"/>
    <x v="1"/>
    <x v="0"/>
    <x v="0"/>
    <x v="0"/>
    <x v="7"/>
    <x v="103"/>
    <x v="0"/>
    <x v="0"/>
    <s v="Tesseramento"/>
    <x v="1"/>
    <x v="5"/>
    <x v="0"/>
    <m/>
  </r>
  <r>
    <n v="169036"/>
    <x v="1"/>
    <x v="0"/>
    <x v="0"/>
    <x v="0"/>
    <x v="7"/>
    <x v="103"/>
    <x v="0"/>
    <x v="1"/>
    <s v="Tesseramento"/>
    <x v="1"/>
    <x v="2"/>
    <x v="0"/>
    <m/>
  </r>
  <r>
    <n v="176022"/>
    <x v="0"/>
    <x v="0"/>
    <x v="0"/>
    <x v="0"/>
    <x v="7"/>
    <x v="103"/>
    <x v="0"/>
    <x v="1"/>
    <s v="Tesseramento"/>
    <x v="1"/>
    <x v="0"/>
    <x v="0"/>
    <m/>
  </r>
  <r>
    <n v="4680"/>
    <x v="0"/>
    <x v="0"/>
    <x v="0"/>
    <x v="0"/>
    <x v="7"/>
    <x v="103"/>
    <x v="0"/>
    <x v="0"/>
    <s v="Tesseramento"/>
    <x v="1"/>
    <x v="4"/>
    <x v="0"/>
    <m/>
  </r>
  <r>
    <n v="226958"/>
    <x v="0"/>
    <x v="1"/>
    <x v="0"/>
    <x v="0"/>
    <x v="4"/>
    <x v="80"/>
    <x v="0"/>
    <x v="0"/>
    <s v="Tesseramento"/>
    <x v="1"/>
    <x v="1"/>
    <x v="0"/>
    <m/>
  </r>
  <r>
    <n v="170153"/>
    <x v="1"/>
    <x v="0"/>
    <x v="0"/>
    <x v="0"/>
    <x v="7"/>
    <x v="103"/>
    <x v="0"/>
    <x v="0"/>
    <s v="Tesseramento"/>
    <x v="1"/>
    <x v="7"/>
    <x v="0"/>
    <m/>
  </r>
  <r>
    <n v="161701"/>
    <x v="1"/>
    <x v="0"/>
    <x v="0"/>
    <x v="0"/>
    <x v="7"/>
    <x v="103"/>
    <x v="0"/>
    <x v="0"/>
    <s v="Tesseramento"/>
    <x v="1"/>
    <x v="2"/>
    <x v="0"/>
    <m/>
  </r>
  <r>
    <n v="4688"/>
    <x v="0"/>
    <x v="0"/>
    <x v="0"/>
    <x v="0"/>
    <x v="7"/>
    <x v="103"/>
    <x v="0"/>
    <x v="0"/>
    <s v="Tesseramento"/>
    <x v="1"/>
    <x v="4"/>
    <x v="0"/>
    <m/>
  </r>
  <r>
    <n v="221514"/>
    <x v="0"/>
    <x v="1"/>
    <x v="0"/>
    <x v="0"/>
    <x v="7"/>
    <x v="103"/>
    <x v="0"/>
    <x v="0"/>
    <s v="Tesseramento"/>
    <x v="1"/>
    <x v="0"/>
    <x v="0"/>
    <m/>
  </r>
  <r>
    <n v="2802"/>
    <x v="0"/>
    <x v="0"/>
    <x v="0"/>
    <x v="0"/>
    <x v="4"/>
    <x v="65"/>
    <x v="0"/>
    <x v="0"/>
    <s v="Tesseramento"/>
    <x v="1"/>
    <x v="0"/>
    <x v="0"/>
    <m/>
  </r>
  <r>
    <n v="109140"/>
    <x v="0"/>
    <x v="1"/>
    <x v="0"/>
    <x v="0"/>
    <x v="4"/>
    <x v="80"/>
    <x v="0"/>
    <x v="0"/>
    <s v="Tesseramento"/>
    <x v="1"/>
    <x v="3"/>
    <x v="0"/>
    <m/>
  </r>
  <r>
    <n v="23027"/>
    <x v="0"/>
    <x v="0"/>
    <x v="0"/>
    <x v="0"/>
    <x v="7"/>
    <x v="103"/>
    <x v="0"/>
    <x v="0"/>
    <s v="Tesseramento"/>
    <x v="1"/>
    <x v="0"/>
    <x v="0"/>
    <m/>
  </r>
  <r>
    <n v="194002"/>
    <x v="1"/>
    <x v="0"/>
    <x v="0"/>
    <x v="0"/>
    <x v="7"/>
    <x v="103"/>
    <x v="0"/>
    <x v="0"/>
    <s v="Tesseramento"/>
    <x v="1"/>
    <x v="5"/>
    <x v="0"/>
    <m/>
  </r>
  <r>
    <n v="219588"/>
    <x v="1"/>
    <x v="0"/>
    <x v="0"/>
    <x v="0"/>
    <x v="7"/>
    <x v="103"/>
    <x v="0"/>
    <x v="0"/>
    <s v="Tesseramento"/>
    <x v="1"/>
    <x v="5"/>
    <x v="0"/>
    <m/>
  </r>
  <r>
    <n v="98942"/>
    <x v="0"/>
    <x v="0"/>
    <x v="0"/>
    <x v="0"/>
    <x v="4"/>
    <x v="80"/>
    <x v="0"/>
    <x v="0"/>
    <s v="Tesseramento"/>
    <x v="1"/>
    <x v="1"/>
    <x v="0"/>
    <m/>
  </r>
  <r>
    <n v="102432"/>
    <x v="0"/>
    <x v="0"/>
    <x v="0"/>
    <x v="0"/>
    <x v="7"/>
    <x v="103"/>
    <x v="0"/>
    <x v="0"/>
    <s v="Tesseramento"/>
    <x v="1"/>
    <x v="4"/>
    <x v="0"/>
    <m/>
  </r>
  <r>
    <n v="47008"/>
    <x v="0"/>
    <x v="0"/>
    <x v="0"/>
    <x v="0"/>
    <x v="7"/>
    <x v="103"/>
    <x v="0"/>
    <x v="1"/>
    <s v="Tesseramento"/>
    <x v="1"/>
    <x v="1"/>
    <x v="0"/>
    <m/>
  </r>
  <r>
    <n v="4707"/>
    <x v="0"/>
    <x v="0"/>
    <x v="0"/>
    <x v="0"/>
    <x v="7"/>
    <x v="103"/>
    <x v="0"/>
    <x v="1"/>
    <s v="Tesseramento"/>
    <x v="1"/>
    <x v="3"/>
    <x v="0"/>
    <m/>
  </r>
  <r>
    <n v="29772"/>
    <x v="0"/>
    <x v="0"/>
    <x v="0"/>
    <x v="0"/>
    <x v="7"/>
    <x v="103"/>
    <x v="0"/>
    <x v="0"/>
    <s v="Tesseramento"/>
    <x v="1"/>
    <x v="4"/>
    <x v="0"/>
    <m/>
  </r>
  <r>
    <n v="47010"/>
    <x v="0"/>
    <x v="0"/>
    <x v="0"/>
    <x v="0"/>
    <x v="7"/>
    <x v="103"/>
    <x v="0"/>
    <x v="0"/>
    <s v="Tesseramento"/>
    <x v="1"/>
    <x v="3"/>
    <x v="0"/>
    <m/>
  </r>
  <r>
    <n v="43483"/>
    <x v="0"/>
    <x v="0"/>
    <x v="0"/>
    <x v="0"/>
    <x v="4"/>
    <x v="80"/>
    <x v="0"/>
    <x v="0"/>
    <s v="Tesseramento"/>
    <x v="1"/>
    <x v="0"/>
    <x v="0"/>
    <m/>
  </r>
  <r>
    <n v="28737"/>
    <x v="0"/>
    <x v="0"/>
    <x v="0"/>
    <x v="0"/>
    <x v="4"/>
    <x v="80"/>
    <x v="0"/>
    <x v="1"/>
    <s v="Tesseramento"/>
    <x v="1"/>
    <x v="3"/>
    <x v="0"/>
    <m/>
  </r>
  <r>
    <n v="140355"/>
    <x v="0"/>
    <x v="0"/>
    <x v="0"/>
    <x v="1"/>
    <x v="7"/>
    <x v="103"/>
    <x v="0"/>
    <x v="1"/>
    <s v="Tesseramento"/>
    <x v="1"/>
    <x v="0"/>
    <x v="0"/>
    <m/>
  </r>
  <r>
    <n v="15708"/>
    <x v="0"/>
    <x v="0"/>
    <x v="0"/>
    <x v="0"/>
    <x v="4"/>
    <x v="80"/>
    <x v="0"/>
    <x v="0"/>
    <s v="Tesseramento"/>
    <x v="1"/>
    <x v="4"/>
    <x v="0"/>
    <m/>
  </r>
  <r>
    <n v="4756"/>
    <x v="0"/>
    <x v="0"/>
    <x v="0"/>
    <x v="0"/>
    <x v="7"/>
    <x v="103"/>
    <x v="0"/>
    <x v="1"/>
    <s v="Tesseramento"/>
    <x v="1"/>
    <x v="0"/>
    <x v="0"/>
    <m/>
  </r>
  <r>
    <n v="4758"/>
    <x v="0"/>
    <x v="0"/>
    <x v="0"/>
    <x v="0"/>
    <x v="7"/>
    <x v="103"/>
    <x v="0"/>
    <x v="0"/>
    <s v="Tesseramento"/>
    <x v="1"/>
    <x v="4"/>
    <x v="0"/>
    <m/>
  </r>
  <r>
    <n v="4760"/>
    <x v="0"/>
    <x v="0"/>
    <x v="0"/>
    <x v="0"/>
    <x v="7"/>
    <x v="103"/>
    <x v="0"/>
    <x v="1"/>
    <s v="Tesseramento"/>
    <x v="1"/>
    <x v="4"/>
    <x v="0"/>
    <m/>
  </r>
  <r>
    <n v="46699"/>
    <x v="0"/>
    <x v="0"/>
    <x v="0"/>
    <x v="0"/>
    <x v="7"/>
    <x v="103"/>
    <x v="0"/>
    <x v="1"/>
    <s v="Tesseramento"/>
    <x v="1"/>
    <x v="3"/>
    <x v="0"/>
    <m/>
  </r>
  <r>
    <n v="49005"/>
    <x v="0"/>
    <x v="0"/>
    <x v="0"/>
    <x v="0"/>
    <x v="7"/>
    <x v="103"/>
    <x v="0"/>
    <x v="0"/>
    <s v="Tesseramento"/>
    <x v="1"/>
    <x v="3"/>
    <x v="0"/>
    <m/>
  </r>
  <r>
    <n v="235580"/>
    <x v="0"/>
    <x v="0"/>
    <x v="1"/>
    <x v="1"/>
    <x v="2"/>
    <x v="153"/>
    <x v="0"/>
    <x v="0"/>
    <s v="Tesseramento"/>
    <x v="0"/>
    <x v="1"/>
    <x v="0"/>
    <m/>
  </r>
  <r>
    <n v="224792"/>
    <x v="1"/>
    <x v="1"/>
    <x v="0"/>
    <x v="1"/>
    <x v="2"/>
    <x v="153"/>
    <x v="0"/>
    <x v="0"/>
    <s v="Tesseramento"/>
    <x v="0"/>
    <x v="7"/>
    <x v="0"/>
    <m/>
  </r>
  <r>
    <n v="232407"/>
    <x v="1"/>
    <x v="1"/>
    <x v="0"/>
    <x v="3"/>
    <x v="2"/>
    <x v="153"/>
    <x v="0"/>
    <x v="1"/>
    <s v="Tesseramento"/>
    <x v="0"/>
    <x v="7"/>
    <x v="0"/>
    <m/>
  </r>
  <r>
    <n v="229748"/>
    <x v="1"/>
    <x v="0"/>
    <x v="0"/>
    <x v="2"/>
    <x v="8"/>
    <x v="373"/>
    <x v="0"/>
    <x v="0"/>
    <s v="Tesseramento"/>
    <x v="0"/>
    <x v="5"/>
    <x v="0"/>
    <m/>
  </r>
  <r>
    <n v="72005"/>
    <x v="0"/>
    <x v="0"/>
    <x v="0"/>
    <x v="0"/>
    <x v="8"/>
    <x v="373"/>
    <x v="0"/>
    <x v="1"/>
    <s v="Tesseramento"/>
    <x v="0"/>
    <x v="0"/>
    <x v="0"/>
    <m/>
  </r>
  <r>
    <n v="69259"/>
    <x v="0"/>
    <x v="0"/>
    <x v="0"/>
    <x v="0"/>
    <x v="8"/>
    <x v="373"/>
    <x v="0"/>
    <x v="0"/>
    <s v="Tesseramento"/>
    <x v="0"/>
    <x v="4"/>
    <x v="0"/>
    <m/>
  </r>
  <r>
    <n v="173920"/>
    <x v="0"/>
    <x v="0"/>
    <x v="0"/>
    <x v="0"/>
    <x v="7"/>
    <x v="41"/>
    <x v="0"/>
    <x v="0"/>
    <s v="Tesseramento"/>
    <x v="1"/>
    <x v="0"/>
    <x v="0"/>
    <m/>
  </r>
  <r>
    <n v="227927"/>
    <x v="1"/>
    <x v="1"/>
    <x v="0"/>
    <x v="1"/>
    <x v="2"/>
    <x v="153"/>
    <x v="0"/>
    <x v="0"/>
    <s v="Tesseramento"/>
    <x v="0"/>
    <x v="5"/>
    <x v="0"/>
    <m/>
  </r>
  <r>
    <n v="9778"/>
    <x v="0"/>
    <x v="0"/>
    <x v="0"/>
    <x v="0"/>
    <x v="4"/>
    <x v="166"/>
    <x v="0"/>
    <x v="0"/>
    <s v="Tesseramento"/>
    <x v="1"/>
    <x v="0"/>
    <x v="0"/>
    <m/>
  </r>
  <r>
    <n v="101468"/>
    <x v="0"/>
    <x v="0"/>
    <x v="0"/>
    <x v="0"/>
    <x v="8"/>
    <x v="373"/>
    <x v="0"/>
    <x v="0"/>
    <s v="Tesseramento"/>
    <x v="0"/>
    <x v="4"/>
    <x v="0"/>
    <m/>
  </r>
  <r>
    <n v="179117"/>
    <x v="0"/>
    <x v="0"/>
    <x v="0"/>
    <x v="0"/>
    <x v="8"/>
    <x v="373"/>
    <x v="0"/>
    <x v="0"/>
    <s v="Tesseramento"/>
    <x v="0"/>
    <x v="3"/>
    <x v="0"/>
    <m/>
  </r>
  <r>
    <n v="206451"/>
    <x v="0"/>
    <x v="0"/>
    <x v="0"/>
    <x v="1"/>
    <x v="8"/>
    <x v="373"/>
    <x v="0"/>
    <x v="0"/>
    <s v="Tesseramento"/>
    <x v="0"/>
    <x v="1"/>
    <x v="0"/>
    <m/>
  </r>
  <r>
    <n v="187255"/>
    <x v="0"/>
    <x v="0"/>
    <x v="0"/>
    <x v="0"/>
    <x v="8"/>
    <x v="373"/>
    <x v="0"/>
    <x v="0"/>
    <s v="Tesseramento"/>
    <x v="0"/>
    <x v="3"/>
    <x v="0"/>
    <m/>
  </r>
  <r>
    <n v="7372"/>
    <x v="0"/>
    <x v="0"/>
    <x v="0"/>
    <x v="0"/>
    <x v="8"/>
    <x v="373"/>
    <x v="0"/>
    <x v="1"/>
    <s v="Tesseramento"/>
    <x v="0"/>
    <x v="3"/>
    <x v="0"/>
    <m/>
  </r>
  <r>
    <n v="197658"/>
    <x v="0"/>
    <x v="0"/>
    <x v="0"/>
    <x v="1"/>
    <x v="4"/>
    <x v="166"/>
    <x v="0"/>
    <x v="1"/>
    <s v="Tesseramento"/>
    <x v="1"/>
    <x v="0"/>
    <x v="0"/>
    <m/>
  </r>
  <r>
    <n v="142079"/>
    <x v="1"/>
    <x v="0"/>
    <x v="0"/>
    <x v="0"/>
    <x v="7"/>
    <x v="51"/>
    <x v="0"/>
    <x v="1"/>
    <s v="Tesseramento"/>
    <x v="1"/>
    <x v="7"/>
    <x v="0"/>
    <m/>
  </r>
  <r>
    <n v="209422"/>
    <x v="1"/>
    <x v="0"/>
    <x v="0"/>
    <x v="1"/>
    <x v="2"/>
    <x v="153"/>
    <x v="0"/>
    <x v="0"/>
    <s v="Tesseramento"/>
    <x v="0"/>
    <x v="7"/>
    <x v="0"/>
    <m/>
  </r>
  <r>
    <n v="15275"/>
    <x v="0"/>
    <x v="0"/>
    <x v="0"/>
    <x v="0"/>
    <x v="7"/>
    <x v="51"/>
    <x v="0"/>
    <x v="0"/>
    <s v="Tesseramento"/>
    <x v="1"/>
    <x v="0"/>
    <x v="0"/>
    <m/>
  </r>
  <r>
    <n v="176506"/>
    <x v="0"/>
    <x v="0"/>
    <x v="0"/>
    <x v="1"/>
    <x v="2"/>
    <x v="153"/>
    <x v="0"/>
    <x v="0"/>
    <s v="Tesseramento"/>
    <x v="0"/>
    <x v="3"/>
    <x v="0"/>
    <m/>
  </r>
  <r>
    <n v="141039"/>
    <x v="0"/>
    <x v="0"/>
    <x v="0"/>
    <x v="0"/>
    <x v="2"/>
    <x v="153"/>
    <x v="0"/>
    <x v="0"/>
    <s v="Tesseramento"/>
    <x v="0"/>
    <x v="0"/>
    <x v="0"/>
    <m/>
  </r>
  <r>
    <n v="193199"/>
    <x v="0"/>
    <x v="0"/>
    <x v="0"/>
    <x v="0"/>
    <x v="2"/>
    <x v="153"/>
    <x v="0"/>
    <x v="0"/>
    <s v="Tesseramento"/>
    <x v="0"/>
    <x v="0"/>
    <x v="0"/>
    <m/>
  </r>
  <r>
    <n v="192868"/>
    <x v="1"/>
    <x v="0"/>
    <x v="0"/>
    <x v="1"/>
    <x v="2"/>
    <x v="153"/>
    <x v="0"/>
    <x v="1"/>
    <s v="Tesseramento"/>
    <x v="0"/>
    <x v="2"/>
    <x v="0"/>
    <m/>
  </r>
  <r>
    <n v="193198"/>
    <x v="1"/>
    <x v="0"/>
    <x v="0"/>
    <x v="1"/>
    <x v="2"/>
    <x v="153"/>
    <x v="0"/>
    <x v="0"/>
    <s v="Tesseramento"/>
    <x v="0"/>
    <x v="5"/>
    <x v="0"/>
    <m/>
  </r>
  <r>
    <n v="198485"/>
    <x v="0"/>
    <x v="0"/>
    <x v="0"/>
    <x v="0"/>
    <x v="2"/>
    <x v="153"/>
    <x v="0"/>
    <x v="0"/>
    <s v="Tesseramento"/>
    <x v="0"/>
    <x v="4"/>
    <x v="0"/>
    <m/>
  </r>
  <r>
    <n v="223912"/>
    <x v="0"/>
    <x v="0"/>
    <x v="0"/>
    <x v="1"/>
    <x v="2"/>
    <x v="153"/>
    <x v="0"/>
    <x v="0"/>
    <s v="Tesseramento"/>
    <x v="0"/>
    <x v="1"/>
    <x v="0"/>
    <m/>
  </r>
  <r>
    <n v="185589"/>
    <x v="0"/>
    <x v="0"/>
    <x v="0"/>
    <x v="0"/>
    <x v="2"/>
    <x v="153"/>
    <x v="0"/>
    <x v="0"/>
    <s v="Tesseramento"/>
    <x v="0"/>
    <x v="0"/>
    <x v="0"/>
    <m/>
  </r>
  <r>
    <n v="52899"/>
    <x v="0"/>
    <x v="0"/>
    <x v="0"/>
    <x v="0"/>
    <x v="2"/>
    <x v="153"/>
    <x v="0"/>
    <x v="0"/>
    <s v="Tesseramento"/>
    <x v="0"/>
    <x v="0"/>
    <x v="0"/>
    <m/>
  </r>
  <r>
    <n v="52893"/>
    <x v="0"/>
    <x v="0"/>
    <x v="0"/>
    <x v="0"/>
    <x v="2"/>
    <x v="153"/>
    <x v="0"/>
    <x v="1"/>
    <s v="Tesseramento"/>
    <x v="0"/>
    <x v="3"/>
    <x v="0"/>
    <m/>
  </r>
  <r>
    <n v="169913"/>
    <x v="0"/>
    <x v="1"/>
    <x v="0"/>
    <x v="0"/>
    <x v="3"/>
    <x v="331"/>
    <x v="0"/>
    <x v="0"/>
    <s v="Tesseramento"/>
    <x v="1"/>
    <x v="3"/>
    <x v="0"/>
    <m/>
  </r>
  <r>
    <n v="105308"/>
    <x v="0"/>
    <x v="0"/>
    <x v="0"/>
    <x v="0"/>
    <x v="3"/>
    <x v="331"/>
    <x v="0"/>
    <x v="0"/>
    <s v="Tesseramento"/>
    <x v="1"/>
    <x v="1"/>
    <x v="0"/>
    <m/>
  </r>
  <r>
    <n v="84099"/>
    <x v="0"/>
    <x v="0"/>
    <x v="0"/>
    <x v="0"/>
    <x v="2"/>
    <x v="153"/>
    <x v="0"/>
    <x v="0"/>
    <s v="Tesseramento"/>
    <x v="0"/>
    <x v="3"/>
    <x v="0"/>
    <m/>
  </r>
  <r>
    <n v="188025"/>
    <x v="0"/>
    <x v="0"/>
    <x v="0"/>
    <x v="0"/>
    <x v="8"/>
    <x v="373"/>
    <x v="0"/>
    <x v="0"/>
    <s v="Tesseramento"/>
    <x v="0"/>
    <x v="1"/>
    <x v="0"/>
    <m/>
  </r>
  <r>
    <n v="34180"/>
    <x v="0"/>
    <x v="0"/>
    <x v="0"/>
    <x v="0"/>
    <x v="3"/>
    <x v="331"/>
    <x v="0"/>
    <x v="0"/>
    <s v="Tesseramento"/>
    <x v="1"/>
    <x v="4"/>
    <x v="0"/>
    <m/>
  </r>
  <r>
    <n v="104175"/>
    <x v="0"/>
    <x v="0"/>
    <x v="0"/>
    <x v="0"/>
    <x v="8"/>
    <x v="373"/>
    <x v="0"/>
    <x v="0"/>
    <s v="Tesseramento"/>
    <x v="0"/>
    <x v="0"/>
    <x v="0"/>
    <m/>
  </r>
  <r>
    <n v="226392"/>
    <x v="1"/>
    <x v="0"/>
    <x v="0"/>
    <x v="2"/>
    <x v="8"/>
    <x v="373"/>
    <x v="0"/>
    <x v="1"/>
    <s v="Tesseramento"/>
    <x v="0"/>
    <x v="6"/>
    <x v="0"/>
    <m/>
  </r>
  <r>
    <n v="173352"/>
    <x v="0"/>
    <x v="0"/>
    <x v="0"/>
    <x v="0"/>
    <x v="8"/>
    <x v="373"/>
    <x v="0"/>
    <x v="0"/>
    <s v="Tesseramento"/>
    <x v="0"/>
    <x v="0"/>
    <x v="0"/>
    <m/>
  </r>
  <r>
    <n v="216201"/>
    <x v="0"/>
    <x v="0"/>
    <x v="0"/>
    <x v="0"/>
    <x v="8"/>
    <x v="373"/>
    <x v="0"/>
    <x v="0"/>
    <s v="Tesseramento"/>
    <x v="0"/>
    <x v="3"/>
    <x v="0"/>
    <m/>
  </r>
  <r>
    <n v="58091"/>
    <x v="0"/>
    <x v="0"/>
    <x v="0"/>
    <x v="0"/>
    <x v="8"/>
    <x v="373"/>
    <x v="0"/>
    <x v="0"/>
    <s v="Tesseramento"/>
    <x v="0"/>
    <x v="4"/>
    <x v="0"/>
    <m/>
  </r>
  <r>
    <n v="118984"/>
    <x v="0"/>
    <x v="0"/>
    <x v="0"/>
    <x v="0"/>
    <x v="3"/>
    <x v="331"/>
    <x v="0"/>
    <x v="1"/>
    <s v="Tesseramento"/>
    <x v="1"/>
    <x v="1"/>
    <x v="0"/>
    <m/>
  </r>
  <r>
    <n v="214096"/>
    <x v="0"/>
    <x v="0"/>
    <x v="0"/>
    <x v="0"/>
    <x v="8"/>
    <x v="373"/>
    <x v="0"/>
    <x v="0"/>
    <s v="Tesseramento"/>
    <x v="0"/>
    <x v="1"/>
    <x v="0"/>
    <m/>
  </r>
  <r>
    <n v="203732"/>
    <x v="0"/>
    <x v="0"/>
    <x v="0"/>
    <x v="0"/>
    <x v="8"/>
    <x v="373"/>
    <x v="0"/>
    <x v="0"/>
    <s v="Tesseramento"/>
    <x v="0"/>
    <x v="1"/>
    <x v="0"/>
    <m/>
  </r>
  <r>
    <n v="95728"/>
    <x v="0"/>
    <x v="0"/>
    <x v="0"/>
    <x v="0"/>
    <x v="8"/>
    <x v="373"/>
    <x v="0"/>
    <x v="0"/>
    <s v="Tesseramento"/>
    <x v="0"/>
    <x v="0"/>
    <x v="0"/>
    <m/>
  </r>
  <r>
    <n v="115151"/>
    <x v="0"/>
    <x v="0"/>
    <x v="0"/>
    <x v="0"/>
    <x v="8"/>
    <x v="373"/>
    <x v="0"/>
    <x v="0"/>
    <s v="Tesseramento"/>
    <x v="0"/>
    <x v="4"/>
    <x v="0"/>
    <m/>
  </r>
  <r>
    <n v="58092"/>
    <x v="0"/>
    <x v="0"/>
    <x v="0"/>
    <x v="0"/>
    <x v="8"/>
    <x v="373"/>
    <x v="0"/>
    <x v="0"/>
    <s v="Tesseramento"/>
    <x v="0"/>
    <x v="3"/>
    <x v="0"/>
    <m/>
  </r>
  <r>
    <n v="145290"/>
    <x v="0"/>
    <x v="0"/>
    <x v="0"/>
    <x v="0"/>
    <x v="2"/>
    <x v="153"/>
    <x v="0"/>
    <x v="0"/>
    <s v="Tesseramento"/>
    <x v="0"/>
    <x v="3"/>
    <x v="0"/>
    <m/>
  </r>
  <r>
    <n v="58093"/>
    <x v="0"/>
    <x v="0"/>
    <x v="0"/>
    <x v="0"/>
    <x v="8"/>
    <x v="373"/>
    <x v="0"/>
    <x v="0"/>
    <s v="Tesseramento"/>
    <x v="0"/>
    <x v="1"/>
    <x v="0"/>
    <m/>
  </r>
  <r>
    <n v="31167"/>
    <x v="0"/>
    <x v="0"/>
    <x v="0"/>
    <x v="0"/>
    <x v="8"/>
    <x v="373"/>
    <x v="0"/>
    <x v="1"/>
    <s v="Tesseramento"/>
    <x v="0"/>
    <x v="4"/>
    <x v="0"/>
    <m/>
  </r>
  <r>
    <n v="22955"/>
    <x v="0"/>
    <x v="0"/>
    <x v="0"/>
    <x v="0"/>
    <x v="8"/>
    <x v="373"/>
    <x v="0"/>
    <x v="0"/>
    <s v="Tesseramento"/>
    <x v="0"/>
    <x v="4"/>
    <x v="0"/>
    <m/>
  </r>
  <r>
    <n v="56310"/>
    <x v="0"/>
    <x v="0"/>
    <x v="0"/>
    <x v="0"/>
    <x v="3"/>
    <x v="331"/>
    <x v="0"/>
    <x v="1"/>
    <s v="Tesseramento"/>
    <x v="1"/>
    <x v="3"/>
    <x v="0"/>
    <m/>
  </r>
  <r>
    <n v="200242"/>
    <x v="0"/>
    <x v="0"/>
    <x v="0"/>
    <x v="1"/>
    <x v="2"/>
    <x v="153"/>
    <x v="0"/>
    <x v="1"/>
    <s v="Tesseramento"/>
    <x v="0"/>
    <x v="0"/>
    <x v="0"/>
    <m/>
  </r>
  <r>
    <n v="76770"/>
    <x v="0"/>
    <x v="0"/>
    <x v="0"/>
    <x v="0"/>
    <x v="8"/>
    <x v="373"/>
    <x v="0"/>
    <x v="0"/>
    <s v="Tesseramento"/>
    <x v="0"/>
    <x v="0"/>
    <x v="0"/>
    <m/>
  </r>
  <r>
    <n v="208206"/>
    <x v="0"/>
    <x v="0"/>
    <x v="0"/>
    <x v="0"/>
    <x v="8"/>
    <x v="373"/>
    <x v="0"/>
    <x v="0"/>
    <s v="Tesseramento"/>
    <x v="0"/>
    <x v="4"/>
    <x v="0"/>
    <m/>
  </r>
  <r>
    <n v="83020"/>
    <x v="0"/>
    <x v="0"/>
    <x v="0"/>
    <x v="0"/>
    <x v="8"/>
    <x v="373"/>
    <x v="0"/>
    <x v="0"/>
    <s v="Tesseramento"/>
    <x v="0"/>
    <x v="3"/>
    <x v="0"/>
    <m/>
  </r>
  <r>
    <n v="83019"/>
    <x v="0"/>
    <x v="0"/>
    <x v="0"/>
    <x v="0"/>
    <x v="8"/>
    <x v="373"/>
    <x v="0"/>
    <x v="0"/>
    <s v="Tesseramento"/>
    <x v="0"/>
    <x v="1"/>
    <x v="0"/>
    <m/>
  </r>
  <r>
    <n v="200241"/>
    <x v="0"/>
    <x v="0"/>
    <x v="0"/>
    <x v="0"/>
    <x v="2"/>
    <x v="153"/>
    <x v="0"/>
    <x v="0"/>
    <s v="Tesseramento"/>
    <x v="0"/>
    <x v="0"/>
    <x v="0"/>
    <m/>
  </r>
  <r>
    <n v="85789"/>
    <x v="0"/>
    <x v="0"/>
    <x v="0"/>
    <x v="0"/>
    <x v="8"/>
    <x v="373"/>
    <x v="0"/>
    <x v="0"/>
    <s v="Tesseramento"/>
    <x v="0"/>
    <x v="4"/>
    <x v="0"/>
    <m/>
  </r>
  <r>
    <n v="190553"/>
    <x v="0"/>
    <x v="0"/>
    <x v="0"/>
    <x v="1"/>
    <x v="8"/>
    <x v="373"/>
    <x v="0"/>
    <x v="0"/>
    <s v="Tesseramento"/>
    <x v="0"/>
    <x v="0"/>
    <x v="0"/>
    <m/>
  </r>
  <r>
    <n v="102952"/>
    <x v="0"/>
    <x v="0"/>
    <x v="0"/>
    <x v="0"/>
    <x v="8"/>
    <x v="373"/>
    <x v="0"/>
    <x v="0"/>
    <s v="Tesseramento"/>
    <x v="0"/>
    <x v="0"/>
    <x v="0"/>
    <m/>
  </r>
  <r>
    <n v="214742"/>
    <x v="0"/>
    <x v="0"/>
    <x v="0"/>
    <x v="0"/>
    <x v="8"/>
    <x v="373"/>
    <x v="0"/>
    <x v="1"/>
    <s v="Tesseramento"/>
    <x v="0"/>
    <x v="0"/>
    <x v="0"/>
    <m/>
  </r>
  <r>
    <n v="191640"/>
    <x v="0"/>
    <x v="0"/>
    <x v="0"/>
    <x v="0"/>
    <x v="8"/>
    <x v="373"/>
    <x v="0"/>
    <x v="0"/>
    <s v="Tesseramento"/>
    <x v="0"/>
    <x v="4"/>
    <x v="0"/>
    <m/>
  </r>
  <r>
    <n v="62719"/>
    <x v="0"/>
    <x v="0"/>
    <x v="0"/>
    <x v="1"/>
    <x v="8"/>
    <x v="373"/>
    <x v="0"/>
    <x v="1"/>
    <s v="Tesseramento"/>
    <x v="0"/>
    <x v="4"/>
    <x v="0"/>
    <m/>
  </r>
  <r>
    <n v="102128"/>
    <x v="0"/>
    <x v="0"/>
    <x v="0"/>
    <x v="1"/>
    <x v="8"/>
    <x v="373"/>
    <x v="0"/>
    <x v="0"/>
    <s v="Tesseramento"/>
    <x v="0"/>
    <x v="4"/>
    <x v="0"/>
    <m/>
  </r>
  <r>
    <n v="209735"/>
    <x v="0"/>
    <x v="0"/>
    <x v="0"/>
    <x v="1"/>
    <x v="8"/>
    <x v="373"/>
    <x v="0"/>
    <x v="1"/>
    <s v="Tesseramento"/>
    <x v="0"/>
    <x v="3"/>
    <x v="0"/>
    <m/>
  </r>
  <r>
    <n v="147559"/>
    <x v="0"/>
    <x v="0"/>
    <x v="0"/>
    <x v="0"/>
    <x v="8"/>
    <x v="373"/>
    <x v="0"/>
    <x v="0"/>
    <s v="Tesseramento"/>
    <x v="0"/>
    <x v="4"/>
    <x v="0"/>
    <m/>
  </r>
  <r>
    <n v="140825"/>
    <x v="0"/>
    <x v="0"/>
    <x v="0"/>
    <x v="0"/>
    <x v="8"/>
    <x v="373"/>
    <x v="0"/>
    <x v="0"/>
    <s v="Tesseramento"/>
    <x v="0"/>
    <x v="1"/>
    <x v="0"/>
    <m/>
  </r>
  <r>
    <n v="58096"/>
    <x v="0"/>
    <x v="0"/>
    <x v="0"/>
    <x v="0"/>
    <x v="8"/>
    <x v="373"/>
    <x v="0"/>
    <x v="0"/>
    <s v="Tesseramento"/>
    <x v="0"/>
    <x v="3"/>
    <x v="0"/>
    <m/>
  </r>
  <r>
    <n v="58308"/>
    <x v="0"/>
    <x v="0"/>
    <x v="0"/>
    <x v="0"/>
    <x v="8"/>
    <x v="373"/>
    <x v="0"/>
    <x v="0"/>
    <s v="Tesseramento"/>
    <x v="0"/>
    <x v="4"/>
    <x v="0"/>
    <m/>
  </r>
  <r>
    <n v="91995"/>
    <x v="0"/>
    <x v="0"/>
    <x v="0"/>
    <x v="0"/>
    <x v="8"/>
    <x v="373"/>
    <x v="0"/>
    <x v="0"/>
    <s v="Tesseramento"/>
    <x v="0"/>
    <x v="1"/>
    <x v="0"/>
    <m/>
  </r>
  <r>
    <n v="91994"/>
    <x v="0"/>
    <x v="0"/>
    <x v="0"/>
    <x v="0"/>
    <x v="8"/>
    <x v="373"/>
    <x v="0"/>
    <x v="0"/>
    <s v="Tesseramento"/>
    <x v="0"/>
    <x v="1"/>
    <x v="0"/>
    <m/>
  </r>
  <r>
    <n v="104835"/>
    <x v="0"/>
    <x v="0"/>
    <x v="0"/>
    <x v="0"/>
    <x v="8"/>
    <x v="373"/>
    <x v="0"/>
    <x v="0"/>
    <s v="Tesseramento"/>
    <x v="0"/>
    <x v="1"/>
    <x v="0"/>
    <m/>
  </r>
  <r>
    <n v="140826"/>
    <x v="0"/>
    <x v="0"/>
    <x v="0"/>
    <x v="0"/>
    <x v="8"/>
    <x v="373"/>
    <x v="0"/>
    <x v="0"/>
    <s v="Tesseramento"/>
    <x v="0"/>
    <x v="1"/>
    <x v="0"/>
    <m/>
  </r>
  <r>
    <n v="203733"/>
    <x v="0"/>
    <x v="0"/>
    <x v="0"/>
    <x v="0"/>
    <x v="8"/>
    <x v="373"/>
    <x v="0"/>
    <x v="0"/>
    <s v="Tesseramento"/>
    <x v="0"/>
    <x v="1"/>
    <x v="0"/>
    <m/>
  </r>
  <r>
    <n v="62720"/>
    <x v="0"/>
    <x v="0"/>
    <x v="0"/>
    <x v="0"/>
    <x v="8"/>
    <x v="373"/>
    <x v="0"/>
    <x v="0"/>
    <s v="Tesseramento"/>
    <x v="0"/>
    <x v="3"/>
    <x v="0"/>
    <m/>
  </r>
  <r>
    <n v="229750"/>
    <x v="0"/>
    <x v="0"/>
    <x v="0"/>
    <x v="1"/>
    <x v="8"/>
    <x v="373"/>
    <x v="0"/>
    <x v="0"/>
    <s v="Tesseramento"/>
    <x v="0"/>
    <x v="0"/>
    <x v="0"/>
    <m/>
  </r>
  <r>
    <n v="69262"/>
    <x v="0"/>
    <x v="0"/>
    <x v="0"/>
    <x v="0"/>
    <x v="8"/>
    <x v="373"/>
    <x v="0"/>
    <x v="0"/>
    <s v="Tesseramento"/>
    <x v="0"/>
    <x v="0"/>
    <x v="0"/>
    <m/>
  </r>
  <r>
    <n v="214097"/>
    <x v="0"/>
    <x v="0"/>
    <x v="0"/>
    <x v="0"/>
    <x v="8"/>
    <x v="373"/>
    <x v="0"/>
    <x v="0"/>
    <s v="Tesseramento"/>
    <x v="0"/>
    <x v="0"/>
    <x v="0"/>
    <m/>
  </r>
  <r>
    <n v="184916"/>
    <x v="0"/>
    <x v="0"/>
    <x v="0"/>
    <x v="0"/>
    <x v="8"/>
    <x v="373"/>
    <x v="0"/>
    <x v="0"/>
    <s v="Tesseramento"/>
    <x v="0"/>
    <x v="3"/>
    <x v="0"/>
    <m/>
  </r>
  <r>
    <n v="220610"/>
    <x v="0"/>
    <x v="0"/>
    <x v="0"/>
    <x v="2"/>
    <x v="8"/>
    <x v="373"/>
    <x v="0"/>
    <x v="0"/>
    <s v="Tesseramento"/>
    <x v="0"/>
    <x v="1"/>
    <x v="0"/>
    <m/>
  </r>
  <r>
    <n v="220607"/>
    <x v="0"/>
    <x v="0"/>
    <x v="0"/>
    <x v="2"/>
    <x v="8"/>
    <x v="373"/>
    <x v="0"/>
    <x v="0"/>
    <s v="Tesseramento"/>
    <x v="0"/>
    <x v="1"/>
    <x v="0"/>
    <m/>
  </r>
  <r>
    <n v="229749"/>
    <x v="1"/>
    <x v="0"/>
    <x v="0"/>
    <x v="2"/>
    <x v="8"/>
    <x v="373"/>
    <x v="0"/>
    <x v="0"/>
    <s v="Tesseramento"/>
    <x v="0"/>
    <x v="2"/>
    <x v="0"/>
    <m/>
  </r>
  <r>
    <n v="102953"/>
    <x v="0"/>
    <x v="0"/>
    <x v="0"/>
    <x v="0"/>
    <x v="8"/>
    <x v="373"/>
    <x v="0"/>
    <x v="0"/>
    <s v="Tesseramento"/>
    <x v="0"/>
    <x v="0"/>
    <x v="0"/>
    <m/>
  </r>
  <r>
    <n v="222941"/>
    <x v="0"/>
    <x v="0"/>
    <x v="0"/>
    <x v="1"/>
    <x v="8"/>
    <x v="373"/>
    <x v="0"/>
    <x v="0"/>
    <s v="Tesseramento"/>
    <x v="0"/>
    <x v="0"/>
    <x v="0"/>
    <m/>
  </r>
  <r>
    <n v="222943"/>
    <x v="0"/>
    <x v="0"/>
    <x v="0"/>
    <x v="0"/>
    <x v="8"/>
    <x v="373"/>
    <x v="0"/>
    <x v="0"/>
    <s v="Tesseramento"/>
    <x v="0"/>
    <x v="0"/>
    <x v="0"/>
    <m/>
  </r>
  <r>
    <n v="95729"/>
    <x v="0"/>
    <x v="0"/>
    <x v="0"/>
    <x v="0"/>
    <x v="8"/>
    <x v="373"/>
    <x v="0"/>
    <x v="0"/>
    <s v="Tesseramento"/>
    <x v="0"/>
    <x v="3"/>
    <x v="0"/>
    <m/>
  </r>
  <r>
    <n v="5586"/>
    <x v="0"/>
    <x v="0"/>
    <x v="0"/>
    <x v="1"/>
    <x v="8"/>
    <x v="373"/>
    <x v="0"/>
    <x v="1"/>
    <s v="Tesseramento"/>
    <x v="0"/>
    <x v="4"/>
    <x v="0"/>
    <m/>
  </r>
  <r>
    <n v="197745"/>
    <x v="0"/>
    <x v="0"/>
    <x v="0"/>
    <x v="1"/>
    <x v="8"/>
    <x v="373"/>
    <x v="0"/>
    <x v="0"/>
    <s v="Tesseramento"/>
    <x v="0"/>
    <x v="0"/>
    <x v="0"/>
    <m/>
  </r>
  <r>
    <n v="65480"/>
    <x v="0"/>
    <x v="0"/>
    <x v="0"/>
    <x v="0"/>
    <x v="8"/>
    <x v="373"/>
    <x v="0"/>
    <x v="0"/>
    <s v="Tesseramento"/>
    <x v="0"/>
    <x v="0"/>
    <x v="0"/>
    <m/>
  </r>
  <r>
    <n v="35344"/>
    <x v="0"/>
    <x v="0"/>
    <x v="0"/>
    <x v="0"/>
    <x v="8"/>
    <x v="373"/>
    <x v="0"/>
    <x v="0"/>
    <s v="Tesseramento"/>
    <x v="0"/>
    <x v="3"/>
    <x v="0"/>
    <m/>
  </r>
  <r>
    <n v="58100"/>
    <x v="0"/>
    <x v="0"/>
    <x v="0"/>
    <x v="0"/>
    <x v="8"/>
    <x v="373"/>
    <x v="0"/>
    <x v="0"/>
    <s v="Tesseramento"/>
    <x v="0"/>
    <x v="3"/>
    <x v="0"/>
    <m/>
  </r>
  <r>
    <n v="194785"/>
    <x v="1"/>
    <x v="0"/>
    <x v="0"/>
    <x v="3"/>
    <x v="8"/>
    <x v="373"/>
    <x v="0"/>
    <x v="0"/>
    <s v="Tesseramento"/>
    <x v="0"/>
    <x v="2"/>
    <x v="0"/>
    <m/>
  </r>
  <r>
    <n v="207962"/>
    <x v="0"/>
    <x v="0"/>
    <x v="0"/>
    <x v="2"/>
    <x v="8"/>
    <x v="373"/>
    <x v="0"/>
    <x v="0"/>
    <s v="Tesseramento"/>
    <x v="0"/>
    <x v="0"/>
    <x v="0"/>
    <m/>
  </r>
  <r>
    <n v="58104"/>
    <x v="0"/>
    <x v="0"/>
    <x v="0"/>
    <x v="0"/>
    <x v="8"/>
    <x v="373"/>
    <x v="0"/>
    <x v="0"/>
    <s v="Tesseramento"/>
    <x v="0"/>
    <x v="1"/>
    <x v="0"/>
    <m/>
  </r>
  <r>
    <n v="229166"/>
    <x v="1"/>
    <x v="0"/>
    <x v="0"/>
    <x v="2"/>
    <x v="8"/>
    <x v="373"/>
    <x v="0"/>
    <x v="0"/>
    <s v="Tesseramento"/>
    <x v="0"/>
    <x v="5"/>
    <x v="0"/>
    <m/>
  </r>
  <r>
    <n v="216200"/>
    <x v="0"/>
    <x v="0"/>
    <x v="0"/>
    <x v="0"/>
    <x v="8"/>
    <x v="373"/>
    <x v="0"/>
    <x v="0"/>
    <s v="Tesseramento"/>
    <x v="0"/>
    <x v="0"/>
    <x v="0"/>
    <m/>
  </r>
  <r>
    <n v="214098"/>
    <x v="0"/>
    <x v="0"/>
    <x v="0"/>
    <x v="0"/>
    <x v="8"/>
    <x v="373"/>
    <x v="0"/>
    <x v="1"/>
    <s v="Tesseramento"/>
    <x v="0"/>
    <x v="3"/>
    <x v="0"/>
    <m/>
  </r>
  <r>
    <n v="110717"/>
    <x v="0"/>
    <x v="0"/>
    <x v="0"/>
    <x v="0"/>
    <x v="8"/>
    <x v="373"/>
    <x v="0"/>
    <x v="0"/>
    <s v="Tesseramento"/>
    <x v="0"/>
    <x v="0"/>
    <x v="0"/>
    <m/>
  </r>
  <r>
    <n v="58105"/>
    <x v="0"/>
    <x v="0"/>
    <x v="0"/>
    <x v="0"/>
    <x v="8"/>
    <x v="373"/>
    <x v="0"/>
    <x v="0"/>
    <s v="Tesseramento"/>
    <x v="0"/>
    <x v="3"/>
    <x v="0"/>
    <m/>
  </r>
  <r>
    <n v="72012"/>
    <x v="0"/>
    <x v="0"/>
    <x v="0"/>
    <x v="0"/>
    <x v="8"/>
    <x v="373"/>
    <x v="0"/>
    <x v="0"/>
    <s v="Tesseramento"/>
    <x v="0"/>
    <x v="1"/>
    <x v="0"/>
    <m/>
  </r>
  <r>
    <n v="203516"/>
    <x v="0"/>
    <x v="0"/>
    <x v="0"/>
    <x v="1"/>
    <x v="8"/>
    <x v="373"/>
    <x v="0"/>
    <x v="1"/>
    <s v="Tesseramento"/>
    <x v="0"/>
    <x v="4"/>
    <x v="0"/>
    <m/>
  </r>
  <r>
    <n v="216197"/>
    <x v="0"/>
    <x v="0"/>
    <x v="0"/>
    <x v="1"/>
    <x v="8"/>
    <x v="373"/>
    <x v="0"/>
    <x v="0"/>
    <s v="Tesseramento"/>
    <x v="0"/>
    <x v="0"/>
    <x v="0"/>
    <m/>
  </r>
  <r>
    <n v="157801"/>
    <x v="0"/>
    <x v="0"/>
    <x v="0"/>
    <x v="0"/>
    <x v="8"/>
    <x v="373"/>
    <x v="0"/>
    <x v="0"/>
    <s v="Tesseramento"/>
    <x v="0"/>
    <x v="3"/>
    <x v="0"/>
    <m/>
  </r>
  <r>
    <n v="91993"/>
    <x v="0"/>
    <x v="0"/>
    <x v="0"/>
    <x v="0"/>
    <x v="8"/>
    <x v="373"/>
    <x v="0"/>
    <x v="1"/>
    <s v="Tesseramento"/>
    <x v="0"/>
    <x v="3"/>
    <x v="0"/>
    <m/>
  </r>
  <r>
    <n v="209736"/>
    <x v="0"/>
    <x v="0"/>
    <x v="0"/>
    <x v="0"/>
    <x v="8"/>
    <x v="373"/>
    <x v="0"/>
    <x v="0"/>
    <s v="Tesseramento"/>
    <x v="0"/>
    <x v="4"/>
    <x v="0"/>
    <m/>
  </r>
  <r>
    <n v="114063"/>
    <x v="0"/>
    <x v="0"/>
    <x v="0"/>
    <x v="0"/>
    <x v="8"/>
    <x v="373"/>
    <x v="0"/>
    <x v="0"/>
    <s v="Tesseramento"/>
    <x v="0"/>
    <x v="3"/>
    <x v="0"/>
    <m/>
  </r>
  <r>
    <n v="214352"/>
    <x v="0"/>
    <x v="0"/>
    <x v="0"/>
    <x v="0"/>
    <x v="8"/>
    <x v="373"/>
    <x v="0"/>
    <x v="0"/>
    <s v="Tesseramento"/>
    <x v="0"/>
    <x v="1"/>
    <x v="0"/>
    <m/>
  </r>
  <r>
    <n v="214099"/>
    <x v="0"/>
    <x v="0"/>
    <x v="0"/>
    <x v="0"/>
    <x v="8"/>
    <x v="373"/>
    <x v="0"/>
    <x v="0"/>
    <s v="Tesseramento"/>
    <x v="0"/>
    <x v="1"/>
    <x v="0"/>
    <m/>
  </r>
  <r>
    <n v="83022"/>
    <x v="0"/>
    <x v="0"/>
    <x v="0"/>
    <x v="0"/>
    <x v="8"/>
    <x v="373"/>
    <x v="0"/>
    <x v="1"/>
    <s v="Tesseramento"/>
    <x v="0"/>
    <x v="4"/>
    <x v="0"/>
    <m/>
  </r>
  <r>
    <n v="167610"/>
    <x v="0"/>
    <x v="0"/>
    <x v="0"/>
    <x v="0"/>
    <x v="8"/>
    <x v="373"/>
    <x v="0"/>
    <x v="0"/>
    <s v="Tesseramento"/>
    <x v="0"/>
    <x v="0"/>
    <x v="0"/>
    <m/>
  </r>
  <r>
    <n v="216116"/>
    <x v="0"/>
    <x v="0"/>
    <x v="0"/>
    <x v="0"/>
    <x v="8"/>
    <x v="373"/>
    <x v="0"/>
    <x v="0"/>
    <s v="Tesseramento"/>
    <x v="0"/>
    <x v="0"/>
    <x v="0"/>
    <m/>
  </r>
  <r>
    <n v="176788"/>
    <x v="0"/>
    <x v="0"/>
    <x v="0"/>
    <x v="0"/>
    <x v="11"/>
    <x v="86"/>
    <x v="0"/>
    <x v="0"/>
    <s v="Tesseramento"/>
    <x v="0"/>
    <x v="0"/>
    <x v="0"/>
    <m/>
  </r>
  <r>
    <n v="226234"/>
    <x v="0"/>
    <x v="0"/>
    <x v="0"/>
    <x v="2"/>
    <x v="1"/>
    <x v="1"/>
    <x v="0"/>
    <x v="0"/>
    <s v="Tesseramento"/>
    <x v="0"/>
    <x v="0"/>
    <x v="0"/>
    <m/>
  </r>
  <r>
    <n v="76094"/>
    <x v="0"/>
    <x v="0"/>
    <x v="0"/>
    <x v="0"/>
    <x v="12"/>
    <x v="106"/>
    <x v="0"/>
    <x v="0"/>
    <s v="Tesseramento"/>
    <x v="1"/>
    <x v="3"/>
    <x v="0"/>
    <m/>
  </r>
  <r>
    <n v="232493"/>
    <x v="0"/>
    <x v="1"/>
    <x v="0"/>
    <x v="1"/>
    <x v="12"/>
    <x v="106"/>
    <x v="0"/>
    <x v="0"/>
    <s v="Tesseramento"/>
    <x v="1"/>
    <x v="0"/>
    <x v="0"/>
    <m/>
  </r>
  <r>
    <n v="154006"/>
    <x v="0"/>
    <x v="0"/>
    <x v="0"/>
    <x v="0"/>
    <x v="2"/>
    <x v="307"/>
    <x v="0"/>
    <x v="0"/>
    <s v="Tesseramento"/>
    <x v="1"/>
    <x v="1"/>
    <x v="0"/>
    <m/>
  </r>
  <r>
    <n v="227781"/>
    <x v="0"/>
    <x v="0"/>
    <x v="0"/>
    <x v="0"/>
    <x v="12"/>
    <x v="106"/>
    <x v="0"/>
    <x v="0"/>
    <s v="Tesseramento"/>
    <x v="1"/>
    <x v="0"/>
    <x v="0"/>
    <m/>
  </r>
  <r>
    <n v="45793"/>
    <x v="0"/>
    <x v="0"/>
    <x v="0"/>
    <x v="0"/>
    <x v="12"/>
    <x v="106"/>
    <x v="0"/>
    <x v="0"/>
    <s v="Tesseramento"/>
    <x v="1"/>
    <x v="4"/>
    <x v="0"/>
    <m/>
  </r>
  <r>
    <n v="216996"/>
    <x v="0"/>
    <x v="0"/>
    <x v="0"/>
    <x v="1"/>
    <x v="4"/>
    <x v="111"/>
    <x v="0"/>
    <x v="0"/>
    <s v="Tesseramento"/>
    <x v="3"/>
    <x v="3"/>
    <x v="0"/>
    <m/>
  </r>
  <r>
    <n v="227782"/>
    <x v="0"/>
    <x v="0"/>
    <x v="0"/>
    <x v="0"/>
    <x v="12"/>
    <x v="106"/>
    <x v="0"/>
    <x v="0"/>
    <s v="Tesseramento"/>
    <x v="1"/>
    <x v="3"/>
    <x v="0"/>
    <m/>
  </r>
  <r>
    <n v="215872"/>
    <x v="0"/>
    <x v="1"/>
    <x v="0"/>
    <x v="0"/>
    <x v="1"/>
    <x v="1"/>
    <x v="0"/>
    <x v="0"/>
    <s v="Tesseramento"/>
    <x v="0"/>
    <x v="0"/>
    <x v="0"/>
    <m/>
  </r>
  <r>
    <n v="184291"/>
    <x v="0"/>
    <x v="0"/>
    <x v="2"/>
    <x v="1"/>
    <x v="12"/>
    <x v="106"/>
    <x v="0"/>
    <x v="0"/>
    <s v="Tesseramento"/>
    <x v="1"/>
    <x v="4"/>
    <x v="0"/>
    <m/>
  </r>
  <r>
    <n v="235847"/>
    <x v="1"/>
    <x v="1"/>
    <x v="1"/>
    <x v="2"/>
    <x v="7"/>
    <x v="181"/>
    <x v="0"/>
    <x v="0"/>
    <s v="Tesseramento"/>
    <x v="1"/>
    <x v="5"/>
    <x v="0"/>
    <m/>
  </r>
  <r>
    <n v="185811"/>
    <x v="0"/>
    <x v="0"/>
    <x v="0"/>
    <x v="1"/>
    <x v="12"/>
    <x v="106"/>
    <x v="0"/>
    <x v="0"/>
    <s v="Tesseramento"/>
    <x v="1"/>
    <x v="4"/>
    <x v="0"/>
    <m/>
  </r>
  <r>
    <n v="235558"/>
    <x v="0"/>
    <x v="1"/>
    <x v="1"/>
    <x v="0"/>
    <x v="4"/>
    <x v="145"/>
    <x v="0"/>
    <x v="0"/>
    <s v="Tesseramento"/>
    <x v="1"/>
    <x v="1"/>
    <x v="0"/>
    <m/>
  </r>
  <r>
    <n v="153956"/>
    <x v="0"/>
    <x v="0"/>
    <x v="0"/>
    <x v="0"/>
    <x v="8"/>
    <x v="127"/>
    <x v="0"/>
    <x v="0"/>
    <s v="Tesseramento"/>
    <x v="1"/>
    <x v="0"/>
    <x v="0"/>
    <m/>
  </r>
  <r>
    <n v="230454"/>
    <x v="0"/>
    <x v="0"/>
    <x v="0"/>
    <x v="0"/>
    <x v="12"/>
    <x v="106"/>
    <x v="0"/>
    <x v="0"/>
    <s v="Tesseramento"/>
    <x v="1"/>
    <x v="4"/>
    <x v="0"/>
    <m/>
  </r>
  <r>
    <n v="79987"/>
    <x v="0"/>
    <x v="0"/>
    <x v="0"/>
    <x v="0"/>
    <x v="8"/>
    <x v="127"/>
    <x v="0"/>
    <x v="0"/>
    <s v="Tesseramento"/>
    <x v="1"/>
    <x v="3"/>
    <x v="0"/>
    <m/>
  </r>
  <r>
    <n v="55050"/>
    <x v="0"/>
    <x v="0"/>
    <x v="0"/>
    <x v="1"/>
    <x v="8"/>
    <x v="127"/>
    <x v="0"/>
    <x v="1"/>
    <s v="Tesseramento"/>
    <x v="1"/>
    <x v="3"/>
    <x v="0"/>
    <m/>
  </r>
  <r>
    <n v="29057"/>
    <x v="0"/>
    <x v="0"/>
    <x v="0"/>
    <x v="0"/>
    <x v="11"/>
    <x v="289"/>
    <x v="0"/>
    <x v="0"/>
    <s v="Tesseramento"/>
    <x v="0"/>
    <x v="3"/>
    <x v="0"/>
    <m/>
  </r>
  <r>
    <n v="4934"/>
    <x v="0"/>
    <x v="0"/>
    <x v="0"/>
    <x v="0"/>
    <x v="11"/>
    <x v="289"/>
    <x v="0"/>
    <x v="0"/>
    <s v="Tesseramento"/>
    <x v="0"/>
    <x v="3"/>
    <x v="0"/>
    <m/>
  </r>
  <r>
    <n v="29064"/>
    <x v="0"/>
    <x v="0"/>
    <x v="0"/>
    <x v="0"/>
    <x v="11"/>
    <x v="289"/>
    <x v="0"/>
    <x v="1"/>
    <s v="Tesseramento"/>
    <x v="0"/>
    <x v="4"/>
    <x v="0"/>
    <m/>
  </r>
  <r>
    <n v="235853"/>
    <x v="0"/>
    <x v="0"/>
    <x v="1"/>
    <x v="0"/>
    <x v="12"/>
    <x v="106"/>
    <x v="0"/>
    <x v="0"/>
    <s v="Tesseramento"/>
    <x v="1"/>
    <x v="0"/>
    <x v="0"/>
    <m/>
  </r>
  <r>
    <n v="114484"/>
    <x v="0"/>
    <x v="0"/>
    <x v="0"/>
    <x v="1"/>
    <x v="11"/>
    <x v="289"/>
    <x v="0"/>
    <x v="1"/>
    <s v="Tesseramento"/>
    <x v="0"/>
    <x v="4"/>
    <x v="0"/>
    <m/>
  </r>
  <r>
    <n v="32202"/>
    <x v="0"/>
    <x v="0"/>
    <x v="0"/>
    <x v="1"/>
    <x v="11"/>
    <x v="289"/>
    <x v="0"/>
    <x v="1"/>
    <s v="Tesseramento"/>
    <x v="0"/>
    <x v="4"/>
    <x v="0"/>
    <m/>
  </r>
  <r>
    <n v="29061"/>
    <x v="0"/>
    <x v="0"/>
    <x v="0"/>
    <x v="0"/>
    <x v="11"/>
    <x v="289"/>
    <x v="0"/>
    <x v="0"/>
    <s v="Tesseramento"/>
    <x v="0"/>
    <x v="4"/>
    <x v="0"/>
    <m/>
  </r>
  <r>
    <n v="235633"/>
    <x v="0"/>
    <x v="1"/>
    <x v="1"/>
    <x v="1"/>
    <x v="4"/>
    <x v="166"/>
    <x v="0"/>
    <x v="0"/>
    <s v="Tesseramento"/>
    <x v="1"/>
    <x v="0"/>
    <x v="0"/>
    <m/>
  </r>
  <r>
    <n v="144277"/>
    <x v="0"/>
    <x v="0"/>
    <x v="0"/>
    <x v="0"/>
    <x v="11"/>
    <x v="289"/>
    <x v="0"/>
    <x v="0"/>
    <s v="Tesseramento"/>
    <x v="0"/>
    <x v="0"/>
    <x v="0"/>
    <m/>
  </r>
  <r>
    <n v="59021"/>
    <x v="0"/>
    <x v="0"/>
    <x v="0"/>
    <x v="0"/>
    <x v="2"/>
    <x v="55"/>
    <x v="0"/>
    <x v="0"/>
    <s v="Tesseramento"/>
    <x v="1"/>
    <x v="3"/>
    <x v="0"/>
    <m/>
  </r>
  <r>
    <n v="224862"/>
    <x v="1"/>
    <x v="0"/>
    <x v="0"/>
    <x v="2"/>
    <x v="11"/>
    <x v="289"/>
    <x v="0"/>
    <x v="0"/>
    <s v="Tesseramento"/>
    <x v="0"/>
    <x v="6"/>
    <x v="0"/>
    <m/>
  </r>
  <r>
    <n v="235852"/>
    <x v="0"/>
    <x v="1"/>
    <x v="1"/>
    <x v="3"/>
    <x v="12"/>
    <x v="106"/>
    <x v="0"/>
    <x v="1"/>
    <s v="Tesseramento"/>
    <x v="1"/>
    <x v="4"/>
    <x v="0"/>
    <m/>
  </r>
  <r>
    <n v="33106"/>
    <x v="0"/>
    <x v="0"/>
    <x v="0"/>
    <x v="0"/>
    <x v="11"/>
    <x v="289"/>
    <x v="0"/>
    <x v="0"/>
    <s v="Tesseramento"/>
    <x v="0"/>
    <x v="4"/>
    <x v="0"/>
    <m/>
  </r>
  <r>
    <n v="29108"/>
    <x v="0"/>
    <x v="0"/>
    <x v="0"/>
    <x v="0"/>
    <x v="11"/>
    <x v="289"/>
    <x v="0"/>
    <x v="0"/>
    <s v="Tesseramento"/>
    <x v="0"/>
    <x v="4"/>
    <x v="0"/>
    <m/>
  </r>
  <r>
    <n v="34000"/>
    <x v="0"/>
    <x v="0"/>
    <x v="0"/>
    <x v="0"/>
    <x v="11"/>
    <x v="289"/>
    <x v="0"/>
    <x v="1"/>
    <s v="Tesseramento"/>
    <x v="0"/>
    <x v="4"/>
    <x v="0"/>
    <m/>
  </r>
  <r>
    <n v="193325"/>
    <x v="1"/>
    <x v="0"/>
    <x v="0"/>
    <x v="1"/>
    <x v="7"/>
    <x v="135"/>
    <x v="0"/>
    <x v="0"/>
    <s v="Tesseramento"/>
    <x v="1"/>
    <x v="6"/>
    <x v="0"/>
    <m/>
  </r>
  <r>
    <n v="200282"/>
    <x v="0"/>
    <x v="0"/>
    <x v="0"/>
    <x v="0"/>
    <x v="12"/>
    <x v="106"/>
    <x v="0"/>
    <x v="0"/>
    <s v="Tesseramento"/>
    <x v="1"/>
    <x v="0"/>
    <x v="0"/>
    <m/>
  </r>
  <r>
    <n v="207246"/>
    <x v="0"/>
    <x v="1"/>
    <x v="0"/>
    <x v="0"/>
    <x v="12"/>
    <x v="106"/>
    <x v="0"/>
    <x v="0"/>
    <s v="Tesseramento"/>
    <x v="1"/>
    <x v="0"/>
    <x v="0"/>
    <m/>
  </r>
  <r>
    <n v="217763"/>
    <x v="0"/>
    <x v="1"/>
    <x v="0"/>
    <x v="0"/>
    <x v="12"/>
    <x v="106"/>
    <x v="0"/>
    <x v="0"/>
    <s v="Tesseramento"/>
    <x v="1"/>
    <x v="3"/>
    <x v="0"/>
    <m/>
  </r>
  <r>
    <n v="235634"/>
    <x v="0"/>
    <x v="1"/>
    <x v="1"/>
    <x v="1"/>
    <x v="4"/>
    <x v="166"/>
    <x v="0"/>
    <x v="1"/>
    <s v="Tesseramento"/>
    <x v="1"/>
    <x v="0"/>
    <x v="0"/>
    <m/>
  </r>
  <r>
    <n v="158652"/>
    <x v="1"/>
    <x v="0"/>
    <x v="0"/>
    <x v="2"/>
    <x v="11"/>
    <x v="289"/>
    <x v="0"/>
    <x v="0"/>
    <s v="Tesseramento"/>
    <x v="0"/>
    <x v="2"/>
    <x v="0"/>
    <m/>
  </r>
  <r>
    <n v="201457"/>
    <x v="0"/>
    <x v="0"/>
    <x v="0"/>
    <x v="0"/>
    <x v="11"/>
    <x v="289"/>
    <x v="0"/>
    <x v="0"/>
    <s v="Tesseramento"/>
    <x v="0"/>
    <x v="3"/>
    <x v="0"/>
    <m/>
  </r>
  <r>
    <n v="159703"/>
    <x v="0"/>
    <x v="0"/>
    <x v="0"/>
    <x v="2"/>
    <x v="11"/>
    <x v="289"/>
    <x v="0"/>
    <x v="1"/>
    <s v="Tesseramento"/>
    <x v="0"/>
    <x v="3"/>
    <x v="0"/>
    <m/>
  </r>
  <r>
    <n v="185205"/>
    <x v="0"/>
    <x v="0"/>
    <x v="0"/>
    <x v="1"/>
    <x v="12"/>
    <x v="106"/>
    <x v="0"/>
    <x v="1"/>
    <s v="Tesseramento"/>
    <x v="1"/>
    <x v="3"/>
    <x v="0"/>
    <m/>
  </r>
  <r>
    <n v="235716"/>
    <x v="1"/>
    <x v="0"/>
    <x v="1"/>
    <x v="2"/>
    <x v="8"/>
    <x v="128"/>
    <x v="0"/>
    <x v="0"/>
    <s v="Tesseramento"/>
    <x v="1"/>
    <x v="5"/>
    <x v="0"/>
    <m/>
  </r>
  <r>
    <n v="81920"/>
    <x v="0"/>
    <x v="0"/>
    <x v="0"/>
    <x v="0"/>
    <x v="12"/>
    <x v="106"/>
    <x v="0"/>
    <x v="0"/>
    <s v="Tesseramento"/>
    <x v="1"/>
    <x v="3"/>
    <x v="0"/>
    <m/>
  </r>
  <r>
    <n v="124674"/>
    <x v="0"/>
    <x v="0"/>
    <x v="0"/>
    <x v="0"/>
    <x v="12"/>
    <x v="106"/>
    <x v="0"/>
    <x v="0"/>
    <s v="Tesseramento"/>
    <x v="1"/>
    <x v="3"/>
    <x v="0"/>
    <m/>
  </r>
  <r>
    <n v="222194"/>
    <x v="1"/>
    <x v="0"/>
    <x v="0"/>
    <x v="3"/>
    <x v="8"/>
    <x v="128"/>
    <x v="0"/>
    <x v="0"/>
    <s v="Tesseramento"/>
    <x v="1"/>
    <x v="5"/>
    <x v="0"/>
    <m/>
  </r>
  <r>
    <n v="182118"/>
    <x v="1"/>
    <x v="0"/>
    <x v="0"/>
    <x v="0"/>
    <x v="8"/>
    <x v="128"/>
    <x v="0"/>
    <x v="0"/>
    <s v="Tesseramento"/>
    <x v="1"/>
    <x v="5"/>
    <x v="0"/>
    <m/>
  </r>
  <r>
    <n v="228874"/>
    <x v="1"/>
    <x v="1"/>
    <x v="0"/>
    <x v="2"/>
    <x v="7"/>
    <x v="135"/>
    <x v="0"/>
    <x v="0"/>
    <s v="Tesseramento"/>
    <x v="1"/>
    <x v="7"/>
    <x v="0"/>
    <m/>
  </r>
  <r>
    <n v="156200"/>
    <x v="0"/>
    <x v="0"/>
    <x v="0"/>
    <x v="0"/>
    <x v="11"/>
    <x v="132"/>
    <x v="0"/>
    <x v="0"/>
    <s v="Tesseramento"/>
    <x v="1"/>
    <x v="0"/>
    <x v="0"/>
    <m/>
  </r>
  <r>
    <n v="117535"/>
    <x v="0"/>
    <x v="0"/>
    <x v="0"/>
    <x v="0"/>
    <x v="11"/>
    <x v="132"/>
    <x v="0"/>
    <x v="0"/>
    <s v="Tesseramento"/>
    <x v="1"/>
    <x v="0"/>
    <x v="0"/>
    <m/>
  </r>
  <r>
    <n v="133667"/>
    <x v="0"/>
    <x v="0"/>
    <x v="0"/>
    <x v="0"/>
    <x v="11"/>
    <x v="132"/>
    <x v="0"/>
    <x v="0"/>
    <s v="Tesseramento"/>
    <x v="1"/>
    <x v="0"/>
    <x v="0"/>
    <m/>
  </r>
  <r>
    <n v="167594"/>
    <x v="0"/>
    <x v="0"/>
    <x v="0"/>
    <x v="0"/>
    <x v="11"/>
    <x v="132"/>
    <x v="0"/>
    <x v="0"/>
    <s v="Tesseramento"/>
    <x v="1"/>
    <x v="0"/>
    <x v="0"/>
    <m/>
  </r>
  <r>
    <n v="181273"/>
    <x v="0"/>
    <x v="0"/>
    <x v="0"/>
    <x v="0"/>
    <x v="12"/>
    <x v="106"/>
    <x v="0"/>
    <x v="0"/>
    <s v="Tesseramento"/>
    <x v="1"/>
    <x v="3"/>
    <x v="0"/>
    <m/>
  </r>
  <r>
    <n v="67568"/>
    <x v="0"/>
    <x v="0"/>
    <x v="0"/>
    <x v="0"/>
    <x v="11"/>
    <x v="132"/>
    <x v="0"/>
    <x v="0"/>
    <s v="Tesseramento"/>
    <x v="1"/>
    <x v="3"/>
    <x v="0"/>
    <m/>
  </r>
  <r>
    <n v="167158"/>
    <x v="0"/>
    <x v="0"/>
    <x v="0"/>
    <x v="0"/>
    <x v="11"/>
    <x v="132"/>
    <x v="0"/>
    <x v="0"/>
    <s v="Tesseramento"/>
    <x v="1"/>
    <x v="0"/>
    <x v="0"/>
    <m/>
  </r>
  <r>
    <n v="154679"/>
    <x v="0"/>
    <x v="0"/>
    <x v="0"/>
    <x v="0"/>
    <x v="11"/>
    <x v="132"/>
    <x v="0"/>
    <x v="1"/>
    <s v="Tesseramento"/>
    <x v="1"/>
    <x v="3"/>
    <x v="0"/>
    <m/>
  </r>
  <r>
    <n v="67576"/>
    <x v="0"/>
    <x v="0"/>
    <x v="0"/>
    <x v="0"/>
    <x v="11"/>
    <x v="132"/>
    <x v="0"/>
    <x v="0"/>
    <s v="Tesseramento"/>
    <x v="1"/>
    <x v="4"/>
    <x v="0"/>
    <m/>
  </r>
  <r>
    <n v="116060"/>
    <x v="0"/>
    <x v="0"/>
    <x v="0"/>
    <x v="0"/>
    <x v="11"/>
    <x v="132"/>
    <x v="0"/>
    <x v="0"/>
    <s v="Tesseramento"/>
    <x v="1"/>
    <x v="0"/>
    <x v="0"/>
    <m/>
  </r>
  <r>
    <n v="39795"/>
    <x v="0"/>
    <x v="0"/>
    <x v="0"/>
    <x v="0"/>
    <x v="11"/>
    <x v="132"/>
    <x v="0"/>
    <x v="0"/>
    <s v="Tesseramento"/>
    <x v="1"/>
    <x v="3"/>
    <x v="0"/>
    <m/>
  </r>
  <r>
    <n v="34495"/>
    <x v="0"/>
    <x v="0"/>
    <x v="0"/>
    <x v="0"/>
    <x v="11"/>
    <x v="132"/>
    <x v="0"/>
    <x v="0"/>
    <s v="Tesseramento"/>
    <x v="1"/>
    <x v="3"/>
    <x v="0"/>
    <m/>
  </r>
  <r>
    <n v="40467"/>
    <x v="0"/>
    <x v="0"/>
    <x v="0"/>
    <x v="0"/>
    <x v="11"/>
    <x v="132"/>
    <x v="0"/>
    <x v="1"/>
    <s v="Tesseramento"/>
    <x v="1"/>
    <x v="4"/>
    <x v="0"/>
    <m/>
  </r>
  <r>
    <n v="217704"/>
    <x v="0"/>
    <x v="1"/>
    <x v="0"/>
    <x v="1"/>
    <x v="4"/>
    <x v="149"/>
    <x v="0"/>
    <x v="1"/>
    <s v="Tesseramento"/>
    <x v="1"/>
    <x v="3"/>
    <x v="0"/>
    <m/>
  </r>
  <r>
    <n v="97106"/>
    <x v="0"/>
    <x v="0"/>
    <x v="0"/>
    <x v="0"/>
    <x v="2"/>
    <x v="55"/>
    <x v="0"/>
    <x v="0"/>
    <s v="Tesseramento"/>
    <x v="1"/>
    <x v="0"/>
    <x v="0"/>
    <m/>
  </r>
  <r>
    <n v="71205"/>
    <x v="0"/>
    <x v="0"/>
    <x v="0"/>
    <x v="0"/>
    <x v="2"/>
    <x v="55"/>
    <x v="0"/>
    <x v="0"/>
    <s v="Tesseramento"/>
    <x v="1"/>
    <x v="0"/>
    <x v="0"/>
    <m/>
  </r>
  <r>
    <n v="235449"/>
    <x v="1"/>
    <x v="0"/>
    <x v="1"/>
    <x v="2"/>
    <x v="11"/>
    <x v="289"/>
    <x v="0"/>
    <x v="0"/>
    <s v="Tesseramento"/>
    <x v="0"/>
    <x v="2"/>
    <x v="0"/>
    <m/>
  </r>
  <r>
    <n v="40907"/>
    <x v="0"/>
    <x v="0"/>
    <x v="0"/>
    <x v="0"/>
    <x v="2"/>
    <x v="55"/>
    <x v="0"/>
    <x v="0"/>
    <s v="Tesseramento"/>
    <x v="1"/>
    <x v="4"/>
    <x v="0"/>
    <m/>
  </r>
  <r>
    <n v="230452"/>
    <x v="1"/>
    <x v="0"/>
    <x v="0"/>
    <x v="1"/>
    <x v="12"/>
    <x v="106"/>
    <x v="0"/>
    <x v="0"/>
    <s v="Tesseramento"/>
    <x v="1"/>
    <x v="6"/>
    <x v="0"/>
    <m/>
  </r>
  <r>
    <n v="235556"/>
    <x v="1"/>
    <x v="1"/>
    <x v="1"/>
    <x v="2"/>
    <x v="7"/>
    <x v="135"/>
    <x v="0"/>
    <x v="0"/>
    <s v="Tesseramento"/>
    <x v="1"/>
    <x v="5"/>
    <x v="0"/>
    <m/>
  </r>
  <r>
    <n v="204982"/>
    <x v="0"/>
    <x v="0"/>
    <x v="0"/>
    <x v="0"/>
    <x v="12"/>
    <x v="133"/>
    <x v="0"/>
    <x v="0"/>
    <s v="Tesseramento"/>
    <x v="0"/>
    <x v="0"/>
    <x v="0"/>
    <m/>
  </r>
  <r>
    <n v="220957"/>
    <x v="0"/>
    <x v="1"/>
    <x v="2"/>
    <x v="1"/>
    <x v="12"/>
    <x v="133"/>
    <x v="0"/>
    <x v="1"/>
    <s v="Tesseramento"/>
    <x v="0"/>
    <x v="0"/>
    <x v="0"/>
    <m/>
  </r>
  <r>
    <n v="110643"/>
    <x v="0"/>
    <x v="0"/>
    <x v="0"/>
    <x v="0"/>
    <x v="12"/>
    <x v="133"/>
    <x v="0"/>
    <x v="0"/>
    <s v="Tesseramento"/>
    <x v="0"/>
    <x v="4"/>
    <x v="0"/>
    <m/>
  </r>
  <r>
    <n v="84134"/>
    <x v="0"/>
    <x v="0"/>
    <x v="0"/>
    <x v="0"/>
    <x v="12"/>
    <x v="133"/>
    <x v="0"/>
    <x v="1"/>
    <s v="Tesseramento"/>
    <x v="0"/>
    <x v="3"/>
    <x v="0"/>
    <m/>
  </r>
  <r>
    <n v="235851"/>
    <x v="1"/>
    <x v="1"/>
    <x v="1"/>
    <x v="2"/>
    <x v="12"/>
    <x v="106"/>
    <x v="0"/>
    <x v="0"/>
    <s v="Tesseramento"/>
    <x v="1"/>
    <x v="7"/>
    <x v="0"/>
    <m/>
  </r>
  <r>
    <n v="160019"/>
    <x v="0"/>
    <x v="0"/>
    <x v="0"/>
    <x v="0"/>
    <x v="4"/>
    <x v="54"/>
    <x v="0"/>
    <x v="1"/>
    <s v="Tesseramento"/>
    <x v="1"/>
    <x v="0"/>
    <x v="0"/>
    <m/>
  </r>
  <r>
    <n v="107128"/>
    <x v="0"/>
    <x v="0"/>
    <x v="0"/>
    <x v="0"/>
    <x v="4"/>
    <x v="88"/>
    <x v="0"/>
    <x v="1"/>
    <s v="Tesseramento"/>
    <x v="1"/>
    <x v="1"/>
    <x v="0"/>
    <m/>
  </r>
  <r>
    <n v="160020"/>
    <x v="0"/>
    <x v="0"/>
    <x v="0"/>
    <x v="0"/>
    <x v="4"/>
    <x v="54"/>
    <x v="0"/>
    <x v="0"/>
    <s v="Tesseramento"/>
    <x v="1"/>
    <x v="0"/>
    <x v="0"/>
    <m/>
  </r>
  <r>
    <n v="76398"/>
    <x v="0"/>
    <x v="0"/>
    <x v="0"/>
    <x v="0"/>
    <x v="4"/>
    <x v="146"/>
    <x v="0"/>
    <x v="1"/>
    <s v="Tesseramento"/>
    <x v="1"/>
    <x v="1"/>
    <x v="0"/>
    <m/>
  </r>
  <r>
    <n v="76397"/>
    <x v="0"/>
    <x v="0"/>
    <x v="0"/>
    <x v="0"/>
    <x v="4"/>
    <x v="146"/>
    <x v="0"/>
    <x v="1"/>
    <s v="Tesseramento"/>
    <x v="1"/>
    <x v="1"/>
    <x v="0"/>
    <m/>
  </r>
  <r>
    <n v="235771"/>
    <x v="0"/>
    <x v="0"/>
    <x v="1"/>
    <x v="1"/>
    <x v="11"/>
    <x v="132"/>
    <x v="0"/>
    <x v="0"/>
    <s v="Tesseramento"/>
    <x v="1"/>
    <x v="0"/>
    <x v="0"/>
    <m/>
  </r>
  <r>
    <n v="160179"/>
    <x v="0"/>
    <x v="0"/>
    <x v="0"/>
    <x v="1"/>
    <x v="4"/>
    <x v="146"/>
    <x v="0"/>
    <x v="0"/>
    <s v="Tesseramento"/>
    <x v="1"/>
    <x v="0"/>
    <x v="0"/>
    <m/>
  </r>
  <r>
    <n v="232651"/>
    <x v="0"/>
    <x v="0"/>
    <x v="0"/>
    <x v="2"/>
    <x v="4"/>
    <x v="151"/>
    <x v="0"/>
    <x v="0"/>
    <s v="Tesseramento"/>
    <x v="1"/>
    <x v="1"/>
    <x v="0"/>
    <m/>
  </r>
  <r>
    <n v="235766"/>
    <x v="0"/>
    <x v="0"/>
    <x v="1"/>
    <x v="1"/>
    <x v="11"/>
    <x v="132"/>
    <x v="0"/>
    <x v="0"/>
    <s v="Tesseramento"/>
    <x v="1"/>
    <x v="1"/>
    <x v="0"/>
    <m/>
  </r>
  <r>
    <n v="192356"/>
    <x v="1"/>
    <x v="0"/>
    <x v="0"/>
    <x v="0"/>
    <x v="7"/>
    <x v="15"/>
    <x v="0"/>
    <x v="1"/>
    <s v="Tesseramento"/>
    <x v="2"/>
    <x v="6"/>
    <x v="0"/>
    <s v="B"/>
  </r>
  <r>
    <n v="69427"/>
    <x v="0"/>
    <x v="0"/>
    <x v="0"/>
    <x v="0"/>
    <x v="4"/>
    <x v="151"/>
    <x v="0"/>
    <x v="1"/>
    <s v="Tesseramento"/>
    <x v="1"/>
    <x v="0"/>
    <x v="0"/>
    <m/>
  </r>
  <r>
    <n v="94132"/>
    <x v="0"/>
    <x v="0"/>
    <x v="0"/>
    <x v="0"/>
    <x v="4"/>
    <x v="151"/>
    <x v="0"/>
    <x v="0"/>
    <s v="Tesseramento"/>
    <x v="1"/>
    <x v="4"/>
    <x v="0"/>
    <m/>
  </r>
  <r>
    <n v="227784"/>
    <x v="0"/>
    <x v="0"/>
    <x v="0"/>
    <x v="0"/>
    <x v="12"/>
    <x v="106"/>
    <x v="0"/>
    <x v="0"/>
    <s v="Tesseramento"/>
    <x v="1"/>
    <x v="3"/>
    <x v="0"/>
    <m/>
  </r>
  <r>
    <n v="39933"/>
    <x v="0"/>
    <x v="0"/>
    <x v="0"/>
    <x v="0"/>
    <x v="7"/>
    <x v="267"/>
    <x v="0"/>
    <x v="0"/>
    <s v="Tesseramento"/>
    <x v="1"/>
    <x v="3"/>
    <x v="0"/>
    <m/>
  </r>
  <r>
    <n v="235547"/>
    <x v="0"/>
    <x v="0"/>
    <x v="1"/>
    <x v="1"/>
    <x v="2"/>
    <x v="55"/>
    <x v="0"/>
    <x v="1"/>
    <s v="Tesseramento"/>
    <x v="1"/>
    <x v="0"/>
    <x v="0"/>
    <m/>
  </r>
  <r>
    <n v="62519"/>
    <x v="0"/>
    <x v="0"/>
    <x v="0"/>
    <x v="0"/>
    <x v="7"/>
    <x v="267"/>
    <x v="0"/>
    <x v="0"/>
    <s v="Tesseramento"/>
    <x v="1"/>
    <x v="4"/>
    <x v="0"/>
    <m/>
  </r>
  <r>
    <n v="23223"/>
    <x v="0"/>
    <x v="0"/>
    <x v="0"/>
    <x v="1"/>
    <x v="7"/>
    <x v="267"/>
    <x v="0"/>
    <x v="0"/>
    <s v="Tesseramento"/>
    <x v="1"/>
    <x v="4"/>
    <x v="0"/>
    <m/>
  </r>
  <r>
    <n v="23226"/>
    <x v="0"/>
    <x v="0"/>
    <x v="0"/>
    <x v="0"/>
    <x v="7"/>
    <x v="267"/>
    <x v="0"/>
    <x v="0"/>
    <s v="Tesseramento"/>
    <x v="1"/>
    <x v="3"/>
    <x v="0"/>
    <m/>
  </r>
  <r>
    <n v="235769"/>
    <x v="0"/>
    <x v="0"/>
    <x v="1"/>
    <x v="1"/>
    <x v="11"/>
    <x v="132"/>
    <x v="0"/>
    <x v="0"/>
    <s v="Tesseramento"/>
    <x v="1"/>
    <x v="0"/>
    <x v="0"/>
    <m/>
  </r>
  <r>
    <n v="89993"/>
    <x v="0"/>
    <x v="0"/>
    <x v="0"/>
    <x v="0"/>
    <x v="7"/>
    <x v="267"/>
    <x v="0"/>
    <x v="1"/>
    <s v="Tesseramento"/>
    <x v="1"/>
    <x v="1"/>
    <x v="0"/>
    <m/>
  </r>
  <r>
    <n v="98403"/>
    <x v="0"/>
    <x v="0"/>
    <x v="0"/>
    <x v="0"/>
    <x v="7"/>
    <x v="267"/>
    <x v="0"/>
    <x v="0"/>
    <s v="Tesseramento"/>
    <x v="1"/>
    <x v="0"/>
    <x v="0"/>
    <m/>
  </r>
  <r>
    <n v="232495"/>
    <x v="0"/>
    <x v="1"/>
    <x v="0"/>
    <x v="1"/>
    <x v="12"/>
    <x v="106"/>
    <x v="0"/>
    <x v="0"/>
    <s v="Tesseramento"/>
    <x v="1"/>
    <x v="0"/>
    <x v="0"/>
    <m/>
  </r>
  <r>
    <n v="23231"/>
    <x v="0"/>
    <x v="0"/>
    <x v="0"/>
    <x v="0"/>
    <x v="7"/>
    <x v="267"/>
    <x v="0"/>
    <x v="0"/>
    <s v="Tesseramento"/>
    <x v="1"/>
    <x v="0"/>
    <x v="0"/>
    <m/>
  </r>
  <r>
    <n v="39213"/>
    <x v="0"/>
    <x v="0"/>
    <x v="0"/>
    <x v="0"/>
    <x v="12"/>
    <x v="106"/>
    <x v="0"/>
    <x v="0"/>
    <s v="Tesseramento"/>
    <x v="1"/>
    <x v="4"/>
    <x v="0"/>
    <m/>
  </r>
  <r>
    <n v="23230"/>
    <x v="0"/>
    <x v="0"/>
    <x v="0"/>
    <x v="0"/>
    <x v="7"/>
    <x v="267"/>
    <x v="0"/>
    <x v="1"/>
    <s v="Tesseramento"/>
    <x v="1"/>
    <x v="0"/>
    <x v="0"/>
    <m/>
  </r>
  <r>
    <n v="37923"/>
    <x v="0"/>
    <x v="0"/>
    <x v="0"/>
    <x v="0"/>
    <x v="4"/>
    <x v="151"/>
    <x v="0"/>
    <x v="0"/>
    <s v="Tesseramento"/>
    <x v="1"/>
    <x v="3"/>
    <x v="0"/>
    <m/>
  </r>
  <r>
    <n v="73931"/>
    <x v="0"/>
    <x v="0"/>
    <x v="0"/>
    <x v="0"/>
    <x v="7"/>
    <x v="267"/>
    <x v="0"/>
    <x v="0"/>
    <s v="Tesseramento"/>
    <x v="1"/>
    <x v="4"/>
    <x v="0"/>
    <m/>
  </r>
  <r>
    <n v="89977"/>
    <x v="0"/>
    <x v="0"/>
    <x v="0"/>
    <x v="0"/>
    <x v="7"/>
    <x v="267"/>
    <x v="0"/>
    <x v="0"/>
    <s v="Tesseramento"/>
    <x v="1"/>
    <x v="3"/>
    <x v="0"/>
    <m/>
  </r>
  <r>
    <n v="95904"/>
    <x v="0"/>
    <x v="0"/>
    <x v="0"/>
    <x v="1"/>
    <x v="7"/>
    <x v="267"/>
    <x v="0"/>
    <x v="1"/>
    <s v="Tesseramento"/>
    <x v="1"/>
    <x v="1"/>
    <x v="0"/>
    <m/>
  </r>
  <r>
    <n v="147556"/>
    <x v="0"/>
    <x v="0"/>
    <x v="0"/>
    <x v="0"/>
    <x v="12"/>
    <x v="106"/>
    <x v="0"/>
    <x v="0"/>
    <s v="Tesseramento"/>
    <x v="1"/>
    <x v="0"/>
    <x v="0"/>
    <m/>
  </r>
  <r>
    <n v="85959"/>
    <x v="0"/>
    <x v="0"/>
    <x v="0"/>
    <x v="1"/>
    <x v="7"/>
    <x v="267"/>
    <x v="0"/>
    <x v="1"/>
    <s v="Tesseramento"/>
    <x v="1"/>
    <x v="1"/>
    <x v="0"/>
    <m/>
  </r>
  <r>
    <n v="82529"/>
    <x v="0"/>
    <x v="0"/>
    <x v="0"/>
    <x v="0"/>
    <x v="7"/>
    <x v="267"/>
    <x v="0"/>
    <x v="0"/>
    <s v="Tesseramento"/>
    <x v="1"/>
    <x v="1"/>
    <x v="0"/>
    <m/>
  </r>
  <r>
    <n v="108408"/>
    <x v="0"/>
    <x v="0"/>
    <x v="0"/>
    <x v="0"/>
    <x v="7"/>
    <x v="267"/>
    <x v="0"/>
    <x v="1"/>
    <s v="Tesseramento"/>
    <x v="1"/>
    <x v="3"/>
    <x v="0"/>
    <m/>
  </r>
  <r>
    <n v="67614"/>
    <x v="0"/>
    <x v="0"/>
    <x v="0"/>
    <x v="0"/>
    <x v="7"/>
    <x v="267"/>
    <x v="0"/>
    <x v="0"/>
    <s v="Tesseramento"/>
    <x v="1"/>
    <x v="0"/>
    <x v="0"/>
    <m/>
  </r>
  <r>
    <n v="122766"/>
    <x v="0"/>
    <x v="0"/>
    <x v="0"/>
    <x v="1"/>
    <x v="7"/>
    <x v="267"/>
    <x v="0"/>
    <x v="1"/>
    <s v="Tesseramento"/>
    <x v="1"/>
    <x v="0"/>
    <x v="0"/>
    <m/>
  </r>
  <r>
    <n v="23234"/>
    <x v="0"/>
    <x v="0"/>
    <x v="0"/>
    <x v="0"/>
    <x v="7"/>
    <x v="267"/>
    <x v="0"/>
    <x v="0"/>
    <s v="Tesseramento"/>
    <x v="1"/>
    <x v="0"/>
    <x v="0"/>
    <m/>
  </r>
  <r>
    <n v="217261"/>
    <x v="1"/>
    <x v="0"/>
    <x v="0"/>
    <x v="0"/>
    <x v="7"/>
    <x v="267"/>
    <x v="0"/>
    <x v="0"/>
    <s v="Tesseramento"/>
    <x v="1"/>
    <x v="5"/>
    <x v="0"/>
    <m/>
  </r>
  <r>
    <n v="23236"/>
    <x v="0"/>
    <x v="0"/>
    <x v="0"/>
    <x v="0"/>
    <x v="7"/>
    <x v="267"/>
    <x v="0"/>
    <x v="0"/>
    <s v="Tesseramento"/>
    <x v="1"/>
    <x v="4"/>
    <x v="0"/>
    <m/>
  </r>
  <r>
    <n v="23235"/>
    <x v="0"/>
    <x v="0"/>
    <x v="0"/>
    <x v="0"/>
    <x v="7"/>
    <x v="267"/>
    <x v="0"/>
    <x v="1"/>
    <s v="Tesseramento"/>
    <x v="1"/>
    <x v="4"/>
    <x v="0"/>
    <m/>
  </r>
  <r>
    <n v="163792"/>
    <x v="0"/>
    <x v="0"/>
    <x v="0"/>
    <x v="0"/>
    <x v="12"/>
    <x v="106"/>
    <x v="0"/>
    <x v="0"/>
    <s v="Tesseramento"/>
    <x v="1"/>
    <x v="3"/>
    <x v="0"/>
    <m/>
  </r>
  <r>
    <n v="151142"/>
    <x v="1"/>
    <x v="0"/>
    <x v="0"/>
    <x v="0"/>
    <x v="7"/>
    <x v="267"/>
    <x v="0"/>
    <x v="0"/>
    <s v="Tesseramento"/>
    <x v="1"/>
    <x v="6"/>
    <x v="0"/>
    <m/>
  </r>
  <r>
    <n v="89978"/>
    <x v="0"/>
    <x v="0"/>
    <x v="0"/>
    <x v="1"/>
    <x v="7"/>
    <x v="267"/>
    <x v="0"/>
    <x v="0"/>
    <s v="Tesseramento"/>
    <x v="1"/>
    <x v="4"/>
    <x v="0"/>
    <m/>
  </r>
  <r>
    <n v="61911"/>
    <x v="0"/>
    <x v="0"/>
    <x v="0"/>
    <x v="0"/>
    <x v="7"/>
    <x v="267"/>
    <x v="0"/>
    <x v="0"/>
    <s v="Tesseramento"/>
    <x v="1"/>
    <x v="0"/>
    <x v="0"/>
    <m/>
  </r>
  <r>
    <n v="12127"/>
    <x v="0"/>
    <x v="0"/>
    <x v="0"/>
    <x v="0"/>
    <x v="4"/>
    <x v="151"/>
    <x v="0"/>
    <x v="1"/>
    <s v="Tesseramento"/>
    <x v="1"/>
    <x v="4"/>
    <x v="0"/>
    <m/>
  </r>
  <r>
    <n v="57394"/>
    <x v="0"/>
    <x v="0"/>
    <x v="0"/>
    <x v="0"/>
    <x v="7"/>
    <x v="267"/>
    <x v="0"/>
    <x v="1"/>
    <s v="Tesseramento"/>
    <x v="1"/>
    <x v="0"/>
    <x v="0"/>
    <m/>
  </r>
  <r>
    <n v="147092"/>
    <x v="0"/>
    <x v="0"/>
    <x v="0"/>
    <x v="0"/>
    <x v="7"/>
    <x v="267"/>
    <x v="0"/>
    <x v="0"/>
    <s v="Tesseramento"/>
    <x v="1"/>
    <x v="3"/>
    <x v="0"/>
    <m/>
  </r>
  <r>
    <n v="23252"/>
    <x v="0"/>
    <x v="0"/>
    <x v="0"/>
    <x v="0"/>
    <x v="7"/>
    <x v="267"/>
    <x v="0"/>
    <x v="0"/>
    <s v="Tesseramento"/>
    <x v="1"/>
    <x v="3"/>
    <x v="0"/>
    <m/>
  </r>
  <r>
    <n v="224867"/>
    <x v="0"/>
    <x v="1"/>
    <x v="0"/>
    <x v="1"/>
    <x v="12"/>
    <x v="106"/>
    <x v="0"/>
    <x v="1"/>
    <s v="Tesseramento"/>
    <x v="1"/>
    <x v="0"/>
    <x v="0"/>
    <m/>
  </r>
  <r>
    <n v="47223"/>
    <x v="0"/>
    <x v="0"/>
    <x v="0"/>
    <x v="0"/>
    <x v="4"/>
    <x v="151"/>
    <x v="0"/>
    <x v="0"/>
    <s v="Tesseramento"/>
    <x v="1"/>
    <x v="0"/>
    <x v="0"/>
    <m/>
  </r>
  <r>
    <n v="23260"/>
    <x v="0"/>
    <x v="0"/>
    <x v="0"/>
    <x v="0"/>
    <x v="7"/>
    <x v="267"/>
    <x v="0"/>
    <x v="0"/>
    <s v="Tesseramento"/>
    <x v="1"/>
    <x v="4"/>
    <x v="0"/>
    <m/>
  </r>
  <r>
    <n v="23261"/>
    <x v="0"/>
    <x v="0"/>
    <x v="0"/>
    <x v="0"/>
    <x v="7"/>
    <x v="267"/>
    <x v="0"/>
    <x v="1"/>
    <s v="Tesseramento"/>
    <x v="1"/>
    <x v="4"/>
    <x v="0"/>
    <m/>
  </r>
  <r>
    <n v="74680"/>
    <x v="0"/>
    <x v="0"/>
    <x v="0"/>
    <x v="0"/>
    <x v="7"/>
    <x v="267"/>
    <x v="0"/>
    <x v="0"/>
    <s v="Tesseramento"/>
    <x v="1"/>
    <x v="4"/>
    <x v="0"/>
    <m/>
  </r>
  <r>
    <n v="46806"/>
    <x v="0"/>
    <x v="0"/>
    <x v="0"/>
    <x v="0"/>
    <x v="7"/>
    <x v="267"/>
    <x v="0"/>
    <x v="0"/>
    <s v="Tesseramento"/>
    <x v="1"/>
    <x v="0"/>
    <x v="0"/>
    <m/>
  </r>
  <r>
    <n v="107215"/>
    <x v="0"/>
    <x v="0"/>
    <x v="0"/>
    <x v="0"/>
    <x v="7"/>
    <x v="267"/>
    <x v="0"/>
    <x v="1"/>
    <s v="Tesseramento"/>
    <x v="1"/>
    <x v="4"/>
    <x v="0"/>
    <m/>
  </r>
  <r>
    <n v="168994"/>
    <x v="0"/>
    <x v="0"/>
    <x v="0"/>
    <x v="0"/>
    <x v="7"/>
    <x v="267"/>
    <x v="0"/>
    <x v="1"/>
    <s v="Tesseramento"/>
    <x v="1"/>
    <x v="3"/>
    <x v="0"/>
    <m/>
  </r>
  <r>
    <n v="3561"/>
    <x v="0"/>
    <x v="0"/>
    <x v="0"/>
    <x v="0"/>
    <x v="7"/>
    <x v="267"/>
    <x v="0"/>
    <x v="1"/>
    <s v="Tesseramento"/>
    <x v="1"/>
    <x v="4"/>
    <x v="0"/>
    <m/>
  </r>
  <r>
    <n v="167905"/>
    <x v="0"/>
    <x v="0"/>
    <x v="0"/>
    <x v="0"/>
    <x v="7"/>
    <x v="267"/>
    <x v="0"/>
    <x v="0"/>
    <s v="Tesseramento"/>
    <x v="1"/>
    <x v="3"/>
    <x v="0"/>
    <m/>
  </r>
  <r>
    <n v="194162"/>
    <x v="1"/>
    <x v="0"/>
    <x v="0"/>
    <x v="0"/>
    <x v="4"/>
    <x v="151"/>
    <x v="0"/>
    <x v="0"/>
    <s v="Tesseramento"/>
    <x v="1"/>
    <x v="5"/>
    <x v="0"/>
    <m/>
  </r>
  <r>
    <n v="34992"/>
    <x v="0"/>
    <x v="0"/>
    <x v="0"/>
    <x v="0"/>
    <x v="4"/>
    <x v="151"/>
    <x v="0"/>
    <x v="0"/>
    <s v="Tesseramento"/>
    <x v="1"/>
    <x v="0"/>
    <x v="0"/>
    <m/>
  </r>
  <r>
    <n v="73933"/>
    <x v="0"/>
    <x v="0"/>
    <x v="0"/>
    <x v="0"/>
    <x v="7"/>
    <x v="267"/>
    <x v="0"/>
    <x v="0"/>
    <s v="Tesseramento"/>
    <x v="1"/>
    <x v="3"/>
    <x v="0"/>
    <m/>
  </r>
  <r>
    <n v="87165"/>
    <x v="0"/>
    <x v="0"/>
    <x v="0"/>
    <x v="0"/>
    <x v="7"/>
    <x v="267"/>
    <x v="0"/>
    <x v="0"/>
    <s v="Tesseramento"/>
    <x v="1"/>
    <x v="3"/>
    <x v="0"/>
    <m/>
  </r>
  <r>
    <n v="2714"/>
    <x v="0"/>
    <x v="0"/>
    <x v="0"/>
    <x v="0"/>
    <x v="7"/>
    <x v="267"/>
    <x v="0"/>
    <x v="0"/>
    <s v="Tesseramento"/>
    <x v="1"/>
    <x v="1"/>
    <x v="0"/>
    <m/>
  </r>
  <r>
    <n v="235770"/>
    <x v="0"/>
    <x v="0"/>
    <x v="1"/>
    <x v="1"/>
    <x v="11"/>
    <x v="132"/>
    <x v="0"/>
    <x v="0"/>
    <s v="Tesseramento"/>
    <x v="1"/>
    <x v="0"/>
    <x v="0"/>
    <m/>
  </r>
  <r>
    <n v="75176"/>
    <x v="0"/>
    <x v="0"/>
    <x v="0"/>
    <x v="0"/>
    <x v="7"/>
    <x v="267"/>
    <x v="0"/>
    <x v="0"/>
    <s v="Tesseramento"/>
    <x v="1"/>
    <x v="1"/>
    <x v="0"/>
    <m/>
  </r>
  <r>
    <n v="63810"/>
    <x v="0"/>
    <x v="0"/>
    <x v="0"/>
    <x v="0"/>
    <x v="4"/>
    <x v="151"/>
    <x v="0"/>
    <x v="1"/>
    <s v="Tesseramento"/>
    <x v="1"/>
    <x v="0"/>
    <x v="0"/>
    <m/>
  </r>
  <r>
    <n v="3565"/>
    <x v="0"/>
    <x v="0"/>
    <x v="0"/>
    <x v="0"/>
    <x v="7"/>
    <x v="267"/>
    <x v="0"/>
    <x v="0"/>
    <s v="Tesseramento"/>
    <x v="1"/>
    <x v="4"/>
    <x v="0"/>
    <m/>
  </r>
  <r>
    <n v="144877"/>
    <x v="0"/>
    <x v="0"/>
    <x v="0"/>
    <x v="0"/>
    <x v="4"/>
    <x v="151"/>
    <x v="0"/>
    <x v="0"/>
    <s v="Tesseramento"/>
    <x v="1"/>
    <x v="0"/>
    <x v="0"/>
    <m/>
  </r>
  <r>
    <n v="3564"/>
    <x v="0"/>
    <x v="0"/>
    <x v="0"/>
    <x v="0"/>
    <x v="7"/>
    <x v="267"/>
    <x v="0"/>
    <x v="1"/>
    <s v="Tesseramento"/>
    <x v="1"/>
    <x v="3"/>
    <x v="0"/>
    <m/>
  </r>
  <r>
    <n v="16247"/>
    <x v="0"/>
    <x v="0"/>
    <x v="0"/>
    <x v="0"/>
    <x v="7"/>
    <x v="316"/>
    <x v="0"/>
    <x v="1"/>
    <s v="Tesseramento"/>
    <x v="1"/>
    <x v="4"/>
    <x v="0"/>
    <m/>
  </r>
  <r>
    <n v="23410"/>
    <x v="0"/>
    <x v="0"/>
    <x v="0"/>
    <x v="0"/>
    <x v="7"/>
    <x v="267"/>
    <x v="0"/>
    <x v="1"/>
    <s v="Tesseramento"/>
    <x v="1"/>
    <x v="3"/>
    <x v="0"/>
    <m/>
  </r>
  <r>
    <n v="77100"/>
    <x v="0"/>
    <x v="0"/>
    <x v="0"/>
    <x v="0"/>
    <x v="4"/>
    <x v="151"/>
    <x v="0"/>
    <x v="0"/>
    <s v="Tesseramento"/>
    <x v="1"/>
    <x v="0"/>
    <x v="0"/>
    <m/>
  </r>
  <r>
    <n v="118902"/>
    <x v="0"/>
    <x v="0"/>
    <x v="0"/>
    <x v="0"/>
    <x v="7"/>
    <x v="316"/>
    <x v="0"/>
    <x v="0"/>
    <s v="Tesseramento"/>
    <x v="1"/>
    <x v="0"/>
    <x v="0"/>
    <m/>
  </r>
  <r>
    <n v="122217"/>
    <x v="0"/>
    <x v="0"/>
    <x v="0"/>
    <x v="0"/>
    <x v="7"/>
    <x v="316"/>
    <x v="0"/>
    <x v="1"/>
    <s v="Tesseramento"/>
    <x v="1"/>
    <x v="3"/>
    <x v="0"/>
    <m/>
  </r>
  <r>
    <n v="23269"/>
    <x v="0"/>
    <x v="0"/>
    <x v="0"/>
    <x v="0"/>
    <x v="7"/>
    <x v="267"/>
    <x v="0"/>
    <x v="0"/>
    <s v="Tesseramento"/>
    <x v="1"/>
    <x v="4"/>
    <x v="0"/>
    <m/>
  </r>
  <r>
    <n v="16548"/>
    <x v="0"/>
    <x v="0"/>
    <x v="0"/>
    <x v="0"/>
    <x v="7"/>
    <x v="316"/>
    <x v="0"/>
    <x v="0"/>
    <s v="Tesseramento"/>
    <x v="1"/>
    <x v="3"/>
    <x v="0"/>
    <m/>
  </r>
  <r>
    <n v="23270"/>
    <x v="0"/>
    <x v="0"/>
    <x v="0"/>
    <x v="0"/>
    <x v="7"/>
    <x v="267"/>
    <x v="0"/>
    <x v="1"/>
    <s v="Tesseramento"/>
    <x v="1"/>
    <x v="4"/>
    <x v="0"/>
    <m/>
  </r>
  <r>
    <n v="134645"/>
    <x v="0"/>
    <x v="0"/>
    <x v="0"/>
    <x v="0"/>
    <x v="4"/>
    <x v="151"/>
    <x v="0"/>
    <x v="1"/>
    <s v="Tesseramento"/>
    <x v="1"/>
    <x v="3"/>
    <x v="0"/>
    <m/>
  </r>
  <r>
    <n v="64523"/>
    <x v="0"/>
    <x v="0"/>
    <x v="0"/>
    <x v="0"/>
    <x v="7"/>
    <x v="267"/>
    <x v="0"/>
    <x v="0"/>
    <s v="Tesseramento"/>
    <x v="1"/>
    <x v="4"/>
    <x v="0"/>
    <m/>
  </r>
  <r>
    <n v="222750"/>
    <x v="0"/>
    <x v="0"/>
    <x v="0"/>
    <x v="0"/>
    <x v="4"/>
    <x v="151"/>
    <x v="0"/>
    <x v="0"/>
    <s v="Tesseramento"/>
    <x v="1"/>
    <x v="3"/>
    <x v="0"/>
    <m/>
  </r>
  <r>
    <n v="129088"/>
    <x v="0"/>
    <x v="0"/>
    <x v="0"/>
    <x v="0"/>
    <x v="7"/>
    <x v="267"/>
    <x v="0"/>
    <x v="0"/>
    <s v="Tesseramento"/>
    <x v="1"/>
    <x v="3"/>
    <x v="0"/>
    <m/>
  </r>
  <r>
    <n v="132798"/>
    <x v="0"/>
    <x v="0"/>
    <x v="0"/>
    <x v="0"/>
    <x v="12"/>
    <x v="106"/>
    <x v="0"/>
    <x v="0"/>
    <s v="Tesseramento"/>
    <x v="1"/>
    <x v="4"/>
    <x v="0"/>
    <m/>
  </r>
  <r>
    <n v="176356"/>
    <x v="0"/>
    <x v="0"/>
    <x v="0"/>
    <x v="0"/>
    <x v="7"/>
    <x v="316"/>
    <x v="0"/>
    <x v="0"/>
    <s v="Tesseramento"/>
    <x v="1"/>
    <x v="1"/>
    <x v="0"/>
    <m/>
  </r>
  <r>
    <n v="69301"/>
    <x v="0"/>
    <x v="0"/>
    <x v="0"/>
    <x v="0"/>
    <x v="4"/>
    <x v="151"/>
    <x v="0"/>
    <x v="0"/>
    <s v="Tesseramento"/>
    <x v="1"/>
    <x v="1"/>
    <x v="0"/>
    <m/>
  </r>
  <r>
    <n v="23279"/>
    <x v="0"/>
    <x v="0"/>
    <x v="0"/>
    <x v="0"/>
    <x v="7"/>
    <x v="267"/>
    <x v="0"/>
    <x v="1"/>
    <s v="Tesseramento"/>
    <x v="1"/>
    <x v="4"/>
    <x v="0"/>
    <m/>
  </r>
  <r>
    <n v="235768"/>
    <x v="0"/>
    <x v="0"/>
    <x v="1"/>
    <x v="1"/>
    <x v="11"/>
    <x v="132"/>
    <x v="0"/>
    <x v="0"/>
    <s v="Tesseramento"/>
    <x v="1"/>
    <x v="0"/>
    <x v="0"/>
    <m/>
  </r>
  <r>
    <n v="62827"/>
    <x v="0"/>
    <x v="0"/>
    <x v="0"/>
    <x v="0"/>
    <x v="7"/>
    <x v="267"/>
    <x v="0"/>
    <x v="0"/>
    <s v="Tesseramento"/>
    <x v="1"/>
    <x v="3"/>
    <x v="0"/>
    <m/>
  </r>
  <r>
    <n v="205586"/>
    <x v="0"/>
    <x v="0"/>
    <x v="0"/>
    <x v="0"/>
    <x v="7"/>
    <x v="316"/>
    <x v="0"/>
    <x v="0"/>
    <s v="Tesseramento"/>
    <x v="1"/>
    <x v="3"/>
    <x v="0"/>
    <m/>
  </r>
  <r>
    <n v="36229"/>
    <x v="0"/>
    <x v="0"/>
    <x v="0"/>
    <x v="0"/>
    <x v="4"/>
    <x v="151"/>
    <x v="0"/>
    <x v="0"/>
    <s v="Tesseramento"/>
    <x v="1"/>
    <x v="4"/>
    <x v="0"/>
    <m/>
  </r>
  <r>
    <n v="3577"/>
    <x v="0"/>
    <x v="0"/>
    <x v="0"/>
    <x v="0"/>
    <x v="7"/>
    <x v="267"/>
    <x v="0"/>
    <x v="0"/>
    <s v="Tesseramento"/>
    <x v="1"/>
    <x v="0"/>
    <x v="0"/>
    <m/>
  </r>
  <r>
    <n v="23282"/>
    <x v="0"/>
    <x v="0"/>
    <x v="0"/>
    <x v="0"/>
    <x v="7"/>
    <x v="267"/>
    <x v="0"/>
    <x v="0"/>
    <s v="Tesseramento"/>
    <x v="1"/>
    <x v="3"/>
    <x v="0"/>
    <m/>
  </r>
  <r>
    <n v="23281"/>
    <x v="0"/>
    <x v="0"/>
    <x v="0"/>
    <x v="0"/>
    <x v="7"/>
    <x v="267"/>
    <x v="0"/>
    <x v="0"/>
    <s v="Tesseramento"/>
    <x v="1"/>
    <x v="0"/>
    <x v="0"/>
    <m/>
  </r>
  <r>
    <n v="3578"/>
    <x v="0"/>
    <x v="0"/>
    <x v="0"/>
    <x v="0"/>
    <x v="7"/>
    <x v="267"/>
    <x v="0"/>
    <x v="0"/>
    <s v="Tesseramento"/>
    <x v="1"/>
    <x v="4"/>
    <x v="0"/>
    <m/>
  </r>
  <r>
    <n v="23284"/>
    <x v="0"/>
    <x v="0"/>
    <x v="0"/>
    <x v="0"/>
    <x v="7"/>
    <x v="267"/>
    <x v="0"/>
    <x v="0"/>
    <s v="Tesseramento"/>
    <x v="1"/>
    <x v="4"/>
    <x v="0"/>
    <m/>
  </r>
  <r>
    <n v="23285"/>
    <x v="0"/>
    <x v="0"/>
    <x v="0"/>
    <x v="0"/>
    <x v="7"/>
    <x v="267"/>
    <x v="0"/>
    <x v="0"/>
    <s v="Tesseramento"/>
    <x v="1"/>
    <x v="0"/>
    <x v="0"/>
    <m/>
  </r>
  <r>
    <n v="7239"/>
    <x v="0"/>
    <x v="0"/>
    <x v="0"/>
    <x v="0"/>
    <x v="7"/>
    <x v="267"/>
    <x v="0"/>
    <x v="0"/>
    <s v="Tesseramento"/>
    <x v="1"/>
    <x v="1"/>
    <x v="0"/>
    <m/>
  </r>
  <r>
    <n v="137760"/>
    <x v="0"/>
    <x v="0"/>
    <x v="0"/>
    <x v="3"/>
    <x v="7"/>
    <x v="316"/>
    <x v="0"/>
    <x v="1"/>
    <s v="Tesseramento"/>
    <x v="1"/>
    <x v="0"/>
    <x v="0"/>
    <m/>
  </r>
  <r>
    <n v="137763"/>
    <x v="0"/>
    <x v="0"/>
    <x v="0"/>
    <x v="3"/>
    <x v="7"/>
    <x v="316"/>
    <x v="0"/>
    <x v="0"/>
    <s v="Tesseramento"/>
    <x v="1"/>
    <x v="0"/>
    <x v="0"/>
    <m/>
  </r>
  <r>
    <n v="173195"/>
    <x v="0"/>
    <x v="0"/>
    <x v="0"/>
    <x v="0"/>
    <x v="7"/>
    <x v="267"/>
    <x v="0"/>
    <x v="1"/>
    <s v="Tesseramento"/>
    <x v="1"/>
    <x v="3"/>
    <x v="0"/>
    <m/>
  </r>
  <r>
    <n v="46894"/>
    <x v="0"/>
    <x v="0"/>
    <x v="0"/>
    <x v="0"/>
    <x v="7"/>
    <x v="316"/>
    <x v="0"/>
    <x v="1"/>
    <s v="Tesseramento"/>
    <x v="1"/>
    <x v="3"/>
    <x v="0"/>
    <m/>
  </r>
  <r>
    <n v="220689"/>
    <x v="0"/>
    <x v="0"/>
    <x v="0"/>
    <x v="1"/>
    <x v="7"/>
    <x v="267"/>
    <x v="0"/>
    <x v="0"/>
    <s v="Tesseramento"/>
    <x v="1"/>
    <x v="1"/>
    <x v="0"/>
    <m/>
  </r>
  <r>
    <n v="138332"/>
    <x v="0"/>
    <x v="0"/>
    <x v="0"/>
    <x v="0"/>
    <x v="7"/>
    <x v="267"/>
    <x v="0"/>
    <x v="0"/>
    <s v="Tesseramento"/>
    <x v="1"/>
    <x v="0"/>
    <x v="0"/>
    <m/>
  </r>
  <r>
    <n v="37748"/>
    <x v="0"/>
    <x v="0"/>
    <x v="0"/>
    <x v="0"/>
    <x v="4"/>
    <x v="151"/>
    <x v="0"/>
    <x v="0"/>
    <s v="Tesseramento"/>
    <x v="1"/>
    <x v="4"/>
    <x v="0"/>
    <m/>
  </r>
  <r>
    <n v="31972"/>
    <x v="0"/>
    <x v="0"/>
    <x v="0"/>
    <x v="0"/>
    <x v="7"/>
    <x v="267"/>
    <x v="0"/>
    <x v="0"/>
    <s v="Tesseramento"/>
    <x v="1"/>
    <x v="3"/>
    <x v="0"/>
    <m/>
  </r>
  <r>
    <n v="46895"/>
    <x v="0"/>
    <x v="0"/>
    <x v="0"/>
    <x v="0"/>
    <x v="7"/>
    <x v="316"/>
    <x v="0"/>
    <x v="0"/>
    <s v="Tesseramento"/>
    <x v="1"/>
    <x v="3"/>
    <x v="0"/>
    <m/>
  </r>
  <r>
    <n v="7621"/>
    <x v="0"/>
    <x v="0"/>
    <x v="0"/>
    <x v="0"/>
    <x v="4"/>
    <x v="151"/>
    <x v="0"/>
    <x v="0"/>
    <s v="Tesseramento"/>
    <x v="1"/>
    <x v="3"/>
    <x v="0"/>
    <m/>
  </r>
  <r>
    <n v="6287"/>
    <x v="0"/>
    <x v="0"/>
    <x v="0"/>
    <x v="0"/>
    <x v="7"/>
    <x v="150"/>
    <x v="0"/>
    <x v="1"/>
    <s v="Tesseramento"/>
    <x v="1"/>
    <x v="3"/>
    <x v="0"/>
    <m/>
  </r>
  <r>
    <n v="70510"/>
    <x v="0"/>
    <x v="0"/>
    <x v="0"/>
    <x v="0"/>
    <x v="4"/>
    <x v="151"/>
    <x v="0"/>
    <x v="1"/>
    <s v="Tesseramento"/>
    <x v="1"/>
    <x v="3"/>
    <x v="0"/>
    <m/>
  </r>
  <r>
    <n v="3587"/>
    <x v="0"/>
    <x v="0"/>
    <x v="0"/>
    <x v="0"/>
    <x v="7"/>
    <x v="267"/>
    <x v="0"/>
    <x v="0"/>
    <s v="Tesseramento"/>
    <x v="1"/>
    <x v="4"/>
    <x v="0"/>
    <m/>
  </r>
  <r>
    <n v="5709"/>
    <x v="0"/>
    <x v="0"/>
    <x v="0"/>
    <x v="0"/>
    <x v="7"/>
    <x v="150"/>
    <x v="0"/>
    <x v="0"/>
    <s v="Tesseramento"/>
    <x v="1"/>
    <x v="4"/>
    <x v="0"/>
    <m/>
  </r>
  <r>
    <n v="5707"/>
    <x v="0"/>
    <x v="0"/>
    <x v="0"/>
    <x v="2"/>
    <x v="7"/>
    <x v="150"/>
    <x v="0"/>
    <x v="1"/>
    <s v="Tesseramento"/>
    <x v="1"/>
    <x v="4"/>
    <x v="0"/>
    <m/>
  </r>
  <r>
    <n v="101895"/>
    <x v="0"/>
    <x v="0"/>
    <x v="0"/>
    <x v="0"/>
    <x v="7"/>
    <x v="316"/>
    <x v="0"/>
    <x v="0"/>
    <s v="Tesseramento"/>
    <x v="1"/>
    <x v="0"/>
    <x v="0"/>
    <m/>
  </r>
  <r>
    <n v="99855"/>
    <x v="0"/>
    <x v="0"/>
    <x v="0"/>
    <x v="0"/>
    <x v="7"/>
    <x v="267"/>
    <x v="0"/>
    <x v="0"/>
    <s v="Tesseramento"/>
    <x v="1"/>
    <x v="0"/>
    <x v="0"/>
    <m/>
  </r>
  <r>
    <n v="172479"/>
    <x v="1"/>
    <x v="0"/>
    <x v="0"/>
    <x v="0"/>
    <x v="7"/>
    <x v="316"/>
    <x v="0"/>
    <x v="0"/>
    <s v="Tesseramento"/>
    <x v="1"/>
    <x v="6"/>
    <x v="0"/>
    <m/>
  </r>
  <r>
    <n v="235767"/>
    <x v="0"/>
    <x v="0"/>
    <x v="1"/>
    <x v="1"/>
    <x v="11"/>
    <x v="132"/>
    <x v="0"/>
    <x v="0"/>
    <s v="Tesseramento"/>
    <x v="1"/>
    <x v="0"/>
    <x v="0"/>
    <m/>
  </r>
  <r>
    <n v="16377"/>
    <x v="0"/>
    <x v="0"/>
    <x v="0"/>
    <x v="1"/>
    <x v="7"/>
    <x v="267"/>
    <x v="0"/>
    <x v="1"/>
    <s v="Tesseramento"/>
    <x v="1"/>
    <x v="0"/>
    <x v="0"/>
    <m/>
  </r>
  <r>
    <n v="23310"/>
    <x v="0"/>
    <x v="0"/>
    <x v="0"/>
    <x v="0"/>
    <x v="7"/>
    <x v="267"/>
    <x v="0"/>
    <x v="1"/>
    <s v="Tesseramento"/>
    <x v="1"/>
    <x v="4"/>
    <x v="0"/>
    <m/>
  </r>
  <r>
    <n v="40561"/>
    <x v="0"/>
    <x v="0"/>
    <x v="0"/>
    <x v="0"/>
    <x v="7"/>
    <x v="267"/>
    <x v="0"/>
    <x v="0"/>
    <s v="Tesseramento"/>
    <x v="1"/>
    <x v="4"/>
    <x v="0"/>
    <m/>
  </r>
  <r>
    <n v="40560"/>
    <x v="0"/>
    <x v="0"/>
    <x v="0"/>
    <x v="0"/>
    <x v="7"/>
    <x v="267"/>
    <x v="0"/>
    <x v="1"/>
    <s v="Tesseramento"/>
    <x v="1"/>
    <x v="4"/>
    <x v="0"/>
    <m/>
  </r>
  <r>
    <n v="23315"/>
    <x v="0"/>
    <x v="0"/>
    <x v="0"/>
    <x v="0"/>
    <x v="7"/>
    <x v="267"/>
    <x v="0"/>
    <x v="1"/>
    <s v="Tesseramento"/>
    <x v="1"/>
    <x v="4"/>
    <x v="0"/>
    <m/>
  </r>
  <r>
    <n v="107217"/>
    <x v="0"/>
    <x v="0"/>
    <x v="0"/>
    <x v="1"/>
    <x v="7"/>
    <x v="267"/>
    <x v="0"/>
    <x v="0"/>
    <s v="Tesseramento"/>
    <x v="1"/>
    <x v="0"/>
    <x v="0"/>
    <m/>
  </r>
  <r>
    <n v="155658"/>
    <x v="1"/>
    <x v="0"/>
    <x v="0"/>
    <x v="0"/>
    <x v="7"/>
    <x v="316"/>
    <x v="0"/>
    <x v="1"/>
    <s v="Tesseramento"/>
    <x v="1"/>
    <x v="7"/>
    <x v="0"/>
    <m/>
  </r>
  <r>
    <n v="23317"/>
    <x v="0"/>
    <x v="0"/>
    <x v="0"/>
    <x v="0"/>
    <x v="7"/>
    <x v="267"/>
    <x v="0"/>
    <x v="0"/>
    <s v="Tesseramento"/>
    <x v="1"/>
    <x v="0"/>
    <x v="0"/>
    <m/>
  </r>
  <r>
    <n v="5251"/>
    <x v="0"/>
    <x v="0"/>
    <x v="2"/>
    <x v="0"/>
    <x v="7"/>
    <x v="150"/>
    <x v="0"/>
    <x v="0"/>
    <s v="Tesseramento"/>
    <x v="1"/>
    <x v="4"/>
    <x v="0"/>
    <m/>
  </r>
  <r>
    <n v="23318"/>
    <x v="0"/>
    <x v="0"/>
    <x v="0"/>
    <x v="0"/>
    <x v="7"/>
    <x v="267"/>
    <x v="0"/>
    <x v="1"/>
    <s v="Tesseramento"/>
    <x v="1"/>
    <x v="4"/>
    <x v="0"/>
    <m/>
  </r>
  <r>
    <n v="164974"/>
    <x v="0"/>
    <x v="0"/>
    <x v="0"/>
    <x v="0"/>
    <x v="7"/>
    <x v="267"/>
    <x v="0"/>
    <x v="0"/>
    <s v="Tesseramento"/>
    <x v="1"/>
    <x v="0"/>
    <x v="0"/>
    <m/>
  </r>
  <r>
    <n v="73935"/>
    <x v="0"/>
    <x v="0"/>
    <x v="0"/>
    <x v="0"/>
    <x v="7"/>
    <x v="267"/>
    <x v="0"/>
    <x v="1"/>
    <s v="Tesseramento"/>
    <x v="1"/>
    <x v="4"/>
    <x v="0"/>
    <m/>
  </r>
  <r>
    <n v="73936"/>
    <x v="0"/>
    <x v="0"/>
    <x v="0"/>
    <x v="0"/>
    <x v="7"/>
    <x v="267"/>
    <x v="0"/>
    <x v="0"/>
    <s v="Tesseramento"/>
    <x v="1"/>
    <x v="4"/>
    <x v="0"/>
    <m/>
  </r>
  <r>
    <n v="23321"/>
    <x v="0"/>
    <x v="0"/>
    <x v="0"/>
    <x v="0"/>
    <x v="7"/>
    <x v="267"/>
    <x v="0"/>
    <x v="1"/>
    <s v="Tesseramento"/>
    <x v="1"/>
    <x v="3"/>
    <x v="0"/>
    <m/>
  </r>
  <r>
    <n v="23320"/>
    <x v="0"/>
    <x v="0"/>
    <x v="0"/>
    <x v="0"/>
    <x v="7"/>
    <x v="267"/>
    <x v="0"/>
    <x v="0"/>
    <s v="Tesseramento"/>
    <x v="1"/>
    <x v="3"/>
    <x v="0"/>
    <m/>
  </r>
  <r>
    <n v="45596"/>
    <x v="0"/>
    <x v="0"/>
    <x v="0"/>
    <x v="0"/>
    <x v="7"/>
    <x v="267"/>
    <x v="0"/>
    <x v="0"/>
    <s v="Tesseramento"/>
    <x v="1"/>
    <x v="3"/>
    <x v="0"/>
    <m/>
  </r>
  <r>
    <n v="95311"/>
    <x v="0"/>
    <x v="0"/>
    <x v="0"/>
    <x v="0"/>
    <x v="7"/>
    <x v="267"/>
    <x v="0"/>
    <x v="0"/>
    <s v="Tesseramento"/>
    <x v="1"/>
    <x v="4"/>
    <x v="0"/>
    <m/>
  </r>
  <r>
    <n v="165033"/>
    <x v="0"/>
    <x v="0"/>
    <x v="0"/>
    <x v="0"/>
    <x v="7"/>
    <x v="267"/>
    <x v="0"/>
    <x v="0"/>
    <s v="Tesseramento"/>
    <x v="1"/>
    <x v="4"/>
    <x v="0"/>
    <m/>
  </r>
  <r>
    <n v="235772"/>
    <x v="0"/>
    <x v="0"/>
    <x v="1"/>
    <x v="1"/>
    <x v="11"/>
    <x v="132"/>
    <x v="0"/>
    <x v="0"/>
    <s v="Tesseramento"/>
    <x v="1"/>
    <x v="0"/>
    <x v="0"/>
    <m/>
  </r>
  <r>
    <n v="3604"/>
    <x v="0"/>
    <x v="0"/>
    <x v="0"/>
    <x v="0"/>
    <x v="7"/>
    <x v="267"/>
    <x v="0"/>
    <x v="0"/>
    <s v="Tesseramento"/>
    <x v="1"/>
    <x v="3"/>
    <x v="0"/>
    <m/>
  </r>
  <r>
    <n v="16378"/>
    <x v="0"/>
    <x v="0"/>
    <x v="0"/>
    <x v="0"/>
    <x v="7"/>
    <x v="267"/>
    <x v="0"/>
    <x v="0"/>
    <s v="Tesseramento"/>
    <x v="1"/>
    <x v="1"/>
    <x v="0"/>
    <m/>
  </r>
  <r>
    <n v="21947"/>
    <x v="0"/>
    <x v="0"/>
    <x v="0"/>
    <x v="0"/>
    <x v="7"/>
    <x v="267"/>
    <x v="0"/>
    <x v="0"/>
    <s v="Tesseramento"/>
    <x v="1"/>
    <x v="3"/>
    <x v="0"/>
    <m/>
  </r>
  <r>
    <n v="3606"/>
    <x v="0"/>
    <x v="0"/>
    <x v="0"/>
    <x v="0"/>
    <x v="7"/>
    <x v="267"/>
    <x v="0"/>
    <x v="0"/>
    <s v="Tesseramento"/>
    <x v="1"/>
    <x v="4"/>
    <x v="0"/>
    <m/>
  </r>
  <r>
    <n v="60742"/>
    <x v="0"/>
    <x v="0"/>
    <x v="0"/>
    <x v="0"/>
    <x v="7"/>
    <x v="267"/>
    <x v="0"/>
    <x v="0"/>
    <s v="Tesseramento"/>
    <x v="1"/>
    <x v="3"/>
    <x v="0"/>
    <m/>
  </r>
  <r>
    <n v="1938"/>
    <x v="0"/>
    <x v="0"/>
    <x v="0"/>
    <x v="0"/>
    <x v="7"/>
    <x v="267"/>
    <x v="0"/>
    <x v="0"/>
    <s v="Tesseramento"/>
    <x v="1"/>
    <x v="4"/>
    <x v="0"/>
    <m/>
  </r>
  <r>
    <n v="63725"/>
    <x v="0"/>
    <x v="0"/>
    <x v="0"/>
    <x v="0"/>
    <x v="7"/>
    <x v="267"/>
    <x v="0"/>
    <x v="1"/>
    <s v="Tesseramento"/>
    <x v="1"/>
    <x v="3"/>
    <x v="0"/>
    <m/>
  </r>
  <r>
    <n v="31998"/>
    <x v="0"/>
    <x v="0"/>
    <x v="0"/>
    <x v="0"/>
    <x v="7"/>
    <x v="267"/>
    <x v="0"/>
    <x v="1"/>
    <s v="Tesseramento"/>
    <x v="1"/>
    <x v="4"/>
    <x v="0"/>
    <m/>
  </r>
  <r>
    <n v="107477"/>
    <x v="0"/>
    <x v="0"/>
    <x v="0"/>
    <x v="0"/>
    <x v="7"/>
    <x v="267"/>
    <x v="0"/>
    <x v="0"/>
    <s v="Tesseramento"/>
    <x v="1"/>
    <x v="0"/>
    <x v="0"/>
    <m/>
  </r>
  <r>
    <n v="143970"/>
    <x v="0"/>
    <x v="0"/>
    <x v="0"/>
    <x v="0"/>
    <x v="7"/>
    <x v="267"/>
    <x v="0"/>
    <x v="0"/>
    <s v="Tesseramento"/>
    <x v="1"/>
    <x v="1"/>
    <x v="0"/>
    <m/>
  </r>
  <r>
    <n v="144643"/>
    <x v="0"/>
    <x v="0"/>
    <x v="0"/>
    <x v="0"/>
    <x v="7"/>
    <x v="267"/>
    <x v="0"/>
    <x v="0"/>
    <s v="Tesseramento"/>
    <x v="1"/>
    <x v="3"/>
    <x v="0"/>
    <m/>
  </r>
  <r>
    <n v="129979"/>
    <x v="0"/>
    <x v="0"/>
    <x v="0"/>
    <x v="0"/>
    <x v="7"/>
    <x v="267"/>
    <x v="0"/>
    <x v="0"/>
    <s v="Tesseramento"/>
    <x v="1"/>
    <x v="4"/>
    <x v="0"/>
    <m/>
  </r>
  <r>
    <n v="50774"/>
    <x v="0"/>
    <x v="0"/>
    <x v="0"/>
    <x v="0"/>
    <x v="7"/>
    <x v="267"/>
    <x v="0"/>
    <x v="0"/>
    <s v="Tesseramento"/>
    <x v="1"/>
    <x v="4"/>
    <x v="0"/>
    <m/>
  </r>
  <r>
    <n v="3610"/>
    <x v="0"/>
    <x v="0"/>
    <x v="0"/>
    <x v="0"/>
    <x v="7"/>
    <x v="267"/>
    <x v="0"/>
    <x v="0"/>
    <s v="Tesseramento"/>
    <x v="1"/>
    <x v="4"/>
    <x v="0"/>
    <m/>
  </r>
  <r>
    <n v="189461"/>
    <x v="0"/>
    <x v="0"/>
    <x v="0"/>
    <x v="0"/>
    <x v="7"/>
    <x v="267"/>
    <x v="0"/>
    <x v="0"/>
    <s v="Tesseramento"/>
    <x v="1"/>
    <x v="4"/>
    <x v="0"/>
    <m/>
  </r>
  <r>
    <n v="23327"/>
    <x v="0"/>
    <x v="0"/>
    <x v="0"/>
    <x v="0"/>
    <x v="7"/>
    <x v="267"/>
    <x v="0"/>
    <x v="0"/>
    <s v="Tesseramento"/>
    <x v="1"/>
    <x v="4"/>
    <x v="0"/>
    <m/>
  </r>
  <r>
    <n v="127945"/>
    <x v="0"/>
    <x v="0"/>
    <x v="0"/>
    <x v="0"/>
    <x v="7"/>
    <x v="267"/>
    <x v="0"/>
    <x v="0"/>
    <s v="Tesseramento"/>
    <x v="1"/>
    <x v="0"/>
    <x v="0"/>
    <m/>
  </r>
  <r>
    <n v="81932"/>
    <x v="0"/>
    <x v="0"/>
    <x v="0"/>
    <x v="0"/>
    <x v="7"/>
    <x v="267"/>
    <x v="0"/>
    <x v="0"/>
    <s v="Tesseramento"/>
    <x v="1"/>
    <x v="4"/>
    <x v="0"/>
    <m/>
  </r>
  <r>
    <n v="136204"/>
    <x v="0"/>
    <x v="0"/>
    <x v="0"/>
    <x v="0"/>
    <x v="7"/>
    <x v="267"/>
    <x v="0"/>
    <x v="0"/>
    <s v="Tesseramento"/>
    <x v="1"/>
    <x v="0"/>
    <x v="0"/>
    <m/>
  </r>
  <r>
    <n v="99856"/>
    <x v="0"/>
    <x v="0"/>
    <x v="0"/>
    <x v="0"/>
    <x v="7"/>
    <x v="267"/>
    <x v="0"/>
    <x v="0"/>
    <s v="Tesseramento"/>
    <x v="1"/>
    <x v="0"/>
    <x v="0"/>
    <m/>
  </r>
  <r>
    <n v="23335"/>
    <x v="0"/>
    <x v="0"/>
    <x v="0"/>
    <x v="0"/>
    <x v="7"/>
    <x v="267"/>
    <x v="0"/>
    <x v="0"/>
    <s v="Tesseramento"/>
    <x v="1"/>
    <x v="4"/>
    <x v="0"/>
    <m/>
  </r>
  <r>
    <n v="23336"/>
    <x v="0"/>
    <x v="0"/>
    <x v="0"/>
    <x v="0"/>
    <x v="7"/>
    <x v="267"/>
    <x v="0"/>
    <x v="0"/>
    <s v="Tesseramento"/>
    <x v="1"/>
    <x v="3"/>
    <x v="0"/>
    <m/>
  </r>
  <r>
    <n v="47052"/>
    <x v="0"/>
    <x v="0"/>
    <x v="0"/>
    <x v="0"/>
    <x v="7"/>
    <x v="267"/>
    <x v="0"/>
    <x v="1"/>
    <s v="Tesseramento"/>
    <x v="1"/>
    <x v="4"/>
    <x v="0"/>
    <m/>
  </r>
  <r>
    <n v="72413"/>
    <x v="0"/>
    <x v="0"/>
    <x v="0"/>
    <x v="0"/>
    <x v="7"/>
    <x v="267"/>
    <x v="0"/>
    <x v="0"/>
    <s v="Tesseramento"/>
    <x v="1"/>
    <x v="4"/>
    <x v="0"/>
    <m/>
  </r>
  <r>
    <n v="72414"/>
    <x v="0"/>
    <x v="0"/>
    <x v="0"/>
    <x v="0"/>
    <x v="7"/>
    <x v="267"/>
    <x v="0"/>
    <x v="1"/>
    <s v="Tesseramento"/>
    <x v="1"/>
    <x v="4"/>
    <x v="0"/>
    <m/>
  </r>
  <r>
    <n v="198014"/>
    <x v="1"/>
    <x v="0"/>
    <x v="0"/>
    <x v="0"/>
    <x v="4"/>
    <x v="151"/>
    <x v="0"/>
    <x v="0"/>
    <s v="Tesseramento"/>
    <x v="1"/>
    <x v="5"/>
    <x v="0"/>
    <m/>
  </r>
  <r>
    <n v="128081"/>
    <x v="0"/>
    <x v="0"/>
    <x v="0"/>
    <x v="0"/>
    <x v="4"/>
    <x v="151"/>
    <x v="0"/>
    <x v="0"/>
    <s v="Tesseramento"/>
    <x v="1"/>
    <x v="0"/>
    <x v="0"/>
    <m/>
  </r>
  <r>
    <n v="171495"/>
    <x v="1"/>
    <x v="0"/>
    <x v="0"/>
    <x v="0"/>
    <x v="7"/>
    <x v="267"/>
    <x v="0"/>
    <x v="0"/>
    <s v="Tesseramento"/>
    <x v="1"/>
    <x v="7"/>
    <x v="0"/>
    <m/>
  </r>
  <r>
    <n v="23348"/>
    <x v="0"/>
    <x v="0"/>
    <x v="0"/>
    <x v="0"/>
    <x v="7"/>
    <x v="267"/>
    <x v="0"/>
    <x v="0"/>
    <s v="Tesseramento"/>
    <x v="1"/>
    <x v="4"/>
    <x v="0"/>
    <m/>
  </r>
  <r>
    <n v="120461"/>
    <x v="0"/>
    <x v="0"/>
    <x v="0"/>
    <x v="1"/>
    <x v="7"/>
    <x v="267"/>
    <x v="0"/>
    <x v="1"/>
    <s v="Tesseramento"/>
    <x v="1"/>
    <x v="0"/>
    <x v="0"/>
    <m/>
  </r>
  <r>
    <n v="23354"/>
    <x v="0"/>
    <x v="0"/>
    <x v="0"/>
    <x v="0"/>
    <x v="7"/>
    <x v="267"/>
    <x v="0"/>
    <x v="1"/>
    <s v="Tesseramento"/>
    <x v="1"/>
    <x v="4"/>
    <x v="0"/>
    <m/>
  </r>
  <r>
    <n v="70668"/>
    <x v="0"/>
    <x v="0"/>
    <x v="0"/>
    <x v="0"/>
    <x v="4"/>
    <x v="151"/>
    <x v="0"/>
    <x v="0"/>
    <s v="Tesseramento"/>
    <x v="1"/>
    <x v="1"/>
    <x v="0"/>
    <m/>
  </r>
  <r>
    <n v="48527"/>
    <x v="0"/>
    <x v="0"/>
    <x v="0"/>
    <x v="0"/>
    <x v="7"/>
    <x v="267"/>
    <x v="0"/>
    <x v="0"/>
    <s v="Tesseramento"/>
    <x v="1"/>
    <x v="3"/>
    <x v="0"/>
    <m/>
  </r>
  <r>
    <n v="76345"/>
    <x v="0"/>
    <x v="0"/>
    <x v="0"/>
    <x v="0"/>
    <x v="4"/>
    <x v="151"/>
    <x v="0"/>
    <x v="0"/>
    <s v="Tesseramento"/>
    <x v="1"/>
    <x v="1"/>
    <x v="0"/>
    <m/>
  </r>
  <r>
    <n v="175591"/>
    <x v="0"/>
    <x v="0"/>
    <x v="0"/>
    <x v="0"/>
    <x v="7"/>
    <x v="316"/>
    <x v="0"/>
    <x v="1"/>
    <s v="Tesseramento"/>
    <x v="1"/>
    <x v="4"/>
    <x v="0"/>
    <m/>
  </r>
  <r>
    <n v="91443"/>
    <x v="0"/>
    <x v="0"/>
    <x v="0"/>
    <x v="0"/>
    <x v="4"/>
    <x v="151"/>
    <x v="0"/>
    <x v="1"/>
    <s v="Tesseramento"/>
    <x v="1"/>
    <x v="1"/>
    <x v="0"/>
    <m/>
  </r>
  <r>
    <n v="86466"/>
    <x v="0"/>
    <x v="0"/>
    <x v="0"/>
    <x v="0"/>
    <x v="4"/>
    <x v="151"/>
    <x v="0"/>
    <x v="0"/>
    <s v="Tesseramento"/>
    <x v="1"/>
    <x v="1"/>
    <x v="0"/>
    <m/>
  </r>
  <r>
    <n v="219846"/>
    <x v="1"/>
    <x v="0"/>
    <x v="0"/>
    <x v="2"/>
    <x v="7"/>
    <x v="267"/>
    <x v="0"/>
    <x v="0"/>
    <s v="Tesseramento"/>
    <x v="1"/>
    <x v="5"/>
    <x v="0"/>
    <m/>
  </r>
  <r>
    <n v="48526"/>
    <x v="0"/>
    <x v="0"/>
    <x v="0"/>
    <x v="0"/>
    <x v="7"/>
    <x v="267"/>
    <x v="0"/>
    <x v="0"/>
    <s v="Tesseramento"/>
    <x v="1"/>
    <x v="0"/>
    <x v="0"/>
    <m/>
  </r>
  <r>
    <n v="144878"/>
    <x v="0"/>
    <x v="0"/>
    <x v="0"/>
    <x v="0"/>
    <x v="4"/>
    <x v="151"/>
    <x v="0"/>
    <x v="0"/>
    <s v="Tesseramento"/>
    <x v="1"/>
    <x v="0"/>
    <x v="0"/>
    <m/>
  </r>
  <r>
    <n v="23355"/>
    <x v="0"/>
    <x v="0"/>
    <x v="0"/>
    <x v="0"/>
    <x v="7"/>
    <x v="267"/>
    <x v="0"/>
    <x v="0"/>
    <s v="Tesseramento"/>
    <x v="1"/>
    <x v="0"/>
    <x v="0"/>
    <m/>
  </r>
  <r>
    <n v="37850"/>
    <x v="0"/>
    <x v="0"/>
    <x v="0"/>
    <x v="0"/>
    <x v="4"/>
    <x v="151"/>
    <x v="0"/>
    <x v="0"/>
    <s v="Tesseramento"/>
    <x v="1"/>
    <x v="4"/>
    <x v="0"/>
    <m/>
  </r>
  <r>
    <n v="54916"/>
    <x v="0"/>
    <x v="0"/>
    <x v="0"/>
    <x v="0"/>
    <x v="4"/>
    <x v="151"/>
    <x v="0"/>
    <x v="0"/>
    <s v="Tesseramento"/>
    <x v="1"/>
    <x v="1"/>
    <x v="0"/>
    <m/>
  </r>
  <r>
    <n v="3862"/>
    <x v="0"/>
    <x v="0"/>
    <x v="0"/>
    <x v="0"/>
    <x v="7"/>
    <x v="267"/>
    <x v="0"/>
    <x v="0"/>
    <s v="Tesseramento"/>
    <x v="1"/>
    <x v="1"/>
    <x v="0"/>
    <m/>
  </r>
  <r>
    <n v="37929"/>
    <x v="0"/>
    <x v="0"/>
    <x v="0"/>
    <x v="0"/>
    <x v="4"/>
    <x v="151"/>
    <x v="0"/>
    <x v="0"/>
    <s v="Tesseramento"/>
    <x v="1"/>
    <x v="0"/>
    <x v="0"/>
    <m/>
  </r>
  <r>
    <n v="23357"/>
    <x v="0"/>
    <x v="0"/>
    <x v="0"/>
    <x v="1"/>
    <x v="7"/>
    <x v="267"/>
    <x v="0"/>
    <x v="1"/>
    <s v="Tesseramento"/>
    <x v="1"/>
    <x v="4"/>
    <x v="0"/>
    <m/>
  </r>
  <r>
    <n v="23356"/>
    <x v="0"/>
    <x v="0"/>
    <x v="0"/>
    <x v="1"/>
    <x v="7"/>
    <x v="267"/>
    <x v="0"/>
    <x v="0"/>
    <s v="Tesseramento"/>
    <x v="1"/>
    <x v="4"/>
    <x v="0"/>
    <m/>
  </r>
  <r>
    <n v="3623"/>
    <x v="0"/>
    <x v="0"/>
    <x v="0"/>
    <x v="0"/>
    <x v="7"/>
    <x v="267"/>
    <x v="0"/>
    <x v="0"/>
    <s v="Tesseramento"/>
    <x v="1"/>
    <x v="3"/>
    <x v="0"/>
    <m/>
  </r>
  <r>
    <n v="25149"/>
    <x v="0"/>
    <x v="0"/>
    <x v="0"/>
    <x v="0"/>
    <x v="4"/>
    <x v="151"/>
    <x v="0"/>
    <x v="0"/>
    <s v="Tesseramento"/>
    <x v="1"/>
    <x v="3"/>
    <x v="0"/>
    <m/>
  </r>
  <r>
    <n v="23360"/>
    <x v="0"/>
    <x v="0"/>
    <x v="0"/>
    <x v="0"/>
    <x v="7"/>
    <x v="267"/>
    <x v="0"/>
    <x v="0"/>
    <s v="Tesseramento"/>
    <x v="1"/>
    <x v="4"/>
    <x v="0"/>
    <m/>
  </r>
  <r>
    <n v="154573"/>
    <x v="0"/>
    <x v="0"/>
    <x v="0"/>
    <x v="2"/>
    <x v="7"/>
    <x v="267"/>
    <x v="0"/>
    <x v="1"/>
    <s v="Tesseramento"/>
    <x v="1"/>
    <x v="4"/>
    <x v="0"/>
    <m/>
  </r>
  <r>
    <n v="23362"/>
    <x v="0"/>
    <x v="0"/>
    <x v="0"/>
    <x v="0"/>
    <x v="7"/>
    <x v="267"/>
    <x v="0"/>
    <x v="1"/>
    <s v="Tesseramento"/>
    <x v="1"/>
    <x v="4"/>
    <x v="0"/>
    <m/>
  </r>
  <r>
    <n v="37952"/>
    <x v="0"/>
    <x v="0"/>
    <x v="0"/>
    <x v="0"/>
    <x v="4"/>
    <x v="151"/>
    <x v="0"/>
    <x v="0"/>
    <s v="Tesseramento"/>
    <x v="1"/>
    <x v="0"/>
    <x v="0"/>
    <m/>
  </r>
  <r>
    <n v="3629"/>
    <x v="0"/>
    <x v="0"/>
    <x v="0"/>
    <x v="0"/>
    <x v="7"/>
    <x v="267"/>
    <x v="0"/>
    <x v="0"/>
    <s v="Tesseramento"/>
    <x v="1"/>
    <x v="4"/>
    <x v="0"/>
    <m/>
  </r>
  <r>
    <n v="23364"/>
    <x v="0"/>
    <x v="0"/>
    <x v="0"/>
    <x v="0"/>
    <x v="7"/>
    <x v="267"/>
    <x v="0"/>
    <x v="0"/>
    <s v="Tesseramento"/>
    <x v="1"/>
    <x v="0"/>
    <x v="0"/>
    <m/>
  </r>
  <r>
    <n v="50633"/>
    <x v="0"/>
    <x v="0"/>
    <x v="0"/>
    <x v="0"/>
    <x v="4"/>
    <x v="151"/>
    <x v="0"/>
    <x v="0"/>
    <s v="Tesseramento"/>
    <x v="1"/>
    <x v="3"/>
    <x v="0"/>
    <m/>
  </r>
  <r>
    <n v="28796"/>
    <x v="0"/>
    <x v="0"/>
    <x v="0"/>
    <x v="0"/>
    <x v="7"/>
    <x v="267"/>
    <x v="0"/>
    <x v="0"/>
    <s v="Tesseramento"/>
    <x v="1"/>
    <x v="3"/>
    <x v="0"/>
    <m/>
  </r>
  <r>
    <n v="151153"/>
    <x v="0"/>
    <x v="0"/>
    <x v="0"/>
    <x v="0"/>
    <x v="7"/>
    <x v="267"/>
    <x v="0"/>
    <x v="0"/>
    <s v="Tesseramento"/>
    <x v="1"/>
    <x v="0"/>
    <x v="0"/>
    <m/>
  </r>
  <r>
    <n v="23370"/>
    <x v="0"/>
    <x v="0"/>
    <x v="0"/>
    <x v="0"/>
    <x v="7"/>
    <x v="267"/>
    <x v="0"/>
    <x v="0"/>
    <s v="Tesseramento"/>
    <x v="1"/>
    <x v="4"/>
    <x v="0"/>
    <m/>
  </r>
  <r>
    <n v="163816"/>
    <x v="0"/>
    <x v="0"/>
    <x v="0"/>
    <x v="0"/>
    <x v="7"/>
    <x v="267"/>
    <x v="0"/>
    <x v="0"/>
    <s v="Tesseramento"/>
    <x v="1"/>
    <x v="0"/>
    <x v="0"/>
    <m/>
  </r>
  <r>
    <n v="23374"/>
    <x v="0"/>
    <x v="0"/>
    <x v="0"/>
    <x v="0"/>
    <x v="7"/>
    <x v="267"/>
    <x v="0"/>
    <x v="0"/>
    <s v="Tesseramento"/>
    <x v="1"/>
    <x v="4"/>
    <x v="0"/>
    <m/>
  </r>
  <r>
    <n v="87166"/>
    <x v="0"/>
    <x v="0"/>
    <x v="0"/>
    <x v="0"/>
    <x v="7"/>
    <x v="267"/>
    <x v="0"/>
    <x v="1"/>
    <s v="Tesseramento"/>
    <x v="1"/>
    <x v="3"/>
    <x v="0"/>
    <m/>
  </r>
  <r>
    <n v="172922"/>
    <x v="0"/>
    <x v="0"/>
    <x v="0"/>
    <x v="0"/>
    <x v="7"/>
    <x v="267"/>
    <x v="0"/>
    <x v="0"/>
    <s v="Tesseramento"/>
    <x v="1"/>
    <x v="0"/>
    <x v="0"/>
    <m/>
  </r>
  <r>
    <n v="100420"/>
    <x v="0"/>
    <x v="0"/>
    <x v="0"/>
    <x v="0"/>
    <x v="7"/>
    <x v="267"/>
    <x v="0"/>
    <x v="0"/>
    <s v="Tesseramento"/>
    <x v="1"/>
    <x v="3"/>
    <x v="0"/>
    <m/>
  </r>
  <r>
    <n v="29405"/>
    <x v="0"/>
    <x v="0"/>
    <x v="0"/>
    <x v="0"/>
    <x v="7"/>
    <x v="267"/>
    <x v="0"/>
    <x v="1"/>
    <s v="Tesseramento"/>
    <x v="1"/>
    <x v="3"/>
    <x v="0"/>
    <m/>
  </r>
  <r>
    <n v="50604"/>
    <x v="0"/>
    <x v="0"/>
    <x v="0"/>
    <x v="0"/>
    <x v="7"/>
    <x v="267"/>
    <x v="0"/>
    <x v="0"/>
    <s v="Tesseramento"/>
    <x v="1"/>
    <x v="0"/>
    <x v="0"/>
    <m/>
  </r>
  <r>
    <n v="23378"/>
    <x v="0"/>
    <x v="0"/>
    <x v="0"/>
    <x v="0"/>
    <x v="7"/>
    <x v="267"/>
    <x v="0"/>
    <x v="1"/>
    <s v="Tesseramento"/>
    <x v="1"/>
    <x v="4"/>
    <x v="0"/>
    <m/>
  </r>
  <r>
    <n v="23382"/>
    <x v="0"/>
    <x v="0"/>
    <x v="0"/>
    <x v="0"/>
    <x v="7"/>
    <x v="267"/>
    <x v="0"/>
    <x v="0"/>
    <s v="Tesseramento"/>
    <x v="1"/>
    <x v="3"/>
    <x v="0"/>
    <m/>
  </r>
  <r>
    <n v="23385"/>
    <x v="0"/>
    <x v="0"/>
    <x v="0"/>
    <x v="0"/>
    <x v="7"/>
    <x v="267"/>
    <x v="0"/>
    <x v="1"/>
    <s v="Tesseramento"/>
    <x v="1"/>
    <x v="0"/>
    <x v="0"/>
    <m/>
  </r>
  <r>
    <n v="235611"/>
    <x v="0"/>
    <x v="1"/>
    <x v="1"/>
    <x v="1"/>
    <x v="7"/>
    <x v="45"/>
    <x v="0"/>
    <x v="0"/>
    <s v="Tesseramento"/>
    <x v="1"/>
    <x v="0"/>
    <x v="0"/>
    <m/>
  </r>
  <r>
    <n v="31996"/>
    <x v="0"/>
    <x v="0"/>
    <x v="0"/>
    <x v="0"/>
    <x v="7"/>
    <x v="267"/>
    <x v="0"/>
    <x v="1"/>
    <s v="Tesseramento"/>
    <x v="1"/>
    <x v="4"/>
    <x v="0"/>
    <m/>
  </r>
  <r>
    <n v="159561"/>
    <x v="0"/>
    <x v="0"/>
    <x v="0"/>
    <x v="0"/>
    <x v="7"/>
    <x v="267"/>
    <x v="0"/>
    <x v="1"/>
    <s v="Tesseramento"/>
    <x v="1"/>
    <x v="4"/>
    <x v="0"/>
    <m/>
  </r>
  <r>
    <n v="197242"/>
    <x v="0"/>
    <x v="0"/>
    <x v="0"/>
    <x v="0"/>
    <x v="8"/>
    <x v="92"/>
    <x v="0"/>
    <x v="0"/>
    <s v="Tesseramento"/>
    <x v="1"/>
    <x v="4"/>
    <x v="0"/>
    <m/>
  </r>
  <r>
    <n v="206048"/>
    <x v="1"/>
    <x v="0"/>
    <x v="0"/>
    <x v="0"/>
    <x v="7"/>
    <x v="267"/>
    <x v="0"/>
    <x v="0"/>
    <s v="Tesseramento"/>
    <x v="1"/>
    <x v="5"/>
    <x v="0"/>
    <s v="B"/>
  </r>
  <r>
    <n v="95892"/>
    <x v="0"/>
    <x v="0"/>
    <x v="0"/>
    <x v="0"/>
    <x v="7"/>
    <x v="267"/>
    <x v="0"/>
    <x v="0"/>
    <s v="Tesseramento"/>
    <x v="1"/>
    <x v="0"/>
    <x v="0"/>
    <m/>
  </r>
  <r>
    <n v="197241"/>
    <x v="0"/>
    <x v="0"/>
    <x v="0"/>
    <x v="0"/>
    <x v="8"/>
    <x v="92"/>
    <x v="0"/>
    <x v="1"/>
    <s v="Tesseramento"/>
    <x v="1"/>
    <x v="4"/>
    <x v="0"/>
    <m/>
  </r>
  <r>
    <n v="3646"/>
    <x v="0"/>
    <x v="0"/>
    <x v="0"/>
    <x v="0"/>
    <x v="7"/>
    <x v="267"/>
    <x v="0"/>
    <x v="0"/>
    <s v="Tesseramento"/>
    <x v="1"/>
    <x v="4"/>
    <x v="0"/>
    <m/>
  </r>
  <r>
    <n v="24316"/>
    <x v="0"/>
    <x v="0"/>
    <x v="0"/>
    <x v="0"/>
    <x v="7"/>
    <x v="267"/>
    <x v="0"/>
    <x v="0"/>
    <s v="Tesseramento"/>
    <x v="1"/>
    <x v="0"/>
    <x v="0"/>
    <m/>
  </r>
  <r>
    <n v="154735"/>
    <x v="0"/>
    <x v="0"/>
    <x v="0"/>
    <x v="2"/>
    <x v="11"/>
    <x v="24"/>
    <x v="0"/>
    <x v="0"/>
    <s v="Tesseramento"/>
    <x v="1"/>
    <x v="1"/>
    <x v="0"/>
    <m/>
  </r>
  <r>
    <n v="103376"/>
    <x v="0"/>
    <x v="0"/>
    <x v="0"/>
    <x v="0"/>
    <x v="7"/>
    <x v="267"/>
    <x v="0"/>
    <x v="0"/>
    <s v="Tesseramento"/>
    <x v="1"/>
    <x v="0"/>
    <x v="0"/>
    <m/>
  </r>
  <r>
    <n v="23401"/>
    <x v="0"/>
    <x v="0"/>
    <x v="0"/>
    <x v="0"/>
    <x v="7"/>
    <x v="267"/>
    <x v="0"/>
    <x v="0"/>
    <s v="Tesseramento"/>
    <x v="1"/>
    <x v="3"/>
    <x v="0"/>
    <m/>
  </r>
  <r>
    <n v="235690"/>
    <x v="1"/>
    <x v="0"/>
    <x v="1"/>
    <x v="2"/>
    <x v="7"/>
    <x v="150"/>
    <x v="0"/>
    <x v="1"/>
    <s v="Tesseramento"/>
    <x v="1"/>
    <x v="5"/>
    <x v="0"/>
    <m/>
  </r>
  <r>
    <n v="99284"/>
    <x v="0"/>
    <x v="0"/>
    <x v="0"/>
    <x v="0"/>
    <x v="7"/>
    <x v="267"/>
    <x v="0"/>
    <x v="0"/>
    <s v="Tesseramento"/>
    <x v="1"/>
    <x v="3"/>
    <x v="0"/>
    <m/>
  </r>
  <r>
    <n v="23412"/>
    <x v="0"/>
    <x v="0"/>
    <x v="0"/>
    <x v="0"/>
    <x v="7"/>
    <x v="267"/>
    <x v="0"/>
    <x v="0"/>
    <s v="Tesseramento"/>
    <x v="1"/>
    <x v="4"/>
    <x v="0"/>
    <m/>
  </r>
  <r>
    <n v="186435"/>
    <x v="0"/>
    <x v="0"/>
    <x v="0"/>
    <x v="0"/>
    <x v="7"/>
    <x v="267"/>
    <x v="0"/>
    <x v="0"/>
    <s v="Tesseramento"/>
    <x v="1"/>
    <x v="1"/>
    <x v="0"/>
    <m/>
  </r>
  <r>
    <n v="117105"/>
    <x v="0"/>
    <x v="0"/>
    <x v="0"/>
    <x v="0"/>
    <x v="7"/>
    <x v="267"/>
    <x v="0"/>
    <x v="0"/>
    <s v="Tesseramento"/>
    <x v="1"/>
    <x v="3"/>
    <x v="0"/>
    <m/>
  </r>
  <r>
    <n v="134652"/>
    <x v="0"/>
    <x v="0"/>
    <x v="0"/>
    <x v="0"/>
    <x v="7"/>
    <x v="267"/>
    <x v="0"/>
    <x v="0"/>
    <s v="Tesseramento"/>
    <x v="1"/>
    <x v="4"/>
    <x v="0"/>
    <m/>
  </r>
  <r>
    <n v="23415"/>
    <x v="0"/>
    <x v="0"/>
    <x v="0"/>
    <x v="0"/>
    <x v="7"/>
    <x v="267"/>
    <x v="0"/>
    <x v="0"/>
    <s v="Tesseramento"/>
    <x v="1"/>
    <x v="4"/>
    <x v="0"/>
    <m/>
  </r>
  <r>
    <n v="160898"/>
    <x v="0"/>
    <x v="0"/>
    <x v="0"/>
    <x v="0"/>
    <x v="7"/>
    <x v="267"/>
    <x v="0"/>
    <x v="0"/>
    <s v="Tesseramento"/>
    <x v="1"/>
    <x v="0"/>
    <x v="0"/>
    <m/>
  </r>
  <r>
    <n v="146305"/>
    <x v="0"/>
    <x v="0"/>
    <x v="0"/>
    <x v="1"/>
    <x v="7"/>
    <x v="267"/>
    <x v="0"/>
    <x v="0"/>
    <s v="Tesseramento"/>
    <x v="1"/>
    <x v="4"/>
    <x v="0"/>
    <m/>
  </r>
  <r>
    <n v="3651"/>
    <x v="0"/>
    <x v="0"/>
    <x v="0"/>
    <x v="0"/>
    <x v="7"/>
    <x v="267"/>
    <x v="0"/>
    <x v="0"/>
    <s v="Tesseramento"/>
    <x v="1"/>
    <x v="3"/>
    <x v="0"/>
    <m/>
  </r>
  <r>
    <n v="3653"/>
    <x v="0"/>
    <x v="0"/>
    <x v="0"/>
    <x v="0"/>
    <x v="7"/>
    <x v="267"/>
    <x v="0"/>
    <x v="0"/>
    <s v="Tesseramento"/>
    <x v="1"/>
    <x v="0"/>
    <x v="0"/>
    <m/>
  </r>
  <r>
    <n v="23430"/>
    <x v="0"/>
    <x v="0"/>
    <x v="0"/>
    <x v="0"/>
    <x v="7"/>
    <x v="267"/>
    <x v="0"/>
    <x v="0"/>
    <s v="Tesseramento"/>
    <x v="1"/>
    <x v="3"/>
    <x v="0"/>
    <m/>
  </r>
  <r>
    <n v="23429"/>
    <x v="0"/>
    <x v="0"/>
    <x v="0"/>
    <x v="1"/>
    <x v="7"/>
    <x v="267"/>
    <x v="0"/>
    <x v="1"/>
    <s v="Tesseramento"/>
    <x v="1"/>
    <x v="4"/>
    <x v="0"/>
    <m/>
  </r>
  <r>
    <n v="23432"/>
    <x v="0"/>
    <x v="0"/>
    <x v="0"/>
    <x v="0"/>
    <x v="7"/>
    <x v="267"/>
    <x v="0"/>
    <x v="0"/>
    <s v="Tesseramento"/>
    <x v="1"/>
    <x v="4"/>
    <x v="0"/>
    <m/>
  </r>
  <r>
    <n v="54934"/>
    <x v="0"/>
    <x v="0"/>
    <x v="0"/>
    <x v="0"/>
    <x v="7"/>
    <x v="267"/>
    <x v="0"/>
    <x v="1"/>
    <s v="Tesseramento"/>
    <x v="1"/>
    <x v="4"/>
    <x v="0"/>
    <m/>
  </r>
  <r>
    <n v="23434"/>
    <x v="0"/>
    <x v="0"/>
    <x v="0"/>
    <x v="0"/>
    <x v="7"/>
    <x v="267"/>
    <x v="0"/>
    <x v="0"/>
    <s v="Tesseramento"/>
    <x v="1"/>
    <x v="4"/>
    <x v="0"/>
    <m/>
  </r>
  <r>
    <n v="3656"/>
    <x v="0"/>
    <x v="0"/>
    <x v="0"/>
    <x v="0"/>
    <x v="7"/>
    <x v="267"/>
    <x v="0"/>
    <x v="1"/>
    <s v="Tesseramento"/>
    <x v="1"/>
    <x v="4"/>
    <x v="0"/>
    <m/>
  </r>
  <r>
    <n v="3658"/>
    <x v="0"/>
    <x v="0"/>
    <x v="0"/>
    <x v="0"/>
    <x v="7"/>
    <x v="267"/>
    <x v="0"/>
    <x v="0"/>
    <s v="Tesseramento"/>
    <x v="1"/>
    <x v="4"/>
    <x v="0"/>
    <m/>
  </r>
  <r>
    <n v="130792"/>
    <x v="0"/>
    <x v="0"/>
    <x v="0"/>
    <x v="0"/>
    <x v="7"/>
    <x v="267"/>
    <x v="0"/>
    <x v="0"/>
    <s v="Tesseramento"/>
    <x v="1"/>
    <x v="0"/>
    <x v="0"/>
    <m/>
  </r>
  <r>
    <n v="23437"/>
    <x v="0"/>
    <x v="0"/>
    <x v="0"/>
    <x v="0"/>
    <x v="7"/>
    <x v="267"/>
    <x v="0"/>
    <x v="1"/>
    <s v="Tesseramento"/>
    <x v="1"/>
    <x v="4"/>
    <x v="0"/>
    <m/>
  </r>
  <r>
    <n v="115905"/>
    <x v="0"/>
    <x v="0"/>
    <x v="0"/>
    <x v="0"/>
    <x v="7"/>
    <x v="267"/>
    <x v="0"/>
    <x v="1"/>
    <s v="Tesseramento"/>
    <x v="1"/>
    <x v="0"/>
    <x v="0"/>
    <m/>
  </r>
  <r>
    <n v="3662"/>
    <x v="0"/>
    <x v="0"/>
    <x v="0"/>
    <x v="0"/>
    <x v="7"/>
    <x v="267"/>
    <x v="0"/>
    <x v="0"/>
    <s v="Tesseramento"/>
    <x v="1"/>
    <x v="4"/>
    <x v="0"/>
    <m/>
  </r>
  <r>
    <n v="225430"/>
    <x v="0"/>
    <x v="0"/>
    <x v="0"/>
    <x v="2"/>
    <x v="7"/>
    <x v="267"/>
    <x v="0"/>
    <x v="1"/>
    <s v="Tesseramento"/>
    <x v="1"/>
    <x v="0"/>
    <x v="0"/>
    <m/>
  </r>
  <r>
    <n v="23439"/>
    <x v="0"/>
    <x v="0"/>
    <x v="0"/>
    <x v="0"/>
    <x v="7"/>
    <x v="267"/>
    <x v="0"/>
    <x v="0"/>
    <s v="Tesseramento"/>
    <x v="1"/>
    <x v="0"/>
    <x v="0"/>
    <m/>
  </r>
  <r>
    <n v="23440"/>
    <x v="0"/>
    <x v="0"/>
    <x v="0"/>
    <x v="0"/>
    <x v="7"/>
    <x v="267"/>
    <x v="0"/>
    <x v="0"/>
    <s v="Tesseramento"/>
    <x v="1"/>
    <x v="0"/>
    <x v="0"/>
    <m/>
  </r>
  <r>
    <n v="23376"/>
    <x v="0"/>
    <x v="0"/>
    <x v="0"/>
    <x v="0"/>
    <x v="7"/>
    <x v="267"/>
    <x v="0"/>
    <x v="1"/>
    <s v="Tesseramento"/>
    <x v="1"/>
    <x v="4"/>
    <x v="0"/>
    <m/>
  </r>
  <r>
    <n v="103377"/>
    <x v="0"/>
    <x v="0"/>
    <x v="0"/>
    <x v="0"/>
    <x v="7"/>
    <x v="267"/>
    <x v="0"/>
    <x v="0"/>
    <s v="Tesseramento"/>
    <x v="1"/>
    <x v="4"/>
    <x v="0"/>
    <m/>
  </r>
  <r>
    <n v="23445"/>
    <x v="0"/>
    <x v="0"/>
    <x v="0"/>
    <x v="0"/>
    <x v="7"/>
    <x v="267"/>
    <x v="0"/>
    <x v="1"/>
    <s v="Tesseramento"/>
    <x v="1"/>
    <x v="4"/>
    <x v="0"/>
    <m/>
  </r>
  <r>
    <n v="23447"/>
    <x v="0"/>
    <x v="0"/>
    <x v="0"/>
    <x v="0"/>
    <x v="7"/>
    <x v="267"/>
    <x v="0"/>
    <x v="0"/>
    <s v="Tesseramento"/>
    <x v="1"/>
    <x v="4"/>
    <x v="0"/>
    <m/>
  </r>
  <r>
    <n v="211934"/>
    <x v="0"/>
    <x v="0"/>
    <x v="0"/>
    <x v="0"/>
    <x v="7"/>
    <x v="267"/>
    <x v="0"/>
    <x v="0"/>
    <s v="Tesseramento"/>
    <x v="1"/>
    <x v="3"/>
    <x v="0"/>
    <m/>
  </r>
  <r>
    <n v="23454"/>
    <x v="0"/>
    <x v="0"/>
    <x v="0"/>
    <x v="0"/>
    <x v="7"/>
    <x v="267"/>
    <x v="0"/>
    <x v="0"/>
    <s v="Tesseramento"/>
    <x v="1"/>
    <x v="4"/>
    <x v="0"/>
    <m/>
  </r>
  <r>
    <n v="23461"/>
    <x v="0"/>
    <x v="0"/>
    <x v="0"/>
    <x v="0"/>
    <x v="7"/>
    <x v="267"/>
    <x v="0"/>
    <x v="0"/>
    <s v="Tesseramento"/>
    <x v="1"/>
    <x v="0"/>
    <x v="0"/>
    <m/>
  </r>
  <r>
    <n v="32007"/>
    <x v="0"/>
    <x v="0"/>
    <x v="0"/>
    <x v="0"/>
    <x v="7"/>
    <x v="267"/>
    <x v="0"/>
    <x v="0"/>
    <s v="Tesseramento"/>
    <x v="1"/>
    <x v="4"/>
    <x v="0"/>
    <m/>
  </r>
  <r>
    <n v="235691"/>
    <x v="0"/>
    <x v="0"/>
    <x v="1"/>
    <x v="2"/>
    <x v="7"/>
    <x v="150"/>
    <x v="0"/>
    <x v="0"/>
    <s v="Tesseramento"/>
    <x v="1"/>
    <x v="0"/>
    <x v="0"/>
    <m/>
  </r>
  <r>
    <n v="62594"/>
    <x v="0"/>
    <x v="0"/>
    <x v="0"/>
    <x v="0"/>
    <x v="7"/>
    <x v="267"/>
    <x v="0"/>
    <x v="0"/>
    <s v="Tesseramento"/>
    <x v="1"/>
    <x v="4"/>
    <x v="0"/>
    <m/>
  </r>
  <r>
    <n v="63306"/>
    <x v="0"/>
    <x v="0"/>
    <x v="0"/>
    <x v="0"/>
    <x v="7"/>
    <x v="267"/>
    <x v="0"/>
    <x v="0"/>
    <s v="Tesseramento"/>
    <x v="1"/>
    <x v="0"/>
    <x v="0"/>
    <m/>
  </r>
  <r>
    <n v="87945"/>
    <x v="0"/>
    <x v="0"/>
    <x v="0"/>
    <x v="0"/>
    <x v="7"/>
    <x v="267"/>
    <x v="0"/>
    <x v="0"/>
    <s v="Tesseramento"/>
    <x v="1"/>
    <x v="4"/>
    <x v="0"/>
    <m/>
  </r>
  <r>
    <n v="110630"/>
    <x v="0"/>
    <x v="0"/>
    <x v="0"/>
    <x v="0"/>
    <x v="7"/>
    <x v="267"/>
    <x v="0"/>
    <x v="1"/>
    <s v="Tesseramento"/>
    <x v="1"/>
    <x v="4"/>
    <x v="0"/>
    <m/>
  </r>
  <r>
    <n v="72418"/>
    <x v="0"/>
    <x v="0"/>
    <x v="0"/>
    <x v="0"/>
    <x v="7"/>
    <x v="267"/>
    <x v="0"/>
    <x v="0"/>
    <s v="Tesseramento"/>
    <x v="1"/>
    <x v="0"/>
    <x v="0"/>
    <m/>
  </r>
  <r>
    <n v="154813"/>
    <x v="0"/>
    <x v="0"/>
    <x v="0"/>
    <x v="0"/>
    <x v="7"/>
    <x v="267"/>
    <x v="0"/>
    <x v="0"/>
    <s v="Tesseramento"/>
    <x v="1"/>
    <x v="0"/>
    <x v="0"/>
    <m/>
  </r>
  <r>
    <n v="23479"/>
    <x v="0"/>
    <x v="0"/>
    <x v="0"/>
    <x v="0"/>
    <x v="7"/>
    <x v="267"/>
    <x v="0"/>
    <x v="0"/>
    <s v="Tesseramento"/>
    <x v="1"/>
    <x v="3"/>
    <x v="0"/>
    <m/>
  </r>
  <r>
    <n v="23477"/>
    <x v="0"/>
    <x v="0"/>
    <x v="0"/>
    <x v="0"/>
    <x v="7"/>
    <x v="267"/>
    <x v="0"/>
    <x v="0"/>
    <s v="Tesseramento"/>
    <x v="1"/>
    <x v="4"/>
    <x v="0"/>
    <m/>
  </r>
  <r>
    <n v="89984"/>
    <x v="0"/>
    <x v="0"/>
    <x v="0"/>
    <x v="0"/>
    <x v="7"/>
    <x v="267"/>
    <x v="0"/>
    <x v="0"/>
    <s v="Tesseramento"/>
    <x v="1"/>
    <x v="0"/>
    <x v="0"/>
    <m/>
  </r>
  <r>
    <n v="118148"/>
    <x v="0"/>
    <x v="0"/>
    <x v="0"/>
    <x v="0"/>
    <x v="7"/>
    <x v="267"/>
    <x v="0"/>
    <x v="0"/>
    <s v="Tesseramento"/>
    <x v="1"/>
    <x v="4"/>
    <x v="0"/>
    <m/>
  </r>
  <r>
    <n v="2106"/>
    <x v="0"/>
    <x v="0"/>
    <x v="0"/>
    <x v="0"/>
    <x v="7"/>
    <x v="267"/>
    <x v="0"/>
    <x v="0"/>
    <s v="Tesseramento"/>
    <x v="1"/>
    <x v="4"/>
    <x v="0"/>
    <m/>
  </r>
  <r>
    <n v="219857"/>
    <x v="1"/>
    <x v="0"/>
    <x v="0"/>
    <x v="2"/>
    <x v="7"/>
    <x v="267"/>
    <x v="0"/>
    <x v="0"/>
    <s v="Tesseramento"/>
    <x v="1"/>
    <x v="5"/>
    <x v="0"/>
    <m/>
  </r>
  <r>
    <n v="219860"/>
    <x v="1"/>
    <x v="0"/>
    <x v="0"/>
    <x v="2"/>
    <x v="7"/>
    <x v="267"/>
    <x v="0"/>
    <x v="0"/>
    <s v="Tesseramento"/>
    <x v="1"/>
    <x v="5"/>
    <x v="0"/>
    <m/>
  </r>
  <r>
    <n v="23478"/>
    <x v="0"/>
    <x v="0"/>
    <x v="0"/>
    <x v="1"/>
    <x v="7"/>
    <x v="267"/>
    <x v="0"/>
    <x v="1"/>
    <s v="Tesseramento"/>
    <x v="1"/>
    <x v="4"/>
    <x v="0"/>
    <m/>
  </r>
  <r>
    <n v="23482"/>
    <x v="0"/>
    <x v="0"/>
    <x v="0"/>
    <x v="0"/>
    <x v="7"/>
    <x v="267"/>
    <x v="0"/>
    <x v="0"/>
    <s v="Tesseramento"/>
    <x v="1"/>
    <x v="4"/>
    <x v="0"/>
    <m/>
  </r>
  <r>
    <n v="23484"/>
    <x v="0"/>
    <x v="0"/>
    <x v="0"/>
    <x v="0"/>
    <x v="7"/>
    <x v="267"/>
    <x v="0"/>
    <x v="1"/>
    <s v="Tesseramento"/>
    <x v="1"/>
    <x v="4"/>
    <x v="0"/>
    <m/>
  </r>
  <r>
    <n v="48457"/>
    <x v="0"/>
    <x v="0"/>
    <x v="0"/>
    <x v="0"/>
    <x v="7"/>
    <x v="267"/>
    <x v="0"/>
    <x v="1"/>
    <s v="Tesseramento"/>
    <x v="1"/>
    <x v="3"/>
    <x v="0"/>
    <m/>
  </r>
  <r>
    <n v="23486"/>
    <x v="0"/>
    <x v="0"/>
    <x v="0"/>
    <x v="0"/>
    <x v="7"/>
    <x v="267"/>
    <x v="0"/>
    <x v="0"/>
    <s v="Tesseramento"/>
    <x v="1"/>
    <x v="4"/>
    <x v="0"/>
    <m/>
  </r>
  <r>
    <n v="65123"/>
    <x v="0"/>
    <x v="0"/>
    <x v="0"/>
    <x v="0"/>
    <x v="7"/>
    <x v="267"/>
    <x v="0"/>
    <x v="0"/>
    <s v="Tesseramento"/>
    <x v="1"/>
    <x v="0"/>
    <x v="0"/>
    <m/>
  </r>
  <r>
    <n v="181827"/>
    <x v="0"/>
    <x v="0"/>
    <x v="0"/>
    <x v="0"/>
    <x v="7"/>
    <x v="267"/>
    <x v="0"/>
    <x v="0"/>
    <s v="Tesseramento"/>
    <x v="1"/>
    <x v="0"/>
    <x v="0"/>
    <m/>
  </r>
  <r>
    <n v="23492"/>
    <x v="0"/>
    <x v="0"/>
    <x v="0"/>
    <x v="0"/>
    <x v="7"/>
    <x v="267"/>
    <x v="0"/>
    <x v="1"/>
    <s v="Tesseramento"/>
    <x v="1"/>
    <x v="4"/>
    <x v="0"/>
    <m/>
  </r>
  <r>
    <n v="23496"/>
    <x v="0"/>
    <x v="0"/>
    <x v="0"/>
    <x v="0"/>
    <x v="7"/>
    <x v="267"/>
    <x v="0"/>
    <x v="0"/>
    <s v="Tesseramento"/>
    <x v="1"/>
    <x v="4"/>
    <x v="0"/>
    <m/>
  </r>
  <r>
    <n v="23494"/>
    <x v="0"/>
    <x v="0"/>
    <x v="0"/>
    <x v="0"/>
    <x v="7"/>
    <x v="267"/>
    <x v="0"/>
    <x v="1"/>
    <s v="Tesseramento"/>
    <x v="1"/>
    <x v="4"/>
    <x v="0"/>
    <m/>
  </r>
  <r>
    <n v="23493"/>
    <x v="0"/>
    <x v="0"/>
    <x v="0"/>
    <x v="0"/>
    <x v="7"/>
    <x v="267"/>
    <x v="0"/>
    <x v="0"/>
    <s v="Tesseramento"/>
    <x v="1"/>
    <x v="4"/>
    <x v="0"/>
    <m/>
  </r>
  <r>
    <n v="23498"/>
    <x v="0"/>
    <x v="0"/>
    <x v="0"/>
    <x v="0"/>
    <x v="7"/>
    <x v="267"/>
    <x v="0"/>
    <x v="0"/>
    <s v="Tesseramento"/>
    <x v="1"/>
    <x v="4"/>
    <x v="0"/>
    <m/>
  </r>
  <r>
    <n v="23500"/>
    <x v="0"/>
    <x v="0"/>
    <x v="0"/>
    <x v="0"/>
    <x v="7"/>
    <x v="267"/>
    <x v="0"/>
    <x v="1"/>
    <s v="Tesseramento"/>
    <x v="1"/>
    <x v="4"/>
    <x v="0"/>
    <m/>
  </r>
  <r>
    <n v="204670"/>
    <x v="0"/>
    <x v="0"/>
    <x v="0"/>
    <x v="1"/>
    <x v="4"/>
    <x v="111"/>
    <x v="0"/>
    <x v="1"/>
    <s v="Tesseramento"/>
    <x v="3"/>
    <x v="0"/>
    <x v="0"/>
    <m/>
  </r>
  <r>
    <n v="204610"/>
    <x v="1"/>
    <x v="0"/>
    <x v="0"/>
    <x v="0"/>
    <x v="4"/>
    <x v="111"/>
    <x v="0"/>
    <x v="0"/>
    <s v="Tesseramento"/>
    <x v="3"/>
    <x v="6"/>
    <x v="0"/>
    <m/>
  </r>
  <r>
    <n v="23504"/>
    <x v="0"/>
    <x v="0"/>
    <x v="0"/>
    <x v="0"/>
    <x v="7"/>
    <x v="267"/>
    <x v="0"/>
    <x v="1"/>
    <s v="Tesseramento"/>
    <x v="1"/>
    <x v="3"/>
    <x v="0"/>
    <m/>
  </r>
  <r>
    <n v="29572"/>
    <x v="0"/>
    <x v="0"/>
    <x v="0"/>
    <x v="0"/>
    <x v="7"/>
    <x v="267"/>
    <x v="0"/>
    <x v="0"/>
    <s v="Tesseramento"/>
    <x v="1"/>
    <x v="4"/>
    <x v="0"/>
    <m/>
  </r>
  <r>
    <n v="235846"/>
    <x v="1"/>
    <x v="0"/>
    <x v="1"/>
    <x v="1"/>
    <x v="11"/>
    <x v="49"/>
    <x v="0"/>
    <x v="1"/>
    <s v="Tesseramento"/>
    <x v="1"/>
    <x v="2"/>
    <x v="0"/>
    <m/>
  </r>
  <r>
    <n v="23509"/>
    <x v="0"/>
    <x v="0"/>
    <x v="0"/>
    <x v="0"/>
    <x v="7"/>
    <x v="267"/>
    <x v="0"/>
    <x v="0"/>
    <s v="Tesseramento"/>
    <x v="1"/>
    <x v="3"/>
    <x v="0"/>
    <m/>
  </r>
  <r>
    <n v="23508"/>
    <x v="0"/>
    <x v="0"/>
    <x v="0"/>
    <x v="0"/>
    <x v="7"/>
    <x v="267"/>
    <x v="0"/>
    <x v="0"/>
    <s v="Tesseramento"/>
    <x v="1"/>
    <x v="4"/>
    <x v="0"/>
    <m/>
  </r>
  <r>
    <n v="147565"/>
    <x v="0"/>
    <x v="0"/>
    <x v="0"/>
    <x v="0"/>
    <x v="4"/>
    <x v="151"/>
    <x v="0"/>
    <x v="0"/>
    <s v="Tesseramento"/>
    <x v="1"/>
    <x v="1"/>
    <x v="0"/>
    <m/>
  </r>
  <r>
    <n v="48450"/>
    <x v="0"/>
    <x v="0"/>
    <x v="0"/>
    <x v="0"/>
    <x v="7"/>
    <x v="267"/>
    <x v="0"/>
    <x v="0"/>
    <s v="Tesseramento"/>
    <x v="1"/>
    <x v="3"/>
    <x v="0"/>
    <m/>
  </r>
  <r>
    <n v="117568"/>
    <x v="0"/>
    <x v="0"/>
    <x v="0"/>
    <x v="0"/>
    <x v="4"/>
    <x v="151"/>
    <x v="0"/>
    <x v="0"/>
    <s v="Tesseramento"/>
    <x v="1"/>
    <x v="3"/>
    <x v="0"/>
    <m/>
  </r>
  <r>
    <n v="59584"/>
    <x v="0"/>
    <x v="0"/>
    <x v="0"/>
    <x v="1"/>
    <x v="7"/>
    <x v="267"/>
    <x v="0"/>
    <x v="0"/>
    <s v="Tesseramento"/>
    <x v="1"/>
    <x v="4"/>
    <x v="0"/>
    <m/>
  </r>
  <r>
    <n v="107899"/>
    <x v="0"/>
    <x v="0"/>
    <x v="0"/>
    <x v="0"/>
    <x v="17"/>
    <x v="258"/>
    <x v="0"/>
    <x v="0"/>
    <s v="Tesseramento"/>
    <x v="1"/>
    <x v="1"/>
    <x v="0"/>
    <m/>
  </r>
  <r>
    <n v="80650"/>
    <x v="0"/>
    <x v="0"/>
    <x v="0"/>
    <x v="0"/>
    <x v="7"/>
    <x v="267"/>
    <x v="0"/>
    <x v="0"/>
    <s v="Tesseramento"/>
    <x v="1"/>
    <x v="0"/>
    <x v="0"/>
    <m/>
  </r>
  <r>
    <n v="45829"/>
    <x v="0"/>
    <x v="0"/>
    <x v="0"/>
    <x v="0"/>
    <x v="7"/>
    <x v="267"/>
    <x v="0"/>
    <x v="0"/>
    <s v="Tesseramento"/>
    <x v="1"/>
    <x v="0"/>
    <x v="0"/>
    <m/>
  </r>
  <r>
    <n v="54924"/>
    <x v="0"/>
    <x v="0"/>
    <x v="0"/>
    <x v="0"/>
    <x v="7"/>
    <x v="267"/>
    <x v="0"/>
    <x v="1"/>
    <s v="Tesseramento"/>
    <x v="1"/>
    <x v="4"/>
    <x v="0"/>
    <m/>
  </r>
  <r>
    <n v="159695"/>
    <x v="0"/>
    <x v="0"/>
    <x v="0"/>
    <x v="0"/>
    <x v="7"/>
    <x v="267"/>
    <x v="0"/>
    <x v="1"/>
    <s v="Tesseramento"/>
    <x v="1"/>
    <x v="1"/>
    <x v="0"/>
    <m/>
  </r>
  <r>
    <n v="58595"/>
    <x v="0"/>
    <x v="1"/>
    <x v="0"/>
    <x v="4"/>
    <x v="4"/>
    <x v="151"/>
    <x v="0"/>
    <x v="1"/>
    <s v="Tesseramento"/>
    <x v="1"/>
    <x v="4"/>
    <x v="0"/>
    <m/>
  </r>
  <r>
    <n v="37884"/>
    <x v="0"/>
    <x v="0"/>
    <x v="0"/>
    <x v="0"/>
    <x v="4"/>
    <x v="151"/>
    <x v="0"/>
    <x v="0"/>
    <s v="Tesseramento"/>
    <x v="1"/>
    <x v="4"/>
    <x v="0"/>
    <m/>
  </r>
  <r>
    <n v="171248"/>
    <x v="1"/>
    <x v="0"/>
    <x v="0"/>
    <x v="1"/>
    <x v="7"/>
    <x v="267"/>
    <x v="0"/>
    <x v="1"/>
    <s v="Tesseramento"/>
    <x v="1"/>
    <x v="7"/>
    <x v="0"/>
    <m/>
  </r>
  <r>
    <n v="161989"/>
    <x v="0"/>
    <x v="0"/>
    <x v="0"/>
    <x v="1"/>
    <x v="7"/>
    <x v="267"/>
    <x v="0"/>
    <x v="0"/>
    <s v="Tesseramento"/>
    <x v="1"/>
    <x v="3"/>
    <x v="0"/>
    <m/>
  </r>
  <r>
    <n v="55042"/>
    <x v="0"/>
    <x v="0"/>
    <x v="0"/>
    <x v="0"/>
    <x v="7"/>
    <x v="267"/>
    <x v="0"/>
    <x v="0"/>
    <s v="Tesseramento"/>
    <x v="1"/>
    <x v="4"/>
    <x v="0"/>
    <m/>
  </r>
  <r>
    <n v="3854"/>
    <x v="0"/>
    <x v="0"/>
    <x v="0"/>
    <x v="0"/>
    <x v="7"/>
    <x v="267"/>
    <x v="0"/>
    <x v="1"/>
    <s v="Tesseramento"/>
    <x v="1"/>
    <x v="4"/>
    <x v="0"/>
    <m/>
  </r>
  <r>
    <n v="23519"/>
    <x v="0"/>
    <x v="0"/>
    <x v="0"/>
    <x v="0"/>
    <x v="7"/>
    <x v="267"/>
    <x v="0"/>
    <x v="0"/>
    <s v="Tesseramento"/>
    <x v="1"/>
    <x v="0"/>
    <x v="0"/>
    <m/>
  </r>
  <r>
    <n v="23667"/>
    <x v="0"/>
    <x v="0"/>
    <x v="0"/>
    <x v="0"/>
    <x v="7"/>
    <x v="267"/>
    <x v="0"/>
    <x v="1"/>
    <s v="Tesseramento"/>
    <x v="1"/>
    <x v="4"/>
    <x v="0"/>
    <m/>
  </r>
  <r>
    <n v="37912"/>
    <x v="0"/>
    <x v="0"/>
    <x v="0"/>
    <x v="0"/>
    <x v="4"/>
    <x v="151"/>
    <x v="0"/>
    <x v="0"/>
    <s v="Tesseramento"/>
    <x v="1"/>
    <x v="4"/>
    <x v="0"/>
    <m/>
  </r>
  <r>
    <n v="37913"/>
    <x v="0"/>
    <x v="0"/>
    <x v="0"/>
    <x v="0"/>
    <x v="4"/>
    <x v="151"/>
    <x v="0"/>
    <x v="1"/>
    <s v="Tesseramento"/>
    <x v="1"/>
    <x v="4"/>
    <x v="0"/>
    <m/>
  </r>
  <r>
    <n v="37886"/>
    <x v="0"/>
    <x v="0"/>
    <x v="0"/>
    <x v="0"/>
    <x v="4"/>
    <x v="151"/>
    <x v="0"/>
    <x v="1"/>
    <s v="Tesseramento"/>
    <x v="1"/>
    <x v="4"/>
    <x v="0"/>
    <m/>
  </r>
  <r>
    <n v="23520"/>
    <x v="0"/>
    <x v="0"/>
    <x v="0"/>
    <x v="0"/>
    <x v="7"/>
    <x v="267"/>
    <x v="0"/>
    <x v="1"/>
    <s v="Tesseramento"/>
    <x v="1"/>
    <x v="4"/>
    <x v="0"/>
    <m/>
  </r>
  <r>
    <n v="23521"/>
    <x v="0"/>
    <x v="0"/>
    <x v="0"/>
    <x v="0"/>
    <x v="7"/>
    <x v="267"/>
    <x v="0"/>
    <x v="1"/>
    <s v="Tesseramento"/>
    <x v="1"/>
    <x v="0"/>
    <x v="0"/>
    <m/>
  </r>
  <r>
    <n v="200238"/>
    <x v="0"/>
    <x v="1"/>
    <x v="0"/>
    <x v="0"/>
    <x v="17"/>
    <x v="258"/>
    <x v="0"/>
    <x v="0"/>
    <s v="Tesseramento"/>
    <x v="1"/>
    <x v="0"/>
    <x v="0"/>
    <m/>
  </r>
  <r>
    <n v="210439"/>
    <x v="1"/>
    <x v="0"/>
    <x v="0"/>
    <x v="0"/>
    <x v="4"/>
    <x v="151"/>
    <x v="0"/>
    <x v="0"/>
    <s v="Tesseramento"/>
    <x v="1"/>
    <x v="5"/>
    <x v="0"/>
    <s v="B"/>
  </r>
  <r>
    <n v="199420"/>
    <x v="0"/>
    <x v="1"/>
    <x v="0"/>
    <x v="0"/>
    <x v="4"/>
    <x v="151"/>
    <x v="0"/>
    <x v="0"/>
    <s v="Tesseramento"/>
    <x v="1"/>
    <x v="0"/>
    <x v="0"/>
    <m/>
  </r>
  <r>
    <n v="78381"/>
    <x v="0"/>
    <x v="0"/>
    <x v="0"/>
    <x v="0"/>
    <x v="4"/>
    <x v="151"/>
    <x v="0"/>
    <x v="1"/>
    <s v="Tesseramento"/>
    <x v="1"/>
    <x v="4"/>
    <x v="0"/>
    <m/>
  </r>
  <r>
    <n v="208509"/>
    <x v="1"/>
    <x v="0"/>
    <x v="0"/>
    <x v="3"/>
    <x v="7"/>
    <x v="267"/>
    <x v="0"/>
    <x v="0"/>
    <s v="Tesseramento"/>
    <x v="1"/>
    <x v="7"/>
    <x v="0"/>
    <m/>
  </r>
  <r>
    <n v="23523"/>
    <x v="0"/>
    <x v="0"/>
    <x v="0"/>
    <x v="0"/>
    <x v="7"/>
    <x v="267"/>
    <x v="0"/>
    <x v="0"/>
    <s v="Tesseramento"/>
    <x v="1"/>
    <x v="4"/>
    <x v="0"/>
    <m/>
  </r>
  <r>
    <n v="107457"/>
    <x v="0"/>
    <x v="0"/>
    <x v="0"/>
    <x v="0"/>
    <x v="7"/>
    <x v="267"/>
    <x v="0"/>
    <x v="0"/>
    <s v="Tesseramento"/>
    <x v="1"/>
    <x v="4"/>
    <x v="0"/>
    <m/>
  </r>
  <r>
    <n v="171781"/>
    <x v="1"/>
    <x v="0"/>
    <x v="0"/>
    <x v="0"/>
    <x v="7"/>
    <x v="267"/>
    <x v="0"/>
    <x v="0"/>
    <s v="Tesseramento"/>
    <x v="1"/>
    <x v="5"/>
    <x v="0"/>
    <m/>
  </r>
  <r>
    <n v="171782"/>
    <x v="1"/>
    <x v="0"/>
    <x v="0"/>
    <x v="0"/>
    <x v="7"/>
    <x v="267"/>
    <x v="0"/>
    <x v="0"/>
    <s v="Tesseramento"/>
    <x v="1"/>
    <x v="5"/>
    <x v="0"/>
    <m/>
  </r>
  <r>
    <n v="95895"/>
    <x v="0"/>
    <x v="0"/>
    <x v="0"/>
    <x v="0"/>
    <x v="7"/>
    <x v="267"/>
    <x v="0"/>
    <x v="0"/>
    <s v="Tesseramento"/>
    <x v="1"/>
    <x v="3"/>
    <x v="0"/>
    <m/>
  </r>
  <r>
    <n v="113130"/>
    <x v="0"/>
    <x v="0"/>
    <x v="0"/>
    <x v="0"/>
    <x v="7"/>
    <x v="267"/>
    <x v="0"/>
    <x v="0"/>
    <s v="Tesseramento"/>
    <x v="1"/>
    <x v="0"/>
    <x v="0"/>
    <m/>
  </r>
  <r>
    <n v="154814"/>
    <x v="0"/>
    <x v="0"/>
    <x v="0"/>
    <x v="0"/>
    <x v="7"/>
    <x v="267"/>
    <x v="0"/>
    <x v="0"/>
    <s v="Tesseramento"/>
    <x v="1"/>
    <x v="0"/>
    <x v="0"/>
    <m/>
  </r>
  <r>
    <n v="32012"/>
    <x v="0"/>
    <x v="0"/>
    <x v="0"/>
    <x v="0"/>
    <x v="7"/>
    <x v="267"/>
    <x v="0"/>
    <x v="1"/>
    <s v="Tesseramento"/>
    <x v="1"/>
    <x v="4"/>
    <x v="0"/>
    <m/>
  </r>
  <r>
    <n v="111552"/>
    <x v="0"/>
    <x v="0"/>
    <x v="0"/>
    <x v="0"/>
    <x v="7"/>
    <x v="267"/>
    <x v="0"/>
    <x v="0"/>
    <s v="Tesseramento"/>
    <x v="1"/>
    <x v="1"/>
    <x v="0"/>
    <m/>
  </r>
  <r>
    <n v="95897"/>
    <x v="0"/>
    <x v="0"/>
    <x v="0"/>
    <x v="1"/>
    <x v="7"/>
    <x v="267"/>
    <x v="0"/>
    <x v="1"/>
    <s v="Tesseramento"/>
    <x v="1"/>
    <x v="3"/>
    <x v="0"/>
    <m/>
  </r>
  <r>
    <n v="15241"/>
    <x v="0"/>
    <x v="0"/>
    <x v="0"/>
    <x v="0"/>
    <x v="7"/>
    <x v="267"/>
    <x v="0"/>
    <x v="0"/>
    <s v="Tesseramento"/>
    <x v="1"/>
    <x v="4"/>
    <x v="0"/>
    <m/>
  </r>
  <r>
    <n v="183550"/>
    <x v="0"/>
    <x v="0"/>
    <x v="0"/>
    <x v="0"/>
    <x v="7"/>
    <x v="267"/>
    <x v="0"/>
    <x v="1"/>
    <s v="Tesseramento"/>
    <x v="1"/>
    <x v="0"/>
    <x v="0"/>
    <m/>
  </r>
  <r>
    <n v="97435"/>
    <x v="0"/>
    <x v="0"/>
    <x v="0"/>
    <x v="0"/>
    <x v="7"/>
    <x v="267"/>
    <x v="0"/>
    <x v="0"/>
    <s v="Tesseramento"/>
    <x v="1"/>
    <x v="1"/>
    <x v="0"/>
    <m/>
  </r>
  <r>
    <n v="138349"/>
    <x v="0"/>
    <x v="0"/>
    <x v="0"/>
    <x v="0"/>
    <x v="7"/>
    <x v="267"/>
    <x v="0"/>
    <x v="0"/>
    <s v="Tesseramento"/>
    <x v="1"/>
    <x v="4"/>
    <x v="0"/>
    <m/>
  </r>
  <r>
    <n v="81019"/>
    <x v="0"/>
    <x v="0"/>
    <x v="0"/>
    <x v="1"/>
    <x v="7"/>
    <x v="267"/>
    <x v="0"/>
    <x v="1"/>
    <s v="Tesseramento"/>
    <x v="1"/>
    <x v="0"/>
    <x v="0"/>
    <m/>
  </r>
  <r>
    <n v="160817"/>
    <x v="0"/>
    <x v="0"/>
    <x v="0"/>
    <x v="0"/>
    <x v="7"/>
    <x v="267"/>
    <x v="0"/>
    <x v="0"/>
    <s v="Tesseramento"/>
    <x v="1"/>
    <x v="0"/>
    <x v="0"/>
    <m/>
  </r>
  <r>
    <n v="143972"/>
    <x v="0"/>
    <x v="0"/>
    <x v="0"/>
    <x v="0"/>
    <x v="7"/>
    <x v="267"/>
    <x v="0"/>
    <x v="0"/>
    <s v="Tesseramento"/>
    <x v="1"/>
    <x v="0"/>
    <x v="0"/>
    <m/>
  </r>
  <r>
    <n v="23528"/>
    <x v="0"/>
    <x v="0"/>
    <x v="0"/>
    <x v="0"/>
    <x v="7"/>
    <x v="267"/>
    <x v="0"/>
    <x v="1"/>
    <s v="Tesseramento"/>
    <x v="1"/>
    <x v="4"/>
    <x v="0"/>
    <m/>
  </r>
  <r>
    <n v="23530"/>
    <x v="0"/>
    <x v="0"/>
    <x v="0"/>
    <x v="0"/>
    <x v="7"/>
    <x v="267"/>
    <x v="0"/>
    <x v="0"/>
    <s v="Tesseramento"/>
    <x v="1"/>
    <x v="3"/>
    <x v="0"/>
    <m/>
  </r>
  <r>
    <n v="227894"/>
    <x v="0"/>
    <x v="0"/>
    <x v="0"/>
    <x v="1"/>
    <x v="7"/>
    <x v="267"/>
    <x v="0"/>
    <x v="1"/>
    <s v="Tesseramento"/>
    <x v="1"/>
    <x v="0"/>
    <x v="0"/>
    <m/>
  </r>
  <r>
    <n v="23544"/>
    <x v="0"/>
    <x v="0"/>
    <x v="0"/>
    <x v="0"/>
    <x v="7"/>
    <x v="267"/>
    <x v="0"/>
    <x v="1"/>
    <s v="Tesseramento"/>
    <x v="1"/>
    <x v="4"/>
    <x v="0"/>
    <m/>
  </r>
  <r>
    <n v="59585"/>
    <x v="0"/>
    <x v="0"/>
    <x v="0"/>
    <x v="0"/>
    <x v="7"/>
    <x v="267"/>
    <x v="0"/>
    <x v="0"/>
    <s v="Tesseramento"/>
    <x v="1"/>
    <x v="4"/>
    <x v="0"/>
    <m/>
  </r>
  <r>
    <n v="68997"/>
    <x v="0"/>
    <x v="0"/>
    <x v="0"/>
    <x v="0"/>
    <x v="7"/>
    <x v="267"/>
    <x v="0"/>
    <x v="0"/>
    <s v="Tesseramento"/>
    <x v="1"/>
    <x v="0"/>
    <x v="0"/>
    <m/>
  </r>
  <r>
    <n v="80651"/>
    <x v="0"/>
    <x v="0"/>
    <x v="0"/>
    <x v="0"/>
    <x v="7"/>
    <x v="267"/>
    <x v="0"/>
    <x v="0"/>
    <s v="Tesseramento"/>
    <x v="1"/>
    <x v="3"/>
    <x v="0"/>
    <m/>
  </r>
  <r>
    <n v="149201"/>
    <x v="0"/>
    <x v="0"/>
    <x v="0"/>
    <x v="0"/>
    <x v="7"/>
    <x v="267"/>
    <x v="0"/>
    <x v="0"/>
    <s v="Tesseramento"/>
    <x v="1"/>
    <x v="0"/>
    <x v="0"/>
    <m/>
  </r>
  <r>
    <n v="23549"/>
    <x v="0"/>
    <x v="0"/>
    <x v="0"/>
    <x v="0"/>
    <x v="7"/>
    <x v="267"/>
    <x v="0"/>
    <x v="1"/>
    <s v="Tesseramento"/>
    <x v="1"/>
    <x v="4"/>
    <x v="0"/>
    <m/>
  </r>
  <r>
    <n v="23547"/>
    <x v="0"/>
    <x v="0"/>
    <x v="0"/>
    <x v="0"/>
    <x v="7"/>
    <x v="267"/>
    <x v="0"/>
    <x v="0"/>
    <s v="Tesseramento"/>
    <x v="1"/>
    <x v="4"/>
    <x v="0"/>
    <m/>
  </r>
  <r>
    <n v="40565"/>
    <x v="0"/>
    <x v="0"/>
    <x v="0"/>
    <x v="0"/>
    <x v="7"/>
    <x v="267"/>
    <x v="0"/>
    <x v="0"/>
    <s v="Tesseramento"/>
    <x v="1"/>
    <x v="0"/>
    <x v="0"/>
    <m/>
  </r>
  <r>
    <n v="232719"/>
    <x v="0"/>
    <x v="1"/>
    <x v="0"/>
    <x v="1"/>
    <x v="1"/>
    <x v="1"/>
    <x v="0"/>
    <x v="1"/>
    <s v="Tesseramento"/>
    <x v="0"/>
    <x v="0"/>
    <x v="0"/>
    <m/>
  </r>
  <r>
    <n v="23553"/>
    <x v="0"/>
    <x v="0"/>
    <x v="0"/>
    <x v="0"/>
    <x v="7"/>
    <x v="267"/>
    <x v="0"/>
    <x v="0"/>
    <s v="Tesseramento"/>
    <x v="1"/>
    <x v="4"/>
    <x v="0"/>
    <m/>
  </r>
  <r>
    <n v="32016"/>
    <x v="0"/>
    <x v="0"/>
    <x v="0"/>
    <x v="0"/>
    <x v="7"/>
    <x v="267"/>
    <x v="0"/>
    <x v="0"/>
    <s v="Tesseramento"/>
    <x v="1"/>
    <x v="4"/>
    <x v="0"/>
    <m/>
  </r>
  <r>
    <n v="23556"/>
    <x v="0"/>
    <x v="0"/>
    <x v="0"/>
    <x v="0"/>
    <x v="7"/>
    <x v="267"/>
    <x v="0"/>
    <x v="0"/>
    <s v="Tesseramento"/>
    <x v="1"/>
    <x v="0"/>
    <x v="0"/>
    <m/>
  </r>
  <r>
    <n v="3697"/>
    <x v="0"/>
    <x v="0"/>
    <x v="0"/>
    <x v="0"/>
    <x v="7"/>
    <x v="267"/>
    <x v="0"/>
    <x v="0"/>
    <s v="Tesseramento"/>
    <x v="1"/>
    <x v="4"/>
    <x v="0"/>
    <m/>
  </r>
  <r>
    <n v="60441"/>
    <x v="0"/>
    <x v="0"/>
    <x v="0"/>
    <x v="0"/>
    <x v="4"/>
    <x v="147"/>
    <x v="0"/>
    <x v="0"/>
    <s v="Tesseramento"/>
    <x v="1"/>
    <x v="4"/>
    <x v="0"/>
    <m/>
  </r>
  <r>
    <n v="125607"/>
    <x v="0"/>
    <x v="0"/>
    <x v="0"/>
    <x v="0"/>
    <x v="4"/>
    <x v="119"/>
    <x v="0"/>
    <x v="1"/>
    <s v="Tesseramento"/>
    <x v="1"/>
    <x v="3"/>
    <x v="0"/>
    <m/>
  </r>
  <r>
    <n v="23557"/>
    <x v="0"/>
    <x v="0"/>
    <x v="0"/>
    <x v="0"/>
    <x v="7"/>
    <x v="267"/>
    <x v="0"/>
    <x v="0"/>
    <s v="Tesseramento"/>
    <x v="1"/>
    <x v="4"/>
    <x v="0"/>
    <m/>
  </r>
  <r>
    <n v="60442"/>
    <x v="0"/>
    <x v="0"/>
    <x v="0"/>
    <x v="0"/>
    <x v="4"/>
    <x v="147"/>
    <x v="0"/>
    <x v="1"/>
    <s v="Tesseramento"/>
    <x v="1"/>
    <x v="4"/>
    <x v="0"/>
    <m/>
  </r>
  <r>
    <n v="193835"/>
    <x v="0"/>
    <x v="0"/>
    <x v="0"/>
    <x v="0"/>
    <x v="7"/>
    <x v="267"/>
    <x v="0"/>
    <x v="1"/>
    <s v="Tesseramento"/>
    <x v="1"/>
    <x v="0"/>
    <x v="0"/>
    <m/>
  </r>
  <r>
    <n v="93514"/>
    <x v="0"/>
    <x v="0"/>
    <x v="0"/>
    <x v="0"/>
    <x v="7"/>
    <x v="267"/>
    <x v="0"/>
    <x v="0"/>
    <s v="Tesseramento"/>
    <x v="1"/>
    <x v="1"/>
    <x v="0"/>
    <m/>
  </r>
  <r>
    <n v="23561"/>
    <x v="0"/>
    <x v="0"/>
    <x v="0"/>
    <x v="0"/>
    <x v="7"/>
    <x v="267"/>
    <x v="0"/>
    <x v="1"/>
    <s v="Tesseramento"/>
    <x v="1"/>
    <x v="4"/>
    <x v="0"/>
    <m/>
  </r>
  <r>
    <n v="54146"/>
    <x v="0"/>
    <x v="0"/>
    <x v="0"/>
    <x v="0"/>
    <x v="4"/>
    <x v="119"/>
    <x v="0"/>
    <x v="0"/>
    <s v="Tesseramento"/>
    <x v="1"/>
    <x v="3"/>
    <x v="0"/>
    <m/>
  </r>
  <r>
    <n v="23559"/>
    <x v="0"/>
    <x v="0"/>
    <x v="0"/>
    <x v="0"/>
    <x v="7"/>
    <x v="267"/>
    <x v="0"/>
    <x v="0"/>
    <s v="Tesseramento"/>
    <x v="1"/>
    <x v="4"/>
    <x v="0"/>
    <m/>
  </r>
  <r>
    <n v="23564"/>
    <x v="0"/>
    <x v="0"/>
    <x v="0"/>
    <x v="0"/>
    <x v="7"/>
    <x v="267"/>
    <x v="0"/>
    <x v="1"/>
    <s v="Tesseramento"/>
    <x v="1"/>
    <x v="0"/>
    <x v="0"/>
    <m/>
  </r>
  <r>
    <n v="88216"/>
    <x v="0"/>
    <x v="0"/>
    <x v="0"/>
    <x v="0"/>
    <x v="7"/>
    <x v="267"/>
    <x v="0"/>
    <x v="0"/>
    <s v="Tesseramento"/>
    <x v="1"/>
    <x v="3"/>
    <x v="0"/>
    <m/>
  </r>
  <r>
    <n v="133245"/>
    <x v="0"/>
    <x v="0"/>
    <x v="0"/>
    <x v="0"/>
    <x v="4"/>
    <x v="119"/>
    <x v="0"/>
    <x v="0"/>
    <s v="Tesseramento"/>
    <x v="1"/>
    <x v="4"/>
    <x v="0"/>
    <m/>
  </r>
  <r>
    <n v="71690"/>
    <x v="0"/>
    <x v="0"/>
    <x v="0"/>
    <x v="0"/>
    <x v="7"/>
    <x v="267"/>
    <x v="0"/>
    <x v="0"/>
    <s v="Tesseramento"/>
    <x v="1"/>
    <x v="0"/>
    <x v="0"/>
    <m/>
  </r>
  <r>
    <n v="165778"/>
    <x v="0"/>
    <x v="0"/>
    <x v="0"/>
    <x v="0"/>
    <x v="11"/>
    <x v="86"/>
    <x v="0"/>
    <x v="0"/>
    <s v="Tesseramento"/>
    <x v="0"/>
    <x v="0"/>
    <x v="0"/>
    <m/>
  </r>
  <r>
    <n v="131656"/>
    <x v="0"/>
    <x v="0"/>
    <x v="0"/>
    <x v="0"/>
    <x v="7"/>
    <x v="267"/>
    <x v="0"/>
    <x v="1"/>
    <s v="Tesseramento"/>
    <x v="1"/>
    <x v="1"/>
    <x v="0"/>
    <m/>
  </r>
  <r>
    <n v="110188"/>
    <x v="0"/>
    <x v="0"/>
    <x v="0"/>
    <x v="0"/>
    <x v="4"/>
    <x v="119"/>
    <x v="0"/>
    <x v="0"/>
    <s v="Tesseramento"/>
    <x v="1"/>
    <x v="0"/>
    <x v="0"/>
    <m/>
  </r>
  <r>
    <n v="117108"/>
    <x v="0"/>
    <x v="0"/>
    <x v="0"/>
    <x v="0"/>
    <x v="7"/>
    <x v="267"/>
    <x v="0"/>
    <x v="0"/>
    <s v="Tesseramento"/>
    <x v="1"/>
    <x v="0"/>
    <x v="0"/>
    <m/>
  </r>
  <r>
    <n v="23581"/>
    <x v="0"/>
    <x v="0"/>
    <x v="0"/>
    <x v="0"/>
    <x v="7"/>
    <x v="267"/>
    <x v="0"/>
    <x v="0"/>
    <s v="Tesseramento"/>
    <x v="1"/>
    <x v="4"/>
    <x v="0"/>
    <m/>
  </r>
  <r>
    <n v="32020"/>
    <x v="0"/>
    <x v="0"/>
    <x v="0"/>
    <x v="0"/>
    <x v="7"/>
    <x v="267"/>
    <x v="0"/>
    <x v="0"/>
    <s v="Tesseramento"/>
    <x v="1"/>
    <x v="4"/>
    <x v="0"/>
    <m/>
  </r>
  <r>
    <n v="143974"/>
    <x v="0"/>
    <x v="0"/>
    <x v="0"/>
    <x v="0"/>
    <x v="7"/>
    <x v="267"/>
    <x v="0"/>
    <x v="0"/>
    <s v="Tesseramento"/>
    <x v="1"/>
    <x v="3"/>
    <x v="0"/>
    <m/>
  </r>
  <r>
    <n v="53102"/>
    <x v="0"/>
    <x v="0"/>
    <x v="0"/>
    <x v="0"/>
    <x v="4"/>
    <x v="119"/>
    <x v="0"/>
    <x v="0"/>
    <s v="Tesseramento"/>
    <x v="1"/>
    <x v="1"/>
    <x v="0"/>
    <m/>
  </r>
  <r>
    <n v="227895"/>
    <x v="0"/>
    <x v="0"/>
    <x v="0"/>
    <x v="1"/>
    <x v="7"/>
    <x v="267"/>
    <x v="0"/>
    <x v="1"/>
    <s v="Tesseramento"/>
    <x v="1"/>
    <x v="0"/>
    <x v="0"/>
    <m/>
  </r>
  <r>
    <n v="159637"/>
    <x v="0"/>
    <x v="0"/>
    <x v="0"/>
    <x v="0"/>
    <x v="7"/>
    <x v="267"/>
    <x v="0"/>
    <x v="1"/>
    <s v="Tesseramento"/>
    <x v="1"/>
    <x v="0"/>
    <x v="0"/>
    <m/>
  </r>
  <r>
    <n v="107223"/>
    <x v="0"/>
    <x v="0"/>
    <x v="0"/>
    <x v="0"/>
    <x v="7"/>
    <x v="267"/>
    <x v="0"/>
    <x v="0"/>
    <s v="Tesseramento"/>
    <x v="1"/>
    <x v="1"/>
    <x v="0"/>
    <m/>
  </r>
  <r>
    <n v="3708"/>
    <x v="0"/>
    <x v="0"/>
    <x v="0"/>
    <x v="0"/>
    <x v="7"/>
    <x v="267"/>
    <x v="0"/>
    <x v="0"/>
    <s v="Tesseramento"/>
    <x v="1"/>
    <x v="3"/>
    <x v="0"/>
    <m/>
  </r>
  <r>
    <n v="168098"/>
    <x v="0"/>
    <x v="0"/>
    <x v="0"/>
    <x v="1"/>
    <x v="4"/>
    <x v="119"/>
    <x v="0"/>
    <x v="1"/>
    <s v="Tesseramento"/>
    <x v="1"/>
    <x v="3"/>
    <x v="0"/>
    <m/>
  </r>
  <r>
    <n v="92314"/>
    <x v="0"/>
    <x v="0"/>
    <x v="0"/>
    <x v="0"/>
    <x v="7"/>
    <x v="267"/>
    <x v="0"/>
    <x v="0"/>
    <s v="Tesseramento"/>
    <x v="1"/>
    <x v="1"/>
    <x v="0"/>
    <m/>
  </r>
  <r>
    <n v="23589"/>
    <x v="0"/>
    <x v="0"/>
    <x v="0"/>
    <x v="0"/>
    <x v="7"/>
    <x v="267"/>
    <x v="0"/>
    <x v="0"/>
    <s v="Tesseramento"/>
    <x v="1"/>
    <x v="0"/>
    <x v="0"/>
    <m/>
  </r>
  <r>
    <n v="61189"/>
    <x v="0"/>
    <x v="0"/>
    <x v="0"/>
    <x v="0"/>
    <x v="4"/>
    <x v="119"/>
    <x v="0"/>
    <x v="0"/>
    <s v="Tesseramento"/>
    <x v="1"/>
    <x v="3"/>
    <x v="0"/>
    <m/>
  </r>
  <r>
    <n v="143975"/>
    <x v="1"/>
    <x v="0"/>
    <x v="0"/>
    <x v="2"/>
    <x v="7"/>
    <x v="267"/>
    <x v="0"/>
    <x v="1"/>
    <s v="Tesseramento"/>
    <x v="1"/>
    <x v="7"/>
    <x v="0"/>
    <m/>
  </r>
  <r>
    <n v="114073"/>
    <x v="0"/>
    <x v="0"/>
    <x v="0"/>
    <x v="0"/>
    <x v="7"/>
    <x v="267"/>
    <x v="0"/>
    <x v="0"/>
    <s v="Tesseramento"/>
    <x v="1"/>
    <x v="3"/>
    <x v="0"/>
    <m/>
  </r>
  <r>
    <n v="198748"/>
    <x v="0"/>
    <x v="0"/>
    <x v="0"/>
    <x v="0"/>
    <x v="7"/>
    <x v="267"/>
    <x v="0"/>
    <x v="0"/>
    <s v="Tesseramento"/>
    <x v="1"/>
    <x v="3"/>
    <x v="0"/>
    <m/>
  </r>
  <r>
    <n v="32028"/>
    <x v="0"/>
    <x v="0"/>
    <x v="0"/>
    <x v="0"/>
    <x v="7"/>
    <x v="267"/>
    <x v="0"/>
    <x v="0"/>
    <s v="Tesseramento"/>
    <x v="1"/>
    <x v="4"/>
    <x v="0"/>
    <m/>
  </r>
  <r>
    <n v="145706"/>
    <x v="0"/>
    <x v="0"/>
    <x v="0"/>
    <x v="0"/>
    <x v="7"/>
    <x v="267"/>
    <x v="0"/>
    <x v="0"/>
    <s v="Tesseramento"/>
    <x v="1"/>
    <x v="3"/>
    <x v="0"/>
    <m/>
  </r>
  <r>
    <n v="141160"/>
    <x v="0"/>
    <x v="0"/>
    <x v="0"/>
    <x v="0"/>
    <x v="7"/>
    <x v="267"/>
    <x v="0"/>
    <x v="0"/>
    <s v="Tesseramento"/>
    <x v="1"/>
    <x v="3"/>
    <x v="0"/>
    <m/>
  </r>
  <r>
    <n v="23595"/>
    <x v="0"/>
    <x v="0"/>
    <x v="0"/>
    <x v="0"/>
    <x v="7"/>
    <x v="267"/>
    <x v="0"/>
    <x v="1"/>
    <s v="Tesseramento"/>
    <x v="1"/>
    <x v="4"/>
    <x v="0"/>
    <m/>
  </r>
  <r>
    <n v="3628"/>
    <x v="0"/>
    <x v="0"/>
    <x v="0"/>
    <x v="0"/>
    <x v="7"/>
    <x v="267"/>
    <x v="0"/>
    <x v="1"/>
    <s v="Tesseramento"/>
    <x v="1"/>
    <x v="4"/>
    <x v="0"/>
    <m/>
  </r>
  <r>
    <n v="207430"/>
    <x v="0"/>
    <x v="0"/>
    <x v="0"/>
    <x v="0"/>
    <x v="7"/>
    <x v="267"/>
    <x v="0"/>
    <x v="0"/>
    <s v="Tesseramento"/>
    <x v="1"/>
    <x v="1"/>
    <x v="0"/>
    <m/>
  </r>
  <r>
    <n v="40566"/>
    <x v="0"/>
    <x v="0"/>
    <x v="0"/>
    <x v="0"/>
    <x v="7"/>
    <x v="267"/>
    <x v="0"/>
    <x v="0"/>
    <s v="Tesseramento"/>
    <x v="1"/>
    <x v="0"/>
    <x v="0"/>
    <m/>
  </r>
  <r>
    <n v="190690"/>
    <x v="1"/>
    <x v="0"/>
    <x v="0"/>
    <x v="1"/>
    <x v="7"/>
    <x v="267"/>
    <x v="0"/>
    <x v="1"/>
    <s v="Tesseramento"/>
    <x v="1"/>
    <x v="5"/>
    <x v="0"/>
    <m/>
  </r>
  <r>
    <n v="219798"/>
    <x v="1"/>
    <x v="0"/>
    <x v="0"/>
    <x v="0"/>
    <x v="7"/>
    <x v="267"/>
    <x v="0"/>
    <x v="1"/>
    <s v="Tesseramento"/>
    <x v="1"/>
    <x v="5"/>
    <x v="0"/>
    <m/>
  </r>
  <r>
    <n v="59587"/>
    <x v="0"/>
    <x v="0"/>
    <x v="0"/>
    <x v="0"/>
    <x v="7"/>
    <x v="267"/>
    <x v="0"/>
    <x v="0"/>
    <s v="Tesseramento"/>
    <x v="1"/>
    <x v="0"/>
    <x v="0"/>
    <m/>
  </r>
  <r>
    <n v="114360"/>
    <x v="0"/>
    <x v="0"/>
    <x v="0"/>
    <x v="0"/>
    <x v="4"/>
    <x v="119"/>
    <x v="0"/>
    <x v="1"/>
    <s v="Tesseramento"/>
    <x v="1"/>
    <x v="0"/>
    <x v="0"/>
    <m/>
  </r>
  <r>
    <n v="23609"/>
    <x v="0"/>
    <x v="0"/>
    <x v="0"/>
    <x v="0"/>
    <x v="7"/>
    <x v="267"/>
    <x v="0"/>
    <x v="1"/>
    <s v="Tesseramento"/>
    <x v="1"/>
    <x v="4"/>
    <x v="0"/>
    <m/>
  </r>
  <r>
    <n v="23608"/>
    <x v="0"/>
    <x v="0"/>
    <x v="0"/>
    <x v="0"/>
    <x v="7"/>
    <x v="267"/>
    <x v="0"/>
    <x v="0"/>
    <s v="Tesseramento"/>
    <x v="1"/>
    <x v="4"/>
    <x v="0"/>
    <m/>
  </r>
  <r>
    <n v="132298"/>
    <x v="0"/>
    <x v="0"/>
    <x v="0"/>
    <x v="0"/>
    <x v="7"/>
    <x v="267"/>
    <x v="0"/>
    <x v="0"/>
    <s v="Tesseramento"/>
    <x v="1"/>
    <x v="4"/>
    <x v="0"/>
    <m/>
  </r>
  <r>
    <n v="23612"/>
    <x v="0"/>
    <x v="0"/>
    <x v="0"/>
    <x v="0"/>
    <x v="7"/>
    <x v="267"/>
    <x v="0"/>
    <x v="0"/>
    <s v="Tesseramento"/>
    <x v="1"/>
    <x v="4"/>
    <x v="0"/>
    <m/>
  </r>
  <r>
    <n v="23611"/>
    <x v="0"/>
    <x v="0"/>
    <x v="0"/>
    <x v="0"/>
    <x v="7"/>
    <x v="267"/>
    <x v="0"/>
    <x v="1"/>
    <s v="Tesseramento"/>
    <x v="1"/>
    <x v="4"/>
    <x v="0"/>
    <m/>
  </r>
  <r>
    <n v="78438"/>
    <x v="0"/>
    <x v="0"/>
    <x v="0"/>
    <x v="0"/>
    <x v="7"/>
    <x v="267"/>
    <x v="0"/>
    <x v="0"/>
    <s v="Tesseramento"/>
    <x v="1"/>
    <x v="0"/>
    <x v="0"/>
    <m/>
  </r>
  <r>
    <n v="58174"/>
    <x v="0"/>
    <x v="0"/>
    <x v="0"/>
    <x v="0"/>
    <x v="4"/>
    <x v="119"/>
    <x v="0"/>
    <x v="1"/>
    <s v="Tesseramento"/>
    <x v="1"/>
    <x v="3"/>
    <x v="0"/>
    <m/>
  </r>
  <r>
    <n v="50442"/>
    <x v="0"/>
    <x v="0"/>
    <x v="0"/>
    <x v="0"/>
    <x v="7"/>
    <x v="267"/>
    <x v="0"/>
    <x v="0"/>
    <s v="Tesseramento"/>
    <x v="1"/>
    <x v="0"/>
    <x v="0"/>
    <m/>
  </r>
  <r>
    <n v="118157"/>
    <x v="0"/>
    <x v="0"/>
    <x v="0"/>
    <x v="0"/>
    <x v="7"/>
    <x v="267"/>
    <x v="0"/>
    <x v="0"/>
    <s v="Tesseramento"/>
    <x v="1"/>
    <x v="3"/>
    <x v="0"/>
    <m/>
  </r>
  <r>
    <n v="95899"/>
    <x v="0"/>
    <x v="0"/>
    <x v="0"/>
    <x v="0"/>
    <x v="7"/>
    <x v="267"/>
    <x v="0"/>
    <x v="0"/>
    <s v="Tesseramento"/>
    <x v="1"/>
    <x v="1"/>
    <x v="0"/>
    <m/>
  </r>
  <r>
    <n v="23615"/>
    <x v="0"/>
    <x v="0"/>
    <x v="0"/>
    <x v="0"/>
    <x v="7"/>
    <x v="267"/>
    <x v="0"/>
    <x v="0"/>
    <s v="Tesseramento"/>
    <x v="1"/>
    <x v="3"/>
    <x v="0"/>
    <m/>
  </r>
  <r>
    <n v="158216"/>
    <x v="0"/>
    <x v="0"/>
    <x v="0"/>
    <x v="0"/>
    <x v="4"/>
    <x v="119"/>
    <x v="0"/>
    <x v="0"/>
    <s v="Tesseramento"/>
    <x v="1"/>
    <x v="4"/>
    <x v="0"/>
    <m/>
  </r>
  <r>
    <n v="23621"/>
    <x v="0"/>
    <x v="0"/>
    <x v="0"/>
    <x v="0"/>
    <x v="7"/>
    <x v="267"/>
    <x v="0"/>
    <x v="0"/>
    <s v="Tesseramento"/>
    <x v="1"/>
    <x v="1"/>
    <x v="0"/>
    <m/>
  </r>
  <r>
    <n v="23620"/>
    <x v="0"/>
    <x v="0"/>
    <x v="0"/>
    <x v="0"/>
    <x v="7"/>
    <x v="267"/>
    <x v="0"/>
    <x v="0"/>
    <s v="Tesseramento"/>
    <x v="1"/>
    <x v="4"/>
    <x v="0"/>
    <m/>
  </r>
  <r>
    <n v="23623"/>
    <x v="0"/>
    <x v="0"/>
    <x v="0"/>
    <x v="0"/>
    <x v="7"/>
    <x v="267"/>
    <x v="0"/>
    <x v="0"/>
    <s v="Tesseramento"/>
    <x v="1"/>
    <x v="4"/>
    <x v="0"/>
    <m/>
  </r>
  <r>
    <n v="111549"/>
    <x v="0"/>
    <x v="0"/>
    <x v="0"/>
    <x v="1"/>
    <x v="7"/>
    <x v="267"/>
    <x v="0"/>
    <x v="0"/>
    <s v="Tesseramento"/>
    <x v="1"/>
    <x v="0"/>
    <x v="0"/>
    <m/>
  </r>
  <r>
    <n v="50776"/>
    <x v="0"/>
    <x v="0"/>
    <x v="0"/>
    <x v="0"/>
    <x v="7"/>
    <x v="267"/>
    <x v="0"/>
    <x v="0"/>
    <s v="Tesseramento"/>
    <x v="1"/>
    <x v="3"/>
    <x v="0"/>
    <m/>
  </r>
  <r>
    <n v="23632"/>
    <x v="0"/>
    <x v="0"/>
    <x v="0"/>
    <x v="0"/>
    <x v="7"/>
    <x v="267"/>
    <x v="0"/>
    <x v="1"/>
    <s v="Tesseramento"/>
    <x v="1"/>
    <x v="4"/>
    <x v="0"/>
    <m/>
  </r>
  <r>
    <n v="77195"/>
    <x v="0"/>
    <x v="0"/>
    <x v="0"/>
    <x v="0"/>
    <x v="4"/>
    <x v="119"/>
    <x v="0"/>
    <x v="0"/>
    <s v="Tesseramento"/>
    <x v="1"/>
    <x v="0"/>
    <x v="0"/>
    <m/>
  </r>
  <r>
    <n v="23631"/>
    <x v="0"/>
    <x v="0"/>
    <x v="0"/>
    <x v="0"/>
    <x v="7"/>
    <x v="267"/>
    <x v="0"/>
    <x v="0"/>
    <s v="Tesseramento"/>
    <x v="1"/>
    <x v="4"/>
    <x v="0"/>
    <m/>
  </r>
  <r>
    <n v="81332"/>
    <x v="0"/>
    <x v="0"/>
    <x v="0"/>
    <x v="0"/>
    <x v="4"/>
    <x v="119"/>
    <x v="0"/>
    <x v="1"/>
    <s v="Tesseramento"/>
    <x v="1"/>
    <x v="0"/>
    <x v="0"/>
    <m/>
  </r>
  <r>
    <n v="23634"/>
    <x v="0"/>
    <x v="0"/>
    <x v="0"/>
    <x v="0"/>
    <x v="7"/>
    <x v="267"/>
    <x v="0"/>
    <x v="1"/>
    <s v="Tesseramento"/>
    <x v="1"/>
    <x v="3"/>
    <x v="0"/>
    <m/>
  </r>
  <r>
    <n v="235901"/>
    <x v="1"/>
    <x v="1"/>
    <x v="1"/>
    <x v="3"/>
    <x v="4"/>
    <x v="146"/>
    <x v="0"/>
    <x v="0"/>
    <s v="Tesseramento"/>
    <x v="1"/>
    <x v="5"/>
    <x v="0"/>
    <m/>
  </r>
  <r>
    <n v="122421"/>
    <x v="0"/>
    <x v="0"/>
    <x v="0"/>
    <x v="0"/>
    <x v="7"/>
    <x v="33"/>
    <x v="0"/>
    <x v="0"/>
    <s v="Tesseramento"/>
    <x v="1"/>
    <x v="4"/>
    <x v="0"/>
    <m/>
  </r>
  <r>
    <n v="23637"/>
    <x v="0"/>
    <x v="0"/>
    <x v="0"/>
    <x v="0"/>
    <x v="7"/>
    <x v="267"/>
    <x v="0"/>
    <x v="0"/>
    <s v="Tesseramento"/>
    <x v="1"/>
    <x v="3"/>
    <x v="0"/>
    <m/>
  </r>
  <r>
    <n v="220188"/>
    <x v="0"/>
    <x v="0"/>
    <x v="0"/>
    <x v="0"/>
    <x v="7"/>
    <x v="33"/>
    <x v="0"/>
    <x v="0"/>
    <s v="Tesseramento"/>
    <x v="1"/>
    <x v="0"/>
    <x v="0"/>
    <m/>
  </r>
  <r>
    <n v="23638"/>
    <x v="0"/>
    <x v="0"/>
    <x v="0"/>
    <x v="0"/>
    <x v="7"/>
    <x v="267"/>
    <x v="0"/>
    <x v="0"/>
    <s v="Tesseramento"/>
    <x v="1"/>
    <x v="3"/>
    <x v="0"/>
    <m/>
  </r>
  <r>
    <n v="64538"/>
    <x v="0"/>
    <x v="0"/>
    <x v="0"/>
    <x v="0"/>
    <x v="7"/>
    <x v="267"/>
    <x v="0"/>
    <x v="0"/>
    <s v="Tesseramento"/>
    <x v="1"/>
    <x v="4"/>
    <x v="0"/>
    <m/>
  </r>
  <r>
    <n v="228336"/>
    <x v="0"/>
    <x v="0"/>
    <x v="0"/>
    <x v="3"/>
    <x v="7"/>
    <x v="33"/>
    <x v="0"/>
    <x v="0"/>
    <s v="Tesseramento"/>
    <x v="1"/>
    <x v="0"/>
    <x v="0"/>
    <m/>
  </r>
  <r>
    <n v="198416"/>
    <x v="0"/>
    <x v="0"/>
    <x v="0"/>
    <x v="0"/>
    <x v="7"/>
    <x v="33"/>
    <x v="0"/>
    <x v="1"/>
    <s v="Tesseramento"/>
    <x v="1"/>
    <x v="3"/>
    <x v="0"/>
    <m/>
  </r>
  <r>
    <n v="97434"/>
    <x v="0"/>
    <x v="0"/>
    <x v="0"/>
    <x v="0"/>
    <x v="7"/>
    <x v="33"/>
    <x v="0"/>
    <x v="0"/>
    <s v="Tesseramento"/>
    <x v="1"/>
    <x v="1"/>
    <x v="0"/>
    <m/>
  </r>
  <r>
    <n v="188868"/>
    <x v="0"/>
    <x v="0"/>
    <x v="0"/>
    <x v="0"/>
    <x v="4"/>
    <x v="119"/>
    <x v="0"/>
    <x v="0"/>
    <s v="Tesseramento"/>
    <x v="1"/>
    <x v="1"/>
    <x v="0"/>
    <m/>
  </r>
  <r>
    <n v="190605"/>
    <x v="0"/>
    <x v="0"/>
    <x v="0"/>
    <x v="0"/>
    <x v="7"/>
    <x v="33"/>
    <x v="0"/>
    <x v="0"/>
    <s v="Tesseramento"/>
    <x v="1"/>
    <x v="0"/>
    <x v="0"/>
    <m/>
  </r>
  <r>
    <n v="3731"/>
    <x v="0"/>
    <x v="0"/>
    <x v="0"/>
    <x v="0"/>
    <x v="7"/>
    <x v="267"/>
    <x v="0"/>
    <x v="0"/>
    <s v="Tesseramento"/>
    <x v="1"/>
    <x v="4"/>
    <x v="0"/>
    <m/>
  </r>
  <r>
    <n v="88825"/>
    <x v="0"/>
    <x v="0"/>
    <x v="0"/>
    <x v="0"/>
    <x v="7"/>
    <x v="267"/>
    <x v="0"/>
    <x v="0"/>
    <s v="Tesseramento"/>
    <x v="1"/>
    <x v="0"/>
    <x v="0"/>
    <m/>
  </r>
  <r>
    <n v="195967"/>
    <x v="0"/>
    <x v="0"/>
    <x v="0"/>
    <x v="0"/>
    <x v="7"/>
    <x v="33"/>
    <x v="0"/>
    <x v="0"/>
    <s v="Tesseramento"/>
    <x v="1"/>
    <x v="4"/>
    <x v="0"/>
    <m/>
  </r>
  <r>
    <n v="215993"/>
    <x v="0"/>
    <x v="0"/>
    <x v="0"/>
    <x v="0"/>
    <x v="7"/>
    <x v="33"/>
    <x v="0"/>
    <x v="0"/>
    <s v="Tesseramento"/>
    <x v="1"/>
    <x v="0"/>
    <x v="0"/>
    <m/>
  </r>
  <r>
    <n v="81329"/>
    <x v="0"/>
    <x v="0"/>
    <x v="0"/>
    <x v="0"/>
    <x v="4"/>
    <x v="119"/>
    <x v="0"/>
    <x v="0"/>
    <s v="Tesseramento"/>
    <x v="1"/>
    <x v="4"/>
    <x v="0"/>
    <m/>
  </r>
  <r>
    <n v="47053"/>
    <x v="0"/>
    <x v="0"/>
    <x v="0"/>
    <x v="0"/>
    <x v="7"/>
    <x v="267"/>
    <x v="0"/>
    <x v="0"/>
    <s v="Tesseramento"/>
    <x v="1"/>
    <x v="4"/>
    <x v="0"/>
    <m/>
  </r>
  <r>
    <n v="83680"/>
    <x v="0"/>
    <x v="0"/>
    <x v="0"/>
    <x v="0"/>
    <x v="4"/>
    <x v="119"/>
    <x v="0"/>
    <x v="1"/>
    <s v="Tesseramento"/>
    <x v="1"/>
    <x v="4"/>
    <x v="0"/>
    <m/>
  </r>
  <r>
    <n v="23645"/>
    <x v="0"/>
    <x v="0"/>
    <x v="0"/>
    <x v="1"/>
    <x v="7"/>
    <x v="267"/>
    <x v="0"/>
    <x v="1"/>
    <s v="Tesseramento"/>
    <x v="1"/>
    <x v="4"/>
    <x v="0"/>
    <m/>
  </r>
  <r>
    <n v="23644"/>
    <x v="0"/>
    <x v="0"/>
    <x v="0"/>
    <x v="1"/>
    <x v="7"/>
    <x v="267"/>
    <x v="0"/>
    <x v="1"/>
    <s v="Tesseramento"/>
    <x v="1"/>
    <x v="3"/>
    <x v="0"/>
    <m/>
  </r>
  <r>
    <n v="23648"/>
    <x v="0"/>
    <x v="0"/>
    <x v="0"/>
    <x v="0"/>
    <x v="7"/>
    <x v="267"/>
    <x v="0"/>
    <x v="1"/>
    <s v="Tesseramento"/>
    <x v="1"/>
    <x v="4"/>
    <x v="0"/>
    <m/>
  </r>
  <r>
    <n v="56717"/>
    <x v="0"/>
    <x v="0"/>
    <x v="0"/>
    <x v="0"/>
    <x v="7"/>
    <x v="267"/>
    <x v="0"/>
    <x v="0"/>
    <s v="Tesseramento"/>
    <x v="1"/>
    <x v="0"/>
    <x v="0"/>
    <m/>
  </r>
  <r>
    <n v="23646"/>
    <x v="0"/>
    <x v="0"/>
    <x v="0"/>
    <x v="0"/>
    <x v="7"/>
    <x v="267"/>
    <x v="0"/>
    <x v="0"/>
    <s v="Tesseramento"/>
    <x v="1"/>
    <x v="4"/>
    <x v="0"/>
    <m/>
  </r>
  <r>
    <n v="48452"/>
    <x v="0"/>
    <x v="0"/>
    <x v="0"/>
    <x v="0"/>
    <x v="7"/>
    <x v="267"/>
    <x v="0"/>
    <x v="1"/>
    <s v="Tesseramento"/>
    <x v="1"/>
    <x v="0"/>
    <x v="0"/>
    <m/>
  </r>
  <r>
    <n v="23649"/>
    <x v="0"/>
    <x v="0"/>
    <x v="0"/>
    <x v="0"/>
    <x v="7"/>
    <x v="267"/>
    <x v="0"/>
    <x v="0"/>
    <s v="Tesseramento"/>
    <x v="1"/>
    <x v="4"/>
    <x v="0"/>
    <m/>
  </r>
  <r>
    <n v="30951"/>
    <x v="0"/>
    <x v="0"/>
    <x v="0"/>
    <x v="0"/>
    <x v="7"/>
    <x v="267"/>
    <x v="0"/>
    <x v="1"/>
    <s v="Tesseramento"/>
    <x v="1"/>
    <x v="4"/>
    <x v="0"/>
    <m/>
  </r>
  <r>
    <n v="179030"/>
    <x v="0"/>
    <x v="0"/>
    <x v="0"/>
    <x v="0"/>
    <x v="7"/>
    <x v="267"/>
    <x v="0"/>
    <x v="0"/>
    <s v="Tesseramento"/>
    <x v="1"/>
    <x v="3"/>
    <x v="0"/>
    <m/>
  </r>
  <r>
    <n v="3736"/>
    <x v="0"/>
    <x v="0"/>
    <x v="0"/>
    <x v="0"/>
    <x v="7"/>
    <x v="267"/>
    <x v="0"/>
    <x v="0"/>
    <s v="Tesseramento"/>
    <x v="1"/>
    <x v="4"/>
    <x v="0"/>
    <m/>
  </r>
  <r>
    <n v="133652"/>
    <x v="0"/>
    <x v="0"/>
    <x v="0"/>
    <x v="0"/>
    <x v="7"/>
    <x v="267"/>
    <x v="0"/>
    <x v="0"/>
    <s v="Tesseramento"/>
    <x v="1"/>
    <x v="4"/>
    <x v="0"/>
    <m/>
  </r>
  <r>
    <n v="23653"/>
    <x v="0"/>
    <x v="0"/>
    <x v="0"/>
    <x v="0"/>
    <x v="7"/>
    <x v="267"/>
    <x v="0"/>
    <x v="1"/>
    <s v="Tesseramento"/>
    <x v="1"/>
    <x v="0"/>
    <x v="0"/>
    <m/>
  </r>
  <r>
    <n v="23652"/>
    <x v="0"/>
    <x v="0"/>
    <x v="0"/>
    <x v="0"/>
    <x v="7"/>
    <x v="267"/>
    <x v="0"/>
    <x v="1"/>
    <s v="Tesseramento"/>
    <x v="1"/>
    <x v="0"/>
    <x v="0"/>
    <m/>
  </r>
  <r>
    <n v="23654"/>
    <x v="0"/>
    <x v="0"/>
    <x v="0"/>
    <x v="0"/>
    <x v="7"/>
    <x v="267"/>
    <x v="0"/>
    <x v="1"/>
    <s v="Tesseramento"/>
    <x v="1"/>
    <x v="4"/>
    <x v="0"/>
    <m/>
  </r>
  <r>
    <n v="23579"/>
    <x v="0"/>
    <x v="0"/>
    <x v="0"/>
    <x v="0"/>
    <x v="7"/>
    <x v="267"/>
    <x v="0"/>
    <x v="1"/>
    <s v="Tesseramento"/>
    <x v="1"/>
    <x v="4"/>
    <x v="0"/>
    <m/>
  </r>
  <r>
    <n v="80058"/>
    <x v="0"/>
    <x v="0"/>
    <x v="0"/>
    <x v="0"/>
    <x v="7"/>
    <x v="267"/>
    <x v="0"/>
    <x v="1"/>
    <s v="Tesseramento"/>
    <x v="1"/>
    <x v="4"/>
    <x v="0"/>
    <m/>
  </r>
  <r>
    <n v="88717"/>
    <x v="0"/>
    <x v="0"/>
    <x v="0"/>
    <x v="0"/>
    <x v="15"/>
    <x v="72"/>
    <x v="0"/>
    <x v="0"/>
    <s v="Tesseramento"/>
    <x v="1"/>
    <x v="4"/>
    <x v="0"/>
    <m/>
  </r>
  <r>
    <n v="107463"/>
    <x v="0"/>
    <x v="0"/>
    <x v="0"/>
    <x v="5"/>
    <x v="7"/>
    <x v="267"/>
    <x v="0"/>
    <x v="0"/>
    <s v="Tesseramento"/>
    <x v="1"/>
    <x v="4"/>
    <x v="0"/>
    <m/>
  </r>
  <r>
    <n v="23660"/>
    <x v="0"/>
    <x v="0"/>
    <x v="0"/>
    <x v="4"/>
    <x v="7"/>
    <x v="267"/>
    <x v="0"/>
    <x v="0"/>
    <s v="Tesseramento"/>
    <x v="1"/>
    <x v="3"/>
    <x v="0"/>
    <m/>
  </r>
  <r>
    <n v="23663"/>
    <x v="0"/>
    <x v="0"/>
    <x v="0"/>
    <x v="0"/>
    <x v="7"/>
    <x v="267"/>
    <x v="0"/>
    <x v="0"/>
    <s v="Tesseramento"/>
    <x v="1"/>
    <x v="0"/>
    <x v="0"/>
    <m/>
  </r>
  <r>
    <n v="23661"/>
    <x v="0"/>
    <x v="0"/>
    <x v="0"/>
    <x v="0"/>
    <x v="7"/>
    <x v="267"/>
    <x v="0"/>
    <x v="0"/>
    <s v="Tesseramento"/>
    <x v="1"/>
    <x v="4"/>
    <x v="0"/>
    <m/>
  </r>
  <r>
    <n v="179031"/>
    <x v="0"/>
    <x v="0"/>
    <x v="0"/>
    <x v="1"/>
    <x v="7"/>
    <x v="267"/>
    <x v="0"/>
    <x v="0"/>
    <s v="Tesseramento"/>
    <x v="1"/>
    <x v="4"/>
    <x v="0"/>
    <m/>
  </r>
  <r>
    <n v="23670"/>
    <x v="0"/>
    <x v="0"/>
    <x v="0"/>
    <x v="0"/>
    <x v="7"/>
    <x v="267"/>
    <x v="0"/>
    <x v="0"/>
    <s v="Tesseramento"/>
    <x v="1"/>
    <x v="4"/>
    <x v="0"/>
    <m/>
  </r>
  <r>
    <n v="68327"/>
    <x v="0"/>
    <x v="0"/>
    <x v="0"/>
    <x v="0"/>
    <x v="15"/>
    <x v="72"/>
    <x v="0"/>
    <x v="0"/>
    <s v="Tesseramento"/>
    <x v="1"/>
    <x v="4"/>
    <x v="0"/>
    <m/>
  </r>
  <r>
    <n v="23669"/>
    <x v="0"/>
    <x v="0"/>
    <x v="0"/>
    <x v="0"/>
    <x v="7"/>
    <x v="267"/>
    <x v="0"/>
    <x v="1"/>
    <s v="Tesseramento"/>
    <x v="1"/>
    <x v="4"/>
    <x v="0"/>
    <m/>
  </r>
  <r>
    <n v="23672"/>
    <x v="0"/>
    <x v="0"/>
    <x v="0"/>
    <x v="0"/>
    <x v="7"/>
    <x v="267"/>
    <x v="0"/>
    <x v="1"/>
    <s v="Tesseramento"/>
    <x v="1"/>
    <x v="4"/>
    <x v="0"/>
    <m/>
  </r>
  <r>
    <n v="72999"/>
    <x v="0"/>
    <x v="0"/>
    <x v="0"/>
    <x v="0"/>
    <x v="15"/>
    <x v="72"/>
    <x v="0"/>
    <x v="0"/>
    <s v="Tesseramento"/>
    <x v="1"/>
    <x v="4"/>
    <x v="0"/>
    <m/>
  </r>
  <r>
    <n v="42395"/>
    <x v="0"/>
    <x v="0"/>
    <x v="0"/>
    <x v="0"/>
    <x v="7"/>
    <x v="267"/>
    <x v="0"/>
    <x v="0"/>
    <s v="Tesseramento"/>
    <x v="1"/>
    <x v="0"/>
    <x v="0"/>
    <m/>
  </r>
  <r>
    <n v="107224"/>
    <x v="0"/>
    <x v="0"/>
    <x v="0"/>
    <x v="0"/>
    <x v="7"/>
    <x v="267"/>
    <x v="0"/>
    <x v="0"/>
    <s v="Tesseramento"/>
    <x v="1"/>
    <x v="1"/>
    <x v="0"/>
    <m/>
  </r>
  <r>
    <n v="23676"/>
    <x v="0"/>
    <x v="0"/>
    <x v="0"/>
    <x v="0"/>
    <x v="7"/>
    <x v="267"/>
    <x v="0"/>
    <x v="0"/>
    <s v="Tesseramento"/>
    <x v="1"/>
    <x v="4"/>
    <x v="0"/>
    <m/>
  </r>
  <r>
    <n v="232568"/>
    <x v="1"/>
    <x v="0"/>
    <x v="0"/>
    <x v="2"/>
    <x v="4"/>
    <x v="119"/>
    <x v="0"/>
    <x v="1"/>
    <s v="Tesseramento"/>
    <x v="1"/>
    <x v="5"/>
    <x v="0"/>
    <m/>
  </r>
  <r>
    <n v="42897"/>
    <x v="0"/>
    <x v="0"/>
    <x v="0"/>
    <x v="0"/>
    <x v="7"/>
    <x v="267"/>
    <x v="0"/>
    <x v="0"/>
    <s v="Tesseramento"/>
    <x v="1"/>
    <x v="4"/>
    <x v="0"/>
    <m/>
  </r>
  <r>
    <n v="23692"/>
    <x v="0"/>
    <x v="0"/>
    <x v="0"/>
    <x v="0"/>
    <x v="7"/>
    <x v="267"/>
    <x v="0"/>
    <x v="1"/>
    <s v="Tesseramento"/>
    <x v="1"/>
    <x v="4"/>
    <x v="0"/>
    <m/>
  </r>
  <r>
    <n v="23683"/>
    <x v="0"/>
    <x v="0"/>
    <x v="0"/>
    <x v="0"/>
    <x v="7"/>
    <x v="267"/>
    <x v="0"/>
    <x v="0"/>
    <s v="Tesseramento"/>
    <x v="1"/>
    <x v="0"/>
    <x v="0"/>
    <m/>
  </r>
  <r>
    <n v="23687"/>
    <x v="0"/>
    <x v="0"/>
    <x v="0"/>
    <x v="0"/>
    <x v="7"/>
    <x v="267"/>
    <x v="0"/>
    <x v="0"/>
    <s v="Tesseramento"/>
    <x v="1"/>
    <x v="4"/>
    <x v="0"/>
    <m/>
  </r>
  <r>
    <n v="23681"/>
    <x v="0"/>
    <x v="0"/>
    <x v="0"/>
    <x v="0"/>
    <x v="7"/>
    <x v="267"/>
    <x v="0"/>
    <x v="0"/>
    <s v="Tesseramento"/>
    <x v="1"/>
    <x v="3"/>
    <x v="0"/>
    <m/>
  </r>
  <r>
    <n v="23680"/>
    <x v="0"/>
    <x v="0"/>
    <x v="0"/>
    <x v="0"/>
    <x v="7"/>
    <x v="267"/>
    <x v="0"/>
    <x v="0"/>
    <s v="Tesseramento"/>
    <x v="1"/>
    <x v="4"/>
    <x v="0"/>
    <m/>
  </r>
  <r>
    <n v="23689"/>
    <x v="0"/>
    <x v="0"/>
    <x v="0"/>
    <x v="0"/>
    <x v="7"/>
    <x v="267"/>
    <x v="0"/>
    <x v="1"/>
    <s v="Tesseramento"/>
    <x v="1"/>
    <x v="0"/>
    <x v="0"/>
    <m/>
  </r>
  <r>
    <n v="181831"/>
    <x v="0"/>
    <x v="0"/>
    <x v="0"/>
    <x v="0"/>
    <x v="7"/>
    <x v="267"/>
    <x v="0"/>
    <x v="0"/>
    <s v="Tesseramento"/>
    <x v="1"/>
    <x v="0"/>
    <x v="0"/>
    <m/>
  </r>
  <r>
    <n v="23679"/>
    <x v="0"/>
    <x v="0"/>
    <x v="0"/>
    <x v="0"/>
    <x v="7"/>
    <x v="267"/>
    <x v="0"/>
    <x v="1"/>
    <s v="Tesseramento"/>
    <x v="1"/>
    <x v="0"/>
    <x v="0"/>
    <m/>
  </r>
  <r>
    <n v="2586"/>
    <x v="0"/>
    <x v="0"/>
    <x v="0"/>
    <x v="0"/>
    <x v="7"/>
    <x v="267"/>
    <x v="0"/>
    <x v="0"/>
    <s v="Tesseramento"/>
    <x v="1"/>
    <x v="0"/>
    <x v="0"/>
    <m/>
  </r>
  <r>
    <n v="23686"/>
    <x v="0"/>
    <x v="0"/>
    <x v="0"/>
    <x v="1"/>
    <x v="7"/>
    <x v="267"/>
    <x v="0"/>
    <x v="1"/>
    <s v="Tesseramento"/>
    <x v="1"/>
    <x v="0"/>
    <x v="0"/>
    <m/>
  </r>
  <r>
    <n v="107465"/>
    <x v="0"/>
    <x v="0"/>
    <x v="0"/>
    <x v="0"/>
    <x v="7"/>
    <x v="267"/>
    <x v="0"/>
    <x v="0"/>
    <s v="Tesseramento"/>
    <x v="1"/>
    <x v="1"/>
    <x v="0"/>
    <m/>
  </r>
  <r>
    <n v="95355"/>
    <x v="0"/>
    <x v="0"/>
    <x v="0"/>
    <x v="0"/>
    <x v="7"/>
    <x v="267"/>
    <x v="0"/>
    <x v="0"/>
    <s v="Tesseramento"/>
    <x v="1"/>
    <x v="4"/>
    <x v="0"/>
    <m/>
  </r>
  <r>
    <n v="23695"/>
    <x v="0"/>
    <x v="0"/>
    <x v="0"/>
    <x v="0"/>
    <x v="7"/>
    <x v="267"/>
    <x v="0"/>
    <x v="0"/>
    <s v="Tesseramento"/>
    <x v="1"/>
    <x v="4"/>
    <x v="0"/>
    <m/>
  </r>
  <r>
    <n v="235545"/>
    <x v="0"/>
    <x v="0"/>
    <x v="1"/>
    <x v="1"/>
    <x v="2"/>
    <x v="55"/>
    <x v="0"/>
    <x v="0"/>
    <s v="Tesseramento"/>
    <x v="1"/>
    <x v="0"/>
    <x v="0"/>
    <m/>
  </r>
  <r>
    <n v="110289"/>
    <x v="0"/>
    <x v="0"/>
    <x v="0"/>
    <x v="0"/>
    <x v="7"/>
    <x v="267"/>
    <x v="0"/>
    <x v="0"/>
    <s v="Tesseramento"/>
    <x v="1"/>
    <x v="3"/>
    <x v="0"/>
    <m/>
  </r>
  <r>
    <n v="158220"/>
    <x v="1"/>
    <x v="0"/>
    <x v="0"/>
    <x v="0"/>
    <x v="4"/>
    <x v="119"/>
    <x v="0"/>
    <x v="1"/>
    <s v="Tesseramento"/>
    <x v="1"/>
    <x v="2"/>
    <x v="0"/>
    <m/>
  </r>
  <r>
    <n v="3856"/>
    <x v="0"/>
    <x v="0"/>
    <x v="0"/>
    <x v="0"/>
    <x v="7"/>
    <x v="267"/>
    <x v="0"/>
    <x v="1"/>
    <s v="Tesseramento"/>
    <x v="1"/>
    <x v="3"/>
    <x v="0"/>
    <m/>
  </r>
  <r>
    <n v="54101"/>
    <x v="0"/>
    <x v="0"/>
    <x v="0"/>
    <x v="0"/>
    <x v="7"/>
    <x v="267"/>
    <x v="0"/>
    <x v="0"/>
    <s v="Tesseramento"/>
    <x v="1"/>
    <x v="3"/>
    <x v="0"/>
    <m/>
  </r>
  <r>
    <n v="207634"/>
    <x v="1"/>
    <x v="0"/>
    <x v="0"/>
    <x v="0"/>
    <x v="4"/>
    <x v="119"/>
    <x v="0"/>
    <x v="0"/>
    <s v="Tesseramento"/>
    <x v="1"/>
    <x v="5"/>
    <x v="0"/>
    <m/>
  </r>
  <r>
    <n v="72423"/>
    <x v="0"/>
    <x v="0"/>
    <x v="0"/>
    <x v="0"/>
    <x v="7"/>
    <x v="267"/>
    <x v="0"/>
    <x v="0"/>
    <s v="Tesseramento"/>
    <x v="1"/>
    <x v="1"/>
    <x v="0"/>
    <m/>
  </r>
  <r>
    <n v="228517"/>
    <x v="1"/>
    <x v="0"/>
    <x v="0"/>
    <x v="1"/>
    <x v="4"/>
    <x v="119"/>
    <x v="0"/>
    <x v="1"/>
    <s v="Tesseramento"/>
    <x v="1"/>
    <x v="7"/>
    <x v="0"/>
    <m/>
  </r>
  <r>
    <n v="197035"/>
    <x v="0"/>
    <x v="0"/>
    <x v="0"/>
    <x v="0"/>
    <x v="7"/>
    <x v="267"/>
    <x v="0"/>
    <x v="0"/>
    <s v="Tesseramento"/>
    <x v="1"/>
    <x v="3"/>
    <x v="0"/>
    <m/>
  </r>
  <r>
    <n v="3750"/>
    <x v="0"/>
    <x v="0"/>
    <x v="0"/>
    <x v="0"/>
    <x v="7"/>
    <x v="267"/>
    <x v="0"/>
    <x v="0"/>
    <s v="Tesseramento"/>
    <x v="1"/>
    <x v="4"/>
    <x v="0"/>
    <m/>
  </r>
  <r>
    <n v="228345"/>
    <x v="1"/>
    <x v="0"/>
    <x v="0"/>
    <x v="1"/>
    <x v="4"/>
    <x v="119"/>
    <x v="0"/>
    <x v="1"/>
    <s v="Tesseramento"/>
    <x v="1"/>
    <x v="5"/>
    <x v="0"/>
    <m/>
  </r>
  <r>
    <n v="3748"/>
    <x v="0"/>
    <x v="0"/>
    <x v="0"/>
    <x v="0"/>
    <x v="7"/>
    <x v="267"/>
    <x v="0"/>
    <x v="0"/>
    <s v="Tesseramento"/>
    <x v="1"/>
    <x v="0"/>
    <x v="0"/>
    <m/>
  </r>
  <r>
    <n v="181033"/>
    <x v="0"/>
    <x v="0"/>
    <x v="0"/>
    <x v="0"/>
    <x v="15"/>
    <x v="72"/>
    <x v="0"/>
    <x v="0"/>
    <s v="Tesseramento"/>
    <x v="1"/>
    <x v="3"/>
    <x v="0"/>
    <m/>
  </r>
  <r>
    <n v="228346"/>
    <x v="1"/>
    <x v="0"/>
    <x v="0"/>
    <x v="1"/>
    <x v="4"/>
    <x v="119"/>
    <x v="0"/>
    <x v="1"/>
    <s v="Tesseramento"/>
    <x v="1"/>
    <x v="5"/>
    <x v="0"/>
    <m/>
  </r>
  <r>
    <n v="23704"/>
    <x v="0"/>
    <x v="0"/>
    <x v="0"/>
    <x v="0"/>
    <x v="7"/>
    <x v="267"/>
    <x v="0"/>
    <x v="0"/>
    <s v="Tesseramento"/>
    <x v="1"/>
    <x v="0"/>
    <x v="0"/>
    <m/>
  </r>
  <r>
    <n v="3753"/>
    <x v="0"/>
    <x v="0"/>
    <x v="0"/>
    <x v="0"/>
    <x v="7"/>
    <x v="267"/>
    <x v="0"/>
    <x v="1"/>
    <s v="Tesseramento"/>
    <x v="1"/>
    <x v="4"/>
    <x v="0"/>
    <m/>
  </r>
  <r>
    <n v="232565"/>
    <x v="1"/>
    <x v="0"/>
    <x v="0"/>
    <x v="1"/>
    <x v="4"/>
    <x v="119"/>
    <x v="0"/>
    <x v="1"/>
    <s v="Tesseramento"/>
    <x v="1"/>
    <x v="5"/>
    <x v="0"/>
    <m/>
  </r>
  <r>
    <n v="9201"/>
    <x v="0"/>
    <x v="0"/>
    <x v="0"/>
    <x v="0"/>
    <x v="7"/>
    <x v="267"/>
    <x v="0"/>
    <x v="0"/>
    <s v="Tesseramento"/>
    <x v="1"/>
    <x v="4"/>
    <x v="0"/>
    <m/>
  </r>
  <r>
    <n v="23712"/>
    <x v="0"/>
    <x v="0"/>
    <x v="0"/>
    <x v="0"/>
    <x v="7"/>
    <x v="267"/>
    <x v="0"/>
    <x v="0"/>
    <s v="Tesseramento"/>
    <x v="1"/>
    <x v="4"/>
    <x v="0"/>
    <m/>
  </r>
  <r>
    <n v="23714"/>
    <x v="0"/>
    <x v="0"/>
    <x v="0"/>
    <x v="0"/>
    <x v="7"/>
    <x v="267"/>
    <x v="0"/>
    <x v="0"/>
    <s v="Tesseramento"/>
    <x v="1"/>
    <x v="4"/>
    <x v="0"/>
    <m/>
  </r>
  <r>
    <n v="23717"/>
    <x v="0"/>
    <x v="0"/>
    <x v="0"/>
    <x v="0"/>
    <x v="7"/>
    <x v="267"/>
    <x v="0"/>
    <x v="0"/>
    <s v="Tesseramento"/>
    <x v="1"/>
    <x v="4"/>
    <x v="0"/>
    <m/>
  </r>
  <r>
    <n v="23716"/>
    <x v="0"/>
    <x v="0"/>
    <x v="0"/>
    <x v="0"/>
    <x v="7"/>
    <x v="267"/>
    <x v="0"/>
    <x v="0"/>
    <s v="Tesseramento"/>
    <x v="1"/>
    <x v="1"/>
    <x v="0"/>
    <m/>
  </r>
  <r>
    <n v="154817"/>
    <x v="0"/>
    <x v="0"/>
    <x v="0"/>
    <x v="0"/>
    <x v="7"/>
    <x v="267"/>
    <x v="0"/>
    <x v="1"/>
    <s v="Tesseramento"/>
    <x v="1"/>
    <x v="3"/>
    <x v="0"/>
    <m/>
  </r>
  <r>
    <n v="85958"/>
    <x v="0"/>
    <x v="0"/>
    <x v="0"/>
    <x v="0"/>
    <x v="7"/>
    <x v="267"/>
    <x v="0"/>
    <x v="1"/>
    <s v="Tesseramento"/>
    <x v="1"/>
    <x v="4"/>
    <x v="0"/>
    <m/>
  </r>
  <r>
    <n v="3858"/>
    <x v="0"/>
    <x v="0"/>
    <x v="0"/>
    <x v="0"/>
    <x v="7"/>
    <x v="267"/>
    <x v="0"/>
    <x v="0"/>
    <s v="Tesseramento"/>
    <x v="1"/>
    <x v="1"/>
    <x v="0"/>
    <m/>
  </r>
  <r>
    <n v="201114"/>
    <x v="1"/>
    <x v="0"/>
    <x v="0"/>
    <x v="0"/>
    <x v="4"/>
    <x v="119"/>
    <x v="0"/>
    <x v="0"/>
    <s v="Tesseramento"/>
    <x v="1"/>
    <x v="6"/>
    <x v="0"/>
    <m/>
  </r>
  <r>
    <n v="23723"/>
    <x v="0"/>
    <x v="0"/>
    <x v="0"/>
    <x v="0"/>
    <x v="7"/>
    <x v="267"/>
    <x v="0"/>
    <x v="0"/>
    <s v="Tesseramento"/>
    <x v="1"/>
    <x v="3"/>
    <x v="0"/>
    <m/>
  </r>
  <r>
    <n v="175636"/>
    <x v="0"/>
    <x v="0"/>
    <x v="0"/>
    <x v="0"/>
    <x v="7"/>
    <x v="267"/>
    <x v="0"/>
    <x v="0"/>
    <s v="Tesseramento"/>
    <x v="1"/>
    <x v="0"/>
    <x v="0"/>
    <m/>
  </r>
  <r>
    <n v="117109"/>
    <x v="0"/>
    <x v="0"/>
    <x v="0"/>
    <x v="0"/>
    <x v="7"/>
    <x v="267"/>
    <x v="0"/>
    <x v="0"/>
    <s v="Tesseramento"/>
    <x v="1"/>
    <x v="4"/>
    <x v="0"/>
    <m/>
  </r>
  <r>
    <n v="199092"/>
    <x v="0"/>
    <x v="1"/>
    <x v="2"/>
    <x v="0"/>
    <x v="4"/>
    <x v="236"/>
    <x v="0"/>
    <x v="0"/>
    <s v="Tesseramento"/>
    <x v="1"/>
    <x v="1"/>
    <x v="0"/>
    <m/>
  </r>
  <r>
    <n v="23731"/>
    <x v="0"/>
    <x v="0"/>
    <x v="0"/>
    <x v="1"/>
    <x v="7"/>
    <x v="267"/>
    <x v="0"/>
    <x v="0"/>
    <s v="Tesseramento"/>
    <x v="1"/>
    <x v="4"/>
    <x v="0"/>
    <m/>
  </r>
  <r>
    <n v="23730"/>
    <x v="0"/>
    <x v="0"/>
    <x v="0"/>
    <x v="1"/>
    <x v="7"/>
    <x v="267"/>
    <x v="0"/>
    <x v="1"/>
    <s v="Tesseramento"/>
    <x v="1"/>
    <x v="4"/>
    <x v="0"/>
    <m/>
  </r>
  <r>
    <n v="57131"/>
    <x v="0"/>
    <x v="0"/>
    <x v="0"/>
    <x v="0"/>
    <x v="7"/>
    <x v="267"/>
    <x v="0"/>
    <x v="0"/>
    <s v="Tesseramento"/>
    <x v="1"/>
    <x v="4"/>
    <x v="0"/>
    <m/>
  </r>
  <r>
    <n v="23732"/>
    <x v="0"/>
    <x v="0"/>
    <x v="0"/>
    <x v="0"/>
    <x v="7"/>
    <x v="267"/>
    <x v="0"/>
    <x v="0"/>
    <s v="Tesseramento"/>
    <x v="1"/>
    <x v="4"/>
    <x v="0"/>
    <m/>
  </r>
  <r>
    <n v="23736"/>
    <x v="0"/>
    <x v="0"/>
    <x v="0"/>
    <x v="0"/>
    <x v="7"/>
    <x v="267"/>
    <x v="0"/>
    <x v="1"/>
    <s v="Tesseramento"/>
    <x v="1"/>
    <x v="4"/>
    <x v="0"/>
    <m/>
  </r>
  <r>
    <n v="172295"/>
    <x v="1"/>
    <x v="0"/>
    <x v="0"/>
    <x v="0"/>
    <x v="4"/>
    <x v="119"/>
    <x v="0"/>
    <x v="0"/>
    <s v="Tesseramento"/>
    <x v="1"/>
    <x v="5"/>
    <x v="0"/>
    <m/>
  </r>
  <r>
    <n v="181879"/>
    <x v="0"/>
    <x v="0"/>
    <x v="0"/>
    <x v="0"/>
    <x v="7"/>
    <x v="267"/>
    <x v="0"/>
    <x v="0"/>
    <s v="Tesseramento"/>
    <x v="1"/>
    <x v="0"/>
    <x v="0"/>
    <m/>
  </r>
  <r>
    <n v="40223"/>
    <x v="0"/>
    <x v="0"/>
    <x v="0"/>
    <x v="0"/>
    <x v="7"/>
    <x v="267"/>
    <x v="0"/>
    <x v="0"/>
    <s v="Tesseramento"/>
    <x v="1"/>
    <x v="3"/>
    <x v="0"/>
    <m/>
  </r>
  <r>
    <n v="195363"/>
    <x v="1"/>
    <x v="0"/>
    <x v="0"/>
    <x v="1"/>
    <x v="4"/>
    <x v="119"/>
    <x v="0"/>
    <x v="1"/>
    <s v="Tesseramento"/>
    <x v="1"/>
    <x v="5"/>
    <x v="0"/>
    <m/>
  </r>
  <r>
    <n v="107225"/>
    <x v="0"/>
    <x v="0"/>
    <x v="0"/>
    <x v="0"/>
    <x v="7"/>
    <x v="267"/>
    <x v="0"/>
    <x v="0"/>
    <s v="Tesseramento"/>
    <x v="1"/>
    <x v="1"/>
    <x v="0"/>
    <m/>
  </r>
  <r>
    <n v="229175"/>
    <x v="1"/>
    <x v="0"/>
    <x v="0"/>
    <x v="2"/>
    <x v="4"/>
    <x v="119"/>
    <x v="0"/>
    <x v="0"/>
    <s v="Tesseramento"/>
    <x v="1"/>
    <x v="5"/>
    <x v="0"/>
    <m/>
  </r>
  <r>
    <n v="61588"/>
    <x v="0"/>
    <x v="0"/>
    <x v="0"/>
    <x v="0"/>
    <x v="7"/>
    <x v="267"/>
    <x v="0"/>
    <x v="1"/>
    <s v="Tesseramento"/>
    <x v="1"/>
    <x v="1"/>
    <x v="0"/>
    <m/>
  </r>
  <r>
    <n v="198749"/>
    <x v="0"/>
    <x v="0"/>
    <x v="0"/>
    <x v="0"/>
    <x v="7"/>
    <x v="267"/>
    <x v="0"/>
    <x v="0"/>
    <s v="Tesseramento"/>
    <x v="1"/>
    <x v="3"/>
    <x v="0"/>
    <m/>
  </r>
  <r>
    <n v="23740"/>
    <x v="0"/>
    <x v="0"/>
    <x v="0"/>
    <x v="0"/>
    <x v="7"/>
    <x v="267"/>
    <x v="0"/>
    <x v="1"/>
    <s v="Tesseramento"/>
    <x v="1"/>
    <x v="4"/>
    <x v="0"/>
    <m/>
  </r>
  <r>
    <n v="190273"/>
    <x v="0"/>
    <x v="0"/>
    <x v="0"/>
    <x v="0"/>
    <x v="7"/>
    <x v="267"/>
    <x v="0"/>
    <x v="0"/>
    <s v="Tesseramento"/>
    <x v="1"/>
    <x v="3"/>
    <x v="0"/>
    <m/>
  </r>
  <r>
    <n v="170226"/>
    <x v="1"/>
    <x v="0"/>
    <x v="0"/>
    <x v="0"/>
    <x v="4"/>
    <x v="119"/>
    <x v="0"/>
    <x v="0"/>
    <s v="Tesseramento"/>
    <x v="1"/>
    <x v="6"/>
    <x v="0"/>
    <m/>
  </r>
  <r>
    <n v="129096"/>
    <x v="0"/>
    <x v="0"/>
    <x v="0"/>
    <x v="1"/>
    <x v="7"/>
    <x v="267"/>
    <x v="0"/>
    <x v="1"/>
    <s v="Tesseramento"/>
    <x v="1"/>
    <x v="4"/>
    <x v="0"/>
    <m/>
  </r>
  <r>
    <n v="55045"/>
    <x v="0"/>
    <x v="0"/>
    <x v="0"/>
    <x v="0"/>
    <x v="7"/>
    <x v="267"/>
    <x v="0"/>
    <x v="1"/>
    <s v="Tesseramento"/>
    <x v="1"/>
    <x v="4"/>
    <x v="0"/>
    <m/>
  </r>
  <r>
    <n v="28868"/>
    <x v="0"/>
    <x v="0"/>
    <x v="0"/>
    <x v="0"/>
    <x v="7"/>
    <x v="267"/>
    <x v="0"/>
    <x v="0"/>
    <s v="Tesseramento"/>
    <x v="1"/>
    <x v="4"/>
    <x v="0"/>
    <m/>
  </r>
  <r>
    <n v="195668"/>
    <x v="1"/>
    <x v="0"/>
    <x v="0"/>
    <x v="1"/>
    <x v="4"/>
    <x v="119"/>
    <x v="0"/>
    <x v="0"/>
    <s v="Tesseramento"/>
    <x v="1"/>
    <x v="5"/>
    <x v="0"/>
    <m/>
  </r>
  <r>
    <n v="146500"/>
    <x v="1"/>
    <x v="0"/>
    <x v="0"/>
    <x v="0"/>
    <x v="4"/>
    <x v="119"/>
    <x v="0"/>
    <x v="0"/>
    <s v="Tesseramento"/>
    <x v="1"/>
    <x v="6"/>
    <x v="0"/>
    <m/>
  </r>
  <r>
    <n v="95902"/>
    <x v="0"/>
    <x v="0"/>
    <x v="0"/>
    <x v="0"/>
    <x v="7"/>
    <x v="267"/>
    <x v="0"/>
    <x v="0"/>
    <s v="Tesseramento"/>
    <x v="1"/>
    <x v="0"/>
    <x v="0"/>
    <m/>
  </r>
  <r>
    <n v="189222"/>
    <x v="0"/>
    <x v="0"/>
    <x v="0"/>
    <x v="0"/>
    <x v="7"/>
    <x v="267"/>
    <x v="0"/>
    <x v="0"/>
    <s v="Tesseramento"/>
    <x v="1"/>
    <x v="0"/>
    <x v="0"/>
    <m/>
  </r>
  <r>
    <n v="194667"/>
    <x v="0"/>
    <x v="0"/>
    <x v="0"/>
    <x v="0"/>
    <x v="7"/>
    <x v="267"/>
    <x v="0"/>
    <x v="1"/>
    <s v="Tesseramento"/>
    <x v="1"/>
    <x v="4"/>
    <x v="0"/>
    <m/>
  </r>
  <r>
    <n v="64542"/>
    <x v="0"/>
    <x v="0"/>
    <x v="0"/>
    <x v="0"/>
    <x v="7"/>
    <x v="267"/>
    <x v="0"/>
    <x v="0"/>
    <s v="Tesseramento"/>
    <x v="1"/>
    <x v="4"/>
    <x v="0"/>
    <m/>
  </r>
  <r>
    <n v="23751"/>
    <x v="0"/>
    <x v="0"/>
    <x v="0"/>
    <x v="0"/>
    <x v="7"/>
    <x v="267"/>
    <x v="0"/>
    <x v="1"/>
    <s v="Tesseramento"/>
    <x v="1"/>
    <x v="4"/>
    <x v="0"/>
    <m/>
  </r>
  <r>
    <n v="23750"/>
    <x v="0"/>
    <x v="0"/>
    <x v="0"/>
    <x v="0"/>
    <x v="7"/>
    <x v="267"/>
    <x v="0"/>
    <x v="1"/>
    <s v="Tesseramento"/>
    <x v="1"/>
    <x v="4"/>
    <x v="0"/>
    <m/>
  </r>
  <r>
    <n v="23749"/>
    <x v="0"/>
    <x v="0"/>
    <x v="0"/>
    <x v="0"/>
    <x v="7"/>
    <x v="267"/>
    <x v="0"/>
    <x v="0"/>
    <s v="Tesseramento"/>
    <x v="1"/>
    <x v="4"/>
    <x v="0"/>
    <m/>
  </r>
  <r>
    <n v="95903"/>
    <x v="0"/>
    <x v="0"/>
    <x v="0"/>
    <x v="0"/>
    <x v="7"/>
    <x v="267"/>
    <x v="0"/>
    <x v="0"/>
    <s v="Tesseramento"/>
    <x v="1"/>
    <x v="0"/>
    <x v="0"/>
    <m/>
  </r>
  <r>
    <n v="16364"/>
    <x v="0"/>
    <x v="0"/>
    <x v="0"/>
    <x v="0"/>
    <x v="7"/>
    <x v="267"/>
    <x v="0"/>
    <x v="0"/>
    <s v="Tesseramento"/>
    <x v="1"/>
    <x v="1"/>
    <x v="0"/>
    <m/>
  </r>
  <r>
    <n v="32050"/>
    <x v="0"/>
    <x v="0"/>
    <x v="0"/>
    <x v="0"/>
    <x v="7"/>
    <x v="267"/>
    <x v="0"/>
    <x v="0"/>
    <s v="Tesseramento"/>
    <x v="1"/>
    <x v="4"/>
    <x v="0"/>
    <m/>
  </r>
  <r>
    <n v="23756"/>
    <x v="0"/>
    <x v="0"/>
    <x v="0"/>
    <x v="1"/>
    <x v="7"/>
    <x v="267"/>
    <x v="0"/>
    <x v="1"/>
    <s v="Tesseramento"/>
    <x v="1"/>
    <x v="4"/>
    <x v="0"/>
    <m/>
  </r>
  <r>
    <n v="23760"/>
    <x v="0"/>
    <x v="0"/>
    <x v="0"/>
    <x v="1"/>
    <x v="7"/>
    <x v="267"/>
    <x v="0"/>
    <x v="0"/>
    <s v="Tesseramento"/>
    <x v="1"/>
    <x v="4"/>
    <x v="0"/>
    <m/>
  </r>
  <r>
    <n v="23765"/>
    <x v="0"/>
    <x v="0"/>
    <x v="0"/>
    <x v="0"/>
    <x v="7"/>
    <x v="267"/>
    <x v="0"/>
    <x v="0"/>
    <s v="Tesseramento"/>
    <x v="1"/>
    <x v="4"/>
    <x v="0"/>
    <m/>
  </r>
  <r>
    <n v="95356"/>
    <x v="0"/>
    <x v="0"/>
    <x v="0"/>
    <x v="0"/>
    <x v="7"/>
    <x v="267"/>
    <x v="0"/>
    <x v="1"/>
    <s v="Tesseramento"/>
    <x v="1"/>
    <x v="4"/>
    <x v="0"/>
    <m/>
  </r>
  <r>
    <n v="23420"/>
    <x v="0"/>
    <x v="0"/>
    <x v="0"/>
    <x v="0"/>
    <x v="7"/>
    <x v="267"/>
    <x v="0"/>
    <x v="1"/>
    <s v="Tesseramento"/>
    <x v="1"/>
    <x v="4"/>
    <x v="0"/>
    <m/>
  </r>
  <r>
    <n v="1244"/>
    <x v="0"/>
    <x v="0"/>
    <x v="0"/>
    <x v="0"/>
    <x v="7"/>
    <x v="267"/>
    <x v="0"/>
    <x v="0"/>
    <s v="Tesseramento"/>
    <x v="1"/>
    <x v="4"/>
    <x v="0"/>
    <m/>
  </r>
  <r>
    <n v="1240"/>
    <x v="0"/>
    <x v="0"/>
    <x v="0"/>
    <x v="0"/>
    <x v="7"/>
    <x v="267"/>
    <x v="0"/>
    <x v="1"/>
    <s v="Tesseramento"/>
    <x v="1"/>
    <x v="4"/>
    <x v="0"/>
    <m/>
  </r>
  <r>
    <n v="54935"/>
    <x v="0"/>
    <x v="0"/>
    <x v="0"/>
    <x v="0"/>
    <x v="7"/>
    <x v="267"/>
    <x v="0"/>
    <x v="0"/>
    <s v="Tesseramento"/>
    <x v="1"/>
    <x v="4"/>
    <x v="0"/>
    <m/>
  </r>
  <r>
    <n v="218709"/>
    <x v="0"/>
    <x v="0"/>
    <x v="0"/>
    <x v="1"/>
    <x v="7"/>
    <x v="267"/>
    <x v="0"/>
    <x v="0"/>
    <s v="Tesseramento"/>
    <x v="1"/>
    <x v="3"/>
    <x v="0"/>
    <m/>
  </r>
  <r>
    <n v="44033"/>
    <x v="0"/>
    <x v="0"/>
    <x v="0"/>
    <x v="1"/>
    <x v="7"/>
    <x v="267"/>
    <x v="0"/>
    <x v="1"/>
    <s v="Tesseramento"/>
    <x v="1"/>
    <x v="0"/>
    <x v="0"/>
    <m/>
  </r>
  <r>
    <n v="23773"/>
    <x v="0"/>
    <x v="0"/>
    <x v="0"/>
    <x v="0"/>
    <x v="7"/>
    <x v="267"/>
    <x v="0"/>
    <x v="0"/>
    <s v="Tesseramento"/>
    <x v="1"/>
    <x v="4"/>
    <x v="0"/>
    <m/>
  </r>
  <r>
    <n v="23779"/>
    <x v="0"/>
    <x v="0"/>
    <x v="0"/>
    <x v="0"/>
    <x v="7"/>
    <x v="267"/>
    <x v="0"/>
    <x v="0"/>
    <s v="Tesseramento"/>
    <x v="1"/>
    <x v="4"/>
    <x v="0"/>
    <m/>
  </r>
  <r>
    <n v="122772"/>
    <x v="0"/>
    <x v="0"/>
    <x v="0"/>
    <x v="0"/>
    <x v="7"/>
    <x v="267"/>
    <x v="0"/>
    <x v="0"/>
    <s v="Tesseramento"/>
    <x v="1"/>
    <x v="3"/>
    <x v="0"/>
    <m/>
  </r>
  <r>
    <n v="23782"/>
    <x v="0"/>
    <x v="0"/>
    <x v="0"/>
    <x v="0"/>
    <x v="7"/>
    <x v="267"/>
    <x v="0"/>
    <x v="0"/>
    <s v="Tesseramento"/>
    <x v="1"/>
    <x v="3"/>
    <x v="0"/>
    <m/>
  </r>
  <r>
    <n v="73945"/>
    <x v="0"/>
    <x v="0"/>
    <x v="0"/>
    <x v="0"/>
    <x v="7"/>
    <x v="267"/>
    <x v="0"/>
    <x v="0"/>
    <s v="Tesseramento"/>
    <x v="1"/>
    <x v="1"/>
    <x v="0"/>
    <m/>
  </r>
  <r>
    <n v="120581"/>
    <x v="0"/>
    <x v="0"/>
    <x v="0"/>
    <x v="0"/>
    <x v="7"/>
    <x v="267"/>
    <x v="0"/>
    <x v="0"/>
    <s v="Tesseramento"/>
    <x v="1"/>
    <x v="3"/>
    <x v="0"/>
    <m/>
  </r>
  <r>
    <n v="3720"/>
    <x v="0"/>
    <x v="0"/>
    <x v="0"/>
    <x v="0"/>
    <x v="7"/>
    <x v="267"/>
    <x v="0"/>
    <x v="1"/>
    <s v="Tesseramento"/>
    <x v="1"/>
    <x v="4"/>
    <x v="0"/>
    <m/>
  </r>
  <r>
    <n v="23783"/>
    <x v="0"/>
    <x v="0"/>
    <x v="0"/>
    <x v="4"/>
    <x v="7"/>
    <x v="267"/>
    <x v="0"/>
    <x v="0"/>
    <s v="Tesseramento"/>
    <x v="1"/>
    <x v="3"/>
    <x v="0"/>
    <m/>
  </r>
  <r>
    <n v="144709"/>
    <x v="0"/>
    <x v="0"/>
    <x v="0"/>
    <x v="0"/>
    <x v="7"/>
    <x v="267"/>
    <x v="0"/>
    <x v="0"/>
    <s v="Tesseramento"/>
    <x v="1"/>
    <x v="3"/>
    <x v="0"/>
    <m/>
  </r>
  <r>
    <n v="235573"/>
    <x v="0"/>
    <x v="0"/>
    <x v="1"/>
    <x v="1"/>
    <x v="1"/>
    <x v="1"/>
    <x v="0"/>
    <x v="0"/>
    <s v="Tesseramento"/>
    <x v="0"/>
    <x v="0"/>
    <x v="0"/>
    <m/>
  </r>
  <r>
    <n v="63540"/>
    <x v="0"/>
    <x v="0"/>
    <x v="0"/>
    <x v="0"/>
    <x v="7"/>
    <x v="267"/>
    <x v="0"/>
    <x v="0"/>
    <s v="Tesseramento"/>
    <x v="1"/>
    <x v="3"/>
    <x v="0"/>
    <m/>
  </r>
  <r>
    <n v="70079"/>
    <x v="0"/>
    <x v="0"/>
    <x v="0"/>
    <x v="0"/>
    <x v="7"/>
    <x v="267"/>
    <x v="0"/>
    <x v="1"/>
    <s v="Tesseramento"/>
    <x v="1"/>
    <x v="3"/>
    <x v="0"/>
    <m/>
  </r>
  <r>
    <n v="23788"/>
    <x v="0"/>
    <x v="0"/>
    <x v="0"/>
    <x v="0"/>
    <x v="7"/>
    <x v="267"/>
    <x v="0"/>
    <x v="0"/>
    <s v="Tesseramento"/>
    <x v="1"/>
    <x v="4"/>
    <x v="0"/>
    <m/>
  </r>
  <r>
    <n v="23787"/>
    <x v="0"/>
    <x v="0"/>
    <x v="0"/>
    <x v="0"/>
    <x v="7"/>
    <x v="267"/>
    <x v="0"/>
    <x v="0"/>
    <s v="Tesseramento"/>
    <x v="1"/>
    <x v="4"/>
    <x v="0"/>
    <m/>
  </r>
  <r>
    <n v="23791"/>
    <x v="0"/>
    <x v="0"/>
    <x v="0"/>
    <x v="0"/>
    <x v="7"/>
    <x v="267"/>
    <x v="0"/>
    <x v="1"/>
    <s v="Tesseramento"/>
    <x v="1"/>
    <x v="4"/>
    <x v="0"/>
    <m/>
  </r>
  <r>
    <n v="23796"/>
    <x v="0"/>
    <x v="0"/>
    <x v="0"/>
    <x v="0"/>
    <x v="7"/>
    <x v="267"/>
    <x v="0"/>
    <x v="0"/>
    <s v="Tesseramento"/>
    <x v="1"/>
    <x v="4"/>
    <x v="0"/>
    <m/>
  </r>
  <r>
    <n v="139580"/>
    <x v="0"/>
    <x v="0"/>
    <x v="0"/>
    <x v="0"/>
    <x v="7"/>
    <x v="267"/>
    <x v="0"/>
    <x v="0"/>
    <s v="Tesseramento"/>
    <x v="1"/>
    <x v="3"/>
    <x v="0"/>
    <m/>
  </r>
  <r>
    <n v="17662"/>
    <x v="0"/>
    <x v="0"/>
    <x v="0"/>
    <x v="0"/>
    <x v="7"/>
    <x v="267"/>
    <x v="0"/>
    <x v="0"/>
    <s v="Tesseramento"/>
    <x v="1"/>
    <x v="3"/>
    <x v="0"/>
    <m/>
  </r>
  <r>
    <n v="72425"/>
    <x v="0"/>
    <x v="0"/>
    <x v="0"/>
    <x v="0"/>
    <x v="7"/>
    <x v="267"/>
    <x v="0"/>
    <x v="1"/>
    <s v="Tesseramento"/>
    <x v="1"/>
    <x v="4"/>
    <x v="0"/>
    <m/>
  </r>
  <r>
    <n v="3787"/>
    <x v="0"/>
    <x v="0"/>
    <x v="0"/>
    <x v="0"/>
    <x v="7"/>
    <x v="267"/>
    <x v="0"/>
    <x v="1"/>
    <s v="Tesseramento"/>
    <x v="1"/>
    <x v="4"/>
    <x v="0"/>
    <m/>
  </r>
  <r>
    <n v="3786"/>
    <x v="0"/>
    <x v="0"/>
    <x v="0"/>
    <x v="0"/>
    <x v="7"/>
    <x v="267"/>
    <x v="0"/>
    <x v="0"/>
    <s v="Tesseramento"/>
    <x v="1"/>
    <x v="4"/>
    <x v="0"/>
    <m/>
  </r>
  <r>
    <n v="23810"/>
    <x v="0"/>
    <x v="0"/>
    <x v="0"/>
    <x v="0"/>
    <x v="7"/>
    <x v="267"/>
    <x v="0"/>
    <x v="0"/>
    <s v="Tesseramento"/>
    <x v="1"/>
    <x v="0"/>
    <x v="0"/>
    <m/>
  </r>
  <r>
    <n v="102365"/>
    <x v="0"/>
    <x v="0"/>
    <x v="0"/>
    <x v="0"/>
    <x v="7"/>
    <x v="267"/>
    <x v="0"/>
    <x v="0"/>
    <s v="Tesseramento"/>
    <x v="1"/>
    <x v="1"/>
    <x v="0"/>
    <m/>
  </r>
  <r>
    <n v="42821"/>
    <x v="0"/>
    <x v="0"/>
    <x v="0"/>
    <x v="0"/>
    <x v="7"/>
    <x v="267"/>
    <x v="0"/>
    <x v="0"/>
    <s v="Tesseramento"/>
    <x v="1"/>
    <x v="0"/>
    <x v="0"/>
    <m/>
  </r>
  <r>
    <n v="235713"/>
    <x v="0"/>
    <x v="0"/>
    <x v="1"/>
    <x v="2"/>
    <x v="4"/>
    <x v="151"/>
    <x v="0"/>
    <x v="1"/>
    <s v="Tesseramento"/>
    <x v="1"/>
    <x v="3"/>
    <x v="0"/>
    <m/>
  </r>
  <r>
    <n v="23806"/>
    <x v="0"/>
    <x v="0"/>
    <x v="0"/>
    <x v="0"/>
    <x v="7"/>
    <x v="267"/>
    <x v="0"/>
    <x v="0"/>
    <s v="Tesseramento"/>
    <x v="1"/>
    <x v="4"/>
    <x v="0"/>
    <m/>
  </r>
  <r>
    <n v="3788"/>
    <x v="0"/>
    <x v="0"/>
    <x v="0"/>
    <x v="0"/>
    <x v="7"/>
    <x v="267"/>
    <x v="0"/>
    <x v="0"/>
    <s v="Tesseramento"/>
    <x v="1"/>
    <x v="3"/>
    <x v="0"/>
    <m/>
  </r>
  <r>
    <n v="143977"/>
    <x v="1"/>
    <x v="0"/>
    <x v="0"/>
    <x v="0"/>
    <x v="7"/>
    <x v="267"/>
    <x v="0"/>
    <x v="1"/>
    <s v="Tesseramento"/>
    <x v="1"/>
    <x v="6"/>
    <x v="0"/>
    <m/>
  </r>
  <r>
    <n v="23809"/>
    <x v="0"/>
    <x v="0"/>
    <x v="0"/>
    <x v="0"/>
    <x v="7"/>
    <x v="267"/>
    <x v="0"/>
    <x v="0"/>
    <s v="Tesseramento"/>
    <x v="1"/>
    <x v="0"/>
    <x v="0"/>
    <m/>
  </r>
  <r>
    <n v="23453"/>
    <x v="0"/>
    <x v="0"/>
    <x v="0"/>
    <x v="0"/>
    <x v="7"/>
    <x v="267"/>
    <x v="0"/>
    <x v="1"/>
    <s v="Tesseramento"/>
    <x v="1"/>
    <x v="4"/>
    <x v="0"/>
    <m/>
  </r>
  <r>
    <n v="104208"/>
    <x v="0"/>
    <x v="0"/>
    <x v="0"/>
    <x v="0"/>
    <x v="1"/>
    <x v="1"/>
    <x v="0"/>
    <x v="0"/>
    <s v="Tesseramento"/>
    <x v="0"/>
    <x v="4"/>
    <x v="0"/>
    <m/>
  </r>
  <r>
    <n v="49187"/>
    <x v="0"/>
    <x v="0"/>
    <x v="0"/>
    <x v="0"/>
    <x v="3"/>
    <x v="118"/>
    <x v="0"/>
    <x v="0"/>
    <s v="Tesseramento"/>
    <x v="1"/>
    <x v="3"/>
    <x v="0"/>
    <m/>
  </r>
  <r>
    <n v="23400"/>
    <x v="0"/>
    <x v="0"/>
    <x v="0"/>
    <x v="0"/>
    <x v="7"/>
    <x v="267"/>
    <x v="0"/>
    <x v="1"/>
    <s v="Tesseramento"/>
    <x v="1"/>
    <x v="4"/>
    <x v="0"/>
    <m/>
  </r>
  <r>
    <n v="235711"/>
    <x v="0"/>
    <x v="1"/>
    <x v="1"/>
    <x v="0"/>
    <x v="4"/>
    <x v="151"/>
    <x v="0"/>
    <x v="0"/>
    <s v="Tesseramento"/>
    <x v="1"/>
    <x v="0"/>
    <x v="0"/>
    <m/>
  </r>
  <r>
    <n v="196774"/>
    <x v="0"/>
    <x v="0"/>
    <x v="0"/>
    <x v="0"/>
    <x v="1"/>
    <x v="26"/>
    <x v="0"/>
    <x v="0"/>
    <s v="Tesseramento"/>
    <x v="1"/>
    <x v="0"/>
    <x v="0"/>
    <m/>
  </r>
  <r>
    <n v="235712"/>
    <x v="0"/>
    <x v="0"/>
    <x v="1"/>
    <x v="0"/>
    <x v="4"/>
    <x v="151"/>
    <x v="0"/>
    <x v="0"/>
    <s v="Tesseramento"/>
    <x v="1"/>
    <x v="0"/>
    <x v="0"/>
    <m/>
  </r>
  <r>
    <n v="235714"/>
    <x v="1"/>
    <x v="0"/>
    <x v="1"/>
    <x v="3"/>
    <x v="4"/>
    <x v="151"/>
    <x v="0"/>
    <x v="0"/>
    <s v="Tesseramento"/>
    <x v="1"/>
    <x v="5"/>
    <x v="0"/>
    <m/>
  </r>
  <r>
    <n v="235702"/>
    <x v="0"/>
    <x v="1"/>
    <x v="1"/>
    <x v="1"/>
    <x v="3"/>
    <x v="85"/>
    <x v="0"/>
    <x v="0"/>
    <s v="Tesseramento"/>
    <x v="1"/>
    <x v="1"/>
    <x v="0"/>
    <m/>
  </r>
  <r>
    <n v="235694"/>
    <x v="0"/>
    <x v="1"/>
    <x v="1"/>
    <x v="1"/>
    <x v="3"/>
    <x v="85"/>
    <x v="0"/>
    <x v="0"/>
    <s v="Tesseramento"/>
    <x v="1"/>
    <x v="0"/>
    <x v="0"/>
    <m/>
  </r>
  <r>
    <n v="215715"/>
    <x v="0"/>
    <x v="0"/>
    <x v="0"/>
    <x v="3"/>
    <x v="12"/>
    <x v="133"/>
    <x v="0"/>
    <x v="0"/>
    <s v="Tesseramento"/>
    <x v="0"/>
    <x v="0"/>
    <x v="0"/>
    <m/>
  </r>
  <r>
    <n v="235698"/>
    <x v="0"/>
    <x v="1"/>
    <x v="1"/>
    <x v="1"/>
    <x v="3"/>
    <x v="85"/>
    <x v="0"/>
    <x v="0"/>
    <s v="Tesseramento"/>
    <x v="1"/>
    <x v="0"/>
    <x v="0"/>
    <m/>
  </r>
  <r>
    <n v="6349"/>
    <x v="0"/>
    <x v="0"/>
    <x v="0"/>
    <x v="4"/>
    <x v="2"/>
    <x v="336"/>
    <x v="0"/>
    <x v="0"/>
    <s v="Tesseramento"/>
    <x v="1"/>
    <x v="0"/>
    <x v="0"/>
    <m/>
  </r>
  <r>
    <n v="49045"/>
    <x v="0"/>
    <x v="1"/>
    <x v="0"/>
    <x v="0"/>
    <x v="1"/>
    <x v="176"/>
    <x v="0"/>
    <x v="0"/>
    <s v="Tesseramento"/>
    <x v="1"/>
    <x v="1"/>
    <x v="0"/>
    <m/>
  </r>
  <r>
    <n v="235544"/>
    <x v="1"/>
    <x v="0"/>
    <x v="1"/>
    <x v="1"/>
    <x v="2"/>
    <x v="55"/>
    <x v="0"/>
    <x v="1"/>
    <s v="Tesseramento"/>
    <x v="1"/>
    <x v="5"/>
    <x v="0"/>
    <m/>
  </r>
  <r>
    <n v="235697"/>
    <x v="0"/>
    <x v="1"/>
    <x v="1"/>
    <x v="1"/>
    <x v="3"/>
    <x v="85"/>
    <x v="0"/>
    <x v="0"/>
    <s v="Tesseramento"/>
    <x v="1"/>
    <x v="3"/>
    <x v="0"/>
    <m/>
  </r>
  <r>
    <n v="235703"/>
    <x v="0"/>
    <x v="1"/>
    <x v="1"/>
    <x v="0"/>
    <x v="3"/>
    <x v="85"/>
    <x v="0"/>
    <x v="0"/>
    <s v="Tesseramento"/>
    <x v="1"/>
    <x v="1"/>
    <x v="0"/>
    <m/>
  </r>
  <r>
    <n v="235700"/>
    <x v="0"/>
    <x v="1"/>
    <x v="1"/>
    <x v="1"/>
    <x v="3"/>
    <x v="85"/>
    <x v="0"/>
    <x v="1"/>
    <s v="Tesseramento"/>
    <x v="1"/>
    <x v="0"/>
    <x v="0"/>
    <m/>
  </r>
  <r>
    <n v="65848"/>
    <x v="0"/>
    <x v="0"/>
    <x v="0"/>
    <x v="0"/>
    <x v="11"/>
    <x v="141"/>
    <x v="0"/>
    <x v="0"/>
    <s v="Tesseramento"/>
    <x v="1"/>
    <x v="0"/>
    <x v="0"/>
    <m/>
  </r>
  <r>
    <n v="174569"/>
    <x v="0"/>
    <x v="0"/>
    <x v="0"/>
    <x v="0"/>
    <x v="1"/>
    <x v="48"/>
    <x v="0"/>
    <x v="0"/>
    <s v="Tesseramento"/>
    <x v="1"/>
    <x v="0"/>
    <x v="0"/>
    <m/>
  </r>
  <r>
    <n v="48774"/>
    <x v="0"/>
    <x v="0"/>
    <x v="0"/>
    <x v="0"/>
    <x v="4"/>
    <x v="124"/>
    <x v="0"/>
    <x v="0"/>
    <s v="Tesseramento"/>
    <x v="1"/>
    <x v="4"/>
    <x v="0"/>
    <m/>
  </r>
  <r>
    <n v="185888"/>
    <x v="0"/>
    <x v="0"/>
    <x v="0"/>
    <x v="0"/>
    <x v="4"/>
    <x v="124"/>
    <x v="0"/>
    <x v="0"/>
    <s v="Tesseramento"/>
    <x v="1"/>
    <x v="0"/>
    <x v="0"/>
    <m/>
  </r>
  <r>
    <n v="154055"/>
    <x v="0"/>
    <x v="0"/>
    <x v="0"/>
    <x v="0"/>
    <x v="4"/>
    <x v="80"/>
    <x v="0"/>
    <x v="0"/>
    <s v="Tesseramento"/>
    <x v="1"/>
    <x v="3"/>
    <x v="0"/>
    <m/>
  </r>
  <r>
    <n v="198622"/>
    <x v="0"/>
    <x v="0"/>
    <x v="0"/>
    <x v="0"/>
    <x v="4"/>
    <x v="124"/>
    <x v="0"/>
    <x v="0"/>
    <s v="Tesseramento"/>
    <x v="1"/>
    <x v="3"/>
    <x v="0"/>
    <m/>
  </r>
  <r>
    <n v="88544"/>
    <x v="0"/>
    <x v="0"/>
    <x v="0"/>
    <x v="0"/>
    <x v="4"/>
    <x v="124"/>
    <x v="0"/>
    <x v="0"/>
    <s v="Tesseramento"/>
    <x v="1"/>
    <x v="4"/>
    <x v="0"/>
    <m/>
  </r>
  <r>
    <n v="206442"/>
    <x v="0"/>
    <x v="0"/>
    <x v="0"/>
    <x v="0"/>
    <x v="4"/>
    <x v="124"/>
    <x v="0"/>
    <x v="0"/>
    <s v="Tesseramento"/>
    <x v="1"/>
    <x v="3"/>
    <x v="0"/>
    <m/>
  </r>
  <r>
    <n v="85177"/>
    <x v="0"/>
    <x v="0"/>
    <x v="0"/>
    <x v="0"/>
    <x v="4"/>
    <x v="124"/>
    <x v="0"/>
    <x v="0"/>
    <s v="Tesseramento"/>
    <x v="1"/>
    <x v="4"/>
    <x v="0"/>
    <m/>
  </r>
  <r>
    <n v="154177"/>
    <x v="0"/>
    <x v="0"/>
    <x v="0"/>
    <x v="0"/>
    <x v="4"/>
    <x v="124"/>
    <x v="0"/>
    <x v="0"/>
    <s v="Tesseramento"/>
    <x v="1"/>
    <x v="3"/>
    <x v="0"/>
    <m/>
  </r>
  <r>
    <n v="198621"/>
    <x v="0"/>
    <x v="0"/>
    <x v="0"/>
    <x v="0"/>
    <x v="4"/>
    <x v="124"/>
    <x v="0"/>
    <x v="0"/>
    <s v="Tesseramento"/>
    <x v="1"/>
    <x v="4"/>
    <x v="0"/>
    <m/>
  </r>
  <r>
    <n v="28129"/>
    <x v="0"/>
    <x v="0"/>
    <x v="0"/>
    <x v="1"/>
    <x v="4"/>
    <x v="124"/>
    <x v="0"/>
    <x v="0"/>
    <s v="Tesseramento"/>
    <x v="1"/>
    <x v="4"/>
    <x v="0"/>
    <m/>
  </r>
  <r>
    <n v="173583"/>
    <x v="0"/>
    <x v="0"/>
    <x v="0"/>
    <x v="0"/>
    <x v="4"/>
    <x v="124"/>
    <x v="0"/>
    <x v="0"/>
    <s v="Tesseramento"/>
    <x v="1"/>
    <x v="0"/>
    <x v="0"/>
    <m/>
  </r>
  <r>
    <n v="28123"/>
    <x v="0"/>
    <x v="0"/>
    <x v="0"/>
    <x v="1"/>
    <x v="4"/>
    <x v="124"/>
    <x v="0"/>
    <x v="1"/>
    <s v="Tesseramento"/>
    <x v="1"/>
    <x v="4"/>
    <x v="0"/>
    <m/>
  </r>
  <r>
    <n v="223194"/>
    <x v="0"/>
    <x v="0"/>
    <x v="0"/>
    <x v="1"/>
    <x v="4"/>
    <x v="124"/>
    <x v="0"/>
    <x v="1"/>
    <s v="Tesseramento"/>
    <x v="1"/>
    <x v="0"/>
    <x v="0"/>
    <m/>
  </r>
  <r>
    <n v="223196"/>
    <x v="0"/>
    <x v="0"/>
    <x v="0"/>
    <x v="1"/>
    <x v="4"/>
    <x v="124"/>
    <x v="0"/>
    <x v="0"/>
    <s v="Tesseramento"/>
    <x v="1"/>
    <x v="0"/>
    <x v="0"/>
    <m/>
  </r>
  <r>
    <n v="21703"/>
    <x v="0"/>
    <x v="0"/>
    <x v="0"/>
    <x v="0"/>
    <x v="4"/>
    <x v="124"/>
    <x v="0"/>
    <x v="0"/>
    <s v="Tesseramento"/>
    <x v="1"/>
    <x v="4"/>
    <x v="0"/>
    <m/>
  </r>
  <r>
    <n v="169478"/>
    <x v="0"/>
    <x v="0"/>
    <x v="0"/>
    <x v="0"/>
    <x v="4"/>
    <x v="124"/>
    <x v="0"/>
    <x v="0"/>
    <s v="Tesseramento"/>
    <x v="1"/>
    <x v="0"/>
    <x v="0"/>
    <m/>
  </r>
  <r>
    <n v="235612"/>
    <x v="0"/>
    <x v="1"/>
    <x v="1"/>
    <x v="2"/>
    <x v="7"/>
    <x v="45"/>
    <x v="0"/>
    <x v="0"/>
    <s v="Tesseramento"/>
    <x v="1"/>
    <x v="1"/>
    <x v="0"/>
    <m/>
  </r>
  <r>
    <n v="52254"/>
    <x v="0"/>
    <x v="0"/>
    <x v="0"/>
    <x v="0"/>
    <x v="4"/>
    <x v="124"/>
    <x v="0"/>
    <x v="0"/>
    <s v="Tesseramento"/>
    <x v="1"/>
    <x v="3"/>
    <x v="0"/>
    <m/>
  </r>
  <r>
    <n v="75464"/>
    <x v="0"/>
    <x v="0"/>
    <x v="0"/>
    <x v="0"/>
    <x v="4"/>
    <x v="124"/>
    <x v="0"/>
    <x v="0"/>
    <s v="Tesseramento"/>
    <x v="1"/>
    <x v="4"/>
    <x v="0"/>
    <m/>
  </r>
  <r>
    <n v="168360"/>
    <x v="0"/>
    <x v="0"/>
    <x v="0"/>
    <x v="0"/>
    <x v="4"/>
    <x v="124"/>
    <x v="0"/>
    <x v="0"/>
    <s v="Tesseramento"/>
    <x v="1"/>
    <x v="0"/>
    <x v="0"/>
    <m/>
  </r>
  <r>
    <n v="173580"/>
    <x v="0"/>
    <x v="0"/>
    <x v="0"/>
    <x v="1"/>
    <x v="4"/>
    <x v="124"/>
    <x v="0"/>
    <x v="1"/>
    <s v="Tesseramento"/>
    <x v="1"/>
    <x v="3"/>
    <x v="0"/>
    <m/>
  </r>
  <r>
    <n v="224041"/>
    <x v="0"/>
    <x v="1"/>
    <x v="0"/>
    <x v="1"/>
    <x v="4"/>
    <x v="124"/>
    <x v="0"/>
    <x v="0"/>
    <s v="Tesseramento"/>
    <x v="1"/>
    <x v="0"/>
    <x v="0"/>
    <m/>
  </r>
  <r>
    <n v="164257"/>
    <x v="0"/>
    <x v="0"/>
    <x v="0"/>
    <x v="0"/>
    <x v="4"/>
    <x v="124"/>
    <x v="0"/>
    <x v="0"/>
    <s v="Tesseramento"/>
    <x v="1"/>
    <x v="4"/>
    <x v="0"/>
    <m/>
  </r>
  <r>
    <n v="164258"/>
    <x v="0"/>
    <x v="0"/>
    <x v="0"/>
    <x v="1"/>
    <x v="4"/>
    <x v="124"/>
    <x v="0"/>
    <x v="1"/>
    <s v="Tesseramento"/>
    <x v="1"/>
    <x v="4"/>
    <x v="0"/>
    <m/>
  </r>
  <r>
    <n v="214769"/>
    <x v="0"/>
    <x v="0"/>
    <x v="0"/>
    <x v="0"/>
    <x v="4"/>
    <x v="124"/>
    <x v="0"/>
    <x v="0"/>
    <s v="Tesseramento"/>
    <x v="1"/>
    <x v="0"/>
    <x v="0"/>
    <m/>
  </r>
  <r>
    <n v="146528"/>
    <x v="0"/>
    <x v="0"/>
    <x v="0"/>
    <x v="0"/>
    <x v="4"/>
    <x v="124"/>
    <x v="0"/>
    <x v="0"/>
    <s v="Tesseramento"/>
    <x v="1"/>
    <x v="4"/>
    <x v="0"/>
    <m/>
  </r>
  <r>
    <n v="98037"/>
    <x v="0"/>
    <x v="0"/>
    <x v="0"/>
    <x v="0"/>
    <x v="4"/>
    <x v="124"/>
    <x v="0"/>
    <x v="1"/>
    <s v="Tesseramento"/>
    <x v="1"/>
    <x v="4"/>
    <x v="0"/>
    <m/>
  </r>
  <r>
    <n v="13769"/>
    <x v="0"/>
    <x v="0"/>
    <x v="0"/>
    <x v="0"/>
    <x v="4"/>
    <x v="124"/>
    <x v="0"/>
    <x v="0"/>
    <s v="Tesseramento"/>
    <x v="1"/>
    <x v="4"/>
    <x v="0"/>
    <m/>
  </r>
  <r>
    <n v="162406"/>
    <x v="0"/>
    <x v="0"/>
    <x v="0"/>
    <x v="0"/>
    <x v="4"/>
    <x v="124"/>
    <x v="0"/>
    <x v="1"/>
    <s v="Tesseramento"/>
    <x v="1"/>
    <x v="0"/>
    <x v="0"/>
    <m/>
  </r>
  <r>
    <n v="87493"/>
    <x v="0"/>
    <x v="0"/>
    <x v="0"/>
    <x v="0"/>
    <x v="4"/>
    <x v="124"/>
    <x v="0"/>
    <x v="0"/>
    <s v="Tesseramento"/>
    <x v="1"/>
    <x v="0"/>
    <x v="0"/>
    <m/>
  </r>
  <r>
    <n v="213084"/>
    <x v="0"/>
    <x v="0"/>
    <x v="0"/>
    <x v="0"/>
    <x v="4"/>
    <x v="124"/>
    <x v="0"/>
    <x v="0"/>
    <s v="Tesseramento"/>
    <x v="1"/>
    <x v="0"/>
    <x v="0"/>
    <m/>
  </r>
  <r>
    <n v="51179"/>
    <x v="0"/>
    <x v="0"/>
    <x v="0"/>
    <x v="0"/>
    <x v="4"/>
    <x v="124"/>
    <x v="0"/>
    <x v="0"/>
    <s v="Tesseramento"/>
    <x v="1"/>
    <x v="3"/>
    <x v="0"/>
    <m/>
  </r>
  <r>
    <n v="44595"/>
    <x v="0"/>
    <x v="0"/>
    <x v="0"/>
    <x v="0"/>
    <x v="4"/>
    <x v="124"/>
    <x v="0"/>
    <x v="0"/>
    <s v="Tesseramento"/>
    <x v="1"/>
    <x v="3"/>
    <x v="0"/>
    <m/>
  </r>
  <r>
    <n v="41699"/>
    <x v="0"/>
    <x v="0"/>
    <x v="0"/>
    <x v="0"/>
    <x v="4"/>
    <x v="124"/>
    <x v="0"/>
    <x v="0"/>
    <s v="Tesseramento"/>
    <x v="1"/>
    <x v="4"/>
    <x v="0"/>
    <m/>
  </r>
  <r>
    <n v="79805"/>
    <x v="0"/>
    <x v="0"/>
    <x v="0"/>
    <x v="0"/>
    <x v="7"/>
    <x v="135"/>
    <x v="0"/>
    <x v="1"/>
    <s v="Tesseramento"/>
    <x v="1"/>
    <x v="0"/>
    <x v="0"/>
    <m/>
  </r>
  <r>
    <n v="209988"/>
    <x v="0"/>
    <x v="0"/>
    <x v="0"/>
    <x v="0"/>
    <x v="4"/>
    <x v="124"/>
    <x v="0"/>
    <x v="0"/>
    <s v="Tesseramento"/>
    <x v="1"/>
    <x v="0"/>
    <x v="0"/>
    <m/>
  </r>
  <r>
    <n v="193912"/>
    <x v="0"/>
    <x v="0"/>
    <x v="0"/>
    <x v="1"/>
    <x v="4"/>
    <x v="124"/>
    <x v="0"/>
    <x v="0"/>
    <s v="Tesseramento"/>
    <x v="1"/>
    <x v="0"/>
    <x v="0"/>
    <m/>
  </r>
  <r>
    <n v="193911"/>
    <x v="0"/>
    <x v="0"/>
    <x v="0"/>
    <x v="1"/>
    <x v="4"/>
    <x v="124"/>
    <x v="0"/>
    <x v="0"/>
    <s v="Tesseramento"/>
    <x v="1"/>
    <x v="0"/>
    <x v="0"/>
    <m/>
  </r>
  <r>
    <n v="82469"/>
    <x v="0"/>
    <x v="0"/>
    <x v="0"/>
    <x v="0"/>
    <x v="4"/>
    <x v="124"/>
    <x v="0"/>
    <x v="1"/>
    <s v="Tesseramento"/>
    <x v="1"/>
    <x v="3"/>
    <x v="0"/>
    <m/>
  </r>
  <r>
    <n v="147189"/>
    <x v="0"/>
    <x v="0"/>
    <x v="0"/>
    <x v="0"/>
    <x v="4"/>
    <x v="124"/>
    <x v="0"/>
    <x v="0"/>
    <s v="Tesseramento"/>
    <x v="1"/>
    <x v="0"/>
    <x v="0"/>
    <m/>
  </r>
  <r>
    <n v="49001"/>
    <x v="0"/>
    <x v="0"/>
    <x v="0"/>
    <x v="0"/>
    <x v="4"/>
    <x v="124"/>
    <x v="0"/>
    <x v="0"/>
    <s v="Tesseramento"/>
    <x v="1"/>
    <x v="4"/>
    <x v="0"/>
    <m/>
  </r>
  <r>
    <n v="235576"/>
    <x v="1"/>
    <x v="1"/>
    <x v="1"/>
    <x v="2"/>
    <x v="4"/>
    <x v="144"/>
    <x v="0"/>
    <x v="0"/>
    <s v="Tesseramento"/>
    <x v="1"/>
    <x v="5"/>
    <x v="0"/>
    <m/>
  </r>
  <r>
    <n v="232047"/>
    <x v="0"/>
    <x v="0"/>
    <x v="0"/>
    <x v="1"/>
    <x v="4"/>
    <x v="124"/>
    <x v="0"/>
    <x v="1"/>
    <s v="Tesseramento"/>
    <x v="1"/>
    <x v="0"/>
    <x v="0"/>
    <m/>
  </r>
  <r>
    <n v="55897"/>
    <x v="0"/>
    <x v="0"/>
    <x v="0"/>
    <x v="0"/>
    <x v="4"/>
    <x v="124"/>
    <x v="0"/>
    <x v="0"/>
    <s v="Tesseramento"/>
    <x v="1"/>
    <x v="0"/>
    <x v="0"/>
    <m/>
  </r>
  <r>
    <n v="109591"/>
    <x v="0"/>
    <x v="1"/>
    <x v="2"/>
    <x v="0"/>
    <x v="12"/>
    <x v="245"/>
    <x v="0"/>
    <x v="0"/>
    <s v="Tesseramento"/>
    <x v="1"/>
    <x v="1"/>
    <x v="0"/>
    <m/>
  </r>
  <r>
    <n v="199537"/>
    <x v="0"/>
    <x v="0"/>
    <x v="0"/>
    <x v="0"/>
    <x v="4"/>
    <x v="124"/>
    <x v="0"/>
    <x v="1"/>
    <s v="Tesseramento"/>
    <x v="1"/>
    <x v="0"/>
    <x v="0"/>
    <m/>
  </r>
  <r>
    <n v="235577"/>
    <x v="1"/>
    <x v="1"/>
    <x v="1"/>
    <x v="2"/>
    <x v="4"/>
    <x v="144"/>
    <x v="0"/>
    <x v="1"/>
    <s v="Tesseramento"/>
    <x v="1"/>
    <x v="5"/>
    <x v="0"/>
    <m/>
  </r>
  <r>
    <n v="61194"/>
    <x v="0"/>
    <x v="0"/>
    <x v="0"/>
    <x v="0"/>
    <x v="4"/>
    <x v="124"/>
    <x v="0"/>
    <x v="0"/>
    <s v="Tesseramento"/>
    <x v="1"/>
    <x v="3"/>
    <x v="0"/>
    <m/>
  </r>
  <r>
    <n v="98770"/>
    <x v="0"/>
    <x v="0"/>
    <x v="0"/>
    <x v="0"/>
    <x v="4"/>
    <x v="124"/>
    <x v="0"/>
    <x v="0"/>
    <s v="Tesseramento"/>
    <x v="1"/>
    <x v="3"/>
    <x v="0"/>
    <m/>
  </r>
  <r>
    <n v="90734"/>
    <x v="0"/>
    <x v="0"/>
    <x v="0"/>
    <x v="0"/>
    <x v="4"/>
    <x v="124"/>
    <x v="0"/>
    <x v="0"/>
    <s v="Tesseramento"/>
    <x v="1"/>
    <x v="1"/>
    <x v="0"/>
    <m/>
  </r>
  <r>
    <n v="126759"/>
    <x v="0"/>
    <x v="0"/>
    <x v="0"/>
    <x v="0"/>
    <x v="4"/>
    <x v="124"/>
    <x v="0"/>
    <x v="0"/>
    <s v="Tesseramento"/>
    <x v="1"/>
    <x v="3"/>
    <x v="0"/>
    <m/>
  </r>
  <r>
    <n v="235578"/>
    <x v="0"/>
    <x v="0"/>
    <x v="1"/>
    <x v="1"/>
    <x v="4"/>
    <x v="144"/>
    <x v="0"/>
    <x v="1"/>
    <s v="Tesseramento"/>
    <x v="1"/>
    <x v="0"/>
    <x v="0"/>
    <m/>
  </r>
  <r>
    <n v="33760"/>
    <x v="0"/>
    <x v="0"/>
    <x v="0"/>
    <x v="0"/>
    <x v="4"/>
    <x v="124"/>
    <x v="0"/>
    <x v="0"/>
    <s v="Tesseramento"/>
    <x v="1"/>
    <x v="3"/>
    <x v="0"/>
    <m/>
  </r>
  <r>
    <n v="159329"/>
    <x v="0"/>
    <x v="0"/>
    <x v="0"/>
    <x v="0"/>
    <x v="4"/>
    <x v="124"/>
    <x v="0"/>
    <x v="0"/>
    <s v="Tesseramento"/>
    <x v="1"/>
    <x v="0"/>
    <x v="0"/>
    <m/>
  </r>
  <r>
    <n v="75616"/>
    <x v="0"/>
    <x v="1"/>
    <x v="0"/>
    <x v="0"/>
    <x v="4"/>
    <x v="124"/>
    <x v="0"/>
    <x v="0"/>
    <s v="Tesseramento"/>
    <x v="1"/>
    <x v="0"/>
    <x v="0"/>
    <m/>
  </r>
  <r>
    <n v="87499"/>
    <x v="0"/>
    <x v="0"/>
    <x v="0"/>
    <x v="0"/>
    <x v="4"/>
    <x v="124"/>
    <x v="0"/>
    <x v="1"/>
    <s v="Tesseramento"/>
    <x v="1"/>
    <x v="3"/>
    <x v="0"/>
    <m/>
  </r>
  <r>
    <n v="32426"/>
    <x v="0"/>
    <x v="0"/>
    <x v="0"/>
    <x v="0"/>
    <x v="4"/>
    <x v="124"/>
    <x v="0"/>
    <x v="0"/>
    <s v="Tesseramento"/>
    <x v="1"/>
    <x v="4"/>
    <x v="0"/>
    <m/>
  </r>
  <r>
    <n v="146529"/>
    <x v="0"/>
    <x v="0"/>
    <x v="0"/>
    <x v="0"/>
    <x v="4"/>
    <x v="124"/>
    <x v="0"/>
    <x v="0"/>
    <s v="Tesseramento"/>
    <x v="1"/>
    <x v="0"/>
    <x v="0"/>
    <m/>
  </r>
  <r>
    <n v="163114"/>
    <x v="0"/>
    <x v="0"/>
    <x v="0"/>
    <x v="0"/>
    <x v="4"/>
    <x v="124"/>
    <x v="0"/>
    <x v="0"/>
    <s v="Tesseramento"/>
    <x v="1"/>
    <x v="4"/>
    <x v="0"/>
    <m/>
  </r>
  <r>
    <n v="74634"/>
    <x v="0"/>
    <x v="0"/>
    <x v="0"/>
    <x v="0"/>
    <x v="4"/>
    <x v="124"/>
    <x v="0"/>
    <x v="0"/>
    <s v="Tesseramento"/>
    <x v="1"/>
    <x v="3"/>
    <x v="0"/>
    <m/>
  </r>
  <r>
    <n v="228483"/>
    <x v="0"/>
    <x v="0"/>
    <x v="0"/>
    <x v="0"/>
    <x v="4"/>
    <x v="124"/>
    <x v="0"/>
    <x v="0"/>
    <s v="Tesseramento"/>
    <x v="1"/>
    <x v="1"/>
    <x v="0"/>
    <m/>
  </r>
  <r>
    <n v="224564"/>
    <x v="0"/>
    <x v="0"/>
    <x v="0"/>
    <x v="0"/>
    <x v="4"/>
    <x v="124"/>
    <x v="0"/>
    <x v="0"/>
    <s v="Tesseramento"/>
    <x v="1"/>
    <x v="3"/>
    <x v="0"/>
    <m/>
  </r>
  <r>
    <n v="168879"/>
    <x v="0"/>
    <x v="0"/>
    <x v="0"/>
    <x v="0"/>
    <x v="4"/>
    <x v="124"/>
    <x v="0"/>
    <x v="0"/>
    <s v="Tesseramento"/>
    <x v="1"/>
    <x v="4"/>
    <x v="0"/>
    <m/>
  </r>
  <r>
    <n v="151653"/>
    <x v="0"/>
    <x v="0"/>
    <x v="0"/>
    <x v="0"/>
    <x v="4"/>
    <x v="124"/>
    <x v="0"/>
    <x v="0"/>
    <s v="Tesseramento"/>
    <x v="1"/>
    <x v="0"/>
    <x v="0"/>
    <m/>
  </r>
  <r>
    <n v="41781"/>
    <x v="0"/>
    <x v="0"/>
    <x v="0"/>
    <x v="0"/>
    <x v="4"/>
    <x v="124"/>
    <x v="0"/>
    <x v="0"/>
    <s v="Tesseramento"/>
    <x v="1"/>
    <x v="4"/>
    <x v="0"/>
    <m/>
  </r>
  <r>
    <n v="134121"/>
    <x v="0"/>
    <x v="0"/>
    <x v="0"/>
    <x v="3"/>
    <x v="4"/>
    <x v="124"/>
    <x v="0"/>
    <x v="0"/>
    <s v="Tesseramento"/>
    <x v="1"/>
    <x v="4"/>
    <x v="0"/>
    <m/>
  </r>
  <r>
    <n v="217747"/>
    <x v="1"/>
    <x v="1"/>
    <x v="0"/>
    <x v="2"/>
    <x v="7"/>
    <x v="44"/>
    <x v="0"/>
    <x v="1"/>
    <s v="Tesseramento"/>
    <x v="1"/>
    <x v="5"/>
    <x v="0"/>
    <m/>
  </r>
  <r>
    <n v="179918"/>
    <x v="0"/>
    <x v="0"/>
    <x v="0"/>
    <x v="0"/>
    <x v="4"/>
    <x v="124"/>
    <x v="0"/>
    <x v="0"/>
    <s v="Tesseramento"/>
    <x v="1"/>
    <x v="0"/>
    <x v="0"/>
    <m/>
  </r>
  <r>
    <n v="175923"/>
    <x v="0"/>
    <x v="1"/>
    <x v="0"/>
    <x v="0"/>
    <x v="4"/>
    <x v="124"/>
    <x v="0"/>
    <x v="1"/>
    <s v="Tesseramento"/>
    <x v="1"/>
    <x v="0"/>
    <x v="0"/>
    <m/>
  </r>
  <r>
    <n v="207119"/>
    <x v="0"/>
    <x v="0"/>
    <x v="0"/>
    <x v="0"/>
    <x v="4"/>
    <x v="124"/>
    <x v="0"/>
    <x v="0"/>
    <s v="Tesseramento"/>
    <x v="1"/>
    <x v="1"/>
    <x v="0"/>
    <m/>
  </r>
  <r>
    <n v="195681"/>
    <x v="0"/>
    <x v="0"/>
    <x v="0"/>
    <x v="0"/>
    <x v="7"/>
    <x v="137"/>
    <x v="0"/>
    <x v="0"/>
    <s v="Tesseramento"/>
    <x v="3"/>
    <x v="0"/>
    <x v="0"/>
    <m/>
  </r>
  <r>
    <n v="165302"/>
    <x v="0"/>
    <x v="0"/>
    <x v="0"/>
    <x v="0"/>
    <x v="7"/>
    <x v="137"/>
    <x v="0"/>
    <x v="0"/>
    <s v="Tesseramento"/>
    <x v="3"/>
    <x v="0"/>
    <x v="0"/>
    <m/>
  </r>
  <r>
    <n v="165599"/>
    <x v="0"/>
    <x v="0"/>
    <x v="0"/>
    <x v="0"/>
    <x v="7"/>
    <x v="137"/>
    <x v="0"/>
    <x v="1"/>
    <s v="Tesseramento"/>
    <x v="3"/>
    <x v="0"/>
    <x v="0"/>
    <m/>
  </r>
  <r>
    <n v="149995"/>
    <x v="0"/>
    <x v="0"/>
    <x v="0"/>
    <x v="0"/>
    <x v="7"/>
    <x v="137"/>
    <x v="0"/>
    <x v="1"/>
    <s v="Tesseramento"/>
    <x v="3"/>
    <x v="4"/>
    <x v="0"/>
    <m/>
  </r>
  <r>
    <n v="204838"/>
    <x v="0"/>
    <x v="0"/>
    <x v="0"/>
    <x v="1"/>
    <x v="7"/>
    <x v="137"/>
    <x v="0"/>
    <x v="1"/>
    <s v="Tesseramento"/>
    <x v="3"/>
    <x v="3"/>
    <x v="0"/>
    <m/>
  </r>
  <r>
    <n v="165309"/>
    <x v="0"/>
    <x v="0"/>
    <x v="0"/>
    <x v="0"/>
    <x v="7"/>
    <x v="137"/>
    <x v="0"/>
    <x v="1"/>
    <s v="Tesseramento"/>
    <x v="3"/>
    <x v="0"/>
    <x v="0"/>
    <m/>
  </r>
  <r>
    <n v="232500"/>
    <x v="1"/>
    <x v="0"/>
    <x v="0"/>
    <x v="2"/>
    <x v="7"/>
    <x v="137"/>
    <x v="0"/>
    <x v="0"/>
    <s v="Tesseramento"/>
    <x v="3"/>
    <x v="7"/>
    <x v="0"/>
    <m/>
  </r>
  <r>
    <n v="226995"/>
    <x v="1"/>
    <x v="0"/>
    <x v="0"/>
    <x v="2"/>
    <x v="7"/>
    <x v="137"/>
    <x v="0"/>
    <x v="1"/>
    <s v="Tesseramento"/>
    <x v="3"/>
    <x v="5"/>
    <x v="0"/>
    <m/>
  </r>
  <r>
    <n v="220332"/>
    <x v="0"/>
    <x v="0"/>
    <x v="0"/>
    <x v="0"/>
    <x v="7"/>
    <x v="137"/>
    <x v="0"/>
    <x v="1"/>
    <s v="Tesseramento"/>
    <x v="3"/>
    <x v="0"/>
    <x v="0"/>
    <m/>
  </r>
  <r>
    <n v="106956"/>
    <x v="0"/>
    <x v="0"/>
    <x v="0"/>
    <x v="0"/>
    <x v="2"/>
    <x v="55"/>
    <x v="0"/>
    <x v="0"/>
    <s v="Tesseramento"/>
    <x v="1"/>
    <x v="3"/>
    <x v="0"/>
    <m/>
  </r>
  <r>
    <n v="76872"/>
    <x v="0"/>
    <x v="0"/>
    <x v="0"/>
    <x v="0"/>
    <x v="2"/>
    <x v="55"/>
    <x v="0"/>
    <x v="1"/>
    <s v="Tesseramento"/>
    <x v="1"/>
    <x v="4"/>
    <x v="0"/>
    <m/>
  </r>
  <r>
    <n v="112326"/>
    <x v="0"/>
    <x v="0"/>
    <x v="0"/>
    <x v="0"/>
    <x v="14"/>
    <x v="121"/>
    <x v="0"/>
    <x v="0"/>
    <s v="Tesseramento"/>
    <x v="1"/>
    <x v="0"/>
    <x v="0"/>
    <m/>
  </r>
  <r>
    <n v="4387"/>
    <x v="0"/>
    <x v="0"/>
    <x v="0"/>
    <x v="0"/>
    <x v="14"/>
    <x v="121"/>
    <x v="0"/>
    <x v="0"/>
    <s v="Tesseramento"/>
    <x v="1"/>
    <x v="0"/>
    <x v="0"/>
    <m/>
  </r>
  <r>
    <n v="143313"/>
    <x v="0"/>
    <x v="0"/>
    <x v="0"/>
    <x v="0"/>
    <x v="14"/>
    <x v="121"/>
    <x v="0"/>
    <x v="1"/>
    <s v="Tesseramento"/>
    <x v="1"/>
    <x v="3"/>
    <x v="0"/>
    <m/>
  </r>
  <r>
    <n v="152820"/>
    <x v="0"/>
    <x v="0"/>
    <x v="0"/>
    <x v="0"/>
    <x v="14"/>
    <x v="121"/>
    <x v="0"/>
    <x v="1"/>
    <s v="Tesseramento"/>
    <x v="1"/>
    <x v="4"/>
    <x v="0"/>
    <m/>
  </r>
  <r>
    <n v="152810"/>
    <x v="0"/>
    <x v="0"/>
    <x v="0"/>
    <x v="0"/>
    <x v="14"/>
    <x v="121"/>
    <x v="0"/>
    <x v="0"/>
    <s v="Tesseramento"/>
    <x v="1"/>
    <x v="3"/>
    <x v="0"/>
    <m/>
  </r>
  <r>
    <n v="148031"/>
    <x v="0"/>
    <x v="0"/>
    <x v="0"/>
    <x v="0"/>
    <x v="14"/>
    <x v="121"/>
    <x v="0"/>
    <x v="0"/>
    <s v="Tesseramento"/>
    <x v="1"/>
    <x v="0"/>
    <x v="0"/>
    <m/>
  </r>
  <r>
    <n v="196267"/>
    <x v="0"/>
    <x v="0"/>
    <x v="0"/>
    <x v="0"/>
    <x v="14"/>
    <x v="121"/>
    <x v="0"/>
    <x v="0"/>
    <s v="Tesseramento"/>
    <x v="1"/>
    <x v="3"/>
    <x v="0"/>
    <m/>
  </r>
  <r>
    <n v="211016"/>
    <x v="0"/>
    <x v="0"/>
    <x v="0"/>
    <x v="0"/>
    <x v="15"/>
    <x v="57"/>
    <x v="0"/>
    <x v="0"/>
    <s v="Tesseramento"/>
    <x v="1"/>
    <x v="0"/>
    <x v="0"/>
    <m/>
  </r>
  <r>
    <n v="211013"/>
    <x v="0"/>
    <x v="0"/>
    <x v="0"/>
    <x v="0"/>
    <x v="15"/>
    <x v="57"/>
    <x v="0"/>
    <x v="1"/>
    <s v="Tesseramento"/>
    <x v="1"/>
    <x v="0"/>
    <x v="0"/>
    <m/>
  </r>
  <r>
    <n v="214400"/>
    <x v="0"/>
    <x v="0"/>
    <x v="0"/>
    <x v="0"/>
    <x v="14"/>
    <x v="121"/>
    <x v="0"/>
    <x v="0"/>
    <s v="Tesseramento"/>
    <x v="1"/>
    <x v="0"/>
    <x v="0"/>
    <m/>
  </r>
  <r>
    <n v="216333"/>
    <x v="0"/>
    <x v="0"/>
    <x v="0"/>
    <x v="0"/>
    <x v="14"/>
    <x v="121"/>
    <x v="0"/>
    <x v="0"/>
    <s v="Tesseramento"/>
    <x v="1"/>
    <x v="0"/>
    <x v="0"/>
    <m/>
  </r>
  <r>
    <n v="89018"/>
    <x v="0"/>
    <x v="0"/>
    <x v="0"/>
    <x v="0"/>
    <x v="14"/>
    <x v="121"/>
    <x v="0"/>
    <x v="0"/>
    <s v="Tesseramento"/>
    <x v="1"/>
    <x v="4"/>
    <x v="0"/>
    <m/>
  </r>
  <r>
    <n v="129024"/>
    <x v="0"/>
    <x v="0"/>
    <x v="0"/>
    <x v="0"/>
    <x v="14"/>
    <x v="121"/>
    <x v="0"/>
    <x v="0"/>
    <s v="Tesseramento"/>
    <x v="1"/>
    <x v="3"/>
    <x v="0"/>
    <m/>
  </r>
  <r>
    <n v="42070"/>
    <x v="0"/>
    <x v="0"/>
    <x v="0"/>
    <x v="0"/>
    <x v="2"/>
    <x v="55"/>
    <x v="0"/>
    <x v="0"/>
    <s v="Tesseramento"/>
    <x v="1"/>
    <x v="3"/>
    <x v="0"/>
    <m/>
  </r>
  <r>
    <n v="64856"/>
    <x v="0"/>
    <x v="0"/>
    <x v="0"/>
    <x v="0"/>
    <x v="2"/>
    <x v="55"/>
    <x v="0"/>
    <x v="1"/>
    <s v="Tesseramento"/>
    <x v="1"/>
    <x v="3"/>
    <x v="0"/>
    <m/>
  </r>
  <r>
    <n v="223602"/>
    <x v="0"/>
    <x v="0"/>
    <x v="0"/>
    <x v="0"/>
    <x v="15"/>
    <x v="57"/>
    <x v="0"/>
    <x v="0"/>
    <s v="Tesseramento"/>
    <x v="1"/>
    <x v="0"/>
    <x v="0"/>
    <m/>
  </r>
  <r>
    <n v="50740"/>
    <x v="0"/>
    <x v="0"/>
    <x v="0"/>
    <x v="0"/>
    <x v="2"/>
    <x v="55"/>
    <x v="0"/>
    <x v="0"/>
    <s v="Tesseramento"/>
    <x v="1"/>
    <x v="0"/>
    <x v="0"/>
    <m/>
  </r>
  <r>
    <n v="99761"/>
    <x v="0"/>
    <x v="0"/>
    <x v="0"/>
    <x v="0"/>
    <x v="7"/>
    <x v="123"/>
    <x v="0"/>
    <x v="1"/>
    <s v="Tesseramento"/>
    <x v="1"/>
    <x v="1"/>
    <x v="0"/>
    <m/>
  </r>
  <r>
    <n v="21714"/>
    <x v="0"/>
    <x v="0"/>
    <x v="0"/>
    <x v="0"/>
    <x v="7"/>
    <x v="123"/>
    <x v="0"/>
    <x v="0"/>
    <s v="Tesseramento"/>
    <x v="1"/>
    <x v="3"/>
    <x v="0"/>
    <m/>
  </r>
  <r>
    <n v="140578"/>
    <x v="0"/>
    <x v="0"/>
    <x v="0"/>
    <x v="0"/>
    <x v="7"/>
    <x v="123"/>
    <x v="0"/>
    <x v="1"/>
    <s v="Tesseramento"/>
    <x v="1"/>
    <x v="3"/>
    <x v="0"/>
    <m/>
  </r>
  <r>
    <n v="43526"/>
    <x v="0"/>
    <x v="0"/>
    <x v="0"/>
    <x v="4"/>
    <x v="15"/>
    <x v="57"/>
    <x v="0"/>
    <x v="1"/>
    <s v="Tesseramento"/>
    <x v="1"/>
    <x v="4"/>
    <x v="0"/>
    <m/>
  </r>
  <r>
    <n v="227846"/>
    <x v="0"/>
    <x v="0"/>
    <x v="0"/>
    <x v="2"/>
    <x v="15"/>
    <x v="57"/>
    <x v="0"/>
    <x v="0"/>
    <s v="Tesseramento"/>
    <x v="1"/>
    <x v="3"/>
    <x v="0"/>
    <m/>
  </r>
  <r>
    <n v="147403"/>
    <x v="0"/>
    <x v="0"/>
    <x v="0"/>
    <x v="0"/>
    <x v="15"/>
    <x v="57"/>
    <x v="0"/>
    <x v="0"/>
    <s v="Tesseramento"/>
    <x v="1"/>
    <x v="0"/>
    <x v="0"/>
    <m/>
  </r>
  <r>
    <n v="206118"/>
    <x v="0"/>
    <x v="0"/>
    <x v="0"/>
    <x v="0"/>
    <x v="15"/>
    <x v="57"/>
    <x v="0"/>
    <x v="0"/>
    <s v="Tesseramento"/>
    <x v="1"/>
    <x v="0"/>
    <x v="0"/>
    <m/>
  </r>
  <r>
    <n v="113254"/>
    <x v="0"/>
    <x v="0"/>
    <x v="0"/>
    <x v="0"/>
    <x v="15"/>
    <x v="57"/>
    <x v="0"/>
    <x v="0"/>
    <s v="Tesseramento"/>
    <x v="1"/>
    <x v="3"/>
    <x v="0"/>
    <m/>
  </r>
  <r>
    <n v="157031"/>
    <x v="0"/>
    <x v="0"/>
    <x v="0"/>
    <x v="2"/>
    <x v="15"/>
    <x v="57"/>
    <x v="0"/>
    <x v="1"/>
    <s v="Tesseramento"/>
    <x v="1"/>
    <x v="4"/>
    <x v="0"/>
    <m/>
  </r>
  <r>
    <n v="157030"/>
    <x v="0"/>
    <x v="0"/>
    <x v="0"/>
    <x v="2"/>
    <x v="15"/>
    <x v="57"/>
    <x v="0"/>
    <x v="0"/>
    <s v="Tesseramento"/>
    <x v="1"/>
    <x v="4"/>
    <x v="0"/>
    <m/>
  </r>
  <r>
    <n v="156372"/>
    <x v="0"/>
    <x v="0"/>
    <x v="0"/>
    <x v="0"/>
    <x v="15"/>
    <x v="57"/>
    <x v="0"/>
    <x v="0"/>
    <s v="Tesseramento"/>
    <x v="1"/>
    <x v="0"/>
    <x v="0"/>
    <m/>
  </r>
  <r>
    <n v="208806"/>
    <x v="1"/>
    <x v="0"/>
    <x v="0"/>
    <x v="1"/>
    <x v="15"/>
    <x v="57"/>
    <x v="0"/>
    <x v="0"/>
    <s v="Tesseramento"/>
    <x v="1"/>
    <x v="5"/>
    <x v="0"/>
    <m/>
  </r>
  <r>
    <n v="11216"/>
    <x v="0"/>
    <x v="0"/>
    <x v="0"/>
    <x v="4"/>
    <x v="15"/>
    <x v="57"/>
    <x v="0"/>
    <x v="0"/>
    <s v="Tesseramento"/>
    <x v="1"/>
    <x v="0"/>
    <x v="0"/>
    <m/>
  </r>
  <r>
    <n v="11218"/>
    <x v="0"/>
    <x v="0"/>
    <x v="0"/>
    <x v="0"/>
    <x v="15"/>
    <x v="57"/>
    <x v="0"/>
    <x v="0"/>
    <s v="Tesseramento"/>
    <x v="1"/>
    <x v="4"/>
    <x v="0"/>
    <m/>
  </r>
  <r>
    <n v="17219"/>
    <x v="0"/>
    <x v="0"/>
    <x v="0"/>
    <x v="0"/>
    <x v="15"/>
    <x v="57"/>
    <x v="0"/>
    <x v="1"/>
    <s v="Tesseramento"/>
    <x v="1"/>
    <x v="1"/>
    <x v="0"/>
    <m/>
  </r>
  <r>
    <n v="92986"/>
    <x v="0"/>
    <x v="0"/>
    <x v="0"/>
    <x v="0"/>
    <x v="15"/>
    <x v="57"/>
    <x v="0"/>
    <x v="0"/>
    <s v="Tesseramento"/>
    <x v="1"/>
    <x v="3"/>
    <x v="0"/>
    <m/>
  </r>
  <r>
    <n v="207012"/>
    <x v="0"/>
    <x v="0"/>
    <x v="0"/>
    <x v="2"/>
    <x v="15"/>
    <x v="57"/>
    <x v="0"/>
    <x v="1"/>
    <s v="Tesseramento"/>
    <x v="1"/>
    <x v="3"/>
    <x v="0"/>
    <m/>
  </r>
  <r>
    <n v="184589"/>
    <x v="0"/>
    <x v="0"/>
    <x v="0"/>
    <x v="0"/>
    <x v="15"/>
    <x v="57"/>
    <x v="0"/>
    <x v="0"/>
    <s v="Tesseramento"/>
    <x v="1"/>
    <x v="4"/>
    <x v="0"/>
    <m/>
  </r>
  <r>
    <n v="128594"/>
    <x v="0"/>
    <x v="0"/>
    <x v="0"/>
    <x v="0"/>
    <x v="15"/>
    <x v="57"/>
    <x v="0"/>
    <x v="0"/>
    <s v="Tesseramento"/>
    <x v="1"/>
    <x v="0"/>
    <x v="0"/>
    <m/>
  </r>
  <r>
    <n v="155226"/>
    <x v="1"/>
    <x v="0"/>
    <x v="0"/>
    <x v="2"/>
    <x v="7"/>
    <x v="51"/>
    <x v="0"/>
    <x v="1"/>
    <s v="Tesseramento"/>
    <x v="1"/>
    <x v="7"/>
    <x v="0"/>
    <m/>
  </r>
  <r>
    <n v="145611"/>
    <x v="0"/>
    <x v="0"/>
    <x v="0"/>
    <x v="2"/>
    <x v="7"/>
    <x v="51"/>
    <x v="0"/>
    <x v="1"/>
    <s v="Tesseramento"/>
    <x v="1"/>
    <x v="3"/>
    <x v="0"/>
    <m/>
  </r>
  <r>
    <n v="27059"/>
    <x v="0"/>
    <x v="0"/>
    <x v="0"/>
    <x v="0"/>
    <x v="8"/>
    <x v="128"/>
    <x v="0"/>
    <x v="1"/>
    <s v="Tesseramento"/>
    <x v="1"/>
    <x v="4"/>
    <x v="0"/>
    <m/>
  </r>
  <r>
    <n v="27060"/>
    <x v="0"/>
    <x v="0"/>
    <x v="0"/>
    <x v="0"/>
    <x v="8"/>
    <x v="128"/>
    <x v="0"/>
    <x v="0"/>
    <s v="Tesseramento"/>
    <x v="1"/>
    <x v="4"/>
    <x v="0"/>
    <m/>
  </r>
  <r>
    <n v="205009"/>
    <x v="0"/>
    <x v="0"/>
    <x v="0"/>
    <x v="0"/>
    <x v="5"/>
    <x v="38"/>
    <x v="0"/>
    <x v="0"/>
    <s v="Tesseramento"/>
    <x v="1"/>
    <x v="3"/>
    <x v="0"/>
    <m/>
  </r>
  <r>
    <n v="199660"/>
    <x v="0"/>
    <x v="0"/>
    <x v="0"/>
    <x v="0"/>
    <x v="5"/>
    <x v="38"/>
    <x v="0"/>
    <x v="0"/>
    <s v="Tesseramento"/>
    <x v="1"/>
    <x v="0"/>
    <x v="0"/>
    <m/>
  </r>
  <r>
    <n v="29291"/>
    <x v="0"/>
    <x v="0"/>
    <x v="0"/>
    <x v="0"/>
    <x v="5"/>
    <x v="38"/>
    <x v="0"/>
    <x v="0"/>
    <s v="Tesseramento"/>
    <x v="1"/>
    <x v="0"/>
    <x v="0"/>
    <m/>
  </r>
  <r>
    <n v="151245"/>
    <x v="0"/>
    <x v="0"/>
    <x v="0"/>
    <x v="0"/>
    <x v="4"/>
    <x v="149"/>
    <x v="0"/>
    <x v="0"/>
    <s v="Tesseramento"/>
    <x v="1"/>
    <x v="3"/>
    <x v="0"/>
    <m/>
  </r>
  <r>
    <n v="151244"/>
    <x v="0"/>
    <x v="1"/>
    <x v="0"/>
    <x v="1"/>
    <x v="4"/>
    <x v="149"/>
    <x v="0"/>
    <x v="1"/>
    <s v="Tesseramento"/>
    <x v="1"/>
    <x v="1"/>
    <x v="0"/>
    <m/>
  </r>
  <r>
    <n v="63553"/>
    <x v="0"/>
    <x v="0"/>
    <x v="0"/>
    <x v="0"/>
    <x v="2"/>
    <x v="42"/>
    <x v="0"/>
    <x v="1"/>
    <s v="Tesseramento"/>
    <x v="1"/>
    <x v="4"/>
    <x v="0"/>
    <m/>
  </r>
  <r>
    <n v="14541"/>
    <x v="0"/>
    <x v="0"/>
    <x v="0"/>
    <x v="0"/>
    <x v="2"/>
    <x v="42"/>
    <x v="0"/>
    <x v="0"/>
    <s v="Tesseramento"/>
    <x v="1"/>
    <x v="4"/>
    <x v="0"/>
    <m/>
  </r>
  <r>
    <n v="100073"/>
    <x v="0"/>
    <x v="0"/>
    <x v="0"/>
    <x v="0"/>
    <x v="2"/>
    <x v="42"/>
    <x v="0"/>
    <x v="0"/>
    <s v="Tesseramento"/>
    <x v="1"/>
    <x v="3"/>
    <x v="0"/>
    <m/>
  </r>
  <r>
    <n v="14573"/>
    <x v="0"/>
    <x v="0"/>
    <x v="0"/>
    <x v="0"/>
    <x v="2"/>
    <x v="42"/>
    <x v="0"/>
    <x v="0"/>
    <s v="Tesseramento"/>
    <x v="1"/>
    <x v="4"/>
    <x v="0"/>
    <m/>
  </r>
  <r>
    <n v="14710"/>
    <x v="0"/>
    <x v="0"/>
    <x v="0"/>
    <x v="0"/>
    <x v="2"/>
    <x v="42"/>
    <x v="0"/>
    <x v="1"/>
    <s v="Tesseramento"/>
    <x v="1"/>
    <x v="4"/>
    <x v="0"/>
    <m/>
  </r>
  <r>
    <n v="152269"/>
    <x v="0"/>
    <x v="0"/>
    <x v="0"/>
    <x v="0"/>
    <x v="11"/>
    <x v="130"/>
    <x v="0"/>
    <x v="0"/>
    <s v="Tesseramento"/>
    <x v="1"/>
    <x v="0"/>
    <x v="0"/>
    <m/>
  </r>
  <r>
    <n v="64852"/>
    <x v="0"/>
    <x v="0"/>
    <x v="0"/>
    <x v="0"/>
    <x v="2"/>
    <x v="42"/>
    <x v="0"/>
    <x v="0"/>
    <s v="Tesseramento"/>
    <x v="1"/>
    <x v="3"/>
    <x v="0"/>
    <m/>
  </r>
  <r>
    <n v="102647"/>
    <x v="0"/>
    <x v="0"/>
    <x v="0"/>
    <x v="0"/>
    <x v="11"/>
    <x v="130"/>
    <x v="0"/>
    <x v="0"/>
    <s v="Tesseramento"/>
    <x v="1"/>
    <x v="0"/>
    <x v="0"/>
    <m/>
  </r>
  <r>
    <n v="17046"/>
    <x v="0"/>
    <x v="0"/>
    <x v="0"/>
    <x v="0"/>
    <x v="11"/>
    <x v="130"/>
    <x v="0"/>
    <x v="0"/>
    <s v="Tesseramento"/>
    <x v="1"/>
    <x v="4"/>
    <x v="0"/>
    <m/>
  </r>
  <r>
    <n v="236055"/>
    <x v="1"/>
    <x v="0"/>
    <x v="1"/>
    <x v="2"/>
    <x v="11"/>
    <x v="94"/>
    <x v="0"/>
    <x v="0"/>
    <s v="Tesseramento"/>
    <x v="1"/>
    <x v="5"/>
    <x v="0"/>
    <m/>
  </r>
  <r>
    <n v="40828"/>
    <x v="0"/>
    <x v="0"/>
    <x v="0"/>
    <x v="0"/>
    <x v="2"/>
    <x v="42"/>
    <x v="0"/>
    <x v="0"/>
    <s v="Tesseramento"/>
    <x v="1"/>
    <x v="4"/>
    <x v="0"/>
    <m/>
  </r>
  <r>
    <n v="230074"/>
    <x v="0"/>
    <x v="0"/>
    <x v="0"/>
    <x v="1"/>
    <x v="11"/>
    <x v="130"/>
    <x v="0"/>
    <x v="0"/>
    <s v="Tesseramento"/>
    <x v="1"/>
    <x v="1"/>
    <x v="0"/>
    <m/>
  </r>
  <r>
    <n v="102651"/>
    <x v="0"/>
    <x v="0"/>
    <x v="0"/>
    <x v="0"/>
    <x v="11"/>
    <x v="130"/>
    <x v="0"/>
    <x v="0"/>
    <s v="Tesseramento"/>
    <x v="1"/>
    <x v="3"/>
    <x v="0"/>
    <m/>
  </r>
  <r>
    <n v="98664"/>
    <x v="0"/>
    <x v="0"/>
    <x v="0"/>
    <x v="0"/>
    <x v="11"/>
    <x v="130"/>
    <x v="0"/>
    <x v="0"/>
    <s v="Tesseramento"/>
    <x v="1"/>
    <x v="3"/>
    <x v="0"/>
    <m/>
  </r>
  <r>
    <n v="25798"/>
    <x v="0"/>
    <x v="0"/>
    <x v="0"/>
    <x v="0"/>
    <x v="2"/>
    <x v="42"/>
    <x v="0"/>
    <x v="0"/>
    <s v="Tesseramento"/>
    <x v="1"/>
    <x v="0"/>
    <x v="0"/>
    <m/>
  </r>
  <r>
    <n v="64245"/>
    <x v="0"/>
    <x v="0"/>
    <x v="0"/>
    <x v="0"/>
    <x v="11"/>
    <x v="130"/>
    <x v="0"/>
    <x v="0"/>
    <s v="Tesseramento"/>
    <x v="1"/>
    <x v="3"/>
    <x v="0"/>
    <m/>
  </r>
  <r>
    <n v="89816"/>
    <x v="0"/>
    <x v="0"/>
    <x v="0"/>
    <x v="0"/>
    <x v="2"/>
    <x v="42"/>
    <x v="0"/>
    <x v="1"/>
    <s v="Tesseramento"/>
    <x v="1"/>
    <x v="4"/>
    <x v="0"/>
    <m/>
  </r>
  <r>
    <n v="29072"/>
    <x v="0"/>
    <x v="0"/>
    <x v="0"/>
    <x v="0"/>
    <x v="11"/>
    <x v="130"/>
    <x v="0"/>
    <x v="0"/>
    <s v="Tesseramento"/>
    <x v="1"/>
    <x v="3"/>
    <x v="0"/>
    <m/>
  </r>
  <r>
    <n v="73684"/>
    <x v="0"/>
    <x v="0"/>
    <x v="0"/>
    <x v="0"/>
    <x v="11"/>
    <x v="130"/>
    <x v="0"/>
    <x v="1"/>
    <s v="Tesseramento"/>
    <x v="1"/>
    <x v="0"/>
    <x v="0"/>
    <m/>
  </r>
  <r>
    <n v="218961"/>
    <x v="1"/>
    <x v="1"/>
    <x v="0"/>
    <x v="3"/>
    <x v="7"/>
    <x v="135"/>
    <x v="0"/>
    <x v="0"/>
    <s v="Tesseramento"/>
    <x v="1"/>
    <x v="5"/>
    <x v="0"/>
    <m/>
  </r>
  <r>
    <n v="145833"/>
    <x v="0"/>
    <x v="0"/>
    <x v="0"/>
    <x v="0"/>
    <x v="2"/>
    <x v="42"/>
    <x v="0"/>
    <x v="0"/>
    <s v="Tesseramento"/>
    <x v="1"/>
    <x v="0"/>
    <x v="0"/>
    <m/>
  </r>
  <r>
    <n v="145834"/>
    <x v="0"/>
    <x v="0"/>
    <x v="0"/>
    <x v="0"/>
    <x v="2"/>
    <x v="42"/>
    <x v="0"/>
    <x v="0"/>
    <s v="Tesseramento"/>
    <x v="1"/>
    <x v="4"/>
    <x v="0"/>
    <m/>
  </r>
  <r>
    <n v="17055"/>
    <x v="0"/>
    <x v="0"/>
    <x v="0"/>
    <x v="0"/>
    <x v="11"/>
    <x v="130"/>
    <x v="0"/>
    <x v="1"/>
    <s v="Tesseramento"/>
    <x v="1"/>
    <x v="1"/>
    <x v="0"/>
    <m/>
  </r>
  <r>
    <n v="69330"/>
    <x v="0"/>
    <x v="0"/>
    <x v="0"/>
    <x v="0"/>
    <x v="2"/>
    <x v="42"/>
    <x v="0"/>
    <x v="1"/>
    <s v="Tesseramento"/>
    <x v="1"/>
    <x v="4"/>
    <x v="0"/>
    <m/>
  </r>
  <r>
    <n v="139347"/>
    <x v="0"/>
    <x v="0"/>
    <x v="0"/>
    <x v="0"/>
    <x v="11"/>
    <x v="130"/>
    <x v="0"/>
    <x v="0"/>
    <s v="Tesseramento"/>
    <x v="1"/>
    <x v="3"/>
    <x v="0"/>
    <m/>
  </r>
  <r>
    <n v="55727"/>
    <x v="0"/>
    <x v="0"/>
    <x v="0"/>
    <x v="0"/>
    <x v="11"/>
    <x v="130"/>
    <x v="0"/>
    <x v="0"/>
    <s v="Tesseramento"/>
    <x v="1"/>
    <x v="0"/>
    <x v="0"/>
    <m/>
  </r>
  <r>
    <n v="14782"/>
    <x v="0"/>
    <x v="0"/>
    <x v="0"/>
    <x v="0"/>
    <x v="2"/>
    <x v="42"/>
    <x v="0"/>
    <x v="0"/>
    <s v="Tesseramento"/>
    <x v="1"/>
    <x v="4"/>
    <x v="0"/>
    <m/>
  </r>
  <r>
    <n v="52574"/>
    <x v="0"/>
    <x v="0"/>
    <x v="0"/>
    <x v="0"/>
    <x v="11"/>
    <x v="130"/>
    <x v="0"/>
    <x v="0"/>
    <s v="Tesseramento"/>
    <x v="1"/>
    <x v="3"/>
    <x v="0"/>
    <m/>
  </r>
  <r>
    <n v="52575"/>
    <x v="0"/>
    <x v="0"/>
    <x v="0"/>
    <x v="4"/>
    <x v="11"/>
    <x v="130"/>
    <x v="0"/>
    <x v="0"/>
    <s v="Tesseramento"/>
    <x v="1"/>
    <x v="3"/>
    <x v="0"/>
    <m/>
  </r>
  <r>
    <n v="94331"/>
    <x v="0"/>
    <x v="0"/>
    <x v="0"/>
    <x v="0"/>
    <x v="11"/>
    <x v="130"/>
    <x v="0"/>
    <x v="0"/>
    <s v="Tesseramento"/>
    <x v="1"/>
    <x v="0"/>
    <x v="0"/>
    <m/>
  </r>
  <r>
    <n v="187849"/>
    <x v="0"/>
    <x v="0"/>
    <x v="0"/>
    <x v="0"/>
    <x v="11"/>
    <x v="130"/>
    <x v="0"/>
    <x v="0"/>
    <s v="Tesseramento"/>
    <x v="1"/>
    <x v="0"/>
    <x v="0"/>
    <m/>
  </r>
  <r>
    <n v="32055"/>
    <x v="0"/>
    <x v="0"/>
    <x v="0"/>
    <x v="4"/>
    <x v="11"/>
    <x v="130"/>
    <x v="0"/>
    <x v="0"/>
    <s v="Tesseramento"/>
    <x v="1"/>
    <x v="0"/>
    <x v="0"/>
    <m/>
  </r>
  <r>
    <n v="235834"/>
    <x v="1"/>
    <x v="0"/>
    <x v="1"/>
    <x v="2"/>
    <x v="11"/>
    <x v="130"/>
    <x v="0"/>
    <x v="1"/>
    <s v="Tesseramento"/>
    <x v="1"/>
    <x v="5"/>
    <x v="0"/>
    <m/>
  </r>
  <r>
    <n v="232014"/>
    <x v="0"/>
    <x v="0"/>
    <x v="0"/>
    <x v="0"/>
    <x v="11"/>
    <x v="102"/>
    <x v="0"/>
    <x v="0"/>
    <s v="Tesseramento"/>
    <x v="1"/>
    <x v="1"/>
    <x v="0"/>
    <m/>
  </r>
  <r>
    <n v="235835"/>
    <x v="1"/>
    <x v="0"/>
    <x v="1"/>
    <x v="2"/>
    <x v="11"/>
    <x v="130"/>
    <x v="0"/>
    <x v="0"/>
    <s v="Tesseramento"/>
    <x v="1"/>
    <x v="5"/>
    <x v="0"/>
    <m/>
  </r>
  <r>
    <n v="235836"/>
    <x v="1"/>
    <x v="0"/>
    <x v="1"/>
    <x v="2"/>
    <x v="11"/>
    <x v="130"/>
    <x v="0"/>
    <x v="0"/>
    <s v="Tesseramento"/>
    <x v="1"/>
    <x v="5"/>
    <x v="0"/>
    <m/>
  </r>
  <r>
    <n v="235837"/>
    <x v="0"/>
    <x v="0"/>
    <x v="1"/>
    <x v="1"/>
    <x v="11"/>
    <x v="130"/>
    <x v="0"/>
    <x v="0"/>
    <s v="Tesseramento"/>
    <x v="1"/>
    <x v="0"/>
    <x v="0"/>
    <m/>
  </r>
  <r>
    <n v="235746"/>
    <x v="1"/>
    <x v="0"/>
    <x v="1"/>
    <x v="2"/>
    <x v="7"/>
    <x v="267"/>
    <x v="0"/>
    <x v="1"/>
    <s v="Tesseramento"/>
    <x v="1"/>
    <x v="5"/>
    <x v="0"/>
    <m/>
  </r>
  <r>
    <n v="163656"/>
    <x v="0"/>
    <x v="0"/>
    <x v="0"/>
    <x v="0"/>
    <x v="2"/>
    <x v="53"/>
    <x v="0"/>
    <x v="0"/>
    <s v="Tesseramento"/>
    <x v="1"/>
    <x v="0"/>
    <x v="0"/>
    <m/>
  </r>
  <r>
    <n v="185874"/>
    <x v="0"/>
    <x v="0"/>
    <x v="0"/>
    <x v="0"/>
    <x v="2"/>
    <x v="53"/>
    <x v="0"/>
    <x v="0"/>
    <s v="Tesseramento"/>
    <x v="1"/>
    <x v="0"/>
    <x v="0"/>
    <m/>
  </r>
  <r>
    <n v="146817"/>
    <x v="0"/>
    <x v="0"/>
    <x v="0"/>
    <x v="0"/>
    <x v="9"/>
    <x v="117"/>
    <x v="0"/>
    <x v="0"/>
    <s v="Tesseramento"/>
    <x v="1"/>
    <x v="0"/>
    <x v="0"/>
    <m/>
  </r>
  <r>
    <n v="6056"/>
    <x v="0"/>
    <x v="0"/>
    <x v="0"/>
    <x v="0"/>
    <x v="9"/>
    <x v="117"/>
    <x v="0"/>
    <x v="1"/>
    <s v="Tesseramento"/>
    <x v="1"/>
    <x v="4"/>
    <x v="0"/>
    <m/>
  </r>
  <r>
    <n v="98828"/>
    <x v="0"/>
    <x v="0"/>
    <x v="0"/>
    <x v="0"/>
    <x v="9"/>
    <x v="117"/>
    <x v="0"/>
    <x v="0"/>
    <s v="Tesseramento"/>
    <x v="1"/>
    <x v="4"/>
    <x v="0"/>
    <m/>
  </r>
  <r>
    <n v="81550"/>
    <x v="0"/>
    <x v="0"/>
    <x v="0"/>
    <x v="0"/>
    <x v="9"/>
    <x v="117"/>
    <x v="0"/>
    <x v="0"/>
    <s v="Tesseramento"/>
    <x v="1"/>
    <x v="1"/>
    <x v="0"/>
    <m/>
  </r>
  <r>
    <n v="202346"/>
    <x v="0"/>
    <x v="0"/>
    <x v="0"/>
    <x v="1"/>
    <x v="9"/>
    <x v="117"/>
    <x v="0"/>
    <x v="0"/>
    <s v="Tesseramento"/>
    <x v="1"/>
    <x v="0"/>
    <x v="0"/>
    <m/>
  </r>
  <r>
    <n v="191039"/>
    <x v="0"/>
    <x v="0"/>
    <x v="0"/>
    <x v="0"/>
    <x v="12"/>
    <x v="133"/>
    <x v="0"/>
    <x v="1"/>
    <s v="Tesseramento"/>
    <x v="0"/>
    <x v="0"/>
    <x v="0"/>
    <m/>
  </r>
  <r>
    <n v="191057"/>
    <x v="0"/>
    <x v="0"/>
    <x v="0"/>
    <x v="0"/>
    <x v="12"/>
    <x v="133"/>
    <x v="0"/>
    <x v="0"/>
    <s v="Tesseramento"/>
    <x v="0"/>
    <x v="0"/>
    <x v="0"/>
    <m/>
  </r>
  <r>
    <n v="124514"/>
    <x v="0"/>
    <x v="0"/>
    <x v="2"/>
    <x v="0"/>
    <x v="3"/>
    <x v="331"/>
    <x v="0"/>
    <x v="0"/>
    <s v="Tesseramento"/>
    <x v="1"/>
    <x v="3"/>
    <x v="0"/>
    <m/>
  </r>
  <r>
    <n v="217986"/>
    <x v="1"/>
    <x v="0"/>
    <x v="0"/>
    <x v="1"/>
    <x v="12"/>
    <x v="106"/>
    <x v="0"/>
    <x v="0"/>
    <s v="Tesseramento"/>
    <x v="1"/>
    <x v="5"/>
    <x v="0"/>
    <m/>
  </r>
  <r>
    <n v="11737"/>
    <x v="0"/>
    <x v="0"/>
    <x v="0"/>
    <x v="0"/>
    <x v="2"/>
    <x v="157"/>
    <x v="0"/>
    <x v="1"/>
    <s v="Tesseramento"/>
    <x v="1"/>
    <x v="3"/>
    <x v="0"/>
    <m/>
  </r>
  <r>
    <n v="11019"/>
    <x v="0"/>
    <x v="0"/>
    <x v="0"/>
    <x v="0"/>
    <x v="2"/>
    <x v="157"/>
    <x v="0"/>
    <x v="0"/>
    <s v="Tesseramento"/>
    <x v="1"/>
    <x v="3"/>
    <x v="0"/>
    <m/>
  </r>
  <r>
    <n v="178663"/>
    <x v="0"/>
    <x v="0"/>
    <x v="0"/>
    <x v="0"/>
    <x v="12"/>
    <x v="106"/>
    <x v="0"/>
    <x v="0"/>
    <s v="Tesseramento"/>
    <x v="1"/>
    <x v="3"/>
    <x v="0"/>
    <m/>
  </r>
  <r>
    <n v="210370"/>
    <x v="1"/>
    <x v="0"/>
    <x v="0"/>
    <x v="3"/>
    <x v="7"/>
    <x v="135"/>
    <x v="0"/>
    <x v="0"/>
    <s v="Tesseramento"/>
    <x v="1"/>
    <x v="5"/>
    <x v="0"/>
    <m/>
  </r>
  <r>
    <n v="198346"/>
    <x v="0"/>
    <x v="1"/>
    <x v="0"/>
    <x v="0"/>
    <x v="4"/>
    <x v="54"/>
    <x v="0"/>
    <x v="0"/>
    <s v="Tesseramento"/>
    <x v="1"/>
    <x v="0"/>
    <x v="0"/>
    <m/>
  </r>
  <r>
    <n v="208970"/>
    <x v="1"/>
    <x v="0"/>
    <x v="0"/>
    <x v="1"/>
    <x v="4"/>
    <x v="52"/>
    <x v="0"/>
    <x v="0"/>
    <s v="Tesseramento"/>
    <x v="1"/>
    <x v="5"/>
    <x v="0"/>
    <m/>
  </r>
  <r>
    <n v="141427"/>
    <x v="0"/>
    <x v="0"/>
    <x v="0"/>
    <x v="0"/>
    <x v="11"/>
    <x v="132"/>
    <x v="0"/>
    <x v="0"/>
    <s v="Tesseramento"/>
    <x v="1"/>
    <x v="0"/>
    <x v="0"/>
    <m/>
  </r>
  <r>
    <n v="204068"/>
    <x v="0"/>
    <x v="0"/>
    <x v="0"/>
    <x v="1"/>
    <x v="12"/>
    <x v="133"/>
    <x v="0"/>
    <x v="0"/>
    <s v="Tesseramento"/>
    <x v="0"/>
    <x v="3"/>
    <x v="0"/>
    <m/>
  </r>
  <r>
    <n v="55700"/>
    <x v="0"/>
    <x v="0"/>
    <x v="2"/>
    <x v="0"/>
    <x v="11"/>
    <x v="132"/>
    <x v="0"/>
    <x v="0"/>
    <s v="Tesseramento"/>
    <x v="1"/>
    <x v="0"/>
    <x v="0"/>
    <m/>
  </r>
  <r>
    <n v="216252"/>
    <x v="0"/>
    <x v="0"/>
    <x v="0"/>
    <x v="0"/>
    <x v="9"/>
    <x v="16"/>
    <x v="0"/>
    <x v="0"/>
    <s v="Tesseramento"/>
    <x v="1"/>
    <x v="0"/>
    <x v="0"/>
    <m/>
  </r>
  <r>
    <n v="235850"/>
    <x v="0"/>
    <x v="0"/>
    <x v="1"/>
    <x v="1"/>
    <x v="12"/>
    <x v="106"/>
    <x v="0"/>
    <x v="0"/>
    <s v="Tesseramento"/>
    <x v="1"/>
    <x v="0"/>
    <x v="0"/>
    <m/>
  </r>
  <r>
    <n v="155807"/>
    <x v="0"/>
    <x v="0"/>
    <x v="0"/>
    <x v="0"/>
    <x v="4"/>
    <x v="111"/>
    <x v="0"/>
    <x v="0"/>
    <s v="Tesseramento"/>
    <x v="3"/>
    <x v="3"/>
    <x v="0"/>
    <m/>
  </r>
  <r>
    <n v="21499"/>
    <x v="0"/>
    <x v="0"/>
    <x v="0"/>
    <x v="0"/>
    <x v="4"/>
    <x v="179"/>
    <x v="0"/>
    <x v="0"/>
    <s v="Tesseramento"/>
    <x v="1"/>
    <x v="0"/>
    <x v="0"/>
    <m/>
  </r>
  <r>
    <n v="141620"/>
    <x v="0"/>
    <x v="0"/>
    <x v="0"/>
    <x v="0"/>
    <x v="12"/>
    <x v="106"/>
    <x v="0"/>
    <x v="0"/>
    <s v="Tesseramento"/>
    <x v="1"/>
    <x v="0"/>
    <x v="0"/>
    <m/>
  </r>
  <r>
    <n v="198181"/>
    <x v="0"/>
    <x v="1"/>
    <x v="0"/>
    <x v="0"/>
    <x v="7"/>
    <x v="282"/>
    <x v="0"/>
    <x v="0"/>
    <s v="Tesseramento"/>
    <x v="0"/>
    <x v="3"/>
    <x v="0"/>
    <m/>
  </r>
  <r>
    <n v="55032"/>
    <x v="0"/>
    <x v="0"/>
    <x v="0"/>
    <x v="0"/>
    <x v="11"/>
    <x v="221"/>
    <x v="0"/>
    <x v="0"/>
    <s v="Tesseramento"/>
    <x v="1"/>
    <x v="3"/>
    <x v="0"/>
    <m/>
  </r>
  <r>
    <n v="173584"/>
    <x v="0"/>
    <x v="0"/>
    <x v="0"/>
    <x v="0"/>
    <x v="11"/>
    <x v="221"/>
    <x v="0"/>
    <x v="0"/>
    <s v="Tesseramento"/>
    <x v="1"/>
    <x v="1"/>
    <x v="0"/>
    <m/>
  </r>
  <r>
    <n v="100019"/>
    <x v="0"/>
    <x v="0"/>
    <x v="0"/>
    <x v="0"/>
    <x v="11"/>
    <x v="221"/>
    <x v="0"/>
    <x v="0"/>
    <s v="Tesseramento"/>
    <x v="1"/>
    <x v="0"/>
    <x v="0"/>
    <m/>
  </r>
  <r>
    <n v="199989"/>
    <x v="0"/>
    <x v="0"/>
    <x v="0"/>
    <x v="1"/>
    <x v="11"/>
    <x v="221"/>
    <x v="0"/>
    <x v="0"/>
    <s v="Tesseramento"/>
    <x v="1"/>
    <x v="0"/>
    <x v="0"/>
    <m/>
  </r>
  <r>
    <n v="196543"/>
    <x v="0"/>
    <x v="0"/>
    <x v="0"/>
    <x v="0"/>
    <x v="11"/>
    <x v="221"/>
    <x v="0"/>
    <x v="0"/>
    <s v="Tesseramento"/>
    <x v="1"/>
    <x v="0"/>
    <x v="0"/>
    <m/>
  </r>
  <r>
    <n v="98389"/>
    <x v="0"/>
    <x v="0"/>
    <x v="0"/>
    <x v="0"/>
    <x v="11"/>
    <x v="221"/>
    <x v="0"/>
    <x v="0"/>
    <s v="Tesseramento"/>
    <x v="1"/>
    <x v="0"/>
    <x v="0"/>
    <m/>
  </r>
  <r>
    <n v="165083"/>
    <x v="0"/>
    <x v="0"/>
    <x v="0"/>
    <x v="0"/>
    <x v="11"/>
    <x v="221"/>
    <x v="0"/>
    <x v="0"/>
    <s v="Tesseramento"/>
    <x v="1"/>
    <x v="3"/>
    <x v="0"/>
    <m/>
  </r>
  <r>
    <n v="79884"/>
    <x v="0"/>
    <x v="0"/>
    <x v="0"/>
    <x v="0"/>
    <x v="11"/>
    <x v="221"/>
    <x v="0"/>
    <x v="0"/>
    <s v="Tesseramento"/>
    <x v="1"/>
    <x v="3"/>
    <x v="0"/>
    <m/>
  </r>
  <r>
    <n v="58777"/>
    <x v="0"/>
    <x v="0"/>
    <x v="0"/>
    <x v="0"/>
    <x v="11"/>
    <x v="221"/>
    <x v="0"/>
    <x v="0"/>
    <s v="Tesseramento"/>
    <x v="1"/>
    <x v="4"/>
    <x v="0"/>
    <m/>
  </r>
  <r>
    <n v="100058"/>
    <x v="0"/>
    <x v="0"/>
    <x v="0"/>
    <x v="0"/>
    <x v="11"/>
    <x v="221"/>
    <x v="0"/>
    <x v="0"/>
    <s v="Tesseramento"/>
    <x v="1"/>
    <x v="4"/>
    <x v="0"/>
    <m/>
  </r>
  <r>
    <n v="183686"/>
    <x v="0"/>
    <x v="0"/>
    <x v="0"/>
    <x v="0"/>
    <x v="12"/>
    <x v="106"/>
    <x v="0"/>
    <x v="1"/>
    <s v="Tesseramento"/>
    <x v="1"/>
    <x v="0"/>
    <x v="0"/>
    <m/>
  </r>
  <r>
    <n v="11909"/>
    <x v="0"/>
    <x v="0"/>
    <x v="0"/>
    <x v="0"/>
    <x v="11"/>
    <x v="221"/>
    <x v="0"/>
    <x v="0"/>
    <s v="Tesseramento"/>
    <x v="1"/>
    <x v="0"/>
    <x v="0"/>
    <m/>
  </r>
  <r>
    <n v="54882"/>
    <x v="0"/>
    <x v="0"/>
    <x v="0"/>
    <x v="1"/>
    <x v="8"/>
    <x v="105"/>
    <x v="0"/>
    <x v="0"/>
    <s v="Tesseramento"/>
    <x v="2"/>
    <x v="4"/>
    <x v="0"/>
    <m/>
  </r>
  <r>
    <n v="107951"/>
    <x v="0"/>
    <x v="0"/>
    <x v="0"/>
    <x v="1"/>
    <x v="8"/>
    <x v="105"/>
    <x v="0"/>
    <x v="1"/>
    <s v="Tesseramento"/>
    <x v="2"/>
    <x v="1"/>
    <x v="0"/>
    <m/>
  </r>
  <r>
    <n v="39482"/>
    <x v="0"/>
    <x v="0"/>
    <x v="0"/>
    <x v="4"/>
    <x v="8"/>
    <x v="105"/>
    <x v="0"/>
    <x v="0"/>
    <s v="Tesseramento"/>
    <x v="2"/>
    <x v="4"/>
    <x v="0"/>
    <m/>
  </r>
  <r>
    <n v="34277"/>
    <x v="0"/>
    <x v="0"/>
    <x v="0"/>
    <x v="0"/>
    <x v="11"/>
    <x v="221"/>
    <x v="0"/>
    <x v="0"/>
    <s v="Tesseramento"/>
    <x v="1"/>
    <x v="4"/>
    <x v="0"/>
    <m/>
  </r>
  <r>
    <n v="7860"/>
    <x v="0"/>
    <x v="0"/>
    <x v="0"/>
    <x v="0"/>
    <x v="11"/>
    <x v="221"/>
    <x v="0"/>
    <x v="1"/>
    <s v="Tesseramento"/>
    <x v="1"/>
    <x v="4"/>
    <x v="0"/>
    <m/>
  </r>
  <r>
    <n v="165594"/>
    <x v="0"/>
    <x v="0"/>
    <x v="0"/>
    <x v="0"/>
    <x v="11"/>
    <x v="221"/>
    <x v="0"/>
    <x v="0"/>
    <s v="Tesseramento"/>
    <x v="1"/>
    <x v="4"/>
    <x v="0"/>
    <m/>
  </r>
  <r>
    <n v="100060"/>
    <x v="0"/>
    <x v="0"/>
    <x v="0"/>
    <x v="0"/>
    <x v="11"/>
    <x v="221"/>
    <x v="0"/>
    <x v="0"/>
    <s v="Tesseramento"/>
    <x v="1"/>
    <x v="4"/>
    <x v="0"/>
    <m/>
  </r>
  <r>
    <n v="51075"/>
    <x v="0"/>
    <x v="0"/>
    <x v="0"/>
    <x v="0"/>
    <x v="11"/>
    <x v="221"/>
    <x v="0"/>
    <x v="0"/>
    <s v="Tesseramento"/>
    <x v="1"/>
    <x v="4"/>
    <x v="0"/>
    <m/>
  </r>
  <r>
    <n v="9355"/>
    <x v="0"/>
    <x v="0"/>
    <x v="0"/>
    <x v="0"/>
    <x v="11"/>
    <x v="221"/>
    <x v="0"/>
    <x v="0"/>
    <s v="Tesseramento"/>
    <x v="1"/>
    <x v="4"/>
    <x v="0"/>
    <m/>
  </r>
  <r>
    <n v="88382"/>
    <x v="0"/>
    <x v="0"/>
    <x v="0"/>
    <x v="0"/>
    <x v="11"/>
    <x v="221"/>
    <x v="0"/>
    <x v="0"/>
    <s v="Tesseramento"/>
    <x v="1"/>
    <x v="4"/>
    <x v="0"/>
    <m/>
  </r>
  <r>
    <n v="35271"/>
    <x v="0"/>
    <x v="0"/>
    <x v="0"/>
    <x v="0"/>
    <x v="11"/>
    <x v="221"/>
    <x v="0"/>
    <x v="1"/>
    <s v="Tesseramento"/>
    <x v="1"/>
    <x v="4"/>
    <x v="0"/>
    <m/>
  </r>
  <r>
    <n v="182794"/>
    <x v="0"/>
    <x v="0"/>
    <x v="0"/>
    <x v="0"/>
    <x v="11"/>
    <x v="221"/>
    <x v="0"/>
    <x v="1"/>
    <s v="Tesseramento"/>
    <x v="1"/>
    <x v="3"/>
    <x v="0"/>
    <m/>
  </r>
  <r>
    <n v="112524"/>
    <x v="0"/>
    <x v="0"/>
    <x v="0"/>
    <x v="1"/>
    <x v="11"/>
    <x v="221"/>
    <x v="0"/>
    <x v="0"/>
    <s v="Tesseramento"/>
    <x v="1"/>
    <x v="3"/>
    <x v="0"/>
    <m/>
  </r>
  <r>
    <n v="53146"/>
    <x v="0"/>
    <x v="0"/>
    <x v="0"/>
    <x v="0"/>
    <x v="11"/>
    <x v="221"/>
    <x v="0"/>
    <x v="1"/>
    <s v="Tesseramento"/>
    <x v="1"/>
    <x v="4"/>
    <x v="0"/>
    <m/>
  </r>
  <r>
    <n v="98395"/>
    <x v="0"/>
    <x v="0"/>
    <x v="0"/>
    <x v="0"/>
    <x v="11"/>
    <x v="221"/>
    <x v="0"/>
    <x v="0"/>
    <s v="Tesseramento"/>
    <x v="1"/>
    <x v="4"/>
    <x v="0"/>
    <m/>
  </r>
  <r>
    <n v="105574"/>
    <x v="0"/>
    <x v="0"/>
    <x v="0"/>
    <x v="0"/>
    <x v="11"/>
    <x v="221"/>
    <x v="0"/>
    <x v="1"/>
    <s v="Tesseramento"/>
    <x v="1"/>
    <x v="4"/>
    <x v="0"/>
    <m/>
  </r>
  <r>
    <n v="15380"/>
    <x v="0"/>
    <x v="0"/>
    <x v="0"/>
    <x v="0"/>
    <x v="11"/>
    <x v="221"/>
    <x v="0"/>
    <x v="0"/>
    <s v="Tesseramento"/>
    <x v="1"/>
    <x v="4"/>
    <x v="0"/>
    <m/>
  </r>
  <r>
    <n v="9541"/>
    <x v="0"/>
    <x v="0"/>
    <x v="0"/>
    <x v="0"/>
    <x v="11"/>
    <x v="221"/>
    <x v="0"/>
    <x v="0"/>
    <s v="Tesseramento"/>
    <x v="1"/>
    <x v="4"/>
    <x v="0"/>
    <m/>
  </r>
  <r>
    <n v="50531"/>
    <x v="0"/>
    <x v="0"/>
    <x v="0"/>
    <x v="0"/>
    <x v="11"/>
    <x v="221"/>
    <x v="0"/>
    <x v="0"/>
    <s v="Tesseramento"/>
    <x v="1"/>
    <x v="4"/>
    <x v="0"/>
    <m/>
  </r>
  <r>
    <n v="100062"/>
    <x v="0"/>
    <x v="0"/>
    <x v="0"/>
    <x v="0"/>
    <x v="11"/>
    <x v="221"/>
    <x v="0"/>
    <x v="0"/>
    <s v="Tesseramento"/>
    <x v="1"/>
    <x v="3"/>
    <x v="0"/>
    <m/>
  </r>
  <r>
    <n v="98396"/>
    <x v="0"/>
    <x v="0"/>
    <x v="0"/>
    <x v="3"/>
    <x v="11"/>
    <x v="221"/>
    <x v="0"/>
    <x v="1"/>
    <s v="Tesseramento"/>
    <x v="1"/>
    <x v="4"/>
    <x v="0"/>
    <m/>
  </r>
  <r>
    <n v="197694"/>
    <x v="0"/>
    <x v="0"/>
    <x v="0"/>
    <x v="0"/>
    <x v="11"/>
    <x v="221"/>
    <x v="0"/>
    <x v="0"/>
    <s v="Tesseramento"/>
    <x v="1"/>
    <x v="0"/>
    <x v="0"/>
    <m/>
  </r>
  <r>
    <n v="114259"/>
    <x v="0"/>
    <x v="0"/>
    <x v="0"/>
    <x v="0"/>
    <x v="11"/>
    <x v="221"/>
    <x v="0"/>
    <x v="0"/>
    <s v="Tesseramento"/>
    <x v="1"/>
    <x v="4"/>
    <x v="0"/>
    <m/>
  </r>
  <r>
    <n v="105590"/>
    <x v="0"/>
    <x v="0"/>
    <x v="0"/>
    <x v="0"/>
    <x v="11"/>
    <x v="221"/>
    <x v="0"/>
    <x v="0"/>
    <s v="Tesseramento"/>
    <x v="1"/>
    <x v="3"/>
    <x v="0"/>
    <m/>
  </r>
  <r>
    <n v="10135"/>
    <x v="0"/>
    <x v="0"/>
    <x v="0"/>
    <x v="0"/>
    <x v="11"/>
    <x v="221"/>
    <x v="0"/>
    <x v="1"/>
    <s v="Tesseramento"/>
    <x v="1"/>
    <x v="4"/>
    <x v="0"/>
    <m/>
  </r>
  <r>
    <n v="32350"/>
    <x v="0"/>
    <x v="0"/>
    <x v="0"/>
    <x v="0"/>
    <x v="11"/>
    <x v="221"/>
    <x v="0"/>
    <x v="0"/>
    <s v="Tesseramento"/>
    <x v="1"/>
    <x v="4"/>
    <x v="0"/>
    <m/>
  </r>
  <r>
    <n v="131546"/>
    <x v="0"/>
    <x v="0"/>
    <x v="0"/>
    <x v="0"/>
    <x v="11"/>
    <x v="221"/>
    <x v="0"/>
    <x v="0"/>
    <s v="Tesseramento"/>
    <x v="1"/>
    <x v="3"/>
    <x v="0"/>
    <m/>
  </r>
  <r>
    <n v="12863"/>
    <x v="0"/>
    <x v="0"/>
    <x v="0"/>
    <x v="0"/>
    <x v="11"/>
    <x v="221"/>
    <x v="0"/>
    <x v="1"/>
    <s v="Tesseramento"/>
    <x v="1"/>
    <x v="3"/>
    <x v="0"/>
    <m/>
  </r>
  <r>
    <n v="176465"/>
    <x v="1"/>
    <x v="0"/>
    <x v="0"/>
    <x v="0"/>
    <x v="11"/>
    <x v="221"/>
    <x v="0"/>
    <x v="0"/>
    <s v="Tesseramento"/>
    <x v="1"/>
    <x v="7"/>
    <x v="0"/>
    <m/>
  </r>
  <r>
    <n v="96053"/>
    <x v="0"/>
    <x v="0"/>
    <x v="0"/>
    <x v="0"/>
    <x v="11"/>
    <x v="221"/>
    <x v="0"/>
    <x v="0"/>
    <s v="Tesseramento"/>
    <x v="1"/>
    <x v="4"/>
    <x v="0"/>
    <m/>
  </r>
  <r>
    <n v="124472"/>
    <x v="0"/>
    <x v="0"/>
    <x v="0"/>
    <x v="0"/>
    <x v="8"/>
    <x v="105"/>
    <x v="0"/>
    <x v="0"/>
    <s v="Tesseramento"/>
    <x v="2"/>
    <x v="0"/>
    <x v="0"/>
    <m/>
  </r>
  <r>
    <n v="43884"/>
    <x v="0"/>
    <x v="0"/>
    <x v="0"/>
    <x v="4"/>
    <x v="8"/>
    <x v="105"/>
    <x v="0"/>
    <x v="0"/>
    <s v="Tesseramento"/>
    <x v="2"/>
    <x v="3"/>
    <x v="0"/>
    <m/>
  </r>
  <r>
    <n v="177821"/>
    <x v="0"/>
    <x v="0"/>
    <x v="0"/>
    <x v="0"/>
    <x v="8"/>
    <x v="105"/>
    <x v="0"/>
    <x v="0"/>
    <s v="Tesseramento"/>
    <x v="2"/>
    <x v="0"/>
    <x v="0"/>
    <m/>
  </r>
  <r>
    <n v="204805"/>
    <x v="0"/>
    <x v="0"/>
    <x v="0"/>
    <x v="1"/>
    <x v="8"/>
    <x v="105"/>
    <x v="0"/>
    <x v="1"/>
    <s v="Tesseramento"/>
    <x v="2"/>
    <x v="3"/>
    <x v="0"/>
    <m/>
  </r>
  <r>
    <n v="50335"/>
    <x v="0"/>
    <x v="0"/>
    <x v="0"/>
    <x v="0"/>
    <x v="8"/>
    <x v="105"/>
    <x v="0"/>
    <x v="0"/>
    <s v="Tesseramento"/>
    <x v="2"/>
    <x v="4"/>
    <x v="0"/>
    <m/>
  </r>
  <r>
    <n v="198955"/>
    <x v="0"/>
    <x v="0"/>
    <x v="0"/>
    <x v="2"/>
    <x v="8"/>
    <x v="105"/>
    <x v="0"/>
    <x v="0"/>
    <s v="Tesseramento"/>
    <x v="2"/>
    <x v="4"/>
    <x v="0"/>
    <m/>
  </r>
  <r>
    <n v="43889"/>
    <x v="0"/>
    <x v="0"/>
    <x v="0"/>
    <x v="0"/>
    <x v="8"/>
    <x v="105"/>
    <x v="0"/>
    <x v="0"/>
    <s v="Tesseramento"/>
    <x v="2"/>
    <x v="4"/>
    <x v="0"/>
    <m/>
  </r>
  <r>
    <n v="17059"/>
    <x v="0"/>
    <x v="0"/>
    <x v="0"/>
    <x v="0"/>
    <x v="8"/>
    <x v="105"/>
    <x v="0"/>
    <x v="0"/>
    <s v="Tesseramento"/>
    <x v="2"/>
    <x v="4"/>
    <x v="0"/>
    <m/>
  </r>
  <r>
    <n v="98357"/>
    <x v="0"/>
    <x v="0"/>
    <x v="0"/>
    <x v="0"/>
    <x v="8"/>
    <x v="105"/>
    <x v="0"/>
    <x v="0"/>
    <s v="Tesseramento"/>
    <x v="2"/>
    <x v="4"/>
    <x v="0"/>
    <m/>
  </r>
  <r>
    <n v="69260"/>
    <x v="0"/>
    <x v="0"/>
    <x v="0"/>
    <x v="0"/>
    <x v="8"/>
    <x v="105"/>
    <x v="0"/>
    <x v="0"/>
    <s v="Tesseramento"/>
    <x v="2"/>
    <x v="0"/>
    <x v="0"/>
    <m/>
  </r>
  <r>
    <n v="83990"/>
    <x v="0"/>
    <x v="0"/>
    <x v="0"/>
    <x v="0"/>
    <x v="4"/>
    <x v="179"/>
    <x v="0"/>
    <x v="0"/>
    <s v="Tesseramento"/>
    <x v="1"/>
    <x v="3"/>
    <x v="0"/>
    <m/>
  </r>
  <r>
    <n v="92585"/>
    <x v="0"/>
    <x v="0"/>
    <x v="0"/>
    <x v="0"/>
    <x v="4"/>
    <x v="179"/>
    <x v="0"/>
    <x v="0"/>
    <s v="Tesseramento"/>
    <x v="1"/>
    <x v="0"/>
    <x v="0"/>
    <m/>
  </r>
  <r>
    <n v="90321"/>
    <x v="0"/>
    <x v="0"/>
    <x v="0"/>
    <x v="0"/>
    <x v="4"/>
    <x v="179"/>
    <x v="0"/>
    <x v="0"/>
    <s v="Tesseramento"/>
    <x v="1"/>
    <x v="4"/>
    <x v="0"/>
    <m/>
  </r>
  <r>
    <n v="81953"/>
    <x v="0"/>
    <x v="0"/>
    <x v="0"/>
    <x v="0"/>
    <x v="4"/>
    <x v="116"/>
    <x v="0"/>
    <x v="0"/>
    <s v="Tesseramento"/>
    <x v="1"/>
    <x v="3"/>
    <x v="0"/>
    <m/>
  </r>
  <r>
    <n v="21353"/>
    <x v="0"/>
    <x v="0"/>
    <x v="0"/>
    <x v="0"/>
    <x v="4"/>
    <x v="179"/>
    <x v="0"/>
    <x v="1"/>
    <s v="Tesseramento"/>
    <x v="1"/>
    <x v="4"/>
    <x v="0"/>
    <m/>
  </r>
  <r>
    <n v="9796"/>
    <x v="0"/>
    <x v="0"/>
    <x v="0"/>
    <x v="0"/>
    <x v="4"/>
    <x v="179"/>
    <x v="0"/>
    <x v="0"/>
    <s v="Tesseramento"/>
    <x v="1"/>
    <x v="0"/>
    <x v="0"/>
    <m/>
  </r>
  <r>
    <n v="100006"/>
    <x v="0"/>
    <x v="0"/>
    <x v="0"/>
    <x v="0"/>
    <x v="4"/>
    <x v="179"/>
    <x v="0"/>
    <x v="0"/>
    <s v="Tesseramento"/>
    <x v="1"/>
    <x v="3"/>
    <x v="0"/>
    <m/>
  </r>
  <r>
    <n v="236276"/>
    <x v="1"/>
    <x v="0"/>
    <x v="1"/>
    <x v="2"/>
    <x v="8"/>
    <x v="34"/>
    <x v="0"/>
    <x v="0"/>
    <s v="Tesseramento"/>
    <x v="1"/>
    <x v="5"/>
    <x v="0"/>
    <m/>
  </r>
  <r>
    <n v="135756"/>
    <x v="0"/>
    <x v="0"/>
    <x v="0"/>
    <x v="0"/>
    <x v="4"/>
    <x v="179"/>
    <x v="0"/>
    <x v="1"/>
    <s v="Tesseramento"/>
    <x v="1"/>
    <x v="3"/>
    <x v="0"/>
    <m/>
  </r>
  <r>
    <n v="38949"/>
    <x v="0"/>
    <x v="0"/>
    <x v="0"/>
    <x v="0"/>
    <x v="4"/>
    <x v="179"/>
    <x v="0"/>
    <x v="0"/>
    <s v="Tesseramento"/>
    <x v="1"/>
    <x v="4"/>
    <x v="0"/>
    <m/>
  </r>
  <r>
    <n v="21344"/>
    <x v="0"/>
    <x v="0"/>
    <x v="0"/>
    <x v="4"/>
    <x v="4"/>
    <x v="179"/>
    <x v="0"/>
    <x v="0"/>
    <s v="Tesseramento"/>
    <x v="1"/>
    <x v="4"/>
    <x v="0"/>
    <m/>
  </r>
  <r>
    <n v="174164"/>
    <x v="0"/>
    <x v="0"/>
    <x v="0"/>
    <x v="0"/>
    <x v="4"/>
    <x v="179"/>
    <x v="0"/>
    <x v="1"/>
    <s v="Tesseramento"/>
    <x v="1"/>
    <x v="0"/>
    <x v="0"/>
    <m/>
  </r>
  <r>
    <n v="21448"/>
    <x v="0"/>
    <x v="0"/>
    <x v="0"/>
    <x v="0"/>
    <x v="4"/>
    <x v="179"/>
    <x v="0"/>
    <x v="0"/>
    <s v="Tesseramento"/>
    <x v="1"/>
    <x v="4"/>
    <x v="0"/>
    <m/>
  </r>
  <r>
    <n v="61810"/>
    <x v="0"/>
    <x v="0"/>
    <x v="0"/>
    <x v="0"/>
    <x v="4"/>
    <x v="179"/>
    <x v="0"/>
    <x v="0"/>
    <s v="Tesseramento"/>
    <x v="1"/>
    <x v="0"/>
    <x v="0"/>
    <m/>
  </r>
  <r>
    <n v="89311"/>
    <x v="0"/>
    <x v="0"/>
    <x v="0"/>
    <x v="0"/>
    <x v="4"/>
    <x v="179"/>
    <x v="0"/>
    <x v="1"/>
    <s v="Tesseramento"/>
    <x v="1"/>
    <x v="4"/>
    <x v="0"/>
    <m/>
  </r>
  <r>
    <n v="33931"/>
    <x v="0"/>
    <x v="0"/>
    <x v="0"/>
    <x v="0"/>
    <x v="4"/>
    <x v="179"/>
    <x v="0"/>
    <x v="0"/>
    <s v="Tesseramento"/>
    <x v="1"/>
    <x v="0"/>
    <x v="0"/>
    <m/>
  </r>
  <r>
    <n v="17067"/>
    <x v="0"/>
    <x v="0"/>
    <x v="0"/>
    <x v="2"/>
    <x v="8"/>
    <x v="105"/>
    <x v="0"/>
    <x v="0"/>
    <s v="Tesseramento"/>
    <x v="2"/>
    <x v="3"/>
    <x v="0"/>
    <m/>
  </r>
  <r>
    <n v="13752"/>
    <x v="0"/>
    <x v="0"/>
    <x v="0"/>
    <x v="0"/>
    <x v="8"/>
    <x v="105"/>
    <x v="0"/>
    <x v="0"/>
    <s v="Tesseramento"/>
    <x v="2"/>
    <x v="4"/>
    <x v="0"/>
    <m/>
  </r>
  <r>
    <n v="88064"/>
    <x v="0"/>
    <x v="0"/>
    <x v="0"/>
    <x v="0"/>
    <x v="8"/>
    <x v="105"/>
    <x v="0"/>
    <x v="1"/>
    <s v="Tesseramento"/>
    <x v="2"/>
    <x v="0"/>
    <x v="0"/>
    <m/>
  </r>
  <r>
    <n v="21504"/>
    <x v="0"/>
    <x v="0"/>
    <x v="0"/>
    <x v="0"/>
    <x v="4"/>
    <x v="179"/>
    <x v="0"/>
    <x v="1"/>
    <s v="Tesseramento"/>
    <x v="1"/>
    <x v="4"/>
    <x v="0"/>
    <m/>
  </r>
  <r>
    <n v="118100"/>
    <x v="0"/>
    <x v="0"/>
    <x v="0"/>
    <x v="0"/>
    <x v="8"/>
    <x v="105"/>
    <x v="0"/>
    <x v="0"/>
    <s v="Tesseramento"/>
    <x v="2"/>
    <x v="4"/>
    <x v="0"/>
    <m/>
  </r>
  <r>
    <n v="17083"/>
    <x v="0"/>
    <x v="0"/>
    <x v="0"/>
    <x v="0"/>
    <x v="8"/>
    <x v="105"/>
    <x v="0"/>
    <x v="0"/>
    <s v="Tesseramento"/>
    <x v="2"/>
    <x v="4"/>
    <x v="0"/>
    <m/>
  </r>
  <r>
    <n v="17085"/>
    <x v="0"/>
    <x v="0"/>
    <x v="0"/>
    <x v="0"/>
    <x v="8"/>
    <x v="105"/>
    <x v="0"/>
    <x v="0"/>
    <s v="Tesseramento"/>
    <x v="2"/>
    <x v="4"/>
    <x v="0"/>
    <m/>
  </r>
  <r>
    <n v="106655"/>
    <x v="0"/>
    <x v="0"/>
    <x v="0"/>
    <x v="0"/>
    <x v="8"/>
    <x v="105"/>
    <x v="0"/>
    <x v="0"/>
    <s v="Tesseramento"/>
    <x v="2"/>
    <x v="4"/>
    <x v="0"/>
    <m/>
  </r>
  <r>
    <n v="31021"/>
    <x v="0"/>
    <x v="0"/>
    <x v="0"/>
    <x v="0"/>
    <x v="8"/>
    <x v="105"/>
    <x v="0"/>
    <x v="1"/>
    <s v="Tesseramento"/>
    <x v="2"/>
    <x v="4"/>
    <x v="0"/>
    <m/>
  </r>
  <r>
    <n v="25657"/>
    <x v="0"/>
    <x v="0"/>
    <x v="0"/>
    <x v="0"/>
    <x v="4"/>
    <x v="179"/>
    <x v="0"/>
    <x v="0"/>
    <s v="Tesseramento"/>
    <x v="1"/>
    <x v="3"/>
    <x v="0"/>
    <m/>
  </r>
  <r>
    <n v="135558"/>
    <x v="0"/>
    <x v="0"/>
    <x v="0"/>
    <x v="0"/>
    <x v="4"/>
    <x v="179"/>
    <x v="0"/>
    <x v="0"/>
    <s v="Tesseramento"/>
    <x v="1"/>
    <x v="1"/>
    <x v="0"/>
    <m/>
  </r>
  <r>
    <n v="117475"/>
    <x v="0"/>
    <x v="0"/>
    <x v="0"/>
    <x v="0"/>
    <x v="4"/>
    <x v="179"/>
    <x v="0"/>
    <x v="0"/>
    <s v="Tesseramento"/>
    <x v="1"/>
    <x v="1"/>
    <x v="0"/>
    <m/>
  </r>
  <r>
    <n v="9932"/>
    <x v="0"/>
    <x v="0"/>
    <x v="0"/>
    <x v="0"/>
    <x v="4"/>
    <x v="179"/>
    <x v="0"/>
    <x v="0"/>
    <s v="Tesseramento"/>
    <x v="1"/>
    <x v="0"/>
    <x v="0"/>
    <m/>
  </r>
  <r>
    <n v="169896"/>
    <x v="1"/>
    <x v="0"/>
    <x v="0"/>
    <x v="1"/>
    <x v="4"/>
    <x v="179"/>
    <x v="0"/>
    <x v="0"/>
    <s v="Tesseramento"/>
    <x v="1"/>
    <x v="5"/>
    <x v="0"/>
    <m/>
  </r>
  <r>
    <n v="193531"/>
    <x v="1"/>
    <x v="0"/>
    <x v="2"/>
    <x v="1"/>
    <x v="4"/>
    <x v="179"/>
    <x v="0"/>
    <x v="0"/>
    <s v="Tesseramento"/>
    <x v="1"/>
    <x v="5"/>
    <x v="0"/>
    <m/>
  </r>
  <r>
    <n v="13716"/>
    <x v="0"/>
    <x v="0"/>
    <x v="0"/>
    <x v="0"/>
    <x v="8"/>
    <x v="105"/>
    <x v="0"/>
    <x v="1"/>
    <s v="Tesseramento"/>
    <x v="2"/>
    <x v="4"/>
    <x v="0"/>
    <m/>
  </r>
  <r>
    <n v="21531"/>
    <x v="0"/>
    <x v="0"/>
    <x v="0"/>
    <x v="0"/>
    <x v="4"/>
    <x v="179"/>
    <x v="0"/>
    <x v="0"/>
    <s v="Tesseramento"/>
    <x v="1"/>
    <x v="4"/>
    <x v="0"/>
    <m/>
  </r>
  <r>
    <n v="21530"/>
    <x v="0"/>
    <x v="0"/>
    <x v="0"/>
    <x v="0"/>
    <x v="4"/>
    <x v="179"/>
    <x v="0"/>
    <x v="1"/>
    <s v="Tesseramento"/>
    <x v="1"/>
    <x v="4"/>
    <x v="0"/>
    <m/>
  </r>
  <r>
    <n v="48309"/>
    <x v="0"/>
    <x v="0"/>
    <x v="0"/>
    <x v="0"/>
    <x v="4"/>
    <x v="179"/>
    <x v="0"/>
    <x v="0"/>
    <s v="Tesseramento"/>
    <x v="1"/>
    <x v="4"/>
    <x v="0"/>
    <m/>
  </r>
  <r>
    <n v="48298"/>
    <x v="0"/>
    <x v="0"/>
    <x v="0"/>
    <x v="0"/>
    <x v="4"/>
    <x v="179"/>
    <x v="0"/>
    <x v="1"/>
    <s v="Tesseramento"/>
    <x v="1"/>
    <x v="4"/>
    <x v="0"/>
    <m/>
  </r>
  <r>
    <n v="39069"/>
    <x v="0"/>
    <x v="0"/>
    <x v="0"/>
    <x v="0"/>
    <x v="11"/>
    <x v="221"/>
    <x v="0"/>
    <x v="1"/>
    <s v="Tesseramento"/>
    <x v="1"/>
    <x v="4"/>
    <x v="0"/>
    <m/>
  </r>
  <r>
    <n v="51067"/>
    <x v="0"/>
    <x v="0"/>
    <x v="0"/>
    <x v="0"/>
    <x v="11"/>
    <x v="221"/>
    <x v="0"/>
    <x v="0"/>
    <s v="Tesseramento"/>
    <x v="1"/>
    <x v="4"/>
    <x v="0"/>
    <m/>
  </r>
  <r>
    <n v="192638"/>
    <x v="0"/>
    <x v="0"/>
    <x v="0"/>
    <x v="2"/>
    <x v="8"/>
    <x v="105"/>
    <x v="0"/>
    <x v="1"/>
    <s v="Tesseramento"/>
    <x v="2"/>
    <x v="0"/>
    <x v="0"/>
    <m/>
  </r>
  <r>
    <n v="113517"/>
    <x v="0"/>
    <x v="0"/>
    <x v="0"/>
    <x v="0"/>
    <x v="4"/>
    <x v="179"/>
    <x v="0"/>
    <x v="1"/>
    <s v="Tesseramento"/>
    <x v="1"/>
    <x v="3"/>
    <x v="0"/>
    <m/>
  </r>
  <r>
    <n v="51074"/>
    <x v="0"/>
    <x v="0"/>
    <x v="0"/>
    <x v="0"/>
    <x v="11"/>
    <x v="221"/>
    <x v="0"/>
    <x v="1"/>
    <s v="Tesseramento"/>
    <x v="1"/>
    <x v="4"/>
    <x v="0"/>
    <m/>
  </r>
  <r>
    <n v="100854"/>
    <x v="0"/>
    <x v="0"/>
    <x v="0"/>
    <x v="0"/>
    <x v="4"/>
    <x v="179"/>
    <x v="0"/>
    <x v="0"/>
    <s v="Tesseramento"/>
    <x v="1"/>
    <x v="3"/>
    <x v="0"/>
    <m/>
  </r>
  <r>
    <n v="124957"/>
    <x v="0"/>
    <x v="0"/>
    <x v="0"/>
    <x v="0"/>
    <x v="11"/>
    <x v="221"/>
    <x v="0"/>
    <x v="0"/>
    <s v="Tesseramento"/>
    <x v="1"/>
    <x v="4"/>
    <x v="0"/>
    <m/>
  </r>
  <r>
    <n v="79889"/>
    <x v="0"/>
    <x v="0"/>
    <x v="0"/>
    <x v="0"/>
    <x v="11"/>
    <x v="221"/>
    <x v="0"/>
    <x v="1"/>
    <s v="Tesseramento"/>
    <x v="1"/>
    <x v="4"/>
    <x v="0"/>
    <m/>
  </r>
  <r>
    <n v="42601"/>
    <x v="0"/>
    <x v="0"/>
    <x v="0"/>
    <x v="0"/>
    <x v="4"/>
    <x v="179"/>
    <x v="0"/>
    <x v="1"/>
    <s v="Tesseramento"/>
    <x v="1"/>
    <x v="3"/>
    <x v="0"/>
    <m/>
  </r>
  <r>
    <n v="98394"/>
    <x v="0"/>
    <x v="0"/>
    <x v="0"/>
    <x v="0"/>
    <x v="11"/>
    <x v="221"/>
    <x v="0"/>
    <x v="0"/>
    <s v="Tesseramento"/>
    <x v="1"/>
    <x v="4"/>
    <x v="0"/>
    <m/>
  </r>
  <r>
    <n v="42620"/>
    <x v="0"/>
    <x v="0"/>
    <x v="0"/>
    <x v="0"/>
    <x v="4"/>
    <x v="179"/>
    <x v="0"/>
    <x v="0"/>
    <s v="Tesseramento"/>
    <x v="1"/>
    <x v="3"/>
    <x v="0"/>
    <m/>
  </r>
  <r>
    <n v="69352"/>
    <x v="0"/>
    <x v="0"/>
    <x v="0"/>
    <x v="0"/>
    <x v="11"/>
    <x v="221"/>
    <x v="0"/>
    <x v="0"/>
    <s v="Tesseramento"/>
    <x v="1"/>
    <x v="3"/>
    <x v="0"/>
    <m/>
  </r>
  <r>
    <n v="172493"/>
    <x v="0"/>
    <x v="0"/>
    <x v="0"/>
    <x v="0"/>
    <x v="11"/>
    <x v="221"/>
    <x v="0"/>
    <x v="0"/>
    <s v="Tesseramento"/>
    <x v="1"/>
    <x v="4"/>
    <x v="0"/>
    <m/>
  </r>
  <r>
    <n v="202985"/>
    <x v="0"/>
    <x v="0"/>
    <x v="0"/>
    <x v="0"/>
    <x v="11"/>
    <x v="221"/>
    <x v="0"/>
    <x v="0"/>
    <s v="Tesseramento"/>
    <x v="1"/>
    <x v="3"/>
    <x v="0"/>
    <m/>
  </r>
  <r>
    <n v="136580"/>
    <x v="0"/>
    <x v="0"/>
    <x v="0"/>
    <x v="0"/>
    <x v="11"/>
    <x v="221"/>
    <x v="0"/>
    <x v="1"/>
    <s v="Tesseramento"/>
    <x v="1"/>
    <x v="0"/>
    <x v="0"/>
    <m/>
  </r>
  <r>
    <n v="105576"/>
    <x v="0"/>
    <x v="0"/>
    <x v="0"/>
    <x v="0"/>
    <x v="11"/>
    <x v="221"/>
    <x v="0"/>
    <x v="0"/>
    <s v="Tesseramento"/>
    <x v="1"/>
    <x v="4"/>
    <x v="0"/>
    <m/>
  </r>
  <r>
    <n v="10104"/>
    <x v="0"/>
    <x v="0"/>
    <x v="0"/>
    <x v="0"/>
    <x v="4"/>
    <x v="179"/>
    <x v="0"/>
    <x v="1"/>
    <s v="Tesseramento"/>
    <x v="1"/>
    <x v="3"/>
    <x v="0"/>
    <m/>
  </r>
  <r>
    <n v="205022"/>
    <x v="0"/>
    <x v="0"/>
    <x v="0"/>
    <x v="0"/>
    <x v="11"/>
    <x v="221"/>
    <x v="0"/>
    <x v="0"/>
    <s v="Tesseramento"/>
    <x v="1"/>
    <x v="0"/>
    <x v="0"/>
    <m/>
  </r>
  <r>
    <n v="10102"/>
    <x v="0"/>
    <x v="0"/>
    <x v="0"/>
    <x v="0"/>
    <x v="4"/>
    <x v="179"/>
    <x v="0"/>
    <x v="0"/>
    <s v="Tesseramento"/>
    <x v="1"/>
    <x v="3"/>
    <x v="0"/>
    <m/>
  </r>
  <r>
    <n v="130304"/>
    <x v="1"/>
    <x v="0"/>
    <x v="0"/>
    <x v="0"/>
    <x v="4"/>
    <x v="179"/>
    <x v="0"/>
    <x v="0"/>
    <s v="Tesseramento"/>
    <x v="1"/>
    <x v="6"/>
    <x v="0"/>
    <m/>
  </r>
  <r>
    <n v="106294"/>
    <x v="0"/>
    <x v="0"/>
    <x v="0"/>
    <x v="0"/>
    <x v="4"/>
    <x v="179"/>
    <x v="0"/>
    <x v="0"/>
    <s v="Tesseramento"/>
    <x v="1"/>
    <x v="0"/>
    <x v="0"/>
    <m/>
  </r>
  <r>
    <n v="53450"/>
    <x v="0"/>
    <x v="0"/>
    <x v="0"/>
    <x v="0"/>
    <x v="4"/>
    <x v="179"/>
    <x v="0"/>
    <x v="0"/>
    <s v="Tesseramento"/>
    <x v="1"/>
    <x v="3"/>
    <x v="0"/>
    <m/>
  </r>
  <r>
    <n v="85003"/>
    <x v="0"/>
    <x v="0"/>
    <x v="0"/>
    <x v="0"/>
    <x v="4"/>
    <x v="179"/>
    <x v="0"/>
    <x v="0"/>
    <s v="Tesseramento"/>
    <x v="1"/>
    <x v="3"/>
    <x v="0"/>
    <m/>
  </r>
  <r>
    <n v="21412"/>
    <x v="0"/>
    <x v="0"/>
    <x v="0"/>
    <x v="0"/>
    <x v="4"/>
    <x v="179"/>
    <x v="0"/>
    <x v="1"/>
    <s v="Tesseramento"/>
    <x v="1"/>
    <x v="4"/>
    <x v="0"/>
    <m/>
  </r>
  <r>
    <n v="106265"/>
    <x v="0"/>
    <x v="0"/>
    <x v="0"/>
    <x v="0"/>
    <x v="4"/>
    <x v="179"/>
    <x v="0"/>
    <x v="0"/>
    <s v="Tesseramento"/>
    <x v="1"/>
    <x v="0"/>
    <x v="0"/>
    <m/>
  </r>
  <r>
    <n v="45512"/>
    <x v="0"/>
    <x v="0"/>
    <x v="0"/>
    <x v="0"/>
    <x v="4"/>
    <x v="52"/>
    <x v="0"/>
    <x v="1"/>
    <s v="Tesseramento"/>
    <x v="1"/>
    <x v="0"/>
    <x v="0"/>
    <m/>
  </r>
  <r>
    <n v="54908"/>
    <x v="0"/>
    <x v="0"/>
    <x v="0"/>
    <x v="0"/>
    <x v="4"/>
    <x v="179"/>
    <x v="0"/>
    <x v="1"/>
    <s v="Tesseramento"/>
    <x v="1"/>
    <x v="0"/>
    <x v="0"/>
    <m/>
  </r>
  <r>
    <n v="52829"/>
    <x v="0"/>
    <x v="0"/>
    <x v="0"/>
    <x v="0"/>
    <x v="4"/>
    <x v="179"/>
    <x v="0"/>
    <x v="1"/>
    <s v="Tesseramento"/>
    <x v="1"/>
    <x v="3"/>
    <x v="0"/>
    <m/>
  </r>
  <r>
    <n v="21381"/>
    <x v="0"/>
    <x v="0"/>
    <x v="0"/>
    <x v="0"/>
    <x v="4"/>
    <x v="179"/>
    <x v="0"/>
    <x v="1"/>
    <s v="Tesseramento"/>
    <x v="1"/>
    <x v="4"/>
    <x v="0"/>
    <m/>
  </r>
  <r>
    <n v="90403"/>
    <x v="0"/>
    <x v="0"/>
    <x v="0"/>
    <x v="0"/>
    <x v="4"/>
    <x v="179"/>
    <x v="0"/>
    <x v="0"/>
    <s v="Tesseramento"/>
    <x v="1"/>
    <x v="0"/>
    <x v="0"/>
    <m/>
  </r>
  <r>
    <n v="72481"/>
    <x v="0"/>
    <x v="0"/>
    <x v="0"/>
    <x v="0"/>
    <x v="4"/>
    <x v="179"/>
    <x v="0"/>
    <x v="0"/>
    <s v="Tesseramento"/>
    <x v="1"/>
    <x v="1"/>
    <x v="0"/>
    <m/>
  </r>
  <r>
    <n v="228406"/>
    <x v="1"/>
    <x v="1"/>
    <x v="0"/>
    <x v="2"/>
    <x v="7"/>
    <x v="44"/>
    <x v="0"/>
    <x v="0"/>
    <s v="Tesseramento"/>
    <x v="1"/>
    <x v="5"/>
    <x v="0"/>
    <m/>
  </r>
  <r>
    <n v="21337"/>
    <x v="0"/>
    <x v="0"/>
    <x v="0"/>
    <x v="0"/>
    <x v="4"/>
    <x v="179"/>
    <x v="0"/>
    <x v="0"/>
    <s v="Tesseramento"/>
    <x v="1"/>
    <x v="0"/>
    <x v="0"/>
    <m/>
  </r>
  <r>
    <n v="228404"/>
    <x v="1"/>
    <x v="1"/>
    <x v="0"/>
    <x v="3"/>
    <x v="7"/>
    <x v="44"/>
    <x v="0"/>
    <x v="1"/>
    <s v="Tesseramento"/>
    <x v="1"/>
    <x v="5"/>
    <x v="0"/>
    <m/>
  </r>
  <r>
    <n v="228405"/>
    <x v="1"/>
    <x v="1"/>
    <x v="0"/>
    <x v="3"/>
    <x v="7"/>
    <x v="44"/>
    <x v="0"/>
    <x v="1"/>
    <s v="Tesseramento"/>
    <x v="1"/>
    <x v="5"/>
    <x v="0"/>
    <m/>
  </r>
  <r>
    <n v="30180"/>
    <x v="0"/>
    <x v="0"/>
    <x v="0"/>
    <x v="0"/>
    <x v="4"/>
    <x v="179"/>
    <x v="0"/>
    <x v="0"/>
    <s v="Tesseramento"/>
    <x v="1"/>
    <x v="3"/>
    <x v="0"/>
    <m/>
  </r>
  <r>
    <n v="206019"/>
    <x v="0"/>
    <x v="1"/>
    <x v="0"/>
    <x v="3"/>
    <x v="7"/>
    <x v="44"/>
    <x v="0"/>
    <x v="1"/>
    <s v="Tesseramento"/>
    <x v="1"/>
    <x v="0"/>
    <x v="0"/>
    <m/>
  </r>
  <r>
    <n v="227666"/>
    <x v="1"/>
    <x v="1"/>
    <x v="0"/>
    <x v="2"/>
    <x v="7"/>
    <x v="44"/>
    <x v="0"/>
    <x v="0"/>
    <s v="Tesseramento"/>
    <x v="1"/>
    <x v="5"/>
    <x v="0"/>
    <m/>
  </r>
  <r>
    <n v="216093"/>
    <x v="0"/>
    <x v="0"/>
    <x v="0"/>
    <x v="1"/>
    <x v="7"/>
    <x v="78"/>
    <x v="0"/>
    <x v="1"/>
    <s v="Tesseramento"/>
    <x v="0"/>
    <x v="1"/>
    <x v="0"/>
    <m/>
  </r>
  <r>
    <n v="207320"/>
    <x v="1"/>
    <x v="0"/>
    <x v="0"/>
    <x v="1"/>
    <x v="11"/>
    <x v="24"/>
    <x v="0"/>
    <x v="0"/>
    <s v="Tesseramento"/>
    <x v="1"/>
    <x v="5"/>
    <x v="0"/>
    <m/>
  </r>
  <r>
    <n v="225574"/>
    <x v="0"/>
    <x v="0"/>
    <x v="0"/>
    <x v="1"/>
    <x v="5"/>
    <x v="38"/>
    <x v="0"/>
    <x v="0"/>
    <s v="Tesseramento"/>
    <x v="1"/>
    <x v="3"/>
    <x v="0"/>
    <m/>
  </r>
  <r>
    <n v="85943"/>
    <x v="0"/>
    <x v="0"/>
    <x v="0"/>
    <x v="0"/>
    <x v="5"/>
    <x v="38"/>
    <x v="0"/>
    <x v="0"/>
    <s v="Tesseramento"/>
    <x v="1"/>
    <x v="3"/>
    <x v="0"/>
    <m/>
  </r>
  <r>
    <n v="227274"/>
    <x v="1"/>
    <x v="0"/>
    <x v="0"/>
    <x v="3"/>
    <x v="11"/>
    <x v="155"/>
    <x v="0"/>
    <x v="0"/>
    <s v="Tesseramento"/>
    <x v="0"/>
    <x v="5"/>
    <x v="0"/>
    <m/>
  </r>
  <r>
    <n v="80137"/>
    <x v="0"/>
    <x v="0"/>
    <x v="0"/>
    <x v="0"/>
    <x v="11"/>
    <x v="155"/>
    <x v="0"/>
    <x v="0"/>
    <s v="Tesseramento"/>
    <x v="0"/>
    <x v="3"/>
    <x v="0"/>
    <m/>
  </r>
  <r>
    <n v="66153"/>
    <x v="0"/>
    <x v="0"/>
    <x v="0"/>
    <x v="0"/>
    <x v="11"/>
    <x v="91"/>
    <x v="0"/>
    <x v="1"/>
    <s v="Tesseramento"/>
    <x v="1"/>
    <x v="4"/>
    <x v="0"/>
    <m/>
  </r>
  <r>
    <n v="63626"/>
    <x v="0"/>
    <x v="0"/>
    <x v="0"/>
    <x v="0"/>
    <x v="11"/>
    <x v="91"/>
    <x v="0"/>
    <x v="0"/>
    <s v="Tesseramento"/>
    <x v="1"/>
    <x v="4"/>
    <x v="0"/>
    <m/>
  </r>
  <r>
    <n v="139785"/>
    <x v="0"/>
    <x v="0"/>
    <x v="0"/>
    <x v="0"/>
    <x v="11"/>
    <x v="155"/>
    <x v="0"/>
    <x v="1"/>
    <s v="Tesseramento"/>
    <x v="0"/>
    <x v="0"/>
    <x v="0"/>
    <m/>
  </r>
  <r>
    <n v="192531"/>
    <x v="0"/>
    <x v="0"/>
    <x v="0"/>
    <x v="0"/>
    <x v="11"/>
    <x v="91"/>
    <x v="0"/>
    <x v="0"/>
    <s v="Tesseramento"/>
    <x v="1"/>
    <x v="0"/>
    <x v="0"/>
    <m/>
  </r>
  <r>
    <n v="15219"/>
    <x v="0"/>
    <x v="0"/>
    <x v="0"/>
    <x v="0"/>
    <x v="8"/>
    <x v="105"/>
    <x v="0"/>
    <x v="0"/>
    <s v="Tesseramento"/>
    <x v="2"/>
    <x v="0"/>
    <x v="0"/>
    <m/>
  </r>
  <r>
    <n v="133481"/>
    <x v="0"/>
    <x v="0"/>
    <x v="0"/>
    <x v="0"/>
    <x v="7"/>
    <x v="185"/>
    <x v="0"/>
    <x v="0"/>
    <s v="Tesseramento"/>
    <x v="1"/>
    <x v="0"/>
    <x v="0"/>
    <m/>
  </r>
  <r>
    <n v="191060"/>
    <x v="0"/>
    <x v="0"/>
    <x v="0"/>
    <x v="1"/>
    <x v="7"/>
    <x v="185"/>
    <x v="0"/>
    <x v="1"/>
    <s v="Tesseramento"/>
    <x v="1"/>
    <x v="3"/>
    <x v="0"/>
    <m/>
  </r>
  <r>
    <n v="114533"/>
    <x v="0"/>
    <x v="0"/>
    <x v="0"/>
    <x v="0"/>
    <x v="11"/>
    <x v="94"/>
    <x v="0"/>
    <x v="0"/>
    <s v="Tesseramento"/>
    <x v="1"/>
    <x v="3"/>
    <x v="0"/>
    <m/>
  </r>
  <r>
    <n v="208067"/>
    <x v="1"/>
    <x v="1"/>
    <x v="2"/>
    <x v="3"/>
    <x v="4"/>
    <x v="50"/>
    <x v="0"/>
    <x v="0"/>
    <s v="Tesseramento"/>
    <x v="1"/>
    <x v="5"/>
    <x v="0"/>
    <m/>
  </r>
  <r>
    <n v="39068"/>
    <x v="0"/>
    <x v="0"/>
    <x v="0"/>
    <x v="0"/>
    <x v="11"/>
    <x v="221"/>
    <x v="0"/>
    <x v="0"/>
    <s v="Tesseramento"/>
    <x v="1"/>
    <x v="4"/>
    <x v="0"/>
    <m/>
  </r>
  <r>
    <n v="58778"/>
    <x v="0"/>
    <x v="0"/>
    <x v="0"/>
    <x v="0"/>
    <x v="11"/>
    <x v="221"/>
    <x v="0"/>
    <x v="1"/>
    <s v="Tesseramento"/>
    <x v="1"/>
    <x v="4"/>
    <x v="0"/>
    <m/>
  </r>
  <r>
    <n v="17817"/>
    <x v="0"/>
    <x v="0"/>
    <x v="0"/>
    <x v="0"/>
    <x v="11"/>
    <x v="221"/>
    <x v="0"/>
    <x v="0"/>
    <s v="Tesseramento"/>
    <x v="1"/>
    <x v="4"/>
    <x v="0"/>
    <m/>
  </r>
  <r>
    <n v="131163"/>
    <x v="0"/>
    <x v="0"/>
    <x v="0"/>
    <x v="0"/>
    <x v="11"/>
    <x v="221"/>
    <x v="0"/>
    <x v="0"/>
    <s v="Tesseramento"/>
    <x v="1"/>
    <x v="4"/>
    <x v="0"/>
    <m/>
  </r>
  <r>
    <n v="215134"/>
    <x v="0"/>
    <x v="0"/>
    <x v="0"/>
    <x v="0"/>
    <x v="11"/>
    <x v="221"/>
    <x v="0"/>
    <x v="0"/>
    <s v="Tesseramento"/>
    <x v="1"/>
    <x v="0"/>
    <x v="0"/>
    <m/>
  </r>
  <r>
    <n v="56226"/>
    <x v="0"/>
    <x v="0"/>
    <x v="0"/>
    <x v="0"/>
    <x v="11"/>
    <x v="221"/>
    <x v="0"/>
    <x v="0"/>
    <s v="Tesseramento"/>
    <x v="1"/>
    <x v="4"/>
    <x v="0"/>
    <m/>
  </r>
  <r>
    <n v="189040"/>
    <x v="1"/>
    <x v="0"/>
    <x v="0"/>
    <x v="0"/>
    <x v="11"/>
    <x v="221"/>
    <x v="0"/>
    <x v="0"/>
    <s v="Tesseramento"/>
    <x v="1"/>
    <x v="2"/>
    <x v="0"/>
    <m/>
  </r>
  <r>
    <n v="105575"/>
    <x v="0"/>
    <x v="0"/>
    <x v="0"/>
    <x v="0"/>
    <x v="11"/>
    <x v="221"/>
    <x v="0"/>
    <x v="0"/>
    <s v="Tesseramento"/>
    <x v="1"/>
    <x v="4"/>
    <x v="0"/>
    <m/>
  </r>
  <r>
    <n v="10527"/>
    <x v="0"/>
    <x v="0"/>
    <x v="0"/>
    <x v="0"/>
    <x v="11"/>
    <x v="221"/>
    <x v="0"/>
    <x v="1"/>
    <s v="Tesseramento"/>
    <x v="1"/>
    <x v="4"/>
    <x v="0"/>
    <m/>
  </r>
  <r>
    <n v="160484"/>
    <x v="0"/>
    <x v="0"/>
    <x v="0"/>
    <x v="0"/>
    <x v="11"/>
    <x v="221"/>
    <x v="0"/>
    <x v="0"/>
    <s v="Tesseramento"/>
    <x v="1"/>
    <x v="0"/>
    <x v="0"/>
    <m/>
  </r>
  <r>
    <n v="156147"/>
    <x v="0"/>
    <x v="0"/>
    <x v="0"/>
    <x v="0"/>
    <x v="11"/>
    <x v="221"/>
    <x v="0"/>
    <x v="0"/>
    <s v="Tesseramento"/>
    <x v="1"/>
    <x v="0"/>
    <x v="0"/>
    <m/>
  </r>
  <r>
    <n v="15514"/>
    <x v="0"/>
    <x v="0"/>
    <x v="0"/>
    <x v="0"/>
    <x v="11"/>
    <x v="221"/>
    <x v="0"/>
    <x v="0"/>
    <s v="Tesseramento"/>
    <x v="1"/>
    <x v="4"/>
    <x v="0"/>
    <m/>
  </r>
  <r>
    <n v="201704"/>
    <x v="0"/>
    <x v="0"/>
    <x v="0"/>
    <x v="1"/>
    <x v="1"/>
    <x v="320"/>
    <x v="0"/>
    <x v="0"/>
    <s v="Tesseramento"/>
    <x v="1"/>
    <x v="4"/>
    <x v="0"/>
    <m/>
  </r>
  <r>
    <n v="201705"/>
    <x v="0"/>
    <x v="0"/>
    <x v="0"/>
    <x v="0"/>
    <x v="1"/>
    <x v="320"/>
    <x v="0"/>
    <x v="0"/>
    <s v="Tesseramento"/>
    <x v="1"/>
    <x v="1"/>
    <x v="0"/>
    <m/>
  </r>
  <r>
    <n v="186665"/>
    <x v="0"/>
    <x v="0"/>
    <x v="0"/>
    <x v="0"/>
    <x v="1"/>
    <x v="320"/>
    <x v="0"/>
    <x v="0"/>
    <s v="Tesseramento"/>
    <x v="1"/>
    <x v="1"/>
    <x v="0"/>
    <m/>
  </r>
  <r>
    <n v="57555"/>
    <x v="0"/>
    <x v="0"/>
    <x v="0"/>
    <x v="0"/>
    <x v="1"/>
    <x v="320"/>
    <x v="0"/>
    <x v="0"/>
    <s v="Tesseramento"/>
    <x v="1"/>
    <x v="4"/>
    <x v="0"/>
    <m/>
  </r>
  <r>
    <n v="228904"/>
    <x v="0"/>
    <x v="1"/>
    <x v="0"/>
    <x v="3"/>
    <x v="1"/>
    <x v="320"/>
    <x v="0"/>
    <x v="0"/>
    <s v="Tesseramento"/>
    <x v="1"/>
    <x v="0"/>
    <x v="0"/>
    <m/>
  </r>
  <r>
    <n v="228905"/>
    <x v="0"/>
    <x v="1"/>
    <x v="0"/>
    <x v="2"/>
    <x v="1"/>
    <x v="320"/>
    <x v="0"/>
    <x v="1"/>
    <s v="Tesseramento"/>
    <x v="1"/>
    <x v="0"/>
    <x v="0"/>
    <m/>
  </r>
  <r>
    <n v="215272"/>
    <x v="1"/>
    <x v="0"/>
    <x v="0"/>
    <x v="1"/>
    <x v="1"/>
    <x v="320"/>
    <x v="0"/>
    <x v="0"/>
    <s v="Tesseramento"/>
    <x v="1"/>
    <x v="5"/>
    <x v="0"/>
    <m/>
  </r>
  <r>
    <n v="11141"/>
    <x v="0"/>
    <x v="0"/>
    <x v="0"/>
    <x v="0"/>
    <x v="1"/>
    <x v="320"/>
    <x v="0"/>
    <x v="1"/>
    <s v="Tesseramento"/>
    <x v="1"/>
    <x v="3"/>
    <x v="0"/>
    <m/>
  </r>
  <r>
    <n v="228401"/>
    <x v="1"/>
    <x v="0"/>
    <x v="0"/>
    <x v="2"/>
    <x v="1"/>
    <x v="320"/>
    <x v="0"/>
    <x v="1"/>
    <s v="Tesseramento"/>
    <x v="1"/>
    <x v="5"/>
    <x v="0"/>
    <m/>
  </r>
  <r>
    <n v="232981"/>
    <x v="1"/>
    <x v="0"/>
    <x v="0"/>
    <x v="3"/>
    <x v="1"/>
    <x v="320"/>
    <x v="0"/>
    <x v="0"/>
    <s v="Tesseramento"/>
    <x v="1"/>
    <x v="7"/>
    <x v="0"/>
    <m/>
  </r>
  <r>
    <n v="219903"/>
    <x v="1"/>
    <x v="0"/>
    <x v="0"/>
    <x v="2"/>
    <x v="1"/>
    <x v="320"/>
    <x v="0"/>
    <x v="0"/>
    <s v="Tesseramento"/>
    <x v="1"/>
    <x v="5"/>
    <x v="0"/>
    <m/>
  </r>
  <r>
    <n v="235585"/>
    <x v="1"/>
    <x v="0"/>
    <x v="1"/>
    <x v="2"/>
    <x v="1"/>
    <x v="320"/>
    <x v="0"/>
    <x v="1"/>
    <s v="Tesseramento"/>
    <x v="1"/>
    <x v="5"/>
    <x v="0"/>
    <m/>
  </r>
  <r>
    <n v="235583"/>
    <x v="0"/>
    <x v="0"/>
    <x v="1"/>
    <x v="2"/>
    <x v="1"/>
    <x v="320"/>
    <x v="0"/>
    <x v="0"/>
    <s v="Tesseramento"/>
    <x v="1"/>
    <x v="0"/>
    <x v="0"/>
    <m/>
  </r>
  <r>
    <n v="235582"/>
    <x v="1"/>
    <x v="0"/>
    <x v="1"/>
    <x v="1"/>
    <x v="1"/>
    <x v="320"/>
    <x v="0"/>
    <x v="0"/>
    <s v="Tesseramento"/>
    <x v="1"/>
    <x v="5"/>
    <x v="0"/>
    <m/>
  </r>
  <r>
    <n v="130814"/>
    <x v="0"/>
    <x v="0"/>
    <x v="0"/>
    <x v="0"/>
    <x v="11"/>
    <x v="95"/>
    <x v="0"/>
    <x v="0"/>
    <s v="Tesseramento"/>
    <x v="1"/>
    <x v="0"/>
    <x v="0"/>
    <m/>
  </r>
  <r>
    <n v="172877"/>
    <x v="0"/>
    <x v="0"/>
    <x v="0"/>
    <x v="0"/>
    <x v="11"/>
    <x v="95"/>
    <x v="0"/>
    <x v="0"/>
    <s v="Tesseramento"/>
    <x v="1"/>
    <x v="3"/>
    <x v="0"/>
    <m/>
  </r>
  <r>
    <n v="186823"/>
    <x v="0"/>
    <x v="0"/>
    <x v="0"/>
    <x v="0"/>
    <x v="11"/>
    <x v="95"/>
    <x v="0"/>
    <x v="0"/>
    <s v="Tesseramento"/>
    <x v="1"/>
    <x v="3"/>
    <x v="0"/>
    <m/>
  </r>
  <r>
    <n v="176255"/>
    <x v="0"/>
    <x v="0"/>
    <x v="0"/>
    <x v="1"/>
    <x v="11"/>
    <x v="95"/>
    <x v="0"/>
    <x v="1"/>
    <s v="Tesseramento"/>
    <x v="1"/>
    <x v="4"/>
    <x v="0"/>
    <m/>
  </r>
  <r>
    <n v="136559"/>
    <x v="0"/>
    <x v="0"/>
    <x v="0"/>
    <x v="1"/>
    <x v="11"/>
    <x v="95"/>
    <x v="0"/>
    <x v="1"/>
    <s v="Tesseramento"/>
    <x v="1"/>
    <x v="0"/>
    <x v="0"/>
    <m/>
  </r>
  <r>
    <n v="176257"/>
    <x v="0"/>
    <x v="0"/>
    <x v="0"/>
    <x v="1"/>
    <x v="11"/>
    <x v="95"/>
    <x v="0"/>
    <x v="0"/>
    <s v="Tesseramento"/>
    <x v="1"/>
    <x v="4"/>
    <x v="0"/>
    <m/>
  </r>
  <r>
    <n v="134650"/>
    <x v="0"/>
    <x v="0"/>
    <x v="0"/>
    <x v="0"/>
    <x v="11"/>
    <x v="95"/>
    <x v="0"/>
    <x v="1"/>
    <s v="Tesseramento"/>
    <x v="1"/>
    <x v="3"/>
    <x v="0"/>
    <m/>
  </r>
  <r>
    <n v="198462"/>
    <x v="1"/>
    <x v="0"/>
    <x v="0"/>
    <x v="0"/>
    <x v="11"/>
    <x v="95"/>
    <x v="0"/>
    <x v="0"/>
    <s v="Tesseramento"/>
    <x v="1"/>
    <x v="6"/>
    <x v="0"/>
    <m/>
  </r>
  <r>
    <n v="220990"/>
    <x v="0"/>
    <x v="0"/>
    <x v="0"/>
    <x v="1"/>
    <x v="11"/>
    <x v="95"/>
    <x v="0"/>
    <x v="1"/>
    <s v="Tesseramento"/>
    <x v="1"/>
    <x v="0"/>
    <x v="0"/>
    <m/>
  </r>
  <r>
    <n v="212521"/>
    <x v="0"/>
    <x v="0"/>
    <x v="0"/>
    <x v="0"/>
    <x v="11"/>
    <x v="95"/>
    <x v="0"/>
    <x v="0"/>
    <s v="Tesseramento"/>
    <x v="1"/>
    <x v="0"/>
    <x v="0"/>
    <m/>
  </r>
  <r>
    <n v="134651"/>
    <x v="0"/>
    <x v="0"/>
    <x v="0"/>
    <x v="0"/>
    <x v="11"/>
    <x v="95"/>
    <x v="0"/>
    <x v="0"/>
    <s v="Tesseramento"/>
    <x v="1"/>
    <x v="0"/>
    <x v="0"/>
    <m/>
  </r>
  <r>
    <n v="184716"/>
    <x v="1"/>
    <x v="0"/>
    <x v="0"/>
    <x v="0"/>
    <x v="11"/>
    <x v="95"/>
    <x v="0"/>
    <x v="0"/>
    <s v="Tesseramento"/>
    <x v="1"/>
    <x v="6"/>
    <x v="0"/>
    <m/>
  </r>
  <r>
    <n v="50539"/>
    <x v="0"/>
    <x v="0"/>
    <x v="0"/>
    <x v="0"/>
    <x v="11"/>
    <x v="95"/>
    <x v="0"/>
    <x v="0"/>
    <s v="Tesseramento"/>
    <x v="1"/>
    <x v="3"/>
    <x v="0"/>
    <m/>
  </r>
  <r>
    <n v="88372"/>
    <x v="0"/>
    <x v="0"/>
    <x v="0"/>
    <x v="0"/>
    <x v="11"/>
    <x v="95"/>
    <x v="0"/>
    <x v="0"/>
    <s v="Tesseramento"/>
    <x v="1"/>
    <x v="3"/>
    <x v="0"/>
    <m/>
  </r>
  <r>
    <n v="208021"/>
    <x v="1"/>
    <x v="1"/>
    <x v="0"/>
    <x v="1"/>
    <x v="11"/>
    <x v="95"/>
    <x v="0"/>
    <x v="0"/>
    <s v="Tesseramento"/>
    <x v="1"/>
    <x v="5"/>
    <x v="0"/>
    <m/>
  </r>
  <r>
    <n v="37399"/>
    <x v="0"/>
    <x v="0"/>
    <x v="2"/>
    <x v="0"/>
    <x v="0"/>
    <x v="100"/>
    <x v="0"/>
    <x v="0"/>
    <s v="Tesseramento"/>
    <x v="0"/>
    <x v="4"/>
    <x v="0"/>
    <m/>
  </r>
  <r>
    <n v="208860"/>
    <x v="0"/>
    <x v="0"/>
    <x v="0"/>
    <x v="1"/>
    <x v="2"/>
    <x v="374"/>
    <x v="0"/>
    <x v="1"/>
    <s v="Tesseramento"/>
    <x v="0"/>
    <x v="3"/>
    <x v="0"/>
    <m/>
  </r>
  <r>
    <n v="149033"/>
    <x v="0"/>
    <x v="0"/>
    <x v="0"/>
    <x v="0"/>
    <x v="2"/>
    <x v="374"/>
    <x v="0"/>
    <x v="0"/>
    <s v="Tesseramento"/>
    <x v="0"/>
    <x v="0"/>
    <x v="0"/>
    <m/>
  </r>
  <r>
    <n v="138158"/>
    <x v="0"/>
    <x v="0"/>
    <x v="0"/>
    <x v="0"/>
    <x v="2"/>
    <x v="374"/>
    <x v="0"/>
    <x v="0"/>
    <s v="Tesseramento"/>
    <x v="0"/>
    <x v="3"/>
    <x v="0"/>
    <m/>
  </r>
  <r>
    <n v="90236"/>
    <x v="0"/>
    <x v="0"/>
    <x v="0"/>
    <x v="0"/>
    <x v="2"/>
    <x v="374"/>
    <x v="0"/>
    <x v="0"/>
    <s v="Tesseramento"/>
    <x v="0"/>
    <x v="0"/>
    <x v="0"/>
    <m/>
  </r>
  <r>
    <n v="84876"/>
    <x v="0"/>
    <x v="0"/>
    <x v="0"/>
    <x v="0"/>
    <x v="2"/>
    <x v="374"/>
    <x v="0"/>
    <x v="0"/>
    <s v="Tesseramento"/>
    <x v="0"/>
    <x v="3"/>
    <x v="0"/>
    <m/>
  </r>
  <r>
    <n v="137623"/>
    <x v="0"/>
    <x v="0"/>
    <x v="0"/>
    <x v="0"/>
    <x v="2"/>
    <x v="374"/>
    <x v="0"/>
    <x v="0"/>
    <s v="Tesseramento"/>
    <x v="0"/>
    <x v="0"/>
    <x v="0"/>
    <m/>
  </r>
  <r>
    <n v="227122"/>
    <x v="0"/>
    <x v="0"/>
    <x v="0"/>
    <x v="1"/>
    <x v="2"/>
    <x v="374"/>
    <x v="0"/>
    <x v="1"/>
    <s v="Tesseramento"/>
    <x v="0"/>
    <x v="3"/>
    <x v="0"/>
    <m/>
  </r>
  <r>
    <n v="175492"/>
    <x v="0"/>
    <x v="0"/>
    <x v="0"/>
    <x v="0"/>
    <x v="2"/>
    <x v="374"/>
    <x v="0"/>
    <x v="0"/>
    <s v="Tesseramento"/>
    <x v="0"/>
    <x v="0"/>
    <x v="0"/>
    <m/>
  </r>
  <r>
    <n v="175493"/>
    <x v="0"/>
    <x v="0"/>
    <x v="0"/>
    <x v="0"/>
    <x v="2"/>
    <x v="374"/>
    <x v="0"/>
    <x v="0"/>
    <s v="Tesseramento"/>
    <x v="0"/>
    <x v="0"/>
    <x v="0"/>
    <m/>
  </r>
  <r>
    <n v="180255"/>
    <x v="0"/>
    <x v="0"/>
    <x v="0"/>
    <x v="0"/>
    <x v="0"/>
    <x v="100"/>
    <x v="0"/>
    <x v="0"/>
    <s v="Tesseramento"/>
    <x v="0"/>
    <x v="3"/>
    <x v="0"/>
    <m/>
  </r>
  <r>
    <n v="120323"/>
    <x v="1"/>
    <x v="0"/>
    <x v="0"/>
    <x v="0"/>
    <x v="2"/>
    <x v="374"/>
    <x v="0"/>
    <x v="0"/>
    <s v="Tesseramento"/>
    <x v="0"/>
    <x v="2"/>
    <x v="0"/>
    <m/>
  </r>
  <r>
    <n v="108386"/>
    <x v="0"/>
    <x v="0"/>
    <x v="0"/>
    <x v="0"/>
    <x v="2"/>
    <x v="374"/>
    <x v="0"/>
    <x v="0"/>
    <s v="Tesseramento"/>
    <x v="0"/>
    <x v="0"/>
    <x v="0"/>
    <m/>
  </r>
  <r>
    <n v="172918"/>
    <x v="0"/>
    <x v="0"/>
    <x v="0"/>
    <x v="0"/>
    <x v="2"/>
    <x v="374"/>
    <x v="0"/>
    <x v="0"/>
    <s v="Tesseramento"/>
    <x v="0"/>
    <x v="3"/>
    <x v="0"/>
    <m/>
  </r>
  <r>
    <n v="84879"/>
    <x v="0"/>
    <x v="0"/>
    <x v="0"/>
    <x v="0"/>
    <x v="2"/>
    <x v="374"/>
    <x v="0"/>
    <x v="0"/>
    <s v="Tesseramento"/>
    <x v="0"/>
    <x v="4"/>
    <x v="0"/>
    <m/>
  </r>
  <r>
    <n v="175495"/>
    <x v="0"/>
    <x v="0"/>
    <x v="0"/>
    <x v="0"/>
    <x v="2"/>
    <x v="374"/>
    <x v="0"/>
    <x v="0"/>
    <s v="Tesseramento"/>
    <x v="0"/>
    <x v="1"/>
    <x v="0"/>
    <m/>
  </r>
  <r>
    <n v="146025"/>
    <x v="0"/>
    <x v="0"/>
    <x v="0"/>
    <x v="0"/>
    <x v="2"/>
    <x v="374"/>
    <x v="0"/>
    <x v="1"/>
    <s v="Tesseramento"/>
    <x v="0"/>
    <x v="4"/>
    <x v="0"/>
    <m/>
  </r>
  <r>
    <n v="108387"/>
    <x v="0"/>
    <x v="0"/>
    <x v="0"/>
    <x v="1"/>
    <x v="2"/>
    <x v="374"/>
    <x v="0"/>
    <x v="1"/>
    <s v="Tesseramento"/>
    <x v="0"/>
    <x v="3"/>
    <x v="0"/>
    <m/>
  </r>
  <r>
    <n v="70788"/>
    <x v="0"/>
    <x v="0"/>
    <x v="0"/>
    <x v="0"/>
    <x v="2"/>
    <x v="374"/>
    <x v="0"/>
    <x v="0"/>
    <s v="Tesseramento"/>
    <x v="0"/>
    <x v="4"/>
    <x v="0"/>
    <m/>
  </r>
  <r>
    <n v="181385"/>
    <x v="0"/>
    <x v="0"/>
    <x v="0"/>
    <x v="0"/>
    <x v="2"/>
    <x v="374"/>
    <x v="0"/>
    <x v="0"/>
    <s v="Tesseramento"/>
    <x v="0"/>
    <x v="0"/>
    <x v="0"/>
    <m/>
  </r>
  <r>
    <n v="220597"/>
    <x v="0"/>
    <x v="0"/>
    <x v="0"/>
    <x v="0"/>
    <x v="2"/>
    <x v="374"/>
    <x v="0"/>
    <x v="0"/>
    <s v="Tesseramento"/>
    <x v="0"/>
    <x v="0"/>
    <x v="0"/>
    <m/>
  </r>
  <r>
    <n v="207539"/>
    <x v="0"/>
    <x v="0"/>
    <x v="0"/>
    <x v="0"/>
    <x v="2"/>
    <x v="374"/>
    <x v="0"/>
    <x v="0"/>
    <s v="Tesseramento"/>
    <x v="0"/>
    <x v="0"/>
    <x v="0"/>
    <m/>
  </r>
  <r>
    <n v="115121"/>
    <x v="0"/>
    <x v="0"/>
    <x v="0"/>
    <x v="0"/>
    <x v="2"/>
    <x v="374"/>
    <x v="0"/>
    <x v="0"/>
    <s v="Tesseramento"/>
    <x v="0"/>
    <x v="4"/>
    <x v="0"/>
    <m/>
  </r>
  <r>
    <n v="187139"/>
    <x v="0"/>
    <x v="0"/>
    <x v="0"/>
    <x v="0"/>
    <x v="0"/>
    <x v="100"/>
    <x v="0"/>
    <x v="1"/>
    <s v="Tesseramento"/>
    <x v="0"/>
    <x v="3"/>
    <x v="0"/>
    <m/>
  </r>
  <r>
    <n v="207919"/>
    <x v="0"/>
    <x v="0"/>
    <x v="0"/>
    <x v="0"/>
    <x v="2"/>
    <x v="374"/>
    <x v="0"/>
    <x v="0"/>
    <s v="Tesseramento"/>
    <x v="0"/>
    <x v="0"/>
    <x v="0"/>
    <m/>
  </r>
  <r>
    <n v="205921"/>
    <x v="0"/>
    <x v="0"/>
    <x v="0"/>
    <x v="0"/>
    <x v="2"/>
    <x v="374"/>
    <x v="0"/>
    <x v="0"/>
    <s v="Tesseramento"/>
    <x v="0"/>
    <x v="0"/>
    <x v="0"/>
    <m/>
  </r>
  <r>
    <n v="221134"/>
    <x v="1"/>
    <x v="0"/>
    <x v="0"/>
    <x v="0"/>
    <x v="2"/>
    <x v="374"/>
    <x v="0"/>
    <x v="1"/>
    <s v="Tesseramento"/>
    <x v="0"/>
    <x v="7"/>
    <x v="0"/>
    <m/>
  </r>
  <r>
    <n v="170799"/>
    <x v="0"/>
    <x v="0"/>
    <x v="0"/>
    <x v="0"/>
    <x v="2"/>
    <x v="374"/>
    <x v="0"/>
    <x v="1"/>
    <s v="Tesseramento"/>
    <x v="0"/>
    <x v="3"/>
    <x v="0"/>
    <m/>
  </r>
  <r>
    <n v="108395"/>
    <x v="0"/>
    <x v="0"/>
    <x v="0"/>
    <x v="0"/>
    <x v="2"/>
    <x v="374"/>
    <x v="0"/>
    <x v="1"/>
    <s v="Tesseramento"/>
    <x v="0"/>
    <x v="4"/>
    <x v="0"/>
    <m/>
  </r>
  <r>
    <n v="193422"/>
    <x v="0"/>
    <x v="0"/>
    <x v="0"/>
    <x v="0"/>
    <x v="2"/>
    <x v="374"/>
    <x v="0"/>
    <x v="0"/>
    <s v="Tesseramento"/>
    <x v="0"/>
    <x v="4"/>
    <x v="0"/>
    <m/>
  </r>
  <r>
    <n v="227123"/>
    <x v="0"/>
    <x v="0"/>
    <x v="0"/>
    <x v="1"/>
    <x v="2"/>
    <x v="374"/>
    <x v="0"/>
    <x v="0"/>
    <s v="Tesseramento"/>
    <x v="0"/>
    <x v="3"/>
    <x v="0"/>
    <m/>
  </r>
  <r>
    <n v="115125"/>
    <x v="0"/>
    <x v="0"/>
    <x v="0"/>
    <x v="0"/>
    <x v="2"/>
    <x v="374"/>
    <x v="0"/>
    <x v="1"/>
    <s v="Tesseramento"/>
    <x v="0"/>
    <x v="4"/>
    <x v="0"/>
    <m/>
  </r>
  <r>
    <n v="227684"/>
    <x v="0"/>
    <x v="0"/>
    <x v="0"/>
    <x v="0"/>
    <x v="2"/>
    <x v="374"/>
    <x v="0"/>
    <x v="0"/>
    <s v="Tesseramento"/>
    <x v="0"/>
    <x v="1"/>
    <x v="0"/>
    <m/>
  </r>
  <r>
    <n v="217818"/>
    <x v="0"/>
    <x v="0"/>
    <x v="0"/>
    <x v="0"/>
    <x v="2"/>
    <x v="374"/>
    <x v="0"/>
    <x v="0"/>
    <s v="Tesseramento"/>
    <x v="0"/>
    <x v="4"/>
    <x v="0"/>
    <m/>
  </r>
  <r>
    <n v="223019"/>
    <x v="1"/>
    <x v="0"/>
    <x v="0"/>
    <x v="1"/>
    <x v="2"/>
    <x v="374"/>
    <x v="0"/>
    <x v="1"/>
    <s v="Tesseramento"/>
    <x v="0"/>
    <x v="5"/>
    <x v="0"/>
    <m/>
  </r>
  <r>
    <n v="137633"/>
    <x v="0"/>
    <x v="0"/>
    <x v="0"/>
    <x v="0"/>
    <x v="2"/>
    <x v="374"/>
    <x v="0"/>
    <x v="0"/>
    <s v="Tesseramento"/>
    <x v="0"/>
    <x v="0"/>
    <x v="0"/>
    <m/>
  </r>
  <r>
    <n v="227685"/>
    <x v="0"/>
    <x v="0"/>
    <x v="0"/>
    <x v="1"/>
    <x v="2"/>
    <x v="374"/>
    <x v="0"/>
    <x v="0"/>
    <s v="Tesseramento"/>
    <x v="0"/>
    <x v="1"/>
    <x v="0"/>
    <m/>
  </r>
  <r>
    <n v="171276"/>
    <x v="0"/>
    <x v="0"/>
    <x v="0"/>
    <x v="0"/>
    <x v="2"/>
    <x v="374"/>
    <x v="0"/>
    <x v="0"/>
    <s v="Tesseramento"/>
    <x v="0"/>
    <x v="0"/>
    <x v="0"/>
    <m/>
  </r>
  <r>
    <n v="205527"/>
    <x v="0"/>
    <x v="0"/>
    <x v="0"/>
    <x v="0"/>
    <x v="2"/>
    <x v="374"/>
    <x v="0"/>
    <x v="1"/>
    <s v="Tesseramento"/>
    <x v="0"/>
    <x v="1"/>
    <x v="0"/>
    <m/>
  </r>
  <r>
    <n v="227686"/>
    <x v="0"/>
    <x v="0"/>
    <x v="0"/>
    <x v="1"/>
    <x v="2"/>
    <x v="374"/>
    <x v="0"/>
    <x v="0"/>
    <s v="Tesseramento"/>
    <x v="0"/>
    <x v="4"/>
    <x v="0"/>
    <m/>
  </r>
  <r>
    <n v="198344"/>
    <x v="0"/>
    <x v="0"/>
    <x v="0"/>
    <x v="1"/>
    <x v="2"/>
    <x v="374"/>
    <x v="0"/>
    <x v="0"/>
    <s v="Tesseramento"/>
    <x v="0"/>
    <x v="4"/>
    <x v="0"/>
    <m/>
  </r>
  <r>
    <n v="230559"/>
    <x v="0"/>
    <x v="0"/>
    <x v="0"/>
    <x v="0"/>
    <x v="2"/>
    <x v="374"/>
    <x v="0"/>
    <x v="0"/>
    <s v="Tesseramento"/>
    <x v="0"/>
    <x v="0"/>
    <x v="0"/>
    <m/>
  </r>
  <r>
    <n v="227687"/>
    <x v="0"/>
    <x v="0"/>
    <x v="0"/>
    <x v="1"/>
    <x v="2"/>
    <x v="374"/>
    <x v="0"/>
    <x v="0"/>
    <s v="Tesseramento"/>
    <x v="0"/>
    <x v="4"/>
    <x v="0"/>
    <m/>
  </r>
  <r>
    <n v="22426"/>
    <x v="0"/>
    <x v="0"/>
    <x v="0"/>
    <x v="1"/>
    <x v="2"/>
    <x v="374"/>
    <x v="0"/>
    <x v="1"/>
    <s v="Tesseramento"/>
    <x v="0"/>
    <x v="4"/>
    <x v="0"/>
    <m/>
  </r>
  <r>
    <n v="124269"/>
    <x v="0"/>
    <x v="0"/>
    <x v="0"/>
    <x v="0"/>
    <x v="0"/>
    <x v="100"/>
    <x v="0"/>
    <x v="0"/>
    <s v="Tesseramento"/>
    <x v="0"/>
    <x v="0"/>
    <x v="0"/>
    <m/>
  </r>
  <r>
    <n v="149245"/>
    <x v="0"/>
    <x v="0"/>
    <x v="0"/>
    <x v="0"/>
    <x v="2"/>
    <x v="374"/>
    <x v="0"/>
    <x v="0"/>
    <s v="Tesseramento"/>
    <x v="0"/>
    <x v="0"/>
    <x v="0"/>
    <m/>
  </r>
  <r>
    <n v="149246"/>
    <x v="0"/>
    <x v="0"/>
    <x v="0"/>
    <x v="0"/>
    <x v="2"/>
    <x v="374"/>
    <x v="0"/>
    <x v="0"/>
    <s v="Tesseramento"/>
    <x v="0"/>
    <x v="3"/>
    <x v="0"/>
    <m/>
  </r>
  <r>
    <n v="227690"/>
    <x v="1"/>
    <x v="0"/>
    <x v="0"/>
    <x v="3"/>
    <x v="2"/>
    <x v="374"/>
    <x v="0"/>
    <x v="0"/>
    <s v="Tesseramento"/>
    <x v="0"/>
    <x v="5"/>
    <x v="0"/>
    <m/>
  </r>
  <r>
    <n v="108400"/>
    <x v="0"/>
    <x v="0"/>
    <x v="0"/>
    <x v="0"/>
    <x v="2"/>
    <x v="374"/>
    <x v="0"/>
    <x v="1"/>
    <s v="Tesseramento"/>
    <x v="0"/>
    <x v="4"/>
    <x v="0"/>
    <m/>
  </r>
  <r>
    <n v="22341"/>
    <x v="0"/>
    <x v="0"/>
    <x v="2"/>
    <x v="1"/>
    <x v="0"/>
    <x v="100"/>
    <x v="0"/>
    <x v="0"/>
    <s v="Tesseramento"/>
    <x v="0"/>
    <x v="0"/>
    <x v="0"/>
    <m/>
  </r>
  <r>
    <n v="138511"/>
    <x v="0"/>
    <x v="0"/>
    <x v="0"/>
    <x v="0"/>
    <x v="0"/>
    <x v="100"/>
    <x v="0"/>
    <x v="0"/>
    <s v="Tesseramento"/>
    <x v="0"/>
    <x v="3"/>
    <x v="0"/>
    <m/>
  </r>
  <r>
    <n v="45466"/>
    <x v="0"/>
    <x v="0"/>
    <x v="0"/>
    <x v="0"/>
    <x v="0"/>
    <x v="100"/>
    <x v="0"/>
    <x v="0"/>
    <s v="Tesseramento"/>
    <x v="0"/>
    <x v="4"/>
    <x v="0"/>
    <m/>
  </r>
  <r>
    <n v="22628"/>
    <x v="0"/>
    <x v="0"/>
    <x v="0"/>
    <x v="0"/>
    <x v="7"/>
    <x v="182"/>
    <x v="0"/>
    <x v="0"/>
    <s v="Tesseramento"/>
    <x v="1"/>
    <x v="4"/>
    <x v="0"/>
    <m/>
  </r>
  <r>
    <n v="102451"/>
    <x v="0"/>
    <x v="0"/>
    <x v="0"/>
    <x v="0"/>
    <x v="0"/>
    <x v="100"/>
    <x v="0"/>
    <x v="0"/>
    <s v="Tesseramento"/>
    <x v="0"/>
    <x v="0"/>
    <x v="0"/>
    <m/>
  </r>
  <r>
    <n v="162266"/>
    <x v="0"/>
    <x v="0"/>
    <x v="0"/>
    <x v="0"/>
    <x v="7"/>
    <x v="182"/>
    <x v="0"/>
    <x v="0"/>
    <s v="Tesseramento"/>
    <x v="1"/>
    <x v="4"/>
    <x v="0"/>
    <m/>
  </r>
  <r>
    <n v="37166"/>
    <x v="0"/>
    <x v="0"/>
    <x v="0"/>
    <x v="0"/>
    <x v="0"/>
    <x v="100"/>
    <x v="0"/>
    <x v="0"/>
    <s v="Tesseramento"/>
    <x v="0"/>
    <x v="0"/>
    <x v="0"/>
    <m/>
  </r>
  <r>
    <n v="79447"/>
    <x v="0"/>
    <x v="0"/>
    <x v="0"/>
    <x v="0"/>
    <x v="7"/>
    <x v="182"/>
    <x v="0"/>
    <x v="0"/>
    <s v="Tesseramento"/>
    <x v="1"/>
    <x v="0"/>
    <x v="0"/>
    <m/>
  </r>
  <r>
    <n v="112345"/>
    <x v="0"/>
    <x v="0"/>
    <x v="0"/>
    <x v="1"/>
    <x v="0"/>
    <x v="100"/>
    <x v="0"/>
    <x v="0"/>
    <s v="Tesseramento"/>
    <x v="0"/>
    <x v="0"/>
    <x v="0"/>
    <m/>
  </r>
  <r>
    <n v="24306"/>
    <x v="0"/>
    <x v="0"/>
    <x v="0"/>
    <x v="0"/>
    <x v="7"/>
    <x v="182"/>
    <x v="0"/>
    <x v="0"/>
    <s v="Tesseramento"/>
    <x v="1"/>
    <x v="3"/>
    <x v="0"/>
    <m/>
  </r>
  <r>
    <n v="162176"/>
    <x v="0"/>
    <x v="0"/>
    <x v="0"/>
    <x v="0"/>
    <x v="0"/>
    <x v="100"/>
    <x v="0"/>
    <x v="0"/>
    <s v="Tesseramento"/>
    <x v="0"/>
    <x v="0"/>
    <x v="0"/>
    <m/>
  </r>
  <r>
    <n v="157483"/>
    <x v="0"/>
    <x v="0"/>
    <x v="0"/>
    <x v="0"/>
    <x v="7"/>
    <x v="182"/>
    <x v="0"/>
    <x v="0"/>
    <s v="Tesseramento"/>
    <x v="1"/>
    <x v="4"/>
    <x v="0"/>
    <m/>
  </r>
  <r>
    <n v="171465"/>
    <x v="0"/>
    <x v="0"/>
    <x v="0"/>
    <x v="0"/>
    <x v="7"/>
    <x v="182"/>
    <x v="0"/>
    <x v="0"/>
    <s v="Tesseramento"/>
    <x v="1"/>
    <x v="0"/>
    <x v="0"/>
    <m/>
  </r>
  <r>
    <n v="62051"/>
    <x v="0"/>
    <x v="0"/>
    <x v="0"/>
    <x v="0"/>
    <x v="7"/>
    <x v="182"/>
    <x v="0"/>
    <x v="0"/>
    <s v="Tesseramento"/>
    <x v="1"/>
    <x v="3"/>
    <x v="0"/>
    <m/>
  </r>
  <r>
    <n v="22632"/>
    <x v="0"/>
    <x v="0"/>
    <x v="0"/>
    <x v="0"/>
    <x v="7"/>
    <x v="182"/>
    <x v="0"/>
    <x v="0"/>
    <s v="Tesseramento"/>
    <x v="1"/>
    <x v="0"/>
    <x v="0"/>
    <m/>
  </r>
  <r>
    <n v="229555"/>
    <x v="0"/>
    <x v="0"/>
    <x v="0"/>
    <x v="1"/>
    <x v="7"/>
    <x v="182"/>
    <x v="0"/>
    <x v="0"/>
    <s v="Tesseramento"/>
    <x v="1"/>
    <x v="4"/>
    <x v="0"/>
    <m/>
  </r>
  <r>
    <n v="85773"/>
    <x v="0"/>
    <x v="0"/>
    <x v="0"/>
    <x v="0"/>
    <x v="7"/>
    <x v="182"/>
    <x v="0"/>
    <x v="0"/>
    <s v="Tesseramento"/>
    <x v="1"/>
    <x v="0"/>
    <x v="0"/>
    <m/>
  </r>
  <r>
    <n v="79452"/>
    <x v="0"/>
    <x v="0"/>
    <x v="0"/>
    <x v="0"/>
    <x v="7"/>
    <x v="182"/>
    <x v="0"/>
    <x v="0"/>
    <s v="Tesseramento"/>
    <x v="1"/>
    <x v="3"/>
    <x v="0"/>
    <m/>
  </r>
  <r>
    <n v="85774"/>
    <x v="0"/>
    <x v="0"/>
    <x v="0"/>
    <x v="0"/>
    <x v="7"/>
    <x v="182"/>
    <x v="0"/>
    <x v="0"/>
    <s v="Tesseramento"/>
    <x v="1"/>
    <x v="0"/>
    <x v="0"/>
    <m/>
  </r>
  <r>
    <n v="138813"/>
    <x v="0"/>
    <x v="0"/>
    <x v="0"/>
    <x v="0"/>
    <x v="0"/>
    <x v="100"/>
    <x v="0"/>
    <x v="0"/>
    <s v="Tesseramento"/>
    <x v="0"/>
    <x v="0"/>
    <x v="0"/>
    <m/>
  </r>
  <r>
    <n v="134193"/>
    <x v="0"/>
    <x v="0"/>
    <x v="0"/>
    <x v="0"/>
    <x v="7"/>
    <x v="182"/>
    <x v="0"/>
    <x v="1"/>
    <s v="Tesseramento"/>
    <x v="1"/>
    <x v="3"/>
    <x v="0"/>
    <m/>
  </r>
  <r>
    <n v="97383"/>
    <x v="0"/>
    <x v="0"/>
    <x v="0"/>
    <x v="1"/>
    <x v="7"/>
    <x v="182"/>
    <x v="0"/>
    <x v="0"/>
    <s v="Tesseramento"/>
    <x v="1"/>
    <x v="4"/>
    <x v="0"/>
    <m/>
  </r>
  <r>
    <n v="90371"/>
    <x v="0"/>
    <x v="0"/>
    <x v="0"/>
    <x v="0"/>
    <x v="7"/>
    <x v="182"/>
    <x v="0"/>
    <x v="1"/>
    <s v="Tesseramento"/>
    <x v="1"/>
    <x v="4"/>
    <x v="0"/>
    <m/>
  </r>
  <r>
    <n v="79454"/>
    <x v="0"/>
    <x v="0"/>
    <x v="0"/>
    <x v="0"/>
    <x v="7"/>
    <x v="182"/>
    <x v="0"/>
    <x v="0"/>
    <s v="Tesseramento"/>
    <x v="1"/>
    <x v="3"/>
    <x v="0"/>
    <m/>
  </r>
  <r>
    <n v="79457"/>
    <x v="0"/>
    <x v="0"/>
    <x v="0"/>
    <x v="0"/>
    <x v="7"/>
    <x v="182"/>
    <x v="0"/>
    <x v="0"/>
    <s v="Tesseramento"/>
    <x v="1"/>
    <x v="3"/>
    <x v="0"/>
    <m/>
  </r>
  <r>
    <n v="81205"/>
    <x v="0"/>
    <x v="0"/>
    <x v="0"/>
    <x v="0"/>
    <x v="7"/>
    <x v="182"/>
    <x v="0"/>
    <x v="1"/>
    <s v="Tesseramento"/>
    <x v="1"/>
    <x v="0"/>
    <x v="0"/>
    <m/>
  </r>
  <r>
    <n v="90372"/>
    <x v="0"/>
    <x v="0"/>
    <x v="0"/>
    <x v="0"/>
    <x v="7"/>
    <x v="182"/>
    <x v="0"/>
    <x v="0"/>
    <s v="Tesseramento"/>
    <x v="1"/>
    <x v="4"/>
    <x v="0"/>
    <m/>
  </r>
  <r>
    <n v="162583"/>
    <x v="0"/>
    <x v="0"/>
    <x v="0"/>
    <x v="0"/>
    <x v="7"/>
    <x v="182"/>
    <x v="0"/>
    <x v="0"/>
    <s v="Tesseramento"/>
    <x v="1"/>
    <x v="3"/>
    <x v="0"/>
    <m/>
  </r>
  <r>
    <n v="164548"/>
    <x v="0"/>
    <x v="0"/>
    <x v="0"/>
    <x v="0"/>
    <x v="0"/>
    <x v="100"/>
    <x v="0"/>
    <x v="0"/>
    <s v="Tesseramento"/>
    <x v="0"/>
    <x v="4"/>
    <x v="0"/>
    <m/>
  </r>
  <r>
    <n v="85775"/>
    <x v="0"/>
    <x v="0"/>
    <x v="0"/>
    <x v="0"/>
    <x v="7"/>
    <x v="182"/>
    <x v="0"/>
    <x v="0"/>
    <s v="Tesseramento"/>
    <x v="1"/>
    <x v="0"/>
    <x v="0"/>
    <m/>
  </r>
  <r>
    <n v="142113"/>
    <x v="0"/>
    <x v="0"/>
    <x v="0"/>
    <x v="0"/>
    <x v="7"/>
    <x v="182"/>
    <x v="0"/>
    <x v="0"/>
    <s v="Tesseramento"/>
    <x v="1"/>
    <x v="3"/>
    <x v="0"/>
    <m/>
  </r>
  <r>
    <n v="62055"/>
    <x v="0"/>
    <x v="0"/>
    <x v="0"/>
    <x v="0"/>
    <x v="7"/>
    <x v="182"/>
    <x v="0"/>
    <x v="0"/>
    <s v="Tesseramento"/>
    <x v="1"/>
    <x v="0"/>
    <x v="0"/>
    <m/>
  </r>
  <r>
    <n v="144528"/>
    <x v="0"/>
    <x v="1"/>
    <x v="0"/>
    <x v="0"/>
    <x v="0"/>
    <x v="100"/>
    <x v="0"/>
    <x v="1"/>
    <s v="Tesseramento"/>
    <x v="0"/>
    <x v="0"/>
    <x v="0"/>
    <m/>
  </r>
  <r>
    <n v="111337"/>
    <x v="0"/>
    <x v="0"/>
    <x v="0"/>
    <x v="0"/>
    <x v="7"/>
    <x v="182"/>
    <x v="0"/>
    <x v="0"/>
    <s v="Tesseramento"/>
    <x v="1"/>
    <x v="4"/>
    <x v="0"/>
    <m/>
  </r>
  <r>
    <n v="206496"/>
    <x v="0"/>
    <x v="0"/>
    <x v="0"/>
    <x v="0"/>
    <x v="7"/>
    <x v="182"/>
    <x v="0"/>
    <x v="0"/>
    <s v="Tesseramento"/>
    <x v="1"/>
    <x v="0"/>
    <x v="0"/>
    <m/>
  </r>
  <r>
    <n v="133048"/>
    <x v="0"/>
    <x v="0"/>
    <x v="0"/>
    <x v="0"/>
    <x v="7"/>
    <x v="182"/>
    <x v="0"/>
    <x v="0"/>
    <s v="Tesseramento"/>
    <x v="1"/>
    <x v="3"/>
    <x v="0"/>
    <m/>
  </r>
  <r>
    <n v="143217"/>
    <x v="0"/>
    <x v="1"/>
    <x v="0"/>
    <x v="4"/>
    <x v="0"/>
    <x v="100"/>
    <x v="0"/>
    <x v="0"/>
    <s v="Tesseramento"/>
    <x v="0"/>
    <x v="0"/>
    <x v="0"/>
    <m/>
  </r>
  <r>
    <n v="79462"/>
    <x v="0"/>
    <x v="0"/>
    <x v="0"/>
    <x v="0"/>
    <x v="7"/>
    <x v="182"/>
    <x v="0"/>
    <x v="0"/>
    <s v="Tesseramento"/>
    <x v="1"/>
    <x v="4"/>
    <x v="0"/>
    <m/>
  </r>
  <r>
    <n v="12130"/>
    <x v="0"/>
    <x v="0"/>
    <x v="0"/>
    <x v="0"/>
    <x v="7"/>
    <x v="182"/>
    <x v="0"/>
    <x v="0"/>
    <s v="Tesseramento"/>
    <x v="1"/>
    <x v="3"/>
    <x v="0"/>
    <m/>
  </r>
  <r>
    <n v="213559"/>
    <x v="0"/>
    <x v="0"/>
    <x v="0"/>
    <x v="1"/>
    <x v="0"/>
    <x v="100"/>
    <x v="0"/>
    <x v="1"/>
    <s v="Tesseramento"/>
    <x v="0"/>
    <x v="0"/>
    <x v="0"/>
    <m/>
  </r>
  <r>
    <n v="83378"/>
    <x v="0"/>
    <x v="0"/>
    <x v="0"/>
    <x v="0"/>
    <x v="7"/>
    <x v="182"/>
    <x v="0"/>
    <x v="0"/>
    <s v="Tesseramento"/>
    <x v="1"/>
    <x v="4"/>
    <x v="0"/>
    <m/>
  </r>
  <r>
    <n v="164069"/>
    <x v="0"/>
    <x v="0"/>
    <x v="0"/>
    <x v="0"/>
    <x v="7"/>
    <x v="182"/>
    <x v="0"/>
    <x v="0"/>
    <s v="Tesseramento"/>
    <x v="1"/>
    <x v="0"/>
    <x v="0"/>
    <m/>
  </r>
  <r>
    <n v="179986"/>
    <x v="0"/>
    <x v="0"/>
    <x v="0"/>
    <x v="0"/>
    <x v="0"/>
    <x v="100"/>
    <x v="0"/>
    <x v="1"/>
    <s v="Tesseramento"/>
    <x v="0"/>
    <x v="3"/>
    <x v="0"/>
    <m/>
  </r>
  <r>
    <n v="13512"/>
    <x v="0"/>
    <x v="0"/>
    <x v="0"/>
    <x v="0"/>
    <x v="0"/>
    <x v="100"/>
    <x v="0"/>
    <x v="0"/>
    <s v="Tesseramento"/>
    <x v="0"/>
    <x v="3"/>
    <x v="0"/>
    <m/>
  </r>
  <r>
    <n v="13510"/>
    <x v="0"/>
    <x v="0"/>
    <x v="0"/>
    <x v="0"/>
    <x v="0"/>
    <x v="100"/>
    <x v="0"/>
    <x v="0"/>
    <s v="Tesseramento"/>
    <x v="0"/>
    <x v="3"/>
    <x v="0"/>
    <m/>
  </r>
  <r>
    <n v="75340"/>
    <x v="0"/>
    <x v="0"/>
    <x v="0"/>
    <x v="0"/>
    <x v="0"/>
    <x v="100"/>
    <x v="0"/>
    <x v="0"/>
    <s v="Tesseramento"/>
    <x v="0"/>
    <x v="0"/>
    <x v="0"/>
    <m/>
  </r>
  <r>
    <n v="60186"/>
    <x v="0"/>
    <x v="0"/>
    <x v="0"/>
    <x v="0"/>
    <x v="0"/>
    <x v="100"/>
    <x v="0"/>
    <x v="0"/>
    <s v="Tesseramento"/>
    <x v="0"/>
    <x v="4"/>
    <x v="0"/>
    <m/>
  </r>
  <r>
    <n v="134298"/>
    <x v="0"/>
    <x v="0"/>
    <x v="2"/>
    <x v="4"/>
    <x v="0"/>
    <x v="100"/>
    <x v="0"/>
    <x v="1"/>
    <s v="Tesseramento"/>
    <x v="0"/>
    <x v="0"/>
    <x v="0"/>
    <m/>
  </r>
  <r>
    <n v="102050"/>
    <x v="0"/>
    <x v="0"/>
    <x v="0"/>
    <x v="0"/>
    <x v="0"/>
    <x v="100"/>
    <x v="0"/>
    <x v="0"/>
    <s v="Tesseramento"/>
    <x v="0"/>
    <x v="0"/>
    <x v="0"/>
    <m/>
  </r>
  <r>
    <n v="225250"/>
    <x v="0"/>
    <x v="0"/>
    <x v="0"/>
    <x v="1"/>
    <x v="2"/>
    <x v="374"/>
    <x v="0"/>
    <x v="0"/>
    <s v="Tesseramento"/>
    <x v="0"/>
    <x v="0"/>
    <x v="0"/>
    <m/>
  </r>
  <r>
    <n v="227683"/>
    <x v="0"/>
    <x v="0"/>
    <x v="0"/>
    <x v="1"/>
    <x v="2"/>
    <x v="374"/>
    <x v="0"/>
    <x v="1"/>
    <s v="Tesseramento"/>
    <x v="0"/>
    <x v="4"/>
    <x v="0"/>
    <m/>
  </r>
  <r>
    <n v="121316"/>
    <x v="0"/>
    <x v="0"/>
    <x v="0"/>
    <x v="0"/>
    <x v="1"/>
    <x v="108"/>
    <x v="0"/>
    <x v="0"/>
    <s v="Tesseramento"/>
    <x v="0"/>
    <x v="1"/>
    <x v="0"/>
    <m/>
  </r>
  <r>
    <n v="88972"/>
    <x v="0"/>
    <x v="0"/>
    <x v="0"/>
    <x v="0"/>
    <x v="0"/>
    <x v="100"/>
    <x v="0"/>
    <x v="1"/>
    <s v="Tesseramento"/>
    <x v="0"/>
    <x v="4"/>
    <x v="0"/>
    <m/>
  </r>
  <r>
    <n v="5014"/>
    <x v="0"/>
    <x v="0"/>
    <x v="0"/>
    <x v="0"/>
    <x v="7"/>
    <x v="227"/>
    <x v="0"/>
    <x v="0"/>
    <s v="Tesseramento"/>
    <x v="1"/>
    <x v="3"/>
    <x v="0"/>
    <m/>
  </r>
  <r>
    <n v="175245"/>
    <x v="0"/>
    <x v="0"/>
    <x v="0"/>
    <x v="1"/>
    <x v="0"/>
    <x v="100"/>
    <x v="0"/>
    <x v="0"/>
    <s v="Tesseramento"/>
    <x v="0"/>
    <x v="4"/>
    <x v="0"/>
    <m/>
  </r>
  <r>
    <n v="190830"/>
    <x v="0"/>
    <x v="0"/>
    <x v="0"/>
    <x v="0"/>
    <x v="0"/>
    <x v="100"/>
    <x v="0"/>
    <x v="0"/>
    <s v="Tesseramento"/>
    <x v="0"/>
    <x v="1"/>
    <x v="0"/>
    <m/>
  </r>
  <r>
    <n v="138472"/>
    <x v="0"/>
    <x v="0"/>
    <x v="0"/>
    <x v="0"/>
    <x v="0"/>
    <x v="100"/>
    <x v="0"/>
    <x v="0"/>
    <s v="Tesseramento"/>
    <x v="0"/>
    <x v="0"/>
    <x v="0"/>
    <m/>
  </r>
  <r>
    <n v="70846"/>
    <x v="0"/>
    <x v="0"/>
    <x v="0"/>
    <x v="0"/>
    <x v="0"/>
    <x v="100"/>
    <x v="0"/>
    <x v="0"/>
    <s v="Tesseramento"/>
    <x v="0"/>
    <x v="1"/>
    <x v="0"/>
    <m/>
  </r>
  <r>
    <n v="166339"/>
    <x v="0"/>
    <x v="0"/>
    <x v="0"/>
    <x v="0"/>
    <x v="0"/>
    <x v="100"/>
    <x v="0"/>
    <x v="0"/>
    <s v="Tesseramento"/>
    <x v="0"/>
    <x v="1"/>
    <x v="0"/>
    <m/>
  </r>
  <r>
    <n v="108507"/>
    <x v="0"/>
    <x v="0"/>
    <x v="0"/>
    <x v="0"/>
    <x v="0"/>
    <x v="100"/>
    <x v="0"/>
    <x v="0"/>
    <s v="Tesseramento"/>
    <x v="0"/>
    <x v="0"/>
    <x v="0"/>
    <m/>
  </r>
  <r>
    <n v="83054"/>
    <x v="0"/>
    <x v="0"/>
    <x v="0"/>
    <x v="0"/>
    <x v="0"/>
    <x v="100"/>
    <x v="0"/>
    <x v="0"/>
    <s v="Tesseramento"/>
    <x v="0"/>
    <x v="4"/>
    <x v="0"/>
    <m/>
  </r>
  <r>
    <n v="220722"/>
    <x v="0"/>
    <x v="0"/>
    <x v="0"/>
    <x v="0"/>
    <x v="0"/>
    <x v="100"/>
    <x v="0"/>
    <x v="1"/>
    <s v="Tesseramento"/>
    <x v="0"/>
    <x v="4"/>
    <x v="0"/>
    <m/>
  </r>
  <r>
    <n v="161007"/>
    <x v="0"/>
    <x v="0"/>
    <x v="0"/>
    <x v="0"/>
    <x v="0"/>
    <x v="100"/>
    <x v="0"/>
    <x v="0"/>
    <s v="Tesseramento"/>
    <x v="0"/>
    <x v="0"/>
    <x v="0"/>
    <m/>
  </r>
  <r>
    <n v="149106"/>
    <x v="0"/>
    <x v="0"/>
    <x v="0"/>
    <x v="0"/>
    <x v="0"/>
    <x v="100"/>
    <x v="0"/>
    <x v="0"/>
    <s v="Tesseramento"/>
    <x v="0"/>
    <x v="0"/>
    <x v="0"/>
    <m/>
  </r>
  <r>
    <n v="164836"/>
    <x v="0"/>
    <x v="0"/>
    <x v="0"/>
    <x v="0"/>
    <x v="0"/>
    <x v="100"/>
    <x v="0"/>
    <x v="0"/>
    <s v="Tesseramento"/>
    <x v="0"/>
    <x v="0"/>
    <x v="0"/>
    <m/>
  </r>
  <r>
    <n v="138424"/>
    <x v="0"/>
    <x v="0"/>
    <x v="0"/>
    <x v="1"/>
    <x v="0"/>
    <x v="100"/>
    <x v="0"/>
    <x v="0"/>
    <s v="Tesseramento"/>
    <x v="0"/>
    <x v="0"/>
    <x v="0"/>
    <m/>
  </r>
  <r>
    <n v="28693"/>
    <x v="0"/>
    <x v="0"/>
    <x v="0"/>
    <x v="0"/>
    <x v="0"/>
    <x v="100"/>
    <x v="0"/>
    <x v="0"/>
    <s v="Tesseramento"/>
    <x v="0"/>
    <x v="1"/>
    <x v="0"/>
    <m/>
  </r>
  <r>
    <n v="78760"/>
    <x v="0"/>
    <x v="0"/>
    <x v="0"/>
    <x v="0"/>
    <x v="0"/>
    <x v="100"/>
    <x v="0"/>
    <x v="0"/>
    <s v="Tesseramento"/>
    <x v="0"/>
    <x v="0"/>
    <x v="0"/>
    <m/>
  </r>
  <r>
    <n v="3723"/>
    <x v="0"/>
    <x v="0"/>
    <x v="0"/>
    <x v="1"/>
    <x v="0"/>
    <x v="100"/>
    <x v="0"/>
    <x v="1"/>
    <s v="Tesseramento"/>
    <x v="0"/>
    <x v="0"/>
    <x v="0"/>
    <m/>
  </r>
  <r>
    <n v="3737"/>
    <x v="0"/>
    <x v="0"/>
    <x v="0"/>
    <x v="1"/>
    <x v="0"/>
    <x v="100"/>
    <x v="0"/>
    <x v="1"/>
    <s v="Tesseramento"/>
    <x v="0"/>
    <x v="4"/>
    <x v="0"/>
    <m/>
  </r>
  <r>
    <n v="163055"/>
    <x v="0"/>
    <x v="0"/>
    <x v="0"/>
    <x v="1"/>
    <x v="0"/>
    <x v="100"/>
    <x v="0"/>
    <x v="0"/>
    <s v="Tesseramento"/>
    <x v="0"/>
    <x v="4"/>
    <x v="0"/>
    <m/>
  </r>
  <r>
    <n v="3722"/>
    <x v="0"/>
    <x v="0"/>
    <x v="0"/>
    <x v="0"/>
    <x v="0"/>
    <x v="100"/>
    <x v="0"/>
    <x v="0"/>
    <s v="Tesseramento"/>
    <x v="0"/>
    <x v="3"/>
    <x v="0"/>
    <m/>
  </r>
  <r>
    <n v="131203"/>
    <x v="0"/>
    <x v="0"/>
    <x v="0"/>
    <x v="0"/>
    <x v="0"/>
    <x v="100"/>
    <x v="0"/>
    <x v="0"/>
    <s v="Tesseramento"/>
    <x v="0"/>
    <x v="3"/>
    <x v="0"/>
    <m/>
  </r>
  <r>
    <n v="111996"/>
    <x v="0"/>
    <x v="0"/>
    <x v="0"/>
    <x v="0"/>
    <x v="0"/>
    <x v="100"/>
    <x v="0"/>
    <x v="0"/>
    <s v="Tesseramento"/>
    <x v="0"/>
    <x v="0"/>
    <x v="0"/>
    <m/>
  </r>
  <r>
    <n v="50034"/>
    <x v="0"/>
    <x v="0"/>
    <x v="0"/>
    <x v="0"/>
    <x v="0"/>
    <x v="100"/>
    <x v="0"/>
    <x v="0"/>
    <s v="Tesseramento"/>
    <x v="0"/>
    <x v="0"/>
    <x v="0"/>
    <m/>
  </r>
  <r>
    <n v="148836"/>
    <x v="0"/>
    <x v="0"/>
    <x v="0"/>
    <x v="0"/>
    <x v="0"/>
    <x v="100"/>
    <x v="0"/>
    <x v="0"/>
    <s v="Tesseramento"/>
    <x v="0"/>
    <x v="0"/>
    <x v="0"/>
    <m/>
  </r>
  <r>
    <n v="38366"/>
    <x v="0"/>
    <x v="0"/>
    <x v="0"/>
    <x v="0"/>
    <x v="17"/>
    <x v="159"/>
    <x v="0"/>
    <x v="0"/>
    <s v="Tesseramento"/>
    <x v="1"/>
    <x v="4"/>
    <x v="0"/>
    <m/>
  </r>
  <r>
    <n v="204478"/>
    <x v="0"/>
    <x v="0"/>
    <x v="0"/>
    <x v="0"/>
    <x v="17"/>
    <x v="159"/>
    <x v="0"/>
    <x v="0"/>
    <s v="Tesseramento"/>
    <x v="1"/>
    <x v="3"/>
    <x v="0"/>
    <m/>
  </r>
  <r>
    <n v="189532"/>
    <x v="0"/>
    <x v="0"/>
    <x v="0"/>
    <x v="1"/>
    <x v="17"/>
    <x v="159"/>
    <x v="0"/>
    <x v="1"/>
    <s v="Tesseramento"/>
    <x v="1"/>
    <x v="3"/>
    <x v="0"/>
    <m/>
  </r>
  <r>
    <n v="38390"/>
    <x v="0"/>
    <x v="0"/>
    <x v="0"/>
    <x v="0"/>
    <x v="17"/>
    <x v="159"/>
    <x v="0"/>
    <x v="0"/>
    <s v="Tesseramento"/>
    <x v="1"/>
    <x v="4"/>
    <x v="0"/>
    <m/>
  </r>
  <r>
    <n v="190265"/>
    <x v="0"/>
    <x v="0"/>
    <x v="0"/>
    <x v="1"/>
    <x v="17"/>
    <x v="159"/>
    <x v="0"/>
    <x v="0"/>
    <s v="Tesseramento"/>
    <x v="1"/>
    <x v="3"/>
    <x v="0"/>
    <m/>
  </r>
  <r>
    <n v="106521"/>
    <x v="0"/>
    <x v="0"/>
    <x v="0"/>
    <x v="0"/>
    <x v="17"/>
    <x v="159"/>
    <x v="0"/>
    <x v="0"/>
    <s v="Tesseramento"/>
    <x v="1"/>
    <x v="0"/>
    <x v="0"/>
    <m/>
  </r>
  <r>
    <n v="131277"/>
    <x v="0"/>
    <x v="0"/>
    <x v="0"/>
    <x v="0"/>
    <x v="17"/>
    <x v="159"/>
    <x v="0"/>
    <x v="0"/>
    <s v="Tesseramento"/>
    <x v="1"/>
    <x v="3"/>
    <x v="0"/>
    <m/>
  </r>
  <r>
    <n v="19808"/>
    <x v="0"/>
    <x v="0"/>
    <x v="0"/>
    <x v="0"/>
    <x v="9"/>
    <x v="375"/>
    <x v="0"/>
    <x v="0"/>
    <s v="Tesseramento"/>
    <x v="0"/>
    <x v="3"/>
    <x v="0"/>
    <m/>
  </r>
  <r>
    <n v="204617"/>
    <x v="0"/>
    <x v="0"/>
    <x v="0"/>
    <x v="0"/>
    <x v="9"/>
    <x v="375"/>
    <x v="0"/>
    <x v="1"/>
    <s v="Tesseramento"/>
    <x v="0"/>
    <x v="0"/>
    <x v="0"/>
    <m/>
  </r>
  <r>
    <n v="89641"/>
    <x v="0"/>
    <x v="0"/>
    <x v="0"/>
    <x v="0"/>
    <x v="9"/>
    <x v="375"/>
    <x v="0"/>
    <x v="0"/>
    <s v="Tesseramento"/>
    <x v="0"/>
    <x v="4"/>
    <x v="0"/>
    <m/>
  </r>
  <r>
    <n v="122135"/>
    <x v="0"/>
    <x v="0"/>
    <x v="0"/>
    <x v="0"/>
    <x v="9"/>
    <x v="375"/>
    <x v="0"/>
    <x v="0"/>
    <s v="Tesseramento"/>
    <x v="0"/>
    <x v="0"/>
    <x v="0"/>
    <m/>
  </r>
  <r>
    <n v="226596"/>
    <x v="0"/>
    <x v="0"/>
    <x v="0"/>
    <x v="0"/>
    <x v="9"/>
    <x v="375"/>
    <x v="0"/>
    <x v="1"/>
    <s v="Tesseramento"/>
    <x v="0"/>
    <x v="1"/>
    <x v="0"/>
    <m/>
  </r>
  <r>
    <n v="216573"/>
    <x v="0"/>
    <x v="0"/>
    <x v="0"/>
    <x v="0"/>
    <x v="9"/>
    <x v="375"/>
    <x v="0"/>
    <x v="0"/>
    <s v="Tesseramento"/>
    <x v="0"/>
    <x v="1"/>
    <x v="0"/>
    <m/>
  </r>
  <r>
    <n v="216968"/>
    <x v="0"/>
    <x v="0"/>
    <x v="0"/>
    <x v="0"/>
    <x v="9"/>
    <x v="375"/>
    <x v="0"/>
    <x v="0"/>
    <s v="Tesseramento"/>
    <x v="0"/>
    <x v="3"/>
    <x v="0"/>
    <m/>
  </r>
  <r>
    <n v="13263"/>
    <x v="0"/>
    <x v="0"/>
    <x v="0"/>
    <x v="0"/>
    <x v="9"/>
    <x v="375"/>
    <x v="0"/>
    <x v="0"/>
    <s v="Tesseramento"/>
    <x v="0"/>
    <x v="3"/>
    <x v="0"/>
    <m/>
  </r>
  <r>
    <n v="156029"/>
    <x v="0"/>
    <x v="0"/>
    <x v="0"/>
    <x v="0"/>
    <x v="9"/>
    <x v="375"/>
    <x v="0"/>
    <x v="1"/>
    <s v="Tesseramento"/>
    <x v="0"/>
    <x v="4"/>
    <x v="0"/>
    <m/>
  </r>
  <r>
    <n v="145157"/>
    <x v="0"/>
    <x v="0"/>
    <x v="0"/>
    <x v="0"/>
    <x v="9"/>
    <x v="375"/>
    <x v="0"/>
    <x v="1"/>
    <s v="Tesseramento"/>
    <x v="0"/>
    <x v="0"/>
    <x v="0"/>
    <m/>
  </r>
  <r>
    <n v="146196"/>
    <x v="1"/>
    <x v="0"/>
    <x v="0"/>
    <x v="1"/>
    <x v="9"/>
    <x v="375"/>
    <x v="0"/>
    <x v="0"/>
    <s v="Tesseramento"/>
    <x v="0"/>
    <x v="2"/>
    <x v="0"/>
    <m/>
  </r>
  <r>
    <n v="126966"/>
    <x v="0"/>
    <x v="0"/>
    <x v="0"/>
    <x v="0"/>
    <x v="9"/>
    <x v="375"/>
    <x v="0"/>
    <x v="0"/>
    <s v="Tesseramento"/>
    <x v="0"/>
    <x v="4"/>
    <x v="0"/>
    <m/>
  </r>
  <r>
    <n v="226597"/>
    <x v="0"/>
    <x v="0"/>
    <x v="0"/>
    <x v="0"/>
    <x v="9"/>
    <x v="375"/>
    <x v="0"/>
    <x v="0"/>
    <s v="Tesseramento"/>
    <x v="0"/>
    <x v="0"/>
    <x v="0"/>
    <m/>
  </r>
  <r>
    <n v="161127"/>
    <x v="0"/>
    <x v="0"/>
    <x v="0"/>
    <x v="0"/>
    <x v="9"/>
    <x v="375"/>
    <x v="0"/>
    <x v="0"/>
    <s v="Tesseramento"/>
    <x v="0"/>
    <x v="0"/>
    <x v="0"/>
    <m/>
  </r>
  <r>
    <n v="30837"/>
    <x v="0"/>
    <x v="0"/>
    <x v="0"/>
    <x v="0"/>
    <x v="9"/>
    <x v="375"/>
    <x v="0"/>
    <x v="0"/>
    <s v="Tesseramento"/>
    <x v="0"/>
    <x v="4"/>
    <x v="0"/>
    <m/>
  </r>
  <r>
    <n v="138561"/>
    <x v="0"/>
    <x v="0"/>
    <x v="0"/>
    <x v="0"/>
    <x v="9"/>
    <x v="375"/>
    <x v="0"/>
    <x v="0"/>
    <s v="Tesseramento"/>
    <x v="0"/>
    <x v="0"/>
    <x v="0"/>
    <m/>
  </r>
  <r>
    <n v="145163"/>
    <x v="0"/>
    <x v="0"/>
    <x v="0"/>
    <x v="0"/>
    <x v="9"/>
    <x v="375"/>
    <x v="0"/>
    <x v="0"/>
    <s v="Tesseramento"/>
    <x v="0"/>
    <x v="0"/>
    <x v="0"/>
    <m/>
  </r>
  <r>
    <n v="225979"/>
    <x v="0"/>
    <x v="0"/>
    <x v="0"/>
    <x v="0"/>
    <x v="9"/>
    <x v="375"/>
    <x v="0"/>
    <x v="0"/>
    <s v="Tesseramento"/>
    <x v="0"/>
    <x v="1"/>
    <x v="0"/>
    <m/>
  </r>
  <r>
    <n v="89653"/>
    <x v="0"/>
    <x v="0"/>
    <x v="0"/>
    <x v="0"/>
    <x v="9"/>
    <x v="375"/>
    <x v="0"/>
    <x v="0"/>
    <s v="Tesseramento"/>
    <x v="0"/>
    <x v="0"/>
    <x v="0"/>
    <m/>
  </r>
  <r>
    <n v="13310"/>
    <x v="0"/>
    <x v="0"/>
    <x v="0"/>
    <x v="0"/>
    <x v="9"/>
    <x v="375"/>
    <x v="0"/>
    <x v="0"/>
    <s v="Tesseramento"/>
    <x v="0"/>
    <x v="3"/>
    <x v="0"/>
    <m/>
  </r>
  <r>
    <n v="216574"/>
    <x v="0"/>
    <x v="0"/>
    <x v="0"/>
    <x v="0"/>
    <x v="9"/>
    <x v="375"/>
    <x v="0"/>
    <x v="0"/>
    <s v="Tesseramento"/>
    <x v="0"/>
    <x v="0"/>
    <x v="0"/>
    <m/>
  </r>
  <r>
    <n v="171533"/>
    <x v="0"/>
    <x v="0"/>
    <x v="0"/>
    <x v="0"/>
    <x v="9"/>
    <x v="375"/>
    <x v="0"/>
    <x v="0"/>
    <s v="Tesseramento"/>
    <x v="0"/>
    <x v="0"/>
    <x v="0"/>
    <m/>
  </r>
  <r>
    <n v="231359"/>
    <x v="0"/>
    <x v="0"/>
    <x v="0"/>
    <x v="0"/>
    <x v="9"/>
    <x v="375"/>
    <x v="0"/>
    <x v="0"/>
    <s v="Tesseramento"/>
    <x v="0"/>
    <x v="3"/>
    <x v="0"/>
    <m/>
  </r>
  <r>
    <n v="171534"/>
    <x v="0"/>
    <x v="0"/>
    <x v="0"/>
    <x v="0"/>
    <x v="9"/>
    <x v="375"/>
    <x v="0"/>
    <x v="1"/>
    <s v="Tesseramento"/>
    <x v="0"/>
    <x v="0"/>
    <x v="0"/>
    <m/>
  </r>
  <r>
    <n v="98590"/>
    <x v="0"/>
    <x v="0"/>
    <x v="0"/>
    <x v="0"/>
    <x v="9"/>
    <x v="375"/>
    <x v="0"/>
    <x v="0"/>
    <s v="Tesseramento"/>
    <x v="0"/>
    <x v="0"/>
    <x v="0"/>
    <m/>
  </r>
  <r>
    <n v="231516"/>
    <x v="1"/>
    <x v="1"/>
    <x v="0"/>
    <x v="3"/>
    <x v="7"/>
    <x v="161"/>
    <x v="0"/>
    <x v="0"/>
    <s v="Tesseramento"/>
    <x v="0"/>
    <x v="6"/>
    <x v="0"/>
    <m/>
  </r>
  <r>
    <n v="31361"/>
    <x v="0"/>
    <x v="0"/>
    <x v="0"/>
    <x v="0"/>
    <x v="7"/>
    <x v="161"/>
    <x v="0"/>
    <x v="1"/>
    <s v="Tesseramento"/>
    <x v="0"/>
    <x v="4"/>
    <x v="0"/>
    <m/>
  </r>
  <r>
    <n v="19179"/>
    <x v="0"/>
    <x v="0"/>
    <x v="0"/>
    <x v="0"/>
    <x v="7"/>
    <x v="161"/>
    <x v="0"/>
    <x v="0"/>
    <s v="Tesseramento"/>
    <x v="0"/>
    <x v="3"/>
    <x v="0"/>
    <m/>
  </r>
  <r>
    <n v="154089"/>
    <x v="0"/>
    <x v="0"/>
    <x v="0"/>
    <x v="0"/>
    <x v="7"/>
    <x v="161"/>
    <x v="0"/>
    <x v="0"/>
    <s v="Tesseramento"/>
    <x v="0"/>
    <x v="4"/>
    <x v="0"/>
    <m/>
  </r>
  <r>
    <n v="61141"/>
    <x v="0"/>
    <x v="1"/>
    <x v="0"/>
    <x v="4"/>
    <x v="7"/>
    <x v="161"/>
    <x v="0"/>
    <x v="1"/>
    <s v="Tesseramento"/>
    <x v="0"/>
    <x v="4"/>
    <x v="0"/>
    <m/>
  </r>
  <r>
    <n v="18348"/>
    <x v="0"/>
    <x v="0"/>
    <x v="0"/>
    <x v="0"/>
    <x v="7"/>
    <x v="161"/>
    <x v="0"/>
    <x v="0"/>
    <s v="Tesseramento"/>
    <x v="0"/>
    <x v="4"/>
    <x v="0"/>
    <m/>
  </r>
  <r>
    <n v="163161"/>
    <x v="0"/>
    <x v="0"/>
    <x v="0"/>
    <x v="0"/>
    <x v="7"/>
    <x v="161"/>
    <x v="0"/>
    <x v="0"/>
    <s v="Tesseramento"/>
    <x v="0"/>
    <x v="4"/>
    <x v="0"/>
    <m/>
  </r>
  <r>
    <n v="171258"/>
    <x v="0"/>
    <x v="0"/>
    <x v="0"/>
    <x v="0"/>
    <x v="7"/>
    <x v="161"/>
    <x v="0"/>
    <x v="0"/>
    <s v="Tesseramento"/>
    <x v="0"/>
    <x v="0"/>
    <x v="0"/>
    <m/>
  </r>
  <r>
    <n v="173294"/>
    <x v="0"/>
    <x v="1"/>
    <x v="0"/>
    <x v="3"/>
    <x v="7"/>
    <x v="161"/>
    <x v="0"/>
    <x v="0"/>
    <s v="Tesseramento"/>
    <x v="0"/>
    <x v="0"/>
    <x v="0"/>
    <m/>
  </r>
  <r>
    <n v="211858"/>
    <x v="0"/>
    <x v="0"/>
    <x v="0"/>
    <x v="0"/>
    <x v="7"/>
    <x v="161"/>
    <x v="0"/>
    <x v="0"/>
    <s v="Tesseramento"/>
    <x v="0"/>
    <x v="0"/>
    <x v="0"/>
    <m/>
  </r>
  <r>
    <n v="176872"/>
    <x v="0"/>
    <x v="0"/>
    <x v="2"/>
    <x v="1"/>
    <x v="7"/>
    <x v="161"/>
    <x v="0"/>
    <x v="0"/>
    <s v="Tesseramento"/>
    <x v="0"/>
    <x v="0"/>
    <x v="0"/>
    <m/>
  </r>
  <r>
    <n v="217699"/>
    <x v="0"/>
    <x v="0"/>
    <x v="0"/>
    <x v="0"/>
    <x v="1"/>
    <x v="73"/>
    <x v="0"/>
    <x v="0"/>
    <s v="Tesseramento"/>
    <x v="1"/>
    <x v="0"/>
    <x v="0"/>
    <m/>
  </r>
  <r>
    <n v="217698"/>
    <x v="0"/>
    <x v="0"/>
    <x v="0"/>
    <x v="0"/>
    <x v="1"/>
    <x v="73"/>
    <x v="0"/>
    <x v="0"/>
    <s v="Tesseramento"/>
    <x v="1"/>
    <x v="3"/>
    <x v="0"/>
    <m/>
  </r>
  <r>
    <n v="98330"/>
    <x v="0"/>
    <x v="0"/>
    <x v="0"/>
    <x v="0"/>
    <x v="1"/>
    <x v="73"/>
    <x v="0"/>
    <x v="0"/>
    <s v="Tesseramento"/>
    <x v="1"/>
    <x v="0"/>
    <x v="0"/>
    <m/>
  </r>
  <r>
    <n v="23272"/>
    <x v="0"/>
    <x v="0"/>
    <x v="0"/>
    <x v="0"/>
    <x v="1"/>
    <x v="73"/>
    <x v="0"/>
    <x v="0"/>
    <s v="Tesseramento"/>
    <x v="1"/>
    <x v="0"/>
    <x v="0"/>
    <m/>
  </r>
  <r>
    <n v="203945"/>
    <x v="0"/>
    <x v="0"/>
    <x v="0"/>
    <x v="0"/>
    <x v="1"/>
    <x v="73"/>
    <x v="0"/>
    <x v="0"/>
    <s v="Tesseramento"/>
    <x v="1"/>
    <x v="1"/>
    <x v="0"/>
    <m/>
  </r>
  <r>
    <n v="143033"/>
    <x v="0"/>
    <x v="0"/>
    <x v="0"/>
    <x v="0"/>
    <x v="14"/>
    <x v="131"/>
    <x v="0"/>
    <x v="0"/>
    <s v="Tesseramento"/>
    <x v="1"/>
    <x v="3"/>
    <x v="0"/>
    <m/>
  </r>
  <r>
    <n v="143026"/>
    <x v="0"/>
    <x v="0"/>
    <x v="0"/>
    <x v="0"/>
    <x v="14"/>
    <x v="131"/>
    <x v="0"/>
    <x v="1"/>
    <s v="Tesseramento"/>
    <x v="1"/>
    <x v="0"/>
    <x v="0"/>
    <m/>
  </r>
  <r>
    <n v="235607"/>
    <x v="0"/>
    <x v="1"/>
    <x v="1"/>
    <x v="1"/>
    <x v="2"/>
    <x v="36"/>
    <x v="0"/>
    <x v="0"/>
    <s v="Tesseramento"/>
    <x v="1"/>
    <x v="1"/>
    <x v="0"/>
    <m/>
  </r>
  <r>
    <n v="416"/>
    <x v="0"/>
    <x v="0"/>
    <x v="0"/>
    <x v="0"/>
    <x v="1"/>
    <x v="73"/>
    <x v="0"/>
    <x v="0"/>
    <s v="Tesseramento"/>
    <x v="1"/>
    <x v="4"/>
    <x v="0"/>
    <m/>
  </r>
  <r>
    <n v="181300"/>
    <x v="0"/>
    <x v="0"/>
    <x v="0"/>
    <x v="0"/>
    <x v="2"/>
    <x v="36"/>
    <x v="0"/>
    <x v="0"/>
    <s v="Tesseramento"/>
    <x v="1"/>
    <x v="0"/>
    <x v="0"/>
    <m/>
  </r>
  <r>
    <n v="141581"/>
    <x v="0"/>
    <x v="0"/>
    <x v="0"/>
    <x v="0"/>
    <x v="1"/>
    <x v="73"/>
    <x v="0"/>
    <x v="1"/>
    <s v="Tesseramento"/>
    <x v="1"/>
    <x v="3"/>
    <x v="0"/>
    <m/>
  </r>
  <r>
    <n v="217715"/>
    <x v="0"/>
    <x v="0"/>
    <x v="0"/>
    <x v="0"/>
    <x v="2"/>
    <x v="36"/>
    <x v="0"/>
    <x v="0"/>
    <s v="Tesseramento"/>
    <x v="1"/>
    <x v="0"/>
    <x v="0"/>
    <m/>
  </r>
  <r>
    <n v="111072"/>
    <x v="0"/>
    <x v="0"/>
    <x v="0"/>
    <x v="0"/>
    <x v="1"/>
    <x v="73"/>
    <x v="0"/>
    <x v="0"/>
    <s v="Tesseramento"/>
    <x v="1"/>
    <x v="4"/>
    <x v="0"/>
    <m/>
  </r>
  <r>
    <n v="218536"/>
    <x v="0"/>
    <x v="1"/>
    <x v="0"/>
    <x v="1"/>
    <x v="2"/>
    <x v="36"/>
    <x v="0"/>
    <x v="0"/>
    <s v="Tesseramento"/>
    <x v="1"/>
    <x v="4"/>
    <x v="0"/>
    <m/>
  </r>
  <r>
    <n v="81579"/>
    <x v="0"/>
    <x v="0"/>
    <x v="0"/>
    <x v="0"/>
    <x v="1"/>
    <x v="73"/>
    <x v="0"/>
    <x v="0"/>
    <s v="Tesseramento"/>
    <x v="1"/>
    <x v="4"/>
    <x v="0"/>
    <m/>
  </r>
  <r>
    <n v="213935"/>
    <x v="0"/>
    <x v="0"/>
    <x v="0"/>
    <x v="0"/>
    <x v="2"/>
    <x v="36"/>
    <x v="0"/>
    <x v="0"/>
    <s v="Tesseramento"/>
    <x v="1"/>
    <x v="3"/>
    <x v="0"/>
    <m/>
  </r>
  <r>
    <n v="169092"/>
    <x v="0"/>
    <x v="0"/>
    <x v="0"/>
    <x v="1"/>
    <x v="2"/>
    <x v="36"/>
    <x v="0"/>
    <x v="0"/>
    <s v="Tesseramento"/>
    <x v="1"/>
    <x v="0"/>
    <x v="0"/>
    <m/>
  </r>
  <r>
    <n v="191574"/>
    <x v="0"/>
    <x v="0"/>
    <x v="0"/>
    <x v="0"/>
    <x v="2"/>
    <x v="36"/>
    <x v="0"/>
    <x v="0"/>
    <s v="Tesseramento"/>
    <x v="1"/>
    <x v="0"/>
    <x v="0"/>
    <m/>
  </r>
  <r>
    <n v="191575"/>
    <x v="1"/>
    <x v="0"/>
    <x v="0"/>
    <x v="0"/>
    <x v="2"/>
    <x v="36"/>
    <x v="0"/>
    <x v="0"/>
    <s v="Tesseramento"/>
    <x v="1"/>
    <x v="7"/>
    <x v="0"/>
    <m/>
  </r>
  <r>
    <n v="211208"/>
    <x v="0"/>
    <x v="0"/>
    <x v="0"/>
    <x v="0"/>
    <x v="2"/>
    <x v="36"/>
    <x v="0"/>
    <x v="0"/>
    <s v="Tesseramento"/>
    <x v="1"/>
    <x v="0"/>
    <x v="0"/>
    <m/>
  </r>
  <r>
    <n v="197619"/>
    <x v="0"/>
    <x v="0"/>
    <x v="0"/>
    <x v="0"/>
    <x v="2"/>
    <x v="36"/>
    <x v="0"/>
    <x v="0"/>
    <s v="Tesseramento"/>
    <x v="1"/>
    <x v="0"/>
    <x v="0"/>
    <m/>
  </r>
  <r>
    <n v="205361"/>
    <x v="1"/>
    <x v="1"/>
    <x v="0"/>
    <x v="3"/>
    <x v="2"/>
    <x v="36"/>
    <x v="0"/>
    <x v="0"/>
    <s v="Tesseramento"/>
    <x v="1"/>
    <x v="2"/>
    <x v="0"/>
    <m/>
  </r>
  <r>
    <n v="227137"/>
    <x v="0"/>
    <x v="1"/>
    <x v="0"/>
    <x v="0"/>
    <x v="2"/>
    <x v="36"/>
    <x v="0"/>
    <x v="0"/>
    <s v="Tesseramento"/>
    <x v="1"/>
    <x v="0"/>
    <x v="0"/>
    <m/>
  </r>
  <r>
    <n v="48358"/>
    <x v="0"/>
    <x v="0"/>
    <x v="0"/>
    <x v="0"/>
    <x v="2"/>
    <x v="36"/>
    <x v="0"/>
    <x v="0"/>
    <s v="Tesseramento"/>
    <x v="1"/>
    <x v="0"/>
    <x v="0"/>
    <m/>
  </r>
  <r>
    <n v="216230"/>
    <x v="0"/>
    <x v="1"/>
    <x v="0"/>
    <x v="0"/>
    <x v="2"/>
    <x v="36"/>
    <x v="0"/>
    <x v="1"/>
    <s v="Tesseramento"/>
    <x v="1"/>
    <x v="4"/>
    <x v="0"/>
    <m/>
  </r>
  <r>
    <n v="205971"/>
    <x v="0"/>
    <x v="1"/>
    <x v="0"/>
    <x v="1"/>
    <x v="2"/>
    <x v="36"/>
    <x v="0"/>
    <x v="0"/>
    <s v="Tesseramento"/>
    <x v="1"/>
    <x v="4"/>
    <x v="0"/>
    <m/>
  </r>
  <r>
    <n v="205970"/>
    <x v="0"/>
    <x v="1"/>
    <x v="0"/>
    <x v="1"/>
    <x v="2"/>
    <x v="36"/>
    <x v="0"/>
    <x v="1"/>
    <s v="Tesseramento"/>
    <x v="1"/>
    <x v="4"/>
    <x v="0"/>
    <m/>
  </r>
  <r>
    <n v="199601"/>
    <x v="0"/>
    <x v="0"/>
    <x v="0"/>
    <x v="0"/>
    <x v="2"/>
    <x v="36"/>
    <x v="0"/>
    <x v="0"/>
    <s v="Tesseramento"/>
    <x v="1"/>
    <x v="4"/>
    <x v="0"/>
    <m/>
  </r>
  <r>
    <n v="146231"/>
    <x v="0"/>
    <x v="0"/>
    <x v="0"/>
    <x v="0"/>
    <x v="17"/>
    <x v="159"/>
    <x v="0"/>
    <x v="0"/>
    <s v="Tesseramento"/>
    <x v="1"/>
    <x v="0"/>
    <x v="0"/>
    <m/>
  </r>
  <r>
    <n v="165412"/>
    <x v="0"/>
    <x v="0"/>
    <x v="0"/>
    <x v="0"/>
    <x v="2"/>
    <x v="36"/>
    <x v="0"/>
    <x v="0"/>
    <s v="Tesseramento"/>
    <x v="1"/>
    <x v="3"/>
    <x v="0"/>
    <m/>
  </r>
  <r>
    <n v="189534"/>
    <x v="1"/>
    <x v="0"/>
    <x v="0"/>
    <x v="0"/>
    <x v="17"/>
    <x v="159"/>
    <x v="0"/>
    <x v="0"/>
    <s v="Tesseramento"/>
    <x v="1"/>
    <x v="2"/>
    <x v="0"/>
    <m/>
  </r>
  <r>
    <n v="6811"/>
    <x v="0"/>
    <x v="0"/>
    <x v="0"/>
    <x v="0"/>
    <x v="2"/>
    <x v="36"/>
    <x v="0"/>
    <x v="0"/>
    <s v="Tesseramento"/>
    <x v="1"/>
    <x v="4"/>
    <x v="0"/>
    <m/>
  </r>
  <r>
    <n v="232110"/>
    <x v="0"/>
    <x v="1"/>
    <x v="0"/>
    <x v="0"/>
    <x v="2"/>
    <x v="36"/>
    <x v="0"/>
    <x v="0"/>
    <s v="Tesseramento"/>
    <x v="1"/>
    <x v="4"/>
    <x v="0"/>
    <m/>
  </r>
  <r>
    <n v="166657"/>
    <x v="0"/>
    <x v="0"/>
    <x v="0"/>
    <x v="0"/>
    <x v="2"/>
    <x v="36"/>
    <x v="0"/>
    <x v="0"/>
    <s v="Tesseramento"/>
    <x v="1"/>
    <x v="0"/>
    <x v="0"/>
    <m/>
  </r>
  <r>
    <n v="180636"/>
    <x v="0"/>
    <x v="0"/>
    <x v="0"/>
    <x v="0"/>
    <x v="2"/>
    <x v="36"/>
    <x v="0"/>
    <x v="0"/>
    <s v="Tesseramento"/>
    <x v="1"/>
    <x v="3"/>
    <x v="0"/>
    <m/>
  </r>
  <r>
    <n v="227013"/>
    <x v="0"/>
    <x v="1"/>
    <x v="0"/>
    <x v="0"/>
    <x v="2"/>
    <x v="36"/>
    <x v="0"/>
    <x v="0"/>
    <s v="Tesseramento"/>
    <x v="1"/>
    <x v="0"/>
    <x v="0"/>
    <m/>
  </r>
  <r>
    <n v="228341"/>
    <x v="0"/>
    <x v="1"/>
    <x v="0"/>
    <x v="0"/>
    <x v="2"/>
    <x v="36"/>
    <x v="0"/>
    <x v="0"/>
    <s v="Tesseramento"/>
    <x v="1"/>
    <x v="0"/>
    <x v="0"/>
    <m/>
  </r>
  <r>
    <n v="166990"/>
    <x v="0"/>
    <x v="0"/>
    <x v="0"/>
    <x v="0"/>
    <x v="2"/>
    <x v="36"/>
    <x v="0"/>
    <x v="0"/>
    <s v="Tesseramento"/>
    <x v="1"/>
    <x v="4"/>
    <x v="0"/>
    <m/>
  </r>
  <r>
    <n v="192361"/>
    <x v="0"/>
    <x v="0"/>
    <x v="0"/>
    <x v="0"/>
    <x v="2"/>
    <x v="36"/>
    <x v="0"/>
    <x v="0"/>
    <s v="Tesseramento"/>
    <x v="1"/>
    <x v="3"/>
    <x v="0"/>
    <m/>
  </r>
  <r>
    <n v="192360"/>
    <x v="0"/>
    <x v="1"/>
    <x v="0"/>
    <x v="0"/>
    <x v="2"/>
    <x v="36"/>
    <x v="0"/>
    <x v="0"/>
    <s v="Tesseramento"/>
    <x v="1"/>
    <x v="1"/>
    <x v="0"/>
    <m/>
  </r>
  <r>
    <n v="974"/>
    <x v="0"/>
    <x v="0"/>
    <x v="0"/>
    <x v="0"/>
    <x v="2"/>
    <x v="36"/>
    <x v="0"/>
    <x v="0"/>
    <s v="Tesseramento"/>
    <x v="1"/>
    <x v="4"/>
    <x v="0"/>
    <m/>
  </r>
  <r>
    <n v="224505"/>
    <x v="0"/>
    <x v="0"/>
    <x v="0"/>
    <x v="0"/>
    <x v="2"/>
    <x v="36"/>
    <x v="0"/>
    <x v="0"/>
    <s v="Tesseramento"/>
    <x v="1"/>
    <x v="0"/>
    <x v="0"/>
    <m/>
  </r>
  <r>
    <n v="218296"/>
    <x v="0"/>
    <x v="1"/>
    <x v="0"/>
    <x v="0"/>
    <x v="2"/>
    <x v="36"/>
    <x v="0"/>
    <x v="1"/>
    <s v="Tesseramento"/>
    <x v="1"/>
    <x v="3"/>
    <x v="0"/>
    <m/>
  </r>
  <r>
    <n v="65363"/>
    <x v="0"/>
    <x v="0"/>
    <x v="2"/>
    <x v="0"/>
    <x v="17"/>
    <x v="159"/>
    <x v="0"/>
    <x v="0"/>
    <s v="Tesseramento"/>
    <x v="1"/>
    <x v="4"/>
    <x v="0"/>
    <m/>
  </r>
  <r>
    <n v="147154"/>
    <x v="0"/>
    <x v="0"/>
    <x v="0"/>
    <x v="0"/>
    <x v="2"/>
    <x v="36"/>
    <x v="0"/>
    <x v="0"/>
    <s v="Tesseramento"/>
    <x v="1"/>
    <x v="4"/>
    <x v="0"/>
    <m/>
  </r>
  <r>
    <n v="189533"/>
    <x v="0"/>
    <x v="0"/>
    <x v="2"/>
    <x v="0"/>
    <x v="17"/>
    <x v="159"/>
    <x v="0"/>
    <x v="1"/>
    <s v="Tesseramento"/>
    <x v="1"/>
    <x v="0"/>
    <x v="0"/>
    <m/>
  </r>
  <r>
    <n v="185525"/>
    <x v="0"/>
    <x v="0"/>
    <x v="0"/>
    <x v="0"/>
    <x v="2"/>
    <x v="36"/>
    <x v="0"/>
    <x v="1"/>
    <s v="Tesseramento"/>
    <x v="1"/>
    <x v="4"/>
    <x v="0"/>
    <m/>
  </r>
  <r>
    <n v="115444"/>
    <x v="0"/>
    <x v="0"/>
    <x v="2"/>
    <x v="1"/>
    <x v="17"/>
    <x v="159"/>
    <x v="0"/>
    <x v="0"/>
    <s v="Tesseramento"/>
    <x v="1"/>
    <x v="0"/>
    <x v="0"/>
    <m/>
  </r>
  <r>
    <n v="209043"/>
    <x v="0"/>
    <x v="0"/>
    <x v="0"/>
    <x v="0"/>
    <x v="2"/>
    <x v="36"/>
    <x v="0"/>
    <x v="0"/>
    <s v="Tesseramento"/>
    <x v="1"/>
    <x v="0"/>
    <x v="0"/>
    <m/>
  </r>
  <r>
    <n v="209044"/>
    <x v="0"/>
    <x v="0"/>
    <x v="0"/>
    <x v="0"/>
    <x v="2"/>
    <x v="36"/>
    <x v="0"/>
    <x v="1"/>
    <s v="Tesseramento"/>
    <x v="1"/>
    <x v="0"/>
    <x v="0"/>
    <m/>
  </r>
  <r>
    <n v="220358"/>
    <x v="0"/>
    <x v="1"/>
    <x v="0"/>
    <x v="0"/>
    <x v="2"/>
    <x v="36"/>
    <x v="0"/>
    <x v="0"/>
    <s v="Tesseramento"/>
    <x v="1"/>
    <x v="1"/>
    <x v="0"/>
    <m/>
  </r>
  <r>
    <n v="216940"/>
    <x v="0"/>
    <x v="1"/>
    <x v="0"/>
    <x v="0"/>
    <x v="2"/>
    <x v="36"/>
    <x v="0"/>
    <x v="1"/>
    <s v="Tesseramento"/>
    <x v="1"/>
    <x v="0"/>
    <x v="0"/>
    <m/>
  </r>
  <r>
    <n v="191356"/>
    <x v="0"/>
    <x v="0"/>
    <x v="0"/>
    <x v="0"/>
    <x v="2"/>
    <x v="36"/>
    <x v="0"/>
    <x v="0"/>
    <s v="Tesseramento"/>
    <x v="1"/>
    <x v="3"/>
    <x v="0"/>
    <m/>
  </r>
  <r>
    <n v="172431"/>
    <x v="0"/>
    <x v="0"/>
    <x v="0"/>
    <x v="0"/>
    <x v="2"/>
    <x v="36"/>
    <x v="0"/>
    <x v="0"/>
    <s v="Tesseramento"/>
    <x v="1"/>
    <x v="4"/>
    <x v="0"/>
    <m/>
  </r>
  <r>
    <n v="187453"/>
    <x v="0"/>
    <x v="0"/>
    <x v="0"/>
    <x v="1"/>
    <x v="2"/>
    <x v="36"/>
    <x v="0"/>
    <x v="1"/>
    <s v="Tesseramento"/>
    <x v="1"/>
    <x v="4"/>
    <x v="0"/>
    <m/>
  </r>
  <r>
    <n v="212809"/>
    <x v="0"/>
    <x v="0"/>
    <x v="0"/>
    <x v="0"/>
    <x v="2"/>
    <x v="36"/>
    <x v="0"/>
    <x v="0"/>
    <s v="Tesseramento"/>
    <x v="1"/>
    <x v="0"/>
    <x v="0"/>
    <m/>
  </r>
  <r>
    <n v="181048"/>
    <x v="0"/>
    <x v="0"/>
    <x v="0"/>
    <x v="0"/>
    <x v="2"/>
    <x v="36"/>
    <x v="0"/>
    <x v="0"/>
    <s v="Tesseramento"/>
    <x v="1"/>
    <x v="4"/>
    <x v="0"/>
    <m/>
  </r>
  <r>
    <n v="200151"/>
    <x v="0"/>
    <x v="0"/>
    <x v="0"/>
    <x v="0"/>
    <x v="2"/>
    <x v="36"/>
    <x v="0"/>
    <x v="0"/>
    <s v="Tesseramento"/>
    <x v="1"/>
    <x v="0"/>
    <x v="0"/>
    <m/>
  </r>
  <r>
    <n v="221069"/>
    <x v="0"/>
    <x v="1"/>
    <x v="0"/>
    <x v="0"/>
    <x v="2"/>
    <x v="36"/>
    <x v="0"/>
    <x v="1"/>
    <s v="Tesseramento"/>
    <x v="1"/>
    <x v="3"/>
    <x v="0"/>
    <m/>
  </r>
  <r>
    <n v="217668"/>
    <x v="0"/>
    <x v="1"/>
    <x v="0"/>
    <x v="0"/>
    <x v="2"/>
    <x v="36"/>
    <x v="0"/>
    <x v="1"/>
    <s v="Tesseramento"/>
    <x v="1"/>
    <x v="0"/>
    <x v="0"/>
    <m/>
  </r>
  <r>
    <n v="99760"/>
    <x v="0"/>
    <x v="0"/>
    <x v="0"/>
    <x v="1"/>
    <x v="2"/>
    <x v="36"/>
    <x v="0"/>
    <x v="0"/>
    <s v="Tesseramento"/>
    <x v="1"/>
    <x v="3"/>
    <x v="0"/>
    <m/>
  </r>
  <r>
    <n v="45678"/>
    <x v="0"/>
    <x v="0"/>
    <x v="0"/>
    <x v="0"/>
    <x v="2"/>
    <x v="36"/>
    <x v="0"/>
    <x v="0"/>
    <s v="Tesseramento"/>
    <x v="1"/>
    <x v="0"/>
    <x v="0"/>
    <m/>
  </r>
  <r>
    <n v="216054"/>
    <x v="0"/>
    <x v="1"/>
    <x v="0"/>
    <x v="0"/>
    <x v="2"/>
    <x v="36"/>
    <x v="0"/>
    <x v="0"/>
    <s v="Tesseramento"/>
    <x v="1"/>
    <x v="3"/>
    <x v="0"/>
    <m/>
  </r>
  <r>
    <n v="166985"/>
    <x v="0"/>
    <x v="0"/>
    <x v="0"/>
    <x v="0"/>
    <x v="2"/>
    <x v="36"/>
    <x v="0"/>
    <x v="0"/>
    <s v="Tesseramento"/>
    <x v="1"/>
    <x v="4"/>
    <x v="0"/>
    <m/>
  </r>
  <r>
    <n v="154342"/>
    <x v="0"/>
    <x v="0"/>
    <x v="0"/>
    <x v="0"/>
    <x v="2"/>
    <x v="36"/>
    <x v="0"/>
    <x v="0"/>
    <s v="Tesseramento"/>
    <x v="1"/>
    <x v="4"/>
    <x v="0"/>
    <m/>
  </r>
  <r>
    <n v="175499"/>
    <x v="0"/>
    <x v="0"/>
    <x v="0"/>
    <x v="1"/>
    <x v="2"/>
    <x v="36"/>
    <x v="0"/>
    <x v="0"/>
    <s v="Tesseramento"/>
    <x v="1"/>
    <x v="3"/>
    <x v="0"/>
    <m/>
  </r>
  <r>
    <n v="227321"/>
    <x v="0"/>
    <x v="1"/>
    <x v="0"/>
    <x v="0"/>
    <x v="2"/>
    <x v="36"/>
    <x v="0"/>
    <x v="0"/>
    <s v="Tesseramento"/>
    <x v="1"/>
    <x v="3"/>
    <x v="0"/>
    <m/>
  </r>
  <r>
    <n v="185286"/>
    <x v="0"/>
    <x v="0"/>
    <x v="0"/>
    <x v="3"/>
    <x v="10"/>
    <x v="281"/>
    <x v="0"/>
    <x v="0"/>
    <s v="Tesseramento"/>
    <x v="0"/>
    <x v="0"/>
    <x v="0"/>
    <m/>
  </r>
  <r>
    <n v="32802"/>
    <x v="0"/>
    <x v="0"/>
    <x v="0"/>
    <x v="0"/>
    <x v="10"/>
    <x v="281"/>
    <x v="0"/>
    <x v="1"/>
    <s v="Tesseramento"/>
    <x v="0"/>
    <x v="4"/>
    <x v="0"/>
    <m/>
  </r>
  <r>
    <n v="32803"/>
    <x v="0"/>
    <x v="0"/>
    <x v="0"/>
    <x v="0"/>
    <x v="10"/>
    <x v="281"/>
    <x v="0"/>
    <x v="0"/>
    <s v="Tesseramento"/>
    <x v="0"/>
    <x v="4"/>
    <x v="0"/>
    <m/>
  </r>
  <r>
    <n v="113047"/>
    <x v="0"/>
    <x v="0"/>
    <x v="0"/>
    <x v="0"/>
    <x v="10"/>
    <x v="281"/>
    <x v="0"/>
    <x v="0"/>
    <s v="Tesseramento"/>
    <x v="0"/>
    <x v="4"/>
    <x v="0"/>
    <m/>
  </r>
  <r>
    <n v="198280"/>
    <x v="0"/>
    <x v="0"/>
    <x v="0"/>
    <x v="0"/>
    <x v="10"/>
    <x v="281"/>
    <x v="0"/>
    <x v="0"/>
    <s v="Tesseramento"/>
    <x v="0"/>
    <x v="0"/>
    <x v="0"/>
    <m/>
  </r>
  <r>
    <n v="231858"/>
    <x v="0"/>
    <x v="0"/>
    <x v="0"/>
    <x v="1"/>
    <x v="10"/>
    <x v="281"/>
    <x v="0"/>
    <x v="0"/>
    <s v="Tesseramento"/>
    <x v="0"/>
    <x v="0"/>
    <x v="0"/>
    <m/>
  </r>
  <r>
    <n v="205708"/>
    <x v="0"/>
    <x v="0"/>
    <x v="0"/>
    <x v="0"/>
    <x v="10"/>
    <x v="281"/>
    <x v="0"/>
    <x v="1"/>
    <s v="Tesseramento"/>
    <x v="0"/>
    <x v="0"/>
    <x v="0"/>
    <m/>
  </r>
  <r>
    <n v="11339"/>
    <x v="0"/>
    <x v="0"/>
    <x v="0"/>
    <x v="0"/>
    <x v="10"/>
    <x v="281"/>
    <x v="0"/>
    <x v="1"/>
    <s v="Tesseramento"/>
    <x v="0"/>
    <x v="4"/>
    <x v="0"/>
    <m/>
  </r>
  <r>
    <n v="83403"/>
    <x v="0"/>
    <x v="0"/>
    <x v="0"/>
    <x v="0"/>
    <x v="10"/>
    <x v="281"/>
    <x v="0"/>
    <x v="0"/>
    <s v="Tesseramento"/>
    <x v="0"/>
    <x v="0"/>
    <x v="0"/>
    <m/>
  </r>
  <r>
    <n v="11345"/>
    <x v="0"/>
    <x v="0"/>
    <x v="0"/>
    <x v="0"/>
    <x v="10"/>
    <x v="281"/>
    <x v="0"/>
    <x v="0"/>
    <s v="Tesseramento"/>
    <x v="0"/>
    <x v="4"/>
    <x v="0"/>
    <m/>
  </r>
  <r>
    <n v="11340"/>
    <x v="0"/>
    <x v="0"/>
    <x v="0"/>
    <x v="0"/>
    <x v="10"/>
    <x v="281"/>
    <x v="0"/>
    <x v="0"/>
    <s v="Tesseramento"/>
    <x v="0"/>
    <x v="1"/>
    <x v="0"/>
    <m/>
  </r>
  <r>
    <n v="188636"/>
    <x v="0"/>
    <x v="0"/>
    <x v="0"/>
    <x v="1"/>
    <x v="10"/>
    <x v="281"/>
    <x v="0"/>
    <x v="1"/>
    <s v="Tesseramento"/>
    <x v="0"/>
    <x v="0"/>
    <x v="0"/>
    <m/>
  </r>
  <r>
    <n v="98306"/>
    <x v="0"/>
    <x v="0"/>
    <x v="0"/>
    <x v="0"/>
    <x v="10"/>
    <x v="281"/>
    <x v="0"/>
    <x v="0"/>
    <s v="Tesseramento"/>
    <x v="0"/>
    <x v="0"/>
    <x v="0"/>
    <m/>
  </r>
  <r>
    <n v="83213"/>
    <x v="0"/>
    <x v="0"/>
    <x v="0"/>
    <x v="0"/>
    <x v="10"/>
    <x v="281"/>
    <x v="0"/>
    <x v="0"/>
    <s v="Tesseramento"/>
    <x v="0"/>
    <x v="0"/>
    <x v="0"/>
    <m/>
  </r>
  <r>
    <n v="109654"/>
    <x v="0"/>
    <x v="0"/>
    <x v="0"/>
    <x v="0"/>
    <x v="10"/>
    <x v="281"/>
    <x v="0"/>
    <x v="0"/>
    <s v="Tesseramento"/>
    <x v="0"/>
    <x v="3"/>
    <x v="0"/>
    <m/>
  </r>
  <r>
    <n v="186440"/>
    <x v="0"/>
    <x v="0"/>
    <x v="0"/>
    <x v="1"/>
    <x v="10"/>
    <x v="281"/>
    <x v="0"/>
    <x v="1"/>
    <s v="Tesseramento"/>
    <x v="0"/>
    <x v="0"/>
    <x v="0"/>
    <m/>
  </r>
  <r>
    <n v="11346"/>
    <x v="0"/>
    <x v="0"/>
    <x v="0"/>
    <x v="0"/>
    <x v="10"/>
    <x v="281"/>
    <x v="0"/>
    <x v="0"/>
    <s v="Tesseramento"/>
    <x v="0"/>
    <x v="0"/>
    <x v="0"/>
    <m/>
  </r>
  <r>
    <n v="11348"/>
    <x v="0"/>
    <x v="0"/>
    <x v="0"/>
    <x v="0"/>
    <x v="10"/>
    <x v="281"/>
    <x v="0"/>
    <x v="0"/>
    <s v="Tesseramento"/>
    <x v="0"/>
    <x v="4"/>
    <x v="0"/>
    <m/>
  </r>
  <r>
    <n v="17486"/>
    <x v="0"/>
    <x v="0"/>
    <x v="0"/>
    <x v="0"/>
    <x v="10"/>
    <x v="281"/>
    <x v="0"/>
    <x v="0"/>
    <s v="Tesseramento"/>
    <x v="0"/>
    <x v="4"/>
    <x v="0"/>
    <m/>
  </r>
  <r>
    <n v="187872"/>
    <x v="0"/>
    <x v="0"/>
    <x v="0"/>
    <x v="0"/>
    <x v="10"/>
    <x v="281"/>
    <x v="0"/>
    <x v="0"/>
    <s v="Tesseramento"/>
    <x v="0"/>
    <x v="3"/>
    <x v="0"/>
    <m/>
  </r>
  <r>
    <n v="229093"/>
    <x v="0"/>
    <x v="0"/>
    <x v="0"/>
    <x v="1"/>
    <x v="10"/>
    <x v="281"/>
    <x v="0"/>
    <x v="1"/>
    <s v="Tesseramento"/>
    <x v="0"/>
    <x v="3"/>
    <x v="0"/>
    <m/>
  </r>
  <r>
    <n v="156923"/>
    <x v="0"/>
    <x v="0"/>
    <x v="0"/>
    <x v="0"/>
    <x v="10"/>
    <x v="281"/>
    <x v="0"/>
    <x v="0"/>
    <s v="Tesseramento"/>
    <x v="0"/>
    <x v="1"/>
    <x v="0"/>
    <m/>
  </r>
  <r>
    <n v="213196"/>
    <x v="0"/>
    <x v="0"/>
    <x v="0"/>
    <x v="0"/>
    <x v="10"/>
    <x v="281"/>
    <x v="0"/>
    <x v="0"/>
    <s v="Tesseramento"/>
    <x v="0"/>
    <x v="1"/>
    <x v="0"/>
    <m/>
  </r>
  <r>
    <n v="213197"/>
    <x v="0"/>
    <x v="0"/>
    <x v="0"/>
    <x v="0"/>
    <x v="10"/>
    <x v="281"/>
    <x v="0"/>
    <x v="1"/>
    <s v="Tesseramento"/>
    <x v="0"/>
    <x v="1"/>
    <x v="0"/>
    <m/>
  </r>
  <r>
    <n v="112683"/>
    <x v="0"/>
    <x v="0"/>
    <x v="0"/>
    <x v="0"/>
    <x v="10"/>
    <x v="281"/>
    <x v="0"/>
    <x v="0"/>
    <s v="Tesseramento"/>
    <x v="0"/>
    <x v="0"/>
    <x v="0"/>
    <m/>
  </r>
  <r>
    <n v="143770"/>
    <x v="1"/>
    <x v="0"/>
    <x v="0"/>
    <x v="0"/>
    <x v="10"/>
    <x v="281"/>
    <x v="0"/>
    <x v="0"/>
    <s v="Tesseramento"/>
    <x v="0"/>
    <x v="2"/>
    <x v="0"/>
    <m/>
  </r>
  <r>
    <n v="52143"/>
    <x v="0"/>
    <x v="0"/>
    <x v="0"/>
    <x v="0"/>
    <x v="10"/>
    <x v="281"/>
    <x v="0"/>
    <x v="0"/>
    <s v="Tesseramento"/>
    <x v="0"/>
    <x v="0"/>
    <x v="0"/>
    <m/>
  </r>
  <r>
    <n v="120861"/>
    <x v="0"/>
    <x v="0"/>
    <x v="0"/>
    <x v="0"/>
    <x v="10"/>
    <x v="281"/>
    <x v="0"/>
    <x v="0"/>
    <s v="Tesseramento"/>
    <x v="0"/>
    <x v="0"/>
    <x v="0"/>
    <m/>
  </r>
  <r>
    <n v="134830"/>
    <x v="0"/>
    <x v="0"/>
    <x v="0"/>
    <x v="0"/>
    <x v="10"/>
    <x v="281"/>
    <x v="0"/>
    <x v="0"/>
    <s v="Tesseramento"/>
    <x v="0"/>
    <x v="4"/>
    <x v="0"/>
    <m/>
  </r>
  <r>
    <n v="220644"/>
    <x v="0"/>
    <x v="0"/>
    <x v="0"/>
    <x v="3"/>
    <x v="10"/>
    <x v="281"/>
    <x v="0"/>
    <x v="1"/>
    <s v="Tesseramento"/>
    <x v="0"/>
    <x v="4"/>
    <x v="0"/>
    <m/>
  </r>
  <r>
    <n v="96946"/>
    <x v="0"/>
    <x v="0"/>
    <x v="0"/>
    <x v="0"/>
    <x v="10"/>
    <x v="281"/>
    <x v="0"/>
    <x v="0"/>
    <s v="Tesseramento"/>
    <x v="0"/>
    <x v="1"/>
    <x v="0"/>
    <m/>
  </r>
  <r>
    <n v="96945"/>
    <x v="0"/>
    <x v="0"/>
    <x v="0"/>
    <x v="0"/>
    <x v="10"/>
    <x v="281"/>
    <x v="0"/>
    <x v="1"/>
    <s v="Tesseramento"/>
    <x v="0"/>
    <x v="3"/>
    <x v="0"/>
    <m/>
  </r>
  <r>
    <n v="96944"/>
    <x v="0"/>
    <x v="0"/>
    <x v="0"/>
    <x v="0"/>
    <x v="10"/>
    <x v="281"/>
    <x v="0"/>
    <x v="0"/>
    <s v="Tesseramento"/>
    <x v="0"/>
    <x v="3"/>
    <x v="0"/>
    <m/>
  </r>
  <r>
    <n v="83221"/>
    <x v="0"/>
    <x v="0"/>
    <x v="0"/>
    <x v="0"/>
    <x v="10"/>
    <x v="281"/>
    <x v="0"/>
    <x v="0"/>
    <s v="Tesseramento"/>
    <x v="0"/>
    <x v="3"/>
    <x v="0"/>
    <m/>
  </r>
  <r>
    <n v="11365"/>
    <x v="0"/>
    <x v="0"/>
    <x v="0"/>
    <x v="0"/>
    <x v="10"/>
    <x v="281"/>
    <x v="0"/>
    <x v="0"/>
    <s v="Tesseramento"/>
    <x v="0"/>
    <x v="0"/>
    <x v="0"/>
    <m/>
  </r>
  <r>
    <n v="199522"/>
    <x v="0"/>
    <x v="0"/>
    <x v="0"/>
    <x v="0"/>
    <x v="10"/>
    <x v="281"/>
    <x v="0"/>
    <x v="0"/>
    <s v="Tesseramento"/>
    <x v="0"/>
    <x v="0"/>
    <x v="0"/>
    <m/>
  </r>
  <r>
    <n v="156927"/>
    <x v="0"/>
    <x v="0"/>
    <x v="0"/>
    <x v="0"/>
    <x v="10"/>
    <x v="281"/>
    <x v="0"/>
    <x v="0"/>
    <s v="Tesseramento"/>
    <x v="0"/>
    <x v="1"/>
    <x v="0"/>
    <m/>
  </r>
  <r>
    <n v="74338"/>
    <x v="0"/>
    <x v="0"/>
    <x v="0"/>
    <x v="0"/>
    <x v="10"/>
    <x v="281"/>
    <x v="0"/>
    <x v="0"/>
    <s v="Tesseramento"/>
    <x v="0"/>
    <x v="3"/>
    <x v="0"/>
    <m/>
  </r>
  <r>
    <n v="81929"/>
    <x v="0"/>
    <x v="0"/>
    <x v="0"/>
    <x v="0"/>
    <x v="10"/>
    <x v="281"/>
    <x v="0"/>
    <x v="0"/>
    <s v="Tesseramento"/>
    <x v="0"/>
    <x v="0"/>
    <x v="0"/>
    <m/>
  </r>
  <r>
    <n v="192953"/>
    <x v="0"/>
    <x v="0"/>
    <x v="0"/>
    <x v="0"/>
    <x v="2"/>
    <x v="36"/>
    <x v="0"/>
    <x v="0"/>
    <s v="Tesseramento"/>
    <x v="1"/>
    <x v="0"/>
    <x v="0"/>
    <m/>
  </r>
  <r>
    <n v="106206"/>
    <x v="0"/>
    <x v="0"/>
    <x v="0"/>
    <x v="0"/>
    <x v="2"/>
    <x v="36"/>
    <x v="0"/>
    <x v="0"/>
    <s v="Tesseramento"/>
    <x v="1"/>
    <x v="3"/>
    <x v="0"/>
    <m/>
  </r>
  <r>
    <n v="154253"/>
    <x v="0"/>
    <x v="0"/>
    <x v="0"/>
    <x v="0"/>
    <x v="2"/>
    <x v="36"/>
    <x v="0"/>
    <x v="0"/>
    <s v="Tesseramento"/>
    <x v="1"/>
    <x v="4"/>
    <x v="0"/>
    <m/>
  </r>
  <r>
    <n v="154263"/>
    <x v="0"/>
    <x v="0"/>
    <x v="0"/>
    <x v="0"/>
    <x v="2"/>
    <x v="36"/>
    <x v="0"/>
    <x v="1"/>
    <s v="Tesseramento"/>
    <x v="1"/>
    <x v="4"/>
    <x v="0"/>
    <m/>
  </r>
  <r>
    <n v="224460"/>
    <x v="0"/>
    <x v="0"/>
    <x v="0"/>
    <x v="2"/>
    <x v="10"/>
    <x v="281"/>
    <x v="0"/>
    <x v="1"/>
    <s v="Tesseramento"/>
    <x v="0"/>
    <x v="3"/>
    <x v="0"/>
    <m/>
  </r>
  <r>
    <n v="219028"/>
    <x v="1"/>
    <x v="0"/>
    <x v="0"/>
    <x v="0"/>
    <x v="2"/>
    <x v="36"/>
    <x v="0"/>
    <x v="0"/>
    <s v="Tesseramento"/>
    <x v="1"/>
    <x v="7"/>
    <x v="0"/>
    <s v="B"/>
  </r>
  <r>
    <n v="219030"/>
    <x v="0"/>
    <x v="0"/>
    <x v="0"/>
    <x v="0"/>
    <x v="2"/>
    <x v="36"/>
    <x v="0"/>
    <x v="0"/>
    <s v="Tesseramento"/>
    <x v="1"/>
    <x v="0"/>
    <x v="0"/>
    <m/>
  </r>
  <r>
    <n v="203192"/>
    <x v="0"/>
    <x v="1"/>
    <x v="0"/>
    <x v="0"/>
    <x v="2"/>
    <x v="36"/>
    <x v="0"/>
    <x v="0"/>
    <s v="Tesseramento"/>
    <x v="1"/>
    <x v="4"/>
    <x v="0"/>
    <m/>
  </r>
  <r>
    <n v="189820"/>
    <x v="0"/>
    <x v="0"/>
    <x v="0"/>
    <x v="0"/>
    <x v="2"/>
    <x v="36"/>
    <x v="0"/>
    <x v="1"/>
    <s v="Tesseramento"/>
    <x v="1"/>
    <x v="4"/>
    <x v="0"/>
    <m/>
  </r>
  <r>
    <n v="206196"/>
    <x v="0"/>
    <x v="0"/>
    <x v="0"/>
    <x v="1"/>
    <x v="11"/>
    <x v="82"/>
    <x v="0"/>
    <x v="0"/>
    <s v="Tesseramento"/>
    <x v="0"/>
    <x v="0"/>
    <x v="0"/>
    <m/>
  </r>
  <r>
    <n v="93852"/>
    <x v="0"/>
    <x v="0"/>
    <x v="0"/>
    <x v="0"/>
    <x v="11"/>
    <x v="82"/>
    <x v="0"/>
    <x v="0"/>
    <s v="Tesseramento"/>
    <x v="0"/>
    <x v="4"/>
    <x v="0"/>
    <m/>
  </r>
  <r>
    <n v="209321"/>
    <x v="0"/>
    <x v="0"/>
    <x v="0"/>
    <x v="0"/>
    <x v="11"/>
    <x v="82"/>
    <x v="0"/>
    <x v="0"/>
    <s v="Tesseramento"/>
    <x v="0"/>
    <x v="4"/>
    <x v="0"/>
    <m/>
  </r>
  <r>
    <n v="61008"/>
    <x v="0"/>
    <x v="0"/>
    <x v="0"/>
    <x v="0"/>
    <x v="11"/>
    <x v="102"/>
    <x v="0"/>
    <x v="0"/>
    <s v="Tesseramento"/>
    <x v="1"/>
    <x v="0"/>
    <x v="0"/>
    <m/>
  </r>
  <r>
    <n v="187998"/>
    <x v="0"/>
    <x v="0"/>
    <x v="0"/>
    <x v="0"/>
    <x v="7"/>
    <x v="41"/>
    <x v="0"/>
    <x v="0"/>
    <s v="Tesseramento"/>
    <x v="1"/>
    <x v="1"/>
    <x v="0"/>
    <m/>
  </r>
  <r>
    <n v="235635"/>
    <x v="0"/>
    <x v="0"/>
    <x v="1"/>
    <x v="1"/>
    <x v="7"/>
    <x v="215"/>
    <x v="0"/>
    <x v="0"/>
    <s v="Tesseramento"/>
    <x v="1"/>
    <x v="0"/>
    <x v="0"/>
    <m/>
  </r>
  <r>
    <n v="235638"/>
    <x v="0"/>
    <x v="1"/>
    <x v="1"/>
    <x v="0"/>
    <x v="7"/>
    <x v="215"/>
    <x v="0"/>
    <x v="0"/>
    <s v="Tesseramento"/>
    <x v="1"/>
    <x v="0"/>
    <x v="0"/>
    <m/>
  </r>
  <r>
    <n v="235637"/>
    <x v="0"/>
    <x v="0"/>
    <x v="1"/>
    <x v="1"/>
    <x v="7"/>
    <x v="215"/>
    <x v="0"/>
    <x v="1"/>
    <s v="Tesseramento"/>
    <x v="1"/>
    <x v="3"/>
    <x v="0"/>
    <m/>
  </r>
  <r>
    <n v="62293"/>
    <x v="0"/>
    <x v="0"/>
    <x v="0"/>
    <x v="0"/>
    <x v="7"/>
    <x v="45"/>
    <x v="0"/>
    <x v="0"/>
    <s v="Tesseramento"/>
    <x v="1"/>
    <x v="0"/>
    <x v="0"/>
    <m/>
  </r>
  <r>
    <n v="163121"/>
    <x v="0"/>
    <x v="0"/>
    <x v="0"/>
    <x v="0"/>
    <x v="7"/>
    <x v="135"/>
    <x v="0"/>
    <x v="0"/>
    <s v="Tesseramento"/>
    <x v="1"/>
    <x v="1"/>
    <x v="0"/>
    <m/>
  </r>
  <r>
    <n v="225361"/>
    <x v="1"/>
    <x v="1"/>
    <x v="0"/>
    <x v="3"/>
    <x v="7"/>
    <x v="135"/>
    <x v="0"/>
    <x v="0"/>
    <s v="Tesseramento"/>
    <x v="1"/>
    <x v="5"/>
    <x v="0"/>
    <m/>
  </r>
  <r>
    <n v="173943"/>
    <x v="0"/>
    <x v="0"/>
    <x v="0"/>
    <x v="0"/>
    <x v="7"/>
    <x v="215"/>
    <x v="0"/>
    <x v="0"/>
    <s v="Tesseramento"/>
    <x v="1"/>
    <x v="0"/>
    <x v="0"/>
    <m/>
  </r>
  <r>
    <n v="212744"/>
    <x v="0"/>
    <x v="0"/>
    <x v="0"/>
    <x v="0"/>
    <x v="4"/>
    <x v="12"/>
    <x v="0"/>
    <x v="0"/>
    <s v="Tesseramento"/>
    <x v="1"/>
    <x v="0"/>
    <x v="0"/>
    <m/>
  </r>
  <r>
    <n v="219806"/>
    <x v="1"/>
    <x v="0"/>
    <x v="0"/>
    <x v="1"/>
    <x v="4"/>
    <x v="12"/>
    <x v="0"/>
    <x v="0"/>
    <s v="Tesseramento"/>
    <x v="1"/>
    <x v="5"/>
    <x v="0"/>
    <m/>
  </r>
  <r>
    <n v="219825"/>
    <x v="1"/>
    <x v="0"/>
    <x v="0"/>
    <x v="1"/>
    <x v="4"/>
    <x v="12"/>
    <x v="0"/>
    <x v="1"/>
    <s v="Tesseramento"/>
    <x v="1"/>
    <x v="5"/>
    <x v="0"/>
    <m/>
  </r>
  <r>
    <n v="211232"/>
    <x v="1"/>
    <x v="0"/>
    <x v="0"/>
    <x v="0"/>
    <x v="4"/>
    <x v="12"/>
    <x v="0"/>
    <x v="0"/>
    <s v="Tesseramento"/>
    <x v="1"/>
    <x v="5"/>
    <x v="0"/>
    <m/>
  </r>
  <r>
    <n v="226168"/>
    <x v="1"/>
    <x v="0"/>
    <x v="0"/>
    <x v="1"/>
    <x v="7"/>
    <x v="215"/>
    <x v="0"/>
    <x v="0"/>
    <s v="Tesseramento"/>
    <x v="1"/>
    <x v="7"/>
    <x v="0"/>
    <m/>
  </r>
  <r>
    <n v="147475"/>
    <x v="0"/>
    <x v="0"/>
    <x v="0"/>
    <x v="0"/>
    <x v="10"/>
    <x v="21"/>
    <x v="0"/>
    <x v="0"/>
    <s v="Tesseramento"/>
    <x v="1"/>
    <x v="4"/>
    <x v="0"/>
    <m/>
  </r>
  <r>
    <n v="92992"/>
    <x v="0"/>
    <x v="0"/>
    <x v="0"/>
    <x v="0"/>
    <x v="10"/>
    <x v="21"/>
    <x v="0"/>
    <x v="0"/>
    <s v="Tesseramento"/>
    <x v="1"/>
    <x v="4"/>
    <x v="0"/>
    <m/>
  </r>
  <r>
    <n v="198807"/>
    <x v="0"/>
    <x v="0"/>
    <x v="0"/>
    <x v="0"/>
    <x v="10"/>
    <x v="21"/>
    <x v="0"/>
    <x v="0"/>
    <s v="Tesseramento"/>
    <x v="1"/>
    <x v="0"/>
    <x v="0"/>
    <m/>
  </r>
  <r>
    <n v="194763"/>
    <x v="0"/>
    <x v="0"/>
    <x v="0"/>
    <x v="0"/>
    <x v="10"/>
    <x v="21"/>
    <x v="0"/>
    <x v="1"/>
    <s v="Tesseramento"/>
    <x v="1"/>
    <x v="0"/>
    <x v="0"/>
    <m/>
  </r>
  <r>
    <n v="201893"/>
    <x v="0"/>
    <x v="0"/>
    <x v="0"/>
    <x v="0"/>
    <x v="10"/>
    <x v="21"/>
    <x v="0"/>
    <x v="0"/>
    <s v="Tesseramento"/>
    <x v="1"/>
    <x v="1"/>
    <x v="0"/>
    <m/>
  </r>
  <r>
    <n v="15679"/>
    <x v="0"/>
    <x v="0"/>
    <x v="0"/>
    <x v="0"/>
    <x v="10"/>
    <x v="21"/>
    <x v="0"/>
    <x v="1"/>
    <s v="Tesseramento"/>
    <x v="1"/>
    <x v="4"/>
    <x v="0"/>
    <m/>
  </r>
  <r>
    <n v="124492"/>
    <x v="0"/>
    <x v="0"/>
    <x v="0"/>
    <x v="0"/>
    <x v="10"/>
    <x v="21"/>
    <x v="0"/>
    <x v="0"/>
    <s v="Tesseramento"/>
    <x v="1"/>
    <x v="4"/>
    <x v="0"/>
    <m/>
  </r>
  <r>
    <n v="118780"/>
    <x v="0"/>
    <x v="0"/>
    <x v="0"/>
    <x v="0"/>
    <x v="10"/>
    <x v="21"/>
    <x v="0"/>
    <x v="0"/>
    <s v="Tesseramento"/>
    <x v="1"/>
    <x v="0"/>
    <x v="0"/>
    <m/>
  </r>
  <r>
    <n v="201894"/>
    <x v="0"/>
    <x v="0"/>
    <x v="0"/>
    <x v="0"/>
    <x v="10"/>
    <x v="21"/>
    <x v="0"/>
    <x v="1"/>
    <s v="Tesseramento"/>
    <x v="1"/>
    <x v="1"/>
    <x v="0"/>
    <m/>
  </r>
  <r>
    <n v="14645"/>
    <x v="0"/>
    <x v="0"/>
    <x v="0"/>
    <x v="0"/>
    <x v="10"/>
    <x v="21"/>
    <x v="0"/>
    <x v="0"/>
    <s v="Tesseramento"/>
    <x v="1"/>
    <x v="4"/>
    <x v="0"/>
    <m/>
  </r>
  <r>
    <n v="91675"/>
    <x v="0"/>
    <x v="0"/>
    <x v="0"/>
    <x v="0"/>
    <x v="10"/>
    <x v="21"/>
    <x v="0"/>
    <x v="1"/>
    <s v="Tesseramento"/>
    <x v="1"/>
    <x v="4"/>
    <x v="0"/>
    <m/>
  </r>
  <r>
    <n v="68548"/>
    <x v="0"/>
    <x v="0"/>
    <x v="0"/>
    <x v="0"/>
    <x v="10"/>
    <x v="21"/>
    <x v="0"/>
    <x v="0"/>
    <s v="Tesseramento"/>
    <x v="1"/>
    <x v="3"/>
    <x v="0"/>
    <m/>
  </r>
  <r>
    <n v="33084"/>
    <x v="0"/>
    <x v="0"/>
    <x v="0"/>
    <x v="0"/>
    <x v="10"/>
    <x v="21"/>
    <x v="0"/>
    <x v="1"/>
    <s v="Tesseramento"/>
    <x v="1"/>
    <x v="3"/>
    <x v="0"/>
    <m/>
  </r>
  <r>
    <n v="14644"/>
    <x v="0"/>
    <x v="0"/>
    <x v="0"/>
    <x v="0"/>
    <x v="10"/>
    <x v="21"/>
    <x v="0"/>
    <x v="1"/>
    <s v="Tesseramento"/>
    <x v="1"/>
    <x v="4"/>
    <x v="0"/>
    <m/>
  </r>
  <r>
    <n v="75237"/>
    <x v="0"/>
    <x v="0"/>
    <x v="0"/>
    <x v="0"/>
    <x v="10"/>
    <x v="21"/>
    <x v="0"/>
    <x v="0"/>
    <s v="Tesseramento"/>
    <x v="1"/>
    <x v="0"/>
    <x v="0"/>
    <m/>
  </r>
  <r>
    <n v="235636"/>
    <x v="0"/>
    <x v="0"/>
    <x v="1"/>
    <x v="1"/>
    <x v="7"/>
    <x v="215"/>
    <x v="0"/>
    <x v="0"/>
    <s v="Tesseramento"/>
    <x v="1"/>
    <x v="0"/>
    <x v="0"/>
    <m/>
  </r>
  <r>
    <n v="235467"/>
    <x v="0"/>
    <x v="0"/>
    <x v="1"/>
    <x v="0"/>
    <x v="7"/>
    <x v="175"/>
    <x v="0"/>
    <x v="0"/>
    <s v="Tesseramento"/>
    <x v="0"/>
    <x v="3"/>
    <x v="0"/>
    <m/>
  </r>
  <r>
    <n v="23177"/>
    <x v="0"/>
    <x v="0"/>
    <x v="0"/>
    <x v="0"/>
    <x v="2"/>
    <x v="251"/>
    <x v="0"/>
    <x v="0"/>
    <s v="Tesseramento"/>
    <x v="1"/>
    <x v="3"/>
    <x v="0"/>
    <m/>
  </r>
  <r>
    <n v="137327"/>
    <x v="0"/>
    <x v="0"/>
    <x v="0"/>
    <x v="0"/>
    <x v="2"/>
    <x v="251"/>
    <x v="0"/>
    <x v="1"/>
    <s v="Tesseramento"/>
    <x v="1"/>
    <x v="4"/>
    <x v="0"/>
    <m/>
  </r>
  <r>
    <n v="172450"/>
    <x v="0"/>
    <x v="0"/>
    <x v="0"/>
    <x v="0"/>
    <x v="2"/>
    <x v="251"/>
    <x v="0"/>
    <x v="0"/>
    <s v="Tesseramento"/>
    <x v="1"/>
    <x v="4"/>
    <x v="0"/>
    <m/>
  </r>
  <r>
    <n v="158635"/>
    <x v="0"/>
    <x v="0"/>
    <x v="0"/>
    <x v="0"/>
    <x v="2"/>
    <x v="251"/>
    <x v="0"/>
    <x v="0"/>
    <s v="Tesseramento"/>
    <x v="1"/>
    <x v="3"/>
    <x v="0"/>
    <m/>
  </r>
  <r>
    <n v="235584"/>
    <x v="0"/>
    <x v="1"/>
    <x v="1"/>
    <x v="1"/>
    <x v="1"/>
    <x v="320"/>
    <x v="0"/>
    <x v="0"/>
    <s v="Tesseramento"/>
    <x v="1"/>
    <x v="0"/>
    <x v="0"/>
    <m/>
  </r>
  <r>
    <n v="235586"/>
    <x v="0"/>
    <x v="1"/>
    <x v="1"/>
    <x v="0"/>
    <x v="1"/>
    <x v="320"/>
    <x v="0"/>
    <x v="0"/>
    <s v="Tesseramento"/>
    <x v="1"/>
    <x v="1"/>
    <x v="0"/>
    <m/>
  </r>
  <r>
    <n v="7363"/>
    <x v="0"/>
    <x v="0"/>
    <x v="0"/>
    <x v="0"/>
    <x v="9"/>
    <x v="19"/>
    <x v="0"/>
    <x v="0"/>
    <s v="Tesseramento"/>
    <x v="1"/>
    <x v="4"/>
    <x v="0"/>
    <m/>
  </r>
  <r>
    <n v="36107"/>
    <x v="0"/>
    <x v="0"/>
    <x v="0"/>
    <x v="0"/>
    <x v="9"/>
    <x v="19"/>
    <x v="0"/>
    <x v="1"/>
    <s v="Tesseramento"/>
    <x v="1"/>
    <x v="4"/>
    <x v="0"/>
    <m/>
  </r>
  <r>
    <n v="133363"/>
    <x v="0"/>
    <x v="0"/>
    <x v="0"/>
    <x v="0"/>
    <x v="2"/>
    <x v="53"/>
    <x v="0"/>
    <x v="0"/>
    <s v="Tesseramento"/>
    <x v="1"/>
    <x v="0"/>
    <x v="0"/>
    <m/>
  </r>
  <r>
    <n v="227266"/>
    <x v="0"/>
    <x v="0"/>
    <x v="0"/>
    <x v="2"/>
    <x v="2"/>
    <x v="53"/>
    <x v="0"/>
    <x v="0"/>
    <s v="Tesseramento"/>
    <x v="1"/>
    <x v="3"/>
    <x v="0"/>
    <m/>
  </r>
  <r>
    <n v="181790"/>
    <x v="0"/>
    <x v="0"/>
    <x v="0"/>
    <x v="0"/>
    <x v="2"/>
    <x v="53"/>
    <x v="0"/>
    <x v="0"/>
    <s v="Tesseramento"/>
    <x v="1"/>
    <x v="0"/>
    <x v="0"/>
    <m/>
  </r>
  <r>
    <n v="133366"/>
    <x v="0"/>
    <x v="0"/>
    <x v="0"/>
    <x v="1"/>
    <x v="2"/>
    <x v="53"/>
    <x v="0"/>
    <x v="0"/>
    <s v="Tesseramento"/>
    <x v="1"/>
    <x v="0"/>
    <x v="0"/>
    <m/>
  </r>
  <r>
    <n v="235468"/>
    <x v="0"/>
    <x v="0"/>
    <x v="1"/>
    <x v="2"/>
    <x v="2"/>
    <x v="79"/>
    <x v="0"/>
    <x v="0"/>
    <s v="Tesseramento"/>
    <x v="1"/>
    <x v="0"/>
    <x v="0"/>
    <m/>
  </r>
  <r>
    <n v="192896"/>
    <x v="0"/>
    <x v="0"/>
    <x v="0"/>
    <x v="1"/>
    <x v="4"/>
    <x v="166"/>
    <x v="0"/>
    <x v="0"/>
    <s v="Tesseramento"/>
    <x v="1"/>
    <x v="0"/>
    <x v="0"/>
    <m/>
  </r>
  <r>
    <n v="61945"/>
    <x v="0"/>
    <x v="0"/>
    <x v="0"/>
    <x v="0"/>
    <x v="4"/>
    <x v="83"/>
    <x v="0"/>
    <x v="0"/>
    <s v="Tesseramento"/>
    <x v="0"/>
    <x v="3"/>
    <x v="0"/>
    <m/>
  </r>
  <r>
    <n v="230914"/>
    <x v="0"/>
    <x v="0"/>
    <x v="0"/>
    <x v="0"/>
    <x v="2"/>
    <x v="207"/>
    <x v="0"/>
    <x v="0"/>
    <s v="Tesseramento"/>
    <x v="1"/>
    <x v="1"/>
    <x v="0"/>
    <m/>
  </r>
  <r>
    <n v="170428"/>
    <x v="0"/>
    <x v="0"/>
    <x v="0"/>
    <x v="0"/>
    <x v="4"/>
    <x v="111"/>
    <x v="0"/>
    <x v="0"/>
    <s v="Tesseramento"/>
    <x v="3"/>
    <x v="0"/>
    <x v="0"/>
    <m/>
  </r>
  <r>
    <n v="33423"/>
    <x v="0"/>
    <x v="0"/>
    <x v="0"/>
    <x v="0"/>
    <x v="1"/>
    <x v="22"/>
    <x v="0"/>
    <x v="0"/>
    <s v="Tesseramento"/>
    <x v="1"/>
    <x v="0"/>
    <x v="0"/>
    <m/>
  </r>
  <r>
    <n v="235948"/>
    <x v="0"/>
    <x v="1"/>
    <x v="1"/>
    <x v="1"/>
    <x v="9"/>
    <x v="329"/>
    <x v="0"/>
    <x v="1"/>
    <s v="Tesseramento"/>
    <x v="1"/>
    <x v="0"/>
    <x v="0"/>
    <m/>
  </r>
  <r>
    <n v="235869"/>
    <x v="1"/>
    <x v="0"/>
    <x v="1"/>
    <x v="2"/>
    <x v="5"/>
    <x v="317"/>
    <x v="0"/>
    <x v="0"/>
    <s v="Tesseramento"/>
    <x v="1"/>
    <x v="5"/>
    <x v="0"/>
    <m/>
  </r>
  <r>
    <n v="228713"/>
    <x v="0"/>
    <x v="0"/>
    <x v="0"/>
    <x v="1"/>
    <x v="5"/>
    <x v="317"/>
    <x v="0"/>
    <x v="1"/>
    <s v="Tesseramento"/>
    <x v="1"/>
    <x v="3"/>
    <x v="0"/>
    <m/>
  </r>
  <r>
    <n v="107824"/>
    <x v="0"/>
    <x v="0"/>
    <x v="0"/>
    <x v="0"/>
    <x v="5"/>
    <x v="317"/>
    <x v="0"/>
    <x v="0"/>
    <s v="Tesseramento"/>
    <x v="1"/>
    <x v="3"/>
    <x v="0"/>
    <m/>
  </r>
  <r>
    <n v="90046"/>
    <x v="0"/>
    <x v="0"/>
    <x v="0"/>
    <x v="0"/>
    <x v="5"/>
    <x v="317"/>
    <x v="0"/>
    <x v="0"/>
    <s v="Tesseramento"/>
    <x v="1"/>
    <x v="3"/>
    <x v="0"/>
    <m/>
  </r>
  <r>
    <n v="83237"/>
    <x v="0"/>
    <x v="0"/>
    <x v="0"/>
    <x v="0"/>
    <x v="5"/>
    <x v="317"/>
    <x v="0"/>
    <x v="0"/>
    <s v="Tesseramento"/>
    <x v="1"/>
    <x v="4"/>
    <x v="0"/>
    <m/>
  </r>
  <r>
    <n v="182467"/>
    <x v="0"/>
    <x v="0"/>
    <x v="0"/>
    <x v="0"/>
    <x v="5"/>
    <x v="317"/>
    <x v="0"/>
    <x v="0"/>
    <s v="Tesseramento"/>
    <x v="1"/>
    <x v="3"/>
    <x v="0"/>
    <m/>
  </r>
  <r>
    <n v="212009"/>
    <x v="0"/>
    <x v="0"/>
    <x v="0"/>
    <x v="1"/>
    <x v="5"/>
    <x v="317"/>
    <x v="0"/>
    <x v="0"/>
    <s v="Tesseramento"/>
    <x v="1"/>
    <x v="0"/>
    <x v="0"/>
    <m/>
  </r>
  <r>
    <n v="220948"/>
    <x v="1"/>
    <x v="0"/>
    <x v="0"/>
    <x v="1"/>
    <x v="5"/>
    <x v="317"/>
    <x v="0"/>
    <x v="0"/>
    <s v="Tesseramento"/>
    <x v="1"/>
    <x v="5"/>
    <x v="0"/>
    <m/>
  </r>
  <r>
    <n v="220949"/>
    <x v="1"/>
    <x v="0"/>
    <x v="0"/>
    <x v="1"/>
    <x v="5"/>
    <x v="317"/>
    <x v="0"/>
    <x v="1"/>
    <s v="Tesseramento"/>
    <x v="1"/>
    <x v="5"/>
    <x v="0"/>
    <m/>
  </r>
  <r>
    <n v="112869"/>
    <x v="0"/>
    <x v="0"/>
    <x v="0"/>
    <x v="0"/>
    <x v="5"/>
    <x v="317"/>
    <x v="0"/>
    <x v="0"/>
    <s v="Tesseramento"/>
    <x v="1"/>
    <x v="4"/>
    <x v="0"/>
    <m/>
  </r>
  <r>
    <n v="160582"/>
    <x v="0"/>
    <x v="0"/>
    <x v="0"/>
    <x v="0"/>
    <x v="5"/>
    <x v="317"/>
    <x v="0"/>
    <x v="0"/>
    <s v="Tesseramento"/>
    <x v="1"/>
    <x v="0"/>
    <x v="0"/>
    <m/>
  </r>
  <r>
    <n v="107828"/>
    <x v="0"/>
    <x v="0"/>
    <x v="0"/>
    <x v="2"/>
    <x v="5"/>
    <x v="317"/>
    <x v="0"/>
    <x v="1"/>
    <s v="Tesseramento"/>
    <x v="1"/>
    <x v="4"/>
    <x v="0"/>
    <m/>
  </r>
  <r>
    <n v="107827"/>
    <x v="0"/>
    <x v="0"/>
    <x v="0"/>
    <x v="0"/>
    <x v="5"/>
    <x v="317"/>
    <x v="0"/>
    <x v="0"/>
    <s v="Tesseramento"/>
    <x v="1"/>
    <x v="0"/>
    <x v="0"/>
    <m/>
  </r>
  <r>
    <n v="121731"/>
    <x v="0"/>
    <x v="0"/>
    <x v="0"/>
    <x v="1"/>
    <x v="5"/>
    <x v="317"/>
    <x v="0"/>
    <x v="1"/>
    <s v="Tesseramento"/>
    <x v="1"/>
    <x v="4"/>
    <x v="0"/>
    <m/>
  </r>
  <r>
    <n v="194083"/>
    <x v="0"/>
    <x v="0"/>
    <x v="0"/>
    <x v="0"/>
    <x v="5"/>
    <x v="317"/>
    <x v="0"/>
    <x v="0"/>
    <s v="Tesseramento"/>
    <x v="1"/>
    <x v="0"/>
    <x v="0"/>
    <m/>
  </r>
  <r>
    <n v="107830"/>
    <x v="0"/>
    <x v="0"/>
    <x v="0"/>
    <x v="0"/>
    <x v="5"/>
    <x v="317"/>
    <x v="0"/>
    <x v="0"/>
    <s v="Tesseramento"/>
    <x v="1"/>
    <x v="0"/>
    <x v="0"/>
    <m/>
  </r>
  <r>
    <n v="81574"/>
    <x v="0"/>
    <x v="0"/>
    <x v="0"/>
    <x v="0"/>
    <x v="5"/>
    <x v="317"/>
    <x v="0"/>
    <x v="0"/>
    <s v="Tesseramento"/>
    <x v="1"/>
    <x v="4"/>
    <x v="0"/>
    <m/>
  </r>
  <r>
    <n v="201165"/>
    <x v="0"/>
    <x v="0"/>
    <x v="0"/>
    <x v="0"/>
    <x v="5"/>
    <x v="317"/>
    <x v="0"/>
    <x v="0"/>
    <s v="Tesseramento"/>
    <x v="1"/>
    <x v="1"/>
    <x v="0"/>
    <m/>
  </r>
  <r>
    <n v="201164"/>
    <x v="0"/>
    <x v="0"/>
    <x v="0"/>
    <x v="0"/>
    <x v="5"/>
    <x v="317"/>
    <x v="0"/>
    <x v="0"/>
    <s v="Tesseramento"/>
    <x v="1"/>
    <x v="0"/>
    <x v="0"/>
    <m/>
  </r>
  <r>
    <n v="177030"/>
    <x v="0"/>
    <x v="0"/>
    <x v="0"/>
    <x v="0"/>
    <x v="5"/>
    <x v="317"/>
    <x v="0"/>
    <x v="1"/>
    <s v="Tesseramento"/>
    <x v="1"/>
    <x v="3"/>
    <x v="0"/>
    <m/>
  </r>
  <r>
    <n v="145124"/>
    <x v="0"/>
    <x v="0"/>
    <x v="0"/>
    <x v="0"/>
    <x v="5"/>
    <x v="317"/>
    <x v="0"/>
    <x v="0"/>
    <s v="Tesseramento"/>
    <x v="1"/>
    <x v="4"/>
    <x v="0"/>
    <m/>
  </r>
  <r>
    <n v="109965"/>
    <x v="0"/>
    <x v="0"/>
    <x v="0"/>
    <x v="0"/>
    <x v="5"/>
    <x v="317"/>
    <x v="0"/>
    <x v="0"/>
    <s v="Tesseramento"/>
    <x v="1"/>
    <x v="4"/>
    <x v="0"/>
    <m/>
  </r>
  <r>
    <n v="177031"/>
    <x v="0"/>
    <x v="0"/>
    <x v="0"/>
    <x v="0"/>
    <x v="5"/>
    <x v="317"/>
    <x v="0"/>
    <x v="0"/>
    <s v="Tesseramento"/>
    <x v="1"/>
    <x v="3"/>
    <x v="0"/>
    <m/>
  </r>
  <r>
    <n v="201780"/>
    <x v="0"/>
    <x v="0"/>
    <x v="0"/>
    <x v="1"/>
    <x v="5"/>
    <x v="317"/>
    <x v="0"/>
    <x v="0"/>
    <s v="Tesseramento"/>
    <x v="1"/>
    <x v="1"/>
    <x v="0"/>
    <m/>
  </r>
  <r>
    <n v="180155"/>
    <x v="0"/>
    <x v="0"/>
    <x v="0"/>
    <x v="0"/>
    <x v="5"/>
    <x v="317"/>
    <x v="0"/>
    <x v="0"/>
    <s v="Tesseramento"/>
    <x v="1"/>
    <x v="0"/>
    <x v="0"/>
    <m/>
  </r>
  <r>
    <n v="212010"/>
    <x v="0"/>
    <x v="0"/>
    <x v="0"/>
    <x v="0"/>
    <x v="5"/>
    <x v="317"/>
    <x v="0"/>
    <x v="0"/>
    <s v="Tesseramento"/>
    <x v="1"/>
    <x v="0"/>
    <x v="0"/>
    <m/>
  </r>
  <r>
    <n v="107835"/>
    <x v="0"/>
    <x v="0"/>
    <x v="0"/>
    <x v="0"/>
    <x v="5"/>
    <x v="317"/>
    <x v="0"/>
    <x v="0"/>
    <s v="Tesseramento"/>
    <x v="1"/>
    <x v="0"/>
    <x v="0"/>
    <m/>
  </r>
  <r>
    <n v="111232"/>
    <x v="0"/>
    <x v="0"/>
    <x v="0"/>
    <x v="0"/>
    <x v="5"/>
    <x v="317"/>
    <x v="0"/>
    <x v="0"/>
    <s v="Tesseramento"/>
    <x v="1"/>
    <x v="3"/>
    <x v="0"/>
    <m/>
  </r>
  <r>
    <n v="108726"/>
    <x v="0"/>
    <x v="0"/>
    <x v="0"/>
    <x v="0"/>
    <x v="5"/>
    <x v="317"/>
    <x v="0"/>
    <x v="0"/>
    <s v="Tesseramento"/>
    <x v="1"/>
    <x v="0"/>
    <x v="0"/>
    <m/>
  </r>
  <r>
    <n v="107834"/>
    <x v="0"/>
    <x v="0"/>
    <x v="0"/>
    <x v="0"/>
    <x v="5"/>
    <x v="317"/>
    <x v="0"/>
    <x v="1"/>
    <s v="Tesseramento"/>
    <x v="1"/>
    <x v="1"/>
    <x v="0"/>
    <m/>
  </r>
  <r>
    <n v="132460"/>
    <x v="1"/>
    <x v="0"/>
    <x v="0"/>
    <x v="2"/>
    <x v="5"/>
    <x v="317"/>
    <x v="0"/>
    <x v="1"/>
    <s v="Tesseramento"/>
    <x v="1"/>
    <x v="2"/>
    <x v="0"/>
    <m/>
  </r>
  <r>
    <n v="132461"/>
    <x v="0"/>
    <x v="0"/>
    <x v="0"/>
    <x v="0"/>
    <x v="5"/>
    <x v="317"/>
    <x v="0"/>
    <x v="0"/>
    <s v="Tesseramento"/>
    <x v="1"/>
    <x v="4"/>
    <x v="0"/>
    <m/>
  </r>
  <r>
    <n v="220749"/>
    <x v="1"/>
    <x v="0"/>
    <x v="0"/>
    <x v="0"/>
    <x v="5"/>
    <x v="317"/>
    <x v="0"/>
    <x v="0"/>
    <s v="Tesseramento"/>
    <x v="1"/>
    <x v="5"/>
    <x v="0"/>
    <m/>
  </r>
  <r>
    <n v="178966"/>
    <x v="0"/>
    <x v="0"/>
    <x v="0"/>
    <x v="0"/>
    <x v="5"/>
    <x v="317"/>
    <x v="0"/>
    <x v="0"/>
    <s v="Tesseramento"/>
    <x v="1"/>
    <x v="0"/>
    <x v="0"/>
    <m/>
  </r>
  <r>
    <n v="118558"/>
    <x v="0"/>
    <x v="0"/>
    <x v="0"/>
    <x v="0"/>
    <x v="5"/>
    <x v="317"/>
    <x v="0"/>
    <x v="0"/>
    <s v="Tesseramento"/>
    <x v="1"/>
    <x v="3"/>
    <x v="0"/>
    <m/>
  </r>
  <r>
    <n v="118559"/>
    <x v="0"/>
    <x v="0"/>
    <x v="0"/>
    <x v="2"/>
    <x v="5"/>
    <x v="317"/>
    <x v="0"/>
    <x v="1"/>
    <s v="Tesseramento"/>
    <x v="1"/>
    <x v="3"/>
    <x v="0"/>
    <m/>
  </r>
  <r>
    <n v="107840"/>
    <x v="0"/>
    <x v="0"/>
    <x v="0"/>
    <x v="0"/>
    <x v="5"/>
    <x v="317"/>
    <x v="0"/>
    <x v="0"/>
    <s v="Tesseramento"/>
    <x v="1"/>
    <x v="3"/>
    <x v="0"/>
    <m/>
  </r>
  <r>
    <n v="97162"/>
    <x v="0"/>
    <x v="0"/>
    <x v="0"/>
    <x v="0"/>
    <x v="5"/>
    <x v="317"/>
    <x v="0"/>
    <x v="0"/>
    <s v="Tesseramento"/>
    <x v="1"/>
    <x v="0"/>
    <x v="0"/>
    <m/>
  </r>
  <r>
    <n v="130202"/>
    <x v="0"/>
    <x v="0"/>
    <x v="0"/>
    <x v="0"/>
    <x v="5"/>
    <x v="317"/>
    <x v="0"/>
    <x v="1"/>
    <s v="Tesseramento"/>
    <x v="1"/>
    <x v="4"/>
    <x v="0"/>
    <m/>
  </r>
  <r>
    <n v="108732"/>
    <x v="0"/>
    <x v="0"/>
    <x v="0"/>
    <x v="0"/>
    <x v="5"/>
    <x v="317"/>
    <x v="0"/>
    <x v="0"/>
    <s v="Tesseramento"/>
    <x v="1"/>
    <x v="3"/>
    <x v="0"/>
    <m/>
  </r>
  <r>
    <n v="109968"/>
    <x v="0"/>
    <x v="0"/>
    <x v="0"/>
    <x v="0"/>
    <x v="5"/>
    <x v="317"/>
    <x v="0"/>
    <x v="0"/>
    <s v="Tesseramento"/>
    <x v="1"/>
    <x v="3"/>
    <x v="0"/>
    <m/>
  </r>
  <r>
    <n v="132465"/>
    <x v="0"/>
    <x v="0"/>
    <x v="0"/>
    <x v="0"/>
    <x v="5"/>
    <x v="317"/>
    <x v="0"/>
    <x v="1"/>
    <s v="Tesseramento"/>
    <x v="1"/>
    <x v="4"/>
    <x v="0"/>
    <m/>
  </r>
  <r>
    <n v="220944"/>
    <x v="0"/>
    <x v="0"/>
    <x v="0"/>
    <x v="0"/>
    <x v="5"/>
    <x v="317"/>
    <x v="0"/>
    <x v="0"/>
    <s v="Tesseramento"/>
    <x v="1"/>
    <x v="3"/>
    <x v="0"/>
    <m/>
  </r>
  <r>
    <n v="225521"/>
    <x v="0"/>
    <x v="0"/>
    <x v="0"/>
    <x v="0"/>
    <x v="5"/>
    <x v="317"/>
    <x v="0"/>
    <x v="0"/>
    <s v="Tesseramento"/>
    <x v="1"/>
    <x v="3"/>
    <x v="0"/>
    <m/>
  </r>
  <r>
    <n v="112875"/>
    <x v="0"/>
    <x v="0"/>
    <x v="0"/>
    <x v="1"/>
    <x v="5"/>
    <x v="317"/>
    <x v="0"/>
    <x v="1"/>
    <s v="Tesseramento"/>
    <x v="1"/>
    <x v="0"/>
    <x v="0"/>
    <m/>
  </r>
  <r>
    <n v="143654"/>
    <x v="0"/>
    <x v="0"/>
    <x v="0"/>
    <x v="0"/>
    <x v="5"/>
    <x v="317"/>
    <x v="0"/>
    <x v="0"/>
    <s v="Tesseramento"/>
    <x v="1"/>
    <x v="0"/>
    <x v="0"/>
    <m/>
  </r>
  <r>
    <n v="90438"/>
    <x v="0"/>
    <x v="0"/>
    <x v="0"/>
    <x v="0"/>
    <x v="5"/>
    <x v="317"/>
    <x v="0"/>
    <x v="0"/>
    <s v="Tesseramento"/>
    <x v="1"/>
    <x v="3"/>
    <x v="0"/>
    <m/>
  </r>
  <r>
    <n v="108739"/>
    <x v="0"/>
    <x v="0"/>
    <x v="0"/>
    <x v="0"/>
    <x v="5"/>
    <x v="317"/>
    <x v="0"/>
    <x v="0"/>
    <s v="Tesseramento"/>
    <x v="1"/>
    <x v="3"/>
    <x v="0"/>
    <m/>
  </r>
  <r>
    <n v="207231"/>
    <x v="0"/>
    <x v="0"/>
    <x v="0"/>
    <x v="0"/>
    <x v="5"/>
    <x v="317"/>
    <x v="0"/>
    <x v="0"/>
    <s v="Tesseramento"/>
    <x v="1"/>
    <x v="1"/>
    <x v="0"/>
    <m/>
  </r>
  <r>
    <n v="111243"/>
    <x v="0"/>
    <x v="0"/>
    <x v="0"/>
    <x v="0"/>
    <x v="5"/>
    <x v="317"/>
    <x v="0"/>
    <x v="0"/>
    <s v="Tesseramento"/>
    <x v="1"/>
    <x v="3"/>
    <x v="0"/>
    <m/>
  </r>
  <r>
    <n v="107844"/>
    <x v="0"/>
    <x v="0"/>
    <x v="0"/>
    <x v="0"/>
    <x v="5"/>
    <x v="317"/>
    <x v="0"/>
    <x v="1"/>
    <s v="Tesseramento"/>
    <x v="1"/>
    <x v="4"/>
    <x v="0"/>
    <m/>
  </r>
  <r>
    <n v="162763"/>
    <x v="0"/>
    <x v="0"/>
    <x v="0"/>
    <x v="0"/>
    <x v="5"/>
    <x v="317"/>
    <x v="0"/>
    <x v="1"/>
    <s v="Tesseramento"/>
    <x v="1"/>
    <x v="3"/>
    <x v="0"/>
    <m/>
  </r>
  <r>
    <n v="162764"/>
    <x v="0"/>
    <x v="0"/>
    <x v="0"/>
    <x v="0"/>
    <x v="5"/>
    <x v="317"/>
    <x v="0"/>
    <x v="1"/>
    <s v="Tesseramento"/>
    <x v="1"/>
    <x v="0"/>
    <x v="0"/>
    <m/>
  </r>
  <r>
    <n v="8822"/>
    <x v="0"/>
    <x v="0"/>
    <x v="0"/>
    <x v="0"/>
    <x v="5"/>
    <x v="317"/>
    <x v="0"/>
    <x v="0"/>
    <s v="Tesseramento"/>
    <x v="1"/>
    <x v="4"/>
    <x v="0"/>
    <m/>
  </r>
  <r>
    <n v="109972"/>
    <x v="0"/>
    <x v="0"/>
    <x v="0"/>
    <x v="0"/>
    <x v="5"/>
    <x v="317"/>
    <x v="0"/>
    <x v="0"/>
    <s v="Tesseramento"/>
    <x v="1"/>
    <x v="3"/>
    <x v="0"/>
    <m/>
  </r>
  <r>
    <n v="172615"/>
    <x v="0"/>
    <x v="0"/>
    <x v="0"/>
    <x v="0"/>
    <x v="5"/>
    <x v="317"/>
    <x v="0"/>
    <x v="0"/>
    <s v="Tesseramento"/>
    <x v="1"/>
    <x v="0"/>
    <x v="0"/>
    <m/>
  </r>
  <r>
    <n v="107846"/>
    <x v="0"/>
    <x v="0"/>
    <x v="0"/>
    <x v="0"/>
    <x v="5"/>
    <x v="317"/>
    <x v="0"/>
    <x v="1"/>
    <s v="Tesseramento"/>
    <x v="1"/>
    <x v="4"/>
    <x v="0"/>
    <m/>
  </r>
  <r>
    <n v="217530"/>
    <x v="0"/>
    <x v="0"/>
    <x v="0"/>
    <x v="0"/>
    <x v="5"/>
    <x v="317"/>
    <x v="0"/>
    <x v="1"/>
    <s v="Tesseramento"/>
    <x v="1"/>
    <x v="4"/>
    <x v="0"/>
    <m/>
  </r>
  <r>
    <n v="107847"/>
    <x v="0"/>
    <x v="0"/>
    <x v="0"/>
    <x v="0"/>
    <x v="5"/>
    <x v="317"/>
    <x v="0"/>
    <x v="0"/>
    <s v="Tesseramento"/>
    <x v="1"/>
    <x v="0"/>
    <x v="0"/>
    <m/>
  </r>
  <r>
    <n v="201170"/>
    <x v="0"/>
    <x v="0"/>
    <x v="0"/>
    <x v="0"/>
    <x v="5"/>
    <x v="317"/>
    <x v="0"/>
    <x v="1"/>
    <s v="Tesseramento"/>
    <x v="1"/>
    <x v="1"/>
    <x v="0"/>
    <m/>
  </r>
  <r>
    <n v="83239"/>
    <x v="0"/>
    <x v="0"/>
    <x v="0"/>
    <x v="0"/>
    <x v="5"/>
    <x v="317"/>
    <x v="0"/>
    <x v="1"/>
    <s v="Tesseramento"/>
    <x v="1"/>
    <x v="4"/>
    <x v="0"/>
    <m/>
  </r>
  <r>
    <n v="109974"/>
    <x v="0"/>
    <x v="0"/>
    <x v="0"/>
    <x v="0"/>
    <x v="5"/>
    <x v="317"/>
    <x v="0"/>
    <x v="0"/>
    <s v="Tesseramento"/>
    <x v="1"/>
    <x v="0"/>
    <x v="0"/>
    <m/>
  </r>
  <r>
    <n v="197774"/>
    <x v="1"/>
    <x v="0"/>
    <x v="0"/>
    <x v="2"/>
    <x v="5"/>
    <x v="317"/>
    <x v="0"/>
    <x v="0"/>
    <s v="Tesseramento"/>
    <x v="1"/>
    <x v="7"/>
    <x v="0"/>
    <m/>
  </r>
  <r>
    <n v="143658"/>
    <x v="0"/>
    <x v="0"/>
    <x v="0"/>
    <x v="0"/>
    <x v="5"/>
    <x v="317"/>
    <x v="0"/>
    <x v="1"/>
    <s v="Tesseramento"/>
    <x v="1"/>
    <x v="3"/>
    <x v="0"/>
    <m/>
  </r>
  <r>
    <n v="81728"/>
    <x v="0"/>
    <x v="0"/>
    <x v="0"/>
    <x v="0"/>
    <x v="5"/>
    <x v="317"/>
    <x v="0"/>
    <x v="0"/>
    <s v="Tesseramento"/>
    <x v="1"/>
    <x v="0"/>
    <x v="0"/>
    <m/>
  </r>
  <r>
    <n v="109977"/>
    <x v="0"/>
    <x v="0"/>
    <x v="0"/>
    <x v="0"/>
    <x v="5"/>
    <x v="317"/>
    <x v="0"/>
    <x v="0"/>
    <s v="Tesseramento"/>
    <x v="1"/>
    <x v="0"/>
    <x v="0"/>
    <m/>
  </r>
  <r>
    <n v="83241"/>
    <x v="0"/>
    <x v="0"/>
    <x v="0"/>
    <x v="0"/>
    <x v="5"/>
    <x v="317"/>
    <x v="0"/>
    <x v="0"/>
    <s v="Tesseramento"/>
    <x v="1"/>
    <x v="4"/>
    <x v="0"/>
    <m/>
  </r>
  <r>
    <n v="19854"/>
    <x v="0"/>
    <x v="0"/>
    <x v="0"/>
    <x v="0"/>
    <x v="3"/>
    <x v="252"/>
    <x v="0"/>
    <x v="0"/>
    <s v="Tesseramento"/>
    <x v="1"/>
    <x v="3"/>
    <x v="0"/>
    <m/>
  </r>
  <r>
    <n v="107851"/>
    <x v="0"/>
    <x v="0"/>
    <x v="0"/>
    <x v="0"/>
    <x v="5"/>
    <x v="317"/>
    <x v="0"/>
    <x v="0"/>
    <s v="Tesseramento"/>
    <x v="1"/>
    <x v="0"/>
    <x v="0"/>
    <m/>
  </r>
  <r>
    <n v="107852"/>
    <x v="0"/>
    <x v="0"/>
    <x v="0"/>
    <x v="0"/>
    <x v="5"/>
    <x v="317"/>
    <x v="0"/>
    <x v="1"/>
    <s v="Tesseramento"/>
    <x v="1"/>
    <x v="4"/>
    <x v="0"/>
    <m/>
  </r>
  <r>
    <n v="109978"/>
    <x v="0"/>
    <x v="0"/>
    <x v="0"/>
    <x v="0"/>
    <x v="5"/>
    <x v="317"/>
    <x v="0"/>
    <x v="1"/>
    <s v="Tesseramento"/>
    <x v="1"/>
    <x v="3"/>
    <x v="0"/>
    <m/>
  </r>
  <r>
    <n v="118568"/>
    <x v="0"/>
    <x v="0"/>
    <x v="0"/>
    <x v="0"/>
    <x v="5"/>
    <x v="317"/>
    <x v="0"/>
    <x v="1"/>
    <s v="Tesseramento"/>
    <x v="1"/>
    <x v="4"/>
    <x v="0"/>
    <m/>
  </r>
  <r>
    <n v="223701"/>
    <x v="0"/>
    <x v="0"/>
    <x v="0"/>
    <x v="0"/>
    <x v="5"/>
    <x v="317"/>
    <x v="0"/>
    <x v="0"/>
    <s v="Tesseramento"/>
    <x v="1"/>
    <x v="0"/>
    <x v="0"/>
    <m/>
  </r>
  <r>
    <n v="109979"/>
    <x v="0"/>
    <x v="0"/>
    <x v="0"/>
    <x v="0"/>
    <x v="5"/>
    <x v="317"/>
    <x v="0"/>
    <x v="0"/>
    <s v="Tesseramento"/>
    <x v="1"/>
    <x v="3"/>
    <x v="0"/>
    <m/>
  </r>
  <r>
    <n v="194084"/>
    <x v="0"/>
    <x v="0"/>
    <x v="0"/>
    <x v="0"/>
    <x v="5"/>
    <x v="317"/>
    <x v="0"/>
    <x v="1"/>
    <s v="Tesseramento"/>
    <x v="1"/>
    <x v="3"/>
    <x v="0"/>
    <m/>
  </r>
  <r>
    <n v="147867"/>
    <x v="0"/>
    <x v="0"/>
    <x v="0"/>
    <x v="0"/>
    <x v="5"/>
    <x v="317"/>
    <x v="0"/>
    <x v="0"/>
    <s v="Tesseramento"/>
    <x v="1"/>
    <x v="0"/>
    <x v="0"/>
    <m/>
  </r>
  <r>
    <n v="217315"/>
    <x v="0"/>
    <x v="0"/>
    <x v="0"/>
    <x v="0"/>
    <x v="5"/>
    <x v="317"/>
    <x v="0"/>
    <x v="0"/>
    <s v="Tesseramento"/>
    <x v="1"/>
    <x v="1"/>
    <x v="0"/>
    <m/>
  </r>
  <r>
    <n v="218590"/>
    <x v="0"/>
    <x v="0"/>
    <x v="0"/>
    <x v="0"/>
    <x v="5"/>
    <x v="317"/>
    <x v="0"/>
    <x v="0"/>
    <s v="Tesseramento"/>
    <x v="1"/>
    <x v="1"/>
    <x v="0"/>
    <m/>
  </r>
  <r>
    <n v="111246"/>
    <x v="0"/>
    <x v="0"/>
    <x v="0"/>
    <x v="0"/>
    <x v="5"/>
    <x v="317"/>
    <x v="0"/>
    <x v="1"/>
    <s v="Tesseramento"/>
    <x v="1"/>
    <x v="3"/>
    <x v="0"/>
    <m/>
  </r>
  <r>
    <n v="107854"/>
    <x v="0"/>
    <x v="0"/>
    <x v="0"/>
    <x v="0"/>
    <x v="5"/>
    <x v="317"/>
    <x v="0"/>
    <x v="0"/>
    <s v="Tesseramento"/>
    <x v="1"/>
    <x v="4"/>
    <x v="0"/>
    <m/>
  </r>
  <r>
    <n v="109981"/>
    <x v="0"/>
    <x v="0"/>
    <x v="0"/>
    <x v="0"/>
    <x v="5"/>
    <x v="317"/>
    <x v="0"/>
    <x v="0"/>
    <s v="Tesseramento"/>
    <x v="1"/>
    <x v="3"/>
    <x v="0"/>
    <m/>
  </r>
  <r>
    <n v="107855"/>
    <x v="0"/>
    <x v="0"/>
    <x v="0"/>
    <x v="0"/>
    <x v="5"/>
    <x v="317"/>
    <x v="0"/>
    <x v="0"/>
    <s v="Tesseramento"/>
    <x v="1"/>
    <x v="3"/>
    <x v="0"/>
    <m/>
  </r>
  <r>
    <n v="132471"/>
    <x v="0"/>
    <x v="0"/>
    <x v="0"/>
    <x v="0"/>
    <x v="5"/>
    <x v="317"/>
    <x v="0"/>
    <x v="0"/>
    <s v="Tesseramento"/>
    <x v="1"/>
    <x v="3"/>
    <x v="0"/>
    <m/>
  </r>
  <r>
    <n v="108754"/>
    <x v="0"/>
    <x v="0"/>
    <x v="0"/>
    <x v="0"/>
    <x v="5"/>
    <x v="317"/>
    <x v="0"/>
    <x v="0"/>
    <s v="Tesseramento"/>
    <x v="1"/>
    <x v="3"/>
    <x v="0"/>
    <m/>
  </r>
  <r>
    <n v="107856"/>
    <x v="0"/>
    <x v="0"/>
    <x v="0"/>
    <x v="0"/>
    <x v="5"/>
    <x v="317"/>
    <x v="0"/>
    <x v="0"/>
    <s v="Tesseramento"/>
    <x v="1"/>
    <x v="4"/>
    <x v="0"/>
    <m/>
  </r>
  <r>
    <n v="118571"/>
    <x v="0"/>
    <x v="0"/>
    <x v="0"/>
    <x v="0"/>
    <x v="5"/>
    <x v="317"/>
    <x v="0"/>
    <x v="0"/>
    <s v="Tesseramento"/>
    <x v="1"/>
    <x v="4"/>
    <x v="0"/>
    <m/>
  </r>
  <r>
    <n v="174449"/>
    <x v="0"/>
    <x v="0"/>
    <x v="0"/>
    <x v="0"/>
    <x v="5"/>
    <x v="317"/>
    <x v="0"/>
    <x v="0"/>
    <s v="Tesseramento"/>
    <x v="1"/>
    <x v="3"/>
    <x v="0"/>
    <m/>
  </r>
  <r>
    <n v="112881"/>
    <x v="0"/>
    <x v="0"/>
    <x v="0"/>
    <x v="0"/>
    <x v="5"/>
    <x v="317"/>
    <x v="0"/>
    <x v="0"/>
    <s v="Tesseramento"/>
    <x v="1"/>
    <x v="3"/>
    <x v="0"/>
    <m/>
  </r>
  <r>
    <n v="109983"/>
    <x v="0"/>
    <x v="0"/>
    <x v="0"/>
    <x v="2"/>
    <x v="5"/>
    <x v="317"/>
    <x v="0"/>
    <x v="0"/>
    <s v="Tesseramento"/>
    <x v="1"/>
    <x v="4"/>
    <x v="0"/>
    <m/>
  </r>
  <r>
    <n v="132475"/>
    <x v="0"/>
    <x v="0"/>
    <x v="0"/>
    <x v="0"/>
    <x v="5"/>
    <x v="317"/>
    <x v="0"/>
    <x v="0"/>
    <s v="Tesseramento"/>
    <x v="1"/>
    <x v="1"/>
    <x v="0"/>
    <m/>
  </r>
  <r>
    <n v="108758"/>
    <x v="0"/>
    <x v="0"/>
    <x v="0"/>
    <x v="0"/>
    <x v="5"/>
    <x v="317"/>
    <x v="0"/>
    <x v="0"/>
    <s v="Tesseramento"/>
    <x v="1"/>
    <x v="0"/>
    <x v="0"/>
    <m/>
  </r>
  <r>
    <n v="111248"/>
    <x v="0"/>
    <x v="0"/>
    <x v="0"/>
    <x v="0"/>
    <x v="5"/>
    <x v="317"/>
    <x v="0"/>
    <x v="1"/>
    <s v="Tesseramento"/>
    <x v="1"/>
    <x v="4"/>
    <x v="0"/>
    <m/>
  </r>
  <r>
    <n v="107859"/>
    <x v="0"/>
    <x v="0"/>
    <x v="0"/>
    <x v="0"/>
    <x v="5"/>
    <x v="317"/>
    <x v="0"/>
    <x v="0"/>
    <s v="Tesseramento"/>
    <x v="1"/>
    <x v="4"/>
    <x v="0"/>
    <m/>
  </r>
  <r>
    <n v="81582"/>
    <x v="0"/>
    <x v="0"/>
    <x v="0"/>
    <x v="0"/>
    <x v="5"/>
    <x v="317"/>
    <x v="0"/>
    <x v="1"/>
    <s v="Tesseramento"/>
    <x v="1"/>
    <x v="4"/>
    <x v="0"/>
    <m/>
  </r>
  <r>
    <n v="111249"/>
    <x v="0"/>
    <x v="0"/>
    <x v="0"/>
    <x v="0"/>
    <x v="5"/>
    <x v="317"/>
    <x v="0"/>
    <x v="0"/>
    <s v="Tesseramento"/>
    <x v="1"/>
    <x v="4"/>
    <x v="0"/>
    <m/>
  </r>
  <r>
    <n v="220730"/>
    <x v="0"/>
    <x v="0"/>
    <x v="0"/>
    <x v="0"/>
    <x v="2"/>
    <x v="172"/>
    <x v="0"/>
    <x v="0"/>
    <s v="Tesseramento"/>
    <x v="1"/>
    <x v="4"/>
    <x v="0"/>
    <m/>
  </r>
  <r>
    <n v="82267"/>
    <x v="0"/>
    <x v="0"/>
    <x v="0"/>
    <x v="0"/>
    <x v="2"/>
    <x v="172"/>
    <x v="0"/>
    <x v="0"/>
    <s v="Tesseramento"/>
    <x v="1"/>
    <x v="4"/>
    <x v="0"/>
    <m/>
  </r>
  <r>
    <n v="235541"/>
    <x v="1"/>
    <x v="1"/>
    <x v="1"/>
    <x v="2"/>
    <x v="2"/>
    <x v="55"/>
    <x v="0"/>
    <x v="1"/>
    <s v="Tesseramento"/>
    <x v="1"/>
    <x v="5"/>
    <x v="0"/>
    <m/>
  </r>
  <r>
    <n v="77523"/>
    <x v="0"/>
    <x v="0"/>
    <x v="2"/>
    <x v="0"/>
    <x v="13"/>
    <x v="39"/>
    <x v="0"/>
    <x v="1"/>
    <s v="Tesseramento"/>
    <x v="0"/>
    <x v="4"/>
    <x v="0"/>
    <m/>
  </r>
  <r>
    <n v="95775"/>
    <x v="0"/>
    <x v="0"/>
    <x v="0"/>
    <x v="0"/>
    <x v="8"/>
    <x v="105"/>
    <x v="0"/>
    <x v="0"/>
    <s v="Tesseramento"/>
    <x v="2"/>
    <x v="3"/>
    <x v="0"/>
    <m/>
  </r>
  <r>
    <n v="152728"/>
    <x v="0"/>
    <x v="0"/>
    <x v="0"/>
    <x v="0"/>
    <x v="8"/>
    <x v="105"/>
    <x v="0"/>
    <x v="0"/>
    <s v="Tesseramento"/>
    <x v="2"/>
    <x v="0"/>
    <x v="0"/>
    <m/>
  </r>
  <r>
    <n v="159382"/>
    <x v="0"/>
    <x v="0"/>
    <x v="0"/>
    <x v="1"/>
    <x v="8"/>
    <x v="105"/>
    <x v="0"/>
    <x v="1"/>
    <s v="Tesseramento"/>
    <x v="2"/>
    <x v="4"/>
    <x v="0"/>
    <m/>
  </r>
  <r>
    <n v="17109"/>
    <x v="0"/>
    <x v="0"/>
    <x v="0"/>
    <x v="0"/>
    <x v="8"/>
    <x v="105"/>
    <x v="0"/>
    <x v="0"/>
    <s v="Tesseramento"/>
    <x v="2"/>
    <x v="3"/>
    <x v="0"/>
    <m/>
  </r>
  <r>
    <n v="72893"/>
    <x v="0"/>
    <x v="0"/>
    <x v="0"/>
    <x v="1"/>
    <x v="8"/>
    <x v="105"/>
    <x v="0"/>
    <x v="1"/>
    <s v="Tesseramento"/>
    <x v="2"/>
    <x v="4"/>
    <x v="0"/>
    <m/>
  </r>
  <r>
    <n v="33328"/>
    <x v="0"/>
    <x v="0"/>
    <x v="0"/>
    <x v="0"/>
    <x v="8"/>
    <x v="105"/>
    <x v="0"/>
    <x v="0"/>
    <s v="Tesseramento"/>
    <x v="2"/>
    <x v="3"/>
    <x v="0"/>
    <m/>
  </r>
  <r>
    <n v="217784"/>
    <x v="0"/>
    <x v="0"/>
    <x v="0"/>
    <x v="0"/>
    <x v="8"/>
    <x v="105"/>
    <x v="0"/>
    <x v="0"/>
    <s v="Tesseramento"/>
    <x v="2"/>
    <x v="0"/>
    <x v="0"/>
    <m/>
  </r>
  <r>
    <n v="188410"/>
    <x v="1"/>
    <x v="0"/>
    <x v="0"/>
    <x v="0"/>
    <x v="3"/>
    <x v="252"/>
    <x v="0"/>
    <x v="0"/>
    <s v="Tesseramento"/>
    <x v="1"/>
    <x v="7"/>
    <x v="0"/>
    <s v="B"/>
  </r>
  <r>
    <n v="185980"/>
    <x v="0"/>
    <x v="0"/>
    <x v="0"/>
    <x v="1"/>
    <x v="7"/>
    <x v="195"/>
    <x v="0"/>
    <x v="1"/>
    <s v="Tesseramento"/>
    <x v="1"/>
    <x v="0"/>
    <x v="0"/>
    <m/>
  </r>
  <r>
    <n v="116352"/>
    <x v="0"/>
    <x v="0"/>
    <x v="0"/>
    <x v="0"/>
    <x v="7"/>
    <x v="195"/>
    <x v="0"/>
    <x v="0"/>
    <s v="Tesseramento"/>
    <x v="1"/>
    <x v="3"/>
    <x v="0"/>
    <m/>
  </r>
  <r>
    <n v="207702"/>
    <x v="0"/>
    <x v="0"/>
    <x v="0"/>
    <x v="0"/>
    <x v="1"/>
    <x v="212"/>
    <x v="0"/>
    <x v="0"/>
    <s v="Tesseramento"/>
    <x v="1"/>
    <x v="3"/>
    <x v="0"/>
    <m/>
  </r>
  <r>
    <n v="207703"/>
    <x v="0"/>
    <x v="0"/>
    <x v="0"/>
    <x v="0"/>
    <x v="1"/>
    <x v="212"/>
    <x v="0"/>
    <x v="1"/>
    <s v="Tesseramento"/>
    <x v="1"/>
    <x v="3"/>
    <x v="0"/>
    <m/>
  </r>
  <r>
    <n v="211424"/>
    <x v="0"/>
    <x v="0"/>
    <x v="0"/>
    <x v="0"/>
    <x v="1"/>
    <x v="212"/>
    <x v="0"/>
    <x v="0"/>
    <s v="Tesseramento"/>
    <x v="1"/>
    <x v="3"/>
    <x v="0"/>
    <m/>
  </r>
  <r>
    <n v="46274"/>
    <x v="0"/>
    <x v="0"/>
    <x v="2"/>
    <x v="0"/>
    <x v="8"/>
    <x v="31"/>
    <x v="0"/>
    <x v="0"/>
    <s v="Tesseramento"/>
    <x v="1"/>
    <x v="0"/>
    <x v="0"/>
    <m/>
  </r>
  <r>
    <n v="98558"/>
    <x v="0"/>
    <x v="0"/>
    <x v="0"/>
    <x v="3"/>
    <x v="8"/>
    <x v="31"/>
    <x v="0"/>
    <x v="0"/>
    <s v="Tesseramento"/>
    <x v="1"/>
    <x v="4"/>
    <x v="0"/>
    <m/>
  </r>
  <r>
    <n v="17179"/>
    <x v="0"/>
    <x v="0"/>
    <x v="0"/>
    <x v="0"/>
    <x v="8"/>
    <x v="31"/>
    <x v="0"/>
    <x v="0"/>
    <s v="Tesseramento"/>
    <x v="1"/>
    <x v="0"/>
    <x v="0"/>
    <m/>
  </r>
  <r>
    <n v="35740"/>
    <x v="0"/>
    <x v="0"/>
    <x v="0"/>
    <x v="0"/>
    <x v="8"/>
    <x v="31"/>
    <x v="0"/>
    <x v="0"/>
    <s v="Tesseramento"/>
    <x v="1"/>
    <x v="4"/>
    <x v="0"/>
    <m/>
  </r>
  <r>
    <n v="55182"/>
    <x v="0"/>
    <x v="0"/>
    <x v="0"/>
    <x v="0"/>
    <x v="8"/>
    <x v="31"/>
    <x v="0"/>
    <x v="0"/>
    <s v="Tesseramento"/>
    <x v="1"/>
    <x v="4"/>
    <x v="0"/>
    <m/>
  </r>
  <r>
    <n v="163556"/>
    <x v="0"/>
    <x v="0"/>
    <x v="0"/>
    <x v="0"/>
    <x v="4"/>
    <x v="200"/>
    <x v="0"/>
    <x v="0"/>
    <s v="Tesseramento"/>
    <x v="1"/>
    <x v="0"/>
    <x v="0"/>
    <m/>
  </r>
  <r>
    <n v="140628"/>
    <x v="0"/>
    <x v="0"/>
    <x v="0"/>
    <x v="1"/>
    <x v="8"/>
    <x v="31"/>
    <x v="0"/>
    <x v="0"/>
    <s v="Tesseramento"/>
    <x v="1"/>
    <x v="0"/>
    <x v="0"/>
    <m/>
  </r>
  <r>
    <n v="206125"/>
    <x v="0"/>
    <x v="0"/>
    <x v="0"/>
    <x v="1"/>
    <x v="8"/>
    <x v="31"/>
    <x v="0"/>
    <x v="1"/>
    <s v="Tesseramento"/>
    <x v="1"/>
    <x v="0"/>
    <x v="0"/>
    <m/>
  </r>
  <r>
    <n v="2495"/>
    <x v="0"/>
    <x v="0"/>
    <x v="0"/>
    <x v="0"/>
    <x v="8"/>
    <x v="31"/>
    <x v="0"/>
    <x v="0"/>
    <s v="Tesseramento"/>
    <x v="1"/>
    <x v="4"/>
    <x v="0"/>
    <m/>
  </r>
  <r>
    <n v="35532"/>
    <x v="0"/>
    <x v="0"/>
    <x v="0"/>
    <x v="0"/>
    <x v="8"/>
    <x v="31"/>
    <x v="0"/>
    <x v="0"/>
    <s v="Tesseramento"/>
    <x v="1"/>
    <x v="3"/>
    <x v="0"/>
    <m/>
  </r>
  <r>
    <n v="51644"/>
    <x v="0"/>
    <x v="0"/>
    <x v="0"/>
    <x v="0"/>
    <x v="8"/>
    <x v="31"/>
    <x v="0"/>
    <x v="1"/>
    <s v="Tesseramento"/>
    <x v="1"/>
    <x v="0"/>
    <x v="0"/>
    <m/>
  </r>
  <r>
    <n v="156405"/>
    <x v="0"/>
    <x v="0"/>
    <x v="0"/>
    <x v="1"/>
    <x v="8"/>
    <x v="31"/>
    <x v="0"/>
    <x v="0"/>
    <s v="Tesseramento"/>
    <x v="1"/>
    <x v="0"/>
    <x v="0"/>
    <m/>
  </r>
  <r>
    <n v="206533"/>
    <x v="0"/>
    <x v="0"/>
    <x v="0"/>
    <x v="1"/>
    <x v="8"/>
    <x v="31"/>
    <x v="0"/>
    <x v="1"/>
    <s v="Tesseramento"/>
    <x v="1"/>
    <x v="3"/>
    <x v="0"/>
    <m/>
  </r>
  <r>
    <n v="186236"/>
    <x v="0"/>
    <x v="0"/>
    <x v="0"/>
    <x v="1"/>
    <x v="8"/>
    <x v="31"/>
    <x v="0"/>
    <x v="0"/>
    <s v="Tesseramento"/>
    <x v="1"/>
    <x v="1"/>
    <x v="0"/>
    <m/>
  </r>
  <r>
    <n v="35696"/>
    <x v="0"/>
    <x v="0"/>
    <x v="0"/>
    <x v="0"/>
    <x v="8"/>
    <x v="31"/>
    <x v="0"/>
    <x v="0"/>
    <s v="Tesseramento"/>
    <x v="1"/>
    <x v="4"/>
    <x v="0"/>
    <m/>
  </r>
  <r>
    <n v="38789"/>
    <x v="0"/>
    <x v="0"/>
    <x v="0"/>
    <x v="0"/>
    <x v="4"/>
    <x v="200"/>
    <x v="0"/>
    <x v="0"/>
    <s v="Tesseramento"/>
    <x v="1"/>
    <x v="4"/>
    <x v="0"/>
    <m/>
  </r>
  <r>
    <n v="17905"/>
    <x v="0"/>
    <x v="0"/>
    <x v="0"/>
    <x v="0"/>
    <x v="4"/>
    <x v="144"/>
    <x v="0"/>
    <x v="1"/>
    <s v="Tesseramento"/>
    <x v="1"/>
    <x v="4"/>
    <x v="0"/>
    <m/>
  </r>
  <r>
    <n v="138265"/>
    <x v="0"/>
    <x v="0"/>
    <x v="0"/>
    <x v="1"/>
    <x v="7"/>
    <x v="195"/>
    <x v="0"/>
    <x v="0"/>
    <s v="Tesseramento"/>
    <x v="1"/>
    <x v="0"/>
    <x v="0"/>
    <m/>
  </r>
  <r>
    <n v="225975"/>
    <x v="0"/>
    <x v="0"/>
    <x v="0"/>
    <x v="1"/>
    <x v="7"/>
    <x v="195"/>
    <x v="0"/>
    <x v="0"/>
    <s v="Tesseramento"/>
    <x v="1"/>
    <x v="4"/>
    <x v="0"/>
    <m/>
  </r>
  <r>
    <n v="105129"/>
    <x v="0"/>
    <x v="0"/>
    <x v="0"/>
    <x v="0"/>
    <x v="7"/>
    <x v="195"/>
    <x v="0"/>
    <x v="1"/>
    <s v="Tesseramento"/>
    <x v="1"/>
    <x v="3"/>
    <x v="0"/>
    <m/>
  </r>
  <r>
    <n v="145236"/>
    <x v="0"/>
    <x v="0"/>
    <x v="0"/>
    <x v="0"/>
    <x v="7"/>
    <x v="195"/>
    <x v="0"/>
    <x v="1"/>
    <s v="Tesseramento"/>
    <x v="1"/>
    <x v="0"/>
    <x v="0"/>
    <m/>
  </r>
  <r>
    <n v="189166"/>
    <x v="0"/>
    <x v="1"/>
    <x v="0"/>
    <x v="1"/>
    <x v="7"/>
    <x v="195"/>
    <x v="0"/>
    <x v="0"/>
    <s v="Tesseramento"/>
    <x v="1"/>
    <x v="0"/>
    <x v="0"/>
    <m/>
  </r>
  <r>
    <n v="19320"/>
    <x v="0"/>
    <x v="0"/>
    <x v="0"/>
    <x v="0"/>
    <x v="4"/>
    <x v="184"/>
    <x v="0"/>
    <x v="0"/>
    <s v="Tesseramento"/>
    <x v="0"/>
    <x v="3"/>
    <x v="0"/>
    <m/>
  </r>
  <r>
    <n v="44149"/>
    <x v="0"/>
    <x v="0"/>
    <x v="0"/>
    <x v="0"/>
    <x v="2"/>
    <x v="42"/>
    <x v="0"/>
    <x v="0"/>
    <s v="Tesseramento"/>
    <x v="1"/>
    <x v="4"/>
    <x v="0"/>
    <m/>
  </r>
  <r>
    <n v="227128"/>
    <x v="0"/>
    <x v="0"/>
    <x v="0"/>
    <x v="1"/>
    <x v="7"/>
    <x v="195"/>
    <x v="0"/>
    <x v="0"/>
    <s v="Tesseramento"/>
    <x v="1"/>
    <x v="0"/>
    <x v="0"/>
    <m/>
  </r>
  <r>
    <n v="133066"/>
    <x v="0"/>
    <x v="0"/>
    <x v="0"/>
    <x v="0"/>
    <x v="4"/>
    <x v="184"/>
    <x v="0"/>
    <x v="0"/>
    <s v="Tesseramento"/>
    <x v="0"/>
    <x v="4"/>
    <x v="0"/>
    <m/>
  </r>
  <r>
    <n v="179165"/>
    <x v="0"/>
    <x v="0"/>
    <x v="0"/>
    <x v="0"/>
    <x v="7"/>
    <x v="195"/>
    <x v="0"/>
    <x v="0"/>
    <s v="Tesseramento"/>
    <x v="1"/>
    <x v="0"/>
    <x v="0"/>
    <m/>
  </r>
  <r>
    <n v="200111"/>
    <x v="0"/>
    <x v="0"/>
    <x v="0"/>
    <x v="0"/>
    <x v="4"/>
    <x v="184"/>
    <x v="0"/>
    <x v="0"/>
    <s v="Tesseramento"/>
    <x v="0"/>
    <x v="1"/>
    <x v="0"/>
    <m/>
  </r>
  <r>
    <n v="225976"/>
    <x v="0"/>
    <x v="0"/>
    <x v="0"/>
    <x v="1"/>
    <x v="7"/>
    <x v="195"/>
    <x v="0"/>
    <x v="1"/>
    <s v="Tesseramento"/>
    <x v="1"/>
    <x v="0"/>
    <x v="0"/>
    <m/>
  </r>
  <r>
    <n v="231175"/>
    <x v="0"/>
    <x v="0"/>
    <x v="0"/>
    <x v="3"/>
    <x v="4"/>
    <x v="184"/>
    <x v="0"/>
    <x v="0"/>
    <s v="Tesseramento"/>
    <x v="0"/>
    <x v="0"/>
    <x v="0"/>
    <m/>
  </r>
  <r>
    <n v="126517"/>
    <x v="0"/>
    <x v="0"/>
    <x v="0"/>
    <x v="0"/>
    <x v="9"/>
    <x v="329"/>
    <x v="0"/>
    <x v="1"/>
    <s v="Tesseramento"/>
    <x v="1"/>
    <x v="3"/>
    <x v="0"/>
    <m/>
  </r>
  <r>
    <n v="25675"/>
    <x v="0"/>
    <x v="0"/>
    <x v="2"/>
    <x v="0"/>
    <x v="4"/>
    <x v="200"/>
    <x v="0"/>
    <x v="0"/>
    <s v="Tesseramento"/>
    <x v="1"/>
    <x v="3"/>
    <x v="0"/>
    <m/>
  </r>
  <r>
    <n v="60710"/>
    <x v="0"/>
    <x v="0"/>
    <x v="0"/>
    <x v="0"/>
    <x v="4"/>
    <x v="184"/>
    <x v="0"/>
    <x v="0"/>
    <s v="Tesseramento"/>
    <x v="0"/>
    <x v="3"/>
    <x v="0"/>
    <m/>
  </r>
  <r>
    <n v="111573"/>
    <x v="0"/>
    <x v="0"/>
    <x v="0"/>
    <x v="0"/>
    <x v="9"/>
    <x v="329"/>
    <x v="0"/>
    <x v="0"/>
    <s v="Tesseramento"/>
    <x v="1"/>
    <x v="3"/>
    <x v="0"/>
    <m/>
  </r>
  <r>
    <n v="110068"/>
    <x v="0"/>
    <x v="0"/>
    <x v="0"/>
    <x v="0"/>
    <x v="4"/>
    <x v="184"/>
    <x v="0"/>
    <x v="0"/>
    <s v="Tesseramento"/>
    <x v="0"/>
    <x v="0"/>
    <x v="0"/>
    <m/>
  </r>
  <r>
    <n v="99056"/>
    <x v="0"/>
    <x v="0"/>
    <x v="0"/>
    <x v="4"/>
    <x v="4"/>
    <x v="184"/>
    <x v="0"/>
    <x v="1"/>
    <s v="Tesseramento"/>
    <x v="0"/>
    <x v="4"/>
    <x v="0"/>
    <m/>
  </r>
  <r>
    <n v="57480"/>
    <x v="0"/>
    <x v="0"/>
    <x v="0"/>
    <x v="0"/>
    <x v="8"/>
    <x v="105"/>
    <x v="0"/>
    <x v="1"/>
    <s v="Tesseramento"/>
    <x v="2"/>
    <x v="4"/>
    <x v="0"/>
    <m/>
  </r>
  <r>
    <n v="40765"/>
    <x v="0"/>
    <x v="0"/>
    <x v="0"/>
    <x v="0"/>
    <x v="8"/>
    <x v="105"/>
    <x v="0"/>
    <x v="0"/>
    <s v="Tesseramento"/>
    <x v="2"/>
    <x v="4"/>
    <x v="0"/>
    <m/>
  </r>
  <r>
    <n v="191803"/>
    <x v="0"/>
    <x v="0"/>
    <x v="0"/>
    <x v="2"/>
    <x v="8"/>
    <x v="105"/>
    <x v="0"/>
    <x v="0"/>
    <s v="Tesseramento"/>
    <x v="2"/>
    <x v="4"/>
    <x v="0"/>
    <m/>
  </r>
  <r>
    <n v="235540"/>
    <x v="1"/>
    <x v="1"/>
    <x v="1"/>
    <x v="2"/>
    <x v="2"/>
    <x v="55"/>
    <x v="0"/>
    <x v="0"/>
    <s v="Tesseramento"/>
    <x v="1"/>
    <x v="5"/>
    <x v="0"/>
    <m/>
  </r>
  <r>
    <n v="211600"/>
    <x v="0"/>
    <x v="0"/>
    <x v="0"/>
    <x v="0"/>
    <x v="9"/>
    <x v="329"/>
    <x v="0"/>
    <x v="0"/>
    <s v="Tesseramento"/>
    <x v="1"/>
    <x v="0"/>
    <x v="0"/>
    <m/>
  </r>
  <r>
    <n v="110249"/>
    <x v="0"/>
    <x v="0"/>
    <x v="0"/>
    <x v="0"/>
    <x v="8"/>
    <x v="105"/>
    <x v="0"/>
    <x v="0"/>
    <s v="Tesseramento"/>
    <x v="2"/>
    <x v="0"/>
    <x v="0"/>
    <m/>
  </r>
  <r>
    <n v="72773"/>
    <x v="0"/>
    <x v="0"/>
    <x v="0"/>
    <x v="0"/>
    <x v="8"/>
    <x v="105"/>
    <x v="0"/>
    <x v="0"/>
    <s v="Tesseramento"/>
    <x v="2"/>
    <x v="0"/>
    <x v="0"/>
    <m/>
  </r>
  <r>
    <n v="106660"/>
    <x v="0"/>
    <x v="0"/>
    <x v="0"/>
    <x v="0"/>
    <x v="8"/>
    <x v="105"/>
    <x v="0"/>
    <x v="0"/>
    <s v="Tesseramento"/>
    <x v="2"/>
    <x v="0"/>
    <x v="0"/>
    <m/>
  </r>
  <r>
    <n v="97837"/>
    <x v="0"/>
    <x v="0"/>
    <x v="0"/>
    <x v="0"/>
    <x v="8"/>
    <x v="105"/>
    <x v="0"/>
    <x v="0"/>
    <s v="Tesseramento"/>
    <x v="2"/>
    <x v="0"/>
    <x v="0"/>
    <m/>
  </r>
  <r>
    <n v="159716"/>
    <x v="0"/>
    <x v="0"/>
    <x v="0"/>
    <x v="0"/>
    <x v="7"/>
    <x v="195"/>
    <x v="0"/>
    <x v="0"/>
    <s v="Tesseramento"/>
    <x v="1"/>
    <x v="1"/>
    <x v="0"/>
    <m/>
  </r>
  <r>
    <n v="139288"/>
    <x v="0"/>
    <x v="0"/>
    <x v="0"/>
    <x v="2"/>
    <x v="8"/>
    <x v="105"/>
    <x v="0"/>
    <x v="0"/>
    <s v="Tesseramento"/>
    <x v="2"/>
    <x v="4"/>
    <x v="0"/>
    <m/>
  </r>
  <r>
    <n v="17123"/>
    <x v="0"/>
    <x v="0"/>
    <x v="0"/>
    <x v="0"/>
    <x v="8"/>
    <x v="105"/>
    <x v="0"/>
    <x v="0"/>
    <s v="Tesseramento"/>
    <x v="2"/>
    <x v="4"/>
    <x v="0"/>
    <m/>
  </r>
  <r>
    <n v="224073"/>
    <x v="0"/>
    <x v="1"/>
    <x v="0"/>
    <x v="1"/>
    <x v="7"/>
    <x v="195"/>
    <x v="0"/>
    <x v="0"/>
    <s v="Tesseramento"/>
    <x v="1"/>
    <x v="0"/>
    <x v="0"/>
    <m/>
  </r>
  <r>
    <n v="17124"/>
    <x v="0"/>
    <x v="0"/>
    <x v="0"/>
    <x v="0"/>
    <x v="8"/>
    <x v="105"/>
    <x v="0"/>
    <x v="0"/>
    <s v="Tesseramento"/>
    <x v="2"/>
    <x v="3"/>
    <x v="0"/>
    <m/>
  </r>
  <r>
    <n v="17126"/>
    <x v="0"/>
    <x v="0"/>
    <x v="0"/>
    <x v="0"/>
    <x v="8"/>
    <x v="105"/>
    <x v="0"/>
    <x v="1"/>
    <s v="Tesseramento"/>
    <x v="2"/>
    <x v="3"/>
    <x v="0"/>
    <m/>
  </r>
  <r>
    <n v="45312"/>
    <x v="0"/>
    <x v="0"/>
    <x v="0"/>
    <x v="0"/>
    <x v="8"/>
    <x v="105"/>
    <x v="0"/>
    <x v="0"/>
    <s v="Tesseramento"/>
    <x v="2"/>
    <x v="4"/>
    <x v="0"/>
    <m/>
  </r>
  <r>
    <n v="227129"/>
    <x v="0"/>
    <x v="0"/>
    <x v="0"/>
    <x v="1"/>
    <x v="7"/>
    <x v="195"/>
    <x v="0"/>
    <x v="1"/>
    <s v="Tesseramento"/>
    <x v="1"/>
    <x v="0"/>
    <x v="0"/>
    <m/>
  </r>
  <r>
    <n v="154755"/>
    <x v="0"/>
    <x v="0"/>
    <x v="0"/>
    <x v="1"/>
    <x v="8"/>
    <x v="105"/>
    <x v="0"/>
    <x v="1"/>
    <s v="Tesseramento"/>
    <x v="2"/>
    <x v="3"/>
    <x v="0"/>
    <m/>
  </r>
  <r>
    <n v="138277"/>
    <x v="0"/>
    <x v="0"/>
    <x v="0"/>
    <x v="0"/>
    <x v="7"/>
    <x v="195"/>
    <x v="0"/>
    <x v="0"/>
    <s v="Tesseramento"/>
    <x v="1"/>
    <x v="0"/>
    <x v="0"/>
    <m/>
  </r>
  <r>
    <n v="31050"/>
    <x v="0"/>
    <x v="0"/>
    <x v="0"/>
    <x v="0"/>
    <x v="8"/>
    <x v="105"/>
    <x v="0"/>
    <x v="0"/>
    <s v="Tesseramento"/>
    <x v="2"/>
    <x v="4"/>
    <x v="0"/>
    <m/>
  </r>
  <r>
    <n v="129187"/>
    <x v="0"/>
    <x v="0"/>
    <x v="0"/>
    <x v="0"/>
    <x v="7"/>
    <x v="195"/>
    <x v="0"/>
    <x v="0"/>
    <s v="Tesseramento"/>
    <x v="1"/>
    <x v="0"/>
    <x v="0"/>
    <m/>
  </r>
  <r>
    <n v="179183"/>
    <x v="0"/>
    <x v="0"/>
    <x v="0"/>
    <x v="2"/>
    <x v="7"/>
    <x v="195"/>
    <x v="0"/>
    <x v="0"/>
    <s v="Tesseramento"/>
    <x v="1"/>
    <x v="4"/>
    <x v="0"/>
    <m/>
  </r>
  <r>
    <n v="160539"/>
    <x v="0"/>
    <x v="0"/>
    <x v="0"/>
    <x v="0"/>
    <x v="7"/>
    <x v="195"/>
    <x v="0"/>
    <x v="0"/>
    <s v="Tesseramento"/>
    <x v="1"/>
    <x v="0"/>
    <x v="0"/>
    <m/>
  </r>
  <r>
    <n v="193783"/>
    <x v="1"/>
    <x v="0"/>
    <x v="0"/>
    <x v="0"/>
    <x v="7"/>
    <x v="195"/>
    <x v="0"/>
    <x v="0"/>
    <s v="Tesseramento"/>
    <x v="1"/>
    <x v="6"/>
    <x v="0"/>
    <m/>
  </r>
  <r>
    <n v="126701"/>
    <x v="0"/>
    <x v="0"/>
    <x v="0"/>
    <x v="0"/>
    <x v="7"/>
    <x v="195"/>
    <x v="0"/>
    <x v="0"/>
    <s v="Tesseramento"/>
    <x v="1"/>
    <x v="0"/>
    <x v="0"/>
    <m/>
  </r>
  <r>
    <n v="235539"/>
    <x v="1"/>
    <x v="1"/>
    <x v="1"/>
    <x v="2"/>
    <x v="2"/>
    <x v="55"/>
    <x v="0"/>
    <x v="1"/>
    <s v="Tesseramento"/>
    <x v="1"/>
    <x v="5"/>
    <x v="0"/>
    <m/>
  </r>
  <r>
    <n v="102893"/>
    <x v="0"/>
    <x v="0"/>
    <x v="0"/>
    <x v="0"/>
    <x v="8"/>
    <x v="222"/>
    <x v="0"/>
    <x v="0"/>
    <s v="Tesseramento"/>
    <x v="1"/>
    <x v="0"/>
    <x v="0"/>
    <m/>
  </r>
  <r>
    <n v="236155"/>
    <x v="0"/>
    <x v="1"/>
    <x v="1"/>
    <x v="3"/>
    <x v="4"/>
    <x v="184"/>
    <x v="0"/>
    <x v="0"/>
    <s v="Tesseramento"/>
    <x v="0"/>
    <x v="4"/>
    <x v="0"/>
    <m/>
  </r>
  <r>
    <n v="50343"/>
    <x v="0"/>
    <x v="0"/>
    <x v="0"/>
    <x v="0"/>
    <x v="8"/>
    <x v="105"/>
    <x v="0"/>
    <x v="1"/>
    <s v="Tesseramento"/>
    <x v="2"/>
    <x v="4"/>
    <x v="0"/>
    <m/>
  </r>
  <r>
    <n v="173214"/>
    <x v="0"/>
    <x v="0"/>
    <x v="0"/>
    <x v="5"/>
    <x v="8"/>
    <x v="105"/>
    <x v="0"/>
    <x v="0"/>
    <s v="Tesseramento"/>
    <x v="2"/>
    <x v="0"/>
    <x v="0"/>
    <m/>
  </r>
  <r>
    <n v="232434"/>
    <x v="0"/>
    <x v="1"/>
    <x v="0"/>
    <x v="1"/>
    <x v="8"/>
    <x v="222"/>
    <x v="0"/>
    <x v="1"/>
    <s v="Tesseramento"/>
    <x v="1"/>
    <x v="0"/>
    <x v="0"/>
    <m/>
  </r>
  <r>
    <n v="17143"/>
    <x v="0"/>
    <x v="0"/>
    <x v="0"/>
    <x v="0"/>
    <x v="8"/>
    <x v="105"/>
    <x v="0"/>
    <x v="0"/>
    <s v="Tesseramento"/>
    <x v="2"/>
    <x v="4"/>
    <x v="0"/>
    <m/>
  </r>
  <r>
    <n v="192640"/>
    <x v="0"/>
    <x v="0"/>
    <x v="0"/>
    <x v="2"/>
    <x v="8"/>
    <x v="105"/>
    <x v="0"/>
    <x v="0"/>
    <s v="Tesseramento"/>
    <x v="2"/>
    <x v="4"/>
    <x v="0"/>
    <m/>
  </r>
  <r>
    <n v="82923"/>
    <x v="0"/>
    <x v="0"/>
    <x v="0"/>
    <x v="0"/>
    <x v="8"/>
    <x v="105"/>
    <x v="0"/>
    <x v="1"/>
    <s v="Tesseramento"/>
    <x v="2"/>
    <x v="4"/>
    <x v="0"/>
    <m/>
  </r>
  <r>
    <n v="17159"/>
    <x v="0"/>
    <x v="0"/>
    <x v="0"/>
    <x v="0"/>
    <x v="8"/>
    <x v="105"/>
    <x v="0"/>
    <x v="0"/>
    <s v="Tesseramento"/>
    <x v="2"/>
    <x v="4"/>
    <x v="0"/>
    <m/>
  </r>
  <r>
    <n v="197343"/>
    <x v="0"/>
    <x v="0"/>
    <x v="0"/>
    <x v="1"/>
    <x v="8"/>
    <x v="105"/>
    <x v="0"/>
    <x v="1"/>
    <s v="Tesseramento"/>
    <x v="2"/>
    <x v="3"/>
    <x v="0"/>
    <m/>
  </r>
  <r>
    <n v="159928"/>
    <x v="0"/>
    <x v="0"/>
    <x v="0"/>
    <x v="0"/>
    <x v="8"/>
    <x v="105"/>
    <x v="0"/>
    <x v="0"/>
    <s v="Tesseramento"/>
    <x v="2"/>
    <x v="0"/>
    <x v="0"/>
    <m/>
  </r>
  <r>
    <n v="17165"/>
    <x v="0"/>
    <x v="0"/>
    <x v="0"/>
    <x v="0"/>
    <x v="8"/>
    <x v="105"/>
    <x v="0"/>
    <x v="0"/>
    <s v="Tesseramento"/>
    <x v="2"/>
    <x v="0"/>
    <x v="0"/>
    <m/>
  </r>
  <r>
    <n v="31055"/>
    <x v="0"/>
    <x v="0"/>
    <x v="0"/>
    <x v="0"/>
    <x v="8"/>
    <x v="105"/>
    <x v="0"/>
    <x v="0"/>
    <s v="Tesseramento"/>
    <x v="2"/>
    <x v="3"/>
    <x v="0"/>
    <m/>
  </r>
  <r>
    <n v="235606"/>
    <x v="0"/>
    <x v="1"/>
    <x v="1"/>
    <x v="0"/>
    <x v="11"/>
    <x v="376"/>
    <x v="0"/>
    <x v="0"/>
    <s v="Tesseramento"/>
    <x v="1"/>
    <x v="0"/>
    <x v="0"/>
    <m/>
  </r>
  <r>
    <n v="74475"/>
    <x v="0"/>
    <x v="0"/>
    <x v="0"/>
    <x v="0"/>
    <x v="8"/>
    <x v="105"/>
    <x v="0"/>
    <x v="0"/>
    <s v="Tesseramento"/>
    <x v="2"/>
    <x v="0"/>
    <x v="0"/>
    <m/>
  </r>
  <r>
    <n v="39505"/>
    <x v="0"/>
    <x v="0"/>
    <x v="0"/>
    <x v="0"/>
    <x v="8"/>
    <x v="105"/>
    <x v="0"/>
    <x v="0"/>
    <s v="Tesseramento"/>
    <x v="2"/>
    <x v="4"/>
    <x v="0"/>
    <m/>
  </r>
  <r>
    <n v="72894"/>
    <x v="0"/>
    <x v="0"/>
    <x v="0"/>
    <x v="1"/>
    <x v="8"/>
    <x v="105"/>
    <x v="0"/>
    <x v="0"/>
    <s v="Tesseramento"/>
    <x v="2"/>
    <x v="0"/>
    <x v="0"/>
    <m/>
  </r>
  <r>
    <n v="72895"/>
    <x v="0"/>
    <x v="0"/>
    <x v="0"/>
    <x v="0"/>
    <x v="8"/>
    <x v="105"/>
    <x v="0"/>
    <x v="1"/>
    <s v="Tesseramento"/>
    <x v="2"/>
    <x v="0"/>
    <x v="0"/>
    <m/>
  </r>
  <r>
    <n v="218532"/>
    <x v="0"/>
    <x v="0"/>
    <x v="0"/>
    <x v="1"/>
    <x v="8"/>
    <x v="105"/>
    <x v="0"/>
    <x v="0"/>
    <s v="Tesseramento"/>
    <x v="2"/>
    <x v="4"/>
    <x v="0"/>
    <m/>
  </r>
  <r>
    <n v="182181"/>
    <x v="0"/>
    <x v="1"/>
    <x v="0"/>
    <x v="1"/>
    <x v="4"/>
    <x v="119"/>
    <x v="0"/>
    <x v="1"/>
    <s v="Tesseramento"/>
    <x v="1"/>
    <x v="3"/>
    <x v="0"/>
    <m/>
  </r>
  <r>
    <n v="71476"/>
    <x v="0"/>
    <x v="1"/>
    <x v="0"/>
    <x v="0"/>
    <x v="4"/>
    <x v="119"/>
    <x v="0"/>
    <x v="0"/>
    <s v="Tesseramento"/>
    <x v="1"/>
    <x v="1"/>
    <x v="0"/>
    <m/>
  </r>
  <r>
    <n v="71477"/>
    <x v="0"/>
    <x v="1"/>
    <x v="0"/>
    <x v="4"/>
    <x v="4"/>
    <x v="119"/>
    <x v="0"/>
    <x v="0"/>
    <s v="Tesseramento"/>
    <x v="1"/>
    <x v="1"/>
    <x v="0"/>
    <m/>
  </r>
  <r>
    <n v="139285"/>
    <x v="0"/>
    <x v="0"/>
    <x v="0"/>
    <x v="2"/>
    <x v="8"/>
    <x v="105"/>
    <x v="0"/>
    <x v="1"/>
    <s v="Tesseramento"/>
    <x v="2"/>
    <x v="4"/>
    <x v="0"/>
    <m/>
  </r>
  <r>
    <n v="50344"/>
    <x v="0"/>
    <x v="0"/>
    <x v="0"/>
    <x v="1"/>
    <x v="8"/>
    <x v="105"/>
    <x v="0"/>
    <x v="0"/>
    <s v="Tesseramento"/>
    <x v="2"/>
    <x v="3"/>
    <x v="0"/>
    <m/>
  </r>
  <r>
    <n v="159387"/>
    <x v="0"/>
    <x v="0"/>
    <x v="0"/>
    <x v="0"/>
    <x v="8"/>
    <x v="105"/>
    <x v="0"/>
    <x v="1"/>
    <s v="Tesseramento"/>
    <x v="2"/>
    <x v="3"/>
    <x v="0"/>
    <m/>
  </r>
  <r>
    <n v="78278"/>
    <x v="0"/>
    <x v="0"/>
    <x v="0"/>
    <x v="0"/>
    <x v="13"/>
    <x v="188"/>
    <x v="0"/>
    <x v="1"/>
    <s v="Tesseramento"/>
    <x v="1"/>
    <x v="4"/>
    <x v="0"/>
    <m/>
  </r>
  <r>
    <n v="94320"/>
    <x v="0"/>
    <x v="0"/>
    <x v="0"/>
    <x v="0"/>
    <x v="13"/>
    <x v="188"/>
    <x v="0"/>
    <x v="1"/>
    <s v="Tesseramento"/>
    <x v="1"/>
    <x v="0"/>
    <x v="0"/>
    <m/>
  </r>
  <r>
    <n v="102781"/>
    <x v="0"/>
    <x v="0"/>
    <x v="0"/>
    <x v="0"/>
    <x v="13"/>
    <x v="188"/>
    <x v="0"/>
    <x v="0"/>
    <s v="Tesseramento"/>
    <x v="1"/>
    <x v="0"/>
    <x v="0"/>
    <m/>
  </r>
  <r>
    <n v="192123"/>
    <x v="1"/>
    <x v="0"/>
    <x v="0"/>
    <x v="0"/>
    <x v="13"/>
    <x v="188"/>
    <x v="0"/>
    <x v="0"/>
    <s v="Tesseramento"/>
    <x v="1"/>
    <x v="5"/>
    <x v="0"/>
    <m/>
  </r>
  <r>
    <n v="192122"/>
    <x v="1"/>
    <x v="0"/>
    <x v="0"/>
    <x v="0"/>
    <x v="13"/>
    <x v="188"/>
    <x v="0"/>
    <x v="0"/>
    <s v="Tesseramento"/>
    <x v="1"/>
    <x v="5"/>
    <x v="0"/>
    <m/>
  </r>
  <r>
    <n v="187789"/>
    <x v="1"/>
    <x v="0"/>
    <x v="0"/>
    <x v="0"/>
    <x v="13"/>
    <x v="188"/>
    <x v="0"/>
    <x v="1"/>
    <s v="Tesseramento"/>
    <x v="1"/>
    <x v="7"/>
    <x v="0"/>
    <m/>
  </r>
  <r>
    <n v="235613"/>
    <x v="0"/>
    <x v="1"/>
    <x v="1"/>
    <x v="0"/>
    <x v="7"/>
    <x v="45"/>
    <x v="0"/>
    <x v="0"/>
    <s v="Tesseramento"/>
    <x v="1"/>
    <x v="3"/>
    <x v="0"/>
    <m/>
  </r>
  <r>
    <n v="186690"/>
    <x v="0"/>
    <x v="0"/>
    <x v="0"/>
    <x v="0"/>
    <x v="4"/>
    <x v="68"/>
    <x v="0"/>
    <x v="0"/>
    <s v="Tesseramento"/>
    <x v="1"/>
    <x v="0"/>
    <x v="0"/>
    <m/>
  </r>
  <r>
    <n v="142378"/>
    <x v="0"/>
    <x v="0"/>
    <x v="0"/>
    <x v="0"/>
    <x v="4"/>
    <x v="68"/>
    <x v="0"/>
    <x v="0"/>
    <s v="Tesseramento"/>
    <x v="1"/>
    <x v="4"/>
    <x v="0"/>
    <m/>
  </r>
  <r>
    <n v="205207"/>
    <x v="0"/>
    <x v="0"/>
    <x v="0"/>
    <x v="1"/>
    <x v="4"/>
    <x v="68"/>
    <x v="0"/>
    <x v="0"/>
    <s v="Tesseramento"/>
    <x v="1"/>
    <x v="4"/>
    <x v="0"/>
    <m/>
  </r>
  <r>
    <n v="205208"/>
    <x v="0"/>
    <x v="0"/>
    <x v="0"/>
    <x v="1"/>
    <x v="4"/>
    <x v="68"/>
    <x v="0"/>
    <x v="1"/>
    <s v="Tesseramento"/>
    <x v="1"/>
    <x v="4"/>
    <x v="0"/>
    <m/>
  </r>
  <r>
    <n v="80463"/>
    <x v="0"/>
    <x v="0"/>
    <x v="0"/>
    <x v="0"/>
    <x v="11"/>
    <x v="142"/>
    <x v="0"/>
    <x v="0"/>
    <s v="Tesseramento"/>
    <x v="1"/>
    <x v="0"/>
    <x v="0"/>
    <m/>
  </r>
  <r>
    <n v="225468"/>
    <x v="0"/>
    <x v="0"/>
    <x v="0"/>
    <x v="0"/>
    <x v="4"/>
    <x v="68"/>
    <x v="0"/>
    <x v="0"/>
    <s v="Tesseramento"/>
    <x v="1"/>
    <x v="0"/>
    <x v="0"/>
    <m/>
  </r>
  <r>
    <n v="32061"/>
    <x v="0"/>
    <x v="0"/>
    <x v="0"/>
    <x v="0"/>
    <x v="4"/>
    <x v="68"/>
    <x v="0"/>
    <x v="0"/>
    <s v="Tesseramento"/>
    <x v="1"/>
    <x v="3"/>
    <x v="0"/>
    <m/>
  </r>
  <r>
    <n v="235614"/>
    <x v="0"/>
    <x v="1"/>
    <x v="1"/>
    <x v="0"/>
    <x v="7"/>
    <x v="45"/>
    <x v="0"/>
    <x v="0"/>
    <s v="Tesseramento"/>
    <x v="1"/>
    <x v="0"/>
    <x v="0"/>
    <m/>
  </r>
  <r>
    <n v="161547"/>
    <x v="0"/>
    <x v="0"/>
    <x v="0"/>
    <x v="0"/>
    <x v="13"/>
    <x v="39"/>
    <x v="0"/>
    <x v="1"/>
    <s v="Tesseramento"/>
    <x v="0"/>
    <x v="0"/>
    <x v="0"/>
    <m/>
  </r>
  <r>
    <n v="121593"/>
    <x v="0"/>
    <x v="0"/>
    <x v="0"/>
    <x v="0"/>
    <x v="13"/>
    <x v="188"/>
    <x v="0"/>
    <x v="0"/>
    <s v="Tesseramento"/>
    <x v="1"/>
    <x v="0"/>
    <x v="0"/>
    <m/>
  </r>
  <r>
    <n v="157124"/>
    <x v="0"/>
    <x v="0"/>
    <x v="0"/>
    <x v="0"/>
    <x v="11"/>
    <x v="142"/>
    <x v="0"/>
    <x v="0"/>
    <s v="Tesseramento"/>
    <x v="1"/>
    <x v="0"/>
    <x v="0"/>
    <m/>
  </r>
  <r>
    <n v="156675"/>
    <x v="0"/>
    <x v="0"/>
    <x v="0"/>
    <x v="0"/>
    <x v="13"/>
    <x v="188"/>
    <x v="0"/>
    <x v="0"/>
    <s v="Tesseramento"/>
    <x v="1"/>
    <x v="3"/>
    <x v="0"/>
    <m/>
  </r>
  <r>
    <n v="157612"/>
    <x v="0"/>
    <x v="0"/>
    <x v="0"/>
    <x v="0"/>
    <x v="4"/>
    <x v="54"/>
    <x v="0"/>
    <x v="0"/>
    <s v="Tesseramento"/>
    <x v="1"/>
    <x v="0"/>
    <x v="0"/>
    <m/>
  </r>
  <r>
    <n v="98504"/>
    <x v="0"/>
    <x v="0"/>
    <x v="0"/>
    <x v="0"/>
    <x v="2"/>
    <x v="251"/>
    <x v="0"/>
    <x v="0"/>
    <s v="Tesseramento"/>
    <x v="1"/>
    <x v="0"/>
    <x v="0"/>
    <m/>
  </r>
  <r>
    <n v="223114"/>
    <x v="0"/>
    <x v="0"/>
    <x v="2"/>
    <x v="2"/>
    <x v="11"/>
    <x v="142"/>
    <x v="0"/>
    <x v="0"/>
    <s v="Tesseramento"/>
    <x v="1"/>
    <x v="1"/>
    <x v="0"/>
    <m/>
  </r>
  <r>
    <n v="72866"/>
    <x v="0"/>
    <x v="0"/>
    <x v="0"/>
    <x v="0"/>
    <x v="2"/>
    <x v="251"/>
    <x v="0"/>
    <x v="0"/>
    <s v="Tesseramento"/>
    <x v="1"/>
    <x v="4"/>
    <x v="0"/>
    <m/>
  </r>
  <r>
    <n v="13786"/>
    <x v="0"/>
    <x v="0"/>
    <x v="0"/>
    <x v="0"/>
    <x v="2"/>
    <x v="172"/>
    <x v="0"/>
    <x v="1"/>
    <s v="Tesseramento"/>
    <x v="1"/>
    <x v="4"/>
    <x v="0"/>
    <m/>
  </r>
  <r>
    <n v="167030"/>
    <x v="0"/>
    <x v="0"/>
    <x v="0"/>
    <x v="0"/>
    <x v="4"/>
    <x v="54"/>
    <x v="0"/>
    <x v="1"/>
    <s v="Tesseramento"/>
    <x v="1"/>
    <x v="3"/>
    <x v="0"/>
    <m/>
  </r>
  <r>
    <n v="21974"/>
    <x v="0"/>
    <x v="0"/>
    <x v="0"/>
    <x v="0"/>
    <x v="2"/>
    <x v="172"/>
    <x v="0"/>
    <x v="0"/>
    <s v="Tesseramento"/>
    <x v="1"/>
    <x v="4"/>
    <x v="0"/>
    <m/>
  </r>
  <r>
    <n v="46795"/>
    <x v="0"/>
    <x v="0"/>
    <x v="0"/>
    <x v="0"/>
    <x v="2"/>
    <x v="251"/>
    <x v="0"/>
    <x v="0"/>
    <s v="Tesseramento"/>
    <x v="1"/>
    <x v="0"/>
    <x v="0"/>
    <m/>
  </r>
  <r>
    <n v="13672"/>
    <x v="0"/>
    <x v="0"/>
    <x v="0"/>
    <x v="2"/>
    <x v="2"/>
    <x v="172"/>
    <x v="0"/>
    <x v="1"/>
    <s v="Tesseramento"/>
    <x v="1"/>
    <x v="4"/>
    <x v="0"/>
    <m/>
  </r>
  <r>
    <n v="13573"/>
    <x v="0"/>
    <x v="0"/>
    <x v="0"/>
    <x v="0"/>
    <x v="2"/>
    <x v="172"/>
    <x v="0"/>
    <x v="0"/>
    <s v="Tesseramento"/>
    <x v="1"/>
    <x v="4"/>
    <x v="0"/>
    <m/>
  </r>
  <r>
    <n v="160578"/>
    <x v="1"/>
    <x v="0"/>
    <x v="0"/>
    <x v="0"/>
    <x v="2"/>
    <x v="251"/>
    <x v="0"/>
    <x v="0"/>
    <s v="Tesseramento"/>
    <x v="1"/>
    <x v="6"/>
    <x v="0"/>
    <m/>
  </r>
  <r>
    <n v="158634"/>
    <x v="1"/>
    <x v="0"/>
    <x v="0"/>
    <x v="0"/>
    <x v="2"/>
    <x v="251"/>
    <x v="0"/>
    <x v="0"/>
    <s v="Tesseramento"/>
    <x v="1"/>
    <x v="6"/>
    <x v="0"/>
    <m/>
  </r>
  <r>
    <n v="94799"/>
    <x v="0"/>
    <x v="0"/>
    <x v="0"/>
    <x v="0"/>
    <x v="11"/>
    <x v="142"/>
    <x v="0"/>
    <x v="0"/>
    <s v="Tesseramento"/>
    <x v="1"/>
    <x v="3"/>
    <x v="0"/>
    <m/>
  </r>
  <r>
    <n v="19118"/>
    <x v="0"/>
    <x v="0"/>
    <x v="0"/>
    <x v="0"/>
    <x v="4"/>
    <x v="119"/>
    <x v="0"/>
    <x v="1"/>
    <s v="Tesseramento"/>
    <x v="1"/>
    <x v="4"/>
    <x v="0"/>
    <m/>
  </r>
  <r>
    <n v="111256"/>
    <x v="0"/>
    <x v="0"/>
    <x v="0"/>
    <x v="0"/>
    <x v="2"/>
    <x v="251"/>
    <x v="0"/>
    <x v="0"/>
    <s v="Tesseramento"/>
    <x v="1"/>
    <x v="3"/>
    <x v="0"/>
    <m/>
  </r>
  <r>
    <n v="58122"/>
    <x v="0"/>
    <x v="0"/>
    <x v="0"/>
    <x v="0"/>
    <x v="4"/>
    <x v="119"/>
    <x v="0"/>
    <x v="0"/>
    <s v="Tesseramento"/>
    <x v="1"/>
    <x v="3"/>
    <x v="0"/>
    <m/>
  </r>
  <r>
    <n v="184790"/>
    <x v="1"/>
    <x v="0"/>
    <x v="0"/>
    <x v="0"/>
    <x v="2"/>
    <x v="251"/>
    <x v="0"/>
    <x v="0"/>
    <s v="Tesseramento"/>
    <x v="1"/>
    <x v="2"/>
    <x v="0"/>
    <m/>
  </r>
  <r>
    <n v="49457"/>
    <x v="0"/>
    <x v="0"/>
    <x v="0"/>
    <x v="0"/>
    <x v="2"/>
    <x v="172"/>
    <x v="0"/>
    <x v="0"/>
    <s v="Tesseramento"/>
    <x v="1"/>
    <x v="3"/>
    <x v="0"/>
    <m/>
  </r>
  <r>
    <n v="139993"/>
    <x v="0"/>
    <x v="0"/>
    <x v="0"/>
    <x v="0"/>
    <x v="11"/>
    <x v="142"/>
    <x v="0"/>
    <x v="0"/>
    <s v="Tesseramento"/>
    <x v="1"/>
    <x v="0"/>
    <x v="0"/>
    <m/>
  </r>
  <r>
    <n v="66522"/>
    <x v="0"/>
    <x v="0"/>
    <x v="0"/>
    <x v="0"/>
    <x v="2"/>
    <x v="172"/>
    <x v="0"/>
    <x v="0"/>
    <s v="Tesseramento"/>
    <x v="1"/>
    <x v="3"/>
    <x v="0"/>
    <m/>
  </r>
  <r>
    <n v="235615"/>
    <x v="0"/>
    <x v="1"/>
    <x v="1"/>
    <x v="0"/>
    <x v="7"/>
    <x v="45"/>
    <x v="0"/>
    <x v="1"/>
    <s v="Tesseramento"/>
    <x v="1"/>
    <x v="0"/>
    <x v="0"/>
    <m/>
  </r>
  <r>
    <n v="3237"/>
    <x v="0"/>
    <x v="0"/>
    <x v="0"/>
    <x v="0"/>
    <x v="2"/>
    <x v="172"/>
    <x v="0"/>
    <x v="1"/>
    <s v="Tesseramento"/>
    <x v="1"/>
    <x v="1"/>
    <x v="0"/>
    <m/>
  </r>
  <r>
    <n v="126958"/>
    <x v="0"/>
    <x v="0"/>
    <x v="0"/>
    <x v="0"/>
    <x v="2"/>
    <x v="172"/>
    <x v="0"/>
    <x v="0"/>
    <s v="Tesseramento"/>
    <x v="1"/>
    <x v="4"/>
    <x v="0"/>
    <m/>
  </r>
  <r>
    <n v="189116"/>
    <x v="0"/>
    <x v="0"/>
    <x v="0"/>
    <x v="0"/>
    <x v="4"/>
    <x v="119"/>
    <x v="0"/>
    <x v="1"/>
    <s v="Tesseramento"/>
    <x v="1"/>
    <x v="0"/>
    <x v="0"/>
    <m/>
  </r>
  <r>
    <n v="74762"/>
    <x v="0"/>
    <x v="0"/>
    <x v="0"/>
    <x v="0"/>
    <x v="2"/>
    <x v="172"/>
    <x v="0"/>
    <x v="1"/>
    <s v="Tesseramento"/>
    <x v="1"/>
    <x v="4"/>
    <x v="0"/>
    <m/>
  </r>
  <r>
    <n v="71282"/>
    <x v="0"/>
    <x v="0"/>
    <x v="0"/>
    <x v="0"/>
    <x v="2"/>
    <x v="172"/>
    <x v="0"/>
    <x v="0"/>
    <s v="Tesseramento"/>
    <x v="1"/>
    <x v="4"/>
    <x v="0"/>
    <m/>
  </r>
  <r>
    <n v="78110"/>
    <x v="0"/>
    <x v="0"/>
    <x v="0"/>
    <x v="0"/>
    <x v="11"/>
    <x v="142"/>
    <x v="0"/>
    <x v="0"/>
    <s v="Tesseramento"/>
    <x v="1"/>
    <x v="0"/>
    <x v="0"/>
    <m/>
  </r>
  <r>
    <n v="115103"/>
    <x v="0"/>
    <x v="0"/>
    <x v="0"/>
    <x v="0"/>
    <x v="11"/>
    <x v="142"/>
    <x v="0"/>
    <x v="1"/>
    <s v="Tesseramento"/>
    <x v="1"/>
    <x v="0"/>
    <x v="0"/>
    <m/>
  </r>
  <r>
    <n v="57029"/>
    <x v="0"/>
    <x v="0"/>
    <x v="0"/>
    <x v="0"/>
    <x v="11"/>
    <x v="142"/>
    <x v="0"/>
    <x v="0"/>
    <s v="Tesseramento"/>
    <x v="1"/>
    <x v="0"/>
    <x v="0"/>
    <m/>
  </r>
  <r>
    <n v="141920"/>
    <x v="0"/>
    <x v="0"/>
    <x v="0"/>
    <x v="0"/>
    <x v="11"/>
    <x v="142"/>
    <x v="0"/>
    <x v="0"/>
    <s v="Tesseramento"/>
    <x v="1"/>
    <x v="4"/>
    <x v="0"/>
    <m/>
  </r>
  <r>
    <n v="225620"/>
    <x v="1"/>
    <x v="0"/>
    <x v="0"/>
    <x v="1"/>
    <x v="2"/>
    <x v="172"/>
    <x v="0"/>
    <x v="0"/>
    <s v="Tesseramento"/>
    <x v="1"/>
    <x v="5"/>
    <x v="0"/>
    <m/>
  </r>
  <r>
    <n v="225621"/>
    <x v="1"/>
    <x v="0"/>
    <x v="0"/>
    <x v="1"/>
    <x v="2"/>
    <x v="172"/>
    <x v="0"/>
    <x v="1"/>
    <s v="Tesseramento"/>
    <x v="1"/>
    <x v="5"/>
    <x v="0"/>
    <m/>
  </r>
  <r>
    <n v="94798"/>
    <x v="0"/>
    <x v="0"/>
    <x v="0"/>
    <x v="0"/>
    <x v="11"/>
    <x v="142"/>
    <x v="0"/>
    <x v="0"/>
    <s v="Tesseramento"/>
    <x v="1"/>
    <x v="3"/>
    <x v="0"/>
    <m/>
  </r>
  <r>
    <n v="60187"/>
    <x v="0"/>
    <x v="0"/>
    <x v="0"/>
    <x v="0"/>
    <x v="11"/>
    <x v="142"/>
    <x v="0"/>
    <x v="0"/>
    <s v="Tesseramento"/>
    <x v="1"/>
    <x v="0"/>
    <x v="0"/>
    <m/>
  </r>
  <r>
    <n v="139266"/>
    <x v="0"/>
    <x v="0"/>
    <x v="0"/>
    <x v="1"/>
    <x v="12"/>
    <x v="133"/>
    <x v="0"/>
    <x v="0"/>
    <s v="Tesseramento"/>
    <x v="0"/>
    <x v="0"/>
    <x v="0"/>
    <m/>
  </r>
  <r>
    <n v="179253"/>
    <x v="0"/>
    <x v="0"/>
    <x v="0"/>
    <x v="0"/>
    <x v="12"/>
    <x v="133"/>
    <x v="0"/>
    <x v="0"/>
    <s v="Tesseramento"/>
    <x v="0"/>
    <x v="4"/>
    <x v="0"/>
    <m/>
  </r>
  <r>
    <n v="214168"/>
    <x v="0"/>
    <x v="0"/>
    <x v="0"/>
    <x v="0"/>
    <x v="12"/>
    <x v="133"/>
    <x v="0"/>
    <x v="1"/>
    <s v="Tesseramento"/>
    <x v="0"/>
    <x v="3"/>
    <x v="0"/>
    <m/>
  </r>
  <r>
    <n v="165229"/>
    <x v="0"/>
    <x v="0"/>
    <x v="0"/>
    <x v="0"/>
    <x v="12"/>
    <x v="133"/>
    <x v="0"/>
    <x v="0"/>
    <s v="Tesseramento"/>
    <x v="0"/>
    <x v="0"/>
    <x v="0"/>
    <m/>
  </r>
  <r>
    <n v="80442"/>
    <x v="0"/>
    <x v="0"/>
    <x v="0"/>
    <x v="0"/>
    <x v="11"/>
    <x v="142"/>
    <x v="0"/>
    <x v="0"/>
    <s v="Tesseramento"/>
    <x v="1"/>
    <x v="3"/>
    <x v="0"/>
    <m/>
  </r>
  <r>
    <n v="80461"/>
    <x v="0"/>
    <x v="0"/>
    <x v="0"/>
    <x v="0"/>
    <x v="11"/>
    <x v="142"/>
    <x v="0"/>
    <x v="1"/>
    <s v="Tesseramento"/>
    <x v="1"/>
    <x v="3"/>
    <x v="0"/>
    <m/>
  </r>
  <r>
    <n v="184530"/>
    <x v="0"/>
    <x v="0"/>
    <x v="0"/>
    <x v="0"/>
    <x v="11"/>
    <x v="142"/>
    <x v="0"/>
    <x v="0"/>
    <s v="Tesseramento"/>
    <x v="1"/>
    <x v="1"/>
    <x v="0"/>
    <m/>
  </r>
  <r>
    <n v="132246"/>
    <x v="0"/>
    <x v="0"/>
    <x v="0"/>
    <x v="0"/>
    <x v="11"/>
    <x v="142"/>
    <x v="0"/>
    <x v="0"/>
    <s v="Tesseramento"/>
    <x v="1"/>
    <x v="0"/>
    <x v="0"/>
    <m/>
  </r>
  <r>
    <n v="51380"/>
    <x v="0"/>
    <x v="0"/>
    <x v="0"/>
    <x v="0"/>
    <x v="11"/>
    <x v="142"/>
    <x v="0"/>
    <x v="0"/>
    <s v="Tesseramento"/>
    <x v="1"/>
    <x v="0"/>
    <x v="0"/>
    <m/>
  </r>
  <r>
    <n v="236053"/>
    <x v="0"/>
    <x v="1"/>
    <x v="1"/>
    <x v="3"/>
    <x v="2"/>
    <x v="163"/>
    <x v="0"/>
    <x v="0"/>
    <s v="Tesseramento"/>
    <x v="0"/>
    <x v="0"/>
    <x v="0"/>
    <m/>
  </r>
  <r>
    <n v="77286"/>
    <x v="0"/>
    <x v="0"/>
    <x v="0"/>
    <x v="0"/>
    <x v="11"/>
    <x v="142"/>
    <x v="0"/>
    <x v="0"/>
    <s v="Tesseramento"/>
    <x v="1"/>
    <x v="0"/>
    <x v="0"/>
    <m/>
  </r>
  <r>
    <n v="57417"/>
    <x v="0"/>
    <x v="0"/>
    <x v="0"/>
    <x v="0"/>
    <x v="11"/>
    <x v="142"/>
    <x v="0"/>
    <x v="0"/>
    <s v="Tesseramento"/>
    <x v="1"/>
    <x v="3"/>
    <x v="0"/>
    <m/>
  </r>
  <r>
    <n v="157629"/>
    <x v="0"/>
    <x v="0"/>
    <x v="0"/>
    <x v="0"/>
    <x v="2"/>
    <x v="172"/>
    <x v="0"/>
    <x v="1"/>
    <s v="Tesseramento"/>
    <x v="1"/>
    <x v="0"/>
    <x v="0"/>
    <m/>
  </r>
  <r>
    <n v="62469"/>
    <x v="0"/>
    <x v="0"/>
    <x v="0"/>
    <x v="0"/>
    <x v="11"/>
    <x v="142"/>
    <x v="0"/>
    <x v="0"/>
    <s v="Tesseramento"/>
    <x v="1"/>
    <x v="4"/>
    <x v="0"/>
    <m/>
  </r>
  <r>
    <n v="95506"/>
    <x v="0"/>
    <x v="0"/>
    <x v="0"/>
    <x v="0"/>
    <x v="2"/>
    <x v="172"/>
    <x v="0"/>
    <x v="0"/>
    <s v="Tesseramento"/>
    <x v="1"/>
    <x v="4"/>
    <x v="0"/>
    <m/>
  </r>
  <r>
    <n v="221180"/>
    <x v="0"/>
    <x v="0"/>
    <x v="0"/>
    <x v="1"/>
    <x v="11"/>
    <x v="142"/>
    <x v="0"/>
    <x v="1"/>
    <s v="Tesseramento"/>
    <x v="1"/>
    <x v="0"/>
    <x v="0"/>
    <m/>
  </r>
  <r>
    <n v="8788"/>
    <x v="0"/>
    <x v="0"/>
    <x v="0"/>
    <x v="0"/>
    <x v="2"/>
    <x v="172"/>
    <x v="0"/>
    <x v="0"/>
    <s v="Tesseramento"/>
    <x v="1"/>
    <x v="4"/>
    <x v="0"/>
    <m/>
  </r>
  <r>
    <n v="218931"/>
    <x v="1"/>
    <x v="0"/>
    <x v="0"/>
    <x v="2"/>
    <x v="2"/>
    <x v="172"/>
    <x v="0"/>
    <x v="0"/>
    <s v="Tesseramento"/>
    <x v="1"/>
    <x v="5"/>
    <x v="0"/>
    <m/>
  </r>
  <r>
    <n v="225163"/>
    <x v="0"/>
    <x v="0"/>
    <x v="0"/>
    <x v="1"/>
    <x v="2"/>
    <x v="172"/>
    <x v="0"/>
    <x v="0"/>
    <s v="Tesseramento"/>
    <x v="1"/>
    <x v="0"/>
    <x v="0"/>
    <m/>
  </r>
  <r>
    <n v="225636"/>
    <x v="1"/>
    <x v="0"/>
    <x v="0"/>
    <x v="0"/>
    <x v="2"/>
    <x v="172"/>
    <x v="0"/>
    <x v="0"/>
    <s v="Tesseramento"/>
    <x v="1"/>
    <x v="2"/>
    <x v="0"/>
    <m/>
  </r>
  <r>
    <n v="80789"/>
    <x v="0"/>
    <x v="0"/>
    <x v="0"/>
    <x v="0"/>
    <x v="2"/>
    <x v="172"/>
    <x v="0"/>
    <x v="1"/>
    <s v="Tesseramento"/>
    <x v="1"/>
    <x v="3"/>
    <x v="0"/>
    <m/>
  </r>
  <r>
    <n v="185652"/>
    <x v="0"/>
    <x v="0"/>
    <x v="0"/>
    <x v="1"/>
    <x v="2"/>
    <x v="163"/>
    <x v="0"/>
    <x v="0"/>
    <s v="Tesseramento"/>
    <x v="0"/>
    <x v="3"/>
    <x v="0"/>
    <m/>
  </r>
  <r>
    <n v="227850"/>
    <x v="0"/>
    <x v="0"/>
    <x v="0"/>
    <x v="1"/>
    <x v="2"/>
    <x v="163"/>
    <x v="0"/>
    <x v="1"/>
    <s v="Tesseramento"/>
    <x v="0"/>
    <x v="0"/>
    <x v="0"/>
    <m/>
  </r>
  <r>
    <n v="209934"/>
    <x v="0"/>
    <x v="0"/>
    <x v="0"/>
    <x v="1"/>
    <x v="2"/>
    <x v="163"/>
    <x v="0"/>
    <x v="0"/>
    <s v="Tesseramento"/>
    <x v="0"/>
    <x v="0"/>
    <x v="0"/>
    <m/>
  </r>
  <r>
    <n v="187343"/>
    <x v="0"/>
    <x v="0"/>
    <x v="0"/>
    <x v="0"/>
    <x v="2"/>
    <x v="163"/>
    <x v="0"/>
    <x v="0"/>
    <s v="Tesseramento"/>
    <x v="0"/>
    <x v="0"/>
    <x v="0"/>
    <m/>
  </r>
  <r>
    <n v="14725"/>
    <x v="0"/>
    <x v="0"/>
    <x v="0"/>
    <x v="0"/>
    <x v="2"/>
    <x v="163"/>
    <x v="0"/>
    <x v="0"/>
    <s v="Tesseramento"/>
    <x v="0"/>
    <x v="4"/>
    <x v="0"/>
    <m/>
  </r>
  <r>
    <n v="209935"/>
    <x v="0"/>
    <x v="0"/>
    <x v="0"/>
    <x v="1"/>
    <x v="2"/>
    <x v="163"/>
    <x v="0"/>
    <x v="1"/>
    <s v="Tesseramento"/>
    <x v="0"/>
    <x v="0"/>
    <x v="0"/>
    <m/>
  </r>
  <r>
    <n v="219191"/>
    <x v="0"/>
    <x v="0"/>
    <x v="0"/>
    <x v="1"/>
    <x v="2"/>
    <x v="163"/>
    <x v="0"/>
    <x v="0"/>
    <s v="Tesseramento"/>
    <x v="0"/>
    <x v="4"/>
    <x v="0"/>
    <m/>
  </r>
  <r>
    <n v="80776"/>
    <x v="0"/>
    <x v="0"/>
    <x v="0"/>
    <x v="0"/>
    <x v="2"/>
    <x v="172"/>
    <x v="0"/>
    <x v="0"/>
    <s v="Tesseramento"/>
    <x v="1"/>
    <x v="0"/>
    <x v="0"/>
    <m/>
  </r>
  <r>
    <n v="185791"/>
    <x v="0"/>
    <x v="0"/>
    <x v="0"/>
    <x v="0"/>
    <x v="2"/>
    <x v="172"/>
    <x v="0"/>
    <x v="0"/>
    <s v="Tesseramento"/>
    <x v="1"/>
    <x v="0"/>
    <x v="0"/>
    <m/>
  </r>
  <r>
    <n v="3187"/>
    <x v="0"/>
    <x v="0"/>
    <x v="0"/>
    <x v="0"/>
    <x v="2"/>
    <x v="172"/>
    <x v="0"/>
    <x v="0"/>
    <s v="Tesseramento"/>
    <x v="1"/>
    <x v="0"/>
    <x v="0"/>
    <m/>
  </r>
  <r>
    <n v="33920"/>
    <x v="0"/>
    <x v="0"/>
    <x v="0"/>
    <x v="0"/>
    <x v="10"/>
    <x v="194"/>
    <x v="0"/>
    <x v="0"/>
    <s v="Tesseramento"/>
    <x v="1"/>
    <x v="4"/>
    <x v="0"/>
    <m/>
  </r>
  <r>
    <n v="105101"/>
    <x v="0"/>
    <x v="0"/>
    <x v="0"/>
    <x v="0"/>
    <x v="2"/>
    <x v="172"/>
    <x v="0"/>
    <x v="1"/>
    <s v="Tesseramento"/>
    <x v="1"/>
    <x v="4"/>
    <x v="0"/>
    <m/>
  </r>
  <r>
    <n v="113785"/>
    <x v="0"/>
    <x v="0"/>
    <x v="0"/>
    <x v="0"/>
    <x v="2"/>
    <x v="172"/>
    <x v="0"/>
    <x v="0"/>
    <s v="Tesseramento"/>
    <x v="1"/>
    <x v="3"/>
    <x v="0"/>
    <m/>
  </r>
  <r>
    <n v="121963"/>
    <x v="0"/>
    <x v="0"/>
    <x v="0"/>
    <x v="0"/>
    <x v="10"/>
    <x v="194"/>
    <x v="0"/>
    <x v="0"/>
    <s v="Tesseramento"/>
    <x v="1"/>
    <x v="1"/>
    <x v="0"/>
    <m/>
  </r>
  <r>
    <n v="49712"/>
    <x v="0"/>
    <x v="0"/>
    <x v="0"/>
    <x v="0"/>
    <x v="10"/>
    <x v="194"/>
    <x v="0"/>
    <x v="0"/>
    <s v="Tesseramento"/>
    <x v="1"/>
    <x v="0"/>
    <x v="0"/>
    <m/>
  </r>
  <r>
    <n v="107812"/>
    <x v="0"/>
    <x v="0"/>
    <x v="0"/>
    <x v="0"/>
    <x v="10"/>
    <x v="194"/>
    <x v="0"/>
    <x v="0"/>
    <s v="Tesseramento"/>
    <x v="1"/>
    <x v="0"/>
    <x v="0"/>
    <m/>
  </r>
  <r>
    <n v="228808"/>
    <x v="0"/>
    <x v="0"/>
    <x v="0"/>
    <x v="0"/>
    <x v="10"/>
    <x v="194"/>
    <x v="0"/>
    <x v="0"/>
    <s v="Tesseramento"/>
    <x v="1"/>
    <x v="1"/>
    <x v="0"/>
    <m/>
  </r>
  <r>
    <n v="214028"/>
    <x v="0"/>
    <x v="0"/>
    <x v="0"/>
    <x v="1"/>
    <x v="10"/>
    <x v="194"/>
    <x v="0"/>
    <x v="1"/>
    <s v="Tesseramento"/>
    <x v="1"/>
    <x v="4"/>
    <x v="0"/>
    <m/>
  </r>
  <r>
    <n v="54485"/>
    <x v="0"/>
    <x v="0"/>
    <x v="0"/>
    <x v="0"/>
    <x v="10"/>
    <x v="194"/>
    <x v="0"/>
    <x v="0"/>
    <s v="Tesseramento"/>
    <x v="1"/>
    <x v="4"/>
    <x v="0"/>
    <m/>
  </r>
  <r>
    <n v="103489"/>
    <x v="0"/>
    <x v="0"/>
    <x v="0"/>
    <x v="0"/>
    <x v="10"/>
    <x v="194"/>
    <x v="0"/>
    <x v="0"/>
    <s v="Tesseramento"/>
    <x v="1"/>
    <x v="4"/>
    <x v="0"/>
    <m/>
  </r>
  <r>
    <n v="120003"/>
    <x v="0"/>
    <x v="0"/>
    <x v="0"/>
    <x v="0"/>
    <x v="10"/>
    <x v="194"/>
    <x v="0"/>
    <x v="1"/>
    <s v="Tesseramento"/>
    <x v="1"/>
    <x v="0"/>
    <x v="0"/>
    <m/>
  </r>
  <r>
    <n v="132377"/>
    <x v="0"/>
    <x v="0"/>
    <x v="0"/>
    <x v="0"/>
    <x v="10"/>
    <x v="194"/>
    <x v="0"/>
    <x v="1"/>
    <s v="Tesseramento"/>
    <x v="1"/>
    <x v="3"/>
    <x v="0"/>
    <m/>
  </r>
  <r>
    <n v="38568"/>
    <x v="0"/>
    <x v="0"/>
    <x v="0"/>
    <x v="0"/>
    <x v="10"/>
    <x v="194"/>
    <x v="0"/>
    <x v="0"/>
    <s v="Tesseramento"/>
    <x v="1"/>
    <x v="3"/>
    <x v="0"/>
    <m/>
  </r>
  <r>
    <n v="145465"/>
    <x v="0"/>
    <x v="0"/>
    <x v="0"/>
    <x v="0"/>
    <x v="10"/>
    <x v="194"/>
    <x v="0"/>
    <x v="0"/>
    <s v="Tesseramento"/>
    <x v="1"/>
    <x v="0"/>
    <x v="0"/>
    <m/>
  </r>
  <r>
    <n v="78790"/>
    <x v="0"/>
    <x v="0"/>
    <x v="0"/>
    <x v="1"/>
    <x v="10"/>
    <x v="194"/>
    <x v="0"/>
    <x v="1"/>
    <s v="Tesseramento"/>
    <x v="1"/>
    <x v="4"/>
    <x v="0"/>
    <m/>
  </r>
  <r>
    <n v="49723"/>
    <x v="0"/>
    <x v="0"/>
    <x v="0"/>
    <x v="0"/>
    <x v="10"/>
    <x v="194"/>
    <x v="0"/>
    <x v="0"/>
    <s v="Tesseramento"/>
    <x v="1"/>
    <x v="4"/>
    <x v="0"/>
    <m/>
  </r>
  <r>
    <n v="41640"/>
    <x v="0"/>
    <x v="0"/>
    <x v="0"/>
    <x v="0"/>
    <x v="10"/>
    <x v="194"/>
    <x v="0"/>
    <x v="0"/>
    <s v="Tesseramento"/>
    <x v="1"/>
    <x v="0"/>
    <x v="0"/>
    <m/>
  </r>
  <r>
    <n v="38590"/>
    <x v="0"/>
    <x v="0"/>
    <x v="0"/>
    <x v="0"/>
    <x v="10"/>
    <x v="194"/>
    <x v="0"/>
    <x v="0"/>
    <s v="Tesseramento"/>
    <x v="1"/>
    <x v="3"/>
    <x v="0"/>
    <m/>
  </r>
  <r>
    <n v="170878"/>
    <x v="0"/>
    <x v="0"/>
    <x v="0"/>
    <x v="1"/>
    <x v="10"/>
    <x v="194"/>
    <x v="0"/>
    <x v="0"/>
    <s v="Tesseramento"/>
    <x v="1"/>
    <x v="1"/>
    <x v="0"/>
    <m/>
  </r>
  <r>
    <n v="169117"/>
    <x v="0"/>
    <x v="0"/>
    <x v="0"/>
    <x v="0"/>
    <x v="10"/>
    <x v="194"/>
    <x v="0"/>
    <x v="1"/>
    <s v="Tesseramento"/>
    <x v="1"/>
    <x v="0"/>
    <x v="0"/>
    <m/>
  </r>
  <r>
    <n v="49724"/>
    <x v="0"/>
    <x v="0"/>
    <x v="0"/>
    <x v="0"/>
    <x v="10"/>
    <x v="194"/>
    <x v="0"/>
    <x v="1"/>
    <s v="Tesseramento"/>
    <x v="1"/>
    <x v="3"/>
    <x v="0"/>
    <m/>
  </r>
  <r>
    <n v="31400"/>
    <x v="0"/>
    <x v="0"/>
    <x v="0"/>
    <x v="0"/>
    <x v="10"/>
    <x v="194"/>
    <x v="0"/>
    <x v="0"/>
    <s v="Tesseramento"/>
    <x v="1"/>
    <x v="4"/>
    <x v="0"/>
    <m/>
  </r>
  <r>
    <n v="224272"/>
    <x v="0"/>
    <x v="0"/>
    <x v="0"/>
    <x v="1"/>
    <x v="10"/>
    <x v="194"/>
    <x v="0"/>
    <x v="0"/>
    <s v="Tesseramento"/>
    <x v="1"/>
    <x v="3"/>
    <x v="0"/>
    <m/>
  </r>
  <r>
    <n v="41632"/>
    <x v="0"/>
    <x v="0"/>
    <x v="0"/>
    <x v="0"/>
    <x v="10"/>
    <x v="194"/>
    <x v="0"/>
    <x v="0"/>
    <s v="Tesseramento"/>
    <x v="1"/>
    <x v="0"/>
    <x v="0"/>
    <m/>
  </r>
  <r>
    <n v="125768"/>
    <x v="0"/>
    <x v="0"/>
    <x v="0"/>
    <x v="4"/>
    <x v="10"/>
    <x v="194"/>
    <x v="0"/>
    <x v="0"/>
    <s v="Tesseramento"/>
    <x v="1"/>
    <x v="4"/>
    <x v="0"/>
    <m/>
  </r>
  <r>
    <n v="162790"/>
    <x v="1"/>
    <x v="0"/>
    <x v="0"/>
    <x v="3"/>
    <x v="10"/>
    <x v="194"/>
    <x v="0"/>
    <x v="0"/>
    <s v="Tesseramento"/>
    <x v="1"/>
    <x v="5"/>
    <x v="0"/>
    <m/>
  </r>
  <r>
    <n v="41644"/>
    <x v="0"/>
    <x v="0"/>
    <x v="0"/>
    <x v="0"/>
    <x v="10"/>
    <x v="194"/>
    <x v="0"/>
    <x v="0"/>
    <s v="Tesseramento"/>
    <x v="1"/>
    <x v="0"/>
    <x v="0"/>
    <m/>
  </r>
  <r>
    <n v="19196"/>
    <x v="0"/>
    <x v="0"/>
    <x v="0"/>
    <x v="0"/>
    <x v="10"/>
    <x v="194"/>
    <x v="0"/>
    <x v="0"/>
    <s v="Tesseramento"/>
    <x v="1"/>
    <x v="0"/>
    <x v="0"/>
    <m/>
  </r>
  <r>
    <n v="220169"/>
    <x v="0"/>
    <x v="0"/>
    <x v="0"/>
    <x v="1"/>
    <x v="10"/>
    <x v="194"/>
    <x v="0"/>
    <x v="1"/>
    <s v="Tesseramento"/>
    <x v="1"/>
    <x v="3"/>
    <x v="0"/>
    <m/>
  </r>
  <r>
    <n v="220170"/>
    <x v="1"/>
    <x v="0"/>
    <x v="0"/>
    <x v="1"/>
    <x v="10"/>
    <x v="194"/>
    <x v="0"/>
    <x v="0"/>
    <s v="Tesseramento"/>
    <x v="1"/>
    <x v="5"/>
    <x v="0"/>
    <m/>
  </r>
  <r>
    <n v="170497"/>
    <x v="0"/>
    <x v="0"/>
    <x v="0"/>
    <x v="0"/>
    <x v="10"/>
    <x v="194"/>
    <x v="0"/>
    <x v="0"/>
    <s v="Tesseramento"/>
    <x v="1"/>
    <x v="0"/>
    <x v="0"/>
    <m/>
  </r>
  <r>
    <n v="186827"/>
    <x v="0"/>
    <x v="0"/>
    <x v="0"/>
    <x v="0"/>
    <x v="10"/>
    <x v="194"/>
    <x v="0"/>
    <x v="1"/>
    <s v="Tesseramento"/>
    <x v="1"/>
    <x v="3"/>
    <x v="0"/>
    <m/>
  </r>
  <r>
    <n v="161556"/>
    <x v="1"/>
    <x v="0"/>
    <x v="0"/>
    <x v="0"/>
    <x v="10"/>
    <x v="194"/>
    <x v="0"/>
    <x v="0"/>
    <s v="Tesseramento"/>
    <x v="1"/>
    <x v="2"/>
    <x v="0"/>
    <m/>
  </r>
  <r>
    <n v="144680"/>
    <x v="0"/>
    <x v="0"/>
    <x v="0"/>
    <x v="0"/>
    <x v="10"/>
    <x v="194"/>
    <x v="0"/>
    <x v="0"/>
    <s v="Tesseramento"/>
    <x v="1"/>
    <x v="3"/>
    <x v="0"/>
    <m/>
  </r>
  <r>
    <n v="121969"/>
    <x v="0"/>
    <x v="0"/>
    <x v="0"/>
    <x v="0"/>
    <x v="10"/>
    <x v="194"/>
    <x v="0"/>
    <x v="0"/>
    <s v="Tesseramento"/>
    <x v="1"/>
    <x v="0"/>
    <x v="0"/>
    <m/>
  </r>
  <r>
    <n v="13653"/>
    <x v="0"/>
    <x v="0"/>
    <x v="0"/>
    <x v="0"/>
    <x v="10"/>
    <x v="194"/>
    <x v="0"/>
    <x v="1"/>
    <s v="Tesseramento"/>
    <x v="1"/>
    <x v="0"/>
    <x v="0"/>
    <m/>
  </r>
  <r>
    <n v="76868"/>
    <x v="0"/>
    <x v="0"/>
    <x v="0"/>
    <x v="0"/>
    <x v="2"/>
    <x v="292"/>
    <x v="0"/>
    <x v="0"/>
    <s v="Tesseramento"/>
    <x v="1"/>
    <x v="4"/>
    <x v="0"/>
    <m/>
  </r>
  <r>
    <n v="109156"/>
    <x v="0"/>
    <x v="0"/>
    <x v="0"/>
    <x v="0"/>
    <x v="10"/>
    <x v="194"/>
    <x v="0"/>
    <x v="0"/>
    <s v="Tesseramento"/>
    <x v="1"/>
    <x v="0"/>
    <x v="0"/>
    <m/>
  </r>
  <r>
    <n v="171265"/>
    <x v="0"/>
    <x v="0"/>
    <x v="0"/>
    <x v="1"/>
    <x v="9"/>
    <x v="16"/>
    <x v="0"/>
    <x v="0"/>
    <s v="Tesseramento"/>
    <x v="1"/>
    <x v="4"/>
    <x v="0"/>
    <m/>
  </r>
  <r>
    <n v="119651"/>
    <x v="0"/>
    <x v="0"/>
    <x v="0"/>
    <x v="0"/>
    <x v="2"/>
    <x v="292"/>
    <x v="0"/>
    <x v="0"/>
    <s v="Tesseramento"/>
    <x v="1"/>
    <x v="0"/>
    <x v="0"/>
    <m/>
  </r>
  <r>
    <n v="209308"/>
    <x v="1"/>
    <x v="0"/>
    <x v="0"/>
    <x v="0"/>
    <x v="10"/>
    <x v="194"/>
    <x v="0"/>
    <x v="0"/>
    <s v="Tesseramento"/>
    <x v="1"/>
    <x v="5"/>
    <x v="0"/>
    <m/>
  </r>
  <r>
    <n v="41647"/>
    <x v="0"/>
    <x v="0"/>
    <x v="0"/>
    <x v="0"/>
    <x v="10"/>
    <x v="194"/>
    <x v="0"/>
    <x v="0"/>
    <s v="Tesseramento"/>
    <x v="1"/>
    <x v="3"/>
    <x v="0"/>
    <m/>
  </r>
  <r>
    <n v="13656"/>
    <x v="0"/>
    <x v="0"/>
    <x v="0"/>
    <x v="0"/>
    <x v="10"/>
    <x v="194"/>
    <x v="0"/>
    <x v="0"/>
    <s v="Tesseramento"/>
    <x v="1"/>
    <x v="0"/>
    <x v="0"/>
    <m/>
  </r>
  <r>
    <n v="227588"/>
    <x v="1"/>
    <x v="0"/>
    <x v="0"/>
    <x v="1"/>
    <x v="2"/>
    <x v="292"/>
    <x v="0"/>
    <x v="0"/>
    <s v="Tesseramento"/>
    <x v="1"/>
    <x v="5"/>
    <x v="0"/>
    <m/>
  </r>
  <r>
    <n v="41283"/>
    <x v="0"/>
    <x v="0"/>
    <x v="0"/>
    <x v="0"/>
    <x v="10"/>
    <x v="194"/>
    <x v="0"/>
    <x v="0"/>
    <s v="Tesseramento"/>
    <x v="1"/>
    <x v="4"/>
    <x v="0"/>
    <m/>
  </r>
  <r>
    <n v="57819"/>
    <x v="0"/>
    <x v="0"/>
    <x v="0"/>
    <x v="0"/>
    <x v="10"/>
    <x v="194"/>
    <x v="0"/>
    <x v="0"/>
    <s v="Tesseramento"/>
    <x v="1"/>
    <x v="4"/>
    <x v="0"/>
    <m/>
  </r>
  <r>
    <n v="227733"/>
    <x v="0"/>
    <x v="0"/>
    <x v="0"/>
    <x v="0"/>
    <x v="4"/>
    <x v="145"/>
    <x v="0"/>
    <x v="0"/>
    <s v="Tesseramento"/>
    <x v="1"/>
    <x v="0"/>
    <x v="0"/>
    <m/>
  </r>
  <r>
    <n v="72514"/>
    <x v="0"/>
    <x v="0"/>
    <x v="0"/>
    <x v="0"/>
    <x v="4"/>
    <x v="145"/>
    <x v="0"/>
    <x v="1"/>
    <s v="Tesseramento"/>
    <x v="1"/>
    <x v="0"/>
    <x v="0"/>
    <m/>
  </r>
  <r>
    <n v="14827"/>
    <x v="0"/>
    <x v="0"/>
    <x v="0"/>
    <x v="0"/>
    <x v="4"/>
    <x v="145"/>
    <x v="0"/>
    <x v="0"/>
    <s v="Tesseramento"/>
    <x v="1"/>
    <x v="3"/>
    <x v="0"/>
    <m/>
  </r>
  <r>
    <n v="101320"/>
    <x v="0"/>
    <x v="0"/>
    <x v="0"/>
    <x v="0"/>
    <x v="2"/>
    <x v="292"/>
    <x v="0"/>
    <x v="1"/>
    <s v="Tesseramento"/>
    <x v="1"/>
    <x v="0"/>
    <x v="0"/>
    <m/>
  </r>
  <r>
    <n v="21007"/>
    <x v="0"/>
    <x v="0"/>
    <x v="0"/>
    <x v="4"/>
    <x v="2"/>
    <x v="172"/>
    <x v="0"/>
    <x v="1"/>
    <s v="Tesseramento"/>
    <x v="1"/>
    <x v="4"/>
    <x v="0"/>
    <m/>
  </r>
  <r>
    <n v="200421"/>
    <x v="0"/>
    <x v="0"/>
    <x v="0"/>
    <x v="1"/>
    <x v="2"/>
    <x v="172"/>
    <x v="0"/>
    <x v="0"/>
    <s v="Tesseramento"/>
    <x v="1"/>
    <x v="0"/>
    <x v="0"/>
    <m/>
  </r>
  <r>
    <n v="74778"/>
    <x v="0"/>
    <x v="0"/>
    <x v="2"/>
    <x v="0"/>
    <x v="2"/>
    <x v="172"/>
    <x v="0"/>
    <x v="0"/>
    <s v="Tesseramento"/>
    <x v="1"/>
    <x v="3"/>
    <x v="0"/>
    <m/>
  </r>
  <r>
    <n v="101903"/>
    <x v="0"/>
    <x v="0"/>
    <x v="0"/>
    <x v="0"/>
    <x v="2"/>
    <x v="172"/>
    <x v="0"/>
    <x v="1"/>
    <s v="Tesseramento"/>
    <x v="1"/>
    <x v="3"/>
    <x v="0"/>
    <m/>
  </r>
  <r>
    <n v="186935"/>
    <x v="0"/>
    <x v="0"/>
    <x v="0"/>
    <x v="0"/>
    <x v="10"/>
    <x v="93"/>
    <x v="0"/>
    <x v="0"/>
    <s v="Tesseramento"/>
    <x v="0"/>
    <x v="0"/>
    <x v="0"/>
    <m/>
  </r>
  <r>
    <n v="66901"/>
    <x v="0"/>
    <x v="0"/>
    <x v="0"/>
    <x v="0"/>
    <x v="10"/>
    <x v="93"/>
    <x v="0"/>
    <x v="0"/>
    <s v="Tesseramento"/>
    <x v="0"/>
    <x v="0"/>
    <x v="0"/>
    <m/>
  </r>
  <r>
    <n v="196283"/>
    <x v="0"/>
    <x v="0"/>
    <x v="0"/>
    <x v="0"/>
    <x v="10"/>
    <x v="93"/>
    <x v="0"/>
    <x v="1"/>
    <s v="Tesseramento"/>
    <x v="0"/>
    <x v="0"/>
    <x v="0"/>
    <m/>
  </r>
  <r>
    <n v="41282"/>
    <x v="0"/>
    <x v="0"/>
    <x v="0"/>
    <x v="0"/>
    <x v="10"/>
    <x v="93"/>
    <x v="0"/>
    <x v="0"/>
    <s v="Tesseramento"/>
    <x v="0"/>
    <x v="4"/>
    <x v="0"/>
    <m/>
  </r>
  <r>
    <n v="172647"/>
    <x v="0"/>
    <x v="0"/>
    <x v="0"/>
    <x v="0"/>
    <x v="10"/>
    <x v="93"/>
    <x v="0"/>
    <x v="1"/>
    <s v="Tesseramento"/>
    <x v="0"/>
    <x v="4"/>
    <x v="0"/>
    <m/>
  </r>
  <r>
    <n v="188675"/>
    <x v="0"/>
    <x v="0"/>
    <x v="0"/>
    <x v="1"/>
    <x v="10"/>
    <x v="93"/>
    <x v="0"/>
    <x v="0"/>
    <s v="Tesseramento"/>
    <x v="0"/>
    <x v="0"/>
    <x v="0"/>
    <m/>
  </r>
  <r>
    <n v="174086"/>
    <x v="0"/>
    <x v="0"/>
    <x v="0"/>
    <x v="0"/>
    <x v="10"/>
    <x v="93"/>
    <x v="0"/>
    <x v="1"/>
    <s v="Tesseramento"/>
    <x v="0"/>
    <x v="3"/>
    <x v="0"/>
    <m/>
  </r>
  <r>
    <n v="214753"/>
    <x v="0"/>
    <x v="0"/>
    <x v="0"/>
    <x v="1"/>
    <x v="10"/>
    <x v="93"/>
    <x v="0"/>
    <x v="1"/>
    <s v="Tesseramento"/>
    <x v="0"/>
    <x v="0"/>
    <x v="0"/>
    <m/>
  </r>
  <r>
    <n v="100234"/>
    <x v="0"/>
    <x v="0"/>
    <x v="0"/>
    <x v="0"/>
    <x v="2"/>
    <x v="172"/>
    <x v="0"/>
    <x v="0"/>
    <s v="Tesseramento"/>
    <x v="1"/>
    <x v="3"/>
    <x v="0"/>
    <m/>
  </r>
  <r>
    <n v="235662"/>
    <x v="0"/>
    <x v="0"/>
    <x v="1"/>
    <x v="2"/>
    <x v="2"/>
    <x v="292"/>
    <x v="0"/>
    <x v="1"/>
    <s v="Tesseramento"/>
    <x v="1"/>
    <x v="1"/>
    <x v="0"/>
    <m/>
  </r>
  <r>
    <n v="146294"/>
    <x v="0"/>
    <x v="0"/>
    <x v="0"/>
    <x v="0"/>
    <x v="2"/>
    <x v="172"/>
    <x v="0"/>
    <x v="0"/>
    <s v="Tesseramento"/>
    <x v="1"/>
    <x v="0"/>
    <x v="0"/>
    <m/>
  </r>
  <r>
    <n v="47482"/>
    <x v="0"/>
    <x v="0"/>
    <x v="0"/>
    <x v="1"/>
    <x v="10"/>
    <x v="194"/>
    <x v="0"/>
    <x v="1"/>
    <s v="Tesseramento"/>
    <x v="1"/>
    <x v="4"/>
    <x v="0"/>
    <m/>
  </r>
  <r>
    <n v="235657"/>
    <x v="1"/>
    <x v="0"/>
    <x v="1"/>
    <x v="1"/>
    <x v="2"/>
    <x v="292"/>
    <x v="0"/>
    <x v="0"/>
    <s v="Tesseramento"/>
    <x v="1"/>
    <x v="5"/>
    <x v="0"/>
    <m/>
  </r>
  <r>
    <n v="12823"/>
    <x v="0"/>
    <x v="0"/>
    <x v="0"/>
    <x v="0"/>
    <x v="7"/>
    <x v="67"/>
    <x v="0"/>
    <x v="0"/>
    <s v="Tesseramento"/>
    <x v="0"/>
    <x v="0"/>
    <x v="0"/>
    <m/>
  </r>
  <r>
    <n v="3911"/>
    <x v="0"/>
    <x v="0"/>
    <x v="0"/>
    <x v="0"/>
    <x v="7"/>
    <x v="67"/>
    <x v="0"/>
    <x v="1"/>
    <s v="Tesseramento"/>
    <x v="0"/>
    <x v="0"/>
    <x v="0"/>
    <m/>
  </r>
  <r>
    <n v="89812"/>
    <x v="0"/>
    <x v="0"/>
    <x v="0"/>
    <x v="0"/>
    <x v="2"/>
    <x v="79"/>
    <x v="0"/>
    <x v="0"/>
    <s v="Tesseramento"/>
    <x v="1"/>
    <x v="0"/>
    <x v="0"/>
    <m/>
  </r>
  <r>
    <n v="108398"/>
    <x v="0"/>
    <x v="0"/>
    <x v="0"/>
    <x v="0"/>
    <x v="2"/>
    <x v="79"/>
    <x v="0"/>
    <x v="0"/>
    <s v="Tesseramento"/>
    <x v="1"/>
    <x v="4"/>
    <x v="0"/>
    <m/>
  </r>
  <r>
    <n v="125280"/>
    <x v="0"/>
    <x v="0"/>
    <x v="0"/>
    <x v="0"/>
    <x v="2"/>
    <x v="79"/>
    <x v="0"/>
    <x v="0"/>
    <s v="Tesseramento"/>
    <x v="1"/>
    <x v="0"/>
    <x v="0"/>
    <m/>
  </r>
  <r>
    <n v="218535"/>
    <x v="1"/>
    <x v="0"/>
    <x v="0"/>
    <x v="2"/>
    <x v="2"/>
    <x v="79"/>
    <x v="0"/>
    <x v="0"/>
    <s v="Tesseramento"/>
    <x v="1"/>
    <x v="5"/>
    <x v="0"/>
    <m/>
  </r>
  <r>
    <n v="89817"/>
    <x v="0"/>
    <x v="0"/>
    <x v="0"/>
    <x v="0"/>
    <x v="2"/>
    <x v="79"/>
    <x v="0"/>
    <x v="1"/>
    <s v="Tesseramento"/>
    <x v="1"/>
    <x v="3"/>
    <x v="0"/>
    <m/>
  </r>
  <r>
    <n v="67376"/>
    <x v="0"/>
    <x v="0"/>
    <x v="0"/>
    <x v="0"/>
    <x v="2"/>
    <x v="79"/>
    <x v="0"/>
    <x v="0"/>
    <s v="Tesseramento"/>
    <x v="1"/>
    <x v="3"/>
    <x v="0"/>
    <m/>
  </r>
  <r>
    <n v="229869"/>
    <x v="0"/>
    <x v="0"/>
    <x v="0"/>
    <x v="0"/>
    <x v="2"/>
    <x v="79"/>
    <x v="0"/>
    <x v="0"/>
    <s v="Tesseramento"/>
    <x v="1"/>
    <x v="1"/>
    <x v="0"/>
    <m/>
  </r>
  <r>
    <n v="217583"/>
    <x v="0"/>
    <x v="0"/>
    <x v="0"/>
    <x v="0"/>
    <x v="7"/>
    <x v="67"/>
    <x v="0"/>
    <x v="0"/>
    <s v="Tesseramento"/>
    <x v="0"/>
    <x v="1"/>
    <x v="0"/>
    <m/>
  </r>
  <r>
    <n v="59087"/>
    <x v="0"/>
    <x v="0"/>
    <x v="0"/>
    <x v="0"/>
    <x v="2"/>
    <x v="79"/>
    <x v="0"/>
    <x v="0"/>
    <s v="Tesseramento"/>
    <x v="1"/>
    <x v="3"/>
    <x v="0"/>
    <m/>
  </r>
  <r>
    <n v="28367"/>
    <x v="0"/>
    <x v="0"/>
    <x v="0"/>
    <x v="0"/>
    <x v="2"/>
    <x v="79"/>
    <x v="0"/>
    <x v="0"/>
    <s v="Tesseramento"/>
    <x v="1"/>
    <x v="4"/>
    <x v="0"/>
    <m/>
  </r>
  <r>
    <n v="75289"/>
    <x v="0"/>
    <x v="0"/>
    <x v="0"/>
    <x v="0"/>
    <x v="7"/>
    <x v="67"/>
    <x v="0"/>
    <x v="1"/>
    <s v="Tesseramento"/>
    <x v="0"/>
    <x v="4"/>
    <x v="0"/>
    <m/>
  </r>
  <r>
    <n v="211397"/>
    <x v="0"/>
    <x v="0"/>
    <x v="0"/>
    <x v="0"/>
    <x v="2"/>
    <x v="79"/>
    <x v="0"/>
    <x v="0"/>
    <s v="Tesseramento"/>
    <x v="1"/>
    <x v="0"/>
    <x v="0"/>
    <m/>
  </r>
  <r>
    <n v="190343"/>
    <x v="0"/>
    <x v="0"/>
    <x v="0"/>
    <x v="0"/>
    <x v="4"/>
    <x v="101"/>
    <x v="0"/>
    <x v="0"/>
    <s v="Tesseramento"/>
    <x v="0"/>
    <x v="3"/>
    <x v="0"/>
    <m/>
  </r>
  <r>
    <n v="229916"/>
    <x v="1"/>
    <x v="0"/>
    <x v="0"/>
    <x v="2"/>
    <x v="4"/>
    <x v="101"/>
    <x v="0"/>
    <x v="0"/>
    <s v="Tesseramento"/>
    <x v="0"/>
    <x v="5"/>
    <x v="0"/>
    <m/>
  </r>
  <r>
    <n v="98092"/>
    <x v="0"/>
    <x v="0"/>
    <x v="0"/>
    <x v="0"/>
    <x v="4"/>
    <x v="101"/>
    <x v="0"/>
    <x v="0"/>
    <s v="Tesseramento"/>
    <x v="0"/>
    <x v="4"/>
    <x v="0"/>
    <m/>
  </r>
  <r>
    <n v="205794"/>
    <x v="0"/>
    <x v="0"/>
    <x v="0"/>
    <x v="0"/>
    <x v="4"/>
    <x v="101"/>
    <x v="0"/>
    <x v="0"/>
    <s v="Tesseramento"/>
    <x v="0"/>
    <x v="4"/>
    <x v="0"/>
    <m/>
  </r>
  <r>
    <n v="198717"/>
    <x v="0"/>
    <x v="0"/>
    <x v="0"/>
    <x v="0"/>
    <x v="4"/>
    <x v="101"/>
    <x v="0"/>
    <x v="0"/>
    <s v="Tesseramento"/>
    <x v="0"/>
    <x v="1"/>
    <x v="0"/>
    <m/>
  </r>
  <r>
    <n v="118563"/>
    <x v="0"/>
    <x v="0"/>
    <x v="0"/>
    <x v="0"/>
    <x v="5"/>
    <x v="317"/>
    <x v="0"/>
    <x v="0"/>
    <s v="Tesseramento"/>
    <x v="1"/>
    <x v="0"/>
    <x v="0"/>
    <m/>
  </r>
  <r>
    <n v="201016"/>
    <x v="0"/>
    <x v="0"/>
    <x v="0"/>
    <x v="0"/>
    <x v="4"/>
    <x v="101"/>
    <x v="0"/>
    <x v="0"/>
    <s v="Tesseramento"/>
    <x v="0"/>
    <x v="0"/>
    <x v="0"/>
    <m/>
  </r>
  <r>
    <n v="127972"/>
    <x v="0"/>
    <x v="0"/>
    <x v="0"/>
    <x v="0"/>
    <x v="10"/>
    <x v="21"/>
    <x v="0"/>
    <x v="0"/>
    <s v="Tesseramento"/>
    <x v="1"/>
    <x v="4"/>
    <x v="0"/>
    <m/>
  </r>
  <r>
    <n v="154455"/>
    <x v="0"/>
    <x v="0"/>
    <x v="0"/>
    <x v="0"/>
    <x v="4"/>
    <x v="101"/>
    <x v="0"/>
    <x v="0"/>
    <s v="Tesseramento"/>
    <x v="0"/>
    <x v="0"/>
    <x v="0"/>
    <m/>
  </r>
  <r>
    <n v="150387"/>
    <x v="0"/>
    <x v="0"/>
    <x v="0"/>
    <x v="0"/>
    <x v="2"/>
    <x v="346"/>
    <x v="0"/>
    <x v="0"/>
    <s v="Tesseramento"/>
    <x v="0"/>
    <x v="0"/>
    <x v="0"/>
    <m/>
  </r>
  <r>
    <n v="235647"/>
    <x v="1"/>
    <x v="0"/>
    <x v="1"/>
    <x v="1"/>
    <x v="2"/>
    <x v="292"/>
    <x v="0"/>
    <x v="0"/>
    <s v="Tesseramento"/>
    <x v="1"/>
    <x v="5"/>
    <x v="0"/>
    <m/>
  </r>
  <r>
    <n v="106212"/>
    <x v="0"/>
    <x v="0"/>
    <x v="0"/>
    <x v="0"/>
    <x v="2"/>
    <x v="298"/>
    <x v="0"/>
    <x v="1"/>
    <s v="Tesseramento"/>
    <x v="1"/>
    <x v="4"/>
    <x v="0"/>
    <m/>
  </r>
  <r>
    <n v="235644"/>
    <x v="1"/>
    <x v="0"/>
    <x v="1"/>
    <x v="2"/>
    <x v="2"/>
    <x v="292"/>
    <x v="0"/>
    <x v="0"/>
    <s v="Tesseramento"/>
    <x v="1"/>
    <x v="5"/>
    <x v="0"/>
    <m/>
  </r>
  <r>
    <n v="106228"/>
    <x v="0"/>
    <x v="0"/>
    <x v="0"/>
    <x v="0"/>
    <x v="2"/>
    <x v="298"/>
    <x v="0"/>
    <x v="0"/>
    <s v="Tesseramento"/>
    <x v="1"/>
    <x v="3"/>
    <x v="0"/>
    <m/>
  </r>
  <r>
    <n v="108120"/>
    <x v="0"/>
    <x v="0"/>
    <x v="0"/>
    <x v="0"/>
    <x v="2"/>
    <x v="298"/>
    <x v="0"/>
    <x v="0"/>
    <s v="Tesseramento"/>
    <x v="1"/>
    <x v="4"/>
    <x v="0"/>
    <m/>
  </r>
  <r>
    <n v="122289"/>
    <x v="0"/>
    <x v="0"/>
    <x v="0"/>
    <x v="0"/>
    <x v="2"/>
    <x v="298"/>
    <x v="0"/>
    <x v="0"/>
    <s v="Tesseramento"/>
    <x v="1"/>
    <x v="3"/>
    <x v="0"/>
    <m/>
  </r>
  <r>
    <n v="187015"/>
    <x v="0"/>
    <x v="0"/>
    <x v="0"/>
    <x v="0"/>
    <x v="4"/>
    <x v="101"/>
    <x v="0"/>
    <x v="1"/>
    <s v="Tesseramento"/>
    <x v="0"/>
    <x v="0"/>
    <x v="0"/>
    <m/>
  </r>
  <r>
    <n v="167724"/>
    <x v="0"/>
    <x v="0"/>
    <x v="0"/>
    <x v="0"/>
    <x v="2"/>
    <x v="298"/>
    <x v="0"/>
    <x v="0"/>
    <s v="Tesseramento"/>
    <x v="1"/>
    <x v="3"/>
    <x v="0"/>
    <m/>
  </r>
  <r>
    <n v="86637"/>
    <x v="0"/>
    <x v="0"/>
    <x v="0"/>
    <x v="0"/>
    <x v="4"/>
    <x v="145"/>
    <x v="0"/>
    <x v="0"/>
    <s v="Tesseramento"/>
    <x v="1"/>
    <x v="0"/>
    <x v="0"/>
    <m/>
  </r>
  <r>
    <n v="2501"/>
    <x v="0"/>
    <x v="0"/>
    <x v="0"/>
    <x v="0"/>
    <x v="2"/>
    <x v="298"/>
    <x v="0"/>
    <x v="1"/>
    <s v="Tesseramento"/>
    <x v="1"/>
    <x v="4"/>
    <x v="0"/>
    <m/>
  </r>
  <r>
    <n v="3751"/>
    <x v="0"/>
    <x v="0"/>
    <x v="0"/>
    <x v="0"/>
    <x v="4"/>
    <x v="145"/>
    <x v="0"/>
    <x v="0"/>
    <s v="Tesseramento"/>
    <x v="1"/>
    <x v="3"/>
    <x v="0"/>
    <m/>
  </r>
  <r>
    <n v="219373"/>
    <x v="0"/>
    <x v="0"/>
    <x v="0"/>
    <x v="0"/>
    <x v="4"/>
    <x v="145"/>
    <x v="0"/>
    <x v="0"/>
    <s v="Tesseramento"/>
    <x v="1"/>
    <x v="1"/>
    <x v="0"/>
    <m/>
  </r>
  <r>
    <n v="162946"/>
    <x v="0"/>
    <x v="0"/>
    <x v="0"/>
    <x v="0"/>
    <x v="4"/>
    <x v="145"/>
    <x v="0"/>
    <x v="0"/>
    <s v="Tesseramento"/>
    <x v="1"/>
    <x v="0"/>
    <x v="0"/>
    <m/>
  </r>
  <r>
    <n v="225328"/>
    <x v="0"/>
    <x v="0"/>
    <x v="0"/>
    <x v="0"/>
    <x v="4"/>
    <x v="145"/>
    <x v="0"/>
    <x v="0"/>
    <s v="Tesseramento"/>
    <x v="1"/>
    <x v="3"/>
    <x v="0"/>
    <m/>
  </r>
  <r>
    <n v="131249"/>
    <x v="0"/>
    <x v="0"/>
    <x v="0"/>
    <x v="0"/>
    <x v="2"/>
    <x v="298"/>
    <x v="0"/>
    <x v="0"/>
    <s v="Tesseramento"/>
    <x v="1"/>
    <x v="4"/>
    <x v="0"/>
    <m/>
  </r>
  <r>
    <n v="127859"/>
    <x v="0"/>
    <x v="0"/>
    <x v="0"/>
    <x v="0"/>
    <x v="4"/>
    <x v="101"/>
    <x v="0"/>
    <x v="0"/>
    <s v="Tesseramento"/>
    <x v="0"/>
    <x v="0"/>
    <x v="0"/>
    <m/>
  </r>
  <r>
    <n v="48335"/>
    <x v="0"/>
    <x v="0"/>
    <x v="0"/>
    <x v="0"/>
    <x v="2"/>
    <x v="298"/>
    <x v="0"/>
    <x v="1"/>
    <s v="Tesseramento"/>
    <x v="1"/>
    <x v="4"/>
    <x v="0"/>
    <m/>
  </r>
  <r>
    <n v="206452"/>
    <x v="1"/>
    <x v="0"/>
    <x v="0"/>
    <x v="2"/>
    <x v="4"/>
    <x v="101"/>
    <x v="0"/>
    <x v="1"/>
    <s v="Tesseramento"/>
    <x v="0"/>
    <x v="5"/>
    <x v="0"/>
    <m/>
  </r>
  <r>
    <n v="233039"/>
    <x v="1"/>
    <x v="0"/>
    <x v="0"/>
    <x v="2"/>
    <x v="4"/>
    <x v="101"/>
    <x v="0"/>
    <x v="1"/>
    <s v="Tesseramento"/>
    <x v="0"/>
    <x v="5"/>
    <x v="0"/>
    <m/>
  </r>
  <r>
    <n v="71175"/>
    <x v="0"/>
    <x v="0"/>
    <x v="0"/>
    <x v="0"/>
    <x v="11"/>
    <x v="142"/>
    <x v="0"/>
    <x v="1"/>
    <s v="Tesseramento"/>
    <x v="1"/>
    <x v="4"/>
    <x v="0"/>
    <m/>
  </r>
  <r>
    <n v="236031"/>
    <x v="1"/>
    <x v="0"/>
    <x v="1"/>
    <x v="2"/>
    <x v="7"/>
    <x v="202"/>
    <x v="0"/>
    <x v="1"/>
    <s v="Tesseramento"/>
    <x v="1"/>
    <x v="5"/>
    <x v="0"/>
    <m/>
  </r>
  <r>
    <n v="94471"/>
    <x v="0"/>
    <x v="0"/>
    <x v="0"/>
    <x v="0"/>
    <x v="7"/>
    <x v="15"/>
    <x v="0"/>
    <x v="0"/>
    <s v="Tesseramento"/>
    <x v="2"/>
    <x v="4"/>
    <x v="0"/>
    <m/>
  </r>
  <r>
    <n v="123358"/>
    <x v="0"/>
    <x v="0"/>
    <x v="0"/>
    <x v="0"/>
    <x v="11"/>
    <x v="142"/>
    <x v="0"/>
    <x v="0"/>
    <s v="Tesseramento"/>
    <x v="1"/>
    <x v="3"/>
    <x v="0"/>
    <m/>
  </r>
  <r>
    <n v="138793"/>
    <x v="0"/>
    <x v="0"/>
    <x v="0"/>
    <x v="0"/>
    <x v="11"/>
    <x v="142"/>
    <x v="0"/>
    <x v="1"/>
    <s v="Tesseramento"/>
    <x v="1"/>
    <x v="3"/>
    <x v="0"/>
    <m/>
  </r>
  <r>
    <n v="128647"/>
    <x v="0"/>
    <x v="0"/>
    <x v="0"/>
    <x v="0"/>
    <x v="0"/>
    <x v="76"/>
    <x v="0"/>
    <x v="0"/>
    <s v="Tesseramento"/>
    <x v="0"/>
    <x v="1"/>
    <x v="0"/>
    <m/>
  </r>
  <r>
    <n v="94470"/>
    <x v="0"/>
    <x v="0"/>
    <x v="0"/>
    <x v="0"/>
    <x v="7"/>
    <x v="15"/>
    <x v="0"/>
    <x v="1"/>
    <s v="Tesseramento"/>
    <x v="2"/>
    <x v="4"/>
    <x v="0"/>
    <m/>
  </r>
  <r>
    <n v="19482"/>
    <x v="0"/>
    <x v="0"/>
    <x v="0"/>
    <x v="4"/>
    <x v="4"/>
    <x v="101"/>
    <x v="0"/>
    <x v="0"/>
    <s v="Tesseramento"/>
    <x v="0"/>
    <x v="4"/>
    <x v="0"/>
    <m/>
  </r>
  <r>
    <n v="185681"/>
    <x v="0"/>
    <x v="0"/>
    <x v="0"/>
    <x v="0"/>
    <x v="11"/>
    <x v="142"/>
    <x v="0"/>
    <x v="1"/>
    <s v="Tesseramento"/>
    <x v="1"/>
    <x v="0"/>
    <x v="0"/>
    <m/>
  </r>
  <r>
    <n v="150824"/>
    <x v="0"/>
    <x v="0"/>
    <x v="0"/>
    <x v="0"/>
    <x v="4"/>
    <x v="101"/>
    <x v="0"/>
    <x v="0"/>
    <s v="Tesseramento"/>
    <x v="0"/>
    <x v="0"/>
    <x v="0"/>
    <m/>
  </r>
  <r>
    <n v="183557"/>
    <x v="1"/>
    <x v="0"/>
    <x v="0"/>
    <x v="0"/>
    <x v="4"/>
    <x v="101"/>
    <x v="0"/>
    <x v="0"/>
    <s v="Tesseramento"/>
    <x v="0"/>
    <x v="7"/>
    <x v="0"/>
    <m/>
  </r>
  <r>
    <n v="208035"/>
    <x v="0"/>
    <x v="0"/>
    <x v="0"/>
    <x v="1"/>
    <x v="7"/>
    <x v="211"/>
    <x v="0"/>
    <x v="1"/>
    <s v="Tesseramento"/>
    <x v="1"/>
    <x v="4"/>
    <x v="0"/>
    <m/>
  </r>
  <r>
    <n v="70137"/>
    <x v="0"/>
    <x v="0"/>
    <x v="0"/>
    <x v="0"/>
    <x v="2"/>
    <x v="298"/>
    <x v="0"/>
    <x v="0"/>
    <s v="Tesseramento"/>
    <x v="1"/>
    <x v="0"/>
    <x v="0"/>
    <m/>
  </r>
  <r>
    <n v="208034"/>
    <x v="0"/>
    <x v="1"/>
    <x v="0"/>
    <x v="1"/>
    <x v="7"/>
    <x v="211"/>
    <x v="0"/>
    <x v="0"/>
    <s v="Tesseramento"/>
    <x v="1"/>
    <x v="4"/>
    <x v="0"/>
    <m/>
  </r>
  <r>
    <n v="107813"/>
    <x v="0"/>
    <x v="0"/>
    <x v="2"/>
    <x v="4"/>
    <x v="2"/>
    <x v="298"/>
    <x v="0"/>
    <x v="0"/>
    <s v="Tesseramento"/>
    <x v="1"/>
    <x v="0"/>
    <x v="0"/>
    <m/>
  </r>
  <r>
    <n v="1127"/>
    <x v="0"/>
    <x v="0"/>
    <x v="0"/>
    <x v="0"/>
    <x v="7"/>
    <x v="211"/>
    <x v="0"/>
    <x v="1"/>
    <s v="Tesseramento"/>
    <x v="1"/>
    <x v="4"/>
    <x v="0"/>
    <m/>
  </r>
  <r>
    <n v="93687"/>
    <x v="0"/>
    <x v="0"/>
    <x v="2"/>
    <x v="0"/>
    <x v="2"/>
    <x v="298"/>
    <x v="0"/>
    <x v="0"/>
    <s v="Tesseramento"/>
    <x v="1"/>
    <x v="4"/>
    <x v="0"/>
    <m/>
  </r>
  <r>
    <n v="166533"/>
    <x v="0"/>
    <x v="0"/>
    <x v="0"/>
    <x v="0"/>
    <x v="7"/>
    <x v="211"/>
    <x v="0"/>
    <x v="1"/>
    <s v="Tesseramento"/>
    <x v="1"/>
    <x v="4"/>
    <x v="0"/>
    <m/>
  </r>
  <r>
    <n v="166532"/>
    <x v="0"/>
    <x v="0"/>
    <x v="0"/>
    <x v="0"/>
    <x v="7"/>
    <x v="211"/>
    <x v="0"/>
    <x v="0"/>
    <s v="Tesseramento"/>
    <x v="1"/>
    <x v="4"/>
    <x v="0"/>
    <m/>
  </r>
  <r>
    <n v="193461"/>
    <x v="1"/>
    <x v="0"/>
    <x v="0"/>
    <x v="0"/>
    <x v="2"/>
    <x v="298"/>
    <x v="0"/>
    <x v="0"/>
    <s v="Tesseramento"/>
    <x v="1"/>
    <x v="7"/>
    <x v="0"/>
    <m/>
  </r>
  <r>
    <n v="193460"/>
    <x v="1"/>
    <x v="0"/>
    <x v="0"/>
    <x v="0"/>
    <x v="2"/>
    <x v="298"/>
    <x v="0"/>
    <x v="1"/>
    <s v="Tesseramento"/>
    <x v="1"/>
    <x v="5"/>
    <x v="0"/>
    <m/>
  </r>
  <r>
    <n v="162959"/>
    <x v="0"/>
    <x v="0"/>
    <x v="0"/>
    <x v="0"/>
    <x v="7"/>
    <x v="211"/>
    <x v="0"/>
    <x v="0"/>
    <s v="Tesseramento"/>
    <x v="1"/>
    <x v="0"/>
    <x v="0"/>
    <m/>
  </r>
  <r>
    <n v="42150"/>
    <x v="0"/>
    <x v="0"/>
    <x v="0"/>
    <x v="0"/>
    <x v="2"/>
    <x v="298"/>
    <x v="0"/>
    <x v="0"/>
    <s v="Tesseramento"/>
    <x v="1"/>
    <x v="4"/>
    <x v="0"/>
    <m/>
  </r>
  <r>
    <n v="139973"/>
    <x v="0"/>
    <x v="0"/>
    <x v="0"/>
    <x v="0"/>
    <x v="7"/>
    <x v="211"/>
    <x v="0"/>
    <x v="0"/>
    <s v="Tesseramento"/>
    <x v="1"/>
    <x v="3"/>
    <x v="0"/>
    <m/>
  </r>
  <r>
    <n v="169456"/>
    <x v="0"/>
    <x v="0"/>
    <x v="0"/>
    <x v="0"/>
    <x v="2"/>
    <x v="298"/>
    <x v="0"/>
    <x v="1"/>
    <s v="Tesseramento"/>
    <x v="1"/>
    <x v="4"/>
    <x v="0"/>
    <m/>
  </r>
  <r>
    <n v="173097"/>
    <x v="0"/>
    <x v="0"/>
    <x v="0"/>
    <x v="0"/>
    <x v="11"/>
    <x v="142"/>
    <x v="0"/>
    <x v="0"/>
    <s v="Tesseramento"/>
    <x v="1"/>
    <x v="0"/>
    <x v="0"/>
    <m/>
  </r>
  <r>
    <n v="155977"/>
    <x v="0"/>
    <x v="0"/>
    <x v="0"/>
    <x v="0"/>
    <x v="2"/>
    <x v="298"/>
    <x v="0"/>
    <x v="0"/>
    <s v="Tesseramento"/>
    <x v="1"/>
    <x v="3"/>
    <x v="0"/>
    <m/>
  </r>
  <r>
    <n v="188110"/>
    <x v="0"/>
    <x v="0"/>
    <x v="0"/>
    <x v="0"/>
    <x v="11"/>
    <x v="142"/>
    <x v="0"/>
    <x v="1"/>
    <s v="Tesseramento"/>
    <x v="1"/>
    <x v="0"/>
    <x v="0"/>
    <m/>
  </r>
  <r>
    <n v="118653"/>
    <x v="0"/>
    <x v="0"/>
    <x v="0"/>
    <x v="0"/>
    <x v="2"/>
    <x v="298"/>
    <x v="0"/>
    <x v="0"/>
    <s v="Tesseramento"/>
    <x v="1"/>
    <x v="1"/>
    <x v="0"/>
    <m/>
  </r>
  <r>
    <n v="131378"/>
    <x v="0"/>
    <x v="0"/>
    <x v="0"/>
    <x v="0"/>
    <x v="11"/>
    <x v="142"/>
    <x v="0"/>
    <x v="0"/>
    <s v="Tesseramento"/>
    <x v="1"/>
    <x v="3"/>
    <x v="0"/>
    <m/>
  </r>
  <r>
    <n v="168751"/>
    <x v="0"/>
    <x v="0"/>
    <x v="0"/>
    <x v="0"/>
    <x v="2"/>
    <x v="298"/>
    <x v="0"/>
    <x v="0"/>
    <s v="Tesseramento"/>
    <x v="1"/>
    <x v="3"/>
    <x v="0"/>
    <m/>
  </r>
  <r>
    <n v="168112"/>
    <x v="0"/>
    <x v="0"/>
    <x v="2"/>
    <x v="0"/>
    <x v="11"/>
    <x v="142"/>
    <x v="0"/>
    <x v="0"/>
    <s v="Tesseramento"/>
    <x v="1"/>
    <x v="4"/>
    <x v="0"/>
    <m/>
  </r>
  <r>
    <n v="168750"/>
    <x v="0"/>
    <x v="0"/>
    <x v="0"/>
    <x v="0"/>
    <x v="2"/>
    <x v="298"/>
    <x v="0"/>
    <x v="1"/>
    <s v="Tesseramento"/>
    <x v="1"/>
    <x v="3"/>
    <x v="0"/>
    <m/>
  </r>
  <r>
    <n v="139971"/>
    <x v="0"/>
    <x v="0"/>
    <x v="0"/>
    <x v="0"/>
    <x v="7"/>
    <x v="211"/>
    <x v="0"/>
    <x v="1"/>
    <s v="Tesseramento"/>
    <x v="1"/>
    <x v="4"/>
    <x v="0"/>
    <m/>
  </r>
  <r>
    <n v="48589"/>
    <x v="0"/>
    <x v="0"/>
    <x v="0"/>
    <x v="0"/>
    <x v="2"/>
    <x v="298"/>
    <x v="0"/>
    <x v="1"/>
    <s v="Tesseramento"/>
    <x v="1"/>
    <x v="4"/>
    <x v="0"/>
    <m/>
  </r>
  <r>
    <n v="141883"/>
    <x v="0"/>
    <x v="0"/>
    <x v="0"/>
    <x v="0"/>
    <x v="11"/>
    <x v="142"/>
    <x v="0"/>
    <x v="0"/>
    <s v="Tesseramento"/>
    <x v="1"/>
    <x v="0"/>
    <x v="0"/>
    <m/>
  </r>
  <r>
    <n v="163270"/>
    <x v="0"/>
    <x v="0"/>
    <x v="0"/>
    <x v="0"/>
    <x v="11"/>
    <x v="142"/>
    <x v="0"/>
    <x v="1"/>
    <s v="Tesseramento"/>
    <x v="1"/>
    <x v="4"/>
    <x v="0"/>
    <m/>
  </r>
  <r>
    <n v="92506"/>
    <x v="0"/>
    <x v="0"/>
    <x v="0"/>
    <x v="0"/>
    <x v="11"/>
    <x v="142"/>
    <x v="0"/>
    <x v="0"/>
    <s v="Tesseramento"/>
    <x v="1"/>
    <x v="0"/>
    <x v="0"/>
    <m/>
  </r>
  <r>
    <n v="235498"/>
    <x v="0"/>
    <x v="1"/>
    <x v="1"/>
    <x v="3"/>
    <x v="7"/>
    <x v="161"/>
    <x v="0"/>
    <x v="1"/>
    <s v="Tesseramento"/>
    <x v="0"/>
    <x v="4"/>
    <x v="0"/>
    <m/>
  </r>
  <r>
    <n v="105732"/>
    <x v="0"/>
    <x v="0"/>
    <x v="0"/>
    <x v="1"/>
    <x v="11"/>
    <x v="142"/>
    <x v="0"/>
    <x v="1"/>
    <s v="Tesseramento"/>
    <x v="1"/>
    <x v="4"/>
    <x v="0"/>
    <m/>
  </r>
  <r>
    <n v="105730"/>
    <x v="0"/>
    <x v="0"/>
    <x v="0"/>
    <x v="0"/>
    <x v="11"/>
    <x v="142"/>
    <x v="0"/>
    <x v="0"/>
    <s v="Tesseramento"/>
    <x v="1"/>
    <x v="3"/>
    <x v="0"/>
    <m/>
  </r>
  <r>
    <n v="153034"/>
    <x v="0"/>
    <x v="0"/>
    <x v="0"/>
    <x v="0"/>
    <x v="11"/>
    <x v="142"/>
    <x v="0"/>
    <x v="0"/>
    <s v="Tesseramento"/>
    <x v="1"/>
    <x v="0"/>
    <x v="0"/>
    <m/>
  </r>
  <r>
    <n v="138943"/>
    <x v="0"/>
    <x v="0"/>
    <x v="0"/>
    <x v="0"/>
    <x v="11"/>
    <x v="142"/>
    <x v="0"/>
    <x v="0"/>
    <s v="Tesseramento"/>
    <x v="1"/>
    <x v="0"/>
    <x v="0"/>
    <m/>
  </r>
  <r>
    <n v="213833"/>
    <x v="0"/>
    <x v="0"/>
    <x v="0"/>
    <x v="0"/>
    <x v="2"/>
    <x v="298"/>
    <x v="0"/>
    <x v="1"/>
    <s v="Tesseramento"/>
    <x v="1"/>
    <x v="3"/>
    <x v="0"/>
    <m/>
  </r>
  <r>
    <n v="109018"/>
    <x v="0"/>
    <x v="0"/>
    <x v="0"/>
    <x v="0"/>
    <x v="11"/>
    <x v="142"/>
    <x v="0"/>
    <x v="0"/>
    <s v="Tesseramento"/>
    <x v="1"/>
    <x v="0"/>
    <x v="0"/>
    <m/>
  </r>
  <r>
    <n v="1083"/>
    <x v="0"/>
    <x v="0"/>
    <x v="0"/>
    <x v="0"/>
    <x v="7"/>
    <x v="211"/>
    <x v="0"/>
    <x v="1"/>
    <s v="Tesseramento"/>
    <x v="1"/>
    <x v="4"/>
    <x v="0"/>
    <m/>
  </r>
  <r>
    <n v="11400"/>
    <x v="0"/>
    <x v="0"/>
    <x v="0"/>
    <x v="0"/>
    <x v="11"/>
    <x v="142"/>
    <x v="0"/>
    <x v="1"/>
    <s v="Tesseramento"/>
    <x v="1"/>
    <x v="3"/>
    <x v="0"/>
    <m/>
  </r>
  <r>
    <n v="203651"/>
    <x v="0"/>
    <x v="0"/>
    <x v="0"/>
    <x v="0"/>
    <x v="11"/>
    <x v="142"/>
    <x v="0"/>
    <x v="0"/>
    <s v="Tesseramento"/>
    <x v="1"/>
    <x v="3"/>
    <x v="0"/>
    <m/>
  </r>
  <r>
    <n v="127946"/>
    <x v="0"/>
    <x v="0"/>
    <x v="0"/>
    <x v="0"/>
    <x v="11"/>
    <x v="142"/>
    <x v="0"/>
    <x v="0"/>
    <s v="Tesseramento"/>
    <x v="1"/>
    <x v="0"/>
    <x v="0"/>
    <m/>
  </r>
  <r>
    <n v="104957"/>
    <x v="0"/>
    <x v="0"/>
    <x v="0"/>
    <x v="0"/>
    <x v="7"/>
    <x v="211"/>
    <x v="0"/>
    <x v="1"/>
    <s v="Tesseramento"/>
    <x v="1"/>
    <x v="4"/>
    <x v="0"/>
    <m/>
  </r>
  <r>
    <n v="1123"/>
    <x v="0"/>
    <x v="0"/>
    <x v="0"/>
    <x v="0"/>
    <x v="7"/>
    <x v="211"/>
    <x v="0"/>
    <x v="0"/>
    <s v="Tesseramento"/>
    <x v="1"/>
    <x v="4"/>
    <x v="0"/>
    <m/>
  </r>
  <r>
    <n v="87375"/>
    <x v="0"/>
    <x v="0"/>
    <x v="0"/>
    <x v="0"/>
    <x v="7"/>
    <x v="211"/>
    <x v="0"/>
    <x v="0"/>
    <s v="Tesseramento"/>
    <x v="1"/>
    <x v="0"/>
    <x v="0"/>
    <m/>
  </r>
  <r>
    <n v="80440"/>
    <x v="0"/>
    <x v="0"/>
    <x v="0"/>
    <x v="0"/>
    <x v="11"/>
    <x v="142"/>
    <x v="0"/>
    <x v="0"/>
    <s v="Tesseramento"/>
    <x v="1"/>
    <x v="0"/>
    <x v="0"/>
    <m/>
  </r>
  <r>
    <n v="75613"/>
    <x v="0"/>
    <x v="0"/>
    <x v="0"/>
    <x v="0"/>
    <x v="7"/>
    <x v="211"/>
    <x v="0"/>
    <x v="0"/>
    <s v="Tesseramento"/>
    <x v="1"/>
    <x v="0"/>
    <x v="0"/>
    <m/>
  </r>
  <r>
    <n v="67753"/>
    <x v="0"/>
    <x v="0"/>
    <x v="0"/>
    <x v="0"/>
    <x v="7"/>
    <x v="211"/>
    <x v="0"/>
    <x v="0"/>
    <s v="Tesseramento"/>
    <x v="1"/>
    <x v="1"/>
    <x v="0"/>
    <m/>
  </r>
  <r>
    <n v="3947"/>
    <x v="0"/>
    <x v="0"/>
    <x v="0"/>
    <x v="0"/>
    <x v="11"/>
    <x v="142"/>
    <x v="0"/>
    <x v="0"/>
    <s v="Tesseramento"/>
    <x v="1"/>
    <x v="0"/>
    <x v="0"/>
    <m/>
  </r>
  <r>
    <n v="192560"/>
    <x v="1"/>
    <x v="0"/>
    <x v="0"/>
    <x v="0"/>
    <x v="10"/>
    <x v="63"/>
    <x v="0"/>
    <x v="0"/>
    <s v="Tesseramento"/>
    <x v="0"/>
    <x v="5"/>
    <x v="0"/>
    <m/>
  </r>
  <r>
    <n v="207039"/>
    <x v="1"/>
    <x v="0"/>
    <x v="0"/>
    <x v="3"/>
    <x v="10"/>
    <x v="63"/>
    <x v="0"/>
    <x v="1"/>
    <s v="Tesseramento"/>
    <x v="0"/>
    <x v="5"/>
    <x v="0"/>
    <m/>
  </r>
  <r>
    <n v="47442"/>
    <x v="0"/>
    <x v="0"/>
    <x v="0"/>
    <x v="0"/>
    <x v="10"/>
    <x v="63"/>
    <x v="0"/>
    <x v="0"/>
    <s v="Tesseramento"/>
    <x v="0"/>
    <x v="1"/>
    <x v="0"/>
    <m/>
  </r>
  <r>
    <n v="68515"/>
    <x v="0"/>
    <x v="0"/>
    <x v="0"/>
    <x v="0"/>
    <x v="7"/>
    <x v="211"/>
    <x v="0"/>
    <x v="0"/>
    <s v="Tesseramento"/>
    <x v="1"/>
    <x v="4"/>
    <x v="0"/>
    <m/>
  </r>
  <r>
    <n v="48939"/>
    <x v="0"/>
    <x v="0"/>
    <x v="0"/>
    <x v="0"/>
    <x v="11"/>
    <x v="142"/>
    <x v="0"/>
    <x v="0"/>
    <s v="Tesseramento"/>
    <x v="1"/>
    <x v="3"/>
    <x v="0"/>
    <m/>
  </r>
  <r>
    <n v="131284"/>
    <x v="0"/>
    <x v="0"/>
    <x v="0"/>
    <x v="0"/>
    <x v="10"/>
    <x v="63"/>
    <x v="0"/>
    <x v="1"/>
    <s v="Tesseramento"/>
    <x v="0"/>
    <x v="0"/>
    <x v="0"/>
    <m/>
  </r>
  <r>
    <n v="178976"/>
    <x v="0"/>
    <x v="0"/>
    <x v="0"/>
    <x v="0"/>
    <x v="10"/>
    <x v="63"/>
    <x v="0"/>
    <x v="0"/>
    <s v="Tesseramento"/>
    <x v="0"/>
    <x v="0"/>
    <x v="0"/>
    <m/>
  </r>
  <r>
    <n v="168350"/>
    <x v="0"/>
    <x v="0"/>
    <x v="0"/>
    <x v="0"/>
    <x v="10"/>
    <x v="63"/>
    <x v="0"/>
    <x v="0"/>
    <s v="Tesseramento"/>
    <x v="0"/>
    <x v="1"/>
    <x v="0"/>
    <m/>
  </r>
  <r>
    <n v="188007"/>
    <x v="0"/>
    <x v="0"/>
    <x v="0"/>
    <x v="0"/>
    <x v="11"/>
    <x v="142"/>
    <x v="0"/>
    <x v="1"/>
    <s v="Tesseramento"/>
    <x v="1"/>
    <x v="3"/>
    <x v="0"/>
    <m/>
  </r>
  <r>
    <n v="19900"/>
    <x v="0"/>
    <x v="0"/>
    <x v="0"/>
    <x v="0"/>
    <x v="11"/>
    <x v="142"/>
    <x v="0"/>
    <x v="0"/>
    <s v="Tesseramento"/>
    <x v="1"/>
    <x v="3"/>
    <x v="0"/>
    <m/>
  </r>
  <r>
    <n v="86331"/>
    <x v="0"/>
    <x v="0"/>
    <x v="0"/>
    <x v="0"/>
    <x v="7"/>
    <x v="211"/>
    <x v="0"/>
    <x v="0"/>
    <s v="Tesseramento"/>
    <x v="1"/>
    <x v="4"/>
    <x v="0"/>
    <m/>
  </r>
  <r>
    <n v="86377"/>
    <x v="0"/>
    <x v="0"/>
    <x v="0"/>
    <x v="0"/>
    <x v="7"/>
    <x v="211"/>
    <x v="0"/>
    <x v="0"/>
    <s v="Tesseramento"/>
    <x v="1"/>
    <x v="1"/>
    <x v="0"/>
    <m/>
  </r>
  <r>
    <n v="33223"/>
    <x v="0"/>
    <x v="0"/>
    <x v="0"/>
    <x v="0"/>
    <x v="11"/>
    <x v="142"/>
    <x v="0"/>
    <x v="1"/>
    <s v="Tesseramento"/>
    <x v="1"/>
    <x v="4"/>
    <x v="0"/>
    <m/>
  </r>
  <r>
    <n v="33222"/>
    <x v="0"/>
    <x v="0"/>
    <x v="0"/>
    <x v="0"/>
    <x v="11"/>
    <x v="142"/>
    <x v="0"/>
    <x v="0"/>
    <s v="Tesseramento"/>
    <x v="1"/>
    <x v="3"/>
    <x v="0"/>
    <m/>
  </r>
  <r>
    <n v="140823"/>
    <x v="0"/>
    <x v="0"/>
    <x v="0"/>
    <x v="0"/>
    <x v="11"/>
    <x v="142"/>
    <x v="0"/>
    <x v="1"/>
    <s v="Tesseramento"/>
    <x v="1"/>
    <x v="0"/>
    <x v="0"/>
    <m/>
  </r>
  <r>
    <n v="905"/>
    <x v="0"/>
    <x v="0"/>
    <x v="0"/>
    <x v="0"/>
    <x v="7"/>
    <x v="211"/>
    <x v="0"/>
    <x v="0"/>
    <s v="Tesseramento"/>
    <x v="1"/>
    <x v="4"/>
    <x v="0"/>
    <m/>
  </r>
  <r>
    <n v="34247"/>
    <x v="0"/>
    <x v="2"/>
    <x v="0"/>
    <x v="0"/>
    <x v="7"/>
    <x v="225"/>
    <x v="1"/>
    <x v="0"/>
    <s v="Tesseramento"/>
    <x v="0"/>
    <x v="9"/>
    <x v="0"/>
    <m/>
  </r>
  <r>
    <n v="34863"/>
    <x v="0"/>
    <x v="2"/>
    <x v="0"/>
    <x v="0"/>
    <x v="7"/>
    <x v="225"/>
    <x v="1"/>
    <x v="0"/>
    <s v="Tesseramento"/>
    <x v="0"/>
    <x v="9"/>
    <x v="0"/>
    <m/>
  </r>
  <r>
    <n v="34847"/>
    <x v="0"/>
    <x v="2"/>
    <x v="0"/>
    <x v="0"/>
    <x v="7"/>
    <x v="225"/>
    <x v="1"/>
    <x v="1"/>
    <s v="Tesseramento"/>
    <x v="0"/>
    <x v="8"/>
    <x v="0"/>
    <m/>
  </r>
  <r>
    <n v="34146"/>
    <x v="0"/>
    <x v="2"/>
    <x v="0"/>
    <x v="0"/>
    <x v="7"/>
    <x v="225"/>
    <x v="1"/>
    <x v="0"/>
    <s v="Tesseramento"/>
    <x v="0"/>
    <x v="9"/>
    <x v="0"/>
    <m/>
  </r>
  <r>
    <n v="904"/>
    <x v="0"/>
    <x v="0"/>
    <x v="0"/>
    <x v="0"/>
    <x v="7"/>
    <x v="211"/>
    <x v="0"/>
    <x v="1"/>
    <s v="Tesseramento"/>
    <x v="1"/>
    <x v="4"/>
    <x v="0"/>
    <m/>
  </r>
  <r>
    <n v="34217"/>
    <x v="0"/>
    <x v="2"/>
    <x v="0"/>
    <x v="0"/>
    <x v="7"/>
    <x v="225"/>
    <x v="1"/>
    <x v="0"/>
    <s v="Tesseramento"/>
    <x v="0"/>
    <x v="9"/>
    <x v="0"/>
    <m/>
  </r>
  <r>
    <n v="34885"/>
    <x v="0"/>
    <x v="2"/>
    <x v="0"/>
    <x v="0"/>
    <x v="7"/>
    <x v="225"/>
    <x v="1"/>
    <x v="0"/>
    <s v="Tesseramento"/>
    <x v="0"/>
    <x v="9"/>
    <x v="0"/>
    <m/>
  </r>
  <r>
    <n v="26403"/>
    <x v="0"/>
    <x v="2"/>
    <x v="0"/>
    <x v="0"/>
    <x v="7"/>
    <x v="225"/>
    <x v="1"/>
    <x v="0"/>
    <s v="Tesseramento"/>
    <x v="0"/>
    <x v="8"/>
    <x v="0"/>
    <m/>
  </r>
  <r>
    <n v="34969"/>
    <x v="0"/>
    <x v="2"/>
    <x v="0"/>
    <x v="0"/>
    <x v="7"/>
    <x v="225"/>
    <x v="1"/>
    <x v="0"/>
    <s v="Tesseramento"/>
    <x v="0"/>
    <x v="8"/>
    <x v="0"/>
    <m/>
  </r>
  <r>
    <n v="39537"/>
    <x v="0"/>
    <x v="2"/>
    <x v="0"/>
    <x v="0"/>
    <x v="7"/>
    <x v="225"/>
    <x v="1"/>
    <x v="0"/>
    <s v="Tesseramento"/>
    <x v="0"/>
    <x v="8"/>
    <x v="0"/>
    <m/>
  </r>
  <r>
    <n v="9169"/>
    <x v="0"/>
    <x v="2"/>
    <x v="0"/>
    <x v="4"/>
    <x v="7"/>
    <x v="225"/>
    <x v="1"/>
    <x v="0"/>
    <s v="Tesseramento"/>
    <x v="0"/>
    <x v="8"/>
    <x v="0"/>
    <m/>
  </r>
  <r>
    <n v="47556"/>
    <x v="0"/>
    <x v="2"/>
    <x v="0"/>
    <x v="0"/>
    <x v="7"/>
    <x v="225"/>
    <x v="1"/>
    <x v="0"/>
    <s v="Tesseramento"/>
    <x v="0"/>
    <x v="8"/>
    <x v="0"/>
    <m/>
  </r>
  <r>
    <n v="34205"/>
    <x v="0"/>
    <x v="2"/>
    <x v="0"/>
    <x v="0"/>
    <x v="7"/>
    <x v="225"/>
    <x v="1"/>
    <x v="0"/>
    <s v="Tesseramento"/>
    <x v="0"/>
    <x v="9"/>
    <x v="0"/>
    <m/>
  </r>
  <r>
    <n v="46439"/>
    <x v="0"/>
    <x v="2"/>
    <x v="0"/>
    <x v="0"/>
    <x v="7"/>
    <x v="225"/>
    <x v="1"/>
    <x v="0"/>
    <s v="Tesseramento"/>
    <x v="0"/>
    <x v="8"/>
    <x v="0"/>
    <m/>
  </r>
  <r>
    <n v="173670"/>
    <x v="0"/>
    <x v="0"/>
    <x v="0"/>
    <x v="0"/>
    <x v="7"/>
    <x v="211"/>
    <x v="0"/>
    <x v="1"/>
    <s v="Tesseramento"/>
    <x v="1"/>
    <x v="3"/>
    <x v="0"/>
    <m/>
  </r>
  <r>
    <n v="34868"/>
    <x v="0"/>
    <x v="2"/>
    <x v="0"/>
    <x v="0"/>
    <x v="7"/>
    <x v="225"/>
    <x v="1"/>
    <x v="0"/>
    <s v="Tesseramento"/>
    <x v="0"/>
    <x v="8"/>
    <x v="0"/>
    <m/>
  </r>
  <r>
    <n v="30106"/>
    <x v="0"/>
    <x v="2"/>
    <x v="0"/>
    <x v="0"/>
    <x v="7"/>
    <x v="225"/>
    <x v="1"/>
    <x v="0"/>
    <s v="Tesseramento"/>
    <x v="0"/>
    <x v="9"/>
    <x v="0"/>
    <m/>
  </r>
  <r>
    <n v="30659"/>
    <x v="0"/>
    <x v="2"/>
    <x v="0"/>
    <x v="0"/>
    <x v="7"/>
    <x v="225"/>
    <x v="1"/>
    <x v="0"/>
    <s v="Tesseramento"/>
    <x v="0"/>
    <x v="8"/>
    <x v="0"/>
    <m/>
  </r>
  <r>
    <n v="41744"/>
    <x v="0"/>
    <x v="2"/>
    <x v="0"/>
    <x v="0"/>
    <x v="7"/>
    <x v="225"/>
    <x v="1"/>
    <x v="0"/>
    <s v="Tesseramento"/>
    <x v="0"/>
    <x v="8"/>
    <x v="0"/>
    <m/>
  </r>
  <r>
    <n v="34360"/>
    <x v="0"/>
    <x v="2"/>
    <x v="0"/>
    <x v="0"/>
    <x v="7"/>
    <x v="225"/>
    <x v="1"/>
    <x v="0"/>
    <s v="Tesseramento"/>
    <x v="0"/>
    <x v="9"/>
    <x v="0"/>
    <m/>
  </r>
  <r>
    <n v="34197"/>
    <x v="0"/>
    <x v="2"/>
    <x v="0"/>
    <x v="0"/>
    <x v="7"/>
    <x v="225"/>
    <x v="1"/>
    <x v="0"/>
    <s v="Tesseramento"/>
    <x v="0"/>
    <x v="8"/>
    <x v="0"/>
    <m/>
  </r>
  <r>
    <n v="34673"/>
    <x v="0"/>
    <x v="2"/>
    <x v="0"/>
    <x v="0"/>
    <x v="7"/>
    <x v="225"/>
    <x v="1"/>
    <x v="0"/>
    <s v="Tesseramento"/>
    <x v="0"/>
    <x v="9"/>
    <x v="0"/>
    <m/>
  </r>
  <r>
    <n v="34323"/>
    <x v="0"/>
    <x v="2"/>
    <x v="0"/>
    <x v="0"/>
    <x v="7"/>
    <x v="225"/>
    <x v="1"/>
    <x v="0"/>
    <s v="Tesseramento"/>
    <x v="0"/>
    <x v="9"/>
    <x v="0"/>
    <m/>
  </r>
  <r>
    <n v="113733"/>
    <x v="0"/>
    <x v="2"/>
    <x v="0"/>
    <x v="0"/>
    <x v="7"/>
    <x v="225"/>
    <x v="1"/>
    <x v="0"/>
    <s v="Tesseramento"/>
    <x v="0"/>
    <x v="8"/>
    <x v="0"/>
    <m/>
  </r>
  <r>
    <n v="133790"/>
    <x v="1"/>
    <x v="0"/>
    <x v="0"/>
    <x v="0"/>
    <x v="4"/>
    <x v="101"/>
    <x v="0"/>
    <x v="1"/>
    <s v="Tesseramento"/>
    <x v="0"/>
    <x v="2"/>
    <x v="0"/>
    <m/>
  </r>
  <r>
    <n v="113736"/>
    <x v="0"/>
    <x v="2"/>
    <x v="0"/>
    <x v="0"/>
    <x v="7"/>
    <x v="225"/>
    <x v="1"/>
    <x v="0"/>
    <s v="Tesseramento"/>
    <x v="0"/>
    <x v="8"/>
    <x v="0"/>
    <m/>
  </r>
  <r>
    <n v="22694"/>
    <x v="0"/>
    <x v="0"/>
    <x v="0"/>
    <x v="0"/>
    <x v="4"/>
    <x v="101"/>
    <x v="0"/>
    <x v="0"/>
    <s v="Tesseramento"/>
    <x v="0"/>
    <x v="3"/>
    <x v="0"/>
    <m/>
  </r>
  <r>
    <n v="22098"/>
    <x v="0"/>
    <x v="2"/>
    <x v="0"/>
    <x v="0"/>
    <x v="7"/>
    <x v="225"/>
    <x v="1"/>
    <x v="0"/>
    <s v="Tesseramento"/>
    <x v="0"/>
    <x v="8"/>
    <x v="0"/>
    <m/>
  </r>
  <r>
    <n v="64114"/>
    <x v="0"/>
    <x v="2"/>
    <x v="0"/>
    <x v="0"/>
    <x v="7"/>
    <x v="225"/>
    <x v="1"/>
    <x v="0"/>
    <s v="Tesseramento"/>
    <x v="0"/>
    <x v="8"/>
    <x v="0"/>
    <m/>
  </r>
  <r>
    <n v="48289"/>
    <x v="0"/>
    <x v="2"/>
    <x v="0"/>
    <x v="0"/>
    <x v="7"/>
    <x v="225"/>
    <x v="1"/>
    <x v="1"/>
    <s v="Tesseramento"/>
    <x v="0"/>
    <x v="8"/>
    <x v="0"/>
    <m/>
  </r>
  <r>
    <n v="34633"/>
    <x v="0"/>
    <x v="2"/>
    <x v="0"/>
    <x v="0"/>
    <x v="7"/>
    <x v="225"/>
    <x v="1"/>
    <x v="0"/>
    <s v="Tesseramento"/>
    <x v="0"/>
    <x v="8"/>
    <x v="0"/>
    <m/>
  </r>
  <r>
    <n v="34826"/>
    <x v="0"/>
    <x v="2"/>
    <x v="0"/>
    <x v="0"/>
    <x v="7"/>
    <x v="225"/>
    <x v="1"/>
    <x v="0"/>
    <s v="Tesseramento"/>
    <x v="0"/>
    <x v="8"/>
    <x v="0"/>
    <m/>
  </r>
  <r>
    <n v="57340"/>
    <x v="0"/>
    <x v="2"/>
    <x v="0"/>
    <x v="0"/>
    <x v="7"/>
    <x v="225"/>
    <x v="1"/>
    <x v="0"/>
    <s v="Tesseramento"/>
    <x v="0"/>
    <x v="8"/>
    <x v="0"/>
    <m/>
  </r>
  <r>
    <n v="231004"/>
    <x v="1"/>
    <x v="0"/>
    <x v="0"/>
    <x v="2"/>
    <x v="7"/>
    <x v="211"/>
    <x v="0"/>
    <x v="0"/>
    <s v="Tesseramento"/>
    <x v="1"/>
    <x v="6"/>
    <x v="0"/>
    <m/>
  </r>
  <r>
    <n v="225766"/>
    <x v="0"/>
    <x v="0"/>
    <x v="0"/>
    <x v="0"/>
    <x v="7"/>
    <x v="211"/>
    <x v="0"/>
    <x v="0"/>
    <s v="Tesseramento"/>
    <x v="1"/>
    <x v="0"/>
    <x v="0"/>
    <m/>
  </r>
  <r>
    <n v="57341"/>
    <x v="0"/>
    <x v="2"/>
    <x v="0"/>
    <x v="0"/>
    <x v="7"/>
    <x v="225"/>
    <x v="1"/>
    <x v="0"/>
    <s v="Tesseramento"/>
    <x v="0"/>
    <x v="8"/>
    <x v="0"/>
    <m/>
  </r>
  <r>
    <n v="34413"/>
    <x v="0"/>
    <x v="2"/>
    <x v="0"/>
    <x v="0"/>
    <x v="7"/>
    <x v="225"/>
    <x v="1"/>
    <x v="0"/>
    <s v="Tesseramento"/>
    <x v="0"/>
    <x v="9"/>
    <x v="0"/>
    <m/>
  </r>
  <r>
    <n v="34105"/>
    <x v="0"/>
    <x v="2"/>
    <x v="0"/>
    <x v="0"/>
    <x v="7"/>
    <x v="225"/>
    <x v="1"/>
    <x v="0"/>
    <s v="Tesseramento"/>
    <x v="0"/>
    <x v="9"/>
    <x v="0"/>
    <m/>
  </r>
  <r>
    <n v="34478"/>
    <x v="0"/>
    <x v="2"/>
    <x v="0"/>
    <x v="0"/>
    <x v="7"/>
    <x v="225"/>
    <x v="1"/>
    <x v="0"/>
    <s v="Tesseramento"/>
    <x v="0"/>
    <x v="9"/>
    <x v="0"/>
    <m/>
  </r>
  <r>
    <n v="34841"/>
    <x v="0"/>
    <x v="2"/>
    <x v="0"/>
    <x v="0"/>
    <x v="7"/>
    <x v="225"/>
    <x v="1"/>
    <x v="0"/>
    <s v="Tesseramento"/>
    <x v="0"/>
    <x v="8"/>
    <x v="0"/>
    <m/>
  </r>
  <r>
    <n v="71894"/>
    <x v="0"/>
    <x v="0"/>
    <x v="0"/>
    <x v="0"/>
    <x v="7"/>
    <x v="211"/>
    <x v="0"/>
    <x v="1"/>
    <s v="Tesseramento"/>
    <x v="1"/>
    <x v="4"/>
    <x v="0"/>
    <m/>
  </r>
  <r>
    <n v="71893"/>
    <x v="0"/>
    <x v="0"/>
    <x v="0"/>
    <x v="0"/>
    <x v="7"/>
    <x v="211"/>
    <x v="0"/>
    <x v="0"/>
    <s v="Tesseramento"/>
    <x v="1"/>
    <x v="4"/>
    <x v="0"/>
    <m/>
  </r>
  <r>
    <n v="34840"/>
    <x v="0"/>
    <x v="2"/>
    <x v="0"/>
    <x v="0"/>
    <x v="7"/>
    <x v="225"/>
    <x v="1"/>
    <x v="0"/>
    <s v="Tesseramento"/>
    <x v="0"/>
    <x v="8"/>
    <x v="0"/>
    <m/>
  </r>
  <r>
    <n v="34243"/>
    <x v="0"/>
    <x v="2"/>
    <x v="0"/>
    <x v="0"/>
    <x v="7"/>
    <x v="225"/>
    <x v="1"/>
    <x v="0"/>
    <s v="Tesseramento"/>
    <x v="0"/>
    <x v="9"/>
    <x v="0"/>
    <m/>
  </r>
  <r>
    <n v="82840"/>
    <x v="0"/>
    <x v="2"/>
    <x v="0"/>
    <x v="0"/>
    <x v="7"/>
    <x v="225"/>
    <x v="1"/>
    <x v="0"/>
    <s v="Tesseramento"/>
    <x v="0"/>
    <x v="8"/>
    <x v="0"/>
    <m/>
  </r>
  <r>
    <n v="34147"/>
    <x v="0"/>
    <x v="2"/>
    <x v="0"/>
    <x v="0"/>
    <x v="7"/>
    <x v="225"/>
    <x v="1"/>
    <x v="0"/>
    <s v="Tesseramento"/>
    <x v="0"/>
    <x v="9"/>
    <x v="0"/>
    <m/>
  </r>
  <r>
    <n v="129"/>
    <x v="0"/>
    <x v="2"/>
    <x v="0"/>
    <x v="0"/>
    <x v="7"/>
    <x v="225"/>
    <x v="1"/>
    <x v="0"/>
    <s v="Tesseramento"/>
    <x v="0"/>
    <x v="8"/>
    <x v="0"/>
    <m/>
  </r>
  <r>
    <n v="106874"/>
    <x v="0"/>
    <x v="2"/>
    <x v="0"/>
    <x v="0"/>
    <x v="7"/>
    <x v="225"/>
    <x v="1"/>
    <x v="1"/>
    <s v="Tesseramento"/>
    <x v="0"/>
    <x v="8"/>
    <x v="0"/>
    <m/>
  </r>
  <r>
    <n v="34092"/>
    <x v="0"/>
    <x v="2"/>
    <x v="0"/>
    <x v="0"/>
    <x v="7"/>
    <x v="225"/>
    <x v="1"/>
    <x v="0"/>
    <s v="Tesseramento"/>
    <x v="0"/>
    <x v="9"/>
    <x v="0"/>
    <m/>
  </r>
  <r>
    <n v="33625"/>
    <x v="0"/>
    <x v="2"/>
    <x v="0"/>
    <x v="0"/>
    <x v="7"/>
    <x v="225"/>
    <x v="1"/>
    <x v="0"/>
    <s v="Tesseramento"/>
    <x v="0"/>
    <x v="8"/>
    <x v="0"/>
    <m/>
  </r>
  <r>
    <n v="34835"/>
    <x v="0"/>
    <x v="2"/>
    <x v="0"/>
    <x v="0"/>
    <x v="7"/>
    <x v="225"/>
    <x v="1"/>
    <x v="0"/>
    <s v="Tesseramento"/>
    <x v="0"/>
    <x v="8"/>
    <x v="0"/>
    <m/>
  </r>
  <r>
    <n v="34704"/>
    <x v="0"/>
    <x v="2"/>
    <x v="0"/>
    <x v="0"/>
    <x v="7"/>
    <x v="225"/>
    <x v="1"/>
    <x v="0"/>
    <s v="Tesseramento"/>
    <x v="0"/>
    <x v="8"/>
    <x v="0"/>
    <m/>
  </r>
  <r>
    <n v="19044"/>
    <x v="0"/>
    <x v="2"/>
    <x v="0"/>
    <x v="0"/>
    <x v="7"/>
    <x v="225"/>
    <x v="1"/>
    <x v="0"/>
    <s v="Tesseramento"/>
    <x v="0"/>
    <x v="8"/>
    <x v="0"/>
    <m/>
  </r>
  <r>
    <n v="128643"/>
    <x v="0"/>
    <x v="0"/>
    <x v="0"/>
    <x v="0"/>
    <x v="8"/>
    <x v="92"/>
    <x v="0"/>
    <x v="0"/>
    <s v="Tesseramento"/>
    <x v="1"/>
    <x v="0"/>
    <x v="0"/>
    <m/>
  </r>
  <r>
    <n v="168302"/>
    <x v="0"/>
    <x v="0"/>
    <x v="0"/>
    <x v="0"/>
    <x v="2"/>
    <x v="157"/>
    <x v="0"/>
    <x v="0"/>
    <s v="Tesseramento"/>
    <x v="1"/>
    <x v="0"/>
    <x v="0"/>
    <m/>
  </r>
  <r>
    <n v="149567"/>
    <x v="0"/>
    <x v="0"/>
    <x v="0"/>
    <x v="0"/>
    <x v="8"/>
    <x v="92"/>
    <x v="0"/>
    <x v="0"/>
    <s v="Tesseramento"/>
    <x v="1"/>
    <x v="3"/>
    <x v="0"/>
    <m/>
  </r>
  <r>
    <n v="149568"/>
    <x v="0"/>
    <x v="0"/>
    <x v="0"/>
    <x v="0"/>
    <x v="8"/>
    <x v="92"/>
    <x v="0"/>
    <x v="1"/>
    <s v="Tesseramento"/>
    <x v="1"/>
    <x v="3"/>
    <x v="0"/>
    <m/>
  </r>
  <r>
    <n v="151297"/>
    <x v="0"/>
    <x v="0"/>
    <x v="0"/>
    <x v="0"/>
    <x v="8"/>
    <x v="92"/>
    <x v="0"/>
    <x v="0"/>
    <s v="Tesseramento"/>
    <x v="1"/>
    <x v="0"/>
    <x v="0"/>
    <m/>
  </r>
  <r>
    <n v="150538"/>
    <x v="0"/>
    <x v="0"/>
    <x v="0"/>
    <x v="0"/>
    <x v="8"/>
    <x v="92"/>
    <x v="0"/>
    <x v="0"/>
    <s v="Tesseramento"/>
    <x v="1"/>
    <x v="0"/>
    <x v="0"/>
    <m/>
  </r>
  <r>
    <n v="64073"/>
    <x v="0"/>
    <x v="0"/>
    <x v="0"/>
    <x v="0"/>
    <x v="8"/>
    <x v="92"/>
    <x v="0"/>
    <x v="1"/>
    <s v="Tesseramento"/>
    <x v="1"/>
    <x v="0"/>
    <x v="0"/>
    <m/>
  </r>
  <r>
    <n v="86804"/>
    <x v="0"/>
    <x v="0"/>
    <x v="0"/>
    <x v="1"/>
    <x v="8"/>
    <x v="92"/>
    <x v="0"/>
    <x v="1"/>
    <s v="Tesseramento"/>
    <x v="1"/>
    <x v="0"/>
    <x v="0"/>
    <m/>
  </r>
  <r>
    <n v="235680"/>
    <x v="0"/>
    <x v="0"/>
    <x v="1"/>
    <x v="3"/>
    <x v="7"/>
    <x v="211"/>
    <x v="0"/>
    <x v="0"/>
    <s v="Tesseramento"/>
    <x v="1"/>
    <x v="4"/>
    <x v="0"/>
    <m/>
  </r>
  <r>
    <n v="96828"/>
    <x v="0"/>
    <x v="0"/>
    <x v="0"/>
    <x v="0"/>
    <x v="7"/>
    <x v="211"/>
    <x v="0"/>
    <x v="1"/>
    <s v="Tesseramento"/>
    <x v="1"/>
    <x v="4"/>
    <x v="0"/>
    <m/>
  </r>
  <r>
    <n v="96827"/>
    <x v="0"/>
    <x v="0"/>
    <x v="0"/>
    <x v="0"/>
    <x v="7"/>
    <x v="211"/>
    <x v="0"/>
    <x v="0"/>
    <s v="Tesseramento"/>
    <x v="1"/>
    <x v="4"/>
    <x v="0"/>
    <m/>
  </r>
  <r>
    <n v="49695"/>
    <x v="0"/>
    <x v="0"/>
    <x v="0"/>
    <x v="0"/>
    <x v="2"/>
    <x v="298"/>
    <x v="0"/>
    <x v="0"/>
    <s v="Tesseramento"/>
    <x v="1"/>
    <x v="4"/>
    <x v="0"/>
    <m/>
  </r>
  <r>
    <n v="1069"/>
    <x v="0"/>
    <x v="0"/>
    <x v="0"/>
    <x v="0"/>
    <x v="7"/>
    <x v="211"/>
    <x v="0"/>
    <x v="0"/>
    <s v="Tesseramento"/>
    <x v="1"/>
    <x v="0"/>
    <x v="0"/>
    <m/>
  </r>
  <r>
    <n v="213834"/>
    <x v="0"/>
    <x v="0"/>
    <x v="0"/>
    <x v="0"/>
    <x v="2"/>
    <x v="298"/>
    <x v="0"/>
    <x v="0"/>
    <s v="Tesseramento"/>
    <x v="1"/>
    <x v="3"/>
    <x v="0"/>
    <m/>
  </r>
  <r>
    <n v="156376"/>
    <x v="1"/>
    <x v="0"/>
    <x v="0"/>
    <x v="1"/>
    <x v="4"/>
    <x v="101"/>
    <x v="0"/>
    <x v="0"/>
    <s v="Tesseramento"/>
    <x v="0"/>
    <x v="7"/>
    <x v="0"/>
    <m/>
  </r>
  <r>
    <n v="156377"/>
    <x v="0"/>
    <x v="0"/>
    <x v="0"/>
    <x v="0"/>
    <x v="4"/>
    <x v="101"/>
    <x v="0"/>
    <x v="0"/>
    <s v="Tesseramento"/>
    <x v="0"/>
    <x v="3"/>
    <x v="0"/>
    <m/>
  </r>
  <r>
    <n v="1068"/>
    <x v="0"/>
    <x v="0"/>
    <x v="0"/>
    <x v="0"/>
    <x v="7"/>
    <x v="211"/>
    <x v="0"/>
    <x v="1"/>
    <s v="Tesseramento"/>
    <x v="1"/>
    <x v="4"/>
    <x v="0"/>
    <m/>
  </r>
  <r>
    <n v="93936"/>
    <x v="0"/>
    <x v="0"/>
    <x v="0"/>
    <x v="0"/>
    <x v="2"/>
    <x v="298"/>
    <x v="0"/>
    <x v="0"/>
    <s v="Tesseramento"/>
    <x v="1"/>
    <x v="4"/>
    <x v="0"/>
    <m/>
  </r>
  <r>
    <n v="1071"/>
    <x v="0"/>
    <x v="0"/>
    <x v="0"/>
    <x v="0"/>
    <x v="7"/>
    <x v="211"/>
    <x v="0"/>
    <x v="1"/>
    <s v="Tesseramento"/>
    <x v="1"/>
    <x v="0"/>
    <x v="0"/>
    <m/>
  </r>
  <r>
    <n v="89072"/>
    <x v="0"/>
    <x v="0"/>
    <x v="0"/>
    <x v="0"/>
    <x v="2"/>
    <x v="298"/>
    <x v="0"/>
    <x v="1"/>
    <s v="Tesseramento"/>
    <x v="1"/>
    <x v="4"/>
    <x v="0"/>
    <m/>
  </r>
  <r>
    <n v="20994"/>
    <x v="0"/>
    <x v="0"/>
    <x v="0"/>
    <x v="0"/>
    <x v="15"/>
    <x v="203"/>
    <x v="0"/>
    <x v="0"/>
    <s v="Tesseramento"/>
    <x v="1"/>
    <x v="0"/>
    <x v="0"/>
    <m/>
  </r>
  <r>
    <n v="76588"/>
    <x v="0"/>
    <x v="0"/>
    <x v="0"/>
    <x v="0"/>
    <x v="15"/>
    <x v="203"/>
    <x v="0"/>
    <x v="0"/>
    <s v="Tesseramento"/>
    <x v="1"/>
    <x v="0"/>
    <x v="0"/>
    <m/>
  </r>
  <r>
    <n v="9556"/>
    <x v="0"/>
    <x v="0"/>
    <x v="0"/>
    <x v="0"/>
    <x v="15"/>
    <x v="203"/>
    <x v="0"/>
    <x v="0"/>
    <s v="Tesseramento"/>
    <x v="1"/>
    <x v="0"/>
    <x v="0"/>
    <m/>
  </r>
  <r>
    <n v="221218"/>
    <x v="1"/>
    <x v="1"/>
    <x v="0"/>
    <x v="1"/>
    <x v="15"/>
    <x v="203"/>
    <x v="0"/>
    <x v="0"/>
    <s v="Tesseramento"/>
    <x v="1"/>
    <x v="2"/>
    <x v="0"/>
    <m/>
  </r>
  <r>
    <n v="221219"/>
    <x v="1"/>
    <x v="1"/>
    <x v="0"/>
    <x v="3"/>
    <x v="15"/>
    <x v="203"/>
    <x v="0"/>
    <x v="0"/>
    <s v="Tesseramento"/>
    <x v="1"/>
    <x v="5"/>
    <x v="0"/>
    <m/>
  </r>
  <r>
    <n v="102723"/>
    <x v="0"/>
    <x v="0"/>
    <x v="0"/>
    <x v="0"/>
    <x v="15"/>
    <x v="203"/>
    <x v="0"/>
    <x v="0"/>
    <s v="Tesseramento"/>
    <x v="1"/>
    <x v="4"/>
    <x v="0"/>
    <m/>
  </r>
  <r>
    <n v="109775"/>
    <x v="0"/>
    <x v="0"/>
    <x v="0"/>
    <x v="0"/>
    <x v="2"/>
    <x v="298"/>
    <x v="0"/>
    <x v="0"/>
    <s v="Tesseramento"/>
    <x v="1"/>
    <x v="0"/>
    <x v="0"/>
    <m/>
  </r>
  <r>
    <n v="185285"/>
    <x v="0"/>
    <x v="0"/>
    <x v="0"/>
    <x v="0"/>
    <x v="15"/>
    <x v="203"/>
    <x v="0"/>
    <x v="1"/>
    <s v="Tesseramento"/>
    <x v="1"/>
    <x v="3"/>
    <x v="0"/>
    <m/>
  </r>
  <r>
    <n v="156378"/>
    <x v="0"/>
    <x v="0"/>
    <x v="0"/>
    <x v="0"/>
    <x v="4"/>
    <x v="101"/>
    <x v="0"/>
    <x v="0"/>
    <s v="Tesseramento"/>
    <x v="0"/>
    <x v="0"/>
    <x v="0"/>
    <m/>
  </r>
  <r>
    <n v="10215"/>
    <x v="0"/>
    <x v="0"/>
    <x v="0"/>
    <x v="0"/>
    <x v="2"/>
    <x v="298"/>
    <x v="0"/>
    <x v="0"/>
    <s v="Tesseramento"/>
    <x v="1"/>
    <x v="4"/>
    <x v="0"/>
    <m/>
  </r>
  <r>
    <n v="163951"/>
    <x v="0"/>
    <x v="0"/>
    <x v="0"/>
    <x v="0"/>
    <x v="7"/>
    <x v="211"/>
    <x v="0"/>
    <x v="1"/>
    <s v="Tesseramento"/>
    <x v="1"/>
    <x v="0"/>
    <x v="0"/>
    <m/>
  </r>
  <r>
    <n v="219169"/>
    <x v="0"/>
    <x v="0"/>
    <x v="0"/>
    <x v="0"/>
    <x v="1"/>
    <x v="319"/>
    <x v="0"/>
    <x v="0"/>
    <s v="Tesseramento"/>
    <x v="1"/>
    <x v="3"/>
    <x v="0"/>
    <m/>
  </r>
  <r>
    <n v="128833"/>
    <x v="0"/>
    <x v="0"/>
    <x v="0"/>
    <x v="0"/>
    <x v="2"/>
    <x v="298"/>
    <x v="0"/>
    <x v="0"/>
    <s v="Tesseramento"/>
    <x v="1"/>
    <x v="0"/>
    <x v="0"/>
    <m/>
  </r>
  <r>
    <n v="38103"/>
    <x v="0"/>
    <x v="0"/>
    <x v="0"/>
    <x v="0"/>
    <x v="1"/>
    <x v="319"/>
    <x v="0"/>
    <x v="0"/>
    <s v="Tesseramento"/>
    <x v="1"/>
    <x v="0"/>
    <x v="0"/>
    <m/>
  </r>
  <r>
    <n v="107181"/>
    <x v="0"/>
    <x v="0"/>
    <x v="0"/>
    <x v="0"/>
    <x v="1"/>
    <x v="319"/>
    <x v="0"/>
    <x v="0"/>
    <s v="Tesseramento"/>
    <x v="1"/>
    <x v="4"/>
    <x v="0"/>
    <m/>
  </r>
  <r>
    <n v="154672"/>
    <x v="0"/>
    <x v="0"/>
    <x v="0"/>
    <x v="0"/>
    <x v="2"/>
    <x v="298"/>
    <x v="0"/>
    <x v="0"/>
    <s v="Tesseramento"/>
    <x v="1"/>
    <x v="0"/>
    <x v="0"/>
    <m/>
  </r>
  <r>
    <n v="130020"/>
    <x v="0"/>
    <x v="0"/>
    <x v="0"/>
    <x v="0"/>
    <x v="2"/>
    <x v="298"/>
    <x v="0"/>
    <x v="0"/>
    <s v="Tesseramento"/>
    <x v="1"/>
    <x v="3"/>
    <x v="0"/>
    <m/>
  </r>
  <r>
    <n v="46981"/>
    <x v="0"/>
    <x v="0"/>
    <x v="0"/>
    <x v="0"/>
    <x v="2"/>
    <x v="298"/>
    <x v="0"/>
    <x v="1"/>
    <s v="Tesseramento"/>
    <x v="1"/>
    <x v="4"/>
    <x v="0"/>
    <m/>
  </r>
  <r>
    <n v="129927"/>
    <x v="0"/>
    <x v="0"/>
    <x v="0"/>
    <x v="0"/>
    <x v="1"/>
    <x v="319"/>
    <x v="0"/>
    <x v="0"/>
    <s v="Tesseramento"/>
    <x v="1"/>
    <x v="4"/>
    <x v="0"/>
    <m/>
  </r>
  <r>
    <n v="211202"/>
    <x v="0"/>
    <x v="0"/>
    <x v="0"/>
    <x v="0"/>
    <x v="1"/>
    <x v="319"/>
    <x v="0"/>
    <x v="0"/>
    <s v="Tesseramento"/>
    <x v="1"/>
    <x v="3"/>
    <x v="0"/>
    <m/>
  </r>
  <r>
    <n v="205552"/>
    <x v="0"/>
    <x v="0"/>
    <x v="0"/>
    <x v="0"/>
    <x v="1"/>
    <x v="319"/>
    <x v="0"/>
    <x v="0"/>
    <s v="Tesseramento"/>
    <x v="1"/>
    <x v="3"/>
    <x v="0"/>
    <m/>
  </r>
  <r>
    <n v="28540"/>
    <x v="0"/>
    <x v="0"/>
    <x v="0"/>
    <x v="0"/>
    <x v="2"/>
    <x v="298"/>
    <x v="0"/>
    <x v="0"/>
    <s v="Tesseramento"/>
    <x v="1"/>
    <x v="3"/>
    <x v="0"/>
    <m/>
  </r>
  <r>
    <n v="83931"/>
    <x v="0"/>
    <x v="0"/>
    <x v="0"/>
    <x v="4"/>
    <x v="4"/>
    <x v="101"/>
    <x v="0"/>
    <x v="0"/>
    <s v="Tesseramento"/>
    <x v="0"/>
    <x v="0"/>
    <x v="0"/>
    <m/>
  </r>
  <r>
    <n v="188357"/>
    <x v="0"/>
    <x v="0"/>
    <x v="0"/>
    <x v="0"/>
    <x v="7"/>
    <x v="211"/>
    <x v="0"/>
    <x v="0"/>
    <s v="Tesseramento"/>
    <x v="1"/>
    <x v="0"/>
    <x v="0"/>
    <m/>
  </r>
  <r>
    <n v="72735"/>
    <x v="0"/>
    <x v="0"/>
    <x v="0"/>
    <x v="0"/>
    <x v="2"/>
    <x v="298"/>
    <x v="0"/>
    <x v="0"/>
    <s v="Tesseramento"/>
    <x v="1"/>
    <x v="0"/>
    <x v="0"/>
    <m/>
  </r>
  <r>
    <n v="19718"/>
    <x v="0"/>
    <x v="0"/>
    <x v="0"/>
    <x v="0"/>
    <x v="1"/>
    <x v="319"/>
    <x v="0"/>
    <x v="0"/>
    <s v="Tesseramento"/>
    <x v="1"/>
    <x v="4"/>
    <x v="0"/>
    <m/>
  </r>
  <r>
    <n v="108128"/>
    <x v="0"/>
    <x v="0"/>
    <x v="0"/>
    <x v="0"/>
    <x v="2"/>
    <x v="298"/>
    <x v="0"/>
    <x v="1"/>
    <s v="Tesseramento"/>
    <x v="1"/>
    <x v="4"/>
    <x v="0"/>
    <m/>
  </r>
  <r>
    <n v="215080"/>
    <x v="0"/>
    <x v="0"/>
    <x v="0"/>
    <x v="1"/>
    <x v="7"/>
    <x v="211"/>
    <x v="0"/>
    <x v="0"/>
    <s v="Tesseramento"/>
    <x v="1"/>
    <x v="4"/>
    <x v="0"/>
    <m/>
  </r>
  <r>
    <n v="54966"/>
    <x v="0"/>
    <x v="0"/>
    <x v="0"/>
    <x v="0"/>
    <x v="1"/>
    <x v="319"/>
    <x v="0"/>
    <x v="0"/>
    <s v="Tesseramento"/>
    <x v="1"/>
    <x v="4"/>
    <x v="0"/>
    <m/>
  </r>
  <r>
    <n v="166666"/>
    <x v="0"/>
    <x v="0"/>
    <x v="0"/>
    <x v="0"/>
    <x v="2"/>
    <x v="298"/>
    <x v="0"/>
    <x v="0"/>
    <s v="Tesseramento"/>
    <x v="1"/>
    <x v="0"/>
    <x v="0"/>
    <m/>
  </r>
  <r>
    <n v="133212"/>
    <x v="0"/>
    <x v="0"/>
    <x v="0"/>
    <x v="0"/>
    <x v="4"/>
    <x v="101"/>
    <x v="0"/>
    <x v="0"/>
    <s v="Tesseramento"/>
    <x v="0"/>
    <x v="3"/>
    <x v="0"/>
    <m/>
  </r>
  <r>
    <n v="41832"/>
    <x v="0"/>
    <x v="0"/>
    <x v="0"/>
    <x v="0"/>
    <x v="1"/>
    <x v="319"/>
    <x v="0"/>
    <x v="0"/>
    <s v="Tesseramento"/>
    <x v="1"/>
    <x v="4"/>
    <x v="0"/>
    <m/>
  </r>
  <r>
    <n v="80505"/>
    <x v="0"/>
    <x v="0"/>
    <x v="0"/>
    <x v="0"/>
    <x v="2"/>
    <x v="298"/>
    <x v="0"/>
    <x v="0"/>
    <s v="Tesseramento"/>
    <x v="1"/>
    <x v="3"/>
    <x v="0"/>
    <m/>
  </r>
  <r>
    <n v="70193"/>
    <x v="0"/>
    <x v="0"/>
    <x v="0"/>
    <x v="0"/>
    <x v="1"/>
    <x v="319"/>
    <x v="0"/>
    <x v="0"/>
    <s v="Tesseramento"/>
    <x v="1"/>
    <x v="4"/>
    <x v="0"/>
    <m/>
  </r>
  <r>
    <n v="911"/>
    <x v="0"/>
    <x v="0"/>
    <x v="0"/>
    <x v="0"/>
    <x v="7"/>
    <x v="211"/>
    <x v="0"/>
    <x v="0"/>
    <s v="Tesseramento"/>
    <x v="1"/>
    <x v="3"/>
    <x v="0"/>
    <m/>
  </r>
  <r>
    <n v="133341"/>
    <x v="0"/>
    <x v="0"/>
    <x v="0"/>
    <x v="0"/>
    <x v="1"/>
    <x v="319"/>
    <x v="0"/>
    <x v="0"/>
    <s v="Tesseramento"/>
    <x v="1"/>
    <x v="3"/>
    <x v="0"/>
    <m/>
  </r>
  <r>
    <n v="19735"/>
    <x v="0"/>
    <x v="0"/>
    <x v="0"/>
    <x v="0"/>
    <x v="1"/>
    <x v="319"/>
    <x v="0"/>
    <x v="0"/>
    <s v="Tesseramento"/>
    <x v="1"/>
    <x v="4"/>
    <x v="0"/>
    <m/>
  </r>
  <r>
    <n v="193393"/>
    <x v="0"/>
    <x v="0"/>
    <x v="0"/>
    <x v="0"/>
    <x v="2"/>
    <x v="298"/>
    <x v="0"/>
    <x v="1"/>
    <s v="Tesseramento"/>
    <x v="1"/>
    <x v="4"/>
    <x v="0"/>
    <m/>
  </r>
  <r>
    <n v="19737"/>
    <x v="0"/>
    <x v="0"/>
    <x v="0"/>
    <x v="0"/>
    <x v="1"/>
    <x v="319"/>
    <x v="0"/>
    <x v="0"/>
    <s v="Tesseramento"/>
    <x v="1"/>
    <x v="0"/>
    <x v="0"/>
    <m/>
  </r>
  <r>
    <n v="185824"/>
    <x v="0"/>
    <x v="0"/>
    <x v="0"/>
    <x v="0"/>
    <x v="1"/>
    <x v="319"/>
    <x v="0"/>
    <x v="0"/>
    <s v="Tesseramento"/>
    <x v="1"/>
    <x v="4"/>
    <x v="0"/>
    <m/>
  </r>
  <r>
    <n v="206033"/>
    <x v="0"/>
    <x v="0"/>
    <x v="0"/>
    <x v="0"/>
    <x v="1"/>
    <x v="319"/>
    <x v="0"/>
    <x v="0"/>
    <s v="Tesseramento"/>
    <x v="1"/>
    <x v="4"/>
    <x v="0"/>
    <m/>
  </r>
  <r>
    <n v="81877"/>
    <x v="0"/>
    <x v="0"/>
    <x v="0"/>
    <x v="0"/>
    <x v="1"/>
    <x v="319"/>
    <x v="0"/>
    <x v="1"/>
    <s v="Tesseramento"/>
    <x v="1"/>
    <x v="4"/>
    <x v="0"/>
    <m/>
  </r>
  <r>
    <n v="206296"/>
    <x v="0"/>
    <x v="0"/>
    <x v="0"/>
    <x v="0"/>
    <x v="1"/>
    <x v="319"/>
    <x v="0"/>
    <x v="0"/>
    <s v="Tesseramento"/>
    <x v="1"/>
    <x v="4"/>
    <x v="0"/>
    <m/>
  </r>
  <r>
    <n v="41883"/>
    <x v="0"/>
    <x v="0"/>
    <x v="0"/>
    <x v="0"/>
    <x v="1"/>
    <x v="319"/>
    <x v="0"/>
    <x v="0"/>
    <s v="Tesseramento"/>
    <x v="1"/>
    <x v="0"/>
    <x v="0"/>
    <m/>
  </r>
  <r>
    <n v="173768"/>
    <x v="0"/>
    <x v="0"/>
    <x v="0"/>
    <x v="0"/>
    <x v="1"/>
    <x v="319"/>
    <x v="0"/>
    <x v="1"/>
    <s v="Tesseramento"/>
    <x v="1"/>
    <x v="3"/>
    <x v="0"/>
    <m/>
  </r>
  <r>
    <n v="19748"/>
    <x v="0"/>
    <x v="0"/>
    <x v="0"/>
    <x v="0"/>
    <x v="1"/>
    <x v="319"/>
    <x v="0"/>
    <x v="1"/>
    <s v="Tesseramento"/>
    <x v="1"/>
    <x v="4"/>
    <x v="0"/>
    <m/>
  </r>
  <r>
    <n v="93931"/>
    <x v="0"/>
    <x v="0"/>
    <x v="0"/>
    <x v="0"/>
    <x v="1"/>
    <x v="319"/>
    <x v="0"/>
    <x v="1"/>
    <s v="Tesseramento"/>
    <x v="1"/>
    <x v="3"/>
    <x v="0"/>
    <m/>
  </r>
  <r>
    <n v="226057"/>
    <x v="0"/>
    <x v="0"/>
    <x v="0"/>
    <x v="0"/>
    <x v="1"/>
    <x v="319"/>
    <x v="0"/>
    <x v="1"/>
    <s v="Tesseramento"/>
    <x v="1"/>
    <x v="0"/>
    <x v="0"/>
    <m/>
  </r>
  <r>
    <n v="13196"/>
    <x v="0"/>
    <x v="0"/>
    <x v="0"/>
    <x v="0"/>
    <x v="1"/>
    <x v="319"/>
    <x v="0"/>
    <x v="1"/>
    <s v="Tesseramento"/>
    <x v="1"/>
    <x v="4"/>
    <x v="0"/>
    <m/>
  </r>
  <r>
    <n v="184035"/>
    <x v="0"/>
    <x v="0"/>
    <x v="0"/>
    <x v="0"/>
    <x v="1"/>
    <x v="319"/>
    <x v="0"/>
    <x v="1"/>
    <s v="Tesseramento"/>
    <x v="1"/>
    <x v="3"/>
    <x v="0"/>
    <m/>
  </r>
  <r>
    <n v="32926"/>
    <x v="0"/>
    <x v="0"/>
    <x v="0"/>
    <x v="0"/>
    <x v="1"/>
    <x v="319"/>
    <x v="0"/>
    <x v="1"/>
    <s v="Tesseramento"/>
    <x v="1"/>
    <x v="3"/>
    <x v="0"/>
    <m/>
  </r>
  <r>
    <n v="19762"/>
    <x v="0"/>
    <x v="0"/>
    <x v="0"/>
    <x v="0"/>
    <x v="1"/>
    <x v="319"/>
    <x v="0"/>
    <x v="1"/>
    <s v="Tesseramento"/>
    <x v="1"/>
    <x v="4"/>
    <x v="0"/>
    <m/>
  </r>
  <r>
    <n v="19760"/>
    <x v="0"/>
    <x v="0"/>
    <x v="0"/>
    <x v="0"/>
    <x v="1"/>
    <x v="319"/>
    <x v="0"/>
    <x v="0"/>
    <s v="Tesseramento"/>
    <x v="1"/>
    <x v="3"/>
    <x v="0"/>
    <m/>
  </r>
  <r>
    <n v="19766"/>
    <x v="0"/>
    <x v="0"/>
    <x v="0"/>
    <x v="0"/>
    <x v="1"/>
    <x v="319"/>
    <x v="0"/>
    <x v="0"/>
    <s v="Tesseramento"/>
    <x v="1"/>
    <x v="4"/>
    <x v="0"/>
    <m/>
  </r>
  <r>
    <n v="211204"/>
    <x v="0"/>
    <x v="0"/>
    <x v="0"/>
    <x v="0"/>
    <x v="1"/>
    <x v="319"/>
    <x v="0"/>
    <x v="0"/>
    <s v="Tesseramento"/>
    <x v="1"/>
    <x v="3"/>
    <x v="0"/>
    <m/>
  </r>
  <r>
    <n v="107341"/>
    <x v="0"/>
    <x v="0"/>
    <x v="0"/>
    <x v="0"/>
    <x v="1"/>
    <x v="319"/>
    <x v="0"/>
    <x v="0"/>
    <s v="Tesseramento"/>
    <x v="1"/>
    <x v="3"/>
    <x v="0"/>
    <m/>
  </r>
  <r>
    <n v="207377"/>
    <x v="0"/>
    <x v="0"/>
    <x v="0"/>
    <x v="0"/>
    <x v="1"/>
    <x v="319"/>
    <x v="0"/>
    <x v="1"/>
    <s v="Tesseramento"/>
    <x v="1"/>
    <x v="4"/>
    <x v="0"/>
    <m/>
  </r>
  <r>
    <n v="203324"/>
    <x v="0"/>
    <x v="0"/>
    <x v="0"/>
    <x v="0"/>
    <x v="1"/>
    <x v="319"/>
    <x v="0"/>
    <x v="1"/>
    <s v="Tesseramento"/>
    <x v="1"/>
    <x v="0"/>
    <x v="0"/>
    <m/>
  </r>
  <r>
    <n v="164197"/>
    <x v="0"/>
    <x v="0"/>
    <x v="0"/>
    <x v="0"/>
    <x v="1"/>
    <x v="319"/>
    <x v="0"/>
    <x v="0"/>
    <s v="Tesseramento"/>
    <x v="1"/>
    <x v="0"/>
    <x v="0"/>
    <m/>
  </r>
  <r>
    <n v="48862"/>
    <x v="0"/>
    <x v="0"/>
    <x v="0"/>
    <x v="0"/>
    <x v="1"/>
    <x v="319"/>
    <x v="0"/>
    <x v="0"/>
    <s v="Tesseramento"/>
    <x v="1"/>
    <x v="3"/>
    <x v="0"/>
    <m/>
  </r>
  <r>
    <n v="150834"/>
    <x v="0"/>
    <x v="0"/>
    <x v="0"/>
    <x v="1"/>
    <x v="4"/>
    <x v="101"/>
    <x v="0"/>
    <x v="0"/>
    <s v="Tesseramento"/>
    <x v="0"/>
    <x v="3"/>
    <x v="0"/>
    <m/>
  </r>
  <r>
    <n v="226058"/>
    <x v="0"/>
    <x v="0"/>
    <x v="0"/>
    <x v="1"/>
    <x v="1"/>
    <x v="319"/>
    <x v="0"/>
    <x v="1"/>
    <s v="Tesseramento"/>
    <x v="1"/>
    <x v="0"/>
    <x v="0"/>
    <m/>
  </r>
  <r>
    <n v="103534"/>
    <x v="0"/>
    <x v="0"/>
    <x v="0"/>
    <x v="0"/>
    <x v="1"/>
    <x v="319"/>
    <x v="0"/>
    <x v="0"/>
    <s v="Tesseramento"/>
    <x v="1"/>
    <x v="0"/>
    <x v="0"/>
    <m/>
  </r>
  <r>
    <n v="115041"/>
    <x v="0"/>
    <x v="0"/>
    <x v="0"/>
    <x v="0"/>
    <x v="1"/>
    <x v="319"/>
    <x v="0"/>
    <x v="1"/>
    <s v="Tesseramento"/>
    <x v="1"/>
    <x v="4"/>
    <x v="0"/>
    <m/>
  </r>
  <r>
    <n v="105216"/>
    <x v="0"/>
    <x v="0"/>
    <x v="0"/>
    <x v="0"/>
    <x v="1"/>
    <x v="319"/>
    <x v="0"/>
    <x v="0"/>
    <s v="Tesseramento"/>
    <x v="1"/>
    <x v="0"/>
    <x v="0"/>
    <m/>
  </r>
  <r>
    <n v="184208"/>
    <x v="0"/>
    <x v="0"/>
    <x v="0"/>
    <x v="0"/>
    <x v="1"/>
    <x v="319"/>
    <x v="0"/>
    <x v="0"/>
    <s v="Tesseramento"/>
    <x v="1"/>
    <x v="3"/>
    <x v="0"/>
    <m/>
  </r>
  <r>
    <n v="59857"/>
    <x v="0"/>
    <x v="0"/>
    <x v="0"/>
    <x v="0"/>
    <x v="1"/>
    <x v="319"/>
    <x v="0"/>
    <x v="0"/>
    <s v="Tesseramento"/>
    <x v="1"/>
    <x v="3"/>
    <x v="0"/>
    <m/>
  </r>
  <r>
    <n v="34524"/>
    <x v="0"/>
    <x v="2"/>
    <x v="0"/>
    <x v="0"/>
    <x v="7"/>
    <x v="225"/>
    <x v="1"/>
    <x v="0"/>
    <s v="Tesseramento"/>
    <x v="0"/>
    <x v="8"/>
    <x v="0"/>
    <m/>
  </r>
  <r>
    <n v="30065"/>
    <x v="0"/>
    <x v="2"/>
    <x v="0"/>
    <x v="0"/>
    <x v="7"/>
    <x v="225"/>
    <x v="1"/>
    <x v="0"/>
    <s v="Tesseramento"/>
    <x v="0"/>
    <x v="8"/>
    <x v="0"/>
    <m/>
  </r>
  <r>
    <n v="50260"/>
    <x v="0"/>
    <x v="0"/>
    <x v="0"/>
    <x v="0"/>
    <x v="1"/>
    <x v="319"/>
    <x v="0"/>
    <x v="1"/>
    <s v="Tesseramento"/>
    <x v="1"/>
    <x v="4"/>
    <x v="0"/>
    <m/>
  </r>
  <r>
    <n v="232779"/>
    <x v="0"/>
    <x v="0"/>
    <x v="0"/>
    <x v="2"/>
    <x v="4"/>
    <x v="101"/>
    <x v="0"/>
    <x v="0"/>
    <s v="Tesseramento"/>
    <x v="0"/>
    <x v="4"/>
    <x v="0"/>
    <m/>
  </r>
  <r>
    <n v="39895"/>
    <x v="0"/>
    <x v="2"/>
    <x v="0"/>
    <x v="4"/>
    <x v="7"/>
    <x v="225"/>
    <x v="1"/>
    <x v="0"/>
    <s v="Tesseramento"/>
    <x v="0"/>
    <x v="8"/>
    <x v="0"/>
    <m/>
  </r>
  <r>
    <n v="51388"/>
    <x v="0"/>
    <x v="0"/>
    <x v="0"/>
    <x v="0"/>
    <x v="1"/>
    <x v="319"/>
    <x v="0"/>
    <x v="0"/>
    <s v="Tesseramento"/>
    <x v="1"/>
    <x v="3"/>
    <x v="0"/>
    <m/>
  </r>
  <r>
    <n v="34829"/>
    <x v="0"/>
    <x v="2"/>
    <x v="0"/>
    <x v="0"/>
    <x v="7"/>
    <x v="225"/>
    <x v="1"/>
    <x v="0"/>
    <s v="Tesseramento"/>
    <x v="0"/>
    <x v="8"/>
    <x v="0"/>
    <m/>
  </r>
  <r>
    <n v="65769"/>
    <x v="0"/>
    <x v="2"/>
    <x v="0"/>
    <x v="4"/>
    <x v="7"/>
    <x v="225"/>
    <x v="1"/>
    <x v="0"/>
    <s v="Tesseramento"/>
    <x v="0"/>
    <x v="8"/>
    <x v="0"/>
    <m/>
  </r>
  <r>
    <n v="232292"/>
    <x v="0"/>
    <x v="0"/>
    <x v="0"/>
    <x v="3"/>
    <x v="1"/>
    <x v="319"/>
    <x v="0"/>
    <x v="1"/>
    <s v="Tesseramento"/>
    <x v="1"/>
    <x v="0"/>
    <x v="0"/>
    <m/>
  </r>
  <r>
    <n v="165645"/>
    <x v="0"/>
    <x v="0"/>
    <x v="0"/>
    <x v="0"/>
    <x v="1"/>
    <x v="319"/>
    <x v="0"/>
    <x v="0"/>
    <s v="Tesseramento"/>
    <x v="1"/>
    <x v="3"/>
    <x v="0"/>
    <m/>
  </r>
  <r>
    <n v="34159"/>
    <x v="0"/>
    <x v="2"/>
    <x v="0"/>
    <x v="0"/>
    <x v="7"/>
    <x v="225"/>
    <x v="1"/>
    <x v="0"/>
    <s v="Tesseramento"/>
    <x v="0"/>
    <x v="9"/>
    <x v="0"/>
    <m/>
  </r>
  <r>
    <n v="34981"/>
    <x v="0"/>
    <x v="2"/>
    <x v="0"/>
    <x v="0"/>
    <x v="7"/>
    <x v="225"/>
    <x v="1"/>
    <x v="0"/>
    <s v="Tesseramento"/>
    <x v="0"/>
    <x v="8"/>
    <x v="0"/>
    <m/>
  </r>
  <r>
    <n v="81883"/>
    <x v="0"/>
    <x v="0"/>
    <x v="0"/>
    <x v="0"/>
    <x v="1"/>
    <x v="319"/>
    <x v="0"/>
    <x v="1"/>
    <s v="Tesseramento"/>
    <x v="1"/>
    <x v="4"/>
    <x v="0"/>
    <m/>
  </r>
  <r>
    <n v="62074"/>
    <x v="0"/>
    <x v="2"/>
    <x v="0"/>
    <x v="0"/>
    <x v="7"/>
    <x v="225"/>
    <x v="1"/>
    <x v="0"/>
    <s v="Tesseramento"/>
    <x v="0"/>
    <x v="8"/>
    <x v="0"/>
    <m/>
  </r>
  <r>
    <n v="60556"/>
    <x v="0"/>
    <x v="0"/>
    <x v="0"/>
    <x v="0"/>
    <x v="1"/>
    <x v="319"/>
    <x v="0"/>
    <x v="1"/>
    <s v="Tesseramento"/>
    <x v="1"/>
    <x v="3"/>
    <x v="0"/>
    <m/>
  </r>
  <r>
    <n v="7532"/>
    <x v="0"/>
    <x v="2"/>
    <x v="0"/>
    <x v="0"/>
    <x v="7"/>
    <x v="225"/>
    <x v="1"/>
    <x v="0"/>
    <s v="Tesseramento"/>
    <x v="0"/>
    <x v="9"/>
    <x v="0"/>
    <m/>
  </r>
  <r>
    <n v="34535"/>
    <x v="0"/>
    <x v="2"/>
    <x v="0"/>
    <x v="0"/>
    <x v="7"/>
    <x v="225"/>
    <x v="1"/>
    <x v="0"/>
    <s v="Tesseramento"/>
    <x v="0"/>
    <x v="8"/>
    <x v="0"/>
    <m/>
  </r>
  <r>
    <n v="27592"/>
    <x v="0"/>
    <x v="2"/>
    <x v="0"/>
    <x v="0"/>
    <x v="7"/>
    <x v="225"/>
    <x v="1"/>
    <x v="0"/>
    <s v="Tesseramento"/>
    <x v="0"/>
    <x v="8"/>
    <x v="0"/>
    <m/>
  </r>
  <r>
    <n v="52020"/>
    <x v="0"/>
    <x v="0"/>
    <x v="0"/>
    <x v="0"/>
    <x v="7"/>
    <x v="211"/>
    <x v="0"/>
    <x v="0"/>
    <s v="Tesseramento"/>
    <x v="1"/>
    <x v="1"/>
    <x v="0"/>
    <m/>
  </r>
  <r>
    <n v="101014"/>
    <x v="0"/>
    <x v="0"/>
    <x v="0"/>
    <x v="0"/>
    <x v="1"/>
    <x v="319"/>
    <x v="0"/>
    <x v="1"/>
    <s v="Tesseramento"/>
    <x v="1"/>
    <x v="3"/>
    <x v="0"/>
    <m/>
  </r>
  <r>
    <n v="34906"/>
    <x v="0"/>
    <x v="2"/>
    <x v="0"/>
    <x v="0"/>
    <x v="7"/>
    <x v="225"/>
    <x v="1"/>
    <x v="0"/>
    <s v="Tesseramento"/>
    <x v="0"/>
    <x v="8"/>
    <x v="0"/>
    <m/>
  </r>
  <r>
    <n v="76926"/>
    <x v="0"/>
    <x v="0"/>
    <x v="0"/>
    <x v="0"/>
    <x v="1"/>
    <x v="319"/>
    <x v="0"/>
    <x v="0"/>
    <s v="Tesseramento"/>
    <x v="1"/>
    <x v="4"/>
    <x v="0"/>
    <m/>
  </r>
  <r>
    <n v="31522"/>
    <x v="0"/>
    <x v="2"/>
    <x v="0"/>
    <x v="0"/>
    <x v="7"/>
    <x v="225"/>
    <x v="1"/>
    <x v="0"/>
    <s v="Tesseramento"/>
    <x v="0"/>
    <x v="9"/>
    <x v="0"/>
    <m/>
  </r>
  <r>
    <n v="34308"/>
    <x v="0"/>
    <x v="2"/>
    <x v="0"/>
    <x v="4"/>
    <x v="7"/>
    <x v="225"/>
    <x v="1"/>
    <x v="0"/>
    <s v="Tesseramento"/>
    <x v="0"/>
    <x v="8"/>
    <x v="0"/>
    <m/>
  </r>
  <r>
    <n v="34858"/>
    <x v="0"/>
    <x v="2"/>
    <x v="0"/>
    <x v="0"/>
    <x v="7"/>
    <x v="225"/>
    <x v="1"/>
    <x v="0"/>
    <s v="Tesseramento"/>
    <x v="0"/>
    <x v="8"/>
    <x v="0"/>
    <m/>
  </r>
  <r>
    <n v="918"/>
    <x v="0"/>
    <x v="0"/>
    <x v="0"/>
    <x v="0"/>
    <x v="7"/>
    <x v="211"/>
    <x v="0"/>
    <x v="0"/>
    <s v="Tesseramento"/>
    <x v="1"/>
    <x v="0"/>
    <x v="0"/>
    <m/>
  </r>
  <r>
    <n v="19793"/>
    <x v="0"/>
    <x v="0"/>
    <x v="0"/>
    <x v="0"/>
    <x v="1"/>
    <x v="319"/>
    <x v="0"/>
    <x v="0"/>
    <s v="Tesseramento"/>
    <x v="1"/>
    <x v="4"/>
    <x v="0"/>
    <m/>
  </r>
  <r>
    <n v="34922"/>
    <x v="0"/>
    <x v="2"/>
    <x v="0"/>
    <x v="0"/>
    <x v="7"/>
    <x v="225"/>
    <x v="1"/>
    <x v="0"/>
    <s v="Tesseramento"/>
    <x v="0"/>
    <x v="8"/>
    <x v="0"/>
    <m/>
  </r>
  <r>
    <n v="3134"/>
    <x v="0"/>
    <x v="2"/>
    <x v="0"/>
    <x v="0"/>
    <x v="7"/>
    <x v="225"/>
    <x v="1"/>
    <x v="0"/>
    <s v="Tesseramento"/>
    <x v="0"/>
    <x v="9"/>
    <x v="0"/>
    <m/>
  </r>
  <r>
    <n v="3137"/>
    <x v="0"/>
    <x v="2"/>
    <x v="0"/>
    <x v="0"/>
    <x v="7"/>
    <x v="225"/>
    <x v="1"/>
    <x v="0"/>
    <s v="Tesseramento"/>
    <x v="0"/>
    <x v="8"/>
    <x v="0"/>
    <m/>
  </r>
  <r>
    <n v="114339"/>
    <x v="0"/>
    <x v="0"/>
    <x v="0"/>
    <x v="0"/>
    <x v="1"/>
    <x v="319"/>
    <x v="0"/>
    <x v="0"/>
    <s v="Tesseramento"/>
    <x v="1"/>
    <x v="0"/>
    <x v="0"/>
    <m/>
  </r>
  <r>
    <n v="209020"/>
    <x v="1"/>
    <x v="0"/>
    <x v="0"/>
    <x v="0"/>
    <x v="4"/>
    <x v="52"/>
    <x v="0"/>
    <x v="0"/>
    <s v="Tesseramento"/>
    <x v="1"/>
    <x v="7"/>
    <x v="0"/>
    <m/>
  </r>
  <r>
    <n v="19798"/>
    <x v="0"/>
    <x v="0"/>
    <x v="0"/>
    <x v="0"/>
    <x v="1"/>
    <x v="319"/>
    <x v="0"/>
    <x v="1"/>
    <s v="Tesseramento"/>
    <x v="1"/>
    <x v="3"/>
    <x v="0"/>
    <m/>
  </r>
  <r>
    <n v="759"/>
    <x v="0"/>
    <x v="0"/>
    <x v="0"/>
    <x v="0"/>
    <x v="1"/>
    <x v="319"/>
    <x v="0"/>
    <x v="1"/>
    <s v="Tesseramento"/>
    <x v="1"/>
    <x v="4"/>
    <x v="0"/>
    <m/>
  </r>
  <r>
    <n v="34464"/>
    <x v="0"/>
    <x v="2"/>
    <x v="0"/>
    <x v="0"/>
    <x v="7"/>
    <x v="225"/>
    <x v="1"/>
    <x v="0"/>
    <s v="Tesseramento"/>
    <x v="0"/>
    <x v="8"/>
    <x v="0"/>
    <m/>
  </r>
  <r>
    <n v="34366"/>
    <x v="0"/>
    <x v="2"/>
    <x v="0"/>
    <x v="0"/>
    <x v="7"/>
    <x v="225"/>
    <x v="1"/>
    <x v="0"/>
    <s v="Tesseramento"/>
    <x v="0"/>
    <x v="9"/>
    <x v="0"/>
    <m/>
  </r>
  <r>
    <n v="34393"/>
    <x v="0"/>
    <x v="2"/>
    <x v="0"/>
    <x v="0"/>
    <x v="7"/>
    <x v="225"/>
    <x v="1"/>
    <x v="0"/>
    <s v="Tesseramento"/>
    <x v="0"/>
    <x v="9"/>
    <x v="0"/>
    <m/>
  </r>
  <r>
    <n v="38133"/>
    <x v="0"/>
    <x v="2"/>
    <x v="0"/>
    <x v="0"/>
    <x v="7"/>
    <x v="225"/>
    <x v="1"/>
    <x v="0"/>
    <s v="Tesseramento"/>
    <x v="0"/>
    <x v="8"/>
    <x v="0"/>
    <m/>
  </r>
  <r>
    <n v="34557"/>
    <x v="0"/>
    <x v="2"/>
    <x v="0"/>
    <x v="0"/>
    <x v="7"/>
    <x v="225"/>
    <x v="1"/>
    <x v="0"/>
    <s v="Tesseramento"/>
    <x v="0"/>
    <x v="9"/>
    <x v="0"/>
    <m/>
  </r>
  <r>
    <n v="34553"/>
    <x v="0"/>
    <x v="2"/>
    <x v="0"/>
    <x v="0"/>
    <x v="7"/>
    <x v="225"/>
    <x v="1"/>
    <x v="0"/>
    <s v="Tesseramento"/>
    <x v="0"/>
    <x v="9"/>
    <x v="0"/>
    <m/>
  </r>
  <r>
    <n v="62406"/>
    <x v="0"/>
    <x v="0"/>
    <x v="0"/>
    <x v="0"/>
    <x v="1"/>
    <x v="319"/>
    <x v="0"/>
    <x v="0"/>
    <s v="Tesseramento"/>
    <x v="1"/>
    <x v="4"/>
    <x v="0"/>
    <m/>
  </r>
  <r>
    <n v="12284"/>
    <x v="0"/>
    <x v="2"/>
    <x v="0"/>
    <x v="0"/>
    <x v="7"/>
    <x v="225"/>
    <x v="1"/>
    <x v="1"/>
    <s v="Tesseramento"/>
    <x v="0"/>
    <x v="8"/>
    <x v="0"/>
    <m/>
  </r>
  <r>
    <n v="45569"/>
    <x v="0"/>
    <x v="2"/>
    <x v="0"/>
    <x v="0"/>
    <x v="7"/>
    <x v="225"/>
    <x v="1"/>
    <x v="0"/>
    <s v="Tesseramento"/>
    <x v="0"/>
    <x v="8"/>
    <x v="0"/>
    <m/>
  </r>
  <r>
    <n v="56776"/>
    <x v="0"/>
    <x v="2"/>
    <x v="0"/>
    <x v="0"/>
    <x v="7"/>
    <x v="225"/>
    <x v="1"/>
    <x v="0"/>
    <s v="Tesseramento"/>
    <x v="0"/>
    <x v="8"/>
    <x v="0"/>
    <m/>
  </r>
  <r>
    <n v="34344"/>
    <x v="0"/>
    <x v="2"/>
    <x v="0"/>
    <x v="0"/>
    <x v="7"/>
    <x v="225"/>
    <x v="1"/>
    <x v="0"/>
    <s v="Tesseramento"/>
    <x v="0"/>
    <x v="8"/>
    <x v="0"/>
    <m/>
  </r>
  <r>
    <n v="34990"/>
    <x v="0"/>
    <x v="2"/>
    <x v="0"/>
    <x v="4"/>
    <x v="7"/>
    <x v="225"/>
    <x v="1"/>
    <x v="0"/>
    <s v="Tesseramento"/>
    <x v="0"/>
    <x v="8"/>
    <x v="0"/>
    <m/>
  </r>
  <r>
    <n v="862"/>
    <x v="0"/>
    <x v="0"/>
    <x v="0"/>
    <x v="0"/>
    <x v="7"/>
    <x v="211"/>
    <x v="0"/>
    <x v="0"/>
    <s v="Tesseramento"/>
    <x v="1"/>
    <x v="4"/>
    <x v="0"/>
    <m/>
  </r>
  <r>
    <n v="34178"/>
    <x v="0"/>
    <x v="2"/>
    <x v="0"/>
    <x v="0"/>
    <x v="7"/>
    <x v="225"/>
    <x v="1"/>
    <x v="0"/>
    <s v="Tesseramento"/>
    <x v="0"/>
    <x v="9"/>
    <x v="0"/>
    <m/>
  </r>
  <r>
    <n v="34828"/>
    <x v="0"/>
    <x v="2"/>
    <x v="0"/>
    <x v="0"/>
    <x v="7"/>
    <x v="225"/>
    <x v="1"/>
    <x v="0"/>
    <s v="Tesseramento"/>
    <x v="0"/>
    <x v="8"/>
    <x v="0"/>
    <m/>
  </r>
  <r>
    <n v="34435"/>
    <x v="0"/>
    <x v="2"/>
    <x v="0"/>
    <x v="0"/>
    <x v="7"/>
    <x v="225"/>
    <x v="1"/>
    <x v="0"/>
    <s v="Tesseramento"/>
    <x v="0"/>
    <x v="9"/>
    <x v="0"/>
    <m/>
  </r>
  <r>
    <n v="32832"/>
    <x v="0"/>
    <x v="2"/>
    <x v="0"/>
    <x v="0"/>
    <x v="7"/>
    <x v="225"/>
    <x v="1"/>
    <x v="0"/>
    <s v="Tesseramento"/>
    <x v="0"/>
    <x v="8"/>
    <x v="0"/>
    <m/>
  </r>
  <r>
    <n v="20335"/>
    <x v="0"/>
    <x v="2"/>
    <x v="0"/>
    <x v="4"/>
    <x v="7"/>
    <x v="225"/>
    <x v="1"/>
    <x v="0"/>
    <s v="Tesseramento"/>
    <x v="0"/>
    <x v="8"/>
    <x v="0"/>
    <m/>
  </r>
  <r>
    <n v="34135"/>
    <x v="0"/>
    <x v="2"/>
    <x v="0"/>
    <x v="0"/>
    <x v="7"/>
    <x v="225"/>
    <x v="1"/>
    <x v="0"/>
    <s v="Tesseramento"/>
    <x v="0"/>
    <x v="8"/>
    <x v="0"/>
    <m/>
  </r>
  <r>
    <n v="34137"/>
    <x v="0"/>
    <x v="2"/>
    <x v="0"/>
    <x v="0"/>
    <x v="7"/>
    <x v="225"/>
    <x v="1"/>
    <x v="0"/>
    <s v="Tesseramento"/>
    <x v="0"/>
    <x v="9"/>
    <x v="0"/>
    <m/>
  </r>
  <r>
    <n v="34443"/>
    <x v="0"/>
    <x v="2"/>
    <x v="0"/>
    <x v="0"/>
    <x v="7"/>
    <x v="225"/>
    <x v="1"/>
    <x v="0"/>
    <s v="Tesseramento"/>
    <x v="0"/>
    <x v="8"/>
    <x v="0"/>
    <m/>
  </r>
  <r>
    <n v="34311"/>
    <x v="0"/>
    <x v="2"/>
    <x v="0"/>
    <x v="0"/>
    <x v="7"/>
    <x v="225"/>
    <x v="1"/>
    <x v="0"/>
    <s v="Tesseramento"/>
    <x v="0"/>
    <x v="9"/>
    <x v="0"/>
    <m/>
  </r>
  <r>
    <n v="34935"/>
    <x v="0"/>
    <x v="2"/>
    <x v="0"/>
    <x v="0"/>
    <x v="7"/>
    <x v="225"/>
    <x v="1"/>
    <x v="0"/>
    <s v="Tesseramento"/>
    <x v="0"/>
    <x v="8"/>
    <x v="0"/>
    <m/>
  </r>
  <r>
    <n v="35225"/>
    <x v="0"/>
    <x v="2"/>
    <x v="0"/>
    <x v="0"/>
    <x v="7"/>
    <x v="225"/>
    <x v="1"/>
    <x v="0"/>
    <s v="Tesseramento"/>
    <x v="0"/>
    <x v="8"/>
    <x v="0"/>
    <m/>
  </r>
  <r>
    <n v="34966"/>
    <x v="0"/>
    <x v="2"/>
    <x v="0"/>
    <x v="0"/>
    <x v="7"/>
    <x v="225"/>
    <x v="1"/>
    <x v="0"/>
    <s v="Tesseramento"/>
    <x v="0"/>
    <x v="8"/>
    <x v="0"/>
    <m/>
  </r>
  <r>
    <n v="34080"/>
    <x v="0"/>
    <x v="2"/>
    <x v="0"/>
    <x v="0"/>
    <x v="7"/>
    <x v="225"/>
    <x v="1"/>
    <x v="1"/>
    <s v="Tesseramento"/>
    <x v="0"/>
    <x v="9"/>
    <x v="0"/>
    <m/>
  </r>
  <r>
    <n v="29356"/>
    <x v="0"/>
    <x v="2"/>
    <x v="0"/>
    <x v="0"/>
    <x v="7"/>
    <x v="225"/>
    <x v="1"/>
    <x v="0"/>
    <s v="Tesseramento"/>
    <x v="0"/>
    <x v="8"/>
    <x v="0"/>
    <m/>
  </r>
  <r>
    <n v="34375"/>
    <x v="0"/>
    <x v="2"/>
    <x v="0"/>
    <x v="0"/>
    <x v="7"/>
    <x v="225"/>
    <x v="1"/>
    <x v="0"/>
    <s v="Tesseramento"/>
    <x v="0"/>
    <x v="8"/>
    <x v="0"/>
    <m/>
  </r>
  <r>
    <n v="34817"/>
    <x v="0"/>
    <x v="2"/>
    <x v="0"/>
    <x v="0"/>
    <x v="7"/>
    <x v="225"/>
    <x v="1"/>
    <x v="0"/>
    <s v="Tesseramento"/>
    <x v="0"/>
    <x v="8"/>
    <x v="0"/>
    <m/>
  </r>
  <r>
    <n v="34346"/>
    <x v="0"/>
    <x v="2"/>
    <x v="0"/>
    <x v="0"/>
    <x v="7"/>
    <x v="225"/>
    <x v="1"/>
    <x v="0"/>
    <s v="Tesseramento"/>
    <x v="0"/>
    <x v="8"/>
    <x v="0"/>
    <m/>
  </r>
  <r>
    <n v="20290"/>
    <x v="0"/>
    <x v="0"/>
    <x v="0"/>
    <x v="0"/>
    <x v="10"/>
    <x v="220"/>
    <x v="0"/>
    <x v="0"/>
    <s v="Tesseramento"/>
    <x v="0"/>
    <x v="3"/>
    <x v="0"/>
    <m/>
  </r>
  <r>
    <n v="231054"/>
    <x v="0"/>
    <x v="0"/>
    <x v="0"/>
    <x v="1"/>
    <x v="10"/>
    <x v="220"/>
    <x v="0"/>
    <x v="0"/>
    <s v="Tesseramento"/>
    <x v="0"/>
    <x v="3"/>
    <x v="0"/>
    <m/>
  </r>
  <r>
    <n v="146117"/>
    <x v="0"/>
    <x v="0"/>
    <x v="0"/>
    <x v="0"/>
    <x v="10"/>
    <x v="220"/>
    <x v="0"/>
    <x v="0"/>
    <s v="Tesseramento"/>
    <x v="0"/>
    <x v="3"/>
    <x v="0"/>
    <m/>
  </r>
  <r>
    <n v="156941"/>
    <x v="0"/>
    <x v="0"/>
    <x v="0"/>
    <x v="0"/>
    <x v="10"/>
    <x v="220"/>
    <x v="0"/>
    <x v="1"/>
    <s v="Tesseramento"/>
    <x v="0"/>
    <x v="3"/>
    <x v="0"/>
    <m/>
  </r>
  <r>
    <n v="34382"/>
    <x v="0"/>
    <x v="2"/>
    <x v="0"/>
    <x v="0"/>
    <x v="7"/>
    <x v="225"/>
    <x v="1"/>
    <x v="0"/>
    <s v="Tesseramento"/>
    <x v="0"/>
    <x v="9"/>
    <x v="0"/>
    <m/>
  </r>
  <r>
    <n v="34279"/>
    <x v="0"/>
    <x v="2"/>
    <x v="0"/>
    <x v="4"/>
    <x v="7"/>
    <x v="225"/>
    <x v="1"/>
    <x v="0"/>
    <s v="Tesseramento"/>
    <x v="0"/>
    <x v="9"/>
    <x v="0"/>
    <m/>
  </r>
  <r>
    <n v="34988"/>
    <x v="0"/>
    <x v="2"/>
    <x v="0"/>
    <x v="0"/>
    <x v="7"/>
    <x v="225"/>
    <x v="1"/>
    <x v="0"/>
    <s v="Tesseramento"/>
    <x v="0"/>
    <x v="8"/>
    <x v="0"/>
    <m/>
  </r>
  <r>
    <n v="34972"/>
    <x v="0"/>
    <x v="2"/>
    <x v="0"/>
    <x v="0"/>
    <x v="7"/>
    <x v="225"/>
    <x v="1"/>
    <x v="0"/>
    <s v="Tesseramento"/>
    <x v="0"/>
    <x v="9"/>
    <x v="0"/>
    <m/>
  </r>
  <r>
    <n v="34421"/>
    <x v="0"/>
    <x v="2"/>
    <x v="0"/>
    <x v="0"/>
    <x v="7"/>
    <x v="225"/>
    <x v="1"/>
    <x v="0"/>
    <s v="Tesseramento"/>
    <x v="0"/>
    <x v="9"/>
    <x v="0"/>
    <m/>
  </r>
  <r>
    <n v="34219"/>
    <x v="0"/>
    <x v="2"/>
    <x v="0"/>
    <x v="0"/>
    <x v="7"/>
    <x v="225"/>
    <x v="1"/>
    <x v="0"/>
    <s v="Tesseramento"/>
    <x v="0"/>
    <x v="9"/>
    <x v="0"/>
    <m/>
  </r>
  <r>
    <n v="34562"/>
    <x v="0"/>
    <x v="2"/>
    <x v="0"/>
    <x v="0"/>
    <x v="7"/>
    <x v="225"/>
    <x v="1"/>
    <x v="0"/>
    <s v="Tesseramento"/>
    <x v="0"/>
    <x v="8"/>
    <x v="0"/>
    <m/>
  </r>
  <r>
    <n v="3630"/>
    <x v="0"/>
    <x v="2"/>
    <x v="0"/>
    <x v="0"/>
    <x v="7"/>
    <x v="225"/>
    <x v="1"/>
    <x v="0"/>
    <s v="Tesseramento"/>
    <x v="0"/>
    <x v="8"/>
    <x v="0"/>
    <m/>
  </r>
  <r>
    <n v="34157"/>
    <x v="0"/>
    <x v="2"/>
    <x v="0"/>
    <x v="0"/>
    <x v="7"/>
    <x v="225"/>
    <x v="1"/>
    <x v="0"/>
    <s v="Tesseramento"/>
    <x v="0"/>
    <x v="9"/>
    <x v="0"/>
    <m/>
  </r>
  <r>
    <n v="210530"/>
    <x v="0"/>
    <x v="0"/>
    <x v="0"/>
    <x v="1"/>
    <x v="8"/>
    <x v="115"/>
    <x v="0"/>
    <x v="0"/>
    <s v="Tesseramento"/>
    <x v="1"/>
    <x v="3"/>
    <x v="0"/>
    <m/>
  </r>
  <r>
    <n v="203570"/>
    <x v="0"/>
    <x v="0"/>
    <x v="0"/>
    <x v="0"/>
    <x v="8"/>
    <x v="115"/>
    <x v="0"/>
    <x v="0"/>
    <s v="Tesseramento"/>
    <x v="1"/>
    <x v="3"/>
    <x v="0"/>
    <m/>
  </r>
  <r>
    <n v="109533"/>
    <x v="0"/>
    <x v="0"/>
    <x v="0"/>
    <x v="0"/>
    <x v="8"/>
    <x v="115"/>
    <x v="0"/>
    <x v="1"/>
    <s v="Tesseramento"/>
    <x v="1"/>
    <x v="0"/>
    <x v="0"/>
    <m/>
  </r>
  <r>
    <n v="137295"/>
    <x v="0"/>
    <x v="0"/>
    <x v="0"/>
    <x v="0"/>
    <x v="8"/>
    <x v="115"/>
    <x v="0"/>
    <x v="0"/>
    <s v="Tesseramento"/>
    <x v="1"/>
    <x v="3"/>
    <x v="0"/>
    <m/>
  </r>
  <r>
    <n v="137293"/>
    <x v="0"/>
    <x v="0"/>
    <x v="0"/>
    <x v="0"/>
    <x v="8"/>
    <x v="115"/>
    <x v="0"/>
    <x v="1"/>
    <s v="Tesseramento"/>
    <x v="1"/>
    <x v="3"/>
    <x v="0"/>
    <m/>
  </r>
  <r>
    <n v="227176"/>
    <x v="0"/>
    <x v="0"/>
    <x v="0"/>
    <x v="0"/>
    <x v="8"/>
    <x v="115"/>
    <x v="0"/>
    <x v="0"/>
    <s v="Tesseramento"/>
    <x v="1"/>
    <x v="3"/>
    <x v="0"/>
    <m/>
  </r>
  <r>
    <n v="34780"/>
    <x v="0"/>
    <x v="2"/>
    <x v="0"/>
    <x v="0"/>
    <x v="7"/>
    <x v="225"/>
    <x v="1"/>
    <x v="0"/>
    <s v="Tesseramento"/>
    <x v="0"/>
    <x v="8"/>
    <x v="0"/>
    <m/>
  </r>
  <r>
    <n v="160226"/>
    <x v="0"/>
    <x v="2"/>
    <x v="0"/>
    <x v="0"/>
    <x v="7"/>
    <x v="225"/>
    <x v="1"/>
    <x v="0"/>
    <s v="Tesseramento"/>
    <x v="0"/>
    <x v="8"/>
    <x v="0"/>
    <m/>
  </r>
  <r>
    <n v="36912"/>
    <x v="0"/>
    <x v="2"/>
    <x v="0"/>
    <x v="6"/>
    <x v="7"/>
    <x v="225"/>
    <x v="1"/>
    <x v="0"/>
    <s v="Tesseramento"/>
    <x v="0"/>
    <x v="8"/>
    <x v="0"/>
    <m/>
  </r>
  <r>
    <n v="99475"/>
    <x v="0"/>
    <x v="0"/>
    <x v="0"/>
    <x v="0"/>
    <x v="8"/>
    <x v="115"/>
    <x v="0"/>
    <x v="0"/>
    <s v="Tesseramento"/>
    <x v="1"/>
    <x v="0"/>
    <x v="0"/>
    <m/>
  </r>
  <r>
    <n v="23022"/>
    <x v="0"/>
    <x v="2"/>
    <x v="0"/>
    <x v="0"/>
    <x v="7"/>
    <x v="225"/>
    <x v="1"/>
    <x v="0"/>
    <s v="Tesseramento"/>
    <x v="0"/>
    <x v="8"/>
    <x v="0"/>
    <m/>
  </r>
  <r>
    <n v="26990"/>
    <x v="0"/>
    <x v="2"/>
    <x v="0"/>
    <x v="0"/>
    <x v="7"/>
    <x v="225"/>
    <x v="1"/>
    <x v="0"/>
    <s v="Tesseramento"/>
    <x v="0"/>
    <x v="9"/>
    <x v="0"/>
    <m/>
  </r>
  <r>
    <n v="9497"/>
    <x v="0"/>
    <x v="2"/>
    <x v="0"/>
    <x v="0"/>
    <x v="7"/>
    <x v="225"/>
    <x v="1"/>
    <x v="0"/>
    <s v="Tesseramento"/>
    <x v="0"/>
    <x v="8"/>
    <x v="0"/>
    <m/>
  </r>
  <r>
    <n v="34634"/>
    <x v="0"/>
    <x v="2"/>
    <x v="0"/>
    <x v="4"/>
    <x v="7"/>
    <x v="225"/>
    <x v="1"/>
    <x v="0"/>
    <s v="Tesseramento"/>
    <x v="0"/>
    <x v="8"/>
    <x v="0"/>
    <m/>
  </r>
  <r>
    <n v="34902"/>
    <x v="0"/>
    <x v="2"/>
    <x v="0"/>
    <x v="0"/>
    <x v="7"/>
    <x v="225"/>
    <x v="1"/>
    <x v="0"/>
    <s v="Tesseramento"/>
    <x v="0"/>
    <x v="8"/>
    <x v="0"/>
    <m/>
  </r>
  <r>
    <n v="34411"/>
    <x v="0"/>
    <x v="2"/>
    <x v="0"/>
    <x v="0"/>
    <x v="7"/>
    <x v="225"/>
    <x v="1"/>
    <x v="0"/>
    <s v="Tesseramento"/>
    <x v="0"/>
    <x v="8"/>
    <x v="0"/>
    <m/>
  </r>
  <r>
    <n v="11978"/>
    <x v="0"/>
    <x v="2"/>
    <x v="0"/>
    <x v="0"/>
    <x v="7"/>
    <x v="225"/>
    <x v="1"/>
    <x v="0"/>
    <s v="Tesseramento"/>
    <x v="0"/>
    <x v="8"/>
    <x v="0"/>
    <m/>
  </r>
  <r>
    <n v="187943"/>
    <x v="0"/>
    <x v="0"/>
    <x v="0"/>
    <x v="1"/>
    <x v="8"/>
    <x v="115"/>
    <x v="0"/>
    <x v="0"/>
    <s v="Tesseramento"/>
    <x v="1"/>
    <x v="3"/>
    <x v="0"/>
    <m/>
  </r>
  <r>
    <n v="34470"/>
    <x v="0"/>
    <x v="2"/>
    <x v="0"/>
    <x v="0"/>
    <x v="7"/>
    <x v="225"/>
    <x v="1"/>
    <x v="0"/>
    <s v="Tesseramento"/>
    <x v="0"/>
    <x v="9"/>
    <x v="0"/>
    <m/>
  </r>
  <r>
    <n v="34184"/>
    <x v="0"/>
    <x v="2"/>
    <x v="0"/>
    <x v="0"/>
    <x v="7"/>
    <x v="225"/>
    <x v="1"/>
    <x v="0"/>
    <s v="Tesseramento"/>
    <x v="0"/>
    <x v="9"/>
    <x v="0"/>
    <m/>
  </r>
  <r>
    <n v="34926"/>
    <x v="0"/>
    <x v="2"/>
    <x v="0"/>
    <x v="0"/>
    <x v="7"/>
    <x v="225"/>
    <x v="1"/>
    <x v="0"/>
    <s v="Tesseramento"/>
    <x v="0"/>
    <x v="8"/>
    <x v="0"/>
    <m/>
  </r>
  <r>
    <n v="41731"/>
    <x v="0"/>
    <x v="2"/>
    <x v="0"/>
    <x v="4"/>
    <x v="7"/>
    <x v="225"/>
    <x v="1"/>
    <x v="0"/>
    <s v="Tesseramento"/>
    <x v="0"/>
    <x v="8"/>
    <x v="0"/>
    <m/>
  </r>
  <r>
    <n v="128705"/>
    <x v="0"/>
    <x v="2"/>
    <x v="0"/>
    <x v="0"/>
    <x v="7"/>
    <x v="225"/>
    <x v="1"/>
    <x v="0"/>
    <s v="Tesseramento"/>
    <x v="0"/>
    <x v="8"/>
    <x v="0"/>
    <m/>
  </r>
  <r>
    <n v="32810"/>
    <x v="0"/>
    <x v="2"/>
    <x v="0"/>
    <x v="0"/>
    <x v="7"/>
    <x v="225"/>
    <x v="1"/>
    <x v="0"/>
    <s v="Tesseramento"/>
    <x v="0"/>
    <x v="8"/>
    <x v="0"/>
    <m/>
  </r>
  <r>
    <n v="21113"/>
    <x v="0"/>
    <x v="2"/>
    <x v="0"/>
    <x v="0"/>
    <x v="7"/>
    <x v="225"/>
    <x v="1"/>
    <x v="0"/>
    <s v="Tesseramento"/>
    <x v="0"/>
    <x v="9"/>
    <x v="0"/>
    <m/>
  </r>
  <r>
    <n v="187947"/>
    <x v="0"/>
    <x v="0"/>
    <x v="0"/>
    <x v="1"/>
    <x v="8"/>
    <x v="115"/>
    <x v="0"/>
    <x v="1"/>
    <s v="Tesseramento"/>
    <x v="1"/>
    <x v="3"/>
    <x v="0"/>
    <m/>
  </r>
  <r>
    <n v="54387"/>
    <x v="0"/>
    <x v="2"/>
    <x v="0"/>
    <x v="0"/>
    <x v="7"/>
    <x v="225"/>
    <x v="1"/>
    <x v="0"/>
    <s v="Tesseramento"/>
    <x v="0"/>
    <x v="8"/>
    <x v="0"/>
    <m/>
  </r>
  <r>
    <n v="34083"/>
    <x v="0"/>
    <x v="2"/>
    <x v="0"/>
    <x v="0"/>
    <x v="7"/>
    <x v="225"/>
    <x v="1"/>
    <x v="0"/>
    <s v="Tesseramento"/>
    <x v="0"/>
    <x v="9"/>
    <x v="0"/>
    <m/>
  </r>
  <r>
    <n v="48934"/>
    <x v="0"/>
    <x v="2"/>
    <x v="0"/>
    <x v="0"/>
    <x v="7"/>
    <x v="225"/>
    <x v="1"/>
    <x v="0"/>
    <s v="Tesseramento"/>
    <x v="0"/>
    <x v="8"/>
    <x v="0"/>
    <m/>
  </r>
  <r>
    <n v="42694"/>
    <x v="0"/>
    <x v="2"/>
    <x v="0"/>
    <x v="0"/>
    <x v="7"/>
    <x v="225"/>
    <x v="1"/>
    <x v="0"/>
    <s v="Tesseramento"/>
    <x v="0"/>
    <x v="8"/>
    <x v="0"/>
    <m/>
  </r>
  <r>
    <n v="165469"/>
    <x v="0"/>
    <x v="0"/>
    <x v="0"/>
    <x v="0"/>
    <x v="8"/>
    <x v="115"/>
    <x v="0"/>
    <x v="0"/>
    <s v="Tesseramento"/>
    <x v="1"/>
    <x v="3"/>
    <x v="0"/>
    <m/>
  </r>
  <r>
    <n v="17595"/>
    <x v="0"/>
    <x v="2"/>
    <x v="0"/>
    <x v="0"/>
    <x v="7"/>
    <x v="225"/>
    <x v="1"/>
    <x v="0"/>
    <s v="Tesseramento"/>
    <x v="0"/>
    <x v="9"/>
    <x v="0"/>
    <m/>
  </r>
  <r>
    <n v="36327"/>
    <x v="0"/>
    <x v="2"/>
    <x v="0"/>
    <x v="0"/>
    <x v="7"/>
    <x v="225"/>
    <x v="1"/>
    <x v="0"/>
    <s v="Tesseramento"/>
    <x v="0"/>
    <x v="8"/>
    <x v="0"/>
    <m/>
  </r>
  <r>
    <n v="55452"/>
    <x v="0"/>
    <x v="2"/>
    <x v="0"/>
    <x v="0"/>
    <x v="7"/>
    <x v="225"/>
    <x v="1"/>
    <x v="0"/>
    <s v="Tesseramento"/>
    <x v="0"/>
    <x v="8"/>
    <x v="0"/>
    <m/>
  </r>
  <r>
    <n v="34175"/>
    <x v="0"/>
    <x v="2"/>
    <x v="0"/>
    <x v="0"/>
    <x v="7"/>
    <x v="225"/>
    <x v="1"/>
    <x v="0"/>
    <s v="Tesseramento"/>
    <x v="0"/>
    <x v="8"/>
    <x v="0"/>
    <m/>
  </r>
  <r>
    <n v="34929"/>
    <x v="0"/>
    <x v="2"/>
    <x v="0"/>
    <x v="0"/>
    <x v="7"/>
    <x v="225"/>
    <x v="1"/>
    <x v="0"/>
    <s v="Tesseramento"/>
    <x v="0"/>
    <x v="8"/>
    <x v="0"/>
    <m/>
  </r>
  <r>
    <n v="71428"/>
    <x v="0"/>
    <x v="2"/>
    <x v="0"/>
    <x v="6"/>
    <x v="7"/>
    <x v="225"/>
    <x v="1"/>
    <x v="0"/>
    <s v="Tesseramento"/>
    <x v="0"/>
    <x v="8"/>
    <x v="0"/>
    <m/>
  </r>
  <r>
    <n v="34909"/>
    <x v="0"/>
    <x v="2"/>
    <x v="0"/>
    <x v="0"/>
    <x v="7"/>
    <x v="225"/>
    <x v="1"/>
    <x v="1"/>
    <s v="Tesseramento"/>
    <x v="0"/>
    <x v="9"/>
    <x v="0"/>
    <m/>
  </r>
  <r>
    <n v="46729"/>
    <x v="0"/>
    <x v="2"/>
    <x v="0"/>
    <x v="6"/>
    <x v="7"/>
    <x v="225"/>
    <x v="1"/>
    <x v="0"/>
    <s v="Tesseramento"/>
    <x v="0"/>
    <x v="8"/>
    <x v="0"/>
    <m/>
  </r>
  <r>
    <n v="34400"/>
    <x v="0"/>
    <x v="2"/>
    <x v="0"/>
    <x v="0"/>
    <x v="7"/>
    <x v="225"/>
    <x v="1"/>
    <x v="0"/>
    <s v="Tesseramento"/>
    <x v="0"/>
    <x v="8"/>
    <x v="0"/>
    <m/>
  </r>
  <r>
    <n v="34881"/>
    <x v="0"/>
    <x v="2"/>
    <x v="0"/>
    <x v="0"/>
    <x v="7"/>
    <x v="225"/>
    <x v="1"/>
    <x v="0"/>
    <s v="Tesseramento"/>
    <x v="0"/>
    <x v="8"/>
    <x v="0"/>
    <m/>
  </r>
  <r>
    <n v="13180"/>
    <x v="0"/>
    <x v="2"/>
    <x v="0"/>
    <x v="0"/>
    <x v="7"/>
    <x v="225"/>
    <x v="1"/>
    <x v="0"/>
    <s v="Tesseramento"/>
    <x v="0"/>
    <x v="8"/>
    <x v="0"/>
    <m/>
  </r>
  <r>
    <n v="34185"/>
    <x v="0"/>
    <x v="2"/>
    <x v="0"/>
    <x v="0"/>
    <x v="7"/>
    <x v="225"/>
    <x v="1"/>
    <x v="0"/>
    <s v="Tesseramento"/>
    <x v="0"/>
    <x v="9"/>
    <x v="0"/>
    <m/>
  </r>
  <r>
    <n v="220"/>
    <x v="0"/>
    <x v="2"/>
    <x v="0"/>
    <x v="0"/>
    <x v="7"/>
    <x v="225"/>
    <x v="1"/>
    <x v="0"/>
    <s v="Tesseramento"/>
    <x v="0"/>
    <x v="8"/>
    <x v="0"/>
    <m/>
  </r>
  <r>
    <n v="34979"/>
    <x v="0"/>
    <x v="2"/>
    <x v="0"/>
    <x v="0"/>
    <x v="7"/>
    <x v="225"/>
    <x v="1"/>
    <x v="0"/>
    <s v="Tesseramento"/>
    <x v="0"/>
    <x v="8"/>
    <x v="0"/>
    <m/>
  </r>
  <r>
    <n v="53849"/>
    <x v="0"/>
    <x v="0"/>
    <x v="0"/>
    <x v="0"/>
    <x v="8"/>
    <x v="115"/>
    <x v="0"/>
    <x v="0"/>
    <s v="Tesseramento"/>
    <x v="1"/>
    <x v="4"/>
    <x v="0"/>
    <m/>
  </r>
  <r>
    <n v="195167"/>
    <x v="0"/>
    <x v="0"/>
    <x v="0"/>
    <x v="1"/>
    <x v="8"/>
    <x v="115"/>
    <x v="0"/>
    <x v="0"/>
    <s v="Tesseramento"/>
    <x v="1"/>
    <x v="0"/>
    <x v="0"/>
    <m/>
  </r>
  <r>
    <n v="205540"/>
    <x v="0"/>
    <x v="0"/>
    <x v="0"/>
    <x v="0"/>
    <x v="11"/>
    <x v="142"/>
    <x v="0"/>
    <x v="0"/>
    <s v="Tesseramento"/>
    <x v="1"/>
    <x v="0"/>
    <x v="0"/>
    <m/>
  </r>
  <r>
    <n v="203574"/>
    <x v="0"/>
    <x v="0"/>
    <x v="0"/>
    <x v="1"/>
    <x v="8"/>
    <x v="115"/>
    <x v="0"/>
    <x v="0"/>
    <s v="Tesseramento"/>
    <x v="1"/>
    <x v="0"/>
    <x v="0"/>
    <m/>
  </r>
  <r>
    <n v="106216"/>
    <x v="0"/>
    <x v="0"/>
    <x v="0"/>
    <x v="0"/>
    <x v="0"/>
    <x v="76"/>
    <x v="0"/>
    <x v="0"/>
    <s v="Tesseramento"/>
    <x v="0"/>
    <x v="0"/>
    <x v="0"/>
    <m/>
  </r>
  <r>
    <n v="105627"/>
    <x v="0"/>
    <x v="0"/>
    <x v="0"/>
    <x v="0"/>
    <x v="8"/>
    <x v="115"/>
    <x v="0"/>
    <x v="0"/>
    <s v="Tesseramento"/>
    <x v="1"/>
    <x v="4"/>
    <x v="0"/>
    <m/>
  </r>
  <r>
    <n v="107759"/>
    <x v="0"/>
    <x v="0"/>
    <x v="0"/>
    <x v="1"/>
    <x v="8"/>
    <x v="115"/>
    <x v="0"/>
    <x v="1"/>
    <s v="Tesseramento"/>
    <x v="1"/>
    <x v="4"/>
    <x v="0"/>
    <m/>
  </r>
  <r>
    <n v="107760"/>
    <x v="0"/>
    <x v="0"/>
    <x v="0"/>
    <x v="1"/>
    <x v="8"/>
    <x v="115"/>
    <x v="0"/>
    <x v="0"/>
    <s v="Tesseramento"/>
    <x v="1"/>
    <x v="4"/>
    <x v="0"/>
    <m/>
  </r>
  <r>
    <n v="165465"/>
    <x v="0"/>
    <x v="0"/>
    <x v="0"/>
    <x v="0"/>
    <x v="8"/>
    <x v="115"/>
    <x v="0"/>
    <x v="0"/>
    <s v="Tesseramento"/>
    <x v="1"/>
    <x v="4"/>
    <x v="0"/>
    <m/>
  </r>
  <r>
    <n v="99707"/>
    <x v="0"/>
    <x v="0"/>
    <x v="0"/>
    <x v="0"/>
    <x v="17"/>
    <x v="159"/>
    <x v="0"/>
    <x v="0"/>
    <s v="Tesseramento"/>
    <x v="1"/>
    <x v="0"/>
    <x v="0"/>
    <m/>
  </r>
  <r>
    <n v="198092"/>
    <x v="0"/>
    <x v="0"/>
    <x v="0"/>
    <x v="0"/>
    <x v="17"/>
    <x v="159"/>
    <x v="0"/>
    <x v="0"/>
    <s v="Tesseramento"/>
    <x v="1"/>
    <x v="0"/>
    <x v="0"/>
    <m/>
  </r>
  <r>
    <n v="179517"/>
    <x v="0"/>
    <x v="0"/>
    <x v="0"/>
    <x v="0"/>
    <x v="17"/>
    <x v="159"/>
    <x v="0"/>
    <x v="0"/>
    <s v="Tesseramento"/>
    <x v="1"/>
    <x v="0"/>
    <x v="0"/>
    <m/>
  </r>
  <r>
    <n v="34970"/>
    <x v="0"/>
    <x v="2"/>
    <x v="0"/>
    <x v="0"/>
    <x v="7"/>
    <x v="225"/>
    <x v="1"/>
    <x v="0"/>
    <s v="Tesseramento"/>
    <x v="0"/>
    <x v="8"/>
    <x v="0"/>
    <m/>
  </r>
  <r>
    <n v="44473"/>
    <x v="0"/>
    <x v="2"/>
    <x v="0"/>
    <x v="4"/>
    <x v="7"/>
    <x v="225"/>
    <x v="1"/>
    <x v="0"/>
    <s v="Tesseramento"/>
    <x v="0"/>
    <x v="8"/>
    <x v="0"/>
    <m/>
  </r>
  <r>
    <n v="62430"/>
    <x v="0"/>
    <x v="2"/>
    <x v="0"/>
    <x v="0"/>
    <x v="7"/>
    <x v="225"/>
    <x v="1"/>
    <x v="0"/>
    <s v="Tesseramento"/>
    <x v="0"/>
    <x v="8"/>
    <x v="0"/>
    <m/>
  </r>
  <r>
    <n v="34860"/>
    <x v="0"/>
    <x v="2"/>
    <x v="0"/>
    <x v="0"/>
    <x v="7"/>
    <x v="225"/>
    <x v="1"/>
    <x v="0"/>
    <s v="Tesseramento"/>
    <x v="0"/>
    <x v="8"/>
    <x v="0"/>
    <m/>
  </r>
  <r>
    <n v="34819"/>
    <x v="0"/>
    <x v="2"/>
    <x v="0"/>
    <x v="0"/>
    <x v="7"/>
    <x v="225"/>
    <x v="1"/>
    <x v="0"/>
    <s v="Tesseramento"/>
    <x v="0"/>
    <x v="8"/>
    <x v="0"/>
    <m/>
  </r>
  <r>
    <n v="34412"/>
    <x v="0"/>
    <x v="2"/>
    <x v="0"/>
    <x v="0"/>
    <x v="7"/>
    <x v="225"/>
    <x v="1"/>
    <x v="0"/>
    <s v="Tesseramento"/>
    <x v="0"/>
    <x v="8"/>
    <x v="0"/>
    <m/>
  </r>
  <r>
    <n v="34960"/>
    <x v="0"/>
    <x v="2"/>
    <x v="0"/>
    <x v="0"/>
    <x v="7"/>
    <x v="225"/>
    <x v="1"/>
    <x v="0"/>
    <s v="Tesseramento"/>
    <x v="0"/>
    <x v="8"/>
    <x v="0"/>
    <m/>
  </r>
  <r>
    <n v="34869"/>
    <x v="0"/>
    <x v="2"/>
    <x v="0"/>
    <x v="0"/>
    <x v="7"/>
    <x v="225"/>
    <x v="1"/>
    <x v="1"/>
    <s v="Tesseramento"/>
    <x v="0"/>
    <x v="9"/>
    <x v="0"/>
    <m/>
  </r>
  <r>
    <n v="103058"/>
    <x v="0"/>
    <x v="2"/>
    <x v="0"/>
    <x v="0"/>
    <x v="7"/>
    <x v="225"/>
    <x v="1"/>
    <x v="0"/>
    <s v="Tesseramento"/>
    <x v="0"/>
    <x v="8"/>
    <x v="0"/>
    <m/>
  </r>
  <r>
    <n v="197835"/>
    <x v="0"/>
    <x v="0"/>
    <x v="0"/>
    <x v="0"/>
    <x v="4"/>
    <x v="101"/>
    <x v="0"/>
    <x v="0"/>
    <s v="Tesseramento"/>
    <x v="0"/>
    <x v="3"/>
    <x v="0"/>
    <m/>
  </r>
  <r>
    <n v="34163"/>
    <x v="0"/>
    <x v="2"/>
    <x v="0"/>
    <x v="0"/>
    <x v="7"/>
    <x v="225"/>
    <x v="1"/>
    <x v="0"/>
    <s v="Tesseramento"/>
    <x v="0"/>
    <x v="9"/>
    <x v="0"/>
    <m/>
  </r>
  <r>
    <n v="19975"/>
    <x v="0"/>
    <x v="2"/>
    <x v="0"/>
    <x v="0"/>
    <x v="7"/>
    <x v="225"/>
    <x v="1"/>
    <x v="0"/>
    <s v="Tesseramento"/>
    <x v="0"/>
    <x v="8"/>
    <x v="0"/>
    <m/>
  </r>
  <r>
    <n v="68444"/>
    <x v="0"/>
    <x v="2"/>
    <x v="0"/>
    <x v="0"/>
    <x v="7"/>
    <x v="225"/>
    <x v="1"/>
    <x v="0"/>
    <s v="Tesseramento"/>
    <x v="0"/>
    <x v="8"/>
    <x v="0"/>
    <m/>
  </r>
  <r>
    <n v="34240"/>
    <x v="0"/>
    <x v="2"/>
    <x v="0"/>
    <x v="0"/>
    <x v="7"/>
    <x v="225"/>
    <x v="1"/>
    <x v="0"/>
    <s v="Tesseramento"/>
    <x v="0"/>
    <x v="9"/>
    <x v="0"/>
    <m/>
  </r>
  <r>
    <n v="5133"/>
    <x v="0"/>
    <x v="2"/>
    <x v="0"/>
    <x v="0"/>
    <x v="7"/>
    <x v="225"/>
    <x v="1"/>
    <x v="0"/>
    <s v="Tesseramento"/>
    <x v="0"/>
    <x v="8"/>
    <x v="0"/>
    <m/>
  </r>
  <r>
    <n v="32847"/>
    <x v="0"/>
    <x v="2"/>
    <x v="0"/>
    <x v="0"/>
    <x v="7"/>
    <x v="225"/>
    <x v="1"/>
    <x v="0"/>
    <s v="Tesseramento"/>
    <x v="0"/>
    <x v="9"/>
    <x v="0"/>
    <m/>
  </r>
  <r>
    <n v="34145"/>
    <x v="0"/>
    <x v="2"/>
    <x v="0"/>
    <x v="0"/>
    <x v="7"/>
    <x v="225"/>
    <x v="1"/>
    <x v="0"/>
    <s v="Tesseramento"/>
    <x v="0"/>
    <x v="9"/>
    <x v="0"/>
    <m/>
  </r>
  <r>
    <n v="34320"/>
    <x v="0"/>
    <x v="2"/>
    <x v="0"/>
    <x v="0"/>
    <x v="7"/>
    <x v="225"/>
    <x v="1"/>
    <x v="0"/>
    <s v="Tesseramento"/>
    <x v="0"/>
    <x v="9"/>
    <x v="0"/>
    <m/>
  </r>
  <r>
    <n v="34737"/>
    <x v="0"/>
    <x v="2"/>
    <x v="0"/>
    <x v="4"/>
    <x v="7"/>
    <x v="225"/>
    <x v="1"/>
    <x v="0"/>
    <s v="Tesseramento"/>
    <x v="0"/>
    <x v="8"/>
    <x v="0"/>
    <m/>
  </r>
  <r>
    <n v="34453"/>
    <x v="0"/>
    <x v="2"/>
    <x v="0"/>
    <x v="0"/>
    <x v="7"/>
    <x v="225"/>
    <x v="1"/>
    <x v="0"/>
    <s v="Tesseramento"/>
    <x v="0"/>
    <x v="9"/>
    <x v="0"/>
    <m/>
  </r>
  <r>
    <n v="20816"/>
    <x v="0"/>
    <x v="2"/>
    <x v="0"/>
    <x v="0"/>
    <x v="7"/>
    <x v="225"/>
    <x v="1"/>
    <x v="0"/>
    <s v="Tesseramento"/>
    <x v="0"/>
    <x v="8"/>
    <x v="0"/>
    <m/>
  </r>
  <r>
    <n v="91604"/>
    <x v="0"/>
    <x v="2"/>
    <x v="0"/>
    <x v="0"/>
    <x v="7"/>
    <x v="225"/>
    <x v="1"/>
    <x v="0"/>
    <s v="Tesseramento"/>
    <x v="0"/>
    <x v="8"/>
    <x v="0"/>
    <m/>
  </r>
  <r>
    <n v="197836"/>
    <x v="0"/>
    <x v="0"/>
    <x v="0"/>
    <x v="0"/>
    <x v="4"/>
    <x v="101"/>
    <x v="0"/>
    <x v="0"/>
    <s v="Tesseramento"/>
    <x v="0"/>
    <x v="3"/>
    <x v="0"/>
    <m/>
  </r>
  <r>
    <n v="78788"/>
    <x v="0"/>
    <x v="0"/>
    <x v="0"/>
    <x v="0"/>
    <x v="7"/>
    <x v="213"/>
    <x v="0"/>
    <x v="0"/>
    <s v="Tesseramento"/>
    <x v="1"/>
    <x v="4"/>
    <x v="0"/>
    <m/>
  </r>
  <r>
    <n v="77569"/>
    <x v="0"/>
    <x v="0"/>
    <x v="0"/>
    <x v="0"/>
    <x v="7"/>
    <x v="213"/>
    <x v="0"/>
    <x v="0"/>
    <s v="Tesseramento"/>
    <x v="1"/>
    <x v="0"/>
    <x v="0"/>
    <m/>
  </r>
  <r>
    <n v="41306"/>
    <x v="0"/>
    <x v="2"/>
    <x v="0"/>
    <x v="0"/>
    <x v="7"/>
    <x v="225"/>
    <x v="1"/>
    <x v="0"/>
    <s v="Tesseramento"/>
    <x v="0"/>
    <x v="8"/>
    <x v="0"/>
    <m/>
  </r>
  <r>
    <n v="34501"/>
    <x v="0"/>
    <x v="2"/>
    <x v="0"/>
    <x v="0"/>
    <x v="7"/>
    <x v="225"/>
    <x v="1"/>
    <x v="0"/>
    <s v="Tesseramento"/>
    <x v="0"/>
    <x v="9"/>
    <x v="0"/>
    <m/>
  </r>
  <r>
    <n v="34085"/>
    <x v="0"/>
    <x v="2"/>
    <x v="0"/>
    <x v="4"/>
    <x v="7"/>
    <x v="225"/>
    <x v="1"/>
    <x v="0"/>
    <s v="Tesseramento"/>
    <x v="0"/>
    <x v="8"/>
    <x v="0"/>
    <m/>
  </r>
  <r>
    <n v="88586"/>
    <x v="0"/>
    <x v="0"/>
    <x v="0"/>
    <x v="0"/>
    <x v="8"/>
    <x v="115"/>
    <x v="0"/>
    <x v="0"/>
    <s v="Tesseramento"/>
    <x v="1"/>
    <x v="4"/>
    <x v="0"/>
    <m/>
  </r>
  <r>
    <n v="34782"/>
    <x v="0"/>
    <x v="2"/>
    <x v="0"/>
    <x v="0"/>
    <x v="7"/>
    <x v="225"/>
    <x v="1"/>
    <x v="0"/>
    <s v="Tesseramento"/>
    <x v="0"/>
    <x v="8"/>
    <x v="0"/>
    <m/>
  </r>
  <r>
    <n v="31753"/>
    <x v="0"/>
    <x v="2"/>
    <x v="0"/>
    <x v="0"/>
    <x v="7"/>
    <x v="225"/>
    <x v="1"/>
    <x v="0"/>
    <s v="Tesseramento"/>
    <x v="0"/>
    <x v="8"/>
    <x v="0"/>
    <m/>
  </r>
  <r>
    <n v="55900"/>
    <x v="0"/>
    <x v="2"/>
    <x v="0"/>
    <x v="0"/>
    <x v="7"/>
    <x v="225"/>
    <x v="1"/>
    <x v="0"/>
    <s v="Tesseramento"/>
    <x v="0"/>
    <x v="8"/>
    <x v="0"/>
    <m/>
  </r>
  <r>
    <n v="127314"/>
    <x v="0"/>
    <x v="2"/>
    <x v="0"/>
    <x v="0"/>
    <x v="7"/>
    <x v="225"/>
    <x v="1"/>
    <x v="0"/>
    <s v="Tesseramento"/>
    <x v="0"/>
    <x v="8"/>
    <x v="0"/>
    <m/>
  </r>
  <r>
    <n v="99751"/>
    <x v="0"/>
    <x v="0"/>
    <x v="0"/>
    <x v="0"/>
    <x v="0"/>
    <x v="76"/>
    <x v="0"/>
    <x v="1"/>
    <s v="Tesseramento"/>
    <x v="0"/>
    <x v="0"/>
    <x v="0"/>
    <m/>
  </r>
  <r>
    <n v="59729"/>
    <x v="0"/>
    <x v="0"/>
    <x v="0"/>
    <x v="0"/>
    <x v="3"/>
    <x v="377"/>
    <x v="0"/>
    <x v="0"/>
    <s v="Tesseramento"/>
    <x v="0"/>
    <x v="0"/>
    <x v="0"/>
    <m/>
  </r>
  <r>
    <n v="223574"/>
    <x v="0"/>
    <x v="0"/>
    <x v="0"/>
    <x v="0"/>
    <x v="8"/>
    <x v="115"/>
    <x v="0"/>
    <x v="1"/>
    <s v="Tesseramento"/>
    <x v="1"/>
    <x v="0"/>
    <x v="0"/>
    <m/>
  </r>
  <r>
    <n v="66449"/>
    <x v="0"/>
    <x v="2"/>
    <x v="0"/>
    <x v="0"/>
    <x v="7"/>
    <x v="225"/>
    <x v="1"/>
    <x v="0"/>
    <s v="Tesseramento"/>
    <x v="0"/>
    <x v="8"/>
    <x v="0"/>
    <m/>
  </r>
  <r>
    <n v="153749"/>
    <x v="0"/>
    <x v="0"/>
    <x v="0"/>
    <x v="3"/>
    <x v="7"/>
    <x v="213"/>
    <x v="0"/>
    <x v="1"/>
    <s v="Tesseramento"/>
    <x v="1"/>
    <x v="0"/>
    <x v="0"/>
    <m/>
  </r>
  <r>
    <n v="34198"/>
    <x v="0"/>
    <x v="2"/>
    <x v="0"/>
    <x v="0"/>
    <x v="7"/>
    <x v="225"/>
    <x v="1"/>
    <x v="0"/>
    <s v="Tesseramento"/>
    <x v="0"/>
    <x v="9"/>
    <x v="0"/>
    <m/>
  </r>
  <r>
    <n v="10656"/>
    <x v="0"/>
    <x v="2"/>
    <x v="0"/>
    <x v="4"/>
    <x v="7"/>
    <x v="225"/>
    <x v="1"/>
    <x v="0"/>
    <s v="Tesseramento"/>
    <x v="0"/>
    <x v="8"/>
    <x v="0"/>
    <m/>
  </r>
  <r>
    <n v="109492"/>
    <x v="0"/>
    <x v="0"/>
    <x v="0"/>
    <x v="1"/>
    <x v="3"/>
    <x v="377"/>
    <x v="0"/>
    <x v="1"/>
    <s v="Tesseramento"/>
    <x v="0"/>
    <x v="3"/>
    <x v="0"/>
    <m/>
  </r>
  <r>
    <n v="278"/>
    <x v="0"/>
    <x v="2"/>
    <x v="0"/>
    <x v="0"/>
    <x v="7"/>
    <x v="225"/>
    <x v="1"/>
    <x v="0"/>
    <s v="Tesseramento"/>
    <x v="0"/>
    <x v="8"/>
    <x v="0"/>
    <m/>
  </r>
  <r>
    <n v="34667"/>
    <x v="0"/>
    <x v="2"/>
    <x v="0"/>
    <x v="0"/>
    <x v="7"/>
    <x v="225"/>
    <x v="1"/>
    <x v="0"/>
    <s v="Tesseramento"/>
    <x v="0"/>
    <x v="8"/>
    <x v="0"/>
    <m/>
  </r>
  <r>
    <n v="223576"/>
    <x v="0"/>
    <x v="0"/>
    <x v="0"/>
    <x v="0"/>
    <x v="8"/>
    <x v="115"/>
    <x v="0"/>
    <x v="0"/>
    <s v="Tesseramento"/>
    <x v="1"/>
    <x v="3"/>
    <x v="0"/>
    <m/>
  </r>
  <r>
    <n v="34747"/>
    <x v="0"/>
    <x v="2"/>
    <x v="0"/>
    <x v="0"/>
    <x v="7"/>
    <x v="225"/>
    <x v="1"/>
    <x v="0"/>
    <s v="Tesseramento"/>
    <x v="0"/>
    <x v="8"/>
    <x v="0"/>
    <m/>
  </r>
  <r>
    <n v="34281"/>
    <x v="0"/>
    <x v="2"/>
    <x v="0"/>
    <x v="0"/>
    <x v="7"/>
    <x v="225"/>
    <x v="1"/>
    <x v="0"/>
    <s v="Tesseramento"/>
    <x v="0"/>
    <x v="9"/>
    <x v="0"/>
    <m/>
  </r>
  <r>
    <n v="34523"/>
    <x v="0"/>
    <x v="2"/>
    <x v="0"/>
    <x v="0"/>
    <x v="7"/>
    <x v="225"/>
    <x v="1"/>
    <x v="0"/>
    <s v="Tesseramento"/>
    <x v="0"/>
    <x v="8"/>
    <x v="0"/>
    <m/>
  </r>
  <r>
    <n v="16359"/>
    <x v="0"/>
    <x v="0"/>
    <x v="0"/>
    <x v="1"/>
    <x v="3"/>
    <x v="377"/>
    <x v="0"/>
    <x v="0"/>
    <s v="Tesseramento"/>
    <x v="0"/>
    <x v="1"/>
    <x v="0"/>
    <m/>
  </r>
  <r>
    <n v="34580"/>
    <x v="0"/>
    <x v="2"/>
    <x v="0"/>
    <x v="0"/>
    <x v="7"/>
    <x v="225"/>
    <x v="1"/>
    <x v="0"/>
    <s v="Tesseramento"/>
    <x v="0"/>
    <x v="9"/>
    <x v="0"/>
    <m/>
  </r>
  <r>
    <n v="83030"/>
    <x v="0"/>
    <x v="2"/>
    <x v="0"/>
    <x v="0"/>
    <x v="7"/>
    <x v="225"/>
    <x v="1"/>
    <x v="0"/>
    <s v="Tesseramento"/>
    <x v="0"/>
    <x v="8"/>
    <x v="0"/>
    <m/>
  </r>
  <r>
    <n v="109495"/>
    <x v="0"/>
    <x v="0"/>
    <x v="0"/>
    <x v="1"/>
    <x v="3"/>
    <x v="377"/>
    <x v="0"/>
    <x v="0"/>
    <s v="Tesseramento"/>
    <x v="0"/>
    <x v="3"/>
    <x v="0"/>
    <m/>
  </r>
  <r>
    <n v="34714"/>
    <x v="0"/>
    <x v="2"/>
    <x v="0"/>
    <x v="0"/>
    <x v="7"/>
    <x v="225"/>
    <x v="1"/>
    <x v="0"/>
    <s v="Tesseramento"/>
    <x v="0"/>
    <x v="9"/>
    <x v="0"/>
    <m/>
  </r>
  <r>
    <n v="11165"/>
    <x v="0"/>
    <x v="2"/>
    <x v="0"/>
    <x v="0"/>
    <x v="7"/>
    <x v="225"/>
    <x v="1"/>
    <x v="0"/>
    <s v="Tesseramento"/>
    <x v="0"/>
    <x v="9"/>
    <x v="0"/>
    <m/>
  </r>
  <r>
    <n v="9569"/>
    <x v="0"/>
    <x v="2"/>
    <x v="0"/>
    <x v="0"/>
    <x v="7"/>
    <x v="225"/>
    <x v="1"/>
    <x v="0"/>
    <s v="Tesseramento"/>
    <x v="0"/>
    <x v="8"/>
    <x v="0"/>
    <m/>
  </r>
  <r>
    <n v="23592"/>
    <x v="0"/>
    <x v="0"/>
    <x v="0"/>
    <x v="0"/>
    <x v="3"/>
    <x v="377"/>
    <x v="0"/>
    <x v="0"/>
    <s v="Tesseramento"/>
    <x v="0"/>
    <x v="3"/>
    <x v="0"/>
    <m/>
  </r>
  <r>
    <n v="34474"/>
    <x v="0"/>
    <x v="2"/>
    <x v="0"/>
    <x v="0"/>
    <x v="7"/>
    <x v="225"/>
    <x v="1"/>
    <x v="0"/>
    <s v="Tesseramento"/>
    <x v="0"/>
    <x v="8"/>
    <x v="0"/>
    <m/>
  </r>
  <r>
    <n v="54092"/>
    <x v="0"/>
    <x v="0"/>
    <x v="0"/>
    <x v="0"/>
    <x v="3"/>
    <x v="377"/>
    <x v="0"/>
    <x v="1"/>
    <s v="Tesseramento"/>
    <x v="0"/>
    <x v="3"/>
    <x v="0"/>
    <m/>
  </r>
  <r>
    <n v="34593"/>
    <x v="0"/>
    <x v="2"/>
    <x v="0"/>
    <x v="0"/>
    <x v="7"/>
    <x v="225"/>
    <x v="1"/>
    <x v="0"/>
    <s v="Tesseramento"/>
    <x v="0"/>
    <x v="9"/>
    <x v="0"/>
    <m/>
  </r>
  <r>
    <n v="34723"/>
    <x v="0"/>
    <x v="2"/>
    <x v="0"/>
    <x v="0"/>
    <x v="7"/>
    <x v="225"/>
    <x v="1"/>
    <x v="0"/>
    <s v="Tesseramento"/>
    <x v="0"/>
    <x v="8"/>
    <x v="0"/>
    <m/>
  </r>
  <r>
    <n v="34595"/>
    <x v="0"/>
    <x v="2"/>
    <x v="0"/>
    <x v="0"/>
    <x v="7"/>
    <x v="225"/>
    <x v="1"/>
    <x v="0"/>
    <s v="Tesseramento"/>
    <x v="0"/>
    <x v="8"/>
    <x v="0"/>
    <m/>
  </r>
  <r>
    <n v="72545"/>
    <x v="0"/>
    <x v="2"/>
    <x v="0"/>
    <x v="0"/>
    <x v="7"/>
    <x v="225"/>
    <x v="1"/>
    <x v="0"/>
    <s v="Tesseramento"/>
    <x v="0"/>
    <x v="8"/>
    <x v="0"/>
    <m/>
  </r>
  <r>
    <n v="111528"/>
    <x v="0"/>
    <x v="0"/>
    <x v="0"/>
    <x v="0"/>
    <x v="3"/>
    <x v="377"/>
    <x v="0"/>
    <x v="0"/>
    <s v="Tesseramento"/>
    <x v="0"/>
    <x v="1"/>
    <x v="0"/>
    <m/>
  </r>
  <r>
    <n v="180136"/>
    <x v="0"/>
    <x v="0"/>
    <x v="0"/>
    <x v="0"/>
    <x v="7"/>
    <x v="213"/>
    <x v="0"/>
    <x v="0"/>
    <s v="Tesseramento"/>
    <x v="1"/>
    <x v="0"/>
    <x v="0"/>
    <m/>
  </r>
  <r>
    <n v="105649"/>
    <x v="0"/>
    <x v="0"/>
    <x v="0"/>
    <x v="0"/>
    <x v="8"/>
    <x v="115"/>
    <x v="0"/>
    <x v="0"/>
    <s v="Tesseramento"/>
    <x v="1"/>
    <x v="0"/>
    <x v="0"/>
    <m/>
  </r>
  <r>
    <n v="59858"/>
    <x v="0"/>
    <x v="0"/>
    <x v="0"/>
    <x v="0"/>
    <x v="1"/>
    <x v="319"/>
    <x v="0"/>
    <x v="0"/>
    <s v="Tesseramento"/>
    <x v="1"/>
    <x v="0"/>
    <x v="0"/>
    <m/>
  </r>
  <r>
    <n v="19665"/>
    <x v="0"/>
    <x v="0"/>
    <x v="0"/>
    <x v="0"/>
    <x v="1"/>
    <x v="319"/>
    <x v="0"/>
    <x v="0"/>
    <s v="Tesseramento"/>
    <x v="1"/>
    <x v="0"/>
    <x v="0"/>
    <m/>
  </r>
  <r>
    <n v="15147"/>
    <x v="0"/>
    <x v="0"/>
    <x v="0"/>
    <x v="0"/>
    <x v="7"/>
    <x v="213"/>
    <x v="0"/>
    <x v="0"/>
    <s v="Tesseramento"/>
    <x v="1"/>
    <x v="4"/>
    <x v="0"/>
    <m/>
  </r>
  <r>
    <n v="53667"/>
    <x v="0"/>
    <x v="0"/>
    <x v="0"/>
    <x v="0"/>
    <x v="1"/>
    <x v="319"/>
    <x v="0"/>
    <x v="0"/>
    <s v="Tesseramento"/>
    <x v="1"/>
    <x v="0"/>
    <x v="0"/>
    <m/>
  </r>
  <r>
    <n v="55420"/>
    <x v="0"/>
    <x v="0"/>
    <x v="0"/>
    <x v="0"/>
    <x v="1"/>
    <x v="319"/>
    <x v="0"/>
    <x v="1"/>
    <s v="Tesseramento"/>
    <x v="1"/>
    <x v="3"/>
    <x v="0"/>
    <m/>
  </r>
  <r>
    <n v="168138"/>
    <x v="0"/>
    <x v="0"/>
    <x v="0"/>
    <x v="0"/>
    <x v="8"/>
    <x v="115"/>
    <x v="0"/>
    <x v="0"/>
    <s v="Tesseramento"/>
    <x v="1"/>
    <x v="4"/>
    <x v="0"/>
    <m/>
  </r>
  <r>
    <n v="211205"/>
    <x v="0"/>
    <x v="0"/>
    <x v="0"/>
    <x v="0"/>
    <x v="1"/>
    <x v="319"/>
    <x v="0"/>
    <x v="0"/>
    <s v="Tesseramento"/>
    <x v="1"/>
    <x v="4"/>
    <x v="0"/>
    <m/>
  </r>
  <r>
    <n v="19821"/>
    <x v="0"/>
    <x v="0"/>
    <x v="0"/>
    <x v="0"/>
    <x v="1"/>
    <x v="319"/>
    <x v="0"/>
    <x v="0"/>
    <s v="Tesseramento"/>
    <x v="1"/>
    <x v="4"/>
    <x v="0"/>
    <m/>
  </r>
  <r>
    <n v="213780"/>
    <x v="0"/>
    <x v="0"/>
    <x v="0"/>
    <x v="0"/>
    <x v="1"/>
    <x v="319"/>
    <x v="0"/>
    <x v="0"/>
    <s v="Tesseramento"/>
    <x v="1"/>
    <x v="3"/>
    <x v="0"/>
    <m/>
  </r>
  <r>
    <n v="192146"/>
    <x v="0"/>
    <x v="0"/>
    <x v="0"/>
    <x v="1"/>
    <x v="1"/>
    <x v="319"/>
    <x v="0"/>
    <x v="1"/>
    <s v="Tesseramento"/>
    <x v="1"/>
    <x v="4"/>
    <x v="0"/>
    <m/>
  </r>
  <r>
    <n v="170872"/>
    <x v="0"/>
    <x v="0"/>
    <x v="0"/>
    <x v="0"/>
    <x v="1"/>
    <x v="319"/>
    <x v="0"/>
    <x v="1"/>
    <s v="Tesseramento"/>
    <x v="1"/>
    <x v="4"/>
    <x v="0"/>
    <m/>
  </r>
  <r>
    <n v="63095"/>
    <x v="0"/>
    <x v="0"/>
    <x v="0"/>
    <x v="0"/>
    <x v="1"/>
    <x v="319"/>
    <x v="0"/>
    <x v="1"/>
    <s v="Tesseramento"/>
    <x v="1"/>
    <x v="4"/>
    <x v="0"/>
    <m/>
  </r>
  <r>
    <n v="203489"/>
    <x v="0"/>
    <x v="0"/>
    <x v="0"/>
    <x v="0"/>
    <x v="8"/>
    <x v="115"/>
    <x v="0"/>
    <x v="0"/>
    <s v="Tesseramento"/>
    <x v="1"/>
    <x v="3"/>
    <x v="0"/>
    <m/>
  </r>
  <r>
    <n v="231662"/>
    <x v="0"/>
    <x v="0"/>
    <x v="0"/>
    <x v="0"/>
    <x v="1"/>
    <x v="319"/>
    <x v="0"/>
    <x v="0"/>
    <s v="Tesseramento"/>
    <x v="1"/>
    <x v="0"/>
    <x v="0"/>
    <m/>
  </r>
  <r>
    <n v="73967"/>
    <x v="0"/>
    <x v="0"/>
    <x v="0"/>
    <x v="0"/>
    <x v="1"/>
    <x v="319"/>
    <x v="0"/>
    <x v="0"/>
    <s v="Tesseramento"/>
    <x v="1"/>
    <x v="4"/>
    <x v="0"/>
    <m/>
  </r>
  <r>
    <n v="121320"/>
    <x v="0"/>
    <x v="0"/>
    <x v="0"/>
    <x v="0"/>
    <x v="7"/>
    <x v="213"/>
    <x v="0"/>
    <x v="0"/>
    <s v="Tesseramento"/>
    <x v="1"/>
    <x v="0"/>
    <x v="0"/>
    <m/>
  </r>
  <r>
    <n v="46350"/>
    <x v="0"/>
    <x v="0"/>
    <x v="0"/>
    <x v="0"/>
    <x v="1"/>
    <x v="319"/>
    <x v="0"/>
    <x v="0"/>
    <s v="Tesseramento"/>
    <x v="1"/>
    <x v="0"/>
    <x v="0"/>
    <m/>
  </r>
  <r>
    <n v="134231"/>
    <x v="0"/>
    <x v="0"/>
    <x v="0"/>
    <x v="1"/>
    <x v="8"/>
    <x v="115"/>
    <x v="0"/>
    <x v="0"/>
    <s v="Tesseramento"/>
    <x v="1"/>
    <x v="4"/>
    <x v="0"/>
    <m/>
  </r>
  <r>
    <n v="230263"/>
    <x v="1"/>
    <x v="0"/>
    <x v="0"/>
    <x v="2"/>
    <x v="1"/>
    <x v="319"/>
    <x v="0"/>
    <x v="0"/>
    <s v="Tesseramento"/>
    <x v="1"/>
    <x v="5"/>
    <x v="0"/>
    <m/>
  </r>
  <r>
    <n v="230262"/>
    <x v="1"/>
    <x v="0"/>
    <x v="0"/>
    <x v="2"/>
    <x v="1"/>
    <x v="319"/>
    <x v="0"/>
    <x v="1"/>
    <s v="Tesseramento"/>
    <x v="1"/>
    <x v="5"/>
    <x v="0"/>
    <m/>
  </r>
  <r>
    <n v="226059"/>
    <x v="0"/>
    <x v="0"/>
    <x v="0"/>
    <x v="0"/>
    <x v="1"/>
    <x v="319"/>
    <x v="0"/>
    <x v="0"/>
    <s v="Tesseramento"/>
    <x v="1"/>
    <x v="0"/>
    <x v="0"/>
    <m/>
  </r>
  <r>
    <n v="19839"/>
    <x v="0"/>
    <x v="0"/>
    <x v="0"/>
    <x v="0"/>
    <x v="1"/>
    <x v="319"/>
    <x v="0"/>
    <x v="0"/>
    <s v="Tesseramento"/>
    <x v="1"/>
    <x v="4"/>
    <x v="0"/>
    <m/>
  </r>
  <r>
    <n v="176522"/>
    <x v="0"/>
    <x v="0"/>
    <x v="0"/>
    <x v="0"/>
    <x v="1"/>
    <x v="319"/>
    <x v="0"/>
    <x v="0"/>
    <s v="Tesseramento"/>
    <x v="1"/>
    <x v="3"/>
    <x v="0"/>
    <m/>
  </r>
  <r>
    <n v="65300"/>
    <x v="0"/>
    <x v="0"/>
    <x v="0"/>
    <x v="0"/>
    <x v="1"/>
    <x v="319"/>
    <x v="0"/>
    <x v="0"/>
    <s v="Tesseramento"/>
    <x v="1"/>
    <x v="0"/>
    <x v="0"/>
    <m/>
  </r>
  <r>
    <n v="142561"/>
    <x v="0"/>
    <x v="0"/>
    <x v="0"/>
    <x v="0"/>
    <x v="4"/>
    <x v="145"/>
    <x v="0"/>
    <x v="1"/>
    <s v="Tesseramento"/>
    <x v="1"/>
    <x v="0"/>
    <x v="0"/>
    <m/>
  </r>
  <r>
    <n v="41839"/>
    <x v="0"/>
    <x v="0"/>
    <x v="0"/>
    <x v="0"/>
    <x v="1"/>
    <x v="319"/>
    <x v="0"/>
    <x v="0"/>
    <s v="Tesseramento"/>
    <x v="1"/>
    <x v="4"/>
    <x v="0"/>
    <m/>
  </r>
  <r>
    <n v="133346"/>
    <x v="0"/>
    <x v="0"/>
    <x v="0"/>
    <x v="0"/>
    <x v="1"/>
    <x v="319"/>
    <x v="0"/>
    <x v="0"/>
    <s v="Tesseramento"/>
    <x v="1"/>
    <x v="1"/>
    <x v="0"/>
    <m/>
  </r>
  <r>
    <n v="21976"/>
    <x v="0"/>
    <x v="0"/>
    <x v="0"/>
    <x v="0"/>
    <x v="7"/>
    <x v="213"/>
    <x v="0"/>
    <x v="0"/>
    <s v="Tesseramento"/>
    <x v="1"/>
    <x v="3"/>
    <x v="0"/>
    <m/>
  </r>
  <r>
    <n v="200814"/>
    <x v="0"/>
    <x v="0"/>
    <x v="0"/>
    <x v="0"/>
    <x v="8"/>
    <x v="115"/>
    <x v="0"/>
    <x v="0"/>
    <s v="Tesseramento"/>
    <x v="1"/>
    <x v="0"/>
    <x v="0"/>
    <m/>
  </r>
  <r>
    <n v="25744"/>
    <x v="0"/>
    <x v="0"/>
    <x v="0"/>
    <x v="4"/>
    <x v="0"/>
    <x v="76"/>
    <x v="0"/>
    <x v="0"/>
    <s v="Tesseramento"/>
    <x v="0"/>
    <x v="3"/>
    <x v="0"/>
    <m/>
  </r>
  <r>
    <n v="203568"/>
    <x v="0"/>
    <x v="0"/>
    <x v="0"/>
    <x v="0"/>
    <x v="8"/>
    <x v="115"/>
    <x v="0"/>
    <x v="0"/>
    <s v="Tesseramento"/>
    <x v="1"/>
    <x v="0"/>
    <x v="0"/>
    <m/>
  </r>
  <r>
    <n v="57018"/>
    <x v="0"/>
    <x v="0"/>
    <x v="0"/>
    <x v="0"/>
    <x v="7"/>
    <x v="213"/>
    <x v="0"/>
    <x v="1"/>
    <s v="Tesseramento"/>
    <x v="1"/>
    <x v="4"/>
    <x v="0"/>
    <m/>
  </r>
  <r>
    <n v="203572"/>
    <x v="0"/>
    <x v="0"/>
    <x v="0"/>
    <x v="1"/>
    <x v="8"/>
    <x v="115"/>
    <x v="0"/>
    <x v="1"/>
    <s v="Tesseramento"/>
    <x v="1"/>
    <x v="3"/>
    <x v="0"/>
    <m/>
  </r>
  <r>
    <n v="81127"/>
    <x v="0"/>
    <x v="0"/>
    <x v="0"/>
    <x v="0"/>
    <x v="7"/>
    <x v="213"/>
    <x v="0"/>
    <x v="0"/>
    <s v="Tesseramento"/>
    <x v="1"/>
    <x v="0"/>
    <x v="0"/>
    <m/>
  </r>
  <r>
    <n v="207477"/>
    <x v="0"/>
    <x v="0"/>
    <x v="0"/>
    <x v="0"/>
    <x v="8"/>
    <x v="115"/>
    <x v="0"/>
    <x v="0"/>
    <s v="Tesseramento"/>
    <x v="1"/>
    <x v="0"/>
    <x v="0"/>
    <m/>
  </r>
  <r>
    <n v="114092"/>
    <x v="0"/>
    <x v="0"/>
    <x v="0"/>
    <x v="1"/>
    <x v="8"/>
    <x v="115"/>
    <x v="0"/>
    <x v="0"/>
    <s v="Tesseramento"/>
    <x v="1"/>
    <x v="3"/>
    <x v="0"/>
    <m/>
  </r>
  <r>
    <n v="76124"/>
    <x v="0"/>
    <x v="0"/>
    <x v="0"/>
    <x v="0"/>
    <x v="7"/>
    <x v="213"/>
    <x v="0"/>
    <x v="0"/>
    <s v="Tesseramento"/>
    <x v="1"/>
    <x v="0"/>
    <x v="0"/>
    <m/>
  </r>
  <r>
    <n v="83415"/>
    <x v="0"/>
    <x v="0"/>
    <x v="0"/>
    <x v="0"/>
    <x v="7"/>
    <x v="213"/>
    <x v="0"/>
    <x v="0"/>
    <s v="Tesseramento"/>
    <x v="1"/>
    <x v="0"/>
    <x v="0"/>
    <m/>
  </r>
  <r>
    <n v="34883"/>
    <x v="0"/>
    <x v="2"/>
    <x v="0"/>
    <x v="0"/>
    <x v="7"/>
    <x v="225"/>
    <x v="1"/>
    <x v="0"/>
    <s v="Tesseramento"/>
    <x v="0"/>
    <x v="9"/>
    <x v="0"/>
    <m/>
  </r>
  <r>
    <n v="34428"/>
    <x v="0"/>
    <x v="2"/>
    <x v="0"/>
    <x v="4"/>
    <x v="7"/>
    <x v="225"/>
    <x v="1"/>
    <x v="0"/>
    <s v="Tesseramento"/>
    <x v="0"/>
    <x v="8"/>
    <x v="0"/>
    <m/>
  </r>
  <r>
    <n v="34249"/>
    <x v="0"/>
    <x v="2"/>
    <x v="0"/>
    <x v="0"/>
    <x v="7"/>
    <x v="225"/>
    <x v="1"/>
    <x v="0"/>
    <s v="Tesseramento"/>
    <x v="0"/>
    <x v="9"/>
    <x v="0"/>
    <m/>
  </r>
  <r>
    <n v="188539"/>
    <x v="0"/>
    <x v="2"/>
    <x v="0"/>
    <x v="0"/>
    <x v="7"/>
    <x v="225"/>
    <x v="1"/>
    <x v="0"/>
    <s v="Tesseramento"/>
    <x v="0"/>
    <x v="9"/>
    <x v="0"/>
    <m/>
  </r>
  <r>
    <n v="26571"/>
    <x v="0"/>
    <x v="2"/>
    <x v="0"/>
    <x v="0"/>
    <x v="7"/>
    <x v="225"/>
    <x v="1"/>
    <x v="0"/>
    <s v="Tesseramento"/>
    <x v="0"/>
    <x v="8"/>
    <x v="0"/>
    <m/>
  </r>
  <r>
    <n v="34084"/>
    <x v="0"/>
    <x v="2"/>
    <x v="0"/>
    <x v="0"/>
    <x v="7"/>
    <x v="225"/>
    <x v="1"/>
    <x v="0"/>
    <s v="Tesseramento"/>
    <x v="0"/>
    <x v="9"/>
    <x v="0"/>
    <m/>
  </r>
  <r>
    <n v="49756"/>
    <x v="0"/>
    <x v="2"/>
    <x v="0"/>
    <x v="0"/>
    <x v="7"/>
    <x v="225"/>
    <x v="1"/>
    <x v="1"/>
    <s v="Tesseramento"/>
    <x v="0"/>
    <x v="8"/>
    <x v="0"/>
    <m/>
  </r>
  <r>
    <n v="180552"/>
    <x v="1"/>
    <x v="0"/>
    <x v="0"/>
    <x v="2"/>
    <x v="7"/>
    <x v="213"/>
    <x v="0"/>
    <x v="0"/>
    <s v="Tesseramento"/>
    <x v="1"/>
    <x v="5"/>
    <x v="0"/>
    <m/>
  </r>
  <r>
    <n v="167144"/>
    <x v="0"/>
    <x v="0"/>
    <x v="0"/>
    <x v="0"/>
    <x v="7"/>
    <x v="213"/>
    <x v="0"/>
    <x v="0"/>
    <s v="Tesseramento"/>
    <x v="1"/>
    <x v="0"/>
    <x v="0"/>
    <m/>
  </r>
  <r>
    <n v="34108"/>
    <x v="0"/>
    <x v="2"/>
    <x v="0"/>
    <x v="0"/>
    <x v="7"/>
    <x v="225"/>
    <x v="1"/>
    <x v="0"/>
    <s v="Tesseramento"/>
    <x v="0"/>
    <x v="9"/>
    <x v="0"/>
    <m/>
  </r>
  <r>
    <n v="34313"/>
    <x v="0"/>
    <x v="2"/>
    <x v="0"/>
    <x v="0"/>
    <x v="7"/>
    <x v="225"/>
    <x v="1"/>
    <x v="0"/>
    <s v="Tesseramento"/>
    <x v="0"/>
    <x v="8"/>
    <x v="0"/>
    <m/>
  </r>
  <r>
    <n v="34373"/>
    <x v="0"/>
    <x v="2"/>
    <x v="0"/>
    <x v="0"/>
    <x v="7"/>
    <x v="225"/>
    <x v="1"/>
    <x v="0"/>
    <s v="Tesseramento"/>
    <x v="0"/>
    <x v="9"/>
    <x v="0"/>
    <m/>
  </r>
  <r>
    <n v="34109"/>
    <x v="0"/>
    <x v="2"/>
    <x v="0"/>
    <x v="0"/>
    <x v="7"/>
    <x v="225"/>
    <x v="1"/>
    <x v="0"/>
    <s v="Tesseramento"/>
    <x v="0"/>
    <x v="9"/>
    <x v="0"/>
    <m/>
  </r>
  <r>
    <n v="34932"/>
    <x v="0"/>
    <x v="2"/>
    <x v="0"/>
    <x v="0"/>
    <x v="7"/>
    <x v="225"/>
    <x v="1"/>
    <x v="0"/>
    <s v="Tesseramento"/>
    <x v="0"/>
    <x v="8"/>
    <x v="0"/>
    <m/>
  </r>
  <r>
    <n v="17468"/>
    <x v="0"/>
    <x v="2"/>
    <x v="0"/>
    <x v="0"/>
    <x v="7"/>
    <x v="225"/>
    <x v="1"/>
    <x v="0"/>
    <s v="Tesseramento"/>
    <x v="0"/>
    <x v="8"/>
    <x v="0"/>
    <m/>
  </r>
  <r>
    <n v="34117"/>
    <x v="0"/>
    <x v="2"/>
    <x v="0"/>
    <x v="4"/>
    <x v="7"/>
    <x v="225"/>
    <x v="1"/>
    <x v="0"/>
    <s v="Tesseramento"/>
    <x v="0"/>
    <x v="9"/>
    <x v="0"/>
    <m/>
  </r>
  <r>
    <n v="62524"/>
    <x v="0"/>
    <x v="2"/>
    <x v="0"/>
    <x v="0"/>
    <x v="7"/>
    <x v="225"/>
    <x v="1"/>
    <x v="1"/>
    <s v="Tesseramento"/>
    <x v="0"/>
    <x v="8"/>
    <x v="0"/>
    <m/>
  </r>
  <r>
    <n v="80868"/>
    <x v="0"/>
    <x v="0"/>
    <x v="0"/>
    <x v="0"/>
    <x v="13"/>
    <x v="177"/>
    <x v="0"/>
    <x v="1"/>
    <s v="Tesseramento"/>
    <x v="1"/>
    <x v="4"/>
    <x v="0"/>
    <m/>
  </r>
  <r>
    <n v="46900"/>
    <x v="0"/>
    <x v="2"/>
    <x v="0"/>
    <x v="0"/>
    <x v="7"/>
    <x v="225"/>
    <x v="1"/>
    <x v="0"/>
    <s v="Tesseramento"/>
    <x v="0"/>
    <x v="8"/>
    <x v="0"/>
    <m/>
  </r>
  <r>
    <n v="208332"/>
    <x v="0"/>
    <x v="0"/>
    <x v="0"/>
    <x v="0"/>
    <x v="7"/>
    <x v="213"/>
    <x v="0"/>
    <x v="0"/>
    <s v="Tesseramento"/>
    <x v="1"/>
    <x v="3"/>
    <x v="0"/>
    <m/>
  </r>
  <r>
    <n v="49058"/>
    <x v="0"/>
    <x v="2"/>
    <x v="0"/>
    <x v="0"/>
    <x v="7"/>
    <x v="225"/>
    <x v="1"/>
    <x v="0"/>
    <s v="Tesseramento"/>
    <x v="0"/>
    <x v="8"/>
    <x v="0"/>
    <m/>
  </r>
  <r>
    <n v="87887"/>
    <x v="0"/>
    <x v="2"/>
    <x v="0"/>
    <x v="0"/>
    <x v="7"/>
    <x v="225"/>
    <x v="1"/>
    <x v="0"/>
    <s v="Tesseramento"/>
    <x v="0"/>
    <x v="8"/>
    <x v="0"/>
    <m/>
  </r>
  <r>
    <n v="34203"/>
    <x v="0"/>
    <x v="2"/>
    <x v="0"/>
    <x v="0"/>
    <x v="7"/>
    <x v="225"/>
    <x v="1"/>
    <x v="0"/>
    <s v="Tesseramento"/>
    <x v="0"/>
    <x v="9"/>
    <x v="0"/>
    <m/>
  </r>
  <r>
    <n v="34469"/>
    <x v="0"/>
    <x v="2"/>
    <x v="0"/>
    <x v="0"/>
    <x v="7"/>
    <x v="225"/>
    <x v="1"/>
    <x v="0"/>
    <s v="Tesseramento"/>
    <x v="0"/>
    <x v="9"/>
    <x v="0"/>
    <m/>
  </r>
  <r>
    <n v="34965"/>
    <x v="0"/>
    <x v="2"/>
    <x v="0"/>
    <x v="0"/>
    <x v="7"/>
    <x v="225"/>
    <x v="1"/>
    <x v="0"/>
    <s v="Tesseramento"/>
    <x v="0"/>
    <x v="8"/>
    <x v="0"/>
    <m/>
  </r>
  <r>
    <n v="106124"/>
    <x v="0"/>
    <x v="2"/>
    <x v="0"/>
    <x v="0"/>
    <x v="7"/>
    <x v="225"/>
    <x v="1"/>
    <x v="0"/>
    <s v="Tesseramento"/>
    <x v="0"/>
    <x v="8"/>
    <x v="0"/>
    <m/>
  </r>
  <r>
    <n v="31759"/>
    <x v="0"/>
    <x v="2"/>
    <x v="0"/>
    <x v="0"/>
    <x v="7"/>
    <x v="225"/>
    <x v="1"/>
    <x v="0"/>
    <s v="Tesseramento"/>
    <x v="0"/>
    <x v="8"/>
    <x v="0"/>
    <m/>
  </r>
  <r>
    <n v="34861"/>
    <x v="0"/>
    <x v="2"/>
    <x v="0"/>
    <x v="4"/>
    <x v="7"/>
    <x v="225"/>
    <x v="1"/>
    <x v="0"/>
    <s v="Tesseramento"/>
    <x v="0"/>
    <x v="8"/>
    <x v="0"/>
    <m/>
  </r>
  <r>
    <n v="34682"/>
    <x v="0"/>
    <x v="2"/>
    <x v="0"/>
    <x v="0"/>
    <x v="7"/>
    <x v="225"/>
    <x v="1"/>
    <x v="0"/>
    <s v="Tesseramento"/>
    <x v="0"/>
    <x v="8"/>
    <x v="0"/>
    <m/>
  </r>
  <r>
    <n v="34599"/>
    <x v="0"/>
    <x v="2"/>
    <x v="0"/>
    <x v="0"/>
    <x v="7"/>
    <x v="225"/>
    <x v="1"/>
    <x v="0"/>
    <s v="Tesseramento"/>
    <x v="0"/>
    <x v="9"/>
    <x v="0"/>
    <m/>
  </r>
  <r>
    <n v="34335"/>
    <x v="0"/>
    <x v="2"/>
    <x v="0"/>
    <x v="0"/>
    <x v="7"/>
    <x v="225"/>
    <x v="1"/>
    <x v="0"/>
    <s v="Tesseramento"/>
    <x v="0"/>
    <x v="9"/>
    <x v="0"/>
    <m/>
  </r>
  <r>
    <n v="43088"/>
    <x v="0"/>
    <x v="2"/>
    <x v="0"/>
    <x v="0"/>
    <x v="7"/>
    <x v="225"/>
    <x v="1"/>
    <x v="0"/>
    <s v="Tesseramento"/>
    <x v="0"/>
    <x v="8"/>
    <x v="0"/>
    <m/>
  </r>
  <r>
    <n v="34967"/>
    <x v="0"/>
    <x v="2"/>
    <x v="0"/>
    <x v="0"/>
    <x v="7"/>
    <x v="225"/>
    <x v="1"/>
    <x v="0"/>
    <s v="Tesseramento"/>
    <x v="0"/>
    <x v="8"/>
    <x v="0"/>
    <m/>
  </r>
  <r>
    <n v="213021"/>
    <x v="0"/>
    <x v="0"/>
    <x v="0"/>
    <x v="0"/>
    <x v="8"/>
    <x v="115"/>
    <x v="0"/>
    <x v="0"/>
    <s v="Tesseramento"/>
    <x v="1"/>
    <x v="4"/>
    <x v="0"/>
    <m/>
  </r>
  <r>
    <n v="34505"/>
    <x v="0"/>
    <x v="2"/>
    <x v="0"/>
    <x v="0"/>
    <x v="7"/>
    <x v="225"/>
    <x v="1"/>
    <x v="0"/>
    <s v="Tesseramento"/>
    <x v="0"/>
    <x v="8"/>
    <x v="0"/>
    <m/>
  </r>
  <r>
    <n v="150977"/>
    <x v="0"/>
    <x v="0"/>
    <x v="0"/>
    <x v="0"/>
    <x v="7"/>
    <x v="213"/>
    <x v="0"/>
    <x v="0"/>
    <s v="Tesseramento"/>
    <x v="1"/>
    <x v="4"/>
    <x v="0"/>
    <m/>
  </r>
  <r>
    <n v="34174"/>
    <x v="0"/>
    <x v="2"/>
    <x v="0"/>
    <x v="0"/>
    <x v="7"/>
    <x v="225"/>
    <x v="1"/>
    <x v="0"/>
    <s v="Tesseramento"/>
    <x v="0"/>
    <x v="8"/>
    <x v="0"/>
    <m/>
  </r>
  <r>
    <n v="29620"/>
    <x v="0"/>
    <x v="2"/>
    <x v="0"/>
    <x v="0"/>
    <x v="7"/>
    <x v="225"/>
    <x v="1"/>
    <x v="0"/>
    <s v="Tesseramento"/>
    <x v="0"/>
    <x v="8"/>
    <x v="0"/>
    <m/>
  </r>
  <r>
    <n v="34154"/>
    <x v="0"/>
    <x v="2"/>
    <x v="0"/>
    <x v="0"/>
    <x v="7"/>
    <x v="225"/>
    <x v="1"/>
    <x v="0"/>
    <s v="Tesseramento"/>
    <x v="0"/>
    <x v="8"/>
    <x v="0"/>
    <m/>
  </r>
  <r>
    <n v="5450"/>
    <x v="0"/>
    <x v="2"/>
    <x v="0"/>
    <x v="6"/>
    <x v="7"/>
    <x v="225"/>
    <x v="1"/>
    <x v="0"/>
    <s v="Tesseramento"/>
    <x v="0"/>
    <x v="8"/>
    <x v="0"/>
    <m/>
  </r>
  <r>
    <n v="34517"/>
    <x v="0"/>
    <x v="2"/>
    <x v="0"/>
    <x v="0"/>
    <x v="7"/>
    <x v="225"/>
    <x v="1"/>
    <x v="0"/>
    <s v="Tesseramento"/>
    <x v="0"/>
    <x v="8"/>
    <x v="0"/>
    <m/>
  </r>
  <r>
    <n v="22725"/>
    <x v="0"/>
    <x v="2"/>
    <x v="0"/>
    <x v="0"/>
    <x v="7"/>
    <x v="225"/>
    <x v="1"/>
    <x v="0"/>
    <s v="Tesseramento"/>
    <x v="0"/>
    <x v="8"/>
    <x v="0"/>
    <m/>
  </r>
  <r>
    <n v="34953"/>
    <x v="0"/>
    <x v="2"/>
    <x v="0"/>
    <x v="0"/>
    <x v="7"/>
    <x v="225"/>
    <x v="1"/>
    <x v="0"/>
    <s v="Tesseramento"/>
    <x v="0"/>
    <x v="8"/>
    <x v="0"/>
    <m/>
  </r>
  <r>
    <n v="13279"/>
    <x v="0"/>
    <x v="2"/>
    <x v="0"/>
    <x v="0"/>
    <x v="7"/>
    <x v="225"/>
    <x v="1"/>
    <x v="0"/>
    <s v="Tesseramento"/>
    <x v="0"/>
    <x v="8"/>
    <x v="0"/>
    <m/>
  </r>
  <r>
    <n v="217734"/>
    <x v="0"/>
    <x v="0"/>
    <x v="0"/>
    <x v="0"/>
    <x v="8"/>
    <x v="115"/>
    <x v="0"/>
    <x v="0"/>
    <s v="Tesseramento"/>
    <x v="1"/>
    <x v="0"/>
    <x v="0"/>
    <m/>
  </r>
  <r>
    <n v="6419"/>
    <x v="0"/>
    <x v="0"/>
    <x v="0"/>
    <x v="0"/>
    <x v="7"/>
    <x v="213"/>
    <x v="0"/>
    <x v="0"/>
    <s v="Tesseramento"/>
    <x v="1"/>
    <x v="3"/>
    <x v="0"/>
    <m/>
  </r>
  <r>
    <n v="34224"/>
    <x v="0"/>
    <x v="2"/>
    <x v="0"/>
    <x v="0"/>
    <x v="7"/>
    <x v="225"/>
    <x v="1"/>
    <x v="0"/>
    <s v="Tesseramento"/>
    <x v="0"/>
    <x v="9"/>
    <x v="0"/>
    <m/>
  </r>
  <r>
    <n v="33587"/>
    <x v="0"/>
    <x v="2"/>
    <x v="0"/>
    <x v="0"/>
    <x v="7"/>
    <x v="225"/>
    <x v="1"/>
    <x v="0"/>
    <s v="Tesseramento"/>
    <x v="0"/>
    <x v="9"/>
    <x v="0"/>
    <m/>
  </r>
  <r>
    <n v="34945"/>
    <x v="0"/>
    <x v="2"/>
    <x v="0"/>
    <x v="0"/>
    <x v="7"/>
    <x v="225"/>
    <x v="1"/>
    <x v="0"/>
    <s v="Tesseramento"/>
    <x v="0"/>
    <x v="8"/>
    <x v="0"/>
    <m/>
  </r>
  <r>
    <n v="196764"/>
    <x v="0"/>
    <x v="0"/>
    <x v="0"/>
    <x v="0"/>
    <x v="13"/>
    <x v="177"/>
    <x v="0"/>
    <x v="0"/>
    <s v="Tesseramento"/>
    <x v="1"/>
    <x v="3"/>
    <x v="0"/>
    <m/>
  </r>
  <r>
    <n v="34394"/>
    <x v="0"/>
    <x v="2"/>
    <x v="0"/>
    <x v="0"/>
    <x v="7"/>
    <x v="225"/>
    <x v="1"/>
    <x v="0"/>
    <s v="Tesseramento"/>
    <x v="0"/>
    <x v="9"/>
    <x v="0"/>
    <m/>
  </r>
  <r>
    <n v="67931"/>
    <x v="0"/>
    <x v="2"/>
    <x v="0"/>
    <x v="0"/>
    <x v="7"/>
    <x v="225"/>
    <x v="1"/>
    <x v="0"/>
    <s v="Tesseramento"/>
    <x v="0"/>
    <x v="8"/>
    <x v="0"/>
    <m/>
  </r>
  <r>
    <n v="7569"/>
    <x v="0"/>
    <x v="2"/>
    <x v="0"/>
    <x v="0"/>
    <x v="7"/>
    <x v="225"/>
    <x v="1"/>
    <x v="0"/>
    <s v="Tesseramento"/>
    <x v="0"/>
    <x v="9"/>
    <x v="0"/>
    <m/>
  </r>
  <r>
    <n v="64567"/>
    <x v="0"/>
    <x v="2"/>
    <x v="0"/>
    <x v="0"/>
    <x v="7"/>
    <x v="225"/>
    <x v="1"/>
    <x v="0"/>
    <s v="Tesseramento"/>
    <x v="0"/>
    <x v="8"/>
    <x v="0"/>
    <m/>
  </r>
  <r>
    <n v="34288"/>
    <x v="0"/>
    <x v="2"/>
    <x v="0"/>
    <x v="0"/>
    <x v="7"/>
    <x v="225"/>
    <x v="1"/>
    <x v="0"/>
    <s v="Tesseramento"/>
    <x v="0"/>
    <x v="9"/>
    <x v="0"/>
    <m/>
  </r>
  <r>
    <n v="121324"/>
    <x v="0"/>
    <x v="0"/>
    <x v="0"/>
    <x v="0"/>
    <x v="7"/>
    <x v="213"/>
    <x v="0"/>
    <x v="1"/>
    <s v="Tesseramento"/>
    <x v="1"/>
    <x v="0"/>
    <x v="0"/>
    <m/>
  </r>
  <r>
    <n v="107794"/>
    <x v="0"/>
    <x v="0"/>
    <x v="0"/>
    <x v="0"/>
    <x v="4"/>
    <x v="101"/>
    <x v="0"/>
    <x v="1"/>
    <s v="Tesseramento"/>
    <x v="0"/>
    <x v="3"/>
    <x v="0"/>
    <m/>
  </r>
  <r>
    <n v="52748"/>
    <x v="0"/>
    <x v="0"/>
    <x v="0"/>
    <x v="0"/>
    <x v="8"/>
    <x v="115"/>
    <x v="0"/>
    <x v="0"/>
    <s v="Tesseramento"/>
    <x v="1"/>
    <x v="0"/>
    <x v="0"/>
    <m/>
  </r>
  <r>
    <n v="230633"/>
    <x v="0"/>
    <x v="0"/>
    <x v="0"/>
    <x v="0"/>
    <x v="8"/>
    <x v="115"/>
    <x v="0"/>
    <x v="0"/>
    <s v="Tesseramento"/>
    <x v="1"/>
    <x v="0"/>
    <x v="0"/>
    <m/>
  </r>
  <r>
    <n v="109177"/>
    <x v="0"/>
    <x v="0"/>
    <x v="0"/>
    <x v="0"/>
    <x v="8"/>
    <x v="115"/>
    <x v="0"/>
    <x v="0"/>
    <s v="Tesseramento"/>
    <x v="1"/>
    <x v="0"/>
    <x v="0"/>
    <m/>
  </r>
  <r>
    <n v="152426"/>
    <x v="1"/>
    <x v="0"/>
    <x v="0"/>
    <x v="0"/>
    <x v="8"/>
    <x v="115"/>
    <x v="0"/>
    <x v="0"/>
    <s v="Tesseramento"/>
    <x v="1"/>
    <x v="2"/>
    <x v="0"/>
    <m/>
  </r>
  <r>
    <n v="107791"/>
    <x v="0"/>
    <x v="0"/>
    <x v="0"/>
    <x v="0"/>
    <x v="4"/>
    <x v="101"/>
    <x v="0"/>
    <x v="0"/>
    <s v="Tesseramento"/>
    <x v="0"/>
    <x v="3"/>
    <x v="0"/>
    <m/>
  </r>
  <r>
    <n v="216725"/>
    <x v="0"/>
    <x v="0"/>
    <x v="0"/>
    <x v="0"/>
    <x v="8"/>
    <x v="115"/>
    <x v="0"/>
    <x v="0"/>
    <s v="Tesseramento"/>
    <x v="1"/>
    <x v="0"/>
    <x v="0"/>
    <m/>
  </r>
  <r>
    <n v="215970"/>
    <x v="0"/>
    <x v="0"/>
    <x v="0"/>
    <x v="0"/>
    <x v="8"/>
    <x v="115"/>
    <x v="0"/>
    <x v="0"/>
    <s v="Tesseramento"/>
    <x v="1"/>
    <x v="0"/>
    <x v="0"/>
    <m/>
  </r>
  <r>
    <n v="93322"/>
    <x v="0"/>
    <x v="0"/>
    <x v="0"/>
    <x v="1"/>
    <x v="7"/>
    <x v="213"/>
    <x v="0"/>
    <x v="0"/>
    <s v="Tesseramento"/>
    <x v="1"/>
    <x v="0"/>
    <x v="0"/>
    <m/>
  </r>
  <r>
    <n v="105636"/>
    <x v="0"/>
    <x v="0"/>
    <x v="0"/>
    <x v="0"/>
    <x v="8"/>
    <x v="115"/>
    <x v="0"/>
    <x v="0"/>
    <s v="Tesseramento"/>
    <x v="1"/>
    <x v="0"/>
    <x v="0"/>
    <m/>
  </r>
  <r>
    <n v="235488"/>
    <x v="1"/>
    <x v="0"/>
    <x v="1"/>
    <x v="2"/>
    <x v="8"/>
    <x v="98"/>
    <x v="0"/>
    <x v="0"/>
    <s v="Tesseramento"/>
    <x v="0"/>
    <x v="5"/>
    <x v="0"/>
    <m/>
  </r>
  <r>
    <n v="99936"/>
    <x v="0"/>
    <x v="0"/>
    <x v="0"/>
    <x v="0"/>
    <x v="8"/>
    <x v="115"/>
    <x v="0"/>
    <x v="1"/>
    <s v="Tesseramento"/>
    <x v="1"/>
    <x v="0"/>
    <x v="0"/>
    <m/>
  </r>
  <r>
    <n v="34196"/>
    <x v="0"/>
    <x v="2"/>
    <x v="0"/>
    <x v="0"/>
    <x v="7"/>
    <x v="225"/>
    <x v="1"/>
    <x v="0"/>
    <s v="Tesseramento"/>
    <x v="0"/>
    <x v="9"/>
    <x v="0"/>
    <m/>
  </r>
  <r>
    <n v="34078"/>
    <x v="0"/>
    <x v="2"/>
    <x v="0"/>
    <x v="0"/>
    <x v="7"/>
    <x v="225"/>
    <x v="1"/>
    <x v="0"/>
    <s v="Tesseramento"/>
    <x v="0"/>
    <x v="9"/>
    <x v="0"/>
    <m/>
  </r>
  <r>
    <n v="34613"/>
    <x v="0"/>
    <x v="2"/>
    <x v="0"/>
    <x v="0"/>
    <x v="7"/>
    <x v="225"/>
    <x v="1"/>
    <x v="0"/>
    <s v="Tesseramento"/>
    <x v="0"/>
    <x v="8"/>
    <x v="0"/>
    <m/>
  </r>
  <r>
    <n v="34933"/>
    <x v="0"/>
    <x v="2"/>
    <x v="0"/>
    <x v="0"/>
    <x v="7"/>
    <x v="225"/>
    <x v="1"/>
    <x v="0"/>
    <s v="Tesseramento"/>
    <x v="0"/>
    <x v="8"/>
    <x v="0"/>
    <m/>
  </r>
  <r>
    <n v="34242"/>
    <x v="0"/>
    <x v="2"/>
    <x v="0"/>
    <x v="0"/>
    <x v="7"/>
    <x v="225"/>
    <x v="1"/>
    <x v="0"/>
    <s v="Tesseramento"/>
    <x v="0"/>
    <x v="9"/>
    <x v="0"/>
    <m/>
  </r>
  <r>
    <n v="34186"/>
    <x v="0"/>
    <x v="2"/>
    <x v="0"/>
    <x v="0"/>
    <x v="7"/>
    <x v="225"/>
    <x v="1"/>
    <x v="0"/>
    <s v="Tesseramento"/>
    <x v="0"/>
    <x v="9"/>
    <x v="0"/>
    <m/>
  </r>
  <r>
    <n v="46251"/>
    <x v="0"/>
    <x v="2"/>
    <x v="0"/>
    <x v="0"/>
    <x v="7"/>
    <x v="225"/>
    <x v="1"/>
    <x v="0"/>
    <s v="Tesseramento"/>
    <x v="0"/>
    <x v="8"/>
    <x v="0"/>
    <m/>
  </r>
  <r>
    <n v="43404"/>
    <x v="0"/>
    <x v="2"/>
    <x v="0"/>
    <x v="0"/>
    <x v="7"/>
    <x v="225"/>
    <x v="1"/>
    <x v="0"/>
    <s v="Tesseramento"/>
    <x v="0"/>
    <x v="8"/>
    <x v="0"/>
    <m/>
  </r>
  <r>
    <n v="65847"/>
    <x v="0"/>
    <x v="2"/>
    <x v="0"/>
    <x v="0"/>
    <x v="7"/>
    <x v="225"/>
    <x v="1"/>
    <x v="0"/>
    <s v="Tesseramento"/>
    <x v="0"/>
    <x v="8"/>
    <x v="0"/>
    <m/>
  </r>
  <r>
    <n v="34554"/>
    <x v="0"/>
    <x v="2"/>
    <x v="0"/>
    <x v="0"/>
    <x v="7"/>
    <x v="225"/>
    <x v="1"/>
    <x v="0"/>
    <s v="Tesseramento"/>
    <x v="0"/>
    <x v="8"/>
    <x v="0"/>
    <m/>
  </r>
  <r>
    <n v="34728"/>
    <x v="0"/>
    <x v="2"/>
    <x v="0"/>
    <x v="0"/>
    <x v="7"/>
    <x v="225"/>
    <x v="1"/>
    <x v="0"/>
    <s v="Tesseramento"/>
    <x v="0"/>
    <x v="8"/>
    <x v="0"/>
    <m/>
  </r>
  <r>
    <n v="34816"/>
    <x v="0"/>
    <x v="2"/>
    <x v="0"/>
    <x v="0"/>
    <x v="7"/>
    <x v="225"/>
    <x v="1"/>
    <x v="0"/>
    <s v="Tesseramento"/>
    <x v="0"/>
    <x v="8"/>
    <x v="0"/>
    <m/>
  </r>
  <r>
    <n v="34845"/>
    <x v="0"/>
    <x v="2"/>
    <x v="0"/>
    <x v="0"/>
    <x v="7"/>
    <x v="225"/>
    <x v="1"/>
    <x v="0"/>
    <s v="Tesseramento"/>
    <x v="0"/>
    <x v="8"/>
    <x v="0"/>
    <m/>
  </r>
  <r>
    <n v="34436"/>
    <x v="0"/>
    <x v="2"/>
    <x v="0"/>
    <x v="0"/>
    <x v="7"/>
    <x v="225"/>
    <x v="1"/>
    <x v="0"/>
    <s v="Tesseramento"/>
    <x v="0"/>
    <x v="9"/>
    <x v="0"/>
    <m/>
  </r>
  <r>
    <n v="101250"/>
    <x v="0"/>
    <x v="2"/>
    <x v="0"/>
    <x v="0"/>
    <x v="7"/>
    <x v="225"/>
    <x v="1"/>
    <x v="0"/>
    <s v="Tesseramento"/>
    <x v="0"/>
    <x v="8"/>
    <x v="0"/>
    <m/>
  </r>
  <r>
    <n v="218433"/>
    <x v="0"/>
    <x v="0"/>
    <x v="0"/>
    <x v="1"/>
    <x v="8"/>
    <x v="115"/>
    <x v="0"/>
    <x v="0"/>
    <s v="Tesseramento"/>
    <x v="1"/>
    <x v="4"/>
    <x v="0"/>
    <m/>
  </r>
  <r>
    <n v="38277"/>
    <x v="0"/>
    <x v="2"/>
    <x v="0"/>
    <x v="0"/>
    <x v="7"/>
    <x v="225"/>
    <x v="1"/>
    <x v="0"/>
    <s v="Tesseramento"/>
    <x v="0"/>
    <x v="8"/>
    <x v="0"/>
    <m/>
  </r>
  <r>
    <n v="38275"/>
    <x v="0"/>
    <x v="2"/>
    <x v="0"/>
    <x v="0"/>
    <x v="7"/>
    <x v="225"/>
    <x v="1"/>
    <x v="0"/>
    <s v="Tesseramento"/>
    <x v="0"/>
    <x v="8"/>
    <x v="0"/>
    <m/>
  </r>
  <r>
    <n v="38274"/>
    <x v="0"/>
    <x v="2"/>
    <x v="0"/>
    <x v="0"/>
    <x v="7"/>
    <x v="225"/>
    <x v="1"/>
    <x v="0"/>
    <s v="Tesseramento"/>
    <x v="0"/>
    <x v="8"/>
    <x v="0"/>
    <m/>
  </r>
  <r>
    <n v="55940"/>
    <x v="0"/>
    <x v="2"/>
    <x v="0"/>
    <x v="0"/>
    <x v="7"/>
    <x v="225"/>
    <x v="1"/>
    <x v="0"/>
    <s v="Tesseramento"/>
    <x v="0"/>
    <x v="8"/>
    <x v="0"/>
    <m/>
  </r>
  <r>
    <n v="34233"/>
    <x v="0"/>
    <x v="2"/>
    <x v="0"/>
    <x v="0"/>
    <x v="7"/>
    <x v="225"/>
    <x v="1"/>
    <x v="0"/>
    <s v="Tesseramento"/>
    <x v="0"/>
    <x v="9"/>
    <x v="0"/>
    <m/>
  </r>
  <r>
    <n v="34658"/>
    <x v="0"/>
    <x v="2"/>
    <x v="0"/>
    <x v="0"/>
    <x v="7"/>
    <x v="225"/>
    <x v="1"/>
    <x v="0"/>
    <s v="Tesseramento"/>
    <x v="0"/>
    <x v="8"/>
    <x v="0"/>
    <m/>
  </r>
  <r>
    <n v="34340"/>
    <x v="0"/>
    <x v="2"/>
    <x v="0"/>
    <x v="0"/>
    <x v="7"/>
    <x v="225"/>
    <x v="1"/>
    <x v="0"/>
    <s v="Tesseramento"/>
    <x v="0"/>
    <x v="9"/>
    <x v="0"/>
    <m/>
  </r>
  <r>
    <n v="196416"/>
    <x v="0"/>
    <x v="0"/>
    <x v="0"/>
    <x v="0"/>
    <x v="8"/>
    <x v="115"/>
    <x v="0"/>
    <x v="0"/>
    <s v="Tesseramento"/>
    <x v="1"/>
    <x v="0"/>
    <x v="0"/>
    <m/>
  </r>
  <r>
    <n v="2188"/>
    <x v="0"/>
    <x v="2"/>
    <x v="0"/>
    <x v="0"/>
    <x v="7"/>
    <x v="225"/>
    <x v="1"/>
    <x v="1"/>
    <s v="Tesseramento"/>
    <x v="0"/>
    <x v="8"/>
    <x v="0"/>
    <m/>
  </r>
  <r>
    <n v="34457"/>
    <x v="0"/>
    <x v="2"/>
    <x v="0"/>
    <x v="0"/>
    <x v="7"/>
    <x v="225"/>
    <x v="1"/>
    <x v="0"/>
    <s v="Tesseramento"/>
    <x v="0"/>
    <x v="8"/>
    <x v="0"/>
    <m/>
  </r>
  <r>
    <n v="34518"/>
    <x v="0"/>
    <x v="2"/>
    <x v="0"/>
    <x v="0"/>
    <x v="7"/>
    <x v="225"/>
    <x v="1"/>
    <x v="0"/>
    <s v="Tesseramento"/>
    <x v="0"/>
    <x v="8"/>
    <x v="0"/>
    <m/>
  </r>
  <r>
    <n v="15873"/>
    <x v="0"/>
    <x v="2"/>
    <x v="0"/>
    <x v="0"/>
    <x v="7"/>
    <x v="225"/>
    <x v="1"/>
    <x v="0"/>
    <s v="Tesseramento"/>
    <x v="0"/>
    <x v="8"/>
    <x v="0"/>
    <m/>
  </r>
  <r>
    <n v="40224"/>
    <x v="0"/>
    <x v="2"/>
    <x v="0"/>
    <x v="0"/>
    <x v="7"/>
    <x v="225"/>
    <x v="1"/>
    <x v="0"/>
    <s v="Tesseramento"/>
    <x v="0"/>
    <x v="9"/>
    <x v="0"/>
    <m/>
  </r>
  <r>
    <n v="9655"/>
    <x v="0"/>
    <x v="2"/>
    <x v="0"/>
    <x v="0"/>
    <x v="7"/>
    <x v="225"/>
    <x v="1"/>
    <x v="0"/>
    <s v="Tesseramento"/>
    <x v="0"/>
    <x v="8"/>
    <x v="0"/>
    <m/>
  </r>
  <r>
    <n v="34401"/>
    <x v="0"/>
    <x v="2"/>
    <x v="0"/>
    <x v="0"/>
    <x v="7"/>
    <x v="225"/>
    <x v="1"/>
    <x v="0"/>
    <s v="Tesseramento"/>
    <x v="0"/>
    <x v="8"/>
    <x v="0"/>
    <m/>
  </r>
  <r>
    <n v="50686"/>
    <x v="0"/>
    <x v="2"/>
    <x v="0"/>
    <x v="0"/>
    <x v="7"/>
    <x v="225"/>
    <x v="1"/>
    <x v="0"/>
    <s v="Tesseramento"/>
    <x v="0"/>
    <x v="8"/>
    <x v="0"/>
    <m/>
  </r>
  <r>
    <n v="138592"/>
    <x v="0"/>
    <x v="0"/>
    <x v="0"/>
    <x v="0"/>
    <x v="8"/>
    <x v="115"/>
    <x v="0"/>
    <x v="0"/>
    <s v="Tesseramento"/>
    <x v="1"/>
    <x v="4"/>
    <x v="0"/>
    <m/>
  </r>
  <r>
    <n v="34096"/>
    <x v="0"/>
    <x v="2"/>
    <x v="0"/>
    <x v="0"/>
    <x v="7"/>
    <x v="225"/>
    <x v="1"/>
    <x v="0"/>
    <s v="Tesseramento"/>
    <x v="0"/>
    <x v="9"/>
    <x v="0"/>
    <m/>
  </r>
  <r>
    <n v="34227"/>
    <x v="0"/>
    <x v="2"/>
    <x v="0"/>
    <x v="0"/>
    <x v="7"/>
    <x v="225"/>
    <x v="1"/>
    <x v="0"/>
    <s v="Tesseramento"/>
    <x v="0"/>
    <x v="9"/>
    <x v="0"/>
    <m/>
  </r>
  <r>
    <n v="92280"/>
    <x v="0"/>
    <x v="2"/>
    <x v="0"/>
    <x v="4"/>
    <x v="7"/>
    <x v="225"/>
    <x v="1"/>
    <x v="0"/>
    <s v="Tesseramento"/>
    <x v="0"/>
    <x v="9"/>
    <x v="0"/>
    <m/>
  </r>
  <r>
    <n v="34244"/>
    <x v="0"/>
    <x v="2"/>
    <x v="0"/>
    <x v="0"/>
    <x v="7"/>
    <x v="225"/>
    <x v="1"/>
    <x v="0"/>
    <s v="Tesseramento"/>
    <x v="0"/>
    <x v="9"/>
    <x v="0"/>
    <m/>
  </r>
  <r>
    <n v="30373"/>
    <x v="0"/>
    <x v="2"/>
    <x v="0"/>
    <x v="0"/>
    <x v="7"/>
    <x v="225"/>
    <x v="1"/>
    <x v="0"/>
    <s v="Tesseramento"/>
    <x v="0"/>
    <x v="9"/>
    <x v="0"/>
    <m/>
  </r>
  <r>
    <n v="59845"/>
    <x v="0"/>
    <x v="2"/>
    <x v="0"/>
    <x v="0"/>
    <x v="7"/>
    <x v="225"/>
    <x v="1"/>
    <x v="0"/>
    <s v="Tesseramento"/>
    <x v="0"/>
    <x v="8"/>
    <x v="0"/>
    <m/>
  </r>
  <r>
    <n v="196419"/>
    <x v="0"/>
    <x v="0"/>
    <x v="0"/>
    <x v="0"/>
    <x v="8"/>
    <x v="115"/>
    <x v="0"/>
    <x v="0"/>
    <s v="Tesseramento"/>
    <x v="1"/>
    <x v="0"/>
    <x v="0"/>
    <m/>
  </r>
  <r>
    <n v="50953"/>
    <x v="0"/>
    <x v="2"/>
    <x v="0"/>
    <x v="0"/>
    <x v="7"/>
    <x v="225"/>
    <x v="1"/>
    <x v="0"/>
    <s v="Tesseramento"/>
    <x v="0"/>
    <x v="8"/>
    <x v="0"/>
    <m/>
  </r>
  <r>
    <n v="33771"/>
    <x v="0"/>
    <x v="2"/>
    <x v="0"/>
    <x v="0"/>
    <x v="7"/>
    <x v="225"/>
    <x v="1"/>
    <x v="0"/>
    <s v="Tesseramento"/>
    <x v="0"/>
    <x v="8"/>
    <x v="0"/>
    <m/>
  </r>
  <r>
    <n v="34506"/>
    <x v="0"/>
    <x v="2"/>
    <x v="0"/>
    <x v="0"/>
    <x v="7"/>
    <x v="225"/>
    <x v="1"/>
    <x v="0"/>
    <s v="Tesseramento"/>
    <x v="0"/>
    <x v="8"/>
    <x v="0"/>
    <m/>
  </r>
  <r>
    <n v="7397"/>
    <x v="0"/>
    <x v="2"/>
    <x v="0"/>
    <x v="0"/>
    <x v="7"/>
    <x v="225"/>
    <x v="1"/>
    <x v="0"/>
    <s v="Tesseramento"/>
    <x v="0"/>
    <x v="8"/>
    <x v="0"/>
    <m/>
  </r>
  <r>
    <n v="20072"/>
    <x v="0"/>
    <x v="2"/>
    <x v="0"/>
    <x v="0"/>
    <x v="7"/>
    <x v="225"/>
    <x v="1"/>
    <x v="0"/>
    <s v="Tesseramento"/>
    <x v="0"/>
    <x v="9"/>
    <x v="0"/>
    <m/>
  </r>
  <r>
    <n v="34296"/>
    <x v="0"/>
    <x v="2"/>
    <x v="0"/>
    <x v="0"/>
    <x v="7"/>
    <x v="225"/>
    <x v="1"/>
    <x v="0"/>
    <s v="Tesseramento"/>
    <x v="0"/>
    <x v="8"/>
    <x v="0"/>
    <m/>
  </r>
  <r>
    <n v="22276"/>
    <x v="0"/>
    <x v="2"/>
    <x v="0"/>
    <x v="4"/>
    <x v="7"/>
    <x v="225"/>
    <x v="1"/>
    <x v="0"/>
    <s v="Tesseramento"/>
    <x v="0"/>
    <x v="8"/>
    <x v="0"/>
    <m/>
  </r>
  <r>
    <n v="34982"/>
    <x v="0"/>
    <x v="2"/>
    <x v="0"/>
    <x v="4"/>
    <x v="7"/>
    <x v="225"/>
    <x v="1"/>
    <x v="0"/>
    <s v="Tesseramento"/>
    <x v="0"/>
    <x v="8"/>
    <x v="0"/>
    <m/>
  </r>
  <r>
    <n v="63401"/>
    <x v="0"/>
    <x v="2"/>
    <x v="0"/>
    <x v="0"/>
    <x v="7"/>
    <x v="225"/>
    <x v="1"/>
    <x v="0"/>
    <s v="Tesseramento"/>
    <x v="0"/>
    <x v="9"/>
    <x v="0"/>
    <m/>
  </r>
  <r>
    <n v="226765"/>
    <x v="0"/>
    <x v="0"/>
    <x v="0"/>
    <x v="0"/>
    <x v="4"/>
    <x v="101"/>
    <x v="0"/>
    <x v="0"/>
    <s v="Tesseramento"/>
    <x v="0"/>
    <x v="0"/>
    <x v="0"/>
    <m/>
  </r>
  <r>
    <n v="65592"/>
    <x v="0"/>
    <x v="0"/>
    <x v="0"/>
    <x v="0"/>
    <x v="7"/>
    <x v="213"/>
    <x v="0"/>
    <x v="0"/>
    <s v="Tesseramento"/>
    <x v="1"/>
    <x v="3"/>
    <x v="0"/>
    <m/>
  </r>
  <r>
    <n v="76938"/>
    <x v="0"/>
    <x v="0"/>
    <x v="0"/>
    <x v="1"/>
    <x v="1"/>
    <x v="319"/>
    <x v="0"/>
    <x v="1"/>
    <s v="Tesseramento"/>
    <x v="1"/>
    <x v="4"/>
    <x v="0"/>
    <m/>
  </r>
  <r>
    <n v="211206"/>
    <x v="0"/>
    <x v="0"/>
    <x v="0"/>
    <x v="1"/>
    <x v="1"/>
    <x v="319"/>
    <x v="0"/>
    <x v="1"/>
    <s v="Tesseramento"/>
    <x v="1"/>
    <x v="0"/>
    <x v="0"/>
    <m/>
  </r>
  <r>
    <n v="32660"/>
    <x v="0"/>
    <x v="0"/>
    <x v="0"/>
    <x v="0"/>
    <x v="1"/>
    <x v="319"/>
    <x v="0"/>
    <x v="0"/>
    <s v="Tesseramento"/>
    <x v="1"/>
    <x v="0"/>
    <x v="0"/>
    <m/>
  </r>
  <r>
    <n v="32659"/>
    <x v="0"/>
    <x v="0"/>
    <x v="0"/>
    <x v="0"/>
    <x v="1"/>
    <x v="319"/>
    <x v="0"/>
    <x v="0"/>
    <s v="Tesseramento"/>
    <x v="1"/>
    <x v="0"/>
    <x v="0"/>
    <m/>
  </r>
  <r>
    <n v="19843"/>
    <x v="0"/>
    <x v="0"/>
    <x v="0"/>
    <x v="0"/>
    <x v="1"/>
    <x v="319"/>
    <x v="0"/>
    <x v="0"/>
    <s v="Tesseramento"/>
    <x v="1"/>
    <x v="0"/>
    <x v="0"/>
    <m/>
  </r>
  <r>
    <n v="1960"/>
    <x v="0"/>
    <x v="0"/>
    <x v="0"/>
    <x v="0"/>
    <x v="1"/>
    <x v="319"/>
    <x v="0"/>
    <x v="0"/>
    <s v="Tesseramento"/>
    <x v="1"/>
    <x v="4"/>
    <x v="0"/>
    <m/>
  </r>
  <r>
    <n v="34887"/>
    <x v="0"/>
    <x v="2"/>
    <x v="0"/>
    <x v="0"/>
    <x v="7"/>
    <x v="225"/>
    <x v="1"/>
    <x v="0"/>
    <s v="Tesseramento"/>
    <x v="0"/>
    <x v="8"/>
    <x v="0"/>
    <m/>
  </r>
  <r>
    <n v="65301"/>
    <x v="0"/>
    <x v="0"/>
    <x v="0"/>
    <x v="0"/>
    <x v="1"/>
    <x v="319"/>
    <x v="0"/>
    <x v="0"/>
    <s v="Tesseramento"/>
    <x v="1"/>
    <x v="3"/>
    <x v="0"/>
    <m/>
  </r>
  <r>
    <n v="34927"/>
    <x v="0"/>
    <x v="2"/>
    <x v="0"/>
    <x v="0"/>
    <x v="7"/>
    <x v="225"/>
    <x v="1"/>
    <x v="0"/>
    <s v="Tesseramento"/>
    <x v="0"/>
    <x v="8"/>
    <x v="0"/>
    <m/>
  </r>
  <r>
    <n v="34322"/>
    <x v="0"/>
    <x v="2"/>
    <x v="0"/>
    <x v="0"/>
    <x v="7"/>
    <x v="225"/>
    <x v="1"/>
    <x v="1"/>
    <s v="Tesseramento"/>
    <x v="0"/>
    <x v="8"/>
    <x v="0"/>
    <m/>
  </r>
  <r>
    <n v="34917"/>
    <x v="0"/>
    <x v="2"/>
    <x v="0"/>
    <x v="0"/>
    <x v="7"/>
    <x v="225"/>
    <x v="1"/>
    <x v="0"/>
    <s v="Tesseramento"/>
    <x v="0"/>
    <x v="8"/>
    <x v="0"/>
    <m/>
  </r>
  <r>
    <n v="34357"/>
    <x v="0"/>
    <x v="2"/>
    <x v="0"/>
    <x v="0"/>
    <x v="7"/>
    <x v="225"/>
    <x v="1"/>
    <x v="0"/>
    <s v="Tesseramento"/>
    <x v="0"/>
    <x v="8"/>
    <x v="0"/>
    <m/>
  </r>
  <r>
    <n v="34208"/>
    <x v="0"/>
    <x v="2"/>
    <x v="0"/>
    <x v="0"/>
    <x v="7"/>
    <x v="225"/>
    <x v="1"/>
    <x v="0"/>
    <s v="Tesseramento"/>
    <x v="0"/>
    <x v="9"/>
    <x v="0"/>
    <m/>
  </r>
  <r>
    <n v="34757"/>
    <x v="0"/>
    <x v="2"/>
    <x v="0"/>
    <x v="6"/>
    <x v="7"/>
    <x v="225"/>
    <x v="1"/>
    <x v="0"/>
    <s v="Tesseramento"/>
    <x v="0"/>
    <x v="8"/>
    <x v="0"/>
    <m/>
  </r>
  <r>
    <n v="68324"/>
    <x v="0"/>
    <x v="2"/>
    <x v="0"/>
    <x v="0"/>
    <x v="7"/>
    <x v="225"/>
    <x v="1"/>
    <x v="0"/>
    <s v="Tesseramento"/>
    <x v="0"/>
    <x v="8"/>
    <x v="0"/>
    <m/>
  </r>
  <r>
    <n v="225692"/>
    <x v="0"/>
    <x v="0"/>
    <x v="0"/>
    <x v="1"/>
    <x v="1"/>
    <x v="319"/>
    <x v="0"/>
    <x v="0"/>
    <s v="Tesseramento"/>
    <x v="1"/>
    <x v="4"/>
    <x v="0"/>
    <m/>
  </r>
  <r>
    <n v="19865"/>
    <x v="0"/>
    <x v="0"/>
    <x v="0"/>
    <x v="0"/>
    <x v="1"/>
    <x v="319"/>
    <x v="0"/>
    <x v="1"/>
    <s v="Tesseramento"/>
    <x v="1"/>
    <x v="4"/>
    <x v="0"/>
    <m/>
  </r>
  <r>
    <n v="13346"/>
    <x v="0"/>
    <x v="2"/>
    <x v="0"/>
    <x v="0"/>
    <x v="7"/>
    <x v="225"/>
    <x v="1"/>
    <x v="0"/>
    <s v="Tesseramento"/>
    <x v="0"/>
    <x v="8"/>
    <x v="0"/>
    <m/>
  </r>
  <r>
    <n v="117709"/>
    <x v="0"/>
    <x v="2"/>
    <x v="0"/>
    <x v="4"/>
    <x v="7"/>
    <x v="225"/>
    <x v="1"/>
    <x v="0"/>
    <s v="Tesseramento"/>
    <x v="0"/>
    <x v="8"/>
    <x v="0"/>
    <m/>
  </r>
  <r>
    <n v="209726"/>
    <x v="0"/>
    <x v="0"/>
    <x v="0"/>
    <x v="0"/>
    <x v="1"/>
    <x v="319"/>
    <x v="0"/>
    <x v="0"/>
    <s v="Tesseramento"/>
    <x v="1"/>
    <x v="1"/>
    <x v="0"/>
    <m/>
  </r>
  <r>
    <n v="101788"/>
    <x v="0"/>
    <x v="0"/>
    <x v="0"/>
    <x v="0"/>
    <x v="1"/>
    <x v="319"/>
    <x v="0"/>
    <x v="0"/>
    <s v="Tesseramento"/>
    <x v="1"/>
    <x v="3"/>
    <x v="0"/>
    <m/>
  </r>
  <r>
    <n v="32666"/>
    <x v="0"/>
    <x v="0"/>
    <x v="0"/>
    <x v="0"/>
    <x v="1"/>
    <x v="319"/>
    <x v="0"/>
    <x v="0"/>
    <s v="Tesseramento"/>
    <x v="1"/>
    <x v="0"/>
    <x v="0"/>
    <m/>
  </r>
  <r>
    <n v="34692"/>
    <x v="0"/>
    <x v="2"/>
    <x v="0"/>
    <x v="0"/>
    <x v="7"/>
    <x v="225"/>
    <x v="1"/>
    <x v="0"/>
    <s v="Tesseramento"/>
    <x v="0"/>
    <x v="8"/>
    <x v="0"/>
    <m/>
  </r>
  <r>
    <n v="18099"/>
    <x v="0"/>
    <x v="2"/>
    <x v="0"/>
    <x v="0"/>
    <x v="7"/>
    <x v="225"/>
    <x v="1"/>
    <x v="0"/>
    <s v="Tesseramento"/>
    <x v="0"/>
    <x v="8"/>
    <x v="0"/>
    <m/>
  </r>
  <r>
    <n v="50239"/>
    <x v="0"/>
    <x v="0"/>
    <x v="0"/>
    <x v="0"/>
    <x v="1"/>
    <x v="319"/>
    <x v="0"/>
    <x v="0"/>
    <s v="Tesseramento"/>
    <x v="1"/>
    <x v="4"/>
    <x v="0"/>
    <m/>
  </r>
  <r>
    <n v="34123"/>
    <x v="0"/>
    <x v="2"/>
    <x v="0"/>
    <x v="0"/>
    <x v="7"/>
    <x v="225"/>
    <x v="1"/>
    <x v="0"/>
    <s v="Tesseramento"/>
    <x v="0"/>
    <x v="9"/>
    <x v="0"/>
    <m/>
  </r>
  <r>
    <n v="32938"/>
    <x v="0"/>
    <x v="0"/>
    <x v="0"/>
    <x v="0"/>
    <x v="1"/>
    <x v="319"/>
    <x v="0"/>
    <x v="0"/>
    <s v="Tesseramento"/>
    <x v="1"/>
    <x v="3"/>
    <x v="0"/>
    <m/>
  </r>
  <r>
    <n v="34206"/>
    <x v="0"/>
    <x v="2"/>
    <x v="0"/>
    <x v="0"/>
    <x v="7"/>
    <x v="225"/>
    <x v="1"/>
    <x v="0"/>
    <s v="Tesseramento"/>
    <x v="0"/>
    <x v="9"/>
    <x v="0"/>
    <m/>
  </r>
  <r>
    <n v="110920"/>
    <x v="0"/>
    <x v="0"/>
    <x v="0"/>
    <x v="0"/>
    <x v="1"/>
    <x v="319"/>
    <x v="0"/>
    <x v="0"/>
    <s v="Tesseramento"/>
    <x v="1"/>
    <x v="3"/>
    <x v="0"/>
    <m/>
  </r>
  <r>
    <n v="18913"/>
    <x v="0"/>
    <x v="2"/>
    <x v="0"/>
    <x v="0"/>
    <x v="7"/>
    <x v="225"/>
    <x v="1"/>
    <x v="0"/>
    <s v="Tesseramento"/>
    <x v="0"/>
    <x v="8"/>
    <x v="0"/>
    <m/>
  </r>
  <r>
    <n v="89936"/>
    <x v="0"/>
    <x v="2"/>
    <x v="0"/>
    <x v="0"/>
    <x v="7"/>
    <x v="225"/>
    <x v="1"/>
    <x v="0"/>
    <s v="Tesseramento"/>
    <x v="0"/>
    <x v="9"/>
    <x v="0"/>
    <m/>
  </r>
  <r>
    <n v="34459"/>
    <x v="0"/>
    <x v="2"/>
    <x v="0"/>
    <x v="0"/>
    <x v="7"/>
    <x v="225"/>
    <x v="1"/>
    <x v="0"/>
    <s v="Tesseramento"/>
    <x v="0"/>
    <x v="8"/>
    <x v="0"/>
    <m/>
  </r>
  <r>
    <n v="34467"/>
    <x v="0"/>
    <x v="2"/>
    <x v="0"/>
    <x v="0"/>
    <x v="7"/>
    <x v="225"/>
    <x v="1"/>
    <x v="0"/>
    <s v="Tesseramento"/>
    <x v="0"/>
    <x v="9"/>
    <x v="0"/>
    <m/>
  </r>
  <r>
    <n v="46799"/>
    <x v="0"/>
    <x v="2"/>
    <x v="0"/>
    <x v="0"/>
    <x v="7"/>
    <x v="225"/>
    <x v="1"/>
    <x v="0"/>
    <s v="Tesseramento"/>
    <x v="0"/>
    <x v="8"/>
    <x v="0"/>
    <m/>
  </r>
  <r>
    <n v="81873"/>
    <x v="0"/>
    <x v="0"/>
    <x v="0"/>
    <x v="0"/>
    <x v="1"/>
    <x v="319"/>
    <x v="0"/>
    <x v="0"/>
    <s v="Tesseramento"/>
    <x v="1"/>
    <x v="3"/>
    <x v="0"/>
    <m/>
  </r>
  <r>
    <n v="34391"/>
    <x v="0"/>
    <x v="2"/>
    <x v="0"/>
    <x v="0"/>
    <x v="7"/>
    <x v="225"/>
    <x v="1"/>
    <x v="0"/>
    <s v="Tesseramento"/>
    <x v="0"/>
    <x v="8"/>
    <x v="0"/>
    <m/>
  </r>
  <r>
    <n v="46373"/>
    <x v="0"/>
    <x v="2"/>
    <x v="0"/>
    <x v="0"/>
    <x v="7"/>
    <x v="225"/>
    <x v="1"/>
    <x v="0"/>
    <s v="Tesseramento"/>
    <x v="0"/>
    <x v="8"/>
    <x v="0"/>
    <m/>
  </r>
  <r>
    <n v="34223"/>
    <x v="0"/>
    <x v="2"/>
    <x v="0"/>
    <x v="0"/>
    <x v="7"/>
    <x v="225"/>
    <x v="1"/>
    <x v="0"/>
    <s v="Tesseramento"/>
    <x v="0"/>
    <x v="9"/>
    <x v="0"/>
    <m/>
  </r>
  <r>
    <n v="26154"/>
    <x v="0"/>
    <x v="2"/>
    <x v="0"/>
    <x v="0"/>
    <x v="7"/>
    <x v="225"/>
    <x v="1"/>
    <x v="0"/>
    <s v="Tesseramento"/>
    <x v="0"/>
    <x v="8"/>
    <x v="0"/>
    <m/>
  </r>
  <r>
    <n v="5440"/>
    <x v="0"/>
    <x v="2"/>
    <x v="0"/>
    <x v="0"/>
    <x v="7"/>
    <x v="225"/>
    <x v="1"/>
    <x v="0"/>
    <s v="Tesseramento"/>
    <x v="0"/>
    <x v="8"/>
    <x v="0"/>
    <m/>
  </r>
  <r>
    <n v="34191"/>
    <x v="0"/>
    <x v="2"/>
    <x v="0"/>
    <x v="0"/>
    <x v="7"/>
    <x v="225"/>
    <x v="1"/>
    <x v="0"/>
    <s v="Tesseramento"/>
    <x v="0"/>
    <x v="9"/>
    <x v="0"/>
    <m/>
  </r>
  <r>
    <n v="221380"/>
    <x v="0"/>
    <x v="0"/>
    <x v="0"/>
    <x v="3"/>
    <x v="1"/>
    <x v="319"/>
    <x v="0"/>
    <x v="0"/>
    <s v="Tesseramento"/>
    <x v="1"/>
    <x v="3"/>
    <x v="0"/>
    <m/>
  </r>
  <r>
    <n v="34846"/>
    <x v="0"/>
    <x v="2"/>
    <x v="0"/>
    <x v="0"/>
    <x v="7"/>
    <x v="225"/>
    <x v="1"/>
    <x v="0"/>
    <s v="Tesseramento"/>
    <x v="0"/>
    <x v="9"/>
    <x v="0"/>
    <m/>
  </r>
  <r>
    <n v="101018"/>
    <x v="0"/>
    <x v="0"/>
    <x v="0"/>
    <x v="0"/>
    <x v="1"/>
    <x v="319"/>
    <x v="0"/>
    <x v="0"/>
    <s v="Tesseramento"/>
    <x v="1"/>
    <x v="4"/>
    <x v="0"/>
    <m/>
  </r>
  <r>
    <n v="34877"/>
    <x v="0"/>
    <x v="2"/>
    <x v="0"/>
    <x v="0"/>
    <x v="7"/>
    <x v="225"/>
    <x v="1"/>
    <x v="0"/>
    <s v="Tesseramento"/>
    <x v="0"/>
    <x v="8"/>
    <x v="0"/>
    <m/>
  </r>
  <r>
    <n v="9886"/>
    <x v="0"/>
    <x v="2"/>
    <x v="0"/>
    <x v="0"/>
    <x v="7"/>
    <x v="225"/>
    <x v="1"/>
    <x v="0"/>
    <s v="Tesseramento"/>
    <x v="0"/>
    <x v="9"/>
    <x v="0"/>
    <m/>
  </r>
  <r>
    <n v="34359"/>
    <x v="0"/>
    <x v="2"/>
    <x v="0"/>
    <x v="0"/>
    <x v="7"/>
    <x v="225"/>
    <x v="1"/>
    <x v="0"/>
    <s v="Tesseramento"/>
    <x v="0"/>
    <x v="8"/>
    <x v="0"/>
    <m/>
  </r>
  <r>
    <n v="100103"/>
    <x v="0"/>
    <x v="0"/>
    <x v="0"/>
    <x v="0"/>
    <x v="1"/>
    <x v="319"/>
    <x v="0"/>
    <x v="0"/>
    <s v="Tesseramento"/>
    <x v="1"/>
    <x v="4"/>
    <x v="0"/>
    <m/>
  </r>
  <r>
    <n v="98020"/>
    <x v="0"/>
    <x v="0"/>
    <x v="0"/>
    <x v="0"/>
    <x v="1"/>
    <x v="319"/>
    <x v="0"/>
    <x v="0"/>
    <s v="Tesseramento"/>
    <x v="1"/>
    <x v="0"/>
    <x v="0"/>
    <m/>
  </r>
  <r>
    <n v="2996"/>
    <x v="0"/>
    <x v="2"/>
    <x v="0"/>
    <x v="0"/>
    <x v="7"/>
    <x v="225"/>
    <x v="1"/>
    <x v="0"/>
    <s v="Tesseramento"/>
    <x v="0"/>
    <x v="8"/>
    <x v="0"/>
    <m/>
  </r>
  <r>
    <n v="152856"/>
    <x v="0"/>
    <x v="0"/>
    <x v="0"/>
    <x v="0"/>
    <x v="4"/>
    <x v="101"/>
    <x v="0"/>
    <x v="0"/>
    <s v="Tesseramento"/>
    <x v="0"/>
    <x v="3"/>
    <x v="0"/>
    <m/>
  </r>
  <r>
    <n v="34615"/>
    <x v="0"/>
    <x v="2"/>
    <x v="0"/>
    <x v="0"/>
    <x v="7"/>
    <x v="225"/>
    <x v="1"/>
    <x v="0"/>
    <s v="Tesseramento"/>
    <x v="0"/>
    <x v="8"/>
    <x v="0"/>
    <m/>
  </r>
  <r>
    <n v="98706"/>
    <x v="0"/>
    <x v="0"/>
    <x v="0"/>
    <x v="0"/>
    <x v="1"/>
    <x v="319"/>
    <x v="0"/>
    <x v="0"/>
    <s v="Tesseramento"/>
    <x v="1"/>
    <x v="0"/>
    <x v="0"/>
    <m/>
  </r>
  <r>
    <n v="32208"/>
    <x v="0"/>
    <x v="2"/>
    <x v="0"/>
    <x v="0"/>
    <x v="7"/>
    <x v="225"/>
    <x v="1"/>
    <x v="0"/>
    <s v="Tesseramento"/>
    <x v="0"/>
    <x v="8"/>
    <x v="0"/>
    <m/>
  </r>
  <r>
    <n v="34942"/>
    <x v="0"/>
    <x v="2"/>
    <x v="0"/>
    <x v="4"/>
    <x v="7"/>
    <x v="225"/>
    <x v="1"/>
    <x v="0"/>
    <s v="Tesseramento"/>
    <x v="0"/>
    <x v="8"/>
    <x v="0"/>
    <m/>
  </r>
  <r>
    <n v="34327"/>
    <x v="0"/>
    <x v="2"/>
    <x v="0"/>
    <x v="0"/>
    <x v="7"/>
    <x v="225"/>
    <x v="1"/>
    <x v="0"/>
    <s v="Tesseramento"/>
    <x v="0"/>
    <x v="8"/>
    <x v="0"/>
    <m/>
  </r>
  <r>
    <n v="201685"/>
    <x v="1"/>
    <x v="0"/>
    <x v="0"/>
    <x v="0"/>
    <x v="1"/>
    <x v="319"/>
    <x v="0"/>
    <x v="0"/>
    <s v="Tesseramento"/>
    <x v="1"/>
    <x v="5"/>
    <x v="0"/>
    <m/>
  </r>
  <r>
    <n v="86888"/>
    <x v="0"/>
    <x v="2"/>
    <x v="0"/>
    <x v="0"/>
    <x v="7"/>
    <x v="225"/>
    <x v="1"/>
    <x v="0"/>
    <s v="Tesseramento"/>
    <x v="0"/>
    <x v="8"/>
    <x v="0"/>
    <m/>
  </r>
  <r>
    <n v="89292"/>
    <x v="0"/>
    <x v="0"/>
    <x v="0"/>
    <x v="4"/>
    <x v="1"/>
    <x v="319"/>
    <x v="0"/>
    <x v="0"/>
    <s v="Tesseramento"/>
    <x v="1"/>
    <x v="1"/>
    <x v="0"/>
    <m/>
  </r>
  <r>
    <n v="125942"/>
    <x v="0"/>
    <x v="0"/>
    <x v="0"/>
    <x v="0"/>
    <x v="1"/>
    <x v="319"/>
    <x v="0"/>
    <x v="1"/>
    <s v="Tesseramento"/>
    <x v="1"/>
    <x v="3"/>
    <x v="0"/>
    <m/>
  </r>
  <r>
    <n v="19901"/>
    <x v="0"/>
    <x v="0"/>
    <x v="0"/>
    <x v="0"/>
    <x v="1"/>
    <x v="319"/>
    <x v="0"/>
    <x v="0"/>
    <s v="Tesseramento"/>
    <x v="1"/>
    <x v="4"/>
    <x v="0"/>
    <m/>
  </r>
  <r>
    <n v="34341"/>
    <x v="0"/>
    <x v="2"/>
    <x v="0"/>
    <x v="0"/>
    <x v="7"/>
    <x v="225"/>
    <x v="1"/>
    <x v="0"/>
    <s v="Tesseramento"/>
    <x v="0"/>
    <x v="8"/>
    <x v="0"/>
    <m/>
  </r>
  <r>
    <n v="34099"/>
    <x v="0"/>
    <x v="2"/>
    <x v="0"/>
    <x v="0"/>
    <x v="7"/>
    <x v="225"/>
    <x v="1"/>
    <x v="0"/>
    <s v="Tesseramento"/>
    <x v="0"/>
    <x v="9"/>
    <x v="0"/>
    <m/>
  </r>
  <r>
    <n v="34151"/>
    <x v="0"/>
    <x v="2"/>
    <x v="0"/>
    <x v="0"/>
    <x v="7"/>
    <x v="225"/>
    <x v="1"/>
    <x v="0"/>
    <s v="Tesseramento"/>
    <x v="0"/>
    <x v="9"/>
    <x v="0"/>
    <m/>
  </r>
  <r>
    <n v="140615"/>
    <x v="0"/>
    <x v="0"/>
    <x v="0"/>
    <x v="0"/>
    <x v="1"/>
    <x v="319"/>
    <x v="0"/>
    <x v="1"/>
    <s v="Tesseramento"/>
    <x v="1"/>
    <x v="0"/>
    <x v="0"/>
    <m/>
  </r>
  <r>
    <n v="34618"/>
    <x v="0"/>
    <x v="2"/>
    <x v="0"/>
    <x v="0"/>
    <x v="7"/>
    <x v="225"/>
    <x v="1"/>
    <x v="0"/>
    <s v="Tesseramento"/>
    <x v="0"/>
    <x v="8"/>
    <x v="0"/>
    <m/>
  </r>
  <r>
    <n v="34977"/>
    <x v="0"/>
    <x v="2"/>
    <x v="0"/>
    <x v="0"/>
    <x v="7"/>
    <x v="225"/>
    <x v="1"/>
    <x v="0"/>
    <s v="Tesseramento"/>
    <x v="0"/>
    <x v="8"/>
    <x v="0"/>
    <m/>
  </r>
  <r>
    <n v="71832"/>
    <x v="0"/>
    <x v="0"/>
    <x v="0"/>
    <x v="0"/>
    <x v="1"/>
    <x v="319"/>
    <x v="0"/>
    <x v="0"/>
    <s v="Tesseramento"/>
    <x v="1"/>
    <x v="4"/>
    <x v="0"/>
    <m/>
  </r>
  <r>
    <n v="34974"/>
    <x v="0"/>
    <x v="2"/>
    <x v="0"/>
    <x v="0"/>
    <x v="7"/>
    <x v="225"/>
    <x v="1"/>
    <x v="0"/>
    <s v="Tesseramento"/>
    <x v="0"/>
    <x v="8"/>
    <x v="0"/>
    <m/>
  </r>
  <r>
    <n v="189017"/>
    <x v="0"/>
    <x v="0"/>
    <x v="0"/>
    <x v="0"/>
    <x v="1"/>
    <x v="319"/>
    <x v="0"/>
    <x v="0"/>
    <s v="Tesseramento"/>
    <x v="1"/>
    <x v="3"/>
    <x v="0"/>
    <m/>
  </r>
  <r>
    <n v="8331"/>
    <x v="0"/>
    <x v="2"/>
    <x v="0"/>
    <x v="0"/>
    <x v="7"/>
    <x v="225"/>
    <x v="1"/>
    <x v="0"/>
    <s v="Tesseramento"/>
    <x v="0"/>
    <x v="8"/>
    <x v="0"/>
    <m/>
  </r>
  <r>
    <n v="19880"/>
    <x v="0"/>
    <x v="0"/>
    <x v="0"/>
    <x v="0"/>
    <x v="1"/>
    <x v="319"/>
    <x v="0"/>
    <x v="0"/>
    <s v="Tesseramento"/>
    <x v="1"/>
    <x v="4"/>
    <x v="0"/>
    <m/>
  </r>
  <r>
    <n v="12123"/>
    <x v="0"/>
    <x v="2"/>
    <x v="0"/>
    <x v="0"/>
    <x v="7"/>
    <x v="225"/>
    <x v="1"/>
    <x v="0"/>
    <s v="Tesseramento"/>
    <x v="0"/>
    <x v="8"/>
    <x v="0"/>
    <m/>
  </r>
  <r>
    <n v="55785"/>
    <x v="0"/>
    <x v="0"/>
    <x v="0"/>
    <x v="0"/>
    <x v="1"/>
    <x v="319"/>
    <x v="0"/>
    <x v="1"/>
    <s v="Tesseramento"/>
    <x v="1"/>
    <x v="4"/>
    <x v="0"/>
    <m/>
  </r>
  <r>
    <n v="50789"/>
    <x v="0"/>
    <x v="0"/>
    <x v="0"/>
    <x v="0"/>
    <x v="1"/>
    <x v="319"/>
    <x v="0"/>
    <x v="0"/>
    <s v="Tesseramento"/>
    <x v="1"/>
    <x v="4"/>
    <x v="0"/>
    <m/>
  </r>
  <r>
    <n v="19909"/>
    <x v="0"/>
    <x v="0"/>
    <x v="0"/>
    <x v="0"/>
    <x v="1"/>
    <x v="319"/>
    <x v="0"/>
    <x v="1"/>
    <s v="Tesseramento"/>
    <x v="1"/>
    <x v="4"/>
    <x v="0"/>
    <m/>
  </r>
  <r>
    <n v="5456"/>
    <x v="0"/>
    <x v="2"/>
    <x v="0"/>
    <x v="0"/>
    <x v="7"/>
    <x v="225"/>
    <x v="1"/>
    <x v="0"/>
    <s v="Tesseramento"/>
    <x v="0"/>
    <x v="8"/>
    <x v="0"/>
    <m/>
  </r>
  <r>
    <n v="180140"/>
    <x v="0"/>
    <x v="0"/>
    <x v="0"/>
    <x v="1"/>
    <x v="7"/>
    <x v="213"/>
    <x v="0"/>
    <x v="1"/>
    <s v="Tesseramento"/>
    <x v="1"/>
    <x v="0"/>
    <x v="0"/>
    <m/>
  </r>
  <r>
    <n v="34201"/>
    <x v="0"/>
    <x v="2"/>
    <x v="0"/>
    <x v="0"/>
    <x v="7"/>
    <x v="225"/>
    <x v="1"/>
    <x v="0"/>
    <s v="Tesseramento"/>
    <x v="0"/>
    <x v="9"/>
    <x v="0"/>
    <m/>
  </r>
  <r>
    <n v="34451"/>
    <x v="0"/>
    <x v="2"/>
    <x v="0"/>
    <x v="0"/>
    <x v="7"/>
    <x v="225"/>
    <x v="1"/>
    <x v="0"/>
    <s v="Tesseramento"/>
    <x v="0"/>
    <x v="8"/>
    <x v="0"/>
    <m/>
  </r>
  <r>
    <n v="34168"/>
    <x v="0"/>
    <x v="2"/>
    <x v="0"/>
    <x v="0"/>
    <x v="7"/>
    <x v="225"/>
    <x v="1"/>
    <x v="0"/>
    <s v="Tesseramento"/>
    <x v="0"/>
    <x v="9"/>
    <x v="0"/>
    <m/>
  </r>
  <r>
    <n v="89518"/>
    <x v="0"/>
    <x v="2"/>
    <x v="0"/>
    <x v="0"/>
    <x v="7"/>
    <x v="225"/>
    <x v="1"/>
    <x v="0"/>
    <s v="Tesseramento"/>
    <x v="0"/>
    <x v="8"/>
    <x v="0"/>
    <m/>
  </r>
  <r>
    <n v="17575"/>
    <x v="0"/>
    <x v="2"/>
    <x v="0"/>
    <x v="0"/>
    <x v="7"/>
    <x v="225"/>
    <x v="1"/>
    <x v="0"/>
    <s v="Tesseramento"/>
    <x v="0"/>
    <x v="8"/>
    <x v="0"/>
    <m/>
  </r>
  <r>
    <n v="47989"/>
    <x v="0"/>
    <x v="2"/>
    <x v="0"/>
    <x v="0"/>
    <x v="7"/>
    <x v="225"/>
    <x v="1"/>
    <x v="0"/>
    <s v="Tesseramento"/>
    <x v="0"/>
    <x v="8"/>
    <x v="0"/>
    <m/>
  </r>
  <r>
    <n v="34238"/>
    <x v="0"/>
    <x v="2"/>
    <x v="0"/>
    <x v="0"/>
    <x v="7"/>
    <x v="225"/>
    <x v="1"/>
    <x v="0"/>
    <s v="Tesseramento"/>
    <x v="0"/>
    <x v="9"/>
    <x v="0"/>
    <m/>
  </r>
  <r>
    <n v="31123"/>
    <x v="0"/>
    <x v="2"/>
    <x v="0"/>
    <x v="0"/>
    <x v="7"/>
    <x v="225"/>
    <x v="1"/>
    <x v="0"/>
    <s v="Tesseramento"/>
    <x v="0"/>
    <x v="8"/>
    <x v="0"/>
    <m/>
  </r>
  <r>
    <n v="69128"/>
    <x v="0"/>
    <x v="2"/>
    <x v="0"/>
    <x v="0"/>
    <x v="7"/>
    <x v="225"/>
    <x v="1"/>
    <x v="0"/>
    <s v="Tesseramento"/>
    <x v="0"/>
    <x v="8"/>
    <x v="0"/>
    <m/>
  </r>
  <r>
    <n v="27393"/>
    <x v="0"/>
    <x v="2"/>
    <x v="0"/>
    <x v="0"/>
    <x v="7"/>
    <x v="225"/>
    <x v="1"/>
    <x v="0"/>
    <s v="Tesseramento"/>
    <x v="0"/>
    <x v="8"/>
    <x v="0"/>
    <m/>
  </r>
  <r>
    <n v="34228"/>
    <x v="0"/>
    <x v="2"/>
    <x v="0"/>
    <x v="4"/>
    <x v="7"/>
    <x v="225"/>
    <x v="1"/>
    <x v="0"/>
    <s v="Tesseramento"/>
    <x v="0"/>
    <x v="9"/>
    <x v="0"/>
    <m/>
  </r>
  <r>
    <n v="13435"/>
    <x v="0"/>
    <x v="2"/>
    <x v="0"/>
    <x v="0"/>
    <x v="7"/>
    <x v="225"/>
    <x v="1"/>
    <x v="0"/>
    <s v="Tesseramento"/>
    <x v="0"/>
    <x v="8"/>
    <x v="0"/>
    <m/>
  </r>
  <r>
    <n v="34800"/>
    <x v="0"/>
    <x v="2"/>
    <x v="0"/>
    <x v="4"/>
    <x v="7"/>
    <x v="225"/>
    <x v="1"/>
    <x v="0"/>
    <s v="Tesseramento"/>
    <x v="0"/>
    <x v="8"/>
    <x v="0"/>
    <m/>
  </r>
  <r>
    <n v="34520"/>
    <x v="0"/>
    <x v="2"/>
    <x v="0"/>
    <x v="0"/>
    <x v="7"/>
    <x v="225"/>
    <x v="1"/>
    <x v="0"/>
    <s v="Tesseramento"/>
    <x v="0"/>
    <x v="8"/>
    <x v="0"/>
    <m/>
  </r>
  <r>
    <n v="34230"/>
    <x v="0"/>
    <x v="2"/>
    <x v="0"/>
    <x v="0"/>
    <x v="7"/>
    <x v="225"/>
    <x v="1"/>
    <x v="0"/>
    <s v="Tesseramento"/>
    <x v="0"/>
    <x v="9"/>
    <x v="0"/>
    <m/>
  </r>
  <r>
    <n v="113454"/>
    <x v="0"/>
    <x v="2"/>
    <x v="0"/>
    <x v="0"/>
    <x v="7"/>
    <x v="225"/>
    <x v="1"/>
    <x v="0"/>
    <s v="Tesseramento"/>
    <x v="0"/>
    <x v="8"/>
    <x v="0"/>
    <m/>
  </r>
  <r>
    <n v="34437"/>
    <x v="0"/>
    <x v="2"/>
    <x v="0"/>
    <x v="0"/>
    <x v="7"/>
    <x v="225"/>
    <x v="1"/>
    <x v="0"/>
    <s v="Tesseramento"/>
    <x v="0"/>
    <x v="8"/>
    <x v="0"/>
    <m/>
  </r>
  <r>
    <n v="67785"/>
    <x v="0"/>
    <x v="2"/>
    <x v="0"/>
    <x v="0"/>
    <x v="7"/>
    <x v="225"/>
    <x v="1"/>
    <x v="0"/>
    <s v="Tesseramento"/>
    <x v="0"/>
    <x v="8"/>
    <x v="0"/>
    <m/>
  </r>
  <r>
    <n v="34225"/>
    <x v="0"/>
    <x v="2"/>
    <x v="0"/>
    <x v="0"/>
    <x v="7"/>
    <x v="225"/>
    <x v="1"/>
    <x v="0"/>
    <s v="Tesseramento"/>
    <x v="0"/>
    <x v="9"/>
    <x v="0"/>
    <m/>
  </r>
  <r>
    <n v="40552"/>
    <x v="0"/>
    <x v="2"/>
    <x v="0"/>
    <x v="0"/>
    <x v="7"/>
    <x v="225"/>
    <x v="1"/>
    <x v="0"/>
    <s v="Tesseramento"/>
    <x v="0"/>
    <x v="8"/>
    <x v="0"/>
    <m/>
  </r>
  <r>
    <n v="19683"/>
    <x v="0"/>
    <x v="2"/>
    <x v="0"/>
    <x v="0"/>
    <x v="7"/>
    <x v="225"/>
    <x v="1"/>
    <x v="0"/>
    <s v="Tesseramento"/>
    <x v="0"/>
    <x v="8"/>
    <x v="0"/>
    <m/>
  </r>
  <r>
    <n v="34946"/>
    <x v="0"/>
    <x v="2"/>
    <x v="0"/>
    <x v="0"/>
    <x v="7"/>
    <x v="225"/>
    <x v="1"/>
    <x v="0"/>
    <s v="Tesseramento"/>
    <x v="0"/>
    <x v="8"/>
    <x v="0"/>
    <m/>
  </r>
  <r>
    <n v="34090"/>
    <x v="0"/>
    <x v="2"/>
    <x v="0"/>
    <x v="0"/>
    <x v="7"/>
    <x v="225"/>
    <x v="1"/>
    <x v="0"/>
    <s v="Tesseramento"/>
    <x v="0"/>
    <x v="9"/>
    <x v="0"/>
    <m/>
  </r>
  <r>
    <n v="34156"/>
    <x v="0"/>
    <x v="2"/>
    <x v="0"/>
    <x v="0"/>
    <x v="7"/>
    <x v="225"/>
    <x v="1"/>
    <x v="0"/>
    <s v="Tesseramento"/>
    <x v="0"/>
    <x v="9"/>
    <x v="0"/>
    <m/>
  </r>
  <r>
    <n v="34144"/>
    <x v="0"/>
    <x v="2"/>
    <x v="0"/>
    <x v="0"/>
    <x v="7"/>
    <x v="225"/>
    <x v="1"/>
    <x v="0"/>
    <s v="Tesseramento"/>
    <x v="0"/>
    <x v="9"/>
    <x v="0"/>
    <m/>
  </r>
  <r>
    <n v="34275"/>
    <x v="0"/>
    <x v="2"/>
    <x v="0"/>
    <x v="0"/>
    <x v="7"/>
    <x v="225"/>
    <x v="1"/>
    <x v="0"/>
    <s v="Tesseramento"/>
    <x v="0"/>
    <x v="9"/>
    <x v="0"/>
    <m/>
  </r>
  <r>
    <n v="34949"/>
    <x v="0"/>
    <x v="2"/>
    <x v="0"/>
    <x v="0"/>
    <x v="7"/>
    <x v="225"/>
    <x v="1"/>
    <x v="0"/>
    <s v="Tesseramento"/>
    <x v="0"/>
    <x v="8"/>
    <x v="0"/>
    <m/>
  </r>
  <r>
    <n v="34423"/>
    <x v="0"/>
    <x v="2"/>
    <x v="0"/>
    <x v="0"/>
    <x v="7"/>
    <x v="225"/>
    <x v="1"/>
    <x v="0"/>
    <s v="Tesseramento"/>
    <x v="0"/>
    <x v="8"/>
    <x v="0"/>
    <m/>
  </r>
  <r>
    <n v="34797"/>
    <x v="0"/>
    <x v="2"/>
    <x v="0"/>
    <x v="4"/>
    <x v="7"/>
    <x v="225"/>
    <x v="1"/>
    <x v="0"/>
    <s v="Tesseramento"/>
    <x v="0"/>
    <x v="8"/>
    <x v="0"/>
    <m/>
  </r>
  <r>
    <n v="34460"/>
    <x v="0"/>
    <x v="2"/>
    <x v="0"/>
    <x v="0"/>
    <x v="7"/>
    <x v="225"/>
    <x v="1"/>
    <x v="0"/>
    <s v="Tesseramento"/>
    <x v="0"/>
    <x v="8"/>
    <x v="0"/>
    <m/>
  </r>
  <r>
    <n v="58176"/>
    <x v="0"/>
    <x v="2"/>
    <x v="0"/>
    <x v="0"/>
    <x v="7"/>
    <x v="225"/>
    <x v="1"/>
    <x v="0"/>
    <s v="Tesseramento"/>
    <x v="0"/>
    <x v="8"/>
    <x v="0"/>
    <m/>
  </r>
  <r>
    <n v="43542"/>
    <x v="0"/>
    <x v="2"/>
    <x v="0"/>
    <x v="0"/>
    <x v="7"/>
    <x v="225"/>
    <x v="1"/>
    <x v="0"/>
    <s v="Tesseramento"/>
    <x v="0"/>
    <x v="8"/>
    <x v="0"/>
    <m/>
  </r>
  <r>
    <n v="34831"/>
    <x v="0"/>
    <x v="2"/>
    <x v="0"/>
    <x v="0"/>
    <x v="7"/>
    <x v="225"/>
    <x v="1"/>
    <x v="0"/>
    <s v="Tesseramento"/>
    <x v="0"/>
    <x v="8"/>
    <x v="0"/>
    <m/>
  </r>
  <r>
    <n v="34832"/>
    <x v="0"/>
    <x v="2"/>
    <x v="0"/>
    <x v="4"/>
    <x v="7"/>
    <x v="225"/>
    <x v="1"/>
    <x v="0"/>
    <s v="Tesseramento"/>
    <x v="0"/>
    <x v="8"/>
    <x v="0"/>
    <m/>
  </r>
  <r>
    <n v="34959"/>
    <x v="0"/>
    <x v="2"/>
    <x v="0"/>
    <x v="0"/>
    <x v="7"/>
    <x v="225"/>
    <x v="1"/>
    <x v="0"/>
    <s v="Tesseramento"/>
    <x v="0"/>
    <x v="8"/>
    <x v="0"/>
    <m/>
  </r>
  <r>
    <n v="29764"/>
    <x v="0"/>
    <x v="2"/>
    <x v="0"/>
    <x v="0"/>
    <x v="7"/>
    <x v="225"/>
    <x v="1"/>
    <x v="0"/>
    <s v="Tesseramento"/>
    <x v="0"/>
    <x v="9"/>
    <x v="0"/>
    <m/>
  </r>
  <r>
    <n v="205351"/>
    <x v="1"/>
    <x v="0"/>
    <x v="0"/>
    <x v="1"/>
    <x v="7"/>
    <x v="213"/>
    <x v="0"/>
    <x v="0"/>
    <s v="Tesseramento"/>
    <x v="1"/>
    <x v="5"/>
    <x v="0"/>
    <m/>
  </r>
  <r>
    <n v="34215"/>
    <x v="0"/>
    <x v="2"/>
    <x v="0"/>
    <x v="0"/>
    <x v="7"/>
    <x v="225"/>
    <x v="1"/>
    <x v="1"/>
    <s v="Tesseramento"/>
    <x v="0"/>
    <x v="9"/>
    <x v="0"/>
    <m/>
  </r>
  <r>
    <n v="225238"/>
    <x v="1"/>
    <x v="0"/>
    <x v="0"/>
    <x v="2"/>
    <x v="7"/>
    <x v="213"/>
    <x v="0"/>
    <x v="0"/>
    <s v="Tesseramento"/>
    <x v="1"/>
    <x v="5"/>
    <x v="0"/>
    <m/>
  </r>
  <r>
    <n v="232571"/>
    <x v="1"/>
    <x v="1"/>
    <x v="0"/>
    <x v="2"/>
    <x v="7"/>
    <x v="213"/>
    <x v="0"/>
    <x v="1"/>
    <s v="Tesseramento"/>
    <x v="1"/>
    <x v="5"/>
    <x v="0"/>
    <m/>
  </r>
  <r>
    <n v="224935"/>
    <x v="1"/>
    <x v="1"/>
    <x v="0"/>
    <x v="2"/>
    <x v="7"/>
    <x v="213"/>
    <x v="0"/>
    <x v="1"/>
    <s v="Tesseramento"/>
    <x v="1"/>
    <x v="5"/>
    <x v="0"/>
    <m/>
  </r>
  <r>
    <n v="224936"/>
    <x v="1"/>
    <x v="1"/>
    <x v="0"/>
    <x v="2"/>
    <x v="7"/>
    <x v="213"/>
    <x v="0"/>
    <x v="0"/>
    <s v="Tesseramento"/>
    <x v="1"/>
    <x v="7"/>
    <x v="0"/>
    <m/>
  </r>
  <r>
    <n v="224937"/>
    <x v="1"/>
    <x v="1"/>
    <x v="0"/>
    <x v="2"/>
    <x v="7"/>
    <x v="213"/>
    <x v="0"/>
    <x v="0"/>
    <s v="Tesseramento"/>
    <x v="1"/>
    <x v="6"/>
    <x v="0"/>
    <m/>
  </r>
  <r>
    <n v="232574"/>
    <x v="1"/>
    <x v="1"/>
    <x v="0"/>
    <x v="1"/>
    <x v="7"/>
    <x v="213"/>
    <x v="0"/>
    <x v="1"/>
    <s v="Tesseramento"/>
    <x v="1"/>
    <x v="5"/>
    <x v="0"/>
    <m/>
  </r>
  <r>
    <n v="200755"/>
    <x v="1"/>
    <x v="0"/>
    <x v="0"/>
    <x v="0"/>
    <x v="7"/>
    <x v="213"/>
    <x v="0"/>
    <x v="1"/>
    <s v="Tesseramento"/>
    <x v="1"/>
    <x v="7"/>
    <x v="0"/>
    <m/>
  </r>
  <r>
    <n v="33778"/>
    <x v="0"/>
    <x v="1"/>
    <x v="0"/>
    <x v="4"/>
    <x v="12"/>
    <x v="133"/>
    <x v="0"/>
    <x v="0"/>
    <s v="Tesseramento"/>
    <x v="0"/>
    <x v="1"/>
    <x v="0"/>
    <m/>
  </r>
  <r>
    <n v="104951"/>
    <x v="0"/>
    <x v="0"/>
    <x v="0"/>
    <x v="0"/>
    <x v="0"/>
    <x v="76"/>
    <x v="0"/>
    <x v="0"/>
    <s v="Tesseramento"/>
    <x v="0"/>
    <x v="0"/>
    <x v="0"/>
    <m/>
  </r>
  <r>
    <n v="165323"/>
    <x v="0"/>
    <x v="0"/>
    <x v="0"/>
    <x v="0"/>
    <x v="0"/>
    <x v="76"/>
    <x v="0"/>
    <x v="0"/>
    <s v="Tesseramento"/>
    <x v="0"/>
    <x v="4"/>
    <x v="0"/>
    <m/>
  </r>
  <r>
    <n v="101019"/>
    <x v="0"/>
    <x v="0"/>
    <x v="0"/>
    <x v="0"/>
    <x v="1"/>
    <x v="319"/>
    <x v="0"/>
    <x v="0"/>
    <s v="Tesseramento"/>
    <x v="1"/>
    <x v="3"/>
    <x v="0"/>
    <m/>
  </r>
  <r>
    <n v="7313"/>
    <x v="0"/>
    <x v="0"/>
    <x v="0"/>
    <x v="0"/>
    <x v="1"/>
    <x v="319"/>
    <x v="0"/>
    <x v="1"/>
    <s v="Tesseramento"/>
    <x v="1"/>
    <x v="3"/>
    <x v="0"/>
    <m/>
  </r>
  <r>
    <n v="15906"/>
    <x v="0"/>
    <x v="0"/>
    <x v="0"/>
    <x v="0"/>
    <x v="1"/>
    <x v="319"/>
    <x v="0"/>
    <x v="1"/>
    <s v="Tesseramento"/>
    <x v="1"/>
    <x v="4"/>
    <x v="0"/>
    <m/>
  </r>
  <r>
    <n v="66695"/>
    <x v="0"/>
    <x v="0"/>
    <x v="0"/>
    <x v="0"/>
    <x v="1"/>
    <x v="319"/>
    <x v="0"/>
    <x v="0"/>
    <s v="Tesseramento"/>
    <x v="1"/>
    <x v="0"/>
    <x v="0"/>
    <m/>
  </r>
  <r>
    <n v="19922"/>
    <x v="0"/>
    <x v="0"/>
    <x v="0"/>
    <x v="0"/>
    <x v="1"/>
    <x v="319"/>
    <x v="0"/>
    <x v="0"/>
    <s v="Tesseramento"/>
    <x v="1"/>
    <x v="3"/>
    <x v="0"/>
    <m/>
  </r>
  <r>
    <n v="19925"/>
    <x v="0"/>
    <x v="0"/>
    <x v="0"/>
    <x v="0"/>
    <x v="1"/>
    <x v="319"/>
    <x v="0"/>
    <x v="1"/>
    <s v="Tesseramento"/>
    <x v="1"/>
    <x v="3"/>
    <x v="0"/>
    <m/>
  </r>
  <r>
    <n v="182511"/>
    <x v="1"/>
    <x v="0"/>
    <x v="0"/>
    <x v="1"/>
    <x v="1"/>
    <x v="319"/>
    <x v="0"/>
    <x v="1"/>
    <s v="Tesseramento"/>
    <x v="1"/>
    <x v="5"/>
    <x v="0"/>
    <m/>
  </r>
  <r>
    <n v="19924"/>
    <x v="0"/>
    <x v="0"/>
    <x v="0"/>
    <x v="0"/>
    <x v="1"/>
    <x v="319"/>
    <x v="0"/>
    <x v="0"/>
    <s v="Tesseramento"/>
    <x v="1"/>
    <x v="3"/>
    <x v="0"/>
    <m/>
  </r>
  <r>
    <n v="18595"/>
    <x v="0"/>
    <x v="0"/>
    <x v="0"/>
    <x v="1"/>
    <x v="1"/>
    <x v="319"/>
    <x v="0"/>
    <x v="1"/>
    <s v="Tesseramento"/>
    <x v="1"/>
    <x v="0"/>
    <x v="0"/>
    <m/>
  </r>
  <r>
    <n v="176721"/>
    <x v="0"/>
    <x v="0"/>
    <x v="0"/>
    <x v="0"/>
    <x v="1"/>
    <x v="319"/>
    <x v="0"/>
    <x v="0"/>
    <s v="Tesseramento"/>
    <x v="1"/>
    <x v="0"/>
    <x v="0"/>
    <m/>
  </r>
  <r>
    <n v="45986"/>
    <x v="0"/>
    <x v="0"/>
    <x v="0"/>
    <x v="0"/>
    <x v="1"/>
    <x v="319"/>
    <x v="0"/>
    <x v="1"/>
    <s v="Tesseramento"/>
    <x v="1"/>
    <x v="3"/>
    <x v="0"/>
    <m/>
  </r>
  <r>
    <n v="137914"/>
    <x v="0"/>
    <x v="0"/>
    <x v="0"/>
    <x v="0"/>
    <x v="1"/>
    <x v="319"/>
    <x v="0"/>
    <x v="0"/>
    <s v="Tesseramento"/>
    <x v="1"/>
    <x v="0"/>
    <x v="0"/>
    <m/>
  </r>
  <r>
    <n v="83984"/>
    <x v="0"/>
    <x v="0"/>
    <x v="0"/>
    <x v="0"/>
    <x v="1"/>
    <x v="319"/>
    <x v="0"/>
    <x v="0"/>
    <s v="Tesseramento"/>
    <x v="1"/>
    <x v="4"/>
    <x v="0"/>
    <m/>
  </r>
  <r>
    <n v="55789"/>
    <x v="0"/>
    <x v="0"/>
    <x v="0"/>
    <x v="0"/>
    <x v="1"/>
    <x v="319"/>
    <x v="0"/>
    <x v="1"/>
    <s v="Tesseramento"/>
    <x v="1"/>
    <x v="4"/>
    <x v="0"/>
    <m/>
  </r>
  <r>
    <n v="98884"/>
    <x v="0"/>
    <x v="0"/>
    <x v="0"/>
    <x v="0"/>
    <x v="1"/>
    <x v="319"/>
    <x v="0"/>
    <x v="0"/>
    <s v="Tesseramento"/>
    <x v="1"/>
    <x v="4"/>
    <x v="0"/>
    <m/>
  </r>
  <r>
    <n v="219639"/>
    <x v="1"/>
    <x v="0"/>
    <x v="0"/>
    <x v="0"/>
    <x v="1"/>
    <x v="319"/>
    <x v="0"/>
    <x v="0"/>
    <s v="Tesseramento"/>
    <x v="1"/>
    <x v="7"/>
    <x v="0"/>
    <m/>
  </r>
  <r>
    <n v="136851"/>
    <x v="0"/>
    <x v="0"/>
    <x v="0"/>
    <x v="0"/>
    <x v="1"/>
    <x v="319"/>
    <x v="0"/>
    <x v="1"/>
    <s v="Tesseramento"/>
    <x v="1"/>
    <x v="3"/>
    <x v="0"/>
    <m/>
  </r>
  <r>
    <n v="189463"/>
    <x v="0"/>
    <x v="0"/>
    <x v="0"/>
    <x v="0"/>
    <x v="1"/>
    <x v="319"/>
    <x v="0"/>
    <x v="0"/>
    <s v="Tesseramento"/>
    <x v="1"/>
    <x v="4"/>
    <x v="0"/>
    <m/>
  </r>
  <r>
    <n v="15167"/>
    <x v="0"/>
    <x v="0"/>
    <x v="0"/>
    <x v="0"/>
    <x v="7"/>
    <x v="185"/>
    <x v="0"/>
    <x v="0"/>
    <s v="Tesseramento"/>
    <x v="1"/>
    <x v="3"/>
    <x v="0"/>
    <m/>
  </r>
  <r>
    <n v="2461"/>
    <x v="0"/>
    <x v="0"/>
    <x v="0"/>
    <x v="0"/>
    <x v="0"/>
    <x v="76"/>
    <x v="0"/>
    <x v="0"/>
    <s v="Tesseramento"/>
    <x v="0"/>
    <x v="3"/>
    <x v="0"/>
    <m/>
  </r>
  <r>
    <n v="34102"/>
    <x v="0"/>
    <x v="2"/>
    <x v="0"/>
    <x v="0"/>
    <x v="7"/>
    <x v="225"/>
    <x v="1"/>
    <x v="0"/>
    <s v="Tesseramento"/>
    <x v="0"/>
    <x v="9"/>
    <x v="0"/>
    <m/>
  </r>
  <r>
    <n v="34753"/>
    <x v="0"/>
    <x v="2"/>
    <x v="0"/>
    <x v="4"/>
    <x v="7"/>
    <x v="225"/>
    <x v="1"/>
    <x v="0"/>
    <s v="Tesseramento"/>
    <x v="0"/>
    <x v="8"/>
    <x v="0"/>
    <m/>
  </r>
  <r>
    <n v="207750"/>
    <x v="0"/>
    <x v="0"/>
    <x v="0"/>
    <x v="4"/>
    <x v="0"/>
    <x v="76"/>
    <x v="0"/>
    <x v="0"/>
    <s v="Tesseramento"/>
    <x v="0"/>
    <x v="3"/>
    <x v="0"/>
    <m/>
  </r>
  <r>
    <n v="83231"/>
    <x v="0"/>
    <x v="0"/>
    <x v="0"/>
    <x v="0"/>
    <x v="0"/>
    <x v="76"/>
    <x v="0"/>
    <x v="1"/>
    <s v="Tesseramento"/>
    <x v="0"/>
    <x v="3"/>
    <x v="0"/>
    <m/>
  </r>
  <r>
    <n v="30703"/>
    <x v="0"/>
    <x v="0"/>
    <x v="0"/>
    <x v="0"/>
    <x v="1"/>
    <x v="319"/>
    <x v="0"/>
    <x v="0"/>
    <s v="Tesseramento"/>
    <x v="1"/>
    <x v="0"/>
    <x v="0"/>
    <m/>
  </r>
  <r>
    <n v="19965"/>
    <x v="0"/>
    <x v="0"/>
    <x v="0"/>
    <x v="0"/>
    <x v="1"/>
    <x v="319"/>
    <x v="0"/>
    <x v="1"/>
    <s v="Tesseramento"/>
    <x v="1"/>
    <x v="3"/>
    <x v="0"/>
    <m/>
  </r>
  <r>
    <n v="19962"/>
    <x v="0"/>
    <x v="0"/>
    <x v="0"/>
    <x v="0"/>
    <x v="1"/>
    <x v="319"/>
    <x v="0"/>
    <x v="1"/>
    <s v="Tesseramento"/>
    <x v="1"/>
    <x v="4"/>
    <x v="0"/>
    <m/>
  </r>
  <r>
    <n v="19963"/>
    <x v="0"/>
    <x v="0"/>
    <x v="0"/>
    <x v="0"/>
    <x v="1"/>
    <x v="319"/>
    <x v="0"/>
    <x v="0"/>
    <s v="Tesseramento"/>
    <x v="1"/>
    <x v="4"/>
    <x v="0"/>
    <m/>
  </r>
  <r>
    <n v="84426"/>
    <x v="0"/>
    <x v="0"/>
    <x v="0"/>
    <x v="0"/>
    <x v="1"/>
    <x v="319"/>
    <x v="0"/>
    <x v="0"/>
    <s v="Tesseramento"/>
    <x v="1"/>
    <x v="4"/>
    <x v="0"/>
    <m/>
  </r>
  <r>
    <n v="41940"/>
    <x v="0"/>
    <x v="0"/>
    <x v="0"/>
    <x v="0"/>
    <x v="1"/>
    <x v="319"/>
    <x v="0"/>
    <x v="0"/>
    <s v="Tesseramento"/>
    <x v="1"/>
    <x v="3"/>
    <x v="0"/>
    <m/>
  </r>
  <r>
    <n v="63542"/>
    <x v="0"/>
    <x v="0"/>
    <x v="0"/>
    <x v="0"/>
    <x v="1"/>
    <x v="319"/>
    <x v="0"/>
    <x v="1"/>
    <s v="Tesseramento"/>
    <x v="1"/>
    <x v="4"/>
    <x v="0"/>
    <m/>
  </r>
  <r>
    <n v="77825"/>
    <x v="0"/>
    <x v="0"/>
    <x v="0"/>
    <x v="0"/>
    <x v="1"/>
    <x v="319"/>
    <x v="0"/>
    <x v="1"/>
    <s v="Tesseramento"/>
    <x v="1"/>
    <x v="4"/>
    <x v="0"/>
    <m/>
  </r>
  <r>
    <n v="19969"/>
    <x v="0"/>
    <x v="0"/>
    <x v="0"/>
    <x v="0"/>
    <x v="1"/>
    <x v="319"/>
    <x v="0"/>
    <x v="0"/>
    <s v="Tesseramento"/>
    <x v="1"/>
    <x v="4"/>
    <x v="0"/>
    <m/>
  </r>
  <r>
    <n v="19971"/>
    <x v="0"/>
    <x v="0"/>
    <x v="0"/>
    <x v="0"/>
    <x v="1"/>
    <x v="319"/>
    <x v="0"/>
    <x v="0"/>
    <s v="Tesseramento"/>
    <x v="1"/>
    <x v="4"/>
    <x v="0"/>
    <m/>
  </r>
  <r>
    <n v="19973"/>
    <x v="0"/>
    <x v="0"/>
    <x v="0"/>
    <x v="0"/>
    <x v="1"/>
    <x v="319"/>
    <x v="0"/>
    <x v="1"/>
    <s v="Tesseramento"/>
    <x v="1"/>
    <x v="4"/>
    <x v="0"/>
    <m/>
  </r>
  <r>
    <n v="228754"/>
    <x v="0"/>
    <x v="0"/>
    <x v="0"/>
    <x v="0"/>
    <x v="1"/>
    <x v="319"/>
    <x v="0"/>
    <x v="1"/>
    <s v="Tesseramento"/>
    <x v="1"/>
    <x v="3"/>
    <x v="0"/>
    <m/>
  </r>
  <r>
    <n v="49748"/>
    <x v="0"/>
    <x v="0"/>
    <x v="0"/>
    <x v="0"/>
    <x v="1"/>
    <x v="319"/>
    <x v="0"/>
    <x v="0"/>
    <s v="Tesseramento"/>
    <x v="1"/>
    <x v="0"/>
    <x v="0"/>
    <m/>
  </r>
  <r>
    <n v="49747"/>
    <x v="0"/>
    <x v="0"/>
    <x v="0"/>
    <x v="0"/>
    <x v="1"/>
    <x v="319"/>
    <x v="0"/>
    <x v="0"/>
    <s v="Tesseramento"/>
    <x v="1"/>
    <x v="4"/>
    <x v="0"/>
    <m/>
  </r>
  <r>
    <n v="1272"/>
    <x v="0"/>
    <x v="0"/>
    <x v="0"/>
    <x v="0"/>
    <x v="1"/>
    <x v="319"/>
    <x v="0"/>
    <x v="0"/>
    <s v="Tesseramento"/>
    <x v="1"/>
    <x v="4"/>
    <x v="0"/>
    <m/>
  </r>
  <r>
    <n v="93281"/>
    <x v="0"/>
    <x v="0"/>
    <x v="0"/>
    <x v="0"/>
    <x v="1"/>
    <x v="319"/>
    <x v="0"/>
    <x v="1"/>
    <s v="Tesseramento"/>
    <x v="1"/>
    <x v="4"/>
    <x v="0"/>
    <m/>
  </r>
  <r>
    <n v="96032"/>
    <x v="0"/>
    <x v="0"/>
    <x v="0"/>
    <x v="0"/>
    <x v="1"/>
    <x v="319"/>
    <x v="0"/>
    <x v="0"/>
    <s v="Tesseramento"/>
    <x v="1"/>
    <x v="4"/>
    <x v="0"/>
    <m/>
  </r>
  <r>
    <n v="74938"/>
    <x v="0"/>
    <x v="0"/>
    <x v="0"/>
    <x v="0"/>
    <x v="1"/>
    <x v="319"/>
    <x v="0"/>
    <x v="1"/>
    <s v="Tesseramento"/>
    <x v="1"/>
    <x v="4"/>
    <x v="0"/>
    <m/>
  </r>
  <r>
    <n v="49751"/>
    <x v="0"/>
    <x v="0"/>
    <x v="0"/>
    <x v="4"/>
    <x v="1"/>
    <x v="319"/>
    <x v="0"/>
    <x v="0"/>
    <s v="Tesseramento"/>
    <x v="1"/>
    <x v="0"/>
    <x v="0"/>
    <m/>
  </r>
  <r>
    <n v="84427"/>
    <x v="0"/>
    <x v="0"/>
    <x v="0"/>
    <x v="0"/>
    <x v="1"/>
    <x v="319"/>
    <x v="0"/>
    <x v="1"/>
    <s v="Tesseramento"/>
    <x v="1"/>
    <x v="3"/>
    <x v="0"/>
    <m/>
  </r>
  <r>
    <n v="19985"/>
    <x v="0"/>
    <x v="0"/>
    <x v="0"/>
    <x v="0"/>
    <x v="1"/>
    <x v="319"/>
    <x v="0"/>
    <x v="0"/>
    <s v="Tesseramento"/>
    <x v="1"/>
    <x v="4"/>
    <x v="0"/>
    <m/>
  </r>
  <r>
    <n v="19990"/>
    <x v="0"/>
    <x v="0"/>
    <x v="0"/>
    <x v="0"/>
    <x v="1"/>
    <x v="319"/>
    <x v="0"/>
    <x v="0"/>
    <s v="Tesseramento"/>
    <x v="1"/>
    <x v="3"/>
    <x v="0"/>
    <m/>
  </r>
  <r>
    <n v="90776"/>
    <x v="0"/>
    <x v="0"/>
    <x v="0"/>
    <x v="4"/>
    <x v="1"/>
    <x v="319"/>
    <x v="0"/>
    <x v="1"/>
    <s v="Tesseramento"/>
    <x v="1"/>
    <x v="4"/>
    <x v="0"/>
    <m/>
  </r>
  <r>
    <n v="90775"/>
    <x v="0"/>
    <x v="0"/>
    <x v="0"/>
    <x v="4"/>
    <x v="1"/>
    <x v="319"/>
    <x v="0"/>
    <x v="0"/>
    <s v="Tesseramento"/>
    <x v="1"/>
    <x v="4"/>
    <x v="0"/>
    <m/>
  </r>
  <r>
    <n v="209263"/>
    <x v="1"/>
    <x v="0"/>
    <x v="0"/>
    <x v="0"/>
    <x v="1"/>
    <x v="319"/>
    <x v="0"/>
    <x v="0"/>
    <s v="Tesseramento"/>
    <x v="1"/>
    <x v="5"/>
    <x v="0"/>
    <m/>
  </r>
  <r>
    <n v="114438"/>
    <x v="0"/>
    <x v="0"/>
    <x v="0"/>
    <x v="0"/>
    <x v="1"/>
    <x v="319"/>
    <x v="0"/>
    <x v="0"/>
    <s v="Tesseramento"/>
    <x v="1"/>
    <x v="0"/>
    <x v="0"/>
    <m/>
  </r>
  <r>
    <n v="110923"/>
    <x v="0"/>
    <x v="0"/>
    <x v="0"/>
    <x v="0"/>
    <x v="1"/>
    <x v="319"/>
    <x v="0"/>
    <x v="1"/>
    <s v="Tesseramento"/>
    <x v="1"/>
    <x v="1"/>
    <x v="0"/>
    <m/>
  </r>
  <r>
    <n v="41943"/>
    <x v="0"/>
    <x v="0"/>
    <x v="0"/>
    <x v="0"/>
    <x v="1"/>
    <x v="319"/>
    <x v="0"/>
    <x v="1"/>
    <s v="Tesseramento"/>
    <x v="1"/>
    <x v="3"/>
    <x v="0"/>
    <m/>
  </r>
  <r>
    <n v="30898"/>
    <x v="0"/>
    <x v="0"/>
    <x v="0"/>
    <x v="0"/>
    <x v="0"/>
    <x v="76"/>
    <x v="0"/>
    <x v="0"/>
    <s v="Tesseramento"/>
    <x v="0"/>
    <x v="4"/>
    <x v="0"/>
    <m/>
  </r>
  <r>
    <n v="224280"/>
    <x v="0"/>
    <x v="0"/>
    <x v="0"/>
    <x v="0"/>
    <x v="4"/>
    <x v="360"/>
    <x v="0"/>
    <x v="0"/>
    <s v="Tesseramento"/>
    <x v="0"/>
    <x v="0"/>
    <x v="0"/>
    <m/>
  </r>
  <r>
    <n v="216338"/>
    <x v="0"/>
    <x v="0"/>
    <x v="0"/>
    <x v="1"/>
    <x v="0"/>
    <x v="76"/>
    <x v="0"/>
    <x v="0"/>
    <s v="Tesseramento"/>
    <x v="0"/>
    <x v="0"/>
    <x v="0"/>
    <m/>
  </r>
  <r>
    <n v="225089"/>
    <x v="1"/>
    <x v="0"/>
    <x v="0"/>
    <x v="1"/>
    <x v="1"/>
    <x v="319"/>
    <x v="0"/>
    <x v="0"/>
    <s v="Tesseramento"/>
    <x v="1"/>
    <x v="5"/>
    <x v="0"/>
    <m/>
  </r>
  <r>
    <n v="42044"/>
    <x v="0"/>
    <x v="0"/>
    <x v="0"/>
    <x v="0"/>
    <x v="1"/>
    <x v="319"/>
    <x v="0"/>
    <x v="0"/>
    <s v="Tesseramento"/>
    <x v="1"/>
    <x v="0"/>
    <x v="0"/>
    <m/>
  </r>
  <r>
    <n v="214209"/>
    <x v="1"/>
    <x v="0"/>
    <x v="0"/>
    <x v="1"/>
    <x v="1"/>
    <x v="319"/>
    <x v="0"/>
    <x v="0"/>
    <s v="Tesseramento"/>
    <x v="1"/>
    <x v="5"/>
    <x v="0"/>
    <m/>
  </r>
  <r>
    <n v="117362"/>
    <x v="0"/>
    <x v="0"/>
    <x v="0"/>
    <x v="0"/>
    <x v="1"/>
    <x v="319"/>
    <x v="0"/>
    <x v="1"/>
    <s v="Tesseramento"/>
    <x v="1"/>
    <x v="4"/>
    <x v="0"/>
    <m/>
  </r>
  <r>
    <n v="110924"/>
    <x v="0"/>
    <x v="0"/>
    <x v="0"/>
    <x v="0"/>
    <x v="1"/>
    <x v="319"/>
    <x v="0"/>
    <x v="0"/>
    <s v="Tesseramento"/>
    <x v="1"/>
    <x v="4"/>
    <x v="0"/>
    <m/>
  </r>
  <r>
    <n v="20002"/>
    <x v="0"/>
    <x v="0"/>
    <x v="0"/>
    <x v="1"/>
    <x v="1"/>
    <x v="319"/>
    <x v="0"/>
    <x v="0"/>
    <s v="Tesseramento"/>
    <x v="1"/>
    <x v="4"/>
    <x v="0"/>
    <m/>
  </r>
  <r>
    <n v="90777"/>
    <x v="0"/>
    <x v="0"/>
    <x v="0"/>
    <x v="0"/>
    <x v="1"/>
    <x v="319"/>
    <x v="0"/>
    <x v="0"/>
    <s v="Tesseramento"/>
    <x v="1"/>
    <x v="0"/>
    <x v="0"/>
    <m/>
  </r>
  <r>
    <n v="226438"/>
    <x v="1"/>
    <x v="0"/>
    <x v="0"/>
    <x v="0"/>
    <x v="1"/>
    <x v="319"/>
    <x v="0"/>
    <x v="1"/>
    <s v="Tesseramento"/>
    <x v="1"/>
    <x v="5"/>
    <x v="0"/>
    <m/>
  </r>
  <r>
    <n v="233131"/>
    <x v="1"/>
    <x v="0"/>
    <x v="0"/>
    <x v="2"/>
    <x v="1"/>
    <x v="319"/>
    <x v="0"/>
    <x v="1"/>
    <s v="Tesseramento"/>
    <x v="1"/>
    <x v="5"/>
    <x v="0"/>
    <m/>
  </r>
  <r>
    <n v="226061"/>
    <x v="0"/>
    <x v="0"/>
    <x v="0"/>
    <x v="1"/>
    <x v="1"/>
    <x v="319"/>
    <x v="0"/>
    <x v="1"/>
    <s v="Tesseramento"/>
    <x v="1"/>
    <x v="0"/>
    <x v="0"/>
    <m/>
  </r>
  <r>
    <n v="129942"/>
    <x v="0"/>
    <x v="0"/>
    <x v="0"/>
    <x v="0"/>
    <x v="1"/>
    <x v="319"/>
    <x v="0"/>
    <x v="1"/>
    <s v="Tesseramento"/>
    <x v="1"/>
    <x v="4"/>
    <x v="0"/>
    <m/>
  </r>
  <r>
    <n v="70199"/>
    <x v="0"/>
    <x v="0"/>
    <x v="0"/>
    <x v="0"/>
    <x v="1"/>
    <x v="319"/>
    <x v="0"/>
    <x v="1"/>
    <s v="Tesseramento"/>
    <x v="1"/>
    <x v="4"/>
    <x v="0"/>
    <m/>
  </r>
  <r>
    <n v="20018"/>
    <x v="0"/>
    <x v="0"/>
    <x v="0"/>
    <x v="0"/>
    <x v="1"/>
    <x v="319"/>
    <x v="0"/>
    <x v="1"/>
    <s v="Tesseramento"/>
    <x v="1"/>
    <x v="4"/>
    <x v="0"/>
    <m/>
  </r>
  <r>
    <n v="20024"/>
    <x v="0"/>
    <x v="0"/>
    <x v="0"/>
    <x v="0"/>
    <x v="1"/>
    <x v="319"/>
    <x v="0"/>
    <x v="1"/>
    <s v="Tesseramento"/>
    <x v="1"/>
    <x v="4"/>
    <x v="0"/>
    <m/>
  </r>
  <r>
    <n v="20022"/>
    <x v="0"/>
    <x v="0"/>
    <x v="0"/>
    <x v="0"/>
    <x v="1"/>
    <x v="319"/>
    <x v="0"/>
    <x v="0"/>
    <s v="Tesseramento"/>
    <x v="1"/>
    <x v="4"/>
    <x v="0"/>
    <m/>
  </r>
  <r>
    <n v="34907"/>
    <x v="0"/>
    <x v="2"/>
    <x v="0"/>
    <x v="0"/>
    <x v="7"/>
    <x v="225"/>
    <x v="1"/>
    <x v="0"/>
    <s v="Tesseramento"/>
    <x v="0"/>
    <x v="8"/>
    <x v="0"/>
    <m/>
  </r>
  <r>
    <n v="93283"/>
    <x v="0"/>
    <x v="0"/>
    <x v="0"/>
    <x v="0"/>
    <x v="1"/>
    <x v="319"/>
    <x v="0"/>
    <x v="0"/>
    <s v="Tesseramento"/>
    <x v="1"/>
    <x v="3"/>
    <x v="0"/>
    <m/>
  </r>
  <r>
    <n v="93284"/>
    <x v="0"/>
    <x v="0"/>
    <x v="0"/>
    <x v="0"/>
    <x v="1"/>
    <x v="319"/>
    <x v="0"/>
    <x v="1"/>
    <s v="Tesseramento"/>
    <x v="1"/>
    <x v="4"/>
    <x v="0"/>
    <m/>
  </r>
  <r>
    <n v="20031"/>
    <x v="0"/>
    <x v="0"/>
    <x v="0"/>
    <x v="1"/>
    <x v="1"/>
    <x v="319"/>
    <x v="0"/>
    <x v="0"/>
    <s v="Tesseramento"/>
    <x v="1"/>
    <x v="4"/>
    <x v="0"/>
    <m/>
  </r>
  <r>
    <n v="201690"/>
    <x v="1"/>
    <x v="0"/>
    <x v="0"/>
    <x v="1"/>
    <x v="1"/>
    <x v="319"/>
    <x v="0"/>
    <x v="0"/>
    <s v="Tesseramento"/>
    <x v="1"/>
    <x v="5"/>
    <x v="0"/>
    <m/>
  </r>
  <r>
    <n v="9617"/>
    <x v="0"/>
    <x v="2"/>
    <x v="0"/>
    <x v="0"/>
    <x v="7"/>
    <x v="225"/>
    <x v="1"/>
    <x v="1"/>
    <s v="Tesseramento"/>
    <x v="0"/>
    <x v="8"/>
    <x v="0"/>
    <m/>
  </r>
  <r>
    <n v="34204"/>
    <x v="0"/>
    <x v="2"/>
    <x v="0"/>
    <x v="4"/>
    <x v="7"/>
    <x v="225"/>
    <x v="1"/>
    <x v="0"/>
    <s v="Tesseramento"/>
    <x v="0"/>
    <x v="8"/>
    <x v="0"/>
    <m/>
  </r>
  <r>
    <n v="230705"/>
    <x v="0"/>
    <x v="0"/>
    <x v="0"/>
    <x v="1"/>
    <x v="8"/>
    <x v="31"/>
    <x v="0"/>
    <x v="0"/>
    <s v="Tesseramento"/>
    <x v="1"/>
    <x v="4"/>
    <x v="0"/>
    <m/>
  </r>
  <r>
    <n v="233413"/>
    <x v="0"/>
    <x v="0"/>
    <x v="0"/>
    <x v="0"/>
    <x v="8"/>
    <x v="31"/>
    <x v="0"/>
    <x v="0"/>
    <s v="Tesseramento"/>
    <x v="1"/>
    <x v="0"/>
    <x v="0"/>
    <m/>
  </r>
  <r>
    <n v="233412"/>
    <x v="1"/>
    <x v="0"/>
    <x v="0"/>
    <x v="1"/>
    <x v="8"/>
    <x v="31"/>
    <x v="0"/>
    <x v="0"/>
    <s v="Tesseramento"/>
    <x v="1"/>
    <x v="5"/>
    <x v="0"/>
    <m/>
  </r>
  <r>
    <n v="219586"/>
    <x v="0"/>
    <x v="0"/>
    <x v="0"/>
    <x v="0"/>
    <x v="1"/>
    <x v="319"/>
    <x v="0"/>
    <x v="0"/>
    <s v="Tesseramento"/>
    <x v="1"/>
    <x v="0"/>
    <x v="0"/>
    <m/>
  </r>
  <r>
    <n v="177956"/>
    <x v="0"/>
    <x v="0"/>
    <x v="0"/>
    <x v="0"/>
    <x v="1"/>
    <x v="319"/>
    <x v="0"/>
    <x v="0"/>
    <s v="Tesseramento"/>
    <x v="1"/>
    <x v="0"/>
    <x v="0"/>
    <m/>
  </r>
  <r>
    <n v="190819"/>
    <x v="0"/>
    <x v="0"/>
    <x v="0"/>
    <x v="0"/>
    <x v="1"/>
    <x v="319"/>
    <x v="0"/>
    <x v="0"/>
    <s v="Tesseramento"/>
    <x v="1"/>
    <x v="0"/>
    <x v="0"/>
    <m/>
  </r>
  <r>
    <n v="20042"/>
    <x v="0"/>
    <x v="0"/>
    <x v="0"/>
    <x v="0"/>
    <x v="1"/>
    <x v="319"/>
    <x v="0"/>
    <x v="1"/>
    <s v="Tesseramento"/>
    <x v="1"/>
    <x v="4"/>
    <x v="0"/>
    <m/>
  </r>
  <r>
    <n v="191662"/>
    <x v="0"/>
    <x v="0"/>
    <x v="0"/>
    <x v="0"/>
    <x v="1"/>
    <x v="319"/>
    <x v="0"/>
    <x v="0"/>
    <s v="Tesseramento"/>
    <x v="1"/>
    <x v="0"/>
    <x v="0"/>
    <m/>
  </r>
  <r>
    <n v="49758"/>
    <x v="0"/>
    <x v="0"/>
    <x v="0"/>
    <x v="0"/>
    <x v="1"/>
    <x v="319"/>
    <x v="0"/>
    <x v="0"/>
    <s v="Tesseramento"/>
    <x v="1"/>
    <x v="4"/>
    <x v="0"/>
    <m/>
  </r>
  <r>
    <n v="216935"/>
    <x v="0"/>
    <x v="0"/>
    <x v="0"/>
    <x v="0"/>
    <x v="1"/>
    <x v="319"/>
    <x v="0"/>
    <x v="0"/>
    <s v="Tesseramento"/>
    <x v="1"/>
    <x v="3"/>
    <x v="0"/>
    <m/>
  </r>
  <r>
    <n v="204041"/>
    <x v="0"/>
    <x v="0"/>
    <x v="0"/>
    <x v="1"/>
    <x v="1"/>
    <x v="319"/>
    <x v="0"/>
    <x v="0"/>
    <s v="Tesseramento"/>
    <x v="1"/>
    <x v="4"/>
    <x v="0"/>
    <m/>
  </r>
  <r>
    <n v="170874"/>
    <x v="0"/>
    <x v="0"/>
    <x v="0"/>
    <x v="0"/>
    <x v="1"/>
    <x v="319"/>
    <x v="0"/>
    <x v="0"/>
    <s v="Tesseramento"/>
    <x v="1"/>
    <x v="3"/>
    <x v="0"/>
    <m/>
  </r>
  <r>
    <n v="224561"/>
    <x v="0"/>
    <x v="0"/>
    <x v="0"/>
    <x v="0"/>
    <x v="1"/>
    <x v="319"/>
    <x v="0"/>
    <x v="1"/>
    <s v="Tesseramento"/>
    <x v="1"/>
    <x v="0"/>
    <x v="0"/>
    <m/>
  </r>
  <r>
    <n v="32950"/>
    <x v="0"/>
    <x v="0"/>
    <x v="0"/>
    <x v="0"/>
    <x v="1"/>
    <x v="319"/>
    <x v="0"/>
    <x v="0"/>
    <s v="Tesseramento"/>
    <x v="1"/>
    <x v="3"/>
    <x v="0"/>
    <m/>
  </r>
  <r>
    <n v="170875"/>
    <x v="0"/>
    <x v="0"/>
    <x v="0"/>
    <x v="0"/>
    <x v="1"/>
    <x v="319"/>
    <x v="0"/>
    <x v="0"/>
    <s v="Tesseramento"/>
    <x v="1"/>
    <x v="4"/>
    <x v="0"/>
    <m/>
  </r>
  <r>
    <n v="20063"/>
    <x v="0"/>
    <x v="0"/>
    <x v="0"/>
    <x v="0"/>
    <x v="1"/>
    <x v="319"/>
    <x v="0"/>
    <x v="1"/>
    <s v="Tesseramento"/>
    <x v="1"/>
    <x v="4"/>
    <x v="0"/>
    <m/>
  </r>
  <r>
    <n v="196063"/>
    <x v="0"/>
    <x v="0"/>
    <x v="0"/>
    <x v="0"/>
    <x v="1"/>
    <x v="319"/>
    <x v="0"/>
    <x v="0"/>
    <s v="Tesseramento"/>
    <x v="1"/>
    <x v="0"/>
    <x v="0"/>
    <m/>
  </r>
  <r>
    <n v="8994"/>
    <x v="0"/>
    <x v="0"/>
    <x v="0"/>
    <x v="0"/>
    <x v="1"/>
    <x v="319"/>
    <x v="0"/>
    <x v="0"/>
    <s v="Tesseramento"/>
    <x v="1"/>
    <x v="4"/>
    <x v="0"/>
    <m/>
  </r>
  <r>
    <n v="20075"/>
    <x v="0"/>
    <x v="0"/>
    <x v="0"/>
    <x v="0"/>
    <x v="1"/>
    <x v="319"/>
    <x v="0"/>
    <x v="1"/>
    <s v="Tesseramento"/>
    <x v="1"/>
    <x v="4"/>
    <x v="0"/>
    <m/>
  </r>
  <r>
    <n v="20076"/>
    <x v="0"/>
    <x v="0"/>
    <x v="0"/>
    <x v="0"/>
    <x v="1"/>
    <x v="319"/>
    <x v="0"/>
    <x v="0"/>
    <s v="Tesseramento"/>
    <x v="1"/>
    <x v="4"/>
    <x v="0"/>
    <m/>
  </r>
  <r>
    <n v="202194"/>
    <x v="0"/>
    <x v="0"/>
    <x v="0"/>
    <x v="0"/>
    <x v="1"/>
    <x v="319"/>
    <x v="0"/>
    <x v="0"/>
    <s v="Tesseramento"/>
    <x v="1"/>
    <x v="3"/>
    <x v="0"/>
    <m/>
  </r>
  <r>
    <n v="192148"/>
    <x v="0"/>
    <x v="0"/>
    <x v="0"/>
    <x v="0"/>
    <x v="1"/>
    <x v="319"/>
    <x v="0"/>
    <x v="0"/>
    <s v="Tesseramento"/>
    <x v="1"/>
    <x v="3"/>
    <x v="0"/>
    <m/>
  </r>
  <r>
    <n v="201177"/>
    <x v="1"/>
    <x v="0"/>
    <x v="0"/>
    <x v="0"/>
    <x v="1"/>
    <x v="319"/>
    <x v="0"/>
    <x v="0"/>
    <s v="Tesseramento"/>
    <x v="1"/>
    <x v="5"/>
    <x v="0"/>
    <s v="B"/>
  </r>
  <r>
    <n v="50256"/>
    <x v="0"/>
    <x v="0"/>
    <x v="0"/>
    <x v="0"/>
    <x v="1"/>
    <x v="319"/>
    <x v="0"/>
    <x v="1"/>
    <s v="Tesseramento"/>
    <x v="1"/>
    <x v="4"/>
    <x v="0"/>
    <m/>
  </r>
  <r>
    <n v="49764"/>
    <x v="0"/>
    <x v="0"/>
    <x v="0"/>
    <x v="0"/>
    <x v="1"/>
    <x v="319"/>
    <x v="0"/>
    <x v="1"/>
    <s v="Tesseramento"/>
    <x v="1"/>
    <x v="4"/>
    <x v="0"/>
    <m/>
  </r>
  <r>
    <n v="20084"/>
    <x v="0"/>
    <x v="0"/>
    <x v="0"/>
    <x v="0"/>
    <x v="1"/>
    <x v="319"/>
    <x v="0"/>
    <x v="0"/>
    <s v="Tesseramento"/>
    <x v="1"/>
    <x v="4"/>
    <x v="0"/>
    <m/>
  </r>
  <r>
    <n v="225613"/>
    <x v="1"/>
    <x v="0"/>
    <x v="0"/>
    <x v="0"/>
    <x v="1"/>
    <x v="319"/>
    <x v="0"/>
    <x v="1"/>
    <s v="Tesseramento"/>
    <x v="1"/>
    <x v="5"/>
    <x v="0"/>
    <m/>
  </r>
  <r>
    <n v="217003"/>
    <x v="0"/>
    <x v="0"/>
    <x v="0"/>
    <x v="0"/>
    <x v="1"/>
    <x v="319"/>
    <x v="0"/>
    <x v="0"/>
    <s v="Tesseramento"/>
    <x v="1"/>
    <x v="0"/>
    <x v="0"/>
    <m/>
  </r>
  <r>
    <n v="227559"/>
    <x v="1"/>
    <x v="0"/>
    <x v="0"/>
    <x v="0"/>
    <x v="1"/>
    <x v="319"/>
    <x v="0"/>
    <x v="0"/>
    <s v="Tesseramento"/>
    <x v="1"/>
    <x v="5"/>
    <x v="0"/>
    <m/>
  </r>
  <r>
    <n v="196862"/>
    <x v="0"/>
    <x v="0"/>
    <x v="0"/>
    <x v="0"/>
    <x v="1"/>
    <x v="319"/>
    <x v="0"/>
    <x v="0"/>
    <s v="Tesseramento"/>
    <x v="1"/>
    <x v="0"/>
    <x v="0"/>
    <m/>
  </r>
  <r>
    <n v="155597"/>
    <x v="0"/>
    <x v="0"/>
    <x v="0"/>
    <x v="0"/>
    <x v="1"/>
    <x v="319"/>
    <x v="0"/>
    <x v="0"/>
    <s v="Tesseramento"/>
    <x v="1"/>
    <x v="4"/>
    <x v="0"/>
    <m/>
  </r>
  <r>
    <n v="192366"/>
    <x v="0"/>
    <x v="0"/>
    <x v="0"/>
    <x v="0"/>
    <x v="1"/>
    <x v="319"/>
    <x v="0"/>
    <x v="0"/>
    <s v="Tesseramento"/>
    <x v="1"/>
    <x v="3"/>
    <x v="0"/>
    <m/>
  </r>
  <r>
    <n v="182391"/>
    <x v="0"/>
    <x v="0"/>
    <x v="0"/>
    <x v="1"/>
    <x v="1"/>
    <x v="319"/>
    <x v="0"/>
    <x v="0"/>
    <s v="Tesseramento"/>
    <x v="1"/>
    <x v="0"/>
    <x v="0"/>
    <m/>
  </r>
  <r>
    <n v="216880"/>
    <x v="0"/>
    <x v="1"/>
    <x v="0"/>
    <x v="3"/>
    <x v="1"/>
    <x v="48"/>
    <x v="0"/>
    <x v="0"/>
    <s v="Tesseramento"/>
    <x v="1"/>
    <x v="0"/>
    <x v="0"/>
    <m/>
  </r>
  <r>
    <n v="235619"/>
    <x v="0"/>
    <x v="0"/>
    <x v="1"/>
    <x v="0"/>
    <x v="8"/>
    <x v="31"/>
    <x v="0"/>
    <x v="0"/>
    <s v="Tesseramento"/>
    <x v="1"/>
    <x v="0"/>
    <x v="0"/>
    <m/>
  </r>
  <r>
    <n v="221332"/>
    <x v="0"/>
    <x v="1"/>
    <x v="0"/>
    <x v="3"/>
    <x v="2"/>
    <x v="180"/>
    <x v="0"/>
    <x v="0"/>
    <s v="Tesseramento"/>
    <x v="1"/>
    <x v="4"/>
    <x v="0"/>
    <m/>
  </r>
  <r>
    <n v="20099"/>
    <x v="0"/>
    <x v="0"/>
    <x v="0"/>
    <x v="0"/>
    <x v="1"/>
    <x v="319"/>
    <x v="0"/>
    <x v="0"/>
    <s v="Tesseramento"/>
    <x v="1"/>
    <x v="4"/>
    <x v="0"/>
    <m/>
  </r>
  <r>
    <n v="132442"/>
    <x v="0"/>
    <x v="0"/>
    <x v="0"/>
    <x v="0"/>
    <x v="1"/>
    <x v="319"/>
    <x v="0"/>
    <x v="0"/>
    <s v="Tesseramento"/>
    <x v="1"/>
    <x v="0"/>
    <x v="0"/>
    <m/>
  </r>
  <r>
    <n v="155598"/>
    <x v="0"/>
    <x v="0"/>
    <x v="0"/>
    <x v="0"/>
    <x v="1"/>
    <x v="319"/>
    <x v="0"/>
    <x v="0"/>
    <s v="Tesseramento"/>
    <x v="1"/>
    <x v="3"/>
    <x v="0"/>
    <m/>
  </r>
  <r>
    <n v="55798"/>
    <x v="0"/>
    <x v="0"/>
    <x v="0"/>
    <x v="0"/>
    <x v="1"/>
    <x v="319"/>
    <x v="0"/>
    <x v="1"/>
    <s v="Tesseramento"/>
    <x v="1"/>
    <x v="4"/>
    <x v="0"/>
    <m/>
  </r>
  <r>
    <n v="20113"/>
    <x v="0"/>
    <x v="0"/>
    <x v="0"/>
    <x v="0"/>
    <x v="1"/>
    <x v="319"/>
    <x v="0"/>
    <x v="0"/>
    <s v="Tesseramento"/>
    <x v="1"/>
    <x v="4"/>
    <x v="0"/>
    <m/>
  </r>
  <r>
    <n v="128041"/>
    <x v="0"/>
    <x v="0"/>
    <x v="0"/>
    <x v="0"/>
    <x v="1"/>
    <x v="319"/>
    <x v="0"/>
    <x v="0"/>
    <s v="Tesseramento"/>
    <x v="1"/>
    <x v="0"/>
    <x v="0"/>
    <m/>
  </r>
  <r>
    <n v="63807"/>
    <x v="0"/>
    <x v="0"/>
    <x v="0"/>
    <x v="0"/>
    <x v="1"/>
    <x v="319"/>
    <x v="0"/>
    <x v="1"/>
    <s v="Tesseramento"/>
    <x v="1"/>
    <x v="4"/>
    <x v="0"/>
    <m/>
  </r>
  <r>
    <n v="20119"/>
    <x v="0"/>
    <x v="0"/>
    <x v="0"/>
    <x v="0"/>
    <x v="1"/>
    <x v="319"/>
    <x v="0"/>
    <x v="0"/>
    <s v="Tesseramento"/>
    <x v="1"/>
    <x v="4"/>
    <x v="0"/>
    <m/>
  </r>
  <r>
    <n v="102842"/>
    <x v="0"/>
    <x v="0"/>
    <x v="0"/>
    <x v="0"/>
    <x v="1"/>
    <x v="319"/>
    <x v="0"/>
    <x v="0"/>
    <s v="Tesseramento"/>
    <x v="1"/>
    <x v="3"/>
    <x v="0"/>
    <m/>
  </r>
  <r>
    <n v="126058"/>
    <x v="0"/>
    <x v="0"/>
    <x v="0"/>
    <x v="0"/>
    <x v="1"/>
    <x v="319"/>
    <x v="0"/>
    <x v="0"/>
    <s v="Tesseramento"/>
    <x v="1"/>
    <x v="3"/>
    <x v="0"/>
    <m/>
  </r>
  <r>
    <n v="129946"/>
    <x v="0"/>
    <x v="0"/>
    <x v="0"/>
    <x v="0"/>
    <x v="1"/>
    <x v="319"/>
    <x v="0"/>
    <x v="0"/>
    <s v="Tesseramento"/>
    <x v="1"/>
    <x v="3"/>
    <x v="0"/>
    <m/>
  </r>
  <r>
    <n v="108651"/>
    <x v="0"/>
    <x v="0"/>
    <x v="0"/>
    <x v="0"/>
    <x v="1"/>
    <x v="319"/>
    <x v="0"/>
    <x v="0"/>
    <s v="Tesseramento"/>
    <x v="1"/>
    <x v="0"/>
    <x v="0"/>
    <m/>
  </r>
  <r>
    <n v="209730"/>
    <x v="1"/>
    <x v="0"/>
    <x v="0"/>
    <x v="1"/>
    <x v="1"/>
    <x v="319"/>
    <x v="0"/>
    <x v="0"/>
    <s v="Tesseramento"/>
    <x v="1"/>
    <x v="5"/>
    <x v="0"/>
    <m/>
  </r>
  <r>
    <n v="115844"/>
    <x v="0"/>
    <x v="0"/>
    <x v="0"/>
    <x v="0"/>
    <x v="1"/>
    <x v="319"/>
    <x v="0"/>
    <x v="0"/>
    <s v="Tesseramento"/>
    <x v="1"/>
    <x v="4"/>
    <x v="0"/>
    <m/>
  </r>
  <r>
    <n v="65311"/>
    <x v="0"/>
    <x v="0"/>
    <x v="0"/>
    <x v="0"/>
    <x v="1"/>
    <x v="319"/>
    <x v="0"/>
    <x v="1"/>
    <s v="Tesseramento"/>
    <x v="1"/>
    <x v="0"/>
    <x v="0"/>
    <m/>
  </r>
  <r>
    <n v="200319"/>
    <x v="0"/>
    <x v="0"/>
    <x v="0"/>
    <x v="0"/>
    <x v="1"/>
    <x v="319"/>
    <x v="0"/>
    <x v="0"/>
    <s v="Tesseramento"/>
    <x v="1"/>
    <x v="4"/>
    <x v="0"/>
    <m/>
  </r>
  <r>
    <n v="18598"/>
    <x v="0"/>
    <x v="0"/>
    <x v="0"/>
    <x v="4"/>
    <x v="1"/>
    <x v="319"/>
    <x v="0"/>
    <x v="0"/>
    <s v="Tesseramento"/>
    <x v="1"/>
    <x v="0"/>
    <x v="0"/>
    <m/>
  </r>
  <r>
    <n v="9734"/>
    <x v="0"/>
    <x v="0"/>
    <x v="0"/>
    <x v="0"/>
    <x v="1"/>
    <x v="319"/>
    <x v="0"/>
    <x v="0"/>
    <s v="Tesseramento"/>
    <x v="1"/>
    <x v="4"/>
    <x v="0"/>
    <m/>
  </r>
  <r>
    <n v="236054"/>
    <x v="1"/>
    <x v="0"/>
    <x v="1"/>
    <x v="2"/>
    <x v="11"/>
    <x v="94"/>
    <x v="0"/>
    <x v="0"/>
    <s v="Tesseramento"/>
    <x v="1"/>
    <x v="5"/>
    <x v="0"/>
    <m/>
  </r>
  <r>
    <n v="45985"/>
    <x v="0"/>
    <x v="0"/>
    <x v="0"/>
    <x v="4"/>
    <x v="1"/>
    <x v="319"/>
    <x v="0"/>
    <x v="0"/>
    <s v="Tesseramento"/>
    <x v="1"/>
    <x v="4"/>
    <x v="0"/>
    <m/>
  </r>
  <r>
    <n v="190135"/>
    <x v="0"/>
    <x v="0"/>
    <x v="0"/>
    <x v="0"/>
    <x v="1"/>
    <x v="319"/>
    <x v="0"/>
    <x v="1"/>
    <s v="Tesseramento"/>
    <x v="1"/>
    <x v="3"/>
    <x v="0"/>
    <m/>
  </r>
  <r>
    <n v="49765"/>
    <x v="0"/>
    <x v="0"/>
    <x v="0"/>
    <x v="0"/>
    <x v="1"/>
    <x v="319"/>
    <x v="0"/>
    <x v="0"/>
    <s v="Tesseramento"/>
    <x v="1"/>
    <x v="0"/>
    <x v="0"/>
    <m/>
  </r>
  <r>
    <n v="114857"/>
    <x v="0"/>
    <x v="0"/>
    <x v="0"/>
    <x v="0"/>
    <x v="1"/>
    <x v="319"/>
    <x v="0"/>
    <x v="1"/>
    <s v="Tesseramento"/>
    <x v="1"/>
    <x v="0"/>
    <x v="0"/>
    <m/>
  </r>
  <r>
    <n v="49766"/>
    <x v="0"/>
    <x v="0"/>
    <x v="0"/>
    <x v="0"/>
    <x v="1"/>
    <x v="319"/>
    <x v="0"/>
    <x v="0"/>
    <s v="Tesseramento"/>
    <x v="1"/>
    <x v="4"/>
    <x v="0"/>
    <m/>
  </r>
  <r>
    <n v="20142"/>
    <x v="0"/>
    <x v="0"/>
    <x v="0"/>
    <x v="0"/>
    <x v="1"/>
    <x v="319"/>
    <x v="0"/>
    <x v="0"/>
    <s v="Tesseramento"/>
    <x v="1"/>
    <x v="3"/>
    <x v="0"/>
    <m/>
  </r>
  <r>
    <n v="20147"/>
    <x v="0"/>
    <x v="0"/>
    <x v="0"/>
    <x v="0"/>
    <x v="1"/>
    <x v="319"/>
    <x v="0"/>
    <x v="0"/>
    <s v="Tesseramento"/>
    <x v="1"/>
    <x v="3"/>
    <x v="0"/>
    <m/>
  </r>
  <r>
    <n v="20148"/>
    <x v="0"/>
    <x v="0"/>
    <x v="0"/>
    <x v="0"/>
    <x v="1"/>
    <x v="319"/>
    <x v="0"/>
    <x v="1"/>
    <s v="Tesseramento"/>
    <x v="1"/>
    <x v="4"/>
    <x v="0"/>
    <m/>
  </r>
  <r>
    <n v="119368"/>
    <x v="0"/>
    <x v="0"/>
    <x v="0"/>
    <x v="0"/>
    <x v="4"/>
    <x v="65"/>
    <x v="0"/>
    <x v="0"/>
    <s v="Tesseramento"/>
    <x v="1"/>
    <x v="0"/>
    <x v="0"/>
    <m/>
  </r>
  <r>
    <n v="24186"/>
    <x v="0"/>
    <x v="1"/>
    <x v="2"/>
    <x v="4"/>
    <x v="11"/>
    <x v="94"/>
    <x v="0"/>
    <x v="1"/>
    <s v="Tesseramento"/>
    <x v="1"/>
    <x v="0"/>
    <x v="0"/>
    <m/>
  </r>
  <r>
    <n v="132028"/>
    <x v="0"/>
    <x v="0"/>
    <x v="0"/>
    <x v="0"/>
    <x v="1"/>
    <x v="319"/>
    <x v="0"/>
    <x v="1"/>
    <s v="Tesseramento"/>
    <x v="1"/>
    <x v="0"/>
    <x v="0"/>
    <m/>
  </r>
  <r>
    <n v="20156"/>
    <x v="0"/>
    <x v="0"/>
    <x v="0"/>
    <x v="0"/>
    <x v="1"/>
    <x v="319"/>
    <x v="0"/>
    <x v="0"/>
    <s v="Tesseramento"/>
    <x v="1"/>
    <x v="4"/>
    <x v="0"/>
    <m/>
  </r>
  <r>
    <n v="55432"/>
    <x v="0"/>
    <x v="0"/>
    <x v="0"/>
    <x v="0"/>
    <x v="1"/>
    <x v="319"/>
    <x v="0"/>
    <x v="0"/>
    <s v="Tesseramento"/>
    <x v="1"/>
    <x v="3"/>
    <x v="0"/>
    <m/>
  </r>
  <r>
    <n v="52912"/>
    <x v="0"/>
    <x v="0"/>
    <x v="0"/>
    <x v="0"/>
    <x v="4"/>
    <x v="197"/>
    <x v="0"/>
    <x v="0"/>
    <s v="Tesseramento"/>
    <x v="1"/>
    <x v="0"/>
    <x v="0"/>
    <m/>
  </r>
  <r>
    <n v="129958"/>
    <x v="1"/>
    <x v="0"/>
    <x v="0"/>
    <x v="0"/>
    <x v="1"/>
    <x v="319"/>
    <x v="0"/>
    <x v="0"/>
    <s v="Tesseramento"/>
    <x v="1"/>
    <x v="6"/>
    <x v="0"/>
    <m/>
  </r>
  <r>
    <n v="110930"/>
    <x v="0"/>
    <x v="0"/>
    <x v="0"/>
    <x v="0"/>
    <x v="1"/>
    <x v="319"/>
    <x v="0"/>
    <x v="0"/>
    <s v="Tesseramento"/>
    <x v="1"/>
    <x v="1"/>
    <x v="0"/>
    <m/>
  </r>
  <r>
    <n v="33029"/>
    <x v="0"/>
    <x v="0"/>
    <x v="0"/>
    <x v="0"/>
    <x v="1"/>
    <x v="319"/>
    <x v="0"/>
    <x v="0"/>
    <s v="Tesseramento"/>
    <x v="1"/>
    <x v="0"/>
    <x v="0"/>
    <m/>
  </r>
  <r>
    <n v="54878"/>
    <x v="0"/>
    <x v="0"/>
    <x v="0"/>
    <x v="0"/>
    <x v="1"/>
    <x v="319"/>
    <x v="0"/>
    <x v="0"/>
    <s v="Tesseramento"/>
    <x v="1"/>
    <x v="4"/>
    <x v="0"/>
    <m/>
  </r>
  <r>
    <n v="193146"/>
    <x v="0"/>
    <x v="0"/>
    <x v="0"/>
    <x v="0"/>
    <x v="1"/>
    <x v="319"/>
    <x v="0"/>
    <x v="1"/>
    <s v="Tesseramento"/>
    <x v="1"/>
    <x v="4"/>
    <x v="0"/>
    <m/>
  </r>
  <r>
    <n v="20162"/>
    <x v="0"/>
    <x v="0"/>
    <x v="0"/>
    <x v="0"/>
    <x v="1"/>
    <x v="319"/>
    <x v="0"/>
    <x v="0"/>
    <s v="Tesseramento"/>
    <x v="1"/>
    <x v="4"/>
    <x v="0"/>
    <m/>
  </r>
  <r>
    <n v="20164"/>
    <x v="0"/>
    <x v="0"/>
    <x v="0"/>
    <x v="0"/>
    <x v="1"/>
    <x v="319"/>
    <x v="0"/>
    <x v="1"/>
    <s v="Tesseramento"/>
    <x v="1"/>
    <x v="4"/>
    <x v="0"/>
    <m/>
  </r>
  <r>
    <n v="15900"/>
    <x v="0"/>
    <x v="0"/>
    <x v="0"/>
    <x v="0"/>
    <x v="1"/>
    <x v="319"/>
    <x v="0"/>
    <x v="0"/>
    <s v="Tesseramento"/>
    <x v="1"/>
    <x v="4"/>
    <x v="0"/>
    <m/>
  </r>
  <r>
    <n v="190136"/>
    <x v="0"/>
    <x v="0"/>
    <x v="0"/>
    <x v="0"/>
    <x v="1"/>
    <x v="319"/>
    <x v="0"/>
    <x v="0"/>
    <s v="Tesseramento"/>
    <x v="1"/>
    <x v="3"/>
    <x v="0"/>
    <m/>
  </r>
  <r>
    <n v="15905"/>
    <x v="0"/>
    <x v="0"/>
    <x v="0"/>
    <x v="0"/>
    <x v="1"/>
    <x v="319"/>
    <x v="0"/>
    <x v="0"/>
    <s v="Tesseramento"/>
    <x v="1"/>
    <x v="4"/>
    <x v="0"/>
    <m/>
  </r>
  <r>
    <n v="53263"/>
    <x v="0"/>
    <x v="0"/>
    <x v="0"/>
    <x v="0"/>
    <x v="1"/>
    <x v="319"/>
    <x v="0"/>
    <x v="0"/>
    <s v="Tesseramento"/>
    <x v="1"/>
    <x v="0"/>
    <x v="0"/>
    <m/>
  </r>
  <r>
    <n v="64023"/>
    <x v="0"/>
    <x v="0"/>
    <x v="0"/>
    <x v="0"/>
    <x v="1"/>
    <x v="319"/>
    <x v="0"/>
    <x v="0"/>
    <s v="Tesseramento"/>
    <x v="1"/>
    <x v="3"/>
    <x v="0"/>
    <m/>
  </r>
  <r>
    <n v="76762"/>
    <x v="0"/>
    <x v="0"/>
    <x v="0"/>
    <x v="0"/>
    <x v="1"/>
    <x v="319"/>
    <x v="0"/>
    <x v="1"/>
    <s v="Tesseramento"/>
    <x v="1"/>
    <x v="4"/>
    <x v="0"/>
    <m/>
  </r>
  <r>
    <n v="50261"/>
    <x v="0"/>
    <x v="0"/>
    <x v="0"/>
    <x v="0"/>
    <x v="1"/>
    <x v="319"/>
    <x v="0"/>
    <x v="0"/>
    <s v="Tesseramento"/>
    <x v="1"/>
    <x v="4"/>
    <x v="0"/>
    <m/>
  </r>
  <r>
    <n v="220187"/>
    <x v="0"/>
    <x v="0"/>
    <x v="0"/>
    <x v="0"/>
    <x v="4"/>
    <x v="145"/>
    <x v="0"/>
    <x v="0"/>
    <s v="Tesseramento"/>
    <x v="1"/>
    <x v="0"/>
    <x v="0"/>
    <m/>
  </r>
  <r>
    <n v="182633"/>
    <x v="0"/>
    <x v="0"/>
    <x v="0"/>
    <x v="0"/>
    <x v="1"/>
    <x v="319"/>
    <x v="0"/>
    <x v="0"/>
    <s v="Tesseramento"/>
    <x v="1"/>
    <x v="3"/>
    <x v="0"/>
    <m/>
  </r>
  <r>
    <n v="167071"/>
    <x v="0"/>
    <x v="0"/>
    <x v="0"/>
    <x v="0"/>
    <x v="1"/>
    <x v="319"/>
    <x v="0"/>
    <x v="0"/>
    <s v="Tesseramento"/>
    <x v="1"/>
    <x v="4"/>
    <x v="0"/>
    <m/>
  </r>
  <r>
    <n v="172443"/>
    <x v="0"/>
    <x v="0"/>
    <x v="0"/>
    <x v="0"/>
    <x v="1"/>
    <x v="319"/>
    <x v="0"/>
    <x v="1"/>
    <s v="Tesseramento"/>
    <x v="1"/>
    <x v="4"/>
    <x v="0"/>
    <m/>
  </r>
  <r>
    <n v="32964"/>
    <x v="0"/>
    <x v="0"/>
    <x v="0"/>
    <x v="0"/>
    <x v="1"/>
    <x v="319"/>
    <x v="0"/>
    <x v="1"/>
    <s v="Tesseramento"/>
    <x v="1"/>
    <x v="4"/>
    <x v="0"/>
    <m/>
  </r>
  <r>
    <n v="98730"/>
    <x v="0"/>
    <x v="0"/>
    <x v="0"/>
    <x v="0"/>
    <x v="1"/>
    <x v="319"/>
    <x v="0"/>
    <x v="0"/>
    <s v="Tesseramento"/>
    <x v="1"/>
    <x v="0"/>
    <x v="0"/>
    <m/>
  </r>
  <r>
    <n v="235859"/>
    <x v="0"/>
    <x v="1"/>
    <x v="1"/>
    <x v="0"/>
    <x v="7"/>
    <x v="213"/>
    <x v="0"/>
    <x v="0"/>
    <s v="Tesseramento"/>
    <x v="1"/>
    <x v="3"/>
    <x v="0"/>
    <m/>
  </r>
  <r>
    <n v="88165"/>
    <x v="0"/>
    <x v="0"/>
    <x v="0"/>
    <x v="0"/>
    <x v="4"/>
    <x v="197"/>
    <x v="0"/>
    <x v="0"/>
    <s v="Tesseramento"/>
    <x v="1"/>
    <x v="0"/>
    <x v="0"/>
    <m/>
  </r>
  <r>
    <n v="88163"/>
    <x v="0"/>
    <x v="0"/>
    <x v="0"/>
    <x v="0"/>
    <x v="4"/>
    <x v="197"/>
    <x v="0"/>
    <x v="1"/>
    <s v="Tesseramento"/>
    <x v="1"/>
    <x v="0"/>
    <x v="0"/>
    <m/>
  </r>
  <r>
    <n v="144150"/>
    <x v="0"/>
    <x v="0"/>
    <x v="0"/>
    <x v="0"/>
    <x v="4"/>
    <x v="197"/>
    <x v="0"/>
    <x v="1"/>
    <s v="Tesseramento"/>
    <x v="1"/>
    <x v="0"/>
    <x v="0"/>
    <m/>
  </r>
  <r>
    <n v="144151"/>
    <x v="0"/>
    <x v="0"/>
    <x v="0"/>
    <x v="0"/>
    <x v="4"/>
    <x v="197"/>
    <x v="0"/>
    <x v="0"/>
    <s v="Tesseramento"/>
    <x v="1"/>
    <x v="0"/>
    <x v="0"/>
    <m/>
  </r>
  <r>
    <n v="150451"/>
    <x v="0"/>
    <x v="0"/>
    <x v="0"/>
    <x v="0"/>
    <x v="4"/>
    <x v="197"/>
    <x v="0"/>
    <x v="0"/>
    <s v="Tesseramento"/>
    <x v="1"/>
    <x v="0"/>
    <x v="0"/>
    <m/>
  </r>
  <r>
    <n v="129126"/>
    <x v="0"/>
    <x v="0"/>
    <x v="0"/>
    <x v="0"/>
    <x v="4"/>
    <x v="197"/>
    <x v="0"/>
    <x v="0"/>
    <s v="Tesseramento"/>
    <x v="1"/>
    <x v="3"/>
    <x v="0"/>
    <m/>
  </r>
  <r>
    <n v="195811"/>
    <x v="0"/>
    <x v="0"/>
    <x v="0"/>
    <x v="0"/>
    <x v="4"/>
    <x v="197"/>
    <x v="0"/>
    <x v="1"/>
    <s v="Tesseramento"/>
    <x v="1"/>
    <x v="4"/>
    <x v="0"/>
    <m/>
  </r>
  <r>
    <n v="235858"/>
    <x v="1"/>
    <x v="0"/>
    <x v="1"/>
    <x v="2"/>
    <x v="7"/>
    <x v="213"/>
    <x v="0"/>
    <x v="1"/>
    <s v="Tesseramento"/>
    <x v="1"/>
    <x v="5"/>
    <x v="0"/>
    <m/>
  </r>
  <r>
    <n v="235857"/>
    <x v="1"/>
    <x v="0"/>
    <x v="1"/>
    <x v="1"/>
    <x v="7"/>
    <x v="213"/>
    <x v="0"/>
    <x v="1"/>
    <s v="Tesseramento"/>
    <x v="1"/>
    <x v="5"/>
    <x v="0"/>
    <m/>
  </r>
  <r>
    <n v="229283"/>
    <x v="1"/>
    <x v="0"/>
    <x v="0"/>
    <x v="1"/>
    <x v="1"/>
    <x v="108"/>
    <x v="0"/>
    <x v="0"/>
    <s v="Tesseramento"/>
    <x v="0"/>
    <x v="7"/>
    <x v="0"/>
    <m/>
  </r>
  <r>
    <n v="173993"/>
    <x v="0"/>
    <x v="0"/>
    <x v="2"/>
    <x v="4"/>
    <x v="4"/>
    <x v="197"/>
    <x v="0"/>
    <x v="0"/>
    <s v="Tesseramento"/>
    <x v="1"/>
    <x v="0"/>
    <x v="0"/>
    <m/>
  </r>
  <r>
    <n v="235856"/>
    <x v="1"/>
    <x v="0"/>
    <x v="1"/>
    <x v="2"/>
    <x v="7"/>
    <x v="213"/>
    <x v="0"/>
    <x v="1"/>
    <s v="Tesseramento"/>
    <x v="1"/>
    <x v="5"/>
    <x v="0"/>
    <m/>
  </r>
  <r>
    <n v="120601"/>
    <x v="0"/>
    <x v="0"/>
    <x v="0"/>
    <x v="1"/>
    <x v="12"/>
    <x v="133"/>
    <x v="0"/>
    <x v="0"/>
    <s v="Tesseramento"/>
    <x v="0"/>
    <x v="4"/>
    <x v="0"/>
    <m/>
  </r>
  <r>
    <n v="115739"/>
    <x v="0"/>
    <x v="0"/>
    <x v="0"/>
    <x v="0"/>
    <x v="12"/>
    <x v="133"/>
    <x v="0"/>
    <x v="1"/>
    <s v="Tesseramento"/>
    <x v="0"/>
    <x v="4"/>
    <x v="0"/>
    <m/>
  </r>
  <r>
    <n v="83932"/>
    <x v="0"/>
    <x v="0"/>
    <x v="0"/>
    <x v="0"/>
    <x v="4"/>
    <x v="111"/>
    <x v="0"/>
    <x v="0"/>
    <s v="Tesseramento"/>
    <x v="3"/>
    <x v="3"/>
    <x v="0"/>
    <m/>
  </r>
  <r>
    <n v="235855"/>
    <x v="1"/>
    <x v="0"/>
    <x v="1"/>
    <x v="2"/>
    <x v="7"/>
    <x v="213"/>
    <x v="0"/>
    <x v="0"/>
    <s v="Tesseramento"/>
    <x v="1"/>
    <x v="5"/>
    <x v="0"/>
    <m/>
  </r>
  <r>
    <n v="236076"/>
    <x v="1"/>
    <x v="0"/>
    <x v="1"/>
    <x v="2"/>
    <x v="5"/>
    <x v="81"/>
    <x v="0"/>
    <x v="0"/>
    <s v="Tesseramento"/>
    <x v="0"/>
    <x v="5"/>
    <x v="0"/>
    <m/>
  </r>
  <r>
    <n v="20190"/>
    <x v="0"/>
    <x v="0"/>
    <x v="0"/>
    <x v="0"/>
    <x v="1"/>
    <x v="319"/>
    <x v="0"/>
    <x v="0"/>
    <s v="Tesseramento"/>
    <x v="1"/>
    <x v="4"/>
    <x v="0"/>
    <m/>
  </r>
  <r>
    <n v="176723"/>
    <x v="0"/>
    <x v="0"/>
    <x v="0"/>
    <x v="0"/>
    <x v="1"/>
    <x v="319"/>
    <x v="0"/>
    <x v="0"/>
    <s v="Tesseramento"/>
    <x v="1"/>
    <x v="0"/>
    <x v="0"/>
    <m/>
  </r>
  <r>
    <n v="9745"/>
    <x v="0"/>
    <x v="0"/>
    <x v="0"/>
    <x v="0"/>
    <x v="1"/>
    <x v="319"/>
    <x v="0"/>
    <x v="1"/>
    <s v="Tesseramento"/>
    <x v="1"/>
    <x v="3"/>
    <x v="0"/>
    <m/>
  </r>
  <r>
    <n v="103696"/>
    <x v="0"/>
    <x v="0"/>
    <x v="0"/>
    <x v="0"/>
    <x v="1"/>
    <x v="319"/>
    <x v="0"/>
    <x v="1"/>
    <s v="Tesseramento"/>
    <x v="1"/>
    <x v="4"/>
    <x v="0"/>
    <m/>
  </r>
  <r>
    <n v="81885"/>
    <x v="0"/>
    <x v="0"/>
    <x v="0"/>
    <x v="0"/>
    <x v="1"/>
    <x v="319"/>
    <x v="0"/>
    <x v="1"/>
    <s v="Tesseramento"/>
    <x v="1"/>
    <x v="4"/>
    <x v="0"/>
    <m/>
  </r>
  <r>
    <n v="228755"/>
    <x v="0"/>
    <x v="0"/>
    <x v="0"/>
    <x v="0"/>
    <x v="1"/>
    <x v="319"/>
    <x v="0"/>
    <x v="0"/>
    <s v="Tesseramento"/>
    <x v="1"/>
    <x v="3"/>
    <x v="0"/>
    <m/>
  </r>
  <r>
    <n v="58878"/>
    <x v="0"/>
    <x v="0"/>
    <x v="0"/>
    <x v="0"/>
    <x v="1"/>
    <x v="319"/>
    <x v="0"/>
    <x v="0"/>
    <s v="Tesseramento"/>
    <x v="1"/>
    <x v="4"/>
    <x v="0"/>
    <m/>
  </r>
  <r>
    <n v="133345"/>
    <x v="0"/>
    <x v="0"/>
    <x v="0"/>
    <x v="0"/>
    <x v="1"/>
    <x v="319"/>
    <x v="0"/>
    <x v="0"/>
    <s v="Tesseramento"/>
    <x v="1"/>
    <x v="3"/>
    <x v="0"/>
    <m/>
  </r>
  <r>
    <n v="227121"/>
    <x v="1"/>
    <x v="0"/>
    <x v="0"/>
    <x v="0"/>
    <x v="1"/>
    <x v="319"/>
    <x v="0"/>
    <x v="0"/>
    <s v="Tesseramento"/>
    <x v="1"/>
    <x v="7"/>
    <x v="0"/>
    <m/>
  </r>
  <r>
    <n v="76933"/>
    <x v="0"/>
    <x v="0"/>
    <x v="0"/>
    <x v="0"/>
    <x v="1"/>
    <x v="319"/>
    <x v="0"/>
    <x v="0"/>
    <s v="Tesseramento"/>
    <x v="1"/>
    <x v="4"/>
    <x v="0"/>
    <m/>
  </r>
  <r>
    <n v="227132"/>
    <x v="0"/>
    <x v="0"/>
    <x v="0"/>
    <x v="0"/>
    <x v="1"/>
    <x v="319"/>
    <x v="0"/>
    <x v="0"/>
    <s v="Tesseramento"/>
    <x v="1"/>
    <x v="0"/>
    <x v="0"/>
    <m/>
  </r>
  <r>
    <n v="170877"/>
    <x v="0"/>
    <x v="0"/>
    <x v="0"/>
    <x v="0"/>
    <x v="1"/>
    <x v="319"/>
    <x v="0"/>
    <x v="0"/>
    <s v="Tesseramento"/>
    <x v="1"/>
    <x v="3"/>
    <x v="0"/>
    <m/>
  </r>
  <r>
    <n v="90841"/>
    <x v="0"/>
    <x v="0"/>
    <x v="0"/>
    <x v="0"/>
    <x v="1"/>
    <x v="319"/>
    <x v="0"/>
    <x v="0"/>
    <s v="Tesseramento"/>
    <x v="1"/>
    <x v="4"/>
    <x v="0"/>
    <m/>
  </r>
  <r>
    <n v="53444"/>
    <x v="0"/>
    <x v="0"/>
    <x v="0"/>
    <x v="0"/>
    <x v="1"/>
    <x v="319"/>
    <x v="0"/>
    <x v="0"/>
    <s v="Tesseramento"/>
    <x v="1"/>
    <x v="4"/>
    <x v="0"/>
    <m/>
  </r>
  <r>
    <n v="68743"/>
    <x v="0"/>
    <x v="0"/>
    <x v="0"/>
    <x v="0"/>
    <x v="1"/>
    <x v="319"/>
    <x v="0"/>
    <x v="0"/>
    <s v="Tesseramento"/>
    <x v="1"/>
    <x v="3"/>
    <x v="0"/>
    <m/>
  </r>
  <r>
    <n v="60568"/>
    <x v="0"/>
    <x v="0"/>
    <x v="0"/>
    <x v="0"/>
    <x v="1"/>
    <x v="319"/>
    <x v="0"/>
    <x v="0"/>
    <s v="Tesseramento"/>
    <x v="1"/>
    <x v="0"/>
    <x v="0"/>
    <m/>
  </r>
  <r>
    <n v="184728"/>
    <x v="0"/>
    <x v="0"/>
    <x v="0"/>
    <x v="4"/>
    <x v="1"/>
    <x v="319"/>
    <x v="0"/>
    <x v="0"/>
    <s v="Tesseramento"/>
    <x v="1"/>
    <x v="4"/>
    <x v="0"/>
    <m/>
  </r>
  <r>
    <n v="50264"/>
    <x v="0"/>
    <x v="0"/>
    <x v="0"/>
    <x v="0"/>
    <x v="1"/>
    <x v="319"/>
    <x v="0"/>
    <x v="0"/>
    <s v="Tesseramento"/>
    <x v="1"/>
    <x v="4"/>
    <x v="0"/>
    <m/>
  </r>
  <r>
    <n v="152266"/>
    <x v="0"/>
    <x v="0"/>
    <x v="0"/>
    <x v="0"/>
    <x v="1"/>
    <x v="319"/>
    <x v="0"/>
    <x v="1"/>
    <s v="Tesseramento"/>
    <x v="1"/>
    <x v="3"/>
    <x v="0"/>
    <m/>
  </r>
  <r>
    <n v="47667"/>
    <x v="0"/>
    <x v="0"/>
    <x v="0"/>
    <x v="0"/>
    <x v="1"/>
    <x v="319"/>
    <x v="0"/>
    <x v="0"/>
    <s v="Tesseramento"/>
    <x v="1"/>
    <x v="4"/>
    <x v="0"/>
    <m/>
  </r>
  <r>
    <n v="41867"/>
    <x v="0"/>
    <x v="0"/>
    <x v="0"/>
    <x v="0"/>
    <x v="1"/>
    <x v="319"/>
    <x v="0"/>
    <x v="0"/>
    <s v="Tesseramento"/>
    <x v="1"/>
    <x v="3"/>
    <x v="0"/>
    <m/>
  </r>
  <r>
    <n v="145950"/>
    <x v="0"/>
    <x v="0"/>
    <x v="0"/>
    <x v="0"/>
    <x v="1"/>
    <x v="319"/>
    <x v="0"/>
    <x v="0"/>
    <s v="Tesseramento"/>
    <x v="1"/>
    <x v="3"/>
    <x v="0"/>
    <m/>
  </r>
  <r>
    <n v="182635"/>
    <x v="1"/>
    <x v="0"/>
    <x v="0"/>
    <x v="0"/>
    <x v="1"/>
    <x v="319"/>
    <x v="0"/>
    <x v="1"/>
    <s v="Tesseramento"/>
    <x v="1"/>
    <x v="7"/>
    <x v="0"/>
    <m/>
  </r>
  <r>
    <n v="148891"/>
    <x v="0"/>
    <x v="0"/>
    <x v="0"/>
    <x v="0"/>
    <x v="1"/>
    <x v="319"/>
    <x v="0"/>
    <x v="0"/>
    <s v="Tesseramento"/>
    <x v="1"/>
    <x v="3"/>
    <x v="0"/>
    <m/>
  </r>
  <r>
    <n v="226062"/>
    <x v="0"/>
    <x v="0"/>
    <x v="0"/>
    <x v="1"/>
    <x v="1"/>
    <x v="319"/>
    <x v="0"/>
    <x v="1"/>
    <s v="Tesseramento"/>
    <x v="1"/>
    <x v="0"/>
    <x v="0"/>
    <m/>
  </r>
  <r>
    <n v="65319"/>
    <x v="0"/>
    <x v="0"/>
    <x v="0"/>
    <x v="0"/>
    <x v="1"/>
    <x v="319"/>
    <x v="0"/>
    <x v="0"/>
    <s v="Tesseramento"/>
    <x v="1"/>
    <x v="4"/>
    <x v="0"/>
    <m/>
  </r>
  <r>
    <n v="84432"/>
    <x v="0"/>
    <x v="0"/>
    <x v="0"/>
    <x v="0"/>
    <x v="1"/>
    <x v="319"/>
    <x v="0"/>
    <x v="0"/>
    <s v="Tesseramento"/>
    <x v="1"/>
    <x v="4"/>
    <x v="0"/>
    <m/>
  </r>
  <r>
    <n v="204042"/>
    <x v="0"/>
    <x v="0"/>
    <x v="0"/>
    <x v="1"/>
    <x v="1"/>
    <x v="319"/>
    <x v="0"/>
    <x v="1"/>
    <s v="Tesseramento"/>
    <x v="1"/>
    <x v="4"/>
    <x v="0"/>
    <m/>
  </r>
  <r>
    <n v="107355"/>
    <x v="0"/>
    <x v="0"/>
    <x v="0"/>
    <x v="0"/>
    <x v="1"/>
    <x v="319"/>
    <x v="0"/>
    <x v="0"/>
    <s v="Tesseramento"/>
    <x v="1"/>
    <x v="0"/>
    <x v="0"/>
    <m/>
  </r>
  <r>
    <n v="59876"/>
    <x v="0"/>
    <x v="0"/>
    <x v="0"/>
    <x v="0"/>
    <x v="1"/>
    <x v="319"/>
    <x v="0"/>
    <x v="0"/>
    <s v="Tesseramento"/>
    <x v="1"/>
    <x v="3"/>
    <x v="0"/>
    <m/>
  </r>
  <r>
    <n v="20252"/>
    <x v="0"/>
    <x v="0"/>
    <x v="0"/>
    <x v="0"/>
    <x v="1"/>
    <x v="319"/>
    <x v="0"/>
    <x v="0"/>
    <s v="Tesseramento"/>
    <x v="1"/>
    <x v="4"/>
    <x v="0"/>
    <m/>
  </r>
  <r>
    <n v="20253"/>
    <x v="0"/>
    <x v="0"/>
    <x v="0"/>
    <x v="0"/>
    <x v="1"/>
    <x v="319"/>
    <x v="0"/>
    <x v="0"/>
    <s v="Tesseramento"/>
    <x v="1"/>
    <x v="4"/>
    <x v="0"/>
    <m/>
  </r>
  <r>
    <n v="65632"/>
    <x v="0"/>
    <x v="0"/>
    <x v="0"/>
    <x v="0"/>
    <x v="1"/>
    <x v="319"/>
    <x v="0"/>
    <x v="0"/>
    <s v="Tesseramento"/>
    <x v="1"/>
    <x v="0"/>
    <x v="0"/>
    <m/>
  </r>
  <r>
    <n v="39681"/>
    <x v="0"/>
    <x v="0"/>
    <x v="0"/>
    <x v="0"/>
    <x v="1"/>
    <x v="319"/>
    <x v="0"/>
    <x v="0"/>
    <s v="Tesseramento"/>
    <x v="1"/>
    <x v="3"/>
    <x v="0"/>
    <m/>
  </r>
  <r>
    <n v="195905"/>
    <x v="0"/>
    <x v="0"/>
    <x v="0"/>
    <x v="0"/>
    <x v="1"/>
    <x v="319"/>
    <x v="0"/>
    <x v="0"/>
    <s v="Tesseramento"/>
    <x v="1"/>
    <x v="0"/>
    <x v="0"/>
    <m/>
  </r>
  <r>
    <n v="158482"/>
    <x v="0"/>
    <x v="0"/>
    <x v="0"/>
    <x v="0"/>
    <x v="1"/>
    <x v="319"/>
    <x v="0"/>
    <x v="0"/>
    <s v="Tesseramento"/>
    <x v="1"/>
    <x v="3"/>
    <x v="0"/>
    <m/>
  </r>
  <r>
    <n v="225693"/>
    <x v="0"/>
    <x v="0"/>
    <x v="0"/>
    <x v="0"/>
    <x v="1"/>
    <x v="319"/>
    <x v="0"/>
    <x v="0"/>
    <s v="Tesseramento"/>
    <x v="1"/>
    <x v="3"/>
    <x v="0"/>
    <m/>
  </r>
  <r>
    <n v="90785"/>
    <x v="0"/>
    <x v="0"/>
    <x v="0"/>
    <x v="0"/>
    <x v="1"/>
    <x v="319"/>
    <x v="0"/>
    <x v="1"/>
    <s v="Tesseramento"/>
    <x v="1"/>
    <x v="0"/>
    <x v="0"/>
    <m/>
  </r>
  <r>
    <n v="194576"/>
    <x v="0"/>
    <x v="0"/>
    <x v="0"/>
    <x v="0"/>
    <x v="1"/>
    <x v="319"/>
    <x v="0"/>
    <x v="0"/>
    <s v="Tesseramento"/>
    <x v="1"/>
    <x v="0"/>
    <x v="0"/>
    <m/>
  </r>
  <r>
    <n v="221628"/>
    <x v="1"/>
    <x v="0"/>
    <x v="0"/>
    <x v="0"/>
    <x v="1"/>
    <x v="319"/>
    <x v="0"/>
    <x v="1"/>
    <s v="Tesseramento"/>
    <x v="1"/>
    <x v="5"/>
    <x v="0"/>
    <m/>
  </r>
  <r>
    <n v="20279"/>
    <x v="0"/>
    <x v="0"/>
    <x v="0"/>
    <x v="0"/>
    <x v="1"/>
    <x v="319"/>
    <x v="0"/>
    <x v="0"/>
    <s v="Tesseramento"/>
    <x v="1"/>
    <x v="4"/>
    <x v="0"/>
    <m/>
  </r>
  <r>
    <n v="226439"/>
    <x v="0"/>
    <x v="0"/>
    <x v="0"/>
    <x v="0"/>
    <x v="1"/>
    <x v="319"/>
    <x v="0"/>
    <x v="0"/>
    <s v="Tesseramento"/>
    <x v="1"/>
    <x v="0"/>
    <x v="0"/>
    <m/>
  </r>
  <r>
    <n v="55795"/>
    <x v="0"/>
    <x v="0"/>
    <x v="0"/>
    <x v="0"/>
    <x v="1"/>
    <x v="319"/>
    <x v="0"/>
    <x v="1"/>
    <s v="Tesseramento"/>
    <x v="1"/>
    <x v="4"/>
    <x v="0"/>
    <m/>
  </r>
  <r>
    <n v="20284"/>
    <x v="0"/>
    <x v="0"/>
    <x v="0"/>
    <x v="0"/>
    <x v="1"/>
    <x v="319"/>
    <x v="0"/>
    <x v="0"/>
    <s v="Tesseramento"/>
    <x v="1"/>
    <x v="4"/>
    <x v="0"/>
    <m/>
  </r>
  <r>
    <n v="235798"/>
    <x v="1"/>
    <x v="1"/>
    <x v="1"/>
    <x v="2"/>
    <x v="0"/>
    <x v="378"/>
    <x v="0"/>
    <x v="1"/>
    <s v="Tesseramento"/>
    <x v="0"/>
    <x v="5"/>
    <x v="0"/>
    <m/>
  </r>
  <r>
    <n v="97949"/>
    <x v="0"/>
    <x v="0"/>
    <x v="0"/>
    <x v="0"/>
    <x v="4"/>
    <x v="236"/>
    <x v="0"/>
    <x v="0"/>
    <s v="Tesseramento"/>
    <x v="1"/>
    <x v="4"/>
    <x v="0"/>
    <m/>
  </r>
  <r>
    <n v="43024"/>
    <x v="0"/>
    <x v="0"/>
    <x v="0"/>
    <x v="0"/>
    <x v="7"/>
    <x v="213"/>
    <x v="0"/>
    <x v="0"/>
    <s v="Tesseramento"/>
    <x v="1"/>
    <x v="4"/>
    <x v="0"/>
    <m/>
  </r>
  <r>
    <n v="8175"/>
    <x v="0"/>
    <x v="0"/>
    <x v="0"/>
    <x v="0"/>
    <x v="12"/>
    <x v="133"/>
    <x v="0"/>
    <x v="0"/>
    <s v="Tesseramento"/>
    <x v="0"/>
    <x v="0"/>
    <x v="0"/>
    <m/>
  </r>
  <r>
    <n v="158270"/>
    <x v="0"/>
    <x v="0"/>
    <x v="0"/>
    <x v="0"/>
    <x v="7"/>
    <x v="213"/>
    <x v="0"/>
    <x v="1"/>
    <s v="Tesseramento"/>
    <x v="1"/>
    <x v="4"/>
    <x v="0"/>
    <m/>
  </r>
  <r>
    <n v="84395"/>
    <x v="0"/>
    <x v="0"/>
    <x v="0"/>
    <x v="0"/>
    <x v="7"/>
    <x v="213"/>
    <x v="0"/>
    <x v="0"/>
    <s v="Tesseramento"/>
    <x v="1"/>
    <x v="4"/>
    <x v="0"/>
    <m/>
  </r>
  <r>
    <n v="31180"/>
    <x v="0"/>
    <x v="0"/>
    <x v="0"/>
    <x v="0"/>
    <x v="9"/>
    <x v="321"/>
    <x v="0"/>
    <x v="0"/>
    <s v="Tesseramento"/>
    <x v="0"/>
    <x v="3"/>
    <x v="0"/>
    <m/>
  </r>
  <r>
    <n v="102786"/>
    <x v="0"/>
    <x v="0"/>
    <x v="0"/>
    <x v="0"/>
    <x v="9"/>
    <x v="321"/>
    <x v="0"/>
    <x v="0"/>
    <s v="Tesseramento"/>
    <x v="0"/>
    <x v="4"/>
    <x v="0"/>
    <m/>
  </r>
  <r>
    <n v="110180"/>
    <x v="0"/>
    <x v="0"/>
    <x v="0"/>
    <x v="0"/>
    <x v="9"/>
    <x v="321"/>
    <x v="0"/>
    <x v="0"/>
    <s v="Tesseramento"/>
    <x v="0"/>
    <x v="4"/>
    <x v="0"/>
    <m/>
  </r>
  <r>
    <n v="17538"/>
    <x v="0"/>
    <x v="0"/>
    <x v="0"/>
    <x v="0"/>
    <x v="9"/>
    <x v="321"/>
    <x v="0"/>
    <x v="0"/>
    <s v="Tesseramento"/>
    <x v="0"/>
    <x v="4"/>
    <x v="0"/>
    <m/>
  </r>
  <r>
    <n v="82155"/>
    <x v="0"/>
    <x v="0"/>
    <x v="0"/>
    <x v="0"/>
    <x v="9"/>
    <x v="321"/>
    <x v="0"/>
    <x v="0"/>
    <s v="Tesseramento"/>
    <x v="0"/>
    <x v="3"/>
    <x v="0"/>
    <m/>
  </r>
  <r>
    <n v="87545"/>
    <x v="0"/>
    <x v="0"/>
    <x v="0"/>
    <x v="0"/>
    <x v="9"/>
    <x v="321"/>
    <x v="0"/>
    <x v="0"/>
    <s v="Tesseramento"/>
    <x v="0"/>
    <x v="3"/>
    <x v="0"/>
    <m/>
  </r>
  <r>
    <n v="185640"/>
    <x v="0"/>
    <x v="0"/>
    <x v="0"/>
    <x v="0"/>
    <x v="7"/>
    <x v="213"/>
    <x v="0"/>
    <x v="0"/>
    <s v="Tesseramento"/>
    <x v="1"/>
    <x v="0"/>
    <x v="0"/>
    <m/>
  </r>
  <r>
    <n v="108201"/>
    <x v="0"/>
    <x v="0"/>
    <x v="0"/>
    <x v="1"/>
    <x v="9"/>
    <x v="321"/>
    <x v="0"/>
    <x v="1"/>
    <s v="Tesseramento"/>
    <x v="0"/>
    <x v="0"/>
    <x v="0"/>
    <m/>
  </r>
  <r>
    <n v="183560"/>
    <x v="0"/>
    <x v="0"/>
    <x v="0"/>
    <x v="0"/>
    <x v="9"/>
    <x v="321"/>
    <x v="0"/>
    <x v="0"/>
    <s v="Tesseramento"/>
    <x v="0"/>
    <x v="3"/>
    <x v="0"/>
    <m/>
  </r>
  <r>
    <n v="105015"/>
    <x v="0"/>
    <x v="0"/>
    <x v="0"/>
    <x v="4"/>
    <x v="9"/>
    <x v="321"/>
    <x v="0"/>
    <x v="0"/>
    <s v="Tesseramento"/>
    <x v="0"/>
    <x v="3"/>
    <x v="0"/>
    <m/>
  </r>
  <r>
    <n v="206805"/>
    <x v="0"/>
    <x v="0"/>
    <x v="0"/>
    <x v="1"/>
    <x v="9"/>
    <x v="321"/>
    <x v="0"/>
    <x v="0"/>
    <s v="Tesseramento"/>
    <x v="0"/>
    <x v="0"/>
    <x v="0"/>
    <m/>
  </r>
  <r>
    <n v="126400"/>
    <x v="0"/>
    <x v="0"/>
    <x v="0"/>
    <x v="0"/>
    <x v="9"/>
    <x v="321"/>
    <x v="0"/>
    <x v="0"/>
    <s v="Tesseramento"/>
    <x v="0"/>
    <x v="3"/>
    <x v="0"/>
    <m/>
  </r>
  <r>
    <n v="33366"/>
    <x v="0"/>
    <x v="0"/>
    <x v="0"/>
    <x v="0"/>
    <x v="9"/>
    <x v="321"/>
    <x v="0"/>
    <x v="1"/>
    <s v="Tesseramento"/>
    <x v="0"/>
    <x v="4"/>
    <x v="0"/>
    <m/>
  </r>
  <r>
    <n v="106861"/>
    <x v="0"/>
    <x v="0"/>
    <x v="0"/>
    <x v="0"/>
    <x v="9"/>
    <x v="321"/>
    <x v="0"/>
    <x v="0"/>
    <s v="Tesseramento"/>
    <x v="0"/>
    <x v="4"/>
    <x v="0"/>
    <m/>
  </r>
  <r>
    <n v="186030"/>
    <x v="0"/>
    <x v="0"/>
    <x v="0"/>
    <x v="0"/>
    <x v="9"/>
    <x v="321"/>
    <x v="0"/>
    <x v="0"/>
    <s v="Tesseramento"/>
    <x v="0"/>
    <x v="0"/>
    <x v="0"/>
    <m/>
  </r>
  <r>
    <n v="130744"/>
    <x v="0"/>
    <x v="0"/>
    <x v="0"/>
    <x v="0"/>
    <x v="9"/>
    <x v="321"/>
    <x v="0"/>
    <x v="0"/>
    <s v="Tesseramento"/>
    <x v="0"/>
    <x v="3"/>
    <x v="0"/>
    <m/>
  </r>
  <r>
    <n v="44752"/>
    <x v="0"/>
    <x v="0"/>
    <x v="0"/>
    <x v="0"/>
    <x v="9"/>
    <x v="321"/>
    <x v="0"/>
    <x v="0"/>
    <s v="Tesseramento"/>
    <x v="0"/>
    <x v="4"/>
    <x v="0"/>
    <m/>
  </r>
  <r>
    <n v="209566"/>
    <x v="0"/>
    <x v="0"/>
    <x v="0"/>
    <x v="0"/>
    <x v="7"/>
    <x v="213"/>
    <x v="0"/>
    <x v="0"/>
    <s v="Tesseramento"/>
    <x v="1"/>
    <x v="0"/>
    <x v="0"/>
    <m/>
  </r>
  <r>
    <n v="187616"/>
    <x v="0"/>
    <x v="0"/>
    <x v="0"/>
    <x v="0"/>
    <x v="7"/>
    <x v="213"/>
    <x v="0"/>
    <x v="1"/>
    <s v="Tesseramento"/>
    <x v="1"/>
    <x v="0"/>
    <x v="0"/>
    <m/>
  </r>
  <r>
    <n v="119256"/>
    <x v="0"/>
    <x v="0"/>
    <x v="0"/>
    <x v="0"/>
    <x v="11"/>
    <x v="142"/>
    <x v="0"/>
    <x v="0"/>
    <s v="Tesseramento"/>
    <x v="1"/>
    <x v="1"/>
    <x v="0"/>
    <m/>
  </r>
  <r>
    <n v="109567"/>
    <x v="0"/>
    <x v="0"/>
    <x v="0"/>
    <x v="0"/>
    <x v="7"/>
    <x v="210"/>
    <x v="0"/>
    <x v="0"/>
    <s v="Tesseramento"/>
    <x v="0"/>
    <x v="0"/>
    <x v="0"/>
    <m/>
  </r>
  <r>
    <n v="209944"/>
    <x v="0"/>
    <x v="0"/>
    <x v="0"/>
    <x v="0"/>
    <x v="7"/>
    <x v="210"/>
    <x v="0"/>
    <x v="0"/>
    <s v="Tesseramento"/>
    <x v="0"/>
    <x v="4"/>
    <x v="0"/>
    <m/>
  </r>
  <r>
    <n v="209943"/>
    <x v="0"/>
    <x v="0"/>
    <x v="0"/>
    <x v="0"/>
    <x v="7"/>
    <x v="210"/>
    <x v="0"/>
    <x v="1"/>
    <s v="Tesseramento"/>
    <x v="0"/>
    <x v="3"/>
    <x v="0"/>
    <m/>
  </r>
  <r>
    <n v="114021"/>
    <x v="0"/>
    <x v="0"/>
    <x v="0"/>
    <x v="0"/>
    <x v="7"/>
    <x v="210"/>
    <x v="0"/>
    <x v="0"/>
    <s v="Tesseramento"/>
    <x v="0"/>
    <x v="3"/>
    <x v="0"/>
    <m/>
  </r>
  <r>
    <n v="150971"/>
    <x v="0"/>
    <x v="0"/>
    <x v="0"/>
    <x v="0"/>
    <x v="7"/>
    <x v="213"/>
    <x v="0"/>
    <x v="0"/>
    <s v="Tesseramento"/>
    <x v="1"/>
    <x v="0"/>
    <x v="0"/>
    <m/>
  </r>
  <r>
    <n v="225345"/>
    <x v="0"/>
    <x v="0"/>
    <x v="0"/>
    <x v="1"/>
    <x v="7"/>
    <x v="213"/>
    <x v="0"/>
    <x v="0"/>
    <s v="Tesseramento"/>
    <x v="1"/>
    <x v="4"/>
    <x v="0"/>
    <m/>
  </r>
  <r>
    <n v="107879"/>
    <x v="0"/>
    <x v="0"/>
    <x v="0"/>
    <x v="0"/>
    <x v="7"/>
    <x v="213"/>
    <x v="0"/>
    <x v="0"/>
    <s v="Tesseramento"/>
    <x v="1"/>
    <x v="1"/>
    <x v="0"/>
    <m/>
  </r>
  <r>
    <n v="121322"/>
    <x v="0"/>
    <x v="0"/>
    <x v="0"/>
    <x v="0"/>
    <x v="7"/>
    <x v="213"/>
    <x v="0"/>
    <x v="0"/>
    <s v="Tesseramento"/>
    <x v="1"/>
    <x v="4"/>
    <x v="0"/>
    <m/>
  </r>
  <r>
    <n v="115972"/>
    <x v="0"/>
    <x v="0"/>
    <x v="0"/>
    <x v="1"/>
    <x v="7"/>
    <x v="210"/>
    <x v="0"/>
    <x v="0"/>
    <s v="Tesseramento"/>
    <x v="0"/>
    <x v="3"/>
    <x v="0"/>
    <m/>
  </r>
  <r>
    <n v="179176"/>
    <x v="0"/>
    <x v="0"/>
    <x v="0"/>
    <x v="0"/>
    <x v="7"/>
    <x v="210"/>
    <x v="0"/>
    <x v="0"/>
    <s v="Tesseramento"/>
    <x v="0"/>
    <x v="0"/>
    <x v="0"/>
    <m/>
  </r>
  <r>
    <n v="139942"/>
    <x v="0"/>
    <x v="0"/>
    <x v="0"/>
    <x v="0"/>
    <x v="7"/>
    <x v="213"/>
    <x v="0"/>
    <x v="0"/>
    <s v="Tesseramento"/>
    <x v="1"/>
    <x v="3"/>
    <x v="0"/>
    <m/>
  </r>
  <r>
    <n v="229444"/>
    <x v="0"/>
    <x v="0"/>
    <x v="0"/>
    <x v="3"/>
    <x v="7"/>
    <x v="210"/>
    <x v="0"/>
    <x v="0"/>
    <s v="Tesseramento"/>
    <x v="0"/>
    <x v="0"/>
    <x v="0"/>
    <m/>
  </r>
  <r>
    <n v="67867"/>
    <x v="0"/>
    <x v="0"/>
    <x v="0"/>
    <x v="0"/>
    <x v="7"/>
    <x v="213"/>
    <x v="0"/>
    <x v="0"/>
    <s v="Tesseramento"/>
    <x v="1"/>
    <x v="4"/>
    <x v="0"/>
    <m/>
  </r>
  <r>
    <n v="93202"/>
    <x v="0"/>
    <x v="0"/>
    <x v="0"/>
    <x v="0"/>
    <x v="7"/>
    <x v="210"/>
    <x v="0"/>
    <x v="0"/>
    <s v="Tesseramento"/>
    <x v="0"/>
    <x v="4"/>
    <x v="0"/>
    <m/>
  </r>
  <r>
    <n v="86790"/>
    <x v="0"/>
    <x v="0"/>
    <x v="0"/>
    <x v="0"/>
    <x v="7"/>
    <x v="213"/>
    <x v="0"/>
    <x v="0"/>
    <s v="Tesseramento"/>
    <x v="1"/>
    <x v="3"/>
    <x v="0"/>
    <m/>
  </r>
  <r>
    <n v="129109"/>
    <x v="0"/>
    <x v="0"/>
    <x v="0"/>
    <x v="0"/>
    <x v="7"/>
    <x v="213"/>
    <x v="0"/>
    <x v="0"/>
    <s v="Tesseramento"/>
    <x v="1"/>
    <x v="0"/>
    <x v="0"/>
    <m/>
  </r>
  <r>
    <n v="129110"/>
    <x v="0"/>
    <x v="0"/>
    <x v="0"/>
    <x v="0"/>
    <x v="7"/>
    <x v="213"/>
    <x v="0"/>
    <x v="0"/>
    <s v="Tesseramento"/>
    <x v="1"/>
    <x v="0"/>
    <x v="0"/>
    <m/>
  </r>
  <r>
    <n v="125214"/>
    <x v="0"/>
    <x v="0"/>
    <x v="0"/>
    <x v="0"/>
    <x v="7"/>
    <x v="213"/>
    <x v="0"/>
    <x v="0"/>
    <s v="Tesseramento"/>
    <x v="1"/>
    <x v="1"/>
    <x v="0"/>
    <m/>
  </r>
  <r>
    <n v="169703"/>
    <x v="1"/>
    <x v="0"/>
    <x v="0"/>
    <x v="0"/>
    <x v="7"/>
    <x v="213"/>
    <x v="0"/>
    <x v="0"/>
    <s v="Tesseramento"/>
    <x v="1"/>
    <x v="5"/>
    <x v="0"/>
    <s v="B"/>
  </r>
  <r>
    <n v="155660"/>
    <x v="1"/>
    <x v="0"/>
    <x v="0"/>
    <x v="0"/>
    <x v="7"/>
    <x v="213"/>
    <x v="0"/>
    <x v="0"/>
    <s v="Tesseramento"/>
    <x v="1"/>
    <x v="6"/>
    <x v="0"/>
    <s v="B"/>
  </r>
  <r>
    <n v="93060"/>
    <x v="0"/>
    <x v="0"/>
    <x v="0"/>
    <x v="1"/>
    <x v="7"/>
    <x v="213"/>
    <x v="0"/>
    <x v="1"/>
    <s v="Tesseramento"/>
    <x v="1"/>
    <x v="4"/>
    <x v="0"/>
    <m/>
  </r>
  <r>
    <n v="224889"/>
    <x v="0"/>
    <x v="0"/>
    <x v="0"/>
    <x v="0"/>
    <x v="7"/>
    <x v="213"/>
    <x v="0"/>
    <x v="1"/>
    <s v="Tesseramento"/>
    <x v="1"/>
    <x v="4"/>
    <x v="0"/>
    <m/>
  </r>
  <r>
    <n v="230572"/>
    <x v="0"/>
    <x v="0"/>
    <x v="0"/>
    <x v="0"/>
    <x v="13"/>
    <x v="39"/>
    <x v="0"/>
    <x v="0"/>
    <s v="Tesseramento"/>
    <x v="0"/>
    <x v="1"/>
    <x v="0"/>
    <m/>
  </r>
  <r>
    <n v="6164"/>
    <x v="0"/>
    <x v="0"/>
    <x v="0"/>
    <x v="0"/>
    <x v="7"/>
    <x v="213"/>
    <x v="0"/>
    <x v="0"/>
    <s v="Tesseramento"/>
    <x v="1"/>
    <x v="0"/>
    <x v="0"/>
    <m/>
  </r>
  <r>
    <n v="104484"/>
    <x v="0"/>
    <x v="0"/>
    <x v="0"/>
    <x v="0"/>
    <x v="7"/>
    <x v="213"/>
    <x v="0"/>
    <x v="0"/>
    <s v="Tesseramento"/>
    <x v="1"/>
    <x v="3"/>
    <x v="0"/>
    <m/>
  </r>
  <r>
    <n v="160537"/>
    <x v="0"/>
    <x v="0"/>
    <x v="0"/>
    <x v="0"/>
    <x v="7"/>
    <x v="213"/>
    <x v="0"/>
    <x v="0"/>
    <s v="Tesseramento"/>
    <x v="1"/>
    <x v="4"/>
    <x v="0"/>
    <m/>
  </r>
  <r>
    <n v="224513"/>
    <x v="0"/>
    <x v="0"/>
    <x v="0"/>
    <x v="0"/>
    <x v="7"/>
    <x v="213"/>
    <x v="0"/>
    <x v="0"/>
    <s v="Tesseramento"/>
    <x v="1"/>
    <x v="1"/>
    <x v="0"/>
    <m/>
  </r>
  <r>
    <n v="15410"/>
    <x v="0"/>
    <x v="0"/>
    <x v="0"/>
    <x v="0"/>
    <x v="7"/>
    <x v="213"/>
    <x v="0"/>
    <x v="0"/>
    <s v="Tesseramento"/>
    <x v="1"/>
    <x v="4"/>
    <x v="0"/>
    <m/>
  </r>
  <r>
    <n v="146452"/>
    <x v="0"/>
    <x v="0"/>
    <x v="0"/>
    <x v="0"/>
    <x v="7"/>
    <x v="213"/>
    <x v="0"/>
    <x v="0"/>
    <s v="Tesseramento"/>
    <x v="1"/>
    <x v="0"/>
    <x v="0"/>
    <m/>
  </r>
  <r>
    <n v="180143"/>
    <x v="0"/>
    <x v="0"/>
    <x v="0"/>
    <x v="0"/>
    <x v="7"/>
    <x v="213"/>
    <x v="0"/>
    <x v="0"/>
    <s v="Tesseramento"/>
    <x v="1"/>
    <x v="0"/>
    <x v="0"/>
    <m/>
  </r>
  <r>
    <n v="116507"/>
    <x v="0"/>
    <x v="0"/>
    <x v="0"/>
    <x v="0"/>
    <x v="7"/>
    <x v="213"/>
    <x v="0"/>
    <x v="0"/>
    <s v="Tesseramento"/>
    <x v="1"/>
    <x v="0"/>
    <x v="0"/>
    <m/>
  </r>
  <r>
    <n v="183065"/>
    <x v="0"/>
    <x v="0"/>
    <x v="0"/>
    <x v="0"/>
    <x v="7"/>
    <x v="213"/>
    <x v="0"/>
    <x v="0"/>
    <s v="Tesseramento"/>
    <x v="1"/>
    <x v="0"/>
    <x v="0"/>
    <m/>
  </r>
  <r>
    <n v="126709"/>
    <x v="0"/>
    <x v="0"/>
    <x v="0"/>
    <x v="0"/>
    <x v="7"/>
    <x v="213"/>
    <x v="0"/>
    <x v="0"/>
    <s v="Tesseramento"/>
    <x v="1"/>
    <x v="4"/>
    <x v="0"/>
    <m/>
  </r>
  <r>
    <n v="126693"/>
    <x v="0"/>
    <x v="0"/>
    <x v="0"/>
    <x v="0"/>
    <x v="7"/>
    <x v="213"/>
    <x v="0"/>
    <x v="1"/>
    <s v="Tesseramento"/>
    <x v="1"/>
    <x v="0"/>
    <x v="0"/>
    <m/>
  </r>
  <r>
    <n v="79648"/>
    <x v="0"/>
    <x v="0"/>
    <x v="0"/>
    <x v="0"/>
    <x v="7"/>
    <x v="213"/>
    <x v="0"/>
    <x v="0"/>
    <s v="Tesseramento"/>
    <x v="1"/>
    <x v="4"/>
    <x v="0"/>
    <m/>
  </r>
  <r>
    <n v="15590"/>
    <x v="0"/>
    <x v="0"/>
    <x v="0"/>
    <x v="0"/>
    <x v="7"/>
    <x v="213"/>
    <x v="0"/>
    <x v="0"/>
    <s v="Tesseramento"/>
    <x v="1"/>
    <x v="4"/>
    <x v="0"/>
    <m/>
  </r>
  <r>
    <n v="150983"/>
    <x v="0"/>
    <x v="0"/>
    <x v="0"/>
    <x v="0"/>
    <x v="7"/>
    <x v="213"/>
    <x v="0"/>
    <x v="0"/>
    <s v="Tesseramento"/>
    <x v="1"/>
    <x v="3"/>
    <x v="0"/>
    <m/>
  </r>
  <r>
    <n v="127741"/>
    <x v="0"/>
    <x v="0"/>
    <x v="0"/>
    <x v="0"/>
    <x v="7"/>
    <x v="213"/>
    <x v="0"/>
    <x v="0"/>
    <s v="Tesseramento"/>
    <x v="1"/>
    <x v="0"/>
    <x v="0"/>
    <m/>
  </r>
  <r>
    <n v="120476"/>
    <x v="0"/>
    <x v="0"/>
    <x v="0"/>
    <x v="0"/>
    <x v="11"/>
    <x v="174"/>
    <x v="0"/>
    <x v="0"/>
    <s v="Tesseramento"/>
    <x v="3"/>
    <x v="4"/>
    <x v="0"/>
    <m/>
  </r>
  <r>
    <n v="67872"/>
    <x v="0"/>
    <x v="0"/>
    <x v="0"/>
    <x v="0"/>
    <x v="7"/>
    <x v="213"/>
    <x v="0"/>
    <x v="0"/>
    <s v="Tesseramento"/>
    <x v="1"/>
    <x v="1"/>
    <x v="0"/>
    <m/>
  </r>
  <r>
    <n v="79650"/>
    <x v="0"/>
    <x v="0"/>
    <x v="0"/>
    <x v="0"/>
    <x v="7"/>
    <x v="213"/>
    <x v="0"/>
    <x v="0"/>
    <s v="Tesseramento"/>
    <x v="1"/>
    <x v="1"/>
    <x v="0"/>
    <m/>
  </r>
  <r>
    <n v="64110"/>
    <x v="0"/>
    <x v="0"/>
    <x v="0"/>
    <x v="0"/>
    <x v="4"/>
    <x v="335"/>
    <x v="0"/>
    <x v="0"/>
    <s v="Tesseramento"/>
    <x v="0"/>
    <x v="3"/>
    <x v="0"/>
    <m/>
  </r>
  <r>
    <n v="235913"/>
    <x v="0"/>
    <x v="0"/>
    <x v="1"/>
    <x v="1"/>
    <x v="7"/>
    <x v="210"/>
    <x v="0"/>
    <x v="0"/>
    <s v="Tesseramento"/>
    <x v="0"/>
    <x v="0"/>
    <x v="0"/>
    <m/>
  </r>
  <r>
    <n v="159976"/>
    <x v="0"/>
    <x v="0"/>
    <x v="0"/>
    <x v="0"/>
    <x v="4"/>
    <x v="335"/>
    <x v="0"/>
    <x v="0"/>
    <s v="Tesseramento"/>
    <x v="0"/>
    <x v="0"/>
    <x v="0"/>
    <m/>
  </r>
  <r>
    <n v="159970"/>
    <x v="0"/>
    <x v="0"/>
    <x v="0"/>
    <x v="0"/>
    <x v="4"/>
    <x v="335"/>
    <x v="0"/>
    <x v="1"/>
    <s v="Tesseramento"/>
    <x v="0"/>
    <x v="3"/>
    <x v="0"/>
    <m/>
  </r>
  <r>
    <n v="182945"/>
    <x v="0"/>
    <x v="0"/>
    <x v="0"/>
    <x v="0"/>
    <x v="4"/>
    <x v="335"/>
    <x v="0"/>
    <x v="1"/>
    <s v="Tesseramento"/>
    <x v="0"/>
    <x v="3"/>
    <x v="0"/>
    <m/>
  </r>
  <r>
    <n v="160097"/>
    <x v="0"/>
    <x v="0"/>
    <x v="0"/>
    <x v="0"/>
    <x v="4"/>
    <x v="335"/>
    <x v="0"/>
    <x v="0"/>
    <s v="Tesseramento"/>
    <x v="0"/>
    <x v="4"/>
    <x v="0"/>
    <m/>
  </r>
  <r>
    <n v="32067"/>
    <x v="0"/>
    <x v="0"/>
    <x v="0"/>
    <x v="0"/>
    <x v="4"/>
    <x v="335"/>
    <x v="0"/>
    <x v="0"/>
    <s v="Tesseramento"/>
    <x v="0"/>
    <x v="0"/>
    <x v="0"/>
    <m/>
  </r>
  <r>
    <n v="10504"/>
    <x v="0"/>
    <x v="0"/>
    <x v="0"/>
    <x v="0"/>
    <x v="4"/>
    <x v="335"/>
    <x v="0"/>
    <x v="0"/>
    <s v="Tesseramento"/>
    <x v="0"/>
    <x v="3"/>
    <x v="0"/>
    <m/>
  </r>
  <r>
    <n v="153046"/>
    <x v="0"/>
    <x v="0"/>
    <x v="0"/>
    <x v="1"/>
    <x v="2"/>
    <x v="77"/>
    <x v="0"/>
    <x v="0"/>
    <s v="Tesseramento"/>
    <x v="0"/>
    <x v="0"/>
    <x v="0"/>
    <m/>
  </r>
  <r>
    <n v="113202"/>
    <x v="0"/>
    <x v="0"/>
    <x v="0"/>
    <x v="0"/>
    <x v="4"/>
    <x v="335"/>
    <x v="0"/>
    <x v="0"/>
    <s v="Tesseramento"/>
    <x v="0"/>
    <x v="0"/>
    <x v="0"/>
    <m/>
  </r>
  <r>
    <n v="235628"/>
    <x v="0"/>
    <x v="0"/>
    <x v="1"/>
    <x v="2"/>
    <x v="1"/>
    <x v="308"/>
    <x v="0"/>
    <x v="0"/>
    <s v="Tesseramento"/>
    <x v="0"/>
    <x v="0"/>
    <x v="0"/>
    <m/>
  </r>
  <r>
    <n v="201460"/>
    <x v="0"/>
    <x v="0"/>
    <x v="0"/>
    <x v="0"/>
    <x v="4"/>
    <x v="335"/>
    <x v="0"/>
    <x v="0"/>
    <s v="Tesseramento"/>
    <x v="0"/>
    <x v="3"/>
    <x v="0"/>
    <m/>
  </r>
  <r>
    <n v="177681"/>
    <x v="0"/>
    <x v="0"/>
    <x v="0"/>
    <x v="1"/>
    <x v="4"/>
    <x v="335"/>
    <x v="0"/>
    <x v="1"/>
    <s v="Tesseramento"/>
    <x v="0"/>
    <x v="0"/>
    <x v="0"/>
    <m/>
  </r>
  <r>
    <n v="140666"/>
    <x v="0"/>
    <x v="0"/>
    <x v="0"/>
    <x v="0"/>
    <x v="4"/>
    <x v="335"/>
    <x v="0"/>
    <x v="1"/>
    <s v="Tesseramento"/>
    <x v="0"/>
    <x v="0"/>
    <x v="0"/>
    <m/>
  </r>
  <r>
    <n v="226205"/>
    <x v="0"/>
    <x v="1"/>
    <x v="0"/>
    <x v="3"/>
    <x v="7"/>
    <x v="44"/>
    <x v="0"/>
    <x v="0"/>
    <s v="Tesseramento"/>
    <x v="1"/>
    <x v="0"/>
    <x v="0"/>
    <m/>
  </r>
  <r>
    <n v="226201"/>
    <x v="0"/>
    <x v="1"/>
    <x v="0"/>
    <x v="3"/>
    <x v="7"/>
    <x v="44"/>
    <x v="0"/>
    <x v="1"/>
    <s v="Tesseramento"/>
    <x v="1"/>
    <x v="0"/>
    <x v="0"/>
    <m/>
  </r>
  <r>
    <n v="210620"/>
    <x v="0"/>
    <x v="0"/>
    <x v="0"/>
    <x v="0"/>
    <x v="4"/>
    <x v="52"/>
    <x v="0"/>
    <x v="0"/>
    <s v="Tesseramento"/>
    <x v="1"/>
    <x v="0"/>
    <x v="0"/>
    <m/>
  </r>
  <r>
    <n v="181080"/>
    <x v="0"/>
    <x v="0"/>
    <x v="0"/>
    <x v="0"/>
    <x v="4"/>
    <x v="52"/>
    <x v="0"/>
    <x v="0"/>
    <s v="Tesseramento"/>
    <x v="1"/>
    <x v="1"/>
    <x v="0"/>
    <m/>
  </r>
  <r>
    <n v="139387"/>
    <x v="0"/>
    <x v="0"/>
    <x v="0"/>
    <x v="0"/>
    <x v="12"/>
    <x v="133"/>
    <x v="0"/>
    <x v="0"/>
    <s v="Tesseramento"/>
    <x v="0"/>
    <x v="1"/>
    <x v="0"/>
    <m/>
  </r>
  <r>
    <n v="165853"/>
    <x v="0"/>
    <x v="0"/>
    <x v="0"/>
    <x v="0"/>
    <x v="12"/>
    <x v="133"/>
    <x v="0"/>
    <x v="0"/>
    <s v="Tesseramento"/>
    <x v="0"/>
    <x v="0"/>
    <x v="0"/>
    <m/>
  </r>
  <r>
    <n v="232755"/>
    <x v="0"/>
    <x v="1"/>
    <x v="0"/>
    <x v="0"/>
    <x v="11"/>
    <x v="174"/>
    <x v="0"/>
    <x v="1"/>
    <s v="Tesseramento"/>
    <x v="3"/>
    <x v="0"/>
    <x v="0"/>
    <m/>
  </r>
  <r>
    <n v="232753"/>
    <x v="0"/>
    <x v="1"/>
    <x v="0"/>
    <x v="1"/>
    <x v="11"/>
    <x v="174"/>
    <x v="0"/>
    <x v="0"/>
    <s v="Tesseramento"/>
    <x v="3"/>
    <x v="0"/>
    <x v="0"/>
    <m/>
  </r>
  <r>
    <n v="99879"/>
    <x v="0"/>
    <x v="0"/>
    <x v="0"/>
    <x v="0"/>
    <x v="7"/>
    <x v="25"/>
    <x v="0"/>
    <x v="0"/>
    <s v="Tesseramento"/>
    <x v="0"/>
    <x v="0"/>
    <x v="0"/>
    <m/>
  </r>
  <r>
    <n v="143442"/>
    <x v="0"/>
    <x v="0"/>
    <x v="0"/>
    <x v="0"/>
    <x v="12"/>
    <x v="133"/>
    <x v="0"/>
    <x v="1"/>
    <s v="Tesseramento"/>
    <x v="0"/>
    <x v="3"/>
    <x v="0"/>
    <m/>
  </r>
  <r>
    <n v="235960"/>
    <x v="1"/>
    <x v="0"/>
    <x v="1"/>
    <x v="2"/>
    <x v="1"/>
    <x v="319"/>
    <x v="0"/>
    <x v="1"/>
    <s v="Tesseramento"/>
    <x v="1"/>
    <x v="5"/>
    <x v="0"/>
    <m/>
  </r>
  <r>
    <n v="235961"/>
    <x v="1"/>
    <x v="0"/>
    <x v="1"/>
    <x v="2"/>
    <x v="1"/>
    <x v="319"/>
    <x v="0"/>
    <x v="1"/>
    <s v="Tesseramento"/>
    <x v="1"/>
    <x v="5"/>
    <x v="0"/>
    <m/>
  </r>
  <r>
    <n v="235962"/>
    <x v="1"/>
    <x v="0"/>
    <x v="1"/>
    <x v="2"/>
    <x v="1"/>
    <x v="319"/>
    <x v="0"/>
    <x v="0"/>
    <s v="Tesseramento"/>
    <x v="1"/>
    <x v="5"/>
    <x v="0"/>
    <m/>
  </r>
  <r>
    <n v="132439"/>
    <x v="0"/>
    <x v="0"/>
    <x v="0"/>
    <x v="1"/>
    <x v="4"/>
    <x v="335"/>
    <x v="0"/>
    <x v="0"/>
    <s v="Tesseramento"/>
    <x v="0"/>
    <x v="0"/>
    <x v="0"/>
    <m/>
  </r>
  <r>
    <n v="144621"/>
    <x v="0"/>
    <x v="0"/>
    <x v="0"/>
    <x v="0"/>
    <x v="4"/>
    <x v="335"/>
    <x v="0"/>
    <x v="0"/>
    <s v="Tesseramento"/>
    <x v="0"/>
    <x v="3"/>
    <x v="0"/>
    <m/>
  </r>
  <r>
    <n v="217682"/>
    <x v="0"/>
    <x v="0"/>
    <x v="0"/>
    <x v="0"/>
    <x v="4"/>
    <x v="335"/>
    <x v="0"/>
    <x v="0"/>
    <s v="Tesseramento"/>
    <x v="0"/>
    <x v="1"/>
    <x v="0"/>
    <m/>
  </r>
  <r>
    <n v="182148"/>
    <x v="1"/>
    <x v="0"/>
    <x v="0"/>
    <x v="0"/>
    <x v="4"/>
    <x v="335"/>
    <x v="0"/>
    <x v="0"/>
    <s v="Tesseramento"/>
    <x v="0"/>
    <x v="6"/>
    <x v="0"/>
    <m/>
  </r>
  <r>
    <n v="134455"/>
    <x v="0"/>
    <x v="0"/>
    <x v="0"/>
    <x v="0"/>
    <x v="4"/>
    <x v="335"/>
    <x v="0"/>
    <x v="0"/>
    <s v="Tesseramento"/>
    <x v="0"/>
    <x v="0"/>
    <x v="0"/>
    <m/>
  </r>
  <r>
    <n v="145388"/>
    <x v="0"/>
    <x v="0"/>
    <x v="0"/>
    <x v="0"/>
    <x v="4"/>
    <x v="335"/>
    <x v="0"/>
    <x v="1"/>
    <s v="Tesseramento"/>
    <x v="0"/>
    <x v="0"/>
    <x v="0"/>
    <m/>
  </r>
  <r>
    <n v="100277"/>
    <x v="0"/>
    <x v="0"/>
    <x v="0"/>
    <x v="0"/>
    <x v="4"/>
    <x v="335"/>
    <x v="0"/>
    <x v="0"/>
    <s v="Tesseramento"/>
    <x v="0"/>
    <x v="4"/>
    <x v="0"/>
    <m/>
  </r>
  <r>
    <n v="80046"/>
    <x v="0"/>
    <x v="0"/>
    <x v="0"/>
    <x v="4"/>
    <x v="4"/>
    <x v="335"/>
    <x v="0"/>
    <x v="0"/>
    <s v="Tesseramento"/>
    <x v="0"/>
    <x v="0"/>
    <x v="0"/>
    <m/>
  </r>
  <r>
    <n v="163997"/>
    <x v="0"/>
    <x v="0"/>
    <x v="2"/>
    <x v="1"/>
    <x v="5"/>
    <x v="6"/>
    <x v="0"/>
    <x v="0"/>
    <s v="Tesseramento"/>
    <x v="0"/>
    <x v="0"/>
    <x v="0"/>
    <m/>
  </r>
  <r>
    <n v="171909"/>
    <x v="1"/>
    <x v="0"/>
    <x v="0"/>
    <x v="0"/>
    <x v="4"/>
    <x v="335"/>
    <x v="0"/>
    <x v="0"/>
    <s v="Tesseramento"/>
    <x v="0"/>
    <x v="6"/>
    <x v="0"/>
    <m/>
  </r>
  <r>
    <n v="193099"/>
    <x v="0"/>
    <x v="0"/>
    <x v="0"/>
    <x v="0"/>
    <x v="5"/>
    <x v="6"/>
    <x v="0"/>
    <x v="0"/>
    <s v="Tesseramento"/>
    <x v="0"/>
    <x v="0"/>
    <x v="0"/>
    <m/>
  </r>
  <r>
    <n v="94066"/>
    <x v="0"/>
    <x v="0"/>
    <x v="0"/>
    <x v="0"/>
    <x v="4"/>
    <x v="335"/>
    <x v="0"/>
    <x v="0"/>
    <s v="Tesseramento"/>
    <x v="0"/>
    <x v="0"/>
    <x v="0"/>
    <m/>
  </r>
  <r>
    <n v="38866"/>
    <x v="0"/>
    <x v="0"/>
    <x v="0"/>
    <x v="1"/>
    <x v="4"/>
    <x v="335"/>
    <x v="0"/>
    <x v="1"/>
    <s v="Tesseramento"/>
    <x v="0"/>
    <x v="4"/>
    <x v="0"/>
    <m/>
  </r>
  <r>
    <n v="230955"/>
    <x v="0"/>
    <x v="1"/>
    <x v="0"/>
    <x v="3"/>
    <x v="4"/>
    <x v="335"/>
    <x v="0"/>
    <x v="0"/>
    <s v="Tesseramento"/>
    <x v="0"/>
    <x v="1"/>
    <x v="0"/>
    <m/>
  </r>
  <r>
    <n v="36510"/>
    <x v="0"/>
    <x v="0"/>
    <x v="0"/>
    <x v="0"/>
    <x v="4"/>
    <x v="335"/>
    <x v="0"/>
    <x v="0"/>
    <s v="Tesseramento"/>
    <x v="0"/>
    <x v="4"/>
    <x v="0"/>
    <m/>
  </r>
  <r>
    <n v="60813"/>
    <x v="0"/>
    <x v="0"/>
    <x v="0"/>
    <x v="0"/>
    <x v="4"/>
    <x v="335"/>
    <x v="0"/>
    <x v="0"/>
    <s v="Tesseramento"/>
    <x v="0"/>
    <x v="3"/>
    <x v="0"/>
    <m/>
  </r>
  <r>
    <n v="105816"/>
    <x v="0"/>
    <x v="0"/>
    <x v="0"/>
    <x v="1"/>
    <x v="4"/>
    <x v="335"/>
    <x v="0"/>
    <x v="0"/>
    <s v="Tesseramento"/>
    <x v="0"/>
    <x v="3"/>
    <x v="0"/>
    <m/>
  </r>
  <r>
    <n v="227426"/>
    <x v="0"/>
    <x v="1"/>
    <x v="0"/>
    <x v="2"/>
    <x v="4"/>
    <x v="335"/>
    <x v="0"/>
    <x v="0"/>
    <s v="Tesseramento"/>
    <x v="0"/>
    <x v="3"/>
    <x v="0"/>
    <m/>
  </r>
  <r>
    <n v="78004"/>
    <x v="0"/>
    <x v="0"/>
    <x v="0"/>
    <x v="0"/>
    <x v="4"/>
    <x v="335"/>
    <x v="0"/>
    <x v="0"/>
    <s v="Tesseramento"/>
    <x v="0"/>
    <x v="4"/>
    <x v="0"/>
    <m/>
  </r>
  <r>
    <n v="195807"/>
    <x v="0"/>
    <x v="0"/>
    <x v="0"/>
    <x v="1"/>
    <x v="4"/>
    <x v="335"/>
    <x v="0"/>
    <x v="0"/>
    <s v="Tesseramento"/>
    <x v="0"/>
    <x v="0"/>
    <x v="0"/>
    <m/>
  </r>
  <r>
    <n v="36553"/>
    <x v="0"/>
    <x v="0"/>
    <x v="0"/>
    <x v="4"/>
    <x v="4"/>
    <x v="335"/>
    <x v="0"/>
    <x v="0"/>
    <s v="Tesseramento"/>
    <x v="0"/>
    <x v="4"/>
    <x v="0"/>
    <m/>
  </r>
  <r>
    <n v="196233"/>
    <x v="0"/>
    <x v="0"/>
    <x v="2"/>
    <x v="1"/>
    <x v="4"/>
    <x v="335"/>
    <x v="0"/>
    <x v="0"/>
    <s v="Tesseramento"/>
    <x v="0"/>
    <x v="3"/>
    <x v="0"/>
    <m/>
  </r>
  <r>
    <n v="228614"/>
    <x v="0"/>
    <x v="1"/>
    <x v="0"/>
    <x v="1"/>
    <x v="4"/>
    <x v="335"/>
    <x v="0"/>
    <x v="1"/>
    <s v="Tesseramento"/>
    <x v="0"/>
    <x v="0"/>
    <x v="0"/>
    <m/>
  </r>
  <r>
    <n v="159973"/>
    <x v="0"/>
    <x v="0"/>
    <x v="0"/>
    <x v="1"/>
    <x v="4"/>
    <x v="335"/>
    <x v="0"/>
    <x v="1"/>
    <s v="Tesseramento"/>
    <x v="0"/>
    <x v="3"/>
    <x v="0"/>
    <m/>
  </r>
  <r>
    <n v="197735"/>
    <x v="0"/>
    <x v="0"/>
    <x v="0"/>
    <x v="3"/>
    <x v="4"/>
    <x v="335"/>
    <x v="0"/>
    <x v="0"/>
    <s v="Tesseramento"/>
    <x v="0"/>
    <x v="4"/>
    <x v="0"/>
    <m/>
  </r>
  <r>
    <n v="97748"/>
    <x v="0"/>
    <x v="0"/>
    <x v="0"/>
    <x v="1"/>
    <x v="4"/>
    <x v="335"/>
    <x v="0"/>
    <x v="1"/>
    <s v="Tesseramento"/>
    <x v="0"/>
    <x v="0"/>
    <x v="0"/>
    <m/>
  </r>
  <r>
    <n v="24489"/>
    <x v="0"/>
    <x v="0"/>
    <x v="0"/>
    <x v="0"/>
    <x v="4"/>
    <x v="335"/>
    <x v="0"/>
    <x v="0"/>
    <s v="Tesseramento"/>
    <x v="0"/>
    <x v="0"/>
    <x v="0"/>
    <m/>
  </r>
  <r>
    <n v="209406"/>
    <x v="1"/>
    <x v="0"/>
    <x v="0"/>
    <x v="2"/>
    <x v="4"/>
    <x v="335"/>
    <x v="0"/>
    <x v="0"/>
    <s v="Tesseramento"/>
    <x v="0"/>
    <x v="5"/>
    <x v="0"/>
    <m/>
  </r>
  <r>
    <n v="38786"/>
    <x v="0"/>
    <x v="0"/>
    <x v="0"/>
    <x v="0"/>
    <x v="4"/>
    <x v="335"/>
    <x v="0"/>
    <x v="0"/>
    <s v="Tesseramento"/>
    <x v="0"/>
    <x v="4"/>
    <x v="0"/>
    <m/>
  </r>
  <r>
    <n v="102895"/>
    <x v="0"/>
    <x v="0"/>
    <x v="0"/>
    <x v="0"/>
    <x v="4"/>
    <x v="335"/>
    <x v="0"/>
    <x v="1"/>
    <s v="Tesseramento"/>
    <x v="0"/>
    <x v="4"/>
    <x v="0"/>
    <m/>
  </r>
  <r>
    <n v="159971"/>
    <x v="0"/>
    <x v="0"/>
    <x v="0"/>
    <x v="1"/>
    <x v="4"/>
    <x v="335"/>
    <x v="0"/>
    <x v="0"/>
    <s v="Tesseramento"/>
    <x v="0"/>
    <x v="0"/>
    <x v="0"/>
    <m/>
  </r>
  <r>
    <n v="23821"/>
    <x v="0"/>
    <x v="0"/>
    <x v="0"/>
    <x v="0"/>
    <x v="4"/>
    <x v="335"/>
    <x v="0"/>
    <x v="0"/>
    <s v="Tesseramento"/>
    <x v="0"/>
    <x v="3"/>
    <x v="0"/>
    <m/>
  </r>
  <r>
    <n v="169253"/>
    <x v="0"/>
    <x v="0"/>
    <x v="0"/>
    <x v="1"/>
    <x v="4"/>
    <x v="335"/>
    <x v="0"/>
    <x v="0"/>
    <s v="Tesseramento"/>
    <x v="0"/>
    <x v="0"/>
    <x v="0"/>
    <m/>
  </r>
  <r>
    <n v="55324"/>
    <x v="0"/>
    <x v="0"/>
    <x v="0"/>
    <x v="0"/>
    <x v="4"/>
    <x v="335"/>
    <x v="0"/>
    <x v="0"/>
    <s v="Tesseramento"/>
    <x v="0"/>
    <x v="4"/>
    <x v="0"/>
    <m/>
  </r>
  <r>
    <n v="218667"/>
    <x v="0"/>
    <x v="0"/>
    <x v="0"/>
    <x v="1"/>
    <x v="4"/>
    <x v="335"/>
    <x v="0"/>
    <x v="1"/>
    <s v="Tesseramento"/>
    <x v="0"/>
    <x v="3"/>
    <x v="0"/>
    <m/>
  </r>
  <r>
    <n v="143769"/>
    <x v="0"/>
    <x v="0"/>
    <x v="0"/>
    <x v="0"/>
    <x v="10"/>
    <x v="281"/>
    <x v="0"/>
    <x v="0"/>
    <s v="Tesseramento"/>
    <x v="0"/>
    <x v="0"/>
    <x v="0"/>
    <m/>
  </r>
  <r>
    <n v="188322"/>
    <x v="1"/>
    <x v="0"/>
    <x v="0"/>
    <x v="3"/>
    <x v="10"/>
    <x v="281"/>
    <x v="0"/>
    <x v="1"/>
    <s v="Tesseramento"/>
    <x v="0"/>
    <x v="7"/>
    <x v="0"/>
    <m/>
  </r>
  <r>
    <n v="188321"/>
    <x v="0"/>
    <x v="0"/>
    <x v="0"/>
    <x v="1"/>
    <x v="10"/>
    <x v="281"/>
    <x v="0"/>
    <x v="0"/>
    <s v="Tesseramento"/>
    <x v="0"/>
    <x v="0"/>
    <x v="0"/>
    <m/>
  </r>
  <r>
    <n v="188320"/>
    <x v="1"/>
    <x v="0"/>
    <x v="0"/>
    <x v="3"/>
    <x v="10"/>
    <x v="281"/>
    <x v="0"/>
    <x v="1"/>
    <s v="Tesseramento"/>
    <x v="0"/>
    <x v="6"/>
    <x v="0"/>
    <m/>
  </r>
  <r>
    <n v="160040"/>
    <x v="0"/>
    <x v="0"/>
    <x v="0"/>
    <x v="0"/>
    <x v="12"/>
    <x v="254"/>
    <x v="0"/>
    <x v="0"/>
    <s v="Tesseramento"/>
    <x v="0"/>
    <x v="0"/>
    <x v="0"/>
    <m/>
  </r>
  <r>
    <n v="136500"/>
    <x v="0"/>
    <x v="0"/>
    <x v="2"/>
    <x v="0"/>
    <x v="12"/>
    <x v="254"/>
    <x v="0"/>
    <x v="0"/>
    <s v="Tesseramento"/>
    <x v="0"/>
    <x v="3"/>
    <x v="0"/>
    <m/>
  </r>
  <r>
    <n v="215672"/>
    <x v="0"/>
    <x v="0"/>
    <x v="0"/>
    <x v="0"/>
    <x v="12"/>
    <x v="254"/>
    <x v="0"/>
    <x v="0"/>
    <s v="Tesseramento"/>
    <x v="0"/>
    <x v="0"/>
    <x v="0"/>
    <m/>
  </r>
  <r>
    <n v="190513"/>
    <x v="0"/>
    <x v="0"/>
    <x v="0"/>
    <x v="1"/>
    <x v="12"/>
    <x v="254"/>
    <x v="0"/>
    <x v="0"/>
    <s v="Tesseramento"/>
    <x v="0"/>
    <x v="0"/>
    <x v="0"/>
    <m/>
  </r>
  <r>
    <n v="93565"/>
    <x v="0"/>
    <x v="0"/>
    <x v="0"/>
    <x v="2"/>
    <x v="12"/>
    <x v="254"/>
    <x v="0"/>
    <x v="1"/>
    <s v="Tesseramento"/>
    <x v="0"/>
    <x v="4"/>
    <x v="0"/>
    <m/>
  </r>
  <r>
    <n v="81177"/>
    <x v="0"/>
    <x v="0"/>
    <x v="0"/>
    <x v="0"/>
    <x v="4"/>
    <x v="125"/>
    <x v="0"/>
    <x v="0"/>
    <s v="Tesseramento"/>
    <x v="1"/>
    <x v="3"/>
    <x v="0"/>
    <m/>
  </r>
  <r>
    <n v="190514"/>
    <x v="0"/>
    <x v="0"/>
    <x v="0"/>
    <x v="1"/>
    <x v="12"/>
    <x v="254"/>
    <x v="0"/>
    <x v="1"/>
    <s v="Tesseramento"/>
    <x v="0"/>
    <x v="1"/>
    <x v="0"/>
    <m/>
  </r>
  <r>
    <n v="50116"/>
    <x v="0"/>
    <x v="0"/>
    <x v="0"/>
    <x v="0"/>
    <x v="4"/>
    <x v="125"/>
    <x v="0"/>
    <x v="1"/>
    <s v="Tesseramento"/>
    <x v="1"/>
    <x v="4"/>
    <x v="0"/>
    <m/>
  </r>
  <r>
    <n v="50120"/>
    <x v="0"/>
    <x v="0"/>
    <x v="0"/>
    <x v="0"/>
    <x v="4"/>
    <x v="125"/>
    <x v="0"/>
    <x v="0"/>
    <s v="Tesseramento"/>
    <x v="1"/>
    <x v="1"/>
    <x v="0"/>
    <m/>
  </r>
  <r>
    <n v="50121"/>
    <x v="0"/>
    <x v="0"/>
    <x v="0"/>
    <x v="0"/>
    <x v="4"/>
    <x v="125"/>
    <x v="0"/>
    <x v="0"/>
    <s v="Tesseramento"/>
    <x v="1"/>
    <x v="0"/>
    <x v="0"/>
    <m/>
  </r>
  <r>
    <n v="13607"/>
    <x v="0"/>
    <x v="0"/>
    <x v="0"/>
    <x v="0"/>
    <x v="4"/>
    <x v="125"/>
    <x v="0"/>
    <x v="1"/>
    <s v="Tesseramento"/>
    <x v="1"/>
    <x v="0"/>
    <x v="0"/>
    <m/>
  </r>
  <r>
    <n v="185386"/>
    <x v="0"/>
    <x v="0"/>
    <x v="0"/>
    <x v="0"/>
    <x v="4"/>
    <x v="125"/>
    <x v="0"/>
    <x v="0"/>
    <s v="Tesseramento"/>
    <x v="1"/>
    <x v="0"/>
    <x v="0"/>
    <m/>
  </r>
  <r>
    <n v="174473"/>
    <x v="0"/>
    <x v="0"/>
    <x v="0"/>
    <x v="0"/>
    <x v="2"/>
    <x v="36"/>
    <x v="0"/>
    <x v="0"/>
    <s v="Tesseramento"/>
    <x v="1"/>
    <x v="4"/>
    <x v="0"/>
    <m/>
  </r>
  <r>
    <n v="175212"/>
    <x v="0"/>
    <x v="0"/>
    <x v="0"/>
    <x v="0"/>
    <x v="2"/>
    <x v="36"/>
    <x v="0"/>
    <x v="1"/>
    <s v="Tesseramento"/>
    <x v="1"/>
    <x v="4"/>
    <x v="0"/>
    <m/>
  </r>
  <r>
    <n v="226615"/>
    <x v="0"/>
    <x v="0"/>
    <x v="0"/>
    <x v="0"/>
    <x v="2"/>
    <x v="36"/>
    <x v="0"/>
    <x v="0"/>
    <s v="Tesseramento"/>
    <x v="1"/>
    <x v="0"/>
    <x v="0"/>
    <m/>
  </r>
  <r>
    <n v="191570"/>
    <x v="0"/>
    <x v="0"/>
    <x v="0"/>
    <x v="0"/>
    <x v="2"/>
    <x v="36"/>
    <x v="0"/>
    <x v="0"/>
    <s v="Tesseramento"/>
    <x v="1"/>
    <x v="4"/>
    <x v="0"/>
    <m/>
  </r>
  <r>
    <n v="191569"/>
    <x v="0"/>
    <x v="1"/>
    <x v="0"/>
    <x v="3"/>
    <x v="2"/>
    <x v="36"/>
    <x v="0"/>
    <x v="1"/>
    <s v="Tesseramento"/>
    <x v="1"/>
    <x v="4"/>
    <x v="0"/>
    <m/>
  </r>
  <r>
    <n v="217230"/>
    <x v="0"/>
    <x v="1"/>
    <x v="0"/>
    <x v="1"/>
    <x v="2"/>
    <x v="36"/>
    <x v="0"/>
    <x v="0"/>
    <s v="Tesseramento"/>
    <x v="1"/>
    <x v="3"/>
    <x v="0"/>
    <m/>
  </r>
  <r>
    <n v="165579"/>
    <x v="0"/>
    <x v="0"/>
    <x v="0"/>
    <x v="0"/>
    <x v="2"/>
    <x v="36"/>
    <x v="0"/>
    <x v="0"/>
    <s v="Tesseramento"/>
    <x v="1"/>
    <x v="4"/>
    <x v="0"/>
    <m/>
  </r>
  <r>
    <n v="10197"/>
    <x v="0"/>
    <x v="0"/>
    <x v="0"/>
    <x v="0"/>
    <x v="2"/>
    <x v="36"/>
    <x v="0"/>
    <x v="0"/>
    <s v="Tesseramento"/>
    <x v="1"/>
    <x v="3"/>
    <x v="0"/>
    <m/>
  </r>
  <r>
    <n v="198762"/>
    <x v="0"/>
    <x v="0"/>
    <x v="0"/>
    <x v="0"/>
    <x v="2"/>
    <x v="36"/>
    <x v="0"/>
    <x v="0"/>
    <s v="Tesseramento"/>
    <x v="1"/>
    <x v="0"/>
    <x v="0"/>
    <m/>
  </r>
  <r>
    <n v="216227"/>
    <x v="0"/>
    <x v="1"/>
    <x v="0"/>
    <x v="0"/>
    <x v="2"/>
    <x v="36"/>
    <x v="0"/>
    <x v="1"/>
    <s v="Tesseramento"/>
    <x v="1"/>
    <x v="0"/>
    <x v="0"/>
    <m/>
  </r>
  <r>
    <n v="128847"/>
    <x v="0"/>
    <x v="0"/>
    <x v="0"/>
    <x v="1"/>
    <x v="2"/>
    <x v="36"/>
    <x v="0"/>
    <x v="0"/>
    <s v="Tesseramento"/>
    <x v="1"/>
    <x v="3"/>
    <x v="0"/>
    <m/>
  </r>
  <r>
    <n v="196762"/>
    <x v="0"/>
    <x v="0"/>
    <x v="0"/>
    <x v="0"/>
    <x v="2"/>
    <x v="36"/>
    <x v="0"/>
    <x v="0"/>
    <s v="Tesseramento"/>
    <x v="1"/>
    <x v="0"/>
    <x v="0"/>
    <m/>
  </r>
  <r>
    <n v="208014"/>
    <x v="0"/>
    <x v="0"/>
    <x v="0"/>
    <x v="0"/>
    <x v="2"/>
    <x v="36"/>
    <x v="0"/>
    <x v="0"/>
    <s v="Tesseramento"/>
    <x v="1"/>
    <x v="0"/>
    <x v="0"/>
    <m/>
  </r>
  <r>
    <n v="223660"/>
    <x v="0"/>
    <x v="1"/>
    <x v="0"/>
    <x v="0"/>
    <x v="2"/>
    <x v="36"/>
    <x v="0"/>
    <x v="0"/>
    <s v="Tesseramento"/>
    <x v="1"/>
    <x v="0"/>
    <x v="0"/>
    <m/>
  </r>
  <r>
    <n v="156743"/>
    <x v="0"/>
    <x v="0"/>
    <x v="0"/>
    <x v="0"/>
    <x v="2"/>
    <x v="36"/>
    <x v="0"/>
    <x v="0"/>
    <s v="Tesseramento"/>
    <x v="1"/>
    <x v="1"/>
    <x v="0"/>
    <m/>
  </r>
  <r>
    <n v="163740"/>
    <x v="1"/>
    <x v="0"/>
    <x v="0"/>
    <x v="0"/>
    <x v="2"/>
    <x v="36"/>
    <x v="0"/>
    <x v="0"/>
    <s v="Tesseramento"/>
    <x v="1"/>
    <x v="2"/>
    <x v="0"/>
    <m/>
  </r>
  <r>
    <n v="116110"/>
    <x v="0"/>
    <x v="0"/>
    <x v="0"/>
    <x v="0"/>
    <x v="2"/>
    <x v="36"/>
    <x v="0"/>
    <x v="0"/>
    <s v="Tesseramento"/>
    <x v="1"/>
    <x v="3"/>
    <x v="0"/>
    <m/>
  </r>
  <r>
    <n v="116105"/>
    <x v="0"/>
    <x v="0"/>
    <x v="0"/>
    <x v="0"/>
    <x v="2"/>
    <x v="36"/>
    <x v="0"/>
    <x v="1"/>
    <s v="Tesseramento"/>
    <x v="1"/>
    <x v="3"/>
    <x v="0"/>
    <m/>
  </r>
  <r>
    <n v="222847"/>
    <x v="0"/>
    <x v="1"/>
    <x v="0"/>
    <x v="0"/>
    <x v="2"/>
    <x v="36"/>
    <x v="0"/>
    <x v="0"/>
    <s v="Tesseramento"/>
    <x v="1"/>
    <x v="3"/>
    <x v="0"/>
    <m/>
  </r>
  <r>
    <n v="218063"/>
    <x v="0"/>
    <x v="1"/>
    <x v="0"/>
    <x v="0"/>
    <x v="2"/>
    <x v="36"/>
    <x v="0"/>
    <x v="0"/>
    <s v="Tesseramento"/>
    <x v="1"/>
    <x v="1"/>
    <x v="0"/>
    <m/>
  </r>
  <r>
    <n v="192745"/>
    <x v="0"/>
    <x v="0"/>
    <x v="0"/>
    <x v="0"/>
    <x v="2"/>
    <x v="36"/>
    <x v="0"/>
    <x v="0"/>
    <s v="Tesseramento"/>
    <x v="1"/>
    <x v="0"/>
    <x v="0"/>
    <m/>
  </r>
  <r>
    <n v="172823"/>
    <x v="0"/>
    <x v="0"/>
    <x v="0"/>
    <x v="0"/>
    <x v="2"/>
    <x v="36"/>
    <x v="0"/>
    <x v="0"/>
    <s v="Tesseramento"/>
    <x v="1"/>
    <x v="0"/>
    <x v="0"/>
    <m/>
  </r>
  <r>
    <n v="172824"/>
    <x v="0"/>
    <x v="0"/>
    <x v="0"/>
    <x v="0"/>
    <x v="2"/>
    <x v="36"/>
    <x v="0"/>
    <x v="0"/>
    <s v="Tesseramento"/>
    <x v="1"/>
    <x v="0"/>
    <x v="0"/>
    <m/>
  </r>
  <r>
    <n v="181295"/>
    <x v="0"/>
    <x v="0"/>
    <x v="2"/>
    <x v="2"/>
    <x v="2"/>
    <x v="36"/>
    <x v="0"/>
    <x v="0"/>
    <s v="Tesseramento"/>
    <x v="1"/>
    <x v="0"/>
    <x v="0"/>
    <m/>
  </r>
  <r>
    <n v="223198"/>
    <x v="0"/>
    <x v="1"/>
    <x v="0"/>
    <x v="0"/>
    <x v="2"/>
    <x v="36"/>
    <x v="0"/>
    <x v="0"/>
    <s v="Tesseramento"/>
    <x v="1"/>
    <x v="0"/>
    <x v="0"/>
    <m/>
  </r>
  <r>
    <n v="223199"/>
    <x v="1"/>
    <x v="1"/>
    <x v="0"/>
    <x v="0"/>
    <x v="2"/>
    <x v="36"/>
    <x v="0"/>
    <x v="0"/>
    <s v="Tesseramento"/>
    <x v="1"/>
    <x v="7"/>
    <x v="0"/>
    <m/>
  </r>
  <r>
    <n v="203196"/>
    <x v="0"/>
    <x v="0"/>
    <x v="0"/>
    <x v="0"/>
    <x v="2"/>
    <x v="36"/>
    <x v="0"/>
    <x v="0"/>
    <s v="Tesseramento"/>
    <x v="1"/>
    <x v="4"/>
    <x v="0"/>
    <m/>
  </r>
  <r>
    <n v="205437"/>
    <x v="0"/>
    <x v="0"/>
    <x v="0"/>
    <x v="0"/>
    <x v="2"/>
    <x v="36"/>
    <x v="0"/>
    <x v="0"/>
    <s v="Tesseramento"/>
    <x v="1"/>
    <x v="0"/>
    <x v="0"/>
    <m/>
  </r>
  <r>
    <n v="108127"/>
    <x v="0"/>
    <x v="0"/>
    <x v="0"/>
    <x v="4"/>
    <x v="2"/>
    <x v="36"/>
    <x v="0"/>
    <x v="0"/>
    <s v="Tesseramento"/>
    <x v="1"/>
    <x v="0"/>
    <x v="0"/>
    <m/>
  </r>
  <r>
    <n v="220781"/>
    <x v="0"/>
    <x v="1"/>
    <x v="0"/>
    <x v="0"/>
    <x v="2"/>
    <x v="36"/>
    <x v="0"/>
    <x v="0"/>
    <s v="Tesseramento"/>
    <x v="1"/>
    <x v="0"/>
    <x v="0"/>
    <m/>
  </r>
  <r>
    <n v="156911"/>
    <x v="0"/>
    <x v="0"/>
    <x v="0"/>
    <x v="0"/>
    <x v="2"/>
    <x v="36"/>
    <x v="0"/>
    <x v="0"/>
    <s v="Tesseramento"/>
    <x v="1"/>
    <x v="3"/>
    <x v="0"/>
    <m/>
  </r>
  <r>
    <n v="218065"/>
    <x v="0"/>
    <x v="1"/>
    <x v="0"/>
    <x v="0"/>
    <x v="2"/>
    <x v="36"/>
    <x v="0"/>
    <x v="0"/>
    <s v="Tesseramento"/>
    <x v="1"/>
    <x v="1"/>
    <x v="0"/>
    <m/>
  </r>
  <r>
    <n v="142768"/>
    <x v="0"/>
    <x v="0"/>
    <x v="0"/>
    <x v="0"/>
    <x v="2"/>
    <x v="36"/>
    <x v="0"/>
    <x v="0"/>
    <s v="Tesseramento"/>
    <x v="1"/>
    <x v="0"/>
    <x v="0"/>
    <m/>
  </r>
  <r>
    <n v="157485"/>
    <x v="0"/>
    <x v="0"/>
    <x v="0"/>
    <x v="0"/>
    <x v="2"/>
    <x v="36"/>
    <x v="0"/>
    <x v="0"/>
    <s v="Tesseramento"/>
    <x v="1"/>
    <x v="0"/>
    <x v="0"/>
    <m/>
  </r>
  <r>
    <n v="181384"/>
    <x v="0"/>
    <x v="0"/>
    <x v="0"/>
    <x v="0"/>
    <x v="2"/>
    <x v="36"/>
    <x v="0"/>
    <x v="0"/>
    <s v="Tesseramento"/>
    <x v="1"/>
    <x v="1"/>
    <x v="0"/>
    <m/>
  </r>
  <r>
    <n v="168471"/>
    <x v="0"/>
    <x v="0"/>
    <x v="0"/>
    <x v="0"/>
    <x v="2"/>
    <x v="36"/>
    <x v="0"/>
    <x v="0"/>
    <s v="Tesseramento"/>
    <x v="1"/>
    <x v="4"/>
    <x v="0"/>
    <m/>
  </r>
  <r>
    <n v="152287"/>
    <x v="0"/>
    <x v="0"/>
    <x v="0"/>
    <x v="0"/>
    <x v="2"/>
    <x v="36"/>
    <x v="0"/>
    <x v="0"/>
    <s v="Tesseramento"/>
    <x v="1"/>
    <x v="3"/>
    <x v="0"/>
    <m/>
  </r>
  <r>
    <n v="156914"/>
    <x v="0"/>
    <x v="0"/>
    <x v="0"/>
    <x v="0"/>
    <x v="2"/>
    <x v="36"/>
    <x v="0"/>
    <x v="1"/>
    <s v="Tesseramento"/>
    <x v="1"/>
    <x v="3"/>
    <x v="0"/>
    <m/>
  </r>
  <r>
    <n v="10179"/>
    <x v="0"/>
    <x v="0"/>
    <x v="0"/>
    <x v="0"/>
    <x v="2"/>
    <x v="36"/>
    <x v="0"/>
    <x v="0"/>
    <s v="Tesseramento"/>
    <x v="1"/>
    <x v="4"/>
    <x v="0"/>
    <m/>
  </r>
  <r>
    <n v="174192"/>
    <x v="0"/>
    <x v="0"/>
    <x v="0"/>
    <x v="0"/>
    <x v="2"/>
    <x v="36"/>
    <x v="0"/>
    <x v="0"/>
    <s v="Tesseramento"/>
    <x v="1"/>
    <x v="0"/>
    <x v="0"/>
    <m/>
  </r>
  <r>
    <n v="206212"/>
    <x v="0"/>
    <x v="1"/>
    <x v="0"/>
    <x v="1"/>
    <x v="2"/>
    <x v="36"/>
    <x v="0"/>
    <x v="0"/>
    <s v="Tesseramento"/>
    <x v="1"/>
    <x v="4"/>
    <x v="0"/>
    <m/>
  </r>
  <r>
    <n v="167103"/>
    <x v="0"/>
    <x v="0"/>
    <x v="0"/>
    <x v="0"/>
    <x v="2"/>
    <x v="36"/>
    <x v="0"/>
    <x v="0"/>
    <s v="Tesseramento"/>
    <x v="1"/>
    <x v="4"/>
    <x v="0"/>
    <m/>
  </r>
  <r>
    <n v="196761"/>
    <x v="0"/>
    <x v="0"/>
    <x v="0"/>
    <x v="0"/>
    <x v="2"/>
    <x v="36"/>
    <x v="0"/>
    <x v="0"/>
    <s v="Tesseramento"/>
    <x v="1"/>
    <x v="0"/>
    <x v="0"/>
    <m/>
  </r>
  <r>
    <n v="163158"/>
    <x v="0"/>
    <x v="0"/>
    <x v="0"/>
    <x v="0"/>
    <x v="2"/>
    <x v="36"/>
    <x v="0"/>
    <x v="0"/>
    <s v="Tesseramento"/>
    <x v="1"/>
    <x v="0"/>
    <x v="0"/>
    <m/>
  </r>
  <r>
    <n v="156919"/>
    <x v="0"/>
    <x v="0"/>
    <x v="0"/>
    <x v="0"/>
    <x v="2"/>
    <x v="36"/>
    <x v="0"/>
    <x v="0"/>
    <s v="Tesseramento"/>
    <x v="1"/>
    <x v="0"/>
    <x v="0"/>
    <m/>
  </r>
  <r>
    <n v="192653"/>
    <x v="1"/>
    <x v="1"/>
    <x v="0"/>
    <x v="0"/>
    <x v="2"/>
    <x v="36"/>
    <x v="0"/>
    <x v="0"/>
    <s v="Tesseramento"/>
    <x v="1"/>
    <x v="6"/>
    <x v="0"/>
    <m/>
  </r>
  <r>
    <n v="174317"/>
    <x v="0"/>
    <x v="0"/>
    <x v="0"/>
    <x v="0"/>
    <x v="2"/>
    <x v="36"/>
    <x v="0"/>
    <x v="0"/>
    <s v="Tesseramento"/>
    <x v="1"/>
    <x v="4"/>
    <x v="0"/>
    <m/>
  </r>
  <r>
    <n v="208292"/>
    <x v="0"/>
    <x v="0"/>
    <x v="0"/>
    <x v="0"/>
    <x v="2"/>
    <x v="36"/>
    <x v="0"/>
    <x v="0"/>
    <s v="Tesseramento"/>
    <x v="1"/>
    <x v="4"/>
    <x v="0"/>
    <m/>
  </r>
  <r>
    <n v="123472"/>
    <x v="0"/>
    <x v="0"/>
    <x v="0"/>
    <x v="0"/>
    <x v="2"/>
    <x v="36"/>
    <x v="0"/>
    <x v="0"/>
    <s v="Tesseramento"/>
    <x v="1"/>
    <x v="4"/>
    <x v="0"/>
    <m/>
  </r>
  <r>
    <n v="167880"/>
    <x v="0"/>
    <x v="0"/>
    <x v="0"/>
    <x v="0"/>
    <x v="2"/>
    <x v="36"/>
    <x v="0"/>
    <x v="0"/>
    <s v="Tesseramento"/>
    <x v="1"/>
    <x v="3"/>
    <x v="0"/>
    <m/>
  </r>
  <r>
    <n v="192654"/>
    <x v="0"/>
    <x v="0"/>
    <x v="0"/>
    <x v="0"/>
    <x v="2"/>
    <x v="36"/>
    <x v="0"/>
    <x v="0"/>
    <s v="Tesseramento"/>
    <x v="1"/>
    <x v="4"/>
    <x v="0"/>
    <m/>
  </r>
  <r>
    <n v="218301"/>
    <x v="0"/>
    <x v="1"/>
    <x v="0"/>
    <x v="0"/>
    <x v="2"/>
    <x v="36"/>
    <x v="0"/>
    <x v="1"/>
    <s v="Tesseramento"/>
    <x v="1"/>
    <x v="4"/>
    <x v="0"/>
    <m/>
  </r>
  <r>
    <n v="226616"/>
    <x v="0"/>
    <x v="0"/>
    <x v="0"/>
    <x v="0"/>
    <x v="2"/>
    <x v="36"/>
    <x v="0"/>
    <x v="0"/>
    <s v="Tesseramento"/>
    <x v="1"/>
    <x v="0"/>
    <x v="0"/>
    <m/>
  </r>
  <r>
    <n v="192536"/>
    <x v="0"/>
    <x v="1"/>
    <x v="0"/>
    <x v="0"/>
    <x v="2"/>
    <x v="36"/>
    <x v="0"/>
    <x v="0"/>
    <s v="Tesseramento"/>
    <x v="1"/>
    <x v="3"/>
    <x v="0"/>
    <m/>
  </r>
  <r>
    <n v="189636"/>
    <x v="0"/>
    <x v="0"/>
    <x v="0"/>
    <x v="0"/>
    <x v="2"/>
    <x v="36"/>
    <x v="0"/>
    <x v="0"/>
    <s v="Tesseramento"/>
    <x v="1"/>
    <x v="0"/>
    <x v="0"/>
    <m/>
  </r>
  <r>
    <n v="86011"/>
    <x v="0"/>
    <x v="0"/>
    <x v="0"/>
    <x v="0"/>
    <x v="2"/>
    <x v="36"/>
    <x v="0"/>
    <x v="1"/>
    <s v="Tesseramento"/>
    <x v="1"/>
    <x v="4"/>
    <x v="0"/>
    <m/>
  </r>
  <r>
    <n v="185991"/>
    <x v="0"/>
    <x v="0"/>
    <x v="0"/>
    <x v="0"/>
    <x v="2"/>
    <x v="36"/>
    <x v="0"/>
    <x v="0"/>
    <s v="Tesseramento"/>
    <x v="1"/>
    <x v="4"/>
    <x v="0"/>
    <m/>
  </r>
  <r>
    <n v="172956"/>
    <x v="0"/>
    <x v="0"/>
    <x v="0"/>
    <x v="0"/>
    <x v="2"/>
    <x v="36"/>
    <x v="0"/>
    <x v="0"/>
    <s v="Tesseramento"/>
    <x v="1"/>
    <x v="0"/>
    <x v="0"/>
    <m/>
  </r>
  <r>
    <n v="227012"/>
    <x v="0"/>
    <x v="0"/>
    <x v="0"/>
    <x v="0"/>
    <x v="2"/>
    <x v="36"/>
    <x v="0"/>
    <x v="0"/>
    <s v="Tesseramento"/>
    <x v="1"/>
    <x v="0"/>
    <x v="0"/>
    <m/>
  </r>
  <r>
    <n v="221557"/>
    <x v="0"/>
    <x v="0"/>
    <x v="2"/>
    <x v="0"/>
    <x v="11"/>
    <x v="244"/>
    <x v="0"/>
    <x v="0"/>
    <s v="Tesseramento"/>
    <x v="0"/>
    <x v="0"/>
    <x v="0"/>
    <m/>
  </r>
  <r>
    <n v="209490"/>
    <x v="0"/>
    <x v="1"/>
    <x v="0"/>
    <x v="2"/>
    <x v="7"/>
    <x v="44"/>
    <x v="0"/>
    <x v="0"/>
    <s v="Tesseramento"/>
    <x v="1"/>
    <x v="0"/>
    <x v="0"/>
    <m/>
  </r>
  <r>
    <n v="98555"/>
    <x v="0"/>
    <x v="0"/>
    <x v="0"/>
    <x v="0"/>
    <x v="8"/>
    <x v="287"/>
    <x v="0"/>
    <x v="0"/>
    <s v="Tesseramento"/>
    <x v="0"/>
    <x v="0"/>
    <x v="0"/>
    <m/>
  </r>
  <r>
    <n v="54948"/>
    <x v="0"/>
    <x v="0"/>
    <x v="0"/>
    <x v="0"/>
    <x v="8"/>
    <x v="287"/>
    <x v="0"/>
    <x v="0"/>
    <s v="Tesseramento"/>
    <x v="0"/>
    <x v="3"/>
    <x v="0"/>
    <m/>
  </r>
  <r>
    <n v="54947"/>
    <x v="0"/>
    <x v="0"/>
    <x v="0"/>
    <x v="0"/>
    <x v="8"/>
    <x v="287"/>
    <x v="0"/>
    <x v="0"/>
    <s v="Tesseramento"/>
    <x v="0"/>
    <x v="1"/>
    <x v="0"/>
    <m/>
  </r>
  <r>
    <n v="40089"/>
    <x v="0"/>
    <x v="0"/>
    <x v="0"/>
    <x v="0"/>
    <x v="8"/>
    <x v="287"/>
    <x v="0"/>
    <x v="0"/>
    <s v="Tesseramento"/>
    <x v="0"/>
    <x v="4"/>
    <x v="0"/>
    <m/>
  </r>
  <r>
    <n v="49643"/>
    <x v="0"/>
    <x v="0"/>
    <x v="0"/>
    <x v="0"/>
    <x v="8"/>
    <x v="287"/>
    <x v="0"/>
    <x v="0"/>
    <s v="Tesseramento"/>
    <x v="0"/>
    <x v="3"/>
    <x v="0"/>
    <m/>
  </r>
  <r>
    <n v="39073"/>
    <x v="0"/>
    <x v="0"/>
    <x v="0"/>
    <x v="0"/>
    <x v="11"/>
    <x v="244"/>
    <x v="0"/>
    <x v="0"/>
    <s v="Tesseramento"/>
    <x v="0"/>
    <x v="0"/>
    <x v="0"/>
    <m/>
  </r>
  <r>
    <n v="207579"/>
    <x v="0"/>
    <x v="0"/>
    <x v="0"/>
    <x v="1"/>
    <x v="11"/>
    <x v="244"/>
    <x v="0"/>
    <x v="0"/>
    <s v="Tesseramento"/>
    <x v="0"/>
    <x v="0"/>
    <x v="0"/>
    <m/>
  </r>
  <r>
    <n v="230478"/>
    <x v="1"/>
    <x v="0"/>
    <x v="0"/>
    <x v="3"/>
    <x v="4"/>
    <x v="4"/>
    <x v="0"/>
    <x v="0"/>
    <s v="Tesseramento"/>
    <x v="1"/>
    <x v="5"/>
    <x v="0"/>
    <m/>
  </r>
  <r>
    <n v="195527"/>
    <x v="1"/>
    <x v="0"/>
    <x v="0"/>
    <x v="0"/>
    <x v="4"/>
    <x v="4"/>
    <x v="0"/>
    <x v="0"/>
    <s v="Tesseramento"/>
    <x v="1"/>
    <x v="5"/>
    <x v="0"/>
    <s v="B"/>
  </r>
  <r>
    <n v="10723"/>
    <x v="0"/>
    <x v="0"/>
    <x v="0"/>
    <x v="0"/>
    <x v="4"/>
    <x v="4"/>
    <x v="0"/>
    <x v="1"/>
    <s v="Tesseramento"/>
    <x v="1"/>
    <x v="4"/>
    <x v="0"/>
    <m/>
  </r>
  <r>
    <n v="10528"/>
    <x v="0"/>
    <x v="0"/>
    <x v="0"/>
    <x v="0"/>
    <x v="4"/>
    <x v="4"/>
    <x v="0"/>
    <x v="0"/>
    <s v="Tesseramento"/>
    <x v="1"/>
    <x v="4"/>
    <x v="0"/>
    <m/>
  </r>
  <r>
    <n v="10529"/>
    <x v="0"/>
    <x v="0"/>
    <x v="0"/>
    <x v="0"/>
    <x v="4"/>
    <x v="4"/>
    <x v="0"/>
    <x v="1"/>
    <s v="Tesseramento"/>
    <x v="1"/>
    <x v="4"/>
    <x v="0"/>
    <m/>
  </r>
  <r>
    <n v="73334"/>
    <x v="0"/>
    <x v="1"/>
    <x v="2"/>
    <x v="1"/>
    <x v="7"/>
    <x v="45"/>
    <x v="0"/>
    <x v="0"/>
    <s v="Tesseramento"/>
    <x v="1"/>
    <x v="0"/>
    <x v="0"/>
    <m/>
  </r>
  <r>
    <n v="107766"/>
    <x v="0"/>
    <x v="0"/>
    <x v="0"/>
    <x v="0"/>
    <x v="10"/>
    <x v="187"/>
    <x v="0"/>
    <x v="0"/>
    <s v="Tesseramento"/>
    <x v="0"/>
    <x v="4"/>
    <x v="0"/>
    <m/>
  </r>
  <r>
    <n v="45720"/>
    <x v="0"/>
    <x v="0"/>
    <x v="0"/>
    <x v="0"/>
    <x v="10"/>
    <x v="187"/>
    <x v="0"/>
    <x v="1"/>
    <s v="Tesseramento"/>
    <x v="0"/>
    <x v="4"/>
    <x v="0"/>
    <m/>
  </r>
  <r>
    <n v="81927"/>
    <x v="0"/>
    <x v="0"/>
    <x v="0"/>
    <x v="0"/>
    <x v="10"/>
    <x v="187"/>
    <x v="0"/>
    <x v="0"/>
    <s v="Tesseramento"/>
    <x v="0"/>
    <x v="3"/>
    <x v="0"/>
    <m/>
  </r>
  <r>
    <n v="65353"/>
    <x v="0"/>
    <x v="0"/>
    <x v="0"/>
    <x v="0"/>
    <x v="10"/>
    <x v="187"/>
    <x v="0"/>
    <x v="0"/>
    <s v="Tesseramento"/>
    <x v="0"/>
    <x v="1"/>
    <x v="0"/>
    <m/>
  </r>
  <r>
    <n v="34602"/>
    <x v="0"/>
    <x v="0"/>
    <x v="0"/>
    <x v="0"/>
    <x v="10"/>
    <x v="187"/>
    <x v="0"/>
    <x v="0"/>
    <s v="Tesseramento"/>
    <x v="0"/>
    <x v="0"/>
    <x v="0"/>
    <m/>
  </r>
  <r>
    <n v="39023"/>
    <x v="0"/>
    <x v="0"/>
    <x v="0"/>
    <x v="0"/>
    <x v="10"/>
    <x v="187"/>
    <x v="0"/>
    <x v="0"/>
    <s v="Tesseramento"/>
    <x v="0"/>
    <x v="0"/>
    <x v="0"/>
    <m/>
  </r>
  <r>
    <n v="61393"/>
    <x v="0"/>
    <x v="0"/>
    <x v="0"/>
    <x v="0"/>
    <x v="13"/>
    <x v="39"/>
    <x v="0"/>
    <x v="0"/>
    <s v="Tesseramento"/>
    <x v="0"/>
    <x v="0"/>
    <x v="0"/>
    <m/>
  </r>
  <r>
    <n v="46352"/>
    <x v="0"/>
    <x v="0"/>
    <x v="0"/>
    <x v="0"/>
    <x v="11"/>
    <x v="244"/>
    <x v="0"/>
    <x v="0"/>
    <s v="Tesseramento"/>
    <x v="0"/>
    <x v="0"/>
    <x v="0"/>
    <m/>
  </r>
  <r>
    <n v="132371"/>
    <x v="0"/>
    <x v="0"/>
    <x v="2"/>
    <x v="0"/>
    <x v="11"/>
    <x v="244"/>
    <x v="0"/>
    <x v="0"/>
    <s v="Tesseramento"/>
    <x v="0"/>
    <x v="1"/>
    <x v="0"/>
    <m/>
  </r>
  <r>
    <n v="20430"/>
    <x v="0"/>
    <x v="0"/>
    <x v="0"/>
    <x v="0"/>
    <x v="8"/>
    <x v="352"/>
    <x v="0"/>
    <x v="0"/>
    <s v="Tesseramento"/>
    <x v="0"/>
    <x v="4"/>
    <x v="0"/>
    <m/>
  </r>
  <r>
    <n v="218321"/>
    <x v="0"/>
    <x v="0"/>
    <x v="0"/>
    <x v="1"/>
    <x v="4"/>
    <x v="47"/>
    <x v="0"/>
    <x v="1"/>
    <s v="Tesseramento"/>
    <x v="0"/>
    <x v="4"/>
    <x v="0"/>
    <m/>
  </r>
  <r>
    <n v="112035"/>
    <x v="0"/>
    <x v="0"/>
    <x v="0"/>
    <x v="0"/>
    <x v="13"/>
    <x v="369"/>
    <x v="0"/>
    <x v="0"/>
    <s v="Tesseramento"/>
    <x v="1"/>
    <x v="0"/>
    <x v="0"/>
    <m/>
  </r>
  <r>
    <n v="220628"/>
    <x v="0"/>
    <x v="0"/>
    <x v="0"/>
    <x v="1"/>
    <x v="11"/>
    <x v="244"/>
    <x v="0"/>
    <x v="1"/>
    <s v="Tesseramento"/>
    <x v="0"/>
    <x v="3"/>
    <x v="0"/>
    <m/>
  </r>
  <r>
    <n v="28685"/>
    <x v="0"/>
    <x v="0"/>
    <x v="0"/>
    <x v="0"/>
    <x v="13"/>
    <x v="369"/>
    <x v="0"/>
    <x v="0"/>
    <s v="Tesseramento"/>
    <x v="1"/>
    <x v="3"/>
    <x v="0"/>
    <m/>
  </r>
  <r>
    <n v="6744"/>
    <x v="0"/>
    <x v="0"/>
    <x v="0"/>
    <x v="0"/>
    <x v="8"/>
    <x v="352"/>
    <x v="0"/>
    <x v="0"/>
    <s v="Tesseramento"/>
    <x v="0"/>
    <x v="4"/>
    <x v="0"/>
    <m/>
  </r>
  <r>
    <n v="227556"/>
    <x v="0"/>
    <x v="1"/>
    <x v="0"/>
    <x v="2"/>
    <x v="8"/>
    <x v="352"/>
    <x v="0"/>
    <x v="0"/>
    <s v="Tesseramento"/>
    <x v="0"/>
    <x v="0"/>
    <x v="0"/>
    <m/>
  </r>
  <r>
    <n v="123280"/>
    <x v="0"/>
    <x v="0"/>
    <x v="0"/>
    <x v="0"/>
    <x v="7"/>
    <x v="259"/>
    <x v="0"/>
    <x v="0"/>
    <s v="Tesseramento"/>
    <x v="0"/>
    <x v="0"/>
    <x v="0"/>
    <m/>
  </r>
  <r>
    <n v="29803"/>
    <x v="0"/>
    <x v="0"/>
    <x v="0"/>
    <x v="0"/>
    <x v="7"/>
    <x v="259"/>
    <x v="0"/>
    <x v="0"/>
    <s v="Tesseramento"/>
    <x v="0"/>
    <x v="4"/>
    <x v="0"/>
    <m/>
  </r>
  <r>
    <n v="13139"/>
    <x v="0"/>
    <x v="2"/>
    <x v="0"/>
    <x v="0"/>
    <x v="1"/>
    <x v="176"/>
    <x v="1"/>
    <x v="0"/>
    <s v="Tesseramento"/>
    <x v="1"/>
    <x v="9"/>
    <x v="0"/>
    <m/>
  </r>
  <r>
    <n v="235830"/>
    <x v="0"/>
    <x v="0"/>
    <x v="1"/>
    <x v="1"/>
    <x v="4"/>
    <x v="47"/>
    <x v="0"/>
    <x v="0"/>
    <s v="Tesseramento"/>
    <x v="0"/>
    <x v="4"/>
    <x v="0"/>
    <m/>
  </r>
  <r>
    <n v="90279"/>
    <x v="0"/>
    <x v="0"/>
    <x v="0"/>
    <x v="1"/>
    <x v="8"/>
    <x v="13"/>
    <x v="0"/>
    <x v="1"/>
    <s v="Tesseramento"/>
    <x v="0"/>
    <x v="4"/>
    <x v="0"/>
    <m/>
  </r>
  <r>
    <n v="127784"/>
    <x v="0"/>
    <x v="0"/>
    <x v="0"/>
    <x v="0"/>
    <x v="8"/>
    <x v="352"/>
    <x v="0"/>
    <x v="0"/>
    <s v="Tesseramento"/>
    <x v="0"/>
    <x v="0"/>
    <x v="0"/>
    <m/>
  </r>
  <r>
    <n v="63688"/>
    <x v="0"/>
    <x v="0"/>
    <x v="0"/>
    <x v="0"/>
    <x v="2"/>
    <x v="2"/>
    <x v="0"/>
    <x v="1"/>
    <s v="Tesseramento"/>
    <x v="1"/>
    <x v="4"/>
    <x v="0"/>
    <m/>
  </r>
  <r>
    <n v="142193"/>
    <x v="0"/>
    <x v="0"/>
    <x v="0"/>
    <x v="0"/>
    <x v="8"/>
    <x v="352"/>
    <x v="0"/>
    <x v="0"/>
    <s v="Tesseramento"/>
    <x v="0"/>
    <x v="4"/>
    <x v="0"/>
    <m/>
  </r>
  <r>
    <n v="201810"/>
    <x v="0"/>
    <x v="0"/>
    <x v="0"/>
    <x v="1"/>
    <x v="8"/>
    <x v="352"/>
    <x v="0"/>
    <x v="0"/>
    <s v="Tesseramento"/>
    <x v="0"/>
    <x v="0"/>
    <x v="0"/>
    <m/>
  </r>
  <r>
    <n v="84135"/>
    <x v="0"/>
    <x v="0"/>
    <x v="0"/>
    <x v="0"/>
    <x v="8"/>
    <x v="352"/>
    <x v="0"/>
    <x v="1"/>
    <s v="Tesseramento"/>
    <x v="0"/>
    <x v="3"/>
    <x v="0"/>
    <m/>
  </r>
  <r>
    <n v="200505"/>
    <x v="0"/>
    <x v="0"/>
    <x v="0"/>
    <x v="1"/>
    <x v="8"/>
    <x v="352"/>
    <x v="0"/>
    <x v="1"/>
    <s v="Tesseramento"/>
    <x v="0"/>
    <x v="0"/>
    <x v="0"/>
    <m/>
  </r>
  <r>
    <n v="221336"/>
    <x v="0"/>
    <x v="0"/>
    <x v="0"/>
    <x v="0"/>
    <x v="8"/>
    <x v="352"/>
    <x v="0"/>
    <x v="0"/>
    <s v="Tesseramento"/>
    <x v="0"/>
    <x v="3"/>
    <x v="0"/>
    <m/>
  </r>
  <r>
    <n v="219970"/>
    <x v="0"/>
    <x v="0"/>
    <x v="0"/>
    <x v="1"/>
    <x v="8"/>
    <x v="352"/>
    <x v="0"/>
    <x v="0"/>
    <s v="Tesseramento"/>
    <x v="0"/>
    <x v="4"/>
    <x v="0"/>
    <m/>
  </r>
  <r>
    <n v="35664"/>
    <x v="0"/>
    <x v="0"/>
    <x v="0"/>
    <x v="0"/>
    <x v="8"/>
    <x v="352"/>
    <x v="0"/>
    <x v="1"/>
    <s v="Tesseramento"/>
    <x v="0"/>
    <x v="4"/>
    <x v="0"/>
    <m/>
  </r>
  <r>
    <n v="11654"/>
    <x v="0"/>
    <x v="0"/>
    <x v="2"/>
    <x v="0"/>
    <x v="10"/>
    <x v="63"/>
    <x v="0"/>
    <x v="0"/>
    <s v="Tesseramento"/>
    <x v="0"/>
    <x v="0"/>
    <x v="0"/>
    <m/>
  </r>
  <r>
    <n v="220637"/>
    <x v="0"/>
    <x v="0"/>
    <x v="0"/>
    <x v="1"/>
    <x v="10"/>
    <x v="63"/>
    <x v="0"/>
    <x v="0"/>
    <s v="Tesseramento"/>
    <x v="0"/>
    <x v="0"/>
    <x v="0"/>
    <m/>
  </r>
  <r>
    <n v="186402"/>
    <x v="0"/>
    <x v="0"/>
    <x v="0"/>
    <x v="0"/>
    <x v="10"/>
    <x v="63"/>
    <x v="0"/>
    <x v="0"/>
    <s v="Tesseramento"/>
    <x v="0"/>
    <x v="1"/>
    <x v="0"/>
    <m/>
  </r>
  <r>
    <n v="107153"/>
    <x v="0"/>
    <x v="0"/>
    <x v="0"/>
    <x v="0"/>
    <x v="10"/>
    <x v="63"/>
    <x v="0"/>
    <x v="0"/>
    <s v="Tesseramento"/>
    <x v="0"/>
    <x v="3"/>
    <x v="0"/>
    <m/>
  </r>
  <r>
    <n v="227866"/>
    <x v="0"/>
    <x v="0"/>
    <x v="0"/>
    <x v="0"/>
    <x v="4"/>
    <x v="47"/>
    <x v="0"/>
    <x v="0"/>
    <s v="Tesseramento"/>
    <x v="0"/>
    <x v="3"/>
    <x v="0"/>
    <m/>
  </r>
  <r>
    <n v="226626"/>
    <x v="0"/>
    <x v="0"/>
    <x v="0"/>
    <x v="0"/>
    <x v="4"/>
    <x v="47"/>
    <x v="0"/>
    <x v="0"/>
    <s v="Tesseramento"/>
    <x v="0"/>
    <x v="3"/>
    <x v="0"/>
    <m/>
  </r>
  <r>
    <n v="29297"/>
    <x v="0"/>
    <x v="0"/>
    <x v="0"/>
    <x v="0"/>
    <x v="4"/>
    <x v="271"/>
    <x v="0"/>
    <x v="1"/>
    <s v="Tesseramento"/>
    <x v="1"/>
    <x v="3"/>
    <x v="0"/>
    <m/>
  </r>
  <r>
    <n v="208346"/>
    <x v="0"/>
    <x v="0"/>
    <x v="0"/>
    <x v="0"/>
    <x v="4"/>
    <x v="47"/>
    <x v="0"/>
    <x v="1"/>
    <s v="Tesseramento"/>
    <x v="0"/>
    <x v="3"/>
    <x v="0"/>
    <m/>
  </r>
  <r>
    <n v="51690"/>
    <x v="0"/>
    <x v="0"/>
    <x v="0"/>
    <x v="0"/>
    <x v="4"/>
    <x v="271"/>
    <x v="0"/>
    <x v="0"/>
    <s v="Tesseramento"/>
    <x v="1"/>
    <x v="4"/>
    <x v="0"/>
    <m/>
  </r>
  <r>
    <n v="29597"/>
    <x v="0"/>
    <x v="0"/>
    <x v="0"/>
    <x v="0"/>
    <x v="4"/>
    <x v="271"/>
    <x v="0"/>
    <x v="0"/>
    <s v="Tesseramento"/>
    <x v="1"/>
    <x v="4"/>
    <x v="0"/>
    <m/>
  </r>
  <r>
    <n v="29794"/>
    <x v="0"/>
    <x v="0"/>
    <x v="0"/>
    <x v="0"/>
    <x v="4"/>
    <x v="271"/>
    <x v="0"/>
    <x v="0"/>
    <s v="Tesseramento"/>
    <x v="1"/>
    <x v="3"/>
    <x v="0"/>
    <m/>
  </r>
  <r>
    <n v="218744"/>
    <x v="0"/>
    <x v="0"/>
    <x v="0"/>
    <x v="1"/>
    <x v="8"/>
    <x v="352"/>
    <x v="0"/>
    <x v="1"/>
    <s v="Tesseramento"/>
    <x v="0"/>
    <x v="3"/>
    <x v="0"/>
    <m/>
  </r>
  <r>
    <n v="150124"/>
    <x v="0"/>
    <x v="0"/>
    <x v="0"/>
    <x v="0"/>
    <x v="8"/>
    <x v="352"/>
    <x v="0"/>
    <x v="0"/>
    <s v="Tesseramento"/>
    <x v="0"/>
    <x v="3"/>
    <x v="0"/>
    <m/>
  </r>
  <r>
    <n v="112616"/>
    <x v="0"/>
    <x v="0"/>
    <x v="0"/>
    <x v="0"/>
    <x v="8"/>
    <x v="352"/>
    <x v="0"/>
    <x v="0"/>
    <s v="Tesseramento"/>
    <x v="0"/>
    <x v="0"/>
    <x v="0"/>
    <m/>
  </r>
  <r>
    <n v="200658"/>
    <x v="0"/>
    <x v="0"/>
    <x v="0"/>
    <x v="1"/>
    <x v="8"/>
    <x v="352"/>
    <x v="0"/>
    <x v="1"/>
    <s v="Tesseramento"/>
    <x v="0"/>
    <x v="4"/>
    <x v="0"/>
    <m/>
  </r>
  <r>
    <n v="216753"/>
    <x v="0"/>
    <x v="0"/>
    <x v="0"/>
    <x v="1"/>
    <x v="8"/>
    <x v="352"/>
    <x v="0"/>
    <x v="0"/>
    <s v="Tesseramento"/>
    <x v="0"/>
    <x v="4"/>
    <x v="0"/>
    <m/>
  </r>
  <r>
    <n v="178236"/>
    <x v="0"/>
    <x v="0"/>
    <x v="0"/>
    <x v="0"/>
    <x v="8"/>
    <x v="352"/>
    <x v="0"/>
    <x v="0"/>
    <s v="Tesseramento"/>
    <x v="0"/>
    <x v="3"/>
    <x v="0"/>
    <m/>
  </r>
  <r>
    <n v="122467"/>
    <x v="0"/>
    <x v="0"/>
    <x v="0"/>
    <x v="1"/>
    <x v="8"/>
    <x v="352"/>
    <x v="0"/>
    <x v="0"/>
    <s v="Tesseramento"/>
    <x v="0"/>
    <x v="0"/>
    <x v="0"/>
    <m/>
  </r>
  <r>
    <n v="159601"/>
    <x v="0"/>
    <x v="0"/>
    <x v="0"/>
    <x v="0"/>
    <x v="7"/>
    <x v="242"/>
    <x v="0"/>
    <x v="0"/>
    <s v="Tesseramento"/>
    <x v="0"/>
    <x v="3"/>
    <x v="0"/>
    <m/>
  </r>
  <r>
    <n v="126794"/>
    <x v="0"/>
    <x v="0"/>
    <x v="2"/>
    <x v="1"/>
    <x v="7"/>
    <x v="242"/>
    <x v="0"/>
    <x v="0"/>
    <s v="Tesseramento"/>
    <x v="0"/>
    <x v="0"/>
    <x v="0"/>
    <m/>
  </r>
  <r>
    <n v="229058"/>
    <x v="0"/>
    <x v="0"/>
    <x v="0"/>
    <x v="0"/>
    <x v="1"/>
    <x v="212"/>
    <x v="0"/>
    <x v="0"/>
    <s v="Tesseramento"/>
    <x v="1"/>
    <x v="3"/>
    <x v="0"/>
    <m/>
  </r>
  <r>
    <n v="114880"/>
    <x v="0"/>
    <x v="0"/>
    <x v="2"/>
    <x v="0"/>
    <x v="8"/>
    <x v="352"/>
    <x v="0"/>
    <x v="0"/>
    <s v="Tesseramento"/>
    <x v="0"/>
    <x v="4"/>
    <x v="0"/>
    <m/>
  </r>
  <r>
    <n v="52002"/>
    <x v="0"/>
    <x v="0"/>
    <x v="0"/>
    <x v="0"/>
    <x v="4"/>
    <x v="197"/>
    <x v="0"/>
    <x v="0"/>
    <s v="Tesseramento"/>
    <x v="1"/>
    <x v="0"/>
    <x v="0"/>
    <m/>
  </r>
  <r>
    <n v="72671"/>
    <x v="0"/>
    <x v="0"/>
    <x v="0"/>
    <x v="0"/>
    <x v="4"/>
    <x v="197"/>
    <x v="0"/>
    <x v="0"/>
    <s v="Tesseramento"/>
    <x v="1"/>
    <x v="0"/>
    <x v="0"/>
    <m/>
  </r>
  <r>
    <n v="199026"/>
    <x v="0"/>
    <x v="0"/>
    <x v="0"/>
    <x v="0"/>
    <x v="7"/>
    <x v="215"/>
    <x v="0"/>
    <x v="0"/>
    <s v="Tesseramento"/>
    <x v="1"/>
    <x v="3"/>
    <x v="0"/>
    <m/>
  </r>
  <r>
    <n v="44808"/>
    <x v="0"/>
    <x v="0"/>
    <x v="0"/>
    <x v="0"/>
    <x v="4"/>
    <x v="197"/>
    <x v="0"/>
    <x v="0"/>
    <s v="Tesseramento"/>
    <x v="1"/>
    <x v="0"/>
    <x v="0"/>
    <m/>
  </r>
  <r>
    <n v="150449"/>
    <x v="0"/>
    <x v="0"/>
    <x v="0"/>
    <x v="0"/>
    <x v="4"/>
    <x v="197"/>
    <x v="0"/>
    <x v="0"/>
    <s v="Tesseramento"/>
    <x v="1"/>
    <x v="0"/>
    <x v="0"/>
    <m/>
  </r>
  <r>
    <n v="218198"/>
    <x v="1"/>
    <x v="0"/>
    <x v="0"/>
    <x v="0"/>
    <x v="4"/>
    <x v="197"/>
    <x v="0"/>
    <x v="1"/>
    <s v="Tesseramento"/>
    <x v="1"/>
    <x v="2"/>
    <x v="0"/>
    <m/>
  </r>
  <r>
    <n v="60948"/>
    <x v="0"/>
    <x v="0"/>
    <x v="0"/>
    <x v="0"/>
    <x v="4"/>
    <x v="197"/>
    <x v="0"/>
    <x v="0"/>
    <s v="Tesseramento"/>
    <x v="1"/>
    <x v="4"/>
    <x v="0"/>
    <m/>
  </r>
  <r>
    <n v="49603"/>
    <x v="0"/>
    <x v="0"/>
    <x v="0"/>
    <x v="0"/>
    <x v="4"/>
    <x v="197"/>
    <x v="0"/>
    <x v="0"/>
    <s v="Tesseramento"/>
    <x v="1"/>
    <x v="4"/>
    <x v="0"/>
    <m/>
  </r>
  <r>
    <n v="149240"/>
    <x v="0"/>
    <x v="0"/>
    <x v="0"/>
    <x v="0"/>
    <x v="4"/>
    <x v="197"/>
    <x v="0"/>
    <x v="0"/>
    <s v="Tesseramento"/>
    <x v="1"/>
    <x v="0"/>
    <x v="0"/>
    <m/>
  </r>
  <r>
    <n v="136896"/>
    <x v="0"/>
    <x v="0"/>
    <x v="0"/>
    <x v="0"/>
    <x v="4"/>
    <x v="197"/>
    <x v="0"/>
    <x v="0"/>
    <s v="Tesseramento"/>
    <x v="1"/>
    <x v="1"/>
    <x v="0"/>
    <m/>
  </r>
  <r>
    <n v="50124"/>
    <x v="0"/>
    <x v="0"/>
    <x v="0"/>
    <x v="0"/>
    <x v="4"/>
    <x v="197"/>
    <x v="0"/>
    <x v="1"/>
    <s v="Tesseramento"/>
    <x v="1"/>
    <x v="4"/>
    <x v="0"/>
    <m/>
  </r>
  <r>
    <n v="9445"/>
    <x v="0"/>
    <x v="0"/>
    <x v="0"/>
    <x v="0"/>
    <x v="7"/>
    <x v="41"/>
    <x v="0"/>
    <x v="0"/>
    <s v="Tesseramento"/>
    <x v="1"/>
    <x v="0"/>
    <x v="0"/>
    <m/>
  </r>
  <r>
    <n v="105188"/>
    <x v="0"/>
    <x v="0"/>
    <x v="0"/>
    <x v="3"/>
    <x v="7"/>
    <x v="78"/>
    <x v="0"/>
    <x v="0"/>
    <s v="Tesseramento"/>
    <x v="0"/>
    <x v="4"/>
    <x v="0"/>
    <m/>
  </r>
  <r>
    <n v="105187"/>
    <x v="0"/>
    <x v="0"/>
    <x v="0"/>
    <x v="1"/>
    <x v="7"/>
    <x v="78"/>
    <x v="0"/>
    <x v="0"/>
    <s v="Tesseramento"/>
    <x v="0"/>
    <x v="4"/>
    <x v="0"/>
    <m/>
  </r>
  <r>
    <n v="154227"/>
    <x v="0"/>
    <x v="0"/>
    <x v="0"/>
    <x v="0"/>
    <x v="7"/>
    <x v="67"/>
    <x v="0"/>
    <x v="0"/>
    <s v="Tesseramento"/>
    <x v="0"/>
    <x v="0"/>
    <x v="0"/>
    <m/>
  </r>
  <r>
    <n v="229805"/>
    <x v="0"/>
    <x v="1"/>
    <x v="0"/>
    <x v="0"/>
    <x v="3"/>
    <x v="118"/>
    <x v="0"/>
    <x v="0"/>
    <s v="Tesseramento"/>
    <x v="1"/>
    <x v="1"/>
    <x v="0"/>
    <m/>
  </r>
  <r>
    <n v="84195"/>
    <x v="0"/>
    <x v="0"/>
    <x v="0"/>
    <x v="0"/>
    <x v="11"/>
    <x v="142"/>
    <x v="0"/>
    <x v="0"/>
    <s v="Tesseramento"/>
    <x v="1"/>
    <x v="3"/>
    <x v="0"/>
    <m/>
  </r>
  <r>
    <n v="136063"/>
    <x v="0"/>
    <x v="0"/>
    <x v="0"/>
    <x v="0"/>
    <x v="13"/>
    <x v="177"/>
    <x v="0"/>
    <x v="0"/>
    <s v="Tesseramento"/>
    <x v="1"/>
    <x v="0"/>
    <x v="0"/>
    <m/>
  </r>
  <r>
    <n v="11061"/>
    <x v="0"/>
    <x v="0"/>
    <x v="0"/>
    <x v="0"/>
    <x v="10"/>
    <x v="63"/>
    <x v="0"/>
    <x v="0"/>
    <s v="Tesseramento"/>
    <x v="0"/>
    <x v="4"/>
    <x v="0"/>
    <m/>
  </r>
  <r>
    <n v="135636"/>
    <x v="0"/>
    <x v="0"/>
    <x v="0"/>
    <x v="0"/>
    <x v="3"/>
    <x v="118"/>
    <x v="0"/>
    <x v="0"/>
    <s v="Tesseramento"/>
    <x v="1"/>
    <x v="3"/>
    <x v="0"/>
    <m/>
  </r>
  <r>
    <n v="156369"/>
    <x v="0"/>
    <x v="0"/>
    <x v="0"/>
    <x v="0"/>
    <x v="2"/>
    <x v="216"/>
    <x v="0"/>
    <x v="0"/>
    <s v="Tesseramento"/>
    <x v="0"/>
    <x v="0"/>
    <x v="0"/>
    <m/>
  </r>
  <r>
    <n v="208873"/>
    <x v="0"/>
    <x v="0"/>
    <x v="0"/>
    <x v="2"/>
    <x v="11"/>
    <x v="280"/>
    <x v="0"/>
    <x v="0"/>
    <s v="Tesseramento"/>
    <x v="0"/>
    <x v="1"/>
    <x v="0"/>
    <m/>
  </r>
  <r>
    <n v="208874"/>
    <x v="0"/>
    <x v="0"/>
    <x v="0"/>
    <x v="2"/>
    <x v="11"/>
    <x v="280"/>
    <x v="0"/>
    <x v="0"/>
    <s v="Tesseramento"/>
    <x v="0"/>
    <x v="1"/>
    <x v="0"/>
    <m/>
  </r>
  <r>
    <n v="71746"/>
    <x v="0"/>
    <x v="0"/>
    <x v="0"/>
    <x v="0"/>
    <x v="7"/>
    <x v="67"/>
    <x v="0"/>
    <x v="0"/>
    <s v="Tesseramento"/>
    <x v="0"/>
    <x v="3"/>
    <x v="0"/>
    <m/>
  </r>
  <r>
    <n v="6789"/>
    <x v="0"/>
    <x v="0"/>
    <x v="0"/>
    <x v="0"/>
    <x v="8"/>
    <x v="352"/>
    <x v="0"/>
    <x v="0"/>
    <s v="Tesseramento"/>
    <x v="0"/>
    <x v="3"/>
    <x v="0"/>
    <m/>
  </r>
  <r>
    <n v="201414"/>
    <x v="0"/>
    <x v="0"/>
    <x v="0"/>
    <x v="0"/>
    <x v="8"/>
    <x v="352"/>
    <x v="0"/>
    <x v="0"/>
    <s v="Tesseramento"/>
    <x v="0"/>
    <x v="0"/>
    <x v="0"/>
    <m/>
  </r>
  <r>
    <n v="158287"/>
    <x v="0"/>
    <x v="0"/>
    <x v="0"/>
    <x v="0"/>
    <x v="8"/>
    <x v="352"/>
    <x v="0"/>
    <x v="1"/>
    <s v="Tesseramento"/>
    <x v="0"/>
    <x v="0"/>
    <x v="0"/>
    <m/>
  </r>
  <r>
    <n v="200506"/>
    <x v="0"/>
    <x v="0"/>
    <x v="0"/>
    <x v="0"/>
    <x v="8"/>
    <x v="352"/>
    <x v="0"/>
    <x v="0"/>
    <s v="Tesseramento"/>
    <x v="0"/>
    <x v="0"/>
    <x v="0"/>
    <m/>
  </r>
  <r>
    <n v="185632"/>
    <x v="0"/>
    <x v="0"/>
    <x v="0"/>
    <x v="1"/>
    <x v="8"/>
    <x v="352"/>
    <x v="0"/>
    <x v="0"/>
    <s v="Tesseramento"/>
    <x v="0"/>
    <x v="4"/>
    <x v="0"/>
    <m/>
  </r>
  <r>
    <n v="208474"/>
    <x v="0"/>
    <x v="0"/>
    <x v="0"/>
    <x v="0"/>
    <x v="7"/>
    <x v="209"/>
    <x v="0"/>
    <x v="0"/>
    <s v="Tesseramento"/>
    <x v="0"/>
    <x v="3"/>
    <x v="0"/>
    <m/>
  </r>
  <r>
    <n v="170723"/>
    <x v="0"/>
    <x v="0"/>
    <x v="0"/>
    <x v="0"/>
    <x v="7"/>
    <x v="209"/>
    <x v="0"/>
    <x v="0"/>
    <s v="Tesseramento"/>
    <x v="0"/>
    <x v="3"/>
    <x v="0"/>
    <m/>
  </r>
  <r>
    <n v="219079"/>
    <x v="0"/>
    <x v="0"/>
    <x v="0"/>
    <x v="0"/>
    <x v="2"/>
    <x v="346"/>
    <x v="0"/>
    <x v="0"/>
    <s v="Tesseramento"/>
    <x v="0"/>
    <x v="0"/>
    <x v="0"/>
    <m/>
  </r>
  <r>
    <n v="227716"/>
    <x v="0"/>
    <x v="0"/>
    <x v="0"/>
    <x v="0"/>
    <x v="7"/>
    <x v="209"/>
    <x v="0"/>
    <x v="0"/>
    <s v="Tesseramento"/>
    <x v="0"/>
    <x v="0"/>
    <x v="0"/>
    <m/>
  </r>
  <r>
    <n v="232339"/>
    <x v="0"/>
    <x v="0"/>
    <x v="0"/>
    <x v="1"/>
    <x v="7"/>
    <x v="209"/>
    <x v="0"/>
    <x v="0"/>
    <s v="Tesseramento"/>
    <x v="0"/>
    <x v="0"/>
    <x v="0"/>
    <m/>
  </r>
  <r>
    <n v="191597"/>
    <x v="0"/>
    <x v="0"/>
    <x v="0"/>
    <x v="1"/>
    <x v="2"/>
    <x v="346"/>
    <x v="0"/>
    <x v="0"/>
    <s v="Tesseramento"/>
    <x v="0"/>
    <x v="0"/>
    <x v="0"/>
    <m/>
  </r>
  <r>
    <n v="49282"/>
    <x v="0"/>
    <x v="0"/>
    <x v="0"/>
    <x v="0"/>
    <x v="7"/>
    <x v="209"/>
    <x v="0"/>
    <x v="0"/>
    <s v="Tesseramento"/>
    <x v="0"/>
    <x v="0"/>
    <x v="0"/>
    <m/>
  </r>
  <r>
    <n v="198614"/>
    <x v="0"/>
    <x v="0"/>
    <x v="0"/>
    <x v="1"/>
    <x v="7"/>
    <x v="209"/>
    <x v="0"/>
    <x v="0"/>
    <s v="Tesseramento"/>
    <x v="0"/>
    <x v="1"/>
    <x v="0"/>
    <m/>
  </r>
  <r>
    <n v="216744"/>
    <x v="0"/>
    <x v="0"/>
    <x v="0"/>
    <x v="1"/>
    <x v="8"/>
    <x v="352"/>
    <x v="0"/>
    <x v="0"/>
    <s v="Tesseramento"/>
    <x v="0"/>
    <x v="4"/>
    <x v="0"/>
    <m/>
  </r>
  <r>
    <n v="90905"/>
    <x v="0"/>
    <x v="0"/>
    <x v="0"/>
    <x v="0"/>
    <x v="8"/>
    <x v="352"/>
    <x v="0"/>
    <x v="0"/>
    <s v="Tesseramento"/>
    <x v="0"/>
    <x v="3"/>
    <x v="0"/>
    <m/>
  </r>
  <r>
    <n v="187256"/>
    <x v="0"/>
    <x v="0"/>
    <x v="0"/>
    <x v="0"/>
    <x v="8"/>
    <x v="352"/>
    <x v="0"/>
    <x v="0"/>
    <s v="Tesseramento"/>
    <x v="0"/>
    <x v="3"/>
    <x v="0"/>
    <m/>
  </r>
  <r>
    <n v="120354"/>
    <x v="0"/>
    <x v="0"/>
    <x v="0"/>
    <x v="0"/>
    <x v="8"/>
    <x v="352"/>
    <x v="0"/>
    <x v="0"/>
    <s v="Tesseramento"/>
    <x v="0"/>
    <x v="3"/>
    <x v="0"/>
    <m/>
  </r>
  <r>
    <n v="218980"/>
    <x v="0"/>
    <x v="0"/>
    <x v="0"/>
    <x v="0"/>
    <x v="8"/>
    <x v="352"/>
    <x v="0"/>
    <x v="0"/>
    <s v="Tesseramento"/>
    <x v="0"/>
    <x v="4"/>
    <x v="0"/>
    <m/>
  </r>
  <r>
    <n v="146699"/>
    <x v="0"/>
    <x v="0"/>
    <x v="0"/>
    <x v="0"/>
    <x v="8"/>
    <x v="352"/>
    <x v="0"/>
    <x v="0"/>
    <s v="Tesseramento"/>
    <x v="0"/>
    <x v="4"/>
    <x v="0"/>
    <m/>
  </r>
  <r>
    <n v="109377"/>
    <x v="0"/>
    <x v="0"/>
    <x v="0"/>
    <x v="0"/>
    <x v="8"/>
    <x v="352"/>
    <x v="0"/>
    <x v="0"/>
    <s v="Tesseramento"/>
    <x v="0"/>
    <x v="3"/>
    <x v="0"/>
    <m/>
  </r>
  <r>
    <n v="214736"/>
    <x v="0"/>
    <x v="0"/>
    <x v="0"/>
    <x v="1"/>
    <x v="7"/>
    <x v="209"/>
    <x v="0"/>
    <x v="0"/>
    <s v="Tesseramento"/>
    <x v="0"/>
    <x v="0"/>
    <x v="0"/>
    <m/>
  </r>
  <r>
    <n v="205570"/>
    <x v="0"/>
    <x v="0"/>
    <x v="0"/>
    <x v="1"/>
    <x v="12"/>
    <x v="133"/>
    <x v="0"/>
    <x v="0"/>
    <s v="Tesseramento"/>
    <x v="0"/>
    <x v="0"/>
    <x v="0"/>
    <m/>
  </r>
  <r>
    <n v="184426"/>
    <x v="0"/>
    <x v="0"/>
    <x v="0"/>
    <x v="0"/>
    <x v="7"/>
    <x v="209"/>
    <x v="0"/>
    <x v="0"/>
    <s v="Tesseramento"/>
    <x v="0"/>
    <x v="0"/>
    <x v="0"/>
    <m/>
  </r>
  <r>
    <n v="216180"/>
    <x v="0"/>
    <x v="0"/>
    <x v="0"/>
    <x v="0"/>
    <x v="7"/>
    <x v="209"/>
    <x v="0"/>
    <x v="0"/>
    <s v="Tesseramento"/>
    <x v="0"/>
    <x v="1"/>
    <x v="0"/>
    <m/>
  </r>
  <r>
    <n v="145770"/>
    <x v="0"/>
    <x v="0"/>
    <x v="0"/>
    <x v="0"/>
    <x v="7"/>
    <x v="209"/>
    <x v="0"/>
    <x v="1"/>
    <s v="Tesseramento"/>
    <x v="0"/>
    <x v="0"/>
    <x v="0"/>
    <m/>
  </r>
  <r>
    <n v="230497"/>
    <x v="0"/>
    <x v="0"/>
    <x v="0"/>
    <x v="1"/>
    <x v="7"/>
    <x v="209"/>
    <x v="0"/>
    <x v="1"/>
    <s v="Tesseramento"/>
    <x v="0"/>
    <x v="3"/>
    <x v="0"/>
    <m/>
  </r>
  <r>
    <n v="107270"/>
    <x v="0"/>
    <x v="0"/>
    <x v="0"/>
    <x v="0"/>
    <x v="4"/>
    <x v="125"/>
    <x v="0"/>
    <x v="0"/>
    <s v="Tesseramento"/>
    <x v="1"/>
    <x v="0"/>
    <x v="0"/>
    <m/>
  </r>
  <r>
    <n v="53029"/>
    <x v="0"/>
    <x v="0"/>
    <x v="0"/>
    <x v="0"/>
    <x v="12"/>
    <x v="133"/>
    <x v="0"/>
    <x v="0"/>
    <s v="Tesseramento"/>
    <x v="0"/>
    <x v="4"/>
    <x v="0"/>
    <m/>
  </r>
  <r>
    <n v="212866"/>
    <x v="0"/>
    <x v="0"/>
    <x v="0"/>
    <x v="0"/>
    <x v="7"/>
    <x v="209"/>
    <x v="0"/>
    <x v="0"/>
    <s v="Tesseramento"/>
    <x v="0"/>
    <x v="0"/>
    <x v="0"/>
    <m/>
  </r>
  <r>
    <n v="181237"/>
    <x v="0"/>
    <x v="0"/>
    <x v="0"/>
    <x v="0"/>
    <x v="4"/>
    <x v="125"/>
    <x v="0"/>
    <x v="1"/>
    <s v="Tesseramento"/>
    <x v="1"/>
    <x v="1"/>
    <x v="0"/>
    <m/>
  </r>
  <r>
    <n v="157488"/>
    <x v="0"/>
    <x v="0"/>
    <x v="0"/>
    <x v="0"/>
    <x v="7"/>
    <x v="209"/>
    <x v="0"/>
    <x v="0"/>
    <s v="Tesseramento"/>
    <x v="0"/>
    <x v="0"/>
    <x v="0"/>
    <m/>
  </r>
  <r>
    <n v="219569"/>
    <x v="0"/>
    <x v="0"/>
    <x v="0"/>
    <x v="1"/>
    <x v="7"/>
    <x v="209"/>
    <x v="0"/>
    <x v="0"/>
    <s v="Tesseramento"/>
    <x v="0"/>
    <x v="3"/>
    <x v="0"/>
    <m/>
  </r>
  <r>
    <n v="215728"/>
    <x v="0"/>
    <x v="0"/>
    <x v="2"/>
    <x v="1"/>
    <x v="4"/>
    <x v="125"/>
    <x v="0"/>
    <x v="0"/>
    <s v="Tesseramento"/>
    <x v="1"/>
    <x v="4"/>
    <x v="0"/>
    <m/>
  </r>
  <r>
    <n v="11184"/>
    <x v="0"/>
    <x v="0"/>
    <x v="0"/>
    <x v="0"/>
    <x v="2"/>
    <x v="230"/>
    <x v="0"/>
    <x v="0"/>
    <s v="Tesseramento"/>
    <x v="1"/>
    <x v="1"/>
    <x v="0"/>
    <m/>
  </r>
  <r>
    <n v="159107"/>
    <x v="0"/>
    <x v="0"/>
    <x v="0"/>
    <x v="0"/>
    <x v="2"/>
    <x v="230"/>
    <x v="0"/>
    <x v="0"/>
    <s v="Tesseramento"/>
    <x v="1"/>
    <x v="0"/>
    <x v="0"/>
    <m/>
  </r>
  <r>
    <n v="128092"/>
    <x v="0"/>
    <x v="0"/>
    <x v="0"/>
    <x v="0"/>
    <x v="2"/>
    <x v="230"/>
    <x v="0"/>
    <x v="0"/>
    <s v="Tesseramento"/>
    <x v="1"/>
    <x v="0"/>
    <x v="0"/>
    <m/>
  </r>
  <r>
    <n v="91508"/>
    <x v="0"/>
    <x v="0"/>
    <x v="0"/>
    <x v="0"/>
    <x v="2"/>
    <x v="230"/>
    <x v="0"/>
    <x v="1"/>
    <s v="Tesseramento"/>
    <x v="1"/>
    <x v="4"/>
    <x v="0"/>
    <m/>
  </r>
  <r>
    <n v="75893"/>
    <x v="0"/>
    <x v="0"/>
    <x v="0"/>
    <x v="0"/>
    <x v="2"/>
    <x v="230"/>
    <x v="0"/>
    <x v="0"/>
    <s v="Tesseramento"/>
    <x v="1"/>
    <x v="4"/>
    <x v="0"/>
    <m/>
  </r>
  <r>
    <n v="230062"/>
    <x v="0"/>
    <x v="0"/>
    <x v="0"/>
    <x v="0"/>
    <x v="2"/>
    <x v="230"/>
    <x v="0"/>
    <x v="0"/>
    <s v="Tesseramento"/>
    <x v="1"/>
    <x v="3"/>
    <x v="0"/>
    <m/>
  </r>
  <r>
    <n v="146633"/>
    <x v="0"/>
    <x v="0"/>
    <x v="0"/>
    <x v="0"/>
    <x v="2"/>
    <x v="230"/>
    <x v="0"/>
    <x v="0"/>
    <s v="Tesseramento"/>
    <x v="1"/>
    <x v="0"/>
    <x v="0"/>
    <m/>
  </r>
  <r>
    <n v="75895"/>
    <x v="0"/>
    <x v="0"/>
    <x v="0"/>
    <x v="0"/>
    <x v="2"/>
    <x v="230"/>
    <x v="0"/>
    <x v="1"/>
    <s v="Tesseramento"/>
    <x v="1"/>
    <x v="4"/>
    <x v="0"/>
    <m/>
  </r>
  <r>
    <n v="116798"/>
    <x v="0"/>
    <x v="0"/>
    <x v="0"/>
    <x v="0"/>
    <x v="2"/>
    <x v="230"/>
    <x v="0"/>
    <x v="1"/>
    <s v="Tesseramento"/>
    <x v="1"/>
    <x v="4"/>
    <x v="0"/>
    <m/>
  </r>
  <r>
    <n v="116799"/>
    <x v="0"/>
    <x v="0"/>
    <x v="0"/>
    <x v="0"/>
    <x v="2"/>
    <x v="230"/>
    <x v="0"/>
    <x v="0"/>
    <s v="Tesseramento"/>
    <x v="1"/>
    <x v="4"/>
    <x v="0"/>
    <m/>
  </r>
  <r>
    <n v="14206"/>
    <x v="0"/>
    <x v="1"/>
    <x v="0"/>
    <x v="0"/>
    <x v="15"/>
    <x v="243"/>
    <x v="0"/>
    <x v="1"/>
    <s v="Tesseramento"/>
    <x v="0"/>
    <x v="4"/>
    <x v="0"/>
    <m/>
  </r>
  <r>
    <n v="230856"/>
    <x v="0"/>
    <x v="1"/>
    <x v="0"/>
    <x v="0"/>
    <x v="15"/>
    <x v="243"/>
    <x v="0"/>
    <x v="0"/>
    <s v="Tesseramento"/>
    <x v="0"/>
    <x v="3"/>
    <x v="0"/>
    <m/>
  </r>
  <r>
    <n v="229124"/>
    <x v="0"/>
    <x v="1"/>
    <x v="0"/>
    <x v="2"/>
    <x v="15"/>
    <x v="243"/>
    <x v="0"/>
    <x v="0"/>
    <s v="Tesseramento"/>
    <x v="0"/>
    <x v="1"/>
    <x v="0"/>
    <m/>
  </r>
  <r>
    <n v="147969"/>
    <x v="0"/>
    <x v="0"/>
    <x v="0"/>
    <x v="0"/>
    <x v="15"/>
    <x v="243"/>
    <x v="0"/>
    <x v="0"/>
    <s v="Tesseramento"/>
    <x v="0"/>
    <x v="4"/>
    <x v="0"/>
    <m/>
  </r>
  <r>
    <n v="138647"/>
    <x v="0"/>
    <x v="0"/>
    <x v="0"/>
    <x v="0"/>
    <x v="15"/>
    <x v="243"/>
    <x v="0"/>
    <x v="1"/>
    <s v="Tesseramento"/>
    <x v="0"/>
    <x v="3"/>
    <x v="0"/>
    <m/>
  </r>
  <r>
    <n v="149315"/>
    <x v="0"/>
    <x v="0"/>
    <x v="0"/>
    <x v="1"/>
    <x v="15"/>
    <x v="243"/>
    <x v="0"/>
    <x v="0"/>
    <s v="Tesseramento"/>
    <x v="0"/>
    <x v="0"/>
    <x v="0"/>
    <m/>
  </r>
  <r>
    <n v="177484"/>
    <x v="0"/>
    <x v="0"/>
    <x v="0"/>
    <x v="3"/>
    <x v="15"/>
    <x v="243"/>
    <x v="0"/>
    <x v="0"/>
    <s v="Tesseramento"/>
    <x v="0"/>
    <x v="3"/>
    <x v="0"/>
    <m/>
  </r>
  <r>
    <n v="177485"/>
    <x v="0"/>
    <x v="0"/>
    <x v="0"/>
    <x v="1"/>
    <x v="15"/>
    <x v="243"/>
    <x v="0"/>
    <x v="0"/>
    <s v="Tesseramento"/>
    <x v="0"/>
    <x v="3"/>
    <x v="0"/>
    <m/>
  </r>
  <r>
    <n v="63420"/>
    <x v="0"/>
    <x v="0"/>
    <x v="0"/>
    <x v="0"/>
    <x v="15"/>
    <x v="243"/>
    <x v="0"/>
    <x v="0"/>
    <s v="Tesseramento"/>
    <x v="0"/>
    <x v="3"/>
    <x v="0"/>
    <m/>
  </r>
  <r>
    <n v="57661"/>
    <x v="0"/>
    <x v="0"/>
    <x v="0"/>
    <x v="0"/>
    <x v="15"/>
    <x v="243"/>
    <x v="0"/>
    <x v="0"/>
    <s v="Tesseramento"/>
    <x v="0"/>
    <x v="3"/>
    <x v="0"/>
    <m/>
  </r>
  <r>
    <n v="11396"/>
    <x v="0"/>
    <x v="0"/>
    <x v="0"/>
    <x v="1"/>
    <x v="15"/>
    <x v="243"/>
    <x v="0"/>
    <x v="0"/>
    <s v="Tesseramento"/>
    <x v="0"/>
    <x v="4"/>
    <x v="0"/>
    <m/>
  </r>
  <r>
    <n v="72023"/>
    <x v="0"/>
    <x v="0"/>
    <x v="0"/>
    <x v="0"/>
    <x v="15"/>
    <x v="243"/>
    <x v="0"/>
    <x v="0"/>
    <s v="Tesseramento"/>
    <x v="0"/>
    <x v="3"/>
    <x v="0"/>
    <m/>
  </r>
  <r>
    <n v="227016"/>
    <x v="0"/>
    <x v="1"/>
    <x v="0"/>
    <x v="3"/>
    <x v="15"/>
    <x v="243"/>
    <x v="0"/>
    <x v="0"/>
    <s v="Tesseramento"/>
    <x v="0"/>
    <x v="3"/>
    <x v="0"/>
    <m/>
  </r>
  <r>
    <n v="177970"/>
    <x v="0"/>
    <x v="0"/>
    <x v="0"/>
    <x v="0"/>
    <x v="15"/>
    <x v="243"/>
    <x v="0"/>
    <x v="1"/>
    <s v="Tesseramento"/>
    <x v="0"/>
    <x v="3"/>
    <x v="0"/>
    <m/>
  </r>
  <r>
    <n v="174560"/>
    <x v="0"/>
    <x v="0"/>
    <x v="0"/>
    <x v="0"/>
    <x v="15"/>
    <x v="243"/>
    <x v="0"/>
    <x v="0"/>
    <s v="Tesseramento"/>
    <x v="0"/>
    <x v="3"/>
    <x v="0"/>
    <m/>
  </r>
  <r>
    <n v="217069"/>
    <x v="0"/>
    <x v="0"/>
    <x v="0"/>
    <x v="1"/>
    <x v="15"/>
    <x v="243"/>
    <x v="0"/>
    <x v="0"/>
    <s v="Tesseramento"/>
    <x v="0"/>
    <x v="4"/>
    <x v="0"/>
    <m/>
  </r>
  <r>
    <n v="160193"/>
    <x v="0"/>
    <x v="0"/>
    <x v="0"/>
    <x v="3"/>
    <x v="15"/>
    <x v="243"/>
    <x v="0"/>
    <x v="0"/>
    <s v="Tesseramento"/>
    <x v="0"/>
    <x v="4"/>
    <x v="0"/>
    <m/>
  </r>
  <r>
    <n v="177486"/>
    <x v="0"/>
    <x v="0"/>
    <x v="0"/>
    <x v="0"/>
    <x v="15"/>
    <x v="243"/>
    <x v="0"/>
    <x v="0"/>
    <s v="Tesseramento"/>
    <x v="0"/>
    <x v="3"/>
    <x v="0"/>
    <m/>
  </r>
  <r>
    <n v="219968"/>
    <x v="0"/>
    <x v="1"/>
    <x v="0"/>
    <x v="0"/>
    <x v="15"/>
    <x v="243"/>
    <x v="0"/>
    <x v="0"/>
    <s v="Tesseramento"/>
    <x v="0"/>
    <x v="1"/>
    <x v="0"/>
    <m/>
  </r>
  <r>
    <n v="107394"/>
    <x v="0"/>
    <x v="0"/>
    <x v="0"/>
    <x v="1"/>
    <x v="15"/>
    <x v="243"/>
    <x v="0"/>
    <x v="0"/>
    <s v="Tesseramento"/>
    <x v="0"/>
    <x v="1"/>
    <x v="0"/>
    <m/>
  </r>
  <r>
    <n v="107395"/>
    <x v="0"/>
    <x v="0"/>
    <x v="0"/>
    <x v="1"/>
    <x v="15"/>
    <x v="243"/>
    <x v="0"/>
    <x v="0"/>
    <s v="Tesseramento"/>
    <x v="0"/>
    <x v="4"/>
    <x v="0"/>
    <m/>
  </r>
  <r>
    <n v="187499"/>
    <x v="1"/>
    <x v="0"/>
    <x v="0"/>
    <x v="0"/>
    <x v="8"/>
    <x v="113"/>
    <x v="0"/>
    <x v="0"/>
    <s v="Tesseramento"/>
    <x v="0"/>
    <x v="7"/>
    <x v="0"/>
    <m/>
  </r>
  <r>
    <n v="104503"/>
    <x v="0"/>
    <x v="0"/>
    <x v="0"/>
    <x v="0"/>
    <x v="8"/>
    <x v="113"/>
    <x v="0"/>
    <x v="0"/>
    <s v="Tesseramento"/>
    <x v="0"/>
    <x v="0"/>
    <x v="0"/>
    <m/>
  </r>
  <r>
    <n v="228720"/>
    <x v="1"/>
    <x v="0"/>
    <x v="0"/>
    <x v="1"/>
    <x v="12"/>
    <x v="254"/>
    <x v="0"/>
    <x v="0"/>
    <s v="Tesseramento"/>
    <x v="0"/>
    <x v="7"/>
    <x v="0"/>
    <m/>
  </r>
  <r>
    <n v="166725"/>
    <x v="0"/>
    <x v="0"/>
    <x v="0"/>
    <x v="0"/>
    <x v="12"/>
    <x v="254"/>
    <x v="0"/>
    <x v="0"/>
    <s v="Tesseramento"/>
    <x v="0"/>
    <x v="0"/>
    <x v="0"/>
    <m/>
  </r>
  <r>
    <n v="131146"/>
    <x v="0"/>
    <x v="0"/>
    <x v="0"/>
    <x v="0"/>
    <x v="12"/>
    <x v="254"/>
    <x v="0"/>
    <x v="1"/>
    <s v="Tesseramento"/>
    <x v="0"/>
    <x v="3"/>
    <x v="0"/>
    <m/>
  </r>
  <r>
    <n v="173723"/>
    <x v="0"/>
    <x v="0"/>
    <x v="0"/>
    <x v="0"/>
    <x v="11"/>
    <x v="142"/>
    <x v="0"/>
    <x v="0"/>
    <s v="Tesseramento"/>
    <x v="1"/>
    <x v="0"/>
    <x v="0"/>
    <m/>
  </r>
  <r>
    <n v="235535"/>
    <x v="0"/>
    <x v="0"/>
    <x v="1"/>
    <x v="1"/>
    <x v="7"/>
    <x v="209"/>
    <x v="0"/>
    <x v="0"/>
    <s v="Tesseramento"/>
    <x v="0"/>
    <x v="0"/>
    <x v="0"/>
    <m/>
  </r>
  <r>
    <n v="119169"/>
    <x v="0"/>
    <x v="0"/>
    <x v="2"/>
    <x v="0"/>
    <x v="11"/>
    <x v="142"/>
    <x v="0"/>
    <x v="0"/>
    <s v="Tesseramento"/>
    <x v="1"/>
    <x v="4"/>
    <x v="0"/>
    <m/>
  </r>
  <r>
    <n v="119168"/>
    <x v="0"/>
    <x v="0"/>
    <x v="2"/>
    <x v="0"/>
    <x v="11"/>
    <x v="142"/>
    <x v="0"/>
    <x v="1"/>
    <s v="Tesseramento"/>
    <x v="1"/>
    <x v="4"/>
    <x v="0"/>
    <m/>
  </r>
  <r>
    <n v="147951"/>
    <x v="0"/>
    <x v="0"/>
    <x v="0"/>
    <x v="0"/>
    <x v="11"/>
    <x v="142"/>
    <x v="0"/>
    <x v="0"/>
    <s v="Tesseramento"/>
    <x v="1"/>
    <x v="3"/>
    <x v="0"/>
    <m/>
  </r>
  <r>
    <n v="223751"/>
    <x v="0"/>
    <x v="0"/>
    <x v="0"/>
    <x v="1"/>
    <x v="7"/>
    <x v="209"/>
    <x v="0"/>
    <x v="1"/>
    <s v="Tesseramento"/>
    <x v="0"/>
    <x v="0"/>
    <x v="0"/>
    <m/>
  </r>
  <r>
    <n v="216444"/>
    <x v="0"/>
    <x v="0"/>
    <x v="0"/>
    <x v="0"/>
    <x v="7"/>
    <x v="209"/>
    <x v="0"/>
    <x v="0"/>
    <s v="Tesseramento"/>
    <x v="0"/>
    <x v="0"/>
    <x v="0"/>
    <m/>
  </r>
  <r>
    <n v="226618"/>
    <x v="0"/>
    <x v="0"/>
    <x v="0"/>
    <x v="1"/>
    <x v="7"/>
    <x v="209"/>
    <x v="0"/>
    <x v="1"/>
    <s v="Tesseramento"/>
    <x v="0"/>
    <x v="0"/>
    <x v="0"/>
    <m/>
  </r>
  <r>
    <n v="216441"/>
    <x v="0"/>
    <x v="0"/>
    <x v="0"/>
    <x v="1"/>
    <x v="7"/>
    <x v="209"/>
    <x v="0"/>
    <x v="0"/>
    <s v="Tesseramento"/>
    <x v="0"/>
    <x v="0"/>
    <x v="0"/>
    <m/>
  </r>
  <r>
    <n v="192718"/>
    <x v="0"/>
    <x v="0"/>
    <x v="0"/>
    <x v="0"/>
    <x v="11"/>
    <x v="160"/>
    <x v="0"/>
    <x v="1"/>
    <s v="Tesseramento"/>
    <x v="0"/>
    <x v="4"/>
    <x v="0"/>
    <m/>
  </r>
  <r>
    <n v="217863"/>
    <x v="0"/>
    <x v="0"/>
    <x v="0"/>
    <x v="0"/>
    <x v="7"/>
    <x v="209"/>
    <x v="0"/>
    <x v="0"/>
    <s v="Tesseramento"/>
    <x v="0"/>
    <x v="3"/>
    <x v="0"/>
    <m/>
  </r>
  <r>
    <n v="202919"/>
    <x v="0"/>
    <x v="0"/>
    <x v="0"/>
    <x v="0"/>
    <x v="7"/>
    <x v="209"/>
    <x v="0"/>
    <x v="0"/>
    <s v="Tesseramento"/>
    <x v="0"/>
    <x v="0"/>
    <x v="0"/>
    <m/>
  </r>
  <r>
    <n v="214674"/>
    <x v="0"/>
    <x v="0"/>
    <x v="0"/>
    <x v="0"/>
    <x v="7"/>
    <x v="209"/>
    <x v="0"/>
    <x v="0"/>
    <s v="Tesseramento"/>
    <x v="0"/>
    <x v="0"/>
    <x v="0"/>
    <m/>
  </r>
  <r>
    <n v="106440"/>
    <x v="0"/>
    <x v="0"/>
    <x v="0"/>
    <x v="0"/>
    <x v="7"/>
    <x v="209"/>
    <x v="0"/>
    <x v="0"/>
    <s v="Tesseramento"/>
    <x v="0"/>
    <x v="0"/>
    <x v="0"/>
    <m/>
  </r>
  <r>
    <n v="171322"/>
    <x v="0"/>
    <x v="0"/>
    <x v="0"/>
    <x v="0"/>
    <x v="7"/>
    <x v="209"/>
    <x v="0"/>
    <x v="0"/>
    <s v="Tesseramento"/>
    <x v="0"/>
    <x v="0"/>
    <x v="0"/>
    <m/>
  </r>
  <r>
    <n v="207495"/>
    <x v="0"/>
    <x v="0"/>
    <x v="0"/>
    <x v="0"/>
    <x v="7"/>
    <x v="209"/>
    <x v="0"/>
    <x v="0"/>
    <s v="Tesseramento"/>
    <x v="0"/>
    <x v="0"/>
    <x v="0"/>
    <m/>
  </r>
  <r>
    <n v="222291"/>
    <x v="0"/>
    <x v="0"/>
    <x v="0"/>
    <x v="0"/>
    <x v="7"/>
    <x v="209"/>
    <x v="0"/>
    <x v="0"/>
    <s v="Tesseramento"/>
    <x v="0"/>
    <x v="3"/>
    <x v="0"/>
    <m/>
  </r>
  <r>
    <n v="216616"/>
    <x v="0"/>
    <x v="0"/>
    <x v="0"/>
    <x v="0"/>
    <x v="7"/>
    <x v="209"/>
    <x v="0"/>
    <x v="0"/>
    <s v="Tesseramento"/>
    <x v="0"/>
    <x v="3"/>
    <x v="0"/>
    <m/>
  </r>
  <r>
    <n v="230596"/>
    <x v="0"/>
    <x v="0"/>
    <x v="0"/>
    <x v="1"/>
    <x v="7"/>
    <x v="209"/>
    <x v="0"/>
    <x v="0"/>
    <s v="Tesseramento"/>
    <x v="0"/>
    <x v="3"/>
    <x v="0"/>
    <m/>
  </r>
  <r>
    <n v="202922"/>
    <x v="0"/>
    <x v="0"/>
    <x v="0"/>
    <x v="0"/>
    <x v="7"/>
    <x v="209"/>
    <x v="0"/>
    <x v="0"/>
    <s v="Tesseramento"/>
    <x v="0"/>
    <x v="0"/>
    <x v="0"/>
    <m/>
  </r>
  <r>
    <n v="191535"/>
    <x v="0"/>
    <x v="0"/>
    <x v="0"/>
    <x v="0"/>
    <x v="7"/>
    <x v="209"/>
    <x v="0"/>
    <x v="0"/>
    <s v="Tesseramento"/>
    <x v="0"/>
    <x v="3"/>
    <x v="0"/>
    <m/>
  </r>
  <r>
    <n v="196612"/>
    <x v="0"/>
    <x v="0"/>
    <x v="0"/>
    <x v="0"/>
    <x v="11"/>
    <x v="142"/>
    <x v="0"/>
    <x v="0"/>
    <s v="Tesseramento"/>
    <x v="1"/>
    <x v="0"/>
    <x v="0"/>
    <m/>
  </r>
  <r>
    <n v="202916"/>
    <x v="0"/>
    <x v="0"/>
    <x v="0"/>
    <x v="0"/>
    <x v="7"/>
    <x v="209"/>
    <x v="0"/>
    <x v="0"/>
    <s v="Tesseramento"/>
    <x v="0"/>
    <x v="3"/>
    <x v="0"/>
    <m/>
  </r>
  <r>
    <n v="186046"/>
    <x v="0"/>
    <x v="0"/>
    <x v="0"/>
    <x v="0"/>
    <x v="7"/>
    <x v="209"/>
    <x v="0"/>
    <x v="0"/>
    <s v="Tesseramento"/>
    <x v="0"/>
    <x v="0"/>
    <x v="0"/>
    <m/>
  </r>
  <r>
    <n v="226127"/>
    <x v="0"/>
    <x v="0"/>
    <x v="0"/>
    <x v="0"/>
    <x v="7"/>
    <x v="209"/>
    <x v="0"/>
    <x v="0"/>
    <s v="Tesseramento"/>
    <x v="0"/>
    <x v="0"/>
    <x v="0"/>
    <m/>
  </r>
  <r>
    <n v="226124"/>
    <x v="0"/>
    <x v="0"/>
    <x v="0"/>
    <x v="0"/>
    <x v="7"/>
    <x v="209"/>
    <x v="0"/>
    <x v="1"/>
    <s v="Tesseramento"/>
    <x v="0"/>
    <x v="0"/>
    <x v="0"/>
    <m/>
  </r>
  <r>
    <n v="235730"/>
    <x v="0"/>
    <x v="0"/>
    <x v="1"/>
    <x v="1"/>
    <x v="9"/>
    <x v="196"/>
    <x v="0"/>
    <x v="0"/>
    <s v="Tesseramento"/>
    <x v="1"/>
    <x v="3"/>
    <x v="0"/>
    <m/>
  </r>
  <r>
    <n v="235731"/>
    <x v="0"/>
    <x v="0"/>
    <x v="1"/>
    <x v="3"/>
    <x v="9"/>
    <x v="196"/>
    <x v="0"/>
    <x v="0"/>
    <s v="Tesseramento"/>
    <x v="1"/>
    <x v="4"/>
    <x v="0"/>
    <m/>
  </r>
  <r>
    <n v="80584"/>
    <x v="0"/>
    <x v="0"/>
    <x v="0"/>
    <x v="0"/>
    <x v="11"/>
    <x v="189"/>
    <x v="0"/>
    <x v="0"/>
    <s v="Tesseramento"/>
    <x v="1"/>
    <x v="1"/>
    <x v="0"/>
    <m/>
  </r>
  <r>
    <n v="103136"/>
    <x v="0"/>
    <x v="0"/>
    <x v="0"/>
    <x v="0"/>
    <x v="11"/>
    <x v="189"/>
    <x v="0"/>
    <x v="0"/>
    <s v="Tesseramento"/>
    <x v="1"/>
    <x v="0"/>
    <x v="0"/>
    <m/>
  </r>
  <r>
    <n v="79030"/>
    <x v="0"/>
    <x v="0"/>
    <x v="0"/>
    <x v="0"/>
    <x v="11"/>
    <x v="189"/>
    <x v="0"/>
    <x v="0"/>
    <s v="Tesseramento"/>
    <x v="1"/>
    <x v="1"/>
    <x v="0"/>
    <m/>
  </r>
  <r>
    <n v="235898"/>
    <x v="1"/>
    <x v="1"/>
    <x v="1"/>
    <x v="2"/>
    <x v="2"/>
    <x v="230"/>
    <x v="0"/>
    <x v="1"/>
    <s v="Tesseramento"/>
    <x v="1"/>
    <x v="5"/>
    <x v="0"/>
    <m/>
  </r>
  <r>
    <n v="72870"/>
    <x v="0"/>
    <x v="0"/>
    <x v="0"/>
    <x v="0"/>
    <x v="2"/>
    <x v="55"/>
    <x v="0"/>
    <x v="1"/>
    <s v="Tesseramento"/>
    <x v="1"/>
    <x v="3"/>
    <x v="0"/>
    <m/>
  </r>
  <r>
    <n v="188238"/>
    <x v="0"/>
    <x v="0"/>
    <x v="0"/>
    <x v="0"/>
    <x v="11"/>
    <x v="189"/>
    <x v="0"/>
    <x v="0"/>
    <s v="Tesseramento"/>
    <x v="1"/>
    <x v="0"/>
    <x v="0"/>
    <m/>
  </r>
  <r>
    <n v="40001"/>
    <x v="0"/>
    <x v="0"/>
    <x v="0"/>
    <x v="0"/>
    <x v="11"/>
    <x v="189"/>
    <x v="0"/>
    <x v="0"/>
    <s v="Tesseramento"/>
    <x v="1"/>
    <x v="3"/>
    <x v="0"/>
    <m/>
  </r>
  <r>
    <n v="235732"/>
    <x v="0"/>
    <x v="0"/>
    <x v="1"/>
    <x v="1"/>
    <x v="9"/>
    <x v="196"/>
    <x v="0"/>
    <x v="1"/>
    <s v="Tesseramento"/>
    <x v="1"/>
    <x v="3"/>
    <x v="0"/>
    <m/>
  </r>
  <r>
    <n v="224627"/>
    <x v="0"/>
    <x v="0"/>
    <x v="0"/>
    <x v="1"/>
    <x v="2"/>
    <x v="55"/>
    <x v="0"/>
    <x v="0"/>
    <s v="Tesseramento"/>
    <x v="1"/>
    <x v="0"/>
    <x v="0"/>
    <m/>
  </r>
  <r>
    <n v="228038"/>
    <x v="1"/>
    <x v="1"/>
    <x v="0"/>
    <x v="2"/>
    <x v="2"/>
    <x v="55"/>
    <x v="0"/>
    <x v="1"/>
    <s v="Tesseramento"/>
    <x v="1"/>
    <x v="5"/>
    <x v="0"/>
    <m/>
  </r>
  <r>
    <n v="106973"/>
    <x v="0"/>
    <x v="0"/>
    <x v="0"/>
    <x v="0"/>
    <x v="2"/>
    <x v="55"/>
    <x v="0"/>
    <x v="0"/>
    <s v="Tesseramento"/>
    <x v="1"/>
    <x v="0"/>
    <x v="0"/>
    <m/>
  </r>
  <r>
    <n v="128936"/>
    <x v="0"/>
    <x v="0"/>
    <x v="0"/>
    <x v="0"/>
    <x v="8"/>
    <x v="352"/>
    <x v="0"/>
    <x v="1"/>
    <s v="Tesseramento"/>
    <x v="0"/>
    <x v="0"/>
    <x v="0"/>
    <m/>
  </r>
  <r>
    <n v="225969"/>
    <x v="0"/>
    <x v="1"/>
    <x v="0"/>
    <x v="1"/>
    <x v="2"/>
    <x v="55"/>
    <x v="0"/>
    <x v="1"/>
    <s v="Tesseramento"/>
    <x v="1"/>
    <x v="0"/>
    <x v="0"/>
    <m/>
  </r>
  <r>
    <n v="235729"/>
    <x v="0"/>
    <x v="0"/>
    <x v="1"/>
    <x v="2"/>
    <x v="9"/>
    <x v="196"/>
    <x v="0"/>
    <x v="0"/>
    <s v="Tesseramento"/>
    <x v="1"/>
    <x v="0"/>
    <x v="0"/>
    <m/>
  </r>
  <r>
    <n v="235897"/>
    <x v="1"/>
    <x v="0"/>
    <x v="1"/>
    <x v="2"/>
    <x v="2"/>
    <x v="230"/>
    <x v="0"/>
    <x v="1"/>
    <s v="Tesseramento"/>
    <x v="1"/>
    <x v="5"/>
    <x v="0"/>
    <m/>
  </r>
  <r>
    <n v="75372"/>
    <x v="0"/>
    <x v="0"/>
    <x v="0"/>
    <x v="0"/>
    <x v="8"/>
    <x v="352"/>
    <x v="0"/>
    <x v="0"/>
    <s v="Tesseramento"/>
    <x v="0"/>
    <x v="0"/>
    <x v="0"/>
    <m/>
  </r>
  <r>
    <n v="82781"/>
    <x v="0"/>
    <x v="0"/>
    <x v="0"/>
    <x v="1"/>
    <x v="8"/>
    <x v="352"/>
    <x v="0"/>
    <x v="0"/>
    <s v="Tesseramento"/>
    <x v="0"/>
    <x v="4"/>
    <x v="0"/>
    <m/>
  </r>
  <r>
    <n v="95768"/>
    <x v="0"/>
    <x v="0"/>
    <x v="0"/>
    <x v="1"/>
    <x v="8"/>
    <x v="352"/>
    <x v="0"/>
    <x v="0"/>
    <s v="Tesseramento"/>
    <x v="0"/>
    <x v="3"/>
    <x v="0"/>
    <m/>
  </r>
  <r>
    <n v="196750"/>
    <x v="0"/>
    <x v="0"/>
    <x v="0"/>
    <x v="0"/>
    <x v="8"/>
    <x v="352"/>
    <x v="0"/>
    <x v="1"/>
    <s v="Tesseramento"/>
    <x v="0"/>
    <x v="3"/>
    <x v="0"/>
    <m/>
  </r>
  <r>
    <n v="50595"/>
    <x v="0"/>
    <x v="0"/>
    <x v="0"/>
    <x v="0"/>
    <x v="8"/>
    <x v="352"/>
    <x v="0"/>
    <x v="1"/>
    <s v="Tesseramento"/>
    <x v="0"/>
    <x v="4"/>
    <x v="0"/>
    <m/>
  </r>
  <r>
    <n v="81525"/>
    <x v="0"/>
    <x v="0"/>
    <x v="0"/>
    <x v="0"/>
    <x v="10"/>
    <x v="63"/>
    <x v="0"/>
    <x v="1"/>
    <s v="Tesseramento"/>
    <x v="0"/>
    <x v="0"/>
    <x v="0"/>
    <m/>
  </r>
  <r>
    <n v="72943"/>
    <x v="0"/>
    <x v="0"/>
    <x v="0"/>
    <x v="0"/>
    <x v="10"/>
    <x v="63"/>
    <x v="0"/>
    <x v="0"/>
    <s v="Tesseramento"/>
    <x v="0"/>
    <x v="0"/>
    <x v="0"/>
    <m/>
  </r>
  <r>
    <n v="128224"/>
    <x v="0"/>
    <x v="0"/>
    <x v="0"/>
    <x v="1"/>
    <x v="8"/>
    <x v="352"/>
    <x v="0"/>
    <x v="0"/>
    <s v="Tesseramento"/>
    <x v="0"/>
    <x v="3"/>
    <x v="0"/>
    <m/>
  </r>
  <r>
    <n v="220329"/>
    <x v="1"/>
    <x v="0"/>
    <x v="2"/>
    <x v="2"/>
    <x v="10"/>
    <x v="63"/>
    <x v="0"/>
    <x v="0"/>
    <s v="Tesseramento"/>
    <x v="0"/>
    <x v="5"/>
    <x v="0"/>
    <m/>
  </r>
  <r>
    <n v="220330"/>
    <x v="1"/>
    <x v="0"/>
    <x v="2"/>
    <x v="2"/>
    <x v="10"/>
    <x v="63"/>
    <x v="0"/>
    <x v="1"/>
    <s v="Tesseramento"/>
    <x v="0"/>
    <x v="5"/>
    <x v="0"/>
    <m/>
  </r>
  <r>
    <n v="69776"/>
    <x v="0"/>
    <x v="0"/>
    <x v="0"/>
    <x v="0"/>
    <x v="8"/>
    <x v="352"/>
    <x v="0"/>
    <x v="0"/>
    <s v="Tesseramento"/>
    <x v="0"/>
    <x v="4"/>
    <x v="0"/>
    <m/>
  </r>
  <r>
    <n v="196751"/>
    <x v="0"/>
    <x v="0"/>
    <x v="0"/>
    <x v="0"/>
    <x v="8"/>
    <x v="352"/>
    <x v="0"/>
    <x v="0"/>
    <s v="Tesseramento"/>
    <x v="0"/>
    <x v="0"/>
    <x v="0"/>
    <m/>
  </r>
  <r>
    <n v="148511"/>
    <x v="0"/>
    <x v="0"/>
    <x v="0"/>
    <x v="0"/>
    <x v="8"/>
    <x v="352"/>
    <x v="0"/>
    <x v="0"/>
    <s v="Tesseramento"/>
    <x v="0"/>
    <x v="3"/>
    <x v="0"/>
    <m/>
  </r>
  <r>
    <n v="166327"/>
    <x v="0"/>
    <x v="0"/>
    <x v="0"/>
    <x v="0"/>
    <x v="2"/>
    <x v="230"/>
    <x v="0"/>
    <x v="0"/>
    <s v="Tesseramento"/>
    <x v="1"/>
    <x v="0"/>
    <x v="0"/>
    <m/>
  </r>
  <r>
    <n v="118788"/>
    <x v="0"/>
    <x v="0"/>
    <x v="0"/>
    <x v="0"/>
    <x v="2"/>
    <x v="313"/>
    <x v="0"/>
    <x v="0"/>
    <s v="Tesseramento"/>
    <x v="1"/>
    <x v="1"/>
    <x v="0"/>
    <m/>
  </r>
  <r>
    <n v="112497"/>
    <x v="0"/>
    <x v="0"/>
    <x v="0"/>
    <x v="0"/>
    <x v="2"/>
    <x v="313"/>
    <x v="0"/>
    <x v="0"/>
    <s v="Tesseramento"/>
    <x v="1"/>
    <x v="4"/>
    <x v="0"/>
    <m/>
  </r>
  <r>
    <n v="118787"/>
    <x v="0"/>
    <x v="0"/>
    <x v="0"/>
    <x v="0"/>
    <x v="2"/>
    <x v="313"/>
    <x v="0"/>
    <x v="0"/>
    <s v="Tesseramento"/>
    <x v="1"/>
    <x v="1"/>
    <x v="0"/>
    <m/>
  </r>
  <r>
    <n v="112496"/>
    <x v="0"/>
    <x v="0"/>
    <x v="0"/>
    <x v="0"/>
    <x v="2"/>
    <x v="313"/>
    <x v="0"/>
    <x v="1"/>
    <s v="Tesseramento"/>
    <x v="1"/>
    <x v="0"/>
    <x v="0"/>
    <m/>
  </r>
  <r>
    <n v="226123"/>
    <x v="0"/>
    <x v="0"/>
    <x v="0"/>
    <x v="0"/>
    <x v="7"/>
    <x v="209"/>
    <x v="0"/>
    <x v="0"/>
    <s v="Tesseramento"/>
    <x v="0"/>
    <x v="0"/>
    <x v="0"/>
    <m/>
  </r>
  <r>
    <n v="219503"/>
    <x v="0"/>
    <x v="0"/>
    <x v="0"/>
    <x v="0"/>
    <x v="4"/>
    <x v="250"/>
    <x v="0"/>
    <x v="0"/>
    <s v="Tesseramento"/>
    <x v="1"/>
    <x v="1"/>
    <x v="0"/>
    <m/>
  </r>
  <r>
    <n v="29798"/>
    <x v="0"/>
    <x v="0"/>
    <x v="0"/>
    <x v="0"/>
    <x v="4"/>
    <x v="271"/>
    <x v="0"/>
    <x v="0"/>
    <s v="Tesseramento"/>
    <x v="1"/>
    <x v="4"/>
    <x v="0"/>
    <m/>
  </r>
  <r>
    <n v="219022"/>
    <x v="0"/>
    <x v="0"/>
    <x v="0"/>
    <x v="2"/>
    <x v="4"/>
    <x v="250"/>
    <x v="0"/>
    <x v="1"/>
    <s v="Tesseramento"/>
    <x v="1"/>
    <x v="3"/>
    <x v="0"/>
    <m/>
  </r>
  <r>
    <n v="68132"/>
    <x v="0"/>
    <x v="0"/>
    <x v="0"/>
    <x v="0"/>
    <x v="4"/>
    <x v="271"/>
    <x v="0"/>
    <x v="0"/>
    <s v="Tesseramento"/>
    <x v="1"/>
    <x v="3"/>
    <x v="0"/>
    <m/>
  </r>
  <r>
    <n v="194230"/>
    <x v="0"/>
    <x v="0"/>
    <x v="0"/>
    <x v="0"/>
    <x v="7"/>
    <x v="209"/>
    <x v="0"/>
    <x v="0"/>
    <s v="Tesseramento"/>
    <x v="0"/>
    <x v="3"/>
    <x v="0"/>
    <m/>
  </r>
  <r>
    <n v="175933"/>
    <x v="0"/>
    <x v="0"/>
    <x v="0"/>
    <x v="0"/>
    <x v="2"/>
    <x v="157"/>
    <x v="0"/>
    <x v="0"/>
    <s v="Tesseramento"/>
    <x v="1"/>
    <x v="3"/>
    <x v="0"/>
    <m/>
  </r>
  <r>
    <n v="216617"/>
    <x v="0"/>
    <x v="0"/>
    <x v="0"/>
    <x v="0"/>
    <x v="7"/>
    <x v="209"/>
    <x v="0"/>
    <x v="0"/>
    <s v="Tesseramento"/>
    <x v="0"/>
    <x v="3"/>
    <x v="0"/>
    <m/>
  </r>
  <r>
    <n v="197912"/>
    <x v="0"/>
    <x v="0"/>
    <x v="0"/>
    <x v="0"/>
    <x v="7"/>
    <x v="209"/>
    <x v="0"/>
    <x v="0"/>
    <s v="Tesseramento"/>
    <x v="0"/>
    <x v="0"/>
    <x v="0"/>
    <m/>
  </r>
  <r>
    <n v="223027"/>
    <x v="0"/>
    <x v="0"/>
    <x v="0"/>
    <x v="1"/>
    <x v="7"/>
    <x v="209"/>
    <x v="0"/>
    <x v="0"/>
    <s v="Tesseramento"/>
    <x v="0"/>
    <x v="0"/>
    <x v="0"/>
    <m/>
  </r>
  <r>
    <n v="184490"/>
    <x v="0"/>
    <x v="0"/>
    <x v="0"/>
    <x v="0"/>
    <x v="7"/>
    <x v="209"/>
    <x v="0"/>
    <x v="0"/>
    <s v="Tesseramento"/>
    <x v="0"/>
    <x v="1"/>
    <x v="0"/>
    <m/>
  </r>
  <r>
    <n v="180793"/>
    <x v="0"/>
    <x v="0"/>
    <x v="0"/>
    <x v="0"/>
    <x v="9"/>
    <x v="196"/>
    <x v="0"/>
    <x v="1"/>
    <s v="Tesseramento"/>
    <x v="1"/>
    <x v="3"/>
    <x v="0"/>
    <m/>
  </r>
  <r>
    <n v="147681"/>
    <x v="0"/>
    <x v="0"/>
    <x v="2"/>
    <x v="3"/>
    <x v="11"/>
    <x v="142"/>
    <x v="0"/>
    <x v="0"/>
    <s v="Tesseramento"/>
    <x v="1"/>
    <x v="0"/>
    <x v="0"/>
    <m/>
  </r>
  <r>
    <n v="216445"/>
    <x v="0"/>
    <x v="0"/>
    <x v="0"/>
    <x v="1"/>
    <x v="7"/>
    <x v="209"/>
    <x v="0"/>
    <x v="0"/>
    <s v="Tesseramento"/>
    <x v="0"/>
    <x v="3"/>
    <x v="0"/>
    <m/>
  </r>
  <r>
    <n v="110695"/>
    <x v="0"/>
    <x v="0"/>
    <x v="0"/>
    <x v="0"/>
    <x v="7"/>
    <x v="209"/>
    <x v="0"/>
    <x v="0"/>
    <s v="Tesseramento"/>
    <x v="0"/>
    <x v="0"/>
    <x v="0"/>
    <m/>
  </r>
  <r>
    <n v="119680"/>
    <x v="0"/>
    <x v="0"/>
    <x v="0"/>
    <x v="0"/>
    <x v="7"/>
    <x v="209"/>
    <x v="0"/>
    <x v="0"/>
    <s v="Tesseramento"/>
    <x v="0"/>
    <x v="1"/>
    <x v="0"/>
    <m/>
  </r>
  <r>
    <n v="170042"/>
    <x v="0"/>
    <x v="0"/>
    <x v="2"/>
    <x v="1"/>
    <x v="11"/>
    <x v="142"/>
    <x v="0"/>
    <x v="0"/>
    <s v="Tesseramento"/>
    <x v="1"/>
    <x v="0"/>
    <x v="0"/>
    <m/>
  </r>
  <r>
    <n v="226800"/>
    <x v="0"/>
    <x v="0"/>
    <x v="0"/>
    <x v="1"/>
    <x v="9"/>
    <x v="196"/>
    <x v="0"/>
    <x v="0"/>
    <s v="Tesseramento"/>
    <x v="1"/>
    <x v="4"/>
    <x v="0"/>
    <m/>
  </r>
  <r>
    <n v="181459"/>
    <x v="0"/>
    <x v="0"/>
    <x v="0"/>
    <x v="2"/>
    <x v="9"/>
    <x v="196"/>
    <x v="0"/>
    <x v="1"/>
    <s v="Tesseramento"/>
    <x v="1"/>
    <x v="0"/>
    <x v="0"/>
    <m/>
  </r>
  <r>
    <n v="181458"/>
    <x v="0"/>
    <x v="0"/>
    <x v="0"/>
    <x v="1"/>
    <x v="9"/>
    <x v="196"/>
    <x v="0"/>
    <x v="0"/>
    <s v="Tesseramento"/>
    <x v="1"/>
    <x v="4"/>
    <x v="0"/>
    <m/>
  </r>
  <r>
    <n v="181460"/>
    <x v="0"/>
    <x v="0"/>
    <x v="0"/>
    <x v="1"/>
    <x v="9"/>
    <x v="196"/>
    <x v="0"/>
    <x v="1"/>
    <s v="Tesseramento"/>
    <x v="1"/>
    <x v="4"/>
    <x v="0"/>
    <m/>
  </r>
  <r>
    <n v="206461"/>
    <x v="0"/>
    <x v="0"/>
    <x v="0"/>
    <x v="0"/>
    <x v="9"/>
    <x v="196"/>
    <x v="0"/>
    <x v="0"/>
    <s v="Tesseramento"/>
    <x v="1"/>
    <x v="4"/>
    <x v="0"/>
    <m/>
  </r>
  <r>
    <n v="226125"/>
    <x v="0"/>
    <x v="0"/>
    <x v="0"/>
    <x v="1"/>
    <x v="7"/>
    <x v="209"/>
    <x v="0"/>
    <x v="0"/>
    <s v="Tesseramento"/>
    <x v="0"/>
    <x v="4"/>
    <x v="0"/>
    <m/>
  </r>
  <r>
    <n v="202928"/>
    <x v="0"/>
    <x v="0"/>
    <x v="0"/>
    <x v="0"/>
    <x v="7"/>
    <x v="209"/>
    <x v="0"/>
    <x v="0"/>
    <s v="Tesseramento"/>
    <x v="0"/>
    <x v="1"/>
    <x v="0"/>
    <m/>
  </r>
  <r>
    <n v="202929"/>
    <x v="0"/>
    <x v="0"/>
    <x v="0"/>
    <x v="0"/>
    <x v="7"/>
    <x v="209"/>
    <x v="0"/>
    <x v="0"/>
    <s v="Tesseramento"/>
    <x v="0"/>
    <x v="3"/>
    <x v="0"/>
    <m/>
  </r>
  <r>
    <n v="65524"/>
    <x v="0"/>
    <x v="0"/>
    <x v="0"/>
    <x v="0"/>
    <x v="7"/>
    <x v="209"/>
    <x v="0"/>
    <x v="0"/>
    <s v="Tesseramento"/>
    <x v="0"/>
    <x v="3"/>
    <x v="0"/>
    <m/>
  </r>
  <r>
    <n v="232532"/>
    <x v="0"/>
    <x v="0"/>
    <x v="0"/>
    <x v="0"/>
    <x v="7"/>
    <x v="209"/>
    <x v="0"/>
    <x v="1"/>
    <s v="Tesseramento"/>
    <x v="0"/>
    <x v="1"/>
    <x v="0"/>
    <m/>
  </r>
  <r>
    <n v="120774"/>
    <x v="0"/>
    <x v="0"/>
    <x v="0"/>
    <x v="0"/>
    <x v="9"/>
    <x v="196"/>
    <x v="0"/>
    <x v="0"/>
    <s v="Tesseramento"/>
    <x v="1"/>
    <x v="3"/>
    <x v="0"/>
    <m/>
  </r>
  <r>
    <n v="70117"/>
    <x v="0"/>
    <x v="0"/>
    <x v="0"/>
    <x v="0"/>
    <x v="4"/>
    <x v="154"/>
    <x v="0"/>
    <x v="0"/>
    <s v="Tesseramento"/>
    <x v="1"/>
    <x v="4"/>
    <x v="0"/>
    <m/>
  </r>
  <r>
    <n v="191543"/>
    <x v="0"/>
    <x v="0"/>
    <x v="0"/>
    <x v="0"/>
    <x v="7"/>
    <x v="209"/>
    <x v="0"/>
    <x v="0"/>
    <s v="Tesseramento"/>
    <x v="0"/>
    <x v="0"/>
    <x v="0"/>
    <m/>
  </r>
  <r>
    <n v="30821"/>
    <x v="0"/>
    <x v="0"/>
    <x v="0"/>
    <x v="0"/>
    <x v="9"/>
    <x v="196"/>
    <x v="0"/>
    <x v="0"/>
    <s v="Tesseramento"/>
    <x v="1"/>
    <x v="4"/>
    <x v="0"/>
    <m/>
  </r>
  <r>
    <n v="141598"/>
    <x v="0"/>
    <x v="0"/>
    <x v="0"/>
    <x v="0"/>
    <x v="9"/>
    <x v="196"/>
    <x v="0"/>
    <x v="1"/>
    <s v="Tesseramento"/>
    <x v="1"/>
    <x v="3"/>
    <x v="0"/>
    <m/>
  </r>
  <r>
    <n v="173795"/>
    <x v="0"/>
    <x v="0"/>
    <x v="0"/>
    <x v="0"/>
    <x v="9"/>
    <x v="196"/>
    <x v="0"/>
    <x v="0"/>
    <s v="Tesseramento"/>
    <x v="1"/>
    <x v="0"/>
    <x v="0"/>
    <m/>
  </r>
  <r>
    <n v="146619"/>
    <x v="0"/>
    <x v="0"/>
    <x v="0"/>
    <x v="0"/>
    <x v="9"/>
    <x v="196"/>
    <x v="0"/>
    <x v="0"/>
    <s v="Tesseramento"/>
    <x v="1"/>
    <x v="3"/>
    <x v="0"/>
    <m/>
  </r>
  <r>
    <n v="153570"/>
    <x v="0"/>
    <x v="0"/>
    <x v="0"/>
    <x v="0"/>
    <x v="9"/>
    <x v="196"/>
    <x v="0"/>
    <x v="0"/>
    <s v="Tesseramento"/>
    <x v="1"/>
    <x v="0"/>
    <x v="0"/>
    <m/>
  </r>
  <r>
    <n v="183019"/>
    <x v="0"/>
    <x v="0"/>
    <x v="0"/>
    <x v="0"/>
    <x v="9"/>
    <x v="196"/>
    <x v="0"/>
    <x v="0"/>
    <s v="Tesseramento"/>
    <x v="1"/>
    <x v="0"/>
    <x v="0"/>
    <m/>
  </r>
  <r>
    <n v="226810"/>
    <x v="0"/>
    <x v="0"/>
    <x v="0"/>
    <x v="1"/>
    <x v="9"/>
    <x v="196"/>
    <x v="0"/>
    <x v="0"/>
    <s v="Tesseramento"/>
    <x v="1"/>
    <x v="4"/>
    <x v="0"/>
    <m/>
  </r>
  <r>
    <n v="131124"/>
    <x v="0"/>
    <x v="0"/>
    <x v="0"/>
    <x v="0"/>
    <x v="9"/>
    <x v="196"/>
    <x v="0"/>
    <x v="0"/>
    <s v="Tesseramento"/>
    <x v="1"/>
    <x v="4"/>
    <x v="0"/>
    <m/>
  </r>
  <r>
    <n v="174793"/>
    <x v="0"/>
    <x v="0"/>
    <x v="0"/>
    <x v="0"/>
    <x v="7"/>
    <x v="209"/>
    <x v="0"/>
    <x v="0"/>
    <s v="Tesseramento"/>
    <x v="0"/>
    <x v="0"/>
    <x v="0"/>
    <m/>
  </r>
  <r>
    <n v="141604"/>
    <x v="0"/>
    <x v="0"/>
    <x v="0"/>
    <x v="0"/>
    <x v="9"/>
    <x v="196"/>
    <x v="0"/>
    <x v="0"/>
    <s v="Tesseramento"/>
    <x v="1"/>
    <x v="0"/>
    <x v="0"/>
    <m/>
  </r>
  <r>
    <n v="217401"/>
    <x v="0"/>
    <x v="0"/>
    <x v="0"/>
    <x v="0"/>
    <x v="9"/>
    <x v="196"/>
    <x v="0"/>
    <x v="0"/>
    <s v="Tesseramento"/>
    <x v="1"/>
    <x v="3"/>
    <x v="0"/>
    <m/>
  </r>
  <r>
    <n v="226813"/>
    <x v="0"/>
    <x v="0"/>
    <x v="0"/>
    <x v="1"/>
    <x v="9"/>
    <x v="196"/>
    <x v="0"/>
    <x v="0"/>
    <s v="Tesseramento"/>
    <x v="1"/>
    <x v="4"/>
    <x v="0"/>
    <m/>
  </r>
  <r>
    <n v="183675"/>
    <x v="0"/>
    <x v="0"/>
    <x v="0"/>
    <x v="0"/>
    <x v="9"/>
    <x v="196"/>
    <x v="0"/>
    <x v="0"/>
    <s v="Tesseramento"/>
    <x v="1"/>
    <x v="0"/>
    <x v="0"/>
    <m/>
  </r>
  <r>
    <n v="216417"/>
    <x v="0"/>
    <x v="0"/>
    <x v="0"/>
    <x v="0"/>
    <x v="7"/>
    <x v="209"/>
    <x v="0"/>
    <x v="0"/>
    <s v="Tesseramento"/>
    <x v="0"/>
    <x v="0"/>
    <x v="0"/>
    <m/>
  </r>
  <r>
    <n v="17857"/>
    <x v="0"/>
    <x v="0"/>
    <x v="0"/>
    <x v="0"/>
    <x v="4"/>
    <x v="154"/>
    <x v="0"/>
    <x v="1"/>
    <s v="Tesseramento"/>
    <x v="1"/>
    <x v="0"/>
    <x v="0"/>
    <m/>
  </r>
  <r>
    <n v="28154"/>
    <x v="0"/>
    <x v="0"/>
    <x v="0"/>
    <x v="0"/>
    <x v="11"/>
    <x v="142"/>
    <x v="0"/>
    <x v="0"/>
    <s v="Tesseramento"/>
    <x v="1"/>
    <x v="0"/>
    <x v="0"/>
    <m/>
  </r>
  <r>
    <n v="208475"/>
    <x v="0"/>
    <x v="0"/>
    <x v="0"/>
    <x v="1"/>
    <x v="7"/>
    <x v="209"/>
    <x v="0"/>
    <x v="1"/>
    <s v="Tesseramento"/>
    <x v="0"/>
    <x v="1"/>
    <x v="0"/>
    <m/>
  </r>
  <r>
    <n v="108835"/>
    <x v="0"/>
    <x v="0"/>
    <x v="0"/>
    <x v="0"/>
    <x v="4"/>
    <x v="154"/>
    <x v="0"/>
    <x v="0"/>
    <s v="Tesseramento"/>
    <x v="1"/>
    <x v="0"/>
    <x v="0"/>
    <m/>
  </r>
  <r>
    <n v="179757"/>
    <x v="0"/>
    <x v="0"/>
    <x v="0"/>
    <x v="0"/>
    <x v="7"/>
    <x v="209"/>
    <x v="0"/>
    <x v="0"/>
    <s v="Tesseramento"/>
    <x v="0"/>
    <x v="1"/>
    <x v="0"/>
    <m/>
  </r>
  <r>
    <n v="179758"/>
    <x v="1"/>
    <x v="0"/>
    <x v="0"/>
    <x v="0"/>
    <x v="7"/>
    <x v="209"/>
    <x v="0"/>
    <x v="0"/>
    <s v="Tesseramento"/>
    <x v="0"/>
    <x v="6"/>
    <x v="0"/>
    <m/>
  </r>
  <r>
    <n v="162982"/>
    <x v="0"/>
    <x v="0"/>
    <x v="0"/>
    <x v="1"/>
    <x v="7"/>
    <x v="209"/>
    <x v="0"/>
    <x v="1"/>
    <s v="Tesseramento"/>
    <x v="0"/>
    <x v="0"/>
    <x v="0"/>
    <m/>
  </r>
  <r>
    <n v="162981"/>
    <x v="0"/>
    <x v="0"/>
    <x v="0"/>
    <x v="0"/>
    <x v="7"/>
    <x v="209"/>
    <x v="0"/>
    <x v="0"/>
    <s v="Tesseramento"/>
    <x v="0"/>
    <x v="0"/>
    <x v="0"/>
    <m/>
  </r>
  <r>
    <n v="222263"/>
    <x v="1"/>
    <x v="0"/>
    <x v="0"/>
    <x v="2"/>
    <x v="7"/>
    <x v="209"/>
    <x v="0"/>
    <x v="0"/>
    <s v="Tesseramento"/>
    <x v="0"/>
    <x v="5"/>
    <x v="0"/>
    <m/>
  </r>
  <r>
    <n v="222262"/>
    <x v="1"/>
    <x v="0"/>
    <x v="0"/>
    <x v="2"/>
    <x v="7"/>
    <x v="209"/>
    <x v="0"/>
    <x v="0"/>
    <s v="Tesseramento"/>
    <x v="0"/>
    <x v="5"/>
    <x v="0"/>
    <m/>
  </r>
  <r>
    <n v="98746"/>
    <x v="0"/>
    <x v="0"/>
    <x v="0"/>
    <x v="0"/>
    <x v="4"/>
    <x v="47"/>
    <x v="0"/>
    <x v="0"/>
    <s v="Tesseramento"/>
    <x v="0"/>
    <x v="4"/>
    <x v="0"/>
    <m/>
  </r>
  <r>
    <n v="87832"/>
    <x v="0"/>
    <x v="0"/>
    <x v="0"/>
    <x v="0"/>
    <x v="7"/>
    <x v="209"/>
    <x v="0"/>
    <x v="0"/>
    <s v="Tesseramento"/>
    <x v="0"/>
    <x v="0"/>
    <x v="0"/>
    <m/>
  </r>
  <r>
    <n v="226133"/>
    <x v="1"/>
    <x v="0"/>
    <x v="0"/>
    <x v="3"/>
    <x v="7"/>
    <x v="209"/>
    <x v="0"/>
    <x v="1"/>
    <s v="Tesseramento"/>
    <x v="0"/>
    <x v="5"/>
    <x v="0"/>
    <m/>
  </r>
  <r>
    <n v="41557"/>
    <x v="0"/>
    <x v="0"/>
    <x v="0"/>
    <x v="0"/>
    <x v="7"/>
    <x v="209"/>
    <x v="0"/>
    <x v="0"/>
    <s v="Tesseramento"/>
    <x v="0"/>
    <x v="3"/>
    <x v="0"/>
    <m/>
  </r>
  <r>
    <n v="89250"/>
    <x v="0"/>
    <x v="0"/>
    <x v="0"/>
    <x v="0"/>
    <x v="7"/>
    <x v="209"/>
    <x v="0"/>
    <x v="0"/>
    <s v="Tesseramento"/>
    <x v="0"/>
    <x v="0"/>
    <x v="0"/>
    <m/>
  </r>
  <r>
    <n v="166126"/>
    <x v="0"/>
    <x v="0"/>
    <x v="0"/>
    <x v="1"/>
    <x v="7"/>
    <x v="209"/>
    <x v="0"/>
    <x v="1"/>
    <s v="Tesseramento"/>
    <x v="0"/>
    <x v="3"/>
    <x v="0"/>
    <m/>
  </r>
  <r>
    <n v="51468"/>
    <x v="0"/>
    <x v="0"/>
    <x v="0"/>
    <x v="0"/>
    <x v="7"/>
    <x v="209"/>
    <x v="0"/>
    <x v="0"/>
    <s v="Tesseramento"/>
    <x v="0"/>
    <x v="3"/>
    <x v="0"/>
    <m/>
  </r>
  <r>
    <n v="76797"/>
    <x v="0"/>
    <x v="0"/>
    <x v="0"/>
    <x v="0"/>
    <x v="2"/>
    <x v="55"/>
    <x v="0"/>
    <x v="0"/>
    <s v="Tesseramento"/>
    <x v="1"/>
    <x v="4"/>
    <x v="0"/>
    <m/>
  </r>
  <r>
    <n v="64860"/>
    <x v="0"/>
    <x v="0"/>
    <x v="0"/>
    <x v="0"/>
    <x v="2"/>
    <x v="55"/>
    <x v="0"/>
    <x v="1"/>
    <s v="Tesseramento"/>
    <x v="1"/>
    <x v="3"/>
    <x v="0"/>
    <m/>
  </r>
  <r>
    <n v="129356"/>
    <x v="0"/>
    <x v="0"/>
    <x v="0"/>
    <x v="0"/>
    <x v="2"/>
    <x v="55"/>
    <x v="0"/>
    <x v="0"/>
    <s v="Tesseramento"/>
    <x v="1"/>
    <x v="0"/>
    <x v="0"/>
    <m/>
  </r>
  <r>
    <n v="76619"/>
    <x v="0"/>
    <x v="0"/>
    <x v="0"/>
    <x v="0"/>
    <x v="4"/>
    <x v="154"/>
    <x v="0"/>
    <x v="1"/>
    <s v="Tesseramento"/>
    <x v="1"/>
    <x v="4"/>
    <x v="0"/>
    <m/>
  </r>
  <r>
    <n v="133726"/>
    <x v="0"/>
    <x v="0"/>
    <x v="2"/>
    <x v="3"/>
    <x v="2"/>
    <x v="55"/>
    <x v="0"/>
    <x v="1"/>
    <s v="Tesseramento"/>
    <x v="1"/>
    <x v="3"/>
    <x v="0"/>
    <m/>
  </r>
  <r>
    <n v="76617"/>
    <x v="0"/>
    <x v="0"/>
    <x v="0"/>
    <x v="0"/>
    <x v="4"/>
    <x v="154"/>
    <x v="0"/>
    <x v="0"/>
    <s v="Tesseramento"/>
    <x v="1"/>
    <x v="4"/>
    <x v="0"/>
    <m/>
  </r>
  <r>
    <n v="47329"/>
    <x v="0"/>
    <x v="0"/>
    <x v="0"/>
    <x v="0"/>
    <x v="1"/>
    <x v="28"/>
    <x v="0"/>
    <x v="1"/>
    <s v="Tesseramento"/>
    <x v="1"/>
    <x v="0"/>
    <x v="0"/>
    <m/>
  </r>
  <r>
    <n v="36775"/>
    <x v="0"/>
    <x v="0"/>
    <x v="0"/>
    <x v="0"/>
    <x v="1"/>
    <x v="28"/>
    <x v="0"/>
    <x v="0"/>
    <s v="Tesseramento"/>
    <x v="1"/>
    <x v="3"/>
    <x v="0"/>
    <m/>
  </r>
  <r>
    <n v="216926"/>
    <x v="1"/>
    <x v="0"/>
    <x v="2"/>
    <x v="1"/>
    <x v="1"/>
    <x v="28"/>
    <x v="0"/>
    <x v="0"/>
    <s v="Tesseramento"/>
    <x v="1"/>
    <x v="7"/>
    <x v="0"/>
    <m/>
  </r>
  <r>
    <n v="75382"/>
    <x v="0"/>
    <x v="0"/>
    <x v="0"/>
    <x v="0"/>
    <x v="1"/>
    <x v="28"/>
    <x v="0"/>
    <x v="0"/>
    <s v="Tesseramento"/>
    <x v="1"/>
    <x v="3"/>
    <x v="0"/>
    <m/>
  </r>
  <r>
    <n v="9017"/>
    <x v="0"/>
    <x v="0"/>
    <x v="0"/>
    <x v="0"/>
    <x v="1"/>
    <x v="28"/>
    <x v="0"/>
    <x v="0"/>
    <s v="Tesseramento"/>
    <x v="1"/>
    <x v="4"/>
    <x v="0"/>
    <m/>
  </r>
  <r>
    <n v="123375"/>
    <x v="0"/>
    <x v="0"/>
    <x v="0"/>
    <x v="0"/>
    <x v="1"/>
    <x v="28"/>
    <x v="0"/>
    <x v="1"/>
    <s v="Tesseramento"/>
    <x v="1"/>
    <x v="3"/>
    <x v="0"/>
    <m/>
  </r>
  <r>
    <n v="137424"/>
    <x v="0"/>
    <x v="0"/>
    <x v="0"/>
    <x v="0"/>
    <x v="11"/>
    <x v="278"/>
    <x v="0"/>
    <x v="0"/>
    <s v="Tesseramento"/>
    <x v="1"/>
    <x v="4"/>
    <x v="0"/>
    <m/>
  </r>
  <r>
    <n v="105489"/>
    <x v="0"/>
    <x v="0"/>
    <x v="0"/>
    <x v="0"/>
    <x v="11"/>
    <x v="278"/>
    <x v="0"/>
    <x v="0"/>
    <s v="Tesseramento"/>
    <x v="1"/>
    <x v="0"/>
    <x v="0"/>
    <m/>
  </r>
  <r>
    <n v="226722"/>
    <x v="0"/>
    <x v="0"/>
    <x v="0"/>
    <x v="0"/>
    <x v="11"/>
    <x v="278"/>
    <x v="0"/>
    <x v="0"/>
    <s v="Tesseramento"/>
    <x v="1"/>
    <x v="0"/>
    <x v="0"/>
    <m/>
  </r>
  <r>
    <n v="181868"/>
    <x v="0"/>
    <x v="0"/>
    <x v="2"/>
    <x v="2"/>
    <x v="4"/>
    <x v="154"/>
    <x v="0"/>
    <x v="1"/>
    <s v="Tesseramento"/>
    <x v="1"/>
    <x v="0"/>
    <x v="0"/>
    <m/>
  </r>
  <r>
    <n v="3003"/>
    <x v="0"/>
    <x v="0"/>
    <x v="0"/>
    <x v="0"/>
    <x v="4"/>
    <x v="154"/>
    <x v="0"/>
    <x v="1"/>
    <s v="Tesseramento"/>
    <x v="1"/>
    <x v="3"/>
    <x v="0"/>
    <m/>
  </r>
  <r>
    <n v="235543"/>
    <x v="0"/>
    <x v="0"/>
    <x v="1"/>
    <x v="1"/>
    <x v="2"/>
    <x v="55"/>
    <x v="0"/>
    <x v="1"/>
    <s v="Tesseramento"/>
    <x v="1"/>
    <x v="0"/>
    <x v="0"/>
    <m/>
  </r>
  <r>
    <n v="89553"/>
    <x v="0"/>
    <x v="0"/>
    <x v="0"/>
    <x v="0"/>
    <x v="11"/>
    <x v="278"/>
    <x v="0"/>
    <x v="0"/>
    <s v="Tesseramento"/>
    <x v="1"/>
    <x v="4"/>
    <x v="0"/>
    <m/>
  </r>
  <r>
    <n v="232338"/>
    <x v="0"/>
    <x v="0"/>
    <x v="0"/>
    <x v="1"/>
    <x v="7"/>
    <x v="209"/>
    <x v="0"/>
    <x v="0"/>
    <s v="Tesseramento"/>
    <x v="0"/>
    <x v="0"/>
    <x v="0"/>
    <m/>
  </r>
  <r>
    <n v="232340"/>
    <x v="0"/>
    <x v="0"/>
    <x v="0"/>
    <x v="0"/>
    <x v="7"/>
    <x v="209"/>
    <x v="0"/>
    <x v="0"/>
    <s v="Tesseramento"/>
    <x v="0"/>
    <x v="0"/>
    <x v="0"/>
    <m/>
  </r>
  <r>
    <n v="230877"/>
    <x v="1"/>
    <x v="1"/>
    <x v="0"/>
    <x v="1"/>
    <x v="11"/>
    <x v="278"/>
    <x v="0"/>
    <x v="0"/>
    <s v="Tesseramento"/>
    <x v="1"/>
    <x v="7"/>
    <x v="0"/>
    <m/>
  </r>
  <r>
    <n v="211918"/>
    <x v="0"/>
    <x v="0"/>
    <x v="0"/>
    <x v="0"/>
    <x v="11"/>
    <x v="278"/>
    <x v="0"/>
    <x v="0"/>
    <s v="Tesseramento"/>
    <x v="1"/>
    <x v="1"/>
    <x v="0"/>
    <m/>
  </r>
  <r>
    <n v="13936"/>
    <x v="0"/>
    <x v="0"/>
    <x v="0"/>
    <x v="0"/>
    <x v="11"/>
    <x v="278"/>
    <x v="0"/>
    <x v="0"/>
    <s v="Tesseramento"/>
    <x v="1"/>
    <x v="3"/>
    <x v="0"/>
    <m/>
  </r>
  <r>
    <n v="118531"/>
    <x v="0"/>
    <x v="0"/>
    <x v="0"/>
    <x v="0"/>
    <x v="11"/>
    <x v="278"/>
    <x v="0"/>
    <x v="0"/>
    <s v="Tesseramento"/>
    <x v="1"/>
    <x v="3"/>
    <x v="0"/>
    <m/>
  </r>
  <r>
    <n v="203959"/>
    <x v="0"/>
    <x v="0"/>
    <x v="0"/>
    <x v="0"/>
    <x v="11"/>
    <x v="278"/>
    <x v="0"/>
    <x v="0"/>
    <s v="Tesseramento"/>
    <x v="1"/>
    <x v="3"/>
    <x v="0"/>
    <m/>
  </r>
  <r>
    <n v="19254"/>
    <x v="0"/>
    <x v="0"/>
    <x v="0"/>
    <x v="0"/>
    <x v="4"/>
    <x v="80"/>
    <x v="0"/>
    <x v="1"/>
    <s v="Tesseramento"/>
    <x v="1"/>
    <x v="4"/>
    <x v="0"/>
    <m/>
  </r>
  <r>
    <n v="27839"/>
    <x v="0"/>
    <x v="0"/>
    <x v="0"/>
    <x v="0"/>
    <x v="9"/>
    <x v="204"/>
    <x v="0"/>
    <x v="1"/>
    <s v="Tesseramento"/>
    <x v="0"/>
    <x v="0"/>
    <x v="0"/>
    <m/>
  </r>
  <r>
    <n v="27842"/>
    <x v="0"/>
    <x v="0"/>
    <x v="0"/>
    <x v="0"/>
    <x v="9"/>
    <x v="204"/>
    <x v="0"/>
    <x v="0"/>
    <s v="Tesseramento"/>
    <x v="0"/>
    <x v="4"/>
    <x v="0"/>
    <m/>
  </r>
  <r>
    <n v="96696"/>
    <x v="0"/>
    <x v="0"/>
    <x v="0"/>
    <x v="1"/>
    <x v="11"/>
    <x v="280"/>
    <x v="0"/>
    <x v="0"/>
    <s v="Tesseramento"/>
    <x v="0"/>
    <x v="1"/>
    <x v="0"/>
    <m/>
  </r>
  <r>
    <n v="164373"/>
    <x v="1"/>
    <x v="0"/>
    <x v="0"/>
    <x v="1"/>
    <x v="11"/>
    <x v="120"/>
    <x v="0"/>
    <x v="0"/>
    <s v="Tesseramento"/>
    <x v="1"/>
    <x v="7"/>
    <x v="0"/>
    <m/>
  </r>
  <r>
    <n v="35380"/>
    <x v="0"/>
    <x v="0"/>
    <x v="0"/>
    <x v="0"/>
    <x v="11"/>
    <x v="120"/>
    <x v="0"/>
    <x v="1"/>
    <s v="Tesseramento"/>
    <x v="1"/>
    <x v="4"/>
    <x v="0"/>
    <m/>
  </r>
  <r>
    <n v="169481"/>
    <x v="1"/>
    <x v="0"/>
    <x v="0"/>
    <x v="0"/>
    <x v="11"/>
    <x v="120"/>
    <x v="0"/>
    <x v="1"/>
    <s v="Tesseramento"/>
    <x v="1"/>
    <x v="5"/>
    <x v="0"/>
    <m/>
  </r>
  <r>
    <n v="53892"/>
    <x v="0"/>
    <x v="0"/>
    <x v="0"/>
    <x v="0"/>
    <x v="11"/>
    <x v="120"/>
    <x v="0"/>
    <x v="0"/>
    <s v="Tesseramento"/>
    <x v="1"/>
    <x v="4"/>
    <x v="0"/>
    <m/>
  </r>
  <r>
    <n v="124015"/>
    <x v="0"/>
    <x v="0"/>
    <x v="0"/>
    <x v="0"/>
    <x v="11"/>
    <x v="120"/>
    <x v="0"/>
    <x v="0"/>
    <s v="Tesseramento"/>
    <x v="1"/>
    <x v="1"/>
    <x v="0"/>
    <m/>
  </r>
  <r>
    <n v="100821"/>
    <x v="1"/>
    <x v="0"/>
    <x v="0"/>
    <x v="0"/>
    <x v="11"/>
    <x v="120"/>
    <x v="0"/>
    <x v="0"/>
    <s v="Tesseramento"/>
    <x v="1"/>
    <x v="2"/>
    <x v="0"/>
    <m/>
  </r>
  <r>
    <n v="22344"/>
    <x v="0"/>
    <x v="0"/>
    <x v="0"/>
    <x v="0"/>
    <x v="11"/>
    <x v="120"/>
    <x v="0"/>
    <x v="0"/>
    <s v="Tesseramento"/>
    <x v="1"/>
    <x v="0"/>
    <x v="0"/>
    <m/>
  </r>
  <r>
    <n v="35352"/>
    <x v="0"/>
    <x v="0"/>
    <x v="0"/>
    <x v="0"/>
    <x v="11"/>
    <x v="120"/>
    <x v="0"/>
    <x v="0"/>
    <s v="Tesseramento"/>
    <x v="1"/>
    <x v="4"/>
    <x v="0"/>
    <m/>
  </r>
  <r>
    <n v="170290"/>
    <x v="1"/>
    <x v="0"/>
    <x v="0"/>
    <x v="0"/>
    <x v="11"/>
    <x v="120"/>
    <x v="0"/>
    <x v="1"/>
    <s v="Tesseramento"/>
    <x v="1"/>
    <x v="7"/>
    <x v="0"/>
    <m/>
  </r>
  <r>
    <n v="95034"/>
    <x v="0"/>
    <x v="0"/>
    <x v="0"/>
    <x v="0"/>
    <x v="11"/>
    <x v="120"/>
    <x v="0"/>
    <x v="0"/>
    <s v="Tesseramento"/>
    <x v="1"/>
    <x v="1"/>
    <x v="0"/>
    <m/>
  </r>
  <r>
    <n v="33998"/>
    <x v="0"/>
    <x v="0"/>
    <x v="0"/>
    <x v="0"/>
    <x v="11"/>
    <x v="120"/>
    <x v="0"/>
    <x v="0"/>
    <s v="Tesseramento"/>
    <x v="1"/>
    <x v="1"/>
    <x v="0"/>
    <m/>
  </r>
  <r>
    <n v="209146"/>
    <x v="0"/>
    <x v="0"/>
    <x v="0"/>
    <x v="0"/>
    <x v="11"/>
    <x v="120"/>
    <x v="0"/>
    <x v="0"/>
    <s v="Tesseramento"/>
    <x v="1"/>
    <x v="0"/>
    <x v="0"/>
    <m/>
  </r>
  <r>
    <n v="8437"/>
    <x v="0"/>
    <x v="0"/>
    <x v="0"/>
    <x v="4"/>
    <x v="4"/>
    <x v="184"/>
    <x v="0"/>
    <x v="1"/>
    <s v="Tesseramento"/>
    <x v="0"/>
    <x v="3"/>
    <x v="0"/>
    <m/>
  </r>
  <r>
    <n v="38431"/>
    <x v="0"/>
    <x v="0"/>
    <x v="0"/>
    <x v="0"/>
    <x v="17"/>
    <x v="159"/>
    <x v="0"/>
    <x v="0"/>
    <s v="Tesseramento"/>
    <x v="1"/>
    <x v="4"/>
    <x v="0"/>
    <m/>
  </r>
  <r>
    <n v="119033"/>
    <x v="0"/>
    <x v="0"/>
    <x v="0"/>
    <x v="0"/>
    <x v="17"/>
    <x v="159"/>
    <x v="0"/>
    <x v="0"/>
    <s v="Tesseramento"/>
    <x v="1"/>
    <x v="0"/>
    <x v="0"/>
    <m/>
  </r>
  <r>
    <n v="7463"/>
    <x v="0"/>
    <x v="0"/>
    <x v="0"/>
    <x v="0"/>
    <x v="4"/>
    <x v="14"/>
    <x v="0"/>
    <x v="0"/>
    <s v="Tesseramento"/>
    <x v="1"/>
    <x v="4"/>
    <x v="0"/>
    <m/>
  </r>
  <r>
    <n v="184623"/>
    <x v="0"/>
    <x v="0"/>
    <x v="0"/>
    <x v="0"/>
    <x v="4"/>
    <x v="14"/>
    <x v="0"/>
    <x v="0"/>
    <s v="Tesseramento"/>
    <x v="1"/>
    <x v="0"/>
    <x v="0"/>
    <m/>
  </r>
  <r>
    <n v="24741"/>
    <x v="0"/>
    <x v="0"/>
    <x v="0"/>
    <x v="0"/>
    <x v="4"/>
    <x v="14"/>
    <x v="0"/>
    <x v="0"/>
    <s v="Tesseramento"/>
    <x v="1"/>
    <x v="4"/>
    <x v="0"/>
    <m/>
  </r>
  <r>
    <n v="213141"/>
    <x v="0"/>
    <x v="0"/>
    <x v="0"/>
    <x v="0"/>
    <x v="4"/>
    <x v="52"/>
    <x v="0"/>
    <x v="1"/>
    <s v="Tesseramento"/>
    <x v="1"/>
    <x v="4"/>
    <x v="0"/>
    <m/>
  </r>
  <r>
    <n v="194671"/>
    <x v="0"/>
    <x v="0"/>
    <x v="0"/>
    <x v="0"/>
    <x v="4"/>
    <x v="52"/>
    <x v="0"/>
    <x v="0"/>
    <s v="Tesseramento"/>
    <x v="1"/>
    <x v="4"/>
    <x v="0"/>
    <m/>
  </r>
  <r>
    <n v="129176"/>
    <x v="0"/>
    <x v="0"/>
    <x v="0"/>
    <x v="0"/>
    <x v="8"/>
    <x v="113"/>
    <x v="0"/>
    <x v="0"/>
    <s v="Tesseramento"/>
    <x v="0"/>
    <x v="0"/>
    <x v="0"/>
    <m/>
  </r>
  <r>
    <n v="194810"/>
    <x v="0"/>
    <x v="1"/>
    <x v="0"/>
    <x v="0"/>
    <x v="7"/>
    <x v="334"/>
    <x v="0"/>
    <x v="1"/>
    <s v="Tesseramento"/>
    <x v="1"/>
    <x v="3"/>
    <x v="0"/>
    <m/>
  </r>
  <r>
    <n v="3388"/>
    <x v="0"/>
    <x v="0"/>
    <x v="0"/>
    <x v="0"/>
    <x v="12"/>
    <x v="245"/>
    <x v="0"/>
    <x v="1"/>
    <s v="Tesseramento"/>
    <x v="1"/>
    <x v="4"/>
    <x v="0"/>
    <m/>
  </r>
  <r>
    <n v="24141"/>
    <x v="0"/>
    <x v="0"/>
    <x v="0"/>
    <x v="0"/>
    <x v="12"/>
    <x v="245"/>
    <x v="0"/>
    <x v="0"/>
    <s v="Tesseramento"/>
    <x v="1"/>
    <x v="4"/>
    <x v="0"/>
    <m/>
  </r>
  <r>
    <n v="88031"/>
    <x v="0"/>
    <x v="0"/>
    <x v="0"/>
    <x v="0"/>
    <x v="12"/>
    <x v="245"/>
    <x v="0"/>
    <x v="0"/>
    <s v="Tesseramento"/>
    <x v="1"/>
    <x v="1"/>
    <x v="0"/>
    <m/>
  </r>
  <r>
    <n v="91178"/>
    <x v="0"/>
    <x v="0"/>
    <x v="0"/>
    <x v="0"/>
    <x v="12"/>
    <x v="245"/>
    <x v="0"/>
    <x v="1"/>
    <s v="Tesseramento"/>
    <x v="1"/>
    <x v="1"/>
    <x v="0"/>
    <m/>
  </r>
  <r>
    <n v="133157"/>
    <x v="0"/>
    <x v="1"/>
    <x v="0"/>
    <x v="0"/>
    <x v="7"/>
    <x v="334"/>
    <x v="0"/>
    <x v="1"/>
    <s v="Tesseramento"/>
    <x v="1"/>
    <x v="1"/>
    <x v="0"/>
    <m/>
  </r>
  <r>
    <n v="158101"/>
    <x v="0"/>
    <x v="1"/>
    <x v="2"/>
    <x v="1"/>
    <x v="7"/>
    <x v="334"/>
    <x v="0"/>
    <x v="0"/>
    <s v="Tesseramento"/>
    <x v="1"/>
    <x v="4"/>
    <x v="0"/>
    <m/>
  </r>
  <r>
    <n v="216179"/>
    <x v="0"/>
    <x v="1"/>
    <x v="0"/>
    <x v="0"/>
    <x v="4"/>
    <x v="84"/>
    <x v="0"/>
    <x v="0"/>
    <s v="Tesseramento"/>
    <x v="0"/>
    <x v="3"/>
    <x v="0"/>
    <m/>
  </r>
  <r>
    <n v="200852"/>
    <x v="0"/>
    <x v="0"/>
    <x v="0"/>
    <x v="3"/>
    <x v="10"/>
    <x v="341"/>
    <x v="0"/>
    <x v="0"/>
    <s v="Tesseramento"/>
    <x v="0"/>
    <x v="4"/>
    <x v="0"/>
    <m/>
  </r>
  <r>
    <n v="231560"/>
    <x v="0"/>
    <x v="0"/>
    <x v="0"/>
    <x v="3"/>
    <x v="10"/>
    <x v="341"/>
    <x v="0"/>
    <x v="0"/>
    <s v="Tesseramento"/>
    <x v="0"/>
    <x v="3"/>
    <x v="0"/>
    <m/>
  </r>
  <r>
    <n v="27428"/>
    <x v="0"/>
    <x v="0"/>
    <x v="0"/>
    <x v="2"/>
    <x v="8"/>
    <x v="276"/>
    <x v="0"/>
    <x v="0"/>
    <s v="Tesseramento"/>
    <x v="1"/>
    <x v="4"/>
    <x v="0"/>
    <m/>
  </r>
  <r>
    <n v="97301"/>
    <x v="0"/>
    <x v="0"/>
    <x v="0"/>
    <x v="1"/>
    <x v="8"/>
    <x v="276"/>
    <x v="0"/>
    <x v="1"/>
    <s v="Tesseramento"/>
    <x v="1"/>
    <x v="0"/>
    <x v="0"/>
    <m/>
  </r>
  <r>
    <n v="27429"/>
    <x v="0"/>
    <x v="0"/>
    <x v="0"/>
    <x v="0"/>
    <x v="8"/>
    <x v="276"/>
    <x v="0"/>
    <x v="0"/>
    <s v="Tesseramento"/>
    <x v="1"/>
    <x v="3"/>
    <x v="0"/>
    <m/>
  </r>
  <r>
    <n v="182243"/>
    <x v="0"/>
    <x v="0"/>
    <x v="0"/>
    <x v="2"/>
    <x v="8"/>
    <x v="276"/>
    <x v="0"/>
    <x v="0"/>
    <s v="Tesseramento"/>
    <x v="1"/>
    <x v="4"/>
    <x v="0"/>
    <m/>
  </r>
  <r>
    <n v="27445"/>
    <x v="0"/>
    <x v="0"/>
    <x v="0"/>
    <x v="0"/>
    <x v="8"/>
    <x v="276"/>
    <x v="0"/>
    <x v="0"/>
    <s v="Tesseramento"/>
    <x v="1"/>
    <x v="0"/>
    <x v="0"/>
    <m/>
  </r>
  <r>
    <n v="97304"/>
    <x v="0"/>
    <x v="0"/>
    <x v="0"/>
    <x v="2"/>
    <x v="8"/>
    <x v="276"/>
    <x v="0"/>
    <x v="0"/>
    <s v="Tesseramento"/>
    <x v="1"/>
    <x v="1"/>
    <x v="0"/>
    <m/>
  </r>
  <r>
    <n v="27444"/>
    <x v="0"/>
    <x v="0"/>
    <x v="0"/>
    <x v="2"/>
    <x v="8"/>
    <x v="276"/>
    <x v="0"/>
    <x v="0"/>
    <s v="Tesseramento"/>
    <x v="1"/>
    <x v="0"/>
    <x v="0"/>
    <m/>
  </r>
  <r>
    <n v="27437"/>
    <x v="0"/>
    <x v="0"/>
    <x v="0"/>
    <x v="0"/>
    <x v="8"/>
    <x v="276"/>
    <x v="0"/>
    <x v="0"/>
    <s v="Tesseramento"/>
    <x v="1"/>
    <x v="4"/>
    <x v="0"/>
    <m/>
  </r>
  <r>
    <n v="235669"/>
    <x v="0"/>
    <x v="1"/>
    <x v="1"/>
    <x v="2"/>
    <x v="4"/>
    <x v="84"/>
    <x v="0"/>
    <x v="0"/>
    <s v="Tesseramento"/>
    <x v="0"/>
    <x v="0"/>
    <x v="0"/>
    <m/>
  </r>
  <r>
    <n v="225642"/>
    <x v="0"/>
    <x v="0"/>
    <x v="0"/>
    <x v="0"/>
    <x v="8"/>
    <x v="276"/>
    <x v="0"/>
    <x v="0"/>
    <s v="Tesseramento"/>
    <x v="1"/>
    <x v="1"/>
    <x v="0"/>
    <m/>
  </r>
  <r>
    <n v="27875"/>
    <x v="0"/>
    <x v="0"/>
    <x v="0"/>
    <x v="0"/>
    <x v="8"/>
    <x v="276"/>
    <x v="0"/>
    <x v="1"/>
    <s v="Tesseramento"/>
    <x v="1"/>
    <x v="4"/>
    <x v="0"/>
    <m/>
  </r>
  <r>
    <n v="182244"/>
    <x v="0"/>
    <x v="0"/>
    <x v="0"/>
    <x v="2"/>
    <x v="8"/>
    <x v="276"/>
    <x v="0"/>
    <x v="0"/>
    <s v="Tesseramento"/>
    <x v="1"/>
    <x v="4"/>
    <x v="0"/>
    <m/>
  </r>
  <r>
    <n v="27450"/>
    <x v="0"/>
    <x v="0"/>
    <x v="0"/>
    <x v="0"/>
    <x v="8"/>
    <x v="276"/>
    <x v="0"/>
    <x v="0"/>
    <s v="Tesseramento"/>
    <x v="1"/>
    <x v="4"/>
    <x v="0"/>
    <m/>
  </r>
  <r>
    <n v="156752"/>
    <x v="0"/>
    <x v="0"/>
    <x v="0"/>
    <x v="0"/>
    <x v="8"/>
    <x v="276"/>
    <x v="0"/>
    <x v="1"/>
    <s v="Tesseramento"/>
    <x v="1"/>
    <x v="4"/>
    <x v="0"/>
    <m/>
  </r>
  <r>
    <n v="89023"/>
    <x v="0"/>
    <x v="0"/>
    <x v="0"/>
    <x v="0"/>
    <x v="8"/>
    <x v="276"/>
    <x v="0"/>
    <x v="0"/>
    <s v="Tesseramento"/>
    <x v="1"/>
    <x v="0"/>
    <x v="0"/>
    <m/>
  </r>
  <r>
    <n v="167055"/>
    <x v="0"/>
    <x v="0"/>
    <x v="0"/>
    <x v="0"/>
    <x v="8"/>
    <x v="276"/>
    <x v="0"/>
    <x v="1"/>
    <s v="Tesseramento"/>
    <x v="1"/>
    <x v="0"/>
    <x v="0"/>
    <m/>
  </r>
  <r>
    <n v="59647"/>
    <x v="0"/>
    <x v="0"/>
    <x v="0"/>
    <x v="0"/>
    <x v="8"/>
    <x v="276"/>
    <x v="0"/>
    <x v="0"/>
    <s v="Tesseramento"/>
    <x v="1"/>
    <x v="3"/>
    <x v="0"/>
    <m/>
  </r>
  <r>
    <n v="43794"/>
    <x v="0"/>
    <x v="0"/>
    <x v="0"/>
    <x v="0"/>
    <x v="8"/>
    <x v="276"/>
    <x v="0"/>
    <x v="0"/>
    <s v="Tesseramento"/>
    <x v="1"/>
    <x v="3"/>
    <x v="0"/>
    <m/>
  </r>
  <r>
    <n v="27462"/>
    <x v="0"/>
    <x v="0"/>
    <x v="0"/>
    <x v="0"/>
    <x v="8"/>
    <x v="276"/>
    <x v="0"/>
    <x v="0"/>
    <s v="Tesseramento"/>
    <x v="1"/>
    <x v="1"/>
    <x v="0"/>
    <m/>
  </r>
  <r>
    <n v="27464"/>
    <x v="0"/>
    <x v="0"/>
    <x v="0"/>
    <x v="0"/>
    <x v="8"/>
    <x v="276"/>
    <x v="0"/>
    <x v="0"/>
    <s v="Tesseramento"/>
    <x v="1"/>
    <x v="3"/>
    <x v="0"/>
    <m/>
  </r>
  <r>
    <n v="78785"/>
    <x v="0"/>
    <x v="0"/>
    <x v="0"/>
    <x v="0"/>
    <x v="8"/>
    <x v="276"/>
    <x v="0"/>
    <x v="0"/>
    <s v="Tesseramento"/>
    <x v="1"/>
    <x v="4"/>
    <x v="0"/>
    <m/>
  </r>
  <r>
    <n v="27488"/>
    <x v="0"/>
    <x v="0"/>
    <x v="0"/>
    <x v="0"/>
    <x v="8"/>
    <x v="276"/>
    <x v="0"/>
    <x v="0"/>
    <s v="Tesseramento"/>
    <x v="1"/>
    <x v="4"/>
    <x v="0"/>
    <m/>
  </r>
  <r>
    <n v="27490"/>
    <x v="0"/>
    <x v="0"/>
    <x v="0"/>
    <x v="2"/>
    <x v="8"/>
    <x v="276"/>
    <x v="0"/>
    <x v="0"/>
    <s v="Tesseramento"/>
    <x v="1"/>
    <x v="4"/>
    <x v="0"/>
    <m/>
  </r>
  <r>
    <n v="97307"/>
    <x v="0"/>
    <x v="0"/>
    <x v="0"/>
    <x v="0"/>
    <x v="8"/>
    <x v="276"/>
    <x v="0"/>
    <x v="0"/>
    <s v="Tesseramento"/>
    <x v="1"/>
    <x v="0"/>
    <x v="0"/>
    <m/>
  </r>
  <r>
    <n v="27500"/>
    <x v="0"/>
    <x v="0"/>
    <x v="0"/>
    <x v="2"/>
    <x v="8"/>
    <x v="276"/>
    <x v="0"/>
    <x v="0"/>
    <s v="Tesseramento"/>
    <x v="1"/>
    <x v="4"/>
    <x v="0"/>
    <m/>
  </r>
  <r>
    <n v="27496"/>
    <x v="0"/>
    <x v="0"/>
    <x v="0"/>
    <x v="0"/>
    <x v="8"/>
    <x v="276"/>
    <x v="0"/>
    <x v="0"/>
    <s v="Tesseramento"/>
    <x v="1"/>
    <x v="0"/>
    <x v="0"/>
    <m/>
  </r>
  <r>
    <n v="182254"/>
    <x v="0"/>
    <x v="0"/>
    <x v="0"/>
    <x v="2"/>
    <x v="8"/>
    <x v="276"/>
    <x v="0"/>
    <x v="0"/>
    <s v="Tesseramento"/>
    <x v="1"/>
    <x v="0"/>
    <x v="0"/>
    <m/>
  </r>
  <r>
    <n v="27515"/>
    <x v="0"/>
    <x v="0"/>
    <x v="0"/>
    <x v="0"/>
    <x v="8"/>
    <x v="276"/>
    <x v="0"/>
    <x v="1"/>
    <s v="Tesseramento"/>
    <x v="1"/>
    <x v="4"/>
    <x v="0"/>
    <m/>
  </r>
  <r>
    <n v="182255"/>
    <x v="0"/>
    <x v="0"/>
    <x v="0"/>
    <x v="2"/>
    <x v="8"/>
    <x v="276"/>
    <x v="0"/>
    <x v="0"/>
    <s v="Tesseramento"/>
    <x v="1"/>
    <x v="4"/>
    <x v="0"/>
    <m/>
  </r>
  <r>
    <n v="27521"/>
    <x v="0"/>
    <x v="0"/>
    <x v="0"/>
    <x v="0"/>
    <x v="8"/>
    <x v="276"/>
    <x v="0"/>
    <x v="0"/>
    <s v="Tesseramento"/>
    <x v="1"/>
    <x v="3"/>
    <x v="0"/>
    <m/>
  </r>
  <r>
    <n v="106445"/>
    <x v="0"/>
    <x v="0"/>
    <x v="0"/>
    <x v="0"/>
    <x v="8"/>
    <x v="276"/>
    <x v="0"/>
    <x v="0"/>
    <s v="Tesseramento"/>
    <x v="1"/>
    <x v="0"/>
    <x v="0"/>
    <m/>
  </r>
  <r>
    <n v="196867"/>
    <x v="0"/>
    <x v="0"/>
    <x v="0"/>
    <x v="0"/>
    <x v="8"/>
    <x v="276"/>
    <x v="0"/>
    <x v="0"/>
    <s v="Tesseramento"/>
    <x v="1"/>
    <x v="0"/>
    <x v="0"/>
    <m/>
  </r>
  <r>
    <n v="125621"/>
    <x v="0"/>
    <x v="0"/>
    <x v="0"/>
    <x v="1"/>
    <x v="8"/>
    <x v="276"/>
    <x v="0"/>
    <x v="0"/>
    <s v="Tesseramento"/>
    <x v="1"/>
    <x v="3"/>
    <x v="0"/>
    <m/>
  </r>
  <r>
    <n v="27537"/>
    <x v="0"/>
    <x v="0"/>
    <x v="0"/>
    <x v="0"/>
    <x v="8"/>
    <x v="276"/>
    <x v="0"/>
    <x v="0"/>
    <s v="Tesseramento"/>
    <x v="1"/>
    <x v="4"/>
    <x v="0"/>
    <m/>
  </r>
  <r>
    <n v="156753"/>
    <x v="0"/>
    <x v="0"/>
    <x v="0"/>
    <x v="0"/>
    <x v="8"/>
    <x v="276"/>
    <x v="0"/>
    <x v="1"/>
    <s v="Tesseramento"/>
    <x v="1"/>
    <x v="0"/>
    <x v="0"/>
    <m/>
  </r>
  <r>
    <n v="97308"/>
    <x v="0"/>
    <x v="0"/>
    <x v="0"/>
    <x v="0"/>
    <x v="8"/>
    <x v="276"/>
    <x v="0"/>
    <x v="0"/>
    <s v="Tesseramento"/>
    <x v="1"/>
    <x v="3"/>
    <x v="0"/>
    <m/>
  </r>
  <r>
    <n v="99133"/>
    <x v="0"/>
    <x v="0"/>
    <x v="0"/>
    <x v="0"/>
    <x v="8"/>
    <x v="276"/>
    <x v="0"/>
    <x v="0"/>
    <s v="Tesseramento"/>
    <x v="1"/>
    <x v="3"/>
    <x v="0"/>
    <m/>
  </r>
  <r>
    <n v="182266"/>
    <x v="0"/>
    <x v="0"/>
    <x v="0"/>
    <x v="2"/>
    <x v="8"/>
    <x v="276"/>
    <x v="0"/>
    <x v="1"/>
    <s v="Tesseramento"/>
    <x v="1"/>
    <x v="4"/>
    <x v="0"/>
    <m/>
  </r>
  <r>
    <n v="225640"/>
    <x v="0"/>
    <x v="0"/>
    <x v="0"/>
    <x v="0"/>
    <x v="8"/>
    <x v="276"/>
    <x v="0"/>
    <x v="0"/>
    <s v="Tesseramento"/>
    <x v="1"/>
    <x v="0"/>
    <x v="0"/>
    <m/>
  </r>
  <r>
    <n v="156023"/>
    <x v="0"/>
    <x v="0"/>
    <x v="0"/>
    <x v="0"/>
    <x v="8"/>
    <x v="276"/>
    <x v="0"/>
    <x v="0"/>
    <s v="Tesseramento"/>
    <x v="1"/>
    <x v="0"/>
    <x v="0"/>
    <m/>
  </r>
  <r>
    <n v="27564"/>
    <x v="0"/>
    <x v="0"/>
    <x v="0"/>
    <x v="0"/>
    <x v="8"/>
    <x v="276"/>
    <x v="0"/>
    <x v="0"/>
    <s v="Tesseramento"/>
    <x v="1"/>
    <x v="3"/>
    <x v="0"/>
    <m/>
  </r>
  <r>
    <n v="89024"/>
    <x v="0"/>
    <x v="0"/>
    <x v="0"/>
    <x v="0"/>
    <x v="8"/>
    <x v="276"/>
    <x v="0"/>
    <x v="0"/>
    <s v="Tesseramento"/>
    <x v="1"/>
    <x v="4"/>
    <x v="0"/>
    <m/>
  </r>
  <r>
    <n v="169163"/>
    <x v="0"/>
    <x v="0"/>
    <x v="0"/>
    <x v="0"/>
    <x v="8"/>
    <x v="276"/>
    <x v="0"/>
    <x v="0"/>
    <s v="Tesseramento"/>
    <x v="1"/>
    <x v="4"/>
    <x v="0"/>
    <m/>
  </r>
  <r>
    <n v="182268"/>
    <x v="0"/>
    <x v="0"/>
    <x v="0"/>
    <x v="2"/>
    <x v="8"/>
    <x v="276"/>
    <x v="0"/>
    <x v="0"/>
    <s v="Tesseramento"/>
    <x v="1"/>
    <x v="3"/>
    <x v="0"/>
    <m/>
  </r>
  <r>
    <n v="27584"/>
    <x v="0"/>
    <x v="0"/>
    <x v="0"/>
    <x v="2"/>
    <x v="8"/>
    <x v="276"/>
    <x v="0"/>
    <x v="0"/>
    <s v="Tesseramento"/>
    <x v="1"/>
    <x v="3"/>
    <x v="0"/>
    <m/>
  </r>
  <r>
    <n v="108680"/>
    <x v="0"/>
    <x v="0"/>
    <x v="0"/>
    <x v="0"/>
    <x v="11"/>
    <x v="102"/>
    <x v="0"/>
    <x v="0"/>
    <s v="Tesseramento"/>
    <x v="1"/>
    <x v="3"/>
    <x v="0"/>
    <m/>
  </r>
  <r>
    <n v="50599"/>
    <x v="0"/>
    <x v="0"/>
    <x v="0"/>
    <x v="0"/>
    <x v="8"/>
    <x v="276"/>
    <x v="0"/>
    <x v="0"/>
    <s v="Tesseramento"/>
    <x v="1"/>
    <x v="3"/>
    <x v="0"/>
    <m/>
  </r>
  <r>
    <n v="158005"/>
    <x v="0"/>
    <x v="0"/>
    <x v="0"/>
    <x v="0"/>
    <x v="8"/>
    <x v="276"/>
    <x v="0"/>
    <x v="0"/>
    <s v="Tesseramento"/>
    <x v="1"/>
    <x v="0"/>
    <x v="0"/>
    <m/>
  </r>
  <r>
    <n v="59656"/>
    <x v="0"/>
    <x v="0"/>
    <x v="0"/>
    <x v="0"/>
    <x v="8"/>
    <x v="276"/>
    <x v="0"/>
    <x v="1"/>
    <s v="Tesseramento"/>
    <x v="1"/>
    <x v="0"/>
    <x v="0"/>
    <m/>
  </r>
  <r>
    <n v="27618"/>
    <x v="0"/>
    <x v="0"/>
    <x v="0"/>
    <x v="1"/>
    <x v="8"/>
    <x v="276"/>
    <x v="0"/>
    <x v="0"/>
    <s v="Tesseramento"/>
    <x v="1"/>
    <x v="4"/>
    <x v="0"/>
    <m/>
  </r>
  <r>
    <n v="9257"/>
    <x v="0"/>
    <x v="0"/>
    <x v="0"/>
    <x v="2"/>
    <x v="8"/>
    <x v="276"/>
    <x v="0"/>
    <x v="0"/>
    <s v="Tesseramento"/>
    <x v="1"/>
    <x v="4"/>
    <x v="0"/>
    <m/>
  </r>
  <r>
    <n v="27611"/>
    <x v="0"/>
    <x v="0"/>
    <x v="0"/>
    <x v="1"/>
    <x v="8"/>
    <x v="276"/>
    <x v="0"/>
    <x v="0"/>
    <s v="Tesseramento"/>
    <x v="1"/>
    <x v="0"/>
    <x v="0"/>
    <m/>
  </r>
  <r>
    <n v="27624"/>
    <x v="0"/>
    <x v="0"/>
    <x v="0"/>
    <x v="0"/>
    <x v="8"/>
    <x v="276"/>
    <x v="0"/>
    <x v="0"/>
    <s v="Tesseramento"/>
    <x v="1"/>
    <x v="3"/>
    <x v="0"/>
    <m/>
  </r>
  <r>
    <n v="107292"/>
    <x v="0"/>
    <x v="0"/>
    <x v="0"/>
    <x v="2"/>
    <x v="8"/>
    <x v="276"/>
    <x v="0"/>
    <x v="0"/>
    <s v="Tesseramento"/>
    <x v="1"/>
    <x v="0"/>
    <x v="0"/>
    <m/>
  </r>
  <r>
    <n v="74245"/>
    <x v="0"/>
    <x v="0"/>
    <x v="0"/>
    <x v="0"/>
    <x v="8"/>
    <x v="276"/>
    <x v="0"/>
    <x v="1"/>
    <s v="Tesseramento"/>
    <x v="1"/>
    <x v="4"/>
    <x v="0"/>
    <m/>
  </r>
  <r>
    <n v="27641"/>
    <x v="0"/>
    <x v="0"/>
    <x v="0"/>
    <x v="0"/>
    <x v="8"/>
    <x v="276"/>
    <x v="0"/>
    <x v="0"/>
    <s v="Tesseramento"/>
    <x v="1"/>
    <x v="4"/>
    <x v="0"/>
    <m/>
  </r>
  <r>
    <n v="27698"/>
    <x v="0"/>
    <x v="0"/>
    <x v="0"/>
    <x v="0"/>
    <x v="8"/>
    <x v="276"/>
    <x v="0"/>
    <x v="1"/>
    <s v="Tesseramento"/>
    <x v="1"/>
    <x v="4"/>
    <x v="0"/>
    <m/>
  </r>
  <r>
    <n v="27957"/>
    <x v="0"/>
    <x v="0"/>
    <x v="0"/>
    <x v="0"/>
    <x v="8"/>
    <x v="276"/>
    <x v="0"/>
    <x v="1"/>
    <s v="Tesseramento"/>
    <x v="1"/>
    <x v="4"/>
    <x v="0"/>
    <m/>
  </r>
  <r>
    <n v="9259"/>
    <x v="0"/>
    <x v="0"/>
    <x v="0"/>
    <x v="2"/>
    <x v="8"/>
    <x v="276"/>
    <x v="0"/>
    <x v="0"/>
    <s v="Tesseramento"/>
    <x v="1"/>
    <x v="4"/>
    <x v="0"/>
    <m/>
  </r>
  <r>
    <n v="182280"/>
    <x v="0"/>
    <x v="0"/>
    <x v="0"/>
    <x v="2"/>
    <x v="8"/>
    <x v="276"/>
    <x v="0"/>
    <x v="0"/>
    <s v="Tesseramento"/>
    <x v="1"/>
    <x v="4"/>
    <x v="0"/>
    <m/>
  </r>
  <r>
    <n v="218749"/>
    <x v="0"/>
    <x v="0"/>
    <x v="0"/>
    <x v="1"/>
    <x v="4"/>
    <x v="47"/>
    <x v="0"/>
    <x v="1"/>
    <s v="Tesseramento"/>
    <x v="0"/>
    <x v="3"/>
    <x v="0"/>
    <m/>
  </r>
  <r>
    <n v="87481"/>
    <x v="0"/>
    <x v="0"/>
    <x v="0"/>
    <x v="0"/>
    <x v="4"/>
    <x v="303"/>
    <x v="0"/>
    <x v="0"/>
    <s v="Tesseramento"/>
    <x v="1"/>
    <x v="4"/>
    <x v="0"/>
    <m/>
  </r>
  <r>
    <n v="61493"/>
    <x v="0"/>
    <x v="0"/>
    <x v="0"/>
    <x v="0"/>
    <x v="4"/>
    <x v="303"/>
    <x v="0"/>
    <x v="0"/>
    <s v="Tesseramento"/>
    <x v="1"/>
    <x v="4"/>
    <x v="0"/>
    <m/>
  </r>
  <r>
    <n v="29144"/>
    <x v="0"/>
    <x v="0"/>
    <x v="0"/>
    <x v="0"/>
    <x v="4"/>
    <x v="303"/>
    <x v="0"/>
    <x v="0"/>
    <s v="Tesseramento"/>
    <x v="1"/>
    <x v="3"/>
    <x v="0"/>
    <m/>
  </r>
  <r>
    <n v="115"/>
    <x v="0"/>
    <x v="0"/>
    <x v="0"/>
    <x v="0"/>
    <x v="4"/>
    <x v="303"/>
    <x v="0"/>
    <x v="0"/>
    <s v="Tesseramento"/>
    <x v="1"/>
    <x v="4"/>
    <x v="0"/>
    <m/>
  </r>
  <r>
    <n v="28198"/>
    <x v="0"/>
    <x v="0"/>
    <x v="0"/>
    <x v="0"/>
    <x v="4"/>
    <x v="303"/>
    <x v="0"/>
    <x v="0"/>
    <s v="Tesseramento"/>
    <x v="1"/>
    <x v="4"/>
    <x v="0"/>
    <m/>
  </r>
  <r>
    <n v="65731"/>
    <x v="0"/>
    <x v="0"/>
    <x v="0"/>
    <x v="0"/>
    <x v="4"/>
    <x v="303"/>
    <x v="0"/>
    <x v="0"/>
    <s v="Tesseramento"/>
    <x v="1"/>
    <x v="4"/>
    <x v="0"/>
    <m/>
  </r>
  <r>
    <n v="27435"/>
    <x v="0"/>
    <x v="0"/>
    <x v="0"/>
    <x v="2"/>
    <x v="8"/>
    <x v="276"/>
    <x v="0"/>
    <x v="0"/>
    <s v="Tesseramento"/>
    <x v="1"/>
    <x v="0"/>
    <x v="0"/>
    <m/>
  </r>
  <r>
    <n v="27439"/>
    <x v="0"/>
    <x v="0"/>
    <x v="0"/>
    <x v="2"/>
    <x v="8"/>
    <x v="276"/>
    <x v="0"/>
    <x v="0"/>
    <s v="Tesseramento"/>
    <x v="1"/>
    <x v="4"/>
    <x v="0"/>
    <m/>
  </r>
  <r>
    <n v="142693"/>
    <x v="0"/>
    <x v="0"/>
    <x v="0"/>
    <x v="0"/>
    <x v="4"/>
    <x v="303"/>
    <x v="0"/>
    <x v="0"/>
    <s v="Tesseramento"/>
    <x v="1"/>
    <x v="0"/>
    <x v="0"/>
    <m/>
  </r>
  <r>
    <n v="44589"/>
    <x v="0"/>
    <x v="0"/>
    <x v="0"/>
    <x v="0"/>
    <x v="4"/>
    <x v="303"/>
    <x v="0"/>
    <x v="0"/>
    <s v="Tesseramento"/>
    <x v="1"/>
    <x v="4"/>
    <x v="0"/>
    <m/>
  </r>
  <r>
    <n v="97303"/>
    <x v="0"/>
    <x v="0"/>
    <x v="0"/>
    <x v="0"/>
    <x v="8"/>
    <x v="276"/>
    <x v="0"/>
    <x v="0"/>
    <s v="Tesseramento"/>
    <x v="1"/>
    <x v="0"/>
    <x v="0"/>
    <m/>
  </r>
  <r>
    <n v="27442"/>
    <x v="0"/>
    <x v="0"/>
    <x v="0"/>
    <x v="0"/>
    <x v="8"/>
    <x v="276"/>
    <x v="0"/>
    <x v="1"/>
    <s v="Tesseramento"/>
    <x v="1"/>
    <x v="0"/>
    <x v="0"/>
    <m/>
  </r>
  <r>
    <n v="129007"/>
    <x v="0"/>
    <x v="0"/>
    <x v="0"/>
    <x v="0"/>
    <x v="8"/>
    <x v="276"/>
    <x v="0"/>
    <x v="0"/>
    <s v="Tesseramento"/>
    <x v="1"/>
    <x v="3"/>
    <x v="0"/>
    <m/>
  </r>
  <r>
    <n v="33701"/>
    <x v="0"/>
    <x v="0"/>
    <x v="0"/>
    <x v="0"/>
    <x v="4"/>
    <x v="303"/>
    <x v="0"/>
    <x v="1"/>
    <s v="Tesseramento"/>
    <x v="1"/>
    <x v="4"/>
    <x v="0"/>
    <m/>
  </r>
  <r>
    <n v="140270"/>
    <x v="0"/>
    <x v="0"/>
    <x v="0"/>
    <x v="0"/>
    <x v="8"/>
    <x v="276"/>
    <x v="0"/>
    <x v="0"/>
    <s v="Tesseramento"/>
    <x v="1"/>
    <x v="0"/>
    <x v="0"/>
    <m/>
  </r>
  <r>
    <n v="89022"/>
    <x v="0"/>
    <x v="0"/>
    <x v="0"/>
    <x v="0"/>
    <x v="8"/>
    <x v="276"/>
    <x v="0"/>
    <x v="1"/>
    <s v="Tesseramento"/>
    <x v="1"/>
    <x v="0"/>
    <x v="0"/>
    <m/>
  </r>
  <r>
    <n v="65733"/>
    <x v="0"/>
    <x v="0"/>
    <x v="0"/>
    <x v="0"/>
    <x v="4"/>
    <x v="303"/>
    <x v="0"/>
    <x v="0"/>
    <s v="Tesseramento"/>
    <x v="1"/>
    <x v="4"/>
    <x v="0"/>
    <m/>
  </r>
  <r>
    <n v="226246"/>
    <x v="0"/>
    <x v="1"/>
    <x v="0"/>
    <x v="0"/>
    <x v="12"/>
    <x v="245"/>
    <x v="0"/>
    <x v="0"/>
    <s v="Tesseramento"/>
    <x v="1"/>
    <x v="3"/>
    <x v="0"/>
    <m/>
  </r>
  <r>
    <n v="125804"/>
    <x v="0"/>
    <x v="0"/>
    <x v="0"/>
    <x v="0"/>
    <x v="8"/>
    <x v="276"/>
    <x v="0"/>
    <x v="1"/>
    <s v="Tesseramento"/>
    <x v="1"/>
    <x v="3"/>
    <x v="0"/>
    <m/>
  </r>
  <r>
    <n v="158004"/>
    <x v="0"/>
    <x v="0"/>
    <x v="0"/>
    <x v="2"/>
    <x v="8"/>
    <x v="276"/>
    <x v="0"/>
    <x v="0"/>
    <s v="Tesseramento"/>
    <x v="1"/>
    <x v="0"/>
    <x v="0"/>
    <m/>
  </r>
  <r>
    <n v="27452"/>
    <x v="0"/>
    <x v="0"/>
    <x v="0"/>
    <x v="1"/>
    <x v="8"/>
    <x v="276"/>
    <x v="0"/>
    <x v="0"/>
    <s v="Tesseramento"/>
    <x v="1"/>
    <x v="3"/>
    <x v="0"/>
    <m/>
  </r>
  <r>
    <n v="27454"/>
    <x v="0"/>
    <x v="0"/>
    <x v="0"/>
    <x v="0"/>
    <x v="8"/>
    <x v="276"/>
    <x v="0"/>
    <x v="0"/>
    <s v="Tesseramento"/>
    <x v="1"/>
    <x v="3"/>
    <x v="0"/>
    <m/>
  </r>
  <r>
    <n v="129009"/>
    <x v="0"/>
    <x v="0"/>
    <x v="0"/>
    <x v="0"/>
    <x v="8"/>
    <x v="276"/>
    <x v="0"/>
    <x v="1"/>
    <s v="Tesseramento"/>
    <x v="1"/>
    <x v="0"/>
    <x v="0"/>
    <m/>
  </r>
  <r>
    <n v="125620"/>
    <x v="0"/>
    <x v="0"/>
    <x v="0"/>
    <x v="0"/>
    <x v="8"/>
    <x v="276"/>
    <x v="0"/>
    <x v="0"/>
    <s v="Tesseramento"/>
    <x v="1"/>
    <x v="0"/>
    <x v="0"/>
    <m/>
  </r>
  <r>
    <n v="103409"/>
    <x v="0"/>
    <x v="0"/>
    <x v="0"/>
    <x v="0"/>
    <x v="8"/>
    <x v="276"/>
    <x v="0"/>
    <x v="0"/>
    <s v="Tesseramento"/>
    <x v="1"/>
    <x v="4"/>
    <x v="0"/>
    <m/>
  </r>
  <r>
    <n v="103410"/>
    <x v="0"/>
    <x v="0"/>
    <x v="0"/>
    <x v="2"/>
    <x v="8"/>
    <x v="276"/>
    <x v="0"/>
    <x v="0"/>
    <s v="Tesseramento"/>
    <x v="1"/>
    <x v="4"/>
    <x v="0"/>
    <m/>
  </r>
  <r>
    <n v="182247"/>
    <x v="0"/>
    <x v="0"/>
    <x v="0"/>
    <x v="2"/>
    <x v="8"/>
    <x v="276"/>
    <x v="0"/>
    <x v="1"/>
    <s v="Tesseramento"/>
    <x v="1"/>
    <x v="4"/>
    <x v="0"/>
    <m/>
  </r>
  <r>
    <n v="74241"/>
    <x v="0"/>
    <x v="0"/>
    <x v="0"/>
    <x v="1"/>
    <x v="8"/>
    <x v="276"/>
    <x v="0"/>
    <x v="1"/>
    <s v="Tesseramento"/>
    <x v="1"/>
    <x v="1"/>
    <x v="0"/>
    <m/>
  </r>
  <r>
    <n v="44605"/>
    <x v="0"/>
    <x v="0"/>
    <x v="0"/>
    <x v="0"/>
    <x v="4"/>
    <x v="303"/>
    <x v="0"/>
    <x v="0"/>
    <s v="Tesseramento"/>
    <x v="1"/>
    <x v="3"/>
    <x v="0"/>
    <m/>
  </r>
  <r>
    <n v="22461"/>
    <x v="0"/>
    <x v="0"/>
    <x v="0"/>
    <x v="0"/>
    <x v="8"/>
    <x v="276"/>
    <x v="0"/>
    <x v="1"/>
    <s v="Tesseramento"/>
    <x v="1"/>
    <x v="0"/>
    <x v="0"/>
    <m/>
  </r>
  <r>
    <n v="27498"/>
    <x v="0"/>
    <x v="0"/>
    <x v="0"/>
    <x v="2"/>
    <x v="8"/>
    <x v="276"/>
    <x v="0"/>
    <x v="0"/>
    <s v="Tesseramento"/>
    <x v="1"/>
    <x v="0"/>
    <x v="0"/>
    <m/>
  </r>
  <r>
    <n v="27497"/>
    <x v="0"/>
    <x v="0"/>
    <x v="0"/>
    <x v="2"/>
    <x v="8"/>
    <x v="276"/>
    <x v="0"/>
    <x v="1"/>
    <s v="Tesseramento"/>
    <x v="1"/>
    <x v="3"/>
    <x v="0"/>
    <m/>
  </r>
  <r>
    <n v="68840"/>
    <x v="0"/>
    <x v="0"/>
    <x v="0"/>
    <x v="0"/>
    <x v="8"/>
    <x v="276"/>
    <x v="0"/>
    <x v="0"/>
    <s v="Tesseramento"/>
    <x v="1"/>
    <x v="3"/>
    <x v="0"/>
    <m/>
  </r>
  <r>
    <n v="73590"/>
    <x v="0"/>
    <x v="0"/>
    <x v="0"/>
    <x v="0"/>
    <x v="4"/>
    <x v="303"/>
    <x v="0"/>
    <x v="0"/>
    <s v="Tesseramento"/>
    <x v="1"/>
    <x v="4"/>
    <x v="0"/>
    <m/>
  </r>
  <r>
    <n v="28041"/>
    <x v="0"/>
    <x v="0"/>
    <x v="0"/>
    <x v="0"/>
    <x v="8"/>
    <x v="276"/>
    <x v="0"/>
    <x v="1"/>
    <s v="Tesseramento"/>
    <x v="1"/>
    <x v="4"/>
    <x v="0"/>
    <m/>
  </r>
  <r>
    <n v="22372"/>
    <x v="0"/>
    <x v="0"/>
    <x v="0"/>
    <x v="0"/>
    <x v="8"/>
    <x v="276"/>
    <x v="0"/>
    <x v="0"/>
    <s v="Tesseramento"/>
    <x v="1"/>
    <x v="4"/>
    <x v="0"/>
    <m/>
  </r>
  <r>
    <n v="148237"/>
    <x v="0"/>
    <x v="0"/>
    <x v="0"/>
    <x v="0"/>
    <x v="8"/>
    <x v="276"/>
    <x v="0"/>
    <x v="0"/>
    <s v="Tesseramento"/>
    <x v="1"/>
    <x v="3"/>
    <x v="0"/>
    <m/>
  </r>
  <r>
    <n v="154172"/>
    <x v="0"/>
    <x v="0"/>
    <x v="0"/>
    <x v="0"/>
    <x v="4"/>
    <x v="303"/>
    <x v="0"/>
    <x v="1"/>
    <s v="Tesseramento"/>
    <x v="1"/>
    <x v="3"/>
    <x v="0"/>
    <m/>
  </r>
  <r>
    <n v="59650"/>
    <x v="0"/>
    <x v="0"/>
    <x v="0"/>
    <x v="0"/>
    <x v="8"/>
    <x v="276"/>
    <x v="0"/>
    <x v="0"/>
    <s v="Tesseramento"/>
    <x v="1"/>
    <x v="1"/>
    <x v="0"/>
    <m/>
  </r>
  <r>
    <n v="27526"/>
    <x v="0"/>
    <x v="0"/>
    <x v="0"/>
    <x v="0"/>
    <x v="8"/>
    <x v="276"/>
    <x v="0"/>
    <x v="0"/>
    <s v="Tesseramento"/>
    <x v="1"/>
    <x v="4"/>
    <x v="0"/>
    <m/>
  </r>
  <r>
    <n v="27150"/>
    <x v="0"/>
    <x v="0"/>
    <x v="0"/>
    <x v="0"/>
    <x v="4"/>
    <x v="303"/>
    <x v="0"/>
    <x v="0"/>
    <s v="Tesseramento"/>
    <x v="1"/>
    <x v="4"/>
    <x v="0"/>
    <m/>
  </r>
  <r>
    <n v="180532"/>
    <x v="0"/>
    <x v="0"/>
    <x v="0"/>
    <x v="0"/>
    <x v="4"/>
    <x v="303"/>
    <x v="0"/>
    <x v="0"/>
    <s v="Tesseramento"/>
    <x v="1"/>
    <x v="0"/>
    <x v="0"/>
    <m/>
  </r>
  <r>
    <n v="27538"/>
    <x v="0"/>
    <x v="0"/>
    <x v="0"/>
    <x v="2"/>
    <x v="8"/>
    <x v="276"/>
    <x v="0"/>
    <x v="1"/>
    <s v="Tesseramento"/>
    <x v="1"/>
    <x v="0"/>
    <x v="0"/>
    <m/>
  </r>
  <r>
    <n v="160346"/>
    <x v="0"/>
    <x v="0"/>
    <x v="0"/>
    <x v="0"/>
    <x v="8"/>
    <x v="276"/>
    <x v="0"/>
    <x v="0"/>
    <s v="Tesseramento"/>
    <x v="1"/>
    <x v="4"/>
    <x v="0"/>
    <m/>
  </r>
  <r>
    <n v="182267"/>
    <x v="0"/>
    <x v="0"/>
    <x v="0"/>
    <x v="2"/>
    <x v="8"/>
    <x v="276"/>
    <x v="0"/>
    <x v="0"/>
    <s v="Tesseramento"/>
    <x v="1"/>
    <x v="4"/>
    <x v="0"/>
    <m/>
  </r>
  <r>
    <n v="140272"/>
    <x v="0"/>
    <x v="0"/>
    <x v="0"/>
    <x v="0"/>
    <x v="8"/>
    <x v="276"/>
    <x v="0"/>
    <x v="0"/>
    <s v="Tesseramento"/>
    <x v="1"/>
    <x v="3"/>
    <x v="0"/>
    <m/>
  </r>
  <r>
    <n v="94524"/>
    <x v="0"/>
    <x v="0"/>
    <x v="0"/>
    <x v="0"/>
    <x v="4"/>
    <x v="303"/>
    <x v="0"/>
    <x v="1"/>
    <s v="Tesseramento"/>
    <x v="1"/>
    <x v="1"/>
    <x v="0"/>
    <m/>
  </r>
  <r>
    <n v="140273"/>
    <x v="0"/>
    <x v="0"/>
    <x v="0"/>
    <x v="0"/>
    <x v="8"/>
    <x v="276"/>
    <x v="0"/>
    <x v="0"/>
    <s v="Tesseramento"/>
    <x v="1"/>
    <x v="4"/>
    <x v="0"/>
    <m/>
  </r>
  <r>
    <n v="27741"/>
    <x v="0"/>
    <x v="0"/>
    <x v="0"/>
    <x v="0"/>
    <x v="8"/>
    <x v="276"/>
    <x v="0"/>
    <x v="1"/>
    <s v="Tesseramento"/>
    <x v="1"/>
    <x v="4"/>
    <x v="0"/>
    <m/>
  </r>
  <r>
    <n v="189450"/>
    <x v="0"/>
    <x v="0"/>
    <x v="0"/>
    <x v="0"/>
    <x v="4"/>
    <x v="303"/>
    <x v="0"/>
    <x v="0"/>
    <s v="Tesseramento"/>
    <x v="1"/>
    <x v="3"/>
    <x v="0"/>
    <m/>
  </r>
  <r>
    <n v="27566"/>
    <x v="0"/>
    <x v="0"/>
    <x v="0"/>
    <x v="2"/>
    <x v="8"/>
    <x v="276"/>
    <x v="0"/>
    <x v="0"/>
    <s v="Tesseramento"/>
    <x v="1"/>
    <x v="4"/>
    <x v="0"/>
    <m/>
  </r>
  <r>
    <n v="225643"/>
    <x v="0"/>
    <x v="0"/>
    <x v="0"/>
    <x v="1"/>
    <x v="8"/>
    <x v="276"/>
    <x v="0"/>
    <x v="1"/>
    <s v="Tesseramento"/>
    <x v="1"/>
    <x v="0"/>
    <x v="0"/>
    <m/>
  </r>
  <r>
    <n v="225641"/>
    <x v="0"/>
    <x v="0"/>
    <x v="0"/>
    <x v="0"/>
    <x v="8"/>
    <x v="276"/>
    <x v="0"/>
    <x v="0"/>
    <s v="Tesseramento"/>
    <x v="1"/>
    <x v="1"/>
    <x v="0"/>
    <m/>
  </r>
  <r>
    <n v="142695"/>
    <x v="0"/>
    <x v="0"/>
    <x v="0"/>
    <x v="2"/>
    <x v="4"/>
    <x v="303"/>
    <x v="0"/>
    <x v="1"/>
    <s v="Tesseramento"/>
    <x v="1"/>
    <x v="4"/>
    <x v="0"/>
    <m/>
  </r>
  <r>
    <n v="27580"/>
    <x v="0"/>
    <x v="0"/>
    <x v="0"/>
    <x v="0"/>
    <x v="8"/>
    <x v="276"/>
    <x v="0"/>
    <x v="0"/>
    <s v="Tesseramento"/>
    <x v="1"/>
    <x v="1"/>
    <x v="0"/>
    <m/>
  </r>
  <r>
    <n v="27579"/>
    <x v="0"/>
    <x v="0"/>
    <x v="0"/>
    <x v="0"/>
    <x v="8"/>
    <x v="276"/>
    <x v="0"/>
    <x v="0"/>
    <s v="Tesseramento"/>
    <x v="1"/>
    <x v="4"/>
    <x v="0"/>
    <m/>
  </r>
  <r>
    <n v="154130"/>
    <x v="0"/>
    <x v="0"/>
    <x v="0"/>
    <x v="0"/>
    <x v="8"/>
    <x v="276"/>
    <x v="0"/>
    <x v="0"/>
    <s v="Tesseramento"/>
    <x v="1"/>
    <x v="3"/>
    <x v="0"/>
    <m/>
  </r>
  <r>
    <n v="153695"/>
    <x v="0"/>
    <x v="0"/>
    <x v="0"/>
    <x v="1"/>
    <x v="8"/>
    <x v="276"/>
    <x v="0"/>
    <x v="1"/>
    <s v="Tesseramento"/>
    <x v="1"/>
    <x v="4"/>
    <x v="0"/>
    <m/>
  </r>
  <r>
    <n v="206541"/>
    <x v="0"/>
    <x v="0"/>
    <x v="0"/>
    <x v="2"/>
    <x v="8"/>
    <x v="276"/>
    <x v="0"/>
    <x v="0"/>
    <s v="Tesseramento"/>
    <x v="1"/>
    <x v="0"/>
    <x v="0"/>
    <m/>
  </r>
  <r>
    <n v="229611"/>
    <x v="0"/>
    <x v="0"/>
    <x v="0"/>
    <x v="2"/>
    <x v="8"/>
    <x v="276"/>
    <x v="0"/>
    <x v="0"/>
    <s v="Tesseramento"/>
    <x v="1"/>
    <x v="0"/>
    <x v="0"/>
    <m/>
  </r>
  <r>
    <n v="33178"/>
    <x v="0"/>
    <x v="0"/>
    <x v="0"/>
    <x v="0"/>
    <x v="8"/>
    <x v="276"/>
    <x v="0"/>
    <x v="0"/>
    <s v="Tesseramento"/>
    <x v="1"/>
    <x v="0"/>
    <x v="0"/>
    <m/>
  </r>
  <r>
    <n v="74229"/>
    <x v="0"/>
    <x v="0"/>
    <x v="0"/>
    <x v="2"/>
    <x v="8"/>
    <x v="276"/>
    <x v="0"/>
    <x v="1"/>
    <s v="Tesseramento"/>
    <x v="1"/>
    <x v="4"/>
    <x v="0"/>
    <m/>
  </r>
  <r>
    <n v="182273"/>
    <x v="0"/>
    <x v="0"/>
    <x v="0"/>
    <x v="2"/>
    <x v="8"/>
    <x v="276"/>
    <x v="0"/>
    <x v="0"/>
    <s v="Tesseramento"/>
    <x v="1"/>
    <x v="4"/>
    <x v="0"/>
    <m/>
  </r>
  <r>
    <n v="208283"/>
    <x v="0"/>
    <x v="0"/>
    <x v="0"/>
    <x v="0"/>
    <x v="4"/>
    <x v="303"/>
    <x v="0"/>
    <x v="1"/>
    <s v="Tesseramento"/>
    <x v="1"/>
    <x v="0"/>
    <x v="0"/>
    <m/>
  </r>
  <r>
    <n v="182274"/>
    <x v="0"/>
    <x v="0"/>
    <x v="0"/>
    <x v="2"/>
    <x v="8"/>
    <x v="276"/>
    <x v="0"/>
    <x v="0"/>
    <s v="Tesseramento"/>
    <x v="1"/>
    <x v="4"/>
    <x v="0"/>
    <m/>
  </r>
  <r>
    <n v="27612"/>
    <x v="0"/>
    <x v="0"/>
    <x v="0"/>
    <x v="0"/>
    <x v="8"/>
    <x v="276"/>
    <x v="0"/>
    <x v="0"/>
    <s v="Tesseramento"/>
    <x v="1"/>
    <x v="4"/>
    <x v="0"/>
    <m/>
  </r>
  <r>
    <n v="89026"/>
    <x v="0"/>
    <x v="0"/>
    <x v="0"/>
    <x v="0"/>
    <x v="8"/>
    <x v="276"/>
    <x v="0"/>
    <x v="1"/>
    <s v="Tesseramento"/>
    <x v="1"/>
    <x v="4"/>
    <x v="0"/>
    <m/>
  </r>
  <r>
    <n v="27616"/>
    <x v="0"/>
    <x v="0"/>
    <x v="0"/>
    <x v="0"/>
    <x v="8"/>
    <x v="276"/>
    <x v="0"/>
    <x v="0"/>
    <s v="Tesseramento"/>
    <x v="1"/>
    <x v="4"/>
    <x v="0"/>
    <m/>
  </r>
  <r>
    <n v="2859"/>
    <x v="0"/>
    <x v="0"/>
    <x v="0"/>
    <x v="0"/>
    <x v="8"/>
    <x v="276"/>
    <x v="0"/>
    <x v="1"/>
    <s v="Tesseramento"/>
    <x v="1"/>
    <x v="4"/>
    <x v="0"/>
    <m/>
  </r>
  <r>
    <n v="74228"/>
    <x v="0"/>
    <x v="0"/>
    <x v="0"/>
    <x v="0"/>
    <x v="8"/>
    <x v="276"/>
    <x v="0"/>
    <x v="1"/>
    <s v="Tesseramento"/>
    <x v="1"/>
    <x v="4"/>
    <x v="0"/>
    <m/>
  </r>
  <r>
    <n v="133069"/>
    <x v="0"/>
    <x v="0"/>
    <x v="0"/>
    <x v="0"/>
    <x v="8"/>
    <x v="276"/>
    <x v="0"/>
    <x v="1"/>
    <s v="Tesseramento"/>
    <x v="1"/>
    <x v="4"/>
    <x v="0"/>
    <m/>
  </r>
  <r>
    <n v="89028"/>
    <x v="0"/>
    <x v="0"/>
    <x v="0"/>
    <x v="0"/>
    <x v="8"/>
    <x v="276"/>
    <x v="0"/>
    <x v="1"/>
    <s v="Tesseramento"/>
    <x v="1"/>
    <x v="3"/>
    <x v="0"/>
    <m/>
  </r>
  <r>
    <n v="107293"/>
    <x v="0"/>
    <x v="0"/>
    <x v="0"/>
    <x v="0"/>
    <x v="8"/>
    <x v="276"/>
    <x v="0"/>
    <x v="0"/>
    <s v="Tesseramento"/>
    <x v="1"/>
    <x v="0"/>
    <x v="0"/>
    <m/>
  </r>
  <r>
    <n v="88543"/>
    <x v="0"/>
    <x v="0"/>
    <x v="0"/>
    <x v="0"/>
    <x v="4"/>
    <x v="303"/>
    <x v="0"/>
    <x v="0"/>
    <s v="Tesseramento"/>
    <x v="1"/>
    <x v="3"/>
    <x v="0"/>
    <m/>
  </r>
  <r>
    <n v="154332"/>
    <x v="0"/>
    <x v="0"/>
    <x v="0"/>
    <x v="0"/>
    <x v="8"/>
    <x v="276"/>
    <x v="0"/>
    <x v="0"/>
    <s v="Tesseramento"/>
    <x v="1"/>
    <x v="3"/>
    <x v="0"/>
    <m/>
  </r>
  <r>
    <n v="225088"/>
    <x v="1"/>
    <x v="0"/>
    <x v="0"/>
    <x v="0"/>
    <x v="4"/>
    <x v="303"/>
    <x v="0"/>
    <x v="1"/>
    <s v="Tesseramento"/>
    <x v="1"/>
    <x v="5"/>
    <x v="0"/>
    <m/>
  </r>
  <r>
    <n v="48171"/>
    <x v="0"/>
    <x v="0"/>
    <x v="0"/>
    <x v="0"/>
    <x v="4"/>
    <x v="303"/>
    <x v="0"/>
    <x v="1"/>
    <s v="Tesseramento"/>
    <x v="1"/>
    <x v="4"/>
    <x v="0"/>
    <m/>
  </r>
  <r>
    <n v="141702"/>
    <x v="0"/>
    <x v="0"/>
    <x v="0"/>
    <x v="0"/>
    <x v="4"/>
    <x v="303"/>
    <x v="0"/>
    <x v="1"/>
    <s v="Tesseramento"/>
    <x v="1"/>
    <x v="3"/>
    <x v="0"/>
    <m/>
  </r>
  <r>
    <n v="57943"/>
    <x v="0"/>
    <x v="0"/>
    <x v="0"/>
    <x v="0"/>
    <x v="4"/>
    <x v="303"/>
    <x v="0"/>
    <x v="0"/>
    <s v="Tesseramento"/>
    <x v="1"/>
    <x v="4"/>
    <x v="0"/>
    <m/>
  </r>
  <r>
    <n v="146901"/>
    <x v="0"/>
    <x v="0"/>
    <x v="0"/>
    <x v="0"/>
    <x v="13"/>
    <x v="369"/>
    <x v="0"/>
    <x v="0"/>
    <s v="Tesseramento"/>
    <x v="1"/>
    <x v="0"/>
    <x v="0"/>
    <m/>
  </r>
  <r>
    <n v="167563"/>
    <x v="0"/>
    <x v="0"/>
    <x v="0"/>
    <x v="0"/>
    <x v="4"/>
    <x v="303"/>
    <x v="0"/>
    <x v="0"/>
    <s v="Tesseramento"/>
    <x v="1"/>
    <x v="4"/>
    <x v="0"/>
    <m/>
  </r>
  <r>
    <n v="114392"/>
    <x v="0"/>
    <x v="0"/>
    <x v="0"/>
    <x v="0"/>
    <x v="13"/>
    <x v="369"/>
    <x v="0"/>
    <x v="1"/>
    <s v="Tesseramento"/>
    <x v="1"/>
    <x v="3"/>
    <x v="0"/>
    <m/>
  </r>
  <r>
    <n v="85329"/>
    <x v="0"/>
    <x v="0"/>
    <x v="0"/>
    <x v="0"/>
    <x v="4"/>
    <x v="303"/>
    <x v="0"/>
    <x v="0"/>
    <s v="Tesseramento"/>
    <x v="1"/>
    <x v="1"/>
    <x v="0"/>
    <m/>
  </r>
  <r>
    <n v="80203"/>
    <x v="0"/>
    <x v="0"/>
    <x v="0"/>
    <x v="0"/>
    <x v="4"/>
    <x v="303"/>
    <x v="0"/>
    <x v="0"/>
    <s v="Tesseramento"/>
    <x v="1"/>
    <x v="4"/>
    <x v="0"/>
    <m/>
  </r>
  <r>
    <n v="80661"/>
    <x v="0"/>
    <x v="0"/>
    <x v="0"/>
    <x v="0"/>
    <x v="4"/>
    <x v="303"/>
    <x v="0"/>
    <x v="0"/>
    <s v="Tesseramento"/>
    <x v="1"/>
    <x v="3"/>
    <x v="0"/>
    <m/>
  </r>
  <r>
    <n v="97699"/>
    <x v="0"/>
    <x v="0"/>
    <x v="0"/>
    <x v="0"/>
    <x v="4"/>
    <x v="303"/>
    <x v="0"/>
    <x v="0"/>
    <s v="Tesseramento"/>
    <x v="1"/>
    <x v="1"/>
    <x v="0"/>
    <m/>
  </r>
  <r>
    <n v="3916"/>
    <x v="0"/>
    <x v="0"/>
    <x v="0"/>
    <x v="0"/>
    <x v="4"/>
    <x v="303"/>
    <x v="0"/>
    <x v="0"/>
    <s v="Tesseramento"/>
    <x v="1"/>
    <x v="3"/>
    <x v="0"/>
    <m/>
  </r>
  <r>
    <n v="69255"/>
    <x v="0"/>
    <x v="0"/>
    <x v="0"/>
    <x v="0"/>
    <x v="4"/>
    <x v="303"/>
    <x v="0"/>
    <x v="0"/>
    <s v="Tesseramento"/>
    <x v="1"/>
    <x v="3"/>
    <x v="0"/>
    <m/>
  </r>
  <r>
    <n v="69936"/>
    <x v="0"/>
    <x v="0"/>
    <x v="0"/>
    <x v="0"/>
    <x v="4"/>
    <x v="303"/>
    <x v="0"/>
    <x v="0"/>
    <s v="Tesseramento"/>
    <x v="1"/>
    <x v="1"/>
    <x v="0"/>
    <m/>
  </r>
  <r>
    <n v="76067"/>
    <x v="0"/>
    <x v="0"/>
    <x v="0"/>
    <x v="0"/>
    <x v="4"/>
    <x v="303"/>
    <x v="0"/>
    <x v="0"/>
    <s v="Tesseramento"/>
    <x v="1"/>
    <x v="0"/>
    <x v="0"/>
    <m/>
  </r>
  <r>
    <n v="142697"/>
    <x v="0"/>
    <x v="0"/>
    <x v="0"/>
    <x v="0"/>
    <x v="4"/>
    <x v="303"/>
    <x v="0"/>
    <x v="1"/>
    <s v="Tesseramento"/>
    <x v="1"/>
    <x v="0"/>
    <x v="0"/>
    <m/>
  </r>
  <r>
    <n v="48776"/>
    <x v="0"/>
    <x v="0"/>
    <x v="0"/>
    <x v="0"/>
    <x v="4"/>
    <x v="303"/>
    <x v="0"/>
    <x v="0"/>
    <s v="Tesseramento"/>
    <x v="1"/>
    <x v="4"/>
    <x v="0"/>
    <m/>
  </r>
  <r>
    <n v="116443"/>
    <x v="0"/>
    <x v="0"/>
    <x v="0"/>
    <x v="0"/>
    <x v="4"/>
    <x v="303"/>
    <x v="0"/>
    <x v="0"/>
    <s v="Tesseramento"/>
    <x v="1"/>
    <x v="3"/>
    <x v="0"/>
    <m/>
  </r>
  <r>
    <n v="15524"/>
    <x v="0"/>
    <x v="0"/>
    <x v="0"/>
    <x v="0"/>
    <x v="4"/>
    <x v="303"/>
    <x v="0"/>
    <x v="0"/>
    <s v="Tesseramento"/>
    <x v="1"/>
    <x v="3"/>
    <x v="0"/>
    <m/>
  </r>
  <r>
    <n v="124538"/>
    <x v="0"/>
    <x v="0"/>
    <x v="0"/>
    <x v="0"/>
    <x v="4"/>
    <x v="303"/>
    <x v="0"/>
    <x v="1"/>
    <s v="Tesseramento"/>
    <x v="1"/>
    <x v="3"/>
    <x v="0"/>
    <m/>
  </r>
  <r>
    <n v="5823"/>
    <x v="0"/>
    <x v="0"/>
    <x v="0"/>
    <x v="0"/>
    <x v="4"/>
    <x v="303"/>
    <x v="0"/>
    <x v="0"/>
    <s v="Tesseramento"/>
    <x v="1"/>
    <x v="3"/>
    <x v="0"/>
    <m/>
  </r>
  <r>
    <n v="103361"/>
    <x v="0"/>
    <x v="0"/>
    <x v="0"/>
    <x v="0"/>
    <x v="4"/>
    <x v="303"/>
    <x v="0"/>
    <x v="0"/>
    <s v="Tesseramento"/>
    <x v="1"/>
    <x v="3"/>
    <x v="0"/>
    <m/>
  </r>
  <r>
    <n v="106772"/>
    <x v="0"/>
    <x v="0"/>
    <x v="0"/>
    <x v="0"/>
    <x v="4"/>
    <x v="303"/>
    <x v="0"/>
    <x v="1"/>
    <s v="Tesseramento"/>
    <x v="1"/>
    <x v="4"/>
    <x v="0"/>
    <m/>
  </r>
  <r>
    <n v="65743"/>
    <x v="0"/>
    <x v="0"/>
    <x v="0"/>
    <x v="0"/>
    <x v="4"/>
    <x v="303"/>
    <x v="0"/>
    <x v="0"/>
    <s v="Tesseramento"/>
    <x v="1"/>
    <x v="1"/>
    <x v="0"/>
    <m/>
  </r>
  <r>
    <n v="146753"/>
    <x v="0"/>
    <x v="0"/>
    <x v="0"/>
    <x v="0"/>
    <x v="4"/>
    <x v="303"/>
    <x v="0"/>
    <x v="0"/>
    <s v="Tesseramento"/>
    <x v="1"/>
    <x v="4"/>
    <x v="0"/>
    <m/>
  </r>
  <r>
    <n v="230528"/>
    <x v="0"/>
    <x v="0"/>
    <x v="0"/>
    <x v="1"/>
    <x v="4"/>
    <x v="303"/>
    <x v="0"/>
    <x v="0"/>
    <s v="Tesseramento"/>
    <x v="1"/>
    <x v="1"/>
    <x v="0"/>
    <m/>
  </r>
  <r>
    <n v="164855"/>
    <x v="0"/>
    <x v="0"/>
    <x v="0"/>
    <x v="0"/>
    <x v="4"/>
    <x v="303"/>
    <x v="0"/>
    <x v="1"/>
    <s v="Tesseramento"/>
    <x v="1"/>
    <x v="0"/>
    <x v="0"/>
    <m/>
  </r>
  <r>
    <n v="52434"/>
    <x v="0"/>
    <x v="0"/>
    <x v="0"/>
    <x v="0"/>
    <x v="4"/>
    <x v="303"/>
    <x v="0"/>
    <x v="0"/>
    <s v="Tesseramento"/>
    <x v="1"/>
    <x v="1"/>
    <x v="0"/>
    <m/>
  </r>
  <r>
    <n v="17927"/>
    <x v="0"/>
    <x v="0"/>
    <x v="0"/>
    <x v="0"/>
    <x v="4"/>
    <x v="303"/>
    <x v="0"/>
    <x v="0"/>
    <s v="Tesseramento"/>
    <x v="1"/>
    <x v="4"/>
    <x v="0"/>
    <m/>
  </r>
  <r>
    <n v="21901"/>
    <x v="0"/>
    <x v="0"/>
    <x v="0"/>
    <x v="0"/>
    <x v="4"/>
    <x v="303"/>
    <x v="0"/>
    <x v="0"/>
    <s v="Tesseramento"/>
    <x v="1"/>
    <x v="3"/>
    <x v="0"/>
    <m/>
  </r>
  <r>
    <n v="44477"/>
    <x v="0"/>
    <x v="0"/>
    <x v="0"/>
    <x v="0"/>
    <x v="4"/>
    <x v="303"/>
    <x v="0"/>
    <x v="1"/>
    <s v="Tesseramento"/>
    <x v="1"/>
    <x v="0"/>
    <x v="0"/>
    <m/>
  </r>
  <r>
    <n v="21902"/>
    <x v="0"/>
    <x v="0"/>
    <x v="0"/>
    <x v="0"/>
    <x v="4"/>
    <x v="303"/>
    <x v="0"/>
    <x v="1"/>
    <s v="Tesseramento"/>
    <x v="1"/>
    <x v="4"/>
    <x v="0"/>
    <m/>
  </r>
  <r>
    <n v="98408"/>
    <x v="0"/>
    <x v="0"/>
    <x v="0"/>
    <x v="0"/>
    <x v="4"/>
    <x v="303"/>
    <x v="0"/>
    <x v="1"/>
    <s v="Tesseramento"/>
    <x v="1"/>
    <x v="4"/>
    <x v="0"/>
    <m/>
  </r>
  <r>
    <n v="28126"/>
    <x v="0"/>
    <x v="0"/>
    <x v="0"/>
    <x v="0"/>
    <x v="4"/>
    <x v="303"/>
    <x v="0"/>
    <x v="0"/>
    <s v="Tesseramento"/>
    <x v="1"/>
    <x v="0"/>
    <x v="0"/>
    <m/>
  </r>
  <r>
    <n v="29927"/>
    <x v="0"/>
    <x v="0"/>
    <x v="0"/>
    <x v="0"/>
    <x v="4"/>
    <x v="303"/>
    <x v="0"/>
    <x v="0"/>
    <s v="Tesseramento"/>
    <x v="1"/>
    <x v="1"/>
    <x v="0"/>
    <m/>
  </r>
  <r>
    <n v="212556"/>
    <x v="0"/>
    <x v="0"/>
    <x v="0"/>
    <x v="0"/>
    <x v="4"/>
    <x v="303"/>
    <x v="0"/>
    <x v="1"/>
    <s v="Tesseramento"/>
    <x v="1"/>
    <x v="0"/>
    <x v="0"/>
    <m/>
  </r>
  <r>
    <n v="85321"/>
    <x v="0"/>
    <x v="0"/>
    <x v="0"/>
    <x v="0"/>
    <x v="4"/>
    <x v="303"/>
    <x v="0"/>
    <x v="1"/>
    <s v="Tesseramento"/>
    <x v="1"/>
    <x v="4"/>
    <x v="0"/>
    <m/>
  </r>
  <r>
    <n v="193959"/>
    <x v="0"/>
    <x v="0"/>
    <x v="0"/>
    <x v="1"/>
    <x v="4"/>
    <x v="303"/>
    <x v="0"/>
    <x v="0"/>
    <s v="Tesseramento"/>
    <x v="1"/>
    <x v="4"/>
    <x v="0"/>
    <m/>
  </r>
  <r>
    <n v="71062"/>
    <x v="0"/>
    <x v="0"/>
    <x v="0"/>
    <x v="0"/>
    <x v="4"/>
    <x v="303"/>
    <x v="0"/>
    <x v="1"/>
    <s v="Tesseramento"/>
    <x v="1"/>
    <x v="3"/>
    <x v="0"/>
    <m/>
  </r>
  <r>
    <n v="152524"/>
    <x v="0"/>
    <x v="0"/>
    <x v="0"/>
    <x v="0"/>
    <x v="4"/>
    <x v="303"/>
    <x v="0"/>
    <x v="1"/>
    <s v="Tesseramento"/>
    <x v="1"/>
    <x v="3"/>
    <x v="0"/>
    <m/>
  </r>
  <r>
    <n v="95846"/>
    <x v="1"/>
    <x v="0"/>
    <x v="0"/>
    <x v="0"/>
    <x v="4"/>
    <x v="303"/>
    <x v="0"/>
    <x v="1"/>
    <s v="Tesseramento"/>
    <x v="1"/>
    <x v="2"/>
    <x v="0"/>
    <m/>
  </r>
  <r>
    <n v="94523"/>
    <x v="0"/>
    <x v="0"/>
    <x v="0"/>
    <x v="0"/>
    <x v="4"/>
    <x v="303"/>
    <x v="0"/>
    <x v="1"/>
    <s v="Tesseramento"/>
    <x v="1"/>
    <x v="0"/>
    <x v="0"/>
    <m/>
  </r>
  <r>
    <n v="50380"/>
    <x v="0"/>
    <x v="0"/>
    <x v="0"/>
    <x v="0"/>
    <x v="4"/>
    <x v="303"/>
    <x v="0"/>
    <x v="0"/>
    <s v="Tesseramento"/>
    <x v="1"/>
    <x v="0"/>
    <x v="0"/>
    <m/>
  </r>
  <r>
    <n v="16975"/>
    <x v="0"/>
    <x v="0"/>
    <x v="0"/>
    <x v="0"/>
    <x v="4"/>
    <x v="303"/>
    <x v="0"/>
    <x v="0"/>
    <s v="Tesseramento"/>
    <x v="1"/>
    <x v="4"/>
    <x v="0"/>
    <m/>
  </r>
  <r>
    <n v="194689"/>
    <x v="0"/>
    <x v="0"/>
    <x v="0"/>
    <x v="0"/>
    <x v="4"/>
    <x v="303"/>
    <x v="0"/>
    <x v="0"/>
    <s v="Tesseramento"/>
    <x v="1"/>
    <x v="0"/>
    <x v="0"/>
    <m/>
  </r>
  <r>
    <n v="218178"/>
    <x v="1"/>
    <x v="0"/>
    <x v="0"/>
    <x v="2"/>
    <x v="4"/>
    <x v="303"/>
    <x v="0"/>
    <x v="0"/>
    <s v="Tesseramento"/>
    <x v="1"/>
    <x v="5"/>
    <x v="0"/>
    <m/>
  </r>
  <r>
    <n v="169732"/>
    <x v="0"/>
    <x v="0"/>
    <x v="0"/>
    <x v="0"/>
    <x v="4"/>
    <x v="303"/>
    <x v="0"/>
    <x v="0"/>
    <s v="Tesseramento"/>
    <x v="1"/>
    <x v="0"/>
    <x v="0"/>
    <m/>
  </r>
  <r>
    <n v="59282"/>
    <x v="0"/>
    <x v="0"/>
    <x v="0"/>
    <x v="0"/>
    <x v="4"/>
    <x v="303"/>
    <x v="0"/>
    <x v="0"/>
    <s v="Tesseramento"/>
    <x v="1"/>
    <x v="4"/>
    <x v="0"/>
    <m/>
  </r>
  <r>
    <n v="65748"/>
    <x v="0"/>
    <x v="0"/>
    <x v="0"/>
    <x v="0"/>
    <x v="4"/>
    <x v="303"/>
    <x v="0"/>
    <x v="0"/>
    <s v="Tesseramento"/>
    <x v="1"/>
    <x v="4"/>
    <x v="0"/>
    <m/>
  </r>
  <r>
    <n v="163597"/>
    <x v="0"/>
    <x v="0"/>
    <x v="0"/>
    <x v="0"/>
    <x v="4"/>
    <x v="303"/>
    <x v="0"/>
    <x v="0"/>
    <s v="Tesseramento"/>
    <x v="1"/>
    <x v="0"/>
    <x v="0"/>
    <m/>
  </r>
  <r>
    <n v="37897"/>
    <x v="0"/>
    <x v="0"/>
    <x v="0"/>
    <x v="0"/>
    <x v="4"/>
    <x v="303"/>
    <x v="0"/>
    <x v="0"/>
    <s v="Tesseramento"/>
    <x v="1"/>
    <x v="4"/>
    <x v="0"/>
    <m/>
  </r>
  <r>
    <n v="228243"/>
    <x v="0"/>
    <x v="0"/>
    <x v="0"/>
    <x v="1"/>
    <x v="4"/>
    <x v="303"/>
    <x v="0"/>
    <x v="1"/>
    <s v="Tesseramento"/>
    <x v="1"/>
    <x v="0"/>
    <x v="0"/>
    <m/>
  </r>
  <r>
    <n v="206044"/>
    <x v="0"/>
    <x v="0"/>
    <x v="0"/>
    <x v="0"/>
    <x v="4"/>
    <x v="303"/>
    <x v="0"/>
    <x v="0"/>
    <s v="Tesseramento"/>
    <x v="1"/>
    <x v="0"/>
    <x v="0"/>
    <m/>
  </r>
  <r>
    <n v="59283"/>
    <x v="0"/>
    <x v="0"/>
    <x v="0"/>
    <x v="0"/>
    <x v="4"/>
    <x v="303"/>
    <x v="0"/>
    <x v="0"/>
    <s v="Tesseramento"/>
    <x v="1"/>
    <x v="3"/>
    <x v="0"/>
    <m/>
  </r>
  <r>
    <n v="184054"/>
    <x v="0"/>
    <x v="0"/>
    <x v="0"/>
    <x v="0"/>
    <x v="4"/>
    <x v="303"/>
    <x v="0"/>
    <x v="1"/>
    <s v="Tesseramento"/>
    <x v="1"/>
    <x v="1"/>
    <x v="0"/>
    <m/>
  </r>
  <r>
    <n v="183305"/>
    <x v="0"/>
    <x v="0"/>
    <x v="0"/>
    <x v="0"/>
    <x v="4"/>
    <x v="303"/>
    <x v="0"/>
    <x v="0"/>
    <s v="Tesseramento"/>
    <x v="1"/>
    <x v="0"/>
    <x v="0"/>
    <m/>
  </r>
  <r>
    <n v="141272"/>
    <x v="0"/>
    <x v="0"/>
    <x v="0"/>
    <x v="0"/>
    <x v="4"/>
    <x v="47"/>
    <x v="0"/>
    <x v="0"/>
    <s v="Tesseramento"/>
    <x v="0"/>
    <x v="0"/>
    <x v="0"/>
    <m/>
  </r>
  <r>
    <n v="65749"/>
    <x v="0"/>
    <x v="0"/>
    <x v="0"/>
    <x v="0"/>
    <x v="4"/>
    <x v="303"/>
    <x v="0"/>
    <x v="1"/>
    <s v="Tesseramento"/>
    <x v="1"/>
    <x v="3"/>
    <x v="0"/>
    <m/>
  </r>
  <r>
    <n v="204869"/>
    <x v="0"/>
    <x v="0"/>
    <x v="0"/>
    <x v="1"/>
    <x v="4"/>
    <x v="303"/>
    <x v="0"/>
    <x v="1"/>
    <s v="Tesseramento"/>
    <x v="1"/>
    <x v="3"/>
    <x v="0"/>
    <m/>
  </r>
  <r>
    <n v="27331"/>
    <x v="0"/>
    <x v="0"/>
    <x v="0"/>
    <x v="0"/>
    <x v="4"/>
    <x v="303"/>
    <x v="0"/>
    <x v="1"/>
    <s v="Tesseramento"/>
    <x v="1"/>
    <x v="3"/>
    <x v="0"/>
    <m/>
  </r>
  <r>
    <n v="5827"/>
    <x v="0"/>
    <x v="0"/>
    <x v="0"/>
    <x v="0"/>
    <x v="4"/>
    <x v="303"/>
    <x v="0"/>
    <x v="1"/>
    <s v="Tesseramento"/>
    <x v="1"/>
    <x v="4"/>
    <x v="0"/>
    <m/>
  </r>
  <r>
    <n v="193960"/>
    <x v="0"/>
    <x v="0"/>
    <x v="0"/>
    <x v="1"/>
    <x v="4"/>
    <x v="303"/>
    <x v="0"/>
    <x v="0"/>
    <s v="Tesseramento"/>
    <x v="1"/>
    <x v="4"/>
    <x v="0"/>
    <m/>
  </r>
  <r>
    <n v="171784"/>
    <x v="0"/>
    <x v="0"/>
    <x v="0"/>
    <x v="0"/>
    <x v="4"/>
    <x v="303"/>
    <x v="0"/>
    <x v="0"/>
    <s v="Tesseramento"/>
    <x v="1"/>
    <x v="0"/>
    <x v="0"/>
    <m/>
  </r>
  <r>
    <n v="232645"/>
    <x v="0"/>
    <x v="0"/>
    <x v="0"/>
    <x v="1"/>
    <x v="4"/>
    <x v="303"/>
    <x v="0"/>
    <x v="1"/>
    <s v="Tesseramento"/>
    <x v="1"/>
    <x v="1"/>
    <x v="0"/>
    <m/>
  </r>
  <r>
    <n v="59284"/>
    <x v="0"/>
    <x v="0"/>
    <x v="0"/>
    <x v="0"/>
    <x v="4"/>
    <x v="303"/>
    <x v="0"/>
    <x v="1"/>
    <s v="Tesseramento"/>
    <x v="1"/>
    <x v="3"/>
    <x v="0"/>
    <m/>
  </r>
  <r>
    <n v="86752"/>
    <x v="0"/>
    <x v="0"/>
    <x v="0"/>
    <x v="0"/>
    <x v="4"/>
    <x v="303"/>
    <x v="0"/>
    <x v="1"/>
    <s v="Tesseramento"/>
    <x v="1"/>
    <x v="4"/>
    <x v="0"/>
    <m/>
  </r>
  <r>
    <n v="81362"/>
    <x v="0"/>
    <x v="0"/>
    <x v="0"/>
    <x v="0"/>
    <x v="4"/>
    <x v="303"/>
    <x v="0"/>
    <x v="0"/>
    <s v="Tesseramento"/>
    <x v="1"/>
    <x v="3"/>
    <x v="0"/>
    <m/>
  </r>
  <r>
    <n v="94212"/>
    <x v="0"/>
    <x v="0"/>
    <x v="0"/>
    <x v="0"/>
    <x v="4"/>
    <x v="303"/>
    <x v="0"/>
    <x v="1"/>
    <s v="Tesseramento"/>
    <x v="1"/>
    <x v="3"/>
    <x v="0"/>
    <m/>
  </r>
  <r>
    <n v="102717"/>
    <x v="0"/>
    <x v="0"/>
    <x v="0"/>
    <x v="0"/>
    <x v="4"/>
    <x v="303"/>
    <x v="0"/>
    <x v="0"/>
    <s v="Tesseramento"/>
    <x v="1"/>
    <x v="0"/>
    <x v="0"/>
    <m/>
  </r>
  <r>
    <n v="109993"/>
    <x v="0"/>
    <x v="0"/>
    <x v="0"/>
    <x v="0"/>
    <x v="4"/>
    <x v="303"/>
    <x v="0"/>
    <x v="1"/>
    <s v="Tesseramento"/>
    <x v="1"/>
    <x v="1"/>
    <x v="0"/>
    <m/>
  </r>
  <r>
    <n v="74998"/>
    <x v="0"/>
    <x v="0"/>
    <x v="2"/>
    <x v="0"/>
    <x v="8"/>
    <x v="237"/>
    <x v="0"/>
    <x v="0"/>
    <s v="Tesseramento"/>
    <x v="1"/>
    <x v="1"/>
    <x v="0"/>
    <m/>
  </r>
  <r>
    <n v="109994"/>
    <x v="1"/>
    <x v="0"/>
    <x v="0"/>
    <x v="0"/>
    <x v="4"/>
    <x v="303"/>
    <x v="0"/>
    <x v="0"/>
    <s v="Tesseramento"/>
    <x v="1"/>
    <x v="2"/>
    <x v="0"/>
    <m/>
  </r>
  <r>
    <n v="73596"/>
    <x v="0"/>
    <x v="0"/>
    <x v="0"/>
    <x v="0"/>
    <x v="4"/>
    <x v="303"/>
    <x v="0"/>
    <x v="1"/>
    <s v="Tesseramento"/>
    <x v="1"/>
    <x v="4"/>
    <x v="0"/>
    <m/>
  </r>
  <r>
    <n v="106773"/>
    <x v="0"/>
    <x v="0"/>
    <x v="0"/>
    <x v="0"/>
    <x v="4"/>
    <x v="303"/>
    <x v="0"/>
    <x v="0"/>
    <s v="Tesseramento"/>
    <x v="1"/>
    <x v="3"/>
    <x v="0"/>
    <m/>
  </r>
  <r>
    <n v="89861"/>
    <x v="0"/>
    <x v="0"/>
    <x v="0"/>
    <x v="0"/>
    <x v="4"/>
    <x v="303"/>
    <x v="0"/>
    <x v="1"/>
    <s v="Tesseramento"/>
    <x v="1"/>
    <x v="3"/>
    <x v="0"/>
    <m/>
  </r>
  <r>
    <n v="28199"/>
    <x v="0"/>
    <x v="0"/>
    <x v="0"/>
    <x v="0"/>
    <x v="4"/>
    <x v="303"/>
    <x v="0"/>
    <x v="1"/>
    <s v="Tesseramento"/>
    <x v="1"/>
    <x v="4"/>
    <x v="0"/>
    <m/>
  </r>
  <r>
    <n v="65754"/>
    <x v="0"/>
    <x v="0"/>
    <x v="0"/>
    <x v="1"/>
    <x v="4"/>
    <x v="303"/>
    <x v="0"/>
    <x v="0"/>
    <s v="Tesseramento"/>
    <x v="1"/>
    <x v="4"/>
    <x v="0"/>
    <m/>
  </r>
  <r>
    <n v="74844"/>
    <x v="0"/>
    <x v="0"/>
    <x v="0"/>
    <x v="0"/>
    <x v="4"/>
    <x v="303"/>
    <x v="0"/>
    <x v="1"/>
    <s v="Tesseramento"/>
    <x v="1"/>
    <x v="0"/>
    <x v="0"/>
    <m/>
  </r>
  <r>
    <n v="48186"/>
    <x v="0"/>
    <x v="0"/>
    <x v="0"/>
    <x v="0"/>
    <x v="4"/>
    <x v="303"/>
    <x v="0"/>
    <x v="0"/>
    <s v="Tesseramento"/>
    <x v="1"/>
    <x v="4"/>
    <x v="0"/>
    <m/>
  </r>
  <r>
    <n v="55275"/>
    <x v="0"/>
    <x v="0"/>
    <x v="0"/>
    <x v="0"/>
    <x v="4"/>
    <x v="303"/>
    <x v="0"/>
    <x v="1"/>
    <s v="Tesseramento"/>
    <x v="1"/>
    <x v="4"/>
    <x v="0"/>
    <m/>
  </r>
  <r>
    <n v="154092"/>
    <x v="0"/>
    <x v="0"/>
    <x v="0"/>
    <x v="0"/>
    <x v="4"/>
    <x v="303"/>
    <x v="0"/>
    <x v="0"/>
    <s v="Tesseramento"/>
    <x v="1"/>
    <x v="0"/>
    <x v="0"/>
    <m/>
  </r>
  <r>
    <n v="69430"/>
    <x v="0"/>
    <x v="0"/>
    <x v="0"/>
    <x v="0"/>
    <x v="4"/>
    <x v="303"/>
    <x v="0"/>
    <x v="0"/>
    <s v="Tesseramento"/>
    <x v="1"/>
    <x v="4"/>
    <x v="0"/>
    <m/>
  </r>
  <r>
    <n v="47782"/>
    <x v="0"/>
    <x v="0"/>
    <x v="0"/>
    <x v="0"/>
    <x v="4"/>
    <x v="303"/>
    <x v="0"/>
    <x v="0"/>
    <s v="Tesseramento"/>
    <x v="1"/>
    <x v="4"/>
    <x v="0"/>
    <m/>
  </r>
  <r>
    <n v="5834"/>
    <x v="0"/>
    <x v="0"/>
    <x v="0"/>
    <x v="0"/>
    <x v="4"/>
    <x v="303"/>
    <x v="0"/>
    <x v="0"/>
    <s v="Tesseramento"/>
    <x v="1"/>
    <x v="1"/>
    <x v="0"/>
    <m/>
  </r>
  <r>
    <n v="88012"/>
    <x v="0"/>
    <x v="0"/>
    <x v="0"/>
    <x v="0"/>
    <x v="4"/>
    <x v="303"/>
    <x v="0"/>
    <x v="0"/>
    <s v="Tesseramento"/>
    <x v="1"/>
    <x v="1"/>
    <x v="0"/>
    <m/>
  </r>
  <r>
    <n v="47162"/>
    <x v="0"/>
    <x v="0"/>
    <x v="0"/>
    <x v="0"/>
    <x v="4"/>
    <x v="303"/>
    <x v="0"/>
    <x v="0"/>
    <s v="Tesseramento"/>
    <x v="1"/>
    <x v="3"/>
    <x v="0"/>
    <m/>
  </r>
  <r>
    <n v="190820"/>
    <x v="0"/>
    <x v="0"/>
    <x v="0"/>
    <x v="1"/>
    <x v="4"/>
    <x v="303"/>
    <x v="0"/>
    <x v="1"/>
    <s v="Tesseramento"/>
    <x v="1"/>
    <x v="3"/>
    <x v="0"/>
    <m/>
  </r>
  <r>
    <n v="201721"/>
    <x v="0"/>
    <x v="0"/>
    <x v="0"/>
    <x v="1"/>
    <x v="4"/>
    <x v="303"/>
    <x v="0"/>
    <x v="0"/>
    <s v="Tesseramento"/>
    <x v="1"/>
    <x v="1"/>
    <x v="0"/>
    <m/>
  </r>
  <r>
    <n v="59304"/>
    <x v="0"/>
    <x v="0"/>
    <x v="0"/>
    <x v="0"/>
    <x v="4"/>
    <x v="303"/>
    <x v="0"/>
    <x v="0"/>
    <s v="Tesseramento"/>
    <x v="1"/>
    <x v="4"/>
    <x v="0"/>
    <m/>
  </r>
  <r>
    <n v="114931"/>
    <x v="0"/>
    <x v="0"/>
    <x v="0"/>
    <x v="0"/>
    <x v="4"/>
    <x v="303"/>
    <x v="0"/>
    <x v="1"/>
    <s v="Tesseramento"/>
    <x v="1"/>
    <x v="4"/>
    <x v="0"/>
    <m/>
  </r>
  <r>
    <n v="48765"/>
    <x v="0"/>
    <x v="0"/>
    <x v="0"/>
    <x v="0"/>
    <x v="4"/>
    <x v="303"/>
    <x v="0"/>
    <x v="0"/>
    <s v="Tesseramento"/>
    <x v="1"/>
    <x v="4"/>
    <x v="0"/>
    <m/>
  </r>
  <r>
    <n v="48766"/>
    <x v="0"/>
    <x v="0"/>
    <x v="0"/>
    <x v="0"/>
    <x v="4"/>
    <x v="303"/>
    <x v="0"/>
    <x v="0"/>
    <s v="Tesseramento"/>
    <x v="1"/>
    <x v="3"/>
    <x v="0"/>
    <m/>
  </r>
  <r>
    <n v="430"/>
    <x v="0"/>
    <x v="0"/>
    <x v="0"/>
    <x v="0"/>
    <x v="4"/>
    <x v="303"/>
    <x v="0"/>
    <x v="1"/>
    <s v="Tesseramento"/>
    <x v="1"/>
    <x v="3"/>
    <x v="0"/>
    <m/>
  </r>
  <r>
    <n v="48768"/>
    <x v="0"/>
    <x v="0"/>
    <x v="0"/>
    <x v="0"/>
    <x v="4"/>
    <x v="303"/>
    <x v="0"/>
    <x v="0"/>
    <s v="Tesseramento"/>
    <x v="1"/>
    <x v="4"/>
    <x v="0"/>
    <m/>
  </r>
  <r>
    <n v="117517"/>
    <x v="0"/>
    <x v="0"/>
    <x v="0"/>
    <x v="0"/>
    <x v="4"/>
    <x v="303"/>
    <x v="0"/>
    <x v="0"/>
    <s v="Tesseramento"/>
    <x v="1"/>
    <x v="3"/>
    <x v="0"/>
    <m/>
  </r>
  <r>
    <n v="163828"/>
    <x v="0"/>
    <x v="0"/>
    <x v="0"/>
    <x v="0"/>
    <x v="4"/>
    <x v="303"/>
    <x v="0"/>
    <x v="0"/>
    <s v="Tesseramento"/>
    <x v="1"/>
    <x v="3"/>
    <x v="0"/>
    <m/>
  </r>
  <r>
    <n v="59288"/>
    <x v="0"/>
    <x v="0"/>
    <x v="0"/>
    <x v="0"/>
    <x v="4"/>
    <x v="303"/>
    <x v="0"/>
    <x v="1"/>
    <s v="Tesseramento"/>
    <x v="1"/>
    <x v="4"/>
    <x v="0"/>
    <m/>
  </r>
  <r>
    <n v="65758"/>
    <x v="0"/>
    <x v="0"/>
    <x v="0"/>
    <x v="0"/>
    <x v="4"/>
    <x v="303"/>
    <x v="0"/>
    <x v="0"/>
    <s v="Tesseramento"/>
    <x v="1"/>
    <x v="4"/>
    <x v="0"/>
    <m/>
  </r>
  <r>
    <n v="50772"/>
    <x v="0"/>
    <x v="0"/>
    <x v="0"/>
    <x v="0"/>
    <x v="4"/>
    <x v="303"/>
    <x v="0"/>
    <x v="0"/>
    <s v="Tesseramento"/>
    <x v="1"/>
    <x v="4"/>
    <x v="0"/>
    <m/>
  </r>
  <r>
    <n v="76101"/>
    <x v="0"/>
    <x v="0"/>
    <x v="0"/>
    <x v="0"/>
    <x v="4"/>
    <x v="303"/>
    <x v="0"/>
    <x v="0"/>
    <s v="Tesseramento"/>
    <x v="1"/>
    <x v="3"/>
    <x v="0"/>
    <m/>
  </r>
  <r>
    <n v="224881"/>
    <x v="0"/>
    <x v="0"/>
    <x v="0"/>
    <x v="0"/>
    <x v="4"/>
    <x v="303"/>
    <x v="0"/>
    <x v="0"/>
    <s v="Tesseramento"/>
    <x v="1"/>
    <x v="1"/>
    <x v="0"/>
    <m/>
  </r>
  <r>
    <n v="48988"/>
    <x v="0"/>
    <x v="0"/>
    <x v="0"/>
    <x v="0"/>
    <x v="4"/>
    <x v="303"/>
    <x v="0"/>
    <x v="0"/>
    <s v="Tesseramento"/>
    <x v="1"/>
    <x v="4"/>
    <x v="0"/>
    <m/>
  </r>
  <r>
    <n v="47775"/>
    <x v="0"/>
    <x v="0"/>
    <x v="0"/>
    <x v="0"/>
    <x v="4"/>
    <x v="303"/>
    <x v="0"/>
    <x v="1"/>
    <s v="Tesseramento"/>
    <x v="1"/>
    <x v="4"/>
    <x v="0"/>
    <m/>
  </r>
  <r>
    <n v="60850"/>
    <x v="0"/>
    <x v="0"/>
    <x v="0"/>
    <x v="0"/>
    <x v="4"/>
    <x v="303"/>
    <x v="0"/>
    <x v="1"/>
    <s v="Tesseramento"/>
    <x v="1"/>
    <x v="3"/>
    <x v="0"/>
    <m/>
  </r>
  <r>
    <n v="57601"/>
    <x v="0"/>
    <x v="0"/>
    <x v="0"/>
    <x v="0"/>
    <x v="4"/>
    <x v="303"/>
    <x v="0"/>
    <x v="1"/>
    <s v="Tesseramento"/>
    <x v="1"/>
    <x v="3"/>
    <x v="0"/>
    <m/>
  </r>
  <r>
    <n v="152515"/>
    <x v="1"/>
    <x v="0"/>
    <x v="0"/>
    <x v="0"/>
    <x v="4"/>
    <x v="303"/>
    <x v="0"/>
    <x v="1"/>
    <s v="Tesseramento"/>
    <x v="1"/>
    <x v="2"/>
    <x v="0"/>
    <m/>
  </r>
  <r>
    <n v="201383"/>
    <x v="0"/>
    <x v="0"/>
    <x v="0"/>
    <x v="0"/>
    <x v="4"/>
    <x v="303"/>
    <x v="0"/>
    <x v="0"/>
    <s v="Tesseramento"/>
    <x v="1"/>
    <x v="0"/>
    <x v="0"/>
    <m/>
  </r>
  <r>
    <n v="110851"/>
    <x v="0"/>
    <x v="0"/>
    <x v="0"/>
    <x v="0"/>
    <x v="4"/>
    <x v="303"/>
    <x v="0"/>
    <x v="0"/>
    <s v="Tesseramento"/>
    <x v="1"/>
    <x v="0"/>
    <x v="0"/>
    <m/>
  </r>
  <r>
    <n v="90519"/>
    <x v="0"/>
    <x v="0"/>
    <x v="0"/>
    <x v="0"/>
    <x v="4"/>
    <x v="303"/>
    <x v="0"/>
    <x v="0"/>
    <s v="Tesseramento"/>
    <x v="1"/>
    <x v="4"/>
    <x v="0"/>
    <m/>
  </r>
  <r>
    <n v="110245"/>
    <x v="0"/>
    <x v="0"/>
    <x v="0"/>
    <x v="0"/>
    <x v="4"/>
    <x v="303"/>
    <x v="0"/>
    <x v="0"/>
    <s v="Tesseramento"/>
    <x v="1"/>
    <x v="3"/>
    <x v="0"/>
    <m/>
  </r>
  <r>
    <n v="53128"/>
    <x v="0"/>
    <x v="0"/>
    <x v="0"/>
    <x v="0"/>
    <x v="4"/>
    <x v="303"/>
    <x v="0"/>
    <x v="0"/>
    <s v="Tesseramento"/>
    <x v="1"/>
    <x v="3"/>
    <x v="0"/>
    <m/>
  </r>
  <r>
    <n v="33763"/>
    <x v="0"/>
    <x v="0"/>
    <x v="0"/>
    <x v="0"/>
    <x v="4"/>
    <x v="303"/>
    <x v="0"/>
    <x v="0"/>
    <s v="Tesseramento"/>
    <x v="1"/>
    <x v="4"/>
    <x v="0"/>
    <m/>
  </r>
  <r>
    <n v="230866"/>
    <x v="0"/>
    <x v="1"/>
    <x v="0"/>
    <x v="1"/>
    <x v="4"/>
    <x v="303"/>
    <x v="0"/>
    <x v="0"/>
    <s v="Tesseramento"/>
    <x v="1"/>
    <x v="1"/>
    <x v="0"/>
    <m/>
  </r>
  <r>
    <n v="88542"/>
    <x v="0"/>
    <x v="0"/>
    <x v="0"/>
    <x v="0"/>
    <x v="4"/>
    <x v="303"/>
    <x v="0"/>
    <x v="1"/>
    <s v="Tesseramento"/>
    <x v="1"/>
    <x v="3"/>
    <x v="0"/>
    <m/>
  </r>
  <r>
    <n v="27664"/>
    <x v="0"/>
    <x v="0"/>
    <x v="0"/>
    <x v="0"/>
    <x v="8"/>
    <x v="276"/>
    <x v="0"/>
    <x v="0"/>
    <s v="Tesseramento"/>
    <x v="1"/>
    <x v="4"/>
    <x v="0"/>
    <m/>
  </r>
  <r>
    <n v="180423"/>
    <x v="0"/>
    <x v="0"/>
    <x v="0"/>
    <x v="0"/>
    <x v="8"/>
    <x v="276"/>
    <x v="0"/>
    <x v="0"/>
    <s v="Tesseramento"/>
    <x v="1"/>
    <x v="4"/>
    <x v="0"/>
    <m/>
  </r>
  <r>
    <n v="27673"/>
    <x v="0"/>
    <x v="0"/>
    <x v="0"/>
    <x v="0"/>
    <x v="8"/>
    <x v="276"/>
    <x v="0"/>
    <x v="0"/>
    <s v="Tesseramento"/>
    <x v="1"/>
    <x v="3"/>
    <x v="0"/>
    <m/>
  </r>
  <r>
    <n v="27671"/>
    <x v="0"/>
    <x v="0"/>
    <x v="0"/>
    <x v="0"/>
    <x v="8"/>
    <x v="276"/>
    <x v="0"/>
    <x v="1"/>
    <s v="Tesseramento"/>
    <x v="1"/>
    <x v="0"/>
    <x v="0"/>
    <m/>
  </r>
  <r>
    <n v="156754"/>
    <x v="0"/>
    <x v="0"/>
    <x v="0"/>
    <x v="0"/>
    <x v="8"/>
    <x v="276"/>
    <x v="0"/>
    <x v="1"/>
    <s v="Tesseramento"/>
    <x v="1"/>
    <x v="3"/>
    <x v="0"/>
    <m/>
  </r>
  <r>
    <n v="33764"/>
    <x v="0"/>
    <x v="0"/>
    <x v="0"/>
    <x v="0"/>
    <x v="4"/>
    <x v="303"/>
    <x v="0"/>
    <x v="1"/>
    <s v="Tesseramento"/>
    <x v="1"/>
    <x v="0"/>
    <x v="0"/>
    <m/>
  </r>
  <r>
    <n v="108327"/>
    <x v="0"/>
    <x v="0"/>
    <x v="0"/>
    <x v="0"/>
    <x v="8"/>
    <x v="276"/>
    <x v="0"/>
    <x v="0"/>
    <s v="Tesseramento"/>
    <x v="1"/>
    <x v="0"/>
    <x v="0"/>
    <m/>
  </r>
  <r>
    <n v="201303"/>
    <x v="0"/>
    <x v="0"/>
    <x v="0"/>
    <x v="0"/>
    <x v="8"/>
    <x v="276"/>
    <x v="0"/>
    <x v="0"/>
    <s v="Tesseramento"/>
    <x v="1"/>
    <x v="3"/>
    <x v="0"/>
    <m/>
  </r>
  <r>
    <n v="190496"/>
    <x v="0"/>
    <x v="0"/>
    <x v="0"/>
    <x v="0"/>
    <x v="4"/>
    <x v="303"/>
    <x v="0"/>
    <x v="1"/>
    <s v="Tesseramento"/>
    <x v="1"/>
    <x v="3"/>
    <x v="0"/>
    <m/>
  </r>
  <r>
    <n v="218776"/>
    <x v="0"/>
    <x v="0"/>
    <x v="0"/>
    <x v="2"/>
    <x v="8"/>
    <x v="276"/>
    <x v="0"/>
    <x v="0"/>
    <s v="Tesseramento"/>
    <x v="1"/>
    <x v="4"/>
    <x v="0"/>
    <m/>
  </r>
  <r>
    <n v="159556"/>
    <x v="0"/>
    <x v="0"/>
    <x v="0"/>
    <x v="1"/>
    <x v="8"/>
    <x v="276"/>
    <x v="0"/>
    <x v="1"/>
    <s v="Tesseramento"/>
    <x v="1"/>
    <x v="0"/>
    <x v="0"/>
    <m/>
  </r>
  <r>
    <n v="232087"/>
    <x v="0"/>
    <x v="0"/>
    <x v="0"/>
    <x v="0"/>
    <x v="4"/>
    <x v="303"/>
    <x v="0"/>
    <x v="1"/>
    <s v="Tesseramento"/>
    <x v="1"/>
    <x v="0"/>
    <x v="0"/>
    <m/>
  </r>
  <r>
    <n v="21875"/>
    <x v="0"/>
    <x v="0"/>
    <x v="0"/>
    <x v="0"/>
    <x v="4"/>
    <x v="303"/>
    <x v="0"/>
    <x v="0"/>
    <s v="Tesseramento"/>
    <x v="1"/>
    <x v="4"/>
    <x v="0"/>
    <m/>
  </r>
  <r>
    <n v="27686"/>
    <x v="0"/>
    <x v="0"/>
    <x v="0"/>
    <x v="2"/>
    <x v="8"/>
    <x v="276"/>
    <x v="0"/>
    <x v="0"/>
    <s v="Tesseramento"/>
    <x v="1"/>
    <x v="0"/>
    <x v="0"/>
    <m/>
  </r>
  <r>
    <n v="196868"/>
    <x v="0"/>
    <x v="0"/>
    <x v="0"/>
    <x v="0"/>
    <x v="8"/>
    <x v="276"/>
    <x v="0"/>
    <x v="0"/>
    <s v="Tesseramento"/>
    <x v="1"/>
    <x v="0"/>
    <x v="0"/>
    <m/>
  </r>
  <r>
    <n v="182284"/>
    <x v="0"/>
    <x v="0"/>
    <x v="0"/>
    <x v="2"/>
    <x v="8"/>
    <x v="276"/>
    <x v="0"/>
    <x v="1"/>
    <s v="Tesseramento"/>
    <x v="1"/>
    <x v="3"/>
    <x v="0"/>
    <m/>
  </r>
  <r>
    <n v="27696"/>
    <x v="0"/>
    <x v="0"/>
    <x v="0"/>
    <x v="0"/>
    <x v="8"/>
    <x v="276"/>
    <x v="0"/>
    <x v="0"/>
    <s v="Tesseramento"/>
    <x v="1"/>
    <x v="4"/>
    <x v="0"/>
    <m/>
  </r>
  <r>
    <n v="3901"/>
    <x v="0"/>
    <x v="0"/>
    <x v="0"/>
    <x v="0"/>
    <x v="4"/>
    <x v="303"/>
    <x v="0"/>
    <x v="0"/>
    <s v="Tesseramento"/>
    <x v="1"/>
    <x v="3"/>
    <x v="0"/>
    <m/>
  </r>
  <r>
    <n v="13082"/>
    <x v="0"/>
    <x v="0"/>
    <x v="0"/>
    <x v="0"/>
    <x v="4"/>
    <x v="303"/>
    <x v="0"/>
    <x v="1"/>
    <s v="Tesseramento"/>
    <x v="1"/>
    <x v="4"/>
    <x v="0"/>
    <m/>
  </r>
  <r>
    <n v="81496"/>
    <x v="0"/>
    <x v="0"/>
    <x v="0"/>
    <x v="1"/>
    <x v="8"/>
    <x v="276"/>
    <x v="0"/>
    <x v="0"/>
    <s v="Tesseramento"/>
    <x v="1"/>
    <x v="4"/>
    <x v="0"/>
    <m/>
  </r>
  <r>
    <n v="131983"/>
    <x v="0"/>
    <x v="0"/>
    <x v="0"/>
    <x v="0"/>
    <x v="8"/>
    <x v="276"/>
    <x v="0"/>
    <x v="0"/>
    <s v="Tesseramento"/>
    <x v="1"/>
    <x v="4"/>
    <x v="0"/>
    <m/>
  </r>
  <r>
    <n v="17152"/>
    <x v="0"/>
    <x v="0"/>
    <x v="0"/>
    <x v="2"/>
    <x v="8"/>
    <x v="276"/>
    <x v="0"/>
    <x v="1"/>
    <s v="Tesseramento"/>
    <x v="1"/>
    <x v="3"/>
    <x v="0"/>
    <m/>
  </r>
  <r>
    <n v="27699"/>
    <x v="0"/>
    <x v="0"/>
    <x v="0"/>
    <x v="0"/>
    <x v="8"/>
    <x v="276"/>
    <x v="0"/>
    <x v="0"/>
    <s v="Tesseramento"/>
    <x v="1"/>
    <x v="3"/>
    <x v="0"/>
    <m/>
  </r>
  <r>
    <n v="27700"/>
    <x v="0"/>
    <x v="0"/>
    <x v="0"/>
    <x v="0"/>
    <x v="8"/>
    <x v="276"/>
    <x v="0"/>
    <x v="0"/>
    <s v="Tesseramento"/>
    <x v="1"/>
    <x v="1"/>
    <x v="0"/>
    <m/>
  </r>
  <r>
    <n v="59663"/>
    <x v="0"/>
    <x v="0"/>
    <x v="0"/>
    <x v="0"/>
    <x v="8"/>
    <x v="276"/>
    <x v="0"/>
    <x v="0"/>
    <s v="Tesseramento"/>
    <x v="1"/>
    <x v="1"/>
    <x v="0"/>
    <m/>
  </r>
  <r>
    <n v="16145"/>
    <x v="0"/>
    <x v="0"/>
    <x v="0"/>
    <x v="0"/>
    <x v="4"/>
    <x v="303"/>
    <x v="0"/>
    <x v="1"/>
    <s v="Tesseramento"/>
    <x v="1"/>
    <x v="4"/>
    <x v="0"/>
    <m/>
  </r>
  <r>
    <n v="141374"/>
    <x v="0"/>
    <x v="0"/>
    <x v="0"/>
    <x v="0"/>
    <x v="8"/>
    <x v="276"/>
    <x v="0"/>
    <x v="0"/>
    <s v="Tesseramento"/>
    <x v="1"/>
    <x v="3"/>
    <x v="0"/>
    <m/>
  </r>
  <r>
    <n v="199622"/>
    <x v="0"/>
    <x v="0"/>
    <x v="0"/>
    <x v="0"/>
    <x v="4"/>
    <x v="303"/>
    <x v="0"/>
    <x v="0"/>
    <s v="Tesseramento"/>
    <x v="1"/>
    <x v="0"/>
    <x v="0"/>
    <m/>
  </r>
  <r>
    <n v="163213"/>
    <x v="0"/>
    <x v="0"/>
    <x v="0"/>
    <x v="0"/>
    <x v="8"/>
    <x v="276"/>
    <x v="0"/>
    <x v="0"/>
    <s v="Tesseramento"/>
    <x v="1"/>
    <x v="1"/>
    <x v="0"/>
    <m/>
  </r>
  <r>
    <n v="110086"/>
    <x v="0"/>
    <x v="0"/>
    <x v="0"/>
    <x v="5"/>
    <x v="8"/>
    <x v="276"/>
    <x v="0"/>
    <x v="0"/>
    <s v="Tesseramento"/>
    <x v="1"/>
    <x v="4"/>
    <x v="0"/>
    <m/>
  </r>
  <r>
    <n v="44838"/>
    <x v="0"/>
    <x v="0"/>
    <x v="0"/>
    <x v="0"/>
    <x v="11"/>
    <x v="142"/>
    <x v="0"/>
    <x v="0"/>
    <s v="Tesseramento"/>
    <x v="1"/>
    <x v="0"/>
    <x v="0"/>
    <m/>
  </r>
  <r>
    <n v="15240"/>
    <x v="0"/>
    <x v="0"/>
    <x v="0"/>
    <x v="0"/>
    <x v="4"/>
    <x v="303"/>
    <x v="0"/>
    <x v="1"/>
    <s v="Tesseramento"/>
    <x v="1"/>
    <x v="4"/>
    <x v="0"/>
    <m/>
  </r>
  <r>
    <n v="185507"/>
    <x v="0"/>
    <x v="0"/>
    <x v="0"/>
    <x v="0"/>
    <x v="8"/>
    <x v="276"/>
    <x v="0"/>
    <x v="1"/>
    <s v="Tesseramento"/>
    <x v="1"/>
    <x v="3"/>
    <x v="0"/>
    <m/>
  </r>
  <r>
    <n v="132076"/>
    <x v="0"/>
    <x v="0"/>
    <x v="0"/>
    <x v="0"/>
    <x v="4"/>
    <x v="303"/>
    <x v="0"/>
    <x v="0"/>
    <s v="Tesseramento"/>
    <x v="1"/>
    <x v="4"/>
    <x v="0"/>
    <m/>
  </r>
  <r>
    <n v="110996"/>
    <x v="0"/>
    <x v="0"/>
    <x v="0"/>
    <x v="2"/>
    <x v="8"/>
    <x v="276"/>
    <x v="0"/>
    <x v="0"/>
    <s v="Tesseramento"/>
    <x v="1"/>
    <x v="4"/>
    <x v="0"/>
    <m/>
  </r>
  <r>
    <n v="140275"/>
    <x v="0"/>
    <x v="0"/>
    <x v="0"/>
    <x v="0"/>
    <x v="8"/>
    <x v="276"/>
    <x v="0"/>
    <x v="0"/>
    <s v="Tesseramento"/>
    <x v="1"/>
    <x v="0"/>
    <x v="0"/>
    <m/>
  </r>
  <r>
    <n v="153438"/>
    <x v="0"/>
    <x v="0"/>
    <x v="0"/>
    <x v="0"/>
    <x v="11"/>
    <x v="142"/>
    <x v="0"/>
    <x v="0"/>
    <s v="Tesseramento"/>
    <x v="1"/>
    <x v="0"/>
    <x v="0"/>
    <m/>
  </r>
  <r>
    <n v="175474"/>
    <x v="0"/>
    <x v="0"/>
    <x v="0"/>
    <x v="0"/>
    <x v="11"/>
    <x v="142"/>
    <x v="0"/>
    <x v="0"/>
    <s v="Tesseramento"/>
    <x v="1"/>
    <x v="0"/>
    <x v="0"/>
    <m/>
  </r>
  <r>
    <n v="80821"/>
    <x v="0"/>
    <x v="0"/>
    <x v="0"/>
    <x v="0"/>
    <x v="11"/>
    <x v="142"/>
    <x v="0"/>
    <x v="0"/>
    <s v="Tesseramento"/>
    <x v="1"/>
    <x v="3"/>
    <x v="0"/>
    <m/>
  </r>
  <r>
    <n v="129447"/>
    <x v="0"/>
    <x v="0"/>
    <x v="0"/>
    <x v="0"/>
    <x v="11"/>
    <x v="142"/>
    <x v="0"/>
    <x v="0"/>
    <s v="Tesseramento"/>
    <x v="1"/>
    <x v="0"/>
    <x v="0"/>
    <m/>
  </r>
  <r>
    <n v="196281"/>
    <x v="0"/>
    <x v="0"/>
    <x v="0"/>
    <x v="0"/>
    <x v="11"/>
    <x v="142"/>
    <x v="0"/>
    <x v="1"/>
    <s v="Tesseramento"/>
    <x v="1"/>
    <x v="3"/>
    <x v="0"/>
    <m/>
  </r>
  <r>
    <n v="196279"/>
    <x v="0"/>
    <x v="0"/>
    <x v="0"/>
    <x v="0"/>
    <x v="11"/>
    <x v="142"/>
    <x v="0"/>
    <x v="0"/>
    <s v="Tesseramento"/>
    <x v="1"/>
    <x v="4"/>
    <x v="0"/>
    <m/>
  </r>
  <r>
    <n v="222843"/>
    <x v="0"/>
    <x v="0"/>
    <x v="0"/>
    <x v="1"/>
    <x v="12"/>
    <x v="133"/>
    <x v="0"/>
    <x v="0"/>
    <s v="Tesseramento"/>
    <x v="0"/>
    <x v="1"/>
    <x v="0"/>
    <m/>
  </r>
  <r>
    <n v="222845"/>
    <x v="0"/>
    <x v="0"/>
    <x v="0"/>
    <x v="0"/>
    <x v="12"/>
    <x v="133"/>
    <x v="0"/>
    <x v="0"/>
    <s v="Tesseramento"/>
    <x v="0"/>
    <x v="1"/>
    <x v="0"/>
    <m/>
  </r>
  <r>
    <n v="88034"/>
    <x v="0"/>
    <x v="0"/>
    <x v="0"/>
    <x v="0"/>
    <x v="12"/>
    <x v="133"/>
    <x v="0"/>
    <x v="0"/>
    <s v="Tesseramento"/>
    <x v="0"/>
    <x v="0"/>
    <x v="0"/>
    <m/>
  </r>
  <r>
    <n v="3793"/>
    <x v="0"/>
    <x v="0"/>
    <x v="0"/>
    <x v="0"/>
    <x v="12"/>
    <x v="133"/>
    <x v="0"/>
    <x v="1"/>
    <s v="Tesseramento"/>
    <x v="0"/>
    <x v="3"/>
    <x v="0"/>
    <m/>
  </r>
  <r>
    <n v="127473"/>
    <x v="0"/>
    <x v="0"/>
    <x v="0"/>
    <x v="0"/>
    <x v="7"/>
    <x v="215"/>
    <x v="0"/>
    <x v="0"/>
    <s v="Tesseramento"/>
    <x v="1"/>
    <x v="0"/>
    <x v="0"/>
    <m/>
  </r>
  <r>
    <n v="180538"/>
    <x v="0"/>
    <x v="0"/>
    <x v="0"/>
    <x v="0"/>
    <x v="7"/>
    <x v="215"/>
    <x v="0"/>
    <x v="1"/>
    <s v="Tesseramento"/>
    <x v="1"/>
    <x v="0"/>
    <x v="0"/>
    <m/>
  </r>
  <r>
    <n v="199213"/>
    <x v="0"/>
    <x v="0"/>
    <x v="0"/>
    <x v="0"/>
    <x v="6"/>
    <x v="107"/>
    <x v="0"/>
    <x v="0"/>
    <s v="Tesseramento"/>
    <x v="1"/>
    <x v="3"/>
    <x v="0"/>
    <m/>
  </r>
  <r>
    <n v="95749"/>
    <x v="0"/>
    <x v="0"/>
    <x v="0"/>
    <x v="1"/>
    <x v="8"/>
    <x v="17"/>
    <x v="0"/>
    <x v="1"/>
    <s v="Tesseramento"/>
    <x v="1"/>
    <x v="0"/>
    <x v="0"/>
    <m/>
  </r>
  <r>
    <n v="143923"/>
    <x v="0"/>
    <x v="0"/>
    <x v="0"/>
    <x v="0"/>
    <x v="8"/>
    <x v="17"/>
    <x v="0"/>
    <x v="1"/>
    <s v="Tesseramento"/>
    <x v="1"/>
    <x v="4"/>
    <x v="0"/>
    <m/>
  </r>
  <r>
    <n v="57972"/>
    <x v="0"/>
    <x v="0"/>
    <x v="0"/>
    <x v="0"/>
    <x v="8"/>
    <x v="17"/>
    <x v="0"/>
    <x v="1"/>
    <s v="Tesseramento"/>
    <x v="1"/>
    <x v="3"/>
    <x v="0"/>
    <m/>
  </r>
  <r>
    <n v="65026"/>
    <x v="0"/>
    <x v="0"/>
    <x v="0"/>
    <x v="0"/>
    <x v="8"/>
    <x v="17"/>
    <x v="0"/>
    <x v="0"/>
    <s v="Tesseramento"/>
    <x v="1"/>
    <x v="3"/>
    <x v="0"/>
    <m/>
  </r>
  <r>
    <n v="150652"/>
    <x v="0"/>
    <x v="0"/>
    <x v="0"/>
    <x v="0"/>
    <x v="8"/>
    <x v="17"/>
    <x v="0"/>
    <x v="0"/>
    <s v="Tesseramento"/>
    <x v="1"/>
    <x v="0"/>
    <x v="0"/>
    <m/>
  </r>
  <r>
    <n v="47769"/>
    <x v="0"/>
    <x v="0"/>
    <x v="0"/>
    <x v="0"/>
    <x v="8"/>
    <x v="17"/>
    <x v="0"/>
    <x v="0"/>
    <s v="Tesseramento"/>
    <x v="1"/>
    <x v="0"/>
    <x v="0"/>
    <m/>
  </r>
  <r>
    <n v="161263"/>
    <x v="1"/>
    <x v="0"/>
    <x v="0"/>
    <x v="0"/>
    <x v="8"/>
    <x v="17"/>
    <x v="0"/>
    <x v="0"/>
    <s v="Tesseramento"/>
    <x v="1"/>
    <x v="6"/>
    <x v="0"/>
    <m/>
  </r>
  <r>
    <n v="142640"/>
    <x v="0"/>
    <x v="0"/>
    <x v="0"/>
    <x v="0"/>
    <x v="8"/>
    <x v="17"/>
    <x v="0"/>
    <x v="0"/>
    <s v="Tesseramento"/>
    <x v="1"/>
    <x v="0"/>
    <x v="0"/>
    <m/>
  </r>
  <r>
    <n v="26417"/>
    <x v="0"/>
    <x v="0"/>
    <x v="0"/>
    <x v="0"/>
    <x v="4"/>
    <x v="18"/>
    <x v="0"/>
    <x v="0"/>
    <s v="Tesseramento"/>
    <x v="1"/>
    <x v="3"/>
    <x v="0"/>
    <m/>
  </r>
  <r>
    <n v="189992"/>
    <x v="0"/>
    <x v="0"/>
    <x v="0"/>
    <x v="0"/>
    <x v="8"/>
    <x v="17"/>
    <x v="0"/>
    <x v="0"/>
    <s v="Tesseramento"/>
    <x v="1"/>
    <x v="0"/>
    <x v="0"/>
    <m/>
  </r>
  <r>
    <n v="119889"/>
    <x v="0"/>
    <x v="0"/>
    <x v="0"/>
    <x v="0"/>
    <x v="8"/>
    <x v="17"/>
    <x v="0"/>
    <x v="0"/>
    <s v="Tesseramento"/>
    <x v="1"/>
    <x v="0"/>
    <x v="0"/>
    <m/>
  </r>
  <r>
    <n v="54812"/>
    <x v="0"/>
    <x v="0"/>
    <x v="0"/>
    <x v="0"/>
    <x v="4"/>
    <x v="18"/>
    <x v="0"/>
    <x v="0"/>
    <s v="Tesseramento"/>
    <x v="1"/>
    <x v="1"/>
    <x v="0"/>
    <m/>
  </r>
  <r>
    <n v="31860"/>
    <x v="0"/>
    <x v="0"/>
    <x v="0"/>
    <x v="0"/>
    <x v="8"/>
    <x v="276"/>
    <x v="0"/>
    <x v="0"/>
    <s v="Tesseramento"/>
    <x v="1"/>
    <x v="4"/>
    <x v="0"/>
    <m/>
  </r>
  <r>
    <n v="103030"/>
    <x v="0"/>
    <x v="0"/>
    <x v="0"/>
    <x v="0"/>
    <x v="4"/>
    <x v="18"/>
    <x v="0"/>
    <x v="0"/>
    <s v="Tesseramento"/>
    <x v="1"/>
    <x v="4"/>
    <x v="0"/>
    <m/>
  </r>
  <r>
    <n v="169194"/>
    <x v="0"/>
    <x v="0"/>
    <x v="0"/>
    <x v="0"/>
    <x v="4"/>
    <x v="18"/>
    <x v="0"/>
    <x v="0"/>
    <s v="Tesseramento"/>
    <x v="1"/>
    <x v="0"/>
    <x v="0"/>
    <m/>
  </r>
  <r>
    <n v="73165"/>
    <x v="0"/>
    <x v="0"/>
    <x v="0"/>
    <x v="0"/>
    <x v="4"/>
    <x v="18"/>
    <x v="0"/>
    <x v="0"/>
    <s v="Tesseramento"/>
    <x v="1"/>
    <x v="4"/>
    <x v="0"/>
    <m/>
  </r>
  <r>
    <n v="37980"/>
    <x v="0"/>
    <x v="0"/>
    <x v="0"/>
    <x v="0"/>
    <x v="8"/>
    <x v="17"/>
    <x v="0"/>
    <x v="0"/>
    <s v="Tesseramento"/>
    <x v="1"/>
    <x v="4"/>
    <x v="0"/>
    <m/>
  </r>
  <r>
    <n v="27719"/>
    <x v="0"/>
    <x v="0"/>
    <x v="0"/>
    <x v="2"/>
    <x v="8"/>
    <x v="276"/>
    <x v="0"/>
    <x v="0"/>
    <s v="Tesseramento"/>
    <x v="1"/>
    <x v="0"/>
    <x v="0"/>
    <m/>
  </r>
  <r>
    <n v="97310"/>
    <x v="0"/>
    <x v="0"/>
    <x v="0"/>
    <x v="0"/>
    <x v="8"/>
    <x v="276"/>
    <x v="0"/>
    <x v="1"/>
    <s v="Tesseramento"/>
    <x v="1"/>
    <x v="3"/>
    <x v="0"/>
    <m/>
  </r>
  <r>
    <n v="212637"/>
    <x v="0"/>
    <x v="0"/>
    <x v="0"/>
    <x v="0"/>
    <x v="8"/>
    <x v="17"/>
    <x v="0"/>
    <x v="0"/>
    <s v="Tesseramento"/>
    <x v="1"/>
    <x v="3"/>
    <x v="0"/>
    <m/>
  </r>
  <r>
    <n v="57973"/>
    <x v="0"/>
    <x v="0"/>
    <x v="0"/>
    <x v="0"/>
    <x v="8"/>
    <x v="17"/>
    <x v="0"/>
    <x v="0"/>
    <s v="Tesseramento"/>
    <x v="1"/>
    <x v="4"/>
    <x v="0"/>
    <m/>
  </r>
  <r>
    <n v="27080"/>
    <x v="0"/>
    <x v="0"/>
    <x v="0"/>
    <x v="0"/>
    <x v="8"/>
    <x v="17"/>
    <x v="0"/>
    <x v="0"/>
    <s v="Tesseramento"/>
    <x v="1"/>
    <x v="4"/>
    <x v="0"/>
    <m/>
  </r>
  <r>
    <n v="162355"/>
    <x v="0"/>
    <x v="0"/>
    <x v="0"/>
    <x v="0"/>
    <x v="4"/>
    <x v="18"/>
    <x v="0"/>
    <x v="1"/>
    <s v="Tesseramento"/>
    <x v="1"/>
    <x v="4"/>
    <x v="0"/>
    <m/>
  </r>
  <r>
    <n v="27721"/>
    <x v="0"/>
    <x v="0"/>
    <x v="0"/>
    <x v="0"/>
    <x v="8"/>
    <x v="276"/>
    <x v="0"/>
    <x v="0"/>
    <s v="Tesseramento"/>
    <x v="1"/>
    <x v="4"/>
    <x v="0"/>
    <m/>
  </r>
  <r>
    <n v="92766"/>
    <x v="0"/>
    <x v="0"/>
    <x v="0"/>
    <x v="0"/>
    <x v="4"/>
    <x v="18"/>
    <x v="0"/>
    <x v="0"/>
    <s v="Tesseramento"/>
    <x v="1"/>
    <x v="1"/>
    <x v="0"/>
    <m/>
  </r>
  <r>
    <n v="27079"/>
    <x v="0"/>
    <x v="0"/>
    <x v="0"/>
    <x v="0"/>
    <x v="8"/>
    <x v="17"/>
    <x v="0"/>
    <x v="1"/>
    <s v="Tesseramento"/>
    <x v="1"/>
    <x v="4"/>
    <x v="0"/>
    <m/>
  </r>
  <r>
    <n v="122006"/>
    <x v="0"/>
    <x v="0"/>
    <x v="0"/>
    <x v="1"/>
    <x v="8"/>
    <x v="276"/>
    <x v="0"/>
    <x v="1"/>
    <s v="Tesseramento"/>
    <x v="1"/>
    <x v="0"/>
    <x v="0"/>
    <m/>
  </r>
  <r>
    <n v="27722"/>
    <x v="0"/>
    <x v="0"/>
    <x v="0"/>
    <x v="0"/>
    <x v="8"/>
    <x v="276"/>
    <x v="0"/>
    <x v="0"/>
    <s v="Tesseramento"/>
    <x v="1"/>
    <x v="4"/>
    <x v="0"/>
    <m/>
  </r>
  <r>
    <n v="76038"/>
    <x v="0"/>
    <x v="0"/>
    <x v="0"/>
    <x v="0"/>
    <x v="8"/>
    <x v="17"/>
    <x v="0"/>
    <x v="0"/>
    <s v="Tesseramento"/>
    <x v="1"/>
    <x v="4"/>
    <x v="0"/>
    <m/>
  </r>
  <r>
    <n v="226014"/>
    <x v="0"/>
    <x v="0"/>
    <x v="0"/>
    <x v="0"/>
    <x v="8"/>
    <x v="17"/>
    <x v="0"/>
    <x v="0"/>
    <s v="Tesseramento"/>
    <x v="1"/>
    <x v="3"/>
    <x v="0"/>
    <m/>
  </r>
  <r>
    <n v="26663"/>
    <x v="0"/>
    <x v="0"/>
    <x v="2"/>
    <x v="0"/>
    <x v="4"/>
    <x v="18"/>
    <x v="0"/>
    <x v="0"/>
    <s v="Tesseramento"/>
    <x v="1"/>
    <x v="0"/>
    <x v="0"/>
    <m/>
  </r>
  <r>
    <n v="114844"/>
    <x v="0"/>
    <x v="0"/>
    <x v="0"/>
    <x v="0"/>
    <x v="8"/>
    <x v="17"/>
    <x v="0"/>
    <x v="0"/>
    <s v="Tesseramento"/>
    <x v="1"/>
    <x v="4"/>
    <x v="0"/>
    <m/>
  </r>
  <r>
    <n v="110997"/>
    <x v="0"/>
    <x v="0"/>
    <x v="0"/>
    <x v="1"/>
    <x v="8"/>
    <x v="276"/>
    <x v="0"/>
    <x v="1"/>
    <s v="Tesseramento"/>
    <x v="1"/>
    <x v="4"/>
    <x v="0"/>
    <m/>
  </r>
  <r>
    <n v="158616"/>
    <x v="0"/>
    <x v="0"/>
    <x v="0"/>
    <x v="0"/>
    <x v="8"/>
    <x v="276"/>
    <x v="0"/>
    <x v="1"/>
    <s v="Tesseramento"/>
    <x v="1"/>
    <x v="3"/>
    <x v="0"/>
    <m/>
  </r>
  <r>
    <n v="27723"/>
    <x v="0"/>
    <x v="0"/>
    <x v="0"/>
    <x v="0"/>
    <x v="8"/>
    <x v="276"/>
    <x v="0"/>
    <x v="1"/>
    <s v="Tesseramento"/>
    <x v="1"/>
    <x v="4"/>
    <x v="0"/>
    <m/>
  </r>
  <r>
    <n v="136862"/>
    <x v="0"/>
    <x v="0"/>
    <x v="0"/>
    <x v="0"/>
    <x v="8"/>
    <x v="17"/>
    <x v="0"/>
    <x v="0"/>
    <s v="Tesseramento"/>
    <x v="1"/>
    <x v="3"/>
    <x v="0"/>
    <m/>
  </r>
  <r>
    <n v="117203"/>
    <x v="0"/>
    <x v="0"/>
    <x v="0"/>
    <x v="0"/>
    <x v="8"/>
    <x v="276"/>
    <x v="0"/>
    <x v="1"/>
    <s v="Tesseramento"/>
    <x v="1"/>
    <x v="0"/>
    <x v="0"/>
    <m/>
  </r>
  <r>
    <n v="218777"/>
    <x v="0"/>
    <x v="0"/>
    <x v="0"/>
    <x v="2"/>
    <x v="8"/>
    <x v="276"/>
    <x v="0"/>
    <x v="0"/>
    <s v="Tesseramento"/>
    <x v="1"/>
    <x v="0"/>
    <x v="0"/>
    <m/>
  </r>
  <r>
    <n v="27733"/>
    <x v="0"/>
    <x v="0"/>
    <x v="0"/>
    <x v="0"/>
    <x v="8"/>
    <x v="276"/>
    <x v="0"/>
    <x v="0"/>
    <s v="Tesseramento"/>
    <x v="1"/>
    <x v="3"/>
    <x v="0"/>
    <m/>
  </r>
  <r>
    <n v="152411"/>
    <x v="0"/>
    <x v="0"/>
    <x v="0"/>
    <x v="0"/>
    <x v="8"/>
    <x v="276"/>
    <x v="0"/>
    <x v="0"/>
    <s v="Tesseramento"/>
    <x v="1"/>
    <x v="0"/>
    <x v="0"/>
    <m/>
  </r>
  <r>
    <n v="27743"/>
    <x v="0"/>
    <x v="0"/>
    <x v="0"/>
    <x v="0"/>
    <x v="8"/>
    <x v="276"/>
    <x v="0"/>
    <x v="0"/>
    <s v="Tesseramento"/>
    <x v="1"/>
    <x v="4"/>
    <x v="0"/>
    <m/>
  </r>
  <r>
    <n v="74242"/>
    <x v="0"/>
    <x v="0"/>
    <x v="0"/>
    <x v="0"/>
    <x v="8"/>
    <x v="276"/>
    <x v="0"/>
    <x v="0"/>
    <s v="Tesseramento"/>
    <x v="1"/>
    <x v="1"/>
    <x v="0"/>
    <m/>
  </r>
  <r>
    <n v="182202"/>
    <x v="0"/>
    <x v="0"/>
    <x v="0"/>
    <x v="0"/>
    <x v="8"/>
    <x v="276"/>
    <x v="0"/>
    <x v="1"/>
    <s v="Tesseramento"/>
    <x v="1"/>
    <x v="3"/>
    <x v="0"/>
    <m/>
  </r>
  <r>
    <n v="138602"/>
    <x v="0"/>
    <x v="0"/>
    <x v="0"/>
    <x v="0"/>
    <x v="8"/>
    <x v="276"/>
    <x v="0"/>
    <x v="0"/>
    <s v="Tesseramento"/>
    <x v="1"/>
    <x v="4"/>
    <x v="0"/>
    <m/>
  </r>
  <r>
    <n v="182288"/>
    <x v="0"/>
    <x v="0"/>
    <x v="0"/>
    <x v="2"/>
    <x v="8"/>
    <x v="276"/>
    <x v="0"/>
    <x v="0"/>
    <s v="Tesseramento"/>
    <x v="1"/>
    <x v="0"/>
    <x v="0"/>
    <m/>
  </r>
  <r>
    <n v="101763"/>
    <x v="0"/>
    <x v="0"/>
    <x v="0"/>
    <x v="0"/>
    <x v="8"/>
    <x v="276"/>
    <x v="0"/>
    <x v="0"/>
    <s v="Tesseramento"/>
    <x v="1"/>
    <x v="0"/>
    <x v="0"/>
    <m/>
  </r>
  <r>
    <n v="93265"/>
    <x v="0"/>
    <x v="0"/>
    <x v="0"/>
    <x v="0"/>
    <x v="8"/>
    <x v="276"/>
    <x v="0"/>
    <x v="0"/>
    <s v="Tesseramento"/>
    <x v="1"/>
    <x v="0"/>
    <x v="0"/>
    <m/>
  </r>
  <r>
    <n v="89032"/>
    <x v="0"/>
    <x v="0"/>
    <x v="0"/>
    <x v="0"/>
    <x v="8"/>
    <x v="276"/>
    <x v="0"/>
    <x v="0"/>
    <s v="Tesseramento"/>
    <x v="1"/>
    <x v="4"/>
    <x v="0"/>
    <m/>
  </r>
  <r>
    <n v="107296"/>
    <x v="0"/>
    <x v="0"/>
    <x v="0"/>
    <x v="2"/>
    <x v="8"/>
    <x v="276"/>
    <x v="0"/>
    <x v="0"/>
    <s v="Tesseramento"/>
    <x v="1"/>
    <x v="4"/>
    <x v="0"/>
    <m/>
  </r>
  <r>
    <n v="83260"/>
    <x v="0"/>
    <x v="0"/>
    <x v="0"/>
    <x v="0"/>
    <x v="8"/>
    <x v="276"/>
    <x v="0"/>
    <x v="0"/>
    <s v="Tesseramento"/>
    <x v="1"/>
    <x v="0"/>
    <x v="0"/>
    <m/>
  </r>
  <r>
    <n v="9872"/>
    <x v="0"/>
    <x v="0"/>
    <x v="0"/>
    <x v="0"/>
    <x v="4"/>
    <x v="80"/>
    <x v="0"/>
    <x v="0"/>
    <s v="Tesseramento"/>
    <x v="1"/>
    <x v="4"/>
    <x v="0"/>
    <m/>
  </r>
  <r>
    <n v="182292"/>
    <x v="0"/>
    <x v="0"/>
    <x v="0"/>
    <x v="2"/>
    <x v="8"/>
    <x v="276"/>
    <x v="0"/>
    <x v="0"/>
    <s v="Tesseramento"/>
    <x v="1"/>
    <x v="4"/>
    <x v="0"/>
    <m/>
  </r>
  <r>
    <n v="27777"/>
    <x v="0"/>
    <x v="0"/>
    <x v="0"/>
    <x v="0"/>
    <x v="8"/>
    <x v="276"/>
    <x v="0"/>
    <x v="0"/>
    <s v="Tesseramento"/>
    <x v="1"/>
    <x v="4"/>
    <x v="0"/>
    <m/>
  </r>
  <r>
    <n v="27773"/>
    <x v="0"/>
    <x v="0"/>
    <x v="0"/>
    <x v="0"/>
    <x v="8"/>
    <x v="276"/>
    <x v="0"/>
    <x v="0"/>
    <s v="Tesseramento"/>
    <x v="1"/>
    <x v="0"/>
    <x v="0"/>
    <m/>
  </r>
  <r>
    <n v="27778"/>
    <x v="0"/>
    <x v="0"/>
    <x v="0"/>
    <x v="2"/>
    <x v="8"/>
    <x v="276"/>
    <x v="0"/>
    <x v="0"/>
    <s v="Tesseramento"/>
    <x v="1"/>
    <x v="3"/>
    <x v="0"/>
    <m/>
  </r>
  <r>
    <n v="20813"/>
    <x v="0"/>
    <x v="0"/>
    <x v="0"/>
    <x v="2"/>
    <x v="8"/>
    <x v="276"/>
    <x v="0"/>
    <x v="0"/>
    <s v="Tesseramento"/>
    <x v="1"/>
    <x v="3"/>
    <x v="0"/>
    <m/>
  </r>
  <r>
    <n v="97844"/>
    <x v="0"/>
    <x v="0"/>
    <x v="0"/>
    <x v="0"/>
    <x v="8"/>
    <x v="17"/>
    <x v="0"/>
    <x v="0"/>
    <s v="Tesseramento"/>
    <x v="1"/>
    <x v="1"/>
    <x v="0"/>
    <m/>
  </r>
  <r>
    <n v="124147"/>
    <x v="0"/>
    <x v="0"/>
    <x v="0"/>
    <x v="0"/>
    <x v="8"/>
    <x v="17"/>
    <x v="0"/>
    <x v="1"/>
    <s v="Tesseramento"/>
    <x v="1"/>
    <x v="0"/>
    <x v="0"/>
    <m/>
  </r>
  <r>
    <n v="80798"/>
    <x v="0"/>
    <x v="0"/>
    <x v="0"/>
    <x v="0"/>
    <x v="8"/>
    <x v="17"/>
    <x v="0"/>
    <x v="1"/>
    <s v="Tesseramento"/>
    <x v="1"/>
    <x v="3"/>
    <x v="0"/>
    <m/>
  </r>
  <r>
    <n v="59835"/>
    <x v="0"/>
    <x v="0"/>
    <x v="0"/>
    <x v="0"/>
    <x v="8"/>
    <x v="17"/>
    <x v="0"/>
    <x v="1"/>
    <s v="Tesseramento"/>
    <x v="1"/>
    <x v="3"/>
    <x v="0"/>
    <m/>
  </r>
  <r>
    <n v="89737"/>
    <x v="0"/>
    <x v="0"/>
    <x v="0"/>
    <x v="0"/>
    <x v="8"/>
    <x v="17"/>
    <x v="0"/>
    <x v="1"/>
    <s v="Tesseramento"/>
    <x v="1"/>
    <x v="0"/>
    <x v="0"/>
    <m/>
  </r>
  <r>
    <n v="88588"/>
    <x v="0"/>
    <x v="0"/>
    <x v="0"/>
    <x v="0"/>
    <x v="8"/>
    <x v="276"/>
    <x v="0"/>
    <x v="1"/>
    <s v="Tesseramento"/>
    <x v="1"/>
    <x v="4"/>
    <x v="0"/>
    <m/>
  </r>
  <r>
    <n v="6616"/>
    <x v="0"/>
    <x v="0"/>
    <x v="0"/>
    <x v="0"/>
    <x v="8"/>
    <x v="17"/>
    <x v="0"/>
    <x v="1"/>
    <s v="Tesseramento"/>
    <x v="1"/>
    <x v="4"/>
    <x v="0"/>
    <m/>
  </r>
  <r>
    <n v="155954"/>
    <x v="0"/>
    <x v="0"/>
    <x v="0"/>
    <x v="1"/>
    <x v="8"/>
    <x v="276"/>
    <x v="0"/>
    <x v="1"/>
    <s v="Tesseramento"/>
    <x v="1"/>
    <x v="0"/>
    <x v="0"/>
    <m/>
  </r>
  <r>
    <n v="117209"/>
    <x v="0"/>
    <x v="0"/>
    <x v="0"/>
    <x v="0"/>
    <x v="8"/>
    <x v="276"/>
    <x v="0"/>
    <x v="0"/>
    <s v="Tesseramento"/>
    <x v="1"/>
    <x v="0"/>
    <x v="0"/>
    <m/>
  </r>
  <r>
    <n v="128581"/>
    <x v="0"/>
    <x v="0"/>
    <x v="0"/>
    <x v="1"/>
    <x v="8"/>
    <x v="17"/>
    <x v="0"/>
    <x v="1"/>
    <s v="Tesseramento"/>
    <x v="1"/>
    <x v="3"/>
    <x v="0"/>
    <m/>
  </r>
  <r>
    <n v="63169"/>
    <x v="0"/>
    <x v="0"/>
    <x v="0"/>
    <x v="0"/>
    <x v="8"/>
    <x v="17"/>
    <x v="0"/>
    <x v="1"/>
    <s v="Tesseramento"/>
    <x v="1"/>
    <x v="3"/>
    <x v="0"/>
    <m/>
  </r>
  <r>
    <n v="199553"/>
    <x v="0"/>
    <x v="0"/>
    <x v="0"/>
    <x v="0"/>
    <x v="8"/>
    <x v="17"/>
    <x v="0"/>
    <x v="0"/>
    <s v="Tesseramento"/>
    <x v="1"/>
    <x v="0"/>
    <x v="0"/>
    <m/>
  </r>
  <r>
    <n v="140278"/>
    <x v="0"/>
    <x v="0"/>
    <x v="0"/>
    <x v="1"/>
    <x v="8"/>
    <x v="276"/>
    <x v="0"/>
    <x v="0"/>
    <s v="Tesseramento"/>
    <x v="1"/>
    <x v="0"/>
    <x v="0"/>
    <m/>
  </r>
  <r>
    <n v="128580"/>
    <x v="0"/>
    <x v="0"/>
    <x v="0"/>
    <x v="2"/>
    <x v="8"/>
    <x v="17"/>
    <x v="0"/>
    <x v="1"/>
    <s v="Tesseramento"/>
    <x v="1"/>
    <x v="0"/>
    <x v="0"/>
    <m/>
  </r>
  <r>
    <n v="182296"/>
    <x v="0"/>
    <x v="0"/>
    <x v="0"/>
    <x v="2"/>
    <x v="8"/>
    <x v="276"/>
    <x v="0"/>
    <x v="0"/>
    <s v="Tesseramento"/>
    <x v="1"/>
    <x v="4"/>
    <x v="0"/>
    <m/>
  </r>
  <r>
    <n v="27793"/>
    <x v="0"/>
    <x v="0"/>
    <x v="0"/>
    <x v="0"/>
    <x v="8"/>
    <x v="276"/>
    <x v="0"/>
    <x v="0"/>
    <s v="Tesseramento"/>
    <x v="1"/>
    <x v="3"/>
    <x v="0"/>
    <m/>
  </r>
  <r>
    <n v="33339"/>
    <x v="0"/>
    <x v="0"/>
    <x v="0"/>
    <x v="0"/>
    <x v="8"/>
    <x v="17"/>
    <x v="0"/>
    <x v="0"/>
    <s v="Tesseramento"/>
    <x v="1"/>
    <x v="3"/>
    <x v="0"/>
    <m/>
  </r>
  <r>
    <n v="21356"/>
    <x v="0"/>
    <x v="0"/>
    <x v="0"/>
    <x v="0"/>
    <x v="8"/>
    <x v="17"/>
    <x v="0"/>
    <x v="0"/>
    <s v="Tesseramento"/>
    <x v="1"/>
    <x v="1"/>
    <x v="0"/>
    <m/>
  </r>
  <r>
    <n v="59849"/>
    <x v="0"/>
    <x v="0"/>
    <x v="0"/>
    <x v="1"/>
    <x v="8"/>
    <x v="17"/>
    <x v="0"/>
    <x v="0"/>
    <s v="Tesseramento"/>
    <x v="1"/>
    <x v="3"/>
    <x v="0"/>
    <m/>
  </r>
  <r>
    <n v="6618"/>
    <x v="0"/>
    <x v="0"/>
    <x v="0"/>
    <x v="0"/>
    <x v="8"/>
    <x v="17"/>
    <x v="0"/>
    <x v="0"/>
    <s v="Tesseramento"/>
    <x v="1"/>
    <x v="4"/>
    <x v="0"/>
    <m/>
  </r>
  <r>
    <n v="27794"/>
    <x v="0"/>
    <x v="0"/>
    <x v="0"/>
    <x v="0"/>
    <x v="8"/>
    <x v="276"/>
    <x v="0"/>
    <x v="0"/>
    <s v="Tesseramento"/>
    <x v="1"/>
    <x v="4"/>
    <x v="0"/>
    <m/>
  </r>
  <r>
    <n v="27041"/>
    <x v="0"/>
    <x v="0"/>
    <x v="0"/>
    <x v="0"/>
    <x v="8"/>
    <x v="17"/>
    <x v="0"/>
    <x v="0"/>
    <s v="Tesseramento"/>
    <x v="1"/>
    <x v="4"/>
    <x v="0"/>
    <m/>
  </r>
  <r>
    <n v="7404"/>
    <x v="0"/>
    <x v="0"/>
    <x v="0"/>
    <x v="4"/>
    <x v="8"/>
    <x v="276"/>
    <x v="0"/>
    <x v="0"/>
    <s v="Tesseramento"/>
    <x v="1"/>
    <x v="0"/>
    <x v="0"/>
    <m/>
  </r>
  <r>
    <n v="9260"/>
    <x v="0"/>
    <x v="0"/>
    <x v="0"/>
    <x v="2"/>
    <x v="8"/>
    <x v="276"/>
    <x v="0"/>
    <x v="1"/>
    <s v="Tesseramento"/>
    <x v="1"/>
    <x v="4"/>
    <x v="0"/>
    <m/>
  </r>
  <r>
    <n v="144818"/>
    <x v="0"/>
    <x v="0"/>
    <x v="0"/>
    <x v="0"/>
    <x v="8"/>
    <x v="276"/>
    <x v="0"/>
    <x v="0"/>
    <s v="Tesseramento"/>
    <x v="1"/>
    <x v="0"/>
    <x v="0"/>
    <m/>
  </r>
  <r>
    <n v="59850"/>
    <x v="0"/>
    <x v="0"/>
    <x v="0"/>
    <x v="0"/>
    <x v="8"/>
    <x v="17"/>
    <x v="0"/>
    <x v="0"/>
    <s v="Tesseramento"/>
    <x v="1"/>
    <x v="0"/>
    <x v="0"/>
    <m/>
  </r>
  <r>
    <n v="97313"/>
    <x v="0"/>
    <x v="0"/>
    <x v="0"/>
    <x v="1"/>
    <x v="8"/>
    <x v="276"/>
    <x v="0"/>
    <x v="1"/>
    <s v="Tesseramento"/>
    <x v="1"/>
    <x v="4"/>
    <x v="0"/>
    <m/>
  </r>
  <r>
    <n v="182297"/>
    <x v="0"/>
    <x v="0"/>
    <x v="0"/>
    <x v="2"/>
    <x v="8"/>
    <x v="276"/>
    <x v="0"/>
    <x v="0"/>
    <s v="Tesseramento"/>
    <x v="1"/>
    <x v="4"/>
    <x v="0"/>
    <m/>
  </r>
  <r>
    <n v="78014"/>
    <x v="0"/>
    <x v="0"/>
    <x v="0"/>
    <x v="0"/>
    <x v="8"/>
    <x v="276"/>
    <x v="0"/>
    <x v="0"/>
    <s v="Tesseramento"/>
    <x v="1"/>
    <x v="4"/>
    <x v="0"/>
    <m/>
  </r>
  <r>
    <n v="226013"/>
    <x v="0"/>
    <x v="0"/>
    <x v="0"/>
    <x v="0"/>
    <x v="8"/>
    <x v="17"/>
    <x v="0"/>
    <x v="0"/>
    <s v="Tesseramento"/>
    <x v="1"/>
    <x v="0"/>
    <x v="0"/>
    <m/>
  </r>
  <r>
    <n v="27047"/>
    <x v="0"/>
    <x v="0"/>
    <x v="0"/>
    <x v="0"/>
    <x v="8"/>
    <x v="17"/>
    <x v="0"/>
    <x v="0"/>
    <s v="Tesseramento"/>
    <x v="1"/>
    <x v="4"/>
    <x v="0"/>
    <m/>
  </r>
  <r>
    <n v="182298"/>
    <x v="0"/>
    <x v="0"/>
    <x v="0"/>
    <x v="2"/>
    <x v="8"/>
    <x v="276"/>
    <x v="0"/>
    <x v="0"/>
    <s v="Tesseramento"/>
    <x v="1"/>
    <x v="3"/>
    <x v="0"/>
    <m/>
  </r>
  <r>
    <n v="41558"/>
    <x v="0"/>
    <x v="0"/>
    <x v="0"/>
    <x v="0"/>
    <x v="8"/>
    <x v="17"/>
    <x v="0"/>
    <x v="0"/>
    <s v="Tesseramento"/>
    <x v="1"/>
    <x v="4"/>
    <x v="0"/>
    <m/>
  </r>
  <r>
    <n v="81499"/>
    <x v="0"/>
    <x v="0"/>
    <x v="0"/>
    <x v="0"/>
    <x v="8"/>
    <x v="276"/>
    <x v="0"/>
    <x v="0"/>
    <s v="Tesseramento"/>
    <x v="1"/>
    <x v="0"/>
    <x v="0"/>
    <m/>
  </r>
  <r>
    <n v="63170"/>
    <x v="0"/>
    <x v="0"/>
    <x v="0"/>
    <x v="0"/>
    <x v="8"/>
    <x v="17"/>
    <x v="0"/>
    <x v="0"/>
    <s v="Tesseramento"/>
    <x v="1"/>
    <x v="4"/>
    <x v="0"/>
    <m/>
  </r>
  <r>
    <n v="128584"/>
    <x v="0"/>
    <x v="0"/>
    <x v="0"/>
    <x v="0"/>
    <x v="8"/>
    <x v="17"/>
    <x v="0"/>
    <x v="0"/>
    <s v="Tesseramento"/>
    <x v="1"/>
    <x v="0"/>
    <x v="0"/>
    <m/>
  </r>
  <r>
    <n v="27816"/>
    <x v="0"/>
    <x v="0"/>
    <x v="0"/>
    <x v="0"/>
    <x v="8"/>
    <x v="276"/>
    <x v="0"/>
    <x v="0"/>
    <s v="Tesseramento"/>
    <x v="1"/>
    <x v="0"/>
    <x v="0"/>
    <m/>
  </r>
  <r>
    <n v="15553"/>
    <x v="0"/>
    <x v="0"/>
    <x v="0"/>
    <x v="0"/>
    <x v="8"/>
    <x v="17"/>
    <x v="0"/>
    <x v="0"/>
    <s v="Tesseramento"/>
    <x v="1"/>
    <x v="4"/>
    <x v="0"/>
    <m/>
  </r>
  <r>
    <n v="184411"/>
    <x v="0"/>
    <x v="0"/>
    <x v="0"/>
    <x v="1"/>
    <x v="8"/>
    <x v="276"/>
    <x v="0"/>
    <x v="1"/>
    <s v="Tesseramento"/>
    <x v="1"/>
    <x v="3"/>
    <x v="0"/>
    <m/>
  </r>
  <r>
    <n v="27833"/>
    <x v="0"/>
    <x v="0"/>
    <x v="0"/>
    <x v="0"/>
    <x v="8"/>
    <x v="276"/>
    <x v="0"/>
    <x v="0"/>
    <s v="Tesseramento"/>
    <x v="1"/>
    <x v="4"/>
    <x v="0"/>
    <m/>
  </r>
  <r>
    <n v="27825"/>
    <x v="0"/>
    <x v="0"/>
    <x v="0"/>
    <x v="0"/>
    <x v="8"/>
    <x v="276"/>
    <x v="0"/>
    <x v="0"/>
    <s v="Tesseramento"/>
    <x v="1"/>
    <x v="4"/>
    <x v="0"/>
    <m/>
  </r>
  <r>
    <n v="223251"/>
    <x v="0"/>
    <x v="0"/>
    <x v="0"/>
    <x v="1"/>
    <x v="8"/>
    <x v="17"/>
    <x v="0"/>
    <x v="1"/>
    <s v="Tesseramento"/>
    <x v="1"/>
    <x v="0"/>
    <x v="0"/>
    <m/>
  </r>
  <r>
    <n v="72203"/>
    <x v="0"/>
    <x v="0"/>
    <x v="0"/>
    <x v="0"/>
    <x v="8"/>
    <x v="17"/>
    <x v="0"/>
    <x v="0"/>
    <s v="Tesseramento"/>
    <x v="1"/>
    <x v="0"/>
    <x v="0"/>
    <m/>
  </r>
  <r>
    <n v="26995"/>
    <x v="0"/>
    <x v="0"/>
    <x v="0"/>
    <x v="0"/>
    <x v="8"/>
    <x v="17"/>
    <x v="0"/>
    <x v="1"/>
    <s v="Tesseramento"/>
    <x v="1"/>
    <x v="4"/>
    <x v="0"/>
    <m/>
  </r>
  <r>
    <n v="176826"/>
    <x v="0"/>
    <x v="0"/>
    <x v="0"/>
    <x v="0"/>
    <x v="8"/>
    <x v="276"/>
    <x v="0"/>
    <x v="1"/>
    <s v="Tesseramento"/>
    <x v="1"/>
    <x v="3"/>
    <x v="0"/>
    <m/>
  </r>
  <r>
    <n v="27823"/>
    <x v="0"/>
    <x v="0"/>
    <x v="0"/>
    <x v="0"/>
    <x v="8"/>
    <x v="276"/>
    <x v="0"/>
    <x v="0"/>
    <s v="Tesseramento"/>
    <x v="1"/>
    <x v="4"/>
    <x v="0"/>
    <m/>
  </r>
  <r>
    <n v="133073"/>
    <x v="0"/>
    <x v="0"/>
    <x v="0"/>
    <x v="1"/>
    <x v="8"/>
    <x v="276"/>
    <x v="0"/>
    <x v="1"/>
    <s v="Tesseramento"/>
    <x v="1"/>
    <x v="1"/>
    <x v="0"/>
    <m/>
  </r>
  <r>
    <n v="129032"/>
    <x v="0"/>
    <x v="0"/>
    <x v="0"/>
    <x v="2"/>
    <x v="8"/>
    <x v="276"/>
    <x v="0"/>
    <x v="0"/>
    <s v="Tesseramento"/>
    <x v="1"/>
    <x v="4"/>
    <x v="0"/>
    <m/>
  </r>
  <r>
    <n v="133072"/>
    <x v="0"/>
    <x v="0"/>
    <x v="0"/>
    <x v="0"/>
    <x v="8"/>
    <x v="276"/>
    <x v="0"/>
    <x v="0"/>
    <s v="Tesseramento"/>
    <x v="1"/>
    <x v="1"/>
    <x v="0"/>
    <m/>
  </r>
  <r>
    <n v="203598"/>
    <x v="0"/>
    <x v="0"/>
    <x v="0"/>
    <x v="0"/>
    <x v="8"/>
    <x v="17"/>
    <x v="0"/>
    <x v="0"/>
    <s v="Tesseramento"/>
    <x v="1"/>
    <x v="0"/>
    <x v="0"/>
    <m/>
  </r>
  <r>
    <n v="27850"/>
    <x v="0"/>
    <x v="0"/>
    <x v="0"/>
    <x v="0"/>
    <x v="8"/>
    <x v="276"/>
    <x v="0"/>
    <x v="0"/>
    <s v="Tesseramento"/>
    <x v="1"/>
    <x v="4"/>
    <x v="0"/>
    <m/>
  </r>
  <r>
    <n v="147585"/>
    <x v="0"/>
    <x v="0"/>
    <x v="0"/>
    <x v="0"/>
    <x v="8"/>
    <x v="17"/>
    <x v="0"/>
    <x v="0"/>
    <s v="Tesseramento"/>
    <x v="1"/>
    <x v="0"/>
    <x v="0"/>
    <m/>
  </r>
  <r>
    <n v="66969"/>
    <x v="0"/>
    <x v="0"/>
    <x v="0"/>
    <x v="0"/>
    <x v="8"/>
    <x v="276"/>
    <x v="0"/>
    <x v="0"/>
    <s v="Tesseramento"/>
    <x v="1"/>
    <x v="0"/>
    <x v="0"/>
    <m/>
  </r>
  <r>
    <n v="74231"/>
    <x v="0"/>
    <x v="0"/>
    <x v="0"/>
    <x v="0"/>
    <x v="8"/>
    <x v="276"/>
    <x v="0"/>
    <x v="0"/>
    <s v="Tesseramento"/>
    <x v="1"/>
    <x v="0"/>
    <x v="0"/>
    <m/>
  </r>
  <r>
    <n v="28136"/>
    <x v="0"/>
    <x v="0"/>
    <x v="0"/>
    <x v="0"/>
    <x v="8"/>
    <x v="276"/>
    <x v="0"/>
    <x v="1"/>
    <s v="Tesseramento"/>
    <x v="1"/>
    <x v="3"/>
    <x v="0"/>
    <m/>
  </r>
  <r>
    <n v="27867"/>
    <x v="0"/>
    <x v="0"/>
    <x v="0"/>
    <x v="2"/>
    <x v="8"/>
    <x v="276"/>
    <x v="0"/>
    <x v="0"/>
    <s v="Tesseramento"/>
    <x v="1"/>
    <x v="4"/>
    <x v="0"/>
    <m/>
  </r>
  <r>
    <n v="13445"/>
    <x v="0"/>
    <x v="0"/>
    <x v="0"/>
    <x v="0"/>
    <x v="8"/>
    <x v="276"/>
    <x v="0"/>
    <x v="0"/>
    <s v="Tesseramento"/>
    <x v="1"/>
    <x v="0"/>
    <x v="0"/>
    <m/>
  </r>
  <r>
    <n v="167056"/>
    <x v="0"/>
    <x v="0"/>
    <x v="0"/>
    <x v="0"/>
    <x v="8"/>
    <x v="276"/>
    <x v="0"/>
    <x v="0"/>
    <s v="Tesseramento"/>
    <x v="1"/>
    <x v="3"/>
    <x v="0"/>
    <m/>
  </r>
  <r>
    <n v="175079"/>
    <x v="0"/>
    <x v="0"/>
    <x v="0"/>
    <x v="1"/>
    <x v="8"/>
    <x v="276"/>
    <x v="0"/>
    <x v="1"/>
    <s v="Tesseramento"/>
    <x v="1"/>
    <x v="3"/>
    <x v="0"/>
    <m/>
  </r>
  <r>
    <n v="27869"/>
    <x v="0"/>
    <x v="0"/>
    <x v="0"/>
    <x v="0"/>
    <x v="8"/>
    <x v="276"/>
    <x v="0"/>
    <x v="0"/>
    <s v="Tesseramento"/>
    <x v="1"/>
    <x v="3"/>
    <x v="0"/>
    <m/>
  </r>
  <r>
    <n v="27535"/>
    <x v="0"/>
    <x v="0"/>
    <x v="0"/>
    <x v="0"/>
    <x v="8"/>
    <x v="276"/>
    <x v="0"/>
    <x v="1"/>
    <s v="Tesseramento"/>
    <x v="1"/>
    <x v="4"/>
    <x v="0"/>
    <m/>
  </r>
  <r>
    <n v="129033"/>
    <x v="0"/>
    <x v="0"/>
    <x v="0"/>
    <x v="2"/>
    <x v="8"/>
    <x v="276"/>
    <x v="0"/>
    <x v="0"/>
    <s v="Tesseramento"/>
    <x v="1"/>
    <x v="4"/>
    <x v="0"/>
    <m/>
  </r>
  <r>
    <n v="110998"/>
    <x v="0"/>
    <x v="0"/>
    <x v="0"/>
    <x v="0"/>
    <x v="8"/>
    <x v="276"/>
    <x v="0"/>
    <x v="0"/>
    <s v="Tesseramento"/>
    <x v="1"/>
    <x v="4"/>
    <x v="0"/>
    <m/>
  </r>
  <r>
    <n v="225644"/>
    <x v="0"/>
    <x v="0"/>
    <x v="0"/>
    <x v="0"/>
    <x v="8"/>
    <x v="276"/>
    <x v="0"/>
    <x v="0"/>
    <s v="Tesseramento"/>
    <x v="1"/>
    <x v="0"/>
    <x v="0"/>
    <m/>
  </r>
  <r>
    <n v="225645"/>
    <x v="0"/>
    <x v="0"/>
    <x v="0"/>
    <x v="0"/>
    <x v="8"/>
    <x v="276"/>
    <x v="0"/>
    <x v="0"/>
    <s v="Tesseramento"/>
    <x v="1"/>
    <x v="0"/>
    <x v="0"/>
    <m/>
  </r>
  <r>
    <n v="27878"/>
    <x v="0"/>
    <x v="0"/>
    <x v="0"/>
    <x v="0"/>
    <x v="8"/>
    <x v="276"/>
    <x v="0"/>
    <x v="0"/>
    <s v="Tesseramento"/>
    <x v="1"/>
    <x v="4"/>
    <x v="0"/>
    <m/>
  </r>
  <r>
    <n v="207805"/>
    <x v="0"/>
    <x v="0"/>
    <x v="0"/>
    <x v="3"/>
    <x v="8"/>
    <x v="276"/>
    <x v="0"/>
    <x v="1"/>
    <s v="Tesseramento"/>
    <x v="1"/>
    <x v="3"/>
    <x v="0"/>
    <m/>
  </r>
  <r>
    <n v="22463"/>
    <x v="0"/>
    <x v="0"/>
    <x v="0"/>
    <x v="0"/>
    <x v="8"/>
    <x v="276"/>
    <x v="0"/>
    <x v="0"/>
    <s v="Tesseramento"/>
    <x v="1"/>
    <x v="0"/>
    <x v="0"/>
    <m/>
  </r>
  <r>
    <n v="110999"/>
    <x v="0"/>
    <x v="0"/>
    <x v="0"/>
    <x v="1"/>
    <x v="8"/>
    <x v="276"/>
    <x v="0"/>
    <x v="0"/>
    <s v="Tesseramento"/>
    <x v="1"/>
    <x v="4"/>
    <x v="0"/>
    <m/>
  </r>
  <r>
    <n v="20999"/>
    <x v="0"/>
    <x v="0"/>
    <x v="0"/>
    <x v="4"/>
    <x v="8"/>
    <x v="276"/>
    <x v="0"/>
    <x v="0"/>
    <s v="Tesseramento"/>
    <x v="1"/>
    <x v="3"/>
    <x v="0"/>
    <m/>
  </r>
  <r>
    <n v="97315"/>
    <x v="0"/>
    <x v="0"/>
    <x v="0"/>
    <x v="2"/>
    <x v="8"/>
    <x v="276"/>
    <x v="0"/>
    <x v="1"/>
    <s v="Tesseramento"/>
    <x v="1"/>
    <x v="0"/>
    <x v="0"/>
    <m/>
  </r>
  <r>
    <n v="27776"/>
    <x v="0"/>
    <x v="0"/>
    <x v="0"/>
    <x v="0"/>
    <x v="8"/>
    <x v="276"/>
    <x v="0"/>
    <x v="1"/>
    <s v="Tesseramento"/>
    <x v="1"/>
    <x v="4"/>
    <x v="0"/>
    <m/>
  </r>
  <r>
    <n v="175080"/>
    <x v="0"/>
    <x v="0"/>
    <x v="0"/>
    <x v="0"/>
    <x v="8"/>
    <x v="276"/>
    <x v="0"/>
    <x v="0"/>
    <s v="Tesseramento"/>
    <x v="1"/>
    <x v="0"/>
    <x v="0"/>
    <m/>
  </r>
  <r>
    <n v="50921"/>
    <x v="0"/>
    <x v="0"/>
    <x v="0"/>
    <x v="0"/>
    <x v="8"/>
    <x v="276"/>
    <x v="0"/>
    <x v="0"/>
    <s v="Tesseramento"/>
    <x v="1"/>
    <x v="4"/>
    <x v="0"/>
    <m/>
  </r>
  <r>
    <n v="27893"/>
    <x v="0"/>
    <x v="0"/>
    <x v="0"/>
    <x v="0"/>
    <x v="8"/>
    <x v="276"/>
    <x v="0"/>
    <x v="0"/>
    <s v="Tesseramento"/>
    <x v="1"/>
    <x v="3"/>
    <x v="0"/>
    <m/>
  </r>
  <r>
    <n v="9269"/>
    <x v="0"/>
    <x v="0"/>
    <x v="0"/>
    <x v="0"/>
    <x v="8"/>
    <x v="276"/>
    <x v="0"/>
    <x v="0"/>
    <s v="Tesseramento"/>
    <x v="1"/>
    <x v="4"/>
    <x v="0"/>
    <m/>
  </r>
  <r>
    <n v="27896"/>
    <x v="0"/>
    <x v="0"/>
    <x v="0"/>
    <x v="0"/>
    <x v="8"/>
    <x v="276"/>
    <x v="0"/>
    <x v="0"/>
    <s v="Tesseramento"/>
    <x v="1"/>
    <x v="3"/>
    <x v="0"/>
    <m/>
  </r>
  <r>
    <n v="100093"/>
    <x v="0"/>
    <x v="0"/>
    <x v="0"/>
    <x v="0"/>
    <x v="8"/>
    <x v="276"/>
    <x v="0"/>
    <x v="1"/>
    <s v="Tesseramento"/>
    <x v="1"/>
    <x v="3"/>
    <x v="0"/>
    <m/>
  </r>
  <r>
    <n v="170727"/>
    <x v="0"/>
    <x v="0"/>
    <x v="0"/>
    <x v="0"/>
    <x v="8"/>
    <x v="276"/>
    <x v="0"/>
    <x v="0"/>
    <s v="Tesseramento"/>
    <x v="1"/>
    <x v="0"/>
    <x v="0"/>
    <m/>
  </r>
  <r>
    <n v="89035"/>
    <x v="0"/>
    <x v="0"/>
    <x v="0"/>
    <x v="2"/>
    <x v="8"/>
    <x v="276"/>
    <x v="0"/>
    <x v="0"/>
    <s v="Tesseramento"/>
    <x v="1"/>
    <x v="4"/>
    <x v="0"/>
    <m/>
  </r>
  <r>
    <n v="50365"/>
    <x v="0"/>
    <x v="0"/>
    <x v="0"/>
    <x v="0"/>
    <x v="4"/>
    <x v="303"/>
    <x v="0"/>
    <x v="1"/>
    <s v="Tesseramento"/>
    <x v="1"/>
    <x v="0"/>
    <x v="0"/>
    <m/>
  </r>
  <r>
    <n v="147552"/>
    <x v="0"/>
    <x v="0"/>
    <x v="0"/>
    <x v="0"/>
    <x v="4"/>
    <x v="303"/>
    <x v="0"/>
    <x v="1"/>
    <s v="Tesseramento"/>
    <x v="1"/>
    <x v="3"/>
    <x v="0"/>
    <m/>
  </r>
  <r>
    <n v="169405"/>
    <x v="0"/>
    <x v="0"/>
    <x v="0"/>
    <x v="0"/>
    <x v="4"/>
    <x v="303"/>
    <x v="0"/>
    <x v="0"/>
    <s v="Tesseramento"/>
    <x v="1"/>
    <x v="0"/>
    <x v="0"/>
    <m/>
  </r>
  <r>
    <n v="47535"/>
    <x v="0"/>
    <x v="0"/>
    <x v="0"/>
    <x v="0"/>
    <x v="4"/>
    <x v="303"/>
    <x v="0"/>
    <x v="0"/>
    <s v="Tesseramento"/>
    <x v="1"/>
    <x v="1"/>
    <x v="0"/>
    <m/>
  </r>
  <r>
    <n v="65448"/>
    <x v="0"/>
    <x v="0"/>
    <x v="0"/>
    <x v="0"/>
    <x v="4"/>
    <x v="303"/>
    <x v="0"/>
    <x v="0"/>
    <s v="Tesseramento"/>
    <x v="1"/>
    <x v="1"/>
    <x v="0"/>
    <m/>
  </r>
  <r>
    <n v="48997"/>
    <x v="0"/>
    <x v="0"/>
    <x v="0"/>
    <x v="0"/>
    <x v="4"/>
    <x v="303"/>
    <x v="0"/>
    <x v="1"/>
    <s v="Tesseramento"/>
    <x v="1"/>
    <x v="0"/>
    <x v="0"/>
    <m/>
  </r>
  <r>
    <n v="33738"/>
    <x v="0"/>
    <x v="0"/>
    <x v="0"/>
    <x v="0"/>
    <x v="4"/>
    <x v="303"/>
    <x v="0"/>
    <x v="0"/>
    <s v="Tesseramento"/>
    <x v="1"/>
    <x v="4"/>
    <x v="0"/>
    <m/>
  </r>
  <r>
    <n v="156282"/>
    <x v="0"/>
    <x v="0"/>
    <x v="0"/>
    <x v="0"/>
    <x v="4"/>
    <x v="303"/>
    <x v="0"/>
    <x v="1"/>
    <s v="Tesseramento"/>
    <x v="1"/>
    <x v="3"/>
    <x v="0"/>
    <m/>
  </r>
  <r>
    <n v="65732"/>
    <x v="0"/>
    <x v="0"/>
    <x v="0"/>
    <x v="0"/>
    <x v="4"/>
    <x v="303"/>
    <x v="0"/>
    <x v="1"/>
    <s v="Tesseramento"/>
    <x v="1"/>
    <x v="4"/>
    <x v="0"/>
    <m/>
  </r>
  <r>
    <n v="152516"/>
    <x v="0"/>
    <x v="0"/>
    <x v="0"/>
    <x v="0"/>
    <x v="4"/>
    <x v="303"/>
    <x v="0"/>
    <x v="0"/>
    <s v="Tesseramento"/>
    <x v="1"/>
    <x v="3"/>
    <x v="0"/>
    <m/>
  </r>
  <r>
    <n v="82472"/>
    <x v="0"/>
    <x v="0"/>
    <x v="0"/>
    <x v="0"/>
    <x v="4"/>
    <x v="303"/>
    <x v="0"/>
    <x v="0"/>
    <s v="Tesseramento"/>
    <x v="1"/>
    <x v="1"/>
    <x v="0"/>
    <m/>
  </r>
  <r>
    <n v="158133"/>
    <x v="1"/>
    <x v="0"/>
    <x v="0"/>
    <x v="0"/>
    <x v="4"/>
    <x v="303"/>
    <x v="0"/>
    <x v="0"/>
    <s v="Tesseramento"/>
    <x v="1"/>
    <x v="2"/>
    <x v="0"/>
    <m/>
  </r>
  <r>
    <n v="55254"/>
    <x v="0"/>
    <x v="0"/>
    <x v="0"/>
    <x v="0"/>
    <x v="4"/>
    <x v="303"/>
    <x v="0"/>
    <x v="1"/>
    <s v="Tesseramento"/>
    <x v="1"/>
    <x v="4"/>
    <x v="0"/>
    <m/>
  </r>
  <r>
    <n v="16038"/>
    <x v="0"/>
    <x v="0"/>
    <x v="0"/>
    <x v="0"/>
    <x v="4"/>
    <x v="303"/>
    <x v="0"/>
    <x v="0"/>
    <s v="Tesseramento"/>
    <x v="1"/>
    <x v="4"/>
    <x v="0"/>
    <m/>
  </r>
  <r>
    <n v="142182"/>
    <x v="0"/>
    <x v="0"/>
    <x v="0"/>
    <x v="0"/>
    <x v="4"/>
    <x v="303"/>
    <x v="0"/>
    <x v="0"/>
    <s v="Tesseramento"/>
    <x v="1"/>
    <x v="0"/>
    <x v="0"/>
    <m/>
  </r>
  <r>
    <n v="13701"/>
    <x v="0"/>
    <x v="0"/>
    <x v="0"/>
    <x v="0"/>
    <x v="4"/>
    <x v="303"/>
    <x v="0"/>
    <x v="0"/>
    <s v="Tesseramento"/>
    <x v="1"/>
    <x v="4"/>
    <x v="0"/>
    <m/>
  </r>
  <r>
    <n v="176999"/>
    <x v="0"/>
    <x v="0"/>
    <x v="0"/>
    <x v="0"/>
    <x v="4"/>
    <x v="303"/>
    <x v="0"/>
    <x v="0"/>
    <s v="Tesseramento"/>
    <x v="1"/>
    <x v="3"/>
    <x v="0"/>
    <m/>
  </r>
  <r>
    <n v="144605"/>
    <x v="0"/>
    <x v="0"/>
    <x v="0"/>
    <x v="0"/>
    <x v="4"/>
    <x v="303"/>
    <x v="0"/>
    <x v="0"/>
    <s v="Tesseramento"/>
    <x v="1"/>
    <x v="3"/>
    <x v="0"/>
    <m/>
  </r>
  <r>
    <n v="156848"/>
    <x v="0"/>
    <x v="0"/>
    <x v="0"/>
    <x v="0"/>
    <x v="4"/>
    <x v="303"/>
    <x v="0"/>
    <x v="0"/>
    <s v="Tesseramento"/>
    <x v="1"/>
    <x v="3"/>
    <x v="0"/>
    <m/>
  </r>
  <r>
    <n v="232086"/>
    <x v="0"/>
    <x v="0"/>
    <x v="0"/>
    <x v="0"/>
    <x v="4"/>
    <x v="303"/>
    <x v="0"/>
    <x v="0"/>
    <s v="Tesseramento"/>
    <x v="1"/>
    <x v="3"/>
    <x v="0"/>
    <m/>
  </r>
  <r>
    <n v="224498"/>
    <x v="0"/>
    <x v="0"/>
    <x v="0"/>
    <x v="0"/>
    <x v="4"/>
    <x v="303"/>
    <x v="0"/>
    <x v="0"/>
    <s v="Tesseramento"/>
    <x v="1"/>
    <x v="3"/>
    <x v="0"/>
    <m/>
  </r>
  <r>
    <n v="25516"/>
    <x v="0"/>
    <x v="0"/>
    <x v="0"/>
    <x v="0"/>
    <x v="4"/>
    <x v="303"/>
    <x v="0"/>
    <x v="0"/>
    <s v="Tesseramento"/>
    <x v="1"/>
    <x v="4"/>
    <x v="0"/>
    <m/>
  </r>
  <r>
    <n v="42081"/>
    <x v="0"/>
    <x v="0"/>
    <x v="0"/>
    <x v="0"/>
    <x v="4"/>
    <x v="303"/>
    <x v="0"/>
    <x v="0"/>
    <s v="Tesseramento"/>
    <x v="1"/>
    <x v="0"/>
    <x v="0"/>
    <m/>
  </r>
  <r>
    <n v="211224"/>
    <x v="0"/>
    <x v="0"/>
    <x v="0"/>
    <x v="0"/>
    <x v="4"/>
    <x v="303"/>
    <x v="0"/>
    <x v="0"/>
    <s v="Tesseramento"/>
    <x v="1"/>
    <x v="1"/>
    <x v="0"/>
    <m/>
  </r>
  <r>
    <n v="110244"/>
    <x v="0"/>
    <x v="0"/>
    <x v="0"/>
    <x v="0"/>
    <x v="4"/>
    <x v="303"/>
    <x v="0"/>
    <x v="0"/>
    <s v="Tesseramento"/>
    <x v="1"/>
    <x v="0"/>
    <x v="0"/>
    <m/>
  </r>
  <r>
    <n v="209678"/>
    <x v="0"/>
    <x v="0"/>
    <x v="0"/>
    <x v="0"/>
    <x v="4"/>
    <x v="303"/>
    <x v="0"/>
    <x v="1"/>
    <s v="Tesseramento"/>
    <x v="1"/>
    <x v="3"/>
    <x v="0"/>
    <m/>
  </r>
  <r>
    <n v="33761"/>
    <x v="0"/>
    <x v="0"/>
    <x v="0"/>
    <x v="0"/>
    <x v="4"/>
    <x v="303"/>
    <x v="0"/>
    <x v="0"/>
    <s v="Tesseramento"/>
    <x v="1"/>
    <x v="3"/>
    <x v="0"/>
    <m/>
  </r>
  <r>
    <n v="162037"/>
    <x v="0"/>
    <x v="0"/>
    <x v="0"/>
    <x v="1"/>
    <x v="2"/>
    <x v="77"/>
    <x v="0"/>
    <x v="0"/>
    <s v="Tesseramento"/>
    <x v="0"/>
    <x v="3"/>
    <x v="0"/>
    <m/>
  </r>
  <r>
    <n v="65734"/>
    <x v="0"/>
    <x v="0"/>
    <x v="0"/>
    <x v="0"/>
    <x v="4"/>
    <x v="303"/>
    <x v="0"/>
    <x v="1"/>
    <s v="Tesseramento"/>
    <x v="1"/>
    <x v="4"/>
    <x v="0"/>
    <m/>
  </r>
  <r>
    <n v="225760"/>
    <x v="0"/>
    <x v="0"/>
    <x v="0"/>
    <x v="1"/>
    <x v="4"/>
    <x v="303"/>
    <x v="0"/>
    <x v="0"/>
    <s v="Tesseramento"/>
    <x v="1"/>
    <x v="0"/>
    <x v="0"/>
    <m/>
  </r>
  <r>
    <n v="27153"/>
    <x v="0"/>
    <x v="0"/>
    <x v="0"/>
    <x v="0"/>
    <x v="4"/>
    <x v="303"/>
    <x v="0"/>
    <x v="0"/>
    <s v="Tesseramento"/>
    <x v="1"/>
    <x v="1"/>
    <x v="0"/>
    <m/>
  </r>
  <r>
    <n v="27152"/>
    <x v="0"/>
    <x v="0"/>
    <x v="0"/>
    <x v="0"/>
    <x v="4"/>
    <x v="303"/>
    <x v="0"/>
    <x v="0"/>
    <s v="Tesseramento"/>
    <x v="1"/>
    <x v="0"/>
    <x v="0"/>
    <m/>
  </r>
  <r>
    <n v="177000"/>
    <x v="0"/>
    <x v="0"/>
    <x v="0"/>
    <x v="0"/>
    <x v="4"/>
    <x v="303"/>
    <x v="0"/>
    <x v="1"/>
    <s v="Tesseramento"/>
    <x v="1"/>
    <x v="3"/>
    <x v="0"/>
    <m/>
  </r>
  <r>
    <n v="199621"/>
    <x v="0"/>
    <x v="0"/>
    <x v="0"/>
    <x v="0"/>
    <x v="4"/>
    <x v="303"/>
    <x v="0"/>
    <x v="1"/>
    <s v="Tesseramento"/>
    <x v="1"/>
    <x v="3"/>
    <x v="0"/>
    <m/>
  </r>
  <r>
    <n v="84505"/>
    <x v="0"/>
    <x v="0"/>
    <x v="0"/>
    <x v="0"/>
    <x v="4"/>
    <x v="303"/>
    <x v="0"/>
    <x v="0"/>
    <s v="Tesseramento"/>
    <x v="1"/>
    <x v="3"/>
    <x v="0"/>
    <m/>
  </r>
  <r>
    <n v="155920"/>
    <x v="0"/>
    <x v="0"/>
    <x v="0"/>
    <x v="0"/>
    <x v="4"/>
    <x v="303"/>
    <x v="0"/>
    <x v="0"/>
    <s v="Tesseramento"/>
    <x v="1"/>
    <x v="3"/>
    <x v="0"/>
    <m/>
  </r>
  <r>
    <n v="194572"/>
    <x v="1"/>
    <x v="0"/>
    <x v="0"/>
    <x v="0"/>
    <x v="4"/>
    <x v="303"/>
    <x v="0"/>
    <x v="0"/>
    <s v="Tesseramento"/>
    <x v="1"/>
    <x v="5"/>
    <x v="0"/>
    <m/>
  </r>
  <r>
    <n v="194571"/>
    <x v="1"/>
    <x v="0"/>
    <x v="0"/>
    <x v="0"/>
    <x v="4"/>
    <x v="303"/>
    <x v="0"/>
    <x v="0"/>
    <s v="Tesseramento"/>
    <x v="1"/>
    <x v="5"/>
    <x v="0"/>
    <m/>
  </r>
  <r>
    <n v="219068"/>
    <x v="1"/>
    <x v="0"/>
    <x v="0"/>
    <x v="2"/>
    <x v="4"/>
    <x v="303"/>
    <x v="0"/>
    <x v="0"/>
    <s v="Tesseramento"/>
    <x v="1"/>
    <x v="5"/>
    <x v="0"/>
    <m/>
  </r>
  <r>
    <n v="130860"/>
    <x v="0"/>
    <x v="0"/>
    <x v="0"/>
    <x v="0"/>
    <x v="4"/>
    <x v="303"/>
    <x v="0"/>
    <x v="0"/>
    <s v="Tesseramento"/>
    <x v="1"/>
    <x v="0"/>
    <x v="0"/>
    <m/>
  </r>
  <r>
    <n v="39188"/>
    <x v="0"/>
    <x v="0"/>
    <x v="0"/>
    <x v="0"/>
    <x v="4"/>
    <x v="303"/>
    <x v="0"/>
    <x v="0"/>
    <s v="Tesseramento"/>
    <x v="1"/>
    <x v="4"/>
    <x v="0"/>
    <m/>
  </r>
  <r>
    <n v="26800"/>
    <x v="0"/>
    <x v="0"/>
    <x v="0"/>
    <x v="0"/>
    <x v="4"/>
    <x v="303"/>
    <x v="0"/>
    <x v="1"/>
    <s v="Tesseramento"/>
    <x v="1"/>
    <x v="0"/>
    <x v="0"/>
    <m/>
  </r>
  <r>
    <n v="117505"/>
    <x v="0"/>
    <x v="0"/>
    <x v="0"/>
    <x v="0"/>
    <x v="4"/>
    <x v="303"/>
    <x v="0"/>
    <x v="0"/>
    <s v="Tesseramento"/>
    <x v="1"/>
    <x v="3"/>
    <x v="0"/>
    <m/>
  </r>
  <r>
    <n v="93570"/>
    <x v="0"/>
    <x v="0"/>
    <x v="0"/>
    <x v="0"/>
    <x v="4"/>
    <x v="303"/>
    <x v="0"/>
    <x v="0"/>
    <s v="Tesseramento"/>
    <x v="1"/>
    <x v="1"/>
    <x v="0"/>
    <m/>
  </r>
  <r>
    <n v="86353"/>
    <x v="0"/>
    <x v="0"/>
    <x v="0"/>
    <x v="0"/>
    <x v="4"/>
    <x v="303"/>
    <x v="0"/>
    <x v="0"/>
    <s v="Tesseramento"/>
    <x v="1"/>
    <x v="3"/>
    <x v="0"/>
    <m/>
  </r>
  <r>
    <n v="187"/>
    <x v="0"/>
    <x v="0"/>
    <x v="0"/>
    <x v="0"/>
    <x v="4"/>
    <x v="303"/>
    <x v="0"/>
    <x v="0"/>
    <s v="Tesseramento"/>
    <x v="1"/>
    <x v="3"/>
    <x v="0"/>
    <m/>
  </r>
  <r>
    <n v="64900"/>
    <x v="0"/>
    <x v="0"/>
    <x v="0"/>
    <x v="0"/>
    <x v="4"/>
    <x v="303"/>
    <x v="0"/>
    <x v="0"/>
    <s v="Tesseramento"/>
    <x v="1"/>
    <x v="3"/>
    <x v="0"/>
    <m/>
  </r>
  <r>
    <n v="97697"/>
    <x v="0"/>
    <x v="0"/>
    <x v="0"/>
    <x v="1"/>
    <x v="4"/>
    <x v="303"/>
    <x v="0"/>
    <x v="1"/>
    <s v="Tesseramento"/>
    <x v="1"/>
    <x v="4"/>
    <x v="0"/>
    <m/>
  </r>
  <r>
    <n v="69153"/>
    <x v="0"/>
    <x v="0"/>
    <x v="0"/>
    <x v="0"/>
    <x v="4"/>
    <x v="303"/>
    <x v="0"/>
    <x v="0"/>
    <s v="Tesseramento"/>
    <x v="1"/>
    <x v="0"/>
    <x v="0"/>
    <m/>
  </r>
  <r>
    <n v="87482"/>
    <x v="0"/>
    <x v="0"/>
    <x v="0"/>
    <x v="0"/>
    <x v="4"/>
    <x v="303"/>
    <x v="0"/>
    <x v="1"/>
    <s v="Tesseramento"/>
    <x v="1"/>
    <x v="4"/>
    <x v="0"/>
    <m/>
  </r>
  <r>
    <n v="128088"/>
    <x v="0"/>
    <x v="0"/>
    <x v="0"/>
    <x v="0"/>
    <x v="4"/>
    <x v="303"/>
    <x v="0"/>
    <x v="0"/>
    <s v="Tesseramento"/>
    <x v="1"/>
    <x v="4"/>
    <x v="0"/>
    <m/>
  </r>
  <r>
    <n v="46303"/>
    <x v="0"/>
    <x v="0"/>
    <x v="0"/>
    <x v="0"/>
    <x v="4"/>
    <x v="303"/>
    <x v="0"/>
    <x v="0"/>
    <s v="Tesseramento"/>
    <x v="1"/>
    <x v="3"/>
    <x v="0"/>
    <m/>
  </r>
  <r>
    <n v="223"/>
    <x v="0"/>
    <x v="0"/>
    <x v="0"/>
    <x v="0"/>
    <x v="4"/>
    <x v="303"/>
    <x v="0"/>
    <x v="0"/>
    <s v="Tesseramento"/>
    <x v="1"/>
    <x v="3"/>
    <x v="0"/>
    <m/>
  </r>
  <r>
    <n v="66312"/>
    <x v="0"/>
    <x v="0"/>
    <x v="0"/>
    <x v="0"/>
    <x v="4"/>
    <x v="303"/>
    <x v="0"/>
    <x v="0"/>
    <s v="Tesseramento"/>
    <x v="1"/>
    <x v="1"/>
    <x v="0"/>
    <m/>
  </r>
  <r>
    <n v="28220"/>
    <x v="0"/>
    <x v="0"/>
    <x v="0"/>
    <x v="0"/>
    <x v="4"/>
    <x v="303"/>
    <x v="0"/>
    <x v="0"/>
    <s v="Tesseramento"/>
    <x v="1"/>
    <x v="0"/>
    <x v="0"/>
    <m/>
  </r>
  <r>
    <n v="84006"/>
    <x v="0"/>
    <x v="0"/>
    <x v="0"/>
    <x v="0"/>
    <x v="4"/>
    <x v="303"/>
    <x v="0"/>
    <x v="1"/>
    <s v="Tesseramento"/>
    <x v="1"/>
    <x v="3"/>
    <x v="0"/>
    <m/>
  </r>
  <r>
    <n v="106435"/>
    <x v="0"/>
    <x v="0"/>
    <x v="0"/>
    <x v="0"/>
    <x v="8"/>
    <x v="62"/>
    <x v="0"/>
    <x v="0"/>
    <s v="Tesseramento"/>
    <x v="1"/>
    <x v="3"/>
    <x v="0"/>
    <m/>
  </r>
  <r>
    <n v="59227"/>
    <x v="0"/>
    <x v="0"/>
    <x v="0"/>
    <x v="0"/>
    <x v="4"/>
    <x v="303"/>
    <x v="0"/>
    <x v="0"/>
    <s v="Tesseramento"/>
    <x v="1"/>
    <x v="3"/>
    <x v="0"/>
    <m/>
  </r>
  <r>
    <n v="230867"/>
    <x v="0"/>
    <x v="0"/>
    <x v="0"/>
    <x v="0"/>
    <x v="4"/>
    <x v="303"/>
    <x v="0"/>
    <x v="0"/>
    <s v="Tesseramento"/>
    <x v="1"/>
    <x v="1"/>
    <x v="0"/>
    <m/>
  </r>
  <r>
    <n v="126763"/>
    <x v="0"/>
    <x v="0"/>
    <x v="0"/>
    <x v="1"/>
    <x v="4"/>
    <x v="303"/>
    <x v="0"/>
    <x v="1"/>
    <s v="Tesseramento"/>
    <x v="1"/>
    <x v="3"/>
    <x v="0"/>
    <m/>
  </r>
  <r>
    <n v="56815"/>
    <x v="0"/>
    <x v="0"/>
    <x v="0"/>
    <x v="0"/>
    <x v="4"/>
    <x v="303"/>
    <x v="0"/>
    <x v="0"/>
    <s v="Tesseramento"/>
    <x v="1"/>
    <x v="4"/>
    <x v="0"/>
    <m/>
  </r>
  <r>
    <n v="87490"/>
    <x v="0"/>
    <x v="0"/>
    <x v="0"/>
    <x v="0"/>
    <x v="4"/>
    <x v="303"/>
    <x v="0"/>
    <x v="0"/>
    <s v="Tesseramento"/>
    <x v="1"/>
    <x v="3"/>
    <x v="0"/>
    <m/>
  </r>
  <r>
    <n v="18875"/>
    <x v="0"/>
    <x v="0"/>
    <x v="0"/>
    <x v="0"/>
    <x v="4"/>
    <x v="303"/>
    <x v="0"/>
    <x v="1"/>
    <s v="Tesseramento"/>
    <x v="1"/>
    <x v="3"/>
    <x v="0"/>
    <m/>
  </r>
  <r>
    <n v="50374"/>
    <x v="0"/>
    <x v="0"/>
    <x v="0"/>
    <x v="0"/>
    <x v="4"/>
    <x v="303"/>
    <x v="0"/>
    <x v="0"/>
    <s v="Tesseramento"/>
    <x v="1"/>
    <x v="0"/>
    <x v="0"/>
    <m/>
  </r>
  <r>
    <n v="59278"/>
    <x v="0"/>
    <x v="0"/>
    <x v="0"/>
    <x v="0"/>
    <x v="4"/>
    <x v="303"/>
    <x v="0"/>
    <x v="0"/>
    <s v="Tesseramento"/>
    <x v="1"/>
    <x v="4"/>
    <x v="0"/>
    <m/>
  </r>
  <r>
    <n v="95236"/>
    <x v="0"/>
    <x v="0"/>
    <x v="0"/>
    <x v="0"/>
    <x v="4"/>
    <x v="303"/>
    <x v="0"/>
    <x v="0"/>
    <s v="Tesseramento"/>
    <x v="1"/>
    <x v="0"/>
    <x v="0"/>
    <m/>
  </r>
  <r>
    <n v="52502"/>
    <x v="0"/>
    <x v="0"/>
    <x v="0"/>
    <x v="0"/>
    <x v="4"/>
    <x v="303"/>
    <x v="0"/>
    <x v="0"/>
    <s v="Tesseramento"/>
    <x v="1"/>
    <x v="4"/>
    <x v="0"/>
    <m/>
  </r>
  <r>
    <n v="102237"/>
    <x v="0"/>
    <x v="0"/>
    <x v="0"/>
    <x v="0"/>
    <x v="4"/>
    <x v="303"/>
    <x v="0"/>
    <x v="1"/>
    <s v="Tesseramento"/>
    <x v="1"/>
    <x v="3"/>
    <x v="0"/>
    <m/>
  </r>
  <r>
    <n v="103363"/>
    <x v="0"/>
    <x v="0"/>
    <x v="0"/>
    <x v="0"/>
    <x v="4"/>
    <x v="303"/>
    <x v="0"/>
    <x v="0"/>
    <s v="Tesseramento"/>
    <x v="1"/>
    <x v="0"/>
    <x v="0"/>
    <m/>
  </r>
  <r>
    <n v="55253"/>
    <x v="0"/>
    <x v="0"/>
    <x v="0"/>
    <x v="0"/>
    <x v="4"/>
    <x v="303"/>
    <x v="0"/>
    <x v="0"/>
    <s v="Tesseramento"/>
    <x v="1"/>
    <x v="4"/>
    <x v="0"/>
    <m/>
  </r>
  <r>
    <n v="15354"/>
    <x v="0"/>
    <x v="0"/>
    <x v="0"/>
    <x v="0"/>
    <x v="4"/>
    <x v="303"/>
    <x v="0"/>
    <x v="1"/>
    <s v="Tesseramento"/>
    <x v="1"/>
    <x v="4"/>
    <x v="0"/>
    <m/>
  </r>
  <r>
    <n v="21903"/>
    <x v="0"/>
    <x v="0"/>
    <x v="0"/>
    <x v="0"/>
    <x v="4"/>
    <x v="303"/>
    <x v="0"/>
    <x v="0"/>
    <s v="Tesseramento"/>
    <x v="1"/>
    <x v="1"/>
    <x v="0"/>
    <m/>
  </r>
  <r>
    <n v="98407"/>
    <x v="0"/>
    <x v="0"/>
    <x v="0"/>
    <x v="0"/>
    <x v="4"/>
    <x v="303"/>
    <x v="0"/>
    <x v="0"/>
    <s v="Tesseramento"/>
    <x v="1"/>
    <x v="3"/>
    <x v="0"/>
    <m/>
  </r>
  <r>
    <n v="25768"/>
    <x v="0"/>
    <x v="0"/>
    <x v="0"/>
    <x v="0"/>
    <x v="4"/>
    <x v="303"/>
    <x v="0"/>
    <x v="1"/>
    <s v="Tesseramento"/>
    <x v="1"/>
    <x v="1"/>
    <x v="0"/>
    <m/>
  </r>
  <r>
    <n v="20320"/>
    <x v="0"/>
    <x v="0"/>
    <x v="0"/>
    <x v="0"/>
    <x v="4"/>
    <x v="303"/>
    <x v="0"/>
    <x v="0"/>
    <s v="Tesseramento"/>
    <x v="1"/>
    <x v="3"/>
    <x v="0"/>
    <m/>
  </r>
  <r>
    <n v="130227"/>
    <x v="0"/>
    <x v="0"/>
    <x v="0"/>
    <x v="0"/>
    <x v="4"/>
    <x v="303"/>
    <x v="0"/>
    <x v="0"/>
    <s v="Tesseramento"/>
    <x v="1"/>
    <x v="4"/>
    <x v="0"/>
    <m/>
  </r>
  <r>
    <n v="218179"/>
    <x v="1"/>
    <x v="0"/>
    <x v="0"/>
    <x v="2"/>
    <x v="4"/>
    <x v="303"/>
    <x v="0"/>
    <x v="1"/>
    <s v="Tesseramento"/>
    <x v="1"/>
    <x v="5"/>
    <x v="0"/>
    <m/>
  </r>
  <r>
    <n v="182076"/>
    <x v="0"/>
    <x v="0"/>
    <x v="0"/>
    <x v="0"/>
    <x v="4"/>
    <x v="303"/>
    <x v="0"/>
    <x v="0"/>
    <s v="Tesseramento"/>
    <x v="1"/>
    <x v="0"/>
    <x v="0"/>
    <m/>
  </r>
  <r>
    <n v="18877"/>
    <x v="0"/>
    <x v="0"/>
    <x v="0"/>
    <x v="0"/>
    <x v="4"/>
    <x v="303"/>
    <x v="0"/>
    <x v="0"/>
    <s v="Tesseramento"/>
    <x v="1"/>
    <x v="3"/>
    <x v="0"/>
    <m/>
  </r>
  <r>
    <n v="88008"/>
    <x v="0"/>
    <x v="0"/>
    <x v="0"/>
    <x v="0"/>
    <x v="4"/>
    <x v="303"/>
    <x v="0"/>
    <x v="0"/>
    <s v="Tesseramento"/>
    <x v="1"/>
    <x v="4"/>
    <x v="0"/>
    <m/>
  </r>
  <r>
    <n v="45780"/>
    <x v="0"/>
    <x v="0"/>
    <x v="0"/>
    <x v="0"/>
    <x v="4"/>
    <x v="303"/>
    <x v="0"/>
    <x v="0"/>
    <s v="Tesseramento"/>
    <x v="1"/>
    <x v="0"/>
    <x v="0"/>
    <m/>
  </r>
  <r>
    <n v="34631"/>
    <x v="0"/>
    <x v="0"/>
    <x v="0"/>
    <x v="0"/>
    <x v="10"/>
    <x v="187"/>
    <x v="0"/>
    <x v="0"/>
    <s v="Tesseramento"/>
    <x v="0"/>
    <x v="4"/>
    <x v="0"/>
    <m/>
  </r>
  <r>
    <n v="129740"/>
    <x v="0"/>
    <x v="0"/>
    <x v="0"/>
    <x v="0"/>
    <x v="10"/>
    <x v="187"/>
    <x v="0"/>
    <x v="0"/>
    <s v="Tesseramento"/>
    <x v="0"/>
    <x v="0"/>
    <x v="0"/>
    <m/>
  </r>
  <r>
    <n v="56712"/>
    <x v="0"/>
    <x v="0"/>
    <x v="0"/>
    <x v="0"/>
    <x v="4"/>
    <x v="303"/>
    <x v="0"/>
    <x v="1"/>
    <s v="Tesseramento"/>
    <x v="1"/>
    <x v="4"/>
    <x v="0"/>
    <m/>
  </r>
  <r>
    <n v="59280"/>
    <x v="0"/>
    <x v="0"/>
    <x v="0"/>
    <x v="0"/>
    <x v="4"/>
    <x v="303"/>
    <x v="0"/>
    <x v="1"/>
    <s v="Tesseramento"/>
    <x v="1"/>
    <x v="4"/>
    <x v="0"/>
    <m/>
  </r>
  <r>
    <n v="80665"/>
    <x v="0"/>
    <x v="0"/>
    <x v="0"/>
    <x v="0"/>
    <x v="4"/>
    <x v="303"/>
    <x v="0"/>
    <x v="1"/>
    <s v="Tesseramento"/>
    <x v="1"/>
    <x v="4"/>
    <x v="0"/>
    <m/>
  </r>
  <r>
    <n v="225006"/>
    <x v="1"/>
    <x v="0"/>
    <x v="0"/>
    <x v="0"/>
    <x v="4"/>
    <x v="303"/>
    <x v="0"/>
    <x v="0"/>
    <s v="Tesseramento"/>
    <x v="1"/>
    <x v="6"/>
    <x v="0"/>
    <m/>
  </r>
  <r>
    <n v="18882"/>
    <x v="0"/>
    <x v="0"/>
    <x v="0"/>
    <x v="0"/>
    <x v="4"/>
    <x v="303"/>
    <x v="0"/>
    <x v="1"/>
    <s v="Tesseramento"/>
    <x v="1"/>
    <x v="3"/>
    <x v="0"/>
    <m/>
  </r>
  <r>
    <n v="73595"/>
    <x v="0"/>
    <x v="0"/>
    <x v="0"/>
    <x v="0"/>
    <x v="4"/>
    <x v="303"/>
    <x v="0"/>
    <x v="0"/>
    <s v="Tesseramento"/>
    <x v="1"/>
    <x v="4"/>
    <x v="0"/>
    <m/>
  </r>
  <r>
    <n v="16976"/>
    <x v="0"/>
    <x v="0"/>
    <x v="0"/>
    <x v="0"/>
    <x v="4"/>
    <x v="303"/>
    <x v="0"/>
    <x v="1"/>
    <s v="Tesseramento"/>
    <x v="1"/>
    <x v="4"/>
    <x v="0"/>
    <m/>
  </r>
  <r>
    <n v="22416"/>
    <x v="0"/>
    <x v="0"/>
    <x v="0"/>
    <x v="0"/>
    <x v="4"/>
    <x v="303"/>
    <x v="0"/>
    <x v="0"/>
    <s v="Tesseramento"/>
    <x v="1"/>
    <x v="3"/>
    <x v="0"/>
    <m/>
  </r>
  <r>
    <n v="54123"/>
    <x v="0"/>
    <x v="0"/>
    <x v="0"/>
    <x v="0"/>
    <x v="4"/>
    <x v="303"/>
    <x v="0"/>
    <x v="1"/>
    <s v="Tesseramento"/>
    <x v="1"/>
    <x v="3"/>
    <x v="0"/>
    <m/>
  </r>
  <r>
    <n v="218176"/>
    <x v="1"/>
    <x v="0"/>
    <x v="0"/>
    <x v="0"/>
    <x v="4"/>
    <x v="303"/>
    <x v="0"/>
    <x v="1"/>
    <s v="Tesseramento"/>
    <x v="1"/>
    <x v="5"/>
    <x v="0"/>
    <m/>
  </r>
  <r>
    <n v="143279"/>
    <x v="0"/>
    <x v="0"/>
    <x v="0"/>
    <x v="1"/>
    <x v="13"/>
    <x v="356"/>
    <x v="0"/>
    <x v="0"/>
    <s v="Tesseramento"/>
    <x v="1"/>
    <x v="4"/>
    <x v="0"/>
    <m/>
  </r>
  <r>
    <n v="173853"/>
    <x v="0"/>
    <x v="0"/>
    <x v="0"/>
    <x v="0"/>
    <x v="13"/>
    <x v="356"/>
    <x v="0"/>
    <x v="0"/>
    <s v="Tesseramento"/>
    <x v="1"/>
    <x v="0"/>
    <x v="0"/>
    <m/>
  </r>
  <r>
    <n v="359"/>
    <x v="0"/>
    <x v="0"/>
    <x v="0"/>
    <x v="0"/>
    <x v="4"/>
    <x v="303"/>
    <x v="0"/>
    <x v="0"/>
    <s v="Tesseramento"/>
    <x v="1"/>
    <x v="0"/>
    <x v="0"/>
    <m/>
  </r>
  <r>
    <n v="81419"/>
    <x v="0"/>
    <x v="0"/>
    <x v="0"/>
    <x v="0"/>
    <x v="4"/>
    <x v="303"/>
    <x v="0"/>
    <x v="0"/>
    <s v="Tesseramento"/>
    <x v="1"/>
    <x v="0"/>
    <x v="0"/>
    <m/>
  </r>
  <r>
    <n v="213000"/>
    <x v="1"/>
    <x v="0"/>
    <x v="0"/>
    <x v="0"/>
    <x v="13"/>
    <x v="356"/>
    <x v="0"/>
    <x v="0"/>
    <s v="Tesseramento"/>
    <x v="1"/>
    <x v="5"/>
    <x v="0"/>
    <m/>
  </r>
  <r>
    <n v="210966"/>
    <x v="1"/>
    <x v="0"/>
    <x v="0"/>
    <x v="0"/>
    <x v="13"/>
    <x v="356"/>
    <x v="0"/>
    <x v="0"/>
    <s v="Tesseramento"/>
    <x v="1"/>
    <x v="6"/>
    <x v="0"/>
    <m/>
  </r>
  <r>
    <n v="52690"/>
    <x v="0"/>
    <x v="0"/>
    <x v="0"/>
    <x v="0"/>
    <x v="13"/>
    <x v="356"/>
    <x v="0"/>
    <x v="0"/>
    <s v="Tesseramento"/>
    <x v="1"/>
    <x v="4"/>
    <x v="0"/>
    <m/>
  </r>
  <r>
    <n v="52691"/>
    <x v="0"/>
    <x v="0"/>
    <x v="0"/>
    <x v="0"/>
    <x v="13"/>
    <x v="356"/>
    <x v="0"/>
    <x v="0"/>
    <s v="Tesseramento"/>
    <x v="1"/>
    <x v="0"/>
    <x v="0"/>
    <m/>
  </r>
  <r>
    <n v="68315"/>
    <x v="0"/>
    <x v="0"/>
    <x v="0"/>
    <x v="0"/>
    <x v="13"/>
    <x v="356"/>
    <x v="0"/>
    <x v="1"/>
    <s v="Tesseramento"/>
    <x v="1"/>
    <x v="4"/>
    <x v="0"/>
    <m/>
  </r>
  <r>
    <n v="58083"/>
    <x v="0"/>
    <x v="0"/>
    <x v="0"/>
    <x v="0"/>
    <x v="4"/>
    <x v="303"/>
    <x v="0"/>
    <x v="0"/>
    <s v="Tesseramento"/>
    <x v="1"/>
    <x v="0"/>
    <x v="0"/>
    <m/>
  </r>
  <r>
    <n v="169383"/>
    <x v="0"/>
    <x v="0"/>
    <x v="0"/>
    <x v="1"/>
    <x v="13"/>
    <x v="356"/>
    <x v="0"/>
    <x v="0"/>
    <s v="Tesseramento"/>
    <x v="1"/>
    <x v="3"/>
    <x v="0"/>
    <m/>
  </r>
  <r>
    <n v="129672"/>
    <x v="0"/>
    <x v="0"/>
    <x v="0"/>
    <x v="1"/>
    <x v="13"/>
    <x v="356"/>
    <x v="0"/>
    <x v="0"/>
    <s v="Tesseramento"/>
    <x v="1"/>
    <x v="1"/>
    <x v="0"/>
    <m/>
  </r>
  <r>
    <n v="14612"/>
    <x v="0"/>
    <x v="0"/>
    <x v="0"/>
    <x v="0"/>
    <x v="13"/>
    <x v="356"/>
    <x v="0"/>
    <x v="0"/>
    <s v="Tesseramento"/>
    <x v="1"/>
    <x v="0"/>
    <x v="0"/>
    <m/>
  </r>
  <r>
    <n v="113995"/>
    <x v="0"/>
    <x v="0"/>
    <x v="0"/>
    <x v="0"/>
    <x v="4"/>
    <x v="303"/>
    <x v="0"/>
    <x v="0"/>
    <s v="Tesseramento"/>
    <x v="1"/>
    <x v="0"/>
    <x v="0"/>
    <m/>
  </r>
  <r>
    <n v="169384"/>
    <x v="0"/>
    <x v="0"/>
    <x v="0"/>
    <x v="1"/>
    <x v="13"/>
    <x v="356"/>
    <x v="0"/>
    <x v="1"/>
    <s v="Tesseramento"/>
    <x v="1"/>
    <x v="4"/>
    <x v="0"/>
    <m/>
  </r>
  <r>
    <n v="63243"/>
    <x v="0"/>
    <x v="0"/>
    <x v="0"/>
    <x v="0"/>
    <x v="13"/>
    <x v="356"/>
    <x v="0"/>
    <x v="0"/>
    <s v="Tesseramento"/>
    <x v="1"/>
    <x v="0"/>
    <x v="0"/>
    <m/>
  </r>
  <r>
    <n v="27659"/>
    <x v="0"/>
    <x v="0"/>
    <x v="0"/>
    <x v="0"/>
    <x v="4"/>
    <x v="303"/>
    <x v="0"/>
    <x v="0"/>
    <s v="Tesseramento"/>
    <x v="1"/>
    <x v="3"/>
    <x v="0"/>
    <m/>
  </r>
  <r>
    <n v="157308"/>
    <x v="1"/>
    <x v="0"/>
    <x v="0"/>
    <x v="0"/>
    <x v="13"/>
    <x v="356"/>
    <x v="0"/>
    <x v="0"/>
    <s v="Tesseramento"/>
    <x v="1"/>
    <x v="2"/>
    <x v="0"/>
    <m/>
  </r>
  <r>
    <n v="93238"/>
    <x v="0"/>
    <x v="0"/>
    <x v="0"/>
    <x v="0"/>
    <x v="13"/>
    <x v="356"/>
    <x v="0"/>
    <x v="0"/>
    <s v="Tesseramento"/>
    <x v="1"/>
    <x v="3"/>
    <x v="0"/>
    <m/>
  </r>
  <r>
    <n v="53129"/>
    <x v="0"/>
    <x v="0"/>
    <x v="0"/>
    <x v="0"/>
    <x v="13"/>
    <x v="356"/>
    <x v="0"/>
    <x v="0"/>
    <s v="Tesseramento"/>
    <x v="1"/>
    <x v="4"/>
    <x v="0"/>
    <m/>
  </r>
  <r>
    <n v="65883"/>
    <x v="0"/>
    <x v="0"/>
    <x v="0"/>
    <x v="0"/>
    <x v="13"/>
    <x v="356"/>
    <x v="0"/>
    <x v="0"/>
    <s v="Tesseramento"/>
    <x v="1"/>
    <x v="0"/>
    <x v="0"/>
    <m/>
  </r>
  <r>
    <n v="50669"/>
    <x v="0"/>
    <x v="0"/>
    <x v="0"/>
    <x v="0"/>
    <x v="13"/>
    <x v="356"/>
    <x v="0"/>
    <x v="0"/>
    <s v="Tesseramento"/>
    <x v="1"/>
    <x v="4"/>
    <x v="0"/>
    <m/>
  </r>
  <r>
    <n v="127869"/>
    <x v="0"/>
    <x v="0"/>
    <x v="0"/>
    <x v="0"/>
    <x v="13"/>
    <x v="356"/>
    <x v="0"/>
    <x v="0"/>
    <s v="Tesseramento"/>
    <x v="1"/>
    <x v="4"/>
    <x v="0"/>
    <m/>
  </r>
  <r>
    <n v="52700"/>
    <x v="0"/>
    <x v="0"/>
    <x v="0"/>
    <x v="0"/>
    <x v="13"/>
    <x v="356"/>
    <x v="0"/>
    <x v="1"/>
    <s v="Tesseramento"/>
    <x v="1"/>
    <x v="4"/>
    <x v="0"/>
    <m/>
  </r>
  <r>
    <n v="136878"/>
    <x v="0"/>
    <x v="0"/>
    <x v="0"/>
    <x v="0"/>
    <x v="4"/>
    <x v="303"/>
    <x v="0"/>
    <x v="0"/>
    <s v="Tesseramento"/>
    <x v="1"/>
    <x v="4"/>
    <x v="0"/>
    <m/>
  </r>
  <r>
    <n v="147647"/>
    <x v="0"/>
    <x v="0"/>
    <x v="0"/>
    <x v="0"/>
    <x v="13"/>
    <x v="356"/>
    <x v="0"/>
    <x v="1"/>
    <s v="Tesseramento"/>
    <x v="1"/>
    <x v="4"/>
    <x v="0"/>
    <m/>
  </r>
  <r>
    <n v="102245"/>
    <x v="0"/>
    <x v="0"/>
    <x v="0"/>
    <x v="0"/>
    <x v="13"/>
    <x v="356"/>
    <x v="0"/>
    <x v="1"/>
    <s v="Tesseramento"/>
    <x v="1"/>
    <x v="4"/>
    <x v="0"/>
    <m/>
  </r>
  <r>
    <n v="123409"/>
    <x v="0"/>
    <x v="0"/>
    <x v="0"/>
    <x v="0"/>
    <x v="13"/>
    <x v="356"/>
    <x v="0"/>
    <x v="0"/>
    <s v="Tesseramento"/>
    <x v="1"/>
    <x v="4"/>
    <x v="0"/>
    <m/>
  </r>
  <r>
    <n v="52713"/>
    <x v="0"/>
    <x v="0"/>
    <x v="0"/>
    <x v="0"/>
    <x v="13"/>
    <x v="356"/>
    <x v="0"/>
    <x v="0"/>
    <s v="Tesseramento"/>
    <x v="1"/>
    <x v="4"/>
    <x v="0"/>
    <m/>
  </r>
  <r>
    <n v="135402"/>
    <x v="0"/>
    <x v="0"/>
    <x v="0"/>
    <x v="0"/>
    <x v="4"/>
    <x v="303"/>
    <x v="0"/>
    <x v="1"/>
    <s v="Tesseramento"/>
    <x v="1"/>
    <x v="0"/>
    <x v="0"/>
    <m/>
  </r>
  <r>
    <n v="122837"/>
    <x v="0"/>
    <x v="0"/>
    <x v="0"/>
    <x v="0"/>
    <x v="4"/>
    <x v="303"/>
    <x v="0"/>
    <x v="0"/>
    <s v="Tesseramento"/>
    <x v="1"/>
    <x v="4"/>
    <x v="0"/>
    <m/>
  </r>
  <r>
    <n v="122836"/>
    <x v="0"/>
    <x v="0"/>
    <x v="0"/>
    <x v="0"/>
    <x v="4"/>
    <x v="303"/>
    <x v="0"/>
    <x v="0"/>
    <s v="Tesseramento"/>
    <x v="1"/>
    <x v="1"/>
    <x v="0"/>
    <m/>
  </r>
  <r>
    <n v="34904"/>
    <x v="0"/>
    <x v="0"/>
    <x v="0"/>
    <x v="0"/>
    <x v="4"/>
    <x v="303"/>
    <x v="0"/>
    <x v="0"/>
    <s v="Tesseramento"/>
    <x v="1"/>
    <x v="4"/>
    <x v="0"/>
    <m/>
  </r>
  <r>
    <n v="55260"/>
    <x v="0"/>
    <x v="0"/>
    <x v="0"/>
    <x v="0"/>
    <x v="4"/>
    <x v="303"/>
    <x v="0"/>
    <x v="0"/>
    <s v="Tesseramento"/>
    <x v="1"/>
    <x v="1"/>
    <x v="0"/>
    <m/>
  </r>
  <r>
    <n v="82763"/>
    <x v="0"/>
    <x v="0"/>
    <x v="0"/>
    <x v="0"/>
    <x v="4"/>
    <x v="303"/>
    <x v="0"/>
    <x v="1"/>
    <s v="Tesseramento"/>
    <x v="1"/>
    <x v="0"/>
    <x v="0"/>
    <m/>
  </r>
  <r>
    <n v="98273"/>
    <x v="0"/>
    <x v="0"/>
    <x v="0"/>
    <x v="0"/>
    <x v="4"/>
    <x v="303"/>
    <x v="0"/>
    <x v="0"/>
    <s v="Tesseramento"/>
    <x v="1"/>
    <x v="0"/>
    <x v="0"/>
    <m/>
  </r>
  <r>
    <n v="98274"/>
    <x v="0"/>
    <x v="0"/>
    <x v="0"/>
    <x v="0"/>
    <x v="4"/>
    <x v="303"/>
    <x v="0"/>
    <x v="0"/>
    <s v="Tesseramento"/>
    <x v="1"/>
    <x v="4"/>
    <x v="0"/>
    <m/>
  </r>
  <r>
    <n v="104180"/>
    <x v="0"/>
    <x v="0"/>
    <x v="0"/>
    <x v="0"/>
    <x v="4"/>
    <x v="303"/>
    <x v="0"/>
    <x v="0"/>
    <s v="Tesseramento"/>
    <x v="1"/>
    <x v="0"/>
    <x v="0"/>
    <m/>
  </r>
  <r>
    <n v="22263"/>
    <x v="0"/>
    <x v="0"/>
    <x v="0"/>
    <x v="0"/>
    <x v="4"/>
    <x v="303"/>
    <x v="0"/>
    <x v="1"/>
    <s v="Tesseramento"/>
    <x v="1"/>
    <x v="4"/>
    <x v="0"/>
    <m/>
  </r>
  <r>
    <n v="14980"/>
    <x v="0"/>
    <x v="0"/>
    <x v="0"/>
    <x v="0"/>
    <x v="4"/>
    <x v="303"/>
    <x v="0"/>
    <x v="0"/>
    <s v="Tesseramento"/>
    <x v="1"/>
    <x v="4"/>
    <x v="0"/>
    <m/>
  </r>
  <r>
    <n v="113848"/>
    <x v="0"/>
    <x v="0"/>
    <x v="0"/>
    <x v="0"/>
    <x v="4"/>
    <x v="303"/>
    <x v="0"/>
    <x v="1"/>
    <s v="Tesseramento"/>
    <x v="1"/>
    <x v="0"/>
    <x v="0"/>
    <m/>
  </r>
  <r>
    <n v="87500"/>
    <x v="0"/>
    <x v="0"/>
    <x v="0"/>
    <x v="0"/>
    <x v="4"/>
    <x v="303"/>
    <x v="0"/>
    <x v="0"/>
    <s v="Tesseramento"/>
    <x v="1"/>
    <x v="4"/>
    <x v="0"/>
    <m/>
  </r>
  <r>
    <n v="87501"/>
    <x v="0"/>
    <x v="0"/>
    <x v="0"/>
    <x v="0"/>
    <x v="4"/>
    <x v="303"/>
    <x v="0"/>
    <x v="1"/>
    <s v="Tesseramento"/>
    <x v="1"/>
    <x v="4"/>
    <x v="0"/>
    <m/>
  </r>
  <r>
    <n v="26148"/>
    <x v="0"/>
    <x v="0"/>
    <x v="0"/>
    <x v="0"/>
    <x v="4"/>
    <x v="303"/>
    <x v="0"/>
    <x v="0"/>
    <s v="Tesseramento"/>
    <x v="1"/>
    <x v="3"/>
    <x v="0"/>
    <m/>
  </r>
  <r>
    <n v="27332"/>
    <x v="0"/>
    <x v="0"/>
    <x v="0"/>
    <x v="0"/>
    <x v="4"/>
    <x v="303"/>
    <x v="0"/>
    <x v="0"/>
    <s v="Tesseramento"/>
    <x v="1"/>
    <x v="3"/>
    <x v="0"/>
    <m/>
  </r>
  <r>
    <n v="206334"/>
    <x v="0"/>
    <x v="0"/>
    <x v="0"/>
    <x v="0"/>
    <x v="4"/>
    <x v="303"/>
    <x v="0"/>
    <x v="0"/>
    <s v="Tesseramento"/>
    <x v="1"/>
    <x v="3"/>
    <x v="0"/>
    <m/>
  </r>
  <r>
    <n v="25003"/>
    <x v="0"/>
    <x v="0"/>
    <x v="0"/>
    <x v="0"/>
    <x v="4"/>
    <x v="303"/>
    <x v="0"/>
    <x v="0"/>
    <s v="Tesseramento"/>
    <x v="1"/>
    <x v="4"/>
    <x v="0"/>
    <m/>
  </r>
  <r>
    <n v="88011"/>
    <x v="0"/>
    <x v="0"/>
    <x v="0"/>
    <x v="0"/>
    <x v="4"/>
    <x v="303"/>
    <x v="0"/>
    <x v="0"/>
    <s v="Tesseramento"/>
    <x v="1"/>
    <x v="4"/>
    <x v="0"/>
    <m/>
  </r>
  <r>
    <n v="186118"/>
    <x v="0"/>
    <x v="0"/>
    <x v="0"/>
    <x v="0"/>
    <x v="4"/>
    <x v="303"/>
    <x v="0"/>
    <x v="0"/>
    <s v="Tesseramento"/>
    <x v="1"/>
    <x v="1"/>
    <x v="0"/>
    <m/>
  </r>
  <r>
    <n v="129651"/>
    <x v="0"/>
    <x v="0"/>
    <x v="0"/>
    <x v="0"/>
    <x v="4"/>
    <x v="303"/>
    <x v="0"/>
    <x v="0"/>
    <s v="Tesseramento"/>
    <x v="1"/>
    <x v="3"/>
    <x v="0"/>
    <m/>
  </r>
  <r>
    <n v="19107"/>
    <x v="0"/>
    <x v="0"/>
    <x v="0"/>
    <x v="0"/>
    <x v="4"/>
    <x v="303"/>
    <x v="0"/>
    <x v="0"/>
    <s v="Tesseramento"/>
    <x v="1"/>
    <x v="0"/>
    <x v="0"/>
    <m/>
  </r>
  <r>
    <n v="117514"/>
    <x v="0"/>
    <x v="0"/>
    <x v="0"/>
    <x v="0"/>
    <x v="4"/>
    <x v="303"/>
    <x v="0"/>
    <x v="0"/>
    <s v="Tesseramento"/>
    <x v="1"/>
    <x v="4"/>
    <x v="0"/>
    <m/>
  </r>
  <r>
    <n v="154091"/>
    <x v="0"/>
    <x v="0"/>
    <x v="0"/>
    <x v="0"/>
    <x v="4"/>
    <x v="303"/>
    <x v="0"/>
    <x v="0"/>
    <s v="Tesseramento"/>
    <x v="1"/>
    <x v="0"/>
    <x v="0"/>
    <m/>
  </r>
  <r>
    <n v="185715"/>
    <x v="0"/>
    <x v="0"/>
    <x v="0"/>
    <x v="1"/>
    <x v="4"/>
    <x v="47"/>
    <x v="0"/>
    <x v="0"/>
    <s v="Tesseramento"/>
    <x v="0"/>
    <x v="4"/>
    <x v="0"/>
    <m/>
  </r>
  <r>
    <n v="48751"/>
    <x v="0"/>
    <x v="0"/>
    <x v="0"/>
    <x v="0"/>
    <x v="4"/>
    <x v="303"/>
    <x v="0"/>
    <x v="1"/>
    <s v="Tesseramento"/>
    <x v="1"/>
    <x v="3"/>
    <x v="0"/>
    <m/>
  </r>
  <r>
    <n v="117515"/>
    <x v="0"/>
    <x v="0"/>
    <x v="0"/>
    <x v="0"/>
    <x v="4"/>
    <x v="303"/>
    <x v="0"/>
    <x v="1"/>
    <s v="Tesseramento"/>
    <x v="1"/>
    <x v="3"/>
    <x v="0"/>
    <m/>
  </r>
  <r>
    <n v="12237"/>
    <x v="0"/>
    <x v="0"/>
    <x v="0"/>
    <x v="0"/>
    <x v="4"/>
    <x v="303"/>
    <x v="0"/>
    <x v="1"/>
    <s v="Tesseramento"/>
    <x v="1"/>
    <x v="4"/>
    <x v="0"/>
    <m/>
  </r>
  <r>
    <n v="203081"/>
    <x v="0"/>
    <x v="0"/>
    <x v="0"/>
    <x v="0"/>
    <x v="4"/>
    <x v="303"/>
    <x v="0"/>
    <x v="0"/>
    <s v="Tesseramento"/>
    <x v="1"/>
    <x v="3"/>
    <x v="0"/>
    <m/>
  </r>
  <r>
    <n v="141214"/>
    <x v="0"/>
    <x v="0"/>
    <x v="0"/>
    <x v="0"/>
    <x v="4"/>
    <x v="303"/>
    <x v="0"/>
    <x v="0"/>
    <s v="Tesseramento"/>
    <x v="1"/>
    <x v="0"/>
    <x v="0"/>
    <m/>
  </r>
  <r>
    <n v="136444"/>
    <x v="0"/>
    <x v="0"/>
    <x v="0"/>
    <x v="0"/>
    <x v="4"/>
    <x v="303"/>
    <x v="0"/>
    <x v="1"/>
    <s v="Tesseramento"/>
    <x v="1"/>
    <x v="1"/>
    <x v="0"/>
    <m/>
  </r>
  <r>
    <n v="97705"/>
    <x v="0"/>
    <x v="0"/>
    <x v="0"/>
    <x v="0"/>
    <x v="4"/>
    <x v="303"/>
    <x v="0"/>
    <x v="1"/>
    <s v="Tesseramento"/>
    <x v="1"/>
    <x v="1"/>
    <x v="0"/>
    <m/>
  </r>
  <r>
    <n v="93568"/>
    <x v="0"/>
    <x v="0"/>
    <x v="0"/>
    <x v="0"/>
    <x v="4"/>
    <x v="303"/>
    <x v="0"/>
    <x v="0"/>
    <s v="Tesseramento"/>
    <x v="1"/>
    <x v="0"/>
    <x v="0"/>
    <m/>
  </r>
  <r>
    <n v="177003"/>
    <x v="0"/>
    <x v="0"/>
    <x v="0"/>
    <x v="0"/>
    <x v="4"/>
    <x v="303"/>
    <x v="0"/>
    <x v="1"/>
    <s v="Tesseramento"/>
    <x v="1"/>
    <x v="1"/>
    <x v="0"/>
    <m/>
  </r>
  <r>
    <n v="5841"/>
    <x v="0"/>
    <x v="0"/>
    <x v="0"/>
    <x v="0"/>
    <x v="4"/>
    <x v="303"/>
    <x v="0"/>
    <x v="1"/>
    <s v="Tesseramento"/>
    <x v="1"/>
    <x v="1"/>
    <x v="0"/>
    <m/>
  </r>
  <r>
    <n v="81363"/>
    <x v="0"/>
    <x v="0"/>
    <x v="0"/>
    <x v="0"/>
    <x v="4"/>
    <x v="303"/>
    <x v="0"/>
    <x v="0"/>
    <s v="Tesseramento"/>
    <x v="1"/>
    <x v="3"/>
    <x v="0"/>
    <m/>
  </r>
  <r>
    <n v="47776"/>
    <x v="0"/>
    <x v="0"/>
    <x v="0"/>
    <x v="0"/>
    <x v="4"/>
    <x v="303"/>
    <x v="0"/>
    <x v="0"/>
    <s v="Tesseramento"/>
    <x v="1"/>
    <x v="4"/>
    <x v="0"/>
    <m/>
  </r>
  <r>
    <n v="48763"/>
    <x v="0"/>
    <x v="0"/>
    <x v="0"/>
    <x v="0"/>
    <x v="4"/>
    <x v="303"/>
    <x v="0"/>
    <x v="1"/>
    <s v="Tesseramento"/>
    <x v="1"/>
    <x v="0"/>
    <x v="0"/>
    <m/>
  </r>
  <r>
    <n v="22392"/>
    <x v="0"/>
    <x v="0"/>
    <x v="0"/>
    <x v="0"/>
    <x v="4"/>
    <x v="303"/>
    <x v="0"/>
    <x v="0"/>
    <s v="Tesseramento"/>
    <x v="1"/>
    <x v="1"/>
    <x v="0"/>
    <m/>
  </r>
  <r>
    <n v="18894"/>
    <x v="0"/>
    <x v="0"/>
    <x v="0"/>
    <x v="0"/>
    <x v="4"/>
    <x v="303"/>
    <x v="0"/>
    <x v="0"/>
    <s v="Tesseramento"/>
    <x v="1"/>
    <x v="3"/>
    <x v="0"/>
    <m/>
  </r>
  <r>
    <n v="161728"/>
    <x v="0"/>
    <x v="0"/>
    <x v="0"/>
    <x v="0"/>
    <x v="4"/>
    <x v="303"/>
    <x v="0"/>
    <x v="1"/>
    <s v="Tesseramento"/>
    <x v="1"/>
    <x v="3"/>
    <x v="0"/>
    <m/>
  </r>
  <r>
    <n v="22393"/>
    <x v="0"/>
    <x v="0"/>
    <x v="0"/>
    <x v="0"/>
    <x v="4"/>
    <x v="303"/>
    <x v="0"/>
    <x v="0"/>
    <s v="Tesseramento"/>
    <x v="1"/>
    <x v="3"/>
    <x v="0"/>
    <m/>
  </r>
  <r>
    <n v="190821"/>
    <x v="0"/>
    <x v="0"/>
    <x v="0"/>
    <x v="0"/>
    <x v="4"/>
    <x v="303"/>
    <x v="0"/>
    <x v="0"/>
    <s v="Tesseramento"/>
    <x v="1"/>
    <x v="4"/>
    <x v="0"/>
    <m/>
  </r>
  <r>
    <n v="194692"/>
    <x v="0"/>
    <x v="0"/>
    <x v="0"/>
    <x v="0"/>
    <x v="4"/>
    <x v="303"/>
    <x v="0"/>
    <x v="1"/>
    <s v="Tesseramento"/>
    <x v="1"/>
    <x v="0"/>
    <x v="0"/>
    <m/>
  </r>
  <r>
    <n v="223531"/>
    <x v="0"/>
    <x v="0"/>
    <x v="0"/>
    <x v="3"/>
    <x v="4"/>
    <x v="303"/>
    <x v="0"/>
    <x v="1"/>
    <s v="Tesseramento"/>
    <x v="1"/>
    <x v="3"/>
    <x v="0"/>
    <m/>
  </r>
  <r>
    <n v="135405"/>
    <x v="0"/>
    <x v="0"/>
    <x v="0"/>
    <x v="0"/>
    <x v="4"/>
    <x v="303"/>
    <x v="0"/>
    <x v="1"/>
    <s v="Tesseramento"/>
    <x v="1"/>
    <x v="0"/>
    <x v="0"/>
    <m/>
  </r>
  <r>
    <n v="106774"/>
    <x v="0"/>
    <x v="0"/>
    <x v="0"/>
    <x v="0"/>
    <x v="4"/>
    <x v="303"/>
    <x v="0"/>
    <x v="0"/>
    <s v="Tesseramento"/>
    <x v="1"/>
    <x v="3"/>
    <x v="0"/>
    <m/>
  </r>
  <r>
    <n v="122839"/>
    <x v="0"/>
    <x v="0"/>
    <x v="0"/>
    <x v="1"/>
    <x v="4"/>
    <x v="303"/>
    <x v="0"/>
    <x v="1"/>
    <s v="Tesseramento"/>
    <x v="1"/>
    <x v="3"/>
    <x v="0"/>
    <m/>
  </r>
  <r>
    <n v="3486"/>
    <x v="0"/>
    <x v="0"/>
    <x v="0"/>
    <x v="0"/>
    <x v="4"/>
    <x v="303"/>
    <x v="0"/>
    <x v="0"/>
    <s v="Tesseramento"/>
    <x v="1"/>
    <x v="4"/>
    <x v="0"/>
    <m/>
  </r>
  <r>
    <n v="18898"/>
    <x v="0"/>
    <x v="0"/>
    <x v="0"/>
    <x v="0"/>
    <x v="4"/>
    <x v="303"/>
    <x v="0"/>
    <x v="1"/>
    <s v="Tesseramento"/>
    <x v="1"/>
    <x v="3"/>
    <x v="0"/>
    <m/>
  </r>
  <r>
    <n v="201579"/>
    <x v="0"/>
    <x v="0"/>
    <x v="0"/>
    <x v="0"/>
    <x v="4"/>
    <x v="303"/>
    <x v="0"/>
    <x v="0"/>
    <s v="Tesseramento"/>
    <x v="1"/>
    <x v="1"/>
    <x v="0"/>
    <m/>
  </r>
  <r>
    <n v="48767"/>
    <x v="0"/>
    <x v="0"/>
    <x v="0"/>
    <x v="0"/>
    <x v="4"/>
    <x v="303"/>
    <x v="0"/>
    <x v="0"/>
    <s v="Tesseramento"/>
    <x v="1"/>
    <x v="0"/>
    <x v="0"/>
    <m/>
  </r>
  <r>
    <n v="50390"/>
    <x v="0"/>
    <x v="0"/>
    <x v="0"/>
    <x v="0"/>
    <x v="4"/>
    <x v="303"/>
    <x v="0"/>
    <x v="0"/>
    <s v="Tesseramento"/>
    <x v="1"/>
    <x v="4"/>
    <x v="0"/>
    <m/>
  </r>
  <r>
    <n v="39466"/>
    <x v="0"/>
    <x v="0"/>
    <x v="0"/>
    <x v="0"/>
    <x v="4"/>
    <x v="303"/>
    <x v="0"/>
    <x v="1"/>
    <s v="Tesseramento"/>
    <x v="1"/>
    <x v="3"/>
    <x v="0"/>
    <m/>
  </r>
  <r>
    <n v="90546"/>
    <x v="0"/>
    <x v="0"/>
    <x v="0"/>
    <x v="0"/>
    <x v="4"/>
    <x v="303"/>
    <x v="0"/>
    <x v="0"/>
    <s v="Tesseramento"/>
    <x v="1"/>
    <x v="3"/>
    <x v="0"/>
    <m/>
  </r>
  <r>
    <n v="125606"/>
    <x v="0"/>
    <x v="0"/>
    <x v="0"/>
    <x v="0"/>
    <x v="4"/>
    <x v="303"/>
    <x v="0"/>
    <x v="1"/>
    <s v="Tesseramento"/>
    <x v="1"/>
    <x v="4"/>
    <x v="0"/>
    <m/>
  </r>
  <r>
    <n v="15052"/>
    <x v="0"/>
    <x v="0"/>
    <x v="0"/>
    <x v="0"/>
    <x v="4"/>
    <x v="303"/>
    <x v="0"/>
    <x v="0"/>
    <s v="Tesseramento"/>
    <x v="1"/>
    <x v="4"/>
    <x v="0"/>
    <m/>
  </r>
  <r>
    <n v="134835"/>
    <x v="0"/>
    <x v="0"/>
    <x v="0"/>
    <x v="0"/>
    <x v="4"/>
    <x v="303"/>
    <x v="0"/>
    <x v="1"/>
    <s v="Tesseramento"/>
    <x v="1"/>
    <x v="3"/>
    <x v="0"/>
    <m/>
  </r>
  <r>
    <n v="112362"/>
    <x v="0"/>
    <x v="0"/>
    <x v="0"/>
    <x v="0"/>
    <x v="4"/>
    <x v="303"/>
    <x v="0"/>
    <x v="1"/>
    <s v="Tesseramento"/>
    <x v="1"/>
    <x v="3"/>
    <x v="0"/>
    <m/>
  </r>
  <r>
    <n v="64901"/>
    <x v="0"/>
    <x v="0"/>
    <x v="0"/>
    <x v="0"/>
    <x v="4"/>
    <x v="303"/>
    <x v="0"/>
    <x v="1"/>
    <s v="Tesseramento"/>
    <x v="1"/>
    <x v="3"/>
    <x v="0"/>
    <m/>
  </r>
  <r>
    <n v="188756"/>
    <x v="0"/>
    <x v="0"/>
    <x v="0"/>
    <x v="1"/>
    <x v="8"/>
    <x v="17"/>
    <x v="0"/>
    <x v="0"/>
    <s v="Tesseramento"/>
    <x v="1"/>
    <x v="4"/>
    <x v="0"/>
    <m/>
  </r>
  <r>
    <n v="189988"/>
    <x v="0"/>
    <x v="0"/>
    <x v="0"/>
    <x v="0"/>
    <x v="8"/>
    <x v="17"/>
    <x v="0"/>
    <x v="0"/>
    <s v="Tesseramento"/>
    <x v="1"/>
    <x v="0"/>
    <x v="0"/>
    <m/>
  </r>
  <r>
    <n v="150640"/>
    <x v="0"/>
    <x v="0"/>
    <x v="0"/>
    <x v="0"/>
    <x v="8"/>
    <x v="17"/>
    <x v="0"/>
    <x v="0"/>
    <s v="Tesseramento"/>
    <x v="1"/>
    <x v="0"/>
    <x v="0"/>
    <m/>
  </r>
  <r>
    <n v="143338"/>
    <x v="0"/>
    <x v="0"/>
    <x v="0"/>
    <x v="0"/>
    <x v="8"/>
    <x v="17"/>
    <x v="0"/>
    <x v="1"/>
    <s v="Tesseramento"/>
    <x v="1"/>
    <x v="3"/>
    <x v="0"/>
    <m/>
  </r>
  <r>
    <n v="137500"/>
    <x v="0"/>
    <x v="0"/>
    <x v="0"/>
    <x v="0"/>
    <x v="8"/>
    <x v="17"/>
    <x v="0"/>
    <x v="0"/>
    <s v="Tesseramento"/>
    <x v="1"/>
    <x v="3"/>
    <x v="0"/>
    <m/>
  </r>
  <r>
    <n v="137228"/>
    <x v="0"/>
    <x v="0"/>
    <x v="0"/>
    <x v="0"/>
    <x v="8"/>
    <x v="17"/>
    <x v="0"/>
    <x v="1"/>
    <s v="Tesseramento"/>
    <x v="1"/>
    <x v="3"/>
    <x v="0"/>
    <m/>
  </r>
  <r>
    <n v="118961"/>
    <x v="0"/>
    <x v="0"/>
    <x v="0"/>
    <x v="0"/>
    <x v="8"/>
    <x v="17"/>
    <x v="0"/>
    <x v="0"/>
    <s v="Tesseramento"/>
    <x v="1"/>
    <x v="0"/>
    <x v="0"/>
    <m/>
  </r>
  <r>
    <n v="162916"/>
    <x v="0"/>
    <x v="0"/>
    <x v="0"/>
    <x v="0"/>
    <x v="8"/>
    <x v="17"/>
    <x v="0"/>
    <x v="0"/>
    <s v="Tesseramento"/>
    <x v="1"/>
    <x v="0"/>
    <x v="0"/>
    <m/>
  </r>
  <r>
    <n v="220443"/>
    <x v="0"/>
    <x v="0"/>
    <x v="0"/>
    <x v="0"/>
    <x v="8"/>
    <x v="17"/>
    <x v="0"/>
    <x v="0"/>
    <s v="Tesseramento"/>
    <x v="1"/>
    <x v="0"/>
    <x v="0"/>
    <m/>
  </r>
  <r>
    <n v="228846"/>
    <x v="1"/>
    <x v="0"/>
    <x v="0"/>
    <x v="2"/>
    <x v="8"/>
    <x v="17"/>
    <x v="0"/>
    <x v="1"/>
    <s v="Tesseramento"/>
    <x v="1"/>
    <x v="5"/>
    <x v="0"/>
    <m/>
  </r>
  <r>
    <n v="63959"/>
    <x v="0"/>
    <x v="0"/>
    <x v="0"/>
    <x v="0"/>
    <x v="8"/>
    <x v="17"/>
    <x v="0"/>
    <x v="1"/>
    <s v="Tesseramento"/>
    <x v="1"/>
    <x v="4"/>
    <x v="0"/>
    <m/>
  </r>
  <r>
    <n v="26926"/>
    <x v="0"/>
    <x v="0"/>
    <x v="0"/>
    <x v="0"/>
    <x v="8"/>
    <x v="17"/>
    <x v="0"/>
    <x v="1"/>
    <s v="Tesseramento"/>
    <x v="1"/>
    <x v="4"/>
    <x v="0"/>
    <m/>
  </r>
  <r>
    <n v="57974"/>
    <x v="0"/>
    <x v="0"/>
    <x v="0"/>
    <x v="0"/>
    <x v="8"/>
    <x v="17"/>
    <x v="0"/>
    <x v="0"/>
    <s v="Tesseramento"/>
    <x v="1"/>
    <x v="4"/>
    <x v="0"/>
    <m/>
  </r>
  <r>
    <n v="26730"/>
    <x v="0"/>
    <x v="0"/>
    <x v="0"/>
    <x v="1"/>
    <x v="8"/>
    <x v="17"/>
    <x v="0"/>
    <x v="1"/>
    <s v="Tesseramento"/>
    <x v="1"/>
    <x v="4"/>
    <x v="0"/>
    <m/>
  </r>
  <r>
    <n v="179429"/>
    <x v="0"/>
    <x v="0"/>
    <x v="0"/>
    <x v="0"/>
    <x v="8"/>
    <x v="17"/>
    <x v="0"/>
    <x v="0"/>
    <s v="Tesseramento"/>
    <x v="1"/>
    <x v="0"/>
    <x v="0"/>
    <m/>
  </r>
  <r>
    <n v="194396"/>
    <x v="0"/>
    <x v="0"/>
    <x v="0"/>
    <x v="1"/>
    <x v="8"/>
    <x v="17"/>
    <x v="0"/>
    <x v="1"/>
    <s v="Tesseramento"/>
    <x v="1"/>
    <x v="0"/>
    <x v="0"/>
    <m/>
  </r>
  <r>
    <n v="45347"/>
    <x v="0"/>
    <x v="0"/>
    <x v="0"/>
    <x v="0"/>
    <x v="8"/>
    <x v="17"/>
    <x v="0"/>
    <x v="0"/>
    <s v="Tesseramento"/>
    <x v="1"/>
    <x v="3"/>
    <x v="0"/>
    <m/>
  </r>
  <r>
    <n v="213229"/>
    <x v="0"/>
    <x v="0"/>
    <x v="0"/>
    <x v="0"/>
    <x v="8"/>
    <x v="17"/>
    <x v="0"/>
    <x v="0"/>
    <s v="Tesseramento"/>
    <x v="1"/>
    <x v="1"/>
    <x v="0"/>
    <m/>
  </r>
  <r>
    <n v="180783"/>
    <x v="0"/>
    <x v="0"/>
    <x v="0"/>
    <x v="0"/>
    <x v="8"/>
    <x v="17"/>
    <x v="0"/>
    <x v="0"/>
    <s v="Tesseramento"/>
    <x v="1"/>
    <x v="1"/>
    <x v="0"/>
    <m/>
  </r>
  <r>
    <n v="152302"/>
    <x v="0"/>
    <x v="0"/>
    <x v="0"/>
    <x v="0"/>
    <x v="8"/>
    <x v="17"/>
    <x v="0"/>
    <x v="0"/>
    <s v="Tesseramento"/>
    <x v="1"/>
    <x v="0"/>
    <x v="0"/>
    <m/>
  </r>
  <r>
    <n v="33172"/>
    <x v="0"/>
    <x v="0"/>
    <x v="0"/>
    <x v="0"/>
    <x v="8"/>
    <x v="17"/>
    <x v="0"/>
    <x v="0"/>
    <s v="Tesseramento"/>
    <x v="1"/>
    <x v="3"/>
    <x v="0"/>
    <m/>
  </r>
  <r>
    <n v="164136"/>
    <x v="0"/>
    <x v="0"/>
    <x v="0"/>
    <x v="0"/>
    <x v="8"/>
    <x v="276"/>
    <x v="0"/>
    <x v="0"/>
    <s v="Tesseramento"/>
    <x v="1"/>
    <x v="3"/>
    <x v="0"/>
    <m/>
  </r>
  <r>
    <n v="223253"/>
    <x v="0"/>
    <x v="0"/>
    <x v="0"/>
    <x v="1"/>
    <x v="8"/>
    <x v="17"/>
    <x v="0"/>
    <x v="0"/>
    <s v="Tesseramento"/>
    <x v="1"/>
    <x v="0"/>
    <x v="0"/>
    <m/>
  </r>
  <r>
    <n v="27018"/>
    <x v="0"/>
    <x v="0"/>
    <x v="0"/>
    <x v="0"/>
    <x v="8"/>
    <x v="17"/>
    <x v="0"/>
    <x v="1"/>
    <s v="Tesseramento"/>
    <x v="1"/>
    <x v="4"/>
    <x v="0"/>
    <m/>
  </r>
  <r>
    <n v="150651"/>
    <x v="0"/>
    <x v="0"/>
    <x v="0"/>
    <x v="0"/>
    <x v="8"/>
    <x v="17"/>
    <x v="0"/>
    <x v="0"/>
    <s v="Tesseramento"/>
    <x v="1"/>
    <x v="0"/>
    <x v="0"/>
    <m/>
  </r>
  <r>
    <n v="99523"/>
    <x v="0"/>
    <x v="0"/>
    <x v="0"/>
    <x v="0"/>
    <x v="11"/>
    <x v="102"/>
    <x v="0"/>
    <x v="0"/>
    <s v="Tesseramento"/>
    <x v="1"/>
    <x v="3"/>
    <x v="0"/>
    <m/>
  </r>
  <r>
    <n v="218779"/>
    <x v="0"/>
    <x v="0"/>
    <x v="0"/>
    <x v="2"/>
    <x v="8"/>
    <x v="276"/>
    <x v="0"/>
    <x v="0"/>
    <s v="Tesseramento"/>
    <x v="1"/>
    <x v="3"/>
    <x v="0"/>
    <m/>
  </r>
  <r>
    <n v="182313"/>
    <x v="0"/>
    <x v="0"/>
    <x v="0"/>
    <x v="2"/>
    <x v="8"/>
    <x v="276"/>
    <x v="0"/>
    <x v="0"/>
    <s v="Tesseramento"/>
    <x v="1"/>
    <x v="0"/>
    <x v="0"/>
    <m/>
  </r>
  <r>
    <n v="182315"/>
    <x v="0"/>
    <x v="0"/>
    <x v="0"/>
    <x v="2"/>
    <x v="8"/>
    <x v="276"/>
    <x v="0"/>
    <x v="0"/>
    <s v="Tesseramento"/>
    <x v="1"/>
    <x v="4"/>
    <x v="0"/>
    <m/>
  </r>
  <r>
    <n v="27925"/>
    <x v="0"/>
    <x v="0"/>
    <x v="0"/>
    <x v="2"/>
    <x v="8"/>
    <x v="276"/>
    <x v="0"/>
    <x v="0"/>
    <s v="Tesseramento"/>
    <x v="1"/>
    <x v="0"/>
    <x v="0"/>
    <m/>
  </r>
  <r>
    <n v="27924"/>
    <x v="0"/>
    <x v="0"/>
    <x v="0"/>
    <x v="0"/>
    <x v="8"/>
    <x v="276"/>
    <x v="0"/>
    <x v="0"/>
    <s v="Tesseramento"/>
    <x v="1"/>
    <x v="0"/>
    <x v="0"/>
    <m/>
  </r>
  <r>
    <n v="89036"/>
    <x v="0"/>
    <x v="0"/>
    <x v="0"/>
    <x v="1"/>
    <x v="8"/>
    <x v="276"/>
    <x v="0"/>
    <x v="0"/>
    <s v="Tesseramento"/>
    <x v="1"/>
    <x v="0"/>
    <x v="0"/>
    <m/>
  </r>
  <r>
    <n v="59667"/>
    <x v="0"/>
    <x v="0"/>
    <x v="0"/>
    <x v="0"/>
    <x v="8"/>
    <x v="276"/>
    <x v="0"/>
    <x v="0"/>
    <s v="Tesseramento"/>
    <x v="1"/>
    <x v="4"/>
    <x v="0"/>
    <m/>
  </r>
  <r>
    <n v="140280"/>
    <x v="0"/>
    <x v="0"/>
    <x v="0"/>
    <x v="0"/>
    <x v="8"/>
    <x v="276"/>
    <x v="0"/>
    <x v="1"/>
    <s v="Tesseramento"/>
    <x v="1"/>
    <x v="3"/>
    <x v="0"/>
    <m/>
  </r>
  <r>
    <n v="27930"/>
    <x v="0"/>
    <x v="0"/>
    <x v="0"/>
    <x v="0"/>
    <x v="8"/>
    <x v="276"/>
    <x v="0"/>
    <x v="0"/>
    <s v="Tesseramento"/>
    <x v="1"/>
    <x v="4"/>
    <x v="0"/>
    <m/>
  </r>
  <r>
    <n v="27929"/>
    <x v="0"/>
    <x v="0"/>
    <x v="0"/>
    <x v="0"/>
    <x v="8"/>
    <x v="276"/>
    <x v="0"/>
    <x v="0"/>
    <s v="Tesseramento"/>
    <x v="1"/>
    <x v="0"/>
    <x v="0"/>
    <m/>
  </r>
  <r>
    <n v="105631"/>
    <x v="0"/>
    <x v="0"/>
    <x v="0"/>
    <x v="0"/>
    <x v="8"/>
    <x v="276"/>
    <x v="0"/>
    <x v="0"/>
    <s v="Tesseramento"/>
    <x v="1"/>
    <x v="3"/>
    <x v="0"/>
    <m/>
  </r>
  <r>
    <n v="182318"/>
    <x v="0"/>
    <x v="0"/>
    <x v="0"/>
    <x v="2"/>
    <x v="8"/>
    <x v="276"/>
    <x v="0"/>
    <x v="0"/>
    <s v="Tesseramento"/>
    <x v="1"/>
    <x v="4"/>
    <x v="0"/>
    <m/>
  </r>
  <r>
    <n v="99137"/>
    <x v="0"/>
    <x v="0"/>
    <x v="0"/>
    <x v="0"/>
    <x v="8"/>
    <x v="276"/>
    <x v="0"/>
    <x v="0"/>
    <s v="Tesseramento"/>
    <x v="1"/>
    <x v="3"/>
    <x v="0"/>
    <m/>
  </r>
  <r>
    <n v="114280"/>
    <x v="0"/>
    <x v="0"/>
    <x v="0"/>
    <x v="0"/>
    <x v="8"/>
    <x v="276"/>
    <x v="0"/>
    <x v="0"/>
    <s v="Tesseramento"/>
    <x v="1"/>
    <x v="3"/>
    <x v="0"/>
    <m/>
  </r>
  <r>
    <n v="59668"/>
    <x v="0"/>
    <x v="0"/>
    <x v="0"/>
    <x v="1"/>
    <x v="8"/>
    <x v="276"/>
    <x v="0"/>
    <x v="1"/>
    <s v="Tesseramento"/>
    <x v="1"/>
    <x v="4"/>
    <x v="0"/>
    <m/>
  </r>
  <r>
    <n v="182321"/>
    <x v="0"/>
    <x v="0"/>
    <x v="0"/>
    <x v="2"/>
    <x v="8"/>
    <x v="276"/>
    <x v="0"/>
    <x v="1"/>
    <s v="Tesseramento"/>
    <x v="1"/>
    <x v="4"/>
    <x v="0"/>
    <m/>
  </r>
  <r>
    <n v="27948"/>
    <x v="0"/>
    <x v="0"/>
    <x v="0"/>
    <x v="2"/>
    <x v="8"/>
    <x v="276"/>
    <x v="0"/>
    <x v="0"/>
    <s v="Tesseramento"/>
    <x v="1"/>
    <x v="4"/>
    <x v="0"/>
    <m/>
  </r>
  <r>
    <n v="164137"/>
    <x v="0"/>
    <x v="0"/>
    <x v="0"/>
    <x v="0"/>
    <x v="8"/>
    <x v="276"/>
    <x v="0"/>
    <x v="1"/>
    <s v="Tesseramento"/>
    <x v="1"/>
    <x v="4"/>
    <x v="0"/>
    <m/>
  </r>
  <r>
    <n v="93266"/>
    <x v="0"/>
    <x v="0"/>
    <x v="0"/>
    <x v="1"/>
    <x v="8"/>
    <x v="276"/>
    <x v="0"/>
    <x v="0"/>
    <s v="Tesseramento"/>
    <x v="1"/>
    <x v="0"/>
    <x v="0"/>
    <m/>
  </r>
  <r>
    <n v="167058"/>
    <x v="0"/>
    <x v="0"/>
    <x v="0"/>
    <x v="0"/>
    <x v="8"/>
    <x v="276"/>
    <x v="0"/>
    <x v="0"/>
    <s v="Tesseramento"/>
    <x v="1"/>
    <x v="0"/>
    <x v="0"/>
    <m/>
  </r>
  <r>
    <n v="27951"/>
    <x v="0"/>
    <x v="0"/>
    <x v="0"/>
    <x v="2"/>
    <x v="8"/>
    <x v="276"/>
    <x v="0"/>
    <x v="0"/>
    <s v="Tesseramento"/>
    <x v="1"/>
    <x v="4"/>
    <x v="0"/>
    <m/>
  </r>
  <r>
    <n v="31870"/>
    <x v="0"/>
    <x v="0"/>
    <x v="0"/>
    <x v="1"/>
    <x v="8"/>
    <x v="276"/>
    <x v="0"/>
    <x v="1"/>
    <s v="Tesseramento"/>
    <x v="1"/>
    <x v="4"/>
    <x v="0"/>
    <m/>
  </r>
  <r>
    <n v="27955"/>
    <x v="0"/>
    <x v="0"/>
    <x v="0"/>
    <x v="2"/>
    <x v="8"/>
    <x v="276"/>
    <x v="0"/>
    <x v="0"/>
    <s v="Tesseramento"/>
    <x v="1"/>
    <x v="4"/>
    <x v="0"/>
    <m/>
  </r>
  <r>
    <n v="182324"/>
    <x v="0"/>
    <x v="0"/>
    <x v="0"/>
    <x v="2"/>
    <x v="8"/>
    <x v="276"/>
    <x v="0"/>
    <x v="0"/>
    <s v="Tesseramento"/>
    <x v="1"/>
    <x v="4"/>
    <x v="0"/>
    <m/>
  </r>
  <r>
    <n v="107303"/>
    <x v="0"/>
    <x v="0"/>
    <x v="0"/>
    <x v="0"/>
    <x v="8"/>
    <x v="276"/>
    <x v="0"/>
    <x v="0"/>
    <s v="Tesseramento"/>
    <x v="1"/>
    <x v="0"/>
    <x v="0"/>
    <m/>
  </r>
  <r>
    <n v="129037"/>
    <x v="0"/>
    <x v="0"/>
    <x v="0"/>
    <x v="2"/>
    <x v="8"/>
    <x v="276"/>
    <x v="0"/>
    <x v="1"/>
    <s v="Tesseramento"/>
    <x v="1"/>
    <x v="3"/>
    <x v="0"/>
    <m/>
  </r>
  <r>
    <n v="27958"/>
    <x v="0"/>
    <x v="0"/>
    <x v="0"/>
    <x v="0"/>
    <x v="8"/>
    <x v="276"/>
    <x v="0"/>
    <x v="0"/>
    <s v="Tesseramento"/>
    <x v="1"/>
    <x v="3"/>
    <x v="0"/>
    <m/>
  </r>
  <r>
    <n v="152950"/>
    <x v="0"/>
    <x v="0"/>
    <x v="0"/>
    <x v="0"/>
    <x v="8"/>
    <x v="276"/>
    <x v="0"/>
    <x v="0"/>
    <s v="Tesseramento"/>
    <x v="1"/>
    <x v="3"/>
    <x v="0"/>
    <m/>
  </r>
  <r>
    <n v="35677"/>
    <x v="0"/>
    <x v="0"/>
    <x v="0"/>
    <x v="0"/>
    <x v="8"/>
    <x v="276"/>
    <x v="0"/>
    <x v="0"/>
    <s v="Tesseramento"/>
    <x v="1"/>
    <x v="4"/>
    <x v="0"/>
    <m/>
  </r>
  <r>
    <n v="14557"/>
    <x v="0"/>
    <x v="0"/>
    <x v="0"/>
    <x v="0"/>
    <x v="2"/>
    <x v="157"/>
    <x v="0"/>
    <x v="0"/>
    <s v="Tesseramento"/>
    <x v="1"/>
    <x v="4"/>
    <x v="0"/>
    <m/>
  </r>
  <r>
    <n v="131618"/>
    <x v="0"/>
    <x v="0"/>
    <x v="0"/>
    <x v="0"/>
    <x v="2"/>
    <x v="157"/>
    <x v="0"/>
    <x v="0"/>
    <s v="Tesseramento"/>
    <x v="1"/>
    <x v="3"/>
    <x v="0"/>
    <m/>
  </r>
  <r>
    <n v="11813"/>
    <x v="0"/>
    <x v="0"/>
    <x v="0"/>
    <x v="0"/>
    <x v="2"/>
    <x v="157"/>
    <x v="0"/>
    <x v="0"/>
    <s v="Tesseramento"/>
    <x v="1"/>
    <x v="3"/>
    <x v="0"/>
    <m/>
  </r>
  <r>
    <n v="170836"/>
    <x v="0"/>
    <x v="0"/>
    <x v="0"/>
    <x v="0"/>
    <x v="2"/>
    <x v="157"/>
    <x v="0"/>
    <x v="0"/>
    <s v="Tesseramento"/>
    <x v="1"/>
    <x v="0"/>
    <x v="0"/>
    <m/>
  </r>
  <r>
    <n v="124546"/>
    <x v="0"/>
    <x v="0"/>
    <x v="0"/>
    <x v="0"/>
    <x v="2"/>
    <x v="157"/>
    <x v="0"/>
    <x v="0"/>
    <s v="Tesseramento"/>
    <x v="1"/>
    <x v="3"/>
    <x v="0"/>
    <m/>
  </r>
  <r>
    <n v="154438"/>
    <x v="0"/>
    <x v="0"/>
    <x v="0"/>
    <x v="0"/>
    <x v="2"/>
    <x v="157"/>
    <x v="0"/>
    <x v="0"/>
    <s v="Tesseramento"/>
    <x v="1"/>
    <x v="0"/>
    <x v="0"/>
    <m/>
  </r>
  <r>
    <n v="191634"/>
    <x v="0"/>
    <x v="0"/>
    <x v="0"/>
    <x v="0"/>
    <x v="8"/>
    <x v="17"/>
    <x v="0"/>
    <x v="0"/>
    <s v="Tesseramento"/>
    <x v="1"/>
    <x v="1"/>
    <x v="0"/>
    <m/>
  </r>
  <r>
    <n v="126926"/>
    <x v="0"/>
    <x v="0"/>
    <x v="0"/>
    <x v="0"/>
    <x v="9"/>
    <x v="379"/>
    <x v="0"/>
    <x v="1"/>
    <s v="Tesseramento"/>
    <x v="0"/>
    <x v="4"/>
    <x v="0"/>
    <m/>
  </r>
  <r>
    <n v="16006"/>
    <x v="0"/>
    <x v="0"/>
    <x v="0"/>
    <x v="0"/>
    <x v="9"/>
    <x v="379"/>
    <x v="0"/>
    <x v="0"/>
    <s v="Tesseramento"/>
    <x v="0"/>
    <x v="4"/>
    <x v="0"/>
    <m/>
  </r>
  <r>
    <n v="24480"/>
    <x v="0"/>
    <x v="0"/>
    <x v="0"/>
    <x v="0"/>
    <x v="9"/>
    <x v="379"/>
    <x v="0"/>
    <x v="0"/>
    <s v="Tesseramento"/>
    <x v="0"/>
    <x v="4"/>
    <x v="0"/>
    <m/>
  </r>
  <r>
    <n v="16096"/>
    <x v="0"/>
    <x v="0"/>
    <x v="0"/>
    <x v="0"/>
    <x v="9"/>
    <x v="379"/>
    <x v="0"/>
    <x v="1"/>
    <s v="Tesseramento"/>
    <x v="0"/>
    <x v="4"/>
    <x v="0"/>
    <m/>
  </r>
  <r>
    <n v="231396"/>
    <x v="0"/>
    <x v="0"/>
    <x v="0"/>
    <x v="2"/>
    <x v="9"/>
    <x v="379"/>
    <x v="0"/>
    <x v="1"/>
    <s v="Tesseramento"/>
    <x v="0"/>
    <x v="4"/>
    <x v="0"/>
    <m/>
  </r>
  <r>
    <n v="110780"/>
    <x v="0"/>
    <x v="0"/>
    <x v="0"/>
    <x v="1"/>
    <x v="9"/>
    <x v="379"/>
    <x v="0"/>
    <x v="0"/>
    <s v="Tesseramento"/>
    <x v="0"/>
    <x v="0"/>
    <x v="0"/>
    <m/>
  </r>
  <r>
    <n v="231397"/>
    <x v="0"/>
    <x v="0"/>
    <x v="0"/>
    <x v="2"/>
    <x v="9"/>
    <x v="379"/>
    <x v="0"/>
    <x v="1"/>
    <s v="Tesseramento"/>
    <x v="0"/>
    <x v="0"/>
    <x v="0"/>
    <m/>
  </r>
  <r>
    <n v="231399"/>
    <x v="0"/>
    <x v="0"/>
    <x v="0"/>
    <x v="2"/>
    <x v="9"/>
    <x v="379"/>
    <x v="0"/>
    <x v="1"/>
    <s v="Tesseramento"/>
    <x v="0"/>
    <x v="0"/>
    <x v="0"/>
    <m/>
  </r>
  <r>
    <n v="231398"/>
    <x v="0"/>
    <x v="0"/>
    <x v="0"/>
    <x v="2"/>
    <x v="9"/>
    <x v="379"/>
    <x v="0"/>
    <x v="1"/>
    <s v="Tesseramento"/>
    <x v="0"/>
    <x v="0"/>
    <x v="0"/>
    <m/>
  </r>
  <r>
    <n v="103808"/>
    <x v="0"/>
    <x v="0"/>
    <x v="0"/>
    <x v="2"/>
    <x v="9"/>
    <x v="379"/>
    <x v="0"/>
    <x v="0"/>
    <s v="Tesseramento"/>
    <x v="0"/>
    <x v="0"/>
    <x v="0"/>
    <m/>
  </r>
  <r>
    <n v="106752"/>
    <x v="0"/>
    <x v="0"/>
    <x v="0"/>
    <x v="0"/>
    <x v="4"/>
    <x v="88"/>
    <x v="0"/>
    <x v="0"/>
    <s v="Tesseramento"/>
    <x v="1"/>
    <x v="4"/>
    <x v="0"/>
    <m/>
  </r>
  <r>
    <n v="233251"/>
    <x v="0"/>
    <x v="1"/>
    <x v="0"/>
    <x v="0"/>
    <x v="7"/>
    <x v="267"/>
    <x v="0"/>
    <x v="0"/>
    <s v="Tesseramento"/>
    <x v="1"/>
    <x v="0"/>
    <x v="0"/>
    <m/>
  </r>
  <r>
    <n v="233250"/>
    <x v="1"/>
    <x v="1"/>
    <x v="0"/>
    <x v="2"/>
    <x v="7"/>
    <x v="267"/>
    <x v="0"/>
    <x v="1"/>
    <s v="Tesseramento"/>
    <x v="1"/>
    <x v="5"/>
    <x v="0"/>
    <m/>
  </r>
  <r>
    <n v="2947"/>
    <x v="0"/>
    <x v="0"/>
    <x v="0"/>
    <x v="1"/>
    <x v="8"/>
    <x v="276"/>
    <x v="0"/>
    <x v="1"/>
    <s v="Tesseramento"/>
    <x v="1"/>
    <x v="3"/>
    <x v="0"/>
    <m/>
  </r>
  <r>
    <n v="28033"/>
    <x v="0"/>
    <x v="0"/>
    <x v="0"/>
    <x v="0"/>
    <x v="8"/>
    <x v="276"/>
    <x v="0"/>
    <x v="1"/>
    <s v="Tesseramento"/>
    <x v="1"/>
    <x v="3"/>
    <x v="0"/>
    <m/>
  </r>
  <r>
    <n v="9273"/>
    <x v="0"/>
    <x v="0"/>
    <x v="0"/>
    <x v="0"/>
    <x v="8"/>
    <x v="276"/>
    <x v="0"/>
    <x v="1"/>
    <s v="Tesseramento"/>
    <x v="1"/>
    <x v="3"/>
    <x v="0"/>
    <m/>
  </r>
  <r>
    <n v="235603"/>
    <x v="0"/>
    <x v="1"/>
    <x v="1"/>
    <x v="2"/>
    <x v="7"/>
    <x v="33"/>
    <x v="0"/>
    <x v="1"/>
    <s v="Tesseramento"/>
    <x v="1"/>
    <x v="0"/>
    <x v="0"/>
    <m/>
  </r>
  <r>
    <n v="182325"/>
    <x v="0"/>
    <x v="0"/>
    <x v="0"/>
    <x v="2"/>
    <x v="8"/>
    <x v="276"/>
    <x v="0"/>
    <x v="0"/>
    <s v="Tesseramento"/>
    <x v="1"/>
    <x v="0"/>
    <x v="0"/>
    <m/>
  </r>
  <r>
    <n v="50923"/>
    <x v="0"/>
    <x v="0"/>
    <x v="0"/>
    <x v="0"/>
    <x v="8"/>
    <x v="276"/>
    <x v="0"/>
    <x v="0"/>
    <s v="Tesseramento"/>
    <x v="1"/>
    <x v="4"/>
    <x v="0"/>
    <m/>
  </r>
  <r>
    <n v="27979"/>
    <x v="0"/>
    <x v="0"/>
    <x v="0"/>
    <x v="0"/>
    <x v="8"/>
    <x v="276"/>
    <x v="0"/>
    <x v="1"/>
    <s v="Tesseramento"/>
    <x v="1"/>
    <x v="0"/>
    <x v="0"/>
    <m/>
  </r>
  <r>
    <n v="27978"/>
    <x v="0"/>
    <x v="0"/>
    <x v="0"/>
    <x v="0"/>
    <x v="8"/>
    <x v="276"/>
    <x v="0"/>
    <x v="0"/>
    <s v="Tesseramento"/>
    <x v="1"/>
    <x v="1"/>
    <x v="0"/>
    <m/>
  </r>
  <r>
    <n v="27981"/>
    <x v="0"/>
    <x v="0"/>
    <x v="0"/>
    <x v="1"/>
    <x v="8"/>
    <x v="276"/>
    <x v="0"/>
    <x v="0"/>
    <s v="Tesseramento"/>
    <x v="1"/>
    <x v="4"/>
    <x v="0"/>
    <m/>
  </r>
  <r>
    <n v="9293"/>
    <x v="0"/>
    <x v="0"/>
    <x v="0"/>
    <x v="2"/>
    <x v="8"/>
    <x v="276"/>
    <x v="0"/>
    <x v="1"/>
    <s v="Tesseramento"/>
    <x v="1"/>
    <x v="0"/>
    <x v="0"/>
    <m/>
  </r>
  <r>
    <n v="182328"/>
    <x v="0"/>
    <x v="0"/>
    <x v="0"/>
    <x v="2"/>
    <x v="8"/>
    <x v="276"/>
    <x v="0"/>
    <x v="0"/>
    <s v="Tesseramento"/>
    <x v="1"/>
    <x v="3"/>
    <x v="0"/>
    <m/>
  </r>
  <r>
    <n v="182329"/>
    <x v="0"/>
    <x v="0"/>
    <x v="0"/>
    <x v="2"/>
    <x v="8"/>
    <x v="276"/>
    <x v="0"/>
    <x v="0"/>
    <s v="Tesseramento"/>
    <x v="1"/>
    <x v="4"/>
    <x v="0"/>
    <m/>
  </r>
  <r>
    <n v="27988"/>
    <x v="0"/>
    <x v="0"/>
    <x v="0"/>
    <x v="0"/>
    <x v="8"/>
    <x v="276"/>
    <x v="0"/>
    <x v="0"/>
    <s v="Tesseramento"/>
    <x v="1"/>
    <x v="4"/>
    <x v="0"/>
    <m/>
  </r>
  <r>
    <n v="140282"/>
    <x v="0"/>
    <x v="0"/>
    <x v="0"/>
    <x v="0"/>
    <x v="8"/>
    <x v="276"/>
    <x v="0"/>
    <x v="0"/>
    <s v="Tesseramento"/>
    <x v="1"/>
    <x v="3"/>
    <x v="0"/>
    <m/>
  </r>
  <r>
    <n v="27993"/>
    <x v="0"/>
    <x v="0"/>
    <x v="0"/>
    <x v="0"/>
    <x v="8"/>
    <x v="276"/>
    <x v="0"/>
    <x v="0"/>
    <s v="Tesseramento"/>
    <x v="1"/>
    <x v="3"/>
    <x v="0"/>
    <m/>
  </r>
  <r>
    <n v="2858"/>
    <x v="0"/>
    <x v="0"/>
    <x v="0"/>
    <x v="0"/>
    <x v="8"/>
    <x v="276"/>
    <x v="0"/>
    <x v="0"/>
    <s v="Tesseramento"/>
    <x v="1"/>
    <x v="4"/>
    <x v="0"/>
    <m/>
  </r>
  <r>
    <n v="156757"/>
    <x v="0"/>
    <x v="0"/>
    <x v="0"/>
    <x v="1"/>
    <x v="8"/>
    <x v="276"/>
    <x v="0"/>
    <x v="1"/>
    <s v="Tesseramento"/>
    <x v="1"/>
    <x v="4"/>
    <x v="0"/>
    <m/>
  </r>
  <r>
    <n v="55526"/>
    <x v="0"/>
    <x v="0"/>
    <x v="0"/>
    <x v="2"/>
    <x v="8"/>
    <x v="276"/>
    <x v="0"/>
    <x v="0"/>
    <s v="Tesseramento"/>
    <x v="1"/>
    <x v="4"/>
    <x v="0"/>
    <m/>
  </r>
  <r>
    <n v="101307"/>
    <x v="0"/>
    <x v="0"/>
    <x v="0"/>
    <x v="2"/>
    <x v="8"/>
    <x v="276"/>
    <x v="0"/>
    <x v="1"/>
    <s v="Tesseramento"/>
    <x v="1"/>
    <x v="0"/>
    <x v="0"/>
    <m/>
  </r>
  <r>
    <n v="66972"/>
    <x v="0"/>
    <x v="0"/>
    <x v="0"/>
    <x v="0"/>
    <x v="8"/>
    <x v="276"/>
    <x v="0"/>
    <x v="0"/>
    <s v="Tesseramento"/>
    <x v="1"/>
    <x v="1"/>
    <x v="0"/>
    <m/>
  </r>
  <r>
    <n v="66971"/>
    <x v="0"/>
    <x v="0"/>
    <x v="0"/>
    <x v="0"/>
    <x v="8"/>
    <x v="276"/>
    <x v="0"/>
    <x v="0"/>
    <s v="Tesseramento"/>
    <x v="1"/>
    <x v="0"/>
    <x v="0"/>
    <m/>
  </r>
  <r>
    <n v="133078"/>
    <x v="0"/>
    <x v="0"/>
    <x v="0"/>
    <x v="2"/>
    <x v="8"/>
    <x v="276"/>
    <x v="0"/>
    <x v="1"/>
    <s v="Tesseramento"/>
    <x v="1"/>
    <x v="0"/>
    <x v="0"/>
    <m/>
  </r>
  <r>
    <n v="28000"/>
    <x v="0"/>
    <x v="0"/>
    <x v="0"/>
    <x v="0"/>
    <x v="8"/>
    <x v="276"/>
    <x v="0"/>
    <x v="0"/>
    <s v="Tesseramento"/>
    <x v="1"/>
    <x v="4"/>
    <x v="0"/>
    <m/>
  </r>
  <r>
    <n v="133077"/>
    <x v="0"/>
    <x v="0"/>
    <x v="0"/>
    <x v="2"/>
    <x v="8"/>
    <x v="276"/>
    <x v="0"/>
    <x v="1"/>
    <s v="Tesseramento"/>
    <x v="1"/>
    <x v="0"/>
    <x v="0"/>
    <m/>
  </r>
  <r>
    <n v="28003"/>
    <x v="0"/>
    <x v="0"/>
    <x v="0"/>
    <x v="0"/>
    <x v="8"/>
    <x v="276"/>
    <x v="0"/>
    <x v="0"/>
    <s v="Tesseramento"/>
    <x v="1"/>
    <x v="4"/>
    <x v="0"/>
    <m/>
  </r>
  <r>
    <n v="28002"/>
    <x v="0"/>
    <x v="0"/>
    <x v="0"/>
    <x v="2"/>
    <x v="8"/>
    <x v="276"/>
    <x v="0"/>
    <x v="0"/>
    <s v="Tesseramento"/>
    <x v="1"/>
    <x v="0"/>
    <x v="0"/>
    <m/>
  </r>
  <r>
    <n v="45259"/>
    <x v="0"/>
    <x v="0"/>
    <x v="0"/>
    <x v="2"/>
    <x v="8"/>
    <x v="276"/>
    <x v="0"/>
    <x v="1"/>
    <s v="Tesseramento"/>
    <x v="1"/>
    <x v="4"/>
    <x v="0"/>
    <m/>
  </r>
  <r>
    <n v="43814"/>
    <x v="0"/>
    <x v="0"/>
    <x v="0"/>
    <x v="2"/>
    <x v="8"/>
    <x v="276"/>
    <x v="0"/>
    <x v="0"/>
    <s v="Tesseramento"/>
    <x v="1"/>
    <x v="3"/>
    <x v="0"/>
    <m/>
  </r>
  <r>
    <n v="52279"/>
    <x v="0"/>
    <x v="0"/>
    <x v="0"/>
    <x v="2"/>
    <x v="8"/>
    <x v="276"/>
    <x v="0"/>
    <x v="0"/>
    <s v="Tesseramento"/>
    <x v="1"/>
    <x v="4"/>
    <x v="0"/>
    <m/>
  </r>
  <r>
    <n v="215570"/>
    <x v="0"/>
    <x v="0"/>
    <x v="0"/>
    <x v="0"/>
    <x v="8"/>
    <x v="276"/>
    <x v="0"/>
    <x v="0"/>
    <s v="Tesseramento"/>
    <x v="1"/>
    <x v="3"/>
    <x v="0"/>
    <m/>
  </r>
  <r>
    <n v="182332"/>
    <x v="0"/>
    <x v="0"/>
    <x v="0"/>
    <x v="2"/>
    <x v="8"/>
    <x v="276"/>
    <x v="0"/>
    <x v="1"/>
    <s v="Tesseramento"/>
    <x v="1"/>
    <x v="3"/>
    <x v="0"/>
    <m/>
  </r>
  <r>
    <n v="99453"/>
    <x v="0"/>
    <x v="0"/>
    <x v="0"/>
    <x v="1"/>
    <x v="8"/>
    <x v="276"/>
    <x v="0"/>
    <x v="1"/>
    <s v="Tesseramento"/>
    <x v="1"/>
    <x v="0"/>
    <x v="0"/>
    <m/>
  </r>
  <r>
    <n v="109927"/>
    <x v="0"/>
    <x v="0"/>
    <x v="0"/>
    <x v="0"/>
    <x v="8"/>
    <x v="276"/>
    <x v="0"/>
    <x v="0"/>
    <s v="Tesseramento"/>
    <x v="1"/>
    <x v="0"/>
    <x v="0"/>
    <m/>
  </r>
  <r>
    <n v="28020"/>
    <x v="0"/>
    <x v="0"/>
    <x v="0"/>
    <x v="2"/>
    <x v="8"/>
    <x v="276"/>
    <x v="0"/>
    <x v="0"/>
    <s v="Tesseramento"/>
    <x v="1"/>
    <x v="4"/>
    <x v="0"/>
    <m/>
  </r>
  <r>
    <n v="201818"/>
    <x v="0"/>
    <x v="0"/>
    <x v="0"/>
    <x v="0"/>
    <x v="8"/>
    <x v="276"/>
    <x v="0"/>
    <x v="1"/>
    <s v="Tesseramento"/>
    <x v="1"/>
    <x v="3"/>
    <x v="0"/>
    <m/>
  </r>
  <r>
    <n v="27614"/>
    <x v="0"/>
    <x v="0"/>
    <x v="0"/>
    <x v="0"/>
    <x v="8"/>
    <x v="276"/>
    <x v="0"/>
    <x v="0"/>
    <s v="Tesseramento"/>
    <x v="1"/>
    <x v="4"/>
    <x v="0"/>
    <m/>
  </r>
  <r>
    <n v="97319"/>
    <x v="0"/>
    <x v="0"/>
    <x v="0"/>
    <x v="2"/>
    <x v="8"/>
    <x v="276"/>
    <x v="0"/>
    <x v="0"/>
    <s v="Tesseramento"/>
    <x v="1"/>
    <x v="3"/>
    <x v="0"/>
    <m/>
  </r>
  <r>
    <n v="101308"/>
    <x v="0"/>
    <x v="0"/>
    <x v="0"/>
    <x v="2"/>
    <x v="8"/>
    <x v="276"/>
    <x v="0"/>
    <x v="0"/>
    <s v="Tesseramento"/>
    <x v="1"/>
    <x v="4"/>
    <x v="0"/>
    <m/>
  </r>
  <r>
    <n v="130184"/>
    <x v="0"/>
    <x v="0"/>
    <x v="0"/>
    <x v="1"/>
    <x v="8"/>
    <x v="276"/>
    <x v="0"/>
    <x v="0"/>
    <s v="Tesseramento"/>
    <x v="1"/>
    <x v="4"/>
    <x v="0"/>
    <m/>
  </r>
  <r>
    <n v="28035"/>
    <x v="0"/>
    <x v="0"/>
    <x v="0"/>
    <x v="0"/>
    <x v="8"/>
    <x v="276"/>
    <x v="0"/>
    <x v="0"/>
    <s v="Tesseramento"/>
    <x v="1"/>
    <x v="3"/>
    <x v="0"/>
    <m/>
  </r>
  <r>
    <n v="59677"/>
    <x v="0"/>
    <x v="0"/>
    <x v="0"/>
    <x v="1"/>
    <x v="8"/>
    <x v="276"/>
    <x v="0"/>
    <x v="1"/>
    <s v="Tesseramento"/>
    <x v="1"/>
    <x v="1"/>
    <x v="0"/>
    <m/>
  </r>
  <r>
    <n v="182333"/>
    <x v="0"/>
    <x v="0"/>
    <x v="0"/>
    <x v="2"/>
    <x v="8"/>
    <x v="276"/>
    <x v="0"/>
    <x v="0"/>
    <s v="Tesseramento"/>
    <x v="1"/>
    <x v="3"/>
    <x v="0"/>
    <m/>
  </r>
  <r>
    <n v="28044"/>
    <x v="0"/>
    <x v="0"/>
    <x v="0"/>
    <x v="0"/>
    <x v="8"/>
    <x v="276"/>
    <x v="0"/>
    <x v="0"/>
    <s v="Tesseramento"/>
    <x v="1"/>
    <x v="4"/>
    <x v="0"/>
    <m/>
  </r>
  <r>
    <n v="145033"/>
    <x v="0"/>
    <x v="0"/>
    <x v="0"/>
    <x v="0"/>
    <x v="11"/>
    <x v="142"/>
    <x v="0"/>
    <x v="0"/>
    <s v="Tesseramento"/>
    <x v="1"/>
    <x v="0"/>
    <x v="0"/>
    <m/>
  </r>
  <r>
    <n v="188033"/>
    <x v="0"/>
    <x v="0"/>
    <x v="0"/>
    <x v="0"/>
    <x v="11"/>
    <x v="142"/>
    <x v="0"/>
    <x v="0"/>
    <s v="Tesseramento"/>
    <x v="1"/>
    <x v="0"/>
    <x v="0"/>
    <m/>
  </r>
  <r>
    <n v="101925"/>
    <x v="0"/>
    <x v="0"/>
    <x v="0"/>
    <x v="0"/>
    <x v="11"/>
    <x v="142"/>
    <x v="0"/>
    <x v="0"/>
    <s v="Tesseramento"/>
    <x v="1"/>
    <x v="0"/>
    <x v="0"/>
    <m/>
  </r>
  <r>
    <n v="90810"/>
    <x v="0"/>
    <x v="0"/>
    <x v="0"/>
    <x v="0"/>
    <x v="11"/>
    <x v="142"/>
    <x v="0"/>
    <x v="0"/>
    <s v="Tesseramento"/>
    <x v="1"/>
    <x v="0"/>
    <x v="0"/>
    <m/>
  </r>
  <r>
    <n v="27977"/>
    <x v="0"/>
    <x v="0"/>
    <x v="0"/>
    <x v="0"/>
    <x v="8"/>
    <x v="276"/>
    <x v="0"/>
    <x v="1"/>
    <s v="Tesseramento"/>
    <x v="1"/>
    <x v="4"/>
    <x v="0"/>
    <m/>
  </r>
  <r>
    <n v="107304"/>
    <x v="0"/>
    <x v="0"/>
    <x v="0"/>
    <x v="0"/>
    <x v="8"/>
    <x v="276"/>
    <x v="0"/>
    <x v="0"/>
    <s v="Tesseramento"/>
    <x v="1"/>
    <x v="0"/>
    <x v="0"/>
    <m/>
  </r>
  <r>
    <n v="163063"/>
    <x v="0"/>
    <x v="0"/>
    <x v="0"/>
    <x v="0"/>
    <x v="8"/>
    <x v="276"/>
    <x v="0"/>
    <x v="1"/>
    <s v="Tesseramento"/>
    <x v="1"/>
    <x v="3"/>
    <x v="0"/>
    <m/>
  </r>
  <r>
    <n v="28085"/>
    <x v="0"/>
    <x v="0"/>
    <x v="0"/>
    <x v="0"/>
    <x v="8"/>
    <x v="276"/>
    <x v="0"/>
    <x v="1"/>
    <s v="Tesseramento"/>
    <x v="1"/>
    <x v="4"/>
    <x v="0"/>
    <m/>
  </r>
  <r>
    <n v="28049"/>
    <x v="0"/>
    <x v="0"/>
    <x v="0"/>
    <x v="0"/>
    <x v="8"/>
    <x v="276"/>
    <x v="0"/>
    <x v="0"/>
    <s v="Tesseramento"/>
    <x v="1"/>
    <x v="4"/>
    <x v="0"/>
    <m/>
  </r>
  <r>
    <n v="164604"/>
    <x v="0"/>
    <x v="0"/>
    <x v="0"/>
    <x v="0"/>
    <x v="11"/>
    <x v="142"/>
    <x v="0"/>
    <x v="1"/>
    <s v="Tesseramento"/>
    <x v="1"/>
    <x v="3"/>
    <x v="0"/>
    <m/>
  </r>
  <r>
    <n v="163520"/>
    <x v="0"/>
    <x v="0"/>
    <x v="0"/>
    <x v="1"/>
    <x v="8"/>
    <x v="276"/>
    <x v="0"/>
    <x v="0"/>
    <s v="Tesseramento"/>
    <x v="1"/>
    <x v="3"/>
    <x v="0"/>
    <m/>
  </r>
  <r>
    <n v="107307"/>
    <x v="0"/>
    <x v="0"/>
    <x v="0"/>
    <x v="1"/>
    <x v="8"/>
    <x v="276"/>
    <x v="0"/>
    <x v="0"/>
    <s v="Tesseramento"/>
    <x v="1"/>
    <x v="1"/>
    <x v="0"/>
    <m/>
  </r>
  <r>
    <n v="17153"/>
    <x v="0"/>
    <x v="0"/>
    <x v="0"/>
    <x v="0"/>
    <x v="8"/>
    <x v="276"/>
    <x v="0"/>
    <x v="0"/>
    <s v="Tesseramento"/>
    <x v="1"/>
    <x v="3"/>
    <x v="0"/>
    <m/>
  </r>
  <r>
    <n v="28051"/>
    <x v="0"/>
    <x v="0"/>
    <x v="0"/>
    <x v="0"/>
    <x v="8"/>
    <x v="276"/>
    <x v="0"/>
    <x v="1"/>
    <s v="Tesseramento"/>
    <x v="1"/>
    <x v="3"/>
    <x v="0"/>
    <m/>
  </r>
  <r>
    <n v="155632"/>
    <x v="0"/>
    <x v="0"/>
    <x v="0"/>
    <x v="0"/>
    <x v="8"/>
    <x v="276"/>
    <x v="0"/>
    <x v="0"/>
    <s v="Tesseramento"/>
    <x v="1"/>
    <x v="0"/>
    <x v="0"/>
    <m/>
  </r>
  <r>
    <n v="130224"/>
    <x v="0"/>
    <x v="0"/>
    <x v="0"/>
    <x v="0"/>
    <x v="11"/>
    <x v="142"/>
    <x v="0"/>
    <x v="1"/>
    <s v="Tesseramento"/>
    <x v="1"/>
    <x v="3"/>
    <x v="0"/>
    <m/>
  </r>
  <r>
    <n v="122011"/>
    <x v="0"/>
    <x v="0"/>
    <x v="0"/>
    <x v="1"/>
    <x v="8"/>
    <x v="276"/>
    <x v="0"/>
    <x v="0"/>
    <s v="Tesseramento"/>
    <x v="1"/>
    <x v="0"/>
    <x v="0"/>
    <m/>
  </r>
  <r>
    <n v="150682"/>
    <x v="0"/>
    <x v="0"/>
    <x v="0"/>
    <x v="0"/>
    <x v="8"/>
    <x v="276"/>
    <x v="0"/>
    <x v="0"/>
    <s v="Tesseramento"/>
    <x v="1"/>
    <x v="0"/>
    <x v="0"/>
    <m/>
  </r>
  <r>
    <n v="27440"/>
    <x v="0"/>
    <x v="0"/>
    <x v="0"/>
    <x v="0"/>
    <x v="8"/>
    <x v="276"/>
    <x v="0"/>
    <x v="1"/>
    <s v="Tesseramento"/>
    <x v="1"/>
    <x v="4"/>
    <x v="0"/>
    <m/>
  </r>
  <r>
    <n v="28056"/>
    <x v="0"/>
    <x v="0"/>
    <x v="0"/>
    <x v="0"/>
    <x v="8"/>
    <x v="276"/>
    <x v="0"/>
    <x v="0"/>
    <s v="Tesseramento"/>
    <x v="1"/>
    <x v="0"/>
    <x v="0"/>
    <m/>
  </r>
  <r>
    <n v="104456"/>
    <x v="0"/>
    <x v="0"/>
    <x v="0"/>
    <x v="0"/>
    <x v="11"/>
    <x v="142"/>
    <x v="0"/>
    <x v="0"/>
    <s v="Tesseramento"/>
    <x v="1"/>
    <x v="1"/>
    <x v="0"/>
    <m/>
  </r>
  <r>
    <n v="28057"/>
    <x v="0"/>
    <x v="0"/>
    <x v="0"/>
    <x v="0"/>
    <x v="8"/>
    <x v="276"/>
    <x v="0"/>
    <x v="0"/>
    <s v="Tesseramento"/>
    <x v="1"/>
    <x v="3"/>
    <x v="0"/>
    <m/>
  </r>
  <r>
    <n v="22533"/>
    <x v="0"/>
    <x v="0"/>
    <x v="0"/>
    <x v="0"/>
    <x v="8"/>
    <x v="276"/>
    <x v="0"/>
    <x v="0"/>
    <s v="Tesseramento"/>
    <x v="1"/>
    <x v="4"/>
    <x v="0"/>
    <m/>
  </r>
  <r>
    <n v="20821"/>
    <x v="0"/>
    <x v="0"/>
    <x v="0"/>
    <x v="2"/>
    <x v="8"/>
    <x v="276"/>
    <x v="0"/>
    <x v="1"/>
    <s v="Tesseramento"/>
    <x v="1"/>
    <x v="0"/>
    <x v="0"/>
    <m/>
  </r>
  <r>
    <n v="187196"/>
    <x v="0"/>
    <x v="0"/>
    <x v="0"/>
    <x v="0"/>
    <x v="11"/>
    <x v="142"/>
    <x v="0"/>
    <x v="0"/>
    <s v="Tesseramento"/>
    <x v="1"/>
    <x v="0"/>
    <x v="0"/>
    <m/>
  </r>
  <r>
    <n v="126681"/>
    <x v="0"/>
    <x v="0"/>
    <x v="0"/>
    <x v="0"/>
    <x v="11"/>
    <x v="142"/>
    <x v="0"/>
    <x v="0"/>
    <s v="Tesseramento"/>
    <x v="1"/>
    <x v="0"/>
    <x v="0"/>
    <m/>
  </r>
  <r>
    <n v="183842"/>
    <x v="0"/>
    <x v="0"/>
    <x v="0"/>
    <x v="0"/>
    <x v="11"/>
    <x v="142"/>
    <x v="0"/>
    <x v="0"/>
    <s v="Tesseramento"/>
    <x v="1"/>
    <x v="0"/>
    <x v="0"/>
    <m/>
  </r>
  <r>
    <n v="26831"/>
    <x v="0"/>
    <x v="0"/>
    <x v="0"/>
    <x v="0"/>
    <x v="11"/>
    <x v="142"/>
    <x v="0"/>
    <x v="1"/>
    <s v="Tesseramento"/>
    <x v="1"/>
    <x v="3"/>
    <x v="0"/>
    <m/>
  </r>
  <r>
    <n v="43118"/>
    <x v="0"/>
    <x v="0"/>
    <x v="0"/>
    <x v="0"/>
    <x v="11"/>
    <x v="142"/>
    <x v="0"/>
    <x v="0"/>
    <s v="Tesseramento"/>
    <x v="1"/>
    <x v="0"/>
    <x v="0"/>
    <m/>
  </r>
  <r>
    <n v="76271"/>
    <x v="0"/>
    <x v="0"/>
    <x v="0"/>
    <x v="0"/>
    <x v="11"/>
    <x v="142"/>
    <x v="0"/>
    <x v="0"/>
    <s v="Tesseramento"/>
    <x v="1"/>
    <x v="0"/>
    <x v="0"/>
    <m/>
  </r>
  <r>
    <n v="125219"/>
    <x v="1"/>
    <x v="0"/>
    <x v="0"/>
    <x v="0"/>
    <x v="11"/>
    <x v="142"/>
    <x v="0"/>
    <x v="0"/>
    <s v="Tesseramento"/>
    <x v="1"/>
    <x v="2"/>
    <x v="0"/>
    <m/>
  </r>
  <r>
    <n v="127744"/>
    <x v="0"/>
    <x v="0"/>
    <x v="0"/>
    <x v="0"/>
    <x v="11"/>
    <x v="142"/>
    <x v="0"/>
    <x v="0"/>
    <s v="Tesseramento"/>
    <x v="1"/>
    <x v="0"/>
    <x v="0"/>
    <m/>
  </r>
  <r>
    <n v="125218"/>
    <x v="0"/>
    <x v="0"/>
    <x v="0"/>
    <x v="0"/>
    <x v="11"/>
    <x v="142"/>
    <x v="0"/>
    <x v="0"/>
    <s v="Tesseramento"/>
    <x v="1"/>
    <x v="1"/>
    <x v="0"/>
    <m/>
  </r>
  <r>
    <n v="127733"/>
    <x v="0"/>
    <x v="0"/>
    <x v="0"/>
    <x v="0"/>
    <x v="11"/>
    <x v="142"/>
    <x v="0"/>
    <x v="1"/>
    <s v="Tesseramento"/>
    <x v="1"/>
    <x v="3"/>
    <x v="0"/>
    <m/>
  </r>
  <r>
    <n v="11225"/>
    <x v="0"/>
    <x v="0"/>
    <x v="0"/>
    <x v="0"/>
    <x v="11"/>
    <x v="142"/>
    <x v="0"/>
    <x v="0"/>
    <s v="Tesseramento"/>
    <x v="1"/>
    <x v="1"/>
    <x v="0"/>
    <m/>
  </r>
  <r>
    <n v="140259"/>
    <x v="0"/>
    <x v="0"/>
    <x v="2"/>
    <x v="0"/>
    <x v="11"/>
    <x v="142"/>
    <x v="0"/>
    <x v="1"/>
    <s v="Tesseramento"/>
    <x v="1"/>
    <x v="0"/>
    <x v="0"/>
    <m/>
  </r>
  <r>
    <n v="104596"/>
    <x v="0"/>
    <x v="0"/>
    <x v="0"/>
    <x v="0"/>
    <x v="11"/>
    <x v="142"/>
    <x v="0"/>
    <x v="0"/>
    <s v="Tesseramento"/>
    <x v="1"/>
    <x v="3"/>
    <x v="0"/>
    <m/>
  </r>
  <r>
    <n v="140260"/>
    <x v="0"/>
    <x v="0"/>
    <x v="2"/>
    <x v="0"/>
    <x v="11"/>
    <x v="142"/>
    <x v="0"/>
    <x v="0"/>
    <s v="Tesseramento"/>
    <x v="1"/>
    <x v="0"/>
    <x v="0"/>
    <m/>
  </r>
  <r>
    <n v="136446"/>
    <x v="0"/>
    <x v="0"/>
    <x v="0"/>
    <x v="0"/>
    <x v="10"/>
    <x v="315"/>
    <x v="0"/>
    <x v="0"/>
    <s v="Tesseramento"/>
    <x v="1"/>
    <x v="3"/>
    <x v="0"/>
    <m/>
  </r>
  <r>
    <n v="56567"/>
    <x v="0"/>
    <x v="0"/>
    <x v="0"/>
    <x v="0"/>
    <x v="10"/>
    <x v="315"/>
    <x v="0"/>
    <x v="0"/>
    <s v="Tesseramento"/>
    <x v="1"/>
    <x v="0"/>
    <x v="0"/>
    <m/>
  </r>
  <r>
    <n v="31345"/>
    <x v="0"/>
    <x v="0"/>
    <x v="0"/>
    <x v="0"/>
    <x v="10"/>
    <x v="315"/>
    <x v="0"/>
    <x v="0"/>
    <s v="Tesseramento"/>
    <x v="1"/>
    <x v="3"/>
    <x v="0"/>
    <m/>
  </r>
  <r>
    <n v="38564"/>
    <x v="0"/>
    <x v="0"/>
    <x v="0"/>
    <x v="0"/>
    <x v="10"/>
    <x v="315"/>
    <x v="0"/>
    <x v="0"/>
    <s v="Tesseramento"/>
    <x v="1"/>
    <x v="3"/>
    <x v="0"/>
    <m/>
  </r>
  <r>
    <n v="31354"/>
    <x v="0"/>
    <x v="0"/>
    <x v="0"/>
    <x v="0"/>
    <x v="10"/>
    <x v="315"/>
    <x v="0"/>
    <x v="0"/>
    <s v="Tesseramento"/>
    <x v="1"/>
    <x v="4"/>
    <x v="0"/>
    <m/>
  </r>
  <r>
    <n v="223535"/>
    <x v="0"/>
    <x v="0"/>
    <x v="0"/>
    <x v="0"/>
    <x v="10"/>
    <x v="315"/>
    <x v="0"/>
    <x v="0"/>
    <s v="Tesseramento"/>
    <x v="1"/>
    <x v="0"/>
    <x v="0"/>
    <m/>
  </r>
  <r>
    <n v="41652"/>
    <x v="0"/>
    <x v="0"/>
    <x v="0"/>
    <x v="0"/>
    <x v="10"/>
    <x v="315"/>
    <x v="0"/>
    <x v="0"/>
    <s v="Tesseramento"/>
    <x v="1"/>
    <x v="3"/>
    <x v="0"/>
    <m/>
  </r>
  <r>
    <n v="136452"/>
    <x v="0"/>
    <x v="0"/>
    <x v="0"/>
    <x v="0"/>
    <x v="10"/>
    <x v="315"/>
    <x v="0"/>
    <x v="0"/>
    <s v="Tesseramento"/>
    <x v="1"/>
    <x v="0"/>
    <x v="0"/>
    <m/>
  </r>
  <r>
    <n v="17458"/>
    <x v="0"/>
    <x v="0"/>
    <x v="0"/>
    <x v="0"/>
    <x v="10"/>
    <x v="315"/>
    <x v="0"/>
    <x v="0"/>
    <s v="Tesseramento"/>
    <x v="1"/>
    <x v="0"/>
    <x v="0"/>
    <m/>
  </r>
  <r>
    <n v="38591"/>
    <x v="0"/>
    <x v="0"/>
    <x v="0"/>
    <x v="0"/>
    <x v="10"/>
    <x v="315"/>
    <x v="0"/>
    <x v="0"/>
    <s v="Tesseramento"/>
    <x v="1"/>
    <x v="4"/>
    <x v="0"/>
    <m/>
  </r>
  <r>
    <n v="12827"/>
    <x v="0"/>
    <x v="0"/>
    <x v="0"/>
    <x v="0"/>
    <x v="10"/>
    <x v="315"/>
    <x v="0"/>
    <x v="0"/>
    <s v="Tesseramento"/>
    <x v="1"/>
    <x v="4"/>
    <x v="0"/>
    <m/>
  </r>
  <r>
    <n v="12824"/>
    <x v="0"/>
    <x v="0"/>
    <x v="0"/>
    <x v="0"/>
    <x v="10"/>
    <x v="315"/>
    <x v="0"/>
    <x v="1"/>
    <s v="Tesseramento"/>
    <x v="1"/>
    <x v="4"/>
    <x v="0"/>
    <m/>
  </r>
  <r>
    <n v="31398"/>
    <x v="0"/>
    <x v="0"/>
    <x v="0"/>
    <x v="0"/>
    <x v="10"/>
    <x v="315"/>
    <x v="0"/>
    <x v="1"/>
    <s v="Tesseramento"/>
    <x v="1"/>
    <x v="4"/>
    <x v="0"/>
    <m/>
  </r>
  <r>
    <n v="31426"/>
    <x v="0"/>
    <x v="0"/>
    <x v="0"/>
    <x v="0"/>
    <x v="10"/>
    <x v="315"/>
    <x v="0"/>
    <x v="1"/>
    <s v="Tesseramento"/>
    <x v="1"/>
    <x v="4"/>
    <x v="0"/>
    <m/>
  </r>
  <r>
    <n v="31435"/>
    <x v="0"/>
    <x v="0"/>
    <x v="0"/>
    <x v="0"/>
    <x v="10"/>
    <x v="315"/>
    <x v="0"/>
    <x v="1"/>
    <s v="Tesseramento"/>
    <x v="1"/>
    <x v="0"/>
    <x v="0"/>
    <m/>
  </r>
  <r>
    <n v="67886"/>
    <x v="0"/>
    <x v="0"/>
    <x v="0"/>
    <x v="0"/>
    <x v="10"/>
    <x v="315"/>
    <x v="0"/>
    <x v="1"/>
    <s v="Tesseramento"/>
    <x v="1"/>
    <x v="4"/>
    <x v="0"/>
    <m/>
  </r>
  <r>
    <n v="3011"/>
    <x v="0"/>
    <x v="0"/>
    <x v="0"/>
    <x v="0"/>
    <x v="10"/>
    <x v="315"/>
    <x v="0"/>
    <x v="1"/>
    <s v="Tesseramento"/>
    <x v="1"/>
    <x v="0"/>
    <x v="0"/>
    <m/>
  </r>
  <r>
    <n v="67261"/>
    <x v="0"/>
    <x v="0"/>
    <x v="0"/>
    <x v="0"/>
    <x v="10"/>
    <x v="315"/>
    <x v="0"/>
    <x v="0"/>
    <s v="Tesseramento"/>
    <x v="1"/>
    <x v="4"/>
    <x v="0"/>
    <m/>
  </r>
  <r>
    <n v="1604"/>
    <x v="0"/>
    <x v="0"/>
    <x v="0"/>
    <x v="0"/>
    <x v="11"/>
    <x v="142"/>
    <x v="0"/>
    <x v="0"/>
    <s v="Tesseramento"/>
    <x v="1"/>
    <x v="0"/>
    <x v="0"/>
    <m/>
  </r>
  <r>
    <n v="128625"/>
    <x v="0"/>
    <x v="0"/>
    <x v="0"/>
    <x v="0"/>
    <x v="11"/>
    <x v="142"/>
    <x v="0"/>
    <x v="0"/>
    <s v="Tesseramento"/>
    <x v="1"/>
    <x v="0"/>
    <x v="0"/>
    <m/>
  </r>
  <r>
    <n v="109451"/>
    <x v="0"/>
    <x v="0"/>
    <x v="0"/>
    <x v="0"/>
    <x v="8"/>
    <x v="276"/>
    <x v="0"/>
    <x v="0"/>
    <s v="Tesseramento"/>
    <x v="1"/>
    <x v="3"/>
    <x v="0"/>
    <m/>
  </r>
  <r>
    <n v="184314"/>
    <x v="0"/>
    <x v="0"/>
    <x v="0"/>
    <x v="0"/>
    <x v="11"/>
    <x v="142"/>
    <x v="0"/>
    <x v="0"/>
    <s v="Tesseramento"/>
    <x v="1"/>
    <x v="0"/>
    <x v="0"/>
    <m/>
  </r>
  <r>
    <n v="97320"/>
    <x v="0"/>
    <x v="0"/>
    <x v="0"/>
    <x v="0"/>
    <x v="8"/>
    <x v="276"/>
    <x v="0"/>
    <x v="1"/>
    <s v="Tesseramento"/>
    <x v="1"/>
    <x v="0"/>
    <x v="0"/>
    <m/>
  </r>
  <r>
    <n v="107305"/>
    <x v="0"/>
    <x v="0"/>
    <x v="0"/>
    <x v="2"/>
    <x v="8"/>
    <x v="276"/>
    <x v="0"/>
    <x v="0"/>
    <s v="Tesseramento"/>
    <x v="1"/>
    <x v="4"/>
    <x v="0"/>
    <m/>
  </r>
  <r>
    <n v="93977"/>
    <x v="0"/>
    <x v="0"/>
    <x v="0"/>
    <x v="0"/>
    <x v="8"/>
    <x v="276"/>
    <x v="0"/>
    <x v="0"/>
    <s v="Tesseramento"/>
    <x v="1"/>
    <x v="0"/>
    <x v="0"/>
    <m/>
  </r>
  <r>
    <n v="134182"/>
    <x v="0"/>
    <x v="0"/>
    <x v="0"/>
    <x v="1"/>
    <x v="8"/>
    <x v="276"/>
    <x v="0"/>
    <x v="0"/>
    <s v="Tesseramento"/>
    <x v="1"/>
    <x v="0"/>
    <x v="0"/>
    <m/>
  </r>
  <r>
    <n v="153698"/>
    <x v="0"/>
    <x v="0"/>
    <x v="0"/>
    <x v="1"/>
    <x v="8"/>
    <x v="276"/>
    <x v="0"/>
    <x v="0"/>
    <s v="Tesseramento"/>
    <x v="1"/>
    <x v="0"/>
    <x v="0"/>
    <m/>
  </r>
  <r>
    <n v="74237"/>
    <x v="0"/>
    <x v="0"/>
    <x v="0"/>
    <x v="0"/>
    <x v="8"/>
    <x v="276"/>
    <x v="0"/>
    <x v="1"/>
    <s v="Tesseramento"/>
    <x v="1"/>
    <x v="4"/>
    <x v="0"/>
    <m/>
  </r>
  <r>
    <n v="182337"/>
    <x v="0"/>
    <x v="0"/>
    <x v="0"/>
    <x v="2"/>
    <x v="8"/>
    <x v="276"/>
    <x v="0"/>
    <x v="0"/>
    <s v="Tesseramento"/>
    <x v="1"/>
    <x v="3"/>
    <x v="0"/>
    <m/>
  </r>
  <r>
    <n v="97321"/>
    <x v="0"/>
    <x v="0"/>
    <x v="0"/>
    <x v="0"/>
    <x v="8"/>
    <x v="276"/>
    <x v="0"/>
    <x v="0"/>
    <s v="Tesseramento"/>
    <x v="1"/>
    <x v="0"/>
    <x v="0"/>
    <m/>
  </r>
  <r>
    <n v="50925"/>
    <x v="0"/>
    <x v="0"/>
    <x v="0"/>
    <x v="0"/>
    <x v="8"/>
    <x v="276"/>
    <x v="0"/>
    <x v="1"/>
    <s v="Tesseramento"/>
    <x v="1"/>
    <x v="3"/>
    <x v="0"/>
    <m/>
  </r>
  <r>
    <n v="103411"/>
    <x v="0"/>
    <x v="0"/>
    <x v="0"/>
    <x v="2"/>
    <x v="8"/>
    <x v="276"/>
    <x v="0"/>
    <x v="0"/>
    <s v="Tesseramento"/>
    <x v="1"/>
    <x v="4"/>
    <x v="0"/>
    <m/>
  </r>
  <r>
    <n v="197948"/>
    <x v="0"/>
    <x v="0"/>
    <x v="0"/>
    <x v="0"/>
    <x v="10"/>
    <x v="93"/>
    <x v="0"/>
    <x v="0"/>
    <s v="Tesseramento"/>
    <x v="0"/>
    <x v="0"/>
    <x v="0"/>
    <m/>
  </r>
  <r>
    <n v="92851"/>
    <x v="0"/>
    <x v="0"/>
    <x v="0"/>
    <x v="0"/>
    <x v="8"/>
    <x v="276"/>
    <x v="0"/>
    <x v="1"/>
    <s v="Tesseramento"/>
    <x v="1"/>
    <x v="3"/>
    <x v="0"/>
    <m/>
  </r>
  <r>
    <n v="113370"/>
    <x v="0"/>
    <x v="0"/>
    <x v="0"/>
    <x v="0"/>
    <x v="8"/>
    <x v="276"/>
    <x v="0"/>
    <x v="0"/>
    <s v="Tesseramento"/>
    <x v="1"/>
    <x v="0"/>
    <x v="0"/>
    <m/>
  </r>
  <r>
    <n v="74234"/>
    <x v="0"/>
    <x v="0"/>
    <x v="0"/>
    <x v="0"/>
    <x v="8"/>
    <x v="276"/>
    <x v="0"/>
    <x v="0"/>
    <s v="Tesseramento"/>
    <x v="1"/>
    <x v="4"/>
    <x v="0"/>
    <m/>
  </r>
  <r>
    <n v="28096"/>
    <x v="0"/>
    <x v="0"/>
    <x v="0"/>
    <x v="0"/>
    <x v="8"/>
    <x v="276"/>
    <x v="0"/>
    <x v="0"/>
    <s v="Tesseramento"/>
    <x v="1"/>
    <x v="4"/>
    <x v="0"/>
    <m/>
  </r>
  <r>
    <n v="28095"/>
    <x v="0"/>
    <x v="0"/>
    <x v="0"/>
    <x v="0"/>
    <x v="8"/>
    <x v="276"/>
    <x v="0"/>
    <x v="0"/>
    <s v="Tesseramento"/>
    <x v="1"/>
    <x v="0"/>
    <x v="0"/>
    <m/>
  </r>
  <r>
    <n v="28099"/>
    <x v="0"/>
    <x v="0"/>
    <x v="0"/>
    <x v="0"/>
    <x v="8"/>
    <x v="276"/>
    <x v="0"/>
    <x v="0"/>
    <s v="Tesseramento"/>
    <x v="1"/>
    <x v="0"/>
    <x v="0"/>
    <m/>
  </r>
  <r>
    <n v="2952"/>
    <x v="0"/>
    <x v="0"/>
    <x v="0"/>
    <x v="0"/>
    <x v="8"/>
    <x v="276"/>
    <x v="0"/>
    <x v="0"/>
    <s v="Tesseramento"/>
    <x v="1"/>
    <x v="4"/>
    <x v="0"/>
    <m/>
  </r>
  <r>
    <n v="28101"/>
    <x v="0"/>
    <x v="0"/>
    <x v="0"/>
    <x v="0"/>
    <x v="8"/>
    <x v="276"/>
    <x v="0"/>
    <x v="1"/>
    <s v="Tesseramento"/>
    <x v="1"/>
    <x v="3"/>
    <x v="0"/>
    <m/>
  </r>
  <r>
    <n v="28111"/>
    <x v="0"/>
    <x v="0"/>
    <x v="0"/>
    <x v="2"/>
    <x v="8"/>
    <x v="276"/>
    <x v="0"/>
    <x v="1"/>
    <s v="Tesseramento"/>
    <x v="1"/>
    <x v="4"/>
    <x v="0"/>
    <m/>
  </r>
  <r>
    <n v="97322"/>
    <x v="0"/>
    <x v="0"/>
    <x v="0"/>
    <x v="0"/>
    <x v="8"/>
    <x v="276"/>
    <x v="0"/>
    <x v="1"/>
    <s v="Tesseramento"/>
    <x v="1"/>
    <x v="3"/>
    <x v="0"/>
    <m/>
  </r>
  <r>
    <n v="165209"/>
    <x v="0"/>
    <x v="0"/>
    <x v="0"/>
    <x v="0"/>
    <x v="8"/>
    <x v="276"/>
    <x v="0"/>
    <x v="1"/>
    <s v="Tesseramento"/>
    <x v="1"/>
    <x v="3"/>
    <x v="0"/>
    <m/>
  </r>
  <r>
    <n v="28110"/>
    <x v="0"/>
    <x v="0"/>
    <x v="0"/>
    <x v="2"/>
    <x v="8"/>
    <x v="276"/>
    <x v="0"/>
    <x v="0"/>
    <s v="Tesseramento"/>
    <x v="1"/>
    <x v="4"/>
    <x v="0"/>
    <m/>
  </r>
  <r>
    <n v="28112"/>
    <x v="0"/>
    <x v="0"/>
    <x v="0"/>
    <x v="2"/>
    <x v="8"/>
    <x v="276"/>
    <x v="0"/>
    <x v="1"/>
    <s v="Tesseramento"/>
    <x v="1"/>
    <x v="4"/>
    <x v="0"/>
    <m/>
  </r>
  <r>
    <n v="97316"/>
    <x v="0"/>
    <x v="0"/>
    <x v="0"/>
    <x v="0"/>
    <x v="8"/>
    <x v="276"/>
    <x v="0"/>
    <x v="1"/>
    <s v="Tesseramento"/>
    <x v="1"/>
    <x v="3"/>
    <x v="0"/>
    <m/>
  </r>
  <r>
    <n v="43816"/>
    <x v="0"/>
    <x v="0"/>
    <x v="0"/>
    <x v="0"/>
    <x v="8"/>
    <x v="276"/>
    <x v="0"/>
    <x v="1"/>
    <s v="Tesseramento"/>
    <x v="1"/>
    <x v="4"/>
    <x v="0"/>
    <m/>
  </r>
  <r>
    <n v="105647"/>
    <x v="0"/>
    <x v="0"/>
    <x v="0"/>
    <x v="0"/>
    <x v="8"/>
    <x v="276"/>
    <x v="0"/>
    <x v="0"/>
    <s v="Tesseramento"/>
    <x v="1"/>
    <x v="0"/>
    <x v="0"/>
    <m/>
  </r>
  <r>
    <n v="109184"/>
    <x v="0"/>
    <x v="0"/>
    <x v="0"/>
    <x v="0"/>
    <x v="8"/>
    <x v="276"/>
    <x v="0"/>
    <x v="0"/>
    <s v="Tesseramento"/>
    <x v="1"/>
    <x v="1"/>
    <x v="0"/>
    <m/>
  </r>
  <r>
    <n v="83897"/>
    <x v="0"/>
    <x v="0"/>
    <x v="0"/>
    <x v="0"/>
    <x v="8"/>
    <x v="276"/>
    <x v="0"/>
    <x v="0"/>
    <s v="Tesseramento"/>
    <x v="1"/>
    <x v="3"/>
    <x v="0"/>
    <m/>
  </r>
  <r>
    <n v="81502"/>
    <x v="0"/>
    <x v="0"/>
    <x v="0"/>
    <x v="0"/>
    <x v="8"/>
    <x v="276"/>
    <x v="0"/>
    <x v="0"/>
    <s v="Tesseramento"/>
    <x v="1"/>
    <x v="1"/>
    <x v="0"/>
    <m/>
  </r>
  <r>
    <n v="81510"/>
    <x v="0"/>
    <x v="0"/>
    <x v="0"/>
    <x v="0"/>
    <x v="8"/>
    <x v="276"/>
    <x v="0"/>
    <x v="0"/>
    <s v="Tesseramento"/>
    <x v="1"/>
    <x v="1"/>
    <x v="0"/>
    <m/>
  </r>
  <r>
    <n v="133083"/>
    <x v="0"/>
    <x v="0"/>
    <x v="0"/>
    <x v="0"/>
    <x v="8"/>
    <x v="276"/>
    <x v="0"/>
    <x v="0"/>
    <s v="Tesseramento"/>
    <x v="1"/>
    <x v="0"/>
    <x v="0"/>
    <m/>
  </r>
  <r>
    <n v="218780"/>
    <x v="0"/>
    <x v="0"/>
    <x v="0"/>
    <x v="2"/>
    <x v="8"/>
    <x v="276"/>
    <x v="0"/>
    <x v="1"/>
    <s v="Tesseramento"/>
    <x v="1"/>
    <x v="3"/>
    <x v="0"/>
    <m/>
  </r>
  <r>
    <n v="182341"/>
    <x v="0"/>
    <x v="0"/>
    <x v="0"/>
    <x v="2"/>
    <x v="8"/>
    <x v="276"/>
    <x v="0"/>
    <x v="0"/>
    <s v="Tesseramento"/>
    <x v="1"/>
    <x v="4"/>
    <x v="0"/>
    <m/>
  </r>
  <r>
    <n v="28132"/>
    <x v="0"/>
    <x v="0"/>
    <x v="0"/>
    <x v="0"/>
    <x v="8"/>
    <x v="276"/>
    <x v="0"/>
    <x v="0"/>
    <s v="Tesseramento"/>
    <x v="1"/>
    <x v="4"/>
    <x v="0"/>
    <m/>
  </r>
  <r>
    <n v="130186"/>
    <x v="0"/>
    <x v="0"/>
    <x v="0"/>
    <x v="0"/>
    <x v="8"/>
    <x v="276"/>
    <x v="0"/>
    <x v="1"/>
    <s v="Tesseramento"/>
    <x v="1"/>
    <x v="3"/>
    <x v="0"/>
    <m/>
  </r>
  <r>
    <n v="105501"/>
    <x v="0"/>
    <x v="0"/>
    <x v="0"/>
    <x v="0"/>
    <x v="11"/>
    <x v="142"/>
    <x v="0"/>
    <x v="0"/>
    <s v="Tesseramento"/>
    <x v="1"/>
    <x v="0"/>
    <x v="0"/>
    <m/>
  </r>
  <r>
    <n v="110901"/>
    <x v="0"/>
    <x v="0"/>
    <x v="0"/>
    <x v="0"/>
    <x v="7"/>
    <x v="15"/>
    <x v="0"/>
    <x v="0"/>
    <s v="Tesseramento"/>
    <x v="2"/>
    <x v="0"/>
    <x v="0"/>
    <m/>
  </r>
  <r>
    <n v="153699"/>
    <x v="0"/>
    <x v="0"/>
    <x v="0"/>
    <x v="0"/>
    <x v="8"/>
    <x v="276"/>
    <x v="0"/>
    <x v="1"/>
    <s v="Tesseramento"/>
    <x v="1"/>
    <x v="3"/>
    <x v="0"/>
    <m/>
  </r>
  <r>
    <n v="140286"/>
    <x v="0"/>
    <x v="0"/>
    <x v="0"/>
    <x v="0"/>
    <x v="8"/>
    <x v="276"/>
    <x v="0"/>
    <x v="0"/>
    <s v="Tesseramento"/>
    <x v="1"/>
    <x v="3"/>
    <x v="0"/>
    <m/>
  </r>
  <r>
    <n v="204796"/>
    <x v="0"/>
    <x v="0"/>
    <x v="0"/>
    <x v="0"/>
    <x v="11"/>
    <x v="142"/>
    <x v="0"/>
    <x v="0"/>
    <s v="Tesseramento"/>
    <x v="1"/>
    <x v="0"/>
    <x v="0"/>
    <m/>
  </r>
  <r>
    <n v="28137"/>
    <x v="0"/>
    <x v="0"/>
    <x v="0"/>
    <x v="2"/>
    <x v="8"/>
    <x v="276"/>
    <x v="0"/>
    <x v="0"/>
    <s v="Tesseramento"/>
    <x v="1"/>
    <x v="0"/>
    <x v="0"/>
    <m/>
  </r>
  <r>
    <n v="28134"/>
    <x v="0"/>
    <x v="0"/>
    <x v="0"/>
    <x v="0"/>
    <x v="8"/>
    <x v="276"/>
    <x v="0"/>
    <x v="0"/>
    <s v="Tesseramento"/>
    <x v="1"/>
    <x v="4"/>
    <x v="0"/>
    <m/>
  </r>
  <r>
    <n v="89041"/>
    <x v="0"/>
    <x v="0"/>
    <x v="0"/>
    <x v="0"/>
    <x v="8"/>
    <x v="276"/>
    <x v="0"/>
    <x v="1"/>
    <s v="Tesseramento"/>
    <x v="1"/>
    <x v="4"/>
    <x v="0"/>
    <m/>
  </r>
  <r>
    <n v="81512"/>
    <x v="0"/>
    <x v="0"/>
    <x v="0"/>
    <x v="0"/>
    <x v="8"/>
    <x v="276"/>
    <x v="0"/>
    <x v="0"/>
    <s v="Tesseramento"/>
    <x v="1"/>
    <x v="1"/>
    <x v="0"/>
    <m/>
  </r>
  <r>
    <n v="180809"/>
    <x v="0"/>
    <x v="0"/>
    <x v="0"/>
    <x v="0"/>
    <x v="11"/>
    <x v="142"/>
    <x v="0"/>
    <x v="0"/>
    <s v="Tesseramento"/>
    <x v="1"/>
    <x v="0"/>
    <x v="0"/>
    <m/>
  </r>
  <r>
    <n v="215571"/>
    <x v="0"/>
    <x v="0"/>
    <x v="0"/>
    <x v="0"/>
    <x v="8"/>
    <x v="276"/>
    <x v="0"/>
    <x v="1"/>
    <s v="Tesseramento"/>
    <x v="1"/>
    <x v="3"/>
    <x v="0"/>
    <m/>
  </r>
  <r>
    <n v="28138"/>
    <x v="0"/>
    <x v="0"/>
    <x v="0"/>
    <x v="2"/>
    <x v="8"/>
    <x v="276"/>
    <x v="0"/>
    <x v="1"/>
    <s v="Tesseramento"/>
    <x v="1"/>
    <x v="0"/>
    <x v="0"/>
    <m/>
  </r>
  <r>
    <n v="28135"/>
    <x v="0"/>
    <x v="0"/>
    <x v="0"/>
    <x v="0"/>
    <x v="8"/>
    <x v="276"/>
    <x v="0"/>
    <x v="0"/>
    <s v="Tesseramento"/>
    <x v="1"/>
    <x v="3"/>
    <x v="0"/>
    <m/>
  </r>
  <r>
    <n v="28232"/>
    <x v="0"/>
    <x v="0"/>
    <x v="0"/>
    <x v="0"/>
    <x v="10"/>
    <x v="93"/>
    <x v="0"/>
    <x v="0"/>
    <s v="Tesseramento"/>
    <x v="0"/>
    <x v="1"/>
    <x v="0"/>
    <m/>
  </r>
  <r>
    <n v="71257"/>
    <x v="0"/>
    <x v="0"/>
    <x v="0"/>
    <x v="0"/>
    <x v="8"/>
    <x v="276"/>
    <x v="0"/>
    <x v="0"/>
    <s v="Tesseramento"/>
    <x v="1"/>
    <x v="4"/>
    <x v="0"/>
    <m/>
  </r>
  <r>
    <n v="74236"/>
    <x v="0"/>
    <x v="0"/>
    <x v="0"/>
    <x v="1"/>
    <x v="8"/>
    <x v="276"/>
    <x v="0"/>
    <x v="0"/>
    <s v="Tesseramento"/>
    <x v="1"/>
    <x v="0"/>
    <x v="0"/>
    <m/>
  </r>
  <r>
    <n v="28140"/>
    <x v="0"/>
    <x v="0"/>
    <x v="0"/>
    <x v="0"/>
    <x v="8"/>
    <x v="276"/>
    <x v="0"/>
    <x v="0"/>
    <s v="Tesseramento"/>
    <x v="1"/>
    <x v="4"/>
    <x v="0"/>
    <m/>
  </r>
  <r>
    <n v="141277"/>
    <x v="0"/>
    <x v="0"/>
    <x v="2"/>
    <x v="0"/>
    <x v="11"/>
    <x v="142"/>
    <x v="0"/>
    <x v="1"/>
    <s v="Tesseramento"/>
    <x v="1"/>
    <x v="0"/>
    <x v="0"/>
    <m/>
  </r>
  <r>
    <n v="150481"/>
    <x v="0"/>
    <x v="0"/>
    <x v="0"/>
    <x v="1"/>
    <x v="2"/>
    <x v="346"/>
    <x v="0"/>
    <x v="1"/>
    <s v="Tesseramento"/>
    <x v="0"/>
    <x v="3"/>
    <x v="0"/>
    <m/>
  </r>
  <r>
    <n v="17244"/>
    <x v="0"/>
    <x v="0"/>
    <x v="0"/>
    <x v="0"/>
    <x v="11"/>
    <x v="371"/>
    <x v="0"/>
    <x v="0"/>
    <s v="Tesseramento"/>
    <x v="1"/>
    <x v="0"/>
    <x v="0"/>
    <m/>
  </r>
  <r>
    <n v="146316"/>
    <x v="0"/>
    <x v="0"/>
    <x v="0"/>
    <x v="0"/>
    <x v="2"/>
    <x v="346"/>
    <x v="0"/>
    <x v="0"/>
    <s v="Tesseramento"/>
    <x v="0"/>
    <x v="0"/>
    <x v="0"/>
    <m/>
  </r>
  <r>
    <n v="195207"/>
    <x v="1"/>
    <x v="0"/>
    <x v="0"/>
    <x v="0"/>
    <x v="11"/>
    <x v="371"/>
    <x v="0"/>
    <x v="0"/>
    <s v="Tesseramento"/>
    <x v="1"/>
    <x v="6"/>
    <x v="0"/>
    <m/>
  </r>
  <r>
    <n v="168807"/>
    <x v="0"/>
    <x v="0"/>
    <x v="0"/>
    <x v="0"/>
    <x v="11"/>
    <x v="371"/>
    <x v="0"/>
    <x v="0"/>
    <s v="Tesseramento"/>
    <x v="1"/>
    <x v="1"/>
    <x v="0"/>
    <m/>
  </r>
  <r>
    <n v="194618"/>
    <x v="0"/>
    <x v="0"/>
    <x v="0"/>
    <x v="0"/>
    <x v="11"/>
    <x v="371"/>
    <x v="0"/>
    <x v="0"/>
    <s v="Tesseramento"/>
    <x v="1"/>
    <x v="3"/>
    <x v="0"/>
    <m/>
  </r>
  <r>
    <n v="121188"/>
    <x v="0"/>
    <x v="0"/>
    <x v="0"/>
    <x v="0"/>
    <x v="11"/>
    <x v="371"/>
    <x v="0"/>
    <x v="1"/>
    <s v="Tesseramento"/>
    <x v="1"/>
    <x v="3"/>
    <x v="0"/>
    <m/>
  </r>
  <r>
    <n v="136926"/>
    <x v="0"/>
    <x v="0"/>
    <x v="0"/>
    <x v="0"/>
    <x v="11"/>
    <x v="371"/>
    <x v="0"/>
    <x v="1"/>
    <s v="Tesseramento"/>
    <x v="1"/>
    <x v="3"/>
    <x v="0"/>
    <m/>
  </r>
  <r>
    <n v="117627"/>
    <x v="0"/>
    <x v="0"/>
    <x v="0"/>
    <x v="0"/>
    <x v="11"/>
    <x v="371"/>
    <x v="0"/>
    <x v="0"/>
    <s v="Tesseramento"/>
    <x v="1"/>
    <x v="1"/>
    <x v="0"/>
    <m/>
  </r>
  <r>
    <n v="78918"/>
    <x v="0"/>
    <x v="0"/>
    <x v="0"/>
    <x v="0"/>
    <x v="11"/>
    <x v="371"/>
    <x v="0"/>
    <x v="0"/>
    <s v="Tesseramento"/>
    <x v="1"/>
    <x v="3"/>
    <x v="0"/>
    <m/>
  </r>
  <r>
    <n v="125898"/>
    <x v="0"/>
    <x v="0"/>
    <x v="0"/>
    <x v="0"/>
    <x v="11"/>
    <x v="142"/>
    <x v="0"/>
    <x v="0"/>
    <s v="Tesseramento"/>
    <x v="1"/>
    <x v="3"/>
    <x v="0"/>
    <m/>
  </r>
  <r>
    <n v="194422"/>
    <x v="0"/>
    <x v="0"/>
    <x v="0"/>
    <x v="0"/>
    <x v="11"/>
    <x v="371"/>
    <x v="0"/>
    <x v="0"/>
    <s v="Tesseramento"/>
    <x v="1"/>
    <x v="0"/>
    <x v="0"/>
    <m/>
  </r>
  <r>
    <n v="214101"/>
    <x v="0"/>
    <x v="0"/>
    <x v="0"/>
    <x v="0"/>
    <x v="11"/>
    <x v="371"/>
    <x v="0"/>
    <x v="0"/>
    <s v="Tesseramento"/>
    <x v="1"/>
    <x v="3"/>
    <x v="0"/>
    <m/>
  </r>
  <r>
    <n v="183677"/>
    <x v="0"/>
    <x v="0"/>
    <x v="0"/>
    <x v="0"/>
    <x v="11"/>
    <x v="371"/>
    <x v="0"/>
    <x v="1"/>
    <s v="Tesseramento"/>
    <x v="1"/>
    <x v="0"/>
    <x v="0"/>
    <m/>
  </r>
  <r>
    <n v="219289"/>
    <x v="1"/>
    <x v="0"/>
    <x v="0"/>
    <x v="0"/>
    <x v="11"/>
    <x v="371"/>
    <x v="0"/>
    <x v="0"/>
    <s v="Tesseramento"/>
    <x v="1"/>
    <x v="5"/>
    <x v="0"/>
    <s v="B"/>
  </r>
  <r>
    <n v="20543"/>
    <x v="0"/>
    <x v="0"/>
    <x v="0"/>
    <x v="0"/>
    <x v="11"/>
    <x v="371"/>
    <x v="0"/>
    <x v="0"/>
    <s v="Tesseramento"/>
    <x v="1"/>
    <x v="0"/>
    <x v="0"/>
    <m/>
  </r>
  <r>
    <n v="215926"/>
    <x v="0"/>
    <x v="0"/>
    <x v="0"/>
    <x v="0"/>
    <x v="11"/>
    <x v="371"/>
    <x v="0"/>
    <x v="0"/>
    <s v="Tesseramento"/>
    <x v="1"/>
    <x v="0"/>
    <x v="0"/>
    <m/>
  </r>
  <r>
    <n v="136231"/>
    <x v="0"/>
    <x v="0"/>
    <x v="0"/>
    <x v="0"/>
    <x v="11"/>
    <x v="371"/>
    <x v="0"/>
    <x v="0"/>
    <s v="Tesseramento"/>
    <x v="1"/>
    <x v="0"/>
    <x v="0"/>
    <m/>
  </r>
  <r>
    <n v="182525"/>
    <x v="0"/>
    <x v="0"/>
    <x v="0"/>
    <x v="0"/>
    <x v="11"/>
    <x v="371"/>
    <x v="0"/>
    <x v="0"/>
    <s v="Tesseramento"/>
    <x v="1"/>
    <x v="0"/>
    <x v="0"/>
    <m/>
  </r>
  <r>
    <n v="215903"/>
    <x v="0"/>
    <x v="0"/>
    <x v="0"/>
    <x v="0"/>
    <x v="11"/>
    <x v="371"/>
    <x v="0"/>
    <x v="0"/>
    <s v="Tesseramento"/>
    <x v="1"/>
    <x v="3"/>
    <x v="0"/>
    <m/>
  </r>
  <r>
    <n v="31031"/>
    <x v="0"/>
    <x v="0"/>
    <x v="0"/>
    <x v="0"/>
    <x v="11"/>
    <x v="142"/>
    <x v="0"/>
    <x v="0"/>
    <s v="Tesseramento"/>
    <x v="1"/>
    <x v="3"/>
    <x v="0"/>
    <m/>
  </r>
  <r>
    <n v="45806"/>
    <x v="0"/>
    <x v="0"/>
    <x v="0"/>
    <x v="0"/>
    <x v="11"/>
    <x v="371"/>
    <x v="0"/>
    <x v="0"/>
    <s v="Tesseramento"/>
    <x v="1"/>
    <x v="3"/>
    <x v="0"/>
    <m/>
  </r>
  <r>
    <n v="45809"/>
    <x v="0"/>
    <x v="0"/>
    <x v="0"/>
    <x v="0"/>
    <x v="11"/>
    <x v="371"/>
    <x v="0"/>
    <x v="0"/>
    <s v="Tesseramento"/>
    <x v="1"/>
    <x v="0"/>
    <x v="0"/>
    <m/>
  </r>
  <r>
    <n v="45808"/>
    <x v="0"/>
    <x v="0"/>
    <x v="0"/>
    <x v="0"/>
    <x v="11"/>
    <x v="371"/>
    <x v="0"/>
    <x v="0"/>
    <s v="Tesseramento"/>
    <x v="1"/>
    <x v="0"/>
    <x v="0"/>
    <m/>
  </r>
  <r>
    <n v="19353"/>
    <x v="0"/>
    <x v="0"/>
    <x v="0"/>
    <x v="0"/>
    <x v="11"/>
    <x v="371"/>
    <x v="0"/>
    <x v="0"/>
    <s v="Tesseramento"/>
    <x v="1"/>
    <x v="4"/>
    <x v="0"/>
    <m/>
  </r>
  <r>
    <n v="45807"/>
    <x v="0"/>
    <x v="0"/>
    <x v="0"/>
    <x v="0"/>
    <x v="11"/>
    <x v="371"/>
    <x v="0"/>
    <x v="0"/>
    <s v="Tesseramento"/>
    <x v="1"/>
    <x v="0"/>
    <x v="0"/>
    <m/>
  </r>
  <r>
    <n v="16913"/>
    <x v="0"/>
    <x v="0"/>
    <x v="0"/>
    <x v="0"/>
    <x v="11"/>
    <x v="371"/>
    <x v="0"/>
    <x v="0"/>
    <s v="Tesseramento"/>
    <x v="1"/>
    <x v="3"/>
    <x v="0"/>
    <m/>
  </r>
  <r>
    <n v="156887"/>
    <x v="0"/>
    <x v="0"/>
    <x v="0"/>
    <x v="0"/>
    <x v="11"/>
    <x v="142"/>
    <x v="0"/>
    <x v="0"/>
    <s v="Tesseramento"/>
    <x v="1"/>
    <x v="1"/>
    <x v="0"/>
    <m/>
  </r>
  <r>
    <n v="180610"/>
    <x v="0"/>
    <x v="0"/>
    <x v="0"/>
    <x v="0"/>
    <x v="11"/>
    <x v="371"/>
    <x v="0"/>
    <x v="1"/>
    <s v="Tesseramento"/>
    <x v="1"/>
    <x v="0"/>
    <x v="0"/>
    <m/>
  </r>
  <r>
    <n v="117646"/>
    <x v="0"/>
    <x v="0"/>
    <x v="0"/>
    <x v="0"/>
    <x v="11"/>
    <x v="371"/>
    <x v="0"/>
    <x v="0"/>
    <s v="Tesseramento"/>
    <x v="1"/>
    <x v="0"/>
    <x v="0"/>
    <m/>
  </r>
  <r>
    <n v="172677"/>
    <x v="0"/>
    <x v="0"/>
    <x v="0"/>
    <x v="0"/>
    <x v="11"/>
    <x v="371"/>
    <x v="0"/>
    <x v="0"/>
    <s v="Tesseramento"/>
    <x v="1"/>
    <x v="0"/>
    <x v="0"/>
    <m/>
  </r>
  <r>
    <n v="107970"/>
    <x v="0"/>
    <x v="0"/>
    <x v="0"/>
    <x v="0"/>
    <x v="11"/>
    <x v="371"/>
    <x v="0"/>
    <x v="0"/>
    <s v="Tesseramento"/>
    <x v="1"/>
    <x v="0"/>
    <x v="0"/>
    <m/>
  </r>
  <r>
    <n v="168845"/>
    <x v="0"/>
    <x v="0"/>
    <x v="0"/>
    <x v="1"/>
    <x v="11"/>
    <x v="371"/>
    <x v="0"/>
    <x v="0"/>
    <s v="Tesseramento"/>
    <x v="1"/>
    <x v="0"/>
    <x v="0"/>
    <m/>
  </r>
  <r>
    <n v="30906"/>
    <x v="0"/>
    <x v="0"/>
    <x v="0"/>
    <x v="0"/>
    <x v="11"/>
    <x v="371"/>
    <x v="0"/>
    <x v="0"/>
    <s v="Tesseramento"/>
    <x v="1"/>
    <x v="3"/>
    <x v="0"/>
    <m/>
  </r>
  <r>
    <n v="81701"/>
    <x v="0"/>
    <x v="0"/>
    <x v="0"/>
    <x v="0"/>
    <x v="11"/>
    <x v="371"/>
    <x v="0"/>
    <x v="0"/>
    <s v="Tesseramento"/>
    <x v="1"/>
    <x v="3"/>
    <x v="0"/>
    <m/>
  </r>
  <r>
    <n v="45814"/>
    <x v="0"/>
    <x v="0"/>
    <x v="0"/>
    <x v="0"/>
    <x v="11"/>
    <x v="371"/>
    <x v="0"/>
    <x v="0"/>
    <s v="Tesseramento"/>
    <x v="1"/>
    <x v="3"/>
    <x v="0"/>
    <m/>
  </r>
  <r>
    <n v="197739"/>
    <x v="0"/>
    <x v="0"/>
    <x v="0"/>
    <x v="1"/>
    <x v="11"/>
    <x v="142"/>
    <x v="0"/>
    <x v="0"/>
    <s v="Tesseramento"/>
    <x v="1"/>
    <x v="0"/>
    <x v="0"/>
    <m/>
  </r>
  <r>
    <n v="104411"/>
    <x v="0"/>
    <x v="0"/>
    <x v="0"/>
    <x v="0"/>
    <x v="11"/>
    <x v="371"/>
    <x v="0"/>
    <x v="0"/>
    <s v="Tesseramento"/>
    <x v="1"/>
    <x v="1"/>
    <x v="0"/>
    <m/>
  </r>
  <r>
    <n v="140193"/>
    <x v="0"/>
    <x v="0"/>
    <x v="0"/>
    <x v="0"/>
    <x v="11"/>
    <x v="371"/>
    <x v="0"/>
    <x v="0"/>
    <s v="Tesseramento"/>
    <x v="1"/>
    <x v="0"/>
    <x v="0"/>
    <m/>
  </r>
  <r>
    <n v="95883"/>
    <x v="0"/>
    <x v="0"/>
    <x v="0"/>
    <x v="0"/>
    <x v="11"/>
    <x v="371"/>
    <x v="0"/>
    <x v="1"/>
    <s v="Tesseramento"/>
    <x v="1"/>
    <x v="3"/>
    <x v="0"/>
    <m/>
  </r>
  <r>
    <n v="95884"/>
    <x v="0"/>
    <x v="0"/>
    <x v="0"/>
    <x v="0"/>
    <x v="11"/>
    <x v="371"/>
    <x v="0"/>
    <x v="0"/>
    <s v="Tesseramento"/>
    <x v="1"/>
    <x v="0"/>
    <x v="0"/>
    <m/>
  </r>
  <r>
    <n v="120873"/>
    <x v="0"/>
    <x v="0"/>
    <x v="0"/>
    <x v="0"/>
    <x v="11"/>
    <x v="142"/>
    <x v="0"/>
    <x v="0"/>
    <s v="Tesseramento"/>
    <x v="1"/>
    <x v="0"/>
    <x v="0"/>
    <m/>
  </r>
  <r>
    <n v="160905"/>
    <x v="0"/>
    <x v="0"/>
    <x v="0"/>
    <x v="0"/>
    <x v="7"/>
    <x v="165"/>
    <x v="0"/>
    <x v="0"/>
    <s v="Tesseramento"/>
    <x v="0"/>
    <x v="0"/>
    <x v="0"/>
    <m/>
  </r>
  <r>
    <n v="140203"/>
    <x v="0"/>
    <x v="0"/>
    <x v="0"/>
    <x v="0"/>
    <x v="11"/>
    <x v="371"/>
    <x v="0"/>
    <x v="0"/>
    <s v="Tesseramento"/>
    <x v="1"/>
    <x v="4"/>
    <x v="0"/>
    <m/>
  </r>
  <r>
    <n v="101349"/>
    <x v="0"/>
    <x v="0"/>
    <x v="0"/>
    <x v="0"/>
    <x v="11"/>
    <x v="371"/>
    <x v="0"/>
    <x v="0"/>
    <s v="Tesseramento"/>
    <x v="1"/>
    <x v="4"/>
    <x v="0"/>
    <m/>
  </r>
  <r>
    <n v="54135"/>
    <x v="0"/>
    <x v="0"/>
    <x v="0"/>
    <x v="0"/>
    <x v="11"/>
    <x v="371"/>
    <x v="0"/>
    <x v="0"/>
    <s v="Tesseramento"/>
    <x v="1"/>
    <x v="0"/>
    <x v="0"/>
    <m/>
  </r>
  <r>
    <n v="183671"/>
    <x v="0"/>
    <x v="0"/>
    <x v="0"/>
    <x v="0"/>
    <x v="11"/>
    <x v="142"/>
    <x v="0"/>
    <x v="0"/>
    <s v="Tesseramento"/>
    <x v="1"/>
    <x v="0"/>
    <x v="0"/>
    <m/>
  </r>
  <r>
    <n v="183678"/>
    <x v="0"/>
    <x v="0"/>
    <x v="0"/>
    <x v="0"/>
    <x v="11"/>
    <x v="371"/>
    <x v="0"/>
    <x v="0"/>
    <s v="Tesseramento"/>
    <x v="1"/>
    <x v="0"/>
    <x v="0"/>
    <m/>
  </r>
  <r>
    <n v="31153"/>
    <x v="0"/>
    <x v="0"/>
    <x v="0"/>
    <x v="0"/>
    <x v="7"/>
    <x v="165"/>
    <x v="0"/>
    <x v="0"/>
    <s v="Tesseramento"/>
    <x v="0"/>
    <x v="3"/>
    <x v="0"/>
    <m/>
  </r>
  <r>
    <n v="198631"/>
    <x v="0"/>
    <x v="0"/>
    <x v="0"/>
    <x v="0"/>
    <x v="11"/>
    <x v="371"/>
    <x v="0"/>
    <x v="0"/>
    <s v="Tesseramento"/>
    <x v="1"/>
    <x v="4"/>
    <x v="0"/>
    <m/>
  </r>
  <r>
    <n v="65876"/>
    <x v="0"/>
    <x v="0"/>
    <x v="0"/>
    <x v="0"/>
    <x v="11"/>
    <x v="371"/>
    <x v="0"/>
    <x v="0"/>
    <s v="Tesseramento"/>
    <x v="1"/>
    <x v="0"/>
    <x v="0"/>
    <m/>
  </r>
  <r>
    <n v="227386"/>
    <x v="0"/>
    <x v="0"/>
    <x v="0"/>
    <x v="1"/>
    <x v="11"/>
    <x v="371"/>
    <x v="0"/>
    <x v="1"/>
    <s v="Tesseramento"/>
    <x v="1"/>
    <x v="0"/>
    <x v="0"/>
    <m/>
  </r>
  <r>
    <n v="95885"/>
    <x v="0"/>
    <x v="0"/>
    <x v="0"/>
    <x v="0"/>
    <x v="11"/>
    <x v="371"/>
    <x v="0"/>
    <x v="0"/>
    <s v="Tesseramento"/>
    <x v="1"/>
    <x v="3"/>
    <x v="0"/>
    <m/>
  </r>
  <r>
    <n v="126891"/>
    <x v="0"/>
    <x v="0"/>
    <x v="0"/>
    <x v="0"/>
    <x v="11"/>
    <x v="142"/>
    <x v="0"/>
    <x v="0"/>
    <s v="Tesseramento"/>
    <x v="1"/>
    <x v="0"/>
    <x v="0"/>
    <m/>
  </r>
  <r>
    <n v="231283"/>
    <x v="0"/>
    <x v="0"/>
    <x v="0"/>
    <x v="3"/>
    <x v="11"/>
    <x v="371"/>
    <x v="0"/>
    <x v="0"/>
    <s v="Tesseramento"/>
    <x v="1"/>
    <x v="0"/>
    <x v="0"/>
    <m/>
  </r>
  <r>
    <n v="48465"/>
    <x v="0"/>
    <x v="0"/>
    <x v="0"/>
    <x v="1"/>
    <x v="11"/>
    <x v="371"/>
    <x v="0"/>
    <x v="0"/>
    <s v="Tesseramento"/>
    <x v="1"/>
    <x v="4"/>
    <x v="0"/>
    <m/>
  </r>
  <r>
    <n v="124797"/>
    <x v="0"/>
    <x v="0"/>
    <x v="0"/>
    <x v="0"/>
    <x v="11"/>
    <x v="371"/>
    <x v="0"/>
    <x v="1"/>
    <s v="Tesseramento"/>
    <x v="1"/>
    <x v="3"/>
    <x v="0"/>
    <m/>
  </r>
  <r>
    <n v="111514"/>
    <x v="0"/>
    <x v="0"/>
    <x v="0"/>
    <x v="0"/>
    <x v="11"/>
    <x v="371"/>
    <x v="0"/>
    <x v="0"/>
    <s v="Tesseramento"/>
    <x v="1"/>
    <x v="3"/>
    <x v="0"/>
    <m/>
  </r>
  <r>
    <n v="101350"/>
    <x v="0"/>
    <x v="0"/>
    <x v="0"/>
    <x v="0"/>
    <x v="11"/>
    <x v="371"/>
    <x v="0"/>
    <x v="0"/>
    <s v="Tesseramento"/>
    <x v="1"/>
    <x v="0"/>
    <x v="0"/>
    <m/>
  </r>
  <r>
    <n v="93267"/>
    <x v="0"/>
    <x v="0"/>
    <x v="0"/>
    <x v="0"/>
    <x v="8"/>
    <x v="276"/>
    <x v="0"/>
    <x v="0"/>
    <s v="Tesseramento"/>
    <x v="1"/>
    <x v="3"/>
    <x v="0"/>
    <m/>
  </r>
  <r>
    <n v="143530"/>
    <x v="0"/>
    <x v="0"/>
    <x v="0"/>
    <x v="0"/>
    <x v="11"/>
    <x v="371"/>
    <x v="0"/>
    <x v="0"/>
    <s v="Tesseramento"/>
    <x v="1"/>
    <x v="4"/>
    <x v="0"/>
    <m/>
  </r>
  <r>
    <n v="74238"/>
    <x v="0"/>
    <x v="0"/>
    <x v="0"/>
    <x v="2"/>
    <x v="8"/>
    <x v="276"/>
    <x v="0"/>
    <x v="1"/>
    <s v="Tesseramento"/>
    <x v="1"/>
    <x v="1"/>
    <x v="0"/>
    <m/>
  </r>
  <r>
    <n v="93515"/>
    <x v="0"/>
    <x v="0"/>
    <x v="0"/>
    <x v="0"/>
    <x v="11"/>
    <x v="371"/>
    <x v="0"/>
    <x v="0"/>
    <s v="Tesseramento"/>
    <x v="1"/>
    <x v="0"/>
    <x v="0"/>
    <m/>
  </r>
  <r>
    <n v="74239"/>
    <x v="0"/>
    <x v="0"/>
    <x v="0"/>
    <x v="2"/>
    <x v="8"/>
    <x v="276"/>
    <x v="0"/>
    <x v="0"/>
    <s v="Tesseramento"/>
    <x v="1"/>
    <x v="1"/>
    <x v="0"/>
    <m/>
  </r>
  <r>
    <n v="28429"/>
    <x v="0"/>
    <x v="0"/>
    <x v="0"/>
    <x v="0"/>
    <x v="11"/>
    <x v="371"/>
    <x v="0"/>
    <x v="0"/>
    <s v="Tesseramento"/>
    <x v="1"/>
    <x v="0"/>
    <x v="0"/>
    <m/>
  </r>
  <r>
    <n v="227996"/>
    <x v="0"/>
    <x v="0"/>
    <x v="0"/>
    <x v="1"/>
    <x v="11"/>
    <x v="371"/>
    <x v="0"/>
    <x v="0"/>
    <s v="Tesseramento"/>
    <x v="1"/>
    <x v="3"/>
    <x v="0"/>
    <m/>
  </r>
  <r>
    <n v="27583"/>
    <x v="0"/>
    <x v="0"/>
    <x v="0"/>
    <x v="0"/>
    <x v="11"/>
    <x v="371"/>
    <x v="0"/>
    <x v="0"/>
    <s v="Tesseramento"/>
    <x v="1"/>
    <x v="0"/>
    <x v="0"/>
    <m/>
  </r>
  <r>
    <n v="218781"/>
    <x v="0"/>
    <x v="0"/>
    <x v="0"/>
    <x v="2"/>
    <x v="8"/>
    <x v="276"/>
    <x v="0"/>
    <x v="0"/>
    <s v="Tesseramento"/>
    <x v="1"/>
    <x v="3"/>
    <x v="0"/>
    <m/>
  </r>
  <r>
    <n v="88601"/>
    <x v="0"/>
    <x v="0"/>
    <x v="0"/>
    <x v="0"/>
    <x v="8"/>
    <x v="276"/>
    <x v="0"/>
    <x v="0"/>
    <s v="Tesseramento"/>
    <x v="1"/>
    <x v="3"/>
    <x v="0"/>
    <m/>
  </r>
  <r>
    <n v="45812"/>
    <x v="0"/>
    <x v="0"/>
    <x v="0"/>
    <x v="0"/>
    <x v="11"/>
    <x v="371"/>
    <x v="0"/>
    <x v="0"/>
    <s v="Tesseramento"/>
    <x v="1"/>
    <x v="3"/>
    <x v="0"/>
    <m/>
  </r>
  <r>
    <n v="176832"/>
    <x v="0"/>
    <x v="0"/>
    <x v="0"/>
    <x v="0"/>
    <x v="8"/>
    <x v="276"/>
    <x v="0"/>
    <x v="0"/>
    <s v="Tesseramento"/>
    <x v="1"/>
    <x v="3"/>
    <x v="0"/>
    <m/>
  </r>
  <r>
    <n v="168808"/>
    <x v="0"/>
    <x v="0"/>
    <x v="0"/>
    <x v="0"/>
    <x v="11"/>
    <x v="371"/>
    <x v="0"/>
    <x v="0"/>
    <s v="Tesseramento"/>
    <x v="1"/>
    <x v="0"/>
    <x v="0"/>
    <m/>
  </r>
  <r>
    <n v="28422"/>
    <x v="0"/>
    <x v="0"/>
    <x v="0"/>
    <x v="0"/>
    <x v="8"/>
    <x v="276"/>
    <x v="0"/>
    <x v="0"/>
    <s v="Tesseramento"/>
    <x v="1"/>
    <x v="0"/>
    <x v="0"/>
    <m/>
  </r>
  <r>
    <n v="224247"/>
    <x v="0"/>
    <x v="0"/>
    <x v="0"/>
    <x v="0"/>
    <x v="7"/>
    <x v="165"/>
    <x v="0"/>
    <x v="0"/>
    <s v="Tesseramento"/>
    <x v="0"/>
    <x v="0"/>
    <x v="0"/>
    <m/>
  </r>
  <r>
    <n v="195909"/>
    <x v="1"/>
    <x v="0"/>
    <x v="0"/>
    <x v="0"/>
    <x v="11"/>
    <x v="371"/>
    <x v="0"/>
    <x v="0"/>
    <s v="Tesseramento"/>
    <x v="1"/>
    <x v="2"/>
    <x v="0"/>
    <m/>
  </r>
  <r>
    <n v="3020"/>
    <x v="0"/>
    <x v="0"/>
    <x v="0"/>
    <x v="0"/>
    <x v="8"/>
    <x v="276"/>
    <x v="0"/>
    <x v="0"/>
    <s v="Tesseramento"/>
    <x v="1"/>
    <x v="4"/>
    <x v="0"/>
    <m/>
  </r>
  <r>
    <n v="227387"/>
    <x v="0"/>
    <x v="0"/>
    <x v="0"/>
    <x v="0"/>
    <x v="11"/>
    <x v="371"/>
    <x v="0"/>
    <x v="0"/>
    <s v="Tesseramento"/>
    <x v="1"/>
    <x v="0"/>
    <x v="0"/>
    <m/>
  </r>
  <r>
    <n v="227388"/>
    <x v="0"/>
    <x v="0"/>
    <x v="0"/>
    <x v="1"/>
    <x v="11"/>
    <x v="371"/>
    <x v="0"/>
    <x v="1"/>
    <s v="Tesseramento"/>
    <x v="1"/>
    <x v="0"/>
    <x v="0"/>
    <m/>
  </r>
  <r>
    <n v="232324"/>
    <x v="0"/>
    <x v="0"/>
    <x v="0"/>
    <x v="2"/>
    <x v="11"/>
    <x v="371"/>
    <x v="0"/>
    <x v="0"/>
    <s v="Tesseramento"/>
    <x v="1"/>
    <x v="4"/>
    <x v="0"/>
    <m/>
  </r>
  <r>
    <n v="140205"/>
    <x v="0"/>
    <x v="0"/>
    <x v="0"/>
    <x v="0"/>
    <x v="11"/>
    <x v="371"/>
    <x v="0"/>
    <x v="1"/>
    <s v="Tesseramento"/>
    <x v="1"/>
    <x v="3"/>
    <x v="0"/>
    <m/>
  </r>
  <r>
    <n v="28160"/>
    <x v="0"/>
    <x v="0"/>
    <x v="0"/>
    <x v="2"/>
    <x v="8"/>
    <x v="276"/>
    <x v="0"/>
    <x v="0"/>
    <s v="Tesseramento"/>
    <x v="1"/>
    <x v="4"/>
    <x v="0"/>
    <m/>
  </r>
  <r>
    <n v="39982"/>
    <x v="0"/>
    <x v="0"/>
    <x v="0"/>
    <x v="0"/>
    <x v="11"/>
    <x v="371"/>
    <x v="0"/>
    <x v="0"/>
    <s v="Tesseramento"/>
    <x v="1"/>
    <x v="3"/>
    <x v="0"/>
    <m/>
  </r>
  <r>
    <n v="97325"/>
    <x v="0"/>
    <x v="0"/>
    <x v="0"/>
    <x v="0"/>
    <x v="8"/>
    <x v="276"/>
    <x v="0"/>
    <x v="0"/>
    <s v="Tesseramento"/>
    <x v="1"/>
    <x v="0"/>
    <x v="0"/>
    <m/>
  </r>
  <r>
    <n v="111516"/>
    <x v="0"/>
    <x v="0"/>
    <x v="0"/>
    <x v="0"/>
    <x v="11"/>
    <x v="371"/>
    <x v="0"/>
    <x v="0"/>
    <s v="Tesseramento"/>
    <x v="1"/>
    <x v="1"/>
    <x v="0"/>
    <m/>
  </r>
  <r>
    <n v="175131"/>
    <x v="0"/>
    <x v="0"/>
    <x v="0"/>
    <x v="0"/>
    <x v="8"/>
    <x v="276"/>
    <x v="0"/>
    <x v="0"/>
    <s v="Tesseramento"/>
    <x v="1"/>
    <x v="4"/>
    <x v="0"/>
    <m/>
  </r>
  <r>
    <n v="102653"/>
    <x v="0"/>
    <x v="0"/>
    <x v="0"/>
    <x v="0"/>
    <x v="11"/>
    <x v="371"/>
    <x v="0"/>
    <x v="0"/>
    <s v="Tesseramento"/>
    <x v="1"/>
    <x v="0"/>
    <x v="0"/>
    <m/>
  </r>
  <r>
    <n v="172489"/>
    <x v="0"/>
    <x v="0"/>
    <x v="0"/>
    <x v="0"/>
    <x v="7"/>
    <x v="165"/>
    <x v="0"/>
    <x v="0"/>
    <s v="Tesseramento"/>
    <x v="0"/>
    <x v="0"/>
    <x v="0"/>
    <m/>
  </r>
  <r>
    <n v="102652"/>
    <x v="0"/>
    <x v="0"/>
    <x v="0"/>
    <x v="0"/>
    <x v="11"/>
    <x v="371"/>
    <x v="0"/>
    <x v="0"/>
    <s v="Tesseramento"/>
    <x v="1"/>
    <x v="0"/>
    <x v="0"/>
    <m/>
  </r>
  <r>
    <n v="97326"/>
    <x v="0"/>
    <x v="0"/>
    <x v="0"/>
    <x v="0"/>
    <x v="8"/>
    <x v="276"/>
    <x v="0"/>
    <x v="0"/>
    <s v="Tesseramento"/>
    <x v="1"/>
    <x v="0"/>
    <x v="0"/>
    <m/>
  </r>
  <r>
    <n v="136232"/>
    <x v="0"/>
    <x v="0"/>
    <x v="0"/>
    <x v="0"/>
    <x v="11"/>
    <x v="371"/>
    <x v="0"/>
    <x v="0"/>
    <s v="Tesseramento"/>
    <x v="1"/>
    <x v="3"/>
    <x v="0"/>
    <m/>
  </r>
  <r>
    <n v="168809"/>
    <x v="0"/>
    <x v="0"/>
    <x v="0"/>
    <x v="0"/>
    <x v="11"/>
    <x v="371"/>
    <x v="0"/>
    <x v="0"/>
    <s v="Tesseramento"/>
    <x v="1"/>
    <x v="0"/>
    <x v="0"/>
    <m/>
  </r>
  <r>
    <n v="28166"/>
    <x v="0"/>
    <x v="0"/>
    <x v="0"/>
    <x v="2"/>
    <x v="8"/>
    <x v="276"/>
    <x v="0"/>
    <x v="0"/>
    <s v="Tesseramento"/>
    <x v="1"/>
    <x v="3"/>
    <x v="0"/>
    <m/>
  </r>
  <r>
    <n v="168018"/>
    <x v="0"/>
    <x v="0"/>
    <x v="0"/>
    <x v="0"/>
    <x v="8"/>
    <x v="276"/>
    <x v="0"/>
    <x v="0"/>
    <s v="Tesseramento"/>
    <x v="1"/>
    <x v="0"/>
    <x v="0"/>
    <m/>
  </r>
  <r>
    <n v="55725"/>
    <x v="0"/>
    <x v="0"/>
    <x v="0"/>
    <x v="0"/>
    <x v="11"/>
    <x v="371"/>
    <x v="0"/>
    <x v="0"/>
    <s v="Tesseramento"/>
    <x v="1"/>
    <x v="3"/>
    <x v="0"/>
    <m/>
  </r>
  <r>
    <n v="112315"/>
    <x v="0"/>
    <x v="0"/>
    <x v="0"/>
    <x v="0"/>
    <x v="11"/>
    <x v="371"/>
    <x v="0"/>
    <x v="0"/>
    <s v="Tesseramento"/>
    <x v="1"/>
    <x v="0"/>
    <x v="0"/>
    <m/>
  </r>
  <r>
    <n v="158622"/>
    <x v="0"/>
    <x v="0"/>
    <x v="0"/>
    <x v="0"/>
    <x v="8"/>
    <x v="276"/>
    <x v="0"/>
    <x v="0"/>
    <s v="Tesseramento"/>
    <x v="1"/>
    <x v="0"/>
    <x v="0"/>
    <m/>
  </r>
  <r>
    <n v="214103"/>
    <x v="1"/>
    <x v="0"/>
    <x v="0"/>
    <x v="0"/>
    <x v="11"/>
    <x v="371"/>
    <x v="0"/>
    <x v="0"/>
    <s v="Tesseramento"/>
    <x v="1"/>
    <x v="5"/>
    <x v="0"/>
    <s v="B"/>
  </r>
  <r>
    <n v="214104"/>
    <x v="1"/>
    <x v="0"/>
    <x v="0"/>
    <x v="0"/>
    <x v="11"/>
    <x v="371"/>
    <x v="0"/>
    <x v="0"/>
    <s v="Tesseramento"/>
    <x v="1"/>
    <x v="5"/>
    <x v="0"/>
    <m/>
  </r>
  <r>
    <n v="60621"/>
    <x v="0"/>
    <x v="0"/>
    <x v="0"/>
    <x v="0"/>
    <x v="7"/>
    <x v="165"/>
    <x v="0"/>
    <x v="0"/>
    <s v="Tesseramento"/>
    <x v="0"/>
    <x v="0"/>
    <x v="0"/>
    <m/>
  </r>
  <r>
    <n v="28430"/>
    <x v="0"/>
    <x v="0"/>
    <x v="0"/>
    <x v="0"/>
    <x v="11"/>
    <x v="371"/>
    <x v="0"/>
    <x v="0"/>
    <s v="Tesseramento"/>
    <x v="1"/>
    <x v="0"/>
    <x v="0"/>
    <m/>
  </r>
  <r>
    <n v="228458"/>
    <x v="0"/>
    <x v="0"/>
    <x v="0"/>
    <x v="1"/>
    <x v="11"/>
    <x v="371"/>
    <x v="0"/>
    <x v="0"/>
    <s v="Tesseramento"/>
    <x v="1"/>
    <x v="0"/>
    <x v="0"/>
    <m/>
  </r>
  <r>
    <n v="215932"/>
    <x v="0"/>
    <x v="0"/>
    <x v="0"/>
    <x v="0"/>
    <x v="11"/>
    <x v="371"/>
    <x v="0"/>
    <x v="0"/>
    <s v="Tesseramento"/>
    <x v="1"/>
    <x v="3"/>
    <x v="0"/>
    <m/>
  </r>
  <r>
    <n v="133085"/>
    <x v="0"/>
    <x v="0"/>
    <x v="0"/>
    <x v="0"/>
    <x v="8"/>
    <x v="276"/>
    <x v="0"/>
    <x v="1"/>
    <s v="Tesseramento"/>
    <x v="1"/>
    <x v="0"/>
    <x v="0"/>
    <m/>
  </r>
  <r>
    <n v="105738"/>
    <x v="0"/>
    <x v="0"/>
    <x v="0"/>
    <x v="0"/>
    <x v="11"/>
    <x v="371"/>
    <x v="0"/>
    <x v="0"/>
    <s v="Tesseramento"/>
    <x v="1"/>
    <x v="0"/>
    <x v="0"/>
    <m/>
  </r>
  <r>
    <n v="228378"/>
    <x v="0"/>
    <x v="0"/>
    <x v="0"/>
    <x v="0"/>
    <x v="2"/>
    <x v="277"/>
    <x v="0"/>
    <x v="0"/>
    <s v="Tesseramento"/>
    <x v="0"/>
    <x v="1"/>
    <x v="0"/>
    <m/>
  </r>
  <r>
    <n v="228379"/>
    <x v="0"/>
    <x v="0"/>
    <x v="0"/>
    <x v="0"/>
    <x v="2"/>
    <x v="277"/>
    <x v="0"/>
    <x v="0"/>
    <s v="Tesseramento"/>
    <x v="0"/>
    <x v="3"/>
    <x v="0"/>
    <m/>
  </r>
  <r>
    <n v="81702"/>
    <x v="0"/>
    <x v="0"/>
    <x v="0"/>
    <x v="1"/>
    <x v="11"/>
    <x v="371"/>
    <x v="0"/>
    <x v="1"/>
    <s v="Tesseramento"/>
    <x v="1"/>
    <x v="3"/>
    <x v="0"/>
    <m/>
  </r>
  <r>
    <n v="60976"/>
    <x v="0"/>
    <x v="0"/>
    <x v="0"/>
    <x v="0"/>
    <x v="11"/>
    <x v="371"/>
    <x v="0"/>
    <x v="0"/>
    <s v="Tesseramento"/>
    <x v="1"/>
    <x v="4"/>
    <x v="0"/>
    <m/>
  </r>
  <r>
    <n v="59680"/>
    <x v="0"/>
    <x v="0"/>
    <x v="0"/>
    <x v="0"/>
    <x v="8"/>
    <x v="276"/>
    <x v="0"/>
    <x v="0"/>
    <s v="Tesseramento"/>
    <x v="1"/>
    <x v="4"/>
    <x v="0"/>
    <m/>
  </r>
  <r>
    <n v="233213"/>
    <x v="0"/>
    <x v="0"/>
    <x v="0"/>
    <x v="0"/>
    <x v="11"/>
    <x v="371"/>
    <x v="0"/>
    <x v="0"/>
    <s v="Tesseramento"/>
    <x v="1"/>
    <x v="0"/>
    <x v="0"/>
    <m/>
  </r>
  <r>
    <n v="96308"/>
    <x v="0"/>
    <x v="0"/>
    <x v="0"/>
    <x v="0"/>
    <x v="11"/>
    <x v="371"/>
    <x v="0"/>
    <x v="0"/>
    <s v="Tesseramento"/>
    <x v="1"/>
    <x v="3"/>
    <x v="0"/>
    <m/>
  </r>
  <r>
    <n v="28171"/>
    <x v="0"/>
    <x v="0"/>
    <x v="0"/>
    <x v="0"/>
    <x v="8"/>
    <x v="276"/>
    <x v="0"/>
    <x v="0"/>
    <s v="Tesseramento"/>
    <x v="1"/>
    <x v="4"/>
    <x v="0"/>
    <m/>
  </r>
  <r>
    <n v="228459"/>
    <x v="0"/>
    <x v="0"/>
    <x v="0"/>
    <x v="1"/>
    <x v="11"/>
    <x v="371"/>
    <x v="0"/>
    <x v="0"/>
    <s v="Tesseramento"/>
    <x v="1"/>
    <x v="0"/>
    <x v="0"/>
    <m/>
  </r>
  <r>
    <n v="215931"/>
    <x v="0"/>
    <x v="0"/>
    <x v="0"/>
    <x v="0"/>
    <x v="11"/>
    <x v="371"/>
    <x v="0"/>
    <x v="0"/>
    <s v="Tesseramento"/>
    <x v="1"/>
    <x v="0"/>
    <x v="0"/>
    <m/>
  </r>
  <r>
    <n v="45820"/>
    <x v="0"/>
    <x v="0"/>
    <x v="0"/>
    <x v="0"/>
    <x v="11"/>
    <x v="371"/>
    <x v="0"/>
    <x v="0"/>
    <s v="Tesseramento"/>
    <x v="1"/>
    <x v="0"/>
    <x v="0"/>
    <m/>
  </r>
  <r>
    <n v="223458"/>
    <x v="0"/>
    <x v="0"/>
    <x v="0"/>
    <x v="1"/>
    <x v="8"/>
    <x v="276"/>
    <x v="0"/>
    <x v="1"/>
    <s v="Tesseramento"/>
    <x v="1"/>
    <x v="0"/>
    <x v="0"/>
    <m/>
  </r>
  <r>
    <n v="95887"/>
    <x v="0"/>
    <x v="0"/>
    <x v="0"/>
    <x v="2"/>
    <x v="11"/>
    <x v="371"/>
    <x v="0"/>
    <x v="0"/>
    <s v="Tesseramento"/>
    <x v="1"/>
    <x v="3"/>
    <x v="0"/>
    <m/>
  </r>
  <r>
    <n v="175710"/>
    <x v="0"/>
    <x v="0"/>
    <x v="0"/>
    <x v="0"/>
    <x v="7"/>
    <x v="165"/>
    <x v="0"/>
    <x v="0"/>
    <s v="Tesseramento"/>
    <x v="0"/>
    <x v="1"/>
    <x v="0"/>
    <m/>
  </r>
  <r>
    <n v="28172"/>
    <x v="0"/>
    <x v="0"/>
    <x v="0"/>
    <x v="2"/>
    <x v="8"/>
    <x v="276"/>
    <x v="0"/>
    <x v="1"/>
    <s v="Tesseramento"/>
    <x v="1"/>
    <x v="4"/>
    <x v="0"/>
    <m/>
  </r>
  <r>
    <n v="196497"/>
    <x v="0"/>
    <x v="0"/>
    <x v="0"/>
    <x v="0"/>
    <x v="11"/>
    <x v="371"/>
    <x v="0"/>
    <x v="1"/>
    <s v="Tesseramento"/>
    <x v="1"/>
    <x v="0"/>
    <x v="0"/>
    <m/>
  </r>
  <r>
    <n v="175711"/>
    <x v="0"/>
    <x v="0"/>
    <x v="0"/>
    <x v="0"/>
    <x v="7"/>
    <x v="165"/>
    <x v="0"/>
    <x v="0"/>
    <s v="Tesseramento"/>
    <x v="0"/>
    <x v="3"/>
    <x v="0"/>
    <m/>
  </r>
  <r>
    <n v="21546"/>
    <x v="0"/>
    <x v="0"/>
    <x v="0"/>
    <x v="0"/>
    <x v="8"/>
    <x v="276"/>
    <x v="0"/>
    <x v="1"/>
    <s v="Tesseramento"/>
    <x v="1"/>
    <x v="3"/>
    <x v="0"/>
    <m/>
  </r>
  <r>
    <n v="105739"/>
    <x v="0"/>
    <x v="0"/>
    <x v="0"/>
    <x v="0"/>
    <x v="11"/>
    <x v="371"/>
    <x v="0"/>
    <x v="0"/>
    <s v="Tesseramento"/>
    <x v="1"/>
    <x v="0"/>
    <x v="0"/>
    <m/>
  </r>
  <r>
    <n v="175709"/>
    <x v="0"/>
    <x v="0"/>
    <x v="0"/>
    <x v="0"/>
    <x v="7"/>
    <x v="165"/>
    <x v="0"/>
    <x v="0"/>
    <s v="Tesseramento"/>
    <x v="0"/>
    <x v="0"/>
    <x v="0"/>
    <m/>
  </r>
  <r>
    <n v="158576"/>
    <x v="0"/>
    <x v="0"/>
    <x v="0"/>
    <x v="0"/>
    <x v="11"/>
    <x v="371"/>
    <x v="0"/>
    <x v="0"/>
    <s v="Tesseramento"/>
    <x v="1"/>
    <x v="3"/>
    <x v="0"/>
    <m/>
  </r>
  <r>
    <n v="196498"/>
    <x v="0"/>
    <x v="0"/>
    <x v="0"/>
    <x v="0"/>
    <x v="11"/>
    <x v="371"/>
    <x v="0"/>
    <x v="1"/>
    <s v="Tesseramento"/>
    <x v="1"/>
    <x v="0"/>
    <x v="0"/>
    <m/>
  </r>
  <r>
    <n v="19572"/>
    <x v="0"/>
    <x v="0"/>
    <x v="0"/>
    <x v="2"/>
    <x v="11"/>
    <x v="371"/>
    <x v="0"/>
    <x v="0"/>
    <s v="Tesseramento"/>
    <x v="1"/>
    <x v="3"/>
    <x v="0"/>
    <m/>
  </r>
  <r>
    <n v="182526"/>
    <x v="0"/>
    <x v="0"/>
    <x v="0"/>
    <x v="0"/>
    <x v="11"/>
    <x v="371"/>
    <x v="0"/>
    <x v="0"/>
    <s v="Tesseramento"/>
    <x v="1"/>
    <x v="0"/>
    <x v="0"/>
    <m/>
  </r>
  <r>
    <n v="182347"/>
    <x v="0"/>
    <x v="0"/>
    <x v="0"/>
    <x v="2"/>
    <x v="8"/>
    <x v="276"/>
    <x v="0"/>
    <x v="0"/>
    <s v="Tesseramento"/>
    <x v="1"/>
    <x v="0"/>
    <x v="0"/>
    <m/>
  </r>
  <r>
    <n v="172184"/>
    <x v="0"/>
    <x v="0"/>
    <x v="0"/>
    <x v="0"/>
    <x v="8"/>
    <x v="276"/>
    <x v="0"/>
    <x v="0"/>
    <s v="Tesseramento"/>
    <x v="1"/>
    <x v="0"/>
    <x v="0"/>
    <m/>
  </r>
  <r>
    <n v="45811"/>
    <x v="0"/>
    <x v="0"/>
    <x v="0"/>
    <x v="0"/>
    <x v="11"/>
    <x v="371"/>
    <x v="0"/>
    <x v="0"/>
    <s v="Tesseramento"/>
    <x v="1"/>
    <x v="3"/>
    <x v="0"/>
    <m/>
  </r>
  <r>
    <n v="163064"/>
    <x v="0"/>
    <x v="0"/>
    <x v="0"/>
    <x v="0"/>
    <x v="8"/>
    <x v="276"/>
    <x v="0"/>
    <x v="0"/>
    <s v="Tesseramento"/>
    <x v="1"/>
    <x v="3"/>
    <x v="0"/>
    <m/>
  </r>
  <r>
    <n v="222470"/>
    <x v="0"/>
    <x v="0"/>
    <x v="0"/>
    <x v="1"/>
    <x v="11"/>
    <x v="371"/>
    <x v="0"/>
    <x v="0"/>
    <s v="Tesseramento"/>
    <x v="1"/>
    <x v="0"/>
    <x v="0"/>
    <m/>
  </r>
  <r>
    <n v="30610"/>
    <x v="0"/>
    <x v="0"/>
    <x v="0"/>
    <x v="4"/>
    <x v="11"/>
    <x v="371"/>
    <x v="0"/>
    <x v="0"/>
    <s v="Tesseramento"/>
    <x v="1"/>
    <x v="3"/>
    <x v="0"/>
    <m/>
  </r>
  <r>
    <n v="210866"/>
    <x v="0"/>
    <x v="0"/>
    <x v="0"/>
    <x v="1"/>
    <x v="11"/>
    <x v="371"/>
    <x v="0"/>
    <x v="0"/>
    <s v="Tesseramento"/>
    <x v="1"/>
    <x v="1"/>
    <x v="0"/>
    <m/>
  </r>
  <r>
    <n v="88880"/>
    <x v="0"/>
    <x v="0"/>
    <x v="0"/>
    <x v="0"/>
    <x v="11"/>
    <x v="371"/>
    <x v="0"/>
    <x v="0"/>
    <s v="Tesseramento"/>
    <x v="1"/>
    <x v="0"/>
    <x v="0"/>
    <m/>
  </r>
  <r>
    <n v="133086"/>
    <x v="0"/>
    <x v="0"/>
    <x v="0"/>
    <x v="2"/>
    <x v="8"/>
    <x v="276"/>
    <x v="0"/>
    <x v="0"/>
    <s v="Tesseramento"/>
    <x v="1"/>
    <x v="0"/>
    <x v="0"/>
    <m/>
  </r>
  <r>
    <n v="189967"/>
    <x v="0"/>
    <x v="0"/>
    <x v="0"/>
    <x v="0"/>
    <x v="8"/>
    <x v="276"/>
    <x v="0"/>
    <x v="1"/>
    <s v="Tesseramento"/>
    <x v="1"/>
    <x v="0"/>
    <x v="0"/>
    <m/>
  </r>
  <r>
    <n v="140207"/>
    <x v="0"/>
    <x v="0"/>
    <x v="0"/>
    <x v="0"/>
    <x v="11"/>
    <x v="371"/>
    <x v="0"/>
    <x v="0"/>
    <s v="Tesseramento"/>
    <x v="1"/>
    <x v="3"/>
    <x v="0"/>
    <m/>
  </r>
  <r>
    <n v="188190"/>
    <x v="0"/>
    <x v="0"/>
    <x v="0"/>
    <x v="0"/>
    <x v="11"/>
    <x v="371"/>
    <x v="0"/>
    <x v="0"/>
    <s v="Tesseramento"/>
    <x v="1"/>
    <x v="0"/>
    <x v="0"/>
    <m/>
  </r>
  <r>
    <n v="193811"/>
    <x v="0"/>
    <x v="0"/>
    <x v="0"/>
    <x v="0"/>
    <x v="11"/>
    <x v="371"/>
    <x v="0"/>
    <x v="0"/>
    <s v="Tesseramento"/>
    <x v="1"/>
    <x v="3"/>
    <x v="0"/>
    <m/>
  </r>
  <r>
    <n v="117642"/>
    <x v="0"/>
    <x v="0"/>
    <x v="0"/>
    <x v="0"/>
    <x v="11"/>
    <x v="371"/>
    <x v="0"/>
    <x v="0"/>
    <s v="Tesseramento"/>
    <x v="1"/>
    <x v="1"/>
    <x v="0"/>
    <m/>
  </r>
  <r>
    <n v="193812"/>
    <x v="0"/>
    <x v="0"/>
    <x v="0"/>
    <x v="1"/>
    <x v="11"/>
    <x v="371"/>
    <x v="0"/>
    <x v="1"/>
    <s v="Tesseramento"/>
    <x v="1"/>
    <x v="4"/>
    <x v="0"/>
    <m/>
  </r>
  <r>
    <n v="47021"/>
    <x v="0"/>
    <x v="0"/>
    <x v="0"/>
    <x v="0"/>
    <x v="11"/>
    <x v="371"/>
    <x v="0"/>
    <x v="0"/>
    <s v="Tesseramento"/>
    <x v="1"/>
    <x v="4"/>
    <x v="0"/>
    <m/>
  </r>
  <r>
    <n v="174064"/>
    <x v="0"/>
    <x v="0"/>
    <x v="0"/>
    <x v="0"/>
    <x v="11"/>
    <x v="371"/>
    <x v="0"/>
    <x v="0"/>
    <s v="Tesseramento"/>
    <x v="1"/>
    <x v="0"/>
    <x v="0"/>
    <m/>
  </r>
  <r>
    <n v="185165"/>
    <x v="0"/>
    <x v="0"/>
    <x v="0"/>
    <x v="0"/>
    <x v="11"/>
    <x v="371"/>
    <x v="0"/>
    <x v="0"/>
    <s v="Tesseramento"/>
    <x v="1"/>
    <x v="1"/>
    <x v="0"/>
    <m/>
  </r>
  <r>
    <n v="196835"/>
    <x v="1"/>
    <x v="0"/>
    <x v="0"/>
    <x v="0"/>
    <x v="11"/>
    <x v="371"/>
    <x v="0"/>
    <x v="0"/>
    <s v="Tesseramento"/>
    <x v="1"/>
    <x v="7"/>
    <x v="0"/>
    <m/>
  </r>
  <r>
    <n v="196836"/>
    <x v="1"/>
    <x v="0"/>
    <x v="0"/>
    <x v="0"/>
    <x v="11"/>
    <x v="371"/>
    <x v="0"/>
    <x v="0"/>
    <s v="Tesseramento"/>
    <x v="1"/>
    <x v="7"/>
    <x v="0"/>
    <m/>
  </r>
  <r>
    <n v="60982"/>
    <x v="0"/>
    <x v="0"/>
    <x v="0"/>
    <x v="0"/>
    <x v="11"/>
    <x v="371"/>
    <x v="0"/>
    <x v="0"/>
    <s v="Tesseramento"/>
    <x v="1"/>
    <x v="4"/>
    <x v="0"/>
    <m/>
  </r>
  <r>
    <n v="174841"/>
    <x v="0"/>
    <x v="0"/>
    <x v="0"/>
    <x v="2"/>
    <x v="11"/>
    <x v="371"/>
    <x v="0"/>
    <x v="1"/>
    <s v="Tesseramento"/>
    <x v="1"/>
    <x v="4"/>
    <x v="0"/>
    <m/>
  </r>
  <r>
    <n v="218558"/>
    <x v="0"/>
    <x v="0"/>
    <x v="0"/>
    <x v="0"/>
    <x v="11"/>
    <x v="371"/>
    <x v="0"/>
    <x v="0"/>
    <s v="Tesseramento"/>
    <x v="1"/>
    <x v="0"/>
    <x v="0"/>
    <m/>
  </r>
  <r>
    <n v="172678"/>
    <x v="0"/>
    <x v="0"/>
    <x v="0"/>
    <x v="0"/>
    <x v="11"/>
    <x v="371"/>
    <x v="0"/>
    <x v="0"/>
    <s v="Tesseramento"/>
    <x v="1"/>
    <x v="0"/>
    <x v="0"/>
    <m/>
  </r>
  <r>
    <n v="215930"/>
    <x v="0"/>
    <x v="0"/>
    <x v="0"/>
    <x v="1"/>
    <x v="11"/>
    <x v="371"/>
    <x v="0"/>
    <x v="1"/>
    <s v="Tesseramento"/>
    <x v="1"/>
    <x v="0"/>
    <x v="0"/>
    <m/>
  </r>
  <r>
    <n v="95889"/>
    <x v="0"/>
    <x v="0"/>
    <x v="0"/>
    <x v="0"/>
    <x v="11"/>
    <x v="371"/>
    <x v="0"/>
    <x v="0"/>
    <s v="Tesseramento"/>
    <x v="1"/>
    <x v="3"/>
    <x v="0"/>
    <m/>
  </r>
  <r>
    <n v="97803"/>
    <x v="0"/>
    <x v="0"/>
    <x v="0"/>
    <x v="0"/>
    <x v="7"/>
    <x v="165"/>
    <x v="0"/>
    <x v="0"/>
    <s v="Tesseramento"/>
    <x v="0"/>
    <x v="0"/>
    <x v="0"/>
    <m/>
  </r>
  <r>
    <n v="26563"/>
    <x v="0"/>
    <x v="0"/>
    <x v="0"/>
    <x v="0"/>
    <x v="7"/>
    <x v="165"/>
    <x v="0"/>
    <x v="1"/>
    <s v="Tesseramento"/>
    <x v="0"/>
    <x v="0"/>
    <x v="0"/>
    <m/>
  </r>
  <r>
    <n v="168812"/>
    <x v="0"/>
    <x v="0"/>
    <x v="0"/>
    <x v="0"/>
    <x v="11"/>
    <x v="371"/>
    <x v="0"/>
    <x v="0"/>
    <s v="Tesseramento"/>
    <x v="1"/>
    <x v="0"/>
    <x v="0"/>
    <m/>
  </r>
  <r>
    <n v="131366"/>
    <x v="0"/>
    <x v="0"/>
    <x v="0"/>
    <x v="0"/>
    <x v="11"/>
    <x v="371"/>
    <x v="0"/>
    <x v="1"/>
    <s v="Tesseramento"/>
    <x v="1"/>
    <x v="0"/>
    <x v="0"/>
    <m/>
  </r>
  <r>
    <n v="191209"/>
    <x v="0"/>
    <x v="0"/>
    <x v="0"/>
    <x v="1"/>
    <x v="11"/>
    <x v="142"/>
    <x v="0"/>
    <x v="1"/>
    <s v="Tesseramento"/>
    <x v="1"/>
    <x v="3"/>
    <x v="0"/>
    <m/>
  </r>
  <r>
    <n v="6340"/>
    <x v="0"/>
    <x v="0"/>
    <x v="0"/>
    <x v="1"/>
    <x v="11"/>
    <x v="371"/>
    <x v="0"/>
    <x v="0"/>
    <s v="Tesseramento"/>
    <x v="1"/>
    <x v="3"/>
    <x v="0"/>
    <m/>
  </r>
  <r>
    <n v="134168"/>
    <x v="0"/>
    <x v="0"/>
    <x v="0"/>
    <x v="0"/>
    <x v="11"/>
    <x v="371"/>
    <x v="0"/>
    <x v="0"/>
    <s v="Tesseramento"/>
    <x v="1"/>
    <x v="0"/>
    <x v="0"/>
    <m/>
  </r>
  <r>
    <n v="19688"/>
    <x v="0"/>
    <x v="0"/>
    <x v="0"/>
    <x v="0"/>
    <x v="11"/>
    <x v="371"/>
    <x v="0"/>
    <x v="0"/>
    <s v="Tesseramento"/>
    <x v="1"/>
    <x v="4"/>
    <x v="0"/>
    <m/>
  </r>
  <r>
    <n v="13197"/>
    <x v="0"/>
    <x v="0"/>
    <x v="0"/>
    <x v="0"/>
    <x v="7"/>
    <x v="165"/>
    <x v="0"/>
    <x v="0"/>
    <s v="Tesseramento"/>
    <x v="0"/>
    <x v="0"/>
    <x v="0"/>
    <m/>
  </r>
  <r>
    <n v="58918"/>
    <x v="0"/>
    <x v="0"/>
    <x v="0"/>
    <x v="0"/>
    <x v="11"/>
    <x v="371"/>
    <x v="0"/>
    <x v="0"/>
    <s v="Tesseramento"/>
    <x v="1"/>
    <x v="0"/>
    <x v="0"/>
    <m/>
  </r>
  <r>
    <n v="80610"/>
    <x v="0"/>
    <x v="0"/>
    <x v="0"/>
    <x v="0"/>
    <x v="11"/>
    <x v="142"/>
    <x v="0"/>
    <x v="1"/>
    <s v="Tesseramento"/>
    <x v="1"/>
    <x v="3"/>
    <x v="0"/>
    <m/>
  </r>
  <r>
    <n v="49113"/>
    <x v="0"/>
    <x v="0"/>
    <x v="0"/>
    <x v="0"/>
    <x v="11"/>
    <x v="371"/>
    <x v="0"/>
    <x v="0"/>
    <s v="Tesseramento"/>
    <x v="1"/>
    <x v="4"/>
    <x v="0"/>
    <m/>
  </r>
  <r>
    <n v="227390"/>
    <x v="0"/>
    <x v="0"/>
    <x v="0"/>
    <x v="1"/>
    <x v="11"/>
    <x v="371"/>
    <x v="0"/>
    <x v="1"/>
    <s v="Tesseramento"/>
    <x v="1"/>
    <x v="0"/>
    <x v="0"/>
    <m/>
  </r>
  <r>
    <n v="102506"/>
    <x v="0"/>
    <x v="0"/>
    <x v="0"/>
    <x v="0"/>
    <x v="11"/>
    <x v="371"/>
    <x v="0"/>
    <x v="0"/>
    <s v="Tesseramento"/>
    <x v="1"/>
    <x v="1"/>
    <x v="0"/>
    <m/>
  </r>
  <r>
    <n v="207661"/>
    <x v="0"/>
    <x v="0"/>
    <x v="0"/>
    <x v="0"/>
    <x v="11"/>
    <x v="371"/>
    <x v="0"/>
    <x v="0"/>
    <s v="Tesseramento"/>
    <x v="1"/>
    <x v="0"/>
    <x v="0"/>
    <m/>
  </r>
  <r>
    <n v="156050"/>
    <x v="0"/>
    <x v="0"/>
    <x v="0"/>
    <x v="0"/>
    <x v="7"/>
    <x v="165"/>
    <x v="0"/>
    <x v="0"/>
    <s v="Tesseramento"/>
    <x v="0"/>
    <x v="0"/>
    <x v="0"/>
    <m/>
  </r>
  <r>
    <n v="80605"/>
    <x v="0"/>
    <x v="0"/>
    <x v="0"/>
    <x v="0"/>
    <x v="11"/>
    <x v="142"/>
    <x v="0"/>
    <x v="0"/>
    <s v="Tesseramento"/>
    <x v="1"/>
    <x v="4"/>
    <x v="0"/>
    <m/>
  </r>
  <r>
    <n v="159798"/>
    <x v="0"/>
    <x v="0"/>
    <x v="0"/>
    <x v="0"/>
    <x v="11"/>
    <x v="142"/>
    <x v="0"/>
    <x v="1"/>
    <s v="Tesseramento"/>
    <x v="1"/>
    <x v="0"/>
    <x v="0"/>
    <m/>
  </r>
  <r>
    <n v="152296"/>
    <x v="0"/>
    <x v="0"/>
    <x v="0"/>
    <x v="0"/>
    <x v="11"/>
    <x v="142"/>
    <x v="0"/>
    <x v="0"/>
    <s v="Tesseramento"/>
    <x v="1"/>
    <x v="0"/>
    <x v="0"/>
    <m/>
  </r>
  <r>
    <n v="224248"/>
    <x v="0"/>
    <x v="0"/>
    <x v="0"/>
    <x v="1"/>
    <x v="7"/>
    <x v="165"/>
    <x v="0"/>
    <x v="0"/>
    <s v="Tesseramento"/>
    <x v="0"/>
    <x v="1"/>
    <x v="0"/>
    <m/>
  </r>
  <r>
    <n v="114834"/>
    <x v="0"/>
    <x v="0"/>
    <x v="0"/>
    <x v="0"/>
    <x v="11"/>
    <x v="142"/>
    <x v="0"/>
    <x v="0"/>
    <s v="Tesseramento"/>
    <x v="1"/>
    <x v="0"/>
    <x v="0"/>
    <m/>
  </r>
  <r>
    <n v="37509"/>
    <x v="0"/>
    <x v="0"/>
    <x v="0"/>
    <x v="0"/>
    <x v="7"/>
    <x v="165"/>
    <x v="0"/>
    <x v="1"/>
    <s v="Tesseramento"/>
    <x v="0"/>
    <x v="3"/>
    <x v="0"/>
    <m/>
  </r>
  <r>
    <n v="103602"/>
    <x v="0"/>
    <x v="0"/>
    <x v="0"/>
    <x v="1"/>
    <x v="11"/>
    <x v="142"/>
    <x v="0"/>
    <x v="1"/>
    <s v="Tesseramento"/>
    <x v="1"/>
    <x v="4"/>
    <x v="0"/>
    <m/>
  </r>
  <r>
    <n v="17011"/>
    <x v="0"/>
    <x v="0"/>
    <x v="0"/>
    <x v="0"/>
    <x v="7"/>
    <x v="165"/>
    <x v="0"/>
    <x v="0"/>
    <s v="Tesseramento"/>
    <x v="0"/>
    <x v="3"/>
    <x v="0"/>
    <m/>
  </r>
  <r>
    <n v="122972"/>
    <x v="0"/>
    <x v="0"/>
    <x v="0"/>
    <x v="0"/>
    <x v="6"/>
    <x v="380"/>
    <x v="0"/>
    <x v="0"/>
    <s v="Tesseramento"/>
    <x v="0"/>
    <x v="0"/>
    <x v="0"/>
    <m/>
  </r>
  <r>
    <n v="175784"/>
    <x v="0"/>
    <x v="0"/>
    <x v="0"/>
    <x v="0"/>
    <x v="7"/>
    <x v="165"/>
    <x v="0"/>
    <x v="0"/>
    <s v="Tesseramento"/>
    <x v="0"/>
    <x v="3"/>
    <x v="0"/>
    <m/>
  </r>
  <r>
    <n v="118517"/>
    <x v="0"/>
    <x v="0"/>
    <x v="0"/>
    <x v="0"/>
    <x v="7"/>
    <x v="165"/>
    <x v="0"/>
    <x v="0"/>
    <s v="Tesseramento"/>
    <x v="0"/>
    <x v="3"/>
    <x v="0"/>
    <m/>
  </r>
  <r>
    <n v="235796"/>
    <x v="0"/>
    <x v="0"/>
    <x v="1"/>
    <x v="1"/>
    <x v="2"/>
    <x v="277"/>
    <x v="0"/>
    <x v="1"/>
    <s v="Tesseramento"/>
    <x v="0"/>
    <x v="4"/>
    <x v="0"/>
    <m/>
  </r>
  <r>
    <n v="200602"/>
    <x v="0"/>
    <x v="0"/>
    <x v="0"/>
    <x v="1"/>
    <x v="2"/>
    <x v="277"/>
    <x v="0"/>
    <x v="1"/>
    <s v="Tesseramento"/>
    <x v="0"/>
    <x v="4"/>
    <x v="0"/>
    <m/>
  </r>
  <r>
    <n v="210958"/>
    <x v="0"/>
    <x v="0"/>
    <x v="0"/>
    <x v="0"/>
    <x v="2"/>
    <x v="277"/>
    <x v="0"/>
    <x v="0"/>
    <s v="Tesseramento"/>
    <x v="0"/>
    <x v="0"/>
    <x v="0"/>
    <m/>
  </r>
  <r>
    <n v="193929"/>
    <x v="1"/>
    <x v="0"/>
    <x v="0"/>
    <x v="1"/>
    <x v="8"/>
    <x v="276"/>
    <x v="0"/>
    <x v="1"/>
    <s v="Tesseramento"/>
    <x v="1"/>
    <x v="5"/>
    <x v="0"/>
    <m/>
  </r>
  <r>
    <n v="168009"/>
    <x v="1"/>
    <x v="0"/>
    <x v="0"/>
    <x v="0"/>
    <x v="8"/>
    <x v="276"/>
    <x v="0"/>
    <x v="1"/>
    <s v="Tesseramento"/>
    <x v="1"/>
    <x v="7"/>
    <x v="0"/>
    <m/>
  </r>
  <r>
    <n v="153696"/>
    <x v="1"/>
    <x v="0"/>
    <x v="0"/>
    <x v="0"/>
    <x v="8"/>
    <x v="276"/>
    <x v="0"/>
    <x v="0"/>
    <s v="Tesseramento"/>
    <x v="1"/>
    <x v="7"/>
    <x v="0"/>
    <s v="B"/>
  </r>
  <r>
    <n v="156755"/>
    <x v="1"/>
    <x v="0"/>
    <x v="0"/>
    <x v="0"/>
    <x v="8"/>
    <x v="276"/>
    <x v="0"/>
    <x v="1"/>
    <s v="Tesseramento"/>
    <x v="1"/>
    <x v="6"/>
    <x v="0"/>
    <s v="B"/>
  </r>
  <r>
    <n v="158617"/>
    <x v="1"/>
    <x v="0"/>
    <x v="0"/>
    <x v="0"/>
    <x v="8"/>
    <x v="276"/>
    <x v="0"/>
    <x v="0"/>
    <s v="Tesseramento"/>
    <x v="1"/>
    <x v="7"/>
    <x v="0"/>
    <m/>
  </r>
  <r>
    <n v="154132"/>
    <x v="1"/>
    <x v="0"/>
    <x v="0"/>
    <x v="2"/>
    <x v="8"/>
    <x v="276"/>
    <x v="0"/>
    <x v="1"/>
    <s v="Tesseramento"/>
    <x v="1"/>
    <x v="7"/>
    <x v="0"/>
    <m/>
  </r>
  <r>
    <n v="224741"/>
    <x v="1"/>
    <x v="0"/>
    <x v="0"/>
    <x v="1"/>
    <x v="8"/>
    <x v="276"/>
    <x v="0"/>
    <x v="0"/>
    <s v="Tesseramento"/>
    <x v="1"/>
    <x v="5"/>
    <x v="0"/>
    <m/>
  </r>
  <r>
    <n v="107301"/>
    <x v="0"/>
    <x v="0"/>
    <x v="0"/>
    <x v="1"/>
    <x v="8"/>
    <x v="276"/>
    <x v="0"/>
    <x v="1"/>
    <s v="Tesseramento"/>
    <x v="1"/>
    <x v="1"/>
    <x v="0"/>
    <m/>
  </r>
  <r>
    <n v="218783"/>
    <x v="1"/>
    <x v="0"/>
    <x v="0"/>
    <x v="0"/>
    <x v="8"/>
    <x v="276"/>
    <x v="0"/>
    <x v="1"/>
    <s v="Tesseramento"/>
    <x v="1"/>
    <x v="6"/>
    <x v="0"/>
    <m/>
  </r>
  <r>
    <n v="154133"/>
    <x v="1"/>
    <x v="0"/>
    <x v="0"/>
    <x v="0"/>
    <x v="8"/>
    <x v="276"/>
    <x v="0"/>
    <x v="1"/>
    <s v="Tesseramento"/>
    <x v="1"/>
    <x v="6"/>
    <x v="0"/>
    <s v="B"/>
  </r>
  <r>
    <n v="225092"/>
    <x v="1"/>
    <x v="0"/>
    <x v="0"/>
    <x v="1"/>
    <x v="8"/>
    <x v="276"/>
    <x v="0"/>
    <x v="0"/>
    <s v="Tesseramento"/>
    <x v="1"/>
    <x v="5"/>
    <x v="0"/>
    <m/>
  </r>
  <r>
    <n v="129046"/>
    <x v="1"/>
    <x v="0"/>
    <x v="0"/>
    <x v="0"/>
    <x v="8"/>
    <x v="276"/>
    <x v="0"/>
    <x v="1"/>
    <s v="Tesseramento"/>
    <x v="1"/>
    <x v="6"/>
    <x v="0"/>
    <m/>
  </r>
  <r>
    <n v="133081"/>
    <x v="1"/>
    <x v="0"/>
    <x v="0"/>
    <x v="2"/>
    <x v="8"/>
    <x v="276"/>
    <x v="0"/>
    <x v="1"/>
    <s v="Tesseramento"/>
    <x v="1"/>
    <x v="2"/>
    <x v="0"/>
    <m/>
  </r>
  <r>
    <n v="113372"/>
    <x v="1"/>
    <x v="0"/>
    <x v="0"/>
    <x v="1"/>
    <x v="8"/>
    <x v="276"/>
    <x v="0"/>
    <x v="0"/>
    <s v="Tesseramento"/>
    <x v="1"/>
    <x v="2"/>
    <x v="0"/>
    <m/>
  </r>
  <r>
    <n v="140285"/>
    <x v="1"/>
    <x v="0"/>
    <x v="0"/>
    <x v="2"/>
    <x v="8"/>
    <x v="276"/>
    <x v="0"/>
    <x v="1"/>
    <s v="Tesseramento"/>
    <x v="1"/>
    <x v="7"/>
    <x v="0"/>
    <m/>
  </r>
  <r>
    <n v="158621"/>
    <x v="1"/>
    <x v="0"/>
    <x v="0"/>
    <x v="0"/>
    <x v="8"/>
    <x v="276"/>
    <x v="0"/>
    <x v="0"/>
    <s v="Tesseramento"/>
    <x v="1"/>
    <x v="6"/>
    <x v="0"/>
    <m/>
  </r>
  <r>
    <n v="224759"/>
    <x v="1"/>
    <x v="0"/>
    <x v="0"/>
    <x v="1"/>
    <x v="8"/>
    <x v="276"/>
    <x v="0"/>
    <x v="1"/>
    <s v="Tesseramento"/>
    <x v="1"/>
    <x v="5"/>
    <x v="0"/>
    <m/>
  </r>
  <r>
    <n v="219916"/>
    <x v="1"/>
    <x v="0"/>
    <x v="0"/>
    <x v="3"/>
    <x v="8"/>
    <x v="276"/>
    <x v="0"/>
    <x v="0"/>
    <s v="Tesseramento"/>
    <x v="1"/>
    <x v="5"/>
    <x v="0"/>
    <m/>
  </r>
  <r>
    <n v="224911"/>
    <x v="1"/>
    <x v="0"/>
    <x v="0"/>
    <x v="0"/>
    <x v="8"/>
    <x v="276"/>
    <x v="0"/>
    <x v="1"/>
    <s v="Tesseramento"/>
    <x v="1"/>
    <x v="5"/>
    <x v="0"/>
    <m/>
  </r>
  <r>
    <n v="163438"/>
    <x v="0"/>
    <x v="0"/>
    <x v="0"/>
    <x v="3"/>
    <x v="8"/>
    <x v="276"/>
    <x v="0"/>
    <x v="1"/>
    <s v="Tesseramento"/>
    <x v="1"/>
    <x v="1"/>
    <x v="0"/>
    <m/>
  </r>
  <r>
    <n v="32083"/>
    <x v="0"/>
    <x v="0"/>
    <x v="0"/>
    <x v="0"/>
    <x v="4"/>
    <x v="335"/>
    <x v="0"/>
    <x v="0"/>
    <s v="Tesseramento"/>
    <x v="0"/>
    <x v="4"/>
    <x v="0"/>
    <m/>
  </r>
  <r>
    <n v="61889"/>
    <x v="0"/>
    <x v="0"/>
    <x v="0"/>
    <x v="0"/>
    <x v="4"/>
    <x v="335"/>
    <x v="0"/>
    <x v="0"/>
    <s v="Tesseramento"/>
    <x v="0"/>
    <x v="1"/>
    <x v="0"/>
    <m/>
  </r>
  <r>
    <n v="9561"/>
    <x v="0"/>
    <x v="0"/>
    <x v="0"/>
    <x v="0"/>
    <x v="4"/>
    <x v="335"/>
    <x v="0"/>
    <x v="1"/>
    <s v="Tesseramento"/>
    <x v="0"/>
    <x v="3"/>
    <x v="0"/>
    <m/>
  </r>
  <r>
    <n v="129089"/>
    <x v="0"/>
    <x v="0"/>
    <x v="0"/>
    <x v="0"/>
    <x v="11"/>
    <x v="142"/>
    <x v="0"/>
    <x v="1"/>
    <s v="Tesseramento"/>
    <x v="1"/>
    <x v="3"/>
    <x v="0"/>
    <m/>
  </r>
  <r>
    <n v="106762"/>
    <x v="0"/>
    <x v="0"/>
    <x v="0"/>
    <x v="0"/>
    <x v="11"/>
    <x v="142"/>
    <x v="0"/>
    <x v="0"/>
    <s v="Tesseramento"/>
    <x v="1"/>
    <x v="3"/>
    <x v="0"/>
    <m/>
  </r>
  <r>
    <n v="159197"/>
    <x v="0"/>
    <x v="0"/>
    <x v="0"/>
    <x v="0"/>
    <x v="11"/>
    <x v="142"/>
    <x v="0"/>
    <x v="0"/>
    <s v="Tesseramento"/>
    <x v="1"/>
    <x v="0"/>
    <x v="0"/>
    <m/>
  </r>
  <r>
    <n v="107670"/>
    <x v="0"/>
    <x v="0"/>
    <x v="0"/>
    <x v="0"/>
    <x v="11"/>
    <x v="142"/>
    <x v="0"/>
    <x v="0"/>
    <s v="Tesseramento"/>
    <x v="1"/>
    <x v="0"/>
    <x v="0"/>
    <m/>
  </r>
  <r>
    <n v="212687"/>
    <x v="0"/>
    <x v="0"/>
    <x v="0"/>
    <x v="0"/>
    <x v="11"/>
    <x v="142"/>
    <x v="0"/>
    <x v="0"/>
    <s v="Tesseramento"/>
    <x v="1"/>
    <x v="0"/>
    <x v="0"/>
    <m/>
  </r>
  <r>
    <n v="212689"/>
    <x v="0"/>
    <x v="0"/>
    <x v="0"/>
    <x v="1"/>
    <x v="11"/>
    <x v="142"/>
    <x v="0"/>
    <x v="1"/>
    <s v="Tesseramento"/>
    <x v="1"/>
    <x v="0"/>
    <x v="0"/>
    <m/>
  </r>
  <r>
    <n v="2234"/>
    <x v="0"/>
    <x v="0"/>
    <x v="0"/>
    <x v="0"/>
    <x v="11"/>
    <x v="142"/>
    <x v="0"/>
    <x v="0"/>
    <s v="Tesseramento"/>
    <x v="1"/>
    <x v="3"/>
    <x v="0"/>
    <m/>
  </r>
  <r>
    <n v="111991"/>
    <x v="0"/>
    <x v="0"/>
    <x v="0"/>
    <x v="0"/>
    <x v="11"/>
    <x v="142"/>
    <x v="0"/>
    <x v="0"/>
    <s v="Tesseramento"/>
    <x v="1"/>
    <x v="0"/>
    <x v="0"/>
    <m/>
  </r>
  <r>
    <n v="88401"/>
    <x v="0"/>
    <x v="0"/>
    <x v="0"/>
    <x v="0"/>
    <x v="11"/>
    <x v="142"/>
    <x v="0"/>
    <x v="0"/>
    <s v="Tesseramento"/>
    <x v="1"/>
    <x v="3"/>
    <x v="0"/>
    <m/>
  </r>
  <r>
    <n v="189948"/>
    <x v="0"/>
    <x v="0"/>
    <x v="0"/>
    <x v="0"/>
    <x v="11"/>
    <x v="142"/>
    <x v="0"/>
    <x v="0"/>
    <s v="Tesseramento"/>
    <x v="1"/>
    <x v="0"/>
    <x v="0"/>
    <m/>
  </r>
  <r>
    <n v="180820"/>
    <x v="0"/>
    <x v="0"/>
    <x v="0"/>
    <x v="0"/>
    <x v="11"/>
    <x v="142"/>
    <x v="0"/>
    <x v="0"/>
    <s v="Tesseramento"/>
    <x v="1"/>
    <x v="0"/>
    <x v="0"/>
    <m/>
  </r>
  <r>
    <n v="161779"/>
    <x v="0"/>
    <x v="0"/>
    <x v="0"/>
    <x v="0"/>
    <x v="1"/>
    <x v="340"/>
    <x v="0"/>
    <x v="0"/>
    <s v="Tesseramento"/>
    <x v="1"/>
    <x v="0"/>
    <x v="0"/>
    <m/>
  </r>
  <r>
    <n v="227120"/>
    <x v="0"/>
    <x v="0"/>
    <x v="0"/>
    <x v="1"/>
    <x v="1"/>
    <x v="340"/>
    <x v="0"/>
    <x v="1"/>
    <s v="Tesseramento"/>
    <x v="1"/>
    <x v="3"/>
    <x v="0"/>
    <m/>
  </r>
  <r>
    <n v="227119"/>
    <x v="0"/>
    <x v="0"/>
    <x v="0"/>
    <x v="1"/>
    <x v="1"/>
    <x v="340"/>
    <x v="0"/>
    <x v="1"/>
    <s v="Tesseramento"/>
    <x v="1"/>
    <x v="0"/>
    <x v="0"/>
    <m/>
  </r>
  <r>
    <n v="122158"/>
    <x v="0"/>
    <x v="0"/>
    <x v="0"/>
    <x v="0"/>
    <x v="11"/>
    <x v="142"/>
    <x v="0"/>
    <x v="0"/>
    <s v="Tesseramento"/>
    <x v="1"/>
    <x v="0"/>
    <x v="0"/>
    <m/>
  </r>
  <r>
    <n v="159168"/>
    <x v="0"/>
    <x v="0"/>
    <x v="0"/>
    <x v="0"/>
    <x v="11"/>
    <x v="142"/>
    <x v="0"/>
    <x v="1"/>
    <s v="Tesseramento"/>
    <x v="1"/>
    <x v="0"/>
    <x v="0"/>
    <m/>
  </r>
  <r>
    <n v="114408"/>
    <x v="0"/>
    <x v="0"/>
    <x v="0"/>
    <x v="0"/>
    <x v="11"/>
    <x v="142"/>
    <x v="0"/>
    <x v="0"/>
    <s v="Tesseramento"/>
    <x v="1"/>
    <x v="0"/>
    <x v="0"/>
    <m/>
  </r>
  <r>
    <n v="82607"/>
    <x v="0"/>
    <x v="0"/>
    <x v="0"/>
    <x v="0"/>
    <x v="11"/>
    <x v="142"/>
    <x v="0"/>
    <x v="0"/>
    <s v="Tesseramento"/>
    <x v="1"/>
    <x v="0"/>
    <x v="0"/>
    <m/>
  </r>
  <r>
    <n v="161255"/>
    <x v="0"/>
    <x v="0"/>
    <x v="0"/>
    <x v="0"/>
    <x v="8"/>
    <x v="17"/>
    <x v="0"/>
    <x v="0"/>
    <s v="Tesseramento"/>
    <x v="1"/>
    <x v="0"/>
    <x v="0"/>
    <m/>
  </r>
  <r>
    <n v="84437"/>
    <x v="0"/>
    <x v="0"/>
    <x v="0"/>
    <x v="0"/>
    <x v="8"/>
    <x v="17"/>
    <x v="0"/>
    <x v="1"/>
    <s v="Tesseramento"/>
    <x v="1"/>
    <x v="4"/>
    <x v="0"/>
    <m/>
  </r>
  <r>
    <n v="81650"/>
    <x v="0"/>
    <x v="0"/>
    <x v="0"/>
    <x v="0"/>
    <x v="8"/>
    <x v="17"/>
    <x v="0"/>
    <x v="0"/>
    <s v="Tesseramento"/>
    <x v="1"/>
    <x v="3"/>
    <x v="0"/>
    <m/>
  </r>
  <r>
    <n v="126440"/>
    <x v="0"/>
    <x v="0"/>
    <x v="0"/>
    <x v="0"/>
    <x v="8"/>
    <x v="17"/>
    <x v="0"/>
    <x v="0"/>
    <s v="Tesseramento"/>
    <x v="1"/>
    <x v="4"/>
    <x v="0"/>
    <m/>
  </r>
  <r>
    <n v="26771"/>
    <x v="0"/>
    <x v="0"/>
    <x v="0"/>
    <x v="0"/>
    <x v="8"/>
    <x v="17"/>
    <x v="0"/>
    <x v="0"/>
    <s v="Tesseramento"/>
    <x v="1"/>
    <x v="4"/>
    <x v="0"/>
    <m/>
  </r>
  <r>
    <n v="180776"/>
    <x v="0"/>
    <x v="0"/>
    <x v="0"/>
    <x v="0"/>
    <x v="8"/>
    <x v="17"/>
    <x v="0"/>
    <x v="1"/>
    <s v="Tesseramento"/>
    <x v="1"/>
    <x v="0"/>
    <x v="0"/>
    <m/>
  </r>
  <r>
    <n v="175726"/>
    <x v="0"/>
    <x v="0"/>
    <x v="0"/>
    <x v="0"/>
    <x v="8"/>
    <x v="17"/>
    <x v="0"/>
    <x v="1"/>
    <s v="Tesseramento"/>
    <x v="1"/>
    <x v="3"/>
    <x v="0"/>
    <m/>
  </r>
  <r>
    <n v="88838"/>
    <x v="0"/>
    <x v="0"/>
    <x v="0"/>
    <x v="0"/>
    <x v="8"/>
    <x v="17"/>
    <x v="0"/>
    <x v="0"/>
    <s v="Tesseramento"/>
    <x v="1"/>
    <x v="0"/>
    <x v="0"/>
    <m/>
  </r>
  <r>
    <n v="81651"/>
    <x v="0"/>
    <x v="0"/>
    <x v="0"/>
    <x v="0"/>
    <x v="8"/>
    <x v="17"/>
    <x v="0"/>
    <x v="1"/>
    <s v="Tesseramento"/>
    <x v="1"/>
    <x v="3"/>
    <x v="0"/>
    <m/>
  </r>
  <r>
    <n v="230570"/>
    <x v="0"/>
    <x v="1"/>
    <x v="0"/>
    <x v="0"/>
    <x v="8"/>
    <x v="276"/>
    <x v="0"/>
    <x v="0"/>
    <s v="Tesseramento"/>
    <x v="1"/>
    <x v="0"/>
    <x v="0"/>
    <m/>
  </r>
  <r>
    <n v="235919"/>
    <x v="0"/>
    <x v="1"/>
    <x v="1"/>
    <x v="1"/>
    <x v="6"/>
    <x v="107"/>
    <x v="0"/>
    <x v="0"/>
    <s v="Tesseramento"/>
    <x v="1"/>
    <x v="0"/>
    <x v="0"/>
    <m/>
  </r>
  <r>
    <n v="230942"/>
    <x v="0"/>
    <x v="1"/>
    <x v="0"/>
    <x v="1"/>
    <x v="8"/>
    <x v="276"/>
    <x v="0"/>
    <x v="0"/>
    <s v="Tesseramento"/>
    <x v="1"/>
    <x v="4"/>
    <x v="0"/>
    <m/>
  </r>
  <r>
    <n v="55667"/>
    <x v="0"/>
    <x v="0"/>
    <x v="0"/>
    <x v="0"/>
    <x v="8"/>
    <x v="17"/>
    <x v="0"/>
    <x v="0"/>
    <s v="Tesseramento"/>
    <x v="1"/>
    <x v="3"/>
    <x v="0"/>
    <m/>
  </r>
  <r>
    <n v="142639"/>
    <x v="0"/>
    <x v="0"/>
    <x v="0"/>
    <x v="0"/>
    <x v="8"/>
    <x v="17"/>
    <x v="0"/>
    <x v="0"/>
    <s v="Tesseramento"/>
    <x v="1"/>
    <x v="1"/>
    <x v="0"/>
    <m/>
  </r>
  <r>
    <n v="147580"/>
    <x v="0"/>
    <x v="0"/>
    <x v="0"/>
    <x v="1"/>
    <x v="8"/>
    <x v="17"/>
    <x v="0"/>
    <x v="0"/>
    <s v="Tesseramento"/>
    <x v="1"/>
    <x v="4"/>
    <x v="0"/>
    <m/>
  </r>
  <r>
    <n v="88839"/>
    <x v="0"/>
    <x v="0"/>
    <x v="0"/>
    <x v="0"/>
    <x v="8"/>
    <x v="17"/>
    <x v="0"/>
    <x v="1"/>
    <s v="Tesseramento"/>
    <x v="1"/>
    <x v="0"/>
    <x v="0"/>
    <m/>
  </r>
  <r>
    <n v="26854"/>
    <x v="0"/>
    <x v="0"/>
    <x v="0"/>
    <x v="0"/>
    <x v="8"/>
    <x v="17"/>
    <x v="0"/>
    <x v="0"/>
    <s v="Tesseramento"/>
    <x v="1"/>
    <x v="1"/>
    <x v="0"/>
    <m/>
  </r>
  <r>
    <n v="26855"/>
    <x v="0"/>
    <x v="0"/>
    <x v="0"/>
    <x v="0"/>
    <x v="8"/>
    <x v="17"/>
    <x v="0"/>
    <x v="0"/>
    <s v="Tesseramento"/>
    <x v="1"/>
    <x v="4"/>
    <x v="0"/>
    <m/>
  </r>
  <r>
    <n v="188498"/>
    <x v="0"/>
    <x v="0"/>
    <x v="2"/>
    <x v="1"/>
    <x v="7"/>
    <x v="165"/>
    <x v="0"/>
    <x v="0"/>
    <s v="Tesseramento"/>
    <x v="0"/>
    <x v="0"/>
    <x v="0"/>
    <m/>
  </r>
  <r>
    <n v="21323"/>
    <x v="0"/>
    <x v="0"/>
    <x v="0"/>
    <x v="0"/>
    <x v="8"/>
    <x v="17"/>
    <x v="0"/>
    <x v="1"/>
    <s v="Tesseramento"/>
    <x v="1"/>
    <x v="4"/>
    <x v="0"/>
    <m/>
  </r>
  <r>
    <n v="59840"/>
    <x v="0"/>
    <x v="0"/>
    <x v="0"/>
    <x v="0"/>
    <x v="8"/>
    <x v="17"/>
    <x v="0"/>
    <x v="0"/>
    <s v="Tesseramento"/>
    <x v="1"/>
    <x v="3"/>
    <x v="0"/>
    <m/>
  </r>
  <r>
    <n v="94287"/>
    <x v="0"/>
    <x v="0"/>
    <x v="0"/>
    <x v="0"/>
    <x v="8"/>
    <x v="17"/>
    <x v="0"/>
    <x v="0"/>
    <s v="Tesseramento"/>
    <x v="1"/>
    <x v="3"/>
    <x v="0"/>
    <m/>
  </r>
  <r>
    <n v="226946"/>
    <x v="0"/>
    <x v="0"/>
    <x v="0"/>
    <x v="0"/>
    <x v="8"/>
    <x v="17"/>
    <x v="0"/>
    <x v="0"/>
    <s v="Tesseramento"/>
    <x v="1"/>
    <x v="0"/>
    <x v="0"/>
    <m/>
  </r>
  <r>
    <n v="126445"/>
    <x v="0"/>
    <x v="0"/>
    <x v="0"/>
    <x v="0"/>
    <x v="8"/>
    <x v="17"/>
    <x v="0"/>
    <x v="1"/>
    <s v="Tesseramento"/>
    <x v="1"/>
    <x v="4"/>
    <x v="0"/>
    <m/>
  </r>
  <r>
    <n v="95753"/>
    <x v="0"/>
    <x v="0"/>
    <x v="0"/>
    <x v="1"/>
    <x v="8"/>
    <x v="17"/>
    <x v="0"/>
    <x v="0"/>
    <s v="Tesseramento"/>
    <x v="1"/>
    <x v="4"/>
    <x v="0"/>
    <m/>
  </r>
  <r>
    <n v="143079"/>
    <x v="0"/>
    <x v="0"/>
    <x v="0"/>
    <x v="3"/>
    <x v="8"/>
    <x v="17"/>
    <x v="0"/>
    <x v="1"/>
    <s v="Tesseramento"/>
    <x v="1"/>
    <x v="4"/>
    <x v="0"/>
    <m/>
  </r>
  <r>
    <n v="155126"/>
    <x v="0"/>
    <x v="0"/>
    <x v="0"/>
    <x v="0"/>
    <x v="2"/>
    <x v="364"/>
    <x v="0"/>
    <x v="0"/>
    <s v="Tesseramento"/>
    <x v="1"/>
    <x v="0"/>
    <x v="0"/>
    <m/>
  </r>
  <r>
    <n v="142628"/>
    <x v="0"/>
    <x v="0"/>
    <x v="0"/>
    <x v="0"/>
    <x v="11"/>
    <x v="142"/>
    <x v="0"/>
    <x v="0"/>
    <s v="Tesseramento"/>
    <x v="1"/>
    <x v="3"/>
    <x v="0"/>
    <m/>
  </r>
  <r>
    <n v="26851"/>
    <x v="0"/>
    <x v="0"/>
    <x v="0"/>
    <x v="0"/>
    <x v="8"/>
    <x v="17"/>
    <x v="0"/>
    <x v="1"/>
    <s v="Tesseramento"/>
    <x v="1"/>
    <x v="4"/>
    <x v="0"/>
    <m/>
  </r>
  <r>
    <n v="45340"/>
    <x v="0"/>
    <x v="0"/>
    <x v="0"/>
    <x v="0"/>
    <x v="8"/>
    <x v="17"/>
    <x v="0"/>
    <x v="0"/>
    <s v="Tesseramento"/>
    <x v="1"/>
    <x v="3"/>
    <x v="0"/>
    <m/>
  </r>
  <r>
    <n v="146748"/>
    <x v="0"/>
    <x v="0"/>
    <x v="0"/>
    <x v="0"/>
    <x v="8"/>
    <x v="17"/>
    <x v="0"/>
    <x v="0"/>
    <s v="Tesseramento"/>
    <x v="1"/>
    <x v="1"/>
    <x v="0"/>
    <m/>
  </r>
  <r>
    <n v="81673"/>
    <x v="0"/>
    <x v="0"/>
    <x v="0"/>
    <x v="0"/>
    <x v="8"/>
    <x v="17"/>
    <x v="0"/>
    <x v="0"/>
    <s v="Tesseramento"/>
    <x v="1"/>
    <x v="3"/>
    <x v="0"/>
    <m/>
  </r>
  <r>
    <n v="12905"/>
    <x v="0"/>
    <x v="0"/>
    <x v="0"/>
    <x v="0"/>
    <x v="8"/>
    <x v="17"/>
    <x v="0"/>
    <x v="0"/>
    <s v="Tesseramento"/>
    <x v="1"/>
    <x v="3"/>
    <x v="0"/>
    <m/>
  </r>
  <r>
    <n v="184670"/>
    <x v="0"/>
    <x v="0"/>
    <x v="0"/>
    <x v="0"/>
    <x v="2"/>
    <x v="364"/>
    <x v="0"/>
    <x v="0"/>
    <s v="Tesseramento"/>
    <x v="1"/>
    <x v="0"/>
    <x v="0"/>
    <m/>
  </r>
  <r>
    <n v="186835"/>
    <x v="0"/>
    <x v="0"/>
    <x v="0"/>
    <x v="0"/>
    <x v="1"/>
    <x v="201"/>
    <x v="0"/>
    <x v="0"/>
    <s v="Tesseramento"/>
    <x v="0"/>
    <x v="3"/>
    <x v="0"/>
    <m/>
  </r>
  <r>
    <n v="167887"/>
    <x v="0"/>
    <x v="0"/>
    <x v="0"/>
    <x v="0"/>
    <x v="1"/>
    <x v="201"/>
    <x v="0"/>
    <x v="0"/>
    <s v="Tesseramento"/>
    <x v="0"/>
    <x v="0"/>
    <x v="0"/>
    <m/>
  </r>
  <r>
    <n v="217831"/>
    <x v="0"/>
    <x v="0"/>
    <x v="2"/>
    <x v="0"/>
    <x v="1"/>
    <x v="340"/>
    <x v="0"/>
    <x v="0"/>
    <s v="Tesseramento"/>
    <x v="1"/>
    <x v="3"/>
    <x v="0"/>
    <m/>
  </r>
  <r>
    <n v="179518"/>
    <x v="0"/>
    <x v="0"/>
    <x v="0"/>
    <x v="1"/>
    <x v="7"/>
    <x v="165"/>
    <x v="0"/>
    <x v="0"/>
    <s v="Tesseramento"/>
    <x v="0"/>
    <x v="0"/>
    <x v="0"/>
    <m/>
  </r>
  <r>
    <n v="228554"/>
    <x v="0"/>
    <x v="0"/>
    <x v="0"/>
    <x v="1"/>
    <x v="4"/>
    <x v="88"/>
    <x v="0"/>
    <x v="0"/>
    <s v="Tesseramento"/>
    <x v="1"/>
    <x v="0"/>
    <x v="0"/>
    <m/>
  </r>
  <r>
    <n v="172913"/>
    <x v="0"/>
    <x v="0"/>
    <x v="0"/>
    <x v="1"/>
    <x v="10"/>
    <x v="29"/>
    <x v="0"/>
    <x v="0"/>
    <s v="Tesseramento"/>
    <x v="0"/>
    <x v="0"/>
    <x v="0"/>
    <m/>
  </r>
  <r>
    <n v="199582"/>
    <x v="0"/>
    <x v="0"/>
    <x v="0"/>
    <x v="0"/>
    <x v="10"/>
    <x v="29"/>
    <x v="0"/>
    <x v="0"/>
    <s v="Tesseramento"/>
    <x v="0"/>
    <x v="0"/>
    <x v="0"/>
    <m/>
  </r>
  <r>
    <n v="212464"/>
    <x v="0"/>
    <x v="0"/>
    <x v="0"/>
    <x v="0"/>
    <x v="12"/>
    <x v="106"/>
    <x v="0"/>
    <x v="0"/>
    <s v="Tesseramento"/>
    <x v="1"/>
    <x v="0"/>
    <x v="0"/>
    <m/>
  </r>
  <r>
    <n v="225685"/>
    <x v="0"/>
    <x v="1"/>
    <x v="2"/>
    <x v="1"/>
    <x v="12"/>
    <x v="106"/>
    <x v="0"/>
    <x v="1"/>
    <s v="Tesseramento"/>
    <x v="1"/>
    <x v="0"/>
    <x v="0"/>
    <m/>
  </r>
  <r>
    <n v="203848"/>
    <x v="0"/>
    <x v="0"/>
    <x v="2"/>
    <x v="1"/>
    <x v="12"/>
    <x v="106"/>
    <x v="0"/>
    <x v="0"/>
    <s v="Tesseramento"/>
    <x v="1"/>
    <x v="4"/>
    <x v="0"/>
    <m/>
  </r>
  <r>
    <n v="160938"/>
    <x v="0"/>
    <x v="0"/>
    <x v="0"/>
    <x v="0"/>
    <x v="12"/>
    <x v="106"/>
    <x v="0"/>
    <x v="1"/>
    <s v="Tesseramento"/>
    <x v="1"/>
    <x v="4"/>
    <x v="0"/>
    <m/>
  </r>
  <r>
    <n v="214992"/>
    <x v="0"/>
    <x v="0"/>
    <x v="0"/>
    <x v="0"/>
    <x v="12"/>
    <x v="106"/>
    <x v="0"/>
    <x v="0"/>
    <s v="Tesseramento"/>
    <x v="1"/>
    <x v="4"/>
    <x v="0"/>
    <m/>
  </r>
  <r>
    <n v="166218"/>
    <x v="0"/>
    <x v="0"/>
    <x v="0"/>
    <x v="1"/>
    <x v="8"/>
    <x v="13"/>
    <x v="0"/>
    <x v="0"/>
    <s v="Tesseramento"/>
    <x v="0"/>
    <x v="4"/>
    <x v="0"/>
    <m/>
  </r>
  <r>
    <n v="235849"/>
    <x v="0"/>
    <x v="1"/>
    <x v="1"/>
    <x v="2"/>
    <x v="12"/>
    <x v="106"/>
    <x v="0"/>
    <x v="0"/>
    <s v="Tesseramento"/>
    <x v="1"/>
    <x v="0"/>
    <x v="0"/>
    <m/>
  </r>
  <r>
    <n v="12956"/>
    <x v="0"/>
    <x v="0"/>
    <x v="0"/>
    <x v="0"/>
    <x v="8"/>
    <x v="13"/>
    <x v="0"/>
    <x v="1"/>
    <s v="Tesseramento"/>
    <x v="0"/>
    <x v="3"/>
    <x v="0"/>
    <m/>
  </r>
  <r>
    <n v="12933"/>
    <x v="0"/>
    <x v="0"/>
    <x v="0"/>
    <x v="0"/>
    <x v="8"/>
    <x v="13"/>
    <x v="0"/>
    <x v="0"/>
    <s v="Tesseramento"/>
    <x v="0"/>
    <x v="0"/>
    <x v="0"/>
    <m/>
  </r>
  <r>
    <n v="220133"/>
    <x v="1"/>
    <x v="0"/>
    <x v="0"/>
    <x v="2"/>
    <x v="8"/>
    <x v="13"/>
    <x v="0"/>
    <x v="1"/>
    <s v="Tesseramento"/>
    <x v="0"/>
    <x v="5"/>
    <x v="0"/>
    <m/>
  </r>
  <r>
    <n v="189776"/>
    <x v="0"/>
    <x v="0"/>
    <x v="0"/>
    <x v="0"/>
    <x v="12"/>
    <x v="106"/>
    <x v="0"/>
    <x v="0"/>
    <s v="Tesseramento"/>
    <x v="1"/>
    <x v="3"/>
    <x v="0"/>
    <m/>
  </r>
  <r>
    <n v="129268"/>
    <x v="0"/>
    <x v="0"/>
    <x v="0"/>
    <x v="0"/>
    <x v="4"/>
    <x v="149"/>
    <x v="0"/>
    <x v="0"/>
    <s v="Tesseramento"/>
    <x v="1"/>
    <x v="0"/>
    <x v="0"/>
    <m/>
  </r>
  <r>
    <n v="232717"/>
    <x v="0"/>
    <x v="0"/>
    <x v="0"/>
    <x v="0"/>
    <x v="2"/>
    <x v="77"/>
    <x v="0"/>
    <x v="0"/>
    <s v="Tesseramento"/>
    <x v="0"/>
    <x v="0"/>
    <x v="0"/>
    <m/>
  </r>
  <r>
    <n v="30828"/>
    <x v="0"/>
    <x v="0"/>
    <x v="0"/>
    <x v="0"/>
    <x v="9"/>
    <x v="196"/>
    <x v="0"/>
    <x v="1"/>
    <s v="Tesseramento"/>
    <x v="1"/>
    <x v="3"/>
    <x v="0"/>
    <m/>
  </r>
  <r>
    <n v="30825"/>
    <x v="0"/>
    <x v="0"/>
    <x v="0"/>
    <x v="0"/>
    <x v="9"/>
    <x v="196"/>
    <x v="0"/>
    <x v="0"/>
    <s v="Tesseramento"/>
    <x v="1"/>
    <x v="0"/>
    <x v="0"/>
    <m/>
  </r>
  <r>
    <n v="233330"/>
    <x v="0"/>
    <x v="1"/>
    <x v="0"/>
    <x v="0"/>
    <x v="8"/>
    <x v="276"/>
    <x v="0"/>
    <x v="0"/>
    <s v="Tesseramento"/>
    <x v="1"/>
    <x v="1"/>
    <x v="0"/>
    <m/>
  </r>
  <r>
    <n v="161586"/>
    <x v="0"/>
    <x v="1"/>
    <x v="2"/>
    <x v="1"/>
    <x v="0"/>
    <x v="0"/>
    <x v="0"/>
    <x v="0"/>
    <s v="Tesseramento"/>
    <x v="0"/>
    <x v="1"/>
    <x v="0"/>
    <m/>
  </r>
  <r>
    <n v="210095"/>
    <x v="0"/>
    <x v="0"/>
    <x v="0"/>
    <x v="1"/>
    <x v="14"/>
    <x v="232"/>
    <x v="0"/>
    <x v="0"/>
    <s v="Tesseramento"/>
    <x v="0"/>
    <x v="1"/>
    <x v="0"/>
    <m/>
  </r>
  <r>
    <n v="235717"/>
    <x v="0"/>
    <x v="1"/>
    <x v="1"/>
    <x v="3"/>
    <x v="0"/>
    <x v="0"/>
    <x v="0"/>
    <x v="0"/>
    <s v="Tesseramento"/>
    <x v="0"/>
    <x v="1"/>
    <x v="0"/>
    <m/>
  </r>
  <r>
    <n v="235718"/>
    <x v="0"/>
    <x v="1"/>
    <x v="1"/>
    <x v="0"/>
    <x v="0"/>
    <x v="0"/>
    <x v="0"/>
    <x v="0"/>
    <s v="Tesseramento"/>
    <x v="0"/>
    <x v="0"/>
    <x v="0"/>
    <m/>
  </r>
  <r>
    <n v="235719"/>
    <x v="0"/>
    <x v="1"/>
    <x v="1"/>
    <x v="1"/>
    <x v="0"/>
    <x v="0"/>
    <x v="0"/>
    <x v="1"/>
    <s v="Tesseramento"/>
    <x v="0"/>
    <x v="1"/>
    <x v="0"/>
    <m/>
  </r>
  <r>
    <n v="235720"/>
    <x v="0"/>
    <x v="1"/>
    <x v="1"/>
    <x v="0"/>
    <x v="0"/>
    <x v="0"/>
    <x v="0"/>
    <x v="0"/>
    <s v="Tesseramento"/>
    <x v="0"/>
    <x v="1"/>
    <x v="0"/>
    <m/>
  </r>
  <r>
    <n v="235721"/>
    <x v="0"/>
    <x v="1"/>
    <x v="1"/>
    <x v="1"/>
    <x v="0"/>
    <x v="0"/>
    <x v="0"/>
    <x v="0"/>
    <s v="Tesseramento"/>
    <x v="0"/>
    <x v="0"/>
    <x v="0"/>
    <m/>
  </r>
  <r>
    <n v="235722"/>
    <x v="0"/>
    <x v="1"/>
    <x v="1"/>
    <x v="1"/>
    <x v="0"/>
    <x v="0"/>
    <x v="0"/>
    <x v="0"/>
    <s v="Tesseramento"/>
    <x v="0"/>
    <x v="0"/>
    <x v="0"/>
    <m/>
  </r>
  <r>
    <n v="235723"/>
    <x v="0"/>
    <x v="1"/>
    <x v="1"/>
    <x v="0"/>
    <x v="0"/>
    <x v="0"/>
    <x v="0"/>
    <x v="1"/>
    <s v="Tesseramento"/>
    <x v="0"/>
    <x v="0"/>
    <x v="0"/>
    <m/>
  </r>
  <r>
    <n v="235724"/>
    <x v="0"/>
    <x v="1"/>
    <x v="1"/>
    <x v="0"/>
    <x v="0"/>
    <x v="0"/>
    <x v="0"/>
    <x v="0"/>
    <s v="Tesseramento"/>
    <x v="0"/>
    <x v="0"/>
    <x v="0"/>
    <m/>
  </r>
  <r>
    <n v="168519"/>
    <x v="0"/>
    <x v="0"/>
    <x v="0"/>
    <x v="0"/>
    <x v="4"/>
    <x v="124"/>
    <x v="0"/>
    <x v="0"/>
    <s v="Tesseramento"/>
    <x v="1"/>
    <x v="3"/>
    <x v="0"/>
    <m/>
  </r>
  <r>
    <n v="168518"/>
    <x v="0"/>
    <x v="0"/>
    <x v="0"/>
    <x v="0"/>
    <x v="4"/>
    <x v="124"/>
    <x v="0"/>
    <x v="1"/>
    <s v="Tesseramento"/>
    <x v="1"/>
    <x v="3"/>
    <x v="0"/>
    <m/>
  </r>
  <r>
    <n v="196791"/>
    <x v="0"/>
    <x v="0"/>
    <x v="0"/>
    <x v="0"/>
    <x v="4"/>
    <x v="124"/>
    <x v="0"/>
    <x v="0"/>
    <s v="Tesseramento"/>
    <x v="1"/>
    <x v="0"/>
    <x v="0"/>
    <m/>
  </r>
  <r>
    <n v="88468"/>
    <x v="0"/>
    <x v="0"/>
    <x v="0"/>
    <x v="0"/>
    <x v="4"/>
    <x v="124"/>
    <x v="0"/>
    <x v="0"/>
    <s v="Tesseramento"/>
    <x v="1"/>
    <x v="1"/>
    <x v="0"/>
    <m/>
  </r>
  <r>
    <n v="88469"/>
    <x v="0"/>
    <x v="0"/>
    <x v="0"/>
    <x v="0"/>
    <x v="4"/>
    <x v="124"/>
    <x v="0"/>
    <x v="0"/>
    <s v="Tesseramento"/>
    <x v="1"/>
    <x v="3"/>
    <x v="0"/>
    <m/>
  </r>
  <r>
    <n v="182445"/>
    <x v="0"/>
    <x v="0"/>
    <x v="0"/>
    <x v="0"/>
    <x v="4"/>
    <x v="124"/>
    <x v="0"/>
    <x v="0"/>
    <s v="Tesseramento"/>
    <x v="1"/>
    <x v="0"/>
    <x v="0"/>
    <m/>
  </r>
  <r>
    <n v="163171"/>
    <x v="0"/>
    <x v="0"/>
    <x v="0"/>
    <x v="0"/>
    <x v="2"/>
    <x v="286"/>
    <x v="0"/>
    <x v="0"/>
    <s v="Tesseramento"/>
    <x v="1"/>
    <x v="3"/>
    <x v="0"/>
    <m/>
  </r>
  <r>
    <n v="226851"/>
    <x v="0"/>
    <x v="0"/>
    <x v="0"/>
    <x v="3"/>
    <x v="5"/>
    <x v="381"/>
    <x v="0"/>
    <x v="0"/>
    <s v="Tesseramento"/>
    <x v="0"/>
    <x v="0"/>
    <x v="0"/>
    <m/>
  </r>
  <r>
    <n v="166837"/>
    <x v="0"/>
    <x v="1"/>
    <x v="0"/>
    <x v="0"/>
    <x v="0"/>
    <x v="382"/>
    <x v="0"/>
    <x v="1"/>
    <s v="Tesseramento"/>
    <x v="0"/>
    <x v="0"/>
    <x v="0"/>
    <m/>
  </r>
  <r>
    <n v="151099"/>
    <x v="0"/>
    <x v="0"/>
    <x v="0"/>
    <x v="0"/>
    <x v="0"/>
    <x v="382"/>
    <x v="0"/>
    <x v="0"/>
    <s v="Tesseramento"/>
    <x v="0"/>
    <x v="0"/>
    <x v="0"/>
    <m/>
  </r>
  <r>
    <n v="188343"/>
    <x v="0"/>
    <x v="1"/>
    <x v="0"/>
    <x v="0"/>
    <x v="0"/>
    <x v="382"/>
    <x v="0"/>
    <x v="0"/>
    <s v="Tesseramento"/>
    <x v="0"/>
    <x v="0"/>
    <x v="0"/>
    <m/>
  </r>
  <r>
    <n v="235629"/>
    <x v="0"/>
    <x v="0"/>
    <x v="1"/>
    <x v="1"/>
    <x v="6"/>
    <x v="354"/>
    <x v="0"/>
    <x v="0"/>
    <s v="Tesseramento"/>
    <x v="0"/>
    <x v="0"/>
    <x v="0"/>
    <m/>
  </r>
  <r>
    <n v="226617"/>
    <x v="0"/>
    <x v="1"/>
    <x v="0"/>
    <x v="0"/>
    <x v="2"/>
    <x v="36"/>
    <x v="0"/>
    <x v="0"/>
    <s v="Tesseramento"/>
    <x v="1"/>
    <x v="0"/>
    <x v="0"/>
    <m/>
  </r>
  <r>
    <n v="156918"/>
    <x v="0"/>
    <x v="0"/>
    <x v="0"/>
    <x v="0"/>
    <x v="2"/>
    <x v="36"/>
    <x v="0"/>
    <x v="0"/>
    <s v="Tesseramento"/>
    <x v="1"/>
    <x v="4"/>
    <x v="0"/>
    <m/>
  </r>
  <r>
    <n v="203565"/>
    <x v="0"/>
    <x v="1"/>
    <x v="0"/>
    <x v="0"/>
    <x v="2"/>
    <x v="36"/>
    <x v="0"/>
    <x v="1"/>
    <s v="Tesseramento"/>
    <x v="1"/>
    <x v="3"/>
    <x v="0"/>
    <m/>
  </r>
  <r>
    <n v="156913"/>
    <x v="0"/>
    <x v="0"/>
    <x v="0"/>
    <x v="0"/>
    <x v="2"/>
    <x v="36"/>
    <x v="0"/>
    <x v="0"/>
    <s v="Tesseramento"/>
    <x v="1"/>
    <x v="3"/>
    <x v="0"/>
    <m/>
  </r>
  <r>
    <n v="106239"/>
    <x v="0"/>
    <x v="0"/>
    <x v="0"/>
    <x v="0"/>
    <x v="2"/>
    <x v="36"/>
    <x v="0"/>
    <x v="0"/>
    <s v="Tesseramento"/>
    <x v="1"/>
    <x v="3"/>
    <x v="0"/>
    <m/>
  </r>
  <r>
    <n v="219548"/>
    <x v="0"/>
    <x v="1"/>
    <x v="0"/>
    <x v="0"/>
    <x v="2"/>
    <x v="36"/>
    <x v="0"/>
    <x v="0"/>
    <s v="Tesseramento"/>
    <x v="1"/>
    <x v="0"/>
    <x v="0"/>
    <m/>
  </r>
  <r>
    <n v="161501"/>
    <x v="0"/>
    <x v="0"/>
    <x v="0"/>
    <x v="0"/>
    <x v="2"/>
    <x v="36"/>
    <x v="0"/>
    <x v="0"/>
    <s v="Tesseramento"/>
    <x v="1"/>
    <x v="3"/>
    <x v="0"/>
    <m/>
  </r>
  <r>
    <n v="96448"/>
    <x v="0"/>
    <x v="0"/>
    <x v="0"/>
    <x v="0"/>
    <x v="2"/>
    <x v="36"/>
    <x v="0"/>
    <x v="0"/>
    <s v="Tesseramento"/>
    <x v="1"/>
    <x v="0"/>
    <x v="0"/>
    <m/>
  </r>
  <r>
    <n v="96447"/>
    <x v="0"/>
    <x v="0"/>
    <x v="0"/>
    <x v="0"/>
    <x v="2"/>
    <x v="36"/>
    <x v="0"/>
    <x v="0"/>
    <s v="Tesseramento"/>
    <x v="1"/>
    <x v="1"/>
    <x v="0"/>
    <m/>
  </r>
  <r>
    <n v="181567"/>
    <x v="0"/>
    <x v="0"/>
    <x v="0"/>
    <x v="0"/>
    <x v="2"/>
    <x v="36"/>
    <x v="0"/>
    <x v="0"/>
    <s v="Tesseramento"/>
    <x v="1"/>
    <x v="4"/>
    <x v="0"/>
    <m/>
  </r>
  <r>
    <n v="166660"/>
    <x v="0"/>
    <x v="0"/>
    <x v="0"/>
    <x v="0"/>
    <x v="2"/>
    <x v="36"/>
    <x v="0"/>
    <x v="0"/>
    <s v="Tesseramento"/>
    <x v="1"/>
    <x v="0"/>
    <x v="0"/>
    <m/>
  </r>
  <r>
    <n v="214220"/>
    <x v="0"/>
    <x v="0"/>
    <x v="0"/>
    <x v="0"/>
    <x v="2"/>
    <x v="36"/>
    <x v="0"/>
    <x v="0"/>
    <s v="Tesseramento"/>
    <x v="1"/>
    <x v="0"/>
    <x v="0"/>
    <m/>
  </r>
  <r>
    <n v="219508"/>
    <x v="0"/>
    <x v="1"/>
    <x v="0"/>
    <x v="0"/>
    <x v="2"/>
    <x v="36"/>
    <x v="0"/>
    <x v="0"/>
    <s v="Tesseramento"/>
    <x v="1"/>
    <x v="0"/>
    <x v="0"/>
    <m/>
  </r>
  <r>
    <n v="196763"/>
    <x v="0"/>
    <x v="0"/>
    <x v="0"/>
    <x v="0"/>
    <x v="2"/>
    <x v="36"/>
    <x v="0"/>
    <x v="1"/>
    <s v="Tesseramento"/>
    <x v="1"/>
    <x v="0"/>
    <x v="0"/>
    <m/>
  </r>
  <r>
    <n v="181042"/>
    <x v="0"/>
    <x v="0"/>
    <x v="0"/>
    <x v="1"/>
    <x v="2"/>
    <x v="36"/>
    <x v="0"/>
    <x v="1"/>
    <s v="Tesseramento"/>
    <x v="1"/>
    <x v="1"/>
    <x v="0"/>
    <m/>
  </r>
  <r>
    <n v="181842"/>
    <x v="0"/>
    <x v="0"/>
    <x v="0"/>
    <x v="0"/>
    <x v="2"/>
    <x v="36"/>
    <x v="0"/>
    <x v="0"/>
    <s v="Tesseramento"/>
    <x v="1"/>
    <x v="0"/>
    <x v="0"/>
    <m/>
  </r>
  <r>
    <n v="181843"/>
    <x v="0"/>
    <x v="0"/>
    <x v="0"/>
    <x v="0"/>
    <x v="2"/>
    <x v="36"/>
    <x v="0"/>
    <x v="0"/>
    <s v="Tesseramento"/>
    <x v="1"/>
    <x v="1"/>
    <x v="0"/>
    <m/>
  </r>
  <r>
    <n v="191653"/>
    <x v="0"/>
    <x v="0"/>
    <x v="0"/>
    <x v="0"/>
    <x v="2"/>
    <x v="36"/>
    <x v="0"/>
    <x v="0"/>
    <s v="Tesseramento"/>
    <x v="1"/>
    <x v="0"/>
    <x v="0"/>
    <m/>
  </r>
  <r>
    <n v="194016"/>
    <x v="0"/>
    <x v="0"/>
    <x v="0"/>
    <x v="0"/>
    <x v="2"/>
    <x v="36"/>
    <x v="0"/>
    <x v="1"/>
    <s v="Tesseramento"/>
    <x v="1"/>
    <x v="3"/>
    <x v="0"/>
    <m/>
  </r>
  <r>
    <n v="194017"/>
    <x v="0"/>
    <x v="0"/>
    <x v="0"/>
    <x v="0"/>
    <x v="2"/>
    <x v="36"/>
    <x v="0"/>
    <x v="0"/>
    <s v="Tesseramento"/>
    <x v="1"/>
    <x v="3"/>
    <x v="0"/>
    <m/>
  </r>
  <r>
    <n v="168143"/>
    <x v="0"/>
    <x v="0"/>
    <x v="0"/>
    <x v="0"/>
    <x v="2"/>
    <x v="36"/>
    <x v="0"/>
    <x v="0"/>
    <s v="Tesseramento"/>
    <x v="1"/>
    <x v="3"/>
    <x v="0"/>
    <m/>
  </r>
  <r>
    <n v="223313"/>
    <x v="0"/>
    <x v="1"/>
    <x v="0"/>
    <x v="0"/>
    <x v="2"/>
    <x v="36"/>
    <x v="0"/>
    <x v="0"/>
    <s v="Tesseramento"/>
    <x v="1"/>
    <x v="0"/>
    <x v="0"/>
    <m/>
  </r>
  <r>
    <n v="166644"/>
    <x v="0"/>
    <x v="0"/>
    <x v="0"/>
    <x v="0"/>
    <x v="2"/>
    <x v="36"/>
    <x v="0"/>
    <x v="0"/>
    <s v="Tesseramento"/>
    <x v="1"/>
    <x v="1"/>
    <x v="0"/>
    <m/>
  </r>
  <r>
    <n v="92937"/>
    <x v="0"/>
    <x v="0"/>
    <x v="0"/>
    <x v="0"/>
    <x v="2"/>
    <x v="36"/>
    <x v="0"/>
    <x v="1"/>
    <s v="Tesseramento"/>
    <x v="1"/>
    <x v="4"/>
    <x v="0"/>
    <m/>
  </r>
  <r>
    <n v="192362"/>
    <x v="0"/>
    <x v="0"/>
    <x v="0"/>
    <x v="0"/>
    <x v="2"/>
    <x v="36"/>
    <x v="0"/>
    <x v="0"/>
    <s v="Tesseramento"/>
    <x v="1"/>
    <x v="3"/>
    <x v="0"/>
    <m/>
  </r>
  <r>
    <n v="192954"/>
    <x v="0"/>
    <x v="0"/>
    <x v="0"/>
    <x v="0"/>
    <x v="2"/>
    <x v="36"/>
    <x v="0"/>
    <x v="0"/>
    <s v="Tesseramento"/>
    <x v="1"/>
    <x v="4"/>
    <x v="0"/>
    <m/>
  </r>
  <r>
    <n v="90655"/>
    <x v="0"/>
    <x v="0"/>
    <x v="0"/>
    <x v="0"/>
    <x v="2"/>
    <x v="36"/>
    <x v="0"/>
    <x v="0"/>
    <s v="Tesseramento"/>
    <x v="1"/>
    <x v="0"/>
    <x v="0"/>
    <m/>
  </r>
  <r>
    <n v="192164"/>
    <x v="0"/>
    <x v="0"/>
    <x v="0"/>
    <x v="0"/>
    <x v="2"/>
    <x v="36"/>
    <x v="0"/>
    <x v="0"/>
    <s v="Tesseramento"/>
    <x v="1"/>
    <x v="0"/>
    <x v="0"/>
    <m/>
  </r>
  <r>
    <n v="221566"/>
    <x v="0"/>
    <x v="1"/>
    <x v="0"/>
    <x v="0"/>
    <x v="2"/>
    <x v="36"/>
    <x v="0"/>
    <x v="0"/>
    <s v="Tesseramento"/>
    <x v="1"/>
    <x v="0"/>
    <x v="0"/>
    <m/>
  </r>
  <r>
    <n v="143711"/>
    <x v="0"/>
    <x v="1"/>
    <x v="0"/>
    <x v="0"/>
    <x v="2"/>
    <x v="36"/>
    <x v="0"/>
    <x v="0"/>
    <s v="Tesseramento"/>
    <x v="1"/>
    <x v="1"/>
    <x v="0"/>
    <m/>
  </r>
  <r>
    <n v="10207"/>
    <x v="0"/>
    <x v="0"/>
    <x v="0"/>
    <x v="0"/>
    <x v="2"/>
    <x v="36"/>
    <x v="0"/>
    <x v="0"/>
    <s v="Tesseramento"/>
    <x v="1"/>
    <x v="0"/>
    <x v="0"/>
    <m/>
  </r>
  <r>
    <n v="104653"/>
    <x v="0"/>
    <x v="0"/>
    <x v="0"/>
    <x v="0"/>
    <x v="2"/>
    <x v="36"/>
    <x v="0"/>
    <x v="0"/>
    <s v="Tesseramento"/>
    <x v="1"/>
    <x v="4"/>
    <x v="0"/>
    <m/>
  </r>
  <r>
    <n v="189941"/>
    <x v="0"/>
    <x v="0"/>
    <x v="0"/>
    <x v="0"/>
    <x v="16"/>
    <x v="90"/>
    <x v="0"/>
    <x v="0"/>
    <s v="Tesseramento"/>
    <x v="1"/>
    <x v="1"/>
    <x v="0"/>
    <m/>
  </r>
  <r>
    <n v="91322"/>
    <x v="0"/>
    <x v="0"/>
    <x v="0"/>
    <x v="0"/>
    <x v="16"/>
    <x v="90"/>
    <x v="0"/>
    <x v="0"/>
    <s v="Tesseramento"/>
    <x v="1"/>
    <x v="0"/>
    <x v="0"/>
    <m/>
  </r>
  <r>
    <n v="121452"/>
    <x v="0"/>
    <x v="0"/>
    <x v="0"/>
    <x v="0"/>
    <x v="16"/>
    <x v="90"/>
    <x v="0"/>
    <x v="0"/>
    <s v="Tesseramento"/>
    <x v="1"/>
    <x v="0"/>
    <x v="0"/>
    <m/>
  </r>
  <r>
    <n v="206429"/>
    <x v="0"/>
    <x v="0"/>
    <x v="0"/>
    <x v="0"/>
    <x v="16"/>
    <x v="90"/>
    <x v="0"/>
    <x v="0"/>
    <s v="Tesseramento"/>
    <x v="1"/>
    <x v="0"/>
    <x v="0"/>
    <m/>
  </r>
  <r>
    <n v="121450"/>
    <x v="0"/>
    <x v="0"/>
    <x v="0"/>
    <x v="0"/>
    <x v="16"/>
    <x v="90"/>
    <x v="0"/>
    <x v="1"/>
    <s v="Tesseramento"/>
    <x v="1"/>
    <x v="0"/>
    <x v="0"/>
    <m/>
  </r>
  <r>
    <n v="222595"/>
    <x v="0"/>
    <x v="1"/>
    <x v="0"/>
    <x v="0"/>
    <x v="2"/>
    <x v="36"/>
    <x v="0"/>
    <x v="0"/>
    <s v="Tesseramento"/>
    <x v="1"/>
    <x v="0"/>
    <x v="0"/>
    <m/>
  </r>
  <r>
    <n v="12743"/>
    <x v="0"/>
    <x v="0"/>
    <x v="0"/>
    <x v="0"/>
    <x v="2"/>
    <x v="36"/>
    <x v="0"/>
    <x v="0"/>
    <s v="Tesseramento"/>
    <x v="1"/>
    <x v="4"/>
    <x v="0"/>
    <m/>
  </r>
  <r>
    <n v="106211"/>
    <x v="0"/>
    <x v="0"/>
    <x v="0"/>
    <x v="0"/>
    <x v="2"/>
    <x v="36"/>
    <x v="0"/>
    <x v="0"/>
    <s v="Tesseramento"/>
    <x v="1"/>
    <x v="0"/>
    <x v="0"/>
    <m/>
  </r>
  <r>
    <n v="175739"/>
    <x v="1"/>
    <x v="1"/>
    <x v="0"/>
    <x v="0"/>
    <x v="2"/>
    <x v="36"/>
    <x v="0"/>
    <x v="0"/>
    <s v="Tesseramento"/>
    <x v="1"/>
    <x v="7"/>
    <x v="0"/>
    <m/>
  </r>
  <r>
    <n v="175740"/>
    <x v="0"/>
    <x v="0"/>
    <x v="0"/>
    <x v="0"/>
    <x v="2"/>
    <x v="36"/>
    <x v="0"/>
    <x v="0"/>
    <s v="Tesseramento"/>
    <x v="1"/>
    <x v="0"/>
    <x v="0"/>
    <m/>
  </r>
  <r>
    <n v="167363"/>
    <x v="0"/>
    <x v="0"/>
    <x v="0"/>
    <x v="0"/>
    <x v="2"/>
    <x v="36"/>
    <x v="0"/>
    <x v="0"/>
    <s v="Tesseramento"/>
    <x v="1"/>
    <x v="4"/>
    <x v="0"/>
    <m/>
  </r>
  <r>
    <n v="173921"/>
    <x v="0"/>
    <x v="1"/>
    <x v="0"/>
    <x v="3"/>
    <x v="2"/>
    <x v="36"/>
    <x v="0"/>
    <x v="0"/>
    <s v="Tesseramento"/>
    <x v="1"/>
    <x v="3"/>
    <x v="0"/>
    <m/>
  </r>
  <r>
    <n v="199943"/>
    <x v="0"/>
    <x v="1"/>
    <x v="0"/>
    <x v="0"/>
    <x v="2"/>
    <x v="36"/>
    <x v="0"/>
    <x v="0"/>
    <s v="Tesseramento"/>
    <x v="1"/>
    <x v="0"/>
    <x v="0"/>
    <m/>
  </r>
  <r>
    <n v="220459"/>
    <x v="0"/>
    <x v="1"/>
    <x v="0"/>
    <x v="0"/>
    <x v="2"/>
    <x v="36"/>
    <x v="0"/>
    <x v="0"/>
    <s v="Tesseramento"/>
    <x v="1"/>
    <x v="3"/>
    <x v="0"/>
    <m/>
  </r>
  <r>
    <n v="145558"/>
    <x v="0"/>
    <x v="0"/>
    <x v="0"/>
    <x v="1"/>
    <x v="2"/>
    <x v="36"/>
    <x v="0"/>
    <x v="0"/>
    <s v="Tesseramento"/>
    <x v="1"/>
    <x v="3"/>
    <x v="0"/>
    <m/>
  </r>
  <r>
    <n v="227324"/>
    <x v="0"/>
    <x v="1"/>
    <x v="0"/>
    <x v="0"/>
    <x v="2"/>
    <x v="36"/>
    <x v="0"/>
    <x v="1"/>
    <s v="Tesseramento"/>
    <x v="1"/>
    <x v="0"/>
    <x v="0"/>
    <m/>
  </r>
  <r>
    <n v="181039"/>
    <x v="0"/>
    <x v="0"/>
    <x v="0"/>
    <x v="0"/>
    <x v="2"/>
    <x v="36"/>
    <x v="0"/>
    <x v="0"/>
    <s v="Tesseramento"/>
    <x v="1"/>
    <x v="0"/>
    <x v="0"/>
    <m/>
  </r>
  <r>
    <n v="107391"/>
    <x v="0"/>
    <x v="0"/>
    <x v="0"/>
    <x v="0"/>
    <x v="2"/>
    <x v="36"/>
    <x v="0"/>
    <x v="0"/>
    <s v="Tesseramento"/>
    <x v="1"/>
    <x v="0"/>
    <x v="0"/>
    <m/>
  </r>
  <r>
    <n v="181296"/>
    <x v="0"/>
    <x v="0"/>
    <x v="0"/>
    <x v="0"/>
    <x v="2"/>
    <x v="36"/>
    <x v="0"/>
    <x v="0"/>
    <s v="Tesseramento"/>
    <x v="1"/>
    <x v="0"/>
    <x v="0"/>
    <m/>
  </r>
  <r>
    <n v="181299"/>
    <x v="0"/>
    <x v="0"/>
    <x v="0"/>
    <x v="0"/>
    <x v="2"/>
    <x v="36"/>
    <x v="0"/>
    <x v="1"/>
    <s v="Tesseramento"/>
    <x v="1"/>
    <x v="0"/>
    <x v="0"/>
    <m/>
  </r>
  <r>
    <n v="228945"/>
    <x v="0"/>
    <x v="1"/>
    <x v="0"/>
    <x v="0"/>
    <x v="2"/>
    <x v="36"/>
    <x v="0"/>
    <x v="1"/>
    <s v="Tesseramento"/>
    <x v="1"/>
    <x v="0"/>
    <x v="0"/>
    <m/>
  </r>
  <r>
    <n v="231876"/>
    <x v="0"/>
    <x v="1"/>
    <x v="0"/>
    <x v="0"/>
    <x v="2"/>
    <x v="36"/>
    <x v="0"/>
    <x v="0"/>
    <s v="Tesseramento"/>
    <x v="1"/>
    <x v="0"/>
    <x v="0"/>
    <m/>
  </r>
  <r>
    <n v="154910"/>
    <x v="0"/>
    <x v="0"/>
    <x v="0"/>
    <x v="0"/>
    <x v="2"/>
    <x v="36"/>
    <x v="0"/>
    <x v="0"/>
    <s v="Tesseramento"/>
    <x v="1"/>
    <x v="0"/>
    <x v="0"/>
    <m/>
  </r>
  <r>
    <n v="154914"/>
    <x v="0"/>
    <x v="0"/>
    <x v="0"/>
    <x v="0"/>
    <x v="2"/>
    <x v="36"/>
    <x v="0"/>
    <x v="0"/>
    <s v="Tesseramento"/>
    <x v="1"/>
    <x v="0"/>
    <x v="0"/>
    <m/>
  </r>
  <r>
    <n v="152289"/>
    <x v="0"/>
    <x v="0"/>
    <x v="0"/>
    <x v="0"/>
    <x v="2"/>
    <x v="36"/>
    <x v="0"/>
    <x v="0"/>
    <s v="Tesseramento"/>
    <x v="1"/>
    <x v="0"/>
    <x v="0"/>
    <m/>
  </r>
  <r>
    <n v="163446"/>
    <x v="0"/>
    <x v="0"/>
    <x v="0"/>
    <x v="0"/>
    <x v="2"/>
    <x v="36"/>
    <x v="0"/>
    <x v="0"/>
    <s v="Tesseramento"/>
    <x v="1"/>
    <x v="3"/>
    <x v="0"/>
    <m/>
  </r>
  <r>
    <n v="163268"/>
    <x v="0"/>
    <x v="0"/>
    <x v="0"/>
    <x v="0"/>
    <x v="2"/>
    <x v="36"/>
    <x v="0"/>
    <x v="0"/>
    <s v="Tesseramento"/>
    <x v="1"/>
    <x v="0"/>
    <x v="0"/>
    <m/>
  </r>
  <r>
    <n v="41284"/>
    <x v="0"/>
    <x v="0"/>
    <x v="0"/>
    <x v="0"/>
    <x v="2"/>
    <x v="36"/>
    <x v="0"/>
    <x v="0"/>
    <s v="Tesseramento"/>
    <x v="1"/>
    <x v="3"/>
    <x v="0"/>
    <m/>
  </r>
  <r>
    <n v="106628"/>
    <x v="0"/>
    <x v="0"/>
    <x v="0"/>
    <x v="0"/>
    <x v="18"/>
    <x v="264"/>
    <x v="0"/>
    <x v="0"/>
    <s v="Tesseramento"/>
    <x v="0"/>
    <x v="0"/>
    <x v="0"/>
    <m/>
  </r>
  <r>
    <n v="86210"/>
    <x v="0"/>
    <x v="0"/>
    <x v="0"/>
    <x v="1"/>
    <x v="18"/>
    <x v="264"/>
    <x v="0"/>
    <x v="0"/>
    <s v="Tesseramento"/>
    <x v="0"/>
    <x v="4"/>
    <x v="0"/>
    <m/>
  </r>
  <r>
    <n v="86225"/>
    <x v="0"/>
    <x v="0"/>
    <x v="0"/>
    <x v="1"/>
    <x v="18"/>
    <x v="264"/>
    <x v="0"/>
    <x v="0"/>
    <s v="Tesseramento"/>
    <x v="0"/>
    <x v="4"/>
    <x v="0"/>
    <m/>
  </r>
  <r>
    <n v="146051"/>
    <x v="0"/>
    <x v="0"/>
    <x v="0"/>
    <x v="1"/>
    <x v="2"/>
    <x v="36"/>
    <x v="0"/>
    <x v="0"/>
    <s v="Tesseramento"/>
    <x v="1"/>
    <x v="4"/>
    <x v="0"/>
    <m/>
  </r>
  <r>
    <n v="198056"/>
    <x v="0"/>
    <x v="0"/>
    <x v="0"/>
    <x v="0"/>
    <x v="2"/>
    <x v="36"/>
    <x v="0"/>
    <x v="0"/>
    <s v="Tesseramento"/>
    <x v="1"/>
    <x v="0"/>
    <x v="0"/>
    <m/>
  </r>
  <r>
    <n v="198057"/>
    <x v="0"/>
    <x v="0"/>
    <x v="0"/>
    <x v="0"/>
    <x v="2"/>
    <x v="36"/>
    <x v="0"/>
    <x v="1"/>
    <s v="Tesseramento"/>
    <x v="1"/>
    <x v="0"/>
    <x v="0"/>
    <m/>
  </r>
  <r>
    <n v="490"/>
    <x v="0"/>
    <x v="0"/>
    <x v="0"/>
    <x v="0"/>
    <x v="12"/>
    <x v="254"/>
    <x v="0"/>
    <x v="0"/>
    <s v="Tesseramento"/>
    <x v="0"/>
    <x v="3"/>
    <x v="0"/>
    <m/>
  </r>
  <r>
    <n v="235741"/>
    <x v="0"/>
    <x v="0"/>
    <x v="1"/>
    <x v="0"/>
    <x v="2"/>
    <x v="36"/>
    <x v="0"/>
    <x v="0"/>
    <s v="Tesseramento"/>
    <x v="1"/>
    <x v="4"/>
    <x v="0"/>
    <m/>
  </r>
  <r>
    <n v="78683"/>
    <x v="0"/>
    <x v="0"/>
    <x v="0"/>
    <x v="0"/>
    <x v="12"/>
    <x v="254"/>
    <x v="0"/>
    <x v="1"/>
    <s v="Tesseramento"/>
    <x v="0"/>
    <x v="4"/>
    <x v="0"/>
    <m/>
  </r>
  <r>
    <n v="229240"/>
    <x v="0"/>
    <x v="0"/>
    <x v="0"/>
    <x v="1"/>
    <x v="2"/>
    <x v="10"/>
    <x v="0"/>
    <x v="0"/>
    <s v="Tesseramento"/>
    <x v="0"/>
    <x v="3"/>
    <x v="0"/>
    <m/>
  </r>
  <r>
    <n v="162813"/>
    <x v="0"/>
    <x v="0"/>
    <x v="0"/>
    <x v="0"/>
    <x v="10"/>
    <x v="21"/>
    <x v="0"/>
    <x v="0"/>
    <s v="Tesseramento"/>
    <x v="1"/>
    <x v="0"/>
    <x v="0"/>
    <m/>
  </r>
  <r>
    <n v="182815"/>
    <x v="0"/>
    <x v="0"/>
    <x v="0"/>
    <x v="0"/>
    <x v="10"/>
    <x v="21"/>
    <x v="0"/>
    <x v="0"/>
    <s v="Tesseramento"/>
    <x v="1"/>
    <x v="3"/>
    <x v="0"/>
    <m/>
  </r>
  <r>
    <n v="88699"/>
    <x v="0"/>
    <x v="0"/>
    <x v="0"/>
    <x v="0"/>
    <x v="10"/>
    <x v="21"/>
    <x v="0"/>
    <x v="0"/>
    <s v="Tesseramento"/>
    <x v="1"/>
    <x v="0"/>
    <x v="0"/>
    <m/>
  </r>
  <r>
    <n v="147848"/>
    <x v="1"/>
    <x v="0"/>
    <x v="0"/>
    <x v="0"/>
    <x v="10"/>
    <x v="21"/>
    <x v="0"/>
    <x v="0"/>
    <s v="Tesseramento"/>
    <x v="1"/>
    <x v="6"/>
    <x v="0"/>
    <m/>
  </r>
  <r>
    <n v="107118"/>
    <x v="0"/>
    <x v="0"/>
    <x v="0"/>
    <x v="0"/>
    <x v="10"/>
    <x v="21"/>
    <x v="0"/>
    <x v="0"/>
    <s v="Tesseramento"/>
    <x v="1"/>
    <x v="0"/>
    <x v="0"/>
    <m/>
  </r>
  <r>
    <n v="155865"/>
    <x v="0"/>
    <x v="0"/>
    <x v="0"/>
    <x v="0"/>
    <x v="10"/>
    <x v="21"/>
    <x v="0"/>
    <x v="0"/>
    <s v="Tesseramento"/>
    <x v="1"/>
    <x v="4"/>
    <x v="0"/>
    <m/>
  </r>
  <r>
    <n v="182818"/>
    <x v="0"/>
    <x v="0"/>
    <x v="0"/>
    <x v="0"/>
    <x v="10"/>
    <x v="21"/>
    <x v="0"/>
    <x v="0"/>
    <s v="Tesseramento"/>
    <x v="1"/>
    <x v="4"/>
    <x v="0"/>
    <m/>
  </r>
  <r>
    <n v="201285"/>
    <x v="0"/>
    <x v="0"/>
    <x v="0"/>
    <x v="0"/>
    <x v="10"/>
    <x v="21"/>
    <x v="0"/>
    <x v="0"/>
    <s v="Tesseramento"/>
    <x v="1"/>
    <x v="3"/>
    <x v="0"/>
    <m/>
  </r>
  <r>
    <n v="132875"/>
    <x v="0"/>
    <x v="0"/>
    <x v="0"/>
    <x v="0"/>
    <x v="10"/>
    <x v="21"/>
    <x v="0"/>
    <x v="0"/>
    <s v="Tesseramento"/>
    <x v="1"/>
    <x v="0"/>
    <x v="0"/>
    <m/>
  </r>
  <r>
    <n v="133892"/>
    <x v="0"/>
    <x v="0"/>
    <x v="0"/>
    <x v="0"/>
    <x v="10"/>
    <x v="21"/>
    <x v="0"/>
    <x v="0"/>
    <s v="Tesseramento"/>
    <x v="1"/>
    <x v="4"/>
    <x v="0"/>
    <m/>
  </r>
  <r>
    <n v="81240"/>
    <x v="0"/>
    <x v="0"/>
    <x v="0"/>
    <x v="0"/>
    <x v="7"/>
    <x v="261"/>
    <x v="0"/>
    <x v="1"/>
    <s v="Tesseramento"/>
    <x v="3"/>
    <x v="4"/>
    <x v="0"/>
    <m/>
  </r>
  <r>
    <n v="160169"/>
    <x v="0"/>
    <x v="0"/>
    <x v="0"/>
    <x v="0"/>
    <x v="0"/>
    <x v="383"/>
    <x v="0"/>
    <x v="0"/>
    <s v="Tesseramento"/>
    <x v="0"/>
    <x v="3"/>
    <x v="0"/>
    <m/>
  </r>
  <r>
    <n v="207462"/>
    <x v="0"/>
    <x v="0"/>
    <x v="0"/>
    <x v="1"/>
    <x v="7"/>
    <x v="261"/>
    <x v="0"/>
    <x v="0"/>
    <s v="Tesseramento"/>
    <x v="3"/>
    <x v="4"/>
    <x v="0"/>
    <m/>
  </r>
  <r>
    <n v="141712"/>
    <x v="0"/>
    <x v="0"/>
    <x v="0"/>
    <x v="1"/>
    <x v="7"/>
    <x v="261"/>
    <x v="0"/>
    <x v="0"/>
    <s v="Tesseramento"/>
    <x v="3"/>
    <x v="3"/>
    <x v="0"/>
    <m/>
  </r>
  <r>
    <n v="204047"/>
    <x v="0"/>
    <x v="0"/>
    <x v="0"/>
    <x v="1"/>
    <x v="7"/>
    <x v="261"/>
    <x v="0"/>
    <x v="0"/>
    <s v="Tesseramento"/>
    <x v="3"/>
    <x v="3"/>
    <x v="0"/>
    <m/>
  </r>
  <r>
    <n v="181920"/>
    <x v="0"/>
    <x v="0"/>
    <x v="0"/>
    <x v="0"/>
    <x v="7"/>
    <x v="261"/>
    <x v="0"/>
    <x v="1"/>
    <s v="Tesseramento"/>
    <x v="3"/>
    <x v="3"/>
    <x v="0"/>
    <m/>
  </r>
  <r>
    <n v="207121"/>
    <x v="0"/>
    <x v="0"/>
    <x v="0"/>
    <x v="1"/>
    <x v="7"/>
    <x v="261"/>
    <x v="0"/>
    <x v="1"/>
    <s v="Tesseramento"/>
    <x v="3"/>
    <x v="3"/>
    <x v="0"/>
    <m/>
  </r>
  <r>
    <n v="232633"/>
    <x v="0"/>
    <x v="0"/>
    <x v="0"/>
    <x v="1"/>
    <x v="7"/>
    <x v="261"/>
    <x v="0"/>
    <x v="0"/>
    <s v="Tesseramento"/>
    <x v="3"/>
    <x v="0"/>
    <x v="0"/>
    <m/>
  </r>
  <r>
    <n v="150224"/>
    <x v="0"/>
    <x v="0"/>
    <x v="0"/>
    <x v="0"/>
    <x v="7"/>
    <x v="261"/>
    <x v="0"/>
    <x v="0"/>
    <s v="Tesseramento"/>
    <x v="3"/>
    <x v="4"/>
    <x v="0"/>
    <m/>
  </r>
  <r>
    <n v="91621"/>
    <x v="0"/>
    <x v="0"/>
    <x v="0"/>
    <x v="0"/>
    <x v="7"/>
    <x v="261"/>
    <x v="0"/>
    <x v="0"/>
    <s v="Tesseramento"/>
    <x v="3"/>
    <x v="3"/>
    <x v="0"/>
    <m/>
  </r>
  <r>
    <n v="159485"/>
    <x v="1"/>
    <x v="0"/>
    <x v="0"/>
    <x v="0"/>
    <x v="7"/>
    <x v="261"/>
    <x v="0"/>
    <x v="0"/>
    <s v="Tesseramento"/>
    <x v="3"/>
    <x v="6"/>
    <x v="0"/>
    <m/>
  </r>
  <r>
    <n v="161352"/>
    <x v="0"/>
    <x v="0"/>
    <x v="0"/>
    <x v="1"/>
    <x v="7"/>
    <x v="261"/>
    <x v="0"/>
    <x v="1"/>
    <s v="Tesseramento"/>
    <x v="3"/>
    <x v="4"/>
    <x v="0"/>
    <m/>
  </r>
  <r>
    <n v="34103"/>
    <x v="0"/>
    <x v="0"/>
    <x v="0"/>
    <x v="4"/>
    <x v="7"/>
    <x v="261"/>
    <x v="0"/>
    <x v="0"/>
    <s v="Tesseramento"/>
    <x v="3"/>
    <x v="4"/>
    <x v="0"/>
    <m/>
  </r>
  <r>
    <n v="65825"/>
    <x v="0"/>
    <x v="0"/>
    <x v="0"/>
    <x v="0"/>
    <x v="11"/>
    <x v="141"/>
    <x v="0"/>
    <x v="0"/>
    <s v="Tesseramento"/>
    <x v="1"/>
    <x v="0"/>
    <x v="0"/>
    <m/>
  </r>
  <r>
    <n v="165011"/>
    <x v="0"/>
    <x v="0"/>
    <x v="0"/>
    <x v="0"/>
    <x v="11"/>
    <x v="141"/>
    <x v="0"/>
    <x v="0"/>
    <s v="Tesseramento"/>
    <x v="1"/>
    <x v="3"/>
    <x v="0"/>
    <m/>
  </r>
  <r>
    <n v="77939"/>
    <x v="0"/>
    <x v="0"/>
    <x v="0"/>
    <x v="4"/>
    <x v="11"/>
    <x v="141"/>
    <x v="0"/>
    <x v="0"/>
    <s v="Tesseramento"/>
    <x v="1"/>
    <x v="0"/>
    <x v="0"/>
    <m/>
  </r>
  <r>
    <n v="189699"/>
    <x v="0"/>
    <x v="0"/>
    <x v="0"/>
    <x v="0"/>
    <x v="11"/>
    <x v="141"/>
    <x v="0"/>
    <x v="0"/>
    <s v="Tesseramento"/>
    <x v="1"/>
    <x v="3"/>
    <x v="0"/>
    <m/>
  </r>
  <r>
    <n v="125636"/>
    <x v="0"/>
    <x v="0"/>
    <x v="0"/>
    <x v="0"/>
    <x v="11"/>
    <x v="141"/>
    <x v="0"/>
    <x v="0"/>
    <s v="Tesseramento"/>
    <x v="1"/>
    <x v="0"/>
    <x v="0"/>
    <m/>
  </r>
  <r>
    <n v="189525"/>
    <x v="0"/>
    <x v="0"/>
    <x v="0"/>
    <x v="1"/>
    <x v="11"/>
    <x v="141"/>
    <x v="0"/>
    <x v="1"/>
    <s v="Tesseramento"/>
    <x v="1"/>
    <x v="3"/>
    <x v="0"/>
    <m/>
  </r>
  <r>
    <n v="232083"/>
    <x v="0"/>
    <x v="0"/>
    <x v="0"/>
    <x v="1"/>
    <x v="11"/>
    <x v="141"/>
    <x v="0"/>
    <x v="0"/>
    <s v="Tesseramento"/>
    <x v="1"/>
    <x v="1"/>
    <x v="0"/>
    <m/>
  </r>
  <r>
    <n v="29579"/>
    <x v="0"/>
    <x v="0"/>
    <x v="0"/>
    <x v="0"/>
    <x v="11"/>
    <x v="141"/>
    <x v="0"/>
    <x v="0"/>
    <s v="Tesseramento"/>
    <x v="1"/>
    <x v="0"/>
    <x v="0"/>
    <m/>
  </r>
  <r>
    <n v="218222"/>
    <x v="0"/>
    <x v="0"/>
    <x v="0"/>
    <x v="1"/>
    <x v="7"/>
    <x v="261"/>
    <x v="0"/>
    <x v="0"/>
    <s v="Tesseramento"/>
    <x v="3"/>
    <x v="0"/>
    <x v="0"/>
    <m/>
  </r>
  <r>
    <n v="89272"/>
    <x v="0"/>
    <x v="0"/>
    <x v="2"/>
    <x v="0"/>
    <x v="11"/>
    <x v="141"/>
    <x v="0"/>
    <x v="0"/>
    <s v="Tesseramento"/>
    <x v="1"/>
    <x v="3"/>
    <x v="0"/>
    <m/>
  </r>
  <r>
    <n v="235947"/>
    <x v="1"/>
    <x v="1"/>
    <x v="1"/>
    <x v="2"/>
    <x v="9"/>
    <x v="329"/>
    <x v="0"/>
    <x v="1"/>
    <s v="Tesseramento"/>
    <x v="1"/>
    <x v="5"/>
    <x v="0"/>
    <m/>
  </r>
  <r>
    <n v="221789"/>
    <x v="0"/>
    <x v="0"/>
    <x v="0"/>
    <x v="1"/>
    <x v="7"/>
    <x v="261"/>
    <x v="0"/>
    <x v="0"/>
    <s v="Tesseramento"/>
    <x v="3"/>
    <x v="0"/>
    <x v="0"/>
    <m/>
  </r>
  <r>
    <n v="160773"/>
    <x v="0"/>
    <x v="0"/>
    <x v="0"/>
    <x v="0"/>
    <x v="4"/>
    <x v="140"/>
    <x v="0"/>
    <x v="0"/>
    <s v="Tesseramento"/>
    <x v="0"/>
    <x v="0"/>
    <x v="0"/>
    <m/>
  </r>
  <r>
    <n v="54397"/>
    <x v="0"/>
    <x v="1"/>
    <x v="0"/>
    <x v="4"/>
    <x v="9"/>
    <x v="329"/>
    <x v="0"/>
    <x v="0"/>
    <s v="Tesseramento"/>
    <x v="1"/>
    <x v="0"/>
    <x v="0"/>
    <m/>
  </r>
  <r>
    <n v="101520"/>
    <x v="0"/>
    <x v="0"/>
    <x v="0"/>
    <x v="0"/>
    <x v="11"/>
    <x v="174"/>
    <x v="0"/>
    <x v="1"/>
    <s v="Tesseramento"/>
    <x v="3"/>
    <x v="0"/>
    <x v="0"/>
    <m/>
  </r>
  <r>
    <n v="29710"/>
    <x v="0"/>
    <x v="0"/>
    <x v="0"/>
    <x v="0"/>
    <x v="7"/>
    <x v="261"/>
    <x v="0"/>
    <x v="0"/>
    <s v="Tesseramento"/>
    <x v="3"/>
    <x v="4"/>
    <x v="0"/>
    <m/>
  </r>
  <r>
    <n v="235946"/>
    <x v="1"/>
    <x v="1"/>
    <x v="1"/>
    <x v="2"/>
    <x v="9"/>
    <x v="329"/>
    <x v="0"/>
    <x v="1"/>
    <s v="Tesseramento"/>
    <x v="1"/>
    <x v="5"/>
    <x v="0"/>
    <m/>
  </r>
  <r>
    <n v="85315"/>
    <x v="0"/>
    <x v="0"/>
    <x v="0"/>
    <x v="0"/>
    <x v="12"/>
    <x v="133"/>
    <x v="0"/>
    <x v="0"/>
    <s v="Tesseramento"/>
    <x v="0"/>
    <x v="4"/>
    <x v="0"/>
    <m/>
  </r>
  <r>
    <n v="85316"/>
    <x v="0"/>
    <x v="0"/>
    <x v="0"/>
    <x v="0"/>
    <x v="12"/>
    <x v="133"/>
    <x v="0"/>
    <x v="0"/>
    <s v="Tesseramento"/>
    <x v="0"/>
    <x v="4"/>
    <x v="0"/>
    <m/>
  </r>
  <r>
    <n v="155425"/>
    <x v="0"/>
    <x v="0"/>
    <x v="0"/>
    <x v="0"/>
    <x v="7"/>
    <x v="261"/>
    <x v="0"/>
    <x v="0"/>
    <s v="Tesseramento"/>
    <x v="3"/>
    <x v="1"/>
    <x v="0"/>
    <m/>
  </r>
  <r>
    <n v="84717"/>
    <x v="0"/>
    <x v="0"/>
    <x v="0"/>
    <x v="0"/>
    <x v="7"/>
    <x v="261"/>
    <x v="0"/>
    <x v="0"/>
    <s v="Tesseramento"/>
    <x v="3"/>
    <x v="4"/>
    <x v="0"/>
    <m/>
  </r>
  <r>
    <n v="220473"/>
    <x v="0"/>
    <x v="1"/>
    <x v="0"/>
    <x v="1"/>
    <x v="7"/>
    <x v="261"/>
    <x v="0"/>
    <x v="0"/>
    <s v="Tesseramento"/>
    <x v="3"/>
    <x v="4"/>
    <x v="0"/>
    <m/>
  </r>
  <r>
    <n v="40036"/>
    <x v="0"/>
    <x v="0"/>
    <x v="0"/>
    <x v="0"/>
    <x v="7"/>
    <x v="261"/>
    <x v="0"/>
    <x v="1"/>
    <s v="Tesseramento"/>
    <x v="3"/>
    <x v="4"/>
    <x v="0"/>
    <m/>
  </r>
  <r>
    <n v="205414"/>
    <x v="0"/>
    <x v="0"/>
    <x v="0"/>
    <x v="1"/>
    <x v="7"/>
    <x v="261"/>
    <x v="0"/>
    <x v="0"/>
    <s v="Tesseramento"/>
    <x v="3"/>
    <x v="0"/>
    <x v="0"/>
    <m/>
  </r>
  <r>
    <n v="192997"/>
    <x v="0"/>
    <x v="0"/>
    <x v="0"/>
    <x v="0"/>
    <x v="4"/>
    <x v="111"/>
    <x v="0"/>
    <x v="0"/>
    <s v="Tesseramento"/>
    <x v="3"/>
    <x v="0"/>
    <x v="0"/>
    <m/>
  </r>
  <r>
    <n v="14165"/>
    <x v="0"/>
    <x v="0"/>
    <x v="0"/>
    <x v="0"/>
    <x v="4"/>
    <x v="111"/>
    <x v="0"/>
    <x v="0"/>
    <s v="Tesseramento"/>
    <x v="3"/>
    <x v="4"/>
    <x v="0"/>
    <m/>
  </r>
  <r>
    <n v="67775"/>
    <x v="0"/>
    <x v="0"/>
    <x v="0"/>
    <x v="0"/>
    <x v="4"/>
    <x v="111"/>
    <x v="0"/>
    <x v="1"/>
    <s v="Tesseramento"/>
    <x v="3"/>
    <x v="1"/>
    <x v="0"/>
    <m/>
  </r>
  <r>
    <n v="51312"/>
    <x v="0"/>
    <x v="0"/>
    <x v="0"/>
    <x v="0"/>
    <x v="7"/>
    <x v="261"/>
    <x v="0"/>
    <x v="1"/>
    <s v="Tesseramento"/>
    <x v="3"/>
    <x v="3"/>
    <x v="0"/>
    <m/>
  </r>
  <r>
    <n v="166488"/>
    <x v="0"/>
    <x v="0"/>
    <x v="0"/>
    <x v="1"/>
    <x v="7"/>
    <x v="261"/>
    <x v="0"/>
    <x v="1"/>
    <s v="Tesseramento"/>
    <x v="3"/>
    <x v="3"/>
    <x v="0"/>
    <m/>
  </r>
  <r>
    <n v="34798"/>
    <x v="0"/>
    <x v="2"/>
    <x v="0"/>
    <x v="0"/>
    <x v="9"/>
    <x v="19"/>
    <x v="1"/>
    <x v="0"/>
    <s v="Tesseramento"/>
    <x v="1"/>
    <x v="8"/>
    <x v="0"/>
    <m/>
  </r>
  <r>
    <n v="34161"/>
    <x v="0"/>
    <x v="2"/>
    <x v="0"/>
    <x v="0"/>
    <x v="9"/>
    <x v="19"/>
    <x v="1"/>
    <x v="0"/>
    <s v="Tesseramento"/>
    <x v="1"/>
    <x v="9"/>
    <x v="0"/>
    <m/>
  </r>
  <r>
    <n v="205415"/>
    <x v="0"/>
    <x v="0"/>
    <x v="0"/>
    <x v="1"/>
    <x v="7"/>
    <x v="261"/>
    <x v="0"/>
    <x v="0"/>
    <s v="Tesseramento"/>
    <x v="3"/>
    <x v="0"/>
    <x v="0"/>
    <m/>
  </r>
  <r>
    <n v="227351"/>
    <x v="0"/>
    <x v="0"/>
    <x v="0"/>
    <x v="0"/>
    <x v="7"/>
    <x v="261"/>
    <x v="0"/>
    <x v="0"/>
    <s v="Tesseramento"/>
    <x v="3"/>
    <x v="0"/>
    <x v="0"/>
    <m/>
  </r>
  <r>
    <n v="173895"/>
    <x v="0"/>
    <x v="0"/>
    <x v="0"/>
    <x v="0"/>
    <x v="7"/>
    <x v="261"/>
    <x v="0"/>
    <x v="0"/>
    <s v="Tesseramento"/>
    <x v="3"/>
    <x v="0"/>
    <x v="0"/>
    <m/>
  </r>
  <r>
    <n v="204141"/>
    <x v="0"/>
    <x v="0"/>
    <x v="0"/>
    <x v="0"/>
    <x v="4"/>
    <x v="140"/>
    <x v="0"/>
    <x v="0"/>
    <s v="Tesseramento"/>
    <x v="0"/>
    <x v="1"/>
    <x v="0"/>
    <m/>
  </r>
  <r>
    <n v="42608"/>
    <x v="0"/>
    <x v="0"/>
    <x v="0"/>
    <x v="0"/>
    <x v="4"/>
    <x v="140"/>
    <x v="0"/>
    <x v="0"/>
    <s v="Tesseramento"/>
    <x v="0"/>
    <x v="4"/>
    <x v="0"/>
    <m/>
  </r>
  <r>
    <n v="228780"/>
    <x v="0"/>
    <x v="1"/>
    <x v="0"/>
    <x v="0"/>
    <x v="7"/>
    <x v="261"/>
    <x v="0"/>
    <x v="0"/>
    <s v="Tesseramento"/>
    <x v="3"/>
    <x v="3"/>
    <x v="0"/>
    <m/>
  </r>
  <r>
    <n v="194210"/>
    <x v="0"/>
    <x v="1"/>
    <x v="0"/>
    <x v="1"/>
    <x v="11"/>
    <x v="49"/>
    <x v="0"/>
    <x v="0"/>
    <s v="Tesseramento"/>
    <x v="1"/>
    <x v="0"/>
    <x v="0"/>
    <m/>
  </r>
  <r>
    <n v="163247"/>
    <x v="0"/>
    <x v="0"/>
    <x v="0"/>
    <x v="0"/>
    <x v="11"/>
    <x v="49"/>
    <x v="0"/>
    <x v="0"/>
    <s v="Tesseramento"/>
    <x v="1"/>
    <x v="1"/>
    <x v="0"/>
    <m/>
  </r>
  <r>
    <n v="121282"/>
    <x v="0"/>
    <x v="0"/>
    <x v="2"/>
    <x v="0"/>
    <x v="11"/>
    <x v="49"/>
    <x v="0"/>
    <x v="0"/>
    <s v="Tesseramento"/>
    <x v="1"/>
    <x v="0"/>
    <x v="0"/>
    <m/>
  </r>
  <r>
    <n v="184476"/>
    <x v="1"/>
    <x v="0"/>
    <x v="0"/>
    <x v="1"/>
    <x v="11"/>
    <x v="49"/>
    <x v="0"/>
    <x v="1"/>
    <s v="Tesseramento"/>
    <x v="1"/>
    <x v="6"/>
    <x v="0"/>
    <m/>
  </r>
  <r>
    <n v="201854"/>
    <x v="1"/>
    <x v="0"/>
    <x v="0"/>
    <x v="0"/>
    <x v="11"/>
    <x v="49"/>
    <x v="0"/>
    <x v="0"/>
    <s v="Tesseramento"/>
    <x v="1"/>
    <x v="7"/>
    <x v="0"/>
    <m/>
  </r>
  <r>
    <n v="27449"/>
    <x v="0"/>
    <x v="0"/>
    <x v="0"/>
    <x v="0"/>
    <x v="8"/>
    <x v="311"/>
    <x v="0"/>
    <x v="0"/>
    <s v="Tesseramento"/>
    <x v="1"/>
    <x v="0"/>
    <x v="0"/>
    <m/>
  </r>
  <r>
    <n v="211166"/>
    <x v="0"/>
    <x v="0"/>
    <x v="0"/>
    <x v="0"/>
    <x v="8"/>
    <x v="311"/>
    <x v="0"/>
    <x v="0"/>
    <s v="Tesseramento"/>
    <x v="1"/>
    <x v="3"/>
    <x v="0"/>
    <m/>
  </r>
  <r>
    <n v="208907"/>
    <x v="0"/>
    <x v="0"/>
    <x v="0"/>
    <x v="0"/>
    <x v="8"/>
    <x v="311"/>
    <x v="0"/>
    <x v="0"/>
    <s v="Tesseramento"/>
    <x v="1"/>
    <x v="0"/>
    <x v="0"/>
    <m/>
  </r>
  <r>
    <n v="152297"/>
    <x v="0"/>
    <x v="0"/>
    <x v="0"/>
    <x v="3"/>
    <x v="8"/>
    <x v="311"/>
    <x v="0"/>
    <x v="0"/>
    <s v="Tesseramento"/>
    <x v="1"/>
    <x v="4"/>
    <x v="0"/>
    <m/>
  </r>
  <r>
    <n v="235725"/>
    <x v="0"/>
    <x v="0"/>
    <x v="1"/>
    <x v="2"/>
    <x v="0"/>
    <x v="383"/>
    <x v="0"/>
    <x v="0"/>
    <s v="Tesseramento"/>
    <x v="0"/>
    <x v="0"/>
    <x v="0"/>
    <m/>
  </r>
  <r>
    <n v="228778"/>
    <x v="0"/>
    <x v="1"/>
    <x v="0"/>
    <x v="1"/>
    <x v="7"/>
    <x v="261"/>
    <x v="0"/>
    <x v="0"/>
    <s v="Tesseramento"/>
    <x v="3"/>
    <x v="0"/>
    <x v="0"/>
    <m/>
  </r>
  <r>
    <n v="62625"/>
    <x v="0"/>
    <x v="0"/>
    <x v="2"/>
    <x v="4"/>
    <x v="7"/>
    <x v="45"/>
    <x v="0"/>
    <x v="0"/>
    <s v="Tesseramento"/>
    <x v="1"/>
    <x v="0"/>
    <x v="0"/>
    <m/>
  </r>
  <r>
    <n v="231020"/>
    <x v="0"/>
    <x v="1"/>
    <x v="0"/>
    <x v="0"/>
    <x v="7"/>
    <x v="261"/>
    <x v="0"/>
    <x v="0"/>
    <s v="Tesseramento"/>
    <x v="3"/>
    <x v="0"/>
    <x v="0"/>
    <m/>
  </r>
  <r>
    <n v="22170"/>
    <x v="0"/>
    <x v="0"/>
    <x v="0"/>
    <x v="0"/>
    <x v="7"/>
    <x v="45"/>
    <x v="0"/>
    <x v="0"/>
    <s v="Tesseramento"/>
    <x v="1"/>
    <x v="3"/>
    <x v="0"/>
    <m/>
  </r>
  <r>
    <n v="90852"/>
    <x v="0"/>
    <x v="0"/>
    <x v="0"/>
    <x v="0"/>
    <x v="7"/>
    <x v="45"/>
    <x v="0"/>
    <x v="0"/>
    <s v="Tesseramento"/>
    <x v="1"/>
    <x v="0"/>
    <x v="0"/>
    <m/>
  </r>
  <r>
    <n v="34110"/>
    <x v="0"/>
    <x v="0"/>
    <x v="0"/>
    <x v="0"/>
    <x v="7"/>
    <x v="261"/>
    <x v="0"/>
    <x v="0"/>
    <s v="Tesseramento"/>
    <x v="3"/>
    <x v="3"/>
    <x v="0"/>
    <m/>
  </r>
  <r>
    <n v="232863"/>
    <x v="1"/>
    <x v="0"/>
    <x v="0"/>
    <x v="2"/>
    <x v="1"/>
    <x v="28"/>
    <x v="0"/>
    <x v="1"/>
    <s v="Tesseramento"/>
    <x v="1"/>
    <x v="5"/>
    <x v="0"/>
    <m/>
  </r>
  <r>
    <n v="34402"/>
    <x v="0"/>
    <x v="2"/>
    <x v="0"/>
    <x v="4"/>
    <x v="1"/>
    <x v="28"/>
    <x v="1"/>
    <x v="0"/>
    <s v="Tesseramento"/>
    <x v="1"/>
    <x v="9"/>
    <x v="0"/>
    <m/>
  </r>
  <r>
    <n v="196898"/>
    <x v="0"/>
    <x v="0"/>
    <x v="2"/>
    <x v="0"/>
    <x v="7"/>
    <x v="261"/>
    <x v="0"/>
    <x v="0"/>
    <s v="Tesseramento"/>
    <x v="3"/>
    <x v="0"/>
    <x v="0"/>
    <m/>
  </r>
  <r>
    <n v="235734"/>
    <x v="0"/>
    <x v="0"/>
    <x v="1"/>
    <x v="1"/>
    <x v="7"/>
    <x v="261"/>
    <x v="0"/>
    <x v="0"/>
    <s v="Tesseramento"/>
    <x v="3"/>
    <x v="0"/>
    <x v="0"/>
    <m/>
  </r>
  <r>
    <n v="53509"/>
    <x v="0"/>
    <x v="0"/>
    <x v="0"/>
    <x v="0"/>
    <x v="9"/>
    <x v="19"/>
    <x v="0"/>
    <x v="0"/>
    <s v="Tesseramento"/>
    <x v="1"/>
    <x v="4"/>
    <x v="0"/>
    <m/>
  </r>
  <r>
    <n v="210759"/>
    <x v="0"/>
    <x v="1"/>
    <x v="0"/>
    <x v="0"/>
    <x v="7"/>
    <x v="168"/>
    <x v="0"/>
    <x v="0"/>
    <s v="Tesseramento"/>
    <x v="1"/>
    <x v="1"/>
    <x v="0"/>
    <m/>
  </r>
  <r>
    <n v="211744"/>
    <x v="0"/>
    <x v="1"/>
    <x v="0"/>
    <x v="0"/>
    <x v="7"/>
    <x v="168"/>
    <x v="0"/>
    <x v="0"/>
    <s v="Tesseramento"/>
    <x v="1"/>
    <x v="1"/>
    <x v="0"/>
    <m/>
  </r>
  <r>
    <n v="181523"/>
    <x v="0"/>
    <x v="1"/>
    <x v="0"/>
    <x v="0"/>
    <x v="7"/>
    <x v="168"/>
    <x v="0"/>
    <x v="0"/>
    <s v="Tesseramento"/>
    <x v="1"/>
    <x v="0"/>
    <x v="0"/>
    <m/>
  </r>
  <r>
    <n v="229918"/>
    <x v="0"/>
    <x v="0"/>
    <x v="0"/>
    <x v="0"/>
    <x v="7"/>
    <x v="168"/>
    <x v="0"/>
    <x v="0"/>
    <s v="Tesseramento"/>
    <x v="1"/>
    <x v="3"/>
    <x v="0"/>
    <m/>
  </r>
  <r>
    <n v="229919"/>
    <x v="0"/>
    <x v="1"/>
    <x v="0"/>
    <x v="0"/>
    <x v="7"/>
    <x v="168"/>
    <x v="0"/>
    <x v="0"/>
    <s v="Tesseramento"/>
    <x v="1"/>
    <x v="0"/>
    <x v="0"/>
    <m/>
  </r>
  <r>
    <n v="14500"/>
    <x v="0"/>
    <x v="0"/>
    <x v="0"/>
    <x v="0"/>
    <x v="2"/>
    <x v="42"/>
    <x v="0"/>
    <x v="0"/>
    <s v="Tesseramento"/>
    <x v="1"/>
    <x v="4"/>
    <x v="0"/>
    <m/>
  </r>
  <r>
    <n v="219597"/>
    <x v="0"/>
    <x v="1"/>
    <x v="0"/>
    <x v="1"/>
    <x v="7"/>
    <x v="168"/>
    <x v="0"/>
    <x v="0"/>
    <s v="Tesseramento"/>
    <x v="1"/>
    <x v="0"/>
    <x v="0"/>
    <m/>
  </r>
  <r>
    <n v="211121"/>
    <x v="0"/>
    <x v="1"/>
    <x v="0"/>
    <x v="1"/>
    <x v="7"/>
    <x v="168"/>
    <x v="0"/>
    <x v="0"/>
    <s v="Tesseramento"/>
    <x v="1"/>
    <x v="0"/>
    <x v="0"/>
    <m/>
  </r>
  <r>
    <n v="235571"/>
    <x v="0"/>
    <x v="0"/>
    <x v="1"/>
    <x v="0"/>
    <x v="1"/>
    <x v="1"/>
    <x v="0"/>
    <x v="0"/>
    <s v="Tesseramento"/>
    <x v="0"/>
    <x v="4"/>
    <x v="0"/>
    <m/>
  </r>
  <r>
    <n v="209966"/>
    <x v="0"/>
    <x v="1"/>
    <x v="0"/>
    <x v="0"/>
    <x v="7"/>
    <x v="168"/>
    <x v="0"/>
    <x v="0"/>
    <s v="Tesseramento"/>
    <x v="1"/>
    <x v="1"/>
    <x v="0"/>
    <m/>
  </r>
  <r>
    <n v="219591"/>
    <x v="0"/>
    <x v="1"/>
    <x v="0"/>
    <x v="2"/>
    <x v="7"/>
    <x v="168"/>
    <x v="0"/>
    <x v="0"/>
    <s v="Tesseramento"/>
    <x v="1"/>
    <x v="1"/>
    <x v="0"/>
    <m/>
  </r>
  <r>
    <n v="233245"/>
    <x v="0"/>
    <x v="1"/>
    <x v="0"/>
    <x v="1"/>
    <x v="7"/>
    <x v="168"/>
    <x v="0"/>
    <x v="1"/>
    <s v="Tesseramento"/>
    <x v="1"/>
    <x v="3"/>
    <x v="0"/>
    <m/>
  </r>
  <r>
    <n v="91909"/>
    <x v="0"/>
    <x v="0"/>
    <x v="0"/>
    <x v="0"/>
    <x v="1"/>
    <x v="1"/>
    <x v="0"/>
    <x v="0"/>
    <s v="Tesseramento"/>
    <x v="0"/>
    <x v="0"/>
    <x v="0"/>
    <m/>
  </r>
  <r>
    <n v="203480"/>
    <x v="0"/>
    <x v="0"/>
    <x v="0"/>
    <x v="1"/>
    <x v="1"/>
    <x v="1"/>
    <x v="0"/>
    <x v="0"/>
    <s v="Tesseramento"/>
    <x v="0"/>
    <x v="3"/>
    <x v="0"/>
    <m/>
  </r>
  <r>
    <n v="235738"/>
    <x v="0"/>
    <x v="1"/>
    <x v="1"/>
    <x v="0"/>
    <x v="7"/>
    <x v="168"/>
    <x v="0"/>
    <x v="0"/>
    <s v="Tesseramento"/>
    <x v="1"/>
    <x v="0"/>
    <x v="0"/>
    <m/>
  </r>
  <r>
    <n v="99534"/>
    <x v="0"/>
    <x v="0"/>
    <x v="2"/>
    <x v="0"/>
    <x v="11"/>
    <x v="91"/>
    <x v="0"/>
    <x v="0"/>
    <s v="Tesseramento"/>
    <x v="1"/>
    <x v="0"/>
    <x v="0"/>
    <m/>
  </r>
  <r>
    <n v="176369"/>
    <x v="0"/>
    <x v="0"/>
    <x v="2"/>
    <x v="4"/>
    <x v="11"/>
    <x v="91"/>
    <x v="0"/>
    <x v="0"/>
    <s v="Tesseramento"/>
    <x v="1"/>
    <x v="0"/>
    <x v="0"/>
    <m/>
  </r>
  <r>
    <n v="235739"/>
    <x v="0"/>
    <x v="1"/>
    <x v="1"/>
    <x v="1"/>
    <x v="7"/>
    <x v="168"/>
    <x v="0"/>
    <x v="1"/>
    <s v="Tesseramento"/>
    <x v="1"/>
    <x v="0"/>
    <x v="0"/>
    <m/>
  </r>
  <r>
    <n v="235820"/>
    <x v="0"/>
    <x v="1"/>
    <x v="1"/>
    <x v="1"/>
    <x v="8"/>
    <x v="311"/>
    <x v="0"/>
    <x v="0"/>
    <s v="Tesseramento"/>
    <x v="1"/>
    <x v="0"/>
    <x v="0"/>
    <m/>
  </r>
  <r>
    <n v="152362"/>
    <x v="0"/>
    <x v="0"/>
    <x v="0"/>
    <x v="1"/>
    <x v="4"/>
    <x v="54"/>
    <x v="0"/>
    <x v="0"/>
    <s v="Tesseramento"/>
    <x v="1"/>
    <x v="4"/>
    <x v="0"/>
    <m/>
  </r>
  <r>
    <n v="205598"/>
    <x v="1"/>
    <x v="0"/>
    <x v="0"/>
    <x v="0"/>
    <x v="4"/>
    <x v="54"/>
    <x v="0"/>
    <x v="0"/>
    <s v="Tesseramento"/>
    <x v="1"/>
    <x v="6"/>
    <x v="0"/>
    <m/>
  </r>
  <r>
    <n v="38180"/>
    <x v="0"/>
    <x v="0"/>
    <x v="0"/>
    <x v="0"/>
    <x v="9"/>
    <x v="16"/>
    <x v="0"/>
    <x v="0"/>
    <s v="Tesseramento"/>
    <x v="1"/>
    <x v="3"/>
    <x v="0"/>
    <m/>
  </r>
  <r>
    <n v="102387"/>
    <x v="0"/>
    <x v="0"/>
    <x v="2"/>
    <x v="1"/>
    <x v="3"/>
    <x v="331"/>
    <x v="0"/>
    <x v="1"/>
    <s v="Tesseramento"/>
    <x v="1"/>
    <x v="0"/>
    <x v="0"/>
    <m/>
  </r>
  <r>
    <n v="182377"/>
    <x v="0"/>
    <x v="0"/>
    <x v="0"/>
    <x v="0"/>
    <x v="11"/>
    <x v="91"/>
    <x v="0"/>
    <x v="0"/>
    <s v="Tesseramento"/>
    <x v="1"/>
    <x v="1"/>
    <x v="0"/>
    <m/>
  </r>
  <r>
    <n v="69076"/>
    <x v="0"/>
    <x v="0"/>
    <x v="0"/>
    <x v="0"/>
    <x v="7"/>
    <x v="168"/>
    <x v="0"/>
    <x v="0"/>
    <s v="Tesseramento"/>
    <x v="1"/>
    <x v="4"/>
    <x v="0"/>
    <m/>
  </r>
  <r>
    <n v="188306"/>
    <x v="0"/>
    <x v="0"/>
    <x v="0"/>
    <x v="0"/>
    <x v="7"/>
    <x v="168"/>
    <x v="0"/>
    <x v="0"/>
    <s v="Tesseramento"/>
    <x v="1"/>
    <x v="3"/>
    <x v="0"/>
    <m/>
  </r>
  <r>
    <n v="81396"/>
    <x v="0"/>
    <x v="0"/>
    <x v="0"/>
    <x v="0"/>
    <x v="7"/>
    <x v="168"/>
    <x v="0"/>
    <x v="0"/>
    <s v="Tesseramento"/>
    <x v="1"/>
    <x v="3"/>
    <x v="0"/>
    <m/>
  </r>
  <r>
    <n v="170722"/>
    <x v="0"/>
    <x v="0"/>
    <x v="0"/>
    <x v="0"/>
    <x v="7"/>
    <x v="168"/>
    <x v="0"/>
    <x v="1"/>
    <s v="Tesseramento"/>
    <x v="1"/>
    <x v="0"/>
    <x v="0"/>
    <m/>
  </r>
  <r>
    <n v="171676"/>
    <x v="0"/>
    <x v="0"/>
    <x v="0"/>
    <x v="0"/>
    <x v="7"/>
    <x v="168"/>
    <x v="0"/>
    <x v="0"/>
    <s v="Tesseramento"/>
    <x v="1"/>
    <x v="0"/>
    <x v="0"/>
    <m/>
  </r>
  <r>
    <n v="29482"/>
    <x v="0"/>
    <x v="0"/>
    <x v="0"/>
    <x v="0"/>
    <x v="7"/>
    <x v="168"/>
    <x v="0"/>
    <x v="0"/>
    <s v="Tesseramento"/>
    <x v="1"/>
    <x v="3"/>
    <x v="0"/>
    <m/>
  </r>
  <r>
    <n v="204712"/>
    <x v="0"/>
    <x v="0"/>
    <x v="0"/>
    <x v="0"/>
    <x v="7"/>
    <x v="168"/>
    <x v="0"/>
    <x v="0"/>
    <s v="Tesseramento"/>
    <x v="1"/>
    <x v="3"/>
    <x v="0"/>
    <m/>
  </r>
  <r>
    <n v="186590"/>
    <x v="0"/>
    <x v="0"/>
    <x v="0"/>
    <x v="0"/>
    <x v="7"/>
    <x v="168"/>
    <x v="0"/>
    <x v="0"/>
    <s v="Tesseramento"/>
    <x v="1"/>
    <x v="3"/>
    <x v="0"/>
    <m/>
  </r>
  <r>
    <n v="119808"/>
    <x v="0"/>
    <x v="0"/>
    <x v="0"/>
    <x v="0"/>
    <x v="7"/>
    <x v="168"/>
    <x v="0"/>
    <x v="1"/>
    <s v="Tesseramento"/>
    <x v="1"/>
    <x v="0"/>
    <x v="0"/>
    <m/>
  </r>
  <r>
    <n v="124711"/>
    <x v="0"/>
    <x v="0"/>
    <x v="0"/>
    <x v="0"/>
    <x v="7"/>
    <x v="168"/>
    <x v="0"/>
    <x v="1"/>
    <s v="Tesseramento"/>
    <x v="1"/>
    <x v="4"/>
    <x v="0"/>
    <m/>
  </r>
  <r>
    <n v="208135"/>
    <x v="0"/>
    <x v="0"/>
    <x v="0"/>
    <x v="0"/>
    <x v="7"/>
    <x v="168"/>
    <x v="0"/>
    <x v="0"/>
    <s v="Tesseramento"/>
    <x v="1"/>
    <x v="0"/>
    <x v="0"/>
    <m/>
  </r>
  <r>
    <n v="194317"/>
    <x v="0"/>
    <x v="0"/>
    <x v="0"/>
    <x v="0"/>
    <x v="7"/>
    <x v="168"/>
    <x v="0"/>
    <x v="0"/>
    <s v="Tesseramento"/>
    <x v="1"/>
    <x v="0"/>
    <x v="0"/>
    <m/>
  </r>
  <r>
    <n v="187970"/>
    <x v="0"/>
    <x v="0"/>
    <x v="0"/>
    <x v="0"/>
    <x v="7"/>
    <x v="168"/>
    <x v="0"/>
    <x v="0"/>
    <s v="Tesseramento"/>
    <x v="1"/>
    <x v="0"/>
    <x v="0"/>
    <m/>
  </r>
  <r>
    <n v="229669"/>
    <x v="0"/>
    <x v="0"/>
    <x v="0"/>
    <x v="2"/>
    <x v="7"/>
    <x v="33"/>
    <x v="0"/>
    <x v="1"/>
    <s v="Tesseramento"/>
    <x v="1"/>
    <x v="0"/>
    <x v="0"/>
    <m/>
  </r>
  <r>
    <n v="139679"/>
    <x v="0"/>
    <x v="0"/>
    <x v="0"/>
    <x v="0"/>
    <x v="7"/>
    <x v="74"/>
    <x v="0"/>
    <x v="0"/>
    <s v="Tesseramento"/>
    <x v="1"/>
    <x v="0"/>
    <x v="0"/>
    <m/>
  </r>
  <r>
    <n v="107432"/>
    <x v="0"/>
    <x v="1"/>
    <x v="0"/>
    <x v="4"/>
    <x v="7"/>
    <x v="33"/>
    <x v="0"/>
    <x v="0"/>
    <s v="Tesseramento"/>
    <x v="1"/>
    <x v="0"/>
    <x v="0"/>
    <m/>
  </r>
  <r>
    <n v="189104"/>
    <x v="0"/>
    <x v="0"/>
    <x v="0"/>
    <x v="0"/>
    <x v="7"/>
    <x v="74"/>
    <x v="0"/>
    <x v="0"/>
    <s v="Tesseramento"/>
    <x v="1"/>
    <x v="0"/>
    <x v="0"/>
    <m/>
  </r>
  <r>
    <n v="80837"/>
    <x v="0"/>
    <x v="0"/>
    <x v="0"/>
    <x v="0"/>
    <x v="7"/>
    <x v="74"/>
    <x v="0"/>
    <x v="0"/>
    <s v="Tesseramento"/>
    <x v="1"/>
    <x v="4"/>
    <x v="0"/>
    <m/>
  </r>
  <r>
    <n v="82543"/>
    <x v="0"/>
    <x v="0"/>
    <x v="0"/>
    <x v="0"/>
    <x v="7"/>
    <x v="74"/>
    <x v="0"/>
    <x v="0"/>
    <s v="Tesseramento"/>
    <x v="1"/>
    <x v="3"/>
    <x v="0"/>
    <m/>
  </r>
  <r>
    <n v="181495"/>
    <x v="1"/>
    <x v="0"/>
    <x v="0"/>
    <x v="2"/>
    <x v="7"/>
    <x v="168"/>
    <x v="0"/>
    <x v="0"/>
    <s v="Tesseramento"/>
    <x v="1"/>
    <x v="5"/>
    <x v="0"/>
    <m/>
  </r>
  <r>
    <n v="141661"/>
    <x v="1"/>
    <x v="0"/>
    <x v="0"/>
    <x v="0"/>
    <x v="7"/>
    <x v="168"/>
    <x v="0"/>
    <x v="1"/>
    <s v="Tesseramento"/>
    <x v="1"/>
    <x v="6"/>
    <x v="0"/>
    <s v="B"/>
  </r>
  <r>
    <n v="141662"/>
    <x v="1"/>
    <x v="0"/>
    <x v="0"/>
    <x v="0"/>
    <x v="7"/>
    <x v="168"/>
    <x v="0"/>
    <x v="1"/>
    <s v="Tesseramento"/>
    <x v="1"/>
    <x v="7"/>
    <x v="0"/>
    <m/>
  </r>
  <r>
    <n v="173417"/>
    <x v="1"/>
    <x v="0"/>
    <x v="0"/>
    <x v="1"/>
    <x v="7"/>
    <x v="168"/>
    <x v="0"/>
    <x v="1"/>
    <s v="Tesseramento"/>
    <x v="1"/>
    <x v="5"/>
    <x v="0"/>
    <m/>
  </r>
  <r>
    <n v="232765"/>
    <x v="1"/>
    <x v="1"/>
    <x v="0"/>
    <x v="2"/>
    <x v="7"/>
    <x v="74"/>
    <x v="0"/>
    <x v="0"/>
    <s v="Tesseramento"/>
    <x v="1"/>
    <x v="5"/>
    <x v="0"/>
    <m/>
  </r>
  <r>
    <n v="221914"/>
    <x v="1"/>
    <x v="1"/>
    <x v="0"/>
    <x v="2"/>
    <x v="7"/>
    <x v="74"/>
    <x v="0"/>
    <x v="0"/>
    <s v="Tesseramento"/>
    <x v="1"/>
    <x v="5"/>
    <x v="0"/>
    <m/>
  </r>
  <r>
    <n v="225441"/>
    <x v="1"/>
    <x v="0"/>
    <x v="0"/>
    <x v="3"/>
    <x v="7"/>
    <x v="168"/>
    <x v="0"/>
    <x v="0"/>
    <s v="Tesseramento"/>
    <x v="1"/>
    <x v="5"/>
    <x v="0"/>
    <m/>
  </r>
  <r>
    <n v="205593"/>
    <x v="1"/>
    <x v="0"/>
    <x v="2"/>
    <x v="1"/>
    <x v="7"/>
    <x v="168"/>
    <x v="0"/>
    <x v="1"/>
    <s v="Tesseramento"/>
    <x v="1"/>
    <x v="5"/>
    <x v="0"/>
    <m/>
  </r>
  <r>
    <n v="208590"/>
    <x v="1"/>
    <x v="0"/>
    <x v="0"/>
    <x v="1"/>
    <x v="7"/>
    <x v="168"/>
    <x v="0"/>
    <x v="0"/>
    <s v="Tesseramento"/>
    <x v="1"/>
    <x v="5"/>
    <x v="0"/>
    <m/>
  </r>
  <r>
    <n v="224866"/>
    <x v="1"/>
    <x v="0"/>
    <x v="0"/>
    <x v="1"/>
    <x v="7"/>
    <x v="168"/>
    <x v="0"/>
    <x v="0"/>
    <s v="Tesseramento"/>
    <x v="1"/>
    <x v="5"/>
    <x v="0"/>
    <m/>
  </r>
  <r>
    <n v="111156"/>
    <x v="0"/>
    <x v="0"/>
    <x v="0"/>
    <x v="0"/>
    <x v="4"/>
    <x v="88"/>
    <x v="0"/>
    <x v="0"/>
    <s v="Tesseramento"/>
    <x v="1"/>
    <x v="0"/>
    <x v="0"/>
    <m/>
  </r>
  <r>
    <n v="29283"/>
    <x v="0"/>
    <x v="0"/>
    <x v="0"/>
    <x v="0"/>
    <x v="4"/>
    <x v="54"/>
    <x v="0"/>
    <x v="1"/>
    <s v="Tesseramento"/>
    <x v="1"/>
    <x v="3"/>
    <x v="0"/>
    <m/>
  </r>
  <r>
    <n v="111155"/>
    <x v="0"/>
    <x v="0"/>
    <x v="0"/>
    <x v="0"/>
    <x v="4"/>
    <x v="88"/>
    <x v="0"/>
    <x v="0"/>
    <s v="Tesseramento"/>
    <x v="1"/>
    <x v="0"/>
    <x v="0"/>
    <m/>
  </r>
  <r>
    <n v="220845"/>
    <x v="1"/>
    <x v="0"/>
    <x v="0"/>
    <x v="2"/>
    <x v="7"/>
    <x v="168"/>
    <x v="0"/>
    <x v="0"/>
    <s v="Tesseramento"/>
    <x v="1"/>
    <x v="5"/>
    <x v="0"/>
    <m/>
  </r>
  <r>
    <n v="132277"/>
    <x v="0"/>
    <x v="0"/>
    <x v="0"/>
    <x v="0"/>
    <x v="4"/>
    <x v="54"/>
    <x v="0"/>
    <x v="1"/>
    <s v="Tesseramento"/>
    <x v="1"/>
    <x v="0"/>
    <x v="0"/>
    <m/>
  </r>
  <r>
    <n v="88661"/>
    <x v="0"/>
    <x v="0"/>
    <x v="0"/>
    <x v="0"/>
    <x v="4"/>
    <x v="54"/>
    <x v="0"/>
    <x v="0"/>
    <s v="Tesseramento"/>
    <x v="1"/>
    <x v="3"/>
    <x v="0"/>
    <m/>
  </r>
  <r>
    <n v="175486"/>
    <x v="0"/>
    <x v="0"/>
    <x v="0"/>
    <x v="0"/>
    <x v="2"/>
    <x v="286"/>
    <x v="0"/>
    <x v="0"/>
    <s v="Tesseramento"/>
    <x v="1"/>
    <x v="0"/>
    <x v="0"/>
    <m/>
  </r>
  <r>
    <n v="184664"/>
    <x v="0"/>
    <x v="0"/>
    <x v="0"/>
    <x v="0"/>
    <x v="4"/>
    <x v="54"/>
    <x v="0"/>
    <x v="1"/>
    <s v="Tesseramento"/>
    <x v="1"/>
    <x v="3"/>
    <x v="0"/>
    <m/>
  </r>
  <r>
    <n v="186526"/>
    <x v="0"/>
    <x v="0"/>
    <x v="0"/>
    <x v="0"/>
    <x v="12"/>
    <x v="122"/>
    <x v="0"/>
    <x v="0"/>
    <s v="Tesseramento"/>
    <x v="0"/>
    <x v="0"/>
    <x v="0"/>
    <m/>
  </r>
  <r>
    <n v="110583"/>
    <x v="0"/>
    <x v="0"/>
    <x v="0"/>
    <x v="0"/>
    <x v="12"/>
    <x v="122"/>
    <x v="0"/>
    <x v="0"/>
    <s v="Tesseramento"/>
    <x v="0"/>
    <x v="4"/>
    <x v="0"/>
    <m/>
  </r>
  <r>
    <n v="207546"/>
    <x v="0"/>
    <x v="0"/>
    <x v="0"/>
    <x v="0"/>
    <x v="12"/>
    <x v="122"/>
    <x v="0"/>
    <x v="0"/>
    <s v="Tesseramento"/>
    <x v="0"/>
    <x v="3"/>
    <x v="0"/>
    <m/>
  </r>
  <r>
    <n v="124427"/>
    <x v="0"/>
    <x v="0"/>
    <x v="0"/>
    <x v="0"/>
    <x v="12"/>
    <x v="122"/>
    <x v="0"/>
    <x v="1"/>
    <s v="Tesseramento"/>
    <x v="0"/>
    <x v="4"/>
    <x v="0"/>
    <m/>
  </r>
  <r>
    <n v="236842"/>
    <x v="0"/>
    <x v="1"/>
    <x v="1"/>
    <x v="1"/>
    <x v="0"/>
    <x v="66"/>
    <x v="0"/>
    <x v="0"/>
    <s v="Tesseramento"/>
    <x v="1"/>
    <x v="0"/>
    <x v="0"/>
    <m/>
  </r>
  <r>
    <n v="185306"/>
    <x v="0"/>
    <x v="0"/>
    <x v="0"/>
    <x v="3"/>
    <x v="4"/>
    <x v="50"/>
    <x v="0"/>
    <x v="0"/>
    <s v="Tesseramento"/>
    <x v="1"/>
    <x v="4"/>
    <x v="0"/>
    <m/>
  </r>
  <r>
    <n v="34715"/>
    <x v="0"/>
    <x v="0"/>
    <x v="0"/>
    <x v="0"/>
    <x v="12"/>
    <x v="122"/>
    <x v="0"/>
    <x v="0"/>
    <s v="Tesseramento"/>
    <x v="0"/>
    <x v="4"/>
    <x v="0"/>
    <m/>
  </r>
  <r>
    <n v="119435"/>
    <x v="0"/>
    <x v="0"/>
    <x v="0"/>
    <x v="0"/>
    <x v="12"/>
    <x v="122"/>
    <x v="0"/>
    <x v="1"/>
    <s v="Tesseramento"/>
    <x v="0"/>
    <x v="4"/>
    <x v="0"/>
    <m/>
  </r>
  <r>
    <n v="94079"/>
    <x v="0"/>
    <x v="0"/>
    <x v="0"/>
    <x v="0"/>
    <x v="12"/>
    <x v="122"/>
    <x v="0"/>
    <x v="0"/>
    <s v="Tesseramento"/>
    <x v="0"/>
    <x v="0"/>
    <x v="0"/>
    <m/>
  </r>
  <r>
    <n v="70036"/>
    <x v="0"/>
    <x v="0"/>
    <x v="0"/>
    <x v="0"/>
    <x v="12"/>
    <x v="122"/>
    <x v="0"/>
    <x v="0"/>
    <s v="Tesseramento"/>
    <x v="0"/>
    <x v="4"/>
    <x v="0"/>
    <m/>
  </r>
  <r>
    <n v="158800"/>
    <x v="0"/>
    <x v="0"/>
    <x v="0"/>
    <x v="0"/>
    <x v="4"/>
    <x v="50"/>
    <x v="0"/>
    <x v="0"/>
    <s v="Tesseramento"/>
    <x v="1"/>
    <x v="0"/>
    <x v="0"/>
    <m/>
  </r>
  <r>
    <n v="34716"/>
    <x v="0"/>
    <x v="0"/>
    <x v="0"/>
    <x v="0"/>
    <x v="12"/>
    <x v="122"/>
    <x v="0"/>
    <x v="0"/>
    <s v="Tesseramento"/>
    <x v="0"/>
    <x v="4"/>
    <x v="0"/>
    <m/>
  </r>
  <r>
    <n v="167840"/>
    <x v="0"/>
    <x v="0"/>
    <x v="0"/>
    <x v="0"/>
    <x v="12"/>
    <x v="122"/>
    <x v="0"/>
    <x v="0"/>
    <s v="Tesseramento"/>
    <x v="0"/>
    <x v="0"/>
    <x v="0"/>
    <m/>
  </r>
  <r>
    <n v="34719"/>
    <x v="0"/>
    <x v="0"/>
    <x v="0"/>
    <x v="0"/>
    <x v="12"/>
    <x v="122"/>
    <x v="0"/>
    <x v="0"/>
    <s v="Tesseramento"/>
    <x v="0"/>
    <x v="4"/>
    <x v="0"/>
    <m/>
  </r>
  <r>
    <n v="34720"/>
    <x v="0"/>
    <x v="0"/>
    <x v="0"/>
    <x v="0"/>
    <x v="12"/>
    <x v="122"/>
    <x v="0"/>
    <x v="1"/>
    <s v="Tesseramento"/>
    <x v="0"/>
    <x v="4"/>
    <x v="0"/>
    <m/>
  </r>
  <r>
    <n v="204052"/>
    <x v="0"/>
    <x v="0"/>
    <x v="0"/>
    <x v="1"/>
    <x v="12"/>
    <x v="122"/>
    <x v="0"/>
    <x v="0"/>
    <s v="Tesseramento"/>
    <x v="0"/>
    <x v="4"/>
    <x v="0"/>
    <m/>
  </r>
  <r>
    <n v="228234"/>
    <x v="0"/>
    <x v="0"/>
    <x v="0"/>
    <x v="2"/>
    <x v="12"/>
    <x v="122"/>
    <x v="0"/>
    <x v="0"/>
    <s v="Tesseramento"/>
    <x v="0"/>
    <x v="3"/>
    <x v="0"/>
    <m/>
  </r>
  <r>
    <n v="36402"/>
    <x v="0"/>
    <x v="0"/>
    <x v="0"/>
    <x v="0"/>
    <x v="12"/>
    <x v="122"/>
    <x v="0"/>
    <x v="0"/>
    <s v="Tesseramento"/>
    <x v="0"/>
    <x v="4"/>
    <x v="0"/>
    <m/>
  </r>
  <r>
    <n v="169997"/>
    <x v="0"/>
    <x v="0"/>
    <x v="0"/>
    <x v="1"/>
    <x v="12"/>
    <x v="122"/>
    <x v="0"/>
    <x v="0"/>
    <s v="Tesseramento"/>
    <x v="0"/>
    <x v="4"/>
    <x v="0"/>
    <m/>
  </r>
  <r>
    <n v="192927"/>
    <x v="0"/>
    <x v="0"/>
    <x v="0"/>
    <x v="1"/>
    <x v="12"/>
    <x v="122"/>
    <x v="0"/>
    <x v="0"/>
    <s v="Tesseramento"/>
    <x v="0"/>
    <x v="4"/>
    <x v="0"/>
    <m/>
  </r>
  <r>
    <n v="174382"/>
    <x v="0"/>
    <x v="0"/>
    <x v="0"/>
    <x v="1"/>
    <x v="12"/>
    <x v="122"/>
    <x v="0"/>
    <x v="1"/>
    <s v="Tesseramento"/>
    <x v="0"/>
    <x v="3"/>
    <x v="0"/>
    <m/>
  </r>
  <r>
    <n v="62158"/>
    <x v="0"/>
    <x v="0"/>
    <x v="0"/>
    <x v="0"/>
    <x v="12"/>
    <x v="122"/>
    <x v="0"/>
    <x v="0"/>
    <s v="Tesseramento"/>
    <x v="0"/>
    <x v="4"/>
    <x v="0"/>
    <m/>
  </r>
  <r>
    <n v="144284"/>
    <x v="0"/>
    <x v="0"/>
    <x v="0"/>
    <x v="0"/>
    <x v="12"/>
    <x v="122"/>
    <x v="0"/>
    <x v="0"/>
    <s v="Tesseramento"/>
    <x v="0"/>
    <x v="4"/>
    <x v="0"/>
    <m/>
  </r>
  <r>
    <n v="183035"/>
    <x v="0"/>
    <x v="0"/>
    <x v="2"/>
    <x v="2"/>
    <x v="4"/>
    <x v="50"/>
    <x v="0"/>
    <x v="1"/>
    <s v="Tesseramento"/>
    <x v="1"/>
    <x v="4"/>
    <x v="0"/>
    <m/>
  </r>
  <r>
    <n v="218428"/>
    <x v="1"/>
    <x v="0"/>
    <x v="0"/>
    <x v="1"/>
    <x v="7"/>
    <x v="168"/>
    <x v="0"/>
    <x v="0"/>
    <s v="Tesseramento"/>
    <x v="1"/>
    <x v="5"/>
    <x v="0"/>
    <m/>
  </r>
  <r>
    <n v="208229"/>
    <x v="0"/>
    <x v="0"/>
    <x v="0"/>
    <x v="0"/>
    <x v="12"/>
    <x v="122"/>
    <x v="0"/>
    <x v="1"/>
    <s v="Tesseramento"/>
    <x v="0"/>
    <x v="3"/>
    <x v="0"/>
    <m/>
  </r>
  <r>
    <n v="182159"/>
    <x v="0"/>
    <x v="0"/>
    <x v="0"/>
    <x v="3"/>
    <x v="12"/>
    <x v="122"/>
    <x v="0"/>
    <x v="0"/>
    <s v="Tesseramento"/>
    <x v="0"/>
    <x v="4"/>
    <x v="0"/>
    <m/>
  </r>
  <r>
    <n v="214933"/>
    <x v="0"/>
    <x v="0"/>
    <x v="0"/>
    <x v="1"/>
    <x v="12"/>
    <x v="122"/>
    <x v="0"/>
    <x v="0"/>
    <s v="Tesseramento"/>
    <x v="0"/>
    <x v="4"/>
    <x v="0"/>
    <m/>
  </r>
  <r>
    <n v="197438"/>
    <x v="0"/>
    <x v="0"/>
    <x v="0"/>
    <x v="1"/>
    <x v="12"/>
    <x v="122"/>
    <x v="0"/>
    <x v="1"/>
    <s v="Tesseramento"/>
    <x v="0"/>
    <x v="4"/>
    <x v="0"/>
    <m/>
  </r>
  <r>
    <n v="169998"/>
    <x v="0"/>
    <x v="0"/>
    <x v="0"/>
    <x v="0"/>
    <x v="12"/>
    <x v="122"/>
    <x v="0"/>
    <x v="0"/>
    <s v="Tesseramento"/>
    <x v="0"/>
    <x v="4"/>
    <x v="0"/>
    <m/>
  </r>
  <r>
    <n v="169999"/>
    <x v="0"/>
    <x v="0"/>
    <x v="0"/>
    <x v="0"/>
    <x v="12"/>
    <x v="122"/>
    <x v="0"/>
    <x v="0"/>
    <s v="Tesseramento"/>
    <x v="0"/>
    <x v="3"/>
    <x v="0"/>
    <m/>
  </r>
  <r>
    <n v="200406"/>
    <x v="1"/>
    <x v="0"/>
    <x v="0"/>
    <x v="1"/>
    <x v="7"/>
    <x v="168"/>
    <x v="0"/>
    <x v="1"/>
    <s v="Tesseramento"/>
    <x v="1"/>
    <x v="5"/>
    <x v="0"/>
    <m/>
  </r>
  <r>
    <n v="132068"/>
    <x v="0"/>
    <x v="0"/>
    <x v="0"/>
    <x v="0"/>
    <x v="4"/>
    <x v="50"/>
    <x v="0"/>
    <x v="1"/>
    <s v="Tesseramento"/>
    <x v="1"/>
    <x v="0"/>
    <x v="0"/>
    <m/>
  </r>
  <r>
    <n v="22366"/>
    <x v="0"/>
    <x v="0"/>
    <x v="0"/>
    <x v="0"/>
    <x v="12"/>
    <x v="122"/>
    <x v="0"/>
    <x v="0"/>
    <s v="Tesseramento"/>
    <x v="0"/>
    <x v="3"/>
    <x v="0"/>
    <m/>
  </r>
  <r>
    <n v="88174"/>
    <x v="0"/>
    <x v="0"/>
    <x v="0"/>
    <x v="0"/>
    <x v="12"/>
    <x v="122"/>
    <x v="0"/>
    <x v="0"/>
    <s v="Tesseramento"/>
    <x v="0"/>
    <x v="4"/>
    <x v="0"/>
    <m/>
  </r>
  <r>
    <n v="139114"/>
    <x v="0"/>
    <x v="0"/>
    <x v="0"/>
    <x v="1"/>
    <x v="12"/>
    <x v="122"/>
    <x v="0"/>
    <x v="1"/>
    <s v="Tesseramento"/>
    <x v="0"/>
    <x v="4"/>
    <x v="0"/>
    <m/>
  </r>
  <r>
    <n v="15540"/>
    <x v="0"/>
    <x v="0"/>
    <x v="0"/>
    <x v="0"/>
    <x v="12"/>
    <x v="122"/>
    <x v="0"/>
    <x v="0"/>
    <s v="Tesseramento"/>
    <x v="0"/>
    <x v="4"/>
    <x v="0"/>
    <m/>
  </r>
  <r>
    <n v="31948"/>
    <x v="0"/>
    <x v="0"/>
    <x v="0"/>
    <x v="1"/>
    <x v="12"/>
    <x v="122"/>
    <x v="0"/>
    <x v="0"/>
    <s v="Tesseramento"/>
    <x v="0"/>
    <x v="4"/>
    <x v="0"/>
    <m/>
  </r>
  <r>
    <n v="47133"/>
    <x v="0"/>
    <x v="0"/>
    <x v="0"/>
    <x v="0"/>
    <x v="12"/>
    <x v="122"/>
    <x v="0"/>
    <x v="0"/>
    <s v="Tesseramento"/>
    <x v="0"/>
    <x v="4"/>
    <x v="0"/>
    <m/>
  </r>
  <r>
    <n v="88176"/>
    <x v="0"/>
    <x v="0"/>
    <x v="0"/>
    <x v="0"/>
    <x v="12"/>
    <x v="122"/>
    <x v="0"/>
    <x v="0"/>
    <s v="Tesseramento"/>
    <x v="0"/>
    <x v="4"/>
    <x v="0"/>
    <m/>
  </r>
  <r>
    <n v="216893"/>
    <x v="0"/>
    <x v="0"/>
    <x v="0"/>
    <x v="0"/>
    <x v="4"/>
    <x v="50"/>
    <x v="0"/>
    <x v="0"/>
    <s v="Tesseramento"/>
    <x v="1"/>
    <x v="3"/>
    <x v="0"/>
    <m/>
  </r>
  <r>
    <n v="22367"/>
    <x v="0"/>
    <x v="0"/>
    <x v="0"/>
    <x v="0"/>
    <x v="12"/>
    <x v="122"/>
    <x v="0"/>
    <x v="1"/>
    <s v="Tesseramento"/>
    <x v="0"/>
    <x v="4"/>
    <x v="0"/>
    <m/>
  </r>
  <r>
    <n v="144285"/>
    <x v="0"/>
    <x v="0"/>
    <x v="0"/>
    <x v="1"/>
    <x v="12"/>
    <x v="122"/>
    <x v="0"/>
    <x v="0"/>
    <s v="Tesseramento"/>
    <x v="0"/>
    <x v="0"/>
    <x v="0"/>
    <m/>
  </r>
  <r>
    <n v="91979"/>
    <x v="0"/>
    <x v="0"/>
    <x v="0"/>
    <x v="1"/>
    <x v="12"/>
    <x v="122"/>
    <x v="0"/>
    <x v="0"/>
    <s v="Tesseramento"/>
    <x v="0"/>
    <x v="1"/>
    <x v="0"/>
    <m/>
  </r>
  <r>
    <n v="16901"/>
    <x v="0"/>
    <x v="0"/>
    <x v="0"/>
    <x v="0"/>
    <x v="12"/>
    <x v="122"/>
    <x v="0"/>
    <x v="0"/>
    <s v="Tesseramento"/>
    <x v="0"/>
    <x v="3"/>
    <x v="0"/>
    <m/>
  </r>
  <r>
    <n v="42989"/>
    <x v="0"/>
    <x v="0"/>
    <x v="0"/>
    <x v="0"/>
    <x v="12"/>
    <x v="122"/>
    <x v="0"/>
    <x v="0"/>
    <s v="Tesseramento"/>
    <x v="0"/>
    <x v="0"/>
    <x v="0"/>
    <m/>
  </r>
  <r>
    <n v="193138"/>
    <x v="1"/>
    <x v="0"/>
    <x v="0"/>
    <x v="3"/>
    <x v="7"/>
    <x v="168"/>
    <x v="0"/>
    <x v="0"/>
    <s v="Tesseramento"/>
    <x v="1"/>
    <x v="5"/>
    <x v="0"/>
    <m/>
  </r>
  <r>
    <n v="18995"/>
    <x v="0"/>
    <x v="0"/>
    <x v="0"/>
    <x v="0"/>
    <x v="12"/>
    <x v="122"/>
    <x v="0"/>
    <x v="0"/>
    <s v="Tesseramento"/>
    <x v="0"/>
    <x v="0"/>
    <x v="0"/>
    <m/>
  </r>
  <r>
    <n v="94453"/>
    <x v="0"/>
    <x v="0"/>
    <x v="0"/>
    <x v="0"/>
    <x v="12"/>
    <x v="122"/>
    <x v="0"/>
    <x v="0"/>
    <s v="Tesseramento"/>
    <x v="0"/>
    <x v="4"/>
    <x v="0"/>
    <m/>
  </r>
  <r>
    <n v="34689"/>
    <x v="0"/>
    <x v="0"/>
    <x v="0"/>
    <x v="0"/>
    <x v="12"/>
    <x v="122"/>
    <x v="0"/>
    <x v="1"/>
    <s v="Tesseramento"/>
    <x v="0"/>
    <x v="3"/>
    <x v="0"/>
    <m/>
  </r>
  <r>
    <n v="236843"/>
    <x v="0"/>
    <x v="1"/>
    <x v="1"/>
    <x v="1"/>
    <x v="0"/>
    <x v="66"/>
    <x v="0"/>
    <x v="0"/>
    <s v="Tesseramento"/>
    <x v="1"/>
    <x v="0"/>
    <x v="0"/>
    <m/>
  </r>
  <r>
    <n v="227507"/>
    <x v="0"/>
    <x v="0"/>
    <x v="0"/>
    <x v="3"/>
    <x v="4"/>
    <x v="50"/>
    <x v="0"/>
    <x v="0"/>
    <s v="Tesseramento"/>
    <x v="1"/>
    <x v="0"/>
    <x v="0"/>
    <m/>
  </r>
  <r>
    <n v="217366"/>
    <x v="1"/>
    <x v="0"/>
    <x v="0"/>
    <x v="0"/>
    <x v="4"/>
    <x v="50"/>
    <x v="0"/>
    <x v="0"/>
    <s v="Tesseramento"/>
    <x v="1"/>
    <x v="6"/>
    <x v="0"/>
    <m/>
  </r>
  <r>
    <n v="103292"/>
    <x v="0"/>
    <x v="0"/>
    <x v="0"/>
    <x v="0"/>
    <x v="12"/>
    <x v="122"/>
    <x v="0"/>
    <x v="1"/>
    <s v="Tesseramento"/>
    <x v="0"/>
    <x v="0"/>
    <x v="0"/>
    <m/>
  </r>
  <r>
    <n v="178364"/>
    <x v="0"/>
    <x v="0"/>
    <x v="0"/>
    <x v="1"/>
    <x v="12"/>
    <x v="122"/>
    <x v="0"/>
    <x v="0"/>
    <s v="Tesseramento"/>
    <x v="0"/>
    <x v="4"/>
    <x v="0"/>
    <m/>
  </r>
  <r>
    <n v="167039"/>
    <x v="0"/>
    <x v="0"/>
    <x v="0"/>
    <x v="1"/>
    <x v="12"/>
    <x v="122"/>
    <x v="0"/>
    <x v="0"/>
    <s v="Tesseramento"/>
    <x v="0"/>
    <x v="0"/>
    <x v="0"/>
    <m/>
  </r>
  <r>
    <n v="169365"/>
    <x v="0"/>
    <x v="0"/>
    <x v="0"/>
    <x v="1"/>
    <x v="12"/>
    <x v="122"/>
    <x v="0"/>
    <x v="1"/>
    <s v="Tesseramento"/>
    <x v="0"/>
    <x v="3"/>
    <x v="0"/>
    <m/>
  </r>
  <r>
    <n v="172869"/>
    <x v="0"/>
    <x v="0"/>
    <x v="0"/>
    <x v="0"/>
    <x v="12"/>
    <x v="122"/>
    <x v="0"/>
    <x v="1"/>
    <s v="Tesseramento"/>
    <x v="0"/>
    <x v="3"/>
    <x v="0"/>
    <m/>
  </r>
  <r>
    <n v="192930"/>
    <x v="0"/>
    <x v="0"/>
    <x v="0"/>
    <x v="0"/>
    <x v="12"/>
    <x v="122"/>
    <x v="0"/>
    <x v="0"/>
    <s v="Tesseramento"/>
    <x v="0"/>
    <x v="0"/>
    <x v="0"/>
    <m/>
  </r>
  <r>
    <n v="228100"/>
    <x v="1"/>
    <x v="0"/>
    <x v="0"/>
    <x v="2"/>
    <x v="7"/>
    <x v="168"/>
    <x v="0"/>
    <x v="0"/>
    <s v="Tesseramento"/>
    <x v="1"/>
    <x v="5"/>
    <x v="0"/>
    <m/>
  </r>
  <r>
    <n v="12686"/>
    <x v="0"/>
    <x v="0"/>
    <x v="0"/>
    <x v="0"/>
    <x v="12"/>
    <x v="122"/>
    <x v="0"/>
    <x v="0"/>
    <s v="Tesseramento"/>
    <x v="0"/>
    <x v="4"/>
    <x v="0"/>
    <m/>
  </r>
  <r>
    <n v="219335"/>
    <x v="0"/>
    <x v="0"/>
    <x v="0"/>
    <x v="1"/>
    <x v="12"/>
    <x v="122"/>
    <x v="0"/>
    <x v="0"/>
    <s v="Tesseramento"/>
    <x v="0"/>
    <x v="3"/>
    <x v="0"/>
    <m/>
  </r>
  <r>
    <n v="180941"/>
    <x v="0"/>
    <x v="0"/>
    <x v="0"/>
    <x v="0"/>
    <x v="12"/>
    <x v="122"/>
    <x v="0"/>
    <x v="1"/>
    <s v="Tesseramento"/>
    <x v="0"/>
    <x v="0"/>
    <x v="0"/>
    <m/>
  </r>
  <r>
    <n v="185822"/>
    <x v="0"/>
    <x v="0"/>
    <x v="0"/>
    <x v="0"/>
    <x v="12"/>
    <x v="122"/>
    <x v="0"/>
    <x v="0"/>
    <s v="Tesseramento"/>
    <x v="0"/>
    <x v="4"/>
    <x v="0"/>
    <m/>
  </r>
  <r>
    <n v="167040"/>
    <x v="0"/>
    <x v="0"/>
    <x v="0"/>
    <x v="1"/>
    <x v="12"/>
    <x v="122"/>
    <x v="0"/>
    <x v="1"/>
    <s v="Tesseramento"/>
    <x v="0"/>
    <x v="4"/>
    <x v="0"/>
    <m/>
  </r>
  <r>
    <n v="190066"/>
    <x v="0"/>
    <x v="0"/>
    <x v="0"/>
    <x v="0"/>
    <x v="12"/>
    <x v="122"/>
    <x v="0"/>
    <x v="1"/>
    <s v="Tesseramento"/>
    <x v="0"/>
    <x v="4"/>
    <x v="0"/>
    <m/>
  </r>
  <r>
    <n v="195391"/>
    <x v="0"/>
    <x v="0"/>
    <x v="0"/>
    <x v="0"/>
    <x v="12"/>
    <x v="122"/>
    <x v="0"/>
    <x v="0"/>
    <s v="Tesseramento"/>
    <x v="0"/>
    <x v="1"/>
    <x v="0"/>
    <m/>
  </r>
  <r>
    <n v="91937"/>
    <x v="0"/>
    <x v="0"/>
    <x v="0"/>
    <x v="0"/>
    <x v="1"/>
    <x v="26"/>
    <x v="0"/>
    <x v="0"/>
    <s v="Tesseramento"/>
    <x v="1"/>
    <x v="3"/>
    <x v="0"/>
    <m/>
  </r>
  <r>
    <n v="176812"/>
    <x v="0"/>
    <x v="0"/>
    <x v="0"/>
    <x v="0"/>
    <x v="12"/>
    <x v="122"/>
    <x v="0"/>
    <x v="0"/>
    <s v="Tesseramento"/>
    <x v="0"/>
    <x v="0"/>
    <x v="0"/>
    <m/>
  </r>
  <r>
    <n v="178367"/>
    <x v="0"/>
    <x v="0"/>
    <x v="0"/>
    <x v="0"/>
    <x v="12"/>
    <x v="122"/>
    <x v="0"/>
    <x v="0"/>
    <s v="Tesseramento"/>
    <x v="0"/>
    <x v="3"/>
    <x v="0"/>
    <m/>
  </r>
  <r>
    <n v="171555"/>
    <x v="0"/>
    <x v="0"/>
    <x v="0"/>
    <x v="0"/>
    <x v="12"/>
    <x v="122"/>
    <x v="0"/>
    <x v="0"/>
    <s v="Tesseramento"/>
    <x v="0"/>
    <x v="3"/>
    <x v="0"/>
    <m/>
  </r>
  <r>
    <n v="183882"/>
    <x v="1"/>
    <x v="0"/>
    <x v="0"/>
    <x v="0"/>
    <x v="4"/>
    <x v="50"/>
    <x v="0"/>
    <x v="0"/>
    <s v="Tesseramento"/>
    <x v="1"/>
    <x v="5"/>
    <x v="0"/>
    <s v="B"/>
  </r>
  <r>
    <n v="163372"/>
    <x v="0"/>
    <x v="0"/>
    <x v="0"/>
    <x v="2"/>
    <x v="1"/>
    <x v="26"/>
    <x v="0"/>
    <x v="1"/>
    <s v="Tesseramento"/>
    <x v="1"/>
    <x v="1"/>
    <x v="0"/>
    <m/>
  </r>
  <r>
    <n v="183752"/>
    <x v="0"/>
    <x v="0"/>
    <x v="0"/>
    <x v="0"/>
    <x v="4"/>
    <x v="50"/>
    <x v="0"/>
    <x v="0"/>
    <s v="Tesseramento"/>
    <x v="1"/>
    <x v="0"/>
    <x v="0"/>
    <m/>
  </r>
  <r>
    <n v="139115"/>
    <x v="0"/>
    <x v="0"/>
    <x v="0"/>
    <x v="1"/>
    <x v="12"/>
    <x v="122"/>
    <x v="0"/>
    <x v="0"/>
    <s v="Tesseramento"/>
    <x v="0"/>
    <x v="3"/>
    <x v="0"/>
    <m/>
  </r>
  <r>
    <n v="174384"/>
    <x v="0"/>
    <x v="0"/>
    <x v="0"/>
    <x v="0"/>
    <x v="12"/>
    <x v="122"/>
    <x v="0"/>
    <x v="0"/>
    <s v="Tesseramento"/>
    <x v="0"/>
    <x v="0"/>
    <x v="0"/>
    <m/>
  </r>
  <r>
    <n v="114434"/>
    <x v="0"/>
    <x v="0"/>
    <x v="0"/>
    <x v="0"/>
    <x v="12"/>
    <x v="122"/>
    <x v="0"/>
    <x v="0"/>
    <s v="Tesseramento"/>
    <x v="0"/>
    <x v="4"/>
    <x v="0"/>
    <m/>
  </r>
  <r>
    <n v="204053"/>
    <x v="0"/>
    <x v="0"/>
    <x v="0"/>
    <x v="1"/>
    <x v="12"/>
    <x v="122"/>
    <x v="0"/>
    <x v="0"/>
    <s v="Tesseramento"/>
    <x v="0"/>
    <x v="0"/>
    <x v="0"/>
    <m/>
  </r>
  <r>
    <n v="127382"/>
    <x v="0"/>
    <x v="0"/>
    <x v="0"/>
    <x v="0"/>
    <x v="12"/>
    <x v="122"/>
    <x v="0"/>
    <x v="0"/>
    <s v="Tesseramento"/>
    <x v="0"/>
    <x v="3"/>
    <x v="0"/>
    <m/>
  </r>
  <r>
    <n v="152262"/>
    <x v="0"/>
    <x v="0"/>
    <x v="0"/>
    <x v="0"/>
    <x v="1"/>
    <x v="26"/>
    <x v="0"/>
    <x v="0"/>
    <s v="Tesseramento"/>
    <x v="1"/>
    <x v="1"/>
    <x v="0"/>
    <m/>
  </r>
  <r>
    <n v="178370"/>
    <x v="0"/>
    <x v="0"/>
    <x v="0"/>
    <x v="0"/>
    <x v="12"/>
    <x v="122"/>
    <x v="0"/>
    <x v="0"/>
    <s v="Tesseramento"/>
    <x v="0"/>
    <x v="0"/>
    <x v="0"/>
    <m/>
  </r>
  <r>
    <n v="168256"/>
    <x v="0"/>
    <x v="0"/>
    <x v="0"/>
    <x v="0"/>
    <x v="4"/>
    <x v="50"/>
    <x v="0"/>
    <x v="0"/>
    <s v="Tesseramento"/>
    <x v="1"/>
    <x v="3"/>
    <x v="0"/>
    <m/>
  </r>
  <r>
    <n v="103293"/>
    <x v="0"/>
    <x v="0"/>
    <x v="0"/>
    <x v="0"/>
    <x v="12"/>
    <x v="122"/>
    <x v="0"/>
    <x v="0"/>
    <s v="Tesseramento"/>
    <x v="0"/>
    <x v="3"/>
    <x v="0"/>
    <m/>
  </r>
  <r>
    <n v="198087"/>
    <x v="0"/>
    <x v="0"/>
    <x v="0"/>
    <x v="0"/>
    <x v="4"/>
    <x v="50"/>
    <x v="0"/>
    <x v="0"/>
    <s v="Tesseramento"/>
    <x v="1"/>
    <x v="1"/>
    <x v="0"/>
    <m/>
  </r>
  <r>
    <n v="91857"/>
    <x v="0"/>
    <x v="0"/>
    <x v="0"/>
    <x v="0"/>
    <x v="1"/>
    <x v="26"/>
    <x v="0"/>
    <x v="0"/>
    <s v="Tesseramento"/>
    <x v="1"/>
    <x v="3"/>
    <x v="0"/>
    <m/>
  </r>
  <r>
    <n v="215199"/>
    <x v="0"/>
    <x v="0"/>
    <x v="0"/>
    <x v="0"/>
    <x v="12"/>
    <x v="122"/>
    <x v="0"/>
    <x v="0"/>
    <s v="Tesseramento"/>
    <x v="0"/>
    <x v="1"/>
    <x v="0"/>
    <m/>
  </r>
  <r>
    <n v="228507"/>
    <x v="0"/>
    <x v="0"/>
    <x v="0"/>
    <x v="3"/>
    <x v="12"/>
    <x v="122"/>
    <x v="0"/>
    <x v="0"/>
    <s v="Tesseramento"/>
    <x v="0"/>
    <x v="3"/>
    <x v="0"/>
    <m/>
  </r>
  <r>
    <n v="162005"/>
    <x v="0"/>
    <x v="0"/>
    <x v="0"/>
    <x v="0"/>
    <x v="12"/>
    <x v="122"/>
    <x v="0"/>
    <x v="0"/>
    <s v="Tesseramento"/>
    <x v="0"/>
    <x v="4"/>
    <x v="0"/>
    <m/>
  </r>
  <r>
    <n v="27484"/>
    <x v="0"/>
    <x v="0"/>
    <x v="0"/>
    <x v="0"/>
    <x v="12"/>
    <x v="122"/>
    <x v="0"/>
    <x v="1"/>
    <s v="Tesseramento"/>
    <x v="0"/>
    <x v="0"/>
    <x v="0"/>
    <m/>
  </r>
  <r>
    <n v="228508"/>
    <x v="0"/>
    <x v="0"/>
    <x v="0"/>
    <x v="1"/>
    <x v="12"/>
    <x v="122"/>
    <x v="0"/>
    <x v="0"/>
    <s v="Tesseramento"/>
    <x v="0"/>
    <x v="3"/>
    <x v="0"/>
    <m/>
  </r>
  <r>
    <n v="151937"/>
    <x v="0"/>
    <x v="0"/>
    <x v="0"/>
    <x v="0"/>
    <x v="12"/>
    <x v="122"/>
    <x v="0"/>
    <x v="0"/>
    <s v="Tesseramento"/>
    <x v="0"/>
    <x v="0"/>
    <x v="0"/>
    <m/>
  </r>
  <r>
    <n v="59863"/>
    <x v="0"/>
    <x v="0"/>
    <x v="0"/>
    <x v="4"/>
    <x v="1"/>
    <x v="26"/>
    <x v="0"/>
    <x v="1"/>
    <s v="Tesseramento"/>
    <x v="1"/>
    <x v="4"/>
    <x v="0"/>
    <m/>
  </r>
  <r>
    <n v="169366"/>
    <x v="0"/>
    <x v="0"/>
    <x v="0"/>
    <x v="1"/>
    <x v="12"/>
    <x v="122"/>
    <x v="0"/>
    <x v="0"/>
    <s v="Tesseramento"/>
    <x v="0"/>
    <x v="3"/>
    <x v="0"/>
    <m/>
  </r>
  <r>
    <n v="135808"/>
    <x v="0"/>
    <x v="0"/>
    <x v="0"/>
    <x v="0"/>
    <x v="12"/>
    <x v="122"/>
    <x v="0"/>
    <x v="1"/>
    <s v="Tesseramento"/>
    <x v="0"/>
    <x v="3"/>
    <x v="0"/>
    <m/>
  </r>
  <r>
    <n v="154018"/>
    <x v="0"/>
    <x v="0"/>
    <x v="0"/>
    <x v="0"/>
    <x v="12"/>
    <x v="122"/>
    <x v="0"/>
    <x v="0"/>
    <s v="Tesseramento"/>
    <x v="0"/>
    <x v="4"/>
    <x v="0"/>
    <m/>
  </r>
  <r>
    <n v="189419"/>
    <x v="0"/>
    <x v="0"/>
    <x v="0"/>
    <x v="0"/>
    <x v="12"/>
    <x v="122"/>
    <x v="0"/>
    <x v="0"/>
    <s v="Tesseramento"/>
    <x v="0"/>
    <x v="0"/>
    <x v="0"/>
    <m/>
  </r>
  <r>
    <n v="108886"/>
    <x v="0"/>
    <x v="0"/>
    <x v="0"/>
    <x v="4"/>
    <x v="1"/>
    <x v="26"/>
    <x v="0"/>
    <x v="0"/>
    <s v="Tesseramento"/>
    <x v="1"/>
    <x v="4"/>
    <x v="0"/>
    <m/>
  </r>
  <r>
    <n v="34703"/>
    <x v="0"/>
    <x v="0"/>
    <x v="0"/>
    <x v="0"/>
    <x v="12"/>
    <x v="122"/>
    <x v="0"/>
    <x v="0"/>
    <s v="Tesseramento"/>
    <x v="0"/>
    <x v="4"/>
    <x v="0"/>
    <m/>
  </r>
  <r>
    <n v="62163"/>
    <x v="0"/>
    <x v="0"/>
    <x v="0"/>
    <x v="0"/>
    <x v="12"/>
    <x v="122"/>
    <x v="0"/>
    <x v="0"/>
    <s v="Tesseramento"/>
    <x v="0"/>
    <x v="4"/>
    <x v="0"/>
    <m/>
  </r>
  <r>
    <n v="236844"/>
    <x v="0"/>
    <x v="1"/>
    <x v="1"/>
    <x v="1"/>
    <x v="0"/>
    <x v="66"/>
    <x v="0"/>
    <x v="0"/>
    <s v="Tesseramento"/>
    <x v="1"/>
    <x v="0"/>
    <x v="0"/>
    <m/>
  </r>
  <r>
    <n v="87913"/>
    <x v="0"/>
    <x v="0"/>
    <x v="0"/>
    <x v="0"/>
    <x v="1"/>
    <x v="26"/>
    <x v="0"/>
    <x v="0"/>
    <s v="Tesseramento"/>
    <x v="1"/>
    <x v="1"/>
    <x v="0"/>
    <m/>
  </r>
  <r>
    <n v="31953"/>
    <x v="0"/>
    <x v="0"/>
    <x v="0"/>
    <x v="0"/>
    <x v="12"/>
    <x v="122"/>
    <x v="0"/>
    <x v="0"/>
    <s v="Tesseramento"/>
    <x v="0"/>
    <x v="0"/>
    <x v="0"/>
    <m/>
  </r>
  <r>
    <n v="172870"/>
    <x v="0"/>
    <x v="0"/>
    <x v="0"/>
    <x v="1"/>
    <x v="12"/>
    <x v="122"/>
    <x v="0"/>
    <x v="0"/>
    <s v="Tesseramento"/>
    <x v="0"/>
    <x v="4"/>
    <x v="0"/>
    <m/>
  </r>
  <r>
    <n v="174385"/>
    <x v="0"/>
    <x v="0"/>
    <x v="0"/>
    <x v="2"/>
    <x v="12"/>
    <x v="122"/>
    <x v="0"/>
    <x v="0"/>
    <s v="Tesseramento"/>
    <x v="0"/>
    <x v="4"/>
    <x v="0"/>
    <m/>
  </r>
  <r>
    <n v="134052"/>
    <x v="0"/>
    <x v="0"/>
    <x v="0"/>
    <x v="0"/>
    <x v="12"/>
    <x v="122"/>
    <x v="0"/>
    <x v="1"/>
    <s v="Tesseramento"/>
    <x v="0"/>
    <x v="4"/>
    <x v="0"/>
    <m/>
  </r>
  <r>
    <n v="58941"/>
    <x v="0"/>
    <x v="0"/>
    <x v="0"/>
    <x v="0"/>
    <x v="4"/>
    <x v="50"/>
    <x v="0"/>
    <x v="0"/>
    <s v="Tesseramento"/>
    <x v="1"/>
    <x v="3"/>
    <x v="0"/>
    <m/>
  </r>
  <r>
    <n v="117129"/>
    <x v="0"/>
    <x v="0"/>
    <x v="0"/>
    <x v="0"/>
    <x v="1"/>
    <x v="26"/>
    <x v="0"/>
    <x v="0"/>
    <s v="Tesseramento"/>
    <x v="1"/>
    <x v="4"/>
    <x v="0"/>
    <m/>
  </r>
  <r>
    <n v="156198"/>
    <x v="0"/>
    <x v="0"/>
    <x v="0"/>
    <x v="1"/>
    <x v="12"/>
    <x v="122"/>
    <x v="0"/>
    <x v="0"/>
    <s v="Tesseramento"/>
    <x v="0"/>
    <x v="4"/>
    <x v="0"/>
    <m/>
  </r>
  <r>
    <n v="229206"/>
    <x v="0"/>
    <x v="0"/>
    <x v="0"/>
    <x v="0"/>
    <x v="12"/>
    <x v="122"/>
    <x v="0"/>
    <x v="0"/>
    <s v="Tesseramento"/>
    <x v="0"/>
    <x v="0"/>
    <x v="0"/>
    <m/>
  </r>
  <r>
    <n v="204054"/>
    <x v="0"/>
    <x v="0"/>
    <x v="0"/>
    <x v="0"/>
    <x v="12"/>
    <x v="122"/>
    <x v="0"/>
    <x v="0"/>
    <s v="Tesseramento"/>
    <x v="0"/>
    <x v="0"/>
    <x v="0"/>
    <m/>
  </r>
  <r>
    <n v="65068"/>
    <x v="0"/>
    <x v="0"/>
    <x v="0"/>
    <x v="0"/>
    <x v="12"/>
    <x v="122"/>
    <x v="0"/>
    <x v="1"/>
    <s v="Tesseramento"/>
    <x v="0"/>
    <x v="4"/>
    <x v="0"/>
    <m/>
  </r>
  <r>
    <n v="230070"/>
    <x v="0"/>
    <x v="1"/>
    <x v="0"/>
    <x v="0"/>
    <x v="4"/>
    <x v="50"/>
    <x v="0"/>
    <x v="0"/>
    <s v="Tesseramento"/>
    <x v="1"/>
    <x v="3"/>
    <x v="0"/>
    <m/>
  </r>
  <r>
    <n v="200169"/>
    <x v="0"/>
    <x v="0"/>
    <x v="0"/>
    <x v="1"/>
    <x v="12"/>
    <x v="122"/>
    <x v="0"/>
    <x v="0"/>
    <s v="Tesseramento"/>
    <x v="0"/>
    <x v="0"/>
    <x v="0"/>
    <m/>
  </r>
  <r>
    <n v="36340"/>
    <x v="0"/>
    <x v="0"/>
    <x v="0"/>
    <x v="0"/>
    <x v="12"/>
    <x v="122"/>
    <x v="0"/>
    <x v="0"/>
    <s v="Tesseramento"/>
    <x v="0"/>
    <x v="4"/>
    <x v="0"/>
    <m/>
  </r>
  <r>
    <n v="167044"/>
    <x v="0"/>
    <x v="0"/>
    <x v="0"/>
    <x v="0"/>
    <x v="12"/>
    <x v="122"/>
    <x v="0"/>
    <x v="0"/>
    <s v="Tesseramento"/>
    <x v="0"/>
    <x v="0"/>
    <x v="0"/>
    <m/>
  </r>
  <r>
    <n v="183280"/>
    <x v="0"/>
    <x v="0"/>
    <x v="0"/>
    <x v="0"/>
    <x v="12"/>
    <x v="122"/>
    <x v="0"/>
    <x v="0"/>
    <s v="Tesseramento"/>
    <x v="0"/>
    <x v="3"/>
    <x v="0"/>
    <m/>
  </r>
  <r>
    <n v="193832"/>
    <x v="0"/>
    <x v="0"/>
    <x v="0"/>
    <x v="0"/>
    <x v="12"/>
    <x v="122"/>
    <x v="0"/>
    <x v="0"/>
    <s v="Tesseramento"/>
    <x v="0"/>
    <x v="4"/>
    <x v="0"/>
    <m/>
  </r>
  <r>
    <n v="47208"/>
    <x v="0"/>
    <x v="0"/>
    <x v="0"/>
    <x v="0"/>
    <x v="12"/>
    <x v="122"/>
    <x v="0"/>
    <x v="0"/>
    <s v="Tesseramento"/>
    <x v="0"/>
    <x v="4"/>
    <x v="0"/>
    <m/>
  </r>
  <r>
    <n v="190294"/>
    <x v="1"/>
    <x v="0"/>
    <x v="0"/>
    <x v="0"/>
    <x v="1"/>
    <x v="26"/>
    <x v="0"/>
    <x v="0"/>
    <s v="Tesseramento"/>
    <x v="1"/>
    <x v="7"/>
    <x v="0"/>
    <m/>
  </r>
  <r>
    <n v="134053"/>
    <x v="0"/>
    <x v="0"/>
    <x v="0"/>
    <x v="0"/>
    <x v="12"/>
    <x v="122"/>
    <x v="0"/>
    <x v="1"/>
    <s v="Tesseramento"/>
    <x v="0"/>
    <x v="3"/>
    <x v="0"/>
    <m/>
  </r>
  <r>
    <n v="77561"/>
    <x v="0"/>
    <x v="0"/>
    <x v="0"/>
    <x v="0"/>
    <x v="1"/>
    <x v="26"/>
    <x v="0"/>
    <x v="0"/>
    <s v="Tesseramento"/>
    <x v="1"/>
    <x v="0"/>
    <x v="0"/>
    <m/>
  </r>
  <r>
    <n v="115651"/>
    <x v="0"/>
    <x v="0"/>
    <x v="0"/>
    <x v="1"/>
    <x v="12"/>
    <x v="122"/>
    <x v="0"/>
    <x v="0"/>
    <s v="Tesseramento"/>
    <x v="0"/>
    <x v="3"/>
    <x v="0"/>
    <m/>
  </r>
  <r>
    <n v="107512"/>
    <x v="0"/>
    <x v="0"/>
    <x v="0"/>
    <x v="0"/>
    <x v="4"/>
    <x v="50"/>
    <x v="0"/>
    <x v="0"/>
    <s v="Tesseramento"/>
    <x v="1"/>
    <x v="0"/>
    <x v="0"/>
    <m/>
  </r>
  <r>
    <n v="42999"/>
    <x v="0"/>
    <x v="0"/>
    <x v="0"/>
    <x v="0"/>
    <x v="12"/>
    <x v="122"/>
    <x v="0"/>
    <x v="0"/>
    <s v="Tesseramento"/>
    <x v="0"/>
    <x v="4"/>
    <x v="0"/>
    <m/>
  </r>
  <r>
    <n v="92779"/>
    <x v="0"/>
    <x v="0"/>
    <x v="0"/>
    <x v="0"/>
    <x v="1"/>
    <x v="26"/>
    <x v="0"/>
    <x v="1"/>
    <s v="Tesseramento"/>
    <x v="1"/>
    <x v="3"/>
    <x v="0"/>
    <m/>
  </r>
  <r>
    <n v="19000"/>
    <x v="0"/>
    <x v="0"/>
    <x v="0"/>
    <x v="0"/>
    <x v="12"/>
    <x v="122"/>
    <x v="0"/>
    <x v="1"/>
    <s v="Tesseramento"/>
    <x v="0"/>
    <x v="4"/>
    <x v="0"/>
    <m/>
  </r>
  <r>
    <n v="21415"/>
    <x v="0"/>
    <x v="0"/>
    <x v="0"/>
    <x v="0"/>
    <x v="12"/>
    <x v="122"/>
    <x v="0"/>
    <x v="0"/>
    <s v="Tesseramento"/>
    <x v="0"/>
    <x v="4"/>
    <x v="0"/>
    <m/>
  </r>
  <r>
    <n v="218950"/>
    <x v="0"/>
    <x v="0"/>
    <x v="0"/>
    <x v="0"/>
    <x v="12"/>
    <x v="122"/>
    <x v="0"/>
    <x v="0"/>
    <s v="Tesseramento"/>
    <x v="0"/>
    <x v="4"/>
    <x v="0"/>
    <m/>
  </r>
  <r>
    <n v="34690"/>
    <x v="0"/>
    <x v="0"/>
    <x v="0"/>
    <x v="0"/>
    <x v="12"/>
    <x v="122"/>
    <x v="0"/>
    <x v="0"/>
    <s v="Tesseramento"/>
    <x v="0"/>
    <x v="3"/>
    <x v="0"/>
    <m/>
  </r>
  <r>
    <n v="174210"/>
    <x v="0"/>
    <x v="0"/>
    <x v="0"/>
    <x v="0"/>
    <x v="12"/>
    <x v="122"/>
    <x v="0"/>
    <x v="0"/>
    <s v="Tesseramento"/>
    <x v="0"/>
    <x v="0"/>
    <x v="0"/>
    <m/>
  </r>
  <r>
    <n v="134054"/>
    <x v="0"/>
    <x v="0"/>
    <x v="0"/>
    <x v="0"/>
    <x v="12"/>
    <x v="122"/>
    <x v="0"/>
    <x v="1"/>
    <s v="Tesseramento"/>
    <x v="0"/>
    <x v="4"/>
    <x v="0"/>
    <m/>
  </r>
  <r>
    <n v="135811"/>
    <x v="0"/>
    <x v="0"/>
    <x v="0"/>
    <x v="0"/>
    <x v="12"/>
    <x v="122"/>
    <x v="0"/>
    <x v="0"/>
    <s v="Tesseramento"/>
    <x v="0"/>
    <x v="3"/>
    <x v="0"/>
    <m/>
  </r>
  <r>
    <n v="134812"/>
    <x v="0"/>
    <x v="0"/>
    <x v="0"/>
    <x v="0"/>
    <x v="12"/>
    <x v="122"/>
    <x v="0"/>
    <x v="1"/>
    <s v="Tesseramento"/>
    <x v="0"/>
    <x v="3"/>
    <x v="0"/>
    <m/>
  </r>
  <r>
    <n v="161674"/>
    <x v="0"/>
    <x v="0"/>
    <x v="0"/>
    <x v="0"/>
    <x v="12"/>
    <x v="122"/>
    <x v="0"/>
    <x v="0"/>
    <s v="Tesseramento"/>
    <x v="0"/>
    <x v="0"/>
    <x v="0"/>
    <m/>
  </r>
  <r>
    <n v="53961"/>
    <x v="0"/>
    <x v="0"/>
    <x v="0"/>
    <x v="0"/>
    <x v="12"/>
    <x v="122"/>
    <x v="0"/>
    <x v="1"/>
    <s v="Tesseramento"/>
    <x v="0"/>
    <x v="4"/>
    <x v="0"/>
    <m/>
  </r>
  <r>
    <n v="78087"/>
    <x v="0"/>
    <x v="0"/>
    <x v="0"/>
    <x v="0"/>
    <x v="12"/>
    <x v="122"/>
    <x v="0"/>
    <x v="0"/>
    <s v="Tesseramento"/>
    <x v="0"/>
    <x v="4"/>
    <x v="0"/>
    <m/>
  </r>
  <r>
    <n v="108593"/>
    <x v="0"/>
    <x v="0"/>
    <x v="0"/>
    <x v="1"/>
    <x v="12"/>
    <x v="122"/>
    <x v="0"/>
    <x v="1"/>
    <s v="Tesseramento"/>
    <x v="0"/>
    <x v="3"/>
    <x v="0"/>
    <m/>
  </r>
  <r>
    <n v="43003"/>
    <x v="0"/>
    <x v="0"/>
    <x v="0"/>
    <x v="0"/>
    <x v="12"/>
    <x v="122"/>
    <x v="0"/>
    <x v="0"/>
    <s v="Tesseramento"/>
    <x v="0"/>
    <x v="4"/>
    <x v="0"/>
    <m/>
  </r>
  <r>
    <n v="206710"/>
    <x v="0"/>
    <x v="0"/>
    <x v="0"/>
    <x v="1"/>
    <x v="12"/>
    <x v="122"/>
    <x v="0"/>
    <x v="0"/>
    <s v="Tesseramento"/>
    <x v="0"/>
    <x v="4"/>
    <x v="0"/>
    <m/>
  </r>
  <r>
    <n v="103294"/>
    <x v="0"/>
    <x v="0"/>
    <x v="0"/>
    <x v="0"/>
    <x v="12"/>
    <x v="122"/>
    <x v="0"/>
    <x v="0"/>
    <s v="Tesseramento"/>
    <x v="0"/>
    <x v="0"/>
    <x v="0"/>
    <m/>
  </r>
  <r>
    <n v="198727"/>
    <x v="0"/>
    <x v="0"/>
    <x v="0"/>
    <x v="0"/>
    <x v="4"/>
    <x v="54"/>
    <x v="0"/>
    <x v="0"/>
    <s v="Tesseramento"/>
    <x v="1"/>
    <x v="1"/>
    <x v="0"/>
    <m/>
  </r>
  <r>
    <n v="87263"/>
    <x v="0"/>
    <x v="0"/>
    <x v="0"/>
    <x v="0"/>
    <x v="12"/>
    <x v="122"/>
    <x v="0"/>
    <x v="0"/>
    <s v="Tesseramento"/>
    <x v="0"/>
    <x v="0"/>
    <x v="0"/>
    <m/>
  </r>
  <r>
    <n v="190128"/>
    <x v="0"/>
    <x v="0"/>
    <x v="0"/>
    <x v="1"/>
    <x v="12"/>
    <x v="122"/>
    <x v="0"/>
    <x v="0"/>
    <s v="Tesseramento"/>
    <x v="0"/>
    <x v="3"/>
    <x v="0"/>
    <m/>
  </r>
  <r>
    <n v="19001"/>
    <x v="0"/>
    <x v="0"/>
    <x v="0"/>
    <x v="0"/>
    <x v="12"/>
    <x v="122"/>
    <x v="0"/>
    <x v="0"/>
    <s v="Tesseramento"/>
    <x v="0"/>
    <x v="4"/>
    <x v="0"/>
    <m/>
  </r>
  <r>
    <n v="178375"/>
    <x v="0"/>
    <x v="0"/>
    <x v="0"/>
    <x v="1"/>
    <x v="12"/>
    <x v="122"/>
    <x v="0"/>
    <x v="1"/>
    <s v="Tesseramento"/>
    <x v="0"/>
    <x v="4"/>
    <x v="0"/>
    <m/>
  </r>
  <r>
    <n v="180947"/>
    <x v="0"/>
    <x v="0"/>
    <x v="0"/>
    <x v="0"/>
    <x v="12"/>
    <x v="122"/>
    <x v="0"/>
    <x v="0"/>
    <s v="Tesseramento"/>
    <x v="0"/>
    <x v="0"/>
    <x v="0"/>
    <m/>
  </r>
  <r>
    <n v="103295"/>
    <x v="0"/>
    <x v="0"/>
    <x v="0"/>
    <x v="0"/>
    <x v="12"/>
    <x v="122"/>
    <x v="0"/>
    <x v="0"/>
    <s v="Tesseramento"/>
    <x v="0"/>
    <x v="4"/>
    <x v="0"/>
    <m/>
  </r>
  <r>
    <n v="210542"/>
    <x v="0"/>
    <x v="0"/>
    <x v="0"/>
    <x v="0"/>
    <x v="4"/>
    <x v="50"/>
    <x v="0"/>
    <x v="0"/>
    <s v="Tesseramento"/>
    <x v="1"/>
    <x v="0"/>
    <x v="0"/>
    <m/>
  </r>
  <r>
    <n v="56115"/>
    <x v="0"/>
    <x v="0"/>
    <x v="0"/>
    <x v="0"/>
    <x v="11"/>
    <x v="132"/>
    <x v="0"/>
    <x v="0"/>
    <s v="Tesseramento"/>
    <x v="1"/>
    <x v="1"/>
    <x v="0"/>
    <m/>
  </r>
  <r>
    <n v="199110"/>
    <x v="0"/>
    <x v="1"/>
    <x v="0"/>
    <x v="1"/>
    <x v="4"/>
    <x v="50"/>
    <x v="0"/>
    <x v="1"/>
    <s v="Tesseramento"/>
    <x v="1"/>
    <x v="0"/>
    <x v="0"/>
    <m/>
  </r>
  <r>
    <n v="151486"/>
    <x v="0"/>
    <x v="0"/>
    <x v="0"/>
    <x v="0"/>
    <x v="4"/>
    <x v="50"/>
    <x v="0"/>
    <x v="0"/>
    <s v="Tesseramento"/>
    <x v="1"/>
    <x v="0"/>
    <x v="0"/>
    <m/>
  </r>
  <r>
    <n v="167224"/>
    <x v="0"/>
    <x v="0"/>
    <x v="0"/>
    <x v="0"/>
    <x v="4"/>
    <x v="50"/>
    <x v="0"/>
    <x v="0"/>
    <s v="Tesseramento"/>
    <x v="1"/>
    <x v="4"/>
    <x v="0"/>
    <m/>
  </r>
  <r>
    <n v="147139"/>
    <x v="0"/>
    <x v="0"/>
    <x v="0"/>
    <x v="0"/>
    <x v="4"/>
    <x v="50"/>
    <x v="0"/>
    <x v="0"/>
    <s v="Tesseramento"/>
    <x v="1"/>
    <x v="3"/>
    <x v="0"/>
    <m/>
  </r>
  <r>
    <n v="228024"/>
    <x v="1"/>
    <x v="0"/>
    <x v="0"/>
    <x v="3"/>
    <x v="4"/>
    <x v="50"/>
    <x v="0"/>
    <x v="1"/>
    <s v="Tesseramento"/>
    <x v="1"/>
    <x v="5"/>
    <x v="0"/>
    <m/>
  </r>
  <r>
    <n v="230276"/>
    <x v="0"/>
    <x v="0"/>
    <x v="0"/>
    <x v="2"/>
    <x v="4"/>
    <x v="50"/>
    <x v="0"/>
    <x v="1"/>
    <s v="Tesseramento"/>
    <x v="1"/>
    <x v="3"/>
    <x v="0"/>
    <m/>
  </r>
  <r>
    <n v="104337"/>
    <x v="0"/>
    <x v="0"/>
    <x v="0"/>
    <x v="0"/>
    <x v="4"/>
    <x v="50"/>
    <x v="0"/>
    <x v="0"/>
    <s v="Tesseramento"/>
    <x v="1"/>
    <x v="3"/>
    <x v="0"/>
    <m/>
  </r>
  <r>
    <n v="235736"/>
    <x v="1"/>
    <x v="0"/>
    <x v="1"/>
    <x v="2"/>
    <x v="7"/>
    <x v="168"/>
    <x v="0"/>
    <x v="0"/>
    <s v="Tesseramento"/>
    <x v="1"/>
    <x v="5"/>
    <x v="0"/>
    <m/>
  </r>
  <r>
    <n v="208025"/>
    <x v="1"/>
    <x v="0"/>
    <x v="0"/>
    <x v="0"/>
    <x v="4"/>
    <x v="50"/>
    <x v="0"/>
    <x v="0"/>
    <s v="Tesseramento"/>
    <x v="1"/>
    <x v="7"/>
    <x v="0"/>
    <s v="B"/>
  </r>
  <r>
    <n v="173906"/>
    <x v="0"/>
    <x v="0"/>
    <x v="0"/>
    <x v="0"/>
    <x v="4"/>
    <x v="50"/>
    <x v="0"/>
    <x v="0"/>
    <s v="Tesseramento"/>
    <x v="1"/>
    <x v="0"/>
    <x v="0"/>
    <m/>
  </r>
  <r>
    <n v="200307"/>
    <x v="1"/>
    <x v="0"/>
    <x v="0"/>
    <x v="0"/>
    <x v="4"/>
    <x v="50"/>
    <x v="0"/>
    <x v="1"/>
    <s v="Tesseramento"/>
    <x v="1"/>
    <x v="7"/>
    <x v="0"/>
    <s v="B"/>
  </r>
  <r>
    <n v="119175"/>
    <x v="0"/>
    <x v="0"/>
    <x v="0"/>
    <x v="0"/>
    <x v="4"/>
    <x v="50"/>
    <x v="0"/>
    <x v="1"/>
    <s v="Tesseramento"/>
    <x v="1"/>
    <x v="4"/>
    <x v="0"/>
    <m/>
  </r>
  <r>
    <n v="181374"/>
    <x v="1"/>
    <x v="0"/>
    <x v="0"/>
    <x v="0"/>
    <x v="4"/>
    <x v="50"/>
    <x v="0"/>
    <x v="1"/>
    <s v="Tesseramento"/>
    <x v="1"/>
    <x v="5"/>
    <x v="0"/>
    <s v="B"/>
  </r>
  <r>
    <n v="160960"/>
    <x v="1"/>
    <x v="0"/>
    <x v="0"/>
    <x v="0"/>
    <x v="4"/>
    <x v="50"/>
    <x v="0"/>
    <x v="1"/>
    <s v="Tesseramento"/>
    <x v="1"/>
    <x v="6"/>
    <x v="0"/>
    <s v="B"/>
  </r>
  <r>
    <n v="29077"/>
    <x v="0"/>
    <x v="0"/>
    <x v="0"/>
    <x v="0"/>
    <x v="4"/>
    <x v="50"/>
    <x v="0"/>
    <x v="0"/>
    <s v="Tesseramento"/>
    <x v="1"/>
    <x v="0"/>
    <x v="0"/>
    <m/>
  </r>
  <r>
    <n v="58213"/>
    <x v="0"/>
    <x v="0"/>
    <x v="0"/>
    <x v="0"/>
    <x v="12"/>
    <x v="122"/>
    <x v="0"/>
    <x v="0"/>
    <s v="Tesseramento"/>
    <x v="0"/>
    <x v="0"/>
    <x v="0"/>
    <m/>
  </r>
  <r>
    <n v="207674"/>
    <x v="0"/>
    <x v="0"/>
    <x v="0"/>
    <x v="0"/>
    <x v="4"/>
    <x v="50"/>
    <x v="0"/>
    <x v="0"/>
    <s v="Tesseramento"/>
    <x v="1"/>
    <x v="3"/>
    <x v="0"/>
    <m/>
  </r>
  <r>
    <n v="128422"/>
    <x v="0"/>
    <x v="0"/>
    <x v="0"/>
    <x v="0"/>
    <x v="4"/>
    <x v="50"/>
    <x v="0"/>
    <x v="0"/>
    <s v="Tesseramento"/>
    <x v="1"/>
    <x v="3"/>
    <x v="0"/>
    <m/>
  </r>
  <r>
    <n v="112768"/>
    <x v="0"/>
    <x v="0"/>
    <x v="0"/>
    <x v="0"/>
    <x v="12"/>
    <x v="122"/>
    <x v="0"/>
    <x v="1"/>
    <s v="Tesseramento"/>
    <x v="0"/>
    <x v="4"/>
    <x v="0"/>
    <m/>
  </r>
  <r>
    <n v="151487"/>
    <x v="0"/>
    <x v="0"/>
    <x v="0"/>
    <x v="0"/>
    <x v="4"/>
    <x v="50"/>
    <x v="0"/>
    <x v="1"/>
    <s v="Tesseramento"/>
    <x v="1"/>
    <x v="4"/>
    <x v="0"/>
    <m/>
  </r>
  <r>
    <n v="175600"/>
    <x v="0"/>
    <x v="0"/>
    <x v="0"/>
    <x v="1"/>
    <x v="12"/>
    <x v="122"/>
    <x v="0"/>
    <x v="1"/>
    <s v="Tesseramento"/>
    <x v="0"/>
    <x v="4"/>
    <x v="0"/>
    <m/>
  </r>
  <r>
    <n v="181376"/>
    <x v="0"/>
    <x v="0"/>
    <x v="0"/>
    <x v="0"/>
    <x v="4"/>
    <x v="50"/>
    <x v="0"/>
    <x v="0"/>
    <s v="Tesseramento"/>
    <x v="1"/>
    <x v="0"/>
    <x v="0"/>
    <m/>
  </r>
  <r>
    <n v="122755"/>
    <x v="0"/>
    <x v="0"/>
    <x v="0"/>
    <x v="0"/>
    <x v="12"/>
    <x v="122"/>
    <x v="0"/>
    <x v="0"/>
    <s v="Tesseramento"/>
    <x v="0"/>
    <x v="3"/>
    <x v="0"/>
    <m/>
  </r>
  <r>
    <n v="167227"/>
    <x v="1"/>
    <x v="0"/>
    <x v="0"/>
    <x v="0"/>
    <x v="4"/>
    <x v="50"/>
    <x v="0"/>
    <x v="1"/>
    <s v="Tesseramento"/>
    <x v="1"/>
    <x v="7"/>
    <x v="0"/>
    <s v="B"/>
  </r>
  <r>
    <n v="13909"/>
    <x v="0"/>
    <x v="0"/>
    <x v="0"/>
    <x v="0"/>
    <x v="4"/>
    <x v="50"/>
    <x v="0"/>
    <x v="0"/>
    <s v="Tesseramento"/>
    <x v="1"/>
    <x v="0"/>
    <x v="0"/>
    <m/>
  </r>
  <r>
    <n v="139903"/>
    <x v="0"/>
    <x v="0"/>
    <x v="0"/>
    <x v="0"/>
    <x v="4"/>
    <x v="50"/>
    <x v="0"/>
    <x v="0"/>
    <s v="Tesseramento"/>
    <x v="1"/>
    <x v="1"/>
    <x v="0"/>
    <m/>
  </r>
  <r>
    <n v="142349"/>
    <x v="0"/>
    <x v="0"/>
    <x v="0"/>
    <x v="0"/>
    <x v="4"/>
    <x v="50"/>
    <x v="0"/>
    <x v="0"/>
    <s v="Tesseramento"/>
    <x v="1"/>
    <x v="3"/>
    <x v="0"/>
    <m/>
  </r>
  <r>
    <n v="159660"/>
    <x v="0"/>
    <x v="0"/>
    <x v="0"/>
    <x v="0"/>
    <x v="12"/>
    <x v="122"/>
    <x v="0"/>
    <x v="0"/>
    <s v="Tesseramento"/>
    <x v="0"/>
    <x v="1"/>
    <x v="0"/>
    <m/>
  </r>
  <r>
    <n v="121678"/>
    <x v="0"/>
    <x v="0"/>
    <x v="0"/>
    <x v="0"/>
    <x v="12"/>
    <x v="122"/>
    <x v="0"/>
    <x v="0"/>
    <s v="Tesseramento"/>
    <x v="0"/>
    <x v="3"/>
    <x v="0"/>
    <m/>
  </r>
  <r>
    <n v="133668"/>
    <x v="0"/>
    <x v="0"/>
    <x v="0"/>
    <x v="1"/>
    <x v="4"/>
    <x v="50"/>
    <x v="0"/>
    <x v="1"/>
    <s v="Tesseramento"/>
    <x v="1"/>
    <x v="4"/>
    <x v="0"/>
    <m/>
  </r>
  <r>
    <n v="119176"/>
    <x v="0"/>
    <x v="0"/>
    <x v="0"/>
    <x v="0"/>
    <x v="4"/>
    <x v="50"/>
    <x v="0"/>
    <x v="0"/>
    <s v="Tesseramento"/>
    <x v="1"/>
    <x v="3"/>
    <x v="0"/>
    <m/>
  </r>
  <r>
    <n v="34670"/>
    <x v="0"/>
    <x v="0"/>
    <x v="0"/>
    <x v="0"/>
    <x v="12"/>
    <x v="122"/>
    <x v="0"/>
    <x v="0"/>
    <s v="Tesseramento"/>
    <x v="0"/>
    <x v="3"/>
    <x v="0"/>
    <m/>
  </r>
  <r>
    <n v="75009"/>
    <x v="0"/>
    <x v="0"/>
    <x v="0"/>
    <x v="0"/>
    <x v="12"/>
    <x v="122"/>
    <x v="0"/>
    <x v="0"/>
    <s v="Tesseramento"/>
    <x v="0"/>
    <x v="4"/>
    <x v="0"/>
    <m/>
  </r>
  <r>
    <n v="65078"/>
    <x v="0"/>
    <x v="0"/>
    <x v="0"/>
    <x v="0"/>
    <x v="12"/>
    <x v="122"/>
    <x v="0"/>
    <x v="0"/>
    <s v="Tesseramento"/>
    <x v="0"/>
    <x v="4"/>
    <x v="0"/>
    <m/>
  </r>
  <r>
    <n v="104535"/>
    <x v="0"/>
    <x v="0"/>
    <x v="0"/>
    <x v="0"/>
    <x v="12"/>
    <x v="122"/>
    <x v="0"/>
    <x v="1"/>
    <s v="Tesseramento"/>
    <x v="0"/>
    <x v="4"/>
    <x v="0"/>
    <m/>
  </r>
  <r>
    <n v="206712"/>
    <x v="0"/>
    <x v="0"/>
    <x v="0"/>
    <x v="1"/>
    <x v="12"/>
    <x v="122"/>
    <x v="0"/>
    <x v="1"/>
    <s v="Tesseramento"/>
    <x v="0"/>
    <x v="4"/>
    <x v="0"/>
    <m/>
  </r>
  <r>
    <n v="15105"/>
    <x v="0"/>
    <x v="0"/>
    <x v="0"/>
    <x v="0"/>
    <x v="12"/>
    <x v="122"/>
    <x v="0"/>
    <x v="0"/>
    <s v="Tesseramento"/>
    <x v="0"/>
    <x v="4"/>
    <x v="0"/>
    <m/>
  </r>
  <r>
    <n v="134813"/>
    <x v="0"/>
    <x v="0"/>
    <x v="0"/>
    <x v="0"/>
    <x v="12"/>
    <x v="122"/>
    <x v="0"/>
    <x v="0"/>
    <s v="Tesseramento"/>
    <x v="0"/>
    <x v="0"/>
    <x v="0"/>
    <m/>
  </r>
  <r>
    <n v="27487"/>
    <x v="0"/>
    <x v="0"/>
    <x v="0"/>
    <x v="0"/>
    <x v="12"/>
    <x v="122"/>
    <x v="0"/>
    <x v="0"/>
    <s v="Tesseramento"/>
    <x v="0"/>
    <x v="1"/>
    <x v="0"/>
    <m/>
  </r>
  <r>
    <n v="27486"/>
    <x v="0"/>
    <x v="0"/>
    <x v="0"/>
    <x v="5"/>
    <x v="12"/>
    <x v="122"/>
    <x v="0"/>
    <x v="0"/>
    <s v="Tesseramento"/>
    <x v="0"/>
    <x v="3"/>
    <x v="0"/>
    <m/>
  </r>
  <r>
    <n v="174758"/>
    <x v="1"/>
    <x v="0"/>
    <x v="0"/>
    <x v="1"/>
    <x v="7"/>
    <x v="275"/>
    <x v="0"/>
    <x v="0"/>
    <s v="Tesseramento"/>
    <x v="0"/>
    <x v="7"/>
    <x v="0"/>
    <m/>
  </r>
  <r>
    <n v="173597"/>
    <x v="0"/>
    <x v="0"/>
    <x v="0"/>
    <x v="1"/>
    <x v="12"/>
    <x v="122"/>
    <x v="0"/>
    <x v="1"/>
    <s v="Tesseramento"/>
    <x v="0"/>
    <x v="4"/>
    <x v="0"/>
    <m/>
  </r>
  <r>
    <n v="109280"/>
    <x v="0"/>
    <x v="0"/>
    <x v="0"/>
    <x v="0"/>
    <x v="12"/>
    <x v="122"/>
    <x v="0"/>
    <x v="0"/>
    <s v="Tesseramento"/>
    <x v="0"/>
    <x v="4"/>
    <x v="0"/>
    <m/>
  </r>
  <r>
    <n v="195394"/>
    <x v="0"/>
    <x v="0"/>
    <x v="0"/>
    <x v="0"/>
    <x v="12"/>
    <x v="122"/>
    <x v="0"/>
    <x v="1"/>
    <s v="Tesseramento"/>
    <x v="0"/>
    <x v="4"/>
    <x v="0"/>
    <m/>
  </r>
  <r>
    <n v="47216"/>
    <x v="0"/>
    <x v="0"/>
    <x v="0"/>
    <x v="0"/>
    <x v="12"/>
    <x v="122"/>
    <x v="0"/>
    <x v="0"/>
    <s v="Tesseramento"/>
    <x v="0"/>
    <x v="4"/>
    <x v="0"/>
    <m/>
  </r>
  <r>
    <n v="212798"/>
    <x v="0"/>
    <x v="0"/>
    <x v="0"/>
    <x v="1"/>
    <x v="12"/>
    <x v="122"/>
    <x v="0"/>
    <x v="0"/>
    <s v="Tesseramento"/>
    <x v="0"/>
    <x v="3"/>
    <x v="0"/>
    <m/>
  </r>
  <r>
    <n v="190067"/>
    <x v="0"/>
    <x v="0"/>
    <x v="0"/>
    <x v="0"/>
    <x v="12"/>
    <x v="122"/>
    <x v="0"/>
    <x v="0"/>
    <s v="Tesseramento"/>
    <x v="0"/>
    <x v="4"/>
    <x v="0"/>
    <m/>
  </r>
  <r>
    <n v="78748"/>
    <x v="0"/>
    <x v="0"/>
    <x v="0"/>
    <x v="0"/>
    <x v="12"/>
    <x v="122"/>
    <x v="0"/>
    <x v="0"/>
    <s v="Tesseramento"/>
    <x v="0"/>
    <x v="0"/>
    <x v="0"/>
    <m/>
  </r>
  <r>
    <n v="195800"/>
    <x v="0"/>
    <x v="0"/>
    <x v="2"/>
    <x v="2"/>
    <x v="4"/>
    <x v="50"/>
    <x v="0"/>
    <x v="1"/>
    <s v="Tesseramento"/>
    <x v="1"/>
    <x v="1"/>
    <x v="0"/>
    <m/>
  </r>
  <r>
    <n v="85347"/>
    <x v="0"/>
    <x v="0"/>
    <x v="0"/>
    <x v="0"/>
    <x v="12"/>
    <x v="122"/>
    <x v="0"/>
    <x v="0"/>
    <s v="Tesseramento"/>
    <x v="0"/>
    <x v="4"/>
    <x v="0"/>
    <m/>
  </r>
  <r>
    <n v="132995"/>
    <x v="0"/>
    <x v="0"/>
    <x v="0"/>
    <x v="0"/>
    <x v="12"/>
    <x v="122"/>
    <x v="0"/>
    <x v="0"/>
    <s v="Tesseramento"/>
    <x v="0"/>
    <x v="4"/>
    <x v="0"/>
    <m/>
  </r>
  <r>
    <n v="31963"/>
    <x v="0"/>
    <x v="0"/>
    <x v="0"/>
    <x v="0"/>
    <x v="12"/>
    <x v="122"/>
    <x v="0"/>
    <x v="1"/>
    <s v="Tesseramento"/>
    <x v="0"/>
    <x v="3"/>
    <x v="0"/>
    <m/>
  </r>
  <r>
    <n v="180950"/>
    <x v="0"/>
    <x v="0"/>
    <x v="0"/>
    <x v="0"/>
    <x v="12"/>
    <x v="122"/>
    <x v="0"/>
    <x v="0"/>
    <s v="Tesseramento"/>
    <x v="0"/>
    <x v="4"/>
    <x v="0"/>
    <m/>
  </r>
  <r>
    <n v="168748"/>
    <x v="0"/>
    <x v="0"/>
    <x v="0"/>
    <x v="0"/>
    <x v="12"/>
    <x v="122"/>
    <x v="0"/>
    <x v="0"/>
    <s v="Tesseramento"/>
    <x v="0"/>
    <x v="0"/>
    <x v="0"/>
    <m/>
  </r>
  <r>
    <n v="136271"/>
    <x v="0"/>
    <x v="0"/>
    <x v="0"/>
    <x v="0"/>
    <x v="12"/>
    <x v="122"/>
    <x v="0"/>
    <x v="0"/>
    <s v="Tesseramento"/>
    <x v="0"/>
    <x v="4"/>
    <x v="0"/>
    <m/>
  </r>
  <r>
    <n v="204055"/>
    <x v="0"/>
    <x v="0"/>
    <x v="0"/>
    <x v="1"/>
    <x v="12"/>
    <x v="122"/>
    <x v="0"/>
    <x v="0"/>
    <s v="Tesseramento"/>
    <x v="0"/>
    <x v="4"/>
    <x v="0"/>
    <m/>
  </r>
  <r>
    <n v="183281"/>
    <x v="0"/>
    <x v="0"/>
    <x v="0"/>
    <x v="1"/>
    <x v="12"/>
    <x v="122"/>
    <x v="0"/>
    <x v="0"/>
    <s v="Tesseramento"/>
    <x v="0"/>
    <x v="4"/>
    <x v="0"/>
    <m/>
  </r>
  <r>
    <n v="115845"/>
    <x v="0"/>
    <x v="0"/>
    <x v="0"/>
    <x v="0"/>
    <x v="12"/>
    <x v="122"/>
    <x v="0"/>
    <x v="0"/>
    <s v="Tesseramento"/>
    <x v="0"/>
    <x v="1"/>
    <x v="0"/>
    <m/>
  </r>
  <r>
    <n v="154024"/>
    <x v="0"/>
    <x v="0"/>
    <x v="0"/>
    <x v="0"/>
    <x v="12"/>
    <x v="122"/>
    <x v="0"/>
    <x v="0"/>
    <s v="Tesseramento"/>
    <x v="0"/>
    <x v="3"/>
    <x v="0"/>
    <m/>
  </r>
  <r>
    <n v="65084"/>
    <x v="0"/>
    <x v="0"/>
    <x v="0"/>
    <x v="0"/>
    <x v="12"/>
    <x v="122"/>
    <x v="0"/>
    <x v="1"/>
    <s v="Tesseramento"/>
    <x v="0"/>
    <x v="4"/>
    <x v="0"/>
    <m/>
  </r>
  <r>
    <n v="207549"/>
    <x v="0"/>
    <x v="0"/>
    <x v="0"/>
    <x v="0"/>
    <x v="12"/>
    <x v="122"/>
    <x v="0"/>
    <x v="0"/>
    <s v="Tesseramento"/>
    <x v="0"/>
    <x v="1"/>
    <x v="0"/>
    <m/>
  </r>
  <r>
    <n v="136272"/>
    <x v="0"/>
    <x v="0"/>
    <x v="0"/>
    <x v="0"/>
    <x v="12"/>
    <x v="122"/>
    <x v="0"/>
    <x v="0"/>
    <s v="Tesseramento"/>
    <x v="0"/>
    <x v="0"/>
    <x v="0"/>
    <m/>
  </r>
  <r>
    <n v="228998"/>
    <x v="0"/>
    <x v="0"/>
    <x v="0"/>
    <x v="0"/>
    <x v="7"/>
    <x v="275"/>
    <x v="0"/>
    <x v="0"/>
    <s v="Tesseramento"/>
    <x v="0"/>
    <x v="1"/>
    <x v="0"/>
    <m/>
  </r>
  <r>
    <n v="224020"/>
    <x v="0"/>
    <x v="0"/>
    <x v="0"/>
    <x v="0"/>
    <x v="12"/>
    <x v="122"/>
    <x v="0"/>
    <x v="1"/>
    <s v="Tesseramento"/>
    <x v="0"/>
    <x v="0"/>
    <x v="0"/>
    <m/>
  </r>
  <r>
    <n v="229133"/>
    <x v="1"/>
    <x v="0"/>
    <x v="0"/>
    <x v="2"/>
    <x v="7"/>
    <x v="168"/>
    <x v="0"/>
    <x v="1"/>
    <s v="Tesseramento"/>
    <x v="1"/>
    <x v="5"/>
    <x v="0"/>
    <m/>
  </r>
  <r>
    <n v="228025"/>
    <x v="0"/>
    <x v="1"/>
    <x v="0"/>
    <x v="1"/>
    <x v="4"/>
    <x v="50"/>
    <x v="0"/>
    <x v="1"/>
    <s v="Tesseramento"/>
    <x v="1"/>
    <x v="0"/>
    <x v="0"/>
    <m/>
  </r>
  <r>
    <n v="178659"/>
    <x v="0"/>
    <x v="0"/>
    <x v="0"/>
    <x v="1"/>
    <x v="4"/>
    <x v="50"/>
    <x v="0"/>
    <x v="0"/>
    <s v="Tesseramento"/>
    <x v="1"/>
    <x v="0"/>
    <x v="0"/>
    <m/>
  </r>
  <r>
    <n v="117832"/>
    <x v="0"/>
    <x v="0"/>
    <x v="0"/>
    <x v="0"/>
    <x v="4"/>
    <x v="50"/>
    <x v="0"/>
    <x v="0"/>
    <s v="Tesseramento"/>
    <x v="1"/>
    <x v="4"/>
    <x v="0"/>
    <m/>
  </r>
  <r>
    <n v="157288"/>
    <x v="0"/>
    <x v="0"/>
    <x v="0"/>
    <x v="0"/>
    <x v="4"/>
    <x v="50"/>
    <x v="0"/>
    <x v="0"/>
    <s v="Tesseramento"/>
    <x v="1"/>
    <x v="0"/>
    <x v="0"/>
    <m/>
  </r>
  <r>
    <n v="139904"/>
    <x v="0"/>
    <x v="0"/>
    <x v="0"/>
    <x v="1"/>
    <x v="4"/>
    <x v="50"/>
    <x v="0"/>
    <x v="0"/>
    <s v="Tesseramento"/>
    <x v="1"/>
    <x v="3"/>
    <x v="0"/>
    <m/>
  </r>
  <r>
    <n v="213860"/>
    <x v="1"/>
    <x v="0"/>
    <x v="0"/>
    <x v="0"/>
    <x v="4"/>
    <x v="50"/>
    <x v="0"/>
    <x v="0"/>
    <s v="Tesseramento"/>
    <x v="1"/>
    <x v="6"/>
    <x v="0"/>
    <m/>
  </r>
  <r>
    <n v="55519"/>
    <x v="0"/>
    <x v="0"/>
    <x v="0"/>
    <x v="0"/>
    <x v="4"/>
    <x v="50"/>
    <x v="0"/>
    <x v="0"/>
    <s v="Tesseramento"/>
    <x v="1"/>
    <x v="4"/>
    <x v="0"/>
    <m/>
  </r>
  <r>
    <n v="231436"/>
    <x v="0"/>
    <x v="1"/>
    <x v="0"/>
    <x v="2"/>
    <x v="4"/>
    <x v="50"/>
    <x v="0"/>
    <x v="0"/>
    <s v="Tesseramento"/>
    <x v="1"/>
    <x v="0"/>
    <x v="0"/>
    <m/>
  </r>
  <r>
    <n v="201044"/>
    <x v="1"/>
    <x v="0"/>
    <x v="0"/>
    <x v="0"/>
    <x v="4"/>
    <x v="50"/>
    <x v="0"/>
    <x v="0"/>
    <s v="Tesseramento"/>
    <x v="1"/>
    <x v="5"/>
    <x v="0"/>
    <m/>
  </r>
  <r>
    <n v="201375"/>
    <x v="1"/>
    <x v="0"/>
    <x v="0"/>
    <x v="0"/>
    <x v="4"/>
    <x v="50"/>
    <x v="0"/>
    <x v="0"/>
    <s v="Tesseramento"/>
    <x v="1"/>
    <x v="5"/>
    <x v="0"/>
    <s v="B"/>
  </r>
  <r>
    <n v="222661"/>
    <x v="0"/>
    <x v="0"/>
    <x v="0"/>
    <x v="0"/>
    <x v="4"/>
    <x v="50"/>
    <x v="0"/>
    <x v="0"/>
    <s v="Tesseramento"/>
    <x v="1"/>
    <x v="3"/>
    <x v="0"/>
    <m/>
  </r>
  <r>
    <n v="203833"/>
    <x v="0"/>
    <x v="0"/>
    <x v="0"/>
    <x v="0"/>
    <x v="0"/>
    <x v="285"/>
    <x v="0"/>
    <x v="0"/>
    <s v="Tesseramento"/>
    <x v="0"/>
    <x v="1"/>
    <x v="0"/>
    <m/>
  </r>
  <r>
    <n v="127152"/>
    <x v="0"/>
    <x v="0"/>
    <x v="0"/>
    <x v="0"/>
    <x v="4"/>
    <x v="50"/>
    <x v="0"/>
    <x v="0"/>
    <s v="Tesseramento"/>
    <x v="1"/>
    <x v="3"/>
    <x v="0"/>
    <m/>
  </r>
  <r>
    <n v="192956"/>
    <x v="0"/>
    <x v="1"/>
    <x v="0"/>
    <x v="0"/>
    <x v="4"/>
    <x v="50"/>
    <x v="0"/>
    <x v="0"/>
    <s v="Tesseramento"/>
    <x v="1"/>
    <x v="0"/>
    <x v="0"/>
    <m/>
  </r>
  <r>
    <n v="107516"/>
    <x v="0"/>
    <x v="0"/>
    <x v="0"/>
    <x v="0"/>
    <x v="4"/>
    <x v="50"/>
    <x v="0"/>
    <x v="0"/>
    <s v="Tesseramento"/>
    <x v="1"/>
    <x v="3"/>
    <x v="0"/>
    <m/>
  </r>
  <r>
    <n v="107515"/>
    <x v="0"/>
    <x v="0"/>
    <x v="0"/>
    <x v="0"/>
    <x v="4"/>
    <x v="50"/>
    <x v="0"/>
    <x v="0"/>
    <s v="Tesseramento"/>
    <x v="1"/>
    <x v="1"/>
    <x v="0"/>
    <m/>
  </r>
  <r>
    <n v="194474"/>
    <x v="1"/>
    <x v="0"/>
    <x v="0"/>
    <x v="0"/>
    <x v="4"/>
    <x v="50"/>
    <x v="0"/>
    <x v="0"/>
    <s v="Tesseramento"/>
    <x v="1"/>
    <x v="5"/>
    <x v="0"/>
    <s v="B"/>
  </r>
  <r>
    <n v="232807"/>
    <x v="0"/>
    <x v="1"/>
    <x v="0"/>
    <x v="1"/>
    <x v="11"/>
    <x v="174"/>
    <x v="0"/>
    <x v="1"/>
    <s v="Tesseramento"/>
    <x v="3"/>
    <x v="0"/>
    <x v="0"/>
    <m/>
  </r>
  <r>
    <n v="192709"/>
    <x v="0"/>
    <x v="0"/>
    <x v="0"/>
    <x v="0"/>
    <x v="4"/>
    <x v="50"/>
    <x v="0"/>
    <x v="1"/>
    <s v="Tesseramento"/>
    <x v="1"/>
    <x v="3"/>
    <x v="0"/>
    <m/>
  </r>
  <r>
    <n v="108153"/>
    <x v="0"/>
    <x v="0"/>
    <x v="0"/>
    <x v="0"/>
    <x v="4"/>
    <x v="50"/>
    <x v="0"/>
    <x v="1"/>
    <s v="Tesseramento"/>
    <x v="1"/>
    <x v="3"/>
    <x v="0"/>
    <m/>
  </r>
  <r>
    <n v="183753"/>
    <x v="0"/>
    <x v="0"/>
    <x v="0"/>
    <x v="0"/>
    <x v="4"/>
    <x v="50"/>
    <x v="0"/>
    <x v="1"/>
    <s v="Tesseramento"/>
    <x v="1"/>
    <x v="3"/>
    <x v="0"/>
    <m/>
  </r>
  <r>
    <n v="202228"/>
    <x v="0"/>
    <x v="0"/>
    <x v="0"/>
    <x v="0"/>
    <x v="7"/>
    <x v="275"/>
    <x v="0"/>
    <x v="1"/>
    <s v="Tesseramento"/>
    <x v="0"/>
    <x v="3"/>
    <x v="0"/>
    <m/>
  </r>
  <r>
    <n v="194371"/>
    <x v="1"/>
    <x v="0"/>
    <x v="0"/>
    <x v="3"/>
    <x v="7"/>
    <x v="150"/>
    <x v="0"/>
    <x v="1"/>
    <s v="Tesseramento"/>
    <x v="1"/>
    <x v="5"/>
    <x v="0"/>
    <m/>
  </r>
  <r>
    <n v="194372"/>
    <x v="0"/>
    <x v="0"/>
    <x v="0"/>
    <x v="0"/>
    <x v="7"/>
    <x v="150"/>
    <x v="0"/>
    <x v="0"/>
    <s v="Tesseramento"/>
    <x v="1"/>
    <x v="0"/>
    <x v="0"/>
    <m/>
  </r>
  <r>
    <n v="171434"/>
    <x v="1"/>
    <x v="0"/>
    <x v="0"/>
    <x v="1"/>
    <x v="7"/>
    <x v="150"/>
    <x v="0"/>
    <x v="0"/>
    <s v="Tesseramento"/>
    <x v="1"/>
    <x v="6"/>
    <x v="0"/>
    <m/>
  </r>
  <r>
    <n v="107683"/>
    <x v="0"/>
    <x v="0"/>
    <x v="0"/>
    <x v="0"/>
    <x v="1"/>
    <x v="324"/>
    <x v="0"/>
    <x v="0"/>
    <s v="Tesseramento"/>
    <x v="1"/>
    <x v="3"/>
    <x v="0"/>
    <m/>
  </r>
  <r>
    <n v="128340"/>
    <x v="1"/>
    <x v="0"/>
    <x v="0"/>
    <x v="1"/>
    <x v="7"/>
    <x v="150"/>
    <x v="0"/>
    <x v="1"/>
    <s v="Tesseramento"/>
    <x v="1"/>
    <x v="6"/>
    <x v="0"/>
    <m/>
  </r>
  <r>
    <n v="219399"/>
    <x v="1"/>
    <x v="0"/>
    <x v="0"/>
    <x v="2"/>
    <x v="7"/>
    <x v="150"/>
    <x v="0"/>
    <x v="1"/>
    <s v="Tesseramento"/>
    <x v="1"/>
    <x v="5"/>
    <x v="0"/>
    <m/>
  </r>
  <r>
    <n v="126736"/>
    <x v="0"/>
    <x v="0"/>
    <x v="0"/>
    <x v="0"/>
    <x v="1"/>
    <x v="324"/>
    <x v="0"/>
    <x v="1"/>
    <s v="Tesseramento"/>
    <x v="1"/>
    <x v="3"/>
    <x v="0"/>
    <m/>
  </r>
  <r>
    <n v="186768"/>
    <x v="0"/>
    <x v="0"/>
    <x v="0"/>
    <x v="1"/>
    <x v="7"/>
    <x v="275"/>
    <x v="0"/>
    <x v="0"/>
    <s v="Tesseramento"/>
    <x v="0"/>
    <x v="0"/>
    <x v="0"/>
    <m/>
  </r>
  <r>
    <n v="204226"/>
    <x v="0"/>
    <x v="0"/>
    <x v="0"/>
    <x v="0"/>
    <x v="7"/>
    <x v="41"/>
    <x v="0"/>
    <x v="0"/>
    <s v="Tesseramento"/>
    <x v="1"/>
    <x v="3"/>
    <x v="0"/>
    <m/>
  </r>
  <r>
    <n v="235737"/>
    <x v="1"/>
    <x v="0"/>
    <x v="1"/>
    <x v="2"/>
    <x v="7"/>
    <x v="168"/>
    <x v="0"/>
    <x v="1"/>
    <s v="Tesseramento"/>
    <x v="1"/>
    <x v="5"/>
    <x v="0"/>
    <m/>
  </r>
  <r>
    <n v="29030"/>
    <x v="0"/>
    <x v="0"/>
    <x v="0"/>
    <x v="0"/>
    <x v="1"/>
    <x v="324"/>
    <x v="0"/>
    <x v="0"/>
    <s v="Tesseramento"/>
    <x v="1"/>
    <x v="4"/>
    <x v="0"/>
    <m/>
  </r>
  <r>
    <n v="200460"/>
    <x v="0"/>
    <x v="0"/>
    <x v="0"/>
    <x v="0"/>
    <x v="1"/>
    <x v="324"/>
    <x v="0"/>
    <x v="1"/>
    <s v="Tesseramento"/>
    <x v="1"/>
    <x v="4"/>
    <x v="0"/>
    <m/>
  </r>
  <r>
    <n v="201258"/>
    <x v="0"/>
    <x v="0"/>
    <x v="0"/>
    <x v="3"/>
    <x v="7"/>
    <x v="168"/>
    <x v="0"/>
    <x v="0"/>
    <s v="Tesseramento"/>
    <x v="1"/>
    <x v="0"/>
    <x v="0"/>
    <m/>
  </r>
  <r>
    <n v="104665"/>
    <x v="0"/>
    <x v="0"/>
    <x v="0"/>
    <x v="0"/>
    <x v="7"/>
    <x v="231"/>
    <x v="0"/>
    <x v="0"/>
    <s v="Tesseramento"/>
    <x v="1"/>
    <x v="4"/>
    <x v="0"/>
    <m/>
  </r>
  <r>
    <n v="74068"/>
    <x v="0"/>
    <x v="0"/>
    <x v="0"/>
    <x v="0"/>
    <x v="7"/>
    <x v="231"/>
    <x v="0"/>
    <x v="0"/>
    <s v="Tesseramento"/>
    <x v="1"/>
    <x v="0"/>
    <x v="0"/>
    <m/>
  </r>
  <r>
    <n v="92055"/>
    <x v="0"/>
    <x v="0"/>
    <x v="0"/>
    <x v="0"/>
    <x v="7"/>
    <x v="231"/>
    <x v="0"/>
    <x v="0"/>
    <s v="Tesseramento"/>
    <x v="1"/>
    <x v="4"/>
    <x v="0"/>
    <m/>
  </r>
  <r>
    <n v="99191"/>
    <x v="0"/>
    <x v="0"/>
    <x v="0"/>
    <x v="0"/>
    <x v="7"/>
    <x v="231"/>
    <x v="0"/>
    <x v="1"/>
    <s v="Tesseramento"/>
    <x v="1"/>
    <x v="3"/>
    <x v="0"/>
    <m/>
  </r>
  <r>
    <n v="235761"/>
    <x v="1"/>
    <x v="0"/>
    <x v="1"/>
    <x v="3"/>
    <x v="7"/>
    <x v="150"/>
    <x v="0"/>
    <x v="0"/>
    <s v="Tesseramento"/>
    <x v="1"/>
    <x v="5"/>
    <x v="0"/>
    <m/>
  </r>
  <r>
    <n v="101072"/>
    <x v="0"/>
    <x v="0"/>
    <x v="0"/>
    <x v="0"/>
    <x v="8"/>
    <x v="46"/>
    <x v="0"/>
    <x v="0"/>
    <s v="Tesseramento"/>
    <x v="0"/>
    <x v="0"/>
    <x v="0"/>
    <m/>
  </r>
  <r>
    <n v="81831"/>
    <x v="0"/>
    <x v="0"/>
    <x v="0"/>
    <x v="0"/>
    <x v="7"/>
    <x v="231"/>
    <x v="0"/>
    <x v="0"/>
    <s v="Tesseramento"/>
    <x v="1"/>
    <x v="3"/>
    <x v="0"/>
    <m/>
  </r>
  <r>
    <n v="58623"/>
    <x v="0"/>
    <x v="0"/>
    <x v="0"/>
    <x v="0"/>
    <x v="7"/>
    <x v="231"/>
    <x v="0"/>
    <x v="0"/>
    <s v="Tesseramento"/>
    <x v="1"/>
    <x v="4"/>
    <x v="0"/>
    <m/>
  </r>
  <r>
    <n v="16907"/>
    <x v="0"/>
    <x v="0"/>
    <x v="0"/>
    <x v="0"/>
    <x v="7"/>
    <x v="231"/>
    <x v="0"/>
    <x v="0"/>
    <s v="Tesseramento"/>
    <x v="1"/>
    <x v="3"/>
    <x v="0"/>
    <m/>
  </r>
  <r>
    <n v="207355"/>
    <x v="1"/>
    <x v="0"/>
    <x v="0"/>
    <x v="1"/>
    <x v="7"/>
    <x v="150"/>
    <x v="0"/>
    <x v="1"/>
    <s v="Tesseramento"/>
    <x v="1"/>
    <x v="5"/>
    <x v="0"/>
    <m/>
  </r>
  <r>
    <n v="20679"/>
    <x v="0"/>
    <x v="0"/>
    <x v="0"/>
    <x v="0"/>
    <x v="4"/>
    <x v="50"/>
    <x v="0"/>
    <x v="0"/>
    <s v="Tesseramento"/>
    <x v="1"/>
    <x v="4"/>
    <x v="0"/>
    <m/>
  </r>
  <r>
    <n v="103240"/>
    <x v="0"/>
    <x v="0"/>
    <x v="0"/>
    <x v="0"/>
    <x v="4"/>
    <x v="50"/>
    <x v="0"/>
    <x v="0"/>
    <s v="Tesseramento"/>
    <x v="1"/>
    <x v="3"/>
    <x v="0"/>
    <m/>
  </r>
  <r>
    <n v="42827"/>
    <x v="0"/>
    <x v="0"/>
    <x v="0"/>
    <x v="0"/>
    <x v="7"/>
    <x v="231"/>
    <x v="0"/>
    <x v="0"/>
    <s v="Tesseramento"/>
    <x v="1"/>
    <x v="4"/>
    <x v="0"/>
    <m/>
  </r>
  <r>
    <n v="16908"/>
    <x v="0"/>
    <x v="0"/>
    <x v="0"/>
    <x v="0"/>
    <x v="7"/>
    <x v="231"/>
    <x v="0"/>
    <x v="0"/>
    <s v="Tesseramento"/>
    <x v="1"/>
    <x v="4"/>
    <x v="0"/>
    <m/>
  </r>
  <r>
    <n v="219466"/>
    <x v="0"/>
    <x v="0"/>
    <x v="0"/>
    <x v="3"/>
    <x v="4"/>
    <x v="50"/>
    <x v="0"/>
    <x v="0"/>
    <s v="Tesseramento"/>
    <x v="1"/>
    <x v="4"/>
    <x v="0"/>
    <m/>
  </r>
  <r>
    <n v="151491"/>
    <x v="0"/>
    <x v="0"/>
    <x v="0"/>
    <x v="0"/>
    <x v="4"/>
    <x v="50"/>
    <x v="0"/>
    <x v="1"/>
    <s v="Tesseramento"/>
    <x v="1"/>
    <x v="3"/>
    <x v="0"/>
    <m/>
  </r>
  <r>
    <n v="151492"/>
    <x v="0"/>
    <x v="0"/>
    <x v="0"/>
    <x v="0"/>
    <x v="4"/>
    <x v="50"/>
    <x v="0"/>
    <x v="1"/>
    <s v="Tesseramento"/>
    <x v="1"/>
    <x v="3"/>
    <x v="0"/>
    <m/>
  </r>
  <r>
    <n v="207569"/>
    <x v="1"/>
    <x v="0"/>
    <x v="0"/>
    <x v="1"/>
    <x v="4"/>
    <x v="50"/>
    <x v="0"/>
    <x v="1"/>
    <s v="Tesseramento"/>
    <x v="1"/>
    <x v="5"/>
    <x v="0"/>
    <m/>
  </r>
  <r>
    <n v="176078"/>
    <x v="0"/>
    <x v="0"/>
    <x v="0"/>
    <x v="2"/>
    <x v="7"/>
    <x v="231"/>
    <x v="0"/>
    <x v="1"/>
    <s v="Tesseramento"/>
    <x v="1"/>
    <x v="4"/>
    <x v="0"/>
    <m/>
  </r>
  <r>
    <n v="124048"/>
    <x v="0"/>
    <x v="0"/>
    <x v="0"/>
    <x v="0"/>
    <x v="7"/>
    <x v="231"/>
    <x v="0"/>
    <x v="0"/>
    <s v="Tesseramento"/>
    <x v="1"/>
    <x v="0"/>
    <x v="0"/>
    <m/>
  </r>
  <r>
    <n v="182963"/>
    <x v="0"/>
    <x v="0"/>
    <x v="0"/>
    <x v="0"/>
    <x v="4"/>
    <x v="50"/>
    <x v="0"/>
    <x v="0"/>
    <s v="Tesseramento"/>
    <x v="1"/>
    <x v="1"/>
    <x v="0"/>
    <m/>
  </r>
  <r>
    <n v="217061"/>
    <x v="0"/>
    <x v="0"/>
    <x v="0"/>
    <x v="0"/>
    <x v="7"/>
    <x v="231"/>
    <x v="0"/>
    <x v="0"/>
    <s v="Tesseramento"/>
    <x v="1"/>
    <x v="4"/>
    <x v="0"/>
    <m/>
  </r>
  <r>
    <n v="41375"/>
    <x v="0"/>
    <x v="0"/>
    <x v="0"/>
    <x v="0"/>
    <x v="7"/>
    <x v="231"/>
    <x v="0"/>
    <x v="1"/>
    <s v="Tesseramento"/>
    <x v="1"/>
    <x v="4"/>
    <x v="0"/>
    <m/>
  </r>
  <r>
    <n v="16627"/>
    <x v="0"/>
    <x v="0"/>
    <x v="0"/>
    <x v="0"/>
    <x v="7"/>
    <x v="231"/>
    <x v="0"/>
    <x v="0"/>
    <s v="Tesseramento"/>
    <x v="1"/>
    <x v="4"/>
    <x v="0"/>
    <m/>
  </r>
  <r>
    <n v="16626"/>
    <x v="0"/>
    <x v="0"/>
    <x v="0"/>
    <x v="0"/>
    <x v="7"/>
    <x v="231"/>
    <x v="0"/>
    <x v="0"/>
    <s v="Tesseramento"/>
    <x v="1"/>
    <x v="4"/>
    <x v="0"/>
    <m/>
  </r>
  <r>
    <n v="53197"/>
    <x v="0"/>
    <x v="0"/>
    <x v="0"/>
    <x v="0"/>
    <x v="7"/>
    <x v="231"/>
    <x v="0"/>
    <x v="1"/>
    <s v="Tesseramento"/>
    <x v="1"/>
    <x v="4"/>
    <x v="0"/>
    <m/>
  </r>
  <r>
    <n v="217099"/>
    <x v="0"/>
    <x v="0"/>
    <x v="0"/>
    <x v="0"/>
    <x v="4"/>
    <x v="50"/>
    <x v="0"/>
    <x v="0"/>
    <s v="Tesseramento"/>
    <x v="1"/>
    <x v="1"/>
    <x v="0"/>
    <m/>
  </r>
  <r>
    <n v="235762"/>
    <x v="1"/>
    <x v="0"/>
    <x v="1"/>
    <x v="2"/>
    <x v="7"/>
    <x v="150"/>
    <x v="0"/>
    <x v="0"/>
    <s v="Tesseramento"/>
    <x v="1"/>
    <x v="5"/>
    <x v="0"/>
    <m/>
  </r>
  <r>
    <n v="217062"/>
    <x v="1"/>
    <x v="0"/>
    <x v="0"/>
    <x v="0"/>
    <x v="7"/>
    <x v="231"/>
    <x v="0"/>
    <x v="0"/>
    <s v="Tesseramento"/>
    <x v="1"/>
    <x v="5"/>
    <x v="0"/>
    <m/>
  </r>
  <r>
    <n v="59265"/>
    <x v="0"/>
    <x v="0"/>
    <x v="0"/>
    <x v="0"/>
    <x v="7"/>
    <x v="231"/>
    <x v="0"/>
    <x v="0"/>
    <s v="Tesseramento"/>
    <x v="1"/>
    <x v="0"/>
    <x v="0"/>
    <m/>
  </r>
  <r>
    <n v="16924"/>
    <x v="0"/>
    <x v="0"/>
    <x v="0"/>
    <x v="0"/>
    <x v="7"/>
    <x v="231"/>
    <x v="0"/>
    <x v="1"/>
    <s v="Tesseramento"/>
    <x v="1"/>
    <x v="4"/>
    <x v="0"/>
    <m/>
  </r>
  <r>
    <n v="16929"/>
    <x v="0"/>
    <x v="0"/>
    <x v="0"/>
    <x v="0"/>
    <x v="7"/>
    <x v="231"/>
    <x v="0"/>
    <x v="0"/>
    <s v="Tesseramento"/>
    <x v="1"/>
    <x v="4"/>
    <x v="0"/>
    <m/>
  </r>
  <r>
    <n v="16925"/>
    <x v="0"/>
    <x v="0"/>
    <x v="0"/>
    <x v="0"/>
    <x v="7"/>
    <x v="231"/>
    <x v="0"/>
    <x v="1"/>
    <s v="Tesseramento"/>
    <x v="1"/>
    <x v="4"/>
    <x v="0"/>
    <m/>
  </r>
  <r>
    <n v="97778"/>
    <x v="0"/>
    <x v="0"/>
    <x v="0"/>
    <x v="0"/>
    <x v="7"/>
    <x v="231"/>
    <x v="0"/>
    <x v="0"/>
    <s v="Tesseramento"/>
    <x v="1"/>
    <x v="3"/>
    <x v="0"/>
    <m/>
  </r>
  <r>
    <n v="168259"/>
    <x v="0"/>
    <x v="0"/>
    <x v="0"/>
    <x v="0"/>
    <x v="4"/>
    <x v="50"/>
    <x v="0"/>
    <x v="1"/>
    <s v="Tesseramento"/>
    <x v="1"/>
    <x v="4"/>
    <x v="0"/>
    <m/>
  </r>
  <r>
    <n v="228250"/>
    <x v="1"/>
    <x v="0"/>
    <x v="0"/>
    <x v="2"/>
    <x v="7"/>
    <x v="150"/>
    <x v="0"/>
    <x v="1"/>
    <s v="Tesseramento"/>
    <x v="1"/>
    <x v="5"/>
    <x v="0"/>
    <m/>
  </r>
  <r>
    <n v="151496"/>
    <x v="0"/>
    <x v="0"/>
    <x v="0"/>
    <x v="0"/>
    <x v="4"/>
    <x v="50"/>
    <x v="0"/>
    <x v="0"/>
    <s v="Tesseramento"/>
    <x v="1"/>
    <x v="0"/>
    <x v="0"/>
    <m/>
  </r>
  <r>
    <n v="40412"/>
    <x v="0"/>
    <x v="0"/>
    <x v="0"/>
    <x v="0"/>
    <x v="7"/>
    <x v="231"/>
    <x v="0"/>
    <x v="0"/>
    <s v="Tesseramento"/>
    <x v="1"/>
    <x v="4"/>
    <x v="0"/>
    <m/>
  </r>
  <r>
    <n v="206222"/>
    <x v="1"/>
    <x v="0"/>
    <x v="0"/>
    <x v="3"/>
    <x v="7"/>
    <x v="150"/>
    <x v="0"/>
    <x v="1"/>
    <s v="Tesseramento"/>
    <x v="1"/>
    <x v="5"/>
    <x v="0"/>
    <m/>
  </r>
  <r>
    <n v="181173"/>
    <x v="1"/>
    <x v="0"/>
    <x v="0"/>
    <x v="2"/>
    <x v="7"/>
    <x v="150"/>
    <x v="0"/>
    <x v="1"/>
    <s v="Tesseramento"/>
    <x v="1"/>
    <x v="5"/>
    <x v="0"/>
    <m/>
  </r>
  <r>
    <n v="140145"/>
    <x v="0"/>
    <x v="0"/>
    <x v="0"/>
    <x v="0"/>
    <x v="4"/>
    <x v="50"/>
    <x v="0"/>
    <x v="0"/>
    <s v="Tesseramento"/>
    <x v="1"/>
    <x v="0"/>
    <x v="0"/>
    <m/>
  </r>
  <r>
    <n v="21172"/>
    <x v="0"/>
    <x v="0"/>
    <x v="0"/>
    <x v="0"/>
    <x v="7"/>
    <x v="231"/>
    <x v="0"/>
    <x v="1"/>
    <s v="Tesseramento"/>
    <x v="1"/>
    <x v="3"/>
    <x v="0"/>
    <m/>
  </r>
  <r>
    <n v="116891"/>
    <x v="0"/>
    <x v="0"/>
    <x v="0"/>
    <x v="0"/>
    <x v="7"/>
    <x v="231"/>
    <x v="0"/>
    <x v="1"/>
    <s v="Tesseramento"/>
    <x v="1"/>
    <x v="4"/>
    <x v="0"/>
    <m/>
  </r>
  <r>
    <n v="58628"/>
    <x v="0"/>
    <x v="0"/>
    <x v="0"/>
    <x v="0"/>
    <x v="7"/>
    <x v="231"/>
    <x v="0"/>
    <x v="0"/>
    <s v="Tesseramento"/>
    <x v="1"/>
    <x v="0"/>
    <x v="0"/>
    <m/>
  </r>
  <r>
    <n v="219376"/>
    <x v="1"/>
    <x v="0"/>
    <x v="0"/>
    <x v="2"/>
    <x v="7"/>
    <x v="150"/>
    <x v="0"/>
    <x v="1"/>
    <s v="Tesseramento"/>
    <x v="1"/>
    <x v="5"/>
    <x v="0"/>
    <m/>
  </r>
  <r>
    <n v="212250"/>
    <x v="1"/>
    <x v="0"/>
    <x v="0"/>
    <x v="0"/>
    <x v="7"/>
    <x v="231"/>
    <x v="0"/>
    <x v="0"/>
    <s v="Tesseramento"/>
    <x v="1"/>
    <x v="7"/>
    <x v="0"/>
    <s v="B"/>
  </r>
  <r>
    <n v="218849"/>
    <x v="0"/>
    <x v="1"/>
    <x v="0"/>
    <x v="1"/>
    <x v="4"/>
    <x v="50"/>
    <x v="0"/>
    <x v="0"/>
    <s v="Tesseramento"/>
    <x v="1"/>
    <x v="1"/>
    <x v="0"/>
    <m/>
  </r>
  <r>
    <n v="59266"/>
    <x v="0"/>
    <x v="0"/>
    <x v="0"/>
    <x v="0"/>
    <x v="7"/>
    <x v="231"/>
    <x v="0"/>
    <x v="1"/>
    <s v="Tesseramento"/>
    <x v="1"/>
    <x v="4"/>
    <x v="0"/>
    <m/>
  </r>
  <r>
    <n v="92360"/>
    <x v="0"/>
    <x v="0"/>
    <x v="0"/>
    <x v="0"/>
    <x v="4"/>
    <x v="50"/>
    <x v="0"/>
    <x v="0"/>
    <s v="Tesseramento"/>
    <x v="1"/>
    <x v="3"/>
    <x v="0"/>
    <m/>
  </r>
  <r>
    <n v="211297"/>
    <x v="0"/>
    <x v="0"/>
    <x v="0"/>
    <x v="1"/>
    <x v="7"/>
    <x v="231"/>
    <x v="0"/>
    <x v="0"/>
    <s v="Tesseramento"/>
    <x v="1"/>
    <x v="4"/>
    <x v="0"/>
    <m/>
  </r>
  <r>
    <n v="96088"/>
    <x v="0"/>
    <x v="0"/>
    <x v="0"/>
    <x v="0"/>
    <x v="7"/>
    <x v="231"/>
    <x v="0"/>
    <x v="1"/>
    <s v="Tesseramento"/>
    <x v="1"/>
    <x v="4"/>
    <x v="0"/>
    <m/>
  </r>
  <r>
    <n v="156902"/>
    <x v="1"/>
    <x v="0"/>
    <x v="0"/>
    <x v="0"/>
    <x v="7"/>
    <x v="231"/>
    <x v="0"/>
    <x v="0"/>
    <s v="Tesseramento"/>
    <x v="1"/>
    <x v="6"/>
    <x v="0"/>
    <m/>
  </r>
  <r>
    <n v="63295"/>
    <x v="0"/>
    <x v="0"/>
    <x v="0"/>
    <x v="0"/>
    <x v="7"/>
    <x v="231"/>
    <x v="0"/>
    <x v="0"/>
    <s v="Tesseramento"/>
    <x v="1"/>
    <x v="0"/>
    <x v="0"/>
    <m/>
  </r>
  <r>
    <n v="175628"/>
    <x v="0"/>
    <x v="0"/>
    <x v="0"/>
    <x v="1"/>
    <x v="7"/>
    <x v="275"/>
    <x v="0"/>
    <x v="1"/>
    <s v="Tesseramento"/>
    <x v="0"/>
    <x v="3"/>
    <x v="0"/>
    <m/>
  </r>
  <r>
    <n v="121315"/>
    <x v="0"/>
    <x v="0"/>
    <x v="0"/>
    <x v="0"/>
    <x v="1"/>
    <x v="324"/>
    <x v="0"/>
    <x v="0"/>
    <s v="Tesseramento"/>
    <x v="1"/>
    <x v="0"/>
    <x v="0"/>
    <m/>
  </r>
  <r>
    <n v="50042"/>
    <x v="0"/>
    <x v="0"/>
    <x v="0"/>
    <x v="0"/>
    <x v="7"/>
    <x v="231"/>
    <x v="0"/>
    <x v="1"/>
    <s v="Tesseramento"/>
    <x v="1"/>
    <x v="4"/>
    <x v="0"/>
    <m/>
  </r>
  <r>
    <n v="193528"/>
    <x v="1"/>
    <x v="0"/>
    <x v="0"/>
    <x v="3"/>
    <x v="7"/>
    <x v="150"/>
    <x v="0"/>
    <x v="0"/>
    <s v="Tesseramento"/>
    <x v="1"/>
    <x v="5"/>
    <x v="0"/>
    <m/>
  </r>
  <r>
    <n v="107932"/>
    <x v="0"/>
    <x v="0"/>
    <x v="0"/>
    <x v="0"/>
    <x v="1"/>
    <x v="324"/>
    <x v="0"/>
    <x v="1"/>
    <s v="Tesseramento"/>
    <x v="1"/>
    <x v="0"/>
    <x v="0"/>
    <m/>
  </r>
  <r>
    <n v="211298"/>
    <x v="0"/>
    <x v="0"/>
    <x v="0"/>
    <x v="0"/>
    <x v="7"/>
    <x v="231"/>
    <x v="0"/>
    <x v="0"/>
    <s v="Tesseramento"/>
    <x v="1"/>
    <x v="4"/>
    <x v="0"/>
    <m/>
  </r>
  <r>
    <n v="61520"/>
    <x v="0"/>
    <x v="0"/>
    <x v="0"/>
    <x v="0"/>
    <x v="7"/>
    <x v="231"/>
    <x v="0"/>
    <x v="0"/>
    <s v="Tesseramento"/>
    <x v="1"/>
    <x v="4"/>
    <x v="0"/>
    <m/>
  </r>
  <r>
    <n v="106129"/>
    <x v="1"/>
    <x v="0"/>
    <x v="0"/>
    <x v="1"/>
    <x v="7"/>
    <x v="150"/>
    <x v="0"/>
    <x v="1"/>
    <s v="Tesseramento"/>
    <x v="1"/>
    <x v="2"/>
    <x v="0"/>
    <m/>
  </r>
  <r>
    <n v="82402"/>
    <x v="0"/>
    <x v="0"/>
    <x v="0"/>
    <x v="0"/>
    <x v="1"/>
    <x v="324"/>
    <x v="0"/>
    <x v="0"/>
    <s v="Tesseramento"/>
    <x v="1"/>
    <x v="4"/>
    <x v="0"/>
    <m/>
  </r>
  <r>
    <n v="97594"/>
    <x v="0"/>
    <x v="0"/>
    <x v="0"/>
    <x v="0"/>
    <x v="4"/>
    <x v="50"/>
    <x v="0"/>
    <x v="0"/>
    <s v="Tesseramento"/>
    <x v="1"/>
    <x v="3"/>
    <x v="0"/>
    <m/>
  </r>
  <r>
    <n v="96532"/>
    <x v="1"/>
    <x v="0"/>
    <x v="0"/>
    <x v="1"/>
    <x v="7"/>
    <x v="150"/>
    <x v="0"/>
    <x v="0"/>
    <s v="Tesseramento"/>
    <x v="1"/>
    <x v="2"/>
    <x v="0"/>
    <m/>
  </r>
  <r>
    <n v="215432"/>
    <x v="0"/>
    <x v="0"/>
    <x v="0"/>
    <x v="0"/>
    <x v="1"/>
    <x v="324"/>
    <x v="0"/>
    <x v="0"/>
    <s v="Tesseramento"/>
    <x v="1"/>
    <x v="0"/>
    <x v="0"/>
    <m/>
  </r>
  <r>
    <n v="206224"/>
    <x v="1"/>
    <x v="0"/>
    <x v="0"/>
    <x v="1"/>
    <x v="7"/>
    <x v="150"/>
    <x v="0"/>
    <x v="0"/>
    <s v="Tesseramento"/>
    <x v="1"/>
    <x v="5"/>
    <x v="0"/>
    <m/>
  </r>
  <r>
    <n v="101857"/>
    <x v="0"/>
    <x v="0"/>
    <x v="0"/>
    <x v="0"/>
    <x v="4"/>
    <x v="50"/>
    <x v="0"/>
    <x v="0"/>
    <s v="Tesseramento"/>
    <x v="1"/>
    <x v="4"/>
    <x v="0"/>
    <m/>
  </r>
  <r>
    <n v="3026"/>
    <x v="0"/>
    <x v="0"/>
    <x v="0"/>
    <x v="0"/>
    <x v="1"/>
    <x v="324"/>
    <x v="0"/>
    <x v="0"/>
    <s v="Tesseramento"/>
    <x v="1"/>
    <x v="4"/>
    <x v="0"/>
    <m/>
  </r>
  <r>
    <n v="120243"/>
    <x v="0"/>
    <x v="0"/>
    <x v="0"/>
    <x v="0"/>
    <x v="4"/>
    <x v="50"/>
    <x v="0"/>
    <x v="1"/>
    <s v="Tesseramento"/>
    <x v="1"/>
    <x v="3"/>
    <x v="0"/>
    <m/>
  </r>
  <r>
    <n v="167232"/>
    <x v="0"/>
    <x v="1"/>
    <x v="0"/>
    <x v="0"/>
    <x v="4"/>
    <x v="50"/>
    <x v="0"/>
    <x v="0"/>
    <s v="Tesseramento"/>
    <x v="1"/>
    <x v="0"/>
    <x v="0"/>
    <m/>
  </r>
  <r>
    <n v="200313"/>
    <x v="1"/>
    <x v="0"/>
    <x v="0"/>
    <x v="0"/>
    <x v="4"/>
    <x v="50"/>
    <x v="0"/>
    <x v="0"/>
    <s v="Tesseramento"/>
    <x v="1"/>
    <x v="7"/>
    <x v="0"/>
    <s v="B"/>
  </r>
  <r>
    <n v="192710"/>
    <x v="1"/>
    <x v="0"/>
    <x v="0"/>
    <x v="0"/>
    <x v="4"/>
    <x v="50"/>
    <x v="0"/>
    <x v="0"/>
    <s v="Tesseramento"/>
    <x v="1"/>
    <x v="7"/>
    <x v="0"/>
    <s v="B"/>
  </r>
  <r>
    <n v="178661"/>
    <x v="1"/>
    <x v="0"/>
    <x v="0"/>
    <x v="0"/>
    <x v="4"/>
    <x v="50"/>
    <x v="0"/>
    <x v="0"/>
    <s v="Tesseramento"/>
    <x v="1"/>
    <x v="2"/>
    <x v="0"/>
    <m/>
  </r>
  <r>
    <n v="178662"/>
    <x v="0"/>
    <x v="0"/>
    <x v="0"/>
    <x v="0"/>
    <x v="4"/>
    <x v="50"/>
    <x v="0"/>
    <x v="0"/>
    <s v="Tesseramento"/>
    <x v="1"/>
    <x v="0"/>
    <x v="0"/>
    <m/>
  </r>
  <r>
    <n v="104332"/>
    <x v="0"/>
    <x v="0"/>
    <x v="0"/>
    <x v="0"/>
    <x v="1"/>
    <x v="324"/>
    <x v="0"/>
    <x v="0"/>
    <s v="Tesseramento"/>
    <x v="1"/>
    <x v="3"/>
    <x v="0"/>
    <m/>
  </r>
  <r>
    <n v="194293"/>
    <x v="0"/>
    <x v="1"/>
    <x v="0"/>
    <x v="3"/>
    <x v="4"/>
    <x v="50"/>
    <x v="0"/>
    <x v="1"/>
    <s v="Tesseramento"/>
    <x v="1"/>
    <x v="0"/>
    <x v="0"/>
    <m/>
  </r>
  <r>
    <n v="208259"/>
    <x v="1"/>
    <x v="0"/>
    <x v="0"/>
    <x v="1"/>
    <x v="4"/>
    <x v="50"/>
    <x v="0"/>
    <x v="0"/>
    <s v="Tesseramento"/>
    <x v="1"/>
    <x v="5"/>
    <x v="0"/>
    <m/>
  </r>
  <r>
    <n v="57428"/>
    <x v="0"/>
    <x v="0"/>
    <x v="0"/>
    <x v="0"/>
    <x v="7"/>
    <x v="168"/>
    <x v="0"/>
    <x v="1"/>
    <s v="Tesseramento"/>
    <x v="1"/>
    <x v="4"/>
    <x v="0"/>
    <m/>
  </r>
  <r>
    <n v="235763"/>
    <x v="1"/>
    <x v="0"/>
    <x v="1"/>
    <x v="2"/>
    <x v="7"/>
    <x v="150"/>
    <x v="0"/>
    <x v="1"/>
    <s v="Tesseramento"/>
    <x v="1"/>
    <x v="5"/>
    <x v="0"/>
    <m/>
  </r>
  <r>
    <n v="24335"/>
    <x v="0"/>
    <x v="0"/>
    <x v="0"/>
    <x v="0"/>
    <x v="10"/>
    <x v="63"/>
    <x v="0"/>
    <x v="0"/>
    <s v="Tesseramento"/>
    <x v="0"/>
    <x v="0"/>
    <x v="0"/>
    <m/>
  </r>
  <r>
    <n v="219033"/>
    <x v="1"/>
    <x v="0"/>
    <x v="0"/>
    <x v="3"/>
    <x v="4"/>
    <x v="50"/>
    <x v="0"/>
    <x v="1"/>
    <s v="Tesseramento"/>
    <x v="1"/>
    <x v="5"/>
    <x v="0"/>
    <m/>
  </r>
  <r>
    <n v="219385"/>
    <x v="1"/>
    <x v="0"/>
    <x v="0"/>
    <x v="2"/>
    <x v="7"/>
    <x v="150"/>
    <x v="0"/>
    <x v="0"/>
    <s v="Tesseramento"/>
    <x v="1"/>
    <x v="5"/>
    <x v="0"/>
    <m/>
  </r>
  <r>
    <n v="201045"/>
    <x v="1"/>
    <x v="0"/>
    <x v="0"/>
    <x v="1"/>
    <x v="4"/>
    <x v="50"/>
    <x v="0"/>
    <x v="1"/>
    <s v="Tesseramento"/>
    <x v="1"/>
    <x v="5"/>
    <x v="0"/>
    <m/>
  </r>
  <r>
    <n v="195368"/>
    <x v="0"/>
    <x v="0"/>
    <x v="0"/>
    <x v="2"/>
    <x v="10"/>
    <x v="63"/>
    <x v="0"/>
    <x v="1"/>
    <s v="Tesseramento"/>
    <x v="0"/>
    <x v="4"/>
    <x v="0"/>
    <m/>
  </r>
  <r>
    <n v="153074"/>
    <x v="0"/>
    <x v="0"/>
    <x v="2"/>
    <x v="3"/>
    <x v="7"/>
    <x v="261"/>
    <x v="0"/>
    <x v="0"/>
    <s v="Tesseramento"/>
    <x v="3"/>
    <x v="3"/>
    <x v="0"/>
    <m/>
  </r>
  <r>
    <n v="81790"/>
    <x v="0"/>
    <x v="0"/>
    <x v="0"/>
    <x v="0"/>
    <x v="1"/>
    <x v="324"/>
    <x v="0"/>
    <x v="0"/>
    <s v="Tesseramento"/>
    <x v="1"/>
    <x v="4"/>
    <x v="0"/>
    <m/>
  </r>
  <r>
    <n v="181174"/>
    <x v="1"/>
    <x v="0"/>
    <x v="0"/>
    <x v="1"/>
    <x v="7"/>
    <x v="150"/>
    <x v="0"/>
    <x v="1"/>
    <s v="Tesseramento"/>
    <x v="1"/>
    <x v="5"/>
    <x v="0"/>
    <m/>
  </r>
  <r>
    <n v="198581"/>
    <x v="0"/>
    <x v="0"/>
    <x v="0"/>
    <x v="1"/>
    <x v="10"/>
    <x v="63"/>
    <x v="0"/>
    <x v="0"/>
    <s v="Tesseramento"/>
    <x v="0"/>
    <x v="1"/>
    <x v="0"/>
    <m/>
  </r>
  <r>
    <n v="16494"/>
    <x v="0"/>
    <x v="0"/>
    <x v="0"/>
    <x v="0"/>
    <x v="7"/>
    <x v="261"/>
    <x v="0"/>
    <x v="0"/>
    <s v="Tesseramento"/>
    <x v="3"/>
    <x v="0"/>
    <x v="0"/>
    <m/>
  </r>
  <r>
    <n v="206225"/>
    <x v="1"/>
    <x v="0"/>
    <x v="0"/>
    <x v="1"/>
    <x v="7"/>
    <x v="150"/>
    <x v="0"/>
    <x v="0"/>
    <s v="Tesseramento"/>
    <x v="1"/>
    <x v="5"/>
    <x v="0"/>
    <m/>
  </r>
  <r>
    <n v="100333"/>
    <x v="0"/>
    <x v="0"/>
    <x v="0"/>
    <x v="0"/>
    <x v="4"/>
    <x v="50"/>
    <x v="0"/>
    <x v="0"/>
    <s v="Tesseramento"/>
    <x v="1"/>
    <x v="0"/>
    <x v="0"/>
    <m/>
  </r>
  <r>
    <n v="211924"/>
    <x v="0"/>
    <x v="1"/>
    <x v="0"/>
    <x v="0"/>
    <x v="4"/>
    <x v="50"/>
    <x v="0"/>
    <x v="0"/>
    <s v="Tesseramento"/>
    <x v="1"/>
    <x v="0"/>
    <x v="0"/>
    <m/>
  </r>
  <r>
    <n v="198824"/>
    <x v="0"/>
    <x v="0"/>
    <x v="0"/>
    <x v="1"/>
    <x v="4"/>
    <x v="50"/>
    <x v="0"/>
    <x v="0"/>
    <s v="Tesseramento"/>
    <x v="1"/>
    <x v="3"/>
    <x v="0"/>
    <m/>
  </r>
  <r>
    <n v="160610"/>
    <x v="0"/>
    <x v="0"/>
    <x v="0"/>
    <x v="0"/>
    <x v="10"/>
    <x v="63"/>
    <x v="0"/>
    <x v="0"/>
    <s v="Tesseramento"/>
    <x v="0"/>
    <x v="0"/>
    <x v="0"/>
    <m/>
  </r>
  <r>
    <n v="232634"/>
    <x v="0"/>
    <x v="1"/>
    <x v="0"/>
    <x v="3"/>
    <x v="4"/>
    <x v="50"/>
    <x v="0"/>
    <x v="0"/>
    <s v="Tesseramento"/>
    <x v="1"/>
    <x v="1"/>
    <x v="0"/>
    <m/>
  </r>
  <r>
    <n v="220239"/>
    <x v="0"/>
    <x v="0"/>
    <x v="0"/>
    <x v="0"/>
    <x v="4"/>
    <x v="50"/>
    <x v="0"/>
    <x v="1"/>
    <s v="Tesseramento"/>
    <x v="1"/>
    <x v="0"/>
    <x v="0"/>
    <m/>
  </r>
  <r>
    <n v="194579"/>
    <x v="1"/>
    <x v="0"/>
    <x v="0"/>
    <x v="1"/>
    <x v="4"/>
    <x v="50"/>
    <x v="0"/>
    <x v="1"/>
    <s v="Tesseramento"/>
    <x v="1"/>
    <x v="7"/>
    <x v="0"/>
    <m/>
  </r>
  <r>
    <n v="194580"/>
    <x v="1"/>
    <x v="0"/>
    <x v="0"/>
    <x v="0"/>
    <x v="4"/>
    <x v="50"/>
    <x v="0"/>
    <x v="1"/>
    <s v="Tesseramento"/>
    <x v="1"/>
    <x v="6"/>
    <x v="0"/>
    <s v="B"/>
  </r>
  <r>
    <n v="151500"/>
    <x v="0"/>
    <x v="0"/>
    <x v="0"/>
    <x v="0"/>
    <x v="4"/>
    <x v="50"/>
    <x v="0"/>
    <x v="0"/>
    <s v="Tesseramento"/>
    <x v="1"/>
    <x v="0"/>
    <x v="0"/>
    <m/>
  </r>
  <r>
    <n v="193914"/>
    <x v="0"/>
    <x v="0"/>
    <x v="0"/>
    <x v="1"/>
    <x v="10"/>
    <x v="63"/>
    <x v="0"/>
    <x v="1"/>
    <s v="Tesseramento"/>
    <x v="0"/>
    <x v="3"/>
    <x v="0"/>
    <m/>
  </r>
  <r>
    <n v="193915"/>
    <x v="0"/>
    <x v="0"/>
    <x v="0"/>
    <x v="1"/>
    <x v="10"/>
    <x v="63"/>
    <x v="0"/>
    <x v="0"/>
    <s v="Tesseramento"/>
    <x v="0"/>
    <x v="3"/>
    <x v="0"/>
    <m/>
  </r>
  <r>
    <n v="167234"/>
    <x v="0"/>
    <x v="1"/>
    <x v="0"/>
    <x v="1"/>
    <x v="4"/>
    <x v="50"/>
    <x v="0"/>
    <x v="0"/>
    <s v="Tesseramento"/>
    <x v="1"/>
    <x v="0"/>
    <x v="0"/>
    <m/>
  </r>
  <r>
    <n v="152649"/>
    <x v="1"/>
    <x v="0"/>
    <x v="0"/>
    <x v="1"/>
    <x v="7"/>
    <x v="150"/>
    <x v="0"/>
    <x v="0"/>
    <s v="Tesseramento"/>
    <x v="1"/>
    <x v="7"/>
    <x v="0"/>
    <m/>
  </r>
  <r>
    <n v="228364"/>
    <x v="0"/>
    <x v="0"/>
    <x v="0"/>
    <x v="1"/>
    <x v="10"/>
    <x v="63"/>
    <x v="0"/>
    <x v="1"/>
    <s v="Tesseramento"/>
    <x v="0"/>
    <x v="0"/>
    <x v="0"/>
    <m/>
  </r>
  <r>
    <n v="59819"/>
    <x v="0"/>
    <x v="0"/>
    <x v="0"/>
    <x v="0"/>
    <x v="1"/>
    <x v="324"/>
    <x v="0"/>
    <x v="0"/>
    <s v="Tesseramento"/>
    <x v="1"/>
    <x v="4"/>
    <x v="0"/>
    <m/>
  </r>
  <r>
    <n v="185137"/>
    <x v="0"/>
    <x v="0"/>
    <x v="0"/>
    <x v="1"/>
    <x v="10"/>
    <x v="63"/>
    <x v="0"/>
    <x v="0"/>
    <s v="Tesseramento"/>
    <x v="0"/>
    <x v="0"/>
    <x v="0"/>
    <m/>
  </r>
  <r>
    <n v="232165"/>
    <x v="1"/>
    <x v="0"/>
    <x v="0"/>
    <x v="2"/>
    <x v="7"/>
    <x v="150"/>
    <x v="0"/>
    <x v="1"/>
    <s v="Tesseramento"/>
    <x v="1"/>
    <x v="5"/>
    <x v="0"/>
    <m/>
  </r>
  <r>
    <n v="193287"/>
    <x v="1"/>
    <x v="0"/>
    <x v="0"/>
    <x v="2"/>
    <x v="7"/>
    <x v="261"/>
    <x v="0"/>
    <x v="0"/>
    <s v="Tesseramento"/>
    <x v="3"/>
    <x v="5"/>
    <x v="0"/>
    <m/>
  </r>
  <r>
    <n v="34130"/>
    <x v="0"/>
    <x v="0"/>
    <x v="0"/>
    <x v="1"/>
    <x v="7"/>
    <x v="261"/>
    <x v="0"/>
    <x v="0"/>
    <s v="Tesseramento"/>
    <x v="3"/>
    <x v="0"/>
    <x v="0"/>
    <m/>
  </r>
  <r>
    <n v="61259"/>
    <x v="0"/>
    <x v="0"/>
    <x v="0"/>
    <x v="0"/>
    <x v="9"/>
    <x v="19"/>
    <x v="0"/>
    <x v="0"/>
    <s v="Tesseramento"/>
    <x v="1"/>
    <x v="0"/>
    <x v="0"/>
    <m/>
  </r>
  <r>
    <n v="206227"/>
    <x v="1"/>
    <x v="0"/>
    <x v="0"/>
    <x v="3"/>
    <x v="7"/>
    <x v="150"/>
    <x v="0"/>
    <x v="1"/>
    <s v="Tesseramento"/>
    <x v="1"/>
    <x v="5"/>
    <x v="0"/>
    <m/>
  </r>
  <r>
    <n v="219202"/>
    <x v="0"/>
    <x v="0"/>
    <x v="0"/>
    <x v="0"/>
    <x v="4"/>
    <x v="50"/>
    <x v="0"/>
    <x v="0"/>
    <s v="Tesseramento"/>
    <x v="1"/>
    <x v="3"/>
    <x v="0"/>
    <m/>
  </r>
  <r>
    <n v="195049"/>
    <x v="1"/>
    <x v="0"/>
    <x v="0"/>
    <x v="1"/>
    <x v="7"/>
    <x v="150"/>
    <x v="0"/>
    <x v="1"/>
    <s v="Tesseramento"/>
    <x v="1"/>
    <x v="5"/>
    <x v="0"/>
    <m/>
  </r>
  <r>
    <n v="142394"/>
    <x v="0"/>
    <x v="0"/>
    <x v="0"/>
    <x v="0"/>
    <x v="4"/>
    <x v="50"/>
    <x v="0"/>
    <x v="0"/>
    <s v="Tesseramento"/>
    <x v="1"/>
    <x v="3"/>
    <x v="0"/>
    <m/>
  </r>
  <r>
    <n v="196320"/>
    <x v="1"/>
    <x v="0"/>
    <x v="0"/>
    <x v="0"/>
    <x v="10"/>
    <x v="63"/>
    <x v="0"/>
    <x v="0"/>
    <s v="Tesseramento"/>
    <x v="0"/>
    <x v="2"/>
    <x v="0"/>
    <m/>
  </r>
  <r>
    <n v="231965"/>
    <x v="0"/>
    <x v="0"/>
    <x v="0"/>
    <x v="0"/>
    <x v="4"/>
    <x v="111"/>
    <x v="0"/>
    <x v="0"/>
    <s v="Tesseramento"/>
    <x v="3"/>
    <x v="0"/>
    <x v="0"/>
    <m/>
  </r>
  <r>
    <n v="121498"/>
    <x v="0"/>
    <x v="0"/>
    <x v="0"/>
    <x v="1"/>
    <x v="4"/>
    <x v="50"/>
    <x v="0"/>
    <x v="0"/>
    <s v="Tesseramento"/>
    <x v="1"/>
    <x v="3"/>
    <x v="0"/>
    <m/>
  </r>
  <r>
    <n v="196319"/>
    <x v="1"/>
    <x v="0"/>
    <x v="0"/>
    <x v="0"/>
    <x v="10"/>
    <x v="63"/>
    <x v="0"/>
    <x v="0"/>
    <s v="Tesseramento"/>
    <x v="0"/>
    <x v="6"/>
    <x v="0"/>
    <m/>
  </r>
  <r>
    <n v="148755"/>
    <x v="0"/>
    <x v="0"/>
    <x v="0"/>
    <x v="0"/>
    <x v="4"/>
    <x v="50"/>
    <x v="0"/>
    <x v="0"/>
    <s v="Tesseramento"/>
    <x v="1"/>
    <x v="0"/>
    <x v="0"/>
    <m/>
  </r>
  <r>
    <n v="196321"/>
    <x v="1"/>
    <x v="0"/>
    <x v="0"/>
    <x v="0"/>
    <x v="10"/>
    <x v="63"/>
    <x v="0"/>
    <x v="0"/>
    <s v="Tesseramento"/>
    <x v="0"/>
    <x v="5"/>
    <x v="0"/>
    <m/>
  </r>
  <r>
    <n v="185840"/>
    <x v="0"/>
    <x v="0"/>
    <x v="0"/>
    <x v="0"/>
    <x v="10"/>
    <x v="63"/>
    <x v="0"/>
    <x v="0"/>
    <s v="Tesseramento"/>
    <x v="0"/>
    <x v="0"/>
    <x v="0"/>
    <m/>
  </r>
  <r>
    <n v="208895"/>
    <x v="1"/>
    <x v="0"/>
    <x v="0"/>
    <x v="0"/>
    <x v="4"/>
    <x v="50"/>
    <x v="0"/>
    <x v="1"/>
    <s v="Tesseramento"/>
    <x v="1"/>
    <x v="7"/>
    <x v="0"/>
    <s v="B"/>
  </r>
  <r>
    <n v="29086"/>
    <x v="0"/>
    <x v="0"/>
    <x v="0"/>
    <x v="0"/>
    <x v="4"/>
    <x v="50"/>
    <x v="0"/>
    <x v="1"/>
    <s v="Tesseramento"/>
    <x v="1"/>
    <x v="3"/>
    <x v="0"/>
    <m/>
  </r>
  <r>
    <n v="188979"/>
    <x v="1"/>
    <x v="0"/>
    <x v="0"/>
    <x v="0"/>
    <x v="4"/>
    <x v="50"/>
    <x v="0"/>
    <x v="0"/>
    <s v="Tesseramento"/>
    <x v="1"/>
    <x v="7"/>
    <x v="0"/>
    <m/>
  </r>
  <r>
    <n v="112850"/>
    <x v="0"/>
    <x v="0"/>
    <x v="0"/>
    <x v="0"/>
    <x v="10"/>
    <x v="63"/>
    <x v="0"/>
    <x v="1"/>
    <s v="Tesseramento"/>
    <x v="0"/>
    <x v="3"/>
    <x v="0"/>
    <m/>
  </r>
  <r>
    <n v="106132"/>
    <x v="1"/>
    <x v="0"/>
    <x v="0"/>
    <x v="0"/>
    <x v="7"/>
    <x v="150"/>
    <x v="0"/>
    <x v="0"/>
    <s v="Tesseramento"/>
    <x v="1"/>
    <x v="2"/>
    <x v="0"/>
    <m/>
  </r>
  <r>
    <n v="115503"/>
    <x v="0"/>
    <x v="0"/>
    <x v="0"/>
    <x v="0"/>
    <x v="10"/>
    <x v="63"/>
    <x v="0"/>
    <x v="0"/>
    <s v="Tesseramento"/>
    <x v="0"/>
    <x v="3"/>
    <x v="0"/>
    <m/>
  </r>
  <r>
    <n v="188545"/>
    <x v="0"/>
    <x v="0"/>
    <x v="0"/>
    <x v="0"/>
    <x v="10"/>
    <x v="63"/>
    <x v="0"/>
    <x v="0"/>
    <s v="Tesseramento"/>
    <x v="0"/>
    <x v="1"/>
    <x v="0"/>
    <m/>
  </r>
  <r>
    <n v="197253"/>
    <x v="0"/>
    <x v="0"/>
    <x v="0"/>
    <x v="0"/>
    <x v="10"/>
    <x v="63"/>
    <x v="0"/>
    <x v="0"/>
    <s v="Tesseramento"/>
    <x v="0"/>
    <x v="0"/>
    <x v="0"/>
    <m/>
  </r>
  <r>
    <n v="196563"/>
    <x v="0"/>
    <x v="0"/>
    <x v="0"/>
    <x v="1"/>
    <x v="10"/>
    <x v="63"/>
    <x v="0"/>
    <x v="1"/>
    <s v="Tesseramento"/>
    <x v="0"/>
    <x v="0"/>
    <x v="0"/>
    <m/>
  </r>
  <r>
    <n v="181176"/>
    <x v="1"/>
    <x v="0"/>
    <x v="0"/>
    <x v="1"/>
    <x v="7"/>
    <x v="150"/>
    <x v="0"/>
    <x v="1"/>
    <s v="Tesseramento"/>
    <x v="1"/>
    <x v="5"/>
    <x v="0"/>
    <m/>
  </r>
  <r>
    <n v="64581"/>
    <x v="0"/>
    <x v="0"/>
    <x v="0"/>
    <x v="0"/>
    <x v="10"/>
    <x v="63"/>
    <x v="0"/>
    <x v="1"/>
    <s v="Tesseramento"/>
    <x v="0"/>
    <x v="0"/>
    <x v="0"/>
    <m/>
  </r>
  <r>
    <n v="112483"/>
    <x v="0"/>
    <x v="0"/>
    <x v="0"/>
    <x v="0"/>
    <x v="10"/>
    <x v="63"/>
    <x v="0"/>
    <x v="0"/>
    <s v="Tesseramento"/>
    <x v="0"/>
    <x v="0"/>
    <x v="0"/>
    <m/>
  </r>
  <r>
    <n v="196316"/>
    <x v="1"/>
    <x v="0"/>
    <x v="0"/>
    <x v="1"/>
    <x v="10"/>
    <x v="63"/>
    <x v="0"/>
    <x v="0"/>
    <s v="Tesseramento"/>
    <x v="0"/>
    <x v="5"/>
    <x v="0"/>
    <m/>
  </r>
  <r>
    <n v="228813"/>
    <x v="0"/>
    <x v="0"/>
    <x v="0"/>
    <x v="1"/>
    <x v="10"/>
    <x v="63"/>
    <x v="0"/>
    <x v="0"/>
    <s v="Tesseramento"/>
    <x v="0"/>
    <x v="0"/>
    <x v="0"/>
    <m/>
  </r>
  <r>
    <n v="230297"/>
    <x v="1"/>
    <x v="0"/>
    <x v="0"/>
    <x v="2"/>
    <x v="10"/>
    <x v="63"/>
    <x v="0"/>
    <x v="1"/>
    <s v="Tesseramento"/>
    <x v="0"/>
    <x v="5"/>
    <x v="0"/>
    <m/>
  </r>
  <r>
    <n v="135084"/>
    <x v="0"/>
    <x v="0"/>
    <x v="2"/>
    <x v="0"/>
    <x v="10"/>
    <x v="63"/>
    <x v="0"/>
    <x v="0"/>
    <s v="Tesseramento"/>
    <x v="0"/>
    <x v="0"/>
    <x v="0"/>
    <m/>
  </r>
  <r>
    <n v="183798"/>
    <x v="0"/>
    <x v="0"/>
    <x v="0"/>
    <x v="2"/>
    <x v="7"/>
    <x v="150"/>
    <x v="0"/>
    <x v="0"/>
    <s v="Tesseramento"/>
    <x v="1"/>
    <x v="1"/>
    <x v="0"/>
    <m/>
  </r>
  <r>
    <n v="197696"/>
    <x v="0"/>
    <x v="0"/>
    <x v="0"/>
    <x v="0"/>
    <x v="4"/>
    <x v="50"/>
    <x v="0"/>
    <x v="0"/>
    <s v="Tesseramento"/>
    <x v="1"/>
    <x v="1"/>
    <x v="0"/>
    <m/>
  </r>
  <r>
    <n v="207763"/>
    <x v="0"/>
    <x v="2"/>
    <x v="0"/>
    <x v="1"/>
    <x v="4"/>
    <x v="50"/>
    <x v="1"/>
    <x v="0"/>
    <s v="Tesseramento"/>
    <x v="1"/>
    <x v="8"/>
    <x v="0"/>
    <m/>
  </r>
  <r>
    <n v="132941"/>
    <x v="0"/>
    <x v="0"/>
    <x v="0"/>
    <x v="0"/>
    <x v="4"/>
    <x v="50"/>
    <x v="0"/>
    <x v="0"/>
    <s v="Tesseramento"/>
    <x v="1"/>
    <x v="0"/>
    <x v="0"/>
    <m/>
  </r>
  <r>
    <n v="192494"/>
    <x v="0"/>
    <x v="0"/>
    <x v="0"/>
    <x v="0"/>
    <x v="4"/>
    <x v="50"/>
    <x v="0"/>
    <x v="1"/>
    <s v="Tesseramento"/>
    <x v="1"/>
    <x v="3"/>
    <x v="0"/>
    <m/>
  </r>
  <r>
    <n v="202287"/>
    <x v="0"/>
    <x v="0"/>
    <x v="0"/>
    <x v="0"/>
    <x v="4"/>
    <x v="50"/>
    <x v="0"/>
    <x v="0"/>
    <s v="Tesseramento"/>
    <x v="1"/>
    <x v="0"/>
    <x v="0"/>
    <m/>
  </r>
  <r>
    <n v="160962"/>
    <x v="0"/>
    <x v="0"/>
    <x v="0"/>
    <x v="1"/>
    <x v="4"/>
    <x v="50"/>
    <x v="0"/>
    <x v="1"/>
    <s v="Tesseramento"/>
    <x v="1"/>
    <x v="0"/>
    <x v="0"/>
    <m/>
  </r>
  <r>
    <n v="206979"/>
    <x v="0"/>
    <x v="0"/>
    <x v="0"/>
    <x v="1"/>
    <x v="4"/>
    <x v="50"/>
    <x v="0"/>
    <x v="0"/>
    <s v="Tesseramento"/>
    <x v="1"/>
    <x v="0"/>
    <x v="0"/>
    <m/>
  </r>
  <r>
    <n v="227957"/>
    <x v="1"/>
    <x v="0"/>
    <x v="0"/>
    <x v="2"/>
    <x v="7"/>
    <x v="150"/>
    <x v="0"/>
    <x v="0"/>
    <s v="Tesseramento"/>
    <x v="1"/>
    <x v="5"/>
    <x v="0"/>
    <m/>
  </r>
  <r>
    <n v="75578"/>
    <x v="0"/>
    <x v="0"/>
    <x v="0"/>
    <x v="0"/>
    <x v="7"/>
    <x v="231"/>
    <x v="0"/>
    <x v="1"/>
    <s v="Tesseramento"/>
    <x v="1"/>
    <x v="3"/>
    <x v="0"/>
    <m/>
  </r>
  <r>
    <n v="102096"/>
    <x v="1"/>
    <x v="0"/>
    <x v="0"/>
    <x v="2"/>
    <x v="7"/>
    <x v="150"/>
    <x v="0"/>
    <x v="0"/>
    <s v="Tesseramento"/>
    <x v="1"/>
    <x v="2"/>
    <x v="0"/>
    <m/>
  </r>
  <r>
    <n v="128337"/>
    <x v="1"/>
    <x v="0"/>
    <x v="0"/>
    <x v="2"/>
    <x v="7"/>
    <x v="150"/>
    <x v="0"/>
    <x v="0"/>
    <s v="Tesseramento"/>
    <x v="1"/>
    <x v="6"/>
    <x v="0"/>
    <m/>
  </r>
  <r>
    <n v="78405"/>
    <x v="0"/>
    <x v="0"/>
    <x v="0"/>
    <x v="0"/>
    <x v="7"/>
    <x v="231"/>
    <x v="0"/>
    <x v="0"/>
    <s v="Tesseramento"/>
    <x v="1"/>
    <x v="0"/>
    <x v="0"/>
    <m/>
  </r>
  <r>
    <n v="17917"/>
    <x v="0"/>
    <x v="0"/>
    <x v="0"/>
    <x v="0"/>
    <x v="7"/>
    <x v="231"/>
    <x v="0"/>
    <x v="0"/>
    <s v="Tesseramento"/>
    <x v="1"/>
    <x v="4"/>
    <x v="0"/>
    <m/>
  </r>
  <r>
    <n v="127169"/>
    <x v="0"/>
    <x v="0"/>
    <x v="0"/>
    <x v="0"/>
    <x v="4"/>
    <x v="50"/>
    <x v="0"/>
    <x v="1"/>
    <s v="Tesseramento"/>
    <x v="1"/>
    <x v="0"/>
    <x v="0"/>
    <m/>
  </r>
  <r>
    <n v="5156"/>
    <x v="0"/>
    <x v="0"/>
    <x v="0"/>
    <x v="0"/>
    <x v="7"/>
    <x v="231"/>
    <x v="0"/>
    <x v="1"/>
    <s v="Tesseramento"/>
    <x v="1"/>
    <x v="4"/>
    <x v="0"/>
    <m/>
  </r>
  <r>
    <n v="188661"/>
    <x v="0"/>
    <x v="0"/>
    <x v="0"/>
    <x v="0"/>
    <x v="4"/>
    <x v="50"/>
    <x v="0"/>
    <x v="0"/>
    <s v="Tesseramento"/>
    <x v="1"/>
    <x v="0"/>
    <x v="0"/>
    <m/>
  </r>
  <r>
    <n v="114011"/>
    <x v="1"/>
    <x v="0"/>
    <x v="0"/>
    <x v="2"/>
    <x v="7"/>
    <x v="150"/>
    <x v="0"/>
    <x v="1"/>
    <s v="Tesseramento"/>
    <x v="1"/>
    <x v="2"/>
    <x v="0"/>
    <m/>
  </r>
  <r>
    <n v="114013"/>
    <x v="0"/>
    <x v="0"/>
    <x v="0"/>
    <x v="0"/>
    <x v="7"/>
    <x v="150"/>
    <x v="0"/>
    <x v="0"/>
    <s v="Tesseramento"/>
    <x v="1"/>
    <x v="1"/>
    <x v="0"/>
    <m/>
  </r>
  <r>
    <n v="99192"/>
    <x v="0"/>
    <x v="0"/>
    <x v="0"/>
    <x v="0"/>
    <x v="7"/>
    <x v="231"/>
    <x v="0"/>
    <x v="0"/>
    <s v="Tesseramento"/>
    <x v="1"/>
    <x v="3"/>
    <x v="0"/>
    <m/>
  </r>
  <r>
    <n v="135392"/>
    <x v="0"/>
    <x v="0"/>
    <x v="0"/>
    <x v="0"/>
    <x v="7"/>
    <x v="37"/>
    <x v="0"/>
    <x v="0"/>
    <s v="Tesseramento"/>
    <x v="1"/>
    <x v="0"/>
    <x v="0"/>
    <m/>
  </r>
  <r>
    <n v="199426"/>
    <x v="0"/>
    <x v="0"/>
    <x v="0"/>
    <x v="1"/>
    <x v="4"/>
    <x v="50"/>
    <x v="0"/>
    <x v="1"/>
    <s v="Tesseramento"/>
    <x v="1"/>
    <x v="4"/>
    <x v="0"/>
    <m/>
  </r>
  <r>
    <n v="228028"/>
    <x v="0"/>
    <x v="0"/>
    <x v="0"/>
    <x v="1"/>
    <x v="4"/>
    <x v="50"/>
    <x v="0"/>
    <x v="1"/>
    <s v="Tesseramento"/>
    <x v="1"/>
    <x v="0"/>
    <x v="0"/>
    <m/>
  </r>
  <r>
    <n v="21173"/>
    <x v="0"/>
    <x v="0"/>
    <x v="0"/>
    <x v="0"/>
    <x v="7"/>
    <x v="231"/>
    <x v="0"/>
    <x v="0"/>
    <s v="Tesseramento"/>
    <x v="1"/>
    <x v="3"/>
    <x v="0"/>
    <m/>
  </r>
  <r>
    <n v="219390"/>
    <x v="1"/>
    <x v="0"/>
    <x v="2"/>
    <x v="2"/>
    <x v="7"/>
    <x v="150"/>
    <x v="0"/>
    <x v="0"/>
    <s v="Tesseramento"/>
    <x v="1"/>
    <x v="5"/>
    <x v="0"/>
    <m/>
  </r>
  <r>
    <n v="207114"/>
    <x v="1"/>
    <x v="0"/>
    <x v="2"/>
    <x v="3"/>
    <x v="7"/>
    <x v="150"/>
    <x v="0"/>
    <x v="0"/>
    <s v="Tesseramento"/>
    <x v="1"/>
    <x v="5"/>
    <x v="0"/>
    <m/>
  </r>
  <r>
    <n v="208985"/>
    <x v="0"/>
    <x v="0"/>
    <x v="2"/>
    <x v="3"/>
    <x v="4"/>
    <x v="50"/>
    <x v="0"/>
    <x v="0"/>
    <s v="Tesseramento"/>
    <x v="1"/>
    <x v="4"/>
    <x v="0"/>
    <m/>
  </r>
  <r>
    <n v="101508"/>
    <x v="0"/>
    <x v="0"/>
    <x v="0"/>
    <x v="1"/>
    <x v="7"/>
    <x v="231"/>
    <x v="0"/>
    <x v="1"/>
    <s v="Tesseramento"/>
    <x v="1"/>
    <x v="3"/>
    <x v="0"/>
    <m/>
  </r>
  <r>
    <n v="176082"/>
    <x v="0"/>
    <x v="0"/>
    <x v="0"/>
    <x v="2"/>
    <x v="7"/>
    <x v="231"/>
    <x v="0"/>
    <x v="0"/>
    <s v="Tesseramento"/>
    <x v="1"/>
    <x v="3"/>
    <x v="0"/>
    <m/>
  </r>
  <r>
    <n v="16970"/>
    <x v="0"/>
    <x v="0"/>
    <x v="0"/>
    <x v="0"/>
    <x v="7"/>
    <x v="231"/>
    <x v="0"/>
    <x v="0"/>
    <s v="Tesseramento"/>
    <x v="1"/>
    <x v="4"/>
    <x v="0"/>
    <m/>
  </r>
  <r>
    <n v="211681"/>
    <x v="0"/>
    <x v="0"/>
    <x v="0"/>
    <x v="0"/>
    <x v="7"/>
    <x v="37"/>
    <x v="0"/>
    <x v="0"/>
    <s v="Tesseramento"/>
    <x v="1"/>
    <x v="1"/>
    <x v="0"/>
    <m/>
  </r>
  <r>
    <n v="47272"/>
    <x v="0"/>
    <x v="0"/>
    <x v="0"/>
    <x v="0"/>
    <x v="7"/>
    <x v="231"/>
    <x v="0"/>
    <x v="0"/>
    <s v="Tesseramento"/>
    <x v="1"/>
    <x v="4"/>
    <x v="0"/>
    <m/>
  </r>
  <r>
    <n v="168639"/>
    <x v="0"/>
    <x v="0"/>
    <x v="0"/>
    <x v="0"/>
    <x v="7"/>
    <x v="37"/>
    <x v="0"/>
    <x v="0"/>
    <s v="Tesseramento"/>
    <x v="1"/>
    <x v="3"/>
    <x v="0"/>
    <m/>
  </r>
  <r>
    <n v="16971"/>
    <x v="0"/>
    <x v="0"/>
    <x v="0"/>
    <x v="0"/>
    <x v="7"/>
    <x v="231"/>
    <x v="0"/>
    <x v="1"/>
    <s v="Tesseramento"/>
    <x v="1"/>
    <x v="4"/>
    <x v="0"/>
    <m/>
  </r>
  <r>
    <n v="168576"/>
    <x v="0"/>
    <x v="0"/>
    <x v="0"/>
    <x v="0"/>
    <x v="7"/>
    <x v="37"/>
    <x v="0"/>
    <x v="1"/>
    <s v="Tesseramento"/>
    <x v="1"/>
    <x v="0"/>
    <x v="0"/>
    <m/>
  </r>
  <r>
    <n v="13408"/>
    <x v="0"/>
    <x v="0"/>
    <x v="0"/>
    <x v="0"/>
    <x v="7"/>
    <x v="231"/>
    <x v="0"/>
    <x v="0"/>
    <s v="Tesseramento"/>
    <x v="1"/>
    <x v="4"/>
    <x v="0"/>
    <m/>
  </r>
  <r>
    <n v="217063"/>
    <x v="1"/>
    <x v="0"/>
    <x v="0"/>
    <x v="1"/>
    <x v="7"/>
    <x v="231"/>
    <x v="0"/>
    <x v="0"/>
    <s v="Tesseramento"/>
    <x v="1"/>
    <x v="6"/>
    <x v="0"/>
    <m/>
  </r>
  <r>
    <n v="217064"/>
    <x v="1"/>
    <x v="0"/>
    <x v="0"/>
    <x v="1"/>
    <x v="7"/>
    <x v="231"/>
    <x v="0"/>
    <x v="1"/>
    <s v="Tesseramento"/>
    <x v="1"/>
    <x v="7"/>
    <x v="0"/>
    <m/>
  </r>
  <r>
    <n v="111740"/>
    <x v="0"/>
    <x v="0"/>
    <x v="0"/>
    <x v="1"/>
    <x v="7"/>
    <x v="231"/>
    <x v="0"/>
    <x v="0"/>
    <s v="Tesseramento"/>
    <x v="1"/>
    <x v="4"/>
    <x v="0"/>
    <m/>
  </r>
  <r>
    <n v="152127"/>
    <x v="0"/>
    <x v="0"/>
    <x v="0"/>
    <x v="0"/>
    <x v="7"/>
    <x v="231"/>
    <x v="0"/>
    <x v="0"/>
    <s v="Tesseramento"/>
    <x v="1"/>
    <x v="0"/>
    <x v="0"/>
    <m/>
  </r>
  <r>
    <n v="192441"/>
    <x v="1"/>
    <x v="0"/>
    <x v="0"/>
    <x v="0"/>
    <x v="7"/>
    <x v="231"/>
    <x v="0"/>
    <x v="0"/>
    <s v="Tesseramento"/>
    <x v="1"/>
    <x v="2"/>
    <x v="0"/>
    <m/>
  </r>
  <r>
    <n v="46860"/>
    <x v="0"/>
    <x v="0"/>
    <x v="0"/>
    <x v="0"/>
    <x v="7"/>
    <x v="231"/>
    <x v="0"/>
    <x v="0"/>
    <s v="Tesseramento"/>
    <x v="1"/>
    <x v="1"/>
    <x v="0"/>
    <m/>
  </r>
  <r>
    <n v="206471"/>
    <x v="0"/>
    <x v="0"/>
    <x v="0"/>
    <x v="0"/>
    <x v="7"/>
    <x v="37"/>
    <x v="0"/>
    <x v="0"/>
    <s v="Tesseramento"/>
    <x v="1"/>
    <x v="0"/>
    <x v="0"/>
    <m/>
  </r>
  <r>
    <n v="155291"/>
    <x v="0"/>
    <x v="1"/>
    <x v="0"/>
    <x v="0"/>
    <x v="4"/>
    <x v="50"/>
    <x v="0"/>
    <x v="0"/>
    <s v="Tesseramento"/>
    <x v="1"/>
    <x v="0"/>
    <x v="0"/>
    <m/>
  </r>
  <r>
    <n v="235920"/>
    <x v="1"/>
    <x v="0"/>
    <x v="1"/>
    <x v="2"/>
    <x v="7"/>
    <x v="150"/>
    <x v="0"/>
    <x v="0"/>
    <s v="Tesseramento"/>
    <x v="1"/>
    <x v="5"/>
    <x v="0"/>
    <m/>
  </r>
  <r>
    <n v="230725"/>
    <x v="1"/>
    <x v="0"/>
    <x v="0"/>
    <x v="0"/>
    <x v="7"/>
    <x v="37"/>
    <x v="0"/>
    <x v="1"/>
    <s v="Tesseramento"/>
    <x v="1"/>
    <x v="5"/>
    <x v="0"/>
    <m/>
  </r>
  <r>
    <n v="231149"/>
    <x v="0"/>
    <x v="0"/>
    <x v="0"/>
    <x v="0"/>
    <x v="7"/>
    <x v="37"/>
    <x v="0"/>
    <x v="0"/>
    <s v="Tesseramento"/>
    <x v="1"/>
    <x v="0"/>
    <x v="0"/>
    <m/>
  </r>
  <r>
    <n v="231148"/>
    <x v="0"/>
    <x v="0"/>
    <x v="0"/>
    <x v="0"/>
    <x v="7"/>
    <x v="37"/>
    <x v="0"/>
    <x v="1"/>
    <s v="Tesseramento"/>
    <x v="1"/>
    <x v="0"/>
    <x v="0"/>
    <m/>
  </r>
  <r>
    <n v="131326"/>
    <x v="0"/>
    <x v="0"/>
    <x v="0"/>
    <x v="0"/>
    <x v="7"/>
    <x v="37"/>
    <x v="0"/>
    <x v="0"/>
    <s v="Tesseramento"/>
    <x v="1"/>
    <x v="3"/>
    <x v="0"/>
    <m/>
  </r>
  <r>
    <n v="219400"/>
    <x v="1"/>
    <x v="0"/>
    <x v="0"/>
    <x v="3"/>
    <x v="7"/>
    <x v="150"/>
    <x v="0"/>
    <x v="0"/>
    <s v="Tesseramento"/>
    <x v="1"/>
    <x v="5"/>
    <x v="0"/>
    <m/>
  </r>
  <r>
    <n v="107514"/>
    <x v="0"/>
    <x v="0"/>
    <x v="0"/>
    <x v="0"/>
    <x v="4"/>
    <x v="50"/>
    <x v="0"/>
    <x v="0"/>
    <s v="Tesseramento"/>
    <x v="1"/>
    <x v="0"/>
    <x v="0"/>
    <m/>
  </r>
  <r>
    <n v="219392"/>
    <x v="1"/>
    <x v="0"/>
    <x v="0"/>
    <x v="2"/>
    <x v="7"/>
    <x v="150"/>
    <x v="0"/>
    <x v="1"/>
    <s v="Tesseramento"/>
    <x v="1"/>
    <x v="5"/>
    <x v="0"/>
    <m/>
  </r>
  <r>
    <n v="113510"/>
    <x v="0"/>
    <x v="0"/>
    <x v="0"/>
    <x v="0"/>
    <x v="7"/>
    <x v="37"/>
    <x v="0"/>
    <x v="0"/>
    <s v="Tesseramento"/>
    <x v="1"/>
    <x v="0"/>
    <x v="0"/>
    <m/>
  </r>
  <r>
    <n v="29005"/>
    <x v="0"/>
    <x v="0"/>
    <x v="0"/>
    <x v="0"/>
    <x v="4"/>
    <x v="14"/>
    <x v="0"/>
    <x v="0"/>
    <s v="Tesseramento"/>
    <x v="1"/>
    <x v="4"/>
    <x v="0"/>
    <m/>
  </r>
  <r>
    <n v="235921"/>
    <x v="1"/>
    <x v="0"/>
    <x v="1"/>
    <x v="2"/>
    <x v="7"/>
    <x v="150"/>
    <x v="0"/>
    <x v="1"/>
    <s v="Tesseramento"/>
    <x v="1"/>
    <x v="5"/>
    <x v="0"/>
    <m/>
  </r>
  <r>
    <n v="29001"/>
    <x v="0"/>
    <x v="0"/>
    <x v="0"/>
    <x v="0"/>
    <x v="4"/>
    <x v="14"/>
    <x v="0"/>
    <x v="1"/>
    <s v="Tesseramento"/>
    <x v="1"/>
    <x v="4"/>
    <x v="0"/>
    <m/>
  </r>
  <r>
    <n v="155222"/>
    <x v="1"/>
    <x v="0"/>
    <x v="0"/>
    <x v="1"/>
    <x v="7"/>
    <x v="150"/>
    <x v="0"/>
    <x v="1"/>
    <s v="Tesseramento"/>
    <x v="1"/>
    <x v="6"/>
    <x v="0"/>
    <m/>
  </r>
  <r>
    <n v="140133"/>
    <x v="1"/>
    <x v="0"/>
    <x v="0"/>
    <x v="3"/>
    <x v="7"/>
    <x v="150"/>
    <x v="0"/>
    <x v="1"/>
    <s v="Tesseramento"/>
    <x v="1"/>
    <x v="7"/>
    <x v="0"/>
    <m/>
  </r>
  <r>
    <n v="102076"/>
    <x v="1"/>
    <x v="0"/>
    <x v="0"/>
    <x v="0"/>
    <x v="7"/>
    <x v="150"/>
    <x v="0"/>
    <x v="0"/>
    <s v="Tesseramento"/>
    <x v="1"/>
    <x v="2"/>
    <x v="0"/>
    <m/>
  </r>
  <r>
    <n v="142219"/>
    <x v="0"/>
    <x v="0"/>
    <x v="0"/>
    <x v="0"/>
    <x v="7"/>
    <x v="37"/>
    <x v="0"/>
    <x v="0"/>
    <s v="Tesseramento"/>
    <x v="1"/>
    <x v="0"/>
    <x v="0"/>
    <m/>
  </r>
  <r>
    <n v="128338"/>
    <x v="1"/>
    <x v="0"/>
    <x v="0"/>
    <x v="1"/>
    <x v="7"/>
    <x v="150"/>
    <x v="0"/>
    <x v="0"/>
    <s v="Tesseramento"/>
    <x v="1"/>
    <x v="6"/>
    <x v="0"/>
    <m/>
  </r>
  <r>
    <n v="235630"/>
    <x v="0"/>
    <x v="0"/>
    <x v="1"/>
    <x v="0"/>
    <x v="1"/>
    <x v="324"/>
    <x v="0"/>
    <x v="0"/>
    <s v="Tesseramento"/>
    <x v="1"/>
    <x v="0"/>
    <x v="0"/>
    <m/>
  </r>
  <r>
    <n v="48987"/>
    <x v="0"/>
    <x v="0"/>
    <x v="0"/>
    <x v="0"/>
    <x v="4"/>
    <x v="52"/>
    <x v="0"/>
    <x v="1"/>
    <s v="Tesseramento"/>
    <x v="1"/>
    <x v="4"/>
    <x v="0"/>
    <m/>
  </r>
  <r>
    <n v="230729"/>
    <x v="0"/>
    <x v="0"/>
    <x v="0"/>
    <x v="1"/>
    <x v="7"/>
    <x v="37"/>
    <x v="0"/>
    <x v="1"/>
    <s v="Tesseramento"/>
    <x v="1"/>
    <x v="0"/>
    <x v="0"/>
    <m/>
  </r>
  <r>
    <n v="230730"/>
    <x v="0"/>
    <x v="0"/>
    <x v="0"/>
    <x v="1"/>
    <x v="7"/>
    <x v="37"/>
    <x v="0"/>
    <x v="0"/>
    <s v="Tesseramento"/>
    <x v="1"/>
    <x v="0"/>
    <x v="0"/>
    <m/>
  </r>
  <r>
    <n v="932"/>
    <x v="0"/>
    <x v="0"/>
    <x v="0"/>
    <x v="0"/>
    <x v="7"/>
    <x v="37"/>
    <x v="0"/>
    <x v="0"/>
    <s v="Tesseramento"/>
    <x v="1"/>
    <x v="4"/>
    <x v="0"/>
    <m/>
  </r>
  <r>
    <n v="236118"/>
    <x v="0"/>
    <x v="0"/>
    <x v="1"/>
    <x v="3"/>
    <x v="4"/>
    <x v="50"/>
    <x v="0"/>
    <x v="1"/>
    <s v="Tesseramento"/>
    <x v="1"/>
    <x v="0"/>
    <x v="0"/>
    <m/>
  </r>
  <r>
    <n v="93255"/>
    <x v="0"/>
    <x v="0"/>
    <x v="0"/>
    <x v="0"/>
    <x v="7"/>
    <x v="37"/>
    <x v="0"/>
    <x v="0"/>
    <s v="Tesseramento"/>
    <x v="1"/>
    <x v="3"/>
    <x v="0"/>
    <m/>
  </r>
  <r>
    <n v="163042"/>
    <x v="0"/>
    <x v="1"/>
    <x v="0"/>
    <x v="1"/>
    <x v="12"/>
    <x v="323"/>
    <x v="0"/>
    <x v="0"/>
    <s v="Tesseramento"/>
    <x v="1"/>
    <x v="3"/>
    <x v="0"/>
    <m/>
  </r>
  <r>
    <n v="169181"/>
    <x v="0"/>
    <x v="0"/>
    <x v="0"/>
    <x v="0"/>
    <x v="12"/>
    <x v="323"/>
    <x v="0"/>
    <x v="1"/>
    <s v="Tesseramento"/>
    <x v="1"/>
    <x v="0"/>
    <x v="0"/>
    <m/>
  </r>
  <r>
    <n v="208177"/>
    <x v="1"/>
    <x v="0"/>
    <x v="0"/>
    <x v="2"/>
    <x v="7"/>
    <x v="150"/>
    <x v="0"/>
    <x v="1"/>
    <s v="Tesseramento"/>
    <x v="1"/>
    <x v="5"/>
    <x v="0"/>
    <m/>
  </r>
  <r>
    <n v="181168"/>
    <x v="1"/>
    <x v="0"/>
    <x v="0"/>
    <x v="2"/>
    <x v="7"/>
    <x v="150"/>
    <x v="0"/>
    <x v="1"/>
    <s v="Tesseramento"/>
    <x v="1"/>
    <x v="5"/>
    <x v="0"/>
    <m/>
  </r>
  <r>
    <n v="152647"/>
    <x v="1"/>
    <x v="0"/>
    <x v="0"/>
    <x v="2"/>
    <x v="7"/>
    <x v="150"/>
    <x v="0"/>
    <x v="0"/>
    <s v="Tesseramento"/>
    <x v="1"/>
    <x v="7"/>
    <x v="0"/>
    <m/>
  </r>
  <r>
    <n v="181179"/>
    <x v="1"/>
    <x v="0"/>
    <x v="0"/>
    <x v="1"/>
    <x v="7"/>
    <x v="150"/>
    <x v="0"/>
    <x v="1"/>
    <s v="Tesseramento"/>
    <x v="1"/>
    <x v="5"/>
    <x v="0"/>
    <m/>
  </r>
  <r>
    <n v="33591"/>
    <x v="0"/>
    <x v="0"/>
    <x v="0"/>
    <x v="0"/>
    <x v="7"/>
    <x v="37"/>
    <x v="0"/>
    <x v="0"/>
    <s v="Tesseramento"/>
    <x v="1"/>
    <x v="4"/>
    <x v="0"/>
    <m/>
  </r>
  <r>
    <n v="218969"/>
    <x v="1"/>
    <x v="0"/>
    <x v="0"/>
    <x v="1"/>
    <x v="7"/>
    <x v="150"/>
    <x v="0"/>
    <x v="0"/>
    <s v="Tesseramento"/>
    <x v="1"/>
    <x v="5"/>
    <x v="0"/>
    <m/>
  </r>
  <r>
    <n v="33590"/>
    <x v="0"/>
    <x v="0"/>
    <x v="0"/>
    <x v="0"/>
    <x v="7"/>
    <x v="37"/>
    <x v="0"/>
    <x v="1"/>
    <s v="Tesseramento"/>
    <x v="1"/>
    <x v="4"/>
    <x v="0"/>
    <m/>
  </r>
  <r>
    <n v="184891"/>
    <x v="1"/>
    <x v="0"/>
    <x v="0"/>
    <x v="1"/>
    <x v="7"/>
    <x v="150"/>
    <x v="0"/>
    <x v="1"/>
    <s v="Tesseramento"/>
    <x v="1"/>
    <x v="5"/>
    <x v="0"/>
    <m/>
  </r>
  <r>
    <n v="219397"/>
    <x v="1"/>
    <x v="0"/>
    <x v="0"/>
    <x v="3"/>
    <x v="7"/>
    <x v="150"/>
    <x v="0"/>
    <x v="0"/>
    <s v="Tesseramento"/>
    <x v="1"/>
    <x v="5"/>
    <x v="0"/>
    <m/>
  </r>
  <r>
    <n v="47360"/>
    <x v="0"/>
    <x v="2"/>
    <x v="0"/>
    <x v="0"/>
    <x v="2"/>
    <x v="5"/>
    <x v="1"/>
    <x v="1"/>
    <s v="Tesseramento"/>
    <x v="1"/>
    <x v="8"/>
    <x v="0"/>
    <m/>
  </r>
  <r>
    <n v="77584"/>
    <x v="0"/>
    <x v="0"/>
    <x v="0"/>
    <x v="0"/>
    <x v="12"/>
    <x v="323"/>
    <x v="0"/>
    <x v="0"/>
    <s v="Tesseramento"/>
    <x v="1"/>
    <x v="3"/>
    <x v="0"/>
    <m/>
  </r>
  <r>
    <n v="226248"/>
    <x v="0"/>
    <x v="0"/>
    <x v="0"/>
    <x v="0"/>
    <x v="12"/>
    <x v="133"/>
    <x v="0"/>
    <x v="0"/>
    <s v="Tesseramento"/>
    <x v="0"/>
    <x v="4"/>
    <x v="0"/>
    <m/>
  </r>
  <r>
    <n v="74767"/>
    <x v="0"/>
    <x v="0"/>
    <x v="0"/>
    <x v="0"/>
    <x v="2"/>
    <x v="172"/>
    <x v="0"/>
    <x v="0"/>
    <s v="Tesseramento"/>
    <x v="1"/>
    <x v="4"/>
    <x v="0"/>
    <m/>
  </r>
  <r>
    <n v="235930"/>
    <x v="1"/>
    <x v="0"/>
    <x v="1"/>
    <x v="2"/>
    <x v="7"/>
    <x v="150"/>
    <x v="0"/>
    <x v="0"/>
    <s v="Tesseramento"/>
    <x v="1"/>
    <x v="5"/>
    <x v="0"/>
    <m/>
  </r>
  <r>
    <n v="162195"/>
    <x v="0"/>
    <x v="0"/>
    <x v="0"/>
    <x v="0"/>
    <x v="12"/>
    <x v="323"/>
    <x v="0"/>
    <x v="0"/>
    <s v="Tesseramento"/>
    <x v="1"/>
    <x v="0"/>
    <x v="0"/>
    <m/>
  </r>
  <r>
    <n v="193519"/>
    <x v="1"/>
    <x v="0"/>
    <x v="0"/>
    <x v="3"/>
    <x v="7"/>
    <x v="150"/>
    <x v="0"/>
    <x v="1"/>
    <s v="Tesseramento"/>
    <x v="1"/>
    <x v="5"/>
    <x v="0"/>
    <m/>
  </r>
  <r>
    <n v="201157"/>
    <x v="1"/>
    <x v="0"/>
    <x v="0"/>
    <x v="1"/>
    <x v="7"/>
    <x v="150"/>
    <x v="0"/>
    <x v="0"/>
    <s v="Tesseramento"/>
    <x v="1"/>
    <x v="5"/>
    <x v="0"/>
    <m/>
  </r>
  <r>
    <n v="179934"/>
    <x v="0"/>
    <x v="0"/>
    <x v="0"/>
    <x v="0"/>
    <x v="12"/>
    <x v="323"/>
    <x v="0"/>
    <x v="0"/>
    <s v="Tesseramento"/>
    <x v="1"/>
    <x v="1"/>
    <x v="0"/>
    <m/>
  </r>
  <r>
    <n v="191409"/>
    <x v="1"/>
    <x v="0"/>
    <x v="0"/>
    <x v="1"/>
    <x v="7"/>
    <x v="150"/>
    <x v="0"/>
    <x v="1"/>
    <s v="Tesseramento"/>
    <x v="1"/>
    <x v="7"/>
    <x v="0"/>
    <m/>
  </r>
  <r>
    <n v="218358"/>
    <x v="1"/>
    <x v="0"/>
    <x v="0"/>
    <x v="2"/>
    <x v="12"/>
    <x v="323"/>
    <x v="0"/>
    <x v="0"/>
    <s v="Tesseramento"/>
    <x v="1"/>
    <x v="5"/>
    <x v="0"/>
    <m/>
  </r>
  <r>
    <n v="116844"/>
    <x v="1"/>
    <x v="0"/>
    <x v="0"/>
    <x v="1"/>
    <x v="7"/>
    <x v="150"/>
    <x v="0"/>
    <x v="1"/>
    <s v="Tesseramento"/>
    <x v="1"/>
    <x v="6"/>
    <x v="0"/>
    <m/>
  </r>
  <r>
    <n v="50078"/>
    <x v="0"/>
    <x v="0"/>
    <x v="0"/>
    <x v="0"/>
    <x v="1"/>
    <x v="324"/>
    <x v="0"/>
    <x v="0"/>
    <s v="Tesseramento"/>
    <x v="1"/>
    <x v="3"/>
    <x v="0"/>
    <m/>
  </r>
  <r>
    <n v="102102"/>
    <x v="0"/>
    <x v="0"/>
    <x v="0"/>
    <x v="0"/>
    <x v="7"/>
    <x v="150"/>
    <x v="0"/>
    <x v="0"/>
    <s v="Tesseramento"/>
    <x v="1"/>
    <x v="1"/>
    <x v="0"/>
    <m/>
  </r>
  <r>
    <n v="148001"/>
    <x v="0"/>
    <x v="0"/>
    <x v="0"/>
    <x v="1"/>
    <x v="12"/>
    <x v="323"/>
    <x v="0"/>
    <x v="0"/>
    <s v="Tesseramento"/>
    <x v="1"/>
    <x v="4"/>
    <x v="0"/>
    <m/>
  </r>
  <r>
    <n v="147805"/>
    <x v="0"/>
    <x v="0"/>
    <x v="0"/>
    <x v="1"/>
    <x v="12"/>
    <x v="323"/>
    <x v="0"/>
    <x v="0"/>
    <s v="Tesseramento"/>
    <x v="1"/>
    <x v="0"/>
    <x v="0"/>
    <m/>
  </r>
  <r>
    <n v="226891"/>
    <x v="1"/>
    <x v="0"/>
    <x v="0"/>
    <x v="2"/>
    <x v="12"/>
    <x v="323"/>
    <x v="0"/>
    <x v="1"/>
    <s v="Tesseramento"/>
    <x v="1"/>
    <x v="5"/>
    <x v="0"/>
    <m/>
  </r>
  <r>
    <n v="191987"/>
    <x v="1"/>
    <x v="0"/>
    <x v="0"/>
    <x v="1"/>
    <x v="12"/>
    <x v="323"/>
    <x v="0"/>
    <x v="0"/>
    <s v="Tesseramento"/>
    <x v="1"/>
    <x v="5"/>
    <x v="0"/>
    <m/>
  </r>
  <r>
    <n v="24214"/>
    <x v="0"/>
    <x v="0"/>
    <x v="0"/>
    <x v="0"/>
    <x v="7"/>
    <x v="37"/>
    <x v="0"/>
    <x v="0"/>
    <s v="Tesseramento"/>
    <x v="1"/>
    <x v="4"/>
    <x v="0"/>
    <m/>
  </r>
  <r>
    <n v="152653"/>
    <x v="1"/>
    <x v="0"/>
    <x v="0"/>
    <x v="3"/>
    <x v="7"/>
    <x v="150"/>
    <x v="0"/>
    <x v="1"/>
    <s v="Tesseramento"/>
    <x v="1"/>
    <x v="7"/>
    <x v="0"/>
    <m/>
  </r>
  <r>
    <n v="181181"/>
    <x v="1"/>
    <x v="0"/>
    <x v="2"/>
    <x v="2"/>
    <x v="7"/>
    <x v="150"/>
    <x v="0"/>
    <x v="1"/>
    <s v="Tesseramento"/>
    <x v="1"/>
    <x v="5"/>
    <x v="0"/>
    <m/>
  </r>
  <r>
    <n v="200436"/>
    <x v="1"/>
    <x v="0"/>
    <x v="0"/>
    <x v="2"/>
    <x v="7"/>
    <x v="150"/>
    <x v="0"/>
    <x v="1"/>
    <s v="Tesseramento"/>
    <x v="1"/>
    <x v="5"/>
    <x v="0"/>
    <m/>
  </r>
  <r>
    <n v="200437"/>
    <x v="1"/>
    <x v="0"/>
    <x v="0"/>
    <x v="2"/>
    <x v="7"/>
    <x v="150"/>
    <x v="0"/>
    <x v="1"/>
    <s v="Tesseramento"/>
    <x v="1"/>
    <x v="6"/>
    <x v="0"/>
    <m/>
  </r>
  <r>
    <n v="200434"/>
    <x v="1"/>
    <x v="0"/>
    <x v="0"/>
    <x v="1"/>
    <x v="7"/>
    <x v="150"/>
    <x v="0"/>
    <x v="1"/>
    <s v="Tesseramento"/>
    <x v="1"/>
    <x v="5"/>
    <x v="0"/>
    <m/>
  </r>
  <r>
    <n v="99876"/>
    <x v="0"/>
    <x v="0"/>
    <x v="0"/>
    <x v="0"/>
    <x v="7"/>
    <x v="37"/>
    <x v="0"/>
    <x v="0"/>
    <s v="Tesseramento"/>
    <x v="1"/>
    <x v="3"/>
    <x v="0"/>
    <m/>
  </r>
  <r>
    <n v="181191"/>
    <x v="1"/>
    <x v="0"/>
    <x v="0"/>
    <x v="2"/>
    <x v="7"/>
    <x v="150"/>
    <x v="0"/>
    <x v="0"/>
    <s v="Tesseramento"/>
    <x v="1"/>
    <x v="5"/>
    <x v="0"/>
    <m/>
  </r>
  <r>
    <n v="161859"/>
    <x v="0"/>
    <x v="0"/>
    <x v="0"/>
    <x v="0"/>
    <x v="7"/>
    <x v="37"/>
    <x v="0"/>
    <x v="0"/>
    <s v="Tesseramento"/>
    <x v="1"/>
    <x v="0"/>
    <x v="0"/>
    <m/>
  </r>
  <r>
    <n v="192312"/>
    <x v="0"/>
    <x v="0"/>
    <x v="0"/>
    <x v="0"/>
    <x v="7"/>
    <x v="37"/>
    <x v="0"/>
    <x v="0"/>
    <s v="Tesseramento"/>
    <x v="1"/>
    <x v="1"/>
    <x v="0"/>
    <m/>
  </r>
  <r>
    <n v="128345"/>
    <x v="1"/>
    <x v="0"/>
    <x v="0"/>
    <x v="2"/>
    <x v="7"/>
    <x v="150"/>
    <x v="0"/>
    <x v="1"/>
    <s v="Tesseramento"/>
    <x v="1"/>
    <x v="6"/>
    <x v="0"/>
    <m/>
  </r>
  <r>
    <n v="168913"/>
    <x v="1"/>
    <x v="0"/>
    <x v="0"/>
    <x v="2"/>
    <x v="7"/>
    <x v="150"/>
    <x v="0"/>
    <x v="0"/>
    <s v="Tesseramento"/>
    <x v="1"/>
    <x v="5"/>
    <x v="0"/>
    <m/>
  </r>
  <r>
    <n v="96535"/>
    <x v="1"/>
    <x v="0"/>
    <x v="0"/>
    <x v="2"/>
    <x v="7"/>
    <x v="150"/>
    <x v="0"/>
    <x v="1"/>
    <s v="Tesseramento"/>
    <x v="1"/>
    <x v="2"/>
    <x v="0"/>
    <m/>
  </r>
  <r>
    <n v="119913"/>
    <x v="1"/>
    <x v="0"/>
    <x v="0"/>
    <x v="3"/>
    <x v="7"/>
    <x v="150"/>
    <x v="0"/>
    <x v="1"/>
    <s v="Tesseramento"/>
    <x v="1"/>
    <x v="2"/>
    <x v="0"/>
    <m/>
  </r>
  <r>
    <n v="224597"/>
    <x v="0"/>
    <x v="0"/>
    <x v="0"/>
    <x v="1"/>
    <x v="7"/>
    <x v="37"/>
    <x v="0"/>
    <x v="0"/>
    <s v="Tesseramento"/>
    <x v="1"/>
    <x v="0"/>
    <x v="0"/>
    <m/>
  </r>
  <r>
    <n v="181187"/>
    <x v="1"/>
    <x v="0"/>
    <x v="0"/>
    <x v="0"/>
    <x v="7"/>
    <x v="150"/>
    <x v="0"/>
    <x v="0"/>
    <s v="Tesseramento"/>
    <x v="1"/>
    <x v="5"/>
    <x v="0"/>
    <m/>
  </r>
  <r>
    <n v="212333"/>
    <x v="0"/>
    <x v="0"/>
    <x v="0"/>
    <x v="0"/>
    <x v="7"/>
    <x v="37"/>
    <x v="0"/>
    <x v="0"/>
    <s v="Tesseramento"/>
    <x v="1"/>
    <x v="1"/>
    <x v="0"/>
    <m/>
  </r>
  <r>
    <n v="56072"/>
    <x v="0"/>
    <x v="0"/>
    <x v="0"/>
    <x v="0"/>
    <x v="7"/>
    <x v="37"/>
    <x v="0"/>
    <x v="0"/>
    <s v="Tesseramento"/>
    <x v="1"/>
    <x v="0"/>
    <x v="0"/>
    <m/>
  </r>
  <r>
    <n v="91145"/>
    <x v="0"/>
    <x v="0"/>
    <x v="0"/>
    <x v="0"/>
    <x v="1"/>
    <x v="324"/>
    <x v="0"/>
    <x v="0"/>
    <s v="Tesseramento"/>
    <x v="1"/>
    <x v="4"/>
    <x v="0"/>
    <m/>
  </r>
  <r>
    <n v="227532"/>
    <x v="1"/>
    <x v="0"/>
    <x v="0"/>
    <x v="2"/>
    <x v="7"/>
    <x v="150"/>
    <x v="0"/>
    <x v="0"/>
    <s v="Tesseramento"/>
    <x v="1"/>
    <x v="5"/>
    <x v="0"/>
    <m/>
  </r>
  <r>
    <n v="86253"/>
    <x v="0"/>
    <x v="0"/>
    <x v="0"/>
    <x v="0"/>
    <x v="1"/>
    <x v="324"/>
    <x v="0"/>
    <x v="0"/>
    <s v="Tesseramento"/>
    <x v="1"/>
    <x v="4"/>
    <x v="0"/>
    <m/>
  </r>
  <r>
    <n v="228897"/>
    <x v="0"/>
    <x v="0"/>
    <x v="0"/>
    <x v="0"/>
    <x v="1"/>
    <x v="324"/>
    <x v="0"/>
    <x v="0"/>
    <s v="Tesseramento"/>
    <x v="1"/>
    <x v="0"/>
    <x v="0"/>
    <m/>
  </r>
  <r>
    <n v="139308"/>
    <x v="0"/>
    <x v="0"/>
    <x v="0"/>
    <x v="0"/>
    <x v="1"/>
    <x v="324"/>
    <x v="0"/>
    <x v="0"/>
    <s v="Tesseramento"/>
    <x v="1"/>
    <x v="4"/>
    <x v="0"/>
    <m/>
  </r>
  <r>
    <n v="187126"/>
    <x v="1"/>
    <x v="0"/>
    <x v="0"/>
    <x v="2"/>
    <x v="7"/>
    <x v="150"/>
    <x v="0"/>
    <x v="0"/>
    <s v="Tesseramento"/>
    <x v="1"/>
    <x v="7"/>
    <x v="0"/>
    <m/>
  </r>
  <r>
    <n v="187127"/>
    <x v="1"/>
    <x v="0"/>
    <x v="0"/>
    <x v="2"/>
    <x v="7"/>
    <x v="150"/>
    <x v="0"/>
    <x v="1"/>
    <s v="Tesseramento"/>
    <x v="1"/>
    <x v="5"/>
    <x v="0"/>
    <m/>
  </r>
  <r>
    <n v="53622"/>
    <x v="0"/>
    <x v="0"/>
    <x v="0"/>
    <x v="0"/>
    <x v="1"/>
    <x v="324"/>
    <x v="0"/>
    <x v="0"/>
    <s v="Tesseramento"/>
    <x v="1"/>
    <x v="4"/>
    <x v="0"/>
    <m/>
  </r>
  <r>
    <n v="18110"/>
    <x v="0"/>
    <x v="0"/>
    <x v="0"/>
    <x v="1"/>
    <x v="7"/>
    <x v="150"/>
    <x v="0"/>
    <x v="1"/>
    <s v="Tesseramento"/>
    <x v="1"/>
    <x v="1"/>
    <x v="0"/>
    <m/>
  </r>
  <r>
    <n v="120870"/>
    <x v="1"/>
    <x v="0"/>
    <x v="0"/>
    <x v="2"/>
    <x v="7"/>
    <x v="150"/>
    <x v="0"/>
    <x v="1"/>
    <s v="Tesseramento"/>
    <x v="1"/>
    <x v="6"/>
    <x v="0"/>
    <m/>
  </r>
  <r>
    <n v="193521"/>
    <x v="1"/>
    <x v="0"/>
    <x v="0"/>
    <x v="0"/>
    <x v="7"/>
    <x v="150"/>
    <x v="0"/>
    <x v="0"/>
    <s v="Tesseramento"/>
    <x v="1"/>
    <x v="5"/>
    <x v="0"/>
    <m/>
  </r>
  <r>
    <n v="78708"/>
    <x v="0"/>
    <x v="0"/>
    <x v="0"/>
    <x v="0"/>
    <x v="1"/>
    <x v="324"/>
    <x v="0"/>
    <x v="0"/>
    <s v="Tesseramento"/>
    <x v="1"/>
    <x v="0"/>
    <x v="0"/>
    <m/>
  </r>
  <r>
    <n v="116848"/>
    <x v="1"/>
    <x v="0"/>
    <x v="0"/>
    <x v="2"/>
    <x v="7"/>
    <x v="150"/>
    <x v="0"/>
    <x v="1"/>
    <s v="Tesseramento"/>
    <x v="1"/>
    <x v="6"/>
    <x v="0"/>
    <m/>
  </r>
  <r>
    <n v="96538"/>
    <x v="1"/>
    <x v="0"/>
    <x v="0"/>
    <x v="2"/>
    <x v="7"/>
    <x v="150"/>
    <x v="0"/>
    <x v="1"/>
    <s v="Tesseramento"/>
    <x v="1"/>
    <x v="2"/>
    <x v="0"/>
    <m/>
  </r>
  <r>
    <n v="159829"/>
    <x v="1"/>
    <x v="0"/>
    <x v="0"/>
    <x v="2"/>
    <x v="7"/>
    <x v="150"/>
    <x v="0"/>
    <x v="0"/>
    <s v="Tesseramento"/>
    <x v="1"/>
    <x v="7"/>
    <x v="0"/>
    <m/>
  </r>
  <r>
    <n v="219408"/>
    <x v="1"/>
    <x v="0"/>
    <x v="2"/>
    <x v="2"/>
    <x v="7"/>
    <x v="150"/>
    <x v="0"/>
    <x v="0"/>
    <s v="Tesseramento"/>
    <x v="1"/>
    <x v="5"/>
    <x v="0"/>
    <m/>
  </r>
  <r>
    <n v="226628"/>
    <x v="0"/>
    <x v="0"/>
    <x v="0"/>
    <x v="1"/>
    <x v="4"/>
    <x v="47"/>
    <x v="0"/>
    <x v="1"/>
    <s v="Tesseramento"/>
    <x v="0"/>
    <x v="0"/>
    <x v="0"/>
    <m/>
  </r>
  <r>
    <n v="111203"/>
    <x v="0"/>
    <x v="0"/>
    <x v="0"/>
    <x v="0"/>
    <x v="8"/>
    <x v="246"/>
    <x v="0"/>
    <x v="1"/>
    <s v="Tesseramento"/>
    <x v="1"/>
    <x v="4"/>
    <x v="0"/>
    <m/>
  </r>
  <r>
    <n v="106253"/>
    <x v="0"/>
    <x v="0"/>
    <x v="0"/>
    <x v="0"/>
    <x v="2"/>
    <x v="5"/>
    <x v="0"/>
    <x v="0"/>
    <s v="Tesseramento"/>
    <x v="1"/>
    <x v="1"/>
    <x v="0"/>
    <m/>
  </r>
  <r>
    <n v="203067"/>
    <x v="0"/>
    <x v="0"/>
    <x v="0"/>
    <x v="0"/>
    <x v="8"/>
    <x v="246"/>
    <x v="0"/>
    <x v="0"/>
    <s v="Tesseramento"/>
    <x v="1"/>
    <x v="0"/>
    <x v="0"/>
    <m/>
  </r>
  <r>
    <n v="76818"/>
    <x v="0"/>
    <x v="0"/>
    <x v="0"/>
    <x v="0"/>
    <x v="8"/>
    <x v="246"/>
    <x v="0"/>
    <x v="0"/>
    <s v="Tesseramento"/>
    <x v="1"/>
    <x v="3"/>
    <x v="0"/>
    <m/>
  </r>
  <r>
    <n v="12099"/>
    <x v="0"/>
    <x v="0"/>
    <x v="0"/>
    <x v="0"/>
    <x v="2"/>
    <x v="5"/>
    <x v="0"/>
    <x v="0"/>
    <s v="Tesseramento"/>
    <x v="1"/>
    <x v="0"/>
    <x v="0"/>
    <m/>
  </r>
  <r>
    <n v="167995"/>
    <x v="1"/>
    <x v="0"/>
    <x v="0"/>
    <x v="0"/>
    <x v="2"/>
    <x v="5"/>
    <x v="0"/>
    <x v="0"/>
    <s v="Tesseramento"/>
    <x v="1"/>
    <x v="6"/>
    <x v="0"/>
    <s v="B"/>
  </r>
  <r>
    <n v="21171"/>
    <x v="0"/>
    <x v="0"/>
    <x v="0"/>
    <x v="0"/>
    <x v="2"/>
    <x v="5"/>
    <x v="0"/>
    <x v="1"/>
    <s v="Tesseramento"/>
    <x v="1"/>
    <x v="4"/>
    <x v="0"/>
    <m/>
  </r>
  <r>
    <n v="209104"/>
    <x v="1"/>
    <x v="0"/>
    <x v="0"/>
    <x v="0"/>
    <x v="4"/>
    <x v="145"/>
    <x v="0"/>
    <x v="0"/>
    <s v="Tesseramento"/>
    <x v="1"/>
    <x v="6"/>
    <x v="0"/>
    <m/>
  </r>
  <r>
    <n v="125778"/>
    <x v="0"/>
    <x v="0"/>
    <x v="0"/>
    <x v="0"/>
    <x v="1"/>
    <x v="324"/>
    <x v="0"/>
    <x v="0"/>
    <s v="Tesseramento"/>
    <x v="1"/>
    <x v="4"/>
    <x v="0"/>
    <m/>
  </r>
  <r>
    <n v="62586"/>
    <x v="0"/>
    <x v="0"/>
    <x v="0"/>
    <x v="0"/>
    <x v="2"/>
    <x v="5"/>
    <x v="0"/>
    <x v="0"/>
    <s v="Tesseramento"/>
    <x v="1"/>
    <x v="4"/>
    <x v="0"/>
    <m/>
  </r>
  <r>
    <n v="145483"/>
    <x v="0"/>
    <x v="0"/>
    <x v="0"/>
    <x v="0"/>
    <x v="2"/>
    <x v="5"/>
    <x v="0"/>
    <x v="0"/>
    <s v="Tesseramento"/>
    <x v="1"/>
    <x v="1"/>
    <x v="0"/>
    <m/>
  </r>
  <r>
    <n v="32723"/>
    <x v="0"/>
    <x v="0"/>
    <x v="0"/>
    <x v="4"/>
    <x v="1"/>
    <x v="324"/>
    <x v="0"/>
    <x v="0"/>
    <s v="Tesseramento"/>
    <x v="1"/>
    <x v="4"/>
    <x v="0"/>
    <m/>
  </r>
  <r>
    <n v="95692"/>
    <x v="0"/>
    <x v="0"/>
    <x v="0"/>
    <x v="0"/>
    <x v="2"/>
    <x v="5"/>
    <x v="0"/>
    <x v="0"/>
    <s v="Tesseramento"/>
    <x v="1"/>
    <x v="1"/>
    <x v="0"/>
    <m/>
  </r>
  <r>
    <n v="230723"/>
    <x v="0"/>
    <x v="0"/>
    <x v="0"/>
    <x v="0"/>
    <x v="2"/>
    <x v="5"/>
    <x v="0"/>
    <x v="0"/>
    <s v="Tesseramento"/>
    <x v="1"/>
    <x v="1"/>
    <x v="0"/>
    <m/>
  </r>
  <r>
    <n v="23155"/>
    <x v="0"/>
    <x v="0"/>
    <x v="0"/>
    <x v="0"/>
    <x v="2"/>
    <x v="5"/>
    <x v="0"/>
    <x v="0"/>
    <s v="Tesseramento"/>
    <x v="1"/>
    <x v="4"/>
    <x v="0"/>
    <m/>
  </r>
  <r>
    <n v="3944"/>
    <x v="0"/>
    <x v="0"/>
    <x v="0"/>
    <x v="0"/>
    <x v="4"/>
    <x v="65"/>
    <x v="0"/>
    <x v="0"/>
    <s v="Tesseramento"/>
    <x v="1"/>
    <x v="4"/>
    <x v="0"/>
    <m/>
  </r>
  <r>
    <n v="118936"/>
    <x v="0"/>
    <x v="0"/>
    <x v="0"/>
    <x v="0"/>
    <x v="8"/>
    <x v="246"/>
    <x v="0"/>
    <x v="0"/>
    <s v="Tesseramento"/>
    <x v="1"/>
    <x v="1"/>
    <x v="0"/>
    <m/>
  </r>
  <r>
    <n v="91096"/>
    <x v="0"/>
    <x v="0"/>
    <x v="0"/>
    <x v="4"/>
    <x v="8"/>
    <x v="246"/>
    <x v="0"/>
    <x v="0"/>
    <s v="Tesseramento"/>
    <x v="1"/>
    <x v="1"/>
    <x v="0"/>
    <m/>
  </r>
  <r>
    <n v="33379"/>
    <x v="0"/>
    <x v="0"/>
    <x v="0"/>
    <x v="0"/>
    <x v="8"/>
    <x v="246"/>
    <x v="0"/>
    <x v="0"/>
    <s v="Tesseramento"/>
    <x v="1"/>
    <x v="4"/>
    <x v="0"/>
    <m/>
  </r>
  <r>
    <n v="231173"/>
    <x v="0"/>
    <x v="0"/>
    <x v="0"/>
    <x v="0"/>
    <x v="8"/>
    <x v="246"/>
    <x v="0"/>
    <x v="0"/>
    <s v="Tesseramento"/>
    <x v="1"/>
    <x v="0"/>
    <x v="0"/>
    <m/>
  </r>
  <r>
    <n v="196293"/>
    <x v="0"/>
    <x v="0"/>
    <x v="0"/>
    <x v="1"/>
    <x v="8"/>
    <x v="246"/>
    <x v="0"/>
    <x v="0"/>
    <s v="Tesseramento"/>
    <x v="1"/>
    <x v="4"/>
    <x v="0"/>
    <m/>
  </r>
  <r>
    <n v="210111"/>
    <x v="0"/>
    <x v="0"/>
    <x v="0"/>
    <x v="0"/>
    <x v="8"/>
    <x v="246"/>
    <x v="0"/>
    <x v="0"/>
    <s v="Tesseramento"/>
    <x v="1"/>
    <x v="0"/>
    <x v="0"/>
    <m/>
  </r>
  <r>
    <n v="21305"/>
    <x v="0"/>
    <x v="0"/>
    <x v="0"/>
    <x v="0"/>
    <x v="8"/>
    <x v="246"/>
    <x v="0"/>
    <x v="1"/>
    <s v="Tesseramento"/>
    <x v="1"/>
    <x v="0"/>
    <x v="0"/>
    <m/>
  </r>
  <r>
    <n v="190296"/>
    <x v="0"/>
    <x v="0"/>
    <x v="0"/>
    <x v="0"/>
    <x v="8"/>
    <x v="246"/>
    <x v="0"/>
    <x v="1"/>
    <s v="Tesseramento"/>
    <x v="1"/>
    <x v="3"/>
    <x v="0"/>
    <m/>
  </r>
  <r>
    <n v="103885"/>
    <x v="0"/>
    <x v="0"/>
    <x v="0"/>
    <x v="0"/>
    <x v="8"/>
    <x v="246"/>
    <x v="0"/>
    <x v="0"/>
    <s v="Tesseramento"/>
    <x v="1"/>
    <x v="4"/>
    <x v="0"/>
    <m/>
  </r>
  <r>
    <n v="53838"/>
    <x v="0"/>
    <x v="0"/>
    <x v="0"/>
    <x v="0"/>
    <x v="8"/>
    <x v="246"/>
    <x v="0"/>
    <x v="0"/>
    <s v="Tesseramento"/>
    <x v="1"/>
    <x v="4"/>
    <x v="0"/>
    <m/>
  </r>
  <r>
    <n v="114837"/>
    <x v="0"/>
    <x v="0"/>
    <x v="0"/>
    <x v="0"/>
    <x v="8"/>
    <x v="246"/>
    <x v="0"/>
    <x v="1"/>
    <s v="Tesseramento"/>
    <x v="1"/>
    <x v="0"/>
    <x v="0"/>
    <m/>
  </r>
  <r>
    <n v="110886"/>
    <x v="0"/>
    <x v="0"/>
    <x v="0"/>
    <x v="0"/>
    <x v="8"/>
    <x v="246"/>
    <x v="0"/>
    <x v="0"/>
    <s v="Tesseramento"/>
    <x v="1"/>
    <x v="3"/>
    <x v="0"/>
    <m/>
  </r>
  <r>
    <n v="88608"/>
    <x v="0"/>
    <x v="0"/>
    <x v="0"/>
    <x v="0"/>
    <x v="8"/>
    <x v="246"/>
    <x v="0"/>
    <x v="0"/>
    <s v="Tesseramento"/>
    <x v="1"/>
    <x v="1"/>
    <x v="0"/>
    <m/>
  </r>
  <r>
    <n v="88580"/>
    <x v="0"/>
    <x v="0"/>
    <x v="0"/>
    <x v="0"/>
    <x v="8"/>
    <x v="246"/>
    <x v="0"/>
    <x v="0"/>
    <s v="Tesseramento"/>
    <x v="1"/>
    <x v="3"/>
    <x v="0"/>
    <m/>
  </r>
  <r>
    <n v="88581"/>
    <x v="0"/>
    <x v="0"/>
    <x v="0"/>
    <x v="0"/>
    <x v="8"/>
    <x v="246"/>
    <x v="0"/>
    <x v="0"/>
    <s v="Tesseramento"/>
    <x v="1"/>
    <x v="1"/>
    <x v="0"/>
    <m/>
  </r>
  <r>
    <n v="183839"/>
    <x v="0"/>
    <x v="0"/>
    <x v="0"/>
    <x v="0"/>
    <x v="8"/>
    <x v="246"/>
    <x v="0"/>
    <x v="1"/>
    <s v="Tesseramento"/>
    <x v="1"/>
    <x v="4"/>
    <x v="0"/>
    <m/>
  </r>
  <r>
    <n v="66442"/>
    <x v="0"/>
    <x v="0"/>
    <x v="0"/>
    <x v="0"/>
    <x v="2"/>
    <x v="5"/>
    <x v="0"/>
    <x v="0"/>
    <s v="Tesseramento"/>
    <x v="1"/>
    <x v="4"/>
    <x v="0"/>
    <m/>
  </r>
  <r>
    <n v="175886"/>
    <x v="1"/>
    <x v="0"/>
    <x v="0"/>
    <x v="0"/>
    <x v="2"/>
    <x v="5"/>
    <x v="0"/>
    <x v="1"/>
    <s v="Tesseramento"/>
    <x v="1"/>
    <x v="7"/>
    <x v="0"/>
    <s v="B"/>
  </r>
  <r>
    <n v="48012"/>
    <x v="0"/>
    <x v="0"/>
    <x v="0"/>
    <x v="0"/>
    <x v="8"/>
    <x v="246"/>
    <x v="0"/>
    <x v="0"/>
    <s v="Tesseramento"/>
    <x v="1"/>
    <x v="4"/>
    <x v="0"/>
    <m/>
  </r>
  <r>
    <n v="190192"/>
    <x v="1"/>
    <x v="0"/>
    <x v="0"/>
    <x v="2"/>
    <x v="8"/>
    <x v="246"/>
    <x v="0"/>
    <x v="0"/>
    <s v="Tesseramento"/>
    <x v="1"/>
    <x v="5"/>
    <x v="0"/>
    <m/>
  </r>
  <r>
    <n v="118939"/>
    <x v="0"/>
    <x v="0"/>
    <x v="0"/>
    <x v="0"/>
    <x v="8"/>
    <x v="246"/>
    <x v="0"/>
    <x v="0"/>
    <s v="Tesseramento"/>
    <x v="1"/>
    <x v="0"/>
    <x v="0"/>
    <m/>
  </r>
  <r>
    <n v="203068"/>
    <x v="1"/>
    <x v="0"/>
    <x v="0"/>
    <x v="0"/>
    <x v="8"/>
    <x v="246"/>
    <x v="0"/>
    <x v="0"/>
    <s v="Tesseramento"/>
    <x v="1"/>
    <x v="5"/>
    <x v="0"/>
    <s v="B"/>
  </r>
  <r>
    <n v="44957"/>
    <x v="0"/>
    <x v="0"/>
    <x v="0"/>
    <x v="0"/>
    <x v="8"/>
    <x v="246"/>
    <x v="0"/>
    <x v="0"/>
    <s v="Tesseramento"/>
    <x v="1"/>
    <x v="3"/>
    <x v="0"/>
    <m/>
  </r>
  <r>
    <n v="126999"/>
    <x v="0"/>
    <x v="0"/>
    <x v="0"/>
    <x v="1"/>
    <x v="8"/>
    <x v="246"/>
    <x v="0"/>
    <x v="0"/>
    <s v="Tesseramento"/>
    <x v="1"/>
    <x v="1"/>
    <x v="0"/>
    <m/>
  </r>
  <r>
    <n v="33323"/>
    <x v="0"/>
    <x v="0"/>
    <x v="0"/>
    <x v="0"/>
    <x v="8"/>
    <x v="246"/>
    <x v="0"/>
    <x v="0"/>
    <s v="Tesseramento"/>
    <x v="1"/>
    <x v="4"/>
    <x v="0"/>
    <m/>
  </r>
  <r>
    <n v="89094"/>
    <x v="0"/>
    <x v="0"/>
    <x v="0"/>
    <x v="0"/>
    <x v="4"/>
    <x v="111"/>
    <x v="0"/>
    <x v="0"/>
    <s v="Tesseramento"/>
    <x v="3"/>
    <x v="0"/>
    <x v="0"/>
    <m/>
  </r>
  <r>
    <n v="195643"/>
    <x v="0"/>
    <x v="0"/>
    <x v="0"/>
    <x v="0"/>
    <x v="8"/>
    <x v="246"/>
    <x v="0"/>
    <x v="0"/>
    <s v="Tesseramento"/>
    <x v="1"/>
    <x v="0"/>
    <x v="0"/>
    <m/>
  </r>
  <r>
    <n v="33322"/>
    <x v="0"/>
    <x v="0"/>
    <x v="0"/>
    <x v="0"/>
    <x v="8"/>
    <x v="246"/>
    <x v="0"/>
    <x v="0"/>
    <s v="Tesseramento"/>
    <x v="1"/>
    <x v="3"/>
    <x v="0"/>
    <m/>
  </r>
  <r>
    <n v="192060"/>
    <x v="0"/>
    <x v="0"/>
    <x v="0"/>
    <x v="0"/>
    <x v="8"/>
    <x v="246"/>
    <x v="0"/>
    <x v="0"/>
    <s v="Tesseramento"/>
    <x v="1"/>
    <x v="0"/>
    <x v="0"/>
    <m/>
  </r>
  <r>
    <n v="118941"/>
    <x v="0"/>
    <x v="0"/>
    <x v="0"/>
    <x v="0"/>
    <x v="8"/>
    <x v="246"/>
    <x v="0"/>
    <x v="1"/>
    <s v="Tesseramento"/>
    <x v="1"/>
    <x v="4"/>
    <x v="0"/>
    <m/>
  </r>
  <r>
    <n v="124505"/>
    <x v="0"/>
    <x v="0"/>
    <x v="0"/>
    <x v="0"/>
    <x v="8"/>
    <x v="246"/>
    <x v="0"/>
    <x v="0"/>
    <s v="Tesseramento"/>
    <x v="1"/>
    <x v="0"/>
    <x v="0"/>
    <m/>
  </r>
  <r>
    <n v="174716"/>
    <x v="0"/>
    <x v="0"/>
    <x v="0"/>
    <x v="0"/>
    <x v="8"/>
    <x v="246"/>
    <x v="0"/>
    <x v="0"/>
    <s v="Tesseramento"/>
    <x v="1"/>
    <x v="0"/>
    <x v="0"/>
    <m/>
  </r>
  <r>
    <n v="162591"/>
    <x v="0"/>
    <x v="0"/>
    <x v="0"/>
    <x v="1"/>
    <x v="8"/>
    <x v="246"/>
    <x v="0"/>
    <x v="0"/>
    <s v="Tesseramento"/>
    <x v="1"/>
    <x v="4"/>
    <x v="0"/>
    <m/>
  </r>
  <r>
    <n v="140556"/>
    <x v="0"/>
    <x v="0"/>
    <x v="0"/>
    <x v="0"/>
    <x v="8"/>
    <x v="246"/>
    <x v="0"/>
    <x v="0"/>
    <s v="Tesseramento"/>
    <x v="1"/>
    <x v="0"/>
    <x v="0"/>
    <m/>
  </r>
  <r>
    <n v="13822"/>
    <x v="0"/>
    <x v="0"/>
    <x v="0"/>
    <x v="0"/>
    <x v="8"/>
    <x v="246"/>
    <x v="0"/>
    <x v="0"/>
    <s v="Tesseramento"/>
    <x v="1"/>
    <x v="3"/>
    <x v="0"/>
    <m/>
  </r>
  <r>
    <n v="13441"/>
    <x v="0"/>
    <x v="0"/>
    <x v="0"/>
    <x v="0"/>
    <x v="8"/>
    <x v="246"/>
    <x v="0"/>
    <x v="0"/>
    <s v="Tesseramento"/>
    <x v="1"/>
    <x v="3"/>
    <x v="0"/>
    <m/>
  </r>
  <r>
    <n v="110887"/>
    <x v="0"/>
    <x v="0"/>
    <x v="0"/>
    <x v="0"/>
    <x v="8"/>
    <x v="246"/>
    <x v="0"/>
    <x v="1"/>
    <s v="Tesseramento"/>
    <x v="1"/>
    <x v="4"/>
    <x v="0"/>
    <m/>
  </r>
  <r>
    <n v="192061"/>
    <x v="0"/>
    <x v="0"/>
    <x v="0"/>
    <x v="0"/>
    <x v="8"/>
    <x v="246"/>
    <x v="0"/>
    <x v="0"/>
    <s v="Tesseramento"/>
    <x v="1"/>
    <x v="0"/>
    <x v="0"/>
    <m/>
  </r>
  <r>
    <n v="127001"/>
    <x v="0"/>
    <x v="0"/>
    <x v="0"/>
    <x v="1"/>
    <x v="8"/>
    <x v="246"/>
    <x v="0"/>
    <x v="1"/>
    <s v="Tesseramento"/>
    <x v="1"/>
    <x v="4"/>
    <x v="0"/>
    <m/>
  </r>
  <r>
    <n v="13161"/>
    <x v="0"/>
    <x v="0"/>
    <x v="0"/>
    <x v="0"/>
    <x v="8"/>
    <x v="246"/>
    <x v="0"/>
    <x v="0"/>
    <s v="Tesseramento"/>
    <x v="1"/>
    <x v="4"/>
    <x v="0"/>
    <m/>
  </r>
  <r>
    <n v="106194"/>
    <x v="0"/>
    <x v="0"/>
    <x v="0"/>
    <x v="0"/>
    <x v="8"/>
    <x v="246"/>
    <x v="0"/>
    <x v="0"/>
    <s v="Tesseramento"/>
    <x v="1"/>
    <x v="0"/>
    <x v="0"/>
    <m/>
  </r>
  <r>
    <n v="122868"/>
    <x v="0"/>
    <x v="0"/>
    <x v="0"/>
    <x v="0"/>
    <x v="8"/>
    <x v="246"/>
    <x v="0"/>
    <x v="1"/>
    <s v="Tesseramento"/>
    <x v="1"/>
    <x v="4"/>
    <x v="0"/>
    <m/>
  </r>
  <r>
    <n v="203069"/>
    <x v="0"/>
    <x v="0"/>
    <x v="0"/>
    <x v="0"/>
    <x v="8"/>
    <x v="246"/>
    <x v="0"/>
    <x v="0"/>
    <s v="Tesseramento"/>
    <x v="1"/>
    <x v="0"/>
    <x v="0"/>
    <m/>
  </r>
  <r>
    <n v="195461"/>
    <x v="0"/>
    <x v="0"/>
    <x v="0"/>
    <x v="1"/>
    <x v="8"/>
    <x v="246"/>
    <x v="0"/>
    <x v="1"/>
    <s v="Tesseramento"/>
    <x v="1"/>
    <x v="0"/>
    <x v="0"/>
    <m/>
  </r>
  <r>
    <n v="33358"/>
    <x v="0"/>
    <x v="0"/>
    <x v="0"/>
    <x v="0"/>
    <x v="8"/>
    <x v="246"/>
    <x v="0"/>
    <x v="0"/>
    <s v="Tesseramento"/>
    <x v="1"/>
    <x v="4"/>
    <x v="0"/>
    <m/>
  </r>
  <r>
    <n v="162141"/>
    <x v="0"/>
    <x v="1"/>
    <x v="0"/>
    <x v="0"/>
    <x v="0"/>
    <x v="206"/>
    <x v="0"/>
    <x v="0"/>
    <s v="Tesseramento"/>
    <x v="1"/>
    <x v="1"/>
    <x v="0"/>
    <m/>
  </r>
  <r>
    <n v="13443"/>
    <x v="0"/>
    <x v="0"/>
    <x v="0"/>
    <x v="0"/>
    <x v="8"/>
    <x v="246"/>
    <x v="0"/>
    <x v="1"/>
    <s v="Tesseramento"/>
    <x v="1"/>
    <x v="4"/>
    <x v="0"/>
    <m/>
  </r>
  <r>
    <n v="158285"/>
    <x v="0"/>
    <x v="0"/>
    <x v="0"/>
    <x v="0"/>
    <x v="8"/>
    <x v="246"/>
    <x v="0"/>
    <x v="0"/>
    <s v="Tesseramento"/>
    <x v="1"/>
    <x v="3"/>
    <x v="0"/>
    <m/>
  </r>
  <r>
    <n v="114839"/>
    <x v="0"/>
    <x v="0"/>
    <x v="0"/>
    <x v="0"/>
    <x v="8"/>
    <x v="246"/>
    <x v="0"/>
    <x v="0"/>
    <s v="Tesseramento"/>
    <x v="1"/>
    <x v="0"/>
    <x v="0"/>
    <m/>
  </r>
  <r>
    <n v="140921"/>
    <x v="1"/>
    <x v="0"/>
    <x v="0"/>
    <x v="0"/>
    <x v="8"/>
    <x v="246"/>
    <x v="0"/>
    <x v="0"/>
    <s v="Tesseramento"/>
    <x v="1"/>
    <x v="7"/>
    <x v="0"/>
    <m/>
  </r>
  <r>
    <n v="174015"/>
    <x v="0"/>
    <x v="0"/>
    <x v="0"/>
    <x v="0"/>
    <x v="8"/>
    <x v="246"/>
    <x v="0"/>
    <x v="0"/>
    <s v="Tesseramento"/>
    <x v="1"/>
    <x v="0"/>
    <x v="0"/>
    <m/>
  </r>
  <r>
    <n v="113295"/>
    <x v="0"/>
    <x v="0"/>
    <x v="0"/>
    <x v="1"/>
    <x v="8"/>
    <x v="246"/>
    <x v="0"/>
    <x v="1"/>
    <s v="Tesseramento"/>
    <x v="1"/>
    <x v="4"/>
    <x v="0"/>
    <m/>
  </r>
  <r>
    <n v="235715"/>
    <x v="0"/>
    <x v="1"/>
    <x v="1"/>
    <x v="0"/>
    <x v="0"/>
    <x v="206"/>
    <x v="0"/>
    <x v="0"/>
    <s v="Tesseramento"/>
    <x v="1"/>
    <x v="1"/>
    <x v="0"/>
    <m/>
  </r>
  <r>
    <n v="137932"/>
    <x v="0"/>
    <x v="0"/>
    <x v="0"/>
    <x v="0"/>
    <x v="0"/>
    <x v="206"/>
    <x v="0"/>
    <x v="1"/>
    <s v="Tesseramento"/>
    <x v="1"/>
    <x v="4"/>
    <x v="0"/>
    <m/>
  </r>
  <r>
    <n v="61537"/>
    <x v="0"/>
    <x v="0"/>
    <x v="0"/>
    <x v="1"/>
    <x v="8"/>
    <x v="246"/>
    <x v="0"/>
    <x v="0"/>
    <s v="Tesseramento"/>
    <x v="1"/>
    <x v="4"/>
    <x v="0"/>
    <m/>
  </r>
  <r>
    <n v="223162"/>
    <x v="1"/>
    <x v="0"/>
    <x v="0"/>
    <x v="2"/>
    <x v="8"/>
    <x v="246"/>
    <x v="0"/>
    <x v="0"/>
    <s v="Tesseramento"/>
    <x v="1"/>
    <x v="5"/>
    <x v="0"/>
    <m/>
  </r>
  <r>
    <n v="85078"/>
    <x v="0"/>
    <x v="0"/>
    <x v="0"/>
    <x v="0"/>
    <x v="8"/>
    <x v="246"/>
    <x v="0"/>
    <x v="0"/>
    <s v="Tesseramento"/>
    <x v="1"/>
    <x v="4"/>
    <x v="0"/>
    <m/>
  </r>
  <r>
    <n v="118947"/>
    <x v="0"/>
    <x v="0"/>
    <x v="0"/>
    <x v="0"/>
    <x v="8"/>
    <x v="246"/>
    <x v="0"/>
    <x v="0"/>
    <s v="Tesseramento"/>
    <x v="1"/>
    <x v="0"/>
    <x v="0"/>
    <m/>
  </r>
  <r>
    <n v="229776"/>
    <x v="1"/>
    <x v="0"/>
    <x v="0"/>
    <x v="1"/>
    <x v="0"/>
    <x v="206"/>
    <x v="0"/>
    <x v="1"/>
    <s v="Tesseramento"/>
    <x v="1"/>
    <x v="5"/>
    <x v="0"/>
    <m/>
  </r>
  <r>
    <n v="13168"/>
    <x v="0"/>
    <x v="0"/>
    <x v="0"/>
    <x v="0"/>
    <x v="8"/>
    <x v="246"/>
    <x v="0"/>
    <x v="0"/>
    <s v="Tesseramento"/>
    <x v="1"/>
    <x v="4"/>
    <x v="0"/>
    <m/>
  </r>
  <r>
    <n v="13450"/>
    <x v="0"/>
    <x v="0"/>
    <x v="0"/>
    <x v="0"/>
    <x v="8"/>
    <x v="246"/>
    <x v="0"/>
    <x v="0"/>
    <s v="Tesseramento"/>
    <x v="1"/>
    <x v="4"/>
    <x v="0"/>
    <m/>
  </r>
  <r>
    <n v="107022"/>
    <x v="0"/>
    <x v="0"/>
    <x v="0"/>
    <x v="1"/>
    <x v="8"/>
    <x v="246"/>
    <x v="0"/>
    <x v="1"/>
    <s v="Tesseramento"/>
    <x v="1"/>
    <x v="4"/>
    <x v="0"/>
    <m/>
  </r>
  <r>
    <n v="45338"/>
    <x v="0"/>
    <x v="0"/>
    <x v="0"/>
    <x v="0"/>
    <x v="8"/>
    <x v="246"/>
    <x v="0"/>
    <x v="1"/>
    <s v="Tesseramento"/>
    <x v="1"/>
    <x v="4"/>
    <x v="0"/>
    <m/>
  </r>
  <r>
    <n v="198666"/>
    <x v="0"/>
    <x v="0"/>
    <x v="0"/>
    <x v="0"/>
    <x v="8"/>
    <x v="246"/>
    <x v="0"/>
    <x v="0"/>
    <s v="Tesseramento"/>
    <x v="1"/>
    <x v="1"/>
    <x v="0"/>
    <m/>
  </r>
  <r>
    <n v="180781"/>
    <x v="0"/>
    <x v="0"/>
    <x v="0"/>
    <x v="0"/>
    <x v="8"/>
    <x v="246"/>
    <x v="0"/>
    <x v="1"/>
    <s v="Tesseramento"/>
    <x v="1"/>
    <x v="3"/>
    <x v="0"/>
    <m/>
  </r>
  <r>
    <n v="179687"/>
    <x v="0"/>
    <x v="0"/>
    <x v="0"/>
    <x v="0"/>
    <x v="8"/>
    <x v="246"/>
    <x v="0"/>
    <x v="0"/>
    <s v="Tesseramento"/>
    <x v="1"/>
    <x v="3"/>
    <x v="0"/>
    <m/>
  </r>
  <r>
    <n v="166730"/>
    <x v="0"/>
    <x v="0"/>
    <x v="0"/>
    <x v="0"/>
    <x v="0"/>
    <x v="206"/>
    <x v="0"/>
    <x v="0"/>
    <s v="Tesseramento"/>
    <x v="1"/>
    <x v="0"/>
    <x v="0"/>
    <m/>
  </r>
  <r>
    <n v="230402"/>
    <x v="1"/>
    <x v="0"/>
    <x v="0"/>
    <x v="2"/>
    <x v="8"/>
    <x v="246"/>
    <x v="0"/>
    <x v="0"/>
    <s v="Tesseramento"/>
    <x v="1"/>
    <x v="5"/>
    <x v="0"/>
    <m/>
  </r>
  <r>
    <n v="112263"/>
    <x v="0"/>
    <x v="0"/>
    <x v="0"/>
    <x v="0"/>
    <x v="8"/>
    <x v="246"/>
    <x v="0"/>
    <x v="0"/>
    <s v="Tesseramento"/>
    <x v="1"/>
    <x v="4"/>
    <x v="0"/>
    <m/>
  </r>
  <r>
    <n v="46011"/>
    <x v="0"/>
    <x v="0"/>
    <x v="0"/>
    <x v="0"/>
    <x v="0"/>
    <x v="206"/>
    <x v="0"/>
    <x v="0"/>
    <s v="Tesseramento"/>
    <x v="1"/>
    <x v="3"/>
    <x v="0"/>
    <m/>
  </r>
  <r>
    <n v="233184"/>
    <x v="0"/>
    <x v="0"/>
    <x v="0"/>
    <x v="0"/>
    <x v="8"/>
    <x v="246"/>
    <x v="0"/>
    <x v="0"/>
    <s v="Tesseramento"/>
    <x v="1"/>
    <x v="0"/>
    <x v="0"/>
    <m/>
  </r>
  <r>
    <n v="13463"/>
    <x v="0"/>
    <x v="0"/>
    <x v="0"/>
    <x v="1"/>
    <x v="8"/>
    <x v="246"/>
    <x v="0"/>
    <x v="0"/>
    <s v="Tesseramento"/>
    <x v="1"/>
    <x v="4"/>
    <x v="0"/>
    <m/>
  </r>
  <r>
    <n v="19517"/>
    <x v="0"/>
    <x v="0"/>
    <x v="0"/>
    <x v="0"/>
    <x v="8"/>
    <x v="246"/>
    <x v="0"/>
    <x v="0"/>
    <s v="Tesseramento"/>
    <x v="1"/>
    <x v="3"/>
    <x v="0"/>
    <m/>
  </r>
  <r>
    <n v="111217"/>
    <x v="0"/>
    <x v="0"/>
    <x v="0"/>
    <x v="0"/>
    <x v="8"/>
    <x v="246"/>
    <x v="0"/>
    <x v="0"/>
    <s v="Tesseramento"/>
    <x v="1"/>
    <x v="4"/>
    <x v="0"/>
    <m/>
  </r>
  <r>
    <n v="89880"/>
    <x v="0"/>
    <x v="0"/>
    <x v="0"/>
    <x v="0"/>
    <x v="11"/>
    <x v="102"/>
    <x v="0"/>
    <x v="0"/>
    <s v="Tesseramento"/>
    <x v="1"/>
    <x v="3"/>
    <x v="0"/>
    <m/>
  </r>
  <r>
    <n v="139122"/>
    <x v="0"/>
    <x v="0"/>
    <x v="0"/>
    <x v="0"/>
    <x v="0"/>
    <x v="206"/>
    <x v="0"/>
    <x v="0"/>
    <s v="Tesseramento"/>
    <x v="1"/>
    <x v="3"/>
    <x v="0"/>
    <m/>
  </r>
  <r>
    <n v="81670"/>
    <x v="0"/>
    <x v="0"/>
    <x v="0"/>
    <x v="0"/>
    <x v="8"/>
    <x v="246"/>
    <x v="0"/>
    <x v="0"/>
    <s v="Tesseramento"/>
    <x v="1"/>
    <x v="3"/>
    <x v="0"/>
    <m/>
  </r>
  <r>
    <n v="203070"/>
    <x v="0"/>
    <x v="0"/>
    <x v="0"/>
    <x v="0"/>
    <x v="8"/>
    <x v="246"/>
    <x v="0"/>
    <x v="0"/>
    <s v="Tesseramento"/>
    <x v="1"/>
    <x v="1"/>
    <x v="0"/>
    <m/>
  </r>
  <r>
    <n v="14997"/>
    <x v="0"/>
    <x v="0"/>
    <x v="0"/>
    <x v="0"/>
    <x v="8"/>
    <x v="246"/>
    <x v="0"/>
    <x v="0"/>
    <s v="Tesseramento"/>
    <x v="1"/>
    <x v="0"/>
    <x v="0"/>
    <m/>
  </r>
  <r>
    <n v="110888"/>
    <x v="0"/>
    <x v="0"/>
    <x v="0"/>
    <x v="0"/>
    <x v="8"/>
    <x v="246"/>
    <x v="0"/>
    <x v="0"/>
    <s v="Tesseramento"/>
    <x v="1"/>
    <x v="4"/>
    <x v="0"/>
    <m/>
  </r>
  <r>
    <n v="179688"/>
    <x v="0"/>
    <x v="0"/>
    <x v="0"/>
    <x v="0"/>
    <x v="8"/>
    <x v="246"/>
    <x v="0"/>
    <x v="0"/>
    <s v="Tesseramento"/>
    <x v="1"/>
    <x v="3"/>
    <x v="0"/>
    <m/>
  </r>
  <r>
    <n v="213059"/>
    <x v="0"/>
    <x v="0"/>
    <x v="0"/>
    <x v="0"/>
    <x v="8"/>
    <x v="246"/>
    <x v="0"/>
    <x v="0"/>
    <s v="Tesseramento"/>
    <x v="1"/>
    <x v="0"/>
    <x v="0"/>
    <m/>
  </r>
  <r>
    <n v="114136"/>
    <x v="0"/>
    <x v="0"/>
    <x v="0"/>
    <x v="0"/>
    <x v="8"/>
    <x v="246"/>
    <x v="0"/>
    <x v="0"/>
    <s v="Tesseramento"/>
    <x v="1"/>
    <x v="3"/>
    <x v="0"/>
    <m/>
  </r>
  <r>
    <n v="187480"/>
    <x v="0"/>
    <x v="0"/>
    <x v="0"/>
    <x v="0"/>
    <x v="0"/>
    <x v="206"/>
    <x v="0"/>
    <x v="1"/>
    <s v="Tesseramento"/>
    <x v="1"/>
    <x v="4"/>
    <x v="0"/>
    <m/>
  </r>
  <r>
    <n v="201829"/>
    <x v="0"/>
    <x v="0"/>
    <x v="0"/>
    <x v="0"/>
    <x v="8"/>
    <x v="246"/>
    <x v="0"/>
    <x v="0"/>
    <s v="Tesseramento"/>
    <x v="1"/>
    <x v="1"/>
    <x v="0"/>
    <m/>
  </r>
  <r>
    <n v="134649"/>
    <x v="0"/>
    <x v="0"/>
    <x v="0"/>
    <x v="0"/>
    <x v="0"/>
    <x v="206"/>
    <x v="0"/>
    <x v="0"/>
    <s v="Tesseramento"/>
    <x v="1"/>
    <x v="0"/>
    <x v="0"/>
    <m/>
  </r>
  <r>
    <n v="208488"/>
    <x v="0"/>
    <x v="0"/>
    <x v="0"/>
    <x v="0"/>
    <x v="2"/>
    <x v="5"/>
    <x v="0"/>
    <x v="1"/>
    <s v="Tesseramento"/>
    <x v="1"/>
    <x v="0"/>
    <x v="0"/>
    <m/>
  </r>
  <r>
    <n v="50149"/>
    <x v="0"/>
    <x v="0"/>
    <x v="0"/>
    <x v="4"/>
    <x v="2"/>
    <x v="5"/>
    <x v="0"/>
    <x v="0"/>
    <s v="Tesseramento"/>
    <x v="1"/>
    <x v="0"/>
    <x v="0"/>
    <m/>
  </r>
  <r>
    <n v="112826"/>
    <x v="0"/>
    <x v="0"/>
    <x v="0"/>
    <x v="0"/>
    <x v="8"/>
    <x v="246"/>
    <x v="0"/>
    <x v="0"/>
    <s v="Tesseramento"/>
    <x v="1"/>
    <x v="3"/>
    <x v="0"/>
    <m/>
  </r>
  <r>
    <n v="100032"/>
    <x v="0"/>
    <x v="0"/>
    <x v="0"/>
    <x v="0"/>
    <x v="8"/>
    <x v="246"/>
    <x v="0"/>
    <x v="0"/>
    <s v="Tesseramento"/>
    <x v="1"/>
    <x v="4"/>
    <x v="0"/>
    <m/>
  </r>
  <r>
    <n v="91100"/>
    <x v="0"/>
    <x v="0"/>
    <x v="0"/>
    <x v="0"/>
    <x v="8"/>
    <x v="246"/>
    <x v="0"/>
    <x v="0"/>
    <s v="Tesseramento"/>
    <x v="1"/>
    <x v="4"/>
    <x v="0"/>
    <m/>
  </r>
  <r>
    <n v="70810"/>
    <x v="0"/>
    <x v="0"/>
    <x v="0"/>
    <x v="0"/>
    <x v="0"/>
    <x v="206"/>
    <x v="0"/>
    <x v="0"/>
    <s v="Tesseramento"/>
    <x v="1"/>
    <x v="0"/>
    <x v="0"/>
    <m/>
  </r>
  <r>
    <n v="229242"/>
    <x v="0"/>
    <x v="1"/>
    <x v="0"/>
    <x v="0"/>
    <x v="7"/>
    <x v="267"/>
    <x v="0"/>
    <x v="0"/>
    <s v="Tesseramento"/>
    <x v="1"/>
    <x v="3"/>
    <x v="0"/>
    <m/>
  </r>
  <r>
    <n v="108196"/>
    <x v="0"/>
    <x v="0"/>
    <x v="0"/>
    <x v="0"/>
    <x v="2"/>
    <x v="5"/>
    <x v="0"/>
    <x v="0"/>
    <s v="Tesseramento"/>
    <x v="1"/>
    <x v="3"/>
    <x v="0"/>
    <m/>
  </r>
  <r>
    <n v="43421"/>
    <x v="0"/>
    <x v="0"/>
    <x v="0"/>
    <x v="0"/>
    <x v="2"/>
    <x v="5"/>
    <x v="0"/>
    <x v="0"/>
    <s v="Tesseramento"/>
    <x v="1"/>
    <x v="4"/>
    <x v="0"/>
    <m/>
  </r>
  <r>
    <n v="67846"/>
    <x v="0"/>
    <x v="0"/>
    <x v="0"/>
    <x v="0"/>
    <x v="2"/>
    <x v="5"/>
    <x v="0"/>
    <x v="1"/>
    <s v="Tesseramento"/>
    <x v="1"/>
    <x v="3"/>
    <x v="0"/>
    <m/>
  </r>
  <r>
    <n v="233125"/>
    <x v="0"/>
    <x v="1"/>
    <x v="0"/>
    <x v="1"/>
    <x v="7"/>
    <x v="267"/>
    <x v="0"/>
    <x v="0"/>
    <s v="Tesseramento"/>
    <x v="1"/>
    <x v="1"/>
    <x v="0"/>
    <m/>
  </r>
  <r>
    <n v="233252"/>
    <x v="0"/>
    <x v="1"/>
    <x v="0"/>
    <x v="0"/>
    <x v="7"/>
    <x v="267"/>
    <x v="0"/>
    <x v="0"/>
    <s v="Tesseramento"/>
    <x v="1"/>
    <x v="0"/>
    <x v="0"/>
    <m/>
  </r>
  <r>
    <n v="11755"/>
    <x v="0"/>
    <x v="0"/>
    <x v="0"/>
    <x v="0"/>
    <x v="2"/>
    <x v="5"/>
    <x v="0"/>
    <x v="1"/>
    <s v="Tesseramento"/>
    <x v="1"/>
    <x v="0"/>
    <x v="0"/>
    <m/>
  </r>
  <r>
    <n v="175410"/>
    <x v="0"/>
    <x v="0"/>
    <x v="0"/>
    <x v="0"/>
    <x v="2"/>
    <x v="5"/>
    <x v="0"/>
    <x v="0"/>
    <s v="Tesseramento"/>
    <x v="1"/>
    <x v="1"/>
    <x v="0"/>
    <m/>
  </r>
  <r>
    <n v="13485"/>
    <x v="0"/>
    <x v="0"/>
    <x v="0"/>
    <x v="0"/>
    <x v="8"/>
    <x v="246"/>
    <x v="0"/>
    <x v="0"/>
    <s v="Tesseramento"/>
    <x v="1"/>
    <x v="0"/>
    <x v="0"/>
    <m/>
  </r>
  <r>
    <n v="233296"/>
    <x v="0"/>
    <x v="1"/>
    <x v="0"/>
    <x v="1"/>
    <x v="7"/>
    <x v="267"/>
    <x v="0"/>
    <x v="1"/>
    <s v="Tesseramento"/>
    <x v="1"/>
    <x v="3"/>
    <x v="0"/>
    <m/>
  </r>
  <r>
    <n v="174016"/>
    <x v="0"/>
    <x v="0"/>
    <x v="0"/>
    <x v="0"/>
    <x v="8"/>
    <x v="246"/>
    <x v="0"/>
    <x v="0"/>
    <s v="Tesseramento"/>
    <x v="1"/>
    <x v="0"/>
    <x v="0"/>
    <m/>
  </r>
  <r>
    <n v="233292"/>
    <x v="0"/>
    <x v="1"/>
    <x v="0"/>
    <x v="1"/>
    <x v="7"/>
    <x v="267"/>
    <x v="0"/>
    <x v="0"/>
    <s v="Tesseramento"/>
    <x v="1"/>
    <x v="0"/>
    <x v="0"/>
    <m/>
  </r>
  <r>
    <n v="92449"/>
    <x v="0"/>
    <x v="0"/>
    <x v="0"/>
    <x v="0"/>
    <x v="8"/>
    <x v="246"/>
    <x v="0"/>
    <x v="0"/>
    <s v="Tesseramento"/>
    <x v="1"/>
    <x v="4"/>
    <x v="0"/>
    <m/>
  </r>
  <r>
    <n v="140561"/>
    <x v="0"/>
    <x v="0"/>
    <x v="0"/>
    <x v="0"/>
    <x v="8"/>
    <x v="246"/>
    <x v="0"/>
    <x v="0"/>
    <s v="Tesseramento"/>
    <x v="1"/>
    <x v="0"/>
    <x v="0"/>
    <m/>
  </r>
  <r>
    <n v="167770"/>
    <x v="0"/>
    <x v="0"/>
    <x v="0"/>
    <x v="0"/>
    <x v="8"/>
    <x v="246"/>
    <x v="0"/>
    <x v="0"/>
    <s v="Tesseramento"/>
    <x v="1"/>
    <x v="0"/>
    <x v="0"/>
    <m/>
  </r>
  <r>
    <n v="233293"/>
    <x v="0"/>
    <x v="1"/>
    <x v="0"/>
    <x v="1"/>
    <x v="7"/>
    <x v="267"/>
    <x v="0"/>
    <x v="0"/>
    <s v="Tesseramento"/>
    <x v="1"/>
    <x v="0"/>
    <x v="0"/>
    <m/>
  </r>
  <r>
    <n v="208444"/>
    <x v="0"/>
    <x v="0"/>
    <x v="0"/>
    <x v="0"/>
    <x v="8"/>
    <x v="246"/>
    <x v="0"/>
    <x v="0"/>
    <s v="Tesseramento"/>
    <x v="1"/>
    <x v="0"/>
    <x v="0"/>
    <m/>
  </r>
  <r>
    <n v="82031"/>
    <x v="0"/>
    <x v="0"/>
    <x v="0"/>
    <x v="0"/>
    <x v="8"/>
    <x v="246"/>
    <x v="0"/>
    <x v="0"/>
    <s v="Tesseramento"/>
    <x v="1"/>
    <x v="4"/>
    <x v="0"/>
    <m/>
  </r>
  <r>
    <n v="233291"/>
    <x v="0"/>
    <x v="1"/>
    <x v="0"/>
    <x v="0"/>
    <x v="7"/>
    <x v="267"/>
    <x v="0"/>
    <x v="0"/>
    <s v="Tesseramento"/>
    <x v="1"/>
    <x v="0"/>
    <x v="0"/>
    <m/>
  </r>
  <r>
    <n v="201347"/>
    <x v="0"/>
    <x v="0"/>
    <x v="0"/>
    <x v="0"/>
    <x v="8"/>
    <x v="246"/>
    <x v="0"/>
    <x v="0"/>
    <s v="Tesseramento"/>
    <x v="1"/>
    <x v="3"/>
    <x v="0"/>
    <m/>
  </r>
  <r>
    <n v="228008"/>
    <x v="0"/>
    <x v="0"/>
    <x v="0"/>
    <x v="1"/>
    <x v="8"/>
    <x v="246"/>
    <x v="0"/>
    <x v="0"/>
    <s v="Tesseramento"/>
    <x v="1"/>
    <x v="0"/>
    <x v="0"/>
    <m/>
  </r>
  <r>
    <n v="33385"/>
    <x v="0"/>
    <x v="0"/>
    <x v="0"/>
    <x v="0"/>
    <x v="8"/>
    <x v="246"/>
    <x v="0"/>
    <x v="0"/>
    <s v="Tesseramento"/>
    <x v="1"/>
    <x v="1"/>
    <x v="0"/>
    <m/>
  </r>
  <r>
    <n v="214052"/>
    <x v="0"/>
    <x v="0"/>
    <x v="0"/>
    <x v="1"/>
    <x v="2"/>
    <x v="5"/>
    <x v="0"/>
    <x v="0"/>
    <s v="Tesseramento"/>
    <x v="1"/>
    <x v="4"/>
    <x v="0"/>
    <m/>
  </r>
  <r>
    <n v="164425"/>
    <x v="0"/>
    <x v="0"/>
    <x v="0"/>
    <x v="3"/>
    <x v="2"/>
    <x v="5"/>
    <x v="0"/>
    <x v="0"/>
    <s v="Tesseramento"/>
    <x v="1"/>
    <x v="0"/>
    <x v="0"/>
    <m/>
  </r>
  <r>
    <n v="14676"/>
    <x v="0"/>
    <x v="0"/>
    <x v="0"/>
    <x v="0"/>
    <x v="2"/>
    <x v="5"/>
    <x v="0"/>
    <x v="1"/>
    <s v="Tesseramento"/>
    <x v="1"/>
    <x v="3"/>
    <x v="0"/>
    <m/>
  </r>
  <r>
    <n v="233295"/>
    <x v="0"/>
    <x v="1"/>
    <x v="0"/>
    <x v="1"/>
    <x v="7"/>
    <x v="267"/>
    <x v="0"/>
    <x v="1"/>
    <s v="Tesseramento"/>
    <x v="1"/>
    <x v="3"/>
    <x v="0"/>
    <m/>
  </r>
  <r>
    <n v="72874"/>
    <x v="0"/>
    <x v="0"/>
    <x v="0"/>
    <x v="0"/>
    <x v="2"/>
    <x v="5"/>
    <x v="0"/>
    <x v="1"/>
    <s v="Tesseramento"/>
    <x v="1"/>
    <x v="4"/>
    <x v="0"/>
    <m/>
  </r>
  <r>
    <n v="233290"/>
    <x v="0"/>
    <x v="1"/>
    <x v="0"/>
    <x v="1"/>
    <x v="7"/>
    <x v="267"/>
    <x v="0"/>
    <x v="1"/>
    <s v="Tesseramento"/>
    <x v="1"/>
    <x v="0"/>
    <x v="0"/>
    <m/>
  </r>
  <r>
    <n v="24613"/>
    <x v="0"/>
    <x v="0"/>
    <x v="0"/>
    <x v="0"/>
    <x v="4"/>
    <x v="23"/>
    <x v="0"/>
    <x v="0"/>
    <s v="Tesseramento"/>
    <x v="1"/>
    <x v="3"/>
    <x v="0"/>
    <m/>
  </r>
  <r>
    <n v="77723"/>
    <x v="0"/>
    <x v="0"/>
    <x v="0"/>
    <x v="0"/>
    <x v="4"/>
    <x v="23"/>
    <x v="0"/>
    <x v="0"/>
    <s v="Tesseramento"/>
    <x v="1"/>
    <x v="1"/>
    <x v="0"/>
    <m/>
  </r>
  <r>
    <n v="86928"/>
    <x v="0"/>
    <x v="0"/>
    <x v="0"/>
    <x v="0"/>
    <x v="4"/>
    <x v="23"/>
    <x v="0"/>
    <x v="0"/>
    <s v="Tesseramento"/>
    <x v="1"/>
    <x v="0"/>
    <x v="0"/>
    <m/>
  </r>
  <r>
    <n v="118444"/>
    <x v="0"/>
    <x v="0"/>
    <x v="0"/>
    <x v="3"/>
    <x v="4"/>
    <x v="23"/>
    <x v="0"/>
    <x v="1"/>
    <s v="Tesseramento"/>
    <x v="1"/>
    <x v="3"/>
    <x v="0"/>
    <m/>
  </r>
  <r>
    <n v="215992"/>
    <x v="0"/>
    <x v="0"/>
    <x v="2"/>
    <x v="2"/>
    <x v="4"/>
    <x v="23"/>
    <x v="0"/>
    <x v="0"/>
    <s v="Tesseramento"/>
    <x v="1"/>
    <x v="4"/>
    <x v="0"/>
    <m/>
  </r>
  <r>
    <n v="233294"/>
    <x v="0"/>
    <x v="1"/>
    <x v="0"/>
    <x v="3"/>
    <x v="7"/>
    <x v="267"/>
    <x v="0"/>
    <x v="0"/>
    <s v="Tesseramento"/>
    <x v="1"/>
    <x v="0"/>
    <x v="0"/>
    <m/>
  </r>
  <r>
    <n v="175884"/>
    <x v="0"/>
    <x v="0"/>
    <x v="0"/>
    <x v="0"/>
    <x v="2"/>
    <x v="5"/>
    <x v="0"/>
    <x v="0"/>
    <s v="Tesseramento"/>
    <x v="1"/>
    <x v="0"/>
    <x v="0"/>
    <m/>
  </r>
  <r>
    <n v="189868"/>
    <x v="0"/>
    <x v="0"/>
    <x v="0"/>
    <x v="0"/>
    <x v="2"/>
    <x v="5"/>
    <x v="0"/>
    <x v="0"/>
    <s v="Tesseramento"/>
    <x v="1"/>
    <x v="0"/>
    <x v="0"/>
    <m/>
  </r>
  <r>
    <n v="179690"/>
    <x v="0"/>
    <x v="0"/>
    <x v="0"/>
    <x v="0"/>
    <x v="8"/>
    <x v="246"/>
    <x v="0"/>
    <x v="0"/>
    <s v="Tesseramento"/>
    <x v="1"/>
    <x v="3"/>
    <x v="0"/>
    <m/>
  </r>
  <r>
    <n v="219294"/>
    <x v="1"/>
    <x v="0"/>
    <x v="0"/>
    <x v="3"/>
    <x v="7"/>
    <x v="150"/>
    <x v="0"/>
    <x v="1"/>
    <s v="Tesseramento"/>
    <x v="1"/>
    <x v="5"/>
    <x v="0"/>
    <m/>
  </r>
  <r>
    <n v="205126"/>
    <x v="0"/>
    <x v="0"/>
    <x v="0"/>
    <x v="0"/>
    <x v="8"/>
    <x v="246"/>
    <x v="0"/>
    <x v="0"/>
    <s v="Tesseramento"/>
    <x v="1"/>
    <x v="0"/>
    <x v="0"/>
    <m/>
  </r>
  <r>
    <n v="76755"/>
    <x v="0"/>
    <x v="0"/>
    <x v="0"/>
    <x v="0"/>
    <x v="8"/>
    <x v="246"/>
    <x v="0"/>
    <x v="0"/>
    <s v="Tesseramento"/>
    <x v="1"/>
    <x v="4"/>
    <x v="0"/>
    <m/>
  </r>
  <r>
    <n v="219073"/>
    <x v="1"/>
    <x v="0"/>
    <x v="0"/>
    <x v="1"/>
    <x v="7"/>
    <x v="150"/>
    <x v="0"/>
    <x v="0"/>
    <s v="Tesseramento"/>
    <x v="1"/>
    <x v="5"/>
    <x v="0"/>
    <m/>
  </r>
  <r>
    <n v="167771"/>
    <x v="0"/>
    <x v="0"/>
    <x v="0"/>
    <x v="0"/>
    <x v="8"/>
    <x v="246"/>
    <x v="0"/>
    <x v="1"/>
    <s v="Tesseramento"/>
    <x v="1"/>
    <x v="0"/>
    <x v="0"/>
    <m/>
  </r>
  <r>
    <n v="201108"/>
    <x v="0"/>
    <x v="0"/>
    <x v="0"/>
    <x v="3"/>
    <x v="8"/>
    <x v="246"/>
    <x v="0"/>
    <x v="1"/>
    <s v="Tesseramento"/>
    <x v="1"/>
    <x v="4"/>
    <x v="0"/>
    <m/>
  </r>
  <r>
    <n v="95748"/>
    <x v="0"/>
    <x v="0"/>
    <x v="0"/>
    <x v="0"/>
    <x v="1"/>
    <x v="324"/>
    <x v="0"/>
    <x v="0"/>
    <s v="Tesseramento"/>
    <x v="1"/>
    <x v="0"/>
    <x v="0"/>
    <m/>
  </r>
  <r>
    <n v="235726"/>
    <x v="0"/>
    <x v="1"/>
    <x v="1"/>
    <x v="1"/>
    <x v="7"/>
    <x v="56"/>
    <x v="0"/>
    <x v="1"/>
    <s v="Tesseramento"/>
    <x v="1"/>
    <x v="0"/>
    <x v="0"/>
    <m/>
  </r>
  <r>
    <n v="228251"/>
    <x v="1"/>
    <x v="0"/>
    <x v="0"/>
    <x v="2"/>
    <x v="7"/>
    <x v="150"/>
    <x v="0"/>
    <x v="0"/>
    <s v="Tesseramento"/>
    <x v="1"/>
    <x v="5"/>
    <x v="0"/>
    <m/>
  </r>
  <r>
    <n v="199877"/>
    <x v="1"/>
    <x v="0"/>
    <x v="0"/>
    <x v="3"/>
    <x v="7"/>
    <x v="150"/>
    <x v="0"/>
    <x v="0"/>
    <s v="Tesseramento"/>
    <x v="1"/>
    <x v="5"/>
    <x v="0"/>
    <m/>
  </r>
  <r>
    <n v="219410"/>
    <x v="1"/>
    <x v="0"/>
    <x v="0"/>
    <x v="3"/>
    <x v="7"/>
    <x v="150"/>
    <x v="0"/>
    <x v="1"/>
    <s v="Tesseramento"/>
    <x v="1"/>
    <x v="5"/>
    <x v="0"/>
    <m/>
  </r>
  <r>
    <n v="106136"/>
    <x v="1"/>
    <x v="0"/>
    <x v="0"/>
    <x v="2"/>
    <x v="7"/>
    <x v="150"/>
    <x v="0"/>
    <x v="0"/>
    <s v="Tesseramento"/>
    <x v="1"/>
    <x v="2"/>
    <x v="0"/>
    <m/>
  </r>
  <r>
    <n v="168916"/>
    <x v="1"/>
    <x v="0"/>
    <x v="0"/>
    <x v="2"/>
    <x v="7"/>
    <x v="150"/>
    <x v="0"/>
    <x v="0"/>
    <s v="Tesseramento"/>
    <x v="1"/>
    <x v="5"/>
    <x v="0"/>
    <m/>
  </r>
  <r>
    <n v="116850"/>
    <x v="1"/>
    <x v="0"/>
    <x v="0"/>
    <x v="1"/>
    <x v="7"/>
    <x v="150"/>
    <x v="0"/>
    <x v="1"/>
    <s v="Tesseramento"/>
    <x v="1"/>
    <x v="6"/>
    <x v="0"/>
    <m/>
  </r>
  <r>
    <n v="156342"/>
    <x v="0"/>
    <x v="0"/>
    <x v="0"/>
    <x v="0"/>
    <x v="8"/>
    <x v="246"/>
    <x v="0"/>
    <x v="1"/>
    <s v="Tesseramento"/>
    <x v="1"/>
    <x v="0"/>
    <x v="0"/>
    <m/>
  </r>
  <r>
    <n v="168915"/>
    <x v="1"/>
    <x v="0"/>
    <x v="0"/>
    <x v="1"/>
    <x v="7"/>
    <x v="150"/>
    <x v="0"/>
    <x v="1"/>
    <s v="Tesseramento"/>
    <x v="1"/>
    <x v="5"/>
    <x v="0"/>
    <m/>
  </r>
  <r>
    <n v="193524"/>
    <x v="1"/>
    <x v="0"/>
    <x v="0"/>
    <x v="3"/>
    <x v="7"/>
    <x v="150"/>
    <x v="0"/>
    <x v="0"/>
    <s v="Tesseramento"/>
    <x v="1"/>
    <x v="5"/>
    <x v="0"/>
    <m/>
  </r>
  <r>
    <n v="219409"/>
    <x v="1"/>
    <x v="0"/>
    <x v="0"/>
    <x v="3"/>
    <x v="7"/>
    <x v="150"/>
    <x v="0"/>
    <x v="1"/>
    <s v="Tesseramento"/>
    <x v="1"/>
    <x v="5"/>
    <x v="0"/>
    <m/>
  </r>
  <r>
    <n v="206232"/>
    <x v="1"/>
    <x v="0"/>
    <x v="0"/>
    <x v="0"/>
    <x v="7"/>
    <x v="150"/>
    <x v="0"/>
    <x v="0"/>
    <s v="Tesseramento"/>
    <x v="1"/>
    <x v="5"/>
    <x v="0"/>
    <s v="B"/>
  </r>
  <r>
    <n v="121058"/>
    <x v="0"/>
    <x v="0"/>
    <x v="0"/>
    <x v="0"/>
    <x v="17"/>
    <x v="159"/>
    <x v="0"/>
    <x v="0"/>
    <s v="Tesseramento"/>
    <x v="1"/>
    <x v="0"/>
    <x v="0"/>
    <m/>
  </r>
  <r>
    <n v="8699"/>
    <x v="0"/>
    <x v="0"/>
    <x v="0"/>
    <x v="0"/>
    <x v="15"/>
    <x v="72"/>
    <x v="0"/>
    <x v="1"/>
    <s v="Tesseramento"/>
    <x v="1"/>
    <x v="3"/>
    <x v="0"/>
    <m/>
  </r>
  <r>
    <n v="235993"/>
    <x v="1"/>
    <x v="0"/>
    <x v="1"/>
    <x v="2"/>
    <x v="4"/>
    <x v="23"/>
    <x v="0"/>
    <x v="1"/>
    <s v="Tesseramento"/>
    <x v="1"/>
    <x v="5"/>
    <x v="0"/>
    <m/>
  </r>
  <r>
    <n v="17515"/>
    <x v="0"/>
    <x v="0"/>
    <x v="2"/>
    <x v="0"/>
    <x v="17"/>
    <x v="159"/>
    <x v="0"/>
    <x v="0"/>
    <s v="Tesseramento"/>
    <x v="1"/>
    <x v="1"/>
    <x v="0"/>
    <m/>
  </r>
  <r>
    <n v="151485"/>
    <x v="1"/>
    <x v="0"/>
    <x v="0"/>
    <x v="1"/>
    <x v="0"/>
    <x v="206"/>
    <x v="0"/>
    <x v="1"/>
    <s v="Tesseramento"/>
    <x v="1"/>
    <x v="7"/>
    <x v="0"/>
    <m/>
  </r>
  <r>
    <n v="235939"/>
    <x v="1"/>
    <x v="0"/>
    <x v="1"/>
    <x v="3"/>
    <x v="7"/>
    <x v="150"/>
    <x v="0"/>
    <x v="1"/>
    <s v="Tesseramento"/>
    <x v="1"/>
    <x v="5"/>
    <x v="0"/>
    <m/>
  </r>
  <r>
    <n v="181175"/>
    <x v="1"/>
    <x v="0"/>
    <x v="0"/>
    <x v="2"/>
    <x v="7"/>
    <x v="150"/>
    <x v="0"/>
    <x v="1"/>
    <s v="Tesseramento"/>
    <x v="1"/>
    <x v="5"/>
    <x v="0"/>
    <m/>
  </r>
  <r>
    <n v="168377"/>
    <x v="0"/>
    <x v="0"/>
    <x v="0"/>
    <x v="0"/>
    <x v="4"/>
    <x v="40"/>
    <x v="0"/>
    <x v="0"/>
    <s v="Tesseramento"/>
    <x v="1"/>
    <x v="1"/>
    <x v="0"/>
    <m/>
  </r>
  <r>
    <n v="171041"/>
    <x v="0"/>
    <x v="0"/>
    <x v="0"/>
    <x v="0"/>
    <x v="4"/>
    <x v="40"/>
    <x v="0"/>
    <x v="0"/>
    <s v="Tesseramento"/>
    <x v="1"/>
    <x v="0"/>
    <x v="0"/>
    <m/>
  </r>
  <r>
    <n v="116849"/>
    <x v="1"/>
    <x v="0"/>
    <x v="0"/>
    <x v="2"/>
    <x v="7"/>
    <x v="150"/>
    <x v="0"/>
    <x v="0"/>
    <s v="Tesseramento"/>
    <x v="1"/>
    <x v="6"/>
    <x v="0"/>
    <m/>
  </r>
  <r>
    <n v="171040"/>
    <x v="0"/>
    <x v="0"/>
    <x v="0"/>
    <x v="0"/>
    <x v="4"/>
    <x v="40"/>
    <x v="0"/>
    <x v="0"/>
    <s v="Tesseramento"/>
    <x v="1"/>
    <x v="0"/>
    <x v="0"/>
    <m/>
  </r>
  <r>
    <n v="152658"/>
    <x v="1"/>
    <x v="0"/>
    <x v="2"/>
    <x v="2"/>
    <x v="7"/>
    <x v="150"/>
    <x v="0"/>
    <x v="1"/>
    <s v="Tesseramento"/>
    <x v="1"/>
    <x v="7"/>
    <x v="0"/>
    <m/>
  </r>
  <r>
    <n v="189007"/>
    <x v="0"/>
    <x v="0"/>
    <x v="0"/>
    <x v="0"/>
    <x v="4"/>
    <x v="40"/>
    <x v="0"/>
    <x v="0"/>
    <s v="Tesseramento"/>
    <x v="1"/>
    <x v="3"/>
    <x v="0"/>
    <m/>
  </r>
  <r>
    <n v="235994"/>
    <x v="0"/>
    <x v="0"/>
    <x v="1"/>
    <x v="2"/>
    <x v="4"/>
    <x v="23"/>
    <x v="0"/>
    <x v="0"/>
    <s v="Tesseramento"/>
    <x v="1"/>
    <x v="0"/>
    <x v="0"/>
    <m/>
  </r>
  <r>
    <n v="235727"/>
    <x v="1"/>
    <x v="1"/>
    <x v="1"/>
    <x v="2"/>
    <x v="7"/>
    <x v="56"/>
    <x v="0"/>
    <x v="1"/>
    <s v="Tesseramento"/>
    <x v="1"/>
    <x v="5"/>
    <x v="0"/>
    <m/>
  </r>
  <r>
    <n v="141750"/>
    <x v="0"/>
    <x v="0"/>
    <x v="0"/>
    <x v="0"/>
    <x v="4"/>
    <x v="40"/>
    <x v="0"/>
    <x v="0"/>
    <s v="Tesseramento"/>
    <x v="1"/>
    <x v="0"/>
    <x v="0"/>
    <m/>
  </r>
  <r>
    <n v="176326"/>
    <x v="0"/>
    <x v="0"/>
    <x v="0"/>
    <x v="0"/>
    <x v="4"/>
    <x v="40"/>
    <x v="0"/>
    <x v="0"/>
    <s v="Tesseramento"/>
    <x v="1"/>
    <x v="0"/>
    <x v="0"/>
    <m/>
  </r>
  <r>
    <n v="78666"/>
    <x v="0"/>
    <x v="0"/>
    <x v="0"/>
    <x v="0"/>
    <x v="15"/>
    <x v="72"/>
    <x v="0"/>
    <x v="0"/>
    <s v="Tesseramento"/>
    <x v="1"/>
    <x v="3"/>
    <x v="0"/>
    <m/>
  </r>
  <r>
    <n v="176798"/>
    <x v="0"/>
    <x v="0"/>
    <x v="0"/>
    <x v="0"/>
    <x v="4"/>
    <x v="40"/>
    <x v="0"/>
    <x v="0"/>
    <s v="Tesseramento"/>
    <x v="1"/>
    <x v="1"/>
    <x v="0"/>
    <m/>
  </r>
  <r>
    <n v="127279"/>
    <x v="0"/>
    <x v="0"/>
    <x v="0"/>
    <x v="0"/>
    <x v="4"/>
    <x v="40"/>
    <x v="0"/>
    <x v="0"/>
    <s v="Tesseramento"/>
    <x v="1"/>
    <x v="3"/>
    <x v="0"/>
    <m/>
  </r>
  <r>
    <n v="140137"/>
    <x v="1"/>
    <x v="0"/>
    <x v="0"/>
    <x v="2"/>
    <x v="7"/>
    <x v="150"/>
    <x v="0"/>
    <x v="0"/>
    <s v="Tesseramento"/>
    <x v="1"/>
    <x v="7"/>
    <x v="0"/>
    <m/>
  </r>
  <r>
    <n v="181188"/>
    <x v="1"/>
    <x v="0"/>
    <x v="0"/>
    <x v="2"/>
    <x v="7"/>
    <x v="150"/>
    <x v="0"/>
    <x v="0"/>
    <s v="Tesseramento"/>
    <x v="1"/>
    <x v="5"/>
    <x v="0"/>
    <m/>
  </r>
  <r>
    <n v="196277"/>
    <x v="0"/>
    <x v="0"/>
    <x v="0"/>
    <x v="3"/>
    <x v="4"/>
    <x v="40"/>
    <x v="0"/>
    <x v="0"/>
    <s v="Tesseramento"/>
    <x v="1"/>
    <x v="0"/>
    <x v="0"/>
    <m/>
  </r>
  <r>
    <n v="181192"/>
    <x v="1"/>
    <x v="0"/>
    <x v="0"/>
    <x v="0"/>
    <x v="7"/>
    <x v="150"/>
    <x v="0"/>
    <x v="0"/>
    <s v="Tesseramento"/>
    <x v="1"/>
    <x v="5"/>
    <x v="0"/>
    <m/>
  </r>
  <r>
    <n v="219414"/>
    <x v="1"/>
    <x v="0"/>
    <x v="0"/>
    <x v="2"/>
    <x v="7"/>
    <x v="150"/>
    <x v="0"/>
    <x v="1"/>
    <s v="Tesseramento"/>
    <x v="1"/>
    <x v="5"/>
    <x v="0"/>
    <m/>
  </r>
  <r>
    <n v="73267"/>
    <x v="0"/>
    <x v="0"/>
    <x v="0"/>
    <x v="0"/>
    <x v="4"/>
    <x v="40"/>
    <x v="0"/>
    <x v="0"/>
    <s v="Tesseramento"/>
    <x v="1"/>
    <x v="0"/>
    <x v="0"/>
    <m/>
  </r>
  <r>
    <n v="207860"/>
    <x v="1"/>
    <x v="0"/>
    <x v="0"/>
    <x v="1"/>
    <x v="7"/>
    <x v="150"/>
    <x v="0"/>
    <x v="0"/>
    <s v="Tesseramento"/>
    <x v="1"/>
    <x v="5"/>
    <x v="0"/>
    <m/>
  </r>
  <r>
    <n v="142960"/>
    <x v="1"/>
    <x v="0"/>
    <x v="0"/>
    <x v="0"/>
    <x v="4"/>
    <x v="40"/>
    <x v="0"/>
    <x v="0"/>
    <s v="Tesseramento"/>
    <x v="1"/>
    <x v="6"/>
    <x v="0"/>
    <m/>
  </r>
  <r>
    <n v="156567"/>
    <x v="0"/>
    <x v="0"/>
    <x v="0"/>
    <x v="0"/>
    <x v="4"/>
    <x v="40"/>
    <x v="0"/>
    <x v="0"/>
    <s v="Tesseramento"/>
    <x v="1"/>
    <x v="0"/>
    <x v="0"/>
    <m/>
  </r>
  <r>
    <n v="235935"/>
    <x v="1"/>
    <x v="0"/>
    <x v="1"/>
    <x v="2"/>
    <x v="7"/>
    <x v="150"/>
    <x v="0"/>
    <x v="0"/>
    <s v="Tesseramento"/>
    <x v="1"/>
    <x v="5"/>
    <x v="0"/>
    <m/>
  </r>
  <r>
    <n v="206234"/>
    <x v="1"/>
    <x v="0"/>
    <x v="0"/>
    <x v="3"/>
    <x v="7"/>
    <x v="150"/>
    <x v="0"/>
    <x v="1"/>
    <s v="Tesseramento"/>
    <x v="1"/>
    <x v="5"/>
    <x v="0"/>
    <m/>
  </r>
  <r>
    <n v="227974"/>
    <x v="1"/>
    <x v="0"/>
    <x v="0"/>
    <x v="3"/>
    <x v="7"/>
    <x v="150"/>
    <x v="0"/>
    <x v="0"/>
    <s v="Tesseramento"/>
    <x v="1"/>
    <x v="5"/>
    <x v="0"/>
    <m/>
  </r>
  <r>
    <n v="145585"/>
    <x v="1"/>
    <x v="0"/>
    <x v="0"/>
    <x v="2"/>
    <x v="7"/>
    <x v="150"/>
    <x v="0"/>
    <x v="1"/>
    <s v="Tesseramento"/>
    <x v="1"/>
    <x v="2"/>
    <x v="0"/>
    <m/>
  </r>
  <r>
    <n v="145586"/>
    <x v="1"/>
    <x v="0"/>
    <x v="0"/>
    <x v="2"/>
    <x v="7"/>
    <x v="150"/>
    <x v="0"/>
    <x v="0"/>
    <s v="Tesseramento"/>
    <x v="1"/>
    <x v="6"/>
    <x v="0"/>
    <m/>
  </r>
  <r>
    <n v="206235"/>
    <x v="1"/>
    <x v="0"/>
    <x v="0"/>
    <x v="1"/>
    <x v="7"/>
    <x v="150"/>
    <x v="0"/>
    <x v="1"/>
    <s v="Tesseramento"/>
    <x v="1"/>
    <x v="5"/>
    <x v="0"/>
    <m/>
  </r>
  <r>
    <n v="181196"/>
    <x v="1"/>
    <x v="0"/>
    <x v="0"/>
    <x v="1"/>
    <x v="7"/>
    <x v="150"/>
    <x v="0"/>
    <x v="0"/>
    <s v="Tesseramento"/>
    <x v="1"/>
    <x v="5"/>
    <x v="0"/>
    <m/>
  </r>
  <r>
    <n v="219421"/>
    <x v="1"/>
    <x v="0"/>
    <x v="0"/>
    <x v="2"/>
    <x v="7"/>
    <x v="150"/>
    <x v="0"/>
    <x v="0"/>
    <s v="Tesseramento"/>
    <x v="1"/>
    <x v="5"/>
    <x v="0"/>
    <m/>
  </r>
  <r>
    <n v="131092"/>
    <x v="0"/>
    <x v="0"/>
    <x v="0"/>
    <x v="0"/>
    <x v="7"/>
    <x v="150"/>
    <x v="0"/>
    <x v="1"/>
    <s v="Tesseramento"/>
    <x v="1"/>
    <x v="4"/>
    <x v="0"/>
    <m/>
  </r>
  <r>
    <n v="151548"/>
    <x v="0"/>
    <x v="0"/>
    <x v="0"/>
    <x v="0"/>
    <x v="7"/>
    <x v="150"/>
    <x v="0"/>
    <x v="0"/>
    <s v="Tesseramento"/>
    <x v="1"/>
    <x v="3"/>
    <x v="0"/>
    <m/>
  </r>
  <r>
    <n v="5576"/>
    <x v="0"/>
    <x v="0"/>
    <x v="0"/>
    <x v="0"/>
    <x v="7"/>
    <x v="150"/>
    <x v="0"/>
    <x v="1"/>
    <s v="Tesseramento"/>
    <x v="1"/>
    <x v="4"/>
    <x v="0"/>
    <m/>
  </r>
  <r>
    <n v="5775"/>
    <x v="0"/>
    <x v="0"/>
    <x v="0"/>
    <x v="2"/>
    <x v="7"/>
    <x v="150"/>
    <x v="0"/>
    <x v="1"/>
    <s v="Tesseramento"/>
    <x v="1"/>
    <x v="4"/>
    <x v="0"/>
    <m/>
  </r>
  <r>
    <n v="187753"/>
    <x v="0"/>
    <x v="0"/>
    <x v="0"/>
    <x v="0"/>
    <x v="7"/>
    <x v="150"/>
    <x v="0"/>
    <x v="0"/>
    <s v="Tesseramento"/>
    <x v="1"/>
    <x v="4"/>
    <x v="0"/>
    <m/>
  </r>
  <r>
    <n v="227256"/>
    <x v="0"/>
    <x v="0"/>
    <x v="0"/>
    <x v="0"/>
    <x v="7"/>
    <x v="150"/>
    <x v="0"/>
    <x v="0"/>
    <s v="Tesseramento"/>
    <x v="1"/>
    <x v="1"/>
    <x v="0"/>
    <m/>
  </r>
  <r>
    <n v="167865"/>
    <x v="0"/>
    <x v="0"/>
    <x v="0"/>
    <x v="0"/>
    <x v="7"/>
    <x v="150"/>
    <x v="0"/>
    <x v="0"/>
    <s v="Tesseramento"/>
    <x v="1"/>
    <x v="4"/>
    <x v="0"/>
    <m/>
  </r>
  <r>
    <n v="6204"/>
    <x v="0"/>
    <x v="0"/>
    <x v="0"/>
    <x v="2"/>
    <x v="7"/>
    <x v="150"/>
    <x v="0"/>
    <x v="1"/>
    <s v="Tesseramento"/>
    <x v="1"/>
    <x v="4"/>
    <x v="0"/>
    <m/>
  </r>
  <r>
    <n v="150567"/>
    <x v="0"/>
    <x v="0"/>
    <x v="0"/>
    <x v="0"/>
    <x v="4"/>
    <x v="40"/>
    <x v="0"/>
    <x v="1"/>
    <s v="Tesseramento"/>
    <x v="1"/>
    <x v="4"/>
    <x v="0"/>
    <m/>
  </r>
  <r>
    <n v="194376"/>
    <x v="0"/>
    <x v="0"/>
    <x v="0"/>
    <x v="0"/>
    <x v="7"/>
    <x v="150"/>
    <x v="0"/>
    <x v="1"/>
    <s v="Tesseramento"/>
    <x v="1"/>
    <x v="0"/>
    <x v="0"/>
    <m/>
  </r>
  <r>
    <n v="151559"/>
    <x v="0"/>
    <x v="0"/>
    <x v="0"/>
    <x v="0"/>
    <x v="7"/>
    <x v="150"/>
    <x v="0"/>
    <x v="1"/>
    <s v="Tesseramento"/>
    <x v="1"/>
    <x v="3"/>
    <x v="0"/>
    <m/>
  </r>
  <r>
    <n v="96514"/>
    <x v="0"/>
    <x v="0"/>
    <x v="0"/>
    <x v="2"/>
    <x v="7"/>
    <x v="150"/>
    <x v="0"/>
    <x v="1"/>
    <s v="Tesseramento"/>
    <x v="1"/>
    <x v="0"/>
    <x v="0"/>
    <m/>
  </r>
  <r>
    <n v="235631"/>
    <x v="1"/>
    <x v="0"/>
    <x v="1"/>
    <x v="1"/>
    <x v="1"/>
    <x v="324"/>
    <x v="0"/>
    <x v="0"/>
    <s v="Tesseramento"/>
    <x v="1"/>
    <x v="7"/>
    <x v="0"/>
    <m/>
  </r>
  <r>
    <n v="9364"/>
    <x v="0"/>
    <x v="0"/>
    <x v="0"/>
    <x v="0"/>
    <x v="7"/>
    <x v="150"/>
    <x v="0"/>
    <x v="0"/>
    <s v="Tesseramento"/>
    <x v="1"/>
    <x v="4"/>
    <x v="0"/>
    <m/>
  </r>
  <r>
    <n v="30887"/>
    <x v="0"/>
    <x v="0"/>
    <x v="0"/>
    <x v="0"/>
    <x v="7"/>
    <x v="150"/>
    <x v="0"/>
    <x v="1"/>
    <s v="Tesseramento"/>
    <x v="1"/>
    <x v="3"/>
    <x v="0"/>
    <m/>
  </r>
  <r>
    <n v="215934"/>
    <x v="0"/>
    <x v="0"/>
    <x v="0"/>
    <x v="0"/>
    <x v="12"/>
    <x v="133"/>
    <x v="0"/>
    <x v="1"/>
    <s v="Tesseramento"/>
    <x v="0"/>
    <x v="3"/>
    <x v="0"/>
    <m/>
  </r>
  <r>
    <n v="104245"/>
    <x v="0"/>
    <x v="0"/>
    <x v="0"/>
    <x v="0"/>
    <x v="7"/>
    <x v="150"/>
    <x v="0"/>
    <x v="1"/>
    <s v="Tesseramento"/>
    <x v="1"/>
    <x v="0"/>
    <x v="0"/>
    <m/>
  </r>
  <r>
    <n v="148948"/>
    <x v="0"/>
    <x v="0"/>
    <x v="0"/>
    <x v="0"/>
    <x v="6"/>
    <x v="299"/>
    <x v="0"/>
    <x v="0"/>
    <s v="Tesseramento"/>
    <x v="1"/>
    <x v="3"/>
    <x v="0"/>
    <m/>
  </r>
  <r>
    <n v="224811"/>
    <x v="0"/>
    <x v="0"/>
    <x v="0"/>
    <x v="0"/>
    <x v="7"/>
    <x v="37"/>
    <x v="0"/>
    <x v="1"/>
    <s v="Tesseramento"/>
    <x v="1"/>
    <x v="0"/>
    <x v="0"/>
    <m/>
  </r>
  <r>
    <n v="5590"/>
    <x v="0"/>
    <x v="0"/>
    <x v="0"/>
    <x v="2"/>
    <x v="7"/>
    <x v="150"/>
    <x v="0"/>
    <x v="1"/>
    <s v="Tesseramento"/>
    <x v="1"/>
    <x v="0"/>
    <x v="0"/>
    <m/>
  </r>
  <r>
    <n v="215630"/>
    <x v="0"/>
    <x v="0"/>
    <x v="0"/>
    <x v="0"/>
    <x v="7"/>
    <x v="37"/>
    <x v="0"/>
    <x v="0"/>
    <s v="Tesseramento"/>
    <x v="1"/>
    <x v="0"/>
    <x v="0"/>
    <m/>
  </r>
  <r>
    <n v="117765"/>
    <x v="0"/>
    <x v="0"/>
    <x v="0"/>
    <x v="0"/>
    <x v="7"/>
    <x v="150"/>
    <x v="0"/>
    <x v="1"/>
    <s v="Tesseramento"/>
    <x v="1"/>
    <x v="4"/>
    <x v="0"/>
    <m/>
  </r>
  <r>
    <n v="170940"/>
    <x v="0"/>
    <x v="0"/>
    <x v="0"/>
    <x v="1"/>
    <x v="7"/>
    <x v="37"/>
    <x v="0"/>
    <x v="0"/>
    <s v="Tesseramento"/>
    <x v="1"/>
    <x v="0"/>
    <x v="0"/>
    <m/>
  </r>
  <r>
    <n v="181109"/>
    <x v="0"/>
    <x v="0"/>
    <x v="0"/>
    <x v="1"/>
    <x v="7"/>
    <x v="37"/>
    <x v="0"/>
    <x v="0"/>
    <s v="Tesseramento"/>
    <x v="1"/>
    <x v="0"/>
    <x v="0"/>
    <m/>
  </r>
  <r>
    <n v="33061"/>
    <x v="0"/>
    <x v="0"/>
    <x v="0"/>
    <x v="0"/>
    <x v="7"/>
    <x v="150"/>
    <x v="0"/>
    <x v="0"/>
    <s v="Tesseramento"/>
    <x v="1"/>
    <x v="0"/>
    <x v="0"/>
    <m/>
  </r>
  <r>
    <n v="39057"/>
    <x v="0"/>
    <x v="0"/>
    <x v="0"/>
    <x v="0"/>
    <x v="7"/>
    <x v="37"/>
    <x v="0"/>
    <x v="0"/>
    <s v="Tesseramento"/>
    <x v="1"/>
    <x v="0"/>
    <x v="0"/>
    <m/>
  </r>
  <r>
    <n v="102789"/>
    <x v="0"/>
    <x v="0"/>
    <x v="0"/>
    <x v="0"/>
    <x v="7"/>
    <x v="37"/>
    <x v="0"/>
    <x v="0"/>
    <s v="Tesseramento"/>
    <x v="1"/>
    <x v="3"/>
    <x v="0"/>
    <m/>
  </r>
  <r>
    <n v="9363"/>
    <x v="0"/>
    <x v="0"/>
    <x v="0"/>
    <x v="0"/>
    <x v="7"/>
    <x v="150"/>
    <x v="0"/>
    <x v="1"/>
    <s v="Tesseramento"/>
    <x v="1"/>
    <x v="4"/>
    <x v="0"/>
    <m/>
  </r>
  <r>
    <n v="83612"/>
    <x v="0"/>
    <x v="0"/>
    <x v="0"/>
    <x v="0"/>
    <x v="7"/>
    <x v="150"/>
    <x v="0"/>
    <x v="0"/>
    <s v="Tesseramento"/>
    <x v="1"/>
    <x v="1"/>
    <x v="0"/>
    <m/>
  </r>
  <r>
    <n v="5588"/>
    <x v="0"/>
    <x v="0"/>
    <x v="0"/>
    <x v="0"/>
    <x v="7"/>
    <x v="150"/>
    <x v="0"/>
    <x v="1"/>
    <s v="Tesseramento"/>
    <x v="1"/>
    <x v="4"/>
    <x v="0"/>
    <m/>
  </r>
  <r>
    <n v="227071"/>
    <x v="0"/>
    <x v="0"/>
    <x v="0"/>
    <x v="1"/>
    <x v="7"/>
    <x v="37"/>
    <x v="0"/>
    <x v="0"/>
    <s v="Tesseramento"/>
    <x v="1"/>
    <x v="0"/>
    <x v="0"/>
    <m/>
  </r>
  <r>
    <n v="224638"/>
    <x v="0"/>
    <x v="0"/>
    <x v="0"/>
    <x v="1"/>
    <x v="6"/>
    <x v="299"/>
    <x v="0"/>
    <x v="0"/>
    <s v="Tesseramento"/>
    <x v="1"/>
    <x v="1"/>
    <x v="0"/>
    <m/>
  </r>
  <r>
    <n v="59419"/>
    <x v="0"/>
    <x v="0"/>
    <x v="0"/>
    <x v="0"/>
    <x v="7"/>
    <x v="37"/>
    <x v="0"/>
    <x v="0"/>
    <s v="Tesseramento"/>
    <x v="1"/>
    <x v="4"/>
    <x v="0"/>
    <m/>
  </r>
  <r>
    <n v="180213"/>
    <x v="1"/>
    <x v="0"/>
    <x v="0"/>
    <x v="0"/>
    <x v="6"/>
    <x v="299"/>
    <x v="0"/>
    <x v="0"/>
    <s v="Tesseramento"/>
    <x v="1"/>
    <x v="6"/>
    <x v="0"/>
    <m/>
  </r>
  <r>
    <n v="171436"/>
    <x v="0"/>
    <x v="0"/>
    <x v="0"/>
    <x v="1"/>
    <x v="7"/>
    <x v="150"/>
    <x v="0"/>
    <x v="1"/>
    <s v="Tesseramento"/>
    <x v="1"/>
    <x v="0"/>
    <x v="0"/>
    <m/>
  </r>
  <r>
    <n v="143738"/>
    <x v="0"/>
    <x v="0"/>
    <x v="0"/>
    <x v="0"/>
    <x v="6"/>
    <x v="299"/>
    <x v="0"/>
    <x v="0"/>
    <s v="Tesseramento"/>
    <x v="1"/>
    <x v="0"/>
    <x v="0"/>
    <m/>
  </r>
  <r>
    <n v="33874"/>
    <x v="0"/>
    <x v="0"/>
    <x v="0"/>
    <x v="0"/>
    <x v="7"/>
    <x v="37"/>
    <x v="0"/>
    <x v="0"/>
    <s v="Tesseramento"/>
    <x v="1"/>
    <x v="4"/>
    <x v="0"/>
    <m/>
  </r>
  <r>
    <n v="118051"/>
    <x v="0"/>
    <x v="0"/>
    <x v="0"/>
    <x v="0"/>
    <x v="7"/>
    <x v="150"/>
    <x v="0"/>
    <x v="0"/>
    <s v="Tesseramento"/>
    <x v="1"/>
    <x v="0"/>
    <x v="0"/>
    <m/>
  </r>
  <r>
    <n v="140563"/>
    <x v="0"/>
    <x v="0"/>
    <x v="0"/>
    <x v="1"/>
    <x v="7"/>
    <x v="37"/>
    <x v="0"/>
    <x v="1"/>
    <s v="Tesseramento"/>
    <x v="1"/>
    <x v="0"/>
    <x v="0"/>
    <m/>
  </r>
  <r>
    <n v="140564"/>
    <x v="0"/>
    <x v="0"/>
    <x v="0"/>
    <x v="0"/>
    <x v="7"/>
    <x v="37"/>
    <x v="0"/>
    <x v="0"/>
    <s v="Tesseramento"/>
    <x v="1"/>
    <x v="0"/>
    <x v="0"/>
    <m/>
  </r>
  <r>
    <n v="153507"/>
    <x v="0"/>
    <x v="0"/>
    <x v="0"/>
    <x v="1"/>
    <x v="4"/>
    <x v="40"/>
    <x v="0"/>
    <x v="0"/>
    <s v="Tesseramento"/>
    <x v="1"/>
    <x v="1"/>
    <x v="0"/>
    <m/>
  </r>
  <r>
    <n v="173831"/>
    <x v="0"/>
    <x v="0"/>
    <x v="0"/>
    <x v="1"/>
    <x v="4"/>
    <x v="40"/>
    <x v="0"/>
    <x v="0"/>
    <s v="Tesseramento"/>
    <x v="1"/>
    <x v="4"/>
    <x v="0"/>
    <m/>
  </r>
  <r>
    <n v="5399"/>
    <x v="0"/>
    <x v="0"/>
    <x v="0"/>
    <x v="0"/>
    <x v="6"/>
    <x v="299"/>
    <x v="0"/>
    <x v="0"/>
    <s v="Tesseramento"/>
    <x v="1"/>
    <x v="3"/>
    <x v="0"/>
    <m/>
  </r>
  <r>
    <n v="49498"/>
    <x v="0"/>
    <x v="0"/>
    <x v="0"/>
    <x v="0"/>
    <x v="7"/>
    <x v="37"/>
    <x v="0"/>
    <x v="1"/>
    <s v="Tesseramento"/>
    <x v="1"/>
    <x v="4"/>
    <x v="0"/>
    <m/>
  </r>
  <r>
    <n v="117092"/>
    <x v="0"/>
    <x v="1"/>
    <x v="2"/>
    <x v="3"/>
    <x v="7"/>
    <x v="37"/>
    <x v="0"/>
    <x v="0"/>
    <s v="Tesseramento"/>
    <x v="1"/>
    <x v="0"/>
    <x v="0"/>
    <m/>
  </r>
  <r>
    <n v="60200"/>
    <x v="0"/>
    <x v="0"/>
    <x v="0"/>
    <x v="0"/>
    <x v="6"/>
    <x v="299"/>
    <x v="0"/>
    <x v="0"/>
    <s v="Tesseramento"/>
    <x v="1"/>
    <x v="0"/>
    <x v="0"/>
    <m/>
  </r>
  <r>
    <n v="228822"/>
    <x v="0"/>
    <x v="0"/>
    <x v="0"/>
    <x v="0"/>
    <x v="14"/>
    <x v="121"/>
    <x v="0"/>
    <x v="0"/>
    <s v="Tesseramento"/>
    <x v="1"/>
    <x v="3"/>
    <x v="0"/>
    <m/>
  </r>
  <r>
    <n v="5660"/>
    <x v="0"/>
    <x v="0"/>
    <x v="0"/>
    <x v="0"/>
    <x v="7"/>
    <x v="150"/>
    <x v="0"/>
    <x v="1"/>
    <s v="Tesseramento"/>
    <x v="1"/>
    <x v="4"/>
    <x v="0"/>
    <m/>
  </r>
  <r>
    <n v="5607"/>
    <x v="0"/>
    <x v="0"/>
    <x v="0"/>
    <x v="2"/>
    <x v="7"/>
    <x v="150"/>
    <x v="0"/>
    <x v="0"/>
    <s v="Tesseramento"/>
    <x v="1"/>
    <x v="4"/>
    <x v="0"/>
    <m/>
  </r>
  <r>
    <n v="5612"/>
    <x v="0"/>
    <x v="0"/>
    <x v="0"/>
    <x v="0"/>
    <x v="7"/>
    <x v="150"/>
    <x v="0"/>
    <x v="0"/>
    <s v="Tesseramento"/>
    <x v="1"/>
    <x v="0"/>
    <x v="0"/>
    <m/>
  </r>
  <r>
    <n v="5609"/>
    <x v="0"/>
    <x v="0"/>
    <x v="0"/>
    <x v="0"/>
    <x v="7"/>
    <x v="150"/>
    <x v="0"/>
    <x v="1"/>
    <s v="Tesseramento"/>
    <x v="1"/>
    <x v="0"/>
    <x v="0"/>
    <m/>
  </r>
  <r>
    <n v="5611"/>
    <x v="0"/>
    <x v="0"/>
    <x v="0"/>
    <x v="0"/>
    <x v="7"/>
    <x v="150"/>
    <x v="0"/>
    <x v="0"/>
    <s v="Tesseramento"/>
    <x v="1"/>
    <x v="4"/>
    <x v="0"/>
    <m/>
  </r>
  <r>
    <n v="124670"/>
    <x v="0"/>
    <x v="0"/>
    <x v="0"/>
    <x v="0"/>
    <x v="7"/>
    <x v="37"/>
    <x v="0"/>
    <x v="0"/>
    <s v="Tesseramento"/>
    <x v="1"/>
    <x v="0"/>
    <x v="0"/>
    <m/>
  </r>
  <r>
    <n v="7001"/>
    <x v="0"/>
    <x v="0"/>
    <x v="0"/>
    <x v="0"/>
    <x v="6"/>
    <x v="299"/>
    <x v="0"/>
    <x v="1"/>
    <s v="Tesseramento"/>
    <x v="1"/>
    <x v="4"/>
    <x v="0"/>
    <m/>
  </r>
  <r>
    <n v="80817"/>
    <x v="0"/>
    <x v="0"/>
    <x v="0"/>
    <x v="0"/>
    <x v="7"/>
    <x v="150"/>
    <x v="0"/>
    <x v="0"/>
    <s v="Tesseramento"/>
    <x v="1"/>
    <x v="0"/>
    <x v="0"/>
    <m/>
  </r>
  <r>
    <n v="7231"/>
    <x v="0"/>
    <x v="0"/>
    <x v="0"/>
    <x v="2"/>
    <x v="6"/>
    <x v="299"/>
    <x v="0"/>
    <x v="1"/>
    <s v="Tesseramento"/>
    <x v="1"/>
    <x v="4"/>
    <x v="0"/>
    <m/>
  </r>
  <r>
    <n v="5618"/>
    <x v="0"/>
    <x v="0"/>
    <x v="0"/>
    <x v="0"/>
    <x v="7"/>
    <x v="150"/>
    <x v="0"/>
    <x v="0"/>
    <s v="Tesseramento"/>
    <x v="1"/>
    <x v="4"/>
    <x v="0"/>
    <m/>
  </r>
  <r>
    <n v="7037"/>
    <x v="0"/>
    <x v="0"/>
    <x v="0"/>
    <x v="1"/>
    <x v="6"/>
    <x v="299"/>
    <x v="0"/>
    <x v="0"/>
    <s v="Tesseramento"/>
    <x v="1"/>
    <x v="4"/>
    <x v="0"/>
    <m/>
  </r>
  <r>
    <n v="208814"/>
    <x v="0"/>
    <x v="0"/>
    <x v="0"/>
    <x v="0"/>
    <x v="7"/>
    <x v="150"/>
    <x v="0"/>
    <x v="0"/>
    <s v="Tesseramento"/>
    <x v="1"/>
    <x v="0"/>
    <x v="0"/>
    <m/>
  </r>
  <r>
    <n v="204586"/>
    <x v="0"/>
    <x v="0"/>
    <x v="0"/>
    <x v="0"/>
    <x v="7"/>
    <x v="37"/>
    <x v="0"/>
    <x v="0"/>
    <s v="Tesseramento"/>
    <x v="1"/>
    <x v="3"/>
    <x v="0"/>
    <m/>
  </r>
  <r>
    <n v="214966"/>
    <x v="0"/>
    <x v="0"/>
    <x v="0"/>
    <x v="0"/>
    <x v="7"/>
    <x v="37"/>
    <x v="0"/>
    <x v="0"/>
    <s v="Tesseramento"/>
    <x v="1"/>
    <x v="0"/>
    <x v="0"/>
    <m/>
  </r>
  <r>
    <n v="92902"/>
    <x v="0"/>
    <x v="0"/>
    <x v="0"/>
    <x v="0"/>
    <x v="7"/>
    <x v="37"/>
    <x v="0"/>
    <x v="0"/>
    <s v="Tesseramento"/>
    <x v="1"/>
    <x v="3"/>
    <x v="0"/>
    <m/>
  </r>
  <r>
    <n v="235728"/>
    <x v="0"/>
    <x v="1"/>
    <x v="1"/>
    <x v="1"/>
    <x v="7"/>
    <x v="56"/>
    <x v="0"/>
    <x v="0"/>
    <s v="Tesseramento"/>
    <x v="1"/>
    <x v="0"/>
    <x v="0"/>
    <m/>
  </r>
  <r>
    <n v="5624"/>
    <x v="0"/>
    <x v="0"/>
    <x v="0"/>
    <x v="0"/>
    <x v="7"/>
    <x v="150"/>
    <x v="0"/>
    <x v="0"/>
    <s v="Tesseramento"/>
    <x v="1"/>
    <x v="4"/>
    <x v="0"/>
    <m/>
  </r>
  <r>
    <n v="22105"/>
    <x v="0"/>
    <x v="0"/>
    <x v="0"/>
    <x v="0"/>
    <x v="7"/>
    <x v="150"/>
    <x v="0"/>
    <x v="0"/>
    <s v="Tesseramento"/>
    <x v="1"/>
    <x v="4"/>
    <x v="0"/>
    <m/>
  </r>
  <r>
    <n v="5631"/>
    <x v="0"/>
    <x v="0"/>
    <x v="0"/>
    <x v="0"/>
    <x v="7"/>
    <x v="150"/>
    <x v="0"/>
    <x v="0"/>
    <s v="Tesseramento"/>
    <x v="1"/>
    <x v="4"/>
    <x v="0"/>
    <m/>
  </r>
  <r>
    <n v="92906"/>
    <x v="0"/>
    <x v="0"/>
    <x v="0"/>
    <x v="0"/>
    <x v="7"/>
    <x v="37"/>
    <x v="0"/>
    <x v="1"/>
    <s v="Tesseramento"/>
    <x v="1"/>
    <x v="4"/>
    <x v="0"/>
    <m/>
  </r>
  <r>
    <n v="139637"/>
    <x v="0"/>
    <x v="0"/>
    <x v="0"/>
    <x v="0"/>
    <x v="7"/>
    <x v="150"/>
    <x v="0"/>
    <x v="0"/>
    <s v="Tesseramento"/>
    <x v="1"/>
    <x v="1"/>
    <x v="0"/>
    <m/>
  </r>
  <r>
    <n v="32478"/>
    <x v="0"/>
    <x v="0"/>
    <x v="0"/>
    <x v="0"/>
    <x v="7"/>
    <x v="150"/>
    <x v="0"/>
    <x v="0"/>
    <s v="Tesseramento"/>
    <x v="1"/>
    <x v="3"/>
    <x v="0"/>
    <m/>
  </r>
  <r>
    <n v="225691"/>
    <x v="0"/>
    <x v="0"/>
    <x v="0"/>
    <x v="1"/>
    <x v="7"/>
    <x v="150"/>
    <x v="0"/>
    <x v="1"/>
    <s v="Tesseramento"/>
    <x v="1"/>
    <x v="0"/>
    <x v="0"/>
    <m/>
  </r>
  <r>
    <n v="167387"/>
    <x v="0"/>
    <x v="0"/>
    <x v="0"/>
    <x v="0"/>
    <x v="7"/>
    <x v="37"/>
    <x v="0"/>
    <x v="0"/>
    <s v="Tesseramento"/>
    <x v="1"/>
    <x v="1"/>
    <x v="0"/>
    <m/>
  </r>
  <r>
    <n v="79732"/>
    <x v="0"/>
    <x v="0"/>
    <x v="0"/>
    <x v="0"/>
    <x v="7"/>
    <x v="56"/>
    <x v="0"/>
    <x v="1"/>
    <s v="Tesseramento"/>
    <x v="1"/>
    <x v="0"/>
    <x v="0"/>
    <m/>
  </r>
  <r>
    <n v="5630"/>
    <x v="0"/>
    <x v="0"/>
    <x v="0"/>
    <x v="0"/>
    <x v="7"/>
    <x v="150"/>
    <x v="0"/>
    <x v="1"/>
    <s v="Tesseramento"/>
    <x v="1"/>
    <x v="4"/>
    <x v="0"/>
    <m/>
  </r>
  <r>
    <n v="146350"/>
    <x v="0"/>
    <x v="0"/>
    <x v="0"/>
    <x v="0"/>
    <x v="7"/>
    <x v="37"/>
    <x v="0"/>
    <x v="0"/>
    <s v="Tesseramento"/>
    <x v="1"/>
    <x v="0"/>
    <x v="0"/>
    <m/>
  </r>
  <r>
    <n v="137655"/>
    <x v="0"/>
    <x v="0"/>
    <x v="0"/>
    <x v="0"/>
    <x v="7"/>
    <x v="56"/>
    <x v="0"/>
    <x v="0"/>
    <s v="Tesseramento"/>
    <x v="1"/>
    <x v="0"/>
    <x v="0"/>
    <m/>
  </r>
  <r>
    <n v="162131"/>
    <x v="0"/>
    <x v="1"/>
    <x v="0"/>
    <x v="0"/>
    <x v="7"/>
    <x v="56"/>
    <x v="0"/>
    <x v="0"/>
    <s v="Tesseramento"/>
    <x v="1"/>
    <x v="0"/>
    <x v="0"/>
    <m/>
  </r>
  <r>
    <n v="47352"/>
    <x v="0"/>
    <x v="0"/>
    <x v="0"/>
    <x v="0"/>
    <x v="4"/>
    <x v="52"/>
    <x v="0"/>
    <x v="1"/>
    <s v="Tesseramento"/>
    <x v="1"/>
    <x v="3"/>
    <x v="0"/>
    <m/>
  </r>
  <r>
    <n v="161858"/>
    <x v="0"/>
    <x v="0"/>
    <x v="0"/>
    <x v="0"/>
    <x v="7"/>
    <x v="37"/>
    <x v="0"/>
    <x v="0"/>
    <s v="Tesseramento"/>
    <x v="1"/>
    <x v="0"/>
    <x v="0"/>
    <m/>
  </r>
  <r>
    <n v="131221"/>
    <x v="0"/>
    <x v="0"/>
    <x v="0"/>
    <x v="0"/>
    <x v="4"/>
    <x v="52"/>
    <x v="0"/>
    <x v="1"/>
    <s v="Tesseramento"/>
    <x v="1"/>
    <x v="1"/>
    <x v="0"/>
    <m/>
  </r>
  <r>
    <n v="171845"/>
    <x v="0"/>
    <x v="0"/>
    <x v="0"/>
    <x v="0"/>
    <x v="7"/>
    <x v="56"/>
    <x v="0"/>
    <x v="0"/>
    <s v="Tesseramento"/>
    <x v="1"/>
    <x v="1"/>
    <x v="0"/>
    <m/>
  </r>
  <r>
    <n v="179611"/>
    <x v="0"/>
    <x v="0"/>
    <x v="0"/>
    <x v="0"/>
    <x v="7"/>
    <x v="150"/>
    <x v="0"/>
    <x v="1"/>
    <s v="Tesseramento"/>
    <x v="1"/>
    <x v="3"/>
    <x v="0"/>
    <m/>
  </r>
  <r>
    <n v="175385"/>
    <x v="0"/>
    <x v="0"/>
    <x v="0"/>
    <x v="0"/>
    <x v="7"/>
    <x v="37"/>
    <x v="0"/>
    <x v="0"/>
    <s v="Tesseramento"/>
    <x v="1"/>
    <x v="0"/>
    <x v="0"/>
    <m/>
  </r>
  <r>
    <n v="131220"/>
    <x v="0"/>
    <x v="0"/>
    <x v="0"/>
    <x v="0"/>
    <x v="4"/>
    <x v="52"/>
    <x v="0"/>
    <x v="0"/>
    <s v="Tesseramento"/>
    <x v="1"/>
    <x v="1"/>
    <x v="0"/>
    <m/>
  </r>
  <r>
    <n v="109697"/>
    <x v="0"/>
    <x v="0"/>
    <x v="0"/>
    <x v="0"/>
    <x v="4"/>
    <x v="40"/>
    <x v="0"/>
    <x v="0"/>
    <s v="Tesseramento"/>
    <x v="1"/>
    <x v="0"/>
    <x v="0"/>
    <m/>
  </r>
  <r>
    <n v="47353"/>
    <x v="0"/>
    <x v="0"/>
    <x v="0"/>
    <x v="0"/>
    <x v="4"/>
    <x v="52"/>
    <x v="0"/>
    <x v="0"/>
    <s v="Tesseramento"/>
    <x v="1"/>
    <x v="3"/>
    <x v="0"/>
    <m/>
  </r>
  <r>
    <n v="214117"/>
    <x v="0"/>
    <x v="0"/>
    <x v="0"/>
    <x v="0"/>
    <x v="7"/>
    <x v="37"/>
    <x v="0"/>
    <x v="0"/>
    <s v="Tesseramento"/>
    <x v="1"/>
    <x v="1"/>
    <x v="0"/>
    <m/>
  </r>
  <r>
    <n v="5250"/>
    <x v="0"/>
    <x v="0"/>
    <x v="0"/>
    <x v="4"/>
    <x v="7"/>
    <x v="150"/>
    <x v="0"/>
    <x v="1"/>
    <s v="Tesseramento"/>
    <x v="1"/>
    <x v="4"/>
    <x v="0"/>
    <m/>
  </r>
  <r>
    <n v="129869"/>
    <x v="0"/>
    <x v="0"/>
    <x v="0"/>
    <x v="2"/>
    <x v="7"/>
    <x v="150"/>
    <x v="0"/>
    <x v="1"/>
    <s v="Tesseramento"/>
    <x v="1"/>
    <x v="0"/>
    <x v="0"/>
    <m/>
  </r>
  <r>
    <n v="128323"/>
    <x v="0"/>
    <x v="0"/>
    <x v="0"/>
    <x v="0"/>
    <x v="7"/>
    <x v="150"/>
    <x v="0"/>
    <x v="1"/>
    <s v="Tesseramento"/>
    <x v="1"/>
    <x v="4"/>
    <x v="0"/>
    <m/>
  </r>
  <r>
    <n v="68901"/>
    <x v="0"/>
    <x v="0"/>
    <x v="0"/>
    <x v="0"/>
    <x v="7"/>
    <x v="150"/>
    <x v="0"/>
    <x v="0"/>
    <s v="Tesseramento"/>
    <x v="1"/>
    <x v="1"/>
    <x v="0"/>
    <m/>
  </r>
  <r>
    <n v="147715"/>
    <x v="0"/>
    <x v="0"/>
    <x v="0"/>
    <x v="0"/>
    <x v="7"/>
    <x v="56"/>
    <x v="0"/>
    <x v="0"/>
    <s v="Tesseramento"/>
    <x v="1"/>
    <x v="4"/>
    <x v="0"/>
    <m/>
  </r>
  <r>
    <n v="125385"/>
    <x v="0"/>
    <x v="0"/>
    <x v="0"/>
    <x v="0"/>
    <x v="7"/>
    <x v="150"/>
    <x v="0"/>
    <x v="0"/>
    <s v="Tesseramento"/>
    <x v="1"/>
    <x v="3"/>
    <x v="0"/>
    <m/>
  </r>
  <r>
    <n v="20905"/>
    <x v="0"/>
    <x v="0"/>
    <x v="0"/>
    <x v="0"/>
    <x v="4"/>
    <x v="40"/>
    <x v="0"/>
    <x v="0"/>
    <s v="Tesseramento"/>
    <x v="1"/>
    <x v="4"/>
    <x v="0"/>
    <m/>
  </r>
  <r>
    <n v="5637"/>
    <x v="0"/>
    <x v="0"/>
    <x v="0"/>
    <x v="2"/>
    <x v="7"/>
    <x v="150"/>
    <x v="0"/>
    <x v="0"/>
    <s v="Tesseramento"/>
    <x v="1"/>
    <x v="0"/>
    <x v="0"/>
    <m/>
  </r>
  <r>
    <n v="5638"/>
    <x v="0"/>
    <x v="0"/>
    <x v="0"/>
    <x v="0"/>
    <x v="7"/>
    <x v="150"/>
    <x v="0"/>
    <x v="0"/>
    <s v="Tesseramento"/>
    <x v="1"/>
    <x v="0"/>
    <x v="0"/>
    <m/>
  </r>
  <r>
    <n v="6247"/>
    <x v="0"/>
    <x v="0"/>
    <x v="0"/>
    <x v="0"/>
    <x v="7"/>
    <x v="150"/>
    <x v="0"/>
    <x v="1"/>
    <s v="Tesseramento"/>
    <x v="1"/>
    <x v="4"/>
    <x v="0"/>
    <m/>
  </r>
  <r>
    <n v="156311"/>
    <x v="0"/>
    <x v="0"/>
    <x v="0"/>
    <x v="0"/>
    <x v="7"/>
    <x v="150"/>
    <x v="0"/>
    <x v="0"/>
    <s v="Tesseramento"/>
    <x v="1"/>
    <x v="0"/>
    <x v="0"/>
    <m/>
  </r>
  <r>
    <n v="114134"/>
    <x v="0"/>
    <x v="0"/>
    <x v="0"/>
    <x v="0"/>
    <x v="7"/>
    <x v="37"/>
    <x v="0"/>
    <x v="0"/>
    <s v="Tesseramento"/>
    <x v="1"/>
    <x v="4"/>
    <x v="0"/>
    <m/>
  </r>
  <r>
    <n v="105170"/>
    <x v="0"/>
    <x v="0"/>
    <x v="0"/>
    <x v="0"/>
    <x v="4"/>
    <x v="40"/>
    <x v="0"/>
    <x v="1"/>
    <s v="Tesseramento"/>
    <x v="1"/>
    <x v="4"/>
    <x v="0"/>
    <m/>
  </r>
  <r>
    <n v="215443"/>
    <x v="0"/>
    <x v="0"/>
    <x v="0"/>
    <x v="2"/>
    <x v="7"/>
    <x v="150"/>
    <x v="0"/>
    <x v="1"/>
    <s v="Tesseramento"/>
    <x v="1"/>
    <x v="0"/>
    <x v="0"/>
    <m/>
  </r>
  <r>
    <n v="147722"/>
    <x v="0"/>
    <x v="0"/>
    <x v="0"/>
    <x v="0"/>
    <x v="7"/>
    <x v="56"/>
    <x v="0"/>
    <x v="1"/>
    <s v="Tesseramento"/>
    <x v="1"/>
    <x v="4"/>
    <x v="0"/>
    <m/>
  </r>
  <r>
    <n v="5191"/>
    <x v="0"/>
    <x v="0"/>
    <x v="0"/>
    <x v="0"/>
    <x v="4"/>
    <x v="40"/>
    <x v="0"/>
    <x v="0"/>
    <s v="Tesseramento"/>
    <x v="1"/>
    <x v="4"/>
    <x v="0"/>
    <m/>
  </r>
  <r>
    <n v="183182"/>
    <x v="0"/>
    <x v="0"/>
    <x v="0"/>
    <x v="2"/>
    <x v="7"/>
    <x v="150"/>
    <x v="0"/>
    <x v="1"/>
    <s v="Tesseramento"/>
    <x v="1"/>
    <x v="0"/>
    <x v="0"/>
    <m/>
  </r>
  <r>
    <n v="165782"/>
    <x v="0"/>
    <x v="0"/>
    <x v="0"/>
    <x v="0"/>
    <x v="7"/>
    <x v="56"/>
    <x v="0"/>
    <x v="0"/>
    <s v="Tesseramento"/>
    <x v="1"/>
    <x v="0"/>
    <x v="0"/>
    <m/>
  </r>
  <r>
    <n v="109698"/>
    <x v="0"/>
    <x v="0"/>
    <x v="0"/>
    <x v="0"/>
    <x v="4"/>
    <x v="40"/>
    <x v="0"/>
    <x v="0"/>
    <s v="Tesseramento"/>
    <x v="1"/>
    <x v="0"/>
    <x v="0"/>
    <m/>
  </r>
  <r>
    <n v="41073"/>
    <x v="0"/>
    <x v="0"/>
    <x v="0"/>
    <x v="4"/>
    <x v="7"/>
    <x v="37"/>
    <x v="0"/>
    <x v="0"/>
    <s v="Tesseramento"/>
    <x v="1"/>
    <x v="0"/>
    <x v="0"/>
    <m/>
  </r>
  <r>
    <n v="156312"/>
    <x v="0"/>
    <x v="0"/>
    <x v="0"/>
    <x v="2"/>
    <x v="7"/>
    <x v="150"/>
    <x v="0"/>
    <x v="1"/>
    <s v="Tesseramento"/>
    <x v="1"/>
    <x v="0"/>
    <x v="0"/>
    <m/>
  </r>
  <r>
    <n v="220026"/>
    <x v="1"/>
    <x v="0"/>
    <x v="0"/>
    <x v="2"/>
    <x v="7"/>
    <x v="37"/>
    <x v="0"/>
    <x v="0"/>
    <s v="Tesseramento"/>
    <x v="1"/>
    <x v="5"/>
    <x v="0"/>
    <m/>
  </r>
  <r>
    <n v="170938"/>
    <x v="0"/>
    <x v="0"/>
    <x v="0"/>
    <x v="0"/>
    <x v="7"/>
    <x v="37"/>
    <x v="0"/>
    <x v="1"/>
    <s v="Tesseramento"/>
    <x v="1"/>
    <x v="0"/>
    <x v="0"/>
    <m/>
  </r>
  <r>
    <n v="5279"/>
    <x v="0"/>
    <x v="0"/>
    <x v="0"/>
    <x v="0"/>
    <x v="7"/>
    <x v="56"/>
    <x v="0"/>
    <x v="0"/>
    <s v="Tesseramento"/>
    <x v="1"/>
    <x v="0"/>
    <x v="0"/>
    <m/>
  </r>
  <r>
    <n v="214965"/>
    <x v="0"/>
    <x v="1"/>
    <x v="0"/>
    <x v="1"/>
    <x v="7"/>
    <x v="37"/>
    <x v="0"/>
    <x v="0"/>
    <s v="Tesseramento"/>
    <x v="1"/>
    <x v="0"/>
    <x v="0"/>
    <m/>
  </r>
  <r>
    <n v="70812"/>
    <x v="0"/>
    <x v="0"/>
    <x v="0"/>
    <x v="0"/>
    <x v="7"/>
    <x v="150"/>
    <x v="0"/>
    <x v="0"/>
    <s v="Tesseramento"/>
    <x v="1"/>
    <x v="0"/>
    <x v="0"/>
    <m/>
  </r>
  <r>
    <n v="103906"/>
    <x v="0"/>
    <x v="0"/>
    <x v="0"/>
    <x v="0"/>
    <x v="17"/>
    <x v="159"/>
    <x v="0"/>
    <x v="0"/>
    <s v="Tesseramento"/>
    <x v="1"/>
    <x v="0"/>
    <x v="0"/>
    <m/>
  </r>
  <r>
    <n v="105429"/>
    <x v="0"/>
    <x v="0"/>
    <x v="0"/>
    <x v="0"/>
    <x v="7"/>
    <x v="37"/>
    <x v="0"/>
    <x v="0"/>
    <s v="Tesseramento"/>
    <x v="1"/>
    <x v="0"/>
    <x v="0"/>
    <m/>
  </r>
  <r>
    <n v="6067"/>
    <x v="0"/>
    <x v="0"/>
    <x v="0"/>
    <x v="2"/>
    <x v="7"/>
    <x v="150"/>
    <x v="0"/>
    <x v="0"/>
    <s v="Tesseramento"/>
    <x v="1"/>
    <x v="4"/>
    <x v="0"/>
    <m/>
  </r>
  <r>
    <n v="79666"/>
    <x v="0"/>
    <x v="0"/>
    <x v="0"/>
    <x v="2"/>
    <x v="7"/>
    <x v="150"/>
    <x v="0"/>
    <x v="0"/>
    <s v="Tesseramento"/>
    <x v="1"/>
    <x v="4"/>
    <x v="0"/>
    <m/>
  </r>
  <r>
    <n v="217332"/>
    <x v="0"/>
    <x v="0"/>
    <x v="0"/>
    <x v="0"/>
    <x v="7"/>
    <x v="37"/>
    <x v="0"/>
    <x v="1"/>
    <s v="Tesseramento"/>
    <x v="1"/>
    <x v="1"/>
    <x v="0"/>
    <m/>
  </r>
  <r>
    <n v="39323"/>
    <x v="0"/>
    <x v="0"/>
    <x v="0"/>
    <x v="0"/>
    <x v="7"/>
    <x v="150"/>
    <x v="0"/>
    <x v="0"/>
    <s v="Tesseramento"/>
    <x v="1"/>
    <x v="4"/>
    <x v="0"/>
    <m/>
  </r>
  <r>
    <n v="189783"/>
    <x v="0"/>
    <x v="0"/>
    <x v="0"/>
    <x v="0"/>
    <x v="7"/>
    <x v="37"/>
    <x v="0"/>
    <x v="0"/>
    <s v="Tesseramento"/>
    <x v="1"/>
    <x v="0"/>
    <x v="0"/>
    <m/>
  </r>
  <r>
    <n v="5654"/>
    <x v="0"/>
    <x v="0"/>
    <x v="0"/>
    <x v="0"/>
    <x v="7"/>
    <x v="150"/>
    <x v="0"/>
    <x v="0"/>
    <s v="Tesseramento"/>
    <x v="1"/>
    <x v="4"/>
    <x v="0"/>
    <m/>
  </r>
  <r>
    <n v="22110"/>
    <x v="0"/>
    <x v="0"/>
    <x v="0"/>
    <x v="0"/>
    <x v="7"/>
    <x v="150"/>
    <x v="0"/>
    <x v="0"/>
    <s v="Tesseramento"/>
    <x v="1"/>
    <x v="0"/>
    <x v="0"/>
    <m/>
  </r>
  <r>
    <n v="224663"/>
    <x v="0"/>
    <x v="0"/>
    <x v="0"/>
    <x v="0"/>
    <x v="7"/>
    <x v="37"/>
    <x v="0"/>
    <x v="0"/>
    <s v="Tesseramento"/>
    <x v="1"/>
    <x v="0"/>
    <x v="0"/>
    <m/>
  </r>
  <r>
    <n v="224664"/>
    <x v="1"/>
    <x v="0"/>
    <x v="0"/>
    <x v="0"/>
    <x v="7"/>
    <x v="37"/>
    <x v="0"/>
    <x v="0"/>
    <s v="Tesseramento"/>
    <x v="1"/>
    <x v="5"/>
    <x v="0"/>
    <m/>
  </r>
  <r>
    <n v="190046"/>
    <x v="0"/>
    <x v="0"/>
    <x v="0"/>
    <x v="0"/>
    <x v="7"/>
    <x v="150"/>
    <x v="0"/>
    <x v="0"/>
    <s v="Tesseramento"/>
    <x v="1"/>
    <x v="0"/>
    <x v="0"/>
    <m/>
  </r>
  <r>
    <n v="106257"/>
    <x v="0"/>
    <x v="0"/>
    <x v="0"/>
    <x v="0"/>
    <x v="7"/>
    <x v="150"/>
    <x v="0"/>
    <x v="0"/>
    <s v="Tesseramento"/>
    <x v="1"/>
    <x v="4"/>
    <x v="0"/>
    <m/>
  </r>
  <r>
    <n v="224660"/>
    <x v="0"/>
    <x v="0"/>
    <x v="0"/>
    <x v="0"/>
    <x v="7"/>
    <x v="37"/>
    <x v="0"/>
    <x v="1"/>
    <s v="Tesseramento"/>
    <x v="1"/>
    <x v="0"/>
    <x v="0"/>
    <m/>
  </r>
  <r>
    <n v="7454"/>
    <x v="0"/>
    <x v="0"/>
    <x v="0"/>
    <x v="0"/>
    <x v="7"/>
    <x v="37"/>
    <x v="0"/>
    <x v="0"/>
    <s v="Tesseramento"/>
    <x v="1"/>
    <x v="0"/>
    <x v="0"/>
    <m/>
  </r>
  <r>
    <n v="5663"/>
    <x v="0"/>
    <x v="0"/>
    <x v="0"/>
    <x v="0"/>
    <x v="7"/>
    <x v="150"/>
    <x v="0"/>
    <x v="0"/>
    <s v="Tesseramento"/>
    <x v="1"/>
    <x v="4"/>
    <x v="0"/>
    <m/>
  </r>
  <r>
    <n v="44840"/>
    <x v="0"/>
    <x v="0"/>
    <x v="0"/>
    <x v="0"/>
    <x v="7"/>
    <x v="150"/>
    <x v="0"/>
    <x v="1"/>
    <s v="Tesseramento"/>
    <x v="1"/>
    <x v="3"/>
    <x v="0"/>
    <m/>
  </r>
  <r>
    <n v="5650"/>
    <x v="0"/>
    <x v="0"/>
    <x v="0"/>
    <x v="3"/>
    <x v="7"/>
    <x v="150"/>
    <x v="0"/>
    <x v="1"/>
    <s v="Tesseramento"/>
    <x v="1"/>
    <x v="4"/>
    <x v="0"/>
    <m/>
  </r>
  <r>
    <n v="190049"/>
    <x v="0"/>
    <x v="0"/>
    <x v="0"/>
    <x v="0"/>
    <x v="7"/>
    <x v="150"/>
    <x v="0"/>
    <x v="1"/>
    <s v="Tesseramento"/>
    <x v="1"/>
    <x v="0"/>
    <x v="0"/>
    <m/>
  </r>
  <r>
    <n v="5664"/>
    <x v="0"/>
    <x v="0"/>
    <x v="0"/>
    <x v="2"/>
    <x v="7"/>
    <x v="150"/>
    <x v="0"/>
    <x v="1"/>
    <s v="Tesseramento"/>
    <x v="1"/>
    <x v="4"/>
    <x v="0"/>
    <m/>
  </r>
  <r>
    <n v="149145"/>
    <x v="0"/>
    <x v="0"/>
    <x v="0"/>
    <x v="0"/>
    <x v="7"/>
    <x v="56"/>
    <x v="0"/>
    <x v="1"/>
    <s v="Tesseramento"/>
    <x v="1"/>
    <x v="0"/>
    <x v="0"/>
    <m/>
  </r>
  <r>
    <n v="154778"/>
    <x v="0"/>
    <x v="0"/>
    <x v="0"/>
    <x v="2"/>
    <x v="7"/>
    <x v="150"/>
    <x v="0"/>
    <x v="1"/>
    <s v="Tesseramento"/>
    <x v="1"/>
    <x v="3"/>
    <x v="0"/>
    <m/>
  </r>
  <r>
    <n v="197877"/>
    <x v="1"/>
    <x v="1"/>
    <x v="0"/>
    <x v="3"/>
    <x v="7"/>
    <x v="56"/>
    <x v="0"/>
    <x v="1"/>
    <s v="Tesseramento"/>
    <x v="1"/>
    <x v="5"/>
    <x v="0"/>
    <m/>
  </r>
  <r>
    <n v="185092"/>
    <x v="0"/>
    <x v="1"/>
    <x v="0"/>
    <x v="0"/>
    <x v="7"/>
    <x v="56"/>
    <x v="0"/>
    <x v="0"/>
    <s v="Tesseramento"/>
    <x v="1"/>
    <x v="0"/>
    <x v="0"/>
    <m/>
  </r>
  <r>
    <n v="154763"/>
    <x v="0"/>
    <x v="0"/>
    <x v="0"/>
    <x v="0"/>
    <x v="7"/>
    <x v="56"/>
    <x v="0"/>
    <x v="1"/>
    <s v="Tesseramento"/>
    <x v="1"/>
    <x v="0"/>
    <x v="0"/>
    <m/>
  </r>
  <r>
    <n v="16040"/>
    <x v="0"/>
    <x v="0"/>
    <x v="0"/>
    <x v="0"/>
    <x v="7"/>
    <x v="150"/>
    <x v="0"/>
    <x v="0"/>
    <s v="Tesseramento"/>
    <x v="1"/>
    <x v="3"/>
    <x v="0"/>
    <m/>
  </r>
  <r>
    <n v="137711"/>
    <x v="0"/>
    <x v="0"/>
    <x v="0"/>
    <x v="0"/>
    <x v="4"/>
    <x v="249"/>
    <x v="0"/>
    <x v="1"/>
    <s v="Tesseramento"/>
    <x v="1"/>
    <x v="3"/>
    <x v="0"/>
    <m/>
  </r>
  <r>
    <n v="156108"/>
    <x v="1"/>
    <x v="0"/>
    <x v="0"/>
    <x v="2"/>
    <x v="4"/>
    <x v="249"/>
    <x v="0"/>
    <x v="0"/>
    <s v="Tesseramento"/>
    <x v="1"/>
    <x v="7"/>
    <x v="0"/>
    <m/>
  </r>
  <r>
    <n v="167240"/>
    <x v="0"/>
    <x v="0"/>
    <x v="0"/>
    <x v="0"/>
    <x v="4"/>
    <x v="249"/>
    <x v="0"/>
    <x v="0"/>
    <s v="Tesseramento"/>
    <x v="1"/>
    <x v="1"/>
    <x v="0"/>
    <m/>
  </r>
  <r>
    <n v="39325"/>
    <x v="0"/>
    <x v="0"/>
    <x v="0"/>
    <x v="0"/>
    <x v="7"/>
    <x v="150"/>
    <x v="0"/>
    <x v="1"/>
    <s v="Tesseramento"/>
    <x v="1"/>
    <x v="0"/>
    <x v="0"/>
    <m/>
  </r>
  <r>
    <n v="63128"/>
    <x v="0"/>
    <x v="0"/>
    <x v="0"/>
    <x v="2"/>
    <x v="7"/>
    <x v="150"/>
    <x v="0"/>
    <x v="1"/>
    <s v="Tesseramento"/>
    <x v="1"/>
    <x v="1"/>
    <x v="0"/>
    <m/>
  </r>
  <r>
    <n v="162993"/>
    <x v="0"/>
    <x v="0"/>
    <x v="0"/>
    <x v="0"/>
    <x v="4"/>
    <x v="249"/>
    <x v="0"/>
    <x v="0"/>
    <s v="Tesseramento"/>
    <x v="1"/>
    <x v="0"/>
    <x v="0"/>
    <m/>
  </r>
  <r>
    <n v="5673"/>
    <x v="0"/>
    <x v="0"/>
    <x v="0"/>
    <x v="0"/>
    <x v="7"/>
    <x v="150"/>
    <x v="0"/>
    <x v="0"/>
    <s v="Tesseramento"/>
    <x v="1"/>
    <x v="3"/>
    <x v="0"/>
    <m/>
  </r>
  <r>
    <n v="236111"/>
    <x v="0"/>
    <x v="1"/>
    <x v="1"/>
    <x v="1"/>
    <x v="7"/>
    <x v="37"/>
    <x v="0"/>
    <x v="0"/>
    <s v="Tesseramento"/>
    <x v="1"/>
    <x v="0"/>
    <x v="0"/>
    <m/>
  </r>
  <r>
    <n v="5675"/>
    <x v="0"/>
    <x v="0"/>
    <x v="0"/>
    <x v="0"/>
    <x v="7"/>
    <x v="150"/>
    <x v="0"/>
    <x v="0"/>
    <s v="Tesseramento"/>
    <x v="1"/>
    <x v="4"/>
    <x v="0"/>
    <m/>
  </r>
  <r>
    <n v="117742"/>
    <x v="0"/>
    <x v="0"/>
    <x v="0"/>
    <x v="0"/>
    <x v="7"/>
    <x v="150"/>
    <x v="0"/>
    <x v="1"/>
    <s v="Tesseramento"/>
    <x v="1"/>
    <x v="4"/>
    <x v="0"/>
    <m/>
  </r>
  <r>
    <n v="108462"/>
    <x v="0"/>
    <x v="0"/>
    <x v="0"/>
    <x v="0"/>
    <x v="4"/>
    <x v="249"/>
    <x v="0"/>
    <x v="1"/>
    <s v="Tesseramento"/>
    <x v="1"/>
    <x v="0"/>
    <x v="0"/>
    <m/>
  </r>
  <r>
    <n v="147061"/>
    <x v="0"/>
    <x v="0"/>
    <x v="0"/>
    <x v="0"/>
    <x v="1"/>
    <x v="324"/>
    <x v="0"/>
    <x v="0"/>
    <s v="Tesseramento"/>
    <x v="1"/>
    <x v="0"/>
    <x v="0"/>
    <m/>
  </r>
  <r>
    <n v="145990"/>
    <x v="0"/>
    <x v="0"/>
    <x v="0"/>
    <x v="0"/>
    <x v="4"/>
    <x v="249"/>
    <x v="0"/>
    <x v="0"/>
    <s v="Tesseramento"/>
    <x v="1"/>
    <x v="0"/>
    <x v="0"/>
    <m/>
  </r>
  <r>
    <n v="96516"/>
    <x v="0"/>
    <x v="0"/>
    <x v="0"/>
    <x v="1"/>
    <x v="7"/>
    <x v="150"/>
    <x v="0"/>
    <x v="1"/>
    <s v="Tesseramento"/>
    <x v="1"/>
    <x v="3"/>
    <x v="0"/>
    <m/>
  </r>
  <r>
    <n v="147060"/>
    <x v="1"/>
    <x v="0"/>
    <x v="0"/>
    <x v="0"/>
    <x v="1"/>
    <x v="324"/>
    <x v="0"/>
    <x v="0"/>
    <s v="Tesseramento"/>
    <x v="1"/>
    <x v="2"/>
    <x v="0"/>
    <m/>
  </r>
  <r>
    <n v="28529"/>
    <x v="0"/>
    <x v="0"/>
    <x v="0"/>
    <x v="2"/>
    <x v="7"/>
    <x v="150"/>
    <x v="0"/>
    <x v="1"/>
    <s v="Tesseramento"/>
    <x v="1"/>
    <x v="3"/>
    <x v="0"/>
    <m/>
  </r>
  <r>
    <n v="157868"/>
    <x v="0"/>
    <x v="0"/>
    <x v="0"/>
    <x v="0"/>
    <x v="4"/>
    <x v="249"/>
    <x v="0"/>
    <x v="0"/>
    <s v="Tesseramento"/>
    <x v="1"/>
    <x v="0"/>
    <x v="0"/>
    <m/>
  </r>
  <r>
    <n v="27567"/>
    <x v="0"/>
    <x v="0"/>
    <x v="0"/>
    <x v="0"/>
    <x v="7"/>
    <x v="56"/>
    <x v="0"/>
    <x v="0"/>
    <s v="Tesseramento"/>
    <x v="1"/>
    <x v="3"/>
    <x v="0"/>
    <m/>
  </r>
  <r>
    <n v="5676"/>
    <x v="0"/>
    <x v="0"/>
    <x v="0"/>
    <x v="2"/>
    <x v="7"/>
    <x v="150"/>
    <x v="0"/>
    <x v="1"/>
    <s v="Tesseramento"/>
    <x v="1"/>
    <x v="4"/>
    <x v="0"/>
    <m/>
  </r>
  <r>
    <n v="142702"/>
    <x v="0"/>
    <x v="0"/>
    <x v="0"/>
    <x v="0"/>
    <x v="4"/>
    <x v="249"/>
    <x v="0"/>
    <x v="0"/>
    <s v="Tesseramento"/>
    <x v="1"/>
    <x v="3"/>
    <x v="0"/>
    <m/>
  </r>
  <r>
    <n v="5679"/>
    <x v="0"/>
    <x v="0"/>
    <x v="0"/>
    <x v="3"/>
    <x v="7"/>
    <x v="150"/>
    <x v="0"/>
    <x v="0"/>
    <s v="Tesseramento"/>
    <x v="1"/>
    <x v="4"/>
    <x v="0"/>
    <m/>
  </r>
  <r>
    <n v="144359"/>
    <x v="0"/>
    <x v="0"/>
    <x v="0"/>
    <x v="0"/>
    <x v="4"/>
    <x v="249"/>
    <x v="0"/>
    <x v="1"/>
    <s v="Tesseramento"/>
    <x v="1"/>
    <x v="1"/>
    <x v="0"/>
    <m/>
  </r>
  <r>
    <n v="141867"/>
    <x v="0"/>
    <x v="0"/>
    <x v="0"/>
    <x v="0"/>
    <x v="4"/>
    <x v="249"/>
    <x v="0"/>
    <x v="0"/>
    <s v="Tesseramento"/>
    <x v="1"/>
    <x v="1"/>
    <x v="0"/>
    <m/>
  </r>
  <r>
    <n v="140410"/>
    <x v="0"/>
    <x v="0"/>
    <x v="0"/>
    <x v="0"/>
    <x v="4"/>
    <x v="249"/>
    <x v="0"/>
    <x v="0"/>
    <s v="Tesseramento"/>
    <x v="1"/>
    <x v="3"/>
    <x v="0"/>
    <m/>
  </r>
  <r>
    <n v="225588"/>
    <x v="0"/>
    <x v="0"/>
    <x v="0"/>
    <x v="4"/>
    <x v="4"/>
    <x v="249"/>
    <x v="0"/>
    <x v="0"/>
    <s v="Tesseramento"/>
    <x v="1"/>
    <x v="3"/>
    <x v="0"/>
    <m/>
  </r>
  <r>
    <n v="132019"/>
    <x v="0"/>
    <x v="0"/>
    <x v="0"/>
    <x v="4"/>
    <x v="4"/>
    <x v="249"/>
    <x v="0"/>
    <x v="0"/>
    <s v="Tesseramento"/>
    <x v="1"/>
    <x v="1"/>
    <x v="0"/>
    <m/>
  </r>
  <r>
    <n v="23832"/>
    <x v="0"/>
    <x v="0"/>
    <x v="0"/>
    <x v="0"/>
    <x v="4"/>
    <x v="249"/>
    <x v="0"/>
    <x v="0"/>
    <s v="Tesseramento"/>
    <x v="1"/>
    <x v="0"/>
    <x v="0"/>
    <m/>
  </r>
  <r>
    <n v="5684"/>
    <x v="0"/>
    <x v="0"/>
    <x v="0"/>
    <x v="0"/>
    <x v="7"/>
    <x v="150"/>
    <x v="0"/>
    <x v="0"/>
    <s v="Tesseramento"/>
    <x v="1"/>
    <x v="4"/>
    <x v="0"/>
    <m/>
  </r>
  <r>
    <n v="5683"/>
    <x v="0"/>
    <x v="0"/>
    <x v="0"/>
    <x v="0"/>
    <x v="7"/>
    <x v="150"/>
    <x v="0"/>
    <x v="1"/>
    <s v="Tesseramento"/>
    <x v="1"/>
    <x v="0"/>
    <x v="0"/>
    <m/>
  </r>
  <r>
    <n v="5682"/>
    <x v="0"/>
    <x v="0"/>
    <x v="0"/>
    <x v="2"/>
    <x v="7"/>
    <x v="150"/>
    <x v="0"/>
    <x v="0"/>
    <s v="Tesseramento"/>
    <x v="1"/>
    <x v="0"/>
    <x v="0"/>
    <m/>
  </r>
  <r>
    <n v="73059"/>
    <x v="0"/>
    <x v="0"/>
    <x v="0"/>
    <x v="0"/>
    <x v="7"/>
    <x v="150"/>
    <x v="0"/>
    <x v="0"/>
    <s v="Tesseramento"/>
    <x v="1"/>
    <x v="4"/>
    <x v="0"/>
    <m/>
  </r>
  <r>
    <n v="5688"/>
    <x v="0"/>
    <x v="0"/>
    <x v="0"/>
    <x v="0"/>
    <x v="7"/>
    <x v="150"/>
    <x v="0"/>
    <x v="0"/>
    <s v="Tesseramento"/>
    <x v="1"/>
    <x v="4"/>
    <x v="0"/>
    <m/>
  </r>
  <r>
    <n v="29537"/>
    <x v="0"/>
    <x v="0"/>
    <x v="0"/>
    <x v="0"/>
    <x v="7"/>
    <x v="150"/>
    <x v="0"/>
    <x v="1"/>
    <s v="Tesseramento"/>
    <x v="1"/>
    <x v="0"/>
    <x v="0"/>
    <m/>
  </r>
  <r>
    <n v="62667"/>
    <x v="0"/>
    <x v="0"/>
    <x v="0"/>
    <x v="0"/>
    <x v="7"/>
    <x v="150"/>
    <x v="0"/>
    <x v="1"/>
    <s v="Tesseramento"/>
    <x v="1"/>
    <x v="4"/>
    <x v="0"/>
    <m/>
  </r>
  <r>
    <n v="102073"/>
    <x v="0"/>
    <x v="0"/>
    <x v="0"/>
    <x v="0"/>
    <x v="7"/>
    <x v="150"/>
    <x v="0"/>
    <x v="1"/>
    <s v="Tesseramento"/>
    <x v="1"/>
    <x v="3"/>
    <x v="0"/>
    <m/>
  </r>
  <r>
    <n v="5681"/>
    <x v="0"/>
    <x v="0"/>
    <x v="0"/>
    <x v="0"/>
    <x v="7"/>
    <x v="150"/>
    <x v="0"/>
    <x v="1"/>
    <s v="Tesseramento"/>
    <x v="1"/>
    <x v="4"/>
    <x v="0"/>
    <m/>
  </r>
  <r>
    <n v="196006"/>
    <x v="0"/>
    <x v="0"/>
    <x v="0"/>
    <x v="0"/>
    <x v="7"/>
    <x v="56"/>
    <x v="0"/>
    <x v="0"/>
    <s v="Tesseramento"/>
    <x v="1"/>
    <x v="1"/>
    <x v="0"/>
    <m/>
  </r>
  <r>
    <n v="5689"/>
    <x v="0"/>
    <x v="0"/>
    <x v="0"/>
    <x v="0"/>
    <x v="7"/>
    <x v="150"/>
    <x v="0"/>
    <x v="1"/>
    <s v="Tesseramento"/>
    <x v="1"/>
    <x v="4"/>
    <x v="0"/>
    <m/>
  </r>
  <r>
    <n v="20303"/>
    <x v="0"/>
    <x v="0"/>
    <x v="0"/>
    <x v="0"/>
    <x v="7"/>
    <x v="51"/>
    <x v="0"/>
    <x v="0"/>
    <s v="Tesseramento"/>
    <x v="1"/>
    <x v="0"/>
    <x v="0"/>
    <m/>
  </r>
  <r>
    <n v="102074"/>
    <x v="0"/>
    <x v="0"/>
    <x v="0"/>
    <x v="2"/>
    <x v="7"/>
    <x v="150"/>
    <x v="0"/>
    <x v="1"/>
    <s v="Tesseramento"/>
    <x v="1"/>
    <x v="1"/>
    <x v="0"/>
    <m/>
  </r>
  <r>
    <n v="20305"/>
    <x v="0"/>
    <x v="0"/>
    <x v="0"/>
    <x v="0"/>
    <x v="7"/>
    <x v="51"/>
    <x v="0"/>
    <x v="0"/>
    <s v="Tesseramento"/>
    <x v="1"/>
    <x v="1"/>
    <x v="0"/>
    <m/>
  </r>
  <r>
    <n v="74599"/>
    <x v="0"/>
    <x v="0"/>
    <x v="0"/>
    <x v="0"/>
    <x v="4"/>
    <x v="249"/>
    <x v="0"/>
    <x v="0"/>
    <s v="Tesseramento"/>
    <x v="1"/>
    <x v="3"/>
    <x v="0"/>
    <m/>
  </r>
  <r>
    <n v="147520"/>
    <x v="0"/>
    <x v="0"/>
    <x v="0"/>
    <x v="2"/>
    <x v="7"/>
    <x v="51"/>
    <x v="0"/>
    <x v="1"/>
    <s v="Tesseramento"/>
    <x v="1"/>
    <x v="3"/>
    <x v="0"/>
    <m/>
  </r>
  <r>
    <n v="204842"/>
    <x v="0"/>
    <x v="0"/>
    <x v="0"/>
    <x v="0"/>
    <x v="4"/>
    <x v="249"/>
    <x v="0"/>
    <x v="0"/>
    <s v="Tesseramento"/>
    <x v="1"/>
    <x v="3"/>
    <x v="0"/>
    <m/>
  </r>
  <r>
    <n v="159397"/>
    <x v="0"/>
    <x v="0"/>
    <x v="0"/>
    <x v="0"/>
    <x v="4"/>
    <x v="249"/>
    <x v="0"/>
    <x v="0"/>
    <s v="Tesseramento"/>
    <x v="1"/>
    <x v="0"/>
    <x v="0"/>
    <m/>
  </r>
  <r>
    <n v="64625"/>
    <x v="0"/>
    <x v="0"/>
    <x v="0"/>
    <x v="0"/>
    <x v="1"/>
    <x v="48"/>
    <x v="0"/>
    <x v="0"/>
    <s v="Tesseramento"/>
    <x v="1"/>
    <x v="4"/>
    <x v="0"/>
    <m/>
  </r>
  <r>
    <n v="130057"/>
    <x v="0"/>
    <x v="0"/>
    <x v="0"/>
    <x v="0"/>
    <x v="4"/>
    <x v="249"/>
    <x v="0"/>
    <x v="0"/>
    <s v="Tesseramento"/>
    <x v="1"/>
    <x v="4"/>
    <x v="0"/>
    <m/>
  </r>
  <r>
    <n v="223476"/>
    <x v="0"/>
    <x v="0"/>
    <x v="0"/>
    <x v="1"/>
    <x v="4"/>
    <x v="249"/>
    <x v="0"/>
    <x v="0"/>
    <s v="Tesseramento"/>
    <x v="1"/>
    <x v="3"/>
    <x v="0"/>
    <m/>
  </r>
  <r>
    <n v="223475"/>
    <x v="0"/>
    <x v="0"/>
    <x v="0"/>
    <x v="1"/>
    <x v="4"/>
    <x v="249"/>
    <x v="0"/>
    <x v="0"/>
    <s v="Tesseramento"/>
    <x v="1"/>
    <x v="3"/>
    <x v="0"/>
    <m/>
  </r>
  <r>
    <n v="214440"/>
    <x v="0"/>
    <x v="1"/>
    <x v="0"/>
    <x v="3"/>
    <x v="7"/>
    <x v="37"/>
    <x v="0"/>
    <x v="0"/>
    <s v="Tesseramento"/>
    <x v="1"/>
    <x v="1"/>
    <x v="0"/>
    <m/>
  </r>
  <r>
    <n v="225426"/>
    <x v="0"/>
    <x v="1"/>
    <x v="0"/>
    <x v="3"/>
    <x v="7"/>
    <x v="37"/>
    <x v="0"/>
    <x v="0"/>
    <s v="Tesseramento"/>
    <x v="1"/>
    <x v="1"/>
    <x v="0"/>
    <m/>
  </r>
  <r>
    <n v="231167"/>
    <x v="0"/>
    <x v="0"/>
    <x v="0"/>
    <x v="0"/>
    <x v="4"/>
    <x v="249"/>
    <x v="0"/>
    <x v="0"/>
    <s v="Tesseramento"/>
    <x v="1"/>
    <x v="3"/>
    <x v="0"/>
    <m/>
  </r>
  <r>
    <n v="137430"/>
    <x v="0"/>
    <x v="0"/>
    <x v="0"/>
    <x v="0"/>
    <x v="4"/>
    <x v="249"/>
    <x v="0"/>
    <x v="0"/>
    <s v="Tesseramento"/>
    <x v="1"/>
    <x v="4"/>
    <x v="0"/>
    <m/>
  </r>
  <r>
    <n v="115631"/>
    <x v="0"/>
    <x v="0"/>
    <x v="0"/>
    <x v="0"/>
    <x v="4"/>
    <x v="249"/>
    <x v="0"/>
    <x v="0"/>
    <s v="Tesseramento"/>
    <x v="1"/>
    <x v="4"/>
    <x v="0"/>
    <m/>
  </r>
  <r>
    <n v="235937"/>
    <x v="1"/>
    <x v="0"/>
    <x v="1"/>
    <x v="2"/>
    <x v="2"/>
    <x v="53"/>
    <x v="0"/>
    <x v="0"/>
    <s v="Tesseramento"/>
    <x v="1"/>
    <x v="5"/>
    <x v="0"/>
    <m/>
  </r>
  <r>
    <n v="135072"/>
    <x v="0"/>
    <x v="0"/>
    <x v="0"/>
    <x v="3"/>
    <x v="4"/>
    <x v="249"/>
    <x v="0"/>
    <x v="1"/>
    <s v="Tesseramento"/>
    <x v="1"/>
    <x v="4"/>
    <x v="0"/>
    <m/>
  </r>
  <r>
    <n v="155803"/>
    <x v="0"/>
    <x v="0"/>
    <x v="0"/>
    <x v="0"/>
    <x v="7"/>
    <x v="15"/>
    <x v="0"/>
    <x v="0"/>
    <s v="Tesseramento"/>
    <x v="2"/>
    <x v="0"/>
    <x v="0"/>
    <m/>
  </r>
  <r>
    <n v="189754"/>
    <x v="0"/>
    <x v="0"/>
    <x v="0"/>
    <x v="0"/>
    <x v="4"/>
    <x v="249"/>
    <x v="0"/>
    <x v="0"/>
    <s v="Tesseramento"/>
    <x v="1"/>
    <x v="0"/>
    <x v="0"/>
    <m/>
  </r>
  <r>
    <n v="112562"/>
    <x v="0"/>
    <x v="0"/>
    <x v="0"/>
    <x v="0"/>
    <x v="15"/>
    <x v="72"/>
    <x v="0"/>
    <x v="0"/>
    <s v="Tesseramento"/>
    <x v="1"/>
    <x v="0"/>
    <x v="0"/>
    <m/>
  </r>
  <r>
    <n v="217422"/>
    <x v="0"/>
    <x v="0"/>
    <x v="0"/>
    <x v="0"/>
    <x v="4"/>
    <x v="249"/>
    <x v="0"/>
    <x v="0"/>
    <s v="Tesseramento"/>
    <x v="1"/>
    <x v="0"/>
    <x v="0"/>
    <m/>
  </r>
  <r>
    <n v="181611"/>
    <x v="1"/>
    <x v="0"/>
    <x v="0"/>
    <x v="0"/>
    <x v="7"/>
    <x v="15"/>
    <x v="0"/>
    <x v="0"/>
    <s v="Tesseramento"/>
    <x v="2"/>
    <x v="2"/>
    <x v="0"/>
    <m/>
  </r>
  <r>
    <n v="27184"/>
    <x v="0"/>
    <x v="0"/>
    <x v="0"/>
    <x v="0"/>
    <x v="4"/>
    <x v="249"/>
    <x v="0"/>
    <x v="1"/>
    <s v="Tesseramento"/>
    <x v="1"/>
    <x v="4"/>
    <x v="0"/>
    <m/>
  </r>
  <r>
    <n v="140806"/>
    <x v="0"/>
    <x v="0"/>
    <x v="0"/>
    <x v="0"/>
    <x v="4"/>
    <x v="249"/>
    <x v="0"/>
    <x v="1"/>
    <s v="Tesseramento"/>
    <x v="1"/>
    <x v="3"/>
    <x v="0"/>
    <m/>
  </r>
  <r>
    <n v="192357"/>
    <x v="0"/>
    <x v="0"/>
    <x v="0"/>
    <x v="0"/>
    <x v="7"/>
    <x v="15"/>
    <x v="0"/>
    <x v="1"/>
    <s v="Tesseramento"/>
    <x v="2"/>
    <x v="0"/>
    <x v="0"/>
    <m/>
  </r>
  <r>
    <n v="42447"/>
    <x v="0"/>
    <x v="0"/>
    <x v="0"/>
    <x v="0"/>
    <x v="9"/>
    <x v="19"/>
    <x v="0"/>
    <x v="1"/>
    <s v="Tesseramento"/>
    <x v="1"/>
    <x v="4"/>
    <x v="0"/>
    <m/>
  </r>
  <r>
    <n v="167690"/>
    <x v="0"/>
    <x v="0"/>
    <x v="0"/>
    <x v="0"/>
    <x v="4"/>
    <x v="249"/>
    <x v="0"/>
    <x v="0"/>
    <s v="Tesseramento"/>
    <x v="1"/>
    <x v="3"/>
    <x v="0"/>
    <m/>
  </r>
  <r>
    <n v="230299"/>
    <x v="1"/>
    <x v="0"/>
    <x v="0"/>
    <x v="3"/>
    <x v="2"/>
    <x v="53"/>
    <x v="0"/>
    <x v="0"/>
    <s v="Tesseramento"/>
    <x v="1"/>
    <x v="5"/>
    <x v="0"/>
    <m/>
  </r>
  <r>
    <n v="147457"/>
    <x v="1"/>
    <x v="0"/>
    <x v="0"/>
    <x v="0"/>
    <x v="2"/>
    <x v="53"/>
    <x v="0"/>
    <x v="0"/>
    <s v="Tesseramento"/>
    <x v="1"/>
    <x v="6"/>
    <x v="0"/>
    <m/>
  </r>
  <r>
    <n v="197851"/>
    <x v="0"/>
    <x v="0"/>
    <x v="0"/>
    <x v="0"/>
    <x v="4"/>
    <x v="249"/>
    <x v="0"/>
    <x v="0"/>
    <s v="Tesseramento"/>
    <x v="1"/>
    <x v="1"/>
    <x v="0"/>
    <m/>
  </r>
  <r>
    <n v="115854"/>
    <x v="0"/>
    <x v="0"/>
    <x v="0"/>
    <x v="0"/>
    <x v="4"/>
    <x v="249"/>
    <x v="0"/>
    <x v="0"/>
    <s v="Tesseramento"/>
    <x v="1"/>
    <x v="0"/>
    <x v="0"/>
    <m/>
  </r>
  <r>
    <n v="121524"/>
    <x v="0"/>
    <x v="0"/>
    <x v="0"/>
    <x v="0"/>
    <x v="7"/>
    <x v="150"/>
    <x v="0"/>
    <x v="1"/>
    <s v="Tesseramento"/>
    <x v="1"/>
    <x v="3"/>
    <x v="0"/>
    <m/>
  </r>
  <r>
    <n v="207960"/>
    <x v="1"/>
    <x v="0"/>
    <x v="0"/>
    <x v="1"/>
    <x v="4"/>
    <x v="249"/>
    <x v="0"/>
    <x v="0"/>
    <s v="Tesseramento"/>
    <x v="1"/>
    <x v="5"/>
    <x v="0"/>
    <m/>
  </r>
  <r>
    <n v="190328"/>
    <x v="0"/>
    <x v="0"/>
    <x v="0"/>
    <x v="0"/>
    <x v="4"/>
    <x v="249"/>
    <x v="0"/>
    <x v="0"/>
    <s v="Tesseramento"/>
    <x v="1"/>
    <x v="3"/>
    <x v="0"/>
    <m/>
  </r>
  <r>
    <n v="190331"/>
    <x v="0"/>
    <x v="0"/>
    <x v="0"/>
    <x v="1"/>
    <x v="4"/>
    <x v="249"/>
    <x v="0"/>
    <x v="1"/>
    <s v="Tesseramento"/>
    <x v="1"/>
    <x v="3"/>
    <x v="0"/>
    <m/>
  </r>
  <r>
    <n v="229532"/>
    <x v="1"/>
    <x v="0"/>
    <x v="0"/>
    <x v="5"/>
    <x v="4"/>
    <x v="249"/>
    <x v="0"/>
    <x v="0"/>
    <s v="Tesseramento"/>
    <x v="1"/>
    <x v="7"/>
    <x v="0"/>
    <s v="B"/>
  </r>
  <r>
    <n v="5703"/>
    <x v="0"/>
    <x v="0"/>
    <x v="0"/>
    <x v="0"/>
    <x v="7"/>
    <x v="150"/>
    <x v="0"/>
    <x v="0"/>
    <s v="Tesseramento"/>
    <x v="1"/>
    <x v="4"/>
    <x v="0"/>
    <m/>
  </r>
  <r>
    <n v="112741"/>
    <x v="0"/>
    <x v="0"/>
    <x v="0"/>
    <x v="3"/>
    <x v="7"/>
    <x v="150"/>
    <x v="0"/>
    <x v="1"/>
    <s v="Tesseramento"/>
    <x v="1"/>
    <x v="0"/>
    <x v="0"/>
    <m/>
  </r>
  <r>
    <n v="106120"/>
    <x v="0"/>
    <x v="0"/>
    <x v="0"/>
    <x v="0"/>
    <x v="7"/>
    <x v="150"/>
    <x v="0"/>
    <x v="0"/>
    <s v="Tesseramento"/>
    <x v="1"/>
    <x v="4"/>
    <x v="0"/>
    <m/>
  </r>
  <r>
    <n v="96511"/>
    <x v="0"/>
    <x v="0"/>
    <x v="0"/>
    <x v="0"/>
    <x v="7"/>
    <x v="150"/>
    <x v="0"/>
    <x v="1"/>
    <s v="Tesseramento"/>
    <x v="1"/>
    <x v="3"/>
    <x v="0"/>
    <m/>
  </r>
  <r>
    <n v="96512"/>
    <x v="0"/>
    <x v="0"/>
    <x v="0"/>
    <x v="0"/>
    <x v="7"/>
    <x v="150"/>
    <x v="0"/>
    <x v="0"/>
    <s v="Tesseramento"/>
    <x v="1"/>
    <x v="0"/>
    <x v="0"/>
    <m/>
  </r>
  <r>
    <n v="88125"/>
    <x v="0"/>
    <x v="0"/>
    <x v="0"/>
    <x v="0"/>
    <x v="7"/>
    <x v="150"/>
    <x v="0"/>
    <x v="1"/>
    <s v="Tesseramento"/>
    <x v="1"/>
    <x v="0"/>
    <x v="0"/>
    <m/>
  </r>
  <r>
    <n v="5704"/>
    <x v="0"/>
    <x v="0"/>
    <x v="0"/>
    <x v="0"/>
    <x v="7"/>
    <x v="150"/>
    <x v="0"/>
    <x v="1"/>
    <s v="Tesseramento"/>
    <x v="1"/>
    <x v="4"/>
    <x v="0"/>
    <m/>
  </r>
  <r>
    <n v="5729"/>
    <x v="0"/>
    <x v="0"/>
    <x v="0"/>
    <x v="0"/>
    <x v="7"/>
    <x v="150"/>
    <x v="0"/>
    <x v="0"/>
    <s v="Tesseramento"/>
    <x v="1"/>
    <x v="0"/>
    <x v="0"/>
    <m/>
  </r>
  <r>
    <n v="104082"/>
    <x v="0"/>
    <x v="0"/>
    <x v="0"/>
    <x v="0"/>
    <x v="7"/>
    <x v="150"/>
    <x v="0"/>
    <x v="1"/>
    <s v="Tesseramento"/>
    <x v="1"/>
    <x v="3"/>
    <x v="0"/>
    <m/>
  </r>
  <r>
    <n v="185880"/>
    <x v="0"/>
    <x v="0"/>
    <x v="0"/>
    <x v="0"/>
    <x v="7"/>
    <x v="150"/>
    <x v="0"/>
    <x v="1"/>
    <s v="Tesseramento"/>
    <x v="1"/>
    <x v="4"/>
    <x v="0"/>
    <m/>
  </r>
  <r>
    <n v="6725"/>
    <x v="0"/>
    <x v="0"/>
    <x v="0"/>
    <x v="0"/>
    <x v="7"/>
    <x v="150"/>
    <x v="0"/>
    <x v="1"/>
    <s v="Tesseramento"/>
    <x v="1"/>
    <x v="4"/>
    <x v="0"/>
    <m/>
  </r>
  <r>
    <n v="5744"/>
    <x v="0"/>
    <x v="0"/>
    <x v="0"/>
    <x v="0"/>
    <x v="7"/>
    <x v="150"/>
    <x v="0"/>
    <x v="0"/>
    <s v="Tesseramento"/>
    <x v="1"/>
    <x v="4"/>
    <x v="0"/>
    <m/>
  </r>
  <r>
    <n v="162580"/>
    <x v="0"/>
    <x v="0"/>
    <x v="0"/>
    <x v="0"/>
    <x v="7"/>
    <x v="150"/>
    <x v="0"/>
    <x v="0"/>
    <s v="Tesseramento"/>
    <x v="1"/>
    <x v="4"/>
    <x v="0"/>
    <m/>
  </r>
  <r>
    <n v="143287"/>
    <x v="0"/>
    <x v="0"/>
    <x v="0"/>
    <x v="2"/>
    <x v="7"/>
    <x v="150"/>
    <x v="0"/>
    <x v="0"/>
    <s v="Tesseramento"/>
    <x v="1"/>
    <x v="4"/>
    <x v="0"/>
    <m/>
  </r>
  <r>
    <n v="4918"/>
    <x v="0"/>
    <x v="0"/>
    <x v="0"/>
    <x v="0"/>
    <x v="7"/>
    <x v="150"/>
    <x v="0"/>
    <x v="0"/>
    <s v="Tesseramento"/>
    <x v="1"/>
    <x v="4"/>
    <x v="0"/>
    <m/>
  </r>
  <r>
    <n v="57445"/>
    <x v="0"/>
    <x v="0"/>
    <x v="0"/>
    <x v="0"/>
    <x v="7"/>
    <x v="150"/>
    <x v="0"/>
    <x v="0"/>
    <s v="Tesseramento"/>
    <x v="1"/>
    <x v="1"/>
    <x v="0"/>
    <m/>
  </r>
  <r>
    <n v="57444"/>
    <x v="0"/>
    <x v="0"/>
    <x v="0"/>
    <x v="0"/>
    <x v="7"/>
    <x v="150"/>
    <x v="0"/>
    <x v="1"/>
    <s v="Tesseramento"/>
    <x v="1"/>
    <x v="1"/>
    <x v="0"/>
    <m/>
  </r>
  <r>
    <n v="145584"/>
    <x v="0"/>
    <x v="0"/>
    <x v="0"/>
    <x v="2"/>
    <x v="7"/>
    <x v="150"/>
    <x v="0"/>
    <x v="1"/>
    <s v="Tesseramento"/>
    <x v="1"/>
    <x v="0"/>
    <x v="0"/>
    <m/>
  </r>
  <r>
    <n v="75098"/>
    <x v="0"/>
    <x v="0"/>
    <x v="0"/>
    <x v="2"/>
    <x v="7"/>
    <x v="150"/>
    <x v="0"/>
    <x v="1"/>
    <s v="Tesseramento"/>
    <x v="1"/>
    <x v="3"/>
    <x v="0"/>
    <m/>
  </r>
  <r>
    <n v="117813"/>
    <x v="0"/>
    <x v="0"/>
    <x v="0"/>
    <x v="0"/>
    <x v="7"/>
    <x v="150"/>
    <x v="0"/>
    <x v="1"/>
    <s v="Tesseramento"/>
    <x v="1"/>
    <x v="4"/>
    <x v="0"/>
    <m/>
  </r>
  <r>
    <n v="5768"/>
    <x v="0"/>
    <x v="0"/>
    <x v="0"/>
    <x v="0"/>
    <x v="7"/>
    <x v="150"/>
    <x v="0"/>
    <x v="0"/>
    <s v="Tesseramento"/>
    <x v="1"/>
    <x v="3"/>
    <x v="0"/>
    <m/>
  </r>
  <r>
    <n v="186577"/>
    <x v="0"/>
    <x v="0"/>
    <x v="0"/>
    <x v="0"/>
    <x v="7"/>
    <x v="150"/>
    <x v="0"/>
    <x v="0"/>
    <s v="Tesseramento"/>
    <x v="1"/>
    <x v="3"/>
    <x v="0"/>
    <m/>
  </r>
  <r>
    <n v="5770"/>
    <x v="0"/>
    <x v="0"/>
    <x v="0"/>
    <x v="0"/>
    <x v="7"/>
    <x v="150"/>
    <x v="0"/>
    <x v="0"/>
    <s v="Tesseramento"/>
    <x v="1"/>
    <x v="4"/>
    <x v="0"/>
    <m/>
  </r>
  <r>
    <n v="5780"/>
    <x v="0"/>
    <x v="0"/>
    <x v="0"/>
    <x v="2"/>
    <x v="7"/>
    <x v="150"/>
    <x v="0"/>
    <x v="1"/>
    <s v="Tesseramento"/>
    <x v="1"/>
    <x v="4"/>
    <x v="0"/>
    <m/>
  </r>
  <r>
    <n v="159836"/>
    <x v="0"/>
    <x v="0"/>
    <x v="0"/>
    <x v="0"/>
    <x v="7"/>
    <x v="150"/>
    <x v="0"/>
    <x v="1"/>
    <s v="Tesseramento"/>
    <x v="1"/>
    <x v="0"/>
    <x v="0"/>
    <m/>
  </r>
  <r>
    <n v="170564"/>
    <x v="0"/>
    <x v="0"/>
    <x v="0"/>
    <x v="0"/>
    <x v="7"/>
    <x v="150"/>
    <x v="0"/>
    <x v="1"/>
    <s v="Tesseramento"/>
    <x v="1"/>
    <x v="0"/>
    <x v="0"/>
    <m/>
  </r>
  <r>
    <n v="146892"/>
    <x v="0"/>
    <x v="0"/>
    <x v="0"/>
    <x v="0"/>
    <x v="7"/>
    <x v="150"/>
    <x v="0"/>
    <x v="1"/>
    <s v="Tesseramento"/>
    <x v="1"/>
    <x v="3"/>
    <x v="0"/>
    <m/>
  </r>
  <r>
    <n v="9514"/>
    <x v="0"/>
    <x v="0"/>
    <x v="0"/>
    <x v="0"/>
    <x v="7"/>
    <x v="150"/>
    <x v="0"/>
    <x v="0"/>
    <s v="Tesseramento"/>
    <x v="1"/>
    <x v="0"/>
    <x v="0"/>
    <m/>
  </r>
  <r>
    <n v="14886"/>
    <x v="0"/>
    <x v="0"/>
    <x v="0"/>
    <x v="0"/>
    <x v="13"/>
    <x v="39"/>
    <x v="0"/>
    <x v="0"/>
    <s v="Tesseramento"/>
    <x v="0"/>
    <x v="0"/>
    <x v="0"/>
    <m/>
  </r>
  <r>
    <n v="9516"/>
    <x v="0"/>
    <x v="0"/>
    <x v="0"/>
    <x v="0"/>
    <x v="7"/>
    <x v="150"/>
    <x v="0"/>
    <x v="0"/>
    <s v="Tesseramento"/>
    <x v="1"/>
    <x v="3"/>
    <x v="0"/>
    <m/>
  </r>
  <r>
    <n v="5786"/>
    <x v="0"/>
    <x v="0"/>
    <x v="0"/>
    <x v="0"/>
    <x v="7"/>
    <x v="150"/>
    <x v="0"/>
    <x v="0"/>
    <s v="Tesseramento"/>
    <x v="1"/>
    <x v="4"/>
    <x v="0"/>
    <m/>
  </r>
  <r>
    <n v="5789"/>
    <x v="0"/>
    <x v="0"/>
    <x v="0"/>
    <x v="2"/>
    <x v="7"/>
    <x v="150"/>
    <x v="0"/>
    <x v="0"/>
    <s v="Tesseramento"/>
    <x v="1"/>
    <x v="0"/>
    <x v="0"/>
    <m/>
  </r>
  <r>
    <n v="161569"/>
    <x v="0"/>
    <x v="0"/>
    <x v="0"/>
    <x v="1"/>
    <x v="7"/>
    <x v="150"/>
    <x v="0"/>
    <x v="1"/>
    <s v="Tesseramento"/>
    <x v="1"/>
    <x v="4"/>
    <x v="0"/>
    <m/>
  </r>
  <r>
    <n v="203950"/>
    <x v="0"/>
    <x v="0"/>
    <x v="0"/>
    <x v="1"/>
    <x v="7"/>
    <x v="150"/>
    <x v="0"/>
    <x v="0"/>
    <s v="Tesseramento"/>
    <x v="1"/>
    <x v="4"/>
    <x v="0"/>
    <m/>
  </r>
  <r>
    <n v="95589"/>
    <x v="0"/>
    <x v="0"/>
    <x v="0"/>
    <x v="0"/>
    <x v="7"/>
    <x v="150"/>
    <x v="0"/>
    <x v="0"/>
    <s v="Tesseramento"/>
    <x v="1"/>
    <x v="3"/>
    <x v="0"/>
    <m/>
  </r>
  <r>
    <n v="143815"/>
    <x v="0"/>
    <x v="0"/>
    <x v="0"/>
    <x v="0"/>
    <x v="13"/>
    <x v="39"/>
    <x v="0"/>
    <x v="0"/>
    <s v="Tesseramento"/>
    <x v="0"/>
    <x v="0"/>
    <x v="0"/>
    <m/>
  </r>
  <r>
    <n v="127904"/>
    <x v="0"/>
    <x v="0"/>
    <x v="0"/>
    <x v="0"/>
    <x v="13"/>
    <x v="39"/>
    <x v="0"/>
    <x v="0"/>
    <s v="Tesseramento"/>
    <x v="0"/>
    <x v="0"/>
    <x v="0"/>
    <m/>
  </r>
  <r>
    <n v="235632"/>
    <x v="1"/>
    <x v="0"/>
    <x v="1"/>
    <x v="0"/>
    <x v="1"/>
    <x v="324"/>
    <x v="0"/>
    <x v="0"/>
    <s v="Tesseramento"/>
    <x v="1"/>
    <x v="5"/>
    <x v="0"/>
    <m/>
  </r>
  <r>
    <n v="235776"/>
    <x v="1"/>
    <x v="0"/>
    <x v="1"/>
    <x v="2"/>
    <x v="7"/>
    <x v="384"/>
    <x v="0"/>
    <x v="1"/>
    <s v="Tesseramento"/>
    <x v="1"/>
    <x v="5"/>
    <x v="0"/>
    <m/>
  </r>
  <r>
    <n v="9528"/>
    <x v="0"/>
    <x v="0"/>
    <x v="0"/>
    <x v="0"/>
    <x v="7"/>
    <x v="150"/>
    <x v="0"/>
    <x v="1"/>
    <s v="Tesseramento"/>
    <x v="1"/>
    <x v="3"/>
    <x v="0"/>
    <m/>
  </r>
  <r>
    <n v="232137"/>
    <x v="0"/>
    <x v="0"/>
    <x v="0"/>
    <x v="1"/>
    <x v="11"/>
    <x v="302"/>
    <x v="0"/>
    <x v="0"/>
    <s v="Tesseramento"/>
    <x v="1"/>
    <x v="3"/>
    <x v="0"/>
    <m/>
  </r>
  <r>
    <n v="22144"/>
    <x v="0"/>
    <x v="0"/>
    <x v="0"/>
    <x v="0"/>
    <x v="7"/>
    <x v="310"/>
    <x v="0"/>
    <x v="0"/>
    <s v="Tesseramento"/>
    <x v="1"/>
    <x v="3"/>
    <x v="0"/>
    <m/>
  </r>
  <r>
    <n v="187366"/>
    <x v="0"/>
    <x v="0"/>
    <x v="0"/>
    <x v="0"/>
    <x v="7"/>
    <x v="150"/>
    <x v="0"/>
    <x v="1"/>
    <s v="Tesseramento"/>
    <x v="1"/>
    <x v="0"/>
    <x v="0"/>
    <m/>
  </r>
  <r>
    <n v="103637"/>
    <x v="0"/>
    <x v="0"/>
    <x v="0"/>
    <x v="0"/>
    <x v="7"/>
    <x v="310"/>
    <x v="0"/>
    <x v="0"/>
    <s v="Tesseramento"/>
    <x v="1"/>
    <x v="4"/>
    <x v="0"/>
    <m/>
  </r>
  <r>
    <n v="205952"/>
    <x v="1"/>
    <x v="0"/>
    <x v="0"/>
    <x v="0"/>
    <x v="7"/>
    <x v="310"/>
    <x v="0"/>
    <x v="0"/>
    <s v="Tesseramento"/>
    <x v="1"/>
    <x v="5"/>
    <x v="0"/>
    <m/>
  </r>
  <r>
    <n v="66819"/>
    <x v="0"/>
    <x v="0"/>
    <x v="0"/>
    <x v="0"/>
    <x v="7"/>
    <x v="310"/>
    <x v="0"/>
    <x v="0"/>
    <s v="Tesseramento"/>
    <x v="1"/>
    <x v="0"/>
    <x v="0"/>
    <m/>
  </r>
  <r>
    <n v="112067"/>
    <x v="0"/>
    <x v="0"/>
    <x v="0"/>
    <x v="0"/>
    <x v="4"/>
    <x v="23"/>
    <x v="0"/>
    <x v="0"/>
    <s v="Tesseramento"/>
    <x v="1"/>
    <x v="0"/>
    <x v="0"/>
    <m/>
  </r>
  <r>
    <n v="63535"/>
    <x v="0"/>
    <x v="0"/>
    <x v="0"/>
    <x v="0"/>
    <x v="7"/>
    <x v="310"/>
    <x v="0"/>
    <x v="1"/>
    <s v="Tesseramento"/>
    <x v="1"/>
    <x v="4"/>
    <x v="0"/>
    <m/>
  </r>
  <r>
    <n v="118583"/>
    <x v="0"/>
    <x v="0"/>
    <x v="0"/>
    <x v="0"/>
    <x v="7"/>
    <x v="310"/>
    <x v="0"/>
    <x v="0"/>
    <s v="Tesseramento"/>
    <x v="1"/>
    <x v="0"/>
    <x v="0"/>
    <m/>
  </r>
  <r>
    <n v="13326"/>
    <x v="0"/>
    <x v="0"/>
    <x v="0"/>
    <x v="0"/>
    <x v="7"/>
    <x v="310"/>
    <x v="0"/>
    <x v="0"/>
    <s v="Tesseramento"/>
    <x v="1"/>
    <x v="4"/>
    <x v="0"/>
    <m/>
  </r>
  <r>
    <n v="59760"/>
    <x v="0"/>
    <x v="0"/>
    <x v="0"/>
    <x v="0"/>
    <x v="4"/>
    <x v="23"/>
    <x v="0"/>
    <x v="0"/>
    <s v="Tesseramento"/>
    <x v="1"/>
    <x v="0"/>
    <x v="0"/>
    <m/>
  </r>
  <r>
    <n v="14185"/>
    <x v="0"/>
    <x v="0"/>
    <x v="0"/>
    <x v="0"/>
    <x v="4"/>
    <x v="23"/>
    <x v="0"/>
    <x v="0"/>
    <s v="Tesseramento"/>
    <x v="1"/>
    <x v="4"/>
    <x v="0"/>
    <m/>
  </r>
  <r>
    <n v="171725"/>
    <x v="0"/>
    <x v="0"/>
    <x v="0"/>
    <x v="0"/>
    <x v="7"/>
    <x v="310"/>
    <x v="0"/>
    <x v="0"/>
    <s v="Tesseramento"/>
    <x v="1"/>
    <x v="0"/>
    <x v="0"/>
    <m/>
  </r>
  <r>
    <n v="13052"/>
    <x v="0"/>
    <x v="0"/>
    <x v="0"/>
    <x v="0"/>
    <x v="7"/>
    <x v="310"/>
    <x v="0"/>
    <x v="1"/>
    <s v="Tesseramento"/>
    <x v="1"/>
    <x v="4"/>
    <x v="0"/>
    <m/>
  </r>
  <r>
    <n v="5799"/>
    <x v="0"/>
    <x v="0"/>
    <x v="0"/>
    <x v="0"/>
    <x v="7"/>
    <x v="150"/>
    <x v="0"/>
    <x v="1"/>
    <s v="Tesseramento"/>
    <x v="1"/>
    <x v="4"/>
    <x v="0"/>
    <m/>
  </r>
  <r>
    <n v="5798"/>
    <x v="0"/>
    <x v="0"/>
    <x v="0"/>
    <x v="0"/>
    <x v="7"/>
    <x v="150"/>
    <x v="0"/>
    <x v="0"/>
    <s v="Tesseramento"/>
    <x v="1"/>
    <x v="4"/>
    <x v="0"/>
    <m/>
  </r>
  <r>
    <n v="215370"/>
    <x v="0"/>
    <x v="0"/>
    <x v="0"/>
    <x v="0"/>
    <x v="4"/>
    <x v="23"/>
    <x v="0"/>
    <x v="0"/>
    <s v="Tesseramento"/>
    <x v="1"/>
    <x v="3"/>
    <x v="0"/>
    <m/>
  </r>
  <r>
    <n v="5815"/>
    <x v="0"/>
    <x v="0"/>
    <x v="0"/>
    <x v="0"/>
    <x v="7"/>
    <x v="150"/>
    <x v="0"/>
    <x v="0"/>
    <s v="Tesseramento"/>
    <x v="1"/>
    <x v="4"/>
    <x v="0"/>
    <m/>
  </r>
  <r>
    <n v="154781"/>
    <x v="0"/>
    <x v="0"/>
    <x v="0"/>
    <x v="0"/>
    <x v="7"/>
    <x v="150"/>
    <x v="0"/>
    <x v="0"/>
    <s v="Tesseramento"/>
    <x v="1"/>
    <x v="4"/>
    <x v="0"/>
    <m/>
  </r>
  <r>
    <n v="222151"/>
    <x v="1"/>
    <x v="0"/>
    <x v="0"/>
    <x v="0"/>
    <x v="4"/>
    <x v="23"/>
    <x v="0"/>
    <x v="0"/>
    <s v="Tesseramento"/>
    <x v="1"/>
    <x v="6"/>
    <x v="0"/>
    <m/>
  </r>
  <r>
    <n v="39333"/>
    <x v="0"/>
    <x v="0"/>
    <x v="0"/>
    <x v="0"/>
    <x v="7"/>
    <x v="150"/>
    <x v="0"/>
    <x v="0"/>
    <s v="Tesseramento"/>
    <x v="1"/>
    <x v="4"/>
    <x v="0"/>
    <m/>
  </r>
  <r>
    <n v="39334"/>
    <x v="0"/>
    <x v="0"/>
    <x v="0"/>
    <x v="2"/>
    <x v="7"/>
    <x v="150"/>
    <x v="0"/>
    <x v="1"/>
    <s v="Tesseramento"/>
    <x v="1"/>
    <x v="4"/>
    <x v="0"/>
    <m/>
  </r>
  <r>
    <n v="6154"/>
    <x v="0"/>
    <x v="0"/>
    <x v="0"/>
    <x v="2"/>
    <x v="7"/>
    <x v="150"/>
    <x v="0"/>
    <x v="1"/>
    <s v="Tesseramento"/>
    <x v="1"/>
    <x v="4"/>
    <x v="0"/>
    <m/>
  </r>
  <r>
    <n v="5824"/>
    <x v="0"/>
    <x v="0"/>
    <x v="0"/>
    <x v="0"/>
    <x v="7"/>
    <x v="150"/>
    <x v="0"/>
    <x v="0"/>
    <s v="Tesseramento"/>
    <x v="1"/>
    <x v="4"/>
    <x v="0"/>
    <m/>
  </r>
  <r>
    <n v="5833"/>
    <x v="0"/>
    <x v="0"/>
    <x v="0"/>
    <x v="0"/>
    <x v="7"/>
    <x v="150"/>
    <x v="0"/>
    <x v="0"/>
    <s v="Tesseramento"/>
    <x v="1"/>
    <x v="4"/>
    <x v="0"/>
    <m/>
  </r>
  <r>
    <n v="118889"/>
    <x v="0"/>
    <x v="0"/>
    <x v="0"/>
    <x v="0"/>
    <x v="7"/>
    <x v="150"/>
    <x v="0"/>
    <x v="1"/>
    <s v="Tesseramento"/>
    <x v="1"/>
    <x v="1"/>
    <x v="0"/>
    <m/>
  </r>
  <r>
    <n v="200257"/>
    <x v="0"/>
    <x v="0"/>
    <x v="0"/>
    <x v="0"/>
    <x v="11"/>
    <x v="302"/>
    <x v="0"/>
    <x v="1"/>
    <s v="Tesseramento"/>
    <x v="1"/>
    <x v="0"/>
    <x v="0"/>
    <m/>
  </r>
  <r>
    <n v="49297"/>
    <x v="0"/>
    <x v="0"/>
    <x v="0"/>
    <x v="0"/>
    <x v="7"/>
    <x v="150"/>
    <x v="0"/>
    <x v="0"/>
    <s v="Tesseramento"/>
    <x v="1"/>
    <x v="4"/>
    <x v="0"/>
    <m/>
  </r>
  <r>
    <n v="33284"/>
    <x v="0"/>
    <x v="0"/>
    <x v="0"/>
    <x v="0"/>
    <x v="7"/>
    <x v="150"/>
    <x v="0"/>
    <x v="0"/>
    <s v="Tesseramento"/>
    <x v="1"/>
    <x v="4"/>
    <x v="0"/>
    <m/>
  </r>
  <r>
    <n v="22113"/>
    <x v="0"/>
    <x v="0"/>
    <x v="0"/>
    <x v="3"/>
    <x v="0"/>
    <x v="76"/>
    <x v="0"/>
    <x v="0"/>
    <s v="Tesseramento"/>
    <x v="0"/>
    <x v="4"/>
    <x v="0"/>
    <m/>
  </r>
  <r>
    <n v="235829"/>
    <x v="1"/>
    <x v="0"/>
    <x v="1"/>
    <x v="2"/>
    <x v="7"/>
    <x v="310"/>
    <x v="0"/>
    <x v="0"/>
    <s v="Tesseramento"/>
    <x v="1"/>
    <x v="5"/>
    <x v="0"/>
    <m/>
  </r>
  <r>
    <n v="124671"/>
    <x v="0"/>
    <x v="0"/>
    <x v="0"/>
    <x v="0"/>
    <x v="7"/>
    <x v="37"/>
    <x v="0"/>
    <x v="0"/>
    <s v="Tesseramento"/>
    <x v="1"/>
    <x v="3"/>
    <x v="0"/>
    <m/>
  </r>
  <r>
    <n v="169344"/>
    <x v="0"/>
    <x v="0"/>
    <x v="0"/>
    <x v="0"/>
    <x v="7"/>
    <x v="37"/>
    <x v="0"/>
    <x v="1"/>
    <s v="Tesseramento"/>
    <x v="1"/>
    <x v="0"/>
    <x v="0"/>
    <m/>
  </r>
  <r>
    <n v="235807"/>
    <x v="1"/>
    <x v="0"/>
    <x v="1"/>
    <x v="2"/>
    <x v="7"/>
    <x v="33"/>
    <x v="0"/>
    <x v="0"/>
    <s v="Tesseramento"/>
    <x v="1"/>
    <x v="5"/>
    <x v="0"/>
    <m/>
  </r>
  <r>
    <n v="131841"/>
    <x v="0"/>
    <x v="0"/>
    <x v="0"/>
    <x v="1"/>
    <x v="0"/>
    <x v="76"/>
    <x v="0"/>
    <x v="0"/>
    <s v="Tesseramento"/>
    <x v="0"/>
    <x v="0"/>
    <x v="0"/>
    <m/>
  </r>
  <r>
    <n v="22379"/>
    <x v="0"/>
    <x v="0"/>
    <x v="0"/>
    <x v="0"/>
    <x v="12"/>
    <x v="27"/>
    <x v="0"/>
    <x v="0"/>
    <s v="Tesseramento"/>
    <x v="1"/>
    <x v="0"/>
    <x v="0"/>
    <m/>
  </r>
  <r>
    <n v="201122"/>
    <x v="1"/>
    <x v="0"/>
    <x v="0"/>
    <x v="1"/>
    <x v="12"/>
    <x v="27"/>
    <x v="0"/>
    <x v="1"/>
    <s v="Tesseramento"/>
    <x v="1"/>
    <x v="5"/>
    <x v="0"/>
    <m/>
  </r>
  <r>
    <n v="201123"/>
    <x v="1"/>
    <x v="0"/>
    <x v="0"/>
    <x v="1"/>
    <x v="12"/>
    <x v="27"/>
    <x v="0"/>
    <x v="1"/>
    <s v="Tesseramento"/>
    <x v="1"/>
    <x v="5"/>
    <x v="0"/>
    <m/>
  </r>
  <r>
    <n v="220121"/>
    <x v="1"/>
    <x v="0"/>
    <x v="0"/>
    <x v="1"/>
    <x v="12"/>
    <x v="27"/>
    <x v="0"/>
    <x v="0"/>
    <s v="Tesseramento"/>
    <x v="1"/>
    <x v="5"/>
    <x v="0"/>
    <m/>
  </r>
  <r>
    <n v="235777"/>
    <x v="0"/>
    <x v="0"/>
    <x v="1"/>
    <x v="0"/>
    <x v="4"/>
    <x v="40"/>
    <x v="0"/>
    <x v="0"/>
    <s v="Tesseramento"/>
    <x v="1"/>
    <x v="3"/>
    <x v="0"/>
    <m/>
  </r>
  <r>
    <n v="218723"/>
    <x v="0"/>
    <x v="0"/>
    <x v="0"/>
    <x v="0"/>
    <x v="0"/>
    <x v="76"/>
    <x v="0"/>
    <x v="0"/>
    <s v="Tesseramento"/>
    <x v="0"/>
    <x v="1"/>
    <x v="0"/>
    <m/>
  </r>
  <r>
    <n v="217511"/>
    <x v="0"/>
    <x v="0"/>
    <x v="0"/>
    <x v="0"/>
    <x v="1"/>
    <x v="1"/>
    <x v="0"/>
    <x v="1"/>
    <s v="Tesseramento"/>
    <x v="0"/>
    <x v="4"/>
    <x v="0"/>
    <m/>
  </r>
  <r>
    <n v="179102"/>
    <x v="1"/>
    <x v="0"/>
    <x v="0"/>
    <x v="0"/>
    <x v="1"/>
    <x v="1"/>
    <x v="0"/>
    <x v="0"/>
    <s v="Tesseramento"/>
    <x v="0"/>
    <x v="5"/>
    <x v="0"/>
    <s v="B"/>
  </r>
  <r>
    <n v="235806"/>
    <x v="1"/>
    <x v="0"/>
    <x v="1"/>
    <x v="2"/>
    <x v="7"/>
    <x v="33"/>
    <x v="0"/>
    <x v="1"/>
    <s v="Tesseramento"/>
    <x v="1"/>
    <x v="5"/>
    <x v="0"/>
    <m/>
  </r>
  <r>
    <n v="89010"/>
    <x v="0"/>
    <x v="0"/>
    <x v="0"/>
    <x v="0"/>
    <x v="7"/>
    <x v="37"/>
    <x v="0"/>
    <x v="0"/>
    <s v="Tesseramento"/>
    <x v="1"/>
    <x v="3"/>
    <x v="0"/>
    <m/>
  </r>
  <r>
    <n v="92141"/>
    <x v="0"/>
    <x v="0"/>
    <x v="0"/>
    <x v="1"/>
    <x v="0"/>
    <x v="76"/>
    <x v="0"/>
    <x v="0"/>
    <s v="Tesseramento"/>
    <x v="0"/>
    <x v="4"/>
    <x v="0"/>
    <m/>
  </r>
  <r>
    <n v="198244"/>
    <x v="0"/>
    <x v="1"/>
    <x v="0"/>
    <x v="1"/>
    <x v="12"/>
    <x v="27"/>
    <x v="0"/>
    <x v="0"/>
    <s v="Tesseramento"/>
    <x v="1"/>
    <x v="0"/>
    <x v="0"/>
    <m/>
  </r>
  <r>
    <n v="145459"/>
    <x v="0"/>
    <x v="0"/>
    <x v="0"/>
    <x v="0"/>
    <x v="5"/>
    <x v="38"/>
    <x v="0"/>
    <x v="0"/>
    <s v="Tesseramento"/>
    <x v="1"/>
    <x v="3"/>
    <x v="0"/>
    <m/>
  </r>
  <r>
    <n v="218462"/>
    <x v="1"/>
    <x v="0"/>
    <x v="0"/>
    <x v="0"/>
    <x v="5"/>
    <x v="38"/>
    <x v="0"/>
    <x v="0"/>
    <s v="Tesseramento"/>
    <x v="1"/>
    <x v="2"/>
    <x v="0"/>
    <m/>
  </r>
  <r>
    <n v="3721"/>
    <x v="0"/>
    <x v="0"/>
    <x v="0"/>
    <x v="0"/>
    <x v="7"/>
    <x v="11"/>
    <x v="0"/>
    <x v="0"/>
    <s v="Tesseramento"/>
    <x v="1"/>
    <x v="4"/>
    <x v="0"/>
    <m/>
  </r>
  <r>
    <n v="148771"/>
    <x v="0"/>
    <x v="0"/>
    <x v="0"/>
    <x v="1"/>
    <x v="5"/>
    <x v="38"/>
    <x v="0"/>
    <x v="0"/>
    <s v="Tesseramento"/>
    <x v="1"/>
    <x v="3"/>
    <x v="0"/>
    <m/>
  </r>
  <r>
    <n v="31627"/>
    <x v="0"/>
    <x v="0"/>
    <x v="0"/>
    <x v="0"/>
    <x v="15"/>
    <x v="72"/>
    <x v="0"/>
    <x v="0"/>
    <s v="Tesseramento"/>
    <x v="1"/>
    <x v="1"/>
    <x v="0"/>
    <m/>
  </r>
  <r>
    <n v="105951"/>
    <x v="0"/>
    <x v="0"/>
    <x v="0"/>
    <x v="0"/>
    <x v="7"/>
    <x v="150"/>
    <x v="0"/>
    <x v="0"/>
    <s v="Tesseramento"/>
    <x v="1"/>
    <x v="4"/>
    <x v="0"/>
    <m/>
  </r>
  <r>
    <n v="51407"/>
    <x v="0"/>
    <x v="0"/>
    <x v="0"/>
    <x v="0"/>
    <x v="1"/>
    <x v="319"/>
    <x v="0"/>
    <x v="0"/>
    <s v="Tesseramento"/>
    <x v="1"/>
    <x v="0"/>
    <x v="0"/>
    <m/>
  </r>
  <r>
    <n v="56966"/>
    <x v="0"/>
    <x v="0"/>
    <x v="0"/>
    <x v="0"/>
    <x v="7"/>
    <x v="11"/>
    <x v="0"/>
    <x v="0"/>
    <s v="Tesseramento"/>
    <x v="1"/>
    <x v="3"/>
    <x v="0"/>
    <m/>
  </r>
  <r>
    <n v="214516"/>
    <x v="0"/>
    <x v="0"/>
    <x v="0"/>
    <x v="0"/>
    <x v="5"/>
    <x v="38"/>
    <x v="0"/>
    <x v="0"/>
    <s v="Tesseramento"/>
    <x v="1"/>
    <x v="0"/>
    <x v="0"/>
    <m/>
  </r>
  <r>
    <n v="62873"/>
    <x v="0"/>
    <x v="0"/>
    <x v="0"/>
    <x v="0"/>
    <x v="12"/>
    <x v="27"/>
    <x v="0"/>
    <x v="0"/>
    <s v="Tesseramento"/>
    <x v="1"/>
    <x v="3"/>
    <x v="0"/>
    <m/>
  </r>
  <r>
    <n v="28573"/>
    <x v="0"/>
    <x v="0"/>
    <x v="0"/>
    <x v="0"/>
    <x v="7"/>
    <x v="11"/>
    <x v="0"/>
    <x v="0"/>
    <s v="Tesseramento"/>
    <x v="1"/>
    <x v="0"/>
    <x v="0"/>
    <m/>
  </r>
  <r>
    <n v="200043"/>
    <x v="1"/>
    <x v="0"/>
    <x v="0"/>
    <x v="2"/>
    <x v="12"/>
    <x v="27"/>
    <x v="0"/>
    <x v="0"/>
    <s v="Tesseramento"/>
    <x v="1"/>
    <x v="7"/>
    <x v="0"/>
    <m/>
  </r>
  <r>
    <n v="196579"/>
    <x v="0"/>
    <x v="0"/>
    <x v="0"/>
    <x v="0"/>
    <x v="7"/>
    <x v="11"/>
    <x v="0"/>
    <x v="0"/>
    <s v="Tesseramento"/>
    <x v="1"/>
    <x v="0"/>
    <x v="0"/>
    <m/>
  </r>
  <r>
    <n v="201523"/>
    <x v="0"/>
    <x v="0"/>
    <x v="0"/>
    <x v="0"/>
    <x v="7"/>
    <x v="11"/>
    <x v="0"/>
    <x v="0"/>
    <s v="Tesseramento"/>
    <x v="1"/>
    <x v="0"/>
    <x v="0"/>
    <m/>
  </r>
  <r>
    <n v="177156"/>
    <x v="0"/>
    <x v="0"/>
    <x v="0"/>
    <x v="0"/>
    <x v="12"/>
    <x v="27"/>
    <x v="0"/>
    <x v="1"/>
    <s v="Tesseramento"/>
    <x v="1"/>
    <x v="1"/>
    <x v="0"/>
    <m/>
  </r>
  <r>
    <n v="130505"/>
    <x v="0"/>
    <x v="0"/>
    <x v="0"/>
    <x v="0"/>
    <x v="7"/>
    <x v="11"/>
    <x v="0"/>
    <x v="0"/>
    <s v="Tesseramento"/>
    <x v="1"/>
    <x v="0"/>
    <x v="0"/>
    <m/>
  </r>
  <r>
    <n v="190783"/>
    <x v="0"/>
    <x v="0"/>
    <x v="0"/>
    <x v="0"/>
    <x v="7"/>
    <x v="11"/>
    <x v="0"/>
    <x v="0"/>
    <s v="Tesseramento"/>
    <x v="1"/>
    <x v="0"/>
    <x v="0"/>
    <m/>
  </r>
  <r>
    <n v="190639"/>
    <x v="0"/>
    <x v="0"/>
    <x v="0"/>
    <x v="0"/>
    <x v="7"/>
    <x v="11"/>
    <x v="0"/>
    <x v="1"/>
    <s v="Tesseramento"/>
    <x v="1"/>
    <x v="3"/>
    <x v="0"/>
    <m/>
  </r>
  <r>
    <n v="229879"/>
    <x v="0"/>
    <x v="0"/>
    <x v="0"/>
    <x v="0"/>
    <x v="7"/>
    <x v="11"/>
    <x v="0"/>
    <x v="0"/>
    <s v="Tesseramento"/>
    <x v="1"/>
    <x v="1"/>
    <x v="0"/>
    <m/>
  </r>
  <r>
    <n v="82804"/>
    <x v="0"/>
    <x v="0"/>
    <x v="0"/>
    <x v="0"/>
    <x v="7"/>
    <x v="11"/>
    <x v="0"/>
    <x v="0"/>
    <s v="Tesseramento"/>
    <x v="1"/>
    <x v="3"/>
    <x v="0"/>
    <m/>
  </r>
  <r>
    <n v="207392"/>
    <x v="0"/>
    <x v="0"/>
    <x v="0"/>
    <x v="2"/>
    <x v="7"/>
    <x v="150"/>
    <x v="0"/>
    <x v="1"/>
    <s v="Tesseramento"/>
    <x v="1"/>
    <x v="3"/>
    <x v="0"/>
    <m/>
  </r>
  <r>
    <n v="97058"/>
    <x v="0"/>
    <x v="0"/>
    <x v="0"/>
    <x v="0"/>
    <x v="7"/>
    <x v="11"/>
    <x v="0"/>
    <x v="0"/>
    <s v="Tesseramento"/>
    <x v="1"/>
    <x v="3"/>
    <x v="0"/>
    <m/>
  </r>
  <r>
    <n v="11467"/>
    <x v="0"/>
    <x v="0"/>
    <x v="0"/>
    <x v="0"/>
    <x v="0"/>
    <x v="76"/>
    <x v="0"/>
    <x v="0"/>
    <s v="Tesseramento"/>
    <x v="0"/>
    <x v="0"/>
    <x v="0"/>
    <m/>
  </r>
  <r>
    <n v="5839"/>
    <x v="0"/>
    <x v="0"/>
    <x v="0"/>
    <x v="0"/>
    <x v="7"/>
    <x v="150"/>
    <x v="0"/>
    <x v="1"/>
    <s v="Tesseramento"/>
    <x v="1"/>
    <x v="4"/>
    <x v="0"/>
    <m/>
  </r>
  <r>
    <n v="51078"/>
    <x v="0"/>
    <x v="0"/>
    <x v="0"/>
    <x v="0"/>
    <x v="7"/>
    <x v="11"/>
    <x v="0"/>
    <x v="0"/>
    <s v="Tesseramento"/>
    <x v="1"/>
    <x v="3"/>
    <x v="0"/>
    <m/>
  </r>
  <r>
    <n v="5846"/>
    <x v="0"/>
    <x v="0"/>
    <x v="0"/>
    <x v="0"/>
    <x v="7"/>
    <x v="150"/>
    <x v="0"/>
    <x v="0"/>
    <s v="Tesseramento"/>
    <x v="1"/>
    <x v="4"/>
    <x v="0"/>
    <m/>
  </r>
  <r>
    <n v="5848"/>
    <x v="0"/>
    <x v="0"/>
    <x v="0"/>
    <x v="0"/>
    <x v="7"/>
    <x v="150"/>
    <x v="0"/>
    <x v="0"/>
    <s v="Tesseramento"/>
    <x v="1"/>
    <x v="4"/>
    <x v="0"/>
    <m/>
  </r>
  <r>
    <n v="31216"/>
    <x v="0"/>
    <x v="0"/>
    <x v="0"/>
    <x v="0"/>
    <x v="7"/>
    <x v="150"/>
    <x v="0"/>
    <x v="0"/>
    <s v="Tesseramento"/>
    <x v="1"/>
    <x v="3"/>
    <x v="0"/>
    <m/>
  </r>
  <r>
    <n v="6302"/>
    <x v="0"/>
    <x v="0"/>
    <x v="0"/>
    <x v="0"/>
    <x v="7"/>
    <x v="150"/>
    <x v="0"/>
    <x v="1"/>
    <s v="Tesseramento"/>
    <x v="1"/>
    <x v="4"/>
    <x v="0"/>
    <m/>
  </r>
  <r>
    <n v="31741"/>
    <x v="0"/>
    <x v="0"/>
    <x v="0"/>
    <x v="0"/>
    <x v="7"/>
    <x v="11"/>
    <x v="0"/>
    <x v="1"/>
    <s v="Tesseramento"/>
    <x v="1"/>
    <x v="3"/>
    <x v="0"/>
    <m/>
  </r>
  <r>
    <n v="5847"/>
    <x v="0"/>
    <x v="0"/>
    <x v="0"/>
    <x v="0"/>
    <x v="7"/>
    <x v="150"/>
    <x v="0"/>
    <x v="1"/>
    <s v="Tesseramento"/>
    <x v="1"/>
    <x v="3"/>
    <x v="0"/>
    <m/>
  </r>
  <r>
    <n v="102079"/>
    <x v="0"/>
    <x v="0"/>
    <x v="0"/>
    <x v="3"/>
    <x v="7"/>
    <x v="150"/>
    <x v="0"/>
    <x v="1"/>
    <s v="Tesseramento"/>
    <x v="1"/>
    <x v="4"/>
    <x v="0"/>
    <m/>
  </r>
  <r>
    <n v="219876"/>
    <x v="1"/>
    <x v="0"/>
    <x v="0"/>
    <x v="2"/>
    <x v="7"/>
    <x v="11"/>
    <x v="0"/>
    <x v="1"/>
    <s v="Tesseramento"/>
    <x v="1"/>
    <x v="5"/>
    <x v="0"/>
    <m/>
  </r>
  <r>
    <n v="165163"/>
    <x v="0"/>
    <x v="0"/>
    <x v="0"/>
    <x v="0"/>
    <x v="7"/>
    <x v="11"/>
    <x v="0"/>
    <x v="0"/>
    <s v="Tesseramento"/>
    <x v="1"/>
    <x v="0"/>
    <x v="0"/>
    <m/>
  </r>
  <r>
    <n v="133908"/>
    <x v="0"/>
    <x v="0"/>
    <x v="0"/>
    <x v="0"/>
    <x v="7"/>
    <x v="11"/>
    <x v="0"/>
    <x v="0"/>
    <s v="Tesseramento"/>
    <x v="1"/>
    <x v="4"/>
    <x v="0"/>
    <m/>
  </r>
  <r>
    <n v="22147"/>
    <x v="0"/>
    <x v="0"/>
    <x v="0"/>
    <x v="0"/>
    <x v="7"/>
    <x v="150"/>
    <x v="0"/>
    <x v="1"/>
    <s v="Tesseramento"/>
    <x v="1"/>
    <x v="4"/>
    <x v="0"/>
    <m/>
  </r>
  <r>
    <n v="93485"/>
    <x v="0"/>
    <x v="0"/>
    <x v="0"/>
    <x v="0"/>
    <x v="7"/>
    <x v="150"/>
    <x v="0"/>
    <x v="1"/>
    <s v="Tesseramento"/>
    <x v="1"/>
    <x v="4"/>
    <x v="0"/>
    <m/>
  </r>
  <r>
    <n v="194955"/>
    <x v="0"/>
    <x v="0"/>
    <x v="0"/>
    <x v="2"/>
    <x v="7"/>
    <x v="150"/>
    <x v="0"/>
    <x v="1"/>
    <s v="Tesseramento"/>
    <x v="1"/>
    <x v="0"/>
    <x v="0"/>
    <m/>
  </r>
  <r>
    <n v="130546"/>
    <x v="0"/>
    <x v="0"/>
    <x v="0"/>
    <x v="2"/>
    <x v="7"/>
    <x v="150"/>
    <x v="0"/>
    <x v="0"/>
    <s v="Tesseramento"/>
    <x v="1"/>
    <x v="3"/>
    <x v="0"/>
    <m/>
  </r>
  <r>
    <n v="83609"/>
    <x v="0"/>
    <x v="0"/>
    <x v="0"/>
    <x v="0"/>
    <x v="7"/>
    <x v="150"/>
    <x v="0"/>
    <x v="1"/>
    <s v="Tesseramento"/>
    <x v="1"/>
    <x v="4"/>
    <x v="0"/>
    <m/>
  </r>
  <r>
    <n v="93489"/>
    <x v="0"/>
    <x v="0"/>
    <x v="0"/>
    <x v="2"/>
    <x v="7"/>
    <x v="150"/>
    <x v="0"/>
    <x v="1"/>
    <s v="Tesseramento"/>
    <x v="1"/>
    <x v="3"/>
    <x v="0"/>
    <m/>
  </r>
  <r>
    <n v="60493"/>
    <x v="0"/>
    <x v="0"/>
    <x v="0"/>
    <x v="2"/>
    <x v="7"/>
    <x v="150"/>
    <x v="0"/>
    <x v="1"/>
    <s v="Tesseramento"/>
    <x v="1"/>
    <x v="4"/>
    <x v="0"/>
    <m/>
  </r>
  <r>
    <n v="133910"/>
    <x v="0"/>
    <x v="0"/>
    <x v="0"/>
    <x v="0"/>
    <x v="7"/>
    <x v="11"/>
    <x v="0"/>
    <x v="1"/>
    <s v="Tesseramento"/>
    <x v="1"/>
    <x v="4"/>
    <x v="0"/>
    <m/>
  </r>
  <r>
    <n v="134186"/>
    <x v="0"/>
    <x v="0"/>
    <x v="0"/>
    <x v="0"/>
    <x v="7"/>
    <x v="150"/>
    <x v="0"/>
    <x v="0"/>
    <s v="Tesseramento"/>
    <x v="1"/>
    <x v="4"/>
    <x v="0"/>
    <m/>
  </r>
  <r>
    <n v="22199"/>
    <x v="0"/>
    <x v="0"/>
    <x v="0"/>
    <x v="0"/>
    <x v="7"/>
    <x v="150"/>
    <x v="0"/>
    <x v="0"/>
    <s v="Tesseramento"/>
    <x v="1"/>
    <x v="4"/>
    <x v="0"/>
    <m/>
  </r>
  <r>
    <n v="16564"/>
    <x v="0"/>
    <x v="0"/>
    <x v="0"/>
    <x v="0"/>
    <x v="7"/>
    <x v="384"/>
    <x v="0"/>
    <x v="0"/>
    <s v="Tesseramento"/>
    <x v="1"/>
    <x v="4"/>
    <x v="0"/>
    <m/>
  </r>
  <r>
    <n v="15991"/>
    <x v="0"/>
    <x v="0"/>
    <x v="0"/>
    <x v="0"/>
    <x v="7"/>
    <x v="384"/>
    <x v="0"/>
    <x v="1"/>
    <s v="Tesseramento"/>
    <x v="1"/>
    <x v="3"/>
    <x v="0"/>
    <m/>
  </r>
  <r>
    <n v="206578"/>
    <x v="1"/>
    <x v="0"/>
    <x v="0"/>
    <x v="3"/>
    <x v="7"/>
    <x v="11"/>
    <x v="0"/>
    <x v="1"/>
    <s v="Tesseramento"/>
    <x v="1"/>
    <x v="7"/>
    <x v="0"/>
    <m/>
  </r>
  <r>
    <n v="93497"/>
    <x v="0"/>
    <x v="0"/>
    <x v="2"/>
    <x v="0"/>
    <x v="7"/>
    <x v="150"/>
    <x v="0"/>
    <x v="0"/>
    <s v="Tesseramento"/>
    <x v="1"/>
    <x v="1"/>
    <x v="0"/>
    <m/>
  </r>
  <r>
    <n v="97501"/>
    <x v="0"/>
    <x v="0"/>
    <x v="0"/>
    <x v="0"/>
    <x v="4"/>
    <x v="179"/>
    <x v="0"/>
    <x v="0"/>
    <s v="Tesseramento"/>
    <x v="1"/>
    <x v="3"/>
    <x v="0"/>
    <m/>
  </r>
  <r>
    <n v="16568"/>
    <x v="0"/>
    <x v="0"/>
    <x v="0"/>
    <x v="0"/>
    <x v="7"/>
    <x v="384"/>
    <x v="0"/>
    <x v="0"/>
    <s v="Tesseramento"/>
    <x v="1"/>
    <x v="4"/>
    <x v="0"/>
    <m/>
  </r>
  <r>
    <n v="34549"/>
    <x v="0"/>
    <x v="0"/>
    <x v="0"/>
    <x v="0"/>
    <x v="7"/>
    <x v="384"/>
    <x v="0"/>
    <x v="0"/>
    <s v="Tesseramento"/>
    <x v="1"/>
    <x v="4"/>
    <x v="0"/>
    <m/>
  </r>
  <r>
    <n v="29970"/>
    <x v="0"/>
    <x v="0"/>
    <x v="0"/>
    <x v="0"/>
    <x v="7"/>
    <x v="150"/>
    <x v="0"/>
    <x v="0"/>
    <s v="Tesseramento"/>
    <x v="1"/>
    <x v="3"/>
    <x v="0"/>
    <m/>
  </r>
  <r>
    <n v="219118"/>
    <x v="1"/>
    <x v="0"/>
    <x v="0"/>
    <x v="3"/>
    <x v="7"/>
    <x v="11"/>
    <x v="0"/>
    <x v="1"/>
    <s v="Tesseramento"/>
    <x v="1"/>
    <x v="5"/>
    <x v="0"/>
    <m/>
  </r>
  <r>
    <n v="54380"/>
    <x v="0"/>
    <x v="0"/>
    <x v="0"/>
    <x v="0"/>
    <x v="7"/>
    <x v="384"/>
    <x v="0"/>
    <x v="0"/>
    <s v="Tesseramento"/>
    <x v="1"/>
    <x v="4"/>
    <x v="0"/>
    <m/>
  </r>
  <r>
    <n v="219117"/>
    <x v="0"/>
    <x v="0"/>
    <x v="0"/>
    <x v="1"/>
    <x v="7"/>
    <x v="11"/>
    <x v="0"/>
    <x v="1"/>
    <s v="Tesseramento"/>
    <x v="1"/>
    <x v="0"/>
    <x v="0"/>
    <m/>
  </r>
  <r>
    <n v="131894"/>
    <x v="0"/>
    <x v="0"/>
    <x v="0"/>
    <x v="0"/>
    <x v="7"/>
    <x v="150"/>
    <x v="0"/>
    <x v="1"/>
    <s v="Tesseramento"/>
    <x v="1"/>
    <x v="4"/>
    <x v="0"/>
    <m/>
  </r>
  <r>
    <n v="16584"/>
    <x v="0"/>
    <x v="0"/>
    <x v="0"/>
    <x v="0"/>
    <x v="7"/>
    <x v="384"/>
    <x v="0"/>
    <x v="0"/>
    <s v="Tesseramento"/>
    <x v="1"/>
    <x v="4"/>
    <x v="0"/>
    <m/>
  </r>
  <r>
    <n v="16585"/>
    <x v="0"/>
    <x v="0"/>
    <x v="0"/>
    <x v="0"/>
    <x v="7"/>
    <x v="384"/>
    <x v="0"/>
    <x v="0"/>
    <s v="Tesseramento"/>
    <x v="1"/>
    <x v="4"/>
    <x v="0"/>
    <m/>
  </r>
  <r>
    <n v="3713"/>
    <x v="0"/>
    <x v="0"/>
    <x v="0"/>
    <x v="0"/>
    <x v="7"/>
    <x v="11"/>
    <x v="0"/>
    <x v="0"/>
    <s v="Tesseramento"/>
    <x v="1"/>
    <x v="4"/>
    <x v="0"/>
    <m/>
  </r>
  <r>
    <n v="11702"/>
    <x v="0"/>
    <x v="0"/>
    <x v="0"/>
    <x v="0"/>
    <x v="7"/>
    <x v="150"/>
    <x v="0"/>
    <x v="0"/>
    <s v="Tesseramento"/>
    <x v="1"/>
    <x v="4"/>
    <x v="0"/>
    <m/>
  </r>
  <r>
    <n v="218513"/>
    <x v="1"/>
    <x v="0"/>
    <x v="0"/>
    <x v="3"/>
    <x v="7"/>
    <x v="384"/>
    <x v="0"/>
    <x v="0"/>
    <s v="Tesseramento"/>
    <x v="1"/>
    <x v="5"/>
    <x v="0"/>
    <m/>
  </r>
  <r>
    <n v="32900"/>
    <x v="0"/>
    <x v="0"/>
    <x v="0"/>
    <x v="0"/>
    <x v="7"/>
    <x v="384"/>
    <x v="0"/>
    <x v="0"/>
    <s v="Tesseramento"/>
    <x v="1"/>
    <x v="4"/>
    <x v="0"/>
    <m/>
  </r>
  <r>
    <n v="23867"/>
    <x v="0"/>
    <x v="0"/>
    <x v="0"/>
    <x v="0"/>
    <x v="7"/>
    <x v="384"/>
    <x v="0"/>
    <x v="1"/>
    <s v="Tesseramento"/>
    <x v="1"/>
    <x v="4"/>
    <x v="0"/>
    <m/>
  </r>
  <r>
    <n v="176295"/>
    <x v="0"/>
    <x v="0"/>
    <x v="0"/>
    <x v="0"/>
    <x v="7"/>
    <x v="384"/>
    <x v="0"/>
    <x v="0"/>
    <s v="Tesseramento"/>
    <x v="1"/>
    <x v="0"/>
    <x v="0"/>
    <m/>
  </r>
  <r>
    <n v="2976"/>
    <x v="0"/>
    <x v="0"/>
    <x v="0"/>
    <x v="0"/>
    <x v="7"/>
    <x v="384"/>
    <x v="0"/>
    <x v="0"/>
    <s v="Tesseramento"/>
    <x v="1"/>
    <x v="4"/>
    <x v="0"/>
    <m/>
  </r>
  <r>
    <n v="3712"/>
    <x v="0"/>
    <x v="0"/>
    <x v="0"/>
    <x v="0"/>
    <x v="7"/>
    <x v="11"/>
    <x v="0"/>
    <x v="1"/>
    <s v="Tesseramento"/>
    <x v="1"/>
    <x v="4"/>
    <x v="0"/>
    <m/>
  </r>
  <r>
    <n v="16593"/>
    <x v="0"/>
    <x v="0"/>
    <x v="0"/>
    <x v="0"/>
    <x v="7"/>
    <x v="384"/>
    <x v="0"/>
    <x v="0"/>
    <s v="Tesseramento"/>
    <x v="1"/>
    <x v="3"/>
    <x v="0"/>
    <m/>
  </r>
  <r>
    <n v="67619"/>
    <x v="0"/>
    <x v="0"/>
    <x v="0"/>
    <x v="0"/>
    <x v="7"/>
    <x v="384"/>
    <x v="0"/>
    <x v="0"/>
    <s v="Tesseramento"/>
    <x v="1"/>
    <x v="4"/>
    <x v="0"/>
    <m/>
  </r>
  <r>
    <n v="153756"/>
    <x v="0"/>
    <x v="0"/>
    <x v="0"/>
    <x v="0"/>
    <x v="7"/>
    <x v="11"/>
    <x v="0"/>
    <x v="0"/>
    <s v="Tesseramento"/>
    <x v="1"/>
    <x v="0"/>
    <x v="0"/>
    <m/>
  </r>
  <r>
    <n v="152013"/>
    <x v="0"/>
    <x v="0"/>
    <x v="0"/>
    <x v="0"/>
    <x v="7"/>
    <x v="384"/>
    <x v="0"/>
    <x v="0"/>
    <s v="Tesseramento"/>
    <x v="1"/>
    <x v="4"/>
    <x v="0"/>
    <m/>
  </r>
  <r>
    <n v="208427"/>
    <x v="0"/>
    <x v="0"/>
    <x v="0"/>
    <x v="0"/>
    <x v="7"/>
    <x v="11"/>
    <x v="0"/>
    <x v="0"/>
    <s v="Tesseramento"/>
    <x v="1"/>
    <x v="0"/>
    <x v="0"/>
    <m/>
  </r>
  <r>
    <n v="16700"/>
    <x v="0"/>
    <x v="0"/>
    <x v="0"/>
    <x v="0"/>
    <x v="7"/>
    <x v="384"/>
    <x v="0"/>
    <x v="1"/>
    <s v="Tesseramento"/>
    <x v="1"/>
    <x v="4"/>
    <x v="0"/>
    <m/>
  </r>
  <r>
    <n v="16600"/>
    <x v="0"/>
    <x v="0"/>
    <x v="0"/>
    <x v="0"/>
    <x v="7"/>
    <x v="384"/>
    <x v="0"/>
    <x v="0"/>
    <s v="Tesseramento"/>
    <x v="1"/>
    <x v="4"/>
    <x v="0"/>
    <m/>
  </r>
  <r>
    <n v="64993"/>
    <x v="0"/>
    <x v="0"/>
    <x v="0"/>
    <x v="0"/>
    <x v="7"/>
    <x v="384"/>
    <x v="0"/>
    <x v="1"/>
    <s v="Tesseramento"/>
    <x v="1"/>
    <x v="4"/>
    <x v="0"/>
    <m/>
  </r>
  <r>
    <n v="140023"/>
    <x v="0"/>
    <x v="0"/>
    <x v="0"/>
    <x v="0"/>
    <x v="7"/>
    <x v="384"/>
    <x v="0"/>
    <x v="1"/>
    <s v="Tesseramento"/>
    <x v="1"/>
    <x v="4"/>
    <x v="0"/>
    <m/>
  </r>
  <r>
    <n v="29546"/>
    <x v="0"/>
    <x v="0"/>
    <x v="0"/>
    <x v="0"/>
    <x v="7"/>
    <x v="11"/>
    <x v="0"/>
    <x v="0"/>
    <s v="Tesseramento"/>
    <x v="1"/>
    <x v="0"/>
    <x v="0"/>
    <m/>
  </r>
  <r>
    <n v="199391"/>
    <x v="0"/>
    <x v="0"/>
    <x v="0"/>
    <x v="0"/>
    <x v="7"/>
    <x v="223"/>
    <x v="0"/>
    <x v="0"/>
    <s v="Tesseramento"/>
    <x v="2"/>
    <x v="0"/>
    <x v="0"/>
    <m/>
  </r>
  <r>
    <n v="17823"/>
    <x v="0"/>
    <x v="0"/>
    <x v="0"/>
    <x v="0"/>
    <x v="0"/>
    <x v="76"/>
    <x v="0"/>
    <x v="0"/>
    <s v="Tesseramento"/>
    <x v="0"/>
    <x v="4"/>
    <x v="0"/>
    <m/>
  </r>
  <r>
    <n v="123357"/>
    <x v="0"/>
    <x v="0"/>
    <x v="0"/>
    <x v="0"/>
    <x v="0"/>
    <x v="76"/>
    <x v="0"/>
    <x v="1"/>
    <s v="Tesseramento"/>
    <x v="0"/>
    <x v="3"/>
    <x v="0"/>
    <m/>
  </r>
  <r>
    <n v="113209"/>
    <x v="0"/>
    <x v="0"/>
    <x v="0"/>
    <x v="0"/>
    <x v="7"/>
    <x v="11"/>
    <x v="0"/>
    <x v="1"/>
    <s v="Tesseramento"/>
    <x v="1"/>
    <x v="0"/>
    <x v="0"/>
    <m/>
  </r>
  <r>
    <n v="66250"/>
    <x v="0"/>
    <x v="0"/>
    <x v="0"/>
    <x v="0"/>
    <x v="7"/>
    <x v="11"/>
    <x v="0"/>
    <x v="0"/>
    <s v="Tesseramento"/>
    <x v="1"/>
    <x v="3"/>
    <x v="0"/>
    <m/>
  </r>
  <r>
    <n v="191205"/>
    <x v="0"/>
    <x v="0"/>
    <x v="0"/>
    <x v="0"/>
    <x v="7"/>
    <x v="11"/>
    <x v="0"/>
    <x v="0"/>
    <s v="Tesseramento"/>
    <x v="1"/>
    <x v="0"/>
    <x v="0"/>
    <m/>
  </r>
  <r>
    <n v="129713"/>
    <x v="0"/>
    <x v="0"/>
    <x v="0"/>
    <x v="0"/>
    <x v="7"/>
    <x v="223"/>
    <x v="0"/>
    <x v="0"/>
    <s v="Tesseramento"/>
    <x v="2"/>
    <x v="0"/>
    <x v="0"/>
    <m/>
  </r>
  <r>
    <n v="160597"/>
    <x v="0"/>
    <x v="0"/>
    <x v="0"/>
    <x v="1"/>
    <x v="4"/>
    <x v="236"/>
    <x v="0"/>
    <x v="0"/>
    <s v="Tesseramento"/>
    <x v="1"/>
    <x v="0"/>
    <x v="0"/>
    <m/>
  </r>
  <r>
    <n v="137841"/>
    <x v="0"/>
    <x v="0"/>
    <x v="0"/>
    <x v="0"/>
    <x v="7"/>
    <x v="223"/>
    <x v="0"/>
    <x v="0"/>
    <s v="Tesseramento"/>
    <x v="2"/>
    <x v="3"/>
    <x v="0"/>
    <m/>
  </r>
  <r>
    <n v="140767"/>
    <x v="0"/>
    <x v="0"/>
    <x v="0"/>
    <x v="0"/>
    <x v="7"/>
    <x v="223"/>
    <x v="0"/>
    <x v="0"/>
    <s v="Tesseramento"/>
    <x v="2"/>
    <x v="3"/>
    <x v="0"/>
    <m/>
  </r>
  <r>
    <n v="149011"/>
    <x v="0"/>
    <x v="0"/>
    <x v="0"/>
    <x v="0"/>
    <x v="2"/>
    <x v="71"/>
    <x v="0"/>
    <x v="0"/>
    <s v="Tesseramento"/>
    <x v="1"/>
    <x v="0"/>
    <x v="0"/>
    <m/>
  </r>
  <r>
    <n v="53196"/>
    <x v="0"/>
    <x v="0"/>
    <x v="0"/>
    <x v="0"/>
    <x v="7"/>
    <x v="223"/>
    <x v="0"/>
    <x v="1"/>
    <s v="Tesseramento"/>
    <x v="2"/>
    <x v="4"/>
    <x v="0"/>
    <m/>
  </r>
  <r>
    <n v="74776"/>
    <x v="0"/>
    <x v="0"/>
    <x v="0"/>
    <x v="0"/>
    <x v="2"/>
    <x v="71"/>
    <x v="0"/>
    <x v="0"/>
    <s v="Tesseramento"/>
    <x v="1"/>
    <x v="4"/>
    <x v="0"/>
    <m/>
  </r>
  <r>
    <n v="3583"/>
    <x v="0"/>
    <x v="0"/>
    <x v="0"/>
    <x v="0"/>
    <x v="7"/>
    <x v="223"/>
    <x v="0"/>
    <x v="0"/>
    <s v="Tesseramento"/>
    <x v="2"/>
    <x v="4"/>
    <x v="0"/>
    <m/>
  </r>
  <r>
    <n v="62632"/>
    <x v="0"/>
    <x v="0"/>
    <x v="0"/>
    <x v="0"/>
    <x v="7"/>
    <x v="11"/>
    <x v="0"/>
    <x v="0"/>
    <s v="Tesseramento"/>
    <x v="1"/>
    <x v="4"/>
    <x v="0"/>
    <m/>
  </r>
  <r>
    <n v="161124"/>
    <x v="0"/>
    <x v="0"/>
    <x v="0"/>
    <x v="0"/>
    <x v="7"/>
    <x v="223"/>
    <x v="0"/>
    <x v="0"/>
    <s v="Tesseramento"/>
    <x v="2"/>
    <x v="4"/>
    <x v="0"/>
    <m/>
  </r>
  <r>
    <n v="203631"/>
    <x v="0"/>
    <x v="0"/>
    <x v="0"/>
    <x v="0"/>
    <x v="7"/>
    <x v="11"/>
    <x v="0"/>
    <x v="0"/>
    <s v="Tesseramento"/>
    <x v="1"/>
    <x v="0"/>
    <x v="0"/>
    <m/>
  </r>
  <r>
    <n v="150686"/>
    <x v="0"/>
    <x v="0"/>
    <x v="0"/>
    <x v="0"/>
    <x v="7"/>
    <x v="223"/>
    <x v="0"/>
    <x v="0"/>
    <s v="Tesseramento"/>
    <x v="2"/>
    <x v="3"/>
    <x v="0"/>
    <m/>
  </r>
  <r>
    <n v="210889"/>
    <x v="0"/>
    <x v="0"/>
    <x v="0"/>
    <x v="0"/>
    <x v="7"/>
    <x v="11"/>
    <x v="0"/>
    <x v="0"/>
    <s v="Tesseramento"/>
    <x v="1"/>
    <x v="4"/>
    <x v="0"/>
    <m/>
  </r>
  <r>
    <n v="183859"/>
    <x v="0"/>
    <x v="0"/>
    <x v="0"/>
    <x v="0"/>
    <x v="7"/>
    <x v="223"/>
    <x v="0"/>
    <x v="1"/>
    <s v="Tesseramento"/>
    <x v="2"/>
    <x v="0"/>
    <x v="0"/>
    <m/>
  </r>
  <r>
    <n v="30902"/>
    <x v="0"/>
    <x v="0"/>
    <x v="0"/>
    <x v="0"/>
    <x v="7"/>
    <x v="223"/>
    <x v="0"/>
    <x v="0"/>
    <s v="Tesseramento"/>
    <x v="2"/>
    <x v="4"/>
    <x v="0"/>
    <m/>
  </r>
  <r>
    <n v="235822"/>
    <x v="0"/>
    <x v="0"/>
    <x v="1"/>
    <x v="1"/>
    <x v="2"/>
    <x v="71"/>
    <x v="0"/>
    <x v="1"/>
    <s v="Tesseramento"/>
    <x v="1"/>
    <x v="0"/>
    <x v="0"/>
    <m/>
  </r>
  <r>
    <n v="72567"/>
    <x v="0"/>
    <x v="0"/>
    <x v="0"/>
    <x v="0"/>
    <x v="7"/>
    <x v="11"/>
    <x v="0"/>
    <x v="0"/>
    <s v="Tesseramento"/>
    <x v="1"/>
    <x v="0"/>
    <x v="0"/>
    <m/>
  </r>
  <r>
    <n v="12011"/>
    <x v="0"/>
    <x v="0"/>
    <x v="0"/>
    <x v="0"/>
    <x v="7"/>
    <x v="223"/>
    <x v="0"/>
    <x v="0"/>
    <s v="Tesseramento"/>
    <x v="2"/>
    <x v="0"/>
    <x v="0"/>
    <m/>
  </r>
  <r>
    <n v="213257"/>
    <x v="0"/>
    <x v="0"/>
    <x v="0"/>
    <x v="0"/>
    <x v="7"/>
    <x v="223"/>
    <x v="0"/>
    <x v="0"/>
    <s v="Tesseramento"/>
    <x v="2"/>
    <x v="0"/>
    <x v="0"/>
    <m/>
  </r>
  <r>
    <n v="172477"/>
    <x v="1"/>
    <x v="0"/>
    <x v="0"/>
    <x v="1"/>
    <x v="7"/>
    <x v="223"/>
    <x v="0"/>
    <x v="1"/>
    <s v="Tesseramento"/>
    <x v="2"/>
    <x v="5"/>
    <x v="0"/>
    <m/>
  </r>
  <r>
    <n v="235823"/>
    <x v="0"/>
    <x v="0"/>
    <x v="1"/>
    <x v="0"/>
    <x v="2"/>
    <x v="71"/>
    <x v="0"/>
    <x v="0"/>
    <s v="Tesseramento"/>
    <x v="1"/>
    <x v="0"/>
    <x v="0"/>
    <m/>
  </r>
  <r>
    <n v="25290"/>
    <x v="0"/>
    <x v="0"/>
    <x v="0"/>
    <x v="0"/>
    <x v="7"/>
    <x v="223"/>
    <x v="0"/>
    <x v="0"/>
    <s v="Tesseramento"/>
    <x v="2"/>
    <x v="0"/>
    <x v="0"/>
    <m/>
  </r>
  <r>
    <n v="3647"/>
    <x v="0"/>
    <x v="0"/>
    <x v="0"/>
    <x v="0"/>
    <x v="7"/>
    <x v="223"/>
    <x v="0"/>
    <x v="0"/>
    <s v="Tesseramento"/>
    <x v="2"/>
    <x v="0"/>
    <x v="0"/>
    <m/>
  </r>
  <r>
    <n v="143776"/>
    <x v="0"/>
    <x v="0"/>
    <x v="0"/>
    <x v="0"/>
    <x v="7"/>
    <x v="223"/>
    <x v="0"/>
    <x v="0"/>
    <s v="Tesseramento"/>
    <x v="2"/>
    <x v="3"/>
    <x v="0"/>
    <m/>
  </r>
  <r>
    <n v="147098"/>
    <x v="0"/>
    <x v="0"/>
    <x v="0"/>
    <x v="0"/>
    <x v="7"/>
    <x v="223"/>
    <x v="0"/>
    <x v="0"/>
    <s v="Tesseramento"/>
    <x v="2"/>
    <x v="3"/>
    <x v="0"/>
    <m/>
  </r>
  <r>
    <n v="64995"/>
    <x v="0"/>
    <x v="0"/>
    <x v="0"/>
    <x v="0"/>
    <x v="7"/>
    <x v="384"/>
    <x v="0"/>
    <x v="0"/>
    <s v="Tesseramento"/>
    <x v="1"/>
    <x v="4"/>
    <x v="0"/>
    <m/>
  </r>
  <r>
    <n v="64994"/>
    <x v="0"/>
    <x v="0"/>
    <x v="0"/>
    <x v="0"/>
    <x v="7"/>
    <x v="384"/>
    <x v="0"/>
    <x v="1"/>
    <s v="Tesseramento"/>
    <x v="1"/>
    <x v="4"/>
    <x v="0"/>
    <m/>
  </r>
  <r>
    <n v="42888"/>
    <x v="0"/>
    <x v="0"/>
    <x v="0"/>
    <x v="1"/>
    <x v="7"/>
    <x v="384"/>
    <x v="0"/>
    <x v="1"/>
    <s v="Tesseramento"/>
    <x v="1"/>
    <x v="4"/>
    <x v="0"/>
    <m/>
  </r>
  <r>
    <n v="30840"/>
    <x v="0"/>
    <x v="0"/>
    <x v="0"/>
    <x v="0"/>
    <x v="7"/>
    <x v="384"/>
    <x v="0"/>
    <x v="1"/>
    <s v="Tesseramento"/>
    <x v="1"/>
    <x v="4"/>
    <x v="0"/>
    <m/>
  </r>
  <r>
    <n v="126628"/>
    <x v="0"/>
    <x v="0"/>
    <x v="0"/>
    <x v="0"/>
    <x v="7"/>
    <x v="384"/>
    <x v="0"/>
    <x v="0"/>
    <s v="Tesseramento"/>
    <x v="1"/>
    <x v="3"/>
    <x v="0"/>
    <m/>
  </r>
  <r>
    <n v="235824"/>
    <x v="0"/>
    <x v="0"/>
    <x v="1"/>
    <x v="1"/>
    <x v="2"/>
    <x v="71"/>
    <x v="0"/>
    <x v="0"/>
    <s v="Tesseramento"/>
    <x v="1"/>
    <x v="1"/>
    <x v="0"/>
    <m/>
  </r>
  <r>
    <n v="225502"/>
    <x v="0"/>
    <x v="0"/>
    <x v="0"/>
    <x v="1"/>
    <x v="7"/>
    <x v="223"/>
    <x v="0"/>
    <x v="1"/>
    <s v="Tesseramento"/>
    <x v="2"/>
    <x v="3"/>
    <x v="0"/>
    <m/>
  </r>
  <r>
    <n v="43731"/>
    <x v="0"/>
    <x v="0"/>
    <x v="2"/>
    <x v="0"/>
    <x v="12"/>
    <x v="27"/>
    <x v="0"/>
    <x v="0"/>
    <s v="Tesseramento"/>
    <x v="1"/>
    <x v="4"/>
    <x v="0"/>
    <m/>
  </r>
  <r>
    <n v="8241"/>
    <x v="0"/>
    <x v="0"/>
    <x v="2"/>
    <x v="0"/>
    <x v="12"/>
    <x v="27"/>
    <x v="0"/>
    <x v="1"/>
    <s v="Tesseramento"/>
    <x v="1"/>
    <x v="4"/>
    <x v="0"/>
    <m/>
  </r>
  <r>
    <n v="141070"/>
    <x v="0"/>
    <x v="0"/>
    <x v="0"/>
    <x v="0"/>
    <x v="9"/>
    <x v="19"/>
    <x v="0"/>
    <x v="0"/>
    <s v="Tesseramento"/>
    <x v="1"/>
    <x v="1"/>
    <x v="0"/>
    <m/>
  </r>
  <r>
    <n v="28992"/>
    <x v="0"/>
    <x v="0"/>
    <x v="0"/>
    <x v="0"/>
    <x v="9"/>
    <x v="19"/>
    <x v="0"/>
    <x v="0"/>
    <s v="Tesseramento"/>
    <x v="1"/>
    <x v="4"/>
    <x v="0"/>
    <m/>
  </r>
  <r>
    <n v="38777"/>
    <x v="0"/>
    <x v="0"/>
    <x v="0"/>
    <x v="0"/>
    <x v="4"/>
    <x v="367"/>
    <x v="0"/>
    <x v="1"/>
    <s v="Tesseramento"/>
    <x v="1"/>
    <x v="4"/>
    <x v="0"/>
    <m/>
  </r>
  <r>
    <n v="92254"/>
    <x v="0"/>
    <x v="0"/>
    <x v="0"/>
    <x v="4"/>
    <x v="0"/>
    <x v="76"/>
    <x v="0"/>
    <x v="0"/>
    <s v="Tesseramento"/>
    <x v="0"/>
    <x v="3"/>
    <x v="0"/>
    <m/>
  </r>
  <r>
    <n v="28983"/>
    <x v="0"/>
    <x v="0"/>
    <x v="0"/>
    <x v="0"/>
    <x v="9"/>
    <x v="19"/>
    <x v="0"/>
    <x v="1"/>
    <s v="Tesseramento"/>
    <x v="1"/>
    <x v="4"/>
    <x v="0"/>
    <m/>
  </r>
  <r>
    <n v="233156"/>
    <x v="1"/>
    <x v="0"/>
    <x v="0"/>
    <x v="1"/>
    <x v="2"/>
    <x v="71"/>
    <x v="0"/>
    <x v="0"/>
    <s v="Tesseramento"/>
    <x v="1"/>
    <x v="5"/>
    <x v="0"/>
    <m/>
  </r>
  <r>
    <n v="181342"/>
    <x v="0"/>
    <x v="1"/>
    <x v="2"/>
    <x v="1"/>
    <x v="12"/>
    <x v="27"/>
    <x v="0"/>
    <x v="0"/>
    <s v="Tesseramento"/>
    <x v="1"/>
    <x v="1"/>
    <x v="0"/>
    <m/>
  </r>
  <r>
    <n v="127386"/>
    <x v="0"/>
    <x v="0"/>
    <x v="2"/>
    <x v="1"/>
    <x v="12"/>
    <x v="27"/>
    <x v="0"/>
    <x v="0"/>
    <s v="Tesseramento"/>
    <x v="1"/>
    <x v="1"/>
    <x v="0"/>
    <m/>
  </r>
  <r>
    <n v="168842"/>
    <x v="0"/>
    <x v="1"/>
    <x v="2"/>
    <x v="1"/>
    <x v="12"/>
    <x v="27"/>
    <x v="0"/>
    <x v="0"/>
    <s v="Tesseramento"/>
    <x v="1"/>
    <x v="0"/>
    <x v="0"/>
    <m/>
  </r>
  <r>
    <n v="209580"/>
    <x v="0"/>
    <x v="1"/>
    <x v="2"/>
    <x v="1"/>
    <x v="12"/>
    <x v="27"/>
    <x v="0"/>
    <x v="0"/>
    <s v="Tesseramento"/>
    <x v="1"/>
    <x v="4"/>
    <x v="0"/>
    <m/>
  </r>
  <r>
    <n v="235825"/>
    <x v="0"/>
    <x v="0"/>
    <x v="1"/>
    <x v="2"/>
    <x v="2"/>
    <x v="71"/>
    <x v="0"/>
    <x v="0"/>
    <s v="Tesseramento"/>
    <x v="1"/>
    <x v="4"/>
    <x v="0"/>
    <m/>
  </r>
  <r>
    <n v="175540"/>
    <x v="0"/>
    <x v="0"/>
    <x v="0"/>
    <x v="0"/>
    <x v="0"/>
    <x v="76"/>
    <x v="0"/>
    <x v="0"/>
    <s v="Tesseramento"/>
    <x v="0"/>
    <x v="0"/>
    <x v="0"/>
    <m/>
  </r>
  <r>
    <n v="233228"/>
    <x v="1"/>
    <x v="0"/>
    <x v="0"/>
    <x v="2"/>
    <x v="2"/>
    <x v="71"/>
    <x v="0"/>
    <x v="1"/>
    <s v="Tesseramento"/>
    <x v="1"/>
    <x v="5"/>
    <x v="0"/>
    <m/>
  </r>
  <r>
    <n v="115438"/>
    <x v="0"/>
    <x v="0"/>
    <x v="0"/>
    <x v="0"/>
    <x v="0"/>
    <x v="76"/>
    <x v="0"/>
    <x v="0"/>
    <s v="Tesseramento"/>
    <x v="0"/>
    <x v="0"/>
    <x v="0"/>
    <m/>
  </r>
  <r>
    <n v="235608"/>
    <x v="1"/>
    <x v="0"/>
    <x v="1"/>
    <x v="2"/>
    <x v="12"/>
    <x v="27"/>
    <x v="0"/>
    <x v="0"/>
    <s v="Tesseramento"/>
    <x v="1"/>
    <x v="5"/>
    <x v="0"/>
    <m/>
  </r>
  <r>
    <n v="90883"/>
    <x v="0"/>
    <x v="0"/>
    <x v="0"/>
    <x v="0"/>
    <x v="14"/>
    <x v="129"/>
    <x v="0"/>
    <x v="0"/>
    <s v="Tesseramento"/>
    <x v="1"/>
    <x v="0"/>
    <x v="0"/>
    <m/>
  </r>
  <r>
    <n v="235780"/>
    <x v="0"/>
    <x v="0"/>
    <x v="1"/>
    <x v="2"/>
    <x v="7"/>
    <x v="384"/>
    <x v="0"/>
    <x v="0"/>
    <s v="Tesseramento"/>
    <x v="1"/>
    <x v="0"/>
    <x v="0"/>
    <m/>
  </r>
  <r>
    <n v="235826"/>
    <x v="1"/>
    <x v="0"/>
    <x v="1"/>
    <x v="2"/>
    <x v="2"/>
    <x v="71"/>
    <x v="0"/>
    <x v="1"/>
    <s v="Tesseramento"/>
    <x v="1"/>
    <x v="5"/>
    <x v="0"/>
    <m/>
  </r>
  <r>
    <n v="235779"/>
    <x v="0"/>
    <x v="0"/>
    <x v="1"/>
    <x v="2"/>
    <x v="7"/>
    <x v="384"/>
    <x v="0"/>
    <x v="0"/>
    <s v="Tesseramento"/>
    <x v="1"/>
    <x v="0"/>
    <x v="0"/>
    <m/>
  </r>
  <r>
    <n v="232667"/>
    <x v="0"/>
    <x v="0"/>
    <x v="0"/>
    <x v="1"/>
    <x v="2"/>
    <x v="71"/>
    <x v="0"/>
    <x v="0"/>
    <s v="Tesseramento"/>
    <x v="1"/>
    <x v="0"/>
    <x v="0"/>
    <m/>
  </r>
  <r>
    <n v="233226"/>
    <x v="0"/>
    <x v="0"/>
    <x v="0"/>
    <x v="1"/>
    <x v="2"/>
    <x v="71"/>
    <x v="0"/>
    <x v="0"/>
    <s v="Tesseramento"/>
    <x v="1"/>
    <x v="1"/>
    <x v="0"/>
    <m/>
  </r>
  <r>
    <n v="23224"/>
    <x v="0"/>
    <x v="0"/>
    <x v="2"/>
    <x v="1"/>
    <x v="7"/>
    <x v="267"/>
    <x v="0"/>
    <x v="1"/>
    <s v="Tesseramento"/>
    <x v="1"/>
    <x v="4"/>
    <x v="0"/>
    <m/>
  </r>
  <r>
    <n v="23244"/>
    <x v="0"/>
    <x v="0"/>
    <x v="2"/>
    <x v="4"/>
    <x v="7"/>
    <x v="267"/>
    <x v="0"/>
    <x v="0"/>
    <s v="Tesseramento"/>
    <x v="1"/>
    <x v="4"/>
    <x v="0"/>
    <m/>
  </r>
  <r>
    <n v="19832"/>
    <x v="0"/>
    <x v="0"/>
    <x v="0"/>
    <x v="0"/>
    <x v="12"/>
    <x v="106"/>
    <x v="0"/>
    <x v="0"/>
    <s v="Tesseramento"/>
    <x v="1"/>
    <x v="0"/>
    <x v="0"/>
    <m/>
  </r>
  <r>
    <n v="193282"/>
    <x v="1"/>
    <x v="0"/>
    <x v="0"/>
    <x v="2"/>
    <x v="12"/>
    <x v="106"/>
    <x v="0"/>
    <x v="0"/>
    <s v="Tesseramento"/>
    <x v="1"/>
    <x v="5"/>
    <x v="0"/>
    <m/>
  </r>
  <r>
    <n v="149356"/>
    <x v="0"/>
    <x v="0"/>
    <x v="0"/>
    <x v="0"/>
    <x v="2"/>
    <x v="71"/>
    <x v="0"/>
    <x v="0"/>
    <s v="Tesseramento"/>
    <x v="1"/>
    <x v="1"/>
    <x v="0"/>
    <m/>
  </r>
  <r>
    <n v="235747"/>
    <x v="0"/>
    <x v="0"/>
    <x v="1"/>
    <x v="2"/>
    <x v="7"/>
    <x v="267"/>
    <x v="0"/>
    <x v="1"/>
    <s v="Tesseramento"/>
    <x v="1"/>
    <x v="4"/>
    <x v="0"/>
    <m/>
  </r>
  <r>
    <n v="38172"/>
    <x v="0"/>
    <x v="0"/>
    <x v="0"/>
    <x v="0"/>
    <x v="9"/>
    <x v="117"/>
    <x v="0"/>
    <x v="0"/>
    <s v="Tesseramento"/>
    <x v="1"/>
    <x v="3"/>
    <x v="0"/>
    <m/>
  </r>
  <r>
    <n v="106026"/>
    <x v="1"/>
    <x v="0"/>
    <x v="0"/>
    <x v="0"/>
    <x v="9"/>
    <x v="117"/>
    <x v="0"/>
    <x v="0"/>
    <s v="Tesseramento"/>
    <x v="1"/>
    <x v="2"/>
    <x v="0"/>
    <m/>
  </r>
  <r>
    <n v="23275"/>
    <x v="0"/>
    <x v="0"/>
    <x v="2"/>
    <x v="4"/>
    <x v="7"/>
    <x v="267"/>
    <x v="0"/>
    <x v="1"/>
    <s v="Tesseramento"/>
    <x v="1"/>
    <x v="4"/>
    <x v="0"/>
    <m/>
  </r>
  <r>
    <n v="4250"/>
    <x v="0"/>
    <x v="0"/>
    <x v="0"/>
    <x v="1"/>
    <x v="10"/>
    <x v="93"/>
    <x v="0"/>
    <x v="1"/>
    <s v="Tesseramento"/>
    <x v="0"/>
    <x v="4"/>
    <x v="0"/>
    <m/>
  </r>
  <r>
    <n v="196503"/>
    <x v="0"/>
    <x v="0"/>
    <x v="0"/>
    <x v="1"/>
    <x v="10"/>
    <x v="93"/>
    <x v="0"/>
    <x v="1"/>
    <s v="Tesseramento"/>
    <x v="0"/>
    <x v="3"/>
    <x v="0"/>
    <m/>
  </r>
  <r>
    <n v="125547"/>
    <x v="0"/>
    <x v="0"/>
    <x v="0"/>
    <x v="0"/>
    <x v="10"/>
    <x v="93"/>
    <x v="0"/>
    <x v="0"/>
    <s v="Tesseramento"/>
    <x v="0"/>
    <x v="4"/>
    <x v="0"/>
    <m/>
  </r>
  <r>
    <n v="38627"/>
    <x v="0"/>
    <x v="0"/>
    <x v="0"/>
    <x v="0"/>
    <x v="10"/>
    <x v="93"/>
    <x v="0"/>
    <x v="1"/>
    <s v="Tesseramento"/>
    <x v="0"/>
    <x v="4"/>
    <x v="0"/>
    <m/>
  </r>
  <r>
    <n v="218627"/>
    <x v="0"/>
    <x v="0"/>
    <x v="0"/>
    <x v="1"/>
    <x v="10"/>
    <x v="93"/>
    <x v="0"/>
    <x v="0"/>
    <s v="Tesseramento"/>
    <x v="0"/>
    <x v="0"/>
    <x v="0"/>
    <m/>
  </r>
  <r>
    <n v="38626"/>
    <x v="0"/>
    <x v="0"/>
    <x v="0"/>
    <x v="0"/>
    <x v="10"/>
    <x v="93"/>
    <x v="0"/>
    <x v="0"/>
    <s v="Tesseramento"/>
    <x v="0"/>
    <x v="4"/>
    <x v="0"/>
    <m/>
  </r>
  <r>
    <n v="38589"/>
    <x v="0"/>
    <x v="0"/>
    <x v="0"/>
    <x v="0"/>
    <x v="10"/>
    <x v="93"/>
    <x v="0"/>
    <x v="0"/>
    <s v="Tesseramento"/>
    <x v="0"/>
    <x v="4"/>
    <x v="0"/>
    <m/>
  </r>
  <r>
    <n v="38621"/>
    <x v="0"/>
    <x v="0"/>
    <x v="0"/>
    <x v="0"/>
    <x v="10"/>
    <x v="93"/>
    <x v="0"/>
    <x v="0"/>
    <s v="Tesseramento"/>
    <x v="0"/>
    <x v="4"/>
    <x v="0"/>
    <m/>
  </r>
  <r>
    <n v="81539"/>
    <x v="0"/>
    <x v="0"/>
    <x v="0"/>
    <x v="0"/>
    <x v="10"/>
    <x v="93"/>
    <x v="0"/>
    <x v="1"/>
    <s v="Tesseramento"/>
    <x v="0"/>
    <x v="4"/>
    <x v="0"/>
    <m/>
  </r>
  <r>
    <n v="214754"/>
    <x v="0"/>
    <x v="0"/>
    <x v="0"/>
    <x v="0"/>
    <x v="10"/>
    <x v="93"/>
    <x v="0"/>
    <x v="0"/>
    <s v="Tesseramento"/>
    <x v="0"/>
    <x v="1"/>
    <x v="0"/>
    <m/>
  </r>
  <r>
    <n v="42803"/>
    <x v="0"/>
    <x v="0"/>
    <x v="2"/>
    <x v="3"/>
    <x v="7"/>
    <x v="267"/>
    <x v="0"/>
    <x v="0"/>
    <s v="Tesseramento"/>
    <x v="1"/>
    <x v="4"/>
    <x v="0"/>
    <m/>
  </r>
  <r>
    <n v="184458"/>
    <x v="0"/>
    <x v="0"/>
    <x v="0"/>
    <x v="0"/>
    <x v="1"/>
    <x v="324"/>
    <x v="0"/>
    <x v="1"/>
    <s v="Tesseramento"/>
    <x v="1"/>
    <x v="3"/>
    <x v="0"/>
    <m/>
  </r>
  <r>
    <n v="147057"/>
    <x v="0"/>
    <x v="0"/>
    <x v="0"/>
    <x v="0"/>
    <x v="1"/>
    <x v="324"/>
    <x v="0"/>
    <x v="0"/>
    <s v="Tesseramento"/>
    <x v="1"/>
    <x v="3"/>
    <x v="0"/>
    <m/>
  </r>
  <r>
    <n v="52767"/>
    <x v="0"/>
    <x v="0"/>
    <x v="0"/>
    <x v="0"/>
    <x v="1"/>
    <x v="324"/>
    <x v="0"/>
    <x v="0"/>
    <s v="Tesseramento"/>
    <x v="1"/>
    <x v="4"/>
    <x v="0"/>
    <m/>
  </r>
  <r>
    <n v="235748"/>
    <x v="0"/>
    <x v="0"/>
    <x v="1"/>
    <x v="2"/>
    <x v="7"/>
    <x v="267"/>
    <x v="0"/>
    <x v="0"/>
    <s v="Tesseramento"/>
    <x v="1"/>
    <x v="4"/>
    <x v="0"/>
    <m/>
  </r>
  <r>
    <n v="94795"/>
    <x v="0"/>
    <x v="0"/>
    <x v="0"/>
    <x v="0"/>
    <x v="1"/>
    <x v="324"/>
    <x v="0"/>
    <x v="1"/>
    <s v="Tesseramento"/>
    <x v="1"/>
    <x v="4"/>
    <x v="0"/>
    <m/>
  </r>
  <r>
    <n v="60326"/>
    <x v="0"/>
    <x v="0"/>
    <x v="0"/>
    <x v="0"/>
    <x v="1"/>
    <x v="324"/>
    <x v="0"/>
    <x v="0"/>
    <s v="Tesseramento"/>
    <x v="1"/>
    <x v="0"/>
    <x v="0"/>
    <m/>
  </r>
  <r>
    <n v="185007"/>
    <x v="1"/>
    <x v="0"/>
    <x v="0"/>
    <x v="0"/>
    <x v="7"/>
    <x v="209"/>
    <x v="0"/>
    <x v="1"/>
    <s v="Tesseramento"/>
    <x v="0"/>
    <x v="2"/>
    <x v="0"/>
    <m/>
  </r>
  <r>
    <n v="23295"/>
    <x v="0"/>
    <x v="0"/>
    <x v="2"/>
    <x v="4"/>
    <x v="7"/>
    <x v="267"/>
    <x v="0"/>
    <x v="0"/>
    <s v="Tesseramento"/>
    <x v="1"/>
    <x v="4"/>
    <x v="0"/>
    <m/>
  </r>
  <r>
    <n v="23324"/>
    <x v="0"/>
    <x v="0"/>
    <x v="2"/>
    <x v="4"/>
    <x v="7"/>
    <x v="267"/>
    <x v="0"/>
    <x v="0"/>
    <s v="Tesseramento"/>
    <x v="1"/>
    <x v="0"/>
    <x v="0"/>
    <m/>
  </r>
  <r>
    <n v="53219"/>
    <x v="0"/>
    <x v="0"/>
    <x v="2"/>
    <x v="4"/>
    <x v="7"/>
    <x v="267"/>
    <x v="0"/>
    <x v="1"/>
    <s v="Tesseramento"/>
    <x v="1"/>
    <x v="0"/>
    <x v="0"/>
    <m/>
  </r>
  <r>
    <n v="23326"/>
    <x v="0"/>
    <x v="0"/>
    <x v="2"/>
    <x v="2"/>
    <x v="7"/>
    <x v="267"/>
    <x v="0"/>
    <x v="1"/>
    <s v="Tesseramento"/>
    <x v="1"/>
    <x v="4"/>
    <x v="0"/>
    <m/>
  </r>
  <r>
    <n v="235749"/>
    <x v="0"/>
    <x v="0"/>
    <x v="1"/>
    <x v="2"/>
    <x v="7"/>
    <x v="267"/>
    <x v="0"/>
    <x v="1"/>
    <s v="Tesseramento"/>
    <x v="1"/>
    <x v="4"/>
    <x v="0"/>
    <m/>
  </r>
  <r>
    <n v="23438"/>
    <x v="0"/>
    <x v="0"/>
    <x v="2"/>
    <x v="1"/>
    <x v="7"/>
    <x v="267"/>
    <x v="0"/>
    <x v="0"/>
    <s v="Tesseramento"/>
    <x v="1"/>
    <x v="4"/>
    <x v="0"/>
    <m/>
  </r>
  <r>
    <n v="235750"/>
    <x v="0"/>
    <x v="0"/>
    <x v="1"/>
    <x v="2"/>
    <x v="7"/>
    <x v="267"/>
    <x v="0"/>
    <x v="1"/>
    <s v="Tesseramento"/>
    <x v="1"/>
    <x v="0"/>
    <x v="0"/>
    <m/>
  </r>
  <r>
    <n v="18367"/>
    <x v="0"/>
    <x v="0"/>
    <x v="2"/>
    <x v="4"/>
    <x v="7"/>
    <x v="267"/>
    <x v="0"/>
    <x v="1"/>
    <s v="Tesseramento"/>
    <x v="1"/>
    <x v="4"/>
    <x v="0"/>
    <m/>
  </r>
  <r>
    <n v="197431"/>
    <x v="0"/>
    <x v="0"/>
    <x v="0"/>
    <x v="0"/>
    <x v="4"/>
    <x v="23"/>
    <x v="0"/>
    <x v="0"/>
    <s v="Tesseramento"/>
    <x v="1"/>
    <x v="0"/>
    <x v="0"/>
    <m/>
  </r>
  <r>
    <n v="229310"/>
    <x v="1"/>
    <x v="0"/>
    <x v="0"/>
    <x v="1"/>
    <x v="4"/>
    <x v="23"/>
    <x v="0"/>
    <x v="1"/>
    <s v="Tesseramento"/>
    <x v="1"/>
    <x v="5"/>
    <x v="0"/>
    <m/>
  </r>
  <r>
    <n v="227751"/>
    <x v="1"/>
    <x v="0"/>
    <x v="0"/>
    <x v="1"/>
    <x v="4"/>
    <x v="23"/>
    <x v="0"/>
    <x v="1"/>
    <s v="Tesseramento"/>
    <x v="1"/>
    <x v="5"/>
    <x v="0"/>
    <m/>
  </r>
  <r>
    <n v="218263"/>
    <x v="0"/>
    <x v="0"/>
    <x v="0"/>
    <x v="0"/>
    <x v="4"/>
    <x v="23"/>
    <x v="0"/>
    <x v="1"/>
    <s v="Tesseramento"/>
    <x v="1"/>
    <x v="0"/>
    <x v="0"/>
    <m/>
  </r>
  <r>
    <n v="185204"/>
    <x v="0"/>
    <x v="0"/>
    <x v="0"/>
    <x v="0"/>
    <x v="8"/>
    <x v="287"/>
    <x v="0"/>
    <x v="0"/>
    <s v="Tesseramento"/>
    <x v="0"/>
    <x v="3"/>
    <x v="0"/>
    <m/>
  </r>
  <r>
    <n v="106317"/>
    <x v="0"/>
    <x v="0"/>
    <x v="0"/>
    <x v="0"/>
    <x v="8"/>
    <x v="287"/>
    <x v="0"/>
    <x v="0"/>
    <s v="Tesseramento"/>
    <x v="0"/>
    <x v="0"/>
    <x v="0"/>
    <m/>
  </r>
  <r>
    <n v="31090"/>
    <x v="0"/>
    <x v="0"/>
    <x v="0"/>
    <x v="0"/>
    <x v="8"/>
    <x v="287"/>
    <x v="0"/>
    <x v="0"/>
    <s v="Tesseramento"/>
    <x v="0"/>
    <x v="3"/>
    <x v="0"/>
    <m/>
  </r>
  <r>
    <n v="136105"/>
    <x v="0"/>
    <x v="0"/>
    <x v="0"/>
    <x v="0"/>
    <x v="8"/>
    <x v="287"/>
    <x v="0"/>
    <x v="0"/>
    <s v="Tesseramento"/>
    <x v="0"/>
    <x v="4"/>
    <x v="0"/>
    <m/>
  </r>
  <r>
    <n v="98552"/>
    <x v="0"/>
    <x v="0"/>
    <x v="0"/>
    <x v="0"/>
    <x v="8"/>
    <x v="287"/>
    <x v="0"/>
    <x v="0"/>
    <s v="Tesseramento"/>
    <x v="0"/>
    <x v="0"/>
    <x v="0"/>
    <m/>
  </r>
  <r>
    <n v="217304"/>
    <x v="1"/>
    <x v="0"/>
    <x v="0"/>
    <x v="2"/>
    <x v="8"/>
    <x v="287"/>
    <x v="0"/>
    <x v="0"/>
    <s v="Tesseramento"/>
    <x v="0"/>
    <x v="5"/>
    <x v="0"/>
    <m/>
  </r>
  <r>
    <n v="162168"/>
    <x v="0"/>
    <x v="0"/>
    <x v="0"/>
    <x v="0"/>
    <x v="8"/>
    <x v="287"/>
    <x v="0"/>
    <x v="0"/>
    <s v="Tesseramento"/>
    <x v="0"/>
    <x v="0"/>
    <x v="0"/>
    <m/>
  </r>
  <r>
    <n v="23491"/>
    <x v="0"/>
    <x v="0"/>
    <x v="2"/>
    <x v="2"/>
    <x v="7"/>
    <x v="267"/>
    <x v="0"/>
    <x v="1"/>
    <s v="Tesseramento"/>
    <x v="1"/>
    <x v="0"/>
    <x v="0"/>
    <m/>
  </r>
  <r>
    <n v="198791"/>
    <x v="0"/>
    <x v="0"/>
    <x v="0"/>
    <x v="0"/>
    <x v="8"/>
    <x v="287"/>
    <x v="0"/>
    <x v="0"/>
    <s v="Tesseramento"/>
    <x v="0"/>
    <x v="0"/>
    <x v="0"/>
    <m/>
  </r>
  <r>
    <n v="204898"/>
    <x v="0"/>
    <x v="0"/>
    <x v="0"/>
    <x v="0"/>
    <x v="8"/>
    <x v="287"/>
    <x v="0"/>
    <x v="0"/>
    <s v="Tesseramento"/>
    <x v="0"/>
    <x v="0"/>
    <x v="0"/>
    <m/>
  </r>
  <r>
    <n v="111259"/>
    <x v="0"/>
    <x v="0"/>
    <x v="0"/>
    <x v="0"/>
    <x v="8"/>
    <x v="287"/>
    <x v="0"/>
    <x v="0"/>
    <s v="Tesseramento"/>
    <x v="0"/>
    <x v="0"/>
    <x v="0"/>
    <m/>
  </r>
  <r>
    <n v="152722"/>
    <x v="0"/>
    <x v="0"/>
    <x v="0"/>
    <x v="0"/>
    <x v="8"/>
    <x v="287"/>
    <x v="0"/>
    <x v="0"/>
    <s v="Tesseramento"/>
    <x v="0"/>
    <x v="0"/>
    <x v="0"/>
    <m/>
  </r>
  <r>
    <n v="75366"/>
    <x v="0"/>
    <x v="0"/>
    <x v="0"/>
    <x v="0"/>
    <x v="8"/>
    <x v="287"/>
    <x v="0"/>
    <x v="0"/>
    <s v="Tesseramento"/>
    <x v="0"/>
    <x v="3"/>
    <x v="0"/>
    <m/>
  </r>
  <r>
    <n v="118233"/>
    <x v="1"/>
    <x v="0"/>
    <x v="0"/>
    <x v="2"/>
    <x v="8"/>
    <x v="287"/>
    <x v="0"/>
    <x v="1"/>
    <s v="Tesseramento"/>
    <x v="0"/>
    <x v="2"/>
    <x v="0"/>
    <m/>
  </r>
  <r>
    <n v="106321"/>
    <x v="0"/>
    <x v="0"/>
    <x v="0"/>
    <x v="0"/>
    <x v="8"/>
    <x v="287"/>
    <x v="0"/>
    <x v="0"/>
    <s v="Tesseramento"/>
    <x v="0"/>
    <x v="0"/>
    <x v="0"/>
    <m/>
  </r>
  <r>
    <n v="85076"/>
    <x v="0"/>
    <x v="0"/>
    <x v="0"/>
    <x v="0"/>
    <x v="8"/>
    <x v="287"/>
    <x v="0"/>
    <x v="0"/>
    <s v="Tesseramento"/>
    <x v="0"/>
    <x v="0"/>
    <x v="0"/>
    <m/>
  </r>
  <r>
    <n v="118235"/>
    <x v="1"/>
    <x v="0"/>
    <x v="0"/>
    <x v="2"/>
    <x v="8"/>
    <x v="287"/>
    <x v="0"/>
    <x v="1"/>
    <s v="Tesseramento"/>
    <x v="0"/>
    <x v="6"/>
    <x v="0"/>
    <m/>
  </r>
  <r>
    <n v="204025"/>
    <x v="0"/>
    <x v="0"/>
    <x v="0"/>
    <x v="0"/>
    <x v="8"/>
    <x v="287"/>
    <x v="0"/>
    <x v="0"/>
    <s v="Tesseramento"/>
    <x v="0"/>
    <x v="1"/>
    <x v="0"/>
    <m/>
  </r>
  <r>
    <n v="194145"/>
    <x v="0"/>
    <x v="0"/>
    <x v="0"/>
    <x v="0"/>
    <x v="8"/>
    <x v="287"/>
    <x v="0"/>
    <x v="0"/>
    <s v="Tesseramento"/>
    <x v="0"/>
    <x v="1"/>
    <x v="0"/>
    <m/>
  </r>
  <r>
    <n v="23503"/>
    <x v="0"/>
    <x v="0"/>
    <x v="2"/>
    <x v="1"/>
    <x v="7"/>
    <x v="267"/>
    <x v="0"/>
    <x v="0"/>
    <s v="Tesseramento"/>
    <x v="1"/>
    <x v="3"/>
    <x v="0"/>
    <m/>
  </r>
  <r>
    <n v="204116"/>
    <x v="0"/>
    <x v="0"/>
    <x v="0"/>
    <x v="0"/>
    <x v="8"/>
    <x v="287"/>
    <x v="0"/>
    <x v="0"/>
    <s v="Tesseramento"/>
    <x v="0"/>
    <x v="1"/>
    <x v="0"/>
    <m/>
  </r>
  <r>
    <n v="194966"/>
    <x v="0"/>
    <x v="0"/>
    <x v="0"/>
    <x v="0"/>
    <x v="8"/>
    <x v="287"/>
    <x v="0"/>
    <x v="0"/>
    <s v="Tesseramento"/>
    <x v="0"/>
    <x v="1"/>
    <x v="0"/>
    <m/>
  </r>
  <r>
    <n v="117611"/>
    <x v="0"/>
    <x v="0"/>
    <x v="0"/>
    <x v="0"/>
    <x v="8"/>
    <x v="287"/>
    <x v="0"/>
    <x v="0"/>
    <s v="Tesseramento"/>
    <x v="0"/>
    <x v="0"/>
    <x v="0"/>
    <m/>
  </r>
  <r>
    <n v="134464"/>
    <x v="0"/>
    <x v="0"/>
    <x v="0"/>
    <x v="0"/>
    <x v="8"/>
    <x v="287"/>
    <x v="0"/>
    <x v="0"/>
    <s v="Tesseramento"/>
    <x v="0"/>
    <x v="0"/>
    <x v="0"/>
    <m/>
  </r>
  <r>
    <n v="90463"/>
    <x v="0"/>
    <x v="0"/>
    <x v="0"/>
    <x v="0"/>
    <x v="8"/>
    <x v="287"/>
    <x v="0"/>
    <x v="0"/>
    <s v="Tesseramento"/>
    <x v="0"/>
    <x v="0"/>
    <x v="0"/>
    <m/>
  </r>
  <r>
    <n v="83801"/>
    <x v="0"/>
    <x v="0"/>
    <x v="0"/>
    <x v="0"/>
    <x v="8"/>
    <x v="287"/>
    <x v="0"/>
    <x v="0"/>
    <s v="Tesseramento"/>
    <x v="0"/>
    <x v="3"/>
    <x v="0"/>
    <m/>
  </r>
  <r>
    <n v="115154"/>
    <x v="0"/>
    <x v="0"/>
    <x v="0"/>
    <x v="0"/>
    <x v="8"/>
    <x v="287"/>
    <x v="0"/>
    <x v="0"/>
    <s v="Tesseramento"/>
    <x v="0"/>
    <x v="0"/>
    <x v="0"/>
    <m/>
  </r>
  <r>
    <n v="235751"/>
    <x v="0"/>
    <x v="0"/>
    <x v="1"/>
    <x v="2"/>
    <x v="7"/>
    <x v="267"/>
    <x v="0"/>
    <x v="1"/>
    <s v="Tesseramento"/>
    <x v="1"/>
    <x v="4"/>
    <x v="0"/>
    <m/>
  </r>
  <r>
    <n v="16586"/>
    <x v="0"/>
    <x v="0"/>
    <x v="0"/>
    <x v="0"/>
    <x v="7"/>
    <x v="384"/>
    <x v="0"/>
    <x v="1"/>
    <s v="Tesseramento"/>
    <x v="1"/>
    <x v="4"/>
    <x v="0"/>
    <m/>
  </r>
  <r>
    <n v="216985"/>
    <x v="1"/>
    <x v="0"/>
    <x v="0"/>
    <x v="1"/>
    <x v="7"/>
    <x v="384"/>
    <x v="0"/>
    <x v="1"/>
    <s v="Tesseramento"/>
    <x v="1"/>
    <x v="5"/>
    <x v="0"/>
    <m/>
  </r>
  <r>
    <n v="23866"/>
    <x v="0"/>
    <x v="0"/>
    <x v="0"/>
    <x v="0"/>
    <x v="7"/>
    <x v="384"/>
    <x v="0"/>
    <x v="0"/>
    <s v="Tesseramento"/>
    <x v="1"/>
    <x v="4"/>
    <x v="0"/>
    <m/>
  </r>
  <r>
    <n v="16680"/>
    <x v="0"/>
    <x v="0"/>
    <x v="0"/>
    <x v="0"/>
    <x v="7"/>
    <x v="384"/>
    <x v="0"/>
    <x v="1"/>
    <s v="Tesseramento"/>
    <x v="1"/>
    <x v="4"/>
    <x v="0"/>
    <m/>
  </r>
  <r>
    <n v="127574"/>
    <x v="0"/>
    <x v="0"/>
    <x v="0"/>
    <x v="0"/>
    <x v="7"/>
    <x v="384"/>
    <x v="0"/>
    <x v="1"/>
    <s v="Tesseramento"/>
    <x v="1"/>
    <x v="4"/>
    <x v="0"/>
    <m/>
  </r>
  <r>
    <n v="169565"/>
    <x v="0"/>
    <x v="0"/>
    <x v="0"/>
    <x v="0"/>
    <x v="7"/>
    <x v="384"/>
    <x v="0"/>
    <x v="0"/>
    <s v="Tesseramento"/>
    <x v="1"/>
    <x v="1"/>
    <x v="0"/>
    <m/>
  </r>
  <r>
    <n v="54020"/>
    <x v="0"/>
    <x v="0"/>
    <x v="0"/>
    <x v="0"/>
    <x v="7"/>
    <x v="384"/>
    <x v="0"/>
    <x v="0"/>
    <s v="Tesseramento"/>
    <x v="1"/>
    <x v="0"/>
    <x v="0"/>
    <m/>
  </r>
  <r>
    <n v="197815"/>
    <x v="1"/>
    <x v="0"/>
    <x v="0"/>
    <x v="2"/>
    <x v="12"/>
    <x v="106"/>
    <x v="0"/>
    <x v="0"/>
    <s v="Tesseramento"/>
    <x v="1"/>
    <x v="5"/>
    <x v="0"/>
    <m/>
  </r>
  <r>
    <n v="16630"/>
    <x v="0"/>
    <x v="0"/>
    <x v="0"/>
    <x v="0"/>
    <x v="7"/>
    <x v="384"/>
    <x v="0"/>
    <x v="0"/>
    <s v="Tesseramento"/>
    <x v="1"/>
    <x v="0"/>
    <x v="0"/>
    <m/>
  </r>
  <r>
    <n v="226480"/>
    <x v="0"/>
    <x v="0"/>
    <x v="0"/>
    <x v="0"/>
    <x v="7"/>
    <x v="384"/>
    <x v="0"/>
    <x v="0"/>
    <s v="Tesseramento"/>
    <x v="1"/>
    <x v="0"/>
    <x v="0"/>
    <m/>
  </r>
  <r>
    <n v="2979"/>
    <x v="0"/>
    <x v="0"/>
    <x v="0"/>
    <x v="0"/>
    <x v="7"/>
    <x v="384"/>
    <x v="0"/>
    <x v="1"/>
    <s v="Tesseramento"/>
    <x v="1"/>
    <x v="3"/>
    <x v="0"/>
    <m/>
  </r>
  <r>
    <n v="16656"/>
    <x v="0"/>
    <x v="0"/>
    <x v="0"/>
    <x v="0"/>
    <x v="7"/>
    <x v="384"/>
    <x v="0"/>
    <x v="0"/>
    <s v="Tesseramento"/>
    <x v="1"/>
    <x v="4"/>
    <x v="0"/>
    <m/>
  </r>
  <r>
    <n v="45666"/>
    <x v="0"/>
    <x v="0"/>
    <x v="0"/>
    <x v="0"/>
    <x v="7"/>
    <x v="384"/>
    <x v="0"/>
    <x v="0"/>
    <s v="Tesseramento"/>
    <x v="1"/>
    <x v="4"/>
    <x v="0"/>
    <m/>
  </r>
  <r>
    <n v="80202"/>
    <x v="0"/>
    <x v="0"/>
    <x v="0"/>
    <x v="0"/>
    <x v="7"/>
    <x v="384"/>
    <x v="0"/>
    <x v="1"/>
    <s v="Tesseramento"/>
    <x v="1"/>
    <x v="4"/>
    <x v="0"/>
    <m/>
  </r>
  <r>
    <n v="139935"/>
    <x v="0"/>
    <x v="0"/>
    <x v="0"/>
    <x v="0"/>
    <x v="7"/>
    <x v="384"/>
    <x v="0"/>
    <x v="0"/>
    <s v="Tesseramento"/>
    <x v="1"/>
    <x v="3"/>
    <x v="0"/>
    <m/>
  </r>
  <r>
    <n v="210660"/>
    <x v="0"/>
    <x v="0"/>
    <x v="0"/>
    <x v="1"/>
    <x v="7"/>
    <x v="384"/>
    <x v="0"/>
    <x v="0"/>
    <s v="Tesseramento"/>
    <x v="1"/>
    <x v="0"/>
    <x v="0"/>
    <m/>
  </r>
  <r>
    <n v="34287"/>
    <x v="0"/>
    <x v="0"/>
    <x v="0"/>
    <x v="0"/>
    <x v="7"/>
    <x v="384"/>
    <x v="0"/>
    <x v="0"/>
    <s v="Tesseramento"/>
    <x v="1"/>
    <x v="4"/>
    <x v="0"/>
    <m/>
  </r>
  <r>
    <n v="16684"/>
    <x v="0"/>
    <x v="0"/>
    <x v="0"/>
    <x v="0"/>
    <x v="7"/>
    <x v="384"/>
    <x v="0"/>
    <x v="0"/>
    <s v="Tesseramento"/>
    <x v="1"/>
    <x v="4"/>
    <x v="0"/>
    <m/>
  </r>
  <r>
    <n v="235752"/>
    <x v="0"/>
    <x v="0"/>
    <x v="1"/>
    <x v="2"/>
    <x v="7"/>
    <x v="267"/>
    <x v="0"/>
    <x v="1"/>
    <s v="Tesseramento"/>
    <x v="1"/>
    <x v="4"/>
    <x v="0"/>
    <m/>
  </r>
  <r>
    <n v="95008"/>
    <x v="0"/>
    <x v="0"/>
    <x v="0"/>
    <x v="0"/>
    <x v="7"/>
    <x v="384"/>
    <x v="0"/>
    <x v="1"/>
    <s v="Tesseramento"/>
    <x v="1"/>
    <x v="4"/>
    <x v="0"/>
    <m/>
  </r>
  <r>
    <n v="52223"/>
    <x v="0"/>
    <x v="0"/>
    <x v="0"/>
    <x v="0"/>
    <x v="7"/>
    <x v="384"/>
    <x v="0"/>
    <x v="0"/>
    <s v="Tesseramento"/>
    <x v="1"/>
    <x v="4"/>
    <x v="0"/>
    <m/>
  </r>
  <r>
    <n v="79482"/>
    <x v="0"/>
    <x v="0"/>
    <x v="0"/>
    <x v="0"/>
    <x v="7"/>
    <x v="384"/>
    <x v="0"/>
    <x v="0"/>
    <s v="Tesseramento"/>
    <x v="1"/>
    <x v="4"/>
    <x v="0"/>
    <m/>
  </r>
  <r>
    <n v="115648"/>
    <x v="0"/>
    <x v="0"/>
    <x v="0"/>
    <x v="1"/>
    <x v="7"/>
    <x v="384"/>
    <x v="0"/>
    <x v="1"/>
    <s v="Tesseramento"/>
    <x v="1"/>
    <x v="4"/>
    <x v="0"/>
    <m/>
  </r>
  <r>
    <n v="16756"/>
    <x v="0"/>
    <x v="0"/>
    <x v="0"/>
    <x v="0"/>
    <x v="7"/>
    <x v="384"/>
    <x v="0"/>
    <x v="1"/>
    <s v="Tesseramento"/>
    <x v="1"/>
    <x v="3"/>
    <x v="0"/>
    <m/>
  </r>
  <r>
    <n v="16699"/>
    <x v="0"/>
    <x v="0"/>
    <x v="0"/>
    <x v="0"/>
    <x v="7"/>
    <x v="384"/>
    <x v="0"/>
    <x v="0"/>
    <s v="Tesseramento"/>
    <x v="1"/>
    <x v="4"/>
    <x v="0"/>
    <m/>
  </r>
  <r>
    <n v="612"/>
    <x v="0"/>
    <x v="0"/>
    <x v="0"/>
    <x v="0"/>
    <x v="7"/>
    <x v="384"/>
    <x v="0"/>
    <x v="1"/>
    <s v="Tesseramento"/>
    <x v="1"/>
    <x v="4"/>
    <x v="0"/>
    <m/>
  </r>
  <r>
    <n v="187987"/>
    <x v="1"/>
    <x v="0"/>
    <x v="0"/>
    <x v="1"/>
    <x v="7"/>
    <x v="384"/>
    <x v="0"/>
    <x v="1"/>
    <s v="Tesseramento"/>
    <x v="1"/>
    <x v="5"/>
    <x v="0"/>
    <m/>
  </r>
  <r>
    <n v="122216"/>
    <x v="0"/>
    <x v="0"/>
    <x v="0"/>
    <x v="0"/>
    <x v="7"/>
    <x v="384"/>
    <x v="0"/>
    <x v="0"/>
    <s v="Tesseramento"/>
    <x v="1"/>
    <x v="0"/>
    <x v="0"/>
    <m/>
  </r>
  <r>
    <n v="205082"/>
    <x v="1"/>
    <x v="0"/>
    <x v="0"/>
    <x v="0"/>
    <x v="7"/>
    <x v="384"/>
    <x v="0"/>
    <x v="0"/>
    <s v="Tesseramento"/>
    <x v="1"/>
    <x v="5"/>
    <x v="0"/>
    <m/>
  </r>
  <r>
    <n v="146784"/>
    <x v="1"/>
    <x v="0"/>
    <x v="0"/>
    <x v="0"/>
    <x v="7"/>
    <x v="384"/>
    <x v="0"/>
    <x v="0"/>
    <s v="Tesseramento"/>
    <x v="1"/>
    <x v="2"/>
    <x v="0"/>
    <m/>
  </r>
  <r>
    <n v="16706"/>
    <x v="0"/>
    <x v="0"/>
    <x v="0"/>
    <x v="0"/>
    <x v="7"/>
    <x v="384"/>
    <x v="0"/>
    <x v="1"/>
    <s v="Tesseramento"/>
    <x v="1"/>
    <x v="0"/>
    <x v="0"/>
    <m/>
  </r>
  <r>
    <n v="140025"/>
    <x v="0"/>
    <x v="0"/>
    <x v="0"/>
    <x v="1"/>
    <x v="7"/>
    <x v="384"/>
    <x v="0"/>
    <x v="1"/>
    <s v="Tesseramento"/>
    <x v="1"/>
    <x v="4"/>
    <x v="0"/>
    <m/>
  </r>
  <r>
    <n v="16707"/>
    <x v="0"/>
    <x v="0"/>
    <x v="0"/>
    <x v="0"/>
    <x v="7"/>
    <x v="384"/>
    <x v="0"/>
    <x v="0"/>
    <s v="Tesseramento"/>
    <x v="1"/>
    <x v="3"/>
    <x v="0"/>
    <m/>
  </r>
  <r>
    <n v="228359"/>
    <x v="0"/>
    <x v="0"/>
    <x v="0"/>
    <x v="1"/>
    <x v="10"/>
    <x v="220"/>
    <x v="0"/>
    <x v="0"/>
    <s v="Tesseramento"/>
    <x v="0"/>
    <x v="3"/>
    <x v="0"/>
    <m/>
  </r>
  <r>
    <n v="117364"/>
    <x v="0"/>
    <x v="0"/>
    <x v="2"/>
    <x v="0"/>
    <x v="1"/>
    <x v="319"/>
    <x v="0"/>
    <x v="0"/>
    <s v="Tesseramento"/>
    <x v="1"/>
    <x v="1"/>
    <x v="0"/>
    <m/>
  </r>
  <r>
    <n v="215376"/>
    <x v="0"/>
    <x v="0"/>
    <x v="0"/>
    <x v="0"/>
    <x v="10"/>
    <x v="220"/>
    <x v="0"/>
    <x v="0"/>
    <s v="Tesseramento"/>
    <x v="0"/>
    <x v="3"/>
    <x v="0"/>
    <m/>
  </r>
  <r>
    <n v="221363"/>
    <x v="0"/>
    <x v="0"/>
    <x v="0"/>
    <x v="1"/>
    <x v="10"/>
    <x v="220"/>
    <x v="0"/>
    <x v="0"/>
    <s v="Tesseramento"/>
    <x v="0"/>
    <x v="3"/>
    <x v="0"/>
    <m/>
  </r>
  <r>
    <n v="235753"/>
    <x v="0"/>
    <x v="0"/>
    <x v="1"/>
    <x v="2"/>
    <x v="7"/>
    <x v="267"/>
    <x v="0"/>
    <x v="1"/>
    <s v="Tesseramento"/>
    <x v="1"/>
    <x v="4"/>
    <x v="0"/>
    <m/>
  </r>
  <r>
    <n v="19933"/>
    <x v="0"/>
    <x v="0"/>
    <x v="0"/>
    <x v="0"/>
    <x v="1"/>
    <x v="319"/>
    <x v="0"/>
    <x v="1"/>
    <s v="Tesseramento"/>
    <x v="1"/>
    <x v="4"/>
    <x v="0"/>
    <m/>
  </r>
  <r>
    <n v="103537"/>
    <x v="0"/>
    <x v="0"/>
    <x v="0"/>
    <x v="0"/>
    <x v="1"/>
    <x v="319"/>
    <x v="0"/>
    <x v="1"/>
    <s v="Tesseramento"/>
    <x v="1"/>
    <x v="3"/>
    <x v="0"/>
    <m/>
  </r>
  <r>
    <n v="29065"/>
    <x v="0"/>
    <x v="0"/>
    <x v="0"/>
    <x v="0"/>
    <x v="1"/>
    <x v="319"/>
    <x v="0"/>
    <x v="0"/>
    <s v="Tesseramento"/>
    <x v="1"/>
    <x v="4"/>
    <x v="0"/>
    <m/>
  </r>
  <r>
    <n v="208909"/>
    <x v="0"/>
    <x v="0"/>
    <x v="0"/>
    <x v="1"/>
    <x v="7"/>
    <x v="30"/>
    <x v="0"/>
    <x v="1"/>
    <s v="Tesseramento"/>
    <x v="1"/>
    <x v="0"/>
    <x v="0"/>
    <m/>
  </r>
  <r>
    <n v="218005"/>
    <x v="0"/>
    <x v="0"/>
    <x v="0"/>
    <x v="1"/>
    <x v="8"/>
    <x v="13"/>
    <x v="0"/>
    <x v="0"/>
    <s v="Tesseramento"/>
    <x v="0"/>
    <x v="0"/>
    <x v="0"/>
    <m/>
  </r>
  <r>
    <n v="57228"/>
    <x v="0"/>
    <x v="0"/>
    <x v="0"/>
    <x v="0"/>
    <x v="4"/>
    <x v="184"/>
    <x v="0"/>
    <x v="0"/>
    <s v="Tesseramento"/>
    <x v="0"/>
    <x v="4"/>
    <x v="0"/>
    <m/>
  </r>
  <r>
    <n v="57223"/>
    <x v="0"/>
    <x v="0"/>
    <x v="0"/>
    <x v="0"/>
    <x v="4"/>
    <x v="184"/>
    <x v="0"/>
    <x v="1"/>
    <s v="Tesseramento"/>
    <x v="0"/>
    <x v="4"/>
    <x v="0"/>
    <m/>
  </r>
  <r>
    <n v="235754"/>
    <x v="0"/>
    <x v="0"/>
    <x v="1"/>
    <x v="2"/>
    <x v="7"/>
    <x v="267"/>
    <x v="0"/>
    <x v="0"/>
    <s v="Tesseramento"/>
    <x v="1"/>
    <x v="3"/>
    <x v="0"/>
    <m/>
  </r>
  <r>
    <n v="16713"/>
    <x v="0"/>
    <x v="0"/>
    <x v="0"/>
    <x v="0"/>
    <x v="7"/>
    <x v="384"/>
    <x v="0"/>
    <x v="0"/>
    <s v="Tesseramento"/>
    <x v="1"/>
    <x v="4"/>
    <x v="0"/>
    <m/>
  </r>
  <r>
    <n v="35813"/>
    <x v="0"/>
    <x v="0"/>
    <x v="0"/>
    <x v="0"/>
    <x v="7"/>
    <x v="384"/>
    <x v="0"/>
    <x v="1"/>
    <s v="Tesseramento"/>
    <x v="1"/>
    <x v="4"/>
    <x v="0"/>
    <m/>
  </r>
  <r>
    <n v="16712"/>
    <x v="0"/>
    <x v="0"/>
    <x v="0"/>
    <x v="0"/>
    <x v="7"/>
    <x v="384"/>
    <x v="0"/>
    <x v="1"/>
    <s v="Tesseramento"/>
    <x v="1"/>
    <x v="4"/>
    <x v="0"/>
    <m/>
  </r>
  <r>
    <n v="191817"/>
    <x v="0"/>
    <x v="0"/>
    <x v="0"/>
    <x v="0"/>
    <x v="7"/>
    <x v="384"/>
    <x v="0"/>
    <x v="0"/>
    <s v="Tesseramento"/>
    <x v="1"/>
    <x v="4"/>
    <x v="0"/>
    <m/>
  </r>
  <r>
    <n v="16720"/>
    <x v="0"/>
    <x v="0"/>
    <x v="0"/>
    <x v="0"/>
    <x v="7"/>
    <x v="384"/>
    <x v="0"/>
    <x v="0"/>
    <s v="Tesseramento"/>
    <x v="1"/>
    <x v="4"/>
    <x v="0"/>
    <m/>
  </r>
  <r>
    <n v="16727"/>
    <x v="0"/>
    <x v="0"/>
    <x v="0"/>
    <x v="0"/>
    <x v="7"/>
    <x v="384"/>
    <x v="0"/>
    <x v="1"/>
    <s v="Tesseramento"/>
    <x v="1"/>
    <x v="4"/>
    <x v="0"/>
    <m/>
  </r>
  <r>
    <n v="69097"/>
    <x v="0"/>
    <x v="0"/>
    <x v="0"/>
    <x v="0"/>
    <x v="7"/>
    <x v="384"/>
    <x v="0"/>
    <x v="0"/>
    <s v="Tesseramento"/>
    <x v="1"/>
    <x v="4"/>
    <x v="0"/>
    <m/>
  </r>
  <r>
    <n v="204433"/>
    <x v="0"/>
    <x v="0"/>
    <x v="0"/>
    <x v="1"/>
    <x v="7"/>
    <x v="384"/>
    <x v="0"/>
    <x v="0"/>
    <s v="Tesseramento"/>
    <x v="1"/>
    <x v="1"/>
    <x v="0"/>
    <m/>
  </r>
  <r>
    <n v="204434"/>
    <x v="0"/>
    <x v="0"/>
    <x v="0"/>
    <x v="1"/>
    <x v="7"/>
    <x v="384"/>
    <x v="0"/>
    <x v="0"/>
    <s v="Tesseramento"/>
    <x v="1"/>
    <x v="0"/>
    <x v="0"/>
    <m/>
  </r>
  <r>
    <n v="226483"/>
    <x v="0"/>
    <x v="0"/>
    <x v="0"/>
    <x v="0"/>
    <x v="7"/>
    <x v="384"/>
    <x v="0"/>
    <x v="1"/>
    <s v="Tesseramento"/>
    <x v="1"/>
    <x v="0"/>
    <x v="0"/>
    <m/>
  </r>
  <r>
    <n v="102855"/>
    <x v="0"/>
    <x v="0"/>
    <x v="0"/>
    <x v="0"/>
    <x v="7"/>
    <x v="384"/>
    <x v="0"/>
    <x v="0"/>
    <s v="Tesseramento"/>
    <x v="1"/>
    <x v="0"/>
    <x v="0"/>
    <m/>
  </r>
  <r>
    <n v="16729"/>
    <x v="0"/>
    <x v="0"/>
    <x v="0"/>
    <x v="0"/>
    <x v="7"/>
    <x v="384"/>
    <x v="0"/>
    <x v="0"/>
    <s v="Tesseramento"/>
    <x v="1"/>
    <x v="4"/>
    <x v="0"/>
    <m/>
  </r>
  <r>
    <n v="61600"/>
    <x v="0"/>
    <x v="0"/>
    <x v="0"/>
    <x v="0"/>
    <x v="7"/>
    <x v="384"/>
    <x v="0"/>
    <x v="0"/>
    <s v="Tesseramento"/>
    <x v="1"/>
    <x v="4"/>
    <x v="0"/>
    <m/>
  </r>
  <r>
    <n v="140027"/>
    <x v="0"/>
    <x v="0"/>
    <x v="0"/>
    <x v="0"/>
    <x v="7"/>
    <x v="384"/>
    <x v="0"/>
    <x v="1"/>
    <s v="Tesseramento"/>
    <x v="1"/>
    <x v="3"/>
    <x v="0"/>
    <m/>
  </r>
  <r>
    <n v="16738"/>
    <x v="0"/>
    <x v="0"/>
    <x v="0"/>
    <x v="0"/>
    <x v="7"/>
    <x v="384"/>
    <x v="0"/>
    <x v="0"/>
    <s v="Tesseramento"/>
    <x v="1"/>
    <x v="4"/>
    <x v="0"/>
    <m/>
  </r>
  <r>
    <n v="93963"/>
    <x v="0"/>
    <x v="0"/>
    <x v="0"/>
    <x v="0"/>
    <x v="7"/>
    <x v="384"/>
    <x v="0"/>
    <x v="0"/>
    <s v="Tesseramento"/>
    <x v="1"/>
    <x v="4"/>
    <x v="0"/>
    <m/>
  </r>
  <r>
    <n v="56655"/>
    <x v="0"/>
    <x v="0"/>
    <x v="0"/>
    <x v="0"/>
    <x v="7"/>
    <x v="385"/>
    <x v="0"/>
    <x v="0"/>
    <s v="Tesseramento"/>
    <x v="0"/>
    <x v="4"/>
    <x v="0"/>
    <m/>
  </r>
  <r>
    <n v="125710"/>
    <x v="0"/>
    <x v="0"/>
    <x v="0"/>
    <x v="0"/>
    <x v="7"/>
    <x v="384"/>
    <x v="0"/>
    <x v="0"/>
    <s v="Tesseramento"/>
    <x v="1"/>
    <x v="0"/>
    <x v="0"/>
    <m/>
  </r>
  <r>
    <n v="87159"/>
    <x v="0"/>
    <x v="0"/>
    <x v="0"/>
    <x v="0"/>
    <x v="12"/>
    <x v="27"/>
    <x v="0"/>
    <x v="1"/>
    <s v="Tesseramento"/>
    <x v="1"/>
    <x v="3"/>
    <x v="0"/>
    <m/>
  </r>
  <r>
    <n v="235799"/>
    <x v="1"/>
    <x v="1"/>
    <x v="1"/>
    <x v="2"/>
    <x v="0"/>
    <x v="378"/>
    <x v="0"/>
    <x v="0"/>
    <s v="Tesseramento"/>
    <x v="0"/>
    <x v="5"/>
    <x v="0"/>
    <m/>
  </r>
  <r>
    <n v="67034"/>
    <x v="0"/>
    <x v="0"/>
    <x v="0"/>
    <x v="0"/>
    <x v="7"/>
    <x v="385"/>
    <x v="0"/>
    <x v="1"/>
    <s v="Tesseramento"/>
    <x v="0"/>
    <x v="4"/>
    <x v="0"/>
    <m/>
  </r>
  <r>
    <n v="16746"/>
    <x v="0"/>
    <x v="0"/>
    <x v="0"/>
    <x v="0"/>
    <x v="7"/>
    <x v="384"/>
    <x v="0"/>
    <x v="0"/>
    <s v="Tesseramento"/>
    <x v="1"/>
    <x v="4"/>
    <x v="0"/>
    <m/>
  </r>
  <r>
    <n v="99795"/>
    <x v="0"/>
    <x v="0"/>
    <x v="0"/>
    <x v="0"/>
    <x v="12"/>
    <x v="27"/>
    <x v="0"/>
    <x v="0"/>
    <s v="Tesseramento"/>
    <x v="1"/>
    <x v="3"/>
    <x v="0"/>
    <m/>
  </r>
  <r>
    <n v="193931"/>
    <x v="0"/>
    <x v="0"/>
    <x v="0"/>
    <x v="3"/>
    <x v="7"/>
    <x v="385"/>
    <x v="0"/>
    <x v="1"/>
    <s v="Tesseramento"/>
    <x v="0"/>
    <x v="4"/>
    <x v="0"/>
    <m/>
  </r>
  <r>
    <n v="16743"/>
    <x v="0"/>
    <x v="0"/>
    <x v="0"/>
    <x v="0"/>
    <x v="7"/>
    <x v="384"/>
    <x v="0"/>
    <x v="0"/>
    <s v="Tesseramento"/>
    <x v="1"/>
    <x v="0"/>
    <x v="0"/>
    <m/>
  </r>
  <r>
    <n v="179647"/>
    <x v="0"/>
    <x v="0"/>
    <x v="0"/>
    <x v="0"/>
    <x v="8"/>
    <x v="358"/>
    <x v="0"/>
    <x v="0"/>
    <s v="Tesseramento"/>
    <x v="0"/>
    <x v="4"/>
    <x v="0"/>
    <m/>
  </r>
  <r>
    <n v="96623"/>
    <x v="0"/>
    <x v="0"/>
    <x v="0"/>
    <x v="0"/>
    <x v="8"/>
    <x v="358"/>
    <x v="0"/>
    <x v="0"/>
    <s v="Tesseramento"/>
    <x v="0"/>
    <x v="4"/>
    <x v="0"/>
    <m/>
  </r>
  <r>
    <n v="48073"/>
    <x v="0"/>
    <x v="0"/>
    <x v="0"/>
    <x v="0"/>
    <x v="12"/>
    <x v="27"/>
    <x v="0"/>
    <x v="1"/>
    <s v="Tesseramento"/>
    <x v="1"/>
    <x v="4"/>
    <x v="0"/>
    <m/>
  </r>
  <r>
    <n v="138138"/>
    <x v="0"/>
    <x v="0"/>
    <x v="0"/>
    <x v="0"/>
    <x v="8"/>
    <x v="358"/>
    <x v="0"/>
    <x v="0"/>
    <s v="Tesseramento"/>
    <x v="0"/>
    <x v="3"/>
    <x v="0"/>
    <m/>
  </r>
  <r>
    <n v="65124"/>
    <x v="0"/>
    <x v="0"/>
    <x v="0"/>
    <x v="0"/>
    <x v="7"/>
    <x v="384"/>
    <x v="0"/>
    <x v="0"/>
    <s v="Tesseramento"/>
    <x v="1"/>
    <x v="4"/>
    <x v="0"/>
    <m/>
  </r>
  <r>
    <n v="16748"/>
    <x v="0"/>
    <x v="0"/>
    <x v="0"/>
    <x v="0"/>
    <x v="7"/>
    <x v="384"/>
    <x v="0"/>
    <x v="0"/>
    <s v="Tesseramento"/>
    <x v="1"/>
    <x v="4"/>
    <x v="0"/>
    <m/>
  </r>
  <r>
    <n v="143183"/>
    <x v="0"/>
    <x v="0"/>
    <x v="0"/>
    <x v="3"/>
    <x v="8"/>
    <x v="358"/>
    <x v="0"/>
    <x v="0"/>
    <s v="Tesseramento"/>
    <x v="0"/>
    <x v="4"/>
    <x v="0"/>
    <m/>
  </r>
  <r>
    <n v="121020"/>
    <x v="0"/>
    <x v="0"/>
    <x v="0"/>
    <x v="0"/>
    <x v="7"/>
    <x v="384"/>
    <x v="0"/>
    <x v="0"/>
    <s v="Tesseramento"/>
    <x v="1"/>
    <x v="0"/>
    <x v="0"/>
    <m/>
  </r>
  <r>
    <n v="52374"/>
    <x v="0"/>
    <x v="0"/>
    <x v="0"/>
    <x v="0"/>
    <x v="7"/>
    <x v="385"/>
    <x v="0"/>
    <x v="1"/>
    <s v="Tesseramento"/>
    <x v="0"/>
    <x v="0"/>
    <x v="0"/>
    <m/>
  </r>
  <r>
    <n v="178061"/>
    <x v="0"/>
    <x v="0"/>
    <x v="0"/>
    <x v="0"/>
    <x v="8"/>
    <x v="358"/>
    <x v="0"/>
    <x v="0"/>
    <s v="Tesseramento"/>
    <x v="0"/>
    <x v="0"/>
    <x v="0"/>
    <m/>
  </r>
  <r>
    <n v="29588"/>
    <x v="0"/>
    <x v="0"/>
    <x v="0"/>
    <x v="0"/>
    <x v="12"/>
    <x v="27"/>
    <x v="0"/>
    <x v="0"/>
    <s v="Tesseramento"/>
    <x v="1"/>
    <x v="4"/>
    <x v="0"/>
    <m/>
  </r>
  <r>
    <n v="184662"/>
    <x v="0"/>
    <x v="0"/>
    <x v="0"/>
    <x v="0"/>
    <x v="8"/>
    <x v="358"/>
    <x v="0"/>
    <x v="0"/>
    <s v="Tesseramento"/>
    <x v="0"/>
    <x v="3"/>
    <x v="0"/>
    <m/>
  </r>
  <r>
    <n v="141262"/>
    <x v="0"/>
    <x v="0"/>
    <x v="0"/>
    <x v="0"/>
    <x v="8"/>
    <x v="358"/>
    <x v="0"/>
    <x v="0"/>
    <s v="Tesseramento"/>
    <x v="0"/>
    <x v="4"/>
    <x v="0"/>
    <m/>
  </r>
  <r>
    <n v="43646"/>
    <x v="0"/>
    <x v="0"/>
    <x v="0"/>
    <x v="4"/>
    <x v="8"/>
    <x v="358"/>
    <x v="0"/>
    <x v="0"/>
    <s v="Tesseramento"/>
    <x v="0"/>
    <x v="4"/>
    <x v="0"/>
    <m/>
  </r>
  <r>
    <n v="72183"/>
    <x v="0"/>
    <x v="0"/>
    <x v="0"/>
    <x v="0"/>
    <x v="8"/>
    <x v="358"/>
    <x v="0"/>
    <x v="0"/>
    <s v="Tesseramento"/>
    <x v="0"/>
    <x v="3"/>
    <x v="0"/>
    <m/>
  </r>
  <r>
    <n v="204435"/>
    <x v="1"/>
    <x v="0"/>
    <x v="0"/>
    <x v="1"/>
    <x v="7"/>
    <x v="384"/>
    <x v="0"/>
    <x v="0"/>
    <s v="Tesseramento"/>
    <x v="1"/>
    <x v="5"/>
    <x v="0"/>
    <m/>
  </r>
  <r>
    <n v="16757"/>
    <x v="0"/>
    <x v="0"/>
    <x v="0"/>
    <x v="0"/>
    <x v="7"/>
    <x v="384"/>
    <x v="0"/>
    <x v="0"/>
    <s v="Tesseramento"/>
    <x v="1"/>
    <x v="3"/>
    <x v="0"/>
    <m/>
  </r>
  <r>
    <n v="101085"/>
    <x v="0"/>
    <x v="0"/>
    <x v="0"/>
    <x v="0"/>
    <x v="8"/>
    <x v="358"/>
    <x v="0"/>
    <x v="0"/>
    <s v="Tesseramento"/>
    <x v="0"/>
    <x v="0"/>
    <x v="0"/>
    <m/>
  </r>
  <r>
    <n v="159917"/>
    <x v="1"/>
    <x v="0"/>
    <x v="0"/>
    <x v="1"/>
    <x v="7"/>
    <x v="384"/>
    <x v="0"/>
    <x v="0"/>
    <s v="Tesseramento"/>
    <x v="1"/>
    <x v="6"/>
    <x v="0"/>
    <m/>
  </r>
  <r>
    <n v="228521"/>
    <x v="0"/>
    <x v="0"/>
    <x v="0"/>
    <x v="0"/>
    <x v="7"/>
    <x v="384"/>
    <x v="0"/>
    <x v="1"/>
    <s v="Tesseramento"/>
    <x v="1"/>
    <x v="3"/>
    <x v="0"/>
    <m/>
  </r>
  <r>
    <n v="95766"/>
    <x v="0"/>
    <x v="0"/>
    <x v="0"/>
    <x v="0"/>
    <x v="8"/>
    <x v="358"/>
    <x v="0"/>
    <x v="0"/>
    <s v="Tesseramento"/>
    <x v="0"/>
    <x v="0"/>
    <x v="0"/>
    <m/>
  </r>
  <r>
    <n v="189614"/>
    <x v="0"/>
    <x v="0"/>
    <x v="0"/>
    <x v="0"/>
    <x v="7"/>
    <x v="384"/>
    <x v="0"/>
    <x v="0"/>
    <s v="Tesseramento"/>
    <x v="1"/>
    <x v="0"/>
    <x v="0"/>
    <m/>
  </r>
  <r>
    <n v="55967"/>
    <x v="0"/>
    <x v="0"/>
    <x v="0"/>
    <x v="0"/>
    <x v="7"/>
    <x v="384"/>
    <x v="0"/>
    <x v="1"/>
    <s v="Tesseramento"/>
    <x v="1"/>
    <x v="4"/>
    <x v="0"/>
    <m/>
  </r>
  <r>
    <n v="116277"/>
    <x v="0"/>
    <x v="0"/>
    <x v="0"/>
    <x v="0"/>
    <x v="8"/>
    <x v="358"/>
    <x v="0"/>
    <x v="0"/>
    <s v="Tesseramento"/>
    <x v="0"/>
    <x v="0"/>
    <x v="0"/>
    <m/>
  </r>
  <r>
    <n v="88098"/>
    <x v="0"/>
    <x v="0"/>
    <x v="0"/>
    <x v="0"/>
    <x v="7"/>
    <x v="384"/>
    <x v="0"/>
    <x v="0"/>
    <s v="Tesseramento"/>
    <x v="1"/>
    <x v="3"/>
    <x v="0"/>
    <m/>
  </r>
  <r>
    <n v="151437"/>
    <x v="0"/>
    <x v="0"/>
    <x v="0"/>
    <x v="1"/>
    <x v="7"/>
    <x v="384"/>
    <x v="0"/>
    <x v="1"/>
    <s v="Tesseramento"/>
    <x v="1"/>
    <x v="4"/>
    <x v="0"/>
    <m/>
  </r>
  <r>
    <n v="134439"/>
    <x v="0"/>
    <x v="0"/>
    <x v="0"/>
    <x v="1"/>
    <x v="8"/>
    <x v="358"/>
    <x v="0"/>
    <x v="0"/>
    <s v="Tesseramento"/>
    <x v="0"/>
    <x v="3"/>
    <x v="0"/>
    <m/>
  </r>
  <r>
    <n v="16765"/>
    <x v="0"/>
    <x v="0"/>
    <x v="0"/>
    <x v="0"/>
    <x v="7"/>
    <x v="384"/>
    <x v="0"/>
    <x v="0"/>
    <s v="Tesseramento"/>
    <x v="1"/>
    <x v="4"/>
    <x v="0"/>
    <m/>
  </r>
  <r>
    <n v="134036"/>
    <x v="0"/>
    <x v="0"/>
    <x v="0"/>
    <x v="1"/>
    <x v="8"/>
    <x v="358"/>
    <x v="0"/>
    <x v="0"/>
    <s v="Tesseramento"/>
    <x v="0"/>
    <x v="4"/>
    <x v="0"/>
    <m/>
  </r>
  <r>
    <n v="84568"/>
    <x v="0"/>
    <x v="0"/>
    <x v="0"/>
    <x v="3"/>
    <x v="8"/>
    <x v="358"/>
    <x v="0"/>
    <x v="0"/>
    <s v="Tesseramento"/>
    <x v="0"/>
    <x v="4"/>
    <x v="0"/>
    <m/>
  </r>
  <r>
    <n v="31111"/>
    <x v="0"/>
    <x v="0"/>
    <x v="0"/>
    <x v="0"/>
    <x v="8"/>
    <x v="358"/>
    <x v="0"/>
    <x v="0"/>
    <s v="Tesseramento"/>
    <x v="0"/>
    <x v="0"/>
    <x v="0"/>
    <m/>
  </r>
  <r>
    <n v="16766"/>
    <x v="0"/>
    <x v="0"/>
    <x v="0"/>
    <x v="0"/>
    <x v="7"/>
    <x v="384"/>
    <x v="0"/>
    <x v="1"/>
    <s v="Tesseramento"/>
    <x v="1"/>
    <x v="4"/>
    <x v="0"/>
    <m/>
  </r>
  <r>
    <n v="134035"/>
    <x v="0"/>
    <x v="0"/>
    <x v="2"/>
    <x v="0"/>
    <x v="8"/>
    <x v="358"/>
    <x v="0"/>
    <x v="0"/>
    <s v="Tesseramento"/>
    <x v="0"/>
    <x v="0"/>
    <x v="0"/>
    <m/>
  </r>
  <r>
    <n v="2366"/>
    <x v="0"/>
    <x v="0"/>
    <x v="0"/>
    <x v="1"/>
    <x v="7"/>
    <x v="384"/>
    <x v="0"/>
    <x v="0"/>
    <s v="Tesseramento"/>
    <x v="1"/>
    <x v="3"/>
    <x v="0"/>
    <m/>
  </r>
  <r>
    <n v="45665"/>
    <x v="0"/>
    <x v="0"/>
    <x v="0"/>
    <x v="0"/>
    <x v="7"/>
    <x v="384"/>
    <x v="0"/>
    <x v="1"/>
    <s v="Tesseramento"/>
    <x v="1"/>
    <x v="4"/>
    <x v="0"/>
    <m/>
  </r>
  <r>
    <n v="16784"/>
    <x v="0"/>
    <x v="0"/>
    <x v="0"/>
    <x v="4"/>
    <x v="7"/>
    <x v="384"/>
    <x v="0"/>
    <x v="1"/>
    <s v="Tesseramento"/>
    <x v="1"/>
    <x v="4"/>
    <x v="0"/>
    <m/>
  </r>
  <r>
    <n v="16783"/>
    <x v="0"/>
    <x v="0"/>
    <x v="0"/>
    <x v="4"/>
    <x v="7"/>
    <x v="384"/>
    <x v="0"/>
    <x v="0"/>
    <s v="Tesseramento"/>
    <x v="1"/>
    <x v="4"/>
    <x v="0"/>
    <m/>
  </r>
  <r>
    <n v="136377"/>
    <x v="0"/>
    <x v="0"/>
    <x v="0"/>
    <x v="0"/>
    <x v="7"/>
    <x v="384"/>
    <x v="0"/>
    <x v="0"/>
    <s v="Tesseramento"/>
    <x v="1"/>
    <x v="3"/>
    <x v="0"/>
    <m/>
  </r>
  <r>
    <n v="86420"/>
    <x v="0"/>
    <x v="0"/>
    <x v="0"/>
    <x v="0"/>
    <x v="7"/>
    <x v="384"/>
    <x v="0"/>
    <x v="0"/>
    <s v="Tesseramento"/>
    <x v="1"/>
    <x v="3"/>
    <x v="0"/>
    <m/>
  </r>
  <r>
    <n v="106812"/>
    <x v="0"/>
    <x v="0"/>
    <x v="0"/>
    <x v="0"/>
    <x v="7"/>
    <x v="384"/>
    <x v="0"/>
    <x v="0"/>
    <s v="Tesseramento"/>
    <x v="1"/>
    <x v="4"/>
    <x v="0"/>
    <m/>
  </r>
  <r>
    <n v="104592"/>
    <x v="0"/>
    <x v="0"/>
    <x v="0"/>
    <x v="0"/>
    <x v="7"/>
    <x v="384"/>
    <x v="0"/>
    <x v="0"/>
    <s v="Tesseramento"/>
    <x v="1"/>
    <x v="0"/>
    <x v="0"/>
    <m/>
  </r>
  <r>
    <n v="227977"/>
    <x v="1"/>
    <x v="0"/>
    <x v="0"/>
    <x v="1"/>
    <x v="7"/>
    <x v="384"/>
    <x v="0"/>
    <x v="0"/>
    <s v="Tesseramento"/>
    <x v="1"/>
    <x v="5"/>
    <x v="0"/>
    <m/>
  </r>
  <r>
    <n v="16789"/>
    <x v="0"/>
    <x v="0"/>
    <x v="0"/>
    <x v="0"/>
    <x v="7"/>
    <x v="384"/>
    <x v="0"/>
    <x v="0"/>
    <s v="Tesseramento"/>
    <x v="1"/>
    <x v="4"/>
    <x v="0"/>
    <m/>
  </r>
  <r>
    <n v="76974"/>
    <x v="0"/>
    <x v="0"/>
    <x v="0"/>
    <x v="0"/>
    <x v="7"/>
    <x v="384"/>
    <x v="0"/>
    <x v="1"/>
    <s v="Tesseramento"/>
    <x v="1"/>
    <x v="0"/>
    <x v="0"/>
    <m/>
  </r>
  <r>
    <n v="42896"/>
    <x v="0"/>
    <x v="0"/>
    <x v="0"/>
    <x v="0"/>
    <x v="7"/>
    <x v="384"/>
    <x v="0"/>
    <x v="0"/>
    <s v="Tesseramento"/>
    <x v="1"/>
    <x v="4"/>
    <x v="0"/>
    <m/>
  </r>
  <r>
    <n v="30864"/>
    <x v="0"/>
    <x v="0"/>
    <x v="0"/>
    <x v="0"/>
    <x v="7"/>
    <x v="384"/>
    <x v="0"/>
    <x v="0"/>
    <s v="Tesseramento"/>
    <x v="1"/>
    <x v="4"/>
    <x v="0"/>
    <m/>
  </r>
  <r>
    <n v="122218"/>
    <x v="0"/>
    <x v="0"/>
    <x v="0"/>
    <x v="0"/>
    <x v="7"/>
    <x v="384"/>
    <x v="0"/>
    <x v="1"/>
    <s v="Tesseramento"/>
    <x v="1"/>
    <x v="0"/>
    <x v="0"/>
    <m/>
  </r>
  <r>
    <n v="140028"/>
    <x v="0"/>
    <x v="0"/>
    <x v="0"/>
    <x v="0"/>
    <x v="7"/>
    <x v="384"/>
    <x v="0"/>
    <x v="0"/>
    <s v="Tesseramento"/>
    <x v="1"/>
    <x v="3"/>
    <x v="0"/>
    <m/>
  </r>
  <r>
    <n v="16811"/>
    <x v="0"/>
    <x v="0"/>
    <x v="0"/>
    <x v="0"/>
    <x v="7"/>
    <x v="384"/>
    <x v="0"/>
    <x v="1"/>
    <s v="Tesseramento"/>
    <x v="1"/>
    <x v="4"/>
    <x v="0"/>
    <m/>
  </r>
  <r>
    <n v="16814"/>
    <x v="0"/>
    <x v="0"/>
    <x v="0"/>
    <x v="0"/>
    <x v="7"/>
    <x v="384"/>
    <x v="0"/>
    <x v="1"/>
    <s v="Tesseramento"/>
    <x v="1"/>
    <x v="4"/>
    <x v="0"/>
    <m/>
  </r>
  <r>
    <n v="16827"/>
    <x v="0"/>
    <x v="0"/>
    <x v="0"/>
    <x v="0"/>
    <x v="7"/>
    <x v="384"/>
    <x v="0"/>
    <x v="0"/>
    <s v="Tesseramento"/>
    <x v="1"/>
    <x v="4"/>
    <x v="0"/>
    <m/>
  </r>
  <r>
    <n v="16569"/>
    <x v="0"/>
    <x v="0"/>
    <x v="0"/>
    <x v="0"/>
    <x v="7"/>
    <x v="384"/>
    <x v="0"/>
    <x v="1"/>
    <s v="Tesseramento"/>
    <x v="1"/>
    <x v="4"/>
    <x v="0"/>
    <m/>
  </r>
  <r>
    <n v="217436"/>
    <x v="1"/>
    <x v="0"/>
    <x v="0"/>
    <x v="1"/>
    <x v="7"/>
    <x v="384"/>
    <x v="0"/>
    <x v="0"/>
    <s v="Tesseramento"/>
    <x v="1"/>
    <x v="5"/>
    <x v="0"/>
    <m/>
  </r>
  <r>
    <n v="194773"/>
    <x v="0"/>
    <x v="0"/>
    <x v="0"/>
    <x v="0"/>
    <x v="7"/>
    <x v="384"/>
    <x v="0"/>
    <x v="1"/>
    <s v="Tesseramento"/>
    <x v="1"/>
    <x v="1"/>
    <x v="0"/>
    <m/>
  </r>
  <r>
    <n v="120398"/>
    <x v="0"/>
    <x v="0"/>
    <x v="0"/>
    <x v="0"/>
    <x v="7"/>
    <x v="384"/>
    <x v="0"/>
    <x v="0"/>
    <s v="Tesseramento"/>
    <x v="1"/>
    <x v="4"/>
    <x v="0"/>
    <m/>
  </r>
  <r>
    <n v="193440"/>
    <x v="0"/>
    <x v="0"/>
    <x v="0"/>
    <x v="0"/>
    <x v="7"/>
    <x v="384"/>
    <x v="0"/>
    <x v="0"/>
    <s v="Tesseramento"/>
    <x v="1"/>
    <x v="0"/>
    <x v="0"/>
    <m/>
  </r>
  <r>
    <n v="94853"/>
    <x v="0"/>
    <x v="0"/>
    <x v="0"/>
    <x v="0"/>
    <x v="7"/>
    <x v="384"/>
    <x v="0"/>
    <x v="1"/>
    <s v="Tesseramento"/>
    <x v="1"/>
    <x v="3"/>
    <x v="0"/>
    <m/>
  </r>
  <r>
    <n v="62296"/>
    <x v="0"/>
    <x v="0"/>
    <x v="0"/>
    <x v="0"/>
    <x v="7"/>
    <x v="384"/>
    <x v="0"/>
    <x v="0"/>
    <s v="Tesseramento"/>
    <x v="1"/>
    <x v="4"/>
    <x v="0"/>
    <m/>
  </r>
  <r>
    <n v="61599"/>
    <x v="0"/>
    <x v="0"/>
    <x v="0"/>
    <x v="0"/>
    <x v="7"/>
    <x v="384"/>
    <x v="0"/>
    <x v="1"/>
    <s v="Tesseramento"/>
    <x v="1"/>
    <x v="4"/>
    <x v="0"/>
    <m/>
  </r>
  <r>
    <n v="16856"/>
    <x v="0"/>
    <x v="0"/>
    <x v="0"/>
    <x v="0"/>
    <x v="7"/>
    <x v="384"/>
    <x v="0"/>
    <x v="0"/>
    <s v="Tesseramento"/>
    <x v="1"/>
    <x v="4"/>
    <x v="0"/>
    <m/>
  </r>
  <r>
    <n v="71380"/>
    <x v="0"/>
    <x v="0"/>
    <x v="0"/>
    <x v="0"/>
    <x v="7"/>
    <x v="384"/>
    <x v="0"/>
    <x v="1"/>
    <s v="Tesseramento"/>
    <x v="1"/>
    <x v="4"/>
    <x v="0"/>
    <m/>
  </r>
  <r>
    <n v="167011"/>
    <x v="0"/>
    <x v="0"/>
    <x v="0"/>
    <x v="0"/>
    <x v="7"/>
    <x v="384"/>
    <x v="0"/>
    <x v="1"/>
    <s v="Tesseramento"/>
    <x v="1"/>
    <x v="4"/>
    <x v="0"/>
    <m/>
  </r>
  <r>
    <n v="16863"/>
    <x v="0"/>
    <x v="0"/>
    <x v="0"/>
    <x v="0"/>
    <x v="7"/>
    <x v="384"/>
    <x v="0"/>
    <x v="0"/>
    <s v="Tesseramento"/>
    <x v="1"/>
    <x v="4"/>
    <x v="0"/>
    <m/>
  </r>
  <r>
    <n v="134710"/>
    <x v="0"/>
    <x v="0"/>
    <x v="0"/>
    <x v="0"/>
    <x v="7"/>
    <x v="384"/>
    <x v="0"/>
    <x v="0"/>
    <s v="Tesseramento"/>
    <x v="1"/>
    <x v="4"/>
    <x v="0"/>
    <m/>
  </r>
  <r>
    <n v="16871"/>
    <x v="0"/>
    <x v="0"/>
    <x v="0"/>
    <x v="0"/>
    <x v="7"/>
    <x v="384"/>
    <x v="0"/>
    <x v="0"/>
    <s v="Tesseramento"/>
    <x v="1"/>
    <x v="3"/>
    <x v="0"/>
    <m/>
  </r>
  <r>
    <n v="183766"/>
    <x v="1"/>
    <x v="0"/>
    <x v="0"/>
    <x v="1"/>
    <x v="7"/>
    <x v="384"/>
    <x v="0"/>
    <x v="0"/>
    <s v="Tesseramento"/>
    <x v="1"/>
    <x v="2"/>
    <x v="0"/>
    <m/>
  </r>
  <r>
    <n v="42900"/>
    <x v="0"/>
    <x v="0"/>
    <x v="0"/>
    <x v="0"/>
    <x v="7"/>
    <x v="384"/>
    <x v="0"/>
    <x v="0"/>
    <s v="Tesseramento"/>
    <x v="1"/>
    <x v="3"/>
    <x v="0"/>
    <m/>
  </r>
  <r>
    <n v="192384"/>
    <x v="0"/>
    <x v="0"/>
    <x v="0"/>
    <x v="0"/>
    <x v="7"/>
    <x v="384"/>
    <x v="0"/>
    <x v="0"/>
    <s v="Tesseramento"/>
    <x v="1"/>
    <x v="4"/>
    <x v="0"/>
    <m/>
  </r>
  <r>
    <n v="45639"/>
    <x v="0"/>
    <x v="0"/>
    <x v="0"/>
    <x v="0"/>
    <x v="7"/>
    <x v="384"/>
    <x v="0"/>
    <x v="0"/>
    <s v="Tesseramento"/>
    <x v="1"/>
    <x v="4"/>
    <x v="0"/>
    <m/>
  </r>
  <r>
    <n v="12521"/>
    <x v="0"/>
    <x v="0"/>
    <x v="0"/>
    <x v="0"/>
    <x v="7"/>
    <x v="384"/>
    <x v="0"/>
    <x v="0"/>
    <s v="Tesseramento"/>
    <x v="1"/>
    <x v="4"/>
    <x v="0"/>
    <m/>
  </r>
  <r>
    <n v="93964"/>
    <x v="0"/>
    <x v="0"/>
    <x v="0"/>
    <x v="0"/>
    <x v="7"/>
    <x v="384"/>
    <x v="0"/>
    <x v="0"/>
    <s v="Tesseramento"/>
    <x v="1"/>
    <x v="4"/>
    <x v="0"/>
    <m/>
  </r>
  <r>
    <n v="213980"/>
    <x v="1"/>
    <x v="0"/>
    <x v="0"/>
    <x v="1"/>
    <x v="7"/>
    <x v="33"/>
    <x v="0"/>
    <x v="0"/>
    <s v="Tesseramento"/>
    <x v="1"/>
    <x v="5"/>
    <x v="0"/>
    <m/>
  </r>
  <r>
    <n v="52026"/>
    <x v="0"/>
    <x v="0"/>
    <x v="0"/>
    <x v="0"/>
    <x v="7"/>
    <x v="384"/>
    <x v="0"/>
    <x v="1"/>
    <s v="Tesseramento"/>
    <x v="1"/>
    <x v="4"/>
    <x v="0"/>
    <m/>
  </r>
  <r>
    <n v="158477"/>
    <x v="0"/>
    <x v="0"/>
    <x v="0"/>
    <x v="0"/>
    <x v="1"/>
    <x v="319"/>
    <x v="0"/>
    <x v="0"/>
    <s v="Tesseramento"/>
    <x v="1"/>
    <x v="0"/>
    <x v="0"/>
    <m/>
  </r>
  <r>
    <n v="102718"/>
    <x v="0"/>
    <x v="0"/>
    <x v="0"/>
    <x v="0"/>
    <x v="12"/>
    <x v="27"/>
    <x v="0"/>
    <x v="0"/>
    <s v="Tesseramento"/>
    <x v="1"/>
    <x v="0"/>
    <x v="0"/>
    <m/>
  </r>
  <r>
    <n v="139311"/>
    <x v="0"/>
    <x v="0"/>
    <x v="0"/>
    <x v="0"/>
    <x v="1"/>
    <x v="319"/>
    <x v="0"/>
    <x v="0"/>
    <s v="Tesseramento"/>
    <x v="1"/>
    <x v="0"/>
    <x v="0"/>
    <m/>
  </r>
  <r>
    <n v="55268"/>
    <x v="0"/>
    <x v="0"/>
    <x v="0"/>
    <x v="0"/>
    <x v="12"/>
    <x v="27"/>
    <x v="0"/>
    <x v="1"/>
    <s v="Tesseramento"/>
    <x v="1"/>
    <x v="4"/>
    <x v="0"/>
    <m/>
  </r>
  <r>
    <n v="179533"/>
    <x v="0"/>
    <x v="0"/>
    <x v="0"/>
    <x v="0"/>
    <x v="12"/>
    <x v="27"/>
    <x v="0"/>
    <x v="1"/>
    <s v="Tesseramento"/>
    <x v="1"/>
    <x v="3"/>
    <x v="0"/>
    <m/>
  </r>
  <r>
    <n v="89990"/>
    <x v="0"/>
    <x v="0"/>
    <x v="2"/>
    <x v="3"/>
    <x v="7"/>
    <x v="267"/>
    <x v="0"/>
    <x v="1"/>
    <s v="Tesseramento"/>
    <x v="1"/>
    <x v="4"/>
    <x v="0"/>
    <m/>
  </r>
  <r>
    <n v="23610"/>
    <x v="0"/>
    <x v="0"/>
    <x v="2"/>
    <x v="4"/>
    <x v="7"/>
    <x v="267"/>
    <x v="0"/>
    <x v="0"/>
    <s v="Tesseramento"/>
    <x v="1"/>
    <x v="0"/>
    <x v="0"/>
    <m/>
  </r>
  <r>
    <n v="75573"/>
    <x v="0"/>
    <x v="0"/>
    <x v="0"/>
    <x v="0"/>
    <x v="7"/>
    <x v="231"/>
    <x v="0"/>
    <x v="0"/>
    <s v="Tesseramento"/>
    <x v="1"/>
    <x v="4"/>
    <x v="0"/>
    <m/>
  </r>
  <r>
    <n v="207472"/>
    <x v="0"/>
    <x v="0"/>
    <x v="0"/>
    <x v="0"/>
    <x v="7"/>
    <x v="231"/>
    <x v="0"/>
    <x v="0"/>
    <s v="Tesseramento"/>
    <x v="1"/>
    <x v="4"/>
    <x v="0"/>
    <m/>
  </r>
  <r>
    <n v="16987"/>
    <x v="0"/>
    <x v="0"/>
    <x v="0"/>
    <x v="0"/>
    <x v="7"/>
    <x v="231"/>
    <x v="0"/>
    <x v="1"/>
    <s v="Tesseramento"/>
    <x v="1"/>
    <x v="0"/>
    <x v="0"/>
    <m/>
  </r>
  <r>
    <n v="48585"/>
    <x v="0"/>
    <x v="1"/>
    <x v="0"/>
    <x v="0"/>
    <x v="1"/>
    <x v="319"/>
    <x v="0"/>
    <x v="0"/>
    <s v="Tesseramento"/>
    <x v="1"/>
    <x v="0"/>
    <x v="0"/>
    <m/>
  </r>
  <r>
    <n v="93698"/>
    <x v="0"/>
    <x v="0"/>
    <x v="0"/>
    <x v="0"/>
    <x v="7"/>
    <x v="231"/>
    <x v="0"/>
    <x v="1"/>
    <s v="Tesseramento"/>
    <x v="1"/>
    <x v="1"/>
    <x v="0"/>
    <m/>
  </r>
  <r>
    <n v="75580"/>
    <x v="0"/>
    <x v="0"/>
    <x v="0"/>
    <x v="0"/>
    <x v="7"/>
    <x v="231"/>
    <x v="0"/>
    <x v="0"/>
    <s v="Tesseramento"/>
    <x v="1"/>
    <x v="3"/>
    <x v="0"/>
    <m/>
  </r>
  <r>
    <n v="235755"/>
    <x v="0"/>
    <x v="0"/>
    <x v="1"/>
    <x v="2"/>
    <x v="7"/>
    <x v="267"/>
    <x v="0"/>
    <x v="1"/>
    <s v="Tesseramento"/>
    <x v="1"/>
    <x v="0"/>
    <x v="0"/>
    <m/>
  </r>
  <r>
    <n v="30966"/>
    <x v="0"/>
    <x v="0"/>
    <x v="0"/>
    <x v="0"/>
    <x v="7"/>
    <x v="231"/>
    <x v="0"/>
    <x v="0"/>
    <s v="Tesseramento"/>
    <x v="1"/>
    <x v="4"/>
    <x v="0"/>
    <m/>
  </r>
  <r>
    <n v="41384"/>
    <x v="0"/>
    <x v="0"/>
    <x v="0"/>
    <x v="0"/>
    <x v="7"/>
    <x v="231"/>
    <x v="0"/>
    <x v="0"/>
    <s v="Tesseramento"/>
    <x v="1"/>
    <x v="4"/>
    <x v="0"/>
    <m/>
  </r>
  <r>
    <n v="235789"/>
    <x v="0"/>
    <x v="0"/>
    <x v="1"/>
    <x v="0"/>
    <x v="11"/>
    <x v="365"/>
    <x v="0"/>
    <x v="0"/>
    <s v="Tesseramento"/>
    <x v="1"/>
    <x v="1"/>
    <x v="0"/>
    <m/>
  </r>
  <r>
    <n v="47273"/>
    <x v="0"/>
    <x v="0"/>
    <x v="0"/>
    <x v="0"/>
    <x v="7"/>
    <x v="231"/>
    <x v="0"/>
    <x v="0"/>
    <s v="Tesseramento"/>
    <x v="1"/>
    <x v="4"/>
    <x v="0"/>
    <m/>
  </r>
  <r>
    <n v="27291"/>
    <x v="0"/>
    <x v="0"/>
    <x v="0"/>
    <x v="0"/>
    <x v="7"/>
    <x v="231"/>
    <x v="0"/>
    <x v="1"/>
    <s v="Tesseramento"/>
    <x v="1"/>
    <x v="1"/>
    <x v="0"/>
    <m/>
  </r>
  <r>
    <n v="70263"/>
    <x v="0"/>
    <x v="0"/>
    <x v="0"/>
    <x v="0"/>
    <x v="7"/>
    <x v="231"/>
    <x v="0"/>
    <x v="0"/>
    <s v="Tesseramento"/>
    <x v="1"/>
    <x v="3"/>
    <x v="0"/>
    <m/>
  </r>
  <r>
    <n v="217067"/>
    <x v="0"/>
    <x v="0"/>
    <x v="0"/>
    <x v="0"/>
    <x v="7"/>
    <x v="231"/>
    <x v="0"/>
    <x v="0"/>
    <s v="Tesseramento"/>
    <x v="1"/>
    <x v="3"/>
    <x v="0"/>
    <m/>
  </r>
  <r>
    <n v="101509"/>
    <x v="0"/>
    <x v="0"/>
    <x v="0"/>
    <x v="0"/>
    <x v="7"/>
    <x v="231"/>
    <x v="0"/>
    <x v="0"/>
    <s v="Tesseramento"/>
    <x v="1"/>
    <x v="4"/>
    <x v="0"/>
    <m/>
  </r>
  <r>
    <n v="30977"/>
    <x v="0"/>
    <x v="0"/>
    <x v="0"/>
    <x v="0"/>
    <x v="7"/>
    <x v="231"/>
    <x v="0"/>
    <x v="0"/>
    <s v="Tesseramento"/>
    <x v="1"/>
    <x v="4"/>
    <x v="0"/>
    <m/>
  </r>
  <r>
    <n v="23666"/>
    <x v="0"/>
    <x v="0"/>
    <x v="0"/>
    <x v="0"/>
    <x v="7"/>
    <x v="231"/>
    <x v="0"/>
    <x v="0"/>
    <s v="Tesseramento"/>
    <x v="1"/>
    <x v="1"/>
    <x v="0"/>
    <m/>
  </r>
  <r>
    <n v="50273"/>
    <x v="0"/>
    <x v="0"/>
    <x v="0"/>
    <x v="0"/>
    <x v="7"/>
    <x v="231"/>
    <x v="0"/>
    <x v="0"/>
    <s v="Tesseramento"/>
    <x v="1"/>
    <x v="4"/>
    <x v="0"/>
    <m/>
  </r>
  <r>
    <n v="78636"/>
    <x v="0"/>
    <x v="0"/>
    <x v="0"/>
    <x v="0"/>
    <x v="7"/>
    <x v="231"/>
    <x v="0"/>
    <x v="0"/>
    <s v="Tesseramento"/>
    <x v="1"/>
    <x v="3"/>
    <x v="0"/>
    <m/>
  </r>
  <r>
    <n v="21179"/>
    <x v="0"/>
    <x v="0"/>
    <x v="0"/>
    <x v="0"/>
    <x v="7"/>
    <x v="231"/>
    <x v="0"/>
    <x v="1"/>
    <s v="Tesseramento"/>
    <x v="1"/>
    <x v="3"/>
    <x v="0"/>
    <m/>
  </r>
  <r>
    <n v="145617"/>
    <x v="1"/>
    <x v="0"/>
    <x v="0"/>
    <x v="0"/>
    <x v="7"/>
    <x v="231"/>
    <x v="0"/>
    <x v="1"/>
    <s v="Tesseramento"/>
    <x v="1"/>
    <x v="6"/>
    <x v="0"/>
    <m/>
  </r>
  <r>
    <n v="145616"/>
    <x v="1"/>
    <x v="0"/>
    <x v="0"/>
    <x v="1"/>
    <x v="7"/>
    <x v="231"/>
    <x v="0"/>
    <x v="1"/>
    <s v="Tesseramento"/>
    <x v="1"/>
    <x v="7"/>
    <x v="0"/>
    <m/>
  </r>
  <r>
    <n v="30986"/>
    <x v="0"/>
    <x v="0"/>
    <x v="0"/>
    <x v="0"/>
    <x v="7"/>
    <x v="231"/>
    <x v="0"/>
    <x v="1"/>
    <s v="Tesseramento"/>
    <x v="1"/>
    <x v="3"/>
    <x v="0"/>
    <m/>
  </r>
  <r>
    <n v="123775"/>
    <x v="0"/>
    <x v="0"/>
    <x v="0"/>
    <x v="0"/>
    <x v="7"/>
    <x v="231"/>
    <x v="0"/>
    <x v="0"/>
    <s v="Tesseramento"/>
    <x v="1"/>
    <x v="0"/>
    <x v="0"/>
    <m/>
  </r>
  <r>
    <n v="231040"/>
    <x v="0"/>
    <x v="0"/>
    <x v="0"/>
    <x v="1"/>
    <x v="7"/>
    <x v="231"/>
    <x v="0"/>
    <x v="0"/>
    <s v="Tesseramento"/>
    <x v="1"/>
    <x v="4"/>
    <x v="0"/>
    <m/>
  </r>
  <r>
    <n v="101511"/>
    <x v="0"/>
    <x v="0"/>
    <x v="0"/>
    <x v="0"/>
    <x v="7"/>
    <x v="231"/>
    <x v="0"/>
    <x v="0"/>
    <s v="Tesseramento"/>
    <x v="1"/>
    <x v="3"/>
    <x v="0"/>
    <m/>
  </r>
  <r>
    <n v="120184"/>
    <x v="0"/>
    <x v="0"/>
    <x v="0"/>
    <x v="0"/>
    <x v="7"/>
    <x v="231"/>
    <x v="0"/>
    <x v="1"/>
    <s v="Tesseramento"/>
    <x v="1"/>
    <x v="0"/>
    <x v="0"/>
    <m/>
  </r>
  <r>
    <n v="178567"/>
    <x v="0"/>
    <x v="0"/>
    <x v="0"/>
    <x v="0"/>
    <x v="7"/>
    <x v="231"/>
    <x v="0"/>
    <x v="0"/>
    <s v="Tesseramento"/>
    <x v="1"/>
    <x v="0"/>
    <x v="0"/>
    <m/>
  </r>
  <r>
    <n v="235756"/>
    <x v="0"/>
    <x v="0"/>
    <x v="1"/>
    <x v="2"/>
    <x v="7"/>
    <x v="267"/>
    <x v="0"/>
    <x v="1"/>
    <s v="Tesseramento"/>
    <x v="1"/>
    <x v="0"/>
    <x v="0"/>
    <m/>
  </r>
  <r>
    <n v="17015"/>
    <x v="0"/>
    <x v="0"/>
    <x v="0"/>
    <x v="0"/>
    <x v="7"/>
    <x v="231"/>
    <x v="0"/>
    <x v="1"/>
    <s v="Tesseramento"/>
    <x v="1"/>
    <x v="4"/>
    <x v="0"/>
    <m/>
  </r>
  <r>
    <n v="17027"/>
    <x v="0"/>
    <x v="0"/>
    <x v="0"/>
    <x v="0"/>
    <x v="7"/>
    <x v="231"/>
    <x v="0"/>
    <x v="0"/>
    <s v="Tesseramento"/>
    <x v="1"/>
    <x v="4"/>
    <x v="0"/>
    <m/>
  </r>
  <r>
    <n v="235790"/>
    <x v="0"/>
    <x v="0"/>
    <x v="1"/>
    <x v="1"/>
    <x v="11"/>
    <x v="365"/>
    <x v="0"/>
    <x v="1"/>
    <s v="Tesseramento"/>
    <x v="1"/>
    <x v="0"/>
    <x v="0"/>
    <m/>
  </r>
  <r>
    <n v="102274"/>
    <x v="0"/>
    <x v="0"/>
    <x v="0"/>
    <x v="0"/>
    <x v="7"/>
    <x v="231"/>
    <x v="0"/>
    <x v="1"/>
    <s v="Tesseramento"/>
    <x v="1"/>
    <x v="1"/>
    <x v="0"/>
    <m/>
  </r>
  <r>
    <n v="17033"/>
    <x v="0"/>
    <x v="0"/>
    <x v="0"/>
    <x v="0"/>
    <x v="7"/>
    <x v="231"/>
    <x v="0"/>
    <x v="0"/>
    <s v="Tesseramento"/>
    <x v="1"/>
    <x v="4"/>
    <x v="0"/>
    <m/>
  </r>
  <r>
    <n v="135346"/>
    <x v="0"/>
    <x v="0"/>
    <x v="0"/>
    <x v="0"/>
    <x v="7"/>
    <x v="231"/>
    <x v="0"/>
    <x v="1"/>
    <s v="Tesseramento"/>
    <x v="1"/>
    <x v="1"/>
    <x v="0"/>
    <m/>
  </r>
  <r>
    <n v="174516"/>
    <x v="1"/>
    <x v="0"/>
    <x v="0"/>
    <x v="0"/>
    <x v="7"/>
    <x v="231"/>
    <x v="0"/>
    <x v="0"/>
    <s v="Tesseramento"/>
    <x v="1"/>
    <x v="2"/>
    <x v="0"/>
    <m/>
  </r>
  <r>
    <n v="39085"/>
    <x v="0"/>
    <x v="0"/>
    <x v="0"/>
    <x v="0"/>
    <x v="7"/>
    <x v="231"/>
    <x v="0"/>
    <x v="0"/>
    <s v="Tesseramento"/>
    <x v="1"/>
    <x v="3"/>
    <x v="0"/>
    <m/>
  </r>
  <r>
    <n v="198739"/>
    <x v="1"/>
    <x v="0"/>
    <x v="0"/>
    <x v="0"/>
    <x v="7"/>
    <x v="231"/>
    <x v="0"/>
    <x v="0"/>
    <s v="Tesseramento"/>
    <x v="1"/>
    <x v="6"/>
    <x v="0"/>
    <m/>
  </r>
  <r>
    <n v="60782"/>
    <x v="0"/>
    <x v="0"/>
    <x v="0"/>
    <x v="0"/>
    <x v="7"/>
    <x v="231"/>
    <x v="0"/>
    <x v="0"/>
    <s v="Tesseramento"/>
    <x v="1"/>
    <x v="3"/>
    <x v="0"/>
    <m/>
  </r>
  <r>
    <n v="235791"/>
    <x v="0"/>
    <x v="0"/>
    <x v="1"/>
    <x v="2"/>
    <x v="11"/>
    <x v="365"/>
    <x v="0"/>
    <x v="0"/>
    <s v="Tesseramento"/>
    <x v="1"/>
    <x v="3"/>
    <x v="0"/>
    <m/>
  </r>
  <r>
    <n v="235757"/>
    <x v="0"/>
    <x v="0"/>
    <x v="1"/>
    <x v="2"/>
    <x v="7"/>
    <x v="267"/>
    <x v="0"/>
    <x v="0"/>
    <s v="Tesseramento"/>
    <x v="1"/>
    <x v="4"/>
    <x v="0"/>
    <m/>
  </r>
  <r>
    <n v="140024"/>
    <x v="0"/>
    <x v="0"/>
    <x v="0"/>
    <x v="1"/>
    <x v="7"/>
    <x v="384"/>
    <x v="0"/>
    <x v="0"/>
    <s v="Tesseramento"/>
    <x v="1"/>
    <x v="0"/>
    <x v="0"/>
    <m/>
  </r>
  <r>
    <n v="9506"/>
    <x v="0"/>
    <x v="0"/>
    <x v="0"/>
    <x v="0"/>
    <x v="12"/>
    <x v="148"/>
    <x v="0"/>
    <x v="0"/>
    <s v="Tesseramento"/>
    <x v="1"/>
    <x v="3"/>
    <x v="0"/>
    <m/>
  </r>
  <r>
    <n v="235792"/>
    <x v="0"/>
    <x v="0"/>
    <x v="1"/>
    <x v="1"/>
    <x v="11"/>
    <x v="365"/>
    <x v="0"/>
    <x v="0"/>
    <s v="Tesseramento"/>
    <x v="1"/>
    <x v="1"/>
    <x v="0"/>
    <m/>
  </r>
  <r>
    <n v="235758"/>
    <x v="0"/>
    <x v="0"/>
    <x v="1"/>
    <x v="2"/>
    <x v="7"/>
    <x v="267"/>
    <x v="0"/>
    <x v="1"/>
    <s v="Tesseramento"/>
    <x v="1"/>
    <x v="4"/>
    <x v="0"/>
    <m/>
  </r>
  <r>
    <n v="68650"/>
    <x v="0"/>
    <x v="0"/>
    <x v="2"/>
    <x v="3"/>
    <x v="7"/>
    <x v="267"/>
    <x v="0"/>
    <x v="0"/>
    <s v="Tesseramento"/>
    <x v="1"/>
    <x v="0"/>
    <x v="0"/>
    <m/>
  </r>
  <r>
    <n v="162028"/>
    <x v="1"/>
    <x v="0"/>
    <x v="0"/>
    <x v="0"/>
    <x v="12"/>
    <x v="148"/>
    <x v="0"/>
    <x v="0"/>
    <s v="Tesseramento"/>
    <x v="1"/>
    <x v="2"/>
    <x v="0"/>
    <m/>
  </r>
  <r>
    <n v="95060"/>
    <x v="0"/>
    <x v="0"/>
    <x v="0"/>
    <x v="0"/>
    <x v="12"/>
    <x v="148"/>
    <x v="0"/>
    <x v="0"/>
    <s v="Tesseramento"/>
    <x v="1"/>
    <x v="4"/>
    <x v="0"/>
    <m/>
  </r>
  <r>
    <n v="114511"/>
    <x v="0"/>
    <x v="0"/>
    <x v="0"/>
    <x v="0"/>
    <x v="12"/>
    <x v="148"/>
    <x v="0"/>
    <x v="0"/>
    <s v="Tesseramento"/>
    <x v="1"/>
    <x v="0"/>
    <x v="0"/>
    <m/>
  </r>
  <r>
    <n v="235793"/>
    <x v="0"/>
    <x v="0"/>
    <x v="1"/>
    <x v="1"/>
    <x v="11"/>
    <x v="365"/>
    <x v="0"/>
    <x v="0"/>
    <s v="Tesseramento"/>
    <x v="1"/>
    <x v="0"/>
    <x v="0"/>
    <m/>
  </r>
  <r>
    <n v="171131"/>
    <x v="0"/>
    <x v="0"/>
    <x v="0"/>
    <x v="1"/>
    <x v="12"/>
    <x v="148"/>
    <x v="0"/>
    <x v="1"/>
    <s v="Tesseramento"/>
    <x v="1"/>
    <x v="3"/>
    <x v="0"/>
    <m/>
  </r>
  <r>
    <n v="116931"/>
    <x v="0"/>
    <x v="0"/>
    <x v="0"/>
    <x v="1"/>
    <x v="12"/>
    <x v="148"/>
    <x v="0"/>
    <x v="0"/>
    <s v="Tesseramento"/>
    <x v="1"/>
    <x v="3"/>
    <x v="0"/>
    <m/>
  </r>
  <r>
    <n v="60629"/>
    <x v="0"/>
    <x v="0"/>
    <x v="0"/>
    <x v="0"/>
    <x v="2"/>
    <x v="233"/>
    <x v="0"/>
    <x v="0"/>
    <s v="Tesseramento"/>
    <x v="0"/>
    <x v="0"/>
    <x v="0"/>
    <m/>
  </r>
  <r>
    <n v="162799"/>
    <x v="0"/>
    <x v="0"/>
    <x v="0"/>
    <x v="0"/>
    <x v="2"/>
    <x v="233"/>
    <x v="0"/>
    <x v="0"/>
    <s v="Tesseramento"/>
    <x v="0"/>
    <x v="1"/>
    <x v="0"/>
    <m/>
  </r>
  <r>
    <n v="60637"/>
    <x v="0"/>
    <x v="0"/>
    <x v="0"/>
    <x v="0"/>
    <x v="2"/>
    <x v="233"/>
    <x v="0"/>
    <x v="0"/>
    <s v="Tesseramento"/>
    <x v="0"/>
    <x v="0"/>
    <x v="0"/>
    <m/>
  </r>
  <r>
    <n v="218517"/>
    <x v="0"/>
    <x v="0"/>
    <x v="0"/>
    <x v="0"/>
    <x v="2"/>
    <x v="233"/>
    <x v="0"/>
    <x v="0"/>
    <s v="Tesseramento"/>
    <x v="0"/>
    <x v="0"/>
    <x v="0"/>
    <m/>
  </r>
  <r>
    <n v="193582"/>
    <x v="0"/>
    <x v="0"/>
    <x v="0"/>
    <x v="0"/>
    <x v="2"/>
    <x v="233"/>
    <x v="0"/>
    <x v="0"/>
    <s v="Tesseramento"/>
    <x v="0"/>
    <x v="0"/>
    <x v="0"/>
    <m/>
  </r>
  <r>
    <n v="78905"/>
    <x v="0"/>
    <x v="0"/>
    <x v="0"/>
    <x v="0"/>
    <x v="2"/>
    <x v="233"/>
    <x v="0"/>
    <x v="0"/>
    <s v="Tesseramento"/>
    <x v="0"/>
    <x v="0"/>
    <x v="0"/>
    <m/>
  </r>
  <r>
    <n v="212459"/>
    <x v="1"/>
    <x v="0"/>
    <x v="0"/>
    <x v="1"/>
    <x v="2"/>
    <x v="233"/>
    <x v="0"/>
    <x v="0"/>
    <s v="Tesseramento"/>
    <x v="0"/>
    <x v="7"/>
    <x v="0"/>
    <m/>
  </r>
  <r>
    <n v="213130"/>
    <x v="0"/>
    <x v="0"/>
    <x v="0"/>
    <x v="1"/>
    <x v="2"/>
    <x v="233"/>
    <x v="0"/>
    <x v="0"/>
    <s v="Tesseramento"/>
    <x v="0"/>
    <x v="0"/>
    <x v="0"/>
    <m/>
  </r>
  <r>
    <n v="220871"/>
    <x v="1"/>
    <x v="0"/>
    <x v="0"/>
    <x v="1"/>
    <x v="2"/>
    <x v="233"/>
    <x v="0"/>
    <x v="1"/>
    <s v="Tesseramento"/>
    <x v="0"/>
    <x v="5"/>
    <x v="0"/>
    <m/>
  </r>
  <r>
    <n v="220873"/>
    <x v="1"/>
    <x v="0"/>
    <x v="0"/>
    <x v="1"/>
    <x v="2"/>
    <x v="233"/>
    <x v="0"/>
    <x v="0"/>
    <s v="Tesseramento"/>
    <x v="0"/>
    <x v="5"/>
    <x v="0"/>
    <m/>
  </r>
  <r>
    <n v="199088"/>
    <x v="0"/>
    <x v="0"/>
    <x v="0"/>
    <x v="1"/>
    <x v="4"/>
    <x v="40"/>
    <x v="0"/>
    <x v="1"/>
    <s v="Tesseramento"/>
    <x v="1"/>
    <x v="4"/>
    <x v="0"/>
    <m/>
  </r>
  <r>
    <n v="104459"/>
    <x v="0"/>
    <x v="0"/>
    <x v="0"/>
    <x v="0"/>
    <x v="4"/>
    <x v="40"/>
    <x v="0"/>
    <x v="0"/>
    <s v="Tesseramento"/>
    <x v="1"/>
    <x v="0"/>
    <x v="0"/>
    <m/>
  </r>
  <r>
    <n v="76053"/>
    <x v="0"/>
    <x v="0"/>
    <x v="0"/>
    <x v="0"/>
    <x v="12"/>
    <x v="254"/>
    <x v="0"/>
    <x v="0"/>
    <s v="Tesseramento"/>
    <x v="0"/>
    <x v="3"/>
    <x v="0"/>
    <m/>
  </r>
  <r>
    <n v="174283"/>
    <x v="0"/>
    <x v="0"/>
    <x v="0"/>
    <x v="1"/>
    <x v="12"/>
    <x v="254"/>
    <x v="0"/>
    <x v="0"/>
    <s v="Tesseramento"/>
    <x v="0"/>
    <x v="0"/>
    <x v="0"/>
    <m/>
  </r>
  <r>
    <n v="183537"/>
    <x v="0"/>
    <x v="0"/>
    <x v="0"/>
    <x v="1"/>
    <x v="12"/>
    <x v="254"/>
    <x v="0"/>
    <x v="0"/>
    <s v="Tesseramento"/>
    <x v="0"/>
    <x v="4"/>
    <x v="0"/>
    <m/>
  </r>
  <r>
    <n v="235795"/>
    <x v="0"/>
    <x v="0"/>
    <x v="1"/>
    <x v="1"/>
    <x v="2"/>
    <x v="233"/>
    <x v="0"/>
    <x v="0"/>
    <s v="Tesseramento"/>
    <x v="0"/>
    <x v="0"/>
    <x v="0"/>
    <m/>
  </r>
  <r>
    <n v="98640"/>
    <x v="0"/>
    <x v="0"/>
    <x v="0"/>
    <x v="0"/>
    <x v="2"/>
    <x v="233"/>
    <x v="0"/>
    <x v="0"/>
    <s v="Tesseramento"/>
    <x v="0"/>
    <x v="3"/>
    <x v="0"/>
    <m/>
  </r>
  <r>
    <n v="168293"/>
    <x v="0"/>
    <x v="0"/>
    <x v="0"/>
    <x v="0"/>
    <x v="2"/>
    <x v="233"/>
    <x v="0"/>
    <x v="0"/>
    <s v="Tesseramento"/>
    <x v="0"/>
    <x v="0"/>
    <x v="0"/>
    <m/>
  </r>
  <r>
    <n v="219645"/>
    <x v="0"/>
    <x v="0"/>
    <x v="0"/>
    <x v="0"/>
    <x v="2"/>
    <x v="233"/>
    <x v="0"/>
    <x v="0"/>
    <s v="Tesseramento"/>
    <x v="0"/>
    <x v="0"/>
    <x v="0"/>
    <m/>
  </r>
  <r>
    <n v="232839"/>
    <x v="0"/>
    <x v="0"/>
    <x v="0"/>
    <x v="0"/>
    <x v="2"/>
    <x v="233"/>
    <x v="0"/>
    <x v="0"/>
    <s v="Tesseramento"/>
    <x v="0"/>
    <x v="0"/>
    <x v="0"/>
    <m/>
  </r>
  <r>
    <n v="235759"/>
    <x v="0"/>
    <x v="0"/>
    <x v="1"/>
    <x v="2"/>
    <x v="7"/>
    <x v="267"/>
    <x v="0"/>
    <x v="0"/>
    <s v="Tesseramento"/>
    <x v="1"/>
    <x v="4"/>
    <x v="0"/>
    <m/>
  </r>
  <r>
    <n v="235765"/>
    <x v="1"/>
    <x v="1"/>
    <x v="1"/>
    <x v="2"/>
    <x v="13"/>
    <x v="177"/>
    <x v="0"/>
    <x v="0"/>
    <s v="Tesseramento"/>
    <x v="1"/>
    <x v="6"/>
    <x v="0"/>
    <m/>
  </r>
  <r>
    <n v="224991"/>
    <x v="0"/>
    <x v="0"/>
    <x v="0"/>
    <x v="1"/>
    <x v="3"/>
    <x v="85"/>
    <x v="0"/>
    <x v="0"/>
    <s v="Tesseramento"/>
    <x v="1"/>
    <x v="0"/>
    <x v="0"/>
    <m/>
  </r>
  <r>
    <n v="42836"/>
    <x v="0"/>
    <x v="0"/>
    <x v="0"/>
    <x v="0"/>
    <x v="7"/>
    <x v="231"/>
    <x v="0"/>
    <x v="0"/>
    <s v="Tesseramento"/>
    <x v="1"/>
    <x v="3"/>
    <x v="0"/>
    <m/>
  </r>
  <r>
    <n v="119003"/>
    <x v="0"/>
    <x v="0"/>
    <x v="0"/>
    <x v="0"/>
    <x v="8"/>
    <x v="13"/>
    <x v="0"/>
    <x v="0"/>
    <s v="Tesseramento"/>
    <x v="0"/>
    <x v="1"/>
    <x v="0"/>
    <m/>
  </r>
  <r>
    <n v="119000"/>
    <x v="0"/>
    <x v="0"/>
    <x v="0"/>
    <x v="0"/>
    <x v="8"/>
    <x v="13"/>
    <x v="0"/>
    <x v="1"/>
    <s v="Tesseramento"/>
    <x v="0"/>
    <x v="4"/>
    <x v="0"/>
    <m/>
  </r>
  <r>
    <n v="154749"/>
    <x v="0"/>
    <x v="0"/>
    <x v="0"/>
    <x v="1"/>
    <x v="4"/>
    <x v="40"/>
    <x v="0"/>
    <x v="1"/>
    <s v="Tesseramento"/>
    <x v="1"/>
    <x v="0"/>
    <x v="0"/>
    <m/>
  </r>
  <r>
    <n v="235686"/>
    <x v="0"/>
    <x v="0"/>
    <x v="1"/>
    <x v="1"/>
    <x v="7"/>
    <x v="209"/>
    <x v="0"/>
    <x v="1"/>
    <s v="Tesseramento"/>
    <x v="0"/>
    <x v="3"/>
    <x v="0"/>
    <m/>
  </r>
  <r>
    <n v="215832"/>
    <x v="0"/>
    <x v="0"/>
    <x v="0"/>
    <x v="0"/>
    <x v="1"/>
    <x v="1"/>
    <x v="0"/>
    <x v="0"/>
    <s v="Tesseramento"/>
    <x v="0"/>
    <x v="0"/>
    <x v="0"/>
    <m/>
  </r>
  <r>
    <n v="235687"/>
    <x v="0"/>
    <x v="0"/>
    <x v="1"/>
    <x v="1"/>
    <x v="7"/>
    <x v="209"/>
    <x v="0"/>
    <x v="0"/>
    <s v="Tesseramento"/>
    <x v="0"/>
    <x v="0"/>
    <x v="0"/>
    <m/>
  </r>
  <r>
    <n v="89241"/>
    <x v="0"/>
    <x v="0"/>
    <x v="2"/>
    <x v="4"/>
    <x v="7"/>
    <x v="209"/>
    <x v="0"/>
    <x v="0"/>
    <s v="Tesseramento"/>
    <x v="0"/>
    <x v="0"/>
    <x v="0"/>
    <m/>
  </r>
  <r>
    <n v="189012"/>
    <x v="0"/>
    <x v="0"/>
    <x v="2"/>
    <x v="1"/>
    <x v="7"/>
    <x v="209"/>
    <x v="0"/>
    <x v="1"/>
    <s v="Tesseramento"/>
    <x v="0"/>
    <x v="0"/>
    <x v="0"/>
    <m/>
  </r>
  <r>
    <n v="77453"/>
    <x v="0"/>
    <x v="0"/>
    <x v="0"/>
    <x v="0"/>
    <x v="8"/>
    <x v="17"/>
    <x v="0"/>
    <x v="0"/>
    <s v="Tesseramento"/>
    <x v="1"/>
    <x v="3"/>
    <x v="0"/>
    <m/>
  </r>
  <r>
    <n v="128546"/>
    <x v="0"/>
    <x v="0"/>
    <x v="0"/>
    <x v="0"/>
    <x v="8"/>
    <x v="17"/>
    <x v="0"/>
    <x v="0"/>
    <s v="Tesseramento"/>
    <x v="1"/>
    <x v="4"/>
    <x v="0"/>
    <m/>
  </r>
  <r>
    <n v="162489"/>
    <x v="0"/>
    <x v="0"/>
    <x v="0"/>
    <x v="2"/>
    <x v="8"/>
    <x v="17"/>
    <x v="0"/>
    <x v="1"/>
    <s v="Tesseramento"/>
    <x v="1"/>
    <x v="0"/>
    <x v="0"/>
    <m/>
  </r>
  <r>
    <n v="102839"/>
    <x v="0"/>
    <x v="0"/>
    <x v="0"/>
    <x v="0"/>
    <x v="8"/>
    <x v="17"/>
    <x v="0"/>
    <x v="0"/>
    <s v="Tesseramento"/>
    <x v="1"/>
    <x v="1"/>
    <x v="0"/>
    <m/>
  </r>
  <r>
    <n v="192195"/>
    <x v="0"/>
    <x v="0"/>
    <x v="0"/>
    <x v="3"/>
    <x v="8"/>
    <x v="17"/>
    <x v="0"/>
    <x v="1"/>
    <s v="Tesseramento"/>
    <x v="1"/>
    <x v="4"/>
    <x v="0"/>
    <m/>
  </r>
  <r>
    <n v="166560"/>
    <x v="0"/>
    <x v="0"/>
    <x v="0"/>
    <x v="1"/>
    <x v="8"/>
    <x v="17"/>
    <x v="0"/>
    <x v="0"/>
    <s v="Tesseramento"/>
    <x v="1"/>
    <x v="4"/>
    <x v="0"/>
    <m/>
  </r>
  <r>
    <n v="128548"/>
    <x v="0"/>
    <x v="0"/>
    <x v="0"/>
    <x v="0"/>
    <x v="8"/>
    <x v="17"/>
    <x v="0"/>
    <x v="0"/>
    <s v="Tesseramento"/>
    <x v="1"/>
    <x v="3"/>
    <x v="0"/>
    <m/>
  </r>
  <r>
    <n v="146743"/>
    <x v="0"/>
    <x v="0"/>
    <x v="0"/>
    <x v="0"/>
    <x v="8"/>
    <x v="17"/>
    <x v="0"/>
    <x v="0"/>
    <s v="Tesseramento"/>
    <x v="1"/>
    <x v="0"/>
    <x v="0"/>
    <m/>
  </r>
  <r>
    <n v="231814"/>
    <x v="0"/>
    <x v="0"/>
    <x v="0"/>
    <x v="2"/>
    <x v="8"/>
    <x v="17"/>
    <x v="0"/>
    <x v="1"/>
    <s v="Tesseramento"/>
    <x v="1"/>
    <x v="3"/>
    <x v="0"/>
    <m/>
  </r>
  <r>
    <n v="163604"/>
    <x v="1"/>
    <x v="0"/>
    <x v="0"/>
    <x v="3"/>
    <x v="8"/>
    <x v="17"/>
    <x v="0"/>
    <x v="1"/>
    <s v="Tesseramento"/>
    <x v="1"/>
    <x v="7"/>
    <x v="0"/>
    <m/>
  </r>
  <r>
    <n v="176042"/>
    <x v="1"/>
    <x v="0"/>
    <x v="0"/>
    <x v="3"/>
    <x v="8"/>
    <x v="17"/>
    <x v="0"/>
    <x v="0"/>
    <s v="Tesseramento"/>
    <x v="1"/>
    <x v="5"/>
    <x v="0"/>
    <m/>
  </r>
  <r>
    <n v="203588"/>
    <x v="0"/>
    <x v="0"/>
    <x v="0"/>
    <x v="0"/>
    <x v="8"/>
    <x v="17"/>
    <x v="0"/>
    <x v="1"/>
    <s v="Tesseramento"/>
    <x v="1"/>
    <x v="0"/>
    <x v="0"/>
    <m/>
  </r>
  <r>
    <n v="163606"/>
    <x v="0"/>
    <x v="0"/>
    <x v="0"/>
    <x v="0"/>
    <x v="8"/>
    <x v="17"/>
    <x v="0"/>
    <x v="0"/>
    <s v="Tesseramento"/>
    <x v="1"/>
    <x v="0"/>
    <x v="0"/>
    <m/>
  </r>
  <r>
    <n v="26875"/>
    <x v="0"/>
    <x v="0"/>
    <x v="0"/>
    <x v="0"/>
    <x v="8"/>
    <x v="17"/>
    <x v="0"/>
    <x v="0"/>
    <s v="Tesseramento"/>
    <x v="1"/>
    <x v="0"/>
    <x v="0"/>
    <m/>
  </r>
  <r>
    <n v="220818"/>
    <x v="1"/>
    <x v="0"/>
    <x v="0"/>
    <x v="2"/>
    <x v="8"/>
    <x v="17"/>
    <x v="0"/>
    <x v="0"/>
    <s v="Tesseramento"/>
    <x v="1"/>
    <x v="5"/>
    <x v="0"/>
    <m/>
  </r>
  <r>
    <n v="193885"/>
    <x v="1"/>
    <x v="0"/>
    <x v="0"/>
    <x v="1"/>
    <x v="8"/>
    <x v="17"/>
    <x v="0"/>
    <x v="0"/>
    <s v="Tesseramento"/>
    <x v="1"/>
    <x v="7"/>
    <x v="0"/>
    <m/>
  </r>
  <r>
    <n v="191276"/>
    <x v="0"/>
    <x v="0"/>
    <x v="0"/>
    <x v="0"/>
    <x v="8"/>
    <x v="17"/>
    <x v="0"/>
    <x v="0"/>
    <s v="Tesseramento"/>
    <x v="1"/>
    <x v="0"/>
    <x v="0"/>
    <m/>
  </r>
  <r>
    <n v="101642"/>
    <x v="0"/>
    <x v="0"/>
    <x v="0"/>
    <x v="0"/>
    <x v="1"/>
    <x v="22"/>
    <x v="0"/>
    <x v="0"/>
    <s v="Tesseramento"/>
    <x v="1"/>
    <x v="4"/>
    <x v="0"/>
    <m/>
  </r>
  <r>
    <n v="27022"/>
    <x v="0"/>
    <x v="0"/>
    <x v="0"/>
    <x v="4"/>
    <x v="8"/>
    <x v="17"/>
    <x v="0"/>
    <x v="0"/>
    <s v="Tesseramento"/>
    <x v="1"/>
    <x v="3"/>
    <x v="0"/>
    <m/>
  </r>
  <r>
    <n v="21911"/>
    <x v="0"/>
    <x v="0"/>
    <x v="0"/>
    <x v="0"/>
    <x v="8"/>
    <x v="17"/>
    <x v="0"/>
    <x v="0"/>
    <s v="Tesseramento"/>
    <x v="1"/>
    <x v="3"/>
    <x v="0"/>
    <m/>
  </r>
  <r>
    <n v="26937"/>
    <x v="0"/>
    <x v="0"/>
    <x v="0"/>
    <x v="0"/>
    <x v="8"/>
    <x v="17"/>
    <x v="0"/>
    <x v="0"/>
    <s v="Tesseramento"/>
    <x v="1"/>
    <x v="3"/>
    <x v="0"/>
    <m/>
  </r>
  <r>
    <n v="211498"/>
    <x v="1"/>
    <x v="0"/>
    <x v="0"/>
    <x v="0"/>
    <x v="8"/>
    <x v="17"/>
    <x v="0"/>
    <x v="0"/>
    <s v="Tesseramento"/>
    <x v="1"/>
    <x v="2"/>
    <x v="0"/>
    <m/>
  </r>
  <r>
    <n v="65025"/>
    <x v="0"/>
    <x v="0"/>
    <x v="0"/>
    <x v="0"/>
    <x v="8"/>
    <x v="17"/>
    <x v="0"/>
    <x v="0"/>
    <s v="Tesseramento"/>
    <x v="1"/>
    <x v="3"/>
    <x v="0"/>
    <m/>
  </r>
  <r>
    <n v="26987"/>
    <x v="0"/>
    <x v="0"/>
    <x v="0"/>
    <x v="0"/>
    <x v="8"/>
    <x v="17"/>
    <x v="0"/>
    <x v="0"/>
    <s v="Tesseramento"/>
    <x v="1"/>
    <x v="3"/>
    <x v="0"/>
    <m/>
  </r>
  <r>
    <n v="176046"/>
    <x v="0"/>
    <x v="0"/>
    <x v="0"/>
    <x v="0"/>
    <x v="8"/>
    <x v="17"/>
    <x v="0"/>
    <x v="1"/>
    <s v="Tesseramento"/>
    <x v="1"/>
    <x v="0"/>
    <x v="0"/>
    <m/>
  </r>
  <r>
    <n v="202253"/>
    <x v="0"/>
    <x v="0"/>
    <x v="0"/>
    <x v="0"/>
    <x v="8"/>
    <x v="17"/>
    <x v="0"/>
    <x v="0"/>
    <s v="Tesseramento"/>
    <x v="1"/>
    <x v="0"/>
    <x v="0"/>
    <m/>
  </r>
  <r>
    <n v="81674"/>
    <x v="0"/>
    <x v="0"/>
    <x v="0"/>
    <x v="0"/>
    <x v="8"/>
    <x v="17"/>
    <x v="0"/>
    <x v="0"/>
    <s v="Tesseramento"/>
    <x v="1"/>
    <x v="0"/>
    <x v="0"/>
    <m/>
  </r>
  <r>
    <n v="103000"/>
    <x v="0"/>
    <x v="0"/>
    <x v="0"/>
    <x v="0"/>
    <x v="8"/>
    <x v="17"/>
    <x v="0"/>
    <x v="0"/>
    <s v="Tesseramento"/>
    <x v="1"/>
    <x v="0"/>
    <x v="0"/>
    <m/>
  </r>
  <r>
    <n v="128583"/>
    <x v="0"/>
    <x v="0"/>
    <x v="0"/>
    <x v="2"/>
    <x v="8"/>
    <x v="17"/>
    <x v="0"/>
    <x v="1"/>
    <s v="Tesseramento"/>
    <x v="1"/>
    <x v="4"/>
    <x v="0"/>
    <m/>
  </r>
  <r>
    <n v="43668"/>
    <x v="0"/>
    <x v="0"/>
    <x v="0"/>
    <x v="0"/>
    <x v="8"/>
    <x v="17"/>
    <x v="0"/>
    <x v="0"/>
    <s v="Tesseramento"/>
    <x v="1"/>
    <x v="4"/>
    <x v="0"/>
    <m/>
  </r>
  <r>
    <n v="134943"/>
    <x v="0"/>
    <x v="0"/>
    <x v="0"/>
    <x v="0"/>
    <x v="8"/>
    <x v="17"/>
    <x v="0"/>
    <x v="0"/>
    <s v="Tesseramento"/>
    <x v="1"/>
    <x v="0"/>
    <x v="0"/>
    <m/>
  </r>
  <r>
    <n v="223420"/>
    <x v="0"/>
    <x v="0"/>
    <x v="0"/>
    <x v="3"/>
    <x v="8"/>
    <x v="17"/>
    <x v="0"/>
    <x v="0"/>
    <s v="Tesseramento"/>
    <x v="1"/>
    <x v="4"/>
    <x v="0"/>
    <m/>
  </r>
  <r>
    <n v="82036"/>
    <x v="0"/>
    <x v="0"/>
    <x v="0"/>
    <x v="0"/>
    <x v="8"/>
    <x v="17"/>
    <x v="0"/>
    <x v="0"/>
    <s v="Tesseramento"/>
    <x v="1"/>
    <x v="0"/>
    <x v="0"/>
    <m/>
  </r>
  <r>
    <n v="174820"/>
    <x v="0"/>
    <x v="0"/>
    <x v="0"/>
    <x v="0"/>
    <x v="8"/>
    <x v="17"/>
    <x v="0"/>
    <x v="0"/>
    <s v="Tesseramento"/>
    <x v="1"/>
    <x v="0"/>
    <x v="0"/>
    <m/>
  </r>
  <r>
    <n v="155509"/>
    <x v="0"/>
    <x v="0"/>
    <x v="0"/>
    <x v="0"/>
    <x v="8"/>
    <x v="17"/>
    <x v="0"/>
    <x v="0"/>
    <s v="Tesseramento"/>
    <x v="1"/>
    <x v="3"/>
    <x v="0"/>
    <m/>
  </r>
  <r>
    <n v="207999"/>
    <x v="0"/>
    <x v="0"/>
    <x v="0"/>
    <x v="0"/>
    <x v="8"/>
    <x v="98"/>
    <x v="0"/>
    <x v="0"/>
    <s v="Tesseramento"/>
    <x v="0"/>
    <x v="0"/>
    <x v="0"/>
    <m/>
  </r>
  <r>
    <n v="185188"/>
    <x v="1"/>
    <x v="0"/>
    <x v="0"/>
    <x v="0"/>
    <x v="4"/>
    <x v="88"/>
    <x v="0"/>
    <x v="0"/>
    <s v="Tesseramento"/>
    <x v="1"/>
    <x v="5"/>
    <x v="0"/>
    <m/>
  </r>
  <r>
    <n v="165634"/>
    <x v="0"/>
    <x v="0"/>
    <x v="0"/>
    <x v="0"/>
    <x v="4"/>
    <x v="88"/>
    <x v="0"/>
    <x v="0"/>
    <s v="Tesseramento"/>
    <x v="1"/>
    <x v="3"/>
    <x v="0"/>
    <m/>
  </r>
  <r>
    <n v="174429"/>
    <x v="0"/>
    <x v="0"/>
    <x v="0"/>
    <x v="1"/>
    <x v="4"/>
    <x v="88"/>
    <x v="0"/>
    <x v="1"/>
    <s v="Tesseramento"/>
    <x v="1"/>
    <x v="0"/>
    <x v="0"/>
    <m/>
  </r>
  <r>
    <n v="221324"/>
    <x v="0"/>
    <x v="0"/>
    <x v="0"/>
    <x v="0"/>
    <x v="7"/>
    <x v="209"/>
    <x v="0"/>
    <x v="0"/>
    <s v="Tesseramento"/>
    <x v="0"/>
    <x v="0"/>
    <x v="0"/>
    <m/>
  </r>
  <r>
    <n v="223025"/>
    <x v="1"/>
    <x v="1"/>
    <x v="0"/>
    <x v="1"/>
    <x v="7"/>
    <x v="209"/>
    <x v="0"/>
    <x v="0"/>
    <s v="Tesseramento"/>
    <x v="0"/>
    <x v="7"/>
    <x v="0"/>
    <m/>
  </r>
  <r>
    <n v="226121"/>
    <x v="0"/>
    <x v="0"/>
    <x v="0"/>
    <x v="1"/>
    <x v="7"/>
    <x v="209"/>
    <x v="0"/>
    <x v="0"/>
    <s v="Tesseramento"/>
    <x v="0"/>
    <x v="3"/>
    <x v="0"/>
    <m/>
  </r>
  <r>
    <n v="197907"/>
    <x v="0"/>
    <x v="0"/>
    <x v="0"/>
    <x v="0"/>
    <x v="7"/>
    <x v="209"/>
    <x v="0"/>
    <x v="0"/>
    <s v="Tesseramento"/>
    <x v="0"/>
    <x v="0"/>
    <x v="0"/>
    <m/>
  </r>
  <r>
    <n v="214268"/>
    <x v="0"/>
    <x v="0"/>
    <x v="0"/>
    <x v="1"/>
    <x v="14"/>
    <x v="386"/>
    <x v="0"/>
    <x v="0"/>
    <s v="Tesseramento"/>
    <x v="1"/>
    <x v="0"/>
    <x v="0"/>
    <m/>
  </r>
  <r>
    <n v="227547"/>
    <x v="0"/>
    <x v="0"/>
    <x v="0"/>
    <x v="0"/>
    <x v="14"/>
    <x v="386"/>
    <x v="0"/>
    <x v="0"/>
    <s v="Tesseramento"/>
    <x v="1"/>
    <x v="0"/>
    <x v="0"/>
    <m/>
  </r>
  <r>
    <n v="203024"/>
    <x v="0"/>
    <x v="1"/>
    <x v="0"/>
    <x v="1"/>
    <x v="14"/>
    <x v="386"/>
    <x v="0"/>
    <x v="0"/>
    <s v="Tesseramento"/>
    <x v="1"/>
    <x v="0"/>
    <x v="0"/>
    <m/>
  </r>
  <r>
    <n v="235812"/>
    <x v="0"/>
    <x v="0"/>
    <x v="1"/>
    <x v="1"/>
    <x v="14"/>
    <x v="386"/>
    <x v="0"/>
    <x v="0"/>
    <s v="Tesseramento"/>
    <x v="1"/>
    <x v="3"/>
    <x v="0"/>
    <m/>
  </r>
  <r>
    <n v="235688"/>
    <x v="0"/>
    <x v="0"/>
    <x v="1"/>
    <x v="1"/>
    <x v="7"/>
    <x v="209"/>
    <x v="0"/>
    <x v="1"/>
    <s v="Tesseramento"/>
    <x v="0"/>
    <x v="0"/>
    <x v="0"/>
    <m/>
  </r>
  <r>
    <n v="123921"/>
    <x v="0"/>
    <x v="0"/>
    <x v="0"/>
    <x v="0"/>
    <x v="13"/>
    <x v="350"/>
    <x v="0"/>
    <x v="0"/>
    <s v="Tesseramento"/>
    <x v="0"/>
    <x v="1"/>
    <x v="0"/>
    <m/>
  </r>
  <r>
    <n v="236280"/>
    <x v="1"/>
    <x v="0"/>
    <x v="1"/>
    <x v="2"/>
    <x v="1"/>
    <x v="308"/>
    <x v="0"/>
    <x v="0"/>
    <s v="Tesseramento"/>
    <x v="0"/>
    <x v="6"/>
    <x v="0"/>
    <m/>
  </r>
  <r>
    <n v="45772"/>
    <x v="0"/>
    <x v="0"/>
    <x v="0"/>
    <x v="0"/>
    <x v="11"/>
    <x v="186"/>
    <x v="0"/>
    <x v="0"/>
    <s v="Tesseramento"/>
    <x v="0"/>
    <x v="1"/>
    <x v="0"/>
    <m/>
  </r>
  <r>
    <n v="45764"/>
    <x v="0"/>
    <x v="0"/>
    <x v="0"/>
    <x v="0"/>
    <x v="11"/>
    <x v="186"/>
    <x v="0"/>
    <x v="0"/>
    <s v="Tesseramento"/>
    <x v="0"/>
    <x v="4"/>
    <x v="0"/>
    <m/>
  </r>
  <r>
    <n v="9057"/>
    <x v="0"/>
    <x v="0"/>
    <x v="0"/>
    <x v="0"/>
    <x v="11"/>
    <x v="186"/>
    <x v="0"/>
    <x v="0"/>
    <s v="Tesseramento"/>
    <x v="0"/>
    <x v="0"/>
    <x v="0"/>
    <m/>
  </r>
  <r>
    <n v="108028"/>
    <x v="0"/>
    <x v="0"/>
    <x v="0"/>
    <x v="2"/>
    <x v="11"/>
    <x v="186"/>
    <x v="0"/>
    <x v="0"/>
    <s v="Tesseramento"/>
    <x v="0"/>
    <x v="0"/>
    <x v="0"/>
    <m/>
  </r>
  <r>
    <n v="11494"/>
    <x v="0"/>
    <x v="0"/>
    <x v="0"/>
    <x v="0"/>
    <x v="11"/>
    <x v="186"/>
    <x v="0"/>
    <x v="0"/>
    <s v="Tesseramento"/>
    <x v="0"/>
    <x v="3"/>
    <x v="0"/>
    <m/>
  </r>
  <r>
    <n v="5656"/>
    <x v="0"/>
    <x v="0"/>
    <x v="0"/>
    <x v="0"/>
    <x v="11"/>
    <x v="186"/>
    <x v="0"/>
    <x v="1"/>
    <s v="Tesseramento"/>
    <x v="0"/>
    <x v="4"/>
    <x v="0"/>
    <m/>
  </r>
  <r>
    <n v="236279"/>
    <x v="1"/>
    <x v="0"/>
    <x v="1"/>
    <x v="2"/>
    <x v="1"/>
    <x v="308"/>
    <x v="0"/>
    <x v="0"/>
    <s v="Tesseramento"/>
    <x v="0"/>
    <x v="5"/>
    <x v="0"/>
    <m/>
  </r>
  <r>
    <n v="193503"/>
    <x v="0"/>
    <x v="0"/>
    <x v="0"/>
    <x v="0"/>
    <x v="2"/>
    <x v="156"/>
    <x v="0"/>
    <x v="0"/>
    <s v="Tesseramento"/>
    <x v="0"/>
    <x v="0"/>
    <x v="0"/>
    <m/>
  </r>
  <r>
    <n v="196730"/>
    <x v="0"/>
    <x v="0"/>
    <x v="0"/>
    <x v="0"/>
    <x v="2"/>
    <x v="156"/>
    <x v="0"/>
    <x v="0"/>
    <s v="Tesseramento"/>
    <x v="0"/>
    <x v="3"/>
    <x v="0"/>
    <m/>
  </r>
  <r>
    <n v="122717"/>
    <x v="0"/>
    <x v="0"/>
    <x v="2"/>
    <x v="0"/>
    <x v="10"/>
    <x v="70"/>
    <x v="0"/>
    <x v="0"/>
    <s v="Tesseramento"/>
    <x v="0"/>
    <x v="0"/>
    <x v="0"/>
    <m/>
  </r>
  <r>
    <n v="159294"/>
    <x v="0"/>
    <x v="0"/>
    <x v="0"/>
    <x v="0"/>
    <x v="10"/>
    <x v="70"/>
    <x v="0"/>
    <x v="0"/>
    <s v="Tesseramento"/>
    <x v="0"/>
    <x v="4"/>
    <x v="0"/>
    <m/>
  </r>
  <r>
    <n v="71892"/>
    <x v="0"/>
    <x v="0"/>
    <x v="0"/>
    <x v="3"/>
    <x v="10"/>
    <x v="70"/>
    <x v="0"/>
    <x v="0"/>
    <s v="Tesseramento"/>
    <x v="0"/>
    <x v="3"/>
    <x v="0"/>
    <m/>
  </r>
  <r>
    <n v="103169"/>
    <x v="0"/>
    <x v="0"/>
    <x v="0"/>
    <x v="0"/>
    <x v="7"/>
    <x v="242"/>
    <x v="0"/>
    <x v="0"/>
    <s v="Tesseramento"/>
    <x v="0"/>
    <x v="0"/>
    <x v="0"/>
    <m/>
  </r>
  <r>
    <n v="230588"/>
    <x v="0"/>
    <x v="0"/>
    <x v="0"/>
    <x v="1"/>
    <x v="9"/>
    <x v="64"/>
    <x v="0"/>
    <x v="0"/>
    <s v="Tesseramento"/>
    <x v="0"/>
    <x v="0"/>
    <x v="0"/>
    <m/>
  </r>
  <r>
    <n v="22606"/>
    <x v="0"/>
    <x v="0"/>
    <x v="0"/>
    <x v="0"/>
    <x v="7"/>
    <x v="182"/>
    <x v="0"/>
    <x v="1"/>
    <s v="Tesseramento"/>
    <x v="1"/>
    <x v="3"/>
    <x v="0"/>
    <m/>
  </r>
  <r>
    <n v="23475"/>
    <x v="0"/>
    <x v="0"/>
    <x v="0"/>
    <x v="0"/>
    <x v="7"/>
    <x v="182"/>
    <x v="0"/>
    <x v="1"/>
    <s v="Tesseramento"/>
    <x v="1"/>
    <x v="4"/>
    <x v="0"/>
    <m/>
  </r>
  <r>
    <n v="232142"/>
    <x v="0"/>
    <x v="0"/>
    <x v="0"/>
    <x v="1"/>
    <x v="7"/>
    <x v="182"/>
    <x v="0"/>
    <x v="0"/>
    <s v="Tesseramento"/>
    <x v="1"/>
    <x v="3"/>
    <x v="0"/>
    <m/>
  </r>
  <r>
    <n v="232141"/>
    <x v="0"/>
    <x v="0"/>
    <x v="0"/>
    <x v="0"/>
    <x v="7"/>
    <x v="182"/>
    <x v="0"/>
    <x v="0"/>
    <s v="Tesseramento"/>
    <x v="1"/>
    <x v="3"/>
    <x v="0"/>
    <m/>
  </r>
  <r>
    <n v="62611"/>
    <x v="0"/>
    <x v="0"/>
    <x v="0"/>
    <x v="0"/>
    <x v="7"/>
    <x v="182"/>
    <x v="0"/>
    <x v="1"/>
    <s v="Tesseramento"/>
    <x v="1"/>
    <x v="3"/>
    <x v="0"/>
    <m/>
  </r>
  <r>
    <n v="200073"/>
    <x v="0"/>
    <x v="0"/>
    <x v="0"/>
    <x v="0"/>
    <x v="7"/>
    <x v="182"/>
    <x v="0"/>
    <x v="1"/>
    <s v="Tesseramento"/>
    <x v="1"/>
    <x v="0"/>
    <x v="0"/>
    <m/>
  </r>
  <r>
    <n v="211487"/>
    <x v="0"/>
    <x v="0"/>
    <x v="0"/>
    <x v="0"/>
    <x v="7"/>
    <x v="182"/>
    <x v="0"/>
    <x v="1"/>
    <s v="Tesseramento"/>
    <x v="1"/>
    <x v="0"/>
    <x v="0"/>
    <m/>
  </r>
  <r>
    <n v="81209"/>
    <x v="0"/>
    <x v="0"/>
    <x v="0"/>
    <x v="0"/>
    <x v="7"/>
    <x v="182"/>
    <x v="0"/>
    <x v="1"/>
    <s v="Tesseramento"/>
    <x v="1"/>
    <x v="4"/>
    <x v="0"/>
    <m/>
  </r>
  <r>
    <n v="95418"/>
    <x v="0"/>
    <x v="0"/>
    <x v="0"/>
    <x v="0"/>
    <x v="7"/>
    <x v="182"/>
    <x v="0"/>
    <x v="1"/>
    <s v="Tesseramento"/>
    <x v="1"/>
    <x v="3"/>
    <x v="0"/>
    <m/>
  </r>
  <r>
    <n v="109514"/>
    <x v="0"/>
    <x v="0"/>
    <x v="0"/>
    <x v="0"/>
    <x v="7"/>
    <x v="182"/>
    <x v="0"/>
    <x v="1"/>
    <s v="Tesseramento"/>
    <x v="1"/>
    <x v="3"/>
    <x v="0"/>
    <m/>
  </r>
  <r>
    <n v="230887"/>
    <x v="1"/>
    <x v="0"/>
    <x v="0"/>
    <x v="0"/>
    <x v="7"/>
    <x v="182"/>
    <x v="0"/>
    <x v="1"/>
    <s v="Tesseramento"/>
    <x v="1"/>
    <x v="5"/>
    <x v="0"/>
    <m/>
  </r>
  <r>
    <n v="97056"/>
    <x v="0"/>
    <x v="0"/>
    <x v="0"/>
    <x v="0"/>
    <x v="7"/>
    <x v="182"/>
    <x v="0"/>
    <x v="0"/>
    <s v="Tesseramento"/>
    <x v="1"/>
    <x v="0"/>
    <x v="0"/>
    <m/>
  </r>
  <r>
    <n v="22663"/>
    <x v="0"/>
    <x v="0"/>
    <x v="0"/>
    <x v="0"/>
    <x v="7"/>
    <x v="182"/>
    <x v="0"/>
    <x v="1"/>
    <s v="Tesseramento"/>
    <x v="1"/>
    <x v="4"/>
    <x v="0"/>
    <m/>
  </r>
  <r>
    <n v="203202"/>
    <x v="0"/>
    <x v="0"/>
    <x v="0"/>
    <x v="0"/>
    <x v="7"/>
    <x v="182"/>
    <x v="0"/>
    <x v="0"/>
    <s v="Tesseramento"/>
    <x v="1"/>
    <x v="0"/>
    <x v="0"/>
    <m/>
  </r>
  <r>
    <n v="15815"/>
    <x v="0"/>
    <x v="0"/>
    <x v="0"/>
    <x v="0"/>
    <x v="7"/>
    <x v="182"/>
    <x v="0"/>
    <x v="0"/>
    <s v="Tesseramento"/>
    <x v="1"/>
    <x v="0"/>
    <x v="0"/>
    <m/>
  </r>
  <r>
    <n v="83485"/>
    <x v="0"/>
    <x v="0"/>
    <x v="0"/>
    <x v="0"/>
    <x v="7"/>
    <x v="182"/>
    <x v="0"/>
    <x v="0"/>
    <s v="Tesseramento"/>
    <x v="1"/>
    <x v="0"/>
    <x v="0"/>
    <m/>
  </r>
  <r>
    <n v="158460"/>
    <x v="0"/>
    <x v="0"/>
    <x v="0"/>
    <x v="0"/>
    <x v="7"/>
    <x v="182"/>
    <x v="0"/>
    <x v="0"/>
    <s v="Tesseramento"/>
    <x v="1"/>
    <x v="3"/>
    <x v="0"/>
    <m/>
  </r>
  <r>
    <n v="200897"/>
    <x v="0"/>
    <x v="0"/>
    <x v="0"/>
    <x v="0"/>
    <x v="7"/>
    <x v="182"/>
    <x v="0"/>
    <x v="0"/>
    <s v="Tesseramento"/>
    <x v="1"/>
    <x v="0"/>
    <x v="0"/>
    <m/>
  </r>
  <r>
    <n v="224068"/>
    <x v="1"/>
    <x v="0"/>
    <x v="0"/>
    <x v="0"/>
    <x v="7"/>
    <x v="182"/>
    <x v="0"/>
    <x v="0"/>
    <s v="Tesseramento"/>
    <x v="1"/>
    <x v="5"/>
    <x v="0"/>
    <m/>
  </r>
  <r>
    <n v="230172"/>
    <x v="0"/>
    <x v="0"/>
    <x v="0"/>
    <x v="0"/>
    <x v="7"/>
    <x v="182"/>
    <x v="0"/>
    <x v="0"/>
    <s v="Tesseramento"/>
    <x v="1"/>
    <x v="0"/>
    <x v="0"/>
    <m/>
  </r>
  <r>
    <n v="111818"/>
    <x v="0"/>
    <x v="0"/>
    <x v="0"/>
    <x v="0"/>
    <x v="7"/>
    <x v="182"/>
    <x v="0"/>
    <x v="1"/>
    <s v="Tesseramento"/>
    <x v="1"/>
    <x v="1"/>
    <x v="0"/>
    <m/>
  </r>
  <r>
    <n v="88413"/>
    <x v="0"/>
    <x v="0"/>
    <x v="0"/>
    <x v="0"/>
    <x v="7"/>
    <x v="182"/>
    <x v="0"/>
    <x v="0"/>
    <s v="Tesseramento"/>
    <x v="1"/>
    <x v="1"/>
    <x v="0"/>
    <m/>
  </r>
  <r>
    <n v="22592"/>
    <x v="0"/>
    <x v="0"/>
    <x v="0"/>
    <x v="0"/>
    <x v="7"/>
    <x v="182"/>
    <x v="0"/>
    <x v="0"/>
    <s v="Tesseramento"/>
    <x v="1"/>
    <x v="0"/>
    <x v="0"/>
    <m/>
  </r>
  <r>
    <n v="145647"/>
    <x v="0"/>
    <x v="0"/>
    <x v="0"/>
    <x v="0"/>
    <x v="7"/>
    <x v="182"/>
    <x v="0"/>
    <x v="0"/>
    <s v="Tesseramento"/>
    <x v="1"/>
    <x v="0"/>
    <x v="0"/>
    <m/>
  </r>
  <r>
    <n v="206178"/>
    <x v="1"/>
    <x v="0"/>
    <x v="0"/>
    <x v="0"/>
    <x v="7"/>
    <x v="182"/>
    <x v="0"/>
    <x v="0"/>
    <s v="Tesseramento"/>
    <x v="1"/>
    <x v="5"/>
    <x v="0"/>
    <m/>
  </r>
  <r>
    <n v="191316"/>
    <x v="1"/>
    <x v="0"/>
    <x v="0"/>
    <x v="0"/>
    <x v="7"/>
    <x v="182"/>
    <x v="0"/>
    <x v="0"/>
    <s v="Tesseramento"/>
    <x v="1"/>
    <x v="2"/>
    <x v="0"/>
    <m/>
  </r>
  <r>
    <n v="180737"/>
    <x v="1"/>
    <x v="0"/>
    <x v="0"/>
    <x v="0"/>
    <x v="7"/>
    <x v="182"/>
    <x v="0"/>
    <x v="0"/>
    <s v="Tesseramento"/>
    <x v="1"/>
    <x v="6"/>
    <x v="0"/>
    <m/>
  </r>
  <r>
    <n v="122850"/>
    <x v="0"/>
    <x v="0"/>
    <x v="0"/>
    <x v="0"/>
    <x v="7"/>
    <x v="182"/>
    <x v="0"/>
    <x v="0"/>
    <s v="Tesseramento"/>
    <x v="1"/>
    <x v="0"/>
    <x v="0"/>
    <m/>
  </r>
  <r>
    <n v="159705"/>
    <x v="0"/>
    <x v="0"/>
    <x v="0"/>
    <x v="4"/>
    <x v="7"/>
    <x v="182"/>
    <x v="0"/>
    <x v="0"/>
    <s v="Tesseramento"/>
    <x v="1"/>
    <x v="1"/>
    <x v="0"/>
    <m/>
  </r>
  <r>
    <n v="233239"/>
    <x v="1"/>
    <x v="0"/>
    <x v="0"/>
    <x v="0"/>
    <x v="7"/>
    <x v="182"/>
    <x v="0"/>
    <x v="0"/>
    <s v="Tesseramento"/>
    <x v="1"/>
    <x v="6"/>
    <x v="0"/>
    <m/>
  </r>
  <r>
    <n v="232579"/>
    <x v="0"/>
    <x v="0"/>
    <x v="0"/>
    <x v="1"/>
    <x v="7"/>
    <x v="182"/>
    <x v="0"/>
    <x v="0"/>
    <s v="Tesseramento"/>
    <x v="1"/>
    <x v="0"/>
    <x v="0"/>
    <m/>
  </r>
  <r>
    <n v="147640"/>
    <x v="0"/>
    <x v="0"/>
    <x v="0"/>
    <x v="0"/>
    <x v="7"/>
    <x v="182"/>
    <x v="0"/>
    <x v="0"/>
    <s v="Tesseramento"/>
    <x v="1"/>
    <x v="4"/>
    <x v="0"/>
    <m/>
  </r>
  <r>
    <n v="87618"/>
    <x v="0"/>
    <x v="0"/>
    <x v="0"/>
    <x v="0"/>
    <x v="7"/>
    <x v="182"/>
    <x v="0"/>
    <x v="0"/>
    <s v="Tesseramento"/>
    <x v="1"/>
    <x v="4"/>
    <x v="0"/>
    <m/>
  </r>
  <r>
    <n v="231311"/>
    <x v="0"/>
    <x v="1"/>
    <x v="0"/>
    <x v="0"/>
    <x v="7"/>
    <x v="182"/>
    <x v="0"/>
    <x v="0"/>
    <s v="Tesseramento"/>
    <x v="1"/>
    <x v="1"/>
    <x v="0"/>
    <m/>
  </r>
  <r>
    <n v="158462"/>
    <x v="0"/>
    <x v="0"/>
    <x v="0"/>
    <x v="0"/>
    <x v="7"/>
    <x v="182"/>
    <x v="0"/>
    <x v="1"/>
    <s v="Tesseramento"/>
    <x v="1"/>
    <x v="3"/>
    <x v="0"/>
    <m/>
  </r>
  <r>
    <n v="35922"/>
    <x v="0"/>
    <x v="0"/>
    <x v="0"/>
    <x v="0"/>
    <x v="7"/>
    <x v="182"/>
    <x v="0"/>
    <x v="0"/>
    <s v="Tesseramento"/>
    <x v="1"/>
    <x v="4"/>
    <x v="0"/>
    <m/>
  </r>
  <r>
    <n v="175720"/>
    <x v="0"/>
    <x v="0"/>
    <x v="0"/>
    <x v="0"/>
    <x v="7"/>
    <x v="182"/>
    <x v="0"/>
    <x v="0"/>
    <s v="Tesseramento"/>
    <x v="1"/>
    <x v="3"/>
    <x v="0"/>
    <m/>
  </r>
  <r>
    <n v="187379"/>
    <x v="0"/>
    <x v="0"/>
    <x v="0"/>
    <x v="0"/>
    <x v="7"/>
    <x v="182"/>
    <x v="0"/>
    <x v="1"/>
    <s v="Tesseramento"/>
    <x v="1"/>
    <x v="3"/>
    <x v="0"/>
    <m/>
  </r>
  <r>
    <n v="229044"/>
    <x v="1"/>
    <x v="0"/>
    <x v="0"/>
    <x v="0"/>
    <x v="7"/>
    <x v="182"/>
    <x v="0"/>
    <x v="0"/>
    <s v="Tesseramento"/>
    <x v="1"/>
    <x v="5"/>
    <x v="0"/>
    <m/>
  </r>
  <r>
    <n v="7924"/>
    <x v="0"/>
    <x v="0"/>
    <x v="0"/>
    <x v="0"/>
    <x v="7"/>
    <x v="182"/>
    <x v="0"/>
    <x v="0"/>
    <s v="Tesseramento"/>
    <x v="1"/>
    <x v="1"/>
    <x v="0"/>
    <m/>
  </r>
  <r>
    <n v="90370"/>
    <x v="0"/>
    <x v="0"/>
    <x v="0"/>
    <x v="0"/>
    <x v="7"/>
    <x v="182"/>
    <x v="0"/>
    <x v="0"/>
    <s v="Tesseramento"/>
    <x v="1"/>
    <x v="1"/>
    <x v="0"/>
    <m/>
  </r>
  <r>
    <n v="138342"/>
    <x v="0"/>
    <x v="1"/>
    <x v="0"/>
    <x v="0"/>
    <x v="7"/>
    <x v="182"/>
    <x v="0"/>
    <x v="0"/>
    <s v="Tesseramento"/>
    <x v="1"/>
    <x v="0"/>
    <x v="0"/>
    <m/>
  </r>
  <r>
    <n v="175721"/>
    <x v="0"/>
    <x v="0"/>
    <x v="0"/>
    <x v="0"/>
    <x v="7"/>
    <x v="182"/>
    <x v="0"/>
    <x v="0"/>
    <s v="Tesseramento"/>
    <x v="1"/>
    <x v="0"/>
    <x v="0"/>
    <m/>
  </r>
  <r>
    <n v="232582"/>
    <x v="0"/>
    <x v="1"/>
    <x v="0"/>
    <x v="0"/>
    <x v="7"/>
    <x v="182"/>
    <x v="0"/>
    <x v="0"/>
    <s v="Tesseramento"/>
    <x v="1"/>
    <x v="0"/>
    <x v="0"/>
    <m/>
  </r>
  <r>
    <n v="24361"/>
    <x v="0"/>
    <x v="0"/>
    <x v="0"/>
    <x v="0"/>
    <x v="7"/>
    <x v="182"/>
    <x v="0"/>
    <x v="0"/>
    <s v="Tesseramento"/>
    <x v="1"/>
    <x v="4"/>
    <x v="0"/>
    <m/>
  </r>
  <r>
    <n v="221692"/>
    <x v="0"/>
    <x v="1"/>
    <x v="0"/>
    <x v="1"/>
    <x v="7"/>
    <x v="182"/>
    <x v="0"/>
    <x v="0"/>
    <s v="Tesseramento"/>
    <x v="1"/>
    <x v="0"/>
    <x v="0"/>
    <m/>
  </r>
  <r>
    <n v="220792"/>
    <x v="0"/>
    <x v="0"/>
    <x v="0"/>
    <x v="0"/>
    <x v="7"/>
    <x v="182"/>
    <x v="0"/>
    <x v="0"/>
    <s v="Tesseramento"/>
    <x v="1"/>
    <x v="1"/>
    <x v="0"/>
    <m/>
  </r>
  <r>
    <n v="172710"/>
    <x v="0"/>
    <x v="0"/>
    <x v="0"/>
    <x v="0"/>
    <x v="7"/>
    <x v="182"/>
    <x v="0"/>
    <x v="0"/>
    <s v="Tesseramento"/>
    <x v="1"/>
    <x v="0"/>
    <x v="0"/>
    <m/>
  </r>
  <r>
    <n v="15823"/>
    <x v="0"/>
    <x v="0"/>
    <x v="0"/>
    <x v="0"/>
    <x v="7"/>
    <x v="182"/>
    <x v="0"/>
    <x v="0"/>
    <s v="Tesseramento"/>
    <x v="1"/>
    <x v="0"/>
    <x v="0"/>
    <m/>
  </r>
  <r>
    <n v="147642"/>
    <x v="0"/>
    <x v="0"/>
    <x v="0"/>
    <x v="0"/>
    <x v="7"/>
    <x v="182"/>
    <x v="0"/>
    <x v="0"/>
    <s v="Tesseramento"/>
    <x v="1"/>
    <x v="0"/>
    <x v="0"/>
    <m/>
  </r>
  <r>
    <n v="187445"/>
    <x v="0"/>
    <x v="0"/>
    <x v="0"/>
    <x v="0"/>
    <x v="7"/>
    <x v="182"/>
    <x v="0"/>
    <x v="0"/>
    <s v="Tesseramento"/>
    <x v="1"/>
    <x v="4"/>
    <x v="0"/>
    <m/>
  </r>
  <r>
    <n v="163336"/>
    <x v="0"/>
    <x v="0"/>
    <x v="0"/>
    <x v="0"/>
    <x v="7"/>
    <x v="182"/>
    <x v="0"/>
    <x v="0"/>
    <s v="Tesseramento"/>
    <x v="1"/>
    <x v="0"/>
    <x v="0"/>
    <m/>
  </r>
  <r>
    <n v="124591"/>
    <x v="0"/>
    <x v="0"/>
    <x v="0"/>
    <x v="0"/>
    <x v="7"/>
    <x v="182"/>
    <x v="0"/>
    <x v="1"/>
    <s v="Tesseramento"/>
    <x v="1"/>
    <x v="4"/>
    <x v="0"/>
    <m/>
  </r>
  <r>
    <n v="92932"/>
    <x v="0"/>
    <x v="0"/>
    <x v="0"/>
    <x v="0"/>
    <x v="7"/>
    <x v="182"/>
    <x v="0"/>
    <x v="1"/>
    <s v="Tesseramento"/>
    <x v="1"/>
    <x v="0"/>
    <x v="0"/>
    <m/>
  </r>
  <r>
    <n v="129733"/>
    <x v="0"/>
    <x v="0"/>
    <x v="0"/>
    <x v="0"/>
    <x v="7"/>
    <x v="182"/>
    <x v="0"/>
    <x v="0"/>
    <s v="Tesseramento"/>
    <x v="1"/>
    <x v="0"/>
    <x v="0"/>
    <m/>
  </r>
  <r>
    <n v="81211"/>
    <x v="0"/>
    <x v="0"/>
    <x v="0"/>
    <x v="0"/>
    <x v="7"/>
    <x v="182"/>
    <x v="0"/>
    <x v="0"/>
    <s v="Tesseramento"/>
    <x v="1"/>
    <x v="1"/>
    <x v="0"/>
    <m/>
  </r>
  <r>
    <n v="22664"/>
    <x v="0"/>
    <x v="0"/>
    <x v="0"/>
    <x v="0"/>
    <x v="7"/>
    <x v="182"/>
    <x v="0"/>
    <x v="0"/>
    <s v="Tesseramento"/>
    <x v="1"/>
    <x v="3"/>
    <x v="0"/>
    <m/>
  </r>
  <r>
    <n v="157966"/>
    <x v="0"/>
    <x v="0"/>
    <x v="0"/>
    <x v="0"/>
    <x v="7"/>
    <x v="182"/>
    <x v="0"/>
    <x v="0"/>
    <s v="Tesseramento"/>
    <x v="1"/>
    <x v="0"/>
    <x v="0"/>
    <m/>
  </r>
  <r>
    <n v="182708"/>
    <x v="1"/>
    <x v="0"/>
    <x v="0"/>
    <x v="0"/>
    <x v="7"/>
    <x v="182"/>
    <x v="0"/>
    <x v="0"/>
    <s v="Tesseramento"/>
    <x v="1"/>
    <x v="7"/>
    <x v="0"/>
    <s v="B"/>
  </r>
  <r>
    <n v="58299"/>
    <x v="0"/>
    <x v="0"/>
    <x v="0"/>
    <x v="0"/>
    <x v="7"/>
    <x v="182"/>
    <x v="0"/>
    <x v="1"/>
    <s v="Tesseramento"/>
    <x v="1"/>
    <x v="4"/>
    <x v="0"/>
    <m/>
  </r>
  <r>
    <n v="124795"/>
    <x v="0"/>
    <x v="0"/>
    <x v="0"/>
    <x v="0"/>
    <x v="7"/>
    <x v="182"/>
    <x v="0"/>
    <x v="0"/>
    <s v="Tesseramento"/>
    <x v="1"/>
    <x v="0"/>
    <x v="0"/>
    <m/>
  </r>
  <r>
    <n v="22680"/>
    <x v="0"/>
    <x v="0"/>
    <x v="0"/>
    <x v="0"/>
    <x v="7"/>
    <x v="182"/>
    <x v="0"/>
    <x v="1"/>
    <s v="Tesseramento"/>
    <x v="1"/>
    <x v="4"/>
    <x v="0"/>
    <m/>
  </r>
  <r>
    <n v="170410"/>
    <x v="0"/>
    <x v="0"/>
    <x v="0"/>
    <x v="0"/>
    <x v="7"/>
    <x v="182"/>
    <x v="0"/>
    <x v="0"/>
    <s v="Tesseramento"/>
    <x v="1"/>
    <x v="0"/>
    <x v="0"/>
    <m/>
  </r>
  <r>
    <n v="76270"/>
    <x v="0"/>
    <x v="0"/>
    <x v="0"/>
    <x v="0"/>
    <x v="7"/>
    <x v="182"/>
    <x v="0"/>
    <x v="1"/>
    <s v="Tesseramento"/>
    <x v="1"/>
    <x v="4"/>
    <x v="0"/>
    <m/>
  </r>
  <r>
    <n v="22682"/>
    <x v="0"/>
    <x v="0"/>
    <x v="0"/>
    <x v="0"/>
    <x v="7"/>
    <x v="182"/>
    <x v="0"/>
    <x v="0"/>
    <s v="Tesseramento"/>
    <x v="1"/>
    <x v="3"/>
    <x v="0"/>
    <m/>
  </r>
  <r>
    <n v="22685"/>
    <x v="0"/>
    <x v="0"/>
    <x v="0"/>
    <x v="0"/>
    <x v="7"/>
    <x v="182"/>
    <x v="0"/>
    <x v="0"/>
    <s v="Tesseramento"/>
    <x v="1"/>
    <x v="3"/>
    <x v="0"/>
    <m/>
  </r>
  <r>
    <n v="81212"/>
    <x v="0"/>
    <x v="0"/>
    <x v="0"/>
    <x v="0"/>
    <x v="7"/>
    <x v="182"/>
    <x v="0"/>
    <x v="1"/>
    <s v="Tesseramento"/>
    <x v="1"/>
    <x v="1"/>
    <x v="0"/>
    <m/>
  </r>
  <r>
    <n v="12129"/>
    <x v="0"/>
    <x v="0"/>
    <x v="0"/>
    <x v="0"/>
    <x v="7"/>
    <x v="182"/>
    <x v="0"/>
    <x v="1"/>
    <s v="Tesseramento"/>
    <x v="1"/>
    <x v="0"/>
    <x v="0"/>
    <m/>
  </r>
  <r>
    <n v="210490"/>
    <x v="0"/>
    <x v="0"/>
    <x v="0"/>
    <x v="0"/>
    <x v="7"/>
    <x v="182"/>
    <x v="0"/>
    <x v="0"/>
    <s v="Tesseramento"/>
    <x v="1"/>
    <x v="0"/>
    <x v="0"/>
    <m/>
  </r>
  <r>
    <n v="118277"/>
    <x v="0"/>
    <x v="0"/>
    <x v="0"/>
    <x v="0"/>
    <x v="7"/>
    <x v="182"/>
    <x v="0"/>
    <x v="0"/>
    <s v="Tesseramento"/>
    <x v="1"/>
    <x v="3"/>
    <x v="0"/>
    <m/>
  </r>
  <r>
    <n v="210023"/>
    <x v="1"/>
    <x v="0"/>
    <x v="0"/>
    <x v="0"/>
    <x v="7"/>
    <x v="182"/>
    <x v="0"/>
    <x v="0"/>
    <s v="Tesseramento"/>
    <x v="1"/>
    <x v="2"/>
    <x v="0"/>
    <m/>
  </r>
  <r>
    <n v="232583"/>
    <x v="0"/>
    <x v="0"/>
    <x v="0"/>
    <x v="1"/>
    <x v="7"/>
    <x v="182"/>
    <x v="0"/>
    <x v="1"/>
    <s v="Tesseramento"/>
    <x v="1"/>
    <x v="0"/>
    <x v="0"/>
    <m/>
  </r>
  <r>
    <n v="206497"/>
    <x v="0"/>
    <x v="0"/>
    <x v="0"/>
    <x v="0"/>
    <x v="7"/>
    <x v="182"/>
    <x v="0"/>
    <x v="0"/>
    <s v="Tesseramento"/>
    <x v="1"/>
    <x v="0"/>
    <x v="0"/>
    <m/>
  </r>
  <r>
    <n v="116954"/>
    <x v="0"/>
    <x v="0"/>
    <x v="0"/>
    <x v="0"/>
    <x v="7"/>
    <x v="182"/>
    <x v="0"/>
    <x v="0"/>
    <s v="Tesseramento"/>
    <x v="1"/>
    <x v="4"/>
    <x v="0"/>
    <m/>
  </r>
  <r>
    <n v="79465"/>
    <x v="0"/>
    <x v="0"/>
    <x v="0"/>
    <x v="4"/>
    <x v="7"/>
    <x v="182"/>
    <x v="0"/>
    <x v="0"/>
    <s v="Tesseramento"/>
    <x v="1"/>
    <x v="4"/>
    <x v="0"/>
    <m/>
  </r>
  <r>
    <n v="84353"/>
    <x v="0"/>
    <x v="0"/>
    <x v="0"/>
    <x v="0"/>
    <x v="7"/>
    <x v="182"/>
    <x v="0"/>
    <x v="1"/>
    <s v="Tesseramento"/>
    <x v="1"/>
    <x v="4"/>
    <x v="0"/>
    <m/>
  </r>
  <r>
    <n v="149292"/>
    <x v="0"/>
    <x v="0"/>
    <x v="0"/>
    <x v="0"/>
    <x v="7"/>
    <x v="182"/>
    <x v="0"/>
    <x v="0"/>
    <s v="Tesseramento"/>
    <x v="1"/>
    <x v="0"/>
    <x v="0"/>
    <m/>
  </r>
  <r>
    <n v="193730"/>
    <x v="1"/>
    <x v="0"/>
    <x v="0"/>
    <x v="0"/>
    <x v="7"/>
    <x v="182"/>
    <x v="0"/>
    <x v="1"/>
    <s v="Tesseramento"/>
    <x v="1"/>
    <x v="7"/>
    <x v="0"/>
    <m/>
  </r>
  <r>
    <n v="228315"/>
    <x v="1"/>
    <x v="0"/>
    <x v="0"/>
    <x v="3"/>
    <x v="7"/>
    <x v="182"/>
    <x v="0"/>
    <x v="0"/>
    <s v="Tesseramento"/>
    <x v="1"/>
    <x v="5"/>
    <x v="0"/>
    <m/>
  </r>
  <r>
    <n v="228314"/>
    <x v="1"/>
    <x v="0"/>
    <x v="0"/>
    <x v="0"/>
    <x v="7"/>
    <x v="182"/>
    <x v="0"/>
    <x v="0"/>
    <s v="Tesseramento"/>
    <x v="1"/>
    <x v="5"/>
    <x v="0"/>
    <m/>
  </r>
  <r>
    <n v="230891"/>
    <x v="0"/>
    <x v="1"/>
    <x v="0"/>
    <x v="0"/>
    <x v="7"/>
    <x v="182"/>
    <x v="0"/>
    <x v="0"/>
    <s v="Tesseramento"/>
    <x v="1"/>
    <x v="1"/>
    <x v="0"/>
    <m/>
  </r>
  <r>
    <n v="142112"/>
    <x v="0"/>
    <x v="0"/>
    <x v="2"/>
    <x v="4"/>
    <x v="7"/>
    <x v="182"/>
    <x v="0"/>
    <x v="1"/>
    <s v="Tesseramento"/>
    <x v="1"/>
    <x v="3"/>
    <x v="0"/>
    <m/>
  </r>
  <r>
    <n v="196748"/>
    <x v="0"/>
    <x v="1"/>
    <x v="0"/>
    <x v="0"/>
    <x v="7"/>
    <x v="45"/>
    <x v="0"/>
    <x v="0"/>
    <s v="Tesseramento"/>
    <x v="1"/>
    <x v="0"/>
    <x v="0"/>
    <m/>
  </r>
  <r>
    <n v="3778"/>
    <x v="0"/>
    <x v="0"/>
    <x v="0"/>
    <x v="0"/>
    <x v="7"/>
    <x v="182"/>
    <x v="0"/>
    <x v="0"/>
    <s v="Tesseramento"/>
    <x v="1"/>
    <x v="3"/>
    <x v="0"/>
    <m/>
  </r>
  <r>
    <n v="222575"/>
    <x v="0"/>
    <x v="0"/>
    <x v="0"/>
    <x v="0"/>
    <x v="7"/>
    <x v="182"/>
    <x v="0"/>
    <x v="0"/>
    <s v="Tesseramento"/>
    <x v="1"/>
    <x v="0"/>
    <x v="0"/>
    <m/>
  </r>
  <r>
    <n v="222576"/>
    <x v="1"/>
    <x v="0"/>
    <x v="0"/>
    <x v="0"/>
    <x v="7"/>
    <x v="182"/>
    <x v="0"/>
    <x v="0"/>
    <s v="Tesseramento"/>
    <x v="1"/>
    <x v="5"/>
    <x v="0"/>
    <m/>
  </r>
  <r>
    <n v="230888"/>
    <x v="0"/>
    <x v="0"/>
    <x v="0"/>
    <x v="0"/>
    <x v="7"/>
    <x v="182"/>
    <x v="0"/>
    <x v="0"/>
    <s v="Tesseramento"/>
    <x v="1"/>
    <x v="0"/>
    <x v="0"/>
    <m/>
  </r>
  <r>
    <n v="211967"/>
    <x v="0"/>
    <x v="0"/>
    <x v="0"/>
    <x v="1"/>
    <x v="8"/>
    <x v="98"/>
    <x v="0"/>
    <x v="0"/>
    <s v="Tesseramento"/>
    <x v="0"/>
    <x v="0"/>
    <x v="0"/>
    <m/>
  </r>
  <r>
    <n v="117942"/>
    <x v="0"/>
    <x v="0"/>
    <x v="0"/>
    <x v="0"/>
    <x v="16"/>
    <x v="387"/>
    <x v="0"/>
    <x v="0"/>
    <s v="Tesseramento"/>
    <x v="1"/>
    <x v="0"/>
    <x v="0"/>
    <m/>
  </r>
  <r>
    <n v="139083"/>
    <x v="0"/>
    <x v="0"/>
    <x v="0"/>
    <x v="0"/>
    <x v="16"/>
    <x v="387"/>
    <x v="0"/>
    <x v="0"/>
    <s v="Tesseramento"/>
    <x v="1"/>
    <x v="0"/>
    <x v="0"/>
    <m/>
  </r>
  <r>
    <n v="117939"/>
    <x v="0"/>
    <x v="0"/>
    <x v="0"/>
    <x v="0"/>
    <x v="16"/>
    <x v="387"/>
    <x v="0"/>
    <x v="0"/>
    <s v="Tesseramento"/>
    <x v="1"/>
    <x v="0"/>
    <x v="0"/>
    <m/>
  </r>
  <r>
    <n v="117926"/>
    <x v="0"/>
    <x v="0"/>
    <x v="0"/>
    <x v="0"/>
    <x v="16"/>
    <x v="387"/>
    <x v="0"/>
    <x v="0"/>
    <s v="Tesseramento"/>
    <x v="1"/>
    <x v="0"/>
    <x v="0"/>
    <m/>
  </r>
  <r>
    <n v="139088"/>
    <x v="0"/>
    <x v="0"/>
    <x v="0"/>
    <x v="0"/>
    <x v="16"/>
    <x v="387"/>
    <x v="0"/>
    <x v="1"/>
    <s v="Tesseramento"/>
    <x v="1"/>
    <x v="3"/>
    <x v="0"/>
    <m/>
  </r>
  <r>
    <n v="149506"/>
    <x v="0"/>
    <x v="0"/>
    <x v="0"/>
    <x v="0"/>
    <x v="16"/>
    <x v="387"/>
    <x v="0"/>
    <x v="0"/>
    <s v="Tesseramento"/>
    <x v="1"/>
    <x v="0"/>
    <x v="0"/>
    <m/>
  </r>
  <r>
    <n v="168955"/>
    <x v="1"/>
    <x v="0"/>
    <x v="0"/>
    <x v="0"/>
    <x v="16"/>
    <x v="387"/>
    <x v="0"/>
    <x v="0"/>
    <s v="Tesseramento"/>
    <x v="1"/>
    <x v="7"/>
    <x v="0"/>
    <m/>
  </r>
  <r>
    <n v="139092"/>
    <x v="0"/>
    <x v="0"/>
    <x v="0"/>
    <x v="0"/>
    <x v="16"/>
    <x v="387"/>
    <x v="0"/>
    <x v="1"/>
    <s v="Tesseramento"/>
    <x v="1"/>
    <x v="0"/>
    <x v="0"/>
    <m/>
  </r>
  <r>
    <n v="129664"/>
    <x v="0"/>
    <x v="0"/>
    <x v="0"/>
    <x v="0"/>
    <x v="16"/>
    <x v="387"/>
    <x v="0"/>
    <x v="0"/>
    <s v="Tesseramento"/>
    <x v="1"/>
    <x v="0"/>
    <x v="0"/>
    <m/>
  </r>
  <r>
    <n v="117936"/>
    <x v="0"/>
    <x v="0"/>
    <x v="0"/>
    <x v="0"/>
    <x v="16"/>
    <x v="387"/>
    <x v="0"/>
    <x v="0"/>
    <s v="Tesseramento"/>
    <x v="1"/>
    <x v="3"/>
    <x v="0"/>
    <m/>
  </r>
  <r>
    <n v="162036"/>
    <x v="0"/>
    <x v="0"/>
    <x v="0"/>
    <x v="0"/>
    <x v="16"/>
    <x v="387"/>
    <x v="0"/>
    <x v="0"/>
    <s v="Tesseramento"/>
    <x v="1"/>
    <x v="4"/>
    <x v="0"/>
    <m/>
  </r>
  <r>
    <n v="129665"/>
    <x v="0"/>
    <x v="0"/>
    <x v="0"/>
    <x v="0"/>
    <x v="16"/>
    <x v="387"/>
    <x v="0"/>
    <x v="0"/>
    <s v="Tesseramento"/>
    <x v="1"/>
    <x v="0"/>
    <x v="0"/>
    <m/>
  </r>
  <r>
    <n v="112617"/>
    <x v="0"/>
    <x v="0"/>
    <x v="0"/>
    <x v="1"/>
    <x v="8"/>
    <x v="287"/>
    <x v="0"/>
    <x v="1"/>
    <s v="Tesseramento"/>
    <x v="0"/>
    <x v="3"/>
    <x v="0"/>
    <m/>
  </r>
  <r>
    <n v="31113"/>
    <x v="0"/>
    <x v="0"/>
    <x v="0"/>
    <x v="0"/>
    <x v="8"/>
    <x v="287"/>
    <x v="0"/>
    <x v="0"/>
    <s v="Tesseramento"/>
    <x v="0"/>
    <x v="0"/>
    <x v="0"/>
    <m/>
  </r>
  <r>
    <n v="72847"/>
    <x v="0"/>
    <x v="0"/>
    <x v="0"/>
    <x v="0"/>
    <x v="11"/>
    <x v="141"/>
    <x v="0"/>
    <x v="0"/>
    <s v="Tesseramento"/>
    <x v="1"/>
    <x v="0"/>
    <x v="0"/>
    <m/>
  </r>
  <r>
    <n v="228975"/>
    <x v="0"/>
    <x v="1"/>
    <x v="0"/>
    <x v="1"/>
    <x v="7"/>
    <x v="45"/>
    <x v="0"/>
    <x v="0"/>
    <s v="Tesseramento"/>
    <x v="1"/>
    <x v="0"/>
    <x v="0"/>
    <m/>
  </r>
  <r>
    <n v="91317"/>
    <x v="0"/>
    <x v="0"/>
    <x v="2"/>
    <x v="0"/>
    <x v="2"/>
    <x v="172"/>
    <x v="0"/>
    <x v="0"/>
    <s v="Tesseramento"/>
    <x v="1"/>
    <x v="4"/>
    <x v="0"/>
    <m/>
  </r>
  <r>
    <n v="205502"/>
    <x v="0"/>
    <x v="0"/>
    <x v="0"/>
    <x v="0"/>
    <x v="4"/>
    <x v="235"/>
    <x v="0"/>
    <x v="0"/>
    <s v="Tesseramento"/>
    <x v="0"/>
    <x v="1"/>
    <x v="0"/>
    <m/>
  </r>
  <r>
    <n v="205503"/>
    <x v="0"/>
    <x v="0"/>
    <x v="0"/>
    <x v="0"/>
    <x v="4"/>
    <x v="235"/>
    <x v="0"/>
    <x v="0"/>
    <s v="Tesseramento"/>
    <x v="0"/>
    <x v="0"/>
    <x v="0"/>
    <m/>
  </r>
  <r>
    <n v="11039"/>
    <x v="0"/>
    <x v="0"/>
    <x v="0"/>
    <x v="0"/>
    <x v="4"/>
    <x v="4"/>
    <x v="0"/>
    <x v="0"/>
    <s v="Tesseramento"/>
    <x v="1"/>
    <x v="3"/>
    <x v="0"/>
    <m/>
  </r>
  <r>
    <n v="196972"/>
    <x v="1"/>
    <x v="0"/>
    <x v="0"/>
    <x v="1"/>
    <x v="4"/>
    <x v="4"/>
    <x v="0"/>
    <x v="0"/>
    <s v="Tesseramento"/>
    <x v="1"/>
    <x v="5"/>
    <x v="0"/>
    <m/>
  </r>
  <r>
    <n v="182425"/>
    <x v="1"/>
    <x v="0"/>
    <x v="0"/>
    <x v="1"/>
    <x v="4"/>
    <x v="4"/>
    <x v="0"/>
    <x v="0"/>
    <s v="Tesseramento"/>
    <x v="1"/>
    <x v="7"/>
    <x v="0"/>
    <m/>
  </r>
  <r>
    <n v="215623"/>
    <x v="0"/>
    <x v="0"/>
    <x v="0"/>
    <x v="2"/>
    <x v="4"/>
    <x v="4"/>
    <x v="0"/>
    <x v="1"/>
    <s v="Tesseramento"/>
    <x v="1"/>
    <x v="0"/>
    <x v="0"/>
    <m/>
  </r>
  <r>
    <n v="62804"/>
    <x v="0"/>
    <x v="0"/>
    <x v="0"/>
    <x v="0"/>
    <x v="4"/>
    <x v="4"/>
    <x v="0"/>
    <x v="0"/>
    <s v="Tesseramento"/>
    <x v="1"/>
    <x v="1"/>
    <x v="0"/>
    <m/>
  </r>
  <r>
    <n v="165574"/>
    <x v="0"/>
    <x v="0"/>
    <x v="0"/>
    <x v="0"/>
    <x v="4"/>
    <x v="235"/>
    <x v="0"/>
    <x v="0"/>
    <s v="Tesseramento"/>
    <x v="0"/>
    <x v="3"/>
    <x v="0"/>
    <m/>
  </r>
  <r>
    <n v="236056"/>
    <x v="0"/>
    <x v="1"/>
    <x v="1"/>
    <x v="0"/>
    <x v="11"/>
    <x v="174"/>
    <x v="0"/>
    <x v="1"/>
    <s v="Tesseramento"/>
    <x v="3"/>
    <x v="0"/>
    <x v="0"/>
    <m/>
  </r>
  <r>
    <n v="233254"/>
    <x v="0"/>
    <x v="1"/>
    <x v="0"/>
    <x v="1"/>
    <x v="11"/>
    <x v="174"/>
    <x v="0"/>
    <x v="1"/>
    <s v="Tesseramento"/>
    <x v="3"/>
    <x v="0"/>
    <x v="0"/>
    <m/>
  </r>
  <r>
    <n v="230421"/>
    <x v="0"/>
    <x v="0"/>
    <x v="0"/>
    <x v="1"/>
    <x v="11"/>
    <x v="174"/>
    <x v="0"/>
    <x v="0"/>
    <s v="Tesseramento"/>
    <x v="3"/>
    <x v="3"/>
    <x v="0"/>
    <m/>
  </r>
  <r>
    <n v="216203"/>
    <x v="0"/>
    <x v="0"/>
    <x v="0"/>
    <x v="0"/>
    <x v="4"/>
    <x v="235"/>
    <x v="0"/>
    <x v="0"/>
    <s v="Tesseramento"/>
    <x v="0"/>
    <x v="3"/>
    <x v="0"/>
    <m/>
  </r>
  <r>
    <n v="26480"/>
    <x v="0"/>
    <x v="1"/>
    <x v="0"/>
    <x v="0"/>
    <x v="11"/>
    <x v="363"/>
    <x v="0"/>
    <x v="0"/>
    <s v="Tesseramento"/>
    <x v="1"/>
    <x v="0"/>
    <x v="0"/>
    <m/>
  </r>
  <r>
    <n v="129936"/>
    <x v="1"/>
    <x v="0"/>
    <x v="0"/>
    <x v="0"/>
    <x v="1"/>
    <x v="319"/>
    <x v="0"/>
    <x v="1"/>
    <s v="Tesseramento"/>
    <x v="1"/>
    <x v="6"/>
    <x v="0"/>
    <m/>
  </r>
  <r>
    <n v="27997"/>
    <x v="0"/>
    <x v="0"/>
    <x v="0"/>
    <x v="0"/>
    <x v="1"/>
    <x v="176"/>
    <x v="1"/>
    <x v="0"/>
    <s v="Tesseramento"/>
    <x v="1"/>
    <x v="8"/>
    <x v="0"/>
    <m/>
  </r>
  <r>
    <n v="229868"/>
    <x v="0"/>
    <x v="1"/>
    <x v="0"/>
    <x v="0"/>
    <x v="15"/>
    <x v="57"/>
    <x v="0"/>
    <x v="0"/>
    <s v="Tesseramento"/>
    <x v="1"/>
    <x v="0"/>
    <x v="0"/>
    <m/>
  </r>
  <r>
    <n v="220767"/>
    <x v="0"/>
    <x v="0"/>
    <x v="0"/>
    <x v="1"/>
    <x v="2"/>
    <x v="346"/>
    <x v="0"/>
    <x v="0"/>
    <s v="Tesseramento"/>
    <x v="0"/>
    <x v="0"/>
    <x v="0"/>
    <m/>
  </r>
  <r>
    <n v="4212"/>
    <x v="0"/>
    <x v="0"/>
    <x v="0"/>
    <x v="0"/>
    <x v="7"/>
    <x v="297"/>
    <x v="0"/>
    <x v="1"/>
    <s v="Tesseramento"/>
    <x v="1"/>
    <x v="4"/>
    <x v="0"/>
    <m/>
  </r>
  <r>
    <n v="204466"/>
    <x v="0"/>
    <x v="0"/>
    <x v="0"/>
    <x v="1"/>
    <x v="7"/>
    <x v="297"/>
    <x v="0"/>
    <x v="0"/>
    <s v="Tesseramento"/>
    <x v="1"/>
    <x v="4"/>
    <x v="0"/>
    <m/>
  </r>
  <r>
    <n v="117452"/>
    <x v="0"/>
    <x v="0"/>
    <x v="0"/>
    <x v="0"/>
    <x v="7"/>
    <x v="297"/>
    <x v="0"/>
    <x v="1"/>
    <s v="Tesseramento"/>
    <x v="1"/>
    <x v="4"/>
    <x v="0"/>
    <m/>
  </r>
  <r>
    <n v="225857"/>
    <x v="0"/>
    <x v="0"/>
    <x v="0"/>
    <x v="0"/>
    <x v="7"/>
    <x v="297"/>
    <x v="0"/>
    <x v="0"/>
    <s v="Tesseramento"/>
    <x v="1"/>
    <x v="0"/>
    <x v="0"/>
    <m/>
  </r>
  <r>
    <n v="209921"/>
    <x v="0"/>
    <x v="0"/>
    <x v="0"/>
    <x v="0"/>
    <x v="7"/>
    <x v="297"/>
    <x v="0"/>
    <x v="0"/>
    <s v="Tesseramento"/>
    <x v="1"/>
    <x v="0"/>
    <x v="0"/>
    <m/>
  </r>
  <r>
    <n v="74604"/>
    <x v="0"/>
    <x v="0"/>
    <x v="0"/>
    <x v="0"/>
    <x v="7"/>
    <x v="297"/>
    <x v="0"/>
    <x v="0"/>
    <s v="Tesseramento"/>
    <x v="1"/>
    <x v="4"/>
    <x v="0"/>
    <m/>
  </r>
  <r>
    <n v="29342"/>
    <x v="0"/>
    <x v="0"/>
    <x v="0"/>
    <x v="0"/>
    <x v="7"/>
    <x v="297"/>
    <x v="0"/>
    <x v="0"/>
    <s v="Tesseramento"/>
    <x v="1"/>
    <x v="4"/>
    <x v="0"/>
    <m/>
  </r>
  <r>
    <n v="44761"/>
    <x v="0"/>
    <x v="0"/>
    <x v="0"/>
    <x v="0"/>
    <x v="7"/>
    <x v="297"/>
    <x v="0"/>
    <x v="0"/>
    <s v="Tesseramento"/>
    <x v="1"/>
    <x v="4"/>
    <x v="0"/>
    <m/>
  </r>
  <r>
    <n v="13146"/>
    <x v="0"/>
    <x v="0"/>
    <x v="0"/>
    <x v="0"/>
    <x v="7"/>
    <x v="297"/>
    <x v="0"/>
    <x v="0"/>
    <s v="Tesseramento"/>
    <x v="1"/>
    <x v="4"/>
    <x v="0"/>
    <m/>
  </r>
  <r>
    <n v="34538"/>
    <x v="0"/>
    <x v="0"/>
    <x v="0"/>
    <x v="0"/>
    <x v="7"/>
    <x v="297"/>
    <x v="0"/>
    <x v="0"/>
    <s v="Tesseramento"/>
    <x v="1"/>
    <x v="3"/>
    <x v="0"/>
    <m/>
  </r>
  <r>
    <n v="15237"/>
    <x v="0"/>
    <x v="0"/>
    <x v="0"/>
    <x v="0"/>
    <x v="7"/>
    <x v="297"/>
    <x v="0"/>
    <x v="0"/>
    <s v="Tesseramento"/>
    <x v="1"/>
    <x v="3"/>
    <x v="0"/>
    <m/>
  </r>
  <r>
    <n v="193754"/>
    <x v="0"/>
    <x v="0"/>
    <x v="0"/>
    <x v="0"/>
    <x v="7"/>
    <x v="297"/>
    <x v="0"/>
    <x v="1"/>
    <s v="Tesseramento"/>
    <x v="1"/>
    <x v="3"/>
    <x v="0"/>
    <m/>
  </r>
  <r>
    <n v="22167"/>
    <x v="0"/>
    <x v="0"/>
    <x v="0"/>
    <x v="0"/>
    <x v="7"/>
    <x v="297"/>
    <x v="0"/>
    <x v="0"/>
    <s v="Tesseramento"/>
    <x v="1"/>
    <x v="4"/>
    <x v="0"/>
    <m/>
  </r>
  <r>
    <n v="144042"/>
    <x v="0"/>
    <x v="0"/>
    <x v="0"/>
    <x v="0"/>
    <x v="7"/>
    <x v="297"/>
    <x v="0"/>
    <x v="1"/>
    <s v="Tesseramento"/>
    <x v="1"/>
    <x v="0"/>
    <x v="0"/>
    <m/>
  </r>
  <r>
    <n v="22174"/>
    <x v="0"/>
    <x v="0"/>
    <x v="0"/>
    <x v="0"/>
    <x v="7"/>
    <x v="297"/>
    <x v="0"/>
    <x v="0"/>
    <s v="Tesseramento"/>
    <x v="1"/>
    <x v="3"/>
    <x v="0"/>
    <m/>
  </r>
  <r>
    <n v="223741"/>
    <x v="0"/>
    <x v="0"/>
    <x v="0"/>
    <x v="0"/>
    <x v="11"/>
    <x v="363"/>
    <x v="0"/>
    <x v="0"/>
    <s v="Tesseramento"/>
    <x v="1"/>
    <x v="0"/>
    <x v="0"/>
    <m/>
  </r>
  <r>
    <n v="224871"/>
    <x v="0"/>
    <x v="0"/>
    <x v="0"/>
    <x v="0"/>
    <x v="11"/>
    <x v="363"/>
    <x v="0"/>
    <x v="0"/>
    <s v="Tesseramento"/>
    <x v="1"/>
    <x v="3"/>
    <x v="0"/>
    <m/>
  </r>
  <r>
    <n v="217168"/>
    <x v="0"/>
    <x v="0"/>
    <x v="0"/>
    <x v="3"/>
    <x v="11"/>
    <x v="363"/>
    <x v="0"/>
    <x v="0"/>
    <s v="Tesseramento"/>
    <x v="1"/>
    <x v="0"/>
    <x v="0"/>
    <m/>
  </r>
  <r>
    <n v="74209"/>
    <x v="0"/>
    <x v="0"/>
    <x v="0"/>
    <x v="0"/>
    <x v="1"/>
    <x v="324"/>
    <x v="0"/>
    <x v="1"/>
    <s v="Tesseramento"/>
    <x v="1"/>
    <x v="4"/>
    <x v="0"/>
    <m/>
  </r>
  <r>
    <n v="125950"/>
    <x v="0"/>
    <x v="0"/>
    <x v="0"/>
    <x v="0"/>
    <x v="11"/>
    <x v="363"/>
    <x v="0"/>
    <x v="0"/>
    <s v="Tesseramento"/>
    <x v="1"/>
    <x v="0"/>
    <x v="0"/>
    <m/>
  </r>
  <r>
    <n v="230929"/>
    <x v="0"/>
    <x v="0"/>
    <x v="0"/>
    <x v="0"/>
    <x v="1"/>
    <x v="324"/>
    <x v="0"/>
    <x v="0"/>
    <s v="Tesseramento"/>
    <x v="1"/>
    <x v="0"/>
    <x v="0"/>
    <m/>
  </r>
  <r>
    <n v="53620"/>
    <x v="0"/>
    <x v="0"/>
    <x v="0"/>
    <x v="0"/>
    <x v="1"/>
    <x v="324"/>
    <x v="0"/>
    <x v="0"/>
    <s v="Tesseramento"/>
    <x v="1"/>
    <x v="4"/>
    <x v="0"/>
    <m/>
  </r>
  <r>
    <n v="122173"/>
    <x v="0"/>
    <x v="0"/>
    <x v="0"/>
    <x v="0"/>
    <x v="1"/>
    <x v="324"/>
    <x v="0"/>
    <x v="0"/>
    <s v="Tesseramento"/>
    <x v="1"/>
    <x v="0"/>
    <x v="0"/>
    <m/>
  </r>
  <r>
    <n v="118655"/>
    <x v="0"/>
    <x v="0"/>
    <x v="0"/>
    <x v="0"/>
    <x v="5"/>
    <x v="6"/>
    <x v="0"/>
    <x v="0"/>
    <s v="Tesseramento"/>
    <x v="0"/>
    <x v="3"/>
    <x v="0"/>
    <m/>
  </r>
  <r>
    <n v="59539"/>
    <x v="0"/>
    <x v="0"/>
    <x v="0"/>
    <x v="0"/>
    <x v="1"/>
    <x v="324"/>
    <x v="0"/>
    <x v="0"/>
    <s v="Tesseramento"/>
    <x v="1"/>
    <x v="3"/>
    <x v="0"/>
    <m/>
  </r>
  <r>
    <n v="56395"/>
    <x v="0"/>
    <x v="0"/>
    <x v="0"/>
    <x v="0"/>
    <x v="1"/>
    <x v="324"/>
    <x v="0"/>
    <x v="1"/>
    <s v="Tesseramento"/>
    <x v="1"/>
    <x v="0"/>
    <x v="0"/>
    <m/>
  </r>
  <r>
    <n v="72386"/>
    <x v="0"/>
    <x v="0"/>
    <x v="0"/>
    <x v="0"/>
    <x v="11"/>
    <x v="363"/>
    <x v="0"/>
    <x v="0"/>
    <s v="Tesseramento"/>
    <x v="1"/>
    <x v="3"/>
    <x v="0"/>
    <m/>
  </r>
  <r>
    <n v="137706"/>
    <x v="0"/>
    <x v="0"/>
    <x v="0"/>
    <x v="0"/>
    <x v="8"/>
    <x v="31"/>
    <x v="0"/>
    <x v="0"/>
    <s v="Tesseramento"/>
    <x v="1"/>
    <x v="0"/>
    <x v="0"/>
    <m/>
  </r>
  <r>
    <n v="222753"/>
    <x v="1"/>
    <x v="0"/>
    <x v="0"/>
    <x v="2"/>
    <x v="11"/>
    <x v="363"/>
    <x v="0"/>
    <x v="0"/>
    <s v="Tesseramento"/>
    <x v="1"/>
    <x v="5"/>
    <x v="0"/>
    <m/>
  </r>
  <r>
    <n v="170072"/>
    <x v="0"/>
    <x v="0"/>
    <x v="0"/>
    <x v="0"/>
    <x v="8"/>
    <x v="31"/>
    <x v="0"/>
    <x v="0"/>
    <s v="Tesseramento"/>
    <x v="1"/>
    <x v="0"/>
    <x v="0"/>
    <m/>
  </r>
  <r>
    <n v="197202"/>
    <x v="0"/>
    <x v="0"/>
    <x v="0"/>
    <x v="1"/>
    <x v="8"/>
    <x v="31"/>
    <x v="0"/>
    <x v="1"/>
    <s v="Tesseramento"/>
    <x v="1"/>
    <x v="0"/>
    <x v="0"/>
    <m/>
  </r>
  <r>
    <n v="60207"/>
    <x v="0"/>
    <x v="0"/>
    <x v="0"/>
    <x v="0"/>
    <x v="8"/>
    <x v="31"/>
    <x v="0"/>
    <x v="0"/>
    <s v="Tesseramento"/>
    <x v="1"/>
    <x v="3"/>
    <x v="0"/>
    <m/>
  </r>
  <r>
    <n v="27477"/>
    <x v="0"/>
    <x v="0"/>
    <x v="0"/>
    <x v="0"/>
    <x v="8"/>
    <x v="31"/>
    <x v="0"/>
    <x v="0"/>
    <s v="Tesseramento"/>
    <x v="1"/>
    <x v="0"/>
    <x v="0"/>
    <m/>
  </r>
  <r>
    <n v="88444"/>
    <x v="0"/>
    <x v="0"/>
    <x v="0"/>
    <x v="0"/>
    <x v="11"/>
    <x v="279"/>
    <x v="0"/>
    <x v="0"/>
    <s v="Tesseramento"/>
    <x v="0"/>
    <x v="4"/>
    <x v="0"/>
    <m/>
  </r>
  <r>
    <n v="6929"/>
    <x v="0"/>
    <x v="0"/>
    <x v="0"/>
    <x v="0"/>
    <x v="11"/>
    <x v="363"/>
    <x v="0"/>
    <x v="0"/>
    <s v="Tesseramento"/>
    <x v="1"/>
    <x v="4"/>
    <x v="0"/>
    <m/>
  </r>
  <r>
    <n v="32639"/>
    <x v="0"/>
    <x v="0"/>
    <x v="0"/>
    <x v="0"/>
    <x v="1"/>
    <x v="324"/>
    <x v="0"/>
    <x v="0"/>
    <s v="Tesseramento"/>
    <x v="1"/>
    <x v="4"/>
    <x v="0"/>
    <m/>
  </r>
  <r>
    <n v="63955"/>
    <x v="0"/>
    <x v="0"/>
    <x v="0"/>
    <x v="0"/>
    <x v="8"/>
    <x v="31"/>
    <x v="0"/>
    <x v="1"/>
    <s v="Tesseramento"/>
    <x v="1"/>
    <x v="4"/>
    <x v="0"/>
    <m/>
  </r>
  <r>
    <n v="20703"/>
    <x v="0"/>
    <x v="0"/>
    <x v="0"/>
    <x v="0"/>
    <x v="11"/>
    <x v="363"/>
    <x v="0"/>
    <x v="0"/>
    <s v="Tesseramento"/>
    <x v="1"/>
    <x v="4"/>
    <x v="0"/>
    <m/>
  </r>
  <r>
    <n v="213673"/>
    <x v="0"/>
    <x v="0"/>
    <x v="0"/>
    <x v="0"/>
    <x v="8"/>
    <x v="31"/>
    <x v="0"/>
    <x v="1"/>
    <s v="Tesseramento"/>
    <x v="1"/>
    <x v="0"/>
    <x v="0"/>
    <m/>
  </r>
  <r>
    <n v="62327"/>
    <x v="0"/>
    <x v="0"/>
    <x v="0"/>
    <x v="0"/>
    <x v="8"/>
    <x v="31"/>
    <x v="0"/>
    <x v="1"/>
    <s v="Tesseramento"/>
    <x v="1"/>
    <x v="0"/>
    <x v="0"/>
    <m/>
  </r>
  <r>
    <n v="136951"/>
    <x v="0"/>
    <x v="0"/>
    <x v="0"/>
    <x v="0"/>
    <x v="8"/>
    <x v="31"/>
    <x v="0"/>
    <x v="0"/>
    <s v="Tesseramento"/>
    <x v="1"/>
    <x v="0"/>
    <x v="0"/>
    <m/>
  </r>
  <r>
    <n v="97732"/>
    <x v="0"/>
    <x v="0"/>
    <x v="0"/>
    <x v="0"/>
    <x v="8"/>
    <x v="31"/>
    <x v="0"/>
    <x v="0"/>
    <s v="Tesseramento"/>
    <x v="1"/>
    <x v="0"/>
    <x v="0"/>
    <m/>
  </r>
  <r>
    <n v="189083"/>
    <x v="0"/>
    <x v="0"/>
    <x v="0"/>
    <x v="0"/>
    <x v="1"/>
    <x v="324"/>
    <x v="0"/>
    <x v="0"/>
    <s v="Tesseramento"/>
    <x v="1"/>
    <x v="4"/>
    <x v="0"/>
    <m/>
  </r>
  <r>
    <n v="208575"/>
    <x v="1"/>
    <x v="0"/>
    <x v="0"/>
    <x v="1"/>
    <x v="1"/>
    <x v="324"/>
    <x v="0"/>
    <x v="0"/>
    <s v="Tesseramento"/>
    <x v="1"/>
    <x v="6"/>
    <x v="0"/>
    <m/>
  </r>
  <r>
    <n v="100176"/>
    <x v="0"/>
    <x v="0"/>
    <x v="0"/>
    <x v="0"/>
    <x v="8"/>
    <x v="31"/>
    <x v="0"/>
    <x v="0"/>
    <s v="Tesseramento"/>
    <x v="1"/>
    <x v="3"/>
    <x v="0"/>
    <m/>
  </r>
  <r>
    <n v="158839"/>
    <x v="0"/>
    <x v="1"/>
    <x v="0"/>
    <x v="1"/>
    <x v="1"/>
    <x v="324"/>
    <x v="0"/>
    <x v="0"/>
    <s v="Tesseramento"/>
    <x v="1"/>
    <x v="4"/>
    <x v="0"/>
    <m/>
  </r>
  <r>
    <n v="137211"/>
    <x v="0"/>
    <x v="0"/>
    <x v="0"/>
    <x v="0"/>
    <x v="11"/>
    <x v="363"/>
    <x v="0"/>
    <x v="0"/>
    <s v="Tesseramento"/>
    <x v="1"/>
    <x v="4"/>
    <x v="0"/>
    <m/>
  </r>
  <r>
    <n v="122175"/>
    <x v="0"/>
    <x v="0"/>
    <x v="0"/>
    <x v="0"/>
    <x v="1"/>
    <x v="324"/>
    <x v="0"/>
    <x v="0"/>
    <s v="Tesseramento"/>
    <x v="1"/>
    <x v="4"/>
    <x v="0"/>
    <m/>
  </r>
  <r>
    <n v="203926"/>
    <x v="0"/>
    <x v="0"/>
    <x v="0"/>
    <x v="1"/>
    <x v="1"/>
    <x v="324"/>
    <x v="0"/>
    <x v="0"/>
    <s v="Tesseramento"/>
    <x v="1"/>
    <x v="3"/>
    <x v="0"/>
    <m/>
  </r>
  <r>
    <n v="20841"/>
    <x v="0"/>
    <x v="0"/>
    <x v="0"/>
    <x v="0"/>
    <x v="11"/>
    <x v="363"/>
    <x v="0"/>
    <x v="0"/>
    <s v="Tesseramento"/>
    <x v="1"/>
    <x v="3"/>
    <x v="0"/>
    <m/>
  </r>
  <r>
    <n v="216526"/>
    <x v="0"/>
    <x v="0"/>
    <x v="0"/>
    <x v="0"/>
    <x v="1"/>
    <x v="324"/>
    <x v="0"/>
    <x v="0"/>
    <s v="Tesseramento"/>
    <x v="1"/>
    <x v="1"/>
    <x v="0"/>
    <m/>
  </r>
  <r>
    <n v="99216"/>
    <x v="0"/>
    <x v="0"/>
    <x v="0"/>
    <x v="0"/>
    <x v="4"/>
    <x v="52"/>
    <x v="0"/>
    <x v="0"/>
    <s v="Tesseramento"/>
    <x v="1"/>
    <x v="4"/>
    <x v="0"/>
    <m/>
  </r>
  <r>
    <n v="223715"/>
    <x v="0"/>
    <x v="0"/>
    <x v="0"/>
    <x v="1"/>
    <x v="11"/>
    <x v="363"/>
    <x v="0"/>
    <x v="0"/>
    <s v="Tesseramento"/>
    <x v="1"/>
    <x v="3"/>
    <x v="0"/>
    <m/>
  </r>
  <r>
    <n v="19361"/>
    <x v="0"/>
    <x v="0"/>
    <x v="0"/>
    <x v="0"/>
    <x v="11"/>
    <x v="279"/>
    <x v="0"/>
    <x v="0"/>
    <s v="Tesseramento"/>
    <x v="0"/>
    <x v="3"/>
    <x v="0"/>
    <m/>
  </r>
  <r>
    <n v="214936"/>
    <x v="1"/>
    <x v="0"/>
    <x v="0"/>
    <x v="1"/>
    <x v="11"/>
    <x v="363"/>
    <x v="0"/>
    <x v="0"/>
    <s v="Tesseramento"/>
    <x v="1"/>
    <x v="2"/>
    <x v="0"/>
    <m/>
  </r>
  <r>
    <n v="189134"/>
    <x v="0"/>
    <x v="0"/>
    <x v="0"/>
    <x v="0"/>
    <x v="4"/>
    <x v="52"/>
    <x v="0"/>
    <x v="1"/>
    <s v="Tesseramento"/>
    <x v="1"/>
    <x v="4"/>
    <x v="0"/>
    <m/>
  </r>
  <r>
    <n v="114159"/>
    <x v="0"/>
    <x v="0"/>
    <x v="0"/>
    <x v="0"/>
    <x v="11"/>
    <x v="363"/>
    <x v="0"/>
    <x v="0"/>
    <s v="Tesseramento"/>
    <x v="1"/>
    <x v="3"/>
    <x v="0"/>
    <m/>
  </r>
  <r>
    <n v="127188"/>
    <x v="0"/>
    <x v="0"/>
    <x v="0"/>
    <x v="0"/>
    <x v="11"/>
    <x v="363"/>
    <x v="0"/>
    <x v="0"/>
    <s v="Tesseramento"/>
    <x v="1"/>
    <x v="3"/>
    <x v="0"/>
    <m/>
  </r>
  <r>
    <n v="95319"/>
    <x v="0"/>
    <x v="0"/>
    <x v="0"/>
    <x v="0"/>
    <x v="1"/>
    <x v="324"/>
    <x v="0"/>
    <x v="0"/>
    <s v="Tesseramento"/>
    <x v="1"/>
    <x v="0"/>
    <x v="0"/>
    <m/>
  </r>
  <r>
    <n v="116432"/>
    <x v="0"/>
    <x v="0"/>
    <x v="0"/>
    <x v="0"/>
    <x v="11"/>
    <x v="363"/>
    <x v="0"/>
    <x v="0"/>
    <s v="Tesseramento"/>
    <x v="1"/>
    <x v="3"/>
    <x v="0"/>
    <m/>
  </r>
  <r>
    <n v="210715"/>
    <x v="1"/>
    <x v="0"/>
    <x v="0"/>
    <x v="1"/>
    <x v="1"/>
    <x v="324"/>
    <x v="0"/>
    <x v="0"/>
    <s v="Tesseramento"/>
    <x v="1"/>
    <x v="5"/>
    <x v="0"/>
    <m/>
  </r>
  <r>
    <n v="103592"/>
    <x v="0"/>
    <x v="0"/>
    <x v="0"/>
    <x v="0"/>
    <x v="1"/>
    <x v="324"/>
    <x v="0"/>
    <x v="0"/>
    <s v="Tesseramento"/>
    <x v="1"/>
    <x v="3"/>
    <x v="0"/>
    <m/>
  </r>
  <r>
    <n v="45121"/>
    <x v="0"/>
    <x v="0"/>
    <x v="0"/>
    <x v="0"/>
    <x v="11"/>
    <x v="363"/>
    <x v="0"/>
    <x v="0"/>
    <s v="Tesseramento"/>
    <x v="1"/>
    <x v="4"/>
    <x v="0"/>
    <m/>
  </r>
  <r>
    <n v="6924"/>
    <x v="0"/>
    <x v="0"/>
    <x v="0"/>
    <x v="0"/>
    <x v="11"/>
    <x v="363"/>
    <x v="0"/>
    <x v="0"/>
    <s v="Tesseramento"/>
    <x v="1"/>
    <x v="4"/>
    <x v="0"/>
    <m/>
  </r>
  <r>
    <n v="6928"/>
    <x v="0"/>
    <x v="0"/>
    <x v="0"/>
    <x v="0"/>
    <x v="11"/>
    <x v="363"/>
    <x v="0"/>
    <x v="1"/>
    <s v="Tesseramento"/>
    <x v="1"/>
    <x v="4"/>
    <x v="0"/>
    <m/>
  </r>
  <r>
    <n v="17604"/>
    <x v="0"/>
    <x v="0"/>
    <x v="0"/>
    <x v="0"/>
    <x v="11"/>
    <x v="363"/>
    <x v="0"/>
    <x v="0"/>
    <s v="Tesseramento"/>
    <x v="1"/>
    <x v="4"/>
    <x v="0"/>
    <m/>
  </r>
  <r>
    <n v="93606"/>
    <x v="0"/>
    <x v="0"/>
    <x v="0"/>
    <x v="0"/>
    <x v="11"/>
    <x v="363"/>
    <x v="0"/>
    <x v="0"/>
    <s v="Tesseramento"/>
    <x v="1"/>
    <x v="4"/>
    <x v="0"/>
    <m/>
  </r>
  <r>
    <n v="115701"/>
    <x v="0"/>
    <x v="0"/>
    <x v="0"/>
    <x v="0"/>
    <x v="11"/>
    <x v="363"/>
    <x v="0"/>
    <x v="0"/>
    <s v="Tesseramento"/>
    <x v="1"/>
    <x v="3"/>
    <x v="0"/>
    <m/>
  </r>
  <r>
    <n v="7512"/>
    <x v="0"/>
    <x v="0"/>
    <x v="0"/>
    <x v="0"/>
    <x v="11"/>
    <x v="363"/>
    <x v="0"/>
    <x v="0"/>
    <s v="Tesseramento"/>
    <x v="1"/>
    <x v="0"/>
    <x v="0"/>
    <m/>
  </r>
  <r>
    <n v="100341"/>
    <x v="0"/>
    <x v="0"/>
    <x v="0"/>
    <x v="0"/>
    <x v="1"/>
    <x v="324"/>
    <x v="0"/>
    <x v="0"/>
    <s v="Tesseramento"/>
    <x v="1"/>
    <x v="4"/>
    <x v="0"/>
    <m/>
  </r>
  <r>
    <n v="175028"/>
    <x v="0"/>
    <x v="0"/>
    <x v="0"/>
    <x v="0"/>
    <x v="11"/>
    <x v="363"/>
    <x v="0"/>
    <x v="0"/>
    <s v="Tesseramento"/>
    <x v="1"/>
    <x v="3"/>
    <x v="0"/>
    <m/>
  </r>
  <r>
    <n v="223740"/>
    <x v="0"/>
    <x v="0"/>
    <x v="0"/>
    <x v="1"/>
    <x v="11"/>
    <x v="363"/>
    <x v="0"/>
    <x v="0"/>
    <s v="Tesseramento"/>
    <x v="1"/>
    <x v="0"/>
    <x v="0"/>
    <m/>
  </r>
  <r>
    <n v="20744"/>
    <x v="0"/>
    <x v="0"/>
    <x v="0"/>
    <x v="0"/>
    <x v="11"/>
    <x v="363"/>
    <x v="0"/>
    <x v="0"/>
    <s v="Tesseramento"/>
    <x v="1"/>
    <x v="3"/>
    <x v="0"/>
    <m/>
  </r>
  <r>
    <n v="20711"/>
    <x v="0"/>
    <x v="0"/>
    <x v="0"/>
    <x v="0"/>
    <x v="11"/>
    <x v="363"/>
    <x v="0"/>
    <x v="1"/>
    <s v="Tesseramento"/>
    <x v="1"/>
    <x v="3"/>
    <x v="0"/>
    <m/>
  </r>
  <r>
    <n v="204195"/>
    <x v="0"/>
    <x v="0"/>
    <x v="0"/>
    <x v="0"/>
    <x v="1"/>
    <x v="324"/>
    <x v="0"/>
    <x v="0"/>
    <s v="Tesseramento"/>
    <x v="1"/>
    <x v="4"/>
    <x v="0"/>
    <m/>
  </r>
  <r>
    <n v="226653"/>
    <x v="0"/>
    <x v="0"/>
    <x v="0"/>
    <x v="0"/>
    <x v="1"/>
    <x v="324"/>
    <x v="0"/>
    <x v="0"/>
    <s v="Tesseramento"/>
    <x v="1"/>
    <x v="0"/>
    <x v="0"/>
    <m/>
  </r>
  <r>
    <n v="144037"/>
    <x v="0"/>
    <x v="0"/>
    <x v="0"/>
    <x v="4"/>
    <x v="11"/>
    <x v="363"/>
    <x v="0"/>
    <x v="0"/>
    <s v="Tesseramento"/>
    <x v="1"/>
    <x v="4"/>
    <x v="0"/>
    <m/>
  </r>
  <r>
    <n v="197227"/>
    <x v="0"/>
    <x v="0"/>
    <x v="0"/>
    <x v="0"/>
    <x v="11"/>
    <x v="363"/>
    <x v="0"/>
    <x v="0"/>
    <s v="Tesseramento"/>
    <x v="1"/>
    <x v="4"/>
    <x v="0"/>
    <m/>
  </r>
  <r>
    <n v="103954"/>
    <x v="0"/>
    <x v="0"/>
    <x v="0"/>
    <x v="0"/>
    <x v="1"/>
    <x v="324"/>
    <x v="0"/>
    <x v="0"/>
    <s v="Tesseramento"/>
    <x v="1"/>
    <x v="3"/>
    <x v="0"/>
    <m/>
  </r>
  <r>
    <n v="206671"/>
    <x v="0"/>
    <x v="0"/>
    <x v="0"/>
    <x v="0"/>
    <x v="11"/>
    <x v="363"/>
    <x v="0"/>
    <x v="0"/>
    <s v="Tesseramento"/>
    <x v="1"/>
    <x v="0"/>
    <x v="0"/>
    <m/>
  </r>
  <r>
    <n v="28718"/>
    <x v="0"/>
    <x v="0"/>
    <x v="0"/>
    <x v="0"/>
    <x v="1"/>
    <x v="324"/>
    <x v="0"/>
    <x v="0"/>
    <s v="Tesseramento"/>
    <x v="1"/>
    <x v="4"/>
    <x v="0"/>
    <m/>
  </r>
  <r>
    <n v="93191"/>
    <x v="0"/>
    <x v="0"/>
    <x v="0"/>
    <x v="0"/>
    <x v="11"/>
    <x v="363"/>
    <x v="0"/>
    <x v="0"/>
    <s v="Tesseramento"/>
    <x v="1"/>
    <x v="3"/>
    <x v="0"/>
    <m/>
  </r>
  <r>
    <n v="91116"/>
    <x v="0"/>
    <x v="0"/>
    <x v="0"/>
    <x v="0"/>
    <x v="1"/>
    <x v="324"/>
    <x v="0"/>
    <x v="1"/>
    <s v="Tesseramento"/>
    <x v="1"/>
    <x v="4"/>
    <x v="0"/>
    <m/>
  </r>
  <r>
    <n v="226300"/>
    <x v="0"/>
    <x v="0"/>
    <x v="0"/>
    <x v="1"/>
    <x v="11"/>
    <x v="363"/>
    <x v="0"/>
    <x v="0"/>
    <s v="Tesseramento"/>
    <x v="1"/>
    <x v="3"/>
    <x v="0"/>
    <m/>
  </r>
  <r>
    <n v="81518"/>
    <x v="0"/>
    <x v="0"/>
    <x v="0"/>
    <x v="4"/>
    <x v="10"/>
    <x v="273"/>
    <x v="0"/>
    <x v="0"/>
    <s v="Tesseramento"/>
    <x v="1"/>
    <x v="0"/>
    <x v="0"/>
    <m/>
  </r>
  <r>
    <n v="72910"/>
    <x v="0"/>
    <x v="0"/>
    <x v="0"/>
    <x v="0"/>
    <x v="10"/>
    <x v="273"/>
    <x v="0"/>
    <x v="0"/>
    <s v="Tesseramento"/>
    <x v="1"/>
    <x v="4"/>
    <x v="0"/>
    <m/>
  </r>
  <r>
    <n v="87609"/>
    <x v="0"/>
    <x v="0"/>
    <x v="0"/>
    <x v="0"/>
    <x v="10"/>
    <x v="273"/>
    <x v="0"/>
    <x v="0"/>
    <s v="Tesseramento"/>
    <x v="1"/>
    <x v="0"/>
    <x v="0"/>
    <m/>
  </r>
  <r>
    <n v="124406"/>
    <x v="0"/>
    <x v="0"/>
    <x v="0"/>
    <x v="0"/>
    <x v="10"/>
    <x v="273"/>
    <x v="0"/>
    <x v="0"/>
    <s v="Tesseramento"/>
    <x v="1"/>
    <x v="3"/>
    <x v="0"/>
    <m/>
  </r>
  <r>
    <n v="177474"/>
    <x v="0"/>
    <x v="0"/>
    <x v="0"/>
    <x v="0"/>
    <x v="10"/>
    <x v="273"/>
    <x v="0"/>
    <x v="1"/>
    <s v="Tesseramento"/>
    <x v="1"/>
    <x v="0"/>
    <x v="0"/>
    <m/>
  </r>
  <r>
    <n v="112848"/>
    <x v="0"/>
    <x v="0"/>
    <x v="0"/>
    <x v="0"/>
    <x v="10"/>
    <x v="273"/>
    <x v="0"/>
    <x v="0"/>
    <s v="Tesseramento"/>
    <x v="1"/>
    <x v="0"/>
    <x v="0"/>
    <m/>
  </r>
  <r>
    <n v="28555"/>
    <x v="0"/>
    <x v="0"/>
    <x v="0"/>
    <x v="0"/>
    <x v="11"/>
    <x v="363"/>
    <x v="0"/>
    <x v="0"/>
    <s v="Tesseramento"/>
    <x v="1"/>
    <x v="4"/>
    <x v="0"/>
    <m/>
  </r>
  <r>
    <n v="24224"/>
    <x v="0"/>
    <x v="0"/>
    <x v="0"/>
    <x v="0"/>
    <x v="10"/>
    <x v="273"/>
    <x v="0"/>
    <x v="0"/>
    <s v="Tesseramento"/>
    <x v="1"/>
    <x v="4"/>
    <x v="0"/>
    <m/>
  </r>
  <r>
    <n v="162511"/>
    <x v="0"/>
    <x v="0"/>
    <x v="0"/>
    <x v="0"/>
    <x v="10"/>
    <x v="273"/>
    <x v="0"/>
    <x v="1"/>
    <s v="Tesseramento"/>
    <x v="1"/>
    <x v="4"/>
    <x v="0"/>
    <m/>
  </r>
  <r>
    <n v="128481"/>
    <x v="0"/>
    <x v="0"/>
    <x v="0"/>
    <x v="0"/>
    <x v="11"/>
    <x v="363"/>
    <x v="0"/>
    <x v="0"/>
    <s v="Tesseramento"/>
    <x v="1"/>
    <x v="3"/>
    <x v="0"/>
    <m/>
  </r>
  <r>
    <n v="175288"/>
    <x v="0"/>
    <x v="0"/>
    <x v="0"/>
    <x v="0"/>
    <x v="10"/>
    <x v="273"/>
    <x v="0"/>
    <x v="0"/>
    <s v="Tesseramento"/>
    <x v="1"/>
    <x v="4"/>
    <x v="0"/>
    <m/>
  </r>
  <r>
    <n v="170204"/>
    <x v="0"/>
    <x v="0"/>
    <x v="0"/>
    <x v="0"/>
    <x v="10"/>
    <x v="273"/>
    <x v="0"/>
    <x v="0"/>
    <s v="Tesseramento"/>
    <x v="1"/>
    <x v="1"/>
    <x v="0"/>
    <m/>
  </r>
  <r>
    <n v="147265"/>
    <x v="0"/>
    <x v="0"/>
    <x v="0"/>
    <x v="0"/>
    <x v="10"/>
    <x v="273"/>
    <x v="0"/>
    <x v="0"/>
    <s v="Tesseramento"/>
    <x v="1"/>
    <x v="0"/>
    <x v="0"/>
    <m/>
  </r>
  <r>
    <n v="91265"/>
    <x v="0"/>
    <x v="0"/>
    <x v="0"/>
    <x v="0"/>
    <x v="10"/>
    <x v="273"/>
    <x v="0"/>
    <x v="0"/>
    <s v="Tesseramento"/>
    <x v="1"/>
    <x v="0"/>
    <x v="0"/>
    <m/>
  </r>
  <r>
    <n v="119926"/>
    <x v="1"/>
    <x v="0"/>
    <x v="0"/>
    <x v="0"/>
    <x v="10"/>
    <x v="273"/>
    <x v="0"/>
    <x v="0"/>
    <s v="Tesseramento"/>
    <x v="1"/>
    <x v="6"/>
    <x v="0"/>
    <m/>
  </r>
  <r>
    <n v="188906"/>
    <x v="0"/>
    <x v="0"/>
    <x v="0"/>
    <x v="3"/>
    <x v="10"/>
    <x v="273"/>
    <x v="0"/>
    <x v="0"/>
    <s v="Tesseramento"/>
    <x v="1"/>
    <x v="1"/>
    <x v="0"/>
    <m/>
  </r>
  <r>
    <n v="68385"/>
    <x v="0"/>
    <x v="0"/>
    <x v="0"/>
    <x v="0"/>
    <x v="10"/>
    <x v="273"/>
    <x v="0"/>
    <x v="0"/>
    <s v="Tesseramento"/>
    <x v="1"/>
    <x v="0"/>
    <x v="0"/>
    <m/>
  </r>
  <r>
    <n v="225538"/>
    <x v="0"/>
    <x v="0"/>
    <x v="0"/>
    <x v="0"/>
    <x v="11"/>
    <x v="363"/>
    <x v="0"/>
    <x v="1"/>
    <s v="Tesseramento"/>
    <x v="1"/>
    <x v="3"/>
    <x v="0"/>
    <m/>
  </r>
  <r>
    <n v="47994"/>
    <x v="0"/>
    <x v="0"/>
    <x v="0"/>
    <x v="0"/>
    <x v="11"/>
    <x v="363"/>
    <x v="0"/>
    <x v="0"/>
    <s v="Tesseramento"/>
    <x v="1"/>
    <x v="0"/>
    <x v="0"/>
    <m/>
  </r>
  <r>
    <n v="121697"/>
    <x v="0"/>
    <x v="0"/>
    <x v="0"/>
    <x v="0"/>
    <x v="10"/>
    <x v="273"/>
    <x v="0"/>
    <x v="1"/>
    <s v="Tesseramento"/>
    <x v="1"/>
    <x v="0"/>
    <x v="0"/>
    <m/>
  </r>
  <r>
    <n v="228347"/>
    <x v="0"/>
    <x v="0"/>
    <x v="0"/>
    <x v="1"/>
    <x v="10"/>
    <x v="273"/>
    <x v="0"/>
    <x v="0"/>
    <s v="Tesseramento"/>
    <x v="1"/>
    <x v="3"/>
    <x v="0"/>
    <m/>
  </r>
  <r>
    <n v="118389"/>
    <x v="0"/>
    <x v="0"/>
    <x v="0"/>
    <x v="0"/>
    <x v="10"/>
    <x v="273"/>
    <x v="0"/>
    <x v="0"/>
    <s v="Tesseramento"/>
    <x v="1"/>
    <x v="0"/>
    <x v="0"/>
    <m/>
  </r>
  <r>
    <n v="72915"/>
    <x v="0"/>
    <x v="0"/>
    <x v="0"/>
    <x v="0"/>
    <x v="10"/>
    <x v="273"/>
    <x v="0"/>
    <x v="1"/>
    <s v="Tesseramento"/>
    <x v="1"/>
    <x v="3"/>
    <x v="0"/>
    <m/>
  </r>
  <r>
    <n v="88396"/>
    <x v="0"/>
    <x v="0"/>
    <x v="0"/>
    <x v="0"/>
    <x v="10"/>
    <x v="273"/>
    <x v="0"/>
    <x v="1"/>
    <s v="Tesseramento"/>
    <x v="1"/>
    <x v="1"/>
    <x v="0"/>
    <m/>
  </r>
  <r>
    <n v="175289"/>
    <x v="0"/>
    <x v="0"/>
    <x v="0"/>
    <x v="3"/>
    <x v="10"/>
    <x v="273"/>
    <x v="0"/>
    <x v="0"/>
    <s v="Tesseramento"/>
    <x v="1"/>
    <x v="0"/>
    <x v="0"/>
    <m/>
  </r>
  <r>
    <n v="206101"/>
    <x v="0"/>
    <x v="0"/>
    <x v="0"/>
    <x v="3"/>
    <x v="10"/>
    <x v="273"/>
    <x v="0"/>
    <x v="1"/>
    <s v="Tesseramento"/>
    <x v="1"/>
    <x v="0"/>
    <x v="0"/>
    <m/>
  </r>
  <r>
    <n v="72966"/>
    <x v="0"/>
    <x v="0"/>
    <x v="0"/>
    <x v="0"/>
    <x v="10"/>
    <x v="273"/>
    <x v="0"/>
    <x v="0"/>
    <s v="Tesseramento"/>
    <x v="1"/>
    <x v="1"/>
    <x v="0"/>
    <m/>
  </r>
  <r>
    <n v="72913"/>
    <x v="0"/>
    <x v="0"/>
    <x v="0"/>
    <x v="0"/>
    <x v="10"/>
    <x v="273"/>
    <x v="0"/>
    <x v="0"/>
    <s v="Tesseramento"/>
    <x v="1"/>
    <x v="1"/>
    <x v="0"/>
    <m/>
  </r>
  <r>
    <n v="72914"/>
    <x v="0"/>
    <x v="0"/>
    <x v="0"/>
    <x v="0"/>
    <x v="10"/>
    <x v="273"/>
    <x v="0"/>
    <x v="0"/>
    <s v="Tesseramento"/>
    <x v="1"/>
    <x v="3"/>
    <x v="0"/>
    <m/>
  </r>
  <r>
    <n v="106449"/>
    <x v="0"/>
    <x v="0"/>
    <x v="0"/>
    <x v="0"/>
    <x v="8"/>
    <x v="372"/>
    <x v="0"/>
    <x v="0"/>
    <s v="Tesseramento"/>
    <x v="0"/>
    <x v="0"/>
    <x v="0"/>
    <m/>
  </r>
  <r>
    <n v="79757"/>
    <x v="0"/>
    <x v="0"/>
    <x v="0"/>
    <x v="0"/>
    <x v="10"/>
    <x v="273"/>
    <x v="0"/>
    <x v="0"/>
    <s v="Tesseramento"/>
    <x v="1"/>
    <x v="4"/>
    <x v="0"/>
    <m/>
  </r>
  <r>
    <n v="186815"/>
    <x v="0"/>
    <x v="0"/>
    <x v="0"/>
    <x v="0"/>
    <x v="10"/>
    <x v="273"/>
    <x v="0"/>
    <x v="1"/>
    <s v="Tesseramento"/>
    <x v="1"/>
    <x v="4"/>
    <x v="0"/>
    <m/>
  </r>
  <r>
    <n v="81519"/>
    <x v="0"/>
    <x v="0"/>
    <x v="0"/>
    <x v="0"/>
    <x v="10"/>
    <x v="273"/>
    <x v="0"/>
    <x v="0"/>
    <s v="Tesseramento"/>
    <x v="1"/>
    <x v="4"/>
    <x v="0"/>
    <m/>
  </r>
  <r>
    <n v="203928"/>
    <x v="0"/>
    <x v="0"/>
    <x v="0"/>
    <x v="0"/>
    <x v="1"/>
    <x v="324"/>
    <x v="0"/>
    <x v="0"/>
    <s v="Tesseramento"/>
    <x v="1"/>
    <x v="3"/>
    <x v="0"/>
    <m/>
  </r>
  <r>
    <n v="93355"/>
    <x v="0"/>
    <x v="0"/>
    <x v="0"/>
    <x v="0"/>
    <x v="10"/>
    <x v="273"/>
    <x v="0"/>
    <x v="1"/>
    <s v="Tesseramento"/>
    <x v="1"/>
    <x v="4"/>
    <x v="0"/>
    <m/>
  </r>
  <r>
    <n v="164348"/>
    <x v="0"/>
    <x v="0"/>
    <x v="0"/>
    <x v="0"/>
    <x v="10"/>
    <x v="273"/>
    <x v="0"/>
    <x v="1"/>
    <s v="Tesseramento"/>
    <x v="1"/>
    <x v="3"/>
    <x v="0"/>
    <m/>
  </r>
  <r>
    <n v="97643"/>
    <x v="0"/>
    <x v="0"/>
    <x v="0"/>
    <x v="0"/>
    <x v="10"/>
    <x v="273"/>
    <x v="0"/>
    <x v="0"/>
    <s v="Tesseramento"/>
    <x v="1"/>
    <x v="0"/>
    <x v="0"/>
    <m/>
  </r>
  <r>
    <n v="170800"/>
    <x v="0"/>
    <x v="0"/>
    <x v="0"/>
    <x v="0"/>
    <x v="10"/>
    <x v="273"/>
    <x v="0"/>
    <x v="0"/>
    <s v="Tesseramento"/>
    <x v="1"/>
    <x v="4"/>
    <x v="0"/>
    <m/>
  </r>
  <r>
    <n v="104139"/>
    <x v="0"/>
    <x v="0"/>
    <x v="0"/>
    <x v="1"/>
    <x v="10"/>
    <x v="273"/>
    <x v="0"/>
    <x v="0"/>
    <s v="Tesseramento"/>
    <x v="1"/>
    <x v="0"/>
    <x v="0"/>
    <m/>
  </r>
  <r>
    <n v="157732"/>
    <x v="0"/>
    <x v="0"/>
    <x v="0"/>
    <x v="0"/>
    <x v="1"/>
    <x v="324"/>
    <x v="0"/>
    <x v="0"/>
    <s v="Tesseramento"/>
    <x v="1"/>
    <x v="3"/>
    <x v="0"/>
    <m/>
  </r>
  <r>
    <n v="155777"/>
    <x v="0"/>
    <x v="0"/>
    <x v="0"/>
    <x v="0"/>
    <x v="10"/>
    <x v="273"/>
    <x v="0"/>
    <x v="0"/>
    <s v="Tesseramento"/>
    <x v="1"/>
    <x v="0"/>
    <x v="0"/>
    <m/>
  </r>
  <r>
    <n v="120650"/>
    <x v="0"/>
    <x v="0"/>
    <x v="0"/>
    <x v="0"/>
    <x v="10"/>
    <x v="273"/>
    <x v="0"/>
    <x v="0"/>
    <s v="Tesseramento"/>
    <x v="1"/>
    <x v="0"/>
    <x v="0"/>
    <m/>
  </r>
  <r>
    <n v="131073"/>
    <x v="0"/>
    <x v="0"/>
    <x v="0"/>
    <x v="0"/>
    <x v="10"/>
    <x v="273"/>
    <x v="0"/>
    <x v="0"/>
    <s v="Tesseramento"/>
    <x v="1"/>
    <x v="0"/>
    <x v="0"/>
    <m/>
  </r>
  <r>
    <n v="142668"/>
    <x v="0"/>
    <x v="0"/>
    <x v="0"/>
    <x v="0"/>
    <x v="1"/>
    <x v="324"/>
    <x v="0"/>
    <x v="0"/>
    <s v="Tesseramento"/>
    <x v="1"/>
    <x v="0"/>
    <x v="0"/>
    <m/>
  </r>
  <r>
    <n v="228348"/>
    <x v="0"/>
    <x v="0"/>
    <x v="0"/>
    <x v="1"/>
    <x v="10"/>
    <x v="273"/>
    <x v="0"/>
    <x v="1"/>
    <s v="Tesseramento"/>
    <x v="1"/>
    <x v="3"/>
    <x v="0"/>
    <m/>
  </r>
  <r>
    <n v="137577"/>
    <x v="0"/>
    <x v="0"/>
    <x v="0"/>
    <x v="0"/>
    <x v="10"/>
    <x v="273"/>
    <x v="0"/>
    <x v="0"/>
    <s v="Tesseramento"/>
    <x v="1"/>
    <x v="4"/>
    <x v="0"/>
    <m/>
  </r>
  <r>
    <n v="110167"/>
    <x v="0"/>
    <x v="0"/>
    <x v="0"/>
    <x v="0"/>
    <x v="10"/>
    <x v="273"/>
    <x v="0"/>
    <x v="0"/>
    <s v="Tesseramento"/>
    <x v="1"/>
    <x v="0"/>
    <x v="0"/>
    <m/>
  </r>
  <r>
    <n v="188030"/>
    <x v="0"/>
    <x v="0"/>
    <x v="0"/>
    <x v="0"/>
    <x v="11"/>
    <x v="363"/>
    <x v="0"/>
    <x v="0"/>
    <s v="Tesseramento"/>
    <x v="1"/>
    <x v="3"/>
    <x v="0"/>
    <m/>
  </r>
  <r>
    <n v="145755"/>
    <x v="0"/>
    <x v="0"/>
    <x v="0"/>
    <x v="0"/>
    <x v="1"/>
    <x v="324"/>
    <x v="0"/>
    <x v="0"/>
    <s v="Tesseramento"/>
    <x v="1"/>
    <x v="0"/>
    <x v="0"/>
    <m/>
  </r>
  <r>
    <n v="104141"/>
    <x v="0"/>
    <x v="0"/>
    <x v="0"/>
    <x v="0"/>
    <x v="10"/>
    <x v="273"/>
    <x v="0"/>
    <x v="0"/>
    <s v="Tesseramento"/>
    <x v="1"/>
    <x v="3"/>
    <x v="0"/>
    <m/>
  </r>
  <r>
    <n v="32690"/>
    <x v="0"/>
    <x v="0"/>
    <x v="0"/>
    <x v="0"/>
    <x v="1"/>
    <x v="324"/>
    <x v="0"/>
    <x v="0"/>
    <s v="Tesseramento"/>
    <x v="1"/>
    <x v="4"/>
    <x v="0"/>
    <m/>
  </r>
  <r>
    <n v="145744"/>
    <x v="0"/>
    <x v="0"/>
    <x v="0"/>
    <x v="0"/>
    <x v="10"/>
    <x v="273"/>
    <x v="0"/>
    <x v="0"/>
    <s v="Tesseramento"/>
    <x v="1"/>
    <x v="0"/>
    <x v="0"/>
    <m/>
  </r>
  <r>
    <n v="175354"/>
    <x v="0"/>
    <x v="0"/>
    <x v="0"/>
    <x v="0"/>
    <x v="11"/>
    <x v="363"/>
    <x v="0"/>
    <x v="0"/>
    <s v="Tesseramento"/>
    <x v="1"/>
    <x v="4"/>
    <x v="0"/>
    <m/>
  </r>
  <r>
    <n v="70905"/>
    <x v="0"/>
    <x v="0"/>
    <x v="0"/>
    <x v="3"/>
    <x v="7"/>
    <x v="191"/>
    <x v="0"/>
    <x v="0"/>
    <s v="Tesseramento"/>
    <x v="0"/>
    <x v="4"/>
    <x v="0"/>
    <m/>
  </r>
  <r>
    <n v="155778"/>
    <x v="1"/>
    <x v="0"/>
    <x v="0"/>
    <x v="1"/>
    <x v="10"/>
    <x v="273"/>
    <x v="0"/>
    <x v="1"/>
    <s v="Tesseramento"/>
    <x v="1"/>
    <x v="7"/>
    <x v="0"/>
    <m/>
  </r>
  <r>
    <n v="155779"/>
    <x v="1"/>
    <x v="0"/>
    <x v="0"/>
    <x v="0"/>
    <x v="10"/>
    <x v="273"/>
    <x v="0"/>
    <x v="0"/>
    <s v="Tesseramento"/>
    <x v="1"/>
    <x v="6"/>
    <x v="0"/>
    <m/>
  </r>
  <r>
    <n v="72922"/>
    <x v="0"/>
    <x v="0"/>
    <x v="0"/>
    <x v="1"/>
    <x v="10"/>
    <x v="273"/>
    <x v="0"/>
    <x v="1"/>
    <s v="Tesseramento"/>
    <x v="1"/>
    <x v="0"/>
    <x v="0"/>
    <m/>
  </r>
  <r>
    <n v="72921"/>
    <x v="0"/>
    <x v="0"/>
    <x v="0"/>
    <x v="0"/>
    <x v="10"/>
    <x v="273"/>
    <x v="0"/>
    <x v="0"/>
    <s v="Tesseramento"/>
    <x v="1"/>
    <x v="0"/>
    <x v="0"/>
    <m/>
  </r>
  <r>
    <n v="200331"/>
    <x v="0"/>
    <x v="0"/>
    <x v="0"/>
    <x v="0"/>
    <x v="10"/>
    <x v="273"/>
    <x v="0"/>
    <x v="1"/>
    <s v="Tesseramento"/>
    <x v="1"/>
    <x v="0"/>
    <x v="0"/>
    <m/>
  </r>
  <r>
    <n v="211417"/>
    <x v="0"/>
    <x v="0"/>
    <x v="0"/>
    <x v="0"/>
    <x v="1"/>
    <x v="324"/>
    <x v="0"/>
    <x v="0"/>
    <s v="Tesseramento"/>
    <x v="1"/>
    <x v="3"/>
    <x v="0"/>
    <m/>
  </r>
  <r>
    <n v="27542"/>
    <x v="0"/>
    <x v="0"/>
    <x v="0"/>
    <x v="0"/>
    <x v="11"/>
    <x v="363"/>
    <x v="0"/>
    <x v="0"/>
    <s v="Tesseramento"/>
    <x v="1"/>
    <x v="4"/>
    <x v="0"/>
    <m/>
  </r>
  <r>
    <n v="187782"/>
    <x v="0"/>
    <x v="0"/>
    <x v="0"/>
    <x v="0"/>
    <x v="10"/>
    <x v="273"/>
    <x v="0"/>
    <x v="1"/>
    <s v="Tesseramento"/>
    <x v="1"/>
    <x v="3"/>
    <x v="0"/>
    <m/>
  </r>
  <r>
    <n v="140540"/>
    <x v="0"/>
    <x v="0"/>
    <x v="0"/>
    <x v="0"/>
    <x v="10"/>
    <x v="273"/>
    <x v="0"/>
    <x v="0"/>
    <s v="Tesseramento"/>
    <x v="1"/>
    <x v="0"/>
    <x v="0"/>
    <m/>
  </r>
  <r>
    <n v="226724"/>
    <x v="0"/>
    <x v="0"/>
    <x v="0"/>
    <x v="1"/>
    <x v="1"/>
    <x v="324"/>
    <x v="0"/>
    <x v="0"/>
    <s v="Tesseramento"/>
    <x v="1"/>
    <x v="0"/>
    <x v="0"/>
    <m/>
  </r>
  <r>
    <n v="83402"/>
    <x v="0"/>
    <x v="0"/>
    <x v="0"/>
    <x v="0"/>
    <x v="10"/>
    <x v="273"/>
    <x v="0"/>
    <x v="0"/>
    <s v="Tesseramento"/>
    <x v="1"/>
    <x v="3"/>
    <x v="0"/>
    <m/>
  </r>
  <r>
    <n v="134197"/>
    <x v="0"/>
    <x v="0"/>
    <x v="0"/>
    <x v="0"/>
    <x v="1"/>
    <x v="324"/>
    <x v="0"/>
    <x v="0"/>
    <s v="Tesseramento"/>
    <x v="1"/>
    <x v="3"/>
    <x v="0"/>
    <m/>
  </r>
  <r>
    <n v="107957"/>
    <x v="0"/>
    <x v="0"/>
    <x v="0"/>
    <x v="0"/>
    <x v="10"/>
    <x v="273"/>
    <x v="0"/>
    <x v="0"/>
    <s v="Tesseramento"/>
    <x v="1"/>
    <x v="0"/>
    <x v="0"/>
    <m/>
  </r>
  <r>
    <n v="165780"/>
    <x v="0"/>
    <x v="0"/>
    <x v="0"/>
    <x v="0"/>
    <x v="11"/>
    <x v="363"/>
    <x v="0"/>
    <x v="0"/>
    <s v="Tesseramento"/>
    <x v="1"/>
    <x v="4"/>
    <x v="0"/>
    <m/>
  </r>
  <r>
    <n v="51136"/>
    <x v="0"/>
    <x v="0"/>
    <x v="0"/>
    <x v="0"/>
    <x v="10"/>
    <x v="273"/>
    <x v="0"/>
    <x v="1"/>
    <s v="Tesseramento"/>
    <x v="1"/>
    <x v="4"/>
    <x v="0"/>
    <m/>
  </r>
  <r>
    <n v="144725"/>
    <x v="0"/>
    <x v="0"/>
    <x v="0"/>
    <x v="0"/>
    <x v="1"/>
    <x v="324"/>
    <x v="0"/>
    <x v="0"/>
    <s v="Tesseramento"/>
    <x v="1"/>
    <x v="4"/>
    <x v="0"/>
    <m/>
  </r>
  <r>
    <n v="186099"/>
    <x v="0"/>
    <x v="0"/>
    <x v="0"/>
    <x v="0"/>
    <x v="10"/>
    <x v="273"/>
    <x v="0"/>
    <x v="0"/>
    <s v="Tesseramento"/>
    <x v="1"/>
    <x v="1"/>
    <x v="0"/>
    <m/>
  </r>
  <r>
    <n v="19961"/>
    <x v="0"/>
    <x v="0"/>
    <x v="0"/>
    <x v="0"/>
    <x v="10"/>
    <x v="273"/>
    <x v="0"/>
    <x v="0"/>
    <s v="Tesseramento"/>
    <x v="1"/>
    <x v="4"/>
    <x v="0"/>
    <m/>
  </r>
  <r>
    <n v="149295"/>
    <x v="0"/>
    <x v="0"/>
    <x v="0"/>
    <x v="0"/>
    <x v="10"/>
    <x v="273"/>
    <x v="0"/>
    <x v="1"/>
    <s v="Tesseramento"/>
    <x v="1"/>
    <x v="4"/>
    <x v="0"/>
    <m/>
  </r>
  <r>
    <n v="125681"/>
    <x v="0"/>
    <x v="0"/>
    <x v="0"/>
    <x v="0"/>
    <x v="11"/>
    <x v="363"/>
    <x v="0"/>
    <x v="0"/>
    <s v="Tesseramento"/>
    <x v="1"/>
    <x v="3"/>
    <x v="0"/>
    <m/>
  </r>
  <r>
    <n v="206149"/>
    <x v="0"/>
    <x v="0"/>
    <x v="0"/>
    <x v="1"/>
    <x v="10"/>
    <x v="273"/>
    <x v="0"/>
    <x v="0"/>
    <s v="Tesseramento"/>
    <x v="1"/>
    <x v="1"/>
    <x v="0"/>
    <m/>
  </r>
  <r>
    <n v="140379"/>
    <x v="0"/>
    <x v="0"/>
    <x v="0"/>
    <x v="0"/>
    <x v="1"/>
    <x v="324"/>
    <x v="0"/>
    <x v="0"/>
    <s v="Tesseramento"/>
    <x v="1"/>
    <x v="4"/>
    <x v="0"/>
    <m/>
  </r>
  <r>
    <n v="76904"/>
    <x v="0"/>
    <x v="0"/>
    <x v="0"/>
    <x v="0"/>
    <x v="10"/>
    <x v="273"/>
    <x v="0"/>
    <x v="0"/>
    <s v="Tesseramento"/>
    <x v="1"/>
    <x v="4"/>
    <x v="0"/>
    <m/>
  </r>
  <r>
    <n v="104145"/>
    <x v="0"/>
    <x v="0"/>
    <x v="0"/>
    <x v="0"/>
    <x v="10"/>
    <x v="273"/>
    <x v="0"/>
    <x v="0"/>
    <s v="Tesseramento"/>
    <x v="1"/>
    <x v="0"/>
    <x v="0"/>
    <m/>
  </r>
  <r>
    <n v="125680"/>
    <x v="0"/>
    <x v="0"/>
    <x v="0"/>
    <x v="0"/>
    <x v="11"/>
    <x v="363"/>
    <x v="0"/>
    <x v="1"/>
    <s v="Tesseramento"/>
    <x v="1"/>
    <x v="3"/>
    <x v="0"/>
    <m/>
  </r>
  <r>
    <n v="57372"/>
    <x v="0"/>
    <x v="0"/>
    <x v="0"/>
    <x v="0"/>
    <x v="10"/>
    <x v="273"/>
    <x v="0"/>
    <x v="1"/>
    <s v="Tesseramento"/>
    <x v="1"/>
    <x v="4"/>
    <x v="0"/>
    <m/>
  </r>
  <r>
    <n v="61500"/>
    <x v="0"/>
    <x v="0"/>
    <x v="0"/>
    <x v="0"/>
    <x v="10"/>
    <x v="273"/>
    <x v="0"/>
    <x v="1"/>
    <s v="Tesseramento"/>
    <x v="1"/>
    <x v="4"/>
    <x v="0"/>
    <m/>
  </r>
  <r>
    <n v="91004"/>
    <x v="0"/>
    <x v="0"/>
    <x v="0"/>
    <x v="0"/>
    <x v="11"/>
    <x v="363"/>
    <x v="0"/>
    <x v="0"/>
    <s v="Tesseramento"/>
    <x v="1"/>
    <x v="4"/>
    <x v="0"/>
    <m/>
  </r>
  <r>
    <n v="81521"/>
    <x v="0"/>
    <x v="0"/>
    <x v="0"/>
    <x v="0"/>
    <x v="10"/>
    <x v="273"/>
    <x v="0"/>
    <x v="0"/>
    <s v="Tesseramento"/>
    <x v="1"/>
    <x v="0"/>
    <x v="0"/>
    <m/>
  </r>
  <r>
    <n v="106325"/>
    <x v="0"/>
    <x v="0"/>
    <x v="0"/>
    <x v="0"/>
    <x v="10"/>
    <x v="273"/>
    <x v="0"/>
    <x v="0"/>
    <s v="Tesseramento"/>
    <x v="1"/>
    <x v="4"/>
    <x v="0"/>
    <m/>
  </r>
  <r>
    <n v="172146"/>
    <x v="0"/>
    <x v="0"/>
    <x v="0"/>
    <x v="0"/>
    <x v="10"/>
    <x v="273"/>
    <x v="0"/>
    <x v="1"/>
    <s v="Tesseramento"/>
    <x v="1"/>
    <x v="4"/>
    <x v="0"/>
    <m/>
  </r>
  <r>
    <n v="223618"/>
    <x v="0"/>
    <x v="0"/>
    <x v="0"/>
    <x v="0"/>
    <x v="11"/>
    <x v="363"/>
    <x v="0"/>
    <x v="0"/>
    <s v="Tesseramento"/>
    <x v="1"/>
    <x v="0"/>
    <x v="0"/>
    <m/>
  </r>
  <r>
    <n v="145745"/>
    <x v="0"/>
    <x v="0"/>
    <x v="0"/>
    <x v="0"/>
    <x v="10"/>
    <x v="273"/>
    <x v="0"/>
    <x v="1"/>
    <s v="Tesseramento"/>
    <x v="1"/>
    <x v="3"/>
    <x v="0"/>
    <m/>
  </r>
  <r>
    <n v="97647"/>
    <x v="0"/>
    <x v="0"/>
    <x v="0"/>
    <x v="0"/>
    <x v="10"/>
    <x v="273"/>
    <x v="0"/>
    <x v="1"/>
    <s v="Tesseramento"/>
    <x v="1"/>
    <x v="4"/>
    <x v="0"/>
    <m/>
  </r>
  <r>
    <n v="46102"/>
    <x v="0"/>
    <x v="0"/>
    <x v="0"/>
    <x v="1"/>
    <x v="10"/>
    <x v="273"/>
    <x v="0"/>
    <x v="0"/>
    <s v="Tesseramento"/>
    <x v="1"/>
    <x v="4"/>
    <x v="0"/>
    <m/>
  </r>
  <r>
    <n v="11313"/>
    <x v="0"/>
    <x v="0"/>
    <x v="0"/>
    <x v="0"/>
    <x v="10"/>
    <x v="273"/>
    <x v="0"/>
    <x v="0"/>
    <s v="Tesseramento"/>
    <x v="1"/>
    <x v="0"/>
    <x v="0"/>
    <m/>
  </r>
  <r>
    <n v="33927"/>
    <x v="0"/>
    <x v="0"/>
    <x v="0"/>
    <x v="0"/>
    <x v="10"/>
    <x v="273"/>
    <x v="0"/>
    <x v="1"/>
    <s v="Tesseramento"/>
    <x v="1"/>
    <x v="3"/>
    <x v="0"/>
    <m/>
  </r>
  <r>
    <n v="224783"/>
    <x v="0"/>
    <x v="0"/>
    <x v="0"/>
    <x v="0"/>
    <x v="10"/>
    <x v="273"/>
    <x v="0"/>
    <x v="0"/>
    <s v="Tesseramento"/>
    <x v="1"/>
    <x v="0"/>
    <x v="0"/>
    <m/>
  </r>
  <r>
    <n v="97651"/>
    <x v="0"/>
    <x v="0"/>
    <x v="0"/>
    <x v="0"/>
    <x v="10"/>
    <x v="273"/>
    <x v="0"/>
    <x v="1"/>
    <s v="Tesseramento"/>
    <x v="1"/>
    <x v="4"/>
    <x v="0"/>
    <m/>
  </r>
  <r>
    <n v="93352"/>
    <x v="0"/>
    <x v="0"/>
    <x v="0"/>
    <x v="0"/>
    <x v="10"/>
    <x v="273"/>
    <x v="0"/>
    <x v="0"/>
    <s v="Tesseramento"/>
    <x v="1"/>
    <x v="0"/>
    <x v="0"/>
    <m/>
  </r>
  <r>
    <n v="84760"/>
    <x v="0"/>
    <x v="0"/>
    <x v="0"/>
    <x v="1"/>
    <x v="10"/>
    <x v="273"/>
    <x v="0"/>
    <x v="0"/>
    <s v="Tesseramento"/>
    <x v="1"/>
    <x v="3"/>
    <x v="0"/>
    <m/>
  </r>
  <r>
    <n v="64407"/>
    <x v="0"/>
    <x v="0"/>
    <x v="0"/>
    <x v="1"/>
    <x v="10"/>
    <x v="273"/>
    <x v="0"/>
    <x v="1"/>
    <s v="Tesseramento"/>
    <x v="1"/>
    <x v="3"/>
    <x v="0"/>
    <m/>
  </r>
  <r>
    <n v="215586"/>
    <x v="0"/>
    <x v="0"/>
    <x v="0"/>
    <x v="0"/>
    <x v="10"/>
    <x v="273"/>
    <x v="0"/>
    <x v="0"/>
    <s v="Tesseramento"/>
    <x v="1"/>
    <x v="1"/>
    <x v="0"/>
    <m/>
  </r>
  <r>
    <n v="112852"/>
    <x v="0"/>
    <x v="0"/>
    <x v="0"/>
    <x v="0"/>
    <x v="10"/>
    <x v="273"/>
    <x v="0"/>
    <x v="0"/>
    <s v="Tesseramento"/>
    <x v="1"/>
    <x v="0"/>
    <x v="0"/>
    <m/>
  </r>
  <r>
    <n v="110169"/>
    <x v="0"/>
    <x v="0"/>
    <x v="0"/>
    <x v="0"/>
    <x v="10"/>
    <x v="273"/>
    <x v="0"/>
    <x v="0"/>
    <s v="Tesseramento"/>
    <x v="1"/>
    <x v="3"/>
    <x v="0"/>
    <m/>
  </r>
  <r>
    <n v="72935"/>
    <x v="0"/>
    <x v="0"/>
    <x v="0"/>
    <x v="0"/>
    <x v="10"/>
    <x v="273"/>
    <x v="0"/>
    <x v="0"/>
    <s v="Tesseramento"/>
    <x v="1"/>
    <x v="4"/>
    <x v="0"/>
    <m/>
  </r>
  <r>
    <n v="68389"/>
    <x v="0"/>
    <x v="0"/>
    <x v="0"/>
    <x v="0"/>
    <x v="10"/>
    <x v="273"/>
    <x v="0"/>
    <x v="1"/>
    <s v="Tesseramento"/>
    <x v="1"/>
    <x v="4"/>
    <x v="0"/>
    <m/>
  </r>
  <r>
    <n v="104146"/>
    <x v="0"/>
    <x v="0"/>
    <x v="0"/>
    <x v="0"/>
    <x v="10"/>
    <x v="273"/>
    <x v="0"/>
    <x v="1"/>
    <s v="Tesseramento"/>
    <x v="1"/>
    <x v="3"/>
    <x v="0"/>
    <m/>
  </r>
  <r>
    <n v="223619"/>
    <x v="1"/>
    <x v="0"/>
    <x v="0"/>
    <x v="1"/>
    <x v="11"/>
    <x v="363"/>
    <x v="0"/>
    <x v="0"/>
    <s v="Tesseramento"/>
    <x v="1"/>
    <x v="2"/>
    <x v="0"/>
    <m/>
  </r>
  <r>
    <n v="72927"/>
    <x v="0"/>
    <x v="0"/>
    <x v="0"/>
    <x v="0"/>
    <x v="10"/>
    <x v="273"/>
    <x v="0"/>
    <x v="0"/>
    <s v="Tesseramento"/>
    <x v="1"/>
    <x v="4"/>
    <x v="0"/>
    <m/>
  </r>
  <r>
    <n v="208784"/>
    <x v="0"/>
    <x v="0"/>
    <x v="0"/>
    <x v="0"/>
    <x v="7"/>
    <x v="191"/>
    <x v="0"/>
    <x v="0"/>
    <s v="Tesseramento"/>
    <x v="0"/>
    <x v="0"/>
    <x v="0"/>
    <m/>
  </r>
  <r>
    <n v="160656"/>
    <x v="0"/>
    <x v="0"/>
    <x v="0"/>
    <x v="0"/>
    <x v="10"/>
    <x v="273"/>
    <x v="0"/>
    <x v="1"/>
    <s v="Tesseramento"/>
    <x v="1"/>
    <x v="4"/>
    <x v="0"/>
    <m/>
  </r>
  <r>
    <n v="91813"/>
    <x v="0"/>
    <x v="0"/>
    <x v="0"/>
    <x v="1"/>
    <x v="10"/>
    <x v="273"/>
    <x v="0"/>
    <x v="1"/>
    <s v="Tesseramento"/>
    <x v="1"/>
    <x v="0"/>
    <x v="0"/>
    <m/>
  </r>
  <r>
    <n v="115506"/>
    <x v="0"/>
    <x v="0"/>
    <x v="0"/>
    <x v="1"/>
    <x v="10"/>
    <x v="273"/>
    <x v="0"/>
    <x v="1"/>
    <s v="Tesseramento"/>
    <x v="1"/>
    <x v="4"/>
    <x v="0"/>
    <m/>
  </r>
  <r>
    <n v="186818"/>
    <x v="1"/>
    <x v="0"/>
    <x v="0"/>
    <x v="3"/>
    <x v="10"/>
    <x v="273"/>
    <x v="0"/>
    <x v="0"/>
    <s v="Tesseramento"/>
    <x v="1"/>
    <x v="6"/>
    <x v="0"/>
    <m/>
  </r>
  <r>
    <n v="64410"/>
    <x v="0"/>
    <x v="0"/>
    <x v="0"/>
    <x v="0"/>
    <x v="10"/>
    <x v="273"/>
    <x v="0"/>
    <x v="0"/>
    <s v="Tesseramento"/>
    <x v="1"/>
    <x v="0"/>
    <x v="0"/>
    <m/>
  </r>
  <r>
    <n v="113199"/>
    <x v="0"/>
    <x v="0"/>
    <x v="0"/>
    <x v="0"/>
    <x v="11"/>
    <x v="363"/>
    <x v="0"/>
    <x v="0"/>
    <s v="Tesseramento"/>
    <x v="1"/>
    <x v="0"/>
    <x v="0"/>
    <m/>
  </r>
  <r>
    <n v="186817"/>
    <x v="1"/>
    <x v="0"/>
    <x v="0"/>
    <x v="3"/>
    <x v="10"/>
    <x v="273"/>
    <x v="0"/>
    <x v="0"/>
    <s v="Tesseramento"/>
    <x v="1"/>
    <x v="2"/>
    <x v="0"/>
    <m/>
  </r>
  <r>
    <n v="81522"/>
    <x v="0"/>
    <x v="0"/>
    <x v="0"/>
    <x v="0"/>
    <x v="10"/>
    <x v="273"/>
    <x v="0"/>
    <x v="0"/>
    <s v="Tesseramento"/>
    <x v="1"/>
    <x v="4"/>
    <x v="0"/>
    <m/>
  </r>
  <r>
    <n v="81524"/>
    <x v="0"/>
    <x v="0"/>
    <x v="0"/>
    <x v="0"/>
    <x v="10"/>
    <x v="273"/>
    <x v="0"/>
    <x v="0"/>
    <s v="Tesseramento"/>
    <x v="1"/>
    <x v="1"/>
    <x v="0"/>
    <m/>
  </r>
  <r>
    <n v="72938"/>
    <x v="0"/>
    <x v="0"/>
    <x v="0"/>
    <x v="0"/>
    <x v="10"/>
    <x v="273"/>
    <x v="0"/>
    <x v="0"/>
    <s v="Tesseramento"/>
    <x v="1"/>
    <x v="3"/>
    <x v="0"/>
    <m/>
  </r>
  <r>
    <n v="81523"/>
    <x v="0"/>
    <x v="0"/>
    <x v="0"/>
    <x v="0"/>
    <x v="10"/>
    <x v="273"/>
    <x v="0"/>
    <x v="0"/>
    <s v="Tesseramento"/>
    <x v="1"/>
    <x v="1"/>
    <x v="0"/>
    <m/>
  </r>
  <r>
    <n v="120651"/>
    <x v="0"/>
    <x v="0"/>
    <x v="0"/>
    <x v="0"/>
    <x v="10"/>
    <x v="273"/>
    <x v="0"/>
    <x v="1"/>
    <s v="Tesseramento"/>
    <x v="1"/>
    <x v="0"/>
    <x v="0"/>
    <m/>
  </r>
  <r>
    <n v="170296"/>
    <x v="0"/>
    <x v="0"/>
    <x v="0"/>
    <x v="0"/>
    <x v="10"/>
    <x v="273"/>
    <x v="0"/>
    <x v="0"/>
    <s v="Tesseramento"/>
    <x v="1"/>
    <x v="3"/>
    <x v="0"/>
    <m/>
  </r>
  <r>
    <n v="180957"/>
    <x v="0"/>
    <x v="0"/>
    <x v="0"/>
    <x v="0"/>
    <x v="11"/>
    <x v="363"/>
    <x v="0"/>
    <x v="0"/>
    <s v="Tesseramento"/>
    <x v="1"/>
    <x v="4"/>
    <x v="0"/>
    <m/>
  </r>
  <r>
    <n v="93353"/>
    <x v="0"/>
    <x v="0"/>
    <x v="0"/>
    <x v="0"/>
    <x v="10"/>
    <x v="273"/>
    <x v="0"/>
    <x v="0"/>
    <s v="Tesseramento"/>
    <x v="1"/>
    <x v="4"/>
    <x v="0"/>
    <m/>
  </r>
  <r>
    <n v="162283"/>
    <x v="0"/>
    <x v="0"/>
    <x v="0"/>
    <x v="0"/>
    <x v="10"/>
    <x v="273"/>
    <x v="0"/>
    <x v="0"/>
    <s v="Tesseramento"/>
    <x v="1"/>
    <x v="3"/>
    <x v="0"/>
    <m/>
  </r>
  <r>
    <n v="131904"/>
    <x v="0"/>
    <x v="0"/>
    <x v="0"/>
    <x v="0"/>
    <x v="11"/>
    <x v="363"/>
    <x v="0"/>
    <x v="0"/>
    <s v="Tesseramento"/>
    <x v="1"/>
    <x v="3"/>
    <x v="0"/>
    <m/>
  </r>
  <r>
    <n v="162932"/>
    <x v="0"/>
    <x v="0"/>
    <x v="0"/>
    <x v="0"/>
    <x v="10"/>
    <x v="273"/>
    <x v="0"/>
    <x v="0"/>
    <s v="Tesseramento"/>
    <x v="1"/>
    <x v="0"/>
    <x v="0"/>
    <m/>
  </r>
  <r>
    <n v="84871"/>
    <x v="0"/>
    <x v="0"/>
    <x v="0"/>
    <x v="0"/>
    <x v="10"/>
    <x v="273"/>
    <x v="0"/>
    <x v="0"/>
    <s v="Tesseramento"/>
    <x v="1"/>
    <x v="4"/>
    <x v="0"/>
    <m/>
  </r>
  <r>
    <n v="166974"/>
    <x v="0"/>
    <x v="0"/>
    <x v="0"/>
    <x v="1"/>
    <x v="10"/>
    <x v="273"/>
    <x v="0"/>
    <x v="0"/>
    <s v="Tesseramento"/>
    <x v="1"/>
    <x v="3"/>
    <x v="0"/>
    <m/>
  </r>
  <r>
    <n v="129021"/>
    <x v="0"/>
    <x v="0"/>
    <x v="0"/>
    <x v="0"/>
    <x v="10"/>
    <x v="273"/>
    <x v="0"/>
    <x v="0"/>
    <s v="Tesseramento"/>
    <x v="1"/>
    <x v="0"/>
    <x v="0"/>
    <m/>
  </r>
  <r>
    <n v="226898"/>
    <x v="0"/>
    <x v="0"/>
    <x v="0"/>
    <x v="2"/>
    <x v="11"/>
    <x v="363"/>
    <x v="0"/>
    <x v="0"/>
    <s v="Tesseramento"/>
    <x v="1"/>
    <x v="3"/>
    <x v="0"/>
    <m/>
  </r>
  <r>
    <n v="52135"/>
    <x v="0"/>
    <x v="0"/>
    <x v="0"/>
    <x v="0"/>
    <x v="10"/>
    <x v="273"/>
    <x v="0"/>
    <x v="0"/>
    <s v="Tesseramento"/>
    <x v="1"/>
    <x v="4"/>
    <x v="0"/>
    <m/>
  </r>
  <r>
    <n v="124219"/>
    <x v="0"/>
    <x v="0"/>
    <x v="0"/>
    <x v="0"/>
    <x v="10"/>
    <x v="273"/>
    <x v="0"/>
    <x v="0"/>
    <s v="Tesseramento"/>
    <x v="1"/>
    <x v="0"/>
    <x v="0"/>
    <m/>
  </r>
  <r>
    <n v="124220"/>
    <x v="0"/>
    <x v="0"/>
    <x v="0"/>
    <x v="0"/>
    <x v="10"/>
    <x v="273"/>
    <x v="0"/>
    <x v="0"/>
    <s v="Tesseramento"/>
    <x v="1"/>
    <x v="0"/>
    <x v="0"/>
    <m/>
  </r>
  <r>
    <n v="164692"/>
    <x v="0"/>
    <x v="0"/>
    <x v="0"/>
    <x v="0"/>
    <x v="10"/>
    <x v="273"/>
    <x v="0"/>
    <x v="0"/>
    <s v="Tesseramento"/>
    <x v="1"/>
    <x v="0"/>
    <x v="0"/>
    <m/>
  </r>
  <r>
    <n v="46106"/>
    <x v="0"/>
    <x v="0"/>
    <x v="0"/>
    <x v="0"/>
    <x v="10"/>
    <x v="273"/>
    <x v="0"/>
    <x v="0"/>
    <s v="Tesseramento"/>
    <x v="1"/>
    <x v="3"/>
    <x v="0"/>
    <m/>
  </r>
  <r>
    <n v="64657"/>
    <x v="0"/>
    <x v="0"/>
    <x v="0"/>
    <x v="0"/>
    <x v="10"/>
    <x v="273"/>
    <x v="0"/>
    <x v="1"/>
    <s v="Tesseramento"/>
    <x v="1"/>
    <x v="4"/>
    <x v="0"/>
    <m/>
  </r>
  <r>
    <n v="200332"/>
    <x v="0"/>
    <x v="0"/>
    <x v="0"/>
    <x v="0"/>
    <x v="10"/>
    <x v="273"/>
    <x v="0"/>
    <x v="0"/>
    <s v="Tesseramento"/>
    <x v="1"/>
    <x v="3"/>
    <x v="0"/>
    <m/>
  </r>
  <r>
    <n v="178515"/>
    <x v="0"/>
    <x v="0"/>
    <x v="0"/>
    <x v="0"/>
    <x v="11"/>
    <x v="363"/>
    <x v="0"/>
    <x v="0"/>
    <s v="Tesseramento"/>
    <x v="1"/>
    <x v="4"/>
    <x v="0"/>
    <m/>
  </r>
  <r>
    <n v="76447"/>
    <x v="0"/>
    <x v="0"/>
    <x v="0"/>
    <x v="0"/>
    <x v="10"/>
    <x v="273"/>
    <x v="0"/>
    <x v="0"/>
    <s v="Tesseramento"/>
    <x v="1"/>
    <x v="3"/>
    <x v="0"/>
    <m/>
  </r>
  <r>
    <n v="97657"/>
    <x v="0"/>
    <x v="0"/>
    <x v="0"/>
    <x v="4"/>
    <x v="10"/>
    <x v="273"/>
    <x v="0"/>
    <x v="0"/>
    <s v="Tesseramento"/>
    <x v="1"/>
    <x v="1"/>
    <x v="0"/>
    <m/>
  </r>
  <r>
    <n v="61721"/>
    <x v="0"/>
    <x v="0"/>
    <x v="0"/>
    <x v="0"/>
    <x v="10"/>
    <x v="273"/>
    <x v="0"/>
    <x v="0"/>
    <s v="Tesseramento"/>
    <x v="1"/>
    <x v="4"/>
    <x v="0"/>
    <m/>
  </r>
  <r>
    <n v="21783"/>
    <x v="0"/>
    <x v="0"/>
    <x v="0"/>
    <x v="0"/>
    <x v="10"/>
    <x v="273"/>
    <x v="0"/>
    <x v="0"/>
    <s v="Tesseramento"/>
    <x v="1"/>
    <x v="4"/>
    <x v="0"/>
    <m/>
  </r>
  <r>
    <n v="62127"/>
    <x v="0"/>
    <x v="0"/>
    <x v="0"/>
    <x v="0"/>
    <x v="11"/>
    <x v="363"/>
    <x v="0"/>
    <x v="0"/>
    <s v="Tesseramento"/>
    <x v="1"/>
    <x v="4"/>
    <x v="0"/>
    <m/>
  </r>
  <r>
    <n v="164694"/>
    <x v="0"/>
    <x v="0"/>
    <x v="0"/>
    <x v="0"/>
    <x v="10"/>
    <x v="273"/>
    <x v="0"/>
    <x v="1"/>
    <s v="Tesseramento"/>
    <x v="1"/>
    <x v="3"/>
    <x v="0"/>
    <m/>
  </r>
  <r>
    <n v="147267"/>
    <x v="0"/>
    <x v="0"/>
    <x v="0"/>
    <x v="1"/>
    <x v="10"/>
    <x v="273"/>
    <x v="0"/>
    <x v="0"/>
    <s v="Tesseramento"/>
    <x v="1"/>
    <x v="4"/>
    <x v="0"/>
    <m/>
  </r>
  <r>
    <n v="164695"/>
    <x v="0"/>
    <x v="0"/>
    <x v="0"/>
    <x v="0"/>
    <x v="10"/>
    <x v="273"/>
    <x v="0"/>
    <x v="0"/>
    <s v="Tesseramento"/>
    <x v="1"/>
    <x v="4"/>
    <x v="0"/>
    <m/>
  </r>
  <r>
    <n v="217414"/>
    <x v="0"/>
    <x v="0"/>
    <x v="0"/>
    <x v="0"/>
    <x v="11"/>
    <x v="363"/>
    <x v="0"/>
    <x v="0"/>
    <s v="Tesseramento"/>
    <x v="1"/>
    <x v="4"/>
    <x v="0"/>
    <m/>
  </r>
  <r>
    <n v="142347"/>
    <x v="0"/>
    <x v="0"/>
    <x v="0"/>
    <x v="0"/>
    <x v="10"/>
    <x v="273"/>
    <x v="0"/>
    <x v="1"/>
    <s v="Tesseramento"/>
    <x v="1"/>
    <x v="4"/>
    <x v="0"/>
    <m/>
  </r>
  <r>
    <n v="137579"/>
    <x v="0"/>
    <x v="0"/>
    <x v="0"/>
    <x v="0"/>
    <x v="10"/>
    <x v="273"/>
    <x v="0"/>
    <x v="1"/>
    <s v="Tesseramento"/>
    <x v="1"/>
    <x v="0"/>
    <x v="0"/>
    <m/>
  </r>
  <r>
    <n v="28261"/>
    <x v="0"/>
    <x v="0"/>
    <x v="0"/>
    <x v="0"/>
    <x v="10"/>
    <x v="273"/>
    <x v="0"/>
    <x v="0"/>
    <s v="Tesseramento"/>
    <x v="1"/>
    <x v="3"/>
    <x v="0"/>
    <m/>
  </r>
  <r>
    <n v="166860"/>
    <x v="0"/>
    <x v="0"/>
    <x v="0"/>
    <x v="1"/>
    <x v="11"/>
    <x v="363"/>
    <x v="0"/>
    <x v="1"/>
    <s v="Tesseramento"/>
    <x v="1"/>
    <x v="3"/>
    <x v="0"/>
    <m/>
  </r>
  <r>
    <n v="206969"/>
    <x v="0"/>
    <x v="0"/>
    <x v="0"/>
    <x v="4"/>
    <x v="7"/>
    <x v="191"/>
    <x v="0"/>
    <x v="0"/>
    <s v="Tesseramento"/>
    <x v="0"/>
    <x v="0"/>
    <x v="0"/>
    <m/>
  </r>
  <r>
    <n v="97658"/>
    <x v="0"/>
    <x v="0"/>
    <x v="0"/>
    <x v="0"/>
    <x v="10"/>
    <x v="273"/>
    <x v="0"/>
    <x v="1"/>
    <s v="Tesseramento"/>
    <x v="1"/>
    <x v="4"/>
    <x v="0"/>
    <m/>
  </r>
  <r>
    <n v="215386"/>
    <x v="0"/>
    <x v="0"/>
    <x v="0"/>
    <x v="0"/>
    <x v="10"/>
    <x v="273"/>
    <x v="0"/>
    <x v="0"/>
    <s v="Tesseramento"/>
    <x v="1"/>
    <x v="0"/>
    <x v="0"/>
    <m/>
  </r>
  <r>
    <n v="72946"/>
    <x v="0"/>
    <x v="0"/>
    <x v="0"/>
    <x v="0"/>
    <x v="10"/>
    <x v="273"/>
    <x v="0"/>
    <x v="0"/>
    <s v="Tesseramento"/>
    <x v="1"/>
    <x v="4"/>
    <x v="0"/>
    <m/>
  </r>
  <r>
    <n v="81526"/>
    <x v="0"/>
    <x v="0"/>
    <x v="0"/>
    <x v="0"/>
    <x v="10"/>
    <x v="273"/>
    <x v="0"/>
    <x v="0"/>
    <s v="Tesseramento"/>
    <x v="1"/>
    <x v="4"/>
    <x v="0"/>
    <m/>
  </r>
  <r>
    <n v="100743"/>
    <x v="0"/>
    <x v="0"/>
    <x v="0"/>
    <x v="0"/>
    <x v="10"/>
    <x v="273"/>
    <x v="0"/>
    <x v="1"/>
    <s v="Tesseramento"/>
    <x v="1"/>
    <x v="4"/>
    <x v="0"/>
    <m/>
  </r>
  <r>
    <n v="18669"/>
    <x v="0"/>
    <x v="0"/>
    <x v="0"/>
    <x v="0"/>
    <x v="10"/>
    <x v="273"/>
    <x v="0"/>
    <x v="0"/>
    <s v="Tesseramento"/>
    <x v="1"/>
    <x v="4"/>
    <x v="0"/>
    <m/>
  </r>
  <r>
    <n v="56206"/>
    <x v="0"/>
    <x v="0"/>
    <x v="0"/>
    <x v="0"/>
    <x v="11"/>
    <x v="363"/>
    <x v="0"/>
    <x v="0"/>
    <s v="Tesseramento"/>
    <x v="1"/>
    <x v="4"/>
    <x v="0"/>
    <m/>
  </r>
  <r>
    <n v="72949"/>
    <x v="0"/>
    <x v="0"/>
    <x v="0"/>
    <x v="0"/>
    <x v="10"/>
    <x v="273"/>
    <x v="0"/>
    <x v="1"/>
    <s v="Tesseramento"/>
    <x v="1"/>
    <x v="3"/>
    <x v="0"/>
    <m/>
  </r>
  <r>
    <n v="51143"/>
    <x v="0"/>
    <x v="0"/>
    <x v="0"/>
    <x v="0"/>
    <x v="10"/>
    <x v="273"/>
    <x v="0"/>
    <x v="0"/>
    <s v="Tesseramento"/>
    <x v="1"/>
    <x v="3"/>
    <x v="0"/>
    <m/>
  </r>
  <r>
    <n v="46110"/>
    <x v="0"/>
    <x v="0"/>
    <x v="0"/>
    <x v="0"/>
    <x v="10"/>
    <x v="273"/>
    <x v="0"/>
    <x v="0"/>
    <s v="Tesseramento"/>
    <x v="1"/>
    <x v="3"/>
    <x v="0"/>
    <m/>
  </r>
  <r>
    <n v="182757"/>
    <x v="0"/>
    <x v="0"/>
    <x v="0"/>
    <x v="0"/>
    <x v="10"/>
    <x v="273"/>
    <x v="0"/>
    <x v="0"/>
    <s v="Tesseramento"/>
    <x v="1"/>
    <x v="4"/>
    <x v="0"/>
    <m/>
  </r>
  <r>
    <n v="182758"/>
    <x v="0"/>
    <x v="0"/>
    <x v="0"/>
    <x v="0"/>
    <x v="10"/>
    <x v="273"/>
    <x v="0"/>
    <x v="1"/>
    <s v="Tesseramento"/>
    <x v="1"/>
    <x v="4"/>
    <x v="0"/>
    <m/>
  </r>
  <r>
    <n v="111844"/>
    <x v="0"/>
    <x v="0"/>
    <x v="0"/>
    <x v="0"/>
    <x v="10"/>
    <x v="273"/>
    <x v="0"/>
    <x v="0"/>
    <s v="Tesseramento"/>
    <x v="1"/>
    <x v="0"/>
    <x v="0"/>
    <m/>
  </r>
  <r>
    <n v="76906"/>
    <x v="0"/>
    <x v="0"/>
    <x v="0"/>
    <x v="0"/>
    <x v="10"/>
    <x v="273"/>
    <x v="0"/>
    <x v="1"/>
    <s v="Tesseramento"/>
    <x v="1"/>
    <x v="4"/>
    <x v="0"/>
    <m/>
  </r>
  <r>
    <n v="215388"/>
    <x v="0"/>
    <x v="0"/>
    <x v="0"/>
    <x v="0"/>
    <x v="10"/>
    <x v="273"/>
    <x v="0"/>
    <x v="1"/>
    <s v="Tesseramento"/>
    <x v="1"/>
    <x v="0"/>
    <x v="0"/>
    <m/>
  </r>
  <r>
    <n v="118392"/>
    <x v="0"/>
    <x v="0"/>
    <x v="0"/>
    <x v="0"/>
    <x v="10"/>
    <x v="273"/>
    <x v="0"/>
    <x v="0"/>
    <s v="Tesseramento"/>
    <x v="1"/>
    <x v="3"/>
    <x v="0"/>
    <m/>
  </r>
  <r>
    <n v="196403"/>
    <x v="0"/>
    <x v="0"/>
    <x v="0"/>
    <x v="0"/>
    <x v="10"/>
    <x v="273"/>
    <x v="0"/>
    <x v="0"/>
    <s v="Tesseramento"/>
    <x v="1"/>
    <x v="1"/>
    <x v="0"/>
    <m/>
  </r>
  <r>
    <n v="156859"/>
    <x v="0"/>
    <x v="0"/>
    <x v="0"/>
    <x v="3"/>
    <x v="10"/>
    <x v="273"/>
    <x v="0"/>
    <x v="0"/>
    <s v="Tesseramento"/>
    <x v="1"/>
    <x v="4"/>
    <x v="0"/>
    <m/>
  </r>
  <r>
    <n v="98485"/>
    <x v="0"/>
    <x v="0"/>
    <x v="0"/>
    <x v="0"/>
    <x v="10"/>
    <x v="273"/>
    <x v="0"/>
    <x v="1"/>
    <s v="Tesseramento"/>
    <x v="1"/>
    <x v="3"/>
    <x v="0"/>
    <m/>
  </r>
  <r>
    <n v="100600"/>
    <x v="0"/>
    <x v="0"/>
    <x v="0"/>
    <x v="0"/>
    <x v="11"/>
    <x v="363"/>
    <x v="0"/>
    <x v="0"/>
    <s v="Tesseramento"/>
    <x v="1"/>
    <x v="1"/>
    <x v="0"/>
    <m/>
  </r>
  <r>
    <n v="197243"/>
    <x v="0"/>
    <x v="0"/>
    <x v="0"/>
    <x v="0"/>
    <x v="10"/>
    <x v="273"/>
    <x v="0"/>
    <x v="1"/>
    <s v="Tesseramento"/>
    <x v="1"/>
    <x v="1"/>
    <x v="0"/>
    <m/>
  </r>
  <r>
    <n v="201907"/>
    <x v="0"/>
    <x v="0"/>
    <x v="0"/>
    <x v="0"/>
    <x v="10"/>
    <x v="273"/>
    <x v="0"/>
    <x v="0"/>
    <s v="Tesseramento"/>
    <x v="1"/>
    <x v="1"/>
    <x v="0"/>
    <m/>
  </r>
  <r>
    <n v="128148"/>
    <x v="0"/>
    <x v="0"/>
    <x v="0"/>
    <x v="0"/>
    <x v="10"/>
    <x v="273"/>
    <x v="0"/>
    <x v="0"/>
    <s v="Tesseramento"/>
    <x v="1"/>
    <x v="3"/>
    <x v="0"/>
    <m/>
  </r>
  <r>
    <n v="22212"/>
    <x v="0"/>
    <x v="0"/>
    <x v="0"/>
    <x v="0"/>
    <x v="10"/>
    <x v="273"/>
    <x v="0"/>
    <x v="1"/>
    <s v="Tesseramento"/>
    <x v="1"/>
    <x v="0"/>
    <x v="0"/>
    <m/>
  </r>
  <r>
    <n v="56200"/>
    <x v="0"/>
    <x v="0"/>
    <x v="0"/>
    <x v="0"/>
    <x v="11"/>
    <x v="363"/>
    <x v="0"/>
    <x v="1"/>
    <s v="Tesseramento"/>
    <x v="1"/>
    <x v="4"/>
    <x v="0"/>
    <m/>
  </r>
  <r>
    <n v="84452"/>
    <x v="0"/>
    <x v="0"/>
    <x v="0"/>
    <x v="0"/>
    <x v="10"/>
    <x v="273"/>
    <x v="0"/>
    <x v="1"/>
    <s v="Tesseramento"/>
    <x v="1"/>
    <x v="4"/>
    <x v="0"/>
    <m/>
  </r>
  <r>
    <n v="24383"/>
    <x v="0"/>
    <x v="0"/>
    <x v="0"/>
    <x v="0"/>
    <x v="10"/>
    <x v="273"/>
    <x v="0"/>
    <x v="1"/>
    <s v="Tesseramento"/>
    <x v="1"/>
    <x v="4"/>
    <x v="0"/>
    <m/>
  </r>
  <r>
    <n v="72953"/>
    <x v="0"/>
    <x v="0"/>
    <x v="0"/>
    <x v="0"/>
    <x v="10"/>
    <x v="273"/>
    <x v="0"/>
    <x v="0"/>
    <s v="Tesseramento"/>
    <x v="1"/>
    <x v="4"/>
    <x v="0"/>
    <m/>
  </r>
  <r>
    <n v="71661"/>
    <x v="0"/>
    <x v="0"/>
    <x v="0"/>
    <x v="0"/>
    <x v="10"/>
    <x v="273"/>
    <x v="0"/>
    <x v="1"/>
    <s v="Tesseramento"/>
    <x v="1"/>
    <x v="4"/>
    <x v="0"/>
    <m/>
  </r>
  <r>
    <n v="91049"/>
    <x v="0"/>
    <x v="0"/>
    <x v="0"/>
    <x v="0"/>
    <x v="11"/>
    <x v="363"/>
    <x v="0"/>
    <x v="0"/>
    <s v="Tesseramento"/>
    <x v="1"/>
    <x v="0"/>
    <x v="0"/>
    <m/>
  </r>
  <r>
    <n v="186192"/>
    <x v="1"/>
    <x v="0"/>
    <x v="0"/>
    <x v="3"/>
    <x v="10"/>
    <x v="273"/>
    <x v="0"/>
    <x v="1"/>
    <s v="Tesseramento"/>
    <x v="1"/>
    <x v="7"/>
    <x v="0"/>
    <m/>
  </r>
  <r>
    <n v="186193"/>
    <x v="1"/>
    <x v="0"/>
    <x v="0"/>
    <x v="3"/>
    <x v="10"/>
    <x v="273"/>
    <x v="0"/>
    <x v="0"/>
    <s v="Tesseramento"/>
    <x v="1"/>
    <x v="6"/>
    <x v="0"/>
    <m/>
  </r>
  <r>
    <n v="21817"/>
    <x v="0"/>
    <x v="0"/>
    <x v="0"/>
    <x v="0"/>
    <x v="10"/>
    <x v="273"/>
    <x v="0"/>
    <x v="0"/>
    <s v="Tesseramento"/>
    <x v="1"/>
    <x v="3"/>
    <x v="0"/>
    <m/>
  </r>
  <r>
    <n v="20771"/>
    <x v="0"/>
    <x v="0"/>
    <x v="0"/>
    <x v="0"/>
    <x v="11"/>
    <x v="363"/>
    <x v="0"/>
    <x v="0"/>
    <s v="Tesseramento"/>
    <x v="1"/>
    <x v="4"/>
    <x v="0"/>
    <m/>
  </r>
  <r>
    <n v="79981"/>
    <x v="0"/>
    <x v="0"/>
    <x v="0"/>
    <x v="0"/>
    <x v="10"/>
    <x v="273"/>
    <x v="0"/>
    <x v="1"/>
    <s v="Tesseramento"/>
    <x v="1"/>
    <x v="4"/>
    <x v="0"/>
    <m/>
  </r>
  <r>
    <n v="124411"/>
    <x v="0"/>
    <x v="0"/>
    <x v="0"/>
    <x v="1"/>
    <x v="10"/>
    <x v="273"/>
    <x v="0"/>
    <x v="1"/>
    <s v="Tesseramento"/>
    <x v="1"/>
    <x v="4"/>
    <x v="0"/>
    <m/>
  </r>
  <r>
    <n v="15581"/>
    <x v="0"/>
    <x v="0"/>
    <x v="2"/>
    <x v="0"/>
    <x v="7"/>
    <x v="297"/>
    <x v="0"/>
    <x v="1"/>
    <s v="Tesseramento"/>
    <x v="1"/>
    <x v="4"/>
    <x v="0"/>
    <m/>
  </r>
  <r>
    <n v="112857"/>
    <x v="0"/>
    <x v="0"/>
    <x v="0"/>
    <x v="1"/>
    <x v="10"/>
    <x v="273"/>
    <x v="0"/>
    <x v="0"/>
    <s v="Tesseramento"/>
    <x v="1"/>
    <x v="4"/>
    <x v="0"/>
    <m/>
  </r>
  <r>
    <n v="28511"/>
    <x v="0"/>
    <x v="0"/>
    <x v="0"/>
    <x v="0"/>
    <x v="10"/>
    <x v="273"/>
    <x v="0"/>
    <x v="0"/>
    <s v="Tesseramento"/>
    <x v="1"/>
    <x v="4"/>
    <x v="0"/>
    <m/>
  </r>
  <r>
    <n v="103708"/>
    <x v="1"/>
    <x v="0"/>
    <x v="0"/>
    <x v="0"/>
    <x v="11"/>
    <x v="363"/>
    <x v="0"/>
    <x v="0"/>
    <s v="Tesseramento"/>
    <x v="1"/>
    <x v="2"/>
    <x v="0"/>
    <m/>
  </r>
  <r>
    <n v="97653"/>
    <x v="0"/>
    <x v="0"/>
    <x v="0"/>
    <x v="0"/>
    <x v="10"/>
    <x v="273"/>
    <x v="0"/>
    <x v="1"/>
    <s v="Tesseramento"/>
    <x v="1"/>
    <x v="3"/>
    <x v="0"/>
    <m/>
  </r>
  <r>
    <n v="104461"/>
    <x v="0"/>
    <x v="0"/>
    <x v="2"/>
    <x v="0"/>
    <x v="7"/>
    <x v="297"/>
    <x v="0"/>
    <x v="0"/>
    <s v="Tesseramento"/>
    <x v="1"/>
    <x v="4"/>
    <x v="0"/>
    <m/>
  </r>
  <r>
    <n v="224782"/>
    <x v="0"/>
    <x v="0"/>
    <x v="0"/>
    <x v="0"/>
    <x v="10"/>
    <x v="273"/>
    <x v="0"/>
    <x v="1"/>
    <s v="Tesseramento"/>
    <x v="1"/>
    <x v="0"/>
    <x v="0"/>
    <m/>
  </r>
  <r>
    <n v="164697"/>
    <x v="0"/>
    <x v="0"/>
    <x v="0"/>
    <x v="0"/>
    <x v="10"/>
    <x v="273"/>
    <x v="0"/>
    <x v="1"/>
    <s v="Tesseramento"/>
    <x v="1"/>
    <x v="3"/>
    <x v="0"/>
    <m/>
  </r>
  <r>
    <n v="118394"/>
    <x v="0"/>
    <x v="0"/>
    <x v="0"/>
    <x v="0"/>
    <x v="10"/>
    <x v="273"/>
    <x v="0"/>
    <x v="1"/>
    <s v="Tesseramento"/>
    <x v="1"/>
    <x v="4"/>
    <x v="0"/>
    <m/>
  </r>
  <r>
    <n v="7376"/>
    <x v="0"/>
    <x v="0"/>
    <x v="0"/>
    <x v="0"/>
    <x v="11"/>
    <x v="363"/>
    <x v="0"/>
    <x v="1"/>
    <s v="Tesseramento"/>
    <x v="1"/>
    <x v="4"/>
    <x v="0"/>
    <m/>
  </r>
  <r>
    <n v="124224"/>
    <x v="0"/>
    <x v="0"/>
    <x v="0"/>
    <x v="0"/>
    <x v="10"/>
    <x v="273"/>
    <x v="0"/>
    <x v="0"/>
    <s v="Tesseramento"/>
    <x v="1"/>
    <x v="0"/>
    <x v="0"/>
    <m/>
  </r>
  <r>
    <n v="11653"/>
    <x v="0"/>
    <x v="0"/>
    <x v="0"/>
    <x v="0"/>
    <x v="10"/>
    <x v="273"/>
    <x v="0"/>
    <x v="0"/>
    <s v="Tesseramento"/>
    <x v="1"/>
    <x v="3"/>
    <x v="0"/>
    <m/>
  </r>
  <r>
    <n v="71662"/>
    <x v="0"/>
    <x v="0"/>
    <x v="0"/>
    <x v="0"/>
    <x v="10"/>
    <x v="273"/>
    <x v="0"/>
    <x v="1"/>
    <s v="Tesseramento"/>
    <x v="1"/>
    <x v="4"/>
    <x v="0"/>
    <m/>
  </r>
  <r>
    <n v="217167"/>
    <x v="0"/>
    <x v="0"/>
    <x v="0"/>
    <x v="1"/>
    <x v="11"/>
    <x v="363"/>
    <x v="0"/>
    <x v="0"/>
    <s v="Tesseramento"/>
    <x v="1"/>
    <x v="4"/>
    <x v="0"/>
    <m/>
  </r>
  <r>
    <n v="225648"/>
    <x v="0"/>
    <x v="0"/>
    <x v="0"/>
    <x v="0"/>
    <x v="10"/>
    <x v="273"/>
    <x v="0"/>
    <x v="0"/>
    <s v="Tesseramento"/>
    <x v="1"/>
    <x v="0"/>
    <x v="0"/>
    <m/>
  </r>
  <r>
    <n v="77153"/>
    <x v="0"/>
    <x v="0"/>
    <x v="0"/>
    <x v="0"/>
    <x v="10"/>
    <x v="273"/>
    <x v="0"/>
    <x v="1"/>
    <s v="Tesseramento"/>
    <x v="1"/>
    <x v="4"/>
    <x v="0"/>
    <m/>
  </r>
  <r>
    <n v="83904"/>
    <x v="0"/>
    <x v="0"/>
    <x v="0"/>
    <x v="0"/>
    <x v="10"/>
    <x v="273"/>
    <x v="0"/>
    <x v="0"/>
    <s v="Tesseramento"/>
    <x v="1"/>
    <x v="4"/>
    <x v="0"/>
    <m/>
  </r>
  <r>
    <n v="44645"/>
    <x v="0"/>
    <x v="0"/>
    <x v="0"/>
    <x v="0"/>
    <x v="7"/>
    <x v="297"/>
    <x v="0"/>
    <x v="1"/>
    <s v="Tesseramento"/>
    <x v="1"/>
    <x v="4"/>
    <x v="0"/>
    <m/>
  </r>
  <r>
    <n v="71663"/>
    <x v="0"/>
    <x v="0"/>
    <x v="0"/>
    <x v="0"/>
    <x v="10"/>
    <x v="273"/>
    <x v="0"/>
    <x v="0"/>
    <s v="Tesseramento"/>
    <x v="1"/>
    <x v="4"/>
    <x v="0"/>
    <m/>
  </r>
  <r>
    <n v="127185"/>
    <x v="0"/>
    <x v="0"/>
    <x v="0"/>
    <x v="0"/>
    <x v="11"/>
    <x v="363"/>
    <x v="0"/>
    <x v="0"/>
    <s v="Tesseramento"/>
    <x v="1"/>
    <x v="3"/>
    <x v="0"/>
    <m/>
  </r>
  <r>
    <n v="231663"/>
    <x v="0"/>
    <x v="0"/>
    <x v="0"/>
    <x v="0"/>
    <x v="7"/>
    <x v="297"/>
    <x v="0"/>
    <x v="1"/>
    <s v="Tesseramento"/>
    <x v="1"/>
    <x v="3"/>
    <x v="0"/>
    <m/>
  </r>
  <r>
    <n v="24414"/>
    <x v="0"/>
    <x v="0"/>
    <x v="0"/>
    <x v="0"/>
    <x v="10"/>
    <x v="273"/>
    <x v="0"/>
    <x v="1"/>
    <s v="Tesseramento"/>
    <x v="1"/>
    <x v="4"/>
    <x v="0"/>
    <m/>
  </r>
  <r>
    <n v="144422"/>
    <x v="0"/>
    <x v="0"/>
    <x v="0"/>
    <x v="0"/>
    <x v="10"/>
    <x v="273"/>
    <x v="0"/>
    <x v="1"/>
    <s v="Tesseramento"/>
    <x v="1"/>
    <x v="4"/>
    <x v="0"/>
    <m/>
  </r>
  <r>
    <n v="24420"/>
    <x v="0"/>
    <x v="0"/>
    <x v="0"/>
    <x v="0"/>
    <x v="10"/>
    <x v="273"/>
    <x v="0"/>
    <x v="1"/>
    <s v="Tesseramento"/>
    <x v="1"/>
    <x v="4"/>
    <x v="0"/>
    <m/>
  </r>
  <r>
    <n v="24407"/>
    <x v="0"/>
    <x v="0"/>
    <x v="0"/>
    <x v="0"/>
    <x v="10"/>
    <x v="273"/>
    <x v="0"/>
    <x v="1"/>
    <s v="Tesseramento"/>
    <x v="1"/>
    <x v="3"/>
    <x v="0"/>
    <m/>
  </r>
  <r>
    <n v="102559"/>
    <x v="0"/>
    <x v="0"/>
    <x v="0"/>
    <x v="0"/>
    <x v="11"/>
    <x v="363"/>
    <x v="0"/>
    <x v="0"/>
    <s v="Tesseramento"/>
    <x v="1"/>
    <x v="4"/>
    <x v="0"/>
    <m/>
  </r>
  <r>
    <n v="46115"/>
    <x v="0"/>
    <x v="0"/>
    <x v="0"/>
    <x v="0"/>
    <x v="10"/>
    <x v="273"/>
    <x v="0"/>
    <x v="0"/>
    <s v="Tesseramento"/>
    <x v="1"/>
    <x v="3"/>
    <x v="0"/>
    <m/>
  </r>
  <r>
    <n v="11728"/>
    <x v="0"/>
    <x v="0"/>
    <x v="0"/>
    <x v="0"/>
    <x v="10"/>
    <x v="273"/>
    <x v="0"/>
    <x v="0"/>
    <s v="Tesseramento"/>
    <x v="1"/>
    <x v="1"/>
    <x v="0"/>
    <m/>
  </r>
  <r>
    <n v="77442"/>
    <x v="0"/>
    <x v="0"/>
    <x v="0"/>
    <x v="0"/>
    <x v="10"/>
    <x v="273"/>
    <x v="0"/>
    <x v="1"/>
    <s v="Tesseramento"/>
    <x v="1"/>
    <x v="3"/>
    <x v="0"/>
    <m/>
  </r>
  <r>
    <n v="152256"/>
    <x v="0"/>
    <x v="0"/>
    <x v="0"/>
    <x v="0"/>
    <x v="10"/>
    <x v="273"/>
    <x v="0"/>
    <x v="0"/>
    <s v="Tesseramento"/>
    <x v="1"/>
    <x v="0"/>
    <x v="0"/>
    <m/>
  </r>
  <r>
    <n v="24432"/>
    <x v="0"/>
    <x v="0"/>
    <x v="0"/>
    <x v="0"/>
    <x v="10"/>
    <x v="273"/>
    <x v="0"/>
    <x v="0"/>
    <s v="Tesseramento"/>
    <x v="1"/>
    <x v="3"/>
    <x v="0"/>
    <m/>
  </r>
  <r>
    <n v="189886"/>
    <x v="0"/>
    <x v="0"/>
    <x v="0"/>
    <x v="0"/>
    <x v="11"/>
    <x v="363"/>
    <x v="0"/>
    <x v="0"/>
    <s v="Tesseramento"/>
    <x v="1"/>
    <x v="3"/>
    <x v="0"/>
    <m/>
  </r>
  <r>
    <n v="24430"/>
    <x v="0"/>
    <x v="0"/>
    <x v="0"/>
    <x v="0"/>
    <x v="10"/>
    <x v="273"/>
    <x v="0"/>
    <x v="1"/>
    <s v="Tesseramento"/>
    <x v="1"/>
    <x v="4"/>
    <x v="0"/>
    <m/>
  </r>
  <r>
    <n v="91812"/>
    <x v="0"/>
    <x v="0"/>
    <x v="0"/>
    <x v="0"/>
    <x v="10"/>
    <x v="273"/>
    <x v="0"/>
    <x v="1"/>
    <s v="Tesseramento"/>
    <x v="1"/>
    <x v="4"/>
    <x v="0"/>
    <m/>
  </r>
  <r>
    <n v="24434"/>
    <x v="0"/>
    <x v="0"/>
    <x v="0"/>
    <x v="0"/>
    <x v="10"/>
    <x v="273"/>
    <x v="0"/>
    <x v="1"/>
    <s v="Tesseramento"/>
    <x v="1"/>
    <x v="3"/>
    <x v="0"/>
    <m/>
  </r>
  <r>
    <n v="11788"/>
    <x v="0"/>
    <x v="0"/>
    <x v="0"/>
    <x v="0"/>
    <x v="10"/>
    <x v="273"/>
    <x v="0"/>
    <x v="0"/>
    <s v="Tesseramento"/>
    <x v="1"/>
    <x v="3"/>
    <x v="0"/>
    <m/>
  </r>
  <r>
    <n v="160833"/>
    <x v="0"/>
    <x v="0"/>
    <x v="0"/>
    <x v="0"/>
    <x v="7"/>
    <x v="297"/>
    <x v="0"/>
    <x v="0"/>
    <s v="Tesseramento"/>
    <x v="1"/>
    <x v="4"/>
    <x v="0"/>
    <m/>
  </r>
  <r>
    <n v="81531"/>
    <x v="0"/>
    <x v="0"/>
    <x v="0"/>
    <x v="0"/>
    <x v="10"/>
    <x v="273"/>
    <x v="0"/>
    <x v="1"/>
    <s v="Tesseramento"/>
    <x v="1"/>
    <x v="4"/>
    <x v="0"/>
    <m/>
  </r>
  <r>
    <n v="106330"/>
    <x v="0"/>
    <x v="0"/>
    <x v="0"/>
    <x v="0"/>
    <x v="10"/>
    <x v="273"/>
    <x v="0"/>
    <x v="1"/>
    <s v="Tesseramento"/>
    <x v="1"/>
    <x v="4"/>
    <x v="0"/>
    <m/>
  </r>
  <r>
    <n v="214856"/>
    <x v="0"/>
    <x v="0"/>
    <x v="0"/>
    <x v="0"/>
    <x v="7"/>
    <x v="297"/>
    <x v="0"/>
    <x v="0"/>
    <s v="Tesseramento"/>
    <x v="1"/>
    <x v="3"/>
    <x v="0"/>
    <m/>
  </r>
  <r>
    <n v="156861"/>
    <x v="0"/>
    <x v="0"/>
    <x v="0"/>
    <x v="3"/>
    <x v="10"/>
    <x v="273"/>
    <x v="0"/>
    <x v="0"/>
    <s v="Tesseramento"/>
    <x v="1"/>
    <x v="4"/>
    <x v="0"/>
    <m/>
  </r>
  <r>
    <n v="24855"/>
    <x v="0"/>
    <x v="0"/>
    <x v="0"/>
    <x v="0"/>
    <x v="7"/>
    <x v="297"/>
    <x v="0"/>
    <x v="1"/>
    <s v="Tesseramento"/>
    <x v="1"/>
    <x v="4"/>
    <x v="0"/>
    <m/>
  </r>
  <r>
    <n v="220135"/>
    <x v="0"/>
    <x v="0"/>
    <x v="0"/>
    <x v="0"/>
    <x v="10"/>
    <x v="273"/>
    <x v="0"/>
    <x v="0"/>
    <s v="Tesseramento"/>
    <x v="1"/>
    <x v="1"/>
    <x v="0"/>
    <m/>
  </r>
  <r>
    <n v="83899"/>
    <x v="0"/>
    <x v="0"/>
    <x v="2"/>
    <x v="4"/>
    <x v="10"/>
    <x v="273"/>
    <x v="0"/>
    <x v="0"/>
    <s v="Tesseramento"/>
    <x v="1"/>
    <x v="0"/>
    <x v="0"/>
    <m/>
  </r>
  <r>
    <n v="176390"/>
    <x v="0"/>
    <x v="0"/>
    <x v="0"/>
    <x v="0"/>
    <x v="11"/>
    <x v="363"/>
    <x v="0"/>
    <x v="0"/>
    <s v="Tesseramento"/>
    <x v="1"/>
    <x v="4"/>
    <x v="0"/>
    <m/>
  </r>
  <r>
    <n v="112847"/>
    <x v="0"/>
    <x v="0"/>
    <x v="2"/>
    <x v="4"/>
    <x v="10"/>
    <x v="273"/>
    <x v="0"/>
    <x v="0"/>
    <s v="Tesseramento"/>
    <x v="1"/>
    <x v="0"/>
    <x v="0"/>
    <m/>
  </r>
  <r>
    <n v="10575"/>
    <x v="0"/>
    <x v="0"/>
    <x v="0"/>
    <x v="0"/>
    <x v="7"/>
    <x v="297"/>
    <x v="0"/>
    <x v="0"/>
    <s v="Tesseramento"/>
    <x v="1"/>
    <x v="0"/>
    <x v="0"/>
    <m/>
  </r>
  <r>
    <n v="139220"/>
    <x v="0"/>
    <x v="0"/>
    <x v="0"/>
    <x v="0"/>
    <x v="11"/>
    <x v="363"/>
    <x v="0"/>
    <x v="0"/>
    <s v="Tesseramento"/>
    <x v="1"/>
    <x v="0"/>
    <x v="0"/>
    <m/>
  </r>
  <r>
    <n v="82656"/>
    <x v="0"/>
    <x v="0"/>
    <x v="0"/>
    <x v="0"/>
    <x v="7"/>
    <x v="297"/>
    <x v="0"/>
    <x v="0"/>
    <s v="Tesseramento"/>
    <x v="1"/>
    <x v="3"/>
    <x v="0"/>
    <m/>
  </r>
  <r>
    <n v="205090"/>
    <x v="0"/>
    <x v="1"/>
    <x v="0"/>
    <x v="1"/>
    <x v="7"/>
    <x v="274"/>
    <x v="0"/>
    <x v="0"/>
    <s v="Tesseramento"/>
    <x v="0"/>
    <x v="0"/>
    <x v="0"/>
    <m/>
  </r>
  <r>
    <n v="52818"/>
    <x v="0"/>
    <x v="0"/>
    <x v="0"/>
    <x v="0"/>
    <x v="7"/>
    <x v="297"/>
    <x v="0"/>
    <x v="0"/>
    <s v="Tesseramento"/>
    <x v="1"/>
    <x v="4"/>
    <x v="0"/>
    <m/>
  </r>
  <r>
    <n v="104388"/>
    <x v="0"/>
    <x v="0"/>
    <x v="0"/>
    <x v="0"/>
    <x v="7"/>
    <x v="297"/>
    <x v="0"/>
    <x v="0"/>
    <s v="Tesseramento"/>
    <x v="1"/>
    <x v="0"/>
    <x v="0"/>
    <m/>
  </r>
  <r>
    <n v="25324"/>
    <x v="0"/>
    <x v="0"/>
    <x v="0"/>
    <x v="0"/>
    <x v="7"/>
    <x v="297"/>
    <x v="0"/>
    <x v="0"/>
    <s v="Tesseramento"/>
    <x v="1"/>
    <x v="3"/>
    <x v="0"/>
    <m/>
  </r>
  <r>
    <n v="97246"/>
    <x v="0"/>
    <x v="0"/>
    <x v="0"/>
    <x v="0"/>
    <x v="7"/>
    <x v="274"/>
    <x v="0"/>
    <x v="0"/>
    <s v="Tesseramento"/>
    <x v="0"/>
    <x v="0"/>
    <x v="0"/>
    <m/>
  </r>
  <r>
    <n v="92349"/>
    <x v="0"/>
    <x v="0"/>
    <x v="0"/>
    <x v="0"/>
    <x v="7"/>
    <x v="297"/>
    <x v="0"/>
    <x v="1"/>
    <s v="Tesseramento"/>
    <x v="1"/>
    <x v="1"/>
    <x v="0"/>
    <m/>
  </r>
  <r>
    <n v="200452"/>
    <x v="0"/>
    <x v="0"/>
    <x v="0"/>
    <x v="0"/>
    <x v="7"/>
    <x v="297"/>
    <x v="0"/>
    <x v="0"/>
    <s v="Tesseramento"/>
    <x v="1"/>
    <x v="0"/>
    <x v="0"/>
    <m/>
  </r>
  <r>
    <n v="1590"/>
    <x v="0"/>
    <x v="0"/>
    <x v="0"/>
    <x v="0"/>
    <x v="2"/>
    <x v="192"/>
    <x v="0"/>
    <x v="0"/>
    <s v="Tesseramento"/>
    <x v="1"/>
    <x v="4"/>
    <x v="0"/>
    <m/>
  </r>
  <r>
    <n v="1700"/>
    <x v="0"/>
    <x v="0"/>
    <x v="0"/>
    <x v="0"/>
    <x v="2"/>
    <x v="192"/>
    <x v="0"/>
    <x v="0"/>
    <s v="Tesseramento"/>
    <x v="1"/>
    <x v="4"/>
    <x v="0"/>
    <m/>
  </r>
  <r>
    <n v="194906"/>
    <x v="0"/>
    <x v="0"/>
    <x v="0"/>
    <x v="0"/>
    <x v="2"/>
    <x v="192"/>
    <x v="0"/>
    <x v="0"/>
    <s v="Tesseramento"/>
    <x v="1"/>
    <x v="0"/>
    <x v="0"/>
    <m/>
  </r>
  <r>
    <n v="210035"/>
    <x v="0"/>
    <x v="1"/>
    <x v="0"/>
    <x v="1"/>
    <x v="2"/>
    <x v="192"/>
    <x v="0"/>
    <x v="1"/>
    <s v="Tesseramento"/>
    <x v="1"/>
    <x v="3"/>
    <x v="0"/>
    <m/>
  </r>
  <r>
    <n v="164929"/>
    <x v="0"/>
    <x v="0"/>
    <x v="0"/>
    <x v="0"/>
    <x v="7"/>
    <x v="274"/>
    <x v="0"/>
    <x v="0"/>
    <s v="Tesseramento"/>
    <x v="0"/>
    <x v="0"/>
    <x v="0"/>
    <m/>
  </r>
  <r>
    <n v="129264"/>
    <x v="0"/>
    <x v="0"/>
    <x v="0"/>
    <x v="0"/>
    <x v="7"/>
    <x v="274"/>
    <x v="0"/>
    <x v="0"/>
    <s v="Tesseramento"/>
    <x v="0"/>
    <x v="0"/>
    <x v="0"/>
    <m/>
  </r>
  <r>
    <n v="56624"/>
    <x v="0"/>
    <x v="0"/>
    <x v="0"/>
    <x v="0"/>
    <x v="2"/>
    <x v="192"/>
    <x v="0"/>
    <x v="0"/>
    <s v="Tesseramento"/>
    <x v="1"/>
    <x v="4"/>
    <x v="0"/>
    <m/>
  </r>
  <r>
    <n v="56623"/>
    <x v="0"/>
    <x v="0"/>
    <x v="0"/>
    <x v="0"/>
    <x v="2"/>
    <x v="192"/>
    <x v="0"/>
    <x v="1"/>
    <s v="Tesseramento"/>
    <x v="1"/>
    <x v="4"/>
    <x v="0"/>
    <m/>
  </r>
  <r>
    <n v="180680"/>
    <x v="0"/>
    <x v="1"/>
    <x v="0"/>
    <x v="0"/>
    <x v="7"/>
    <x v="274"/>
    <x v="0"/>
    <x v="0"/>
    <s v="Tesseramento"/>
    <x v="0"/>
    <x v="0"/>
    <x v="0"/>
    <m/>
  </r>
  <r>
    <n v="123529"/>
    <x v="0"/>
    <x v="0"/>
    <x v="0"/>
    <x v="1"/>
    <x v="2"/>
    <x v="192"/>
    <x v="0"/>
    <x v="0"/>
    <s v="Tesseramento"/>
    <x v="1"/>
    <x v="3"/>
    <x v="0"/>
    <m/>
  </r>
  <r>
    <n v="232625"/>
    <x v="0"/>
    <x v="1"/>
    <x v="0"/>
    <x v="3"/>
    <x v="10"/>
    <x v="273"/>
    <x v="0"/>
    <x v="1"/>
    <s v="Tesseramento"/>
    <x v="1"/>
    <x v="4"/>
    <x v="0"/>
    <m/>
  </r>
  <r>
    <n v="123528"/>
    <x v="0"/>
    <x v="0"/>
    <x v="0"/>
    <x v="1"/>
    <x v="2"/>
    <x v="192"/>
    <x v="0"/>
    <x v="1"/>
    <s v="Tesseramento"/>
    <x v="1"/>
    <x v="4"/>
    <x v="0"/>
    <m/>
  </r>
  <r>
    <n v="195387"/>
    <x v="0"/>
    <x v="0"/>
    <x v="0"/>
    <x v="2"/>
    <x v="2"/>
    <x v="192"/>
    <x v="0"/>
    <x v="1"/>
    <s v="Tesseramento"/>
    <x v="1"/>
    <x v="3"/>
    <x v="0"/>
    <m/>
  </r>
  <r>
    <n v="195388"/>
    <x v="0"/>
    <x v="0"/>
    <x v="0"/>
    <x v="2"/>
    <x v="2"/>
    <x v="192"/>
    <x v="0"/>
    <x v="1"/>
    <s v="Tesseramento"/>
    <x v="1"/>
    <x v="4"/>
    <x v="0"/>
    <m/>
  </r>
  <r>
    <n v="44672"/>
    <x v="0"/>
    <x v="0"/>
    <x v="0"/>
    <x v="0"/>
    <x v="7"/>
    <x v="297"/>
    <x v="0"/>
    <x v="0"/>
    <s v="Tesseramento"/>
    <x v="1"/>
    <x v="3"/>
    <x v="0"/>
    <m/>
  </r>
  <r>
    <n v="194905"/>
    <x v="0"/>
    <x v="0"/>
    <x v="0"/>
    <x v="2"/>
    <x v="2"/>
    <x v="192"/>
    <x v="0"/>
    <x v="0"/>
    <s v="Tesseramento"/>
    <x v="1"/>
    <x v="0"/>
    <x v="0"/>
    <m/>
  </r>
  <r>
    <n v="109733"/>
    <x v="0"/>
    <x v="0"/>
    <x v="0"/>
    <x v="0"/>
    <x v="2"/>
    <x v="192"/>
    <x v="0"/>
    <x v="0"/>
    <s v="Tesseramento"/>
    <x v="1"/>
    <x v="4"/>
    <x v="0"/>
    <m/>
  </r>
  <r>
    <n v="186770"/>
    <x v="0"/>
    <x v="0"/>
    <x v="0"/>
    <x v="0"/>
    <x v="2"/>
    <x v="192"/>
    <x v="0"/>
    <x v="0"/>
    <s v="Tesseramento"/>
    <x v="1"/>
    <x v="1"/>
    <x v="0"/>
    <m/>
  </r>
  <r>
    <n v="224226"/>
    <x v="0"/>
    <x v="0"/>
    <x v="0"/>
    <x v="1"/>
    <x v="8"/>
    <x v="17"/>
    <x v="0"/>
    <x v="1"/>
    <s v="Tesseramento"/>
    <x v="1"/>
    <x v="0"/>
    <x v="0"/>
    <m/>
  </r>
  <r>
    <n v="82026"/>
    <x v="0"/>
    <x v="0"/>
    <x v="0"/>
    <x v="0"/>
    <x v="8"/>
    <x v="17"/>
    <x v="0"/>
    <x v="1"/>
    <s v="Tesseramento"/>
    <x v="1"/>
    <x v="3"/>
    <x v="0"/>
    <m/>
  </r>
  <r>
    <n v="65021"/>
    <x v="0"/>
    <x v="0"/>
    <x v="0"/>
    <x v="4"/>
    <x v="8"/>
    <x v="17"/>
    <x v="0"/>
    <x v="1"/>
    <s v="Tesseramento"/>
    <x v="1"/>
    <x v="3"/>
    <x v="0"/>
    <m/>
  </r>
  <r>
    <n v="220570"/>
    <x v="0"/>
    <x v="0"/>
    <x v="0"/>
    <x v="1"/>
    <x v="8"/>
    <x v="17"/>
    <x v="0"/>
    <x v="1"/>
    <s v="Tesseramento"/>
    <x v="1"/>
    <x v="3"/>
    <x v="0"/>
    <m/>
  </r>
  <r>
    <n v="93743"/>
    <x v="0"/>
    <x v="0"/>
    <x v="0"/>
    <x v="0"/>
    <x v="2"/>
    <x v="192"/>
    <x v="0"/>
    <x v="0"/>
    <s v="Tesseramento"/>
    <x v="1"/>
    <x v="0"/>
    <x v="0"/>
    <m/>
  </r>
  <r>
    <n v="115917"/>
    <x v="0"/>
    <x v="0"/>
    <x v="0"/>
    <x v="0"/>
    <x v="8"/>
    <x v="17"/>
    <x v="0"/>
    <x v="1"/>
    <s v="Tesseramento"/>
    <x v="1"/>
    <x v="4"/>
    <x v="0"/>
    <m/>
  </r>
  <r>
    <n v="190705"/>
    <x v="0"/>
    <x v="0"/>
    <x v="0"/>
    <x v="3"/>
    <x v="8"/>
    <x v="17"/>
    <x v="0"/>
    <x v="0"/>
    <s v="Tesseramento"/>
    <x v="1"/>
    <x v="0"/>
    <x v="0"/>
    <m/>
  </r>
  <r>
    <n v="179431"/>
    <x v="0"/>
    <x v="0"/>
    <x v="0"/>
    <x v="0"/>
    <x v="8"/>
    <x v="17"/>
    <x v="0"/>
    <x v="0"/>
    <s v="Tesseramento"/>
    <x v="1"/>
    <x v="0"/>
    <x v="0"/>
    <m/>
  </r>
  <r>
    <n v="212383"/>
    <x v="1"/>
    <x v="1"/>
    <x v="0"/>
    <x v="1"/>
    <x v="2"/>
    <x v="192"/>
    <x v="0"/>
    <x v="0"/>
    <s v="Tesseramento"/>
    <x v="1"/>
    <x v="5"/>
    <x v="0"/>
    <m/>
  </r>
  <r>
    <n v="19273"/>
    <x v="0"/>
    <x v="0"/>
    <x v="0"/>
    <x v="0"/>
    <x v="4"/>
    <x v="367"/>
    <x v="0"/>
    <x v="0"/>
    <s v="Tesseramento"/>
    <x v="1"/>
    <x v="0"/>
    <x v="0"/>
    <m/>
  </r>
  <r>
    <n v="37828"/>
    <x v="0"/>
    <x v="0"/>
    <x v="0"/>
    <x v="0"/>
    <x v="7"/>
    <x v="297"/>
    <x v="0"/>
    <x v="0"/>
    <s v="Tesseramento"/>
    <x v="1"/>
    <x v="4"/>
    <x v="0"/>
    <m/>
  </r>
  <r>
    <n v="15301"/>
    <x v="0"/>
    <x v="0"/>
    <x v="0"/>
    <x v="0"/>
    <x v="7"/>
    <x v="297"/>
    <x v="0"/>
    <x v="0"/>
    <s v="Tesseramento"/>
    <x v="1"/>
    <x v="4"/>
    <x v="0"/>
    <m/>
  </r>
  <r>
    <n v="19131"/>
    <x v="0"/>
    <x v="0"/>
    <x v="0"/>
    <x v="0"/>
    <x v="4"/>
    <x v="367"/>
    <x v="0"/>
    <x v="0"/>
    <s v="Tesseramento"/>
    <x v="1"/>
    <x v="0"/>
    <x v="0"/>
    <m/>
  </r>
  <r>
    <n v="15300"/>
    <x v="0"/>
    <x v="0"/>
    <x v="0"/>
    <x v="0"/>
    <x v="7"/>
    <x v="297"/>
    <x v="0"/>
    <x v="1"/>
    <s v="Tesseramento"/>
    <x v="1"/>
    <x v="4"/>
    <x v="0"/>
    <m/>
  </r>
  <r>
    <n v="97251"/>
    <x v="0"/>
    <x v="0"/>
    <x v="0"/>
    <x v="0"/>
    <x v="7"/>
    <x v="297"/>
    <x v="0"/>
    <x v="0"/>
    <s v="Tesseramento"/>
    <x v="1"/>
    <x v="3"/>
    <x v="0"/>
    <m/>
  </r>
  <r>
    <n v="95160"/>
    <x v="0"/>
    <x v="0"/>
    <x v="0"/>
    <x v="0"/>
    <x v="7"/>
    <x v="297"/>
    <x v="0"/>
    <x v="1"/>
    <s v="Tesseramento"/>
    <x v="1"/>
    <x v="3"/>
    <x v="0"/>
    <m/>
  </r>
  <r>
    <n v="109370"/>
    <x v="0"/>
    <x v="0"/>
    <x v="0"/>
    <x v="0"/>
    <x v="7"/>
    <x v="297"/>
    <x v="0"/>
    <x v="0"/>
    <s v="Tesseramento"/>
    <x v="1"/>
    <x v="0"/>
    <x v="0"/>
    <m/>
  </r>
  <r>
    <n v="64731"/>
    <x v="0"/>
    <x v="0"/>
    <x v="0"/>
    <x v="0"/>
    <x v="7"/>
    <x v="297"/>
    <x v="0"/>
    <x v="0"/>
    <s v="Tesseramento"/>
    <x v="1"/>
    <x v="4"/>
    <x v="0"/>
    <m/>
  </r>
  <r>
    <n v="38889"/>
    <x v="0"/>
    <x v="0"/>
    <x v="0"/>
    <x v="0"/>
    <x v="4"/>
    <x v="367"/>
    <x v="0"/>
    <x v="0"/>
    <s v="Tesseramento"/>
    <x v="1"/>
    <x v="4"/>
    <x v="0"/>
    <m/>
  </r>
  <r>
    <n v="153505"/>
    <x v="0"/>
    <x v="0"/>
    <x v="0"/>
    <x v="0"/>
    <x v="7"/>
    <x v="297"/>
    <x v="0"/>
    <x v="0"/>
    <s v="Tesseramento"/>
    <x v="1"/>
    <x v="4"/>
    <x v="0"/>
    <m/>
  </r>
  <r>
    <n v="221563"/>
    <x v="0"/>
    <x v="0"/>
    <x v="0"/>
    <x v="0"/>
    <x v="7"/>
    <x v="297"/>
    <x v="0"/>
    <x v="0"/>
    <s v="Tesseramento"/>
    <x v="1"/>
    <x v="3"/>
    <x v="0"/>
    <m/>
  </r>
  <r>
    <n v="47626"/>
    <x v="0"/>
    <x v="0"/>
    <x v="0"/>
    <x v="0"/>
    <x v="7"/>
    <x v="297"/>
    <x v="0"/>
    <x v="0"/>
    <s v="Tesseramento"/>
    <x v="1"/>
    <x v="4"/>
    <x v="0"/>
    <m/>
  </r>
  <r>
    <n v="178045"/>
    <x v="0"/>
    <x v="0"/>
    <x v="0"/>
    <x v="1"/>
    <x v="7"/>
    <x v="297"/>
    <x v="0"/>
    <x v="0"/>
    <s v="Tesseramento"/>
    <x v="1"/>
    <x v="4"/>
    <x v="0"/>
    <m/>
  </r>
  <r>
    <n v="193755"/>
    <x v="0"/>
    <x v="0"/>
    <x v="0"/>
    <x v="1"/>
    <x v="7"/>
    <x v="297"/>
    <x v="0"/>
    <x v="1"/>
    <s v="Tesseramento"/>
    <x v="1"/>
    <x v="4"/>
    <x v="0"/>
    <m/>
  </r>
  <r>
    <n v="227915"/>
    <x v="0"/>
    <x v="0"/>
    <x v="0"/>
    <x v="3"/>
    <x v="7"/>
    <x v="297"/>
    <x v="0"/>
    <x v="0"/>
    <s v="Tesseramento"/>
    <x v="1"/>
    <x v="0"/>
    <x v="0"/>
    <m/>
  </r>
  <r>
    <n v="77656"/>
    <x v="0"/>
    <x v="0"/>
    <x v="0"/>
    <x v="0"/>
    <x v="7"/>
    <x v="297"/>
    <x v="0"/>
    <x v="0"/>
    <s v="Tesseramento"/>
    <x v="1"/>
    <x v="4"/>
    <x v="0"/>
    <m/>
  </r>
  <r>
    <n v="54814"/>
    <x v="0"/>
    <x v="0"/>
    <x v="0"/>
    <x v="0"/>
    <x v="7"/>
    <x v="297"/>
    <x v="0"/>
    <x v="1"/>
    <s v="Tesseramento"/>
    <x v="1"/>
    <x v="4"/>
    <x v="0"/>
    <m/>
  </r>
  <r>
    <n v="168311"/>
    <x v="0"/>
    <x v="0"/>
    <x v="2"/>
    <x v="2"/>
    <x v="7"/>
    <x v="297"/>
    <x v="0"/>
    <x v="1"/>
    <s v="Tesseramento"/>
    <x v="1"/>
    <x v="4"/>
    <x v="0"/>
    <m/>
  </r>
  <r>
    <n v="92926"/>
    <x v="0"/>
    <x v="0"/>
    <x v="0"/>
    <x v="1"/>
    <x v="7"/>
    <x v="297"/>
    <x v="0"/>
    <x v="0"/>
    <s v="Tesseramento"/>
    <x v="1"/>
    <x v="0"/>
    <x v="0"/>
    <m/>
  </r>
  <r>
    <n v="125494"/>
    <x v="0"/>
    <x v="0"/>
    <x v="0"/>
    <x v="0"/>
    <x v="3"/>
    <x v="85"/>
    <x v="0"/>
    <x v="0"/>
    <s v="Tesseramento"/>
    <x v="1"/>
    <x v="3"/>
    <x v="0"/>
    <m/>
  </r>
  <r>
    <n v="201000"/>
    <x v="0"/>
    <x v="0"/>
    <x v="0"/>
    <x v="0"/>
    <x v="7"/>
    <x v="297"/>
    <x v="0"/>
    <x v="0"/>
    <s v="Tesseramento"/>
    <x v="1"/>
    <x v="4"/>
    <x v="0"/>
    <m/>
  </r>
  <r>
    <n v="81679"/>
    <x v="0"/>
    <x v="0"/>
    <x v="0"/>
    <x v="0"/>
    <x v="12"/>
    <x v="27"/>
    <x v="0"/>
    <x v="0"/>
    <s v="Tesseramento"/>
    <x v="1"/>
    <x v="4"/>
    <x v="0"/>
    <m/>
  </r>
  <r>
    <n v="50746"/>
    <x v="0"/>
    <x v="0"/>
    <x v="0"/>
    <x v="0"/>
    <x v="12"/>
    <x v="27"/>
    <x v="0"/>
    <x v="0"/>
    <s v="Tesseramento"/>
    <x v="1"/>
    <x v="4"/>
    <x v="0"/>
    <m/>
  </r>
  <r>
    <n v="168312"/>
    <x v="0"/>
    <x v="0"/>
    <x v="0"/>
    <x v="0"/>
    <x v="7"/>
    <x v="297"/>
    <x v="0"/>
    <x v="1"/>
    <s v="Tesseramento"/>
    <x v="1"/>
    <x v="4"/>
    <x v="0"/>
    <m/>
  </r>
  <r>
    <n v="74606"/>
    <x v="0"/>
    <x v="0"/>
    <x v="0"/>
    <x v="0"/>
    <x v="7"/>
    <x v="297"/>
    <x v="0"/>
    <x v="0"/>
    <s v="Tesseramento"/>
    <x v="1"/>
    <x v="4"/>
    <x v="0"/>
    <m/>
  </r>
  <r>
    <n v="122086"/>
    <x v="0"/>
    <x v="0"/>
    <x v="0"/>
    <x v="0"/>
    <x v="7"/>
    <x v="297"/>
    <x v="0"/>
    <x v="1"/>
    <s v="Tesseramento"/>
    <x v="1"/>
    <x v="4"/>
    <x v="0"/>
    <m/>
  </r>
  <r>
    <n v="44692"/>
    <x v="0"/>
    <x v="0"/>
    <x v="0"/>
    <x v="0"/>
    <x v="7"/>
    <x v="297"/>
    <x v="0"/>
    <x v="0"/>
    <s v="Tesseramento"/>
    <x v="1"/>
    <x v="4"/>
    <x v="0"/>
    <m/>
  </r>
  <r>
    <n v="21075"/>
    <x v="0"/>
    <x v="0"/>
    <x v="0"/>
    <x v="4"/>
    <x v="7"/>
    <x v="297"/>
    <x v="0"/>
    <x v="0"/>
    <s v="Tesseramento"/>
    <x v="1"/>
    <x v="0"/>
    <x v="0"/>
    <m/>
  </r>
  <r>
    <n v="187986"/>
    <x v="0"/>
    <x v="0"/>
    <x v="0"/>
    <x v="0"/>
    <x v="7"/>
    <x v="297"/>
    <x v="0"/>
    <x v="0"/>
    <s v="Tesseramento"/>
    <x v="1"/>
    <x v="0"/>
    <x v="0"/>
    <m/>
  </r>
  <r>
    <n v="218394"/>
    <x v="0"/>
    <x v="0"/>
    <x v="0"/>
    <x v="0"/>
    <x v="7"/>
    <x v="297"/>
    <x v="0"/>
    <x v="1"/>
    <s v="Tesseramento"/>
    <x v="1"/>
    <x v="3"/>
    <x v="0"/>
    <m/>
  </r>
  <r>
    <n v="223001"/>
    <x v="0"/>
    <x v="0"/>
    <x v="0"/>
    <x v="1"/>
    <x v="7"/>
    <x v="297"/>
    <x v="0"/>
    <x v="1"/>
    <s v="Tesseramento"/>
    <x v="1"/>
    <x v="0"/>
    <x v="0"/>
    <m/>
  </r>
  <r>
    <n v="150579"/>
    <x v="0"/>
    <x v="0"/>
    <x v="0"/>
    <x v="0"/>
    <x v="7"/>
    <x v="297"/>
    <x v="0"/>
    <x v="0"/>
    <s v="Tesseramento"/>
    <x v="1"/>
    <x v="0"/>
    <x v="0"/>
    <m/>
  </r>
  <r>
    <n v="146503"/>
    <x v="0"/>
    <x v="0"/>
    <x v="0"/>
    <x v="0"/>
    <x v="7"/>
    <x v="297"/>
    <x v="0"/>
    <x v="0"/>
    <s v="Tesseramento"/>
    <x v="1"/>
    <x v="3"/>
    <x v="0"/>
    <m/>
  </r>
  <r>
    <n v="93063"/>
    <x v="0"/>
    <x v="0"/>
    <x v="0"/>
    <x v="0"/>
    <x v="7"/>
    <x v="297"/>
    <x v="0"/>
    <x v="0"/>
    <s v="Tesseramento"/>
    <x v="1"/>
    <x v="3"/>
    <x v="0"/>
    <m/>
  </r>
  <r>
    <n v="44655"/>
    <x v="0"/>
    <x v="0"/>
    <x v="0"/>
    <x v="0"/>
    <x v="7"/>
    <x v="297"/>
    <x v="0"/>
    <x v="1"/>
    <s v="Tesseramento"/>
    <x v="1"/>
    <x v="4"/>
    <x v="0"/>
    <m/>
  </r>
  <r>
    <n v="127184"/>
    <x v="0"/>
    <x v="0"/>
    <x v="0"/>
    <x v="0"/>
    <x v="11"/>
    <x v="363"/>
    <x v="0"/>
    <x v="0"/>
    <s v="Tesseramento"/>
    <x v="1"/>
    <x v="3"/>
    <x v="0"/>
    <m/>
  </r>
  <r>
    <n v="70463"/>
    <x v="0"/>
    <x v="0"/>
    <x v="0"/>
    <x v="0"/>
    <x v="11"/>
    <x v="363"/>
    <x v="0"/>
    <x v="0"/>
    <s v="Tesseramento"/>
    <x v="1"/>
    <x v="4"/>
    <x v="0"/>
    <m/>
  </r>
  <r>
    <n v="20702"/>
    <x v="0"/>
    <x v="0"/>
    <x v="0"/>
    <x v="0"/>
    <x v="11"/>
    <x v="363"/>
    <x v="0"/>
    <x v="0"/>
    <s v="Tesseramento"/>
    <x v="1"/>
    <x v="4"/>
    <x v="0"/>
    <m/>
  </r>
  <r>
    <n v="210224"/>
    <x v="0"/>
    <x v="0"/>
    <x v="0"/>
    <x v="0"/>
    <x v="11"/>
    <x v="363"/>
    <x v="0"/>
    <x v="0"/>
    <s v="Tesseramento"/>
    <x v="1"/>
    <x v="4"/>
    <x v="0"/>
    <m/>
  </r>
  <r>
    <n v="20704"/>
    <x v="0"/>
    <x v="0"/>
    <x v="0"/>
    <x v="0"/>
    <x v="11"/>
    <x v="363"/>
    <x v="0"/>
    <x v="1"/>
    <s v="Tesseramento"/>
    <x v="1"/>
    <x v="4"/>
    <x v="0"/>
    <m/>
  </r>
  <r>
    <n v="123433"/>
    <x v="0"/>
    <x v="0"/>
    <x v="0"/>
    <x v="0"/>
    <x v="11"/>
    <x v="363"/>
    <x v="0"/>
    <x v="0"/>
    <s v="Tesseramento"/>
    <x v="1"/>
    <x v="0"/>
    <x v="0"/>
    <m/>
  </r>
  <r>
    <n v="20705"/>
    <x v="0"/>
    <x v="0"/>
    <x v="0"/>
    <x v="0"/>
    <x v="11"/>
    <x v="363"/>
    <x v="0"/>
    <x v="0"/>
    <s v="Tesseramento"/>
    <x v="1"/>
    <x v="4"/>
    <x v="0"/>
    <m/>
  </r>
  <r>
    <n v="58436"/>
    <x v="0"/>
    <x v="0"/>
    <x v="0"/>
    <x v="0"/>
    <x v="11"/>
    <x v="363"/>
    <x v="0"/>
    <x v="0"/>
    <s v="Tesseramento"/>
    <x v="1"/>
    <x v="0"/>
    <x v="0"/>
    <m/>
  </r>
  <r>
    <n v="20897"/>
    <x v="0"/>
    <x v="0"/>
    <x v="0"/>
    <x v="0"/>
    <x v="11"/>
    <x v="363"/>
    <x v="0"/>
    <x v="1"/>
    <s v="Tesseramento"/>
    <x v="1"/>
    <x v="4"/>
    <x v="0"/>
    <m/>
  </r>
  <r>
    <n v="20710"/>
    <x v="0"/>
    <x v="0"/>
    <x v="0"/>
    <x v="0"/>
    <x v="11"/>
    <x v="363"/>
    <x v="0"/>
    <x v="0"/>
    <s v="Tesseramento"/>
    <x v="1"/>
    <x v="4"/>
    <x v="0"/>
    <m/>
  </r>
  <r>
    <n v="165545"/>
    <x v="0"/>
    <x v="0"/>
    <x v="0"/>
    <x v="0"/>
    <x v="4"/>
    <x v="101"/>
    <x v="0"/>
    <x v="0"/>
    <s v="Tesseramento"/>
    <x v="0"/>
    <x v="4"/>
    <x v="0"/>
    <m/>
  </r>
  <r>
    <n v="20709"/>
    <x v="0"/>
    <x v="0"/>
    <x v="0"/>
    <x v="0"/>
    <x v="11"/>
    <x v="363"/>
    <x v="0"/>
    <x v="1"/>
    <s v="Tesseramento"/>
    <x v="1"/>
    <x v="4"/>
    <x v="0"/>
    <m/>
  </r>
  <r>
    <n v="34063"/>
    <x v="0"/>
    <x v="0"/>
    <x v="0"/>
    <x v="0"/>
    <x v="11"/>
    <x v="363"/>
    <x v="0"/>
    <x v="0"/>
    <s v="Tesseramento"/>
    <x v="1"/>
    <x v="0"/>
    <x v="0"/>
    <m/>
  </r>
  <r>
    <n v="26452"/>
    <x v="0"/>
    <x v="0"/>
    <x v="0"/>
    <x v="0"/>
    <x v="11"/>
    <x v="363"/>
    <x v="0"/>
    <x v="1"/>
    <s v="Tesseramento"/>
    <x v="1"/>
    <x v="4"/>
    <x v="0"/>
    <m/>
  </r>
  <r>
    <n v="204129"/>
    <x v="0"/>
    <x v="0"/>
    <x v="0"/>
    <x v="0"/>
    <x v="4"/>
    <x v="101"/>
    <x v="0"/>
    <x v="0"/>
    <s v="Tesseramento"/>
    <x v="0"/>
    <x v="0"/>
    <x v="0"/>
    <m/>
  </r>
  <r>
    <n v="227791"/>
    <x v="1"/>
    <x v="0"/>
    <x v="0"/>
    <x v="1"/>
    <x v="4"/>
    <x v="101"/>
    <x v="0"/>
    <x v="0"/>
    <s v="Tesseramento"/>
    <x v="0"/>
    <x v="7"/>
    <x v="0"/>
    <m/>
  </r>
  <r>
    <n v="20717"/>
    <x v="0"/>
    <x v="0"/>
    <x v="0"/>
    <x v="0"/>
    <x v="11"/>
    <x v="363"/>
    <x v="0"/>
    <x v="1"/>
    <s v="Tesseramento"/>
    <x v="1"/>
    <x v="4"/>
    <x v="0"/>
    <m/>
  </r>
  <r>
    <n v="72368"/>
    <x v="0"/>
    <x v="0"/>
    <x v="0"/>
    <x v="2"/>
    <x v="11"/>
    <x v="363"/>
    <x v="0"/>
    <x v="0"/>
    <s v="Tesseramento"/>
    <x v="1"/>
    <x v="3"/>
    <x v="0"/>
    <m/>
  </r>
  <r>
    <n v="20727"/>
    <x v="0"/>
    <x v="0"/>
    <x v="0"/>
    <x v="0"/>
    <x v="11"/>
    <x v="363"/>
    <x v="0"/>
    <x v="0"/>
    <s v="Tesseramento"/>
    <x v="1"/>
    <x v="4"/>
    <x v="0"/>
    <m/>
  </r>
  <r>
    <n v="229395"/>
    <x v="1"/>
    <x v="0"/>
    <x v="0"/>
    <x v="2"/>
    <x v="11"/>
    <x v="363"/>
    <x v="0"/>
    <x v="0"/>
    <s v="Tesseramento"/>
    <x v="1"/>
    <x v="5"/>
    <x v="0"/>
    <m/>
  </r>
  <r>
    <n v="50487"/>
    <x v="0"/>
    <x v="0"/>
    <x v="0"/>
    <x v="0"/>
    <x v="11"/>
    <x v="363"/>
    <x v="0"/>
    <x v="0"/>
    <s v="Tesseramento"/>
    <x v="1"/>
    <x v="4"/>
    <x v="0"/>
    <m/>
  </r>
  <r>
    <n v="88496"/>
    <x v="0"/>
    <x v="0"/>
    <x v="0"/>
    <x v="0"/>
    <x v="11"/>
    <x v="363"/>
    <x v="0"/>
    <x v="0"/>
    <s v="Tesseramento"/>
    <x v="1"/>
    <x v="4"/>
    <x v="0"/>
    <m/>
  </r>
  <r>
    <n v="27550"/>
    <x v="0"/>
    <x v="0"/>
    <x v="0"/>
    <x v="0"/>
    <x v="11"/>
    <x v="363"/>
    <x v="0"/>
    <x v="0"/>
    <s v="Tesseramento"/>
    <x v="1"/>
    <x v="1"/>
    <x v="0"/>
    <m/>
  </r>
  <r>
    <n v="82830"/>
    <x v="0"/>
    <x v="0"/>
    <x v="0"/>
    <x v="0"/>
    <x v="11"/>
    <x v="363"/>
    <x v="0"/>
    <x v="1"/>
    <s v="Tesseramento"/>
    <x v="1"/>
    <x v="4"/>
    <x v="0"/>
    <m/>
  </r>
  <r>
    <n v="20728"/>
    <x v="0"/>
    <x v="0"/>
    <x v="0"/>
    <x v="0"/>
    <x v="11"/>
    <x v="363"/>
    <x v="0"/>
    <x v="1"/>
    <s v="Tesseramento"/>
    <x v="1"/>
    <x v="4"/>
    <x v="0"/>
    <m/>
  </r>
  <r>
    <n v="52911"/>
    <x v="0"/>
    <x v="0"/>
    <x v="0"/>
    <x v="0"/>
    <x v="11"/>
    <x v="363"/>
    <x v="0"/>
    <x v="0"/>
    <s v="Tesseramento"/>
    <x v="1"/>
    <x v="0"/>
    <x v="0"/>
    <m/>
  </r>
  <r>
    <n v="50491"/>
    <x v="0"/>
    <x v="0"/>
    <x v="0"/>
    <x v="4"/>
    <x v="11"/>
    <x v="363"/>
    <x v="0"/>
    <x v="0"/>
    <s v="Tesseramento"/>
    <x v="1"/>
    <x v="0"/>
    <x v="0"/>
    <m/>
  </r>
  <r>
    <n v="85353"/>
    <x v="0"/>
    <x v="0"/>
    <x v="0"/>
    <x v="0"/>
    <x v="11"/>
    <x v="363"/>
    <x v="0"/>
    <x v="0"/>
    <s v="Tesseramento"/>
    <x v="1"/>
    <x v="3"/>
    <x v="0"/>
    <m/>
  </r>
  <r>
    <n v="20729"/>
    <x v="0"/>
    <x v="0"/>
    <x v="0"/>
    <x v="0"/>
    <x v="11"/>
    <x v="363"/>
    <x v="0"/>
    <x v="0"/>
    <s v="Tesseramento"/>
    <x v="1"/>
    <x v="3"/>
    <x v="0"/>
    <m/>
  </r>
  <r>
    <n v="166863"/>
    <x v="0"/>
    <x v="0"/>
    <x v="0"/>
    <x v="0"/>
    <x v="11"/>
    <x v="363"/>
    <x v="0"/>
    <x v="1"/>
    <s v="Tesseramento"/>
    <x v="1"/>
    <x v="4"/>
    <x v="0"/>
    <m/>
  </r>
  <r>
    <n v="139444"/>
    <x v="0"/>
    <x v="0"/>
    <x v="0"/>
    <x v="0"/>
    <x v="11"/>
    <x v="363"/>
    <x v="0"/>
    <x v="1"/>
    <s v="Tesseramento"/>
    <x v="1"/>
    <x v="0"/>
    <x v="0"/>
    <m/>
  </r>
  <r>
    <n v="26754"/>
    <x v="0"/>
    <x v="0"/>
    <x v="0"/>
    <x v="0"/>
    <x v="11"/>
    <x v="363"/>
    <x v="0"/>
    <x v="0"/>
    <s v="Tesseramento"/>
    <x v="1"/>
    <x v="3"/>
    <x v="0"/>
    <m/>
  </r>
  <r>
    <n v="26766"/>
    <x v="0"/>
    <x v="0"/>
    <x v="0"/>
    <x v="2"/>
    <x v="11"/>
    <x v="363"/>
    <x v="0"/>
    <x v="0"/>
    <s v="Tesseramento"/>
    <x v="1"/>
    <x v="4"/>
    <x v="0"/>
    <m/>
  </r>
  <r>
    <n v="105547"/>
    <x v="0"/>
    <x v="0"/>
    <x v="0"/>
    <x v="0"/>
    <x v="11"/>
    <x v="363"/>
    <x v="0"/>
    <x v="0"/>
    <s v="Tesseramento"/>
    <x v="1"/>
    <x v="3"/>
    <x v="0"/>
    <m/>
  </r>
  <r>
    <n v="163019"/>
    <x v="0"/>
    <x v="0"/>
    <x v="0"/>
    <x v="0"/>
    <x v="11"/>
    <x v="363"/>
    <x v="0"/>
    <x v="0"/>
    <s v="Tesseramento"/>
    <x v="1"/>
    <x v="0"/>
    <x v="0"/>
    <m/>
  </r>
  <r>
    <n v="6930"/>
    <x v="0"/>
    <x v="0"/>
    <x v="0"/>
    <x v="0"/>
    <x v="11"/>
    <x v="363"/>
    <x v="0"/>
    <x v="0"/>
    <s v="Tesseramento"/>
    <x v="1"/>
    <x v="4"/>
    <x v="0"/>
    <m/>
  </r>
  <r>
    <n v="6931"/>
    <x v="0"/>
    <x v="0"/>
    <x v="0"/>
    <x v="0"/>
    <x v="11"/>
    <x v="363"/>
    <x v="0"/>
    <x v="0"/>
    <s v="Tesseramento"/>
    <x v="1"/>
    <x v="0"/>
    <x v="0"/>
    <m/>
  </r>
  <r>
    <n v="20741"/>
    <x v="0"/>
    <x v="0"/>
    <x v="0"/>
    <x v="0"/>
    <x v="11"/>
    <x v="363"/>
    <x v="0"/>
    <x v="0"/>
    <s v="Tesseramento"/>
    <x v="1"/>
    <x v="4"/>
    <x v="0"/>
    <m/>
  </r>
  <r>
    <n v="6935"/>
    <x v="0"/>
    <x v="0"/>
    <x v="0"/>
    <x v="0"/>
    <x v="11"/>
    <x v="363"/>
    <x v="0"/>
    <x v="0"/>
    <s v="Tesseramento"/>
    <x v="1"/>
    <x v="4"/>
    <x v="0"/>
    <m/>
  </r>
  <r>
    <n v="20747"/>
    <x v="0"/>
    <x v="0"/>
    <x v="0"/>
    <x v="0"/>
    <x v="11"/>
    <x v="363"/>
    <x v="0"/>
    <x v="0"/>
    <s v="Tesseramento"/>
    <x v="1"/>
    <x v="4"/>
    <x v="0"/>
    <m/>
  </r>
  <r>
    <n v="20751"/>
    <x v="0"/>
    <x v="0"/>
    <x v="0"/>
    <x v="0"/>
    <x v="11"/>
    <x v="363"/>
    <x v="0"/>
    <x v="1"/>
    <s v="Tesseramento"/>
    <x v="1"/>
    <x v="4"/>
    <x v="0"/>
    <m/>
  </r>
  <r>
    <n v="27572"/>
    <x v="0"/>
    <x v="0"/>
    <x v="0"/>
    <x v="0"/>
    <x v="11"/>
    <x v="363"/>
    <x v="0"/>
    <x v="1"/>
    <s v="Tesseramento"/>
    <x v="1"/>
    <x v="3"/>
    <x v="0"/>
    <m/>
  </r>
  <r>
    <n v="132318"/>
    <x v="0"/>
    <x v="0"/>
    <x v="0"/>
    <x v="0"/>
    <x v="11"/>
    <x v="363"/>
    <x v="0"/>
    <x v="1"/>
    <s v="Tesseramento"/>
    <x v="1"/>
    <x v="4"/>
    <x v="0"/>
    <m/>
  </r>
  <r>
    <n v="27656"/>
    <x v="0"/>
    <x v="0"/>
    <x v="0"/>
    <x v="0"/>
    <x v="11"/>
    <x v="363"/>
    <x v="0"/>
    <x v="0"/>
    <s v="Tesseramento"/>
    <x v="1"/>
    <x v="0"/>
    <x v="0"/>
    <m/>
  </r>
  <r>
    <n v="130930"/>
    <x v="0"/>
    <x v="0"/>
    <x v="0"/>
    <x v="0"/>
    <x v="11"/>
    <x v="363"/>
    <x v="0"/>
    <x v="0"/>
    <s v="Tesseramento"/>
    <x v="1"/>
    <x v="4"/>
    <x v="0"/>
    <m/>
  </r>
  <r>
    <n v="166593"/>
    <x v="0"/>
    <x v="0"/>
    <x v="0"/>
    <x v="0"/>
    <x v="11"/>
    <x v="363"/>
    <x v="0"/>
    <x v="1"/>
    <s v="Tesseramento"/>
    <x v="1"/>
    <x v="0"/>
    <x v="0"/>
    <m/>
  </r>
  <r>
    <n v="68352"/>
    <x v="0"/>
    <x v="0"/>
    <x v="0"/>
    <x v="0"/>
    <x v="11"/>
    <x v="363"/>
    <x v="0"/>
    <x v="1"/>
    <s v="Tesseramento"/>
    <x v="1"/>
    <x v="4"/>
    <x v="0"/>
    <m/>
  </r>
  <r>
    <n v="72374"/>
    <x v="0"/>
    <x v="0"/>
    <x v="0"/>
    <x v="1"/>
    <x v="11"/>
    <x v="363"/>
    <x v="0"/>
    <x v="0"/>
    <s v="Tesseramento"/>
    <x v="1"/>
    <x v="4"/>
    <x v="0"/>
    <m/>
  </r>
  <r>
    <n v="88443"/>
    <x v="0"/>
    <x v="0"/>
    <x v="0"/>
    <x v="0"/>
    <x v="11"/>
    <x v="363"/>
    <x v="0"/>
    <x v="0"/>
    <s v="Tesseramento"/>
    <x v="1"/>
    <x v="4"/>
    <x v="0"/>
    <m/>
  </r>
  <r>
    <n v="161774"/>
    <x v="0"/>
    <x v="0"/>
    <x v="0"/>
    <x v="0"/>
    <x v="11"/>
    <x v="363"/>
    <x v="0"/>
    <x v="0"/>
    <s v="Tesseramento"/>
    <x v="1"/>
    <x v="1"/>
    <x v="0"/>
    <m/>
  </r>
  <r>
    <n v="47453"/>
    <x v="0"/>
    <x v="0"/>
    <x v="0"/>
    <x v="0"/>
    <x v="11"/>
    <x v="363"/>
    <x v="0"/>
    <x v="1"/>
    <s v="Tesseramento"/>
    <x v="1"/>
    <x v="3"/>
    <x v="0"/>
    <m/>
  </r>
  <r>
    <n v="20757"/>
    <x v="0"/>
    <x v="0"/>
    <x v="0"/>
    <x v="2"/>
    <x v="11"/>
    <x v="363"/>
    <x v="0"/>
    <x v="0"/>
    <s v="Tesseramento"/>
    <x v="1"/>
    <x v="4"/>
    <x v="0"/>
    <m/>
  </r>
  <r>
    <n v="121309"/>
    <x v="0"/>
    <x v="0"/>
    <x v="0"/>
    <x v="0"/>
    <x v="11"/>
    <x v="363"/>
    <x v="0"/>
    <x v="0"/>
    <s v="Tesseramento"/>
    <x v="1"/>
    <x v="4"/>
    <x v="0"/>
    <m/>
  </r>
  <r>
    <n v="20756"/>
    <x v="0"/>
    <x v="0"/>
    <x v="0"/>
    <x v="0"/>
    <x v="11"/>
    <x v="363"/>
    <x v="0"/>
    <x v="0"/>
    <s v="Tesseramento"/>
    <x v="1"/>
    <x v="4"/>
    <x v="0"/>
    <m/>
  </r>
  <r>
    <n v="6940"/>
    <x v="0"/>
    <x v="0"/>
    <x v="0"/>
    <x v="0"/>
    <x v="11"/>
    <x v="363"/>
    <x v="0"/>
    <x v="0"/>
    <s v="Tesseramento"/>
    <x v="1"/>
    <x v="0"/>
    <x v="0"/>
    <m/>
  </r>
  <r>
    <n v="218973"/>
    <x v="1"/>
    <x v="0"/>
    <x v="0"/>
    <x v="0"/>
    <x v="11"/>
    <x v="363"/>
    <x v="0"/>
    <x v="0"/>
    <s v="Tesseramento"/>
    <x v="1"/>
    <x v="5"/>
    <x v="0"/>
    <m/>
  </r>
  <r>
    <n v="139996"/>
    <x v="0"/>
    <x v="0"/>
    <x v="0"/>
    <x v="0"/>
    <x v="11"/>
    <x v="363"/>
    <x v="0"/>
    <x v="0"/>
    <s v="Tesseramento"/>
    <x v="1"/>
    <x v="0"/>
    <x v="0"/>
    <m/>
  </r>
  <r>
    <n v="27848"/>
    <x v="0"/>
    <x v="0"/>
    <x v="0"/>
    <x v="0"/>
    <x v="11"/>
    <x v="363"/>
    <x v="0"/>
    <x v="0"/>
    <s v="Tesseramento"/>
    <x v="1"/>
    <x v="3"/>
    <x v="0"/>
    <m/>
  </r>
  <r>
    <n v="31981"/>
    <x v="0"/>
    <x v="0"/>
    <x v="0"/>
    <x v="0"/>
    <x v="7"/>
    <x v="150"/>
    <x v="0"/>
    <x v="1"/>
    <s v="Tesseramento"/>
    <x v="1"/>
    <x v="4"/>
    <x v="0"/>
    <m/>
  </r>
  <r>
    <n v="5995"/>
    <x v="0"/>
    <x v="0"/>
    <x v="0"/>
    <x v="2"/>
    <x v="7"/>
    <x v="150"/>
    <x v="0"/>
    <x v="1"/>
    <s v="Tesseramento"/>
    <x v="1"/>
    <x v="4"/>
    <x v="0"/>
    <m/>
  </r>
  <r>
    <n v="5869"/>
    <x v="0"/>
    <x v="0"/>
    <x v="0"/>
    <x v="0"/>
    <x v="7"/>
    <x v="150"/>
    <x v="0"/>
    <x v="0"/>
    <s v="Tesseramento"/>
    <x v="1"/>
    <x v="4"/>
    <x v="0"/>
    <m/>
  </r>
  <r>
    <n v="50507"/>
    <x v="0"/>
    <x v="0"/>
    <x v="0"/>
    <x v="2"/>
    <x v="11"/>
    <x v="363"/>
    <x v="0"/>
    <x v="0"/>
    <s v="Tesseramento"/>
    <x v="1"/>
    <x v="3"/>
    <x v="0"/>
    <m/>
  </r>
  <r>
    <n v="123346"/>
    <x v="0"/>
    <x v="0"/>
    <x v="0"/>
    <x v="0"/>
    <x v="11"/>
    <x v="363"/>
    <x v="0"/>
    <x v="0"/>
    <s v="Tesseramento"/>
    <x v="1"/>
    <x v="4"/>
    <x v="0"/>
    <m/>
  </r>
  <r>
    <n v="13131"/>
    <x v="0"/>
    <x v="0"/>
    <x v="0"/>
    <x v="0"/>
    <x v="7"/>
    <x v="150"/>
    <x v="0"/>
    <x v="1"/>
    <s v="Tesseramento"/>
    <x v="1"/>
    <x v="4"/>
    <x v="0"/>
    <m/>
  </r>
  <r>
    <n v="127072"/>
    <x v="0"/>
    <x v="0"/>
    <x v="0"/>
    <x v="1"/>
    <x v="4"/>
    <x v="101"/>
    <x v="0"/>
    <x v="0"/>
    <s v="Tesseramento"/>
    <x v="0"/>
    <x v="4"/>
    <x v="0"/>
    <m/>
  </r>
  <r>
    <n v="168544"/>
    <x v="0"/>
    <x v="0"/>
    <x v="0"/>
    <x v="0"/>
    <x v="4"/>
    <x v="101"/>
    <x v="0"/>
    <x v="1"/>
    <s v="Tesseramento"/>
    <x v="0"/>
    <x v="3"/>
    <x v="0"/>
    <m/>
  </r>
  <r>
    <n v="89629"/>
    <x v="0"/>
    <x v="0"/>
    <x v="0"/>
    <x v="0"/>
    <x v="7"/>
    <x v="150"/>
    <x v="0"/>
    <x v="1"/>
    <s v="Tesseramento"/>
    <x v="1"/>
    <x v="0"/>
    <x v="0"/>
    <m/>
  </r>
  <r>
    <n v="5870"/>
    <x v="0"/>
    <x v="0"/>
    <x v="0"/>
    <x v="0"/>
    <x v="7"/>
    <x v="150"/>
    <x v="0"/>
    <x v="1"/>
    <s v="Tesseramento"/>
    <x v="1"/>
    <x v="4"/>
    <x v="0"/>
    <m/>
  </r>
  <r>
    <n v="192323"/>
    <x v="0"/>
    <x v="0"/>
    <x v="0"/>
    <x v="0"/>
    <x v="4"/>
    <x v="40"/>
    <x v="0"/>
    <x v="0"/>
    <s v="Tesseramento"/>
    <x v="1"/>
    <x v="0"/>
    <x v="0"/>
    <m/>
  </r>
  <r>
    <n v="5873"/>
    <x v="0"/>
    <x v="0"/>
    <x v="0"/>
    <x v="2"/>
    <x v="7"/>
    <x v="150"/>
    <x v="0"/>
    <x v="1"/>
    <s v="Tesseramento"/>
    <x v="1"/>
    <x v="4"/>
    <x v="0"/>
    <m/>
  </r>
  <r>
    <n v="187624"/>
    <x v="0"/>
    <x v="0"/>
    <x v="0"/>
    <x v="1"/>
    <x v="10"/>
    <x v="295"/>
    <x v="0"/>
    <x v="0"/>
    <s v="Tesseramento"/>
    <x v="0"/>
    <x v="3"/>
    <x v="0"/>
    <m/>
  </r>
  <r>
    <n v="187625"/>
    <x v="0"/>
    <x v="0"/>
    <x v="0"/>
    <x v="1"/>
    <x v="10"/>
    <x v="295"/>
    <x v="0"/>
    <x v="1"/>
    <s v="Tesseramento"/>
    <x v="0"/>
    <x v="3"/>
    <x v="0"/>
    <m/>
  </r>
  <r>
    <n v="231366"/>
    <x v="0"/>
    <x v="0"/>
    <x v="0"/>
    <x v="1"/>
    <x v="10"/>
    <x v="295"/>
    <x v="0"/>
    <x v="0"/>
    <s v="Tesseramento"/>
    <x v="0"/>
    <x v="3"/>
    <x v="0"/>
    <m/>
  </r>
  <r>
    <n v="231365"/>
    <x v="0"/>
    <x v="0"/>
    <x v="0"/>
    <x v="1"/>
    <x v="10"/>
    <x v="295"/>
    <x v="0"/>
    <x v="1"/>
    <s v="Tesseramento"/>
    <x v="0"/>
    <x v="4"/>
    <x v="0"/>
    <m/>
  </r>
  <r>
    <n v="229404"/>
    <x v="0"/>
    <x v="0"/>
    <x v="0"/>
    <x v="3"/>
    <x v="10"/>
    <x v="295"/>
    <x v="0"/>
    <x v="1"/>
    <s v="Tesseramento"/>
    <x v="0"/>
    <x v="4"/>
    <x v="0"/>
    <m/>
  </r>
  <r>
    <n v="181037"/>
    <x v="0"/>
    <x v="0"/>
    <x v="0"/>
    <x v="1"/>
    <x v="10"/>
    <x v="295"/>
    <x v="0"/>
    <x v="1"/>
    <s v="Tesseramento"/>
    <x v="0"/>
    <x v="3"/>
    <x v="0"/>
    <m/>
  </r>
  <r>
    <n v="224569"/>
    <x v="0"/>
    <x v="0"/>
    <x v="0"/>
    <x v="1"/>
    <x v="10"/>
    <x v="295"/>
    <x v="0"/>
    <x v="1"/>
    <s v="Tesseramento"/>
    <x v="0"/>
    <x v="3"/>
    <x v="0"/>
    <m/>
  </r>
  <r>
    <n v="224570"/>
    <x v="0"/>
    <x v="0"/>
    <x v="0"/>
    <x v="1"/>
    <x v="10"/>
    <x v="295"/>
    <x v="0"/>
    <x v="0"/>
    <s v="Tesseramento"/>
    <x v="0"/>
    <x v="0"/>
    <x v="0"/>
    <m/>
  </r>
  <r>
    <n v="4521"/>
    <x v="0"/>
    <x v="0"/>
    <x v="0"/>
    <x v="1"/>
    <x v="10"/>
    <x v="295"/>
    <x v="0"/>
    <x v="0"/>
    <s v="Tesseramento"/>
    <x v="0"/>
    <x v="3"/>
    <x v="0"/>
    <m/>
  </r>
  <r>
    <n v="4522"/>
    <x v="0"/>
    <x v="0"/>
    <x v="0"/>
    <x v="1"/>
    <x v="10"/>
    <x v="295"/>
    <x v="0"/>
    <x v="1"/>
    <s v="Tesseramento"/>
    <x v="0"/>
    <x v="4"/>
    <x v="0"/>
    <m/>
  </r>
  <r>
    <n v="181038"/>
    <x v="0"/>
    <x v="0"/>
    <x v="0"/>
    <x v="1"/>
    <x v="10"/>
    <x v="295"/>
    <x v="0"/>
    <x v="0"/>
    <s v="Tesseramento"/>
    <x v="0"/>
    <x v="0"/>
    <x v="0"/>
    <m/>
  </r>
  <r>
    <n v="189214"/>
    <x v="0"/>
    <x v="0"/>
    <x v="0"/>
    <x v="1"/>
    <x v="10"/>
    <x v="295"/>
    <x v="0"/>
    <x v="0"/>
    <s v="Tesseramento"/>
    <x v="0"/>
    <x v="3"/>
    <x v="0"/>
    <m/>
  </r>
  <r>
    <n v="189215"/>
    <x v="0"/>
    <x v="0"/>
    <x v="0"/>
    <x v="1"/>
    <x v="10"/>
    <x v="295"/>
    <x v="0"/>
    <x v="1"/>
    <s v="Tesseramento"/>
    <x v="0"/>
    <x v="3"/>
    <x v="0"/>
    <m/>
  </r>
  <r>
    <n v="198773"/>
    <x v="0"/>
    <x v="0"/>
    <x v="0"/>
    <x v="1"/>
    <x v="10"/>
    <x v="295"/>
    <x v="0"/>
    <x v="0"/>
    <s v="Tesseramento"/>
    <x v="0"/>
    <x v="4"/>
    <x v="0"/>
    <m/>
  </r>
  <r>
    <n v="229031"/>
    <x v="0"/>
    <x v="0"/>
    <x v="0"/>
    <x v="0"/>
    <x v="10"/>
    <x v="295"/>
    <x v="0"/>
    <x v="0"/>
    <s v="Tesseramento"/>
    <x v="0"/>
    <x v="3"/>
    <x v="0"/>
    <m/>
  </r>
  <r>
    <n v="121504"/>
    <x v="0"/>
    <x v="0"/>
    <x v="0"/>
    <x v="1"/>
    <x v="10"/>
    <x v="295"/>
    <x v="0"/>
    <x v="0"/>
    <s v="Tesseramento"/>
    <x v="0"/>
    <x v="0"/>
    <x v="0"/>
    <m/>
  </r>
  <r>
    <n v="121509"/>
    <x v="0"/>
    <x v="0"/>
    <x v="0"/>
    <x v="1"/>
    <x v="10"/>
    <x v="295"/>
    <x v="0"/>
    <x v="1"/>
    <s v="Tesseramento"/>
    <x v="0"/>
    <x v="3"/>
    <x v="0"/>
    <m/>
  </r>
  <r>
    <n v="217562"/>
    <x v="0"/>
    <x v="0"/>
    <x v="0"/>
    <x v="1"/>
    <x v="10"/>
    <x v="295"/>
    <x v="0"/>
    <x v="1"/>
    <s v="Tesseramento"/>
    <x v="0"/>
    <x v="0"/>
    <x v="0"/>
    <m/>
  </r>
  <r>
    <n v="23421"/>
    <x v="0"/>
    <x v="0"/>
    <x v="0"/>
    <x v="0"/>
    <x v="10"/>
    <x v="295"/>
    <x v="0"/>
    <x v="0"/>
    <s v="Tesseramento"/>
    <x v="0"/>
    <x v="0"/>
    <x v="0"/>
    <m/>
  </r>
  <r>
    <n v="123951"/>
    <x v="0"/>
    <x v="0"/>
    <x v="0"/>
    <x v="0"/>
    <x v="7"/>
    <x v="150"/>
    <x v="0"/>
    <x v="1"/>
    <s v="Tesseramento"/>
    <x v="1"/>
    <x v="4"/>
    <x v="0"/>
    <m/>
  </r>
  <r>
    <n v="142796"/>
    <x v="0"/>
    <x v="0"/>
    <x v="0"/>
    <x v="1"/>
    <x v="10"/>
    <x v="295"/>
    <x v="0"/>
    <x v="1"/>
    <s v="Tesseramento"/>
    <x v="0"/>
    <x v="0"/>
    <x v="0"/>
    <m/>
  </r>
  <r>
    <n v="103923"/>
    <x v="0"/>
    <x v="0"/>
    <x v="0"/>
    <x v="0"/>
    <x v="10"/>
    <x v="295"/>
    <x v="0"/>
    <x v="0"/>
    <s v="Tesseramento"/>
    <x v="0"/>
    <x v="4"/>
    <x v="0"/>
    <m/>
  </r>
  <r>
    <n v="75104"/>
    <x v="0"/>
    <x v="0"/>
    <x v="0"/>
    <x v="0"/>
    <x v="7"/>
    <x v="150"/>
    <x v="0"/>
    <x v="0"/>
    <s v="Tesseramento"/>
    <x v="1"/>
    <x v="4"/>
    <x v="0"/>
    <m/>
  </r>
  <r>
    <n v="5892"/>
    <x v="0"/>
    <x v="0"/>
    <x v="0"/>
    <x v="0"/>
    <x v="7"/>
    <x v="150"/>
    <x v="0"/>
    <x v="0"/>
    <s v="Tesseramento"/>
    <x v="1"/>
    <x v="4"/>
    <x v="0"/>
    <m/>
  </r>
  <r>
    <n v="1688"/>
    <x v="0"/>
    <x v="0"/>
    <x v="0"/>
    <x v="0"/>
    <x v="10"/>
    <x v="295"/>
    <x v="0"/>
    <x v="0"/>
    <s v="Tesseramento"/>
    <x v="0"/>
    <x v="3"/>
    <x v="0"/>
    <m/>
  </r>
  <r>
    <n v="5888"/>
    <x v="0"/>
    <x v="0"/>
    <x v="0"/>
    <x v="0"/>
    <x v="7"/>
    <x v="150"/>
    <x v="0"/>
    <x v="1"/>
    <s v="Tesseramento"/>
    <x v="1"/>
    <x v="0"/>
    <x v="0"/>
    <m/>
  </r>
  <r>
    <n v="230979"/>
    <x v="0"/>
    <x v="0"/>
    <x v="0"/>
    <x v="1"/>
    <x v="10"/>
    <x v="295"/>
    <x v="0"/>
    <x v="0"/>
    <s v="Tesseramento"/>
    <x v="0"/>
    <x v="4"/>
    <x v="0"/>
    <m/>
  </r>
  <r>
    <n v="230978"/>
    <x v="0"/>
    <x v="0"/>
    <x v="0"/>
    <x v="1"/>
    <x v="10"/>
    <x v="295"/>
    <x v="0"/>
    <x v="1"/>
    <s v="Tesseramento"/>
    <x v="0"/>
    <x v="0"/>
    <x v="0"/>
    <m/>
  </r>
  <r>
    <n v="232281"/>
    <x v="0"/>
    <x v="0"/>
    <x v="0"/>
    <x v="3"/>
    <x v="10"/>
    <x v="295"/>
    <x v="0"/>
    <x v="1"/>
    <s v="Tesseramento"/>
    <x v="0"/>
    <x v="3"/>
    <x v="0"/>
    <m/>
  </r>
  <r>
    <n v="232282"/>
    <x v="0"/>
    <x v="0"/>
    <x v="0"/>
    <x v="1"/>
    <x v="10"/>
    <x v="295"/>
    <x v="0"/>
    <x v="0"/>
    <s v="Tesseramento"/>
    <x v="0"/>
    <x v="0"/>
    <x v="0"/>
    <m/>
  </r>
  <r>
    <n v="103926"/>
    <x v="0"/>
    <x v="0"/>
    <x v="0"/>
    <x v="0"/>
    <x v="10"/>
    <x v="295"/>
    <x v="0"/>
    <x v="0"/>
    <s v="Tesseramento"/>
    <x v="0"/>
    <x v="0"/>
    <x v="0"/>
    <m/>
  </r>
  <r>
    <n v="5894"/>
    <x v="0"/>
    <x v="0"/>
    <x v="0"/>
    <x v="0"/>
    <x v="7"/>
    <x v="150"/>
    <x v="0"/>
    <x v="0"/>
    <s v="Tesseramento"/>
    <x v="1"/>
    <x v="4"/>
    <x v="0"/>
    <m/>
  </r>
  <r>
    <n v="5891"/>
    <x v="0"/>
    <x v="0"/>
    <x v="0"/>
    <x v="0"/>
    <x v="7"/>
    <x v="150"/>
    <x v="0"/>
    <x v="0"/>
    <s v="Tesseramento"/>
    <x v="1"/>
    <x v="0"/>
    <x v="0"/>
    <m/>
  </r>
  <r>
    <n v="211247"/>
    <x v="0"/>
    <x v="0"/>
    <x v="0"/>
    <x v="1"/>
    <x v="10"/>
    <x v="295"/>
    <x v="0"/>
    <x v="0"/>
    <s v="Tesseramento"/>
    <x v="0"/>
    <x v="0"/>
    <x v="0"/>
    <m/>
  </r>
  <r>
    <n v="103927"/>
    <x v="0"/>
    <x v="0"/>
    <x v="0"/>
    <x v="0"/>
    <x v="10"/>
    <x v="295"/>
    <x v="0"/>
    <x v="1"/>
    <s v="Tesseramento"/>
    <x v="0"/>
    <x v="3"/>
    <x v="0"/>
    <m/>
  </r>
  <r>
    <n v="130269"/>
    <x v="0"/>
    <x v="0"/>
    <x v="0"/>
    <x v="0"/>
    <x v="10"/>
    <x v="295"/>
    <x v="0"/>
    <x v="0"/>
    <s v="Tesseramento"/>
    <x v="0"/>
    <x v="3"/>
    <x v="0"/>
    <m/>
  </r>
  <r>
    <n v="148638"/>
    <x v="0"/>
    <x v="0"/>
    <x v="0"/>
    <x v="0"/>
    <x v="7"/>
    <x v="150"/>
    <x v="0"/>
    <x v="0"/>
    <s v="Tesseramento"/>
    <x v="1"/>
    <x v="4"/>
    <x v="0"/>
    <m/>
  </r>
  <r>
    <n v="217560"/>
    <x v="0"/>
    <x v="0"/>
    <x v="0"/>
    <x v="3"/>
    <x v="10"/>
    <x v="295"/>
    <x v="0"/>
    <x v="0"/>
    <s v="Tesseramento"/>
    <x v="0"/>
    <x v="4"/>
    <x v="0"/>
    <m/>
  </r>
  <r>
    <n v="217561"/>
    <x v="0"/>
    <x v="0"/>
    <x v="0"/>
    <x v="3"/>
    <x v="10"/>
    <x v="295"/>
    <x v="0"/>
    <x v="1"/>
    <s v="Tesseramento"/>
    <x v="0"/>
    <x v="4"/>
    <x v="0"/>
    <m/>
  </r>
  <r>
    <n v="189395"/>
    <x v="0"/>
    <x v="0"/>
    <x v="0"/>
    <x v="3"/>
    <x v="10"/>
    <x v="295"/>
    <x v="0"/>
    <x v="0"/>
    <s v="Tesseramento"/>
    <x v="0"/>
    <x v="0"/>
    <x v="0"/>
    <m/>
  </r>
  <r>
    <n v="145921"/>
    <x v="0"/>
    <x v="0"/>
    <x v="0"/>
    <x v="3"/>
    <x v="10"/>
    <x v="295"/>
    <x v="0"/>
    <x v="1"/>
    <s v="Tesseramento"/>
    <x v="0"/>
    <x v="4"/>
    <x v="0"/>
    <m/>
  </r>
  <r>
    <n v="204891"/>
    <x v="0"/>
    <x v="0"/>
    <x v="0"/>
    <x v="0"/>
    <x v="10"/>
    <x v="295"/>
    <x v="0"/>
    <x v="1"/>
    <s v="Tesseramento"/>
    <x v="0"/>
    <x v="3"/>
    <x v="0"/>
    <m/>
  </r>
  <r>
    <n v="232451"/>
    <x v="0"/>
    <x v="0"/>
    <x v="0"/>
    <x v="1"/>
    <x v="10"/>
    <x v="295"/>
    <x v="0"/>
    <x v="1"/>
    <s v="Tesseramento"/>
    <x v="0"/>
    <x v="3"/>
    <x v="0"/>
    <m/>
  </r>
  <r>
    <n v="212868"/>
    <x v="0"/>
    <x v="0"/>
    <x v="0"/>
    <x v="1"/>
    <x v="10"/>
    <x v="295"/>
    <x v="0"/>
    <x v="1"/>
    <s v="Tesseramento"/>
    <x v="0"/>
    <x v="4"/>
    <x v="0"/>
    <m/>
  </r>
  <r>
    <n v="136134"/>
    <x v="0"/>
    <x v="0"/>
    <x v="0"/>
    <x v="1"/>
    <x v="10"/>
    <x v="295"/>
    <x v="0"/>
    <x v="1"/>
    <s v="Tesseramento"/>
    <x v="0"/>
    <x v="4"/>
    <x v="0"/>
    <m/>
  </r>
  <r>
    <n v="232449"/>
    <x v="0"/>
    <x v="0"/>
    <x v="0"/>
    <x v="1"/>
    <x v="10"/>
    <x v="295"/>
    <x v="0"/>
    <x v="0"/>
    <s v="Tesseramento"/>
    <x v="0"/>
    <x v="0"/>
    <x v="0"/>
    <m/>
  </r>
  <r>
    <n v="225427"/>
    <x v="0"/>
    <x v="0"/>
    <x v="0"/>
    <x v="1"/>
    <x v="10"/>
    <x v="295"/>
    <x v="0"/>
    <x v="0"/>
    <s v="Tesseramento"/>
    <x v="0"/>
    <x v="0"/>
    <x v="0"/>
    <m/>
  </r>
  <r>
    <n v="225428"/>
    <x v="0"/>
    <x v="0"/>
    <x v="0"/>
    <x v="1"/>
    <x v="10"/>
    <x v="295"/>
    <x v="0"/>
    <x v="1"/>
    <s v="Tesseramento"/>
    <x v="0"/>
    <x v="3"/>
    <x v="0"/>
    <m/>
  </r>
  <r>
    <n v="232453"/>
    <x v="0"/>
    <x v="0"/>
    <x v="0"/>
    <x v="3"/>
    <x v="10"/>
    <x v="295"/>
    <x v="0"/>
    <x v="0"/>
    <s v="Tesseramento"/>
    <x v="0"/>
    <x v="4"/>
    <x v="0"/>
    <m/>
  </r>
  <r>
    <n v="232452"/>
    <x v="0"/>
    <x v="0"/>
    <x v="0"/>
    <x v="3"/>
    <x v="10"/>
    <x v="295"/>
    <x v="0"/>
    <x v="1"/>
    <s v="Tesseramento"/>
    <x v="0"/>
    <x v="4"/>
    <x v="0"/>
    <m/>
  </r>
  <r>
    <n v="208621"/>
    <x v="0"/>
    <x v="0"/>
    <x v="0"/>
    <x v="0"/>
    <x v="10"/>
    <x v="295"/>
    <x v="0"/>
    <x v="1"/>
    <s v="Tesseramento"/>
    <x v="0"/>
    <x v="4"/>
    <x v="0"/>
    <m/>
  </r>
  <r>
    <n v="17837"/>
    <x v="0"/>
    <x v="0"/>
    <x v="0"/>
    <x v="0"/>
    <x v="10"/>
    <x v="295"/>
    <x v="0"/>
    <x v="0"/>
    <s v="Tesseramento"/>
    <x v="0"/>
    <x v="0"/>
    <x v="0"/>
    <m/>
  </r>
  <r>
    <n v="232"/>
    <x v="0"/>
    <x v="0"/>
    <x v="0"/>
    <x v="0"/>
    <x v="7"/>
    <x v="191"/>
    <x v="0"/>
    <x v="0"/>
    <s v="Tesseramento"/>
    <x v="0"/>
    <x v="4"/>
    <x v="0"/>
    <m/>
  </r>
  <r>
    <n v="121725"/>
    <x v="0"/>
    <x v="0"/>
    <x v="0"/>
    <x v="0"/>
    <x v="10"/>
    <x v="295"/>
    <x v="0"/>
    <x v="1"/>
    <s v="Tesseramento"/>
    <x v="0"/>
    <x v="4"/>
    <x v="0"/>
    <m/>
  </r>
  <r>
    <n v="116261"/>
    <x v="0"/>
    <x v="0"/>
    <x v="0"/>
    <x v="0"/>
    <x v="10"/>
    <x v="295"/>
    <x v="0"/>
    <x v="1"/>
    <s v="Tesseramento"/>
    <x v="0"/>
    <x v="4"/>
    <x v="0"/>
    <m/>
  </r>
  <r>
    <n v="5890"/>
    <x v="0"/>
    <x v="0"/>
    <x v="0"/>
    <x v="0"/>
    <x v="7"/>
    <x v="150"/>
    <x v="0"/>
    <x v="1"/>
    <s v="Tesseramento"/>
    <x v="1"/>
    <x v="4"/>
    <x v="0"/>
    <m/>
  </r>
  <r>
    <n v="191651"/>
    <x v="0"/>
    <x v="0"/>
    <x v="0"/>
    <x v="1"/>
    <x v="10"/>
    <x v="295"/>
    <x v="0"/>
    <x v="0"/>
    <s v="Tesseramento"/>
    <x v="0"/>
    <x v="0"/>
    <x v="0"/>
    <m/>
  </r>
  <r>
    <n v="130273"/>
    <x v="0"/>
    <x v="0"/>
    <x v="0"/>
    <x v="3"/>
    <x v="10"/>
    <x v="295"/>
    <x v="0"/>
    <x v="0"/>
    <s v="Tesseramento"/>
    <x v="0"/>
    <x v="4"/>
    <x v="0"/>
    <m/>
  </r>
  <r>
    <n v="211248"/>
    <x v="0"/>
    <x v="0"/>
    <x v="0"/>
    <x v="1"/>
    <x v="10"/>
    <x v="295"/>
    <x v="0"/>
    <x v="1"/>
    <s v="Tesseramento"/>
    <x v="0"/>
    <x v="3"/>
    <x v="0"/>
    <m/>
  </r>
  <r>
    <n v="136445"/>
    <x v="0"/>
    <x v="0"/>
    <x v="0"/>
    <x v="1"/>
    <x v="10"/>
    <x v="295"/>
    <x v="0"/>
    <x v="0"/>
    <s v="Tesseramento"/>
    <x v="0"/>
    <x v="3"/>
    <x v="0"/>
    <m/>
  </r>
  <r>
    <n v="170941"/>
    <x v="0"/>
    <x v="0"/>
    <x v="0"/>
    <x v="3"/>
    <x v="10"/>
    <x v="295"/>
    <x v="0"/>
    <x v="1"/>
    <s v="Tesseramento"/>
    <x v="0"/>
    <x v="4"/>
    <x v="0"/>
    <m/>
  </r>
  <r>
    <n v="149223"/>
    <x v="0"/>
    <x v="0"/>
    <x v="0"/>
    <x v="3"/>
    <x v="10"/>
    <x v="295"/>
    <x v="0"/>
    <x v="1"/>
    <s v="Tesseramento"/>
    <x v="0"/>
    <x v="4"/>
    <x v="0"/>
    <m/>
  </r>
  <r>
    <n v="231474"/>
    <x v="1"/>
    <x v="0"/>
    <x v="0"/>
    <x v="3"/>
    <x v="10"/>
    <x v="295"/>
    <x v="0"/>
    <x v="0"/>
    <s v="Tesseramento"/>
    <x v="0"/>
    <x v="5"/>
    <x v="0"/>
    <m/>
  </r>
  <r>
    <n v="231473"/>
    <x v="0"/>
    <x v="0"/>
    <x v="0"/>
    <x v="3"/>
    <x v="10"/>
    <x v="295"/>
    <x v="0"/>
    <x v="0"/>
    <s v="Tesseramento"/>
    <x v="0"/>
    <x v="0"/>
    <x v="0"/>
    <m/>
  </r>
  <r>
    <n v="208622"/>
    <x v="0"/>
    <x v="0"/>
    <x v="0"/>
    <x v="0"/>
    <x v="10"/>
    <x v="295"/>
    <x v="0"/>
    <x v="0"/>
    <s v="Tesseramento"/>
    <x v="0"/>
    <x v="1"/>
    <x v="0"/>
    <m/>
  </r>
  <r>
    <n v="121728"/>
    <x v="0"/>
    <x v="0"/>
    <x v="0"/>
    <x v="0"/>
    <x v="10"/>
    <x v="295"/>
    <x v="0"/>
    <x v="1"/>
    <s v="Tesseramento"/>
    <x v="0"/>
    <x v="0"/>
    <x v="0"/>
    <m/>
  </r>
  <r>
    <n v="149224"/>
    <x v="0"/>
    <x v="0"/>
    <x v="0"/>
    <x v="3"/>
    <x v="10"/>
    <x v="295"/>
    <x v="0"/>
    <x v="0"/>
    <s v="Tesseramento"/>
    <x v="0"/>
    <x v="4"/>
    <x v="0"/>
    <m/>
  </r>
  <r>
    <n v="229877"/>
    <x v="1"/>
    <x v="0"/>
    <x v="0"/>
    <x v="3"/>
    <x v="10"/>
    <x v="295"/>
    <x v="0"/>
    <x v="1"/>
    <s v="Tesseramento"/>
    <x v="0"/>
    <x v="5"/>
    <x v="0"/>
    <m/>
  </r>
  <r>
    <n v="229876"/>
    <x v="1"/>
    <x v="0"/>
    <x v="0"/>
    <x v="3"/>
    <x v="10"/>
    <x v="295"/>
    <x v="0"/>
    <x v="1"/>
    <s v="Tesseramento"/>
    <x v="0"/>
    <x v="5"/>
    <x v="0"/>
    <m/>
  </r>
  <r>
    <n v="211851"/>
    <x v="0"/>
    <x v="0"/>
    <x v="0"/>
    <x v="1"/>
    <x v="10"/>
    <x v="295"/>
    <x v="0"/>
    <x v="1"/>
    <s v="Tesseramento"/>
    <x v="0"/>
    <x v="0"/>
    <x v="0"/>
    <m/>
  </r>
  <r>
    <n v="134673"/>
    <x v="0"/>
    <x v="0"/>
    <x v="0"/>
    <x v="1"/>
    <x v="10"/>
    <x v="295"/>
    <x v="0"/>
    <x v="0"/>
    <s v="Tesseramento"/>
    <x v="0"/>
    <x v="0"/>
    <x v="0"/>
    <m/>
  </r>
  <r>
    <n v="208623"/>
    <x v="0"/>
    <x v="0"/>
    <x v="0"/>
    <x v="0"/>
    <x v="10"/>
    <x v="295"/>
    <x v="0"/>
    <x v="0"/>
    <s v="Tesseramento"/>
    <x v="0"/>
    <x v="0"/>
    <x v="0"/>
    <m/>
  </r>
  <r>
    <n v="186445"/>
    <x v="0"/>
    <x v="0"/>
    <x v="0"/>
    <x v="0"/>
    <x v="10"/>
    <x v="295"/>
    <x v="0"/>
    <x v="0"/>
    <s v="Tesseramento"/>
    <x v="0"/>
    <x v="3"/>
    <x v="0"/>
    <m/>
  </r>
  <r>
    <n v="5889"/>
    <x v="0"/>
    <x v="0"/>
    <x v="0"/>
    <x v="0"/>
    <x v="7"/>
    <x v="150"/>
    <x v="0"/>
    <x v="1"/>
    <s v="Tesseramento"/>
    <x v="1"/>
    <x v="4"/>
    <x v="0"/>
    <m/>
  </r>
  <r>
    <n v="204729"/>
    <x v="0"/>
    <x v="0"/>
    <x v="0"/>
    <x v="0"/>
    <x v="7"/>
    <x v="191"/>
    <x v="0"/>
    <x v="0"/>
    <s v="Tesseramento"/>
    <x v="0"/>
    <x v="3"/>
    <x v="0"/>
    <m/>
  </r>
  <r>
    <n v="183797"/>
    <x v="0"/>
    <x v="0"/>
    <x v="0"/>
    <x v="2"/>
    <x v="7"/>
    <x v="150"/>
    <x v="0"/>
    <x v="0"/>
    <s v="Tesseramento"/>
    <x v="1"/>
    <x v="1"/>
    <x v="0"/>
    <m/>
  </r>
  <r>
    <n v="183796"/>
    <x v="0"/>
    <x v="0"/>
    <x v="0"/>
    <x v="2"/>
    <x v="7"/>
    <x v="150"/>
    <x v="0"/>
    <x v="0"/>
    <s v="Tesseramento"/>
    <x v="1"/>
    <x v="3"/>
    <x v="0"/>
    <m/>
  </r>
  <r>
    <n v="5902"/>
    <x v="0"/>
    <x v="0"/>
    <x v="0"/>
    <x v="0"/>
    <x v="7"/>
    <x v="150"/>
    <x v="0"/>
    <x v="0"/>
    <s v="Tesseramento"/>
    <x v="1"/>
    <x v="4"/>
    <x v="0"/>
    <m/>
  </r>
  <r>
    <n v="121695"/>
    <x v="0"/>
    <x v="0"/>
    <x v="0"/>
    <x v="0"/>
    <x v="7"/>
    <x v="150"/>
    <x v="0"/>
    <x v="0"/>
    <s v="Tesseramento"/>
    <x v="1"/>
    <x v="0"/>
    <x v="0"/>
    <m/>
  </r>
  <r>
    <n v="6558"/>
    <x v="0"/>
    <x v="0"/>
    <x v="0"/>
    <x v="0"/>
    <x v="7"/>
    <x v="150"/>
    <x v="0"/>
    <x v="1"/>
    <s v="Tesseramento"/>
    <x v="1"/>
    <x v="4"/>
    <x v="0"/>
    <m/>
  </r>
  <r>
    <n v="79255"/>
    <x v="0"/>
    <x v="0"/>
    <x v="0"/>
    <x v="2"/>
    <x v="7"/>
    <x v="150"/>
    <x v="0"/>
    <x v="0"/>
    <s v="Tesseramento"/>
    <x v="1"/>
    <x v="3"/>
    <x v="0"/>
    <m/>
  </r>
  <r>
    <n v="227530"/>
    <x v="0"/>
    <x v="0"/>
    <x v="0"/>
    <x v="2"/>
    <x v="7"/>
    <x v="150"/>
    <x v="0"/>
    <x v="1"/>
    <s v="Tesseramento"/>
    <x v="1"/>
    <x v="3"/>
    <x v="0"/>
    <m/>
  </r>
  <r>
    <n v="200093"/>
    <x v="0"/>
    <x v="0"/>
    <x v="0"/>
    <x v="1"/>
    <x v="4"/>
    <x v="101"/>
    <x v="0"/>
    <x v="1"/>
    <s v="Tesseramento"/>
    <x v="0"/>
    <x v="3"/>
    <x v="0"/>
    <m/>
  </r>
  <r>
    <n v="25667"/>
    <x v="0"/>
    <x v="0"/>
    <x v="0"/>
    <x v="0"/>
    <x v="7"/>
    <x v="150"/>
    <x v="0"/>
    <x v="1"/>
    <s v="Tesseramento"/>
    <x v="1"/>
    <x v="3"/>
    <x v="0"/>
    <m/>
  </r>
  <r>
    <n v="145555"/>
    <x v="0"/>
    <x v="0"/>
    <x v="0"/>
    <x v="0"/>
    <x v="7"/>
    <x v="51"/>
    <x v="0"/>
    <x v="0"/>
    <s v="Tesseramento"/>
    <x v="1"/>
    <x v="3"/>
    <x v="0"/>
    <m/>
  </r>
  <r>
    <n v="79256"/>
    <x v="0"/>
    <x v="0"/>
    <x v="0"/>
    <x v="2"/>
    <x v="7"/>
    <x v="150"/>
    <x v="0"/>
    <x v="1"/>
    <s v="Tesseramento"/>
    <x v="1"/>
    <x v="3"/>
    <x v="0"/>
    <m/>
  </r>
  <r>
    <n v="5910"/>
    <x v="0"/>
    <x v="0"/>
    <x v="0"/>
    <x v="0"/>
    <x v="7"/>
    <x v="150"/>
    <x v="0"/>
    <x v="0"/>
    <s v="Tesseramento"/>
    <x v="1"/>
    <x v="4"/>
    <x v="0"/>
    <m/>
  </r>
  <r>
    <n v="20672"/>
    <x v="0"/>
    <x v="0"/>
    <x v="0"/>
    <x v="0"/>
    <x v="7"/>
    <x v="51"/>
    <x v="0"/>
    <x v="1"/>
    <s v="Tesseramento"/>
    <x v="1"/>
    <x v="1"/>
    <x v="0"/>
    <m/>
  </r>
  <r>
    <n v="185543"/>
    <x v="0"/>
    <x v="0"/>
    <x v="0"/>
    <x v="0"/>
    <x v="7"/>
    <x v="150"/>
    <x v="0"/>
    <x v="1"/>
    <s v="Tesseramento"/>
    <x v="1"/>
    <x v="4"/>
    <x v="0"/>
    <m/>
  </r>
  <r>
    <n v="54328"/>
    <x v="0"/>
    <x v="0"/>
    <x v="0"/>
    <x v="0"/>
    <x v="7"/>
    <x v="150"/>
    <x v="0"/>
    <x v="0"/>
    <s v="Tesseramento"/>
    <x v="1"/>
    <x v="0"/>
    <x v="0"/>
    <m/>
  </r>
  <r>
    <n v="135280"/>
    <x v="0"/>
    <x v="0"/>
    <x v="0"/>
    <x v="0"/>
    <x v="7"/>
    <x v="150"/>
    <x v="0"/>
    <x v="1"/>
    <s v="Tesseramento"/>
    <x v="1"/>
    <x v="4"/>
    <x v="0"/>
    <m/>
  </r>
  <r>
    <n v="105712"/>
    <x v="0"/>
    <x v="0"/>
    <x v="0"/>
    <x v="0"/>
    <x v="7"/>
    <x v="51"/>
    <x v="0"/>
    <x v="1"/>
    <s v="Tesseramento"/>
    <x v="1"/>
    <x v="3"/>
    <x v="0"/>
    <m/>
  </r>
  <r>
    <n v="39339"/>
    <x v="0"/>
    <x v="0"/>
    <x v="0"/>
    <x v="0"/>
    <x v="7"/>
    <x v="150"/>
    <x v="0"/>
    <x v="1"/>
    <s v="Tesseramento"/>
    <x v="1"/>
    <x v="4"/>
    <x v="0"/>
    <m/>
  </r>
  <r>
    <n v="5932"/>
    <x v="0"/>
    <x v="0"/>
    <x v="0"/>
    <x v="0"/>
    <x v="7"/>
    <x v="150"/>
    <x v="0"/>
    <x v="0"/>
    <s v="Tesseramento"/>
    <x v="1"/>
    <x v="4"/>
    <x v="0"/>
    <m/>
  </r>
  <r>
    <n v="5933"/>
    <x v="0"/>
    <x v="0"/>
    <x v="0"/>
    <x v="0"/>
    <x v="7"/>
    <x v="150"/>
    <x v="0"/>
    <x v="0"/>
    <s v="Tesseramento"/>
    <x v="1"/>
    <x v="0"/>
    <x v="0"/>
    <m/>
  </r>
  <r>
    <n v="5935"/>
    <x v="0"/>
    <x v="0"/>
    <x v="0"/>
    <x v="0"/>
    <x v="7"/>
    <x v="150"/>
    <x v="0"/>
    <x v="0"/>
    <s v="Tesseramento"/>
    <x v="1"/>
    <x v="4"/>
    <x v="0"/>
    <m/>
  </r>
  <r>
    <n v="219391"/>
    <x v="0"/>
    <x v="0"/>
    <x v="0"/>
    <x v="0"/>
    <x v="7"/>
    <x v="150"/>
    <x v="0"/>
    <x v="0"/>
    <s v="Tesseramento"/>
    <x v="1"/>
    <x v="3"/>
    <x v="0"/>
    <m/>
  </r>
  <r>
    <n v="143179"/>
    <x v="0"/>
    <x v="0"/>
    <x v="0"/>
    <x v="0"/>
    <x v="7"/>
    <x v="150"/>
    <x v="0"/>
    <x v="1"/>
    <s v="Tesseramento"/>
    <x v="1"/>
    <x v="3"/>
    <x v="0"/>
    <m/>
  </r>
  <r>
    <n v="59859"/>
    <x v="0"/>
    <x v="0"/>
    <x v="0"/>
    <x v="0"/>
    <x v="1"/>
    <x v="26"/>
    <x v="0"/>
    <x v="0"/>
    <s v="Tesseramento"/>
    <x v="1"/>
    <x v="4"/>
    <x v="0"/>
    <m/>
  </r>
  <r>
    <n v="230041"/>
    <x v="1"/>
    <x v="0"/>
    <x v="0"/>
    <x v="2"/>
    <x v="11"/>
    <x v="363"/>
    <x v="0"/>
    <x v="0"/>
    <s v="Tesseramento"/>
    <x v="1"/>
    <x v="5"/>
    <x v="0"/>
    <m/>
  </r>
  <r>
    <n v="180054"/>
    <x v="0"/>
    <x v="0"/>
    <x v="0"/>
    <x v="0"/>
    <x v="4"/>
    <x v="101"/>
    <x v="0"/>
    <x v="1"/>
    <s v="Tesseramento"/>
    <x v="0"/>
    <x v="4"/>
    <x v="0"/>
    <m/>
  </r>
  <r>
    <n v="5937"/>
    <x v="0"/>
    <x v="0"/>
    <x v="0"/>
    <x v="0"/>
    <x v="7"/>
    <x v="150"/>
    <x v="0"/>
    <x v="0"/>
    <s v="Tesseramento"/>
    <x v="1"/>
    <x v="4"/>
    <x v="0"/>
    <m/>
  </r>
  <r>
    <n v="187233"/>
    <x v="0"/>
    <x v="0"/>
    <x v="0"/>
    <x v="0"/>
    <x v="7"/>
    <x v="150"/>
    <x v="0"/>
    <x v="0"/>
    <s v="Tesseramento"/>
    <x v="1"/>
    <x v="0"/>
    <x v="0"/>
    <m/>
  </r>
  <r>
    <n v="198284"/>
    <x v="0"/>
    <x v="0"/>
    <x v="0"/>
    <x v="0"/>
    <x v="4"/>
    <x v="101"/>
    <x v="0"/>
    <x v="0"/>
    <s v="Tesseramento"/>
    <x v="0"/>
    <x v="0"/>
    <x v="0"/>
    <m/>
  </r>
  <r>
    <n v="93493"/>
    <x v="0"/>
    <x v="0"/>
    <x v="0"/>
    <x v="2"/>
    <x v="7"/>
    <x v="150"/>
    <x v="0"/>
    <x v="1"/>
    <s v="Tesseramento"/>
    <x v="1"/>
    <x v="3"/>
    <x v="0"/>
    <m/>
  </r>
  <r>
    <n v="157866"/>
    <x v="0"/>
    <x v="0"/>
    <x v="0"/>
    <x v="0"/>
    <x v="4"/>
    <x v="318"/>
    <x v="0"/>
    <x v="0"/>
    <s v="Tesseramento"/>
    <x v="0"/>
    <x v="3"/>
    <x v="0"/>
    <m/>
  </r>
  <r>
    <n v="5931"/>
    <x v="0"/>
    <x v="0"/>
    <x v="0"/>
    <x v="0"/>
    <x v="7"/>
    <x v="150"/>
    <x v="0"/>
    <x v="1"/>
    <s v="Tesseramento"/>
    <x v="1"/>
    <x v="4"/>
    <x v="0"/>
    <m/>
  </r>
  <r>
    <n v="103681"/>
    <x v="0"/>
    <x v="0"/>
    <x v="0"/>
    <x v="0"/>
    <x v="7"/>
    <x v="150"/>
    <x v="0"/>
    <x v="1"/>
    <s v="Tesseramento"/>
    <x v="1"/>
    <x v="0"/>
    <x v="0"/>
    <m/>
  </r>
  <r>
    <n v="5936"/>
    <x v="0"/>
    <x v="0"/>
    <x v="0"/>
    <x v="0"/>
    <x v="7"/>
    <x v="150"/>
    <x v="0"/>
    <x v="1"/>
    <s v="Tesseramento"/>
    <x v="1"/>
    <x v="4"/>
    <x v="0"/>
    <m/>
  </r>
  <r>
    <n v="16676"/>
    <x v="0"/>
    <x v="0"/>
    <x v="0"/>
    <x v="0"/>
    <x v="7"/>
    <x v="150"/>
    <x v="0"/>
    <x v="1"/>
    <s v="Tesseramento"/>
    <x v="1"/>
    <x v="4"/>
    <x v="0"/>
    <m/>
  </r>
  <r>
    <n v="34062"/>
    <x v="0"/>
    <x v="0"/>
    <x v="0"/>
    <x v="1"/>
    <x v="11"/>
    <x v="363"/>
    <x v="0"/>
    <x v="0"/>
    <s v="Tesseramento"/>
    <x v="1"/>
    <x v="0"/>
    <x v="0"/>
    <m/>
  </r>
  <r>
    <n v="134655"/>
    <x v="0"/>
    <x v="0"/>
    <x v="0"/>
    <x v="0"/>
    <x v="11"/>
    <x v="363"/>
    <x v="0"/>
    <x v="0"/>
    <s v="Tesseramento"/>
    <x v="1"/>
    <x v="4"/>
    <x v="0"/>
    <m/>
  </r>
  <r>
    <n v="20767"/>
    <x v="0"/>
    <x v="0"/>
    <x v="0"/>
    <x v="0"/>
    <x v="11"/>
    <x v="363"/>
    <x v="0"/>
    <x v="0"/>
    <s v="Tesseramento"/>
    <x v="1"/>
    <x v="4"/>
    <x v="0"/>
    <m/>
  </r>
  <r>
    <n v="20769"/>
    <x v="0"/>
    <x v="0"/>
    <x v="0"/>
    <x v="0"/>
    <x v="11"/>
    <x v="363"/>
    <x v="0"/>
    <x v="0"/>
    <s v="Tesseramento"/>
    <x v="1"/>
    <x v="4"/>
    <x v="0"/>
    <m/>
  </r>
  <r>
    <n v="155171"/>
    <x v="0"/>
    <x v="0"/>
    <x v="0"/>
    <x v="1"/>
    <x v="1"/>
    <x v="178"/>
    <x v="0"/>
    <x v="1"/>
    <s v="Tesseramento"/>
    <x v="0"/>
    <x v="4"/>
    <x v="0"/>
    <m/>
  </r>
  <r>
    <n v="228095"/>
    <x v="0"/>
    <x v="1"/>
    <x v="0"/>
    <x v="1"/>
    <x v="1"/>
    <x v="178"/>
    <x v="0"/>
    <x v="1"/>
    <s v="Tesseramento"/>
    <x v="0"/>
    <x v="4"/>
    <x v="0"/>
    <m/>
  </r>
  <r>
    <n v="115162"/>
    <x v="0"/>
    <x v="0"/>
    <x v="0"/>
    <x v="0"/>
    <x v="11"/>
    <x v="363"/>
    <x v="0"/>
    <x v="0"/>
    <s v="Tesseramento"/>
    <x v="1"/>
    <x v="1"/>
    <x v="0"/>
    <m/>
  </r>
  <r>
    <n v="98097"/>
    <x v="0"/>
    <x v="0"/>
    <x v="0"/>
    <x v="0"/>
    <x v="4"/>
    <x v="101"/>
    <x v="0"/>
    <x v="0"/>
    <s v="Tesseramento"/>
    <x v="0"/>
    <x v="3"/>
    <x v="0"/>
    <m/>
  </r>
  <r>
    <n v="177323"/>
    <x v="0"/>
    <x v="0"/>
    <x v="0"/>
    <x v="0"/>
    <x v="7"/>
    <x v="150"/>
    <x v="0"/>
    <x v="0"/>
    <s v="Tesseramento"/>
    <x v="1"/>
    <x v="4"/>
    <x v="0"/>
    <m/>
  </r>
  <r>
    <n v="101598"/>
    <x v="0"/>
    <x v="0"/>
    <x v="0"/>
    <x v="0"/>
    <x v="7"/>
    <x v="150"/>
    <x v="0"/>
    <x v="0"/>
    <s v="Tesseramento"/>
    <x v="1"/>
    <x v="0"/>
    <x v="0"/>
    <m/>
  </r>
  <r>
    <n v="5945"/>
    <x v="0"/>
    <x v="0"/>
    <x v="0"/>
    <x v="0"/>
    <x v="7"/>
    <x v="150"/>
    <x v="0"/>
    <x v="0"/>
    <s v="Tesseramento"/>
    <x v="1"/>
    <x v="4"/>
    <x v="0"/>
    <m/>
  </r>
  <r>
    <n v="5942"/>
    <x v="0"/>
    <x v="0"/>
    <x v="0"/>
    <x v="0"/>
    <x v="7"/>
    <x v="150"/>
    <x v="0"/>
    <x v="0"/>
    <s v="Tesseramento"/>
    <x v="1"/>
    <x v="0"/>
    <x v="0"/>
    <m/>
  </r>
  <r>
    <n v="20770"/>
    <x v="0"/>
    <x v="0"/>
    <x v="0"/>
    <x v="0"/>
    <x v="11"/>
    <x v="363"/>
    <x v="0"/>
    <x v="1"/>
    <s v="Tesseramento"/>
    <x v="1"/>
    <x v="4"/>
    <x v="0"/>
    <m/>
  </r>
  <r>
    <n v="5940"/>
    <x v="0"/>
    <x v="0"/>
    <x v="0"/>
    <x v="0"/>
    <x v="7"/>
    <x v="150"/>
    <x v="0"/>
    <x v="1"/>
    <s v="Tesseramento"/>
    <x v="1"/>
    <x v="0"/>
    <x v="0"/>
    <m/>
  </r>
  <r>
    <n v="5941"/>
    <x v="0"/>
    <x v="0"/>
    <x v="0"/>
    <x v="0"/>
    <x v="7"/>
    <x v="150"/>
    <x v="0"/>
    <x v="0"/>
    <s v="Tesseramento"/>
    <x v="1"/>
    <x v="4"/>
    <x v="0"/>
    <m/>
  </r>
  <r>
    <n v="5948"/>
    <x v="0"/>
    <x v="0"/>
    <x v="0"/>
    <x v="0"/>
    <x v="7"/>
    <x v="150"/>
    <x v="0"/>
    <x v="0"/>
    <s v="Tesseramento"/>
    <x v="1"/>
    <x v="4"/>
    <x v="0"/>
    <m/>
  </r>
  <r>
    <n v="20776"/>
    <x v="0"/>
    <x v="0"/>
    <x v="0"/>
    <x v="0"/>
    <x v="11"/>
    <x v="363"/>
    <x v="0"/>
    <x v="0"/>
    <s v="Tesseramento"/>
    <x v="1"/>
    <x v="3"/>
    <x v="0"/>
    <m/>
  </r>
  <r>
    <n v="66165"/>
    <x v="0"/>
    <x v="0"/>
    <x v="0"/>
    <x v="5"/>
    <x v="7"/>
    <x v="150"/>
    <x v="0"/>
    <x v="0"/>
    <s v="Tesseramento"/>
    <x v="1"/>
    <x v="0"/>
    <x v="0"/>
    <m/>
  </r>
  <r>
    <n v="20772"/>
    <x v="0"/>
    <x v="0"/>
    <x v="0"/>
    <x v="1"/>
    <x v="11"/>
    <x v="363"/>
    <x v="0"/>
    <x v="0"/>
    <s v="Tesseramento"/>
    <x v="1"/>
    <x v="0"/>
    <x v="0"/>
    <m/>
  </r>
  <r>
    <n v="20777"/>
    <x v="0"/>
    <x v="0"/>
    <x v="0"/>
    <x v="0"/>
    <x v="11"/>
    <x v="363"/>
    <x v="0"/>
    <x v="0"/>
    <s v="Tesseramento"/>
    <x v="1"/>
    <x v="4"/>
    <x v="0"/>
    <m/>
  </r>
  <r>
    <n v="166595"/>
    <x v="0"/>
    <x v="0"/>
    <x v="0"/>
    <x v="0"/>
    <x v="11"/>
    <x v="363"/>
    <x v="0"/>
    <x v="0"/>
    <s v="Tesseramento"/>
    <x v="1"/>
    <x v="3"/>
    <x v="0"/>
    <m/>
  </r>
  <r>
    <n v="88636"/>
    <x v="0"/>
    <x v="0"/>
    <x v="0"/>
    <x v="2"/>
    <x v="7"/>
    <x v="150"/>
    <x v="0"/>
    <x v="1"/>
    <s v="Tesseramento"/>
    <x v="1"/>
    <x v="0"/>
    <x v="0"/>
    <m/>
  </r>
  <r>
    <n v="20782"/>
    <x v="0"/>
    <x v="0"/>
    <x v="0"/>
    <x v="0"/>
    <x v="11"/>
    <x v="363"/>
    <x v="0"/>
    <x v="0"/>
    <s v="Tesseramento"/>
    <x v="1"/>
    <x v="4"/>
    <x v="0"/>
    <m/>
  </r>
  <r>
    <n v="132753"/>
    <x v="0"/>
    <x v="0"/>
    <x v="0"/>
    <x v="0"/>
    <x v="11"/>
    <x v="363"/>
    <x v="0"/>
    <x v="0"/>
    <s v="Tesseramento"/>
    <x v="1"/>
    <x v="3"/>
    <x v="0"/>
    <m/>
  </r>
  <r>
    <n v="146334"/>
    <x v="0"/>
    <x v="0"/>
    <x v="0"/>
    <x v="0"/>
    <x v="4"/>
    <x v="110"/>
    <x v="0"/>
    <x v="1"/>
    <s v="Tesseramento"/>
    <x v="1"/>
    <x v="4"/>
    <x v="0"/>
    <m/>
  </r>
  <r>
    <n v="5939"/>
    <x v="0"/>
    <x v="0"/>
    <x v="0"/>
    <x v="0"/>
    <x v="7"/>
    <x v="150"/>
    <x v="0"/>
    <x v="1"/>
    <s v="Tesseramento"/>
    <x v="1"/>
    <x v="4"/>
    <x v="0"/>
    <m/>
  </r>
  <r>
    <n v="94722"/>
    <x v="0"/>
    <x v="0"/>
    <x v="0"/>
    <x v="0"/>
    <x v="11"/>
    <x v="363"/>
    <x v="0"/>
    <x v="0"/>
    <s v="Tesseramento"/>
    <x v="1"/>
    <x v="4"/>
    <x v="0"/>
    <m/>
  </r>
  <r>
    <n v="90523"/>
    <x v="0"/>
    <x v="0"/>
    <x v="0"/>
    <x v="0"/>
    <x v="4"/>
    <x v="110"/>
    <x v="0"/>
    <x v="0"/>
    <s v="Tesseramento"/>
    <x v="1"/>
    <x v="4"/>
    <x v="0"/>
    <m/>
  </r>
  <r>
    <n v="68354"/>
    <x v="0"/>
    <x v="0"/>
    <x v="0"/>
    <x v="0"/>
    <x v="11"/>
    <x v="363"/>
    <x v="0"/>
    <x v="0"/>
    <s v="Tesseramento"/>
    <x v="1"/>
    <x v="4"/>
    <x v="0"/>
    <m/>
  </r>
  <r>
    <n v="130931"/>
    <x v="0"/>
    <x v="0"/>
    <x v="0"/>
    <x v="0"/>
    <x v="11"/>
    <x v="363"/>
    <x v="0"/>
    <x v="1"/>
    <s v="Tesseramento"/>
    <x v="1"/>
    <x v="0"/>
    <x v="0"/>
    <m/>
  </r>
  <r>
    <n v="84901"/>
    <x v="0"/>
    <x v="0"/>
    <x v="0"/>
    <x v="0"/>
    <x v="4"/>
    <x v="110"/>
    <x v="0"/>
    <x v="0"/>
    <s v="Tesseramento"/>
    <x v="1"/>
    <x v="3"/>
    <x v="0"/>
    <m/>
  </r>
  <r>
    <n v="208682"/>
    <x v="0"/>
    <x v="0"/>
    <x v="0"/>
    <x v="1"/>
    <x v="7"/>
    <x v="150"/>
    <x v="0"/>
    <x v="0"/>
    <s v="Tesseramento"/>
    <x v="1"/>
    <x v="4"/>
    <x v="0"/>
    <m/>
  </r>
  <r>
    <n v="128783"/>
    <x v="0"/>
    <x v="0"/>
    <x v="0"/>
    <x v="0"/>
    <x v="7"/>
    <x v="150"/>
    <x v="0"/>
    <x v="0"/>
    <s v="Tesseramento"/>
    <x v="1"/>
    <x v="0"/>
    <x v="0"/>
    <m/>
  </r>
  <r>
    <n v="5951"/>
    <x v="0"/>
    <x v="0"/>
    <x v="0"/>
    <x v="2"/>
    <x v="7"/>
    <x v="150"/>
    <x v="0"/>
    <x v="0"/>
    <s v="Tesseramento"/>
    <x v="1"/>
    <x v="0"/>
    <x v="0"/>
    <m/>
  </r>
  <r>
    <n v="136630"/>
    <x v="0"/>
    <x v="0"/>
    <x v="0"/>
    <x v="3"/>
    <x v="11"/>
    <x v="363"/>
    <x v="0"/>
    <x v="0"/>
    <s v="Tesseramento"/>
    <x v="1"/>
    <x v="1"/>
    <x v="0"/>
    <m/>
  </r>
  <r>
    <n v="5956"/>
    <x v="0"/>
    <x v="0"/>
    <x v="0"/>
    <x v="2"/>
    <x v="7"/>
    <x v="150"/>
    <x v="0"/>
    <x v="0"/>
    <s v="Tesseramento"/>
    <x v="1"/>
    <x v="4"/>
    <x v="0"/>
    <m/>
  </r>
  <r>
    <n v="136629"/>
    <x v="0"/>
    <x v="0"/>
    <x v="0"/>
    <x v="3"/>
    <x v="11"/>
    <x v="363"/>
    <x v="0"/>
    <x v="0"/>
    <s v="Tesseramento"/>
    <x v="1"/>
    <x v="1"/>
    <x v="0"/>
    <m/>
  </r>
  <r>
    <n v="20789"/>
    <x v="0"/>
    <x v="0"/>
    <x v="0"/>
    <x v="0"/>
    <x v="11"/>
    <x v="363"/>
    <x v="0"/>
    <x v="0"/>
    <s v="Tesseramento"/>
    <x v="1"/>
    <x v="4"/>
    <x v="0"/>
    <m/>
  </r>
  <r>
    <n v="149408"/>
    <x v="0"/>
    <x v="0"/>
    <x v="0"/>
    <x v="0"/>
    <x v="7"/>
    <x v="150"/>
    <x v="0"/>
    <x v="0"/>
    <s v="Tesseramento"/>
    <x v="1"/>
    <x v="3"/>
    <x v="0"/>
    <m/>
  </r>
  <r>
    <n v="165777"/>
    <x v="0"/>
    <x v="0"/>
    <x v="0"/>
    <x v="0"/>
    <x v="11"/>
    <x v="363"/>
    <x v="0"/>
    <x v="1"/>
    <s v="Tesseramento"/>
    <x v="1"/>
    <x v="0"/>
    <x v="0"/>
    <m/>
  </r>
  <r>
    <n v="105058"/>
    <x v="0"/>
    <x v="0"/>
    <x v="0"/>
    <x v="0"/>
    <x v="4"/>
    <x v="110"/>
    <x v="0"/>
    <x v="0"/>
    <s v="Tesseramento"/>
    <x v="1"/>
    <x v="3"/>
    <x v="0"/>
    <m/>
  </r>
  <r>
    <n v="210225"/>
    <x v="0"/>
    <x v="0"/>
    <x v="0"/>
    <x v="2"/>
    <x v="11"/>
    <x v="363"/>
    <x v="0"/>
    <x v="1"/>
    <s v="Tesseramento"/>
    <x v="1"/>
    <x v="1"/>
    <x v="0"/>
    <m/>
  </r>
  <r>
    <n v="187009"/>
    <x v="0"/>
    <x v="0"/>
    <x v="0"/>
    <x v="0"/>
    <x v="4"/>
    <x v="101"/>
    <x v="0"/>
    <x v="0"/>
    <s v="Tesseramento"/>
    <x v="0"/>
    <x v="4"/>
    <x v="0"/>
    <m/>
  </r>
  <r>
    <n v="20790"/>
    <x v="0"/>
    <x v="0"/>
    <x v="0"/>
    <x v="0"/>
    <x v="11"/>
    <x v="363"/>
    <x v="0"/>
    <x v="0"/>
    <s v="Tesseramento"/>
    <x v="1"/>
    <x v="4"/>
    <x v="0"/>
    <m/>
  </r>
  <r>
    <n v="151127"/>
    <x v="0"/>
    <x v="0"/>
    <x v="0"/>
    <x v="0"/>
    <x v="11"/>
    <x v="363"/>
    <x v="0"/>
    <x v="1"/>
    <s v="Tesseramento"/>
    <x v="1"/>
    <x v="4"/>
    <x v="0"/>
    <m/>
  </r>
  <r>
    <n v="20791"/>
    <x v="0"/>
    <x v="0"/>
    <x v="0"/>
    <x v="0"/>
    <x v="11"/>
    <x v="363"/>
    <x v="0"/>
    <x v="0"/>
    <s v="Tesseramento"/>
    <x v="1"/>
    <x v="4"/>
    <x v="0"/>
    <m/>
  </r>
  <r>
    <n v="20793"/>
    <x v="0"/>
    <x v="0"/>
    <x v="0"/>
    <x v="0"/>
    <x v="11"/>
    <x v="363"/>
    <x v="0"/>
    <x v="1"/>
    <s v="Tesseramento"/>
    <x v="1"/>
    <x v="4"/>
    <x v="0"/>
    <m/>
  </r>
  <r>
    <n v="137199"/>
    <x v="0"/>
    <x v="0"/>
    <x v="0"/>
    <x v="0"/>
    <x v="4"/>
    <x v="110"/>
    <x v="0"/>
    <x v="0"/>
    <s v="Tesseramento"/>
    <x v="1"/>
    <x v="4"/>
    <x v="0"/>
    <m/>
  </r>
  <r>
    <n v="72845"/>
    <x v="0"/>
    <x v="0"/>
    <x v="0"/>
    <x v="0"/>
    <x v="11"/>
    <x v="363"/>
    <x v="0"/>
    <x v="0"/>
    <s v="Tesseramento"/>
    <x v="1"/>
    <x v="4"/>
    <x v="0"/>
    <m/>
  </r>
  <r>
    <n v="206940"/>
    <x v="1"/>
    <x v="0"/>
    <x v="0"/>
    <x v="1"/>
    <x v="4"/>
    <x v="101"/>
    <x v="0"/>
    <x v="1"/>
    <s v="Tesseramento"/>
    <x v="0"/>
    <x v="6"/>
    <x v="0"/>
    <m/>
  </r>
  <r>
    <n v="227792"/>
    <x v="1"/>
    <x v="0"/>
    <x v="0"/>
    <x v="3"/>
    <x v="4"/>
    <x v="101"/>
    <x v="0"/>
    <x v="0"/>
    <s v="Tesseramento"/>
    <x v="0"/>
    <x v="5"/>
    <x v="0"/>
    <m/>
  </r>
  <r>
    <n v="160107"/>
    <x v="0"/>
    <x v="0"/>
    <x v="0"/>
    <x v="0"/>
    <x v="11"/>
    <x v="363"/>
    <x v="0"/>
    <x v="0"/>
    <s v="Tesseramento"/>
    <x v="1"/>
    <x v="0"/>
    <x v="0"/>
    <m/>
  </r>
  <r>
    <n v="93363"/>
    <x v="0"/>
    <x v="0"/>
    <x v="0"/>
    <x v="0"/>
    <x v="4"/>
    <x v="110"/>
    <x v="0"/>
    <x v="0"/>
    <s v="Tesseramento"/>
    <x v="1"/>
    <x v="3"/>
    <x v="0"/>
    <m/>
  </r>
  <r>
    <n v="23359"/>
    <x v="0"/>
    <x v="0"/>
    <x v="0"/>
    <x v="1"/>
    <x v="7"/>
    <x v="150"/>
    <x v="0"/>
    <x v="1"/>
    <s v="Tesseramento"/>
    <x v="1"/>
    <x v="4"/>
    <x v="0"/>
    <m/>
  </r>
  <r>
    <n v="75513"/>
    <x v="0"/>
    <x v="0"/>
    <x v="0"/>
    <x v="0"/>
    <x v="7"/>
    <x v="150"/>
    <x v="0"/>
    <x v="0"/>
    <s v="Tesseramento"/>
    <x v="1"/>
    <x v="3"/>
    <x v="0"/>
    <m/>
  </r>
  <r>
    <n v="24862"/>
    <x v="0"/>
    <x v="0"/>
    <x v="0"/>
    <x v="0"/>
    <x v="7"/>
    <x v="150"/>
    <x v="0"/>
    <x v="1"/>
    <s v="Tesseramento"/>
    <x v="1"/>
    <x v="4"/>
    <x v="0"/>
    <m/>
  </r>
  <r>
    <n v="5962"/>
    <x v="0"/>
    <x v="0"/>
    <x v="0"/>
    <x v="0"/>
    <x v="7"/>
    <x v="150"/>
    <x v="0"/>
    <x v="1"/>
    <s v="Tesseramento"/>
    <x v="1"/>
    <x v="0"/>
    <x v="0"/>
    <m/>
  </r>
  <r>
    <n v="5037"/>
    <x v="0"/>
    <x v="0"/>
    <x v="0"/>
    <x v="0"/>
    <x v="7"/>
    <x v="150"/>
    <x v="0"/>
    <x v="0"/>
    <s v="Tesseramento"/>
    <x v="1"/>
    <x v="4"/>
    <x v="0"/>
    <m/>
  </r>
  <r>
    <n v="44819"/>
    <x v="0"/>
    <x v="0"/>
    <x v="0"/>
    <x v="0"/>
    <x v="7"/>
    <x v="150"/>
    <x v="0"/>
    <x v="1"/>
    <s v="Tesseramento"/>
    <x v="1"/>
    <x v="4"/>
    <x v="0"/>
    <m/>
  </r>
  <r>
    <n v="174550"/>
    <x v="0"/>
    <x v="0"/>
    <x v="0"/>
    <x v="2"/>
    <x v="7"/>
    <x v="150"/>
    <x v="0"/>
    <x v="1"/>
    <s v="Tesseramento"/>
    <x v="1"/>
    <x v="0"/>
    <x v="0"/>
    <m/>
  </r>
  <r>
    <n v="90541"/>
    <x v="0"/>
    <x v="0"/>
    <x v="0"/>
    <x v="0"/>
    <x v="4"/>
    <x v="110"/>
    <x v="0"/>
    <x v="1"/>
    <s v="Tesseramento"/>
    <x v="1"/>
    <x v="4"/>
    <x v="0"/>
    <m/>
  </r>
  <r>
    <n v="5038"/>
    <x v="0"/>
    <x v="0"/>
    <x v="0"/>
    <x v="0"/>
    <x v="7"/>
    <x v="150"/>
    <x v="0"/>
    <x v="1"/>
    <s v="Tesseramento"/>
    <x v="1"/>
    <x v="4"/>
    <x v="0"/>
    <m/>
  </r>
  <r>
    <n v="82466"/>
    <x v="0"/>
    <x v="0"/>
    <x v="0"/>
    <x v="0"/>
    <x v="4"/>
    <x v="110"/>
    <x v="0"/>
    <x v="1"/>
    <s v="Tesseramento"/>
    <x v="1"/>
    <x v="4"/>
    <x v="0"/>
    <m/>
  </r>
  <r>
    <n v="185016"/>
    <x v="0"/>
    <x v="0"/>
    <x v="0"/>
    <x v="0"/>
    <x v="7"/>
    <x v="150"/>
    <x v="0"/>
    <x v="0"/>
    <s v="Tesseramento"/>
    <x v="1"/>
    <x v="3"/>
    <x v="0"/>
    <m/>
  </r>
  <r>
    <n v="138771"/>
    <x v="0"/>
    <x v="0"/>
    <x v="0"/>
    <x v="0"/>
    <x v="7"/>
    <x v="150"/>
    <x v="0"/>
    <x v="0"/>
    <s v="Tesseramento"/>
    <x v="1"/>
    <x v="0"/>
    <x v="0"/>
    <m/>
  </r>
  <r>
    <n v="107101"/>
    <x v="0"/>
    <x v="0"/>
    <x v="0"/>
    <x v="0"/>
    <x v="7"/>
    <x v="150"/>
    <x v="0"/>
    <x v="1"/>
    <s v="Tesseramento"/>
    <x v="1"/>
    <x v="4"/>
    <x v="0"/>
    <m/>
  </r>
  <r>
    <n v="164924"/>
    <x v="0"/>
    <x v="0"/>
    <x v="0"/>
    <x v="0"/>
    <x v="4"/>
    <x v="110"/>
    <x v="0"/>
    <x v="0"/>
    <s v="Tesseramento"/>
    <x v="1"/>
    <x v="3"/>
    <x v="0"/>
    <m/>
  </r>
  <r>
    <n v="107102"/>
    <x v="0"/>
    <x v="0"/>
    <x v="0"/>
    <x v="0"/>
    <x v="7"/>
    <x v="150"/>
    <x v="0"/>
    <x v="0"/>
    <s v="Tesseramento"/>
    <x v="1"/>
    <x v="4"/>
    <x v="0"/>
    <m/>
  </r>
  <r>
    <n v="226782"/>
    <x v="0"/>
    <x v="0"/>
    <x v="0"/>
    <x v="2"/>
    <x v="11"/>
    <x v="365"/>
    <x v="0"/>
    <x v="0"/>
    <s v="Tesseramento"/>
    <x v="1"/>
    <x v="0"/>
    <x v="0"/>
    <m/>
  </r>
  <r>
    <n v="217342"/>
    <x v="1"/>
    <x v="0"/>
    <x v="0"/>
    <x v="0"/>
    <x v="4"/>
    <x v="110"/>
    <x v="0"/>
    <x v="0"/>
    <s v="Tesseramento"/>
    <x v="1"/>
    <x v="5"/>
    <x v="0"/>
    <s v="B"/>
  </r>
  <r>
    <n v="146255"/>
    <x v="0"/>
    <x v="0"/>
    <x v="0"/>
    <x v="0"/>
    <x v="7"/>
    <x v="150"/>
    <x v="0"/>
    <x v="0"/>
    <s v="Tesseramento"/>
    <x v="1"/>
    <x v="0"/>
    <x v="0"/>
    <m/>
  </r>
  <r>
    <n v="88633"/>
    <x v="0"/>
    <x v="0"/>
    <x v="0"/>
    <x v="0"/>
    <x v="7"/>
    <x v="150"/>
    <x v="0"/>
    <x v="0"/>
    <s v="Tesseramento"/>
    <x v="1"/>
    <x v="0"/>
    <x v="0"/>
    <m/>
  </r>
  <r>
    <n v="5973"/>
    <x v="0"/>
    <x v="0"/>
    <x v="0"/>
    <x v="0"/>
    <x v="7"/>
    <x v="150"/>
    <x v="0"/>
    <x v="0"/>
    <s v="Tesseramento"/>
    <x v="1"/>
    <x v="0"/>
    <x v="0"/>
    <m/>
  </r>
  <r>
    <n v="6627"/>
    <x v="0"/>
    <x v="0"/>
    <x v="0"/>
    <x v="2"/>
    <x v="7"/>
    <x v="150"/>
    <x v="0"/>
    <x v="1"/>
    <s v="Tesseramento"/>
    <x v="1"/>
    <x v="4"/>
    <x v="0"/>
    <m/>
  </r>
  <r>
    <n v="5977"/>
    <x v="0"/>
    <x v="0"/>
    <x v="0"/>
    <x v="4"/>
    <x v="7"/>
    <x v="150"/>
    <x v="0"/>
    <x v="0"/>
    <s v="Tesseramento"/>
    <x v="1"/>
    <x v="4"/>
    <x v="0"/>
    <m/>
  </r>
  <r>
    <n v="212461"/>
    <x v="0"/>
    <x v="0"/>
    <x v="0"/>
    <x v="0"/>
    <x v="1"/>
    <x v="239"/>
    <x v="0"/>
    <x v="0"/>
    <s v="Tesseramento"/>
    <x v="1"/>
    <x v="0"/>
    <x v="0"/>
    <m/>
  </r>
  <r>
    <n v="179234"/>
    <x v="1"/>
    <x v="0"/>
    <x v="0"/>
    <x v="0"/>
    <x v="1"/>
    <x v="239"/>
    <x v="0"/>
    <x v="0"/>
    <s v="Tesseramento"/>
    <x v="1"/>
    <x v="5"/>
    <x v="0"/>
    <m/>
  </r>
  <r>
    <n v="87347"/>
    <x v="0"/>
    <x v="0"/>
    <x v="0"/>
    <x v="0"/>
    <x v="1"/>
    <x v="239"/>
    <x v="0"/>
    <x v="1"/>
    <s v="Tesseramento"/>
    <x v="1"/>
    <x v="4"/>
    <x v="0"/>
    <m/>
  </r>
  <r>
    <n v="73856"/>
    <x v="0"/>
    <x v="0"/>
    <x v="0"/>
    <x v="1"/>
    <x v="4"/>
    <x v="101"/>
    <x v="0"/>
    <x v="0"/>
    <s v="Tesseramento"/>
    <x v="0"/>
    <x v="4"/>
    <x v="0"/>
    <m/>
  </r>
  <r>
    <n v="18121"/>
    <x v="0"/>
    <x v="0"/>
    <x v="0"/>
    <x v="0"/>
    <x v="4"/>
    <x v="101"/>
    <x v="0"/>
    <x v="0"/>
    <s v="Tesseramento"/>
    <x v="0"/>
    <x v="4"/>
    <x v="0"/>
    <m/>
  </r>
  <r>
    <n v="229911"/>
    <x v="0"/>
    <x v="0"/>
    <x v="0"/>
    <x v="3"/>
    <x v="4"/>
    <x v="101"/>
    <x v="0"/>
    <x v="0"/>
    <s v="Tesseramento"/>
    <x v="0"/>
    <x v="0"/>
    <x v="0"/>
    <m/>
  </r>
  <r>
    <n v="62912"/>
    <x v="0"/>
    <x v="0"/>
    <x v="0"/>
    <x v="0"/>
    <x v="1"/>
    <x v="239"/>
    <x v="0"/>
    <x v="1"/>
    <s v="Tesseramento"/>
    <x v="1"/>
    <x v="4"/>
    <x v="0"/>
    <m/>
  </r>
  <r>
    <n v="106277"/>
    <x v="0"/>
    <x v="0"/>
    <x v="0"/>
    <x v="0"/>
    <x v="7"/>
    <x v="15"/>
    <x v="0"/>
    <x v="0"/>
    <s v="Tesseramento"/>
    <x v="2"/>
    <x v="4"/>
    <x v="0"/>
    <m/>
  </r>
  <r>
    <n v="15655"/>
    <x v="0"/>
    <x v="0"/>
    <x v="0"/>
    <x v="0"/>
    <x v="1"/>
    <x v="239"/>
    <x v="0"/>
    <x v="0"/>
    <s v="Tesseramento"/>
    <x v="1"/>
    <x v="0"/>
    <x v="0"/>
    <m/>
  </r>
  <r>
    <n v="13259"/>
    <x v="0"/>
    <x v="0"/>
    <x v="0"/>
    <x v="0"/>
    <x v="7"/>
    <x v="150"/>
    <x v="0"/>
    <x v="1"/>
    <s v="Tesseramento"/>
    <x v="1"/>
    <x v="4"/>
    <x v="0"/>
    <m/>
  </r>
  <r>
    <n v="5980"/>
    <x v="0"/>
    <x v="0"/>
    <x v="0"/>
    <x v="0"/>
    <x v="7"/>
    <x v="150"/>
    <x v="0"/>
    <x v="0"/>
    <s v="Tesseramento"/>
    <x v="1"/>
    <x v="4"/>
    <x v="0"/>
    <m/>
  </r>
  <r>
    <n v="190616"/>
    <x v="1"/>
    <x v="0"/>
    <x v="0"/>
    <x v="0"/>
    <x v="1"/>
    <x v="239"/>
    <x v="0"/>
    <x v="0"/>
    <s v="Tesseramento"/>
    <x v="1"/>
    <x v="5"/>
    <x v="0"/>
    <s v="B"/>
  </r>
  <r>
    <n v="125387"/>
    <x v="0"/>
    <x v="0"/>
    <x v="0"/>
    <x v="2"/>
    <x v="7"/>
    <x v="150"/>
    <x v="0"/>
    <x v="0"/>
    <s v="Tesseramento"/>
    <x v="1"/>
    <x v="0"/>
    <x v="0"/>
    <m/>
  </r>
  <r>
    <n v="57287"/>
    <x v="0"/>
    <x v="0"/>
    <x v="0"/>
    <x v="0"/>
    <x v="7"/>
    <x v="150"/>
    <x v="0"/>
    <x v="0"/>
    <s v="Tesseramento"/>
    <x v="1"/>
    <x v="0"/>
    <x v="0"/>
    <m/>
  </r>
  <r>
    <n v="183756"/>
    <x v="0"/>
    <x v="0"/>
    <x v="0"/>
    <x v="0"/>
    <x v="7"/>
    <x v="15"/>
    <x v="0"/>
    <x v="0"/>
    <s v="Tesseramento"/>
    <x v="2"/>
    <x v="3"/>
    <x v="0"/>
    <m/>
  </r>
  <r>
    <n v="6576"/>
    <x v="0"/>
    <x v="0"/>
    <x v="0"/>
    <x v="2"/>
    <x v="7"/>
    <x v="150"/>
    <x v="0"/>
    <x v="1"/>
    <s v="Tesseramento"/>
    <x v="1"/>
    <x v="4"/>
    <x v="0"/>
    <m/>
  </r>
  <r>
    <n v="50093"/>
    <x v="0"/>
    <x v="0"/>
    <x v="0"/>
    <x v="0"/>
    <x v="7"/>
    <x v="150"/>
    <x v="0"/>
    <x v="0"/>
    <s v="Tesseramento"/>
    <x v="1"/>
    <x v="3"/>
    <x v="0"/>
    <m/>
  </r>
  <r>
    <n v="118315"/>
    <x v="0"/>
    <x v="0"/>
    <x v="0"/>
    <x v="0"/>
    <x v="7"/>
    <x v="150"/>
    <x v="0"/>
    <x v="0"/>
    <s v="Tesseramento"/>
    <x v="1"/>
    <x v="3"/>
    <x v="0"/>
    <m/>
  </r>
  <r>
    <n v="233141"/>
    <x v="1"/>
    <x v="0"/>
    <x v="0"/>
    <x v="1"/>
    <x v="1"/>
    <x v="239"/>
    <x v="0"/>
    <x v="1"/>
    <s v="Tesseramento"/>
    <x v="1"/>
    <x v="5"/>
    <x v="0"/>
    <m/>
  </r>
  <r>
    <n v="165597"/>
    <x v="0"/>
    <x v="0"/>
    <x v="0"/>
    <x v="0"/>
    <x v="7"/>
    <x v="150"/>
    <x v="0"/>
    <x v="0"/>
    <s v="Tesseramento"/>
    <x v="1"/>
    <x v="3"/>
    <x v="0"/>
    <m/>
  </r>
  <r>
    <n v="5985"/>
    <x v="0"/>
    <x v="0"/>
    <x v="0"/>
    <x v="0"/>
    <x v="7"/>
    <x v="150"/>
    <x v="0"/>
    <x v="0"/>
    <s v="Tesseramento"/>
    <x v="1"/>
    <x v="4"/>
    <x v="0"/>
    <m/>
  </r>
  <r>
    <n v="90379"/>
    <x v="0"/>
    <x v="0"/>
    <x v="0"/>
    <x v="0"/>
    <x v="4"/>
    <x v="101"/>
    <x v="0"/>
    <x v="0"/>
    <s v="Tesseramento"/>
    <x v="0"/>
    <x v="3"/>
    <x v="0"/>
    <m/>
  </r>
  <r>
    <n v="6700"/>
    <x v="0"/>
    <x v="0"/>
    <x v="0"/>
    <x v="0"/>
    <x v="7"/>
    <x v="150"/>
    <x v="0"/>
    <x v="1"/>
    <s v="Tesseramento"/>
    <x v="1"/>
    <x v="4"/>
    <x v="0"/>
    <m/>
  </r>
  <r>
    <n v="5997"/>
    <x v="0"/>
    <x v="0"/>
    <x v="0"/>
    <x v="0"/>
    <x v="7"/>
    <x v="150"/>
    <x v="0"/>
    <x v="0"/>
    <s v="Tesseramento"/>
    <x v="1"/>
    <x v="3"/>
    <x v="0"/>
    <m/>
  </r>
  <r>
    <n v="5974"/>
    <x v="0"/>
    <x v="0"/>
    <x v="0"/>
    <x v="0"/>
    <x v="7"/>
    <x v="150"/>
    <x v="0"/>
    <x v="1"/>
    <s v="Tesseramento"/>
    <x v="1"/>
    <x v="4"/>
    <x v="0"/>
    <m/>
  </r>
  <r>
    <n v="5999"/>
    <x v="0"/>
    <x v="0"/>
    <x v="0"/>
    <x v="0"/>
    <x v="7"/>
    <x v="150"/>
    <x v="0"/>
    <x v="1"/>
    <s v="Tesseramento"/>
    <x v="1"/>
    <x v="4"/>
    <x v="0"/>
    <m/>
  </r>
  <r>
    <n v="65525"/>
    <x v="0"/>
    <x v="0"/>
    <x v="0"/>
    <x v="0"/>
    <x v="7"/>
    <x v="150"/>
    <x v="0"/>
    <x v="0"/>
    <s v="Tesseramento"/>
    <x v="1"/>
    <x v="4"/>
    <x v="0"/>
    <m/>
  </r>
  <r>
    <n v="102077"/>
    <x v="0"/>
    <x v="0"/>
    <x v="0"/>
    <x v="0"/>
    <x v="7"/>
    <x v="150"/>
    <x v="0"/>
    <x v="0"/>
    <s v="Tesseramento"/>
    <x v="1"/>
    <x v="3"/>
    <x v="0"/>
    <m/>
  </r>
  <r>
    <n v="205766"/>
    <x v="0"/>
    <x v="0"/>
    <x v="0"/>
    <x v="0"/>
    <x v="1"/>
    <x v="239"/>
    <x v="0"/>
    <x v="0"/>
    <s v="Tesseramento"/>
    <x v="1"/>
    <x v="4"/>
    <x v="0"/>
    <m/>
  </r>
  <r>
    <n v="90649"/>
    <x v="0"/>
    <x v="0"/>
    <x v="0"/>
    <x v="0"/>
    <x v="7"/>
    <x v="15"/>
    <x v="0"/>
    <x v="0"/>
    <s v="Tesseramento"/>
    <x v="2"/>
    <x v="3"/>
    <x v="0"/>
    <m/>
  </r>
  <r>
    <n v="125276"/>
    <x v="0"/>
    <x v="0"/>
    <x v="0"/>
    <x v="0"/>
    <x v="1"/>
    <x v="239"/>
    <x v="0"/>
    <x v="0"/>
    <s v="Tesseramento"/>
    <x v="1"/>
    <x v="3"/>
    <x v="0"/>
    <m/>
  </r>
  <r>
    <n v="80664"/>
    <x v="0"/>
    <x v="0"/>
    <x v="0"/>
    <x v="0"/>
    <x v="7"/>
    <x v="150"/>
    <x v="0"/>
    <x v="0"/>
    <s v="Tesseramento"/>
    <x v="1"/>
    <x v="4"/>
    <x v="0"/>
    <m/>
  </r>
  <r>
    <n v="182955"/>
    <x v="0"/>
    <x v="0"/>
    <x v="0"/>
    <x v="0"/>
    <x v="7"/>
    <x v="150"/>
    <x v="0"/>
    <x v="1"/>
    <s v="Tesseramento"/>
    <x v="1"/>
    <x v="1"/>
    <x v="0"/>
    <m/>
  </r>
  <r>
    <n v="6339"/>
    <x v="0"/>
    <x v="0"/>
    <x v="0"/>
    <x v="0"/>
    <x v="7"/>
    <x v="150"/>
    <x v="0"/>
    <x v="1"/>
    <s v="Tesseramento"/>
    <x v="1"/>
    <x v="4"/>
    <x v="0"/>
    <m/>
  </r>
  <r>
    <n v="119858"/>
    <x v="0"/>
    <x v="0"/>
    <x v="0"/>
    <x v="0"/>
    <x v="7"/>
    <x v="150"/>
    <x v="0"/>
    <x v="0"/>
    <s v="Tesseramento"/>
    <x v="1"/>
    <x v="1"/>
    <x v="0"/>
    <m/>
  </r>
  <r>
    <n v="219394"/>
    <x v="0"/>
    <x v="0"/>
    <x v="0"/>
    <x v="3"/>
    <x v="7"/>
    <x v="150"/>
    <x v="0"/>
    <x v="1"/>
    <s v="Tesseramento"/>
    <x v="1"/>
    <x v="1"/>
    <x v="0"/>
    <m/>
  </r>
  <r>
    <n v="222602"/>
    <x v="0"/>
    <x v="0"/>
    <x v="0"/>
    <x v="0"/>
    <x v="7"/>
    <x v="150"/>
    <x v="0"/>
    <x v="1"/>
    <s v="Tesseramento"/>
    <x v="1"/>
    <x v="4"/>
    <x v="0"/>
    <m/>
  </r>
  <r>
    <n v="6016"/>
    <x v="0"/>
    <x v="0"/>
    <x v="0"/>
    <x v="0"/>
    <x v="7"/>
    <x v="150"/>
    <x v="0"/>
    <x v="0"/>
    <s v="Tesseramento"/>
    <x v="1"/>
    <x v="4"/>
    <x v="0"/>
    <m/>
  </r>
  <r>
    <n v="6017"/>
    <x v="0"/>
    <x v="0"/>
    <x v="0"/>
    <x v="0"/>
    <x v="7"/>
    <x v="150"/>
    <x v="0"/>
    <x v="0"/>
    <s v="Tesseramento"/>
    <x v="1"/>
    <x v="4"/>
    <x v="0"/>
    <m/>
  </r>
  <r>
    <n v="219369"/>
    <x v="0"/>
    <x v="0"/>
    <x v="0"/>
    <x v="0"/>
    <x v="1"/>
    <x v="239"/>
    <x v="0"/>
    <x v="0"/>
    <s v="Tesseramento"/>
    <x v="1"/>
    <x v="0"/>
    <x v="0"/>
    <m/>
  </r>
  <r>
    <n v="6022"/>
    <x v="0"/>
    <x v="0"/>
    <x v="0"/>
    <x v="0"/>
    <x v="7"/>
    <x v="150"/>
    <x v="0"/>
    <x v="0"/>
    <s v="Tesseramento"/>
    <x v="1"/>
    <x v="4"/>
    <x v="0"/>
    <m/>
  </r>
  <r>
    <n v="6464"/>
    <x v="0"/>
    <x v="0"/>
    <x v="0"/>
    <x v="0"/>
    <x v="7"/>
    <x v="150"/>
    <x v="0"/>
    <x v="1"/>
    <s v="Tesseramento"/>
    <x v="1"/>
    <x v="4"/>
    <x v="0"/>
    <m/>
  </r>
  <r>
    <n v="104737"/>
    <x v="0"/>
    <x v="0"/>
    <x v="0"/>
    <x v="3"/>
    <x v="1"/>
    <x v="239"/>
    <x v="0"/>
    <x v="1"/>
    <s v="Tesseramento"/>
    <x v="1"/>
    <x v="0"/>
    <x v="0"/>
    <m/>
  </r>
  <r>
    <n v="165278"/>
    <x v="0"/>
    <x v="0"/>
    <x v="0"/>
    <x v="0"/>
    <x v="7"/>
    <x v="150"/>
    <x v="0"/>
    <x v="0"/>
    <s v="Tesseramento"/>
    <x v="1"/>
    <x v="3"/>
    <x v="0"/>
    <m/>
  </r>
  <r>
    <n v="10492"/>
    <x v="0"/>
    <x v="0"/>
    <x v="0"/>
    <x v="0"/>
    <x v="4"/>
    <x v="101"/>
    <x v="0"/>
    <x v="1"/>
    <s v="Tesseramento"/>
    <x v="0"/>
    <x v="0"/>
    <x v="0"/>
    <m/>
  </r>
  <r>
    <n v="103325"/>
    <x v="0"/>
    <x v="0"/>
    <x v="0"/>
    <x v="0"/>
    <x v="1"/>
    <x v="239"/>
    <x v="0"/>
    <x v="1"/>
    <s v="Tesseramento"/>
    <x v="1"/>
    <x v="0"/>
    <x v="0"/>
    <m/>
  </r>
  <r>
    <n v="5979"/>
    <x v="0"/>
    <x v="0"/>
    <x v="0"/>
    <x v="2"/>
    <x v="7"/>
    <x v="150"/>
    <x v="0"/>
    <x v="1"/>
    <s v="Tesseramento"/>
    <x v="1"/>
    <x v="4"/>
    <x v="0"/>
    <m/>
  </r>
  <r>
    <n v="83803"/>
    <x v="0"/>
    <x v="0"/>
    <x v="0"/>
    <x v="2"/>
    <x v="7"/>
    <x v="150"/>
    <x v="0"/>
    <x v="1"/>
    <s v="Tesseramento"/>
    <x v="1"/>
    <x v="3"/>
    <x v="0"/>
    <m/>
  </r>
  <r>
    <n v="77167"/>
    <x v="0"/>
    <x v="0"/>
    <x v="2"/>
    <x v="2"/>
    <x v="7"/>
    <x v="150"/>
    <x v="0"/>
    <x v="0"/>
    <s v="Tesseramento"/>
    <x v="1"/>
    <x v="0"/>
    <x v="0"/>
    <m/>
  </r>
  <r>
    <n v="15828"/>
    <x v="0"/>
    <x v="0"/>
    <x v="0"/>
    <x v="0"/>
    <x v="1"/>
    <x v="239"/>
    <x v="0"/>
    <x v="1"/>
    <s v="Tesseramento"/>
    <x v="1"/>
    <x v="0"/>
    <x v="0"/>
    <m/>
  </r>
  <r>
    <n v="5986"/>
    <x v="0"/>
    <x v="0"/>
    <x v="0"/>
    <x v="0"/>
    <x v="7"/>
    <x v="150"/>
    <x v="0"/>
    <x v="1"/>
    <s v="Tesseramento"/>
    <x v="1"/>
    <x v="4"/>
    <x v="0"/>
    <m/>
  </r>
  <r>
    <n v="17273"/>
    <x v="0"/>
    <x v="0"/>
    <x v="0"/>
    <x v="0"/>
    <x v="7"/>
    <x v="342"/>
    <x v="0"/>
    <x v="0"/>
    <s v="Tesseramento"/>
    <x v="1"/>
    <x v="3"/>
    <x v="0"/>
    <m/>
  </r>
  <r>
    <n v="168313"/>
    <x v="0"/>
    <x v="0"/>
    <x v="2"/>
    <x v="1"/>
    <x v="7"/>
    <x v="297"/>
    <x v="0"/>
    <x v="1"/>
    <s v="Tesseramento"/>
    <x v="1"/>
    <x v="3"/>
    <x v="0"/>
    <m/>
  </r>
  <r>
    <n v="184042"/>
    <x v="0"/>
    <x v="0"/>
    <x v="0"/>
    <x v="0"/>
    <x v="10"/>
    <x v="273"/>
    <x v="0"/>
    <x v="1"/>
    <s v="Tesseramento"/>
    <x v="1"/>
    <x v="0"/>
    <x v="0"/>
    <m/>
  </r>
  <r>
    <n v="159468"/>
    <x v="0"/>
    <x v="0"/>
    <x v="0"/>
    <x v="0"/>
    <x v="10"/>
    <x v="273"/>
    <x v="0"/>
    <x v="0"/>
    <s v="Tesseramento"/>
    <x v="1"/>
    <x v="0"/>
    <x v="0"/>
    <m/>
  </r>
  <r>
    <n v="181169"/>
    <x v="0"/>
    <x v="0"/>
    <x v="0"/>
    <x v="2"/>
    <x v="7"/>
    <x v="150"/>
    <x v="0"/>
    <x v="1"/>
    <s v="Tesseramento"/>
    <x v="1"/>
    <x v="4"/>
    <x v="0"/>
    <m/>
  </r>
  <r>
    <n v="212548"/>
    <x v="0"/>
    <x v="1"/>
    <x v="0"/>
    <x v="0"/>
    <x v="13"/>
    <x v="369"/>
    <x v="0"/>
    <x v="1"/>
    <s v="Tesseramento"/>
    <x v="1"/>
    <x v="0"/>
    <x v="0"/>
    <m/>
  </r>
  <r>
    <n v="131262"/>
    <x v="0"/>
    <x v="0"/>
    <x v="0"/>
    <x v="0"/>
    <x v="7"/>
    <x v="297"/>
    <x v="0"/>
    <x v="0"/>
    <s v="Tesseramento"/>
    <x v="1"/>
    <x v="0"/>
    <x v="0"/>
    <m/>
  </r>
  <r>
    <n v="122196"/>
    <x v="0"/>
    <x v="0"/>
    <x v="0"/>
    <x v="3"/>
    <x v="7"/>
    <x v="150"/>
    <x v="0"/>
    <x v="1"/>
    <s v="Tesseramento"/>
    <x v="1"/>
    <x v="0"/>
    <x v="0"/>
    <m/>
  </r>
  <r>
    <n v="191614"/>
    <x v="0"/>
    <x v="0"/>
    <x v="0"/>
    <x v="0"/>
    <x v="1"/>
    <x v="239"/>
    <x v="0"/>
    <x v="1"/>
    <s v="Tesseramento"/>
    <x v="1"/>
    <x v="0"/>
    <x v="0"/>
    <m/>
  </r>
  <r>
    <n v="189843"/>
    <x v="1"/>
    <x v="0"/>
    <x v="0"/>
    <x v="0"/>
    <x v="7"/>
    <x v="297"/>
    <x v="0"/>
    <x v="0"/>
    <s v="Tesseramento"/>
    <x v="1"/>
    <x v="7"/>
    <x v="0"/>
    <s v="B"/>
  </r>
  <r>
    <n v="17669"/>
    <x v="0"/>
    <x v="1"/>
    <x v="0"/>
    <x v="0"/>
    <x v="7"/>
    <x v="342"/>
    <x v="0"/>
    <x v="0"/>
    <s v="Tesseramento"/>
    <x v="1"/>
    <x v="0"/>
    <x v="0"/>
    <m/>
  </r>
  <r>
    <n v="180922"/>
    <x v="0"/>
    <x v="0"/>
    <x v="0"/>
    <x v="0"/>
    <x v="2"/>
    <x v="207"/>
    <x v="0"/>
    <x v="0"/>
    <s v="Tesseramento"/>
    <x v="1"/>
    <x v="0"/>
    <x v="0"/>
    <m/>
  </r>
  <r>
    <n v="7054"/>
    <x v="0"/>
    <x v="0"/>
    <x v="0"/>
    <x v="0"/>
    <x v="15"/>
    <x v="72"/>
    <x v="0"/>
    <x v="0"/>
    <s v="Tesseramento"/>
    <x v="1"/>
    <x v="3"/>
    <x v="0"/>
    <m/>
  </r>
  <r>
    <n v="233419"/>
    <x v="0"/>
    <x v="0"/>
    <x v="0"/>
    <x v="1"/>
    <x v="12"/>
    <x v="254"/>
    <x v="0"/>
    <x v="0"/>
    <s v="Tesseramento"/>
    <x v="0"/>
    <x v="4"/>
    <x v="0"/>
    <m/>
  </r>
  <r>
    <n v="233418"/>
    <x v="0"/>
    <x v="0"/>
    <x v="0"/>
    <x v="1"/>
    <x v="12"/>
    <x v="254"/>
    <x v="0"/>
    <x v="0"/>
    <s v="Tesseramento"/>
    <x v="0"/>
    <x v="3"/>
    <x v="0"/>
    <m/>
  </r>
  <r>
    <n v="235931"/>
    <x v="0"/>
    <x v="0"/>
    <x v="1"/>
    <x v="2"/>
    <x v="11"/>
    <x v="388"/>
    <x v="0"/>
    <x v="0"/>
    <s v="Tesseramento"/>
    <x v="0"/>
    <x v="0"/>
    <x v="0"/>
    <m/>
  </r>
  <r>
    <n v="87359"/>
    <x v="0"/>
    <x v="0"/>
    <x v="0"/>
    <x v="0"/>
    <x v="1"/>
    <x v="239"/>
    <x v="0"/>
    <x v="0"/>
    <s v="Tesseramento"/>
    <x v="1"/>
    <x v="4"/>
    <x v="0"/>
    <m/>
  </r>
  <r>
    <n v="166443"/>
    <x v="0"/>
    <x v="0"/>
    <x v="0"/>
    <x v="1"/>
    <x v="12"/>
    <x v="254"/>
    <x v="0"/>
    <x v="1"/>
    <s v="Tesseramento"/>
    <x v="0"/>
    <x v="4"/>
    <x v="0"/>
    <m/>
  </r>
  <r>
    <n v="6033"/>
    <x v="0"/>
    <x v="0"/>
    <x v="0"/>
    <x v="0"/>
    <x v="7"/>
    <x v="150"/>
    <x v="0"/>
    <x v="1"/>
    <s v="Tesseramento"/>
    <x v="1"/>
    <x v="4"/>
    <x v="0"/>
    <m/>
  </r>
  <r>
    <n v="235970"/>
    <x v="1"/>
    <x v="0"/>
    <x v="1"/>
    <x v="1"/>
    <x v="7"/>
    <x v="297"/>
    <x v="0"/>
    <x v="0"/>
    <s v="Tesseramento"/>
    <x v="1"/>
    <x v="6"/>
    <x v="0"/>
    <m/>
  </r>
  <r>
    <n v="168289"/>
    <x v="0"/>
    <x v="0"/>
    <x v="0"/>
    <x v="1"/>
    <x v="11"/>
    <x v="363"/>
    <x v="0"/>
    <x v="1"/>
    <s v="Tesseramento"/>
    <x v="1"/>
    <x v="0"/>
    <x v="0"/>
    <m/>
  </r>
  <r>
    <n v="6031"/>
    <x v="0"/>
    <x v="0"/>
    <x v="0"/>
    <x v="0"/>
    <x v="7"/>
    <x v="150"/>
    <x v="0"/>
    <x v="0"/>
    <s v="Tesseramento"/>
    <x v="1"/>
    <x v="4"/>
    <x v="0"/>
    <m/>
  </r>
  <r>
    <n v="137957"/>
    <x v="0"/>
    <x v="0"/>
    <x v="0"/>
    <x v="0"/>
    <x v="11"/>
    <x v="363"/>
    <x v="0"/>
    <x v="0"/>
    <s v="Tesseramento"/>
    <x v="1"/>
    <x v="3"/>
    <x v="0"/>
    <m/>
  </r>
  <r>
    <n v="37742"/>
    <x v="0"/>
    <x v="0"/>
    <x v="0"/>
    <x v="0"/>
    <x v="7"/>
    <x v="150"/>
    <x v="0"/>
    <x v="1"/>
    <s v="Tesseramento"/>
    <x v="1"/>
    <x v="4"/>
    <x v="0"/>
    <m/>
  </r>
  <r>
    <n v="149986"/>
    <x v="0"/>
    <x v="0"/>
    <x v="0"/>
    <x v="0"/>
    <x v="7"/>
    <x v="150"/>
    <x v="0"/>
    <x v="0"/>
    <s v="Tesseramento"/>
    <x v="1"/>
    <x v="4"/>
    <x v="0"/>
    <m/>
  </r>
  <r>
    <n v="6043"/>
    <x v="0"/>
    <x v="0"/>
    <x v="0"/>
    <x v="0"/>
    <x v="7"/>
    <x v="150"/>
    <x v="0"/>
    <x v="0"/>
    <s v="Tesseramento"/>
    <x v="1"/>
    <x v="4"/>
    <x v="0"/>
    <m/>
  </r>
  <r>
    <n v="235805"/>
    <x v="0"/>
    <x v="0"/>
    <x v="1"/>
    <x v="1"/>
    <x v="7"/>
    <x v="33"/>
    <x v="0"/>
    <x v="0"/>
    <s v="Tesseramento"/>
    <x v="1"/>
    <x v="1"/>
    <x v="0"/>
    <m/>
  </r>
  <r>
    <n v="50514"/>
    <x v="0"/>
    <x v="0"/>
    <x v="0"/>
    <x v="4"/>
    <x v="11"/>
    <x v="363"/>
    <x v="0"/>
    <x v="0"/>
    <s v="Tesseramento"/>
    <x v="1"/>
    <x v="1"/>
    <x v="0"/>
    <m/>
  </r>
  <r>
    <n v="214559"/>
    <x v="0"/>
    <x v="0"/>
    <x v="0"/>
    <x v="0"/>
    <x v="7"/>
    <x v="150"/>
    <x v="0"/>
    <x v="0"/>
    <s v="Tesseramento"/>
    <x v="1"/>
    <x v="0"/>
    <x v="0"/>
    <m/>
  </r>
  <r>
    <n v="39349"/>
    <x v="0"/>
    <x v="0"/>
    <x v="0"/>
    <x v="0"/>
    <x v="7"/>
    <x v="150"/>
    <x v="0"/>
    <x v="0"/>
    <s v="Tesseramento"/>
    <x v="1"/>
    <x v="4"/>
    <x v="0"/>
    <m/>
  </r>
  <r>
    <n v="6094"/>
    <x v="0"/>
    <x v="0"/>
    <x v="0"/>
    <x v="0"/>
    <x v="7"/>
    <x v="150"/>
    <x v="0"/>
    <x v="1"/>
    <s v="Tesseramento"/>
    <x v="1"/>
    <x v="4"/>
    <x v="0"/>
    <m/>
  </r>
  <r>
    <n v="20804"/>
    <x v="0"/>
    <x v="0"/>
    <x v="0"/>
    <x v="0"/>
    <x v="11"/>
    <x v="363"/>
    <x v="0"/>
    <x v="1"/>
    <s v="Tesseramento"/>
    <x v="1"/>
    <x v="0"/>
    <x v="0"/>
    <m/>
  </r>
  <r>
    <n v="216040"/>
    <x v="0"/>
    <x v="0"/>
    <x v="0"/>
    <x v="0"/>
    <x v="7"/>
    <x v="33"/>
    <x v="0"/>
    <x v="0"/>
    <s v="Tesseramento"/>
    <x v="1"/>
    <x v="4"/>
    <x v="0"/>
    <m/>
  </r>
  <r>
    <n v="6051"/>
    <x v="0"/>
    <x v="0"/>
    <x v="0"/>
    <x v="2"/>
    <x v="7"/>
    <x v="150"/>
    <x v="0"/>
    <x v="1"/>
    <s v="Tesseramento"/>
    <x v="1"/>
    <x v="4"/>
    <x v="0"/>
    <m/>
  </r>
  <r>
    <n v="4766"/>
    <x v="0"/>
    <x v="0"/>
    <x v="0"/>
    <x v="0"/>
    <x v="7"/>
    <x v="150"/>
    <x v="0"/>
    <x v="1"/>
    <s v="Tesseramento"/>
    <x v="1"/>
    <x v="4"/>
    <x v="0"/>
    <m/>
  </r>
  <r>
    <n v="176697"/>
    <x v="0"/>
    <x v="0"/>
    <x v="0"/>
    <x v="2"/>
    <x v="7"/>
    <x v="150"/>
    <x v="0"/>
    <x v="1"/>
    <s v="Tesseramento"/>
    <x v="1"/>
    <x v="0"/>
    <x v="0"/>
    <m/>
  </r>
  <r>
    <n v="39352"/>
    <x v="0"/>
    <x v="0"/>
    <x v="0"/>
    <x v="0"/>
    <x v="7"/>
    <x v="150"/>
    <x v="0"/>
    <x v="0"/>
    <s v="Tesseramento"/>
    <x v="1"/>
    <x v="4"/>
    <x v="0"/>
    <m/>
  </r>
  <r>
    <n v="213797"/>
    <x v="1"/>
    <x v="0"/>
    <x v="0"/>
    <x v="2"/>
    <x v="11"/>
    <x v="363"/>
    <x v="0"/>
    <x v="0"/>
    <s v="Tesseramento"/>
    <x v="1"/>
    <x v="2"/>
    <x v="0"/>
    <m/>
  </r>
  <r>
    <n v="632"/>
    <x v="0"/>
    <x v="0"/>
    <x v="0"/>
    <x v="0"/>
    <x v="7"/>
    <x v="150"/>
    <x v="0"/>
    <x v="0"/>
    <s v="Tesseramento"/>
    <x v="1"/>
    <x v="4"/>
    <x v="0"/>
    <m/>
  </r>
  <r>
    <n v="227962"/>
    <x v="0"/>
    <x v="0"/>
    <x v="0"/>
    <x v="2"/>
    <x v="7"/>
    <x v="150"/>
    <x v="0"/>
    <x v="1"/>
    <s v="Tesseramento"/>
    <x v="1"/>
    <x v="4"/>
    <x v="0"/>
    <m/>
  </r>
  <r>
    <n v="129743"/>
    <x v="0"/>
    <x v="0"/>
    <x v="0"/>
    <x v="0"/>
    <x v="7"/>
    <x v="150"/>
    <x v="0"/>
    <x v="0"/>
    <s v="Tesseramento"/>
    <x v="1"/>
    <x v="3"/>
    <x v="0"/>
    <m/>
  </r>
  <r>
    <n v="155504"/>
    <x v="0"/>
    <x v="0"/>
    <x v="0"/>
    <x v="0"/>
    <x v="11"/>
    <x v="363"/>
    <x v="0"/>
    <x v="0"/>
    <s v="Tesseramento"/>
    <x v="1"/>
    <x v="0"/>
    <x v="0"/>
    <m/>
  </r>
  <r>
    <n v="197524"/>
    <x v="0"/>
    <x v="0"/>
    <x v="0"/>
    <x v="0"/>
    <x v="7"/>
    <x v="150"/>
    <x v="0"/>
    <x v="0"/>
    <s v="Tesseramento"/>
    <x v="1"/>
    <x v="3"/>
    <x v="0"/>
    <m/>
  </r>
  <r>
    <n v="190711"/>
    <x v="0"/>
    <x v="0"/>
    <x v="0"/>
    <x v="0"/>
    <x v="7"/>
    <x v="150"/>
    <x v="0"/>
    <x v="0"/>
    <s v="Tesseramento"/>
    <x v="1"/>
    <x v="0"/>
    <x v="0"/>
    <m/>
  </r>
  <r>
    <n v="59754"/>
    <x v="0"/>
    <x v="0"/>
    <x v="0"/>
    <x v="0"/>
    <x v="7"/>
    <x v="150"/>
    <x v="0"/>
    <x v="0"/>
    <s v="Tesseramento"/>
    <x v="1"/>
    <x v="4"/>
    <x v="0"/>
    <m/>
  </r>
  <r>
    <n v="6096"/>
    <x v="0"/>
    <x v="0"/>
    <x v="0"/>
    <x v="0"/>
    <x v="7"/>
    <x v="150"/>
    <x v="0"/>
    <x v="1"/>
    <s v="Tesseramento"/>
    <x v="1"/>
    <x v="4"/>
    <x v="0"/>
    <m/>
  </r>
  <r>
    <n v="62671"/>
    <x v="0"/>
    <x v="0"/>
    <x v="0"/>
    <x v="0"/>
    <x v="7"/>
    <x v="150"/>
    <x v="0"/>
    <x v="1"/>
    <s v="Tesseramento"/>
    <x v="1"/>
    <x v="4"/>
    <x v="0"/>
    <m/>
  </r>
  <r>
    <n v="5585"/>
    <x v="0"/>
    <x v="0"/>
    <x v="0"/>
    <x v="0"/>
    <x v="7"/>
    <x v="150"/>
    <x v="0"/>
    <x v="1"/>
    <s v="Tesseramento"/>
    <x v="1"/>
    <x v="4"/>
    <x v="0"/>
    <m/>
  </r>
  <r>
    <n v="6635"/>
    <x v="0"/>
    <x v="0"/>
    <x v="0"/>
    <x v="0"/>
    <x v="7"/>
    <x v="150"/>
    <x v="0"/>
    <x v="1"/>
    <s v="Tesseramento"/>
    <x v="1"/>
    <x v="4"/>
    <x v="0"/>
    <m/>
  </r>
  <r>
    <n v="117749"/>
    <x v="0"/>
    <x v="0"/>
    <x v="0"/>
    <x v="0"/>
    <x v="7"/>
    <x v="150"/>
    <x v="0"/>
    <x v="0"/>
    <s v="Tesseramento"/>
    <x v="1"/>
    <x v="4"/>
    <x v="0"/>
    <m/>
  </r>
  <r>
    <n v="5850"/>
    <x v="0"/>
    <x v="0"/>
    <x v="0"/>
    <x v="0"/>
    <x v="7"/>
    <x v="150"/>
    <x v="0"/>
    <x v="1"/>
    <s v="Tesseramento"/>
    <x v="1"/>
    <x v="4"/>
    <x v="0"/>
    <m/>
  </r>
  <r>
    <n v="6114"/>
    <x v="0"/>
    <x v="0"/>
    <x v="0"/>
    <x v="0"/>
    <x v="7"/>
    <x v="150"/>
    <x v="0"/>
    <x v="0"/>
    <s v="Tesseramento"/>
    <x v="1"/>
    <x v="4"/>
    <x v="0"/>
    <m/>
  </r>
  <r>
    <n v="122057"/>
    <x v="0"/>
    <x v="0"/>
    <x v="0"/>
    <x v="0"/>
    <x v="11"/>
    <x v="363"/>
    <x v="0"/>
    <x v="1"/>
    <s v="Tesseramento"/>
    <x v="1"/>
    <x v="3"/>
    <x v="0"/>
    <m/>
  </r>
  <r>
    <n v="62675"/>
    <x v="0"/>
    <x v="0"/>
    <x v="0"/>
    <x v="2"/>
    <x v="7"/>
    <x v="150"/>
    <x v="0"/>
    <x v="1"/>
    <s v="Tesseramento"/>
    <x v="1"/>
    <x v="0"/>
    <x v="0"/>
    <m/>
  </r>
  <r>
    <n v="6117"/>
    <x v="0"/>
    <x v="0"/>
    <x v="0"/>
    <x v="0"/>
    <x v="7"/>
    <x v="150"/>
    <x v="0"/>
    <x v="1"/>
    <s v="Tesseramento"/>
    <x v="1"/>
    <x v="4"/>
    <x v="0"/>
    <m/>
  </r>
  <r>
    <n v="6125"/>
    <x v="0"/>
    <x v="0"/>
    <x v="0"/>
    <x v="0"/>
    <x v="7"/>
    <x v="150"/>
    <x v="0"/>
    <x v="0"/>
    <s v="Tesseramento"/>
    <x v="1"/>
    <x v="4"/>
    <x v="0"/>
    <m/>
  </r>
  <r>
    <n v="6105"/>
    <x v="0"/>
    <x v="0"/>
    <x v="0"/>
    <x v="0"/>
    <x v="7"/>
    <x v="150"/>
    <x v="0"/>
    <x v="1"/>
    <s v="Tesseramento"/>
    <x v="1"/>
    <x v="4"/>
    <x v="0"/>
    <m/>
  </r>
  <r>
    <n v="58444"/>
    <x v="0"/>
    <x v="0"/>
    <x v="0"/>
    <x v="0"/>
    <x v="11"/>
    <x v="363"/>
    <x v="0"/>
    <x v="0"/>
    <s v="Tesseramento"/>
    <x v="1"/>
    <x v="3"/>
    <x v="0"/>
    <m/>
  </r>
  <r>
    <n v="52546"/>
    <x v="0"/>
    <x v="0"/>
    <x v="0"/>
    <x v="1"/>
    <x v="11"/>
    <x v="363"/>
    <x v="0"/>
    <x v="1"/>
    <s v="Tesseramento"/>
    <x v="1"/>
    <x v="3"/>
    <x v="0"/>
    <m/>
  </r>
  <r>
    <n v="151549"/>
    <x v="1"/>
    <x v="0"/>
    <x v="0"/>
    <x v="0"/>
    <x v="7"/>
    <x v="297"/>
    <x v="0"/>
    <x v="0"/>
    <s v="Tesseramento"/>
    <x v="1"/>
    <x v="2"/>
    <x v="0"/>
    <m/>
  </r>
  <r>
    <n v="6047"/>
    <x v="0"/>
    <x v="0"/>
    <x v="0"/>
    <x v="0"/>
    <x v="7"/>
    <x v="150"/>
    <x v="0"/>
    <x v="1"/>
    <s v="Tesseramento"/>
    <x v="1"/>
    <x v="4"/>
    <x v="0"/>
    <m/>
  </r>
  <r>
    <n v="226556"/>
    <x v="0"/>
    <x v="0"/>
    <x v="0"/>
    <x v="1"/>
    <x v="1"/>
    <x v="239"/>
    <x v="0"/>
    <x v="1"/>
    <s v="Tesseramento"/>
    <x v="1"/>
    <x v="0"/>
    <x v="0"/>
    <m/>
  </r>
  <r>
    <n v="6115"/>
    <x v="0"/>
    <x v="0"/>
    <x v="0"/>
    <x v="0"/>
    <x v="7"/>
    <x v="150"/>
    <x v="0"/>
    <x v="1"/>
    <s v="Tesseramento"/>
    <x v="1"/>
    <x v="3"/>
    <x v="0"/>
    <m/>
  </r>
  <r>
    <n v="41525"/>
    <x v="0"/>
    <x v="0"/>
    <x v="0"/>
    <x v="0"/>
    <x v="1"/>
    <x v="239"/>
    <x v="0"/>
    <x v="0"/>
    <s v="Tesseramento"/>
    <x v="1"/>
    <x v="0"/>
    <x v="0"/>
    <m/>
  </r>
  <r>
    <n v="26538"/>
    <x v="0"/>
    <x v="0"/>
    <x v="0"/>
    <x v="0"/>
    <x v="8"/>
    <x v="62"/>
    <x v="0"/>
    <x v="0"/>
    <s v="Tesseramento"/>
    <x v="1"/>
    <x v="4"/>
    <x v="0"/>
    <m/>
  </r>
  <r>
    <n v="26536"/>
    <x v="0"/>
    <x v="0"/>
    <x v="0"/>
    <x v="0"/>
    <x v="8"/>
    <x v="62"/>
    <x v="0"/>
    <x v="1"/>
    <s v="Tesseramento"/>
    <x v="1"/>
    <x v="4"/>
    <x v="0"/>
    <m/>
  </r>
  <r>
    <n v="39348"/>
    <x v="0"/>
    <x v="0"/>
    <x v="0"/>
    <x v="0"/>
    <x v="7"/>
    <x v="150"/>
    <x v="0"/>
    <x v="1"/>
    <s v="Tesseramento"/>
    <x v="1"/>
    <x v="4"/>
    <x v="0"/>
    <m/>
  </r>
  <r>
    <n v="190710"/>
    <x v="0"/>
    <x v="0"/>
    <x v="0"/>
    <x v="2"/>
    <x v="7"/>
    <x v="150"/>
    <x v="0"/>
    <x v="1"/>
    <s v="Tesseramento"/>
    <x v="1"/>
    <x v="0"/>
    <x v="0"/>
    <m/>
  </r>
  <r>
    <n v="117754"/>
    <x v="0"/>
    <x v="0"/>
    <x v="0"/>
    <x v="0"/>
    <x v="7"/>
    <x v="150"/>
    <x v="0"/>
    <x v="1"/>
    <s v="Tesseramento"/>
    <x v="1"/>
    <x v="4"/>
    <x v="0"/>
    <m/>
  </r>
  <r>
    <n v="6127"/>
    <x v="0"/>
    <x v="0"/>
    <x v="0"/>
    <x v="0"/>
    <x v="7"/>
    <x v="150"/>
    <x v="0"/>
    <x v="1"/>
    <s v="Tesseramento"/>
    <x v="1"/>
    <x v="4"/>
    <x v="0"/>
    <m/>
  </r>
  <r>
    <n v="6684"/>
    <x v="0"/>
    <x v="0"/>
    <x v="0"/>
    <x v="0"/>
    <x v="7"/>
    <x v="150"/>
    <x v="0"/>
    <x v="1"/>
    <s v="Tesseramento"/>
    <x v="1"/>
    <x v="3"/>
    <x v="0"/>
    <m/>
  </r>
  <r>
    <n v="52592"/>
    <x v="0"/>
    <x v="0"/>
    <x v="0"/>
    <x v="0"/>
    <x v="7"/>
    <x v="67"/>
    <x v="0"/>
    <x v="0"/>
    <s v="Tesseramento"/>
    <x v="0"/>
    <x v="3"/>
    <x v="0"/>
    <m/>
  </r>
  <r>
    <n v="229565"/>
    <x v="0"/>
    <x v="0"/>
    <x v="0"/>
    <x v="2"/>
    <x v="7"/>
    <x v="150"/>
    <x v="0"/>
    <x v="0"/>
    <s v="Tesseramento"/>
    <x v="1"/>
    <x v="1"/>
    <x v="0"/>
    <m/>
  </r>
  <r>
    <n v="222221"/>
    <x v="0"/>
    <x v="0"/>
    <x v="0"/>
    <x v="0"/>
    <x v="7"/>
    <x v="150"/>
    <x v="0"/>
    <x v="1"/>
    <s v="Tesseramento"/>
    <x v="1"/>
    <x v="4"/>
    <x v="0"/>
    <m/>
  </r>
  <r>
    <n v="55978"/>
    <x v="0"/>
    <x v="0"/>
    <x v="0"/>
    <x v="0"/>
    <x v="7"/>
    <x v="150"/>
    <x v="0"/>
    <x v="0"/>
    <s v="Tesseramento"/>
    <x v="1"/>
    <x v="1"/>
    <x v="0"/>
    <m/>
  </r>
  <r>
    <n v="107020"/>
    <x v="0"/>
    <x v="0"/>
    <x v="0"/>
    <x v="0"/>
    <x v="11"/>
    <x v="280"/>
    <x v="0"/>
    <x v="0"/>
    <s v="Tesseramento"/>
    <x v="0"/>
    <x v="3"/>
    <x v="0"/>
    <m/>
  </r>
  <r>
    <n v="6492"/>
    <x v="0"/>
    <x v="0"/>
    <x v="0"/>
    <x v="0"/>
    <x v="7"/>
    <x v="150"/>
    <x v="0"/>
    <x v="1"/>
    <s v="Tesseramento"/>
    <x v="1"/>
    <x v="0"/>
    <x v="0"/>
    <m/>
  </r>
  <r>
    <n v="87557"/>
    <x v="0"/>
    <x v="0"/>
    <x v="0"/>
    <x v="0"/>
    <x v="7"/>
    <x v="150"/>
    <x v="0"/>
    <x v="0"/>
    <s v="Tesseramento"/>
    <x v="1"/>
    <x v="0"/>
    <x v="0"/>
    <m/>
  </r>
  <r>
    <n v="235860"/>
    <x v="0"/>
    <x v="0"/>
    <x v="1"/>
    <x v="2"/>
    <x v="4"/>
    <x v="101"/>
    <x v="0"/>
    <x v="1"/>
    <s v="Tesseramento"/>
    <x v="0"/>
    <x v="3"/>
    <x v="0"/>
    <m/>
  </r>
  <r>
    <n v="6146"/>
    <x v="0"/>
    <x v="0"/>
    <x v="0"/>
    <x v="0"/>
    <x v="7"/>
    <x v="150"/>
    <x v="0"/>
    <x v="0"/>
    <s v="Tesseramento"/>
    <x v="1"/>
    <x v="4"/>
    <x v="0"/>
    <m/>
  </r>
  <r>
    <n v="6196"/>
    <x v="0"/>
    <x v="0"/>
    <x v="0"/>
    <x v="2"/>
    <x v="7"/>
    <x v="150"/>
    <x v="0"/>
    <x v="0"/>
    <s v="Tesseramento"/>
    <x v="1"/>
    <x v="3"/>
    <x v="0"/>
    <m/>
  </r>
  <r>
    <n v="111612"/>
    <x v="0"/>
    <x v="0"/>
    <x v="0"/>
    <x v="0"/>
    <x v="7"/>
    <x v="150"/>
    <x v="0"/>
    <x v="0"/>
    <s v="Tesseramento"/>
    <x v="1"/>
    <x v="0"/>
    <x v="0"/>
    <m/>
  </r>
  <r>
    <n v="6149"/>
    <x v="0"/>
    <x v="0"/>
    <x v="0"/>
    <x v="2"/>
    <x v="7"/>
    <x v="150"/>
    <x v="0"/>
    <x v="0"/>
    <s v="Tesseramento"/>
    <x v="1"/>
    <x v="4"/>
    <x v="0"/>
    <m/>
  </r>
  <r>
    <n v="6147"/>
    <x v="0"/>
    <x v="0"/>
    <x v="0"/>
    <x v="0"/>
    <x v="7"/>
    <x v="150"/>
    <x v="0"/>
    <x v="1"/>
    <s v="Tesseramento"/>
    <x v="1"/>
    <x v="4"/>
    <x v="0"/>
    <m/>
  </r>
  <r>
    <n v="6151"/>
    <x v="0"/>
    <x v="0"/>
    <x v="0"/>
    <x v="0"/>
    <x v="7"/>
    <x v="150"/>
    <x v="0"/>
    <x v="1"/>
    <s v="Tesseramento"/>
    <x v="1"/>
    <x v="4"/>
    <x v="0"/>
    <m/>
  </r>
  <r>
    <n v="6592"/>
    <x v="0"/>
    <x v="0"/>
    <x v="0"/>
    <x v="0"/>
    <x v="7"/>
    <x v="150"/>
    <x v="0"/>
    <x v="1"/>
    <s v="Tesseramento"/>
    <x v="1"/>
    <x v="4"/>
    <x v="0"/>
    <m/>
  </r>
  <r>
    <n v="46406"/>
    <x v="0"/>
    <x v="0"/>
    <x v="0"/>
    <x v="0"/>
    <x v="7"/>
    <x v="150"/>
    <x v="0"/>
    <x v="0"/>
    <s v="Tesseramento"/>
    <x v="1"/>
    <x v="0"/>
    <x v="0"/>
    <m/>
  </r>
  <r>
    <n v="28821"/>
    <x v="0"/>
    <x v="0"/>
    <x v="0"/>
    <x v="0"/>
    <x v="7"/>
    <x v="150"/>
    <x v="0"/>
    <x v="0"/>
    <s v="Tesseramento"/>
    <x v="1"/>
    <x v="4"/>
    <x v="0"/>
    <m/>
  </r>
  <r>
    <n v="1380"/>
    <x v="0"/>
    <x v="0"/>
    <x v="0"/>
    <x v="1"/>
    <x v="7"/>
    <x v="150"/>
    <x v="0"/>
    <x v="1"/>
    <s v="Tesseramento"/>
    <x v="1"/>
    <x v="0"/>
    <x v="0"/>
    <m/>
  </r>
  <r>
    <n v="28825"/>
    <x v="0"/>
    <x v="0"/>
    <x v="0"/>
    <x v="0"/>
    <x v="7"/>
    <x v="150"/>
    <x v="0"/>
    <x v="1"/>
    <s v="Tesseramento"/>
    <x v="1"/>
    <x v="4"/>
    <x v="0"/>
    <m/>
  </r>
  <r>
    <n v="226603"/>
    <x v="0"/>
    <x v="1"/>
    <x v="0"/>
    <x v="0"/>
    <x v="9"/>
    <x v="253"/>
    <x v="0"/>
    <x v="0"/>
    <s v="Tesseramento"/>
    <x v="0"/>
    <x v="1"/>
    <x v="0"/>
    <m/>
  </r>
  <r>
    <n v="166568"/>
    <x v="0"/>
    <x v="0"/>
    <x v="0"/>
    <x v="0"/>
    <x v="8"/>
    <x v="46"/>
    <x v="0"/>
    <x v="0"/>
    <s v="Tesseramento"/>
    <x v="0"/>
    <x v="0"/>
    <x v="0"/>
    <m/>
  </r>
  <r>
    <n v="79269"/>
    <x v="0"/>
    <x v="0"/>
    <x v="0"/>
    <x v="0"/>
    <x v="7"/>
    <x v="150"/>
    <x v="0"/>
    <x v="1"/>
    <s v="Tesseramento"/>
    <x v="1"/>
    <x v="3"/>
    <x v="0"/>
    <m/>
  </r>
  <r>
    <n v="208796"/>
    <x v="0"/>
    <x v="0"/>
    <x v="0"/>
    <x v="0"/>
    <x v="4"/>
    <x v="271"/>
    <x v="0"/>
    <x v="0"/>
    <s v="Tesseramento"/>
    <x v="1"/>
    <x v="0"/>
    <x v="0"/>
    <m/>
  </r>
  <r>
    <n v="6169"/>
    <x v="0"/>
    <x v="0"/>
    <x v="0"/>
    <x v="2"/>
    <x v="7"/>
    <x v="150"/>
    <x v="0"/>
    <x v="0"/>
    <s v="Tesseramento"/>
    <x v="1"/>
    <x v="4"/>
    <x v="0"/>
    <m/>
  </r>
  <r>
    <n v="6166"/>
    <x v="0"/>
    <x v="0"/>
    <x v="0"/>
    <x v="0"/>
    <x v="7"/>
    <x v="150"/>
    <x v="0"/>
    <x v="0"/>
    <s v="Tesseramento"/>
    <x v="1"/>
    <x v="0"/>
    <x v="0"/>
    <m/>
  </r>
  <r>
    <n v="6176"/>
    <x v="0"/>
    <x v="0"/>
    <x v="0"/>
    <x v="0"/>
    <x v="7"/>
    <x v="150"/>
    <x v="0"/>
    <x v="0"/>
    <s v="Tesseramento"/>
    <x v="1"/>
    <x v="4"/>
    <x v="0"/>
    <m/>
  </r>
  <r>
    <n v="29390"/>
    <x v="0"/>
    <x v="0"/>
    <x v="0"/>
    <x v="0"/>
    <x v="4"/>
    <x v="271"/>
    <x v="0"/>
    <x v="1"/>
    <s v="Tesseramento"/>
    <x v="1"/>
    <x v="4"/>
    <x v="0"/>
    <m/>
  </r>
  <r>
    <n v="230714"/>
    <x v="0"/>
    <x v="0"/>
    <x v="0"/>
    <x v="0"/>
    <x v="7"/>
    <x v="150"/>
    <x v="0"/>
    <x v="0"/>
    <s v="Tesseramento"/>
    <x v="1"/>
    <x v="1"/>
    <x v="0"/>
    <m/>
  </r>
  <r>
    <n v="144354"/>
    <x v="0"/>
    <x v="0"/>
    <x v="0"/>
    <x v="0"/>
    <x v="7"/>
    <x v="150"/>
    <x v="0"/>
    <x v="0"/>
    <s v="Tesseramento"/>
    <x v="1"/>
    <x v="4"/>
    <x v="0"/>
    <m/>
  </r>
  <r>
    <n v="81189"/>
    <x v="0"/>
    <x v="0"/>
    <x v="0"/>
    <x v="0"/>
    <x v="7"/>
    <x v="150"/>
    <x v="0"/>
    <x v="1"/>
    <s v="Tesseramento"/>
    <x v="1"/>
    <x v="4"/>
    <x v="0"/>
    <m/>
  </r>
  <r>
    <n v="29587"/>
    <x v="0"/>
    <x v="0"/>
    <x v="0"/>
    <x v="0"/>
    <x v="4"/>
    <x v="271"/>
    <x v="0"/>
    <x v="0"/>
    <s v="Tesseramento"/>
    <x v="1"/>
    <x v="4"/>
    <x v="0"/>
    <m/>
  </r>
  <r>
    <n v="29789"/>
    <x v="0"/>
    <x v="0"/>
    <x v="0"/>
    <x v="0"/>
    <x v="4"/>
    <x v="271"/>
    <x v="0"/>
    <x v="0"/>
    <s v="Tesseramento"/>
    <x v="1"/>
    <x v="3"/>
    <x v="0"/>
    <m/>
  </r>
  <r>
    <n v="125903"/>
    <x v="0"/>
    <x v="0"/>
    <x v="0"/>
    <x v="0"/>
    <x v="7"/>
    <x v="150"/>
    <x v="0"/>
    <x v="0"/>
    <s v="Tesseramento"/>
    <x v="1"/>
    <x v="3"/>
    <x v="0"/>
    <m/>
  </r>
  <r>
    <n v="6184"/>
    <x v="0"/>
    <x v="0"/>
    <x v="0"/>
    <x v="0"/>
    <x v="7"/>
    <x v="150"/>
    <x v="0"/>
    <x v="0"/>
    <s v="Tesseramento"/>
    <x v="1"/>
    <x v="4"/>
    <x v="0"/>
    <m/>
  </r>
  <r>
    <n v="6185"/>
    <x v="0"/>
    <x v="0"/>
    <x v="0"/>
    <x v="0"/>
    <x v="7"/>
    <x v="150"/>
    <x v="0"/>
    <x v="0"/>
    <s v="Tesseramento"/>
    <x v="1"/>
    <x v="0"/>
    <x v="0"/>
    <m/>
  </r>
  <r>
    <n v="102078"/>
    <x v="0"/>
    <x v="0"/>
    <x v="0"/>
    <x v="0"/>
    <x v="7"/>
    <x v="150"/>
    <x v="0"/>
    <x v="1"/>
    <s v="Tesseramento"/>
    <x v="1"/>
    <x v="0"/>
    <x v="0"/>
    <m/>
  </r>
  <r>
    <n v="106123"/>
    <x v="0"/>
    <x v="0"/>
    <x v="0"/>
    <x v="0"/>
    <x v="7"/>
    <x v="150"/>
    <x v="0"/>
    <x v="0"/>
    <s v="Tesseramento"/>
    <x v="1"/>
    <x v="4"/>
    <x v="0"/>
    <m/>
  </r>
  <r>
    <n v="6190"/>
    <x v="0"/>
    <x v="0"/>
    <x v="0"/>
    <x v="0"/>
    <x v="7"/>
    <x v="150"/>
    <x v="0"/>
    <x v="0"/>
    <s v="Tesseramento"/>
    <x v="1"/>
    <x v="3"/>
    <x v="0"/>
    <m/>
  </r>
  <r>
    <n v="5714"/>
    <x v="0"/>
    <x v="0"/>
    <x v="0"/>
    <x v="0"/>
    <x v="7"/>
    <x v="150"/>
    <x v="0"/>
    <x v="1"/>
    <s v="Tesseramento"/>
    <x v="1"/>
    <x v="3"/>
    <x v="0"/>
    <m/>
  </r>
  <r>
    <n v="188867"/>
    <x v="0"/>
    <x v="0"/>
    <x v="0"/>
    <x v="0"/>
    <x v="7"/>
    <x v="150"/>
    <x v="0"/>
    <x v="0"/>
    <s v="Tesseramento"/>
    <x v="1"/>
    <x v="4"/>
    <x v="0"/>
    <m/>
  </r>
  <r>
    <n v="50296"/>
    <x v="0"/>
    <x v="0"/>
    <x v="0"/>
    <x v="0"/>
    <x v="7"/>
    <x v="150"/>
    <x v="0"/>
    <x v="0"/>
    <s v="Tesseramento"/>
    <x v="1"/>
    <x v="0"/>
    <x v="0"/>
    <m/>
  </r>
  <r>
    <n v="38934"/>
    <x v="0"/>
    <x v="0"/>
    <x v="0"/>
    <x v="0"/>
    <x v="4"/>
    <x v="271"/>
    <x v="0"/>
    <x v="0"/>
    <s v="Tesseramento"/>
    <x v="1"/>
    <x v="4"/>
    <x v="0"/>
    <m/>
  </r>
  <r>
    <n v="11887"/>
    <x v="0"/>
    <x v="0"/>
    <x v="0"/>
    <x v="0"/>
    <x v="7"/>
    <x v="150"/>
    <x v="0"/>
    <x v="0"/>
    <s v="Tesseramento"/>
    <x v="1"/>
    <x v="4"/>
    <x v="0"/>
    <m/>
  </r>
  <r>
    <n v="63146"/>
    <x v="0"/>
    <x v="0"/>
    <x v="0"/>
    <x v="2"/>
    <x v="7"/>
    <x v="150"/>
    <x v="0"/>
    <x v="1"/>
    <s v="Tesseramento"/>
    <x v="1"/>
    <x v="4"/>
    <x v="0"/>
    <m/>
  </r>
  <r>
    <n v="6205"/>
    <x v="0"/>
    <x v="0"/>
    <x v="0"/>
    <x v="0"/>
    <x v="7"/>
    <x v="150"/>
    <x v="0"/>
    <x v="0"/>
    <s v="Tesseramento"/>
    <x v="1"/>
    <x v="4"/>
    <x v="0"/>
    <m/>
  </r>
  <r>
    <n v="29666"/>
    <x v="0"/>
    <x v="0"/>
    <x v="0"/>
    <x v="4"/>
    <x v="4"/>
    <x v="271"/>
    <x v="0"/>
    <x v="1"/>
    <s v="Tesseramento"/>
    <x v="1"/>
    <x v="4"/>
    <x v="0"/>
    <m/>
  </r>
  <r>
    <n v="62674"/>
    <x v="0"/>
    <x v="0"/>
    <x v="0"/>
    <x v="2"/>
    <x v="7"/>
    <x v="150"/>
    <x v="0"/>
    <x v="0"/>
    <s v="Tesseramento"/>
    <x v="1"/>
    <x v="0"/>
    <x v="0"/>
    <m/>
  </r>
  <r>
    <n v="24941"/>
    <x v="0"/>
    <x v="0"/>
    <x v="0"/>
    <x v="2"/>
    <x v="7"/>
    <x v="150"/>
    <x v="0"/>
    <x v="0"/>
    <s v="Tesseramento"/>
    <x v="1"/>
    <x v="4"/>
    <x v="0"/>
    <m/>
  </r>
  <r>
    <n v="215856"/>
    <x v="0"/>
    <x v="0"/>
    <x v="0"/>
    <x v="0"/>
    <x v="7"/>
    <x v="150"/>
    <x v="0"/>
    <x v="0"/>
    <s v="Tesseramento"/>
    <x v="1"/>
    <x v="4"/>
    <x v="0"/>
    <m/>
  </r>
  <r>
    <n v="215861"/>
    <x v="0"/>
    <x v="0"/>
    <x v="0"/>
    <x v="0"/>
    <x v="7"/>
    <x v="150"/>
    <x v="0"/>
    <x v="1"/>
    <s v="Tesseramento"/>
    <x v="1"/>
    <x v="4"/>
    <x v="0"/>
    <m/>
  </r>
  <r>
    <n v="65995"/>
    <x v="0"/>
    <x v="0"/>
    <x v="0"/>
    <x v="0"/>
    <x v="7"/>
    <x v="150"/>
    <x v="0"/>
    <x v="0"/>
    <s v="Tesseramento"/>
    <x v="1"/>
    <x v="0"/>
    <x v="0"/>
    <m/>
  </r>
  <r>
    <n v="79677"/>
    <x v="0"/>
    <x v="0"/>
    <x v="0"/>
    <x v="0"/>
    <x v="7"/>
    <x v="150"/>
    <x v="0"/>
    <x v="0"/>
    <s v="Tesseramento"/>
    <x v="1"/>
    <x v="0"/>
    <x v="0"/>
    <m/>
  </r>
  <r>
    <n v="144780"/>
    <x v="0"/>
    <x v="0"/>
    <x v="0"/>
    <x v="0"/>
    <x v="4"/>
    <x v="271"/>
    <x v="0"/>
    <x v="0"/>
    <s v="Tesseramento"/>
    <x v="1"/>
    <x v="4"/>
    <x v="0"/>
    <m/>
  </r>
  <r>
    <n v="156725"/>
    <x v="0"/>
    <x v="0"/>
    <x v="0"/>
    <x v="0"/>
    <x v="11"/>
    <x v="363"/>
    <x v="0"/>
    <x v="0"/>
    <s v="Tesseramento"/>
    <x v="1"/>
    <x v="0"/>
    <x v="0"/>
    <m/>
  </r>
  <r>
    <n v="6175"/>
    <x v="0"/>
    <x v="0"/>
    <x v="0"/>
    <x v="0"/>
    <x v="7"/>
    <x v="150"/>
    <x v="0"/>
    <x v="1"/>
    <s v="Tesseramento"/>
    <x v="1"/>
    <x v="4"/>
    <x v="0"/>
    <m/>
  </r>
  <r>
    <n v="132284"/>
    <x v="0"/>
    <x v="0"/>
    <x v="0"/>
    <x v="0"/>
    <x v="7"/>
    <x v="150"/>
    <x v="0"/>
    <x v="1"/>
    <s v="Tesseramento"/>
    <x v="1"/>
    <x v="3"/>
    <x v="0"/>
    <m/>
  </r>
  <r>
    <n v="20807"/>
    <x v="0"/>
    <x v="0"/>
    <x v="0"/>
    <x v="0"/>
    <x v="11"/>
    <x v="363"/>
    <x v="0"/>
    <x v="1"/>
    <s v="Tesseramento"/>
    <x v="1"/>
    <x v="3"/>
    <x v="0"/>
    <m/>
  </r>
  <r>
    <n v="105549"/>
    <x v="0"/>
    <x v="0"/>
    <x v="0"/>
    <x v="0"/>
    <x v="11"/>
    <x v="363"/>
    <x v="0"/>
    <x v="0"/>
    <s v="Tesseramento"/>
    <x v="1"/>
    <x v="0"/>
    <x v="0"/>
    <m/>
  </r>
  <r>
    <n v="119908"/>
    <x v="0"/>
    <x v="0"/>
    <x v="0"/>
    <x v="2"/>
    <x v="7"/>
    <x v="150"/>
    <x v="0"/>
    <x v="1"/>
    <s v="Tesseramento"/>
    <x v="1"/>
    <x v="4"/>
    <x v="0"/>
    <m/>
  </r>
  <r>
    <n v="213161"/>
    <x v="0"/>
    <x v="0"/>
    <x v="0"/>
    <x v="0"/>
    <x v="11"/>
    <x v="363"/>
    <x v="0"/>
    <x v="0"/>
    <s v="Tesseramento"/>
    <x v="1"/>
    <x v="3"/>
    <x v="0"/>
    <m/>
  </r>
  <r>
    <n v="5713"/>
    <x v="0"/>
    <x v="0"/>
    <x v="0"/>
    <x v="0"/>
    <x v="7"/>
    <x v="150"/>
    <x v="0"/>
    <x v="0"/>
    <s v="Tesseramento"/>
    <x v="1"/>
    <x v="4"/>
    <x v="0"/>
    <m/>
  </r>
  <r>
    <n v="20812"/>
    <x v="0"/>
    <x v="0"/>
    <x v="0"/>
    <x v="0"/>
    <x v="11"/>
    <x v="363"/>
    <x v="0"/>
    <x v="0"/>
    <s v="Tesseramento"/>
    <x v="1"/>
    <x v="0"/>
    <x v="0"/>
    <m/>
  </r>
  <r>
    <n v="29543"/>
    <x v="0"/>
    <x v="0"/>
    <x v="0"/>
    <x v="1"/>
    <x v="7"/>
    <x v="150"/>
    <x v="0"/>
    <x v="1"/>
    <s v="Tesseramento"/>
    <x v="1"/>
    <x v="4"/>
    <x v="0"/>
    <m/>
  </r>
  <r>
    <n v="178850"/>
    <x v="0"/>
    <x v="0"/>
    <x v="0"/>
    <x v="1"/>
    <x v="11"/>
    <x v="363"/>
    <x v="0"/>
    <x v="0"/>
    <s v="Tesseramento"/>
    <x v="1"/>
    <x v="4"/>
    <x v="0"/>
    <m/>
  </r>
  <r>
    <n v="192089"/>
    <x v="0"/>
    <x v="0"/>
    <x v="0"/>
    <x v="0"/>
    <x v="9"/>
    <x v="253"/>
    <x v="0"/>
    <x v="0"/>
    <s v="Tesseramento"/>
    <x v="0"/>
    <x v="1"/>
    <x v="0"/>
    <m/>
  </r>
  <r>
    <n v="24940"/>
    <x v="0"/>
    <x v="0"/>
    <x v="0"/>
    <x v="2"/>
    <x v="7"/>
    <x v="150"/>
    <x v="0"/>
    <x v="1"/>
    <s v="Tesseramento"/>
    <x v="1"/>
    <x v="4"/>
    <x v="0"/>
    <m/>
  </r>
  <r>
    <n v="193617"/>
    <x v="0"/>
    <x v="0"/>
    <x v="0"/>
    <x v="0"/>
    <x v="9"/>
    <x v="253"/>
    <x v="0"/>
    <x v="0"/>
    <s v="Tesseramento"/>
    <x v="0"/>
    <x v="3"/>
    <x v="0"/>
    <m/>
  </r>
  <r>
    <n v="221954"/>
    <x v="0"/>
    <x v="0"/>
    <x v="0"/>
    <x v="1"/>
    <x v="9"/>
    <x v="253"/>
    <x v="0"/>
    <x v="0"/>
    <s v="Tesseramento"/>
    <x v="0"/>
    <x v="0"/>
    <x v="0"/>
    <m/>
  </r>
  <r>
    <n v="204618"/>
    <x v="0"/>
    <x v="0"/>
    <x v="0"/>
    <x v="1"/>
    <x v="9"/>
    <x v="253"/>
    <x v="0"/>
    <x v="0"/>
    <s v="Tesseramento"/>
    <x v="0"/>
    <x v="0"/>
    <x v="0"/>
    <m/>
  </r>
  <r>
    <n v="140341"/>
    <x v="0"/>
    <x v="0"/>
    <x v="0"/>
    <x v="1"/>
    <x v="9"/>
    <x v="253"/>
    <x v="0"/>
    <x v="1"/>
    <s v="Tesseramento"/>
    <x v="0"/>
    <x v="0"/>
    <x v="0"/>
    <m/>
  </r>
  <r>
    <n v="140342"/>
    <x v="0"/>
    <x v="0"/>
    <x v="0"/>
    <x v="1"/>
    <x v="9"/>
    <x v="253"/>
    <x v="0"/>
    <x v="0"/>
    <s v="Tesseramento"/>
    <x v="0"/>
    <x v="0"/>
    <x v="0"/>
    <m/>
  </r>
  <r>
    <n v="152444"/>
    <x v="0"/>
    <x v="0"/>
    <x v="0"/>
    <x v="0"/>
    <x v="9"/>
    <x v="253"/>
    <x v="0"/>
    <x v="0"/>
    <s v="Tesseramento"/>
    <x v="0"/>
    <x v="0"/>
    <x v="0"/>
    <m/>
  </r>
  <r>
    <n v="184795"/>
    <x v="0"/>
    <x v="0"/>
    <x v="0"/>
    <x v="0"/>
    <x v="9"/>
    <x v="253"/>
    <x v="0"/>
    <x v="0"/>
    <s v="Tesseramento"/>
    <x v="0"/>
    <x v="0"/>
    <x v="0"/>
    <m/>
  </r>
  <r>
    <n v="221950"/>
    <x v="0"/>
    <x v="0"/>
    <x v="0"/>
    <x v="0"/>
    <x v="9"/>
    <x v="253"/>
    <x v="0"/>
    <x v="1"/>
    <s v="Tesseramento"/>
    <x v="0"/>
    <x v="3"/>
    <x v="0"/>
    <m/>
  </r>
  <r>
    <n v="226608"/>
    <x v="0"/>
    <x v="0"/>
    <x v="0"/>
    <x v="1"/>
    <x v="9"/>
    <x v="253"/>
    <x v="0"/>
    <x v="0"/>
    <s v="Tesseramento"/>
    <x v="0"/>
    <x v="4"/>
    <x v="0"/>
    <m/>
  </r>
  <r>
    <n v="168424"/>
    <x v="0"/>
    <x v="0"/>
    <x v="0"/>
    <x v="1"/>
    <x v="9"/>
    <x v="253"/>
    <x v="0"/>
    <x v="0"/>
    <s v="Tesseramento"/>
    <x v="0"/>
    <x v="0"/>
    <x v="0"/>
    <m/>
  </r>
  <r>
    <n v="38254"/>
    <x v="0"/>
    <x v="0"/>
    <x v="0"/>
    <x v="0"/>
    <x v="9"/>
    <x v="253"/>
    <x v="0"/>
    <x v="0"/>
    <s v="Tesseramento"/>
    <x v="0"/>
    <x v="0"/>
    <x v="0"/>
    <m/>
  </r>
  <r>
    <n v="152446"/>
    <x v="0"/>
    <x v="0"/>
    <x v="0"/>
    <x v="0"/>
    <x v="9"/>
    <x v="253"/>
    <x v="0"/>
    <x v="1"/>
    <s v="Tesseramento"/>
    <x v="0"/>
    <x v="0"/>
    <x v="0"/>
    <m/>
  </r>
  <r>
    <n v="217021"/>
    <x v="0"/>
    <x v="0"/>
    <x v="0"/>
    <x v="0"/>
    <x v="9"/>
    <x v="253"/>
    <x v="0"/>
    <x v="0"/>
    <s v="Tesseramento"/>
    <x v="0"/>
    <x v="0"/>
    <x v="0"/>
    <m/>
  </r>
  <r>
    <n v="221952"/>
    <x v="0"/>
    <x v="0"/>
    <x v="0"/>
    <x v="0"/>
    <x v="9"/>
    <x v="253"/>
    <x v="0"/>
    <x v="0"/>
    <s v="Tesseramento"/>
    <x v="0"/>
    <x v="3"/>
    <x v="0"/>
    <m/>
  </r>
  <r>
    <n v="221951"/>
    <x v="0"/>
    <x v="0"/>
    <x v="0"/>
    <x v="1"/>
    <x v="9"/>
    <x v="253"/>
    <x v="0"/>
    <x v="1"/>
    <s v="Tesseramento"/>
    <x v="0"/>
    <x v="1"/>
    <x v="0"/>
    <m/>
  </r>
  <r>
    <n v="219511"/>
    <x v="0"/>
    <x v="0"/>
    <x v="0"/>
    <x v="1"/>
    <x v="11"/>
    <x v="363"/>
    <x v="0"/>
    <x v="0"/>
    <s v="Tesseramento"/>
    <x v="1"/>
    <x v="1"/>
    <x v="0"/>
    <m/>
  </r>
  <r>
    <n v="164312"/>
    <x v="0"/>
    <x v="0"/>
    <x v="0"/>
    <x v="0"/>
    <x v="11"/>
    <x v="363"/>
    <x v="0"/>
    <x v="0"/>
    <s v="Tesseramento"/>
    <x v="1"/>
    <x v="3"/>
    <x v="0"/>
    <m/>
  </r>
  <r>
    <n v="173486"/>
    <x v="0"/>
    <x v="0"/>
    <x v="0"/>
    <x v="0"/>
    <x v="4"/>
    <x v="219"/>
    <x v="0"/>
    <x v="1"/>
    <s v="Tesseramento"/>
    <x v="0"/>
    <x v="0"/>
    <x v="0"/>
    <m/>
  </r>
  <r>
    <n v="28740"/>
    <x v="0"/>
    <x v="0"/>
    <x v="0"/>
    <x v="0"/>
    <x v="11"/>
    <x v="363"/>
    <x v="0"/>
    <x v="0"/>
    <s v="Tesseramento"/>
    <x v="1"/>
    <x v="4"/>
    <x v="0"/>
    <m/>
  </r>
  <r>
    <n v="111100"/>
    <x v="0"/>
    <x v="2"/>
    <x v="0"/>
    <x v="0"/>
    <x v="9"/>
    <x v="253"/>
    <x v="1"/>
    <x v="0"/>
    <s v="Tesseramento"/>
    <x v="0"/>
    <x v="8"/>
    <x v="0"/>
    <m/>
  </r>
  <r>
    <n v="55689"/>
    <x v="0"/>
    <x v="0"/>
    <x v="0"/>
    <x v="0"/>
    <x v="11"/>
    <x v="363"/>
    <x v="0"/>
    <x v="0"/>
    <s v="Tesseramento"/>
    <x v="1"/>
    <x v="3"/>
    <x v="0"/>
    <m/>
  </r>
  <r>
    <n v="207537"/>
    <x v="0"/>
    <x v="1"/>
    <x v="0"/>
    <x v="1"/>
    <x v="4"/>
    <x v="219"/>
    <x v="0"/>
    <x v="0"/>
    <s v="Tesseramento"/>
    <x v="0"/>
    <x v="0"/>
    <x v="0"/>
    <m/>
  </r>
  <r>
    <n v="20817"/>
    <x v="0"/>
    <x v="0"/>
    <x v="0"/>
    <x v="0"/>
    <x v="11"/>
    <x v="363"/>
    <x v="0"/>
    <x v="1"/>
    <s v="Tesseramento"/>
    <x v="1"/>
    <x v="3"/>
    <x v="0"/>
    <m/>
  </r>
  <r>
    <n v="20820"/>
    <x v="0"/>
    <x v="0"/>
    <x v="0"/>
    <x v="0"/>
    <x v="11"/>
    <x v="363"/>
    <x v="0"/>
    <x v="1"/>
    <s v="Tesseramento"/>
    <x v="1"/>
    <x v="4"/>
    <x v="0"/>
    <m/>
  </r>
  <r>
    <n v="71176"/>
    <x v="0"/>
    <x v="0"/>
    <x v="0"/>
    <x v="0"/>
    <x v="7"/>
    <x v="150"/>
    <x v="0"/>
    <x v="1"/>
    <s v="Tesseramento"/>
    <x v="1"/>
    <x v="4"/>
    <x v="0"/>
    <m/>
  </r>
  <r>
    <n v="12064"/>
    <x v="0"/>
    <x v="0"/>
    <x v="0"/>
    <x v="0"/>
    <x v="7"/>
    <x v="150"/>
    <x v="0"/>
    <x v="1"/>
    <s v="Tesseramento"/>
    <x v="1"/>
    <x v="4"/>
    <x v="0"/>
    <m/>
  </r>
  <r>
    <n v="85207"/>
    <x v="0"/>
    <x v="0"/>
    <x v="0"/>
    <x v="0"/>
    <x v="7"/>
    <x v="150"/>
    <x v="0"/>
    <x v="0"/>
    <s v="Tesseramento"/>
    <x v="1"/>
    <x v="3"/>
    <x v="0"/>
    <m/>
  </r>
  <r>
    <n v="128877"/>
    <x v="0"/>
    <x v="0"/>
    <x v="0"/>
    <x v="0"/>
    <x v="7"/>
    <x v="150"/>
    <x v="0"/>
    <x v="0"/>
    <s v="Tesseramento"/>
    <x v="1"/>
    <x v="4"/>
    <x v="0"/>
    <m/>
  </r>
  <r>
    <n v="113490"/>
    <x v="0"/>
    <x v="0"/>
    <x v="0"/>
    <x v="3"/>
    <x v="7"/>
    <x v="150"/>
    <x v="0"/>
    <x v="1"/>
    <s v="Tesseramento"/>
    <x v="1"/>
    <x v="4"/>
    <x v="0"/>
    <m/>
  </r>
  <r>
    <n v="91583"/>
    <x v="0"/>
    <x v="0"/>
    <x v="0"/>
    <x v="0"/>
    <x v="7"/>
    <x v="150"/>
    <x v="0"/>
    <x v="1"/>
    <s v="Tesseramento"/>
    <x v="1"/>
    <x v="0"/>
    <x v="0"/>
    <m/>
  </r>
  <r>
    <n v="200431"/>
    <x v="0"/>
    <x v="0"/>
    <x v="0"/>
    <x v="2"/>
    <x v="7"/>
    <x v="150"/>
    <x v="0"/>
    <x v="1"/>
    <s v="Tesseramento"/>
    <x v="1"/>
    <x v="0"/>
    <x v="0"/>
    <m/>
  </r>
  <r>
    <n v="216275"/>
    <x v="0"/>
    <x v="0"/>
    <x v="0"/>
    <x v="0"/>
    <x v="10"/>
    <x v="63"/>
    <x v="0"/>
    <x v="0"/>
    <s v="Tesseramento"/>
    <x v="0"/>
    <x v="0"/>
    <x v="0"/>
    <m/>
  </r>
  <r>
    <n v="86597"/>
    <x v="0"/>
    <x v="0"/>
    <x v="0"/>
    <x v="0"/>
    <x v="7"/>
    <x v="150"/>
    <x v="0"/>
    <x v="1"/>
    <s v="Tesseramento"/>
    <x v="1"/>
    <x v="0"/>
    <x v="0"/>
    <m/>
  </r>
  <r>
    <n v="85210"/>
    <x v="0"/>
    <x v="0"/>
    <x v="0"/>
    <x v="0"/>
    <x v="7"/>
    <x v="150"/>
    <x v="0"/>
    <x v="1"/>
    <s v="Tesseramento"/>
    <x v="1"/>
    <x v="4"/>
    <x v="0"/>
    <m/>
  </r>
  <r>
    <n v="221319"/>
    <x v="0"/>
    <x v="0"/>
    <x v="0"/>
    <x v="3"/>
    <x v="10"/>
    <x v="63"/>
    <x v="0"/>
    <x v="1"/>
    <s v="Tesseramento"/>
    <x v="0"/>
    <x v="0"/>
    <x v="0"/>
    <m/>
  </r>
  <r>
    <n v="121291"/>
    <x v="0"/>
    <x v="0"/>
    <x v="0"/>
    <x v="2"/>
    <x v="10"/>
    <x v="63"/>
    <x v="0"/>
    <x v="1"/>
    <s v="Tesseramento"/>
    <x v="0"/>
    <x v="1"/>
    <x v="0"/>
    <m/>
  </r>
  <r>
    <n v="121292"/>
    <x v="0"/>
    <x v="0"/>
    <x v="0"/>
    <x v="0"/>
    <x v="10"/>
    <x v="63"/>
    <x v="0"/>
    <x v="0"/>
    <s v="Tesseramento"/>
    <x v="0"/>
    <x v="1"/>
    <x v="0"/>
    <m/>
  </r>
  <r>
    <n v="113853"/>
    <x v="0"/>
    <x v="0"/>
    <x v="0"/>
    <x v="0"/>
    <x v="10"/>
    <x v="63"/>
    <x v="0"/>
    <x v="0"/>
    <s v="Tesseramento"/>
    <x v="0"/>
    <x v="0"/>
    <x v="0"/>
    <m/>
  </r>
  <r>
    <n v="216237"/>
    <x v="0"/>
    <x v="0"/>
    <x v="0"/>
    <x v="1"/>
    <x v="10"/>
    <x v="63"/>
    <x v="0"/>
    <x v="0"/>
    <s v="Tesseramento"/>
    <x v="0"/>
    <x v="0"/>
    <x v="0"/>
    <m/>
  </r>
  <r>
    <n v="170090"/>
    <x v="0"/>
    <x v="1"/>
    <x v="2"/>
    <x v="0"/>
    <x v="4"/>
    <x v="219"/>
    <x v="0"/>
    <x v="0"/>
    <s v="Tesseramento"/>
    <x v="0"/>
    <x v="0"/>
    <x v="0"/>
    <m/>
  </r>
  <r>
    <n v="113860"/>
    <x v="0"/>
    <x v="0"/>
    <x v="0"/>
    <x v="1"/>
    <x v="10"/>
    <x v="63"/>
    <x v="0"/>
    <x v="1"/>
    <s v="Tesseramento"/>
    <x v="0"/>
    <x v="3"/>
    <x v="0"/>
    <m/>
  </r>
  <r>
    <n v="155741"/>
    <x v="0"/>
    <x v="0"/>
    <x v="2"/>
    <x v="0"/>
    <x v="4"/>
    <x v="219"/>
    <x v="0"/>
    <x v="0"/>
    <s v="Tesseramento"/>
    <x v="0"/>
    <x v="4"/>
    <x v="0"/>
    <m/>
  </r>
  <r>
    <n v="138450"/>
    <x v="0"/>
    <x v="0"/>
    <x v="0"/>
    <x v="0"/>
    <x v="7"/>
    <x v="150"/>
    <x v="0"/>
    <x v="0"/>
    <s v="Tesseramento"/>
    <x v="1"/>
    <x v="0"/>
    <x v="0"/>
    <m/>
  </r>
  <r>
    <n v="6364"/>
    <x v="0"/>
    <x v="0"/>
    <x v="0"/>
    <x v="0"/>
    <x v="7"/>
    <x v="150"/>
    <x v="0"/>
    <x v="1"/>
    <s v="Tesseramento"/>
    <x v="1"/>
    <x v="4"/>
    <x v="0"/>
    <m/>
  </r>
  <r>
    <n v="4896"/>
    <x v="0"/>
    <x v="0"/>
    <x v="0"/>
    <x v="0"/>
    <x v="7"/>
    <x v="150"/>
    <x v="0"/>
    <x v="0"/>
    <s v="Tesseramento"/>
    <x v="1"/>
    <x v="4"/>
    <x v="0"/>
    <m/>
  </r>
  <r>
    <n v="6502"/>
    <x v="0"/>
    <x v="0"/>
    <x v="0"/>
    <x v="0"/>
    <x v="7"/>
    <x v="150"/>
    <x v="0"/>
    <x v="0"/>
    <s v="Tesseramento"/>
    <x v="1"/>
    <x v="4"/>
    <x v="0"/>
    <m/>
  </r>
  <r>
    <n v="6232"/>
    <x v="0"/>
    <x v="0"/>
    <x v="0"/>
    <x v="0"/>
    <x v="7"/>
    <x v="150"/>
    <x v="0"/>
    <x v="0"/>
    <s v="Tesseramento"/>
    <x v="1"/>
    <x v="4"/>
    <x v="0"/>
    <m/>
  </r>
  <r>
    <n v="39331"/>
    <x v="0"/>
    <x v="0"/>
    <x v="0"/>
    <x v="0"/>
    <x v="7"/>
    <x v="150"/>
    <x v="0"/>
    <x v="1"/>
    <s v="Tesseramento"/>
    <x v="1"/>
    <x v="4"/>
    <x v="0"/>
    <m/>
  </r>
  <r>
    <n v="6242"/>
    <x v="0"/>
    <x v="0"/>
    <x v="0"/>
    <x v="2"/>
    <x v="7"/>
    <x v="150"/>
    <x v="0"/>
    <x v="1"/>
    <s v="Tesseramento"/>
    <x v="1"/>
    <x v="3"/>
    <x v="0"/>
    <m/>
  </r>
  <r>
    <n v="86583"/>
    <x v="0"/>
    <x v="0"/>
    <x v="0"/>
    <x v="2"/>
    <x v="7"/>
    <x v="150"/>
    <x v="0"/>
    <x v="1"/>
    <s v="Tesseramento"/>
    <x v="1"/>
    <x v="3"/>
    <x v="0"/>
    <m/>
  </r>
  <r>
    <n v="6252"/>
    <x v="0"/>
    <x v="0"/>
    <x v="0"/>
    <x v="0"/>
    <x v="7"/>
    <x v="150"/>
    <x v="0"/>
    <x v="0"/>
    <s v="Tesseramento"/>
    <x v="1"/>
    <x v="4"/>
    <x v="0"/>
    <m/>
  </r>
  <r>
    <n v="200432"/>
    <x v="0"/>
    <x v="0"/>
    <x v="0"/>
    <x v="0"/>
    <x v="7"/>
    <x v="150"/>
    <x v="0"/>
    <x v="0"/>
    <s v="Tesseramento"/>
    <x v="1"/>
    <x v="0"/>
    <x v="0"/>
    <m/>
  </r>
  <r>
    <n v="124583"/>
    <x v="0"/>
    <x v="0"/>
    <x v="0"/>
    <x v="2"/>
    <x v="7"/>
    <x v="150"/>
    <x v="0"/>
    <x v="1"/>
    <s v="Tesseramento"/>
    <x v="1"/>
    <x v="0"/>
    <x v="0"/>
    <m/>
  </r>
  <r>
    <n v="171229"/>
    <x v="0"/>
    <x v="0"/>
    <x v="0"/>
    <x v="1"/>
    <x v="1"/>
    <x v="324"/>
    <x v="0"/>
    <x v="0"/>
    <s v="Tesseramento"/>
    <x v="1"/>
    <x v="0"/>
    <x v="0"/>
    <m/>
  </r>
  <r>
    <n v="76003"/>
    <x v="0"/>
    <x v="0"/>
    <x v="2"/>
    <x v="4"/>
    <x v="4"/>
    <x v="219"/>
    <x v="0"/>
    <x v="0"/>
    <s v="Tesseramento"/>
    <x v="0"/>
    <x v="3"/>
    <x v="0"/>
    <m/>
  </r>
  <r>
    <n v="6265"/>
    <x v="0"/>
    <x v="0"/>
    <x v="0"/>
    <x v="2"/>
    <x v="7"/>
    <x v="150"/>
    <x v="0"/>
    <x v="1"/>
    <s v="Tesseramento"/>
    <x v="1"/>
    <x v="4"/>
    <x v="0"/>
    <m/>
  </r>
  <r>
    <n v="202917"/>
    <x v="0"/>
    <x v="0"/>
    <x v="0"/>
    <x v="0"/>
    <x v="7"/>
    <x v="150"/>
    <x v="0"/>
    <x v="0"/>
    <s v="Tesseramento"/>
    <x v="1"/>
    <x v="4"/>
    <x v="0"/>
    <m/>
  </r>
  <r>
    <n v="206576"/>
    <x v="0"/>
    <x v="0"/>
    <x v="2"/>
    <x v="0"/>
    <x v="1"/>
    <x v="324"/>
    <x v="0"/>
    <x v="0"/>
    <s v="Tesseramento"/>
    <x v="1"/>
    <x v="4"/>
    <x v="0"/>
    <m/>
  </r>
  <r>
    <n v="194196"/>
    <x v="0"/>
    <x v="1"/>
    <x v="0"/>
    <x v="0"/>
    <x v="4"/>
    <x v="219"/>
    <x v="0"/>
    <x v="1"/>
    <s v="Tesseramento"/>
    <x v="0"/>
    <x v="3"/>
    <x v="0"/>
    <m/>
  </r>
  <r>
    <n v="6275"/>
    <x v="0"/>
    <x v="0"/>
    <x v="2"/>
    <x v="0"/>
    <x v="7"/>
    <x v="150"/>
    <x v="0"/>
    <x v="0"/>
    <s v="Tesseramento"/>
    <x v="1"/>
    <x v="4"/>
    <x v="0"/>
    <m/>
  </r>
  <r>
    <n v="6274"/>
    <x v="0"/>
    <x v="0"/>
    <x v="0"/>
    <x v="0"/>
    <x v="7"/>
    <x v="150"/>
    <x v="0"/>
    <x v="1"/>
    <s v="Tesseramento"/>
    <x v="1"/>
    <x v="4"/>
    <x v="0"/>
    <m/>
  </r>
  <r>
    <n v="10113"/>
    <x v="0"/>
    <x v="0"/>
    <x v="0"/>
    <x v="0"/>
    <x v="4"/>
    <x v="219"/>
    <x v="0"/>
    <x v="0"/>
    <s v="Tesseramento"/>
    <x v="0"/>
    <x v="4"/>
    <x v="0"/>
    <m/>
  </r>
  <r>
    <n v="112252"/>
    <x v="0"/>
    <x v="0"/>
    <x v="2"/>
    <x v="4"/>
    <x v="4"/>
    <x v="271"/>
    <x v="0"/>
    <x v="1"/>
    <s v="Tesseramento"/>
    <x v="1"/>
    <x v="0"/>
    <x v="0"/>
    <m/>
  </r>
  <r>
    <n v="95316"/>
    <x v="0"/>
    <x v="0"/>
    <x v="0"/>
    <x v="0"/>
    <x v="1"/>
    <x v="324"/>
    <x v="0"/>
    <x v="0"/>
    <s v="Tesseramento"/>
    <x v="1"/>
    <x v="0"/>
    <x v="0"/>
    <m/>
  </r>
  <r>
    <n v="112038"/>
    <x v="0"/>
    <x v="0"/>
    <x v="0"/>
    <x v="0"/>
    <x v="1"/>
    <x v="324"/>
    <x v="0"/>
    <x v="0"/>
    <s v="Tesseramento"/>
    <x v="1"/>
    <x v="4"/>
    <x v="0"/>
    <m/>
  </r>
  <r>
    <n v="161572"/>
    <x v="0"/>
    <x v="0"/>
    <x v="0"/>
    <x v="0"/>
    <x v="7"/>
    <x v="150"/>
    <x v="0"/>
    <x v="0"/>
    <s v="Tesseramento"/>
    <x v="1"/>
    <x v="4"/>
    <x v="0"/>
    <m/>
  </r>
  <r>
    <n v="6286"/>
    <x v="0"/>
    <x v="0"/>
    <x v="0"/>
    <x v="2"/>
    <x v="7"/>
    <x v="150"/>
    <x v="0"/>
    <x v="0"/>
    <s v="Tesseramento"/>
    <x v="1"/>
    <x v="4"/>
    <x v="0"/>
    <m/>
  </r>
  <r>
    <n v="6144"/>
    <x v="0"/>
    <x v="0"/>
    <x v="0"/>
    <x v="0"/>
    <x v="7"/>
    <x v="150"/>
    <x v="0"/>
    <x v="1"/>
    <s v="Tesseramento"/>
    <x v="1"/>
    <x v="4"/>
    <x v="0"/>
    <m/>
  </r>
  <r>
    <n v="165332"/>
    <x v="0"/>
    <x v="0"/>
    <x v="0"/>
    <x v="0"/>
    <x v="1"/>
    <x v="324"/>
    <x v="0"/>
    <x v="0"/>
    <s v="Tesseramento"/>
    <x v="1"/>
    <x v="4"/>
    <x v="0"/>
    <m/>
  </r>
  <r>
    <n v="6304"/>
    <x v="0"/>
    <x v="0"/>
    <x v="0"/>
    <x v="0"/>
    <x v="7"/>
    <x v="150"/>
    <x v="0"/>
    <x v="0"/>
    <s v="Tesseramento"/>
    <x v="1"/>
    <x v="4"/>
    <x v="0"/>
    <m/>
  </r>
  <r>
    <n v="235821"/>
    <x v="1"/>
    <x v="0"/>
    <x v="1"/>
    <x v="2"/>
    <x v="4"/>
    <x v="219"/>
    <x v="0"/>
    <x v="0"/>
    <s v="Tesseramento"/>
    <x v="0"/>
    <x v="5"/>
    <x v="0"/>
    <m/>
  </r>
  <r>
    <n v="75112"/>
    <x v="0"/>
    <x v="0"/>
    <x v="0"/>
    <x v="2"/>
    <x v="7"/>
    <x v="150"/>
    <x v="0"/>
    <x v="1"/>
    <s v="Tesseramento"/>
    <x v="1"/>
    <x v="4"/>
    <x v="0"/>
    <m/>
  </r>
  <r>
    <n v="6307"/>
    <x v="0"/>
    <x v="0"/>
    <x v="0"/>
    <x v="0"/>
    <x v="7"/>
    <x v="150"/>
    <x v="0"/>
    <x v="0"/>
    <s v="Tesseramento"/>
    <x v="1"/>
    <x v="4"/>
    <x v="0"/>
    <m/>
  </r>
  <r>
    <n v="24005"/>
    <x v="0"/>
    <x v="0"/>
    <x v="0"/>
    <x v="2"/>
    <x v="7"/>
    <x v="150"/>
    <x v="0"/>
    <x v="0"/>
    <s v="Tesseramento"/>
    <x v="1"/>
    <x v="0"/>
    <x v="0"/>
    <m/>
  </r>
  <r>
    <n v="59728"/>
    <x v="0"/>
    <x v="0"/>
    <x v="0"/>
    <x v="0"/>
    <x v="7"/>
    <x v="150"/>
    <x v="0"/>
    <x v="1"/>
    <s v="Tesseramento"/>
    <x v="1"/>
    <x v="4"/>
    <x v="0"/>
    <m/>
  </r>
  <r>
    <n v="114019"/>
    <x v="0"/>
    <x v="0"/>
    <x v="0"/>
    <x v="0"/>
    <x v="7"/>
    <x v="150"/>
    <x v="0"/>
    <x v="1"/>
    <s v="Tesseramento"/>
    <x v="1"/>
    <x v="0"/>
    <x v="0"/>
    <m/>
  </r>
  <r>
    <n v="38313"/>
    <x v="0"/>
    <x v="0"/>
    <x v="0"/>
    <x v="0"/>
    <x v="7"/>
    <x v="150"/>
    <x v="0"/>
    <x v="1"/>
    <s v="Tesseramento"/>
    <x v="1"/>
    <x v="3"/>
    <x v="0"/>
    <m/>
  </r>
  <r>
    <n v="149204"/>
    <x v="0"/>
    <x v="0"/>
    <x v="0"/>
    <x v="0"/>
    <x v="7"/>
    <x v="150"/>
    <x v="0"/>
    <x v="0"/>
    <s v="Tesseramento"/>
    <x v="1"/>
    <x v="1"/>
    <x v="0"/>
    <m/>
  </r>
  <r>
    <n v="96523"/>
    <x v="0"/>
    <x v="0"/>
    <x v="0"/>
    <x v="0"/>
    <x v="7"/>
    <x v="150"/>
    <x v="0"/>
    <x v="0"/>
    <s v="Tesseramento"/>
    <x v="1"/>
    <x v="0"/>
    <x v="0"/>
    <m/>
  </r>
  <r>
    <n v="227531"/>
    <x v="0"/>
    <x v="0"/>
    <x v="0"/>
    <x v="2"/>
    <x v="7"/>
    <x v="150"/>
    <x v="0"/>
    <x v="0"/>
    <s v="Tesseramento"/>
    <x v="1"/>
    <x v="0"/>
    <x v="0"/>
    <m/>
  </r>
  <r>
    <n v="77180"/>
    <x v="0"/>
    <x v="0"/>
    <x v="0"/>
    <x v="0"/>
    <x v="7"/>
    <x v="150"/>
    <x v="0"/>
    <x v="0"/>
    <s v="Tesseramento"/>
    <x v="1"/>
    <x v="1"/>
    <x v="0"/>
    <m/>
  </r>
  <r>
    <n v="6321"/>
    <x v="0"/>
    <x v="0"/>
    <x v="0"/>
    <x v="0"/>
    <x v="7"/>
    <x v="150"/>
    <x v="0"/>
    <x v="0"/>
    <s v="Tesseramento"/>
    <x v="1"/>
    <x v="4"/>
    <x v="0"/>
    <m/>
  </r>
  <r>
    <n v="6319"/>
    <x v="0"/>
    <x v="0"/>
    <x v="0"/>
    <x v="0"/>
    <x v="7"/>
    <x v="150"/>
    <x v="0"/>
    <x v="0"/>
    <s v="Tesseramento"/>
    <x v="1"/>
    <x v="4"/>
    <x v="0"/>
    <m/>
  </r>
  <r>
    <n v="169863"/>
    <x v="0"/>
    <x v="0"/>
    <x v="0"/>
    <x v="0"/>
    <x v="7"/>
    <x v="150"/>
    <x v="0"/>
    <x v="0"/>
    <s v="Tesseramento"/>
    <x v="1"/>
    <x v="4"/>
    <x v="0"/>
    <m/>
  </r>
  <r>
    <n v="94551"/>
    <x v="0"/>
    <x v="0"/>
    <x v="0"/>
    <x v="0"/>
    <x v="7"/>
    <x v="150"/>
    <x v="0"/>
    <x v="0"/>
    <s v="Tesseramento"/>
    <x v="1"/>
    <x v="3"/>
    <x v="0"/>
    <m/>
  </r>
  <r>
    <n v="178171"/>
    <x v="0"/>
    <x v="0"/>
    <x v="0"/>
    <x v="0"/>
    <x v="7"/>
    <x v="150"/>
    <x v="0"/>
    <x v="0"/>
    <s v="Tesseramento"/>
    <x v="1"/>
    <x v="3"/>
    <x v="0"/>
    <m/>
  </r>
  <r>
    <n v="6329"/>
    <x v="0"/>
    <x v="0"/>
    <x v="0"/>
    <x v="0"/>
    <x v="7"/>
    <x v="150"/>
    <x v="0"/>
    <x v="0"/>
    <s v="Tesseramento"/>
    <x v="1"/>
    <x v="4"/>
    <x v="0"/>
    <m/>
  </r>
  <r>
    <n v="143522"/>
    <x v="0"/>
    <x v="0"/>
    <x v="0"/>
    <x v="0"/>
    <x v="1"/>
    <x v="324"/>
    <x v="0"/>
    <x v="0"/>
    <s v="Tesseramento"/>
    <x v="1"/>
    <x v="0"/>
    <x v="0"/>
    <m/>
  </r>
  <r>
    <n v="143198"/>
    <x v="0"/>
    <x v="0"/>
    <x v="0"/>
    <x v="0"/>
    <x v="7"/>
    <x v="150"/>
    <x v="0"/>
    <x v="0"/>
    <s v="Tesseramento"/>
    <x v="1"/>
    <x v="4"/>
    <x v="0"/>
    <m/>
  </r>
  <r>
    <n v="6335"/>
    <x v="0"/>
    <x v="0"/>
    <x v="0"/>
    <x v="0"/>
    <x v="7"/>
    <x v="150"/>
    <x v="0"/>
    <x v="0"/>
    <s v="Tesseramento"/>
    <x v="1"/>
    <x v="4"/>
    <x v="0"/>
    <m/>
  </r>
  <r>
    <n v="6347"/>
    <x v="0"/>
    <x v="0"/>
    <x v="0"/>
    <x v="2"/>
    <x v="7"/>
    <x v="150"/>
    <x v="0"/>
    <x v="1"/>
    <s v="Tesseramento"/>
    <x v="1"/>
    <x v="0"/>
    <x v="0"/>
    <m/>
  </r>
  <r>
    <n v="6345"/>
    <x v="0"/>
    <x v="0"/>
    <x v="0"/>
    <x v="2"/>
    <x v="7"/>
    <x v="150"/>
    <x v="0"/>
    <x v="0"/>
    <s v="Tesseramento"/>
    <x v="1"/>
    <x v="4"/>
    <x v="0"/>
    <m/>
  </r>
  <r>
    <n v="6160"/>
    <x v="0"/>
    <x v="0"/>
    <x v="0"/>
    <x v="2"/>
    <x v="7"/>
    <x v="150"/>
    <x v="0"/>
    <x v="1"/>
    <s v="Tesseramento"/>
    <x v="1"/>
    <x v="4"/>
    <x v="0"/>
    <m/>
  </r>
  <r>
    <n v="6354"/>
    <x v="0"/>
    <x v="0"/>
    <x v="0"/>
    <x v="0"/>
    <x v="7"/>
    <x v="150"/>
    <x v="0"/>
    <x v="0"/>
    <s v="Tesseramento"/>
    <x v="1"/>
    <x v="4"/>
    <x v="0"/>
    <m/>
  </r>
  <r>
    <n v="6541"/>
    <x v="0"/>
    <x v="0"/>
    <x v="0"/>
    <x v="0"/>
    <x v="7"/>
    <x v="150"/>
    <x v="0"/>
    <x v="1"/>
    <s v="Tesseramento"/>
    <x v="1"/>
    <x v="4"/>
    <x v="0"/>
    <m/>
  </r>
  <r>
    <n v="43081"/>
    <x v="0"/>
    <x v="0"/>
    <x v="0"/>
    <x v="0"/>
    <x v="7"/>
    <x v="150"/>
    <x v="0"/>
    <x v="1"/>
    <s v="Tesseramento"/>
    <x v="1"/>
    <x v="0"/>
    <x v="0"/>
    <m/>
  </r>
  <r>
    <n v="6550"/>
    <x v="0"/>
    <x v="0"/>
    <x v="0"/>
    <x v="0"/>
    <x v="7"/>
    <x v="150"/>
    <x v="0"/>
    <x v="1"/>
    <s v="Tesseramento"/>
    <x v="1"/>
    <x v="4"/>
    <x v="0"/>
    <m/>
  </r>
  <r>
    <n v="73120"/>
    <x v="0"/>
    <x v="0"/>
    <x v="0"/>
    <x v="0"/>
    <x v="7"/>
    <x v="150"/>
    <x v="0"/>
    <x v="1"/>
    <s v="Tesseramento"/>
    <x v="1"/>
    <x v="4"/>
    <x v="0"/>
    <m/>
  </r>
  <r>
    <n v="6376"/>
    <x v="0"/>
    <x v="0"/>
    <x v="0"/>
    <x v="0"/>
    <x v="7"/>
    <x v="150"/>
    <x v="0"/>
    <x v="0"/>
    <s v="Tesseramento"/>
    <x v="1"/>
    <x v="4"/>
    <x v="0"/>
    <m/>
  </r>
  <r>
    <n v="117755"/>
    <x v="0"/>
    <x v="0"/>
    <x v="0"/>
    <x v="0"/>
    <x v="7"/>
    <x v="150"/>
    <x v="0"/>
    <x v="1"/>
    <s v="Tesseramento"/>
    <x v="1"/>
    <x v="3"/>
    <x v="0"/>
    <m/>
  </r>
  <r>
    <n v="6385"/>
    <x v="0"/>
    <x v="0"/>
    <x v="0"/>
    <x v="2"/>
    <x v="7"/>
    <x v="150"/>
    <x v="0"/>
    <x v="0"/>
    <s v="Tesseramento"/>
    <x v="1"/>
    <x v="4"/>
    <x v="0"/>
    <m/>
  </r>
  <r>
    <n v="6065"/>
    <x v="0"/>
    <x v="0"/>
    <x v="2"/>
    <x v="0"/>
    <x v="7"/>
    <x v="150"/>
    <x v="0"/>
    <x v="1"/>
    <s v="Tesseramento"/>
    <x v="1"/>
    <x v="4"/>
    <x v="0"/>
    <m/>
  </r>
  <r>
    <n v="6288"/>
    <x v="0"/>
    <x v="0"/>
    <x v="0"/>
    <x v="2"/>
    <x v="7"/>
    <x v="150"/>
    <x v="0"/>
    <x v="1"/>
    <s v="Tesseramento"/>
    <x v="1"/>
    <x v="4"/>
    <x v="0"/>
    <m/>
  </r>
  <r>
    <n v="6234"/>
    <x v="0"/>
    <x v="0"/>
    <x v="0"/>
    <x v="2"/>
    <x v="7"/>
    <x v="150"/>
    <x v="0"/>
    <x v="1"/>
    <s v="Tesseramento"/>
    <x v="1"/>
    <x v="4"/>
    <x v="0"/>
    <m/>
  </r>
  <r>
    <n v="6250"/>
    <x v="0"/>
    <x v="0"/>
    <x v="0"/>
    <x v="2"/>
    <x v="7"/>
    <x v="150"/>
    <x v="0"/>
    <x v="1"/>
    <s v="Tesseramento"/>
    <x v="1"/>
    <x v="4"/>
    <x v="0"/>
    <m/>
  </r>
  <r>
    <n v="200427"/>
    <x v="0"/>
    <x v="0"/>
    <x v="0"/>
    <x v="1"/>
    <x v="7"/>
    <x v="150"/>
    <x v="0"/>
    <x v="1"/>
    <s v="Tesseramento"/>
    <x v="1"/>
    <x v="0"/>
    <x v="0"/>
    <m/>
  </r>
  <r>
    <n v="189123"/>
    <x v="0"/>
    <x v="0"/>
    <x v="0"/>
    <x v="1"/>
    <x v="1"/>
    <x v="324"/>
    <x v="0"/>
    <x v="0"/>
    <s v="Tesseramento"/>
    <x v="1"/>
    <x v="0"/>
    <x v="0"/>
    <m/>
  </r>
  <r>
    <n v="6303"/>
    <x v="0"/>
    <x v="0"/>
    <x v="0"/>
    <x v="2"/>
    <x v="7"/>
    <x v="150"/>
    <x v="0"/>
    <x v="1"/>
    <s v="Tesseramento"/>
    <x v="1"/>
    <x v="4"/>
    <x v="0"/>
    <m/>
  </r>
  <r>
    <n v="191549"/>
    <x v="0"/>
    <x v="0"/>
    <x v="0"/>
    <x v="0"/>
    <x v="7"/>
    <x v="209"/>
    <x v="0"/>
    <x v="0"/>
    <s v="Tesseramento"/>
    <x v="0"/>
    <x v="0"/>
    <x v="0"/>
    <m/>
  </r>
  <r>
    <n v="6308"/>
    <x v="0"/>
    <x v="0"/>
    <x v="0"/>
    <x v="0"/>
    <x v="7"/>
    <x v="150"/>
    <x v="0"/>
    <x v="1"/>
    <s v="Tesseramento"/>
    <x v="1"/>
    <x v="4"/>
    <x v="0"/>
    <m/>
  </r>
  <r>
    <n v="63132"/>
    <x v="0"/>
    <x v="0"/>
    <x v="0"/>
    <x v="0"/>
    <x v="7"/>
    <x v="150"/>
    <x v="0"/>
    <x v="0"/>
    <s v="Tesseramento"/>
    <x v="1"/>
    <x v="4"/>
    <x v="0"/>
    <m/>
  </r>
  <r>
    <n v="136834"/>
    <x v="0"/>
    <x v="0"/>
    <x v="0"/>
    <x v="0"/>
    <x v="7"/>
    <x v="150"/>
    <x v="0"/>
    <x v="0"/>
    <s v="Tesseramento"/>
    <x v="1"/>
    <x v="0"/>
    <x v="0"/>
    <m/>
  </r>
  <r>
    <n v="79586"/>
    <x v="0"/>
    <x v="0"/>
    <x v="0"/>
    <x v="0"/>
    <x v="7"/>
    <x v="209"/>
    <x v="0"/>
    <x v="0"/>
    <s v="Tesseramento"/>
    <x v="0"/>
    <x v="0"/>
    <x v="0"/>
    <m/>
  </r>
  <r>
    <n v="26512"/>
    <x v="0"/>
    <x v="0"/>
    <x v="0"/>
    <x v="0"/>
    <x v="11"/>
    <x v="333"/>
    <x v="0"/>
    <x v="0"/>
    <s v="Tesseramento"/>
    <x v="0"/>
    <x v="0"/>
    <x v="0"/>
    <m/>
  </r>
  <r>
    <n v="70912"/>
    <x v="0"/>
    <x v="0"/>
    <x v="0"/>
    <x v="2"/>
    <x v="7"/>
    <x v="150"/>
    <x v="0"/>
    <x v="1"/>
    <s v="Tesseramento"/>
    <x v="1"/>
    <x v="3"/>
    <x v="0"/>
    <m/>
  </r>
  <r>
    <n v="167872"/>
    <x v="0"/>
    <x v="0"/>
    <x v="0"/>
    <x v="0"/>
    <x v="7"/>
    <x v="209"/>
    <x v="0"/>
    <x v="0"/>
    <s v="Tesseramento"/>
    <x v="0"/>
    <x v="0"/>
    <x v="0"/>
    <m/>
  </r>
  <r>
    <n v="180668"/>
    <x v="0"/>
    <x v="0"/>
    <x v="0"/>
    <x v="1"/>
    <x v="7"/>
    <x v="209"/>
    <x v="0"/>
    <x v="0"/>
    <s v="Tesseramento"/>
    <x v="0"/>
    <x v="4"/>
    <x v="0"/>
    <m/>
  </r>
  <r>
    <n v="220713"/>
    <x v="0"/>
    <x v="0"/>
    <x v="0"/>
    <x v="1"/>
    <x v="11"/>
    <x v="333"/>
    <x v="0"/>
    <x v="0"/>
    <s v="Tesseramento"/>
    <x v="0"/>
    <x v="1"/>
    <x v="0"/>
    <m/>
  </r>
  <r>
    <n v="120624"/>
    <x v="0"/>
    <x v="0"/>
    <x v="0"/>
    <x v="0"/>
    <x v="11"/>
    <x v="333"/>
    <x v="0"/>
    <x v="0"/>
    <s v="Tesseramento"/>
    <x v="0"/>
    <x v="3"/>
    <x v="0"/>
    <m/>
  </r>
  <r>
    <n v="230597"/>
    <x v="1"/>
    <x v="0"/>
    <x v="0"/>
    <x v="3"/>
    <x v="11"/>
    <x v="333"/>
    <x v="0"/>
    <x v="0"/>
    <s v="Tesseramento"/>
    <x v="0"/>
    <x v="5"/>
    <x v="0"/>
    <m/>
  </r>
  <r>
    <n v="31881"/>
    <x v="0"/>
    <x v="0"/>
    <x v="0"/>
    <x v="0"/>
    <x v="1"/>
    <x v="324"/>
    <x v="0"/>
    <x v="0"/>
    <s v="Tesseramento"/>
    <x v="1"/>
    <x v="4"/>
    <x v="0"/>
    <m/>
  </r>
  <r>
    <n v="144208"/>
    <x v="0"/>
    <x v="0"/>
    <x v="0"/>
    <x v="0"/>
    <x v="1"/>
    <x v="324"/>
    <x v="0"/>
    <x v="0"/>
    <s v="Tesseramento"/>
    <x v="1"/>
    <x v="0"/>
    <x v="0"/>
    <m/>
  </r>
  <r>
    <n v="113836"/>
    <x v="0"/>
    <x v="0"/>
    <x v="0"/>
    <x v="0"/>
    <x v="1"/>
    <x v="324"/>
    <x v="0"/>
    <x v="0"/>
    <s v="Tesseramento"/>
    <x v="1"/>
    <x v="3"/>
    <x v="0"/>
    <m/>
  </r>
  <r>
    <n v="147131"/>
    <x v="0"/>
    <x v="0"/>
    <x v="0"/>
    <x v="0"/>
    <x v="1"/>
    <x v="324"/>
    <x v="0"/>
    <x v="0"/>
    <s v="Tesseramento"/>
    <x v="1"/>
    <x v="0"/>
    <x v="0"/>
    <m/>
  </r>
  <r>
    <n v="141393"/>
    <x v="0"/>
    <x v="0"/>
    <x v="0"/>
    <x v="0"/>
    <x v="1"/>
    <x v="324"/>
    <x v="0"/>
    <x v="0"/>
    <s v="Tesseramento"/>
    <x v="1"/>
    <x v="4"/>
    <x v="0"/>
    <m/>
  </r>
  <r>
    <n v="141465"/>
    <x v="0"/>
    <x v="0"/>
    <x v="0"/>
    <x v="0"/>
    <x v="1"/>
    <x v="324"/>
    <x v="0"/>
    <x v="0"/>
    <s v="Tesseramento"/>
    <x v="1"/>
    <x v="0"/>
    <x v="0"/>
    <m/>
  </r>
  <r>
    <n v="110388"/>
    <x v="0"/>
    <x v="0"/>
    <x v="0"/>
    <x v="0"/>
    <x v="12"/>
    <x v="106"/>
    <x v="0"/>
    <x v="0"/>
    <s v="Tesseramento"/>
    <x v="1"/>
    <x v="1"/>
    <x v="0"/>
    <m/>
  </r>
  <r>
    <n v="5137"/>
    <x v="0"/>
    <x v="0"/>
    <x v="0"/>
    <x v="0"/>
    <x v="12"/>
    <x v="106"/>
    <x v="0"/>
    <x v="0"/>
    <s v="Tesseramento"/>
    <x v="1"/>
    <x v="0"/>
    <x v="0"/>
    <m/>
  </r>
  <r>
    <n v="160820"/>
    <x v="0"/>
    <x v="0"/>
    <x v="0"/>
    <x v="0"/>
    <x v="12"/>
    <x v="106"/>
    <x v="0"/>
    <x v="0"/>
    <s v="Tesseramento"/>
    <x v="1"/>
    <x v="3"/>
    <x v="0"/>
    <m/>
  </r>
  <r>
    <n v="160819"/>
    <x v="0"/>
    <x v="0"/>
    <x v="0"/>
    <x v="0"/>
    <x v="12"/>
    <x v="106"/>
    <x v="0"/>
    <x v="1"/>
    <s v="Tesseramento"/>
    <x v="1"/>
    <x v="3"/>
    <x v="0"/>
    <m/>
  </r>
  <r>
    <n v="236133"/>
    <x v="1"/>
    <x v="0"/>
    <x v="1"/>
    <x v="2"/>
    <x v="11"/>
    <x v="333"/>
    <x v="0"/>
    <x v="1"/>
    <s v="Tesseramento"/>
    <x v="0"/>
    <x v="5"/>
    <x v="0"/>
    <m/>
  </r>
  <r>
    <n v="108109"/>
    <x v="0"/>
    <x v="0"/>
    <x v="0"/>
    <x v="0"/>
    <x v="1"/>
    <x v="324"/>
    <x v="0"/>
    <x v="1"/>
    <s v="Tesseramento"/>
    <x v="1"/>
    <x v="4"/>
    <x v="0"/>
    <m/>
  </r>
  <r>
    <n v="217970"/>
    <x v="1"/>
    <x v="0"/>
    <x v="0"/>
    <x v="1"/>
    <x v="7"/>
    <x v="181"/>
    <x v="0"/>
    <x v="0"/>
    <s v="Tesseramento"/>
    <x v="1"/>
    <x v="7"/>
    <x v="0"/>
    <m/>
  </r>
  <r>
    <n v="217975"/>
    <x v="1"/>
    <x v="0"/>
    <x v="0"/>
    <x v="1"/>
    <x v="7"/>
    <x v="181"/>
    <x v="0"/>
    <x v="0"/>
    <s v="Tesseramento"/>
    <x v="1"/>
    <x v="5"/>
    <x v="0"/>
    <m/>
  </r>
  <r>
    <n v="41594"/>
    <x v="0"/>
    <x v="0"/>
    <x v="0"/>
    <x v="0"/>
    <x v="7"/>
    <x v="181"/>
    <x v="0"/>
    <x v="0"/>
    <s v="Tesseramento"/>
    <x v="1"/>
    <x v="0"/>
    <x v="0"/>
    <m/>
  </r>
  <r>
    <n v="91722"/>
    <x v="0"/>
    <x v="0"/>
    <x v="0"/>
    <x v="0"/>
    <x v="1"/>
    <x v="324"/>
    <x v="0"/>
    <x v="0"/>
    <s v="Tesseramento"/>
    <x v="1"/>
    <x v="3"/>
    <x v="0"/>
    <m/>
  </r>
  <r>
    <n v="105551"/>
    <x v="0"/>
    <x v="0"/>
    <x v="0"/>
    <x v="0"/>
    <x v="11"/>
    <x v="363"/>
    <x v="0"/>
    <x v="0"/>
    <s v="Tesseramento"/>
    <x v="1"/>
    <x v="0"/>
    <x v="0"/>
    <m/>
  </r>
  <r>
    <n v="232780"/>
    <x v="1"/>
    <x v="0"/>
    <x v="0"/>
    <x v="2"/>
    <x v="4"/>
    <x v="101"/>
    <x v="0"/>
    <x v="1"/>
    <s v="Tesseramento"/>
    <x v="0"/>
    <x v="5"/>
    <x v="0"/>
    <m/>
  </r>
  <r>
    <n v="222370"/>
    <x v="0"/>
    <x v="0"/>
    <x v="0"/>
    <x v="1"/>
    <x v="4"/>
    <x v="101"/>
    <x v="0"/>
    <x v="0"/>
    <s v="Tesseramento"/>
    <x v="0"/>
    <x v="0"/>
    <x v="0"/>
    <m/>
  </r>
  <r>
    <n v="22080"/>
    <x v="0"/>
    <x v="0"/>
    <x v="0"/>
    <x v="0"/>
    <x v="7"/>
    <x v="181"/>
    <x v="0"/>
    <x v="0"/>
    <s v="Tesseramento"/>
    <x v="1"/>
    <x v="0"/>
    <x v="0"/>
    <m/>
  </r>
  <r>
    <n v="88445"/>
    <x v="0"/>
    <x v="0"/>
    <x v="0"/>
    <x v="1"/>
    <x v="11"/>
    <x v="363"/>
    <x v="0"/>
    <x v="1"/>
    <s v="Tesseramento"/>
    <x v="1"/>
    <x v="4"/>
    <x v="0"/>
    <m/>
  </r>
  <r>
    <n v="141918"/>
    <x v="0"/>
    <x v="0"/>
    <x v="0"/>
    <x v="0"/>
    <x v="7"/>
    <x v="181"/>
    <x v="0"/>
    <x v="0"/>
    <s v="Tesseramento"/>
    <x v="1"/>
    <x v="1"/>
    <x v="0"/>
    <m/>
  </r>
  <r>
    <n v="207659"/>
    <x v="0"/>
    <x v="0"/>
    <x v="0"/>
    <x v="0"/>
    <x v="11"/>
    <x v="363"/>
    <x v="0"/>
    <x v="0"/>
    <s v="Tesseramento"/>
    <x v="1"/>
    <x v="0"/>
    <x v="0"/>
    <m/>
  </r>
  <r>
    <n v="65956"/>
    <x v="0"/>
    <x v="0"/>
    <x v="0"/>
    <x v="0"/>
    <x v="7"/>
    <x v="181"/>
    <x v="0"/>
    <x v="0"/>
    <s v="Tesseramento"/>
    <x v="1"/>
    <x v="0"/>
    <x v="0"/>
    <m/>
  </r>
  <r>
    <n v="218967"/>
    <x v="1"/>
    <x v="0"/>
    <x v="0"/>
    <x v="0"/>
    <x v="7"/>
    <x v="181"/>
    <x v="0"/>
    <x v="0"/>
    <s v="Tesseramento"/>
    <x v="1"/>
    <x v="7"/>
    <x v="0"/>
    <m/>
  </r>
  <r>
    <n v="50557"/>
    <x v="0"/>
    <x v="0"/>
    <x v="0"/>
    <x v="0"/>
    <x v="11"/>
    <x v="363"/>
    <x v="0"/>
    <x v="1"/>
    <s v="Tesseramento"/>
    <x v="1"/>
    <x v="4"/>
    <x v="0"/>
    <m/>
  </r>
  <r>
    <n v="20824"/>
    <x v="0"/>
    <x v="0"/>
    <x v="0"/>
    <x v="0"/>
    <x v="11"/>
    <x v="363"/>
    <x v="0"/>
    <x v="0"/>
    <s v="Tesseramento"/>
    <x v="1"/>
    <x v="4"/>
    <x v="0"/>
    <m/>
  </r>
  <r>
    <n v="198792"/>
    <x v="0"/>
    <x v="1"/>
    <x v="0"/>
    <x v="0"/>
    <x v="4"/>
    <x v="166"/>
    <x v="0"/>
    <x v="0"/>
    <s v="Tesseramento"/>
    <x v="1"/>
    <x v="0"/>
    <x v="0"/>
    <m/>
  </r>
  <r>
    <n v="29311"/>
    <x v="0"/>
    <x v="0"/>
    <x v="0"/>
    <x v="0"/>
    <x v="4"/>
    <x v="271"/>
    <x v="0"/>
    <x v="0"/>
    <s v="Tesseramento"/>
    <x v="1"/>
    <x v="0"/>
    <x v="0"/>
    <m/>
  </r>
  <r>
    <n v="108993"/>
    <x v="0"/>
    <x v="0"/>
    <x v="0"/>
    <x v="1"/>
    <x v="11"/>
    <x v="363"/>
    <x v="0"/>
    <x v="1"/>
    <s v="Tesseramento"/>
    <x v="1"/>
    <x v="0"/>
    <x v="0"/>
    <m/>
  </r>
  <r>
    <n v="72378"/>
    <x v="0"/>
    <x v="0"/>
    <x v="0"/>
    <x v="0"/>
    <x v="11"/>
    <x v="363"/>
    <x v="0"/>
    <x v="0"/>
    <s v="Tesseramento"/>
    <x v="1"/>
    <x v="4"/>
    <x v="0"/>
    <m/>
  </r>
  <r>
    <n v="60611"/>
    <x v="0"/>
    <x v="0"/>
    <x v="0"/>
    <x v="0"/>
    <x v="4"/>
    <x v="271"/>
    <x v="0"/>
    <x v="1"/>
    <s v="Tesseramento"/>
    <x v="1"/>
    <x v="3"/>
    <x v="0"/>
    <m/>
  </r>
  <r>
    <n v="31142"/>
    <x v="0"/>
    <x v="0"/>
    <x v="0"/>
    <x v="0"/>
    <x v="11"/>
    <x v="363"/>
    <x v="0"/>
    <x v="0"/>
    <s v="Tesseramento"/>
    <x v="1"/>
    <x v="0"/>
    <x v="0"/>
    <m/>
  </r>
  <r>
    <n v="187151"/>
    <x v="0"/>
    <x v="0"/>
    <x v="0"/>
    <x v="0"/>
    <x v="11"/>
    <x v="363"/>
    <x v="0"/>
    <x v="0"/>
    <s v="Tesseramento"/>
    <x v="1"/>
    <x v="3"/>
    <x v="0"/>
    <m/>
  </r>
  <r>
    <n v="20827"/>
    <x v="0"/>
    <x v="0"/>
    <x v="0"/>
    <x v="0"/>
    <x v="11"/>
    <x v="363"/>
    <x v="0"/>
    <x v="0"/>
    <s v="Tesseramento"/>
    <x v="1"/>
    <x v="3"/>
    <x v="0"/>
    <m/>
  </r>
  <r>
    <n v="70466"/>
    <x v="0"/>
    <x v="0"/>
    <x v="0"/>
    <x v="0"/>
    <x v="11"/>
    <x v="363"/>
    <x v="0"/>
    <x v="0"/>
    <s v="Tesseramento"/>
    <x v="1"/>
    <x v="1"/>
    <x v="0"/>
    <m/>
  </r>
  <r>
    <n v="70467"/>
    <x v="0"/>
    <x v="0"/>
    <x v="0"/>
    <x v="0"/>
    <x v="11"/>
    <x v="363"/>
    <x v="0"/>
    <x v="0"/>
    <s v="Tesseramento"/>
    <x v="1"/>
    <x v="1"/>
    <x v="0"/>
    <m/>
  </r>
  <r>
    <n v="113545"/>
    <x v="0"/>
    <x v="0"/>
    <x v="0"/>
    <x v="0"/>
    <x v="11"/>
    <x v="363"/>
    <x v="0"/>
    <x v="1"/>
    <s v="Tesseramento"/>
    <x v="1"/>
    <x v="3"/>
    <x v="0"/>
    <m/>
  </r>
  <r>
    <n v="20828"/>
    <x v="0"/>
    <x v="0"/>
    <x v="0"/>
    <x v="0"/>
    <x v="11"/>
    <x v="363"/>
    <x v="0"/>
    <x v="1"/>
    <s v="Tesseramento"/>
    <x v="1"/>
    <x v="4"/>
    <x v="0"/>
    <m/>
  </r>
  <r>
    <n v="20829"/>
    <x v="0"/>
    <x v="0"/>
    <x v="0"/>
    <x v="0"/>
    <x v="11"/>
    <x v="363"/>
    <x v="0"/>
    <x v="1"/>
    <s v="Tesseramento"/>
    <x v="1"/>
    <x v="4"/>
    <x v="0"/>
    <m/>
  </r>
  <r>
    <n v="69482"/>
    <x v="0"/>
    <x v="0"/>
    <x v="0"/>
    <x v="1"/>
    <x v="11"/>
    <x v="388"/>
    <x v="0"/>
    <x v="1"/>
    <s v="Tesseramento"/>
    <x v="0"/>
    <x v="4"/>
    <x v="0"/>
    <m/>
  </r>
  <r>
    <n v="20830"/>
    <x v="0"/>
    <x v="0"/>
    <x v="0"/>
    <x v="0"/>
    <x v="11"/>
    <x v="363"/>
    <x v="0"/>
    <x v="1"/>
    <s v="Tesseramento"/>
    <x v="1"/>
    <x v="3"/>
    <x v="0"/>
    <m/>
  </r>
  <r>
    <n v="192209"/>
    <x v="0"/>
    <x v="0"/>
    <x v="0"/>
    <x v="0"/>
    <x v="1"/>
    <x v="48"/>
    <x v="0"/>
    <x v="0"/>
    <s v="Tesseramento"/>
    <x v="1"/>
    <x v="0"/>
    <x v="0"/>
    <m/>
  </r>
  <r>
    <n v="208445"/>
    <x v="0"/>
    <x v="0"/>
    <x v="0"/>
    <x v="1"/>
    <x v="10"/>
    <x v="220"/>
    <x v="0"/>
    <x v="0"/>
    <s v="Tesseramento"/>
    <x v="0"/>
    <x v="0"/>
    <x v="0"/>
    <m/>
  </r>
  <r>
    <n v="192151"/>
    <x v="1"/>
    <x v="1"/>
    <x v="0"/>
    <x v="0"/>
    <x v="1"/>
    <x v="48"/>
    <x v="0"/>
    <x v="0"/>
    <s v="Tesseramento"/>
    <x v="1"/>
    <x v="5"/>
    <x v="0"/>
    <m/>
  </r>
  <r>
    <n v="152760"/>
    <x v="0"/>
    <x v="0"/>
    <x v="0"/>
    <x v="0"/>
    <x v="1"/>
    <x v="48"/>
    <x v="0"/>
    <x v="0"/>
    <s v="Tesseramento"/>
    <x v="1"/>
    <x v="0"/>
    <x v="0"/>
    <m/>
  </r>
  <r>
    <n v="212466"/>
    <x v="0"/>
    <x v="0"/>
    <x v="0"/>
    <x v="0"/>
    <x v="11"/>
    <x v="363"/>
    <x v="0"/>
    <x v="0"/>
    <s v="Tesseramento"/>
    <x v="1"/>
    <x v="0"/>
    <x v="0"/>
    <m/>
  </r>
  <r>
    <n v="94725"/>
    <x v="0"/>
    <x v="0"/>
    <x v="0"/>
    <x v="0"/>
    <x v="11"/>
    <x v="363"/>
    <x v="0"/>
    <x v="0"/>
    <s v="Tesseramento"/>
    <x v="1"/>
    <x v="3"/>
    <x v="0"/>
    <m/>
  </r>
  <r>
    <n v="20832"/>
    <x v="0"/>
    <x v="0"/>
    <x v="0"/>
    <x v="0"/>
    <x v="11"/>
    <x v="363"/>
    <x v="0"/>
    <x v="0"/>
    <s v="Tesseramento"/>
    <x v="1"/>
    <x v="4"/>
    <x v="0"/>
    <m/>
  </r>
  <r>
    <n v="166867"/>
    <x v="0"/>
    <x v="0"/>
    <x v="0"/>
    <x v="0"/>
    <x v="11"/>
    <x v="363"/>
    <x v="0"/>
    <x v="0"/>
    <s v="Tesseramento"/>
    <x v="1"/>
    <x v="3"/>
    <x v="0"/>
    <m/>
  </r>
  <r>
    <n v="186949"/>
    <x v="0"/>
    <x v="0"/>
    <x v="0"/>
    <x v="0"/>
    <x v="11"/>
    <x v="363"/>
    <x v="0"/>
    <x v="0"/>
    <s v="Tesseramento"/>
    <x v="1"/>
    <x v="1"/>
    <x v="0"/>
    <m/>
  </r>
  <r>
    <n v="98763"/>
    <x v="0"/>
    <x v="0"/>
    <x v="0"/>
    <x v="0"/>
    <x v="11"/>
    <x v="363"/>
    <x v="0"/>
    <x v="0"/>
    <s v="Tesseramento"/>
    <x v="1"/>
    <x v="3"/>
    <x v="0"/>
    <m/>
  </r>
  <r>
    <n v="121815"/>
    <x v="0"/>
    <x v="0"/>
    <x v="0"/>
    <x v="0"/>
    <x v="7"/>
    <x v="67"/>
    <x v="0"/>
    <x v="0"/>
    <s v="Tesseramento"/>
    <x v="0"/>
    <x v="0"/>
    <x v="0"/>
    <m/>
  </r>
  <r>
    <n v="20833"/>
    <x v="0"/>
    <x v="0"/>
    <x v="0"/>
    <x v="0"/>
    <x v="11"/>
    <x v="363"/>
    <x v="0"/>
    <x v="1"/>
    <s v="Tesseramento"/>
    <x v="1"/>
    <x v="3"/>
    <x v="0"/>
    <m/>
  </r>
  <r>
    <n v="52548"/>
    <x v="0"/>
    <x v="0"/>
    <x v="0"/>
    <x v="1"/>
    <x v="11"/>
    <x v="363"/>
    <x v="0"/>
    <x v="0"/>
    <s v="Tesseramento"/>
    <x v="1"/>
    <x v="0"/>
    <x v="0"/>
    <m/>
  </r>
  <r>
    <n v="20835"/>
    <x v="0"/>
    <x v="0"/>
    <x v="0"/>
    <x v="2"/>
    <x v="11"/>
    <x v="363"/>
    <x v="0"/>
    <x v="0"/>
    <s v="Tesseramento"/>
    <x v="1"/>
    <x v="3"/>
    <x v="0"/>
    <m/>
  </r>
  <r>
    <n v="232230"/>
    <x v="0"/>
    <x v="0"/>
    <x v="0"/>
    <x v="1"/>
    <x v="1"/>
    <x v="239"/>
    <x v="0"/>
    <x v="0"/>
    <s v="Tesseramento"/>
    <x v="1"/>
    <x v="3"/>
    <x v="0"/>
    <m/>
  </r>
  <r>
    <n v="130932"/>
    <x v="0"/>
    <x v="0"/>
    <x v="0"/>
    <x v="0"/>
    <x v="11"/>
    <x v="363"/>
    <x v="0"/>
    <x v="0"/>
    <s v="Tesseramento"/>
    <x v="1"/>
    <x v="0"/>
    <x v="0"/>
    <m/>
  </r>
  <r>
    <n v="147606"/>
    <x v="0"/>
    <x v="0"/>
    <x v="0"/>
    <x v="0"/>
    <x v="7"/>
    <x v="181"/>
    <x v="0"/>
    <x v="0"/>
    <s v="Tesseramento"/>
    <x v="1"/>
    <x v="0"/>
    <x v="0"/>
    <m/>
  </r>
  <r>
    <n v="166868"/>
    <x v="0"/>
    <x v="0"/>
    <x v="0"/>
    <x v="0"/>
    <x v="11"/>
    <x v="363"/>
    <x v="0"/>
    <x v="1"/>
    <s v="Tesseramento"/>
    <x v="1"/>
    <x v="4"/>
    <x v="0"/>
    <m/>
  </r>
  <r>
    <n v="50532"/>
    <x v="0"/>
    <x v="0"/>
    <x v="0"/>
    <x v="2"/>
    <x v="11"/>
    <x v="363"/>
    <x v="0"/>
    <x v="0"/>
    <s v="Tesseramento"/>
    <x v="1"/>
    <x v="3"/>
    <x v="0"/>
    <m/>
  </r>
  <r>
    <n v="25050"/>
    <x v="0"/>
    <x v="0"/>
    <x v="0"/>
    <x v="0"/>
    <x v="7"/>
    <x v="181"/>
    <x v="0"/>
    <x v="0"/>
    <s v="Tesseramento"/>
    <x v="1"/>
    <x v="0"/>
    <x v="0"/>
    <m/>
  </r>
  <r>
    <n v="192058"/>
    <x v="1"/>
    <x v="0"/>
    <x v="0"/>
    <x v="0"/>
    <x v="7"/>
    <x v="181"/>
    <x v="0"/>
    <x v="0"/>
    <s v="Tesseramento"/>
    <x v="1"/>
    <x v="7"/>
    <x v="0"/>
    <m/>
  </r>
  <r>
    <n v="192057"/>
    <x v="1"/>
    <x v="0"/>
    <x v="0"/>
    <x v="0"/>
    <x v="7"/>
    <x v="181"/>
    <x v="0"/>
    <x v="0"/>
    <s v="Tesseramento"/>
    <x v="1"/>
    <x v="5"/>
    <x v="0"/>
    <m/>
  </r>
  <r>
    <n v="231901"/>
    <x v="0"/>
    <x v="0"/>
    <x v="0"/>
    <x v="0"/>
    <x v="10"/>
    <x v="194"/>
    <x v="0"/>
    <x v="0"/>
    <s v="Tesseramento"/>
    <x v="1"/>
    <x v="0"/>
    <x v="0"/>
    <m/>
  </r>
  <r>
    <n v="231902"/>
    <x v="1"/>
    <x v="0"/>
    <x v="0"/>
    <x v="2"/>
    <x v="10"/>
    <x v="194"/>
    <x v="0"/>
    <x v="0"/>
    <s v="Tesseramento"/>
    <x v="1"/>
    <x v="5"/>
    <x v="0"/>
    <m/>
  </r>
  <r>
    <n v="160623"/>
    <x v="0"/>
    <x v="0"/>
    <x v="0"/>
    <x v="0"/>
    <x v="10"/>
    <x v="194"/>
    <x v="0"/>
    <x v="0"/>
    <s v="Tesseramento"/>
    <x v="1"/>
    <x v="0"/>
    <x v="0"/>
    <m/>
  </r>
  <r>
    <n v="20836"/>
    <x v="0"/>
    <x v="0"/>
    <x v="0"/>
    <x v="2"/>
    <x v="11"/>
    <x v="363"/>
    <x v="0"/>
    <x v="1"/>
    <s v="Tesseramento"/>
    <x v="1"/>
    <x v="4"/>
    <x v="0"/>
    <m/>
  </r>
  <r>
    <n v="17610"/>
    <x v="0"/>
    <x v="0"/>
    <x v="0"/>
    <x v="0"/>
    <x v="11"/>
    <x v="363"/>
    <x v="0"/>
    <x v="0"/>
    <s v="Tesseramento"/>
    <x v="1"/>
    <x v="4"/>
    <x v="0"/>
    <m/>
  </r>
  <r>
    <n v="72212"/>
    <x v="0"/>
    <x v="0"/>
    <x v="0"/>
    <x v="0"/>
    <x v="10"/>
    <x v="194"/>
    <x v="0"/>
    <x v="0"/>
    <s v="Tesseramento"/>
    <x v="1"/>
    <x v="4"/>
    <x v="0"/>
    <m/>
  </r>
  <r>
    <n v="158035"/>
    <x v="0"/>
    <x v="0"/>
    <x v="0"/>
    <x v="0"/>
    <x v="10"/>
    <x v="194"/>
    <x v="0"/>
    <x v="0"/>
    <s v="Tesseramento"/>
    <x v="1"/>
    <x v="0"/>
    <x v="0"/>
    <m/>
  </r>
  <r>
    <n v="186826"/>
    <x v="0"/>
    <x v="0"/>
    <x v="0"/>
    <x v="0"/>
    <x v="10"/>
    <x v="194"/>
    <x v="0"/>
    <x v="0"/>
    <s v="Tesseramento"/>
    <x v="1"/>
    <x v="0"/>
    <x v="0"/>
    <m/>
  </r>
  <r>
    <n v="142546"/>
    <x v="1"/>
    <x v="0"/>
    <x v="0"/>
    <x v="0"/>
    <x v="10"/>
    <x v="194"/>
    <x v="0"/>
    <x v="0"/>
    <s v="Tesseramento"/>
    <x v="1"/>
    <x v="2"/>
    <x v="0"/>
    <m/>
  </r>
  <r>
    <n v="100972"/>
    <x v="0"/>
    <x v="0"/>
    <x v="0"/>
    <x v="1"/>
    <x v="10"/>
    <x v="194"/>
    <x v="0"/>
    <x v="0"/>
    <s v="Tesseramento"/>
    <x v="1"/>
    <x v="4"/>
    <x v="0"/>
    <m/>
  </r>
  <r>
    <n v="184270"/>
    <x v="0"/>
    <x v="0"/>
    <x v="0"/>
    <x v="0"/>
    <x v="10"/>
    <x v="194"/>
    <x v="0"/>
    <x v="0"/>
    <s v="Tesseramento"/>
    <x v="1"/>
    <x v="4"/>
    <x v="0"/>
    <m/>
  </r>
  <r>
    <n v="169845"/>
    <x v="0"/>
    <x v="0"/>
    <x v="0"/>
    <x v="0"/>
    <x v="10"/>
    <x v="194"/>
    <x v="0"/>
    <x v="0"/>
    <s v="Tesseramento"/>
    <x v="1"/>
    <x v="1"/>
    <x v="0"/>
    <m/>
  </r>
  <r>
    <n v="195918"/>
    <x v="0"/>
    <x v="0"/>
    <x v="0"/>
    <x v="0"/>
    <x v="4"/>
    <x v="184"/>
    <x v="0"/>
    <x v="0"/>
    <s v="Tesseramento"/>
    <x v="0"/>
    <x v="3"/>
    <x v="0"/>
    <m/>
  </r>
  <r>
    <n v="162789"/>
    <x v="0"/>
    <x v="0"/>
    <x v="0"/>
    <x v="1"/>
    <x v="10"/>
    <x v="194"/>
    <x v="0"/>
    <x v="0"/>
    <s v="Tesseramento"/>
    <x v="1"/>
    <x v="4"/>
    <x v="0"/>
    <m/>
  </r>
  <r>
    <n v="99732"/>
    <x v="0"/>
    <x v="0"/>
    <x v="0"/>
    <x v="0"/>
    <x v="10"/>
    <x v="194"/>
    <x v="0"/>
    <x v="0"/>
    <s v="Tesseramento"/>
    <x v="1"/>
    <x v="4"/>
    <x v="0"/>
    <m/>
  </r>
  <r>
    <n v="166597"/>
    <x v="0"/>
    <x v="0"/>
    <x v="0"/>
    <x v="0"/>
    <x v="11"/>
    <x v="363"/>
    <x v="0"/>
    <x v="0"/>
    <s v="Tesseramento"/>
    <x v="1"/>
    <x v="3"/>
    <x v="0"/>
    <m/>
  </r>
  <r>
    <n v="123835"/>
    <x v="0"/>
    <x v="0"/>
    <x v="0"/>
    <x v="0"/>
    <x v="10"/>
    <x v="194"/>
    <x v="0"/>
    <x v="1"/>
    <s v="Tesseramento"/>
    <x v="1"/>
    <x v="0"/>
    <x v="0"/>
    <m/>
  </r>
  <r>
    <n v="185973"/>
    <x v="1"/>
    <x v="0"/>
    <x v="0"/>
    <x v="0"/>
    <x v="10"/>
    <x v="194"/>
    <x v="0"/>
    <x v="0"/>
    <s v="Tesseramento"/>
    <x v="1"/>
    <x v="6"/>
    <x v="0"/>
    <m/>
  </r>
  <r>
    <n v="79910"/>
    <x v="0"/>
    <x v="0"/>
    <x v="0"/>
    <x v="0"/>
    <x v="11"/>
    <x v="363"/>
    <x v="0"/>
    <x v="0"/>
    <s v="Tesseramento"/>
    <x v="1"/>
    <x v="3"/>
    <x v="0"/>
    <m/>
  </r>
  <r>
    <n v="71783"/>
    <x v="0"/>
    <x v="0"/>
    <x v="0"/>
    <x v="0"/>
    <x v="10"/>
    <x v="194"/>
    <x v="0"/>
    <x v="0"/>
    <s v="Tesseramento"/>
    <x v="1"/>
    <x v="3"/>
    <x v="0"/>
    <m/>
  </r>
  <r>
    <n v="152471"/>
    <x v="0"/>
    <x v="0"/>
    <x v="0"/>
    <x v="0"/>
    <x v="11"/>
    <x v="363"/>
    <x v="0"/>
    <x v="1"/>
    <s v="Tesseramento"/>
    <x v="1"/>
    <x v="3"/>
    <x v="0"/>
    <m/>
  </r>
  <r>
    <n v="147066"/>
    <x v="0"/>
    <x v="0"/>
    <x v="0"/>
    <x v="0"/>
    <x v="10"/>
    <x v="194"/>
    <x v="0"/>
    <x v="0"/>
    <s v="Tesseramento"/>
    <x v="1"/>
    <x v="3"/>
    <x v="0"/>
    <m/>
  </r>
  <r>
    <n v="145468"/>
    <x v="0"/>
    <x v="0"/>
    <x v="0"/>
    <x v="0"/>
    <x v="10"/>
    <x v="194"/>
    <x v="0"/>
    <x v="0"/>
    <s v="Tesseramento"/>
    <x v="1"/>
    <x v="0"/>
    <x v="0"/>
    <m/>
  </r>
  <r>
    <n v="74286"/>
    <x v="0"/>
    <x v="0"/>
    <x v="2"/>
    <x v="1"/>
    <x v="1"/>
    <x v="324"/>
    <x v="0"/>
    <x v="0"/>
    <s v="Tesseramento"/>
    <x v="1"/>
    <x v="4"/>
    <x v="0"/>
    <m/>
  </r>
  <r>
    <n v="103714"/>
    <x v="0"/>
    <x v="0"/>
    <x v="0"/>
    <x v="0"/>
    <x v="10"/>
    <x v="194"/>
    <x v="0"/>
    <x v="0"/>
    <s v="Tesseramento"/>
    <x v="1"/>
    <x v="0"/>
    <x v="0"/>
    <m/>
  </r>
  <r>
    <n v="91005"/>
    <x v="0"/>
    <x v="0"/>
    <x v="0"/>
    <x v="2"/>
    <x v="11"/>
    <x v="363"/>
    <x v="0"/>
    <x v="1"/>
    <s v="Tesseramento"/>
    <x v="1"/>
    <x v="4"/>
    <x v="0"/>
    <m/>
  </r>
  <r>
    <n v="221607"/>
    <x v="0"/>
    <x v="0"/>
    <x v="0"/>
    <x v="0"/>
    <x v="10"/>
    <x v="194"/>
    <x v="0"/>
    <x v="0"/>
    <s v="Tesseramento"/>
    <x v="1"/>
    <x v="4"/>
    <x v="0"/>
    <m/>
  </r>
  <r>
    <n v="154673"/>
    <x v="1"/>
    <x v="0"/>
    <x v="0"/>
    <x v="0"/>
    <x v="10"/>
    <x v="194"/>
    <x v="0"/>
    <x v="0"/>
    <s v="Tesseramento"/>
    <x v="1"/>
    <x v="2"/>
    <x v="0"/>
    <m/>
  </r>
  <r>
    <n v="29847"/>
    <x v="0"/>
    <x v="0"/>
    <x v="0"/>
    <x v="0"/>
    <x v="11"/>
    <x v="363"/>
    <x v="0"/>
    <x v="0"/>
    <s v="Tesseramento"/>
    <x v="1"/>
    <x v="0"/>
    <x v="0"/>
    <m/>
  </r>
  <r>
    <n v="124491"/>
    <x v="0"/>
    <x v="0"/>
    <x v="0"/>
    <x v="0"/>
    <x v="10"/>
    <x v="194"/>
    <x v="0"/>
    <x v="0"/>
    <s v="Tesseramento"/>
    <x v="1"/>
    <x v="0"/>
    <x v="0"/>
    <m/>
  </r>
  <r>
    <n v="139448"/>
    <x v="0"/>
    <x v="0"/>
    <x v="0"/>
    <x v="0"/>
    <x v="11"/>
    <x v="363"/>
    <x v="0"/>
    <x v="0"/>
    <s v="Tesseramento"/>
    <x v="1"/>
    <x v="3"/>
    <x v="0"/>
    <m/>
  </r>
  <r>
    <n v="102229"/>
    <x v="0"/>
    <x v="0"/>
    <x v="0"/>
    <x v="0"/>
    <x v="11"/>
    <x v="363"/>
    <x v="0"/>
    <x v="1"/>
    <s v="Tesseramento"/>
    <x v="1"/>
    <x v="0"/>
    <x v="0"/>
    <m/>
  </r>
  <r>
    <n v="20435"/>
    <x v="0"/>
    <x v="0"/>
    <x v="0"/>
    <x v="0"/>
    <x v="9"/>
    <x v="19"/>
    <x v="0"/>
    <x v="0"/>
    <s v="Tesseramento"/>
    <x v="1"/>
    <x v="3"/>
    <x v="0"/>
    <m/>
  </r>
  <r>
    <n v="6949"/>
    <x v="0"/>
    <x v="0"/>
    <x v="0"/>
    <x v="0"/>
    <x v="11"/>
    <x v="363"/>
    <x v="0"/>
    <x v="0"/>
    <s v="Tesseramento"/>
    <x v="1"/>
    <x v="4"/>
    <x v="0"/>
    <m/>
  </r>
  <r>
    <n v="20845"/>
    <x v="0"/>
    <x v="0"/>
    <x v="0"/>
    <x v="0"/>
    <x v="11"/>
    <x v="363"/>
    <x v="0"/>
    <x v="0"/>
    <s v="Tesseramento"/>
    <x v="1"/>
    <x v="4"/>
    <x v="0"/>
    <m/>
  </r>
  <r>
    <n v="125351"/>
    <x v="0"/>
    <x v="0"/>
    <x v="0"/>
    <x v="0"/>
    <x v="4"/>
    <x v="144"/>
    <x v="0"/>
    <x v="0"/>
    <s v="Tesseramento"/>
    <x v="1"/>
    <x v="1"/>
    <x v="0"/>
    <m/>
  </r>
  <r>
    <n v="151128"/>
    <x v="0"/>
    <x v="0"/>
    <x v="0"/>
    <x v="0"/>
    <x v="11"/>
    <x v="363"/>
    <x v="0"/>
    <x v="0"/>
    <s v="Tesseramento"/>
    <x v="1"/>
    <x v="4"/>
    <x v="0"/>
    <m/>
  </r>
  <r>
    <n v="169087"/>
    <x v="1"/>
    <x v="0"/>
    <x v="0"/>
    <x v="0"/>
    <x v="4"/>
    <x v="144"/>
    <x v="0"/>
    <x v="1"/>
    <s v="Tesseramento"/>
    <x v="1"/>
    <x v="5"/>
    <x v="0"/>
    <s v="B"/>
  </r>
  <r>
    <n v="217271"/>
    <x v="1"/>
    <x v="0"/>
    <x v="0"/>
    <x v="1"/>
    <x v="4"/>
    <x v="144"/>
    <x v="0"/>
    <x v="1"/>
    <s v="Tesseramento"/>
    <x v="1"/>
    <x v="5"/>
    <x v="0"/>
    <m/>
  </r>
  <r>
    <n v="184262"/>
    <x v="0"/>
    <x v="1"/>
    <x v="0"/>
    <x v="0"/>
    <x v="4"/>
    <x v="144"/>
    <x v="0"/>
    <x v="0"/>
    <s v="Tesseramento"/>
    <x v="1"/>
    <x v="0"/>
    <x v="0"/>
    <m/>
  </r>
  <r>
    <n v="50541"/>
    <x v="0"/>
    <x v="0"/>
    <x v="0"/>
    <x v="0"/>
    <x v="11"/>
    <x v="363"/>
    <x v="0"/>
    <x v="1"/>
    <s v="Tesseramento"/>
    <x v="1"/>
    <x v="3"/>
    <x v="0"/>
    <m/>
  </r>
  <r>
    <n v="120514"/>
    <x v="0"/>
    <x v="0"/>
    <x v="0"/>
    <x v="0"/>
    <x v="2"/>
    <x v="313"/>
    <x v="0"/>
    <x v="0"/>
    <s v="Tesseramento"/>
    <x v="1"/>
    <x v="1"/>
    <x v="0"/>
    <m/>
  </r>
  <r>
    <n v="121762"/>
    <x v="0"/>
    <x v="0"/>
    <x v="0"/>
    <x v="0"/>
    <x v="2"/>
    <x v="313"/>
    <x v="0"/>
    <x v="1"/>
    <s v="Tesseramento"/>
    <x v="1"/>
    <x v="3"/>
    <x v="0"/>
    <m/>
  </r>
  <r>
    <n v="193251"/>
    <x v="1"/>
    <x v="0"/>
    <x v="0"/>
    <x v="0"/>
    <x v="2"/>
    <x v="313"/>
    <x v="0"/>
    <x v="0"/>
    <s v="Tesseramento"/>
    <x v="1"/>
    <x v="2"/>
    <x v="0"/>
    <m/>
  </r>
  <r>
    <n v="198094"/>
    <x v="1"/>
    <x v="0"/>
    <x v="0"/>
    <x v="1"/>
    <x v="2"/>
    <x v="313"/>
    <x v="0"/>
    <x v="0"/>
    <s v="Tesseramento"/>
    <x v="1"/>
    <x v="5"/>
    <x v="0"/>
    <m/>
  </r>
  <r>
    <n v="106170"/>
    <x v="0"/>
    <x v="0"/>
    <x v="0"/>
    <x v="0"/>
    <x v="2"/>
    <x v="313"/>
    <x v="0"/>
    <x v="0"/>
    <s v="Tesseramento"/>
    <x v="1"/>
    <x v="0"/>
    <x v="0"/>
    <m/>
  </r>
  <r>
    <n v="20849"/>
    <x v="0"/>
    <x v="0"/>
    <x v="2"/>
    <x v="0"/>
    <x v="11"/>
    <x v="363"/>
    <x v="0"/>
    <x v="0"/>
    <s v="Tesseramento"/>
    <x v="1"/>
    <x v="4"/>
    <x v="0"/>
    <m/>
  </r>
  <r>
    <n v="77340"/>
    <x v="0"/>
    <x v="0"/>
    <x v="0"/>
    <x v="0"/>
    <x v="2"/>
    <x v="313"/>
    <x v="0"/>
    <x v="1"/>
    <s v="Tesseramento"/>
    <x v="1"/>
    <x v="0"/>
    <x v="0"/>
    <m/>
  </r>
  <r>
    <n v="207013"/>
    <x v="0"/>
    <x v="0"/>
    <x v="0"/>
    <x v="0"/>
    <x v="3"/>
    <x v="118"/>
    <x v="0"/>
    <x v="0"/>
    <s v="Tesseramento"/>
    <x v="1"/>
    <x v="0"/>
    <x v="0"/>
    <m/>
  </r>
  <r>
    <n v="52556"/>
    <x v="0"/>
    <x v="0"/>
    <x v="0"/>
    <x v="2"/>
    <x v="11"/>
    <x v="363"/>
    <x v="0"/>
    <x v="0"/>
    <s v="Tesseramento"/>
    <x v="1"/>
    <x v="3"/>
    <x v="0"/>
    <m/>
  </r>
  <r>
    <n v="65705"/>
    <x v="0"/>
    <x v="0"/>
    <x v="0"/>
    <x v="0"/>
    <x v="2"/>
    <x v="313"/>
    <x v="0"/>
    <x v="0"/>
    <s v="Tesseramento"/>
    <x v="1"/>
    <x v="4"/>
    <x v="0"/>
    <m/>
  </r>
  <r>
    <n v="220276"/>
    <x v="0"/>
    <x v="0"/>
    <x v="0"/>
    <x v="0"/>
    <x v="3"/>
    <x v="118"/>
    <x v="0"/>
    <x v="0"/>
    <s v="Tesseramento"/>
    <x v="1"/>
    <x v="0"/>
    <x v="0"/>
    <m/>
  </r>
  <r>
    <n v="209699"/>
    <x v="0"/>
    <x v="0"/>
    <x v="0"/>
    <x v="0"/>
    <x v="3"/>
    <x v="118"/>
    <x v="0"/>
    <x v="0"/>
    <s v="Tesseramento"/>
    <x v="1"/>
    <x v="0"/>
    <x v="0"/>
    <m/>
  </r>
  <r>
    <n v="91006"/>
    <x v="0"/>
    <x v="0"/>
    <x v="0"/>
    <x v="0"/>
    <x v="11"/>
    <x v="363"/>
    <x v="0"/>
    <x v="0"/>
    <s v="Tesseramento"/>
    <x v="1"/>
    <x v="4"/>
    <x v="0"/>
    <m/>
  </r>
  <r>
    <n v="80794"/>
    <x v="0"/>
    <x v="0"/>
    <x v="0"/>
    <x v="0"/>
    <x v="2"/>
    <x v="313"/>
    <x v="0"/>
    <x v="0"/>
    <s v="Tesseramento"/>
    <x v="1"/>
    <x v="4"/>
    <x v="0"/>
    <m/>
  </r>
  <r>
    <n v="68359"/>
    <x v="0"/>
    <x v="0"/>
    <x v="2"/>
    <x v="0"/>
    <x v="11"/>
    <x v="363"/>
    <x v="0"/>
    <x v="0"/>
    <s v="Tesseramento"/>
    <x v="1"/>
    <x v="3"/>
    <x v="0"/>
    <m/>
  </r>
  <r>
    <n v="20852"/>
    <x v="0"/>
    <x v="0"/>
    <x v="0"/>
    <x v="0"/>
    <x v="11"/>
    <x v="363"/>
    <x v="0"/>
    <x v="0"/>
    <s v="Tesseramento"/>
    <x v="1"/>
    <x v="4"/>
    <x v="0"/>
    <m/>
  </r>
  <r>
    <n v="20853"/>
    <x v="0"/>
    <x v="0"/>
    <x v="0"/>
    <x v="2"/>
    <x v="11"/>
    <x v="363"/>
    <x v="0"/>
    <x v="0"/>
    <s v="Tesseramento"/>
    <x v="1"/>
    <x v="3"/>
    <x v="0"/>
    <m/>
  </r>
  <r>
    <n v="205806"/>
    <x v="0"/>
    <x v="0"/>
    <x v="0"/>
    <x v="2"/>
    <x v="11"/>
    <x v="363"/>
    <x v="0"/>
    <x v="1"/>
    <s v="Tesseramento"/>
    <x v="1"/>
    <x v="4"/>
    <x v="0"/>
    <m/>
  </r>
  <r>
    <n v="84364"/>
    <x v="0"/>
    <x v="0"/>
    <x v="0"/>
    <x v="0"/>
    <x v="11"/>
    <x v="363"/>
    <x v="0"/>
    <x v="0"/>
    <s v="Tesseramento"/>
    <x v="1"/>
    <x v="3"/>
    <x v="0"/>
    <m/>
  </r>
  <r>
    <n v="214018"/>
    <x v="0"/>
    <x v="0"/>
    <x v="0"/>
    <x v="0"/>
    <x v="11"/>
    <x v="363"/>
    <x v="0"/>
    <x v="1"/>
    <s v="Tesseramento"/>
    <x v="1"/>
    <x v="3"/>
    <x v="0"/>
    <m/>
  </r>
  <r>
    <n v="20860"/>
    <x v="0"/>
    <x v="0"/>
    <x v="0"/>
    <x v="0"/>
    <x v="11"/>
    <x v="363"/>
    <x v="0"/>
    <x v="0"/>
    <s v="Tesseramento"/>
    <x v="1"/>
    <x v="3"/>
    <x v="0"/>
    <m/>
  </r>
  <r>
    <n v="106900"/>
    <x v="0"/>
    <x v="0"/>
    <x v="0"/>
    <x v="0"/>
    <x v="2"/>
    <x v="313"/>
    <x v="0"/>
    <x v="1"/>
    <s v="Tesseramento"/>
    <x v="1"/>
    <x v="0"/>
    <x v="0"/>
    <m/>
  </r>
  <r>
    <n v="13849"/>
    <x v="0"/>
    <x v="0"/>
    <x v="0"/>
    <x v="0"/>
    <x v="2"/>
    <x v="313"/>
    <x v="0"/>
    <x v="1"/>
    <s v="Tesseramento"/>
    <x v="1"/>
    <x v="0"/>
    <x v="0"/>
    <m/>
  </r>
  <r>
    <n v="216566"/>
    <x v="0"/>
    <x v="1"/>
    <x v="0"/>
    <x v="1"/>
    <x v="11"/>
    <x v="363"/>
    <x v="0"/>
    <x v="0"/>
    <s v="Tesseramento"/>
    <x v="1"/>
    <x v="0"/>
    <x v="0"/>
    <m/>
  </r>
  <r>
    <n v="80603"/>
    <x v="0"/>
    <x v="0"/>
    <x v="0"/>
    <x v="0"/>
    <x v="11"/>
    <x v="363"/>
    <x v="0"/>
    <x v="0"/>
    <s v="Tesseramento"/>
    <x v="1"/>
    <x v="4"/>
    <x v="0"/>
    <m/>
  </r>
  <r>
    <n v="235692"/>
    <x v="0"/>
    <x v="1"/>
    <x v="1"/>
    <x v="1"/>
    <x v="3"/>
    <x v="85"/>
    <x v="0"/>
    <x v="1"/>
    <s v="Tesseramento"/>
    <x v="1"/>
    <x v="0"/>
    <x v="0"/>
    <m/>
  </r>
  <r>
    <n v="20863"/>
    <x v="0"/>
    <x v="0"/>
    <x v="0"/>
    <x v="0"/>
    <x v="11"/>
    <x v="363"/>
    <x v="0"/>
    <x v="0"/>
    <s v="Tesseramento"/>
    <x v="1"/>
    <x v="0"/>
    <x v="0"/>
    <m/>
  </r>
  <r>
    <n v="20864"/>
    <x v="0"/>
    <x v="0"/>
    <x v="0"/>
    <x v="0"/>
    <x v="11"/>
    <x v="363"/>
    <x v="0"/>
    <x v="1"/>
    <s v="Tesseramento"/>
    <x v="1"/>
    <x v="0"/>
    <x v="0"/>
    <m/>
  </r>
  <r>
    <n v="20865"/>
    <x v="0"/>
    <x v="0"/>
    <x v="0"/>
    <x v="0"/>
    <x v="11"/>
    <x v="363"/>
    <x v="0"/>
    <x v="0"/>
    <s v="Tesseramento"/>
    <x v="1"/>
    <x v="4"/>
    <x v="0"/>
    <m/>
  </r>
  <r>
    <n v="139997"/>
    <x v="0"/>
    <x v="0"/>
    <x v="0"/>
    <x v="0"/>
    <x v="11"/>
    <x v="363"/>
    <x v="0"/>
    <x v="0"/>
    <s v="Tesseramento"/>
    <x v="1"/>
    <x v="3"/>
    <x v="0"/>
    <m/>
  </r>
  <r>
    <n v="103710"/>
    <x v="0"/>
    <x v="0"/>
    <x v="0"/>
    <x v="0"/>
    <x v="11"/>
    <x v="363"/>
    <x v="0"/>
    <x v="0"/>
    <s v="Tesseramento"/>
    <x v="1"/>
    <x v="1"/>
    <x v="0"/>
    <m/>
  </r>
  <r>
    <n v="6348"/>
    <x v="0"/>
    <x v="0"/>
    <x v="0"/>
    <x v="2"/>
    <x v="7"/>
    <x v="150"/>
    <x v="0"/>
    <x v="1"/>
    <s v="Tesseramento"/>
    <x v="1"/>
    <x v="4"/>
    <x v="0"/>
    <m/>
  </r>
  <r>
    <n v="6352"/>
    <x v="0"/>
    <x v="0"/>
    <x v="0"/>
    <x v="2"/>
    <x v="7"/>
    <x v="150"/>
    <x v="0"/>
    <x v="1"/>
    <s v="Tesseramento"/>
    <x v="1"/>
    <x v="4"/>
    <x v="0"/>
    <m/>
  </r>
  <r>
    <n v="53394"/>
    <x v="0"/>
    <x v="0"/>
    <x v="0"/>
    <x v="0"/>
    <x v="7"/>
    <x v="150"/>
    <x v="0"/>
    <x v="1"/>
    <s v="Tesseramento"/>
    <x v="1"/>
    <x v="3"/>
    <x v="0"/>
    <m/>
  </r>
  <r>
    <n v="50549"/>
    <x v="0"/>
    <x v="0"/>
    <x v="0"/>
    <x v="0"/>
    <x v="11"/>
    <x v="363"/>
    <x v="0"/>
    <x v="0"/>
    <s v="Tesseramento"/>
    <x v="1"/>
    <x v="3"/>
    <x v="0"/>
    <m/>
  </r>
  <r>
    <n v="27818"/>
    <x v="0"/>
    <x v="0"/>
    <x v="0"/>
    <x v="0"/>
    <x v="2"/>
    <x v="55"/>
    <x v="0"/>
    <x v="1"/>
    <s v="Tesseramento"/>
    <x v="1"/>
    <x v="0"/>
    <x v="0"/>
    <m/>
  </r>
  <r>
    <n v="6375"/>
    <x v="0"/>
    <x v="0"/>
    <x v="0"/>
    <x v="0"/>
    <x v="7"/>
    <x v="150"/>
    <x v="0"/>
    <x v="1"/>
    <s v="Tesseramento"/>
    <x v="1"/>
    <x v="4"/>
    <x v="0"/>
    <m/>
  </r>
  <r>
    <n v="20866"/>
    <x v="0"/>
    <x v="0"/>
    <x v="0"/>
    <x v="0"/>
    <x v="11"/>
    <x v="363"/>
    <x v="0"/>
    <x v="1"/>
    <s v="Tesseramento"/>
    <x v="1"/>
    <x v="4"/>
    <x v="0"/>
    <m/>
  </r>
  <r>
    <n v="6386"/>
    <x v="0"/>
    <x v="0"/>
    <x v="0"/>
    <x v="2"/>
    <x v="7"/>
    <x v="150"/>
    <x v="0"/>
    <x v="1"/>
    <s v="Tesseramento"/>
    <x v="1"/>
    <x v="4"/>
    <x v="0"/>
    <m/>
  </r>
  <r>
    <n v="22006"/>
    <x v="0"/>
    <x v="0"/>
    <x v="0"/>
    <x v="0"/>
    <x v="2"/>
    <x v="55"/>
    <x v="0"/>
    <x v="0"/>
    <s v="Tesseramento"/>
    <x v="1"/>
    <x v="3"/>
    <x v="0"/>
    <m/>
  </r>
  <r>
    <n v="91007"/>
    <x v="0"/>
    <x v="0"/>
    <x v="0"/>
    <x v="0"/>
    <x v="11"/>
    <x v="363"/>
    <x v="0"/>
    <x v="0"/>
    <s v="Tesseramento"/>
    <x v="1"/>
    <x v="3"/>
    <x v="0"/>
    <m/>
  </r>
  <r>
    <n v="218724"/>
    <x v="0"/>
    <x v="1"/>
    <x v="0"/>
    <x v="0"/>
    <x v="2"/>
    <x v="55"/>
    <x v="0"/>
    <x v="0"/>
    <s v="Tesseramento"/>
    <x v="1"/>
    <x v="0"/>
    <x v="0"/>
    <m/>
  </r>
  <r>
    <n v="191538"/>
    <x v="0"/>
    <x v="0"/>
    <x v="0"/>
    <x v="0"/>
    <x v="7"/>
    <x v="150"/>
    <x v="0"/>
    <x v="1"/>
    <s v="Tesseramento"/>
    <x v="1"/>
    <x v="3"/>
    <x v="0"/>
    <m/>
  </r>
  <r>
    <n v="29203"/>
    <x v="0"/>
    <x v="0"/>
    <x v="0"/>
    <x v="0"/>
    <x v="11"/>
    <x v="363"/>
    <x v="0"/>
    <x v="1"/>
    <s v="Tesseramento"/>
    <x v="1"/>
    <x v="3"/>
    <x v="0"/>
    <m/>
  </r>
  <r>
    <n v="22251"/>
    <x v="0"/>
    <x v="0"/>
    <x v="0"/>
    <x v="0"/>
    <x v="7"/>
    <x v="150"/>
    <x v="0"/>
    <x v="0"/>
    <s v="Tesseramento"/>
    <x v="1"/>
    <x v="3"/>
    <x v="0"/>
    <m/>
  </r>
  <r>
    <n v="235699"/>
    <x v="1"/>
    <x v="0"/>
    <x v="1"/>
    <x v="1"/>
    <x v="3"/>
    <x v="85"/>
    <x v="0"/>
    <x v="0"/>
    <s v="Tesseramento"/>
    <x v="1"/>
    <x v="5"/>
    <x v="0"/>
    <m/>
  </r>
  <r>
    <n v="128127"/>
    <x v="1"/>
    <x v="0"/>
    <x v="0"/>
    <x v="2"/>
    <x v="11"/>
    <x v="363"/>
    <x v="0"/>
    <x v="1"/>
    <s v="Tesseramento"/>
    <x v="1"/>
    <x v="6"/>
    <x v="0"/>
    <m/>
  </r>
  <r>
    <n v="96222"/>
    <x v="0"/>
    <x v="0"/>
    <x v="0"/>
    <x v="0"/>
    <x v="7"/>
    <x v="150"/>
    <x v="0"/>
    <x v="1"/>
    <s v="Tesseramento"/>
    <x v="1"/>
    <x v="1"/>
    <x v="0"/>
    <m/>
  </r>
  <r>
    <n v="103711"/>
    <x v="0"/>
    <x v="0"/>
    <x v="0"/>
    <x v="0"/>
    <x v="11"/>
    <x v="363"/>
    <x v="0"/>
    <x v="0"/>
    <s v="Tesseramento"/>
    <x v="1"/>
    <x v="1"/>
    <x v="0"/>
    <m/>
  </r>
  <r>
    <n v="44711"/>
    <x v="0"/>
    <x v="0"/>
    <x v="0"/>
    <x v="0"/>
    <x v="7"/>
    <x v="150"/>
    <x v="0"/>
    <x v="0"/>
    <s v="Tesseramento"/>
    <x v="1"/>
    <x v="3"/>
    <x v="0"/>
    <m/>
  </r>
  <r>
    <n v="224062"/>
    <x v="0"/>
    <x v="1"/>
    <x v="0"/>
    <x v="1"/>
    <x v="2"/>
    <x v="55"/>
    <x v="0"/>
    <x v="0"/>
    <s v="Tesseramento"/>
    <x v="1"/>
    <x v="0"/>
    <x v="0"/>
    <m/>
  </r>
  <r>
    <n v="235695"/>
    <x v="0"/>
    <x v="1"/>
    <x v="1"/>
    <x v="0"/>
    <x v="3"/>
    <x v="85"/>
    <x v="0"/>
    <x v="0"/>
    <s v="Tesseramento"/>
    <x v="1"/>
    <x v="0"/>
    <x v="0"/>
    <m/>
  </r>
  <r>
    <n v="20867"/>
    <x v="0"/>
    <x v="0"/>
    <x v="0"/>
    <x v="0"/>
    <x v="11"/>
    <x v="363"/>
    <x v="0"/>
    <x v="0"/>
    <s v="Tesseramento"/>
    <x v="1"/>
    <x v="4"/>
    <x v="0"/>
    <m/>
  </r>
  <r>
    <n v="29222"/>
    <x v="0"/>
    <x v="0"/>
    <x v="0"/>
    <x v="0"/>
    <x v="11"/>
    <x v="363"/>
    <x v="0"/>
    <x v="1"/>
    <s v="Tesseramento"/>
    <x v="1"/>
    <x v="3"/>
    <x v="0"/>
    <m/>
  </r>
  <r>
    <n v="9324"/>
    <x v="0"/>
    <x v="0"/>
    <x v="0"/>
    <x v="0"/>
    <x v="7"/>
    <x v="150"/>
    <x v="0"/>
    <x v="0"/>
    <s v="Tesseramento"/>
    <x v="1"/>
    <x v="4"/>
    <x v="0"/>
    <m/>
  </r>
  <r>
    <n v="6401"/>
    <x v="0"/>
    <x v="0"/>
    <x v="0"/>
    <x v="0"/>
    <x v="7"/>
    <x v="150"/>
    <x v="0"/>
    <x v="0"/>
    <s v="Tesseramento"/>
    <x v="1"/>
    <x v="4"/>
    <x v="0"/>
    <m/>
  </r>
  <r>
    <n v="6404"/>
    <x v="0"/>
    <x v="0"/>
    <x v="0"/>
    <x v="0"/>
    <x v="7"/>
    <x v="150"/>
    <x v="0"/>
    <x v="1"/>
    <s v="Tesseramento"/>
    <x v="1"/>
    <x v="4"/>
    <x v="0"/>
    <m/>
  </r>
  <r>
    <n v="20869"/>
    <x v="0"/>
    <x v="0"/>
    <x v="0"/>
    <x v="0"/>
    <x v="11"/>
    <x v="363"/>
    <x v="0"/>
    <x v="0"/>
    <s v="Tesseramento"/>
    <x v="1"/>
    <x v="4"/>
    <x v="0"/>
    <m/>
  </r>
  <r>
    <n v="111690"/>
    <x v="0"/>
    <x v="0"/>
    <x v="0"/>
    <x v="0"/>
    <x v="7"/>
    <x v="150"/>
    <x v="0"/>
    <x v="0"/>
    <s v="Tesseramento"/>
    <x v="1"/>
    <x v="0"/>
    <x v="0"/>
    <m/>
  </r>
  <r>
    <n v="112743"/>
    <x v="0"/>
    <x v="0"/>
    <x v="0"/>
    <x v="3"/>
    <x v="7"/>
    <x v="150"/>
    <x v="0"/>
    <x v="1"/>
    <s v="Tesseramento"/>
    <x v="1"/>
    <x v="3"/>
    <x v="0"/>
    <m/>
  </r>
  <r>
    <n v="3812"/>
    <x v="0"/>
    <x v="0"/>
    <x v="0"/>
    <x v="0"/>
    <x v="7"/>
    <x v="150"/>
    <x v="0"/>
    <x v="0"/>
    <s v="Tesseramento"/>
    <x v="1"/>
    <x v="4"/>
    <x v="0"/>
    <m/>
  </r>
  <r>
    <n v="20874"/>
    <x v="0"/>
    <x v="0"/>
    <x v="0"/>
    <x v="2"/>
    <x v="11"/>
    <x v="363"/>
    <x v="0"/>
    <x v="0"/>
    <s v="Tesseramento"/>
    <x v="1"/>
    <x v="4"/>
    <x v="0"/>
    <m/>
  </r>
  <r>
    <n v="26476"/>
    <x v="0"/>
    <x v="0"/>
    <x v="0"/>
    <x v="0"/>
    <x v="11"/>
    <x v="363"/>
    <x v="0"/>
    <x v="1"/>
    <s v="Tesseramento"/>
    <x v="1"/>
    <x v="4"/>
    <x v="0"/>
    <m/>
  </r>
  <r>
    <n v="20876"/>
    <x v="0"/>
    <x v="0"/>
    <x v="0"/>
    <x v="0"/>
    <x v="11"/>
    <x v="363"/>
    <x v="0"/>
    <x v="1"/>
    <s v="Tesseramento"/>
    <x v="1"/>
    <x v="4"/>
    <x v="0"/>
    <m/>
  </r>
  <r>
    <n v="70471"/>
    <x v="0"/>
    <x v="0"/>
    <x v="0"/>
    <x v="1"/>
    <x v="11"/>
    <x v="363"/>
    <x v="0"/>
    <x v="1"/>
    <s v="Tesseramento"/>
    <x v="1"/>
    <x v="4"/>
    <x v="0"/>
    <m/>
  </r>
  <r>
    <n v="120868"/>
    <x v="0"/>
    <x v="0"/>
    <x v="0"/>
    <x v="3"/>
    <x v="7"/>
    <x v="150"/>
    <x v="0"/>
    <x v="1"/>
    <s v="Tesseramento"/>
    <x v="1"/>
    <x v="4"/>
    <x v="0"/>
    <m/>
  </r>
  <r>
    <n v="68360"/>
    <x v="0"/>
    <x v="0"/>
    <x v="0"/>
    <x v="0"/>
    <x v="11"/>
    <x v="363"/>
    <x v="0"/>
    <x v="1"/>
    <s v="Tesseramento"/>
    <x v="1"/>
    <x v="4"/>
    <x v="0"/>
    <m/>
  </r>
  <r>
    <n v="166600"/>
    <x v="0"/>
    <x v="0"/>
    <x v="0"/>
    <x v="0"/>
    <x v="11"/>
    <x v="363"/>
    <x v="0"/>
    <x v="0"/>
    <s v="Tesseramento"/>
    <x v="1"/>
    <x v="3"/>
    <x v="0"/>
    <m/>
  </r>
  <r>
    <n v="227654"/>
    <x v="0"/>
    <x v="0"/>
    <x v="0"/>
    <x v="0"/>
    <x v="2"/>
    <x v="2"/>
    <x v="0"/>
    <x v="1"/>
    <s v="Tesseramento"/>
    <x v="1"/>
    <x v="0"/>
    <x v="0"/>
    <m/>
  </r>
  <r>
    <n v="116679"/>
    <x v="0"/>
    <x v="0"/>
    <x v="0"/>
    <x v="0"/>
    <x v="4"/>
    <x v="101"/>
    <x v="0"/>
    <x v="0"/>
    <s v="Tesseramento"/>
    <x v="0"/>
    <x v="4"/>
    <x v="0"/>
    <m/>
  </r>
  <r>
    <n v="88642"/>
    <x v="0"/>
    <x v="0"/>
    <x v="2"/>
    <x v="0"/>
    <x v="7"/>
    <x v="150"/>
    <x v="0"/>
    <x v="1"/>
    <s v="Tesseramento"/>
    <x v="1"/>
    <x v="3"/>
    <x v="0"/>
    <m/>
  </r>
  <r>
    <n v="47800"/>
    <x v="0"/>
    <x v="0"/>
    <x v="0"/>
    <x v="2"/>
    <x v="7"/>
    <x v="150"/>
    <x v="0"/>
    <x v="1"/>
    <s v="Tesseramento"/>
    <x v="1"/>
    <x v="4"/>
    <x v="0"/>
    <m/>
  </r>
  <r>
    <n v="47803"/>
    <x v="0"/>
    <x v="0"/>
    <x v="0"/>
    <x v="2"/>
    <x v="7"/>
    <x v="150"/>
    <x v="0"/>
    <x v="0"/>
    <s v="Tesseramento"/>
    <x v="1"/>
    <x v="4"/>
    <x v="0"/>
    <m/>
  </r>
  <r>
    <n v="7894"/>
    <x v="0"/>
    <x v="0"/>
    <x v="0"/>
    <x v="0"/>
    <x v="7"/>
    <x v="150"/>
    <x v="0"/>
    <x v="1"/>
    <s v="Tesseramento"/>
    <x v="1"/>
    <x v="3"/>
    <x v="0"/>
    <m/>
  </r>
  <r>
    <n v="114655"/>
    <x v="0"/>
    <x v="0"/>
    <x v="0"/>
    <x v="0"/>
    <x v="7"/>
    <x v="150"/>
    <x v="0"/>
    <x v="0"/>
    <s v="Tesseramento"/>
    <x v="1"/>
    <x v="0"/>
    <x v="0"/>
    <m/>
  </r>
  <r>
    <n v="6433"/>
    <x v="0"/>
    <x v="0"/>
    <x v="0"/>
    <x v="2"/>
    <x v="7"/>
    <x v="150"/>
    <x v="0"/>
    <x v="0"/>
    <s v="Tesseramento"/>
    <x v="1"/>
    <x v="4"/>
    <x v="0"/>
    <m/>
  </r>
  <r>
    <n v="235866"/>
    <x v="0"/>
    <x v="0"/>
    <x v="1"/>
    <x v="2"/>
    <x v="4"/>
    <x v="101"/>
    <x v="0"/>
    <x v="0"/>
    <s v="Tesseramento"/>
    <x v="0"/>
    <x v="0"/>
    <x v="0"/>
    <m/>
  </r>
  <r>
    <n v="14555"/>
    <x v="0"/>
    <x v="0"/>
    <x v="0"/>
    <x v="0"/>
    <x v="11"/>
    <x v="363"/>
    <x v="0"/>
    <x v="1"/>
    <s v="Tesseramento"/>
    <x v="1"/>
    <x v="4"/>
    <x v="0"/>
    <m/>
  </r>
  <r>
    <n v="20885"/>
    <x v="0"/>
    <x v="0"/>
    <x v="0"/>
    <x v="0"/>
    <x v="11"/>
    <x v="363"/>
    <x v="0"/>
    <x v="0"/>
    <s v="Tesseramento"/>
    <x v="1"/>
    <x v="4"/>
    <x v="0"/>
    <m/>
  </r>
  <r>
    <n v="116179"/>
    <x v="0"/>
    <x v="0"/>
    <x v="0"/>
    <x v="0"/>
    <x v="11"/>
    <x v="363"/>
    <x v="0"/>
    <x v="0"/>
    <s v="Tesseramento"/>
    <x v="1"/>
    <x v="4"/>
    <x v="0"/>
    <m/>
  </r>
  <r>
    <n v="58449"/>
    <x v="0"/>
    <x v="0"/>
    <x v="0"/>
    <x v="0"/>
    <x v="11"/>
    <x v="363"/>
    <x v="0"/>
    <x v="0"/>
    <s v="Tesseramento"/>
    <x v="1"/>
    <x v="4"/>
    <x v="0"/>
    <m/>
  </r>
  <r>
    <n v="235865"/>
    <x v="0"/>
    <x v="0"/>
    <x v="1"/>
    <x v="1"/>
    <x v="4"/>
    <x v="101"/>
    <x v="0"/>
    <x v="0"/>
    <s v="Tesseramento"/>
    <x v="0"/>
    <x v="1"/>
    <x v="0"/>
    <m/>
  </r>
  <r>
    <n v="20889"/>
    <x v="0"/>
    <x v="0"/>
    <x v="0"/>
    <x v="0"/>
    <x v="11"/>
    <x v="363"/>
    <x v="0"/>
    <x v="0"/>
    <s v="Tesseramento"/>
    <x v="1"/>
    <x v="0"/>
    <x v="0"/>
    <m/>
  </r>
  <r>
    <n v="20891"/>
    <x v="0"/>
    <x v="0"/>
    <x v="0"/>
    <x v="0"/>
    <x v="11"/>
    <x v="363"/>
    <x v="0"/>
    <x v="0"/>
    <s v="Tesseramento"/>
    <x v="1"/>
    <x v="3"/>
    <x v="0"/>
    <m/>
  </r>
  <r>
    <n v="50564"/>
    <x v="0"/>
    <x v="0"/>
    <x v="0"/>
    <x v="0"/>
    <x v="11"/>
    <x v="363"/>
    <x v="0"/>
    <x v="1"/>
    <s v="Tesseramento"/>
    <x v="1"/>
    <x v="3"/>
    <x v="0"/>
    <m/>
  </r>
  <r>
    <n v="115705"/>
    <x v="0"/>
    <x v="0"/>
    <x v="0"/>
    <x v="0"/>
    <x v="11"/>
    <x v="363"/>
    <x v="0"/>
    <x v="0"/>
    <s v="Tesseramento"/>
    <x v="1"/>
    <x v="0"/>
    <x v="0"/>
    <m/>
  </r>
  <r>
    <n v="205189"/>
    <x v="0"/>
    <x v="0"/>
    <x v="0"/>
    <x v="1"/>
    <x v="11"/>
    <x v="189"/>
    <x v="0"/>
    <x v="0"/>
    <s v="Tesseramento"/>
    <x v="1"/>
    <x v="3"/>
    <x v="0"/>
    <m/>
  </r>
  <r>
    <n v="39748"/>
    <x v="0"/>
    <x v="0"/>
    <x v="0"/>
    <x v="0"/>
    <x v="11"/>
    <x v="189"/>
    <x v="0"/>
    <x v="0"/>
    <s v="Tesseramento"/>
    <x v="1"/>
    <x v="3"/>
    <x v="0"/>
    <m/>
  </r>
  <r>
    <n v="216560"/>
    <x v="0"/>
    <x v="0"/>
    <x v="0"/>
    <x v="0"/>
    <x v="11"/>
    <x v="389"/>
    <x v="0"/>
    <x v="0"/>
    <s v="Tesseramento"/>
    <x v="0"/>
    <x v="0"/>
    <x v="0"/>
    <m/>
  </r>
  <r>
    <n v="181361"/>
    <x v="1"/>
    <x v="0"/>
    <x v="0"/>
    <x v="3"/>
    <x v="11"/>
    <x v="363"/>
    <x v="0"/>
    <x v="0"/>
    <s v="Tesseramento"/>
    <x v="1"/>
    <x v="5"/>
    <x v="0"/>
    <m/>
  </r>
  <r>
    <n v="188311"/>
    <x v="0"/>
    <x v="0"/>
    <x v="0"/>
    <x v="0"/>
    <x v="11"/>
    <x v="363"/>
    <x v="0"/>
    <x v="0"/>
    <s v="Tesseramento"/>
    <x v="1"/>
    <x v="0"/>
    <x v="0"/>
    <m/>
  </r>
  <r>
    <n v="124925"/>
    <x v="0"/>
    <x v="0"/>
    <x v="0"/>
    <x v="0"/>
    <x v="11"/>
    <x v="363"/>
    <x v="0"/>
    <x v="0"/>
    <s v="Tesseramento"/>
    <x v="1"/>
    <x v="0"/>
    <x v="0"/>
    <m/>
  </r>
  <r>
    <n v="142690"/>
    <x v="0"/>
    <x v="0"/>
    <x v="0"/>
    <x v="0"/>
    <x v="7"/>
    <x v="150"/>
    <x v="0"/>
    <x v="1"/>
    <s v="Tesseramento"/>
    <x v="1"/>
    <x v="3"/>
    <x v="0"/>
    <m/>
  </r>
  <r>
    <n v="63142"/>
    <x v="0"/>
    <x v="0"/>
    <x v="0"/>
    <x v="0"/>
    <x v="7"/>
    <x v="150"/>
    <x v="0"/>
    <x v="1"/>
    <s v="Tesseramento"/>
    <x v="1"/>
    <x v="3"/>
    <x v="0"/>
    <m/>
  </r>
  <r>
    <n v="6442"/>
    <x v="0"/>
    <x v="0"/>
    <x v="0"/>
    <x v="0"/>
    <x v="7"/>
    <x v="150"/>
    <x v="0"/>
    <x v="0"/>
    <s v="Tesseramento"/>
    <x v="1"/>
    <x v="4"/>
    <x v="0"/>
    <m/>
  </r>
  <r>
    <n v="88446"/>
    <x v="0"/>
    <x v="0"/>
    <x v="0"/>
    <x v="0"/>
    <x v="11"/>
    <x v="363"/>
    <x v="0"/>
    <x v="0"/>
    <s v="Tesseramento"/>
    <x v="1"/>
    <x v="4"/>
    <x v="0"/>
    <m/>
  </r>
  <r>
    <n v="149205"/>
    <x v="0"/>
    <x v="0"/>
    <x v="0"/>
    <x v="1"/>
    <x v="7"/>
    <x v="150"/>
    <x v="0"/>
    <x v="1"/>
    <s v="Tesseramento"/>
    <x v="1"/>
    <x v="3"/>
    <x v="0"/>
    <m/>
  </r>
  <r>
    <n v="79280"/>
    <x v="0"/>
    <x v="0"/>
    <x v="0"/>
    <x v="2"/>
    <x v="7"/>
    <x v="150"/>
    <x v="0"/>
    <x v="0"/>
    <s v="Tesseramento"/>
    <x v="1"/>
    <x v="0"/>
    <x v="0"/>
    <m/>
  </r>
  <r>
    <n v="6451"/>
    <x v="0"/>
    <x v="0"/>
    <x v="0"/>
    <x v="0"/>
    <x v="7"/>
    <x v="150"/>
    <x v="0"/>
    <x v="1"/>
    <s v="Tesseramento"/>
    <x v="1"/>
    <x v="4"/>
    <x v="0"/>
    <m/>
  </r>
  <r>
    <n v="6455"/>
    <x v="0"/>
    <x v="0"/>
    <x v="0"/>
    <x v="0"/>
    <x v="7"/>
    <x v="150"/>
    <x v="0"/>
    <x v="0"/>
    <s v="Tesseramento"/>
    <x v="1"/>
    <x v="3"/>
    <x v="0"/>
    <m/>
  </r>
  <r>
    <n v="6450"/>
    <x v="0"/>
    <x v="0"/>
    <x v="0"/>
    <x v="2"/>
    <x v="7"/>
    <x v="150"/>
    <x v="0"/>
    <x v="0"/>
    <s v="Tesseramento"/>
    <x v="1"/>
    <x v="3"/>
    <x v="0"/>
    <m/>
  </r>
  <r>
    <n v="66009"/>
    <x v="0"/>
    <x v="0"/>
    <x v="0"/>
    <x v="0"/>
    <x v="7"/>
    <x v="150"/>
    <x v="0"/>
    <x v="1"/>
    <s v="Tesseramento"/>
    <x v="1"/>
    <x v="0"/>
    <x v="0"/>
    <m/>
  </r>
  <r>
    <n v="139449"/>
    <x v="0"/>
    <x v="0"/>
    <x v="0"/>
    <x v="0"/>
    <x v="11"/>
    <x v="363"/>
    <x v="0"/>
    <x v="0"/>
    <s v="Tesseramento"/>
    <x v="1"/>
    <x v="0"/>
    <x v="0"/>
    <m/>
  </r>
  <r>
    <n v="39366"/>
    <x v="0"/>
    <x v="0"/>
    <x v="0"/>
    <x v="0"/>
    <x v="7"/>
    <x v="150"/>
    <x v="0"/>
    <x v="0"/>
    <s v="Tesseramento"/>
    <x v="1"/>
    <x v="4"/>
    <x v="0"/>
    <m/>
  </r>
  <r>
    <n v="6461"/>
    <x v="0"/>
    <x v="0"/>
    <x v="0"/>
    <x v="0"/>
    <x v="7"/>
    <x v="150"/>
    <x v="0"/>
    <x v="0"/>
    <s v="Tesseramento"/>
    <x v="1"/>
    <x v="4"/>
    <x v="0"/>
    <m/>
  </r>
  <r>
    <n v="26479"/>
    <x v="0"/>
    <x v="0"/>
    <x v="0"/>
    <x v="0"/>
    <x v="11"/>
    <x v="363"/>
    <x v="0"/>
    <x v="0"/>
    <s v="Tesseramento"/>
    <x v="1"/>
    <x v="4"/>
    <x v="0"/>
    <m/>
  </r>
  <r>
    <n v="159830"/>
    <x v="0"/>
    <x v="0"/>
    <x v="0"/>
    <x v="0"/>
    <x v="7"/>
    <x v="150"/>
    <x v="0"/>
    <x v="0"/>
    <s v="Tesseramento"/>
    <x v="1"/>
    <x v="3"/>
    <x v="0"/>
    <m/>
  </r>
  <r>
    <n v="729"/>
    <x v="0"/>
    <x v="0"/>
    <x v="0"/>
    <x v="0"/>
    <x v="7"/>
    <x v="150"/>
    <x v="0"/>
    <x v="0"/>
    <s v="Tesseramento"/>
    <x v="1"/>
    <x v="4"/>
    <x v="0"/>
    <m/>
  </r>
  <r>
    <n v="7476"/>
    <x v="0"/>
    <x v="0"/>
    <x v="0"/>
    <x v="0"/>
    <x v="7"/>
    <x v="150"/>
    <x v="0"/>
    <x v="0"/>
    <s v="Tesseramento"/>
    <x v="1"/>
    <x v="4"/>
    <x v="0"/>
    <m/>
  </r>
  <r>
    <n v="30858"/>
    <x v="0"/>
    <x v="0"/>
    <x v="0"/>
    <x v="0"/>
    <x v="7"/>
    <x v="150"/>
    <x v="0"/>
    <x v="0"/>
    <s v="Tesseramento"/>
    <x v="1"/>
    <x v="4"/>
    <x v="0"/>
    <m/>
  </r>
  <r>
    <n v="116181"/>
    <x v="0"/>
    <x v="0"/>
    <x v="0"/>
    <x v="0"/>
    <x v="11"/>
    <x v="363"/>
    <x v="0"/>
    <x v="1"/>
    <s v="Tesseramento"/>
    <x v="1"/>
    <x v="0"/>
    <x v="0"/>
    <m/>
  </r>
  <r>
    <n v="121523"/>
    <x v="0"/>
    <x v="0"/>
    <x v="0"/>
    <x v="0"/>
    <x v="7"/>
    <x v="150"/>
    <x v="0"/>
    <x v="0"/>
    <s v="Tesseramento"/>
    <x v="1"/>
    <x v="4"/>
    <x v="0"/>
    <m/>
  </r>
  <r>
    <n v="226322"/>
    <x v="0"/>
    <x v="0"/>
    <x v="0"/>
    <x v="0"/>
    <x v="7"/>
    <x v="150"/>
    <x v="0"/>
    <x v="0"/>
    <s v="Tesseramento"/>
    <x v="1"/>
    <x v="4"/>
    <x v="0"/>
    <m/>
  </r>
  <r>
    <n v="6481"/>
    <x v="0"/>
    <x v="0"/>
    <x v="0"/>
    <x v="0"/>
    <x v="7"/>
    <x v="150"/>
    <x v="0"/>
    <x v="0"/>
    <s v="Tesseramento"/>
    <x v="1"/>
    <x v="4"/>
    <x v="0"/>
    <m/>
  </r>
  <r>
    <n v="42978"/>
    <x v="0"/>
    <x v="0"/>
    <x v="0"/>
    <x v="0"/>
    <x v="7"/>
    <x v="150"/>
    <x v="0"/>
    <x v="1"/>
    <s v="Tesseramento"/>
    <x v="1"/>
    <x v="4"/>
    <x v="0"/>
    <m/>
  </r>
  <r>
    <n v="39367"/>
    <x v="0"/>
    <x v="0"/>
    <x v="0"/>
    <x v="0"/>
    <x v="7"/>
    <x v="150"/>
    <x v="0"/>
    <x v="1"/>
    <s v="Tesseramento"/>
    <x v="1"/>
    <x v="4"/>
    <x v="0"/>
    <m/>
  </r>
  <r>
    <n v="95684"/>
    <x v="0"/>
    <x v="0"/>
    <x v="0"/>
    <x v="0"/>
    <x v="7"/>
    <x v="150"/>
    <x v="0"/>
    <x v="0"/>
    <s v="Tesseramento"/>
    <x v="1"/>
    <x v="4"/>
    <x v="0"/>
    <m/>
  </r>
  <r>
    <n v="66772"/>
    <x v="0"/>
    <x v="0"/>
    <x v="0"/>
    <x v="0"/>
    <x v="7"/>
    <x v="150"/>
    <x v="0"/>
    <x v="0"/>
    <s v="Tesseramento"/>
    <x v="1"/>
    <x v="1"/>
    <x v="0"/>
    <m/>
  </r>
  <r>
    <n v="6483"/>
    <x v="0"/>
    <x v="0"/>
    <x v="0"/>
    <x v="0"/>
    <x v="7"/>
    <x v="150"/>
    <x v="0"/>
    <x v="0"/>
    <s v="Tesseramento"/>
    <x v="1"/>
    <x v="4"/>
    <x v="0"/>
    <m/>
  </r>
  <r>
    <n v="223483"/>
    <x v="0"/>
    <x v="0"/>
    <x v="0"/>
    <x v="2"/>
    <x v="7"/>
    <x v="150"/>
    <x v="0"/>
    <x v="1"/>
    <s v="Tesseramento"/>
    <x v="1"/>
    <x v="0"/>
    <x v="0"/>
    <m/>
  </r>
  <r>
    <n v="6499"/>
    <x v="0"/>
    <x v="0"/>
    <x v="0"/>
    <x v="2"/>
    <x v="7"/>
    <x v="150"/>
    <x v="0"/>
    <x v="1"/>
    <s v="Tesseramento"/>
    <x v="1"/>
    <x v="4"/>
    <x v="0"/>
    <m/>
  </r>
  <r>
    <n v="6488"/>
    <x v="0"/>
    <x v="0"/>
    <x v="0"/>
    <x v="0"/>
    <x v="7"/>
    <x v="150"/>
    <x v="0"/>
    <x v="0"/>
    <s v="Tesseramento"/>
    <x v="1"/>
    <x v="3"/>
    <x v="0"/>
    <m/>
  </r>
  <r>
    <n v="47093"/>
    <x v="0"/>
    <x v="0"/>
    <x v="0"/>
    <x v="0"/>
    <x v="7"/>
    <x v="150"/>
    <x v="0"/>
    <x v="0"/>
    <s v="Tesseramento"/>
    <x v="1"/>
    <x v="0"/>
    <x v="0"/>
    <m/>
  </r>
  <r>
    <n v="6496"/>
    <x v="0"/>
    <x v="0"/>
    <x v="0"/>
    <x v="0"/>
    <x v="7"/>
    <x v="150"/>
    <x v="0"/>
    <x v="0"/>
    <s v="Tesseramento"/>
    <x v="1"/>
    <x v="3"/>
    <x v="0"/>
    <m/>
  </r>
  <r>
    <n v="31717"/>
    <x v="0"/>
    <x v="0"/>
    <x v="0"/>
    <x v="0"/>
    <x v="7"/>
    <x v="150"/>
    <x v="0"/>
    <x v="1"/>
    <s v="Tesseramento"/>
    <x v="1"/>
    <x v="4"/>
    <x v="0"/>
    <m/>
  </r>
  <r>
    <n v="6498"/>
    <x v="0"/>
    <x v="0"/>
    <x v="0"/>
    <x v="0"/>
    <x v="7"/>
    <x v="150"/>
    <x v="0"/>
    <x v="0"/>
    <s v="Tesseramento"/>
    <x v="1"/>
    <x v="4"/>
    <x v="0"/>
    <m/>
  </r>
  <r>
    <n v="27570"/>
    <x v="0"/>
    <x v="0"/>
    <x v="0"/>
    <x v="0"/>
    <x v="7"/>
    <x v="150"/>
    <x v="0"/>
    <x v="0"/>
    <s v="Tesseramento"/>
    <x v="1"/>
    <x v="4"/>
    <x v="0"/>
    <m/>
  </r>
  <r>
    <n v="212697"/>
    <x v="0"/>
    <x v="0"/>
    <x v="0"/>
    <x v="0"/>
    <x v="7"/>
    <x v="150"/>
    <x v="0"/>
    <x v="0"/>
    <s v="Tesseramento"/>
    <x v="1"/>
    <x v="0"/>
    <x v="0"/>
    <m/>
  </r>
  <r>
    <n v="200362"/>
    <x v="0"/>
    <x v="0"/>
    <x v="0"/>
    <x v="0"/>
    <x v="7"/>
    <x v="150"/>
    <x v="0"/>
    <x v="0"/>
    <s v="Tesseramento"/>
    <x v="1"/>
    <x v="3"/>
    <x v="0"/>
    <m/>
  </r>
  <r>
    <n v="236057"/>
    <x v="0"/>
    <x v="1"/>
    <x v="1"/>
    <x v="1"/>
    <x v="11"/>
    <x v="174"/>
    <x v="0"/>
    <x v="1"/>
    <s v="Tesseramento"/>
    <x v="3"/>
    <x v="3"/>
    <x v="0"/>
    <m/>
  </r>
  <r>
    <n v="7911"/>
    <x v="0"/>
    <x v="0"/>
    <x v="0"/>
    <x v="1"/>
    <x v="7"/>
    <x v="150"/>
    <x v="0"/>
    <x v="0"/>
    <s v="Tesseramento"/>
    <x v="1"/>
    <x v="0"/>
    <x v="0"/>
    <m/>
  </r>
  <r>
    <n v="213846"/>
    <x v="0"/>
    <x v="0"/>
    <x v="0"/>
    <x v="0"/>
    <x v="7"/>
    <x v="150"/>
    <x v="0"/>
    <x v="0"/>
    <s v="Tesseramento"/>
    <x v="1"/>
    <x v="1"/>
    <x v="0"/>
    <m/>
  </r>
  <r>
    <n v="6513"/>
    <x v="0"/>
    <x v="0"/>
    <x v="0"/>
    <x v="0"/>
    <x v="7"/>
    <x v="150"/>
    <x v="0"/>
    <x v="0"/>
    <s v="Tesseramento"/>
    <x v="1"/>
    <x v="4"/>
    <x v="0"/>
    <m/>
  </r>
  <r>
    <n v="6522"/>
    <x v="0"/>
    <x v="0"/>
    <x v="0"/>
    <x v="0"/>
    <x v="7"/>
    <x v="150"/>
    <x v="0"/>
    <x v="0"/>
    <s v="Tesseramento"/>
    <x v="1"/>
    <x v="4"/>
    <x v="0"/>
    <m/>
  </r>
  <r>
    <n v="226508"/>
    <x v="0"/>
    <x v="0"/>
    <x v="0"/>
    <x v="2"/>
    <x v="7"/>
    <x v="150"/>
    <x v="0"/>
    <x v="1"/>
    <s v="Tesseramento"/>
    <x v="1"/>
    <x v="4"/>
    <x v="0"/>
    <m/>
  </r>
  <r>
    <n v="119684"/>
    <x v="0"/>
    <x v="0"/>
    <x v="0"/>
    <x v="1"/>
    <x v="7"/>
    <x v="150"/>
    <x v="0"/>
    <x v="0"/>
    <s v="Tesseramento"/>
    <x v="1"/>
    <x v="4"/>
    <x v="0"/>
    <m/>
  </r>
  <r>
    <n v="96806"/>
    <x v="0"/>
    <x v="0"/>
    <x v="0"/>
    <x v="0"/>
    <x v="7"/>
    <x v="150"/>
    <x v="0"/>
    <x v="0"/>
    <s v="Tesseramento"/>
    <x v="1"/>
    <x v="0"/>
    <x v="0"/>
    <m/>
  </r>
  <r>
    <n v="5165"/>
    <x v="0"/>
    <x v="0"/>
    <x v="0"/>
    <x v="0"/>
    <x v="7"/>
    <x v="150"/>
    <x v="0"/>
    <x v="1"/>
    <s v="Tesseramento"/>
    <x v="1"/>
    <x v="3"/>
    <x v="0"/>
    <m/>
  </r>
  <r>
    <n v="18064"/>
    <x v="0"/>
    <x v="0"/>
    <x v="0"/>
    <x v="0"/>
    <x v="7"/>
    <x v="150"/>
    <x v="0"/>
    <x v="0"/>
    <s v="Tesseramento"/>
    <x v="1"/>
    <x v="3"/>
    <x v="0"/>
    <m/>
  </r>
  <r>
    <n v="6531"/>
    <x v="0"/>
    <x v="0"/>
    <x v="0"/>
    <x v="0"/>
    <x v="7"/>
    <x v="150"/>
    <x v="0"/>
    <x v="1"/>
    <s v="Tesseramento"/>
    <x v="1"/>
    <x v="4"/>
    <x v="0"/>
    <m/>
  </r>
  <r>
    <n v="6539"/>
    <x v="0"/>
    <x v="0"/>
    <x v="0"/>
    <x v="0"/>
    <x v="7"/>
    <x v="150"/>
    <x v="0"/>
    <x v="0"/>
    <s v="Tesseramento"/>
    <x v="1"/>
    <x v="0"/>
    <x v="0"/>
    <m/>
  </r>
  <r>
    <n v="191650"/>
    <x v="0"/>
    <x v="0"/>
    <x v="2"/>
    <x v="1"/>
    <x v="10"/>
    <x v="295"/>
    <x v="0"/>
    <x v="0"/>
    <s v="Tesseramento"/>
    <x v="0"/>
    <x v="4"/>
    <x v="0"/>
    <m/>
  </r>
  <r>
    <n v="9548"/>
    <x v="0"/>
    <x v="0"/>
    <x v="0"/>
    <x v="0"/>
    <x v="7"/>
    <x v="150"/>
    <x v="0"/>
    <x v="0"/>
    <s v="Tesseramento"/>
    <x v="1"/>
    <x v="1"/>
    <x v="0"/>
    <m/>
  </r>
  <r>
    <n v="70913"/>
    <x v="0"/>
    <x v="0"/>
    <x v="0"/>
    <x v="2"/>
    <x v="7"/>
    <x v="150"/>
    <x v="0"/>
    <x v="1"/>
    <s v="Tesseramento"/>
    <x v="1"/>
    <x v="3"/>
    <x v="0"/>
    <m/>
  </r>
  <r>
    <n v="36572"/>
    <x v="0"/>
    <x v="0"/>
    <x v="0"/>
    <x v="0"/>
    <x v="7"/>
    <x v="150"/>
    <x v="0"/>
    <x v="0"/>
    <s v="Tesseramento"/>
    <x v="1"/>
    <x v="3"/>
    <x v="0"/>
    <m/>
  </r>
  <r>
    <n v="141844"/>
    <x v="0"/>
    <x v="0"/>
    <x v="0"/>
    <x v="0"/>
    <x v="4"/>
    <x v="101"/>
    <x v="0"/>
    <x v="0"/>
    <s v="Tesseramento"/>
    <x v="0"/>
    <x v="0"/>
    <x v="0"/>
    <m/>
  </r>
  <r>
    <n v="235848"/>
    <x v="0"/>
    <x v="1"/>
    <x v="1"/>
    <x v="2"/>
    <x v="7"/>
    <x v="181"/>
    <x v="0"/>
    <x v="0"/>
    <s v="Tesseramento"/>
    <x v="1"/>
    <x v="0"/>
    <x v="0"/>
    <m/>
  </r>
  <r>
    <n v="78558"/>
    <x v="0"/>
    <x v="0"/>
    <x v="0"/>
    <x v="0"/>
    <x v="7"/>
    <x v="181"/>
    <x v="0"/>
    <x v="1"/>
    <s v="Tesseramento"/>
    <x v="1"/>
    <x v="3"/>
    <x v="0"/>
    <m/>
  </r>
  <r>
    <n v="196350"/>
    <x v="0"/>
    <x v="0"/>
    <x v="0"/>
    <x v="0"/>
    <x v="4"/>
    <x v="65"/>
    <x v="0"/>
    <x v="0"/>
    <s v="Tesseramento"/>
    <x v="1"/>
    <x v="0"/>
    <x v="0"/>
    <m/>
  </r>
  <r>
    <n v="107474"/>
    <x v="0"/>
    <x v="0"/>
    <x v="0"/>
    <x v="0"/>
    <x v="11"/>
    <x v="389"/>
    <x v="0"/>
    <x v="0"/>
    <s v="Tesseramento"/>
    <x v="0"/>
    <x v="0"/>
    <x v="0"/>
    <m/>
  </r>
  <r>
    <n v="235890"/>
    <x v="1"/>
    <x v="0"/>
    <x v="1"/>
    <x v="2"/>
    <x v="11"/>
    <x v="363"/>
    <x v="0"/>
    <x v="1"/>
    <s v="Tesseramento"/>
    <x v="1"/>
    <x v="5"/>
    <x v="0"/>
    <m/>
  </r>
  <r>
    <n v="122466"/>
    <x v="0"/>
    <x v="0"/>
    <x v="0"/>
    <x v="0"/>
    <x v="11"/>
    <x v="389"/>
    <x v="0"/>
    <x v="0"/>
    <s v="Tesseramento"/>
    <x v="0"/>
    <x v="0"/>
    <x v="0"/>
    <m/>
  </r>
  <r>
    <n v="227262"/>
    <x v="0"/>
    <x v="1"/>
    <x v="0"/>
    <x v="2"/>
    <x v="11"/>
    <x v="389"/>
    <x v="0"/>
    <x v="1"/>
    <s v="Tesseramento"/>
    <x v="0"/>
    <x v="0"/>
    <x v="0"/>
    <m/>
  </r>
  <r>
    <n v="235887"/>
    <x v="0"/>
    <x v="0"/>
    <x v="1"/>
    <x v="2"/>
    <x v="11"/>
    <x v="363"/>
    <x v="0"/>
    <x v="0"/>
    <s v="Tesseramento"/>
    <x v="1"/>
    <x v="1"/>
    <x v="0"/>
    <m/>
  </r>
  <r>
    <n v="114666"/>
    <x v="0"/>
    <x v="0"/>
    <x v="0"/>
    <x v="0"/>
    <x v="7"/>
    <x v="150"/>
    <x v="0"/>
    <x v="1"/>
    <s v="Tesseramento"/>
    <x v="1"/>
    <x v="0"/>
    <x v="0"/>
    <m/>
  </r>
  <r>
    <n v="6441"/>
    <x v="0"/>
    <x v="0"/>
    <x v="0"/>
    <x v="0"/>
    <x v="7"/>
    <x v="150"/>
    <x v="0"/>
    <x v="1"/>
    <s v="Tesseramento"/>
    <x v="1"/>
    <x v="4"/>
    <x v="0"/>
    <m/>
  </r>
  <r>
    <n v="57447"/>
    <x v="0"/>
    <x v="0"/>
    <x v="0"/>
    <x v="2"/>
    <x v="7"/>
    <x v="150"/>
    <x v="0"/>
    <x v="1"/>
    <s v="Tesseramento"/>
    <x v="1"/>
    <x v="3"/>
    <x v="0"/>
    <m/>
  </r>
  <r>
    <n v="6311"/>
    <x v="0"/>
    <x v="0"/>
    <x v="0"/>
    <x v="0"/>
    <x v="7"/>
    <x v="150"/>
    <x v="0"/>
    <x v="1"/>
    <s v="Tesseramento"/>
    <x v="1"/>
    <x v="4"/>
    <x v="0"/>
    <m/>
  </r>
  <r>
    <n v="14376"/>
    <x v="0"/>
    <x v="0"/>
    <x v="0"/>
    <x v="0"/>
    <x v="7"/>
    <x v="150"/>
    <x v="0"/>
    <x v="1"/>
    <s v="Tesseramento"/>
    <x v="1"/>
    <x v="4"/>
    <x v="0"/>
    <m/>
  </r>
  <r>
    <n v="46709"/>
    <x v="0"/>
    <x v="0"/>
    <x v="0"/>
    <x v="0"/>
    <x v="7"/>
    <x v="150"/>
    <x v="0"/>
    <x v="1"/>
    <s v="Tesseramento"/>
    <x v="1"/>
    <x v="4"/>
    <x v="0"/>
    <m/>
  </r>
  <r>
    <n v="6479"/>
    <x v="0"/>
    <x v="0"/>
    <x v="0"/>
    <x v="0"/>
    <x v="7"/>
    <x v="150"/>
    <x v="0"/>
    <x v="1"/>
    <s v="Tesseramento"/>
    <x v="1"/>
    <x v="4"/>
    <x v="0"/>
    <m/>
  </r>
  <r>
    <n v="6485"/>
    <x v="0"/>
    <x v="0"/>
    <x v="0"/>
    <x v="0"/>
    <x v="7"/>
    <x v="150"/>
    <x v="0"/>
    <x v="1"/>
    <s v="Tesseramento"/>
    <x v="1"/>
    <x v="4"/>
    <x v="0"/>
    <m/>
  </r>
  <r>
    <n v="5206"/>
    <x v="0"/>
    <x v="0"/>
    <x v="0"/>
    <x v="0"/>
    <x v="4"/>
    <x v="40"/>
    <x v="0"/>
    <x v="1"/>
    <s v="Tesseramento"/>
    <x v="1"/>
    <x v="3"/>
    <x v="0"/>
    <m/>
  </r>
  <r>
    <n v="129789"/>
    <x v="0"/>
    <x v="0"/>
    <x v="0"/>
    <x v="2"/>
    <x v="7"/>
    <x v="150"/>
    <x v="0"/>
    <x v="1"/>
    <s v="Tesseramento"/>
    <x v="1"/>
    <x v="0"/>
    <x v="0"/>
    <m/>
  </r>
  <r>
    <n v="208211"/>
    <x v="0"/>
    <x v="0"/>
    <x v="0"/>
    <x v="0"/>
    <x v="7"/>
    <x v="150"/>
    <x v="0"/>
    <x v="1"/>
    <s v="Tesseramento"/>
    <x v="1"/>
    <x v="0"/>
    <x v="0"/>
    <m/>
  </r>
  <r>
    <n v="6523"/>
    <x v="0"/>
    <x v="0"/>
    <x v="0"/>
    <x v="0"/>
    <x v="7"/>
    <x v="150"/>
    <x v="0"/>
    <x v="1"/>
    <s v="Tesseramento"/>
    <x v="1"/>
    <x v="4"/>
    <x v="0"/>
    <m/>
  </r>
  <r>
    <n v="83611"/>
    <x v="0"/>
    <x v="0"/>
    <x v="0"/>
    <x v="0"/>
    <x v="7"/>
    <x v="150"/>
    <x v="0"/>
    <x v="1"/>
    <s v="Tesseramento"/>
    <x v="1"/>
    <x v="1"/>
    <x v="0"/>
    <m/>
  </r>
  <r>
    <n v="6538"/>
    <x v="0"/>
    <x v="0"/>
    <x v="0"/>
    <x v="0"/>
    <x v="7"/>
    <x v="150"/>
    <x v="0"/>
    <x v="1"/>
    <s v="Tesseramento"/>
    <x v="1"/>
    <x v="3"/>
    <x v="0"/>
    <m/>
  </r>
  <r>
    <n v="203708"/>
    <x v="0"/>
    <x v="0"/>
    <x v="0"/>
    <x v="0"/>
    <x v="7"/>
    <x v="9"/>
    <x v="0"/>
    <x v="0"/>
    <s v="Tesseramento"/>
    <x v="0"/>
    <x v="1"/>
    <x v="0"/>
    <m/>
  </r>
  <r>
    <n v="221458"/>
    <x v="0"/>
    <x v="0"/>
    <x v="0"/>
    <x v="4"/>
    <x v="7"/>
    <x v="9"/>
    <x v="0"/>
    <x v="0"/>
    <s v="Tesseramento"/>
    <x v="0"/>
    <x v="0"/>
    <x v="0"/>
    <m/>
  </r>
  <r>
    <n v="230498"/>
    <x v="0"/>
    <x v="0"/>
    <x v="0"/>
    <x v="4"/>
    <x v="7"/>
    <x v="9"/>
    <x v="0"/>
    <x v="1"/>
    <s v="Tesseramento"/>
    <x v="0"/>
    <x v="0"/>
    <x v="0"/>
    <m/>
  </r>
  <r>
    <n v="76422"/>
    <x v="0"/>
    <x v="0"/>
    <x v="0"/>
    <x v="0"/>
    <x v="7"/>
    <x v="9"/>
    <x v="0"/>
    <x v="0"/>
    <s v="Tesseramento"/>
    <x v="0"/>
    <x v="0"/>
    <x v="0"/>
    <m/>
  </r>
  <r>
    <n v="199953"/>
    <x v="0"/>
    <x v="0"/>
    <x v="0"/>
    <x v="0"/>
    <x v="7"/>
    <x v="33"/>
    <x v="0"/>
    <x v="0"/>
    <s v="Tesseramento"/>
    <x v="1"/>
    <x v="0"/>
    <x v="0"/>
    <m/>
  </r>
  <r>
    <n v="166229"/>
    <x v="0"/>
    <x v="0"/>
    <x v="0"/>
    <x v="0"/>
    <x v="7"/>
    <x v="9"/>
    <x v="0"/>
    <x v="0"/>
    <s v="Tesseramento"/>
    <x v="0"/>
    <x v="0"/>
    <x v="0"/>
    <m/>
  </r>
  <r>
    <n v="193633"/>
    <x v="0"/>
    <x v="0"/>
    <x v="0"/>
    <x v="0"/>
    <x v="7"/>
    <x v="9"/>
    <x v="0"/>
    <x v="0"/>
    <s v="Tesseramento"/>
    <x v="0"/>
    <x v="0"/>
    <x v="0"/>
    <m/>
  </r>
  <r>
    <n v="218008"/>
    <x v="0"/>
    <x v="0"/>
    <x v="0"/>
    <x v="0"/>
    <x v="7"/>
    <x v="9"/>
    <x v="0"/>
    <x v="0"/>
    <s v="Tesseramento"/>
    <x v="0"/>
    <x v="3"/>
    <x v="0"/>
    <m/>
  </r>
  <r>
    <n v="93119"/>
    <x v="0"/>
    <x v="0"/>
    <x v="0"/>
    <x v="0"/>
    <x v="1"/>
    <x v="1"/>
    <x v="0"/>
    <x v="0"/>
    <s v="Tesseramento"/>
    <x v="0"/>
    <x v="0"/>
    <x v="0"/>
    <m/>
  </r>
  <r>
    <n v="132293"/>
    <x v="0"/>
    <x v="0"/>
    <x v="0"/>
    <x v="0"/>
    <x v="7"/>
    <x v="9"/>
    <x v="0"/>
    <x v="0"/>
    <s v="Tesseramento"/>
    <x v="0"/>
    <x v="0"/>
    <x v="0"/>
    <m/>
  </r>
  <r>
    <n v="160759"/>
    <x v="0"/>
    <x v="1"/>
    <x v="0"/>
    <x v="1"/>
    <x v="15"/>
    <x v="104"/>
    <x v="0"/>
    <x v="0"/>
    <s v="Tesseramento"/>
    <x v="1"/>
    <x v="3"/>
    <x v="0"/>
    <m/>
  </r>
  <r>
    <n v="216567"/>
    <x v="0"/>
    <x v="0"/>
    <x v="0"/>
    <x v="0"/>
    <x v="7"/>
    <x v="9"/>
    <x v="0"/>
    <x v="0"/>
    <s v="Tesseramento"/>
    <x v="0"/>
    <x v="3"/>
    <x v="0"/>
    <m/>
  </r>
  <r>
    <n v="226935"/>
    <x v="0"/>
    <x v="1"/>
    <x v="0"/>
    <x v="3"/>
    <x v="15"/>
    <x v="104"/>
    <x v="0"/>
    <x v="0"/>
    <s v="Tesseramento"/>
    <x v="1"/>
    <x v="3"/>
    <x v="0"/>
    <m/>
  </r>
  <r>
    <n v="206561"/>
    <x v="0"/>
    <x v="0"/>
    <x v="0"/>
    <x v="1"/>
    <x v="7"/>
    <x v="9"/>
    <x v="0"/>
    <x v="0"/>
    <s v="Tesseramento"/>
    <x v="0"/>
    <x v="0"/>
    <x v="0"/>
    <m/>
  </r>
  <r>
    <n v="79286"/>
    <x v="0"/>
    <x v="0"/>
    <x v="0"/>
    <x v="0"/>
    <x v="7"/>
    <x v="150"/>
    <x v="0"/>
    <x v="0"/>
    <s v="Tesseramento"/>
    <x v="1"/>
    <x v="4"/>
    <x v="0"/>
    <m/>
  </r>
  <r>
    <n v="79287"/>
    <x v="0"/>
    <x v="0"/>
    <x v="0"/>
    <x v="3"/>
    <x v="7"/>
    <x v="150"/>
    <x v="0"/>
    <x v="1"/>
    <s v="Tesseramento"/>
    <x v="1"/>
    <x v="4"/>
    <x v="0"/>
    <m/>
  </r>
  <r>
    <n v="206424"/>
    <x v="0"/>
    <x v="0"/>
    <x v="0"/>
    <x v="0"/>
    <x v="7"/>
    <x v="150"/>
    <x v="0"/>
    <x v="0"/>
    <s v="Tesseramento"/>
    <x v="1"/>
    <x v="0"/>
    <x v="0"/>
    <m/>
  </r>
  <r>
    <n v="170804"/>
    <x v="0"/>
    <x v="0"/>
    <x v="0"/>
    <x v="0"/>
    <x v="7"/>
    <x v="150"/>
    <x v="0"/>
    <x v="1"/>
    <s v="Tesseramento"/>
    <x v="1"/>
    <x v="1"/>
    <x v="0"/>
    <m/>
  </r>
  <r>
    <n v="190712"/>
    <x v="0"/>
    <x v="0"/>
    <x v="0"/>
    <x v="2"/>
    <x v="7"/>
    <x v="150"/>
    <x v="0"/>
    <x v="1"/>
    <s v="Tesseramento"/>
    <x v="1"/>
    <x v="4"/>
    <x v="0"/>
    <m/>
  </r>
  <r>
    <n v="199113"/>
    <x v="0"/>
    <x v="0"/>
    <x v="0"/>
    <x v="1"/>
    <x v="7"/>
    <x v="9"/>
    <x v="0"/>
    <x v="1"/>
    <s v="Tesseramento"/>
    <x v="0"/>
    <x v="0"/>
    <x v="0"/>
    <m/>
  </r>
  <r>
    <n v="5756"/>
    <x v="0"/>
    <x v="0"/>
    <x v="0"/>
    <x v="0"/>
    <x v="7"/>
    <x v="150"/>
    <x v="0"/>
    <x v="1"/>
    <s v="Tesseramento"/>
    <x v="1"/>
    <x v="4"/>
    <x v="0"/>
    <m/>
  </r>
  <r>
    <n v="6546"/>
    <x v="0"/>
    <x v="0"/>
    <x v="0"/>
    <x v="2"/>
    <x v="7"/>
    <x v="150"/>
    <x v="0"/>
    <x v="0"/>
    <s v="Tesseramento"/>
    <x v="1"/>
    <x v="3"/>
    <x v="0"/>
    <m/>
  </r>
  <r>
    <n v="199876"/>
    <x v="0"/>
    <x v="0"/>
    <x v="0"/>
    <x v="1"/>
    <x v="7"/>
    <x v="150"/>
    <x v="0"/>
    <x v="0"/>
    <s v="Tesseramento"/>
    <x v="1"/>
    <x v="0"/>
    <x v="0"/>
    <m/>
  </r>
  <r>
    <n v="55989"/>
    <x v="0"/>
    <x v="0"/>
    <x v="0"/>
    <x v="2"/>
    <x v="7"/>
    <x v="150"/>
    <x v="0"/>
    <x v="0"/>
    <s v="Tesseramento"/>
    <x v="1"/>
    <x v="0"/>
    <x v="0"/>
    <m/>
  </r>
  <r>
    <n v="102085"/>
    <x v="0"/>
    <x v="0"/>
    <x v="0"/>
    <x v="2"/>
    <x v="7"/>
    <x v="150"/>
    <x v="0"/>
    <x v="1"/>
    <s v="Tesseramento"/>
    <x v="1"/>
    <x v="1"/>
    <x v="0"/>
    <m/>
  </r>
  <r>
    <n v="96540"/>
    <x v="0"/>
    <x v="0"/>
    <x v="0"/>
    <x v="0"/>
    <x v="7"/>
    <x v="150"/>
    <x v="0"/>
    <x v="1"/>
    <s v="Tesseramento"/>
    <x v="1"/>
    <x v="1"/>
    <x v="0"/>
    <m/>
  </r>
  <r>
    <n v="180447"/>
    <x v="0"/>
    <x v="0"/>
    <x v="0"/>
    <x v="0"/>
    <x v="7"/>
    <x v="150"/>
    <x v="0"/>
    <x v="1"/>
    <s v="Tesseramento"/>
    <x v="1"/>
    <x v="4"/>
    <x v="0"/>
    <m/>
  </r>
  <r>
    <n v="199114"/>
    <x v="0"/>
    <x v="0"/>
    <x v="0"/>
    <x v="0"/>
    <x v="7"/>
    <x v="9"/>
    <x v="0"/>
    <x v="0"/>
    <s v="Tesseramento"/>
    <x v="0"/>
    <x v="0"/>
    <x v="0"/>
    <m/>
  </r>
  <r>
    <n v="136833"/>
    <x v="0"/>
    <x v="0"/>
    <x v="0"/>
    <x v="0"/>
    <x v="7"/>
    <x v="150"/>
    <x v="0"/>
    <x v="0"/>
    <s v="Tesseramento"/>
    <x v="1"/>
    <x v="3"/>
    <x v="0"/>
    <m/>
  </r>
  <r>
    <n v="150592"/>
    <x v="0"/>
    <x v="0"/>
    <x v="0"/>
    <x v="0"/>
    <x v="7"/>
    <x v="150"/>
    <x v="0"/>
    <x v="1"/>
    <s v="Tesseramento"/>
    <x v="1"/>
    <x v="3"/>
    <x v="0"/>
    <m/>
  </r>
  <r>
    <n v="6577"/>
    <x v="0"/>
    <x v="0"/>
    <x v="0"/>
    <x v="0"/>
    <x v="7"/>
    <x v="150"/>
    <x v="0"/>
    <x v="0"/>
    <s v="Tesseramento"/>
    <x v="1"/>
    <x v="0"/>
    <x v="0"/>
    <m/>
  </r>
  <r>
    <n v="218386"/>
    <x v="0"/>
    <x v="0"/>
    <x v="0"/>
    <x v="0"/>
    <x v="7"/>
    <x v="150"/>
    <x v="0"/>
    <x v="0"/>
    <s v="Tesseramento"/>
    <x v="1"/>
    <x v="1"/>
    <x v="0"/>
    <m/>
  </r>
  <r>
    <n v="5413"/>
    <x v="0"/>
    <x v="0"/>
    <x v="0"/>
    <x v="0"/>
    <x v="7"/>
    <x v="150"/>
    <x v="0"/>
    <x v="0"/>
    <s v="Tesseramento"/>
    <x v="1"/>
    <x v="3"/>
    <x v="0"/>
    <m/>
  </r>
  <r>
    <n v="115890"/>
    <x v="0"/>
    <x v="0"/>
    <x v="0"/>
    <x v="0"/>
    <x v="7"/>
    <x v="209"/>
    <x v="0"/>
    <x v="0"/>
    <s v="Tesseramento"/>
    <x v="0"/>
    <x v="0"/>
    <x v="0"/>
    <m/>
  </r>
  <r>
    <n v="138567"/>
    <x v="0"/>
    <x v="0"/>
    <x v="0"/>
    <x v="0"/>
    <x v="7"/>
    <x v="9"/>
    <x v="0"/>
    <x v="0"/>
    <s v="Tesseramento"/>
    <x v="0"/>
    <x v="3"/>
    <x v="0"/>
    <m/>
  </r>
  <r>
    <n v="6583"/>
    <x v="0"/>
    <x v="0"/>
    <x v="0"/>
    <x v="0"/>
    <x v="7"/>
    <x v="150"/>
    <x v="0"/>
    <x v="0"/>
    <s v="Tesseramento"/>
    <x v="1"/>
    <x v="4"/>
    <x v="0"/>
    <m/>
  </r>
  <r>
    <n v="122197"/>
    <x v="0"/>
    <x v="0"/>
    <x v="0"/>
    <x v="0"/>
    <x v="7"/>
    <x v="150"/>
    <x v="0"/>
    <x v="1"/>
    <s v="Tesseramento"/>
    <x v="1"/>
    <x v="0"/>
    <x v="0"/>
    <m/>
  </r>
  <r>
    <n v="6732"/>
    <x v="0"/>
    <x v="0"/>
    <x v="0"/>
    <x v="0"/>
    <x v="7"/>
    <x v="150"/>
    <x v="0"/>
    <x v="1"/>
    <s v="Tesseramento"/>
    <x v="1"/>
    <x v="4"/>
    <x v="0"/>
    <m/>
  </r>
  <r>
    <n v="63536"/>
    <x v="0"/>
    <x v="0"/>
    <x v="0"/>
    <x v="0"/>
    <x v="7"/>
    <x v="150"/>
    <x v="0"/>
    <x v="1"/>
    <s v="Tesseramento"/>
    <x v="1"/>
    <x v="4"/>
    <x v="0"/>
    <m/>
  </r>
  <r>
    <n v="75120"/>
    <x v="0"/>
    <x v="0"/>
    <x v="0"/>
    <x v="0"/>
    <x v="7"/>
    <x v="150"/>
    <x v="0"/>
    <x v="0"/>
    <s v="Tesseramento"/>
    <x v="1"/>
    <x v="4"/>
    <x v="0"/>
    <m/>
  </r>
  <r>
    <n v="235708"/>
    <x v="0"/>
    <x v="1"/>
    <x v="1"/>
    <x v="0"/>
    <x v="15"/>
    <x v="104"/>
    <x v="0"/>
    <x v="1"/>
    <s v="Tesseramento"/>
    <x v="1"/>
    <x v="0"/>
    <x v="0"/>
    <m/>
  </r>
  <r>
    <n v="80935"/>
    <x v="0"/>
    <x v="0"/>
    <x v="0"/>
    <x v="0"/>
    <x v="7"/>
    <x v="150"/>
    <x v="0"/>
    <x v="1"/>
    <s v="Tesseramento"/>
    <x v="1"/>
    <x v="0"/>
    <x v="0"/>
    <m/>
  </r>
  <r>
    <n v="6500"/>
    <x v="0"/>
    <x v="0"/>
    <x v="0"/>
    <x v="0"/>
    <x v="7"/>
    <x v="150"/>
    <x v="0"/>
    <x v="1"/>
    <s v="Tesseramento"/>
    <x v="1"/>
    <x v="4"/>
    <x v="0"/>
    <m/>
  </r>
  <r>
    <n v="108546"/>
    <x v="0"/>
    <x v="0"/>
    <x v="0"/>
    <x v="0"/>
    <x v="7"/>
    <x v="150"/>
    <x v="0"/>
    <x v="0"/>
    <s v="Tesseramento"/>
    <x v="1"/>
    <x v="3"/>
    <x v="0"/>
    <m/>
  </r>
  <r>
    <n v="203887"/>
    <x v="1"/>
    <x v="0"/>
    <x v="0"/>
    <x v="0"/>
    <x v="7"/>
    <x v="209"/>
    <x v="0"/>
    <x v="1"/>
    <s v="Tesseramento"/>
    <x v="0"/>
    <x v="5"/>
    <x v="0"/>
    <m/>
  </r>
  <r>
    <n v="6597"/>
    <x v="0"/>
    <x v="0"/>
    <x v="0"/>
    <x v="0"/>
    <x v="7"/>
    <x v="150"/>
    <x v="0"/>
    <x v="0"/>
    <s v="Tesseramento"/>
    <x v="1"/>
    <x v="4"/>
    <x v="0"/>
    <m/>
  </r>
  <r>
    <n v="166165"/>
    <x v="0"/>
    <x v="0"/>
    <x v="0"/>
    <x v="0"/>
    <x v="4"/>
    <x v="40"/>
    <x v="0"/>
    <x v="0"/>
    <s v="Tesseramento"/>
    <x v="1"/>
    <x v="0"/>
    <x v="0"/>
    <m/>
  </r>
  <r>
    <n v="5741"/>
    <x v="0"/>
    <x v="0"/>
    <x v="0"/>
    <x v="0"/>
    <x v="7"/>
    <x v="150"/>
    <x v="0"/>
    <x v="1"/>
    <s v="Tesseramento"/>
    <x v="1"/>
    <x v="4"/>
    <x v="0"/>
    <m/>
  </r>
  <r>
    <n v="119787"/>
    <x v="0"/>
    <x v="0"/>
    <x v="0"/>
    <x v="0"/>
    <x v="7"/>
    <x v="150"/>
    <x v="0"/>
    <x v="0"/>
    <s v="Tesseramento"/>
    <x v="1"/>
    <x v="0"/>
    <x v="0"/>
    <m/>
  </r>
  <r>
    <n v="66778"/>
    <x v="0"/>
    <x v="0"/>
    <x v="0"/>
    <x v="0"/>
    <x v="7"/>
    <x v="150"/>
    <x v="0"/>
    <x v="0"/>
    <s v="Tesseramento"/>
    <x v="1"/>
    <x v="3"/>
    <x v="0"/>
    <m/>
  </r>
  <r>
    <n v="92393"/>
    <x v="0"/>
    <x v="0"/>
    <x v="0"/>
    <x v="0"/>
    <x v="7"/>
    <x v="150"/>
    <x v="0"/>
    <x v="0"/>
    <s v="Tesseramento"/>
    <x v="1"/>
    <x v="0"/>
    <x v="0"/>
    <m/>
  </r>
  <r>
    <n v="166169"/>
    <x v="0"/>
    <x v="0"/>
    <x v="0"/>
    <x v="0"/>
    <x v="4"/>
    <x v="40"/>
    <x v="0"/>
    <x v="1"/>
    <s v="Tesseramento"/>
    <x v="1"/>
    <x v="0"/>
    <x v="0"/>
    <m/>
  </r>
  <r>
    <n v="120878"/>
    <x v="0"/>
    <x v="0"/>
    <x v="0"/>
    <x v="0"/>
    <x v="7"/>
    <x v="150"/>
    <x v="0"/>
    <x v="0"/>
    <s v="Tesseramento"/>
    <x v="1"/>
    <x v="0"/>
    <x v="0"/>
    <m/>
  </r>
  <r>
    <n v="123522"/>
    <x v="0"/>
    <x v="0"/>
    <x v="0"/>
    <x v="0"/>
    <x v="7"/>
    <x v="150"/>
    <x v="0"/>
    <x v="0"/>
    <s v="Tesseramento"/>
    <x v="1"/>
    <x v="4"/>
    <x v="0"/>
    <m/>
  </r>
  <r>
    <n v="128457"/>
    <x v="0"/>
    <x v="0"/>
    <x v="0"/>
    <x v="0"/>
    <x v="7"/>
    <x v="150"/>
    <x v="0"/>
    <x v="0"/>
    <s v="Tesseramento"/>
    <x v="1"/>
    <x v="0"/>
    <x v="0"/>
    <m/>
  </r>
  <r>
    <n v="223160"/>
    <x v="0"/>
    <x v="0"/>
    <x v="0"/>
    <x v="1"/>
    <x v="7"/>
    <x v="9"/>
    <x v="0"/>
    <x v="1"/>
    <s v="Tesseramento"/>
    <x v="0"/>
    <x v="0"/>
    <x v="0"/>
    <m/>
  </r>
  <r>
    <n v="226383"/>
    <x v="0"/>
    <x v="0"/>
    <x v="0"/>
    <x v="0"/>
    <x v="7"/>
    <x v="9"/>
    <x v="0"/>
    <x v="0"/>
    <s v="Tesseramento"/>
    <x v="0"/>
    <x v="3"/>
    <x v="0"/>
    <m/>
  </r>
  <r>
    <n v="230499"/>
    <x v="0"/>
    <x v="0"/>
    <x v="0"/>
    <x v="3"/>
    <x v="7"/>
    <x v="9"/>
    <x v="0"/>
    <x v="0"/>
    <s v="Tesseramento"/>
    <x v="0"/>
    <x v="1"/>
    <x v="0"/>
    <m/>
  </r>
  <r>
    <n v="129897"/>
    <x v="1"/>
    <x v="0"/>
    <x v="0"/>
    <x v="0"/>
    <x v="2"/>
    <x v="313"/>
    <x v="0"/>
    <x v="0"/>
    <s v="Tesseramento"/>
    <x v="1"/>
    <x v="2"/>
    <x v="0"/>
    <m/>
  </r>
  <r>
    <n v="134848"/>
    <x v="1"/>
    <x v="0"/>
    <x v="0"/>
    <x v="0"/>
    <x v="2"/>
    <x v="313"/>
    <x v="0"/>
    <x v="1"/>
    <s v="Tesseramento"/>
    <x v="1"/>
    <x v="6"/>
    <x v="0"/>
    <m/>
  </r>
  <r>
    <n v="199873"/>
    <x v="0"/>
    <x v="0"/>
    <x v="0"/>
    <x v="3"/>
    <x v="7"/>
    <x v="150"/>
    <x v="0"/>
    <x v="1"/>
    <s v="Tesseramento"/>
    <x v="1"/>
    <x v="0"/>
    <x v="0"/>
    <m/>
  </r>
  <r>
    <n v="55988"/>
    <x v="0"/>
    <x v="0"/>
    <x v="0"/>
    <x v="2"/>
    <x v="7"/>
    <x v="150"/>
    <x v="0"/>
    <x v="1"/>
    <s v="Tesseramento"/>
    <x v="1"/>
    <x v="3"/>
    <x v="0"/>
    <m/>
  </r>
  <r>
    <n v="152660"/>
    <x v="0"/>
    <x v="0"/>
    <x v="0"/>
    <x v="0"/>
    <x v="7"/>
    <x v="150"/>
    <x v="0"/>
    <x v="0"/>
    <s v="Tesseramento"/>
    <x v="1"/>
    <x v="0"/>
    <x v="0"/>
    <m/>
  </r>
  <r>
    <n v="112742"/>
    <x v="0"/>
    <x v="0"/>
    <x v="0"/>
    <x v="3"/>
    <x v="7"/>
    <x v="150"/>
    <x v="0"/>
    <x v="1"/>
    <s v="Tesseramento"/>
    <x v="1"/>
    <x v="4"/>
    <x v="0"/>
    <m/>
  </r>
  <r>
    <n v="19769"/>
    <x v="0"/>
    <x v="0"/>
    <x v="0"/>
    <x v="0"/>
    <x v="7"/>
    <x v="185"/>
    <x v="0"/>
    <x v="1"/>
    <s v="Tesseramento"/>
    <x v="1"/>
    <x v="4"/>
    <x v="0"/>
    <m/>
  </r>
  <r>
    <n v="68979"/>
    <x v="0"/>
    <x v="0"/>
    <x v="0"/>
    <x v="0"/>
    <x v="7"/>
    <x v="185"/>
    <x v="0"/>
    <x v="0"/>
    <s v="Tesseramento"/>
    <x v="1"/>
    <x v="4"/>
    <x v="0"/>
    <m/>
  </r>
  <r>
    <n v="121525"/>
    <x v="0"/>
    <x v="0"/>
    <x v="0"/>
    <x v="0"/>
    <x v="7"/>
    <x v="150"/>
    <x v="0"/>
    <x v="0"/>
    <s v="Tesseramento"/>
    <x v="1"/>
    <x v="4"/>
    <x v="0"/>
    <m/>
  </r>
  <r>
    <n v="6607"/>
    <x v="0"/>
    <x v="0"/>
    <x v="0"/>
    <x v="0"/>
    <x v="7"/>
    <x v="150"/>
    <x v="0"/>
    <x v="0"/>
    <s v="Tesseramento"/>
    <x v="1"/>
    <x v="4"/>
    <x v="0"/>
    <m/>
  </r>
  <r>
    <n v="235965"/>
    <x v="0"/>
    <x v="0"/>
    <x v="1"/>
    <x v="2"/>
    <x v="7"/>
    <x v="9"/>
    <x v="0"/>
    <x v="0"/>
    <s v="Tesseramento"/>
    <x v="0"/>
    <x v="0"/>
    <x v="0"/>
    <m/>
  </r>
  <r>
    <n v="163163"/>
    <x v="0"/>
    <x v="0"/>
    <x v="0"/>
    <x v="0"/>
    <x v="7"/>
    <x v="150"/>
    <x v="0"/>
    <x v="0"/>
    <s v="Tesseramento"/>
    <x v="1"/>
    <x v="3"/>
    <x v="0"/>
    <m/>
  </r>
  <r>
    <n v="188870"/>
    <x v="0"/>
    <x v="0"/>
    <x v="0"/>
    <x v="0"/>
    <x v="7"/>
    <x v="150"/>
    <x v="0"/>
    <x v="1"/>
    <s v="Tesseramento"/>
    <x v="1"/>
    <x v="4"/>
    <x v="0"/>
    <m/>
  </r>
  <r>
    <n v="171437"/>
    <x v="0"/>
    <x v="0"/>
    <x v="0"/>
    <x v="2"/>
    <x v="7"/>
    <x v="150"/>
    <x v="0"/>
    <x v="1"/>
    <s v="Tesseramento"/>
    <x v="1"/>
    <x v="0"/>
    <x v="0"/>
    <m/>
  </r>
  <r>
    <n v="79292"/>
    <x v="0"/>
    <x v="0"/>
    <x v="0"/>
    <x v="2"/>
    <x v="7"/>
    <x v="150"/>
    <x v="0"/>
    <x v="1"/>
    <s v="Tesseramento"/>
    <x v="1"/>
    <x v="4"/>
    <x v="0"/>
    <m/>
  </r>
  <r>
    <n v="80781"/>
    <x v="0"/>
    <x v="0"/>
    <x v="0"/>
    <x v="0"/>
    <x v="9"/>
    <x v="19"/>
    <x v="0"/>
    <x v="1"/>
    <s v="Tesseramento"/>
    <x v="1"/>
    <x v="4"/>
    <x v="0"/>
    <m/>
  </r>
  <r>
    <n v="6788"/>
    <x v="0"/>
    <x v="0"/>
    <x v="0"/>
    <x v="2"/>
    <x v="7"/>
    <x v="150"/>
    <x v="0"/>
    <x v="1"/>
    <s v="Tesseramento"/>
    <x v="1"/>
    <x v="4"/>
    <x v="0"/>
    <m/>
  </r>
  <r>
    <n v="187129"/>
    <x v="0"/>
    <x v="0"/>
    <x v="0"/>
    <x v="2"/>
    <x v="7"/>
    <x v="150"/>
    <x v="0"/>
    <x v="1"/>
    <s v="Tesseramento"/>
    <x v="1"/>
    <x v="3"/>
    <x v="0"/>
    <m/>
  </r>
  <r>
    <n v="5645"/>
    <x v="0"/>
    <x v="0"/>
    <x v="0"/>
    <x v="0"/>
    <x v="7"/>
    <x v="150"/>
    <x v="0"/>
    <x v="1"/>
    <s v="Tesseramento"/>
    <x v="1"/>
    <x v="4"/>
    <x v="0"/>
    <m/>
  </r>
  <r>
    <n v="235963"/>
    <x v="0"/>
    <x v="0"/>
    <x v="1"/>
    <x v="1"/>
    <x v="7"/>
    <x v="9"/>
    <x v="0"/>
    <x v="0"/>
    <s v="Tesseramento"/>
    <x v="0"/>
    <x v="0"/>
    <x v="0"/>
    <m/>
  </r>
  <r>
    <n v="150001"/>
    <x v="0"/>
    <x v="0"/>
    <x v="0"/>
    <x v="0"/>
    <x v="7"/>
    <x v="150"/>
    <x v="0"/>
    <x v="0"/>
    <s v="Tesseramento"/>
    <x v="1"/>
    <x v="4"/>
    <x v="0"/>
    <m/>
  </r>
  <r>
    <n v="73355"/>
    <x v="0"/>
    <x v="0"/>
    <x v="0"/>
    <x v="0"/>
    <x v="7"/>
    <x v="150"/>
    <x v="0"/>
    <x v="0"/>
    <s v="Tesseramento"/>
    <x v="1"/>
    <x v="4"/>
    <x v="0"/>
    <m/>
  </r>
  <r>
    <n v="5949"/>
    <x v="0"/>
    <x v="0"/>
    <x v="0"/>
    <x v="0"/>
    <x v="7"/>
    <x v="150"/>
    <x v="0"/>
    <x v="1"/>
    <s v="Tesseramento"/>
    <x v="1"/>
    <x v="4"/>
    <x v="0"/>
    <m/>
  </r>
  <r>
    <n v="6167"/>
    <x v="0"/>
    <x v="0"/>
    <x v="0"/>
    <x v="2"/>
    <x v="7"/>
    <x v="150"/>
    <x v="0"/>
    <x v="1"/>
    <s v="Tesseramento"/>
    <x v="1"/>
    <x v="4"/>
    <x v="0"/>
    <m/>
  </r>
  <r>
    <n v="116833"/>
    <x v="0"/>
    <x v="0"/>
    <x v="0"/>
    <x v="0"/>
    <x v="7"/>
    <x v="150"/>
    <x v="0"/>
    <x v="1"/>
    <s v="Tesseramento"/>
    <x v="1"/>
    <x v="4"/>
    <x v="0"/>
    <m/>
  </r>
  <r>
    <n v="6475"/>
    <x v="0"/>
    <x v="0"/>
    <x v="0"/>
    <x v="2"/>
    <x v="7"/>
    <x v="150"/>
    <x v="0"/>
    <x v="1"/>
    <s v="Tesseramento"/>
    <x v="1"/>
    <x v="4"/>
    <x v="0"/>
    <m/>
  </r>
  <r>
    <n v="108553"/>
    <x v="0"/>
    <x v="0"/>
    <x v="0"/>
    <x v="0"/>
    <x v="7"/>
    <x v="150"/>
    <x v="0"/>
    <x v="0"/>
    <s v="Tesseramento"/>
    <x v="1"/>
    <x v="0"/>
    <x v="0"/>
    <m/>
  </r>
  <r>
    <n v="6633"/>
    <x v="0"/>
    <x v="0"/>
    <x v="0"/>
    <x v="0"/>
    <x v="7"/>
    <x v="150"/>
    <x v="0"/>
    <x v="0"/>
    <s v="Tesseramento"/>
    <x v="1"/>
    <x v="4"/>
    <x v="0"/>
    <m/>
  </r>
  <r>
    <n v="6636"/>
    <x v="0"/>
    <x v="0"/>
    <x v="0"/>
    <x v="0"/>
    <x v="7"/>
    <x v="150"/>
    <x v="0"/>
    <x v="1"/>
    <s v="Tesseramento"/>
    <x v="1"/>
    <x v="0"/>
    <x v="0"/>
    <m/>
  </r>
  <r>
    <n v="6638"/>
    <x v="0"/>
    <x v="0"/>
    <x v="0"/>
    <x v="0"/>
    <x v="7"/>
    <x v="150"/>
    <x v="0"/>
    <x v="0"/>
    <s v="Tesseramento"/>
    <x v="1"/>
    <x v="4"/>
    <x v="0"/>
    <m/>
  </r>
  <r>
    <n v="102572"/>
    <x v="0"/>
    <x v="0"/>
    <x v="0"/>
    <x v="0"/>
    <x v="9"/>
    <x v="19"/>
    <x v="0"/>
    <x v="0"/>
    <s v="Tesseramento"/>
    <x v="1"/>
    <x v="0"/>
    <x v="0"/>
    <m/>
  </r>
  <r>
    <n v="6754"/>
    <x v="0"/>
    <x v="0"/>
    <x v="0"/>
    <x v="0"/>
    <x v="7"/>
    <x v="150"/>
    <x v="0"/>
    <x v="1"/>
    <s v="Tesseramento"/>
    <x v="1"/>
    <x v="4"/>
    <x v="0"/>
    <m/>
  </r>
  <r>
    <n v="83838"/>
    <x v="0"/>
    <x v="0"/>
    <x v="0"/>
    <x v="0"/>
    <x v="7"/>
    <x v="150"/>
    <x v="0"/>
    <x v="0"/>
    <s v="Tesseramento"/>
    <x v="1"/>
    <x v="0"/>
    <x v="0"/>
    <m/>
  </r>
  <r>
    <n v="85145"/>
    <x v="0"/>
    <x v="0"/>
    <x v="0"/>
    <x v="0"/>
    <x v="7"/>
    <x v="150"/>
    <x v="0"/>
    <x v="0"/>
    <s v="Tesseramento"/>
    <x v="1"/>
    <x v="3"/>
    <x v="0"/>
    <m/>
  </r>
  <r>
    <n v="88628"/>
    <x v="0"/>
    <x v="0"/>
    <x v="0"/>
    <x v="1"/>
    <x v="7"/>
    <x v="150"/>
    <x v="0"/>
    <x v="1"/>
    <s v="Tesseramento"/>
    <x v="1"/>
    <x v="3"/>
    <x v="0"/>
    <m/>
  </r>
  <r>
    <n v="6642"/>
    <x v="0"/>
    <x v="0"/>
    <x v="0"/>
    <x v="0"/>
    <x v="7"/>
    <x v="150"/>
    <x v="0"/>
    <x v="0"/>
    <s v="Tesseramento"/>
    <x v="1"/>
    <x v="4"/>
    <x v="0"/>
    <m/>
  </r>
  <r>
    <n v="6643"/>
    <x v="0"/>
    <x v="0"/>
    <x v="0"/>
    <x v="1"/>
    <x v="7"/>
    <x v="150"/>
    <x v="0"/>
    <x v="0"/>
    <s v="Tesseramento"/>
    <x v="1"/>
    <x v="4"/>
    <x v="0"/>
    <m/>
  </r>
  <r>
    <n v="73356"/>
    <x v="0"/>
    <x v="0"/>
    <x v="0"/>
    <x v="0"/>
    <x v="7"/>
    <x v="150"/>
    <x v="0"/>
    <x v="0"/>
    <s v="Tesseramento"/>
    <x v="1"/>
    <x v="4"/>
    <x v="0"/>
    <m/>
  </r>
  <r>
    <n v="235964"/>
    <x v="0"/>
    <x v="0"/>
    <x v="1"/>
    <x v="1"/>
    <x v="7"/>
    <x v="9"/>
    <x v="0"/>
    <x v="0"/>
    <s v="Tesseramento"/>
    <x v="0"/>
    <x v="0"/>
    <x v="0"/>
    <m/>
  </r>
  <r>
    <n v="128333"/>
    <x v="0"/>
    <x v="0"/>
    <x v="0"/>
    <x v="2"/>
    <x v="7"/>
    <x v="150"/>
    <x v="0"/>
    <x v="1"/>
    <s v="Tesseramento"/>
    <x v="1"/>
    <x v="0"/>
    <x v="0"/>
    <m/>
  </r>
  <r>
    <n v="6656"/>
    <x v="0"/>
    <x v="0"/>
    <x v="0"/>
    <x v="0"/>
    <x v="7"/>
    <x v="150"/>
    <x v="0"/>
    <x v="0"/>
    <s v="Tesseramento"/>
    <x v="1"/>
    <x v="4"/>
    <x v="0"/>
    <m/>
  </r>
  <r>
    <n v="4781"/>
    <x v="0"/>
    <x v="0"/>
    <x v="0"/>
    <x v="0"/>
    <x v="7"/>
    <x v="150"/>
    <x v="0"/>
    <x v="1"/>
    <s v="Tesseramento"/>
    <x v="1"/>
    <x v="4"/>
    <x v="0"/>
    <m/>
  </r>
  <r>
    <n v="159837"/>
    <x v="0"/>
    <x v="0"/>
    <x v="0"/>
    <x v="2"/>
    <x v="7"/>
    <x v="150"/>
    <x v="0"/>
    <x v="0"/>
    <s v="Tesseramento"/>
    <x v="1"/>
    <x v="3"/>
    <x v="0"/>
    <m/>
  </r>
  <r>
    <n v="181193"/>
    <x v="0"/>
    <x v="0"/>
    <x v="0"/>
    <x v="0"/>
    <x v="7"/>
    <x v="150"/>
    <x v="0"/>
    <x v="0"/>
    <s v="Tesseramento"/>
    <x v="1"/>
    <x v="3"/>
    <x v="0"/>
    <m/>
  </r>
  <r>
    <n v="6660"/>
    <x v="0"/>
    <x v="0"/>
    <x v="0"/>
    <x v="0"/>
    <x v="7"/>
    <x v="150"/>
    <x v="0"/>
    <x v="0"/>
    <s v="Tesseramento"/>
    <x v="1"/>
    <x v="4"/>
    <x v="0"/>
    <m/>
  </r>
  <r>
    <n v="128461"/>
    <x v="0"/>
    <x v="0"/>
    <x v="0"/>
    <x v="0"/>
    <x v="7"/>
    <x v="150"/>
    <x v="0"/>
    <x v="0"/>
    <s v="Tesseramento"/>
    <x v="1"/>
    <x v="3"/>
    <x v="0"/>
    <m/>
  </r>
  <r>
    <n v="228479"/>
    <x v="0"/>
    <x v="0"/>
    <x v="0"/>
    <x v="2"/>
    <x v="2"/>
    <x v="353"/>
    <x v="0"/>
    <x v="0"/>
    <s v="Tesseramento"/>
    <x v="1"/>
    <x v="3"/>
    <x v="0"/>
    <m/>
  </r>
  <r>
    <n v="113892"/>
    <x v="0"/>
    <x v="0"/>
    <x v="0"/>
    <x v="0"/>
    <x v="2"/>
    <x v="353"/>
    <x v="0"/>
    <x v="0"/>
    <s v="Tesseramento"/>
    <x v="1"/>
    <x v="1"/>
    <x v="0"/>
    <m/>
  </r>
  <r>
    <n v="206281"/>
    <x v="0"/>
    <x v="0"/>
    <x v="0"/>
    <x v="3"/>
    <x v="7"/>
    <x v="150"/>
    <x v="0"/>
    <x v="0"/>
    <s v="Tesseramento"/>
    <x v="1"/>
    <x v="4"/>
    <x v="0"/>
    <m/>
  </r>
  <r>
    <n v="167873"/>
    <x v="0"/>
    <x v="0"/>
    <x v="0"/>
    <x v="0"/>
    <x v="7"/>
    <x v="150"/>
    <x v="0"/>
    <x v="0"/>
    <s v="Tesseramento"/>
    <x v="1"/>
    <x v="4"/>
    <x v="0"/>
    <m/>
  </r>
  <r>
    <n v="6667"/>
    <x v="0"/>
    <x v="0"/>
    <x v="0"/>
    <x v="0"/>
    <x v="7"/>
    <x v="150"/>
    <x v="0"/>
    <x v="0"/>
    <s v="Tesseramento"/>
    <x v="1"/>
    <x v="4"/>
    <x v="0"/>
    <m/>
  </r>
  <r>
    <n v="219415"/>
    <x v="0"/>
    <x v="0"/>
    <x v="0"/>
    <x v="2"/>
    <x v="7"/>
    <x v="150"/>
    <x v="0"/>
    <x v="0"/>
    <s v="Tesseramento"/>
    <x v="1"/>
    <x v="4"/>
    <x v="0"/>
    <m/>
  </r>
  <r>
    <n v="58468"/>
    <x v="0"/>
    <x v="0"/>
    <x v="0"/>
    <x v="2"/>
    <x v="7"/>
    <x v="150"/>
    <x v="0"/>
    <x v="1"/>
    <s v="Tesseramento"/>
    <x v="1"/>
    <x v="3"/>
    <x v="0"/>
    <m/>
  </r>
  <r>
    <n v="106125"/>
    <x v="0"/>
    <x v="0"/>
    <x v="0"/>
    <x v="0"/>
    <x v="7"/>
    <x v="150"/>
    <x v="0"/>
    <x v="0"/>
    <s v="Tesseramento"/>
    <x v="1"/>
    <x v="4"/>
    <x v="0"/>
    <m/>
  </r>
  <r>
    <n v="110530"/>
    <x v="0"/>
    <x v="0"/>
    <x v="0"/>
    <x v="0"/>
    <x v="7"/>
    <x v="150"/>
    <x v="0"/>
    <x v="0"/>
    <s v="Tesseramento"/>
    <x v="1"/>
    <x v="3"/>
    <x v="0"/>
    <m/>
  </r>
  <r>
    <n v="43068"/>
    <x v="0"/>
    <x v="0"/>
    <x v="0"/>
    <x v="0"/>
    <x v="7"/>
    <x v="150"/>
    <x v="0"/>
    <x v="0"/>
    <s v="Tesseramento"/>
    <x v="1"/>
    <x v="4"/>
    <x v="0"/>
    <m/>
  </r>
  <r>
    <n v="68907"/>
    <x v="0"/>
    <x v="0"/>
    <x v="0"/>
    <x v="1"/>
    <x v="7"/>
    <x v="150"/>
    <x v="0"/>
    <x v="1"/>
    <s v="Tesseramento"/>
    <x v="1"/>
    <x v="0"/>
    <x v="0"/>
    <m/>
  </r>
  <r>
    <n v="5967"/>
    <x v="0"/>
    <x v="0"/>
    <x v="2"/>
    <x v="2"/>
    <x v="7"/>
    <x v="150"/>
    <x v="0"/>
    <x v="1"/>
    <s v="Tesseramento"/>
    <x v="1"/>
    <x v="4"/>
    <x v="0"/>
    <m/>
  </r>
  <r>
    <n v="102583"/>
    <x v="0"/>
    <x v="0"/>
    <x v="0"/>
    <x v="0"/>
    <x v="11"/>
    <x v="142"/>
    <x v="0"/>
    <x v="1"/>
    <s v="Tesseramento"/>
    <x v="1"/>
    <x v="3"/>
    <x v="0"/>
    <m/>
  </r>
  <r>
    <n v="6637"/>
    <x v="0"/>
    <x v="0"/>
    <x v="2"/>
    <x v="2"/>
    <x v="7"/>
    <x v="150"/>
    <x v="0"/>
    <x v="1"/>
    <s v="Tesseramento"/>
    <x v="1"/>
    <x v="0"/>
    <x v="0"/>
    <m/>
  </r>
  <r>
    <n v="6640"/>
    <x v="0"/>
    <x v="0"/>
    <x v="0"/>
    <x v="0"/>
    <x v="7"/>
    <x v="150"/>
    <x v="0"/>
    <x v="1"/>
    <s v="Tesseramento"/>
    <x v="1"/>
    <x v="4"/>
    <x v="0"/>
    <m/>
  </r>
  <r>
    <n v="122932"/>
    <x v="0"/>
    <x v="0"/>
    <x v="0"/>
    <x v="0"/>
    <x v="7"/>
    <x v="213"/>
    <x v="0"/>
    <x v="0"/>
    <s v="Tesseramento"/>
    <x v="1"/>
    <x v="0"/>
    <x v="0"/>
    <m/>
  </r>
  <r>
    <n v="90185"/>
    <x v="0"/>
    <x v="0"/>
    <x v="0"/>
    <x v="0"/>
    <x v="7"/>
    <x v="150"/>
    <x v="0"/>
    <x v="1"/>
    <s v="Tesseramento"/>
    <x v="1"/>
    <x v="0"/>
    <x v="0"/>
    <m/>
  </r>
  <r>
    <n v="29532"/>
    <x v="0"/>
    <x v="0"/>
    <x v="0"/>
    <x v="3"/>
    <x v="7"/>
    <x v="150"/>
    <x v="0"/>
    <x v="0"/>
    <s v="Tesseramento"/>
    <x v="1"/>
    <x v="4"/>
    <x v="0"/>
    <m/>
  </r>
  <r>
    <n v="144723"/>
    <x v="0"/>
    <x v="0"/>
    <x v="0"/>
    <x v="1"/>
    <x v="7"/>
    <x v="150"/>
    <x v="0"/>
    <x v="1"/>
    <s v="Tesseramento"/>
    <x v="1"/>
    <x v="4"/>
    <x v="0"/>
    <m/>
  </r>
  <r>
    <n v="174777"/>
    <x v="0"/>
    <x v="0"/>
    <x v="0"/>
    <x v="0"/>
    <x v="7"/>
    <x v="150"/>
    <x v="0"/>
    <x v="0"/>
    <s v="Tesseramento"/>
    <x v="1"/>
    <x v="0"/>
    <x v="0"/>
    <m/>
  </r>
  <r>
    <n v="159827"/>
    <x v="0"/>
    <x v="0"/>
    <x v="0"/>
    <x v="1"/>
    <x v="7"/>
    <x v="150"/>
    <x v="0"/>
    <x v="1"/>
    <s v="Tesseramento"/>
    <x v="1"/>
    <x v="3"/>
    <x v="0"/>
    <m/>
  </r>
  <r>
    <n v="122670"/>
    <x v="0"/>
    <x v="0"/>
    <x v="0"/>
    <x v="0"/>
    <x v="7"/>
    <x v="150"/>
    <x v="0"/>
    <x v="1"/>
    <s v="Tesseramento"/>
    <x v="1"/>
    <x v="0"/>
    <x v="0"/>
    <m/>
  </r>
  <r>
    <n v="6659"/>
    <x v="0"/>
    <x v="0"/>
    <x v="0"/>
    <x v="0"/>
    <x v="7"/>
    <x v="150"/>
    <x v="0"/>
    <x v="1"/>
    <s v="Tesseramento"/>
    <x v="1"/>
    <x v="3"/>
    <x v="0"/>
    <m/>
  </r>
  <r>
    <n v="6668"/>
    <x v="0"/>
    <x v="0"/>
    <x v="0"/>
    <x v="0"/>
    <x v="7"/>
    <x v="150"/>
    <x v="0"/>
    <x v="1"/>
    <s v="Tesseramento"/>
    <x v="1"/>
    <x v="4"/>
    <x v="0"/>
    <m/>
  </r>
  <r>
    <n v="219406"/>
    <x v="0"/>
    <x v="0"/>
    <x v="0"/>
    <x v="2"/>
    <x v="7"/>
    <x v="150"/>
    <x v="0"/>
    <x v="1"/>
    <s v="Tesseramento"/>
    <x v="1"/>
    <x v="4"/>
    <x v="0"/>
    <m/>
  </r>
  <r>
    <n v="6674"/>
    <x v="0"/>
    <x v="0"/>
    <x v="0"/>
    <x v="0"/>
    <x v="7"/>
    <x v="150"/>
    <x v="0"/>
    <x v="0"/>
    <s v="Tesseramento"/>
    <x v="1"/>
    <x v="4"/>
    <x v="0"/>
    <m/>
  </r>
  <r>
    <n v="5832"/>
    <x v="0"/>
    <x v="0"/>
    <x v="0"/>
    <x v="0"/>
    <x v="7"/>
    <x v="150"/>
    <x v="0"/>
    <x v="1"/>
    <s v="Tesseramento"/>
    <x v="1"/>
    <x v="4"/>
    <x v="0"/>
    <m/>
  </r>
  <r>
    <n v="6678"/>
    <x v="0"/>
    <x v="0"/>
    <x v="0"/>
    <x v="0"/>
    <x v="7"/>
    <x v="150"/>
    <x v="0"/>
    <x v="0"/>
    <s v="Tesseramento"/>
    <x v="1"/>
    <x v="4"/>
    <x v="0"/>
    <m/>
  </r>
  <r>
    <n v="16854"/>
    <x v="0"/>
    <x v="0"/>
    <x v="0"/>
    <x v="0"/>
    <x v="7"/>
    <x v="150"/>
    <x v="0"/>
    <x v="0"/>
    <s v="Tesseramento"/>
    <x v="1"/>
    <x v="4"/>
    <x v="0"/>
    <m/>
  </r>
  <r>
    <n v="16855"/>
    <x v="0"/>
    <x v="0"/>
    <x v="0"/>
    <x v="0"/>
    <x v="7"/>
    <x v="150"/>
    <x v="0"/>
    <x v="1"/>
    <s v="Tesseramento"/>
    <x v="1"/>
    <x v="4"/>
    <x v="0"/>
    <m/>
  </r>
  <r>
    <n v="6690"/>
    <x v="0"/>
    <x v="0"/>
    <x v="0"/>
    <x v="0"/>
    <x v="7"/>
    <x v="150"/>
    <x v="0"/>
    <x v="1"/>
    <s v="Tesseramento"/>
    <x v="1"/>
    <x v="3"/>
    <x v="0"/>
    <m/>
  </r>
  <r>
    <n v="145587"/>
    <x v="0"/>
    <x v="0"/>
    <x v="0"/>
    <x v="0"/>
    <x v="7"/>
    <x v="150"/>
    <x v="0"/>
    <x v="0"/>
    <s v="Tesseramento"/>
    <x v="1"/>
    <x v="0"/>
    <x v="0"/>
    <m/>
  </r>
  <r>
    <n v="70347"/>
    <x v="0"/>
    <x v="0"/>
    <x v="0"/>
    <x v="0"/>
    <x v="7"/>
    <x v="150"/>
    <x v="0"/>
    <x v="0"/>
    <s v="Tesseramento"/>
    <x v="1"/>
    <x v="3"/>
    <x v="0"/>
    <m/>
  </r>
  <r>
    <n v="219417"/>
    <x v="0"/>
    <x v="0"/>
    <x v="0"/>
    <x v="0"/>
    <x v="7"/>
    <x v="150"/>
    <x v="0"/>
    <x v="1"/>
    <s v="Tesseramento"/>
    <x v="1"/>
    <x v="4"/>
    <x v="0"/>
    <m/>
  </r>
  <r>
    <n v="219418"/>
    <x v="0"/>
    <x v="0"/>
    <x v="0"/>
    <x v="0"/>
    <x v="7"/>
    <x v="150"/>
    <x v="0"/>
    <x v="0"/>
    <s v="Tesseramento"/>
    <x v="1"/>
    <x v="4"/>
    <x v="0"/>
    <m/>
  </r>
  <r>
    <n v="36575"/>
    <x v="0"/>
    <x v="0"/>
    <x v="0"/>
    <x v="2"/>
    <x v="7"/>
    <x v="150"/>
    <x v="0"/>
    <x v="0"/>
    <s v="Tesseramento"/>
    <x v="1"/>
    <x v="4"/>
    <x v="0"/>
    <m/>
  </r>
  <r>
    <n v="21830"/>
    <x v="0"/>
    <x v="0"/>
    <x v="0"/>
    <x v="0"/>
    <x v="7"/>
    <x v="150"/>
    <x v="0"/>
    <x v="0"/>
    <s v="Tesseramento"/>
    <x v="1"/>
    <x v="4"/>
    <x v="0"/>
    <m/>
  </r>
  <r>
    <n v="142748"/>
    <x v="0"/>
    <x v="0"/>
    <x v="0"/>
    <x v="0"/>
    <x v="7"/>
    <x v="150"/>
    <x v="0"/>
    <x v="1"/>
    <s v="Tesseramento"/>
    <x v="1"/>
    <x v="0"/>
    <x v="0"/>
    <m/>
  </r>
  <r>
    <n v="6698"/>
    <x v="0"/>
    <x v="0"/>
    <x v="0"/>
    <x v="0"/>
    <x v="7"/>
    <x v="150"/>
    <x v="0"/>
    <x v="0"/>
    <s v="Tesseramento"/>
    <x v="1"/>
    <x v="3"/>
    <x v="0"/>
    <m/>
  </r>
  <r>
    <n v="93504"/>
    <x v="0"/>
    <x v="0"/>
    <x v="0"/>
    <x v="0"/>
    <x v="7"/>
    <x v="150"/>
    <x v="0"/>
    <x v="1"/>
    <s v="Tesseramento"/>
    <x v="1"/>
    <x v="1"/>
    <x v="0"/>
    <m/>
  </r>
  <r>
    <n v="6699"/>
    <x v="0"/>
    <x v="0"/>
    <x v="0"/>
    <x v="0"/>
    <x v="7"/>
    <x v="150"/>
    <x v="0"/>
    <x v="0"/>
    <s v="Tesseramento"/>
    <x v="1"/>
    <x v="4"/>
    <x v="0"/>
    <m/>
  </r>
  <r>
    <n v="6701"/>
    <x v="0"/>
    <x v="0"/>
    <x v="0"/>
    <x v="2"/>
    <x v="7"/>
    <x v="150"/>
    <x v="0"/>
    <x v="0"/>
    <s v="Tesseramento"/>
    <x v="1"/>
    <x v="0"/>
    <x v="0"/>
    <m/>
  </r>
  <r>
    <n v="6709"/>
    <x v="0"/>
    <x v="0"/>
    <x v="0"/>
    <x v="0"/>
    <x v="7"/>
    <x v="150"/>
    <x v="0"/>
    <x v="0"/>
    <s v="Tesseramento"/>
    <x v="1"/>
    <x v="4"/>
    <x v="0"/>
    <m/>
  </r>
  <r>
    <n v="6707"/>
    <x v="0"/>
    <x v="0"/>
    <x v="0"/>
    <x v="3"/>
    <x v="7"/>
    <x v="150"/>
    <x v="0"/>
    <x v="0"/>
    <s v="Tesseramento"/>
    <x v="1"/>
    <x v="0"/>
    <x v="0"/>
    <m/>
  </r>
  <r>
    <n v="6587"/>
    <x v="0"/>
    <x v="0"/>
    <x v="0"/>
    <x v="0"/>
    <x v="7"/>
    <x v="150"/>
    <x v="0"/>
    <x v="1"/>
    <s v="Tesseramento"/>
    <x v="1"/>
    <x v="4"/>
    <x v="0"/>
    <m/>
  </r>
  <r>
    <n v="6710"/>
    <x v="0"/>
    <x v="0"/>
    <x v="0"/>
    <x v="0"/>
    <x v="7"/>
    <x v="150"/>
    <x v="0"/>
    <x v="0"/>
    <s v="Tesseramento"/>
    <x v="1"/>
    <x v="4"/>
    <x v="0"/>
    <m/>
  </r>
  <r>
    <n v="6719"/>
    <x v="0"/>
    <x v="0"/>
    <x v="0"/>
    <x v="0"/>
    <x v="7"/>
    <x v="150"/>
    <x v="0"/>
    <x v="0"/>
    <s v="Tesseramento"/>
    <x v="1"/>
    <x v="4"/>
    <x v="0"/>
    <m/>
  </r>
  <r>
    <n v="110526"/>
    <x v="0"/>
    <x v="0"/>
    <x v="0"/>
    <x v="0"/>
    <x v="7"/>
    <x v="150"/>
    <x v="0"/>
    <x v="1"/>
    <s v="Tesseramento"/>
    <x v="1"/>
    <x v="3"/>
    <x v="0"/>
    <m/>
  </r>
  <r>
    <n v="43067"/>
    <x v="0"/>
    <x v="0"/>
    <x v="0"/>
    <x v="0"/>
    <x v="7"/>
    <x v="150"/>
    <x v="0"/>
    <x v="1"/>
    <s v="Tesseramento"/>
    <x v="1"/>
    <x v="4"/>
    <x v="0"/>
    <m/>
  </r>
  <r>
    <n v="6673"/>
    <x v="0"/>
    <x v="0"/>
    <x v="0"/>
    <x v="0"/>
    <x v="7"/>
    <x v="150"/>
    <x v="0"/>
    <x v="1"/>
    <s v="Tesseramento"/>
    <x v="1"/>
    <x v="4"/>
    <x v="0"/>
    <m/>
  </r>
  <r>
    <n v="145581"/>
    <x v="0"/>
    <x v="0"/>
    <x v="0"/>
    <x v="2"/>
    <x v="7"/>
    <x v="150"/>
    <x v="0"/>
    <x v="1"/>
    <s v="Tesseramento"/>
    <x v="1"/>
    <x v="0"/>
    <x v="0"/>
    <m/>
  </r>
  <r>
    <n v="73259"/>
    <x v="0"/>
    <x v="0"/>
    <x v="0"/>
    <x v="0"/>
    <x v="7"/>
    <x v="150"/>
    <x v="0"/>
    <x v="1"/>
    <s v="Tesseramento"/>
    <x v="1"/>
    <x v="3"/>
    <x v="0"/>
    <m/>
  </r>
  <r>
    <n v="6724"/>
    <x v="0"/>
    <x v="0"/>
    <x v="0"/>
    <x v="0"/>
    <x v="7"/>
    <x v="150"/>
    <x v="0"/>
    <x v="0"/>
    <s v="Tesseramento"/>
    <x v="1"/>
    <x v="4"/>
    <x v="0"/>
    <m/>
  </r>
  <r>
    <n v="102088"/>
    <x v="0"/>
    <x v="0"/>
    <x v="0"/>
    <x v="1"/>
    <x v="7"/>
    <x v="150"/>
    <x v="0"/>
    <x v="0"/>
    <s v="Tesseramento"/>
    <x v="1"/>
    <x v="4"/>
    <x v="0"/>
    <m/>
  </r>
  <r>
    <n v="6729"/>
    <x v="0"/>
    <x v="0"/>
    <x v="0"/>
    <x v="0"/>
    <x v="7"/>
    <x v="150"/>
    <x v="0"/>
    <x v="0"/>
    <s v="Tesseramento"/>
    <x v="1"/>
    <x v="4"/>
    <x v="0"/>
    <m/>
  </r>
  <r>
    <n v="208476"/>
    <x v="0"/>
    <x v="0"/>
    <x v="0"/>
    <x v="1"/>
    <x v="7"/>
    <x v="150"/>
    <x v="0"/>
    <x v="0"/>
    <s v="Tesseramento"/>
    <x v="1"/>
    <x v="4"/>
    <x v="0"/>
    <m/>
  </r>
  <r>
    <n v="117762"/>
    <x v="0"/>
    <x v="0"/>
    <x v="0"/>
    <x v="1"/>
    <x v="7"/>
    <x v="150"/>
    <x v="0"/>
    <x v="1"/>
    <s v="Tesseramento"/>
    <x v="1"/>
    <x v="4"/>
    <x v="0"/>
    <m/>
  </r>
  <r>
    <n v="83723"/>
    <x v="0"/>
    <x v="0"/>
    <x v="0"/>
    <x v="0"/>
    <x v="7"/>
    <x v="150"/>
    <x v="0"/>
    <x v="0"/>
    <s v="Tesseramento"/>
    <x v="1"/>
    <x v="0"/>
    <x v="0"/>
    <m/>
  </r>
  <r>
    <n v="27919"/>
    <x v="0"/>
    <x v="0"/>
    <x v="0"/>
    <x v="0"/>
    <x v="7"/>
    <x v="150"/>
    <x v="0"/>
    <x v="0"/>
    <s v="Tesseramento"/>
    <x v="1"/>
    <x v="0"/>
    <x v="0"/>
    <m/>
  </r>
  <r>
    <n v="28928"/>
    <x v="0"/>
    <x v="0"/>
    <x v="0"/>
    <x v="0"/>
    <x v="7"/>
    <x v="150"/>
    <x v="0"/>
    <x v="0"/>
    <s v="Tesseramento"/>
    <x v="1"/>
    <x v="0"/>
    <x v="0"/>
    <m/>
  </r>
  <r>
    <n v="55981"/>
    <x v="0"/>
    <x v="0"/>
    <x v="0"/>
    <x v="0"/>
    <x v="7"/>
    <x v="150"/>
    <x v="0"/>
    <x v="1"/>
    <s v="Tesseramento"/>
    <x v="1"/>
    <x v="3"/>
    <x v="0"/>
    <m/>
  </r>
  <r>
    <n v="86614"/>
    <x v="0"/>
    <x v="0"/>
    <x v="0"/>
    <x v="0"/>
    <x v="7"/>
    <x v="150"/>
    <x v="0"/>
    <x v="0"/>
    <s v="Tesseramento"/>
    <x v="1"/>
    <x v="4"/>
    <x v="0"/>
    <m/>
  </r>
  <r>
    <n v="15582"/>
    <x v="0"/>
    <x v="0"/>
    <x v="0"/>
    <x v="0"/>
    <x v="7"/>
    <x v="150"/>
    <x v="0"/>
    <x v="0"/>
    <s v="Tesseramento"/>
    <x v="1"/>
    <x v="4"/>
    <x v="0"/>
    <m/>
  </r>
  <r>
    <n v="210805"/>
    <x v="0"/>
    <x v="0"/>
    <x v="0"/>
    <x v="0"/>
    <x v="7"/>
    <x v="150"/>
    <x v="0"/>
    <x v="0"/>
    <s v="Tesseramento"/>
    <x v="1"/>
    <x v="0"/>
    <x v="0"/>
    <m/>
  </r>
  <r>
    <n v="6761"/>
    <x v="0"/>
    <x v="0"/>
    <x v="0"/>
    <x v="0"/>
    <x v="7"/>
    <x v="150"/>
    <x v="0"/>
    <x v="0"/>
    <s v="Tesseramento"/>
    <x v="1"/>
    <x v="0"/>
    <x v="0"/>
    <m/>
  </r>
  <r>
    <n v="6762"/>
    <x v="0"/>
    <x v="0"/>
    <x v="0"/>
    <x v="2"/>
    <x v="7"/>
    <x v="150"/>
    <x v="0"/>
    <x v="0"/>
    <s v="Tesseramento"/>
    <x v="1"/>
    <x v="4"/>
    <x v="0"/>
    <m/>
  </r>
  <r>
    <n v="6764"/>
    <x v="0"/>
    <x v="0"/>
    <x v="0"/>
    <x v="0"/>
    <x v="7"/>
    <x v="150"/>
    <x v="0"/>
    <x v="0"/>
    <s v="Tesseramento"/>
    <x v="1"/>
    <x v="4"/>
    <x v="0"/>
    <m/>
  </r>
  <r>
    <n v="119911"/>
    <x v="0"/>
    <x v="0"/>
    <x v="0"/>
    <x v="0"/>
    <x v="7"/>
    <x v="150"/>
    <x v="0"/>
    <x v="0"/>
    <s v="Tesseramento"/>
    <x v="1"/>
    <x v="4"/>
    <x v="0"/>
    <m/>
  </r>
  <r>
    <n v="156673"/>
    <x v="0"/>
    <x v="0"/>
    <x v="0"/>
    <x v="0"/>
    <x v="7"/>
    <x v="150"/>
    <x v="0"/>
    <x v="1"/>
    <s v="Tesseramento"/>
    <x v="1"/>
    <x v="4"/>
    <x v="0"/>
    <m/>
  </r>
  <r>
    <n v="182810"/>
    <x v="0"/>
    <x v="0"/>
    <x v="0"/>
    <x v="0"/>
    <x v="7"/>
    <x v="150"/>
    <x v="0"/>
    <x v="1"/>
    <s v="Tesseramento"/>
    <x v="1"/>
    <x v="4"/>
    <x v="0"/>
    <m/>
  </r>
  <r>
    <n v="197785"/>
    <x v="0"/>
    <x v="0"/>
    <x v="0"/>
    <x v="0"/>
    <x v="7"/>
    <x v="150"/>
    <x v="0"/>
    <x v="0"/>
    <s v="Tesseramento"/>
    <x v="1"/>
    <x v="3"/>
    <x v="0"/>
    <m/>
  </r>
  <r>
    <n v="92415"/>
    <x v="0"/>
    <x v="0"/>
    <x v="0"/>
    <x v="0"/>
    <x v="7"/>
    <x v="150"/>
    <x v="0"/>
    <x v="0"/>
    <s v="Tesseramento"/>
    <x v="1"/>
    <x v="3"/>
    <x v="0"/>
    <m/>
  </r>
  <r>
    <n v="6770"/>
    <x v="0"/>
    <x v="0"/>
    <x v="0"/>
    <x v="0"/>
    <x v="7"/>
    <x v="150"/>
    <x v="0"/>
    <x v="0"/>
    <s v="Tesseramento"/>
    <x v="1"/>
    <x v="4"/>
    <x v="0"/>
    <m/>
  </r>
  <r>
    <n v="230715"/>
    <x v="0"/>
    <x v="0"/>
    <x v="0"/>
    <x v="2"/>
    <x v="7"/>
    <x v="150"/>
    <x v="0"/>
    <x v="1"/>
    <s v="Tesseramento"/>
    <x v="1"/>
    <x v="0"/>
    <x v="0"/>
    <m/>
  </r>
  <r>
    <n v="6704"/>
    <x v="0"/>
    <x v="0"/>
    <x v="0"/>
    <x v="0"/>
    <x v="7"/>
    <x v="150"/>
    <x v="0"/>
    <x v="1"/>
    <s v="Tesseramento"/>
    <x v="1"/>
    <x v="4"/>
    <x v="0"/>
    <m/>
  </r>
  <r>
    <n v="6162"/>
    <x v="0"/>
    <x v="0"/>
    <x v="0"/>
    <x v="0"/>
    <x v="7"/>
    <x v="150"/>
    <x v="0"/>
    <x v="1"/>
    <s v="Tesseramento"/>
    <x v="1"/>
    <x v="4"/>
    <x v="0"/>
    <m/>
  </r>
  <r>
    <n v="6718"/>
    <x v="0"/>
    <x v="0"/>
    <x v="0"/>
    <x v="0"/>
    <x v="7"/>
    <x v="150"/>
    <x v="0"/>
    <x v="1"/>
    <s v="Tesseramento"/>
    <x v="1"/>
    <x v="4"/>
    <x v="0"/>
    <m/>
  </r>
  <r>
    <n v="6730"/>
    <x v="0"/>
    <x v="0"/>
    <x v="0"/>
    <x v="1"/>
    <x v="7"/>
    <x v="150"/>
    <x v="0"/>
    <x v="1"/>
    <s v="Tesseramento"/>
    <x v="1"/>
    <x v="3"/>
    <x v="0"/>
    <m/>
  </r>
  <r>
    <n v="15583"/>
    <x v="0"/>
    <x v="0"/>
    <x v="0"/>
    <x v="0"/>
    <x v="7"/>
    <x v="150"/>
    <x v="0"/>
    <x v="1"/>
    <s v="Tesseramento"/>
    <x v="1"/>
    <x v="4"/>
    <x v="0"/>
    <m/>
  </r>
  <r>
    <n v="206228"/>
    <x v="0"/>
    <x v="0"/>
    <x v="0"/>
    <x v="1"/>
    <x v="7"/>
    <x v="150"/>
    <x v="0"/>
    <x v="1"/>
    <s v="Tesseramento"/>
    <x v="1"/>
    <x v="0"/>
    <x v="0"/>
    <m/>
  </r>
  <r>
    <n v="211381"/>
    <x v="0"/>
    <x v="0"/>
    <x v="0"/>
    <x v="2"/>
    <x v="7"/>
    <x v="150"/>
    <x v="0"/>
    <x v="0"/>
    <s v="Tesseramento"/>
    <x v="1"/>
    <x v="4"/>
    <x v="0"/>
    <m/>
  </r>
  <r>
    <n v="6432"/>
    <x v="0"/>
    <x v="0"/>
    <x v="0"/>
    <x v="2"/>
    <x v="7"/>
    <x v="150"/>
    <x v="0"/>
    <x v="1"/>
    <s v="Tesseramento"/>
    <x v="1"/>
    <x v="4"/>
    <x v="0"/>
    <m/>
  </r>
  <r>
    <n v="50848"/>
    <x v="0"/>
    <x v="0"/>
    <x v="0"/>
    <x v="0"/>
    <x v="2"/>
    <x v="313"/>
    <x v="0"/>
    <x v="1"/>
    <s v="Tesseramento"/>
    <x v="1"/>
    <x v="0"/>
    <x v="0"/>
    <m/>
  </r>
  <r>
    <n v="6519"/>
    <x v="0"/>
    <x v="0"/>
    <x v="0"/>
    <x v="0"/>
    <x v="7"/>
    <x v="150"/>
    <x v="0"/>
    <x v="1"/>
    <s v="Tesseramento"/>
    <x v="1"/>
    <x v="4"/>
    <x v="0"/>
    <m/>
  </r>
  <r>
    <n v="174403"/>
    <x v="0"/>
    <x v="0"/>
    <x v="0"/>
    <x v="1"/>
    <x v="7"/>
    <x v="150"/>
    <x v="0"/>
    <x v="1"/>
    <s v="Tesseramento"/>
    <x v="1"/>
    <x v="3"/>
    <x v="0"/>
    <m/>
  </r>
  <r>
    <n v="119912"/>
    <x v="0"/>
    <x v="0"/>
    <x v="0"/>
    <x v="0"/>
    <x v="7"/>
    <x v="150"/>
    <x v="0"/>
    <x v="0"/>
    <s v="Tesseramento"/>
    <x v="1"/>
    <x v="0"/>
    <x v="0"/>
    <m/>
  </r>
  <r>
    <n v="6781"/>
    <x v="0"/>
    <x v="0"/>
    <x v="0"/>
    <x v="0"/>
    <x v="7"/>
    <x v="150"/>
    <x v="0"/>
    <x v="1"/>
    <s v="Tesseramento"/>
    <x v="1"/>
    <x v="4"/>
    <x v="0"/>
    <m/>
  </r>
  <r>
    <n v="97906"/>
    <x v="0"/>
    <x v="0"/>
    <x v="0"/>
    <x v="0"/>
    <x v="7"/>
    <x v="150"/>
    <x v="0"/>
    <x v="0"/>
    <s v="Tesseramento"/>
    <x v="1"/>
    <x v="4"/>
    <x v="0"/>
    <m/>
  </r>
  <r>
    <n v="75834"/>
    <x v="0"/>
    <x v="0"/>
    <x v="0"/>
    <x v="0"/>
    <x v="7"/>
    <x v="150"/>
    <x v="0"/>
    <x v="0"/>
    <s v="Tesseramento"/>
    <x v="1"/>
    <x v="4"/>
    <x v="0"/>
    <m/>
  </r>
  <r>
    <n v="116835"/>
    <x v="0"/>
    <x v="0"/>
    <x v="0"/>
    <x v="2"/>
    <x v="7"/>
    <x v="150"/>
    <x v="0"/>
    <x v="0"/>
    <s v="Tesseramento"/>
    <x v="1"/>
    <x v="0"/>
    <x v="0"/>
    <m/>
  </r>
  <r>
    <n v="6791"/>
    <x v="0"/>
    <x v="0"/>
    <x v="0"/>
    <x v="0"/>
    <x v="7"/>
    <x v="150"/>
    <x v="0"/>
    <x v="0"/>
    <s v="Tesseramento"/>
    <x v="1"/>
    <x v="4"/>
    <x v="0"/>
    <m/>
  </r>
  <r>
    <n v="117764"/>
    <x v="0"/>
    <x v="0"/>
    <x v="0"/>
    <x v="0"/>
    <x v="7"/>
    <x v="150"/>
    <x v="0"/>
    <x v="0"/>
    <s v="Tesseramento"/>
    <x v="1"/>
    <x v="4"/>
    <x v="0"/>
    <m/>
  </r>
  <r>
    <n v="13424"/>
    <x v="0"/>
    <x v="0"/>
    <x v="0"/>
    <x v="0"/>
    <x v="7"/>
    <x v="150"/>
    <x v="0"/>
    <x v="1"/>
    <s v="Tesseramento"/>
    <x v="1"/>
    <x v="4"/>
    <x v="0"/>
    <m/>
  </r>
  <r>
    <n v="6798"/>
    <x v="0"/>
    <x v="0"/>
    <x v="0"/>
    <x v="0"/>
    <x v="7"/>
    <x v="150"/>
    <x v="0"/>
    <x v="0"/>
    <s v="Tesseramento"/>
    <x v="1"/>
    <x v="3"/>
    <x v="0"/>
    <m/>
  </r>
  <r>
    <n v="6487"/>
    <x v="0"/>
    <x v="0"/>
    <x v="0"/>
    <x v="0"/>
    <x v="7"/>
    <x v="150"/>
    <x v="0"/>
    <x v="1"/>
    <s v="Tesseramento"/>
    <x v="1"/>
    <x v="4"/>
    <x v="0"/>
    <m/>
  </r>
  <r>
    <n v="6771"/>
    <x v="0"/>
    <x v="0"/>
    <x v="0"/>
    <x v="2"/>
    <x v="7"/>
    <x v="150"/>
    <x v="0"/>
    <x v="1"/>
    <s v="Tesseramento"/>
    <x v="1"/>
    <x v="4"/>
    <x v="0"/>
    <m/>
  </r>
  <r>
    <n v="119906"/>
    <x v="0"/>
    <x v="0"/>
    <x v="0"/>
    <x v="2"/>
    <x v="7"/>
    <x v="150"/>
    <x v="0"/>
    <x v="1"/>
    <s v="Tesseramento"/>
    <x v="1"/>
    <x v="0"/>
    <x v="0"/>
    <m/>
  </r>
  <r>
    <n v="97905"/>
    <x v="0"/>
    <x v="0"/>
    <x v="0"/>
    <x v="0"/>
    <x v="7"/>
    <x v="150"/>
    <x v="0"/>
    <x v="1"/>
    <s v="Tesseramento"/>
    <x v="1"/>
    <x v="4"/>
    <x v="0"/>
    <m/>
  </r>
  <r>
    <n v="103917"/>
    <x v="0"/>
    <x v="0"/>
    <x v="0"/>
    <x v="1"/>
    <x v="10"/>
    <x v="295"/>
    <x v="0"/>
    <x v="1"/>
    <s v="Tesseramento"/>
    <x v="0"/>
    <x v="0"/>
    <x v="0"/>
    <m/>
  </r>
  <r>
    <n v="174377"/>
    <x v="0"/>
    <x v="0"/>
    <x v="0"/>
    <x v="0"/>
    <x v="10"/>
    <x v="295"/>
    <x v="0"/>
    <x v="0"/>
    <s v="Tesseramento"/>
    <x v="0"/>
    <x v="0"/>
    <x v="0"/>
    <m/>
  </r>
  <r>
    <n v="204264"/>
    <x v="1"/>
    <x v="0"/>
    <x v="0"/>
    <x v="0"/>
    <x v="1"/>
    <x v="26"/>
    <x v="0"/>
    <x v="0"/>
    <s v="Tesseramento"/>
    <x v="1"/>
    <x v="6"/>
    <x v="0"/>
    <m/>
  </r>
  <r>
    <n v="175226"/>
    <x v="0"/>
    <x v="0"/>
    <x v="0"/>
    <x v="0"/>
    <x v="1"/>
    <x v="26"/>
    <x v="0"/>
    <x v="0"/>
    <s v="Tesseramento"/>
    <x v="1"/>
    <x v="0"/>
    <x v="0"/>
    <m/>
  </r>
  <r>
    <n v="204266"/>
    <x v="1"/>
    <x v="0"/>
    <x v="0"/>
    <x v="0"/>
    <x v="1"/>
    <x v="26"/>
    <x v="0"/>
    <x v="0"/>
    <s v="Tesseramento"/>
    <x v="1"/>
    <x v="5"/>
    <x v="0"/>
    <m/>
  </r>
  <r>
    <n v="216354"/>
    <x v="1"/>
    <x v="0"/>
    <x v="0"/>
    <x v="1"/>
    <x v="1"/>
    <x v="26"/>
    <x v="0"/>
    <x v="1"/>
    <s v="Tesseramento"/>
    <x v="1"/>
    <x v="5"/>
    <x v="0"/>
    <m/>
  </r>
  <r>
    <n v="216356"/>
    <x v="1"/>
    <x v="0"/>
    <x v="0"/>
    <x v="0"/>
    <x v="1"/>
    <x v="26"/>
    <x v="0"/>
    <x v="1"/>
    <s v="Tesseramento"/>
    <x v="1"/>
    <x v="5"/>
    <x v="0"/>
    <s v="B"/>
  </r>
  <r>
    <n v="23555"/>
    <x v="0"/>
    <x v="0"/>
    <x v="2"/>
    <x v="1"/>
    <x v="7"/>
    <x v="267"/>
    <x v="0"/>
    <x v="1"/>
    <s v="Tesseramento"/>
    <x v="1"/>
    <x v="0"/>
    <x v="0"/>
    <m/>
  </r>
  <r>
    <n v="7408"/>
    <x v="0"/>
    <x v="0"/>
    <x v="2"/>
    <x v="1"/>
    <x v="7"/>
    <x v="267"/>
    <x v="0"/>
    <x v="1"/>
    <s v="Tesseramento"/>
    <x v="1"/>
    <x v="4"/>
    <x v="0"/>
    <m/>
  </r>
  <r>
    <n v="23684"/>
    <x v="0"/>
    <x v="0"/>
    <x v="2"/>
    <x v="2"/>
    <x v="7"/>
    <x v="267"/>
    <x v="0"/>
    <x v="0"/>
    <s v="Tesseramento"/>
    <x v="1"/>
    <x v="4"/>
    <x v="0"/>
    <m/>
  </r>
  <r>
    <n v="23691"/>
    <x v="0"/>
    <x v="0"/>
    <x v="2"/>
    <x v="2"/>
    <x v="7"/>
    <x v="267"/>
    <x v="0"/>
    <x v="1"/>
    <s v="Tesseramento"/>
    <x v="1"/>
    <x v="4"/>
    <x v="0"/>
    <m/>
  </r>
  <r>
    <n v="207049"/>
    <x v="1"/>
    <x v="0"/>
    <x v="0"/>
    <x v="3"/>
    <x v="7"/>
    <x v="384"/>
    <x v="0"/>
    <x v="0"/>
    <s v="Tesseramento"/>
    <x v="1"/>
    <x v="7"/>
    <x v="0"/>
    <m/>
  </r>
  <r>
    <n v="16750"/>
    <x v="0"/>
    <x v="0"/>
    <x v="0"/>
    <x v="0"/>
    <x v="7"/>
    <x v="384"/>
    <x v="0"/>
    <x v="0"/>
    <s v="Tesseramento"/>
    <x v="1"/>
    <x v="0"/>
    <x v="0"/>
    <m/>
  </r>
  <r>
    <n v="23690"/>
    <x v="0"/>
    <x v="0"/>
    <x v="2"/>
    <x v="1"/>
    <x v="7"/>
    <x v="267"/>
    <x v="0"/>
    <x v="1"/>
    <s v="Tesseramento"/>
    <x v="1"/>
    <x v="4"/>
    <x v="0"/>
    <m/>
  </r>
  <r>
    <n v="23697"/>
    <x v="0"/>
    <x v="0"/>
    <x v="2"/>
    <x v="2"/>
    <x v="7"/>
    <x v="267"/>
    <x v="0"/>
    <x v="1"/>
    <s v="Tesseramento"/>
    <x v="1"/>
    <x v="4"/>
    <x v="0"/>
    <m/>
  </r>
  <r>
    <n v="23325"/>
    <x v="0"/>
    <x v="0"/>
    <x v="2"/>
    <x v="2"/>
    <x v="7"/>
    <x v="267"/>
    <x v="0"/>
    <x v="1"/>
    <s v="Tesseramento"/>
    <x v="1"/>
    <x v="4"/>
    <x v="0"/>
    <m/>
  </r>
  <r>
    <n v="23807"/>
    <x v="0"/>
    <x v="0"/>
    <x v="2"/>
    <x v="1"/>
    <x v="7"/>
    <x v="267"/>
    <x v="0"/>
    <x v="1"/>
    <s v="Tesseramento"/>
    <x v="1"/>
    <x v="4"/>
    <x v="0"/>
    <m/>
  </r>
  <r>
    <n v="23713"/>
    <x v="0"/>
    <x v="0"/>
    <x v="2"/>
    <x v="4"/>
    <x v="7"/>
    <x v="267"/>
    <x v="0"/>
    <x v="1"/>
    <s v="Tesseramento"/>
    <x v="1"/>
    <x v="4"/>
    <x v="0"/>
    <m/>
  </r>
  <r>
    <n v="178122"/>
    <x v="0"/>
    <x v="0"/>
    <x v="0"/>
    <x v="0"/>
    <x v="8"/>
    <x v="92"/>
    <x v="0"/>
    <x v="0"/>
    <s v="Tesseramento"/>
    <x v="1"/>
    <x v="4"/>
    <x v="0"/>
    <m/>
  </r>
  <r>
    <n v="2977"/>
    <x v="0"/>
    <x v="0"/>
    <x v="0"/>
    <x v="0"/>
    <x v="8"/>
    <x v="92"/>
    <x v="0"/>
    <x v="0"/>
    <s v="Tesseramento"/>
    <x v="1"/>
    <x v="0"/>
    <x v="0"/>
    <m/>
  </r>
  <r>
    <n v="123147"/>
    <x v="0"/>
    <x v="0"/>
    <x v="0"/>
    <x v="0"/>
    <x v="8"/>
    <x v="92"/>
    <x v="0"/>
    <x v="0"/>
    <s v="Tesseramento"/>
    <x v="1"/>
    <x v="3"/>
    <x v="0"/>
    <m/>
  </r>
  <r>
    <n v="235760"/>
    <x v="0"/>
    <x v="0"/>
    <x v="1"/>
    <x v="2"/>
    <x v="7"/>
    <x v="267"/>
    <x v="0"/>
    <x v="1"/>
    <s v="Tesseramento"/>
    <x v="1"/>
    <x v="0"/>
    <x v="0"/>
    <m/>
  </r>
  <r>
    <n v="141902"/>
    <x v="0"/>
    <x v="0"/>
    <x v="0"/>
    <x v="0"/>
    <x v="8"/>
    <x v="92"/>
    <x v="0"/>
    <x v="1"/>
    <s v="Tesseramento"/>
    <x v="1"/>
    <x v="0"/>
    <x v="0"/>
    <m/>
  </r>
  <r>
    <n v="135458"/>
    <x v="0"/>
    <x v="0"/>
    <x v="0"/>
    <x v="0"/>
    <x v="8"/>
    <x v="92"/>
    <x v="0"/>
    <x v="0"/>
    <s v="Tesseramento"/>
    <x v="1"/>
    <x v="0"/>
    <x v="0"/>
    <m/>
  </r>
  <r>
    <n v="236024"/>
    <x v="1"/>
    <x v="0"/>
    <x v="1"/>
    <x v="2"/>
    <x v="4"/>
    <x v="179"/>
    <x v="0"/>
    <x v="1"/>
    <s v="Tesseramento"/>
    <x v="1"/>
    <x v="5"/>
    <x v="0"/>
    <m/>
  </r>
  <r>
    <n v="62764"/>
    <x v="0"/>
    <x v="0"/>
    <x v="0"/>
    <x v="0"/>
    <x v="8"/>
    <x v="92"/>
    <x v="0"/>
    <x v="0"/>
    <s v="Tesseramento"/>
    <x v="1"/>
    <x v="0"/>
    <x v="0"/>
    <m/>
  </r>
  <r>
    <n v="215843"/>
    <x v="1"/>
    <x v="0"/>
    <x v="0"/>
    <x v="0"/>
    <x v="1"/>
    <x v="26"/>
    <x v="0"/>
    <x v="0"/>
    <s v="Tesseramento"/>
    <x v="1"/>
    <x v="5"/>
    <x v="0"/>
    <s v="B"/>
  </r>
  <r>
    <n v="21409"/>
    <x v="0"/>
    <x v="0"/>
    <x v="0"/>
    <x v="0"/>
    <x v="4"/>
    <x v="179"/>
    <x v="0"/>
    <x v="0"/>
    <s v="Tesseramento"/>
    <x v="1"/>
    <x v="4"/>
    <x v="0"/>
    <m/>
  </r>
  <r>
    <n v="222831"/>
    <x v="0"/>
    <x v="0"/>
    <x v="0"/>
    <x v="1"/>
    <x v="4"/>
    <x v="179"/>
    <x v="0"/>
    <x v="1"/>
    <s v="Tesseramento"/>
    <x v="1"/>
    <x v="0"/>
    <x v="0"/>
    <m/>
  </r>
  <r>
    <n v="54907"/>
    <x v="0"/>
    <x v="0"/>
    <x v="0"/>
    <x v="0"/>
    <x v="4"/>
    <x v="179"/>
    <x v="0"/>
    <x v="1"/>
    <s v="Tesseramento"/>
    <x v="1"/>
    <x v="0"/>
    <x v="0"/>
    <m/>
  </r>
  <r>
    <n v="141021"/>
    <x v="0"/>
    <x v="0"/>
    <x v="0"/>
    <x v="0"/>
    <x v="4"/>
    <x v="179"/>
    <x v="0"/>
    <x v="0"/>
    <s v="Tesseramento"/>
    <x v="1"/>
    <x v="0"/>
    <x v="0"/>
    <m/>
  </r>
  <r>
    <n v="198451"/>
    <x v="1"/>
    <x v="0"/>
    <x v="0"/>
    <x v="0"/>
    <x v="4"/>
    <x v="179"/>
    <x v="0"/>
    <x v="0"/>
    <s v="Tesseramento"/>
    <x v="1"/>
    <x v="6"/>
    <x v="0"/>
    <m/>
  </r>
  <r>
    <n v="236025"/>
    <x v="0"/>
    <x v="0"/>
    <x v="1"/>
    <x v="2"/>
    <x v="4"/>
    <x v="179"/>
    <x v="0"/>
    <x v="0"/>
    <s v="Tesseramento"/>
    <x v="1"/>
    <x v="3"/>
    <x v="0"/>
    <m/>
  </r>
  <r>
    <n v="143665"/>
    <x v="0"/>
    <x v="0"/>
    <x v="0"/>
    <x v="0"/>
    <x v="4"/>
    <x v="146"/>
    <x v="0"/>
    <x v="0"/>
    <s v="Tesseramento"/>
    <x v="1"/>
    <x v="3"/>
    <x v="0"/>
    <m/>
  </r>
  <r>
    <n v="195248"/>
    <x v="0"/>
    <x v="0"/>
    <x v="0"/>
    <x v="0"/>
    <x v="4"/>
    <x v="146"/>
    <x v="0"/>
    <x v="1"/>
    <s v="Tesseramento"/>
    <x v="1"/>
    <x v="3"/>
    <x v="0"/>
    <m/>
  </r>
  <r>
    <n v="236278"/>
    <x v="1"/>
    <x v="0"/>
    <x v="1"/>
    <x v="2"/>
    <x v="7"/>
    <x v="342"/>
    <x v="0"/>
    <x v="0"/>
    <s v="Tesseramento"/>
    <x v="1"/>
    <x v="5"/>
    <x v="0"/>
    <m/>
  </r>
  <r>
    <n v="219561"/>
    <x v="0"/>
    <x v="1"/>
    <x v="0"/>
    <x v="1"/>
    <x v="7"/>
    <x v="334"/>
    <x v="0"/>
    <x v="1"/>
    <s v="Tesseramento"/>
    <x v="1"/>
    <x v="3"/>
    <x v="0"/>
    <m/>
  </r>
  <r>
    <n v="227425"/>
    <x v="1"/>
    <x v="1"/>
    <x v="0"/>
    <x v="1"/>
    <x v="8"/>
    <x v="276"/>
    <x v="0"/>
    <x v="0"/>
    <s v="Tesseramento"/>
    <x v="1"/>
    <x v="5"/>
    <x v="0"/>
    <m/>
  </r>
  <r>
    <n v="236026"/>
    <x v="1"/>
    <x v="0"/>
    <x v="1"/>
    <x v="2"/>
    <x v="4"/>
    <x v="179"/>
    <x v="0"/>
    <x v="0"/>
    <s v="Tesseramento"/>
    <x v="1"/>
    <x v="5"/>
    <x v="0"/>
    <m/>
  </r>
  <r>
    <n v="161733"/>
    <x v="0"/>
    <x v="0"/>
    <x v="0"/>
    <x v="0"/>
    <x v="4"/>
    <x v="179"/>
    <x v="0"/>
    <x v="0"/>
    <s v="Tesseramento"/>
    <x v="1"/>
    <x v="3"/>
    <x v="0"/>
    <m/>
  </r>
  <r>
    <n v="16048"/>
    <x v="0"/>
    <x v="0"/>
    <x v="0"/>
    <x v="0"/>
    <x v="4"/>
    <x v="87"/>
    <x v="0"/>
    <x v="1"/>
    <s v="Tesseramento"/>
    <x v="0"/>
    <x v="4"/>
    <x v="0"/>
    <m/>
  </r>
  <r>
    <n v="23274"/>
    <x v="0"/>
    <x v="0"/>
    <x v="2"/>
    <x v="3"/>
    <x v="7"/>
    <x v="267"/>
    <x v="0"/>
    <x v="0"/>
    <s v="Tesseramento"/>
    <x v="1"/>
    <x v="4"/>
    <x v="0"/>
    <m/>
  </r>
  <r>
    <n v="143284"/>
    <x v="0"/>
    <x v="0"/>
    <x v="0"/>
    <x v="1"/>
    <x v="11"/>
    <x v="333"/>
    <x v="0"/>
    <x v="0"/>
    <s v="Tesseramento"/>
    <x v="0"/>
    <x v="3"/>
    <x v="0"/>
    <m/>
  </r>
  <r>
    <n v="225968"/>
    <x v="0"/>
    <x v="0"/>
    <x v="0"/>
    <x v="1"/>
    <x v="11"/>
    <x v="280"/>
    <x v="0"/>
    <x v="0"/>
    <s v="Tesseramento"/>
    <x v="0"/>
    <x v="1"/>
    <x v="0"/>
    <m/>
  </r>
  <r>
    <n v="225964"/>
    <x v="0"/>
    <x v="0"/>
    <x v="0"/>
    <x v="0"/>
    <x v="11"/>
    <x v="280"/>
    <x v="0"/>
    <x v="0"/>
    <s v="Tesseramento"/>
    <x v="0"/>
    <x v="1"/>
    <x v="0"/>
    <m/>
  </r>
  <r>
    <n v="189738"/>
    <x v="0"/>
    <x v="0"/>
    <x v="0"/>
    <x v="0"/>
    <x v="4"/>
    <x v="110"/>
    <x v="0"/>
    <x v="1"/>
    <s v="Tesseramento"/>
    <x v="1"/>
    <x v="4"/>
    <x v="0"/>
    <m/>
  </r>
  <r>
    <n v="179372"/>
    <x v="0"/>
    <x v="0"/>
    <x v="0"/>
    <x v="0"/>
    <x v="4"/>
    <x v="149"/>
    <x v="0"/>
    <x v="0"/>
    <s v="Tesseramento"/>
    <x v="1"/>
    <x v="0"/>
    <x v="0"/>
    <m/>
  </r>
  <r>
    <n v="168967"/>
    <x v="0"/>
    <x v="0"/>
    <x v="0"/>
    <x v="0"/>
    <x v="7"/>
    <x v="41"/>
    <x v="0"/>
    <x v="1"/>
    <s v="Tesseramento"/>
    <x v="1"/>
    <x v="0"/>
    <x v="0"/>
    <m/>
  </r>
  <r>
    <n v="189269"/>
    <x v="0"/>
    <x v="0"/>
    <x v="0"/>
    <x v="0"/>
    <x v="2"/>
    <x v="2"/>
    <x v="0"/>
    <x v="1"/>
    <s v="Tesseramento"/>
    <x v="1"/>
    <x v="4"/>
    <x v="0"/>
    <m/>
  </r>
  <r>
    <n v="118914"/>
    <x v="0"/>
    <x v="0"/>
    <x v="0"/>
    <x v="0"/>
    <x v="13"/>
    <x v="198"/>
    <x v="0"/>
    <x v="0"/>
    <s v="Tesseramento"/>
    <x v="1"/>
    <x v="0"/>
    <x v="0"/>
    <m/>
  </r>
  <r>
    <n v="114463"/>
    <x v="0"/>
    <x v="0"/>
    <x v="0"/>
    <x v="0"/>
    <x v="13"/>
    <x v="198"/>
    <x v="0"/>
    <x v="0"/>
    <s v="Tesseramento"/>
    <x v="1"/>
    <x v="3"/>
    <x v="0"/>
    <m/>
  </r>
  <r>
    <n v="161367"/>
    <x v="0"/>
    <x v="0"/>
    <x v="0"/>
    <x v="0"/>
    <x v="13"/>
    <x v="198"/>
    <x v="0"/>
    <x v="0"/>
    <s v="Tesseramento"/>
    <x v="1"/>
    <x v="3"/>
    <x v="0"/>
    <m/>
  </r>
  <r>
    <n v="33291"/>
    <x v="0"/>
    <x v="0"/>
    <x v="0"/>
    <x v="0"/>
    <x v="13"/>
    <x v="198"/>
    <x v="0"/>
    <x v="0"/>
    <s v="Tesseramento"/>
    <x v="1"/>
    <x v="4"/>
    <x v="0"/>
    <m/>
  </r>
  <r>
    <n v="70853"/>
    <x v="0"/>
    <x v="0"/>
    <x v="0"/>
    <x v="0"/>
    <x v="4"/>
    <x v="40"/>
    <x v="0"/>
    <x v="0"/>
    <s v="Tesseramento"/>
    <x v="1"/>
    <x v="0"/>
    <x v="0"/>
    <m/>
  </r>
  <r>
    <n v="38679"/>
    <x v="0"/>
    <x v="0"/>
    <x v="0"/>
    <x v="0"/>
    <x v="1"/>
    <x v="351"/>
    <x v="0"/>
    <x v="0"/>
    <s v="Tesseramento"/>
    <x v="1"/>
    <x v="0"/>
    <x v="0"/>
    <m/>
  </r>
  <r>
    <n v="201669"/>
    <x v="0"/>
    <x v="0"/>
    <x v="0"/>
    <x v="0"/>
    <x v="1"/>
    <x v="351"/>
    <x v="0"/>
    <x v="0"/>
    <s v="Tesseramento"/>
    <x v="1"/>
    <x v="0"/>
    <x v="0"/>
    <m/>
  </r>
  <r>
    <n v="230530"/>
    <x v="0"/>
    <x v="0"/>
    <x v="0"/>
    <x v="0"/>
    <x v="13"/>
    <x v="198"/>
    <x v="0"/>
    <x v="0"/>
    <s v="Tesseramento"/>
    <x v="1"/>
    <x v="1"/>
    <x v="0"/>
    <m/>
  </r>
  <r>
    <n v="233149"/>
    <x v="0"/>
    <x v="0"/>
    <x v="0"/>
    <x v="0"/>
    <x v="13"/>
    <x v="198"/>
    <x v="0"/>
    <x v="0"/>
    <s v="Tesseramento"/>
    <x v="1"/>
    <x v="1"/>
    <x v="0"/>
    <m/>
  </r>
  <r>
    <n v="38680"/>
    <x v="0"/>
    <x v="0"/>
    <x v="0"/>
    <x v="0"/>
    <x v="1"/>
    <x v="351"/>
    <x v="0"/>
    <x v="0"/>
    <s v="Tesseramento"/>
    <x v="1"/>
    <x v="4"/>
    <x v="0"/>
    <m/>
  </r>
  <r>
    <n v="161991"/>
    <x v="0"/>
    <x v="0"/>
    <x v="0"/>
    <x v="0"/>
    <x v="13"/>
    <x v="198"/>
    <x v="0"/>
    <x v="0"/>
    <s v="Tesseramento"/>
    <x v="1"/>
    <x v="0"/>
    <x v="0"/>
    <m/>
  </r>
  <r>
    <n v="121589"/>
    <x v="0"/>
    <x v="0"/>
    <x v="0"/>
    <x v="0"/>
    <x v="13"/>
    <x v="198"/>
    <x v="0"/>
    <x v="0"/>
    <s v="Tesseramento"/>
    <x v="1"/>
    <x v="1"/>
    <x v="0"/>
    <m/>
  </r>
  <r>
    <n v="146923"/>
    <x v="0"/>
    <x v="0"/>
    <x v="0"/>
    <x v="0"/>
    <x v="1"/>
    <x v="351"/>
    <x v="0"/>
    <x v="0"/>
    <s v="Tesseramento"/>
    <x v="1"/>
    <x v="0"/>
    <x v="0"/>
    <m/>
  </r>
  <r>
    <n v="108998"/>
    <x v="0"/>
    <x v="0"/>
    <x v="0"/>
    <x v="0"/>
    <x v="1"/>
    <x v="351"/>
    <x v="0"/>
    <x v="0"/>
    <s v="Tesseramento"/>
    <x v="1"/>
    <x v="0"/>
    <x v="0"/>
    <m/>
  </r>
  <r>
    <n v="224909"/>
    <x v="1"/>
    <x v="0"/>
    <x v="0"/>
    <x v="1"/>
    <x v="13"/>
    <x v="198"/>
    <x v="0"/>
    <x v="0"/>
    <s v="Tesseramento"/>
    <x v="1"/>
    <x v="5"/>
    <x v="0"/>
    <m/>
  </r>
  <r>
    <n v="59897"/>
    <x v="0"/>
    <x v="0"/>
    <x v="0"/>
    <x v="0"/>
    <x v="1"/>
    <x v="351"/>
    <x v="0"/>
    <x v="1"/>
    <s v="Tesseramento"/>
    <x v="1"/>
    <x v="4"/>
    <x v="0"/>
    <m/>
  </r>
  <r>
    <n v="225170"/>
    <x v="0"/>
    <x v="0"/>
    <x v="0"/>
    <x v="0"/>
    <x v="13"/>
    <x v="198"/>
    <x v="0"/>
    <x v="0"/>
    <s v="Tesseramento"/>
    <x v="1"/>
    <x v="1"/>
    <x v="0"/>
    <m/>
  </r>
  <r>
    <n v="176167"/>
    <x v="0"/>
    <x v="0"/>
    <x v="0"/>
    <x v="0"/>
    <x v="1"/>
    <x v="351"/>
    <x v="0"/>
    <x v="0"/>
    <s v="Tesseramento"/>
    <x v="1"/>
    <x v="0"/>
    <x v="0"/>
    <m/>
  </r>
  <r>
    <n v="97799"/>
    <x v="0"/>
    <x v="0"/>
    <x v="0"/>
    <x v="0"/>
    <x v="13"/>
    <x v="198"/>
    <x v="0"/>
    <x v="0"/>
    <s v="Tesseramento"/>
    <x v="1"/>
    <x v="0"/>
    <x v="0"/>
    <m/>
  </r>
  <r>
    <n v="122664"/>
    <x v="0"/>
    <x v="0"/>
    <x v="0"/>
    <x v="0"/>
    <x v="1"/>
    <x v="351"/>
    <x v="0"/>
    <x v="0"/>
    <s v="Tesseramento"/>
    <x v="1"/>
    <x v="0"/>
    <x v="0"/>
    <m/>
  </r>
  <r>
    <n v="97158"/>
    <x v="0"/>
    <x v="0"/>
    <x v="0"/>
    <x v="0"/>
    <x v="1"/>
    <x v="351"/>
    <x v="0"/>
    <x v="0"/>
    <s v="Tesseramento"/>
    <x v="1"/>
    <x v="4"/>
    <x v="0"/>
    <m/>
  </r>
  <r>
    <n v="212028"/>
    <x v="0"/>
    <x v="0"/>
    <x v="0"/>
    <x v="0"/>
    <x v="13"/>
    <x v="198"/>
    <x v="0"/>
    <x v="0"/>
    <s v="Tesseramento"/>
    <x v="1"/>
    <x v="3"/>
    <x v="0"/>
    <m/>
  </r>
  <r>
    <n v="230403"/>
    <x v="0"/>
    <x v="0"/>
    <x v="0"/>
    <x v="0"/>
    <x v="13"/>
    <x v="198"/>
    <x v="0"/>
    <x v="0"/>
    <s v="Tesseramento"/>
    <x v="1"/>
    <x v="1"/>
    <x v="0"/>
    <m/>
  </r>
  <r>
    <n v="178291"/>
    <x v="0"/>
    <x v="0"/>
    <x v="0"/>
    <x v="0"/>
    <x v="1"/>
    <x v="351"/>
    <x v="0"/>
    <x v="0"/>
    <s v="Tesseramento"/>
    <x v="1"/>
    <x v="3"/>
    <x v="0"/>
    <m/>
  </r>
  <r>
    <n v="121028"/>
    <x v="0"/>
    <x v="0"/>
    <x v="0"/>
    <x v="1"/>
    <x v="13"/>
    <x v="198"/>
    <x v="0"/>
    <x v="1"/>
    <s v="Tesseramento"/>
    <x v="1"/>
    <x v="4"/>
    <x v="0"/>
    <m/>
  </r>
  <r>
    <n v="187724"/>
    <x v="0"/>
    <x v="0"/>
    <x v="0"/>
    <x v="0"/>
    <x v="13"/>
    <x v="198"/>
    <x v="0"/>
    <x v="0"/>
    <s v="Tesseramento"/>
    <x v="1"/>
    <x v="1"/>
    <x v="0"/>
    <m/>
  </r>
  <r>
    <n v="183302"/>
    <x v="0"/>
    <x v="0"/>
    <x v="0"/>
    <x v="0"/>
    <x v="13"/>
    <x v="198"/>
    <x v="0"/>
    <x v="0"/>
    <s v="Tesseramento"/>
    <x v="1"/>
    <x v="1"/>
    <x v="0"/>
    <m/>
  </r>
  <r>
    <n v="146713"/>
    <x v="0"/>
    <x v="0"/>
    <x v="0"/>
    <x v="0"/>
    <x v="13"/>
    <x v="198"/>
    <x v="0"/>
    <x v="0"/>
    <s v="Tesseramento"/>
    <x v="1"/>
    <x v="0"/>
    <x v="0"/>
    <m/>
  </r>
  <r>
    <n v="111496"/>
    <x v="0"/>
    <x v="0"/>
    <x v="0"/>
    <x v="0"/>
    <x v="13"/>
    <x v="198"/>
    <x v="0"/>
    <x v="0"/>
    <s v="Tesseramento"/>
    <x v="1"/>
    <x v="4"/>
    <x v="0"/>
    <m/>
  </r>
  <r>
    <n v="28310"/>
    <x v="0"/>
    <x v="0"/>
    <x v="0"/>
    <x v="0"/>
    <x v="13"/>
    <x v="198"/>
    <x v="0"/>
    <x v="0"/>
    <s v="Tesseramento"/>
    <x v="1"/>
    <x v="0"/>
    <x v="0"/>
    <m/>
  </r>
  <r>
    <n v="97256"/>
    <x v="0"/>
    <x v="0"/>
    <x v="0"/>
    <x v="0"/>
    <x v="13"/>
    <x v="198"/>
    <x v="0"/>
    <x v="0"/>
    <s v="Tesseramento"/>
    <x v="1"/>
    <x v="1"/>
    <x v="0"/>
    <m/>
  </r>
  <r>
    <n v="46999"/>
    <x v="0"/>
    <x v="0"/>
    <x v="0"/>
    <x v="0"/>
    <x v="13"/>
    <x v="198"/>
    <x v="0"/>
    <x v="0"/>
    <s v="Tesseramento"/>
    <x v="1"/>
    <x v="4"/>
    <x v="0"/>
    <m/>
  </r>
  <r>
    <n v="29000"/>
    <x v="0"/>
    <x v="0"/>
    <x v="0"/>
    <x v="0"/>
    <x v="13"/>
    <x v="198"/>
    <x v="0"/>
    <x v="1"/>
    <s v="Tesseramento"/>
    <x v="1"/>
    <x v="4"/>
    <x v="0"/>
    <m/>
  </r>
  <r>
    <n v="32289"/>
    <x v="0"/>
    <x v="0"/>
    <x v="0"/>
    <x v="0"/>
    <x v="7"/>
    <x v="328"/>
    <x v="0"/>
    <x v="0"/>
    <s v="Tesseramento"/>
    <x v="0"/>
    <x v="3"/>
    <x v="0"/>
    <m/>
  </r>
  <r>
    <n v="103299"/>
    <x v="0"/>
    <x v="0"/>
    <x v="0"/>
    <x v="0"/>
    <x v="13"/>
    <x v="198"/>
    <x v="0"/>
    <x v="0"/>
    <s v="Tesseramento"/>
    <x v="1"/>
    <x v="4"/>
    <x v="0"/>
    <m/>
  </r>
  <r>
    <n v="176168"/>
    <x v="0"/>
    <x v="0"/>
    <x v="0"/>
    <x v="0"/>
    <x v="1"/>
    <x v="351"/>
    <x v="0"/>
    <x v="0"/>
    <s v="Tesseramento"/>
    <x v="1"/>
    <x v="0"/>
    <x v="0"/>
    <m/>
  </r>
  <r>
    <n v="32213"/>
    <x v="0"/>
    <x v="0"/>
    <x v="0"/>
    <x v="0"/>
    <x v="7"/>
    <x v="328"/>
    <x v="0"/>
    <x v="1"/>
    <s v="Tesseramento"/>
    <x v="0"/>
    <x v="3"/>
    <x v="0"/>
    <m/>
  </r>
  <r>
    <n v="229448"/>
    <x v="0"/>
    <x v="0"/>
    <x v="0"/>
    <x v="1"/>
    <x v="13"/>
    <x v="198"/>
    <x v="0"/>
    <x v="1"/>
    <s v="Tesseramento"/>
    <x v="1"/>
    <x v="0"/>
    <x v="0"/>
    <m/>
  </r>
  <r>
    <n v="189650"/>
    <x v="0"/>
    <x v="0"/>
    <x v="0"/>
    <x v="0"/>
    <x v="13"/>
    <x v="198"/>
    <x v="0"/>
    <x v="1"/>
    <s v="Tesseramento"/>
    <x v="1"/>
    <x v="0"/>
    <x v="0"/>
    <m/>
  </r>
  <r>
    <n v="35875"/>
    <x v="0"/>
    <x v="0"/>
    <x v="0"/>
    <x v="0"/>
    <x v="13"/>
    <x v="198"/>
    <x v="0"/>
    <x v="0"/>
    <s v="Tesseramento"/>
    <x v="1"/>
    <x v="3"/>
    <x v="0"/>
    <m/>
  </r>
  <r>
    <n v="133053"/>
    <x v="0"/>
    <x v="0"/>
    <x v="0"/>
    <x v="0"/>
    <x v="2"/>
    <x v="307"/>
    <x v="0"/>
    <x v="0"/>
    <s v="Tesseramento"/>
    <x v="1"/>
    <x v="0"/>
    <x v="0"/>
    <m/>
  </r>
  <r>
    <n v="19730"/>
    <x v="0"/>
    <x v="0"/>
    <x v="0"/>
    <x v="0"/>
    <x v="1"/>
    <x v="349"/>
    <x v="0"/>
    <x v="0"/>
    <s v="Tesseramento"/>
    <x v="0"/>
    <x v="3"/>
    <x v="0"/>
    <m/>
  </r>
  <r>
    <n v="99142"/>
    <x v="0"/>
    <x v="0"/>
    <x v="0"/>
    <x v="0"/>
    <x v="13"/>
    <x v="198"/>
    <x v="0"/>
    <x v="1"/>
    <s v="Tesseramento"/>
    <x v="1"/>
    <x v="3"/>
    <x v="0"/>
    <m/>
  </r>
  <r>
    <n v="74432"/>
    <x v="0"/>
    <x v="0"/>
    <x v="0"/>
    <x v="0"/>
    <x v="8"/>
    <x v="222"/>
    <x v="0"/>
    <x v="0"/>
    <s v="Tesseramento"/>
    <x v="1"/>
    <x v="3"/>
    <x v="0"/>
    <m/>
  </r>
  <r>
    <n v="55778"/>
    <x v="0"/>
    <x v="0"/>
    <x v="0"/>
    <x v="0"/>
    <x v="1"/>
    <x v="349"/>
    <x v="0"/>
    <x v="1"/>
    <s v="Tesseramento"/>
    <x v="0"/>
    <x v="4"/>
    <x v="0"/>
    <m/>
  </r>
  <r>
    <n v="98289"/>
    <x v="0"/>
    <x v="0"/>
    <x v="0"/>
    <x v="0"/>
    <x v="1"/>
    <x v="349"/>
    <x v="0"/>
    <x v="0"/>
    <s v="Tesseramento"/>
    <x v="0"/>
    <x v="0"/>
    <x v="0"/>
    <m/>
  </r>
  <r>
    <n v="125848"/>
    <x v="0"/>
    <x v="0"/>
    <x v="0"/>
    <x v="0"/>
    <x v="13"/>
    <x v="198"/>
    <x v="0"/>
    <x v="0"/>
    <s v="Tesseramento"/>
    <x v="1"/>
    <x v="0"/>
    <x v="0"/>
    <m/>
  </r>
  <r>
    <n v="178970"/>
    <x v="0"/>
    <x v="0"/>
    <x v="0"/>
    <x v="0"/>
    <x v="1"/>
    <x v="349"/>
    <x v="0"/>
    <x v="0"/>
    <s v="Tesseramento"/>
    <x v="0"/>
    <x v="0"/>
    <x v="0"/>
    <m/>
  </r>
  <r>
    <n v="223826"/>
    <x v="0"/>
    <x v="0"/>
    <x v="0"/>
    <x v="0"/>
    <x v="13"/>
    <x v="198"/>
    <x v="0"/>
    <x v="0"/>
    <s v="Tesseramento"/>
    <x v="1"/>
    <x v="0"/>
    <x v="0"/>
    <m/>
  </r>
  <r>
    <n v="179220"/>
    <x v="0"/>
    <x v="0"/>
    <x v="0"/>
    <x v="0"/>
    <x v="1"/>
    <x v="349"/>
    <x v="0"/>
    <x v="0"/>
    <s v="Tesseramento"/>
    <x v="0"/>
    <x v="0"/>
    <x v="0"/>
    <m/>
  </r>
  <r>
    <n v="179221"/>
    <x v="0"/>
    <x v="0"/>
    <x v="0"/>
    <x v="0"/>
    <x v="1"/>
    <x v="349"/>
    <x v="0"/>
    <x v="0"/>
    <s v="Tesseramento"/>
    <x v="0"/>
    <x v="0"/>
    <x v="0"/>
    <m/>
  </r>
  <r>
    <n v="225169"/>
    <x v="0"/>
    <x v="0"/>
    <x v="0"/>
    <x v="0"/>
    <x v="13"/>
    <x v="198"/>
    <x v="0"/>
    <x v="0"/>
    <s v="Tesseramento"/>
    <x v="1"/>
    <x v="0"/>
    <x v="0"/>
    <m/>
  </r>
  <r>
    <n v="36882"/>
    <x v="0"/>
    <x v="0"/>
    <x v="0"/>
    <x v="0"/>
    <x v="1"/>
    <x v="349"/>
    <x v="0"/>
    <x v="0"/>
    <s v="Tesseramento"/>
    <x v="0"/>
    <x v="3"/>
    <x v="0"/>
    <m/>
  </r>
  <r>
    <n v="188813"/>
    <x v="0"/>
    <x v="0"/>
    <x v="0"/>
    <x v="0"/>
    <x v="13"/>
    <x v="198"/>
    <x v="0"/>
    <x v="0"/>
    <s v="Tesseramento"/>
    <x v="1"/>
    <x v="0"/>
    <x v="0"/>
    <m/>
  </r>
  <r>
    <n v="59518"/>
    <x v="0"/>
    <x v="0"/>
    <x v="0"/>
    <x v="0"/>
    <x v="1"/>
    <x v="349"/>
    <x v="0"/>
    <x v="0"/>
    <s v="Tesseramento"/>
    <x v="0"/>
    <x v="3"/>
    <x v="0"/>
    <m/>
  </r>
  <r>
    <n v="102873"/>
    <x v="0"/>
    <x v="0"/>
    <x v="0"/>
    <x v="0"/>
    <x v="13"/>
    <x v="198"/>
    <x v="0"/>
    <x v="0"/>
    <s v="Tesseramento"/>
    <x v="1"/>
    <x v="0"/>
    <x v="0"/>
    <m/>
  </r>
  <r>
    <n v="197685"/>
    <x v="0"/>
    <x v="0"/>
    <x v="0"/>
    <x v="0"/>
    <x v="1"/>
    <x v="349"/>
    <x v="0"/>
    <x v="0"/>
    <s v="Tesseramento"/>
    <x v="0"/>
    <x v="0"/>
    <x v="0"/>
    <m/>
  </r>
  <r>
    <n v="200494"/>
    <x v="0"/>
    <x v="0"/>
    <x v="0"/>
    <x v="0"/>
    <x v="1"/>
    <x v="349"/>
    <x v="0"/>
    <x v="0"/>
    <s v="Tesseramento"/>
    <x v="0"/>
    <x v="0"/>
    <x v="0"/>
    <m/>
  </r>
  <r>
    <n v="224841"/>
    <x v="0"/>
    <x v="0"/>
    <x v="0"/>
    <x v="0"/>
    <x v="1"/>
    <x v="349"/>
    <x v="0"/>
    <x v="0"/>
    <s v="Tesseramento"/>
    <x v="0"/>
    <x v="4"/>
    <x v="0"/>
    <m/>
  </r>
  <r>
    <n v="84735"/>
    <x v="0"/>
    <x v="0"/>
    <x v="0"/>
    <x v="0"/>
    <x v="12"/>
    <x v="309"/>
    <x v="0"/>
    <x v="0"/>
    <s v="Tesseramento"/>
    <x v="0"/>
    <x v="0"/>
    <x v="0"/>
    <m/>
  </r>
  <r>
    <n v="213349"/>
    <x v="0"/>
    <x v="0"/>
    <x v="0"/>
    <x v="0"/>
    <x v="1"/>
    <x v="349"/>
    <x v="0"/>
    <x v="0"/>
    <s v="Tesseramento"/>
    <x v="0"/>
    <x v="4"/>
    <x v="0"/>
    <m/>
  </r>
  <r>
    <n v="136190"/>
    <x v="0"/>
    <x v="0"/>
    <x v="0"/>
    <x v="0"/>
    <x v="1"/>
    <x v="349"/>
    <x v="0"/>
    <x v="0"/>
    <s v="Tesseramento"/>
    <x v="0"/>
    <x v="3"/>
    <x v="0"/>
    <m/>
  </r>
  <r>
    <n v="102874"/>
    <x v="0"/>
    <x v="0"/>
    <x v="0"/>
    <x v="0"/>
    <x v="13"/>
    <x v="198"/>
    <x v="0"/>
    <x v="0"/>
    <s v="Tesseramento"/>
    <x v="1"/>
    <x v="1"/>
    <x v="0"/>
    <m/>
  </r>
  <r>
    <n v="195607"/>
    <x v="0"/>
    <x v="0"/>
    <x v="0"/>
    <x v="0"/>
    <x v="1"/>
    <x v="349"/>
    <x v="0"/>
    <x v="1"/>
    <s v="Tesseramento"/>
    <x v="0"/>
    <x v="3"/>
    <x v="0"/>
    <m/>
  </r>
  <r>
    <n v="179536"/>
    <x v="0"/>
    <x v="0"/>
    <x v="0"/>
    <x v="0"/>
    <x v="1"/>
    <x v="349"/>
    <x v="0"/>
    <x v="0"/>
    <s v="Tesseramento"/>
    <x v="0"/>
    <x v="3"/>
    <x v="0"/>
    <m/>
  </r>
  <r>
    <n v="128398"/>
    <x v="0"/>
    <x v="0"/>
    <x v="0"/>
    <x v="0"/>
    <x v="1"/>
    <x v="349"/>
    <x v="0"/>
    <x v="0"/>
    <s v="Tesseramento"/>
    <x v="0"/>
    <x v="1"/>
    <x v="0"/>
    <m/>
  </r>
  <r>
    <n v="173542"/>
    <x v="0"/>
    <x v="0"/>
    <x v="0"/>
    <x v="0"/>
    <x v="1"/>
    <x v="351"/>
    <x v="0"/>
    <x v="0"/>
    <s v="Tesseramento"/>
    <x v="1"/>
    <x v="4"/>
    <x v="0"/>
    <m/>
  </r>
  <r>
    <n v="64674"/>
    <x v="0"/>
    <x v="0"/>
    <x v="0"/>
    <x v="0"/>
    <x v="1"/>
    <x v="351"/>
    <x v="0"/>
    <x v="0"/>
    <s v="Tesseramento"/>
    <x v="1"/>
    <x v="1"/>
    <x v="0"/>
    <m/>
  </r>
  <r>
    <n v="217886"/>
    <x v="0"/>
    <x v="0"/>
    <x v="0"/>
    <x v="1"/>
    <x v="12"/>
    <x v="309"/>
    <x v="0"/>
    <x v="0"/>
    <s v="Tesseramento"/>
    <x v="0"/>
    <x v="1"/>
    <x v="0"/>
    <m/>
  </r>
  <r>
    <n v="142365"/>
    <x v="0"/>
    <x v="0"/>
    <x v="0"/>
    <x v="0"/>
    <x v="13"/>
    <x v="198"/>
    <x v="0"/>
    <x v="0"/>
    <s v="Tesseramento"/>
    <x v="1"/>
    <x v="1"/>
    <x v="0"/>
    <m/>
  </r>
  <r>
    <n v="44161"/>
    <x v="0"/>
    <x v="0"/>
    <x v="0"/>
    <x v="0"/>
    <x v="1"/>
    <x v="351"/>
    <x v="0"/>
    <x v="0"/>
    <s v="Tesseramento"/>
    <x v="1"/>
    <x v="4"/>
    <x v="0"/>
    <m/>
  </r>
  <r>
    <n v="208561"/>
    <x v="0"/>
    <x v="0"/>
    <x v="0"/>
    <x v="0"/>
    <x v="1"/>
    <x v="349"/>
    <x v="0"/>
    <x v="0"/>
    <s v="Tesseramento"/>
    <x v="0"/>
    <x v="0"/>
    <x v="0"/>
    <m/>
  </r>
  <r>
    <n v="156090"/>
    <x v="0"/>
    <x v="0"/>
    <x v="0"/>
    <x v="0"/>
    <x v="1"/>
    <x v="351"/>
    <x v="0"/>
    <x v="0"/>
    <s v="Tesseramento"/>
    <x v="1"/>
    <x v="4"/>
    <x v="0"/>
    <m/>
  </r>
  <r>
    <n v="207171"/>
    <x v="1"/>
    <x v="0"/>
    <x v="0"/>
    <x v="0"/>
    <x v="1"/>
    <x v="349"/>
    <x v="0"/>
    <x v="0"/>
    <s v="Tesseramento"/>
    <x v="0"/>
    <x v="5"/>
    <x v="0"/>
    <m/>
  </r>
  <r>
    <n v="182191"/>
    <x v="0"/>
    <x v="0"/>
    <x v="0"/>
    <x v="0"/>
    <x v="1"/>
    <x v="349"/>
    <x v="0"/>
    <x v="0"/>
    <s v="Tesseramento"/>
    <x v="0"/>
    <x v="0"/>
    <x v="0"/>
    <m/>
  </r>
  <r>
    <n v="231789"/>
    <x v="0"/>
    <x v="0"/>
    <x v="0"/>
    <x v="1"/>
    <x v="13"/>
    <x v="198"/>
    <x v="0"/>
    <x v="0"/>
    <s v="Tesseramento"/>
    <x v="1"/>
    <x v="0"/>
    <x v="0"/>
    <m/>
  </r>
  <r>
    <n v="32844"/>
    <x v="0"/>
    <x v="0"/>
    <x v="0"/>
    <x v="0"/>
    <x v="1"/>
    <x v="351"/>
    <x v="0"/>
    <x v="0"/>
    <s v="Tesseramento"/>
    <x v="1"/>
    <x v="3"/>
    <x v="0"/>
    <m/>
  </r>
  <r>
    <n v="88474"/>
    <x v="0"/>
    <x v="0"/>
    <x v="0"/>
    <x v="0"/>
    <x v="12"/>
    <x v="309"/>
    <x v="0"/>
    <x v="0"/>
    <s v="Tesseramento"/>
    <x v="0"/>
    <x v="0"/>
    <x v="0"/>
    <m/>
  </r>
  <r>
    <n v="220204"/>
    <x v="0"/>
    <x v="0"/>
    <x v="0"/>
    <x v="0"/>
    <x v="1"/>
    <x v="349"/>
    <x v="0"/>
    <x v="0"/>
    <s v="Tesseramento"/>
    <x v="0"/>
    <x v="0"/>
    <x v="0"/>
    <m/>
  </r>
  <r>
    <n v="159070"/>
    <x v="0"/>
    <x v="0"/>
    <x v="0"/>
    <x v="0"/>
    <x v="1"/>
    <x v="349"/>
    <x v="0"/>
    <x v="1"/>
    <s v="Tesseramento"/>
    <x v="0"/>
    <x v="0"/>
    <x v="0"/>
    <m/>
  </r>
  <r>
    <n v="93047"/>
    <x v="0"/>
    <x v="0"/>
    <x v="0"/>
    <x v="0"/>
    <x v="1"/>
    <x v="351"/>
    <x v="0"/>
    <x v="1"/>
    <s v="Tesseramento"/>
    <x v="1"/>
    <x v="1"/>
    <x v="0"/>
    <m/>
  </r>
  <r>
    <n v="46128"/>
    <x v="0"/>
    <x v="0"/>
    <x v="0"/>
    <x v="0"/>
    <x v="13"/>
    <x v="198"/>
    <x v="0"/>
    <x v="0"/>
    <s v="Tesseramento"/>
    <x v="1"/>
    <x v="3"/>
    <x v="0"/>
    <m/>
  </r>
  <r>
    <n v="197687"/>
    <x v="0"/>
    <x v="0"/>
    <x v="0"/>
    <x v="0"/>
    <x v="1"/>
    <x v="349"/>
    <x v="0"/>
    <x v="0"/>
    <s v="Tesseramento"/>
    <x v="0"/>
    <x v="0"/>
    <x v="0"/>
    <m/>
  </r>
  <r>
    <n v="132589"/>
    <x v="0"/>
    <x v="0"/>
    <x v="0"/>
    <x v="0"/>
    <x v="1"/>
    <x v="351"/>
    <x v="0"/>
    <x v="0"/>
    <s v="Tesseramento"/>
    <x v="1"/>
    <x v="3"/>
    <x v="0"/>
    <m/>
  </r>
  <r>
    <n v="54880"/>
    <x v="0"/>
    <x v="0"/>
    <x v="0"/>
    <x v="0"/>
    <x v="1"/>
    <x v="349"/>
    <x v="0"/>
    <x v="0"/>
    <s v="Tesseramento"/>
    <x v="0"/>
    <x v="0"/>
    <x v="0"/>
    <m/>
  </r>
  <r>
    <n v="30967"/>
    <x v="0"/>
    <x v="0"/>
    <x v="0"/>
    <x v="0"/>
    <x v="12"/>
    <x v="309"/>
    <x v="0"/>
    <x v="0"/>
    <s v="Tesseramento"/>
    <x v="0"/>
    <x v="0"/>
    <x v="0"/>
    <m/>
  </r>
  <r>
    <n v="179663"/>
    <x v="0"/>
    <x v="0"/>
    <x v="0"/>
    <x v="0"/>
    <x v="1"/>
    <x v="349"/>
    <x v="0"/>
    <x v="0"/>
    <s v="Tesseramento"/>
    <x v="0"/>
    <x v="0"/>
    <x v="0"/>
    <m/>
  </r>
  <r>
    <n v="231222"/>
    <x v="0"/>
    <x v="0"/>
    <x v="0"/>
    <x v="0"/>
    <x v="1"/>
    <x v="351"/>
    <x v="0"/>
    <x v="0"/>
    <s v="Tesseramento"/>
    <x v="1"/>
    <x v="0"/>
    <x v="0"/>
    <m/>
  </r>
  <r>
    <n v="232782"/>
    <x v="1"/>
    <x v="0"/>
    <x v="0"/>
    <x v="2"/>
    <x v="1"/>
    <x v="351"/>
    <x v="0"/>
    <x v="1"/>
    <s v="Tesseramento"/>
    <x v="1"/>
    <x v="5"/>
    <x v="0"/>
    <m/>
  </r>
  <r>
    <n v="89678"/>
    <x v="0"/>
    <x v="0"/>
    <x v="0"/>
    <x v="0"/>
    <x v="1"/>
    <x v="351"/>
    <x v="0"/>
    <x v="0"/>
    <s v="Tesseramento"/>
    <x v="1"/>
    <x v="4"/>
    <x v="0"/>
    <m/>
  </r>
  <r>
    <n v="173543"/>
    <x v="0"/>
    <x v="0"/>
    <x v="0"/>
    <x v="0"/>
    <x v="1"/>
    <x v="351"/>
    <x v="0"/>
    <x v="1"/>
    <s v="Tesseramento"/>
    <x v="1"/>
    <x v="4"/>
    <x v="0"/>
    <m/>
  </r>
  <r>
    <n v="181083"/>
    <x v="0"/>
    <x v="0"/>
    <x v="0"/>
    <x v="0"/>
    <x v="1"/>
    <x v="351"/>
    <x v="0"/>
    <x v="0"/>
    <s v="Tesseramento"/>
    <x v="1"/>
    <x v="1"/>
    <x v="0"/>
    <m/>
  </r>
  <r>
    <n v="228254"/>
    <x v="0"/>
    <x v="0"/>
    <x v="0"/>
    <x v="0"/>
    <x v="1"/>
    <x v="349"/>
    <x v="0"/>
    <x v="1"/>
    <s v="Tesseramento"/>
    <x v="0"/>
    <x v="0"/>
    <x v="0"/>
    <m/>
  </r>
  <r>
    <n v="14233"/>
    <x v="0"/>
    <x v="0"/>
    <x v="0"/>
    <x v="0"/>
    <x v="13"/>
    <x v="198"/>
    <x v="0"/>
    <x v="0"/>
    <s v="Tesseramento"/>
    <x v="1"/>
    <x v="0"/>
    <x v="0"/>
    <m/>
  </r>
  <r>
    <n v="112710"/>
    <x v="0"/>
    <x v="0"/>
    <x v="0"/>
    <x v="0"/>
    <x v="1"/>
    <x v="351"/>
    <x v="0"/>
    <x v="0"/>
    <s v="Tesseramento"/>
    <x v="1"/>
    <x v="0"/>
    <x v="0"/>
    <m/>
  </r>
  <r>
    <n v="122038"/>
    <x v="0"/>
    <x v="0"/>
    <x v="0"/>
    <x v="0"/>
    <x v="13"/>
    <x v="198"/>
    <x v="0"/>
    <x v="0"/>
    <s v="Tesseramento"/>
    <x v="1"/>
    <x v="0"/>
    <x v="0"/>
    <m/>
  </r>
  <r>
    <n v="23153"/>
    <x v="0"/>
    <x v="0"/>
    <x v="0"/>
    <x v="0"/>
    <x v="12"/>
    <x v="309"/>
    <x v="0"/>
    <x v="0"/>
    <s v="Tesseramento"/>
    <x v="0"/>
    <x v="0"/>
    <x v="0"/>
    <m/>
  </r>
  <r>
    <n v="203895"/>
    <x v="0"/>
    <x v="0"/>
    <x v="0"/>
    <x v="0"/>
    <x v="1"/>
    <x v="351"/>
    <x v="0"/>
    <x v="0"/>
    <s v="Tesseramento"/>
    <x v="1"/>
    <x v="3"/>
    <x v="0"/>
    <m/>
  </r>
  <r>
    <n v="216807"/>
    <x v="0"/>
    <x v="0"/>
    <x v="0"/>
    <x v="0"/>
    <x v="1"/>
    <x v="351"/>
    <x v="0"/>
    <x v="0"/>
    <s v="Tesseramento"/>
    <x v="1"/>
    <x v="0"/>
    <x v="0"/>
    <m/>
  </r>
  <r>
    <n v="203896"/>
    <x v="0"/>
    <x v="0"/>
    <x v="0"/>
    <x v="0"/>
    <x v="1"/>
    <x v="351"/>
    <x v="0"/>
    <x v="0"/>
    <s v="Tesseramento"/>
    <x v="1"/>
    <x v="3"/>
    <x v="0"/>
    <m/>
  </r>
  <r>
    <n v="29029"/>
    <x v="0"/>
    <x v="0"/>
    <x v="0"/>
    <x v="0"/>
    <x v="13"/>
    <x v="198"/>
    <x v="0"/>
    <x v="0"/>
    <s v="Tesseramento"/>
    <x v="1"/>
    <x v="0"/>
    <x v="0"/>
    <m/>
  </r>
  <r>
    <n v="89680"/>
    <x v="0"/>
    <x v="0"/>
    <x v="0"/>
    <x v="0"/>
    <x v="1"/>
    <x v="351"/>
    <x v="0"/>
    <x v="0"/>
    <s v="Tesseramento"/>
    <x v="1"/>
    <x v="3"/>
    <x v="0"/>
    <m/>
  </r>
  <r>
    <n v="364"/>
    <x v="0"/>
    <x v="0"/>
    <x v="0"/>
    <x v="0"/>
    <x v="1"/>
    <x v="351"/>
    <x v="0"/>
    <x v="0"/>
    <s v="Tesseramento"/>
    <x v="1"/>
    <x v="4"/>
    <x v="0"/>
    <m/>
  </r>
  <r>
    <n v="91261"/>
    <x v="0"/>
    <x v="0"/>
    <x v="0"/>
    <x v="0"/>
    <x v="13"/>
    <x v="198"/>
    <x v="0"/>
    <x v="0"/>
    <s v="Tesseramento"/>
    <x v="1"/>
    <x v="4"/>
    <x v="0"/>
    <m/>
  </r>
  <r>
    <n v="7131"/>
    <x v="0"/>
    <x v="0"/>
    <x v="0"/>
    <x v="0"/>
    <x v="1"/>
    <x v="351"/>
    <x v="0"/>
    <x v="0"/>
    <s v="Tesseramento"/>
    <x v="1"/>
    <x v="4"/>
    <x v="0"/>
    <m/>
  </r>
  <r>
    <n v="124905"/>
    <x v="0"/>
    <x v="0"/>
    <x v="0"/>
    <x v="0"/>
    <x v="1"/>
    <x v="351"/>
    <x v="0"/>
    <x v="0"/>
    <s v="Tesseramento"/>
    <x v="1"/>
    <x v="0"/>
    <x v="0"/>
    <m/>
  </r>
  <r>
    <n v="17333"/>
    <x v="0"/>
    <x v="0"/>
    <x v="0"/>
    <x v="0"/>
    <x v="1"/>
    <x v="351"/>
    <x v="0"/>
    <x v="0"/>
    <s v="Tesseramento"/>
    <x v="1"/>
    <x v="1"/>
    <x v="0"/>
    <m/>
  </r>
  <r>
    <n v="38696"/>
    <x v="0"/>
    <x v="0"/>
    <x v="0"/>
    <x v="0"/>
    <x v="1"/>
    <x v="351"/>
    <x v="0"/>
    <x v="0"/>
    <s v="Tesseramento"/>
    <x v="1"/>
    <x v="0"/>
    <x v="0"/>
    <m/>
  </r>
  <r>
    <n v="225137"/>
    <x v="1"/>
    <x v="0"/>
    <x v="0"/>
    <x v="0"/>
    <x v="1"/>
    <x v="351"/>
    <x v="0"/>
    <x v="0"/>
    <s v="Tesseramento"/>
    <x v="1"/>
    <x v="5"/>
    <x v="0"/>
    <m/>
  </r>
  <r>
    <n v="119807"/>
    <x v="1"/>
    <x v="0"/>
    <x v="0"/>
    <x v="0"/>
    <x v="1"/>
    <x v="351"/>
    <x v="0"/>
    <x v="1"/>
    <s v="Tesseramento"/>
    <x v="1"/>
    <x v="2"/>
    <x v="0"/>
    <m/>
  </r>
  <r>
    <n v="38695"/>
    <x v="0"/>
    <x v="0"/>
    <x v="0"/>
    <x v="0"/>
    <x v="1"/>
    <x v="351"/>
    <x v="0"/>
    <x v="0"/>
    <s v="Tesseramento"/>
    <x v="1"/>
    <x v="3"/>
    <x v="0"/>
    <m/>
  </r>
  <r>
    <n v="172074"/>
    <x v="0"/>
    <x v="0"/>
    <x v="0"/>
    <x v="0"/>
    <x v="1"/>
    <x v="351"/>
    <x v="0"/>
    <x v="0"/>
    <s v="Tesseramento"/>
    <x v="1"/>
    <x v="3"/>
    <x v="0"/>
    <m/>
  </r>
  <r>
    <n v="89684"/>
    <x v="0"/>
    <x v="0"/>
    <x v="0"/>
    <x v="0"/>
    <x v="1"/>
    <x v="351"/>
    <x v="0"/>
    <x v="0"/>
    <s v="Tesseramento"/>
    <x v="1"/>
    <x v="0"/>
    <x v="0"/>
    <m/>
  </r>
  <r>
    <n v="109007"/>
    <x v="0"/>
    <x v="0"/>
    <x v="0"/>
    <x v="0"/>
    <x v="1"/>
    <x v="351"/>
    <x v="0"/>
    <x v="0"/>
    <s v="Tesseramento"/>
    <x v="1"/>
    <x v="0"/>
    <x v="0"/>
    <m/>
  </r>
  <r>
    <n v="159539"/>
    <x v="0"/>
    <x v="0"/>
    <x v="0"/>
    <x v="4"/>
    <x v="13"/>
    <x v="198"/>
    <x v="0"/>
    <x v="1"/>
    <s v="Tesseramento"/>
    <x v="1"/>
    <x v="0"/>
    <x v="0"/>
    <m/>
  </r>
  <r>
    <n v="97187"/>
    <x v="0"/>
    <x v="0"/>
    <x v="0"/>
    <x v="0"/>
    <x v="1"/>
    <x v="351"/>
    <x v="0"/>
    <x v="0"/>
    <s v="Tesseramento"/>
    <x v="1"/>
    <x v="3"/>
    <x v="0"/>
    <m/>
  </r>
  <r>
    <n v="146930"/>
    <x v="0"/>
    <x v="0"/>
    <x v="0"/>
    <x v="0"/>
    <x v="1"/>
    <x v="351"/>
    <x v="0"/>
    <x v="1"/>
    <s v="Tesseramento"/>
    <x v="1"/>
    <x v="3"/>
    <x v="0"/>
    <m/>
  </r>
  <r>
    <n v="134692"/>
    <x v="0"/>
    <x v="0"/>
    <x v="0"/>
    <x v="0"/>
    <x v="13"/>
    <x v="198"/>
    <x v="0"/>
    <x v="0"/>
    <s v="Tesseramento"/>
    <x v="1"/>
    <x v="0"/>
    <x v="0"/>
    <m/>
  </r>
  <r>
    <n v="216804"/>
    <x v="0"/>
    <x v="0"/>
    <x v="0"/>
    <x v="0"/>
    <x v="1"/>
    <x v="351"/>
    <x v="0"/>
    <x v="0"/>
    <s v="Tesseramento"/>
    <x v="1"/>
    <x v="0"/>
    <x v="0"/>
    <m/>
  </r>
  <r>
    <n v="70644"/>
    <x v="0"/>
    <x v="0"/>
    <x v="0"/>
    <x v="0"/>
    <x v="1"/>
    <x v="351"/>
    <x v="0"/>
    <x v="0"/>
    <s v="Tesseramento"/>
    <x v="1"/>
    <x v="3"/>
    <x v="0"/>
    <m/>
  </r>
  <r>
    <n v="146932"/>
    <x v="0"/>
    <x v="0"/>
    <x v="0"/>
    <x v="0"/>
    <x v="1"/>
    <x v="351"/>
    <x v="0"/>
    <x v="0"/>
    <s v="Tesseramento"/>
    <x v="1"/>
    <x v="0"/>
    <x v="0"/>
    <m/>
  </r>
  <r>
    <n v="17315"/>
    <x v="0"/>
    <x v="0"/>
    <x v="0"/>
    <x v="0"/>
    <x v="1"/>
    <x v="351"/>
    <x v="0"/>
    <x v="0"/>
    <s v="Tesseramento"/>
    <x v="1"/>
    <x v="3"/>
    <x v="0"/>
    <m/>
  </r>
  <r>
    <n v="178293"/>
    <x v="0"/>
    <x v="0"/>
    <x v="0"/>
    <x v="0"/>
    <x v="1"/>
    <x v="351"/>
    <x v="0"/>
    <x v="0"/>
    <s v="Tesseramento"/>
    <x v="1"/>
    <x v="3"/>
    <x v="0"/>
    <m/>
  </r>
  <r>
    <n v="188142"/>
    <x v="0"/>
    <x v="0"/>
    <x v="2"/>
    <x v="0"/>
    <x v="1"/>
    <x v="351"/>
    <x v="0"/>
    <x v="0"/>
    <s v="Tesseramento"/>
    <x v="1"/>
    <x v="1"/>
    <x v="0"/>
    <m/>
  </r>
  <r>
    <n v="97165"/>
    <x v="0"/>
    <x v="0"/>
    <x v="2"/>
    <x v="0"/>
    <x v="1"/>
    <x v="351"/>
    <x v="0"/>
    <x v="0"/>
    <s v="Tesseramento"/>
    <x v="1"/>
    <x v="0"/>
    <x v="0"/>
    <m/>
  </r>
  <r>
    <n v="97191"/>
    <x v="0"/>
    <x v="0"/>
    <x v="2"/>
    <x v="4"/>
    <x v="1"/>
    <x v="351"/>
    <x v="0"/>
    <x v="0"/>
    <s v="Tesseramento"/>
    <x v="1"/>
    <x v="1"/>
    <x v="0"/>
    <m/>
  </r>
  <r>
    <n v="222663"/>
    <x v="0"/>
    <x v="0"/>
    <x v="0"/>
    <x v="0"/>
    <x v="13"/>
    <x v="198"/>
    <x v="0"/>
    <x v="0"/>
    <s v="Tesseramento"/>
    <x v="1"/>
    <x v="3"/>
    <x v="0"/>
    <m/>
  </r>
  <r>
    <n v="230948"/>
    <x v="0"/>
    <x v="0"/>
    <x v="0"/>
    <x v="0"/>
    <x v="13"/>
    <x v="198"/>
    <x v="0"/>
    <x v="0"/>
    <s v="Tesseramento"/>
    <x v="1"/>
    <x v="1"/>
    <x v="0"/>
    <m/>
  </r>
  <r>
    <n v="108304"/>
    <x v="0"/>
    <x v="0"/>
    <x v="0"/>
    <x v="0"/>
    <x v="13"/>
    <x v="198"/>
    <x v="0"/>
    <x v="0"/>
    <s v="Tesseramento"/>
    <x v="1"/>
    <x v="4"/>
    <x v="0"/>
    <m/>
  </r>
  <r>
    <n v="153204"/>
    <x v="0"/>
    <x v="0"/>
    <x v="0"/>
    <x v="0"/>
    <x v="13"/>
    <x v="198"/>
    <x v="0"/>
    <x v="0"/>
    <s v="Tesseramento"/>
    <x v="1"/>
    <x v="0"/>
    <x v="0"/>
    <m/>
  </r>
  <r>
    <n v="218121"/>
    <x v="0"/>
    <x v="0"/>
    <x v="0"/>
    <x v="1"/>
    <x v="13"/>
    <x v="198"/>
    <x v="0"/>
    <x v="0"/>
    <s v="Tesseramento"/>
    <x v="1"/>
    <x v="0"/>
    <x v="0"/>
    <m/>
  </r>
  <r>
    <n v="200956"/>
    <x v="0"/>
    <x v="0"/>
    <x v="0"/>
    <x v="0"/>
    <x v="13"/>
    <x v="198"/>
    <x v="0"/>
    <x v="0"/>
    <s v="Tesseramento"/>
    <x v="1"/>
    <x v="0"/>
    <x v="0"/>
    <m/>
  </r>
  <r>
    <n v="227301"/>
    <x v="1"/>
    <x v="0"/>
    <x v="0"/>
    <x v="1"/>
    <x v="13"/>
    <x v="198"/>
    <x v="0"/>
    <x v="0"/>
    <s v="Tesseramento"/>
    <x v="1"/>
    <x v="5"/>
    <x v="0"/>
    <m/>
  </r>
  <r>
    <n v="171269"/>
    <x v="0"/>
    <x v="0"/>
    <x v="0"/>
    <x v="1"/>
    <x v="13"/>
    <x v="198"/>
    <x v="0"/>
    <x v="0"/>
    <s v="Tesseramento"/>
    <x v="1"/>
    <x v="0"/>
    <x v="0"/>
    <m/>
  </r>
  <r>
    <n v="92697"/>
    <x v="0"/>
    <x v="0"/>
    <x v="0"/>
    <x v="0"/>
    <x v="13"/>
    <x v="198"/>
    <x v="0"/>
    <x v="1"/>
    <s v="Tesseramento"/>
    <x v="1"/>
    <x v="0"/>
    <x v="0"/>
    <m/>
  </r>
  <r>
    <n v="108335"/>
    <x v="0"/>
    <x v="0"/>
    <x v="0"/>
    <x v="0"/>
    <x v="12"/>
    <x v="27"/>
    <x v="0"/>
    <x v="1"/>
    <s v="Tesseramento"/>
    <x v="1"/>
    <x v="3"/>
    <x v="0"/>
    <m/>
  </r>
  <r>
    <n v="206668"/>
    <x v="0"/>
    <x v="0"/>
    <x v="0"/>
    <x v="0"/>
    <x v="13"/>
    <x v="198"/>
    <x v="0"/>
    <x v="0"/>
    <s v="Tesseramento"/>
    <x v="1"/>
    <x v="4"/>
    <x v="0"/>
    <m/>
  </r>
  <r>
    <n v="58399"/>
    <x v="0"/>
    <x v="0"/>
    <x v="0"/>
    <x v="0"/>
    <x v="12"/>
    <x v="27"/>
    <x v="0"/>
    <x v="0"/>
    <s v="Tesseramento"/>
    <x v="1"/>
    <x v="3"/>
    <x v="0"/>
    <m/>
  </r>
  <r>
    <n v="62192"/>
    <x v="0"/>
    <x v="0"/>
    <x v="0"/>
    <x v="0"/>
    <x v="13"/>
    <x v="198"/>
    <x v="0"/>
    <x v="0"/>
    <s v="Tesseramento"/>
    <x v="1"/>
    <x v="3"/>
    <x v="0"/>
    <m/>
  </r>
  <r>
    <n v="78263"/>
    <x v="0"/>
    <x v="0"/>
    <x v="0"/>
    <x v="0"/>
    <x v="1"/>
    <x v="48"/>
    <x v="0"/>
    <x v="0"/>
    <s v="Tesseramento"/>
    <x v="1"/>
    <x v="0"/>
    <x v="0"/>
    <m/>
  </r>
  <r>
    <n v="203865"/>
    <x v="0"/>
    <x v="0"/>
    <x v="0"/>
    <x v="0"/>
    <x v="1"/>
    <x v="48"/>
    <x v="0"/>
    <x v="0"/>
    <s v="Tesseramento"/>
    <x v="1"/>
    <x v="1"/>
    <x v="0"/>
    <m/>
  </r>
  <r>
    <n v="216431"/>
    <x v="0"/>
    <x v="1"/>
    <x v="0"/>
    <x v="0"/>
    <x v="1"/>
    <x v="48"/>
    <x v="0"/>
    <x v="0"/>
    <s v="Tesseramento"/>
    <x v="1"/>
    <x v="4"/>
    <x v="0"/>
    <m/>
  </r>
  <r>
    <n v="216432"/>
    <x v="0"/>
    <x v="1"/>
    <x v="0"/>
    <x v="0"/>
    <x v="1"/>
    <x v="48"/>
    <x v="0"/>
    <x v="0"/>
    <s v="Tesseramento"/>
    <x v="1"/>
    <x v="0"/>
    <x v="0"/>
    <m/>
  </r>
  <r>
    <n v="165829"/>
    <x v="1"/>
    <x v="1"/>
    <x v="0"/>
    <x v="0"/>
    <x v="1"/>
    <x v="48"/>
    <x v="0"/>
    <x v="0"/>
    <s v="Tesseramento"/>
    <x v="1"/>
    <x v="2"/>
    <x v="0"/>
    <m/>
  </r>
  <r>
    <n v="212371"/>
    <x v="1"/>
    <x v="1"/>
    <x v="0"/>
    <x v="1"/>
    <x v="1"/>
    <x v="48"/>
    <x v="0"/>
    <x v="0"/>
    <s v="Tesseramento"/>
    <x v="1"/>
    <x v="5"/>
    <x v="0"/>
    <m/>
  </r>
  <r>
    <n v="184462"/>
    <x v="0"/>
    <x v="0"/>
    <x v="0"/>
    <x v="0"/>
    <x v="1"/>
    <x v="48"/>
    <x v="0"/>
    <x v="0"/>
    <s v="Tesseramento"/>
    <x v="1"/>
    <x v="3"/>
    <x v="0"/>
    <m/>
  </r>
  <r>
    <n v="230395"/>
    <x v="0"/>
    <x v="1"/>
    <x v="0"/>
    <x v="0"/>
    <x v="1"/>
    <x v="48"/>
    <x v="0"/>
    <x v="0"/>
    <s v="Tesseramento"/>
    <x v="1"/>
    <x v="4"/>
    <x v="0"/>
    <m/>
  </r>
  <r>
    <n v="39901"/>
    <x v="0"/>
    <x v="0"/>
    <x v="0"/>
    <x v="0"/>
    <x v="1"/>
    <x v="48"/>
    <x v="0"/>
    <x v="1"/>
    <s v="Tesseramento"/>
    <x v="1"/>
    <x v="4"/>
    <x v="0"/>
    <m/>
  </r>
  <r>
    <n v="216438"/>
    <x v="0"/>
    <x v="1"/>
    <x v="0"/>
    <x v="0"/>
    <x v="1"/>
    <x v="48"/>
    <x v="0"/>
    <x v="0"/>
    <s v="Tesseramento"/>
    <x v="1"/>
    <x v="0"/>
    <x v="0"/>
    <m/>
  </r>
  <r>
    <n v="65099"/>
    <x v="0"/>
    <x v="0"/>
    <x v="0"/>
    <x v="0"/>
    <x v="1"/>
    <x v="48"/>
    <x v="0"/>
    <x v="0"/>
    <s v="Tesseramento"/>
    <x v="1"/>
    <x v="4"/>
    <x v="0"/>
    <m/>
  </r>
  <r>
    <n v="15902"/>
    <x v="0"/>
    <x v="0"/>
    <x v="0"/>
    <x v="0"/>
    <x v="1"/>
    <x v="48"/>
    <x v="0"/>
    <x v="0"/>
    <s v="Tesseramento"/>
    <x v="1"/>
    <x v="4"/>
    <x v="0"/>
    <m/>
  </r>
  <r>
    <n v="226042"/>
    <x v="1"/>
    <x v="1"/>
    <x v="0"/>
    <x v="1"/>
    <x v="1"/>
    <x v="48"/>
    <x v="0"/>
    <x v="0"/>
    <s v="Tesseramento"/>
    <x v="1"/>
    <x v="5"/>
    <x v="0"/>
    <m/>
  </r>
  <r>
    <n v="113195"/>
    <x v="0"/>
    <x v="0"/>
    <x v="0"/>
    <x v="0"/>
    <x v="1"/>
    <x v="48"/>
    <x v="0"/>
    <x v="0"/>
    <s v="Tesseramento"/>
    <x v="1"/>
    <x v="3"/>
    <x v="0"/>
    <m/>
  </r>
  <r>
    <n v="229619"/>
    <x v="0"/>
    <x v="1"/>
    <x v="0"/>
    <x v="2"/>
    <x v="1"/>
    <x v="48"/>
    <x v="0"/>
    <x v="0"/>
    <s v="Tesseramento"/>
    <x v="1"/>
    <x v="3"/>
    <x v="0"/>
    <m/>
  </r>
  <r>
    <n v="66699"/>
    <x v="0"/>
    <x v="0"/>
    <x v="0"/>
    <x v="0"/>
    <x v="1"/>
    <x v="48"/>
    <x v="0"/>
    <x v="1"/>
    <s v="Tesseramento"/>
    <x v="1"/>
    <x v="3"/>
    <x v="0"/>
    <m/>
  </r>
  <r>
    <n v="176137"/>
    <x v="0"/>
    <x v="0"/>
    <x v="0"/>
    <x v="0"/>
    <x v="13"/>
    <x v="198"/>
    <x v="0"/>
    <x v="0"/>
    <s v="Tesseramento"/>
    <x v="1"/>
    <x v="1"/>
    <x v="0"/>
    <m/>
  </r>
  <r>
    <n v="215130"/>
    <x v="0"/>
    <x v="0"/>
    <x v="0"/>
    <x v="0"/>
    <x v="1"/>
    <x v="48"/>
    <x v="0"/>
    <x v="0"/>
    <s v="Tesseramento"/>
    <x v="1"/>
    <x v="0"/>
    <x v="0"/>
    <m/>
  </r>
  <r>
    <n v="147923"/>
    <x v="0"/>
    <x v="0"/>
    <x v="0"/>
    <x v="0"/>
    <x v="13"/>
    <x v="198"/>
    <x v="0"/>
    <x v="0"/>
    <s v="Tesseramento"/>
    <x v="1"/>
    <x v="0"/>
    <x v="0"/>
    <m/>
  </r>
  <r>
    <n v="199175"/>
    <x v="0"/>
    <x v="0"/>
    <x v="0"/>
    <x v="0"/>
    <x v="1"/>
    <x v="48"/>
    <x v="0"/>
    <x v="1"/>
    <s v="Tesseramento"/>
    <x v="1"/>
    <x v="3"/>
    <x v="0"/>
    <m/>
  </r>
  <r>
    <n v="19087"/>
    <x v="0"/>
    <x v="0"/>
    <x v="0"/>
    <x v="0"/>
    <x v="12"/>
    <x v="27"/>
    <x v="0"/>
    <x v="0"/>
    <s v="Tesseramento"/>
    <x v="1"/>
    <x v="0"/>
    <x v="0"/>
    <m/>
  </r>
  <r>
    <n v="75770"/>
    <x v="0"/>
    <x v="0"/>
    <x v="0"/>
    <x v="0"/>
    <x v="7"/>
    <x v="37"/>
    <x v="0"/>
    <x v="0"/>
    <s v="Tesseramento"/>
    <x v="1"/>
    <x v="3"/>
    <x v="0"/>
    <m/>
  </r>
  <r>
    <n v="211109"/>
    <x v="0"/>
    <x v="0"/>
    <x v="0"/>
    <x v="0"/>
    <x v="7"/>
    <x v="37"/>
    <x v="0"/>
    <x v="0"/>
    <s v="Tesseramento"/>
    <x v="1"/>
    <x v="1"/>
    <x v="0"/>
    <m/>
  </r>
  <r>
    <n v="61328"/>
    <x v="0"/>
    <x v="0"/>
    <x v="0"/>
    <x v="0"/>
    <x v="7"/>
    <x v="37"/>
    <x v="0"/>
    <x v="1"/>
    <s v="Tesseramento"/>
    <x v="1"/>
    <x v="4"/>
    <x v="0"/>
    <m/>
  </r>
  <r>
    <n v="211104"/>
    <x v="0"/>
    <x v="1"/>
    <x v="0"/>
    <x v="0"/>
    <x v="7"/>
    <x v="37"/>
    <x v="0"/>
    <x v="0"/>
    <s v="Tesseramento"/>
    <x v="1"/>
    <x v="0"/>
    <x v="0"/>
    <m/>
  </r>
  <r>
    <n v="235854"/>
    <x v="0"/>
    <x v="0"/>
    <x v="1"/>
    <x v="0"/>
    <x v="13"/>
    <x v="198"/>
    <x v="0"/>
    <x v="0"/>
    <s v="Tesseramento"/>
    <x v="1"/>
    <x v="1"/>
    <x v="0"/>
    <m/>
  </r>
  <r>
    <n v="119480"/>
    <x v="0"/>
    <x v="0"/>
    <x v="0"/>
    <x v="0"/>
    <x v="4"/>
    <x v="40"/>
    <x v="0"/>
    <x v="0"/>
    <s v="Tesseramento"/>
    <x v="1"/>
    <x v="4"/>
    <x v="0"/>
    <m/>
  </r>
  <r>
    <n v="135520"/>
    <x v="0"/>
    <x v="0"/>
    <x v="0"/>
    <x v="0"/>
    <x v="4"/>
    <x v="65"/>
    <x v="0"/>
    <x v="1"/>
    <s v="Tesseramento"/>
    <x v="1"/>
    <x v="3"/>
    <x v="0"/>
    <m/>
  </r>
  <r>
    <n v="167720"/>
    <x v="0"/>
    <x v="0"/>
    <x v="0"/>
    <x v="1"/>
    <x v="4"/>
    <x v="65"/>
    <x v="0"/>
    <x v="0"/>
    <s v="Tesseramento"/>
    <x v="1"/>
    <x v="1"/>
    <x v="0"/>
    <m/>
  </r>
  <r>
    <n v="169719"/>
    <x v="0"/>
    <x v="0"/>
    <x v="0"/>
    <x v="1"/>
    <x v="12"/>
    <x v="254"/>
    <x v="0"/>
    <x v="1"/>
    <s v="Tesseramento"/>
    <x v="0"/>
    <x v="3"/>
    <x v="0"/>
    <m/>
  </r>
  <r>
    <n v="154087"/>
    <x v="0"/>
    <x v="0"/>
    <x v="0"/>
    <x v="0"/>
    <x v="12"/>
    <x v="254"/>
    <x v="0"/>
    <x v="0"/>
    <s v="Tesseramento"/>
    <x v="0"/>
    <x v="4"/>
    <x v="0"/>
    <m/>
  </r>
  <r>
    <n v="92764"/>
    <x v="0"/>
    <x v="0"/>
    <x v="0"/>
    <x v="0"/>
    <x v="4"/>
    <x v="40"/>
    <x v="0"/>
    <x v="0"/>
    <s v="Tesseramento"/>
    <x v="1"/>
    <x v="4"/>
    <x v="0"/>
    <m/>
  </r>
  <r>
    <n v="189652"/>
    <x v="0"/>
    <x v="0"/>
    <x v="0"/>
    <x v="0"/>
    <x v="4"/>
    <x v="40"/>
    <x v="0"/>
    <x v="0"/>
    <s v="Tesseramento"/>
    <x v="1"/>
    <x v="3"/>
    <x v="0"/>
    <m/>
  </r>
  <r>
    <n v="226169"/>
    <x v="0"/>
    <x v="0"/>
    <x v="0"/>
    <x v="0"/>
    <x v="7"/>
    <x v="215"/>
    <x v="0"/>
    <x v="0"/>
    <s v="Tesseramento"/>
    <x v="1"/>
    <x v="3"/>
    <x v="0"/>
    <m/>
  </r>
  <r>
    <n v="73447"/>
    <x v="0"/>
    <x v="0"/>
    <x v="0"/>
    <x v="0"/>
    <x v="7"/>
    <x v="215"/>
    <x v="0"/>
    <x v="1"/>
    <s v="Tesseramento"/>
    <x v="1"/>
    <x v="3"/>
    <x v="0"/>
    <m/>
  </r>
  <r>
    <n v="128788"/>
    <x v="0"/>
    <x v="0"/>
    <x v="0"/>
    <x v="0"/>
    <x v="7"/>
    <x v="215"/>
    <x v="0"/>
    <x v="0"/>
    <s v="Tesseramento"/>
    <x v="1"/>
    <x v="4"/>
    <x v="0"/>
    <m/>
  </r>
  <r>
    <n v="33424"/>
    <x v="0"/>
    <x v="0"/>
    <x v="0"/>
    <x v="0"/>
    <x v="11"/>
    <x v="160"/>
    <x v="0"/>
    <x v="0"/>
    <s v="Tesseramento"/>
    <x v="0"/>
    <x v="4"/>
    <x v="0"/>
    <m/>
  </r>
  <r>
    <n v="209882"/>
    <x v="0"/>
    <x v="0"/>
    <x v="0"/>
    <x v="0"/>
    <x v="4"/>
    <x v="40"/>
    <x v="0"/>
    <x v="0"/>
    <s v="Tesseramento"/>
    <x v="1"/>
    <x v="0"/>
    <x v="0"/>
    <m/>
  </r>
  <r>
    <n v="235773"/>
    <x v="1"/>
    <x v="0"/>
    <x v="1"/>
    <x v="2"/>
    <x v="1"/>
    <x v="351"/>
    <x v="0"/>
    <x v="1"/>
    <s v="Tesseramento"/>
    <x v="1"/>
    <x v="5"/>
    <x v="0"/>
    <m/>
  </r>
  <r>
    <n v="76664"/>
    <x v="0"/>
    <x v="0"/>
    <x v="0"/>
    <x v="0"/>
    <x v="1"/>
    <x v="351"/>
    <x v="0"/>
    <x v="0"/>
    <s v="Tesseramento"/>
    <x v="1"/>
    <x v="4"/>
    <x v="0"/>
    <m/>
  </r>
  <r>
    <n v="38697"/>
    <x v="0"/>
    <x v="0"/>
    <x v="2"/>
    <x v="0"/>
    <x v="1"/>
    <x v="351"/>
    <x v="0"/>
    <x v="1"/>
    <s v="Tesseramento"/>
    <x v="1"/>
    <x v="4"/>
    <x v="0"/>
    <m/>
  </r>
  <r>
    <n v="76661"/>
    <x v="0"/>
    <x v="0"/>
    <x v="2"/>
    <x v="0"/>
    <x v="1"/>
    <x v="351"/>
    <x v="0"/>
    <x v="0"/>
    <s v="Tesseramento"/>
    <x v="1"/>
    <x v="0"/>
    <x v="0"/>
    <m/>
  </r>
  <r>
    <n v="166348"/>
    <x v="0"/>
    <x v="0"/>
    <x v="0"/>
    <x v="1"/>
    <x v="6"/>
    <x v="226"/>
    <x v="0"/>
    <x v="0"/>
    <s v="Tesseramento"/>
    <x v="0"/>
    <x v="3"/>
    <x v="0"/>
    <m/>
  </r>
  <r>
    <n v="167884"/>
    <x v="0"/>
    <x v="0"/>
    <x v="0"/>
    <x v="1"/>
    <x v="6"/>
    <x v="226"/>
    <x v="0"/>
    <x v="0"/>
    <s v="Tesseramento"/>
    <x v="0"/>
    <x v="1"/>
    <x v="0"/>
    <m/>
  </r>
  <r>
    <n v="89313"/>
    <x v="0"/>
    <x v="0"/>
    <x v="0"/>
    <x v="0"/>
    <x v="6"/>
    <x v="226"/>
    <x v="0"/>
    <x v="0"/>
    <s v="Tesseramento"/>
    <x v="0"/>
    <x v="0"/>
    <x v="0"/>
    <m/>
  </r>
  <r>
    <n v="166282"/>
    <x v="0"/>
    <x v="0"/>
    <x v="0"/>
    <x v="0"/>
    <x v="6"/>
    <x v="226"/>
    <x v="0"/>
    <x v="0"/>
    <s v="Tesseramento"/>
    <x v="0"/>
    <x v="0"/>
    <x v="0"/>
    <m/>
  </r>
  <r>
    <n v="212723"/>
    <x v="0"/>
    <x v="0"/>
    <x v="0"/>
    <x v="0"/>
    <x v="6"/>
    <x v="226"/>
    <x v="0"/>
    <x v="0"/>
    <s v="Tesseramento"/>
    <x v="0"/>
    <x v="1"/>
    <x v="0"/>
    <m/>
  </r>
  <r>
    <n v="78052"/>
    <x v="0"/>
    <x v="0"/>
    <x v="0"/>
    <x v="0"/>
    <x v="11"/>
    <x v="325"/>
    <x v="0"/>
    <x v="0"/>
    <s v="Tesseramento"/>
    <x v="1"/>
    <x v="4"/>
    <x v="0"/>
    <m/>
  </r>
  <r>
    <n v="118998"/>
    <x v="0"/>
    <x v="0"/>
    <x v="0"/>
    <x v="1"/>
    <x v="6"/>
    <x v="226"/>
    <x v="0"/>
    <x v="0"/>
    <s v="Tesseramento"/>
    <x v="0"/>
    <x v="0"/>
    <x v="0"/>
    <m/>
  </r>
  <r>
    <n v="229763"/>
    <x v="0"/>
    <x v="0"/>
    <x v="0"/>
    <x v="0"/>
    <x v="6"/>
    <x v="226"/>
    <x v="0"/>
    <x v="0"/>
    <s v="Tesseramento"/>
    <x v="0"/>
    <x v="4"/>
    <x v="0"/>
    <m/>
  </r>
  <r>
    <n v="205280"/>
    <x v="0"/>
    <x v="1"/>
    <x v="0"/>
    <x v="1"/>
    <x v="6"/>
    <x v="226"/>
    <x v="0"/>
    <x v="0"/>
    <s v="Tesseramento"/>
    <x v="0"/>
    <x v="1"/>
    <x v="0"/>
    <m/>
  </r>
  <r>
    <n v="125728"/>
    <x v="0"/>
    <x v="0"/>
    <x v="0"/>
    <x v="4"/>
    <x v="1"/>
    <x v="178"/>
    <x v="0"/>
    <x v="1"/>
    <s v="Tesseramento"/>
    <x v="0"/>
    <x v="4"/>
    <x v="0"/>
    <m/>
  </r>
  <r>
    <n v="208478"/>
    <x v="1"/>
    <x v="0"/>
    <x v="0"/>
    <x v="1"/>
    <x v="12"/>
    <x v="254"/>
    <x v="0"/>
    <x v="1"/>
    <s v="Tesseramento"/>
    <x v="0"/>
    <x v="5"/>
    <x v="0"/>
    <m/>
  </r>
  <r>
    <n v="130870"/>
    <x v="0"/>
    <x v="0"/>
    <x v="0"/>
    <x v="0"/>
    <x v="5"/>
    <x v="38"/>
    <x v="0"/>
    <x v="0"/>
    <s v="Tesseramento"/>
    <x v="1"/>
    <x v="0"/>
    <x v="0"/>
    <m/>
  </r>
  <r>
    <n v="159856"/>
    <x v="0"/>
    <x v="0"/>
    <x v="0"/>
    <x v="0"/>
    <x v="5"/>
    <x v="38"/>
    <x v="0"/>
    <x v="0"/>
    <s v="Tesseramento"/>
    <x v="1"/>
    <x v="0"/>
    <x v="0"/>
    <m/>
  </r>
  <r>
    <n v="83246"/>
    <x v="0"/>
    <x v="0"/>
    <x v="0"/>
    <x v="0"/>
    <x v="5"/>
    <x v="38"/>
    <x v="0"/>
    <x v="0"/>
    <s v="Tesseramento"/>
    <x v="1"/>
    <x v="0"/>
    <x v="0"/>
    <m/>
  </r>
  <r>
    <n v="45630"/>
    <x v="0"/>
    <x v="0"/>
    <x v="0"/>
    <x v="0"/>
    <x v="5"/>
    <x v="38"/>
    <x v="0"/>
    <x v="0"/>
    <s v="Tesseramento"/>
    <x v="1"/>
    <x v="0"/>
    <x v="0"/>
    <m/>
  </r>
  <r>
    <n v="142888"/>
    <x v="1"/>
    <x v="0"/>
    <x v="0"/>
    <x v="0"/>
    <x v="10"/>
    <x v="306"/>
    <x v="0"/>
    <x v="0"/>
    <s v="Tesseramento"/>
    <x v="1"/>
    <x v="7"/>
    <x v="0"/>
    <s v="B"/>
  </r>
  <r>
    <n v="143337"/>
    <x v="0"/>
    <x v="0"/>
    <x v="0"/>
    <x v="0"/>
    <x v="10"/>
    <x v="306"/>
    <x v="0"/>
    <x v="0"/>
    <s v="Tesseramento"/>
    <x v="1"/>
    <x v="0"/>
    <x v="0"/>
    <m/>
  </r>
  <r>
    <n v="219338"/>
    <x v="1"/>
    <x v="0"/>
    <x v="0"/>
    <x v="2"/>
    <x v="10"/>
    <x v="306"/>
    <x v="0"/>
    <x v="0"/>
    <s v="Tesseramento"/>
    <x v="1"/>
    <x v="5"/>
    <x v="0"/>
    <m/>
  </r>
  <r>
    <n v="185298"/>
    <x v="1"/>
    <x v="0"/>
    <x v="0"/>
    <x v="1"/>
    <x v="10"/>
    <x v="306"/>
    <x v="0"/>
    <x v="0"/>
    <s v="Tesseramento"/>
    <x v="1"/>
    <x v="5"/>
    <x v="0"/>
    <m/>
  </r>
  <r>
    <n v="132649"/>
    <x v="1"/>
    <x v="0"/>
    <x v="0"/>
    <x v="1"/>
    <x v="10"/>
    <x v="306"/>
    <x v="0"/>
    <x v="0"/>
    <s v="Tesseramento"/>
    <x v="1"/>
    <x v="6"/>
    <x v="0"/>
    <m/>
  </r>
  <r>
    <n v="211761"/>
    <x v="1"/>
    <x v="0"/>
    <x v="0"/>
    <x v="1"/>
    <x v="10"/>
    <x v="306"/>
    <x v="0"/>
    <x v="0"/>
    <s v="Tesseramento"/>
    <x v="1"/>
    <x v="5"/>
    <x v="0"/>
    <m/>
  </r>
  <r>
    <n v="136701"/>
    <x v="0"/>
    <x v="0"/>
    <x v="0"/>
    <x v="0"/>
    <x v="10"/>
    <x v="306"/>
    <x v="0"/>
    <x v="1"/>
    <s v="Tesseramento"/>
    <x v="1"/>
    <x v="4"/>
    <x v="0"/>
    <m/>
  </r>
  <r>
    <n v="184981"/>
    <x v="0"/>
    <x v="0"/>
    <x v="0"/>
    <x v="0"/>
    <x v="10"/>
    <x v="306"/>
    <x v="0"/>
    <x v="0"/>
    <s v="Tesseramento"/>
    <x v="1"/>
    <x v="3"/>
    <x v="0"/>
    <m/>
  </r>
  <r>
    <n v="52119"/>
    <x v="0"/>
    <x v="0"/>
    <x v="0"/>
    <x v="0"/>
    <x v="10"/>
    <x v="306"/>
    <x v="0"/>
    <x v="0"/>
    <s v="Tesseramento"/>
    <x v="1"/>
    <x v="4"/>
    <x v="0"/>
    <m/>
  </r>
  <r>
    <n v="52124"/>
    <x v="0"/>
    <x v="0"/>
    <x v="0"/>
    <x v="0"/>
    <x v="10"/>
    <x v="306"/>
    <x v="0"/>
    <x v="1"/>
    <s v="Tesseramento"/>
    <x v="1"/>
    <x v="4"/>
    <x v="0"/>
    <m/>
  </r>
  <r>
    <n v="91267"/>
    <x v="0"/>
    <x v="0"/>
    <x v="0"/>
    <x v="0"/>
    <x v="10"/>
    <x v="306"/>
    <x v="0"/>
    <x v="0"/>
    <s v="Tesseramento"/>
    <x v="1"/>
    <x v="3"/>
    <x v="0"/>
    <m/>
  </r>
  <r>
    <n v="184611"/>
    <x v="1"/>
    <x v="0"/>
    <x v="0"/>
    <x v="2"/>
    <x v="10"/>
    <x v="306"/>
    <x v="0"/>
    <x v="0"/>
    <s v="Tesseramento"/>
    <x v="1"/>
    <x v="7"/>
    <x v="0"/>
    <m/>
  </r>
  <r>
    <n v="22799"/>
    <x v="0"/>
    <x v="0"/>
    <x v="0"/>
    <x v="0"/>
    <x v="10"/>
    <x v="306"/>
    <x v="0"/>
    <x v="0"/>
    <s v="Tesseramento"/>
    <x v="1"/>
    <x v="4"/>
    <x v="0"/>
    <m/>
  </r>
  <r>
    <n v="22810"/>
    <x v="0"/>
    <x v="0"/>
    <x v="0"/>
    <x v="0"/>
    <x v="10"/>
    <x v="306"/>
    <x v="0"/>
    <x v="1"/>
    <s v="Tesseramento"/>
    <x v="1"/>
    <x v="4"/>
    <x v="0"/>
    <m/>
  </r>
  <r>
    <n v="84816"/>
    <x v="0"/>
    <x v="0"/>
    <x v="0"/>
    <x v="0"/>
    <x v="10"/>
    <x v="306"/>
    <x v="0"/>
    <x v="0"/>
    <s v="Tesseramento"/>
    <x v="1"/>
    <x v="4"/>
    <x v="0"/>
    <m/>
  </r>
  <r>
    <n v="162103"/>
    <x v="0"/>
    <x v="0"/>
    <x v="0"/>
    <x v="0"/>
    <x v="10"/>
    <x v="306"/>
    <x v="0"/>
    <x v="1"/>
    <s v="Tesseramento"/>
    <x v="1"/>
    <x v="4"/>
    <x v="0"/>
    <m/>
  </r>
  <r>
    <n v="51131"/>
    <x v="0"/>
    <x v="0"/>
    <x v="0"/>
    <x v="0"/>
    <x v="10"/>
    <x v="306"/>
    <x v="0"/>
    <x v="1"/>
    <s v="Tesseramento"/>
    <x v="1"/>
    <x v="4"/>
    <x v="0"/>
    <m/>
  </r>
  <r>
    <n v="51140"/>
    <x v="0"/>
    <x v="0"/>
    <x v="0"/>
    <x v="0"/>
    <x v="10"/>
    <x v="306"/>
    <x v="0"/>
    <x v="0"/>
    <s v="Tesseramento"/>
    <x v="1"/>
    <x v="4"/>
    <x v="0"/>
    <m/>
  </r>
  <r>
    <n v="210160"/>
    <x v="0"/>
    <x v="0"/>
    <x v="0"/>
    <x v="0"/>
    <x v="10"/>
    <x v="306"/>
    <x v="0"/>
    <x v="1"/>
    <s v="Tesseramento"/>
    <x v="1"/>
    <x v="0"/>
    <x v="0"/>
    <m/>
  </r>
  <r>
    <n v="99720"/>
    <x v="0"/>
    <x v="0"/>
    <x v="0"/>
    <x v="0"/>
    <x v="10"/>
    <x v="306"/>
    <x v="0"/>
    <x v="0"/>
    <s v="Tesseramento"/>
    <x v="1"/>
    <x v="3"/>
    <x v="0"/>
    <m/>
  </r>
  <r>
    <n v="46098"/>
    <x v="0"/>
    <x v="0"/>
    <x v="0"/>
    <x v="0"/>
    <x v="10"/>
    <x v="306"/>
    <x v="0"/>
    <x v="1"/>
    <s v="Tesseramento"/>
    <x v="1"/>
    <x v="4"/>
    <x v="0"/>
    <m/>
  </r>
  <r>
    <n v="94505"/>
    <x v="0"/>
    <x v="0"/>
    <x v="0"/>
    <x v="0"/>
    <x v="10"/>
    <x v="306"/>
    <x v="0"/>
    <x v="0"/>
    <s v="Tesseramento"/>
    <x v="1"/>
    <x v="1"/>
    <x v="0"/>
    <m/>
  </r>
  <r>
    <n v="184366"/>
    <x v="0"/>
    <x v="0"/>
    <x v="0"/>
    <x v="1"/>
    <x v="10"/>
    <x v="306"/>
    <x v="0"/>
    <x v="0"/>
    <s v="Tesseramento"/>
    <x v="1"/>
    <x v="0"/>
    <x v="0"/>
    <m/>
  </r>
  <r>
    <n v="184367"/>
    <x v="1"/>
    <x v="0"/>
    <x v="0"/>
    <x v="1"/>
    <x v="10"/>
    <x v="306"/>
    <x v="0"/>
    <x v="0"/>
    <s v="Tesseramento"/>
    <x v="1"/>
    <x v="7"/>
    <x v="0"/>
    <m/>
  </r>
  <r>
    <n v="195041"/>
    <x v="1"/>
    <x v="0"/>
    <x v="0"/>
    <x v="2"/>
    <x v="10"/>
    <x v="306"/>
    <x v="0"/>
    <x v="1"/>
    <s v="Tesseramento"/>
    <x v="1"/>
    <x v="5"/>
    <x v="0"/>
    <m/>
  </r>
  <r>
    <n v="124226"/>
    <x v="1"/>
    <x v="0"/>
    <x v="0"/>
    <x v="0"/>
    <x v="10"/>
    <x v="306"/>
    <x v="0"/>
    <x v="1"/>
    <s v="Tesseramento"/>
    <x v="1"/>
    <x v="2"/>
    <x v="0"/>
    <m/>
  </r>
  <r>
    <n v="158052"/>
    <x v="1"/>
    <x v="0"/>
    <x v="0"/>
    <x v="0"/>
    <x v="10"/>
    <x v="306"/>
    <x v="0"/>
    <x v="0"/>
    <s v="Tesseramento"/>
    <x v="1"/>
    <x v="7"/>
    <x v="0"/>
    <m/>
  </r>
  <r>
    <n v="51145"/>
    <x v="0"/>
    <x v="0"/>
    <x v="0"/>
    <x v="0"/>
    <x v="10"/>
    <x v="306"/>
    <x v="0"/>
    <x v="0"/>
    <s v="Tesseramento"/>
    <x v="1"/>
    <x v="3"/>
    <x v="0"/>
    <m/>
  </r>
  <r>
    <n v="44090"/>
    <x v="0"/>
    <x v="0"/>
    <x v="0"/>
    <x v="0"/>
    <x v="10"/>
    <x v="306"/>
    <x v="0"/>
    <x v="1"/>
    <s v="Tesseramento"/>
    <x v="1"/>
    <x v="4"/>
    <x v="0"/>
    <m/>
  </r>
  <r>
    <n v="74450"/>
    <x v="0"/>
    <x v="0"/>
    <x v="0"/>
    <x v="0"/>
    <x v="10"/>
    <x v="306"/>
    <x v="0"/>
    <x v="0"/>
    <s v="Tesseramento"/>
    <x v="1"/>
    <x v="3"/>
    <x v="0"/>
    <m/>
  </r>
  <r>
    <n v="74449"/>
    <x v="0"/>
    <x v="0"/>
    <x v="0"/>
    <x v="0"/>
    <x v="10"/>
    <x v="306"/>
    <x v="0"/>
    <x v="1"/>
    <s v="Tesseramento"/>
    <x v="1"/>
    <x v="4"/>
    <x v="0"/>
    <m/>
  </r>
  <r>
    <n v="22721"/>
    <x v="0"/>
    <x v="0"/>
    <x v="0"/>
    <x v="0"/>
    <x v="10"/>
    <x v="306"/>
    <x v="0"/>
    <x v="1"/>
    <s v="Tesseramento"/>
    <x v="1"/>
    <x v="4"/>
    <x v="0"/>
    <m/>
  </r>
  <r>
    <n v="46092"/>
    <x v="0"/>
    <x v="0"/>
    <x v="0"/>
    <x v="0"/>
    <x v="10"/>
    <x v="306"/>
    <x v="0"/>
    <x v="0"/>
    <s v="Tesseramento"/>
    <x v="1"/>
    <x v="3"/>
    <x v="0"/>
    <m/>
  </r>
  <r>
    <n v="99721"/>
    <x v="0"/>
    <x v="0"/>
    <x v="0"/>
    <x v="0"/>
    <x v="10"/>
    <x v="306"/>
    <x v="0"/>
    <x v="0"/>
    <s v="Tesseramento"/>
    <x v="1"/>
    <x v="4"/>
    <x v="0"/>
    <m/>
  </r>
  <r>
    <n v="231785"/>
    <x v="0"/>
    <x v="0"/>
    <x v="0"/>
    <x v="1"/>
    <x v="10"/>
    <x v="306"/>
    <x v="0"/>
    <x v="1"/>
    <s v="Tesseramento"/>
    <x v="1"/>
    <x v="3"/>
    <x v="0"/>
    <m/>
  </r>
  <r>
    <n v="231783"/>
    <x v="0"/>
    <x v="0"/>
    <x v="0"/>
    <x v="1"/>
    <x v="10"/>
    <x v="306"/>
    <x v="0"/>
    <x v="0"/>
    <s v="Tesseramento"/>
    <x v="1"/>
    <x v="3"/>
    <x v="0"/>
    <m/>
  </r>
  <r>
    <n v="56366"/>
    <x v="0"/>
    <x v="0"/>
    <x v="0"/>
    <x v="0"/>
    <x v="4"/>
    <x v="330"/>
    <x v="0"/>
    <x v="0"/>
    <s v="Tesseramento"/>
    <x v="1"/>
    <x v="0"/>
    <x v="0"/>
    <m/>
  </r>
  <r>
    <n v="188176"/>
    <x v="0"/>
    <x v="0"/>
    <x v="0"/>
    <x v="0"/>
    <x v="4"/>
    <x v="330"/>
    <x v="0"/>
    <x v="0"/>
    <s v="Tesseramento"/>
    <x v="1"/>
    <x v="0"/>
    <x v="0"/>
    <m/>
  </r>
  <r>
    <n v="91543"/>
    <x v="0"/>
    <x v="0"/>
    <x v="0"/>
    <x v="0"/>
    <x v="4"/>
    <x v="330"/>
    <x v="0"/>
    <x v="0"/>
    <s v="Tesseramento"/>
    <x v="1"/>
    <x v="1"/>
    <x v="0"/>
    <m/>
  </r>
  <r>
    <n v="175005"/>
    <x v="1"/>
    <x v="0"/>
    <x v="0"/>
    <x v="0"/>
    <x v="4"/>
    <x v="330"/>
    <x v="0"/>
    <x v="1"/>
    <s v="Tesseramento"/>
    <x v="1"/>
    <x v="6"/>
    <x v="0"/>
    <m/>
  </r>
  <r>
    <n v="168929"/>
    <x v="0"/>
    <x v="0"/>
    <x v="0"/>
    <x v="1"/>
    <x v="4"/>
    <x v="330"/>
    <x v="0"/>
    <x v="1"/>
    <s v="Tesseramento"/>
    <x v="1"/>
    <x v="3"/>
    <x v="0"/>
    <m/>
  </r>
  <r>
    <n v="34867"/>
    <x v="0"/>
    <x v="0"/>
    <x v="0"/>
    <x v="0"/>
    <x v="4"/>
    <x v="330"/>
    <x v="0"/>
    <x v="1"/>
    <s v="Tesseramento"/>
    <x v="1"/>
    <x v="3"/>
    <x v="0"/>
    <m/>
  </r>
  <r>
    <n v="185034"/>
    <x v="0"/>
    <x v="0"/>
    <x v="0"/>
    <x v="0"/>
    <x v="4"/>
    <x v="330"/>
    <x v="0"/>
    <x v="1"/>
    <s v="Tesseramento"/>
    <x v="1"/>
    <x v="3"/>
    <x v="0"/>
    <m/>
  </r>
  <r>
    <n v="22888"/>
    <x v="0"/>
    <x v="0"/>
    <x v="0"/>
    <x v="0"/>
    <x v="4"/>
    <x v="330"/>
    <x v="0"/>
    <x v="0"/>
    <s v="Tesseramento"/>
    <x v="1"/>
    <x v="1"/>
    <x v="0"/>
    <m/>
  </r>
  <r>
    <n v="117774"/>
    <x v="0"/>
    <x v="0"/>
    <x v="0"/>
    <x v="0"/>
    <x v="14"/>
    <x v="312"/>
    <x v="0"/>
    <x v="1"/>
    <s v="Tesseramento"/>
    <x v="0"/>
    <x v="4"/>
    <x v="0"/>
    <m/>
  </r>
  <r>
    <n v="34878"/>
    <x v="0"/>
    <x v="0"/>
    <x v="0"/>
    <x v="0"/>
    <x v="4"/>
    <x v="330"/>
    <x v="0"/>
    <x v="0"/>
    <s v="Tesseramento"/>
    <x v="1"/>
    <x v="0"/>
    <x v="0"/>
    <m/>
  </r>
  <r>
    <n v="158089"/>
    <x v="0"/>
    <x v="0"/>
    <x v="0"/>
    <x v="0"/>
    <x v="14"/>
    <x v="312"/>
    <x v="0"/>
    <x v="0"/>
    <s v="Tesseramento"/>
    <x v="0"/>
    <x v="0"/>
    <x v="0"/>
    <m/>
  </r>
  <r>
    <n v="86749"/>
    <x v="0"/>
    <x v="0"/>
    <x v="0"/>
    <x v="0"/>
    <x v="4"/>
    <x v="330"/>
    <x v="0"/>
    <x v="0"/>
    <s v="Tesseramento"/>
    <x v="1"/>
    <x v="3"/>
    <x v="0"/>
    <m/>
  </r>
  <r>
    <n v="75087"/>
    <x v="0"/>
    <x v="0"/>
    <x v="0"/>
    <x v="0"/>
    <x v="14"/>
    <x v="312"/>
    <x v="0"/>
    <x v="0"/>
    <s v="Tesseramento"/>
    <x v="0"/>
    <x v="4"/>
    <x v="0"/>
    <m/>
  </r>
  <r>
    <n v="134478"/>
    <x v="0"/>
    <x v="0"/>
    <x v="0"/>
    <x v="0"/>
    <x v="4"/>
    <x v="330"/>
    <x v="0"/>
    <x v="0"/>
    <s v="Tesseramento"/>
    <x v="1"/>
    <x v="1"/>
    <x v="0"/>
    <m/>
  </r>
  <r>
    <n v="168931"/>
    <x v="1"/>
    <x v="0"/>
    <x v="0"/>
    <x v="0"/>
    <x v="4"/>
    <x v="330"/>
    <x v="0"/>
    <x v="1"/>
    <s v="Tesseramento"/>
    <x v="1"/>
    <x v="6"/>
    <x v="0"/>
    <m/>
  </r>
  <r>
    <n v="145698"/>
    <x v="0"/>
    <x v="0"/>
    <x v="0"/>
    <x v="0"/>
    <x v="4"/>
    <x v="330"/>
    <x v="0"/>
    <x v="0"/>
    <s v="Tesseramento"/>
    <x v="1"/>
    <x v="1"/>
    <x v="0"/>
    <m/>
  </r>
  <r>
    <n v="152528"/>
    <x v="0"/>
    <x v="0"/>
    <x v="0"/>
    <x v="1"/>
    <x v="14"/>
    <x v="312"/>
    <x v="0"/>
    <x v="1"/>
    <s v="Tesseramento"/>
    <x v="0"/>
    <x v="3"/>
    <x v="0"/>
    <m/>
  </r>
  <r>
    <n v="38833"/>
    <x v="0"/>
    <x v="0"/>
    <x v="0"/>
    <x v="0"/>
    <x v="4"/>
    <x v="330"/>
    <x v="0"/>
    <x v="0"/>
    <s v="Tesseramento"/>
    <x v="1"/>
    <x v="3"/>
    <x v="0"/>
    <m/>
  </r>
  <r>
    <n v="116973"/>
    <x v="0"/>
    <x v="0"/>
    <x v="0"/>
    <x v="0"/>
    <x v="14"/>
    <x v="312"/>
    <x v="0"/>
    <x v="0"/>
    <s v="Tesseramento"/>
    <x v="0"/>
    <x v="3"/>
    <x v="0"/>
    <m/>
  </r>
  <r>
    <n v="100504"/>
    <x v="0"/>
    <x v="0"/>
    <x v="0"/>
    <x v="0"/>
    <x v="14"/>
    <x v="312"/>
    <x v="0"/>
    <x v="0"/>
    <s v="Tesseramento"/>
    <x v="0"/>
    <x v="0"/>
    <x v="0"/>
    <m/>
  </r>
  <r>
    <n v="9958"/>
    <x v="0"/>
    <x v="0"/>
    <x v="0"/>
    <x v="0"/>
    <x v="4"/>
    <x v="330"/>
    <x v="0"/>
    <x v="0"/>
    <s v="Tesseramento"/>
    <x v="1"/>
    <x v="4"/>
    <x v="0"/>
    <m/>
  </r>
  <r>
    <n v="37590"/>
    <x v="0"/>
    <x v="0"/>
    <x v="0"/>
    <x v="0"/>
    <x v="4"/>
    <x v="330"/>
    <x v="0"/>
    <x v="0"/>
    <s v="Tesseramento"/>
    <x v="1"/>
    <x v="3"/>
    <x v="0"/>
    <m/>
  </r>
  <r>
    <n v="145819"/>
    <x v="0"/>
    <x v="0"/>
    <x v="0"/>
    <x v="0"/>
    <x v="14"/>
    <x v="312"/>
    <x v="0"/>
    <x v="0"/>
    <s v="Tesseramento"/>
    <x v="0"/>
    <x v="3"/>
    <x v="0"/>
    <m/>
  </r>
  <r>
    <n v="157223"/>
    <x v="0"/>
    <x v="0"/>
    <x v="0"/>
    <x v="0"/>
    <x v="4"/>
    <x v="330"/>
    <x v="0"/>
    <x v="1"/>
    <s v="Tesseramento"/>
    <x v="1"/>
    <x v="0"/>
    <x v="0"/>
    <m/>
  </r>
  <r>
    <n v="145820"/>
    <x v="0"/>
    <x v="0"/>
    <x v="0"/>
    <x v="0"/>
    <x v="14"/>
    <x v="312"/>
    <x v="0"/>
    <x v="0"/>
    <s v="Tesseramento"/>
    <x v="0"/>
    <x v="1"/>
    <x v="0"/>
    <m/>
  </r>
  <r>
    <n v="174616"/>
    <x v="0"/>
    <x v="0"/>
    <x v="0"/>
    <x v="0"/>
    <x v="4"/>
    <x v="330"/>
    <x v="0"/>
    <x v="0"/>
    <s v="Tesseramento"/>
    <x v="1"/>
    <x v="4"/>
    <x v="0"/>
    <m/>
  </r>
  <r>
    <n v="155705"/>
    <x v="0"/>
    <x v="0"/>
    <x v="0"/>
    <x v="0"/>
    <x v="14"/>
    <x v="312"/>
    <x v="0"/>
    <x v="0"/>
    <s v="Tesseramento"/>
    <x v="0"/>
    <x v="1"/>
    <x v="0"/>
    <m/>
  </r>
  <r>
    <n v="58616"/>
    <x v="0"/>
    <x v="0"/>
    <x v="0"/>
    <x v="0"/>
    <x v="4"/>
    <x v="330"/>
    <x v="0"/>
    <x v="0"/>
    <s v="Tesseramento"/>
    <x v="1"/>
    <x v="1"/>
    <x v="0"/>
    <m/>
  </r>
  <r>
    <n v="145822"/>
    <x v="0"/>
    <x v="0"/>
    <x v="0"/>
    <x v="0"/>
    <x v="14"/>
    <x v="312"/>
    <x v="0"/>
    <x v="1"/>
    <s v="Tesseramento"/>
    <x v="0"/>
    <x v="3"/>
    <x v="0"/>
    <m/>
  </r>
  <r>
    <n v="58617"/>
    <x v="0"/>
    <x v="0"/>
    <x v="0"/>
    <x v="0"/>
    <x v="4"/>
    <x v="330"/>
    <x v="0"/>
    <x v="0"/>
    <s v="Tesseramento"/>
    <x v="1"/>
    <x v="1"/>
    <x v="0"/>
    <m/>
  </r>
  <r>
    <n v="12420"/>
    <x v="0"/>
    <x v="0"/>
    <x v="0"/>
    <x v="0"/>
    <x v="4"/>
    <x v="330"/>
    <x v="0"/>
    <x v="1"/>
    <s v="Tesseramento"/>
    <x v="1"/>
    <x v="0"/>
    <x v="0"/>
    <m/>
  </r>
  <r>
    <n v="112254"/>
    <x v="0"/>
    <x v="0"/>
    <x v="0"/>
    <x v="0"/>
    <x v="4"/>
    <x v="330"/>
    <x v="0"/>
    <x v="0"/>
    <s v="Tesseramento"/>
    <x v="1"/>
    <x v="1"/>
    <x v="0"/>
    <m/>
  </r>
  <r>
    <n v="162686"/>
    <x v="0"/>
    <x v="0"/>
    <x v="0"/>
    <x v="0"/>
    <x v="4"/>
    <x v="330"/>
    <x v="0"/>
    <x v="0"/>
    <s v="Tesseramento"/>
    <x v="1"/>
    <x v="3"/>
    <x v="0"/>
    <m/>
  </r>
  <r>
    <n v="98765"/>
    <x v="0"/>
    <x v="0"/>
    <x v="0"/>
    <x v="0"/>
    <x v="4"/>
    <x v="330"/>
    <x v="0"/>
    <x v="1"/>
    <s v="Tesseramento"/>
    <x v="1"/>
    <x v="3"/>
    <x v="0"/>
    <m/>
  </r>
  <r>
    <n v="187267"/>
    <x v="0"/>
    <x v="0"/>
    <x v="0"/>
    <x v="2"/>
    <x v="4"/>
    <x v="330"/>
    <x v="0"/>
    <x v="1"/>
    <s v="Tesseramento"/>
    <x v="1"/>
    <x v="0"/>
    <x v="0"/>
    <m/>
  </r>
  <r>
    <n v="37659"/>
    <x v="0"/>
    <x v="0"/>
    <x v="0"/>
    <x v="0"/>
    <x v="4"/>
    <x v="330"/>
    <x v="0"/>
    <x v="0"/>
    <s v="Tesseramento"/>
    <x v="1"/>
    <x v="4"/>
    <x v="0"/>
    <m/>
  </r>
  <r>
    <n v="34912"/>
    <x v="0"/>
    <x v="0"/>
    <x v="0"/>
    <x v="0"/>
    <x v="4"/>
    <x v="330"/>
    <x v="0"/>
    <x v="0"/>
    <s v="Tesseramento"/>
    <x v="1"/>
    <x v="3"/>
    <x v="0"/>
    <m/>
  </r>
  <r>
    <n v="156572"/>
    <x v="0"/>
    <x v="0"/>
    <x v="0"/>
    <x v="0"/>
    <x v="4"/>
    <x v="330"/>
    <x v="0"/>
    <x v="0"/>
    <s v="Tesseramento"/>
    <x v="1"/>
    <x v="3"/>
    <x v="0"/>
    <m/>
  </r>
  <r>
    <n v="201003"/>
    <x v="1"/>
    <x v="0"/>
    <x v="0"/>
    <x v="0"/>
    <x v="4"/>
    <x v="330"/>
    <x v="0"/>
    <x v="1"/>
    <s v="Tesseramento"/>
    <x v="1"/>
    <x v="2"/>
    <x v="0"/>
    <m/>
  </r>
  <r>
    <n v="99679"/>
    <x v="0"/>
    <x v="0"/>
    <x v="0"/>
    <x v="0"/>
    <x v="4"/>
    <x v="330"/>
    <x v="0"/>
    <x v="0"/>
    <s v="Tesseramento"/>
    <x v="1"/>
    <x v="4"/>
    <x v="0"/>
    <m/>
  </r>
  <r>
    <n v="10070"/>
    <x v="0"/>
    <x v="0"/>
    <x v="0"/>
    <x v="0"/>
    <x v="4"/>
    <x v="330"/>
    <x v="0"/>
    <x v="1"/>
    <s v="Tesseramento"/>
    <x v="1"/>
    <x v="4"/>
    <x v="0"/>
    <m/>
  </r>
  <r>
    <n v="231550"/>
    <x v="0"/>
    <x v="0"/>
    <x v="0"/>
    <x v="1"/>
    <x v="4"/>
    <x v="330"/>
    <x v="0"/>
    <x v="1"/>
    <s v="Tesseramento"/>
    <x v="1"/>
    <x v="1"/>
    <x v="0"/>
    <m/>
  </r>
  <r>
    <n v="185368"/>
    <x v="0"/>
    <x v="0"/>
    <x v="0"/>
    <x v="0"/>
    <x v="4"/>
    <x v="330"/>
    <x v="0"/>
    <x v="1"/>
    <s v="Tesseramento"/>
    <x v="1"/>
    <x v="0"/>
    <x v="0"/>
    <m/>
  </r>
  <r>
    <n v="90041"/>
    <x v="0"/>
    <x v="0"/>
    <x v="0"/>
    <x v="0"/>
    <x v="4"/>
    <x v="330"/>
    <x v="0"/>
    <x v="0"/>
    <s v="Tesseramento"/>
    <x v="1"/>
    <x v="0"/>
    <x v="0"/>
    <m/>
  </r>
  <r>
    <n v="186482"/>
    <x v="0"/>
    <x v="0"/>
    <x v="0"/>
    <x v="0"/>
    <x v="4"/>
    <x v="219"/>
    <x v="0"/>
    <x v="0"/>
    <s v="Tesseramento"/>
    <x v="0"/>
    <x v="0"/>
    <x v="0"/>
    <m/>
  </r>
  <r>
    <n v="46819"/>
    <x v="0"/>
    <x v="0"/>
    <x v="0"/>
    <x v="0"/>
    <x v="4"/>
    <x v="179"/>
    <x v="0"/>
    <x v="1"/>
    <s v="Tesseramento"/>
    <x v="1"/>
    <x v="4"/>
    <x v="0"/>
    <m/>
  </r>
  <r>
    <n v="184439"/>
    <x v="0"/>
    <x v="0"/>
    <x v="0"/>
    <x v="0"/>
    <x v="4"/>
    <x v="179"/>
    <x v="0"/>
    <x v="0"/>
    <s v="Tesseramento"/>
    <x v="1"/>
    <x v="1"/>
    <x v="0"/>
    <m/>
  </r>
  <r>
    <n v="34380"/>
    <x v="0"/>
    <x v="2"/>
    <x v="0"/>
    <x v="0"/>
    <x v="2"/>
    <x v="163"/>
    <x v="1"/>
    <x v="0"/>
    <s v="Tesseramento"/>
    <x v="0"/>
    <x v="9"/>
    <x v="0"/>
    <m/>
  </r>
  <r>
    <n v="144471"/>
    <x v="1"/>
    <x v="0"/>
    <x v="0"/>
    <x v="0"/>
    <x v="2"/>
    <x v="163"/>
    <x v="0"/>
    <x v="1"/>
    <s v="Tesseramento"/>
    <x v="0"/>
    <x v="2"/>
    <x v="0"/>
    <m/>
  </r>
  <r>
    <n v="173879"/>
    <x v="0"/>
    <x v="1"/>
    <x v="0"/>
    <x v="2"/>
    <x v="2"/>
    <x v="163"/>
    <x v="0"/>
    <x v="1"/>
    <s v="Tesseramento"/>
    <x v="0"/>
    <x v="0"/>
    <x v="0"/>
    <m/>
  </r>
  <r>
    <n v="173880"/>
    <x v="0"/>
    <x v="0"/>
    <x v="0"/>
    <x v="0"/>
    <x v="2"/>
    <x v="163"/>
    <x v="0"/>
    <x v="0"/>
    <s v="Tesseramento"/>
    <x v="0"/>
    <x v="3"/>
    <x v="0"/>
    <m/>
  </r>
  <r>
    <n v="28366"/>
    <x v="0"/>
    <x v="1"/>
    <x v="0"/>
    <x v="4"/>
    <x v="2"/>
    <x v="163"/>
    <x v="0"/>
    <x v="0"/>
    <s v="Tesseramento"/>
    <x v="0"/>
    <x v="4"/>
    <x v="0"/>
    <m/>
  </r>
  <r>
    <n v="233150"/>
    <x v="1"/>
    <x v="1"/>
    <x v="0"/>
    <x v="2"/>
    <x v="6"/>
    <x v="226"/>
    <x v="0"/>
    <x v="0"/>
    <s v="Tesseramento"/>
    <x v="0"/>
    <x v="7"/>
    <x v="1"/>
    <m/>
  </r>
  <r>
    <n v="56029"/>
    <x v="0"/>
    <x v="0"/>
    <x v="0"/>
    <x v="0"/>
    <x v="6"/>
    <x v="226"/>
    <x v="0"/>
    <x v="1"/>
    <s v="Tesseramento"/>
    <x v="0"/>
    <x v="0"/>
    <x v="0"/>
    <m/>
  </r>
  <r>
    <n v="72404"/>
    <x v="0"/>
    <x v="0"/>
    <x v="0"/>
    <x v="0"/>
    <x v="6"/>
    <x v="226"/>
    <x v="0"/>
    <x v="0"/>
    <s v="Tesseramento"/>
    <x v="0"/>
    <x v="0"/>
    <x v="0"/>
    <m/>
  </r>
  <r>
    <n v="218115"/>
    <x v="0"/>
    <x v="1"/>
    <x v="0"/>
    <x v="3"/>
    <x v="7"/>
    <x v="282"/>
    <x v="0"/>
    <x v="0"/>
    <s v="Tesseramento"/>
    <x v="0"/>
    <x v="0"/>
    <x v="0"/>
    <m/>
  </r>
  <r>
    <n v="158298"/>
    <x v="0"/>
    <x v="0"/>
    <x v="0"/>
    <x v="0"/>
    <x v="6"/>
    <x v="226"/>
    <x v="0"/>
    <x v="0"/>
    <s v="Tesseramento"/>
    <x v="0"/>
    <x v="0"/>
    <x v="0"/>
    <m/>
  </r>
  <r>
    <n v="62146"/>
    <x v="0"/>
    <x v="0"/>
    <x v="0"/>
    <x v="0"/>
    <x v="6"/>
    <x v="226"/>
    <x v="0"/>
    <x v="0"/>
    <s v="Tesseramento"/>
    <x v="0"/>
    <x v="4"/>
    <x v="0"/>
    <m/>
  </r>
  <r>
    <n v="171452"/>
    <x v="0"/>
    <x v="0"/>
    <x v="0"/>
    <x v="0"/>
    <x v="6"/>
    <x v="226"/>
    <x v="0"/>
    <x v="0"/>
    <s v="Tesseramento"/>
    <x v="0"/>
    <x v="3"/>
    <x v="0"/>
    <m/>
  </r>
  <r>
    <n v="195555"/>
    <x v="0"/>
    <x v="0"/>
    <x v="0"/>
    <x v="0"/>
    <x v="6"/>
    <x v="226"/>
    <x v="0"/>
    <x v="0"/>
    <s v="Tesseramento"/>
    <x v="0"/>
    <x v="3"/>
    <x v="0"/>
    <m/>
  </r>
  <r>
    <n v="110962"/>
    <x v="0"/>
    <x v="0"/>
    <x v="0"/>
    <x v="0"/>
    <x v="6"/>
    <x v="226"/>
    <x v="0"/>
    <x v="0"/>
    <s v="Tesseramento"/>
    <x v="0"/>
    <x v="3"/>
    <x v="0"/>
    <m/>
  </r>
  <r>
    <n v="146931"/>
    <x v="0"/>
    <x v="0"/>
    <x v="0"/>
    <x v="0"/>
    <x v="6"/>
    <x v="226"/>
    <x v="0"/>
    <x v="0"/>
    <s v="Tesseramento"/>
    <x v="0"/>
    <x v="0"/>
    <x v="0"/>
    <m/>
  </r>
  <r>
    <n v="220229"/>
    <x v="0"/>
    <x v="1"/>
    <x v="0"/>
    <x v="1"/>
    <x v="6"/>
    <x v="226"/>
    <x v="0"/>
    <x v="1"/>
    <s v="Tesseramento"/>
    <x v="0"/>
    <x v="3"/>
    <x v="0"/>
    <m/>
  </r>
  <r>
    <n v="163894"/>
    <x v="0"/>
    <x v="0"/>
    <x v="0"/>
    <x v="1"/>
    <x v="6"/>
    <x v="354"/>
    <x v="0"/>
    <x v="0"/>
    <s v="Tesseramento"/>
    <x v="0"/>
    <x v="0"/>
    <x v="0"/>
    <m/>
  </r>
  <r>
    <n v="184304"/>
    <x v="0"/>
    <x v="0"/>
    <x v="0"/>
    <x v="1"/>
    <x v="10"/>
    <x v="281"/>
    <x v="0"/>
    <x v="1"/>
    <s v="Tesseramento"/>
    <x v="0"/>
    <x v="3"/>
    <x v="0"/>
    <m/>
  </r>
  <r>
    <n v="184303"/>
    <x v="0"/>
    <x v="0"/>
    <x v="0"/>
    <x v="1"/>
    <x v="10"/>
    <x v="281"/>
    <x v="0"/>
    <x v="0"/>
    <s v="Tesseramento"/>
    <x v="0"/>
    <x v="0"/>
    <x v="0"/>
    <m/>
  </r>
  <r>
    <n v="47594"/>
    <x v="0"/>
    <x v="0"/>
    <x v="0"/>
    <x v="0"/>
    <x v="10"/>
    <x v="281"/>
    <x v="0"/>
    <x v="0"/>
    <s v="Tesseramento"/>
    <x v="0"/>
    <x v="4"/>
    <x v="0"/>
    <m/>
  </r>
  <r>
    <n v="135053"/>
    <x v="0"/>
    <x v="0"/>
    <x v="0"/>
    <x v="0"/>
    <x v="10"/>
    <x v="281"/>
    <x v="0"/>
    <x v="0"/>
    <s v="Tesseramento"/>
    <x v="0"/>
    <x v="0"/>
    <x v="0"/>
    <m/>
  </r>
  <r>
    <n v="219625"/>
    <x v="0"/>
    <x v="1"/>
    <x v="0"/>
    <x v="0"/>
    <x v="10"/>
    <x v="281"/>
    <x v="0"/>
    <x v="1"/>
    <s v="Tesseramento"/>
    <x v="0"/>
    <x v="1"/>
    <x v="0"/>
    <m/>
  </r>
  <r>
    <n v="229092"/>
    <x v="0"/>
    <x v="0"/>
    <x v="0"/>
    <x v="0"/>
    <x v="10"/>
    <x v="281"/>
    <x v="0"/>
    <x v="0"/>
    <s v="Tesseramento"/>
    <x v="0"/>
    <x v="1"/>
    <x v="0"/>
    <m/>
  </r>
  <r>
    <n v="72439"/>
    <x v="0"/>
    <x v="0"/>
    <x v="0"/>
    <x v="0"/>
    <x v="10"/>
    <x v="281"/>
    <x v="0"/>
    <x v="0"/>
    <s v="Tesseramento"/>
    <x v="0"/>
    <x v="4"/>
    <x v="0"/>
    <m/>
  </r>
  <r>
    <n v="109647"/>
    <x v="0"/>
    <x v="0"/>
    <x v="0"/>
    <x v="0"/>
    <x v="10"/>
    <x v="281"/>
    <x v="0"/>
    <x v="1"/>
    <s v="Tesseramento"/>
    <x v="0"/>
    <x v="4"/>
    <x v="0"/>
    <m/>
  </r>
  <r>
    <n v="182158"/>
    <x v="0"/>
    <x v="0"/>
    <x v="0"/>
    <x v="0"/>
    <x v="4"/>
    <x v="184"/>
    <x v="0"/>
    <x v="0"/>
    <s v="Tesseramento"/>
    <x v="0"/>
    <x v="0"/>
    <x v="0"/>
    <m/>
  </r>
  <r>
    <n v="149339"/>
    <x v="1"/>
    <x v="0"/>
    <x v="0"/>
    <x v="0"/>
    <x v="1"/>
    <x v="26"/>
    <x v="0"/>
    <x v="0"/>
    <s v="Tesseramento"/>
    <x v="1"/>
    <x v="7"/>
    <x v="0"/>
    <s v="BG"/>
  </r>
  <r>
    <n v="115350"/>
    <x v="0"/>
    <x v="0"/>
    <x v="0"/>
    <x v="0"/>
    <x v="12"/>
    <x v="254"/>
    <x v="0"/>
    <x v="0"/>
    <s v="Tesseramento"/>
    <x v="0"/>
    <x v="0"/>
    <x v="0"/>
    <m/>
  </r>
  <r>
    <n v="235797"/>
    <x v="0"/>
    <x v="1"/>
    <x v="1"/>
    <x v="2"/>
    <x v="1"/>
    <x v="26"/>
    <x v="0"/>
    <x v="1"/>
    <s v="Tesseramento"/>
    <x v="1"/>
    <x v="4"/>
    <x v="0"/>
    <m/>
  </r>
  <r>
    <n v="132175"/>
    <x v="0"/>
    <x v="0"/>
    <x v="0"/>
    <x v="0"/>
    <x v="10"/>
    <x v="281"/>
    <x v="0"/>
    <x v="1"/>
    <s v="Tesseramento"/>
    <x v="0"/>
    <x v="1"/>
    <x v="0"/>
    <m/>
  </r>
  <r>
    <n v="93923"/>
    <x v="0"/>
    <x v="0"/>
    <x v="0"/>
    <x v="0"/>
    <x v="10"/>
    <x v="281"/>
    <x v="0"/>
    <x v="0"/>
    <s v="Tesseramento"/>
    <x v="0"/>
    <x v="3"/>
    <x v="0"/>
    <m/>
  </r>
  <r>
    <n v="115338"/>
    <x v="0"/>
    <x v="0"/>
    <x v="0"/>
    <x v="1"/>
    <x v="12"/>
    <x v="254"/>
    <x v="0"/>
    <x v="1"/>
    <s v="Tesseramento"/>
    <x v="0"/>
    <x v="3"/>
    <x v="0"/>
    <m/>
  </r>
  <r>
    <n v="18174"/>
    <x v="0"/>
    <x v="0"/>
    <x v="0"/>
    <x v="0"/>
    <x v="1"/>
    <x v="26"/>
    <x v="0"/>
    <x v="0"/>
    <s v="Tesseramento"/>
    <x v="1"/>
    <x v="4"/>
    <x v="0"/>
    <m/>
  </r>
  <r>
    <n v="81826"/>
    <x v="0"/>
    <x v="0"/>
    <x v="0"/>
    <x v="0"/>
    <x v="1"/>
    <x v="26"/>
    <x v="0"/>
    <x v="0"/>
    <s v="Tesseramento"/>
    <x v="1"/>
    <x v="0"/>
    <x v="0"/>
    <m/>
  </r>
  <r>
    <n v="63897"/>
    <x v="0"/>
    <x v="0"/>
    <x v="0"/>
    <x v="0"/>
    <x v="1"/>
    <x v="26"/>
    <x v="0"/>
    <x v="1"/>
    <s v="Tesseramento"/>
    <x v="1"/>
    <x v="0"/>
    <x v="0"/>
    <m/>
  </r>
  <r>
    <n v="53257"/>
    <x v="0"/>
    <x v="0"/>
    <x v="0"/>
    <x v="0"/>
    <x v="1"/>
    <x v="26"/>
    <x v="0"/>
    <x v="1"/>
    <s v="Tesseramento"/>
    <x v="1"/>
    <x v="0"/>
    <x v="0"/>
    <m/>
  </r>
  <r>
    <n v="121497"/>
    <x v="0"/>
    <x v="0"/>
    <x v="0"/>
    <x v="0"/>
    <x v="4"/>
    <x v="111"/>
    <x v="0"/>
    <x v="0"/>
    <s v="Tesseramento"/>
    <x v="3"/>
    <x v="0"/>
    <x v="0"/>
    <m/>
  </r>
  <r>
    <n v="107176"/>
    <x v="0"/>
    <x v="0"/>
    <x v="0"/>
    <x v="0"/>
    <x v="11"/>
    <x v="86"/>
    <x v="0"/>
    <x v="0"/>
    <s v="Tesseramento"/>
    <x v="0"/>
    <x v="0"/>
    <x v="0"/>
    <m/>
  </r>
  <r>
    <n v="198404"/>
    <x v="0"/>
    <x v="0"/>
    <x v="0"/>
    <x v="0"/>
    <x v="11"/>
    <x v="141"/>
    <x v="0"/>
    <x v="0"/>
    <s v="Tesseramento"/>
    <x v="1"/>
    <x v="0"/>
    <x v="0"/>
    <m/>
  </r>
  <r>
    <n v="40017"/>
    <x v="0"/>
    <x v="0"/>
    <x v="0"/>
    <x v="0"/>
    <x v="7"/>
    <x v="161"/>
    <x v="0"/>
    <x v="0"/>
    <s v="Tesseramento"/>
    <x v="0"/>
    <x v="4"/>
    <x v="0"/>
    <m/>
  </r>
  <r>
    <n v="11463"/>
    <x v="0"/>
    <x v="0"/>
    <x v="0"/>
    <x v="0"/>
    <x v="8"/>
    <x v="222"/>
    <x v="0"/>
    <x v="0"/>
    <s v="Tesseramento"/>
    <x v="1"/>
    <x v="3"/>
    <x v="0"/>
    <m/>
  </r>
  <r>
    <n v="163033"/>
    <x v="0"/>
    <x v="0"/>
    <x v="0"/>
    <x v="1"/>
    <x v="8"/>
    <x v="222"/>
    <x v="0"/>
    <x v="0"/>
    <s v="Tesseramento"/>
    <x v="1"/>
    <x v="3"/>
    <x v="0"/>
    <m/>
  </r>
  <r>
    <n v="163034"/>
    <x v="0"/>
    <x v="0"/>
    <x v="0"/>
    <x v="1"/>
    <x v="8"/>
    <x v="222"/>
    <x v="0"/>
    <x v="1"/>
    <s v="Tesseramento"/>
    <x v="1"/>
    <x v="3"/>
    <x v="0"/>
    <m/>
  </r>
  <r>
    <n v="83853"/>
    <x v="0"/>
    <x v="0"/>
    <x v="0"/>
    <x v="0"/>
    <x v="8"/>
    <x v="222"/>
    <x v="0"/>
    <x v="0"/>
    <s v="Tesseramento"/>
    <x v="1"/>
    <x v="3"/>
    <x v="0"/>
    <m/>
  </r>
  <r>
    <n v="75034"/>
    <x v="0"/>
    <x v="0"/>
    <x v="0"/>
    <x v="0"/>
    <x v="8"/>
    <x v="222"/>
    <x v="0"/>
    <x v="0"/>
    <s v="Tesseramento"/>
    <x v="1"/>
    <x v="3"/>
    <x v="0"/>
    <m/>
  </r>
  <r>
    <n v="113547"/>
    <x v="0"/>
    <x v="0"/>
    <x v="0"/>
    <x v="0"/>
    <x v="11"/>
    <x v="141"/>
    <x v="0"/>
    <x v="0"/>
    <s v="Tesseramento"/>
    <x v="1"/>
    <x v="0"/>
    <x v="0"/>
    <m/>
  </r>
  <r>
    <n v="104885"/>
    <x v="0"/>
    <x v="0"/>
    <x v="0"/>
    <x v="0"/>
    <x v="8"/>
    <x v="222"/>
    <x v="0"/>
    <x v="0"/>
    <s v="Tesseramento"/>
    <x v="1"/>
    <x v="0"/>
    <x v="0"/>
    <m/>
  </r>
  <r>
    <n v="45285"/>
    <x v="0"/>
    <x v="0"/>
    <x v="0"/>
    <x v="0"/>
    <x v="8"/>
    <x v="222"/>
    <x v="0"/>
    <x v="0"/>
    <s v="Tesseramento"/>
    <x v="1"/>
    <x v="3"/>
    <x v="0"/>
    <m/>
  </r>
  <r>
    <n v="84766"/>
    <x v="0"/>
    <x v="0"/>
    <x v="0"/>
    <x v="0"/>
    <x v="13"/>
    <x v="369"/>
    <x v="0"/>
    <x v="0"/>
    <s v="Tesseramento"/>
    <x v="1"/>
    <x v="3"/>
    <x v="0"/>
    <m/>
  </r>
  <r>
    <n v="5204"/>
    <x v="0"/>
    <x v="1"/>
    <x v="0"/>
    <x v="4"/>
    <x v="7"/>
    <x v="316"/>
    <x v="0"/>
    <x v="0"/>
    <s v="Tesseramento"/>
    <x v="1"/>
    <x v="3"/>
    <x v="0"/>
    <m/>
  </r>
  <r>
    <n v="115028"/>
    <x v="0"/>
    <x v="0"/>
    <x v="0"/>
    <x v="0"/>
    <x v="8"/>
    <x v="222"/>
    <x v="0"/>
    <x v="1"/>
    <s v="Tesseramento"/>
    <x v="1"/>
    <x v="4"/>
    <x v="0"/>
    <m/>
  </r>
  <r>
    <n v="83869"/>
    <x v="0"/>
    <x v="0"/>
    <x v="0"/>
    <x v="0"/>
    <x v="8"/>
    <x v="222"/>
    <x v="0"/>
    <x v="1"/>
    <s v="Tesseramento"/>
    <x v="1"/>
    <x v="0"/>
    <x v="0"/>
    <m/>
  </r>
  <r>
    <n v="117616"/>
    <x v="0"/>
    <x v="0"/>
    <x v="0"/>
    <x v="0"/>
    <x v="8"/>
    <x v="222"/>
    <x v="0"/>
    <x v="0"/>
    <s v="Tesseramento"/>
    <x v="1"/>
    <x v="4"/>
    <x v="0"/>
    <m/>
  </r>
  <r>
    <n v="216382"/>
    <x v="0"/>
    <x v="0"/>
    <x v="0"/>
    <x v="0"/>
    <x v="8"/>
    <x v="222"/>
    <x v="0"/>
    <x v="0"/>
    <s v="Tesseramento"/>
    <x v="1"/>
    <x v="0"/>
    <x v="0"/>
    <m/>
  </r>
  <r>
    <n v="36285"/>
    <x v="0"/>
    <x v="0"/>
    <x v="2"/>
    <x v="4"/>
    <x v="11"/>
    <x v="363"/>
    <x v="0"/>
    <x v="0"/>
    <s v="Tesseramento"/>
    <x v="1"/>
    <x v="3"/>
    <x v="0"/>
    <m/>
  </r>
  <r>
    <n v="208744"/>
    <x v="0"/>
    <x v="1"/>
    <x v="0"/>
    <x v="0"/>
    <x v="7"/>
    <x v="316"/>
    <x v="0"/>
    <x v="1"/>
    <s v="Tesseramento"/>
    <x v="1"/>
    <x v="0"/>
    <x v="0"/>
    <m/>
  </r>
  <r>
    <n v="209290"/>
    <x v="1"/>
    <x v="0"/>
    <x v="0"/>
    <x v="1"/>
    <x v="7"/>
    <x v="316"/>
    <x v="0"/>
    <x v="0"/>
    <s v="Tesseramento"/>
    <x v="1"/>
    <x v="5"/>
    <x v="0"/>
    <m/>
  </r>
  <r>
    <n v="22250"/>
    <x v="0"/>
    <x v="0"/>
    <x v="0"/>
    <x v="0"/>
    <x v="11"/>
    <x v="102"/>
    <x v="0"/>
    <x v="0"/>
    <s v="Tesseramento"/>
    <x v="1"/>
    <x v="3"/>
    <x v="0"/>
    <m/>
  </r>
  <r>
    <n v="230708"/>
    <x v="1"/>
    <x v="0"/>
    <x v="0"/>
    <x v="2"/>
    <x v="7"/>
    <x v="316"/>
    <x v="0"/>
    <x v="0"/>
    <s v="Tesseramento"/>
    <x v="1"/>
    <x v="5"/>
    <x v="0"/>
    <m/>
  </r>
  <r>
    <n v="24227"/>
    <x v="0"/>
    <x v="0"/>
    <x v="0"/>
    <x v="0"/>
    <x v="4"/>
    <x v="338"/>
    <x v="0"/>
    <x v="0"/>
    <s v="Tesseramento"/>
    <x v="1"/>
    <x v="4"/>
    <x v="0"/>
    <m/>
  </r>
  <r>
    <n v="27089"/>
    <x v="0"/>
    <x v="0"/>
    <x v="0"/>
    <x v="0"/>
    <x v="4"/>
    <x v="338"/>
    <x v="0"/>
    <x v="0"/>
    <s v="Tesseramento"/>
    <x v="1"/>
    <x v="4"/>
    <x v="0"/>
    <m/>
  </r>
  <r>
    <n v="43905"/>
    <x v="0"/>
    <x v="0"/>
    <x v="0"/>
    <x v="1"/>
    <x v="4"/>
    <x v="338"/>
    <x v="0"/>
    <x v="1"/>
    <s v="Tesseramento"/>
    <x v="1"/>
    <x v="3"/>
    <x v="0"/>
    <m/>
  </r>
  <r>
    <n v="217495"/>
    <x v="1"/>
    <x v="0"/>
    <x v="0"/>
    <x v="2"/>
    <x v="4"/>
    <x v="338"/>
    <x v="0"/>
    <x v="1"/>
    <s v="Tesseramento"/>
    <x v="1"/>
    <x v="5"/>
    <x v="0"/>
    <m/>
  </r>
  <r>
    <n v="27097"/>
    <x v="0"/>
    <x v="0"/>
    <x v="0"/>
    <x v="2"/>
    <x v="4"/>
    <x v="338"/>
    <x v="0"/>
    <x v="1"/>
    <s v="Tesseramento"/>
    <x v="1"/>
    <x v="4"/>
    <x v="0"/>
    <m/>
  </r>
  <r>
    <n v="27095"/>
    <x v="0"/>
    <x v="0"/>
    <x v="0"/>
    <x v="2"/>
    <x v="4"/>
    <x v="338"/>
    <x v="0"/>
    <x v="0"/>
    <s v="Tesseramento"/>
    <x v="1"/>
    <x v="0"/>
    <x v="0"/>
    <m/>
  </r>
  <r>
    <n v="27103"/>
    <x v="0"/>
    <x v="0"/>
    <x v="0"/>
    <x v="0"/>
    <x v="4"/>
    <x v="338"/>
    <x v="0"/>
    <x v="1"/>
    <s v="Tesseramento"/>
    <x v="1"/>
    <x v="4"/>
    <x v="0"/>
    <m/>
  </r>
  <r>
    <n v="27100"/>
    <x v="0"/>
    <x v="0"/>
    <x v="0"/>
    <x v="0"/>
    <x v="4"/>
    <x v="338"/>
    <x v="0"/>
    <x v="0"/>
    <s v="Tesseramento"/>
    <x v="1"/>
    <x v="4"/>
    <x v="0"/>
    <m/>
  </r>
  <r>
    <n v="27101"/>
    <x v="0"/>
    <x v="0"/>
    <x v="0"/>
    <x v="0"/>
    <x v="4"/>
    <x v="338"/>
    <x v="0"/>
    <x v="0"/>
    <s v="Tesseramento"/>
    <x v="1"/>
    <x v="0"/>
    <x v="0"/>
    <m/>
  </r>
  <r>
    <n v="68056"/>
    <x v="0"/>
    <x v="0"/>
    <x v="0"/>
    <x v="0"/>
    <x v="4"/>
    <x v="338"/>
    <x v="0"/>
    <x v="1"/>
    <s v="Tesseramento"/>
    <x v="1"/>
    <x v="4"/>
    <x v="0"/>
    <m/>
  </r>
  <r>
    <n v="136924"/>
    <x v="0"/>
    <x v="0"/>
    <x v="0"/>
    <x v="0"/>
    <x v="4"/>
    <x v="338"/>
    <x v="0"/>
    <x v="1"/>
    <s v="Tesseramento"/>
    <x v="1"/>
    <x v="0"/>
    <x v="0"/>
    <m/>
  </r>
  <r>
    <n v="122049"/>
    <x v="0"/>
    <x v="0"/>
    <x v="0"/>
    <x v="0"/>
    <x v="4"/>
    <x v="338"/>
    <x v="0"/>
    <x v="0"/>
    <s v="Tesseramento"/>
    <x v="1"/>
    <x v="0"/>
    <x v="0"/>
    <m/>
  </r>
  <r>
    <n v="224455"/>
    <x v="1"/>
    <x v="0"/>
    <x v="0"/>
    <x v="0"/>
    <x v="4"/>
    <x v="338"/>
    <x v="0"/>
    <x v="1"/>
    <s v="Tesseramento"/>
    <x v="1"/>
    <x v="2"/>
    <x v="0"/>
    <m/>
  </r>
  <r>
    <n v="155648"/>
    <x v="1"/>
    <x v="0"/>
    <x v="0"/>
    <x v="0"/>
    <x v="4"/>
    <x v="338"/>
    <x v="0"/>
    <x v="1"/>
    <s v="Tesseramento"/>
    <x v="1"/>
    <x v="2"/>
    <x v="0"/>
    <m/>
  </r>
  <r>
    <n v="142282"/>
    <x v="0"/>
    <x v="0"/>
    <x v="0"/>
    <x v="0"/>
    <x v="4"/>
    <x v="338"/>
    <x v="0"/>
    <x v="0"/>
    <s v="Tesseramento"/>
    <x v="1"/>
    <x v="1"/>
    <x v="0"/>
    <m/>
  </r>
  <r>
    <n v="136325"/>
    <x v="0"/>
    <x v="0"/>
    <x v="0"/>
    <x v="0"/>
    <x v="4"/>
    <x v="338"/>
    <x v="0"/>
    <x v="0"/>
    <s v="Tesseramento"/>
    <x v="1"/>
    <x v="0"/>
    <x v="0"/>
    <m/>
  </r>
  <r>
    <n v="11475"/>
    <x v="0"/>
    <x v="0"/>
    <x v="0"/>
    <x v="0"/>
    <x v="8"/>
    <x v="222"/>
    <x v="0"/>
    <x v="0"/>
    <s v="Tesseramento"/>
    <x v="1"/>
    <x v="4"/>
    <x v="0"/>
    <m/>
  </r>
  <r>
    <n v="99938"/>
    <x v="0"/>
    <x v="0"/>
    <x v="0"/>
    <x v="0"/>
    <x v="8"/>
    <x v="222"/>
    <x v="0"/>
    <x v="1"/>
    <s v="Tesseramento"/>
    <x v="1"/>
    <x v="4"/>
    <x v="0"/>
    <m/>
  </r>
  <r>
    <n v="96162"/>
    <x v="0"/>
    <x v="0"/>
    <x v="0"/>
    <x v="0"/>
    <x v="8"/>
    <x v="222"/>
    <x v="0"/>
    <x v="0"/>
    <s v="Tesseramento"/>
    <x v="1"/>
    <x v="4"/>
    <x v="0"/>
    <m/>
  </r>
  <r>
    <n v="57174"/>
    <x v="0"/>
    <x v="0"/>
    <x v="0"/>
    <x v="0"/>
    <x v="8"/>
    <x v="222"/>
    <x v="0"/>
    <x v="0"/>
    <s v="Tesseramento"/>
    <x v="1"/>
    <x v="4"/>
    <x v="0"/>
    <m/>
  </r>
  <r>
    <n v="31868"/>
    <x v="0"/>
    <x v="0"/>
    <x v="0"/>
    <x v="0"/>
    <x v="8"/>
    <x v="222"/>
    <x v="0"/>
    <x v="0"/>
    <s v="Tesseramento"/>
    <x v="1"/>
    <x v="0"/>
    <x v="0"/>
    <m/>
  </r>
  <r>
    <n v="88591"/>
    <x v="0"/>
    <x v="0"/>
    <x v="0"/>
    <x v="0"/>
    <x v="8"/>
    <x v="222"/>
    <x v="0"/>
    <x v="1"/>
    <s v="Tesseramento"/>
    <x v="1"/>
    <x v="4"/>
    <x v="0"/>
    <m/>
  </r>
  <r>
    <n v="173784"/>
    <x v="0"/>
    <x v="0"/>
    <x v="0"/>
    <x v="0"/>
    <x v="8"/>
    <x v="222"/>
    <x v="0"/>
    <x v="0"/>
    <s v="Tesseramento"/>
    <x v="1"/>
    <x v="3"/>
    <x v="0"/>
    <m/>
  </r>
  <r>
    <n v="96166"/>
    <x v="0"/>
    <x v="0"/>
    <x v="0"/>
    <x v="0"/>
    <x v="8"/>
    <x v="222"/>
    <x v="0"/>
    <x v="0"/>
    <s v="Tesseramento"/>
    <x v="1"/>
    <x v="3"/>
    <x v="0"/>
    <m/>
  </r>
  <r>
    <n v="88069"/>
    <x v="0"/>
    <x v="0"/>
    <x v="0"/>
    <x v="0"/>
    <x v="8"/>
    <x v="222"/>
    <x v="0"/>
    <x v="0"/>
    <s v="Tesseramento"/>
    <x v="1"/>
    <x v="4"/>
    <x v="0"/>
    <m/>
  </r>
  <r>
    <n v="179461"/>
    <x v="0"/>
    <x v="0"/>
    <x v="0"/>
    <x v="0"/>
    <x v="9"/>
    <x v="19"/>
    <x v="0"/>
    <x v="0"/>
    <s v="Tesseramento"/>
    <x v="1"/>
    <x v="3"/>
    <x v="0"/>
    <m/>
  </r>
  <r>
    <n v="100227"/>
    <x v="0"/>
    <x v="0"/>
    <x v="0"/>
    <x v="0"/>
    <x v="8"/>
    <x v="222"/>
    <x v="0"/>
    <x v="0"/>
    <s v="Tesseramento"/>
    <x v="1"/>
    <x v="3"/>
    <x v="0"/>
    <m/>
  </r>
  <r>
    <n v="174338"/>
    <x v="0"/>
    <x v="0"/>
    <x v="0"/>
    <x v="0"/>
    <x v="8"/>
    <x v="222"/>
    <x v="0"/>
    <x v="1"/>
    <s v="Tesseramento"/>
    <x v="1"/>
    <x v="3"/>
    <x v="0"/>
    <m/>
  </r>
  <r>
    <n v="99960"/>
    <x v="0"/>
    <x v="0"/>
    <x v="0"/>
    <x v="0"/>
    <x v="8"/>
    <x v="222"/>
    <x v="0"/>
    <x v="0"/>
    <s v="Tesseramento"/>
    <x v="1"/>
    <x v="4"/>
    <x v="0"/>
    <m/>
  </r>
  <r>
    <n v="126861"/>
    <x v="0"/>
    <x v="0"/>
    <x v="0"/>
    <x v="0"/>
    <x v="8"/>
    <x v="222"/>
    <x v="0"/>
    <x v="0"/>
    <s v="Tesseramento"/>
    <x v="1"/>
    <x v="0"/>
    <x v="0"/>
    <m/>
  </r>
  <r>
    <n v="182812"/>
    <x v="1"/>
    <x v="0"/>
    <x v="0"/>
    <x v="2"/>
    <x v="8"/>
    <x v="222"/>
    <x v="0"/>
    <x v="0"/>
    <s v="Tesseramento"/>
    <x v="1"/>
    <x v="6"/>
    <x v="0"/>
    <m/>
  </r>
  <r>
    <n v="93107"/>
    <x v="0"/>
    <x v="0"/>
    <x v="0"/>
    <x v="0"/>
    <x v="9"/>
    <x v="19"/>
    <x v="0"/>
    <x v="0"/>
    <s v="Tesseramento"/>
    <x v="1"/>
    <x v="4"/>
    <x v="0"/>
    <m/>
  </r>
  <r>
    <n v="54402"/>
    <x v="0"/>
    <x v="0"/>
    <x v="0"/>
    <x v="0"/>
    <x v="9"/>
    <x v="19"/>
    <x v="0"/>
    <x v="0"/>
    <s v="Tesseramento"/>
    <x v="1"/>
    <x v="4"/>
    <x v="0"/>
    <m/>
  </r>
  <r>
    <n v="544"/>
    <x v="0"/>
    <x v="0"/>
    <x v="0"/>
    <x v="0"/>
    <x v="10"/>
    <x v="295"/>
    <x v="0"/>
    <x v="0"/>
    <s v="Tesseramento"/>
    <x v="0"/>
    <x v="0"/>
    <x v="0"/>
    <m/>
  </r>
  <r>
    <n v="1168"/>
    <x v="0"/>
    <x v="0"/>
    <x v="2"/>
    <x v="4"/>
    <x v="7"/>
    <x v="316"/>
    <x v="0"/>
    <x v="1"/>
    <s v="Tesseramento"/>
    <x v="1"/>
    <x v="3"/>
    <x v="0"/>
    <m/>
  </r>
  <r>
    <n v="100220"/>
    <x v="0"/>
    <x v="0"/>
    <x v="0"/>
    <x v="0"/>
    <x v="8"/>
    <x v="222"/>
    <x v="0"/>
    <x v="0"/>
    <s v="Tesseramento"/>
    <x v="1"/>
    <x v="4"/>
    <x v="0"/>
    <m/>
  </r>
  <r>
    <n v="88585"/>
    <x v="0"/>
    <x v="0"/>
    <x v="0"/>
    <x v="0"/>
    <x v="8"/>
    <x v="222"/>
    <x v="0"/>
    <x v="0"/>
    <s v="Tesseramento"/>
    <x v="1"/>
    <x v="4"/>
    <x v="0"/>
    <m/>
  </r>
  <r>
    <n v="212043"/>
    <x v="1"/>
    <x v="0"/>
    <x v="0"/>
    <x v="2"/>
    <x v="4"/>
    <x v="47"/>
    <x v="0"/>
    <x v="0"/>
    <s v="Tesseramento"/>
    <x v="0"/>
    <x v="5"/>
    <x v="0"/>
    <m/>
  </r>
  <r>
    <n v="232873"/>
    <x v="1"/>
    <x v="0"/>
    <x v="0"/>
    <x v="2"/>
    <x v="8"/>
    <x v="222"/>
    <x v="0"/>
    <x v="1"/>
    <s v="Tesseramento"/>
    <x v="1"/>
    <x v="5"/>
    <x v="0"/>
    <m/>
  </r>
  <r>
    <n v="212586"/>
    <x v="0"/>
    <x v="0"/>
    <x v="0"/>
    <x v="1"/>
    <x v="4"/>
    <x v="47"/>
    <x v="0"/>
    <x v="0"/>
    <s v="Tesseramento"/>
    <x v="0"/>
    <x v="4"/>
    <x v="0"/>
    <m/>
  </r>
  <r>
    <n v="31873"/>
    <x v="0"/>
    <x v="0"/>
    <x v="0"/>
    <x v="1"/>
    <x v="8"/>
    <x v="222"/>
    <x v="0"/>
    <x v="1"/>
    <s v="Tesseramento"/>
    <x v="1"/>
    <x v="3"/>
    <x v="0"/>
    <m/>
  </r>
  <r>
    <n v="161820"/>
    <x v="0"/>
    <x v="1"/>
    <x v="0"/>
    <x v="0"/>
    <x v="4"/>
    <x v="47"/>
    <x v="0"/>
    <x v="0"/>
    <s v="Tesseramento"/>
    <x v="0"/>
    <x v="0"/>
    <x v="0"/>
    <m/>
  </r>
  <r>
    <n v="137105"/>
    <x v="0"/>
    <x v="0"/>
    <x v="0"/>
    <x v="0"/>
    <x v="8"/>
    <x v="222"/>
    <x v="0"/>
    <x v="0"/>
    <s v="Tesseramento"/>
    <x v="1"/>
    <x v="0"/>
    <x v="0"/>
    <m/>
  </r>
  <r>
    <n v="235902"/>
    <x v="1"/>
    <x v="1"/>
    <x v="1"/>
    <x v="2"/>
    <x v="4"/>
    <x v="146"/>
    <x v="0"/>
    <x v="1"/>
    <s v="Tesseramento"/>
    <x v="1"/>
    <x v="5"/>
    <x v="0"/>
    <m/>
  </r>
  <r>
    <n v="27296"/>
    <x v="0"/>
    <x v="0"/>
    <x v="0"/>
    <x v="0"/>
    <x v="7"/>
    <x v="37"/>
    <x v="0"/>
    <x v="1"/>
    <s v="Tesseramento"/>
    <x v="1"/>
    <x v="0"/>
    <x v="0"/>
    <m/>
  </r>
  <r>
    <n v="198328"/>
    <x v="0"/>
    <x v="0"/>
    <x v="0"/>
    <x v="0"/>
    <x v="7"/>
    <x v="37"/>
    <x v="0"/>
    <x v="0"/>
    <s v="Tesseramento"/>
    <x v="1"/>
    <x v="0"/>
    <x v="0"/>
    <m/>
  </r>
  <r>
    <n v="157356"/>
    <x v="0"/>
    <x v="0"/>
    <x v="0"/>
    <x v="0"/>
    <x v="7"/>
    <x v="109"/>
    <x v="0"/>
    <x v="0"/>
    <s v="Tesseramento"/>
    <x v="1"/>
    <x v="1"/>
    <x v="0"/>
    <m/>
  </r>
  <r>
    <n v="108820"/>
    <x v="0"/>
    <x v="0"/>
    <x v="0"/>
    <x v="0"/>
    <x v="7"/>
    <x v="37"/>
    <x v="0"/>
    <x v="0"/>
    <s v="Tesseramento"/>
    <x v="1"/>
    <x v="0"/>
    <x v="0"/>
    <m/>
  </r>
  <r>
    <n v="207023"/>
    <x v="0"/>
    <x v="0"/>
    <x v="0"/>
    <x v="0"/>
    <x v="7"/>
    <x v="37"/>
    <x v="0"/>
    <x v="0"/>
    <s v="Tesseramento"/>
    <x v="1"/>
    <x v="0"/>
    <x v="0"/>
    <m/>
  </r>
  <r>
    <n v="30995"/>
    <x v="0"/>
    <x v="0"/>
    <x v="0"/>
    <x v="0"/>
    <x v="7"/>
    <x v="37"/>
    <x v="0"/>
    <x v="0"/>
    <s v="Tesseramento"/>
    <x v="1"/>
    <x v="3"/>
    <x v="0"/>
    <m/>
  </r>
  <r>
    <n v="207025"/>
    <x v="0"/>
    <x v="0"/>
    <x v="0"/>
    <x v="0"/>
    <x v="7"/>
    <x v="37"/>
    <x v="0"/>
    <x v="1"/>
    <s v="Tesseramento"/>
    <x v="1"/>
    <x v="0"/>
    <x v="0"/>
    <m/>
  </r>
  <r>
    <n v="31478"/>
    <x v="0"/>
    <x v="0"/>
    <x v="2"/>
    <x v="0"/>
    <x v="7"/>
    <x v="109"/>
    <x v="0"/>
    <x v="0"/>
    <s v="Tesseramento"/>
    <x v="1"/>
    <x v="4"/>
    <x v="0"/>
    <m/>
  </r>
  <r>
    <n v="104144"/>
    <x v="0"/>
    <x v="0"/>
    <x v="0"/>
    <x v="0"/>
    <x v="10"/>
    <x v="63"/>
    <x v="0"/>
    <x v="0"/>
    <s v="Tesseramento"/>
    <x v="0"/>
    <x v="0"/>
    <x v="0"/>
    <m/>
  </r>
  <r>
    <n v="196902"/>
    <x v="0"/>
    <x v="0"/>
    <x v="0"/>
    <x v="1"/>
    <x v="10"/>
    <x v="63"/>
    <x v="0"/>
    <x v="0"/>
    <s v="Tesseramento"/>
    <x v="0"/>
    <x v="1"/>
    <x v="0"/>
    <m/>
  </r>
  <r>
    <n v="24356"/>
    <x v="0"/>
    <x v="0"/>
    <x v="0"/>
    <x v="0"/>
    <x v="10"/>
    <x v="63"/>
    <x v="0"/>
    <x v="1"/>
    <s v="Tesseramento"/>
    <x v="0"/>
    <x v="4"/>
    <x v="0"/>
    <m/>
  </r>
  <r>
    <n v="44857"/>
    <x v="0"/>
    <x v="0"/>
    <x v="0"/>
    <x v="0"/>
    <x v="7"/>
    <x v="37"/>
    <x v="0"/>
    <x v="0"/>
    <s v="Tesseramento"/>
    <x v="1"/>
    <x v="0"/>
    <x v="0"/>
    <m/>
  </r>
  <r>
    <n v="24357"/>
    <x v="0"/>
    <x v="0"/>
    <x v="0"/>
    <x v="0"/>
    <x v="10"/>
    <x v="63"/>
    <x v="0"/>
    <x v="0"/>
    <s v="Tesseramento"/>
    <x v="0"/>
    <x v="4"/>
    <x v="0"/>
    <m/>
  </r>
  <r>
    <n v="24421"/>
    <x v="0"/>
    <x v="0"/>
    <x v="2"/>
    <x v="4"/>
    <x v="10"/>
    <x v="63"/>
    <x v="0"/>
    <x v="1"/>
    <s v="Tesseramento"/>
    <x v="0"/>
    <x v="0"/>
    <x v="0"/>
    <m/>
  </r>
  <r>
    <n v="26481"/>
    <x v="0"/>
    <x v="0"/>
    <x v="0"/>
    <x v="0"/>
    <x v="4"/>
    <x v="18"/>
    <x v="0"/>
    <x v="0"/>
    <s v="Tesseramento"/>
    <x v="1"/>
    <x v="3"/>
    <x v="0"/>
    <m/>
  </r>
  <r>
    <n v="26547"/>
    <x v="0"/>
    <x v="0"/>
    <x v="0"/>
    <x v="0"/>
    <x v="4"/>
    <x v="18"/>
    <x v="0"/>
    <x v="0"/>
    <s v="Tesseramento"/>
    <x v="1"/>
    <x v="4"/>
    <x v="0"/>
    <m/>
  </r>
  <r>
    <n v="29590"/>
    <x v="0"/>
    <x v="0"/>
    <x v="0"/>
    <x v="0"/>
    <x v="4"/>
    <x v="146"/>
    <x v="0"/>
    <x v="0"/>
    <s v="Tesseramento"/>
    <x v="1"/>
    <x v="3"/>
    <x v="0"/>
    <m/>
  </r>
  <r>
    <n v="148550"/>
    <x v="1"/>
    <x v="0"/>
    <x v="0"/>
    <x v="0"/>
    <x v="4"/>
    <x v="146"/>
    <x v="0"/>
    <x v="1"/>
    <s v="Tesseramento"/>
    <x v="1"/>
    <x v="6"/>
    <x v="0"/>
    <m/>
  </r>
  <r>
    <n v="37958"/>
    <x v="0"/>
    <x v="0"/>
    <x v="0"/>
    <x v="0"/>
    <x v="4"/>
    <x v="18"/>
    <x v="0"/>
    <x v="0"/>
    <s v="Tesseramento"/>
    <x v="1"/>
    <x v="4"/>
    <x v="0"/>
    <m/>
  </r>
  <r>
    <n v="93226"/>
    <x v="0"/>
    <x v="0"/>
    <x v="0"/>
    <x v="0"/>
    <x v="4"/>
    <x v="146"/>
    <x v="0"/>
    <x v="1"/>
    <s v="Tesseramento"/>
    <x v="1"/>
    <x v="3"/>
    <x v="0"/>
    <m/>
  </r>
  <r>
    <n v="37957"/>
    <x v="0"/>
    <x v="0"/>
    <x v="0"/>
    <x v="0"/>
    <x v="4"/>
    <x v="18"/>
    <x v="0"/>
    <x v="1"/>
    <s v="Tesseramento"/>
    <x v="1"/>
    <x v="4"/>
    <x v="0"/>
    <m/>
  </r>
  <r>
    <n v="67684"/>
    <x v="0"/>
    <x v="0"/>
    <x v="0"/>
    <x v="0"/>
    <x v="4"/>
    <x v="18"/>
    <x v="0"/>
    <x v="0"/>
    <s v="Tesseramento"/>
    <x v="1"/>
    <x v="0"/>
    <x v="0"/>
    <m/>
  </r>
  <r>
    <n v="7554"/>
    <x v="0"/>
    <x v="0"/>
    <x v="0"/>
    <x v="0"/>
    <x v="9"/>
    <x v="19"/>
    <x v="0"/>
    <x v="0"/>
    <s v="Tesseramento"/>
    <x v="1"/>
    <x v="4"/>
    <x v="0"/>
    <m/>
  </r>
  <r>
    <n v="10502"/>
    <x v="0"/>
    <x v="0"/>
    <x v="0"/>
    <x v="0"/>
    <x v="4"/>
    <x v="18"/>
    <x v="0"/>
    <x v="1"/>
    <s v="Tesseramento"/>
    <x v="1"/>
    <x v="4"/>
    <x v="0"/>
    <m/>
  </r>
  <r>
    <n v="92262"/>
    <x v="0"/>
    <x v="0"/>
    <x v="0"/>
    <x v="0"/>
    <x v="8"/>
    <x v="222"/>
    <x v="0"/>
    <x v="1"/>
    <s v="Tesseramento"/>
    <x v="1"/>
    <x v="0"/>
    <x v="0"/>
    <m/>
  </r>
  <r>
    <n v="200089"/>
    <x v="0"/>
    <x v="0"/>
    <x v="0"/>
    <x v="0"/>
    <x v="8"/>
    <x v="222"/>
    <x v="0"/>
    <x v="0"/>
    <s v="Tesseramento"/>
    <x v="1"/>
    <x v="1"/>
    <x v="0"/>
    <m/>
  </r>
  <r>
    <n v="211125"/>
    <x v="0"/>
    <x v="0"/>
    <x v="0"/>
    <x v="1"/>
    <x v="4"/>
    <x v="47"/>
    <x v="0"/>
    <x v="0"/>
    <s v="Tesseramento"/>
    <x v="0"/>
    <x v="3"/>
    <x v="0"/>
    <m/>
  </r>
  <r>
    <n v="76744"/>
    <x v="0"/>
    <x v="0"/>
    <x v="0"/>
    <x v="0"/>
    <x v="8"/>
    <x v="222"/>
    <x v="0"/>
    <x v="0"/>
    <s v="Tesseramento"/>
    <x v="1"/>
    <x v="4"/>
    <x v="0"/>
    <m/>
  </r>
  <r>
    <n v="88054"/>
    <x v="0"/>
    <x v="0"/>
    <x v="0"/>
    <x v="0"/>
    <x v="8"/>
    <x v="222"/>
    <x v="0"/>
    <x v="0"/>
    <s v="Tesseramento"/>
    <x v="1"/>
    <x v="3"/>
    <x v="0"/>
    <m/>
  </r>
  <r>
    <n v="168100"/>
    <x v="0"/>
    <x v="0"/>
    <x v="0"/>
    <x v="1"/>
    <x v="8"/>
    <x v="222"/>
    <x v="0"/>
    <x v="1"/>
    <s v="Tesseramento"/>
    <x v="1"/>
    <x v="3"/>
    <x v="0"/>
    <m/>
  </r>
  <r>
    <n v="138925"/>
    <x v="0"/>
    <x v="0"/>
    <x v="0"/>
    <x v="0"/>
    <x v="8"/>
    <x v="222"/>
    <x v="0"/>
    <x v="0"/>
    <s v="Tesseramento"/>
    <x v="1"/>
    <x v="0"/>
    <x v="0"/>
    <m/>
  </r>
  <r>
    <n v="194289"/>
    <x v="0"/>
    <x v="0"/>
    <x v="0"/>
    <x v="0"/>
    <x v="8"/>
    <x v="222"/>
    <x v="0"/>
    <x v="0"/>
    <s v="Tesseramento"/>
    <x v="1"/>
    <x v="3"/>
    <x v="0"/>
    <m/>
  </r>
  <r>
    <n v="9961"/>
    <x v="0"/>
    <x v="1"/>
    <x v="0"/>
    <x v="0"/>
    <x v="8"/>
    <x v="222"/>
    <x v="0"/>
    <x v="0"/>
    <s v="Tesseramento"/>
    <x v="1"/>
    <x v="0"/>
    <x v="0"/>
    <m/>
  </r>
  <r>
    <n v="99420"/>
    <x v="0"/>
    <x v="0"/>
    <x v="0"/>
    <x v="0"/>
    <x v="8"/>
    <x v="222"/>
    <x v="0"/>
    <x v="0"/>
    <s v="Tesseramento"/>
    <x v="1"/>
    <x v="0"/>
    <x v="0"/>
    <m/>
  </r>
  <r>
    <n v="216378"/>
    <x v="0"/>
    <x v="0"/>
    <x v="0"/>
    <x v="1"/>
    <x v="8"/>
    <x v="222"/>
    <x v="0"/>
    <x v="1"/>
    <s v="Tesseramento"/>
    <x v="1"/>
    <x v="0"/>
    <x v="0"/>
    <m/>
  </r>
  <r>
    <n v="216377"/>
    <x v="0"/>
    <x v="0"/>
    <x v="0"/>
    <x v="0"/>
    <x v="8"/>
    <x v="222"/>
    <x v="0"/>
    <x v="0"/>
    <s v="Tesseramento"/>
    <x v="1"/>
    <x v="0"/>
    <x v="0"/>
    <m/>
  </r>
  <r>
    <n v="7882"/>
    <x v="0"/>
    <x v="0"/>
    <x v="0"/>
    <x v="0"/>
    <x v="8"/>
    <x v="222"/>
    <x v="0"/>
    <x v="1"/>
    <s v="Tesseramento"/>
    <x v="1"/>
    <x v="0"/>
    <x v="0"/>
    <m/>
  </r>
  <r>
    <n v="159370"/>
    <x v="1"/>
    <x v="0"/>
    <x v="0"/>
    <x v="0"/>
    <x v="4"/>
    <x v="18"/>
    <x v="0"/>
    <x v="1"/>
    <s v="Tesseramento"/>
    <x v="1"/>
    <x v="7"/>
    <x v="0"/>
    <m/>
  </r>
  <r>
    <n v="86658"/>
    <x v="0"/>
    <x v="0"/>
    <x v="0"/>
    <x v="0"/>
    <x v="2"/>
    <x v="230"/>
    <x v="0"/>
    <x v="1"/>
    <s v="Tesseramento"/>
    <x v="1"/>
    <x v="3"/>
    <x v="0"/>
    <m/>
  </r>
  <r>
    <n v="165499"/>
    <x v="0"/>
    <x v="0"/>
    <x v="0"/>
    <x v="0"/>
    <x v="8"/>
    <x v="222"/>
    <x v="0"/>
    <x v="0"/>
    <s v="Tesseramento"/>
    <x v="1"/>
    <x v="4"/>
    <x v="0"/>
    <m/>
  </r>
  <r>
    <n v="135484"/>
    <x v="0"/>
    <x v="0"/>
    <x v="0"/>
    <x v="0"/>
    <x v="8"/>
    <x v="222"/>
    <x v="0"/>
    <x v="0"/>
    <s v="Tesseramento"/>
    <x v="1"/>
    <x v="0"/>
    <x v="0"/>
    <m/>
  </r>
  <r>
    <n v="172287"/>
    <x v="1"/>
    <x v="0"/>
    <x v="0"/>
    <x v="1"/>
    <x v="2"/>
    <x v="230"/>
    <x v="0"/>
    <x v="1"/>
    <s v="Tesseramento"/>
    <x v="1"/>
    <x v="6"/>
    <x v="0"/>
    <m/>
  </r>
  <r>
    <n v="100399"/>
    <x v="0"/>
    <x v="0"/>
    <x v="0"/>
    <x v="0"/>
    <x v="2"/>
    <x v="230"/>
    <x v="0"/>
    <x v="0"/>
    <s v="Tesseramento"/>
    <x v="1"/>
    <x v="3"/>
    <x v="0"/>
    <m/>
  </r>
  <r>
    <n v="19122"/>
    <x v="0"/>
    <x v="0"/>
    <x v="0"/>
    <x v="0"/>
    <x v="2"/>
    <x v="230"/>
    <x v="0"/>
    <x v="0"/>
    <s v="Tesseramento"/>
    <x v="1"/>
    <x v="4"/>
    <x v="0"/>
    <m/>
  </r>
  <r>
    <n v="147488"/>
    <x v="0"/>
    <x v="0"/>
    <x v="0"/>
    <x v="0"/>
    <x v="2"/>
    <x v="230"/>
    <x v="0"/>
    <x v="0"/>
    <s v="Tesseramento"/>
    <x v="1"/>
    <x v="0"/>
    <x v="0"/>
    <m/>
  </r>
  <r>
    <n v="148725"/>
    <x v="1"/>
    <x v="0"/>
    <x v="0"/>
    <x v="0"/>
    <x v="2"/>
    <x v="230"/>
    <x v="0"/>
    <x v="0"/>
    <s v="Tesseramento"/>
    <x v="1"/>
    <x v="6"/>
    <x v="0"/>
    <m/>
  </r>
  <r>
    <n v="91652"/>
    <x v="0"/>
    <x v="0"/>
    <x v="0"/>
    <x v="0"/>
    <x v="2"/>
    <x v="230"/>
    <x v="0"/>
    <x v="0"/>
    <s v="Tesseramento"/>
    <x v="1"/>
    <x v="3"/>
    <x v="0"/>
    <m/>
  </r>
  <r>
    <n v="159859"/>
    <x v="0"/>
    <x v="0"/>
    <x v="0"/>
    <x v="0"/>
    <x v="2"/>
    <x v="230"/>
    <x v="0"/>
    <x v="0"/>
    <s v="Tesseramento"/>
    <x v="1"/>
    <x v="3"/>
    <x v="0"/>
    <m/>
  </r>
  <r>
    <n v="171345"/>
    <x v="0"/>
    <x v="1"/>
    <x v="0"/>
    <x v="3"/>
    <x v="2"/>
    <x v="230"/>
    <x v="0"/>
    <x v="0"/>
    <s v="Tesseramento"/>
    <x v="1"/>
    <x v="1"/>
    <x v="0"/>
    <m/>
  </r>
  <r>
    <n v="19209"/>
    <x v="0"/>
    <x v="0"/>
    <x v="0"/>
    <x v="0"/>
    <x v="2"/>
    <x v="230"/>
    <x v="0"/>
    <x v="1"/>
    <s v="Tesseramento"/>
    <x v="1"/>
    <x v="4"/>
    <x v="0"/>
    <m/>
  </r>
  <r>
    <n v="161836"/>
    <x v="0"/>
    <x v="0"/>
    <x v="0"/>
    <x v="0"/>
    <x v="2"/>
    <x v="230"/>
    <x v="0"/>
    <x v="1"/>
    <s v="Tesseramento"/>
    <x v="1"/>
    <x v="3"/>
    <x v="0"/>
    <m/>
  </r>
  <r>
    <n v="61636"/>
    <x v="0"/>
    <x v="0"/>
    <x v="0"/>
    <x v="0"/>
    <x v="2"/>
    <x v="230"/>
    <x v="0"/>
    <x v="0"/>
    <s v="Tesseramento"/>
    <x v="1"/>
    <x v="3"/>
    <x v="0"/>
    <m/>
  </r>
  <r>
    <n v="230477"/>
    <x v="0"/>
    <x v="0"/>
    <x v="0"/>
    <x v="1"/>
    <x v="2"/>
    <x v="230"/>
    <x v="0"/>
    <x v="0"/>
    <s v="Tesseramento"/>
    <x v="1"/>
    <x v="0"/>
    <x v="0"/>
    <m/>
  </r>
  <r>
    <n v="204475"/>
    <x v="0"/>
    <x v="1"/>
    <x v="0"/>
    <x v="0"/>
    <x v="8"/>
    <x v="222"/>
    <x v="0"/>
    <x v="0"/>
    <s v="Tesseramento"/>
    <x v="1"/>
    <x v="0"/>
    <x v="0"/>
    <m/>
  </r>
  <r>
    <n v="235981"/>
    <x v="1"/>
    <x v="0"/>
    <x v="1"/>
    <x v="2"/>
    <x v="7"/>
    <x v="347"/>
    <x v="0"/>
    <x v="0"/>
    <s v="Tesseramento"/>
    <x v="0"/>
    <x v="5"/>
    <x v="0"/>
    <m/>
  </r>
  <r>
    <n v="112383"/>
    <x v="0"/>
    <x v="0"/>
    <x v="0"/>
    <x v="0"/>
    <x v="8"/>
    <x v="246"/>
    <x v="0"/>
    <x v="0"/>
    <s v="Tesseramento"/>
    <x v="1"/>
    <x v="3"/>
    <x v="0"/>
    <m/>
  </r>
  <r>
    <n v="100609"/>
    <x v="0"/>
    <x v="0"/>
    <x v="0"/>
    <x v="0"/>
    <x v="10"/>
    <x v="63"/>
    <x v="0"/>
    <x v="0"/>
    <s v="Tesseramento"/>
    <x v="0"/>
    <x v="0"/>
    <x v="0"/>
    <m/>
  </r>
  <r>
    <n v="311"/>
    <x v="0"/>
    <x v="0"/>
    <x v="0"/>
    <x v="0"/>
    <x v="6"/>
    <x v="217"/>
    <x v="0"/>
    <x v="0"/>
    <s v="Tesseramento"/>
    <x v="0"/>
    <x v="3"/>
    <x v="0"/>
    <m/>
  </r>
  <r>
    <n v="124312"/>
    <x v="0"/>
    <x v="0"/>
    <x v="0"/>
    <x v="0"/>
    <x v="6"/>
    <x v="217"/>
    <x v="0"/>
    <x v="0"/>
    <s v="Tesseramento"/>
    <x v="0"/>
    <x v="3"/>
    <x v="0"/>
    <m/>
  </r>
  <r>
    <n v="80208"/>
    <x v="0"/>
    <x v="0"/>
    <x v="0"/>
    <x v="0"/>
    <x v="6"/>
    <x v="217"/>
    <x v="0"/>
    <x v="1"/>
    <s v="Tesseramento"/>
    <x v="0"/>
    <x v="4"/>
    <x v="0"/>
    <m/>
  </r>
  <r>
    <n v="140018"/>
    <x v="0"/>
    <x v="0"/>
    <x v="0"/>
    <x v="0"/>
    <x v="6"/>
    <x v="217"/>
    <x v="0"/>
    <x v="1"/>
    <s v="Tesseramento"/>
    <x v="0"/>
    <x v="0"/>
    <x v="0"/>
    <m/>
  </r>
  <r>
    <n v="73456"/>
    <x v="0"/>
    <x v="0"/>
    <x v="0"/>
    <x v="0"/>
    <x v="6"/>
    <x v="217"/>
    <x v="0"/>
    <x v="0"/>
    <s v="Tesseramento"/>
    <x v="0"/>
    <x v="3"/>
    <x v="0"/>
    <m/>
  </r>
  <r>
    <n v="73455"/>
    <x v="0"/>
    <x v="0"/>
    <x v="0"/>
    <x v="0"/>
    <x v="6"/>
    <x v="217"/>
    <x v="0"/>
    <x v="0"/>
    <s v="Tesseramento"/>
    <x v="0"/>
    <x v="1"/>
    <x v="0"/>
    <m/>
  </r>
  <r>
    <n v="182872"/>
    <x v="0"/>
    <x v="0"/>
    <x v="0"/>
    <x v="0"/>
    <x v="6"/>
    <x v="217"/>
    <x v="0"/>
    <x v="0"/>
    <s v="Tesseramento"/>
    <x v="0"/>
    <x v="1"/>
    <x v="0"/>
    <m/>
  </r>
  <r>
    <n v="367"/>
    <x v="0"/>
    <x v="0"/>
    <x v="0"/>
    <x v="0"/>
    <x v="6"/>
    <x v="217"/>
    <x v="0"/>
    <x v="0"/>
    <s v="Tesseramento"/>
    <x v="0"/>
    <x v="4"/>
    <x v="0"/>
    <m/>
  </r>
  <r>
    <n v="73458"/>
    <x v="0"/>
    <x v="0"/>
    <x v="0"/>
    <x v="0"/>
    <x v="6"/>
    <x v="217"/>
    <x v="0"/>
    <x v="1"/>
    <s v="Tesseramento"/>
    <x v="0"/>
    <x v="4"/>
    <x v="0"/>
    <m/>
  </r>
  <r>
    <n v="112611"/>
    <x v="0"/>
    <x v="0"/>
    <x v="0"/>
    <x v="0"/>
    <x v="6"/>
    <x v="217"/>
    <x v="0"/>
    <x v="0"/>
    <s v="Tesseramento"/>
    <x v="0"/>
    <x v="4"/>
    <x v="0"/>
    <m/>
  </r>
  <r>
    <n v="80216"/>
    <x v="0"/>
    <x v="0"/>
    <x v="0"/>
    <x v="0"/>
    <x v="6"/>
    <x v="217"/>
    <x v="0"/>
    <x v="0"/>
    <s v="Tesseramento"/>
    <x v="0"/>
    <x v="4"/>
    <x v="0"/>
    <m/>
  </r>
  <r>
    <n v="9883"/>
    <x v="0"/>
    <x v="0"/>
    <x v="0"/>
    <x v="0"/>
    <x v="11"/>
    <x v="102"/>
    <x v="0"/>
    <x v="0"/>
    <s v="Tesseramento"/>
    <x v="1"/>
    <x v="3"/>
    <x v="0"/>
    <m/>
  </r>
  <r>
    <n v="33662"/>
    <x v="0"/>
    <x v="0"/>
    <x v="0"/>
    <x v="0"/>
    <x v="7"/>
    <x v="37"/>
    <x v="0"/>
    <x v="0"/>
    <s v="Tesseramento"/>
    <x v="1"/>
    <x v="3"/>
    <x v="0"/>
    <m/>
  </r>
  <r>
    <n v="33629"/>
    <x v="0"/>
    <x v="0"/>
    <x v="0"/>
    <x v="0"/>
    <x v="7"/>
    <x v="37"/>
    <x v="0"/>
    <x v="0"/>
    <s v="Tesseramento"/>
    <x v="1"/>
    <x v="0"/>
    <x v="0"/>
    <m/>
  </r>
  <r>
    <n v="6353"/>
    <x v="0"/>
    <x v="1"/>
    <x v="0"/>
    <x v="0"/>
    <x v="7"/>
    <x v="134"/>
    <x v="0"/>
    <x v="0"/>
    <s v="Tesseramento"/>
    <x v="0"/>
    <x v="1"/>
    <x v="0"/>
    <m/>
  </r>
  <r>
    <n v="45423"/>
    <x v="0"/>
    <x v="0"/>
    <x v="0"/>
    <x v="0"/>
    <x v="7"/>
    <x v="37"/>
    <x v="0"/>
    <x v="1"/>
    <s v="Tesseramento"/>
    <x v="1"/>
    <x v="0"/>
    <x v="0"/>
    <m/>
  </r>
  <r>
    <n v="235969"/>
    <x v="0"/>
    <x v="1"/>
    <x v="1"/>
    <x v="3"/>
    <x v="2"/>
    <x v="2"/>
    <x v="0"/>
    <x v="0"/>
    <s v="Tesseramento"/>
    <x v="1"/>
    <x v="0"/>
    <x v="0"/>
    <m/>
  </r>
  <r>
    <n v="106778"/>
    <x v="0"/>
    <x v="0"/>
    <x v="0"/>
    <x v="0"/>
    <x v="7"/>
    <x v="37"/>
    <x v="0"/>
    <x v="0"/>
    <s v="Tesseramento"/>
    <x v="1"/>
    <x v="0"/>
    <x v="0"/>
    <m/>
  </r>
  <r>
    <n v="236845"/>
    <x v="0"/>
    <x v="1"/>
    <x v="1"/>
    <x v="3"/>
    <x v="0"/>
    <x v="66"/>
    <x v="0"/>
    <x v="0"/>
    <s v="Tesseramento"/>
    <x v="1"/>
    <x v="0"/>
    <x v="0"/>
    <m/>
  </r>
  <r>
    <n v="5364"/>
    <x v="0"/>
    <x v="0"/>
    <x v="0"/>
    <x v="0"/>
    <x v="1"/>
    <x v="212"/>
    <x v="0"/>
    <x v="0"/>
    <s v="Tesseramento"/>
    <x v="1"/>
    <x v="3"/>
    <x v="0"/>
    <m/>
  </r>
  <r>
    <n v="218305"/>
    <x v="0"/>
    <x v="0"/>
    <x v="0"/>
    <x v="0"/>
    <x v="1"/>
    <x v="212"/>
    <x v="0"/>
    <x v="1"/>
    <s v="Tesseramento"/>
    <x v="1"/>
    <x v="4"/>
    <x v="0"/>
    <m/>
  </r>
  <r>
    <n v="19580"/>
    <x v="0"/>
    <x v="0"/>
    <x v="0"/>
    <x v="0"/>
    <x v="11"/>
    <x v="24"/>
    <x v="0"/>
    <x v="0"/>
    <s v="Tesseramento"/>
    <x v="1"/>
    <x v="3"/>
    <x v="0"/>
    <m/>
  </r>
  <r>
    <n v="170087"/>
    <x v="0"/>
    <x v="0"/>
    <x v="0"/>
    <x v="0"/>
    <x v="7"/>
    <x v="41"/>
    <x v="0"/>
    <x v="0"/>
    <s v="Tesseramento"/>
    <x v="1"/>
    <x v="4"/>
    <x v="0"/>
    <m/>
  </r>
  <r>
    <n v="210177"/>
    <x v="0"/>
    <x v="0"/>
    <x v="0"/>
    <x v="0"/>
    <x v="7"/>
    <x v="41"/>
    <x v="0"/>
    <x v="0"/>
    <s v="Tesseramento"/>
    <x v="1"/>
    <x v="3"/>
    <x v="0"/>
    <m/>
  </r>
  <r>
    <n v="155965"/>
    <x v="0"/>
    <x v="0"/>
    <x v="0"/>
    <x v="0"/>
    <x v="7"/>
    <x v="41"/>
    <x v="0"/>
    <x v="1"/>
    <s v="Tesseramento"/>
    <x v="1"/>
    <x v="3"/>
    <x v="0"/>
    <m/>
  </r>
  <r>
    <n v="231489"/>
    <x v="0"/>
    <x v="0"/>
    <x v="0"/>
    <x v="1"/>
    <x v="8"/>
    <x v="98"/>
    <x v="0"/>
    <x v="0"/>
    <s v="Tesseramento"/>
    <x v="0"/>
    <x v="1"/>
    <x v="0"/>
    <m/>
  </r>
  <r>
    <n v="127313"/>
    <x v="0"/>
    <x v="0"/>
    <x v="0"/>
    <x v="0"/>
    <x v="7"/>
    <x v="41"/>
    <x v="0"/>
    <x v="0"/>
    <s v="Tesseramento"/>
    <x v="1"/>
    <x v="0"/>
    <x v="0"/>
    <m/>
  </r>
  <r>
    <n v="228047"/>
    <x v="0"/>
    <x v="0"/>
    <x v="0"/>
    <x v="2"/>
    <x v="7"/>
    <x v="134"/>
    <x v="0"/>
    <x v="1"/>
    <s v="Tesseramento"/>
    <x v="0"/>
    <x v="0"/>
    <x v="0"/>
    <m/>
  </r>
  <r>
    <n v="140356"/>
    <x v="1"/>
    <x v="0"/>
    <x v="0"/>
    <x v="0"/>
    <x v="4"/>
    <x v="338"/>
    <x v="0"/>
    <x v="1"/>
    <s v="Tesseramento"/>
    <x v="1"/>
    <x v="7"/>
    <x v="0"/>
    <s v="B"/>
  </r>
  <r>
    <n v="77210"/>
    <x v="0"/>
    <x v="0"/>
    <x v="0"/>
    <x v="0"/>
    <x v="4"/>
    <x v="338"/>
    <x v="0"/>
    <x v="0"/>
    <s v="Tesseramento"/>
    <x v="1"/>
    <x v="4"/>
    <x v="0"/>
    <m/>
  </r>
  <r>
    <n v="139042"/>
    <x v="0"/>
    <x v="0"/>
    <x v="0"/>
    <x v="2"/>
    <x v="4"/>
    <x v="338"/>
    <x v="0"/>
    <x v="1"/>
    <s v="Tesseramento"/>
    <x v="1"/>
    <x v="0"/>
    <x v="0"/>
    <m/>
  </r>
  <r>
    <n v="195256"/>
    <x v="1"/>
    <x v="0"/>
    <x v="0"/>
    <x v="0"/>
    <x v="4"/>
    <x v="338"/>
    <x v="0"/>
    <x v="0"/>
    <s v="Tesseramento"/>
    <x v="1"/>
    <x v="5"/>
    <x v="0"/>
    <s v="B"/>
  </r>
  <r>
    <n v="63824"/>
    <x v="0"/>
    <x v="0"/>
    <x v="0"/>
    <x v="0"/>
    <x v="4"/>
    <x v="338"/>
    <x v="0"/>
    <x v="0"/>
    <s v="Tesseramento"/>
    <x v="1"/>
    <x v="0"/>
    <x v="0"/>
    <m/>
  </r>
  <r>
    <n v="27396"/>
    <x v="0"/>
    <x v="0"/>
    <x v="0"/>
    <x v="0"/>
    <x v="4"/>
    <x v="338"/>
    <x v="0"/>
    <x v="1"/>
    <s v="Tesseramento"/>
    <x v="1"/>
    <x v="4"/>
    <x v="0"/>
    <m/>
  </r>
  <r>
    <n v="220967"/>
    <x v="0"/>
    <x v="0"/>
    <x v="0"/>
    <x v="1"/>
    <x v="4"/>
    <x v="338"/>
    <x v="0"/>
    <x v="0"/>
    <s v="Tesseramento"/>
    <x v="1"/>
    <x v="4"/>
    <x v="0"/>
    <m/>
  </r>
  <r>
    <n v="27123"/>
    <x v="0"/>
    <x v="0"/>
    <x v="0"/>
    <x v="0"/>
    <x v="4"/>
    <x v="338"/>
    <x v="0"/>
    <x v="0"/>
    <s v="Tesseramento"/>
    <x v="1"/>
    <x v="4"/>
    <x v="0"/>
    <m/>
  </r>
  <r>
    <n v="27122"/>
    <x v="0"/>
    <x v="0"/>
    <x v="0"/>
    <x v="0"/>
    <x v="4"/>
    <x v="338"/>
    <x v="0"/>
    <x v="1"/>
    <s v="Tesseramento"/>
    <x v="1"/>
    <x v="4"/>
    <x v="0"/>
    <m/>
  </r>
  <r>
    <n v="27140"/>
    <x v="0"/>
    <x v="0"/>
    <x v="0"/>
    <x v="0"/>
    <x v="4"/>
    <x v="338"/>
    <x v="0"/>
    <x v="1"/>
    <s v="Tesseramento"/>
    <x v="1"/>
    <x v="4"/>
    <x v="0"/>
    <m/>
  </r>
  <r>
    <n v="27141"/>
    <x v="0"/>
    <x v="0"/>
    <x v="0"/>
    <x v="0"/>
    <x v="4"/>
    <x v="338"/>
    <x v="0"/>
    <x v="0"/>
    <s v="Tesseramento"/>
    <x v="1"/>
    <x v="4"/>
    <x v="0"/>
    <m/>
  </r>
  <r>
    <n v="27145"/>
    <x v="0"/>
    <x v="0"/>
    <x v="0"/>
    <x v="0"/>
    <x v="4"/>
    <x v="338"/>
    <x v="0"/>
    <x v="1"/>
    <s v="Tesseramento"/>
    <x v="1"/>
    <x v="4"/>
    <x v="0"/>
    <m/>
  </r>
  <r>
    <n v="27146"/>
    <x v="0"/>
    <x v="0"/>
    <x v="0"/>
    <x v="0"/>
    <x v="4"/>
    <x v="338"/>
    <x v="0"/>
    <x v="0"/>
    <s v="Tesseramento"/>
    <x v="1"/>
    <x v="4"/>
    <x v="0"/>
    <m/>
  </r>
  <r>
    <n v="111469"/>
    <x v="0"/>
    <x v="0"/>
    <x v="0"/>
    <x v="0"/>
    <x v="4"/>
    <x v="338"/>
    <x v="0"/>
    <x v="0"/>
    <s v="Tesseramento"/>
    <x v="1"/>
    <x v="1"/>
    <x v="0"/>
    <m/>
  </r>
  <r>
    <n v="27155"/>
    <x v="0"/>
    <x v="0"/>
    <x v="0"/>
    <x v="0"/>
    <x v="4"/>
    <x v="338"/>
    <x v="0"/>
    <x v="0"/>
    <s v="Tesseramento"/>
    <x v="1"/>
    <x v="4"/>
    <x v="0"/>
    <m/>
  </r>
  <r>
    <n v="27156"/>
    <x v="0"/>
    <x v="0"/>
    <x v="0"/>
    <x v="0"/>
    <x v="4"/>
    <x v="338"/>
    <x v="0"/>
    <x v="1"/>
    <s v="Tesseramento"/>
    <x v="1"/>
    <x v="4"/>
    <x v="0"/>
    <m/>
  </r>
  <r>
    <n v="27424"/>
    <x v="0"/>
    <x v="0"/>
    <x v="0"/>
    <x v="0"/>
    <x v="4"/>
    <x v="338"/>
    <x v="0"/>
    <x v="1"/>
    <s v="Tesseramento"/>
    <x v="1"/>
    <x v="4"/>
    <x v="0"/>
    <m/>
  </r>
  <r>
    <n v="135820"/>
    <x v="0"/>
    <x v="0"/>
    <x v="0"/>
    <x v="0"/>
    <x v="4"/>
    <x v="338"/>
    <x v="0"/>
    <x v="0"/>
    <s v="Tesseramento"/>
    <x v="1"/>
    <x v="0"/>
    <x v="0"/>
    <m/>
  </r>
  <r>
    <n v="129592"/>
    <x v="0"/>
    <x v="0"/>
    <x v="0"/>
    <x v="0"/>
    <x v="9"/>
    <x v="16"/>
    <x v="0"/>
    <x v="0"/>
    <s v="Tesseramento"/>
    <x v="1"/>
    <x v="4"/>
    <x v="0"/>
    <m/>
  </r>
  <r>
    <n v="199189"/>
    <x v="0"/>
    <x v="0"/>
    <x v="0"/>
    <x v="0"/>
    <x v="9"/>
    <x v="16"/>
    <x v="0"/>
    <x v="0"/>
    <s v="Tesseramento"/>
    <x v="1"/>
    <x v="3"/>
    <x v="0"/>
    <m/>
  </r>
  <r>
    <n v="134970"/>
    <x v="0"/>
    <x v="0"/>
    <x v="0"/>
    <x v="0"/>
    <x v="9"/>
    <x v="16"/>
    <x v="0"/>
    <x v="1"/>
    <s v="Tesseramento"/>
    <x v="1"/>
    <x v="4"/>
    <x v="0"/>
    <m/>
  </r>
  <r>
    <n v="46659"/>
    <x v="0"/>
    <x v="0"/>
    <x v="0"/>
    <x v="0"/>
    <x v="4"/>
    <x v="338"/>
    <x v="0"/>
    <x v="0"/>
    <s v="Tesseramento"/>
    <x v="1"/>
    <x v="4"/>
    <x v="0"/>
    <m/>
  </r>
  <r>
    <n v="213729"/>
    <x v="1"/>
    <x v="0"/>
    <x v="0"/>
    <x v="0"/>
    <x v="4"/>
    <x v="338"/>
    <x v="0"/>
    <x v="1"/>
    <s v="Tesseramento"/>
    <x v="1"/>
    <x v="5"/>
    <x v="0"/>
    <s v="B"/>
  </r>
  <r>
    <n v="27166"/>
    <x v="0"/>
    <x v="0"/>
    <x v="0"/>
    <x v="0"/>
    <x v="4"/>
    <x v="338"/>
    <x v="0"/>
    <x v="0"/>
    <s v="Tesseramento"/>
    <x v="1"/>
    <x v="0"/>
    <x v="0"/>
    <m/>
  </r>
  <r>
    <n v="88541"/>
    <x v="0"/>
    <x v="0"/>
    <x v="0"/>
    <x v="0"/>
    <x v="4"/>
    <x v="338"/>
    <x v="0"/>
    <x v="0"/>
    <s v="Tesseramento"/>
    <x v="1"/>
    <x v="3"/>
    <x v="0"/>
    <m/>
  </r>
  <r>
    <n v="82108"/>
    <x v="0"/>
    <x v="0"/>
    <x v="0"/>
    <x v="0"/>
    <x v="4"/>
    <x v="338"/>
    <x v="0"/>
    <x v="0"/>
    <s v="Tesseramento"/>
    <x v="1"/>
    <x v="0"/>
    <x v="0"/>
    <m/>
  </r>
  <r>
    <n v="27176"/>
    <x v="0"/>
    <x v="0"/>
    <x v="0"/>
    <x v="0"/>
    <x v="4"/>
    <x v="338"/>
    <x v="0"/>
    <x v="0"/>
    <s v="Tesseramento"/>
    <x v="1"/>
    <x v="4"/>
    <x v="0"/>
    <m/>
  </r>
  <r>
    <n v="66952"/>
    <x v="0"/>
    <x v="0"/>
    <x v="0"/>
    <x v="0"/>
    <x v="4"/>
    <x v="338"/>
    <x v="0"/>
    <x v="0"/>
    <s v="Tesseramento"/>
    <x v="1"/>
    <x v="1"/>
    <x v="0"/>
    <m/>
  </r>
  <r>
    <n v="99338"/>
    <x v="0"/>
    <x v="0"/>
    <x v="0"/>
    <x v="0"/>
    <x v="4"/>
    <x v="338"/>
    <x v="0"/>
    <x v="1"/>
    <s v="Tesseramento"/>
    <x v="1"/>
    <x v="1"/>
    <x v="0"/>
    <m/>
  </r>
  <r>
    <n v="27187"/>
    <x v="0"/>
    <x v="0"/>
    <x v="0"/>
    <x v="0"/>
    <x v="4"/>
    <x v="338"/>
    <x v="0"/>
    <x v="0"/>
    <s v="Tesseramento"/>
    <x v="1"/>
    <x v="4"/>
    <x v="0"/>
    <m/>
  </r>
  <r>
    <n v="27185"/>
    <x v="0"/>
    <x v="0"/>
    <x v="0"/>
    <x v="0"/>
    <x v="4"/>
    <x v="338"/>
    <x v="0"/>
    <x v="0"/>
    <s v="Tesseramento"/>
    <x v="1"/>
    <x v="0"/>
    <x v="0"/>
    <m/>
  </r>
  <r>
    <n v="27186"/>
    <x v="0"/>
    <x v="0"/>
    <x v="0"/>
    <x v="0"/>
    <x v="4"/>
    <x v="338"/>
    <x v="0"/>
    <x v="1"/>
    <s v="Tesseramento"/>
    <x v="1"/>
    <x v="4"/>
    <x v="0"/>
    <m/>
  </r>
  <r>
    <n v="218633"/>
    <x v="1"/>
    <x v="0"/>
    <x v="0"/>
    <x v="2"/>
    <x v="4"/>
    <x v="338"/>
    <x v="0"/>
    <x v="1"/>
    <s v="Tesseramento"/>
    <x v="1"/>
    <x v="5"/>
    <x v="0"/>
    <m/>
  </r>
  <r>
    <n v="217369"/>
    <x v="1"/>
    <x v="0"/>
    <x v="0"/>
    <x v="0"/>
    <x v="4"/>
    <x v="338"/>
    <x v="0"/>
    <x v="0"/>
    <s v="Tesseramento"/>
    <x v="1"/>
    <x v="5"/>
    <x v="0"/>
    <m/>
  </r>
  <r>
    <n v="59630"/>
    <x v="0"/>
    <x v="0"/>
    <x v="0"/>
    <x v="0"/>
    <x v="4"/>
    <x v="338"/>
    <x v="0"/>
    <x v="0"/>
    <s v="Tesseramento"/>
    <x v="1"/>
    <x v="0"/>
    <x v="0"/>
    <m/>
  </r>
  <r>
    <n v="37559"/>
    <x v="0"/>
    <x v="0"/>
    <x v="0"/>
    <x v="0"/>
    <x v="4"/>
    <x v="338"/>
    <x v="0"/>
    <x v="0"/>
    <s v="Tesseramento"/>
    <x v="1"/>
    <x v="4"/>
    <x v="0"/>
    <m/>
  </r>
  <r>
    <n v="130018"/>
    <x v="1"/>
    <x v="0"/>
    <x v="0"/>
    <x v="0"/>
    <x v="4"/>
    <x v="338"/>
    <x v="0"/>
    <x v="0"/>
    <s v="Tesseramento"/>
    <x v="1"/>
    <x v="2"/>
    <x v="0"/>
    <m/>
  </r>
  <r>
    <n v="86036"/>
    <x v="0"/>
    <x v="0"/>
    <x v="0"/>
    <x v="0"/>
    <x v="4"/>
    <x v="338"/>
    <x v="0"/>
    <x v="0"/>
    <s v="Tesseramento"/>
    <x v="1"/>
    <x v="4"/>
    <x v="0"/>
    <m/>
  </r>
  <r>
    <n v="58369"/>
    <x v="0"/>
    <x v="0"/>
    <x v="0"/>
    <x v="0"/>
    <x v="4"/>
    <x v="338"/>
    <x v="0"/>
    <x v="1"/>
    <s v="Tesseramento"/>
    <x v="1"/>
    <x v="3"/>
    <x v="0"/>
    <m/>
  </r>
  <r>
    <n v="27201"/>
    <x v="0"/>
    <x v="0"/>
    <x v="0"/>
    <x v="0"/>
    <x v="4"/>
    <x v="338"/>
    <x v="0"/>
    <x v="0"/>
    <s v="Tesseramento"/>
    <x v="1"/>
    <x v="4"/>
    <x v="0"/>
    <m/>
  </r>
  <r>
    <n v="96370"/>
    <x v="0"/>
    <x v="0"/>
    <x v="0"/>
    <x v="0"/>
    <x v="4"/>
    <x v="338"/>
    <x v="0"/>
    <x v="0"/>
    <s v="Tesseramento"/>
    <x v="1"/>
    <x v="0"/>
    <x v="0"/>
    <m/>
  </r>
  <r>
    <n v="27208"/>
    <x v="0"/>
    <x v="0"/>
    <x v="0"/>
    <x v="0"/>
    <x v="4"/>
    <x v="338"/>
    <x v="0"/>
    <x v="0"/>
    <s v="Tesseramento"/>
    <x v="1"/>
    <x v="4"/>
    <x v="0"/>
    <m/>
  </r>
  <r>
    <n v="152667"/>
    <x v="0"/>
    <x v="0"/>
    <x v="0"/>
    <x v="0"/>
    <x v="4"/>
    <x v="338"/>
    <x v="0"/>
    <x v="1"/>
    <s v="Tesseramento"/>
    <x v="1"/>
    <x v="0"/>
    <x v="0"/>
    <m/>
  </r>
  <r>
    <n v="50807"/>
    <x v="0"/>
    <x v="0"/>
    <x v="0"/>
    <x v="0"/>
    <x v="4"/>
    <x v="338"/>
    <x v="0"/>
    <x v="0"/>
    <s v="Tesseramento"/>
    <x v="1"/>
    <x v="3"/>
    <x v="0"/>
    <m/>
  </r>
  <r>
    <n v="82109"/>
    <x v="0"/>
    <x v="0"/>
    <x v="0"/>
    <x v="0"/>
    <x v="4"/>
    <x v="338"/>
    <x v="0"/>
    <x v="0"/>
    <s v="Tesseramento"/>
    <x v="1"/>
    <x v="4"/>
    <x v="0"/>
    <m/>
  </r>
  <r>
    <n v="45781"/>
    <x v="0"/>
    <x v="0"/>
    <x v="0"/>
    <x v="0"/>
    <x v="4"/>
    <x v="338"/>
    <x v="0"/>
    <x v="0"/>
    <s v="Tesseramento"/>
    <x v="1"/>
    <x v="0"/>
    <x v="0"/>
    <m/>
  </r>
  <r>
    <n v="27180"/>
    <x v="0"/>
    <x v="0"/>
    <x v="0"/>
    <x v="0"/>
    <x v="4"/>
    <x v="338"/>
    <x v="0"/>
    <x v="1"/>
    <s v="Tesseramento"/>
    <x v="1"/>
    <x v="4"/>
    <x v="0"/>
    <m/>
  </r>
  <r>
    <n v="77211"/>
    <x v="0"/>
    <x v="0"/>
    <x v="0"/>
    <x v="0"/>
    <x v="4"/>
    <x v="338"/>
    <x v="0"/>
    <x v="1"/>
    <s v="Tesseramento"/>
    <x v="1"/>
    <x v="0"/>
    <x v="0"/>
    <m/>
  </r>
  <r>
    <n v="131541"/>
    <x v="0"/>
    <x v="0"/>
    <x v="0"/>
    <x v="0"/>
    <x v="4"/>
    <x v="338"/>
    <x v="0"/>
    <x v="1"/>
    <s v="Tesseramento"/>
    <x v="1"/>
    <x v="3"/>
    <x v="0"/>
    <m/>
  </r>
  <r>
    <n v="86505"/>
    <x v="0"/>
    <x v="0"/>
    <x v="0"/>
    <x v="0"/>
    <x v="10"/>
    <x v="220"/>
    <x v="0"/>
    <x v="0"/>
    <s v="Tesseramento"/>
    <x v="0"/>
    <x v="1"/>
    <x v="0"/>
    <m/>
  </r>
  <r>
    <n v="208446"/>
    <x v="0"/>
    <x v="0"/>
    <x v="0"/>
    <x v="1"/>
    <x v="10"/>
    <x v="220"/>
    <x v="0"/>
    <x v="1"/>
    <s v="Tesseramento"/>
    <x v="0"/>
    <x v="1"/>
    <x v="0"/>
    <m/>
  </r>
  <r>
    <n v="87960"/>
    <x v="0"/>
    <x v="0"/>
    <x v="0"/>
    <x v="0"/>
    <x v="4"/>
    <x v="338"/>
    <x v="0"/>
    <x v="1"/>
    <s v="Tesseramento"/>
    <x v="1"/>
    <x v="4"/>
    <x v="0"/>
    <m/>
  </r>
  <r>
    <n v="169358"/>
    <x v="1"/>
    <x v="0"/>
    <x v="0"/>
    <x v="0"/>
    <x v="4"/>
    <x v="338"/>
    <x v="0"/>
    <x v="1"/>
    <s v="Tesseramento"/>
    <x v="1"/>
    <x v="6"/>
    <x v="0"/>
    <m/>
  </r>
  <r>
    <n v="207214"/>
    <x v="0"/>
    <x v="0"/>
    <x v="0"/>
    <x v="1"/>
    <x v="4"/>
    <x v="338"/>
    <x v="0"/>
    <x v="0"/>
    <s v="Tesseramento"/>
    <x v="1"/>
    <x v="3"/>
    <x v="0"/>
    <m/>
  </r>
  <r>
    <n v="143813"/>
    <x v="1"/>
    <x v="0"/>
    <x v="0"/>
    <x v="0"/>
    <x v="4"/>
    <x v="338"/>
    <x v="0"/>
    <x v="1"/>
    <s v="Tesseramento"/>
    <x v="1"/>
    <x v="6"/>
    <x v="0"/>
    <s v="B"/>
  </r>
  <r>
    <n v="145489"/>
    <x v="0"/>
    <x v="0"/>
    <x v="0"/>
    <x v="1"/>
    <x v="4"/>
    <x v="338"/>
    <x v="0"/>
    <x v="1"/>
    <s v="Tesseramento"/>
    <x v="1"/>
    <x v="3"/>
    <x v="0"/>
    <m/>
  </r>
  <r>
    <n v="168220"/>
    <x v="0"/>
    <x v="0"/>
    <x v="0"/>
    <x v="0"/>
    <x v="4"/>
    <x v="338"/>
    <x v="0"/>
    <x v="1"/>
    <s v="Tesseramento"/>
    <x v="1"/>
    <x v="0"/>
    <x v="0"/>
    <m/>
  </r>
  <r>
    <n v="4142"/>
    <x v="0"/>
    <x v="0"/>
    <x v="0"/>
    <x v="0"/>
    <x v="4"/>
    <x v="338"/>
    <x v="0"/>
    <x v="1"/>
    <s v="Tesseramento"/>
    <x v="1"/>
    <x v="4"/>
    <x v="0"/>
    <m/>
  </r>
  <r>
    <n v="212222"/>
    <x v="0"/>
    <x v="0"/>
    <x v="0"/>
    <x v="0"/>
    <x v="4"/>
    <x v="338"/>
    <x v="0"/>
    <x v="1"/>
    <s v="Tesseramento"/>
    <x v="1"/>
    <x v="0"/>
    <x v="0"/>
    <m/>
  </r>
  <r>
    <n v="98498"/>
    <x v="0"/>
    <x v="0"/>
    <x v="0"/>
    <x v="0"/>
    <x v="4"/>
    <x v="338"/>
    <x v="0"/>
    <x v="0"/>
    <s v="Tesseramento"/>
    <x v="1"/>
    <x v="0"/>
    <x v="0"/>
    <m/>
  </r>
  <r>
    <n v="217493"/>
    <x v="1"/>
    <x v="0"/>
    <x v="0"/>
    <x v="2"/>
    <x v="4"/>
    <x v="338"/>
    <x v="0"/>
    <x v="1"/>
    <s v="Tesseramento"/>
    <x v="1"/>
    <x v="5"/>
    <x v="0"/>
    <m/>
  </r>
  <r>
    <n v="204960"/>
    <x v="1"/>
    <x v="0"/>
    <x v="0"/>
    <x v="2"/>
    <x v="4"/>
    <x v="338"/>
    <x v="0"/>
    <x v="1"/>
    <s v="Tesseramento"/>
    <x v="1"/>
    <x v="5"/>
    <x v="0"/>
    <m/>
  </r>
  <r>
    <n v="60713"/>
    <x v="0"/>
    <x v="0"/>
    <x v="0"/>
    <x v="0"/>
    <x v="4"/>
    <x v="338"/>
    <x v="0"/>
    <x v="0"/>
    <s v="Tesseramento"/>
    <x v="1"/>
    <x v="4"/>
    <x v="0"/>
    <m/>
  </r>
  <r>
    <n v="106894"/>
    <x v="1"/>
    <x v="0"/>
    <x v="0"/>
    <x v="0"/>
    <x v="4"/>
    <x v="338"/>
    <x v="0"/>
    <x v="1"/>
    <s v="Tesseramento"/>
    <x v="1"/>
    <x v="2"/>
    <x v="0"/>
    <m/>
  </r>
  <r>
    <n v="193675"/>
    <x v="0"/>
    <x v="0"/>
    <x v="0"/>
    <x v="2"/>
    <x v="4"/>
    <x v="338"/>
    <x v="0"/>
    <x v="1"/>
    <s v="Tesseramento"/>
    <x v="1"/>
    <x v="0"/>
    <x v="0"/>
    <m/>
  </r>
  <r>
    <n v="228305"/>
    <x v="1"/>
    <x v="0"/>
    <x v="0"/>
    <x v="2"/>
    <x v="4"/>
    <x v="338"/>
    <x v="0"/>
    <x v="0"/>
    <s v="Tesseramento"/>
    <x v="1"/>
    <x v="5"/>
    <x v="0"/>
    <m/>
  </r>
  <r>
    <n v="167852"/>
    <x v="1"/>
    <x v="0"/>
    <x v="0"/>
    <x v="0"/>
    <x v="4"/>
    <x v="338"/>
    <x v="0"/>
    <x v="0"/>
    <s v="Tesseramento"/>
    <x v="1"/>
    <x v="5"/>
    <x v="0"/>
    <m/>
  </r>
  <r>
    <n v="66793"/>
    <x v="0"/>
    <x v="0"/>
    <x v="0"/>
    <x v="0"/>
    <x v="4"/>
    <x v="338"/>
    <x v="0"/>
    <x v="0"/>
    <s v="Tesseramento"/>
    <x v="1"/>
    <x v="0"/>
    <x v="0"/>
    <m/>
  </r>
  <r>
    <n v="130437"/>
    <x v="1"/>
    <x v="0"/>
    <x v="0"/>
    <x v="0"/>
    <x v="4"/>
    <x v="338"/>
    <x v="0"/>
    <x v="1"/>
    <s v="Tesseramento"/>
    <x v="1"/>
    <x v="6"/>
    <x v="0"/>
    <m/>
  </r>
  <r>
    <n v="157923"/>
    <x v="0"/>
    <x v="0"/>
    <x v="0"/>
    <x v="0"/>
    <x v="4"/>
    <x v="338"/>
    <x v="0"/>
    <x v="0"/>
    <s v="Tesseramento"/>
    <x v="1"/>
    <x v="0"/>
    <x v="0"/>
    <m/>
  </r>
  <r>
    <n v="220531"/>
    <x v="1"/>
    <x v="0"/>
    <x v="0"/>
    <x v="2"/>
    <x v="4"/>
    <x v="338"/>
    <x v="0"/>
    <x v="1"/>
    <s v="Tesseramento"/>
    <x v="1"/>
    <x v="5"/>
    <x v="0"/>
    <m/>
  </r>
  <r>
    <n v="140656"/>
    <x v="1"/>
    <x v="0"/>
    <x v="0"/>
    <x v="0"/>
    <x v="4"/>
    <x v="338"/>
    <x v="0"/>
    <x v="0"/>
    <s v="Tesseramento"/>
    <x v="1"/>
    <x v="7"/>
    <x v="0"/>
    <m/>
  </r>
  <r>
    <n v="69402"/>
    <x v="0"/>
    <x v="0"/>
    <x v="0"/>
    <x v="0"/>
    <x v="4"/>
    <x v="338"/>
    <x v="0"/>
    <x v="0"/>
    <s v="Tesseramento"/>
    <x v="1"/>
    <x v="0"/>
    <x v="0"/>
    <m/>
  </r>
  <r>
    <n v="27240"/>
    <x v="0"/>
    <x v="0"/>
    <x v="0"/>
    <x v="0"/>
    <x v="4"/>
    <x v="338"/>
    <x v="0"/>
    <x v="0"/>
    <s v="Tesseramento"/>
    <x v="1"/>
    <x v="4"/>
    <x v="0"/>
    <m/>
  </r>
  <r>
    <n v="168386"/>
    <x v="1"/>
    <x v="0"/>
    <x v="0"/>
    <x v="0"/>
    <x v="4"/>
    <x v="338"/>
    <x v="0"/>
    <x v="0"/>
    <s v="Tesseramento"/>
    <x v="1"/>
    <x v="5"/>
    <x v="0"/>
    <m/>
  </r>
  <r>
    <n v="74598"/>
    <x v="0"/>
    <x v="0"/>
    <x v="0"/>
    <x v="0"/>
    <x v="4"/>
    <x v="338"/>
    <x v="0"/>
    <x v="1"/>
    <s v="Tesseramento"/>
    <x v="1"/>
    <x v="0"/>
    <x v="0"/>
    <m/>
  </r>
  <r>
    <n v="231747"/>
    <x v="0"/>
    <x v="0"/>
    <x v="0"/>
    <x v="2"/>
    <x v="4"/>
    <x v="338"/>
    <x v="0"/>
    <x v="0"/>
    <s v="Tesseramento"/>
    <x v="1"/>
    <x v="4"/>
    <x v="0"/>
    <m/>
  </r>
  <r>
    <n v="73088"/>
    <x v="0"/>
    <x v="0"/>
    <x v="0"/>
    <x v="0"/>
    <x v="4"/>
    <x v="338"/>
    <x v="0"/>
    <x v="0"/>
    <s v="Tesseramento"/>
    <x v="1"/>
    <x v="4"/>
    <x v="0"/>
    <m/>
  </r>
  <r>
    <n v="27244"/>
    <x v="0"/>
    <x v="0"/>
    <x v="0"/>
    <x v="0"/>
    <x v="4"/>
    <x v="338"/>
    <x v="0"/>
    <x v="1"/>
    <s v="Tesseramento"/>
    <x v="1"/>
    <x v="4"/>
    <x v="0"/>
    <m/>
  </r>
  <r>
    <n v="115366"/>
    <x v="0"/>
    <x v="0"/>
    <x v="0"/>
    <x v="0"/>
    <x v="4"/>
    <x v="338"/>
    <x v="0"/>
    <x v="0"/>
    <s v="Tesseramento"/>
    <x v="1"/>
    <x v="4"/>
    <x v="0"/>
    <m/>
  </r>
  <r>
    <n v="27247"/>
    <x v="0"/>
    <x v="0"/>
    <x v="0"/>
    <x v="0"/>
    <x v="4"/>
    <x v="338"/>
    <x v="0"/>
    <x v="0"/>
    <s v="Tesseramento"/>
    <x v="1"/>
    <x v="4"/>
    <x v="0"/>
    <m/>
  </r>
  <r>
    <n v="66794"/>
    <x v="0"/>
    <x v="0"/>
    <x v="0"/>
    <x v="0"/>
    <x v="4"/>
    <x v="338"/>
    <x v="0"/>
    <x v="1"/>
    <s v="Tesseramento"/>
    <x v="1"/>
    <x v="0"/>
    <x v="0"/>
    <m/>
  </r>
  <r>
    <n v="23994"/>
    <x v="0"/>
    <x v="0"/>
    <x v="0"/>
    <x v="0"/>
    <x v="4"/>
    <x v="338"/>
    <x v="0"/>
    <x v="0"/>
    <s v="Tesseramento"/>
    <x v="1"/>
    <x v="4"/>
    <x v="0"/>
    <m/>
  </r>
  <r>
    <n v="27248"/>
    <x v="0"/>
    <x v="0"/>
    <x v="0"/>
    <x v="0"/>
    <x v="4"/>
    <x v="338"/>
    <x v="0"/>
    <x v="0"/>
    <s v="Tesseramento"/>
    <x v="1"/>
    <x v="4"/>
    <x v="0"/>
    <m/>
  </r>
  <r>
    <n v="27249"/>
    <x v="0"/>
    <x v="0"/>
    <x v="0"/>
    <x v="0"/>
    <x v="4"/>
    <x v="338"/>
    <x v="0"/>
    <x v="0"/>
    <s v="Tesseramento"/>
    <x v="1"/>
    <x v="4"/>
    <x v="0"/>
    <m/>
  </r>
  <r>
    <n v="236051"/>
    <x v="0"/>
    <x v="0"/>
    <x v="1"/>
    <x v="0"/>
    <x v="1"/>
    <x v="212"/>
    <x v="0"/>
    <x v="0"/>
    <s v="Tesseramento"/>
    <x v="1"/>
    <x v="4"/>
    <x v="0"/>
    <m/>
  </r>
  <r>
    <n v="130062"/>
    <x v="0"/>
    <x v="0"/>
    <x v="0"/>
    <x v="0"/>
    <x v="4"/>
    <x v="338"/>
    <x v="0"/>
    <x v="0"/>
    <s v="Tesseramento"/>
    <x v="1"/>
    <x v="0"/>
    <x v="0"/>
    <m/>
  </r>
  <r>
    <n v="145490"/>
    <x v="0"/>
    <x v="0"/>
    <x v="0"/>
    <x v="1"/>
    <x v="4"/>
    <x v="338"/>
    <x v="0"/>
    <x v="0"/>
    <s v="Tesseramento"/>
    <x v="1"/>
    <x v="3"/>
    <x v="0"/>
    <m/>
  </r>
  <r>
    <n v="219617"/>
    <x v="0"/>
    <x v="0"/>
    <x v="0"/>
    <x v="1"/>
    <x v="4"/>
    <x v="338"/>
    <x v="0"/>
    <x v="1"/>
    <s v="Tesseramento"/>
    <x v="1"/>
    <x v="0"/>
    <x v="0"/>
    <m/>
  </r>
  <r>
    <n v="91744"/>
    <x v="0"/>
    <x v="0"/>
    <x v="0"/>
    <x v="0"/>
    <x v="4"/>
    <x v="338"/>
    <x v="0"/>
    <x v="1"/>
    <s v="Tesseramento"/>
    <x v="1"/>
    <x v="3"/>
    <x v="0"/>
    <m/>
  </r>
  <r>
    <n v="122404"/>
    <x v="0"/>
    <x v="0"/>
    <x v="0"/>
    <x v="0"/>
    <x v="8"/>
    <x v="222"/>
    <x v="0"/>
    <x v="1"/>
    <s v="Tesseramento"/>
    <x v="1"/>
    <x v="0"/>
    <x v="0"/>
    <m/>
  </r>
  <r>
    <n v="165273"/>
    <x v="0"/>
    <x v="0"/>
    <x v="0"/>
    <x v="0"/>
    <x v="12"/>
    <x v="314"/>
    <x v="0"/>
    <x v="0"/>
    <s v="Tesseramento"/>
    <x v="0"/>
    <x v="0"/>
    <x v="0"/>
    <m/>
  </r>
  <r>
    <n v="182199"/>
    <x v="0"/>
    <x v="0"/>
    <x v="0"/>
    <x v="0"/>
    <x v="8"/>
    <x v="222"/>
    <x v="0"/>
    <x v="0"/>
    <s v="Tesseramento"/>
    <x v="1"/>
    <x v="0"/>
    <x v="0"/>
    <m/>
  </r>
  <r>
    <n v="81093"/>
    <x v="0"/>
    <x v="0"/>
    <x v="0"/>
    <x v="0"/>
    <x v="8"/>
    <x v="222"/>
    <x v="0"/>
    <x v="1"/>
    <s v="Tesseramento"/>
    <x v="1"/>
    <x v="4"/>
    <x v="0"/>
    <m/>
  </r>
  <r>
    <n v="123812"/>
    <x v="0"/>
    <x v="0"/>
    <x v="0"/>
    <x v="0"/>
    <x v="8"/>
    <x v="222"/>
    <x v="0"/>
    <x v="0"/>
    <s v="Tesseramento"/>
    <x v="1"/>
    <x v="0"/>
    <x v="0"/>
    <m/>
  </r>
  <r>
    <n v="11502"/>
    <x v="0"/>
    <x v="0"/>
    <x v="0"/>
    <x v="0"/>
    <x v="8"/>
    <x v="222"/>
    <x v="0"/>
    <x v="0"/>
    <s v="Tesseramento"/>
    <x v="1"/>
    <x v="3"/>
    <x v="0"/>
    <m/>
  </r>
  <r>
    <n v="204865"/>
    <x v="1"/>
    <x v="0"/>
    <x v="2"/>
    <x v="3"/>
    <x v="4"/>
    <x v="12"/>
    <x v="0"/>
    <x v="1"/>
    <s v="Tesseramento"/>
    <x v="1"/>
    <x v="2"/>
    <x v="0"/>
    <m/>
  </r>
  <r>
    <n v="188453"/>
    <x v="0"/>
    <x v="0"/>
    <x v="0"/>
    <x v="0"/>
    <x v="12"/>
    <x v="314"/>
    <x v="0"/>
    <x v="1"/>
    <s v="Tesseramento"/>
    <x v="0"/>
    <x v="3"/>
    <x v="0"/>
    <m/>
  </r>
  <r>
    <n v="15002"/>
    <x v="0"/>
    <x v="0"/>
    <x v="0"/>
    <x v="0"/>
    <x v="8"/>
    <x v="222"/>
    <x v="0"/>
    <x v="0"/>
    <s v="Tesseramento"/>
    <x v="1"/>
    <x v="0"/>
    <x v="0"/>
    <m/>
  </r>
  <r>
    <n v="175694"/>
    <x v="0"/>
    <x v="0"/>
    <x v="0"/>
    <x v="0"/>
    <x v="8"/>
    <x v="222"/>
    <x v="0"/>
    <x v="0"/>
    <s v="Tesseramento"/>
    <x v="1"/>
    <x v="0"/>
    <x v="0"/>
    <m/>
  </r>
  <r>
    <n v="81108"/>
    <x v="0"/>
    <x v="0"/>
    <x v="0"/>
    <x v="0"/>
    <x v="8"/>
    <x v="222"/>
    <x v="0"/>
    <x v="0"/>
    <s v="Tesseramento"/>
    <x v="1"/>
    <x v="4"/>
    <x v="0"/>
    <m/>
  </r>
  <r>
    <n v="113763"/>
    <x v="0"/>
    <x v="0"/>
    <x v="0"/>
    <x v="0"/>
    <x v="2"/>
    <x v="2"/>
    <x v="0"/>
    <x v="0"/>
    <s v="Tesseramento"/>
    <x v="1"/>
    <x v="0"/>
    <x v="0"/>
    <m/>
  </r>
  <r>
    <n v="31882"/>
    <x v="0"/>
    <x v="0"/>
    <x v="0"/>
    <x v="0"/>
    <x v="8"/>
    <x v="222"/>
    <x v="0"/>
    <x v="0"/>
    <s v="Tesseramento"/>
    <x v="1"/>
    <x v="3"/>
    <x v="0"/>
    <m/>
  </r>
  <r>
    <n v="182207"/>
    <x v="0"/>
    <x v="0"/>
    <x v="0"/>
    <x v="0"/>
    <x v="8"/>
    <x v="222"/>
    <x v="0"/>
    <x v="1"/>
    <s v="Tesseramento"/>
    <x v="1"/>
    <x v="0"/>
    <x v="0"/>
    <m/>
  </r>
  <r>
    <n v="159814"/>
    <x v="0"/>
    <x v="0"/>
    <x v="0"/>
    <x v="4"/>
    <x v="13"/>
    <x v="177"/>
    <x v="0"/>
    <x v="0"/>
    <s v="Tesseramento"/>
    <x v="1"/>
    <x v="0"/>
    <x v="0"/>
    <m/>
  </r>
  <r>
    <n v="81921"/>
    <x v="0"/>
    <x v="0"/>
    <x v="0"/>
    <x v="0"/>
    <x v="10"/>
    <x v="187"/>
    <x v="0"/>
    <x v="0"/>
    <s v="Tesseramento"/>
    <x v="0"/>
    <x v="0"/>
    <x v="0"/>
    <m/>
  </r>
  <r>
    <n v="101125"/>
    <x v="0"/>
    <x v="0"/>
    <x v="0"/>
    <x v="0"/>
    <x v="10"/>
    <x v="187"/>
    <x v="0"/>
    <x v="0"/>
    <s v="Tesseramento"/>
    <x v="0"/>
    <x v="0"/>
    <x v="0"/>
    <m/>
  </r>
  <r>
    <n v="140360"/>
    <x v="0"/>
    <x v="0"/>
    <x v="0"/>
    <x v="2"/>
    <x v="4"/>
    <x v="338"/>
    <x v="0"/>
    <x v="0"/>
    <s v="Tesseramento"/>
    <x v="1"/>
    <x v="0"/>
    <x v="0"/>
    <m/>
  </r>
  <r>
    <n v="27264"/>
    <x v="0"/>
    <x v="0"/>
    <x v="0"/>
    <x v="0"/>
    <x v="4"/>
    <x v="338"/>
    <x v="0"/>
    <x v="0"/>
    <s v="Tesseramento"/>
    <x v="1"/>
    <x v="3"/>
    <x v="0"/>
    <m/>
  </r>
  <r>
    <n v="27261"/>
    <x v="0"/>
    <x v="0"/>
    <x v="0"/>
    <x v="0"/>
    <x v="4"/>
    <x v="338"/>
    <x v="0"/>
    <x v="1"/>
    <s v="Tesseramento"/>
    <x v="1"/>
    <x v="4"/>
    <x v="0"/>
    <m/>
  </r>
  <r>
    <n v="27263"/>
    <x v="0"/>
    <x v="0"/>
    <x v="0"/>
    <x v="0"/>
    <x v="4"/>
    <x v="338"/>
    <x v="0"/>
    <x v="0"/>
    <s v="Tesseramento"/>
    <x v="1"/>
    <x v="0"/>
    <x v="0"/>
    <m/>
  </r>
  <r>
    <n v="27271"/>
    <x v="0"/>
    <x v="0"/>
    <x v="0"/>
    <x v="0"/>
    <x v="4"/>
    <x v="338"/>
    <x v="0"/>
    <x v="0"/>
    <s v="Tesseramento"/>
    <x v="1"/>
    <x v="3"/>
    <x v="0"/>
    <m/>
  </r>
  <r>
    <n v="96373"/>
    <x v="0"/>
    <x v="0"/>
    <x v="0"/>
    <x v="0"/>
    <x v="4"/>
    <x v="338"/>
    <x v="0"/>
    <x v="0"/>
    <s v="Tesseramento"/>
    <x v="1"/>
    <x v="3"/>
    <x v="0"/>
    <m/>
  </r>
  <r>
    <n v="218970"/>
    <x v="0"/>
    <x v="0"/>
    <x v="0"/>
    <x v="2"/>
    <x v="7"/>
    <x v="78"/>
    <x v="0"/>
    <x v="0"/>
    <s v="Tesseramento"/>
    <x v="0"/>
    <x v="0"/>
    <x v="0"/>
    <m/>
  </r>
  <r>
    <n v="168734"/>
    <x v="0"/>
    <x v="0"/>
    <x v="0"/>
    <x v="1"/>
    <x v="4"/>
    <x v="338"/>
    <x v="0"/>
    <x v="1"/>
    <s v="Tesseramento"/>
    <x v="1"/>
    <x v="4"/>
    <x v="0"/>
    <m/>
  </r>
  <r>
    <n v="27290"/>
    <x v="0"/>
    <x v="0"/>
    <x v="0"/>
    <x v="0"/>
    <x v="4"/>
    <x v="338"/>
    <x v="0"/>
    <x v="0"/>
    <s v="Tesseramento"/>
    <x v="1"/>
    <x v="4"/>
    <x v="0"/>
    <m/>
  </r>
  <r>
    <n v="66728"/>
    <x v="0"/>
    <x v="1"/>
    <x v="2"/>
    <x v="4"/>
    <x v="15"/>
    <x v="203"/>
    <x v="0"/>
    <x v="1"/>
    <s v="Tesseramento"/>
    <x v="1"/>
    <x v="1"/>
    <x v="0"/>
    <m/>
  </r>
  <r>
    <n v="231958"/>
    <x v="0"/>
    <x v="1"/>
    <x v="0"/>
    <x v="0"/>
    <x v="10"/>
    <x v="187"/>
    <x v="0"/>
    <x v="1"/>
    <s v="Tesseramento"/>
    <x v="0"/>
    <x v="0"/>
    <x v="0"/>
    <m/>
  </r>
  <r>
    <n v="80838"/>
    <x v="0"/>
    <x v="0"/>
    <x v="0"/>
    <x v="0"/>
    <x v="7"/>
    <x v="137"/>
    <x v="0"/>
    <x v="0"/>
    <s v="Tesseramento"/>
    <x v="3"/>
    <x v="4"/>
    <x v="0"/>
    <m/>
  </r>
  <r>
    <n v="66131"/>
    <x v="0"/>
    <x v="0"/>
    <x v="0"/>
    <x v="0"/>
    <x v="11"/>
    <x v="152"/>
    <x v="0"/>
    <x v="0"/>
    <s v="Tesseramento"/>
    <x v="1"/>
    <x v="4"/>
    <x v="0"/>
    <m/>
  </r>
  <r>
    <n v="55694"/>
    <x v="0"/>
    <x v="0"/>
    <x v="0"/>
    <x v="0"/>
    <x v="11"/>
    <x v="152"/>
    <x v="0"/>
    <x v="0"/>
    <s v="Tesseramento"/>
    <x v="1"/>
    <x v="4"/>
    <x v="0"/>
    <m/>
  </r>
  <r>
    <n v="24707"/>
    <x v="0"/>
    <x v="0"/>
    <x v="0"/>
    <x v="0"/>
    <x v="4"/>
    <x v="14"/>
    <x v="0"/>
    <x v="0"/>
    <s v="Tesseramento"/>
    <x v="1"/>
    <x v="4"/>
    <x v="0"/>
    <m/>
  </r>
  <r>
    <n v="196689"/>
    <x v="0"/>
    <x v="0"/>
    <x v="0"/>
    <x v="0"/>
    <x v="8"/>
    <x v="352"/>
    <x v="0"/>
    <x v="0"/>
    <s v="Tesseramento"/>
    <x v="0"/>
    <x v="3"/>
    <x v="0"/>
    <m/>
  </r>
  <r>
    <n v="202263"/>
    <x v="0"/>
    <x v="0"/>
    <x v="0"/>
    <x v="1"/>
    <x v="8"/>
    <x v="352"/>
    <x v="0"/>
    <x v="1"/>
    <s v="Tesseramento"/>
    <x v="0"/>
    <x v="0"/>
    <x v="0"/>
    <m/>
  </r>
  <r>
    <n v="158815"/>
    <x v="0"/>
    <x v="0"/>
    <x v="0"/>
    <x v="0"/>
    <x v="4"/>
    <x v="47"/>
    <x v="0"/>
    <x v="0"/>
    <s v="Tesseramento"/>
    <x v="0"/>
    <x v="4"/>
    <x v="0"/>
    <m/>
  </r>
  <r>
    <n v="83730"/>
    <x v="0"/>
    <x v="0"/>
    <x v="0"/>
    <x v="0"/>
    <x v="15"/>
    <x v="203"/>
    <x v="0"/>
    <x v="0"/>
    <s v="Tesseramento"/>
    <x v="1"/>
    <x v="4"/>
    <x v="0"/>
    <m/>
  </r>
  <r>
    <n v="212223"/>
    <x v="0"/>
    <x v="0"/>
    <x v="0"/>
    <x v="0"/>
    <x v="4"/>
    <x v="338"/>
    <x v="0"/>
    <x v="0"/>
    <s v="Tesseramento"/>
    <x v="1"/>
    <x v="0"/>
    <x v="0"/>
    <m/>
  </r>
  <r>
    <n v="27295"/>
    <x v="0"/>
    <x v="0"/>
    <x v="0"/>
    <x v="0"/>
    <x v="4"/>
    <x v="338"/>
    <x v="0"/>
    <x v="0"/>
    <s v="Tesseramento"/>
    <x v="1"/>
    <x v="3"/>
    <x v="0"/>
    <m/>
  </r>
  <r>
    <n v="157924"/>
    <x v="0"/>
    <x v="0"/>
    <x v="0"/>
    <x v="0"/>
    <x v="4"/>
    <x v="338"/>
    <x v="0"/>
    <x v="1"/>
    <s v="Tesseramento"/>
    <x v="1"/>
    <x v="0"/>
    <x v="0"/>
    <m/>
  </r>
  <r>
    <n v="27318"/>
    <x v="0"/>
    <x v="0"/>
    <x v="0"/>
    <x v="0"/>
    <x v="4"/>
    <x v="338"/>
    <x v="0"/>
    <x v="0"/>
    <s v="Tesseramento"/>
    <x v="1"/>
    <x v="4"/>
    <x v="0"/>
    <m/>
  </r>
  <r>
    <n v="4021"/>
    <x v="0"/>
    <x v="0"/>
    <x v="0"/>
    <x v="0"/>
    <x v="4"/>
    <x v="338"/>
    <x v="0"/>
    <x v="0"/>
    <s v="Tesseramento"/>
    <x v="1"/>
    <x v="0"/>
    <x v="0"/>
    <m/>
  </r>
  <r>
    <n v="45784"/>
    <x v="0"/>
    <x v="0"/>
    <x v="0"/>
    <x v="0"/>
    <x v="4"/>
    <x v="338"/>
    <x v="0"/>
    <x v="0"/>
    <s v="Tesseramento"/>
    <x v="1"/>
    <x v="0"/>
    <x v="0"/>
    <m/>
  </r>
  <r>
    <n v="82976"/>
    <x v="0"/>
    <x v="0"/>
    <x v="0"/>
    <x v="0"/>
    <x v="4"/>
    <x v="338"/>
    <x v="0"/>
    <x v="0"/>
    <s v="Tesseramento"/>
    <x v="1"/>
    <x v="4"/>
    <x v="0"/>
    <m/>
  </r>
  <r>
    <n v="57266"/>
    <x v="0"/>
    <x v="0"/>
    <x v="0"/>
    <x v="0"/>
    <x v="4"/>
    <x v="338"/>
    <x v="0"/>
    <x v="0"/>
    <s v="Tesseramento"/>
    <x v="1"/>
    <x v="3"/>
    <x v="0"/>
    <m/>
  </r>
  <r>
    <n v="233288"/>
    <x v="1"/>
    <x v="0"/>
    <x v="0"/>
    <x v="1"/>
    <x v="7"/>
    <x v="30"/>
    <x v="0"/>
    <x v="1"/>
    <s v="Tesseramento"/>
    <x v="1"/>
    <x v="5"/>
    <x v="0"/>
    <m/>
  </r>
  <r>
    <n v="120675"/>
    <x v="0"/>
    <x v="0"/>
    <x v="0"/>
    <x v="0"/>
    <x v="4"/>
    <x v="338"/>
    <x v="0"/>
    <x v="0"/>
    <s v="Tesseramento"/>
    <x v="1"/>
    <x v="3"/>
    <x v="0"/>
    <m/>
  </r>
  <r>
    <n v="140657"/>
    <x v="1"/>
    <x v="0"/>
    <x v="0"/>
    <x v="0"/>
    <x v="4"/>
    <x v="338"/>
    <x v="0"/>
    <x v="1"/>
    <s v="Tesseramento"/>
    <x v="1"/>
    <x v="6"/>
    <x v="0"/>
    <s v="B"/>
  </r>
  <r>
    <n v="4032"/>
    <x v="0"/>
    <x v="0"/>
    <x v="0"/>
    <x v="0"/>
    <x v="4"/>
    <x v="338"/>
    <x v="0"/>
    <x v="1"/>
    <s v="Tesseramento"/>
    <x v="1"/>
    <x v="3"/>
    <x v="0"/>
    <m/>
  </r>
  <r>
    <n v="217492"/>
    <x v="1"/>
    <x v="0"/>
    <x v="0"/>
    <x v="2"/>
    <x v="4"/>
    <x v="338"/>
    <x v="0"/>
    <x v="1"/>
    <s v="Tesseramento"/>
    <x v="1"/>
    <x v="5"/>
    <x v="0"/>
    <m/>
  </r>
  <r>
    <n v="132709"/>
    <x v="0"/>
    <x v="0"/>
    <x v="0"/>
    <x v="0"/>
    <x v="4"/>
    <x v="338"/>
    <x v="0"/>
    <x v="1"/>
    <s v="Tesseramento"/>
    <x v="1"/>
    <x v="0"/>
    <x v="0"/>
    <m/>
  </r>
  <r>
    <n v="27327"/>
    <x v="0"/>
    <x v="0"/>
    <x v="0"/>
    <x v="0"/>
    <x v="4"/>
    <x v="338"/>
    <x v="0"/>
    <x v="1"/>
    <s v="Tesseramento"/>
    <x v="1"/>
    <x v="4"/>
    <x v="0"/>
    <m/>
  </r>
  <r>
    <n v="27328"/>
    <x v="0"/>
    <x v="0"/>
    <x v="0"/>
    <x v="0"/>
    <x v="4"/>
    <x v="338"/>
    <x v="0"/>
    <x v="0"/>
    <s v="Tesseramento"/>
    <x v="1"/>
    <x v="4"/>
    <x v="0"/>
    <m/>
  </r>
  <r>
    <n v="85566"/>
    <x v="0"/>
    <x v="0"/>
    <x v="0"/>
    <x v="0"/>
    <x v="11"/>
    <x v="152"/>
    <x v="0"/>
    <x v="1"/>
    <s v="Tesseramento"/>
    <x v="1"/>
    <x v="3"/>
    <x v="0"/>
    <m/>
  </r>
  <r>
    <n v="175863"/>
    <x v="0"/>
    <x v="0"/>
    <x v="0"/>
    <x v="1"/>
    <x v="4"/>
    <x v="338"/>
    <x v="0"/>
    <x v="1"/>
    <s v="Tesseramento"/>
    <x v="1"/>
    <x v="0"/>
    <x v="0"/>
    <m/>
  </r>
  <r>
    <n v="140361"/>
    <x v="1"/>
    <x v="0"/>
    <x v="0"/>
    <x v="0"/>
    <x v="4"/>
    <x v="338"/>
    <x v="0"/>
    <x v="1"/>
    <s v="Tesseramento"/>
    <x v="1"/>
    <x v="2"/>
    <x v="0"/>
    <m/>
  </r>
  <r>
    <n v="153573"/>
    <x v="0"/>
    <x v="0"/>
    <x v="0"/>
    <x v="0"/>
    <x v="11"/>
    <x v="152"/>
    <x v="0"/>
    <x v="0"/>
    <s v="Tesseramento"/>
    <x v="1"/>
    <x v="4"/>
    <x v="0"/>
    <m/>
  </r>
  <r>
    <n v="115374"/>
    <x v="0"/>
    <x v="0"/>
    <x v="0"/>
    <x v="0"/>
    <x v="4"/>
    <x v="338"/>
    <x v="0"/>
    <x v="0"/>
    <s v="Tesseramento"/>
    <x v="1"/>
    <x v="3"/>
    <x v="0"/>
    <m/>
  </r>
  <r>
    <n v="217848"/>
    <x v="1"/>
    <x v="0"/>
    <x v="0"/>
    <x v="1"/>
    <x v="4"/>
    <x v="338"/>
    <x v="0"/>
    <x v="1"/>
    <s v="Tesseramento"/>
    <x v="1"/>
    <x v="5"/>
    <x v="0"/>
    <m/>
  </r>
  <r>
    <n v="193254"/>
    <x v="1"/>
    <x v="0"/>
    <x v="0"/>
    <x v="1"/>
    <x v="4"/>
    <x v="338"/>
    <x v="0"/>
    <x v="1"/>
    <s v="Tesseramento"/>
    <x v="1"/>
    <x v="5"/>
    <x v="0"/>
    <m/>
  </r>
  <r>
    <n v="67972"/>
    <x v="0"/>
    <x v="0"/>
    <x v="0"/>
    <x v="0"/>
    <x v="4"/>
    <x v="338"/>
    <x v="0"/>
    <x v="0"/>
    <s v="Tesseramento"/>
    <x v="1"/>
    <x v="0"/>
    <x v="0"/>
    <m/>
  </r>
  <r>
    <n v="90059"/>
    <x v="0"/>
    <x v="0"/>
    <x v="0"/>
    <x v="0"/>
    <x v="11"/>
    <x v="152"/>
    <x v="0"/>
    <x v="0"/>
    <s v="Tesseramento"/>
    <x v="1"/>
    <x v="4"/>
    <x v="0"/>
    <m/>
  </r>
  <r>
    <n v="140307"/>
    <x v="0"/>
    <x v="0"/>
    <x v="0"/>
    <x v="0"/>
    <x v="11"/>
    <x v="152"/>
    <x v="0"/>
    <x v="0"/>
    <s v="Tesseramento"/>
    <x v="1"/>
    <x v="0"/>
    <x v="0"/>
    <m/>
  </r>
  <r>
    <n v="220192"/>
    <x v="1"/>
    <x v="0"/>
    <x v="0"/>
    <x v="2"/>
    <x v="11"/>
    <x v="152"/>
    <x v="0"/>
    <x v="1"/>
    <s v="Tesseramento"/>
    <x v="1"/>
    <x v="6"/>
    <x v="0"/>
    <m/>
  </r>
  <r>
    <n v="55697"/>
    <x v="0"/>
    <x v="0"/>
    <x v="0"/>
    <x v="0"/>
    <x v="11"/>
    <x v="152"/>
    <x v="0"/>
    <x v="1"/>
    <s v="Tesseramento"/>
    <x v="1"/>
    <x v="4"/>
    <x v="0"/>
    <m/>
  </r>
  <r>
    <n v="77077"/>
    <x v="0"/>
    <x v="0"/>
    <x v="0"/>
    <x v="0"/>
    <x v="4"/>
    <x v="338"/>
    <x v="0"/>
    <x v="1"/>
    <s v="Tesseramento"/>
    <x v="1"/>
    <x v="3"/>
    <x v="0"/>
    <m/>
  </r>
  <r>
    <n v="1533"/>
    <x v="0"/>
    <x v="0"/>
    <x v="0"/>
    <x v="0"/>
    <x v="11"/>
    <x v="152"/>
    <x v="0"/>
    <x v="1"/>
    <s v="Tesseramento"/>
    <x v="1"/>
    <x v="3"/>
    <x v="0"/>
    <m/>
  </r>
  <r>
    <n v="4048"/>
    <x v="0"/>
    <x v="0"/>
    <x v="0"/>
    <x v="0"/>
    <x v="4"/>
    <x v="338"/>
    <x v="0"/>
    <x v="0"/>
    <s v="Tesseramento"/>
    <x v="1"/>
    <x v="4"/>
    <x v="0"/>
    <m/>
  </r>
  <r>
    <n v="184053"/>
    <x v="0"/>
    <x v="0"/>
    <x v="0"/>
    <x v="0"/>
    <x v="11"/>
    <x v="152"/>
    <x v="0"/>
    <x v="1"/>
    <s v="Tesseramento"/>
    <x v="1"/>
    <x v="0"/>
    <x v="0"/>
    <m/>
  </r>
  <r>
    <n v="27338"/>
    <x v="0"/>
    <x v="0"/>
    <x v="0"/>
    <x v="0"/>
    <x v="4"/>
    <x v="338"/>
    <x v="0"/>
    <x v="1"/>
    <s v="Tesseramento"/>
    <x v="1"/>
    <x v="3"/>
    <x v="0"/>
    <m/>
  </r>
  <r>
    <n v="28717"/>
    <x v="0"/>
    <x v="0"/>
    <x v="0"/>
    <x v="0"/>
    <x v="4"/>
    <x v="338"/>
    <x v="0"/>
    <x v="1"/>
    <s v="Tesseramento"/>
    <x v="1"/>
    <x v="3"/>
    <x v="0"/>
    <m/>
  </r>
  <r>
    <n v="28716"/>
    <x v="0"/>
    <x v="0"/>
    <x v="0"/>
    <x v="0"/>
    <x v="4"/>
    <x v="338"/>
    <x v="0"/>
    <x v="0"/>
    <s v="Tesseramento"/>
    <x v="1"/>
    <x v="3"/>
    <x v="0"/>
    <m/>
  </r>
  <r>
    <n v="195971"/>
    <x v="0"/>
    <x v="0"/>
    <x v="0"/>
    <x v="2"/>
    <x v="4"/>
    <x v="338"/>
    <x v="0"/>
    <x v="1"/>
    <s v="Tesseramento"/>
    <x v="1"/>
    <x v="0"/>
    <x v="0"/>
    <m/>
  </r>
  <r>
    <n v="83194"/>
    <x v="0"/>
    <x v="0"/>
    <x v="0"/>
    <x v="0"/>
    <x v="4"/>
    <x v="338"/>
    <x v="0"/>
    <x v="1"/>
    <s v="Tesseramento"/>
    <x v="1"/>
    <x v="1"/>
    <x v="0"/>
    <m/>
  </r>
  <r>
    <n v="15000"/>
    <x v="0"/>
    <x v="0"/>
    <x v="0"/>
    <x v="0"/>
    <x v="4"/>
    <x v="338"/>
    <x v="0"/>
    <x v="0"/>
    <s v="Tesseramento"/>
    <x v="1"/>
    <x v="3"/>
    <x v="0"/>
    <m/>
  </r>
  <r>
    <n v="192849"/>
    <x v="1"/>
    <x v="0"/>
    <x v="0"/>
    <x v="1"/>
    <x v="7"/>
    <x v="30"/>
    <x v="0"/>
    <x v="0"/>
    <s v="Tesseramento"/>
    <x v="1"/>
    <x v="5"/>
    <x v="0"/>
    <m/>
  </r>
  <r>
    <n v="7118"/>
    <x v="0"/>
    <x v="0"/>
    <x v="2"/>
    <x v="0"/>
    <x v="6"/>
    <x v="299"/>
    <x v="0"/>
    <x v="0"/>
    <s v="Tesseramento"/>
    <x v="1"/>
    <x v="4"/>
    <x v="0"/>
    <m/>
  </r>
  <r>
    <n v="220354"/>
    <x v="0"/>
    <x v="1"/>
    <x v="0"/>
    <x v="0"/>
    <x v="4"/>
    <x v="166"/>
    <x v="0"/>
    <x v="1"/>
    <s v="Tesseramento"/>
    <x v="1"/>
    <x v="3"/>
    <x v="0"/>
    <m/>
  </r>
  <r>
    <n v="227419"/>
    <x v="0"/>
    <x v="0"/>
    <x v="0"/>
    <x v="1"/>
    <x v="11"/>
    <x v="152"/>
    <x v="0"/>
    <x v="0"/>
    <s v="Tesseramento"/>
    <x v="1"/>
    <x v="3"/>
    <x v="0"/>
    <m/>
  </r>
  <r>
    <n v="182763"/>
    <x v="1"/>
    <x v="0"/>
    <x v="0"/>
    <x v="0"/>
    <x v="15"/>
    <x v="203"/>
    <x v="0"/>
    <x v="0"/>
    <s v="Tesseramento"/>
    <x v="1"/>
    <x v="7"/>
    <x v="0"/>
    <m/>
  </r>
  <r>
    <n v="206524"/>
    <x v="1"/>
    <x v="0"/>
    <x v="0"/>
    <x v="3"/>
    <x v="15"/>
    <x v="203"/>
    <x v="0"/>
    <x v="0"/>
    <s v="Tesseramento"/>
    <x v="1"/>
    <x v="5"/>
    <x v="0"/>
    <m/>
  </r>
  <r>
    <n v="155287"/>
    <x v="0"/>
    <x v="0"/>
    <x v="0"/>
    <x v="0"/>
    <x v="11"/>
    <x v="152"/>
    <x v="0"/>
    <x v="0"/>
    <s v="Tesseramento"/>
    <x v="1"/>
    <x v="3"/>
    <x v="0"/>
    <m/>
  </r>
  <r>
    <n v="207492"/>
    <x v="1"/>
    <x v="0"/>
    <x v="0"/>
    <x v="1"/>
    <x v="15"/>
    <x v="203"/>
    <x v="0"/>
    <x v="0"/>
    <s v="Tesseramento"/>
    <x v="1"/>
    <x v="5"/>
    <x v="0"/>
    <m/>
  </r>
  <r>
    <n v="85571"/>
    <x v="0"/>
    <x v="0"/>
    <x v="0"/>
    <x v="0"/>
    <x v="11"/>
    <x v="152"/>
    <x v="0"/>
    <x v="1"/>
    <s v="Tesseramento"/>
    <x v="1"/>
    <x v="3"/>
    <x v="0"/>
    <m/>
  </r>
  <r>
    <n v="85572"/>
    <x v="0"/>
    <x v="0"/>
    <x v="0"/>
    <x v="0"/>
    <x v="11"/>
    <x v="152"/>
    <x v="0"/>
    <x v="0"/>
    <s v="Tesseramento"/>
    <x v="1"/>
    <x v="4"/>
    <x v="0"/>
    <m/>
  </r>
  <r>
    <n v="210522"/>
    <x v="0"/>
    <x v="1"/>
    <x v="0"/>
    <x v="0"/>
    <x v="7"/>
    <x v="33"/>
    <x v="0"/>
    <x v="0"/>
    <s v="Tesseramento"/>
    <x v="1"/>
    <x v="0"/>
    <x v="0"/>
    <m/>
  </r>
  <r>
    <n v="33449"/>
    <x v="0"/>
    <x v="0"/>
    <x v="0"/>
    <x v="0"/>
    <x v="5"/>
    <x v="38"/>
    <x v="0"/>
    <x v="0"/>
    <s v="Tesseramento"/>
    <x v="1"/>
    <x v="3"/>
    <x v="0"/>
    <m/>
  </r>
  <r>
    <n v="149332"/>
    <x v="0"/>
    <x v="0"/>
    <x v="0"/>
    <x v="0"/>
    <x v="15"/>
    <x v="57"/>
    <x v="0"/>
    <x v="1"/>
    <s v="Tesseramento"/>
    <x v="1"/>
    <x v="0"/>
    <x v="0"/>
    <m/>
  </r>
  <r>
    <n v="136811"/>
    <x v="0"/>
    <x v="0"/>
    <x v="0"/>
    <x v="0"/>
    <x v="4"/>
    <x v="249"/>
    <x v="0"/>
    <x v="0"/>
    <s v="Tesseramento"/>
    <x v="1"/>
    <x v="1"/>
    <x v="0"/>
    <m/>
  </r>
  <r>
    <n v="236128"/>
    <x v="1"/>
    <x v="1"/>
    <x v="1"/>
    <x v="2"/>
    <x v="15"/>
    <x v="203"/>
    <x v="0"/>
    <x v="1"/>
    <s v="Tesseramento"/>
    <x v="1"/>
    <x v="5"/>
    <x v="0"/>
    <m/>
  </r>
  <r>
    <n v="69728"/>
    <x v="0"/>
    <x v="0"/>
    <x v="0"/>
    <x v="0"/>
    <x v="11"/>
    <x v="152"/>
    <x v="0"/>
    <x v="0"/>
    <s v="Tesseramento"/>
    <x v="1"/>
    <x v="3"/>
    <x v="0"/>
    <m/>
  </r>
  <r>
    <n v="1534"/>
    <x v="0"/>
    <x v="0"/>
    <x v="0"/>
    <x v="1"/>
    <x v="11"/>
    <x v="152"/>
    <x v="0"/>
    <x v="1"/>
    <s v="Tesseramento"/>
    <x v="1"/>
    <x v="4"/>
    <x v="0"/>
    <m/>
  </r>
  <r>
    <n v="227970"/>
    <x v="0"/>
    <x v="0"/>
    <x v="0"/>
    <x v="2"/>
    <x v="11"/>
    <x v="152"/>
    <x v="0"/>
    <x v="0"/>
    <s v="Tesseramento"/>
    <x v="1"/>
    <x v="0"/>
    <x v="0"/>
    <m/>
  </r>
  <r>
    <n v="211555"/>
    <x v="0"/>
    <x v="0"/>
    <x v="0"/>
    <x v="0"/>
    <x v="11"/>
    <x v="152"/>
    <x v="0"/>
    <x v="0"/>
    <s v="Tesseramento"/>
    <x v="1"/>
    <x v="0"/>
    <x v="0"/>
    <m/>
  </r>
  <r>
    <n v="69115"/>
    <x v="0"/>
    <x v="0"/>
    <x v="0"/>
    <x v="0"/>
    <x v="11"/>
    <x v="152"/>
    <x v="0"/>
    <x v="0"/>
    <s v="Tesseramento"/>
    <x v="1"/>
    <x v="0"/>
    <x v="0"/>
    <m/>
  </r>
  <r>
    <n v="138462"/>
    <x v="0"/>
    <x v="0"/>
    <x v="0"/>
    <x v="0"/>
    <x v="4"/>
    <x v="249"/>
    <x v="0"/>
    <x v="0"/>
    <s v="Tesseramento"/>
    <x v="1"/>
    <x v="1"/>
    <x v="0"/>
    <m/>
  </r>
  <r>
    <n v="33818"/>
    <x v="0"/>
    <x v="0"/>
    <x v="0"/>
    <x v="0"/>
    <x v="11"/>
    <x v="152"/>
    <x v="0"/>
    <x v="0"/>
    <s v="Tesseramento"/>
    <x v="1"/>
    <x v="3"/>
    <x v="0"/>
    <m/>
  </r>
  <r>
    <n v="90074"/>
    <x v="0"/>
    <x v="0"/>
    <x v="0"/>
    <x v="0"/>
    <x v="11"/>
    <x v="152"/>
    <x v="0"/>
    <x v="0"/>
    <s v="Tesseramento"/>
    <x v="1"/>
    <x v="0"/>
    <x v="0"/>
    <m/>
  </r>
  <r>
    <n v="90081"/>
    <x v="0"/>
    <x v="0"/>
    <x v="0"/>
    <x v="0"/>
    <x v="11"/>
    <x v="152"/>
    <x v="0"/>
    <x v="0"/>
    <s v="Tesseramento"/>
    <x v="1"/>
    <x v="0"/>
    <x v="0"/>
    <m/>
  </r>
  <r>
    <n v="85891"/>
    <x v="0"/>
    <x v="0"/>
    <x v="0"/>
    <x v="0"/>
    <x v="11"/>
    <x v="152"/>
    <x v="0"/>
    <x v="0"/>
    <s v="Tesseramento"/>
    <x v="1"/>
    <x v="3"/>
    <x v="0"/>
    <m/>
  </r>
  <r>
    <n v="152773"/>
    <x v="0"/>
    <x v="0"/>
    <x v="0"/>
    <x v="2"/>
    <x v="11"/>
    <x v="152"/>
    <x v="0"/>
    <x v="1"/>
    <s v="Tesseramento"/>
    <x v="1"/>
    <x v="0"/>
    <x v="0"/>
    <m/>
  </r>
  <r>
    <n v="128098"/>
    <x v="0"/>
    <x v="0"/>
    <x v="0"/>
    <x v="0"/>
    <x v="11"/>
    <x v="152"/>
    <x v="0"/>
    <x v="1"/>
    <s v="Tesseramento"/>
    <x v="1"/>
    <x v="4"/>
    <x v="0"/>
    <m/>
  </r>
  <r>
    <n v="32364"/>
    <x v="0"/>
    <x v="0"/>
    <x v="0"/>
    <x v="0"/>
    <x v="11"/>
    <x v="152"/>
    <x v="0"/>
    <x v="0"/>
    <s v="Tesseramento"/>
    <x v="1"/>
    <x v="0"/>
    <x v="0"/>
    <m/>
  </r>
  <r>
    <n v="160180"/>
    <x v="0"/>
    <x v="0"/>
    <x v="0"/>
    <x v="0"/>
    <x v="11"/>
    <x v="152"/>
    <x v="0"/>
    <x v="0"/>
    <s v="Tesseramento"/>
    <x v="1"/>
    <x v="0"/>
    <x v="0"/>
    <m/>
  </r>
  <r>
    <n v="133693"/>
    <x v="0"/>
    <x v="0"/>
    <x v="0"/>
    <x v="0"/>
    <x v="11"/>
    <x v="152"/>
    <x v="0"/>
    <x v="0"/>
    <s v="Tesseramento"/>
    <x v="1"/>
    <x v="3"/>
    <x v="0"/>
    <m/>
  </r>
  <r>
    <n v="90092"/>
    <x v="0"/>
    <x v="0"/>
    <x v="0"/>
    <x v="0"/>
    <x v="11"/>
    <x v="152"/>
    <x v="0"/>
    <x v="1"/>
    <s v="Tesseramento"/>
    <x v="1"/>
    <x v="4"/>
    <x v="0"/>
    <m/>
  </r>
  <r>
    <n v="59311"/>
    <x v="0"/>
    <x v="0"/>
    <x v="0"/>
    <x v="0"/>
    <x v="11"/>
    <x v="152"/>
    <x v="0"/>
    <x v="0"/>
    <s v="Tesseramento"/>
    <x v="1"/>
    <x v="4"/>
    <x v="0"/>
    <m/>
  </r>
  <r>
    <n v="102413"/>
    <x v="0"/>
    <x v="0"/>
    <x v="0"/>
    <x v="2"/>
    <x v="11"/>
    <x v="152"/>
    <x v="0"/>
    <x v="1"/>
    <s v="Tesseramento"/>
    <x v="1"/>
    <x v="4"/>
    <x v="0"/>
    <m/>
  </r>
  <r>
    <n v="200387"/>
    <x v="0"/>
    <x v="0"/>
    <x v="0"/>
    <x v="0"/>
    <x v="11"/>
    <x v="152"/>
    <x v="0"/>
    <x v="0"/>
    <s v="Tesseramento"/>
    <x v="1"/>
    <x v="0"/>
    <x v="0"/>
    <m/>
  </r>
  <r>
    <n v="168221"/>
    <x v="0"/>
    <x v="0"/>
    <x v="0"/>
    <x v="0"/>
    <x v="4"/>
    <x v="338"/>
    <x v="0"/>
    <x v="0"/>
    <s v="Tesseramento"/>
    <x v="1"/>
    <x v="0"/>
    <x v="0"/>
    <m/>
  </r>
  <r>
    <n v="209351"/>
    <x v="0"/>
    <x v="0"/>
    <x v="0"/>
    <x v="2"/>
    <x v="4"/>
    <x v="338"/>
    <x v="0"/>
    <x v="0"/>
    <s v="Tesseramento"/>
    <x v="1"/>
    <x v="3"/>
    <x v="0"/>
    <m/>
  </r>
  <r>
    <n v="181350"/>
    <x v="1"/>
    <x v="0"/>
    <x v="0"/>
    <x v="1"/>
    <x v="4"/>
    <x v="338"/>
    <x v="0"/>
    <x v="0"/>
    <s v="Tesseramento"/>
    <x v="1"/>
    <x v="5"/>
    <x v="0"/>
    <m/>
  </r>
  <r>
    <n v="145491"/>
    <x v="0"/>
    <x v="0"/>
    <x v="0"/>
    <x v="0"/>
    <x v="4"/>
    <x v="338"/>
    <x v="0"/>
    <x v="0"/>
    <s v="Tesseramento"/>
    <x v="1"/>
    <x v="0"/>
    <x v="0"/>
    <m/>
  </r>
  <r>
    <n v="9679"/>
    <x v="0"/>
    <x v="0"/>
    <x v="0"/>
    <x v="0"/>
    <x v="4"/>
    <x v="338"/>
    <x v="0"/>
    <x v="0"/>
    <s v="Tesseramento"/>
    <x v="1"/>
    <x v="4"/>
    <x v="0"/>
    <m/>
  </r>
  <r>
    <n v="27355"/>
    <x v="0"/>
    <x v="0"/>
    <x v="0"/>
    <x v="0"/>
    <x v="4"/>
    <x v="338"/>
    <x v="0"/>
    <x v="0"/>
    <s v="Tesseramento"/>
    <x v="1"/>
    <x v="4"/>
    <x v="0"/>
    <m/>
  </r>
  <r>
    <n v="181351"/>
    <x v="1"/>
    <x v="0"/>
    <x v="0"/>
    <x v="0"/>
    <x v="4"/>
    <x v="338"/>
    <x v="0"/>
    <x v="0"/>
    <s v="Tesseramento"/>
    <x v="1"/>
    <x v="5"/>
    <x v="0"/>
    <m/>
  </r>
  <r>
    <n v="218162"/>
    <x v="1"/>
    <x v="0"/>
    <x v="0"/>
    <x v="2"/>
    <x v="4"/>
    <x v="338"/>
    <x v="0"/>
    <x v="1"/>
    <s v="Tesseramento"/>
    <x v="1"/>
    <x v="5"/>
    <x v="0"/>
    <m/>
  </r>
  <r>
    <n v="130016"/>
    <x v="0"/>
    <x v="0"/>
    <x v="0"/>
    <x v="0"/>
    <x v="4"/>
    <x v="338"/>
    <x v="0"/>
    <x v="0"/>
    <s v="Tesseramento"/>
    <x v="1"/>
    <x v="0"/>
    <x v="0"/>
    <m/>
  </r>
  <r>
    <n v="69216"/>
    <x v="0"/>
    <x v="0"/>
    <x v="0"/>
    <x v="0"/>
    <x v="4"/>
    <x v="338"/>
    <x v="0"/>
    <x v="0"/>
    <s v="Tesseramento"/>
    <x v="1"/>
    <x v="0"/>
    <x v="0"/>
    <m/>
  </r>
  <r>
    <n v="155649"/>
    <x v="1"/>
    <x v="0"/>
    <x v="0"/>
    <x v="0"/>
    <x v="4"/>
    <x v="338"/>
    <x v="0"/>
    <x v="0"/>
    <s v="Tesseramento"/>
    <x v="1"/>
    <x v="7"/>
    <x v="0"/>
    <s v="B"/>
  </r>
  <r>
    <n v="76899"/>
    <x v="0"/>
    <x v="0"/>
    <x v="0"/>
    <x v="0"/>
    <x v="4"/>
    <x v="338"/>
    <x v="0"/>
    <x v="1"/>
    <s v="Tesseramento"/>
    <x v="1"/>
    <x v="0"/>
    <x v="0"/>
    <m/>
  </r>
  <r>
    <n v="188015"/>
    <x v="0"/>
    <x v="0"/>
    <x v="0"/>
    <x v="1"/>
    <x v="11"/>
    <x v="152"/>
    <x v="0"/>
    <x v="0"/>
    <s v="Tesseramento"/>
    <x v="1"/>
    <x v="0"/>
    <x v="0"/>
    <m/>
  </r>
  <r>
    <n v="136363"/>
    <x v="0"/>
    <x v="0"/>
    <x v="0"/>
    <x v="0"/>
    <x v="11"/>
    <x v="152"/>
    <x v="0"/>
    <x v="0"/>
    <s v="Tesseramento"/>
    <x v="1"/>
    <x v="0"/>
    <x v="0"/>
    <m/>
  </r>
  <r>
    <n v="95215"/>
    <x v="0"/>
    <x v="0"/>
    <x v="0"/>
    <x v="0"/>
    <x v="11"/>
    <x v="152"/>
    <x v="0"/>
    <x v="0"/>
    <s v="Tesseramento"/>
    <x v="1"/>
    <x v="4"/>
    <x v="0"/>
    <m/>
  </r>
  <r>
    <n v="24495"/>
    <x v="0"/>
    <x v="0"/>
    <x v="0"/>
    <x v="0"/>
    <x v="4"/>
    <x v="14"/>
    <x v="0"/>
    <x v="0"/>
    <s v="Tesseramento"/>
    <x v="1"/>
    <x v="4"/>
    <x v="0"/>
    <m/>
  </r>
  <r>
    <n v="141200"/>
    <x v="0"/>
    <x v="0"/>
    <x v="0"/>
    <x v="0"/>
    <x v="5"/>
    <x v="38"/>
    <x v="0"/>
    <x v="0"/>
    <s v="Tesseramento"/>
    <x v="1"/>
    <x v="3"/>
    <x v="0"/>
    <m/>
  </r>
  <r>
    <n v="141198"/>
    <x v="0"/>
    <x v="0"/>
    <x v="0"/>
    <x v="0"/>
    <x v="5"/>
    <x v="38"/>
    <x v="0"/>
    <x v="1"/>
    <s v="Tesseramento"/>
    <x v="1"/>
    <x v="4"/>
    <x v="0"/>
    <m/>
  </r>
  <r>
    <n v="131542"/>
    <x v="0"/>
    <x v="0"/>
    <x v="0"/>
    <x v="0"/>
    <x v="4"/>
    <x v="338"/>
    <x v="0"/>
    <x v="0"/>
    <s v="Tesseramento"/>
    <x v="1"/>
    <x v="4"/>
    <x v="0"/>
    <m/>
  </r>
  <r>
    <n v="228306"/>
    <x v="0"/>
    <x v="0"/>
    <x v="0"/>
    <x v="1"/>
    <x v="4"/>
    <x v="338"/>
    <x v="0"/>
    <x v="0"/>
    <s v="Tesseramento"/>
    <x v="1"/>
    <x v="0"/>
    <x v="0"/>
    <m/>
  </r>
  <r>
    <n v="213556"/>
    <x v="1"/>
    <x v="0"/>
    <x v="0"/>
    <x v="0"/>
    <x v="4"/>
    <x v="338"/>
    <x v="0"/>
    <x v="1"/>
    <s v="Tesseramento"/>
    <x v="1"/>
    <x v="5"/>
    <x v="0"/>
    <m/>
  </r>
  <r>
    <n v="169180"/>
    <x v="1"/>
    <x v="0"/>
    <x v="0"/>
    <x v="0"/>
    <x v="4"/>
    <x v="338"/>
    <x v="0"/>
    <x v="0"/>
    <s v="Tesseramento"/>
    <x v="1"/>
    <x v="5"/>
    <x v="0"/>
    <s v="B"/>
  </r>
  <r>
    <n v="27366"/>
    <x v="0"/>
    <x v="0"/>
    <x v="0"/>
    <x v="0"/>
    <x v="4"/>
    <x v="338"/>
    <x v="0"/>
    <x v="1"/>
    <s v="Tesseramento"/>
    <x v="1"/>
    <x v="0"/>
    <x v="0"/>
    <m/>
  </r>
  <r>
    <n v="27369"/>
    <x v="0"/>
    <x v="0"/>
    <x v="0"/>
    <x v="0"/>
    <x v="4"/>
    <x v="338"/>
    <x v="0"/>
    <x v="0"/>
    <s v="Tesseramento"/>
    <x v="1"/>
    <x v="4"/>
    <x v="0"/>
    <m/>
  </r>
  <r>
    <n v="211272"/>
    <x v="0"/>
    <x v="0"/>
    <x v="0"/>
    <x v="0"/>
    <x v="7"/>
    <x v="78"/>
    <x v="0"/>
    <x v="0"/>
    <s v="Tesseramento"/>
    <x v="0"/>
    <x v="0"/>
    <x v="0"/>
    <m/>
  </r>
  <r>
    <n v="27349"/>
    <x v="0"/>
    <x v="0"/>
    <x v="0"/>
    <x v="0"/>
    <x v="4"/>
    <x v="338"/>
    <x v="0"/>
    <x v="1"/>
    <s v="Tesseramento"/>
    <x v="1"/>
    <x v="4"/>
    <x v="0"/>
    <m/>
  </r>
  <r>
    <n v="102055"/>
    <x v="0"/>
    <x v="0"/>
    <x v="0"/>
    <x v="1"/>
    <x v="4"/>
    <x v="338"/>
    <x v="0"/>
    <x v="1"/>
    <s v="Tesseramento"/>
    <x v="1"/>
    <x v="0"/>
    <x v="0"/>
    <m/>
  </r>
  <r>
    <n v="208492"/>
    <x v="1"/>
    <x v="0"/>
    <x v="0"/>
    <x v="1"/>
    <x v="4"/>
    <x v="338"/>
    <x v="0"/>
    <x v="0"/>
    <s v="Tesseramento"/>
    <x v="1"/>
    <x v="5"/>
    <x v="0"/>
    <m/>
  </r>
  <r>
    <n v="218207"/>
    <x v="1"/>
    <x v="0"/>
    <x v="0"/>
    <x v="1"/>
    <x v="4"/>
    <x v="338"/>
    <x v="0"/>
    <x v="1"/>
    <s v="Tesseramento"/>
    <x v="1"/>
    <x v="5"/>
    <x v="0"/>
    <m/>
  </r>
  <r>
    <n v="118511"/>
    <x v="0"/>
    <x v="0"/>
    <x v="0"/>
    <x v="0"/>
    <x v="4"/>
    <x v="338"/>
    <x v="0"/>
    <x v="0"/>
    <s v="Tesseramento"/>
    <x v="1"/>
    <x v="0"/>
    <x v="0"/>
    <m/>
  </r>
  <r>
    <n v="152672"/>
    <x v="1"/>
    <x v="0"/>
    <x v="0"/>
    <x v="0"/>
    <x v="4"/>
    <x v="338"/>
    <x v="0"/>
    <x v="0"/>
    <s v="Tesseramento"/>
    <x v="1"/>
    <x v="5"/>
    <x v="0"/>
    <s v="B"/>
  </r>
  <r>
    <n v="144034"/>
    <x v="0"/>
    <x v="0"/>
    <x v="0"/>
    <x v="0"/>
    <x v="4"/>
    <x v="338"/>
    <x v="0"/>
    <x v="1"/>
    <s v="Tesseramento"/>
    <x v="1"/>
    <x v="3"/>
    <x v="0"/>
    <m/>
  </r>
  <r>
    <n v="73189"/>
    <x v="0"/>
    <x v="0"/>
    <x v="0"/>
    <x v="0"/>
    <x v="4"/>
    <x v="338"/>
    <x v="0"/>
    <x v="0"/>
    <s v="Tesseramento"/>
    <x v="1"/>
    <x v="0"/>
    <x v="0"/>
    <m/>
  </r>
  <r>
    <n v="193676"/>
    <x v="1"/>
    <x v="0"/>
    <x v="0"/>
    <x v="0"/>
    <x v="4"/>
    <x v="338"/>
    <x v="0"/>
    <x v="0"/>
    <s v="Tesseramento"/>
    <x v="1"/>
    <x v="5"/>
    <x v="0"/>
    <m/>
  </r>
  <r>
    <n v="195591"/>
    <x v="0"/>
    <x v="0"/>
    <x v="0"/>
    <x v="1"/>
    <x v="4"/>
    <x v="338"/>
    <x v="0"/>
    <x v="1"/>
    <s v="Tesseramento"/>
    <x v="1"/>
    <x v="3"/>
    <x v="0"/>
    <m/>
  </r>
  <r>
    <n v="55539"/>
    <x v="0"/>
    <x v="0"/>
    <x v="0"/>
    <x v="0"/>
    <x v="4"/>
    <x v="338"/>
    <x v="0"/>
    <x v="1"/>
    <s v="Tesseramento"/>
    <x v="1"/>
    <x v="4"/>
    <x v="0"/>
    <m/>
  </r>
  <r>
    <n v="93642"/>
    <x v="0"/>
    <x v="0"/>
    <x v="0"/>
    <x v="0"/>
    <x v="4"/>
    <x v="338"/>
    <x v="0"/>
    <x v="1"/>
    <s v="Tesseramento"/>
    <x v="1"/>
    <x v="0"/>
    <x v="0"/>
    <m/>
  </r>
  <r>
    <n v="21931"/>
    <x v="0"/>
    <x v="0"/>
    <x v="0"/>
    <x v="0"/>
    <x v="4"/>
    <x v="338"/>
    <x v="0"/>
    <x v="0"/>
    <s v="Tesseramento"/>
    <x v="1"/>
    <x v="4"/>
    <x v="0"/>
    <m/>
  </r>
  <r>
    <n v="27378"/>
    <x v="0"/>
    <x v="0"/>
    <x v="0"/>
    <x v="0"/>
    <x v="4"/>
    <x v="338"/>
    <x v="0"/>
    <x v="1"/>
    <s v="Tesseramento"/>
    <x v="1"/>
    <x v="3"/>
    <x v="0"/>
    <m/>
  </r>
  <r>
    <n v="152674"/>
    <x v="0"/>
    <x v="0"/>
    <x v="0"/>
    <x v="0"/>
    <x v="4"/>
    <x v="338"/>
    <x v="0"/>
    <x v="0"/>
    <s v="Tesseramento"/>
    <x v="1"/>
    <x v="3"/>
    <x v="0"/>
    <m/>
  </r>
  <r>
    <n v="120676"/>
    <x v="0"/>
    <x v="0"/>
    <x v="0"/>
    <x v="0"/>
    <x v="4"/>
    <x v="338"/>
    <x v="0"/>
    <x v="1"/>
    <s v="Tesseramento"/>
    <x v="1"/>
    <x v="0"/>
    <x v="0"/>
    <m/>
  </r>
  <r>
    <n v="88556"/>
    <x v="0"/>
    <x v="0"/>
    <x v="0"/>
    <x v="0"/>
    <x v="4"/>
    <x v="338"/>
    <x v="0"/>
    <x v="1"/>
    <s v="Tesseramento"/>
    <x v="1"/>
    <x v="3"/>
    <x v="0"/>
    <m/>
  </r>
  <r>
    <n v="109915"/>
    <x v="0"/>
    <x v="0"/>
    <x v="0"/>
    <x v="0"/>
    <x v="4"/>
    <x v="338"/>
    <x v="0"/>
    <x v="0"/>
    <s v="Tesseramento"/>
    <x v="1"/>
    <x v="0"/>
    <x v="0"/>
    <m/>
  </r>
  <r>
    <n v="177660"/>
    <x v="0"/>
    <x v="0"/>
    <x v="0"/>
    <x v="0"/>
    <x v="4"/>
    <x v="338"/>
    <x v="0"/>
    <x v="0"/>
    <s v="Tesseramento"/>
    <x v="1"/>
    <x v="1"/>
    <x v="0"/>
    <m/>
  </r>
  <r>
    <n v="66966"/>
    <x v="0"/>
    <x v="0"/>
    <x v="0"/>
    <x v="0"/>
    <x v="4"/>
    <x v="338"/>
    <x v="0"/>
    <x v="0"/>
    <s v="Tesseramento"/>
    <x v="1"/>
    <x v="0"/>
    <x v="0"/>
    <m/>
  </r>
  <r>
    <n v="206060"/>
    <x v="1"/>
    <x v="0"/>
    <x v="0"/>
    <x v="1"/>
    <x v="4"/>
    <x v="338"/>
    <x v="0"/>
    <x v="0"/>
    <s v="Tesseramento"/>
    <x v="1"/>
    <x v="5"/>
    <x v="0"/>
    <m/>
  </r>
  <r>
    <n v="86043"/>
    <x v="0"/>
    <x v="0"/>
    <x v="0"/>
    <x v="0"/>
    <x v="4"/>
    <x v="338"/>
    <x v="0"/>
    <x v="0"/>
    <s v="Tesseramento"/>
    <x v="1"/>
    <x v="0"/>
    <x v="0"/>
    <m/>
  </r>
  <r>
    <n v="154129"/>
    <x v="1"/>
    <x v="0"/>
    <x v="0"/>
    <x v="1"/>
    <x v="4"/>
    <x v="338"/>
    <x v="0"/>
    <x v="0"/>
    <s v="Tesseramento"/>
    <x v="1"/>
    <x v="7"/>
    <x v="0"/>
    <m/>
  </r>
  <r>
    <n v="208228"/>
    <x v="1"/>
    <x v="0"/>
    <x v="0"/>
    <x v="2"/>
    <x v="4"/>
    <x v="338"/>
    <x v="0"/>
    <x v="0"/>
    <s v="Tesseramento"/>
    <x v="1"/>
    <x v="5"/>
    <x v="0"/>
    <m/>
  </r>
  <r>
    <n v="167854"/>
    <x v="1"/>
    <x v="0"/>
    <x v="0"/>
    <x v="0"/>
    <x v="4"/>
    <x v="338"/>
    <x v="0"/>
    <x v="0"/>
    <s v="Tesseramento"/>
    <x v="1"/>
    <x v="5"/>
    <x v="0"/>
    <m/>
  </r>
  <r>
    <n v="86044"/>
    <x v="0"/>
    <x v="0"/>
    <x v="0"/>
    <x v="0"/>
    <x v="4"/>
    <x v="338"/>
    <x v="0"/>
    <x v="0"/>
    <s v="Tesseramento"/>
    <x v="1"/>
    <x v="0"/>
    <x v="0"/>
    <m/>
  </r>
  <r>
    <n v="27198"/>
    <x v="0"/>
    <x v="0"/>
    <x v="0"/>
    <x v="0"/>
    <x v="4"/>
    <x v="338"/>
    <x v="0"/>
    <x v="1"/>
    <s v="Tesseramento"/>
    <x v="1"/>
    <x v="4"/>
    <x v="0"/>
    <m/>
  </r>
  <r>
    <n v="87963"/>
    <x v="0"/>
    <x v="0"/>
    <x v="0"/>
    <x v="0"/>
    <x v="4"/>
    <x v="338"/>
    <x v="0"/>
    <x v="0"/>
    <s v="Tesseramento"/>
    <x v="1"/>
    <x v="4"/>
    <x v="0"/>
    <m/>
  </r>
  <r>
    <n v="27399"/>
    <x v="0"/>
    <x v="0"/>
    <x v="0"/>
    <x v="0"/>
    <x v="4"/>
    <x v="338"/>
    <x v="0"/>
    <x v="1"/>
    <s v="Tesseramento"/>
    <x v="1"/>
    <x v="4"/>
    <x v="0"/>
    <m/>
  </r>
  <r>
    <n v="206061"/>
    <x v="0"/>
    <x v="0"/>
    <x v="0"/>
    <x v="2"/>
    <x v="4"/>
    <x v="338"/>
    <x v="0"/>
    <x v="1"/>
    <s v="Tesseramento"/>
    <x v="1"/>
    <x v="0"/>
    <x v="0"/>
    <m/>
  </r>
  <r>
    <n v="187409"/>
    <x v="0"/>
    <x v="0"/>
    <x v="0"/>
    <x v="0"/>
    <x v="4"/>
    <x v="338"/>
    <x v="0"/>
    <x v="0"/>
    <s v="Tesseramento"/>
    <x v="1"/>
    <x v="0"/>
    <x v="0"/>
    <m/>
  </r>
  <r>
    <n v="222512"/>
    <x v="1"/>
    <x v="0"/>
    <x v="0"/>
    <x v="3"/>
    <x v="4"/>
    <x v="338"/>
    <x v="0"/>
    <x v="0"/>
    <s v="Tesseramento"/>
    <x v="1"/>
    <x v="5"/>
    <x v="0"/>
    <m/>
  </r>
  <r>
    <n v="157237"/>
    <x v="0"/>
    <x v="0"/>
    <x v="0"/>
    <x v="3"/>
    <x v="4"/>
    <x v="338"/>
    <x v="0"/>
    <x v="1"/>
    <s v="Tesseramento"/>
    <x v="1"/>
    <x v="0"/>
    <x v="0"/>
    <m/>
  </r>
  <r>
    <n v="27405"/>
    <x v="0"/>
    <x v="0"/>
    <x v="0"/>
    <x v="0"/>
    <x v="4"/>
    <x v="338"/>
    <x v="0"/>
    <x v="0"/>
    <s v="Tesseramento"/>
    <x v="1"/>
    <x v="4"/>
    <x v="0"/>
    <m/>
  </r>
  <r>
    <n v="27406"/>
    <x v="0"/>
    <x v="0"/>
    <x v="0"/>
    <x v="0"/>
    <x v="4"/>
    <x v="338"/>
    <x v="0"/>
    <x v="1"/>
    <s v="Tesseramento"/>
    <x v="1"/>
    <x v="4"/>
    <x v="0"/>
    <m/>
  </r>
  <r>
    <n v="194375"/>
    <x v="0"/>
    <x v="0"/>
    <x v="0"/>
    <x v="2"/>
    <x v="4"/>
    <x v="338"/>
    <x v="0"/>
    <x v="1"/>
    <s v="Tesseramento"/>
    <x v="1"/>
    <x v="0"/>
    <x v="0"/>
    <m/>
  </r>
  <r>
    <n v="27418"/>
    <x v="0"/>
    <x v="0"/>
    <x v="0"/>
    <x v="1"/>
    <x v="4"/>
    <x v="338"/>
    <x v="0"/>
    <x v="1"/>
    <s v="Tesseramento"/>
    <x v="1"/>
    <x v="0"/>
    <x v="0"/>
    <m/>
  </r>
  <r>
    <n v="220530"/>
    <x v="1"/>
    <x v="0"/>
    <x v="0"/>
    <x v="2"/>
    <x v="4"/>
    <x v="338"/>
    <x v="0"/>
    <x v="1"/>
    <s v="Tesseramento"/>
    <x v="1"/>
    <x v="5"/>
    <x v="0"/>
    <m/>
  </r>
  <r>
    <n v="46893"/>
    <x v="0"/>
    <x v="0"/>
    <x v="0"/>
    <x v="0"/>
    <x v="4"/>
    <x v="338"/>
    <x v="0"/>
    <x v="0"/>
    <s v="Tesseramento"/>
    <x v="1"/>
    <x v="3"/>
    <x v="0"/>
    <m/>
  </r>
  <r>
    <n v="53221"/>
    <x v="0"/>
    <x v="0"/>
    <x v="0"/>
    <x v="0"/>
    <x v="4"/>
    <x v="338"/>
    <x v="0"/>
    <x v="0"/>
    <s v="Tesseramento"/>
    <x v="1"/>
    <x v="0"/>
    <x v="0"/>
    <m/>
  </r>
  <r>
    <n v="217376"/>
    <x v="1"/>
    <x v="0"/>
    <x v="0"/>
    <x v="2"/>
    <x v="4"/>
    <x v="338"/>
    <x v="0"/>
    <x v="0"/>
    <s v="Tesseramento"/>
    <x v="1"/>
    <x v="5"/>
    <x v="0"/>
    <m/>
  </r>
  <r>
    <n v="45789"/>
    <x v="0"/>
    <x v="0"/>
    <x v="0"/>
    <x v="0"/>
    <x v="4"/>
    <x v="338"/>
    <x v="0"/>
    <x v="0"/>
    <s v="Tesseramento"/>
    <x v="1"/>
    <x v="0"/>
    <x v="0"/>
    <m/>
  </r>
  <r>
    <n v="4118"/>
    <x v="0"/>
    <x v="0"/>
    <x v="0"/>
    <x v="0"/>
    <x v="4"/>
    <x v="338"/>
    <x v="0"/>
    <x v="0"/>
    <s v="Tesseramento"/>
    <x v="1"/>
    <x v="3"/>
    <x v="0"/>
    <m/>
  </r>
  <r>
    <n v="77079"/>
    <x v="0"/>
    <x v="0"/>
    <x v="0"/>
    <x v="0"/>
    <x v="4"/>
    <x v="338"/>
    <x v="0"/>
    <x v="0"/>
    <s v="Tesseramento"/>
    <x v="1"/>
    <x v="3"/>
    <x v="0"/>
    <m/>
  </r>
  <r>
    <n v="181599"/>
    <x v="1"/>
    <x v="0"/>
    <x v="0"/>
    <x v="2"/>
    <x v="4"/>
    <x v="338"/>
    <x v="0"/>
    <x v="0"/>
    <s v="Tesseramento"/>
    <x v="1"/>
    <x v="5"/>
    <x v="0"/>
    <m/>
  </r>
  <r>
    <n v="27422"/>
    <x v="0"/>
    <x v="0"/>
    <x v="0"/>
    <x v="0"/>
    <x v="4"/>
    <x v="338"/>
    <x v="0"/>
    <x v="0"/>
    <s v="Tesseramento"/>
    <x v="1"/>
    <x v="4"/>
    <x v="0"/>
    <m/>
  </r>
  <r>
    <n v="27421"/>
    <x v="0"/>
    <x v="0"/>
    <x v="0"/>
    <x v="0"/>
    <x v="4"/>
    <x v="338"/>
    <x v="0"/>
    <x v="0"/>
    <s v="Tesseramento"/>
    <x v="1"/>
    <x v="0"/>
    <x v="0"/>
    <m/>
  </r>
  <r>
    <n v="172966"/>
    <x v="0"/>
    <x v="0"/>
    <x v="0"/>
    <x v="0"/>
    <x v="4"/>
    <x v="88"/>
    <x v="0"/>
    <x v="0"/>
    <s v="Tesseramento"/>
    <x v="1"/>
    <x v="0"/>
    <x v="0"/>
    <m/>
  </r>
  <r>
    <n v="96831"/>
    <x v="0"/>
    <x v="0"/>
    <x v="0"/>
    <x v="2"/>
    <x v="4"/>
    <x v="338"/>
    <x v="0"/>
    <x v="1"/>
    <s v="Tesseramento"/>
    <x v="1"/>
    <x v="0"/>
    <x v="0"/>
    <m/>
  </r>
  <r>
    <n v="39841"/>
    <x v="0"/>
    <x v="0"/>
    <x v="0"/>
    <x v="0"/>
    <x v="4"/>
    <x v="338"/>
    <x v="0"/>
    <x v="0"/>
    <s v="Tesseramento"/>
    <x v="1"/>
    <x v="4"/>
    <x v="0"/>
    <m/>
  </r>
  <r>
    <n v="223037"/>
    <x v="1"/>
    <x v="0"/>
    <x v="0"/>
    <x v="0"/>
    <x v="4"/>
    <x v="88"/>
    <x v="0"/>
    <x v="0"/>
    <s v="Tesseramento"/>
    <x v="1"/>
    <x v="6"/>
    <x v="0"/>
    <m/>
  </r>
  <r>
    <n v="212281"/>
    <x v="0"/>
    <x v="0"/>
    <x v="0"/>
    <x v="0"/>
    <x v="4"/>
    <x v="88"/>
    <x v="0"/>
    <x v="0"/>
    <s v="Tesseramento"/>
    <x v="1"/>
    <x v="0"/>
    <x v="0"/>
    <m/>
  </r>
  <r>
    <n v="150882"/>
    <x v="0"/>
    <x v="0"/>
    <x v="0"/>
    <x v="0"/>
    <x v="2"/>
    <x v="139"/>
    <x v="0"/>
    <x v="1"/>
    <s v="Tesseramento"/>
    <x v="1"/>
    <x v="0"/>
    <x v="0"/>
    <m/>
  </r>
  <r>
    <n v="230537"/>
    <x v="0"/>
    <x v="0"/>
    <x v="0"/>
    <x v="2"/>
    <x v="2"/>
    <x v="139"/>
    <x v="0"/>
    <x v="0"/>
    <s v="Tesseramento"/>
    <x v="1"/>
    <x v="0"/>
    <x v="0"/>
    <m/>
  </r>
  <r>
    <n v="142323"/>
    <x v="0"/>
    <x v="0"/>
    <x v="0"/>
    <x v="1"/>
    <x v="2"/>
    <x v="139"/>
    <x v="0"/>
    <x v="0"/>
    <s v="Tesseramento"/>
    <x v="1"/>
    <x v="4"/>
    <x v="0"/>
    <m/>
  </r>
  <r>
    <n v="125854"/>
    <x v="0"/>
    <x v="0"/>
    <x v="0"/>
    <x v="0"/>
    <x v="2"/>
    <x v="139"/>
    <x v="0"/>
    <x v="0"/>
    <s v="Tesseramento"/>
    <x v="1"/>
    <x v="0"/>
    <x v="0"/>
    <m/>
  </r>
  <r>
    <n v="28638"/>
    <x v="0"/>
    <x v="0"/>
    <x v="0"/>
    <x v="0"/>
    <x v="11"/>
    <x v="189"/>
    <x v="0"/>
    <x v="0"/>
    <s v="Tesseramento"/>
    <x v="1"/>
    <x v="3"/>
    <x v="0"/>
    <m/>
  </r>
  <r>
    <n v="136905"/>
    <x v="0"/>
    <x v="0"/>
    <x v="0"/>
    <x v="0"/>
    <x v="2"/>
    <x v="139"/>
    <x v="0"/>
    <x v="1"/>
    <s v="Tesseramento"/>
    <x v="1"/>
    <x v="0"/>
    <x v="0"/>
    <m/>
  </r>
  <r>
    <n v="150891"/>
    <x v="0"/>
    <x v="0"/>
    <x v="0"/>
    <x v="1"/>
    <x v="2"/>
    <x v="139"/>
    <x v="0"/>
    <x v="0"/>
    <s v="Tesseramento"/>
    <x v="1"/>
    <x v="4"/>
    <x v="0"/>
    <m/>
  </r>
  <r>
    <n v="43767"/>
    <x v="0"/>
    <x v="0"/>
    <x v="0"/>
    <x v="0"/>
    <x v="2"/>
    <x v="139"/>
    <x v="0"/>
    <x v="0"/>
    <s v="Tesseramento"/>
    <x v="1"/>
    <x v="4"/>
    <x v="0"/>
    <m/>
  </r>
  <r>
    <n v="61618"/>
    <x v="0"/>
    <x v="0"/>
    <x v="0"/>
    <x v="0"/>
    <x v="2"/>
    <x v="139"/>
    <x v="0"/>
    <x v="0"/>
    <s v="Tesseramento"/>
    <x v="1"/>
    <x v="3"/>
    <x v="0"/>
    <m/>
  </r>
  <r>
    <n v="138350"/>
    <x v="0"/>
    <x v="0"/>
    <x v="0"/>
    <x v="0"/>
    <x v="7"/>
    <x v="9"/>
    <x v="0"/>
    <x v="1"/>
    <s v="Tesseramento"/>
    <x v="0"/>
    <x v="1"/>
    <x v="0"/>
    <m/>
  </r>
  <r>
    <n v="38065"/>
    <x v="0"/>
    <x v="0"/>
    <x v="0"/>
    <x v="0"/>
    <x v="4"/>
    <x v="271"/>
    <x v="0"/>
    <x v="0"/>
    <s v="Tesseramento"/>
    <x v="1"/>
    <x v="3"/>
    <x v="0"/>
    <m/>
  </r>
  <r>
    <n v="218249"/>
    <x v="0"/>
    <x v="0"/>
    <x v="0"/>
    <x v="1"/>
    <x v="2"/>
    <x v="139"/>
    <x v="0"/>
    <x v="0"/>
    <s v="Tesseramento"/>
    <x v="1"/>
    <x v="4"/>
    <x v="0"/>
    <m/>
  </r>
  <r>
    <n v="95714"/>
    <x v="0"/>
    <x v="0"/>
    <x v="0"/>
    <x v="0"/>
    <x v="2"/>
    <x v="139"/>
    <x v="0"/>
    <x v="1"/>
    <s v="Tesseramento"/>
    <x v="1"/>
    <x v="3"/>
    <x v="0"/>
    <m/>
  </r>
  <r>
    <n v="97116"/>
    <x v="0"/>
    <x v="0"/>
    <x v="0"/>
    <x v="0"/>
    <x v="2"/>
    <x v="139"/>
    <x v="0"/>
    <x v="0"/>
    <s v="Tesseramento"/>
    <x v="1"/>
    <x v="3"/>
    <x v="0"/>
    <m/>
  </r>
  <r>
    <n v="230115"/>
    <x v="0"/>
    <x v="0"/>
    <x v="0"/>
    <x v="1"/>
    <x v="2"/>
    <x v="139"/>
    <x v="0"/>
    <x v="0"/>
    <s v="Tesseramento"/>
    <x v="1"/>
    <x v="1"/>
    <x v="0"/>
    <m/>
  </r>
  <r>
    <n v="153827"/>
    <x v="0"/>
    <x v="0"/>
    <x v="0"/>
    <x v="0"/>
    <x v="2"/>
    <x v="139"/>
    <x v="0"/>
    <x v="0"/>
    <s v="Tesseramento"/>
    <x v="1"/>
    <x v="4"/>
    <x v="0"/>
    <m/>
  </r>
  <r>
    <n v="80353"/>
    <x v="0"/>
    <x v="0"/>
    <x v="0"/>
    <x v="0"/>
    <x v="4"/>
    <x v="271"/>
    <x v="0"/>
    <x v="0"/>
    <s v="Tesseramento"/>
    <x v="1"/>
    <x v="3"/>
    <x v="0"/>
    <m/>
  </r>
  <r>
    <n v="145729"/>
    <x v="0"/>
    <x v="0"/>
    <x v="0"/>
    <x v="0"/>
    <x v="2"/>
    <x v="139"/>
    <x v="0"/>
    <x v="1"/>
    <s v="Tesseramento"/>
    <x v="1"/>
    <x v="3"/>
    <x v="0"/>
    <m/>
  </r>
  <r>
    <n v="101498"/>
    <x v="0"/>
    <x v="0"/>
    <x v="0"/>
    <x v="1"/>
    <x v="2"/>
    <x v="139"/>
    <x v="0"/>
    <x v="0"/>
    <s v="Tesseramento"/>
    <x v="1"/>
    <x v="3"/>
    <x v="0"/>
    <m/>
  </r>
  <r>
    <n v="232311"/>
    <x v="1"/>
    <x v="0"/>
    <x v="0"/>
    <x v="2"/>
    <x v="2"/>
    <x v="139"/>
    <x v="0"/>
    <x v="0"/>
    <s v="Tesseramento"/>
    <x v="1"/>
    <x v="5"/>
    <x v="0"/>
    <m/>
  </r>
  <r>
    <n v="232312"/>
    <x v="1"/>
    <x v="0"/>
    <x v="0"/>
    <x v="2"/>
    <x v="2"/>
    <x v="139"/>
    <x v="0"/>
    <x v="0"/>
    <s v="Tesseramento"/>
    <x v="1"/>
    <x v="5"/>
    <x v="0"/>
    <m/>
  </r>
  <r>
    <n v="18714"/>
    <x v="0"/>
    <x v="0"/>
    <x v="0"/>
    <x v="0"/>
    <x v="2"/>
    <x v="139"/>
    <x v="0"/>
    <x v="0"/>
    <s v="Tesseramento"/>
    <x v="1"/>
    <x v="0"/>
    <x v="0"/>
    <m/>
  </r>
  <r>
    <n v="158928"/>
    <x v="0"/>
    <x v="0"/>
    <x v="0"/>
    <x v="0"/>
    <x v="2"/>
    <x v="139"/>
    <x v="0"/>
    <x v="0"/>
    <s v="Tesseramento"/>
    <x v="1"/>
    <x v="0"/>
    <x v="0"/>
    <m/>
  </r>
  <r>
    <n v="164550"/>
    <x v="1"/>
    <x v="0"/>
    <x v="0"/>
    <x v="0"/>
    <x v="2"/>
    <x v="139"/>
    <x v="0"/>
    <x v="0"/>
    <s v="Tesseramento"/>
    <x v="1"/>
    <x v="7"/>
    <x v="0"/>
    <s v="B"/>
  </r>
  <r>
    <n v="85375"/>
    <x v="0"/>
    <x v="0"/>
    <x v="0"/>
    <x v="0"/>
    <x v="4"/>
    <x v="271"/>
    <x v="0"/>
    <x v="1"/>
    <s v="Tesseramento"/>
    <x v="1"/>
    <x v="3"/>
    <x v="0"/>
    <m/>
  </r>
  <r>
    <n v="59425"/>
    <x v="0"/>
    <x v="0"/>
    <x v="0"/>
    <x v="0"/>
    <x v="11"/>
    <x v="142"/>
    <x v="0"/>
    <x v="1"/>
    <s v="Tesseramento"/>
    <x v="1"/>
    <x v="4"/>
    <x v="0"/>
    <m/>
  </r>
  <r>
    <n v="59444"/>
    <x v="0"/>
    <x v="0"/>
    <x v="0"/>
    <x v="0"/>
    <x v="11"/>
    <x v="142"/>
    <x v="0"/>
    <x v="0"/>
    <s v="Tesseramento"/>
    <x v="1"/>
    <x v="3"/>
    <x v="0"/>
    <m/>
  </r>
  <r>
    <n v="179779"/>
    <x v="0"/>
    <x v="0"/>
    <x v="0"/>
    <x v="1"/>
    <x v="2"/>
    <x v="139"/>
    <x v="0"/>
    <x v="0"/>
    <s v="Tesseramento"/>
    <x v="1"/>
    <x v="0"/>
    <x v="0"/>
    <m/>
  </r>
  <r>
    <n v="229070"/>
    <x v="1"/>
    <x v="0"/>
    <x v="0"/>
    <x v="2"/>
    <x v="2"/>
    <x v="139"/>
    <x v="0"/>
    <x v="0"/>
    <s v="Tesseramento"/>
    <x v="1"/>
    <x v="5"/>
    <x v="0"/>
    <m/>
  </r>
  <r>
    <n v="210877"/>
    <x v="0"/>
    <x v="0"/>
    <x v="0"/>
    <x v="1"/>
    <x v="2"/>
    <x v="139"/>
    <x v="0"/>
    <x v="0"/>
    <s v="Tesseramento"/>
    <x v="1"/>
    <x v="0"/>
    <x v="0"/>
    <m/>
  </r>
  <r>
    <n v="211932"/>
    <x v="0"/>
    <x v="0"/>
    <x v="0"/>
    <x v="0"/>
    <x v="7"/>
    <x v="210"/>
    <x v="0"/>
    <x v="0"/>
    <s v="Tesseramento"/>
    <x v="0"/>
    <x v="0"/>
    <x v="0"/>
    <m/>
  </r>
  <r>
    <n v="196560"/>
    <x v="1"/>
    <x v="0"/>
    <x v="0"/>
    <x v="0"/>
    <x v="12"/>
    <x v="122"/>
    <x v="0"/>
    <x v="0"/>
    <s v="Tesseramento"/>
    <x v="0"/>
    <x v="2"/>
    <x v="0"/>
    <m/>
  </r>
  <r>
    <n v="196559"/>
    <x v="0"/>
    <x v="0"/>
    <x v="0"/>
    <x v="0"/>
    <x v="12"/>
    <x v="122"/>
    <x v="0"/>
    <x v="0"/>
    <s v="Tesseramento"/>
    <x v="0"/>
    <x v="0"/>
    <x v="0"/>
    <m/>
  </r>
  <r>
    <n v="192934"/>
    <x v="0"/>
    <x v="0"/>
    <x v="0"/>
    <x v="1"/>
    <x v="12"/>
    <x v="122"/>
    <x v="0"/>
    <x v="0"/>
    <s v="Tesseramento"/>
    <x v="0"/>
    <x v="1"/>
    <x v="0"/>
    <m/>
  </r>
  <r>
    <n v="170811"/>
    <x v="1"/>
    <x v="0"/>
    <x v="0"/>
    <x v="0"/>
    <x v="12"/>
    <x v="122"/>
    <x v="0"/>
    <x v="1"/>
    <s v="Tesseramento"/>
    <x v="0"/>
    <x v="7"/>
    <x v="0"/>
    <s v="B"/>
  </r>
  <r>
    <n v="229416"/>
    <x v="0"/>
    <x v="0"/>
    <x v="0"/>
    <x v="1"/>
    <x v="4"/>
    <x v="110"/>
    <x v="0"/>
    <x v="1"/>
    <s v="Tesseramento"/>
    <x v="1"/>
    <x v="4"/>
    <x v="0"/>
    <m/>
  </r>
  <r>
    <n v="203737"/>
    <x v="0"/>
    <x v="0"/>
    <x v="0"/>
    <x v="1"/>
    <x v="2"/>
    <x v="139"/>
    <x v="0"/>
    <x v="0"/>
    <s v="Tesseramento"/>
    <x v="1"/>
    <x v="0"/>
    <x v="0"/>
    <m/>
  </r>
  <r>
    <n v="164057"/>
    <x v="0"/>
    <x v="0"/>
    <x v="0"/>
    <x v="1"/>
    <x v="2"/>
    <x v="139"/>
    <x v="0"/>
    <x v="1"/>
    <s v="Tesseramento"/>
    <x v="1"/>
    <x v="0"/>
    <x v="0"/>
    <m/>
  </r>
  <r>
    <n v="27130"/>
    <x v="0"/>
    <x v="0"/>
    <x v="0"/>
    <x v="0"/>
    <x v="4"/>
    <x v="338"/>
    <x v="0"/>
    <x v="1"/>
    <s v="Tesseramento"/>
    <x v="1"/>
    <x v="4"/>
    <x v="0"/>
    <m/>
  </r>
  <r>
    <n v="195159"/>
    <x v="0"/>
    <x v="0"/>
    <x v="0"/>
    <x v="0"/>
    <x v="11"/>
    <x v="142"/>
    <x v="0"/>
    <x v="0"/>
    <s v="Tesseramento"/>
    <x v="1"/>
    <x v="3"/>
    <x v="0"/>
    <m/>
  </r>
  <r>
    <n v="220969"/>
    <x v="0"/>
    <x v="0"/>
    <x v="0"/>
    <x v="2"/>
    <x v="4"/>
    <x v="338"/>
    <x v="0"/>
    <x v="1"/>
    <s v="Tesseramento"/>
    <x v="1"/>
    <x v="4"/>
    <x v="0"/>
    <m/>
  </r>
  <r>
    <n v="55533"/>
    <x v="0"/>
    <x v="0"/>
    <x v="0"/>
    <x v="0"/>
    <x v="4"/>
    <x v="338"/>
    <x v="0"/>
    <x v="0"/>
    <s v="Tesseramento"/>
    <x v="1"/>
    <x v="4"/>
    <x v="0"/>
    <m/>
  </r>
  <r>
    <n v="120039"/>
    <x v="0"/>
    <x v="0"/>
    <x v="0"/>
    <x v="1"/>
    <x v="4"/>
    <x v="338"/>
    <x v="0"/>
    <x v="1"/>
    <s v="Tesseramento"/>
    <x v="1"/>
    <x v="4"/>
    <x v="0"/>
    <m/>
  </r>
  <r>
    <n v="27195"/>
    <x v="0"/>
    <x v="0"/>
    <x v="0"/>
    <x v="0"/>
    <x v="4"/>
    <x v="338"/>
    <x v="0"/>
    <x v="1"/>
    <s v="Tesseramento"/>
    <x v="1"/>
    <x v="4"/>
    <x v="0"/>
    <m/>
  </r>
  <r>
    <n v="231749"/>
    <x v="0"/>
    <x v="0"/>
    <x v="0"/>
    <x v="2"/>
    <x v="4"/>
    <x v="338"/>
    <x v="0"/>
    <x v="1"/>
    <s v="Tesseramento"/>
    <x v="1"/>
    <x v="3"/>
    <x v="0"/>
    <m/>
  </r>
  <r>
    <n v="27308"/>
    <x v="0"/>
    <x v="0"/>
    <x v="0"/>
    <x v="0"/>
    <x v="4"/>
    <x v="338"/>
    <x v="0"/>
    <x v="0"/>
    <s v="Tesseramento"/>
    <x v="1"/>
    <x v="4"/>
    <x v="0"/>
    <m/>
  </r>
  <r>
    <n v="43925"/>
    <x v="0"/>
    <x v="0"/>
    <x v="0"/>
    <x v="0"/>
    <x v="4"/>
    <x v="338"/>
    <x v="0"/>
    <x v="1"/>
    <s v="Tesseramento"/>
    <x v="1"/>
    <x v="4"/>
    <x v="0"/>
    <m/>
  </r>
  <r>
    <n v="150886"/>
    <x v="0"/>
    <x v="0"/>
    <x v="0"/>
    <x v="0"/>
    <x v="2"/>
    <x v="139"/>
    <x v="0"/>
    <x v="1"/>
    <s v="Tesseramento"/>
    <x v="1"/>
    <x v="3"/>
    <x v="0"/>
    <m/>
  </r>
  <r>
    <n v="217491"/>
    <x v="0"/>
    <x v="0"/>
    <x v="0"/>
    <x v="1"/>
    <x v="4"/>
    <x v="338"/>
    <x v="0"/>
    <x v="1"/>
    <s v="Tesseramento"/>
    <x v="1"/>
    <x v="0"/>
    <x v="0"/>
    <m/>
  </r>
  <r>
    <n v="181348"/>
    <x v="1"/>
    <x v="0"/>
    <x v="0"/>
    <x v="2"/>
    <x v="4"/>
    <x v="338"/>
    <x v="0"/>
    <x v="1"/>
    <s v="Tesseramento"/>
    <x v="1"/>
    <x v="5"/>
    <x v="0"/>
    <m/>
  </r>
  <r>
    <n v="204962"/>
    <x v="0"/>
    <x v="0"/>
    <x v="0"/>
    <x v="2"/>
    <x v="4"/>
    <x v="338"/>
    <x v="0"/>
    <x v="1"/>
    <s v="Tesseramento"/>
    <x v="1"/>
    <x v="0"/>
    <x v="0"/>
    <m/>
  </r>
  <r>
    <n v="27404"/>
    <x v="0"/>
    <x v="0"/>
    <x v="0"/>
    <x v="0"/>
    <x v="4"/>
    <x v="338"/>
    <x v="0"/>
    <x v="1"/>
    <s v="Tesseramento"/>
    <x v="1"/>
    <x v="0"/>
    <x v="0"/>
    <m/>
  </r>
  <r>
    <n v="152246"/>
    <x v="0"/>
    <x v="0"/>
    <x v="0"/>
    <x v="0"/>
    <x v="2"/>
    <x v="139"/>
    <x v="0"/>
    <x v="0"/>
    <s v="Tesseramento"/>
    <x v="1"/>
    <x v="0"/>
    <x v="0"/>
    <m/>
  </r>
  <r>
    <n v="27370"/>
    <x v="0"/>
    <x v="0"/>
    <x v="0"/>
    <x v="1"/>
    <x v="4"/>
    <x v="338"/>
    <x v="0"/>
    <x v="0"/>
    <s v="Tesseramento"/>
    <x v="1"/>
    <x v="4"/>
    <x v="0"/>
    <m/>
  </r>
  <r>
    <n v="152247"/>
    <x v="0"/>
    <x v="0"/>
    <x v="0"/>
    <x v="0"/>
    <x v="2"/>
    <x v="139"/>
    <x v="0"/>
    <x v="0"/>
    <s v="Tesseramento"/>
    <x v="1"/>
    <x v="0"/>
    <x v="0"/>
    <m/>
  </r>
  <r>
    <n v="27372"/>
    <x v="0"/>
    <x v="0"/>
    <x v="0"/>
    <x v="0"/>
    <x v="4"/>
    <x v="338"/>
    <x v="0"/>
    <x v="0"/>
    <s v="Tesseramento"/>
    <x v="1"/>
    <x v="4"/>
    <x v="0"/>
    <m/>
  </r>
  <r>
    <n v="204963"/>
    <x v="0"/>
    <x v="0"/>
    <x v="0"/>
    <x v="2"/>
    <x v="4"/>
    <x v="338"/>
    <x v="0"/>
    <x v="0"/>
    <s v="Tesseramento"/>
    <x v="1"/>
    <x v="1"/>
    <x v="0"/>
    <m/>
  </r>
  <r>
    <n v="209352"/>
    <x v="0"/>
    <x v="0"/>
    <x v="0"/>
    <x v="2"/>
    <x v="4"/>
    <x v="338"/>
    <x v="0"/>
    <x v="1"/>
    <s v="Tesseramento"/>
    <x v="1"/>
    <x v="3"/>
    <x v="0"/>
    <m/>
  </r>
  <r>
    <n v="168640"/>
    <x v="1"/>
    <x v="0"/>
    <x v="0"/>
    <x v="2"/>
    <x v="4"/>
    <x v="338"/>
    <x v="0"/>
    <x v="0"/>
    <s v="Tesseramento"/>
    <x v="1"/>
    <x v="7"/>
    <x v="0"/>
    <m/>
  </r>
  <r>
    <n v="46652"/>
    <x v="0"/>
    <x v="0"/>
    <x v="0"/>
    <x v="0"/>
    <x v="2"/>
    <x v="139"/>
    <x v="0"/>
    <x v="0"/>
    <s v="Tesseramento"/>
    <x v="1"/>
    <x v="3"/>
    <x v="0"/>
    <m/>
  </r>
  <r>
    <n v="154709"/>
    <x v="1"/>
    <x v="0"/>
    <x v="0"/>
    <x v="2"/>
    <x v="4"/>
    <x v="338"/>
    <x v="0"/>
    <x v="1"/>
    <s v="Tesseramento"/>
    <x v="1"/>
    <x v="2"/>
    <x v="0"/>
    <m/>
  </r>
  <r>
    <n v="235966"/>
    <x v="0"/>
    <x v="1"/>
    <x v="1"/>
    <x v="0"/>
    <x v="8"/>
    <x v="222"/>
    <x v="0"/>
    <x v="0"/>
    <s v="Tesseramento"/>
    <x v="1"/>
    <x v="0"/>
    <x v="0"/>
    <m/>
  </r>
  <r>
    <n v="194654"/>
    <x v="1"/>
    <x v="0"/>
    <x v="0"/>
    <x v="1"/>
    <x v="2"/>
    <x v="139"/>
    <x v="0"/>
    <x v="1"/>
    <s v="Tesseramento"/>
    <x v="1"/>
    <x v="5"/>
    <x v="0"/>
    <m/>
  </r>
  <r>
    <n v="116042"/>
    <x v="0"/>
    <x v="0"/>
    <x v="0"/>
    <x v="0"/>
    <x v="2"/>
    <x v="139"/>
    <x v="0"/>
    <x v="1"/>
    <s v="Tesseramento"/>
    <x v="1"/>
    <x v="4"/>
    <x v="0"/>
    <m/>
  </r>
  <r>
    <n v="227615"/>
    <x v="0"/>
    <x v="0"/>
    <x v="0"/>
    <x v="1"/>
    <x v="2"/>
    <x v="139"/>
    <x v="0"/>
    <x v="0"/>
    <s v="Tesseramento"/>
    <x v="1"/>
    <x v="0"/>
    <x v="0"/>
    <m/>
  </r>
  <r>
    <n v="204337"/>
    <x v="1"/>
    <x v="0"/>
    <x v="0"/>
    <x v="3"/>
    <x v="2"/>
    <x v="139"/>
    <x v="0"/>
    <x v="0"/>
    <s v="Tesseramento"/>
    <x v="1"/>
    <x v="5"/>
    <x v="0"/>
    <m/>
  </r>
  <r>
    <n v="90586"/>
    <x v="0"/>
    <x v="0"/>
    <x v="0"/>
    <x v="0"/>
    <x v="2"/>
    <x v="139"/>
    <x v="0"/>
    <x v="0"/>
    <s v="Tesseramento"/>
    <x v="1"/>
    <x v="4"/>
    <x v="0"/>
    <m/>
  </r>
  <r>
    <n v="194656"/>
    <x v="0"/>
    <x v="0"/>
    <x v="0"/>
    <x v="1"/>
    <x v="2"/>
    <x v="139"/>
    <x v="0"/>
    <x v="1"/>
    <s v="Tesseramento"/>
    <x v="1"/>
    <x v="0"/>
    <x v="0"/>
    <m/>
  </r>
  <r>
    <n v="186006"/>
    <x v="0"/>
    <x v="0"/>
    <x v="0"/>
    <x v="1"/>
    <x v="11"/>
    <x v="102"/>
    <x v="0"/>
    <x v="0"/>
    <s v="Tesseramento"/>
    <x v="1"/>
    <x v="3"/>
    <x v="0"/>
    <m/>
  </r>
  <r>
    <n v="52723"/>
    <x v="0"/>
    <x v="0"/>
    <x v="0"/>
    <x v="0"/>
    <x v="2"/>
    <x v="139"/>
    <x v="0"/>
    <x v="0"/>
    <s v="Tesseramento"/>
    <x v="1"/>
    <x v="4"/>
    <x v="0"/>
    <m/>
  </r>
  <r>
    <n v="18704"/>
    <x v="0"/>
    <x v="0"/>
    <x v="0"/>
    <x v="0"/>
    <x v="2"/>
    <x v="139"/>
    <x v="0"/>
    <x v="0"/>
    <s v="Tesseramento"/>
    <x v="1"/>
    <x v="0"/>
    <x v="0"/>
    <m/>
  </r>
  <r>
    <n v="192082"/>
    <x v="0"/>
    <x v="0"/>
    <x v="0"/>
    <x v="1"/>
    <x v="10"/>
    <x v="194"/>
    <x v="0"/>
    <x v="0"/>
    <s v="Tesseramento"/>
    <x v="1"/>
    <x v="4"/>
    <x v="0"/>
    <m/>
  </r>
  <r>
    <n v="162843"/>
    <x v="0"/>
    <x v="0"/>
    <x v="0"/>
    <x v="0"/>
    <x v="10"/>
    <x v="194"/>
    <x v="0"/>
    <x v="0"/>
    <s v="Tesseramento"/>
    <x v="1"/>
    <x v="0"/>
    <x v="0"/>
    <m/>
  </r>
  <r>
    <n v="143302"/>
    <x v="0"/>
    <x v="0"/>
    <x v="0"/>
    <x v="0"/>
    <x v="2"/>
    <x v="79"/>
    <x v="0"/>
    <x v="0"/>
    <s v="Tesseramento"/>
    <x v="1"/>
    <x v="4"/>
    <x v="0"/>
    <m/>
  </r>
  <r>
    <n v="87779"/>
    <x v="0"/>
    <x v="0"/>
    <x v="0"/>
    <x v="0"/>
    <x v="2"/>
    <x v="79"/>
    <x v="0"/>
    <x v="0"/>
    <s v="Tesseramento"/>
    <x v="1"/>
    <x v="0"/>
    <x v="0"/>
    <m/>
  </r>
  <r>
    <n v="141380"/>
    <x v="0"/>
    <x v="0"/>
    <x v="0"/>
    <x v="0"/>
    <x v="4"/>
    <x v="184"/>
    <x v="0"/>
    <x v="1"/>
    <s v="Tesseramento"/>
    <x v="0"/>
    <x v="4"/>
    <x v="0"/>
    <m/>
  </r>
  <r>
    <n v="28283"/>
    <x v="0"/>
    <x v="0"/>
    <x v="0"/>
    <x v="0"/>
    <x v="2"/>
    <x v="79"/>
    <x v="0"/>
    <x v="0"/>
    <s v="Tesseramento"/>
    <x v="1"/>
    <x v="4"/>
    <x v="0"/>
    <m/>
  </r>
  <r>
    <n v="187568"/>
    <x v="0"/>
    <x v="0"/>
    <x v="0"/>
    <x v="0"/>
    <x v="2"/>
    <x v="79"/>
    <x v="0"/>
    <x v="0"/>
    <s v="Tesseramento"/>
    <x v="1"/>
    <x v="0"/>
    <x v="0"/>
    <m/>
  </r>
  <r>
    <n v="191151"/>
    <x v="0"/>
    <x v="0"/>
    <x v="0"/>
    <x v="1"/>
    <x v="2"/>
    <x v="79"/>
    <x v="0"/>
    <x v="0"/>
    <s v="Tesseramento"/>
    <x v="1"/>
    <x v="4"/>
    <x v="0"/>
    <m/>
  </r>
  <r>
    <n v="89800"/>
    <x v="0"/>
    <x v="0"/>
    <x v="0"/>
    <x v="0"/>
    <x v="2"/>
    <x v="79"/>
    <x v="0"/>
    <x v="1"/>
    <s v="Tesseramento"/>
    <x v="1"/>
    <x v="4"/>
    <x v="0"/>
    <m/>
  </r>
  <r>
    <n v="141489"/>
    <x v="0"/>
    <x v="0"/>
    <x v="0"/>
    <x v="0"/>
    <x v="2"/>
    <x v="79"/>
    <x v="0"/>
    <x v="0"/>
    <s v="Tesseramento"/>
    <x v="1"/>
    <x v="4"/>
    <x v="0"/>
    <m/>
  </r>
  <r>
    <n v="89796"/>
    <x v="0"/>
    <x v="0"/>
    <x v="0"/>
    <x v="0"/>
    <x v="2"/>
    <x v="79"/>
    <x v="0"/>
    <x v="0"/>
    <s v="Tesseramento"/>
    <x v="1"/>
    <x v="3"/>
    <x v="0"/>
    <m/>
  </r>
  <r>
    <n v="108385"/>
    <x v="0"/>
    <x v="0"/>
    <x v="0"/>
    <x v="0"/>
    <x v="2"/>
    <x v="79"/>
    <x v="0"/>
    <x v="1"/>
    <s v="Tesseramento"/>
    <x v="1"/>
    <x v="3"/>
    <x v="0"/>
    <m/>
  </r>
  <r>
    <n v="84018"/>
    <x v="0"/>
    <x v="0"/>
    <x v="0"/>
    <x v="0"/>
    <x v="2"/>
    <x v="79"/>
    <x v="0"/>
    <x v="0"/>
    <s v="Tesseramento"/>
    <x v="1"/>
    <x v="4"/>
    <x v="0"/>
    <m/>
  </r>
  <r>
    <n v="233316"/>
    <x v="0"/>
    <x v="1"/>
    <x v="0"/>
    <x v="0"/>
    <x v="7"/>
    <x v="301"/>
    <x v="0"/>
    <x v="0"/>
    <s v="Tesseramento"/>
    <x v="1"/>
    <x v="0"/>
    <x v="0"/>
    <m/>
  </r>
  <r>
    <n v="89825"/>
    <x v="0"/>
    <x v="0"/>
    <x v="0"/>
    <x v="0"/>
    <x v="2"/>
    <x v="79"/>
    <x v="0"/>
    <x v="0"/>
    <s v="Tesseramento"/>
    <x v="1"/>
    <x v="4"/>
    <x v="0"/>
    <m/>
  </r>
  <r>
    <n v="89830"/>
    <x v="0"/>
    <x v="0"/>
    <x v="0"/>
    <x v="0"/>
    <x v="2"/>
    <x v="79"/>
    <x v="0"/>
    <x v="1"/>
    <s v="Tesseramento"/>
    <x v="1"/>
    <x v="4"/>
    <x v="0"/>
    <m/>
  </r>
  <r>
    <n v="75899"/>
    <x v="0"/>
    <x v="0"/>
    <x v="0"/>
    <x v="0"/>
    <x v="2"/>
    <x v="79"/>
    <x v="0"/>
    <x v="0"/>
    <s v="Tesseramento"/>
    <x v="1"/>
    <x v="4"/>
    <x v="0"/>
    <m/>
  </r>
  <r>
    <n v="74312"/>
    <x v="0"/>
    <x v="0"/>
    <x v="0"/>
    <x v="0"/>
    <x v="2"/>
    <x v="79"/>
    <x v="0"/>
    <x v="0"/>
    <s v="Tesseramento"/>
    <x v="1"/>
    <x v="4"/>
    <x v="0"/>
    <m/>
  </r>
  <r>
    <n v="233410"/>
    <x v="1"/>
    <x v="1"/>
    <x v="0"/>
    <x v="1"/>
    <x v="1"/>
    <x v="176"/>
    <x v="0"/>
    <x v="1"/>
    <s v="Tesseramento"/>
    <x v="1"/>
    <x v="5"/>
    <x v="0"/>
    <m/>
  </r>
  <r>
    <n v="222738"/>
    <x v="1"/>
    <x v="1"/>
    <x v="0"/>
    <x v="0"/>
    <x v="1"/>
    <x v="176"/>
    <x v="0"/>
    <x v="1"/>
    <s v="Tesseramento"/>
    <x v="1"/>
    <x v="5"/>
    <x v="0"/>
    <m/>
  </r>
  <r>
    <n v="100204"/>
    <x v="0"/>
    <x v="0"/>
    <x v="0"/>
    <x v="0"/>
    <x v="2"/>
    <x v="79"/>
    <x v="0"/>
    <x v="1"/>
    <s v="Tesseramento"/>
    <x v="1"/>
    <x v="0"/>
    <x v="0"/>
    <m/>
  </r>
  <r>
    <n v="146090"/>
    <x v="0"/>
    <x v="0"/>
    <x v="0"/>
    <x v="0"/>
    <x v="2"/>
    <x v="79"/>
    <x v="0"/>
    <x v="1"/>
    <s v="Tesseramento"/>
    <x v="1"/>
    <x v="1"/>
    <x v="0"/>
    <m/>
  </r>
  <r>
    <n v="89844"/>
    <x v="0"/>
    <x v="0"/>
    <x v="0"/>
    <x v="0"/>
    <x v="2"/>
    <x v="79"/>
    <x v="0"/>
    <x v="0"/>
    <s v="Tesseramento"/>
    <x v="1"/>
    <x v="3"/>
    <x v="0"/>
    <m/>
  </r>
  <r>
    <n v="82238"/>
    <x v="0"/>
    <x v="0"/>
    <x v="0"/>
    <x v="0"/>
    <x v="2"/>
    <x v="79"/>
    <x v="0"/>
    <x v="1"/>
    <s v="Tesseramento"/>
    <x v="1"/>
    <x v="3"/>
    <x v="0"/>
    <m/>
  </r>
  <r>
    <n v="175674"/>
    <x v="0"/>
    <x v="0"/>
    <x v="0"/>
    <x v="0"/>
    <x v="7"/>
    <x v="301"/>
    <x v="0"/>
    <x v="0"/>
    <s v="Tesseramento"/>
    <x v="1"/>
    <x v="0"/>
    <x v="0"/>
    <m/>
  </r>
  <r>
    <n v="235940"/>
    <x v="0"/>
    <x v="0"/>
    <x v="1"/>
    <x v="3"/>
    <x v="7"/>
    <x v="11"/>
    <x v="0"/>
    <x v="0"/>
    <s v="Tesseramento"/>
    <x v="1"/>
    <x v="3"/>
    <x v="0"/>
    <m/>
  </r>
  <r>
    <n v="212094"/>
    <x v="0"/>
    <x v="0"/>
    <x v="0"/>
    <x v="0"/>
    <x v="7"/>
    <x v="301"/>
    <x v="0"/>
    <x v="0"/>
    <s v="Tesseramento"/>
    <x v="1"/>
    <x v="0"/>
    <x v="0"/>
    <m/>
  </r>
  <r>
    <n v="178891"/>
    <x v="0"/>
    <x v="0"/>
    <x v="0"/>
    <x v="0"/>
    <x v="7"/>
    <x v="301"/>
    <x v="0"/>
    <x v="0"/>
    <s v="Tesseramento"/>
    <x v="1"/>
    <x v="0"/>
    <x v="0"/>
    <m/>
  </r>
  <r>
    <n v="150262"/>
    <x v="0"/>
    <x v="0"/>
    <x v="0"/>
    <x v="0"/>
    <x v="7"/>
    <x v="301"/>
    <x v="0"/>
    <x v="0"/>
    <s v="Tesseramento"/>
    <x v="1"/>
    <x v="4"/>
    <x v="0"/>
    <m/>
  </r>
  <r>
    <n v="205070"/>
    <x v="0"/>
    <x v="0"/>
    <x v="0"/>
    <x v="0"/>
    <x v="7"/>
    <x v="9"/>
    <x v="0"/>
    <x v="0"/>
    <s v="Tesseramento"/>
    <x v="0"/>
    <x v="3"/>
    <x v="0"/>
    <m/>
  </r>
  <r>
    <n v="7759"/>
    <x v="0"/>
    <x v="0"/>
    <x v="0"/>
    <x v="0"/>
    <x v="4"/>
    <x v="149"/>
    <x v="0"/>
    <x v="1"/>
    <s v="Tesseramento"/>
    <x v="1"/>
    <x v="3"/>
    <x v="0"/>
    <m/>
  </r>
  <r>
    <n v="92308"/>
    <x v="0"/>
    <x v="0"/>
    <x v="0"/>
    <x v="0"/>
    <x v="7"/>
    <x v="9"/>
    <x v="0"/>
    <x v="0"/>
    <s v="Tesseramento"/>
    <x v="0"/>
    <x v="0"/>
    <x v="0"/>
    <m/>
  </r>
  <r>
    <n v="7760"/>
    <x v="0"/>
    <x v="0"/>
    <x v="0"/>
    <x v="0"/>
    <x v="4"/>
    <x v="149"/>
    <x v="0"/>
    <x v="0"/>
    <s v="Tesseramento"/>
    <x v="1"/>
    <x v="1"/>
    <x v="0"/>
    <m/>
  </r>
  <r>
    <n v="198274"/>
    <x v="0"/>
    <x v="0"/>
    <x v="0"/>
    <x v="0"/>
    <x v="7"/>
    <x v="9"/>
    <x v="0"/>
    <x v="0"/>
    <s v="Tesseramento"/>
    <x v="0"/>
    <x v="0"/>
    <x v="0"/>
    <m/>
  </r>
  <r>
    <n v="209697"/>
    <x v="0"/>
    <x v="0"/>
    <x v="0"/>
    <x v="0"/>
    <x v="3"/>
    <x v="118"/>
    <x v="0"/>
    <x v="0"/>
    <s v="Tesseramento"/>
    <x v="1"/>
    <x v="1"/>
    <x v="0"/>
    <m/>
  </r>
  <r>
    <n v="82481"/>
    <x v="0"/>
    <x v="0"/>
    <x v="0"/>
    <x v="0"/>
    <x v="3"/>
    <x v="118"/>
    <x v="0"/>
    <x v="0"/>
    <s v="Tesseramento"/>
    <x v="1"/>
    <x v="3"/>
    <x v="0"/>
    <m/>
  </r>
  <r>
    <n v="85018"/>
    <x v="0"/>
    <x v="0"/>
    <x v="0"/>
    <x v="0"/>
    <x v="3"/>
    <x v="118"/>
    <x v="0"/>
    <x v="0"/>
    <s v="Tesseramento"/>
    <x v="1"/>
    <x v="4"/>
    <x v="0"/>
    <m/>
  </r>
  <r>
    <n v="67975"/>
    <x v="0"/>
    <x v="0"/>
    <x v="0"/>
    <x v="0"/>
    <x v="7"/>
    <x v="301"/>
    <x v="0"/>
    <x v="0"/>
    <s v="Tesseramento"/>
    <x v="1"/>
    <x v="3"/>
    <x v="0"/>
    <m/>
  </r>
  <r>
    <n v="91235"/>
    <x v="0"/>
    <x v="0"/>
    <x v="0"/>
    <x v="0"/>
    <x v="7"/>
    <x v="301"/>
    <x v="0"/>
    <x v="0"/>
    <s v="Tesseramento"/>
    <x v="1"/>
    <x v="3"/>
    <x v="0"/>
    <m/>
  </r>
  <r>
    <n v="55196"/>
    <x v="0"/>
    <x v="0"/>
    <x v="0"/>
    <x v="0"/>
    <x v="2"/>
    <x v="79"/>
    <x v="0"/>
    <x v="0"/>
    <s v="Tesseramento"/>
    <x v="1"/>
    <x v="3"/>
    <x v="0"/>
    <m/>
  </r>
  <r>
    <n v="89807"/>
    <x v="0"/>
    <x v="0"/>
    <x v="0"/>
    <x v="0"/>
    <x v="2"/>
    <x v="79"/>
    <x v="0"/>
    <x v="1"/>
    <s v="Tesseramento"/>
    <x v="1"/>
    <x v="3"/>
    <x v="0"/>
    <m/>
  </r>
  <r>
    <n v="222040"/>
    <x v="1"/>
    <x v="0"/>
    <x v="0"/>
    <x v="2"/>
    <x v="2"/>
    <x v="139"/>
    <x v="0"/>
    <x v="0"/>
    <s v="Tesseramento"/>
    <x v="1"/>
    <x v="5"/>
    <x v="0"/>
    <m/>
  </r>
  <r>
    <n v="142331"/>
    <x v="0"/>
    <x v="0"/>
    <x v="0"/>
    <x v="0"/>
    <x v="2"/>
    <x v="139"/>
    <x v="0"/>
    <x v="0"/>
    <s v="Tesseramento"/>
    <x v="1"/>
    <x v="0"/>
    <x v="0"/>
    <m/>
  </r>
  <r>
    <n v="108668"/>
    <x v="0"/>
    <x v="0"/>
    <x v="0"/>
    <x v="0"/>
    <x v="11"/>
    <x v="160"/>
    <x v="0"/>
    <x v="0"/>
    <s v="Tesseramento"/>
    <x v="0"/>
    <x v="0"/>
    <x v="0"/>
    <m/>
  </r>
  <r>
    <n v="172164"/>
    <x v="0"/>
    <x v="0"/>
    <x v="0"/>
    <x v="0"/>
    <x v="7"/>
    <x v="9"/>
    <x v="0"/>
    <x v="0"/>
    <s v="Tesseramento"/>
    <x v="0"/>
    <x v="0"/>
    <x v="0"/>
    <m/>
  </r>
  <r>
    <n v="226906"/>
    <x v="0"/>
    <x v="0"/>
    <x v="0"/>
    <x v="0"/>
    <x v="11"/>
    <x v="160"/>
    <x v="0"/>
    <x v="0"/>
    <s v="Tesseramento"/>
    <x v="0"/>
    <x v="3"/>
    <x v="0"/>
    <m/>
  </r>
  <r>
    <n v="226908"/>
    <x v="1"/>
    <x v="0"/>
    <x v="0"/>
    <x v="0"/>
    <x v="11"/>
    <x v="160"/>
    <x v="0"/>
    <x v="0"/>
    <s v="Tesseramento"/>
    <x v="0"/>
    <x v="6"/>
    <x v="0"/>
    <m/>
  </r>
  <r>
    <n v="236047"/>
    <x v="0"/>
    <x v="0"/>
    <x v="1"/>
    <x v="1"/>
    <x v="1"/>
    <x v="349"/>
    <x v="0"/>
    <x v="1"/>
    <s v="Tesseramento"/>
    <x v="0"/>
    <x v="4"/>
    <x v="0"/>
    <m/>
  </r>
  <r>
    <n v="136352"/>
    <x v="0"/>
    <x v="0"/>
    <x v="0"/>
    <x v="0"/>
    <x v="7"/>
    <x v="301"/>
    <x v="0"/>
    <x v="1"/>
    <s v="Tesseramento"/>
    <x v="1"/>
    <x v="3"/>
    <x v="0"/>
    <m/>
  </r>
  <r>
    <n v="125627"/>
    <x v="0"/>
    <x v="0"/>
    <x v="0"/>
    <x v="0"/>
    <x v="7"/>
    <x v="301"/>
    <x v="0"/>
    <x v="0"/>
    <s v="Tesseramento"/>
    <x v="1"/>
    <x v="4"/>
    <x v="0"/>
    <m/>
  </r>
  <r>
    <n v="77686"/>
    <x v="0"/>
    <x v="0"/>
    <x v="0"/>
    <x v="0"/>
    <x v="7"/>
    <x v="301"/>
    <x v="0"/>
    <x v="0"/>
    <s v="Tesseramento"/>
    <x v="1"/>
    <x v="4"/>
    <x v="0"/>
    <m/>
  </r>
  <r>
    <n v="224791"/>
    <x v="0"/>
    <x v="0"/>
    <x v="0"/>
    <x v="1"/>
    <x v="10"/>
    <x v="295"/>
    <x v="0"/>
    <x v="1"/>
    <s v="Tesseramento"/>
    <x v="0"/>
    <x v="0"/>
    <x v="0"/>
    <m/>
  </r>
  <r>
    <n v="223274"/>
    <x v="0"/>
    <x v="0"/>
    <x v="0"/>
    <x v="0"/>
    <x v="10"/>
    <x v="295"/>
    <x v="0"/>
    <x v="0"/>
    <s v="Tesseramento"/>
    <x v="0"/>
    <x v="0"/>
    <x v="0"/>
    <m/>
  </r>
  <r>
    <n v="163190"/>
    <x v="0"/>
    <x v="0"/>
    <x v="0"/>
    <x v="0"/>
    <x v="7"/>
    <x v="301"/>
    <x v="0"/>
    <x v="1"/>
    <s v="Tesseramento"/>
    <x v="1"/>
    <x v="3"/>
    <x v="0"/>
    <m/>
  </r>
  <r>
    <n v="232112"/>
    <x v="0"/>
    <x v="1"/>
    <x v="0"/>
    <x v="0"/>
    <x v="4"/>
    <x v="166"/>
    <x v="0"/>
    <x v="0"/>
    <s v="Tesseramento"/>
    <x v="1"/>
    <x v="0"/>
    <x v="0"/>
    <m/>
  </r>
  <r>
    <n v="38077"/>
    <x v="0"/>
    <x v="0"/>
    <x v="0"/>
    <x v="0"/>
    <x v="7"/>
    <x v="301"/>
    <x v="0"/>
    <x v="0"/>
    <s v="Tesseramento"/>
    <x v="1"/>
    <x v="0"/>
    <x v="0"/>
    <m/>
  </r>
  <r>
    <n v="120791"/>
    <x v="0"/>
    <x v="0"/>
    <x v="0"/>
    <x v="0"/>
    <x v="4"/>
    <x v="111"/>
    <x v="0"/>
    <x v="0"/>
    <s v="Tesseramento"/>
    <x v="3"/>
    <x v="0"/>
    <x v="0"/>
    <m/>
  </r>
  <r>
    <n v="118767"/>
    <x v="0"/>
    <x v="0"/>
    <x v="0"/>
    <x v="0"/>
    <x v="7"/>
    <x v="301"/>
    <x v="0"/>
    <x v="0"/>
    <s v="Tesseramento"/>
    <x v="1"/>
    <x v="3"/>
    <x v="0"/>
    <m/>
  </r>
  <r>
    <n v="227020"/>
    <x v="0"/>
    <x v="0"/>
    <x v="0"/>
    <x v="0"/>
    <x v="7"/>
    <x v="301"/>
    <x v="0"/>
    <x v="1"/>
    <s v="Tesseramento"/>
    <x v="1"/>
    <x v="0"/>
    <x v="0"/>
    <m/>
  </r>
  <r>
    <n v="206022"/>
    <x v="0"/>
    <x v="1"/>
    <x v="0"/>
    <x v="0"/>
    <x v="7"/>
    <x v="44"/>
    <x v="0"/>
    <x v="0"/>
    <s v="Tesseramento"/>
    <x v="1"/>
    <x v="0"/>
    <x v="0"/>
    <m/>
  </r>
  <r>
    <n v="228716"/>
    <x v="0"/>
    <x v="0"/>
    <x v="0"/>
    <x v="0"/>
    <x v="7"/>
    <x v="44"/>
    <x v="0"/>
    <x v="0"/>
    <s v="Tesseramento"/>
    <x v="1"/>
    <x v="1"/>
    <x v="0"/>
    <m/>
  </r>
  <r>
    <n v="187859"/>
    <x v="0"/>
    <x v="0"/>
    <x v="0"/>
    <x v="0"/>
    <x v="7"/>
    <x v="301"/>
    <x v="0"/>
    <x v="1"/>
    <s v="Tesseramento"/>
    <x v="1"/>
    <x v="4"/>
    <x v="0"/>
    <m/>
  </r>
  <r>
    <n v="191051"/>
    <x v="0"/>
    <x v="0"/>
    <x v="0"/>
    <x v="0"/>
    <x v="12"/>
    <x v="254"/>
    <x v="0"/>
    <x v="0"/>
    <s v="Tesseramento"/>
    <x v="0"/>
    <x v="0"/>
    <x v="0"/>
    <m/>
  </r>
  <r>
    <n v="183470"/>
    <x v="0"/>
    <x v="0"/>
    <x v="0"/>
    <x v="0"/>
    <x v="7"/>
    <x v="301"/>
    <x v="0"/>
    <x v="0"/>
    <s v="Tesseramento"/>
    <x v="1"/>
    <x v="4"/>
    <x v="0"/>
    <m/>
  </r>
  <r>
    <n v="90728"/>
    <x v="0"/>
    <x v="0"/>
    <x v="0"/>
    <x v="0"/>
    <x v="12"/>
    <x v="254"/>
    <x v="0"/>
    <x v="0"/>
    <s v="Tesseramento"/>
    <x v="0"/>
    <x v="4"/>
    <x v="0"/>
    <m/>
  </r>
  <r>
    <n v="188028"/>
    <x v="0"/>
    <x v="0"/>
    <x v="0"/>
    <x v="1"/>
    <x v="10"/>
    <x v="295"/>
    <x v="0"/>
    <x v="0"/>
    <s v="Tesseramento"/>
    <x v="0"/>
    <x v="0"/>
    <x v="0"/>
    <m/>
  </r>
  <r>
    <n v="80347"/>
    <x v="0"/>
    <x v="0"/>
    <x v="0"/>
    <x v="0"/>
    <x v="12"/>
    <x v="254"/>
    <x v="0"/>
    <x v="0"/>
    <s v="Tesseramento"/>
    <x v="0"/>
    <x v="4"/>
    <x v="0"/>
    <m/>
  </r>
  <r>
    <n v="57487"/>
    <x v="0"/>
    <x v="0"/>
    <x v="0"/>
    <x v="0"/>
    <x v="7"/>
    <x v="15"/>
    <x v="0"/>
    <x v="0"/>
    <s v="Tesseramento"/>
    <x v="2"/>
    <x v="4"/>
    <x v="0"/>
    <m/>
  </r>
  <r>
    <n v="183758"/>
    <x v="0"/>
    <x v="0"/>
    <x v="0"/>
    <x v="0"/>
    <x v="7"/>
    <x v="301"/>
    <x v="0"/>
    <x v="0"/>
    <s v="Tesseramento"/>
    <x v="1"/>
    <x v="4"/>
    <x v="0"/>
    <m/>
  </r>
  <r>
    <n v="48297"/>
    <x v="0"/>
    <x v="0"/>
    <x v="0"/>
    <x v="0"/>
    <x v="7"/>
    <x v="15"/>
    <x v="0"/>
    <x v="1"/>
    <s v="Tesseramento"/>
    <x v="2"/>
    <x v="4"/>
    <x v="0"/>
    <m/>
  </r>
  <r>
    <n v="108392"/>
    <x v="0"/>
    <x v="0"/>
    <x v="0"/>
    <x v="0"/>
    <x v="7"/>
    <x v="301"/>
    <x v="0"/>
    <x v="0"/>
    <s v="Tesseramento"/>
    <x v="1"/>
    <x v="4"/>
    <x v="0"/>
    <m/>
  </r>
  <r>
    <n v="16904"/>
    <x v="0"/>
    <x v="0"/>
    <x v="0"/>
    <x v="0"/>
    <x v="7"/>
    <x v="301"/>
    <x v="0"/>
    <x v="0"/>
    <s v="Tesseramento"/>
    <x v="1"/>
    <x v="3"/>
    <x v="0"/>
    <m/>
  </r>
  <r>
    <n v="236225"/>
    <x v="0"/>
    <x v="1"/>
    <x v="1"/>
    <x v="2"/>
    <x v="7"/>
    <x v="44"/>
    <x v="0"/>
    <x v="0"/>
    <s v="Tesseramento"/>
    <x v="1"/>
    <x v="0"/>
    <x v="0"/>
    <m/>
  </r>
  <r>
    <n v="87940"/>
    <x v="0"/>
    <x v="0"/>
    <x v="0"/>
    <x v="0"/>
    <x v="7"/>
    <x v="301"/>
    <x v="0"/>
    <x v="1"/>
    <s v="Tesseramento"/>
    <x v="1"/>
    <x v="3"/>
    <x v="0"/>
    <m/>
  </r>
  <r>
    <n v="224995"/>
    <x v="0"/>
    <x v="1"/>
    <x v="0"/>
    <x v="0"/>
    <x v="1"/>
    <x v="349"/>
    <x v="0"/>
    <x v="0"/>
    <s v="Tesseramento"/>
    <x v="0"/>
    <x v="1"/>
    <x v="0"/>
    <m/>
  </r>
  <r>
    <n v="23587"/>
    <x v="0"/>
    <x v="0"/>
    <x v="0"/>
    <x v="3"/>
    <x v="14"/>
    <x v="43"/>
    <x v="0"/>
    <x v="0"/>
    <s v="Tesseramento"/>
    <x v="1"/>
    <x v="0"/>
    <x v="0"/>
    <m/>
  </r>
  <r>
    <n v="87955"/>
    <x v="0"/>
    <x v="0"/>
    <x v="0"/>
    <x v="0"/>
    <x v="7"/>
    <x v="301"/>
    <x v="0"/>
    <x v="0"/>
    <s v="Tesseramento"/>
    <x v="1"/>
    <x v="1"/>
    <x v="0"/>
    <m/>
  </r>
  <r>
    <n v="212095"/>
    <x v="0"/>
    <x v="0"/>
    <x v="0"/>
    <x v="0"/>
    <x v="7"/>
    <x v="301"/>
    <x v="0"/>
    <x v="0"/>
    <s v="Tesseramento"/>
    <x v="1"/>
    <x v="0"/>
    <x v="0"/>
    <m/>
  </r>
  <r>
    <n v="220633"/>
    <x v="0"/>
    <x v="0"/>
    <x v="0"/>
    <x v="0"/>
    <x v="14"/>
    <x v="43"/>
    <x v="0"/>
    <x v="0"/>
    <s v="Tesseramento"/>
    <x v="1"/>
    <x v="0"/>
    <x v="0"/>
    <m/>
  </r>
  <r>
    <n v="175040"/>
    <x v="0"/>
    <x v="0"/>
    <x v="0"/>
    <x v="0"/>
    <x v="7"/>
    <x v="301"/>
    <x v="0"/>
    <x v="0"/>
    <s v="Tesseramento"/>
    <x v="1"/>
    <x v="0"/>
    <x v="0"/>
    <m/>
  </r>
  <r>
    <n v="215165"/>
    <x v="0"/>
    <x v="0"/>
    <x v="0"/>
    <x v="1"/>
    <x v="11"/>
    <x v="152"/>
    <x v="0"/>
    <x v="1"/>
    <s v="Tesseramento"/>
    <x v="1"/>
    <x v="0"/>
    <x v="0"/>
    <m/>
  </r>
  <r>
    <n v="56478"/>
    <x v="0"/>
    <x v="0"/>
    <x v="0"/>
    <x v="0"/>
    <x v="11"/>
    <x v="152"/>
    <x v="0"/>
    <x v="0"/>
    <s v="Tesseramento"/>
    <x v="1"/>
    <x v="4"/>
    <x v="0"/>
    <m/>
  </r>
  <r>
    <n v="236163"/>
    <x v="1"/>
    <x v="0"/>
    <x v="1"/>
    <x v="1"/>
    <x v="7"/>
    <x v="293"/>
    <x v="0"/>
    <x v="0"/>
    <s v="Tesseramento"/>
    <x v="1"/>
    <x v="7"/>
    <x v="0"/>
    <m/>
  </r>
  <r>
    <n v="73688"/>
    <x v="0"/>
    <x v="0"/>
    <x v="0"/>
    <x v="0"/>
    <x v="14"/>
    <x v="43"/>
    <x v="0"/>
    <x v="1"/>
    <s v="Tesseramento"/>
    <x v="1"/>
    <x v="3"/>
    <x v="0"/>
    <m/>
  </r>
  <r>
    <n v="192478"/>
    <x v="0"/>
    <x v="0"/>
    <x v="0"/>
    <x v="0"/>
    <x v="14"/>
    <x v="43"/>
    <x v="0"/>
    <x v="0"/>
    <s v="Tesseramento"/>
    <x v="1"/>
    <x v="0"/>
    <x v="0"/>
    <m/>
  </r>
  <r>
    <n v="141299"/>
    <x v="0"/>
    <x v="0"/>
    <x v="0"/>
    <x v="0"/>
    <x v="11"/>
    <x v="142"/>
    <x v="0"/>
    <x v="0"/>
    <s v="Tesseramento"/>
    <x v="1"/>
    <x v="3"/>
    <x v="0"/>
    <m/>
  </r>
  <r>
    <n v="195084"/>
    <x v="0"/>
    <x v="0"/>
    <x v="0"/>
    <x v="0"/>
    <x v="7"/>
    <x v="301"/>
    <x v="0"/>
    <x v="1"/>
    <s v="Tesseramento"/>
    <x v="1"/>
    <x v="3"/>
    <x v="0"/>
    <m/>
  </r>
  <r>
    <n v="90116"/>
    <x v="0"/>
    <x v="0"/>
    <x v="0"/>
    <x v="1"/>
    <x v="11"/>
    <x v="152"/>
    <x v="0"/>
    <x v="0"/>
    <s v="Tesseramento"/>
    <x v="1"/>
    <x v="3"/>
    <x v="0"/>
    <m/>
  </r>
  <r>
    <n v="128908"/>
    <x v="0"/>
    <x v="0"/>
    <x v="0"/>
    <x v="0"/>
    <x v="7"/>
    <x v="301"/>
    <x v="0"/>
    <x v="0"/>
    <s v="Tesseramento"/>
    <x v="1"/>
    <x v="3"/>
    <x v="0"/>
    <m/>
  </r>
  <r>
    <n v="212558"/>
    <x v="0"/>
    <x v="0"/>
    <x v="0"/>
    <x v="3"/>
    <x v="12"/>
    <x v="254"/>
    <x v="0"/>
    <x v="0"/>
    <s v="Tesseramento"/>
    <x v="0"/>
    <x v="3"/>
    <x v="0"/>
    <m/>
  </r>
  <r>
    <n v="143315"/>
    <x v="0"/>
    <x v="0"/>
    <x v="0"/>
    <x v="0"/>
    <x v="11"/>
    <x v="152"/>
    <x v="0"/>
    <x v="0"/>
    <s v="Tesseramento"/>
    <x v="1"/>
    <x v="4"/>
    <x v="0"/>
    <m/>
  </r>
  <r>
    <n v="128926"/>
    <x v="0"/>
    <x v="0"/>
    <x v="0"/>
    <x v="0"/>
    <x v="7"/>
    <x v="301"/>
    <x v="0"/>
    <x v="1"/>
    <s v="Tesseramento"/>
    <x v="1"/>
    <x v="4"/>
    <x v="0"/>
    <m/>
  </r>
  <r>
    <n v="32383"/>
    <x v="0"/>
    <x v="0"/>
    <x v="0"/>
    <x v="0"/>
    <x v="11"/>
    <x v="152"/>
    <x v="0"/>
    <x v="1"/>
    <s v="Tesseramento"/>
    <x v="1"/>
    <x v="3"/>
    <x v="0"/>
    <m/>
  </r>
  <r>
    <n v="205761"/>
    <x v="0"/>
    <x v="0"/>
    <x v="0"/>
    <x v="0"/>
    <x v="10"/>
    <x v="93"/>
    <x v="0"/>
    <x v="0"/>
    <s v="Tesseramento"/>
    <x v="0"/>
    <x v="0"/>
    <x v="0"/>
    <m/>
  </r>
  <r>
    <n v="21847"/>
    <x v="0"/>
    <x v="0"/>
    <x v="0"/>
    <x v="0"/>
    <x v="11"/>
    <x v="152"/>
    <x v="0"/>
    <x v="0"/>
    <s v="Tesseramento"/>
    <x v="1"/>
    <x v="0"/>
    <x v="0"/>
    <m/>
  </r>
  <r>
    <n v="19484"/>
    <x v="0"/>
    <x v="0"/>
    <x v="0"/>
    <x v="0"/>
    <x v="11"/>
    <x v="152"/>
    <x v="0"/>
    <x v="0"/>
    <s v="Tesseramento"/>
    <x v="1"/>
    <x v="4"/>
    <x v="0"/>
    <m/>
  </r>
  <r>
    <n v="90118"/>
    <x v="0"/>
    <x v="0"/>
    <x v="0"/>
    <x v="0"/>
    <x v="11"/>
    <x v="152"/>
    <x v="0"/>
    <x v="1"/>
    <s v="Tesseramento"/>
    <x v="1"/>
    <x v="4"/>
    <x v="0"/>
    <m/>
  </r>
  <r>
    <n v="149480"/>
    <x v="0"/>
    <x v="0"/>
    <x v="0"/>
    <x v="0"/>
    <x v="11"/>
    <x v="152"/>
    <x v="0"/>
    <x v="0"/>
    <s v="Tesseramento"/>
    <x v="1"/>
    <x v="3"/>
    <x v="0"/>
    <m/>
  </r>
  <r>
    <n v="178825"/>
    <x v="0"/>
    <x v="0"/>
    <x v="0"/>
    <x v="0"/>
    <x v="7"/>
    <x v="301"/>
    <x v="0"/>
    <x v="0"/>
    <s v="Tesseramento"/>
    <x v="1"/>
    <x v="4"/>
    <x v="0"/>
    <m/>
  </r>
  <r>
    <n v="200644"/>
    <x v="0"/>
    <x v="0"/>
    <x v="0"/>
    <x v="0"/>
    <x v="9"/>
    <x v="16"/>
    <x v="0"/>
    <x v="0"/>
    <s v="Tesseramento"/>
    <x v="1"/>
    <x v="0"/>
    <x v="0"/>
    <m/>
  </r>
  <r>
    <n v="213558"/>
    <x v="0"/>
    <x v="0"/>
    <x v="0"/>
    <x v="0"/>
    <x v="7"/>
    <x v="301"/>
    <x v="0"/>
    <x v="0"/>
    <s v="Tesseramento"/>
    <x v="1"/>
    <x v="0"/>
    <x v="0"/>
    <m/>
  </r>
  <r>
    <n v="48325"/>
    <x v="0"/>
    <x v="0"/>
    <x v="0"/>
    <x v="0"/>
    <x v="7"/>
    <x v="301"/>
    <x v="0"/>
    <x v="1"/>
    <s v="Tesseramento"/>
    <x v="1"/>
    <x v="4"/>
    <x v="0"/>
    <m/>
  </r>
  <r>
    <n v="232602"/>
    <x v="0"/>
    <x v="0"/>
    <x v="0"/>
    <x v="0"/>
    <x v="7"/>
    <x v="293"/>
    <x v="0"/>
    <x v="0"/>
    <s v="Tesseramento"/>
    <x v="1"/>
    <x v="0"/>
    <x v="0"/>
    <m/>
  </r>
  <r>
    <n v="21698"/>
    <x v="0"/>
    <x v="0"/>
    <x v="0"/>
    <x v="0"/>
    <x v="7"/>
    <x v="301"/>
    <x v="0"/>
    <x v="0"/>
    <s v="Tesseramento"/>
    <x v="1"/>
    <x v="0"/>
    <x v="0"/>
    <m/>
  </r>
  <r>
    <n v="233373"/>
    <x v="0"/>
    <x v="0"/>
    <x v="0"/>
    <x v="1"/>
    <x v="7"/>
    <x v="293"/>
    <x v="0"/>
    <x v="1"/>
    <s v="Tesseramento"/>
    <x v="1"/>
    <x v="3"/>
    <x v="0"/>
    <m/>
  </r>
  <r>
    <n v="222789"/>
    <x v="0"/>
    <x v="1"/>
    <x v="0"/>
    <x v="1"/>
    <x v="4"/>
    <x v="110"/>
    <x v="0"/>
    <x v="0"/>
    <s v="Tesseramento"/>
    <x v="1"/>
    <x v="0"/>
    <x v="0"/>
    <m/>
  </r>
  <r>
    <n v="149047"/>
    <x v="1"/>
    <x v="0"/>
    <x v="0"/>
    <x v="0"/>
    <x v="7"/>
    <x v="293"/>
    <x v="0"/>
    <x v="0"/>
    <s v="Tesseramento"/>
    <x v="1"/>
    <x v="6"/>
    <x v="0"/>
    <s v="B"/>
  </r>
  <r>
    <n v="87847"/>
    <x v="0"/>
    <x v="0"/>
    <x v="0"/>
    <x v="0"/>
    <x v="11"/>
    <x v="152"/>
    <x v="0"/>
    <x v="0"/>
    <s v="Tesseramento"/>
    <x v="1"/>
    <x v="4"/>
    <x v="0"/>
    <m/>
  </r>
  <r>
    <n v="88800"/>
    <x v="0"/>
    <x v="0"/>
    <x v="0"/>
    <x v="0"/>
    <x v="11"/>
    <x v="152"/>
    <x v="0"/>
    <x v="0"/>
    <s v="Tesseramento"/>
    <x v="1"/>
    <x v="4"/>
    <x v="0"/>
    <m/>
  </r>
  <r>
    <n v="135609"/>
    <x v="0"/>
    <x v="0"/>
    <x v="0"/>
    <x v="0"/>
    <x v="11"/>
    <x v="152"/>
    <x v="0"/>
    <x v="0"/>
    <s v="Tesseramento"/>
    <x v="1"/>
    <x v="3"/>
    <x v="0"/>
    <m/>
  </r>
  <r>
    <n v="149481"/>
    <x v="0"/>
    <x v="0"/>
    <x v="0"/>
    <x v="0"/>
    <x v="11"/>
    <x v="152"/>
    <x v="0"/>
    <x v="1"/>
    <s v="Tesseramento"/>
    <x v="1"/>
    <x v="3"/>
    <x v="0"/>
    <m/>
  </r>
  <r>
    <n v="87038"/>
    <x v="0"/>
    <x v="0"/>
    <x v="0"/>
    <x v="0"/>
    <x v="11"/>
    <x v="152"/>
    <x v="0"/>
    <x v="0"/>
    <s v="Tesseramento"/>
    <x v="1"/>
    <x v="4"/>
    <x v="0"/>
    <m/>
  </r>
  <r>
    <n v="32390"/>
    <x v="0"/>
    <x v="0"/>
    <x v="0"/>
    <x v="0"/>
    <x v="11"/>
    <x v="152"/>
    <x v="0"/>
    <x v="0"/>
    <s v="Tesseramento"/>
    <x v="1"/>
    <x v="0"/>
    <x v="0"/>
    <m/>
  </r>
  <r>
    <n v="96119"/>
    <x v="0"/>
    <x v="0"/>
    <x v="0"/>
    <x v="0"/>
    <x v="11"/>
    <x v="152"/>
    <x v="0"/>
    <x v="0"/>
    <s v="Tesseramento"/>
    <x v="1"/>
    <x v="3"/>
    <x v="0"/>
    <m/>
  </r>
  <r>
    <n v="155289"/>
    <x v="0"/>
    <x v="0"/>
    <x v="0"/>
    <x v="0"/>
    <x v="11"/>
    <x v="152"/>
    <x v="0"/>
    <x v="0"/>
    <s v="Tesseramento"/>
    <x v="1"/>
    <x v="3"/>
    <x v="0"/>
    <m/>
  </r>
  <r>
    <n v="67584"/>
    <x v="0"/>
    <x v="0"/>
    <x v="0"/>
    <x v="0"/>
    <x v="11"/>
    <x v="152"/>
    <x v="0"/>
    <x v="0"/>
    <s v="Tesseramento"/>
    <x v="1"/>
    <x v="4"/>
    <x v="0"/>
    <m/>
  </r>
  <r>
    <n v="231525"/>
    <x v="0"/>
    <x v="0"/>
    <x v="0"/>
    <x v="1"/>
    <x v="7"/>
    <x v="293"/>
    <x v="0"/>
    <x v="0"/>
    <s v="Tesseramento"/>
    <x v="1"/>
    <x v="3"/>
    <x v="0"/>
    <m/>
  </r>
  <r>
    <n v="12852"/>
    <x v="0"/>
    <x v="0"/>
    <x v="0"/>
    <x v="0"/>
    <x v="7"/>
    <x v="301"/>
    <x v="0"/>
    <x v="0"/>
    <s v="Tesseramento"/>
    <x v="1"/>
    <x v="3"/>
    <x v="0"/>
    <m/>
  </r>
  <r>
    <n v="175833"/>
    <x v="0"/>
    <x v="1"/>
    <x v="0"/>
    <x v="0"/>
    <x v="7"/>
    <x v="293"/>
    <x v="0"/>
    <x v="0"/>
    <s v="Tesseramento"/>
    <x v="1"/>
    <x v="0"/>
    <x v="0"/>
    <m/>
  </r>
  <r>
    <n v="142403"/>
    <x v="0"/>
    <x v="0"/>
    <x v="0"/>
    <x v="0"/>
    <x v="7"/>
    <x v="137"/>
    <x v="0"/>
    <x v="0"/>
    <s v="Tesseramento"/>
    <x v="3"/>
    <x v="0"/>
    <x v="0"/>
    <m/>
  </r>
  <r>
    <n v="104839"/>
    <x v="0"/>
    <x v="0"/>
    <x v="0"/>
    <x v="0"/>
    <x v="7"/>
    <x v="67"/>
    <x v="0"/>
    <x v="1"/>
    <s v="Tesseramento"/>
    <x v="0"/>
    <x v="3"/>
    <x v="0"/>
    <m/>
  </r>
  <r>
    <n v="117748"/>
    <x v="0"/>
    <x v="0"/>
    <x v="0"/>
    <x v="0"/>
    <x v="7"/>
    <x v="137"/>
    <x v="0"/>
    <x v="0"/>
    <s v="Tesseramento"/>
    <x v="3"/>
    <x v="0"/>
    <x v="0"/>
    <m/>
  </r>
  <r>
    <n v="81165"/>
    <x v="0"/>
    <x v="0"/>
    <x v="0"/>
    <x v="0"/>
    <x v="7"/>
    <x v="301"/>
    <x v="0"/>
    <x v="1"/>
    <s v="Tesseramento"/>
    <x v="1"/>
    <x v="3"/>
    <x v="0"/>
    <m/>
  </r>
  <r>
    <n v="90138"/>
    <x v="0"/>
    <x v="0"/>
    <x v="0"/>
    <x v="0"/>
    <x v="11"/>
    <x v="152"/>
    <x v="0"/>
    <x v="0"/>
    <s v="Tesseramento"/>
    <x v="1"/>
    <x v="0"/>
    <x v="0"/>
    <m/>
  </r>
  <r>
    <n v="149488"/>
    <x v="0"/>
    <x v="0"/>
    <x v="0"/>
    <x v="0"/>
    <x v="11"/>
    <x v="152"/>
    <x v="0"/>
    <x v="0"/>
    <s v="Tesseramento"/>
    <x v="1"/>
    <x v="3"/>
    <x v="0"/>
    <m/>
  </r>
  <r>
    <n v="33201"/>
    <x v="0"/>
    <x v="0"/>
    <x v="0"/>
    <x v="0"/>
    <x v="7"/>
    <x v="67"/>
    <x v="0"/>
    <x v="0"/>
    <s v="Tesseramento"/>
    <x v="0"/>
    <x v="0"/>
    <x v="0"/>
    <m/>
  </r>
  <r>
    <n v="173102"/>
    <x v="0"/>
    <x v="0"/>
    <x v="0"/>
    <x v="0"/>
    <x v="11"/>
    <x v="152"/>
    <x v="0"/>
    <x v="0"/>
    <s v="Tesseramento"/>
    <x v="1"/>
    <x v="0"/>
    <x v="0"/>
    <m/>
  </r>
  <r>
    <n v="143886"/>
    <x v="0"/>
    <x v="0"/>
    <x v="0"/>
    <x v="0"/>
    <x v="9"/>
    <x v="19"/>
    <x v="0"/>
    <x v="1"/>
    <s v="Tesseramento"/>
    <x v="1"/>
    <x v="0"/>
    <x v="0"/>
    <m/>
  </r>
  <r>
    <n v="143891"/>
    <x v="0"/>
    <x v="0"/>
    <x v="0"/>
    <x v="0"/>
    <x v="9"/>
    <x v="19"/>
    <x v="0"/>
    <x v="0"/>
    <s v="Tesseramento"/>
    <x v="1"/>
    <x v="0"/>
    <x v="0"/>
    <m/>
  </r>
  <r>
    <n v="90143"/>
    <x v="0"/>
    <x v="0"/>
    <x v="0"/>
    <x v="0"/>
    <x v="11"/>
    <x v="152"/>
    <x v="0"/>
    <x v="1"/>
    <s v="Tesseramento"/>
    <x v="1"/>
    <x v="3"/>
    <x v="0"/>
    <m/>
  </r>
  <r>
    <n v="115943"/>
    <x v="0"/>
    <x v="0"/>
    <x v="0"/>
    <x v="0"/>
    <x v="7"/>
    <x v="67"/>
    <x v="0"/>
    <x v="0"/>
    <s v="Tesseramento"/>
    <x v="0"/>
    <x v="0"/>
    <x v="0"/>
    <m/>
  </r>
  <r>
    <n v="26025"/>
    <x v="0"/>
    <x v="0"/>
    <x v="0"/>
    <x v="0"/>
    <x v="11"/>
    <x v="152"/>
    <x v="0"/>
    <x v="0"/>
    <s v="Tesseramento"/>
    <x v="1"/>
    <x v="3"/>
    <x v="0"/>
    <m/>
  </r>
  <r>
    <n v="150309"/>
    <x v="0"/>
    <x v="0"/>
    <x v="0"/>
    <x v="0"/>
    <x v="7"/>
    <x v="301"/>
    <x v="0"/>
    <x v="0"/>
    <s v="Tesseramento"/>
    <x v="1"/>
    <x v="3"/>
    <x v="0"/>
    <m/>
  </r>
  <r>
    <n v="236164"/>
    <x v="1"/>
    <x v="1"/>
    <x v="1"/>
    <x v="2"/>
    <x v="7"/>
    <x v="293"/>
    <x v="0"/>
    <x v="0"/>
    <s v="Tesseramento"/>
    <x v="1"/>
    <x v="5"/>
    <x v="0"/>
    <m/>
  </r>
  <r>
    <n v="232612"/>
    <x v="0"/>
    <x v="1"/>
    <x v="0"/>
    <x v="2"/>
    <x v="7"/>
    <x v="293"/>
    <x v="0"/>
    <x v="0"/>
    <s v="Tesseramento"/>
    <x v="1"/>
    <x v="1"/>
    <x v="0"/>
    <m/>
  </r>
  <r>
    <n v="168073"/>
    <x v="0"/>
    <x v="0"/>
    <x v="0"/>
    <x v="0"/>
    <x v="7"/>
    <x v="301"/>
    <x v="0"/>
    <x v="1"/>
    <s v="Tesseramento"/>
    <x v="1"/>
    <x v="3"/>
    <x v="0"/>
    <m/>
  </r>
  <r>
    <n v="206632"/>
    <x v="0"/>
    <x v="0"/>
    <x v="0"/>
    <x v="1"/>
    <x v="7"/>
    <x v="301"/>
    <x v="0"/>
    <x v="0"/>
    <s v="Tesseramento"/>
    <x v="1"/>
    <x v="0"/>
    <x v="0"/>
    <m/>
  </r>
  <r>
    <n v="166648"/>
    <x v="0"/>
    <x v="0"/>
    <x v="0"/>
    <x v="0"/>
    <x v="7"/>
    <x v="301"/>
    <x v="0"/>
    <x v="0"/>
    <s v="Tesseramento"/>
    <x v="1"/>
    <x v="0"/>
    <x v="0"/>
    <m/>
  </r>
  <r>
    <n v="96729"/>
    <x v="0"/>
    <x v="0"/>
    <x v="0"/>
    <x v="0"/>
    <x v="7"/>
    <x v="301"/>
    <x v="0"/>
    <x v="0"/>
    <s v="Tesseramento"/>
    <x v="1"/>
    <x v="3"/>
    <x v="0"/>
    <m/>
  </r>
  <r>
    <n v="108092"/>
    <x v="0"/>
    <x v="0"/>
    <x v="0"/>
    <x v="1"/>
    <x v="7"/>
    <x v="161"/>
    <x v="0"/>
    <x v="0"/>
    <s v="Tesseramento"/>
    <x v="0"/>
    <x v="4"/>
    <x v="0"/>
    <m/>
  </r>
  <r>
    <n v="236012"/>
    <x v="0"/>
    <x v="1"/>
    <x v="1"/>
    <x v="0"/>
    <x v="7"/>
    <x v="134"/>
    <x v="0"/>
    <x v="0"/>
    <s v="Tesseramento"/>
    <x v="0"/>
    <x v="0"/>
    <x v="0"/>
    <m/>
  </r>
  <r>
    <n v="107433"/>
    <x v="0"/>
    <x v="0"/>
    <x v="0"/>
    <x v="1"/>
    <x v="7"/>
    <x v="33"/>
    <x v="0"/>
    <x v="0"/>
    <s v="Tesseramento"/>
    <x v="1"/>
    <x v="3"/>
    <x v="0"/>
    <m/>
  </r>
  <r>
    <n v="235971"/>
    <x v="0"/>
    <x v="1"/>
    <x v="1"/>
    <x v="0"/>
    <x v="1"/>
    <x v="20"/>
    <x v="0"/>
    <x v="0"/>
    <s v="Tesseramento"/>
    <x v="0"/>
    <x v="1"/>
    <x v="0"/>
    <m/>
  </r>
  <r>
    <n v="236262"/>
    <x v="0"/>
    <x v="0"/>
    <x v="1"/>
    <x v="3"/>
    <x v="14"/>
    <x v="43"/>
    <x v="0"/>
    <x v="0"/>
    <s v="Tesseramento"/>
    <x v="1"/>
    <x v="4"/>
    <x v="0"/>
    <m/>
  </r>
  <r>
    <n v="191590"/>
    <x v="0"/>
    <x v="0"/>
    <x v="0"/>
    <x v="0"/>
    <x v="7"/>
    <x v="223"/>
    <x v="0"/>
    <x v="1"/>
    <s v="Tesseramento"/>
    <x v="2"/>
    <x v="1"/>
    <x v="0"/>
    <m/>
  </r>
  <r>
    <n v="235972"/>
    <x v="0"/>
    <x v="1"/>
    <x v="1"/>
    <x v="0"/>
    <x v="1"/>
    <x v="20"/>
    <x v="0"/>
    <x v="0"/>
    <s v="Tesseramento"/>
    <x v="0"/>
    <x v="0"/>
    <x v="0"/>
    <m/>
  </r>
  <r>
    <n v="162393"/>
    <x v="0"/>
    <x v="0"/>
    <x v="0"/>
    <x v="3"/>
    <x v="10"/>
    <x v="341"/>
    <x v="0"/>
    <x v="0"/>
    <s v="Tesseramento"/>
    <x v="0"/>
    <x v="4"/>
    <x v="0"/>
    <m/>
  </r>
  <r>
    <n v="223032"/>
    <x v="0"/>
    <x v="0"/>
    <x v="0"/>
    <x v="3"/>
    <x v="10"/>
    <x v="341"/>
    <x v="0"/>
    <x v="0"/>
    <s v="Tesseramento"/>
    <x v="0"/>
    <x v="0"/>
    <x v="0"/>
    <m/>
  </r>
  <r>
    <n v="187874"/>
    <x v="0"/>
    <x v="0"/>
    <x v="0"/>
    <x v="3"/>
    <x v="10"/>
    <x v="341"/>
    <x v="0"/>
    <x v="1"/>
    <s v="Tesseramento"/>
    <x v="0"/>
    <x v="4"/>
    <x v="0"/>
    <m/>
  </r>
  <r>
    <n v="106299"/>
    <x v="0"/>
    <x v="0"/>
    <x v="0"/>
    <x v="0"/>
    <x v="7"/>
    <x v="223"/>
    <x v="0"/>
    <x v="0"/>
    <s v="Tesseramento"/>
    <x v="2"/>
    <x v="3"/>
    <x v="0"/>
    <m/>
  </r>
  <r>
    <n v="107424"/>
    <x v="0"/>
    <x v="0"/>
    <x v="0"/>
    <x v="0"/>
    <x v="7"/>
    <x v="223"/>
    <x v="0"/>
    <x v="0"/>
    <s v="Tesseramento"/>
    <x v="2"/>
    <x v="4"/>
    <x v="0"/>
    <m/>
  </r>
  <r>
    <n v="228071"/>
    <x v="0"/>
    <x v="1"/>
    <x v="0"/>
    <x v="1"/>
    <x v="1"/>
    <x v="1"/>
    <x v="0"/>
    <x v="0"/>
    <s v="Tesseramento"/>
    <x v="0"/>
    <x v="1"/>
    <x v="0"/>
    <m/>
  </r>
  <r>
    <n v="135709"/>
    <x v="0"/>
    <x v="0"/>
    <x v="0"/>
    <x v="0"/>
    <x v="7"/>
    <x v="223"/>
    <x v="0"/>
    <x v="0"/>
    <s v="Tesseramento"/>
    <x v="2"/>
    <x v="4"/>
    <x v="0"/>
    <m/>
  </r>
  <r>
    <n v="228068"/>
    <x v="0"/>
    <x v="1"/>
    <x v="0"/>
    <x v="1"/>
    <x v="1"/>
    <x v="1"/>
    <x v="0"/>
    <x v="1"/>
    <s v="Tesseramento"/>
    <x v="0"/>
    <x v="0"/>
    <x v="0"/>
    <m/>
  </r>
  <r>
    <n v="114397"/>
    <x v="0"/>
    <x v="0"/>
    <x v="0"/>
    <x v="0"/>
    <x v="7"/>
    <x v="223"/>
    <x v="0"/>
    <x v="1"/>
    <s v="Tesseramento"/>
    <x v="2"/>
    <x v="0"/>
    <x v="0"/>
    <m/>
  </r>
  <r>
    <n v="212420"/>
    <x v="0"/>
    <x v="0"/>
    <x v="0"/>
    <x v="0"/>
    <x v="7"/>
    <x v="223"/>
    <x v="0"/>
    <x v="0"/>
    <s v="Tesseramento"/>
    <x v="2"/>
    <x v="1"/>
    <x v="0"/>
    <m/>
  </r>
  <r>
    <n v="4564"/>
    <x v="0"/>
    <x v="0"/>
    <x v="0"/>
    <x v="0"/>
    <x v="0"/>
    <x v="76"/>
    <x v="0"/>
    <x v="0"/>
    <s v="Tesseramento"/>
    <x v="0"/>
    <x v="0"/>
    <x v="0"/>
    <m/>
  </r>
  <r>
    <n v="166850"/>
    <x v="0"/>
    <x v="0"/>
    <x v="0"/>
    <x v="0"/>
    <x v="7"/>
    <x v="223"/>
    <x v="0"/>
    <x v="0"/>
    <s v="Tesseramento"/>
    <x v="2"/>
    <x v="1"/>
    <x v="0"/>
    <m/>
  </r>
  <r>
    <n v="203044"/>
    <x v="0"/>
    <x v="0"/>
    <x v="0"/>
    <x v="0"/>
    <x v="7"/>
    <x v="223"/>
    <x v="0"/>
    <x v="0"/>
    <s v="Tesseramento"/>
    <x v="2"/>
    <x v="0"/>
    <x v="0"/>
    <m/>
  </r>
  <r>
    <n v="70060"/>
    <x v="0"/>
    <x v="0"/>
    <x v="0"/>
    <x v="0"/>
    <x v="7"/>
    <x v="223"/>
    <x v="0"/>
    <x v="0"/>
    <s v="Tesseramento"/>
    <x v="2"/>
    <x v="0"/>
    <x v="0"/>
    <m/>
  </r>
  <r>
    <n v="147213"/>
    <x v="0"/>
    <x v="0"/>
    <x v="0"/>
    <x v="0"/>
    <x v="7"/>
    <x v="223"/>
    <x v="0"/>
    <x v="0"/>
    <s v="Tesseramento"/>
    <x v="2"/>
    <x v="0"/>
    <x v="0"/>
    <m/>
  </r>
  <r>
    <n v="233161"/>
    <x v="0"/>
    <x v="0"/>
    <x v="0"/>
    <x v="1"/>
    <x v="7"/>
    <x v="223"/>
    <x v="0"/>
    <x v="0"/>
    <s v="Tesseramento"/>
    <x v="2"/>
    <x v="0"/>
    <x v="0"/>
    <m/>
  </r>
  <r>
    <n v="114401"/>
    <x v="0"/>
    <x v="0"/>
    <x v="0"/>
    <x v="0"/>
    <x v="7"/>
    <x v="223"/>
    <x v="0"/>
    <x v="0"/>
    <s v="Tesseramento"/>
    <x v="2"/>
    <x v="3"/>
    <x v="0"/>
    <m/>
  </r>
  <r>
    <n v="122957"/>
    <x v="0"/>
    <x v="0"/>
    <x v="0"/>
    <x v="0"/>
    <x v="0"/>
    <x v="76"/>
    <x v="0"/>
    <x v="0"/>
    <s v="Tesseramento"/>
    <x v="0"/>
    <x v="0"/>
    <x v="0"/>
    <m/>
  </r>
  <r>
    <n v="197428"/>
    <x v="0"/>
    <x v="0"/>
    <x v="0"/>
    <x v="0"/>
    <x v="7"/>
    <x v="223"/>
    <x v="0"/>
    <x v="0"/>
    <s v="Tesseramento"/>
    <x v="2"/>
    <x v="0"/>
    <x v="0"/>
    <m/>
  </r>
  <r>
    <n v="191592"/>
    <x v="0"/>
    <x v="0"/>
    <x v="0"/>
    <x v="0"/>
    <x v="7"/>
    <x v="223"/>
    <x v="0"/>
    <x v="1"/>
    <s v="Tesseramento"/>
    <x v="2"/>
    <x v="3"/>
    <x v="0"/>
    <m/>
  </r>
  <r>
    <n v="150689"/>
    <x v="0"/>
    <x v="0"/>
    <x v="0"/>
    <x v="0"/>
    <x v="7"/>
    <x v="223"/>
    <x v="0"/>
    <x v="0"/>
    <s v="Tesseramento"/>
    <x v="2"/>
    <x v="4"/>
    <x v="0"/>
    <m/>
  </r>
  <r>
    <n v="213821"/>
    <x v="0"/>
    <x v="0"/>
    <x v="0"/>
    <x v="0"/>
    <x v="7"/>
    <x v="301"/>
    <x v="0"/>
    <x v="0"/>
    <s v="Tesseramento"/>
    <x v="1"/>
    <x v="0"/>
    <x v="0"/>
    <m/>
  </r>
  <r>
    <n v="216860"/>
    <x v="0"/>
    <x v="0"/>
    <x v="0"/>
    <x v="0"/>
    <x v="7"/>
    <x v="301"/>
    <x v="0"/>
    <x v="0"/>
    <s v="Tesseramento"/>
    <x v="1"/>
    <x v="3"/>
    <x v="0"/>
    <m/>
  </r>
  <r>
    <n v="3644"/>
    <x v="0"/>
    <x v="0"/>
    <x v="0"/>
    <x v="0"/>
    <x v="7"/>
    <x v="223"/>
    <x v="0"/>
    <x v="0"/>
    <s v="Tesseramento"/>
    <x v="2"/>
    <x v="3"/>
    <x v="0"/>
    <m/>
  </r>
  <r>
    <n v="190418"/>
    <x v="0"/>
    <x v="0"/>
    <x v="0"/>
    <x v="0"/>
    <x v="7"/>
    <x v="301"/>
    <x v="0"/>
    <x v="0"/>
    <s v="Tesseramento"/>
    <x v="1"/>
    <x v="3"/>
    <x v="0"/>
    <m/>
  </r>
  <r>
    <n v="102777"/>
    <x v="0"/>
    <x v="0"/>
    <x v="0"/>
    <x v="0"/>
    <x v="7"/>
    <x v="301"/>
    <x v="0"/>
    <x v="0"/>
    <s v="Tesseramento"/>
    <x v="1"/>
    <x v="3"/>
    <x v="0"/>
    <m/>
  </r>
  <r>
    <n v="161421"/>
    <x v="0"/>
    <x v="0"/>
    <x v="0"/>
    <x v="0"/>
    <x v="7"/>
    <x v="301"/>
    <x v="0"/>
    <x v="0"/>
    <s v="Tesseramento"/>
    <x v="1"/>
    <x v="0"/>
    <x v="0"/>
    <m/>
  </r>
  <r>
    <n v="129718"/>
    <x v="0"/>
    <x v="0"/>
    <x v="0"/>
    <x v="0"/>
    <x v="7"/>
    <x v="223"/>
    <x v="0"/>
    <x v="0"/>
    <s v="Tesseramento"/>
    <x v="2"/>
    <x v="0"/>
    <x v="0"/>
    <m/>
  </r>
  <r>
    <n v="101807"/>
    <x v="0"/>
    <x v="0"/>
    <x v="0"/>
    <x v="0"/>
    <x v="7"/>
    <x v="223"/>
    <x v="0"/>
    <x v="0"/>
    <s v="Tesseramento"/>
    <x v="2"/>
    <x v="4"/>
    <x v="0"/>
    <m/>
  </r>
  <r>
    <n v="204843"/>
    <x v="0"/>
    <x v="0"/>
    <x v="0"/>
    <x v="0"/>
    <x v="7"/>
    <x v="301"/>
    <x v="0"/>
    <x v="1"/>
    <s v="Tesseramento"/>
    <x v="1"/>
    <x v="0"/>
    <x v="0"/>
    <m/>
  </r>
  <r>
    <n v="110281"/>
    <x v="0"/>
    <x v="0"/>
    <x v="0"/>
    <x v="0"/>
    <x v="7"/>
    <x v="301"/>
    <x v="0"/>
    <x v="0"/>
    <s v="Tesseramento"/>
    <x v="1"/>
    <x v="0"/>
    <x v="0"/>
    <m/>
  </r>
  <r>
    <n v="179377"/>
    <x v="0"/>
    <x v="0"/>
    <x v="0"/>
    <x v="0"/>
    <x v="7"/>
    <x v="301"/>
    <x v="0"/>
    <x v="0"/>
    <s v="Tesseramento"/>
    <x v="1"/>
    <x v="1"/>
    <x v="0"/>
    <m/>
  </r>
  <r>
    <n v="77415"/>
    <x v="0"/>
    <x v="0"/>
    <x v="0"/>
    <x v="0"/>
    <x v="7"/>
    <x v="301"/>
    <x v="0"/>
    <x v="0"/>
    <s v="Tesseramento"/>
    <x v="1"/>
    <x v="3"/>
    <x v="0"/>
    <m/>
  </r>
  <r>
    <n v="38081"/>
    <x v="0"/>
    <x v="0"/>
    <x v="0"/>
    <x v="0"/>
    <x v="7"/>
    <x v="301"/>
    <x v="0"/>
    <x v="0"/>
    <s v="Tesseramento"/>
    <x v="1"/>
    <x v="0"/>
    <x v="0"/>
    <m/>
  </r>
  <r>
    <n v="3649"/>
    <x v="0"/>
    <x v="0"/>
    <x v="0"/>
    <x v="0"/>
    <x v="7"/>
    <x v="223"/>
    <x v="0"/>
    <x v="0"/>
    <s v="Tesseramento"/>
    <x v="2"/>
    <x v="4"/>
    <x v="0"/>
    <m/>
  </r>
  <r>
    <n v="198275"/>
    <x v="0"/>
    <x v="0"/>
    <x v="0"/>
    <x v="0"/>
    <x v="7"/>
    <x v="223"/>
    <x v="0"/>
    <x v="0"/>
    <s v="Tesseramento"/>
    <x v="2"/>
    <x v="0"/>
    <x v="0"/>
    <m/>
  </r>
  <r>
    <n v="48166"/>
    <x v="0"/>
    <x v="0"/>
    <x v="0"/>
    <x v="0"/>
    <x v="7"/>
    <x v="223"/>
    <x v="0"/>
    <x v="0"/>
    <s v="Tesseramento"/>
    <x v="2"/>
    <x v="0"/>
    <x v="0"/>
    <m/>
  </r>
  <r>
    <n v="1098"/>
    <x v="0"/>
    <x v="0"/>
    <x v="0"/>
    <x v="0"/>
    <x v="7"/>
    <x v="259"/>
    <x v="0"/>
    <x v="0"/>
    <s v="Tesseramento"/>
    <x v="0"/>
    <x v="4"/>
    <x v="0"/>
    <m/>
  </r>
  <r>
    <n v="88746"/>
    <x v="0"/>
    <x v="0"/>
    <x v="0"/>
    <x v="0"/>
    <x v="10"/>
    <x v="234"/>
    <x v="0"/>
    <x v="0"/>
    <s v="Tesseramento"/>
    <x v="0"/>
    <x v="0"/>
    <x v="0"/>
    <m/>
  </r>
  <r>
    <n v="213258"/>
    <x v="0"/>
    <x v="0"/>
    <x v="0"/>
    <x v="0"/>
    <x v="7"/>
    <x v="223"/>
    <x v="0"/>
    <x v="0"/>
    <s v="Tesseramento"/>
    <x v="2"/>
    <x v="1"/>
    <x v="0"/>
    <m/>
  </r>
  <r>
    <n v="213259"/>
    <x v="0"/>
    <x v="0"/>
    <x v="0"/>
    <x v="1"/>
    <x v="7"/>
    <x v="223"/>
    <x v="0"/>
    <x v="0"/>
    <s v="Tesseramento"/>
    <x v="2"/>
    <x v="0"/>
    <x v="0"/>
    <m/>
  </r>
  <r>
    <n v="117752"/>
    <x v="0"/>
    <x v="0"/>
    <x v="0"/>
    <x v="0"/>
    <x v="7"/>
    <x v="137"/>
    <x v="0"/>
    <x v="0"/>
    <s v="Tesseramento"/>
    <x v="3"/>
    <x v="0"/>
    <x v="0"/>
    <m/>
  </r>
  <r>
    <n v="64797"/>
    <x v="0"/>
    <x v="0"/>
    <x v="0"/>
    <x v="0"/>
    <x v="7"/>
    <x v="223"/>
    <x v="0"/>
    <x v="1"/>
    <s v="Tesseramento"/>
    <x v="2"/>
    <x v="0"/>
    <x v="0"/>
    <m/>
  </r>
  <r>
    <n v="80056"/>
    <x v="0"/>
    <x v="0"/>
    <x v="0"/>
    <x v="0"/>
    <x v="7"/>
    <x v="223"/>
    <x v="0"/>
    <x v="0"/>
    <s v="Tesseramento"/>
    <x v="2"/>
    <x v="4"/>
    <x v="0"/>
    <m/>
  </r>
  <r>
    <n v="214930"/>
    <x v="1"/>
    <x v="0"/>
    <x v="0"/>
    <x v="0"/>
    <x v="7"/>
    <x v="33"/>
    <x v="0"/>
    <x v="0"/>
    <s v="Tesseramento"/>
    <x v="1"/>
    <x v="7"/>
    <x v="0"/>
    <m/>
  </r>
  <r>
    <n v="167902"/>
    <x v="0"/>
    <x v="0"/>
    <x v="0"/>
    <x v="0"/>
    <x v="7"/>
    <x v="33"/>
    <x v="0"/>
    <x v="0"/>
    <s v="Tesseramento"/>
    <x v="1"/>
    <x v="0"/>
    <x v="0"/>
    <m/>
  </r>
  <r>
    <n v="198783"/>
    <x v="0"/>
    <x v="0"/>
    <x v="0"/>
    <x v="1"/>
    <x v="7"/>
    <x v="33"/>
    <x v="0"/>
    <x v="0"/>
    <s v="Tesseramento"/>
    <x v="1"/>
    <x v="0"/>
    <x v="0"/>
    <m/>
  </r>
  <r>
    <n v="195771"/>
    <x v="1"/>
    <x v="0"/>
    <x v="0"/>
    <x v="3"/>
    <x v="7"/>
    <x v="33"/>
    <x v="0"/>
    <x v="0"/>
    <s v="Tesseramento"/>
    <x v="1"/>
    <x v="5"/>
    <x v="0"/>
    <m/>
  </r>
  <r>
    <n v="201175"/>
    <x v="0"/>
    <x v="0"/>
    <x v="0"/>
    <x v="0"/>
    <x v="7"/>
    <x v="33"/>
    <x v="0"/>
    <x v="0"/>
    <s v="Tesseramento"/>
    <x v="1"/>
    <x v="1"/>
    <x v="0"/>
    <m/>
  </r>
  <r>
    <n v="42129"/>
    <x v="0"/>
    <x v="0"/>
    <x v="0"/>
    <x v="0"/>
    <x v="7"/>
    <x v="223"/>
    <x v="0"/>
    <x v="0"/>
    <s v="Tesseramento"/>
    <x v="2"/>
    <x v="4"/>
    <x v="0"/>
    <m/>
  </r>
  <r>
    <n v="215978"/>
    <x v="0"/>
    <x v="0"/>
    <x v="0"/>
    <x v="1"/>
    <x v="7"/>
    <x v="33"/>
    <x v="0"/>
    <x v="1"/>
    <s v="Tesseramento"/>
    <x v="1"/>
    <x v="3"/>
    <x v="0"/>
    <m/>
  </r>
  <r>
    <n v="207427"/>
    <x v="0"/>
    <x v="0"/>
    <x v="0"/>
    <x v="0"/>
    <x v="7"/>
    <x v="33"/>
    <x v="0"/>
    <x v="0"/>
    <s v="Tesseramento"/>
    <x v="1"/>
    <x v="3"/>
    <x v="0"/>
    <m/>
  </r>
  <r>
    <n v="103378"/>
    <x v="0"/>
    <x v="0"/>
    <x v="0"/>
    <x v="0"/>
    <x v="7"/>
    <x v="223"/>
    <x v="0"/>
    <x v="0"/>
    <s v="Tesseramento"/>
    <x v="2"/>
    <x v="0"/>
    <x v="0"/>
    <m/>
  </r>
  <r>
    <n v="230363"/>
    <x v="1"/>
    <x v="0"/>
    <x v="0"/>
    <x v="1"/>
    <x v="7"/>
    <x v="259"/>
    <x v="0"/>
    <x v="0"/>
    <s v="Tesseramento"/>
    <x v="0"/>
    <x v="7"/>
    <x v="0"/>
    <m/>
  </r>
  <r>
    <n v="107453"/>
    <x v="0"/>
    <x v="0"/>
    <x v="0"/>
    <x v="0"/>
    <x v="7"/>
    <x v="223"/>
    <x v="0"/>
    <x v="0"/>
    <s v="Tesseramento"/>
    <x v="2"/>
    <x v="3"/>
    <x v="0"/>
    <m/>
  </r>
  <r>
    <n v="227022"/>
    <x v="0"/>
    <x v="0"/>
    <x v="0"/>
    <x v="0"/>
    <x v="7"/>
    <x v="301"/>
    <x v="0"/>
    <x v="0"/>
    <s v="Tesseramento"/>
    <x v="1"/>
    <x v="0"/>
    <x v="0"/>
    <m/>
  </r>
  <r>
    <n v="74711"/>
    <x v="0"/>
    <x v="0"/>
    <x v="0"/>
    <x v="0"/>
    <x v="7"/>
    <x v="301"/>
    <x v="0"/>
    <x v="0"/>
    <s v="Tesseramento"/>
    <x v="1"/>
    <x v="4"/>
    <x v="0"/>
    <m/>
  </r>
  <r>
    <n v="12862"/>
    <x v="0"/>
    <x v="0"/>
    <x v="0"/>
    <x v="0"/>
    <x v="7"/>
    <x v="301"/>
    <x v="0"/>
    <x v="0"/>
    <s v="Tesseramento"/>
    <x v="1"/>
    <x v="4"/>
    <x v="0"/>
    <m/>
  </r>
  <r>
    <n v="155786"/>
    <x v="0"/>
    <x v="0"/>
    <x v="0"/>
    <x v="0"/>
    <x v="7"/>
    <x v="223"/>
    <x v="0"/>
    <x v="1"/>
    <s v="Tesseramento"/>
    <x v="2"/>
    <x v="0"/>
    <x v="0"/>
    <m/>
  </r>
  <r>
    <n v="194946"/>
    <x v="0"/>
    <x v="1"/>
    <x v="0"/>
    <x v="0"/>
    <x v="4"/>
    <x v="80"/>
    <x v="0"/>
    <x v="0"/>
    <s v="Tesseramento"/>
    <x v="1"/>
    <x v="0"/>
    <x v="0"/>
    <m/>
  </r>
  <r>
    <n v="11336"/>
    <x v="0"/>
    <x v="0"/>
    <x v="0"/>
    <x v="0"/>
    <x v="10"/>
    <x v="281"/>
    <x v="0"/>
    <x v="0"/>
    <s v="Tesseramento"/>
    <x v="0"/>
    <x v="0"/>
    <x v="0"/>
    <m/>
  </r>
  <r>
    <n v="134040"/>
    <x v="0"/>
    <x v="0"/>
    <x v="0"/>
    <x v="0"/>
    <x v="7"/>
    <x v="223"/>
    <x v="0"/>
    <x v="0"/>
    <s v="Tesseramento"/>
    <x v="2"/>
    <x v="3"/>
    <x v="0"/>
    <m/>
  </r>
  <r>
    <n v="93404"/>
    <x v="0"/>
    <x v="0"/>
    <x v="0"/>
    <x v="0"/>
    <x v="11"/>
    <x v="143"/>
    <x v="0"/>
    <x v="0"/>
    <s v="Tesseramento"/>
    <x v="1"/>
    <x v="3"/>
    <x v="0"/>
    <m/>
  </r>
  <r>
    <n v="72751"/>
    <x v="0"/>
    <x v="0"/>
    <x v="0"/>
    <x v="0"/>
    <x v="7"/>
    <x v="301"/>
    <x v="0"/>
    <x v="0"/>
    <s v="Tesseramento"/>
    <x v="1"/>
    <x v="4"/>
    <x v="0"/>
    <m/>
  </r>
  <r>
    <n v="133648"/>
    <x v="0"/>
    <x v="0"/>
    <x v="0"/>
    <x v="0"/>
    <x v="7"/>
    <x v="223"/>
    <x v="0"/>
    <x v="0"/>
    <s v="Tesseramento"/>
    <x v="2"/>
    <x v="0"/>
    <x v="0"/>
    <m/>
  </r>
  <r>
    <n v="113192"/>
    <x v="0"/>
    <x v="0"/>
    <x v="0"/>
    <x v="0"/>
    <x v="11"/>
    <x v="143"/>
    <x v="0"/>
    <x v="0"/>
    <s v="Tesseramento"/>
    <x v="1"/>
    <x v="4"/>
    <x v="0"/>
    <m/>
  </r>
  <r>
    <n v="21598"/>
    <x v="0"/>
    <x v="0"/>
    <x v="0"/>
    <x v="0"/>
    <x v="7"/>
    <x v="301"/>
    <x v="0"/>
    <x v="0"/>
    <s v="Tesseramento"/>
    <x v="1"/>
    <x v="0"/>
    <x v="0"/>
    <m/>
  </r>
  <r>
    <n v="230362"/>
    <x v="1"/>
    <x v="0"/>
    <x v="0"/>
    <x v="1"/>
    <x v="7"/>
    <x v="259"/>
    <x v="0"/>
    <x v="1"/>
    <s v="Tesseramento"/>
    <x v="0"/>
    <x v="5"/>
    <x v="0"/>
    <m/>
  </r>
  <r>
    <n v="112320"/>
    <x v="0"/>
    <x v="0"/>
    <x v="0"/>
    <x v="0"/>
    <x v="7"/>
    <x v="301"/>
    <x v="0"/>
    <x v="0"/>
    <s v="Tesseramento"/>
    <x v="1"/>
    <x v="1"/>
    <x v="0"/>
    <m/>
  </r>
  <r>
    <n v="3680"/>
    <x v="0"/>
    <x v="0"/>
    <x v="0"/>
    <x v="0"/>
    <x v="7"/>
    <x v="223"/>
    <x v="0"/>
    <x v="0"/>
    <s v="Tesseramento"/>
    <x v="2"/>
    <x v="4"/>
    <x v="0"/>
    <m/>
  </r>
  <r>
    <n v="32009"/>
    <x v="0"/>
    <x v="0"/>
    <x v="0"/>
    <x v="0"/>
    <x v="7"/>
    <x v="223"/>
    <x v="0"/>
    <x v="1"/>
    <s v="Tesseramento"/>
    <x v="2"/>
    <x v="4"/>
    <x v="0"/>
    <m/>
  </r>
  <r>
    <n v="218277"/>
    <x v="0"/>
    <x v="0"/>
    <x v="0"/>
    <x v="1"/>
    <x v="11"/>
    <x v="143"/>
    <x v="0"/>
    <x v="0"/>
    <s v="Tesseramento"/>
    <x v="1"/>
    <x v="4"/>
    <x v="0"/>
    <m/>
  </r>
  <r>
    <n v="147097"/>
    <x v="0"/>
    <x v="0"/>
    <x v="0"/>
    <x v="0"/>
    <x v="7"/>
    <x v="223"/>
    <x v="0"/>
    <x v="0"/>
    <s v="Tesseramento"/>
    <x v="2"/>
    <x v="0"/>
    <x v="0"/>
    <m/>
  </r>
  <r>
    <n v="229516"/>
    <x v="1"/>
    <x v="0"/>
    <x v="0"/>
    <x v="3"/>
    <x v="7"/>
    <x v="259"/>
    <x v="0"/>
    <x v="0"/>
    <s v="Tesseramento"/>
    <x v="0"/>
    <x v="7"/>
    <x v="0"/>
    <m/>
  </r>
  <r>
    <n v="106229"/>
    <x v="0"/>
    <x v="0"/>
    <x v="0"/>
    <x v="0"/>
    <x v="7"/>
    <x v="301"/>
    <x v="0"/>
    <x v="1"/>
    <s v="Tesseramento"/>
    <x v="1"/>
    <x v="3"/>
    <x v="0"/>
    <m/>
  </r>
  <r>
    <n v="151076"/>
    <x v="0"/>
    <x v="0"/>
    <x v="0"/>
    <x v="0"/>
    <x v="7"/>
    <x v="301"/>
    <x v="0"/>
    <x v="0"/>
    <s v="Tesseramento"/>
    <x v="1"/>
    <x v="4"/>
    <x v="0"/>
    <m/>
  </r>
  <r>
    <n v="218217"/>
    <x v="0"/>
    <x v="1"/>
    <x v="0"/>
    <x v="0"/>
    <x v="7"/>
    <x v="301"/>
    <x v="0"/>
    <x v="0"/>
    <s v="Tesseramento"/>
    <x v="1"/>
    <x v="3"/>
    <x v="0"/>
    <m/>
  </r>
  <r>
    <n v="209031"/>
    <x v="0"/>
    <x v="0"/>
    <x v="0"/>
    <x v="1"/>
    <x v="7"/>
    <x v="301"/>
    <x v="0"/>
    <x v="1"/>
    <s v="Tesseramento"/>
    <x v="1"/>
    <x v="1"/>
    <x v="0"/>
    <m/>
  </r>
  <r>
    <n v="230669"/>
    <x v="0"/>
    <x v="1"/>
    <x v="0"/>
    <x v="0"/>
    <x v="7"/>
    <x v="301"/>
    <x v="0"/>
    <x v="0"/>
    <s v="Tesseramento"/>
    <x v="1"/>
    <x v="0"/>
    <x v="0"/>
    <m/>
  </r>
  <r>
    <n v="128818"/>
    <x v="0"/>
    <x v="0"/>
    <x v="0"/>
    <x v="0"/>
    <x v="7"/>
    <x v="301"/>
    <x v="0"/>
    <x v="1"/>
    <s v="Tesseramento"/>
    <x v="1"/>
    <x v="3"/>
    <x v="0"/>
    <m/>
  </r>
  <r>
    <n v="123426"/>
    <x v="0"/>
    <x v="0"/>
    <x v="0"/>
    <x v="0"/>
    <x v="7"/>
    <x v="301"/>
    <x v="0"/>
    <x v="1"/>
    <s v="Tesseramento"/>
    <x v="1"/>
    <x v="3"/>
    <x v="0"/>
    <m/>
  </r>
  <r>
    <n v="212097"/>
    <x v="0"/>
    <x v="1"/>
    <x v="0"/>
    <x v="0"/>
    <x v="7"/>
    <x v="301"/>
    <x v="0"/>
    <x v="1"/>
    <s v="Tesseramento"/>
    <x v="1"/>
    <x v="3"/>
    <x v="0"/>
    <m/>
  </r>
  <r>
    <n v="205431"/>
    <x v="0"/>
    <x v="0"/>
    <x v="0"/>
    <x v="0"/>
    <x v="7"/>
    <x v="301"/>
    <x v="0"/>
    <x v="0"/>
    <s v="Tesseramento"/>
    <x v="1"/>
    <x v="0"/>
    <x v="0"/>
    <m/>
  </r>
  <r>
    <n v="162668"/>
    <x v="0"/>
    <x v="0"/>
    <x v="0"/>
    <x v="0"/>
    <x v="7"/>
    <x v="301"/>
    <x v="0"/>
    <x v="0"/>
    <s v="Tesseramento"/>
    <x v="1"/>
    <x v="0"/>
    <x v="0"/>
    <m/>
  </r>
  <r>
    <n v="68526"/>
    <x v="0"/>
    <x v="0"/>
    <x v="0"/>
    <x v="4"/>
    <x v="10"/>
    <x v="234"/>
    <x v="0"/>
    <x v="0"/>
    <s v="Tesseramento"/>
    <x v="0"/>
    <x v="4"/>
    <x v="0"/>
    <m/>
  </r>
  <r>
    <n v="145646"/>
    <x v="0"/>
    <x v="0"/>
    <x v="0"/>
    <x v="0"/>
    <x v="7"/>
    <x v="301"/>
    <x v="0"/>
    <x v="0"/>
    <s v="Tesseramento"/>
    <x v="1"/>
    <x v="3"/>
    <x v="0"/>
    <m/>
  </r>
  <r>
    <n v="236033"/>
    <x v="0"/>
    <x v="0"/>
    <x v="1"/>
    <x v="2"/>
    <x v="11"/>
    <x v="143"/>
    <x v="0"/>
    <x v="0"/>
    <s v="Tesseramento"/>
    <x v="1"/>
    <x v="4"/>
    <x v="0"/>
    <m/>
  </r>
  <r>
    <n v="98947"/>
    <x v="0"/>
    <x v="0"/>
    <x v="0"/>
    <x v="0"/>
    <x v="7"/>
    <x v="301"/>
    <x v="0"/>
    <x v="0"/>
    <s v="Tesseramento"/>
    <x v="1"/>
    <x v="0"/>
    <x v="0"/>
    <m/>
  </r>
  <r>
    <n v="38061"/>
    <x v="0"/>
    <x v="0"/>
    <x v="0"/>
    <x v="0"/>
    <x v="0"/>
    <x v="76"/>
    <x v="0"/>
    <x v="0"/>
    <s v="Tesseramento"/>
    <x v="0"/>
    <x v="0"/>
    <x v="0"/>
    <m/>
  </r>
  <r>
    <n v="88747"/>
    <x v="0"/>
    <x v="0"/>
    <x v="0"/>
    <x v="0"/>
    <x v="10"/>
    <x v="234"/>
    <x v="0"/>
    <x v="1"/>
    <s v="Tesseramento"/>
    <x v="0"/>
    <x v="3"/>
    <x v="0"/>
    <m/>
  </r>
  <r>
    <n v="74594"/>
    <x v="0"/>
    <x v="0"/>
    <x v="0"/>
    <x v="0"/>
    <x v="10"/>
    <x v="234"/>
    <x v="0"/>
    <x v="0"/>
    <s v="Tesseramento"/>
    <x v="0"/>
    <x v="3"/>
    <x v="0"/>
    <m/>
  </r>
  <r>
    <n v="3640"/>
    <x v="0"/>
    <x v="0"/>
    <x v="0"/>
    <x v="0"/>
    <x v="7"/>
    <x v="223"/>
    <x v="0"/>
    <x v="0"/>
    <s v="Tesseramento"/>
    <x v="2"/>
    <x v="4"/>
    <x v="0"/>
    <m/>
  </r>
  <r>
    <n v="236030"/>
    <x v="1"/>
    <x v="0"/>
    <x v="1"/>
    <x v="3"/>
    <x v="7"/>
    <x v="259"/>
    <x v="0"/>
    <x v="0"/>
    <s v="Tesseramento"/>
    <x v="0"/>
    <x v="5"/>
    <x v="0"/>
    <m/>
  </r>
  <r>
    <n v="200254"/>
    <x v="0"/>
    <x v="0"/>
    <x v="0"/>
    <x v="0"/>
    <x v="7"/>
    <x v="223"/>
    <x v="0"/>
    <x v="0"/>
    <s v="Tesseramento"/>
    <x v="2"/>
    <x v="1"/>
    <x v="0"/>
    <m/>
  </r>
  <r>
    <n v="1926"/>
    <x v="0"/>
    <x v="0"/>
    <x v="0"/>
    <x v="0"/>
    <x v="13"/>
    <x v="177"/>
    <x v="0"/>
    <x v="0"/>
    <s v="Tesseramento"/>
    <x v="1"/>
    <x v="0"/>
    <x v="0"/>
    <m/>
  </r>
  <r>
    <n v="229656"/>
    <x v="1"/>
    <x v="0"/>
    <x v="0"/>
    <x v="1"/>
    <x v="13"/>
    <x v="177"/>
    <x v="0"/>
    <x v="1"/>
    <s v="Tesseramento"/>
    <x v="1"/>
    <x v="5"/>
    <x v="0"/>
    <m/>
  </r>
  <r>
    <n v="48081"/>
    <x v="0"/>
    <x v="0"/>
    <x v="0"/>
    <x v="0"/>
    <x v="10"/>
    <x v="93"/>
    <x v="0"/>
    <x v="1"/>
    <s v="Tesseramento"/>
    <x v="0"/>
    <x v="3"/>
    <x v="0"/>
    <m/>
  </r>
  <r>
    <n v="214570"/>
    <x v="0"/>
    <x v="0"/>
    <x v="0"/>
    <x v="0"/>
    <x v="10"/>
    <x v="93"/>
    <x v="0"/>
    <x v="0"/>
    <s v="Tesseramento"/>
    <x v="0"/>
    <x v="3"/>
    <x v="0"/>
    <m/>
  </r>
  <r>
    <n v="229015"/>
    <x v="0"/>
    <x v="0"/>
    <x v="0"/>
    <x v="1"/>
    <x v="10"/>
    <x v="93"/>
    <x v="0"/>
    <x v="1"/>
    <s v="Tesseramento"/>
    <x v="0"/>
    <x v="3"/>
    <x v="0"/>
    <m/>
  </r>
  <r>
    <n v="156125"/>
    <x v="1"/>
    <x v="0"/>
    <x v="0"/>
    <x v="0"/>
    <x v="10"/>
    <x v="93"/>
    <x v="0"/>
    <x v="1"/>
    <s v="Tesseramento"/>
    <x v="0"/>
    <x v="2"/>
    <x v="0"/>
    <m/>
  </r>
  <r>
    <n v="236046"/>
    <x v="0"/>
    <x v="0"/>
    <x v="1"/>
    <x v="0"/>
    <x v="8"/>
    <x v="115"/>
    <x v="0"/>
    <x v="0"/>
    <s v="Tesseramento"/>
    <x v="1"/>
    <x v="0"/>
    <x v="0"/>
    <m/>
  </r>
  <r>
    <n v="178865"/>
    <x v="1"/>
    <x v="0"/>
    <x v="0"/>
    <x v="1"/>
    <x v="8"/>
    <x v="115"/>
    <x v="0"/>
    <x v="1"/>
    <s v="Tesseramento"/>
    <x v="1"/>
    <x v="5"/>
    <x v="0"/>
    <m/>
  </r>
  <r>
    <n v="111205"/>
    <x v="0"/>
    <x v="0"/>
    <x v="0"/>
    <x v="4"/>
    <x v="8"/>
    <x v="115"/>
    <x v="0"/>
    <x v="0"/>
    <s v="Tesseramento"/>
    <x v="1"/>
    <x v="3"/>
    <x v="0"/>
    <m/>
  </r>
  <r>
    <n v="144236"/>
    <x v="0"/>
    <x v="0"/>
    <x v="0"/>
    <x v="0"/>
    <x v="7"/>
    <x v="67"/>
    <x v="0"/>
    <x v="0"/>
    <s v="Tesseramento"/>
    <x v="0"/>
    <x v="0"/>
    <x v="0"/>
    <m/>
  </r>
  <r>
    <n v="230155"/>
    <x v="1"/>
    <x v="0"/>
    <x v="0"/>
    <x v="0"/>
    <x v="2"/>
    <x v="77"/>
    <x v="0"/>
    <x v="0"/>
    <s v="Tesseramento"/>
    <x v="0"/>
    <x v="7"/>
    <x v="0"/>
    <m/>
  </r>
  <r>
    <n v="214607"/>
    <x v="0"/>
    <x v="0"/>
    <x v="0"/>
    <x v="0"/>
    <x v="7"/>
    <x v="301"/>
    <x v="0"/>
    <x v="0"/>
    <s v="Tesseramento"/>
    <x v="1"/>
    <x v="0"/>
    <x v="0"/>
    <m/>
  </r>
  <r>
    <n v="102668"/>
    <x v="0"/>
    <x v="0"/>
    <x v="0"/>
    <x v="0"/>
    <x v="7"/>
    <x v="301"/>
    <x v="0"/>
    <x v="0"/>
    <s v="Tesseramento"/>
    <x v="1"/>
    <x v="0"/>
    <x v="0"/>
    <m/>
  </r>
  <r>
    <n v="15615"/>
    <x v="0"/>
    <x v="0"/>
    <x v="0"/>
    <x v="0"/>
    <x v="1"/>
    <x v="324"/>
    <x v="0"/>
    <x v="0"/>
    <s v="Tesseramento"/>
    <x v="1"/>
    <x v="0"/>
    <x v="0"/>
    <m/>
  </r>
  <r>
    <n v="69156"/>
    <x v="0"/>
    <x v="0"/>
    <x v="0"/>
    <x v="0"/>
    <x v="0"/>
    <x v="76"/>
    <x v="0"/>
    <x v="0"/>
    <s v="Tesseramento"/>
    <x v="0"/>
    <x v="0"/>
    <x v="0"/>
    <m/>
  </r>
  <r>
    <n v="139219"/>
    <x v="0"/>
    <x v="0"/>
    <x v="0"/>
    <x v="0"/>
    <x v="11"/>
    <x v="142"/>
    <x v="0"/>
    <x v="0"/>
    <s v="Tesseramento"/>
    <x v="1"/>
    <x v="0"/>
    <x v="0"/>
    <m/>
  </r>
  <r>
    <n v="170864"/>
    <x v="0"/>
    <x v="0"/>
    <x v="0"/>
    <x v="0"/>
    <x v="1"/>
    <x v="324"/>
    <x v="0"/>
    <x v="0"/>
    <s v="Tesseramento"/>
    <x v="1"/>
    <x v="0"/>
    <x v="0"/>
    <m/>
  </r>
  <r>
    <n v="35622"/>
    <x v="0"/>
    <x v="0"/>
    <x v="0"/>
    <x v="0"/>
    <x v="8"/>
    <x v="222"/>
    <x v="0"/>
    <x v="0"/>
    <s v="Tesseramento"/>
    <x v="1"/>
    <x v="3"/>
    <x v="0"/>
    <m/>
  </r>
  <r>
    <n v="199864"/>
    <x v="0"/>
    <x v="0"/>
    <x v="0"/>
    <x v="0"/>
    <x v="1"/>
    <x v="324"/>
    <x v="0"/>
    <x v="0"/>
    <s v="Tesseramento"/>
    <x v="1"/>
    <x v="0"/>
    <x v="0"/>
    <m/>
  </r>
  <r>
    <n v="142233"/>
    <x v="0"/>
    <x v="0"/>
    <x v="0"/>
    <x v="0"/>
    <x v="0"/>
    <x v="76"/>
    <x v="0"/>
    <x v="1"/>
    <s v="Tesseramento"/>
    <x v="0"/>
    <x v="3"/>
    <x v="0"/>
    <m/>
  </r>
  <r>
    <n v="186785"/>
    <x v="0"/>
    <x v="0"/>
    <x v="0"/>
    <x v="0"/>
    <x v="1"/>
    <x v="324"/>
    <x v="0"/>
    <x v="0"/>
    <s v="Tesseramento"/>
    <x v="1"/>
    <x v="0"/>
    <x v="0"/>
    <m/>
  </r>
  <r>
    <n v="192529"/>
    <x v="0"/>
    <x v="0"/>
    <x v="0"/>
    <x v="3"/>
    <x v="11"/>
    <x v="102"/>
    <x v="0"/>
    <x v="0"/>
    <s v="Tesseramento"/>
    <x v="1"/>
    <x v="4"/>
    <x v="0"/>
    <m/>
  </r>
  <r>
    <n v="102667"/>
    <x v="0"/>
    <x v="0"/>
    <x v="0"/>
    <x v="0"/>
    <x v="7"/>
    <x v="301"/>
    <x v="0"/>
    <x v="1"/>
    <s v="Tesseramento"/>
    <x v="1"/>
    <x v="3"/>
    <x v="0"/>
    <m/>
  </r>
  <r>
    <n v="108102"/>
    <x v="0"/>
    <x v="0"/>
    <x v="0"/>
    <x v="0"/>
    <x v="1"/>
    <x v="324"/>
    <x v="0"/>
    <x v="0"/>
    <s v="Tesseramento"/>
    <x v="1"/>
    <x v="3"/>
    <x v="0"/>
    <m/>
  </r>
  <r>
    <n v="84822"/>
    <x v="0"/>
    <x v="0"/>
    <x v="0"/>
    <x v="0"/>
    <x v="7"/>
    <x v="301"/>
    <x v="0"/>
    <x v="0"/>
    <s v="Tesseramento"/>
    <x v="1"/>
    <x v="3"/>
    <x v="0"/>
    <m/>
  </r>
  <r>
    <n v="154081"/>
    <x v="0"/>
    <x v="0"/>
    <x v="0"/>
    <x v="0"/>
    <x v="1"/>
    <x v="324"/>
    <x v="0"/>
    <x v="0"/>
    <s v="Tesseramento"/>
    <x v="1"/>
    <x v="0"/>
    <x v="0"/>
    <m/>
  </r>
  <r>
    <n v="115046"/>
    <x v="0"/>
    <x v="0"/>
    <x v="0"/>
    <x v="0"/>
    <x v="1"/>
    <x v="324"/>
    <x v="0"/>
    <x v="0"/>
    <s v="Tesseramento"/>
    <x v="1"/>
    <x v="0"/>
    <x v="0"/>
    <m/>
  </r>
  <r>
    <n v="148015"/>
    <x v="0"/>
    <x v="0"/>
    <x v="0"/>
    <x v="0"/>
    <x v="1"/>
    <x v="324"/>
    <x v="0"/>
    <x v="0"/>
    <s v="Tesseramento"/>
    <x v="1"/>
    <x v="0"/>
    <x v="0"/>
    <m/>
  </r>
  <r>
    <n v="15361"/>
    <x v="0"/>
    <x v="0"/>
    <x v="0"/>
    <x v="0"/>
    <x v="7"/>
    <x v="301"/>
    <x v="0"/>
    <x v="0"/>
    <s v="Tesseramento"/>
    <x v="1"/>
    <x v="4"/>
    <x v="0"/>
    <m/>
  </r>
  <r>
    <n v="130318"/>
    <x v="0"/>
    <x v="0"/>
    <x v="0"/>
    <x v="1"/>
    <x v="1"/>
    <x v="324"/>
    <x v="0"/>
    <x v="0"/>
    <s v="Tesseramento"/>
    <x v="1"/>
    <x v="3"/>
    <x v="0"/>
    <m/>
  </r>
  <r>
    <n v="53891"/>
    <x v="0"/>
    <x v="0"/>
    <x v="0"/>
    <x v="0"/>
    <x v="1"/>
    <x v="324"/>
    <x v="0"/>
    <x v="0"/>
    <s v="Tesseramento"/>
    <x v="1"/>
    <x v="3"/>
    <x v="0"/>
    <m/>
  </r>
  <r>
    <n v="235895"/>
    <x v="0"/>
    <x v="1"/>
    <x v="1"/>
    <x v="2"/>
    <x v="8"/>
    <x v="61"/>
    <x v="0"/>
    <x v="0"/>
    <s v="Tesseramento"/>
    <x v="1"/>
    <x v="0"/>
    <x v="0"/>
    <m/>
  </r>
  <r>
    <n v="76653"/>
    <x v="0"/>
    <x v="0"/>
    <x v="0"/>
    <x v="0"/>
    <x v="0"/>
    <x v="76"/>
    <x v="0"/>
    <x v="0"/>
    <s v="Tesseramento"/>
    <x v="0"/>
    <x v="3"/>
    <x v="0"/>
    <m/>
  </r>
  <r>
    <n v="170394"/>
    <x v="0"/>
    <x v="0"/>
    <x v="0"/>
    <x v="0"/>
    <x v="11"/>
    <x v="152"/>
    <x v="0"/>
    <x v="1"/>
    <s v="Tesseramento"/>
    <x v="1"/>
    <x v="0"/>
    <x v="0"/>
    <m/>
  </r>
  <r>
    <n v="139630"/>
    <x v="0"/>
    <x v="0"/>
    <x v="0"/>
    <x v="0"/>
    <x v="11"/>
    <x v="152"/>
    <x v="0"/>
    <x v="0"/>
    <s v="Tesseramento"/>
    <x v="1"/>
    <x v="0"/>
    <x v="0"/>
    <m/>
  </r>
  <r>
    <n v="228421"/>
    <x v="0"/>
    <x v="0"/>
    <x v="0"/>
    <x v="0"/>
    <x v="4"/>
    <x v="88"/>
    <x v="0"/>
    <x v="0"/>
    <s v="Tesseramento"/>
    <x v="1"/>
    <x v="3"/>
    <x v="0"/>
    <m/>
  </r>
  <r>
    <n v="174167"/>
    <x v="0"/>
    <x v="0"/>
    <x v="0"/>
    <x v="0"/>
    <x v="0"/>
    <x v="76"/>
    <x v="0"/>
    <x v="0"/>
    <s v="Tesseramento"/>
    <x v="0"/>
    <x v="4"/>
    <x v="0"/>
    <m/>
  </r>
  <r>
    <n v="90152"/>
    <x v="0"/>
    <x v="0"/>
    <x v="0"/>
    <x v="0"/>
    <x v="11"/>
    <x v="152"/>
    <x v="0"/>
    <x v="1"/>
    <s v="Tesseramento"/>
    <x v="1"/>
    <x v="3"/>
    <x v="0"/>
    <m/>
  </r>
  <r>
    <n v="235896"/>
    <x v="0"/>
    <x v="1"/>
    <x v="1"/>
    <x v="2"/>
    <x v="8"/>
    <x v="61"/>
    <x v="0"/>
    <x v="1"/>
    <s v="Tesseramento"/>
    <x v="1"/>
    <x v="3"/>
    <x v="0"/>
    <m/>
  </r>
  <r>
    <n v="235785"/>
    <x v="0"/>
    <x v="0"/>
    <x v="1"/>
    <x v="1"/>
    <x v="1"/>
    <x v="324"/>
    <x v="0"/>
    <x v="1"/>
    <s v="Tesseramento"/>
    <x v="1"/>
    <x v="3"/>
    <x v="0"/>
    <m/>
  </r>
  <r>
    <n v="131416"/>
    <x v="0"/>
    <x v="0"/>
    <x v="0"/>
    <x v="0"/>
    <x v="7"/>
    <x v="301"/>
    <x v="0"/>
    <x v="0"/>
    <s v="Tesseramento"/>
    <x v="1"/>
    <x v="3"/>
    <x v="0"/>
    <m/>
  </r>
  <r>
    <n v="161142"/>
    <x v="0"/>
    <x v="0"/>
    <x v="0"/>
    <x v="0"/>
    <x v="7"/>
    <x v="205"/>
    <x v="0"/>
    <x v="0"/>
    <s v="Tesseramento"/>
    <x v="1"/>
    <x v="0"/>
    <x v="0"/>
    <m/>
  </r>
  <r>
    <n v="205341"/>
    <x v="0"/>
    <x v="0"/>
    <x v="0"/>
    <x v="0"/>
    <x v="7"/>
    <x v="205"/>
    <x v="0"/>
    <x v="1"/>
    <s v="Tesseramento"/>
    <x v="1"/>
    <x v="3"/>
    <x v="0"/>
    <m/>
  </r>
  <r>
    <n v="120889"/>
    <x v="0"/>
    <x v="0"/>
    <x v="0"/>
    <x v="0"/>
    <x v="7"/>
    <x v="205"/>
    <x v="0"/>
    <x v="0"/>
    <s v="Tesseramento"/>
    <x v="1"/>
    <x v="1"/>
    <x v="0"/>
    <m/>
  </r>
  <r>
    <n v="133238"/>
    <x v="0"/>
    <x v="0"/>
    <x v="0"/>
    <x v="0"/>
    <x v="7"/>
    <x v="301"/>
    <x v="0"/>
    <x v="0"/>
    <s v="Tesseramento"/>
    <x v="1"/>
    <x v="4"/>
    <x v="0"/>
    <m/>
  </r>
  <r>
    <n v="235783"/>
    <x v="1"/>
    <x v="0"/>
    <x v="1"/>
    <x v="0"/>
    <x v="1"/>
    <x v="324"/>
    <x v="0"/>
    <x v="0"/>
    <s v="Tesseramento"/>
    <x v="1"/>
    <x v="5"/>
    <x v="0"/>
    <m/>
  </r>
  <r>
    <n v="196668"/>
    <x v="1"/>
    <x v="0"/>
    <x v="0"/>
    <x v="0"/>
    <x v="7"/>
    <x v="301"/>
    <x v="0"/>
    <x v="0"/>
    <s v="Tesseramento"/>
    <x v="1"/>
    <x v="5"/>
    <x v="0"/>
    <s v="B"/>
  </r>
  <r>
    <n v="202261"/>
    <x v="0"/>
    <x v="0"/>
    <x v="0"/>
    <x v="0"/>
    <x v="7"/>
    <x v="205"/>
    <x v="0"/>
    <x v="0"/>
    <s v="Tesseramento"/>
    <x v="1"/>
    <x v="3"/>
    <x v="0"/>
    <m/>
  </r>
  <r>
    <n v="14445"/>
    <x v="0"/>
    <x v="0"/>
    <x v="0"/>
    <x v="0"/>
    <x v="11"/>
    <x v="152"/>
    <x v="0"/>
    <x v="0"/>
    <s v="Tesseramento"/>
    <x v="1"/>
    <x v="0"/>
    <x v="0"/>
    <m/>
  </r>
  <r>
    <n v="184834"/>
    <x v="0"/>
    <x v="0"/>
    <x v="0"/>
    <x v="1"/>
    <x v="11"/>
    <x v="152"/>
    <x v="0"/>
    <x v="0"/>
    <s v="Tesseramento"/>
    <x v="1"/>
    <x v="0"/>
    <x v="0"/>
    <m/>
  </r>
  <r>
    <n v="114232"/>
    <x v="0"/>
    <x v="0"/>
    <x v="0"/>
    <x v="0"/>
    <x v="7"/>
    <x v="205"/>
    <x v="0"/>
    <x v="0"/>
    <s v="Tesseramento"/>
    <x v="1"/>
    <x v="3"/>
    <x v="0"/>
    <m/>
  </r>
  <r>
    <n v="29368"/>
    <x v="0"/>
    <x v="0"/>
    <x v="0"/>
    <x v="0"/>
    <x v="11"/>
    <x v="152"/>
    <x v="0"/>
    <x v="0"/>
    <s v="Tesseramento"/>
    <x v="1"/>
    <x v="3"/>
    <x v="0"/>
    <m/>
  </r>
  <r>
    <n v="156414"/>
    <x v="0"/>
    <x v="0"/>
    <x v="0"/>
    <x v="1"/>
    <x v="0"/>
    <x v="76"/>
    <x v="0"/>
    <x v="0"/>
    <s v="Tesseramento"/>
    <x v="0"/>
    <x v="4"/>
    <x v="0"/>
    <m/>
  </r>
  <r>
    <n v="109935"/>
    <x v="0"/>
    <x v="0"/>
    <x v="0"/>
    <x v="0"/>
    <x v="7"/>
    <x v="301"/>
    <x v="0"/>
    <x v="0"/>
    <s v="Tesseramento"/>
    <x v="1"/>
    <x v="0"/>
    <x v="0"/>
    <m/>
  </r>
  <r>
    <n v="147512"/>
    <x v="0"/>
    <x v="0"/>
    <x v="0"/>
    <x v="0"/>
    <x v="7"/>
    <x v="205"/>
    <x v="0"/>
    <x v="0"/>
    <s v="Tesseramento"/>
    <x v="1"/>
    <x v="3"/>
    <x v="0"/>
    <m/>
  </r>
  <r>
    <n v="109936"/>
    <x v="0"/>
    <x v="0"/>
    <x v="0"/>
    <x v="0"/>
    <x v="7"/>
    <x v="301"/>
    <x v="0"/>
    <x v="1"/>
    <s v="Tesseramento"/>
    <x v="1"/>
    <x v="0"/>
    <x v="0"/>
    <m/>
  </r>
  <r>
    <n v="149073"/>
    <x v="0"/>
    <x v="0"/>
    <x v="0"/>
    <x v="0"/>
    <x v="11"/>
    <x v="152"/>
    <x v="0"/>
    <x v="0"/>
    <s v="Tesseramento"/>
    <x v="1"/>
    <x v="3"/>
    <x v="0"/>
    <m/>
  </r>
  <r>
    <n v="187052"/>
    <x v="0"/>
    <x v="0"/>
    <x v="0"/>
    <x v="0"/>
    <x v="11"/>
    <x v="152"/>
    <x v="0"/>
    <x v="0"/>
    <s v="Tesseramento"/>
    <x v="1"/>
    <x v="0"/>
    <x v="0"/>
    <m/>
  </r>
  <r>
    <n v="75672"/>
    <x v="0"/>
    <x v="0"/>
    <x v="0"/>
    <x v="0"/>
    <x v="11"/>
    <x v="152"/>
    <x v="0"/>
    <x v="0"/>
    <s v="Tesseramento"/>
    <x v="1"/>
    <x v="4"/>
    <x v="0"/>
    <m/>
  </r>
  <r>
    <n v="235784"/>
    <x v="1"/>
    <x v="0"/>
    <x v="1"/>
    <x v="1"/>
    <x v="1"/>
    <x v="324"/>
    <x v="0"/>
    <x v="0"/>
    <s v="Tesseramento"/>
    <x v="1"/>
    <x v="5"/>
    <x v="0"/>
    <m/>
  </r>
  <r>
    <n v="184449"/>
    <x v="0"/>
    <x v="0"/>
    <x v="0"/>
    <x v="0"/>
    <x v="7"/>
    <x v="301"/>
    <x v="0"/>
    <x v="0"/>
    <s v="Tesseramento"/>
    <x v="1"/>
    <x v="1"/>
    <x v="0"/>
    <m/>
  </r>
  <r>
    <n v="128629"/>
    <x v="0"/>
    <x v="0"/>
    <x v="0"/>
    <x v="0"/>
    <x v="7"/>
    <x v="205"/>
    <x v="0"/>
    <x v="0"/>
    <s v="Tesseramento"/>
    <x v="1"/>
    <x v="0"/>
    <x v="0"/>
    <m/>
  </r>
  <r>
    <n v="197790"/>
    <x v="0"/>
    <x v="0"/>
    <x v="0"/>
    <x v="0"/>
    <x v="7"/>
    <x v="301"/>
    <x v="0"/>
    <x v="1"/>
    <s v="Tesseramento"/>
    <x v="1"/>
    <x v="1"/>
    <x v="0"/>
    <m/>
  </r>
  <r>
    <n v="45848"/>
    <x v="0"/>
    <x v="0"/>
    <x v="0"/>
    <x v="0"/>
    <x v="11"/>
    <x v="142"/>
    <x v="0"/>
    <x v="0"/>
    <s v="Tesseramento"/>
    <x v="1"/>
    <x v="0"/>
    <x v="0"/>
    <m/>
  </r>
  <r>
    <n v="189277"/>
    <x v="0"/>
    <x v="0"/>
    <x v="0"/>
    <x v="0"/>
    <x v="7"/>
    <x v="205"/>
    <x v="0"/>
    <x v="0"/>
    <s v="Tesseramento"/>
    <x v="1"/>
    <x v="0"/>
    <x v="0"/>
    <m/>
  </r>
  <r>
    <n v="83566"/>
    <x v="0"/>
    <x v="0"/>
    <x v="0"/>
    <x v="0"/>
    <x v="7"/>
    <x v="205"/>
    <x v="0"/>
    <x v="1"/>
    <s v="Tesseramento"/>
    <x v="1"/>
    <x v="4"/>
    <x v="0"/>
    <m/>
  </r>
  <r>
    <n v="4347"/>
    <x v="0"/>
    <x v="0"/>
    <x v="0"/>
    <x v="0"/>
    <x v="7"/>
    <x v="205"/>
    <x v="0"/>
    <x v="0"/>
    <s v="Tesseramento"/>
    <x v="1"/>
    <x v="4"/>
    <x v="0"/>
    <m/>
  </r>
  <r>
    <n v="226623"/>
    <x v="0"/>
    <x v="1"/>
    <x v="0"/>
    <x v="0"/>
    <x v="7"/>
    <x v="205"/>
    <x v="0"/>
    <x v="0"/>
    <s v="Tesseramento"/>
    <x v="1"/>
    <x v="3"/>
    <x v="0"/>
    <m/>
  </r>
  <r>
    <n v="200181"/>
    <x v="0"/>
    <x v="0"/>
    <x v="0"/>
    <x v="0"/>
    <x v="7"/>
    <x v="301"/>
    <x v="0"/>
    <x v="0"/>
    <s v="Tesseramento"/>
    <x v="1"/>
    <x v="1"/>
    <x v="0"/>
    <m/>
  </r>
  <r>
    <n v="123816"/>
    <x v="0"/>
    <x v="0"/>
    <x v="0"/>
    <x v="0"/>
    <x v="7"/>
    <x v="11"/>
    <x v="0"/>
    <x v="0"/>
    <s v="Tesseramento"/>
    <x v="1"/>
    <x v="4"/>
    <x v="0"/>
    <m/>
  </r>
  <r>
    <n v="187374"/>
    <x v="0"/>
    <x v="1"/>
    <x v="0"/>
    <x v="1"/>
    <x v="7"/>
    <x v="205"/>
    <x v="0"/>
    <x v="1"/>
    <s v="Tesseramento"/>
    <x v="1"/>
    <x v="3"/>
    <x v="0"/>
    <m/>
  </r>
  <r>
    <n v="112299"/>
    <x v="0"/>
    <x v="0"/>
    <x v="0"/>
    <x v="0"/>
    <x v="7"/>
    <x v="11"/>
    <x v="0"/>
    <x v="0"/>
    <s v="Tesseramento"/>
    <x v="1"/>
    <x v="3"/>
    <x v="0"/>
    <m/>
  </r>
  <r>
    <n v="232149"/>
    <x v="1"/>
    <x v="1"/>
    <x v="0"/>
    <x v="2"/>
    <x v="7"/>
    <x v="205"/>
    <x v="0"/>
    <x v="0"/>
    <s v="Tesseramento"/>
    <x v="1"/>
    <x v="5"/>
    <x v="0"/>
    <m/>
  </r>
  <r>
    <n v="203045"/>
    <x v="0"/>
    <x v="0"/>
    <x v="0"/>
    <x v="0"/>
    <x v="7"/>
    <x v="11"/>
    <x v="0"/>
    <x v="0"/>
    <s v="Tesseramento"/>
    <x v="1"/>
    <x v="0"/>
    <x v="0"/>
    <m/>
  </r>
  <r>
    <n v="211332"/>
    <x v="0"/>
    <x v="1"/>
    <x v="0"/>
    <x v="1"/>
    <x v="7"/>
    <x v="205"/>
    <x v="0"/>
    <x v="1"/>
    <s v="Tesseramento"/>
    <x v="1"/>
    <x v="0"/>
    <x v="0"/>
    <m/>
  </r>
  <r>
    <n v="226820"/>
    <x v="0"/>
    <x v="1"/>
    <x v="0"/>
    <x v="1"/>
    <x v="7"/>
    <x v="205"/>
    <x v="0"/>
    <x v="0"/>
    <s v="Tesseramento"/>
    <x v="1"/>
    <x v="0"/>
    <x v="0"/>
    <m/>
  </r>
  <r>
    <n v="210595"/>
    <x v="0"/>
    <x v="0"/>
    <x v="0"/>
    <x v="0"/>
    <x v="7"/>
    <x v="11"/>
    <x v="0"/>
    <x v="1"/>
    <s v="Tesseramento"/>
    <x v="1"/>
    <x v="0"/>
    <x v="0"/>
    <m/>
  </r>
  <r>
    <n v="8265"/>
    <x v="0"/>
    <x v="0"/>
    <x v="0"/>
    <x v="0"/>
    <x v="0"/>
    <x v="76"/>
    <x v="0"/>
    <x v="0"/>
    <s v="Tesseramento"/>
    <x v="0"/>
    <x v="4"/>
    <x v="0"/>
    <m/>
  </r>
  <r>
    <n v="224892"/>
    <x v="0"/>
    <x v="1"/>
    <x v="0"/>
    <x v="0"/>
    <x v="7"/>
    <x v="205"/>
    <x v="0"/>
    <x v="0"/>
    <s v="Tesseramento"/>
    <x v="1"/>
    <x v="1"/>
    <x v="0"/>
    <m/>
  </r>
  <r>
    <n v="8266"/>
    <x v="0"/>
    <x v="0"/>
    <x v="0"/>
    <x v="0"/>
    <x v="0"/>
    <x v="76"/>
    <x v="0"/>
    <x v="0"/>
    <s v="Tesseramento"/>
    <x v="0"/>
    <x v="0"/>
    <x v="0"/>
    <m/>
  </r>
  <r>
    <n v="192392"/>
    <x v="0"/>
    <x v="0"/>
    <x v="0"/>
    <x v="0"/>
    <x v="7"/>
    <x v="11"/>
    <x v="0"/>
    <x v="0"/>
    <s v="Tesseramento"/>
    <x v="1"/>
    <x v="0"/>
    <x v="0"/>
    <m/>
  </r>
  <r>
    <n v="180612"/>
    <x v="0"/>
    <x v="0"/>
    <x v="0"/>
    <x v="0"/>
    <x v="11"/>
    <x v="152"/>
    <x v="0"/>
    <x v="0"/>
    <s v="Tesseramento"/>
    <x v="1"/>
    <x v="0"/>
    <x v="0"/>
    <m/>
  </r>
  <r>
    <n v="82012"/>
    <x v="0"/>
    <x v="0"/>
    <x v="0"/>
    <x v="0"/>
    <x v="11"/>
    <x v="152"/>
    <x v="0"/>
    <x v="0"/>
    <s v="Tesseramento"/>
    <x v="1"/>
    <x v="3"/>
    <x v="0"/>
    <m/>
  </r>
  <r>
    <n v="232152"/>
    <x v="0"/>
    <x v="1"/>
    <x v="0"/>
    <x v="0"/>
    <x v="7"/>
    <x v="205"/>
    <x v="0"/>
    <x v="0"/>
    <s v="Tesseramento"/>
    <x v="1"/>
    <x v="0"/>
    <x v="0"/>
    <m/>
  </r>
  <r>
    <n v="72756"/>
    <x v="0"/>
    <x v="0"/>
    <x v="0"/>
    <x v="0"/>
    <x v="7"/>
    <x v="301"/>
    <x v="0"/>
    <x v="1"/>
    <s v="Tesseramento"/>
    <x v="1"/>
    <x v="4"/>
    <x v="0"/>
    <m/>
  </r>
  <r>
    <n v="71956"/>
    <x v="0"/>
    <x v="0"/>
    <x v="0"/>
    <x v="0"/>
    <x v="7"/>
    <x v="11"/>
    <x v="0"/>
    <x v="1"/>
    <s v="Tesseramento"/>
    <x v="1"/>
    <x v="4"/>
    <x v="0"/>
    <m/>
  </r>
  <r>
    <n v="175122"/>
    <x v="0"/>
    <x v="0"/>
    <x v="0"/>
    <x v="2"/>
    <x v="11"/>
    <x v="152"/>
    <x v="0"/>
    <x v="0"/>
    <s v="Tesseramento"/>
    <x v="1"/>
    <x v="3"/>
    <x v="0"/>
    <m/>
  </r>
  <r>
    <n v="91491"/>
    <x v="0"/>
    <x v="0"/>
    <x v="0"/>
    <x v="0"/>
    <x v="7"/>
    <x v="301"/>
    <x v="0"/>
    <x v="0"/>
    <s v="Tesseramento"/>
    <x v="1"/>
    <x v="4"/>
    <x v="0"/>
    <m/>
  </r>
  <r>
    <n v="152779"/>
    <x v="0"/>
    <x v="0"/>
    <x v="0"/>
    <x v="0"/>
    <x v="11"/>
    <x v="152"/>
    <x v="0"/>
    <x v="1"/>
    <s v="Tesseramento"/>
    <x v="1"/>
    <x v="0"/>
    <x v="0"/>
    <m/>
  </r>
  <r>
    <n v="216044"/>
    <x v="0"/>
    <x v="0"/>
    <x v="0"/>
    <x v="0"/>
    <x v="7"/>
    <x v="11"/>
    <x v="0"/>
    <x v="0"/>
    <s v="Tesseramento"/>
    <x v="1"/>
    <x v="0"/>
    <x v="0"/>
    <m/>
  </r>
  <r>
    <n v="229908"/>
    <x v="0"/>
    <x v="1"/>
    <x v="0"/>
    <x v="0"/>
    <x v="7"/>
    <x v="205"/>
    <x v="0"/>
    <x v="0"/>
    <s v="Tesseramento"/>
    <x v="1"/>
    <x v="1"/>
    <x v="0"/>
    <m/>
  </r>
  <r>
    <n v="90154"/>
    <x v="0"/>
    <x v="0"/>
    <x v="0"/>
    <x v="2"/>
    <x v="11"/>
    <x v="152"/>
    <x v="0"/>
    <x v="1"/>
    <s v="Tesseramento"/>
    <x v="1"/>
    <x v="3"/>
    <x v="0"/>
    <m/>
  </r>
  <r>
    <n v="167465"/>
    <x v="0"/>
    <x v="0"/>
    <x v="0"/>
    <x v="0"/>
    <x v="11"/>
    <x v="152"/>
    <x v="0"/>
    <x v="0"/>
    <s v="Tesseramento"/>
    <x v="1"/>
    <x v="0"/>
    <x v="0"/>
    <m/>
  </r>
  <r>
    <n v="86916"/>
    <x v="0"/>
    <x v="0"/>
    <x v="0"/>
    <x v="1"/>
    <x v="7"/>
    <x v="11"/>
    <x v="0"/>
    <x v="0"/>
    <s v="Tesseramento"/>
    <x v="1"/>
    <x v="4"/>
    <x v="0"/>
    <m/>
  </r>
  <r>
    <n v="168965"/>
    <x v="0"/>
    <x v="0"/>
    <x v="0"/>
    <x v="0"/>
    <x v="7"/>
    <x v="301"/>
    <x v="0"/>
    <x v="0"/>
    <s v="Tesseramento"/>
    <x v="1"/>
    <x v="0"/>
    <x v="0"/>
    <m/>
  </r>
  <r>
    <n v="139631"/>
    <x v="0"/>
    <x v="0"/>
    <x v="0"/>
    <x v="0"/>
    <x v="11"/>
    <x v="152"/>
    <x v="0"/>
    <x v="0"/>
    <s v="Tesseramento"/>
    <x v="1"/>
    <x v="0"/>
    <x v="0"/>
    <m/>
  </r>
  <r>
    <n v="203890"/>
    <x v="0"/>
    <x v="0"/>
    <x v="0"/>
    <x v="0"/>
    <x v="7"/>
    <x v="11"/>
    <x v="0"/>
    <x v="0"/>
    <s v="Tesseramento"/>
    <x v="1"/>
    <x v="0"/>
    <x v="0"/>
    <m/>
  </r>
  <r>
    <n v="230213"/>
    <x v="0"/>
    <x v="1"/>
    <x v="0"/>
    <x v="0"/>
    <x v="7"/>
    <x v="205"/>
    <x v="0"/>
    <x v="0"/>
    <s v="Tesseramento"/>
    <x v="1"/>
    <x v="1"/>
    <x v="0"/>
    <m/>
  </r>
  <r>
    <n v="85614"/>
    <x v="0"/>
    <x v="0"/>
    <x v="0"/>
    <x v="0"/>
    <x v="11"/>
    <x v="152"/>
    <x v="0"/>
    <x v="0"/>
    <s v="Tesseramento"/>
    <x v="1"/>
    <x v="3"/>
    <x v="0"/>
    <m/>
  </r>
  <r>
    <n v="233335"/>
    <x v="0"/>
    <x v="1"/>
    <x v="0"/>
    <x v="1"/>
    <x v="7"/>
    <x v="205"/>
    <x v="0"/>
    <x v="0"/>
    <s v="Tesseramento"/>
    <x v="1"/>
    <x v="0"/>
    <x v="0"/>
    <m/>
  </r>
  <r>
    <n v="112440"/>
    <x v="0"/>
    <x v="0"/>
    <x v="0"/>
    <x v="0"/>
    <x v="7"/>
    <x v="11"/>
    <x v="0"/>
    <x v="0"/>
    <s v="Tesseramento"/>
    <x v="1"/>
    <x v="4"/>
    <x v="0"/>
    <m/>
  </r>
  <r>
    <n v="213971"/>
    <x v="0"/>
    <x v="0"/>
    <x v="0"/>
    <x v="0"/>
    <x v="7"/>
    <x v="301"/>
    <x v="0"/>
    <x v="0"/>
    <s v="Tesseramento"/>
    <x v="1"/>
    <x v="1"/>
    <x v="0"/>
    <m/>
  </r>
  <r>
    <n v="211941"/>
    <x v="0"/>
    <x v="0"/>
    <x v="0"/>
    <x v="0"/>
    <x v="7"/>
    <x v="11"/>
    <x v="0"/>
    <x v="0"/>
    <s v="Tesseramento"/>
    <x v="1"/>
    <x v="0"/>
    <x v="0"/>
    <m/>
  </r>
  <r>
    <n v="171935"/>
    <x v="0"/>
    <x v="0"/>
    <x v="0"/>
    <x v="0"/>
    <x v="11"/>
    <x v="152"/>
    <x v="0"/>
    <x v="0"/>
    <s v="Tesseramento"/>
    <x v="1"/>
    <x v="0"/>
    <x v="0"/>
    <m/>
  </r>
  <r>
    <n v="167653"/>
    <x v="0"/>
    <x v="0"/>
    <x v="0"/>
    <x v="0"/>
    <x v="7"/>
    <x v="11"/>
    <x v="0"/>
    <x v="0"/>
    <s v="Tesseramento"/>
    <x v="1"/>
    <x v="0"/>
    <x v="0"/>
    <m/>
  </r>
  <r>
    <n v="189602"/>
    <x v="0"/>
    <x v="0"/>
    <x v="0"/>
    <x v="0"/>
    <x v="11"/>
    <x v="152"/>
    <x v="0"/>
    <x v="1"/>
    <s v="Tesseramento"/>
    <x v="1"/>
    <x v="0"/>
    <x v="0"/>
    <m/>
  </r>
  <r>
    <n v="80331"/>
    <x v="0"/>
    <x v="0"/>
    <x v="0"/>
    <x v="1"/>
    <x v="4"/>
    <x v="171"/>
    <x v="0"/>
    <x v="0"/>
    <s v="Tesseramento"/>
    <x v="0"/>
    <x v="0"/>
    <x v="0"/>
    <m/>
  </r>
  <r>
    <n v="63549"/>
    <x v="0"/>
    <x v="0"/>
    <x v="0"/>
    <x v="0"/>
    <x v="4"/>
    <x v="171"/>
    <x v="0"/>
    <x v="0"/>
    <s v="Tesseramento"/>
    <x v="0"/>
    <x v="0"/>
    <x v="0"/>
    <m/>
  </r>
  <r>
    <n v="192801"/>
    <x v="0"/>
    <x v="0"/>
    <x v="0"/>
    <x v="0"/>
    <x v="4"/>
    <x v="171"/>
    <x v="0"/>
    <x v="0"/>
    <s v="Tesseramento"/>
    <x v="0"/>
    <x v="0"/>
    <x v="0"/>
    <m/>
  </r>
  <r>
    <n v="98069"/>
    <x v="0"/>
    <x v="0"/>
    <x v="0"/>
    <x v="0"/>
    <x v="4"/>
    <x v="171"/>
    <x v="0"/>
    <x v="0"/>
    <s v="Tesseramento"/>
    <x v="0"/>
    <x v="4"/>
    <x v="0"/>
    <m/>
  </r>
  <r>
    <n v="122815"/>
    <x v="0"/>
    <x v="0"/>
    <x v="0"/>
    <x v="0"/>
    <x v="7"/>
    <x v="259"/>
    <x v="0"/>
    <x v="0"/>
    <s v="Tesseramento"/>
    <x v="0"/>
    <x v="0"/>
    <x v="0"/>
    <m/>
  </r>
  <r>
    <n v="19549"/>
    <x v="0"/>
    <x v="0"/>
    <x v="0"/>
    <x v="0"/>
    <x v="4"/>
    <x v="171"/>
    <x v="0"/>
    <x v="0"/>
    <s v="Tesseramento"/>
    <x v="0"/>
    <x v="4"/>
    <x v="0"/>
    <m/>
  </r>
  <r>
    <n v="175755"/>
    <x v="0"/>
    <x v="0"/>
    <x v="0"/>
    <x v="0"/>
    <x v="7"/>
    <x v="11"/>
    <x v="0"/>
    <x v="1"/>
    <s v="Tesseramento"/>
    <x v="1"/>
    <x v="0"/>
    <x v="0"/>
    <m/>
  </r>
  <r>
    <n v="161046"/>
    <x v="0"/>
    <x v="0"/>
    <x v="0"/>
    <x v="0"/>
    <x v="4"/>
    <x v="171"/>
    <x v="0"/>
    <x v="0"/>
    <s v="Tesseramento"/>
    <x v="0"/>
    <x v="0"/>
    <x v="0"/>
    <m/>
  </r>
  <r>
    <n v="151690"/>
    <x v="0"/>
    <x v="0"/>
    <x v="0"/>
    <x v="0"/>
    <x v="7"/>
    <x v="11"/>
    <x v="0"/>
    <x v="0"/>
    <s v="Tesseramento"/>
    <x v="1"/>
    <x v="4"/>
    <x v="0"/>
    <m/>
  </r>
  <r>
    <n v="12485"/>
    <x v="0"/>
    <x v="0"/>
    <x v="0"/>
    <x v="0"/>
    <x v="1"/>
    <x v="324"/>
    <x v="0"/>
    <x v="0"/>
    <s v="Tesseramento"/>
    <x v="1"/>
    <x v="3"/>
    <x v="0"/>
    <m/>
  </r>
  <r>
    <n v="219035"/>
    <x v="0"/>
    <x v="0"/>
    <x v="0"/>
    <x v="1"/>
    <x v="4"/>
    <x v="171"/>
    <x v="0"/>
    <x v="0"/>
    <s v="Tesseramento"/>
    <x v="0"/>
    <x v="0"/>
    <x v="0"/>
    <m/>
  </r>
  <r>
    <n v="126218"/>
    <x v="0"/>
    <x v="0"/>
    <x v="0"/>
    <x v="0"/>
    <x v="4"/>
    <x v="171"/>
    <x v="0"/>
    <x v="0"/>
    <s v="Tesseramento"/>
    <x v="0"/>
    <x v="0"/>
    <x v="0"/>
    <m/>
  </r>
  <r>
    <n v="95349"/>
    <x v="0"/>
    <x v="0"/>
    <x v="0"/>
    <x v="0"/>
    <x v="7"/>
    <x v="11"/>
    <x v="0"/>
    <x v="0"/>
    <s v="Tesseramento"/>
    <x v="1"/>
    <x v="4"/>
    <x v="0"/>
    <m/>
  </r>
  <r>
    <n v="97236"/>
    <x v="0"/>
    <x v="0"/>
    <x v="0"/>
    <x v="0"/>
    <x v="4"/>
    <x v="171"/>
    <x v="0"/>
    <x v="0"/>
    <s v="Tesseramento"/>
    <x v="0"/>
    <x v="3"/>
    <x v="0"/>
    <m/>
  </r>
  <r>
    <n v="95735"/>
    <x v="0"/>
    <x v="0"/>
    <x v="0"/>
    <x v="0"/>
    <x v="1"/>
    <x v="324"/>
    <x v="0"/>
    <x v="0"/>
    <s v="Tesseramento"/>
    <x v="1"/>
    <x v="3"/>
    <x v="0"/>
    <m/>
  </r>
  <r>
    <n v="108773"/>
    <x v="0"/>
    <x v="0"/>
    <x v="0"/>
    <x v="0"/>
    <x v="4"/>
    <x v="171"/>
    <x v="0"/>
    <x v="0"/>
    <s v="Tesseramento"/>
    <x v="0"/>
    <x v="0"/>
    <x v="0"/>
    <m/>
  </r>
  <r>
    <n v="24100"/>
    <x v="0"/>
    <x v="0"/>
    <x v="0"/>
    <x v="0"/>
    <x v="4"/>
    <x v="171"/>
    <x v="0"/>
    <x v="0"/>
    <s v="Tesseramento"/>
    <x v="0"/>
    <x v="3"/>
    <x v="0"/>
    <m/>
  </r>
  <r>
    <n v="164835"/>
    <x v="0"/>
    <x v="0"/>
    <x v="0"/>
    <x v="3"/>
    <x v="4"/>
    <x v="171"/>
    <x v="0"/>
    <x v="0"/>
    <s v="Tesseramento"/>
    <x v="0"/>
    <x v="4"/>
    <x v="0"/>
    <m/>
  </r>
  <r>
    <n v="16914"/>
    <x v="0"/>
    <x v="0"/>
    <x v="0"/>
    <x v="0"/>
    <x v="7"/>
    <x v="11"/>
    <x v="0"/>
    <x v="1"/>
    <s v="Tesseramento"/>
    <x v="1"/>
    <x v="3"/>
    <x v="0"/>
    <m/>
  </r>
  <r>
    <n v="192804"/>
    <x v="0"/>
    <x v="0"/>
    <x v="0"/>
    <x v="1"/>
    <x v="4"/>
    <x v="171"/>
    <x v="0"/>
    <x v="0"/>
    <s v="Tesseramento"/>
    <x v="0"/>
    <x v="4"/>
    <x v="0"/>
    <m/>
  </r>
  <r>
    <n v="203912"/>
    <x v="1"/>
    <x v="0"/>
    <x v="0"/>
    <x v="1"/>
    <x v="4"/>
    <x v="171"/>
    <x v="0"/>
    <x v="1"/>
    <s v="Tesseramento"/>
    <x v="0"/>
    <x v="5"/>
    <x v="0"/>
    <m/>
  </r>
  <r>
    <n v="98599"/>
    <x v="0"/>
    <x v="0"/>
    <x v="0"/>
    <x v="0"/>
    <x v="4"/>
    <x v="171"/>
    <x v="0"/>
    <x v="0"/>
    <s v="Tesseramento"/>
    <x v="0"/>
    <x v="0"/>
    <x v="0"/>
    <m/>
  </r>
  <r>
    <n v="124183"/>
    <x v="0"/>
    <x v="0"/>
    <x v="0"/>
    <x v="0"/>
    <x v="4"/>
    <x v="171"/>
    <x v="0"/>
    <x v="0"/>
    <s v="Tesseramento"/>
    <x v="0"/>
    <x v="0"/>
    <x v="0"/>
    <m/>
  </r>
  <r>
    <n v="14583"/>
    <x v="0"/>
    <x v="0"/>
    <x v="0"/>
    <x v="0"/>
    <x v="4"/>
    <x v="171"/>
    <x v="0"/>
    <x v="0"/>
    <s v="Tesseramento"/>
    <x v="0"/>
    <x v="3"/>
    <x v="0"/>
    <m/>
  </r>
  <r>
    <n v="56600"/>
    <x v="0"/>
    <x v="0"/>
    <x v="0"/>
    <x v="0"/>
    <x v="1"/>
    <x v="324"/>
    <x v="0"/>
    <x v="0"/>
    <s v="Tesseramento"/>
    <x v="1"/>
    <x v="3"/>
    <x v="0"/>
    <m/>
  </r>
  <r>
    <n v="113483"/>
    <x v="0"/>
    <x v="0"/>
    <x v="0"/>
    <x v="0"/>
    <x v="4"/>
    <x v="171"/>
    <x v="0"/>
    <x v="0"/>
    <s v="Tesseramento"/>
    <x v="0"/>
    <x v="4"/>
    <x v="0"/>
    <m/>
  </r>
  <r>
    <n v="148516"/>
    <x v="0"/>
    <x v="0"/>
    <x v="0"/>
    <x v="1"/>
    <x v="0"/>
    <x v="76"/>
    <x v="0"/>
    <x v="0"/>
    <s v="Tesseramento"/>
    <x v="0"/>
    <x v="4"/>
    <x v="0"/>
    <m/>
  </r>
  <r>
    <n v="199590"/>
    <x v="0"/>
    <x v="0"/>
    <x v="0"/>
    <x v="0"/>
    <x v="7"/>
    <x v="11"/>
    <x v="0"/>
    <x v="0"/>
    <s v="Tesseramento"/>
    <x v="1"/>
    <x v="3"/>
    <x v="0"/>
    <m/>
  </r>
  <r>
    <n v="157910"/>
    <x v="0"/>
    <x v="0"/>
    <x v="0"/>
    <x v="0"/>
    <x v="7"/>
    <x v="301"/>
    <x v="0"/>
    <x v="0"/>
    <s v="Tesseramento"/>
    <x v="1"/>
    <x v="0"/>
    <x v="0"/>
    <m/>
  </r>
  <r>
    <n v="143481"/>
    <x v="0"/>
    <x v="0"/>
    <x v="0"/>
    <x v="0"/>
    <x v="7"/>
    <x v="11"/>
    <x v="0"/>
    <x v="1"/>
    <s v="Tesseramento"/>
    <x v="1"/>
    <x v="0"/>
    <x v="0"/>
    <m/>
  </r>
  <r>
    <n v="235845"/>
    <x v="0"/>
    <x v="1"/>
    <x v="1"/>
    <x v="0"/>
    <x v="7"/>
    <x v="205"/>
    <x v="0"/>
    <x v="0"/>
    <s v="Tesseramento"/>
    <x v="1"/>
    <x v="1"/>
    <x v="0"/>
    <m/>
  </r>
  <r>
    <n v="210716"/>
    <x v="0"/>
    <x v="0"/>
    <x v="0"/>
    <x v="0"/>
    <x v="1"/>
    <x v="324"/>
    <x v="0"/>
    <x v="0"/>
    <s v="Tesseramento"/>
    <x v="1"/>
    <x v="0"/>
    <x v="0"/>
    <m/>
  </r>
  <r>
    <n v="54607"/>
    <x v="0"/>
    <x v="0"/>
    <x v="0"/>
    <x v="0"/>
    <x v="7"/>
    <x v="67"/>
    <x v="0"/>
    <x v="0"/>
    <s v="Tesseramento"/>
    <x v="0"/>
    <x v="4"/>
    <x v="0"/>
    <m/>
  </r>
  <r>
    <n v="195236"/>
    <x v="1"/>
    <x v="0"/>
    <x v="0"/>
    <x v="0"/>
    <x v="4"/>
    <x v="147"/>
    <x v="0"/>
    <x v="1"/>
    <s v="Tesseramento"/>
    <x v="1"/>
    <x v="5"/>
    <x v="0"/>
    <m/>
  </r>
  <r>
    <n v="103720"/>
    <x v="0"/>
    <x v="0"/>
    <x v="0"/>
    <x v="0"/>
    <x v="11"/>
    <x v="152"/>
    <x v="0"/>
    <x v="0"/>
    <s v="Tesseramento"/>
    <x v="1"/>
    <x v="3"/>
    <x v="0"/>
    <m/>
  </r>
  <r>
    <n v="20281"/>
    <x v="0"/>
    <x v="0"/>
    <x v="0"/>
    <x v="0"/>
    <x v="1"/>
    <x v="319"/>
    <x v="0"/>
    <x v="1"/>
    <s v="Tesseramento"/>
    <x v="1"/>
    <x v="4"/>
    <x v="0"/>
    <m/>
  </r>
  <r>
    <n v="56858"/>
    <x v="0"/>
    <x v="0"/>
    <x v="2"/>
    <x v="0"/>
    <x v="4"/>
    <x v="171"/>
    <x v="0"/>
    <x v="0"/>
    <s v="Tesseramento"/>
    <x v="0"/>
    <x v="0"/>
    <x v="0"/>
    <m/>
  </r>
  <r>
    <n v="126458"/>
    <x v="0"/>
    <x v="0"/>
    <x v="2"/>
    <x v="1"/>
    <x v="0"/>
    <x v="76"/>
    <x v="0"/>
    <x v="0"/>
    <s v="Tesseramento"/>
    <x v="0"/>
    <x v="0"/>
    <x v="0"/>
    <m/>
  </r>
  <r>
    <n v="20280"/>
    <x v="0"/>
    <x v="0"/>
    <x v="0"/>
    <x v="0"/>
    <x v="1"/>
    <x v="319"/>
    <x v="0"/>
    <x v="0"/>
    <s v="Tesseramento"/>
    <x v="1"/>
    <x v="4"/>
    <x v="0"/>
    <m/>
  </r>
  <r>
    <n v="84465"/>
    <x v="0"/>
    <x v="0"/>
    <x v="0"/>
    <x v="0"/>
    <x v="1"/>
    <x v="324"/>
    <x v="0"/>
    <x v="0"/>
    <s v="Tesseramento"/>
    <x v="1"/>
    <x v="3"/>
    <x v="0"/>
    <m/>
  </r>
  <r>
    <n v="230805"/>
    <x v="0"/>
    <x v="1"/>
    <x v="0"/>
    <x v="0"/>
    <x v="11"/>
    <x v="86"/>
    <x v="0"/>
    <x v="0"/>
    <s v="Tesseramento"/>
    <x v="0"/>
    <x v="1"/>
    <x v="0"/>
    <m/>
  </r>
  <r>
    <n v="37662"/>
    <x v="0"/>
    <x v="0"/>
    <x v="0"/>
    <x v="0"/>
    <x v="1"/>
    <x v="319"/>
    <x v="0"/>
    <x v="0"/>
    <s v="Tesseramento"/>
    <x v="1"/>
    <x v="0"/>
    <x v="0"/>
    <m/>
  </r>
  <r>
    <n v="80796"/>
    <x v="0"/>
    <x v="0"/>
    <x v="0"/>
    <x v="0"/>
    <x v="1"/>
    <x v="319"/>
    <x v="0"/>
    <x v="1"/>
    <s v="Tesseramento"/>
    <x v="1"/>
    <x v="3"/>
    <x v="0"/>
    <m/>
  </r>
  <r>
    <n v="32410"/>
    <x v="0"/>
    <x v="0"/>
    <x v="0"/>
    <x v="0"/>
    <x v="11"/>
    <x v="152"/>
    <x v="0"/>
    <x v="0"/>
    <s v="Tesseramento"/>
    <x v="1"/>
    <x v="0"/>
    <x v="0"/>
    <m/>
  </r>
  <r>
    <n v="151095"/>
    <x v="0"/>
    <x v="0"/>
    <x v="0"/>
    <x v="0"/>
    <x v="2"/>
    <x v="157"/>
    <x v="0"/>
    <x v="0"/>
    <s v="Tesseramento"/>
    <x v="1"/>
    <x v="0"/>
    <x v="0"/>
    <m/>
  </r>
  <r>
    <n v="235844"/>
    <x v="0"/>
    <x v="1"/>
    <x v="1"/>
    <x v="1"/>
    <x v="7"/>
    <x v="205"/>
    <x v="0"/>
    <x v="1"/>
    <s v="Tesseramento"/>
    <x v="1"/>
    <x v="0"/>
    <x v="0"/>
    <m/>
  </r>
  <r>
    <n v="219032"/>
    <x v="0"/>
    <x v="0"/>
    <x v="2"/>
    <x v="0"/>
    <x v="4"/>
    <x v="171"/>
    <x v="0"/>
    <x v="0"/>
    <s v="Tesseramento"/>
    <x v="0"/>
    <x v="0"/>
    <x v="0"/>
    <m/>
  </r>
  <r>
    <n v="174588"/>
    <x v="0"/>
    <x v="0"/>
    <x v="0"/>
    <x v="0"/>
    <x v="7"/>
    <x v="11"/>
    <x v="0"/>
    <x v="0"/>
    <s v="Tesseramento"/>
    <x v="1"/>
    <x v="0"/>
    <x v="0"/>
    <m/>
  </r>
  <r>
    <n v="199314"/>
    <x v="0"/>
    <x v="1"/>
    <x v="0"/>
    <x v="1"/>
    <x v="1"/>
    <x v="319"/>
    <x v="0"/>
    <x v="0"/>
    <s v="Tesseramento"/>
    <x v="1"/>
    <x v="4"/>
    <x v="0"/>
    <m/>
  </r>
  <r>
    <n v="55161"/>
    <x v="0"/>
    <x v="0"/>
    <x v="0"/>
    <x v="0"/>
    <x v="4"/>
    <x v="147"/>
    <x v="0"/>
    <x v="1"/>
    <s v="Tesseramento"/>
    <x v="1"/>
    <x v="3"/>
    <x v="0"/>
    <m/>
  </r>
  <r>
    <n v="187234"/>
    <x v="0"/>
    <x v="0"/>
    <x v="0"/>
    <x v="0"/>
    <x v="4"/>
    <x v="147"/>
    <x v="0"/>
    <x v="0"/>
    <s v="Tesseramento"/>
    <x v="1"/>
    <x v="3"/>
    <x v="0"/>
    <m/>
  </r>
  <r>
    <n v="55061"/>
    <x v="0"/>
    <x v="0"/>
    <x v="0"/>
    <x v="0"/>
    <x v="4"/>
    <x v="147"/>
    <x v="0"/>
    <x v="1"/>
    <s v="Tesseramento"/>
    <x v="1"/>
    <x v="4"/>
    <x v="0"/>
    <m/>
  </r>
  <r>
    <n v="98575"/>
    <x v="0"/>
    <x v="0"/>
    <x v="0"/>
    <x v="0"/>
    <x v="4"/>
    <x v="147"/>
    <x v="0"/>
    <x v="0"/>
    <s v="Tesseramento"/>
    <x v="1"/>
    <x v="0"/>
    <x v="0"/>
    <m/>
  </r>
  <r>
    <n v="140175"/>
    <x v="0"/>
    <x v="0"/>
    <x v="0"/>
    <x v="0"/>
    <x v="7"/>
    <x v="11"/>
    <x v="0"/>
    <x v="0"/>
    <s v="Tesseramento"/>
    <x v="1"/>
    <x v="0"/>
    <x v="0"/>
    <m/>
  </r>
  <r>
    <n v="183424"/>
    <x v="1"/>
    <x v="0"/>
    <x v="0"/>
    <x v="0"/>
    <x v="4"/>
    <x v="147"/>
    <x v="0"/>
    <x v="0"/>
    <s v="Tesseramento"/>
    <x v="1"/>
    <x v="5"/>
    <x v="0"/>
    <m/>
  </r>
  <r>
    <n v="98576"/>
    <x v="0"/>
    <x v="0"/>
    <x v="0"/>
    <x v="1"/>
    <x v="4"/>
    <x v="147"/>
    <x v="0"/>
    <x v="1"/>
    <s v="Tesseramento"/>
    <x v="1"/>
    <x v="0"/>
    <x v="0"/>
    <m/>
  </r>
  <r>
    <n v="130751"/>
    <x v="1"/>
    <x v="0"/>
    <x v="0"/>
    <x v="0"/>
    <x v="4"/>
    <x v="147"/>
    <x v="0"/>
    <x v="0"/>
    <s v="Tesseramento"/>
    <x v="1"/>
    <x v="6"/>
    <x v="0"/>
    <m/>
  </r>
  <r>
    <n v="62307"/>
    <x v="0"/>
    <x v="0"/>
    <x v="0"/>
    <x v="0"/>
    <x v="4"/>
    <x v="147"/>
    <x v="0"/>
    <x v="0"/>
    <s v="Tesseramento"/>
    <x v="1"/>
    <x v="0"/>
    <x v="0"/>
    <m/>
  </r>
  <r>
    <n v="149491"/>
    <x v="0"/>
    <x v="0"/>
    <x v="0"/>
    <x v="0"/>
    <x v="11"/>
    <x v="152"/>
    <x v="0"/>
    <x v="0"/>
    <s v="Tesseramento"/>
    <x v="1"/>
    <x v="0"/>
    <x v="0"/>
    <m/>
  </r>
  <r>
    <n v="129974"/>
    <x v="0"/>
    <x v="0"/>
    <x v="0"/>
    <x v="0"/>
    <x v="7"/>
    <x v="33"/>
    <x v="0"/>
    <x v="0"/>
    <s v="Tesseramento"/>
    <x v="1"/>
    <x v="4"/>
    <x v="0"/>
    <m/>
  </r>
  <r>
    <n v="222840"/>
    <x v="0"/>
    <x v="1"/>
    <x v="0"/>
    <x v="1"/>
    <x v="7"/>
    <x v="301"/>
    <x v="0"/>
    <x v="1"/>
    <s v="Tesseramento"/>
    <x v="1"/>
    <x v="0"/>
    <x v="0"/>
    <m/>
  </r>
  <r>
    <n v="191797"/>
    <x v="0"/>
    <x v="0"/>
    <x v="0"/>
    <x v="0"/>
    <x v="7"/>
    <x v="11"/>
    <x v="0"/>
    <x v="0"/>
    <s v="Tesseramento"/>
    <x v="1"/>
    <x v="1"/>
    <x v="0"/>
    <m/>
  </r>
  <r>
    <n v="119826"/>
    <x v="0"/>
    <x v="0"/>
    <x v="0"/>
    <x v="0"/>
    <x v="7"/>
    <x v="301"/>
    <x v="0"/>
    <x v="0"/>
    <s v="Tesseramento"/>
    <x v="1"/>
    <x v="0"/>
    <x v="0"/>
    <m/>
  </r>
  <r>
    <n v="111730"/>
    <x v="0"/>
    <x v="0"/>
    <x v="0"/>
    <x v="0"/>
    <x v="11"/>
    <x v="86"/>
    <x v="0"/>
    <x v="0"/>
    <s v="Tesseramento"/>
    <x v="0"/>
    <x v="0"/>
    <x v="0"/>
    <m/>
  </r>
  <r>
    <n v="196212"/>
    <x v="0"/>
    <x v="0"/>
    <x v="0"/>
    <x v="1"/>
    <x v="11"/>
    <x v="152"/>
    <x v="0"/>
    <x v="1"/>
    <s v="Tesseramento"/>
    <x v="1"/>
    <x v="3"/>
    <x v="0"/>
    <m/>
  </r>
  <r>
    <n v="128270"/>
    <x v="0"/>
    <x v="0"/>
    <x v="0"/>
    <x v="0"/>
    <x v="4"/>
    <x v="147"/>
    <x v="0"/>
    <x v="0"/>
    <s v="Tesseramento"/>
    <x v="1"/>
    <x v="0"/>
    <x v="0"/>
    <m/>
  </r>
  <r>
    <n v="160184"/>
    <x v="0"/>
    <x v="0"/>
    <x v="0"/>
    <x v="0"/>
    <x v="11"/>
    <x v="152"/>
    <x v="0"/>
    <x v="0"/>
    <s v="Tesseramento"/>
    <x v="1"/>
    <x v="0"/>
    <x v="0"/>
    <m/>
  </r>
  <r>
    <n v="159267"/>
    <x v="1"/>
    <x v="0"/>
    <x v="0"/>
    <x v="2"/>
    <x v="4"/>
    <x v="147"/>
    <x v="0"/>
    <x v="0"/>
    <s v="Tesseramento"/>
    <x v="1"/>
    <x v="7"/>
    <x v="0"/>
    <m/>
  </r>
  <r>
    <n v="95018"/>
    <x v="0"/>
    <x v="0"/>
    <x v="0"/>
    <x v="0"/>
    <x v="7"/>
    <x v="301"/>
    <x v="0"/>
    <x v="0"/>
    <s v="Tesseramento"/>
    <x v="1"/>
    <x v="0"/>
    <x v="0"/>
    <m/>
  </r>
  <r>
    <n v="3714"/>
    <x v="0"/>
    <x v="0"/>
    <x v="0"/>
    <x v="0"/>
    <x v="7"/>
    <x v="11"/>
    <x v="0"/>
    <x v="0"/>
    <s v="Tesseramento"/>
    <x v="1"/>
    <x v="4"/>
    <x v="0"/>
    <m/>
  </r>
  <r>
    <n v="232073"/>
    <x v="0"/>
    <x v="0"/>
    <x v="0"/>
    <x v="1"/>
    <x v="7"/>
    <x v="275"/>
    <x v="0"/>
    <x v="0"/>
    <s v="Tesseramento"/>
    <x v="0"/>
    <x v="1"/>
    <x v="0"/>
    <m/>
  </r>
  <r>
    <n v="177281"/>
    <x v="0"/>
    <x v="0"/>
    <x v="0"/>
    <x v="0"/>
    <x v="1"/>
    <x v="324"/>
    <x v="0"/>
    <x v="0"/>
    <s v="Tesseramento"/>
    <x v="1"/>
    <x v="0"/>
    <x v="0"/>
    <m/>
  </r>
  <r>
    <n v="235838"/>
    <x v="0"/>
    <x v="1"/>
    <x v="1"/>
    <x v="0"/>
    <x v="7"/>
    <x v="205"/>
    <x v="0"/>
    <x v="0"/>
    <s v="Tesseramento"/>
    <x v="1"/>
    <x v="0"/>
    <x v="0"/>
    <m/>
  </r>
  <r>
    <n v="109409"/>
    <x v="0"/>
    <x v="0"/>
    <x v="0"/>
    <x v="0"/>
    <x v="7"/>
    <x v="11"/>
    <x v="0"/>
    <x v="0"/>
    <s v="Tesseramento"/>
    <x v="1"/>
    <x v="3"/>
    <x v="0"/>
    <m/>
  </r>
  <r>
    <n v="32707"/>
    <x v="0"/>
    <x v="0"/>
    <x v="0"/>
    <x v="0"/>
    <x v="1"/>
    <x v="324"/>
    <x v="0"/>
    <x v="0"/>
    <s v="Tesseramento"/>
    <x v="1"/>
    <x v="4"/>
    <x v="0"/>
    <m/>
  </r>
  <r>
    <n v="25876"/>
    <x v="0"/>
    <x v="1"/>
    <x v="2"/>
    <x v="4"/>
    <x v="7"/>
    <x v="205"/>
    <x v="0"/>
    <x v="0"/>
    <s v="Tesseramento"/>
    <x v="1"/>
    <x v="0"/>
    <x v="0"/>
    <m/>
  </r>
  <r>
    <n v="159996"/>
    <x v="0"/>
    <x v="0"/>
    <x v="0"/>
    <x v="0"/>
    <x v="4"/>
    <x v="171"/>
    <x v="0"/>
    <x v="0"/>
    <s v="Tesseramento"/>
    <x v="0"/>
    <x v="0"/>
    <x v="0"/>
    <m/>
  </r>
  <r>
    <n v="218027"/>
    <x v="0"/>
    <x v="0"/>
    <x v="0"/>
    <x v="0"/>
    <x v="8"/>
    <x v="390"/>
    <x v="0"/>
    <x v="0"/>
    <s v="Tesseramento"/>
    <x v="0"/>
    <x v="0"/>
    <x v="0"/>
    <m/>
  </r>
  <r>
    <n v="25882"/>
    <x v="0"/>
    <x v="1"/>
    <x v="2"/>
    <x v="1"/>
    <x v="7"/>
    <x v="205"/>
    <x v="0"/>
    <x v="1"/>
    <s v="Tesseramento"/>
    <x v="1"/>
    <x v="0"/>
    <x v="0"/>
    <m/>
  </r>
  <r>
    <n v="203929"/>
    <x v="0"/>
    <x v="0"/>
    <x v="0"/>
    <x v="0"/>
    <x v="1"/>
    <x v="324"/>
    <x v="0"/>
    <x v="0"/>
    <s v="Tesseramento"/>
    <x v="1"/>
    <x v="3"/>
    <x v="0"/>
    <m/>
  </r>
  <r>
    <n v="113116"/>
    <x v="0"/>
    <x v="0"/>
    <x v="0"/>
    <x v="0"/>
    <x v="8"/>
    <x v="390"/>
    <x v="0"/>
    <x v="0"/>
    <s v="Tesseramento"/>
    <x v="0"/>
    <x v="0"/>
    <x v="0"/>
    <m/>
  </r>
  <r>
    <n v="113647"/>
    <x v="0"/>
    <x v="0"/>
    <x v="0"/>
    <x v="0"/>
    <x v="7"/>
    <x v="11"/>
    <x v="0"/>
    <x v="1"/>
    <s v="Tesseramento"/>
    <x v="1"/>
    <x v="0"/>
    <x v="0"/>
    <m/>
  </r>
  <r>
    <n v="82557"/>
    <x v="0"/>
    <x v="0"/>
    <x v="0"/>
    <x v="0"/>
    <x v="7"/>
    <x v="11"/>
    <x v="0"/>
    <x v="0"/>
    <s v="Tesseramento"/>
    <x v="1"/>
    <x v="3"/>
    <x v="0"/>
    <m/>
  </r>
  <r>
    <n v="64075"/>
    <x v="0"/>
    <x v="0"/>
    <x v="0"/>
    <x v="0"/>
    <x v="1"/>
    <x v="324"/>
    <x v="0"/>
    <x v="1"/>
    <s v="Tesseramento"/>
    <x v="1"/>
    <x v="4"/>
    <x v="0"/>
    <m/>
  </r>
  <r>
    <n v="121314"/>
    <x v="0"/>
    <x v="0"/>
    <x v="0"/>
    <x v="0"/>
    <x v="1"/>
    <x v="324"/>
    <x v="0"/>
    <x v="0"/>
    <s v="Tesseramento"/>
    <x v="1"/>
    <x v="0"/>
    <x v="0"/>
    <m/>
  </r>
  <r>
    <n v="149044"/>
    <x v="0"/>
    <x v="0"/>
    <x v="0"/>
    <x v="0"/>
    <x v="8"/>
    <x v="390"/>
    <x v="0"/>
    <x v="1"/>
    <s v="Tesseramento"/>
    <x v="0"/>
    <x v="0"/>
    <x v="0"/>
    <m/>
  </r>
  <r>
    <n v="208347"/>
    <x v="0"/>
    <x v="1"/>
    <x v="0"/>
    <x v="0"/>
    <x v="4"/>
    <x v="166"/>
    <x v="0"/>
    <x v="0"/>
    <s v="Tesseramento"/>
    <x v="1"/>
    <x v="3"/>
    <x v="0"/>
    <m/>
  </r>
  <r>
    <n v="177073"/>
    <x v="0"/>
    <x v="0"/>
    <x v="0"/>
    <x v="0"/>
    <x v="4"/>
    <x v="171"/>
    <x v="0"/>
    <x v="0"/>
    <s v="Tesseramento"/>
    <x v="0"/>
    <x v="0"/>
    <x v="0"/>
    <m/>
  </r>
  <r>
    <n v="40750"/>
    <x v="0"/>
    <x v="0"/>
    <x v="0"/>
    <x v="0"/>
    <x v="7"/>
    <x v="11"/>
    <x v="0"/>
    <x v="0"/>
    <s v="Tesseramento"/>
    <x v="1"/>
    <x v="3"/>
    <x v="0"/>
    <m/>
  </r>
  <r>
    <n v="184852"/>
    <x v="0"/>
    <x v="0"/>
    <x v="0"/>
    <x v="0"/>
    <x v="1"/>
    <x v="324"/>
    <x v="0"/>
    <x v="0"/>
    <s v="Tesseramento"/>
    <x v="1"/>
    <x v="0"/>
    <x v="0"/>
    <m/>
  </r>
  <r>
    <n v="114071"/>
    <x v="0"/>
    <x v="0"/>
    <x v="0"/>
    <x v="0"/>
    <x v="8"/>
    <x v="390"/>
    <x v="0"/>
    <x v="0"/>
    <s v="Tesseramento"/>
    <x v="0"/>
    <x v="0"/>
    <x v="0"/>
    <m/>
  </r>
  <r>
    <n v="56235"/>
    <x v="0"/>
    <x v="0"/>
    <x v="0"/>
    <x v="0"/>
    <x v="7"/>
    <x v="11"/>
    <x v="0"/>
    <x v="1"/>
    <s v="Tesseramento"/>
    <x v="1"/>
    <x v="3"/>
    <x v="0"/>
    <m/>
  </r>
  <r>
    <n v="211418"/>
    <x v="0"/>
    <x v="0"/>
    <x v="0"/>
    <x v="0"/>
    <x v="1"/>
    <x v="324"/>
    <x v="0"/>
    <x v="0"/>
    <s v="Tesseramento"/>
    <x v="1"/>
    <x v="3"/>
    <x v="0"/>
    <m/>
  </r>
  <r>
    <n v="61785"/>
    <x v="0"/>
    <x v="0"/>
    <x v="0"/>
    <x v="0"/>
    <x v="1"/>
    <x v="324"/>
    <x v="0"/>
    <x v="0"/>
    <s v="Tesseramento"/>
    <x v="1"/>
    <x v="4"/>
    <x v="0"/>
    <m/>
  </r>
  <r>
    <n v="113422"/>
    <x v="0"/>
    <x v="0"/>
    <x v="0"/>
    <x v="0"/>
    <x v="8"/>
    <x v="390"/>
    <x v="0"/>
    <x v="0"/>
    <s v="Tesseramento"/>
    <x v="0"/>
    <x v="0"/>
    <x v="0"/>
    <m/>
  </r>
  <r>
    <n v="74280"/>
    <x v="0"/>
    <x v="0"/>
    <x v="0"/>
    <x v="0"/>
    <x v="1"/>
    <x v="324"/>
    <x v="0"/>
    <x v="0"/>
    <s v="Tesseramento"/>
    <x v="1"/>
    <x v="4"/>
    <x v="0"/>
    <m/>
  </r>
  <r>
    <n v="164066"/>
    <x v="0"/>
    <x v="0"/>
    <x v="0"/>
    <x v="0"/>
    <x v="1"/>
    <x v="324"/>
    <x v="0"/>
    <x v="0"/>
    <s v="Tesseramento"/>
    <x v="1"/>
    <x v="4"/>
    <x v="0"/>
    <m/>
  </r>
  <r>
    <n v="167051"/>
    <x v="1"/>
    <x v="0"/>
    <x v="0"/>
    <x v="0"/>
    <x v="12"/>
    <x v="122"/>
    <x v="0"/>
    <x v="1"/>
    <s v="Tesseramento"/>
    <x v="0"/>
    <x v="7"/>
    <x v="0"/>
    <s v="B"/>
  </r>
  <r>
    <n v="104990"/>
    <x v="0"/>
    <x v="0"/>
    <x v="0"/>
    <x v="0"/>
    <x v="7"/>
    <x v="11"/>
    <x v="0"/>
    <x v="0"/>
    <s v="Tesseramento"/>
    <x v="1"/>
    <x v="3"/>
    <x v="0"/>
    <m/>
  </r>
  <r>
    <n v="125497"/>
    <x v="0"/>
    <x v="0"/>
    <x v="0"/>
    <x v="0"/>
    <x v="7"/>
    <x v="301"/>
    <x v="0"/>
    <x v="0"/>
    <s v="Tesseramento"/>
    <x v="1"/>
    <x v="0"/>
    <x v="0"/>
    <m/>
  </r>
  <r>
    <n v="207630"/>
    <x v="0"/>
    <x v="0"/>
    <x v="0"/>
    <x v="0"/>
    <x v="17"/>
    <x v="167"/>
    <x v="0"/>
    <x v="0"/>
    <s v="Tesseramento"/>
    <x v="0"/>
    <x v="0"/>
    <x v="0"/>
    <m/>
  </r>
  <r>
    <n v="220404"/>
    <x v="0"/>
    <x v="0"/>
    <x v="0"/>
    <x v="0"/>
    <x v="17"/>
    <x v="167"/>
    <x v="0"/>
    <x v="0"/>
    <s v="Tesseramento"/>
    <x v="0"/>
    <x v="0"/>
    <x v="0"/>
    <m/>
  </r>
  <r>
    <n v="38370"/>
    <x v="0"/>
    <x v="0"/>
    <x v="0"/>
    <x v="1"/>
    <x v="17"/>
    <x v="167"/>
    <x v="0"/>
    <x v="1"/>
    <s v="Tesseramento"/>
    <x v="0"/>
    <x v="4"/>
    <x v="0"/>
    <m/>
  </r>
  <r>
    <n v="67246"/>
    <x v="0"/>
    <x v="0"/>
    <x v="0"/>
    <x v="0"/>
    <x v="5"/>
    <x v="38"/>
    <x v="0"/>
    <x v="0"/>
    <s v="Tesseramento"/>
    <x v="1"/>
    <x v="3"/>
    <x v="0"/>
    <m/>
  </r>
  <r>
    <n v="11152"/>
    <x v="0"/>
    <x v="0"/>
    <x v="0"/>
    <x v="4"/>
    <x v="5"/>
    <x v="38"/>
    <x v="0"/>
    <x v="1"/>
    <s v="Tesseramento"/>
    <x v="1"/>
    <x v="4"/>
    <x v="0"/>
    <m/>
  </r>
  <r>
    <n v="180396"/>
    <x v="0"/>
    <x v="0"/>
    <x v="0"/>
    <x v="0"/>
    <x v="17"/>
    <x v="167"/>
    <x v="0"/>
    <x v="0"/>
    <s v="Tesseramento"/>
    <x v="0"/>
    <x v="1"/>
    <x v="0"/>
    <m/>
  </r>
  <r>
    <n v="131156"/>
    <x v="0"/>
    <x v="0"/>
    <x v="0"/>
    <x v="0"/>
    <x v="5"/>
    <x v="38"/>
    <x v="0"/>
    <x v="0"/>
    <s v="Tesseramento"/>
    <x v="1"/>
    <x v="3"/>
    <x v="0"/>
    <m/>
  </r>
  <r>
    <n v="230051"/>
    <x v="0"/>
    <x v="0"/>
    <x v="0"/>
    <x v="0"/>
    <x v="17"/>
    <x v="167"/>
    <x v="0"/>
    <x v="0"/>
    <s v="Tesseramento"/>
    <x v="0"/>
    <x v="0"/>
    <x v="0"/>
    <m/>
  </r>
  <r>
    <n v="186612"/>
    <x v="0"/>
    <x v="0"/>
    <x v="0"/>
    <x v="0"/>
    <x v="17"/>
    <x v="167"/>
    <x v="0"/>
    <x v="0"/>
    <s v="Tesseramento"/>
    <x v="0"/>
    <x v="0"/>
    <x v="0"/>
    <m/>
  </r>
  <r>
    <n v="32630"/>
    <x v="0"/>
    <x v="0"/>
    <x v="0"/>
    <x v="0"/>
    <x v="5"/>
    <x v="38"/>
    <x v="0"/>
    <x v="0"/>
    <s v="Tesseramento"/>
    <x v="1"/>
    <x v="0"/>
    <x v="0"/>
    <m/>
  </r>
  <r>
    <n v="76956"/>
    <x v="0"/>
    <x v="0"/>
    <x v="0"/>
    <x v="0"/>
    <x v="7"/>
    <x v="301"/>
    <x v="0"/>
    <x v="0"/>
    <s v="Tesseramento"/>
    <x v="1"/>
    <x v="0"/>
    <x v="0"/>
    <m/>
  </r>
  <r>
    <n v="205697"/>
    <x v="0"/>
    <x v="0"/>
    <x v="0"/>
    <x v="0"/>
    <x v="5"/>
    <x v="38"/>
    <x v="0"/>
    <x v="0"/>
    <s v="Tesseramento"/>
    <x v="1"/>
    <x v="0"/>
    <x v="0"/>
    <m/>
  </r>
  <r>
    <n v="159307"/>
    <x v="0"/>
    <x v="0"/>
    <x v="0"/>
    <x v="0"/>
    <x v="17"/>
    <x v="167"/>
    <x v="0"/>
    <x v="0"/>
    <s v="Tesseramento"/>
    <x v="0"/>
    <x v="4"/>
    <x v="0"/>
    <m/>
  </r>
  <r>
    <n v="208460"/>
    <x v="1"/>
    <x v="0"/>
    <x v="0"/>
    <x v="1"/>
    <x v="7"/>
    <x v="301"/>
    <x v="0"/>
    <x v="0"/>
    <s v="Tesseramento"/>
    <x v="1"/>
    <x v="5"/>
    <x v="0"/>
    <m/>
  </r>
  <r>
    <n v="230052"/>
    <x v="0"/>
    <x v="0"/>
    <x v="0"/>
    <x v="0"/>
    <x v="17"/>
    <x v="167"/>
    <x v="0"/>
    <x v="0"/>
    <s v="Tesseramento"/>
    <x v="0"/>
    <x v="0"/>
    <x v="0"/>
    <m/>
  </r>
  <r>
    <n v="53255"/>
    <x v="0"/>
    <x v="0"/>
    <x v="0"/>
    <x v="0"/>
    <x v="1"/>
    <x v="324"/>
    <x v="0"/>
    <x v="0"/>
    <s v="Tesseramento"/>
    <x v="1"/>
    <x v="4"/>
    <x v="0"/>
    <m/>
  </r>
  <r>
    <n v="25874"/>
    <x v="0"/>
    <x v="0"/>
    <x v="0"/>
    <x v="4"/>
    <x v="7"/>
    <x v="301"/>
    <x v="0"/>
    <x v="1"/>
    <s v="Tesseramento"/>
    <x v="1"/>
    <x v="0"/>
    <x v="0"/>
    <m/>
  </r>
  <r>
    <n v="152278"/>
    <x v="0"/>
    <x v="0"/>
    <x v="0"/>
    <x v="0"/>
    <x v="17"/>
    <x v="167"/>
    <x v="0"/>
    <x v="1"/>
    <s v="Tesseramento"/>
    <x v="0"/>
    <x v="4"/>
    <x v="0"/>
    <m/>
  </r>
  <r>
    <n v="200275"/>
    <x v="0"/>
    <x v="0"/>
    <x v="0"/>
    <x v="0"/>
    <x v="7"/>
    <x v="301"/>
    <x v="0"/>
    <x v="0"/>
    <s v="Tesseramento"/>
    <x v="1"/>
    <x v="3"/>
    <x v="0"/>
    <m/>
  </r>
  <r>
    <n v="182188"/>
    <x v="0"/>
    <x v="0"/>
    <x v="0"/>
    <x v="0"/>
    <x v="17"/>
    <x v="167"/>
    <x v="0"/>
    <x v="0"/>
    <s v="Tesseramento"/>
    <x v="0"/>
    <x v="0"/>
    <x v="0"/>
    <m/>
  </r>
  <r>
    <n v="173462"/>
    <x v="1"/>
    <x v="0"/>
    <x v="0"/>
    <x v="0"/>
    <x v="7"/>
    <x v="301"/>
    <x v="0"/>
    <x v="0"/>
    <s v="Tesseramento"/>
    <x v="1"/>
    <x v="6"/>
    <x v="0"/>
    <m/>
  </r>
  <r>
    <n v="13741"/>
    <x v="0"/>
    <x v="0"/>
    <x v="0"/>
    <x v="0"/>
    <x v="1"/>
    <x v="324"/>
    <x v="0"/>
    <x v="0"/>
    <s v="Tesseramento"/>
    <x v="1"/>
    <x v="4"/>
    <x v="0"/>
    <m/>
  </r>
  <r>
    <n v="160390"/>
    <x v="0"/>
    <x v="0"/>
    <x v="0"/>
    <x v="0"/>
    <x v="7"/>
    <x v="301"/>
    <x v="0"/>
    <x v="0"/>
    <s v="Tesseramento"/>
    <x v="1"/>
    <x v="0"/>
    <x v="0"/>
    <m/>
  </r>
  <r>
    <n v="193295"/>
    <x v="0"/>
    <x v="0"/>
    <x v="0"/>
    <x v="1"/>
    <x v="17"/>
    <x v="167"/>
    <x v="0"/>
    <x v="0"/>
    <s v="Tesseramento"/>
    <x v="0"/>
    <x v="4"/>
    <x v="0"/>
    <m/>
  </r>
  <r>
    <n v="165627"/>
    <x v="1"/>
    <x v="0"/>
    <x v="0"/>
    <x v="0"/>
    <x v="17"/>
    <x v="167"/>
    <x v="0"/>
    <x v="0"/>
    <s v="Tesseramento"/>
    <x v="0"/>
    <x v="2"/>
    <x v="0"/>
    <m/>
  </r>
  <r>
    <n v="86762"/>
    <x v="0"/>
    <x v="0"/>
    <x v="0"/>
    <x v="0"/>
    <x v="17"/>
    <x v="167"/>
    <x v="0"/>
    <x v="0"/>
    <s v="Tesseramento"/>
    <x v="0"/>
    <x v="1"/>
    <x v="0"/>
    <m/>
  </r>
  <r>
    <n v="169975"/>
    <x v="0"/>
    <x v="0"/>
    <x v="0"/>
    <x v="0"/>
    <x v="7"/>
    <x v="301"/>
    <x v="0"/>
    <x v="1"/>
    <s v="Tesseramento"/>
    <x v="1"/>
    <x v="0"/>
    <x v="0"/>
    <m/>
  </r>
  <r>
    <n v="3426"/>
    <x v="0"/>
    <x v="0"/>
    <x v="0"/>
    <x v="0"/>
    <x v="1"/>
    <x v="324"/>
    <x v="0"/>
    <x v="1"/>
    <s v="Tesseramento"/>
    <x v="1"/>
    <x v="4"/>
    <x v="0"/>
    <m/>
  </r>
  <r>
    <n v="47312"/>
    <x v="0"/>
    <x v="0"/>
    <x v="0"/>
    <x v="0"/>
    <x v="1"/>
    <x v="324"/>
    <x v="0"/>
    <x v="0"/>
    <s v="Tesseramento"/>
    <x v="1"/>
    <x v="0"/>
    <x v="0"/>
    <m/>
  </r>
  <r>
    <n v="90275"/>
    <x v="0"/>
    <x v="0"/>
    <x v="0"/>
    <x v="0"/>
    <x v="17"/>
    <x v="167"/>
    <x v="0"/>
    <x v="0"/>
    <s v="Tesseramento"/>
    <x v="0"/>
    <x v="0"/>
    <x v="0"/>
    <m/>
  </r>
  <r>
    <n v="188127"/>
    <x v="0"/>
    <x v="0"/>
    <x v="0"/>
    <x v="0"/>
    <x v="7"/>
    <x v="301"/>
    <x v="0"/>
    <x v="0"/>
    <s v="Tesseramento"/>
    <x v="1"/>
    <x v="1"/>
    <x v="0"/>
    <m/>
  </r>
  <r>
    <n v="203930"/>
    <x v="0"/>
    <x v="0"/>
    <x v="0"/>
    <x v="1"/>
    <x v="1"/>
    <x v="324"/>
    <x v="0"/>
    <x v="0"/>
    <s v="Tesseramento"/>
    <x v="1"/>
    <x v="3"/>
    <x v="0"/>
    <m/>
  </r>
  <r>
    <n v="220970"/>
    <x v="1"/>
    <x v="0"/>
    <x v="0"/>
    <x v="0"/>
    <x v="2"/>
    <x v="172"/>
    <x v="0"/>
    <x v="0"/>
    <s v="Tesseramento"/>
    <x v="1"/>
    <x v="2"/>
    <x v="0"/>
    <m/>
  </r>
  <r>
    <n v="49627"/>
    <x v="0"/>
    <x v="0"/>
    <x v="0"/>
    <x v="0"/>
    <x v="1"/>
    <x v="324"/>
    <x v="0"/>
    <x v="0"/>
    <s v="Tesseramento"/>
    <x v="1"/>
    <x v="4"/>
    <x v="0"/>
    <m/>
  </r>
  <r>
    <n v="154634"/>
    <x v="0"/>
    <x v="0"/>
    <x v="0"/>
    <x v="0"/>
    <x v="7"/>
    <x v="301"/>
    <x v="0"/>
    <x v="0"/>
    <s v="Tesseramento"/>
    <x v="1"/>
    <x v="0"/>
    <x v="0"/>
    <m/>
  </r>
  <r>
    <n v="194306"/>
    <x v="1"/>
    <x v="0"/>
    <x v="0"/>
    <x v="1"/>
    <x v="7"/>
    <x v="301"/>
    <x v="0"/>
    <x v="0"/>
    <s v="Tesseramento"/>
    <x v="1"/>
    <x v="5"/>
    <x v="0"/>
    <m/>
  </r>
  <r>
    <n v="49628"/>
    <x v="0"/>
    <x v="0"/>
    <x v="0"/>
    <x v="0"/>
    <x v="1"/>
    <x v="324"/>
    <x v="0"/>
    <x v="0"/>
    <s v="Tesseramento"/>
    <x v="1"/>
    <x v="4"/>
    <x v="0"/>
    <m/>
  </r>
  <r>
    <n v="192207"/>
    <x v="0"/>
    <x v="0"/>
    <x v="0"/>
    <x v="0"/>
    <x v="1"/>
    <x v="324"/>
    <x v="0"/>
    <x v="0"/>
    <s v="Tesseramento"/>
    <x v="1"/>
    <x v="4"/>
    <x v="0"/>
    <m/>
  </r>
  <r>
    <n v="205107"/>
    <x v="0"/>
    <x v="0"/>
    <x v="0"/>
    <x v="0"/>
    <x v="1"/>
    <x v="324"/>
    <x v="0"/>
    <x v="0"/>
    <s v="Tesseramento"/>
    <x v="1"/>
    <x v="0"/>
    <x v="0"/>
    <m/>
  </r>
  <r>
    <n v="103814"/>
    <x v="0"/>
    <x v="0"/>
    <x v="0"/>
    <x v="0"/>
    <x v="1"/>
    <x v="324"/>
    <x v="0"/>
    <x v="0"/>
    <s v="Tesseramento"/>
    <x v="1"/>
    <x v="4"/>
    <x v="0"/>
    <m/>
  </r>
  <r>
    <n v="179661"/>
    <x v="0"/>
    <x v="0"/>
    <x v="0"/>
    <x v="0"/>
    <x v="7"/>
    <x v="301"/>
    <x v="0"/>
    <x v="0"/>
    <s v="Tesseramento"/>
    <x v="1"/>
    <x v="0"/>
    <x v="0"/>
    <m/>
  </r>
  <r>
    <n v="167670"/>
    <x v="0"/>
    <x v="0"/>
    <x v="0"/>
    <x v="0"/>
    <x v="1"/>
    <x v="324"/>
    <x v="0"/>
    <x v="0"/>
    <s v="Tesseramento"/>
    <x v="1"/>
    <x v="3"/>
    <x v="0"/>
    <m/>
  </r>
  <r>
    <n v="744"/>
    <x v="0"/>
    <x v="0"/>
    <x v="0"/>
    <x v="0"/>
    <x v="7"/>
    <x v="348"/>
    <x v="0"/>
    <x v="1"/>
    <s v="Tesseramento"/>
    <x v="1"/>
    <x v="4"/>
    <x v="0"/>
    <m/>
  </r>
  <r>
    <n v="743"/>
    <x v="0"/>
    <x v="0"/>
    <x v="0"/>
    <x v="0"/>
    <x v="7"/>
    <x v="348"/>
    <x v="0"/>
    <x v="0"/>
    <s v="Tesseramento"/>
    <x v="1"/>
    <x v="4"/>
    <x v="0"/>
    <m/>
  </r>
  <r>
    <n v="95333"/>
    <x v="0"/>
    <x v="0"/>
    <x v="0"/>
    <x v="3"/>
    <x v="1"/>
    <x v="324"/>
    <x v="0"/>
    <x v="0"/>
    <s v="Tesseramento"/>
    <x v="1"/>
    <x v="4"/>
    <x v="0"/>
    <m/>
  </r>
  <r>
    <n v="140385"/>
    <x v="1"/>
    <x v="0"/>
    <x v="0"/>
    <x v="0"/>
    <x v="1"/>
    <x v="324"/>
    <x v="0"/>
    <x v="0"/>
    <s v="Tesseramento"/>
    <x v="1"/>
    <x v="6"/>
    <x v="0"/>
    <m/>
  </r>
  <r>
    <n v="49634"/>
    <x v="0"/>
    <x v="0"/>
    <x v="0"/>
    <x v="0"/>
    <x v="1"/>
    <x v="324"/>
    <x v="0"/>
    <x v="0"/>
    <s v="Tesseramento"/>
    <x v="1"/>
    <x v="3"/>
    <x v="0"/>
    <m/>
  </r>
  <r>
    <n v="122687"/>
    <x v="0"/>
    <x v="0"/>
    <x v="0"/>
    <x v="0"/>
    <x v="7"/>
    <x v="301"/>
    <x v="0"/>
    <x v="0"/>
    <s v="Tesseramento"/>
    <x v="1"/>
    <x v="0"/>
    <x v="0"/>
    <m/>
  </r>
  <r>
    <n v="3504"/>
    <x v="0"/>
    <x v="0"/>
    <x v="0"/>
    <x v="0"/>
    <x v="1"/>
    <x v="324"/>
    <x v="0"/>
    <x v="1"/>
    <s v="Tesseramento"/>
    <x v="1"/>
    <x v="4"/>
    <x v="0"/>
    <m/>
  </r>
  <r>
    <n v="217660"/>
    <x v="1"/>
    <x v="0"/>
    <x v="0"/>
    <x v="2"/>
    <x v="7"/>
    <x v="301"/>
    <x v="0"/>
    <x v="0"/>
    <s v="Tesseramento"/>
    <x v="1"/>
    <x v="5"/>
    <x v="0"/>
    <m/>
  </r>
  <r>
    <n v="175704"/>
    <x v="0"/>
    <x v="0"/>
    <x v="0"/>
    <x v="0"/>
    <x v="7"/>
    <x v="301"/>
    <x v="0"/>
    <x v="0"/>
    <s v="Tesseramento"/>
    <x v="1"/>
    <x v="0"/>
    <x v="0"/>
    <m/>
  </r>
  <r>
    <n v="175703"/>
    <x v="0"/>
    <x v="0"/>
    <x v="0"/>
    <x v="1"/>
    <x v="7"/>
    <x v="301"/>
    <x v="0"/>
    <x v="1"/>
    <s v="Tesseramento"/>
    <x v="1"/>
    <x v="0"/>
    <x v="0"/>
    <m/>
  </r>
  <r>
    <n v="203407"/>
    <x v="0"/>
    <x v="0"/>
    <x v="0"/>
    <x v="0"/>
    <x v="7"/>
    <x v="301"/>
    <x v="0"/>
    <x v="0"/>
    <s v="Tesseramento"/>
    <x v="1"/>
    <x v="1"/>
    <x v="0"/>
    <m/>
  </r>
  <r>
    <n v="235956"/>
    <x v="0"/>
    <x v="0"/>
    <x v="1"/>
    <x v="2"/>
    <x v="17"/>
    <x v="167"/>
    <x v="0"/>
    <x v="0"/>
    <s v="Tesseramento"/>
    <x v="0"/>
    <x v="0"/>
    <x v="0"/>
    <m/>
  </r>
  <r>
    <n v="13499"/>
    <x v="0"/>
    <x v="0"/>
    <x v="0"/>
    <x v="1"/>
    <x v="2"/>
    <x v="313"/>
    <x v="0"/>
    <x v="1"/>
    <s v="Tesseramento"/>
    <x v="1"/>
    <x v="3"/>
    <x v="0"/>
    <m/>
  </r>
  <r>
    <n v="69870"/>
    <x v="0"/>
    <x v="0"/>
    <x v="0"/>
    <x v="0"/>
    <x v="2"/>
    <x v="313"/>
    <x v="0"/>
    <x v="0"/>
    <s v="Tesseramento"/>
    <x v="1"/>
    <x v="4"/>
    <x v="0"/>
    <m/>
  </r>
  <r>
    <n v="47673"/>
    <x v="0"/>
    <x v="0"/>
    <x v="0"/>
    <x v="1"/>
    <x v="2"/>
    <x v="313"/>
    <x v="0"/>
    <x v="0"/>
    <s v="Tesseramento"/>
    <x v="1"/>
    <x v="0"/>
    <x v="0"/>
    <m/>
  </r>
  <r>
    <n v="60873"/>
    <x v="0"/>
    <x v="0"/>
    <x v="0"/>
    <x v="0"/>
    <x v="2"/>
    <x v="313"/>
    <x v="0"/>
    <x v="0"/>
    <s v="Tesseramento"/>
    <x v="1"/>
    <x v="1"/>
    <x v="0"/>
    <m/>
  </r>
  <r>
    <n v="129898"/>
    <x v="0"/>
    <x v="0"/>
    <x v="0"/>
    <x v="3"/>
    <x v="2"/>
    <x v="313"/>
    <x v="0"/>
    <x v="1"/>
    <s v="Tesseramento"/>
    <x v="1"/>
    <x v="1"/>
    <x v="0"/>
    <m/>
  </r>
  <r>
    <n v="13614"/>
    <x v="0"/>
    <x v="0"/>
    <x v="0"/>
    <x v="0"/>
    <x v="2"/>
    <x v="313"/>
    <x v="0"/>
    <x v="0"/>
    <s v="Tesseramento"/>
    <x v="1"/>
    <x v="3"/>
    <x v="0"/>
    <m/>
  </r>
  <r>
    <n v="193250"/>
    <x v="0"/>
    <x v="0"/>
    <x v="0"/>
    <x v="0"/>
    <x v="2"/>
    <x v="313"/>
    <x v="0"/>
    <x v="0"/>
    <s v="Tesseramento"/>
    <x v="1"/>
    <x v="4"/>
    <x v="0"/>
    <m/>
  </r>
  <r>
    <n v="9599"/>
    <x v="0"/>
    <x v="0"/>
    <x v="0"/>
    <x v="0"/>
    <x v="2"/>
    <x v="313"/>
    <x v="0"/>
    <x v="1"/>
    <s v="Tesseramento"/>
    <x v="1"/>
    <x v="0"/>
    <x v="0"/>
    <m/>
  </r>
  <r>
    <n v="138087"/>
    <x v="0"/>
    <x v="0"/>
    <x v="0"/>
    <x v="0"/>
    <x v="2"/>
    <x v="313"/>
    <x v="0"/>
    <x v="1"/>
    <s v="Tesseramento"/>
    <x v="1"/>
    <x v="0"/>
    <x v="0"/>
    <m/>
  </r>
  <r>
    <n v="83031"/>
    <x v="0"/>
    <x v="0"/>
    <x v="0"/>
    <x v="0"/>
    <x v="2"/>
    <x v="313"/>
    <x v="0"/>
    <x v="0"/>
    <s v="Tesseramento"/>
    <x v="1"/>
    <x v="0"/>
    <x v="0"/>
    <m/>
  </r>
  <r>
    <n v="232206"/>
    <x v="1"/>
    <x v="0"/>
    <x v="0"/>
    <x v="0"/>
    <x v="7"/>
    <x v="301"/>
    <x v="0"/>
    <x v="0"/>
    <s v="Tesseramento"/>
    <x v="1"/>
    <x v="2"/>
    <x v="0"/>
    <m/>
  </r>
  <r>
    <n v="94344"/>
    <x v="0"/>
    <x v="0"/>
    <x v="0"/>
    <x v="0"/>
    <x v="7"/>
    <x v="301"/>
    <x v="0"/>
    <x v="0"/>
    <s v="Tesseramento"/>
    <x v="1"/>
    <x v="0"/>
    <x v="0"/>
    <m/>
  </r>
  <r>
    <n v="90588"/>
    <x v="0"/>
    <x v="0"/>
    <x v="0"/>
    <x v="0"/>
    <x v="2"/>
    <x v="313"/>
    <x v="0"/>
    <x v="1"/>
    <s v="Tesseramento"/>
    <x v="1"/>
    <x v="0"/>
    <x v="0"/>
    <m/>
  </r>
  <r>
    <n v="66389"/>
    <x v="0"/>
    <x v="0"/>
    <x v="0"/>
    <x v="0"/>
    <x v="2"/>
    <x v="313"/>
    <x v="0"/>
    <x v="0"/>
    <s v="Tesseramento"/>
    <x v="1"/>
    <x v="4"/>
    <x v="0"/>
    <m/>
  </r>
  <r>
    <n v="160393"/>
    <x v="0"/>
    <x v="0"/>
    <x v="0"/>
    <x v="0"/>
    <x v="7"/>
    <x v="301"/>
    <x v="0"/>
    <x v="1"/>
    <s v="Tesseramento"/>
    <x v="1"/>
    <x v="4"/>
    <x v="0"/>
    <m/>
  </r>
  <r>
    <n v="122935"/>
    <x v="0"/>
    <x v="0"/>
    <x v="0"/>
    <x v="0"/>
    <x v="7"/>
    <x v="301"/>
    <x v="0"/>
    <x v="0"/>
    <s v="Tesseramento"/>
    <x v="1"/>
    <x v="0"/>
    <x v="0"/>
    <m/>
  </r>
  <r>
    <n v="235957"/>
    <x v="1"/>
    <x v="0"/>
    <x v="1"/>
    <x v="1"/>
    <x v="17"/>
    <x v="167"/>
    <x v="0"/>
    <x v="1"/>
    <s v="Tesseramento"/>
    <x v="0"/>
    <x v="5"/>
    <x v="0"/>
    <m/>
  </r>
  <r>
    <n v="235968"/>
    <x v="1"/>
    <x v="0"/>
    <x v="1"/>
    <x v="3"/>
    <x v="2"/>
    <x v="313"/>
    <x v="0"/>
    <x v="1"/>
    <s v="Tesseramento"/>
    <x v="1"/>
    <x v="5"/>
    <x v="0"/>
    <m/>
  </r>
  <r>
    <n v="112289"/>
    <x v="0"/>
    <x v="0"/>
    <x v="0"/>
    <x v="0"/>
    <x v="7"/>
    <x v="301"/>
    <x v="0"/>
    <x v="0"/>
    <s v="Tesseramento"/>
    <x v="1"/>
    <x v="4"/>
    <x v="0"/>
    <m/>
  </r>
  <r>
    <n v="235958"/>
    <x v="0"/>
    <x v="0"/>
    <x v="1"/>
    <x v="3"/>
    <x v="17"/>
    <x v="167"/>
    <x v="0"/>
    <x v="0"/>
    <s v="Tesseramento"/>
    <x v="0"/>
    <x v="1"/>
    <x v="0"/>
    <m/>
  </r>
  <r>
    <n v="146841"/>
    <x v="0"/>
    <x v="0"/>
    <x v="0"/>
    <x v="0"/>
    <x v="7"/>
    <x v="301"/>
    <x v="0"/>
    <x v="0"/>
    <s v="Tesseramento"/>
    <x v="1"/>
    <x v="0"/>
    <x v="0"/>
    <m/>
  </r>
  <r>
    <n v="194307"/>
    <x v="0"/>
    <x v="1"/>
    <x v="0"/>
    <x v="0"/>
    <x v="7"/>
    <x v="301"/>
    <x v="0"/>
    <x v="0"/>
    <s v="Tesseramento"/>
    <x v="1"/>
    <x v="0"/>
    <x v="0"/>
    <m/>
  </r>
  <r>
    <n v="235959"/>
    <x v="0"/>
    <x v="0"/>
    <x v="1"/>
    <x v="2"/>
    <x v="17"/>
    <x v="167"/>
    <x v="0"/>
    <x v="0"/>
    <s v="Tesseramento"/>
    <x v="0"/>
    <x v="0"/>
    <x v="0"/>
    <m/>
  </r>
  <r>
    <n v="109685"/>
    <x v="0"/>
    <x v="0"/>
    <x v="2"/>
    <x v="0"/>
    <x v="17"/>
    <x v="167"/>
    <x v="0"/>
    <x v="0"/>
    <s v="Tesseramento"/>
    <x v="0"/>
    <x v="4"/>
    <x v="0"/>
    <m/>
  </r>
  <r>
    <n v="189606"/>
    <x v="0"/>
    <x v="0"/>
    <x v="0"/>
    <x v="0"/>
    <x v="11"/>
    <x v="152"/>
    <x v="0"/>
    <x v="0"/>
    <s v="Tesseramento"/>
    <x v="1"/>
    <x v="0"/>
    <x v="0"/>
    <m/>
  </r>
  <r>
    <n v="3836"/>
    <x v="0"/>
    <x v="0"/>
    <x v="0"/>
    <x v="0"/>
    <x v="4"/>
    <x v="250"/>
    <x v="0"/>
    <x v="0"/>
    <s v="Tesseramento"/>
    <x v="1"/>
    <x v="0"/>
    <x v="0"/>
    <m/>
  </r>
  <r>
    <n v="3924"/>
    <x v="0"/>
    <x v="0"/>
    <x v="0"/>
    <x v="0"/>
    <x v="4"/>
    <x v="250"/>
    <x v="0"/>
    <x v="0"/>
    <s v="Tesseramento"/>
    <x v="1"/>
    <x v="4"/>
    <x v="0"/>
    <m/>
  </r>
  <r>
    <n v="4006"/>
    <x v="0"/>
    <x v="0"/>
    <x v="0"/>
    <x v="0"/>
    <x v="4"/>
    <x v="250"/>
    <x v="0"/>
    <x v="0"/>
    <s v="Tesseramento"/>
    <x v="1"/>
    <x v="4"/>
    <x v="0"/>
    <m/>
  </r>
  <r>
    <n v="142286"/>
    <x v="0"/>
    <x v="0"/>
    <x v="0"/>
    <x v="1"/>
    <x v="4"/>
    <x v="250"/>
    <x v="0"/>
    <x v="1"/>
    <s v="Tesseramento"/>
    <x v="1"/>
    <x v="0"/>
    <x v="0"/>
    <m/>
  </r>
  <r>
    <n v="4031"/>
    <x v="0"/>
    <x v="0"/>
    <x v="0"/>
    <x v="0"/>
    <x v="4"/>
    <x v="250"/>
    <x v="0"/>
    <x v="0"/>
    <s v="Tesseramento"/>
    <x v="1"/>
    <x v="4"/>
    <x v="0"/>
    <m/>
  </r>
  <r>
    <n v="205412"/>
    <x v="0"/>
    <x v="0"/>
    <x v="0"/>
    <x v="0"/>
    <x v="4"/>
    <x v="250"/>
    <x v="0"/>
    <x v="0"/>
    <s v="Tesseramento"/>
    <x v="1"/>
    <x v="3"/>
    <x v="0"/>
    <m/>
  </r>
  <r>
    <n v="66874"/>
    <x v="0"/>
    <x v="0"/>
    <x v="0"/>
    <x v="0"/>
    <x v="4"/>
    <x v="250"/>
    <x v="0"/>
    <x v="0"/>
    <s v="Tesseramento"/>
    <x v="1"/>
    <x v="3"/>
    <x v="0"/>
    <m/>
  </r>
  <r>
    <n v="4066"/>
    <x v="0"/>
    <x v="0"/>
    <x v="0"/>
    <x v="0"/>
    <x v="4"/>
    <x v="250"/>
    <x v="0"/>
    <x v="0"/>
    <s v="Tesseramento"/>
    <x v="1"/>
    <x v="3"/>
    <x v="0"/>
    <m/>
  </r>
  <r>
    <n v="188125"/>
    <x v="0"/>
    <x v="0"/>
    <x v="0"/>
    <x v="0"/>
    <x v="7"/>
    <x v="301"/>
    <x v="0"/>
    <x v="0"/>
    <s v="Tesseramento"/>
    <x v="1"/>
    <x v="3"/>
    <x v="0"/>
    <m/>
  </r>
  <r>
    <n v="4068"/>
    <x v="0"/>
    <x v="0"/>
    <x v="0"/>
    <x v="0"/>
    <x v="4"/>
    <x v="250"/>
    <x v="0"/>
    <x v="1"/>
    <s v="Tesseramento"/>
    <x v="1"/>
    <x v="4"/>
    <x v="0"/>
    <m/>
  </r>
  <r>
    <n v="219999"/>
    <x v="0"/>
    <x v="0"/>
    <x v="0"/>
    <x v="0"/>
    <x v="4"/>
    <x v="250"/>
    <x v="0"/>
    <x v="0"/>
    <s v="Tesseramento"/>
    <x v="1"/>
    <x v="0"/>
    <x v="0"/>
    <m/>
  </r>
  <r>
    <n v="100252"/>
    <x v="0"/>
    <x v="0"/>
    <x v="0"/>
    <x v="0"/>
    <x v="4"/>
    <x v="250"/>
    <x v="0"/>
    <x v="1"/>
    <s v="Tesseramento"/>
    <x v="1"/>
    <x v="0"/>
    <x v="0"/>
    <m/>
  </r>
  <r>
    <n v="214748"/>
    <x v="1"/>
    <x v="0"/>
    <x v="0"/>
    <x v="2"/>
    <x v="7"/>
    <x v="301"/>
    <x v="0"/>
    <x v="1"/>
    <s v="Tesseramento"/>
    <x v="1"/>
    <x v="5"/>
    <x v="0"/>
    <m/>
  </r>
  <r>
    <n v="103395"/>
    <x v="0"/>
    <x v="0"/>
    <x v="0"/>
    <x v="0"/>
    <x v="11"/>
    <x v="152"/>
    <x v="0"/>
    <x v="0"/>
    <s v="Tesseramento"/>
    <x v="1"/>
    <x v="3"/>
    <x v="0"/>
    <m/>
  </r>
  <r>
    <n v="182876"/>
    <x v="0"/>
    <x v="0"/>
    <x v="0"/>
    <x v="1"/>
    <x v="7"/>
    <x v="301"/>
    <x v="0"/>
    <x v="0"/>
    <s v="Tesseramento"/>
    <x v="1"/>
    <x v="3"/>
    <x v="0"/>
    <m/>
  </r>
  <r>
    <n v="227021"/>
    <x v="0"/>
    <x v="0"/>
    <x v="0"/>
    <x v="0"/>
    <x v="7"/>
    <x v="301"/>
    <x v="0"/>
    <x v="1"/>
    <s v="Tesseramento"/>
    <x v="1"/>
    <x v="3"/>
    <x v="0"/>
    <m/>
  </r>
  <r>
    <n v="187057"/>
    <x v="0"/>
    <x v="0"/>
    <x v="0"/>
    <x v="0"/>
    <x v="11"/>
    <x v="152"/>
    <x v="0"/>
    <x v="0"/>
    <s v="Tesseramento"/>
    <x v="1"/>
    <x v="3"/>
    <x v="0"/>
    <m/>
  </r>
  <r>
    <n v="143318"/>
    <x v="0"/>
    <x v="0"/>
    <x v="0"/>
    <x v="0"/>
    <x v="11"/>
    <x v="152"/>
    <x v="0"/>
    <x v="0"/>
    <s v="Tesseramento"/>
    <x v="1"/>
    <x v="3"/>
    <x v="0"/>
    <m/>
  </r>
  <r>
    <n v="573"/>
    <x v="0"/>
    <x v="0"/>
    <x v="0"/>
    <x v="0"/>
    <x v="7"/>
    <x v="348"/>
    <x v="0"/>
    <x v="0"/>
    <s v="Tesseramento"/>
    <x v="1"/>
    <x v="3"/>
    <x v="0"/>
    <m/>
  </r>
  <r>
    <n v="164640"/>
    <x v="0"/>
    <x v="0"/>
    <x v="0"/>
    <x v="0"/>
    <x v="11"/>
    <x v="152"/>
    <x v="0"/>
    <x v="0"/>
    <s v="Tesseramento"/>
    <x v="1"/>
    <x v="0"/>
    <x v="0"/>
    <m/>
  </r>
  <r>
    <n v="12768"/>
    <x v="0"/>
    <x v="0"/>
    <x v="0"/>
    <x v="0"/>
    <x v="7"/>
    <x v="301"/>
    <x v="0"/>
    <x v="0"/>
    <s v="Tesseramento"/>
    <x v="1"/>
    <x v="4"/>
    <x v="0"/>
    <m/>
  </r>
  <r>
    <n v="127546"/>
    <x v="0"/>
    <x v="0"/>
    <x v="0"/>
    <x v="0"/>
    <x v="7"/>
    <x v="348"/>
    <x v="0"/>
    <x v="0"/>
    <s v="Tesseramento"/>
    <x v="1"/>
    <x v="1"/>
    <x v="0"/>
    <m/>
  </r>
  <r>
    <n v="205683"/>
    <x v="0"/>
    <x v="0"/>
    <x v="0"/>
    <x v="0"/>
    <x v="2"/>
    <x v="313"/>
    <x v="0"/>
    <x v="1"/>
    <s v="Tesseramento"/>
    <x v="1"/>
    <x v="0"/>
    <x v="0"/>
    <m/>
  </r>
  <r>
    <n v="178194"/>
    <x v="0"/>
    <x v="0"/>
    <x v="0"/>
    <x v="0"/>
    <x v="11"/>
    <x v="141"/>
    <x v="0"/>
    <x v="0"/>
    <s v="Tesseramento"/>
    <x v="1"/>
    <x v="0"/>
    <x v="0"/>
    <m/>
  </r>
  <r>
    <n v="60883"/>
    <x v="0"/>
    <x v="0"/>
    <x v="0"/>
    <x v="0"/>
    <x v="2"/>
    <x v="313"/>
    <x v="0"/>
    <x v="0"/>
    <s v="Tesseramento"/>
    <x v="1"/>
    <x v="1"/>
    <x v="0"/>
    <m/>
  </r>
  <r>
    <n v="157056"/>
    <x v="0"/>
    <x v="0"/>
    <x v="0"/>
    <x v="0"/>
    <x v="7"/>
    <x v="135"/>
    <x v="0"/>
    <x v="0"/>
    <s v="Tesseramento"/>
    <x v="1"/>
    <x v="3"/>
    <x v="0"/>
    <m/>
  </r>
  <r>
    <n v="595"/>
    <x v="0"/>
    <x v="0"/>
    <x v="0"/>
    <x v="0"/>
    <x v="7"/>
    <x v="348"/>
    <x v="0"/>
    <x v="0"/>
    <s v="Tesseramento"/>
    <x v="1"/>
    <x v="4"/>
    <x v="0"/>
    <m/>
  </r>
  <r>
    <n v="592"/>
    <x v="0"/>
    <x v="0"/>
    <x v="0"/>
    <x v="0"/>
    <x v="7"/>
    <x v="348"/>
    <x v="0"/>
    <x v="1"/>
    <s v="Tesseramento"/>
    <x v="1"/>
    <x v="4"/>
    <x v="0"/>
    <m/>
  </r>
  <r>
    <n v="600"/>
    <x v="0"/>
    <x v="0"/>
    <x v="0"/>
    <x v="0"/>
    <x v="7"/>
    <x v="348"/>
    <x v="0"/>
    <x v="1"/>
    <s v="Tesseramento"/>
    <x v="1"/>
    <x v="4"/>
    <x v="0"/>
    <m/>
  </r>
  <r>
    <n v="230464"/>
    <x v="0"/>
    <x v="0"/>
    <x v="0"/>
    <x v="1"/>
    <x v="11"/>
    <x v="152"/>
    <x v="0"/>
    <x v="0"/>
    <s v="Tesseramento"/>
    <x v="1"/>
    <x v="0"/>
    <x v="0"/>
    <m/>
  </r>
  <r>
    <n v="117538"/>
    <x v="0"/>
    <x v="0"/>
    <x v="0"/>
    <x v="0"/>
    <x v="11"/>
    <x v="152"/>
    <x v="0"/>
    <x v="0"/>
    <s v="Tesseramento"/>
    <x v="1"/>
    <x v="0"/>
    <x v="0"/>
    <m/>
  </r>
  <r>
    <n v="114478"/>
    <x v="0"/>
    <x v="0"/>
    <x v="0"/>
    <x v="0"/>
    <x v="11"/>
    <x v="152"/>
    <x v="0"/>
    <x v="1"/>
    <s v="Tesseramento"/>
    <x v="1"/>
    <x v="3"/>
    <x v="0"/>
    <m/>
  </r>
  <r>
    <n v="188293"/>
    <x v="0"/>
    <x v="0"/>
    <x v="0"/>
    <x v="0"/>
    <x v="8"/>
    <x v="222"/>
    <x v="0"/>
    <x v="0"/>
    <s v="Tesseramento"/>
    <x v="1"/>
    <x v="0"/>
    <x v="0"/>
    <m/>
  </r>
  <r>
    <n v="187463"/>
    <x v="0"/>
    <x v="0"/>
    <x v="0"/>
    <x v="0"/>
    <x v="11"/>
    <x v="142"/>
    <x v="0"/>
    <x v="0"/>
    <s v="Tesseramento"/>
    <x v="1"/>
    <x v="0"/>
    <x v="0"/>
    <m/>
  </r>
  <r>
    <n v="130215"/>
    <x v="0"/>
    <x v="0"/>
    <x v="0"/>
    <x v="0"/>
    <x v="11"/>
    <x v="142"/>
    <x v="0"/>
    <x v="0"/>
    <s v="Tesseramento"/>
    <x v="1"/>
    <x v="4"/>
    <x v="0"/>
    <m/>
  </r>
  <r>
    <n v="106386"/>
    <x v="0"/>
    <x v="0"/>
    <x v="0"/>
    <x v="0"/>
    <x v="11"/>
    <x v="142"/>
    <x v="0"/>
    <x v="0"/>
    <s v="Tesseramento"/>
    <x v="1"/>
    <x v="4"/>
    <x v="0"/>
    <m/>
  </r>
  <r>
    <n v="179557"/>
    <x v="0"/>
    <x v="0"/>
    <x v="0"/>
    <x v="0"/>
    <x v="11"/>
    <x v="142"/>
    <x v="0"/>
    <x v="0"/>
    <s v="Tesseramento"/>
    <x v="1"/>
    <x v="0"/>
    <x v="0"/>
    <m/>
  </r>
  <r>
    <n v="227621"/>
    <x v="1"/>
    <x v="0"/>
    <x v="0"/>
    <x v="0"/>
    <x v="1"/>
    <x v="176"/>
    <x v="0"/>
    <x v="1"/>
    <s v="Tesseramento"/>
    <x v="1"/>
    <x v="5"/>
    <x v="0"/>
    <s v="B"/>
  </r>
  <r>
    <n v="144573"/>
    <x v="0"/>
    <x v="0"/>
    <x v="0"/>
    <x v="0"/>
    <x v="11"/>
    <x v="142"/>
    <x v="0"/>
    <x v="0"/>
    <s v="Tesseramento"/>
    <x v="1"/>
    <x v="0"/>
    <x v="0"/>
    <m/>
  </r>
  <r>
    <n v="153575"/>
    <x v="0"/>
    <x v="0"/>
    <x v="0"/>
    <x v="0"/>
    <x v="11"/>
    <x v="152"/>
    <x v="0"/>
    <x v="1"/>
    <s v="Tesseramento"/>
    <x v="1"/>
    <x v="3"/>
    <x v="0"/>
    <m/>
  </r>
  <r>
    <n v="85591"/>
    <x v="0"/>
    <x v="0"/>
    <x v="0"/>
    <x v="0"/>
    <x v="11"/>
    <x v="152"/>
    <x v="0"/>
    <x v="1"/>
    <s v="Tesseramento"/>
    <x v="1"/>
    <x v="0"/>
    <x v="0"/>
    <m/>
  </r>
  <r>
    <n v="72733"/>
    <x v="0"/>
    <x v="0"/>
    <x v="0"/>
    <x v="0"/>
    <x v="7"/>
    <x v="301"/>
    <x v="0"/>
    <x v="0"/>
    <s v="Tesseramento"/>
    <x v="1"/>
    <x v="4"/>
    <x v="0"/>
    <m/>
  </r>
  <r>
    <n v="174948"/>
    <x v="0"/>
    <x v="0"/>
    <x v="0"/>
    <x v="0"/>
    <x v="11"/>
    <x v="152"/>
    <x v="0"/>
    <x v="0"/>
    <s v="Tesseramento"/>
    <x v="1"/>
    <x v="1"/>
    <x v="0"/>
    <m/>
  </r>
  <r>
    <n v="90142"/>
    <x v="0"/>
    <x v="0"/>
    <x v="0"/>
    <x v="0"/>
    <x v="11"/>
    <x v="152"/>
    <x v="0"/>
    <x v="0"/>
    <s v="Tesseramento"/>
    <x v="1"/>
    <x v="3"/>
    <x v="0"/>
    <m/>
  </r>
  <r>
    <n v="19582"/>
    <x v="0"/>
    <x v="0"/>
    <x v="0"/>
    <x v="0"/>
    <x v="11"/>
    <x v="152"/>
    <x v="0"/>
    <x v="0"/>
    <s v="Tesseramento"/>
    <x v="1"/>
    <x v="0"/>
    <x v="0"/>
    <m/>
  </r>
  <r>
    <n v="72734"/>
    <x v="0"/>
    <x v="0"/>
    <x v="0"/>
    <x v="0"/>
    <x v="7"/>
    <x v="301"/>
    <x v="0"/>
    <x v="1"/>
    <s v="Tesseramento"/>
    <x v="1"/>
    <x v="4"/>
    <x v="0"/>
    <m/>
  </r>
  <r>
    <n v="176319"/>
    <x v="1"/>
    <x v="0"/>
    <x v="0"/>
    <x v="0"/>
    <x v="7"/>
    <x v="272"/>
    <x v="0"/>
    <x v="0"/>
    <s v="Tesseramento"/>
    <x v="0"/>
    <x v="2"/>
    <x v="0"/>
    <m/>
  </r>
  <r>
    <n v="174706"/>
    <x v="0"/>
    <x v="0"/>
    <x v="0"/>
    <x v="0"/>
    <x v="7"/>
    <x v="272"/>
    <x v="0"/>
    <x v="0"/>
    <s v="Tesseramento"/>
    <x v="0"/>
    <x v="3"/>
    <x v="0"/>
    <m/>
  </r>
  <r>
    <n v="148930"/>
    <x v="0"/>
    <x v="0"/>
    <x v="0"/>
    <x v="0"/>
    <x v="11"/>
    <x v="152"/>
    <x v="0"/>
    <x v="0"/>
    <s v="Tesseramento"/>
    <x v="1"/>
    <x v="1"/>
    <x v="0"/>
    <m/>
  </r>
  <r>
    <n v="966"/>
    <x v="0"/>
    <x v="0"/>
    <x v="0"/>
    <x v="0"/>
    <x v="7"/>
    <x v="301"/>
    <x v="0"/>
    <x v="0"/>
    <s v="Tesseramento"/>
    <x v="1"/>
    <x v="3"/>
    <x v="0"/>
    <m/>
  </r>
  <r>
    <n v="174584"/>
    <x v="0"/>
    <x v="0"/>
    <x v="0"/>
    <x v="0"/>
    <x v="11"/>
    <x v="142"/>
    <x v="0"/>
    <x v="0"/>
    <s v="Tesseramento"/>
    <x v="1"/>
    <x v="0"/>
    <x v="0"/>
    <m/>
  </r>
  <r>
    <n v="165071"/>
    <x v="0"/>
    <x v="0"/>
    <x v="0"/>
    <x v="0"/>
    <x v="11"/>
    <x v="152"/>
    <x v="0"/>
    <x v="1"/>
    <s v="Tesseramento"/>
    <x v="1"/>
    <x v="3"/>
    <x v="0"/>
    <m/>
  </r>
  <r>
    <n v="85060"/>
    <x v="0"/>
    <x v="0"/>
    <x v="0"/>
    <x v="0"/>
    <x v="7"/>
    <x v="301"/>
    <x v="0"/>
    <x v="0"/>
    <s v="Tesseramento"/>
    <x v="1"/>
    <x v="0"/>
    <x v="0"/>
    <m/>
  </r>
  <r>
    <n v="976"/>
    <x v="0"/>
    <x v="0"/>
    <x v="0"/>
    <x v="0"/>
    <x v="7"/>
    <x v="301"/>
    <x v="0"/>
    <x v="0"/>
    <s v="Tesseramento"/>
    <x v="1"/>
    <x v="3"/>
    <x v="0"/>
    <m/>
  </r>
  <r>
    <n v="864"/>
    <x v="0"/>
    <x v="0"/>
    <x v="0"/>
    <x v="0"/>
    <x v="7"/>
    <x v="301"/>
    <x v="0"/>
    <x v="0"/>
    <s v="Tesseramento"/>
    <x v="1"/>
    <x v="4"/>
    <x v="0"/>
    <m/>
  </r>
  <r>
    <n v="867"/>
    <x v="0"/>
    <x v="0"/>
    <x v="0"/>
    <x v="0"/>
    <x v="7"/>
    <x v="301"/>
    <x v="0"/>
    <x v="1"/>
    <s v="Tesseramento"/>
    <x v="1"/>
    <x v="4"/>
    <x v="0"/>
    <m/>
  </r>
  <r>
    <n v="106734"/>
    <x v="0"/>
    <x v="0"/>
    <x v="0"/>
    <x v="0"/>
    <x v="11"/>
    <x v="152"/>
    <x v="0"/>
    <x v="0"/>
    <s v="Tesseramento"/>
    <x v="1"/>
    <x v="1"/>
    <x v="0"/>
    <m/>
  </r>
  <r>
    <n v="78553"/>
    <x v="0"/>
    <x v="0"/>
    <x v="0"/>
    <x v="0"/>
    <x v="11"/>
    <x v="152"/>
    <x v="0"/>
    <x v="0"/>
    <s v="Tesseramento"/>
    <x v="1"/>
    <x v="0"/>
    <x v="0"/>
    <m/>
  </r>
  <r>
    <n v="41704"/>
    <x v="0"/>
    <x v="0"/>
    <x v="0"/>
    <x v="0"/>
    <x v="7"/>
    <x v="301"/>
    <x v="0"/>
    <x v="0"/>
    <s v="Tesseramento"/>
    <x v="1"/>
    <x v="3"/>
    <x v="0"/>
    <m/>
  </r>
  <r>
    <n v="92056"/>
    <x v="0"/>
    <x v="0"/>
    <x v="0"/>
    <x v="0"/>
    <x v="7"/>
    <x v="301"/>
    <x v="0"/>
    <x v="1"/>
    <s v="Tesseramento"/>
    <x v="1"/>
    <x v="4"/>
    <x v="0"/>
    <m/>
  </r>
  <r>
    <n v="216859"/>
    <x v="1"/>
    <x v="0"/>
    <x v="0"/>
    <x v="2"/>
    <x v="7"/>
    <x v="301"/>
    <x v="0"/>
    <x v="0"/>
    <s v="Tesseramento"/>
    <x v="1"/>
    <x v="5"/>
    <x v="0"/>
    <m/>
  </r>
  <r>
    <n v="219926"/>
    <x v="0"/>
    <x v="1"/>
    <x v="0"/>
    <x v="1"/>
    <x v="11"/>
    <x v="152"/>
    <x v="0"/>
    <x v="0"/>
    <s v="Tesseramento"/>
    <x v="1"/>
    <x v="0"/>
    <x v="0"/>
    <m/>
  </r>
  <r>
    <n v="8424"/>
    <x v="0"/>
    <x v="0"/>
    <x v="0"/>
    <x v="0"/>
    <x v="7"/>
    <x v="301"/>
    <x v="0"/>
    <x v="0"/>
    <s v="Tesseramento"/>
    <x v="1"/>
    <x v="0"/>
    <x v="0"/>
    <m/>
  </r>
  <r>
    <n v="210670"/>
    <x v="0"/>
    <x v="1"/>
    <x v="0"/>
    <x v="0"/>
    <x v="11"/>
    <x v="152"/>
    <x v="0"/>
    <x v="0"/>
    <s v="Tesseramento"/>
    <x v="1"/>
    <x v="1"/>
    <x v="0"/>
    <m/>
  </r>
  <r>
    <n v="201717"/>
    <x v="0"/>
    <x v="1"/>
    <x v="0"/>
    <x v="1"/>
    <x v="4"/>
    <x v="149"/>
    <x v="0"/>
    <x v="1"/>
    <s v="Tesseramento"/>
    <x v="1"/>
    <x v="3"/>
    <x v="0"/>
    <m/>
  </r>
  <r>
    <n v="47744"/>
    <x v="0"/>
    <x v="0"/>
    <x v="0"/>
    <x v="0"/>
    <x v="11"/>
    <x v="102"/>
    <x v="0"/>
    <x v="0"/>
    <s v="Tesseramento"/>
    <x v="1"/>
    <x v="1"/>
    <x v="0"/>
    <m/>
  </r>
  <r>
    <n v="230469"/>
    <x v="0"/>
    <x v="1"/>
    <x v="0"/>
    <x v="0"/>
    <x v="11"/>
    <x v="152"/>
    <x v="0"/>
    <x v="0"/>
    <s v="Tesseramento"/>
    <x v="1"/>
    <x v="1"/>
    <x v="0"/>
    <m/>
  </r>
  <r>
    <n v="190181"/>
    <x v="0"/>
    <x v="0"/>
    <x v="0"/>
    <x v="0"/>
    <x v="7"/>
    <x v="301"/>
    <x v="0"/>
    <x v="0"/>
    <s v="Tesseramento"/>
    <x v="1"/>
    <x v="0"/>
    <x v="0"/>
    <m/>
  </r>
  <r>
    <n v="47743"/>
    <x v="0"/>
    <x v="0"/>
    <x v="0"/>
    <x v="0"/>
    <x v="11"/>
    <x v="102"/>
    <x v="0"/>
    <x v="0"/>
    <s v="Tesseramento"/>
    <x v="1"/>
    <x v="3"/>
    <x v="0"/>
    <m/>
  </r>
  <r>
    <n v="228152"/>
    <x v="0"/>
    <x v="1"/>
    <x v="0"/>
    <x v="0"/>
    <x v="11"/>
    <x v="152"/>
    <x v="0"/>
    <x v="0"/>
    <s v="Tesseramento"/>
    <x v="1"/>
    <x v="0"/>
    <x v="0"/>
    <m/>
  </r>
  <r>
    <n v="228153"/>
    <x v="0"/>
    <x v="1"/>
    <x v="0"/>
    <x v="1"/>
    <x v="11"/>
    <x v="152"/>
    <x v="0"/>
    <x v="0"/>
    <s v="Tesseramento"/>
    <x v="1"/>
    <x v="3"/>
    <x v="0"/>
    <m/>
  </r>
  <r>
    <n v="197791"/>
    <x v="1"/>
    <x v="0"/>
    <x v="0"/>
    <x v="1"/>
    <x v="7"/>
    <x v="301"/>
    <x v="0"/>
    <x v="0"/>
    <s v="Tesseramento"/>
    <x v="1"/>
    <x v="5"/>
    <x v="0"/>
    <m/>
  </r>
  <r>
    <n v="197792"/>
    <x v="1"/>
    <x v="0"/>
    <x v="0"/>
    <x v="1"/>
    <x v="7"/>
    <x v="301"/>
    <x v="0"/>
    <x v="0"/>
    <s v="Tesseramento"/>
    <x v="1"/>
    <x v="5"/>
    <x v="0"/>
    <m/>
  </r>
  <r>
    <n v="217810"/>
    <x v="0"/>
    <x v="1"/>
    <x v="0"/>
    <x v="1"/>
    <x v="11"/>
    <x v="152"/>
    <x v="0"/>
    <x v="0"/>
    <s v="Tesseramento"/>
    <x v="1"/>
    <x v="3"/>
    <x v="0"/>
    <m/>
  </r>
  <r>
    <n v="204006"/>
    <x v="0"/>
    <x v="0"/>
    <x v="0"/>
    <x v="0"/>
    <x v="7"/>
    <x v="301"/>
    <x v="0"/>
    <x v="1"/>
    <s v="Tesseramento"/>
    <x v="1"/>
    <x v="0"/>
    <x v="0"/>
    <m/>
  </r>
  <r>
    <n v="172514"/>
    <x v="0"/>
    <x v="0"/>
    <x v="0"/>
    <x v="0"/>
    <x v="11"/>
    <x v="102"/>
    <x v="0"/>
    <x v="1"/>
    <s v="Tesseramento"/>
    <x v="1"/>
    <x v="4"/>
    <x v="0"/>
    <m/>
  </r>
  <r>
    <n v="195910"/>
    <x v="0"/>
    <x v="1"/>
    <x v="0"/>
    <x v="5"/>
    <x v="11"/>
    <x v="152"/>
    <x v="0"/>
    <x v="0"/>
    <s v="Tesseramento"/>
    <x v="1"/>
    <x v="3"/>
    <x v="0"/>
    <m/>
  </r>
  <r>
    <n v="224067"/>
    <x v="0"/>
    <x v="1"/>
    <x v="0"/>
    <x v="1"/>
    <x v="11"/>
    <x v="152"/>
    <x v="0"/>
    <x v="1"/>
    <s v="Tesseramento"/>
    <x v="1"/>
    <x v="4"/>
    <x v="0"/>
    <m/>
  </r>
  <r>
    <n v="228140"/>
    <x v="0"/>
    <x v="1"/>
    <x v="0"/>
    <x v="1"/>
    <x v="11"/>
    <x v="152"/>
    <x v="0"/>
    <x v="0"/>
    <s v="Tesseramento"/>
    <x v="1"/>
    <x v="3"/>
    <x v="0"/>
    <m/>
  </r>
  <r>
    <n v="180651"/>
    <x v="0"/>
    <x v="1"/>
    <x v="0"/>
    <x v="1"/>
    <x v="11"/>
    <x v="152"/>
    <x v="0"/>
    <x v="1"/>
    <s v="Tesseramento"/>
    <x v="1"/>
    <x v="4"/>
    <x v="0"/>
    <m/>
  </r>
  <r>
    <n v="177780"/>
    <x v="0"/>
    <x v="1"/>
    <x v="0"/>
    <x v="1"/>
    <x v="11"/>
    <x v="152"/>
    <x v="0"/>
    <x v="1"/>
    <s v="Tesseramento"/>
    <x v="1"/>
    <x v="3"/>
    <x v="0"/>
    <m/>
  </r>
  <r>
    <n v="197754"/>
    <x v="0"/>
    <x v="0"/>
    <x v="0"/>
    <x v="0"/>
    <x v="7"/>
    <x v="301"/>
    <x v="0"/>
    <x v="0"/>
    <s v="Tesseramento"/>
    <x v="1"/>
    <x v="0"/>
    <x v="0"/>
    <m/>
  </r>
  <r>
    <n v="218907"/>
    <x v="0"/>
    <x v="1"/>
    <x v="0"/>
    <x v="0"/>
    <x v="11"/>
    <x v="152"/>
    <x v="0"/>
    <x v="0"/>
    <s v="Tesseramento"/>
    <x v="1"/>
    <x v="1"/>
    <x v="0"/>
    <m/>
  </r>
  <r>
    <n v="18819"/>
    <x v="0"/>
    <x v="0"/>
    <x v="0"/>
    <x v="0"/>
    <x v="7"/>
    <x v="301"/>
    <x v="0"/>
    <x v="0"/>
    <s v="Tesseramento"/>
    <x v="1"/>
    <x v="0"/>
    <x v="0"/>
    <m/>
  </r>
  <r>
    <n v="27408"/>
    <x v="0"/>
    <x v="0"/>
    <x v="0"/>
    <x v="0"/>
    <x v="7"/>
    <x v="301"/>
    <x v="0"/>
    <x v="0"/>
    <s v="Tesseramento"/>
    <x v="1"/>
    <x v="0"/>
    <x v="0"/>
    <m/>
  </r>
  <r>
    <n v="86510"/>
    <x v="0"/>
    <x v="0"/>
    <x v="0"/>
    <x v="0"/>
    <x v="7"/>
    <x v="301"/>
    <x v="0"/>
    <x v="0"/>
    <s v="Tesseramento"/>
    <x v="1"/>
    <x v="3"/>
    <x v="0"/>
    <m/>
  </r>
  <r>
    <n v="183590"/>
    <x v="0"/>
    <x v="1"/>
    <x v="0"/>
    <x v="0"/>
    <x v="11"/>
    <x v="152"/>
    <x v="0"/>
    <x v="0"/>
    <s v="Tesseramento"/>
    <x v="1"/>
    <x v="3"/>
    <x v="0"/>
    <m/>
  </r>
  <r>
    <n v="217397"/>
    <x v="0"/>
    <x v="0"/>
    <x v="0"/>
    <x v="0"/>
    <x v="7"/>
    <x v="301"/>
    <x v="0"/>
    <x v="0"/>
    <s v="Tesseramento"/>
    <x v="1"/>
    <x v="4"/>
    <x v="0"/>
    <m/>
  </r>
  <r>
    <n v="196152"/>
    <x v="0"/>
    <x v="1"/>
    <x v="0"/>
    <x v="0"/>
    <x v="11"/>
    <x v="152"/>
    <x v="0"/>
    <x v="0"/>
    <s v="Tesseramento"/>
    <x v="1"/>
    <x v="0"/>
    <x v="0"/>
    <m/>
  </r>
  <r>
    <n v="212434"/>
    <x v="0"/>
    <x v="0"/>
    <x v="0"/>
    <x v="1"/>
    <x v="8"/>
    <x v="372"/>
    <x v="0"/>
    <x v="0"/>
    <s v="Tesseramento"/>
    <x v="0"/>
    <x v="4"/>
    <x v="0"/>
    <m/>
  </r>
  <r>
    <n v="212433"/>
    <x v="0"/>
    <x v="0"/>
    <x v="0"/>
    <x v="1"/>
    <x v="8"/>
    <x v="372"/>
    <x v="0"/>
    <x v="1"/>
    <s v="Tesseramento"/>
    <x v="0"/>
    <x v="4"/>
    <x v="0"/>
    <m/>
  </r>
  <r>
    <n v="165314"/>
    <x v="0"/>
    <x v="0"/>
    <x v="0"/>
    <x v="1"/>
    <x v="7"/>
    <x v="137"/>
    <x v="0"/>
    <x v="0"/>
    <s v="Tesseramento"/>
    <x v="3"/>
    <x v="3"/>
    <x v="0"/>
    <m/>
  </r>
  <r>
    <n v="94145"/>
    <x v="0"/>
    <x v="0"/>
    <x v="0"/>
    <x v="0"/>
    <x v="4"/>
    <x v="145"/>
    <x v="0"/>
    <x v="0"/>
    <s v="Tesseramento"/>
    <x v="1"/>
    <x v="3"/>
    <x v="0"/>
    <m/>
  </r>
  <r>
    <n v="138535"/>
    <x v="0"/>
    <x v="0"/>
    <x v="0"/>
    <x v="1"/>
    <x v="4"/>
    <x v="145"/>
    <x v="0"/>
    <x v="1"/>
    <s v="Tesseramento"/>
    <x v="1"/>
    <x v="3"/>
    <x v="0"/>
    <m/>
  </r>
  <r>
    <n v="207178"/>
    <x v="0"/>
    <x v="0"/>
    <x v="0"/>
    <x v="1"/>
    <x v="7"/>
    <x v="301"/>
    <x v="0"/>
    <x v="1"/>
    <s v="Tesseramento"/>
    <x v="1"/>
    <x v="3"/>
    <x v="0"/>
    <m/>
  </r>
  <r>
    <n v="38000"/>
    <x v="0"/>
    <x v="0"/>
    <x v="0"/>
    <x v="0"/>
    <x v="7"/>
    <x v="301"/>
    <x v="0"/>
    <x v="0"/>
    <s v="Tesseramento"/>
    <x v="1"/>
    <x v="4"/>
    <x v="0"/>
    <m/>
  </r>
  <r>
    <n v="187441"/>
    <x v="1"/>
    <x v="0"/>
    <x v="0"/>
    <x v="0"/>
    <x v="7"/>
    <x v="301"/>
    <x v="0"/>
    <x v="1"/>
    <s v="Tesseramento"/>
    <x v="1"/>
    <x v="7"/>
    <x v="0"/>
    <s v="B"/>
  </r>
  <r>
    <n v="81426"/>
    <x v="0"/>
    <x v="0"/>
    <x v="0"/>
    <x v="0"/>
    <x v="7"/>
    <x v="301"/>
    <x v="0"/>
    <x v="0"/>
    <s v="Tesseramento"/>
    <x v="1"/>
    <x v="4"/>
    <x v="0"/>
    <m/>
  </r>
  <r>
    <n v="187442"/>
    <x v="0"/>
    <x v="0"/>
    <x v="0"/>
    <x v="1"/>
    <x v="7"/>
    <x v="301"/>
    <x v="0"/>
    <x v="0"/>
    <s v="Tesseramento"/>
    <x v="1"/>
    <x v="3"/>
    <x v="0"/>
    <m/>
  </r>
  <r>
    <n v="187440"/>
    <x v="0"/>
    <x v="0"/>
    <x v="0"/>
    <x v="1"/>
    <x v="7"/>
    <x v="301"/>
    <x v="0"/>
    <x v="1"/>
    <s v="Tesseramento"/>
    <x v="1"/>
    <x v="3"/>
    <x v="0"/>
    <m/>
  </r>
  <r>
    <n v="114879"/>
    <x v="0"/>
    <x v="0"/>
    <x v="0"/>
    <x v="0"/>
    <x v="8"/>
    <x v="112"/>
    <x v="0"/>
    <x v="0"/>
    <s v="Tesseramento"/>
    <x v="1"/>
    <x v="3"/>
    <x v="0"/>
    <m/>
  </r>
  <r>
    <n v="91669"/>
    <x v="0"/>
    <x v="0"/>
    <x v="0"/>
    <x v="0"/>
    <x v="7"/>
    <x v="301"/>
    <x v="0"/>
    <x v="0"/>
    <s v="Tesseramento"/>
    <x v="1"/>
    <x v="3"/>
    <x v="0"/>
    <m/>
  </r>
  <r>
    <n v="217313"/>
    <x v="0"/>
    <x v="1"/>
    <x v="0"/>
    <x v="1"/>
    <x v="8"/>
    <x v="112"/>
    <x v="0"/>
    <x v="1"/>
    <s v="Tesseramento"/>
    <x v="1"/>
    <x v="3"/>
    <x v="0"/>
    <m/>
  </r>
  <r>
    <n v="96735"/>
    <x v="0"/>
    <x v="0"/>
    <x v="0"/>
    <x v="0"/>
    <x v="7"/>
    <x v="301"/>
    <x v="0"/>
    <x v="1"/>
    <s v="Tesseramento"/>
    <x v="1"/>
    <x v="3"/>
    <x v="0"/>
    <m/>
  </r>
  <r>
    <n v="111545"/>
    <x v="0"/>
    <x v="1"/>
    <x v="2"/>
    <x v="1"/>
    <x v="17"/>
    <x v="258"/>
    <x v="0"/>
    <x v="0"/>
    <s v="Tesseramento"/>
    <x v="1"/>
    <x v="3"/>
    <x v="0"/>
    <m/>
  </r>
  <r>
    <n v="122222"/>
    <x v="0"/>
    <x v="0"/>
    <x v="0"/>
    <x v="0"/>
    <x v="5"/>
    <x v="38"/>
    <x v="0"/>
    <x v="0"/>
    <s v="Tesseramento"/>
    <x v="1"/>
    <x v="4"/>
    <x v="0"/>
    <m/>
  </r>
  <r>
    <n v="163922"/>
    <x v="0"/>
    <x v="1"/>
    <x v="2"/>
    <x v="1"/>
    <x v="17"/>
    <x v="258"/>
    <x v="0"/>
    <x v="0"/>
    <s v="Tesseramento"/>
    <x v="1"/>
    <x v="0"/>
    <x v="0"/>
    <m/>
  </r>
  <r>
    <n v="168034"/>
    <x v="0"/>
    <x v="0"/>
    <x v="0"/>
    <x v="0"/>
    <x v="4"/>
    <x v="52"/>
    <x v="0"/>
    <x v="0"/>
    <s v="Tesseramento"/>
    <x v="1"/>
    <x v="0"/>
    <x v="0"/>
    <m/>
  </r>
  <r>
    <n v="170918"/>
    <x v="1"/>
    <x v="0"/>
    <x v="2"/>
    <x v="2"/>
    <x v="17"/>
    <x v="258"/>
    <x v="0"/>
    <x v="0"/>
    <s v="Tesseramento"/>
    <x v="1"/>
    <x v="5"/>
    <x v="0"/>
    <m/>
  </r>
  <r>
    <n v="199233"/>
    <x v="0"/>
    <x v="0"/>
    <x v="0"/>
    <x v="0"/>
    <x v="4"/>
    <x v="145"/>
    <x v="0"/>
    <x v="0"/>
    <s v="Tesseramento"/>
    <x v="1"/>
    <x v="0"/>
    <x v="0"/>
    <m/>
  </r>
  <r>
    <n v="45513"/>
    <x v="0"/>
    <x v="0"/>
    <x v="0"/>
    <x v="0"/>
    <x v="4"/>
    <x v="52"/>
    <x v="0"/>
    <x v="0"/>
    <s v="Tesseramento"/>
    <x v="1"/>
    <x v="4"/>
    <x v="0"/>
    <m/>
  </r>
  <r>
    <n v="113066"/>
    <x v="0"/>
    <x v="0"/>
    <x v="0"/>
    <x v="0"/>
    <x v="4"/>
    <x v="147"/>
    <x v="0"/>
    <x v="0"/>
    <s v="Tesseramento"/>
    <x v="1"/>
    <x v="3"/>
    <x v="0"/>
    <m/>
  </r>
  <r>
    <n v="204276"/>
    <x v="0"/>
    <x v="0"/>
    <x v="0"/>
    <x v="0"/>
    <x v="11"/>
    <x v="142"/>
    <x v="0"/>
    <x v="0"/>
    <s v="Tesseramento"/>
    <x v="1"/>
    <x v="3"/>
    <x v="0"/>
    <m/>
  </r>
  <r>
    <n v="199241"/>
    <x v="0"/>
    <x v="0"/>
    <x v="0"/>
    <x v="0"/>
    <x v="11"/>
    <x v="142"/>
    <x v="0"/>
    <x v="0"/>
    <s v="Tesseramento"/>
    <x v="1"/>
    <x v="1"/>
    <x v="0"/>
    <m/>
  </r>
  <r>
    <n v="6099"/>
    <x v="0"/>
    <x v="0"/>
    <x v="0"/>
    <x v="0"/>
    <x v="11"/>
    <x v="142"/>
    <x v="0"/>
    <x v="1"/>
    <s v="Tesseramento"/>
    <x v="1"/>
    <x v="4"/>
    <x v="0"/>
    <m/>
  </r>
  <r>
    <n v="7481"/>
    <x v="0"/>
    <x v="0"/>
    <x v="0"/>
    <x v="0"/>
    <x v="11"/>
    <x v="142"/>
    <x v="0"/>
    <x v="0"/>
    <s v="Tesseramento"/>
    <x v="1"/>
    <x v="4"/>
    <x v="0"/>
    <m/>
  </r>
  <r>
    <n v="128595"/>
    <x v="1"/>
    <x v="0"/>
    <x v="0"/>
    <x v="0"/>
    <x v="15"/>
    <x v="57"/>
    <x v="0"/>
    <x v="0"/>
    <s v="Tesseramento"/>
    <x v="1"/>
    <x v="6"/>
    <x v="0"/>
    <m/>
  </r>
  <r>
    <n v="98924"/>
    <x v="0"/>
    <x v="0"/>
    <x v="0"/>
    <x v="0"/>
    <x v="15"/>
    <x v="57"/>
    <x v="0"/>
    <x v="1"/>
    <s v="Tesseramento"/>
    <x v="1"/>
    <x v="1"/>
    <x v="0"/>
    <m/>
  </r>
  <r>
    <n v="40674"/>
    <x v="0"/>
    <x v="0"/>
    <x v="2"/>
    <x v="0"/>
    <x v="15"/>
    <x v="57"/>
    <x v="0"/>
    <x v="1"/>
    <s v="Tesseramento"/>
    <x v="1"/>
    <x v="3"/>
    <x v="0"/>
    <m/>
  </r>
  <r>
    <n v="78567"/>
    <x v="0"/>
    <x v="0"/>
    <x v="0"/>
    <x v="0"/>
    <x v="7"/>
    <x v="297"/>
    <x v="0"/>
    <x v="1"/>
    <s v="Tesseramento"/>
    <x v="1"/>
    <x v="3"/>
    <x v="0"/>
    <m/>
  </r>
  <r>
    <n v="96838"/>
    <x v="0"/>
    <x v="0"/>
    <x v="0"/>
    <x v="4"/>
    <x v="11"/>
    <x v="142"/>
    <x v="0"/>
    <x v="0"/>
    <s v="Tesseramento"/>
    <x v="1"/>
    <x v="0"/>
    <x v="0"/>
    <m/>
  </r>
  <r>
    <n v="49184"/>
    <x v="0"/>
    <x v="0"/>
    <x v="0"/>
    <x v="0"/>
    <x v="11"/>
    <x v="142"/>
    <x v="0"/>
    <x v="0"/>
    <s v="Tesseramento"/>
    <x v="1"/>
    <x v="0"/>
    <x v="0"/>
    <m/>
  </r>
  <r>
    <n v="140439"/>
    <x v="0"/>
    <x v="0"/>
    <x v="0"/>
    <x v="0"/>
    <x v="11"/>
    <x v="142"/>
    <x v="0"/>
    <x v="0"/>
    <s v="Tesseramento"/>
    <x v="1"/>
    <x v="0"/>
    <x v="0"/>
    <m/>
  </r>
  <r>
    <n v="140429"/>
    <x v="0"/>
    <x v="0"/>
    <x v="0"/>
    <x v="0"/>
    <x v="11"/>
    <x v="142"/>
    <x v="0"/>
    <x v="1"/>
    <s v="Tesseramento"/>
    <x v="1"/>
    <x v="0"/>
    <x v="0"/>
    <m/>
  </r>
  <r>
    <n v="128623"/>
    <x v="0"/>
    <x v="0"/>
    <x v="0"/>
    <x v="0"/>
    <x v="11"/>
    <x v="142"/>
    <x v="0"/>
    <x v="0"/>
    <s v="Tesseramento"/>
    <x v="1"/>
    <x v="0"/>
    <x v="0"/>
    <m/>
  </r>
  <r>
    <n v="110671"/>
    <x v="0"/>
    <x v="0"/>
    <x v="0"/>
    <x v="0"/>
    <x v="11"/>
    <x v="142"/>
    <x v="0"/>
    <x v="0"/>
    <s v="Tesseramento"/>
    <x v="1"/>
    <x v="0"/>
    <x v="0"/>
    <m/>
  </r>
  <r>
    <n v="67723"/>
    <x v="0"/>
    <x v="0"/>
    <x v="0"/>
    <x v="0"/>
    <x v="11"/>
    <x v="142"/>
    <x v="0"/>
    <x v="0"/>
    <s v="Tesseramento"/>
    <x v="1"/>
    <x v="3"/>
    <x v="0"/>
    <m/>
  </r>
  <r>
    <n v="236017"/>
    <x v="1"/>
    <x v="0"/>
    <x v="1"/>
    <x v="2"/>
    <x v="4"/>
    <x v="119"/>
    <x v="0"/>
    <x v="1"/>
    <s v="Tesseramento"/>
    <x v="1"/>
    <x v="5"/>
    <x v="0"/>
    <m/>
  </r>
  <r>
    <n v="101714"/>
    <x v="0"/>
    <x v="0"/>
    <x v="0"/>
    <x v="0"/>
    <x v="7"/>
    <x v="297"/>
    <x v="0"/>
    <x v="1"/>
    <s v="Tesseramento"/>
    <x v="1"/>
    <x v="3"/>
    <x v="0"/>
    <m/>
  </r>
  <r>
    <n v="130499"/>
    <x v="0"/>
    <x v="0"/>
    <x v="0"/>
    <x v="0"/>
    <x v="11"/>
    <x v="142"/>
    <x v="0"/>
    <x v="0"/>
    <s v="Tesseramento"/>
    <x v="1"/>
    <x v="0"/>
    <x v="0"/>
    <m/>
  </r>
  <r>
    <n v="166676"/>
    <x v="0"/>
    <x v="0"/>
    <x v="0"/>
    <x v="0"/>
    <x v="7"/>
    <x v="297"/>
    <x v="0"/>
    <x v="0"/>
    <s v="Tesseramento"/>
    <x v="1"/>
    <x v="0"/>
    <x v="0"/>
    <m/>
  </r>
  <r>
    <n v="133166"/>
    <x v="0"/>
    <x v="0"/>
    <x v="0"/>
    <x v="0"/>
    <x v="11"/>
    <x v="142"/>
    <x v="0"/>
    <x v="0"/>
    <s v="Tesseramento"/>
    <x v="1"/>
    <x v="0"/>
    <x v="0"/>
    <m/>
  </r>
  <r>
    <n v="141616"/>
    <x v="0"/>
    <x v="0"/>
    <x v="0"/>
    <x v="0"/>
    <x v="11"/>
    <x v="142"/>
    <x v="0"/>
    <x v="0"/>
    <s v="Tesseramento"/>
    <x v="1"/>
    <x v="0"/>
    <x v="0"/>
    <m/>
  </r>
  <r>
    <n v="166391"/>
    <x v="0"/>
    <x v="0"/>
    <x v="0"/>
    <x v="0"/>
    <x v="11"/>
    <x v="142"/>
    <x v="0"/>
    <x v="1"/>
    <s v="Tesseramento"/>
    <x v="1"/>
    <x v="0"/>
    <x v="0"/>
    <m/>
  </r>
  <r>
    <n v="101822"/>
    <x v="0"/>
    <x v="0"/>
    <x v="0"/>
    <x v="0"/>
    <x v="11"/>
    <x v="142"/>
    <x v="0"/>
    <x v="0"/>
    <s v="Tesseramento"/>
    <x v="1"/>
    <x v="0"/>
    <x v="0"/>
    <m/>
  </r>
  <r>
    <n v="121308"/>
    <x v="0"/>
    <x v="0"/>
    <x v="0"/>
    <x v="0"/>
    <x v="11"/>
    <x v="142"/>
    <x v="0"/>
    <x v="0"/>
    <s v="Tesseramento"/>
    <x v="1"/>
    <x v="3"/>
    <x v="0"/>
    <m/>
  </r>
  <r>
    <n v="35358"/>
    <x v="0"/>
    <x v="0"/>
    <x v="0"/>
    <x v="0"/>
    <x v="11"/>
    <x v="142"/>
    <x v="0"/>
    <x v="0"/>
    <s v="Tesseramento"/>
    <x v="1"/>
    <x v="0"/>
    <x v="0"/>
    <m/>
  </r>
  <r>
    <n v="43160"/>
    <x v="0"/>
    <x v="0"/>
    <x v="0"/>
    <x v="0"/>
    <x v="11"/>
    <x v="142"/>
    <x v="0"/>
    <x v="1"/>
    <s v="Tesseramento"/>
    <x v="1"/>
    <x v="0"/>
    <x v="0"/>
    <m/>
  </r>
  <r>
    <n v="236018"/>
    <x v="1"/>
    <x v="0"/>
    <x v="1"/>
    <x v="2"/>
    <x v="4"/>
    <x v="119"/>
    <x v="0"/>
    <x v="1"/>
    <s v="Tesseramento"/>
    <x v="1"/>
    <x v="5"/>
    <x v="0"/>
    <m/>
  </r>
  <r>
    <n v="117974"/>
    <x v="0"/>
    <x v="0"/>
    <x v="0"/>
    <x v="0"/>
    <x v="11"/>
    <x v="142"/>
    <x v="0"/>
    <x v="1"/>
    <s v="Tesseramento"/>
    <x v="1"/>
    <x v="1"/>
    <x v="0"/>
    <m/>
  </r>
  <r>
    <n v="158380"/>
    <x v="0"/>
    <x v="0"/>
    <x v="0"/>
    <x v="0"/>
    <x v="2"/>
    <x v="172"/>
    <x v="0"/>
    <x v="1"/>
    <s v="Tesseramento"/>
    <x v="1"/>
    <x v="0"/>
    <x v="0"/>
    <m/>
  </r>
  <r>
    <n v="58755"/>
    <x v="0"/>
    <x v="0"/>
    <x v="0"/>
    <x v="0"/>
    <x v="2"/>
    <x v="172"/>
    <x v="0"/>
    <x v="0"/>
    <s v="Tesseramento"/>
    <x v="1"/>
    <x v="0"/>
    <x v="0"/>
    <m/>
  </r>
  <r>
    <n v="11563"/>
    <x v="0"/>
    <x v="0"/>
    <x v="0"/>
    <x v="0"/>
    <x v="7"/>
    <x v="297"/>
    <x v="0"/>
    <x v="0"/>
    <s v="Tesseramento"/>
    <x v="1"/>
    <x v="4"/>
    <x v="0"/>
    <m/>
  </r>
  <r>
    <n v="82654"/>
    <x v="0"/>
    <x v="0"/>
    <x v="0"/>
    <x v="0"/>
    <x v="7"/>
    <x v="297"/>
    <x v="0"/>
    <x v="0"/>
    <s v="Tesseramento"/>
    <x v="1"/>
    <x v="4"/>
    <x v="0"/>
    <m/>
  </r>
  <r>
    <n v="80380"/>
    <x v="0"/>
    <x v="0"/>
    <x v="0"/>
    <x v="0"/>
    <x v="7"/>
    <x v="297"/>
    <x v="0"/>
    <x v="0"/>
    <s v="Tesseramento"/>
    <x v="1"/>
    <x v="3"/>
    <x v="0"/>
    <m/>
  </r>
  <r>
    <n v="27569"/>
    <x v="0"/>
    <x v="0"/>
    <x v="0"/>
    <x v="0"/>
    <x v="7"/>
    <x v="297"/>
    <x v="0"/>
    <x v="0"/>
    <s v="Tesseramento"/>
    <x v="1"/>
    <x v="4"/>
    <x v="0"/>
    <m/>
  </r>
  <r>
    <n v="145385"/>
    <x v="0"/>
    <x v="0"/>
    <x v="0"/>
    <x v="0"/>
    <x v="7"/>
    <x v="297"/>
    <x v="0"/>
    <x v="1"/>
    <s v="Tesseramento"/>
    <x v="1"/>
    <x v="3"/>
    <x v="0"/>
    <m/>
  </r>
  <r>
    <n v="93067"/>
    <x v="0"/>
    <x v="0"/>
    <x v="0"/>
    <x v="0"/>
    <x v="7"/>
    <x v="297"/>
    <x v="0"/>
    <x v="1"/>
    <s v="Tesseramento"/>
    <x v="1"/>
    <x v="3"/>
    <x v="0"/>
    <m/>
  </r>
  <r>
    <n v="29624"/>
    <x v="0"/>
    <x v="0"/>
    <x v="0"/>
    <x v="0"/>
    <x v="7"/>
    <x v="297"/>
    <x v="0"/>
    <x v="1"/>
    <s v="Tesseramento"/>
    <x v="1"/>
    <x v="4"/>
    <x v="0"/>
    <m/>
  </r>
  <r>
    <n v="49167"/>
    <x v="0"/>
    <x v="0"/>
    <x v="0"/>
    <x v="0"/>
    <x v="7"/>
    <x v="297"/>
    <x v="0"/>
    <x v="0"/>
    <s v="Tesseramento"/>
    <x v="1"/>
    <x v="4"/>
    <x v="0"/>
    <m/>
  </r>
  <r>
    <n v="112578"/>
    <x v="0"/>
    <x v="0"/>
    <x v="0"/>
    <x v="0"/>
    <x v="7"/>
    <x v="297"/>
    <x v="0"/>
    <x v="0"/>
    <s v="Tesseramento"/>
    <x v="1"/>
    <x v="3"/>
    <x v="0"/>
    <m/>
  </r>
  <r>
    <n v="150588"/>
    <x v="0"/>
    <x v="0"/>
    <x v="0"/>
    <x v="0"/>
    <x v="7"/>
    <x v="297"/>
    <x v="0"/>
    <x v="0"/>
    <s v="Tesseramento"/>
    <x v="1"/>
    <x v="4"/>
    <x v="0"/>
    <m/>
  </r>
  <r>
    <n v="194927"/>
    <x v="0"/>
    <x v="0"/>
    <x v="0"/>
    <x v="0"/>
    <x v="11"/>
    <x v="142"/>
    <x v="0"/>
    <x v="0"/>
    <s v="Tesseramento"/>
    <x v="1"/>
    <x v="3"/>
    <x v="0"/>
    <m/>
  </r>
  <r>
    <n v="166230"/>
    <x v="0"/>
    <x v="0"/>
    <x v="0"/>
    <x v="1"/>
    <x v="11"/>
    <x v="142"/>
    <x v="0"/>
    <x v="0"/>
    <s v="Tesseramento"/>
    <x v="1"/>
    <x v="0"/>
    <x v="0"/>
    <m/>
  </r>
  <r>
    <n v="96615"/>
    <x v="0"/>
    <x v="0"/>
    <x v="0"/>
    <x v="0"/>
    <x v="11"/>
    <x v="142"/>
    <x v="0"/>
    <x v="0"/>
    <s v="Tesseramento"/>
    <x v="1"/>
    <x v="4"/>
    <x v="0"/>
    <m/>
  </r>
  <r>
    <n v="114507"/>
    <x v="0"/>
    <x v="0"/>
    <x v="0"/>
    <x v="0"/>
    <x v="11"/>
    <x v="142"/>
    <x v="0"/>
    <x v="0"/>
    <s v="Tesseramento"/>
    <x v="1"/>
    <x v="3"/>
    <x v="0"/>
    <m/>
  </r>
  <r>
    <n v="75053"/>
    <x v="0"/>
    <x v="0"/>
    <x v="0"/>
    <x v="0"/>
    <x v="11"/>
    <x v="142"/>
    <x v="0"/>
    <x v="1"/>
    <s v="Tesseramento"/>
    <x v="1"/>
    <x v="3"/>
    <x v="0"/>
    <m/>
  </r>
  <r>
    <n v="51678"/>
    <x v="0"/>
    <x v="0"/>
    <x v="0"/>
    <x v="0"/>
    <x v="11"/>
    <x v="142"/>
    <x v="0"/>
    <x v="0"/>
    <s v="Tesseramento"/>
    <x v="1"/>
    <x v="0"/>
    <x v="0"/>
    <m/>
  </r>
  <r>
    <n v="185059"/>
    <x v="0"/>
    <x v="0"/>
    <x v="0"/>
    <x v="0"/>
    <x v="11"/>
    <x v="142"/>
    <x v="0"/>
    <x v="0"/>
    <s v="Tesseramento"/>
    <x v="1"/>
    <x v="3"/>
    <x v="0"/>
    <m/>
  </r>
  <r>
    <n v="88482"/>
    <x v="0"/>
    <x v="0"/>
    <x v="0"/>
    <x v="0"/>
    <x v="11"/>
    <x v="142"/>
    <x v="0"/>
    <x v="0"/>
    <s v="Tesseramento"/>
    <x v="1"/>
    <x v="3"/>
    <x v="0"/>
    <m/>
  </r>
  <r>
    <n v="4141"/>
    <x v="0"/>
    <x v="0"/>
    <x v="0"/>
    <x v="0"/>
    <x v="11"/>
    <x v="142"/>
    <x v="0"/>
    <x v="0"/>
    <s v="Tesseramento"/>
    <x v="1"/>
    <x v="4"/>
    <x v="0"/>
    <m/>
  </r>
  <r>
    <n v="4137"/>
    <x v="0"/>
    <x v="0"/>
    <x v="0"/>
    <x v="0"/>
    <x v="11"/>
    <x v="142"/>
    <x v="0"/>
    <x v="1"/>
    <s v="Tesseramento"/>
    <x v="1"/>
    <x v="4"/>
    <x v="0"/>
    <m/>
  </r>
  <r>
    <n v="170549"/>
    <x v="0"/>
    <x v="0"/>
    <x v="0"/>
    <x v="1"/>
    <x v="11"/>
    <x v="142"/>
    <x v="0"/>
    <x v="1"/>
    <s v="Tesseramento"/>
    <x v="1"/>
    <x v="3"/>
    <x v="0"/>
    <m/>
  </r>
  <r>
    <n v="188819"/>
    <x v="0"/>
    <x v="0"/>
    <x v="0"/>
    <x v="1"/>
    <x v="11"/>
    <x v="142"/>
    <x v="0"/>
    <x v="0"/>
    <s v="Tesseramento"/>
    <x v="1"/>
    <x v="3"/>
    <x v="0"/>
    <m/>
  </r>
  <r>
    <n v="185272"/>
    <x v="0"/>
    <x v="0"/>
    <x v="0"/>
    <x v="0"/>
    <x v="11"/>
    <x v="142"/>
    <x v="0"/>
    <x v="0"/>
    <s v="Tesseramento"/>
    <x v="1"/>
    <x v="0"/>
    <x v="0"/>
    <m/>
  </r>
  <r>
    <n v="59165"/>
    <x v="0"/>
    <x v="0"/>
    <x v="0"/>
    <x v="0"/>
    <x v="11"/>
    <x v="142"/>
    <x v="0"/>
    <x v="0"/>
    <s v="Tesseramento"/>
    <x v="1"/>
    <x v="1"/>
    <x v="0"/>
    <m/>
  </r>
  <r>
    <n v="121076"/>
    <x v="0"/>
    <x v="0"/>
    <x v="0"/>
    <x v="0"/>
    <x v="11"/>
    <x v="142"/>
    <x v="0"/>
    <x v="1"/>
    <s v="Tesseramento"/>
    <x v="1"/>
    <x v="1"/>
    <x v="0"/>
    <m/>
  </r>
  <r>
    <n v="112278"/>
    <x v="0"/>
    <x v="0"/>
    <x v="0"/>
    <x v="0"/>
    <x v="11"/>
    <x v="142"/>
    <x v="0"/>
    <x v="0"/>
    <s v="Tesseramento"/>
    <x v="1"/>
    <x v="0"/>
    <x v="0"/>
    <m/>
  </r>
  <r>
    <n v="108712"/>
    <x v="0"/>
    <x v="0"/>
    <x v="0"/>
    <x v="0"/>
    <x v="11"/>
    <x v="142"/>
    <x v="0"/>
    <x v="0"/>
    <s v="Tesseramento"/>
    <x v="1"/>
    <x v="3"/>
    <x v="0"/>
    <m/>
  </r>
  <r>
    <n v="115376"/>
    <x v="0"/>
    <x v="0"/>
    <x v="0"/>
    <x v="0"/>
    <x v="11"/>
    <x v="142"/>
    <x v="0"/>
    <x v="0"/>
    <s v="Tesseramento"/>
    <x v="1"/>
    <x v="1"/>
    <x v="0"/>
    <m/>
  </r>
  <r>
    <n v="223075"/>
    <x v="0"/>
    <x v="0"/>
    <x v="0"/>
    <x v="1"/>
    <x v="11"/>
    <x v="142"/>
    <x v="0"/>
    <x v="0"/>
    <s v="Tesseramento"/>
    <x v="1"/>
    <x v="0"/>
    <x v="0"/>
    <m/>
  </r>
  <r>
    <n v="117410"/>
    <x v="0"/>
    <x v="0"/>
    <x v="0"/>
    <x v="0"/>
    <x v="11"/>
    <x v="142"/>
    <x v="0"/>
    <x v="0"/>
    <s v="Tesseramento"/>
    <x v="1"/>
    <x v="0"/>
    <x v="0"/>
    <m/>
  </r>
  <r>
    <n v="235918"/>
    <x v="1"/>
    <x v="0"/>
    <x v="1"/>
    <x v="1"/>
    <x v="10"/>
    <x v="391"/>
    <x v="0"/>
    <x v="0"/>
    <s v="Tesseramento"/>
    <x v="1"/>
    <x v="7"/>
    <x v="0"/>
    <m/>
  </r>
  <r>
    <n v="235986"/>
    <x v="0"/>
    <x v="0"/>
    <x v="1"/>
    <x v="1"/>
    <x v="7"/>
    <x v="78"/>
    <x v="0"/>
    <x v="0"/>
    <s v="Tesseramento"/>
    <x v="0"/>
    <x v="0"/>
    <x v="0"/>
    <m/>
  </r>
  <r>
    <n v="104354"/>
    <x v="0"/>
    <x v="0"/>
    <x v="0"/>
    <x v="0"/>
    <x v="7"/>
    <x v="297"/>
    <x v="0"/>
    <x v="0"/>
    <s v="Tesseramento"/>
    <x v="1"/>
    <x v="3"/>
    <x v="0"/>
    <m/>
  </r>
  <r>
    <n v="123362"/>
    <x v="0"/>
    <x v="0"/>
    <x v="0"/>
    <x v="0"/>
    <x v="7"/>
    <x v="297"/>
    <x v="0"/>
    <x v="0"/>
    <s v="Tesseramento"/>
    <x v="1"/>
    <x v="0"/>
    <x v="0"/>
    <m/>
  </r>
  <r>
    <n v="126251"/>
    <x v="0"/>
    <x v="0"/>
    <x v="0"/>
    <x v="0"/>
    <x v="7"/>
    <x v="297"/>
    <x v="0"/>
    <x v="1"/>
    <s v="Tesseramento"/>
    <x v="1"/>
    <x v="0"/>
    <x v="0"/>
    <m/>
  </r>
  <r>
    <n v="226034"/>
    <x v="0"/>
    <x v="0"/>
    <x v="0"/>
    <x v="0"/>
    <x v="7"/>
    <x v="297"/>
    <x v="0"/>
    <x v="0"/>
    <s v="Tesseramento"/>
    <x v="1"/>
    <x v="0"/>
    <x v="0"/>
    <m/>
  </r>
  <r>
    <n v="139730"/>
    <x v="0"/>
    <x v="0"/>
    <x v="0"/>
    <x v="0"/>
    <x v="7"/>
    <x v="297"/>
    <x v="0"/>
    <x v="0"/>
    <s v="Tesseramento"/>
    <x v="1"/>
    <x v="3"/>
    <x v="0"/>
    <m/>
  </r>
  <r>
    <n v="142254"/>
    <x v="0"/>
    <x v="0"/>
    <x v="0"/>
    <x v="0"/>
    <x v="7"/>
    <x v="297"/>
    <x v="0"/>
    <x v="0"/>
    <s v="Tesseramento"/>
    <x v="1"/>
    <x v="1"/>
    <x v="0"/>
    <m/>
  </r>
  <r>
    <n v="212447"/>
    <x v="0"/>
    <x v="0"/>
    <x v="0"/>
    <x v="0"/>
    <x v="7"/>
    <x v="297"/>
    <x v="0"/>
    <x v="1"/>
    <s v="Tesseramento"/>
    <x v="1"/>
    <x v="0"/>
    <x v="0"/>
    <m/>
  </r>
  <r>
    <n v="74609"/>
    <x v="0"/>
    <x v="0"/>
    <x v="0"/>
    <x v="0"/>
    <x v="7"/>
    <x v="297"/>
    <x v="0"/>
    <x v="0"/>
    <s v="Tesseramento"/>
    <x v="1"/>
    <x v="4"/>
    <x v="0"/>
    <m/>
  </r>
  <r>
    <n v="193756"/>
    <x v="0"/>
    <x v="0"/>
    <x v="0"/>
    <x v="0"/>
    <x v="7"/>
    <x v="297"/>
    <x v="0"/>
    <x v="0"/>
    <s v="Tesseramento"/>
    <x v="1"/>
    <x v="3"/>
    <x v="0"/>
    <m/>
  </r>
  <r>
    <n v="105174"/>
    <x v="0"/>
    <x v="0"/>
    <x v="0"/>
    <x v="0"/>
    <x v="7"/>
    <x v="297"/>
    <x v="0"/>
    <x v="1"/>
    <s v="Tesseramento"/>
    <x v="1"/>
    <x v="4"/>
    <x v="0"/>
    <m/>
  </r>
  <r>
    <n v="109602"/>
    <x v="0"/>
    <x v="0"/>
    <x v="0"/>
    <x v="0"/>
    <x v="7"/>
    <x v="297"/>
    <x v="0"/>
    <x v="0"/>
    <s v="Tesseramento"/>
    <x v="1"/>
    <x v="4"/>
    <x v="0"/>
    <m/>
  </r>
  <r>
    <n v="128354"/>
    <x v="0"/>
    <x v="0"/>
    <x v="0"/>
    <x v="0"/>
    <x v="7"/>
    <x v="297"/>
    <x v="0"/>
    <x v="0"/>
    <s v="Tesseramento"/>
    <x v="1"/>
    <x v="3"/>
    <x v="0"/>
    <m/>
  </r>
  <r>
    <n v="129689"/>
    <x v="0"/>
    <x v="0"/>
    <x v="0"/>
    <x v="0"/>
    <x v="7"/>
    <x v="297"/>
    <x v="0"/>
    <x v="0"/>
    <s v="Tesseramento"/>
    <x v="1"/>
    <x v="0"/>
    <x v="0"/>
    <m/>
  </r>
  <r>
    <n v="16805"/>
    <x v="0"/>
    <x v="0"/>
    <x v="0"/>
    <x v="0"/>
    <x v="7"/>
    <x v="297"/>
    <x v="0"/>
    <x v="0"/>
    <s v="Tesseramento"/>
    <x v="1"/>
    <x v="3"/>
    <x v="0"/>
    <m/>
  </r>
  <r>
    <n v="44727"/>
    <x v="0"/>
    <x v="0"/>
    <x v="0"/>
    <x v="0"/>
    <x v="7"/>
    <x v="297"/>
    <x v="0"/>
    <x v="1"/>
    <s v="Tesseramento"/>
    <x v="1"/>
    <x v="4"/>
    <x v="0"/>
    <m/>
  </r>
  <r>
    <n v="15015"/>
    <x v="0"/>
    <x v="0"/>
    <x v="0"/>
    <x v="0"/>
    <x v="7"/>
    <x v="297"/>
    <x v="0"/>
    <x v="0"/>
    <s v="Tesseramento"/>
    <x v="1"/>
    <x v="4"/>
    <x v="0"/>
    <m/>
  </r>
  <r>
    <n v="27432"/>
    <x v="0"/>
    <x v="0"/>
    <x v="0"/>
    <x v="0"/>
    <x v="7"/>
    <x v="297"/>
    <x v="0"/>
    <x v="0"/>
    <s v="Tesseramento"/>
    <x v="1"/>
    <x v="4"/>
    <x v="0"/>
    <m/>
  </r>
  <r>
    <n v="108139"/>
    <x v="0"/>
    <x v="0"/>
    <x v="0"/>
    <x v="0"/>
    <x v="7"/>
    <x v="297"/>
    <x v="0"/>
    <x v="0"/>
    <s v="Tesseramento"/>
    <x v="1"/>
    <x v="3"/>
    <x v="0"/>
    <m/>
  </r>
  <r>
    <n v="37933"/>
    <x v="0"/>
    <x v="0"/>
    <x v="0"/>
    <x v="0"/>
    <x v="7"/>
    <x v="297"/>
    <x v="0"/>
    <x v="1"/>
    <s v="Tesseramento"/>
    <x v="1"/>
    <x v="4"/>
    <x v="0"/>
    <m/>
  </r>
  <r>
    <n v="48830"/>
    <x v="0"/>
    <x v="0"/>
    <x v="0"/>
    <x v="0"/>
    <x v="7"/>
    <x v="297"/>
    <x v="0"/>
    <x v="0"/>
    <s v="Tesseramento"/>
    <x v="1"/>
    <x v="3"/>
    <x v="0"/>
    <m/>
  </r>
  <r>
    <n v="113698"/>
    <x v="0"/>
    <x v="0"/>
    <x v="0"/>
    <x v="0"/>
    <x v="7"/>
    <x v="297"/>
    <x v="0"/>
    <x v="1"/>
    <s v="Tesseramento"/>
    <x v="1"/>
    <x v="4"/>
    <x v="0"/>
    <m/>
  </r>
  <r>
    <n v="79427"/>
    <x v="0"/>
    <x v="0"/>
    <x v="0"/>
    <x v="0"/>
    <x v="7"/>
    <x v="297"/>
    <x v="0"/>
    <x v="0"/>
    <s v="Tesseramento"/>
    <x v="1"/>
    <x v="3"/>
    <x v="0"/>
    <m/>
  </r>
  <r>
    <n v="79428"/>
    <x v="0"/>
    <x v="0"/>
    <x v="0"/>
    <x v="0"/>
    <x v="7"/>
    <x v="297"/>
    <x v="0"/>
    <x v="1"/>
    <s v="Tesseramento"/>
    <x v="1"/>
    <x v="4"/>
    <x v="0"/>
    <m/>
  </r>
  <r>
    <n v="182490"/>
    <x v="0"/>
    <x v="0"/>
    <x v="0"/>
    <x v="0"/>
    <x v="7"/>
    <x v="297"/>
    <x v="0"/>
    <x v="0"/>
    <s v="Tesseramento"/>
    <x v="1"/>
    <x v="0"/>
    <x v="0"/>
    <m/>
  </r>
  <r>
    <n v="1708"/>
    <x v="0"/>
    <x v="0"/>
    <x v="0"/>
    <x v="0"/>
    <x v="2"/>
    <x v="2"/>
    <x v="0"/>
    <x v="0"/>
    <s v="Tesseramento"/>
    <x v="1"/>
    <x v="4"/>
    <x v="0"/>
    <m/>
  </r>
  <r>
    <n v="22472"/>
    <x v="0"/>
    <x v="0"/>
    <x v="0"/>
    <x v="0"/>
    <x v="8"/>
    <x v="59"/>
    <x v="0"/>
    <x v="1"/>
    <s v="Tesseramento"/>
    <x v="1"/>
    <x v="4"/>
    <x v="0"/>
    <m/>
  </r>
  <r>
    <n v="53040"/>
    <x v="0"/>
    <x v="0"/>
    <x v="0"/>
    <x v="0"/>
    <x v="8"/>
    <x v="59"/>
    <x v="0"/>
    <x v="1"/>
    <s v="Tesseramento"/>
    <x v="1"/>
    <x v="4"/>
    <x v="0"/>
    <m/>
  </r>
  <r>
    <n v="121416"/>
    <x v="0"/>
    <x v="0"/>
    <x v="0"/>
    <x v="0"/>
    <x v="2"/>
    <x v="374"/>
    <x v="0"/>
    <x v="0"/>
    <s v="Tesseramento"/>
    <x v="0"/>
    <x v="4"/>
    <x v="0"/>
    <m/>
  </r>
  <r>
    <n v="70898"/>
    <x v="0"/>
    <x v="0"/>
    <x v="0"/>
    <x v="4"/>
    <x v="2"/>
    <x v="374"/>
    <x v="0"/>
    <x v="0"/>
    <s v="Tesseramento"/>
    <x v="0"/>
    <x v="3"/>
    <x v="0"/>
    <m/>
  </r>
  <r>
    <n v="227689"/>
    <x v="0"/>
    <x v="0"/>
    <x v="0"/>
    <x v="1"/>
    <x v="2"/>
    <x v="374"/>
    <x v="0"/>
    <x v="0"/>
    <s v="Tesseramento"/>
    <x v="0"/>
    <x v="0"/>
    <x v="0"/>
    <m/>
  </r>
  <r>
    <n v="23558"/>
    <x v="0"/>
    <x v="0"/>
    <x v="0"/>
    <x v="0"/>
    <x v="7"/>
    <x v="297"/>
    <x v="0"/>
    <x v="0"/>
    <s v="Tesseramento"/>
    <x v="1"/>
    <x v="4"/>
    <x v="0"/>
    <m/>
  </r>
  <r>
    <n v="115117"/>
    <x v="0"/>
    <x v="0"/>
    <x v="0"/>
    <x v="0"/>
    <x v="7"/>
    <x v="297"/>
    <x v="0"/>
    <x v="0"/>
    <s v="Tesseramento"/>
    <x v="1"/>
    <x v="0"/>
    <x v="0"/>
    <m/>
  </r>
  <r>
    <n v="44756"/>
    <x v="0"/>
    <x v="0"/>
    <x v="0"/>
    <x v="0"/>
    <x v="7"/>
    <x v="297"/>
    <x v="0"/>
    <x v="0"/>
    <s v="Tesseramento"/>
    <x v="1"/>
    <x v="4"/>
    <x v="0"/>
    <m/>
  </r>
  <r>
    <n v="22340"/>
    <x v="0"/>
    <x v="0"/>
    <x v="0"/>
    <x v="0"/>
    <x v="7"/>
    <x v="297"/>
    <x v="0"/>
    <x v="1"/>
    <s v="Tesseramento"/>
    <x v="1"/>
    <x v="3"/>
    <x v="0"/>
    <m/>
  </r>
  <r>
    <n v="29875"/>
    <x v="0"/>
    <x v="0"/>
    <x v="0"/>
    <x v="0"/>
    <x v="7"/>
    <x v="297"/>
    <x v="0"/>
    <x v="0"/>
    <s v="Tesseramento"/>
    <x v="1"/>
    <x v="0"/>
    <x v="0"/>
    <m/>
  </r>
  <r>
    <n v="123364"/>
    <x v="0"/>
    <x v="0"/>
    <x v="0"/>
    <x v="0"/>
    <x v="7"/>
    <x v="297"/>
    <x v="0"/>
    <x v="1"/>
    <s v="Tesseramento"/>
    <x v="1"/>
    <x v="0"/>
    <x v="0"/>
    <m/>
  </r>
  <r>
    <n v="209680"/>
    <x v="0"/>
    <x v="0"/>
    <x v="0"/>
    <x v="0"/>
    <x v="7"/>
    <x v="297"/>
    <x v="0"/>
    <x v="0"/>
    <s v="Tesseramento"/>
    <x v="1"/>
    <x v="0"/>
    <x v="0"/>
    <m/>
  </r>
  <r>
    <n v="104343"/>
    <x v="0"/>
    <x v="0"/>
    <x v="0"/>
    <x v="0"/>
    <x v="4"/>
    <x v="83"/>
    <x v="0"/>
    <x v="0"/>
    <s v="Tesseramento"/>
    <x v="0"/>
    <x v="0"/>
    <x v="0"/>
    <m/>
  </r>
  <r>
    <n v="204086"/>
    <x v="0"/>
    <x v="0"/>
    <x v="0"/>
    <x v="0"/>
    <x v="4"/>
    <x v="83"/>
    <x v="0"/>
    <x v="0"/>
    <s v="Tesseramento"/>
    <x v="0"/>
    <x v="0"/>
    <x v="0"/>
    <m/>
  </r>
  <r>
    <n v="217590"/>
    <x v="0"/>
    <x v="0"/>
    <x v="0"/>
    <x v="1"/>
    <x v="4"/>
    <x v="83"/>
    <x v="0"/>
    <x v="0"/>
    <s v="Tesseramento"/>
    <x v="0"/>
    <x v="0"/>
    <x v="0"/>
    <m/>
  </r>
  <r>
    <n v="178199"/>
    <x v="0"/>
    <x v="0"/>
    <x v="2"/>
    <x v="1"/>
    <x v="12"/>
    <x v="314"/>
    <x v="0"/>
    <x v="1"/>
    <s v="Tesseramento"/>
    <x v="0"/>
    <x v="3"/>
    <x v="0"/>
    <m/>
  </r>
  <r>
    <n v="199994"/>
    <x v="0"/>
    <x v="0"/>
    <x v="0"/>
    <x v="0"/>
    <x v="0"/>
    <x v="285"/>
    <x v="0"/>
    <x v="0"/>
    <s v="Tesseramento"/>
    <x v="0"/>
    <x v="0"/>
    <x v="0"/>
    <m/>
  </r>
  <r>
    <n v="71471"/>
    <x v="0"/>
    <x v="0"/>
    <x v="0"/>
    <x v="0"/>
    <x v="10"/>
    <x v="343"/>
    <x v="0"/>
    <x v="0"/>
    <s v="Tesseramento"/>
    <x v="1"/>
    <x v="0"/>
    <x v="0"/>
    <m/>
  </r>
  <r>
    <n v="70588"/>
    <x v="0"/>
    <x v="0"/>
    <x v="0"/>
    <x v="1"/>
    <x v="10"/>
    <x v="343"/>
    <x v="0"/>
    <x v="0"/>
    <s v="Tesseramento"/>
    <x v="1"/>
    <x v="3"/>
    <x v="0"/>
    <m/>
  </r>
  <r>
    <n v="230731"/>
    <x v="0"/>
    <x v="0"/>
    <x v="0"/>
    <x v="1"/>
    <x v="10"/>
    <x v="343"/>
    <x v="0"/>
    <x v="0"/>
    <s v="Tesseramento"/>
    <x v="1"/>
    <x v="1"/>
    <x v="0"/>
    <m/>
  </r>
  <r>
    <n v="49511"/>
    <x v="0"/>
    <x v="0"/>
    <x v="0"/>
    <x v="0"/>
    <x v="10"/>
    <x v="343"/>
    <x v="0"/>
    <x v="0"/>
    <s v="Tesseramento"/>
    <x v="1"/>
    <x v="0"/>
    <x v="0"/>
    <m/>
  </r>
  <r>
    <n v="22747"/>
    <x v="0"/>
    <x v="0"/>
    <x v="0"/>
    <x v="0"/>
    <x v="10"/>
    <x v="343"/>
    <x v="0"/>
    <x v="0"/>
    <s v="Tesseramento"/>
    <x v="1"/>
    <x v="4"/>
    <x v="0"/>
    <m/>
  </r>
  <r>
    <n v="109512"/>
    <x v="0"/>
    <x v="0"/>
    <x v="0"/>
    <x v="0"/>
    <x v="10"/>
    <x v="343"/>
    <x v="0"/>
    <x v="0"/>
    <s v="Tesseramento"/>
    <x v="1"/>
    <x v="0"/>
    <x v="0"/>
    <m/>
  </r>
  <r>
    <n v="176030"/>
    <x v="0"/>
    <x v="0"/>
    <x v="0"/>
    <x v="0"/>
    <x v="10"/>
    <x v="343"/>
    <x v="0"/>
    <x v="0"/>
    <s v="Tesseramento"/>
    <x v="1"/>
    <x v="4"/>
    <x v="0"/>
    <m/>
  </r>
  <r>
    <n v="190411"/>
    <x v="0"/>
    <x v="0"/>
    <x v="0"/>
    <x v="1"/>
    <x v="17"/>
    <x v="159"/>
    <x v="0"/>
    <x v="0"/>
    <s v="Tesseramento"/>
    <x v="1"/>
    <x v="0"/>
    <x v="0"/>
    <m/>
  </r>
  <r>
    <n v="52346"/>
    <x v="0"/>
    <x v="0"/>
    <x v="0"/>
    <x v="0"/>
    <x v="17"/>
    <x v="159"/>
    <x v="0"/>
    <x v="0"/>
    <s v="Tesseramento"/>
    <x v="1"/>
    <x v="4"/>
    <x v="0"/>
    <m/>
  </r>
  <r>
    <n v="36463"/>
    <x v="0"/>
    <x v="0"/>
    <x v="0"/>
    <x v="0"/>
    <x v="10"/>
    <x v="343"/>
    <x v="0"/>
    <x v="0"/>
    <s v="Tesseramento"/>
    <x v="1"/>
    <x v="4"/>
    <x v="0"/>
    <m/>
  </r>
  <r>
    <n v="109509"/>
    <x v="0"/>
    <x v="0"/>
    <x v="0"/>
    <x v="0"/>
    <x v="10"/>
    <x v="343"/>
    <x v="0"/>
    <x v="0"/>
    <s v="Tesseramento"/>
    <x v="1"/>
    <x v="3"/>
    <x v="0"/>
    <m/>
  </r>
  <r>
    <n v="67229"/>
    <x v="0"/>
    <x v="0"/>
    <x v="0"/>
    <x v="0"/>
    <x v="10"/>
    <x v="343"/>
    <x v="0"/>
    <x v="0"/>
    <s v="Tesseramento"/>
    <x v="1"/>
    <x v="0"/>
    <x v="0"/>
    <m/>
  </r>
  <r>
    <n v="22732"/>
    <x v="0"/>
    <x v="0"/>
    <x v="0"/>
    <x v="0"/>
    <x v="10"/>
    <x v="343"/>
    <x v="0"/>
    <x v="0"/>
    <s v="Tesseramento"/>
    <x v="1"/>
    <x v="4"/>
    <x v="0"/>
    <m/>
  </r>
  <r>
    <n v="22738"/>
    <x v="0"/>
    <x v="0"/>
    <x v="0"/>
    <x v="0"/>
    <x v="10"/>
    <x v="343"/>
    <x v="0"/>
    <x v="0"/>
    <s v="Tesseramento"/>
    <x v="1"/>
    <x v="4"/>
    <x v="0"/>
    <m/>
  </r>
  <r>
    <n v="22737"/>
    <x v="0"/>
    <x v="0"/>
    <x v="0"/>
    <x v="0"/>
    <x v="10"/>
    <x v="343"/>
    <x v="0"/>
    <x v="1"/>
    <s v="Tesseramento"/>
    <x v="1"/>
    <x v="4"/>
    <x v="0"/>
    <m/>
  </r>
  <r>
    <n v="34913"/>
    <x v="0"/>
    <x v="0"/>
    <x v="0"/>
    <x v="0"/>
    <x v="10"/>
    <x v="343"/>
    <x v="0"/>
    <x v="0"/>
    <s v="Tesseramento"/>
    <x v="1"/>
    <x v="4"/>
    <x v="0"/>
    <m/>
  </r>
  <r>
    <n v="123795"/>
    <x v="0"/>
    <x v="0"/>
    <x v="0"/>
    <x v="0"/>
    <x v="10"/>
    <x v="343"/>
    <x v="0"/>
    <x v="0"/>
    <s v="Tesseramento"/>
    <x v="1"/>
    <x v="0"/>
    <x v="0"/>
    <m/>
  </r>
  <r>
    <n v="76375"/>
    <x v="0"/>
    <x v="0"/>
    <x v="0"/>
    <x v="0"/>
    <x v="10"/>
    <x v="343"/>
    <x v="0"/>
    <x v="1"/>
    <s v="Tesseramento"/>
    <x v="1"/>
    <x v="4"/>
    <x v="0"/>
    <m/>
  </r>
  <r>
    <n v="28010"/>
    <x v="0"/>
    <x v="0"/>
    <x v="0"/>
    <x v="0"/>
    <x v="10"/>
    <x v="343"/>
    <x v="0"/>
    <x v="0"/>
    <s v="Tesseramento"/>
    <x v="1"/>
    <x v="0"/>
    <x v="0"/>
    <m/>
  </r>
  <r>
    <n v="82762"/>
    <x v="0"/>
    <x v="0"/>
    <x v="0"/>
    <x v="0"/>
    <x v="8"/>
    <x v="113"/>
    <x v="0"/>
    <x v="0"/>
    <s v="Tesseramento"/>
    <x v="0"/>
    <x v="3"/>
    <x v="0"/>
    <m/>
  </r>
  <r>
    <n v="223588"/>
    <x v="0"/>
    <x v="0"/>
    <x v="0"/>
    <x v="1"/>
    <x v="5"/>
    <x v="6"/>
    <x v="0"/>
    <x v="1"/>
    <s v="Tesseramento"/>
    <x v="0"/>
    <x v="0"/>
    <x v="0"/>
    <m/>
  </r>
  <r>
    <n v="223585"/>
    <x v="0"/>
    <x v="0"/>
    <x v="0"/>
    <x v="1"/>
    <x v="5"/>
    <x v="6"/>
    <x v="0"/>
    <x v="0"/>
    <s v="Tesseramento"/>
    <x v="0"/>
    <x v="0"/>
    <x v="0"/>
    <m/>
  </r>
  <r>
    <n v="127601"/>
    <x v="0"/>
    <x v="1"/>
    <x v="2"/>
    <x v="0"/>
    <x v="4"/>
    <x v="149"/>
    <x v="0"/>
    <x v="0"/>
    <s v="Tesseramento"/>
    <x v="1"/>
    <x v="1"/>
    <x v="0"/>
    <m/>
  </r>
  <r>
    <n v="140576"/>
    <x v="1"/>
    <x v="1"/>
    <x v="2"/>
    <x v="2"/>
    <x v="4"/>
    <x v="149"/>
    <x v="0"/>
    <x v="1"/>
    <s v="Tesseramento"/>
    <x v="1"/>
    <x v="2"/>
    <x v="0"/>
    <m/>
  </r>
  <r>
    <n v="239774"/>
    <x v="0"/>
    <x v="1"/>
    <x v="1"/>
    <x v="1"/>
    <x v="16"/>
    <x v="263"/>
    <x v="0"/>
    <x v="0"/>
    <s v="Tesseramento"/>
    <x v="1"/>
    <x v="1"/>
    <x v="0"/>
    <m/>
  </r>
  <r>
    <n v="239775"/>
    <x v="0"/>
    <x v="1"/>
    <x v="1"/>
    <x v="1"/>
    <x v="16"/>
    <x v="263"/>
    <x v="0"/>
    <x v="0"/>
    <s v="Tesseramento"/>
    <x v="1"/>
    <x v="3"/>
    <x v="0"/>
    <m/>
  </r>
  <r>
    <n v="239776"/>
    <x v="0"/>
    <x v="1"/>
    <x v="1"/>
    <x v="1"/>
    <x v="16"/>
    <x v="263"/>
    <x v="0"/>
    <x v="0"/>
    <s v="Tesseramento"/>
    <x v="1"/>
    <x v="0"/>
    <x v="0"/>
    <m/>
  </r>
  <r>
    <n v="239777"/>
    <x v="0"/>
    <x v="1"/>
    <x v="1"/>
    <x v="1"/>
    <x v="16"/>
    <x v="263"/>
    <x v="0"/>
    <x v="1"/>
    <s v="Tesseramento"/>
    <x v="1"/>
    <x v="0"/>
    <x v="0"/>
    <m/>
  </r>
  <r>
    <n v="78766"/>
    <x v="0"/>
    <x v="0"/>
    <x v="2"/>
    <x v="0"/>
    <x v="11"/>
    <x v="94"/>
    <x v="0"/>
    <x v="0"/>
    <s v="Tesseramento"/>
    <x v="1"/>
    <x v="4"/>
    <x v="0"/>
    <m/>
  </r>
  <r>
    <n v="240012"/>
    <x v="0"/>
    <x v="1"/>
    <x v="1"/>
    <x v="3"/>
    <x v="7"/>
    <x v="109"/>
    <x v="0"/>
    <x v="1"/>
    <s v="Tesseramento"/>
    <x v="1"/>
    <x v="3"/>
    <x v="0"/>
    <m/>
  </r>
  <r>
    <n v="240014"/>
    <x v="0"/>
    <x v="1"/>
    <x v="1"/>
    <x v="3"/>
    <x v="7"/>
    <x v="109"/>
    <x v="0"/>
    <x v="0"/>
    <s v="Tesseramento"/>
    <x v="1"/>
    <x v="3"/>
    <x v="0"/>
    <m/>
  </r>
  <r>
    <n v="239751"/>
    <x v="0"/>
    <x v="1"/>
    <x v="1"/>
    <x v="0"/>
    <x v="10"/>
    <x v="294"/>
    <x v="0"/>
    <x v="0"/>
    <s v="Tesseramento"/>
    <x v="1"/>
    <x v="0"/>
    <x v="0"/>
    <m/>
  </r>
  <r>
    <n v="93219"/>
    <x v="0"/>
    <x v="0"/>
    <x v="0"/>
    <x v="4"/>
    <x v="11"/>
    <x v="102"/>
    <x v="0"/>
    <x v="0"/>
    <s v="Tesseramento"/>
    <x v="1"/>
    <x v="0"/>
    <x v="0"/>
    <m/>
  </r>
  <r>
    <n v="79904"/>
    <x v="0"/>
    <x v="0"/>
    <x v="0"/>
    <x v="0"/>
    <x v="8"/>
    <x v="62"/>
    <x v="0"/>
    <x v="0"/>
    <s v="Tesseramento"/>
    <x v="1"/>
    <x v="0"/>
    <x v="0"/>
    <m/>
  </r>
  <r>
    <n v="27029"/>
    <x v="0"/>
    <x v="0"/>
    <x v="0"/>
    <x v="0"/>
    <x v="8"/>
    <x v="128"/>
    <x v="0"/>
    <x v="0"/>
    <s v="Tesseramento"/>
    <x v="1"/>
    <x v="4"/>
    <x v="0"/>
    <m/>
  </r>
  <r>
    <n v="9409"/>
    <x v="0"/>
    <x v="0"/>
    <x v="0"/>
    <x v="0"/>
    <x v="12"/>
    <x v="148"/>
    <x v="0"/>
    <x v="0"/>
    <s v="Tesseramento"/>
    <x v="1"/>
    <x v="4"/>
    <x v="0"/>
    <m/>
  </r>
  <r>
    <n v="223446"/>
    <x v="0"/>
    <x v="1"/>
    <x v="0"/>
    <x v="1"/>
    <x v="0"/>
    <x v="96"/>
    <x v="0"/>
    <x v="0"/>
    <s v="Tesseramento"/>
    <x v="0"/>
    <x v="3"/>
    <x v="0"/>
    <m/>
  </r>
  <r>
    <n v="228093"/>
    <x v="1"/>
    <x v="0"/>
    <x v="0"/>
    <x v="3"/>
    <x v="2"/>
    <x v="79"/>
    <x v="0"/>
    <x v="0"/>
    <s v="Tesseramento"/>
    <x v="1"/>
    <x v="5"/>
    <x v="0"/>
    <m/>
  </r>
  <r>
    <n v="210569"/>
    <x v="0"/>
    <x v="1"/>
    <x v="0"/>
    <x v="3"/>
    <x v="12"/>
    <x v="245"/>
    <x v="0"/>
    <x v="1"/>
    <s v="Tesseramento"/>
    <x v="1"/>
    <x v="4"/>
    <x v="0"/>
    <m/>
  </r>
  <r>
    <n v="210571"/>
    <x v="0"/>
    <x v="1"/>
    <x v="0"/>
    <x v="1"/>
    <x v="12"/>
    <x v="245"/>
    <x v="0"/>
    <x v="0"/>
    <s v="Tesseramento"/>
    <x v="1"/>
    <x v="4"/>
    <x v="0"/>
    <m/>
  </r>
  <r>
    <n v="118054"/>
    <x v="0"/>
    <x v="0"/>
    <x v="2"/>
    <x v="4"/>
    <x v="11"/>
    <x v="126"/>
    <x v="0"/>
    <x v="0"/>
    <s v="Tesseramento"/>
    <x v="1"/>
    <x v="3"/>
    <x v="0"/>
    <m/>
  </r>
  <r>
    <n v="199731"/>
    <x v="0"/>
    <x v="1"/>
    <x v="0"/>
    <x v="2"/>
    <x v="2"/>
    <x v="313"/>
    <x v="0"/>
    <x v="0"/>
    <s v="Tesseramento"/>
    <x v="1"/>
    <x v="0"/>
    <x v="0"/>
    <m/>
  </r>
  <r>
    <n v="199730"/>
    <x v="0"/>
    <x v="1"/>
    <x v="0"/>
    <x v="2"/>
    <x v="2"/>
    <x v="313"/>
    <x v="0"/>
    <x v="0"/>
    <s v="Tesseramento"/>
    <x v="1"/>
    <x v="1"/>
    <x v="0"/>
    <m/>
  </r>
  <r>
    <n v="199955"/>
    <x v="0"/>
    <x v="1"/>
    <x v="2"/>
    <x v="1"/>
    <x v="11"/>
    <x v="95"/>
    <x v="0"/>
    <x v="1"/>
    <s v="Tesseramento"/>
    <x v="1"/>
    <x v="0"/>
    <x v="0"/>
    <m/>
  </r>
  <r>
    <n v="141268"/>
    <x v="0"/>
    <x v="0"/>
    <x v="0"/>
    <x v="0"/>
    <x v="4"/>
    <x v="140"/>
    <x v="0"/>
    <x v="0"/>
    <s v="Tesseramento"/>
    <x v="0"/>
    <x v="0"/>
    <x v="0"/>
    <m/>
  </r>
  <r>
    <n v="174974"/>
    <x v="0"/>
    <x v="1"/>
    <x v="2"/>
    <x v="1"/>
    <x v="4"/>
    <x v="303"/>
    <x v="0"/>
    <x v="0"/>
    <s v="Tesseramento"/>
    <x v="1"/>
    <x v="4"/>
    <x v="0"/>
    <m/>
  </r>
  <r>
    <n v="231764"/>
    <x v="1"/>
    <x v="0"/>
    <x v="0"/>
    <x v="1"/>
    <x v="14"/>
    <x v="129"/>
    <x v="0"/>
    <x v="1"/>
    <s v="Tesseramento"/>
    <x v="1"/>
    <x v="5"/>
    <x v="0"/>
    <m/>
  </r>
  <r>
    <n v="231763"/>
    <x v="1"/>
    <x v="0"/>
    <x v="0"/>
    <x v="1"/>
    <x v="14"/>
    <x v="129"/>
    <x v="0"/>
    <x v="0"/>
    <s v="Tesseramento"/>
    <x v="1"/>
    <x v="5"/>
    <x v="0"/>
    <m/>
  </r>
  <r>
    <n v="103718"/>
    <x v="0"/>
    <x v="0"/>
    <x v="0"/>
    <x v="0"/>
    <x v="9"/>
    <x v="117"/>
    <x v="0"/>
    <x v="0"/>
    <s v="Tesseramento"/>
    <x v="1"/>
    <x v="4"/>
    <x v="0"/>
    <m/>
  </r>
  <r>
    <n v="239746"/>
    <x v="0"/>
    <x v="1"/>
    <x v="1"/>
    <x v="1"/>
    <x v="0"/>
    <x v="305"/>
    <x v="0"/>
    <x v="0"/>
    <s v="Tesseramento"/>
    <x v="0"/>
    <x v="3"/>
    <x v="0"/>
    <m/>
  </r>
  <r>
    <n v="143320"/>
    <x v="0"/>
    <x v="0"/>
    <x v="2"/>
    <x v="0"/>
    <x v="4"/>
    <x v="184"/>
    <x v="0"/>
    <x v="0"/>
    <s v="Tesseramento"/>
    <x v="0"/>
    <x v="0"/>
    <x v="0"/>
    <m/>
  </r>
  <r>
    <n v="239786"/>
    <x v="1"/>
    <x v="1"/>
    <x v="1"/>
    <x v="3"/>
    <x v="16"/>
    <x v="263"/>
    <x v="0"/>
    <x v="0"/>
    <s v="Tesseramento"/>
    <x v="1"/>
    <x v="5"/>
    <x v="0"/>
    <m/>
  </r>
  <r>
    <n v="199816"/>
    <x v="1"/>
    <x v="1"/>
    <x v="0"/>
    <x v="2"/>
    <x v="16"/>
    <x v="263"/>
    <x v="0"/>
    <x v="1"/>
    <s v="Tesseramento"/>
    <x v="1"/>
    <x v="5"/>
    <x v="0"/>
    <m/>
  </r>
  <r>
    <n v="232646"/>
    <x v="1"/>
    <x v="1"/>
    <x v="0"/>
    <x v="1"/>
    <x v="16"/>
    <x v="263"/>
    <x v="0"/>
    <x v="0"/>
    <s v="Tesseramento"/>
    <x v="1"/>
    <x v="6"/>
    <x v="0"/>
    <m/>
  </r>
  <r>
    <n v="239953"/>
    <x v="0"/>
    <x v="0"/>
    <x v="1"/>
    <x v="2"/>
    <x v="2"/>
    <x v="251"/>
    <x v="0"/>
    <x v="0"/>
    <s v="Tesseramento"/>
    <x v="1"/>
    <x v="1"/>
    <x v="0"/>
    <m/>
  </r>
  <r>
    <n v="231918"/>
    <x v="1"/>
    <x v="1"/>
    <x v="0"/>
    <x v="1"/>
    <x v="16"/>
    <x v="263"/>
    <x v="0"/>
    <x v="1"/>
    <s v="Tesseramento"/>
    <x v="1"/>
    <x v="7"/>
    <x v="0"/>
    <m/>
  </r>
  <r>
    <n v="239861"/>
    <x v="0"/>
    <x v="1"/>
    <x v="1"/>
    <x v="2"/>
    <x v="7"/>
    <x v="293"/>
    <x v="0"/>
    <x v="0"/>
    <s v="Tesseramento"/>
    <x v="1"/>
    <x v="3"/>
    <x v="0"/>
    <m/>
  </r>
  <r>
    <n v="209668"/>
    <x v="0"/>
    <x v="1"/>
    <x v="2"/>
    <x v="4"/>
    <x v="12"/>
    <x v="323"/>
    <x v="0"/>
    <x v="0"/>
    <s v="Tesseramento"/>
    <x v="1"/>
    <x v="1"/>
    <x v="0"/>
    <m/>
  </r>
  <r>
    <n v="224380"/>
    <x v="1"/>
    <x v="0"/>
    <x v="2"/>
    <x v="1"/>
    <x v="14"/>
    <x v="129"/>
    <x v="0"/>
    <x v="1"/>
    <s v="Tesseramento"/>
    <x v="1"/>
    <x v="5"/>
    <x v="0"/>
    <m/>
  </r>
  <r>
    <n v="239747"/>
    <x v="0"/>
    <x v="0"/>
    <x v="1"/>
    <x v="0"/>
    <x v="8"/>
    <x v="304"/>
    <x v="0"/>
    <x v="0"/>
    <s v="Tesseramento"/>
    <x v="0"/>
    <x v="1"/>
    <x v="0"/>
    <m/>
  </r>
  <r>
    <n v="239860"/>
    <x v="0"/>
    <x v="1"/>
    <x v="1"/>
    <x v="2"/>
    <x v="7"/>
    <x v="293"/>
    <x v="0"/>
    <x v="1"/>
    <s v="Tesseramento"/>
    <x v="1"/>
    <x v="3"/>
    <x v="0"/>
    <m/>
  </r>
  <r>
    <n v="239858"/>
    <x v="0"/>
    <x v="1"/>
    <x v="1"/>
    <x v="2"/>
    <x v="7"/>
    <x v="293"/>
    <x v="0"/>
    <x v="0"/>
    <s v="Tesseramento"/>
    <x v="1"/>
    <x v="0"/>
    <x v="0"/>
    <m/>
  </r>
  <r>
    <n v="239954"/>
    <x v="0"/>
    <x v="1"/>
    <x v="1"/>
    <x v="3"/>
    <x v="2"/>
    <x v="251"/>
    <x v="0"/>
    <x v="0"/>
    <s v="Tesseramento"/>
    <x v="1"/>
    <x v="0"/>
    <x v="0"/>
    <m/>
  </r>
  <r>
    <n v="239748"/>
    <x v="0"/>
    <x v="0"/>
    <x v="1"/>
    <x v="1"/>
    <x v="8"/>
    <x v="304"/>
    <x v="0"/>
    <x v="0"/>
    <s v="Tesseramento"/>
    <x v="0"/>
    <x v="1"/>
    <x v="0"/>
    <m/>
  </r>
  <r>
    <n v="239749"/>
    <x v="0"/>
    <x v="0"/>
    <x v="1"/>
    <x v="2"/>
    <x v="8"/>
    <x v="304"/>
    <x v="0"/>
    <x v="0"/>
    <s v="Tesseramento"/>
    <x v="0"/>
    <x v="4"/>
    <x v="0"/>
    <m/>
  </r>
  <r>
    <n v="239862"/>
    <x v="0"/>
    <x v="1"/>
    <x v="1"/>
    <x v="2"/>
    <x v="7"/>
    <x v="293"/>
    <x v="0"/>
    <x v="0"/>
    <s v="Tesseramento"/>
    <x v="1"/>
    <x v="1"/>
    <x v="0"/>
    <m/>
  </r>
  <r>
    <n v="239778"/>
    <x v="0"/>
    <x v="1"/>
    <x v="1"/>
    <x v="3"/>
    <x v="2"/>
    <x v="180"/>
    <x v="0"/>
    <x v="0"/>
    <s v="Tesseramento"/>
    <x v="1"/>
    <x v="1"/>
    <x v="0"/>
    <m/>
  </r>
  <r>
    <n v="239773"/>
    <x v="0"/>
    <x v="0"/>
    <x v="1"/>
    <x v="1"/>
    <x v="2"/>
    <x v="224"/>
    <x v="0"/>
    <x v="0"/>
    <s v="Tesseramento"/>
    <x v="1"/>
    <x v="1"/>
    <x v="0"/>
    <m/>
  </r>
  <r>
    <n v="239779"/>
    <x v="0"/>
    <x v="1"/>
    <x v="1"/>
    <x v="3"/>
    <x v="2"/>
    <x v="180"/>
    <x v="0"/>
    <x v="1"/>
    <s v="Tesseramento"/>
    <x v="1"/>
    <x v="1"/>
    <x v="0"/>
    <m/>
  </r>
  <r>
    <n v="239750"/>
    <x v="1"/>
    <x v="0"/>
    <x v="1"/>
    <x v="3"/>
    <x v="13"/>
    <x v="198"/>
    <x v="0"/>
    <x v="0"/>
    <s v="Tesseramento"/>
    <x v="1"/>
    <x v="5"/>
    <x v="0"/>
    <m/>
  </r>
  <r>
    <n v="239828"/>
    <x v="0"/>
    <x v="1"/>
    <x v="1"/>
    <x v="1"/>
    <x v="7"/>
    <x v="45"/>
    <x v="0"/>
    <x v="0"/>
    <s v="Tesseramento"/>
    <x v="1"/>
    <x v="1"/>
    <x v="0"/>
    <m/>
  </r>
  <r>
    <n v="239839"/>
    <x v="0"/>
    <x v="1"/>
    <x v="1"/>
    <x v="1"/>
    <x v="15"/>
    <x v="203"/>
    <x v="0"/>
    <x v="1"/>
    <s v="Tesseramento"/>
    <x v="1"/>
    <x v="3"/>
    <x v="0"/>
    <m/>
  </r>
  <r>
    <n v="239838"/>
    <x v="0"/>
    <x v="0"/>
    <x v="1"/>
    <x v="2"/>
    <x v="15"/>
    <x v="203"/>
    <x v="0"/>
    <x v="0"/>
    <s v="Tesseramento"/>
    <x v="1"/>
    <x v="0"/>
    <x v="0"/>
    <m/>
  </r>
  <r>
    <n v="204979"/>
    <x v="0"/>
    <x v="1"/>
    <x v="0"/>
    <x v="1"/>
    <x v="2"/>
    <x v="230"/>
    <x v="0"/>
    <x v="0"/>
    <s v="Tesseramento"/>
    <x v="1"/>
    <x v="1"/>
    <x v="0"/>
    <m/>
  </r>
  <r>
    <n v="107313"/>
    <x v="0"/>
    <x v="0"/>
    <x v="0"/>
    <x v="0"/>
    <x v="11"/>
    <x v="142"/>
    <x v="0"/>
    <x v="0"/>
    <s v="Tesseramento"/>
    <x v="1"/>
    <x v="3"/>
    <x v="0"/>
    <m/>
  </r>
  <r>
    <n v="240096"/>
    <x v="0"/>
    <x v="1"/>
    <x v="1"/>
    <x v="1"/>
    <x v="12"/>
    <x v="245"/>
    <x v="0"/>
    <x v="0"/>
    <s v="Tesseramento"/>
    <x v="1"/>
    <x v="4"/>
    <x v="0"/>
    <m/>
  </r>
  <r>
    <n v="239804"/>
    <x v="0"/>
    <x v="0"/>
    <x v="1"/>
    <x v="2"/>
    <x v="13"/>
    <x v="356"/>
    <x v="0"/>
    <x v="0"/>
    <s v="Tesseramento"/>
    <x v="1"/>
    <x v="4"/>
    <x v="0"/>
    <m/>
  </r>
  <r>
    <n v="239787"/>
    <x v="1"/>
    <x v="1"/>
    <x v="1"/>
    <x v="2"/>
    <x v="7"/>
    <x v="231"/>
    <x v="0"/>
    <x v="0"/>
    <s v="Tesseramento"/>
    <x v="1"/>
    <x v="6"/>
    <x v="0"/>
    <m/>
  </r>
  <r>
    <n v="169811"/>
    <x v="0"/>
    <x v="0"/>
    <x v="0"/>
    <x v="0"/>
    <x v="12"/>
    <x v="114"/>
    <x v="0"/>
    <x v="0"/>
    <s v="Tesseramento"/>
    <x v="1"/>
    <x v="3"/>
    <x v="0"/>
    <m/>
  </r>
  <r>
    <n v="239770"/>
    <x v="0"/>
    <x v="1"/>
    <x v="1"/>
    <x v="3"/>
    <x v="10"/>
    <x v="391"/>
    <x v="0"/>
    <x v="0"/>
    <s v="Tesseramento"/>
    <x v="1"/>
    <x v="0"/>
    <x v="0"/>
    <m/>
  </r>
  <r>
    <n v="239769"/>
    <x v="0"/>
    <x v="1"/>
    <x v="1"/>
    <x v="3"/>
    <x v="10"/>
    <x v="391"/>
    <x v="0"/>
    <x v="0"/>
    <s v="Tesseramento"/>
    <x v="1"/>
    <x v="4"/>
    <x v="0"/>
    <m/>
  </r>
  <r>
    <n v="239919"/>
    <x v="0"/>
    <x v="0"/>
    <x v="1"/>
    <x v="1"/>
    <x v="8"/>
    <x v="98"/>
    <x v="0"/>
    <x v="1"/>
    <s v="Tesseramento"/>
    <x v="0"/>
    <x v="3"/>
    <x v="0"/>
    <m/>
  </r>
  <r>
    <n v="239807"/>
    <x v="1"/>
    <x v="1"/>
    <x v="1"/>
    <x v="2"/>
    <x v="11"/>
    <x v="174"/>
    <x v="0"/>
    <x v="1"/>
    <s v="Tesseramento"/>
    <x v="3"/>
    <x v="5"/>
    <x v="0"/>
    <m/>
  </r>
  <r>
    <n v="239806"/>
    <x v="1"/>
    <x v="1"/>
    <x v="1"/>
    <x v="2"/>
    <x v="11"/>
    <x v="174"/>
    <x v="0"/>
    <x v="1"/>
    <s v="Tesseramento"/>
    <x v="3"/>
    <x v="5"/>
    <x v="0"/>
    <m/>
  </r>
  <r>
    <n v="34941"/>
    <x v="0"/>
    <x v="2"/>
    <x v="0"/>
    <x v="4"/>
    <x v="7"/>
    <x v="225"/>
    <x v="1"/>
    <x v="0"/>
    <s v="Tesseramento"/>
    <x v="0"/>
    <x v="8"/>
    <x v="0"/>
    <m/>
  </r>
  <r>
    <n v="239791"/>
    <x v="0"/>
    <x v="1"/>
    <x v="1"/>
    <x v="3"/>
    <x v="9"/>
    <x v="329"/>
    <x v="0"/>
    <x v="1"/>
    <s v="Tesseramento"/>
    <x v="1"/>
    <x v="4"/>
    <x v="0"/>
    <m/>
  </r>
  <r>
    <n v="239752"/>
    <x v="0"/>
    <x v="0"/>
    <x v="1"/>
    <x v="3"/>
    <x v="10"/>
    <x v="295"/>
    <x v="0"/>
    <x v="1"/>
    <s v="Tesseramento"/>
    <x v="0"/>
    <x v="0"/>
    <x v="0"/>
    <m/>
  </r>
  <r>
    <n v="239755"/>
    <x v="0"/>
    <x v="0"/>
    <x v="1"/>
    <x v="3"/>
    <x v="10"/>
    <x v="295"/>
    <x v="0"/>
    <x v="0"/>
    <s v="Tesseramento"/>
    <x v="0"/>
    <x v="0"/>
    <x v="0"/>
    <m/>
  </r>
  <r>
    <n v="239753"/>
    <x v="0"/>
    <x v="0"/>
    <x v="1"/>
    <x v="3"/>
    <x v="10"/>
    <x v="295"/>
    <x v="0"/>
    <x v="1"/>
    <s v="Tesseramento"/>
    <x v="0"/>
    <x v="0"/>
    <x v="0"/>
    <m/>
  </r>
  <r>
    <n v="239756"/>
    <x v="0"/>
    <x v="0"/>
    <x v="1"/>
    <x v="3"/>
    <x v="10"/>
    <x v="295"/>
    <x v="0"/>
    <x v="0"/>
    <s v="Tesseramento"/>
    <x v="0"/>
    <x v="0"/>
    <x v="0"/>
    <m/>
  </r>
  <r>
    <n v="239765"/>
    <x v="0"/>
    <x v="1"/>
    <x v="1"/>
    <x v="0"/>
    <x v="4"/>
    <x v="110"/>
    <x v="0"/>
    <x v="0"/>
    <s v="Tesseramento"/>
    <x v="1"/>
    <x v="0"/>
    <x v="0"/>
    <m/>
  </r>
  <r>
    <n v="206676"/>
    <x v="0"/>
    <x v="0"/>
    <x v="0"/>
    <x v="0"/>
    <x v="7"/>
    <x v="109"/>
    <x v="0"/>
    <x v="0"/>
    <s v="Tesseramento"/>
    <x v="1"/>
    <x v="1"/>
    <x v="0"/>
    <m/>
  </r>
  <r>
    <n v="239766"/>
    <x v="0"/>
    <x v="1"/>
    <x v="1"/>
    <x v="0"/>
    <x v="13"/>
    <x v="39"/>
    <x v="0"/>
    <x v="1"/>
    <s v="Tesseramento"/>
    <x v="0"/>
    <x v="3"/>
    <x v="0"/>
    <m/>
  </r>
  <r>
    <n v="218875"/>
    <x v="1"/>
    <x v="1"/>
    <x v="0"/>
    <x v="1"/>
    <x v="2"/>
    <x v="192"/>
    <x v="0"/>
    <x v="0"/>
    <s v="Tesseramento"/>
    <x v="1"/>
    <x v="6"/>
    <x v="0"/>
    <m/>
  </r>
  <r>
    <n v="192301"/>
    <x v="1"/>
    <x v="1"/>
    <x v="2"/>
    <x v="1"/>
    <x v="2"/>
    <x v="192"/>
    <x v="0"/>
    <x v="0"/>
    <s v="Tesseramento"/>
    <x v="1"/>
    <x v="2"/>
    <x v="0"/>
    <m/>
  </r>
  <r>
    <n v="192300"/>
    <x v="1"/>
    <x v="1"/>
    <x v="2"/>
    <x v="1"/>
    <x v="2"/>
    <x v="192"/>
    <x v="0"/>
    <x v="0"/>
    <s v="Tesseramento"/>
    <x v="1"/>
    <x v="6"/>
    <x v="0"/>
    <m/>
  </r>
  <r>
    <n v="192302"/>
    <x v="0"/>
    <x v="1"/>
    <x v="2"/>
    <x v="1"/>
    <x v="2"/>
    <x v="192"/>
    <x v="0"/>
    <x v="0"/>
    <s v="Tesseramento"/>
    <x v="1"/>
    <x v="0"/>
    <x v="0"/>
    <m/>
  </r>
  <r>
    <n v="223757"/>
    <x v="1"/>
    <x v="1"/>
    <x v="0"/>
    <x v="1"/>
    <x v="2"/>
    <x v="192"/>
    <x v="0"/>
    <x v="0"/>
    <s v="Tesseramento"/>
    <x v="1"/>
    <x v="7"/>
    <x v="0"/>
    <m/>
  </r>
  <r>
    <n v="240125"/>
    <x v="0"/>
    <x v="0"/>
    <x v="1"/>
    <x v="0"/>
    <x v="4"/>
    <x v="14"/>
    <x v="0"/>
    <x v="1"/>
    <s v="Tesseramento"/>
    <x v="1"/>
    <x v="3"/>
    <x v="0"/>
    <m/>
  </r>
  <r>
    <n v="239808"/>
    <x v="1"/>
    <x v="1"/>
    <x v="1"/>
    <x v="1"/>
    <x v="2"/>
    <x v="192"/>
    <x v="0"/>
    <x v="0"/>
    <s v="Tesseramento"/>
    <x v="1"/>
    <x v="5"/>
    <x v="0"/>
    <m/>
  </r>
  <r>
    <n v="239809"/>
    <x v="0"/>
    <x v="0"/>
    <x v="1"/>
    <x v="2"/>
    <x v="2"/>
    <x v="192"/>
    <x v="0"/>
    <x v="0"/>
    <s v="Tesseramento"/>
    <x v="1"/>
    <x v="0"/>
    <x v="0"/>
    <m/>
  </r>
  <r>
    <n v="239810"/>
    <x v="0"/>
    <x v="1"/>
    <x v="1"/>
    <x v="2"/>
    <x v="2"/>
    <x v="192"/>
    <x v="0"/>
    <x v="1"/>
    <s v="Tesseramento"/>
    <x v="1"/>
    <x v="0"/>
    <x v="0"/>
    <m/>
  </r>
  <r>
    <n v="239767"/>
    <x v="0"/>
    <x v="0"/>
    <x v="1"/>
    <x v="1"/>
    <x v="10"/>
    <x v="63"/>
    <x v="0"/>
    <x v="0"/>
    <s v="Tesseramento"/>
    <x v="0"/>
    <x v="1"/>
    <x v="0"/>
    <m/>
  </r>
  <r>
    <n v="154785"/>
    <x v="0"/>
    <x v="0"/>
    <x v="0"/>
    <x v="0"/>
    <x v="1"/>
    <x v="20"/>
    <x v="0"/>
    <x v="0"/>
    <s v="Tesseramento"/>
    <x v="0"/>
    <x v="0"/>
    <x v="0"/>
    <m/>
  </r>
  <r>
    <n v="223934"/>
    <x v="0"/>
    <x v="0"/>
    <x v="0"/>
    <x v="1"/>
    <x v="4"/>
    <x v="151"/>
    <x v="0"/>
    <x v="0"/>
    <s v="Tesseramento"/>
    <x v="1"/>
    <x v="1"/>
    <x v="0"/>
    <m/>
  </r>
  <r>
    <n v="239900"/>
    <x v="0"/>
    <x v="1"/>
    <x v="1"/>
    <x v="3"/>
    <x v="14"/>
    <x v="129"/>
    <x v="0"/>
    <x v="1"/>
    <s v="Tesseramento"/>
    <x v="1"/>
    <x v="1"/>
    <x v="0"/>
    <m/>
  </r>
  <r>
    <n v="239917"/>
    <x v="0"/>
    <x v="0"/>
    <x v="1"/>
    <x v="2"/>
    <x v="11"/>
    <x v="174"/>
    <x v="0"/>
    <x v="0"/>
    <s v="Tesseramento"/>
    <x v="3"/>
    <x v="1"/>
    <x v="0"/>
    <m/>
  </r>
  <r>
    <n v="32721"/>
    <x v="0"/>
    <x v="0"/>
    <x v="2"/>
    <x v="4"/>
    <x v="1"/>
    <x v="20"/>
    <x v="0"/>
    <x v="0"/>
    <s v="Tesseramento"/>
    <x v="0"/>
    <x v="3"/>
    <x v="0"/>
    <m/>
  </r>
  <r>
    <n v="239803"/>
    <x v="1"/>
    <x v="0"/>
    <x v="1"/>
    <x v="1"/>
    <x v="13"/>
    <x v="356"/>
    <x v="0"/>
    <x v="0"/>
    <s v="Tesseramento"/>
    <x v="1"/>
    <x v="5"/>
    <x v="0"/>
    <m/>
  </r>
  <r>
    <n v="208891"/>
    <x v="1"/>
    <x v="0"/>
    <x v="2"/>
    <x v="2"/>
    <x v="2"/>
    <x v="2"/>
    <x v="0"/>
    <x v="1"/>
    <s v="Tesseramento"/>
    <x v="1"/>
    <x v="5"/>
    <x v="0"/>
    <m/>
  </r>
  <r>
    <n v="208890"/>
    <x v="1"/>
    <x v="0"/>
    <x v="2"/>
    <x v="2"/>
    <x v="2"/>
    <x v="2"/>
    <x v="0"/>
    <x v="1"/>
    <s v="Tesseramento"/>
    <x v="1"/>
    <x v="5"/>
    <x v="0"/>
    <m/>
  </r>
  <r>
    <n v="240212"/>
    <x v="0"/>
    <x v="1"/>
    <x v="1"/>
    <x v="3"/>
    <x v="1"/>
    <x v="239"/>
    <x v="0"/>
    <x v="0"/>
    <s v="Tesseramento"/>
    <x v="1"/>
    <x v="4"/>
    <x v="0"/>
    <m/>
  </r>
  <r>
    <n v="163283"/>
    <x v="0"/>
    <x v="0"/>
    <x v="0"/>
    <x v="1"/>
    <x v="10"/>
    <x v="93"/>
    <x v="0"/>
    <x v="0"/>
    <s v="Tesseramento"/>
    <x v="0"/>
    <x v="1"/>
    <x v="0"/>
    <m/>
  </r>
  <r>
    <n v="239823"/>
    <x v="0"/>
    <x v="0"/>
    <x v="1"/>
    <x v="3"/>
    <x v="10"/>
    <x v="93"/>
    <x v="0"/>
    <x v="0"/>
    <s v="Tesseramento"/>
    <x v="0"/>
    <x v="4"/>
    <x v="0"/>
    <m/>
  </r>
  <r>
    <n v="239824"/>
    <x v="0"/>
    <x v="0"/>
    <x v="1"/>
    <x v="1"/>
    <x v="10"/>
    <x v="93"/>
    <x v="0"/>
    <x v="0"/>
    <s v="Tesseramento"/>
    <x v="0"/>
    <x v="0"/>
    <x v="0"/>
    <m/>
  </r>
  <r>
    <n v="212652"/>
    <x v="1"/>
    <x v="0"/>
    <x v="0"/>
    <x v="1"/>
    <x v="4"/>
    <x v="235"/>
    <x v="0"/>
    <x v="1"/>
    <s v="Tesseramento"/>
    <x v="0"/>
    <x v="7"/>
    <x v="0"/>
    <m/>
  </r>
  <r>
    <n v="240038"/>
    <x v="0"/>
    <x v="1"/>
    <x v="1"/>
    <x v="1"/>
    <x v="7"/>
    <x v="45"/>
    <x v="0"/>
    <x v="0"/>
    <s v="Tesseramento"/>
    <x v="1"/>
    <x v="0"/>
    <x v="0"/>
    <m/>
  </r>
  <r>
    <n v="239772"/>
    <x v="0"/>
    <x v="0"/>
    <x v="1"/>
    <x v="3"/>
    <x v="10"/>
    <x v="295"/>
    <x v="0"/>
    <x v="0"/>
    <s v="Tesseramento"/>
    <x v="0"/>
    <x v="3"/>
    <x v="0"/>
    <m/>
  </r>
  <r>
    <n v="239771"/>
    <x v="0"/>
    <x v="0"/>
    <x v="1"/>
    <x v="3"/>
    <x v="10"/>
    <x v="295"/>
    <x v="0"/>
    <x v="1"/>
    <s v="Tesseramento"/>
    <x v="0"/>
    <x v="3"/>
    <x v="0"/>
    <m/>
  </r>
  <r>
    <n v="239855"/>
    <x v="0"/>
    <x v="0"/>
    <x v="1"/>
    <x v="3"/>
    <x v="1"/>
    <x v="193"/>
    <x v="0"/>
    <x v="0"/>
    <s v="Tesseramento"/>
    <x v="1"/>
    <x v="1"/>
    <x v="0"/>
    <m/>
  </r>
  <r>
    <n v="201239"/>
    <x v="0"/>
    <x v="0"/>
    <x v="0"/>
    <x v="1"/>
    <x v="7"/>
    <x v="301"/>
    <x v="0"/>
    <x v="0"/>
    <s v="Tesseramento"/>
    <x v="1"/>
    <x v="3"/>
    <x v="0"/>
    <m/>
  </r>
  <r>
    <n v="239825"/>
    <x v="0"/>
    <x v="0"/>
    <x v="1"/>
    <x v="1"/>
    <x v="4"/>
    <x v="256"/>
    <x v="0"/>
    <x v="0"/>
    <s v="Tesseramento"/>
    <x v="1"/>
    <x v="0"/>
    <x v="0"/>
    <m/>
  </r>
  <r>
    <n v="184866"/>
    <x v="0"/>
    <x v="1"/>
    <x v="2"/>
    <x v="1"/>
    <x v="7"/>
    <x v="293"/>
    <x v="0"/>
    <x v="0"/>
    <s v="Tesseramento"/>
    <x v="1"/>
    <x v="0"/>
    <x v="0"/>
    <m/>
  </r>
  <r>
    <n v="70181"/>
    <x v="0"/>
    <x v="0"/>
    <x v="0"/>
    <x v="0"/>
    <x v="2"/>
    <x v="313"/>
    <x v="0"/>
    <x v="0"/>
    <s v="Tesseramento"/>
    <x v="1"/>
    <x v="4"/>
    <x v="0"/>
    <m/>
  </r>
  <r>
    <n v="239788"/>
    <x v="0"/>
    <x v="1"/>
    <x v="1"/>
    <x v="1"/>
    <x v="7"/>
    <x v="231"/>
    <x v="0"/>
    <x v="0"/>
    <s v="Tesseramento"/>
    <x v="1"/>
    <x v="0"/>
    <x v="0"/>
    <m/>
  </r>
  <r>
    <n v="239789"/>
    <x v="0"/>
    <x v="1"/>
    <x v="1"/>
    <x v="1"/>
    <x v="7"/>
    <x v="231"/>
    <x v="0"/>
    <x v="0"/>
    <s v="Tesseramento"/>
    <x v="1"/>
    <x v="1"/>
    <x v="0"/>
    <m/>
  </r>
  <r>
    <n v="231301"/>
    <x v="0"/>
    <x v="0"/>
    <x v="0"/>
    <x v="1"/>
    <x v="2"/>
    <x v="270"/>
    <x v="0"/>
    <x v="1"/>
    <s v="Tesseramento"/>
    <x v="0"/>
    <x v="0"/>
    <x v="0"/>
    <m/>
  </r>
  <r>
    <n v="241114"/>
    <x v="0"/>
    <x v="1"/>
    <x v="1"/>
    <x v="2"/>
    <x v="14"/>
    <x v="257"/>
    <x v="0"/>
    <x v="0"/>
    <s v="Tesseramento"/>
    <x v="0"/>
    <x v="3"/>
    <x v="0"/>
    <m/>
  </r>
  <r>
    <n v="197653"/>
    <x v="0"/>
    <x v="0"/>
    <x v="0"/>
    <x v="0"/>
    <x v="12"/>
    <x v="106"/>
    <x v="0"/>
    <x v="1"/>
    <s v="Tesseramento"/>
    <x v="1"/>
    <x v="0"/>
    <x v="0"/>
    <m/>
  </r>
  <r>
    <n v="226048"/>
    <x v="0"/>
    <x v="0"/>
    <x v="0"/>
    <x v="1"/>
    <x v="12"/>
    <x v="254"/>
    <x v="0"/>
    <x v="0"/>
    <s v="Tesseramento"/>
    <x v="0"/>
    <x v="0"/>
    <x v="0"/>
    <m/>
  </r>
  <r>
    <n v="239901"/>
    <x v="1"/>
    <x v="1"/>
    <x v="1"/>
    <x v="2"/>
    <x v="14"/>
    <x v="129"/>
    <x v="0"/>
    <x v="0"/>
    <s v="Tesseramento"/>
    <x v="1"/>
    <x v="5"/>
    <x v="0"/>
    <m/>
  </r>
  <r>
    <n v="239902"/>
    <x v="1"/>
    <x v="1"/>
    <x v="1"/>
    <x v="2"/>
    <x v="14"/>
    <x v="129"/>
    <x v="0"/>
    <x v="0"/>
    <s v="Tesseramento"/>
    <x v="1"/>
    <x v="5"/>
    <x v="0"/>
    <m/>
  </r>
  <r>
    <n v="239793"/>
    <x v="0"/>
    <x v="0"/>
    <x v="1"/>
    <x v="3"/>
    <x v="4"/>
    <x v="65"/>
    <x v="0"/>
    <x v="1"/>
    <s v="Tesseramento"/>
    <x v="1"/>
    <x v="0"/>
    <x v="0"/>
    <m/>
  </r>
  <r>
    <n v="199896"/>
    <x v="0"/>
    <x v="0"/>
    <x v="0"/>
    <x v="0"/>
    <x v="4"/>
    <x v="40"/>
    <x v="0"/>
    <x v="0"/>
    <s v="Tesseramento"/>
    <x v="1"/>
    <x v="4"/>
    <x v="0"/>
    <m/>
  </r>
  <r>
    <n v="157484"/>
    <x v="0"/>
    <x v="0"/>
    <x v="0"/>
    <x v="1"/>
    <x v="7"/>
    <x v="182"/>
    <x v="0"/>
    <x v="1"/>
    <s v="Tesseramento"/>
    <x v="1"/>
    <x v="3"/>
    <x v="0"/>
    <m/>
  </r>
  <r>
    <n v="170642"/>
    <x v="0"/>
    <x v="0"/>
    <x v="0"/>
    <x v="0"/>
    <x v="12"/>
    <x v="269"/>
    <x v="0"/>
    <x v="0"/>
    <s v="Tesseramento"/>
    <x v="1"/>
    <x v="1"/>
    <x v="0"/>
    <m/>
  </r>
  <r>
    <n v="239797"/>
    <x v="1"/>
    <x v="0"/>
    <x v="1"/>
    <x v="2"/>
    <x v="13"/>
    <x v="369"/>
    <x v="0"/>
    <x v="1"/>
    <s v="Tesseramento"/>
    <x v="1"/>
    <x v="5"/>
    <x v="0"/>
    <m/>
  </r>
  <r>
    <n v="239955"/>
    <x v="1"/>
    <x v="1"/>
    <x v="1"/>
    <x v="2"/>
    <x v="2"/>
    <x v="251"/>
    <x v="0"/>
    <x v="1"/>
    <s v="Tesseramento"/>
    <x v="1"/>
    <x v="5"/>
    <x v="0"/>
    <m/>
  </r>
  <r>
    <n v="239956"/>
    <x v="1"/>
    <x v="1"/>
    <x v="1"/>
    <x v="2"/>
    <x v="2"/>
    <x v="251"/>
    <x v="0"/>
    <x v="1"/>
    <s v="Tesseramento"/>
    <x v="1"/>
    <x v="5"/>
    <x v="0"/>
    <m/>
  </r>
  <r>
    <n v="27217"/>
    <x v="0"/>
    <x v="0"/>
    <x v="0"/>
    <x v="0"/>
    <x v="4"/>
    <x v="303"/>
    <x v="0"/>
    <x v="0"/>
    <s v="Tesseramento"/>
    <x v="1"/>
    <x v="3"/>
    <x v="0"/>
    <m/>
  </r>
  <r>
    <n v="240126"/>
    <x v="1"/>
    <x v="0"/>
    <x v="1"/>
    <x v="1"/>
    <x v="4"/>
    <x v="14"/>
    <x v="0"/>
    <x v="1"/>
    <s v="Tesseramento"/>
    <x v="1"/>
    <x v="5"/>
    <x v="0"/>
    <m/>
  </r>
  <r>
    <n v="239812"/>
    <x v="0"/>
    <x v="0"/>
    <x v="1"/>
    <x v="1"/>
    <x v="7"/>
    <x v="33"/>
    <x v="0"/>
    <x v="0"/>
    <s v="Tesseramento"/>
    <x v="1"/>
    <x v="1"/>
    <x v="0"/>
    <m/>
  </r>
  <r>
    <n v="240025"/>
    <x v="0"/>
    <x v="1"/>
    <x v="1"/>
    <x v="1"/>
    <x v="11"/>
    <x v="221"/>
    <x v="0"/>
    <x v="0"/>
    <s v="Tesseramento"/>
    <x v="1"/>
    <x v="3"/>
    <x v="0"/>
    <m/>
  </r>
  <r>
    <n v="240039"/>
    <x v="0"/>
    <x v="1"/>
    <x v="1"/>
    <x v="1"/>
    <x v="7"/>
    <x v="45"/>
    <x v="0"/>
    <x v="0"/>
    <s v="Tesseramento"/>
    <x v="1"/>
    <x v="3"/>
    <x v="0"/>
    <m/>
  </r>
  <r>
    <n v="96675"/>
    <x v="0"/>
    <x v="0"/>
    <x v="0"/>
    <x v="0"/>
    <x v="11"/>
    <x v="325"/>
    <x v="0"/>
    <x v="0"/>
    <s v="Tesseramento"/>
    <x v="1"/>
    <x v="1"/>
    <x v="0"/>
    <m/>
  </r>
  <r>
    <n v="239798"/>
    <x v="0"/>
    <x v="1"/>
    <x v="1"/>
    <x v="2"/>
    <x v="7"/>
    <x v="161"/>
    <x v="0"/>
    <x v="0"/>
    <s v="Tesseramento"/>
    <x v="0"/>
    <x v="0"/>
    <x v="0"/>
    <m/>
  </r>
  <r>
    <n v="239814"/>
    <x v="1"/>
    <x v="1"/>
    <x v="1"/>
    <x v="2"/>
    <x v="7"/>
    <x v="181"/>
    <x v="0"/>
    <x v="0"/>
    <s v="Tesseramento"/>
    <x v="1"/>
    <x v="5"/>
    <x v="0"/>
    <m/>
  </r>
  <r>
    <n v="231143"/>
    <x v="0"/>
    <x v="1"/>
    <x v="0"/>
    <x v="1"/>
    <x v="11"/>
    <x v="120"/>
    <x v="0"/>
    <x v="1"/>
    <s v="Tesseramento"/>
    <x v="1"/>
    <x v="0"/>
    <x v="0"/>
    <m/>
  </r>
  <r>
    <n v="239815"/>
    <x v="1"/>
    <x v="1"/>
    <x v="1"/>
    <x v="3"/>
    <x v="7"/>
    <x v="181"/>
    <x v="0"/>
    <x v="0"/>
    <s v="Tesseramento"/>
    <x v="1"/>
    <x v="5"/>
    <x v="0"/>
    <m/>
  </r>
  <r>
    <n v="228622"/>
    <x v="0"/>
    <x v="0"/>
    <x v="0"/>
    <x v="2"/>
    <x v="10"/>
    <x v="63"/>
    <x v="0"/>
    <x v="1"/>
    <s v="Tesseramento"/>
    <x v="0"/>
    <x v="3"/>
    <x v="0"/>
    <m/>
  </r>
  <r>
    <n v="144837"/>
    <x v="0"/>
    <x v="0"/>
    <x v="0"/>
    <x v="0"/>
    <x v="10"/>
    <x v="63"/>
    <x v="0"/>
    <x v="0"/>
    <s v="Tesseramento"/>
    <x v="0"/>
    <x v="1"/>
    <x v="0"/>
    <m/>
  </r>
  <r>
    <n v="239830"/>
    <x v="0"/>
    <x v="0"/>
    <x v="1"/>
    <x v="0"/>
    <x v="4"/>
    <x v="197"/>
    <x v="0"/>
    <x v="1"/>
    <s v="Tesseramento"/>
    <x v="1"/>
    <x v="0"/>
    <x v="0"/>
    <m/>
  </r>
  <r>
    <n v="130472"/>
    <x v="1"/>
    <x v="0"/>
    <x v="0"/>
    <x v="0"/>
    <x v="7"/>
    <x v="342"/>
    <x v="0"/>
    <x v="0"/>
    <s v="Tesseramento"/>
    <x v="1"/>
    <x v="2"/>
    <x v="0"/>
    <m/>
  </r>
  <r>
    <n v="162766"/>
    <x v="0"/>
    <x v="0"/>
    <x v="0"/>
    <x v="0"/>
    <x v="2"/>
    <x v="286"/>
    <x v="0"/>
    <x v="0"/>
    <s v="Tesseramento"/>
    <x v="1"/>
    <x v="0"/>
    <x v="0"/>
    <m/>
  </r>
  <r>
    <n v="239811"/>
    <x v="0"/>
    <x v="1"/>
    <x v="1"/>
    <x v="1"/>
    <x v="7"/>
    <x v="267"/>
    <x v="0"/>
    <x v="0"/>
    <s v="Tesseramento"/>
    <x v="1"/>
    <x v="0"/>
    <x v="0"/>
    <m/>
  </r>
  <r>
    <n v="81786"/>
    <x v="0"/>
    <x v="0"/>
    <x v="0"/>
    <x v="4"/>
    <x v="1"/>
    <x v="108"/>
    <x v="0"/>
    <x v="0"/>
    <s v="Tesseramento"/>
    <x v="0"/>
    <x v="4"/>
    <x v="0"/>
    <m/>
  </r>
  <r>
    <n v="157614"/>
    <x v="1"/>
    <x v="0"/>
    <x v="0"/>
    <x v="0"/>
    <x v="7"/>
    <x v="182"/>
    <x v="0"/>
    <x v="0"/>
    <s v="Tesseramento"/>
    <x v="1"/>
    <x v="2"/>
    <x v="0"/>
    <m/>
  </r>
  <r>
    <n v="223777"/>
    <x v="0"/>
    <x v="0"/>
    <x v="2"/>
    <x v="3"/>
    <x v="7"/>
    <x v="33"/>
    <x v="0"/>
    <x v="0"/>
    <s v="Tesseramento"/>
    <x v="1"/>
    <x v="1"/>
    <x v="0"/>
    <m/>
  </r>
  <r>
    <n v="103481"/>
    <x v="0"/>
    <x v="0"/>
    <x v="2"/>
    <x v="4"/>
    <x v="1"/>
    <x v="212"/>
    <x v="0"/>
    <x v="0"/>
    <s v="Tesseramento"/>
    <x v="1"/>
    <x v="1"/>
    <x v="0"/>
    <m/>
  </r>
  <r>
    <n v="76399"/>
    <x v="0"/>
    <x v="0"/>
    <x v="2"/>
    <x v="0"/>
    <x v="7"/>
    <x v="51"/>
    <x v="0"/>
    <x v="0"/>
    <s v="Tesseramento"/>
    <x v="1"/>
    <x v="1"/>
    <x v="0"/>
    <m/>
  </r>
  <r>
    <n v="239840"/>
    <x v="0"/>
    <x v="1"/>
    <x v="1"/>
    <x v="1"/>
    <x v="15"/>
    <x v="203"/>
    <x v="0"/>
    <x v="1"/>
    <s v="Tesseramento"/>
    <x v="1"/>
    <x v="0"/>
    <x v="0"/>
    <m/>
  </r>
  <r>
    <n v="136482"/>
    <x v="0"/>
    <x v="0"/>
    <x v="0"/>
    <x v="1"/>
    <x v="7"/>
    <x v="33"/>
    <x v="0"/>
    <x v="0"/>
    <s v="Tesseramento"/>
    <x v="1"/>
    <x v="1"/>
    <x v="0"/>
    <m/>
  </r>
  <r>
    <n v="188824"/>
    <x v="1"/>
    <x v="0"/>
    <x v="0"/>
    <x v="1"/>
    <x v="7"/>
    <x v="33"/>
    <x v="0"/>
    <x v="1"/>
    <s v="Tesseramento"/>
    <x v="1"/>
    <x v="6"/>
    <x v="0"/>
    <m/>
  </r>
  <r>
    <n v="239871"/>
    <x v="0"/>
    <x v="0"/>
    <x v="1"/>
    <x v="1"/>
    <x v="7"/>
    <x v="137"/>
    <x v="0"/>
    <x v="0"/>
    <s v="Tesseramento"/>
    <x v="3"/>
    <x v="0"/>
    <x v="0"/>
    <m/>
  </r>
  <r>
    <n v="239872"/>
    <x v="0"/>
    <x v="0"/>
    <x v="1"/>
    <x v="1"/>
    <x v="7"/>
    <x v="137"/>
    <x v="0"/>
    <x v="0"/>
    <s v="Tesseramento"/>
    <x v="3"/>
    <x v="0"/>
    <x v="0"/>
    <m/>
  </r>
  <r>
    <n v="239857"/>
    <x v="0"/>
    <x v="0"/>
    <x v="1"/>
    <x v="1"/>
    <x v="7"/>
    <x v="137"/>
    <x v="0"/>
    <x v="0"/>
    <s v="Tesseramento"/>
    <x v="3"/>
    <x v="1"/>
    <x v="0"/>
    <m/>
  </r>
  <r>
    <n v="239856"/>
    <x v="0"/>
    <x v="0"/>
    <x v="1"/>
    <x v="3"/>
    <x v="7"/>
    <x v="137"/>
    <x v="0"/>
    <x v="0"/>
    <s v="Tesseramento"/>
    <x v="3"/>
    <x v="1"/>
    <x v="0"/>
    <m/>
  </r>
  <r>
    <n v="240085"/>
    <x v="0"/>
    <x v="0"/>
    <x v="1"/>
    <x v="3"/>
    <x v="7"/>
    <x v="33"/>
    <x v="0"/>
    <x v="0"/>
    <s v="Tesseramento"/>
    <x v="1"/>
    <x v="0"/>
    <x v="0"/>
    <m/>
  </r>
  <r>
    <n v="206311"/>
    <x v="0"/>
    <x v="0"/>
    <x v="0"/>
    <x v="0"/>
    <x v="11"/>
    <x v="102"/>
    <x v="0"/>
    <x v="1"/>
    <s v="Tesseramento"/>
    <x v="1"/>
    <x v="0"/>
    <x v="0"/>
    <m/>
  </r>
  <r>
    <n v="5725"/>
    <x v="0"/>
    <x v="0"/>
    <x v="2"/>
    <x v="0"/>
    <x v="7"/>
    <x v="41"/>
    <x v="0"/>
    <x v="0"/>
    <s v="Tesseramento"/>
    <x v="1"/>
    <x v="0"/>
    <x v="0"/>
    <m/>
  </r>
  <r>
    <n v="240029"/>
    <x v="0"/>
    <x v="0"/>
    <x v="1"/>
    <x v="2"/>
    <x v="4"/>
    <x v="119"/>
    <x v="0"/>
    <x v="0"/>
    <s v="Tesseramento"/>
    <x v="1"/>
    <x v="0"/>
    <x v="0"/>
    <m/>
  </r>
  <r>
    <n v="131150"/>
    <x v="0"/>
    <x v="0"/>
    <x v="2"/>
    <x v="4"/>
    <x v="2"/>
    <x v="292"/>
    <x v="0"/>
    <x v="0"/>
    <s v="Tesseramento"/>
    <x v="1"/>
    <x v="0"/>
    <x v="0"/>
    <m/>
  </r>
  <r>
    <n v="239875"/>
    <x v="0"/>
    <x v="0"/>
    <x v="1"/>
    <x v="2"/>
    <x v="1"/>
    <x v="108"/>
    <x v="0"/>
    <x v="1"/>
    <s v="Tesseramento"/>
    <x v="0"/>
    <x v="4"/>
    <x v="0"/>
    <m/>
  </r>
  <r>
    <n v="175432"/>
    <x v="1"/>
    <x v="0"/>
    <x v="2"/>
    <x v="1"/>
    <x v="7"/>
    <x v="168"/>
    <x v="0"/>
    <x v="0"/>
    <s v="Tesseramento"/>
    <x v="1"/>
    <x v="5"/>
    <x v="0"/>
    <m/>
  </r>
  <r>
    <n v="239874"/>
    <x v="1"/>
    <x v="0"/>
    <x v="1"/>
    <x v="1"/>
    <x v="15"/>
    <x v="72"/>
    <x v="0"/>
    <x v="0"/>
    <s v="Tesseramento"/>
    <x v="1"/>
    <x v="7"/>
    <x v="0"/>
    <m/>
  </r>
  <r>
    <n v="52214"/>
    <x v="0"/>
    <x v="0"/>
    <x v="2"/>
    <x v="0"/>
    <x v="3"/>
    <x v="331"/>
    <x v="0"/>
    <x v="1"/>
    <s v="Tesseramento"/>
    <x v="1"/>
    <x v="0"/>
    <x v="0"/>
    <m/>
  </r>
  <r>
    <n v="239903"/>
    <x v="0"/>
    <x v="1"/>
    <x v="1"/>
    <x v="3"/>
    <x v="14"/>
    <x v="129"/>
    <x v="0"/>
    <x v="0"/>
    <s v="Tesseramento"/>
    <x v="1"/>
    <x v="0"/>
    <x v="0"/>
    <m/>
  </r>
  <r>
    <n v="240087"/>
    <x v="0"/>
    <x v="1"/>
    <x v="1"/>
    <x v="3"/>
    <x v="7"/>
    <x v="33"/>
    <x v="0"/>
    <x v="0"/>
    <s v="Tesseramento"/>
    <x v="1"/>
    <x v="3"/>
    <x v="0"/>
    <m/>
  </r>
  <r>
    <n v="241108"/>
    <x v="0"/>
    <x v="1"/>
    <x v="1"/>
    <x v="2"/>
    <x v="8"/>
    <x v="311"/>
    <x v="0"/>
    <x v="0"/>
    <s v="Tesseramento"/>
    <x v="1"/>
    <x v="1"/>
    <x v="0"/>
    <m/>
  </r>
  <r>
    <n v="239928"/>
    <x v="1"/>
    <x v="0"/>
    <x v="1"/>
    <x v="3"/>
    <x v="8"/>
    <x v="222"/>
    <x v="0"/>
    <x v="0"/>
    <s v="Tesseramento"/>
    <x v="1"/>
    <x v="5"/>
    <x v="0"/>
    <m/>
  </r>
  <r>
    <n v="240003"/>
    <x v="0"/>
    <x v="1"/>
    <x v="1"/>
    <x v="2"/>
    <x v="8"/>
    <x v="311"/>
    <x v="0"/>
    <x v="1"/>
    <s v="Tesseramento"/>
    <x v="1"/>
    <x v="0"/>
    <x v="0"/>
    <m/>
  </r>
  <r>
    <n v="240004"/>
    <x v="0"/>
    <x v="1"/>
    <x v="1"/>
    <x v="2"/>
    <x v="8"/>
    <x v="311"/>
    <x v="0"/>
    <x v="0"/>
    <s v="Tesseramento"/>
    <x v="1"/>
    <x v="0"/>
    <x v="0"/>
    <m/>
  </r>
  <r>
    <n v="176940"/>
    <x v="0"/>
    <x v="0"/>
    <x v="2"/>
    <x v="3"/>
    <x v="10"/>
    <x v="240"/>
    <x v="0"/>
    <x v="0"/>
    <s v="Tesseramento"/>
    <x v="1"/>
    <x v="4"/>
    <x v="0"/>
    <m/>
  </r>
  <r>
    <n v="176939"/>
    <x v="0"/>
    <x v="0"/>
    <x v="2"/>
    <x v="3"/>
    <x v="10"/>
    <x v="240"/>
    <x v="0"/>
    <x v="1"/>
    <s v="Tesseramento"/>
    <x v="1"/>
    <x v="4"/>
    <x v="0"/>
    <m/>
  </r>
  <r>
    <n v="239818"/>
    <x v="0"/>
    <x v="0"/>
    <x v="1"/>
    <x v="3"/>
    <x v="10"/>
    <x v="295"/>
    <x v="0"/>
    <x v="0"/>
    <s v="Tesseramento"/>
    <x v="0"/>
    <x v="3"/>
    <x v="0"/>
    <m/>
  </r>
  <r>
    <n v="239821"/>
    <x v="0"/>
    <x v="0"/>
    <x v="1"/>
    <x v="3"/>
    <x v="10"/>
    <x v="295"/>
    <x v="0"/>
    <x v="0"/>
    <s v="Tesseramento"/>
    <x v="0"/>
    <x v="3"/>
    <x v="0"/>
    <m/>
  </r>
  <r>
    <n v="239820"/>
    <x v="0"/>
    <x v="0"/>
    <x v="1"/>
    <x v="3"/>
    <x v="10"/>
    <x v="295"/>
    <x v="0"/>
    <x v="1"/>
    <s v="Tesseramento"/>
    <x v="0"/>
    <x v="4"/>
    <x v="0"/>
    <m/>
  </r>
  <r>
    <n v="239819"/>
    <x v="0"/>
    <x v="0"/>
    <x v="1"/>
    <x v="3"/>
    <x v="10"/>
    <x v="295"/>
    <x v="0"/>
    <x v="0"/>
    <s v="Tesseramento"/>
    <x v="0"/>
    <x v="0"/>
    <x v="0"/>
    <m/>
  </r>
  <r>
    <n v="239822"/>
    <x v="0"/>
    <x v="0"/>
    <x v="1"/>
    <x v="3"/>
    <x v="10"/>
    <x v="295"/>
    <x v="0"/>
    <x v="1"/>
    <s v="Tesseramento"/>
    <x v="0"/>
    <x v="3"/>
    <x v="0"/>
    <m/>
  </r>
  <r>
    <n v="98261"/>
    <x v="0"/>
    <x v="0"/>
    <x v="0"/>
    <x v="0"/>
    <x v="4"/>
    <x v="303"/>
    <x v="0"/>
    <x v="1"/>
    <s v="Tesseramento"/>
    <x v="1"/>
    <x v="4"/>
    <x v="0"/>
    <m/>
  </r>
  <r>
    <n v="239817"/>
    <x v="0"/>
    <x v="0"/>
    <x v="1"/>
    <x v="3"/>
    <x v="10"/>
    <x v="295"/>
    <x v="0"/>
    <x v="0"/>
    <s v="Tesseramento"/>
    <x v="0"/>
    <x v="3"/>
    <x v="0"/>
    <m/>
  </r>
  <r>
    <n v="240102"/>
    <x v="0"/>
    <x v="1"/>
    <x v="1"/>
    <x v="2"/>
    <x v="7"/>
    <x v="56"/>
    <x v="0"/>
    <x v="0"/>
    <s v="Tesseramento"/>
    <x v="1"/>
    <x v="1"/>
    <x v="0"/>
    <m/>
  </r>
  <r>
    <n v="239816"/>
    <x v="0"/>
    <x v="0"/>
    <x v="1"/>
    <x v="3"/>
    <x v="10"/>
    <x v="295"/>
    <x v="0"/>
    <x v="1"/>
    <s v="Tesseramento"/>
    <x v="0"/>
    <x v="3"/>
    <x v="0"/>
    <m/>
  </r>
  <r>
    <n v="240104"/>
    <x v="0"/>
    <x v="1"/>
    <x v="1"/>
    <x v="2"/>
    <x v="7"/>
    <x v="56"/>
    <x v="0"/>
    <x v="0"/>
    <s v="Tesseramento"/>
    <x v="1"/>
    <x v="4"/>
    <x v="0"/>
    <m/>
  </r>
  <r>
    <n v="240103"/>
    <x v="0"/>
    <x v="1"/>
    <x v="1"/>
    <x v="2"/>
    <x v="7"/>
    <x v="56"/>
    <x v="0"/>
    <x v="0"/>
    <s v="Tesseramento"/>
    <x v="1"/>
    <x v="4"/>
    <x v="0"/>
    <m/>
  </r>
  <r>
    <n v="239832"/>
    <x v="0"/>
    <x v="1"/>
    <x v="1"/>
    <x v="3"/>
    <x v="10"/>
    <x v="294"/>
    <x v="0"/>
    <x v="1"/>
    <s v="Tesseramento"/>
    <x v="1"/>
    <x v="0"/>
    <x v="0"/>
    <m/>
  </r>
  <r>
    <n v="239833"/>
    <x v="0"/>
    <x v="1"/>
    <x v="1"/>
    <x v="3"/>
    <x v="10"/>
    <x v="294"/>
    <x v="0"/>
    <x v="0"/>
    <s v="Tesseramento"/>
    <x v="1"/>
    <x v="0"/>
    <x v="0"/>
    <m/>
  </r>
  <r>
    <n v="239834"/>
    <x v="0"/>
    <x v="1"/>
    <x v="1"/>
    <x v="3"/>
    <x v="10"/>
    <x v="294"/>
    <x v="0"/>
    <x v="0"/>
    <s v="Tesseramento"/>
    <x v="1"/>
    <x v="3"/>
    <x v="0"/>
    <m/>
  </r>
  <r>
    <n v="239835"/>
    <x v="0"/>
    <x v="1"/>
    <x v="1"/>
    <x v="3"/>
    <x v="10"/>
    <x v="294"/>
    <x v="0"/>
    <x v="1"/>
    <s v="Tesseramento"/>
    <x v="1"/>
    <x v="3"/>
    <x v="0"/>
    <m/>
  </r>
  <r>
    <n v="239836"/>
    <x v="0"/>
    <x v="1"/>
    <x v="1"/>
    <x v="3"/>
    <x v="10"/>
    <x v="294"/>
    <x v="0"/>
    <x v="0"/>
    <s v="Tesseramento"/>
    <x v="1"/>
    <x v="0"/>
    <x v="0"/>
    <m/>
  </r>
  <r>
    <n v="239837"/>
    <x v="0"/>
    <x v="1"/>
    <x v="1"/>
    <x v="3"/>
    <x v="10"/>
    <x v="294"/>
    <x v="0"/>
    <x v="1"/>
    <s v="Tesseramento"/>
    <x v="1"/>
    <x v="0"/>
    <x v="0"/>
    <m/>
  </r>
  <r>
    <n v="231065"/>
    <x v="0"/>
    <x v="0"/>
    <x v="0"/>
    <x v="2"/>
    <x v="4"/>
    <x v="367"/>
    <x v="0"/>
    <x v="1"/>
    <s v="Tesseramento"/>
    <x v="1"/>
    <x v="1"/>
    <x v="0"/>
    <m/>
  </r>
  <r>
    <n v="208422"/>
    <x v="1"/>
    <x v="0"/>
    <x v="2"/>
    <x v="1"/>
    <x v="4"/>
    <x v="367"/>
    <x v="0"/>
    <x v="1"/>
    <s v="Tesseramento"/>
    <x v="1"/>
    <x v="5"/>
    <x v="0"/>
    <m/>
  </r>
  <r>
    <n v="156750"/>
    <x v="0"/>
    <x v="0"/>
    <x v="0"/>
    <x v="0"/>
    <x v="12"/>
    <x v="114"/>
    <x v="0"/>
    <x v="1"/>
    <s v="Tesseramento"/>
    <x v="1"/>
    <x v="3"/>
    <x v="0"/>
    <m/>
  </r>
  <r>
    <n v="240040"/>
    <x v="1"/>
    <x v="1"/>
    <x v="1"/>
    <x v="3"/>
    <x v="7"/>
    <x v="45"/>
    <x v="0"/>
    <x v="0"/>
    <s v="Tesseramento"/>
    <x v="1"/>
    <x v="5"/>
    <x v="0"/>
    <m/>
  </r>
  <r>
    <n v="58544"/>
    <x v="0"/>
    <x v="0"/>
    <x v="0"/>
    <x v="0"/>
    <x v="7"/>
    <x v="183"/>
    <x v="0"/>
    <x v="0"/>
    <s v="Tesseramento"/>
    <x v="0"/>
    <x v="4"/>
    <x v="0"/>
    <m/>
  </r>
  <r>
    <n v="205858"/>
    <x v="0"/>
    <x v="1"/>
    <x v="2"/>
    <x v="1"/>
    <x v="7"/>
    <x v="37"/>
    <x v="0"/>
    <x v="0"/>
    <s v="Tesseramento"/>
    <x v="1"/>
    <x v="0"/>
    <x v="0"/>
    <m/>
  </r>
  <r>
    <n v="203409"/>
    <x v="0"/>
    <x v="0"/>
    <x v="0"/>
    <x v="1"/>
    <x v="7"/>
    <x v="301"/>
    <x v="0"/>
    <x v="0"/>
    <s v="Tesseramento"/>
    <x v="1"/>
    <x v="4"/>
    <x v="0"/>
    <m/>
  </r>
  <r>
    <n v="200180"/>
    <x v="0"/>
    <x v="0"/>
    <x v="0"/>
    <x v="1"/>
    <x v="7"/>
    <x v="301"/>
    <x v="0"/>
    <x v="0"/>
    <s v="Tesseramento"/>
    <x v="1"/>
    <x v="3"/>
    <x v="0"/>
    <m/>
  </r>
  <r>
    <n v="2701"/>
    <x v="0"/>
    <x v="0"/>
    <x v="0"/>
    <x v="0"/>
    <x v="1"/>
    <x v="48"/>
    <x v="0"/>
    <x v="0"/>
    <s v="Tesseramento"/>
    <x v="1"/>
    <x v="4"/>
    <x v="0"/>
    <m/>
  </r>
  <r>
    <n v="240513"/>
    <x v="0"/>
    <x v="1"/>
    <x v="1"/>
    <x v="2"/>
    <x v="7"/>
    <x v="37"/>
    <x v="0"/>
    <x v="0"/>
    <s v="Tesseramento"/>
    <x v="1"/>
    <x v="0"/>
    <x v="0"/>
    <m/>
  </r>
  <r>
    <n v="33632"/>
    <x v="0"/>
    <x v="0"/>
    <x v="0"/>
    <x v="0"/>
    <x v="7"/>
    <x v="37"/>
    <x v="0"/>
    <x v="1"/>
    <s v="Tesseramento"/>
    <x v="1"/>
    <x v="4"/>
    <x v="0"/>
    <m/>
  </r>
  <r>
    <n v="71786"/>
    <x v="0"/>
    <x v="0"/>
    <x v="0"/>
    <x v="1"/>
    <x v="7"/>
    <x v="103"/>
    <x v="0"/>
    <x v="0"/>
    <s v="Tesseramento"/>
    <x v="1"/>
    <x v="1"/>
    <x v="0"/>
    <m/>
  </r>
  <r>
    <n v="128742"/>
    <x v="0"/>
    <x v="0"/>
    <x v="2"/>
    <x v="1"/>
    <x v="5"/>
    <x v="38"/>
    <x v="0"/>
    <x v="0"/>
    <s v="Tesseramento"/>
    <x v="1"/>
    <x v="4"/>
    <x v="0"/>
    <m/>
  </r>
  <r>
    <n v="239843"/>
    <x v="0"/>
    <x v="1"/>
    <x v="1"/>
    <x v="2"/>
    <x v="5"/>
    <x v="38"/>
    <x v="0"/>
    <x v="0"/>
    <s v="Tesseramento"/>
    <x v="1"/>
    <x v="3"/>
    <x v="0"/>
    <m/>
  </r>
  <r>
    <n v="239847"/>
    <x v="0"/>
    <x v="1"/>
    <x v="1"/>
    <x v="1"/>
    <x v="5"/>
    <x v="38"/>
    <x v="0"/>
    <x v="0"/>
    <s v="Tesseramento"/>
    <x v="1"/>
    <x v="0"/>
    <x v="0"/>
    <m/>
  </r>
  <r>
    <n v="239846"/>
    <x v="0"/>
    <x v="0"/>
    <x v="1"/>
    <x v="1"/>
    <x v="5"/>
    <x v="38"/>
    <x v="0"/>
    <x v="0"/>
    <s v="Tesseramento"/>
    <x v="1"/>
    <x v="0"/>
    <x v="0"/>
    <m/>
  </r>
  <r>
    <n v="239844"/>
    <x v="0"/>
    <x v="0"/>
    <x v="1"/>
    <x v="1"/>
    <x v="5"/>
    <x v="38"/>
    <x v="0"/>
    <x v="0"/>
    <s v="Tesseramento"/>
    <x v="1"/>
    <x v="1"/>
    <x v="0"/>
    <m/>
  </r>
  <r>
    <n v="239848"/>
    <x v="0"/>
    <x v="1"/>
    <x v="1"/>
    <x v="2"/>
    <x v="5"/>
    <x v="38"/>
    <x v="0"/>
    <x v="0"/>
    <s v="Tesseramento"/>
    <x v="1"/>
    <x v="0"/>
    <x v="0"/>
    <m/>
  </r>
  <r>
    <n v="239845"/>
    <x v="0"/>
    <x v="1"/>
    <x v="1"/>
    <x v="2"/>
    <x v="5"/>
    <x v="38"/>
    <x v="0"/>
    <x v="0"/>
    <s v="Tesseramento"/>
    <x v="1"/>
    <x v="0"/>
    <x v="0"/>
    <m/>
  </r>
  <r>
    <n v="239850"/>
    <x v="0"/>
    <x v="1"/>
    <x v="1"/>
    <x v="2"/>
    <x v="5"/>
    <x v="38"/>
    <x v="0"/>
    <x v="1"/>
    <s v="Tesseramento"/>
    <x v="1"/>
    <x v="3"/>
    <x v="0"/>
    <m/>
  </r>
  <r>
    <n v="239849"/>
    <x v="0"/>
    <x v="1"/>
    <x v="1"/>
    <x v="2"/>
    <x v="5"/>
    <x v="38"/>
    <x v="0"/>
    <x v="1"/>
    <s v="Tesseramento"/>
    <x v="1"/>
    <x v="0"/>
    <x v="0"/>
    <m/>
  </r>
  <r>
    <n v="21606"/>
    <x v="0"/>
    <x v="0"/>
    <x v="2"/>
    <x v="0"/>
    <x v="6"/>
    <x v="392"/>
    <x v="0"/>
    <x v="0"/>
    <s v="Tesseramento"/>
    <x v="0"/>
    <x v="3"/>
    <x v="0"/>
    <m/>
  </r>
  <r>
    <n v="239988"/>
    <x v="0"/>
    <x v="1"/>
    <x v="1"/>
    <x v="0"/>
    <x v="1"/>
    <x v="48"/>
    <x v="0"/>
    <x v="0"/>
    <s v="Tesseramento"/>
    <x v="1"/>
    <x v="4"/>
    <x v="0"/>
    <m/>
  </r>
  <r>
    <n v="75219"/>
    <x v="0"/>
    <x v="0"/>
    <x v="0"/>
    <x v="0"/>
    <x v="10"/>
    <x v="234"/>
    <x v="0"/>
    <x v="1"/>
    <s v="Tesseramento"/>
    <x v="0"/>
    <x v="3"/>
    <x v="0"/>
    <m/>
  </r>
  <r>
    <n v="68523"/>
    <x v="0"/>
    <x v="0"/>
    <x v="0"/>
    <x v="0"/>
    <x v="10"/>
    <x v="234"/>
    <x v="0"/>
    <x v="0"/>
    <s v="Tesseramento"/>
    <x v="0"/>
    <x v="4"/>
    <x v="0"/>
    <m/>
  </r>
  <r>
    <n v="543"/>
    <x v="0"/>
    <x v="0"/>
    <x v="0"/>
    <x v="1"/>
    <x v="10"/>
    <x v="234"/>
    <x v="0"/>
    <x v="0"/>
    <s v="Tesseramento"/>
    <x v="0"/>
    <x v="0"/>
    <x v="0"/>
    <m/>
  </r>
  <r>
    <n v="239893"/>
    <x v="0"/>
    <x v="1"/>
    <x v="1"/>
    <x v="1"/>
    <x v="2"/>
    <x v="5"/>
    <x v="0"/>
    <x v="0"/>
    <s v="Tesseramento"/>
    <x v="1"/>
    <x v="0"/>
    <x v="0"/>
    <m/>
  </r>
  <r>
    <n v="169609"/>
    <x v="1"/>
    <x v="0"/>
    <x v="2"/>
    <x v="0"/>
    <x v="2"/>
    <x v="5"/>
    <x v="0"/>
    <x v="0"/>
    <s v="Tesseramento"/>
    <x v="1"/>
    <x v="2"/>
    <x v="0"/>
    <m/>
  </r>
  <r>
    <n v="239894"/>
    <x v="1"/>
    <x v="1"/>
    <x v="1"/>
    <x v="1"/>
    <x v="2"/>
    <x v="5"/>
    <x v="0"/>
    <x v="0"/>
    <s v="Tesseramento"/>
    <x v="1"/>
    <x v="6"/>
    <x v="0"/>
    <m/>
  </r>
  <r>
    <n v="239866"/>
    <x v="1"/>
    <x v="1"/>
    <x v="1"/>
    <x v="3"/>
    <x v="7"/>
    <x v="274"/>
    <x v="0"/>
    <x v="1"/>
    <s v="Tesseramento"/>
    <x v="0"/>
    <x v="5"/>
    <x v="0"/>
    <m/>
  </r>
  <r>
    <n v="239865"/>
    <x v="0"/>
    <x v="1"/>
    <x v="1"/>
    <x v="1"/>
    <x v="7"/>
    <x v="274"/>
    <x v="0"/>
    <x v="0"/>
    <s v="Tesseramento"/>
    <x v="0"/>
    <x v="0"/>
    <x v="0"/>
    <m/>
  </r>
  <r>
    <n v="239864"/>
    <x v="1"/>
    <x v="1"/>
    <x v="1"/>
    <x v="1"/>
    <x v="7"/>
    <x v="274"/>
    <x v="0"/>
    <x v="0"/>
    <s v="Tesseramento"/>
    <x v="0"/>
    <x v="2"/>
    <x v="0"/>
    <m/>
  </r>
  <r>
    <n v="239863"/>
    <x v="1"/>
    <x v="1"/>
    <x v="1"/>
    <x v="1"/>
    <x v="7"/>
    <x v="274"/>
    <x v="0"/>
    <x v="0"/>
    <s v="Tesseramento"/>
    <x v="0"/>
    <x v="6"/>
    <x v="0"/>
    <m/>
  </r>
  <r>
    <n v="239909"/>
    <x v="0"/>
    <x v="0"/>
    <x v="1"/>
    <x v="1"/>
    <x v="10"/>
    <x v="93"/>
    <x v="0"/>
    <x v="1"/>
    <s v="Tesseramento"/>
    <x v="0"/>
    <x v="4"/>
    <x v="0"/>
    <m/>
  </r>
  <r>
    <n v="232052"/>
    <x v="1"/>
    <x v="1"/>
    <x v="0"/>
    <x v="1"/>
    <x v="2"/>
    <x v="251"/>
    <x v="0"/>
    <x v="1"/>
    <s v="Tesseramento"/>
    <x v="1"/>
    <x v="6"/>
    <x v="0"/>
    <m/>
  </r>
  <r>
    <n v="146954"/>
    <x v="0"/>
    <x v="0"/>
    <x v="0"/>
    <x v="1"/>
    <x v="2"/>
    <x v="251"/>
    <x v="0"/>
    <x v="0"/>
    <s v="Tesseramento"/>
    <x v="1"/>
    <x v="0"/>
    <x v="0"/>
    <m/>
  </r>
  <r>
    <n v="176097"/>
    <x v="0"/>
    <x v="0"/>
    <x v="0"/>
    <x v="1"/>
    <x v="2"/>
    <x v="251"/>
    <x v="0"/>
    <x v="1"/>
    <s v="Tesseramento"/>
    <x v="1"/>
    <x v="3"/>
    <x v="0"/>
    <m/>
  </r>
  <r>
    <n v="239927"/>
    <x v="1"/>
    <x v="0"/>
    <x v="1"/>
    <x v="2"/>
    <x v="9"/>
    <x v="117"/>
    <x v="0"/>
    <x v="0"/>
    <s v="Tesseramento"/>
    <x v="1"/>
    <x v="5"/>
    <x v="0"/>
    <m/>
  </r>
  <r>
    <n v="239936"/>
    <x v="0"/>
    <x v="1"/>
    <x v="1"/>
    <x v="3"/>
    <x v="4"/>
    <x v="68"/>
    <x v="0"/>
    <x v="0"/>
    <s v="Tesseramento"/>
    <x v="1"/>
    <x v="3"/>
    <x v="0"/>
    <m/>
  </r>
  <r>
    <n v="239935"/>
    <x v="1"/>
    <x v="1"/>
    <x v="1"/>
    <x v="3"/>
    <x v="4"/>
    <x v="68"/>
    <x v="0"/>
    <x v="0"/>
    <s v="Tesseramento"/>
    <x v="1"/>
    <x v="5"/>
    <x v="0"/>
    <m/>
  </r>
  <r>
    <n v="88387"/>
    <x v="0"/>
    <x v="0"/>
    <x v="0"/>
    <x v="0"/>
    <x v="11"/>
    <x v="221"/>
    <x v="0"/>
    <x v="1"/>
    <s v="Tesseramento"/>
    <x v="1"/>
    <x v="4"/>
    <x v="0"/>
    <m/>
  </r>
  <r>
    <n v="82017"/>
    <x v="0"/>
    <x v="0"/>
    <x v="0"/>
    <x v="0"/>
    <x v="11"/>
    <x v="279"/>
    <x v="0"/>
    <x v="1"/>
    <s v="Tesseramento"/>
    <x v="0"/>
    <x v="1"/>
    <x v="0"/>
    <m/>
  </r>
  <r>
    <n v="239867"/>
    <x v="1"/>
    <x v="1"/>
    <x v="1"/>
    <x v="2"/>
    <x v="7"/>
    <x v="274"/>
    <x v="0"/>
    <x v="1"/>
    <s v="Tesseramento"/>
    <x v="0"/>
    <x v="5"/>
    <x v="0"/>
    <m/>
  </r>
  <r>
    <n v="239868"/>
    <x v="0"/>
    <x v="1"/>
    <x v="1"/>
    <x v="2"/>
    <x v="7"/>
    <x v="274"/>
    <x v="0"/>
    <x v="1"/>
    <s v="Tesseramento"/>
    <x v="0"/>
    <x v="1"/>
    <x v="0"/>
    <m/>
  </r>
  <r>
    <n v="240109"/>
    <x v="0"/>
    <x v="1"/>
    <x v="1"/>
    <x v="0"/>
    <x v="4"/>
    <x v="88"/>
    <x v="0"/>
    <x v="0"/>
    <s v="Tesseramento"/>
    <x v="1"/>
    <x v="1"/>
    <x v="0"/>
    <m/>
  </r>
  <r>
    <n v="153779"/>
    <x v="0"/>
    <x v="0"/>
    <x v="2"/>
    <x v="0"/>
    <x v="2"/>
    <x v="364"/>
    <x v="0"/>
    <x v="0"/>
    <s v="Tesseramento"/>
    <x v="1"/>
    <x v="0"/>
    <x v="0"/>
    <m/>
  </r>
  <r>
    <n v="240234"/>
    <x v="0"/>
    <x v="1"/>
    <x v="1"/>
    <x v="2"/>
    <x v="4"/>
    <x v="303"/>
    <x v="0"/>
    <x v="0"/>
    <s v="Tesseramento"/>
    <x v="1"/>
    <x v="1"/>
    <x v="0"/>
    <m/>
  </r>
  <r>
    <n v="240233"/>
    <x v="0"/>
    <x v="1"/>
    <x v="1"/>
    <x v="2"/>
    <x v="4"/>
    <x v="303"/>
    <x v="0"/>
    <x v="1"/>
    <s v="Tesseramento"/>
    <x v="1"/>
    <x v="0"/>
    <x v="0"/>
    <m/>
  </r>
  <r>
    <n v="239886"/>
    <x v="0"/>
    <x v="0"/>
    <x v="1"/>
    <x v="1"/>
    <x v="10"/>
    <x v="29"/>
    <x v="0"/>
    <x v="1"/>
    <s v="Tesseramento"/>
    <x v="0"/>
    <x v="0"/>
    <x v="0"/>
    <m/>
  </r>
  <r>
    <n v="239885"/>
    <x v="0"/>
    <x v="1"/>
    <x v="1"/>
    <x v="1"/>
    <x v="10"/>
    <x v="29"/>
    <x v="0"/>
    <x v="0"/>
    <s v="Tesseramento"/>
    <x v="0"/>
    <x v="1"/>
    <x v="0"/>
    <m/>
  </r>
  <r>
    <n v="172899"/>
    <x v="0"/>
    <x v="0"/>
    <x v="2"/>
    <x v="0"/>
    <x v="4"/>
    <x v="110"/>
    <x v="0"/>
    <x v="0"/>
    <s v="Tesseramento"/>
    <x v="1"/>
    <x v="0"/>
    <x v="0"/>
    <m/>
  </r>
  <r>
    <n v="239943"/>
    <x v="1"/>
    <x v="1"/>
    <x v="1"/>
    <x v="3"/>
    <x v="4"/>
    <x v="110"/>
    <x v="0"/>
    <x v="0"/>
    <s v="Tesseramento"/>
    <x v="1"/>
    <x v="7"/>
    <x v="1"/>
    <m/>
  </r>
  <r>
    <n v="239944"/>
    <x v="1"/>
    <x v="1"/>
    <x v="1"/>
    <x v="3"/>
    <x v="4"/>
    <x v="110"/>
    <x v="0"/>
    <x v="0"/>
    <s v="Tesseramento"/>
    <x v="1"/>
    <x v="5"/>
    <x v="1"/>
    <m/>
  </r>
  <r>
    <n v="9369"/>
    <x v="0"/>
    <x v="0"/>
    <x v="0"/>
    <x v="0"/>
    <x v="12"/>
    <x v="148"/>
    <x v="0"/>
    <x v="1"/>
    <s v="Tesseramento"/>
    <x v="1"/>
    <x v="0"/>
    <x v="0"/>
    <m/>
  </r>
  <r>
    <n v="9608"/>
    <x v="0"/>
    <x v="0"/>
    <x v="0"/>
    <x v="0"/>
    <x v="12"/>
    <x v="148"/>
    <x v="0"/>
    <x v="0"/>
    <s v="Tesseramento"/>
    <x v="1"/>
    <x v="0"/>
    <x v="0"/>
    <m/>
  </r>
  <r>
    <n v="203919"/>
    <x v="0"/>
    <x v="1"/>
    <x v="0"/>
    <x v="1"/>
    <x v="11"/>
    <x v="91"/>
    <x v="0"/>
    <x v="0"/>
    <s v="Tesseramento"/>
    <x v="1"/>
    <x v="0"/>
    <x v="0"/>
    <m/>
  </r>
  <r>
    <n v="192086"/>
    <x v="0"/>
    <x v="1"/>
    <x v="0"/>
    <x v="1"/>
    <x v="11"/>
    <x v="143"/>
    <x v="0"/>
    <x v="0"/>
    <s v="Tesseramento"/>
    <x v="1"/>
    <x v="3"/>
    <x v="0"/>
    <m/>
  </r>
  <r>
    <n v="192083"/>
    <x v="0"/>
    <x v="1"/>
    <x v="0"/>
    <x v="1"/>
    <x v="11"/>
    <x v="143"/>
    <x v="0"/>
    <x v="1"/>
    <s v="Tesseramento"/>
    <x v="1"/>
    <x v="3"/>
    <x v="0"/>
    <m/>
  </r>
  <r>
    <n v="239878"/>
    <x v="0"/>
    <x v="1"/>
    <x v="1"/>
    <x v="2"/>
    <x v="11"/>
    <x v="143"/>
    <x v="0"/>
    <x v="1"/>
    <s v="Tesseramento"/>
    <x v="1"/>
    <x v="0"/>
    <x v="0"/>
    <m/>
  </r>
  <r>
    <n v="240037"/>
    <x v="0"/>
    <x v="0"/>
    <x v="1"/>
    <x v="2"/>
    <x v="7"/>
    <x v="51"/>
    <x v="0"/>
    <x v="1"/>
    <s v="Tesseramento"/>
    <x v="1"/>
    <x v="3"/>
    <x v="0"/>
    <m/>
  </r>
  <r>
    <n v="239941"/>
    <x v="1"/>
    <x v="0"/>
    <x v="1"/>
    <x v="2"/>
    <x v="1"/>
    <x v="108"/>
    <x v="0"/>
    <x v="0"/>
    <s v="Tesseramento"/>
    <x v="0"/>
    <x v="5"/>
    <x v="0"/>
    <m/>
  </r>
  <r>
    <n v="212796"/>
    <x v="0"/>
    <x v="1"/>
    <x v="0"/>
    <x v="0"/>
    <x v="7"/>
    <x v="44"/>
    <x v="0"/>
    <x v="0"/>
    <s v="Tesseramento"/>
    <x v="1"/>
    <x v="0"/>
    <x v="0"/>
    <m/>
  </r>
  <r>
    <n v="239883"/>
    <x v="0"/>
    <x v="1"/>
    <x v="1"/>
    <x v="1"/>
    <x v="13"/>
    <x v="356"/>
    <x v="0"/>
    <x v="0"/>
    <s v="Tesseramento"/>
    <x v="1"/>
    <x v="3"/>
    <x v="0"/>
    <m/>
  </r>
  <r>
    <n v="239881"/>
    <x v="0"/>
    <x v="1"/>
    <x v="1"/>
    <x v="2"/>
    <x v="12"/>
    <x v="148"/>
    <x v="0"/>
    <x v="0"/>
    <s v="Tesseramento"/>
    <x v="1"/>
    <x v="0"/>
    <x v="0"/>
    <m/>
  </r>
  <r>
    <n v="239882"/>
    <x v="1"/>
    <x v="1"/>
    <x v="1"/>
    <x v="2"/>
    <x v="12"/>
    <x v="148"/>
    <x v="0"/>
    <x v="0"/>
    <s v="Tesseramento"/>
    <x v="1"/>
    <x v="5"/>
    <x v="0"/>
    <m/>
  </r>
  <r>
    <n v="231867"/>
    <x v="0"/>
    <x v="1"/>
    <x v="0"/>
    <x v="2"/>
    <x v="12"/>
    <x v="148"/>
    <x v="0"/>
    <x v="1"/>
    <s v="Tesseramento"/>
    <x v="1"/>
    <x v="0"/>
    <x v="0"/>
    <m/>
  </r>
  <r>
    <n v="231866"/>
    <x v="0"/>
    <x v="1"/>
    <x v="0"/>
    <x v="2"/>
    <x v="12"/>
    <x v="148"/>
    <x v="0"/>
    <x v="0"/>
    <s v="Tesseramento"/>
    <x v="1"/>
    <x v="0"/>
    <x v="0"/>
    <m/>
  </r>
  <r>
    <n v="239904"/>
    <x v="0"/>
    <x v="1"/>
    <x v="1"/>
    <x v="3"/>
    <x v="14"/>
    <x v="129"/>
    <x v="0"/>
    <x v="0"/>
    <s v="Tesseramento"/>
    <x v="1"/>
    <x v="4"/>
    <x v="0"/>
    <m/>
  </r>
  <r>
    <n v="239887"/>
    <x v="0"/>
    <x v="1"/>
    <x v="1"/>
    <x v="2"/>
    <x v="7"/>
    <x v="103"/>
    <x v="0"/>
    <x v="0"/>
    <s v="Tesseramento"/>
    <x v="1"/>
    <x v="0"/>
    <x v="0"/>
    <m/>
  </r>
  <r>
    <n v="239888"/>
    <x v="0"/>
    <x v="1"/>
    <x v="1"/>
    <x v="2"/>
    <x v="7"/>
    <x v="103"/>
    <x v="0"/>
    <x v="0"/>
    <s v="Tesseramento"/>
    <x v="1"/>
    <x v="1"/>
    <x v="0"/>
    <m/>
  </r>
  <r>
    <n v="239922"/>
    <x v="0"/>
    <x v="1"/>
    <x v="1"/>
    <x v="3"/>
    <x v="2"/>
    <x v="180"/>
    <x v="0"/>
    <x v="0"/>
    <s v="Tesseramento"/>
    <x v="1"/>
    <x v="0"/>
    <x v="0"/>
    <m/>
  </r>
  <r>
    <n v="239923"/>
    <x v="0"/>
    <x v="1"/>
    <x v="1"/>
    <x v="2"/>
    <x v="2"/>
    <x v="180"/>
    <x v="0"/>
    <x v="0"/>
    <s v="Tesseramento"/>
    <x v="1"/>
    <x v="0"/>
    <x v="0"/>
    <m/>
  </r>
  <r>
    <n v="211607"/>
    <x v="0"/>
    <x v="1"/>
    <x v="0"/>
    <x v="3"/>
    <x v="2"/>
    <x v="180"/>
    <x v="0"/>
    <x v="0"/>
    <s v="Tesseramento"/>
    <x v="1"/>
    <x v="3"/>
    <x v="0"/>
    <m/>
  </r>
  <r>
    <n v="240705"/>
    <x v="0"/>
    <x v="0"/>
    <x v="1"/>
    <x v="2"/>
    <x v="11"/>
    <x v="278"/>
    <x v="0"/>
    <x v="0"/>
    <s v="Tesseramento"/>
    <x v="1"/>
    <x v="1"/>
    <x v="0"/>
    <m/>
  </r>
  <r>
    <n v="239892"/>
    <x v="0"/>
    <x v="0"/>
    <x v="1"/>
    <x v="1"/>
    <x v="2"/>
    <x v="153"/>
    <x v="0"/>
    <x v="0"/>
    <s v="Tesseramento"/>
    <x v="0"/>
    <x v="0"/>
    <x v="0"/>
    <m/>
  </r>
  <r>
    <n v="239879"/>
    <x v="0"/>
    <x v="0"/>
    <x v="1"/>
    <x v="1"/>
    <x v="8"/>
    <x v="31"/>
    <x v="0"/>
    <x v="0"/>
    <s v="Tesseramento"/>
    <x v="1"/>
    <x v="1"/>
    <x v="0"/>
    <m/>
  </r>
  <r>
    <n v="239880"/>
    <x v="0"/>
    <x v="0"/>
    <x v="1"/>
    <x v="1"/>
    <x v="8"/>
    <x v="31"/>
    <x v="0"/>
    <x v="0"/>
    <s v="Tesseramento"/>
    <x v="1"/>
    <x v="1"/>
    <x v="0"/>
    <m/>
  </r>
  <r>
    <n v="155076"/>
    <x v="0"/>
    <x v="0"/>
    <x v="0"/>
    <x v="0"/>
    <x v="0"/>
    <x v="100"/>
    <x v="0"/>
    <x v="1"/>
    <s v="Tesseramento"/>
    <x v="0"/>
    <x v="1"/>
    <x v="0"/>
    <m/>
  </r>
  <r>
    <n v="27745"/>
    <x v="0"/>
    <x v="0"/>
    <x v="0"/>
    <x v="0"/>
    <x v="0"/>
    <x v="100"/>
    <x v="0"/>
    <x v="0"/>
    <s v="Tesseramento"/>
    <x v="0"/>
    <x v="3"/>
    <x v="0"/>
    <m/>
  </r>
  <r>
    <n v="191977"/>
    <x v="0"/>
    <x v="0"/>
    <x v="0"/>
    <x v="1"/>
    <x v="0"/>
    <x v="100"/>
    <x v="0"/>
    <x v="1"/>
    <s v="Tesseramento"/>
    <x v="0"/>
    <x v="0"/>
    <x v="0"/>
    <m/>
  </r>
  <r>
    <n v="29626"/>
    <x v="0"/>
    <x v="0"/>
    <x v="0"/>
    <x v="0"/>
    <x v="7"/>
    <x v="210"/>
    <x v="0"/>
    <x v="0"/>
    <s v="Tesseramento"/>
    <x v="0"/>
    <x v="4"/>
    <x v="0"/>
    <m/>
  </r>
  <r>
    <n v="60051"/>
    <x v="0"/>
    <x v="0"/>
    <x v="2"/>
    <x v="4"/>
    <x v="15"/>
    <x v="248"/>
    <x v="0"/>
    <x v="0"/>
    <s v="Tesseramento"/>
    <x v="1"/>
    <x v="1"/>
    <x v="0"/>
    <m/>
  </r>
  <r>
    <n v="211972"/>
    <x v="0"/>
    <x v="1"/>
    <x v="2"/>
    <x v="3"/>
    <x v="10"/>
    <x v="273"/>
    <x v="0"/>
    <x v="0"/>
    <s v="Tesseramento"/>
    <x v="1"/>
    <x v="0"/>
    <x v="0"/>
    <m/>
  </r>
  <r>
    <n v="239884"/>
    <x v="0"/>
    <x v="0"/>
    <x v="1"/>
    <x v="0"/>
    <x v="1"/>
    <x v="108"/>
    <x v="0"/>
    <x v="0"/>
    <s v="Tesseramento"/>
    <x v="0"/>
    <x v="4"/>
    <x v="0"/>
    <m/>
  </r>
  <r>
    <n v="167439"/>
    <x v="0"/>
    <x v="1"/>
    <x v="0"/>
    <x v="1"/>
    <x v="7"/>
    <x v="168"/>
    <x v="0"/>
    <x v="0"/>
    <s v="Tesseramento"/>
    <x v="1"/>
    <x v="1"/>
    <x v="0"/>
    <m/>
  </r>
  <r>
    <n v="116366"/>
    <x v="0"/>
    <x v="0"/>
    <x v="0"/>
    <x v="0"/>
    <x v="7"/>
    <x v="202"/>
    <x v="0"/>
    <x v="0"/>
    <s v="Tesseramento"/>
    <x v="1"/>
    <x v="4"/>
    <x v="0"/>
    <m/>
  </r>
  <r>
    <n v="239908"/>
    <x v="0"/>
    <x v="1"/>
    <x v="1"/>
    <x v="2"/>
    <x v="2"/>
    <x v="163"/>
    <x v="0"/>
    <x v="0"/>
    <s v="Tesseramento"/>
    <x v="0"/>
    <x v="3"/>
    <x v="0"/>
    <m/>
  </r>
  <r>
    <n v="239951"/>
    <x v="0"/>
    <x v="1"/>
    <x v="1"/>
    <x v="2"/>
    <x v="7"/>
    <x v="168"/>
    <x v="0"/>
    <x v="0"/>
    <s v="Tesseramento"/>
    <x v="1"/>
    <x v="1"/>
    <x v="0"/>
    <m/>
  </r>
  <r>
    <n v="229920"/>
    <x v="0"/>
    <x v="1"/>
    <x v="0"/>
    <x v="2"/>
    <x v="7"/>
    <x v="168"/>
    <x v="0"/>
    <x v="1"/>
    <s v="Tesseramento"/>
    <x v="1"/>
    <x v="3"/>
    <x v="0"/>
    <m/>
  </r>
  <r>
    <n v="239949"/>
    <x v="0"/>
    <x v="1"/>
    <x v="1"/>
    <x v="2"/>
    <x v="7"/>
    <x v="168"/>
    <x v="0"/>
    <x v="0"/>
    <s v="Tesseramento"/>
    <x v="1"/>
    <x v="0"/>
    <x v="0"/>
    <m/>
  </r>
  <r>
    <n v="239950"/>
    <x v="0"/>
    <x v="1"/>
    <x v="1"/>
    <x v="2"/>
    <x v="7"/>
    <x v="168"/>
    <x v="0"/>
    <x v="1"/>
    <s v="Tesseramento"/>
    <x v="1"/>
    <x v="0"/>
    <x v="0"/>
    <m/>
  </r>
  <r>
    <n v="239948"/>
    <x v="0"/>
    <x v="0"/>
    <x v="1"/>
    <x v="3"/>
    <x v="4"/>
    <x v="50"/>
    <x v="0"/>
    <x v="0"/>
    <s v="Tesseramento"/>
    <x v="1"/>
    <x v="0"/>
    <x v="0"/>
    <m/>
  </r>
  <r>
    <n v="240000"/>
    <x v="0"/>
    <x v="1"/>
    <x v="1"/>
    <x v="2"/>
    <x v="7"/>
    <x v="161"/>
    <x v="0"/>
    <x v="0"/>
    <s v="Tesseramento"/>
    <x v="0"/>
    <x v="0"/>
    <x v="0"/>
    <m/>
  </r>
  <r>
    <n v="239998"/>
    <x v="0"/>
    <x v="1"/>
    <x v="1"/>
    <x v="2"/>
    <x v="7"/>
    <x v="161"/>
    <x v="0"/>
    <x v="1"/>
    <s v="Tesseramento"/>
    <x v="0"/>
    <x v="3"/>
    <x v="0"/>
    <m/>
  </r>
  <r>
    <n v="239999"/>
    <x v="0"/>
    <x v="1"/>
    <x v="1"/>
    <x v="3"/>
    <x v="7"/>
    <x v="161"/>
    <x v="0"/>
    <x v="0"/>
    <s v="Tesseramento"/>
    <x v="0"/>
    <x v="0"/>
    <x v="0"/>
    <m/>
  </r>
  <r>
    <n v="239933"/>
    <x v="1"/>
    <x v="1"/>
    <x v="1"/>
    <x v="2"/>
    <x v="13"/>
    <x v="177"/>
    <x v="0"/>
    <x v="0"/>
    <s v="Tesseramento"/>
    <x v="1"/>
    <x v="5"/>
    <x v="0"/>
    <m/>
  </r>
  <r>
    <n v="171699"/>
    <x v="0"/>
    <x v="0"/>
    <x v="0"/>
    <x v="1"/>
    <x v="2"/>
    <x v="230"/>
    <x v="0"/>
    <x v="1"/>
    <s v="Tesseramento"/>
    <x v="1"/>
    <x v="4"/>
    <x v="0"/>
    <m/>
  </r>
  <r>
    <n v="225721"/>
    <x v="0"/>
    <x v="1"/>
    <x v="0"/>
    <x v="3"/>
    <x v="0"/>
    <x v="100"/>
    <x v="0"/>
    <x v="0"/>
    <s v="Tesseramento"/>
    <x v="0"/>
    <x v="0"/>
    <x v="0"/>
    <m/>
  </r>
  <r>
    <n v="239982"/>
    <x v="0"/>
    <x v="1"/>
    <x v="1"/>
    <x v="0"/>
    <x v="7"/>
    <x v="25"/>
    <x v="0"/>
    <x v="0"/>
    <s v="Tesseramento"/>
    <x v="0"/>
    <x v="1"/>
    <x v="0"/>
    <m/>
  </r>
  <r>
    <n v="240001"/>
    <x v="0"/>
    <x v="1"/>
    <x v="1"/>
    <x v="2"/>
    <x v="7"/>
    <x v="161"/>
    <x v="0"/>
    <x v="1"/>
    <s v="Tesseramento"/>
    <x v="0"/>
    <x v="1"/>
    <x v="0"/>
    <m/>
  </r>
  <r>
    <n v="163624"/>
    <x v="0"/>
    <x v="0"/>
    <x v="2"/>
    <x v="0"/>
    <x v="2"/>
    <x v="208"/>
    <x v="0"/>
    <x v="0"/>
    <s v="Tesseramento"/>
    <x v="0"/>
    <x v="0"/>
    <x v="0"/>
    <m/>
  </r>
  <r>
    <n v="123503"/>
    <x v="0"/>
    <x v="0"/>
    <x v="0"/>
    <x v="0"/>
    <x v="0"/>
    <x v="76"/>
    <x v="0"/>
    <x v="0"/>
    <s v="Tesseramento"/>
    <x v="0"/>
    <x v="1"/>
    <x v="0"/>
    <m/>
  </r>
  <r>
    <n v="240024"/>
    <x v="0"/>
    <x v="1"/>
    <x v="1"/>
    <x v="2"/>
    <x v="2"/>
    <x v="208"/>
    <x v="0"/>
    <x v="0"/>
    <s v="Tesseramento"/>
    <x v="0"/>
    <x v="0"/>
    <x v="0"/>
    <m/>
  </r>
  <r>
    <n v="239978"/>
    <x v="0"/>
    <x v="0"/>
    <x v="1"/>
    <x v="1"/>
    <x v="4"/>
    <x v="111"/>
    <x v="0"/>
    <x v="1"/>
    <s v="Tesseramento"/>
    <x v="3"/>
    <x v="0"/>
    <x v="0"/>
    <m/>
  </r>
  <r>
    <n v="1029"/>
    <x v="0"/>
    <x v="0"/>
    <x v="0"/>
    <x v="0"/>
    <x v="7"/>
    <x v="210"/>
    <x v="0"/>
    <x v="0"/>
    <s v="Tesseramento"/>
    <x v="0"/>
    <x v="0"/>
    <x v="0"/>
    <m/>
  </r>
  <r>
    <n v="239913"/>
    <x v="1"/>
    <x v="0"/>
    <x v="1"/>
    <x v="1"/>
    <x v="2"/>
    <x v="233"/>
    <x v="0"/>
    <x v="1"/>
    <s v="Tesseramento"/>
    <x v="0"/>
    <x v="5"/>
    <x v="0"/>
    <m/>
  </r>
  <r>
    <n v="240140"/>
    <x v="0"/>
    <x v="0"/>
    <x v="1"/>
    <x v="1"/>
    <x v="2"/>
    <x v="97"/>
    <x v="0"/>
    <x v="0"/>
    <s v="Tesseramento"/>
    <x v="0"/>
    <x v="0"/>
    <x v="0"/>
    <m/>
  </r>
  <r>
    <n v="124112"/>
    <x v="0"/>
    <x v="0"/>
    <x v="2"/>
    <x v="4"/>
    <x v="7"/>
    <x v="199"/>
    <x v="0"/>
    <x v="0"/>
    <s v="Tesseramento"/>
    <x v="0"/>
    <x v="0"/>
    <x v="0"/>
    <m/>
  </r>
  <r>
    <n v="117412"/>
    <x v="0"/>
    <x v="0"/>
    <x v="2"/>
    <x v="0"/>
    <x v="11"/>
    <x v="142"/>
    <x v="0"/>
    <x v="1"/>
    <s v="Tesseramento"/>
    <x v="1"/>
    <x v="0"/>
    <x v="0"/>
    <m/>
  </r>
  <r>
    <n v="240169"/>
    <x v="1"/>
    <x v="0"/>
    <x v="1"/>
    <x v="2"/>
    <x v="10"/>
    <x v="70"/>
    <x v="0"/>
    <x v="0"/>
    <s v="Tesseramento"/>
    <x v="0"/>
    <x v="5"/>
    <x v="0"/>
    <m/>
  </r>
  <r>
    <n v="239976"/>
    <x v="0"/>
    <x v="0"/>
    <x v="1"/>
    <x v="1"/>
    <x v="2"/>
    <x v="270"/>
    <x v="0"/>
    <x v="0"/>
    <s v="Tesseramento"/>
    <x v="0"/>
    <x v="0"/>
    <x v="0"/>
    <m/>
  </r>
  <r>
    <n v="240390"/>
    <x v="0"/>
    <x v="1"/>
    <x v="1"/>
    <x v="2"/>
    <x v="7"/>
    <x v="316"/>
    <x v="0"/>
    <x v="0"/>
    <s v="Tesseramento"/>
    <x v="1"/>
    <x v="0"/>
    <x v="0"/>
    <m/>
  </r>
  <r>
    <n v="239921"/>
    <x v="0"/>
    <x v="0"/>
    <x v="1"/>
    <x v="2"/>
    <x v="7"/>
    <x v="137"/>
    <x v="0"/>
    <x v="0"/>
    <s v="Tesseramento"/>
    <x v="3"/>
    <x v="0"/>
    <x v="0"/>
    <m/>
  </r>
  <r>
    <n v="239920"/>
    <x v="0"/>
    <x v="0"/>
    <x v="1"/>
    <x v="2"/>
    <x v="7"/>
    <x v="137"/>
    <x v="0"/>
    <x v="0"/>
    <s v="Tesseramento"/>
    <x v="3"/>
    <x v="1"/>
    <x v="0"/>
    <m/>
  </r>
  <r>
    <n v="88107"/>
    <x v="0"/>
    <x v="0"/>
    <x v="0"/>
    <x v="0"/>
    <x v="15"/>
    <x v="243"/>
    <x v="0"/>
    <x v="0"/>
    <s v="Tesseramento"/>
    <x v="0"/>
    <x v="3"/>
    <x v="0"/>
    <m/>
  </r>
  <r>
    <n v="239938"/>
    <x v="1"/>
    <x v="0"/>
    <x v="1"/>
    <x v="1"/>
    <x v="2"/>
    <x v="2"/>
    <x v="0"/>
    <x v="1"/>
    <s v="Tesseramento"/>
    <x v="1"/>
    <x v="7"/>
    <x v="0"/>
    <m/>
  </r>
  <r>
    <n v="239937"/>
    <x v="1"/>
    <x v="0"/>
    <x v="1"/>
    <x v="1"/>
    <x v="2"/>
    <x v="2"/>
    <x v="0"/>
    <x v="0"/>
    <s v="Tesseramento"/>
    <x v="1"/>
    <x v="5"/>
    <x v="0"/>
    <m/>
  </r>
  <r>
    <n v="239939"/>
    <x v="0"/>
    <x v="0"/>
    <x v="1"/>
    <x v="2"/>
    <x v="10"/>
    <x v="63"/>
    <x v="0"/>
    <x v="1"/>
    <s v="Tesseramento"/>
    <x v="0"/>
    <x v="1"/>
    <x v="0"/>
    <m/>
  </r>
  <r>
    <n v="239940"/>
    <x v="0"/>
    <x v="1"/>
    <x v="1"/>
    <x v="2"/>
    <x v="10"/>
    <x v="306"/>
    <x v="0"/>
    <x v="1"/>
    <s v="Tesseramento"/>
    <x v="1"/>
    <x v="1"/>
    <x v="0"/>
    <m/>
  </r>
  <r>
    <n v="175888"/>
    <x v="0"/>
    <x v="0"/>
    <x v="0"/>
    <x v="0"/>
    <x v="15"/>
    <x v="203"/>
    <x v="0"/>
    <x v="0"/>
    <s v="Tesseramento"/>
    <x v="1"/>
    <x v="0"/>
    <x v="0"/>
    <m/>
  </r>
  <r>
    <n v="213178"/>
    <x v="0"/>
    <x v="0"/>
    <x v="0"/>
    <x v="1"/>
    <x v="8"/>
    <x v="98"/>
    <x v="0"/>
    <x v="0"/>
    <s v="Tesseramento"/>
    <x v="0"/>
    <x v="0"/>
    <x v="0"/>
    <m/>
  </r>
  <r>
    <n v="239912"/>
    <x v="0"/>
    <x v="0"/>
    <x v="1"/>
    <x v="1"/>
    <x v="2"/>
    <x v="313"/>
    <x v="0"/>
    <x v="0"/>
    <s v="Tesseramento"/>
    <x v="1"/>
    <x v="0"/>
    <x v="0"/>
    <m/>
  </r>
  <r>
    <n v="240348"/>
    <x v="0"/>
    <x v="0"/>
    <x v="1"/>
    <x v="3"/>
    <x v="1"/>
    <x v="308"/>
    <x v="0"/>
    <x v="0"/>
    <s v="Tesseramento"/>
    <x v="0"/>
    <x v="1"/>
    <x v="0"/>
    <m/>
  </r>
  <r>
    <n v="241115"/>
    <x v="0"/>
    <x v="1"/>
    <x v="1"/>
    <x v="2"/>
    <x v="14"/>
    <x v="257"/>
    <x v="0"/>
    <x v="0"/>
    <s v="Tesseramento"/>
    <x v="0"/>
    <x v="3"/>
    <x v="0"/>
    <m/>
  </r>
  <r>
    <n v="241116"/>
    <x v="0"/>
    <x v="1"/>
    <x v="1"/>
    <x v="2"/>
    <x v="14"/>
    <x v="257"/>
    <x v="0"/>
    <x v="0"/>
    <s v="Tesseramento"/>
    <x v="0"/>
    <x v="3"/>
    <x v="0"/>
    <m/>
  </r>
  <r>
    <n v="239942"/>
    <x v="0"/>
    <x v="0"/>
    <x v="1"/>
    <x v="2"/>
    <x v="1"/>
    <x v="108"/>
    <x v="0"/>
    <x v="0"/>
    <s v="Tesseramento"/>
    <x v="0"/>
    <x v="3"/>
    <x v="0"/>
    <m/>
  </r>
  <r>
    <n v="239961"/>
    <x v="0"/>
    <x v="1"/>
    <x v="1"/>
    <x v="2"/>
    <x v="7"/>
    <x v="293"/>
    <x v="0"/>
    <x v="0"/>
    <s v="Tesseramento"/>
    <x v="1"/>
    <x v="0"/>
    <x v="0"/>
    <m/>
  </r>
  <r>
    <n v="129611"/>
    <x v="0"/>
    <x v="0"/>
    <x v="0"/>
    <x v="3"/>
    <x v="12"/>
    <x v="148"/>
    <x v="0"/>
    <x v="0"/>
    <s v="Tesseramento"/>
    <x v="1"/>
    <x v="0"/>
    <x v="0"/>
    <m/>
  </r>
  <r>
    <n v="239925"/>
    <x v="1"/>
    <x v="0"/>
    <x v="1"/>
    <x v="3"/>
    <x v="2"/>
    <x v="374"/>
    <x v="0"/>
    <x v="0"/>
    <s v="Tesseramento"/>
    <x v="0"/>
    <x v="5"/>
    <x v="0"/>
    <m/>
  </r>
  <r>
    <n v="239910"/>
    <x v="0"/>
    <x v="0"/>
    <x v="1"/>
    <x v="1"/>
    <x v="10"/>
    <x v="93"/>
    <x v="0"/>
    <x v="0"/>
    <s v="Tesseramento"/>
    <x v="0"/>
    <x v="1"/>
    <x v="0"/>
    <m/>
  </r>
  <r>
    <n v="193483"/>
    <x v="1"/>
    <x v="0"/>
    <x v="0"/>
    <x v="2"/>
    <x v="12"/>
    <x v="148"/>
    <x v="0"/>
    <x v="0"/>
    <s v="Tesseramento"/>
    <x v="1"/>
    <x v="5"/>
    <x v="0"/>
    <m/>
  </r>
  <r>
    <n v="240088"/>
    <x v="0"/>
    <x v="0"/>
    <x v="1"/>
    <x v="0"/>
    <x v="7"/>
    <x v="33"/>
    <x v="0"/>
    <x v="1"/>
    <s v="Tesseramento"/>
    <x v="1"/>
    <x v="0"/>
    <x v="0"/>
    <m/>
  </r>
  <r>
    <n v="239970"/>
    <x v="0"/>
    <x v="0"/>
    <x v="1"/>
    <x v="0"/>
    <x v="4"/>
    <x v="40"/>
    <x v="0"/>
    <x v="0"/>
    <s v="Tesseramento"/>
    <x v="1"/>
    <x v="3"/>
    <x v="0"/>
    <m/>
  </r>
  <r>
    <n v="185434"/>
    <x v="0"/>
    <x v="1"/>
    <x v="2"/>
    <x v="1"/>
    <x v="8"/>
    <x v="393"/>
    <x v="0"/>
    <x v="0"/>
    <s v="Tesseramento"/>
    <x v="1"/>
    <x v="1"/>
    <x v="0"/>
    <m/>
  </r>
  <r>
    <n v="212123"/>
    <x v="0"/>
    <x v="1"/>
    <x v="2"/>
    <x v="0"/>
    <x v="8"/>
    <x v="393"/>
    <x v="0"/>
    <x v="0"/>
    <s v="Tesseramento"/>
    <x v="1"/>
    <x v="1"/>
    <x v="0"/>
    <m/>
  </r>
  <r>
    <n v="239972"/>
    <x v="0"/>
    <x v="0"/>
    <x v="1"/>
    <x v="0"/>
    <x v="4"/>
    <x v="40"/>
    <x v="0"/>
    <x v="1"/>
    <s v="Tesseramento"/>
    <x v="1"/>
    <x v="4"/>
    <x v="0"/>
    <m/>
  </r>
  <r>
    <n v="240086"/>
    <x v="0"/>
    <x v="1"/>
    <x v="1"/>
    <x v="0"/>
    <x v="7"/>
    <x v="33"/>
    <x v="0"/>
    <x v="0"/>
    <s v="Tesseramento"/>
    <x v="1"/>
    <x v="1"/>
    <x v="0"/>
    <m/>
  </r>
  <r>
    <n v="239971"/>
    <x v="0"/>
    <x v="0"/>
    <x v="1"/>
    <x v="0"/>
    <x v="4"/>
    <x v="40"/>
    <x v="0"/>
    <x v="0"/>
    <s v="Tesseramento"/>
    <x v="1"/>
    <x v="3"/>
    <x v="0"/>
    <m/>
  </r>
  <r>
    <n v="239969"/>
    <x v="0"/>
    <x v="0"/>
    <x v="1"/>
    <x v="0"/>
    <x v="4"/>
    <x v="40"/>
    <x v="0"/>
    <x v="1"/>
    <s v="Tesseramento"/>
    <x v="1"/>
    <x v="3"/>
    <x v="0"/>
    <m/>
  </r>
  <r>
    <n v="239959"/>
    <x v="0"/>
    <x v="1"/>
    <x v="1"/>
    <x v="1"/>
    <x v="7"/>
    <x v="293"/>
    <x v="0"/>
    <x v="0"/>
    <s v="Tesseramento"/>
    <x v="1"/>
    <x v="0"/>
    <x v="0"/>
    <m/>
  </r>
  <r>
    <n v="239963"/>
    <x v="0"/>
    <x v="1"/>
    <x v="1"/>
    <x v="1"/>
    <x v="7"/>
    <x v="293"/>
    <x v="0"/>
    <x v="0"/>
    <s v="Tesseramento"/>
    <x v="1"/>
    <x v="0"/>
    <x v="0"/>
    <m/>
  </r>
  <r>
    <n v="239962"/>
    <x v="0"/>
    <x v="1"/>
    <x v="1"/>
    <x v="2"/>
    <x v="7"/>
    <x v="293"/>
    <x v="0"/>
    <x v="0"/>
    <s v="Tesseramento"/>
    <x v="1"/>
    <x v="0"/>
    <x v="0"/>
    <m/>
  </r>
  <r>
    <n v="239964"/>
    <x v="0"/>
    <x v="1"/>
    <x v="1"/>
    <x v="2"/>
    <x v="7"/>
    <x v="293"/>
    <x v="0"/>
    <x v="0"/>
    <s v="Tesseramento"/>
    <x v="1"/>
    <x v="0"/>
    <x v="0"/>
    <m/>
  </r>
  <r>
    <n v="199192"/>
    <x v="0"/>
    <x v="1"/>
    <x v="2"/>
    <x v="1"/>
    <x v="7"/>
    <x v="293"/>
    <x v="0"/>
    <x v="0"/>
    <s v="Tesseramento"/>
    <x v="1"/>
    <x v="1"/>
    <x v="0"/>
    <m/>
  </r>
  <r>
    <n v="239907"/>
    <x v="1"/>
    <x v="1"/>
    <x v="1"/>
    <x v="2"/>
    <x v="4"/>
    <x v="18"/>
    <x v="0"/>
    <x v="0"/>
    <s v="Tesseramento"/>
    <x v="1"/>
    <x v="5"/>
    <x v="0"/>
    <m/>
  </r>
  <r>
    <n v="239960"/>
    <x v="0"/>
    <x v="1"/>
    <x v="1"/>
    <x v="2"/>
    <x v="7"/>
    <x v="293"/>
    <x v="0"/>
    <x v="0"/>
    <s v="Tesseramento"/>
    <x v="1"/>
    <x v="3"/>
    <x v="0"/>
    <m/>
  </r>
  <r>
    <n v="239958"/>
    <x v="1"/>
    <x v="1"/>
    <x v="1"/>
    <x v="2"/>
    <x v="7"/>
    <x v="293"/>
    <x v="0"/>
    <x v="0"/>
    <s v="Tesseramento"/>
    <x v="1"/>
    <x v="5"/>
    <x v="0"/>
    <m/>
  </r>
  <r>
    <n v="52411"/>
    <x v="0"/>
    <x v="0"/>
    <x v="0"/>
    <x v="0"/>
    <x v="7"/>
    <x v="215"/>
    <x v="0"/>
    <x v="1"/>
    <s v="Tesseramento"/>
    <x v="1"/>
    <x v="0"/>
    <x v="0"/>
    <m/>
  </r>
  <r>
    <n v="239924"/>
    <x v="0"/>
    <x v="1"/>
    <x v="1"/>
    <x v="3"/>
    <x v="7"/>
    <x v="215"/>
    <x v="0"/>
    <x v="0"/>
    <s v="Tesseramento"/>
    <x v="1"/>
    <x v="3"/>
    <x v="0"/>
    <m/>
  </r>
  <r>
    <n v="240048"/>
    <x v="0"/>
    <x v="0"/>
    <x v="1"/>
    <x v="2"/>
    <x v="2"/>
    <x v="172"/>
    <x v="0"/>
    <x v="1"/>
    <s v="Tesseramento"/>
    <x v="1"/>
    <x v="0"/>
    <x v="0"/>
    <m/>
  </r>
  <r>
    <n v="239911"/>
    <x v="0"/>
    <x v="0"/>
    <x v="1"/>
    <x v="1"/>
    <x v="2"/>
    <x v="313"/>
    <x v="0"/>
    <x v="0"/>
    <s v="Tesseramento"/>
    <x v="1"/>
    <x v="4"/>
    <x v="0"/>
    <m/>
  </r>
  <r>
    <n v="240042"/>
    <x v="0"/>
    <x v="1"/>
    <x v="1"/>
    <x v="3"/>
    <x v="4"/>
    <x v="23"/>
    <x v="0"/>
    <x v="0"/>
    <s v="Tesseramento"/>
    <x v="1"/>
    <x v="1"/>
    <x v="0"/>
    <m/>
  </r>
  <r>
    <n v="20556"/>
    <x v="0"/>
    <x v="0"/>
    <x v="2"/>
    <x v="0"/>
    <x v="11"/>
    <x v="339"/>
    <x v="0"/>
    <x v="0"/>
    <s v="Tesseramento"/>
    <x v="1"/>
    <x v="1"/>
    <x v="0"/>
    <m/>
  </r>
  <r>
    <n v="225299"/>
    <x v="0"/>
    <x v="1"/>
    <x v="0"/>
    <x v="1"/>
    <x v="3"/>
    <x v="331"/>
    <x v="0"/>
    <x v="0"/>
    <s v="Tesseramento"/>
    <x v="1"/>
    <x v="1"/>
    <x v="0"/>
    <m/>
  </r>
  <r>
    <n v="225300"/>
    <x v="0"/>
    <x v="1"/>
    <x v="0"/>
    <x v="1"/>
    <x v="3"/>
    <x v="331"/>
    <x v="0"/>
    <x v="1"/>
    <s v="Tesseramento"/>
    <x v="1"/>
    <x v="1"/>
    <x v="0"/>
    <m/>
  </r>
  <r>
    <n v="239915"/>
    <x v="0"/>
    <x v="1"/>
    <x v="1"/>
    <x v="1"/>
    <x v="3"/>
    <x v="331"/>
    <x v="0"/>
    <x v="0"/>
    <s v="Tesseramento"/>
    <x v="1"/>
    <x v="4"/>
    <x v="0"/>
    <m/>
  </r>
  <r>
    <n v="239916"/>
    <x v="0"/>
    <x v="1"/>
    <x v="1"/>
    <x v="1"/>
    <x v="11"/>
    <x v="174"/>
    <x v="0"/>
    <x v="1"/>
    <s v="Tesseramento"/>
    <x v="3"/>
    <x v="0"/>
    <x v="0"/>
    <m/>
  </r>
  <r>
    <n v="72130"/>
    <x v="0"/>
    <x v="1"/>
    <x v="2"/>
    <x v="4"/>
    <x v="4"/>
    <x v="80"/>
    <x v="0"/>
    <x v="0"/>
    <s v="Tesseramento"/>
    <x v="1"/>
    <x v="1"/>
    <x v="0"/>
    <m/>
  </r>
  <r>
    <n v="240089"/>
    <x v="1"/>
    <x v="0"/>
    <x v="1"/>
    <x v="3"/>
    <x v="7"/>
    <x v="33"/>
    <x v="0"/>
    <x v="1"/>
    <s v="Tesseramento"/>
    <x v="1"/>
    <x v="5"/>
    <x v="0"/>
    <m/>
  </r>
  <r>
    <n v="175842"/>
    <x v="1"/>
    <x v="0"/>
    <x v="0"/>
    <x v="0"/>
    <x v="11"/>
    <x v="366"/>
    <x v="0"/>
    <x v="0"/>
    <s v="Tesseramento"/>
    <x v="4"/>
    <x v="6"/>
    <x v="0"/>
    <m/>
  </r>
  <r>
    <n v="175844"/>
    <x v="1"/>
    <x v="0"/>
    <x v="0"/>
    <x v="0"/>
    <x v="11"/>
    <x v="366"/>
    <x v="0"/>
    <x v="0"/>
    <s v="Tesseramento"/>
    <x v="4"/>
    <x v="2"/>
    <x v="0"/>
    <m/>
  </r>
  <r>
    <n v="241074"/>
    <x v="0"/>
    <x v="0"/>
    <x v="1"/>
    <x v="0"/>
    <x v="7"/>
    <x v="78"/>
    <x v="0"/>
    <x v="0"/>
    <s v="Tesseramento"/>
    <x v="0"/>
    <x v="0"/>
    <x v="0"/>
    <m/>
  </r>
  <r>
    <n v="219464"/>
    <x v="1"/>
    <x v="0"/>
    <x v="0"/>
    <x v="3"/>
    <x v="7"/>
    <x v="33"/>
    <x v="0"/>
    <x v="0"/>
    <s v="Tesseramento"/>
    <x v="1"/>
    <x v="5"/>
    <x v="0"/>
    <m/>
  </r>
  <r>
    <n v="241077"/>
    <x v="0"/>
    <x v="0"/>
    <x v="1"/>
    <x v="1"/>
    <x v="1"/>
    <x v="73"/>
    <x v="0"/>
    <x v="0"/>
    <s v="Tesseramento"/>
    <x v="1"/>
    <x v="0"/>
    <x v="0"/>
    <m/>
  </r>
  <r>
    <n v="213842"/>
    <x v="1"/>
    <x v="0"/>
    <x v="0"/>
    <x v="1"/>
    <x v="12"/>
    <x v="106"/>
    <x v="0"/>
    <x v="0"/>
    <s v="Tesseramento"/>
    <x v="1"/>
    <x v="5"/>
    <x v="0"/>
    <m/>
  </r>
  <r>
    <n v="213843"/>
    <x v="1"/>
    <x v="0"/>
    <x v="0"/>
    <x v="1"/>
    <x v="12"/>
    <x v="106"/>
    <x v="0"/>
    <x v="0"/>
    <s v="Tesseramento"/>
    <x v="1"/>
    <x v="5"/>
    <x v="0"/>
    <m/>
  </r>
  <r>
    <n v="32369"/>
    <x v="0"/>
    <x v="0"/>
    <x v="0"/>
    <x v="0"/>
    <x v="7"/>
    <x v="78"/>
    <x v="0"/>
    <x v="0"/>
    <s v="Tesseramento"/>
    <x v="0"/>
    <x v="3"/>
    <x v="0"/>
    <m/>
  </r>
  <r>
    <n v="241084"/>
    <x v="0"/>
    <x v="1"/>
    <x v="1"/>
    <x v="1"/>
    <x v="16"/>
    <x v="263"/>
    <x v="0"/>
    <x v="1"/>
    <s v="Tesseramento"/>
    <x v="1"/>
    <x v="1"/>
    <x v="0"/>
    <m/>
  </r>
  <r>
    <n v="214010"/>
    <x v="1"/>
    <x v="0"/>
    <x v="2"/>
    <x v="2"/>
    <x v="1"/>
    <x v="73"/>
    <x v="0"/>
    <x v="1"/>
    <s v="Tesseramento"/>
    <x v="1"/>
    <x v="7"/>
    <x v="0"/>
    <m/>
  </r>
  <r>
    <n v="241086"/>
    <x v="0"/>
    <x v="0"/>
    <x v="1"/>
    <x v="2"/>
    <x v="4"/>
    <x v="101"/>
    <x v="0"/>
    <x v="0"/>
    <s v="Tesseramento"/>
    <x v="0"/>
    <x v="0"/>
    <x v="0"/>
    <m/>
  </r>
  <r>
    <n v="241088"/>
    <x v="0"/>
    <x v="0"/>
    <x v="1"/>
    <x v="2"/>
    <x v="4"/>
    <x v="101"/>
    <x v="0"/>
    <x v="1"/>
    <s v="Tesseramento"/>
    <x v="0"/>
    <x v="0"/>
    <x v="0"/>
    <m/>
  </r>
  <r>
    <n v="241087"/>
    <x v="0"/>
    <x v="0"/>
    <x v="1"/>
    <x v="2"/>
    <x v="4"/>
    <x v="101"/>
    <x v="0"/>
    <x v="0"/>
    <s v="Tesseramento"/>
    <x v="0"/>
    <x v="0"/>
    <x v="0"/>
    <m/>
  </r>
  <r>
    <n v="230492"/>
    <x v="0"/>
    <x v="1"/>
    <x v="0"/>
    <x v="1"/>
    <x v="1"/>
    <x v="178"/>
    <x v="0"/>
    <x v="0"/>
    <s v="Tesseramento"/>
    <x v="0"/>
    <x v="0"/>
    <x v="0"/>
    <m/>
  </r>
  <r>
    <n v="230491"/>
    <x v="0"/>
    <x v="1"/>
    <x v="0"/>
    <x v="1"/>
    <x v="1"/>
    <x v="178"/>
    <x v="0"/>
    <x v="0"/>
    <s v="Tesseramento"/>
    <x v="0"/>
    <x v="1"/>
    <x v="0"/>
    <m/>
  </r>
  <r>
    <n v="230493"/>
    <x v="0"/>
    <x v="1"/>
    <x v="0"/>
    <x v="1"/>
    <x v="1"/>
    <x v="178"/>
    <x v="0"/>
    <x v="1"/>
    <s v="Tesseramento"/>
    <x v="0"/>
    <x v="3"/>
    <x v="0"/>
    <m/>
  </r>
  <r>
    <n v="24912"/>
    <x v="0"/>
    <x v="0"/>
    <x v="0"/>
    <x v="0"/>
    <x v="7"/>
    <x v="181"/>
    <x v="0"/>
    <x v="1"/>
    <s v="Tesseramento"/>
    <x v="1"/>
    <x v="4"/>
    <x v="0"/>
    <m/>
  </r>
  <r>
    <n v="241079"/>
    <x v="0"/>
    <x v="0"/>
    <x v="1"/>
    <x v="2"/>
    <x v="7"/>
    <x v="181"/>
    <x v="0"/>
    <x v="1"/>
    <s v="Tesseramento"/>
    <x v="1"/>
    <x v="0"/>
    <x v="0"/>
    <m/>
  </r>
  <r>
    <n v="241085"/>
    <x v="1"/>
    <x v="0"/>
    <x v="1"/>
    <x v="2"/>
    <x v="7"/>
    <x v="227"/>
    <x v="0"/>
    <x v="0"/>
    <s v="Tesseramento"/>
    <x v="1"/>
    <x v="7"/>
    <x v="0"/>
    <m/>
  </r>
  <r>
    <n v="241083"/>
    <x v="0"/>
    <x v="0"/>
    <x v="1"/>
    <x v="1"/>
    <x v="2"/>
    <x v="230"/>
    <x v="0"/>
    <x v="1"/>
    <s v="Tesseramento"/>
    <x v="1"/>
    <x v="0"/>
    <x v="0"/>
    <m/>
  </r>
  <r>
    <n v="762"/>
    <x v="0"/>
    <x v="0"/>
    <x v="0"/>
    <x v="0"/>
    <x v="1"/>
    <x v="324"/>
    <x v="0"/>
    <x v="1"/>
    <s v="Tesseramento"/>
    <x v="1"/>
    <x v="1"/>
    <x v="0"/>
    <m/>
  </r>
  <r>
    <n v="147823"/>
    <x v="0"/>
    <x v="0"/>
    <x v="0"/>
    <x v="1"/>
    <x v="8"/>
    <x v="62"/>
    <x v="0"/>
    <x v="0"/>
    <s v="Tesseramento"/>
    <x v="1"/>
    <x v="3"/>
    <x v="0"/>
    <m/>
  </r>
  <r>
    <n v="70336"/>
    <x v="0"/>
    <x v="2"/>
    <x v="0"/>
    <x v="0"/>
    <x v="7"/>
    <x v="225"/>
    <x v="1"/>
    <x v="0"/>
    <s v="Tesseramento"/>
    <x v="0"/>
    <x v="8"/>
    <x v="0"/>
    <m/>
  </r>
  <r>
    <n v="194305"/>
    <x v="0"/>
    <x v="0"/>
    <x v="0"/>
    <x v="0"/>
    <x v="7"/>
    <x v="301"/>
    <x v="0"/>
    <x v="0"/>
    <s v="Tesseramento"/>
    <x v="1"/>
    <x v="1"/>
    <x v="0"/>
    <m/>
  </r>
  <r>
    <n v="145891"/>
    <x v="1"/>
    <x v="0"/>
    <x v="0"/>
    <x v="0"/>
    <x v="5"/>
    <x v="38"/>
    <x v="0"/>
    <x v="1"/>
    <s v="Tesseramento"/>
    <x v="1"/>
    <x v="7"/>
    <x v="0"/>
    <m/>
  </r>
  <r>
    <n v="241089"/>
    <x v="0"/>
    <x v="1"/>
    <x v="1"/>
    <x v="2"/>
    <x v="7"/>
    <x v="33"/>
    <x v="0"/>
    <x v="0"/>
    <s v="Tesseramento"/>
    <x v="1"/>
    <x v="0"/>
    <x v="0"/>
    <m/>
  </r>
  <r>
    <n v="241092"/>
    <x v="1"/>
    <x v="1"/>
    <x v="1"/>
    <x v="2"/>
    <x v="1"/>
    <x v="239"/>
    <x v="0"/>
    <x v="1"/>
    <s v="Tesseramento"/>
    <x v="1"/>
    <x v="5"/>
    <x v="0"/>
    <m/>
  </r>
  <r>
    <n v="241103"/>
    <x v="1"/>
    <x v="0"/>
    <x v="1"/>
    <x v="2"/>
    <x v="7"/>
    <x v="213"/>
    <x v="0"/>
    <x v="0"/>
    <s v="Tesseramento"/>
    <x v="1"/>
    <x v="5"/>
    <x v="0"/>
    <m/>
  </r>
  <r>
    <n v="241100"/>
    <x v="0"/>
    <x v="0"/>
    <x v="1"/>
    <x v="2"/>
    <x v="2"/>
    <x v="326"/>
    <x v="0"/>
    <x v="0"/>
    <s v="Tesseramento"/>
    <x v="1"/>
    <x v="0"/>
    <x v="0"/>
    <m/>
  </r>
  <r>
    <n v="241102"/>
    <x v="0"/>
    <x v="0"/>
    <x v="1"/>
    <x v="2"/>
    <x v="7"/>
    <x v="213"/>
    <x v="0"/>
    <x v="0"/>
    <s v="Tesseramento"/>
    <x v="1"/>
    <x v="0"/>
    <x v="0"/>
    <m/>
  </r>
  <r>
    <n v="241094"/>
    <x v="0"/>
    <x v="1"/>
    <x v="1"/>
    <x v="1"/>
    <x v="9"/>
    <x v="117"/>
    <x v="0"/>
    <x v="1"/>
    <s v="Tesseramento"/>
    <x v="1"/>
    <x v="0"/>
    <x v="0"/>
    <m/>
  </r>
  <r>
    <n v="6582"/>
    <x v="0"/>
    <x v="0"/>
    <x v="0"/>
    <x v="0"/>
    <x v="7"/>
    <x v="210"/>
    <x v="0"/>
    <x v="0"/>
    <s v="Tesseramento"/>
    <x v="0"/>
    <x v="0"/>
    <x v="0"/>
    <m/>
  </r>
  <r>
    <n v="86411"/>
    <x v="0"/>
    <x v="0"/>
    <x v="0"/>
    <x v="4"/>
    <x v="7"/>
    <x v="210"/>
    <x v="0"/>
    <x v="0"/>
    <s v="Tesseramento"/>
    <x v="0"/>
    <x v="1"/>
    <x v="0"/>
    <m/>
  </r>
  <r>
    <n v="241098"/>
    <x v="1"/>
    <x v="1"/>
    <x v="1"/>
    <x v="1"/>
    <x v="3"/>
    <x v="331"/>
    <x v="0"/>
    <x v="0"/>
    <s v="Tesseramento"/>
    <x v="1"/>
    <x v="5"/>
    <x v="0"/>
    <m/>
  </r>
  <r>
    <n v="123673"/>
    <x v="0"/>
    <x v="0"/>
    <x v="2"/>
    <x v="1"/>
    <x v="3"/>
    <x v="331"/>
    <x v="0"/>
    <x v="0"/>
    <s v="Tesseramento"/>
    <x v="1"/>
    <x v="0"/>
    <x v="0"/>
    <m/>
  </r>
  <r>
    <n v="241106"/>
    <x v="0"/>
    <x v="1"/>
    <x v="1"/>
    <x v="2"/>
    <x v="2"/>
    <x v="180"/>
    <x v="0"/>
    <x v="0"/>
    <s v="Tesseramento"/>
    <x v="1"/>
    <x v="0"/>
    <x v="0"/>
    <m/>
  </r>
  <r>
    <n v="241107"/>
    <x v="0"/>
    <x v="1"/>
    <x v="1"/>
    <x v="2"/>
    <x v="2"/>
    <x v="180"/>
    <x v="0"/>
    <x v="1"/>
    <s v="Tesseramento"/>
    <x v="1"/>
    <x v="0"/>
    <x v="0"/>
    <m/>
  </r>
  <r>
    <n v="162418"/>
    <x v="0"/>
    <x v="0"/>
    <x v="0"/>
    <x v="0"/>
    <x v="1"/>
    <x v="284"/>
    <x v="0"/>
    <x v="0"/>
    <s v="Tesseramento"/>
    <x v="0"/>
    <x v="4"/>
    <x v="0"/>
    <m/>
  </r>
  <r>
    <n v="49837"/>
    <x v="0"/>
    <x v="0"/>
    <x v="0"/>
    <x v="2"/>
    <x v="8"/>
    <x v="237"/>
    <x v="0"/>
    <x v="1"/>
    <s v="Tesseramento"/>
    <x v="1"/>
    <x v="3"/>
    <x v="0"/>
    <m/>
  </r>
  <r>
    <n v="172862"/>
    <x v="0"/>
    <x v="0"/>
    <x v="2"/>
    <x v="0"/>
    <x v="1"/>
    <x v="284"/>
    <x v="0"/>
    <x v="1"/>
    <s v="Tesseramento"/>
    <x v="0"/>
    <x v="0"/>
    <x v="0"/>
    <m/>
  </r>
  <r>
    <n v="12973"/>
    <x v="0"/>
    <x v="0"/>
    <x v="2"/>
    <x v="4"/>
    <x v="2"/>
    <x v="326"/>
    <x v="0"/>
    <x v="0"/>
    <s v="Tesseramento"/>
    <x v="1"/>
    <x v="0"/>
    <x v="0"/>
    <m/>
  </r>
  <r>
    <n v="225541"/>
    <x v="0"/>
    <x v="0"/>
    <x v="0"/>
    <x v="1"/>
    <x v="2"/>
    <x v="71"/>
    <x v="0"/>
    <x v="0"/>
    <s v="Tesseramento"/>
    <x v="1"/>
    <x v="0"/>
    <x v="0"/>
    <m/>
  </r>
  <r>
    <n v="166341"/>
    <x v="0"/>
    <x v="0"/>
    <x v="0"/>
    <x v="0"/>
    <x v="1"/>
    <x v="284"/>
    <x v="0"/>
    <x v="0"/>
    <s v="Tesseramento"/>
    <x v="0"/>
    <x v="0"/>
    <x v="0"/>
    <m/>
  </r>
  <r>
    <n v="56494"/>
    <x v="0"/>
    <x v="0"/>
    <x v="0"/>
    <x v="0"/>
    <x v="1"/>
    <x v="320"/>
    <x v="0"/>
    <x v="0"/>
    <s v="Tesseramento"/>
    <x v="1"/>
    <x v="0"/>
    <x v="0"/>
    <m/>
  </r>
  <r>
    <n v="241135"/>
    <x v="0"/>
    <x v="0"/>
    <x v="1"/>
    <x v="1"/>
    <x v="10"/>
    <x v="63"/>
    <x v="0"/>
    <x v="1"/>
    <s v="Tesseramento"/>
    <x v="0"/>
    <x v="3"/>
    <x v="0"/>
    <m/>
  </r>
  <r>
    <n v="202598"/>
    <x v="0"/>
    <x v="0"/>
    <x v="2"/>
    <x v="2"/>
    <x v="2"/>
    <x v="180"/>
    <x v="0"/>
    <x v="0"/>
    <s v="Tesseramento"/>
    <x v="1"/>
    <x v="4"/>
    <x v="0"/>
    <m/>
  </r>
  <r>
    <n v="241143"/>
    <x v="1"/>
    <x v="0"/>
    <x v="1"/>
    <x v="2"/>
    <x v="11"/>
    <x v="339"/>
    <x v="0"/>
    <x v="0"/>
    <s v="Tesseramento"/>
    <x v="1"/>
    <x v="5"/>
    <x v="0"/>
    <m/>
  </r>
  <r>
    <n v="241151"/>
    <x v="1"/>
    <x v="1"/>
    <x v="1"/>
    <x v="2"/>
    <x v="3"/>
    <x v="331"/>
    <x v="0"/>
    <x v="0"/>
    <s v="Tesseramento"/>
    <x v="1"/>
    <x v="7"/>
    <x v="0"/>
    <m/>
  </r>
  <r>
    <n v="241140"/>
    <x v="1"/>
    <x v="0"/>
    <x v="1"/>
    <x v="2"/>
    <x v="12"/>
    <x v="133"/>
    <x v="0"/>
    <x v="0"/>
    <s v="Tesseramento"/>
    <x v="0"/>
    <x v="2"/>
    <x v="0"/>
    <m/>
  </r>
  <r>
    <n v="241152"/>
    <x v="0"/>
    <x v="0"/>
    <x v="1"/>
    <x v="1"/>
    <x v="3"/>
    <x v="394"/>
    <x v="0"/>
    <x v="0"/>
    <s v="Tesseramento"/>
    <x v="1"/>
    <x v="0"/>
    <x v="0"/>
    <m/>
  </r>
  <r>
    <n v="199365"/>
    <x v="1"/>
    <x v="0"/>
    <x v="2"/>
    <x v="2"/>
    <x v="2"/>
    <x v="326"/>
    <x v="0"/>
    <x v="0"/>
    <s v="Tesseramento"/>
    <x v="1"/>
    <x v="5"/>
    <x v="0"/>
    <m/>
  </r>
  <r>
    <n v="212451"/>
    <x v="1"/>
    <x v="0"/>
    <x v="2"/>
    <x v="2"/>
    <x v="2"/>
    <x v="326"/>
    <x v="0"/>
    <x v="0"/>
    <s v="Tesseramento"/>
    <x v="1"/>
    <x v="5"/>
    <x v="0"/>
    <m/>
  </r>
  <r>
    <n v="38084"/>
    <x v="0"/>
    <x v="0"/>
    <x v="2"/>
    <x v="4"/>
    <x v="2"/>
    <x v="326"/>
    <x v="0"/>
    <x v="1"/>
    <s v="Tesseramento"/>
    <x v="1"/>
    <x v="0"/>
    <x v="0"/>
    <m/>
  </r>
  <r>
    <n v="241139"/>
    <x v="0"/>
    <x v="1"/>
    <x v="1"/>
    <x v="1"/>
    <x v="2"/>
    <x v="230"/>
    <x v="0"/>
    <x v="0"/>
    <s v="Tesseramento"/>
    <x v="1"/>
    <x v="3"/>
    <x v="0"/>
    <m/>
  </r>
  <r>
    <n v="63114"/>
    <x v="0"/>
    <x v="0"/>
    <x v="0"/>
    <x v="0"/>
    <x v="4"/>
    <x v="367"/>
    <x v="0"/>
    <x v="1"/>
    <s v="Tesseramento"/>
    <x v="1"/>
    <x v="0"/>
    <x v="0"/>
    <m/>
  </r>
  <r>
    <n v="191668"/>
    <x v="0"/>
    <x v="0"/>
    <x v="0"/>
    <x v="1"/>
    <x v="7"/>
    <x v="241"/>
    <x v="0"/>
    <x v="0"/>
    <s v="Tesseramento"/>
    <x v="0"/>
    <x v="0"/>
    <x v="0"/>
    <m/>
  </r>
  <r>
    <n v="241148"/>
    <x v="0"/>
    <x v="1"/>
    <x v="1"/>
    <x v="2"/>
    <x v="5"/>
    <x v="38"/>
    <x v="0"/>
    <x v="0"/>
    <s v="Tesseramento"/>
    <x v="1"/>
    <x v="0"/>
    <x v="0"/>
    <m/>
  </r>
  <r>
    <n v="241147"/>
    <x v="0"/>
    <x v="1"/>
    <x v="1"/>
    <x v="2"/>
    <x v="5"/>
    <x v="38"/>
    <x v="0"/>
    <x v="0"/>
    <s v="Tesseramento"/>
    <x v="1"/>
    <x v="0"/>
    <x v="0"/>
    <m/>
  </r>
  <r>
    <n v="241150"/>
    <x v="0"/>
    <x v="1"/>
    <x v="1"/>
    <x v="2"/>
    <x v="5"/>
    <x v="38"/>
    <x v="0"/>
    <x v="0"/>
    <s v="Tesseramento"/>
    <x v="1"/>
    <x v="4"/>
    <x v="0"/>
    <m/>
  </r>
  <r>
    <n v="241145"/>
    <x v="0"/>
    <x v="1"/>
    <x v="1"/>
    <x v="2"/>
    <x v="5"/>
    <x v="38"/>
    <x v="0"/>
    <x v="0"/>
    <s v="Tesseramento"/>
    <x v="1"/>
    <x v="0"/>
    <x v="0"/>
    <m/>
  </r>
  <r>
    <n v="241146"/>
    <x v="0"/>
    <x v="1"/>
    <x v="1"/>
    <x v="2"/>
    <x v="5"/>
    <x v="38"/>
    <x v="0"/>
    <x v="0"/>
    <s v="Tesseramento"/>
    <x v="1"/>
    <x v="4"/>
    <x v="0"/>
    <m/>
  </r>
  <r>
    <n v="241149"/>
    <x v="0"/>
    <x v="1"/>
    <x v="1"/>
    <x v="2"/>
    <x v="5"/>
    <x v="38"/>
    <x v="0"/>
    <x v="0"/>
    <s v="Tesseramento"/>
    <x v="1"/>
    <x v="0"/>
    <x v="0"/>
    <m/>
  </r>
  <r>
    <n v="241144"/>
    <x v="0"/>
    <x v="1"/>
    <x v="1"/>
    <x v="2"/>
    <x v="5"/>
    <x v="38"/>
    <x v="0"/>
    <x v="0"/>
    <s v="Tesseramento"/>
    <x v="1"/>
    <x v="3"/>
    <x v="0"/>
    <m/>
  </r>
  <r>
    <n v="53500"/>
    <x v="0"/>
    <x v="0"/>
    <x v="2"/>
    <x v="4"/>
    <x v="7"/>
    <x v="168"/>
    <x v="0"/>
    <x v="0"/>
    <s v="Tesseramento"/>
    <x v="1"/>
    <x v="3"/>
    <x v="0"/>
    <m/>
  </r>
  <r>
    <n v="241142"/>
    <x v="0"/>
    <x v="0"/>
    <x v="1"/>
    <x v="1"/>
    <x v="2"/>
    <x v="313"/>
    <x v="0"/>
    <x v="0"/>
    <s v="Tesseramento"/>
    <x v="1"/>
    <x v="1"/>
    <x v="0"/>
    <m/>
  </r>
  <r>
    <n v="241141"/>
    <x v="0"/>
    <x v="0"/>
    <x v="1"/>
    <x v="1"/>
    <x v="2"/>
    <x v="313"/>
    <x v="0"/>
    <x v="0"/>
    <s v="Tesseramento"/>
    <x v="1"/>
    <x v="0"/>
    <x v="0"/>
    <m/>
  </r>
  <r>
    <n v="241153"/>
    <x v="1"/>
    <x v="0"/>
    <x v="1"/>
    <x v="2"/>
    <x v="8"/>
    <x v="92"/>
    <x v="0"/>
    <x v="0"/>
    <s v="Tesseramento"/>
    <x v="1"/>
    <x v="5"/>
    <x v="0"/>
    <m/>
  </r>
  <r>
    <n v="241154"/>
    <x v="0"/>
    <x v="1"/>
    <x v="1"/>
    <x v="2"/>
    <x v="7"/>
    <x v="297"/>
    <x v="0"/>
    <x v="0"/>
    <s v="Tesseramento"/>
    <x v="1"/>
    <x v="0"/>
    <x v="0"/>
    <m/>
  </r>
  <r>
    <n v="241155"/>
    <x v="0"/>
    <x v="1"/>
    <x v="1"/>
    <x v="3"/>
    <x v="9"/>
    <x v="196"/>
    <x v="0"/>
    <x v="0"/>
    <s v="Tesseramento"/>
    <x v="1"/>
    <x v="0"/>
    <x v="0"/>
    <m/>
  </r>
  <r>
    <n v="143280"/>
    <x v="0"/>
    <x v="0"/>
    <x v="0"/>
    <x v="0"/>
    <x v="1"/>
    <x v="284"/>
    <x v="0"/>
    <x v="0"/>
    <s v="Tesseramento"/>
    <x v="0"/>
    <x v="0"/>
    <x v="0"/>
    <m/>
  </r>
  <r>
    <n v="113342"/>
    <x v="0"/>
    <x v="0"/>
    <x v="0"/>
    <x v="0"/>
    <x v="0"/>
    <x v="100"/>
    <x v="0"/>
    <x v="0"/>
    <s v="Tesseramento"/>
    <x v="0"/>
    <x v="3"/>
    <x v="0"/>
    <m/>
  </r>
  <r>
    <n v="155839"/>
    <x v="1"/>
    <x v="0"/>
    <x v="0"/>
    <x v="0"/>
    <x v="0"/>
    <x v="100"/>
    <x v="0"/>
    <x v="0"/>
    <s v="Tesseramento"/>
    <x v="0"/>
    <x v="2"/>
    <x v="0"/>
    <m/>
  </r>
  <r>
    <n v="155838"/>
    <x v="0"/>
    <x v="0"/>
    <x v="0"/>
    <x v="0"/>
    <x v="0"/>
    <x v="100"/>
    <x v="0"/>
    <x v="0"/>
    <s v="Tesseramento"/>
    <x v="0"/>
    <x v="0"/>
    <x v="0"/>
    <m/>
  </r>
  <r>
    <n v="48312"/>
    <x v="0"/>
    <x v="0"/>
    <x v="0"/>
    <x v="0"/>
    <x v="4"/>
    <x v="101"/>
    <x v="0"/>
    <x v="0"/>
    <s v="Tesseramento"/>
    <x v="0"/>
    <x v="4"/>
    <x v="0"/>
    <m/>
  </r>
  <r>
    <n v="222601"/>
    <x v="0"/>
    <x v="0"/>
    <x v="0"/>
    <x v="1"/>
    <x v="4"/>
    <x v="101"/>
    <x v="0"/>
    <x v="0"/>
    <s v="Tesseramento"/>
    <x v="0"/>
    <x v="0"/>
    <x v="0"/>
    <m/>
  </r>
  <r>
    <n v="230311"/>
    <x v="0"/>
    <x v="0"/>
    <x v="0"/>
    <x v="2"/>
    <x v="4"/>
    <x v="101"/>
    <x v="0"/>
    <x v="1"/>
    <s v="Tesseramento"/>
    <x v="0"/>
    <x v="3"/>
    <x v="0"/>
    <m/>
  </r>
  <r>
    <n v="47074"/>
    <x v="0"/>
    <x v="0"/>
    <x v="0"/>
    <x v="0"/>
    <x v="4"/>
    <x v="101"/>
    <x v="0"/>
    <x v="0"/>
    <s v="Tesseramento"/>
    <x v="0"/>
    <x v="3"/>
    <x v="0"/>
    <m/>
  </r>
  <r>
    <n v="128862"/>
    <x v="0"/>
    <x v="0"/>
    <x v="0"/>
    <x v="0"/>
    <x v="4"/>
    <x v="101"/>
    <x v="0"/>
    <x v="0"/>
    <s v="Tesseramento"/>
    <x v="0"/>
    <x v="0"/>
    <x v="0"/>
    <m/>
  </r>
  <r>
    <n v="232542"/>
    <x v="1"/>
    <x v="0"/>
    <x v="0"/>
    <x v="2"/>
    <x v="4"/>
    <x v="101"/>
    <x v="0"/>
    <x v="0"/>
    <s v="Tesseramento"/>
    <x v="0"/>
    <x v="5"/>
    <x v="0"/>
    <m/>
  </r>
  <r>
    <n v="198281"/>
    <x v="1"/>
    <x v="0"/>
    <x v="0"/>
    <x v="1"/>
    <x v="4"/>
    <x v="101"/>
    <x v="0"/>
    <x v="1"/>
    <s v="Tesseramento"/>
    <x v="0"/>
    <x v="5"/>
    <x v="0"/>
    <m/>
  </r>
  <r>
    <n v="180051"/>
    <x v="0"/>
    <x v="0"/>
    <x v="0"/>
    <x v="0"/>
    <x v="4"/>
    <x v="101"/>
    <x v="0"/>
    <x v="0"/>
    <s v="Tesseramento"/>
    <x v="0"/>
    <x v="1"/>
    <x v="0"/>
    <m/>
  </r>
  <r>
    <n v="133217"/>
    <x v="0"/>
    <x v="0"/>
    <x v="0"/>
    <x v="1"/>
    <x v="4"/>
    <x v="101"/>
    <x v="0"/>
    <x v="0"/>
    <s v="Tesseramento"/>
    <x v="0"/>
    <x v="0"/>
    <x v="0"/>
    <m/>
  </r>
  <r>
    <n v="141202"/>
    <x v="0"/>
    <x v="0"/>
    <x v="0"/>
    <x v="0"/>
    <x v="4"/>
    <x v="101"/>
    <x v="0"/>
    <x v="0"/>
    <s v="Tesseramento"/>
    <x v="0"/>
    <x v="0"/>
    <x v="0"/>
    <m/>
  </r>
  <r>
    <n v="194698"/>
    <x v="1"/>
    <x v="0"/>
    <x v="0"/>
    <x v="0"/>
    <x v="4"/>
    <x v="101"/>
    <x v="0"/>
    <x v="1"/>
    <s v="Tesseramento"/>
    <x v="0"/>
    <x v="5"/>
    <x v="0"/>
    <m/>
  </r>
  <r>
    <n v="190055"/>
    <x v="0"/>
    <x v="0"/>
    <x v="0"/>
    <x v="0"/>
    <x v="4"/>
    <x v="101"/>
    <x v="0"/>
    <x v="0"/>
    <s v="Tesseramento"/>
    <x v="0"/>
    <x v="4"/>
    <x v="0"/>
    <m/>
  </r>
  <r>
    <n v="230860"/>
    <x v="1"/>
    <x v="0"/>
    <x v="0"/>
    <x v="2"/>
    <x v="4"/>
    <x v="101"/>
    <x v="0"/>
    <x v="1"/>
    <s v="Tesseramento"/>
    <x v="0"/>
    <x v="5"/>
    <x v="0"/>
    <m/>
  </r>
  <r>
    <n v="232569"/>
    <x v="1"/>
    <x v="0"/>
    <x v="0"/>
    <x v="2"/>
    <x v="4"/>
    <x v="101"/>
    <x v="0"/>
    <x v="0"/>
    <s v="Tesseramento"/>
    <x v="0"/>
    <x v="5"/>
    <x v="0"/>
    <m/>
  </r>
  <r>
    <n v="175395"/>
    <x v="0"/>
    <x v="0"/>
    <x v="0"/>
    <x v="0"/>
    <x v="4"/>
    <x v="101"/>
    <x v="0"/>
    <x v="1"/>
    <s v="Tesseramento"/>
    <x v="0"/>
    <x v="4"/>
    <x v="0"/>
    <m/>
  </r>
  <r>
    <n v="200713"/>
    <x v="1"/>
    <x v="0"/>
    <x v="0"/>
    <x v="0"/>
    <x v="4"/>
    <x v="101"/>
    <x v="0"/>
    <x v="0"/>
    <s v="Tesseramento"/>
    <x v="0"/>
    <x v="5"/>
    <x v="0"/>
    <m/>
  </r>
  <r>
    <n v="194700"/>
    <x v="0"/>
    <x v="0"/>
    <x v="0"/>
    <x v="0"/>
    <x v="4"/>
    <x v="101"/>
    <x v="0"/>
    <x v="1"/>
    <s v="Tesseramento"/>
    <x v="0"/>
    <x v="0"/>
    <x v="0"/>
    <m/>
  </r>
  <r>
    <n v="133225"/>
    <x v="0"/>
    <x v="0"/>
    <x v="0"/>
    <x v="1"/>
    <x v="4"/>
    <x v="101"/>
    <x v="0"/>
    <x v="0"/>
    <s v="Tesseramento"/>
    <x v="0"/>
    <x v="0"/>
    <x v="0"/>
    <m/>
  </r>
  <r>
    <n v="229743"/>
    <x v="0"/>
    <x v="0"/>
    <x v="0"/>
    <x v="1"/>
    <x v="4"/>
    <x v="101"/>
    <x v="0"/>
    <x v="1"/>
    <s v="Tesseramento"/>
    <x v="0"/>
    <x v="0"/>
    <x v="0"/>
    <m/>
  </r>
  <r>
    <n v="225365"/>
    <x v="1"/>
    <x v="0"/>
    <x v="0"/>
    <x v="2"/>
    <x v="4"/>
    <x v="101"/>
    <x v="0"/>
    <x v="1"/>
    <s v="Tesseramento"/>
    <x v="0"/>
    <x v="5"/>
    <x v="0"/>
    <m/>
  </r>
  <r>
    <n v="228769"/>
    <x v="1"/>
    <x v="0"/>
    <x v="0"/>
    <x v="1"/>
    <x v="11"/>
    <x v="339"/>
    <x v="0"/>
    <x v="0"/>
    <s v="Tesseramento"/>
    <x v="1"/>
    <x v="5"/>
    <x v="0"/>
    <m/>
  </r>
  <r>
    <n v="184260"/>
    <x v="1"/>
    <x v="0"/>
    <x v="0"/>
    <x v="0"/>
    <x v="7"/>
    <x v="261"/>
    <x v="0"/>
    <x v="0"/>
    <s v="Tesseramento"/>
    <x v="3"/>
    <x v="5"/>
    <x v="0"/>
    <m/>
  </r>
  <r>
    <n v="133591"/>
    <x v="0"/>
    <x v="0"/>
    <x v="0"/>
    <x v="0"/>
    <x v="2"/>
    <x v="230"/>
    <x v="0"/>
    <x v="1"/>
    <s v="Tesseramento"/>
    <x v="1"/>
    <x v="3"/>
    <x v="0"/>
    <m/>
  </r>
  <r>
    <n v="93658"/>
    <x v="0"/>
    <x v="0"/>
    <x v="0"/>
    <x v="0"/>
    <x v="2"/>
    <x v="230"/>
    <x v="0"/>
    <x v="1"/>
    <s v="Tesseramento"/>
    <x v="1"/>
    <x v="4"/>
    <x v="0"/>
    <m/>
  </r>
  <r>
    <n v="133881"/>
    <x v="0"/>
    <x v="0"/>
    <x v="0"/>
    <x v="0"/>
    <x v="2"/>
    <x v="230"/>
    <x v="0"/>
    <x v="0"/>
    <s v="Tesseramento"/>
    <x v="1"/>
    <x v="1"/>
    <x v="0"/>
    <m/>
  </r>
  <r>
    <n v="35023"/>
    <x v="0"/>
    <x v="0"/>
    <x v="0"/>
    <x v="0"/>
    <x v="2"/>
    <x v="230"/>
    <x v="0"/>
    <x v="1"/>
    <s v="Tesseramento"/>
    <x v="1"/>
    <x v="0"/>
    <x v="0"/>
    <m/>
  </r>
  <r>
    <n v="13691"/>
    <x v="0"/>
    <x v="0"/>
    <x v="0"/>
    <x v="0"/>
    <x v="2"/>
    <x v="230"/>
    <x v="0"/>
    <x v="1"/>
    <s v="Tesseramento"/>
    <x v="1"/>
    <x v="4"/>
    <x v="0"/>
    <m/>
  </r>
  <r>
    <n v="24182"/>
    <x v="0"/>
    <x v="0"/>
    <x v="0"/>
    <x v="0"/>
    <x v="2"/>
    <x v="230"/>
    <x v="0"/>
    <x v="1"/>
    <s v="Tesseramento"/>
    <x v="1"/>
    <x v="4"/>
    <x v="0"/>
    <m/>
  </r>
  <r>
    <n v="214248"/>
    <x v="1"/>
    <x v="0"/>
    <x v="0"/>
    <x v="0"/>
    <x v="2"/>
    <x v="230"/>
    <x v="0"/>
    <x v="0"/>
    <s v="Tesseramento"/>
    <x v="1"/>
    <x v="6"/>
    <x v="0"/>
    <m/>
  </r>
  <r>
    <n v="91352"/>
    <x v="0"/>
    <x v="0"/>
    <x v="0"/>
    <x v="0"/>
    <x v="2"/>
    <x v="230"/>
    <x v="0"/>
    <x v="0"/>
    <s v="Tesseramento"/>
    <x v="1"/>
    <x v="4"/>
    <x v="0"/>
    <m/>
  </r>
  <r>
    <n v="91353"/>
    <x v="0"/>
    <x v="0"/>
    <x v="0"/>
    <x v="0"/>
    <x v="2"/>
    <x v="230"/>
    <x v="0"/>
    <x v="0"/>
    <s v="Tesseramento"/>
    <x v="1"/>
    <x v="4"/>
    <x v="0"/>
    <m/>
  </r>
  <r>
    <n v="13859"/>
    <x v="0"/>
    <x v="0"/>
    <x v="0"/>
    <x v="0"/>
    <x v="2"/>
    <x v="230"/>
    <x v="0"/>
    <x v="0"/>
    <s v="Tesseramento"/>
    <x v="1"/>
    <x v="4"/>
    <x v="0"/>
    <m/>
  </r>
  <r>
    <n v="161837"/>
    <x v="0"/>
    <x v="0"/>
    <x v="0"/>
    <x v="1"/>
    <x v="2"/>
    <x v="230"/>
    <x v="0"/>
    <x v="1"/>
    <s v="Tesseramento"/>
    <x v="1"/>
    <x v="4"/>
    <x v="0"/>
    <m/>
  </r>
  <r>
    <n v="96710"/>
    <x v="0"/>
    <x v="0"/>
    <x v="0"/>
    <x v="0"/>
    <x v="2"/>
    <x v="230"/>
    <x v="0"/>
    <x v="0"/>
    <s v="Tesseramento"/>
    <x v="1"/>
    <x v="3"/>
    <x v="0"/>
    <m/>
  </r>
  <r>
    <n v="148242"/>
    <x v="0"/>
    <x v="0"/>
    <x v="0"/>
    <x v="0"/>
    <x v="2"/>
    <x v="230"/>
    <x v="0"/>
    <x v="1"/>
    <s v="Tesseramento"/>
    <x v="1"/>
    <x v="3"/>
    <x v="0"/>
    <m/>
  </r>
  <r>
    <n v="180834"/>
    <x v="0"/>
    <x v="0"/>
    <x v="0"/>
    <x v="0"/>
    <x v="2"/>
    <x v="79"/>
    <x v="0"/>
    <x v="0"/>
    <s v="Tesseramento"/>
    <x v="1"/>
    <x v="0"/>
    <x v="0"/>
    <m/>
  </r>
  <r>
    <n v="236402"/>
    <x v="1"/>
    <x v="0"/>
    <x v="1"/>
    <x v="1"/>
    <x v="11"/>
    <x v="339"/>
    <x v="0"/>
    <x v="1"/>
    <s v="Tesseramento"/>
    <x v="1"/>
    <x v="5"/>
    <x v="0"/>
    <m/>
  </r>
  <r>
    <n v="89778"/>
    <x v="0"/>
    <x v="0"/>
    <x v="0"/>
    <x v="0"/>
    <x v="2"/>
    <x v="79"/>
    <x v="0"/>
    <x v="1"/>
    <s v="Tesseramento"/>
    <x v="1"/>
    <x v="3"/>
    <x v="0"/>
    <m/>
  </r>
  <r>
    <n v="79817"/>
    <x v="0"/>
    <x v="0"/>
    <x v="0"/>
    <x v="0"/>
    <x v="7"/>
    <x v="181"/>
    <x v="0"/>
    <x v="0"/>
    <s v="Tesseramento"/>
    <x v="1"/>
    <x v="0"/>
    <x v="0"/>
    <m/>
  </r>
  <r>
    <n v="222669"/>
    <x v="0"/>
    <x v="1"/>
    <x v="0"/>
    <x v="0"/>
    <x v="4"/>
    <x v="111"/>
    <x v="0"/>
    <x v="0"/>
    <s v="Tesseramento"/>
    <x v="3"/>
    <x v="1"/>
    <x v="0"/>
    <m/>
  </r>
  <r>
    <n v="236551"/>
    <x v="1"/>
    <x v="1"/>
    <x v="1"/>
    <x v="2"/>
    <x v="2"/>
    <x v="55"/>
    <x v="0"/>
    <x v="1"/>
    <s v="Tesseramento"/>
    <x v="1"/>
    <x v="5"/>
    <x v="0"/>
    <m/>
  </r>
  <r>
    <n v="199722"/>
    <x v="1"/>
    <x v="0"/>
    <x v="0"/>
    <x v="0"/>
    <x v="12"/>
    <x v="27"/>
    <x v="0"/>
    <x v="0"/>
    <s v="Tesseramento"/>
    <x v="1"/>
    <x v="6"/>
    <x v="0"/>
    <m/>
  </r>
  <r>
    <n v="226142"/>
    <x v="0"/>
    <x v="1"/>
    <x v="0"/>
    <x v="0"/>
    <x v="12"/>
    <x v="27"/>
    <x v="0"/>
    <x v="0"/>
    <s v="Tesseramento"/>
    <x v="1"/>
    <x v="0"/>
    <x v="0"/>
    <m/>
  </r>
  <r>
    <n v="104752"/>
    <x v="0"/>
    <x v="0"/>
    <x v="0"/>
    <x v="0"/>
    <x v="4"/>
    <x v="197"/>
    <x v="0"/>
    <x v="1"/>
    <s v="Tesseramento"/>
    <x v="1"/>
    <x v="4"/>
    <x v="0"/>
    <m/>
  </r>
  <r>
    <n v="42470"/>
    <x v="0"/>
    <x v="0"/>
    <x v="0"/>
    <x v="0"/>
    <x v="4"/>
    <x v="197"/>
    <x v="0"/>
    <x v="0"/>
    <s v="Tesseramento"/>
    <x v="1"/>
    <x v="0"/>
    <x v="0"/>
    <m/>
  </r>
  <r>
    <n v="236480"/>
    <x v="0"/>
    <x v="0"/>
    <x v="1"/>
    <x v="0"/>
    <x v="5"/>
    <x v="38"/>
    <x v="0"/>
    <x v="0"/>
    <s v="Tesseramento"/>
    <x v="1"/>
    <x v="0"/>
    <x v="0"/>
    <m/>
  </r>
  <r>
    <n v="30000"/>
    <x v="0"/>
    <x v="0"/>
    <x v="0"/>
    <x v="0"/>
    <x v="2"/>
    <x v="336"/>
    <x v="0"/>
    <x v="0"/>
    <s v="Tesseramento"/>
    <x v="1"/>
    <x v="4"/>
    <x v="0"/>
    <m/>
  </r>
  <r>
    <n v="30013"/>
    <x v="0"/>
    <x v="0"/>
    <x v="0"/>
    <x v="0"/>
    <x v="2"/>
    <x v="336"/>
    <x v="0"/>
    <x v="0"/>
    <s v="Tesseramento"/>
    <x v="1"/>
    <x v="4"/>
    <x v="0"/>
    <m/>
  </r>
  <r>
    <n v="30014"/>
    <x v="0"/>
    <x v="0"/>
    <x v="0"/>
    <x v="0"/>
    <x v="2"/>
    <x v="336"/>
    <x v="0"/>
    <x v="1"/>
    <s v="Tesseramento"/>
    <x v="1"/>
    <x v="4"/>
    <x v="0"/>
    <m/>
  </r>
  <r>
    <n v="139450"/>
    <x v="0"/>
    <x v="0"/>
    <x v="0"/>
    <x v="0"/>
    <x v="2"/>
    <x v="336"/>
    <x v="0"/>
    <x v="0"/>
    <s v="Tesseramento"/>
    <x v="1"/>
    <x v="0"/>
    <x v="0"/>
    <m/>
  </r>
  <r>
    <n v="219566"/>
    <x v="1"/>
    <x v="0"/>
    <x v="0"/>
    <x v="1"/>
    <x v="2"/>
    <x v="336"/>
    <x v="0"/>
    <x v="0"/>
    <s v="Tesseramento"/>
    <x v="1"/>
    <x v="5"/>
    <x v="0"/>
    <m/>
  </r>
  <r>
    <n v="227638"/>
    <x v="0"/>
    <x v="0"/>
    <x v="0"/>
    <x v="2"/>
    <x v="2"/>
    <x v="336"/>
    <x v="0"/>
    <x v="0"/>
    <s v="Tesseramento"/>
    <x v="1"/>
    <x v="0"/>
    <x v="0"/>
    <m/>
  </r>
  <r>
    <n v="30052"/>
    <x v="0"/>
    <x v="0"/>
    <x v="0"/>
    <x v="1"/>
    <x v="2"/>
    <x v="336"/>
    <x v="0"/>
    <x v="0"/>
    <s v="Tesseramento"/>
    <x v="1"/>
    <x v="4"/>
    <x v="0"/>
    <m/>
  </r>
  <r>
    <n v="139451"/>
    <x v="0"/>
    <x v="0"/>
    <x v="0"/>
    <x v="0"/>
    <x v="2"/>
    <x v="336"/>
    <x v="0"/>
    <x v="0"/>
    <s v="Tesseramento"/>
    <x v="1"/>
    <x v="0"/>
    <x v="0"/>
    <m/>
  </r>
  <r>
    <n v="148012"/>
    <x v="0"/>
    <x v="0"/>
    <x v="0"/>
    <x v="0"/>
    <x v="11"/>
    <x v="132"/>
    <x v="0"/>
    <x v="0"/>
    <s v="Tesseramento"/>
    <x v="1"/>
    <x v="0"/>
    <x v="0"/>
    <m/>
  </r>
  <r>
    <n v="30057"/>
    <x v="0"/>
    <x v="0"/>
    <x v="0"/>
    <x v="0"/>
    <x v="2"/>
    <x v="336"/>
    <x v="0"/>
    <x v="0"/>
    <s v="Tesseramento"/>
    <x v="1"/>
    <x v="4"/>
    <x v="0"/>
    <m/>
  </r>
  <r>
    <n v="96952"/>
    <x v="0"/>
    <x v="0"/>
    <x v="0"/>
    <x v="1"/>
    <x v="2"/>
    <x v="336"/>
    <x v="0"/>
    <x v="0"/>
    <s v="Tesseramento"/>
    <x v="1"/>
    <x v="1"/>
    <x v="0"/>
    <m/>
  </r>
  <r>
    <n v="48610"/>
    <x v="0"/>
    <x v="0"/>
    <x v="0"/>
    <x v="0"/>
    <x v="2"/>
    <x v="336"/>
    <x v="0"/>
    <x v="1"/>
    <s v="Tesseramento"/>
    <x v="1"/>
    <x v="4"/>
    <x v="0"/>
    <m/>
  </r>
  <r>
    <n v="94214"/>
    <x v="0"/>
    <x v="0"/>
    <x v="0"/>
    <x v="0"/>
    <x v="2"/>
    <x v="336"/>
    <x v="0"/>
    <x v="0"/>
    <s v="Tesseramento"/>
    <x v="1"/>
    <x v="4"/>
    <x v="0"/>
    <m/>
  </r>
  <r>
    <n v="148225"/>
    <x v="0"/>
    <x v="0"/>
    <x v="0"/>
    <x v="3"/>
    <x v="2"/>
    <x v="336"/>
    <x v="0"/>
    <x v="1"/>
    <s v="Tesseramento"/>
    <x v="1"/>
    <x v="3"/>
    <x v="0"/>
    <m/>
  </r>
  <r>
    <n v="30094"/>
    <x v="0"/>
    <x v="0"/>
    <x v="0"/>
    <x v="0"/>
    <x v="2"/>
    <x v="336"/>
    <x v="0"/>
    <x v="0"/>
    <s v="Tesseramento"/>
    <x v="1"/>
    <x v="4"/>
    <x v="0"/>
    <m/>
  </r>
  <r>
    <n v="56905"/>
    <x v="0"/>
    <x v="0"/>
    <x v="0"/>
    <x v="0"/>
    <x v="2"/>
    <x v="336"/>
    <x v="0"/>
    <x v="0"/>
    <s v="Tesseramento"/>
    <x v="1"/>
    <x v="3"/>
    <x v="0"/>
    <m/>
  </r>
  <r>
    <n v="205407"/>
    <x v="1"/>
    <x v="0"/>
    <x v="0"/>
    <x v="1"/>
    <x v="2"/>
    <x v="336"/>
    <x v="0"/>
    <x v="1"/>
    <s v="Tesseramento"/>
    <x v="1"/>
    <x v="5"/>
    <x v="0"/>
    <m/>
  </r>
  <r>
    <n v="170517"/>
    <x v="0"/>
    <x v="0"/>
    <x v="0"/>
    <x v="0"/>
    <x v="2"/>
    <x v="336"/>
    <x v="0"/>
    <x v="0"/>
    <s v="Tesseramento"/>
    <x v="1"/>
    <x v="0"/>
    <x v="0"/>
    <m/>
  </r>
  <r>
    <n v="67697"/>
    <x v="0"/>
    <x v="0"/>
    <x v="0"/>
    <x v="0"/>
    <x v="2"/>
    <x v="336"/>
    <x v="0"/>
    <x v="0"/>
    <s v="Tesseramento"/>
    <x v="1"/>
    <x v="1"/>
    <x v="0"/>
    <m/>
  </r>
  <r>
    <n v="67698"/>
    <x v="0"/>
    <x v="0"/>
    <x v="0"/>
    <x v="0"/>
    <x v="2"/>
    <x v="336"/>
    <x v="0"/>
    <x v="0"/>
    <s v="Tesseramento"/>
    <x v="1"/>
    <x v="1"/>
    <x v="0"/>
    <m/>
  </r>
  <r>
    <n v="30107"/>
    <x v="0"/>
    <x v="0"/>
    <x v="0"/>
    <x v="0"/>
    <x v="2"/>
    <x v="336"/>
    <x v="0"/>
    <x v="0"/>
    <s v="Tesseramento"/>
    <x v="1"/>
    <x v="4"/>
    <x v="0"/>
    <m/>
  </r>
  <r>
    <n v="228682"/>
    <x v="0"/>
    <x v="0"/>
    <x v="0"/>
    <x v="3"/>
    <x v="2"/>
    <x v="336"/>
    <x v="0"/>
    <x v="0"/>
    <s v="Tesseramento"/>
    <x v="1"/>
    <x v="0"/>
    <x v="0"/>
    <m/>
  </r>
  <r>
    <n v="30053"/>
    <x v="0"/>
    <x v="0"/>
    <x v="0"/>
    <x v="0"/>
    <x v="2"/>
    <x v="336"/>
    <x v="0"/>
    <x v="1"/>
    <s v="Tesseramento"/>
    <x v="1"/>
    <x v="4"/>
    <x v="0"/>
    <m/>
  </r>
  <r>
    <n v="13556"/>
    <x v="0"/>
    <x v="0"/>
    <x v="0"/>
    <x v="0"/>
    <x v="2"/>
    <x v="336"/>
    <x v="0"/>
    <x v="0"/>
    <s v="Tesseramento"/>
    <x v="1"/>
    <x v="4"/>
    <x v="0"/>
    <m/>
  </r>
  <r>
    <n v="139454"/>
    <x v="0"/>
    <x v="0"/>
    <x v="0"/>
    <x v="0"/>
    <x v="2"/>
    <x v="336"/>
    <x v="0"/>
    <x v="1"/>
    <s v="Tesseramento"/>
    <x v="1"/>
    <x v="1"/>
    <x v="0"/>
    <m/>
  </r>
  <r>
    <n v="13564"/>
    <x v="0"/>
    <x v="0"/>
    <x v="0"/>
    <x v="0"/>
    <x v="2"/>
    <x v="336"/>
    <x v="0"/>
    <x v="0"/>
    <s v="Tesseramento"/>
    <x v="1"/>
    <x v="4"/>
    <x v="0"/>
    <m/>
  </r>
  <r>
    <n v="66370"/>
    <x v="0"/>
    <x v="0"/>
    <x v="0"/>
    <x v="0"/>
    <x v="2"/>
    <x v="336"/>
    <x v="0"/>
    <x v="0"/>
    <s v="Tesseramento"/>
    <x v="1"/>
    <x v="4"/>
    <x v="0"/>
    <m/>
  </r>
  <r>
    <n v="92440"/>
    <x v="0"/>
    <x v="0"/>
    <x v="0"/>
    <x v="0"/>
    <x v="2"/>
    <x v="336"/>
    <x v="0"/>
    <x v="0"/>
    <s v="Tesseramento"/>
    <x v="1"/>
    <x v="1"/>
    <x v="0"/>
    <m/>
  </r>
  <r>
    <n v="96568"/>
    <x v="0"/>
    <x v="0"/>
    <x v="0"/>
    <x v="0"/>
    <x v="2"/>
    <x v="336"/>
    <x v="0"/>
    <x v="1"/>
    <s v="Tesseramento"/>
    <x v="1"/>
    <x v="1"/>
    <x v="0"/>
    <m/>
  </r>
  <r>
    <n v="30135"/>
    <x v="0"/>
    <x v="0"/>
    <x v="0"/>
    <x v="0"/>
    <x v="2"/>
    <x v="336"/>
    <x v="0"/>
    <x v="0"/>
    <s v="Tesseramento"/>
    <x v="1"/>
    <x v="3"/>
    <x v="0"/>
    <m/>
  </r>
  <r>
    <n v="30149"/>
    <x v="0"/>
    <x v="0"/>
    <x v="0"/>
    <x v="0"/>
    <x v="2"/>
    <x v="336"/>
    <x v="0"/>
    <x v="0"/>
    <s v="Tesseramento"/>
    <x v="1"/>
    <x v="4"/>
    <x v="0"/>
    <m/>
  </r>
  <r>
    <n v="153499"/>
    <x v="0"/>
    <x v="0"/>
    <x v="0"/>
    <x v="1"/>
    <x v="2"/>
    <x v="336"/>
    <x v="0"/>
    <x v="1"/>
    <s v="Tesseramento"/>
    <x v="1"/>
    <x v="1"/>
    <x v="0"/>
    <m/>
  </r>
  <r>
    <n v="153498"/>
    <x v="0"/>
    <x v="0"/>
    <x v="0"/>
    <x v="0"/>
    <x v="2"/>
    <x v="336"/>
    <x v="0"/>
    <x v="0"/>
    <s v="Tesseramento"/>
    <x v="1"/>
    <x v="1"/>
    <x v="0"/>
    <m/>
  </r>
  <r>
    <n v="30225"/>
    <x v="0"/>
    <x v="0"/>
    <x v="0"/>
    <x v="0"/>
    <x v="2"/>
    <x v="336"/>
    <x v="0"/>
    <x v="1"/>
    <s v="Tesseramento"/>
    <x v="1"/>
    <x v="4"/>
    <x v="0"/>
    <m/>
  </r>
  <r>
    <n v="86878"/>
    <x v="0"/>
    <x v="0"/>
    <x v="0"/>
    <x v="1"/>
    <x v="2"/>
    <x v="336"/>
    <x v="0"/>
    <x v="1"/>
    <s v="Tesseramento"/>
    <x v="1"/>
    <x v="3"/>
    <x v="0"/>
    <m/>
  </r>
  <r>
    <n v="110322"/>
    <x v="0"/>
    <x v="0"/>
    <x v="0"/>
    <x v="0"/>
    <x v="2"/>
    <x v="336"/>
    <x v="0"/>
    <x v="0"/>
    <s v="Tesseramento"/>
    <x v="1"/>
    <x v="3"/>
    <x v="0"/>
    <m/>
  </r>
  <r>
    <n v="28334"/>
    <x v="0"/>
    <x v="0"/>
    <x v="0"/>
    <x v="0"/>
    <x v="2"/>
    <x v="336"/>
    <x v="0"/>
    <x v="0"/>
    <s v="Tesseramento"/>
    <x v="1"/>
    <x v="4"/>
    <x v="0"/>
    <m/>
  </r>
  <r>
    <n v="30314"/>
    <x v="0"/>
    <x v="0"/>
    <x v="0"/>
    <x v="2"/>
    <x v="2"/>
    <x v="336"/>
    <x v="0"/>
    <x v="1"/>
    <s v="Tesseramento"/>
    <x v="1"/>
    <x v="4"/>
    <x v="0"/>
    <m/>
  </r>
  <r>
    <n v="231029"/>
    <x v="0"/>
    <x v="0"/>
    <x v="0"/>
    <x v="2"/>
    <x v="2"/>
    <x v="336"/>
    <x v="0"/>
    <x v="0"/>
    <s v="Tesseramento"/>
    <x v="1"/>
    <x v="0"/>
    <x v="0"/>
    <m/>
  </r>
  <r>
    <n v="30200"/>
    <x v="0"/>
    <x v="0"/>
    <x v="0"/>
    <x v="0"/>
    <x v="2"/>
    <x v="336"/>
    <x v="0"/>
    <x v="1"/>
    <s v="Tesseramento"/>
    <x v="1"/>
    <x v="3"/>
    <x v="0"/>
    <m/>
  </r>
  <r>
    <n v="28342"/>
    <x v="0"/>
    <x v="0"/>
    <x v="0"/>
    <x v="0"/>
    <x v="2"/>
    <x v="336"/>
    <x v="0"/>
    <x v="1"/>
    <s v="Tesseramento"/>
    <x v="1"/>
    <x v="4"/>
    <x v="0"/>
    <m/>
  </r>
  <r>
    <n v="56909"/>
    <x v="0"/>
    <x v="0"/>
    <x v="0"/>
    <x v="0"/>
    <x v="2"/>
    <x v="336"/>
    <x v="0"/>
    <x v="0"/>
    <s v="Tesseramento"/>
    <x v="1"/>
    <x v="3"/>
    <x v="0"/>
    <m/>
  </r>
  <r>
    <n v="30231"/>
    <x v="0"/>
    <x v="0"/>
    <x v="0"/>
    <x v="0"/>
    <x v="2"/>
    <x v="336"/>
    <x v="0"/>
    <x v="1"/>
    <s v="Tesseramento"/>
    <x v="1"/>
    <x v="4"/>
    <x v="0"/>
    <m/>
  </r>
  <r>
    <n v="30232"/>
    <x v="0"/>
    <x v="0"/>
    <x v="0"/>
    <x v="1"/>
    <x v="2"/>
    <x v="336"/>
    <x v="0"/>
    <x v="0"/>
    <s v="Tesseramento"/>
    <x v="1"/>
    <x v="4"/>
    <x v="0"/>
    <m/>
  </r>
  <r>
    <n v="28365"/>
    <x v="0"/>
    <x v="0"/>
    <x v="0"/>
    <x v="0"/>
    <x v="2"/>
    <x v="336"/>
    <x v="0"/>
    <x v="1"/>
    <s v="Tesseramento"/>
    <x v="1"/>
    <x v="3"/>
    <x v="0"/>
    <m/>
  </r>
  <r>
    <n v="28401"/>
    <x v="0"/>
    <x v="0"/>
    <x v="0"/>
    <x v="0"/>
    <x v="2"/>
    <x v="336"/>
    <x v="0"/>
    <x v="1"/>
    <s v="Tesseramento"/>
    <x v="1"/>
    <x v="4"/>
    <x v="0"/>
    <m/>
  </r>
  <r>
    <n v="7289"/>
    <x v="0"/>
    <x v="0"/>
    <x v="0"/>
    <x v="0"/>
    <x v="2"/>
    <x v="336"/>
    <x v="0"/>
    <x v="0"/>
    <s v="Tesseramento"/>
    <x v="1"/>
    <x v="3"/>
    <x v="0"/>
    <m/>
  </r>
  <r>
    <n v="124007"/>
    <x v="0"/>
    <x v="0"/>
    <x v="0"/>
    <x v="0"/>
    <x v="2"/>
    <x v="336"/>
    <x v="0"/>
    <x v="1"/>
    <s v="Tesseramento"/>
    <x v="1"/>
    <x v="3"/>
    <x v="0"/>
    <m/>
  </r>
  <r>
    <n v="214385"/>
    <x v="0"/>
    <x v="0"/>
    <x v="0"/>
    <x v="1"/>
    <x v="2"/>
    <x v="336"/>
    <x v="0"/>
    <x v="0"/>
    <s v="Tesseramento"/>
    <x v="1"/>
    <x v="0"/>
    <x v="0"/>
    <m/>
  </r>
  <r>
    <n v="34491"/>
    <x v="0"/>
    <x v="0"/>
    <x v="0"/>
    <x v="0"/>
    <x v="2"/>
    <x v="336"/>
    <x v="0"/>
    <x v="1"/>
    <s v="Tesseramento"/>
    <x v="1"/>
    <x v="4"/>
    <x v="0"/>
    <m/>
  </r>
  <r>
    <n v="41039"/>
    <x v="0"/>
    <x v="0"/>
    <x v="0"/>
    <x v="0"/>
    <x v="2"/>
    <x v="336"/>
    <x v="0"/>
    <x v="0"/>
    <s v="Tesseramento"/>
    <x v="1"/>
    <x v="4"/>
    <x v="0"/>
    <m/>
  </r>
  <r>
    <n v="227189"/>
    <x v="0"/>
    <x v="0"/>
    <x v="0"/>
    <x v="0"/>
    <x v="2"/>
    <x v="336"/>
    <x v="0"/>
    <x v="0"/>
    <s v="Tesseramento"/>
    <x v="1"/>
    <x v="1"/>
    <x v="0"/>
    <m/>
  </r>
  <r>
    <n v="56917"/>
    <x v="0"/>
    <x v="0"/>
    <x v="0"/>
    <x v="0"/>
    <x v="2"/>
    <x v="336"/>
    <x v="0"/>
    <x v="0"/>
    <s v="Tesseramento"/>
    <x v="1"/>
    <x v="4"/>
    <x v="0"/>
    <m/>
  </r>
  <r>
    <n v="30315"/>
    <x v="0"/>
    <x v="0"/>
    <x v="0"/>
    <x v="0"/>
    <x v="2"/>
    <x v="336"/>
    <x v="0"/>
    <x v="0"/>
    <s v="Tesseramento"/>
    <x v="1"/>
    <x v="4"/>
    <x v="0"/>
    <m/>
  </r>
  <r>
    <n v="111611"/>
    <x v="0"/>
    <x v="0"/>
    <x v="0"/>
    <x v="0"/>
    <x v="2"/>
    <x v="336"/>
    <x v="0"/>
    <x v="0"/>
    <s v="Tesseramento"/>
    <x v="1"/>
    <x v="4"/>
    <x v="0"/>
    <m/>
  </r>
  <r>
    <n v="88324"/>
    <x v="0"/>
    <x v="0"/>
    <x v="0"/>
    <x v="0"/>
    <x v="2"/>
    <x v="336"/>
    <x v="0"/>
    <x v="1"/>
    <s v="Tesseramento"/>
    <x v="1"/>
    <x v="1"/>
    <x v="0"/>
    <m/>
  </r>
  <r>
    <n v="129345"/>
    <x v="0"/>
    <x v="0"/>
    <x v="0"/>
    <x v="3"/>
    <x v="2"/>
    <x v="336"/>
    <x v="0"/>
    <x v="1"/>
    <s v="Tesseramento"/>
    <x v="1"/>
    <x v="4"/>
    <x v="0"/>
    <m/>
  </r>
  <r>
    <n v="94717"/>
    <x v="0"/>
    <x v="0"/>
    <x v="0"/>
    <x v="0"/>
    <x v="2"/>
    <x v="336"/>
    <x v="0"/>
    <x v="0"/>
    <s v="Tesseramento"/>
    <x v="1"/>
    <x v="4"/>
    <x v="0"/>
    <m/>
  </r>
  <r>
    <n v="20714"/>
    <x v="0"/>
    <x v="0"/>
    <x v="0"/>
    <x v="0"/>
    <x v="11"/>
    <x v="142"/>
    <x v="0"/>
    <x v="0"/>
    <s v="Tesseramento"/>
    <x v="1"/>
    <x v="0"/>
    <x v="0"/>
    <m/>
  </r>
  <r>
    <n v="133791"/>
    <x v="0"/>
    <x v="0"/>
    <x v="0"/>
    <x v="0"/>
    <x v="4"/>
    <x v="179"/>
    <x v="0"/>
    <x v="1"/>
    <s v="Tesseramento"/>
    <x v="1"/>
    <x v="3"/>
    <x v="0"/>
    <m/>
  </r>
  <r>
    <n v="101545"/>
    <x v="0"/>
    <x v="0"/>
    <x v="0"/>
    <x v="0"/>
    <x v="2"/>
    <x v="336"/>
    <x v="0"/>
    <x v="0"/>
    <s v="Tesseramento"/>
    <x v="1"/>
    <x v="0"/>
    <x v="0"/>
    <m/>
  </r>
  <r>
    <n v="193672"/>
    <x v="1"/>
    <x v="0"/>
    <x v="0"/>
    <x v="1"/>
    <x v="2"/>
    <x v="336"/>
    <x v="0"/>
    <x v="1"/>
    <s v="Tesseramento"/>
    <x v="1"/>
    <x v="5"/>
    <x v="0"/>
    <m/>
  </r>
  <r>
    <n v="181057"/>
    <x v="0"/>
    <x v="0"/>
    <x v="0"/>
    <x v="1"/>
    <x v="2"/>
    <x v="336"/>
    <x v="0"/>
    <x v="1"/>
    <s v="Tesseramento"/>
    <x v="1"/>
    <x v="4"/>
    <x v="0"/>
    <m/>
  </r>
  <r>
    <n v="228684"/>
    <x v="0"/>
    <x v="0"/>
    <x v="0"/>
    <x v="3"/>
    <x v="2"/>
    <x v="336"/>
    <x v="0"/>
    <x v="1"/>
    <s v="Tesseramento"/>
    <x v="1"/>
    <x v="0"/>
    <x v="0"/>
    <m/>
  </r>
  <r>
    <n v="203308"/>
    <x v="0"/>
    <x v="0"/>
    <x v="0"/>
    <x v="0"/>
    <x v="2"/>
    <x v="336"/>
    <x v="0"/>
    <x v="1"/>
    <s v="Tesseramento"/>
    <x v="1"/>
    <x v="0"/>
    <x v="0"/>
    <m/>
  </r>
  <r>
    <n v="30452"/>
    <x v="0"/>
    <x v="0"/>
    <x v="0"/>
    <x v="0"/>
    <x v="2"/>
    <x v="336"/>
    <x v="0"/>
    <x v="1"/>
    <s v="Tesseramento"/>
    <x v="1"/>
    <x v="4"/>
    <x v="0"/>
    <m/>
  </r>
  <r>
    <n v="28432"/>
    <x v="0"/>
    <x v="0"/>
    <x v="0"/>
    <x v="0"/>
    <x v="2"/>
    <x v="336"/>
    <x v="0"/>
    <x v="1"/>
    <s v="Tesseramento"/>
    <x v="1"/>
    <x v="4"/>
    <x v="0"/>
    <m/>
  </r>
  <r>
    <n v="184699"/>
    <x v="0"/>
    <x v="0"/>
    <x v="0"/>
    <x v="2"/>
    <x v="2"/>
    <x v="336"/>
    <x v="0"/>
    <x v="1"/>
    <s v="Tesseramento"/>
    <x v="1"/>
    <x v="3"/>
    <x v="0"/>
    <m/>
  </r>
  <r>
    <n v="30413"/>
    <x v="0"/>
    <x v="0"/>
    <x v="0"/>
    <x v="1"/>
    <x v="2"/>
    <x v="336"/>
    <x v="0"/>
    <x v="0"/>
    <s v="Tesseramento"/>
    <x v="1"/>
    <x v="4"/>
    <x v="0"/>
    <m/>
  </r>
  <r>
    <n v="176820"/>
    <x v="1"/>
    <x v="0"/>
    <x v="0"/>
    <x v="2"/>
    <x v="2"/>
    <x v="336"/>
    <x v="0"/>
    <x v="0"/>
    <s v="Tesseramento"/>
    <x v="1"/>
    <x v="7"/>
    <x v="0"/>
    <m/>
  </r>
  <r>
    <n v="176819"/>
    <x v="1"/>
    <x v="0"/>
    <x v="0"/>
    <x v="2"/>
    <x v="2"/>
    <x v="336"/>
    <x v="0"/>
    <x v="0"/>
    <s v="Tesseramento"/>
    <x v="1"/>
    <x v="6"/>
    <x v="0"/>
    <m/>
  </r>
  <r>
    <n v="56923"/>
    <x v="0"/>
    <x v="0"/>
    <x v="0"/>
    <x v="0"/>
    <x v="2"/>
    <x v="336"/>
    <x v="0"/>
    <x v="0"/>
    <s v="Tesseramento"/>
    <x v="1"/>
    <x v="4"/>
    <x v="0"/>
    <m/>
  </r>
  <r>
    <n v="30520"/>
    <x v="0"/>
    <x v="0"/>
    <x v="0"/>
    <x v="0"/>
    <x v="2"/>
    <x v="336"/>
    <x v="0"/>
    <x v="1"/>
    <s v="Tesseramento"/>
    <x v="1"/>
    <x v="4"/>
    <x v="0"/>
    <m/>
  </r>
  <r>
    <n v="170522"/>
    <x v="1"/>
    <x v="0"/>
    <x v="0"/>
    <x v="0"/>
    <x v="2"/>
    <x v="336"/>
    <x v="0"/>
    <x v="1"/>
    <s v="Tesseramento"/>
    <x v="1"/>
    <x v="6"/>
    <x v="0"/>
    <m/>
  </r>
  <r>
    <n v="30442"/>
    <x v="0"/>
    <x v="0"/>
    <x v="0"/>
    <x v="0"/>
    <x v="2"/>
    <x v="336"/>
    <x v="0"/>
    <x v="0"/>
    <s v="Tesseramento"/>
    <x v="1"/>
    <x v="4"/>
    <x v="0"/>
    <m/>
  </r>
  <r>
    <n v="30453"/>
    <x v="0"/>
    <x v="0"/>
    <x v="0"/>
    <x v="0"/>
    <x v="2"/>
    <x v="336"/>
    <x v="0"/>
    <x v="0"/>
    <s v="Tesseramento"/>
    <x v="1"/>
    <x v="0"/>
    <x v="0"/>
    <m/>
  </r>
  <r>
    <n v="228496"/>
    <x v="0"/>
    <x v="0"/>
    <x v="0"/>
    <x v="2"/>
    <x v="2"/>
    <x v="336"/>
    <x v="0"/>
    <x v="0"/>
    <s v="Tesseramento"/>
    <x v="1"/>
    <x v="1"/>
    <x v="0"/>
    <m/>
  </r>
  <r>
    <n v="154487"/>
    <x v="0"/>
    <x v="0"/>
    <x v="0"/>
    <x v="0"/>
    <x v="2"/>
    <x v="336"/>
    <x v="0"/>
    <x v="0"/>
    <s v="Tesseramento"/>
    <x v="1"/>
    <x v="1"/>
    <x v="0"/>
    <m/>
  </r>
  <r>
    <n v="147158"/>
    <x v="1"/>
    <x v="0"/>
    <x v="0"/>
    <x v="0"/>
    <x v="4"/>
    <x v="179"/>
    <x v="0"/>
    <x v="1"/>
    <s v="Tesseramento"/>
    <x v="1"/>
    <x v="7"/>
    <x v="0"/>
    <s v="B"/>
  </r>
  <r>
    <n v="228461"/>
    <x v="1"/>
    <x v="0"/>
    <x v="0"/>
    <x v="0"/>
    <x v="4"/>
    <x v="179"/>
    <x v="0"/>
    <x v="0"/>
    <s v="Tesseramento"/>
    <x v="1"/>
    <x v="5"/>
    <x v="0"/>
    <m/>
  </r>
  <r>
    <n v="52835"/>
    <x v="0"/>
    <x v="0"/>
    <x v="0"/>
    <x v="0"/>
    <x v="4"/>
    <x v="179"/>
    <x v="0"/>
    <x v="0"/>
    <s v="Tesseramento"/>
    <x v="1"/>
    <x v="0"/>
    <x v="0"/>
    <m/>
  </r>
  <r>
    <n v="30480"/>
    <x v="0"/>
    <x v="0"/>
    <x v="0"/>
    <x v="0"/>
    <x v="2"/>
    <x v="336"/>
    <x v="0"/>
    <x v="0"/>
    <s v="Tesseramento"/>
    <x v="1"/>
    <x v="4"/>
    <x v="0"/>
    <m/>
  </r>
  <r>
    <n v="30489"/>
    <x v="0"/>
    <x v="0"/>
    <x v="0"/>
    <x v="0"/>
    <x v="2"/>
    <x v="336"/>
    <x v="0"/>
    <x v="0"/>
    <s v="Tesseramento"/>
    <x v="1"/>
    <x v="4"/>
    <x v="0"/>
    <m/>
  </r>
  <r>
    <n v="22061"/>
    <x v="0"/>
    <x v="0"/>
    <x v="0"/>
    <x v="0"/>
    <x v="2"/>
    <x v="336"/>
    <x v="0"/>
    <x v="0"/>
    <s v="Tesseramento"/>
    <x v="1"/>
    <x v="4"/>
    <x v="0"/>
    <m/>
  </r>
  <r>
    <n v="30532"/>
    <x v="0"/>
    <x v="0"/>
    <x v="0"/>
    <x v="0"/>
    <x v="2"/>
    <x v="336"/>
    <x v="0"/>
    <x v="0"/>
    <s v="Tesseramento"/>
    <x v="1"/>
    <x v="4"/>
    <x v="0"/>
    <m/>
  </r>
  <r>
    <n v="30276"/>
    <x v="0"/>
    <x v="0"/>
    <x v="0"/>
    <x v="0"/>
    <x v="2"/>
    <x v="336"/>
    <x v="0"/>
    <x v="1"/>
    <s v="Tesseramento"/>
    <x v="1"/>
    <x v="4"/>
    <x v="0"/>
    <m/>
  </r>
  <r>
    <n v="220325"/>
    <x v="0"/>
    <x v="0"/>
    <x v="0"/>
    <x v="2"/>
    <x v="2"/>
    <x v="336"/>
    <x v="0"/>
    <x v="1"/>
    <s v="Tesseramento"/>
    <x v="1"/>
    <x v="4"/>
    <x v="0"/>
    <m/>
  </r>
  <r>
    <n v="81547"/>
    <x v="0"/>
    <x v="0"/>
    <x v="0"/>
    <x v="0"/>
    <x v="2"/>
    <x v="336"/>
    <x v="0"/>
    <x v="1"/>
    <s v="Tesseramento"/>
    <x v="1"/>
    <x v="4"/>
    <x v="0"/>
    <m/>
  </r>
  <r>
    <n v="30326"/>
    <x v="0"/>
    <x v="0"/>
    <x v="0"/>
    <x v="0"/>
    <x v="2"/>
    <x v="336"/>
    <x v="0"/>
    <x v="1"/>
    <s v="Tesseramento"/>
    <x v="1"/>
    <x v="4"/>
    <x v="0"/>
    <m/>
  </r>
  <r>
    <n v="30562"/>
    <x v="0"/>
    <x v="0"/>
    <x v="0"/>
    <x v="0"/>
    <x v="2"/>
    <x v="336"/>
    <x v="0"/>
    <x v="0"/>
    <s v="Tesseramento"/>
    <x v="1"/>
    <x v="4"/>
    <x v="0"/>
    <m/>
  </r>
  <r>
    <n v="120009"/>
    <x v="1"/>
    <x v="0"/>
    <x v="0"/>
    <x v="0"/>
    <x v="4"/>
    <x v="179"/>
    <x v="0"/>
    <x v="0"/>
    <s v="Tesseramento"/>
    <x v="1"/>
    <x v="6"/>
    <x v="0"/>
    <s v="B"/>
  </r>
  <r>
    <n v="73542"/>
    <x v="0"/>
    <x v="0"/>
    <x v="0"/>
    <x v="1"/>
    <x v="2"/>
    <x v="336"/>
    <x v="0"/>
    <x v="0"/>
    <s v="Tesseramento"/>
    <x v="1"/>
    <x v="4"/>
    <x v="0"/>
    <m/>
  </r>
  <r>
    <n v="21313"/>
    <x v="0"/>
    <x v="0"/>
    <x v="0"/>
    <x v="0"/>
    <x v="4"/>
    <x v="179"/>
    <x v="0"/>
    <x v="0"/>
    <s v="Tesseramento"/>
    <x v="1"/>
    <x v="4"/>
    <x v="0"/>
    <m/>
  </r>
  <r>
    <n v="10032"/>
    <x v="0"/>
    <x v="0"/>
    <x v="0"/>
    <x v="0"/>
    <x v="4"/>
    <x v="179"/>
    <x v="0"/>
    <x v="0"/>
    <s v="Tesseramento"/>
    <x v="1"/>
    <x v="0"/>
    <x v="0"/>
    <m/>
  </r>
  <r>
    <n v="207113"/>
    <x v="0"/>
    <x v="1"/>
    <x v="2"/>
    <x v="0"/>
    <x v="12"/>
    <x v="106"/>
    <x v="0"/>
    <x v="1"/>
    <s v="Tesseramento"/>
    <x v="1"/>
    <x v="3"/>
    <x v="0"/>
    <m/>
  </r>
  <r>
    <n v="159961"/>
    <x v="0"/>
    <x v="0"/>
    <x v="0"/>
    <x v="0"/>
    <x v="4"/>
    <x v="179"/>
    <x v="0"/>
    <x v="0"/>
    <s v="Tesseramento"/>
    <x v="1"/>
    <x v="1"/>
    <x v="0"/>
    <m/>
  </r>
  <r>
    <n v="63138"/>
    <x v="0"/>
    <x v="0"/>
    <x v="0"/>
    <x v="0"/>
    <x v="7"/>
    <x v="150"/>
    <x v="0"/>
    <x v="0"/>
    <s v="Tesseramento"/>
    <x v="1"/>
    <x v="0"/>
    <x v="0"/>
    <m/>
  </r>
  <r>
    <n v="122192"/>
    <x v="0"/>
    <x v="0"/>
    <x v="0"/>
    <x v="1"/>
    <x v="7"/>
    <x v="150"/>
    <x v="0"/>
    <x v="1"/>
    <s v="Tesseramento"/>
    <x v="1"/>
    <x v="0"/>
    <x v="0"/>
    <m/>
  </r>
  <r>
    <n v="219420"/>
    <x v="1"/>
    <x v="0"/>
    <x v="0"/>
    <x v="2"/>
    <x v="7"/>
    <x v="150"/>
    <x v="0"/>
    <x v="1"/>
    <s v="Tesseramento"/>
    <x v="1"/>
    <x v="5"/>
    <x v="0"/>
    <m/>
  </r>
  <r>
    <n v="168925"/>
    <x v="1"/>
    <x v="0"/>
    <x v="0"/>
    <x v="1"/>
    <x v="7"/>
    <x v="150"/>
    <x v="0"/>
    <x v="1"/>
    <s v="Tesseramento"/>
    <x v="1"/>
    <x v="5"/>
    <x v="0"/>
    <m/>
  </r>
  <r>
    <n v="23964"/>
    <x v="0"/>
    <x v="0"/>
    <x v="0"/>
    <x v="1"/>
    <x v="7"/>
    <x v="150"/>
    <x v="0"/>
    <x v="1"/>
    <s v="Tesseramento"/>
    <x v="1"/>
    <x v="0"/>
    <x v="0"/>
    <m/>
  </r>
  <r>
    <n v="215729"/>
    <x v="0"/>
    <x v="1"/>
    <x v="0"/>
    <x v="0"/>
    <x v="4"/>
    <x v="197"/>
    <x v="0"/>
    <x v="0"/>
    <s v="Tesseramento"/>
    <x v="1"/>
    <x v="0"/>
    <x v="0"/>
    <m/>
  </r>
  <r>
    <n v="177717"/>
    <x v="0"/>
    <x v="0"/>
    <x v="0"/>
    <x v="0"/>
    <x v="7"/>
    <x v="150"/>
    <x v="0"/>
    <x v="0"/>
    <s v="Tesseramento"/>
    <x v="1"/>
    <x v="0"/>
    <x v="0"/>
    <m/>
  </r>
  <r>
    <n v="177718"/>
    <x v="0"/>
    <x v="0"/>
    <x v="0"/>
    <x v="0"/>
    <x v="7"/>
    <x v="150"/>
    <x v="0"/>
    <x v="1"/>
    <s v="Tesseramento"/>
    <x v="1"/>
    <x v="0"/>
    <x v="0"/>
    <m/>
  </r>
  <r>
    <n v="215730"/>
    <x v="0"/>
    <x v="0"/>
    <x v="0"/>
    <x v="0"/>
    <x v="4"/>
    <x v="197"/>
    <x v="0"/>
    <x v="1"/>
    <s v="Tesseramento"/>
    <x v="1"/>
    <x v="0"/>
    <x v="0"/>
    <m/>
  </r>
  <r>
    <n v="62556"/>
    <x v="0"/>
    <x v="0"/>
    <x v="0"/>
    <x v="0"/>
    <x v="7"/>
    <x v="15"/>
    <x v="0"/>
    <x v="0"/>
    <s v="Tesseramento"/>
    <x v="2"/>
    <x v="4"/>
    <x v="0"/>
    <m/>
  </r>
  <r>
    <n v="65368"/>
    <x v="0"/>
    <x v="0"/>
    <x v="0"/>
    <x v="0"/>
    <x v="4"/>
    <x v="367"/>
    <x v="0"/>
    <x v="0"/>
    <s v="Tesseramento"/>
    <x v="1"/>
    <x v="1"/>
    <x v="0"/>
    <m/>
  </r>
  <r>
    <n v="171220"/>
    <x v="0"/>
    <x v="0"/>
    <x v="0"/>
    <x v="0"/>
    <x v="4"/>
    <x v="197"/>
    <x v="0"/>
    <x v="0"/>
    <s v="Tesseramento"/>
    <x v="1"/>
    <x v="0"/>
    <x v="0"/>
    <m/>
  </r>
  <r>
    <n v="29542"/>
    <x v="0"/>
    <x v="0"/>
    <x v="0"/>
    <x v="0"/>
    <x v="7"/>
    <x v="150"/>
    <x v="0"/>
    <x v="0"/>
    <s v="Tesseramento"/>
    <x v="1"/>
    <x v="1"/>
    <x v="0"/>
    <m/>
  </r>
  <r>
    <n v="193045"/>
    <x v="0"/>
    <x v="0"/>
    <x v="0"/>
    <x v="0"/>
    <x v="4"/>
    <x v="197"/>
    <x v="0"/>
    <x v="0"/>
    <s v="Tesseramento"/>
    <x v="1"/>
    <x v="3"/>
    <x v="0"/>
    <m/>
  </r>
  <r>
    <n v="81375"/>
    <x v="0"/>
    <x v="0"/>
    <x v="0"/>
    <x v="0"/>
    <x v="7"/>
    <x v="150"/>
    <x v="0"/>
    <x v="0"/>
    <s v="Tesseramento"/>
    <x v="1"/>
    <x v="0"/>
    <x v="0"/>
    <m/>
  </r>
  <r>
    <n v="74555"/>
    <x v="0"/>
    <x v="0"/>
    <x v="0"/>
    <x v="0"/>
    <x v="4"/>
    <x v="197"/>
    <x v="0"/>
    <x v="0"/>
    <s v="Tesseramento"/>
    <x v="1"/>
    <x v="3"/>
    <x v="0"/>
    <m/>
  </r>
  <r>
    <n v="193047"/>
    <x v="0"/>
    <x v="0"/>
    <x v="0"/>
    <x v="0"/>
    <x v="4"/>
    <x v="197"/>
    <x v="0"/>
    <x v="0"/>
    <s v="Tesseramento"/>
    <x v="1"/>
    <x v="0"/>
    <x v="0"/>
    <m/>
  </r>
  <r>
    <n v="82899"/>
    <x v="0"/>
    <x v="0"/>
    <x v="0"/>
    <x v="0"/>
    <x v="4"/>
    <x v="197"/>
    <x v="0"/>
    <x v="0"/>
    <s v="Tesseramento"/>
    <x v="1"/>
    <x v="0"/>
    <x v="0"/>
    <m/>
  </r>
  <r>
    <n v="47287"/>
    <x v="0"/>
    <x v="0"/>
    <x v="0"/>
    <x v="0"/>
    <x v="4"/>
    <x v="197"/>
    <x v="0"/>
    <x v="0"/>
    <s v="Tesseramento"/>
    <x v="1"/>
    <x v="3"/>
    <x v="0"/>
    <m/>
  </r>
  <r>
    <n v="210440"/>
    <x v="0"/>
    <x v="0"/>
    <x v="0"/>
    <x v="0"/>
    <x v="4"/>
    <x v="58"/>
    <x v="0"/>
    <x v="0"/>
    <s v="Tesseramento"/>
    <x v="1"/>
    <x v="0"/>
    <x v="0"/>
    <m/>
  </r>
  <r>
    <n v="9537"/>
    <x v="0"/>
    <x v="0"/>
    <x v="0"/>
    <x v="2"/>
    <x v="7"/>
    <x v="150"/>
    <x v="0"/>
    <x v="0"/>
    <s v="Tesseramento"/>
    <x v="1"/>
    <x v="0"/>
    <x v="0"/>
    <m/>
  </r>
  <r>
    <n v="227706"/>
    <x v="1"/>
    <x v="0"/>
    <x v="0"/>
    <x v="2"/>
    <x v="7"/>
    <x v="150"/>
    <x v="0"/>
    <x v="1"/>
    <s v="Tesseramento"/>
    <x v="1"/>
    <x v="7"/>
    <x v="0"/>
    <m/>
  </r>
  <r>
    <n v="116841"/>
    <x v="1"/>
    <x v="0"/>
    <x v="0"/>
    <x v="2"/>
    <x v="7"/>
    <x v="150"/>
    <x v="0"/>
    <x v="0"/>
    <s v="Tesseramento"/>
    <x v="1"/>
    <x v="6"/>
    <x v="0"/>
    <m/>
  </r>
  <r>
    <n v="49598"/>
    <x v="0"/>
    <x v="0"/>
    <x v="0"/>
    <x v="0"/>
    <x v="4"/>
    <x v="197"/>
    <x v="0"/>
    <x v="0"/>
    <s v="Tesseramento"/>
    <x v="1"/>
    <x v="0"/>
    <x v="0"/>
    <m/>
  </r>
  <r>
    <n v="6301"/>
    <x v="0"/>
    <x v="0"/>
    <x v="0"/>
    <x v="0"/>
    <x v="7"/>
    <x v="150"/>
    <x v="0"/>
    <x v="0"/>
    <s v="Tesseramento"/>
    <x v="1"/>
    <x v="0"/>
    <x v="0"/>
    <m/>
  </r>
  <r>
    <n v="231573"/>
    <x v="0"/>
    <x v="0"/>
    <x v="0"/>
    <x v="2"/>
    <x v="4"/>
    <x v="140"/>
    <x v="0"/>
    <x v="0"/>
    <s v="Tesseramento"/>
    <x v="0"/>
    <x v="0"/>
    <x v="0"/>
    <m/>
  </r>
  <r>
    <n v="164543"/>
    <x v="0"/>
    <x v="0"/>
    <x v="0"/>
    <x v="0"/>
    <x v="4"/>
    <x v="197"/>
    <x v="0"/>
    <x v="0"/>
    <s v="Tesseramento"/>
    <x v="1"/>
    <x v="0"/>
    <x v="0"/>
    <m/>
  </r>
  <r>
    <n v="63144"/>
    <x v="0"/>
    <x v="0"/>
    <x v="0"/>
    <x v="2"/>
    <x v="7"/>
    <x v="150"/>
    <x v="0"/>
    <x v="1"/>
    <s v="Tesseramento"/>
    <x v="1"/>
    <x v="0"/>
    <x v="0"/>
    <m/>
  </r>
  <r>
    <n v="166705"/>
    <x v="0"/>
    <x v="0"/>
    <x v="0"/>
    <x v="0"/>
    <x v="4"/>
    <x v="197"/>
    <x v="0"/>
    <x v="0"/>
    <s v="Tesseramento"/>
    <x v="1"/>
    <x v="3"/>
    <x v="0"/>
    <m/>
  </r>
  <r>
    <n v="211009"/>
    <x v="0"/>
    <x v="0"/>
    <x v="0"/>
    <x v="0"/>
    <x v="4"/>
    <x v="197"/>
    <x v="0"/>
    <x v="0"/>
    <s v="Tesseramento"/>
    <x v="1"/>
    <x v="0"/>
    <x v="0"/>
    <m/>
  </r>
  <r>
    <n v="142191"/>
    <x v="0"/>
    <x v="0"/>
    <x v="0"/>
    <x v="0"/>
    <x v="4"/>
    <x v="197"/>
    <x v="0"/>
    <x v="0"/>
    <s v="Tesseramento"/>
    <x v="1"/>
    <x v="0"/>
    <x v="0"/>
    <m/>
  </r>
  <r>
    <n v="218185"/>
    <x v="0"/>
    <x v="0"/>
    <x v="0"/>
    <x v="0"/>
    <x v="4"/>
    <x v="197"/>
    <x v="0"/>
    <x v="0"/>
    <s v="Tesseramento"/>
    <x v="1"/>
    <x v="1"/>
    <x v="0"/>
    <m/>
  </r>
  <r>
    <n v="23720"/>
    <x v="0"/>
    <x v="0"/>
    <x v="0"/>
    <x v="0"/>
    <x v="7"/>
    <x v="267"/>
    <x v="0"/>
    <x v="0"/>
    <s v="Tesseramento"/>
    <x v="1"/>
    <x v="4"/>
    <x v="0"/>
    <m/>
  </r>
  <r>
    <n v="236552"/>
    <x v="1"/>
    <x v="1"/>
    <x v="1"/>
    <x v="2"/>
    <x v="2"/>
    <x v="55"/>
    <x v="0"/>
    <x v="1"/>
    <s v="Tesseramento"/>
    <x v="1"/>
    <x v="5"/>
    <x v="0"/>
    <m/>
  </r>
  <r>
    <n v="87894"/>
    <x v="0"/>
    <x v="0"/>
    <x v="0"/>
    <x v="0"/>
    <x v="4"/>
    <x v="197"/>
    <x v="0"/>
    <x v="0"/>
    <s v="Tesseramento"/>
    <x v="1"/>
    <x v="4"/>
    <x v="0"/>
    <m/>
  </r>
  <r>
    <n v="207946"/>
    <x v="1"/>
    <x v="0"/>
    <x v="0"/>
    <x v="1"/>
    <x v="2"/>
    <x v="364"/>
    <x v="0"/>
    <x v="1"/>
    <s v="Tesseramento"/>
    <x v="1"/>
    <x v="5"/>
    <x v="0"/>
    <m/>
  </r>
  <r>
    <n v="236426"/>
    <x v="1"/>
    <x v="0"/>
    <x v="1"/>
    <x v="2"/>
    <x v="7"/>
    <x v="150"/>
    <x v="0"/>
    <x v="0"/>
    <s v="Tesseramento"/>
    <x v="1"/>
    <x v="5"/>
    <x v="0"/>
    <m/>
  </r>
  <r>
    <n v="205813"/>
    <x v="1"/>
    <x v="0"/>
    <x v="0"/>
    <x v="1"/>
    <x v="12"/>
    <x v="148"/>
    <x v="0"/>
    <x v="0"/>
    <s v="Tesseramento"/>
    <x v="1"/>
    <x v="5"/>
    <x v="0"/>
    <m/>
  </r>
  <r>
    <n v="9396"/>
    <x v="0"/>
    <x v="0"/>
    <x v="0"/>
    <x v="0"/>
    <x v="12"/>
    <x v="148"/>
    <x v="0"/>
    <x v="0"/>
    <s v="Tesseramento"/>
    <x v="1"/>
    <x v="3"/>
    <x v="0"/>
    <m/>
  </r>
  <r>
    <n v="5926"/>
    <x v="0"/>
    <x v="0"/>
    <x v="0"/>
    <x v="0"/>
    <x v="7"/>
    <x v="150"/>
    <x v="0"/>
    <x v="0"/>
    <s v="Tesseramento"/>
    <x v="1"/>
    <x v="4"/>
    <x v="0"/>
    <m/>
  </r>
  <r>
    <n v="149152"/>
    <x v="0"/>
    <x v="0"/>
    <x v="0"/>
    <x v="0"/>
    <x v="11"/>
    <x v="142"/>
    <x v="0"/>
    <x v="0"/>
    <s v="Tesseramento"/>
    <x v="1"/>
    <x v="0"/>
    <x v="0"/>
    <m/>
  </r>
  <r>
    <n v="127738"/>
    <x v="0"/>
    <x v="0"/>
    <x v="0"/>
    <x v="0"/>
    <x v="11"/>
    <x v="142"/>
    <x v="0"/>
    <x v="0"/>
    <s v="Tesseramento"/>
    <x v="1"/>
    <x v="0"/>
    <x v="0"/>
    <m/>
  </r>
  <r>
    <n v="198682"/>
    <x v="0"/>
    <x v="0"/>
    <x v="0"/>
    <x v="0"/>
    <x v="7"/>
    <x v="11"/>
    <x v="0"/>
    <x v="0"/>
    <s v="Tesseramento"/>
    <x v="1"/>
    <x v="0"/>
    <x v="0"/>
    <m/>
  </r>
  <r>
    <n v="93803"/>
    <x v="0"/>
    <x v="0"/>
    <x v="0"/>
    <x v="0"/>
    <x v="7"/>
    <x v="11"/>
    <x v="0"/>
    <x v="0"/>
    <s v="Tesseramento"/>
    <x v="1"/>
    <x v="3"/>
    <x v="0"/>
    <m/>
  </r>
  <r>
    <n v="168056"/>
    <x v="0"/>
    <x v="0"/>
    <x v="0"/>
    <x v="3"/>
    <x v="11"/>
    <x v="280"/>
    <x v="0"/>
    <x v="0"/>
    <s v="Tesseramento"/>
    <x v="0"/>
    <x v="0"/>
    <x v="0"/>
    <m/>
  </r>
  <r>
    <n v="60750"/>
    <x v="0"/>
    <x v="0"/>
    <x v="0"/>
    <x v="0"/>
    <x v="7"/>
    <x v="11"/>
    <x v="0"/>
    <x v="0"/>
    <s v="Tesseramento"/>
    <x v="1"/>
    <x v="4"/>
    <x v="0"/>
    <m/>
  </r>
  <r>
    <n v="217334"/>
    <x v="0"/>
    <x v="1"/>
    <x v="0"/>
    <x v="1"/>
    <x v="7"/>
    <x v="205"/>
    <x v="0"/>
    <x v="1"/>
    <s v="Tesseramento"/>
    <x v="1"/>
    <x v="0"/>
    <x v="0"/>
    <m/>
  </r>
  <r>
    <n v="153164"/>
    <x v="0"/>
    <x v="1"/>
    <x v="2"/>
    <x v="0"/>
    <x v="7"/>
    <x v="205"/>
    <x v="0"/>
    <x v="0"/>
    <s v="Tesseramento"/>
    <x v="1"/>
    <x v="0"/>
    <x v="0"/>
    <m/>
  </r>
  <r>
    <n v="56587"/>
    <x v="0"/>
    <x v="0"/>
    <x v="0"/>
    <x v="0"/>
    <x v="7"/>
    <x v="205"/>
    <x v="0"/>
    <x v="0"/>
    <s v="Tesseramento"/>
    <x v="1"/>
    <x v="4"/>
    <x v="0"/>
    <m/>
  </r>
  <r>
    <n v="66791"/>
    <x v="0"/>
    <x v="1"/>
    <x v="0"/>
    <x v="0"/>
    <x v="7"/>
    <x v="267"/>
    <x v="0"/>
    <x v="0"/>
    <s v="Tesseramento"/>
    <x v="1"/>
    <x v="0"/>
    <x v="0"/>
    <m/>
  </r>
  <r>
    <n v="58321"/>
    <x v="0"/>
    <x v="0"/>
    <x v="0"/>
    <x v="0"/>
    <x v="4"/>
    <x v="140"/>
    <x v="0"/>
    <x v="0"/>
    <s v="Tesseramento"/>
    <x v="0"/>
    <x v="0"/>
    <x v="0"/>
    <m/>
  </r>
  <r>
    <n v="88304"/>
    <x v="0"/>
    <x v="0"/>
    <x v="0"/>
    <x v="0"/>
    <x v="1"/>
    <x v="319"/>
    <x v="0"/>
    <x v="0"/>
    <s v="Tesseramento"/>
    <x v="1"/>
    <x v="3"/>
    <x v="0"/>
    <m/>
  </r>
  <r>
    <n v="229893"/>
    <x v="1"/>
    <x v="0"/>
    <x v="0"/>
    <x v="2"/>
    <x v="7"/>
    <x v="328"/>
    <x v="0"/>
    <x v="0"/>
    <s v="Tesseramento"/>
    <x v="0"/>
    <x v="5"/>
    <x v="0"/>
    <m/>
  </r>
  <r>
    <n v="183241"/>
    <x v="0"/>
    <x v="0"/>
    <x v="0"/>
    <x v="3"/>
    <x v="10"/>
    <x v="63"/>
    <x v="0"/>
    <x v="0"/>
    <s v="Tesseramento"/>
    <x v="0"/>
    <x v="3"/>
    <x v="0"/>
    <m/>
  </r>
  <r>
    <n v="183243"/>
    <x v="0"/>
    <x v="0"/>
    <x v="0"/>
    <x v="3"/>
    <x v="10"/>
    <x v="63"/>
    <x v="0"/>
    <x v="1"/>
    <s v="Tesseramento"/>
    <x v="0"/>
    <x v="1"/>
    <x v="0"/>
    <m/>
  </r>
  <r>
    <n v="231798"/>
    <x v="0"/>
    <x v="0"/>
    <x v="0"/>
    <x v="1"/>
    <x v="10"/>
    <x v="63"/>
    <x v="0"/>
    <x v="0"/>
    <s v="Tesseramento"/>
    <x v="0"/>
    <x v="0"/>
    <x v="0"/>
    <m/>
  </r>
  <r>
    <n v="117080"/>
    <x v="0"/>
    <x v="0"/>
    <x v="0"/>
    <x v="0"/>
    <x v="3"/>
    <x v="331"/>
    <x v="0"/>
    <x v="0"/>
    <s v="Tesseramento"/>
    <x v="1"/>
    <x v="0"/>
    <x v="0"/>
    <m/>
  </r>
  <r>
    <n v="133436"/>
    <x v="0"/>
    <x v="0"/>
    <x v="0"/>
    <x v="0"/>
    <x v="3"/>
    <x v="331"/>
    <x v="0"/>
    <x v="0"/>
    <s v="Tesseramento"/>
    <x v="1"/>
    <x v="0"/>
    <x v="0"/>
    <m/>
  </r>
  <r>
    <n v="207002"/>
    <x v="1"/>
    <x v="0"/>
    <x v="0"/>
    <x v="1"/>
    <x v="7"/>
    <x v="328"/>
    <x v="0"/>
    <x v="1"/>
    <s v="Tesseramento"/>
    <x v="0"/>
    <x v="2"/>
    <x v="0"/>
    <m/>
  </r>
  <r>
    <n v="207003"/>
    <x v="1"/>
    <x v="0"/>
    <x v="0"/>
    <x v="1"/>
    <x v="7"/>
    <x v="328"/>
    <x v="0"/>
    <x v="1"/>
    <s v="Tesseramento"/>
    <x v="0"/>
    <x v="7"/>
    <x v="0"/>
    <m/>
  </r>
  <r>
    <n v="50646"/>
    <x v="0"/>
    <x v="0"/>
    <x v="0"/>
    <x v="0"/>
    <x v="7"/>
    <x v="41"/>
    <x v="0"/>
    <x v="0"/>
    <s v="Tesseramento"/>
    <x v="1"/>
    <x v="0"/>
    <x v="0"/>
    <m/>
  </r>
  <r>
    <n v="140232"/>
    <x v="0"/>
    <x v="0"/>
    <x v="0"/>
    <x v="0"/>
    <x v="7"/>
    <x v="41"/>
    <x v="0"/>
    <x v="0"/>
    <s v="Tesseramento"/>
    <x v="1"/>
    <x v="0"/>
    <x v="0"/>
    <m/>
  </r>
  <r>
    <n v="229906"/>
    <x v="1"/>
    <x v="0"/>
    <x v="0"/>
    <x v="3"/>
    <x v="7"/>
    <x v="328"/>
    <x v="0"/>
    <x v="0"/>
    <s v="Tesseramento"/>
    <x v="0"/>
    <x v="5"/>
    <x v="0"/>
    <m/>
  </r>
  <r>
    <n v="202329"/>
    <x v="0"/>
    <x v="0"/>
    <x v="0"/>
    <x v="1"/>
    <x v="3"/>
    <x v="85"/>
    <x v="0"/>
    <x v="0"/>
    <s v="Tesseramento"/>
    <x v="1"/>
    <x v="0"/>
    <x v="0"/>
    <m/>
  </r>
  <r>
    <n v="217964"/>
    <x v="0"/>
    <x v="0"/>
    <x v="0"/>
    <x v="1"/>
    <x v="3"/>
    <x v="85"/>
    <x v="0"/>
    <x v="1"/>
    <s v="Tesseramento"/>
    <x v="1"/>
    <x v="0"/>
    <x v="0"/>
    <m/>
  </r>
  <r>
    <n v="205730"/>
    <x v="0"/>
    <x v="0"/>
    <x v="0"/>
    <x v="0"/>
    <x v="3"/>
    <x v="85"/>
    <x v="0"/>
    <x v="0"/>
    <s v="Tesseramento"/>
    <x v="1"/>
    <x v="3"/>
    <x v="0"/>
    <m/>
  </r>
  <r>
    <n v="185688"/>
    <x v="1"/>
    <x v="0"/>
    <x v="0"/>
    <x v="0"/>
    <x v="7"/>
    <x v="328"/>
    <x v="0"/>
    <x v="0"/>
    <s v="Tesseramento"/>
    <x v="0"/>
    <x v="5"/>
    <x v="0"/>
    <m/>
  </r>
  <r>
    <n v="115242"/>
    <x v="0"/>
    <x v="0"/>
    <x v="0"/>
    <x v="0"/>
    <x v="7"/>
    <x v="41"/>
    <x v="0"/>
    <x v="0"/>
    <s v="Tesseramento"/>
    <x v="1"/>
    <x v="4"/>
    <x v="0"/>
    <m/>
  </r>
  <r>
    <n v="65502"/>
    <x v="0"/>
    <x v="0"/>
    <x v="0"/>
    <x v="0"/>
    <x v="7"/>
    <x v="41"/>
    <x v="0"/>
    <x v="0"/>
    <s v="Tesseramento"/>
    <x v="1"/>
    <x v="4"/>
    <x v="0"/>
    <m/>
  </r>
  <r>
    <n v="36204"/>
    <x v="0"/>
    <x v="0"/>
    <x v="0"/>
    <x v="0"/>
    <x v="7"/>
    <x v="41"/>
    <x v="0"/>
    <x v="0"/>
    <s v="Tesseramento"/>
    <x v="1"/>
    <x v="4"/>
    <x v="0"/>
    <m/>
  </r>
  <r>
    <n v="135570"/>
    <x v="0"/>
    <x v="0"/>
    <x v="0"/>
    <x v="3"/>
    <x v="7"/>
    <x v="150"/>
    <x v="0"/>
    <x v="0"/>
    <s v="Tesseramento"/>
    <x v="1"/>
    <x v="4"/>
    <x v="0"/>
    <m/>
  </r>
  <r>
    <n v="14724"/>
    <x v="0"/>
    <x v="0"/>
    <x v="0"/>
    <x v="0"/>
    <x v="11"/>
    <x v="142"/>
    <x v="0"/>
    <x v="1"/>
    <s v="Tesseramento"/>
    <x v="1"/>
    <x v="4"/>
    <x v="0"/>
    <m/>
  </r>
  <r>
    <n v="214781"/>
    <x v="1"/>
    <x v="0"/>
    <x v="0"/>
    <x v="1"/>
    <x v="7"/>
    <x v="328"/>
    <x v="0"/>
    <x v="0"/>
    <s v="Tesseramento"/>
    <x v="0"/>
    <x v="5"/>
    <x v="0"/>
    <m/>
  </r>
  <r>
    <n v="229901"/>
    <x v="1"/>
    <x v="0"/>
    <x v="0"/>
    <x v="1"/>
    <x v="7"/>
    <x v="328"/>
    <x v="0"/>
    <x v="0"/>
    <s v="Tesseramento"/>
    <x v="0"/>
    <x v="6"/>
    <x v="0"/>
    <m/>
  </r>
  <r>
    <n v="200402"/>
    <x v="1"/>
    <x v="0"/>
    <x v="0"/>
    <x v="1"/>
    <x v="7"/>
    <x v="328"/>
    <x v="0"/>
    <x v="1"/>
    <s v="Tesseramento"/>
    <x v="0"/>
    <x v="5"/>
    <x v="0"/>
    <m/>
  </r>
  <r>
    <n v="194188"/>
    <x v="1"/>
    <x v="0"/>
    <x v="0"/>
    <x v="1"/>
    <x v="7"/>
    <x v="328"/>
    <x v="0"/>
    <x v="0"/>
    <s v="Tesseramento"/>
    <x v="0"/>
    <x v="5"/>
    <x v="0"/>
    <m/>
  </r>
  <r>
    <n v="229903"/>
    <x v="1"/>
    <x v="0"/>
    <x v="0"/>
    <x v="2"/>
    <x v="7"/>
    <x v="328"/>
    <x v="0"/>
    <x v="0"/>
    <s v="Tesseramento"/>
    <x v="0"/>
    <x v="5"/>
    <x v="0"/>
    <m/>
  </r>
  <r>
    <n v="229904"/>
    <x v="1"/>
    <x v="0"/>
    <x v="0"/>
    <x v="2"/>
    <x v="7"/>
    <x v="328"/>
    <x v="0"/>
    <x v="0"/>
    <s v="Tesseramento"/>
    <x v="0"/>
    <x v="5"/>
    <x v="0"/>
    <m/>
  </r>
  <r>
    <n v="224940"/>
    <x v="1"/>
    <x v="0"/>
    <x v="0"/>
    <x v="1"/>
    <x v="7"/>
    <x v="328"/>
    <x v="0"/>
    <x v="1"/>
    <s v="Tesseramento"/>
    <x v="0"/>
    <x v="6"/>
    <x v="0"/>
    <m/>
  </r>
  <r>
    <n v="232628"/>
    <x v="1"/>
    <x v="0"/>
    <x v="0"/>
    <x v="2"/>
    <x v="7"/>
    <x v="328"/>
    <x v="0"/>
    <x v="0"/>
    <s v="Tesseramento"/>
    <x v="0"/>
    <x v="7"/>
    <x v="0"/>
    <m/>
  </r>
  <r>
    <n v="231026"/>
    <x v="1"/>
    <x v="0"/>
    <x v="0"/>
    <x v="1"/>
    <x v="2"/>
    <x v="55"/>
    <x v="0"/>
    <x v="0"/>
    <s v="Tesseramento"/>
    <x v="1"/>
    <x v="5"/>
    <x v="0"/>
    <m/>
  </r>
  <r>
    <n v="143249"/>
    <x v="0"/>
    <x v="0"/>
    <x v="0"/>
    <x v="0"/>
    <x v="2"/>
    <x v="55"/>
    <x v="0"/>
    <x v="1"/>
    <s v="Tesseramento"/>
    <x v="1"/>
    <x v="4"/>
    <x v="0"/>
    <m/>
  </r>
  <r>
    <n v="215537"/>
    <x v="0"/>
    <x v="1"/>
    <x v="0"/>
    <x v="0"/>
    <x v="2"/>
    <x v="55"/>
    <x v="0"/>
    <x v="0"/>
    <s v="Tesseramento"/>
    <x v="1"/>
    <x v="1"/>
    <x v="0"/>
    <m/>
  </r>
  <r>
    <n v="236626"/>
    <x v="1"/>
    <x v="0"/>
    <x v="1"/>
    <x v="2"/>
    <x v="7"/>
    <x v="328"/>
    <x v="0"/>
    <x v="0"/>
    <s v="Tesseramento"/>
    <x v="0"/>
    <x v="5"/>
    <x v="0"/>
    <m/>
  </r>
  <r>
    <n v="97581"/>
    <x v="0"/>
    <x v="0"/>
    <x v="0"/>
    <x v="0"/>
    <x v="0"/>
    <x v="383"/>
    <x v="0"/>
    <x v="0"/>
    <s v="Tesseramento"/>
    <x v="0"/>
    <x v="0"/>
    <x v="0"/>
    <m/>
  </r>
  <r>
    <n v="39814"/>
    <x v="0"/>
    <x v="0"/>
    <x v="0"/>
    <x v="0"/>
    <x v="2"/>
    <x v="251"/>
    <x v="0"/>
    <x v="1"/>
    <s v="Tesseramento"/>
    <x v="1"/>
    <x v="4"/>
    <x v="0"/>
    <m/>
  </r>
  <r>
    <n v="223879"/>
    <x v="0"/>
    <x v="0"/>
    <x v="0"/>
    <x v="1"/>
    <x v="7"/>
    <x v="259"/>
    <x v="0"/>
    <x v="0"/>
    <s v="Tesseramento"/>
    <x v="0"/>
    <x v="1"/>
    <x v="0"/>
    <m/>
  </r>
  <r>
    <n v="236632"/>
    <x v="1"/>
    <x v="0"/>
    <x v="1"/>
    <x v="2"/>
    <x v="7"/>
    <x v="328"/>
    <x v="0"/>
    <x v="0"/>
    <s v="Tesseramento"/>
    <x v="0"/>
    <x v="5"/>
    <x v="0"/>
    <m/>
  </r>
  <r>
    <n v="3783"/>
    <x v="0"/>
    <x v="0"/>
    <x v="0"/>
    <x v="0"/>
    <x v="2"/>
    <x v="216"/>
    <x v="0"/>
    <x v="0"/>
    <s v="Tesseramento"/>
    <x v="0"/>
    <x v="0"/>
    <x v="0"/>
    <m/>
  </r>
  <r>
    <n v="88449"/>
    <x v="0"/>
    <x v="0"/>
    <x v="0"/>
    <x v="1"/>
    <x v="7"/>
    <x v="41"/>
    <x v="0"/>
    <x v="0"/>
    <s v="Tesseramento"/>
    <x v="1"/>
    <x v="1"/>
    <x v="0"/>
    <m/>
  </r>
  <r>
    <n v="56223"/>
    <x v="0"/>
    <x v="0"/>
    <x v="0"/>
    <x v="0"/>
    <x v="7"/>
    <x v="41"/>
    <x v="0"/>
    <x v="0"/>
    <s v="Tesseramento"/>
    <x v="1"/>
    <x v="3"/>
    <x v="0"/>
    <m/>
  </r>
  <r>
    <n v="236451"/>
    <x v="1"/>
    <x v="0"/>
    <x v="1"/>
    <x v="3"/>
    <x v="0"/>
    <x v="383"/>
    <x v="0"/>
    <x v="0"/>
    <s v="Tesseramento"/>
    <x v="0"/>
    <x v="5"/>
    <x v="0"/>
    <m/>
  </r>
  <r>
    <n v="194142"/>
    <x v="0"/>
    <x v="0"/>
    <x v="0"/>
    <x v="0"/>
    <x v="7"/>
    <x v="41"/>
    <x v="0"/>
    <x v="0"/>
    <s v="Tesseramento"/>
    <x v="1"/>
    <x v="0"/>
    <x v="0"/>
    <m/>
  </r>
  <r>
    <n v="154574"/>
    <x v="0"/>
    <x v="0"/>
    <x v="0"/>
    <x v="0"/>
    <x v="7"/>
    <x v="33"/>
    <x v="0"/>
    <x v="0"/>
    <s v="Tesseramento"/>
    <x v="1"/>
    <x v="0"/>
    <x v="0"/>
    <m/>
  </r>
  <r>
    <n v="221031"/>
    <x v="0"/>
    <x v="1"/>
    <x v="0"/>
    <x v="1"/>
    <x v="7"/>
    <x v="33"/>
    <x v="0"/>
    <x v="0"/>
    <s v="Tesseramento"/>
    <x v="1"/>
    <x v="0"/>
    <x v="0"/>
    <m/>
  </r>
  <r>
    <n v="236629"/>
    <x v="1"/>
    <x v="0"/>
    <x v="1"/>
    <x v="2"/>
    <x v="7"/>
    <x v="328"/>
    <x v="0"/>
    <x v="0"/>
    <s v="Tesseramento"/>
    <x v="0"/>
    <x v="7"/>
    <x v="0"/>
    <m/>
  </r>
  <r>
    <n v="147981"/>
    <x v="0"/>
    <x v="0"/>
    <x v="0"/>
    <x v="0"/>
    <x v="4"/>
    <x v="146"/>
    <x v="0"/>
    <x v="0"/>
    <s v="Tesseramento"/>
    <x v="1"/>
    <x v="0"/>
    <x v="0"/>
    <m/>
  </r>
  <r>
    <n v="232821"/>
    <x v="0"/>
    <x v="0"/>
    <x v="0"/>
    <x v="1"/>
    <x v="0"/>
    <x v="383"/>
    <x v="0"/>
    <x v="0"/>
    <s v="Tesseramento"/>
    <x v="0"/>
    <x v="0"/>
    <x v="0"/>
    <m/>
  </r>
  <r>
    <n v="232722"/>
    <x v="1"/>
    <x v="0"/>
    <x v="0"/>
    <x v="3"/>
    <x v="3"/>
    <x v="252"/>
    <x v="0"/>
    <x v="0"/>
    <s v="Tesseramento"/>
    <x v="1"/>
    <x v="5"/>
    <x v="0"/>
    <m/>
  </r>
  <r>
    <n v="232721"/>
    <x v="0"/>
    <x v="0"/>
    <x v="0"/>
    <x v="0"/>
    <x v="3"/>
    <x v="252"/>
    <x v="0"/>
    <x v="0"/>
    <s v="Tesseramento"/>
    <x v="1"/>
    <x v="0"/>
    <x v="0"/>
    <m/>
  </r>
  <r>
    <n v="236630"/>
    <x v="1"/>
    <x v="0"/>
    <x v="1"/>
    <x v="2"/>
    <x v="7"/>
    <x v="328"/>
    <x v="0"/>
    <x v="0"/>
    <s v="Tesseramento"/>
    <x v="0"/>
    <x v="5"/>
    <x v="0"/>
    <m/>
  </r>
  <r>
    <n v="3162"/>
    <x v="0"/>
    <x v="0"/>
    <x v="0"/>
    <x v="0"/>
    <x v="12"/>
    <x v="245"/>
    <x v="0"/>
    <x v="0"/>
    <s v="Tesseramento"/>
    <x v="1"/>
    <x v="4"/>
    <x v="0"/>
    <m/>
  </r>
  <r>
    <n v="130402"/>
    <x v="0"/>
    <x v="0"/>
    <x v="0"/>
    <x v="0"/>
    <x v="2"/>
    <x v="79"/>
    <x v="0"/>
    <x v="0"/>
    <s v="Tesseramento"/>
    <x v="1"/>
    <x v="0"/>
    <x v="0"/>
    <m/>
  </r>
  <r>
    <n v="199170"/>
    <x v="0"/>
    <x v="0"/>
    <x v="0"/>
    <x v="0"/>
    <x v="2"/>
    <x v="79"/>
    <x v="0"/>
    <x v="1"/>
    <s v="Tesseramento"/>
    <x v="1"/>
    <x v="0"/>
    <x v="0"/>
    <m/>
  </r>
  <r>
    <n v="66913"/>
    <x v="0"/>
    <x v="0"/>
    <x v="0"/>
    <x v="0"/>
    <x v="2"/>
    <x v="79"/>
    <x v="0"/>
    <x v="0"/>
    <s v="Tesseramento"/>
    <x v="1"/>
    <x v="3"/>
    <x v="0"/>
    <m/>
  </r>
  <r>
    <n v="205110"/>
    <x v="0"/>
    <x v="0"/>
    <x v="0"/>
    <x v="0"/>
    <x v="2"/>
    <x v="79"/>
    <x v="0"/>
    <x v="0"/>
    <s v="Tesseramento"/>
    <x v="1"/>
    <x v="0"/>
    <x v="0"/>
    <m/>
  </r>
  <r>
    <n v="236623"/>
    <x v="1"/>
    <x v="0"/>
    <x v="1"/>
    <x v="2"/>
    <x v="7"/>
    <x v="328"/>
    <x v="0"/>
    <x v="0"/>
    <s v="Tesseramento"/>
    <x v="0"/>
    <x v="5"/>
    <x v="0"/>
    <m/>
  </r>
  <r>
    <n v="30087"/>
    <x v="0"/>
    <x v="0"/>
    <x v="0"/>
    <x v="0"/>
    <x v="2"/>
    <x v="79"/>
    <x v="0"/>
    <x v="0"/>
    <s v="Tesseramento"/>
    <x v="1"/>
    <x v="4"/>
    <x v="0"/>
    <m/>
  </r>
  <r>
    <n v="89791"/>
    <x v="0"/>
    <x v="0"/>
    <x v="0"/>
    <x v="0"/>
    <x v="2"/>
    <x v="79"/>
    <x v="0"/>
    <x v="0"/>
    <s v="Tesseramento"/>
    <x v="1"/>
    <x v="0"/>
    <x v="0"/>
    <m/>
  </r>
  <r>
    <n v="28966"/>
    <x v="0"/>
    <x v="0"/>
    <x v="0"/>
    <x v="0"/>
    <x v="2"/>
    <x v="79"/>
    <x v="0"/>
    <x v="0"/>
    <s v="Tesseramento"/>
    <x v="1"/>
    <x v="0"/>
    <x v="0"/>
    <m/>
  </r>
  <r>
    <n v="184980"/>
    <x v="0"/>
    <x v="0"/>
    <x v="0"/>
    <x v="0"/>
    <x v="10"/>
    <x v="63"/>
    <x v="0"/>
    <x v="0"/>
    <s v="Tesseramento"/>
    <x v="0"/>
    <x v="0"/>
    <x v="0"/>
    <m/>
  </r>
  <r>
    <n v="195302"/>
    <x v="0"/>
    <x v="0"/>
    <x v="0"/>
    <x v="1"/>
    <x v="10"/>
    <x v="63"/>
    <x v="0"/>
    <x v="1"/>
    <s v="Tesseramento"/>
    <x v="0"/>
    <x v="0"/>
    <x v="0"/>
    <m/>
  </r>
  <r>
    <n v="229550"/>
    <x v="1"/>
    <x v="0"/>
    <x v="0"/>
    <x v="2"/>
    <x v="2"/>
    <x v="79"/>
    <x v="0"/>
    <x v="0"/>
    <s v="Tesseramento"/>
    <x v="1"/>
    <x v="5"/>
    <x v="0"/>
    <m/>
  </r>
  <r>
    <n v="229549"/>
    <x v="1"/>
    <x v="0"/>
    <x v="0"/>
    <x v="2"/>
    <x v="2"/>
    <x v="79"/>
    <x v="0"/>
    <x v="0"/>
    <s v="Tesseramento"/>
    <x v="1"/>
    <x v="5"/>
    <x v="0"/>
    <m/>
  </r>
  <r>
    <n v="229870"/>
    <x v="1"/>
    <x v="0"/>
    <x v="0"/>
    <x v="2"/>
    <x v="2"/>
    <x v="79"/>
    <x v="0"/>
    <x v="0"/>
    <s v="Tesseramento"/>
    <x v="1"/>
    <x v="5"/>
    <x v="0"/>
    <m/>
  </r>
  <r>
    <n v="207700"/>
    <x v="1"/>
    <x v="0"/>
    <x v="0"/>
    <x v="2"/>
    <x v="2"/>
    <x v="79"/>
    <x v="0"/>
    <x v="1"/>
    <s v="Tesseramento"/>
    <x v="1"/>
    <x v="5"/>
    <x v="0"/>
    <m/>
  </r>
  <r>
    <n v="62826"/>
    <x v="0"/>
    <x v="0"/>
    <x v="0"/>
    <x v="0"/>
    <x v="2"/>
    <x v="79"/>
    <x v="0"/>
    <x v="0"/>
    <s v="Tesseramento"/>
    <x v="1"/>
    <x v="0"/>
    <x v="0"/>
    <m/>
  </r>
  <r>
    <n v="170145"/>
    <x v="0"/>
    <x v="0"/>
    <x v="0"/>
    <x v="0"/>
    <x v="1"/>
    <x v="22"/>
    <x v="0"/>
    <x v="0"/>
    <s v="Tesseramento"/>
    <x v="1"/>
    <x v="4"/>
    <x v="0"/>
    <m/>
  </r>
  <r>
    <n v="236561"/>
    <x v="0"/>
    <x v="0"/>
    <x v="1"/>
    <x v="3"/>
    <x v="7"/>
    <x v="210"/>
    <x v="0"/>
    <x v="0"/>
    <s v="Tesseramento"/>
    <x v="0"/>
    <x v="4"/>
    <x v="0"/>
    <m/>
  </r>
  <r>
    <n v="226638"/>
    <x v="0"/>
    <x v="0"/>
    <x v="0"/>
    <x v="0"/>
    <x v="1"/>
    <x v="22"/>
    <x v="0"/>
    <x v="0"/>
    <s v="Tesseramento"/>
    <x v="1"/>
    <x v="1"/>
    <x v="0"/>
    <m/>
  </r>
  <r>
    <n v="236562"/>
    <x v="0"/>
    <x v="0"/>
    <x v="1"/>
    <x v="3"/>
    <x v="7"/>
    <x v="210"/>
    <x v="0"/>
    <x v="0"/>
    <s v="Tesseramento"/>
    <x v="0"/>
    <x v="4"/>
    <x v="0"/>
    <m/>
  </r>
  <r>
    <n v="58305"/>
    <x v="0"/>
    <x v="0"/>
    <x v="2"/>
    <x v="0"/>
    <x v="4"/>
    <x v="200"/>
    <x v="0"/>
    <x v="1"/>
    <s v="Tesseramento"/>
    <x v="1"/>
    <x v="4"/>
    <x v="0"/>
    <m/>
  </r>
  <r>
    <n v="34479"/>
    <x v="0"/>
    <x v="2"/>
    <x v="0"/>
    <x v="4"/>
    <x v="7"/>
    <x v="225"/>
    <x v="1"/>
    <x v="0"/>
    <s v="Tesseramento"/>
    <x v="0"/>
    <x v="9"/>
    <x v="0"/>
    <m/>
  </r>
  <r>
    <n v="34876"/>
    <x v="0"/>
    <x v="2"/>
    <x v="0"/>
    <x v="0"/>
    <x v="7"/>
    <x v="225"/>
    <x v="1"/>
    <x v="0"/>
    <s v="Tesseramento"/>
    <x v="0"/>
    <x v="8"/>
    <x v="0"/>
    <m/>
  </r>
  <r>
    <n v="85795"/>
    <x v="0"/>
    <x v="2"/>
    <x v="0"/>
    <x v="0"/>
    <x v="7"/>
    <x v="225"/>
    <x v="1"/>
    <x v="0"/>
    <s v="Tesseramento"/>
    <x v="0"/>
    <x v="8"/>
    <x v="0"/>
    <m/>
  </r>
  <r>
    <n v="63859"/>
    <x v="0"/>
    <x v="2"/>
    <x v="0"/>
    <x v="4"/>
    <x v="7"/>
    <x v="225"/>
    <x v="1"/>
    <x v="0"/>
    <s v="Tesseramento"/>
    <x v="0"/>
    <x v="8"/>
    <x v="0"/>
    <m/>
  </r>
  <r>
    <n v="46978"/>
    <x v="0"/>
    <x v="2"/>
    <x v="0"/>
    <x v="0"/>
    <x v="7"/>
    <x v="225"/>
    <x v="1"/>
    <x v="0"/>
    <s v="Tesseramento"/>
    <x v="0"/>
    <x v="8"/>
    <x v="0"/>
    <m/>
  </r>
  <r>
    <n v="53107"/>
    <x v="0"/>
    <x v="0"/>
    <x v="0"/>
    <x v="0"/>
    <x v="7"/>
    <x v="301"/>
    <x v="0"/>
    <x v="0"/>
    <s v="Tesseramento"/>
    <x v="1"/>
    <x v="4"/>
    <x v="0"/>
    <m/>
  </r>
  <r>
    <n v="150597"/>
    <x v="0"/>
    <x v="0"/>
    <x v="0"/>
    <x v="0"/>
    <x v="12"/>
    <x v="269"/>
    <x v="0"/>
    <x v="1"/>
    <s v="Tesseramento"/>
    <x v="1"/>
    <x v="0"/>
    <x v="0"/>
    <m/>
  </r>
  <r>
    <n v="99747"/>
    <x v="0"/>
    <x v="0"/>
    <x v="0"/>
    <x v="0"/>
    <x v="7"/>
    <x v="301"/>
    <x v="0"/>
    <x v="0"/>
    <s v="Tesseramento"/>
    <x v="1"/>
    <x v="3"/>
    <x v="0"/>
    <m/>
  </r>
  <r>
    <n v="199089"/>
    <x v="0"/>
    <x v="0"/>
    <x v="0"/>
    <x v="3"/>
    <x v="7"/>
    <x v="395"/>
    <x v="0"/>
    <x v="0"/>
    <s v="Tesseramento"/>
    <x v="0"/>
    <x v="3"/>
    <x v="0"/>
    <m/>
  </r>
  <r>
    <n v="186491"/>
    <x v="0"/>
    <x v="0"/>
    <x v="0"/>
    <x v="0"/>
    <x v="2"/>
    <x v="251"/>
    <x v="0"/>
    <x v="0"/>
    <s v="Tesseramento"/>
    <x v="1"/>
    <x v="0"/>
    <x v="0"/>
    <m/>
  </r>
  <r>
    <n v="162801"/>
    <x v="0"/>
    <x v="0"/>
    <x v="0"/>
    <x v="0"/>
    <x v="2"/>
    <x v="251"/>
    <x v="0"/>
    <x v="1"/>
    <s v="Tesseramento"/>
    <x v="1"/>
    <x v="0"/>
    <x v="0"/>
    <m/>
  </r>
  <r>
    <n v="144247"/>
    <x v="0"/>
    <x v="0"/>
    <x v="0"/>
    <x v="0"/>
    <x v="2"/>
    <x v="251"/>
    <x v="0"/>
    <x v="0"/>
    <s v="Tesseramento"/>
    <x v="1"/>
    <x v="0"/>
    <x v="0"/>
    <m/>
  </r>
  <r>
    <n v="236635"/>
    <x v="1"/>
    <x v="0"/>
    <x v="1"/>
    <x v="1"/>
    <x v="7"/>
    <x v="328"/>
    <x v="0"/>
    <x v="0"/>
    <s v="Tesseramento"/>
    <x v="0"/>
    <x v="5"/>
    <x v="0"/>
    <m/>
  </r>
  <r>
    <n v="236472"/>
    <x v="0"/>
    <x v="0"/>
    <x v="1"/>
    <x v="1"/>
    <x v="7"/>
    <x v="395"/>
    <x v="0"/>
    <x v="0"/>
    <s v="Tesseramento"/>
    <x v="0"/>
    <x v="3"/>
    <x v="0"/>
    <m/>
  </r>
  <r>
    <n v="138498"/>
    <x v="0"/>
    <x v="0"/>
    <x v="0"/>
    <x v="0"/>
    <x v="9"/>
    <x v="19"/>
    <x v="0"/>
    <x v="0"/>
    <s v="Tesseramento"/>
    <x v="1"/>
    <x v="0"/>
    <x v="0"/>
    <m/>
  </r>
  <r>
    <n v="102571"/>
    <x v="0"/>
    <x v="0"/>
    <x v="2"/>
    <x v="1"/>
    <x v="9"/>
    <x v="19"/>
    <x v="0"/>
    <x v="0"/>
    <s v="Tesseramento"/>
    <x v="1"/>
    <x v="1"/>
    <x v="0"/>
    <m/>
  </r>
  <r>
    <n v="165704"/>
    <x v="0"/>
    <x v="0"/>
    <x v="0"/>
    <x v="0"/>
    <x v="9"/>
    <x v="19"/>
    <x v="0"/>
    <x v="0"/>
    <s v="Tesseramento"/>
    <x v="1"/>
    <x v="1"/>
    <x v="0"/>
    <m/>
  </r>
  <r>
    <n v="54398"/>
    <x v="0"/>
    <x v="0"/>
    <x v="0"/>
    <x v="0"/>
    <x v="9"/>
    <x v="19"/>
    <x v="0"/>
    <x v="0"/>
    <s v="Tesseramento"/>
    <x v="1"/>
    <x v="1"/>
    <x v="0"/>
    <m/>
  </r>
  <r>
    <n v="64087"/>
    <x v="0"/>
    <x v="0"/>
    <x v="0"/>
    <x v="0"/>
    <x v="9"/>
    <x v="19"/>
    <x v="0"/>
    <x v="1"/>
    <s v="Tesseramento"/>
    <x v="1"/>
    <x v="4"/>
    <x v="0"/>
    <m/>
  </r>
  <r>
    <n v="64086"/>
    <x v="0"/>
    <x v="0"/>
    <x v="0"/>
    <x v="0"/>
    <x v="9"/>
    <x v="19"/>
    <x v="0"/>
    <x v="0"/>
    <s v="Tesseramento"/>
    <x v="1"/>
    <x v="4"/>
    <x v="0"/>
    <m/>
  </r>
  <r>
    <n v="7480"/>
    <x v="0"/>
    <x v="0"/>
    <x v="0"/>
    <x v="0"/>
    <x v="9"/>
    <x v="19"/>
    <x v="0"/>
    <x v="0"/>
    <s v="Tesseramento"/>
    <x v="1"/>
    <x v="4"/>
    <x v="0"/>
    <m/>
  </r>
  <r>
    <n v="165705"/>
    <x v="0"/>
    <x v="0"/>
    <x v="0"/>
    <x v="0"/>
    <x v="9"/>
    <x v="19"/>
    <x v="0"/>
    <x v="0"/>
    <s v="Tesseramento"/>
    <x v="1"/>
    <x v="1"/>
    <x v="0"/>
    <m/>
  </r>
  <r>
    <n v="154262"/>
    <x v="0"/>
    <x v="0"/>
    <x v="0"/>
    <x v="0"/>
    <x v="7"/>
    <x v="301"/>
    <x v="0"/>
    <x v="0"/>
    <s v="Tesseramento"/>
    <x v="1"/>
    <x v="3"/>
    <x v="0"/>
    <m/>
  </r>
  <r>
    <n v="21921"/>
    <x v="0"/>
    <x v="0"/>
    <x v="0"/>
    <x v="0"/>
    <x v="11"/>
    <x v="142"/>
    <x v="0"/>
    <x v="0"/>
    <s v="Tesseramento"/>
    <x v="1"/>
    <x v="4"/>
    <x v="0"/>
    <m/>
  </r>
  <r>
    <n v="204844"/>
    <x v="0"/>
    <x v="0"/>
    <x v="0"/>
    <x v="0"/>
    <x v="7"/>
    <x v="301"/>
    <x v="0"/>
    <x v="0"/>
    <s v="Tesseramento"/>
    <x v="1"/>
    <x v="3"/>
    <x v="0"/>
    <m/>
  </r>
  <r>
    <n v="27266"/>
    <x v="0"/>
    <x v="0"/>
    <x v="0"/>
    <x v="0"/>
    <x v="7"/>
    <x v="301"/>
    <x v="0"/>
    <x v="0"/>
    <s v="Tesseramento"/>
    <x v="1"/>
    <x v="4"/>
    <x v="0"/>
    <m/>
  </r>
  <r>
    <n v="27267"/>
    <x v="0"/>
    <x v="0"/>
    <x v="0"/>
    <x v="0"/>
    <x v="7"/>
    <x v="301"/>
    <x v="0"/>
    <x v="1"/>
    <s v="Tesseramento"/>
    <x v="1"/>
    <x v="4"/>
    <x v="0"/>
    <m/>
  </r>
  <r>
    <n v="170531"/>
    <x v="0"/>
    <x v="0"/>
    <x v="0"/>
    <x v="0"/>
    <x v="7"/>
    <x v="301"/>
    <x v="0"/>
    <x v="0"/>
    <s v="Tesseramento"/>
    <x v="1"/>
    <x v="3"/>
    <x v="0"/>
    <m/>
  </r>
  <r>
    <n v="206631"/>
    <x v="0"/>
    <x v="1"/>
    <x v="0"/>
    <x v="0"/>
    <x v="7"/>
    <x v="301"/>
    <x v="0"/>
    <x v="1"/>
    <s v="Tesseramento"/>
    <x v="1"/>
    <x v="0"/>
    <x v="0"/>
    <m/>
  </r>
  <r>
    <n v="123999"/>
    <x v="0"/>
    <x v="0"/>
    <x v="0"/>
    <x v="0"/>
    <x v="7"/>
    <x v="301"/>
    <x v="0"/>
    <x v="1"/>
    <s v="Tesseramento"/>
    <x v="1"/>
    <x v="4"/>
    <x v="0"/>
    <m/>
  </r>
  <r>
    <n v="61191"/>
    <x v="0"/>
    <x v="0"/>
    <x v="0"/>
    <x v="0"/>
    <x v="4"/>
    <x v="119"/>
    <x v="0"/>
    <x v="1"/>
    <s v="Tesseramento"/>
    <x v="1"/>
    <x v="3"/>
    <x v="0"/>
    <m/>
  </r>
  <r>
    <n v="174439"/>
    <x v="0"/>
    <x v="0"/>
    <x v="0"/>
    <x v="0"/>
    <x v="7"/>
    <x v="301"/>
    <x v="0"/>
    <x v="0"/>
    <s v="Tesseramento"/>
    <x v="1"/>
    <x v="0"/>
    <x v="0"/>
    <m/>
  </r>
  <r>
    <n v="47142"/>
    <x v="0"/>
    <x v="0"/>
    <x v="0"/>
    <x v="0"/>
    <x v="4"/>
    <x v="119"/>
    <x v="0"/>
    <x v="0"/>
    <s v="Tesseramento"/>
    <x v="1"/>
    <x v="4"/>
    <x v="0"/>
    <m/>
  </r>
  <r>
    <n v="16415"/>
    <x v="0"/>
    <x v="0"/>
    <x v="0"/>
    <x v="0"/>
    <x v="7"/>
    <x v="67"/>
    <x v="0"/>
    <x v="0"/>
    <s v="Tesseramento"/>
    <x v="0"/>
    <x v="0"/>
    <x v="0"/>
    <m/>
  </r>
  <r>
    <n v="206449"/>
    <x v="0"/>
    <x v="0"/>
    <x v="0"/>
    <x v="0"/>
    <x v="4"/>
    <x v="119"/>
    <x v="0"/>
    <x v="1"/>
    <s v="Tesseramento"/>
    <x v="1"/>
    <x v="3"/>
    <x v="0"/>
    <m/>
  </r>
  <r>
    <n v="163136"/>
    <x v="0"/>
    <x v="0"/>
    <x v="0"/>
    <x v="0"/>
    <x v="7"/>
    <x v="109"/>
    <x v="0"/>
    <x v="0"/>
    <s v="Tesseramento"/>
    <x v="1"/>
    <x v="0"/>
    <x v="0"/>
    <m/>
  </r>
  <r>
    <n v="132781"/>
    <x v="0"/>
    <x v="0"/>
    <x v="0"/>
    <x v="0"/>
    <x v="7"/>
    <x v="109"/>
    <x v="0"/>
    <x v="0"/>
    <s v="Tesseramento"/>
    <x v="1"/>
    <x v="1"/>
    <x v="0"/>
    <m/>
  </r>
  <r>
    <n v="99068"/>
    <x v="0"/>
    <x v="0"/>
    <x v="0"/>
    <x v="0"/>
    <x v="4"/>
    <x v="119"/>
    <x v="0"/>
    <x v="0"/>
    <s v="Tesseramento"/>
    <x v="1"/>
    <x v="1"/>
    <x v="0"/>
    <m/>
  </r>
  <r>
    <n v="122637"/>
    <x v="0"/>
    <x v="0"/>
    <x v="0"/>
    <x v="0"/>
    <x v="7"/>
    <x v="67"/>
    <x v="0"/>
    <x v="0"/>
    <s v="Tesseramento"/>
    <x v="0"/>
    <x v="3"/>
    <x v="0"/>
    <m/>
  </r>
  <r>
    <n v="160150"/>
    <x v="0"/>
    <x v="0"/>
    <x v="0"/>
    <x v="0"/>
    <x v="7"/>
    <x v="109"/>
    <x v="0"/>
    <x v="1"/>
    <s v="Tesseramento"/>
    <x v="1"/>
    <x v="3"/>
    <x v="0"/>
    <m/>
  </r>
  <r>
    <n v="19360"/>
    <x v="0"/>
    <x v="0"/>
    <x v="0"/>
    <x v="0"/>
    <x v="7"/>
    <x v="109"/>
    <x v="0"/>
    <x v="0"/>
    <s v="Tesseramento"/>
    <x v="1"/>
    <x v="1"/>
    <x v="0"/>
    <m/>
  </r>
  <r>
    <n v="198496"/>
    <x v="0"/>
    <x v="0"/>
    <x v="0"/>
    <x v="0"/>
    <x v="7"/>
    <x v="215"/>
    <x v="0"/>
    <x v="0"/>
    <s v="Tesseramento"/>
    <x v="1"/>
    <x v="1"/>
    <x v="0"/>
    <m/>
  </r>
  <r>
    <n v="236523"/>
    <x v="0"/>
    <x v="0"/>
    <x v="1"/>
    <x v="2"/>
    <x v="11"/>
    <x v="142"/>
    <x v="0"/>
    <x v="0"/>
    <s v="Tesseramento"/>
    <x v="1"/>
    <x v="3"/>
    <x v="0"/>
    <m/>
  </r>
  <r>
    <n v="12091"/>
    <x v="0"/>
    <x v="0"/>
    <x v="0"/>
    <x v="0"/>
    <x v="7"/>
    <x v="215"/>
    <x v="0"/>
    <x v="0"/>
    <s v="Tesseramento"/>
    <x v="1"/>
    <x v="3"/>
    <x v="0"/>
    <m/>
  </r>
  <r>
    <n v="43997"/>
    <x v="0"/>
    <x v="0"/>
    <x v="0"/>
    <x v="0"/>
    <x v="7"/>
    <x v="215"/>
    <x v="0"/>
    <x v="0"/>
    <s v="Tesseramento"/>
    <x v="1"/>
    <x v="3"/>
    <x v="0"/>
    <m/>
  </r>
  <r>
    <n v="56865"/>
    <x v="0"/>
    <x v="0"/>
    <x v="0"/>
    <x v="0"/>
    <x v="7"/>
    <x v="109"/>
    <x v="0"/>
    <x v="0"/>
    <s v="Tesseramento"/>
    <x v="1"/>
    <x v="1"/>
    <x v="0"/>
    <m/>
  </r>
  <r>
    <n v="29252"/>
    <x v="0"/>
    <x v="0"/>
    <x v="0"/>
    <x v="0"/>
    <x v="4"/>
    <x v="119"/>
    <x v="0"/>
    <x v="1"/>
    <s v="Tesseramento"/>
    <x v="1"/>
    <x v="4"/>
    <x v="0"/>
    <m/>
  </r>
  <r>
    <n v="166249"/>
    <x v="0"/>
    <x v="0"/>
    <x v="0"/>
    <x v="1"/>
    <x v="7"/>
    <x v="67"/>
    <x v="0"/>
    <x v="0"/>
    <s v="Tesseramento"/>
    <x v="0"/>
    <x v="3"/>
    <x v="0"/>
    <m/>
  </r>
  <r>
    <n v="69412"/>
    <x v="0"/>
    <x v="0"/>
    <x v="0"/>
    <x v="0"/>
    <x v="7"/>
    <x v="67"/>
    <x v="0"/>
    <x v="0"/>
    <s v="Tesseramento"/>
    <x v="0"/>
    <x v="3"/>
    <x v="0"/>
    <m/>
  </r>
  <r>
    <n v="55169"/>
    <x v="0"/>
    <x v="0"/>
    <x v="0"/>
    <x v="0"/>
    <x v="7"/>
    <x v="67"/>
    <x v="0"/>
    <x v="0"/>
    <s v="Tesseramento"/>
    <x v="0"/>
    <x v="3"/>
    <x v="0"/>
    <m/>
  </r>
  <r>
    <n v="99570"/>
    <x v="0"/>
    <x v="0"/>
    <x v="0"/>
    <x v="3"/>
    <x v="7"/>
    <x v="67"/>
    <x v="0"/>
    <x v="0"/>
    <s v="Tesseramento"/>
    <x v="0"/>
    <x v="1"/>
    <x v="0"/>
    <m/>
  </r>
  <r>
    <n v="144193"/>
    <x v="1"/>
    <x v="0"/>
    <x v="0"/>
    <x v="2"/>
    <x v="7"/>
    <x v="67"/>
    <x v="0"/>
    <x v="0"/>
    <s v="Tesseramento"/>
    <x v="0"/>
    <x v="6"/>
    <x v="0"/>
    <m/>
  </r>
  <r>
    <n v="92411"/>
    <x v="0"/>
    <x v="0"/>
    <x v="0"/>
    <x v="1"/>
    <x v="7"/>
    <x v="67"/>
    <x v="0"/>
    <x v="0"/>
    <s v="Tesseramento"/>
    <x v="0"/>
    <x v="0"/>
    <x v="0"/>
    <m/>
  </r>
  <r>
    <n v="66294"/>
    <x v="0"/>
    <x v="0"/>
    <x v="0"/>
    <x v="0"/>
    <x v="7"/>
    <x v="67"/>
    <x v="0"/>
    <x v="0"/>
    <s v="Tesseramento"/>
    <x v="0"/>
    <x v="3"/>
    <x v="0"/>
    <m/>
  </r>
  <r>
    <n v="116708"/>
    <x v="0"/>
    <x v="0"/>
    <x v="0"/>
    <x v="0"/>
    <x v="7"/>
    <x v="109"/>
    <x v="0"/>
    <x v="1"/>
    <s v="Tesseramento"/>
    <x v="1"/>
    <x v="3"/>
    <x v="0"/>
    <m/>
  </r>
  <r>
    <n v="216738"/>
    <x v="0"/>
    <x v="0"/>
    <x v="0"/>
    <x v="0"/>
    <x v="7"/>
    <x v="109"/>
    <x v="0"/>
    <x v="0"/>
    <s v="Tesseramento"/>
    <x v="1"/>
    <x v="1"/>
    <x v="0"/>
    <m/>
  </r>
  <r>
    <n v="236522"/>
    <x v="0"/>
    <x v="0"/>
    <x v="1"/>
    <x v="2"/>
    <x v="11"/>
    <x v="142"/>
    <x v="0"/>
    <x v="0"/>
    <s v="Tesseramento"/>
    <x v="1"/>
    <x v="1"/>
    <x v="0"/>
    <m/>
  </r>
  <r>
    <n v="204087"/>
    <x v="0"/>
    <x v="0"/>
    <x v="0"/>
    <x v="0"/>
    <x v="5"/>
    <x v="38"/>
    <x v="0"/>
    <x v="0"/>
    <s v="Tesseramento"/>
    <x v="1"/>
    <x v="0"/>
    <x v="0"/>
    <m/>
  </r>
  <r>
    <n v="16090"/>
    <x v="0"/>
    <x v="0"/>
    <x v="0"/>
    <x v="0"/>
    <x v="7"/>
    <x v="215"/>
    <x v="0"/>
    <x v="0"/>
    <s v="Tesseramento"/>
    <x v="1"/>
    <x v="4"/>
    <x v="0"/>
    <m/>
  </r>
  <r>
    <n v="88663"/>
    <x v="0"/>
    <x v="0"/>
    <x v="0"/>
    <x v="0"/>
    <x v="7"/>
    <x v="215"/>
    <x v="0"/>
    <x v="0"/>
    <s v="Tesseramento"/>
    <x v="1"/>
    <x v="0"/>
    <x v="0"/>
    <m/>
  </r>
  <r>
    <n v="232100"/>
    <x v="0"/>
    <x v="1"/>
    <x v="0"/>
    <x v="0"/>
    <x v="5"/>
    <x v="38"/>
    <x v="0"/>
    <x v="0"/>
    <s v="Tesseramento"/>
    <x v="1"/>
    <x v="1"/>
    <x v="0"/>
    <m/>
  </r>
  <r>
    <n v="16091"/>
    <x v="0"/>
    <x v="0"/>
    <x v="0"/>
    <x v="0"/>
    <x v="7"/>
    <x v="215"/>
    <x v="0"/>
    <x v="1"/>
    <s v="Tesseramento"/>
    <x v="1"/>
    <x v="4"/>
    <x v="0"/>
    <m/>
  </r>
  <r>
    <n v="26933"/>
    <x v="0"/>
    <x v="0"/>
    <x v="0"/>
    <x v="0"/>
    <x v="14"/>
    <x v="129"/>
    <x v="0"/>
    <x v="0"/>
    <s v="Tesseramento"/>
    <x v="1"/>
    <x v="3"/>
    <x v="0"/>
    <m/>
  </r>
  <r>
    <n v="167983"/>
    <x v="0"/>
    <x v="1"/>
    <x v="0"/>
    <x v="1"/>
    <x v="7"/>
    <x v="67"/>
    <x v="0"/>
    <x v="0"/>
    <s v="Tesseramento"/>
    <x v="0"/>
    <x v="0"/>
    <x v="0"/>
    <m/>
  </r>
  <r>
    <n v="90008"/>
    <x v="0"/>
    <x v="0"/>
    <x v="0"/>
    <x v="0"/>
    <x v="4"/>
    <x v="236"/>
    <x v="0"/>
    <x v="0"/>
    <s v="Tesseramento"/>
    <x v="1"/>
    <x v="4"/>
    <x v="0"/>
    <m/>
  </r>
  <r>
    <n v="224335"/>
    <x v="0"/>
    <x v="1"/>
    <x v="0"/>
    <x v="1"/>
    <x v="1"/>
    <x v="48"/>
    <x v="0"/>
    <x v="0"/>
    <s v="Tesseramento"/>
    <x v="1"/>
    <x v="3"/>
    <x v="0"/>
    <m/>
  </r>
  <r>
    <n v="224611"/>
    <x v="1"/>
    <x v="0"/>
    <x v="2"/>
    <x v="1"/>
    <x v="7"/>
    <x v="328"/>
    <x v="0"/>
    <x v="0"/>
    <s v="Tesseramento"/>
    <x v="0"/>
    <x v="5"/>
    <x v="0"/>
    <m/>
  </r>
  <r>
    <n v="232126"/>
    <x v="0"/>
    <x v="0"/>
    <x v="0"/>
    <x v="0"/>
    <x v="1"/>
    <x v="138"/>
    <x v="0"/>
    <x v="0"/>
    <s v="Tesseramento"/>
    <x v="1"/>
    <x v="1"/>
    <x v="0"/>
    <m/>
  </r>
  <r>
    <n v="170962"/>
    <x v="0"/>
    <x v="1"/>
    <x v="2"/>
    <x v="1"/>
    <x v="7"/>
    <x v="67"/>
    <x v="0"/>
    <x v="0"/>
    <s v="Tesseramento"/>
    <x v="0"/>
    <x v="1"/>
    <x v="0"/>
    <m/>
  </r>
  <r>
    <n v="236959"/>
    <x v="0"/>
    <x v="1"/>
    <x v="1"/>
    <x v="3"/>
    <x v="12"/>
    <x v="245"/>
    <x v="0"/>
    <x v="1"/>
    <s v="Tesseramento"/>
    <x v="1"/>
    <x v="3"/>
    <x v="0"/>
    <m/>
  </r>
  <r>
    <n v="106604"/>
    <x v="0"/>
    <x v="0"/>
    <x v="0"/>
    <x v="0"/>
    <x v="4"/>
    <x v="219"/>
    <x v="0"/>
    <x v="1"/>
    <s v="Tesseramento"/>
    <x v="0"/>
    <x v="0"/>
    <x v="0"/>
    <m/>
  </r>
  <r>
    <n v="89302"/>
    <x v="0"/>
    <x v="0"/>
    <x v="0"/>
    <x v="0"/>
    <x v="4"/>
    <x v="219"/>
    <x v="0"/>
    <x v="0"/>
    <s v="Tesseramento"/>
    <x v="0"/>
    <x v="0"/>
    <x v="0"/>
    <m/>
  </r>
  <r>
    <n v="141385"/>
    <x v="1"/>
    <x v="0"/>
    <x v="0"/>
    <x v="2"/>
    <x v="4"/>
    <x v="219"/>
    <x v="0"/>
    <x v="0"/>
    <s v="Tesseramento"/>
    <x v="0"/>
    <x v="7"/>
    <x v="0"/>
    <m/>
  </r>
  <r>
    <n v="149436"/>
    <x v="0"/>
    <x v="0"/>
    <x v="0"/>
    <x v="3"/>
    <x v="4"/>
    <x v="119"/>
    <x v="0"/>
    <x v="0"/>
    <s v="Tesseramento"/>
    <x v="1"/>
    <x v="4"/>
    <x v="0"/>
    <m/>
  </r>
  <r>
    <n v="13000"/>
    <x v="0"/>
    <x v="0"/>
    <x v="0"/>
    <x v="0"/>
    <x v="2"/>
    <x v="36"/>
    <x v="0"/>
    <x v="0"/>
    <s v="Tesseramento"/>
    <x v="1"/>
    <x v="4"/>
    <x v="0"/>
    <m/>
  </r>
  <r>
    <n v="114162"/>
    <x v="0"/>
    <x v="0"/>
    <x v="2"/>
    <x v="0"/>
    <x v="12"/>
    <x v="323"/>
    <x v="0"/>
    <x v="0"/>
    <s v="Tesseramento"/>
    <x v="1"/>
    <x v="1"/>
    <x v="0"/>
    <m/>
  </r>
  <r>
    <n v="116021"/>
    <x v="0"/>
    <x v="1"/>
    <x v="0"/>
    <x v="4"/>
    <x v="7"/>
    <x v="45"/>
    <x v="0"/>
    <x v="0"/>
    <s v="Tesseramento"/>
    <x v="1"/>
    <x v="1"/>
    <x v="0"/>
    <m/>
  </r>
  <r>
    <n v="49203"/>
    <x v="0"/>
    <x v="0"/>
    <x v="0"/>
    <x v="0"/>
    <x v="9"/>
    <x v="64"/>
    <x v="0"/>
    <x v="0"/>
    <s v="Tesseramento"/>
    <x v="0"/>
    <x v="0"/>
    <x v="0"/>
    <m/>
  </r>
  <r>
    <n v="196127"/>
    <x v="0"/>
    <x v="1"/>
    <x v="0"/>
    <x v="0"/>
    <x v="7"/>
    <x v="45"/>
    <x v="0"/>
    <x v="0"/>
    <s v="Tesseramento"/>
    <x v="1"/>
    <x v="0"/>
    <x v="0"/>
    <m/>
  </r>
  <r>
    <n v="161648"/>
    <x v="0"/>
    <x v="1"/>
    <x v="2"/>
    <x v="1"/>
    <x v="7"/>
    <x v="45"/>
    <x v="0"/>
    <x v="0"/>
    <s v="Tesseramento"/>
    <x v="1"/>
    <x v="3"/>
    <x v="0"/>
    <m/>
  </r>
  <r>
    <n v="184255"/>
    <x v="0"/>
    <x v="0"/>
    <x v="0"/>
    <x v="0"/>
    <x v="10"/>
    <x v="295"/>
    <x v="0"/>
    <x v="1"/>
    <s v="Tesseramento"/>
    <x v="0"/>
    <x v="0"/>
    <x v="0"/>
    <m/>
  </r>
  <r>
    <n v="116258"/>
    <x v="0"/>
    <x v="0"/>
    <x v="0"/>
    <x v="0"/>
    <x v="10"/>
    <x v="295"/>
    <x v="0"/>
    <x v="1"/>
    <s v="Tesseramento"/>
    <x v="0"/>
    <x v="0"/>
    <x v="0"/>
    <m/>
  </r>
  <r>
    <n v="103935"/>
    <x v="0"/>
    <x v="0"/>
    <x v="0"/>
    <x v="0"/>
    <x v="10"/>
    <x v="295"/>
    <x v="0"/>
    <x v="0"/>
    <s v="Tesseramento"/>
    <x v="0"/>
    <x v="0"/>
    <x v="0"/>
    <m/>
  </r>
  <r>
    <n v="230828"/>
    <x v="0"/>
    <x v="1"/>
    <x v="0"/>
    <x v="0"/>
    <x v="4"/>
    <x v="52"/>
    <x v="0"/>
    <x v="0"/>
    <s v="Tesseramento"/>
    <x v="1"/>
    <x v="0"/>
    <x v="0"/>
    <m/>
  </r>
  <r>
    <n v="113449"/>
    <x v="0"/>
    <x v="0"/>
    <x v="0"/>
    <x v="0"/>
    <x v="10"/>
    <x v="295"/>
    <x v="0"/>
    <x v="0"/>
    <s v="Tesseramento"/>
    <x v="0"/>
    <x v="0"/>
    <x v="0"/>
    <m/>
  </r>
  <r>
    <n v="227892"/>
    <x v="0"/>
    <x v="0"/>
    <x v="0"/>
    <x v="1"/>
    <x v="2"/>
    <x v="230"/>
    <x v="0"/>
    <x v="1"/>
    <s v="Tesseramento"/>
    <x v="1"/>
    <x v="3"/>
    <x v="0"/>
    <m/>
  </r>
  <r>
    <n v="229463"/>
    <x v="1"/>
    <x v="1"/>
    <x v="0"/>
    <x v="2"/>
    <x v="7"/>
    <x v="109"/>
    <x v="0"/>
    <x v="0"/>
    <s v="Tesseramento"/>
    <x v="1"/>
    <x v="5"/>
    <x v="0"/>
    <m/>
  </r>
  <r>
    <n v="49151"/>
    <x v="0"/>
    <x v="0"/>
    <x v="0"/>
    <x v="4"/>
    <x v="7"/>
    <x v="37"/>
    <x v="0"/>
    <x v="0"/>
    <s v="Tesseramento"/>
    <x v="1"/>
    <x v="4"/>
    <x v="0"/>
    <m/>
  </r>
  <r>
    <n v="200519"/>
    <x v="0"/>
    <x v="0"/>
    <x v="0"/>
    <x v="0"/>
    <x v="7"/>
    <x v="37"/>
    <x v="0"/>
    <x v="0"/>
    <s v="Tesseramento"/>
    <x v="1"/>
    <x v="0"/>
    <x v="0"/>
    <m/>
  </r>
  <r>
    <n v="168601"/>
    <x v="0"/>
    <x v="0"/>
    <x v="0"/>
    <x v="0"/>
    <x v="4"/>
    <x v="303"/>
    <x v="0"/>
    <x v="0"/>
    <s v="Tesseramento"/>
    <x v="1"/>
    <x v="3"/>
    <x v="0"/>
    <m/>
  </r>
  <r>
    <n v="65730"/>
    <x v="0"/>
    <x v="0"/>
    <x v="0"/>
    <x v="0"/>
    <x v="4"/>
    <x v="303"/>
    <x v="0"/>
    <x v="1"/>
    <s v="Tesseramento"/>
    <x v="1"/>
    <x v="4"/>
    <x v="0"/>
    <m/>
  </r>
  <r>
    <n v="163328"/>
    <x v="1"/>
    <x v="0"/>
    <x v="0"/>
    <x v="0"/>
    <x v="7"/>
    <x v="168"/>
    <x v="0"/>
    <x v="0"/>
    <s v="Tesseramento"/>
    <x v="1"/>
    <x v="2"/>
    <x v="0"/>
    <m/>
  </r>
  <r>
    <n v="132644"/>
    <x v="0"/>
    <x v="0"/>
    <x v="0"/>
    <x v="0"/>
    <x v="11"/>
    <x v="142"/>
    <x v="0"/>
    <x v="0"/>
    <s v="Tesseramento"/>
    <x v="1"/>
    <x v="3"/>
    <x v="0"/>
    <m/>
  </r>
  <r>
    <n v="147701"/>
    <x v="0"/>
    <x v="0"/>
    <x v="0"/>
    <x v="0"/>
    <x v="4"/>
    <x v="58"/>
    <x v="0"/>
    <x v="0"/>
    <s v="Tesseramento"/>
    <x v="1"/>
    <x v="3"/>
    <x v="0"/>
    <m/>
  </r>
  <r>
    <n v="209963"/>
    <x v="0"/>
    <x v="1"/>
    <x v="0"/>
    <x v="0"/>
    <x v="7"/>
    <x v="168"/>
    <x v="0"/>
    <x v="0"/>
    <s v="Tesseramento"/>
    <x v="1"/>
    <x v="0"/>
    <x v="0"/>
    <m/>
  </r>
  <r>
    <n v="158896"/>
    <x v="0"/>
    <x v="0"/>
    <x v="0"/>
    <x v="0"/>
    <x v="4"/>
    <x v="99"/>
    <x v="0"/>
    <x v="0"/>
    <s v="Tesseramento"/>
    <x v="0"/>
    <x v="0"/>
    <x v="0"/>
    <m/>
  </r>
  <r>
    <n v="76592"/>
    <x v="0"/>
    <x v="0"/>
    <x v="0"/>
    <x v="0"/>
    <x v="7"/>
    <x v="297"/>
    <x v="0"/>
    <x v="0"/>
    <s v="Tesseramento"/>
    <x v="1"/>
    <x v="4"/>
    <x v="0"/>
    <m/>
  </r>
  <r>
    <n v="232533"/>
    <x v="0"/>
    <x v="0"/>
    <x v="0"/>
    <x v="1"/>
    <x v="10"/>
    <x v="93"/>
    <x v="0"/>
    <x v="0"/>
    <s v="Tesseramento"/>
    <x v="0"/>
    <x v="4"/>
    <x v="0"/>
    <m/>
  </r>
  <r>
    <n v="160052"/>
    <x v="0"/>
    <x v="0"/>
    <x v="0"/>
    <x v="1"/>
    <x v="10"/>
    <x v="93"/>
    <x v="0"/>
    <x v="1"/>
    <s v="Tesseramento"/>
    <x v="0"/>
    <x v="4"/>
    <x v="0"/>
    <m/>
  </r>
  <r>
    <n v="215606"/>
    <x v="0"/>
    <x v="0"/>
    <x v="0"/>
    <x v="0"/>
    <x v="10"/>
    <x v="93"/>
    <x v="0"/>
    <x v="0"/>
    <s v="Tesseramento"/>
    <x v="0"/>
    <x v="1"/>
    <x v="0"/>
    <m/>
  </r>
  <r>
    <n v="219495"/>
    <x v="0"/>
    <x v="0"/>
    <x v="0"/>
    <x v="1"/>
    <x v="10"/>
    <x v="93"/>
    <x v="0"/>
    <x v="0"/>
    <s v="Tesseramento"/>
    <x v="0"/>
    <x v="1"/>
    <x v="0"/>
    <m/>
  </r>
  <r>
    <n v="211326"/>
    <x v="0"/>
    <x v="1"/>
    <x v="0"/>
    <x v="0"/>
    <x v="4"/>
    <x v="149"/>
    <x v="0"/>
    <x v="0"/>
    <s v="Tesseramento"/>
    <x v="1"/>
    <x v="3"/>
    <x v="0"/>
    <m/>
  </r>
  <r>
    <n v="189204"/>
    <x v="1"/>
    <x v="0"/>
    <x v="0"/>
    <x v="0"/>
    <x v="4"/>
    <x v="40"/>
    <x v="0"/>
    <x v="0"/>
    <s v="Tesseramento"/>
    <x v="1"/>
    <x v="7"/>
    <x v="0"/>
    <m/>
  </r>
  <r>
    <n v="236488"/>
    <x v="0"/>
    <x v="0"/>
    <x v="1"/>
    <x v="2"/>
    <x v="6"/>
    <x v="299"/>
    <x v="0"/>
    <x v="0"/>
    <s v="Tesseramento"/>
    <x v="1"/>
    <x v="3"/>
    <x v="0"/>
    <m/>
  </r>
  <r>
    <n v="153518"/>
    <x v="0"/>
    <x v="0"/>
    <x v="0"/>
    <x v="0"/>
    <x v="4"/>
    <x v="99"/>
    <x v="0"/>
    <x v="0"/>
    <s v="Tesseramento"/>
    <x v="0"/>
    <x v="4"/>
    <x v="0"/>
    <m/>
  </r>
  <r>
    <n v="135486"/>
    <x v="0"/>
    <x v="0"/>
    <x v="0"/>
    <x v="0"/>
    <x v="15"/>
    <x v="243"/>
    <x v="0"/>
    <x v="1"/>
    <s v="Tesseramento"/>
    <x v="0"/>
    <x v="3"/>
    <x v="0"/>
    <m/>
  </r>
  <r>
    <n v="7776"/>
    <x v="0"/>
    <x v="0"/>
    <x v="0"/>
    <x v="0"/>
    <x v="15"/>
    <x v="243"/>
    <x v="0"/>
    <x v="0"/>
    <s v="Tesseramento"/>
    <x v="0"/>
    <x v="0"/>
    <x v="0"/>
    <m/>
  </r>
  <r>
    <n v="129565"/>
    <x v="0"/>
    <x v="0"/>
    <x v="0"/>
    <x v="0"/>
    <x v="15"/>
    <x v="243"/>
    <x v="0"/>
    <x v="0"/>
    <s v="Tesseramento"/>
    <x v="0"/>
    <x v="3"/>
    <x v="0"/>
    <m/>
  </r>
  <r>
    <n v="5801"/>
    <x v="0"/>
    <x v="0"/>
    <x v="0"/>
    <x v="0"/>
    <x v="13"/>
    <x v="188"/>
    <x v="0"/>
    <x v="0"/>
    <s v="Tesseramento"/>
    <x v="1"/>
    <x v="0"/>
    <x v="0"/>
    <m/>
  </r>
  <r>
    <n v="47611"/>
    <x v="0"/>
    <x v="0"/>
    <x v="0"/>
    <x v="0"/>
    <x v="10"/>
    <x v="343"/>
    <x v="0"/>
    <x v="0"/>
    <s v="Tesseramento"/>
    <x v="1"/>
    <x v="4"/>
    <x v="0"/>
    <m/>
  </r>
  <r>
    <n v="222774"/>
    <x v="0"/>
    <x v="1"/>
    <x v="0"/>
    <x v="0"/>
    <x v="4"/>
    <x v="291"/>
    <x v="0"/>
    <x v="0"/>
    <s v="Tesseramento"/>
    <x v="1"/>
    <x v="0"/>
    <x v="0"/>
    <m/>
  </r>
  <r>
    <n v="144531"/>
    <x v="0"/>
    <x v="0"/>
    <x v="0"/>
    <x v="0"/>
    <x v="14"/>
    <x v="43"/>
    <x v="0"/>
    <x v="0"/>
    <s v="Tesseramento"/>
    <x v="1"/>
    <x v="0"/>
    <x v="0"/>
    <m/>
  </r>
  <r>
    <n v="35788"/>
    <x v="0"/>
    <x v="0"/>
    <x v="0"/>
    <x v="0"/>
    <x v="13"/>
    <x v="188"/>
    <x v="0"/>
    <x v="1"/>
    <s v="Tesseramento"/>
    <x v="1"/>
    <x v="4"/>
    <x v="0"/>
    <m/>
  </r>
  <r>
    <n v="220751"/>
    <x v="0"/>
    <x v="1"/>
    <x v="0"/>
    <x v="0"/>
    <x v="4"/>
    <x v="291"/>
    <x v="0"/>
    <x v="0"/>
    <s v="Tesseramento"/>
    <x v="1"/>
    <x v="0"/>
    <x v="0"/>
    <m/>
  </r>
  <r>
    <n v="214213"/>
    <x v="0"/>
    <x v="0"/>
    <x v="0"/>
    <x v="0"/>
    <x v="7"/>
    <x v="11"/>
    <x v="0"/>
    <x v="0"/>
    <s v="Tesseramento"/>
    <x v="1"/>
    <x v="0"/>
    <x v="0"/>
    <m/>
  </r>
  <r>
    <n v="62190"/>
    <x v="0"/>
    <x v="0"/>
    <x v="0"/>
    <x v="0"/>
    <x v="13"/>
    <x v="39"/>
    <x v="0"/>
    <x v="0"/>
    <s v="Tesseramento"/>
    <x v="0"/>
    <x v="0"/>
    <x v="0"/>
    <m/>
  </r>
  <r>
    <n v="22735"/>
    <x v="0"/>
    <x v="0"/>
    <x v="0"/>
    <x v="0"/>
    <x v="10"/>
    <x v="343"/>
    <x v="0"/>
    <x v="1"/>
    <s v="Tesseramento"/>
    <x v="1"/>
    <x v="4"/>
    <x v="0"/>
    <m/>
  </r>
  <r>
    <n v="181242"/>
    <x v="0"/>
    <x v="0"/>
    <x v="0"/>
    <x v="0"/>
    <x v="8"/>
    <x v="13"/>
    <x v="0"/>
    <x v="0"/>
    <s v="Tesseramento"/>
    <x v="0"/>
    <x v="3"/>
    <x v="0"/>
    <m/>
  </r>
  <r>
    <n v="190103"/>
    <x v="0"/>
    <x v="0"/>
    <x v="0"/>
    <x v="3"/>
    <x v="8"/>
    <x v="13"/>
    <x v="0"/>
    <x v="1"/>
    <s v="Tesseramento"/>
    <x v="0"/>
    <x v="0"/>
    <x v="0"/>
    <m/>
  </r>
  <r>
    <n v="104820"/>
    <x v="0"/>
    <x v="0"/>
    <x v="0"/>
    <x v="1"/>
    <x v="8"/>
    <x v="13"/>
    <x v="0"/>
    <x v="1"/>
    <s v="Tesseramento"/>
    <x v="0"/>
    <x v="4"/>
    <x v="0"/>
    <m/>
  </r>
  <r>
    <n v="147959"/>
    <x v="0"/>
    <x v="0"/>
    <x v="0"/>
    <x v="0"/>
    <x v="10"/>
    <x v="343"/>
    <x v="0"/>
    <x v="0"/>
    <s v="Tesseramento"/>
    <x v="1"/>
    <x v="0"/>
    <x v="0"/>
    <m/>
  </r>
  <r>
    <n v="109820"/>
    <x v="0"/>
    <x v="0"/>
    <x v="0"/>
    <x v="0"/>
    <x v="7"/>
    <x v="165"/>
    <x v="0"/>
    <x v="0"/>
    <s v="Tesseramento"/>
    <x v="0"/>
    <x v="0"/>
    <x v="0"/>
    <m/>
  </r>
  <r>
    <n v="138106"/>
    <x v="0"/>
    <x v="0"/>
    <x v="2"/>
    <x v="0"/>
    <x v="7"/>
    <x v="165"/>
    <x v="0"/>
    <x v="1"/>
    <s v="Tesseramento"/>
    <x v="0"/>
    <x v="3"/>
    <x v="0"/>
    <m/>
  </r>
  <r>
    <n v="28568"/>
    <x v="0"/>
    <x v="0"/>
    <x v="0"/>
    <x v="0"/>
    <x v="0"/>
    <x v="76"/>
    <x v="0"/>
    <x v="0"/>
    <s v="Tesseramento"/>
    <x v="0"/>
    <x v="0"/>
    <x v="0"/>
    <m/>
  </r>
  <r>
    <n v="52668"/>
    <x v="0"/>
    <x v="0"/>
    <x v="0"/>
    <x v="0"/>
    <x v="10"/>
    <x v="343"/>
    <x v="0"/>
    <x v="0"/>
    <s v="Tesseramento"/>
    <x v="1"/>
    <x v="0"/>
    <x v="0"/>
    <m/>
  </r>
  <r>
    <n v="91833"/>
    <x v="0"/>
    <x v="0"/>
    <x v="0"/>
    <x v="0"/>
    <x v="0"/>
    <x v="76"/>
    <x v="0"/>
    <x v="0"/>
    <s v="Tesseramento"/>
    <x v="0"/>
    <x v="0"/>
    <x v="0"/>
    <m/>
  </r>
  <r>
    <n v="61819"/>
    <x v="0"/>
    <x v="0"/>
    <x v="0"/>
    <x v="0"/>
    <x v="10"/>
    <x v="343"/>
    <x v="0"/>
    <x v="0"/>
    <s v="Tesseramento"/>
    <x v="1"/>
    <x v="0"/>
    <x v="0"/>
    <m/>
  </r>
  <r>
    <n v="167596"/>
    <x v="0"/>
    <x v="0"/>
    <x v="0"/>
    <x v="0"/>
    <x v="4"/>
    <x v="99"/>
    <x v="0"/>
    <x v="0"/>
    <s v="Tesseramento"/>
    <x v="0"/>
    <x v="3"/>
    <x v="0"/>
    <m/>
  </r>
  <r>
    <n v="161635"/>
    <x v="0"/>
    <x v="0"/>
    <x v="0"/>
    <x v="0"/>
    <x v="10"/>
    <x v="343"/>
    <x v="0"/>
    <x v="0"/>
    <s v="Tesseramento"/>
    <x v="1"/>
    <x v="4"/>
    <x v="0"/>
    <m/>
  </r>
  <r>
    <n v="208636"/>
    <x v="0"/>
    <x v="0"/>
    <x v="0"/>
    <x v="0"/>
    <x v="11"/>
    <x v="24"/>
    <x v="0"/>
    <x v="1"/>
    <s v="Tesseramento"/>
    <x v="1"/>
    <x v="0"/>
    <x v="0"/>
    <m/>
  </r>
  <r>
    <n v="13125"/>
    <x v="0"/>
    <x v="0"/>
    <x v="0"/>
    <x v="0"/>
    <x v="4"/>
    <x v="40"/>
    <x v="0"/>
    <x v="0"/>
    <s v="Tesseramento"/>
    <x v="1"/>
    <x v="4"/>
    <x v="0"/>
    <m/>
  </r>
  <r>
    <n v="89064"/>
    <x v="0"/>
    <x v="0"/>
    <x v="0"/>
    <x v="0"/>
    <x v="2"/>
    <x v="298"/>
    <x v="0"/>
    <x v="1"/>
    <s v="Tesseramento"/>
    <x v="1"/>
    <x v="4"/>
    <x v="0"/>
    <m/>
  </r>
  <r>
    <n v="152634"/>
    <x v="0"/>
    <x v="0"/>
    <x v="0"/>
    <x v="0"/>
    <x v="2"/>
    <x v="298"/>
    <x v="0"/>
    <x v="1"/>
    <s v="Tesseramento"/>
    <x v="1"/>
    <x v="0"/>
    <x v="0"/>
    <m/>
  </r>
  <r>
    <n v="197473"/>
    <x v="0"/>
    <x v="0"/>
    <x v="0"/>
    <x v="0"/>
    <x v="4"/>
    <x v="40"/>
    <x v="0"/>
    <x v="0"/>
    <s v="Tesseramento"/>
    <x v="1"/>
    <x v="0"/>
    <x v="0"/>
    <m/>
  </r>
  <r>
    <n v="41969"/>
    <x v="0"/>
    <x v="0"/>
    <x v="0"/>
    <x v="0"/>
    <x v="2"/>
    <x v="298"/>
    <x v="0"/>
    <x v="1"/>
    <s v="Tesseramento"/>
    <x v="1"/>
    <x v="0"/>
    <x v="0"/>
    <m/>
  </r>
  <r>
    <n v="194254"/>
    <x v="1"/>
    <x v="0"/>
    <x v="0"/>
    <x v="0"/>
    <x v="2"/>
    <x v="298"/>
    <x v="0"/>
    <x v="0"/>
    <s v="Tesseramento"/>
    <x v="1"/>
    <x v="2"/>
    <x v="0"/>
    <m/>
  </r>
  <r>
    <n v="109805"/>
    <x v="0"/>
    <x v="0"/>
    <x v="0"/>
    <x v="0"/>
    <x v="0"/>
    <x v="76"/>
    <x v="0"/>
    <x v="0"/>
    <s v="Tesseramento"/>
    <x v="0"/>
    <x v="3"/>
    <x v="0"/>
    <m/>
  </r>
  <r>
    <n v="230812"/>
    <x v="0"/>
    <x v="0"/>
    <x v="0"/>
    <x v="0"/>
    <x v="2"/>
    <x v="298"/>
    <x v="0"/>
    <x v="0"/>
    <s v="Tesseramento"/>
    <x v="1"/>
    <x v="0"/>
    <x v="0"/>
    <m/>
  </r>
  <r>
    <n v="230061"/>
    <x v="0"/>
    <x v="0"/>
    <x v="0"/>
    <x v="1"/>
    <x v="2"/>
    <x v="230"/>
    <x v="0"/>
    <x v="0"/>
    <s v="Tesseramento"/>
    <x v="1"/>
    <x v="0"/>
    <x v="0"/>
    <m/>
  </r>
  <r>
    <n v="108126"/>
    <x v="0"/>
    <x v="0"/>
    <x v="0"/>
    <x v="0"/>
    <x v="2"/>
    <x v="298"/>
    <x v="0"/>
    <x v="0"/>
    <s v="Tesseramento"/>
    <x v="1"/>
    <x v="0"/>
    <x v="0"/>
    <m/>
  </r>
  <r>
    <n v="74455"/>
    <x v="0"/>
    <x v="0"/>
    <x v="0"/>
    <x v="0"/>
    <x v="2"/>
    <x v="298"/>
    <x v="0"/>
    <x v="1"/>
    <s v="Tesseramento"/>
    <x v="1"/>
    <x v="4"/>
    <x v="0"/>
    <m/>
  </r>
  <r>
    <n v="227330"/>
    <x v="0"/>
    <x v="0"/>
    <x v="0"/>
    <x v="0"/>
    <x v="2"/>
    <x v="230"/>
    <x v="0"/>
    <x v="0"/>
    <s v="Tesseramento"/>
    <x v="1"/>
    <x v="0"/>
    <x v="0"/>
    <m/>
  </r>
  <r>
    <n v="109764"/>
    <x v="0"/>
    <x v="0"/>
    <x v="0"/>
    <x v="0"/>
    <x v="2"/>
    <x v="230"/>
    <x v="0"/>
    <x v="0"/>
    <s v="Tesseramento"/>
    <x v="1"/>
    <x v="0"/>
    <x v="0"/>
    <m/>
  </r>
  <r>
    <n v="74448"/>
    <x v="0"/>
    <x v="0"/>
    <x v="0"/>
    <x v="0"/>
    <x v="2"/>
    <x v="298"/>
    <x v="0"/>
    <x v="0"/>
    <s v="Tesseramento"/>
    <x v="1"/>
    <x v="4"/>
    <x v="0"/>
    <m/>
  </r>
  <r>
    <n v="232809"/>
    <x v="0"/>
    <x v="0"/>
    <x v="0"/>
    <x v="0"/>
    <x v="2"/>
    <x v="298"/>
    <x v="0"/>
    <x v="0"/>
    <s v="Tesseramento"/>
    <x v="1"/>
    <x v="0"/>
    <x v="0"/>
    <m/>
  </r>
  <r>
    <n v="162097"/>
    <x v="0"/>
    <x v="0"/>
    <x v="0"/>
    <x v="0"/>
    <x v="11"/>
    <x v="142"/>
    <x v="0"/>
    <x v="0"/>
    <s v="Tesseramento"/>
    <x v="1"/>
    <x v="3"/>
    <x v="0"/>
    <m/>
  </r>
  <r>
    <n v="162165"/>
    <x v="0"/>
    <x v="0"/>
    <x v="0"/>
    <x v="0"/>
    <x v="2"/>
    <x v="298"/>
    <x v="0"/>
    <x v="0"/>
    <s v="Tesseramento"/>
    <x v="1"/>
    <x v="1"/>
    <x v="0"/>
    <m/>
  </r>
  <r>
    <n v="169912"/>
    <x v="0"/>
    <x v="0"/>
    <x v="0"/>
    <x v="0"/>
    <x v="2"/>
    <x v="298"/>
    <x v="0"/>
    <x v="0"/>
    <s v="Tesseramento"/>
    <x v="1"/>
    <x v="0"/>
    <x v="0"/>
    <m/>
  </r>
  <r>
    <n v="212519"/>
    <x v="0"/>
    <x v="0"/>
    <x v="0"/>
    <x v="0"/>
    <x v="2"/>
    <x v="298"/>
    <x v="0"/>
    <x v="1"/>
    <s v="Tesseramento"/>
    <x v="1"/>
    <x v="0"/>
    <x v="0"/>
    <m/>
  </r>
  <r>
    <n v="5139"/>
    <x v="0"/>
    <x v="0"/>
    <x v="0"/>
    <x v="0"/>
    <x v="7"/>
    <x v="334"/>
    <x v="0"/>
    <x v="0"/>
    <s v="Tesseramento"/>
    <x v="1"/>
    <x v="0"/>
    <x v="0"/>
    <m/>
  </r>
  <r>
    <n v="129456"/>
    <x v="0"/>
    <x v="1"/>
    <x v="0"/>
    <x v="0"/>
    <x v="7"/>
    <x v="328"/>
    <x v="0"/>
    <x v="0"/>
    <s v="Tesseramento"/>
    <x v="0"/>
    <x v="0"/>
    <x v="0"/>
    <m/>
  </r>
  <r>
    <n v="81469"/>
    <x v="0"/>
    <x v="0"/>
    <x v="0"/>
    <x v="0"/>
    <x v="17"/>
    <x v="258"/>
    <x v="0"/>
    <x v="0"/>
    <s v="Tesseramento"/>
    <x v="1"/>
    <x v="4"/>
    <x v="0"/>
    <m/>
  </r>
  <r>
    <n v="36792"/>
    <x v="0"/>
    <x v="0"/>
    <x v="0"/>
    <x v="0"/>
    <x v="1"/>
    <x v="324"/>
    <x v="0"/>
    <x v="0"/>
    <s v="Tesseramento"/>
    <x v="1"/>
    <x v="0"/>
    <x v="0"/>
    <m/>
  </r>
  <r>
    <n v="89668"/>
    <x v="0"/>
    <x v="0"/>
    <x v="0"/>
    <x v="0"/>
    <x v="1"/>
    <x v="324"/>
    <x v="0"/>
    <x v="0"/>
    <s v="Tesseramento"/>
    <x v="1"/>
    <x v="0"/>
    <x v="0"/>
    <m/>
  </r>
  <r>
    <n v="109335"/>
    <x v="0"/>
    <x v="0"/>
    <x v="0"/>
    <x v="0"/>
    <x v="1"/>
    <x v="324"/>
    <x v="0"/>
    <x v="0"/>
    <s v="Tesseramento"/>
    <x v="1"/>
    <x v="0"/>
    <x v="0"/>
    <m/>
  </r>
  <r>
    <n v="17141"/>
    <x v="0"/>
    <x v="0"/>
    <x v="0"/>
    <x v="4"/>
    <x v="1"/>
    <x v="324"/>
    <x v="0"/>
    <x v="0"/>
    <s v="Tesseramento"/>
    <x v="1"/>
    <x v="0"/>
    <x v="0"/>
    <m/>
  </r>
  <r>
    <n v="81486"/>
    <x v="0"/>
    <x v="0"/>
    <x v="0"/>
    <x v="0"/>
    <x v="7"/>
    <x v="15"/>
    <x v="0"/>
    <x v="0"/>
    <s v="Tesseramento"/>
    <x v="2"/>
    <x v="0"/>
    <x v="0"/>
    <m/>
  </r>
  <r>
    <n v="180016"/>
    <x v="0"/>
    <x v="0"/>
    <x v="0"/>
    <x v="0"/>
    <x v="1"/>
    <x v="324"/>
    <x v="0"/>
    <x v="1"/>
    <s v="Tesseramento"/>
    <x v="1"/>
    <x v="4"/>
    <x v="0"/>
    <m/>
  </r>
  <r>
    <n v="74563"/>
    <x v="0"/>
    <x v="0"/>
    <x v="0"/>
    <x v="0"/>
    <x v="1"/>
    <x v="324"/>
    <x v="0"/>
    <x v="0"/>
    <s v="Tesseramento"/>
    <x v="1"/>
    <x v="4"/>
    <x v="0"/>
    <m/>
  </r>
  <r>
    <n v="111119"/>
    <x v="0"/>
    <x v="0"/>
    <x v="0"/>
    <x v="0"/>
    <x v="1"/>
    <x v="324"/>
    <x v="0"/>
    <x v="0"/>
    <s v="Tesseramento"/>
    <x v="1"/>
    <x v="3"/>
    <x v="0"/>
    <m/>
  </r>
  <r>
    <n v="82119"/>
    <x v="0"/>
    <x v="0"/>
    <x v="0"/>
    <x v="0"/>
    <x v="1"/>
    <x v="324"/>
    <x v="0"/>
    <x v="0"/>
    <s v="Tesseramento"/>
    <x v="1"/>
    <x v="0"/>
    <x v="0"/>
    <m/>
  </r>
  <r>
    <n v="229783"/>
    <x v="1"/>
    <x v="0"/>
    <x v="0"/>
    <x v="1"/>
    <x v="1"/>
    <x v="324"/>
    <x v="0"/>
    <x v="1"/>
    <s v="Tesseramento"/>
    <x v="1"/>
    <x v="6"/>
    <x v="0"/>
    <m/>
  </r>
  <r>
    <n v="47286"/>
    <x v="0"/>
    <x v="0"/>
    <x v="0"/>
    <x v="0"/>
    <x v="4"/>
    <x v="87"/>
    <x v="0"/>
    <x v="0"/>
    <s v="Tesseramento"/>
    <x v="0"/>
    <x v="1"/>
    <x v="0"/>
    <m/>
  </r>
  <r>
    <n v="214894"/>
    <x v="0"/>
    <x v="0"/>
    <x v="0"/>
    <x v="1"/>
    <x v="1"/>
    <x v="324"/>
    <x v="0"/>
    <x v="0"/>
    <s v="Tesseramento"/>
    <x v="1"/>
    <x v="3"/>
    <x v="0"/>
    <m/>
  </r>
  <r>
    <n v="214895"/>
    <x v="1"/>
    <x v="0"/>
    <x v="0"/>
    <x v="0"/>
    <x v="1"/>
    <x v="324"/>
    <x v="0"/>
    <x v="0"/>
    <s v="Tesseramento"/>
    <x v="1"/>
    <x v="6"/>
    <x v="0"/>
    <m/>
  </r>
  <r>
    <n v="49622"/>
    <x v="0"/>
    <x v="0"/>
    <x v="0"/>
    <x v="0"/>
    <x v="1"/>
    <x v="324"/>
    <x v="0"/>
    <x v="0"/>
    <s v="Tesseramento"/>
    <x v="1"/>
    <x v="3"/>
    <x v="0"/>
    <m/>
  </r>
  <r>
    <n v="29034"/>
    <x v="0"/>
    <x v="0"/>
    <x v="0"/>
    <x v="0"/>
    <x v="1"/>
    <x v="324"/>
    <x v="0"/>
    <x v="0"/>
    <s v="Tesseramento"/>
    <x v="1"/>
    <x v="0"/>
    <x v="0"/>
    <m/>
  </r>
  <r>
    <n v="84300"/>
    <x v="0"/>
    <x v="0"/>
    <x v="0"/>
    <x v="0"/>
    <x v="1"/>
    <x v="324"/>
    <x v="0"/>
    <x v="0"/>
    <s v="Tesseramento"/>
    <x v="1"/>
    <x v="4"/>
    <x v="0"/>
    <m/>
  </r>
  <r>
    <n v="174284"/>
    <x v="0"/>
    <x v="0"/>
    <x v="0"/>
    <x v="1"/>
    <x v="12"/>
    <x v="254"/>
    <x v="0"/>
    <x v="0"/>
    <s v="Tesseramento"/>
    <x v="0"/>
    <x v="3"/>
    <x v="0"/>
    <m/>
  </r>
  <r>
    <n v="27207"/>
    <x v="0"/>
    <x v="0"/>
    <x v="0"/>
    <x v="0"/>
    <x v="12"/>
    <x v="254"/>
    <x v="0"/>
    <x v="0"/>
    <s v="Tesseramento"/>
    <x v="0"/>
    <x v="0"/>
    <x v="0"/>
    <m/>
  </r>
  <r>
    <n v="236484"/>
    <x v="0"/>
    <x v="0"/>
    <x v="1"/>
    <x v="1"/>
    <x v="1"/>
    <x v="324"/>
    <x v="0"/>
    <x v="0"/>
    <s v="Tesseramento"/>
    <x v="1"/>
    <x v="3"/>
    <x v="0"/>
    <m/>
  </r>
  <r>
    <n v="236612"/>
    <x v="0"/>
    <x v="0"/>
    <x v="1"/>
    <x v="0"/>
    <x v="12"/>
    <x v="148"/>
    <x v="0"/>
    <x v="1"/>
    <s v="Tesseramento"/>
    <x v="1"/>
    <x v="0"/>
    <x v="0"/>
    <m/>
  </r>
  <r>
    <n v="423"/>
    <x v="0"/>
    <x v="0"/>
    <x v="0"/>
    <x v="0"/>
    <x v="7"/>
    <x v="51"/>
    <x v="0"/>
    <x v="0"/>
    <s v="Tesseramento"/>
    <x v="1"/>
    <x v="3"/>
    <x v="0"/>
    <m/>
  </r>
  <r>
    <n v="4719"/>
    <x v="0"/>
    <x v="0"/>
    <x v="0"/>
    <x v="0"/>
    <x v="7"/>
    <x v="103"/>
    <x v="0"/>
    <x v="0"/>
    <s v="Tesseramento"/>
    <x v="1"/>
    <x v="4"/>
    <x v="0"/>
    <m/>
  </r>
  <r>
    <n v="4721"/>
    <x v="0"/>
    <x v="0"/>
    <x v="0"/>
    <x v="0"/>
    <x v="7"/>
    <x v="103"/>
    <x v="0"/>
    <x v="1"/>
    <s v="Tesseramento"/>
    <x v="1"/>
    <x v="4"/>
    <x v="0"/>
    <m/>
  </r>
  <r>
    <n v="67761"/>
    <x v="0"/>
    <x v="0"/>
    <x v="0"/>
    <x v="1"/>
    <x v="7"/>
    <x v="103"/>
    <x v="0"/>
    <x v="0"/>
    <s v="Tesseramento"/>
    <x v="1"/>
    <x v="4"/>
    <x v="0"/>
    <m/>
  </r>
  <r>
    <n v="67762"/>
    <x v="0"/>
    <x v="0"/>
    <x v="0"/>
    <x v="1"/>
    <x v="7"/>
    <x v="103"/>
    <x v="0"/>
    <x v="1"/>
    <s v="Tesseramento"/>
    <x v="1"/>
    <x v="4"/>
    <x v="0"/>
    <m/>
  </r>
  <r>
    <n v="150799"/>
    <x v="0"/>
    <x v="0"/>
    <x v="2"/>
    <x v="0"/>
    <x v="4"/>
    <x v="219"/>
    <x v="0"/>
    <x v="0"/>
    <s v="Tesseramento"/>
    <x v="0"/>
    <x v="4"/>
    <x v="0"/>
    <m/>
  </r>
  <r>
    <n v="206175"/>
    <x v="0"/>
    <x v="0"/>
    <x v="0"/>
    <x v="0"/>
    <x v="7"/>
    <x v="103"/>
    <x v="0"/>
    <x v="0"/>
    <s v="Tesseramento"/>
    <x v="1"/>
    <x v="1"/>
    <x v="0"/>
    <m/>
  </r>
  <r>
    <n v="213177"/>
    <x v="0"/>
    <x v="0"/>
    <x v="0"/>
    <x v="0"/>
    <x v="8"/>
    <x v="127"/>
    <x v="0"/>
    <x v="0"/>
    <s v="Tesseramento"/>
    <x v="1"/>
    <x v="0"/>
    <x v="0"/>
    <m/>
  </r>
  <r>
    <n v="200833"/>
    <x v="0"/>
    <x v="0"/>
    <x v="0"/>
    <x v="0"/>
    <x v="10"/>
    <x v="294"/>
    <x v="0"/>
    <x v="0"/>
    <s v="Tesseramento"/>
    <x v="1"/>
    <x v="1"/>
    <x v="0"/>
    <m/>
  </r>
  <r>
    <n v="64363"/>
    <x v="0"/>
    <x v="0"/>
    <x v="0"/>
    <x v="0"/>
    <x v="10"/>
    <x v="294"/>
    <x v="0"/>
    <x v="1"/>
    <s v="Tesseramento"/>
    <x v="1"/>
    <x v="3"/>
    <x v="0"/>
    <m/>
  </r>
  <r>
    <n v="173770"/>
    <x v="0"/>
    <x v="0"/>
    <x v="0"/>
    <x v="0"/>
    <x v="10"/>
    <x v="294"/>
    <x v="0"/>
    <x v="0"/>
    <s v="Tesseramento"/>
    <x v="1"/>
    <x v="1"/>
    <x v="0"/>
    <m/>
  </r>
  <r>
    <n v="105374"/>
    <x v="0"/>
    <x v="0"/>
    <x v="0"/>
    <x v="0"/>
    <x v="10"/>
    <x v="294"/>
    <x v="0"/>
    <x v="0"/>
    <s v="Tesseramento"/>
    <x v="1"/>
    <x v="1"/>
    <x v="0"/>
    <m/>
  </r>
  <r>
    <n v="61737"/>
    <x v="0"/>
    <x v="0"/>
    <x v="0"/>
    <x v="0"/>
    <x v="10"/>
    <x v="294"/>
    <x v="0"/>
    <x v="0"/>
    <s v="Tesseramento"/>
    <x v="1"/>
    <x v="3"/>
    <x v="0"/>
    <m/>
  </r>
  <r>
    <n v="211127"/>
    <x v="0"/>
    <x v="0"/>
    <x v="0"/>
    <x v="1"/>
    <x v="10"/>
    <x v="294"/>
    <x v="0"/>
    <x v="0"/>
    <s v="Tesseramento"/>
    <x v="1"/>
    <x v="0"/>
    <x v="0"/>
    <m/>
  </r>
  <r>
    <n v="87994"/>
    <x v="0"/>
    <x v="0"/>
    <x v="0"/>
    <x v="0"/>
    <x v="10"/>
    <x v="294"/>
    <x v="0"/>
    <x v="0"/>
    <s v="Tesseramento"/>
    <x v="1"/>
    <x v="0"/>
    <x v="0"/>
    <m/>
  </r>
  <r>
    <n v="211167"/>
    <x v="1"/>
    <x v="0"/>
    <x v="0"/>
    <x v="3"/>
    <x v="10"/>
    <x v="294"/>
    <x v="0"/>
    <x v="1"/>
    <s v="Tesseramento"/>
    <x v="1"/>
    <x v="5"/>
    <x v="0"/>
    <m/>
  </r>
  <r>
    <n v="105384"/>
    <x v="0"/>
    <x v="0"/>
    <x v="0"/>
    <x v="0"/>
    <x v="10"/>
    <x v="294"/>
    <x v="0"/>
    <x v="0"/>
    <s v="Tesseramento"/>
    <x v="1"/>
    <x v="0"/>
    <x v="0"/>
    <m/>
  </r>
  <r>
    <n v="194862"/>
    <x v="0"/>
    <x v="0"/>
    <x v="0"/>
    <x v="0"/>
    <x v="10"/>
    <x v="294"/>
    <x v="0"/>
    <x v="0"/>
    <s v="Tesseramento"/>
    <x v="1"/>
    <x v="0"/>
    <x v="0"/>
    <m/>
  </r>
  <r>
    <n v="53309"/>
    <x v="0"/>
    <x v="0"/>
    <x v="0"/>
    <x v="0"/>
    <x v="10"/>
    <x v="294"/>
    <x v="0"/>
    <x v="0"/>
    <s v="Tesseramento"/>
    <x v="1"/>
    <x v="3"/>
    <x v="0"/>
    <m/>
  </r>
  <r>
    <n v="41490"/>
    <x v="0"/>
    <x v="0"/>
    <x v="0"/>
    <x v="0"/>
    <x v="10"/>
    <x v="294"/>
    <x v="0"/>
    <x v="0"/>
    <s v="Tesseramento"/>
    <x v="1"/>
    <x v="0"/>
    <x v="0"/>
    <m/>
  </r>
  <r>
    <n v="84923"/>
    <x v="0"/>
    <x v="0"/>
    <x v="0"/>
    <x v="0"/>
    <x v="10"/>
    <x v="294"/>
    <x v="0"/>
    <x v="0"/>
    <s v="Tesseramento"/>
    <x v="1"/>
    <x v="0"/>
    <x v="0"/>
    <m/>
  </r>
  <r>
    <n v="33112"/>
    <x v="0"/>
    <x v="0"/>
    <x v="0"/>
    <x v="0"/>
    <x v="7"/>
    <x v="9"/>
    <x v="0"/>
    <x v="0"/>
    <s v="Tesseramento"/>
    <x v="0"/>
    <x v="0"/>
    <x v="0"/>
    <m/>
  </r>
  <r>
    <n v="163111"/>
    <x v="0"/>
    <x v="0"/>
    <x v="0"/>
    <x v="0"/>
    <x v="4"/>
    <x v="303"/>
    <x v="0"/>
    <x v="0"/>
    <s v="Tesseramento"/>
    <x v="1"/>
    <x v="0"/>
    <x v="0"/>
    <m/>
  </r>
  <r>
    <n v="27323"/>
    <x v="0"/>
    <x v="2"/>
    <x v="0"/>
    <x v="6"/>
    <x v="4"/>
    <x v="303"/>
    <x v="1"/>
    <x v="0"/>
    <s v="Tesseramento"/>
    <x v="1"/>
    <x v="8"/>
    <x v="0"/>
    <m/>
  </r>
  <r>
    <n v="236485"/>
    <x v="0"/>
    <x v="0"/>
    <x v="1"/>
    <x v="0"/>
    <x v="3"/>
    <x v="3"/>
    <x v="0"/>
    <x v="0"/>
    <s v="Tesseramento"/>
    <x v="1"/>
    <x v="0"/>
    <x v="0"/>
    <m/>
  </r>
  <r>
    <n v="236486"/>
    <x v="0"/>
    <x v="0"/>
    <x v="1"/>
    <x v="2"/>
    <x v="3"/>
    <x v="3"/>
    <x v="0"/>
    <x v="0"/>
    <s v="Tesseramento"/>
    <x v="1"/>
    <x v="1"/>
    <x v="0"/>
    <m/>
  </r>
  <r>
    <n v="226222"/>
    <x v="0"/>
    <x v="1"/>
    <x v="0"/>
    <x v="1"/>
    <x v="7"/>
    <x v="274"/>
    <x v="0"/>
    <x v="1"/>
    <s v="Tesseramento"/>
    <x v="0"/>
    <x v="3"/>
    <x v="0"/>
    <m/>
  </r>
  <r>
    <n v="147323"/>
    <x v="0"/>
    <x v="0"/>
    <x v="0"/>
    <x v="0"/>
    <x v="7"/>
    <x v="274"/>
    <x v="0"/>
    <x v="0"/>
    <s v="Tesseramento"/>
    <x v="0"/>
    <x v="0"/>
    <x v="0"/>
    <m/>
  </r>
  <r>
    <n v="229410"/>
    <x v="0"/>
    <x v="0"/>
    <x v="0"/>
    <x v="1"/>
    <x v="2"/>
    <x v="77"/>
    <x v="0"/>
    <x v="0"/>
    <s v="Tesseramento"/>
    <x v="0"/>
    <x v="1"/>
    <x v="0"/>
    <m/>
  </r>
  <r>
    <n v="135305"/>
    <x v="0"/>
    <x v="0"/>
    <x v="0"/>
    <x v="0"/>
    <x v="7"/>
    <x v="41"/>
    <x v="0"/>
    <x v="1"/>
    <s v="Tesseramento"/>
    <x v="1"/>
    <x v="1"/>
    <x v="0"/>
    <m/>
  </r>
  <r>
    <n v="227518"/>
    <x v="0"/>
    <x v="0"/>
    <x v="0"/>
    <x v="0"/>
    <x v="3"/>
    <x v="3"/>
    <x v="0"/>
    <x v="0"/>
    <s v="Tesseramento"/>
    <x v="1"/>
    <x v="1"/>
    <x v="0"/>
    <m/>
  </r>
  <r>
    <n v="118463"/>
    <x v="0"/>
    <x v="0"/>
    <x v="0"/>
    <x v="0"/>
    <x v="4"/>
    <x v="23"/>
    <x v="0"/>
    <x v="0"/>
    <s v="Tesseramento"/>
    <x v="1"/>
    <x v="3"/>
    <x v="0"/>
    <m/>
  </r>
  <r>
    <n v="174381"/>
    <x v="0"/>
    <x v="0"/>
    <x v="2"/>
    <x v="0"/>
    <x v="3"/>
    <x v="85"/>
    <x v="0"/>
    <x v="0"/>
    <s v="Tesseramento"/>
    <x v="1"/>
    <x v="1"/>
    <x v="0"/>
    <m/>
  </r>
  <r>
    <n v="236505"/>
    <x v="0"/>
    <x v="1"/>
    <x v="1"/>
    <x v="1"/>
    <x v="7"/>
    <x v="274"/>
    <x v="0"/>
    <x v="0"/>
    <s v="Tesseramento"/>
    <x v="0"/>
    <x v="1"/>
    <x v="0"/>
    <m/>
  </r>
  <r>
    <n v="227516"/>
    <x v="0"/>
    <x v="0"/>
    <x v="0"/>
    <x v="0"/>
    <x v="3"/>
    <x v="3"/>
    <x v="0"/>
    <x v="0"/>
    <s v="Tesseramento"/>
    <x v="1"/>
    <x v="1"/>
    <x v="0"/>
    <m/>
  </r>
  <r>
    <n v="83409"/>
    <x v="0"/>
    <x v="0"/>
    <x v="0"/>
    <x v="0"/>
    <x v="10"/>
    <x v="294"/>
    <x v="0"/>
    <x v="0"/>
    <s v="Tesseramento"/>
    <x v="1"/>
    <x v="0"/>
    <x v="0"/>
    <m/>
  </r>
  <r>
    <n v="131133"/>
    <x v="0"/>
    <x v="0"/>
    <x v="0"/>
    <x v="0"/>
    <x v="4"/>
    <x v="146"/>
    <x v="0"/>
    <x v="0"/>
    <s v="Tesseramento"/>
    <x v="1"/>
    <x v="0"/>
    <x v="0"/>
    <m/>
  </r>
  <r>
    <n v="227648"/>
    <x v="0"/>
    <x v="0"/>
    <x v="0"/>
    <x v="0"/>
    <x v="8"/>
    <x v="115"/>
    <x v="0"/>
    <x v="0"/>
    <s v="Tesseramento"/>
    <x v="1"/>
    <x v="0"/>
    <x v="0"/>
    <m/>
  </r>
  <r>
    <n v="22918"/>
    <x v="0"/>
    <x v="0"/>
    <x v="0"/>
    <x v="0"/>
    <x v="11"/>
    <x v="142"/>
    <x v="0"/>
    <x v="0"/>
    <s v="Tesseramento"/>
    <x v="1"/>
    <x v="4"/>
    <x v="0"/>
    <m/>
  </r>
  <r>
    <n v="104519"/>
    <x v="0"/>
    <x v="0"/>
    <x v="0"/>
    <x v="4"/>
    <x v="4"/>
    <x v="40"/>
    <x v="0"/>
    <x v="0"/>
    <s v="Tesseramento"/>
    <x v="1"/>
    <x v="0"/>
    <x v="0"/>
    <m/>
  </r>
  <r>
    <n v="78735"/>
    <x v="0"/>
    <x v="0"/>
    <x v="0"/>
    <x v="0"/>
    <x v="2"/>
    <x v="216"/>
    <x v="0"/>
    <x v="0"/>
    <s v="Tesseramento"/>
    <x v="0"/>
    <x v="0"/>
    <x v="0"/>
    <m/>
  </r>
  <r>
    <n v="173253"/>
    <x v="0"/>
    <x v="0"/>
    <x v="0"/>
    <x v="0"/>
    <x v="11"/>
    <x v="142"/>
    <x v="0"/>
    <x v="0"/>
    <s v="Tesseramento"/>
    <x v="1"/>
    <x v="0"/>
    <x v="0"/>
    <m/>
  </r>
  <r>
    <n v="21014"/>
    <x v="0"/>
    <x v="0"/>
    <x v="0"/>
    <x v="0"/>
    <x v="2"/>
    <x v="216"/>
    <x v="0"/>
    <x v="0"/>
    <s v="Tesseramento"/>
    <x v="0"/>
    <x v="4"/>
    <x v="0"/>
    <m/>
  </r>
  <r>
    <n v="21015"/>
    <x v="0"/>
    <x v="0"/>
    <x v="2"/>
    <x v="4"/>
    <x v="2"/>
    <x v="216"/>
    <x v="0"/>
    <x v="0"/>
    <s v="Tesseramento"/>
    <x v="0"/>
    <x v="0"/>
    <x v="0"/>
    <m/>
  </r>
  <r>
    <n v="21094"/>
    <x v="0"/>
    <x v="0"/>
    <x v="0"/>
    <x v="0"/>
    <x v="2"/>
    <x v="216"/>
    <x v="0"/>
    <x v="1"/>
    <s v="Tesseramento"/>
    <x v="0"/>
    <x v="4"/>
    <x v="0"/>
    <m/>
  </r>
  <r>
    <n v="29996"/>
    <x v="0"/>
    <x v="0"/>
    <x v="0"/>
    <x v="0"/>
    <x v="11"/>
    <x v="142"/>
    <x v="0"/>
    <x v="1"/>
    <s v="Tesseramento"/>
    <x v="1"/>
    <x v="4"/>
    <x v="0"/>
    <m/>
  </r>
  <r>
    <n v="175036"/>
    <x v="0"/>
    <x v="0"/>
    <x v="0"/>
    <x v="0"/>
    <x v="11"/>
    <x v="142"/>
    <x v="0"/>
    <x v="0"/>
    <s v="Tesseramento"/>
    <x v="1"/>
    <x v="0"/>
    <x v="0"/>
    <m/>
  </r>
  <r>
    <n v="52736"/>
    <x v="0"/>
    <x v="0"/>
    <x v="0"/>
    <x v="0"/>
    <x v="11"/>
    <x v="142"/>
    <x v="0"/>
    <x v="0"/>
    <s v="Tesseramento"/>
    <x v="1"/>
    <x v="4"/>
    <x v="0"/>
    <m/>
  </r>
  <r>
    <n v="187192"/>
    <x v="0"/>
    <x v="0"/>
    <x v="0"/>
    <x v="3"/>
    <x v="11"/>
    <x v="142"/>
    <x v="0"/>
    <x v="0"/>
    <s v="Tesseramento"/>
    <x v="1"/>
    <x v="0"/>
    <x v="0"/>
    <m/>
  </r>
  <r>
    <n v="167785"/>
    <x v="0"/>
    <x v="0"/>
    <x v="2"/>
    <x v="1"/>
    <x v="7"/>
    <x v="74"/>
    <x v="0"/>
    <x v="0"/>
    <s v="Tesseramento"/>
    <x v="1"/>
    <x v="0"/>
    <x v="0"/>
    <m/>
  </r>
  <r>
    <n v="216137"/>
    <x v="0"/>
    <x v="0"/>
    <x v="0"/>
    <x v="0"/>
    <x v="1"/>
    <x v="340"/>
    <x v="0"/>
    <x v="0"/>
    <s v="Tesseramento"/>
    <x v="1"/>
    <x v="0"/>
    <x v="0"/>
    <m/>
  </r>
  <r>
    <n v="236584"/>
    <x v="0"/>
    <x v="1"/>
    <x v="1"/>
    <x v="2"/>
    <x v="7"/>
    <x v="74"/>
    <x v="0"/>
    <x v="0"/>
    <s v="Tesseramento"/>
    <x v="1"/>
    <x v="3"/>
    <x v="0"/>
    <m/>
  </r>
  <r>
    <n v="191153"/>
    <x v="0"/>
    <x v="0"/>
    <x v="2"/>
    <x v="3"/>
    <x v="10"/>
    <x v="396"/>
    <x v="0"/>
    <x v="0"/>
    <s v="Tesseramento"/>
    <x v="0"/>
    <x v="0"/>
    <x v="0"/>
    <m/>
  </r>
  <r>
    <n v="191154"/>
    <x v="0"/>
    <x v="0"/>
    <x v="2"/>
    <x v="3"/>
    <x v="10"/>
    <x v="396"/>
    <x v="0"/>
    <x v="1"/>
    <s v="Tesseramento"/>
    <x v="0"/>
    <x v="0"/>
    <x v="0"/>
    <m/>
  </r>
  <r>
    <n v="236547"/>
    <x v="0"/>
    <x v="1"/>
    <x v="1"/>
    <x v="1"/>
    <x v="11"/>
    <x v="24"/>
    <x v="0"/>
    <x v="0"/>
    <s v="Tesseramento"/>
    <x v="1"/>
    <x v="0"/>
    <x v="0"/>
    <m/>
  </r>
  <r>
    <n v="236548"/>
    <x v="0"/>
    <x v="1"/>
    <x v="1"/>
    <x v="1"/>
    <x v="11"/>
    <x v="24"/>
    <x v="0"/>
    <x v="1"/>
    <s v="Tesseramento"/>
    <x v="1"/>
    <x v="3"/>
    <x v="0"/>
    <m/>
  </r>
  <r>
    <n v="236585"/>
    <x v="0"/>
    <x v="1"/>
    <x v="1"/>
    <x v="2"/>
    <x v="7"/>
    <x v="74"/>
    <x v="0"/>
    <x v="0"/>
    <s v="Tesseramento"/>
    <x v="1"/>
    <x v="3"/>
    <x v="0"/>
    <m/>
  </r>
  <r>
    <n v="111865"/>
    <x v="0"/>
    <x v="0"/>
    <x v="2"/>
    <x v="4"/>
    <x v="10"/>
    <x v="396"/>
    <x v="0"/>
    <x v="1"/>
    <s v="Tesseramento"/>
    <x v="0"/>
    <x v="4"/>
    <x v="0"/>
    <m/>
  </r>
  <r>
    <n v="144376"/>
    <x v="0"/>
    <x v="0"/>
    <x v="2"/>
    <x v="2"/>
    <x v="10"/>
    <x v="396"/>
    <x v="0"/>
    <x v="0"/>
    <s v="Tesseramento"/>
    <x v="0"/>
    <x v="3"/>
    <x v="0"/>
    <m/>
  </r>
  <r>
    <n v="75028"/>
    <x v="0"/>
    <x v="0"/>
    <x v="0"/>
    <x v="0"/>
    <x v="8"/>
    <x v="222"/>
    <x v="0"/>
    <x v="0"/>
    <s v="Tesseramento"/>
    <x v="1"/>
    <x v="3"/>
    <x v="0"/>
    <m/>
  </r>
  <r>
    <n v="236586"/>
    <x v="0"/>
    <x v="1"/>
    <x v="1"/>
    <x v="2"/>
    <x v="7"/>
    <x v="74"/>
    <x v="0"/>
    <x v="0"/>
    <s v="Tesseramento"/>
    <x v="1"/>
    <x v="0"/>
    <x v="0"/>
    <m/>
  </r>
  <r>
    <n v="161474"/>
    <x v="0"/>
    <x v="0"/>
    <x v="0"/>
    <x v="0"/>
    <x v="14"/>
    <x v="312"/>
    <x v="0"/>
    <x v="0"/>
    <s v="Tesseramento"/>
    <x v="0"/>
    <x v="0"/>
    <x v="0"/>
    <m/>
  </r>
  <r>
    <n v="236587"/>
    <x v="0"/>
    <x v="1"/>
    <x v="1"/>
    <x v="1"/>
    <x v="7"/>
    <x v="74"/>
    <x v="0"/>
    <x v="1"/>
    <s v="Tesseramento"/>
    <x v="1"/>
    <x v="3"/>
    <x v="0"/>
    <m/>
  </r>
  <r>
    <n v="222807"/>
    <x v="0"/>
    <x v="0"/>
    <x v="2"/>
    <x v="2"/>
    <x v="7"/>
    <x v="74"/>
    <x v="0"/>
    <x v="0"/>
    <s v="Tesseramento"/>
    <x v="1"/>
    <x v="1"/>
    <x v="0"/>
    <m/>
  </r>
  <r>
    <n v="88361"/>
    <x v="0"/>
    <x v="0"/>
    <x v="0"/>
    <x v="0"/>
    <x v="11"/>
    <x v="126"/>
    <x v="0"/>
    <x v="0"/>
    <s v="Tesseramento"/>
    <x v="1"/>
    <x v="3"/>
    <x v="0"/>
    <m/>
  </r>
  <r>
    <n v="236588"/>
    <x v="0"/>
    <x v="1"/>
    <x v="1"/>
    <x v="2"/>
    <x v="7"/>
    <x v="74"/>
    <x v="0"/>
    <x v="0"/>
    <s v="Tesseramento"/>
    <x v="1"/>
    <x v="0"/>
    <x v="0"/>
    <m/>
  </r>
  <r>
    <n v="66228"/>
    <x v="0"/>
    <x v="0"/>
    <x v="0"/>
    <x v="0"/>
    <x v="7"/>
    <x v="137"/>
    <x v="0"/>
    <x v="0"/>
    <s v="Tesseramento"/>
    <x v="3"/>
    <x v="0"/>
    <x v="0"/>
    <m/>
  </r>
  <r>
    <n v="61904"/>
    <x v="0"/>
    <x v="0"/>
    <x v="0"/>
    <x v="0"/>
    <x v="8"/>
    <x v="112"/>
    <x v="0"/>
    <x v="0"/>
    <s v="Tesseramento"/>
    <x v="1"/>
    <x v="0"/>
    <x v="0"/>
    <m/>
  </r>
  <r>
    <n v="218722"/>
    <x v="0"/>
    <x v="0"/>
    <x v="0"/>
    <x v="0"/>
    <x v="4"/>
    <x v="99"/>
    <x v="0"/>
    <x v="0"/>
    <s v="Tesseramento"/>
    <x v="0"/>
    <x v="3"/>
    <x v="0"/>
    <m/>
  </r>
  <r>
    <n v="238858"/>
    <x v="0"/>
    <x v="0"/>
    <x v="1"/>
    <x v="1"/>
    <x v="4"/>
    <x v="99"/>
    <x v="0"/>
    <x v="0"/>
    <s v="Tesseramento"/>
    <x v="0"/>
    <x v="3"/>
    <x v="0"/>
    <m/>
  </r>
  <r>
    <n v="238857"/>
    <x v="0"/>
    <x v="0"/>
    <x v="1"/>
    <x v="1"/>
    <x v="4"/>
    <x v="99"/>
    <x v="0"/>
    <x v="0"/>
    <s v="Tesseramento"/>
    <x v="0"/>
    <x v="3"/>
    <x v="0"/>
    <m/>
  </r>
  <r>
    <n v="1783"/>
    <x v="0"/>
    <x v="0"/>
    <x v="0"/>
    <x v="0"/>
    <x v="2"/>
    <x v="10"/>
    <x v="0"/>
    <x v="0"/>
    <s v="Tesseramento"/>
    <x v="0"/>
    <x v="3"/>
    <x v="0"/>
    <m/>
  </r>
  <r>
    <n v="102973"/>
    <x v="0"/>
    <x v="0"/>
    <x v="0"/>
    <x v="0"/>
    <x v="11"/>
    <x v="141"/>
    <x v="0"/>
    <x v="0"/>
    <s v="Tesseramento"/>
    <x v="1"/>
    <x v="0"/>
    <x v="0"/>
    <m/>
  </r>
  <r>
    <n v="224127"/>
    <x v="1"/>
    <x v="0"/>
    <x v="0"/>
    <x v="1"/>
    <x v="10"/>
    <x v="194"/>
    <x v="0"/>
    <x v="0"/>
    <s v="Tesseramento"/>
    <x v="1"/>
    <x v="5"/>
    <x v="0"/>
    <m/>
  </r>
  <r>
    <n v="226962"/>
    <x v="0"/>
    <x v="1"/>
    <x v="0"/>
    <x v="0"/>
    <x v="4"/>
    <x v="235"/>
    <x v="0"/>
    <x v="0"/>
    <s v="Tesseramento"/>
    <x v="0"/>
    <x v="0"/>
    <x v="0"/>
    <m/>
  </r>
  <r>
    <n v="98486"/>
    <x v="0"/>
    <x v="0"/>
    <x v="0"/>
    <x v="0"/>
    <x v="11"/>
    <x v="189"/>
    <x v="0"/>
    <x v="0"/>
    <s v="Tesseramento"/>
    <x v="1"/>
    <x v="4"/>
    <x v="0"/>
    <m/>
  </r>
  <r>
    <n v="67708"/>
    <x v="0"/>
    <x v="0"/>
    <x v="0"/>
    <x v="0"/>
    <x v="7"/>
    <x v="168"/>
    <x v="0"/>
    <x v="0"/>
    <s v="Tesseramento"/>
    <x v="1"/>
    <x v="4"/>
    <x v="0"/>
    <m/>
  </r>
  <r>
    <n v="142293"/>
    <x v="0"/>
    <x v="0"/>
    <x v="0"/>
    <x v="0"/>
    <x v="7"/>
    <x v="168"/>
    <x v="0"/>
    <x v="1"/>
    <s v="Tesseramento"/>
    <x v="1"/>
    <x v="0"/>
    <x v="0"/>
    <m/>
  </r>
  <r>
    <n v="226218"/>
    <x v="0"/>
    <x v="1"/>
    <x v="0"/>
    <x v="1"/>
    <x v="7"/>
    <x v="274"/>
    <x v="0"/>
    <x v="0"/>
    <s v="Tesseramento"/>
    <x v="0"/>
    <x v="1"/>
    <x v="0"/>
    <m/>
  </r>
  <r>
    <n v="157916"/>
    <x v="0"/>
    <x v="0"/>
    <x v="0"/>
    <x v="0"/>
    <x v="2"/>
    <x v="36"/>
    <x v="0"/>
    <x v="0"/>
    <s v="Tesseramento"/>
    <x v="1"/>
    <x v="0"/>
    <x v="0"/>
    <m/>
  </r>
  <r>
    <n v="89901"/>
    <x v="0"/>
    <x v="1"/>
    <x v="0"/>
    <x v="4"/>
    <x v="11"/>
    <x v="102"/>
    <x v="0"/>
    <x v="0"/>
    <s v="Tesseramento"/>
    <x v="1"/>
    <x v="0"/>
    <x v="0"/>
    <m/>
  </r>
  <r>
    <n v="89899"/>
    <x v="0"/>
    <x v="1"/>
    <x v="0"/>
    <x v="4"/>
    <x v="11"/>
    <x v="102"/>
    <x v="0"/>
    <x v="0"/>
    <s v="Tesseramento"/>
    <x v="1"/>
    <x v="0"/>
    <x v="0"/>
    <m/>
  </r>
  <r>
    <n v="205801"/>
    <x v="0"/>
    <x v="1"/>
    <x v="0"/>
    <x v="1"/>
    <x v="11"/>
    <x v="102"/>
    <x v="0"/>
    <x v="0"/>
    <s v="Tesseramento"/>
    <x v="1"/>
    <x v="0"/>
    <x v="0"/>
    <m/>
  </r>
  <r>
    <n v="231521"/>
    <x v="0"/>
    <x v="1"/>
    <x v="0"/>
    <x v="2"/>
    <x v="12"/>
    <x v="106"/>
    <x v="0"/>
    <x v="1"/>
    <s v="Tesseramento"/>
    <x v="1"/>
    <x v="0"/>
    <x v="0"/>
    <m/>
  </r>
  <r>
    <n v="223981"/>
    <x v="0"/>
    <x v="1"/>
    <x v="0"/>
    <x v="0"/>
    <x v="2"/>
    <x v="224"/>
    <x v="0"/>
    <x v="0"/>
    <s v="Tesseramento"/>
    <x v="1"/>
    <x v="0"/>
    <x v="0"/>
    <m/>
  </r>
  <r>
    <n v="113145"/>
    <x v="0"/>
    <x v="0"/>
    <x v="0"/>
    <x v="0"/>
    <x v="2"/>
    <x v="224"/>
    <x v="0"/>
    <x v="0"/>
    <s v="Tesseramento"/>
    <x v="1"/>
    <x v="0"/>
    <x v="0"/>
    <m/>
  </r>
  <r>
    <n v="236510"/>
    <x v="0"/>
    <x v="0"/>
    <x v="1"/>
    <x v="1"/>
    <x v="1"/>
    <x v="20"/>
    <x v="0"/>
    <x v="0"/>
    <s v="Tesseramento"/>
    <x v="0"/>
    <x v="0"/>
    <x v="0"/>
    <m/>
  </r>
  <r>
    <n v="17100"/>
    <x v="0"/>
    <x v="0"/>
    <x v="0"/>
    <x v="0"/>
    <x v="2"/>
    <x v="224"/>
    <x v="0"/>
    <x v="0"/>
    <s v="Tesseramento"/>
    <x v="1"/>
    <x v="1"/>
    <x v="0"/>
    <m/>
  </r>
  <r>
    <n v="114113"/>
    <x v="0"/>
    <x v="1"/>
    <x v="0"/>
    <x v="0"/>
    <x v="2"/>
    <x v="224"/>
    <x v="0"/>
    <x v="0"/>
    <s v="Tesseramento"/>
    <x v="1"/>
    <x v="0"/>
    <x v="0"/>
    <m/>
  </r>
  <r>
    <n v="221777"/>
    <x v="1"/>
    <x v="1"/>
    <x v="0"/>
    <x v="0"/>
    <x v="2"/>
    <x v="224"/>
    <x v="0"/>
    <x v="0"/>
    <s v="Tesseramento"/>
    <x v="1"/>
    <x v="7"/>
    <x v="0"/>
    <m/>
  </r>
  <r>
    <n v="227650"/>
    <x v="0"/>
    <x v="0"/>
    <x v="0"/>
    <x v="0"/>
    <x v="8"/>
    <x v="115"/>
    <x v="0"/>
    <x v="0"/>
    <s v="Tesseramento"/>
    <x v="1"/>
    <x v="0"/>
    <x v="0"/>
    <m/>
  </r>
  <r>
    <n v="147083"/>
    <x v="0"/>
    <x v="0"/>
    <x v="2"/>
    <x v="4"/>
    <x v="2"/>
    <x v="157"/>
    <x v="0"/>
    <x v="1"/>
    <s v="Tesseramento"/>
    <x v="1"/>
    <x v="0"/>
    <x v="0"/>
    <m/>
  </r>
  <r>
    <n v="217923"/>
    <x v="1"/>
    <x v="0"/>
    <x v="0"/>
    <x v="2"/>
    <x v="12"/>
    <x v="245"/>
    <x v="0"/>
    <x v="0"/>
    <s v="Tesseramento"/>
    <x v="1"/>
    <x v="5"/>
    <x v="0"/>
    <m/>
  </r>
  <r>
    <n v="124279"/>
    <x v="0"/>
    <x v="0"/>
    <x v="0"/>
    <x v="0"/>
    <x v="18"/>
    <x v="322"/>
    <x v="0"/>
    <x v="0"/>
    <s v="Tesseramento"/>
    <x v="0"/>
    <x v="1"/>
    <x v="0"/>
    <m/>
  </r>
  <r>
    <n v="28943"/>
    <x v="0"/>
    <x v="0"/>
    <x v="0"/>
    <x v="0"/>
    <x v="1"/>
    <x v="28"/>
    <x v="0"/>
    <x v="0"/>
    <s v="Tesseramento"/>
    <x v="1"/>
    <x v="4"/>
    <x v="0"/>
    <m/>
  </r>
  <r>
    <n v="163027"/>
    <x v="0"/>
    <x v="0"/>
    <x v="0"/>
    <x v="0"/>
    <x v="7"/>
    <x v="56"/>
    <x v="0"/>
    <x v="0"/>
    <s v="Tesseramento"/>
    <x v="1"/>
    <x v="3"/>
    <x v="0"/>
    <m/>
  </r>
  <r>
    <n v="236506"/>
    <x v="0"/>
    <x v="1"/>
    <x v="1"/>
    <x v="0"/>
    <x v="7"/>
    <x v="274"/>
    <x v="0"/>
    <x v="0"/>
    <s v="Tesseramento"/>
    <x v="0"/>
    <x v="0"/>
    <x v="0"/>
    <m/>
  </r>
  <r>
    <n v="112142"/>
    <x v="0"/>
    <x v="0"/>
    <x v="2"/>
    <x v="0"/>
    <x v="10"/>
    <x v="194"/>
    <x v="0"/>
    <x v="0"/>
    <s v="Tesseramento"/>
    <x v="1"/>
    <x v="4"/>
    <x v="0"/>
    <m/>
  </r>
  <r>
    <n v="116402"/>
    <x v="0"/>
    <x v="0"/>
    <x v="0"/>
    <x v="0"/>
    <x v="8"/>
    <x v="34"/>
    <x v="0"/>
    <x v="0"/>
    <s v="Tesseramento"/>
    <x v="1"/>
    <x v="3"/>
    <x v="0"/>
    <m/>
  </r>
  <r>
    <n v="21690"/>
    <x v="0"/>
    <x v="0"/>
    <x v="0"/>
    <x v="0"/>
    <x v="2"/>
    <x v="326"/>
    <x v="0"/>
    <x v="0"/>
    <s v="Tesseramento"/>
    <x v="1"/>
    <x v="3"/>
    <x v="0"/>
    <m/>
  </r>
  <r>
    <n v="223822"/>
    <x v="1"/>
    <x v="1"/>
    <x v="0"/>
    <x v="2"/>
    <x v="12"/>
    <x v="245"/>
    <x v="0"/>
    <x v="1"/>
    <s v="Tesseramento"/>
    <x v="1"/>
    <x v="5"/>
    <x v="0"/>
    <m/>
  </r>
  <r>
    <n v="29420"/>
    <x v="0"/>
    <x v="0"/>
    <x v="0"/>
    <x v="0"/>
    <x v="2"/>
    <x v="326"/>
    <x v="0"/>
    <x v="0"/>
    <s v="Tesseramento"/>
    <x v="1"/>
    <x v="0"/>
    <x v="0"/>
    <m/>
  </r>
  <r>
    <n v="96416"/>
    <x v="0"/>
    <x v="0"/>
    <x v="0"/>
    <x v="0"/>
    <x v="7"/>
    <x v="37"/>
    <x v="0"/>
    <x v="0"/>
    <s v="Tesseramento"/>
    <x v="1"/>
    <x v="0"/>
    <x v="0"/>
    <m/>
  </r>
  <r>
    <n v="20498"/>
    <x v="0"/>
    <x v="0"/>
    <x v="0"/>
    <x v="0"/>
    <x v="1"/>
    <x v="138"/>
    <x v="0"/>
    <x v="0"/>
    <s v="Tesseramento"/>
    <x v="1"/>
    <x v="4"/>
    <x v="0"/>
    <m/>
  </r>
  <r>
    <n v="219038"/>
    <x v="0"/>
    <x v="1"/>
    <x v="0"/>
    <x v="1"/>
    <x v="7"/>
    <x v="274"/>
    <x v="0"/>
    <x v="0"/>
    <s v="Tesseramento"/>
    <x v="0"/>
    <x v="0"/>
    <x v="0"/>
    <m/>
  </r>
  <r>
    <n v="177331"/>
    <x v="0"/>
    <x v="0"/>
    <x v="0"/>
    <x v="0"/>
    <x v="8"/>
    <x v="222"/>
    <x v="0"/>
    <x v="1"/>
    <s v="Tesseramento"/>
    <x v="1"/>
    <x v="3"/>
    <x v="0"/>
    <m/>
  </r>
  <r>
    <n v="107803"/>
    <x v="0"/>
    <x v="0"/>
    <x v="0"/>
    <x v="0"/>
    <x v="7"/>
    <x v="109"/>
    <x v="0"/>
    <x v="0"/>
    <s v="Tesseramento"/>
    <x v="1"/>
    <x v="4"/>
    <x v="0"/>
    <m/>
  </r>
  <r>
    <n v="107802"/>
    <x v="0"/>
    <x v="0"/>
    <x v="0"/>
    <x v="0"/>
    <x v="7"/>
    <x v="109"/>
    <x v="0"/>
    <x v="1"/>
    <s v="Tesseramento"/>
    <x v="1"/>
    <x v="4"/>
    <x v="0"/>
    <m/>
  </r>
  <r>
    <n v="89840"/>
    <x v="0"/>
    <x v="0"/>
    <x v="0"/>
    <x v="0"/>
    <x v="2"/>
    <x v="238"/>
    <x v="0"/>
    <x v="0"/>
    <s v="Tesseramento"/>
    <x v="0"/>
    <x v="3"/>
    <x v="0"/>
    <m/>
  </r>
  <r>
    <n v="154369"/>
    <x v="0"/>
    <x v="0"/>
    <x v="0"/>
    <x v="0"/>
    <x v="7"/>
    <x v="215"/>
    <x v="0"/>
    <x v="0"/>
    <s v="Tesseramento"/>
    <x v="1"/>
    <x v="0"/>
    <x v="0"/>
    <m/>
  </r>
  <r>
    <n v="73607"/>
    <x v="0"/>
    <x v="0"/>
    <x v="0"/>
    <x v="0"/>
    <x v="6"/>
    <x v="299"/>
    <x v="0"/>
    <x v="0"/>
    <s v="Tesseramento"/>
    <x v="1"/>
    <x v="3"/>
    <x v="0"/>
    <m/>
  </r>
  <r>
    <n v="62972"/>
    <x v="0"/>
    <x v="0"/>
    <x v="0"/>
    <x v="0"/>
    <x v="7"/>
    <x v="35"/>
    <x v="0"/>
    <x v="0"/>
    <s v="Tesseramento"/>
    <x v="1"/>
    <x v="4"/>
    <x v="0"/>
    <m/>
  </r>
  <r>
    <n v="228899"/>
    <x v="0"/>
    <x v="1"/>
    <x v="0"/>
    <x v="2"/>
    <x v="7"/>
    <x v="35"/>
    <x v="0"/>
    <x v="1"/>
    <s v="Tesseramento"/>
    <x v="1"/>
    <x v="3"/>
    <x v="0"/>
    <m/>
  </r>
  <r>
    <n v="38253"/>
    <x v="0"/>
    <x v="0"/>
    <x v="0"/>
    <x v="0"/>
    <x v="9"/>
    <x v="117"/>
    <x v="0"/>
    <x v="1"/>
    <s v="Tesseramento"/>
    <x v="1"/>
    <x v="4"/>
    <x v="0"/>
    <m/>
  </r>
  <r>
    <n v="61934"/>
    <x v="0"/>
    <x v="0"/>
    <x v="0"/>
    <x v="0"/>
    <x v="11"/>
    <x v="91"/>
    <x v="0"/>
    <x v="1"/>
    <s v="Tesseramento"/>
    <x v="1"/>
    <x v="3"/>
    <x v="0"/>
    <m/>
  </r>
  <r>
    <n v="204766"/>
    <x v="0"/>
    <x v="1"/>
    <x v="2"/>
    <x v="1"/>
    <x v="0"/>
    <x v="96"/>
    <x v="0"/>
    <x v="0"/>
    <s v="Tesseramento"/>
    <x v="0"/>
    <x v="0"/>
    <x v="0"/>
    <m/>
  </r>
  <r>
    <n v="158296"/>
    <x v="1"/>
    <x v="0"/>
    <x v="2"/>
    <x v="1"/>
    <x v="0"/>
    <x v="96"/>
    <x v="0"/>
    <x v="0"/>
    <s v="Tesseramento"/>
    <x v="0"/>
    <x v="6"/>
    <x v="0"/>
    <m/>
  </r>
  <r>
    <n v="236619"/>
    <x v="0"/>
    <x v="1"/>
    <x v="1"/>
    <x v="3"/>
    <x v="1"/>
    <x v="48"/>
    <x v="0"/>
    <x v="1"/>
    <s v="Tesseramento"/>
    <x v="1"/>
    <x v="3"/>
    <x v="0"/>
    <m/>
  </r>
  <r>
    <n v="236620"/>
    <x v="0"/>
    <x v="1"/>
    <x v="1"/>
    <x v="2"/>
    <x v="1"/>
    <x v="48"/>
    <x v="0"/>
    <x v="0"/>
    <s v="Tesseramento"/>
    <x v="1"/>
    <x v="3"/>
    <x v="0"/>
    <m/>
  </r>
  <r>
    <n v="101490"/>
    <x v="0"/>
    <x v="0"/>
    <x v="0"/>
    <x v="0"/>
    <x v="2"/>
    <x v="313"/>
    <x v="0"/>
    <x v="1"/>
    <s v="Tesseramento"/>
    <x v="1"/>
    <x v="0"/>
    <x v="0"/>
    <m/>
  </r>
  <r>
    <n v="188961"/>
    <x v="0"/>
    <x v="1"/>
    <x v="0"/>
    <x v="0"/>
    <x v="2"/>
    <x v="36"/>
    <x v="0"/>
    <x v="0"/>
    <s v="Tesseramento"/>
    <x v="1"/>
    <x v="3"/>
    <x v="0"/>
    <m/>
  </r>
  <r>
    <n v="48855"/>
    <x v="0"/>
    <x v="0"/>
    <x v="0"/>
    <x v="0"/>
    <x v="7"/>
    <x v="135"/>
    <x v="0"/>
    <x v="0"/>
    <s v="Tesseramento"/>
    <x v="1"/>
    <x v="4"/>
    <x v="0"/>
    <m/>
  </r>
  <r>
    <n v="189828"/>
    <x v="0"/>
    <x v="0"/>
    <x v="0"/>
    <x v="0"/>
    <x v="12"/>
    <x v="269"/>
    <x v="0"/>
    <x v="0"/>
    <s v="Tesseramento"/>
    <x v="1"/>
    <x v="1"/>
    <x v="0"/>
    <m/>
  </r>
  <r>
    <n v="6915"/>
    <x v="0"/>
    <x v="0"/>
    <x v="0"/>
    <x v="0"/>
    <x v="6"/>
    <x v="299"/>
    <x v="0"/>
    <x v="0"/>
    <s v="Tesseramento"/>
    <x v="1"/>
    <x v="0"/>
    <x v="0"/>
    <m/>
  </r>
  <r>
    <n v="162976"/>
    <x v="0"/>
    <x v="0"/>
    <x v="0"/>
    <x v="0"/>
    <x v="6"/>
    <x v="299"/>
    <x v="0"/>
    <x v="0"/>
    <s v="Tesseramento"/>
    <x v="1"/>
    <x v="0"/>
    <x v="0"/>
    <m/>
  </r>
  <r>
    <n v="56028"/>
    <x v="0"/>
    <x v="0"/>
    <x v="0"/>
    <x v="0"/>
    <x v="6"/>
    <x v="299"/>
    <x v="0"/>
    <x v="0"/>
    <s v="Tesseramento"/>
    <x v="1"/>
    <x v="4"/>
    <x v="0"/>
    <m/>
  </r>
  <r>
    <n v="118654"/>
    <x v="0"/>
    <x v="0"/>
    <x v="0"/>
    <x v="0"/>
    <x v="2"/>
    <x v="36"/>
    <x v="0"/>
    <x v="0"/>
    <s v="Tesseramento"/>
    <x v="1"/>
    <x v="3"/>
    <x v="0"/>
    <m/>
  </r>
  <r>
    <n v="70245"/>
    <x v="0"/>
    <x v="0"/>
    <x v="0"/>
    <x v="0"/>
    <x v="4"/>
    <x v="147"/>
    <x v="0"/>
    <x v="0"/>
    <s v="Tesseramento"/>
    <x v="1"/>
    <x v="0"/>
    <x v="0"/>
    <m/>
  </r>
  <r>
    <n v="160808"/>
    <x v="0"/>
    <x v="0"/>
    <x v="0"/>
    <x v="0"/>
    <x v="2"/>
    <x v="36"/>
    <x v="0"/>
    <x v="0"/>
    <s v="Tesseramento"/>
    <x v="1"/>
    <x v="0"/>
    <x v="0"/>
    <m/>
  </r>
  <r>
    <n v="138947"/>
    <x v="0"/>
    <x v="0"/>
    <x v="0"/>
    <x v="0"/>
    <x v="7"/>
    <x v="202"/>
    <x v="0"/>
    <x v="1"/>
    <s v="Tesseramento"/>
    <x v="1"/>
    <x v="0"/>
    <x v="0"/>
    <m/>
  </r>
  <r>
    <n v="135444"/>
    <x v="0"/>
    <x v="0"/>
    <x v="0"/>
    <x v="0"/>
    <x v="8"/>
    <x v="92"/>
    <x v="0"/>
    <x v="0"/>
    <s v="Tesseramento"/>
    <x v="1"/>
    <x v="0"/>
    <x v="0"/>
    <m/>
  </r>
  <r>
    <n v="236500"/>
    <x v="0"/>
    <x v="1"/>
    <x v="1"/>
    <x v="2"/>
    <x v="12"/>
    <x v="254"/>
    <x v="0"/>
    <x v="0"/>
    <s v="Tesseramento"/>
    <x v="0"/>
    <x v="0"/>
    <x v="0"/>
    <m/>
  </r>
  <r>
    <n v="236501"/>
    <x v="0"/>
    <x v="1"/>
    <x v="1"/>
    <x v="2"/>
    <x v="12"/>
    <x v="254"/>
    <x v="0"/>
    <x v="1"/>
    <s v="Tesseramento"/>
    <x v="0"/>
    <x v="0"/>
    <x v="0"/>
    <m/>
  </r>
  <r>
    <n v="236507"/>
    <x v="1"/>
    <x v="1"/>
    <x v="1"/>
    <x v="2"/>
    <x v="7"/>
    <x v="274"/>
    <x v="0"/>
    <x v="1"/>
    <s v="Tesseramento"/>
    <x v="0"/>
    <x v="5"/>
    <x v="0"/>
    <m/>
  </r>
  <r>
    <n v="222980"/>
    <x v="0"/>
    <x v="1"/>
    <x v="0"/>
    <x v="3"/>
    <x v="7"/>
    <x v="274"/>
    <x v="0"/>
    <x v="1"/>
    <s v="Tesseramento"/>
    <x v="0"/>
    <x v="0"/>
    <x v="0"/>
    <m/>
  </r>
  <r>
    <n v="225282"/>
    <x v="0"/>
    <x v="1"/>
    <x v="0"/>
    <x v="3"/>
    <x v="7"/>
    <x v="274"/>
    <x v="0"/>
    <x v="0"/>
    <s v="Tesseramento"/>
    <x v="0"/>
    <x v="0"/>
    <x v="0"/>
    <m/>
  </r>
  <r>
    <n v="236508"/>
    <x v="0"/>
    <x v="1"/>
    <x v="1"/>
    <x v="1"/>
    <x v="7"/>
    <x v="274"/>
    <x v="0"/>
    <x v="0"/>
    <s v="Tesseramento"/>
    <x v="0"/>
    <x v="1"/>
    <x v="0"/>
    <m/>
  </r>
  <r>
    <n v="192572"/>
    <x v="0"/>
    <x v="1"/>
    <x v="0"/>
    <x v="0"/>
    <x v="7"/>
    <x v="274"/>
    <x v="0"/>
    <x v="0"/>
    <s v="Tesseramento"/>
    <x v="0"/>
    <x v="0"/>
    <x v="0"/>
    <m/>
  </r>
  <r>
    <n v="236638"/>
    <x v="0"/>
    <x v="0"/>
    <x v="1"/>
    <x v="1"/>
    <x v="4"/>
    <x v="303"/>
    <x v="0"/>
    <x v="0"/>
    <s v="Tesseramento"/>
    <x v="1"/>
    <x v="0"/>
    <x v="0"/>
    <m/>
  </r>
  <r>
    <n v="236640"/>
    <x v="0"/>
    <x v="0"/>
    <x v="1"/>
    <x v="1"/>
    <x v="4"/>
    <x v="303"/>
    <x v="0"/>
    <x v="1"/>
    <s v="Tesseramento"/>
    <x v="1"/>
    <x v="0"/>
    <x v="0"/>
    <m/>
  </r>
  <r>
    <n v="236578"/>
    <x v="0"/>
    <x v="1"/>
    <x v="1"/>
    <x v="1"/>
    <x v="7"/>
    <x v="33"/>
    <x v="0"/>
    <x v="0"/>
    <s v="Tesseramento"/>
    <x v="1"/>
    <x v="1"/>
    <x v="0"/>
    <m/>
  </r>
  <r>
    <n v="236639"/>
    <x v="1"/>
    <x v="0"/>
    <x v="1"/>
    <x v="2"/>
    <x v="4"/>
    <x v="303"/>
    <x v="0"/>
    <x v="1"/>
    <s v="Tesseramento"/>
    <x v="1"/>
    <x v="5"/>
    <x v="0"/>
    <m/>
  </r>
  <r>
    <n v="236637"/>
    <x v="1"/>
    <x v="0"/>
    <x v="1"/>
    <x v="2"/>
    <x v="4"/>
    <x v="303"/>
    <x v="0"/>
    <x v="0"/>
    <s v="Tesseramento"/>
    <x v="1"/>
    <x v="5"/>
    <x v="0"/>
    <m/>
  </r>
  <r>
    <n v="107378"/>
    <x v="0"/>
    <x v="0"/>
    <x v="0"/>
    <x v="0"/>
    <x v="2"/>
    <x v="313"/>
    <x v="0"/>
    <x v="0"/>
    <s v="Tesseramento"/>
    <x v="1"/>
    <x v="0"/>
    <x v="0"/>
    <m/>
  </r>
  <r>
    <n v="236489"/>
    <x v="0"/>
    <x v="0"/>
    <x v="1"/>
    <x v="0"/>
    <x v="4"/>
    <x v="338"/>
    <x v="0"/>
    <x v="0"/>
    <s v="Tesseramento"/>
    <x v="1"/>
    <x v="0"/>
    <x v="0"/>
    <m/>
  </r>
  <r>
    <n v="236555"/>
    <x v="0"/>
    <x v="0"/>
    <x v="1"/>
    <x v="0"/>
    <x v="2"/>
    <x v="313"/>
    <x v="0"/>
    <x v="0"/>
    <s v="Tesseramento"/>
    <x v="1"/>
    <x v="1"/>
    <x v="0"/>
    <m/>
  </r>
  <r>
    <n v="236490"/>
    <x v="1"/>
    <x v="0"/>
    <x v="1"/>
    <x v="2"/>
    <x v="4"/>
    <x v="338"/>
    <x v="0"/>
    <x v="1"/>
    <s v="Tesseramento"/>
    <x v="1"/>
    <x v="5"/>
    <x v="0"/>
    <m/>
  </r>
  <r>
    <n v="236491"/>
    <x v="1"/>
    <x v="0"/>
    <x v="1"/>
    <x v="2"/>
    <x v="4"/>
    <x v="338"/>
    <x v="0"/>
    <x v="1"/>
    <s v="Tesseramento"/>
    <x v="1"/>
    <x v="5"/>
    <x v="0"/>
    <m/>
  </r>
  <r>
    <n v="195180"/>
    <x v="1"/>
    <x v="0"/>
    <x v="0"/>
    <x v="1"/>
    <x v="10"/>
    <x v="194"/>
    <x v="0"/>
    <x v="0"/>
    <s v="Tesseramento"/>
    <x v="1"/>
    <x v="7"/>
    <x v="0"/>
    <m/>
  </r>
  <r>
    <n v="229741"/>
    <x v="0"/>
    <x v="0"/>
    <x v="0"/>
    <x v="1"/>
    <x v="7"/>
    <x v="210"/>
    <x v="0"/>
    <x v="1"/>
    <s v="Tesseramento"/>
    <x v="0"/>
    <x v="0"/>
    <x v="0"/>
    <m/>
  </r>
  <r>
    <n v="191906"/>
    <x v="0"/>
    <x v="0"/>
    <x v="0"/>
    <x v="0"/>
    <x v="7"/>
    <x v="210"/>
    <x v="0"/>
    <x v="0"/>
    <s v="Tesseramento"/>
    <x v="0"/>
    <x v="0"/>
    <x v="0"/>
    <m/>
  </r>
  <r>
    <n v="127331"/>
    <x v="0"/>
    <x v="0"/>
    <x v="0"/>
    <x v="0"/>
    <x v="7"/>
    <x v="210"/>
    <x v="0"/>
    <x v="0"/>
    <s v="Tesseramento"/>
    <x v="0"/>
    <x v="4"/>
    <x v="0"/>
    <m/>
  </r>
  <r>
    <n v="131327"/>
    <x v="0"/>
    <x v="0"/>
    <x v="0"/>
    <x v="1"/>
    <x v="11"/>
    <x v="302"/>
    <x v="0"/>
    <x v="0"/>
    <s v="Tesseramento"/>
    <x v="1"/>
    <x v="0"/>
    <x v="0"/>
    <m/>
  </r>
  <r>
    <n v="218161"/>
    <x v="1"/>
    <x v="0"/>
    <x v="0"/>
    <x v="2"/>
    <x v="11"/>
    <x v="302"/>
    <x v="0"/>
    <x v="1"/>
    <s v="Tesseramento"/>
    <x v="1"/>
    <x v="5"/>
    <x v="0"/>
    <m/>
  </r>
  <r>
    <n v="220081"/>
    <x v="0"/>
    <x v="0"/>
    <x v="0"/>
    <x v="1"/>
    <x v="7"/>
    <x v="210"/>
    <x v="0"/>
    <x v="0"/>
    <s v="Tesseramento"/>
    <x v="0"/>
    <x v="4"/>
    <x v="0"/>
    <m/>
  </r>
  <r>
    <n v="195920"/>
    <x v="0"/>
    <x v="0"/>
    <x v="0"/>
    <x v="0"/>
    <x v="7"/>
    <x v="210"/>
    <x v="0"/>
    <x v="0"/>
    <s v="Tesseramento"/>
    <x v="0"/>
    <x v="3"/>
    <x v="0"/>
    <m/>
  </r>
  <r>
    <n v="228805"/>
    <x v="0"/>
    <x v="1"/>
    <x v="0"/>
    <x v="2"/>
    <x v="8"/>
    <x v="352"/>
    <x v="0"/>
    <x v="1"/>
    <s v="Tesseramento"/>
    <x v="0"/>
    <x v="4"/>
    <x v="0"/>
    <m/>
  </r>
  <r>
    <n v="157075"/>
    <x v="0"/>
    <x v="0"/>
    <x v="0"/>
    <x v="0"/>
    <x v="7"/>
    <x v="210"/>
    <x v="0"/>
    <x v="0"/>
    <s v="Tesseramento"/>
    <x v="0"/>
    <x v="0"/>
    <x v="0"/>
    <m/>
  </r>
  <r>
    <n v="227155"/>
    <x v="0"/>
    <x v="0"/>
    <x v="0"/>
    <x v="0"/>
    <x v="7"/>
    <x v="210"/>
    <x v="0"/>
    <x v="0"/>
    <s v="Tesseramento"/>
    <x v="0"/>
    <x v="0"/>
    <x v="0"/>
    <m/>
  </r>
  <r>
    <n v="212024"/>
    <x v="1"/>
    <x v="0"/>
    <x v="0"/>
    <x v="0"/>
    <x v="10"/>
    <x v="194"/>
    <x v="0"/>
    <x v="0"/>
    <s v="Tesseramento"/>
    <x v="1"/>
    <x v="6"/>
    <x v="0"/>
    <m/>
  </r>
  <r>
    <n v="212025"/>
    <x v="0"/>
    <x v="0"/>
    <x v="0"/>
    <x v="0"/>
    <x v="10"/>
    <x v="194"/>
    <x v="0"/>
    <x v="0"/>
    <s v="Tesseramento"/>
    <x v="1"/>
    <x v="0"/>
    <x v="0"/>
    <m/>
  </r>
  <r>
    <n v="230993"/>
    <x v="0"/>
    <x v="1"/>
    <x v="0"/>
    <x v="0"/>
    <x v="7"/>
    <x v="56"/>
    <x v="0"/>
    <x v="0"/>
    <s v="Tesseramento"/>
    <x v="1"/>
    <x v="3"/>
    <x v="0"/>
    <m/>
  </r>
  <r>
    <n v="236560"/>
    <x v="0"/>
    <x v="0"/>
    <x v="1"/>
    <x v="1"/>
    <x v="7"/>
    <x v="210"/>
    <x v="0"/>
    <x v="1"/>
    <s v="Tesseramento"/>
    <x v="0"/>
    <x v="0"/>
    <x v="0"/>
    <m/>
  </r>
  <r>
    <n v="236525"/>
    <x v="0"/>
    <x v="0"/>
    <x v="1"/>
    <x v="1"/>
    <x v="4"/>
    <x v="88"/>
    <x v="0"/>
    <x v="1"/>
    <s v="Tesseramento"/>
    <x v="1"/>
    <x v="3"/>
    <x v="0"/>
    <m/>
  </r>
  <r>
    <n v="78029"/>
    <x v="0"/>
    <x v="0"/>
    <x v="0"/>
    <x v="0"/>
    <x v="11"/>
    <x v="142"/>
    <x v="0"/>
    <x v="0"/>
    <s v="Tesseramento"/>
    <x v="1"/>
    <x v="0"/>
    <x v="0"/>
    <m/>
  </r>
  <r>
    <n v="236531"/>
    <x v="0"/>
    <x v="0"/>
    <x v="1"/>
    <x v="1"/>
    <x v="7"/>
    <x v="209"/>
    <x v="0"/>
    <x v="0"/>
    <s v="Tesseramento"/>
    <x v="0"/>
    <x v="0"/>
    <x v="0"/>
    <m/>
  </r>
  <r>
    <n v="206423"/>
    <x v="0"/>
    <x v="0"/>
    <x v="0"/>
    <x v="1"/>
    <x v="4"/>
    <x v="147"/>
    <x v="0"/>
    <x v="0"/>
    <s v="Tesseramento"/>
    <x v="1"/>
    <x v="0"/>
    <x v="0"/>
    <m/>
  </r>
  <r>
    <n v="61265"/>
    <x v="0"/>
    <x v="0"/>
    <x v="0"/>
    <x v="0"/>
    <x v="4"/>
    <x v="147"/>
    <x v="0"/>
    <x v="0"/>
    <s v="Tesseramento"/>
    <x v="1"/>
    <x v="4"/>
    <x v="0"/>
    <m/>
  </r>
  <r>
    <n v="194950"/>
    <x v="1"/>
    <x v="0"/>
    <x v="0"/>
    <x v="1"/>
    <x v="4"/>
    <x v="147"/>
    <x v="0"/>
    <x v="1"/>
    <s v="Tesseramento"/>
    <x v="1"/>
    <x v="5"/>
    <x v="0"/>
    <m/>
  </r>
  <r>
    <n v="236567"/>
    <x v="0"/>
    <x v="1"/>
    <x v="1"/>
    <x v="1"/>
    <x v="4"/>
    <x v="291"/>
    <x v="0"/>
    <x v="1"/>
    <s v="Tesseramento"/>
    <x v="1"/>
    <x v="0"/>
    <x v="0"/>
    <m/>
  </r>
  <r>
    <n v="196619"/>
    <x v="1"/>
    <x v="0"/>
    <x v="0"/>
    <x v="2"/>
    <x v="10"/>
    <x v="194"/>
    <x v="0"/>
    <x v="1"/>
    <s v="Tesseramento"/>
    <x v="1"/>
    <x v="5"/>
    <x v="0"/>
    <m/>
  </r>
  <r>
    <n v="236530"/>
    <x v="0"/>
    <x v="0"/>
    <x v="1"/>
    <x v="1"/>
    <x v="7"/>
    <x v="209"/>
    <x v="0"/>
    <x v="0"/>
    <s v="Tesseramento"/>
    <x v="0"/>
    <x v="0"/>
    <x v="0"/>
    <m/>
  </r>
  <r>
    <n v="236568"/>
    <x v="0"/>
    <x v="1"/>
    <x v="1"/>
    <x v="1"/>
    <x v="4"/>
    <x v="291"/>
    <x v="0"/>
    <x v="0"/>
    <s v="Tesseramento"/>
    <x v="1"/>
    <x v="0"/>
    <x v="0"/>
    <m/>
  </r>
  <r>
    <n v="36036"/>
    <x v="0"/>
    <x v="0"/>
    <x v="0"/>
    <x v="0"/>
    <x v="6"/>
    <x v="299"/>
    <x v="0"/>
    <x v="0"/>
    <s v="Tesseramento"/>
    <x v="1"/>
    <x v="3"/>
    <x v="0"/>
    <m/>
  </r>
  <r>
    <n v="225673"/>
    <x v="0"/>
    <x v="1"/>
    <x v="0"/>
    <x v="1"/>
    <x v="4"/>
    <x v="291"/>
    <x v="0"/>
    <x v="0"/>
    <s v="Tesseramento"/>
    <x v="1"/>
    <x v="0"/>
    <x v="0"/>
    <m/>
  </r>
  <r>
    <n v="159121"/>
    <x v="0"/>
    <x v="1"/>
    <x v="0"/>
    <x v="1"/>
    <x v="2"/>
    <x v="36"/>
    <x v="0"/>
    <x v="0"/>
    <s v="Tesseramento"/>
    <x v="1"/>
    <x v="0"/>
    <x v="0"/>
    <m/>
  </r>
  <r>
    <n v="236559"/>
    <x v="0"/>
    <x v="0"/>
    <x v="1"/>
    <x v="2"/>
    <x v="7"/>
    <x v="210"/>
    <x v="0"/>
    <x v="1"/>
    <s v="Tesseramento"/>
    <x v="0"/>
    <x v="0"/>
    <x v="0"/>
    <m/>
  </r>
  <r>
    <n v="211223"/>
    <x v="0"/>
    <x v="0"/>
    <x v="0"/>
    <x v="0"/>
    <x v="4"/>
    <x v="111"/>
    <x v="0"/>
    <x v="0"/>
    <s v="Tesseramento"/>
    <x v="3"/>
    <x v="3"/>
    <x v="0"/>
    <m/>
  </r>
  <r>
    <n v="236675"/>
    <x v="0"/>
    <x v="0"/>
    <x v="1"/>
    <x v="2"/>
    <x v="7"/>
    <x v="109"/>
    <x v="0"/>
    <x v="0"/>
    <s v="Tesseramento"/>
    <x v="1"/>
    <x v="3"/>
    <x v="0"/>
    <m/>
  </r>
  <r>
    <n v="236676"/>
    <x v="0"/>
    <x v="0"/>
    <x v="1"/>
    <x v="2"/>
    <x v="7"/>
    <x v="109"/>
    <x v="0"/>
    <x v="1"/>
    <s v="Tesseramento"/>
    <x v="1"/>
    <x v="3"/>
    <x v="0"/>
    <m/>
  </r>
  <r>
    <n v="213989"/>
    <x v="0"/>
    <x v="0"/>
    <x v="0"/>
    <x v="0"/>
    <x v="7"/>
    <x v="35"/>
    <x v="0"/>
    <x v="0"/>
    <s v="Tesseramento"/>
    <x v="1"/>
    <x v="0"/>
    <x v="0"/>
    <m/>
  </r>
  <r>
    <n v="228247"/>
    <x v="1"/>
    <x v="0"/>
    <x v="0"/>
    <x v="0"/>
    <x v="7"/>
    <x v="35"/>
    <x v="0"/>
    <x v="1"/>
    <s v="Tesseramento"/>
    <x v="1"/>
    <x v="5"/>
    <x v="0"/>
    <m/>
  </r>
  <r>
    <n v="228248"/>
    <x v="0"/>
    <x v="0"/>
    <x v="0"/>
    <x v="1"/>
    <x v="7"/>
    <x v="35"/>
    <x v="0"/>
    <x v="1"/>
    <s v="Tesseramento"/>
    <x v="1"/>
    <x v="0"/>
    <x v="0"/>
    <m/>
  </r>
  <r>
    <n v="210594"/>
    <x v="1"/>
    <x v="0"/>
    <x v="0"/>
    <x v="1"/>
    <x v="7"/>
    <x v="35"/>
    <x v="0"/>
    <x v="1"/>
    <s v="Tesseramento"/>
    <x v="1"/>
    <x v="5"/>
    <x v="0"/>
    <m/>
  </r>
  <r>
    <n v="228443"/>
    <x v="0"/>
    <x v="0"/>
    <x v="0"/>
    <x v="0"/>
    <x v="7"/>
    <x v="35"/>
    <x v="0"/>
    <x v="0"/>
    <s v="Tesseramento"/>
    <x v="1"/>
    <x v="0"/>
    <x v="0"/>
    <m/>
  </r>
  <r>
    <n v="210597"/>
    <x v="0"/>
    <x v="0"/>
    <x v="0"/>
    <x v="1"/>
    <x v="7"/>
    <x v="35"/>
    <x v="0"/>
    <x v="1"/>
    <s v="Tesseramento"/>
    <x v="1"/>
    <x v="3"/>
    <x v="0"/>
    <m/>
  </r>
  <r>
    <n v="229409"/>
    <x v="1"/>
    <x v="0"/>
    <x v="0"/>
    <x v="2"/>
    <x v="2"/>
    <x v="2"/>
    <x v="0"/>
    <x v="0"/>
    <s v="Tesseramento"/>
    <x v="1"/>
    <x v="5"/>
    <x v="0"/>
    <m/>
  </r>
  <r>
    <n v="236566"/>
    <x v="0"/>
    <x v="1"/>
    <x v="1"/>
    <x v="2"/>
    <x v="2"/>
    <x v="180"/>
    <x v="0"/>
    <x v="0"/>
    <s v="Tesseramento"/>
    <x v="1"/>
    <x v="0"/>
    <x v="0"/>
    <m/>
  </r>
  <r>
    <n v="236582"/>
    <x v="1"/>
    <x v="1"/>
    <x v="1"/>
    <x v="2"/>
    <x v="11"/>
    <x v="174"/>
    <x v="0"/>
    <x v="1"/>
    <s v="Tesseramento"/>
    <x v="3"/>
    <x v="5"/>
    <x v="0"/>
    <m/>
  </r>
  <r>
    <n v="236583"/>
    <x v="1"/>
    <x v="1"/>
    <x v="1"/>
    <x v="2"/>
    <x v="11"/>
    <x v="174"/>
    <x v="0"/>
    <x v="1"/>
    <s v="Tesseramento"/>
    <x v="3"/>
    <x v="5"/>
    <x v="0"/>
    <m/>
  </r>
  <r>
    <n v="153885"/>
    <x v="0"/>
    <x v="0"/>
    <x v="2"/>
    <x v="1"/>
    <x v="7"/>
    <x v="44"/>
    <x v="0"/>
    <x v="0"/>
    <s v="Tesseramento"/>
    <x v="1"/>
    <x v="1"/>
    <x v="0"/>
    <m/>
  </r>
  <r>
    <n v="43283"/>
    <x v="0"/>
    <x v="0"/>
    <x v="0"/>
    <x v="0"/>
    <x v="4"/>
    <x v="12"/>
    <x v="0"/>
    <x v="0"/>
    <s v="Tesseramento"/>
    <x v="1"/>
    <x v="1"/>
    <x v="0"/>
    <m/>
  </r>
  <r>
    <n v="125409"/>
    <x v="0"/>
    <x v="0"/>
    <x v="2"/>
    <x v="0"/>
    <x v="13"/>
    <x v="177"/>
    <x v="0"/>
    <x v="0"/>
    <s v="Tesseramento"/>
    <x v="1"/>
    <x v="1"/>
    <x v="0"/>
    <m/>
  </r>
  <r>
    <n v="212960"/>
    <x v="0"/>
    <x v="0"/>
    <x v="0"/>
    <x v="1"/>
    <x v="7"/>
    <x v="135"/>
    <x v="0"/>
    <x v="0"/>
    <s v="Tesseramento"/>
    <x v="1"/>
    <x v="3"/>
    <x v="0"/>
    <m/>
  </r>
  <r>
    <n v="92560"/>
    <x v="0"/>
    <x v="0"/>
    <x v="0"/>
    <x v="0"/>
    <x v="4"/>
    <x v="65"/>
    <x v="0"/>
    <x v="0"/>
    <s v="Tesseramento"/>
    <x v="1"/>
    <x v="4"/>
    <x v="0"/>
    <m/>
  </r>
  <r>
    <n v="227659"/>
    <x v="0"/>
    <x v="1"/>
    <x v="0"/>
    <x v="1"/>
    <x v="7"/>
    <x v="44"/>
    <x v="0"/>
    <x v="0"/>
    <s v="Tesseramento"/>
    <x v="1"/>
    <x v="4"/>
    <x v="0"/>
    <m/>
  </r>
  <r>
    <n v="227111"/>
    <x v="0"/>
    <x v="0"/>
    <x v="0"/>
    <x v="0"/>
    <x v="15"/>
    <x v="72"/>
    <x v="0"/>
    <x v="0"/>
    <s v="Tesseramento"/>
    <x v="1"/>
    <x v="1"/>
    <x v="0"/>
    <m/>
  </r>
  <r>
    <n v="100638"/>
    <x v="0"/>
    <x v="0"/>
    <x v="0"/>
    <x v="0"/>
    <x v="10"/>
    <x v="228"/>
    <x v="0"/>
    <x v="0"/>
    <s v="Tesseramento"/>
    <x v="1"/>
    <x v="1"/>
    <x v="0"/>
    <m/>
  </r>
  <r>
    <n v="209563"/>
    <x v="0"/>
    <x v="0"/>
    <x v="0"/>
    <x v="0"/>
    <x v="10"/>
    <x v="228"/>
    <x v="0"/>
    <x v="0"/>
    <s v="Tesseramento"/>
    <x v="1"/>
    <x v="0"/>
    <x v="0"/>
    <m/>
  </r>
  <r>
    <n v="31037"/>
    <x v="0"/>
    <x v="0"/>
    <x v="2"/>
    <x v="1"/>
    <x v="11"/>
    <x v="302"/>
    <x v="0"/>
    <x v="0"/>
    <s v="Tesseramento"/>
    <x v="1"/>
    <x v="0"/>
    <x v="0"/>
    <m/>
  </r>
  <r>
    <n v="232668"/>
    <x v="0"/>
    <x v="1"/>
    <x v="0"/>
    <x v="1"/>
    <x v="11"/>
    <x v="221"/>
    <x v="0"/>
    <x v="1"/>
    <s v="Tesseramento"/>
    <x v="1"/>
    <x v="0"/>
    <x v="0"/>
    <m/>
  </r>
  <r>
    <n v="236573"/>
    <x v="1"/>
    <x v="0"/>
    <x v="1"/>
    <x v="2"/>
    <x v="11"/>
    <x v="141"/>
    <x v="0"/>
    <x v="1"/>
    <s v="Tesseramento"/>
    <x v="1"/>
    <x v="5"/>
    <x v="0"/>
    <m/>
  </r>
  <r>
    <n v="197483"/>
    <x v="1"/>
    <x v="0"/>
    <x v="0"/>
    <x v="1"/>
    <x v="2"/>
    <x v="42"/>
    <x v="0"/>
    <x v="1"/>
    <s v="Tesseramento"/>
    <x v="1"/>
    <x v="5"/>
    <x v="0"/>
    <m/>
  </r>
  <r>
    <n v="236603"/>
    <x v="1"/>
    <x v="1"/>
    <x v="1"/>
    <x v="2"/>
    <x v="2"/>
    <x v="42"/>
    <x v="0"/>
    <x v="0"/>
    <s v="Tesseramento"/>
    <x v="1"/>
    <x v="2"/>
    <x v="0"/>
    <m/>
  </r>
  <r>
    <n v="118430"/>
    <x v="0"/>
    <x v="0"/>
    <x v="0"/>
    <x v="0"/>
    <x v="2"/>
    <x v="364"/>
    <x v="0"/>
    <x v="0"/>
    <s v="Tesseramento"/>
    <x v="1"/>
    <x v="0"/>
    <x v="0"/>
    <m/>
  </r>
  <r>
    <n v="187353"/>
    <x v="0"/>
    <x v="0"/>
    <x v="0"/>
    <x v="0"/>
    <x v="2"/>
    <x v="364"/>
    <x v="0"/>
    <x v="0"/>
    <s v="Tesseramento"/>
    <x v="1"/>
    <x v="0"/>
    <x v="0"/>
    <m/>
  </r>
  <r>
    <n v="228122"/>
    <x v="0"/>
    <x v="0"/>
    <x v="0"/>
    <x v="1"/>
    <x v="2"/>
    <x v="364"/>
    <x v="0"/>
    <x v="0"/>
    <s v="Tesseramento"/>
    <x v="1"/>
    <x v="3"/>
    <x v="0"/>
    <m/>
  </r>
  <r>
    <n v="14774"/>
    <x v="0"/>
    <x v="0"/>
    <x v="0"/>
    <x v="0"/>
    <x v="2"/>
    <x v="364"/>
    <x v="0"/>
    <x v="0"/>
    <s v="Tesseramento"/>
    <x v="1"/>
    <x v="4"/>
    <x v="0"/>
    <m/>
  </r>
  <r>
    <n v="87133"/>
    <x v="0"/>
    <x v="0"/>
    <x v="2"/>
    <x v="4"/>
    <x v="2"/>
    <x v="364"/>
    <x v="0"/>
    <x v="0"/>
    <s v="Tesseramento"/>
    <x v="1"/>
    <x v="3"/>
    <x v="0"/>
    <m/>
  </r>
  <r>
    <n v="220802"/>
    <x v="1"/>
    <x v="1"/>
    <x v="0"/>
    <x v="2"/>
    <x v="12"/>
    <x v="245"/>
    <x v="0"/>
    <x v="0"/>
    <s v="Tesseramento"/>
    <x v="1"/>
    <x v="5"/>
    <x v="0"/>
    <m/>
  </r>
  <r>
    <n v="217963"/>
    <x v="0"/>
    <x v="0"/>
    <x v="0"/>
    <x v="0"/>
    <x v="2"/>
    <x v="364"/>
    <x v="0"/>
    <x v="0"/>
    <s v="Tesseramento"/>
    <x v="1"/>
    <x v="0"/>
    <x v="0"/>
    <m/>
  </r>
  <r>
    <n v="18489"/>
    <x v="0"/>
    <x v="0"/>
    <x v="0"/>
    <x v="0"/>
    <x v="2"/>
    <x v="364"/>
    <x v="0"/>
    <x v="1"/>
    <s v="Tesseramento"/>
    <x v="1"/>
    <x v="0"/>
    <x v="0"/>
    <m/>
  </r>
  <r>
    <n v="28230"/>
    <x v="0"/>
    <x v="0"/>
    <x v="0"/>
    <x v="0"/>
    <x v="10"/>
    <x v="93"/>
    <x v="0"/>
    <x v="0"/>
    <s v="Tesseramento"/>
    <x v="0"/>
    <x v="0"/>
    <x v="0"/>
    <m/>
  </r>
  <r>
    <n v="217781"/>
    <x v="1"/>
    <x v="0"/>
    <x v="0"/>
    <x v="2"/>
    <x v="11"/>
    <x v="143"/>
    <x v="0"/>
    <x v="0"/>
    <s v="Tesseramento"/>
    <x v="1"/>
    <x v="5"/>
    <x v="0"/>
    <m/>
  </r>
  <r>
    <n v="220966"/>
    <x v="1"/>
    <x v="1"/>
    <x v="0"/>
    <x v="2"/>
    <x v="11"/>
    <x v="143"/>
    <x v="0"/>
    <x v="1"/>
    <s v="Tesseramento"/>
    <x v="1"/>
    <x v="5"/>
    <x v="0"/>
    <m/>
  </r>
  <r>
    <n v="187928"/>
    <x v="0"/>
    <x v="0"/>
    <x v="0"/>
    <x v="0"/>
    <x v="11"/>
    <x v="278"/>
    <x v="0"/>
    <x v="0"/>
    <s v="Tesseramento"/>
    <x v="1"/>
    <x v="4"/>
    <x v="0"/>
    <m/>
  </r>
  <r>
    <n v="24110"/>
    <x v="0"/>
    <x v="0"/>
    <x v="0"/>
    <x v="0"/>
    <x v="11"/>
    <x v="278"/>
    <x v="0"/>
    <x v="0"/>
    <s v="Tesseramento"/>
    <x v="1"/>
    <x v="4"/>
    <x v="0"/>
    <m/>
  </r>
  <r>
    <n v="98053"/>
    <x v="0"/>
    <x v="0"/>
    <x v="0"/>
    <x v="0"/>
    <x v="11"/>
    <x v="278"/>
    <x v="0"/>
    <x v="0"/>
    <s v="Tesseramento"/>
    <x v="1"/>
    <x v="0"/>
    <x v="0"/>
    <m/>
  </r>
  <r>
    <n v="213162"/>
    <x v="0"/>
    <x v="1"/>
    <x v="0"/>
    <x v="0"/>
    <x v="4"/>
    <x v="116"/>
    <x v="0"/>
    <x v="0"/>
    <s v="Tesseramento"/>
    <x v="1"/>
    <x v="0"/>
    <x v="0"/>
    <m/>
  </r>
  <r>
    <n v="139812"/>
    <x v="0"/>
    <x v="0"/>
    <x v="0"/>
    <x v="1"/>
    <x v="0"/>
    <x v="100"/>
    <x v="0"/>
    <x v="0"/>
    <s v="Tesseramento"/>
    <x v="0"/>
    <x v="0"/>
    <x v="0"/>
    <m/>
  </r>
  <r>
    <n v="146982"/>
    <x v="0"/>
    <x v="0"/>
    <x v="0"/>
    <x v="0"/>
    <x v="0"/>
    <x v="100"/>
    <x v="0"/>
    <x v="0"/>
    <s v="Tesseramento"/>
    <x v="0"/>
    <x v="3"/>
    <x v="0"/>
    <m/>
  </r>
  <r>
    <n v="236580"/>
    <x v="0"/>
    <x v="1"/>
    <x v="1"/>
    <x v="2"/>
    <x v="0"/>
    <x v="100"/>
    <x v="0"/>
    <x v="0"/>
    <s v="Tesseramento"/>
    <x v="0"/>
    <x v="1"/>
    <x v="0"/>
    <m/>
  </r>
  <r>
    <n v="119714"/>
    <x v="0"/>
    <x v="0"/>
    <x v="0"/>
    <x v="0"/>
    <x v="0"/>
    <x v="100"/>
    <x v="0"/>
    <x v="0"/>
    <s v="Tesseramento"/>
    <x v="0"/>
    <x v="0"/>
    <x v="0"/>
    <m/>
  </r>
  <r>
    <n v="21104"/>
    <x v="0"/>
    <x v="0"/>
    <x v="0"/>
    <x v="0"/>
    <x v="0"/>
    <x v="100"/>
    <x v="0"/>
    <x v="1"/>
    <s v="Tesseramento"/>
    <x v="0"/>
    <x v="4"/>
    <x v="0"/>
    <m/>
  </r>
  <r>
    <n v="21136"/>
    <x v="0"/>
    <x v="0"/>
    <x v="0"/>
    <x v="0"/>
    <x v="0"/>
    <x v="100"/>
    <x v="0"/>
    <x v="0"/>
    <s v="Tesseramento"/>
    <x v="0"/>
    <x v="4"/>
    <x v="0"/>
    <m/>
  </r>
  <r>
    <n v="166200"/>
    <x v="0"/>
    <x v="0"/>
    <x v="0"/>
    <x v="0"/>
    <x v="0"/>
    <x v="100"/>
    <x v="0"/>
    <x v="0"/>
    <s v="Tesseramento"/>
    <x v="0"/>
    <x v="3"/>
    <x v="0"/>
    <m/>
  </r>
  <r>
    <n v="172473"/>
    <x v="0"/>
    <x v="0"/>
    <x v="0"/>
    <x v="1"/>
    <x v="0"/>
    <x v="100"/>
    <x v="0"/>
    <x v="1"/>
    <s v="Tesseramento"/>
    <x v="0"/>
    <x v="3"/>
    <x v="0"/>
    <m/>
  </r>
  <r>
    <n v="114938"/>
    <x v="0"/>
    <x v="0"/>
    <x v="0"/>
    <x v="0"/>
    <x v="0"/>
    <x v="100"/>
    <x v="0"/>
    <x v="0"/>
    <s v="Tesseramento"/>
    <x v="0"/>
    <x v="3"/>
    <x v="0"/>
    <m/>
  </r>
  <r>
    <n v="79629"/>
    <x v="0"/>
    <x v="0"/>
    <x v="0"/>
    <x v="0"/>
    <x v="0"/>
    <x v="100"/>
    <x v="0"/>
    <x v="1"/>
    <s v="Tesseramento"/>
    <x v="0"/>
    <x v="3"/>
    <x v="0"/>
    <m/>
  </r>
  <r>
    <n v="79622"/>
    <x v="0"/>
    <x v="0"/>
    <x v="0"/>
    <x v="0"/>
    <x v="0"/>
    <x v="100"/>
    <x v="0"/>
    <x v="0"/>
    <s v="Tesseramento"/>
    <x v="0"/>
    <x v="3"/>
    <x v="0"/>
    <m/>
  </r>
  <r>
    <n v="130321"/>
    <x v="0"/>
    <x v="0"/>
    <x v="0"/>
    <x v="0"/>
    <x v="0"/>
    <x v="100"/>
    <x v="0"/>
    <x v="0"/>
    <s v="Tesseramento"/>
    <x v="0"/>
    <x v="0"/>
    <x v="0"/>
    <m/>
  </r>
  <r>
    <n v="144660"/>
    <x v="0"/>
    <x v="0"/>
    <x v="0"/>
    <x v="0"/>
    <x v="0"/>
    <x v="100"/>
    <x v="0"/>
    <x v="0"/>
    <s v="Tesseramento"/>
    <x v="0"/>
    <x v="0"/>
    <x v="0"/>
    <m/>
  </r>
  <r>
    <n v="128947"/>
    <x v="0"/>
    <x v="0"/>
    <x v="0"/>
    <x v="0"/>
    <x v="0"/>
    <x v="100"/>
    <x v="0"/>
    <x v="0"/>
    <s v="Tesseramento"/>
    <x v="0"/>
    <x v="1"/>
    <x v="0"/>
    <m/>
  </r>
  <r>
    <n v="15075"/>
    <x v="0"/>
    <x v="0"/>
    <x v="0"/>
    <x v="0"/>
    <x v="0"/>
    <x v="100"/>
    <x v="0"/>
    <x v="0"/>
    <s v="Tesseramento"/>
    <x v="0"/>
    <x v="1"/>
    <x v="0"/>
    <m/>
  </r>
  <r>
    <n v="60785"/>
    <x v="0"/>
    <x v="0"/>
    <x v="0"/>
    <x v="0"/>
    <x v="0"/>
    <x v="100"/>
    <x v="0"/>
    <x v="0"/>
    <s v="Tesseramento"/>
    <x v="0"/>
    <x v="3"/>
    <x v="0"/>
    <m/>
  </r>
  <r>
    <n v="9003"/>
    <x v="0"/>
    <x v="0"/>
    <x v="0"/>
    <x v="0"/>
    <x v="0"/>
    <x v="100"/>
    <x v="0"/>
    <x v="0"/>
    <s v="Tesseramento"/>
    <x v="0"/>
    <x v="0"/>
    <x v="0"/>
    <m/>
  </r>
  <r>
    <n v="214476"/>
    <x v="0"/>
    <x v="1"/>
    <x v="0"/>
    <x v="0"/>
    <x v="8"/>
    <x v="268"/>
    <x v="0"/>
    <x v="0"/>
    <s v="Tesseramento"/>
    <x v="1"/>
    <x v="0"/>
    <x v="0"/>
    <m/>
  </r>
  <r>
    <n v="232848"/>
    <x v="0"/>
    <x v="1"/>
    <x v="0"/>
    <x v="0"/>
    <x v="8"/>
    <x v="268"/>
    <x v="0"/>
    <x v="0"/>
    <s v="Tesseramento"/>
    <x v="1"/>
    <x v="0"/>
    <x v="0"/>
    <m/>
  </r>
  <r>
    <n v="172642"/>
    <x v="0"/>
    <x v="0"/>
    <x v="0"/>
    <x v="0"/>
    <x v="0"/>
    <x v="100"/>
    <x v="0"/>
    <x v="0"/>
    <s v="Tesseramento"/>
    <x v="0"/>
    <x v="1"/>
    <x v="0"/>
    <m/>
  </r>
  <r>
    <n v="212585"/>
    <x v="0"/>
    <x v="0"/>
    <x v="0"/>
    <x v="1"/>
    <x v="0"/>
    <x v="100"/>
    <x v="0"/>
    <x v="1"/>
    <s v="Tesseramento"/>
    <x v="0"/>
    <x v="4"/>
    <x v="0"/>
    <m/>
  </r>
  <r>
    <n v="162435"/>
    <x v="0"/>
    <x v="0"/>
    <x v="0"/>
    <x v="0"/>
    <x v="0"/>
    <x v="100"/>
    <x v="0"/>
    <x v="1"/>
    <s v="Tesseramento"/>
    <x v="0"/>
    <x v="0"/>
    <x v="0"/>
    <m/>
  </r>
  <r>
    <n v="19371"/>
    <x v="0"/>
    <x v="0"/>
    <x v="0"/>
    <x v="0"/>
    <x v="0"/>
    <x v="100"/>
    <x v="0"/>
    <x v="0"/>
    <s v="Tesseramento"/>
    <x v="0"/>
    <x v="3"/>
    <x v="0"/>
    <m/>
  </r>
  <r>
    <n v="101523"/>
    <x v="0"/>
    <x v="0"/>
    <x v="0"/>
    <x v="0"/>
    <x v="0"/>
    <x v="100"/>
    <x v="0"/>
    <x v="0"/>
    <s v="Tesseramento"/>
    <x v="0"/>
    <x v="0"/>
    <x v="0"/>
    <m/>
  </r>
  <r>
    <n v="167931"/>
    <x v="0"/>
    <x v="0"/>
    <x v="0"/>
    <x v="0"/>
    <x v="0"/>
    <x v="100"/>
    <x v="0"/>
    <x v="0"/>
    <s v="Tesseramento"/>
    <x v="0"/>
    <x v="0"/>
    <x v="0"/>
    <m/>
  </r>
  <r>
    <n v="104692"/>
    <x v="0"/>
    <x v="0"/>
    <x v="0"/>
    <x v="0"/>
    <x v="0"/>
    <x v="100"/>
    <x v="0"/>
    <x v="0"/>
    <s v="Tesseramento"/>
    <x v="0"/>
    <x v="0"/>
    <x v="0"/>
    <m/>
  </r>
  <r>
    <n v="65893"/>
    <x v="0"/>
    <x v="0"/>
    <x v="0"/>
    <x v="4"/>
    <x v="0"/>
    <x v="100"/>
    <x v="0"/>
    <x v="0"/>
    <s v="Tesseramento"/>
    <x v="0"/>
    <x v="4"/>
    <x v="0"/>
    <m/>
  </r>
  <r>
    <n v="165168"/>
    <x v="0"/>
    <x v="0"/>
    <x v="0"/>
    <x v="1"/>
    <x v="0"/>
    <x v="100"/>
    <x v="0"/>
    <x v="0"/>
    <s v="Tesseramento"/>
    <x v="0"/>
    <x v="3"/>
    <x v="0"/>
    <m/>
  </r>
  <r>
    <n v="93052"/>
    <x v="0"/>
    <x v="0"/>
    <x v="0"/>
    <x v="1"/>
    <x v="0"/>
    <x v="100"/>
    <x v="0"/>
    <x v="0"/>
    <s v="Tesseramento"/>
    <x v="0"/>
    <x v="0"/>
    <x v="0"/>
    <m/>
  </r>
  <r>
    <n v="93051"/>
    <x v="0"/>
    <x v="0"/>
    <x v="0"/>
    <x v="1"/>
    <x v="0"/>
    <x v="100"/>
    <x v="0"/>
    <x v="1"/>
    <s v="Tesseramento"/>
    <x v="0"/>
    <x v="0"/>
    <x v="0"/>
    <m/>
  </r>
  <r>
    <n v="229341"/>
    <x v="1"/>
    <x v="1"/>
    <x v="0"/>
    <x v="1"/>
    <x v="7"/>
    <x v="45"/>
    <x v="0"/>
    <x v="1"/>
    <s v="Tesseramento"/>
    <x v="1"/>
    <x v="5"/>
    <x v="0"/>
    <m/>
  </r>
  <r>
    <n v="195403"/>
    <x v="0"/>
    <x v="1"/>
    <x v="0"/>
    <x v="0"/>
    <x v="7"/>
    <x v="45"/>
    <x v="0"/>
    <x v="0"/>
    <s v="Tesseramento"/>
    <x v="1"/>
    <x v="0"/>
    <x v="0"/>
    <m/>
  </r>
  <r>
    <n v="231072"/>
    <x v="1"/>
    <x v="0"/>
    <x v="0"/>
    <x v="2"/>
    <x v="11"/>
    <x v="91"/>
    <x v="0"/>
    <x v="1"/>
    <s v="Tesseramento"/>
    <x v="1"/>
    <x v="5"/>
    <x v="0"/>
    <m/>
  </r>
  <r>
    <n v="192624"/>
    <x v="0"/>
    <x v="0"/>
    <x v="0"/>
    <x v="0"/>
    <x v="7"/>
    <x v="56"/>
    <x v="0"/>
    <x v="0"/>
    <s v="Tesseramento"/>
    <x v="1"/>
    <x v="0"/>
    <x v="0"/>
    <m/>
  </r>
  <r>
    <n v="204767"/>
    <x v="0"/>
    <x v="0"/>
    <x v="0"/>
    <x v="0"/>
    <x v="11"/>
    <x v="91"/>
    <x v="0"/>
    <x v="0"/>
    <s v="Tesseramento"/>
    <x v="1"/>
    <x v="0"/>
    <x v="0"/>
    <m/>
  </r>
  <r>
    <n v="204769"/>
    <x v="0"/>
    <x v="0"/>
    <x v="0"/>
    <x v="0"/>
    <x v="11"/>
    <x v="91"/>
    <x v="0"/>
    <x v="0"/>
    <s v="Tesseramento"/>
    <x v="1"/>
    <x v="0"/>
    <x v="0"/>
    <m/>
  </r>
  <r>
    <n v="87746"/>
    <x v="0"/>
    <x v="0"/>
    <x v="0"/>
    <x v="0"/>
    <x v="2"/>
    <x v="36"/>
    <x v="0"/>
    <x v="0"/>
    <s v="Tesseramento"/>
    <x v="1"/>
    <x v="0"/>
    <x v="0"/>
    <m/>
  </r>
  <r>
    <n v="36804"/>
    <x v="0"/>
    <x v="0"/>
    <x v="0"/>
    <x v="0"/>
    <x v="1"/>
    <x v="1"/>
    <x v="0"/>
    <x v="0"/>
    <s v="Tesseramento"/>
    <x v="0"/>
    <x v="0"/>
    <x v="0"/>
    <m/>
  </r>
  <r>
    <n v="236516"/>
    <x v="0"/>
    <x v="1"/>
    <x v="1"/>
    <x v="1"/>
    <x v="1"/>
    <x v="1"/>
    <x v="0"/>
    <x v="0"/>
    <s v="Tesseramento"/>
    <x v="0"/>
    <x v="0"/>
    <x v="0"/>
    <m/>
  </r>
  <r>
    <n v="211006"/>
    <x v="0"/>
    <x v="1"/>
    <x v="0"/>
    <x v="0"/>
    <x v="11"/>
    <x v="327"/>
    <x v="0"/>
    <x v="0"/>
    <s v="Tesseramento"/>
    <x v="0"/>
    <x v="0"/>
    <x v="0"/>
    <m/>
  </r>
  <r>
    <n v="231356"/>
    <x v="0"/>
    <x v="0"/>
    <x v="0"/>
    <x v="0"/>
    <x v="11"/>
    <x v="327"/>
    <x v="0"/>
    <x v="0"/>
    <s v="Tesseramento"/>
    <x v="0"/>
    <x v="1"/>
    <x v="0"/>
    <m/>
  </r>
  <r>
    <n v="231357"/>
    <x v="0"/>
    <x v="0"/>
    <x v="0"/>
    <x v="1"/>
    <x v="11"/>
    <x v="327"/>
    <x v="0"/>
    <x v="1"/>
    <s v="Tesseramento"/>
    <x v="0"/>
    <x v="0"/>
    <x v="0"/>
    <m/>
  </r>
  <r>
    <n v="141646"/>
    <x v="0"/>
    <x v="0"/>
    <x v="0"/>
    <x v="0"/>
    <x v="7"/>
    <x v="137"/>
    <x v="0"/>
    <x v="0"/>
    <s v="Tesseramento"/>
    <x v="3"/>
    <x v="1"/>
    <x v="0"/>
    <m/>
  </r>
  <r>
    <n v="31763"/>
    <x v="0"/>
    <x v="0"/>
    <x v="0"/>
    <x v="0"/>
    <x v="7"/>
    <x v="44"/>
    <x v="0"/>
    <x v="0"/>
    <s v="Tesseramento"/>
    <x v="1"/>
    <x v="3"/>
    <x v="0"/>
    <m/>
  </r>
  <r>
    <n v="236524"/>
    <x v="0"/>
    <x v="0"/>
    <x v="1"/>
    <x v="1"/>
    <x v="4"/>
    <x v="88"/>
    <x v="0"/>
    <x v="0"/>
    <s v="Tesseramento"/>
    <x v="1"/>
    <x v="0"/>
    <x v="0"/>
    <m/>
  </r>
  <r>
    <n v="158042"/>
    <x v="0"/>
    <x v="0"/>
    <x v="0"/>
    <x v="0"/>
    <x v="12"/>
    <x v="314"/>
    <x v="0"/>
    <x v="0"/>
    <s v="Tesseramento"/>
    <x v="0"/>
    <x v="0"/>
    <x v="0"/>
    <m/>
  </r>
  <r>
    <n v="77836"/>
    <x v="0"/>
    <x v="0"/>
    <x v="0"/>
    <x v="0"/>
    <x v="1"/>
    <x v="193"/>
    <x v="0"/>
    <x v="0"/>
    <s v="Tesseramento"/>
    <x v="1"/>
    <x v="4"/>
    <x v="0"/>
    <m/>
  </r>
  <r>
    <n v="126986"/>
    <x v="0"/>
    <x v="0"/>
    <x v="0"/>
    <x v="0"/>
    <x v="1"/>
    <x v="193"/>
    <x v="0"/>
    <x v="1"/>
    <s v="Tesseramento"/>
    <x v="1"/>
    <x v="4"/>
    <x v="0"/>
    <m/>
  </r>
  <r>
    <n v="52651"/>
    <x v="0"/>
    <x v="0"/>
    <x v="0"/>
    <x v="0"/>
    <x v="1"/>
    <x v="193"/>
    <x v="0"/>
    <x v="0"/>
    <s v="Tesseramento"/>
    <x v="1"/>
    <x v="4"/>
    <x v="0"/>
    <m/>
  </r>
  <r>
    <n v="57067"/>
    <x v="0"/>
    <x v="0"/>
    <x v="0"/>
    <x v="0"/>
    <x v="1"/>
    <x v="193"/>
    <x v="0"/>
    <x v="1"/>
    <s v="Tesseramento"/>
    <x v="1"/>
    <x v="4"/>
    <x v="0"/>
    <m/>
  </r>
  <r>
    <n v="42041"/>
    <x v="0"/>
    <x v="0"/>
    <x v="0"/>
    <x v="0"/>
    <x v="1"/>
    <x v="193"/>
    <x v="0"/>
    <x v="0"/>
    <s v="Tesseramento"/>
    <x v="1"/>
    <x v="3"/>
    <x v="0"/>
    <m/>
  </r>
  <r>
    <n v="176324"/>
    <x v="0"/>
    <x v="1"/>
    <x v="0"/>
    <x v="0"/>
    <x v="7"/>
    <x v="56"/>
    <x v="0"/>
    <x v="0"/>
    <s v="Tesseramento"/>
    <x v="1"/>
    <x v="0"/>
    <x v="0"/>
    <m/>
  </r>
  <r>
    <n v="148288"/>
    <x v="0"/>
    <x v="0"/>
    <x v="0"/>
    <x v="0"/>
    <x v="1"/>
    <x v="320"/>
    <x v="0"/>
    <x v="0"/>
    <s v="Tesseramento"/>
    <x v="1"/>
    <x v="0"/>
    <x v="0"/>
    <m/>
  </r>
  <r>
    <n v="201251"/>
    <x v="1"/>
    <x v="0"/>
    <x v="0"/>
    <x v="1"/>
    <x v="1"/>
    <x v="320"/>
    <x v="0"/>
    <x v="0"/>
    <s v="Tesseramento"/>
    <x v="1"/>
    <x v="5"/>
    <x v="0"/>
    <m/>
  </r>
  <r>
    <n v="214171"/>
    <x v="1"/>
    <x v="1"/>
    <x v="0"/>
    <x v="1"/>
    <x v="7"/>
    <x v="56"/>
    <x v="0"/>
    <x v="0"/>
    <s v="Tesseramento"/>
    <x v="1"/>
    <x v="5"/>
    <x v="0"/>
    <m/>
  </r>
  <r>
    <n v="227886"/>
    <x v="0"/>
    <x v="0"/>
    <x v="0"/>
    <x v="0"/>
    <x v="7"/>
    <x v="56"/>
    <x v="0"/>
    <x v="1"/>
    <s v="Tesseramento"/>
    <x v="1"/>
    <x v="3"/>
    <x v="0"/>
    <m/>
  </r>
  <r>
    <n v="208657"/>
    <x v="0"/>
    <x v="0"/>
    <x v="0"/>
    <x v="0"/>
    <x v="7"/>
    <x v="56"/>
    <x v="0"/>
    <x v="0"/>
    <s v="Tesseramento"/>
    <x v="1"/>
    <x v="3"/>
    <x v="0"/>
    <m/>
  </r>
  <r>
    <n v="119539"/>
    <x v="0"/>
    <x v="0"/>
    <x v="0"/>
    <x v="0"/>
    <x v="10"/>
    <x v="70"/>
    <x v="0"/>
    <x v="0"/>
    <s v="Tesseramento"/>
    <x v="0"/>
    <x v="0"/>
    <x v="0"/>
    <m/>
  </r>
  <r>
    <n v="205817"/>
    <x v="0"/>
    <x v="1"/>
    <x v="0"/>
    <x v="0"/>
    <x v="7"/>
    <x v="56"/>
    <x v="0"/>
    <x v="0"/>
    <s v="Tesseramento"/>
    <x v="1"/>
    <x v="1"/>
    <x v="0"/>
    <m/>
  </r>
  <r>
    <n v="30457"/>
    <x v="0"/>
    <x v="0"/>
    <x v="0"/>
    <x v="0"/>
    <x v="7"/>
    <x v="56"/>
    <x v="0"/>
    <x v="0"/>
    <s v="Tesseramento"/>
    <x v="1"/>
    <x v="0"/>
    <x v="0"/>
    <m/>
  </r>
  <r>
    <n v="78527"/>
    <x v="0"/>
    <x v="0"/>
    <x v="0"/>
    <x v="0"/>
    <x v="7"/>
    <x v="56"/>
    <x v="0"/>
    <x v="1"/>
    <s v="Tesseramento"/>
    <x v="1"/>
    <x v="4"/>
    <x v="0"/>
    <m/>
  </r>
  <r>
    <n v="227310"/>
    <x v="0"/>
    <x v="1"/>
    <x v="0"/>
    <x v="0"/>
    <x v="7"/>
    <x v="56"/>
    <x v="0"/>
    <x v="0"/>
    <s v="Tesseramento"/>
    <x v="1"/>
    <x v="3"/>
    <x v="0"/>
    <m/>
  </r>
  <r>
    <n v="236877"/>
    <x v="0"/>
    <x v="1"/>
    <x v="1"/>
    <x v="1"/>
    <x v="1"/>
    <x v="193"/>
    <x v="0"/>
    <x v="0"/>
    <s v="Tesseramento"/>
    <x v="1"/>
    <x v="0"/>
    <x v="0"/>
    <m/>
  </r>
  <r>
    <n v="184492"/>
    <x v="0"/>
    <x v="0"/>
    <x v="2"/>
    <x v="1"/>
    <x v="10"/>
    <x v="70"/>
    <x v="0"/>
    <x v="1"/>
    <s v="Tesseramento"/>
    <x v="0"/>
    <x v="4"/>
    <x v="0"/>
    <m/>
  </r>
  <r>
    <n v="236590"/>
    <x v="0"/>
    <x v="1"/>
    <x v="1"/>
    <x v="2"/>
    <x v="7"/>
    <x v="56"/>
    <x v="0"/>
    <x v="1"/>
    <s v="Tesseramento"/>
    <x v="1"/>
    <x v="0"/>
    <x v="0"/>
    <m/>
  </r>
  <r>
    <n v="193359"/>
    <x v="0"/>
    <x v="1"/>
    <x v="0"/>
    <x v="0"/>
    <x v="1"/>
    <x v="320"/>
    <x v="0"/>
    <x v="0"/>
    <s v="Tesseramento"/>
    <x v="1"/>
    <x v="1"/>
    <x v="0"/>
    <m/>
  </r>
  <r>
    <n v="236591"/>
    <x v="0"/>
    <x v="1"/>
    <x v="1"/>
    <x v="2"/>
    <x v="7"/>
    <x v="56"/>
    <x v="0"/>
    <x v="0"/>
    <s v="Tesseramento"/>
    <x v="1"/>
    <x v="0"/>
    <x v="0"/>
    <m/>
  </r>
  <r>
    <n v="236876"/>
    <x v="0"/>
    <x v="1"/>
    <x v="1"/>
    <x v="0"/>
    <x v="1"/>
    <x v="193"/>
    <x v="0"/>
    <x v="0"/>
    <s v="Tesseramento"/>
    <x v="1"/>
    <x v="4"/>
    <x v="0"/>
    <m/>
  </r>
  <r>
    <n v="236593"/>
    <x v="1"/>
    <x v="0"/>
    <x v="1"/>
    <x v="2"/>
    <x v="1"/>
    <x v="320"/>
    <x v="0"/>
    <x v="1"/>
    <s v="Tesseramento"/>
    <x v="1"/>
    <x v="5"/>
    <x v="0"/>
    <m/>
  </r>
  <r>
    <n v="236499"/>
    <x v="1"/>
    <x v="1"/>
    <x v="1"/>
    <x v="1"/>
    <x v="1"/>
    <x v="193"/>
    <x v="0"/>
    <x v="1"/>
    <s v="Tesseramento"/>
    <x v="1"/>
    <x v="2"/>
    <x v="0"/>
    <m/>
  </r>
  <r>
    <n v="236594"/>
    <x v="1"/>
    <x v="0"/>
    <x v="1"/>
    <x v="2"/>
    <x v="1"/>
    <x v="320"/>
    <x v="0"/>
    <x v="0"/>
    <s v="Tesseramento"/>
    <x v="1"/>
    <x v="5"/>
    <x v="0"/>
    <m/>
  </r>
  <r>
    <n v="236592"/>
    <x v="0"/>
    <x v="0"/>
    <x v="1"/>
    <x v="0"/>
    <x v="7"/>
    <x v="56"/>
    <x v="0"/>
    <x v="0"/>
    <s v="Tesseramento"/>
    <x v="1"/>
    <x v="3"/>
    <x v="0"/>
    <m/>
  </r>
  <r>
    <n v="88813"/>
    <x v="0"/>
    <x v="0"/>
    <x v="0"/>
    <x v="0"/>
    <x v="10"/>
    <x v="70"/>
    <x v="0"/>
    <x v="0"/>
    <s v="Tesseramento"/>
    <x v="0"/>
    <x v="0"/>
    <x v="0"/>
    <m/>
  </r>
  <r>
    <n v="214837"/>
    <x v="1"/>
    <x v="0"/>
    <x v="0"/>
    <x v="3"/>
    <x v="1"/>
    <x v="320"/>
    <x v="0"/>
    <x v="1"/>
    <s v="Tesseramento"/>
    <x v="1"/>
    <x v="5"/>
    <x v="0"/>
    <m/>
  </r>
  <r>
    <n v="32130"/>
    <x v="0"/>
    <x v="0"/>
    <x v="0"/>
    <x v="0"/>
    <x v="11"/>
    <x v="130"/>
    <x v="0"/>
    <x v="0"/>
    <s v="Tesseramento"/>
    <x v="1"/>
    <x v="3"/>
    <x v="0"/>
    <m/>
  </r>
  <r>
    <n v="178487"/>
    <x v="0"/>
    <x v="0"/>
    <x v="0"/>
    <x v="1"/>
    <x v="10"/>
    <x v="70"/>
    <x v="0"/>
    <x v="0"/>
    <s v="Tesseramento"/>
    <x v="0"/>
    <x v="0"/>
    <x v="0"/>
    <m/>
  </r>
  <r>
    <n v="40249"/>
    <x v="0"/>
    <x v="0"/>
    <x v="0"/>
    <x v="0"/>
    <x v="11"/>
    <x v="130"/>
    <x v="0"/>
    <x v="0"/>
    <s v="Tesseramento"/>
    <x v="1"/>
    <x v="4"/>
    <x v="0"/>
    <m/>
  </r>
  <r>
    <n v="220927"/>
    <x v="1"/>
    <x v="0"/>
    <x v="2"/>
    <x v="1"/>
    <x v="1"/>
    <x v="193"/>
    <x v="0"/>
    <x v="1"/>
    <s v="Tesseramento"/>
    <x v="1"/>
    <x v="5"/>
    <x v="0"/>
    <m/>
  </r>
  <r>
    <n v="223057"/>
    <x v="0"/>
    <x v="0"/>
    <x v="0"/>
    <x v="2"/>
    <x v="10"/>
    <x v="70"/>
    <x v="0"/>
    <x v="0"/>
    <s v="Tesseramento"/>
    <x v="0"/>
    <x v="4"/>
    <x v="0"/>
    <m/>
  </r>
  <r>
    <n v="236543"/>
    <x v="0"/>
    <x v="1"/>
    <x v="1"/>
    <x v="1"/>
    <x v="4"/>
    <x v="250"/>
    <x v="0"/>
    <x v="1"/>
    <s v="Tesseramento"/>
    <x v="1"/>
    <x v="0"/>
    <x v="0"/>
    <m/>
  </r>
  <r>
    <n v="236598"/>
    <x v="0"/>
    <x v="0"/>
    <x v="1"/>
    <x v="2"/>
    <x v="7"/>
    <x v="56"/>
    <x v="0"/>
    <x v="1"/>
    <s v="Tesseramento"/>
    <x v="1"/>
    <x v="0"/>
    <x v="0"/>
    <m/>
  </r>
  <r>
    <n v="236607"/>
    <x v="1"/>
    <x v="0"/>
    <x v="1"/>
    <x v="2"/>
    <x v="2"/>
    <x v="42"/>
    <x v="0"/>
    <x v="0"/>
    <s v="Tesseramento"/>
    <x v="1"/>
    <x v="5"/>
    <x v="0"/>
    <m/>
  </r>
  <r>
    <n v="236643"/>
    <x v="1"/>
    <x v="0"/>
    <x v="1"/>
    <x v="2"/>
    <x v="11"/>
    <x v="130"/>
    <x v="0"/>
    <x v="0"/>
    <s v="Tesseramento"/>
    <x v="1"/>
    <x v="5"/>
    <x v="0"/>
    <m/>
  </r>
  <r>
    <n v="60923"/>
    <x v="0"/>
    <x v="1"/>
    <x v="2"/>
    <x v="4"/>
    <x v="1"/>
    <x v="320"/>
    <x v="0"/>
    <x v="0"/>
    <s v="Tesseramento"/>
    <x v="1"/>
    <x v="3"/>
    <x v="0"/>
    <m/>
  </r>
  <r>
    <n v="178232"/>
    <x v="0"/>
    <x v="0"/>
    <x v="0"/>
    <x v="1"/>
    <x v="8"/>
    <x v="13"/>
    <x v="0"/>
    <x v="0"/>
    <s v="Tesseramento"/>
    <x v="0"/>
    <x v="0"/>
    <x v="0"/>
    <m/>
  </r>
  <r>
    <n v="145850"/>
    <x v="0"/>
    <x v="0"/>
    <x v="0"/>
    <x v="1"/>
    <x v="8"/>
    <x v="13"/>
    <x v="0"/>
    <x v="0"/>
    <s v="Tesseramento"/>
    <x v="0"/>
    <x v="4"/>
    <x v="0"/>
    <m/>
  </r>
  <r>
    <n v="178414"/>
    <x v="0"/>
    <x v="0"/>
    <x v="0"/>
    <x v="0"/>
    <x v="15"/>
    <x v="57"/>
    <x v="0"/>
    <x v="0"/>
    <s v="Tesseramento"/>
    <x v="1"/>
    <x v="0"/>
    <x v="0"/>
    <m/>
  </r>
  <r>
    <n v="22539"/>
    <x v="0"/>
    <x v="0"/>
    <x v="0"/>
    <x v="0"/>
    <x v="8"/>
    <x v="59"/>
    <x v="0"/>
    <x v="0"/>
    <s v="Tesseramento"/>
    <x v="1"/>
    <x v="4"/>
    <x v="0"/>
    <m/>
  </r>
  <r>
    <n v="107092"/>
    <x v="0"/>
    <x v="0"/>
    <x v="0"/>
    <x v="0"/>
    <x v="8"/>
    <x v="13"/>
    <x v="0"/>
    <x v="0"/>
    <s v="Tesseramento"/>
    <x v="0"/>
    <x v="4"/>
    <x v="0"/>
    <m/>
  </r>
  <r>
    <n v="105217"/>
    <x v="0"/>
    <x v="0"/>
    <x v="0"/>
    <x v="0"/>
    <x v="1"/>
    <x v="26"/>
    <x v="0"/>
    <x v="0"/>
    <s v="Tesseramento"/>
    <x v="1"/>
    <x v="0"/>
    <x v="0"/>
    <m/>
  </r>
  <r>
    <n v="236913"/>
    <x v="1"/>
    <x v="0"/>
    <x v="1"/>
    <x v="2"/>
    <x v="11"/>
    <x v="345"/>
    <x v="0"/>
    <x v="0"/>
    <s v="Tesseramento"/>
    <x v="0"/>
    <x v="5"/>
    <x v="0"/>
    <m/>
  </r>
  <r>
    <n v="192914"/>
    <x v="1"/>
    <x v="0"/>
    <x v="0"/>
    <x v="1"/>
    <x v="1"/>
    <x v="26"/>
    <x v="0"/>
    <x v="0"/>
    <s v="Tesseramento"/>
    <x v="1"/>
    <x v="5"/>
    <x v="0"/>
    <m/>
  </r>
  <r>
    <n v="236688"/>
    <x v="1"/>
    <x v="1"/>
    <x v="1"/>
    <x v="2"/>
    <x v="4"/>
    <x v="250"/>
    <x v="0"/>
    <x v="0"/>
    <s v="Tesseramento"/>
    <x v="1"/>
    <x v="5"/>
    <x v="0"/>
    <m/>
  </r>
  <r>
    <n v="45602"/>
    <x v="0"/>
    <x v="0"/>
    <x v="0"/>
    <x v="0"/>
    <x v="7"/>
    <x v="78"/>
    <x v="0"/>
    <x v="0"/>
    <s v="Tesseramento"/>
    <x v="0"/>
    <x v="0"/>
    <x v="0"/>
    <m/>
  </r>
  <r>
    <n v="41272"/>
    <x v="0"/>
    <x v="0"/>
    <x v="0"/>
    <x v="0"/>
    <x v="7"/>
    <x v="78"/>
    <x v="0"/>
    <x v="0"/>
    <s v="Tesseramento"/>
    <x v="0"/>
    <x v="0"/>
    <x v="0"/>
    <m/>
  </r>
  <r>
    <n v="224234"/>
    <x v="0"/>
    <x v="0"/>
    <x v="0"/>
    <x v="2"/>
    <x v="2"/>
    <x v="36"/>
    <x v="0"/>
    <x v="0"/>
    <s v="Tesseramento"/>
    <x v="1"/>
    <x v="0"/>
    <x v="0"/>
    <m/>
  </r>
  <r>
    <n v="115147"/>
    <x v="0"/>
    <x v="0"/>
    <x v="0"/>
    <x v="0"/>
    <x v="8"/>
    <x v="115"/>
    <x v="0"/>
    <x v="0"/>
    <s v="Tesseramento"/>
    <x v="1"/>
    <x v="0"/>
    <x v="0"/>
    <m/>
  </r>
  <r>
    <n v="186129"/>
    <x v="0"/>
    <x v="0"/>
    <x v="0"/>
    <x v="0"/>
    <x v="8"/>
    <x v="13"/>
    <x v="0"/>
    <x v="0"/>
    <s v="Tesseramento"/>
    <x v="0"/>
    <x v="0"/>
    <x v="0"/>
    <m/>
  </r>
  <r>
    <n v="236595"/>
    <x v="0"/>
    <x v="1"/>
    <x v="1"/>
    <x v="1"/>
    <x v="1"/>
    <x v="320"/>
    <x v="0"/>
    <x v="1"/>
    <s v="Tesseramento"/>
    <x v="1"/>
    <x v="0"/>
    <x v="0"/>
    <m/>
  </r>
  <r>
    <n v="236596"/>
    <x v="0"/>
    <x v="1"/>
    <x v="1"/>
    <x v="1"/>
    <x v="1"/>
    <x v="320"/>
    <x v="0"/>
    <x v="1"/>
    <s v="Tesseramento"/>
    <x v="1"/>
    <x v="0"/>
    <x v="0"/>
    <m/>
  </r>
  <r>
    <n v="161898"/>
    <x v="0"/>
    <x v="0"/>
    <x v="0"/>
    <x v="0"/>
    <x v="8"/>
    <x v="13"/>
    <x v="0"/>
    <x v="1"/>
    <s v="Tesseramento"/>
    <x v="0"/>
    <x v="0"/>
    <x v="0"/>
    <m/>
  </r>
  <r>
    <n v="130957"/>
    <x v="0"/>
    <x v="0"/>
    <x v="0"/>
    <x v="0"/>
    <x v="7"/>
    <x v="78"/>
    <x v="0"/>
    <x v="0"/>
    <s v="Tesseramento"/>
    <x v="0"/>
    <x v="3"/>
    <x v="0"/>
    <m/>
  </r>
  <r>
    <n v="214922"/>
    <x v="1"/>
    <x v="0"/>
    <x v="0"/>
    <x v="0"/>
    <x v="1"/>
    <x v="26"/>
    <x v="0"/>
    <x v="0"/>
    <s v="Tesseramento"/>
    <x v="1"/>
    <x v="7"/>
    <x v="0"/>
    <m/>
  </r>
  <r>
    <n v="189515"/>
    <x v="0"/>
    <x v="1"/>
    <x v="2"/>
    <x v="3"/>
    <x v="11"/>
    <x v="91"/>
    <x v="0"/>
    <x v="0"/>
    <s v="Tesseramento"/>
    <x v="1"/>
    <x v="0"/>
    <x v="0"/>
    <m/>
  </r>
  <r>
    <n v="162367"/>
    <x v="0"/>
    <x v="0"/>
    <x v="0"/>
    <x v="0"/>
    <x v="7"/>
    <x v="33"/>
    <x v="0"/>
    <x v="0"/>
    <s v="Tesseramento"/>
    <x v="1"/>
    <x v="4"/>
    <x v="0"/>
    <m/>
  </r>
  <r>
    <n v="124391"/>
    <x v="0"/>
    <x v="0"/>
    <x v="0"/>
    <x v="0"/>
    <x v="7"/>
    <x v="33"/>
    <x v="0"/>
    <x v="0"/>
    <s v="Tesseramento"/>
    <x v="1"/>
    <x v="4"/>
    <x v="0"/>
    <m/>
  </r>
  <r>
    <n v="124392"/>
    <x v="0"/>
    <x v="0"/>
    <x v="0"/>
    <x v="0"/>
    <x v="7"/>
    <x v="33"/>
    <x v="0"/>
    <x v="1"/>
    <s v="Tesseramento"/>
    <x v="1"/>
    <x v="4"/>
    <x v="0"/>
    <m/>
  </r>
  <r>
    <n v="141501"/>
    <x v="0"/>
    <x v="0"/>
    <x v="0"/>
    <x v="4"/>
    <x v="2"/>
    <x v="53"/>
    <x v="0"/>
    <x v="0"/>
    <s v="Tesseramento"/>
    <x v="1"/>
    <x v="1"/>
    <x v="0"/>
    <m/>
  </r>
  <r>
    <n v="126557"/>
    <x v="0"/>
    <x v="0"/>
    <x v="2"/>
    <x v="1"/>
    <x v="8"/>
    <x v="115"/>
    <x v="0"/>
    <x v="0"/>
    <s v="Tesseramento"/>
    <x v="1"/>
    <x v="4"/>
    <x v="0"/>
    <m/>
  </r>
  <r>
    <n v="118613"/>
    <x v="0"/>
    <x v="0"/>
    <x v="0"/>
    <x v="0"/>
    <x v="1"/>
    <x v="22"/>
    <x v="0"/>
    <x v="0"/>
    <s v="Tesseramento"/>
    <x v="1"/>
    <x v="0"/>
    <x v="0"/>
    <m/>
  </r>
  <r>
    <n v="51037"/>
    <x v="0"/>
    <x v="0"/>
    <x v="0"/>
    <x v="0"/>
    <x v="0"/>
    <x v="206"/>
    <x v="0"/>
    <x v="1"/>
    <s v="Tesseramento"/>
    <x v="1"/>
    <x v="4"/>
    <x v="0"/>
    <m/>
  </r>
  <r>
    <n v="50743"/>
    <x v="0"/>
    <x v="0"/>
    <x v="0"/>
    <x v="0"/>
    <x v="0"/>
    <x v="206"/>
    <x v="0"/>
    <x v="1"/>
    <s v="Tesseramento"/>
    <x v="1"/>
    <x v="4"/>
    <x v="0"/>
    <m/>
  </r>
  <r>
    <n v="121663"/>
    <x v="0"/>
    <x v="0"/>
    <x v="0"/>
    <x v="0"/>
    <x v="0"/>
    <x v="206"/>
    <x v="0"/>
    <x v="0"/>
    <s v="Tesseramento"/>
    <x v="1"/>
    <x v="0"/>
    <x v="0"/>
    <m/>
  </r>
  <r>
    <n v="155060"/>
    <x v="0"/>
    <x v="1"/>
    <x v="0"/>
    <x v="0"/>
    <x v="0"/>
    <x v="206"/>
    <x v="0"/>
    <x v="1"/>
    <s v="Tesseramento"/>
    <x v="1"/>
    <x v="0"/>
    <x v="0"/>
    <m/>
  </r>
  <r>
    <n v="106822"/>
    <x v="0"/>
    <x v="0"/>
    <x v="0"/>
    <x v="0"/>
    <x v="8"/>
    <x v="268"/>
    <x v="0"/>
    <x v="0"/>
    <s v="Tesseramento"/>
    <x v="1"/>
    <x v="3"/>
    <x v="0"/>
    <m/>
  </r>
  <r>
    <n v="155061"/>
    <x v="0"/>
    <x v="1"/>
    <x v="0"/>
    <x v="0"/>
    <x v="0"/>
    <x v="206"/>
    <x v="0"/>
    <x v="0"/>
    <s v="Tesseramento"/>
    <x v="1"/>
    <x v="0"/>
    <x v="0"/>
    <m/>
  </r>
  <r>
    <n v="7710"/>
    <x v="0"/>
    <x v="0"/>
    <x v="0"/>
    <x v="0"/>
    <x v="8"/>
    <x v="268"/>
    <x v="0"/>
    <x v="0"/>
    <s v="Tesseramento"/>
    <x v="1"/>
    <x v="3"/>
    <x v="0"/>
    <m/>
  </r>
  <r>
    <n v="71036"/>
    <x v="0"/>
    <x v="0"/>
    <x v="0"/>
    <x v="0"/>
    <x v="8"/>
    <x v="115"/>
    <x v="0"/>
    <x v="0"/>
    <s v="Tesseramento"/>
    <x v="1"/>
    <x v="4"/>
    <x v="0"/>
    <m/>
  </r>
  <r>
    <n v="104323"/>
    <x v="0"/>
    <x v="0"/>
    <x v="0"/>
    <x v="1"/>
    <x v="4"/>
    <x v="47"/>
    <x v="0"/>
    <x v="1"/>
    <s v="Tesseramento"/>
    <x v="0"/>
    <x v="0"/>
    <x v="0"/>
    <m/>
  </r>
  <r>
    <n v="132350"/>
    <x v="0"/>
    <x v="0"/>
    <x v="2"/>
    <x v="1"/>
    <x v="2"/>
    <x v="208"/>
    <x v="0"/>
    <x v="0"/>
    <s v="Tesseramento"/>
    <x v="0"/>
    <x v="4"/>
    <x v="0"/>
    <m/>
  </r>
  <r>
    <n v="113424"/>
    <x v="0"/>
    <x v="0"/>
    <x v="0"/>
    <x v="1"/>
    <x v="8"/>
    <x v="115"/>
    <x v="0"/>
    <x v="0"/>
    <s v="Tesseramento"/>
    <x v="1"/>
    <x v="3"/>
    <x v="0"/>
    <m/>
  </r>
  <r>
    <n v="161617"/>
    <x v="0"/>
    <x v="1"/>
    <x v="0"/>
    <x v="0"/>
    <x v="4"/>
    <x v="149"/>
    <x v="0"/>
    <x v="0"/>
    <s v="Tesseramento"/>
    <x v="1"/>
    <x v="0"/>
    <x v="0"/>
    <m/>
  </r>
  <r>
    <n v="225024"/>
    <x v="0"/>
    <x v="0"/>
    <x v="0"/>
    <x v="0"/>
    <x v="1"/>
    <x v="20"/>
    <x v="0"/>
    <x v="0"/>
    <s v="Tesseramento"/>
    <x v="0"/>
    <x v="0"/>
    <x v="0"/>
    <m/>
  </r>
  <r>
    <n v="236589"/>
    <x v="1"/>
    <x v="1"/>
    <x v="1"/>
    <x v="2"/>
    <x v="7"/>
    <x v="74"/>
    <x v="0"/>
    <x v="0"/>
    <s v="Tesseramento"/>
    <x v="1"/>
    <x v="5"/>
    <x v="0"/>
    <m/>
  </r>
  <r>
    <n v="236833"/>
    <x v="1"/>
    <x v="0"/>
    <x v="1"/>
    <x v="2"/>
    <x v="7"/>
    <x v="310"/>
    <x v="0"/>
    <x v="0"/>
    <s v="Tesseramento"/>
    <x v="1"/>
    <x v="5"/>
    <x v="0"/>
    <m/>
  </r>
  <r>
    <n v="228358"/>
    <x v="1"/>
    <x v="0"/>
    <x v="0"/>
    <x v="2"/>
    <x v="11"/>
    <x v="24"/>
    <x v="0"/>
    <x v="0"/>
    <s v="Tesseramento"/>
    <x v="1"/>
    <x v="5"/>
    <x v="0"/>
    <m/>
  </r>
  <r>
    <n v="194800"/>
    <x v="1"/>
    <x v="0"/>
    <x v="0"/>
    <x v="0"/>
    <x v="11"/>
    <x v="24"/>
    <x v="0"/>
    <x v="0"/>
    <s v="Tesseramento"/>
    <x v="1"/>
    <x v="5"/>
    <x v="0"/>
    <s v="B"/>
  </r>
  <r>
    <n v="194659"/>
    <x v="0"/>
    <x v="0"/>
    <x v="0"/>
    <x v="0"/>
    <x v="7"/>
    <x v="74"/>
    <x v="0"/>
    <x v="1"/>
    <s v="Tesseramento"/>
    <x v="1"/>
    <x v="0"/>
    <x v="0"/>
    <m/>
  </r>
  <r>
    <n v="55318"/>
    <x v="0"/>
    <x v="0"/>
    <x v="0"/>
    <x v="0"/>
    <x v="7"/>
    <x v="74"/>
    <x v="0"/>
    <x v="0"/>
    <s v="Tesseramento"/>
    <x v="1"/>
    <x v="3"/>
    <x v="0"/>
    <m/>
  </r>
  <r>
    <n v="214305"/>
    <x v="0"/>
    <x v="0"/>
    <x v="0"/>
    <x v="0"/>
    <x v="4"/>
    <x v="145"/>
    <x v="0"/>
    <x v="0"/>
    <s v="Tesseramento"/>
    <x v="1"/>
    <x v="1"/>
    <x v="0"/>
    <m/>
  </r>
  <r>
    <n v="74370"/>
    <x v="0"/>
    <x v="0"/>
    <x v="0"/>
    <x v="0"/>
    <x v="4"/>
    <x v="145"/>
    <x v="0"/>
    <x v="0"/>
    <s v="Tesseramento"/>
    <x v="1"/>
    <x v="3"/>
    <x v="0"/>
    <m/>
  </r>
  <r>
    <n v="100295"/>
    <x v="0"/>
    <x v="0"/>
    <x v="0"/>
    <x v="0"/>
    <x v="7"/>
    <x v="15"/>
    <x v="0"/>
    <x v="0"/>
    <s v="Tesseramento"/>
    <x v="2"/>
    <x v="3"/>
    <x v="0"/>
    <m/>
  </r>
  <r>
    <n v="35846"/>
    <x v="0"/>
    <x v="0"/>
    <x v="0"/>
    <x v="0"/>
    <x v="7"/>
    <x v="74"/>
    <x v="0"/>
    <x v="0"/>
    <s v="Tesseramento"/>
    <x v="1"/>
    <x v="3"/>
    <x v="0"/>
    <m/>
  </r>
  <r>
    <n v="100288"/>
    <x v="0"/>
    <x v="0"/>
    <x v="0"/>
    <x v="0"/>
    <x v="7"/>
    <x v="15"/>
    <x v="0"/>
    <x v="1"/>
    <s v="Tesseramento"/>
    <x v="2"/>
    <x v="3"/>
    <x v="0"/>
    <m/>
  </r>
  <r>
    <n v="47305"/>
    <x v="0"/>
    <x v="0"/>
    <x v="0"/>
    <x v="0"/>
    <x v="7"/>
    <x v="74"/>
    <x v="0"/>
    <x v="1"/>
    <s v="Tesseramento"/>
    <x v="1"/>
    <x v="3"/>
    <x v="0"/>
    <m/>
  </r>
  <r>
    <n v="34449"/>
    <x v="0"/>
    <x v="0"/>
    <x v="0"/>
    <x v="0"/>
    <x v="7"/>
    <x v="210"/>
    <x v="0"/>
    <x v="0"/>
    <s v="Tesseramento"/>
    <x v="0"/>
    <x v="4"/>
    <x v="0"/>
    <m/>
  </r>
  <r>
    <n v="139808"/>
    <x v="1"/>
    <x v="0"/>
    <x v="0"/>
    <x v="1"/>
    <x v="7"/>
    <x v="51"/>
    <x v="0"/>
    <x v="0"/>
    <s v="Tesseramento"/>
    <x v="1"/>
    <x v="6"/>
    <x v="0"/>
    <m/>
  </r>
  <r>
    <n v="138109"/>
    <x v="0"/>
    <x v="0"/>
    <x v="0"/>
    <x v="0"/>
    <x v="7"/>
    <x v="51"/>
    <x v="0"/>
    <x v="0"/>
    <s v="Tesseramento"/>
    <x v="1"/>
    <x v="3"/>
    <x v="0"/>
    <m/>
  </r>
  <r>
    <n v="17998"/>
    <x v="0"/>
    <x v="0"/>
    <x v="0"/>
    <x v="0"/>
    <x v="7"/>
    <x v="51"/>
    <x v="0"/>
    <x v="0"/>
    <s v="Tesseramento"/>
    <x v="1"/>
    <x v="4"/>
    <x v="0"/>
    <m/>
  </r>
  <r>
    <n v="167622"/>
    <x v="0"/>
    <x v="0"/>
    <x v="0"/>
    <x v="0"/>
    <x v="7"/>
    <x v="51"/>
    <x v="0"/>
    <x v="1"/>
    <s v="Tesseramento"/>
    <x v="1"/>
    <x v="0"/>
    <x v="0"/>
    <m/>
  </r>
  <r>
    <n v="175264"/>
    <x v="0"/>
    <x v="0"/>
    <x v="0"/>
    <x v="0"/>
    <x v="8"/>
    <x v="268"/>
    <x v="0"/>
    <x v="0"/>
    <s v="Tesseramento"/>
    <x v="1"/>
    <x v="0"/>
    <x v="0"/>
    <m/>
  </r>
  <r>
    <n v="231520"/>
    <x v="0"/>
    <x v="1"/>
    <x v="0"/>
    <x v="2"/>
    <x v="12"/>
    <x v="106"/>
    <x v="0"/>
    <x v="0"/>
    <s v="Tesseramento"/>
    <x v="1"/>
    <x v="0"/>
    <x v="0"/>
    <m/>
  </r>
  <r>
    <n v="228704"/>
    <x v="1"/>
    <x v="0"/>
    <x v="0"/>
    <x v="3"/>
    <x v="4"/>
    <x v="125"/>
    <x v="0"/>
    <x v="1"/>
    <s v="Tesseramento"/>
    <x v="1"/>
    <x v="5"/>
    <x v="0"/>
    <m/>
  </r>
  <r>
    <n v="229747"/>
    <x v="0"/>
    <x v="0"/>
    <x v="0"/>
    <x v="1"/>
    <x v="4"/>
    <x v="125"/>
    <x v="0"/>
    <x v="0"/>
    <s v="Tesseramento"/>
    <x v="1"/>
    <x v="0"/>
    <x v="0"/>
    <m/>
  </r>
  <r>
    <n v="95483"/>
    <x v="0"/>
    <x v="0"/>
    <x v="0"/>
    <x v="0"/>
    <x v="12"/>
    <x v="114"/>
    <x v="0"/>
    <x v="0"/>
    <s v="Tesseramento"/>
    <x v="1"/>
    <x v="4"/>
    <x v="0"/>
    <m/>
  </r>
  <r>
    <n v="133601"/>
    <x v="0"/>
    <x v="0"/>
    <x v="0"/>
    <x v="0"/>
    <x v="4"/>
    <x v="125"/>
    <x v="0"/>
    <x v="0"/>
    <s v="Tesseramento"/>
    <x v="1"/>
    <x v="4"/>
    <x v="0"/>
    <m/>
  </r>
  <r>
    <n v="181025"/>
    <x v="0"/>
    <x v="0"/>
    <x v="0"/>
    <x v="0"/>
    <x v="4"/>
    <x v="125"/>
    <x v="0"/>
    <x v="0"/>
    <s v="Tesseramento"/>
    <x v="1"/>
    <x v="3"/>
    <x v="0"/>
    <m/>
  </r>
  <r>
    <n v="73823"/>
    <x v="0"/>
    <x v="0"/>
    <x v="0"/>
    <x v="0"/>
    <x v="4"/>
    <x v="125"/>
    <x v="0"/>
    <x v="1"/>
    <s v="Tesseramento"/>
    <x v="1"/>
    <x v="4"/>
    <x v="0"/>
    <m/>
  </r>
  <r>
    <n v="22644"/>
    <x v="0"/>
    <x v="0"/>
    <x v="0"/>
    <x v="0"/>
    <x v="4"/>
    <x v="125"/>
    <x v="0"/>
    <x v="0"/>
    <s v="Tesseramento"/>
    <x v="1"/>
    <x v="0"/>
    <x v="0"/>
    <m/>
  </r>
  <r>
    <n v="89761"/>
    <x v="0"/>
    <x v="0"/>
    <x v="0"/>
    <x v="0"/>
    <x v="4"/>
    <x v="116"/>
    <x v="0"/>
    <x v="0"/>
    <s v="Tesseramento"/>
    <x v="1"/>
    <x v="4"/>
    <x v="0"/>
    <m/>
  </r>
  <r>
    <n v="634"/>
    <x v="0"/>
    <x v="0"/>
    <x v="2"/>
    <x v="4"/>
    <x v="7"/>
    <x v="348"/>
    <x v="0"/>
    <x v="0"/>
    <s v="Tesseramento"/>
    <x v="1"/>
    <x v="0"/>
    <x v="0"/>
    <m/>
  </r>
  <r>
    <n v="209491"/>
    <x v="0"/>
    <x v="1"/>
    <x v="0"/>
    <x v="3"/>
    <x v="7"/>
    <x v="44"/>
    <x v="0"/>
    <x v="0"/>
    <s v="Tesseramento"/>
    <x v="1"/>
    <x v="0"/>
    <x v="0"/>
    <m/>
  </r>
  <r>
    <n v="236691"/>
    <x v="1"/>
    <x v="0"/>
    <x v="1"/>
    <x v="2"/>
    <x v="4"/>
    <x v="125"/>
    <x v="0"/>
    <x v="0"/>
    <s v="Tesseramento"/>
    <x v="1"/>
    <x v="5"/>
    <x v="0"/>
    <m/>
  </r>
  <r>
    <n v="236692"/>
    <x v="1"/>
    <x v="1"/>
    <x v="1"/>
    <x v="2"/>
    <x v="4"/>
    <x v="125"/>
    <x v="0"/>
    <x v="1"/>
    <s v="Tesseramento"/>
    <x v="1"/>
    <x v="5"/>
    <x v="0"/>
    <m/>
  </r>
  <r>
    <n v="227371"/>
    <x v="0"/>
    <x v="1"/>
    <x v="0"/>
    <x v="0"/>
    <x v="8"/>
    <x v="17"/>
    <x v="0"/>
    <x v="0"/>
    <s v="Tesseramento"/>
    <x v="1"/>
    <x v="0"/>
    <x v="0"/>
    <m/>
  </r>
  <r>
    <n v="12874"/>
    <x v="0"/>
    <x v="0"/>
    <x v="0"/>
    <x v="0"/>
    <x v="2"/>
    <x v="326"/>
    <x v="0"/>
    <x v="1"/>
    <s v="Tesseramento"/>
    <x v="1"/>
    <x v="4"/>
    <x v="0"/>
    <m/>
  </r>
  <r>
    <n v="236734"/>
    <x v="1"/>
    <x v="0"/>
    <x v="1"/>
    <x v="2"/>
    <x v="4"/>
    <x v="119"/>
    <x v="0"/>
    <x v="0"/>
    <s v="Tesseramento"/>
    <x v="1"/>
    <x v="5"/>
    <x v="0"/>
    <m/>
  </r>
  <r>
    <n v="223756"/>
    <x v="0"/>
    <x v="0"/>
    <x v="0"/>
    <x v="1"/>
    <x v="2"/>
    <x v="326"/>
    <x v="0"/>
    <x v="0"/>
    <s v="Tesseramento"/>
    <x v="1"/>
    <x v="0"/>
    <x v="0"/>
    <m/>
  </r>
  <r>
    <n v="223762"/>
    <x v="1"/>
    <x v="0"/>
    <x v="0"/>
    <x v="0"/>
    <x v="2"/>
    <x v="326"/>
    <x v="0"/>
    <x v="0"/>
    <s v="Tesseramento"/>
    <x v="1"/>
    <x v="5"/>
    <x v="0"/>
    <m/>
  </r>
  <r>
    <n v="118292"/>
    <x v="0"/>
    <x v="0"/>
    <x v="0"/>
    <x v="0"/>
    <x v="2"/>
    <x v="326"/>
    <x v="0"/>
    <x v="0"/>
    <s v="Tesseramento"/>
    <x v="1"/>
    <x v="1"/>
    <x v="0"/>
    <m/>
  </r>
  <r>
    <n v="61130"/>
    <x v="0"/>
    <x v="0"/>
    <x v="0"/>
    <x v="0"/>
    <x v="2"/>
    <x v="326"/>
    <x v="0"/>
    <x v="0"/>
    <s v="Tesseramento"/>
    <x v="1"/>
    <x v="3"/>
    <x v="0"/>
    <m/>
  </r>
  <r>
    <n v="66846"/>
    <x v="0"/>
    <x v="0"/>
    <x v="0"/>
    <x v="0"/>
    <x v="2"/>
    <x v="326"/>
    <x v="0"/>
    <x v="1"/>
    <s v="Tesseramento"/>
    <x v="1"/>
    <x v="3"/>
    <x v="0"/>
    <m/>
  </r>
  <r>
    <n v="232128"/>
    <x v="1"/>
    <x v="1"/>
    <x v="0"/>
    <x v="1"/>
    <x v="4"/>
    <x v="303"/>
    <x v="0"/>
    <x v="0"/>
    <s v="Tesseramento"/>
    <x v="1"/>
    <x v="7"/>
    <x v="0"/>
    <m/>
  </r>
  <r>
    <n v="153257"/>
    <x v="0"/>
    <x v="0"/>
    <x v="2"/>
    <x v="0"/>
    <x v="11"/>
    <x v="102"/>
    <x v="0"/>
    <x v="0"/>
    <s v="Tesseramento"/>
    <x v="1"/>
    <x v="0"/>
    <x v="0"/>
    <m/>
  </r>
  <r>
    <n v="121100"/>
    <x v="0"/>
    <x v="0"/>
    <x v="0"/>
    <x v="0"/>
    <x v="7"/>
    <x v="69"/>
    <x v="0"/>
    <x v="0"/>
    <s v="Tesseramento"/>
    <x v="1"/>
    <x v="1"/>
    <x v="0"/>
    <m/>
  </r>
  <r>
    <n v="236513"/>
    <x v="1"/>
    <x v="1"/>
    <x v="1"/>
    <x v="2"/>
    <x v="7"/>
    <x v="135"/>
    <x v="0"/>
    <x v="0"/>
    <s v="Tesseramento"/>
    <x v="1"/>
    <x v="5"/>
    <x v="0"/>
    <m/>
  </r>
  <r>
    <n v="187746"/>
    <x v="0"/>
    <x v="0"/>
    <x v="0"/>
    <x v="0"/>
    <x v="4"/>
    <x v="54"/>
    <x v="0"/>
    <x v="0"/>
    <s v="Tesseramento"/>
    <x v="1"/>
    <x v="0"/>
    <x v="0"/>
    <m/>
  </r>
  <r>
    <n v="145210"/>
    <x v="1"/>
    <x v="0"/>
    <x v="2"/>
    <x v="1"/>
    <x v="4"/>
    <x v="119"/>
    <x v="0"/>
    <x v="0"/>
    <s v="Tesseramento"/>
    <x v="1"/>
    <x v="7"/>
    <x v="0"/>
    <m/>
  </r>
  <r>
    <n v="236511"/>
    <x v="1"/>
    <x v="1"/>
    <x v="1"/>
    <x v="2"/>
    <x v="7"/>
    <x v="135"/>
    <x v="0"/>
    <x v="0"/>
    <s v="Tesseramento"/>
    <x v="1"/>
    <x v="5"/>
    <x v="0"/>
    <m/>
  </r>
  <r>
    <n v="32790"/>
    <x v="0"/>
    <x v="0"/>
    <x v="0"/>
    <x v="0"/>
    <x v="1"/>
    <x v="20"/>
    <x v="0"/>
    <x v="1"/>
    <s v="Tesseramento"/>
    <x v="0"/>
    <x v="4"/>
    <x v="0"/>
    <m/>
  </r>
  <r>
    <n v="210376"/>
    <x v="1"/>
    <x v="1"/>
    <x v="0"/>
    <x v="3"/>
    <x v="7"/>
    <x v="135"/>
    <x v="0"/>
    <x v="1"/>
    <s v="Tesseramento"/>
    <x v="1"/>
    <x v="5"/>
    <x v="0"/>
    <m/>
  </r>
  <r>
    <n v="236512"/>
    <x v="1"/>
    <x v="1"/>
    <x v="1"/>
    <x v="2"/>
    <x v="7"/>
    <x v="135"/>
    <x v="0"/>
    <x v="1"/>
    <s v="Tesseramento"/>
    <x v="1"/>
    <x v="5"/>
    <x v="0"/>
    <m/>
  </r>
  <r>
    <n v="215769"/>
    <x v="1"/>
    <x v="1"/>
    <x v="0"/>
    <x v="1"/>
    <x v="7"/>
    <x v="44"/>
    <x v="0"/>
    <x v="0"/>
    <s v="Tesseramento"/>
    <x v="1"/>
    <x v="2"/>
    <x v="0"/>
    <m/>
  </r>
  <r>
    <n v="236521"/>
    <x v="0"/>
    <x v="1"/>
    <x v="1"/>
    <x v="2"/>
    <x v="13"/>
    <x v="177"/>
    <x v="0"/>
    <x v="0"/>
    <s v="Tesseramento"/>
    <x v="1"/>
    <x v="0"/>
    <x v="0"/>
    <m/>
  </r>
  <r>
    <n v="131132"/>
    <x v="0"/>
    <x v="0"/>
    <x v="0"/>
    <x v="0"/>
    <x v="4"/>
    <x v="146"/>
    <x v="0"/>
    <x v="0"/>
    <s v="Tesseramento"/>
    <x v="1"/>
    <x v="1"/>
    <x v="0"/>
    <m/>
  </r>
  <r>
    <n v="229001"/>
    <x v="1"/>
    <x v="0"/>
    <x v="0"/>
    <x v="2"/>
    <x v="11"/>
    <x v="94"/>
    <x v="0"/>
    <x v="0"/>
    <s v="Tesseramento"/>
    <x v="1"/>
    <x v="5"/>
    <x v="0"/>
    <m/>
  </r>
  <r>
    <n v="214422"/>
    <x v="0"/>
    <x v="1"/>
    <x v="0"/>
    <x v="1"/>
    <x v="12"/>
    <x v="106"/>
    <x v="0"/>
    <x v="0"/>
    <s v="Tesseramento"/>
    <x v="1"/>
    <x v="0"/>
    <x v="0"/>
    <m/>
  </r>
  <r>
    <n v="207951"/>
    <x v="1"/>
    <x v="0"/>
    <x v="0"/>
    <x v="0"/>
    <x v="10"/>
    <x v="194"/>
    <x v="0"/>
    <x v="0"/>
    <s v="Tesseramento"/>
    <x v="1"/>
    <x v="7"/>
    <x v="0"/>
    <m/>
  </r>
  <r>
    <n v="228334"/>
    <x v="1"/>
    <x v="0"/>
    <x v="0"/>
    <x v="2"/>
    <x v="7"/>
    <x v="33"/>
    <x v="0"/>
    <x v="1"/>
    <s v="Tesseramento"/>
    <x v="1"/>
    <x v="5"/>
    <x v="0"/>
    <m/>
  </r>
  <r>
    <n v="148298"/>
    <x v="0"/>
    <x v="0"/>
    <x v="0"/>
    <x v="1"/>
    <x v="7"/>
    <x v="33"/>
    <x v="0"/>
    <x v="0"/>
    <s v="Tesseramento"/>
    <x v="1"/>
    <x v="4"/>
    <x v="0"/>
    <m/>
  </r>
  <r>
    <n v="148299"/>
    <x v="0"/>
    <x v="0"/>
    <x v="0"/>
    <x v="0"/>
    <x v="7"/>
    <x v="33"/>
    <x v="0"/>
    <x v="0"/>
    <s v="Tesseramento"/>
    <x v="1"/>
    <x v="1"/>
    <x v="0"/>
    <m/>
  </r>
  <r>
    <n v="218439"/>
    <x v="1"/>
    <x v="0"/>
    <x v="0"/>
    <x v="1"/>
    <x v="7"/>
    <x v="33"/>
    <x v="0"/>
    <x v="0"/>
    <s v="Tesseramento"/>
    <x v="1"/>
    <x v="5"/>
    <x v="0"/>
    <m/>
  </r>
  <r>
    <n v="106879"/>
    <x v="0"/>
    <x v="0"/>
    <x v="0"/>
    <x v="0"/>
    <x v="7"/>
    <x v="33"/>
    <x v="0"/>
    <x v="0"/>
    <s v="Tesseramento"/>
    <x v="1"/>
    <x v="0"/>
    <x v="0"/>
    <m/>
  </r>
  <r>
    <n v="220386"/>
    <x v="1"/>
    <x v="1"/>
    <x v="0"/>
    <x v="3"/>
    <x v="7"/>
    <x v="33"/>
    <x v="0"/>
    <x v="1"/>
    <s v="Tesseramento"/>
    <x v="1"/>
    <x v="5"/>
    <x v="0"/>
    <m/>
  </r>
  <r>
    <n v="211726"/>
    <x v="0"/>
    <x v="0"/>
    <x v="0"/>
    <x v="0"/>
    <x v="7"/>
    <x v="33"/>
    <x v="0"/>
    <x v="0"/>
    <s v="Tesseramento"/>
    <x v="1"/>
    <x v="0"/>
    <x v="0"/>
    <m/>
  </r>
  <r>
    <n v="159985"/>
    <x v="0"/>
    <x v="0"/>
    <x v="0"/>
    <x v="0"/>
    <x v="1"/>
    <x v="28"/>
    <x v="0"/>
    <x v="1"/>
    <s v="Tesseramento"/>
    <x v="1"/>
    <x v="0"/>
    <x v="0"/>
    <m/>
  </r>
  <r>
    <n v="36886"/>
    <x v="0"/>
    <x v="0"/>
    <x v="0"/>
    <x v="0"/>
    <x v="1"/>
    <x v="28"/>
    <x v="0"/>
    <x v="0"/>
    <s v="Tesseramento"/>
    <x v="1"/>
    <x v="3"/>
    <x v="0"/>
    <m/>
  </r>
  <r>
    <n v="175712"/>
    <x v="0"/>
    <x v="0"/>
    <x v="0"/>
    <x v="0"/>
    <x v="1"/>
    <x v="28"/>
    <x v="0"/>
    <x v="0"/>
    <s v="Tesseramento"/>
    <x v="1"/>
    <x v="1"/>
    <x v="0"/>
    <m/>
  </r>
  <r>
    <n v="133643"/>
    <x v="0"/>
    <x v="0"/>
    <x v="0"/>
    <x v="1"/>
    <x v="7"/>
    <x v="25"/>
    <x v="0"/>
    <x v="0"/>
    <s v="Tesseramento"/>
    <x v="0"/>
    <x v="3"/>
    <x v="0"/>
    <m/>
  </r>
  <r>
    <n v="236668"/>
    <x v="0"/>
    <x v="0"/>
    <x v="1"/>
    <x v="1"/>
    <x v="5"/>
    <x v="38"/>
    <x v="0"/>
    <x v="0"/>
    <s v="Tesseramento"/>
    <x v="1"/>
    <x v="0"/>
    <x v="0"/>
    <m/>
  </r>
  <r>
    <n v="158868"/>
    <x v="0"/>
    <x v="0"/>
    <x v="0"/>
    <x v="0"/>
    <x v="1"/>
    <x v="28"/>
    <x v="0"/>
    <x v="1"/>
    <s v="Tesseramento"/>
    <x v="1"/>
    <x v="3"/>
    <x v="0"/>
    <m/>
  </r>
  <r>
    <n v="90842"/>
    <x v="0"/>
    <x v="0"/>
    <x v="0"/>
    <x v="0"/>
    <x v="1"/>
    <x v="28"/>
    <x v="0"/>
    <x v="0"/>
    <s v="Tesseramento"/>
    <x v="1"/>
    <x v="3"/>
    <x v="0"/>
    <m/>
  </r>
  <r>
    <n v="228413"/>
    <x v="0"/>
    <x v="0"/>
    <x v="0"/>
    <x v="0"/>
    <x v="5"/>
    <x v="38"/>
    <x v="0"/>
    <x v="0"/>
    <s v="Tesseramento"/>
    <x v="1"/>
    <x v="0"/>
    <x v="0"/>
    <m/>
  </r>
  <r>
    <n v="13111"/>
    <x v="0"/>
    <x v="0"/>
    <x v="0"/>
    <x v="0"/>
    <x v="7"/>
    <x v="297"/>
    <x v="0"/>
    <x v="1"/>
    <s v="Tesseramento"/>
    <x v="1"/>
    <x v="3"/>
    <x v="0"/>
    <m/>
  </r>
  <r>
    <n v="48926"/>
    <x v="0"/>
    <x v="0"/>
    <x v="0"/>
    <x v="0"/>
    <x v="7"/>
    <x v="297"/>
    <x v="0"/>
    <x v="0"/>
    <s v="Tesseramento"/>
    <x v="1"/>
    <x v="1"/>
    <x v="0"/>
    <m/>
  </r>
  <r>
    <n v="146030"/>
    <x v="0"/>
    <x v="0"/>
    <x v="0"/>
    <x v="0"/>
    <x v="7"/>
    <x v="297"/>
    <x v="0"/>
    <x v="0"/>
    <s v="Tesseramento"/>
    <x v="1"/>
    <x v="0"/>
    <x v="0"/>
    <m/>
  </r>
  <r>
    <n v="225094"/>
    <x v="0"/>
    <x v="1"/>
    <x v="0"/>
    <x v="1"/>
    <x v="7"/>
    <x v="297"/>
    <x v="0"/>
    <x v="0"/>
    <s v="Tesseramento"/>
    <x v="1"/>
    <x v="1"/>
    <x v="0"/>
    <m/>
  </r>
  <r>
    <n v="97254"/>
    <x v="0"/>
    <x v="0"/>
    <x v="0"/>
    <x v="0"/>
    <x v="7"/>
    <x v="297"/>
    <x v="0"/>
    <x v="0"/>
    <s v="Tesseramento"/>
    <x v="1"/>
    <x v="1"/>
    <x v="0"/>
    <m/>
  </r>
  <r>
    <n v="205444"/>
    <x v="0"/>
    <x v="0"/>
    <x v="0"/>
    <x v="0"/>
    <x v="7"/>
    <x v="297"/>
    <x v="0"/>
    <x v="0"/>
    <s v="Tesseramento"/>
    <x v="1"/>
    <x v="3"/>
    <x v="0"/>
    <m/>
  </r>
  <r>
    <n v="205443"/>
    <x v="0"/>
    <x v="0"/>
    <x v="0"/>
    <x v="1"/>
    <x v="7"/>
    <x v="297"/>
    <x v="0"/>
    <x v="1"/>
    <s v="Tesseramento"/>
    <x v="1"/>
    <x v="0"/>
    <x v="0"/>
    <m/>
  </r>
  <r>
    <n v="206554"/>
    <x v="0"/>
    <x v="1"/>
    <x v="0"/>
    <x v="0"/>
    <x v="14"/>
    <x v="131"/>
    <x v="0"/>
    <x v="0"/>
    <s v="Tesseramento"/>
    <x v="1"/>
    <x v="0"/>
    <x v="0"/>
    <m/>
  </r>
  <r>
    <n v="98997"/>
    <x v="0"/>
    <x v="0"/>
    <x v="0"/>
    <x v="0"/>
    <x v="7"/>
    <x v="41"/>
    <x v="0"/>
    <x v="0"/>
    <s v="Tesseramento"/>
    <x v="1"/>
    <x v="0"/>
    <x v="0"/>
    <m/>
  </r>
  <r>
    <n v="236597"/>
    <x v="0"/>
    <x v="1"/>
    <x v="1"/>
    <x v="3"/>
    <x v="1"/>
    <x v="320"/>
    <x v="0"/>
    <x v="0"/>
    <s v="Tesseramento"/>
    <x v="1"/>
    <x v="0"/>
    <x v="0"/>
    <m/>
  </r>
  <r>
    <n v="207294"/>
    <x v="0"/>
    <x v="0"/>
    <x v="0"/>
    <x v="1"/>
    <x v="4"/>
    <x v="101"/>
    <x v="0"/>
    <x v="1"/>
    <s v="Tesseramento"/>
    <x v="0"/>
    <x v="0"/>
    <x v="0"/>
    <m/>
  </r>
  <r>
    <n v="236581"/>
    <x v="1"/>
    <x v="1"/>
    <x v="1"/>
    <x v="1"/>
    <x v="7"/>
    <x v="45"/>
    <x v="0"/>
    <x v="0"/>
    <s v="Tesseramento"/>
    <x v="1"/>
    <x v="5"/>
    <x v="0"/>
    <m/>
  </r>
  <r>
    <n v="71475"/>
    <x v="0"/>
    <x v="0"/>
    <x v="0"/>
    <x v="0"/>
    <x v="7"/>
    <x v="45"/>
    <x v="0"/>
    <x v="0"/>
    <s v="Tesseramento"/>
    <x v="1"/>
    <x v="4"/>
    <x v="0"/>
    <m/>
  </r>
  <r>
    <n v="187553"/>
    <x v="0"/>
    <x v="0"/>
    <x v="0"/>
    <x v="0"/>
    <x v="1"/>
    <x v="260"/>
    <x v="0"/>
    <x v="0"/>
    <s v="Tesseramento"/>
    <x v="0"/>
    <x v="0"/>
    <x v="0"/>
    <m/>
  </r>
  <r>
    <n v="161873"/>
    <x v="0"/>
    <x v="0"/>
    <x v="0"/>
    <x v="1"/>
    <x v="7"/>
    <x v="161"/>
    <x v="0"/>
    <x v="1"/>
    <s v="Tesseramento"/>
    <x v="0"/>
    <x v="3"/>
    <x v="0"/>
    <m/>
  </r>
  <r>
    <n v="34289"/>
    <x v="0"/>
    <x v="0"/>
    <x v="0"/>
    <x v="0"/>
    <x v="7"/>
    <x v="161"/>
    <x v="0"/>
    <x v="0"/>
    <s v="Tesseramento"/>
    <x v="0"/>
    <x v="4"/>
    <x v="0"/>
    <m/>
  </r>
  <r>
    <n v="217072"/>
    <x v="1"/>
    <x v="1"/>
    <x v="0"/>
    <x v="1"/>
    <x v="7"/>
    <x v="161"/>
    <x v="0"/>
    <x v="0"/>
    <s v="Tesseramento"/>
    <x v="0"/>
    <x v="6"/>
    <x v="0"/>
    <m/>
  </r>
  <r>
    <n v="218657"/>
    <x v="0"/>
    <x v="0"/>
    <x v="0"/>
    <x v="1"/>
    <x v="7"/>
    <x v="161"/>
    <x v="0"/>
    <x v="0"/>
    <s v="Tesseramento"/>
    <x v="0"/>
    <x v="3"/>
    <x v="0"/>
    <m/>
  </r>
  <r>
    <n v="4559"/>
    <x v="0"/>
    <x v="0"/>
    <x v="0"/>
    <x v="0"/>
    <x v="7"/>
    <x v="161"/>
    <x v="0"/>
    <x v="1"/>
    <s v="Tesseramento"/>
    <x v="0"/>
    <x v="3"/>
    <x v="0"/>
    <m/>
  </r>
  <r>
    <n v="231992"/>
    <x v="0"/>
    <x v="1"/>
    <x v="0"/>
    <x v="1"/>
    <x v="7"/>
    <x v="161"/>
    <x v="0"/>
    <x v="0"/>
    <s v="Tesseramento"/>
    <x v="0"/>
    <x v="0"/>
    <x v="0"/>
    <m/>
  </r>
  <r>
    <n v="13255"/>
    <x v="0"/>
    <x v="1"/>
    <x v="0"/>
    <x v="0"/>
    <x v="11"/>
    <x v="221"/>
    <x v="0"/>
    <x v="0"/>
    <s v="Tesseramento"/>
    <x v="1"/>
    <x v="0"/>
    <x v="0"/>
    <m/>
  </r>
  <r>
    <n v="197199"/>
    <x v="0"/>
    <x v="1"/>
    <x v="0"/>
    <x v="0"/>
    <x v="11"/>
    <x v="221"/>
    <x v="0"/>
    <x v="0"/>
    <s v="Tesseramento"/>
    <x v="1"/>
    <x v="1"/>
    <x v="0"/>
    <m/>
  </r>
  <r>
    <n v="24176"/>
    <x v="0"/>
    <x v="0"/>
    <x v="0"/>
    <x v="0"/>
    <x v="11"/>
    <x v="221"/>
    <x v="0"/>
    <x v="0"/>
    <s v="Tesseramento"/>
    <x v="1"/>
    <x v="4"/>
    <x v="0"/>
    <m/>
  </r>
  <r>
    <n v="29530"/>
    <x v="0"/>
    <x v="0"/>
    <x v="0"/>
    <x v="0"/>
    <x v="11"/>
    <x v="221"/>
    <x v="0"/>
    <x v="0"/>
    <s v="Tesseramento"/>
    <x v="1"/>
    <x v="4"/>
    <x v="0"/>
    <m/>
  </r>
  <r>
    <n v="126566"/>
    <x v="0"/>
    <x v="0"/>
    <x v="0"/>
    <x v="0"/>
    <x v="11"/>
    <x v="221"/>
    <x v="0"/>
    <x v="1"/>
    <s v="Tesseramento"/>
    <x v="1"/>
    <x v="4"/>
    <x v="0"/>
    <m/>
  </r>
  <r>
    <n v="111446"/>
    <x v="0"/>
    <x v="0"/>
    <x v="0"/>
    <x v="1"/>
    <x v="11"/>
    <x v="221"/>
    <x v="0"/>
    <x v="1"/>
    <s v="Tesseramento"/>
    <x v="1"/>
    <x v="4"/>
    <x v="0"/>
    <m/>
  </r>
  <r>
    <n v="67000"/>
    <x v="0"/>
    <x v="0"/>
    <x v="0"/>
    <x v="0"/>
    <x v="11"/>
    <x v="333"/>
    <x v="0"/>
    <x v="0"/>
    <s v="Tesseramento"/>
    <x v="0"/>
    <x v="3"/>
    <x v="0"/>
    <m/>
  </r>
  <r>
    <n v="67537"/>
    <x v="0"/>
    <x v="0"/>
    <x v="0"/>
    <x v="0"/>
    <x v="11"/>
    <x v="333"/>
    <x v="0"/>
    <x v="0"/>
    <s v="Tesseramento"/>
    <x v="0"/>
    <x v="0"/>
    <x v="0"/>
    <m/>
  </r>
  <r>
    <n v="181811"/>
    <x v="0"/>
    <x v="0"/>
    <x v="0"/>
    <x v="1"/>
    <x v="11"/>
    <x v="333"/>
    <x v="0"/>
    <x v="0"/>
    <s v="Tesseramento"/>
    <x v="0"/>
    <x v="4"/>
    <x v="0"/>
    <m/>
  </r>
  <r>
    <n v="99813"/>
    <x v="0"/>
    <x v="0"/>
    <x v="0"/>
    <x v="0"/>
    <x v="18"/>
    <x v="264"/>
    <x v="0"/>
    <x v="0"/>
    <s v="Tesseramento"/>
    <x v="0"/>
    <x v="0"/>
    <x v="0"/>
    <m/>
  </r>
  <r>
    <n v="10746"/>
    <x v="0"/>
    <x v="0"/>
    <x v="0"/>
    <x v="4"/>
    <x v="18"/>
    <x v="264"/>
    <x v="0"/>
    <x v="0"/>
    <s v="Tesseramento"/>
    <x v="0"/>
    <x v="0"/>
    <x v="0"/>
    <m/>
  </r>
  <r>
    <n v="99816"/>
    <x v="0"/>
    <x v="0"/>
    <x v="0"/>
    <x v="0"/>
    <x v="18"/>
    <x v="264"/>
    <x v="0"/>
    <x v="1"/>
    <s v="Tesseramento"/>
    <x v="0"/>
    <x v="0"/>
    <x v="0"/>
    <m/>
  </r>
  <r>
    <n v="72104"/>
    <x v="0"/>
    <x v="0"/>
    <x v="0"/>
    <x v="1"/>
    <x v="7"/>
    <x v="385"/>
    <x v="0"/>
    <x v="0"/>
    <s v="Tesseramento"/>
    <x v="0"/>
    <x v="4"/>
    <x v="0"/>
    <m/>
  </r>
  <r>
    <n v="72093"/>
    <x v="0"/>
    <x v="0"/>
    <x v="0"/>
    <x v="0"/>
    <x v="7"/>
    <x v="385"/>
    <x v="0"/>
    <x v="0"/>
    <s v="Tesseramento"/>
    <x v="0"/>
    <x v="4"/>
    <x v="0"/>
    <m/>
  </r>
  <r>
    <n v="88002"/>
    <x v="0"/>
    <x v="0"/>
    <x v="0"/>
    <x v="0"/>
    <x v="7"/>
    <x v="385"/>
    <x v="0"/>
    <x v="1"/>
    <s v="Tesseramento"/>
    <x v="0"/>
    <x v="4"/>
    <x v="0"/>
    <m/>
  </r>
  <r>
    <n v="124407"/>
    <x v="0"/>
    <x v="0"/>
    <x v="0"/>
    <x v="0"/>
    <x v="10"/>
    <x v="63"/>
    <x v="0"/>
    <x v="0"/>
    <s v="Tesseramento"/>
    <x v="0"/>
    <x v="0"/>
    <x v="0"/>
    <m/>
  </r>
  <r>
    <n v="121683"/>
    <x v="0"/>
    <x v="0"/>
    <x v="0"/>
    <x v="4"/>
    <x v="11"/>
    <x v="142"/>
    <x v="0"/>
    <x v="1"/>
    <s v="Tesseramento"/>
    <x v="1"/>
    <x v="4"/>
    <x v="0"/>
    <m/>
  </r>
  <r>
    <n v="29479"/>
    <x v="0"/>
    <x v="0"/>
    <x v="0"/>
    <x v="0"/>
    <x v="4"/>
    <x v="58"/>
    <x v="0"/>
    <x v="0"/>
    <s v="Tesseramento"/>
    <x v="1"/>
    <x v="4"/>
    <x v="0"/>
    <m/>
  </r>
  <r>
    <n v="179511"/>
    <x v="0"/>
    <x v="0"/>
    <x v="2"/>
    <x v="2"/>
    <x v="7"/>
    <x v="385"/>
    <x v="0"/>
    <x v="0"/>
    <s v="Tesseramento"/>
    <x v="0"/>
    <x v="1"/>
    <x v="0"/>
    <m/>
  </r>
  <r>
    <n v="75398"/>
    <x v="0"/>
    <x v="0"/>
    <x v="0"/>
    <x v="0"/>
    <x v="4"/>
    <x v="58"/>
    <x v="0"/>
    <x v="0"/>
    <s v="Tesseramento"/>
    <x v="1"/>
    <x v="4"/>
    <x v="0"/>
    <m/>
  </r>
  <r>
    <n v="176533"/>
    <x v="0"/>
    <x v="1"/>
    <x v="0"/>
    <x v="3"/>
    <x v="4"/>
    <x v="58"/>
    <x v="0"/>
    <x v="0"/>
    <s v="Tesseramento"/>
    <x v="1"/>
    <x v="4"/>
    <x v="0"/>
    <m/>
  </r>
  <r>
    <n v="64322"/>
    <x v="0"/>
    <x v="0"/>
    <x v="0"/>
    <x v="0"/>
    <x v="4"/>
    <x v="58"/>
    <x v="0"/>
    <x v="0"/>
    <s v="Tesseramento"/>
    <x v="1"/>
    <x v="4"/>
    <x v="0"/>
    <m/>
  </r>
  <r>
    <n v="221794"/>
    <x v="0"/>
    <x v="1"/>
    <x v="0"/>
    <x v="0"/>
    <x v="7"/>
    <x v="293"/>
    <x v="0"/>
    <x v="0"/>
    <s v="Tesseramento"/>
    <x v="1"/>
    <x v="1"/>
    <x v="0"/>
    <m/>
  </r>
  <r>
    <n v="154071"/>
    <x v="0"/>
    <x v="1"/>
    <x v="0"/>
    <x v="0"/>
    <x v="7"/>
    <x v="293"/>
    <x v="0"/>
    <x v="0"/>
    <s v="Tesseramento"/>
    <x v="1"/>
    <x v="0"/>
    <x v="0"/>
    <m/>
  </r>
  <r>
    <n v="227722"/>
    <x v="0"/>
    <x v="1"/>
    <x v="0"/>
    <x v="2"/>
    <x v="2"/>
    <x v="153"/>
    <x v="0"/>
    <x v="0"/>
    <s v="Tesseramento"/>
    <x v="0"/>
    <x v="1"/>
    <x v="0"/>
    <m/>
  </r>
  <r>
    <n v="112378"/>
    <x v="0"/>
    <x v="0"/>
    <x v="0"/>
    <x v="0"/>
    <x v="8"/>
    <x v="128"/>
    <x v="0"/>
    <x v="0"/>
    <s v="Tesseramento"/>
    <x v="1"/>
    <x v="1"/>
    <x v="0"/>
    <m/>
  </r>
  <r>
    <n v="26979"/>
    <x v="0"/>
    <x v="0"/>
    <x v="0"/>
    <x v="0"/>
    <x v="8"/>
    <x v="128"/>
    <x v="0"/>
    <x v="0"/>
    <s v="Tesseramento"/>
    <x v="1"/>
    <x v="3"/>
    <x v="0"/>
    <m/>
  </r>
  <r>
    <n v="236576"/>
    <x v="0"/>
    <x v="0"/>
    <x v="1"/>
    <x v="1"/>
    <x v="2"/>
    <x v="153"/>
    <x v="0"/>
    <x v="1"/>
    <s v="Tesseramento"/>
    <x v="0"/>
    <x v="0"/>
    <x v="0"/>
    <m/>
  </r>
  <r>
    <n v="763"/>
    <x v="0"/>
    <x v="0"/>
    <x v="0"/>
    <x v="1"/>
    <x v="8"/>
    <x v="128"/>
    <x v="0"/>
    <x v="1"/>
    <s v="Tesseramento"/>
    <x v="1"/>
    <x v="3"/>
    <x v="0"/>
    <m/>
  </r>
  <r>
    <n v="236577"/>
    <x v="1"/>
    <x v="1"/>
    <x v="1"/>
    <x v="2"/>
    <x v="2"/>
    <x v="153"/>
    <x v="0"/>
    <x v="1"/>
    <s v="Tesseramento"/>
    <x v="0"/>
    <x v="5"/>
    <x v="0"/>
    <m/>
  </r>
  <r>
    <n v="121002"/>
    <x v="0"/>
    <x v="0"/>
    <x v="0"/>
    <x v="1"/>
    <x v="12"/>
    <x v="27"/>
    <x v="0"/>
    <x v="0"/>
    <s v="Tesseramento"/>
    <x v="1"/>
    <x v="0"/>
    <x v="0"/>
    <m/>
  </r>
  <r>
    <n v="196085"/>
    <x v="0"/>
    <x v="1"/>
    <x v="0"/>
    <x v="1"/>
    <x v="12"/>
    <x v="27"/>
    <x v="0"/>
    <x v="1"/>
    <s v="Tesseramento"/>
    <x v="1"/>
    <x v="0"/>
    <x v="0"/>
    <m/>
  </r>
  <r>
    <n v="196083"/>
    <x v="0"/>
    <x v="1"/>
    <x v="0"/>
    <x v="0"/>
    <x v="12"/>
    <x v="27"/>
    <x v="0"/>
    <x v="0"/>
    <s v="Tesseramento"/>
    <x v="1"/>
    <x v="0"/>
    <x v="0"/>
    <m/>
  </r>
  <r>
    <n v="16726"/>
    <x v="0"/>
    <x v="0"/>
    <x v="0"/>
    <x v="0"/>
    <x v="7"/>
    <x v="181"/>
    <x v="0"/>
    <x v="0"/>
    <s v="Tesseramento"/>
    <x v="1"/>
    <x v="4"/>
    <x v="0"/>
    <m/>
  </r>
  <r>
    <n v="162314"/>
    <x v="1"/>
    <x v="0"/>
    <x v="0"/>
    <x v="0"/>
    <x v="13"/>
    <x v="177"/>
    <x v="0"/>
    <x v="0"/>
    <s v="Tesseramento"/>
    <x v="1"/>
    <x v="7"/>
    <x v="0"/>
    <s v="B"/>
  </r>
  <r>
    <n v="162313"/>
    <x v="0"/>
    <x v="0"/>
    <x v="0"/>
    <x v="0"/>
    <x v="13"/>
    <x v="177"/>
    <x v="0"/>
    <x v="0"/>
    <s v="Tesseramento"/>
    <x v="1"/>
    <x v="3"/>
    <x v="0"/>
    <m/>
  </r>
  <r>
    <n v="162308"/>
    <x v="0"/>
    <x v="0"/>
    <x v="0"/>
    <x v="1"/>
    <x v="13"/>
    <x v="177"/>
    <x v="0"/>
    <x v="1"/>
    <s v="Tesseramento"/>
    <x v="1"/>
    <x v="3"/>
    <x v="0"/>
    <m/>
  </r>
  <r>
    <n v="204295"/>
    <x v="0"/>
    <x v="0"/>
    <x v="0"/>
    <x v="0"/>
    <x v="4"/>
    <x v="58"/>
    <x v="0"/>
    <x v="0"/>
    <s v="Tesseramento"/>
    <x v="1"/>
    <x v="4"/>
    <x v="0"/>
    <m/>
  </r>
  <r>
    <n v="146999"/>
    <x v="0"/>
    <x v="0"/>
    <x v="0"/>
    <x v="0"/>
    <x v="4"/>
    <x v="58"/>
    <x v="0"/>
    <x v="0"/>
    <s v="Tesseramento"/>
    <x v="1"/>
    <x v="0"/>
    <x v="0"/>
    <m/>
  </r>
  <r>
    <n v="121859"/>
    <x v="0"/>
    <x v="0"/>
    <x v="0"/>
    <x v="0"/>
    <x v="4"/>
    <x v="58"/>
    <x v="0"/>
    <x v="1"/>
    <s v="Tesseramento"/>
    <x v="1"/>
    <x v="4"/>
    <x v="0"/>
    <m/>
  </r>
  <r>
    <n v="236670"/>
    <x v="0"/>
    <x v="1"/>
    <x v="1"/>
    <x v="1"/>
    <x v="7"/>
    <x v="181"/>
    <x v="0"/>
    <x v="0"/>
    <s v="Tesseramento"/>
    <x v="1"/>
    <x v="3"/>
    <x v="0"/>
    <m/>
  </r>
  <r>
    <n v="218351"/>
    <x v="0"/>
    <x v="0"/>
    <x v="0"/>
    <x v="0"/>
    <x v="4"/>
    <x v="58"/>
    <x v="0"/>
    <x v="0"/>
    <s v="Tesseramento"/>
    <x v="1"/>
    <x v="0"/>
    <x v="0"/>
    <m/>
  </r>
  <r>
    <n v="167966"/>
    <x v="0"/>
    <x v="0"/>
    <x v="0"/>
    <x v="0"/>
    <x v="13"/>
    <x v="177"/>
    <x v="0"/>
    <x v="0"/>
    <s v="Tesseramento"/>
    <x v="1"/>
    <x v="0"/>
    <x v="0"/>
    <m/>
  </r>
  <r>
    <n v="236669"/>
    <x v="1"/>
    <x v="0"/>
    <x v="1"/>
    <x v="2"/>
    <x v="7"/>
    <x v="181"/>
    <x v="0"/>
    <x v="0"/>
    <s v="Tesseramento"/>
    <x v="1"/>
    <x v="5"/>
    <x v="0"/>
    <m/>
  </r>
  <r>
    <n v="75886"/>
    <x v="0"/>
    <x v="0"/>
    <x v="0"/>
    <x v="0"/>
    <x v="4"/>
    <x v="58"/>
    <x v="0"/>
    <x v="0"/>
    <s v="Tesseramento"/>
    <x v="1"/>
    <x v="4"/>
    <x v="0"/>
    <m/>
  </r>
  <r>
    <n v="99995"/>
    <x v="0"/>
    <x v="0"/>
    <x v="0"/>
    <x v="0"/>
    <x v="7"/>
    <x v="168"/>
    <x v="0"/>
    <x v="0"/>
    <s v="Tesseramento"/>
    <x v="1"/>
    <x v="1"/>
    <x v="0"/>
    <m/>
  </r>
  <r>
    <n v="124794"/>
    <x v="0"/>
    <x v="0"/>
    <x v="0"/>
    <x v="0"/>
    <x v="11"/>
    <x v="142"/>
    <x v="0"/>
    <x v="0"/>
    <s v="Tesseramento"/>
    <x v="1"/>
    <x v="3"/>
    <x v="0"/>
    <m/>
  </r>
  <r>
    <n v="229921"/>
    <x v="0"/>
    <x v="1"/>
    <x v="0"/>
    <x v="1"/>
    <x v="7"/>
    <x v="168"/>
    <x v="0"/>
    <x v="0"/>
    <s v="Tesseramento"/>
    <x v="1"/>
    <x v="1"/>
    <x v="0"/>
    <m/>
  </r>
  <r>
    <n v="236515"/>
    <x v="0"/>
    <x v="1"/>
    <x v="1"/>
    <x v="0"/>
    <x v="1"/>
    <x v="1"/>
    <x v="0"/>
    <x v="1"/>
    <s v="Tesseramento"/>
    <x v="0"/>
    <x v="0"/>
    <x v="0"/>
    <m/>
  </r>
  <r>
    <n v="236514"/>
    <x v="0"/>
    <x v="1"/>
    <x v="1"/>
    <x v="0"/>
    <x v="1"/>
    <x v="1"/>
    <x v="0"/>
    <x v="0"/>
    <s v="Tesseramento"/>
    <x v="0"/>
    <x v="0"/>
    <x v="0"/>
    <m/>
  </r>
  <r>
    <n v="114648"/>
    <x v="0"/>
    <x v="0"/>
    <x v="2"/>
    <x v="0"/>
    <x v="11"/>
    <x v="142"/>
    <x v="0"/>
    <x v="1"/>
    <s v="Tesseramento"/>
    <x v="1"/>
    <x v="3"/>
    <x v="0"/>
    <m/>
  </r>
  <r>
    <n v="52681"/>
    <x v="0"/>
    <x v="0"/>
    <x v="0"/>
    <x v="0"/>
    <x v="13"/>
    <x v="356"/>
    <x v="0"/>
    <x v="0"/>
    <s v="Tesseramento"/>
    <x v="1"/>
    <x v="3"/>
    <x v="0"/>
    <m/>
  </r>
  <r>
    <n v="127704"/>
    <x v="1"/>
    <x v="0"/>
    <x v="0"/>
    <x v="0"/>
    <x v="13"/>
    <x v="356"/>
    <x v="0"/>
    <x v="0"/>
    <s v="Tesseramento"/>
    <x v="1"/>
    <x v="6"/>
    <x v="0"/>
    <m/>
  </r>
  <r>
    <n v="9341"/>
    <x v="0"/>
    <x v="0"/>
    <x v="0"/>
    <x v="0"/>
    <x v="13"/>
    <x v="356"/>
    <x v="0"/>
    <x v="0"/>
    <s v="Tesseramento"/>
    <x v="1"/>
    <x v="0"/>
    <x v="0"/>
    <m/>
  </r>
  <r>
    <n v="215800"/>
    <x v="0"/>
    <x v="1"/>
    <x v="0"/>
    <x v="2"/>
    <x v="7"/>
    <x v="44"/>
    <x v="0"/>
    <x v="0"/>
    <s v="Tesseramento"/>
    <x v="1"/>
    <x v="0"/>
    <x v="0"/>
    <m/>
  </r>
  <r>
    <n v="75234"/>
    <x v="0"/>
    <x v="0"/>
    <x v="0"/>
    <x v="3"/>
    <x v="10"/>
    <x v="220"/>
    <x v="0"/>
    <x v="1"/>
    <s v="Tesseramento"/>
    <x v="0"/>
    <x v="4"/>
    <x v="0"/>
    <m/>
  </r>
  <r>
    <n v="33982"/>
    <x v="0"/>
    <x v="0"/>
    <x v="0"/>
    <x v="0"/>
    <x v="10"/>
    <x v="220"/>
    <x v="0"/>
    <x v="0"/>
    <s v="Tesseramento"/>
    <x v="0"/>
    <x v="4"/>
    <x v="0"/>
    <m/>
  </r>
  <r>
    <n v="117681"/>
    <x v="0"/>
    <x v="0"/>
    <x v="0"/>
    <x v="0"/>
    <x v="11"/>
    <x v="142"/>
    <x v="0"/>
    <x v="0"/>
    <s v="Tesseramento"/>
    <x v="1"/>
    <x v="0"/>
    <x v="0"/>
    <m/>
  </r>
  <r>
    <n v="67866"/>
    <x v="0"/>
    <x v="0"/>
    <x v="0"/>
    <x v="4"/>
    <x v="11"/>
    <x v="142"/>
    <x v="0"/>
    <x v="0"/>
    <s v="Tesseramento"/>
    <x v="1"/>
    <x v="3"/>
    <x v="0"/>
    <m/>
  </r>
  <r>
    <n v="150602"/>
    <x v="0"/>
    <x v="0"/>
    <x v="2"/>
    <x v="1"/>
    <x v="1"/>
    <x v="60"/>
    <x v="0"/>
    <x v="0"/>
    <s v="Tesseramento"/>
    <x v="0"/>
    <x v="0"/>
    <x v="0"/>
    <m/>
  </r>
  <r>
    <n v="166773"/>
    <x v="0"/>
    <x v="0"/>
    <x v="2"/>
    <x v="0"/>
    <x v="1"/>
    <x v="60"/>
    <x v="0"/>
    <x v="0"/>
    <s v="Tesseramento"/>
    <x v="0"/>
    <x v="0"/>
    <x v="0"/>
    <m/>
  </r>
  <r>
    <n v="160945"/>
    <x v="0"/>
    <x v="0"/>
    <x v="0"/>
    <x v="0"/>
    <x v="11"/>
    <x v="142"/>
    <x v="0"/>
    <x v="0"/>
    <s v="Tesseramento"/>
    <x v="1"/>
    <x v="0"/>
    <x v="0"/>
    <m/>
  </r>
  <r>
    <n v="218094"/>
    <x v="0"/>
    <x v="0"/>
    <x v="0"/>
    <x v="1"/>
    <x v="1"/>
    <x v="60"/>
    <x v="0"/>
    <x v="1"/>
    <s v="Tesseramento"/>
    <x v="0"/>
    <x v="4"/>
    <x v="0"/>
    <m/>
  </r>
  <r>
    <n v="189208"/>
    <x v="0"/>
    <x v="0"/>
    <x v="0"/>
    <x v="1"/>
    <x v="1"/>
    <x v="60"/>
    <x v="0"/>
    <x v="0"/>
    <s v="Tesseramento"/>
    <x v="0"/>
    <x v="4"/>
    <x v="0"/>
    <m/>
  </r>
  <r>
    <n v="97126"/>
    <x v="0"/>
    <x v="0"/>
    <x v="0"/>
    <x v="4"/>
    <x v="11"/>
    <x v="142"/>
    <x v="0"/>
    <x v="0"/>
    <s v="Tesseramento"/>
    <x v="1"/>
    <x v="0"/>
    <x v="0"/>
    <m/>
  </r>
  <r>
    <n v="97939"/>
    <x v="0"/>
    <x v="0"/>
    <x v="0"/>
    <x v="1"/>
    <x v="7"/>
    <x v="191"/>
    <x v="0"/>
    <x v="1"/>
    <s v="Tesseramento"/>
    <x v="0"/>
    <x v="4"/>
    <x v="0"/>
    <m/>
  </r>
  <r>
    <n v="77659"/>
    <x v="0"/>
    <x v="0"/>
    <x v="0"/>
    <x v="0"/>
    <x v="7"/>
    <x v="191"/>
    <x v="0"/>
    <x v="0"/>
    <s v="Tesseramento"/>
    <x v="0"/>
    <x v="0"/>
    <x v="0"/>
    <m/>
  </r>
  <r>
    <n v="186597"/>
    <x v="0"/>
    <x v="0"/>
    <x v="0"/>
    <x v="1"/>
    <x v="7"/>
    <x v="191"/>
    <x v="0"/>
    <x v="0"/>
    <s v="Tesseramento"/>
    <x v="0"/>
    <x v="3"/>
    <x v="0"/>
    <m/>
  </r>
  <r>
    <n v="97941"/>
    <x v="0"/>
    <x v="0"/>
    <x v="0"/>
    <x v="1"/>
    <x v="7"/>
    <x v="191"/>
    <x v="0"/>
    <x v="0"/>
    <s v="Tesseramento"/>
    <x v="0"/>
    <x v="1"/>
    <x v="0"/>
    <m/>
  </r>
  <r>
    <n v="159617"/>
    <x v="0"/>
    <x v="0"/>
    <x v="0"/>
    <x v="0"/>
    <x v="11"/>
    <x v="142"/>
    <x v="0"/>
    <x v="0"/>
    <s v="Tesseramento"/>
    <x v="1"/>
    <x v="0"/>
    <x v="0"/>
    <m/>
  </r>
  <r>
    <n v="184534"/>
    <x v="0"/>
    <x v="0"/>
    <x v="0"/>
    <x v="0"/>
    <x v="11"/>
    <x v="142"/>
    <x v="0"/>
    <x v="0"/>
    <s v="Tesseramento"/>
    <x v="1"/>
    <x v="0"/>
    <x v="0"/>
    <m/>
  </r>
  <r>
    <n v="136357"/>
    <x v="0"/>
    <x v="0"/>
    <x v="0"/>
    <x v="0"/>
    <x v="11"/>
    <x v="142"/>
    <x v="0"/>
    <x v="0"/>
    <s v="Tesseramento"/>
    <x v="1"/>
    <x v="3"/>
    <x v="0"/>
    <m/>
  </r>
  <r>
    <n v="148984"/>
    <x v="0"/>
    <x v="0"/>
    <x v="0"/>
    <x v="0"/>
    <x v="11"/>
    <x v="142"/>
    <x v="0"/>
    <x v="0"/>
    <s v="Tesseramento"/>
    <x v="1"/>
    <x v="0"/>
    <x v="0"/>
    <m/>
  </r>
  <r>
    <n v="131601"/>
    <x v="0"/>
    <x v="0"/>
    <x v="0"/>
    <x v="0"/>
    <x v="11"/>
    <x v="142"/>
    <x v="0"/>
    <x v="0"/>
    <s v="Tesseramento"/>
    <x v="1"/>
    <x v="0"/>
    <x v="0"/>
    <m/>
  </r>
  <r>
    <n v="142423"/>
    <x v="0"/>
    <x v="0"/>
    <x v="0"/>
    <x v="1"/>
    <x v="11"/>
    <x v="142"/>
    <x v="0"/>
    <x v="1"/>
    <s v="Tesseramento"/>
    <x v="1"/>
    <x v="0"/>
    <x v="0"/>
    <m/>
  </r>
  <r>
    <n v="11086"/>
    <x v="0"/>
    <x v="0"/>
    <x v="0"/>
    <x v="0"/>
    <x v="11"/>
    <x v="142"/>
    <x v="0"/>
    <x v="0"/>
    <s v="Tesseramento"/>
    <x v="1"/>
    <x v="1"/>
    <x v="0"/>
    <m/>
  </r>
  <r>
    <n v="121426"/>
    <x v="0"/>
    <x v="0"/>
    <x v="0"/>
    <x v="0"/>
    <x v="11"/>
    <x v="142"/>
    <x v="0"/>
    <x v="1"/>
    <s v="Tesseramento"/>
    <x v="1"/>
    <x v="3"/>
    <x v="0"/>
    <m/>
  </r>
  <r>
    <n v="135449"/>
    <x v="0"/>
    <x v="0"/>
    <x v="0"/>
    <x v="0"/>
    <x v="11"/>
    <x v="142"/>
    <x v="0"/>
    <x v="0"/>
    <s v="Tesseramento"/>
    <x v="1"/>
    <x v="3"/>
    <x v="0"/>
    <m/>
  </r>
  <r>
    <n v="126672"/>
    <x v="0"/>
    <x v="0"/>
    <x v="0"/>
    <x v="0"/>
    <x v="11"/>
    <x v="142"/>
    <x v="0"/>
    <x v="0"/>
    <s v="Tesseramento"/>
    <x v="1"/>
    <x v="4"/>
    <x v="0"/>
    <m/>
  </r>
  <r>
    <n v="152770"/>
    <x v="0"/>
    <x v="0"/>
    <x v="0"/>
    <x v="0"/>
    <x v="11"/>
    <x v="142"/>
    <x v="0"/>
    <x v="0"/>
    <s v="Tesseramento"/>
    <x v="1"/>
    <x v="0"/>
    <x v="0"/>
    <m/>
  </r>
  <r>
    <n v="97431"/>
    <x v="0"/>
    <x v="0"/>
    <x v="0"/>
    <x v="0"/>
    <x v="11"/>
    <x v="142"/>
    <x v="0"/>
    <x v="0"/>
    <s v="Tesseramento"/>
    <x v="1"/>
    <x v="0"/>
    <x v="0"/>
    <m/>
  </r>
  <r>
    <n v="141819"/>
    <x v="0"/>
    <x v="0"/>
    <x v="0"/>
    <x v="0"/>
    <x v="11"/>
    <x v="142"/>
    <x v="0"/>
    <x v="0"/>
    <s v="Tesseramento"/>
    <x v="1"/>
    <x v="0"/>
    <x v="0"/>
    <m/>
  </r>
  <r>
    <n v="191544"/>
    <x v="0"/>
    <x v="0"/>
    <x v="0"/>
    <x v="0"/>
    <x v="11"/>
    <x v="142"/>
    <x v="0"/>
    <x v="0"/>
    <s v="Tesseramento"/>
    <x v="1"/>
    <x v="1"/>
    <x v="0"/>
    <m/>
  </r>
  <r>
    <n v="209946"/>
    <x v="0"/>
    <x v="0"/>
    <x v="0"/>
    <x v="1"/>
    <x v="11"/>
    <x v="142"/>
    <x v="0"/>
    <x v="0"/>
    <s v="Tesseramento"/>
    <x v="1"/>
    <x v="0"/>
    <x v="0"/>
    <m/>
  </r>
  <r>
    <n v="187437"/>
    <x v="0"/>
    <x v="0"/>
    <x v="0"/>
    <x v="0"/>
    <x v="11"/>
    <x v="142"/>
    <x v="0"/>
    <x v="1"/>
    <s v="Tesseramento"/>
    <x v="1"/>
    <x v="0"/>
    <x v="0"/>
    <m/>
  </r>
  <r>
    <n v="5071"/>
    <x v="0"/>
    <x v="1"/>
    <x v="0"/>
    <x v="4"/>
    <x v="7"/>
    <x v="195"/>
    <x v="0"/>
    <x v="0"/>
    <s v="Tesseramento"/>
    <x v="1"/>
    <x v="0"/>
    <x v="0"/>
    <m/>
  </r>
  <r>
    <n v="181557"/>
    <x v="0"/>
    <x v="1"/>
    <x v="0"/>
    <x v="1"/>
    <x v="7"/>
    <x v="195"/>
    <x v="0"/>
    <x v="0"/>
    <s v="Tesseramento"/>
    <x v="1"/>
    <x v="3"/>
    <x v="0"/>
    <m/>
  </r>
  <r>
    <n v="189137"/>
    <x v="0"/>
    <x v="0"/>
    <x v="0"/>
    <x v="0"/>
    <x v="7"/>
    <x v="195"/>
    <x v="0"/>
    <x v="0"/>
    <s v="Tesseramento"/>
    <x v="1"/>
    <x v="0"/>
    <x v="0"/>
    <m/>
  </r>
  <r>
    <n v="205491"/>
    <x v="0"/>
    <x v="0"/>
    <x v="0"/>
    <x v="0"/>
    <x v="7"/>
    <x v="195"/>
    <x v="0"/>
    <x v="0"/>
    <s v="Tesseramento"/>
    <x v="1"/>
    <x v="3"/>
    <x v="0"/>
    <m/>
  </r>
  <r>
    <n v="121080"/>
    <x v="0"/>
    <x v="0"/>
    <x v="0"/>
    <x v="0"/>
    <x v="11"/>
    <x v="142"/>
    <x v="0"/>
    <x v="0"/>
    <s v="Tesseramento"/>
    <x v="1"/>
    <x v="1"/>
    <x v="0"/>
    <m/>
  </r>
  <r>
    <n v="215869"/>
    <x v="0"/>
    <x v="0"/>
    <x v="0"/>
    <x v="0"/>
    <x v="11"/>
    <x v="142"/>
    <x v="0"/>
    <x v="0"/>
    <s v="Tesseramento"/>
    <x v="1"/>
    <x v="0"/>
    <x v="0"/>
    <m/>
  </r>
  <r>
    <n v="205490"/>
    <x v="0"/>
    <x v="0"/>
    <x v="2"/>
    <x v="0"/>
    <x v="7"/>
    <x v="195"/>
    <x v="0"/>
    <x v="0"/>
    <s v="Tesseramento"/>
    <x v="1"/>
    <x v="1"/>
    <x v="0"/>
    <m/>
  </r>
  <r>
    <n v="140890"/>
    <x v="0"/>
    <x v="0"/>
    <x v="2"/>
    <x v="1"/>
    <x v="7"/>
    <x v="195"/>
    <x v="0"/>
    <x v="0"/>
    <s v="Tesseramento"/>
    <x v="1"/>
    <x v="3"/>
    <x v="0"/>
    <m/>
  </r>
  <r>
    <n v="191917"/>
    <x v="0"/>
    <x v="0"/>
    <x v="0"/>
    <x v="0"/>
    <x v="8"/>
    <x v="127"/>
    <x v="0"/>
    <x v="0"/>
    <s v="Tesseramento"/>
    <x v="1"/>
    <x v="0"/>
    <x v="0"/>
    <m/>
  </r>
  <r>
    <n v="191920"/>
    <x v="0"/>
    <x v="0"/>
    <x v="0"/>
    <x v="0"/>
    <x v="8"/>
    <x v="127"/>
    <x v="0"/>
    <x v="0"/>
    <s v="Tesseramento"/>
    <x v="1"/>
    <x v="0"/>
    <x v="0"/>
    <m/>
  </r>
  <r>
    <n v="22787"/>
    <x v="0"/>
    <x v="0"/>
    <x v="0"/>
    <x v="0"/>
    <x v="8"/>
    <x v="127"/>
    <x v="0"/>
    <x v="0"/>
    <s v="Tesseramento"/>
    <x v="1"/>
    <x v="3"/>
    <x v="0"/>
    <m/>
  </r>
  <r>
    <n v="158297"/>
    <x v="0"/>
    <x v="0"/>
    <x v="0"/>
    <x v="0"/>
    <x v="1"/>
    <x v="73"/>
    <x v="0"/>
    <x v="0"/>
    <s v="Tesseramento"/>
    <x v="1"/>
    <x v="3"/>
    <x v="0"/>
    <m/>
  </r>
  <r>
    <n v="34302"/>
    <x v="0"/>
    <x v="2"/>
    <x v="0"/>
    <x v="0"/>
    <x v="7"/>
    <x v="225"/>
    <x v="1"/>
    <x v="0"/>
    <s v="Tesseramento"/>
    <x v="0"/>
    <x v="8"/>
    <x v="0"/>
    <m/>
  </r>
  <r>
    <n v="47126"/>
    <x v="0"/>
    <x v="2"/>
    <x v="0"/>
    <x v="4"/>
    <x v="7"/>
    <x v="225"/>
    <x v="1"/>
    <x v="0"/>
    <s v="Tesseramento"/>
    <x v="0"/>
    <x v="8"/>
    <x v="0"/>
    <m/>
  </r>
  <r>
    <n v="34169"/>
    <x v="0"/>
    <x v="2"/>
    <x v="0"/>
    <x v="0"/>
    <x v="7"/>
    <x v="225"/>
    <x v="1"/>
    <x v="0"/>
    <s v="Tesseramento"/>
    <x v="0"/>
    <x v="9"/>
    <x v="0"/>
    <m/>
  </r>
  <r>
    <n v="221588"/>
    <x v="1"/>
    <x v="0"/>
    <x v="0"/>
    <x v="1"/>
    <x v="4"/>
    <x v="145"/>
    <x v="0"/>
    <x v="0"/>
    <s v="Tesseramento"/>
    <x v="1"/>
    <x v="7"/>
    <x v="0"/>
    <m/>
  </r>
  <r>
    <n v="84058"/>
    <x v="0"/>
    <x v="0"/>
    <x v="0"/>
    <x v="0"/>
    <x v="15"/>
    <x v="248"/>
    <x v="0"/>
    <x v="0"/>
    <s v="Tesseramento"/>
    <x v="1"/>
    <x v="3"/>
    <x v="0"/>
    <m/>
  </r>
  <r>
    <n v="236565"/>
    <x v="0"/>
    <x v="0"/>
    <x v="1"/>
    <x v="0"/>
    <x v="7"/>
    <x v="195"/>
    <x v="0"/>
    <x v="0"/>
    <s v="Tesseramento"/>
    <x v="1"/>
    <x v="0"/>
    <x v="0"/>
    <m/>
  </r>
  <r>
    <n v="225148"/>
    <x v="1"/>
    <x v="0"/>
    <x v="2"/>
    <x v="2"/>
    <x v="15"/>
    <x v="248"/>
    <x v="0"/>
    <x v="0"/>
    <s v="Tesseramento"/>
    <x v="1"/>
    <x v="5"/>
    <x v="0"/>
    <m/>
  </r>
  <r>
    <n v="225149"/>
    <x v="1"/>
    <x v="0"/>
    <x v="2"/>
    <x v="2"/>
    <x v="15"/>
    <x v="248"/>
    <x v="0"/>
    <x v="1"/>
    <s v="Tesseramento"/>
    <x v="1"/>
    <x v="7"/>
    <x v="0"/>
    <m/>
  </r>
  <r>
    <n v="236785"/>
    <x v="0"/>
    <x v="1"/>
    <x v="1"/>
    <x v="0"/>
    <x v="1"/>
    <x v="1"/>
    <x v="0"/>
    <x v="0"/>
    <s v="Tesseramento"/>
    <x v="0"/>
    <x v="1"/>
    <x v="0"/>
    <m/>
  </r>
  <r>
    <n v="236701"/>
    <x v="0"/>
    <x v="0"/>
    <x v="1"/>
    <x v="2"/>
    <x v="4"/>
    <x v="101"/>
    <x v="0"/>
    <x v="1"/>
    <s v="Tesseramento"/>
    <x v="0"/>
    <x v="0"/>
    <x v="0"/>
    <m/>
  </r>
  <r>
    <n v="179680"/>
    <x v="0"/>
    <x v="0"/>
    <x v="0"/>
    <x v="0"/>
    <x v="8"/>
    <x v="115"/>
    <x v="0"/>
    <x v="0"/>
    <s v="Tesseramento"/>
    <x v="1"/>
    <x v="3"/>
    <x v="0"/>
    <m/>
  </r>
  <r>
    <n v="105651"/>
    <x v="0"/>
    <x v="0"/>
    <x v="0"/>
    <x v="0"/>
    <x v="8"/>
    <x v="115"/>
    <x v="0"/>
    <x v="0"/>
    <s v="Tesseramento"/>
    <x v="1"/>
    <x v="0"/>
    <x v="0"/>
    <m/>
  </r>
  <r>
    <n v="236702"/>
    <x v="0"/>
    <x v="0"/>
    <x v="1"/>
    <x v="1"/>
    <x v="4"/>
    <x v="101"/>
    <x v="0"/>
    <x v="0"/>
    <s v="Tesseramento"/>
    <x v="0"/>
    <x v="0"/>
    <x v="0"/>
    <m/>
  </r>
  <r>
    <n v="230634"/>
    <x v="0"/>
    <x v="0"/>
    <x v="0"/>
    <x v="3"/>
    <x v="8"/>
    <x v="115"/>
    <x v="0"/>
    <x v="0"/>
    <s v="Tesseramento"/>
    <x v="1"/>
    <x v="0"/>
    <x v="0"/>
    <m/>
  </r>
  <r>
    <n v="145046"/>
    <x v="0"/>
    <x v="0"/>
    <x v="0"/>
    <x v="0"/>
    <x v="4"/>
    <x v="101"/>
    <x v="0"/>
    <x v="0"/>
    <s v="Tesseramento"/>
    <x v="0"/>
    <x v="4"/>
    <x v="0"/>
    <m/>
  </r>
  <r>
    <n v="107609"/>
    <x v="0"/>
    <x v="0"/>
    <x v="0"/>
    <x v="0"/>
    <x v="4"/>
    <x v="101"/>
    <x v="0"/>
    <x v="0"/>
    <s v="Tesseramento"/>
    <x v="0"/>
    <x v="0"/>
    <x v="0"/>
    <m/>
  </r>
  <r>
    <n v="101583"/>
    <x v="0"/>
    <x v="0"/>
    <x v="0"/>
    <x v="0"/>
    <x v="2"/>
    <x v="172"/>
    <x v="0"/>
    <x v="0"/>
    <s v="Tesseramento"/>
    <x v="1"/>
    <x v="4"/>
    <x v="0"/>
    <m/>
  </r>
  <r>
    <n v="55238"/>
    <x v="0"/>
    <x v="0"/>
    <x v="2"/>
    <x v="4"/>
    <x v="2"/>
    <x v="172"/>
    <x v="0"/>
    <x v="0"/>
    <s v="Tesseramento"/>
    <x v="1"/>
    <x v="3"/>
    <x v="0"/>
    <m/>
  </r>
  <r>
    <n v="53913"/>
    <x v="0"/>
    <x v="0"/>
    <x v="0"/>
    <x v="0"/>
    <x v="2"/>
    <x v="172"/>
    <x v="0"/>
    <x v="0"/>
    <s v="Tesseramento"/>
    <x v="1"/>
    <x v="3"/>
    <x v="0"/>
    <m/>
  </r>
  <r>
    <n v="63665"/>
    <x v="0"/>
    <x v="0"/>
    <x v="0"/>
    <x v="0"/>
    <x v="2"/>
    <x v="172"/>
    <x v="0"/>
    <x v="0"/>
    <s v="Tesseramento"/>
    <x v="1"/>
    <x v="3"/>
    <x v="0"/>
    <m/>
  </r>
  <r>
    <n v="63653"/>
    <x v="0"/>
    <x v="0"/>
    <x v="0"/>
    <x v="2"/>
    <x v="2"/>
    <x v="172"/>
    <x v="0"/>
    <x v="1"/>
    <s v="Tesseramento"/>
    <x v="1"/>
    <x v="3"/>
    <x v="0"/>
    <m/>
  </r>
  <r>
    <n v="41748"/>
    <x v="0"/>
    <x v="0"/>
    <x v="0"/>
    <x v="0"/>
    <x v="2"/>
    <x v="172"/>
    <x v="0"/>
    <x v="0"/>
    <s v="Tesseramento"/>
    <x v="1"/>
    <x v="0"/>
    <x v="0"/>
    <m/>
  </r>
  <r>
    <n v="14771"/>
    <x v="0"/>
    <x v="0"/>
    <x v="0"/>
    <x v="0"/>
    <x v="2"/>
    <x v="172"/>
    <x v="0"/>
    <x v="1"/>
    <s v="Tesseramento"/>
    <x v="1"/>
    <x v="4"/>
    <x v="0"/>
    <m/>
  </r>
  <r>
    <n v="222477"/>
    <x v="1"/>
    <x v="0"/>
    <x v="0"/>
    <x v="2"/>
    <x v="2"/>
    <x v="172"/>
    <x v="0"/>
    <x v="0"/>
    <s v="Tesseramento"/>
    <x v="1"/>
    <x v="5"/>
    <x v="0"/>
    <m/>
  </r>
  <r>
    <n v="164120"/>
    <x v="0"/>
    <x v="0"/>
    <x v="0"/>
    <x v="1"/>
    <x v="2"/>
    <x v="172"/>
    <x v="0"/>
    <x v="0"/>
    <s v="Tesseramento"/>
    <x v="1"/>
    <x v="0"/>
    <x v="0"/>
    <m/>
  </r>
  <r>
    <n v="227702"/>
    <x v="1"/>
    <x v="0"/>
    <x v="0"/>
    <x v="2"/>
    <x v="2"/>
    <x v="172"/>
    <x v="0"/>
    <x v="1"/>
    <s v="Tesseramento"/>
    <x v="1"/>
    <x v="5"/>
    <x v="0"/>
    <m/>
  </r>
  <r>
    <n v="164110"/>
    <x v="0"/>
    <x v="0"/>
    <x v="0"/>
    <x v="1"/>
    <x v="2"/>
    <x v="172"/>
    <x v="0"/>
    <x v="1"/>
    <s v="Tesseramento"/>
    <x v="1"/>
    <x v="0"/>
    <x v="0"/>
    <m/>
  </r>
  <r>
    <n v="189456"/>
    <x v="0"/>
    <x v="0"/>
    <x v="0"/>
    <x v="0"/>
    <x v="4"/>
    <x v="110"/>
    <x v="0"/>
    <x v="0"/>
    <s v="Tesseramento"/>
    <x v="1"/>
    <x v="4"/>
    <x v="0"/>
    <m/>
  </r>
  <r>
    <n v="200820"/>
    <x v="0"/>
    <x v="0"/>
    <x v="0"/>
    <x v="0"/>
    <x v="4"/>
    <x v="12"/>
    <x v="0"/>
    <x v="0"/>
    <s v="Tesseramento"/>
    <x v="1"/>
    <x v="0"/>
    <x v="0"/>
    <m/>
  </r>
  <r>
    <n v="161420"/>
    <x v="0"/>
    <x v="0"/>
    <x v="0"/>
    <x v="0"/>
    <x v="7"/>
    <x v="301"/>
    <x v="0"/>
    <x v="0"/>
    <s v="Tesseramento"/>
    <x v="1"/>
    <x v="0"/>
    <x v="0"/>
    <m/>
  </r>
  <r>
    <n v="29079"/>
    <x v="0"/>
    <x v="0"/>
    <x v="0"/>
    <x v="0"/>
    <x v="4"/>
    <x v="12"/>
    <x v="0"/>
    <x v="1"/>
    <s v="Tesseramento"/>
    <x v="1"/>
    <x v="0"/>
    <x v="0"/>
    <m/>
  </r>
  <r>
    <n v="37009"/>
    <x v="0"/>
    <x v="0"/>
    <x v="0"/>
    <x v="0"/>
    <x v="7"/>
    <x v="301"/>
    <x v="0"/>
    <x v="0"/>
    <s v="Tesseramento"/>
    <x v="1"/>
    <x v="3"/>
    <x v="0"/>
    <m/>
  </r>
  <r>
    <n v="26440"/>
    <x v="0"/>
    <x v="0"/>
    <x v="0"/>
    <x v="0"/>
    <x v="7"/>
    <x v="41"/>
    <x v="0"/>
    <x v="0"/>
    <s v="Tesseramento"/>
    <x v="1"/>
    <x v="4"/>
    <x v="0"/>
    <m/>
  </r>
  <r>
    <n v="236700"/>
    <x v="0"/>
    <x v="0"/>
    <x v="1"/>
    <x v="2"/>
    <x v="2"/>
    <x v="172"/>
    <x v="0"/>
    <x v="0"/>
    <s v="Tesseramento"/>
    <x v="1"/>
    <x v="3"/>
    <x v="0"/>
    <m/>
  </r>
  <r>
    <n v="236699"/>
    <x v="0"/>
    <x v="0"/>
    <x v="1"/>
    <x v="2"/>
    <x v="2"/>
    <x v="172"/>
    <x v="0"/>
    <x v="1"/>
    <s v="Tesseramento"/>
    <x v="1"/>
    <x v="3"/>
    <x v="0"/>
    <m/>
  </r>
  <r>
    <n v="236840"/>
    <x v="0"/>
    <x v="0"/>
    <x v="1"/>
    <x v="1"/>
    <x v="2"/>
    <x v="172"/>
    <x v="0"/>
    <x v="0"/>
    <s v="Tesseramento"/>
    <x v="1"/>
    <x v="4"/>
    <x v="0"/>
    <m/>
  </r>
  <r>
    <n v="236841"/>
    <x v="0"/>
    <x v="0"/>
    <x v="1"/>
    <x v="2"/>
    <x v="2"/>
    <x v="172"/>
    <x v="0"/>
    <x v="0"/>
    <s v="Tesseramento"/>
    <x v="1"/>
    <x v="0"/>
    <x v="0"/>
    <m/>
  </r>
  <r>
    <n v="157247"/>
    <x v="1"/>
    <x v="0"/>
    <x v="0"/>
    <x v="0"/>
    <x v="4"/>
    <x v="83"/>
    <x v="0"/>
    <x v="0"/>
    <s v="Tesseramento"/>
    <x v="0"/>
    <x v="6"/>
    <x v="0"/>
    <m/>
  </r>
  <r>
    <n v="151220"/>
    <x v="0"/>
    <x v="0"/>
    <x v="0"/>
    <x v="0"/>
    <x v="4"/>
    <x v="83"/>
    <x v="0"/>
    <x v="0"/>
    <s v="Tesseramento"/>
    <x v="0"/>
    <x v="3"/>
    <x v="0"/>
    <m/>
  </r>
  <r>
    <n v="186067"/>
    <x v="0"/>
    <x v="0"/>
    <x v="0"/>
    <x v="0"/>
    <x v="7"/>
    <x v="301"/>
    <x v="0"/>
    <x v="0"/>
    <s v="Tesseramento"/>
    <x v="1"/>
    <x v="0"/>
    <x v="0"/>
    <m/>
  </r>
  <r>
    <n v="233315"/>
    <x v="0"/>
    <x v="1"/>
    <x v="0"/>
    <x v="1"/>
    <x v="7"/>
    <x v="301"/>
    <x v="0"/>
    <x v="0"/>
    <s v="Tesseramento"/>
    <x v="1"/>
    <x v="3"/>
    <x v="0"/>
    <m/>
  </r>
  <r>
    <n v="12606"/>
    <x v="0"/>
    <x v="0"/>
    <x v="0"/>
    <x v="0"/>
    <x v="7"/>
    <x v="301"/>
    <x v="0"/>
    <x v="0"/>
    <s v="Tesseramento"/>
    <x v="1"/>
    <x v="4"/>
    <x v="0"/>
    <m/>
  </r>
  <r>
    <n v="154254"/>
    <x v="0"/>
    <x v="0"/>
    <x v="0"/>
    <x v="0"/>
    <x v="7"/>
    <x v="301"/>
    <x v="0"/>
    <x v="1"/>
    <s v="Tesseramento"/>
    <x v="1"/>
    <x v="0"/>
    <x v="0"/>
    <m/>
  </r>
  <r>
    <n v="62501"/>
    <x v="0"/>
    <x v="0"/>
    <x v="0"/>
    <x v="0"/>
    <x v="7"/>
    <x v="301"/>
    <x v="0"/>
    <x v="0"/>
    <s v="Tesseramento"/>
    <x v="1"/>
    <x v="3"/>
    <x v="0"/>
    <m/>
  </r>
  <r>
    <n v="21326"/>
    <x v="0"/>
    <x v="0"/>
    <x v="0"/>
    <x v="0"/>
    <x v="4"/>
    <x v="179"/>
    <x v="0"/>
    <x v="0"/>
    <s v="Tesseramento"/>
    <x v="1"/>
    <x v="4"/>
    <x v="0"/>
    <m/>
  </r>
  <r>
    <n v="151790"/>
    <x v="0"/>
    <x v="0"/>
    <x v="0"/>
    <x v="0"/>
    <x v="7"/>
    <x v="301"/>
    <x v="0"/>
    <x v="0"/>
    <s v="Tesseramento"/>
    <x v="1"/>
    <x v="4"/>
    <x v="0"/>
    <m/>
  </r>
  <r>
    <n v="151795"/>
    <x v="0"/>
    <x v="0"/>
    <x v="0"/>
    <x v="0"/>
    <x v="7"/>
    <x v="301"/>
    <x v="0"/>
    <x v="1"/>
    <s v="Tesseramento"/>
    <x v="1"/>
    <x v="4"/>
    <x v="0"/>
    <m/>
  </r>
  <r>
    <n v="74664"/>
    <x v="0"/>
    <x v="0"/>
    <x v="0"/>
    <x v="0"/>
    <x v="7"/>
    <x v="11"/>
    <x v="0"/>
    <x v="0"/>
    <s v="Tesseramento"/>
    <x v="1"/>
    <x v="0"/>
    <x v="0"/>
    <m/>
  </r>
  <r>
    <n v="228019"/>
    <x v="1"/>
    <x v="0"/>
    <x v="0"/>
    <x v="3"/>
    <x v="7"/>
    <x v="11"/>
    <x v="0"/>
    <x v="1"/>
    <s v="Tesseramento"/>
    <x v="1"/>
    <x v="5"/>
    <x v="0"/>
    <m/>
  </r>
  <r>
    <n v="32011"/>
    <x v="0"/>
    <x v="0"/>
    <x v="0"/>
    <x v="0"/>
    <x v="7"/>
    <x v="11"/>
    <x v="0"/>
    <x v="1"/>
    <s v="Tesseramento"/>
    <x v="1"/>
    <x v="4"/>
    <x v="0"/>
    <m/>
  </r>
  <r>
    <n v="32037"/>
    <x v="0"/>
    <x v="0"/>
    <x v="0"/>
    <x v="0"/>
    <x v="7"/>
    <x v="11"/>
    <x v="0"/>
    <x v="0"/>
    <s v="Tesseramento"/>
    <x v="1"/>
    <x v="4"/>
    <x v="0"/>
    <m/>
  </r>
  <r>
    <n v="236609"/>
    <x v="0"/>
    <x v="0"/>
    <x v="1"/>
    <x v="0"/>
    <x v="10"/>
    <x v="341"/>
    <x v="0"/>
    <x v="0"/>
    <s v="Tesseramento"/>
    <x v="0"/>
    <x v="4"/>
    <x v="0"/>
    <m/>
  </r>
  <r>
    <n v="130503"/>
    <x v="0"/>
    <x v="0"/>
    <x v="0"/>
    <x v="0"/>
    <x v="7"/>
    <x v="11"/>
    <x v="0"/>
    <x v="0"/>
    <s v="Tesseramento"/>
    <x v="1"/>
    <x v="4"/>
    <x v="0"/>
    <m/>
  </r>
  <r>
    <n v="129992"/>
    <x v="0"/>
    <x v="0"/>
    <x v="0"/>
    <x v="1"/>
    <x v="7"/>
    <x v="11"/>
    <x v="0"/>
    <x v="1"/>
    <s v="Tesseramento"/>
    <x v="1"/>
    <x v="4"/>
    <x v="0"/>
    <m/>
  </r>
  <r>
    <n v="139218"/>
    <x v="0"/>
    <x v="0"/>
    <x v="0"/>
    <x v="0"/>
    <x v="7"/>
    <x v="11"/>
    <x v="0"/>
    <x v="1"/>
    <s v="Tesseramento"/>
    <x v="1"/>
    <x v="1"/>
    <x v="0"/>
    <m/>
  </r>
  <r>
    <n v="177310"/>
    <x v="0"/>
    <x v="0"/>
    <x v="0"/>
    <x v="0"/>
    <x v="7"/>
    <x v="301"/>
    <x v="0"/>
    <x v="0"/>
    <s v="Tesseramento"/>
    <x v="1"/>
    <x v="0"/>
    <x v="0"/>
    <m/>
  </r>
  <r>
    <n v="67977"/>
    <x v="0"/>
    <x v="0"/>
    <x v="0"/>
    <x v="0"/>
    <x v="7"/>
    <x v="301"/>
    <x v="0"/>
    <x v="1"/>
    <s v="Tesseramento"/>
    <x v="1"/>
    <x v="3"/>
    <x v="0"/>
    <m/>
  </r>
  <r>
    <n v="236556"/>
    <x v="1"/>
    <x v="0"/>
    <x v="1"/>
    <x v="2"/>
    <x v="7"/>
    <x v="11"/>
    <x v="0"/>
    <x v="0"/>
    <s v="Tesseramento"/>
    <x v="1"/>
    <x v="5"/>
    <x v="0"/>
    <m/>
  </r>
  <r>
    <n v="214768"/>
    <x v="0"/>
    <x v="0"/>
    <x v="0"/>
    <x v="1"/>
    <x v="10"/>
    <x v="341"/>
    <x v="0"/>
    <x v="0"/>
    <s v="Tesseramento"/>
    <x v="0"/>
    <x v="1"/>
    <x v="0"/>
    <m/>
  </r>
  <r>
    <n v="188342"/>
    <x v="1"/>
    <x v="0"/>
    <x v="0"/>
    <x v="0"/>
    <x v="10"/>
    <x v="341"/>
    <x v="0"/>
    <x v="0"/>
    <s v="Tesseramento"/>
    <x v="0"/>
    <x v="2"/>
    <x v="0"/>
    <m/>
  </r>
  <r>
    <n v="188566"/>
    <x v="0"/>
    <x v="0"/>
    <x v="0"/>
    <x v="1"/>
    <x v="10"/>
    <x v="341"/>
    <x v="0"/>
    <x v="1"/>
    <s v="Tesseramento"/>
    <x v="0"/>
    <x v="3"/>
    <x v="0"/>
    <m/>
  </r>
  <r>
    <n v="209456"/>
    <x v="0"/>
    <x v="0"/>
    <x v="0"/>
    <x v="0"/>
    <x v="14"/>
    <x v="129"/>
    <x v="0"/>
    <x v="1"/>
    <s v="Tesseramento"/>
    <x v="1"/>
    <x v="0"/>
    <x v="0"/>
    <m/>
  </r>
  <r>
    <n v="211728"/>
    <x v="1"/>
    <x v="0"/>
    <x v="0"/>
    <x v="1"/>
    <x v="14"/>
    <x v="129"/>
    <x v="0"/>
    <x v="0"/>
    <s v="Tesseramento"/>
    <x v="1"/>
    <x v="5"/>
    <x v="0"/>
    <m/>
  </r>
  <r>
    <n v="174653"/>
    <x v="0"/>
    <x v="0"/>
    <x v="0"/>
    <x v="0"/>
    <x v="10"/>
    <x v="341"/>
    <x v="0"/>
    <x v="0"/>
    <s v="Tesseramento"/>
    <x v="0"/>
    <x v="3"/>
    <x v="0"/>
    <m/>
  </r>
  <r>
    <n v="208166"/>
    <x v="0"/>
    <x v="0"/>
    <x v="0"/>
    <x v="0"/>
    <x v="10"/>
    <x v="341"/>
    <x v="0"/>
    <x v="0"/>
    <s v="Tesseramento"/>
    <x v="0"/>
    <x v="0"/>
    <x v="0"/>
    <m/>
  </r>
  <r>
    <n v="188725"/>
    <x v="0"/>
    <x v="0"/>
    <x v="0"/>
    <x v="0"/>
    <x v="10"/>
    <x v="341"/>
    <x v="0"/>
    <x v="0"/>
    <s v="Tesseramento"/>
    <x v="0"/>
    <x v="0"/>
    <x v="0"/>
    <m/>
  </r>
  <r>
    <n v="70965"/>
    <x v="0"/>
    <x v="0"/>
    <x v="0"/>
    <x v="0"/>
    <x v="7"/>
    <x v="301"/>
    <x v="0"/>
    <x v="1"/>
    <s v="Tesseramento"/>
    <x v="1"/>
    <x v="0"/>
    <x v="0"/>
    <m/>
  </r>
  <r>
    <n v="157132"/>
    <x v="0"/>
    <x v="0"/>
    <x v="0"/>
    <x v="0"/>
    <x v="7"/>
    <x v="11"/>
    <x v="0"/>
    <x v="0"/>
    <s v="Tesseramento"/>
    <x v="1"/>
    <x v="4"/>
    <x v="0"/>
    <m/>
  </r>
  <r>
    <n v="197794"/>
    <x v="0"/>
    <x v="0"/>
    <x v="0"/>
    <x v="0"/>
    <x v="7"/>
    <x v="301"/>
    <x v="0"/>
    <x v="0"/>
    <s v="Tesseramento"/>
    <x v="1"/>
    <x v="0"/>
    <x v="0"/>
    <m/>
  </r>
  <r>
    <n v="137793"/>
    <x v="1"/>
    <x v="0"/>
    <x v="0"/>
    <x v="0"/>
    <x v="7"/>
    <x v="301"/>
    <x v="0"/>
    <x v="1"/>
    <s v="Tesseramento"/>
    <x v="1"/>
    <x v="6"/>
    <x v="0"/>
    <m/>
  </r>
  <r>
    <n v="40373"/>
    <x v="0"/>
    <x v="0"/>
    <x v="0"/>
    <x v="0"/>
    <x v="7"/>
    <x v="301"/>
    <x v="0"/>
    <x v="0"/>
    <s v="Tesseramento"/>
    <x v="1"/>
    <x v="0"/>
    <x v="0"/>
    <m/>
  </r>
  <r>
    <n v="205433"/>
    <x v="0"/>
    <x v="0"/>
    <x v="0"/>
    <x v="0"/>
    <x v="7"/>
    <x v="301"/>
    <x v="0"/>
    <x v="1"/>
    <s v="Tesseramento"/>
    <x v="1"/>
    <x v="0"/>
    <x v="0"/>
    <m/>
  </r>
  <r>
    <n v="217657"/>
    <x v="1"/>
    <x v="0"/>
    <x v="0"/>
    <x v="1"/>
    <x v="7"/>
    <x v="301"/>
    <x v="0"/>
    <x v="0"/>
    <s v="Tesseramento"/>
    <x v="1"/>
    <x v="5"/>
    <x v="0"/>
    <m/>
  </r>
  <r>
    <n v="169710"/>
    <x v="0"/>
    <x v="0"/>
    <x v="0"/>
    <x v="0"/>
    <x v="7"/>
    <x v="301"/>
    <x v="0"/>
    <x v="0"/>
    <s v="Tesseramento"/>
    <x v="1"/>
    <x v="1"/>
    <x v="0"/>
    <m/>
  </r>
  <r>
    <n v="177451"/>
    <x v="0"/>
    <x v="0"/>
    <x v="0"/>
    <x v="3"/>
    <x v="10"/>
    <x v="63"/>
    <x v="0"/>
    <x v="0"/>
    <s v="Tesseramento"/>
    <x v="0"/>
    <x v="4"/>
    <x v="0"/>
    <m/>
  </r>
  <r>
    <n v="187466"/>
    <x v="0"/>
    <x v="0"/>
    <x v="0"/>
    <x v="1"/>
    <x v="10"/>
    <x v="63"/>
    <x v="0"/>
    <x v="0"/>
    <s v="Tesseramento"/>
    <x v="0"/>
    <x v="3"/>
    <x v="0"/>
    <m/>
  </r>
  <r>
    <n v="217514"/>
    <x v="0"/>
    <x v="0"/>
    <x v="0"/>
    <x v="0"/>
    <x v="10"/>
    <x v="63"/>
    <x v="0"/>
    <x v="0"/>
    <s v="Tesseramento"/>
    <x v="0"/>
    <x v="1"/>
    <x v="0"/>
    <m/>
  </r>
  <r>
    <n v="219277"/>
    <x v="0"/>
    <x v="0"/>
    <x v="2"/>
    <x v="1"/>
    <x v="10"/>
    <x v="63"/>
    <x v="0"/>
    <x v="1"/>
    <s v="Tesseramento"/>
    <x v="0"/>
    <x v="3"/>
    <x v="0"/>
    <m/>
  </r>
  <r>
    <n v="213105"/>
    <x v="0"/>
    <x v="0"/>
    <x v="0"/>
    <x v="3"/>
    <x v="10"/>
    <x v="63"/>
    <x v="0"/>
    <x v="0"/>
    <s v="Tesseramento"/>
    <x v="0"/>
    <x v="0"/>
    <x v="0"/>
    <m/>
  </r>
  <r>
    <n v="161760"/>
    <x v="0"/>
    <x v="0"/>
    <x v="0"/>
    <x v="1"/>
    <x v="10"/>
    <x v="63"/>
    <x v="0"/>
    <x v="0"/>
    <s v="Tesseramento"/>
    <x v="0"/>
    <x v="4"/>
    <x v="0"/>
    <m/>
  </r>
  <r>
    <n v="94242"/>
    <x v="0"/>
    <x v="0"/>
    <x v="0"/>
    <x v="0"/>
    <x v="11"/>
    <x v="142"/>
    <x v="0"/>
    <x v="0"/>
    <s v="Tesseramento"/>
    <x v="1"/>
    <x v="4"/>
    <x v="0"/>
    <m/>
  </r>
  <r>
    <n v="95546"/>
    <x v="0"/>
    <x v="0"/>
    <x v="0"/>
    <x v="4"/>
    <x v="10"/>
    <x v="273"/>
    <x v="0"/>
    <x v="0"/>
    <s v="Tesseramento"/>
    <x v="1"/>
    <x v="0"/>
    <x v="0"/>
    <m/>
  </r>
  <r>
    <n v="21944"/>
    <x v="0"/>
    <x v="0"/>
    <x v="2"/>
    <x v="0"/>
    <x v="8"/>
    <x v="296"/>
    <x v="0"/>
    <x v="1"/>
    <s v="Tesseramento"/>
    <x v="1"/>
    <x v="4"/>
    <x v="0"/>
    <m/>
  </r>
  <r>
    <n v="123671"/>
    <x v="0"/>
    <x v="0"/>
    <x v="0"/>
    <x v="0"/>
    <x v="3"/>
    <x v="252"/>
    <x v="0"/>
    <x v="0"/>
    <s v="Tesseramento"/>
    <x v="1"/>
    <x v="0"/>
    <x v="0"/>
    <m/>
  </r>
  <r>
    <n v="181373"/>
    <x v="0"/>
    <x v="1"/>
    <x v="0"/>
    <x v="0"/>
    <x v="4"/>
    <x v="50"/>
    <x v="0"/>
    <x v="0"/>
    <s v="Tesseramento"/>
    <x v="1"/>
    <x v="1"/>
    <x v="0"/>
    <m/>
  </r>
  <r>
    <n v="19316"/>
    <x v="0"/>
    <x v="0"/>
    <x v="0"/>
    <x v="0"/>
    <x v="3"/>
    <x v="252"/>
    <x v="0"/>
    <x v="0"/>
    <s v="Tesseramento"/>
    <x v="1"/>
    <x v="0"/>
    <x v="0"/>
    <m/>
  </r>
  <r>
    <n v="72626"/>
    <x v="0"/>
    <x v="0"/>
    <x v="0"/>
    <x v="0"/>
    <x v="4"/>
    <x v="50"/>
    <x v="0"/>
    <x v="0"/>
    <s v="Tesseramento"/>
    <x v="1"/>
    <x v="4"/>
    <x v="0"/>
    <m/>
  </r>
  <r>
    <n v="7752"/>
    <x v="0"/>
    <x v="0"/>
    <x v="0"/>
    <x v="1"/>
    <x v="4"/>
    <x v="50"/>
    <x v="0"/>
    <x v="1"/>
    <s v="Tesseramento"/>
    <x v="1"/>
    <x v="4"/>
    <x v="0"/>
    <m/>
  </r>
  <r>
    <n v="220250"/>
    <x v="0"/>
    <x v="1"/>
    <x v="0"/>
    <x v="0"/>
    <x v="3"/>
    <x v="252"/>
    <x v="0"/>
    <x v="0"/>
    <s v="Tesseramento"/>
    <x v="1"/>
    <x v="3"/>
    <x v="0"/>
    <m/>
  </r>
  <r>
    <n v="220254"/>
    <x v="0"/>
    <x v="1"/>
    <x v="0"/>
    <x v="1"/>
    <x v="3"/>
    <x v="252"/>
    <x v="0"/>
    <x v="1"/>
    <s v="Tesseramento"/>
    <x v="1"/>
    <x v="3"/>
    <x v="0"/>
    <m/>
  </r>
  <r>
    <n v="211543"/>
    <x v="0"/>
    <x v="0"/>
    <x v="0"/>
    <x v="0"/>
    <x v="3"/>
    <x v="252"/>
    <x v="0"/>
    <x v="0"/>
    <s v="Tesseramento"/>
    <x v="1"/>
    <x v="0"/>
    <x v="0"/>
    <m/>
  </r>
  <r>
    <n v="211544"/>
    <x v="0"/>
    <x v="0"/>
    <x v="0"/>
    <x v="0"/>
    <x v="3"/>
    <x v="252"/>
    <x v="0"/>
    <x v="0"/>
    <s v="Tesseramento"/>
    <x v="1"/>
    <x v="4"/>
    <x v="0"/>
    <m/>
  </r>
  <r>
    <n v="228081"/>
    <x v="1"/>
    <x v="0"/>
    <x v="0"/>
    <x v="0"/>
    <x v="3"/>
    <x v="252"/>
    <x v="0"/>
    <x v="0"/>
    <s v="Tesseramento"/>
    <x v="1"/>
    <x v="5"/>
    <x v="0"/>
    <s v="B"/>
  </r>
  <r>
    <n v="183574"/>
    <x v="1"/>
    <x v="0"/>
    <x v="0"/>
    <x v="0"/>
    <x v="3"/>
    <x v="252"/>
    <x v="0"/>
    <x v="0"/>
    <s v="Tesseramento"/>
    <x v="1"/>
    <x v="7"/>
    <x v="0"/>
    <s v="B"/>
  </r>
  <r>
    <n v="183575"/>
    <x v="1"/>
    <x v="0"/>
    <x v="0"/>
    <x v="0"/>
    <x v="3"/>
    <x v="252"/>
    <x v="0"/>
    <x v="0"/>
    <s v="Tesseramento"/>
    <x v="1"/>
    <x v="7"/>
    <x v="0"/>
    <s v="B"/>
  </r>
  <r>
    <n v="219950"/>
    <x v="0"/>
    <x v="0"/>
    <x v="0"/>
    <x v="0"/>
    <x v="3"/>
    <x v="252"/>
    <x v="0"/>
    <x v="0"/>
    <s v="Tesseramento"/>
    <x v="1"/>
    <x v="3"/>
    <x v="0"/>
    <m/>
  </r>
  <r>
    <n v="213414"/>
    <x v="0"/>
    <x v="0"/>
    <x v="0"/>
    <x v="0"/>
    <x v="7"/>
    <x v="210"/>
    <x v="0"/>
    <x v="0"/>
    <s v="Tesseramento"/>
    <x v="0"/>
    <x v="0"/>
    <x v="0"/>
    <m/>
  </r>
  <r>
    <n v="151490"/>
    <x v="0"/>
    <x v="0"/>
    <x v="0"/>
    <x v="0"/>
    <x v="4"/>
    <x v="50"/>
    <x v="0"/>
    <x v="1"/>
    <s v="Tesseramento"/>
    <x v="1"/>
    <x v="0"/>
    <x v="0"/>
    <m/>
  </r>
  <r>
    <n v="201604"/>
    <x v="1"/>
    <x v="0"/>
    <x v="0"/>
    <x v="0"/>
    <x v="3"/>
    <x v="252"/>
    <x v="0"/>
    <x v="0"/>
    <s v="Tesseramento"/>
    <x v="1"/>
    <x v="7"/>
    <x v="0"/>
    <s v="B"/>
  </r>
  <r>
    <n v="85415"/>
    <x v="0"/>
    <x v="0"/>
    <x v="0"/>
    <x v="0"/>
    <x v="7"/>
    <x v="210"/>
    <x v="0"/>
    <x v="0"/>
    <s v="Tesseramento"/>
    <x v="0"/>
    <x v="0"/>
    <x v="0"/>
    <m/>
  </r>
  <r>
    <n v="236867"/>
    <x v="0"/>
    <x v="1"/>
    <x v="1"/>
    <x v="0"/>
    <x v="7"/>
    <x v="293"/>
    <x v="0"/>
    <x v="0"/>
    <s v="Tesseramento"/>
    <x v="1"/>
    <x v="0"/>
    <x v="0"/>
    <m/>
  </r>
  <r>
    <n v="236602"/>
    <x v="1"/>
    <x v="0"/>
    <x v="1"/>
    <x v="3"/>
    <x v="4"/>
    <x v="50"/>
    <x v="0"/>
    <x v="0"/>
    <s v="Tesseramento"/>
    <x v="1"/>
    <x v="5"/>
    <x v="0"/>
    <m/>
  </r>
  <r>
    <n v="236865"/>
    <x v="0"/>
    <x v="1"/>
    <x v="1"/>
    <x v="2"/>
    <x v="7"/>
    <x v="293"/>
    <x v="0"/>
    <x v="0"/>
    <s v="Tesseramento"/>
    <x v="1"/>
    <x v="0"/>
    <x v="0"/>
    <m/>
  </r>
  <r>
    <n v="236601"/>
    <x v="1"/>
    <x v="0"/>
    <x v="1"/>
    <x v="3"/>
    <x v="4"/>
    <x v="50"/>
    <x v="0"/>
    <x v="0"/>
    <s v="Tesseramento"/>
    <x v="1"/>
    <x v="5"/>
    <x v="0"/>
    <m/>
  </r>
  <r>
    <n v="236868"/>
    <x v="0"/>
    <x v="1"/>
    <x v="1"/>
    <x v="2"/>
    <x v="7"/>
    <x v="293"/>
    <x v="0"/>
    <x v="1"/>
    <s v="Tesseramento"/>
    <x v="1"/>
    <x v="4"/>
    <x v="0"/>
    <m/>
  </r>
  <r>
    <n v="236864"/>
    <x v="0"/>
    <x v="1"/>
    <x v="1"/>
    <x v="2"/>
    <x v="7"/>
    <x v="293"/>
    <x v="0"/>
    <x v="1"/>
    <s v="Tesseramento"/>
    <x v="1"/>
    <x v="1"/>
    <x v="0"/>
    <m/>
  </r>
  <r>
    <n v="236866"/>
    <x v="0"/>
    <x v="1"/>
    <x v="1"/>
    <x v="2"/>
    <x v="7"/>
    <x v="293"/>
    <x v="0"/>
    <x v="1"/>
    <s v="Tesseramento"/>
    <x v="1"/>
    <x v="3"/>
    <x v="0"/>
    <m/>
  </r>
  <r>
    <n v="46432"/>
    <x v="0"/>
    <x v="0"/>
    <x v="0"/>
    <x v="0"/>
    <x v="7"/>
    <x v="35"/>
    <x v="0"/>
    <x v="0"/>
    <s v="Tesseramento"/>
    <x v="1"/>
    <x v="4"/>
    <x v="0"/>
    <m/>
  </r>
  <r>
    <n v="171761"/>
    <x v="0"/>
    <x v="0"/>
    <x v="0"/>
    <x v="3"/>
    <x v="11"/>
    <x v="142"/>
    <x v="0"/>
    <x v="1"/>
    <s v="Tesseramento"/>
    <x v="1"/>
    <x v="4"/>
    <x v="0"/>
    <m/>
  </r>
  <r>
    <n v="166928"/>
    <x v="0"/>
    <x v="0"/>
    <x v="0"/>
    <x v="0"/>
    <x v="1"/>
    <x v="319"/>
    <x v="0"/>
    <x v="0"/>
    <s v="Tesseramento"/>
    <x v="1"/>
    <x v="1"/>
    <x v="0"/>
    <m/>
  </r>
  <r>
    <n v="49721"/>
    <x v="0"/>
    <x v="0"/>
    <x v="0"/>
    <x v="0"/>
    <x v="11"/>
    <x v="142"/>
    <x v="0"/>
    <x v="0"/>
    <s v="Tesseramento"/>
    <x v="1"/>
    <x v="3"/>
    <x v="0"/>
    <m/>
  </r>
  <r>
    <n v="170270"/>
    <x v="0"/>
    <x v="1"/>
    <x v="0"/>
    <x v="0"/>
    <x v="1"/>
    <x v="319"/>
    <x v="0"/>
    <x v="0"/>
    <s v="Tesseramento"/>
    <x v="1"/>
    <x v="0"/>
    <x v="0"/>
    <m/>
  </r>
  <r>
    <n v="227418"/>
    <x v="0"/>
    <x v="1"/>
    <x v="0"/>
    <x v="0"/>
    <x v="8"/>
    <x v="61"/>
    <x v="0"/>
    <x v="0"/>
    <s v="Tesseramento"/>
    <x v="1"/>
    <x v="0"/>
    <x v="0"/>
    <m/>
  </r>
  <r>
    <n v="227424"/>
    <x v="0"/>
    <x v="1"/>
    <x v="0"/>
    <x v="0"/>
    <x v="8"/>
    <x v="61"/>
    <x v="0"/>
    <x v="0"/>
    <s v="Tesseramento"/>
    <x v="1"/>
    <x v="0"/>
    <x v="0"/>
    <m/>
  </r>
  <r>
    <n v="232720"/>
    <x v="0"/>
    <x v="1"/>
    <x v="0"/>
    <x v="2"/>
    <x v="8"/>
    <x v="61"/>
    <x v="0"/>
    <x v="1"/>
    <s v="Tesseramento"/>
    <x v="1"/>
    <x v="0"/>
    <x v="0"/>
    <m/>
  </r>
  <r>
    <n v="196274"/>
    <x v="1"/>
    <x v="0"/>
    <x v="0"/>
    <x v="0"/>
    <x v="10"/>
    <x v="306"/>
    <x v="0"/>
    <x v="1"/>
    <s v="Tesseramento"/>
    <x v="1"/>
    <x v="5"/>
    <x v="0"/>
    <m/>
  </r>
  <r>
    <n v="113861"/>
    <x v="0"/>
    <x v="0"/>
    <x v="0"/>
    <x v="0"/>
    <x v="10"/>
    <x v="306"/>
    <x v="0"/>
    <x v="1"/>
    <s v="Tesseramento"/>
    <x v="1"/>
    <x v="1"/>
    <x v="0"/>
    <m/>
  </r>
  <r>
    <n v="206142"/>
    <x v="0"/>
    <x v="0"/>
    <x v="0"/>
    <x v="0"/>
    <x v="6"/>
    <x v="107"/>
    <x v="0"/>
    <x v="0"/>
    <s v="Tesseramento"/>
    <x v="1"/>
    <x v="0"/>
    <x v="0"/>
    <m/>
  </r>
  <r>
    <n v="236526"/>
    <x v="0"/>
    <x v="1"/>
    <x v="1"/>
    <x v="2"/>
    <x v="8"/>
    <x v="61"/>
    <x v="0"/>
    <x v="0"/>
    <s v="Tesseramento"/>
    <x v="1"/>
    <x v="4"/>
    <x v="0"/>
    <m/>
  </r>
  <r>
    <n v="163678"/>
    <x v="0"/>
    <x v="0"/>
    <x v="2"/>
    <x v="0"/>
    <x v="11"/>
    <x v="130"/>
    <x v="0"/>
    <x v="0"/>
    <s v="Tesseramento"/>
    <x v="1"/>
    <x v="0"/>
    <x v="0"/>
    <m/>
  </r>
  <r>
    <n v="163680"/>
    <x v="0"/>
    <x v="0"/>
    <x v="2"/>
    <x v="0"/>
    <x v="11"/>
    <x v="130"/>
    <x v="0"/>
    <x v="1"/>
    <s v="Tesseramento"/>
    <x v="1"/>
    <x v="0"/>
    <x v="0"/>
    <m/>
  </r>
  <r>
    <n v="236644"/>
    <x v="1"/>
    <x v="1"/>
    <x v="1"/>
    <x v="2"/>
    <x v="6"/>
    <x v="107"/>
    <x v="0"/>
    <x v="0"/>
    <s v="Tesseramento"/>
    <x v="1"/>
    <x v="5"/>
    <x v="0"/>
    <m/>
  </r>
  <r>
    <n v="220149"/>
    <x v="0"/>
    <x v="0"/>
    <x v="0"/>
    <x v="0"/>
    <x v="10"/>
    <x v="294"/>
    <x v="0"/>
    <x v="1"/>
    <s v="Tesseramento"/>
    <x v="1"/>
    <x v="1"/>
    <x v="0"/>
    <m/>
  </r>
  <r>
    <n v="223671"/>
    <x v="0"/>
    <x v="0"/>
    <x v="0"/>
    <x v="3"/>
    <x v="10"/>
    <x v="294"/>
    <x v="0"/>
    <x v="0"/>
    <s v="Tesseramento"/>
    <x v="1"/>
    <x v="0"/>
    <x v="0"/>
    <m/>
  </r>
  <r>
    <n v="231650"/>
    <x v="1"/>
    <x v="0"/>
    <x v="0"/>
    <x v="1"/>
    <x v="10"/>
    <x v="294"/>
    <x v="0"/>
    <x v="0"/>
    <s v="Tesseramento"/>
    <x v="1"/>
    <x v="6"/>
    <x v="0"/>
    <m/>
  </r>
  <r>
    <n v="231651"/>
    <x v="1"/>
    <x v="0"/>
    <x v="0"/>
    <x v="1"/>
    <x v="10"/>
    <x v="294"/>
    <x v="0"/>
    <x v="0"/>
    <s v="Tesseramento"/>
    <x v="1"/>
    <x v="7"/>
    <x v="0"/>
    <m/>
  </r>
  <r>
    <n v="231649"/>
    <x v="1"/>
    <x v="0"/>
    <x v="0"/>
    <x v="1"/>
    <x v="10"/>
    <x v="294"/>
    <x v="0"/>
    <x v="0"/>
    <s v="Tesseramento"/>
    <x v="1"/>
    <x v="5"/>
    <x v="0"/>
    <m/>
  </r>
  <r>
    <n v="188603"/>
    <x v="0"/>
    <x v="1"/>
    <x v="0"/>
    <x v="1"/>
    <x v="10"/>
    <x v="294"/>
    <x v="0"/>
    <x v="0"/>
    <s v="Tesseramento"/>
    <x v="1"/>
    <x v="0"/>
    <x v="0"/>
    <m/>
  </r>
  <r>
    <n v="185869"/>
    <x v="0"/>
    <x v="1"/>
    <x v="0"/>
    <x v="1"/>
    <x v="10"/>
    <x v="294"/>
    <x v="0"/>
    <x v="1"/>
    <s v="Tesseramento"/>
    <x v="1"/>
    <x v="0"/>
    <x v="0"/>
    <m/>
  </r>
  <r>
    <n v="231652"/>
    <x v="0"/>
    <x v="1"/>
    <x v="0"/>
    <x v="1"/>
    <x v="10"/>
    <x v="294"/>
    <x v="0"/>
    <x v="1"/>
    <s v="Tesseramento"/>
    <x v="1"/>
    <x v="0"/>
    <x v="0"/>
    <m/>
  </r>
  <r>
    <n v="231292"/>
    <x v="0"/>
    <x v="1"/>
    <x v="0"/>
    <x v="1"/>
    <x v="10"/>
    <x v="294"/>
    <x v="0"/>
    <x v="0"/>
    <s v="Tesseramento"/>
    <x v="1"/>
    <x v="1"/>
    <x v="0"/>
    <m/>
  </r>
  <r>
    <n v="208549"/>
    <x v="0"/>
    <x v="0"/>
    <x v="2"/>
    <x v="1"/>
    <x v="2"/>
    <x v="79"/>
    <x v="0"/>
    <x v="0"/>
    <s v="Tesseramento"/>
    <x v="1"/>
    <x v="0"/>
    <x v="0"/>
    <m/>
  </r>
  <r>
    <n v="171055"/>
    <x v="0"/>
    <x v="0"/>
    <x v="0"/>
    <x v="0"/>
    <x v="10"/>
    <x v="294"/>
    <x v="0"/>
    <x v="0"/>
    <s v="Tesseramento"/>
    <x v="1"/>
    <x v="1"/>
    <x v="0"/>
    <m/>
  </r>
  <r>
    <n v="205882"/>
    <x v="0"/>
    <x v="0"/>
    <x v="0"/>
    <x v="0"/>
    <x v="2"/>
    <x v="79"/>
    <x v="0"/>
    <x v="0"/>
    <s v="Tesseramento"/>
    <x v="1"/>
    <x v="0"/>
    <x v="0"/>
    <m/>
  </r>
  <r>
    <n v="208550"/>
    <x v="0"/>
    <x v="0"/>
    <x v="0"/>
    <x v="0"/>
    <x v="2"/>
    <x v="79"/>
    <x v="0"/>
    <x v="0"/>
    <s v="Tesseramento"/>
    <x v="1"/>
    <x v="0"/>
    <x v="0"/>
    <m/>
  </r>
  <r>
    <n v="210913"/>
    <x v="0"/>
    <x v="1"/>
    <x v="2"/>
    <x v="3"/>
    <x v="7"/>
    <x v="293"/>
    <x v="0"/>
    <x v="0"/>
    <s v="Tesseramento"/>
    <x v="1"/>
    <x v="0"/>
    <x v="0"/>
    <m/>
  </r>
  <r>
    <n v="236611"/>
    <x v="0"/>
    <x v="0"/>
    <x v="1"/>
    <x v="0"/>
    <x v="11"/>
    <x v="94"/>
    <x v="0"/>
    <x v="0"/>
    <s v="Tesseramento"/>
    <x v="1"/>
    <x v="0"/>
    <x v="0"/>
    <m/>
  </r>
  <r>
    <n v="86492"/>
    <x v="0"/>
    <x v="0"/>
    <x v="2"/>
    <x v="0"/>
    <x v="7"/>
    <x v="241"/>
    <x v="0"/>
    <x v="0"/>
    <s v="Tesseramento"/>
    <x v="0"/>
    <x v="3"/>
    <x v="0"/>
    <m/>
  </r>
  <r>
    <n v="231990"/>
    <x v="1"/>
    <x v="0"/>
    <x v="0"/>
    <x v="0"/>
    <x v="7"/>
    <x v="293"/>
    <x v="0"/>
    <x v="0"/>
    <s v="Tesseramento"/>
    <x v="1"/>
    <x v="6"/>
    <x v="0"/>
    <m/>
  </r>
  <r>
    <n v="231989"/>
    <x v="1"/>
    <x v="0"/>
    <x v="0"/>
    <x v="0"/>
    <x v="7"/>
    <x v="293"/>
    <x v="0"/>
    <x v="0"/>
    <s v="Tesseramento"/>
    <x v="1"/>
    <x v="7"/>
    <x v="0"/>
    <m/>
  </r>
  <r>
    <n v="130399"/>
    <x v="0"/>
    <x v="0"/>
    <x v="0"/>
    <x v="0"/>
    <x v="2"/>
    <x v="79"/>
    <x v="0"/>
    <x v="0"/>
    <s v="Tesseramento"/>
    <x v="1"/>
    <x v="0"/>
    <x v="0"/>
    <m/>
  </r>
  <r>
    <n v="28286"/>
    <x v="0"/>
    <x v="0"/>
    <x v="0"/>
    <x v="0"/>
    <x v="2"/>
    <x v="79"/>
    <x v="0"/>
    <x v="0"/>
    <s v="Tesseramento"/>
    <x v="1"/>
    <x v="4"/>
    <x v="0"/>
    <m/>
  </r>
  <r>
    <n v="166799"/>
    <x v="0"/>
    <x v="0"/>
    <x v="0"/>
    <x v="0"/>
    <x v="11"/>
    <x v="142"/>
    <x v="0"/>
    <x v="0"/>
    <s v="Tesseramento"/>
    <x v="1"/>
    <x v="0"/>
    <x v="0"/>
    <m/>
  </r>
  <r>
    <n v="236621"/>
    <x v="0"/>
    <x v="0"/>
    <x v="1"/>
    <x v="1"/>
    <x v="7"/>
    <x v="241"/>
    <x v="0"/>
    <x v="1"/>
    <s v="Tesseramento"/>
    <x v="0"/>
    <x v="0"/>
    <x v="0"/>
    <m/>
  </r>
  <r>
    <n v="74469"/>
    <x v="0"/>
    <x v="0"/>
    <x v="0"/>
    <x v="1"/>
    <x v="1"/>
    <x v="319"/>
    <x v="0"/>
    <x v="1"/>
    <s v="Tesseramento"/>
    <x v="1"/>
    <x v="3"/>
    <x v="0"/>
    <m/>
  </r>
  <r>
    <n v="19778"/>
    <x v="0"/>
    <x v="0"/>
    <x v="0"/>
    <x v="4"/>
    <x v="1"/>
    <x v="319"/>
    <x v="0"/>
    <x v="0"/>
    <s v="Tesseramento"/>
    <x v="1"/>
    <x v="0"/>
    <x v="0"/>
    <m/>
  </r>
  <r>
    <n v="103106"/>
    <x v="0"/>
    <x v="0"/>
    <x v="0"/>
    <x v="0"/>
    <x v="1"/>
    <x v="319"/>
    <x v="0"/>
    <x v="0"/>
    <s v="Tesseramento"/>
    <x v="1"/>
    <x v="4"/>
    <x v="0"/>
    <m/>
  </r>
  <r>
    <n v="155595"/>
    <x v="0"/>
    <x v="0"/>
    <x v="0"/>
    <x v="0"/>
    <x v="1"/>
    <x v="319"/>
    <x v="0"/>
    <x v="0"/>
    <s v="Tesseramento"/>
    <x v="1"/>
    <x v="1"/>
    <x v="0"/>
    <m/>
  </r>
  <r>
    <n v="236741"/>
    <x v="0"/>
    <x v="1"/>
    <x v="1"/>
    <x v="1"/>
    <x v="0"/>
    <x v="382"/>
    <x v="0"/>
    <x v="0"/>
    <s v="Tesseramento"/>
    <x v="0"/>
    <x v="1"/>
    <x v="0"/>
    <m/>
  </r>
  <r>
    <n v="65611"/>
    <x v="0"/>
    <x v="0"/>
    <x v="2"/>
    <x v="0"/>
    <x v="1"/>
    <x v="319"/>
    <x v="0"/>
    <x v="0"/>
    <s v="Tesseramento"/>
    <x v="1"/>
    <x v="3"/>
    <x v="0"/>
    <m/>
  </r>
  <r>
    <n v="200052"/>
    <x v="0"/>
    <x v="0"/>
    <x v="0"/>
    <x v="0"/>
    <x v="4"/>
    <x v="88"/>
    <x v="0"/>
    <x v="0"/>
    <s v="Tesseramento"/>
    <x v="1"/>
    <x v="0"/>
    <x v="0"/>
    <m/>
  </r>
  <r>
    <n v="210957"/>
    <x v="0"/>
    <x v="0"/>
    <x v="0"/>
    <x v="0"/>
    <x v="4"/>
    <x v="88"/>
    <x v="0"/>
    <x v="1"/>
    <s v="Tesseramento"/>
    <x v="1"/>
    <x v="3"/>
    <x v="0"/>
    <m/>
  </r>
  <r>
    <n v="107350"/>
    <x v="0"/>
    <x v="0"/>
    <x v="2"/>
    <x v="1"/>
    <x v="1"/>
    <x v="319"/>
    <x v="0"/>
    <x v="0"/>
    <s v="Tesseramento"/>
    <x v="1"/>
    <x v="3"/>
    <x v="0"/>
    <m/>
  </r>
  <r>
    <n v="20141"/>
    <x v="0"/>
    <x v="0"/>
    <x v="2"/>
    <x v="4"/>
    <x v="1"/>
    <x v="319"/>
    <x v="0"/>
    <x v="0"/>
    <s v="Tesseramento"/>
    <x v="1"/>
    <x v="3"/>
    <x v="0"/>
    <m/>
  </r>
  <r>
    <n v="200471"/>
    <x v="0"/>
    <x v="0"/>
    <x v="0"/>
    <x v="0"/>
    <x v="1"/>
    <x v="319"/>
    <x v="0"/>
    <x v="0"/>
    <s v="Tesseramento"/>
    <x v="1"/>
    <x v="0"/>
    <x v="0"/>
    <m/>
  </r>
  <r>
    <n v="150522"/>
    <x v="0"/>
    <x v="0"/>
    <x v="0"/>
    <x v="0"/>
    <x v="1"/>
    <x v="22"/>
    <x v="0"/>
    <x v="1"/>
    <s v="Tesseramento"/>
    <x v="1"/>
    <x v="3"/>
    <x v="0"/>
    <m/>
  </r>
  <r>
    <n v="117192"/>
    <x v="0"/>
    <x v="0"/>
    <x v="0"/>
    <x v="0"/>
    <x v="1"/>
    <x v="22"/>
    <x v="0"/>
    <x v="0"/>
    <s v="Tesseramento"/>
    <x v="1"/>
    <x v="4"/>
    <x v="0"/>
    <m/>
  </r>
  <r>
    <n v="37522"/>
    <x v="0"/>
    <x v="0"/>
    <x v="0"/>
    <x v="0"/>
    <x v="4"/>
    <x v="330"/>
    <x v="0"/>
    <x v="1"/>
    <s v="Tesseramento"/>
    <x v="1"/>
    <x v="4"/>
    <x v="0"/>
    <m/>
  </r>
  <r>
    <n v="37521"/>
    <x v="0"/>
    <x v="0"/>
    <x v="0"/>
    <x v="0"/>
    <x v="4"/>
    <x v="330"/>
    <x v="0"/>
    <x v="0"/>
    <s v="Tesseramento"/>
    <x v="1"/>
    <x v="4"/>
    <x v="0"/>
    <m/>
  </r>
  <r>
    <n v="98259"/>
    <x v="0"/>
    <x v="0"/>
    <x v="0"/>
    <x v="0"/>
    <x v="4"/>
    <x v="330"/>
    <x v="0"/>
    <x v="0"/>
    <s v="Tesseramento"/>
    <x v="1"/>
    <x v="4"/>
    <x v="0"/>
    <m/>
  </r>
  <r>
    <n v="98266"/>
    <x v="0"/>
    <x v="0"/>
    <x v="0"/>
    <x v="0"/>
    <x v="4"/>
    <x v="330"/>
    <x v="0"/>
    <x v="1"/>
    <s v="Tesseramento"/>
    <x v="1"/>
    <x v="4"/>
    <x v="0"/>
    <m/>
  </r>
  <r>
    <n v="67127"/>
    <x v="0"/>
    <x v="0"/>
    <x v="0"/>
    <x v="0"/>
    <x v="4"/>
    <x v="330"/>
    <x v="0"/>
    <x v="1"/>
    <s v="Tesseramento"/>
    <x v="1"/>
    <x v="4"/>
    <x v="0"/>
    <m/>
  </r>
  <r>
    <n v="122569"/>
    <x v="0"/>
    <x v="0"/>
    <x v="0"/>
    <x v="0"/>
    <x v="4"/>
    <x v="330"/>
    <x v="0"/>
    <x v="0"/>
    <s v="Tesseramento"/>
    <x v="1"/>
    <x v="0"/>
    <x v="0"/>
    <m/>
  </r>
  <r>
    <n v="75597"/>
    <x v="0"/>
    <x v="0"/>
    <x v="0"/>
    <x v="0"/>
    <x v="1"/>
    <x v="319"/>
    <x v="0"/>
    <x v="0"/>
    <s v="Tesseramento"/>
    <x v="1"/>
    <x v="4"/>
    <x v="0"/>
    <m/>
  </r>
  <r>
    <n v="236790"/>
    <x v="1"/>
    <x v="0"/>
    <x v="1"/>
    <x v="2"/>
    <x v="11"/>
    <x v="186"/>
    <x v="0"/>
    <x v="1"/>
    <s v="Tesseramento"/>
    <x v="0"/>
    <x v="5"/>
    <x v="0"/>
    <m/>
  </r>
  <r>
    <n v="236791"/>
    <x v="1"/>
    <x v="0"/>
    <x v="1"/>
    <x v="2"/>
    <x v="11"/>
    <x v="186"/>
    <x v="0"/>
    <x v="1"/>
    <s v="Tesseramento"/>
    <x v="0"/>
    <x v="5"/>
    <x v="0"/>
    <m/>
  </r>
  <r>
    <n v="131195"/>
    <x v="0"/>
    <x v="0"/>
    <x v="0"/>
    <x v="0"/>
    <x v="8"/>
    <x v="397"/>
    <x v="0"/>
    <x v="0"/>
    <s v="Tesseramento"/>
    <x v="4"/>
    <x v="1"/>
    <x v="0"/>
    <m/>
  </r>
  <r>
    <n v="171164"/>
    <x v="0"/>
    <x v="0"/>
    <x v="0"/>
    <x v="0"/>
    <x v="10"/>
    <x v="194"/>
    <x v="0"/>
    <x v="0"/>
    <s v="Tesseramento"/>
    <x v="1"/>
    <x v="4"/>
    <x v="0"/>
    <m/>
  </r>
  <r>
    <n v="171163"/>
    <x v="0"/>
    <x v="0"/>
    <x v="2"/>
    <x v="4"/>
    <x v="10"/>
    <x v="194"/>
    <x v="0"/>
    <x v="1"/>
    <s v="Tesseramento"/>
    <x v="1"/>
    <x v="4"/>
    <x v="0"/>
    <m/>
  </r>
  <r>
    <n v="52139"/>
    <x v="0"/>
    <x v="0"/>
    <x v="0"/>
    <x v="0"/>
    <x v="10"/>
    <x v="281"/>
    <x v="0"/>
    <x v="0"/>
    <s v="Tesseramento"/>
    <x v="0"/>
    <x v="0"/>
    <x v="0"/>
    <m/>
  </r>
  <r>
    <n v="214732"/>
    <x v="0"/>
    <x v="0"/>
    <x v="0"/>
    <x v="1"/>
    <x v="10"/>
    <x v="281"/>
    <x v="0"/>
    <x v="0"/>
    <s v="Tesseramento"/>
    <x v="0"/>
    <x v="0"/>
    <x v="0"/>
    <m/>
  </r>
  <r>
    <n v="52138"/>
    <x v="0"/>
    <x v="0"/>
    <x v="0"/>
    <x v="0"/>
    <x v="10"/>
    <x v="281"/>
    <x v="0"/>
    <x v="0"/>
    <s v="Tesseramento"/>
    <x v="0"/>
    <x v="4"/>
    <x v="0"/>
    <m/>
  </r>
  <r>
    <n v="11337"/>
    <x v="0"/>
    <x v="0"/>
    <x v="0"/>
    <x v="0"/>
    <x v="10"/>
    <x v="281"/>
    <x v="0"/>
    <x v="1"/>
    <s v="Tesseramento"/>
    <x v="0"/>
    <x v="3"/>
    <x v="0"/>
    <m/>
  </r>
  <r>
    <n v="11338"/>
    <x v="0"/>
    <x v="0"/>
    <x v="0"/>
    <x v="1"/>
    <x v="10"/>
    <x v="281"/>
    <x v="0"/>
    <x v="0"/>
    <s v="Tesseramento"/>
    <x v="0"/>
    <x v="4"/>
    <x v="0"/>
    <m/>
  </r>
  <r>
    <n v="134829"/>
    <x v="0"/>
    <x v="0"/>
    <x v="2"/>
    <x v="1"/>
    <x v="10"/>
    <x v="281"/>
    <x v="0"/>
    <x v="1"/>
    <s v="Tesseramento"/>
    <x v="0"/>
    <x v="3"/>
    <x v="0"/>
    <m/>
  </r>
  <r>
    <n v="184779"/>
    <x v="0"/>
    <x v="0"/>
    <x v="0"/>
    <x v="0"/>
    <x v="10"/>
    <x v="281"/>
    <x v="0"/>
    <x v="0"/>
    <s v="Tesseramento"/>
    <x v="0"/>
    <x v="0"/>
    <x v="0"/>
    <m/>
  </r>
  <r>
    <n v="112756"/>
    <x v="0"/>
    <x v="1"/>
    <x v="0"/>
    <x v="0"/>
    <x v="4"/>
    <x v="236"/>
    <x v="0"/>
    <x v="1"/>
    <s v="Tesseramento"/>
    <x v="1"/>
    <x v="3"/>
    <x v="0"/>
    <m/>
  </r>
  <r>
    <n v="44044"/>
    <x v="0"/>
    <x v="0"/>
    <x v="0"/>
    <x v="0"/>
    <x v="4"/>
    <x v="236"/>
    <x v="0"/>
    <x v="0"/>
    <s v="Tesseramento"/>
    <x v="1"/>
    <x v="4"/>
    <x v="0"/>
    <m/>
  </r>
  <r>
    <n v="51520"/>
    <x v="0"/>
    <x v="0"/>
    <x v="0"/>
    <x v="0"/>
    <x v="4"/>
    <x v="236"/>
    <x v="0"/>
    <x v="1"/>
    <s v="Tesseramento"/>
    <x v="1"/>
    <x v="4"/>
    <x v="0"/>
    <m/>
  </r>
  <r>
    <n v="63613"/>
    <x v="0"/>
    <x v="0"/>
    <x v="0"/>
    <x v="0"/>
    <x v="4"/>
    <x v="236"/>
    <x v="0"/>
    <x v="0"/>
    <s v="Tesseramento"/>
    <x v="1"/>
    <x v="4"/>
    <x v="0"/>
    <m/>
  </r>
  <r>
    <n v="163821"/>
    <x v="0"/>
    <x v="0"/>
    <x v="0"/>
    <x v="0"/>
    <x v="4"/>
    <x v="236"/>
    <x v="0"/>
    <x v="0"/>
    <s v="Tesseramento"/>
    <x v="1"/>
    <x v="3"/>
    <x v="0"/>
    <m/>
  </r>
  <r>
    <n v="236805"/>
    <x v="0"/>
    <x v="0"/>
    <x v="1"/>
    <x v="1"/>
    <x v="4"/>
    <x v="236"/>
    <x v="0"/>
    <x v="0"/>
    <s v="Tesseramento"/>
    <x v="1"/>
    <x v="1"/>
    <x v="0"/>
    <m/>
  </r>
  <r>
    <n v="236806"/>
    <x v="1"/>
    <x v="0"/>
    <x v="1"/>
    <x v="2"/>
    <x v="4"/>
    <x v="236"/>
    <x v="0"/>
    <x v="0"/>
    <s v="Tesseramento"/>
    <x v="1"/>
    <x v="5"/>
    <x v="0"/>
    <m/>
  </r>
  <r>
    <n v="20292"/>
    <x v="0"/>
    <x v="0"/>
    <x v="0"/>
    <x v="4"/>
    <x v="10"/>
    <x v="93"/>
    <x v="0"/>
    <x v="1"/>
    <s v="Tesseramento"/>
    <x v="0"/>
    <x v="0"/>
    <x v="0"/>
    <m/>
  </r>
  <r>
    <n v="97034"/>
    <x v="0"/>
    <x v="0"/>
    <x v="0"/>
    <x v="0"/>
    <x v="10"/>
    <x v="93"/>
    <x v="0"/>
    <x v="0"/>
    <s v="Tesseramento"/>
    <x v="0"/>
    <x v="3"/>
    <x v="0"/>
    <m/>
  </r>
  <r>
    <n v="10803"/>
    <x v="0"/>
    <x v="0"/>
    <x v="0"/>
    <x v="0"/>
    <x v="10"/>
    <x v="93"/>
    <x v="0"/>
    <x v="0"/>
    <s v="Tesseramento"/>
    <x v="0"/>
    <x v="3"/>
    <x v="0"/>
    <m/>
  </r>
  <r>
    <n v="232362"/>
    <x v="0"/>
    <x v="0"/>
    <x v="0"/>
    <x v="1"/>
    <x v="10"/>
    <x v="93"/>
    <x v="0"/>
    <x v="0"/>
    <s v="Tesseramento"/>
    <x v="0"/>
    <x v="0"/>
    <x v="0"/>
    <m/>
  </r>
  <r>
    <n v="229607"/>
    <x v="0"/>
    <x v="0"/>
    <x v="0"/>
    <x v="0"/>
    <x v="10"/>
    <x v="93"/>
    <x v="0"/>
    <x v="0"/>
    <s v="Tesseramento"/>
    <x v="0"/>
    <x v="0"/>
    <x v="0"/>
    <m/>
  </r>
  <r>
    <n v="136263"/>
    <x v="0"/>
    <x v="0"/>
    <x v="2"/>
    <x v="0"/>
    <x v="10"/>
    <x v="93"/>
    <x v="0"/>
    <x v="0"/>
    <s v="Tesseramento"/>
    <x v="0"/>
    <x v="0"/>
    <x v="0"/>
    <m/>
  </r>
  <r>
    <n v="236807"/>
    <x v="1"/>
    <x v="0"/>
    <x v="1"/>
    <x v="2"/>
    <x v="4"/>
    <x v="236"/>
    <x v="0"/>
    <x v="1"/>
    <s v="Tesseramento"/>
    <x v="1"/>
    <x v="5"/>
    <x v="0"/>
    <m/>
  </r>
  <r>
    <n v="199829"/>
    <x v="1"/>
    <x v="0"/>
    <x v="0"/>
    <x v="0"/>
    <x v="10"/>
    <x v="194"/>
    <x v="0"/>
    <x v="0"/>
    <s v="Tesseramento"/>
    <x v="1"/>
    <x v="6"/>
    <x v="0"/>
    <m/>
  </r>
  <r>
    <n v="47485"/>
    <x v="0"/>
    <x v="0"/>
    <x v="0"/>
    <x v="0"/>
    <x v="10"/>
    <x v="194"/>
    <x v="0"/>
    <x v="0"/>
    <s v="Tesseramento"/>
    <x v="1"/>
    <x v="4"/>
    <x v="0"/>
    <m/>
  </r>
  <r>
    <n v="13646"/>
    <x v="0"/>
    <x v="0"/>
    <x v="0"/>
    <x v="1"/>
    <x v="10"/>
    <x v="194"/>
    <x v="0"/>
    <x v="0"/>
    <s v="Tesseramento"/>
    <x v="1"/>
    <x v="0"/>
    <x v="0"/>
    <m/>
  </r>
  <r>
    <n v="13642"/>
    <x v="0"/>
    <x v="0"/>
    <x v="0"/>
    <x v="0"/>
    <x v="10"/>
    <x v="194"/>
    <x v="0"/>
    <x v="0"/>
    <s v="Tesseramento"/>
    <x v="1"/>
    <x v="0"/>
    <x v="0"/>
    <m/>
  </r>
  <r>
    <n v="219470"/>
    <x v="0"/>
    <x v="0"/>
    <x v="0"/>
    <x v="1"/>
    <x v="10"/>
    <x v="194"/>
    <x v="0"/>
    <x v="1"/>
    <s v="Tesseramento"/>
    <x v="1"/>
    <x v="1"/>
    <x v="0"/>
    <m/>
  </r>
  <r>
    <n v="192852"/>
    <x v="1"/>
    <x v="0"/>
    <x v="0"/>
    <x v="0"/>
    <x v="7"/>
    <x v="45"/>
    <x v="0"/>
    <x v="0"/>
    <s v="Tesseramento"/>
    <x v="1"/>
    <x v="5"/>
    <x v="0"/>
    <m/>
  </r>
  <r>
    <n v="137389"/>
    <x v="1"/>
    <x v="0"/>
    <x v="0"/>
    <x v="0"/>
    <x v="7"/>
    <x v="45"/>
    <x v="0"/>
    <x v="0"/>
    <s v="Tesseramento"/>
    <x v="1"/>
    <x v="6"/>
    <x v="0"/>
    <m/>
  </r>
  <r>
    <n v="197878"/>
    <x v="0"/>
    <x v="1"/>
    <x v="0"/>
    <x v="0"/>
    <x v="7"/>
    <x v="45"/>
    <x v="0"/>
    <x v="0"/>
    <s v="Tesseramento"/>
    <x v="1"/>
    <x v="0"/>
    <x v="0"/>
    <m/>
  </r>
  <r>
    <n v="94744"/>
    <x v="0"/>
    <x v="0"/>
    <x v="0"/>
    <x v="0"/>
    <x v="2"/>
    <x v="10"/>
    <x v="0"/>
    <x v="0"/>
    <s v="Tesseramento"/>
    <x v="0"/>
    <x v="4"/>
    <x v="0"/>
    <m/>
  </r>
  <r>
    <n v="81991"/>
    <x v="0"/>
    <x v="0"/>
    <x v="0"/>
    <x v="0"/>
    <x v="2"/>
    <x v="10"/>
    <x v="0"/>
    <x v="0"/>
    <s v="Tesseramento"/>
    <x v="0"/>
    <x v="1"/>
    <x v="0"/>
    <m/>
  </r>
  <r>
    <n v="74034"/>
    <x v="0"/>
    <x v="0"/>
    <x v="0"/>
    <x v="1"/>
    <x v="2"/>
    <x v="10"/>
    <x v="0"/>
    <x v="1"/>
    <s v="Tesseramento"/>
    <x v="0"/>
    <x v="3"/>
    <x v="0"/>
    <m/>
  </r>
  <r>
    <n v="172200"/>
    <x v="0"/>
    <x v="0"/>
    <x v="0"/>
    <x v="3"/>
    <x v="2"/>
    <x v="10"/>
    <x v="0"/>
    <x v="0"/>
    <s v="Tesseramento"/>
    <x v="0"/>
    <x v="3"/>
    <x v="0"/>
    <m/>
  </r>
  <r>
    <n v="129117"/>
    <x v="0"/>
    <x v="0"/>
    <x v="0"/>
    <x v="0"/>
    <x v="7"/>
    <x v="44"/>
    <x v="0"/>
    <x v="0"/>
    <s v="Tesseramento"/>
    <x v="1"/>
    <x v="0"/>
    <x v="0"/>
    <m/>
  </r>
  <r>
    <n v="111607"/>
    <x v="0"/>
    <x v="0"/>
    <x v="0"/>
    <x v="0"/>
    <x v="11"/>
    <x v="142"/>
    <x v="0"/>
    <x v="0"/>
    <s v="Tesseramento"/>
    <x v="1"/>
    <x v="3"/>
    <x v="0"/>
    <m/>
  </r>
  <r>
    <n v="92924"/>
    <x v="0"/>
    <x v="0"/>
    <x v="0"/>
    <x v="0"/>
    <x v="2"/>
    <x v="10"/>
    <x v="0"/>
    <x v="0"/>
    <s v="Tesseramento"/>
    <x v="0"/>
    <x v="3"/>
    <x v="0"/>
    <m/>
  </r>
  <r>
    <n v="171754"/>
    <x v="0"/>
    <x v="0"/>
    <x v="0"/>
    <x v="0"/>
    <x v="12"/>
    <x v="114"/>
    <x v="0"/>
    <x v="0"/>
    <s v="Tesseramento"/>
    <x v="1"/>
    <x v="4"/>
    <x v="0"/>
    <m/>
  </r>
  <r>
    <n v="227926"/>
    <x v="0"/>
    <x v="0"/>
    <x v="0"/>
    <x v="3"/>
    <x v="12"/>
    <x v="114"/>
    <x v="0"/>
    <x v="0"/>
    <s v="Tesseramento"/>
    <x v="1"/>
    <x v="4"/>
    <x v="0"/>
    <m/>
  </r>
  <r>
    <n v="219551"/>
    <x v="0"/>
    <x v="0"/>
    <x v="0"/>
    <x v="3"/>
    <x v="12"/>
    <x v="114"/>
    <x v="0"/>
    <x v="1"/>
    <s v="Tesseramento"/>
    <x v="1"/>
    <x v="4"/>
    <x v="0"/>
    <m/>
  </r>
  <r>
    <n v="219648"/>
    <x v="0"/>
    <x v="0"/>
    <x v="0"/>
    <x v="0"/>
    <x v="12"/>
    <x v="114"/>
    <x v="0"/>
    <x v="0"/>
    <s v="Tesseramento"/>
    <x v="1"/>
    <x v="4"/>
    <x v="0"/>
    <m/>
  </r>
  <r>
    <n v="219647"/>
    <x v="0"/>
    <x v="0"/>
    <x v="0"/>
    <x v="0"/>
    <x v="12"/>
    <x v="114"/>
    <x v="0"/>
    <x v="1"/>
    <s v="Tesseramento"/>
    <x v="1"/>
    <x v="4"/>
    <x v="0"/>
    <m/>
  </r>
  <r>
    <n v="187669"/>
    <x v="0"/>
    <x v="0"/>
    <x v="0"/>
    <x v="0"/>
    <x v="7"/>
    <x v="56"/>
    <x v="0"/>
    <x v="0"/>
    <s v="Tesseramento"/>
    <x v="1"/>
    <x v="0"/>
    <x v="0"/>
    <m/>
  </r>
  <r>
    <n v="228385"/>
    <x v="0"/>
    <x v="0"/>
    <x v="0"/>
    <x v="2"/>
    <x v="12"/>
    <x v="269"/>
    <x v="0"/>
    <x v="1"/>
    <s v="Tesseramento"/>
    <x v="1"/>
    <x v="0"/>
    <x v="0"/>
    <m/>
  </r>
  <r>
    <n v="228384"/>
    <x v="0"/>
    <x v="0"/>
    <x v="0"/>
    <x v="2"/>
    <x v="12"/>
    <x v="269"/>
    <x v="0"/>
    <x v="0"/>
    <s v="Tesseramento"/>
    <x v="1"/>
    <x v="0"/>
    <x v="0"/>
    <m/>
  </r>
  <r>
    <n v="199609"/>
    <x v="0"/>
    <x v="0"/>
    <x v="0"/>
    <x v="2"/>
    <x v="12"/>
    <x v="269"/>
    <x v="0"/>
    <x v="0"/>
    <s v="Tesseramento"/>
    <x v="1"/>
    <x v="4"/>
    <x v="0"/>
    <m/>
  </r>
  <r>
    <n v="48760"/>
    <x v="0"/>
    <x v="0"/>
    <x v="0"/>
    <x v="0"/>
    <x v="12"/>
    <x v="269"/>
    <x v="0"/>
    <x v="0"/>
    <s v="Tesseramento"/>
    <x v="1"/>
    <x v="4"/>
    <x v="0"/>
    <m/>
  </r>
  <r>
    <n v="201215"/>
    <x v="0"/>
    <x v="0"/>
    <x v="0"/>
    <x v="1"/>
    <x v="7"/>
    <x v="242"/>
    <x v="0"/>
    <x v="0"/>
    <s v="Tesseramento"/>
    <x v="0"/>
    <x v="0"/>
    <x v="0"/>
    <m/>
  </r>
  <r>
    <n v="102296"/>
    <x v="0"/>
    <x v="0"/>
    <x v="0"/>
    <x v="0"/>
    <x v="7"/>
    <x v="242"/>
    <x v="0"/>
    <x v="0"/>
    <s v="Tesseramento"/>
    <x v="0"/>
    <x v="0"/>
    <x v="0"/>
    <m/>
  </r>
  <r>
    <n v="126801"/>
    <x v="0"/>
    <x v="0"/>
    <x v="0"/>
    <x v="0"/>
    <x v="7"/>
    <x v="242"/>
    <x v="0"/>
    <x v="0"/>
    <s v="Tesseramento"/>
    <x v="0"/>
    <x v="0"/>
    <x v="0"/>
    <m/>
  </r>
  <r>
    <n v="214510"/>
    <x v="0"/>
    <x v="0"/>
    <x v="0"/>
    <x v="0"/>
    <x v="7"/>
    <x v="242"/>
    <x v="0"/>
    <x v="0"/>
    <s v="Tesseramento"/>
    <x v="0"/>
    <x v="0"/>
    <x v="0"/>
    <m/>
  </r>
  <r>
    <n v="214998"/>
    <x v="0"/>
    <x v="0"/>
    <x v="0"/>
    <x v="1"/>
    <x v="7"/>
    <x v="242"/>
    <x v="0"/>
    <x v="0"/>
    <s v="Tesseramento"/>
    <x v="0"/>
    <x v="0"/>
    <x v="0"/>
    <m/>
  </r>
  <r>
    <n v="214999"/>
    <x v="0"/>
    <x v="0"/>
    <x v="0"/>
    <x v="3"/>
    <x v="7"/>
    <x v="242"/>
    <x v="0"/>
    <x v="1"/>
    <s v="Tesseramento"/>
    <x v="0"/>
    <x v="0"/>
    <x v="0"/>
    <m/>
  </r>
  <r>
    <n v="236527"/>
    <x v="0"/>
    <x v="0"/>
    <x v="1"/>
    <x v="3"/>
    <x v="7"/>
    <x v="242"/>
    <x v="0"/>
    <x v="0"/>
    <s v="Tesseramento"/>
    <x v="0"/>
    <x v="0"/>
    <x v="0"/>
    <m/>
  </r>
  <r>
    <n v="4963"/>
    <x v="0"/>
    <x v="0"/>
    <x v="0"/>
    <x v="0"/>
    <x v="11"/>
    <x v="189"/>
    <x v="0"/>
    <x v="0"/>
    <s v="Tesseramento"/>
    <x v="1"/>
    <x v="0"/>
    <x v="0"/>
    <m/>
  </r>
  <r>
    <n v="232436"/>
    <x v="0"/>
    <x v="0"/>
    <x v="0"/>
    <x v="1"/>
    <x v="11"/>
    <x v="189"/>
    <x v="0"/>
    <x v="1"/>
    <s v="Tesseramento"/>
    <x v="1"/>
    <x v="3"/>
    <x v="0"/>
    <m/>
  </r>
  <r>
    <n v="149533"/>
    <x v="0"/>
    <x v="0"/>
    <x v="2"/>
    <x v="0"/>
    <x v="11"/>
    <x v="189"/>
    <x v="0"/>
    <x v="0"/>
    <s v="Tesseramento"/>
    <x v="1"/>
    <x v="1"/>
    <x v="0"/>
    <m/>
  </r>
  <r>
    <n v="122010"/>
    <x v="0"/>
    <x v="0"/>
    <x v="0"/>
    <x v="0"/>
    <x v="4"/>
    <x v="335"/>
    <x v="0"/>
    <x v="0"/>
    <s v="Tesseramento"/>
    <x v="0"/>
    <x v="0"/>
    <x v="0"/>
    <m/>
  </r>
  <r>
    <n v="89004"/>
    <x v="0"/>
    <x v="0"/>
    <x v="0"/>
    <x v="0"/>
    <x v="10"/>
    <x v="315"/>
    <x v="0"/>
    <x v="1"/>
    <s v="Tesseramento"/>
    <x v="1"/>
    <x v="4"/>
    <x v="0"/>
    <m/>
  </r>
  <r>
    <n v="46801"/>
    <x v="0"/>
    <x v="0"/>
    <x v="0"/>
    <x v="0"/>
    <x v="10"/>
    <x v="315"/>
    <x v="0"/>
    <x v="0"/>
    <s v="Tesseramento"/>
    <x v="1"/>
    <x v="1"/>
    <x v="0"/>
    <m/>
  </r>
  <r>
    <n v="31412"/>
    <x v="0"/>
    <x v="0"/>
    <x v="0"/>
    <x v="0"/>
    <x v="10"/>
    <x v="315"/>
    <x v="0"/>
    <x v="0"/>
    <s v="Tesseramento"/>
    <x v="1"/>
    <x v="3"/>
    <x v="0"/>
    <m/>
  </r>
  <r>
    <n v="46800"/>
    <x v="0"/>
    <x v="0"/>
    <x v="0"/>
    <x v="0"/>
    <x v="10"/>
    <x v="315"/>
    <x v="0"/>
    <x v="0"/>
    <s v="Tesseramento"/>
    <x v="1"/>
    <x v="1"/>
    <x v="0"/>
    <m/>
  </r>
  <r>
    <n v="31409"/>
    <x v="0"/>
    <x v="0"/>
    <x v="0"/>
    <x v="0"/>
    <x v="10"/>
    <x v="315"/>
    <x v="0"/>
    <x v="1"/>
    <s v="Tesseramento"/>
    <x v="1"/>
    <x v="4"/>
    <x v="0"/>
    <m/>
  </r>
  <r>
    <n v="161722"/>
    <x v="0"/>
    <x v="0"/>
    <x v="0"/>
    <x v="0"/>
    <x v="10"/>
    <x v="315"/>
    <x v="0"/>
    <x v="0"/>
    <s v="Tesseramento"/>
    <x v="1"/>
    <x v="0"/>
    <x v="0"/>
    <m/>
  </r>
  <r>
    <n v="237034"/>
    <x v="0"/>
    <x v="1"/>
    <x v="1"/>
    <x v="0"/>
    <x v="7"/>
    <x v="35"/>
    <x v="0"/>
    <x v="0"/>
    <s v="Tesseramento"/>
    <x v="1"/>
    <x v="1"/>
    <x v="0"/>
    <m/>
  </r>
  <r>
    <n v="237033"/>
    <x v="0"/>
    <x v="1"/>
    <x v="1"/>
    <x v="0"/>
    <x v="7"/>
    <x v="35"/>
    <x v="0"/>
    <x v="0"/>
    <s v="Tesseramento"/>
    <x v="1"/>
    <x v="1"/>
    <x v="0"/>
    <m/>
  </r>
  <r>
    <n v="3095"/>
    <x v="0"/>
    <x v="0"/>
    <x v="0"/>
    <x v="0"/>
    <x v="7"/>
    <x v="288"/>
    <x v="0"/>
    <x v="0"/>
    <s v="Tesseramento"/>
    <x v="3"/>
    <x v="4"/>
    <x v="0"/>
    <m/>
  </r>
  <r>
    <n v="50183"/>
    <x v="0"/>
    <x v="0"/>
    <x v="0"/>
    <x v="0"/>
    <x v="7"/>
    <x v="288"/>
    <x v="0"/>
    <x v="0"/>
    <s v="Tesseramento"/>
    <x v="3"/>
    <x v="3"/>
    <x v="0"/>
    <m/>
  </r>
  <r>
    <n v="184094"/>
    <x v="0"/>
    <x v="1"/>
    <x v="0"/>
    <x v="1"/>
    <x v="7"/>
    <x v="288"/>
    <x v="0"/>
    <x v="0"/>
    <s v="Tesseramento"/>
    <x v="3"/>
    <x v="0"/>
    <x v="0"/>
    <m/>
  </r>
  <r>
    <n v="18472"/>
    <x v="0"/>
    <x v="0"/>
    <x v="0"/>
    <x v="1"/>
    <x v="15"/>
    <x v="203"/>
    <x v="0"/>
    <x v="0"/>
    <s v="Tesseramento"/>
    <x v="1"/>
    <x v="4"/>
    <x v="0"/>
    <m/>
  </r>
  <r>
    <n v="147238"/>
    <x v="0"/>
    <x v="0"/>
    <x v="0"/>
    <x v="0"/>
    <x v="15"/>
    <x v="203"/>
    <x v="0"/>
    <x v="0"/>
    <s v="Tesseramento"/>
    <x v="1"/>
    <x v="3"/>
    <x v="0"/>
    <m/>
  </r>
  <r>
    <n v="85787"/>
    <x v="0"/>
    <x v="0"/>
    <x v="0"/>
    <x v="0"/>
    <x v="15"/>
    <x v="203"/>
    <x v="0"/>
    <x v="0"/>
    <s v="Tesseramento"/>
    <x v="1"/>
    <x v="0"/>
    <x v="0"/>
    <m/>
  </r>
  <r>
    <n v="124034"/>
    <x v="0"/>
    <x v="0"/>
    <x v="0"/>
    <x v="0"/>
    <x v="15"/>
    <x v="203"/>
    <x v="0"/>
    <x v="0"/>
    <s v="Tesseramento"/>
    <x v="1"/>
    <x v="4"/>
    <x v="0"/>
    <m/>
  </r>
  <r>
    <n v="84085"/>
    <x v="0"/>
    <x v="0"/>
    <x v="0"/>
    <x v="0"/>
    <x v="15"/>
    <x v="203"/>
    <x v="0"/>
    <x v="0"/>
    <s v="Tesseramento"/>
    <x v="1"/>
    <x v="0"/>
    <x v="0"/>
    <m/>
  </r>
  <r>
    <n v="185500"/>
    <x v="0"/>
    <x v="0"/>
    <x v="0"/>
    <x v="0"/>
    <x v="15"/>
    <x v="203"/>
    <x v="0"/>
    <x v="0"/>
    <s v="Tesseramento"/>
    <x v="1"/>
    <x v="0"/>
    <x v="0"/>
    <m/>
  </r>
  <r>
    <n v="30632"/>
    <x v="0"/>
    <x v="0"/>
    <x v="0"/>
    <x v="0"/>
    <x v="7"/>
    <x v="210"/>
    <x v="0"/>
    <x v="0"/>
    <s v="Tesseramento"/>
    <x v="0"/>
    <x v="4"/>
    <x v="0"/>
    <m/>
  </r>
  <r>
    <n v="236641"/>
    <x v="1"/>
    <x v="0"/>
    <x v="1"/>
    <x v="2"/>
    <x v="1"/>
    <x v="108"/>
    <x v="0"/>
    <x v="1"/>
    <s v="Tesseramento"/>
    <x v="0"/>
    <x v="5"/>
    <x v="0"/>
    <m/>
  </r>
  <r>
    <n v="236642"/>
    <x v="1"/>
    <x v="0"/>
    <x v="1"/>
    <x v="2"/>
    <x v="1"/>
    <x v="108"/>
    <x v="0"/>
    <x v="1"/>
    <s v="Tesseramento"/>
    <x v="0"/>
    <x v="5"/>
    <x v="0"/>
    <m/>
  </r>
  <r>
    <n v="126732"/>
    <x v="0"/>
    <x v="0"/>
    <x v="0"/>
    <x v="0"/>
    <x v="11"/>
    <x v="142"/>
    <x v="0"/>
    <x v="0"/>
    <s v="Tesseramento"/>
    <x v="1"/>
    <x v="0"/>
    <x v="0"/>
    <m/>
  </r>
  <r>
    <n v="109916"/>
    <x v="0"/>
    <x v="0"/>
    <x v="0"/>
    <x v="0"/>
    <x v="11"/>
    <x v="142"/>
    <x v="0"/>
    <x v="1"/>
    <s v="Tesseramento"/>
    <x v="1"/>
    <x v="0"/>
    <x v="0"/>
    <m/>
  </r>
  <r>
    <n v="64698"/>
    <x v="0"/>
    <x v="0"/>
    <x v="0"/>
    <x v="0"/>
    <x v="11"/>
    <x v="142"/>
    <x v="0"/>
    <x v="1"/>
    <s v="Tesseramento"/>
    <x v="1"/>
    <x v="4"/>
    <x v="0"/>
    <m/>
  </r>
  <r>
    <n v="236679"/>
    <x v="1"/>
    <x v="0"/>
    <x v="1"/>
    <x v="2"/>
    <x v="7"/>
    <x v="316"/>
    <x v="0"/>
    <x v="0"/>
    <s v="Tesseramento"/>
    <x v="1"/>
    <x v="5"/>
    <x v="0"/>
    <m/>
  </r>
  <r>
    <n v="236681"/>
    <x v="1"/>
    <x v="0"/>
    <x v="1"/>
    <x v="2"/>
    <x v="7"/>
    <x v="316"/>
    <x v="0"/>
    <x v="0"/>
    <s v="Tesseramento"/>
    <x v="1"/>
    <x v="5"/>
    <x v="0"/>
    <m/>
  </r>
  <r>
    <n v="236677"/>
    <x v="1"/>
    <x v="0"/>
    <x v="1"/>
    <x v="2"/>
    <x v="7"/>
    <x v="316"/>
    <x v="0"/>
    <x v="1"/>
    <s v="Tesseramento"/>
    <x v="1"/>
    <x v="5"/>
    <x v="0"/>
    <m/>
  </r>
  <r>
    <n v="236678"/>
    <x v="1"/>
    <x v="0"/>
    <x v="1"/>
    <x v="2"/>
    <x v="7"/>
    <x v="316"/>
    <x v="0"/>
    <x v="1"/>
    <s v="Tesseramento"/>
    <x v="1"/>
    <x v="5"/>
    <x v="0"/>
    <m/>
  </r>
  <r>
    <n v="236682"/>
    <x v="1"/>
    <x v="0"/>
    <x v="1"/>
    <x v="2"/>
    <x v="7"/>
    <x v="316"/>
    <x v="0"/>
    <x v="0"/>
    <s v="Tesseramento"/>
    <x v="1"/>
    <x v="6"/>
    <x v="0"/>
    <m/>
  </r>
  <r>
    <n v="236680"/>
    <x v="1"/>
    <x v="0"/>
    <x v="1"/>
    <x v="2"/>
    <x v="7"/>
    <x v="316"/>
    <x v="0"/>
    <x v="1"/>
    <s v="Tesseramento"/>
    <x v="1"/>
    <x v="5"/>
    <x v="0"/>
    <m/>
  </r>
  <r>
    <n v="228859"/>
    <x v="1"/>
    <x v="0"/>
    <x v="0"/>
    <x v="1"/>
    <x v="7"/>
    <x v="316"/>
    <x v="0"/>
    <x v="0"/>
    <s v="Tesseramento"/>
    <x v="1"/>
    <x v="5"/>
    <x v="0"/>
    <m/>
  </r>
  <r>
    <n v="210435"/>
    <x v="0"/>
    <x v="0"/>
    <x v="0"/>
    <x v="0"/>
    <x v="11"/>
    <x v="244"/>
    <x v="0"/>
    <x v="1"/>
    <s v="Tesseramento"/>
    <x v="0"/>
    <x v="4"/>
    <x v="0"/>
    <m/>
  </r>
  <r>
    <n v="27541"/>
    <x v="0"/>
    <x v="0"/>
    <x v="0"/>
    <x v="1"/>
    <x v="11"/>
    <x v="244"/>
    <x v="0"/>
    <x v="0"/>
    <s v="Tesseramento"/>
    <x v="0"/>
    <x v="4"/>
    <x v="0"/>
    <m/>
  </r>
  <r>
    <n v="218382"/>
    <x v="0"/>
    <x v="0"/>
    <x v="0"/>
    <x v="0"/>
    <x v="11"/>
    <x v="244"/>
    <x v="0"/>
    <x v="0"/>
    <s v="Tesseramento"/>
    <x v="0"/>
    <x v="0"/>
    <x v="0"/>
    <m/>
  </r>
  <r>
    <n v="166464"/>
    <x v="0"/>
    <x v="0"/>
    <x v="0"/>
    <x v="0"/>
    <x v="11"/>
    <x v="244"/>
    <x v="0"/>
    <x v="1"/>
    <s v="Tesseramento"/>
    <x v="0"/>
    <x v="4"/>
    <x v="0"/>
    <m/>
  </r>
  <r>
    <n v="227167"/>
    <x v="0"/>
    <x v="0"/>
    <x v="0"/>
    <x v="2"/>
    <x v="11"/>
    <x v="244"/>
    <x v="0"/>
    <x v="0"/>
    <s v="Tesseramento"/>
    <x v="0"/>
    <x v="1"/>
    <x v="0"/>
    <m/>
  </r>
  <r>
    <n v="58479"/>
    <x v="0"/>
    <x v="0"/>
    <x v="0"/>
    <x v="0"/>
    <x v="11"/>
    <x v="244"/>
    <x v="0"/>
    <x v="1"/>
    <s v="Tesseramento"/>
    <x v="0"/>
    <x v="0"/>
    <x v="0"/>
    <m/>
  </r>
  <r>
    <n v="183267"/>
    <x v="0"/>
    <x v="0"/>
    <x v="0"/>
    <x v="0"/>
    <x v="11"/>
    <x v="244"/>
    <x v="0"/>
    <x v="0"/>
    <s v="Tesseramento"/>
    <x v="0"/>
    <x v="1"/>
    <x v="0"/>
    <m/>
  </r>
  <r>
    <n v="73191"/>
    <x v="0"/>
    <x v="0"/>
    <x v="0"/>
    <x v="4"/>
    <x v="2"/>
    <x v="364"/>
    <x v="0"/>
    <x v="0"/>
    <s v="Tesseramento"/>
    <x v="1"/>
    <x v="4"/>
    <x v="0"/>
    <m/>
  </r>
  <r>
    <n v="144489"/>
    <x v="0"/>
    <x v="0"/>
    <x v="0"/>
    <x v="0"/>
    <x v="2"/>
    <x v="364"/>
    <x v="0"/>
    <x v="0"/>
    <s v="Tesseramento"/>
    <x v="1"/>
    <x v="3"/>
    <x v="0"/>
    <m/>
  </r>
  <r>
    <n v="171059"/>
    <x v="0"/>
    <x v="0"/>
    <x v="0"/>
    <x v="0"/>
    <x v="11"/>
    <x v="244"/>
    <x v="0"/>
    <x v="0"/>
    <s v="Tesseramento"/>
    <x v="0"/>
    <x v="1"/>
    <x v="0"/>
    <m/>
  </r>
  <r>
    <n v="133554"/>
    <x v="0"/>
    <x v="0"/>
    <x v="0"/>
    <x v="0"/>
    <x v="2"/>
    <x v="298"/>
    <x v="0"/>
    <x v="0"/>
    <s v="Tesseramento"/>
    <x v="1"/>
    <x v="0"/>
    <x v="0"/>
    <m/>
  </r>
  <r>
    <n v="187820"/>
    <x v="0"/>
    <x v="1"/>
    <x v="0"/>
    <x v="0"/>
    <x v="11"/>
    <x v="244"/>
    <x v="0"/>
    <x v="0"/>
    <s v="Tesseramento"/>
    <x v="0"/>
    <x v="3"/>
    <x v="0"/>
    <m/>
  </r>
  <r>
    <n v="230815"/>
    <x v="0"/>
    <x v="0"/>
    <x v="0"/>
    <x v="0"/>
    <x v="2"/>
    <x v="298"/>
    <x v="0"/>
    <x v="0"/>
    <s v="Tesseramento"/>
    <x v="1"/>
    <x v="0"/>
    <x v="0"/>
    <m/>
  </r>
  <r>
    <n v="88573"/>
    <x v="0"/>
    <x v="0"/>
    <x v="0"/>
    <x v="0"/>
    <x v="2"/>
    <x v="298"/>
    <x v="0"/>
    <x v="0"/>
    <s v="Tesseramento"/>
    <x v="1"/>
    <x v="3"/>
    <x v="0"/>
    <m/>
  </r>
  <r>
    <n v="25539"/>
    <x v="0"/>
    <x v="0"/>
    <x v="0"/>
    <x v="0"/>
    <x v="2"/>
    <x v="298"/>
    <x v="0"/>
    <x v="1"/>
    <s v="Tesseramento"/>
    <x v="1"/>
    <x v="3"/>
    <x v="0"/>
    <m/>
  </r>
  <r>
    <n v="236729"/>
    <x v="0"/>
    <x v="0"/>
    <x v="1"/>
    <x v="1"/>
    <x v="11"/>
    <x v="244"/>
    <x v="0"/>
    <x v="1"/>
    <s v="Tesseramento"/>
    <x v="0"/>
    <x v="0"/>
    <x v="0"/>
    <m/>
  </r>
  <r>
    <n v="205206"/>
    <x v="0"/>
    <x v="0"/>
    <x v="0"/>
    <x v="1"/>
    <x v="7"/>
    <x v="44"/>
    <x v="0"/>
    <x v="0"/>
    <s v="Tesseramento"/>
    <x v="1"/>
    <x v="4"/>
    <x v="0"/>
    <m/>
  </r>
  <r>
    <n v="159098"/>
    <x v="0"/>
    <x v="1"/>
    <x v="0"/>
    <x v="0"/>
    <x v="8"/>
    <x v="62"/>
    <x v="0"/>
    <x v="0"/>
    <s v="Tesseramento"/>
    <x v="1"/>
    <x v="0"/>
    <x v="0"/>
    <m/>
  </r>
  <r>
    <n v="122693"/>
    <x v="0"/>
    <x v="0"/>
    <x v="0"/>
    <x v="0"/>
    <x v="7"/>
    <x v="199"/>
    <x v="0"/>
    <x v="0"/>
    <s v="Tesseramento"/>
    <x v="0"/>
    <x v="4"/>
    <x v="0"/>
    <m/>
  </r>
  <r>
    <n v="202266"/>
    <x v="0"/>
    <x v="0"/>
    <x v="0"/>
    <x v="0"/>
    <x v="11"/>
    <x v="345"/>
    <x v="0"/>
    <x v="0"/>
    <s v="Tesseramento"/>
    <x v="0"/>
    <x v="0"/>
    <x v="0"/>
    <m/>
  </r>
  <r>
    <n v="236728"/>
    <x v="0"/>
    <x v="0"/>
    <x v="1"/>
    <x v="0"/>
    <x v="11"/>
    <x v="244"/>
    <x v="0"/>
    <x v="0"/>
    <s v="Tesseramento"/>
    <x v="0"/>
    <x v="3"/>
    <x v="0"/>
    <m/>
  </r>
  <r>
    <n v="24464"/>
    <x v="0"/>
    <x v="0"/>
    <x v="0"/>
    <x v="0"/>
    <x v="13"/>
    <x v="188"/>
    <x v="0"/>
    <x v="1"/>
    <s v="Tesseramento"/>
    <x v="1"/>
    <x v="4"/>
    <x v="0"/>
    <m/>
  </r>
  <r>
    <n v="236730"/>
    <x v="0"/>
    <x v="0"/>
    <x v="1"/>
    <x v="0"/>
    <x v="11"/>
    <x v="244"/>
    <x v="0"/>
    <x v="1"/>
    <s v="Tesseramento"/>
    <x v="0"/>
    <x v="0"/>
    <x v="0"/>
    <m/>
  </r>
  <r>
    <n v="9894"/>
    <x v="0"/>
    <x v="0"/>
    <x v="0"/>
    <x v="0"/>
    <x v="4"/>
    <x v="80"/>
    <x v="0"/>
    <x v="1"/>
    <s v="Tesseramento"/>
    <x v="1"/>
    <x v="4"/>
    <x v="0"/>
    <m/>
  </r>
  <r>
    <n v="190129"/>
    <x v="0"/>
    <x v="0"/>
    <x v="0"/>
    <x v="0"/>
    <x v="7"/>
    <x v="103"/>
    <x v="0"/>
    <x v="0"/>
    <s v="Tesseramento"/>
    <x v="1"/>
    <x v="0"/>
    <x v="0"/>
    <m/>
  </r>
  <r>
    <n v="187705"/>
    <x v="0"/>
    <x v="1"/>
    <x v="0"/>
    <x v="0"/>
    <x v="4"/>
    <x v="80"/>
    <x v="0"/>
    <x v="0"/>
    <s v="Tesseramento"/>
    <x v="1"/>
    <x v="0"/>
    <x v="0"/>
    <m/>
  </r>
  <r>
    <n v="69605"/>
    <x v="0"/>
    <x v="0"/>
    <x v="2"/>
    <x v="0"/>
    <x v="7"/>
    <x v="334"/>
    <x v="0"/>
    <x v="0"/>
    <s v="Tesseramento"/>
    <x v="1"/>
    <x v="1"/>
    <x v="0"/>
    <m/>
  </r>
  <r>
    <n v="10210"/>
    <x v="0"/>
    <x v="0"/>
    <x v="0"/>
    <x v="0"/>
    <x v="4"/>
    <x v="80"/>
    <x v="0"/>
    <x v="0"/>
    <s v="Tesseramento"/>
    <x v="1"/>
    <x v="4"/>
    <x v="0"/>
    <m/>
  </r>
  <r>
    <n v="236553"/>
    <x v="0"/>
    <x v="1"/>
    <x v="1"/>
    <x v="2"/>
    <x v="4"/>
    <x v="149"/>
    <x v="0"/>
    <x v="0"/>
    <s v="Tesseramento"/>
    <x v="1"/>
    <x v="0"/>
    <x v="0"/>
    <m/>
  </r>
  <r>
    <n v="41071"/>
    <x v="0"/>
    <x v="0"/>
    <x v="0"/>
    <x v="0"/>
    <x v="4"/>
    <x v="80"/>
    <x v="0"/>
    <x v="1"/>
    <s v="Tesseramento"/>
    <x v="1"/>
    <x v="4"/>
    <x v="0"/>
    <m/>
  </r>
  <r>
    <n v="26770"/>
    <x v="0"/>
    <x v="0"/>
    <x v="0"/>
    <x v="0"/>
    <x v="13"/>
    <x v="369"/>
    <x v="0"/>
    <x v="0"/>
    <s v="Tesseramento"/>
    <x v="1"/>
    <x v="0"/>
    <x v="0"/>
    <m/>
  </r>
  <r>
    <n v="162653"/>
    <x v="1"/>
    <x v="0"/>
    <x v="0"/>
    <x v="0"/>
    <x v="13"/>
    <x v="369"/>
    <x v="0"/>
    <x v="1"/>
    <s v="Tesseramento"/>
    <x v="1"/>
    <x v="7"/>
    <x v="0"/>
    <m/>
  </r>
  <r>
    <n v="199455"/>
    <x v="1"/>
    <x v="0"/>
    <x v="0"/>
    <x v="2"/>
    <x v="13"/>
    <x v="369"/>
    <x v="0"/>
    <x v="0"/>
    <s v="Tesseramento"/>
    <x v="1"/>
    <x v="5"/>
    <x v="0"/>
    <m/>
  </r>
  <r>
    <n v="172928"/>
    <x v="0"/>
    <x v="0"/>
    <x v="0"/>
    <x v="0"/>
    <x v="4"/>
    <x v="68"/>
    <x v="0"/>
    <x v="0"/>
    <s v="Tesseramento"/>
    <x v="1"/>
    <x v="0"/>
    <x v="0"/>
    <m/>
  </r>
  <r>
    <n v="119710"/>
    <x v="0"/>
    <x v="0"/>
    <x v="0"/>
    <x v="0"/>
    <x v="13"/>
    <x v="369"/>
    <x v="0"/>
    <x v="0"/>
    <s v="Tesseramento"/>
    <x v="1"/>
    <x v="1"/>
    <x v="0"/>
    <m/>
  </r>
  <r>
    <n v="137433"/>
    <x v="1"/>
    <x v="0"/>
    <x v="0"/>
    <x v="0"/>
    <x v="4"/>
    <x v="249"/>
    <x v="0"/>
    <x v="0"/>
    <s v="Tesseramento"/>
    <x v="1"/>
    <x v="6"/>
    <x v="0"/>
    <m/>
  </r>
  <r>
    <n v="226772"/>
    <x v="1"/>
    <x v="0"/>
    <x v="0"/>
    <x v="0"/>
    <x v="4"/>
    <x v="249"/>
    <x v="0"/>
    <x v="1"/>
    <s v="Tesseramento"/>
    <x v="1"/>
    <x v="5"/>
    <x v="0"/>
    <m/>
  </r>
  <r>
    <n v="95830"/>
    <x v="0"/>
    <x v="2"/>
    <x v="0"/>
    <x v="0"/>
    <x v="1"/>
    <x v="176"/>
    <x v="1"/>
    <x v="0"/>
    <s v="Tesseramento"/>
    <x v="1"/>
    <x v="8"/>
    <x v="0"/>
    <m/>
  </r>
  <r>
    <n v="139357"/>
    <x v="0"/>
    <x v="0"/>
    <x v="2"/>
    <x v="2"/>
    <x v="8"/>
    <x v="62"/>
    <x v="0"/>
    <x v="1"/>
    <s v="Tesseramento"/>
    <x v="1"/>
    <x v="4"/>
    <x v="0"/>
    <m/>
  </r>
  <r>
    <n v="139358"/>
    <x v="0"/>
    <x v="0"/>
    <x v="2"/>
    <x v="2"/>
    <x v="8"/>
    <x v="62"/>
    <x v="0"/>
    <x v="0"/>
    <s v="Tesseramento"/>
    <x v="1"/>
    <x v="4"/>
    <x v="0"/>
    <m/>
  </r>
  <r>
    <n v="93359"/>
    <x v="0"/>
    <x v="0"/>
    <x v="2"/>
    <x v="0"/>
    <x v="4"/>
    <x v="249"/>
    <x v="0"/>
    <x v="1"/>
    <s v="Tesseramento"/>
    <x v="1"/>
    <x v="0"/>
    <x v="0"/>
    <m/>
  </r>
  <r>
    <n v="93361"/>
    <x v="0"/>
    <x v="0"/>
    <x v="2"/>
    <x v="0"/>
    <x v="4"/>
    <x v="249"/>
    <x v="0"/>
    <x v="0"/>
    <s v="Tesseramento"/>
    <x v="1"/>
    <x v="0"/>
    <x v="0"/>
    <m/>
  </r>
  <r>
    <n v="176314"/>
    <x v="0"/>
    <x v="0"/>
    <x v="0"/>
    <x v="0"/>
    <x v="7"/>
    <x v="9"/>
    <x v="0"/>
    <x v="0"/>
    <s v="Tesseramento"/>
    <x v="0"/>
    <x v="0"/>
    <x v="0"/>
    <m/>
  </r>
  <r>
    <n v="138354"/>
    <x v="0"/>
    <x v="0"/>
    <x v="0"/>
    <x v="0"/>
    <x v="7"/>
    <x v="9"/>
    <x v="0"/>
    <x v="0"/>
    <s v="Tesseramento"/>
    <x v="0"/>
    <x v="0"/>
    <x v="0"/>
    <m/>
  </r>
  <r>
    <n v="186066"/>
    <x v="0"/>
    <x v="0"/>
    <x v="0"/>
    <x v="0"/>
    <x v="7"/>
    <x v="9"/>
    <x v="0"/>
    <x v="0"/>
    <s v="Tesseramento"/>
    <x v="0"/>
    <x v="1"/>
    <x v="0"/>
    <m/>
  </r>
  <r>
    <n v="134451"/>
    <x v="0"/>
    <x v="0"/>
    <x v="0"/>
    <x v="0"/>
    <x v="7"/>
    <x v="9"/>
    <x v="0"/>
    <x v="0"/>
    <s v="Tesseramento"/>
    <x v="0"/>
    <x v="1"/>
    <x v="0"/>
    <m/>
  </r>
  <r>
    <n v="30991"/>
    <x v="0"/>
    <x v="0"/>
    <x v="0"/>
    <x v="0"/>
    <x v="10"/>
    <x v="294"/>
    <x v="0"/>
    <x v="0"/>
    <s v="Tesseramento"/>
    <x v="1"/>
    <x v="0"/>
    <x v="0"/>
    <m/>
  </r>
  <r>
    <n v="236558"/>
    <x v="0"/>
    <x v="0"/>
    <x v="1"/>
    <x v="0"/>
    <x v="7"/>
    <x v="9"/>
    <x v="0"/>
    <x v="0"/>
    <s v="Tesseramento"/>
    <x v="0"/>
    <x v="1"/>
    <x v="0"/>
    <m/>
  </r>
  <r>
    <n v="141833"/>
    <x v="0"/>
    <x v="0"/>
    <x v="0"/>
    <x v="4"/>
    <x v="4"/>
    <x v="125"/>
    <x v="0"/>
    <x v="0"/>
    <s v="Tesseramento"/>
    <x v="1"/>
    <x v="4"/>
    <x v="0"/>
    <m/>
  </r>
  <r>
    <n v="236605"/>
    <x v="1"/>
    <x v="0"/>
    <x v="1"/>
    <x v="3"/>
    <x v="10"/>
    <x v="294"/>
    <x v="0"/>
    <x v="0"/>
    <s v="Tesseramento"/>
    <x v="1"/>
    <x v="5"/>
    <x v="0"/>
    <m/>
  </r>
  <r>
    <n v="222628"/>
    <x v="0"/>
    <x v="0"/>
    <x v="0"/>
    <x v="0"/>
    <x v="10"/>
    <x v="294"/>
    <x v="0"/>
    <x v="0"/>
    <s v="Tesseramento"/>
    <x v="1"/>
    <x v="3"/>
    <x v="0"/>
    <m/>
  </r>
  <r>
    <n v="222629"/>
    <x v="1"/>
    <x v="0"/>
    <x v="0"/>
    <x v="0"/>
    <x v="10"/>
    <x v="294"/>
    <x v="0"/>
    <x v="0"/>
    <s v="Tesseramento"/>
    <x v="1"/>
    <x v="7"/>
    <x v="0"/>
    <m/>
  </r>
  <r>
    <n v="222630"/>
    <x v="1"/>
    <x v="0"/>
    <x v="0"/>
    <x v="0"/>
    <x v="10"/>
    <x v="294"/>
    <x v="0"/>
    <x v="0"/>
    <s v="Tesseramento"/>
    <x v="1"/>
    <x v="7"/>
    <x v="0"/>
    <m/>
  </r>
  <r>
    <n v="236557"/>
    <x v="0"/>
    <x v="0"/>
    <x v="1"/>
    <x v="1"/>
    <x v="7"/>
    <x v="9"/>
    <x v="0"/>
    <x v="1"/>
    <s v="Tesseramento"/>
    <x v="0"/>
    <x v="0"/>
    <x v="0"/>
    <m/>
  </r>
  <r>
    <n v="231463"/>
    <x v="0"/>
    <x v="0"/>
    <x v="0"/>
    <x v="1"/>
    <x v="4"/>
    <x v="125"/>
    <x v="0"/>
    <x v="0"/>
    <s v="Tesseramento"/>
    <x v="1"/>
    <x v="0"/>
    <x v="0"/>
    <m/>
  </r>
  <r>
    <n v="135970"/>
    <x v="0"/>
    <x v="0"/>
    <x v="0"/>
    <x v="0"/>
    <x v="4"/>
    <x v="14"/>
    <x v="0"/>
    <x v="0"/>
    <s v="Tesseramento"/>
    <x v="1"/>
    <x v="0"/>
    <x v="0"/>
    <m/>
  </r>
  <r>
    <n v="73375"/>
    <x v="0"/>
    <x v="0"/>
    <x v="0"/>
    <x v="0"/>
    <x v="4"/>
    <x v="14"/>
    <x v="0"/>
    <x v="0"/>
    <s v="Tesseramento"/>
    <x v="1"/>
    <x v="1"/>
    <x v="0"/>
    <m/>
  </r>
  <r>
    <n v="159565"/>
    <x v="1"/>
    <x v="0"/>
    <x v="0"/>
    <x v="0"/>
    <x v="4"/>
    <x v="14"/>
    <x v="0"/>
    <x v="0"/>
    <s v="Tesseramento"/>
    <x v="1"/>
    <x v="6"/>
    <x v="0"/>
    <s v="B"/>
  </r>
  <r>
    <n v="183693"/>
    <x v="0"/>
    <x v="0"/>
    <x v="0"/>
    <x v="0"/>
    <x v="4"/>
    <x v="14"/>
    <x v="0"/>
    <x v="1"/>
    <s v="Tesseramento"/>
    <x v="1"/>
    <x v="0"/>
    <x v="0"/>
    <m/>
  </r>
  <r>
    <n v="24503"/>
    <x v="0"/>
    <x v="0"/>
    <x v="0"/>
    <x v="0"/>
    <x v="4"/>
    <x v="14"/>
    <x v="0"/>
    <x v="0"/>
    <s v="Tesseramento"/>
    <x v="1"/>
    <x v="0"/>
    <x v="0"/>
    <m/>
  </r>
  <r>
    <n v="236618"/>
    <x v="1"/>
    <x v="0"/>
    <x v="1"/>
    <x v="3"/>
    <x v="13"/>
    <x v="198"/>
    <x v="0"/>
    <x v="0"/>
    <s v="Tesseramento"/>
    <x v="1"/>
    <x v="5"/>
    <x v="0"/>
    <m/>
  </r>
  <r>
    <n v="187647"/>
    <x v="0"/>
    <x v="1"/>
    <x v="2"/>
    <x v="4"/>
    <x v="6"/>
    <x v="299"/>
    <x v="0"/>
    <x v="0"/>
    <s v="Tesseramento"/>
    <x v="1"/>
    <x v="0"/>
    <x v="0"/>
    <m/>
  </r>
  <r>
    <n v="34214"/>
    <x v="0"/>
    <x v="2"/>
    <x v="0"/>
    <x v="0"/>
    <x v="7"/>
    <x v="225"/>
    <x v="1"/>
    <x v="0"/>
    <s v="Tesseramento"/>
    <x v="0"/>
    <x v="9"/>
    <x v="0"/>
    <m/>
  </r>
  <r>
    <n v="203365"/>
    <x v="0"/>
    <x v="0"/>
    <x v="0"/>
    <x v="2"/>
    <x v="6"/>
    <x v="299"/>
    <x v="0"/>
    <x v="1"/>
    <s v="Tesseramento"/>
    <x v="1"/>
    <x v="4"/>
    <x v="0"/>
    <m/>
  </r>
  <r>
    <n v="128944"/>
    <x v="1"/>
    <x v="0"/>
    <x v="0"/>
    <x v="0"/>
    <x v="4"/>
    <x v="47"/>
    <x v="0"/>
    <x v="0"/>
    <s v="Tesseramento"/>
    <x v="0"/>
    <x v="2"/>
    <x v="0"/>
    <m/>
  </r>
  <r>
    <n v="58786"/>
    <x v="0"/>
    <x v="0"/>
    <x v="0"/>
    <x v="0"/>
    <x v="4"/>
    <x v="83"/>
    <x v="0"/>
    <x v="0"/>
    <s v="Tesseramento"/>
    <x v="0"/>
    <x v="0"/>
    <x v="0"/>
    <m/>
  </r>
  <r>
    <n v="24726"/>
    <x v="0"/>
    <x v="0"/>
    <x v="0"/>
    <x v="0"/>
    <x v="4"/>
    <x v="83"/>
    <x v="0"/>
    <x v="0"/>
    <s v="Tesseramento"/>
    <x v="0"/>
    <x v="0"/>
    <x v="0"/>
    <m/>
  </r>
  <r>
    <n v="236622"/>
    <x v="0"/>
    <x v="1"/>
    <x v="1"/>
    <x v="2"/>
    <x v="8"/>
    <x v="311"/>
    <x v="0"/>
    <x v="0"/>
    <s v="Tesseramento"/>
    <x v="1"/>
    <x v="0"/>
    <x v="0"/>
    <m/>
  </r>
  <r>
    <n v="97676"/>
    <x v="0"/>
    <x v="0"/>
    <x v="0"/>
    <x v="0"/>
    <x v="8"/>
    <x v="113"/>
    <x v="0"/>
    <x v="0"/>
    <s v="Tesseramento"/>
    <x v="0"/>
    <x v="3"/>
    <x v="0"/>
    <m/>
  </r>
  <r>
    <n v="196236"/>
    <x v="0"/>
    <x v="0"/>
    <x v="0"/>
    <x v="0"/>
    <x v="7"/>
    <x v="123"/>
    <x v="0"/>
    <x v="0"/>
    <s v="Tesseramento"/>
    <x v="1"/>
    <x v="0"/>
    <x v="0"/>
    <m/>
  </r>
  <r>
    <n v="224981"/>
    <x v="0"/>
    <x v="1"/>
    <x v="0"/>
    <x v="0"/>
    <x v="7"/>
    <x v="328"/>
    <x v="0"/>
    <x v="1"/>
    <s v="Tesseramento"/>
    <x v="0"/>
    <x v="0"/>
    <x v="0"/>
    <m/>
  </r>
  <r>
    <n v="236608"/>
    <x v="0"/>
    <x v="0"/>
    <x v="1"/>
    <x v="2"/>
    <x v="7"/>
    <x v="182"/>
    <x v="0"/>
    <x v="0"/>
    <s v="Tesseramento"/>
    <x v="1"/>
    <x v="3"/>
    <x v="0"/>
    <m/>
  </r>
  <r>
    <n v="120999"/>
    <x v="0"/>
    <x v="0"/>
    <x v="2"/>
    <x v="1"/>
    <x v="10"/>
    <x v="93"/>
    <x v="0"/>
    <x v="0"/>
    <s v="Tesseramento"/>
    <x v="0"/>
    <x v="0"/>
    <x v="0"/>
    <m/>
  </r>
  <r>
    <n v="236624"/>
    <x v="1"/>
    <x v="0"/>
    <x v="1"/>
    <x v="2"/>
    <x v="7"/>
    <x v="328"/>
    <x v="0"/>
    <x v="0"/>
    <s v="Tesseramento"/>
    <x v="0"/>
    <x v="7"/>
    <x v="1"/>
    <m/>
  </r>
  <r>
    <n v="10783"/>
    <x v="0"/>
    <x v="0"/>
    <x v="0"/>
    <x v="0"/>
    <x v="10"/>
    <x v="93"/>
    <x v="0"/>
    <x v="0"/>
    <s v="Tesseramento"/>
    <x v="0"/>
    <x v="0"/>
    <x v="0"/>
    <m/>
  </r>
  <r>
    <n v="236631"/>
    <x v="1"/>
    <x v="0"/>
    <x v="1"/>
    <x v="2"/>
    <x v="7"/>
    <x v="328"/>
    <x v="0"/>
    <x v="0"/>
    <s v="Tesseramento"/>
    <x v="0"/>
    <x v="7"/>
    <x v="1"/>
    <m/>
  </r>
  <r>
    <n v="236627"/>
    <x v="0"/>
    <x v="0"/>
    <x v="1"/>
    <x v="2"/>
    <x v="7"/>
    <x v="328"/>
    <x v="0"/>
    <x v="0"/>
    <s v="Tesseramento"/>
    <x v="0"/>
    <x v="0"/>
    <x v="0"/>
    <m/>
  </r>
  <r>
    <n v="236705"/>
    <x v="0"/>
    <x v="0"/>
    <x v="1"/>
    <x v="1"/>
    <x v="10"/>
    <x v="93"/>
    <x v="0"/>
    <x v="0"/>
    <s v="Tesseramento"/>
    <x v="0"/>
    <x v="1"/>
    <x v="0"/>
    <m/>
  </r>
  <r>
    <n v="236628"/>
    <x v="0"/>
    <x v="1"/>
    <x v="1"/>
    <x v="0"/>
    <x v="7"/>
    <x v="328"/>
    <x v="0"/>
    <x v="0"/>
    <s v="Tesseramento"/>
    <x v="0"/>
    <x v="0"/>
    <x v="0"/>
    <m/>
  </r>
  <r>
    <n v="214137"/>
    <x v="0"/>
    <x v="0"/>
    <x v="0"/>
    <x v="1"/>
    <x v="7"/>
    <x v="316"/>
    <x v="0"/>
    <x v="0"/>
    <s v="Tesseramento"/>
    <x v="1"/>
    <x v="4"/>
    <x v="0"/>
    <m/>
  </r>
  <r>
    <n v="9421"/>
    <x v="0"/>
    <x v="0"/>
    <x v="0"/>
    <x v="0"/>
    <x v="4"/>
    <x v="184"/>
    <x v="0"/>
    <x v="1"/>
    <s v="Tesseramento"/>
    <x v="0"/>
    <x v="4"/>
    <x v="0"/>
    <m/>
  </r>
  <r>
    <n v="169483"/>
    <x v="0"/>
    <x v="0"/>
    <x v="0"/>
    <x v="0"/>
    <x v="11"/>
    <x v="244"/>
    <x v="0"/>
    <x v="0"/>
    <s v="Tesseramento"/>
    <x v="0"/>
    <x v="0"/>
    <x v="0"/>
    <m/>
  </r>
  <r>
    <n v="236784"/>
    <x v="0"/>
    <x v="0"/>
    <x v="1"/>
    <x v="1"/>
    <x v="7"/>
    <x v="137"/>
    <x v="0"/>
    <x v="0"/>
    <s v="Tesseramento"/>
    <x v="3"/>
    <x v="0"/>
    <x v="0"/>
    <m/>
  </r>
  <r>
    <n v="167420"/>
    <x v="0"/>
    <x v="0"/>
    <x v="0"/>
    <x v="1"/>
    <x v="7"/>
    <x v="328"/>
    <x v="0"/>
    <x v="1"/>
    <s v="Tesseramento"/>
    <x v="0"/>
    <x v="4"/>
    <x v="0"/>
    <m/>
  </r>
  <r>
    <n v="220058"/>
    <x v="0"/>
    <x v="0"/>
    <x v="0"/>
    <x v="1"/>
    <x v="10"/>
    <x v="63"/>
    <x v="0"/>
    <x v="0"/>
    <s v="Tesseramento"/>
    <x v="0"/>
    <x v="0"/>
    <x v="0"/>
    <m/>
  </r>
  <r>
    <n v="203398"/>
    <x v="0"/>
    <x v="0"/>
    <x v="0"/>
    <x v="0"/>
    <x v="4"/>
    <x v="88"/>
    <x v="0"/>
    <x v="0"/>
    <s v="Tesseramento"/>
    <x v="1"/>
    <x v="0"/>
    <x v="0"/>
    <m/>
  </r>
  <r>
    <n v="225326"/>
    <x v="0"/>
    <x v="0"/>
    <x v="0"/>
    <x v="0"/>
    <x v="7"/>
    <x v="35"/>
    <x v="0"/>
    <x v="0"/>
    <s v="Tesseramento"/>
    <x v="1"/>
    <x v="1"/>
    <x v="0"/>
    <m/>
  </r>
  <r>
    <n v="43868"/>
    <x v="0"/>
    <x v="0"/>
    <x v="2"/>
    <x v="0"/>
    <x v="9"/>
    <x v="117"/>
    <x v="0"/>
    <x v="0"/>
    <s v="Tesseramento"/>
    <x v="1"/>
    <x v="0"/>
    <x v="0"/>
    <m/>
  </r>
  <r>
    <n v="130108"/>
    <x v="0"/>
    <x v="0"/>
    <x v="2"/>
    <x v="3"/>
    <x v="10"/>
    <x v="294"/>
    <x v="0"/>
    <x v="0"/>
    <s v="Tesseramento"/>
    <x v="1"/>
    <x v="0"/>
    <x v="0"/>
    <m/>
  </r>
  <r>
    <n v="38190"/>
    <x v="0"/>
    <x v="0"/>
    <x v="0"/>
    <x v="4"/>
    <x v="9"/>
    <x v="117"/>
    <x v="0"/>
    <x v="0"/>
    <s v="Tesseramento"/>
    <x v="1"/>
    <x v="4"/>
    <x v="0"/>
    <m/>
  </r>
  <r>
    <n v="183227"/>
    <x v="0"/>
    <x v="0"/>
    <x v="0"/>
    <x v="0"/>
    <x v="0"/>
    <x v="305"/>
    <x v="0"/>
    <x v="0"/>
    <s v="Tesseramento"/>
    <x v="0"/>
    <x v="0"/>
    <x v="0"/>
    <m/>
  </r>
  <r>
    <n v="34235"/>
    <x v="0"/>
    <x v="2"/>
    <x v="0"/>
    <x v="4"/>
    <x v="0"/>
    <x v="305"/>
    <x v="1"/>
    <x v="0"/>
    <s v="Tesseramento"/>
    <x v="0"/>
    <x v="9"/>
    <x v="0"/>
    <m/>
  </r>
  <r>
    <n v="26456"/>
    <x v="0"/>
    <x v="0"/>
    <x v="0"/>
    <x v="0"/>
    <x v="4"/>
    <x v="18"/>
    <x v="0"/>
    <x v="0"/>
    <s v="Tesseramento"/>
    <x v="1"/>
    <x v="1"/>
    <x v="0"/>
    <m/>
  </r>
  <r>
    <n v="26457"/>
    <x v="0"/>
    <x v="0"/>
    <x v="0"/>
    <x v="0"/>
    <x v="4"/>
    <x v="18"/>
    <x v="0"/>
    <x v="0"/>
    <s v="Tesseramento"/>
    <x v="1"/>
    <x v="4"/>
    <x v="0"/>
    <m/>
  </r>
  <r>
    <n v="69306"/>
    <x v="0"/>
    <x v="0"/>
    <x v="0"/>
    <x v="0"/>
    <x v="4"/>
    <x v="18"/>
    <x v="0"/>
    <x v="0"/>
    <s v="Tesseramento"/>
    <x v="1"/>
    <x v="0"/>
    <x v="0"/>
    <m/>
  </r>
  <r>
    <n v="14050"/>
    <x v="0"/>
    <x v="0"/>
    <x v="0"/>
    <x v="0"/>
    <x v="4"/>
    <x v="23"/>
    <x v="0"/>
    <x v="0"/>
    <s v="Tesseramento"/>
    <x v="1"/>
    <x v="4"/>
    <x v="0"/>
    <m/>
  </r>
  <r>
    <n v="196135"/>
    <x v="1"/>
    <x v="0"/>
    <x v="0"/>
    <x v="0"/>
    <x v="4"/>
    <x v="18"/>
    <x v="0"/>
    <x v="0"/>
    <s v="Tesseramento"/>
    <x v="1"/>
    <x v="7"/>
    <x v="0"/>
    <m/>
  </r>
  <r>
    <n v="198500"/>
    <x v="1"/>
    <x v="0"/>
    <x v="0"/>
    <x v="0"/>
    <x v="4"/>
    <x v="18"/>
    <x v="0"/>
    <x v="0"/>
    <s v="Tesseramento"/>
    <x v="1"/>
    <x v="5"/>
    <x v="0"/>
    <m/>
  </r>
  <r>
    <n v="198501"/>
    <x v="1"/>
    <x v="0"/>
    <x v="0"/>
    <x v="0"/>
    <x v="4"/>
    <x v="18"/>
    <x v="0"/>
    <x v="0"/>
    <s v="Tesseramento"/>
    <x v="1"/>
    <x v="5"/>
    <x v="0"/>
    <m/>
  </r>
  <r>
    <n v="236636"/>
    <x v="0"/>
    <x v="1"/>
    <x v="1"/>
    <x v="1"/>
    <x v="7"/>
    <x v="328"/>
    <x v="0"/>
    <x v="0"/>
    <s v="Tesseramento"/>
    <x v="0"/>
    <x v="0"/>
    <x v="0"/>
    <m/>
  </r>
  <r>
    <n v="12889"/>
    <x v="0"/>
    <x v="0"/>
    <x v="0"/>
    <x v="4"/>
    <x v="2"/>
    <x v="270"/>
    <x v="0"/>
    <x v="0"/>
    <s v="Tesseramento"/>
    <x v="0"/>
    <x v="4"/>
    <x v="0"/>
    <m/>
  </r>
  <r>
    <n v="80415"/>
    <x v="0"/>
    <x v="0"/>
    <x v="2"/>
    <x v="0"/>
    <x v="7"/>
    <x v="51"/>
    <x v="0"/>
    <x v="0"/>
    <s v="Tesseramento"/>
    <x v="1"/>
    <x v="4"/>
    <x v="0"/>
    <m/>
  </r>
  <r>
    <n v="32972"/>
    <x v="0"/>
    <x v="0"/>
    <x v="0"/>
    <x v="0"/>
    <x v="7"/>
    <x v="51"/>
    <x v="0"/>
    <x v="0"/>
    <s v="Tesseramento"/>
    <x v="1"/>
    <x v="4"/>
    <x v="0"/>
    <m/>
  </r>
  <r>
    <n v="130774"/>
    <x v="0"/>
    <x v="0"/>
    <x v="0"/>
    <x v="0"/>
    <x v="7"/>
    <x v="51"/>
    <x v="0"/>
    <x v="0"/>
    <s v="Tesseramento"/>
    <x v="1"/>
    <x v="0"/>
    <x v="0"/>
    <m/>
  </r>
  <r>
    <n v="130778"/>
    <x v="1"/>
    <x v="0"/>
    <x v="0"/>
    <x v="1"/>
    <x v="7"/>
    <x v="51"/>
    <x v="0"/>
    <x v="0"/>
    <s v="Tesseramento"/>
    <x v="1"/>
    <x v="6"/>
    <x v="0"/>
    <m/>
  </r>
  <r>
    <n v="108258"/>
    <x v="1"/>
    <x v="0"/>
    <x v="0"/>
    <x v="0"/>
    <x v="7"/>
    <x v="51"/>
    <x v="0"/>
    <x v="0"/>
    <s v="Tesseramento"/>
    <x v="1"/>
    <x v="2"/>
    <x v="0"/>
    <m/>
  </r>
  <r>
    <n v="23733"/>
    <x v="0"/>
    <x v="0"/>
    <x v="0"/>
    <x v="0"/>
    <x v="7"/>
    <x v="51"/>
    <x v="0"/>
    <x v="1"/>
    <s v="Tesseramento"/>
    <x v="1"/>
    <x v="1"/>
    <x v="0"/>
    <m/>
  </r>
  <r>
    <n v="130761"/>
    <x v="0"/>
    <x v="0"/>
    <x v="0"/>
    <x v="0"/>
    <x v="7"/>
    <x v="51"/>
    <x v="0"/>
    <x v="1"/>
    <s v="Tesseramento"/>
    <x v="1"/>
    <x v="0"/>
    <x v="0"/>
    <m/>
  </r>
  <r>
    <n v="236706"/>
    <x v="0"/>
    <x v="0"/>
    <x v="1"/>
    <x v="2"/>
    <x v="4"/>
    <x v="23"/>
    <x v="0"/>
    <x v="0"/>
    <s v="Tesseramento"/>
    <x v="1"/>
    <x v="0"/>
    <x v="0"/>
    <m/>
  </r>
  <r>
    <n v="55923"/>
    <x v="0"/>
    <x v="0"/>
    <x v="0"/>
    <x v="0"/>
    <x v="2"/>
    <x v="224"/>
    <x v="0"/>
    <x v="0"/>
    <s v="Tesseramento"/>
    <x v="1"/>
    <x v="4"/>
    <x v="0"/>
    <m/>
  </r>
  <r>
    <n v="208372"/>
    <x v="0"/>
    <x v="0"/>
    <x v="0"/>
    <x v="1"/>
    <x v="2"/>
    <x v="224"/>
    <x v="0"/>
    <x v="1"/>
    <s v="Tesseramento"/>
    <x v="1"/>
    <x v="4"/>
    <x v="0"/>
    <m/>
  </r>
  <r>
    <n v="66500"/>
    <x v="0"/>
    <x v="0"/>
    <x v="0"/>
    <x v="0"/>
    <x v="2"/>
    <x v="224"/>
    <x v="0"/>
    <x v="0"/>
    <s v="Tesseramento"/>
    <x v="1"/>
    <x v="4"/>
    <x v="0"/>
    <m/>
  </r>
  <r>
    <n v="174437"/>
    <x v="0"/>
    <x v="0"/>
    <x v="0"/>
    <x v="1"/>
    <x v="7"/>
    <x v="275"/>
    <x v="0"/>
    <x v="1"/>
    <s v="Tesseramento"/>
    <x v="0"/>
    <x v="4"/>
    <x v="0"/>
    <m/>
  </r>
  <r>
    <n v="12031"/>
    <x v="0"/>
    <x v="0"/>
    <x v="0"/>
    <x v="0"/>
    <x v="7"/>
    <x v="275"/>
    <x v="0"/>
    <x v="0"/>
    <s v="Tesseramento"/>
    <x v="0"/>
    <x v="0"/>
    <x v="0"/>
    <m/>
  </r>
  <r>
    <n v="93616"/>
    <x v="0"/>
    <x v="0"/>
    <x v="0"/>
    <x v="0"/>
    <x v="4"/>
    <x v="88"/>
    <x v="0"/>
    <x v="1"/>
    <s v="Tesseramento"/>
    <x v="1"/>
    <x v="4"/>
    <x v="0"/>
    <m/>
  </r>
  <r>
    <n v="232025"/>
    <x v="0"/>
    <x v="1"/>
    <x v="0"/>
    <x v="3"/>
    <x v="12"/>
    <x v="245"/>
    <x v="0"/>
    <x v="1"/>
    <s v="Tesseramento"/>
    <x v="1"/>
    <x v="4"/>
    <x v="0"/>
    <m/>
  </r>
  <r>
    <n v="224999"/>
    <x v="0"/>
    <x v="0"/>
    <x v="0"/>
    <x v="1"/>
    <x v="11"/>
    <x v="289"/>
    <x v="0"/>
    <x v="0"/>
    <s v="Tesseramento"/>
    <x v="0"/>
    <x v="4"/>
    <x v="0"/>
    <m/>
  </r>
  <r>
    <n v="104409"/>
    <x v="0"/>
    <x v="0"/>
    <x v="0"/>
    <x v="1"/>
    <x v="11"/>
    <x v="289"/>
    <x v="0"/>
    <x v="0"/>
    <s v="Tesseramento"/>
    <x v="0"/>
    <x v="4"/>
    <x v="0"/>
    <m/>
  </r>
  <r>
    <n v="204595"/>
    <x v="0"/>
    <x v="0"/>
    <x v="0"/>
    <x v="3"/>
    <x v="8"/>
    <x v="13"/>
    <x v="0"/>
    <x v="0"/>
    <s v="Tesseramento"/>
    <x v="0"/>
    <x v="0"/>
    <x v="0"/>
    <m/>
  </r>
  <r>
    <n v="72127"/>
    <x v="0"/>
    <x v="0"/>
    <x v="0"/>
    <x v="0"/>
    <x v="4"/>
    <x v="80"/>
    <x v="0"/>
    <x v="0"/>
    <s v="Tesseramento"/>
    <x v="1"/>
    <x v="3"/>
    <x v="0"/>
    <m/>
  </r>
  <r>
    <n v="131121"/>
    <x v="0"/>
    <x v="0"/>
    <x v="0"/>
    <x v="0"/>
    <x v="4"/>
    <x v="140"/>
    <x v="0"/>
    <x v="0"/>
    <s v="Tesseramento"/>
    <x v="0"/>
    <x v="3"/>
    <x v="0"/>
    <m/>
  </r>
  <r>
    <n v="140346"/>
    <x v="0"/>
    <x v="0"/>
    <x v="0"/>
    <x v="0"/>
    <x v="4"/>
    <x v="140"/>
    <x v="0"/>
    <x v="0"/>
    <s v="Tesseramento"/>
    <x v="0"/>
    <x v="4"/>
    <x v="0"/>
    <m/>
  </r>
  <r>
    <n v="195560"/>
    <x v="0"/>
    <x v="0"/>
    <x v="0"/>
    <x v="0"/>
    <x v="4"/>
    <x v="140"/>
    <x v="0"/>
    <x v="0"/>
    <s v="Tesseramento"/>
    <x v="0"/>
    <x v="0"/>
    <x v="0"/>
    <m/>
  </r>
  <r>
    <n v="218350"/>
    <x v="0"/>
    <x v="0"/>
    <x v="0"/>
    <x v="0"/>
    <x v="4"/>
    <x v="140"/>
    <x v="0"/>
    <x v="0"/>
    <s v="Tesseramento"/>
    <x v="0"/>
    <x v="1"/>
    <x v="0"/>
    <m/>
  </r>
  <r>
    <n v="236851"/>
    <x v="0"/>
    <x v="0"/>
    <x v="1"/>
    <x v="2"/>
    <x v="4"/>
    <x v="12"/>
    <x v="0"/>
    <x v="0"/>
    <s v="Tesseramento"/>
    <x v="1"/>
    <x v="0"/>
    <x v="0"/>
    <m/>
  </r>
  <r>
    <n v="210682"/>
    <x v="0"/>
    <x v="0"/>
    <x v="0"/>
    <x v="3"/>
    <x v="11"/>
    <x v="82"/>
    <x v="0"/>
    <x v="0"/>
    <s v="Tesseramento"/>
    <x v="0"/>
    <x v="0"/>
    <x v="0"/>
    <m/>
  </r>
  <r>
    <n v="8854"/>
    <x v="0"/>
    <x v="0"/>
    <x v="0"/>
    <x v="0"/>
    <x v="11"/>
    <x v="82"/>
    <x v="0"/>
    <x v="0"/>
    <s v="Tesseramento"/>
    <x v="0"/>
    <x v="0"/>
    <x v="0"/>
    <m/>
  </r>
  <r>
    <n v="53933"/>
    <x v="0"/>
    <x v="0"/>
    <x v="0"/>
    <x v="0"/>
    <x v="11"/>
    <x v="82"/>
    <x v="0"/>
    <x v="0"/>
    <s v="Tesseramento"/>
    <x v="0"/>
    <x v="0"/>
    <x v="0"/>
    <m/>
  </r>
  <r>
    <n v="232804"/>
    <x v="0"/>
    <x v="0"/>
    <x v="0"/>
    <x v="0"/>
    <x v="4"/>
    <x v="101"/>
    <x v="0"/>
    <x v="0"/>
    <s v="Tesseramento"/>
    <x v="0"/>
    <x v="1"/>
    <x v="0"/>
    <m/>
  </r>
  <r>
    <n v="236704"/>
    <x v="0"/>
    <x v="0"/>
    <x v="1"/>
    <x v="1"/>
    <x v="7"/>
    <x v="347"/>
    <x v="0"/>
    <x v="1"/>
    <s v="Tesseramento"/>
    <x v="0"/>
    <x v="0"/>
    <x v="0"/>
    <m/>
  </r>
  <r>
    <n v="106924"/>
    <x v="0"/>
    <x v="0"/>
    <x v="0"/>
    <x v="0"/>
    <x v="11"/>
    <x v="366"/>
    <x v="0"/>
    <x v="0"/>
    <s v="Tesseramento"/>
    <x v="4"/>
    <x v="0"/>
    <x v="0"/>
    <m/>
  </r>
  <r>
    <n v="179984"/>
    <x v="0"/>
    <x v="0"/>
    <x v="0"/>
    <x v="0"/>
    <x v="7"/>
    <x v="11"/>
    <x v="0"/>
    <x v="0"/>
    <s v="Tesseramento"/>
    <x v="1"/>
    <x v="0"/>
    <x v="0"/>
    <m/>
  </r>
  <r>
    <n v="236707"/>
    <x v="0"/>
    <x v="1"/>
    <x v="1"/>
    <x v="1"/>
    <x v="4"/>
    <x v="23"/>
    <x v="0"/>
    <x v="1"/>
    <s v="Tesseramento"/>
    <x v="1"/>
    <x v="0"/>
    <x v="0"/>
    <m/>
  </r>
  <r>
    <n v="90003"/>
    <x v="0"/>
    <x v="0"/>
    <x v="0"/>
    <x v="0"/>
    <x v="4"/>
    <x v="4"/>
    <x v="0"/>
    <x v="1"/>
    <s v="Tesseramento"/>
    <x v="1"/>
    <x v="1"/>
    <x v="0"/>
    <m/>
  </r>
  <r>
    <n v="10590"/>
    <x v="0"/>
    <x v="0"/>
    <x v="0"/>
    <x v="0"/>
    <x v="4"/>
    <x v="4"/>
    <x v="0"/>
    <x v="0"/>
    <s v="Tesseramento"/>
    <x v="1"/>
    <x v="4"/>
    <x v="0"/>
    <m/>
  </r>
  <r>
    <n v="236687"/>
    <x v="1"/>
    <x v="1"/>
    <x v="1"/>
    <x v="2"/>
    <x v="4"/>
    <x v="250"/>
    <x v="0"/>
    <x v="0"/>
    <s v="Tesseramento"/>
    <x v="1"/>
    <x v="5"/>
    <x v="0"/>
    <m/>
  </r>
  <r>
    <n v="133221"/>
    <x v="0"/>
    <x v="0"/>
    <x v="0"/>
    <x v="0"/>
    <x v="5"/>
    <x v="6"/>
    <x v="0"/>
    <x v="0"/>
    <s v="Tesseramento"/>
    <x v="0"/>
    <x v="1"/>
    <x v="0"/>
    <m/>
  </r>
  <r>
    <n v="148072"/>
    <x v="0"/>
    <x v="0"/>
    <x v="0"/>
    <x v="0"/>
    <x v="5"/>
    <x v="6"/>
    <x v="0"/>
    <x v="0"/>
    <s v="Tesseramento"/>
    <x v="0"/>
    <x v="3"/>
    <x v="0"/>
    <m/>
  </r>
  <r>
    <n v="148070"/>
    <x v="0"/>
    <x v="0"/>
    <x v="0"/>
    <x v="0"/>
    <x v="5"/>
    <x v="6"/>
    <x v="0"/>
    <x v="1"/>
    <s v="Tesseramento"/>
    <x v="0"/>
    <x v="3"/>
    <x v="0"/>
    <m/>
  </r>
  <r>
    <n v="86308"/>
    <x v="0"/>
    <x v="0"/>
    <x v="0"/>
    <x v="0"/>
    <x v="5"/>
    <x v="6"/>
    <x v="0"/>
    <x v="0"/>
    <s v="Tesseramento"/>
    <x v="0"/>
    <x v="0"/>
    <x v="0"/>
    <m/>
  </r>
  <r>
    <n v="38813"/>
    <x v="0"/>
    <x v="0"/>
    <x v="0"/>
    <x v="0"/>
    <x v="12"/>
    <x v="27"/>
    <x v="0"/>
    <x v="0"/>
    <s v="Tesseramento"/>
    <x v="1"/>
    <x v="3"/>
    <x v="0"/>
    <m/>
  </r>
  <r>
    <n v="90965"/>
    <x v="0"/>
    <x v="0"/>
    <x v="0"/>
    <x v="0"/>
    <x v="12"/>
    <x v="27"/>
    <x v="0"/>
    <x v="0"/>
    <s v="Tesseramento"/>
    <x v="1"/>
    <x v="1"/>
    <x v="0"/>
    <m/>
  </r>
  <r>
    <n v="129142"/>
    <x v="0"/>
    <x v="0"/>
    <x v="0"/>
    <x v="0"/>
    <x v="12"/>
    <x v="27"/>
    <x v="0"/>
    <x v="0"/>
    <s v="Tesseramento"/>
    <x v="1"/>
    <x v="1"/>
    <x v="0"/>
    <m/>
  </r>
  <r>
    <n v="10239"/>
    <x v="0"/>
    <x v="0"/>
    <x v="0"/>
    <x v="0"/>
    <x v="4"/>
    <x v="4"/>
    <x v="0"/>
    <x v="1"/>
    <s v="Tesseramento"/>
    <x v="1"/>
    <x v="3"/>
    <x v="0"/>
    <m/>
  </r>
  <r>
    <n v="106376"/>
    <x v="0"/>
    <x v="0"/>
    <x v="0"/>
    <x v="1"/>
    <x v="4"/>
    <x v="4"/>
    <x v="0"/>
    <x v="1"/>
    <s v="Tesseramento"/>
    <x v="1"/>
    <x v="1"/>
    <x v="0"/>
    <m/>
  </r>
  <r>
    <n v="93175"/>
    <x v="0"/>
    <x v="0"/>
    <x v="0"/>
    <x v="0"/>
    <x v="4"/>
    <x v="4"/>
    <x v="0"/>
    <x v="0"/>
    <s v="Tesseramento"/>
    <x v="1"/>
    <x v="1"/>
    <x v="0"/>
    <m/>
  </r>
  <r>
    <n v="36270"/>
    <x v="0"/>
    <x v="0"/>
    <x v="0"/>
    <x v="0"/>
    <x v="4"/>
    <x v="154"/>
    <x v="0"/>
    <x v="0"/>
    <s v="Tesseramento"/>
    <x v="1"/>
    <x v="1"/>
    <x v="0"/>
    <m/>
  </r>
  <r>
    <n v="17858"/>
    <x v="0"/>
    <x v="0"/>
    <x v="0"/>
    <x v="0"/>
    <x v="4"/>
    <x v="154"/>
    <x v="0"/>
    <x v="0"/>
    <s v="Tesseramento"/>
    <x v="1"/>
    <x v="1"/>
    <x v="0"/>
    <m/>
  </r>
  <r>
    <n v="130869"/>
    <x v="0"/>
    <x v="0"/>
    <x v="0"/>
    <x v="0"/>
    <x v="5"/>
    <x v="6"/>
    <x v="0"/>
    <x v="0"/>
    <s v="Tesseramento"/>
    <x v="0"/>
    <x v="0"/>
    <x v="0"/>
    <m/>
  </r>
  <r>
    <n v="118690"/>
    <x v="0"/>
    <x v="0"/>
    <x v="0"/>
    <x v="0"/>
    <x v="5"/>
    <x v="6"/>
    <x v="0"/>
    <x v="0"/>
    <s v="Tesseramento"/>
    <x v="0"/>
    <x v="0"/>
    <x v="0"/>
    <m/>
  </r>
  <r>
    <n v="50392"/>
    <x v="0"/>
    <x v="0"/>
    <x v="0"/>
    <x v="0"/>
    <x v="4"/>
    <x v="125"/>
    <x v="0"/>
    <x v="0"/>
    <s v="Tesseramento"/>
    <x v="1"/>
    <x v="4"/>
    <x v="0"/>
    <m/>
  </r>
  <r>
    <n v="236710"/>
    <x v="0"/>
    <x v="0"/>
    <x v="1"/>
    <x v="3"/>
    <x v="4"/>
    <x v="154"/>
    <x v="0"/>
    <x v="1"/>
    <s v="Tesseramento"/>
    <x v="1"/>
    <x v="1"/>
    <x v="0"/>
    <m/>
  </r>
  <r>
    <n v="106093"/>
    <x v="0"/>
    <x v="0"/>
    <x v="0"/>
    <x v="0"/>
    <x v="4"/>
    <x v="154"/>
    <x v="0"/>
    <x v="1"/>
    <s v="Tesseramento"/>
    <x v="1"/>
    <x v="3"/>
    <x v="0"/>
    <m/>
  </r>
  <r>
    <n v="90643"/>
    <x v="0"/>
    <x v="0"/>
    <x v="0"/>
    <x v="0"/>
    <x v="7"/>
    <x v="15"/>
    <x v="0"/>
    <x v="0"/>
    <s v="Tesseramento"/>
    <x v="2"/>
    <x v="1"/>
    <x v="0"/>
    <m/>
  </r>
  <r>
    <n v="38907"/>
    <x v="0"/>
    <x v="0"/>
    <x v="0"/>
    <x v="0"/>
    <x v="7"/>
    <x v="15"/>
    <x v="0"/>
    <x v="0"/>
    <s v="Tesseramento"/>
    <x v="2"/>
    <x v="3"/>
    <x v="0"/>
    <m/>
  </r>
  <r>
    <n v="38908"/>
    <x v="0"/>
    <x v="0"/>
    <x v="0"/>
    <x v="0"/>
    <x v="7"/>
    <x v="15"/>
    <x v="0"/>
    <x v="1"/>
    <s v="Tesseramento"/>
    <x v="2"/>
    <x v="3"/>
    <x v="0"/>
    <m/>
  </r>
  <r>
    <n v="10111"/>
    <x v="0"/>
    <x v="0"/>
    <x v="0"/>
    <x v="0"/>
    <x v="4"/>
    <x v="140"/>
    <x v="0"/>
    <x v="0"/>
    <s v="Tesseramento"/>
    <x v="0"/>
    <x v="1"/>
    <x v="0"/>
    <m/>
  </r>
  <r>
    <n v="116699"/>
    <x v="0"/>
    <x v="0"/>
    <x v="0"/>
    <x v="1"/>
    <x v="4"/>
    <x v="140"/>
    <x v="0"/>
    <x v="0"/>
    <s v="Tesseramento"/>
    <x v="0"/>
    <x v="0"/>
    <x v="0"/>
    <m/>
  </r>
  <r>
    <n v="10112"/>
    <x v="0"/>
    <x v="0"/>
    <x v="0"/>
    <x v="0"/>
    <x v="4"/>
    <x v="140"/>
    <x v="0"/>
    <x v="0"/>
    <s v="Tesseramento"/>
    <x v="0"/>
    <x v="3"/>
    <x v="0"/>
    <m/>
  </r>
  <r>
    <n v="150656"/>
    <x v="0"/>
    <x v="0"/>
    <x v="0"/>
    <x v="0"/>
    <x v="17"/>
    <x v="258"/>
    <x v="0"/>
    <x v="0"/>
    <s v="Tesseramento"/>
    <x v="1"/>
    <x v="0"/>
    <x v="0"/>
    <m/>
  </r>
  <r>
    <n v="121342"/>
    <x v="0"/>
    <x v="0"/>
    <x v="2"/>
    <x v="0"/>
    <x v="10"/>
    <x v="21"/>
    <x v="0"/>
    <x v="0"/>
    <s v="Tesseramento"/>
    <x v="1"/>
    <x v="0"/>
    <x v="0"/>
    <m/>
  </r>
  <r>
    <n v="36855"/>
    <x v="0"/>
    <x v="0"/>
    <x v="0"/>
    <x v="0"/>
    <x v="1"/>
    <x v="212"/>
    <x v="0"/>
    <x v="1"/>
    <s v="Tesseramento"/>
    <x v="1"/>
    <x v="4"/>
    <x v="0"/>
    <m/>
  </r>
  <r>
    <n v="36856"/>
    <x v="0"/>
    <x v="0"/>
    <x v="0"/>
    <x v="0"/>
    <x v="1"/>
    <x v="212"/>
    <x v="0"/>
    <x v="0"/>
    <s v="Tesseramento"/>
    <x v="1"/>
    <x v="4"/>
    <x v="0"/>
    <m/>
  </r>
  <r>
    <n v="231033"/>
    <x v="0"/>
    <x v="1"/>
    <x v="0"/>
    <x v="1"/>
    <x v="7"/>
    <x v="301"/>
    <x v="0"/>
    <x v="1"/>
    <s v="Tesseramento"/>
    <x v="1"/>
    <x v="0"/>
    <x v="0"/>
    <m/>
  </r>
  <r>
    <n v="180960"/>
    <x v="1"/>
    <x v="0"/>
    <x v="0"/>
    <x v="1"/>
    <x v="7"/>
    <x v="301"/>
    <x v="0"/>
    <x v="0"/>
    <s v="Tesseramento"/>
    <x v="1"/>
    <x v="2"/>
    <x v="0"/>
    <m/>
  </r>
  <r>
    <n v="222875"/>
    <x v="0"/>
    <x v="1"/>
    <x v="0"/>
    <x v="1"/>
    <x v="7"/>
    <x v="301"/>
    <x v="0"/>
    <x v="0"/>
    <s v="Tesseramento"/>
    <x v="1"/>
    <x v="3"/>
    <x v="0"/>
    <m/>
  </r>
  <r>
    <n v="230671"/>
    <x v="0"/>
    <x v="1"/>
    <x v="0"/>
    <x v="1"/>
    <x v="7"/>
    <x v="301"/>
    <x v="0"/>
    <x v="1"/>
    <s v="Tesseramento"/>
    <x v="1"/>
    <x v="0"/>
    <x v="0"/>
    <m/>
  </r>
  <r>
    <n v="73949"/>
    <x v="0"/>
    <x v="0"/>
    <x v="0"/>
    <x v="2"/>
    <x v="2"/>
    <x v="353"/>
    <x v="0"/>
    <x v="0"/>
    <s v="Tesseramento"/>
    <x v="1"/>
    <x v="4"/>
    <x v="0"/>
    <m/>
  </r>
  <r>
    <n v="38527"/>
    <x v="0"/>
    <x v="0"/>
    <x v="0"/>
    <x v="0"/>
    <x v="7"/>
    <x v="185"/>
    <x v="0"/>
    <x v="0"/>
    <s v="Tesseramento"/>
    <x v="1"/>
    <x v="4"/>
    <x v="0"/>
    <m/>
  </r>
  <r>
    <n v="2529"/>
    <x v="0"/>
    <x v="0"/>
    <x v="0"/>
    <x v="0"/>
    <x v="7"/>
    <x v="33"/>
    <x v="0"/>
    <x v="0"/>
    <s v="Tesseramento"/>
    <x v="1"/>
    <x v="4"/>
    <x v="0"/>
    <m/>
  </r>
  <r>
    <n v="107436"/>
    <x v="0"/>
    <x v="0"/>
    <x v="0"/>
    <x v="1"/>
    <x v="7"/>
    <x v="33"/>
    <x v="0"/>
    <x v="1"/>
    <s v="Tesseramento"/>
    <x v="1"/>
    <x v="4"/>
    <x v="0"/>
    <m/>
  </r>
  <r>
    <n v="189821"/>
    <x v="0"/>
    <x v="0"/>
    <x v="0"/>
    <x v="0"/>
    <x v="7"/>
    <x v="301"/>
    <x v="0"/>
    <x v="1"/>
    <s v="Tesseramento"/>
    <x v="1"/>
    <x v="4"/>
    <x v="0"/>
    <m/>
  </r>
  <r>
    <n v="167985"/>
    <x v="0"/>
    <x v="0"/>
    <x v="2"/>
    <x v="1"/>
    <x v="7"/>
    <x v="67"/>
    <x v="0"/>
    <x v="0"/>
    <s v="Tesseramento"/>
    <x v="0"/>
    <x v="0"/>
    <x v="0"/>
    <m/>
  </r>
  <r>
    <n v="39910"/>
    <x v="0"/>
    <x v="0"/>
    <x v="0"/>
    <x v="0"/>
    <x v="7"/>
    <x v="67"/>
    <x v="0"/>
    <x v="0"/>
    <s v="Tesseramento"/>
    <x v="0"/>
    <x v="3"/>
    <x v="0"/>
    <m/>
  </r>
  <r>
    <n v="146245"/>
    <x v="0"/>
    <x v="0"/>
    <x v="0"/>
    <x v="0"/>
    <x v="7"/>
    <x v="67"/>
    <x v="0"/>
    <x v="0"/>
    <s v="Tesseramento"/>
    <x v="0"/>
    <x v="0"/>
    <x v="0"/>
    <m/>
  </r>
  <r>
    <n v="143216"/>
    <x v="0"/>
    <x v="1"/>
    <x v="0"/>
    <x v="0"/>
    <x v="7"/>
    <x v="67"/>
    <x v="0"/>
    <x v="0"/>
    <s v="Tesseramento"/>
    <x v="0"/>
    <x v="0"/>
    <x v="0"/>
    <m/>
  </r>
  <r>
    <n v="59098"/>
    <x v="0"/>
    <x v="0"/>
    <x v="0"/>
    <x v="0"/>
    <x v="2"/>
    <x v="270"/>
    <x v="0"/>
    <x v="1"/>
    <s v="Tesseramento"/>
    <x v="0"/>
    <x v="0"/>
    <x v="0"/>
    <m/>
  </r>
  <r>
    <n v="154751"/>
    <x v="0"/>
    <x v="1"/>
    <x v="0"/>
    <x v="0"/>
    <x v="7"/>
    <x v="67"/>
    <x v="0"/>
    <x v="1"/>
    <s v="Tesseramento"/>
    <x v="0"/>
    <x v="3"/>
    <x v="0"/>
    <m/>
  </r>
  <r>
    <n v="170961"/>
    <x v="0"/>
    <x v="1"/>
    <x v="0"/>
    <x v="0"/>
    <x v="7"/>
    <x v="67"/>
    <x v="0"/>
    <x v="0"/>
    <s v="Tesseramento"/>
    <x v="0"/>
    <x v="0"/>
    <x v="0"/>
    <m/>
  </r>
  <r>
    <n v="236610"/>
    <x v="0"/>
    <x v="0"/>
    <x v="1"/>
    <x v="1"/>
    <x v="7"/>
    <x v="210"/>
    <x v="0"/>
    <x v="0"/>
    <s v="Tesseramento"/>
    <x v="0"/>
    <x v="3"/>
    <x v="0"/>
    <m/>
  </r>
  <r>
    <n v="193541"/>
    <x v="0"/>
    <x v="0"/>
    <x v="0"/>
    <x v="0"/>
    <x v="11"/>
    <x v="337"/>
    <x v="0"/>
    <x v="0"/>
    <s v="Tesseramento"/>
    <x v="1"/>
    <x v="0"/>
    <x v="0"/>
    <m/>
  </r>
  <r>
    <n v="12860"/>
    <x v="0"/>
    <x v="0"/>
    <x v="0"/>
    <x v="0"/>
    <x v="0"/>
    <x v="76"/>
    <x v="0"/>
    <x v="0"/>
    <s v="Tesseramento"/>
    <x v="0"/>
    <x v="3"/>
    <x v="0"/>
    <m/>
  </r>
  <r>
    <n v="46636"/>
    <x v="0"/>
    <x v="0"/>
    <x v="0"/>
    <x v="0"/>
    <x v="7"/>
    <x v="168"/>
    <x v="0"/>
    <x v="0"/>
    <s v="Tesseramento"/>
    <x v="1"/>
    <x v="4"/>
    <x v="0"/>
    <m/>
  </r>
  <r>
    <n v="141817"/>
    <x v="0"/>
    <x v="0"/>
    <x v="0"/>
    <x v="1"/>
    <x v="0"/>
    <x v="76"/>
    <x v="0"/>
    <x v="1"/>
    <s v="Tesseramento"/>
    <x v="0"/>
    <x v="0"/>
    <x v="0"/>
    <m/>
  </r>
  <r>
    <n v="236600"/>
    <x v="1"/>
    <x v="0"/>
    <x v="1"/>
    <x v="2"/>
    <x v="7"/>
    <x v="202"/>
    <x v="0"/>
    <x v="1"/>
    <s v="Tesseramento"/>
    <x v="1"/>
    <x v="5"/>
    <x v="0"/>
    <m/>
  </r>
  <r>
    <n v="164861"/>
    <x v="0"/>
    <x v="0"/>
    <x v="0"/>
    <x v="2"/>
    <x v="4"/>
    <x v="23"/>
    <x v="0"/>
    <x v="1"/>
    <s v="Tesseramento"/>
    <x v="1"/>
    <x v="3"/>
    <x v="0"/>
    <m/>
  </r>
  <r>
    <n v="227273"/>
    <x v="0"/>
    <x v="0"/>
    <x v="0"/>
    <x v="0"/>
    <x v="11"/>
    <x v="155"/>
    <x v="0"/>
    <x v="0"/>
    <s v="Tesseramento"/>
    <x v="0"/>
    <x v="0"/>
    <x v="0"/>
    <m/>
  </r>
  <r>
    <n v="232175"/>
    <x v="0"/>
    <x v="1"/>
    <x v="0"/>
    <x v="0"/>
    <x v="9"/>
    <x v="196"/>
    <x v="0"/>
    <x v="0"/>
    <s v="Tesseramento"/>
    <x v="1"/>
    <x v="1"/>
    <x v="0"/>
    <m/>
  </r>
  <r>
    <n v="200694"/>
    <x v="0"/>
    <x v="0"/>
    <x v="0"/>
    <x v="2"/>
    <x v="4"/>
    <x v="23"/>
    <x v="0"/>
    <x v="0"/>
    <s v="Tesseramento"/>
    <x v="1"/>
    <x v="0"/>
    <x v="0"/>
    <m/>
  </r>
  <r>
    <n v="66297"/>
    <x v="0"/>
    <x v="0"/>
    <x v="0"/>
    <x v="0"/>
    <x v="0"/>
    <x v="398"/>
    <x v="0"/>
    <x v="0"/>
    <s v="Tesseramento"/>
    <x v="0"/>
    <x v="3"/>
    <x v="0"/>
    <m/>
  </r>
  <r>
    <n v="66300"/>
    <x v="0"/>
    <x v="0"/>
    <x v="0"/>
    <x v="0"/>
    <x v="0"/>
    <x v="398"/>
    <x v="0"/>
    <x v="0"/>
    <s v="Tesseramento"/>
    <x v="0"/>
    <x v="4"/>
    <x v="0"/>
    <m/>
  </r>
  <r>
    <n v="66301"/>
    <x v="0"/>
    <x v="0"/>
    <x v="0"/>
    <x v="0"/>
    <x v="0"/>
    <x v="398"/>
    <x v="0"/>
    <x v="0"/>
    <s v="Tesseramento"/>
    <x v="0"/>
    <x v="1"/>
    <x v="0"/>
    <m/>
  </r>
  <r>
    <n v="110297"/>
    <x v="0"/>
    <x v="0"/>
    <x v="0"/>
    <x v="1"/>
    <x v="0"/>
    <x v="398"/>
    <x v="0"/>
    <x v="1"/>
    <s v="Tesseramento"/>
    <x v="0"/>
    <x v="4"/>
    <x v="0"/>
    <m/>
  </r>
  <r>
    <n v="46441"/>
    <x v="0"/>
    <x v="0"/>
    <x v="0"/>
    <x v="0"/>
    <x v="0"/>
    <x v="398"/>
    <x v="0"/>
    <x v="0"/>
    <s v="Tesseramento"/>
    <x v="0"/>
    <x v="0"/>
    <x v="0"/>
    <m/>
  </r>
  <r>
    <n v="66303"/>
    <x v="0"/>
    <x v="0"/>
    <x v="0"/>
    <x v="0"/>
    <x v="0"/>
    <x v="398"/>
    <x v="0"/>
    <x v="0"/>
    <s v="Tesseramento"/>
    <x v="0"/>
    <x v="4"/>
    <x v="0"/>
    <m/>
  </r>
  <r>
    <n v="45432"/>
    <x v="0"/>
    <x v="0"/>
    <x v="0"/>
    <x v="0"/>
    <x v="10"/>
    <x v="93"/>
    <x v="0"/>
    <x v="0"/>
    <s v="Tesseramento"/>
    <x v="0"/>
    <x v="4"/>
    <x v="0"/>
    <m/>
  </r>
  <r>
    <n v="223746"/>
    <x v="0"/>
    <x v="1"/>
    <x v="0"/>
    <x v="0"/>
    <x v="2"/>
    <x v="286"/>
    <x v="0"/>
    <x v="0"/>
    <s v="Tesseramento"/>
    <x v="1"/>
    <x v="1"/>
    <x v="0"/>
    <m/>
  </r>
  <r>
    <n v="221240"/>
    <x v="1"/>
    <x v="0"/>
    <x v="0"/>
    <x v="0"/>
    <x v="7"/>
    <x v="51"/>
    <x v="0"/>
    <x v="0"/>
    <s v="Tesseramento"/>
    <x v="1"/>
    <x v="5"/>
    <x v="0"/>
    <m/>
  </r>
  <r>
    <n v="221241"/>
    <x v="1"/>
    <x v="0"/>
    <x v="0"/>
    <x v="0"/>
    <x v="7"/>
    <x v="51"/>
    <x v="0"/>
    <x v="0"/>
    <s v="Tesseramento"/>
    <x v="1"/>
    <x v="7"/>
    <x v="0"/>
    <m/>
  </r>
  <r>
    <n v="20366"/>
    <x v="0"/>
    <x v="0"/>
    <x v="0"/>
    <x v="0"/>
    <x v="8"/>
    <x v="393"/>
    <x v="0"/>
    <x v="0"/>
    <s v="Tesseramento"/>
    <x v="1"/>
    <x v="4"/>
    <x v="0"/>
    <m/>
  </r>
  <r>
    <n v="7891"/>
    <x v="0"/>
    <x v="0"/>
    <x v="0"/>
    <x v="0"/>
    <x v="8"/>
    <x v="393"/>
    <x v="0"/>
    <x v="0"/>
    <s v="Tesseramento"/>
    <x v="1"/>
    <x v="3"/>
    <x v="0"/>
    <m/>
  </r>
  <r>
    <n v="187373"/>
    <x v="0"/>
    <x v="0"/>
    <x v="0"/>
    <x v="1"/>
    <x v="8"/>
    <x v="393"/>
    <x v="0"/>
    <x v="0"/>
    <s v="Tesseramento"/>
    <x v="1"/>
    <x v="3"/>
    <x v="0"/>
    <m/>
  </r>
  <r>
    <n v="140783"/>
    <x v="0"/>
    <x v="0"/>
    <x v="0"/>
    <x v="0"/>
    <x v="1"/>
    <x v="26"/>
    <x v="0"/>
    <x v="0"/>
    <s v="Tesseramento"/>
    <x v="1"/>
    <x v="3"/>
    <x v="0"/>
    <m/>
  </r>
  <r>
    <n v="236617"/>
    <x v="1"/>
    <x v="0"/>
    <x v="1"/>
    <x v="2"/>
    <x v="1"/>
    <x v="26"/>
    <x v="0"/>
    <x v="0"/>
    <s v="Tesseramento"/>
    <x v="1"/>
    <x v="5"/>
    <x v="0"/>
    <m/>
  </r>
  <r>
    <n v="51440"/>
    <x v="0"/>
    <x v="0"/>
    <x v="0"/>
    <x v="0"/>
    <x v="7"/>
    <x v="109"/>
    <x v="0"/>
    <x v="1"/>
    <s v="Tesseramento"/>
    <x v="1"/>
    <x v="4"/>
    <x v="0"/>
    <m/>
  </r>
  <r>
    <n v="3058"/>
    <x v="0"/>
    <x v="0"/>
    <x v="0"/>
    <x v="1"/>
    <x v="8"/>
    <x v="237"/>
    <x v="0"/>
    <x v="0"/>
    <s v="Tesseramento"/>
    <x v="1"/>
    <x v="4"/>
    <x v="0"/>
    <m/>
  </r>
  <r>
    <n v="233281"/>
    <x v="1"/>
    <x v="0"/>
    <x v="0"/>
    <x v="2"/>
    <x v="8"/>
    <x v="237"/>
    <x v="0"/>
    <x v="1"/>
    <s v="Tesseramento"/>
    <x v="1"/>
    <x v="5"/>
    <x v="0"/>
    <m/>
  </r>
  <r>
    <n v="3006"/>
    <x v="0"/>
    <x v="0"/>
    <x v="0"/>
    <x v="0"/>
    <x v="8"/>
    <x v="237"/>
    <x v="0"/>
    <x v="0"/>
    <s v="Tesseramento"/>
    <x v="1"/>
    <x v="4"/>
    <x v="0"/>
    <m/>
  </r>
  <r>
    <n v="126896"/>
    <x v="0"/>
    <x v="0"/>
    <x v="0"/>
    <x v="2"/>
    <x v="8"/>
    <x v="237"/>
    <x v="0"/>
    <x v="1"/>
    <s v="Tesseramento"/>
    <x v="1"/>
    <x v="4"/>
    <x v="0"/>
    <m/>
  </r>
  <r>
    <n v="214472"/>
    <x v="0"/>
    <x v="0"/>
    <x v="0"/>
    <x v="0"/>
    <x v="8"/>
    <x v="237"/>
    <x v="0"/>
    <x v="1"/>
    <s v="Tesseramento"/>
    <x v="1"/>
    <x v="0"/>
    <x v="0"/>
    <m/>
  </r>
  <r>
    <n v="111294"/>
    <x v="0"/>
    <x v="0"/>
    <x v="0"/>
    <x v="3"/>
    <x v="8"/>
    <x v="237"/>
    <x v="0"/>
    <x v="0"/>
    <s v="Tesseramento"/>
    <x v="1"/>
    <x v="3"/>
    <x v="0"/>
    <m/>
  </r>
  <r>
    <n v="199433"/>
    <x v="0"/>
    <x v="0"/>
    <x v="0"/>
    <x v="0"/>
    <x v="2"/>
    <x v="36"/>
    <x v="0"/>
    <x v="0"/>
    <s v="Tesseramento"/>
    <x v="1"/>
    <x v="0"/>
    <x v="0"/>
    <m/>
  </r>
  <r>
    <n v="94785"/>
    <x v="0"/>
    <x v="0"/>
    <x v="0"/>
    <x v="0"/>
    <x v="8"/>
    <x v="237"/>
    <x v="0"/>
    <x v="0"/>
    <s v="Tesseramento"/>
    <x v="1"/>
    <x v="0"/>
    <x v="0"/>
    <m/>
  </r>
  <r>
    <n v="2754"/>
    <x v="0"/>
    <x v="0"/>
    <x v="0"/>
    <x v="0"/>
    <x v="8"/>
    <x v="237"/>
    <x v="0"/>
    <x v="0"/>
    <s v="Tesseramento"/>
    <x v="1"/>
    <x v="4"/>
    <x v="0"/>
    <m/>
  </r>
  <r>
    <n v="27885"/>
    <x v="0"/>
    <x v="0"/>
    <x v="0"/>
    <x v="0"/>
    <x v="8"/>
    <x v="237"/>
    <x v="0"/>
    <x v="0"/>
    <s v="Tesseramento"/>
    <x v="1"/>
    <x v="1"/>
    <x v="0"/>
    <m/>
  </r>
  <r>
    <n v="2559"/>
    <x v="0"/>
    <x v="0"/>
    <x v="0"/>
    <x v="0"/>
    <x v="8"/>
    <x v="237"/>
    <x v="0"/>
    <x v="1"/>
    <s v="Tesseramento"/>
    <x v="1"/>
    <x v="4"/>
    <x v="0"/>
    <m/>
  </r>
  <r>
    <n v="49835"/>
    <x v="0"/>
    <x v="0"/>
    <x v="0"/>
    <x v="2"/>
    <x v="8"/>
    <x v="237"/>
    <x v="0"/>
    <x v="1"/>
    <s v="Tesseramento"/>
    <x v="1"/>
    <x v="3"/>
    <x v="0"/>
    <m/>
  </r>
  <r>
    <n v="21697"/>
    <x v="0"/>
    <x v="0"/>
    <x v="0"/>
    <x v="0"/>
    <x v="7"/>
    <x v="301"/>
    <x v="0"/>
    <x v="0"/>
    <s v="Tesseramento"/>
    <x v="1"/>
    <x v="4"/>
    <x v="0"/>
    <m/>
  </r>
  <r>
    <n v="203836"/>
    <x v="1"/>
    <x v="0"/>
    <x v="0"/>
    <x v="2"/>
    <x v="8"/>
    <x v="237"/>
    <x v="0"/>
    <x v="1"/>
    <s v="Tesseramento"/>
    <x v="1"/>
    <x v="6"/>
    <x v="0"/>
    <m/>
  </r>
  <r>
    <n v="219301"/>
    <x v="1"/>
    <x v="0"/>
    <x v="0"/>
    <x v="1"/>
    <x v="7"/>
    <x v="168"/>
    <x v="0"/>
    <x v="0"/>
    <s v="Tesseramento"/>
    <x v="1"/>
    <x v="5"/>
    <x v="0"/>
    <m/>
  </r>
  <r>
    <n v="194722"/>
    <x v="0"/>
    <x v="0"/>
    <x v="0"/>
    <x v="0"/>
    <x v="7"/>
    <x v="168"/>
    <x v="0"/>
    <x v="0"/>
    <s v="Tesseramento"/>
    <x v="1"/>
    <x v="0"/>
    <x v="0"/>
    <m/>
  </r>
  <r>
    <n v="33362"/>
    <x v="0"/>
    <x v="0"/>
    <x v="2"/>
    <x v="0"/>
    <x v="7"/>
    <x v="41"/>
    <x v="0"/>
    <x v="0"/>
    <s v="Tesseramento"/>
    <x v="1"/>
    <x v="1"/>
    <x v="0"/>
    <m/>
  </r>
  <r>
    <n v="47073"/>
    <x v="0"/>
    <x v="0"/>
    <x v="2"/>
    <x v="0"/>
    <x v="8"/>
    <x v="31"/>
    <x v="0"/>
    <x v="0"/>
    <s v="Tesseramento"/>
    <x v="1"/>
    <x v="0"/>
    <x v="0"/>
    <m/>
  </r>
  <r>
    <n v="237104"/>
    <x v="0"/>
    <x v="1"/>
    <x v="1"/>
    <x v="2"/>
    <x v="8"/>
    <x v="59"/>
    <x v="0"/>
    <x v="0"/>
    <s v="Tesseramento"/>
    <x v="1"/>
    <x v="1"/>
    <x v="0"/>
    <m/>
  </r>
  <r>
    <n v="27711"/>
    <x v="0"/>
    <x v="1"/>
    <x v="0"/>
    <x v="0"/>
    <x v="7"/>
    <x v="109"/>
    <x v="0"/>
    <x v="0"/>
    <s v="Tesseramento"/>
    <x v="1"/>
    <x v="0"/>
    <x v="0"/>
    <m/>
  </r>
  <r>
    <n v="174409"/>
    <x v="0"/>
    <x v="0"/>
    <x v="0"/>
    <x v="0"/>
    <x v="4"/>
    <x v="116"/>
    <x v="0"/>
    <x v="0"/>
    <s v="Tesseramento"/>
    <x v="1"/>
    <x v="4"/>
    <x v="0"/>
    <m/>
  </r>
  <r>
    <n v="19043"/>
    <x v="0"/>
    <x v="0"/>
    <x v="0"/>
    <x v="0"/>
    <x v="4"/>
    <x v="80"/>
    <x v="0"/>
    <x v="0"/>
    <s v="Tesseramento"/>
    <x v="1"/>
    <x v="4"/>
    <x v="0"/>
    <m/>
  </r>
  <r>
    <n v="141789"/>
    <x v="0"/>
    <x v="0"/>
    <x v="0"/>
    <x v="0"/>
    <x v="12"/>
    <x v="254"/>
    <x v="0"/>
    <x v="0"/>
    <s v="Tesseramento"/>
    <x v="0"/>
    <x v="4"/>
    <x v="0"/>
    <m/>
  </r>
  <r>
    <n v="92501"/>
    <x v="0"/>
    <x v="0"/>
    <x v="0"/>
    <x v="0"/>
    <x v="4"/>
    <x v="40"/>
    <x v="0"/>
    <x v="0"/>
    <s v="Tesseramento"/>
    <x v="1"/>
    <x v="3"/>
    <x v="0"/>
    <m/>
  </r>
  <r>
    <n v="56187"/>
    <x v="0"/>
    <x v="0"/>
    <x v="0"/>
    <x v="1"/>
    <x v="4"/>
    <x v="40"/>
    <x v="0"/>
    <x v="1"/>
    <s v="Tesseramento"/>
    <x v="1"/>
    <x v="4"/>
    <x v="0"/>
    <m/>
  </r>
  <r>
    <n v="31083"/>
    <x v="0"/>
    <x v="0"/>
    <x v="0"/>
    <x v="4"/>
    <x v="4"/>
    <x v="40"/>
    <x v="0"/>
    <x v="0"/>
    <s v="Tesseramento"/>
    <x v="1"/>
    <x v="4"/>
    <x v="0"/>
    <m/>
  </r>
  <r>
    <n v="105356"/>
    <x v="0"/>
    <x v="0"/>
    <x v="0"/>
    <x v="0"/>
    <x v="4"/>
    <x v="40"/>
    <x v="0"/>
    <x v="0"/>
    <s v="Tesseramento"/>
    <x v="1"/>
    <x v="3"/>
    <x v="0"/>
    <m/>
  </r>
  <r>
    <n v="150069"/>
    <x v="0"/>
    <x v="0"/>
    <x v="0"/>
    <x v="0"/>
    <x v="4"/>
    <x v="40"/>
    <x v="0"/>
    <x v="0"/>
    <s v="Tesseramento"/>
    <x v="1"/>
    <x v="0"/>
    <x v="0"/>
    <m/>
  </r>
  <r>
    <n v="208629"/>
    <x v="0"/>
    <x v="0"/>
    <x v="0"/>
    <x v="0"/>
    <x v="7"/>
    <x v="78"/>
    <x v="0"/>
    <x v="1"/>
    <s v="Tesseramento"/>
    <x v="0"/>
    <x v="0"/>
    <x v="0"/>
    <m/>
  </r>
  <r>
    <n v="107546"/>
    <x v="0"/>
    <x v="0"/>
    <x v="0"/>
    <x v="0"/>
    <x v="15"/>
    <x v="104"/>
    <x v="0"/>
    <x v="0"/>
    <s v="Tesseramento"/>
    <x v="1"/>
    <x v="3"/>
    <x v="0"/>
    <m/>
  </r>
  <r>
    <n v="137446"/>
    <x v="0"/>
    <x v="0"/>
    <x v="0"/>
    <x v="0"/>
    <x v="4"/>
    <x v="338"/>
    <x v="0"/>
    <x v="0"/>
    <s v="Tesseramento"/>
    <x v="1"/>
    <x v="0"/>
    <x v="0"/>
    <m/>
  </r>
  <r>
    <n v="219371"/>
    <x v="1"/>
    <x v="0"/>
    <x v="0"/>
    <x v="0"/>
    <x v="4"/>
    <x v="338"/>
    <x v="0"/>
    <x v="0"/>
    <s v="Tesseramento"/>
    <x v="1"/>
    <x v="7"/>
    <x v="0"/>
    <m/>
  </r>
  <r>
    <n v="219370"/>
    <x v="0"/>
    <x v="0"/>
    <x v="0"/>
    <x v="2"/>
    <x v="4"/>
    <x v="338"/>
    <x v="0"/>
    <x v="1"/>
    <s v="Tesseramento"/>
    <x v="1"/>
    <x v="0"/>
    <x v="0"/>
    <m/>
  </r>
  <r>
    <n v="17853"/>
    <x v="0"/>
    <x v="0"/>
    <x v="0"/>
    <x v="0"/>
    <x v="11"/>
    <x v="278"/>
    <x v="0"/>
    <x v="1"/>
    <s v="Tesseramento"/>
    <x v="1"/>
    <x v="4"/>
    <x v="0"/>
    <m/>
  </r>
  <r>
    <n v="144523"/>
    <x v="0"/>
    <x v="0"/>
    <x v="0"/>
    <x v="0"/>
    <x v="7"/>
    <x v="56"/>
    <x v="0"/>
    <x v="0"/>
    <s v="Tesseramento"/>
    <x v="1"/>
    <x v="0"/>
    <x v="0"/>
    <m/>
  </r>
  <r>
    <n v="190589"/>
    <x v="1"/>
    <x v="0"/>
    <x v="0"/>
    <x v="0"/>
    <x v="7"/>
    <x v="56"/>
    <x v="0"/>
    <x v="0"/>
    <s v="Tesseramento"/>
    <x v="1"/>
    <x v="7"/>
    <x v="0"/>
    <m/>
  </r>
  <r>
    <n v="236673"/>
    <x v="0"/>
    <x v="1"/>
    <x v="1"/>
    <x v="3"/>
    <x v="15"/>
    <x v="104"/>
    <x v="0"/>
    <x v="0"/>
    <s v="Tesseramento"/>
    <x v="1"/>
    <x v="4"/>
    <x v="0"/>
    <m/>
  </r>
  <r>
    <n v="236674"/>
    <x v="0"/>
    <x v="1"/>
    <x v="1"/>
    <x v="2"/>
    <x v="15"/>
    <x v="104"/>
    <x v="0"/>
    <x v="1"/>
    <s v="Tesseramento"/>
    <x v="1"/>
    <x v="4"/>
    <x v="0"/>
    <m/>
  </r>
  <r>
    <n v="157831"/>
    <x v="0"/>
    <x v="0"/>
    <x v="2"/>
    <x v="3"/>
    <x v="15"/>
    <x v="104"/>
    <x v="0"/>
    <x v="0"/>
    <s v="Tesseramento"/>
    <x v="1"/>
    <x v="4"/>
    <x v="0"/>
    <m/>
  </r>
  <r>
    <n v="157832"/>
    <x v="0"/>
    <x v="0"/>
    <x v="2"/>
    <x v="3"/>
    <x v="15"/>
    <x v="104"/>
    <x v="0"/>
    <x v="1"/>
    <s v="Tesseramento"/>
    <x v="1"/>
    <x v="4"/>
    <x v="0"/>
    <m/>
  </r>
  <r>
    <n v="6514"/>
    <x v="0"/>
    <x v="0"/>
    <x v="0"/>
    <x v="0"/>
    <x v="7"/>
    <x v="150"/>
    <x v="0"/>
    <x v="1"/>
    <s v="Tesseramento"/>
    <x v="1"/>
    <x v="4"/>
    <x v="0"/>
    <m/>
  </r>
  <r>
    <n v="6366"/>
    <x v="0"/>
    <x v="0"/>
    <x v="0"/>
    <x v="0"/>
    <x v="7"/>
    <x v="150"/>
    <x v="0"/>
    <x v="0"/>
    <s v="Tesseramento"/>
    <x v="1"/>
    <x v="0"/>
    <x v="0"/>
    <m/>
  </r>
  <r>
    <n v="194433"/>
    <x v="0"/>
    <x v="0"/>
    <x v="0"/>
    <x v="0"/>
    <x v="7"/>
    <x v="150"/>
    <x v="0"/>
    <x v="0"/>
    <s v="Tesseramento"/>
    <x v="1"/>
    <x v="0"/>
    <x v="0"/>
    <m/>
  </r>
  <r>
    <n v="197552"/>
    <x v="0"/>
    <x v="1"/>
    <x v="0"/>
    <x v="1"/>
    <x v="4"/>
    <x v="291"/>
    <x v="0"/>
    <x v="1"/>
    <s v="Tesseramento"/>
    <x v="1"/>
    <x v="4"/>
    <x v="0"/>
    <m/>
  </r>
  <r>
    <n v="237518"/>
    <x v="1"/>
    <x v="0"/>
    <x v="1"/>
    <x v="2"/>
    <x v="1"/>
    <x v="349"/>
    <x v="0"/>
    <x v="0"/>
    <s v="Tesseramento"/>
    <x v="0"/>
    <x v="5"/>
    <x v="0"/>
    <m/>
  </r>
  <r>
    <n v="192602"/>
    <x v="0"/>
    <x v="0"/>
    <x v="2"/>
    <x v="1"/>
    <x v="4"/>
    <x v="47"/>
    <x v="0"/>
    <x v="0"/>
    <s v="Tesseramento"/>
    <x v="0"/>
    <x v="0"/>
    <x v="0"/>
    <m/>
  </r>
  <r>
    <n v="222539"/>
    <x v="0"/>
    <x v="0"/>
    <x v="0"/>
    <x v="1"/>
    <x v="7"/>
    <x v="223"/>
    <x v="0"/>
    <x v="0"/>
    <s v="Tesseramento"/>
    <x v="2"/>
    <x v="0"/>
    <x v="0"/>
    <m/>
  </r>
  <r>
    <n v="27628"/>
    <x v="0"/>
    <x v="0"/>
    <x v="0"/>
    <x v="1"/>
    <x v="7"/>
    <x v="223"/>
    <x v="0"/>
    <x v="0"/>
    <s v="Tesseramento"/>
    <x v="2"/>
    <x v="3"/>
    <x v="0"/>
    <m/>
  </r>
  <r>
    <n v="149200"/>
    <x v="0"/>
    <x v="0"/>
    <x v="0"/>
    <x v="1"/>
    <x v="7"/>
    <x v="223"/>
    <x v="0"/>
    <x v="0"/>
    <s v="Tesseramento"/>
    <x v="2"/>
    <x v="0"/>
    <x v="0"/>
    <m/>
  </r>
  <r>
    <n v="88938"/>
    <x v="0"/>
    <x v="0"/>
    <x v="0"/>
    <x v="0"/>
    <x v="7"/>
    <x v="223"/>
    <x v="0"/>
    <x v="0"/>
    <s v="Tesseramento"/>
    <x v="2"/>
    <x v="4"/>
    <x v="0"/>
    <m/>
  </r>
  <r>
    <n v="206255"/>
    <x v="0"/>
    <x v="0"/>
    <x v="0"/>
    <x v="1"/>
    <x v="7"/>
    <x v="223"/>
    <x v="0"/>
    <x v="0"/>
    <s v="Tesseramento"/>
    <x v="2"/>
    <x v="4"/>
    <x v="0"/>
    <m/>
  </r>
  <r>
    <n v="114489"/>
    <x v="0"/>
    <x v="0"/>
    <x v="0"/>
    <x v="0"/>
    <x v="7"/>
    <x v="223"/>
    <x v="0"/>
    <x v="0"/>
    <s v="Tesseramento"/>
    <x v="2"/>
    <x v="4"/>
    <x v="0"/>
    <m/>
  </r>
  <r>
    <n v="157657"/>
    <x v="0"/>
    <x v="0"/>
    <x v="0"/>
    <x v="0"/>
    <x v="7"/>
    <x v="223"/>
    <x v="0"/>
    <x v="0"/>
    <s v="Tesseramento"/>
    <x v="2"/>
    <x v="3"/>
    <x v="0"/>
    <m/>
  </r>
  <r>
    <n v="227449"/>
    <x v="0"/>
    <x v="1"/>
    <x v="0"/>
    <x v="1"/>
    <x v="7"/>
    <x v="223"/>
    <x v="0"/>
    <x v="0"/>
    <s v="Tesseramento"/>
    <x v="2"/>
    <x v="0"/>
    <x v="0"/>
    <m/>
  </r>
  <r>
    <n v="225495"/>
    <x v="0"/>
    <x v="0"/>
    <x v="0"/>
    <x v="3"/>
    <x v="7"/>
    <x v="223"/>
    <x v="0"/>
    <x v="0"/>
    <s v="Tesseramento"/>
    <x v="2"/>
    <x v="0"/>
    <x v="0"/>
    <m/>
  </r>
  <r>
    <n v="3660"/>
    <x v="0"/>
    <x v="0"/>
    <x v="0"/>
    <x v="0"/>
    <x v="7"/>
    <x v="223"/>
    <x v="0"/>
    <x v="1"/>
    <s v="Tesseramento"/>
    <x v="2"/>
    <x v="4"/>
    <x v="0"/>
    <m/>
  </r>
  <r>
    <n v="222254"/>
    <x v="0"/>
    <x v="0"/>
    <x v="0"/>
    <x v="3"/>
    <x v="7"/>
    <x v="223"/>
    <x v="0"/>
    <x v="0"/>
    <s v="Tesseramento"/>
    <x v="2"/>
    <x v="0"/>
    <x v="0"/>
    <m/>
  </r>
  <r>
    <n v="215576"/>
    <x v="0"/>
    <x v="0"/>
    <x v="0"/>
    <x v="1"/>
    <x v="7"/>
    <x v="223"/>
    <x v="0"/>
    <x v="1"/>
    <s v="Tesseramento"/>
    <x v="2"/>
    <x v="4"/>
    <x v="0"/>
    <m/>
  </r>
  <r>
    <n v="215577"/>
    <x v="0"/>
    <x v="0"/>
    <x v="0"/>
    <x v="0"/>
    <x v="7"/>
    <x v="223"/>
    <x v="0"/>
    <x v="0"/>
    <s v="Tesseramento"/>
    <x v="2"/>
    <x v="4"/>
    <x v="0"/>
    <m/>
  </r>
  <r>
    <n v="140449"/>
    <x v="0"/>
    <x v="0"/>
    <x v="0"/>
    <x v="1"/>
    <x v="7"/>
    <x v="223"/>
    <x v="0"/>
    <x v="0"/>
    <s v="Tesseramento"/>
    <x v="2"/>
    <x v="0"/>
    <x v="0"/>
    <m/>
  </r>
  <r>
    <n v="154564"/>
    <x v="0"/>
    <x v="0"/>
    <x v="0"/>
    <x v="0"/>
    <x v="7"/>
    <x v="223"/>
    <x v="0"/>
    <x v="0"/>
    <s v="Tesseramento"/>
    <x v="2"/>
    <x v="3"/>
    <x v="0"/>
    <m/>
  </r>
  <r>
    <n v="119462"/>
    <x v="0"/>
    <x v="0"/>
    <x v="0"/>
    <x v="0"/>
    <x v="11"/>
    <x v="142"/>
    <x v="0"/>
    <x v="0"/>
    <s v="Tesseramento"/>
    <x v="1"/>
    <x v="0"/>
    <x v="0"/>
    <m/>
  </r>
  <r>
    <n v="230553"/>
    <x v="0"/>
    <x v="1"/>
    <x v="0"/>
    <x v="3"/>
    <x v="7"/>
    <x v="223"/>
    <x v="0"/>
    <x v="0"/>
    <s v="Tesseramento"/>
    <x v="2"/>
    <x v="3"/>
    <x v="0"/>
    <m/>
  </r>
  <r>
    <n v="189124"/>
    <x v="0"/>
    <x v="0"/>
    <x v="0"/>
    <x v="0"/>
    <x v="11"/>
    <x v="142"/>
    <x v="0"/>
    <x v="0"/>
    <s v="Tesseramento"/>
    <x v="1"/>
    <x v="0"/>
    <x v="0"/>
    <m/>
  </r>
  <r>
    <n v="125267"/>
    <x v="1"/>
    <x v="0"/>
    <x v="0"/>
    <x v="0"/>
    <x v="10"/>
    <x v="194"/>
    <x v="0"/>
    <x v="0"/>
    <s v="Tesseramento"/>
    <x v="1"/>
    <x v="2"/>
    <x v="0"/>
    <m/>
  </r>
  <r>
    <n v="206338"/>
    <x v="0"/>
    <x v="1"/>
    <x v="2"/>
    <x v="1"/>
    <x v="16"/>
    <x v="263"/>
    <x v="0"/>
    <x v="0"/>
    <s v="Tesseramento"/>
    <x v="1"/>
    <x v="1"/>
    <x v="0"/>
    <m/>
  </r>
  <r>
    <n v="139102"/>
    <x v="0"/>
    <x v="0"/>
    <x v="0"/>
    <x v="0"/>
    <x v="16"/>
    <x v="263"/>
    <x v="0"/>
    <x v="0"/>
    <s v="Tesseramento"/>
    <x v="1"/>
    <x v="0"/>
    <x v="0"/>
    <m/>
  </r>
  <r>
    <n v="162102"/>
    <x v="0"/>
    <x v="0"/>
    <x v="0"/>
    <x v="0"/>
    <x v="10"/>
    <x v="63"/>
    <x v="0"/>
    <x v="0"/>
    <s v="Tesseramento"/>
    <x v="0"/>
    <x v="1"/>
    <x v="0"/>
    <m/>
  </r>
  <r>
    <n v="223015"/>
    <x v="1"/>
    <x v="1"/>
    <x v="0"/>
    <x v="1"/>
    <x v="16"/>
    <x v="263"/>
    <x v="0"/>
    <x v="0"/>
    <s v="Tesseramento"/>
    <x v="1"/>
    <x v="5"/>
    <x v="0"/>
    <m/>
  </r>
  <r>
    <n v="198216"/>
    <x v="1"/>
    <x v="1"/>
    <x v="0"/>
    <x v="1"/>
    <x v="16"/>
    <x v="263"/>
    <x v="0"/>
    <x v="0"/>
    <s v="Tesseramento"/>
    <x v="1"/>
    <x v="5"/>
    <x v="0"/>
    <m/>
  </r>
  <r>
    <n v="236672"/>
    <x v="0"/>
    <x v="1"/>
    <x v="1"/>
    <x v="2"/>
    <x v="7"/>
    <x v="223"/>
    <x v="0"/>
    <x v="1"/>
    <s v="Tesseramento"/>
    <x v="2"/>
    <x v="0"/>
    <x v="0"/>
    <m/>
  </r>
  <r>
    <n v="85323"/>
    <x v="0"/>
    <x v="0"/>
    <x v="0"/>
    <x v="0"/>
    <x v="12"/>
    <x v="133"/>
    <x v="0"/>
    <x v="0"/>
    <s v="Tesseramento"/>
    <x v="0"/>
    <x v="0"/>
    <x v="0"/>
    <m/>
  </r>
  <r>
    <n v="71968"/>
    <x v="0"/>
    <x v="0"/>
    <x v="0"/>
    <x v="0"/>
    <x v="7"/>
    <x v="33"/>
    <x v="0"/>
    <x v="0"/>
    <s v="Tesseramento"/>
    <x v="1"/>
    <x v="4"/>
    <x v="0"/>
    <m/>
  </r>
  <r>
    <n v="154582"/>
    <x v="0"/>
    <x v="0"/>
    <x v="2"/>
    <x v="4"/>
    <x v="7"/>
    <x v="33"/>
    <x v="0"/>
    <x v="0"/>
    <s v="Tesseramento"/>
    <x v="1"/>
    <x v="3"/>
    <x v="0"/>
    <m/>
  </r>
  <r>
    <n v="236914"/>
    <x v="0"/>
    <x v="0"/>
    <x v="1"/>
    <x v="3"/>
    <x v="11"/>
    <x v="345"/>
    <x v="0"/>
    <x v="1"/>
    <s v="Tesseramento"/>
    <x v="0"/>
    <x v="0"/>
    <x v="0"/>
    <m/>
  </r>
  <r>
    <n v="236599"/>
    <x v="0"/>
    <x v="1"/>
    <x v="1"/>
    <x v="1"/>
    <x v="8"/>
    <x v="113"/>
    <x v="0"/>
    <x v="0"/>
    <s v="Tesseramento"/>
    <x v="0"/>
    <x v="3"/>
    <x v="0"/>
    <m/>
  </r>
  <r>
    <n v="82779"/>
    <x v="0"/>
    <x v="0"/>
    <x v="0"/>
    <x v="0"/>
    <x v="17"/>
    <x v="167"/>
    <x v="0"/>
    <x v="0"/>
    <s v="Tesseramento"/>
    <x v="0"/>
    <x v="4"/>
    <x v="0"/>
    <m/>
  </r>
  <r>
    <n v="193712"/>
    <x v="0"/>
    <x v="0"/>
    <x v="0"/>
    <x v="0"/>
    <x v="17"/>
    <x v="167"/>
    <x v="0"/>
    <x v="0"/>
    <s v="Tesseramento"/>
    <x v="0"/>
    <x v="1"/>
    <x v="0"/>
    <m/>
  </r>
  <r>
    <n v="212278"/>
    <x v="0"/>
    <x v="0"/>
    <x v="0"/>
    <x v="1"/>
    <x v="10"/>
    <x v="294"/>
    <x v="0"/>
    <x v="0"/>
    <s v="Tesseramento"/>
    <x v="1"/>
    <x v="0"/>
    <x v="0"/>
    <m/>
  </r>
  <r>
    <n v="76325"/>
    <x v="0"/>
    <x v="0"/>
    <x v="0"/>
    <x v="0"/>
    <x v="10"/>
    <x v="294"/>
    <x v="0"/>
    <x v="1"/>
    <s v="Tesseramento"/>
    <x v="1"/>
    <x v="3"/>
    <x v="0"/>
    <m/>
  </r>
  <r>
    <n v="189433"/>
    <x v="0"/>
    <x v="0"/>
    <x v="0"/>
    <x v="0"/>
    <x v="14"/>
    <x v="121"/>
    <x v="0"/>
    <x v="0"/>
    <s v="Tesseramento"/>
    <x v="1"/>
    <x v="3"/>
    <x v="0"/>
    <m/>
  </r>
  <r>
    <n v="195366"/>
    <x v="1"/>
    <x v="0"/>
    <x v="0"/>
    <x v="0"/>
    <x v="10"/>
    <x v="294"/>
    <x v="0"/>
    <x v="0"/>
    <s v="Tesseramento"/>
    <x v="1"/>
    <x v="7"/>
    <x v="0"/>
    <m/>
  </r>
  <r>
    <n v="78163"/>
    <x v="0"/>
    <x v="0"/>
    <x v="0"/>
    <x v="0"/>
    <x v="10"/>
    <x v="294"/>
    <x v="0"/>
    <x v="0"/>
    <s v="Tesseramento"/>
    <x v="1"/>
    <x v="0"/>
    <x v="0"/>
    <m/>
  </r>
  <r>
    <n v="169644"/>
    <x v="0"/>
    <x v="0"/>
    <x v="0"/>
    <x v="0"/>
    <x v="14"/>
    <x v="121"/>
    <x v="0"/>
    <x v="1"/>
    <s v="Tesseramento"/>
    <x v="1"/>
    <x v="3"/>
    <x v="0"/>
    <m/>
  </r>
  <r>
    <n v="236604"/>
    <x v="0"/>
    <x v="0"/>
    <x v="1"/>
    <x v="2"/>
    <x v="10"/>
    <x v="294"/>
    <x v="0"/>
    <x v="0"/>
    <s v="Tesseramento"/>
    <x v="1"/>
    <x v="0"/>
    <x v="0"/>
    <m/>
  </r>
  <r>
    <n v="190062"/>
    <x v="0"/>
    <x v="0"/>
    <x v="0"/>
    <x v="0"/>
    <x v="10"/>
    <x v="294"/>
    <x v="0"/>
    <x v="1"/>
    <s v="Tesseramento"/>
    <x v="1"/>
    <x v="4"/>
    <x v="0"/>
    <m/>
  </r>
  <r>
    <n v="229255"/>
    <x v="0"/>
    <x v="0"/>
    <x v="0"/>
    <x v="0"/>
    <x v="5"/>
    <x v="38"/>
    <x v="0"/>
    <x v="0"/>
    <s v="Tesseramento"/>
    <x v="1"/>
    <x v="0"/>
    <x v="0"/>
    <m/>
  </r>
  <r>
    <n v="19755"/>
    <x v="0"/>
    <x v="0"/>
    <x v="0"/>
    <x v="0"/>
    <x v="4"/>
    <x v="40"/>
    <x v="0"/>
    <x v="0"/>
    <s v="Tesseramento"/>
    <x v="1"/>
    <x v="0"/>
    <x v="0"/>
    <m/>
  </r>
  <r>
    <n v="236666"/>
    <x v="1"/>
    <x v="0"/>
    <x v="1"/>
    <x v="2"/>
    <x v="5"/>
    <x v="38"/>
    <x v="0"/>
    <x v="0"/>
    <s v="Tesseramento"/>
    <x v="1"/>
    <x v="5"/>
    <x v="0"/>
    <m/>
  </r>
  <r>
    <n v="236667"/>
    <x v="1"/>
    <x v="0"/>
    <x v="1"/>
    <x v="2"/>
    <x v="5"/>
    <x v="38"/>
    <x v="0"/>
    <x v="1"/>
    <s v="Tesseramento"/>
    <x v="1"/>
    <x v="5"/>
    <x v="0"/>
    <m/>
  </r>
  <r>
    <n v="138475"/>
    <x v="0"/>
    <x v="0"/>
    <x v="0"/>
    <x v="0"/>
    <x v="4"/>
    <x v="40"/>
    <x v="0"/>
    <x v="1"/>
    <s v="Tesseramento"/>
    <x v="1"/>
    <x v="4"/>
    <x v="0"/>
    <m/>
  </r>
  <r>
    <n v="93415"/>
    <x v="0"/>
    <x v="0"/>
    <x v="0"/>
    <x v="0"/>
    <x v="4"/>
    <x v="40"/>
    <x v="0"/>
    <x v="0"/>
    <s v="Tesseramento"/>
    <x v="1"/>
    <x v="3"/>
    <x v="0"/>
    <m/>
  </r>
  <r>
    <n v="213759"/>
    <x v="0"/>
    <x v="1"/>
    <x v="0"/>
    <x v="0"/>
    <x v="7"/>
    <x v="297"/>
    <x v="0"/>
    <x v="0"/>
    <s v="Tesseramento"/>
    <x v="1"/>
    <x v="0"/>
    <x v="0"/>
    <m/>
  </r>
  <r>
    <n v="228940"/>
    <x v="0"/>
    <x v="1"/>
    <x v="0"/>
    <x v="0"/>
    <x v="2"/>
    <x v="36"/>
    <x v="0"/>
    <x v="0"/>
    <s v="Tesseramento"/>
    <x v="1"/>
    <x v="1"/>
    <x v="0"/>
    <m/>
  </r>
  <r>
    <n v="199055"/>
    <x v="0"/>
    <x v="0"/>
    <x v="0"/>
    <x v="0"/>
    <x v="7"/>
    <x v="297"/>
    <x v="0"/>
    <x v="0"/>
    <s v="Tesseramento"/>
    <x v="1"/>
    <x v="0"/>
    <x v="0"/>
    <m/>
  </r>
  <r>
    <n v="236709"/>
    <x v="0"/>
    <x v="0"/>
    <x v="1"/>
    <x v="2"/>
    <x v="7"/>
    <x v="297"/>
    <x v="0"/>
    <x v="1"/>
    <s v="Tesseramento"/>
    <x v="1"/>
    <x v="3"/>
    <x v="0"/>
    <m/>
  </r>
  <r>
    <n v="124729"/>
    <x v="0"/>
    <x v="0"/>
    <x v="0"/>
    <x v="0"/>
    <x v="8"/>
    <x v="397"/>
    <x v="0"/>
    <x v="0"/>
    <s v="Tesseramento"/>
    <x v="4"/>
    <x v="4"/>
    <x v="0"/>
    <m/>
  </r>
  <r>
    <n v="236716"/>
    <x v="0"/>
    <x v="0"/>
    <x v="1"/>
    <x v="1"/>
    <x v="2"/>
    <x v="277"/>
    <x v="0"/>
    <x v="0"/>
    <s v="Tesseramento"/>
    <x v="0"/>
    <x v="0"/>
    <x v="0"/>
    <m/>
  </r>
  <r>
    <n v="236715"/>
    <x v="0"/>
    <x v="0"/>
    <x v="1"/>
    <x v="1"/>
    <x v="2"/>
    <x v="277"/>
    <x v="0"/>
    <x v="1"/>
    <s v="Tesseramento"/>
    <x v="0"/>
    <x v="0"/>
    <x v="0"/>
    <m/>
  </r>
  <r>
    <n v="128239"/>
    <x v="0"/>
    <x v="0"/>
    <x v="0"/>
    <x v="0"/>
    <x v="8"/>
    <x v="105"/>
    <x v="0"/>
    <x v="0"/>
    <s v="Tesseramento"/>
    <x v="2"/>
    <x v="3"/>
    <x v="0"/>
    <m/>
  </r>
  <r>
    <n v="236717"/>
    <x v="0"/>
    <x v="0"/>
    <x v="1"/>
    <x v="1"/>
    <x v="2"/>
    <x v="277"/>
    <x v="0"/>
    <x v="1"/>
    <s v="Tesseramento"/>
    <x v="0"/>
    <x v="3"/>
    <x v="0"/>
    <m/>
  </r>
  <r>
    <n v="216467"/>
    <x v="0"/>
    <x v="0"/>
    <x v="0"/>
    <x v="0"/>
    <x v="2"/>
    <x v="277"/>
    <x v="0"/>
    <x v="0"/>
    <s v="Tesseramento"/>
    <x v="0"/>
    <x v="0"/>
    <x v="0"/>
    <m/>
  </r>
  <r>
    <n v="232444"/>
    <x v="0"/>
    <x v="1"/>
    <x v="0"/>
    <x v="3"/>
    <x v="7"/>
    <x v="274"/>
    <x v="0"/>
    <x v="0"/>
    <s v="Tesseramento"/>
    <x v="0"/>
    <x v="1"/>
    <x v="0"/>
    <m/>
  </r>
  <r>
    <n v="5463"/>
    <x v="0"/>
    <x v="1"/>
    <x v="0"/>
    <x v="0"/>
    <x v="7"/>
    <x v="274"/>
    <x v="0"/>
    <x v="0"/>
    <s v="Tesseramento"/>
    <x v="0"/>
    <x v="0"/>
    <x v="0"/>
    <m/>
  </r>
  <r>
    <n v="236614"/>
    <x v="1"/>
    <x v="0"/>
    <x v="1"/>
    <x v="2"/>
    <x v="11"/>
    <x v="141"/>
    <x v="0"/>
    <x v="0"/>
    <s v="Tesseramento"/>
    <x v="1"/>
    <x v="5"/>
    <x v="0"/>
    <m/>
  </r>
  <r>
    <n v="185066"/>
    <x v="0"/>
    <x v="1"/>
    <x v="0"/>
    <x v="1"/>
    <x v="7"/>
    <x v="195"/>
    <x v="0"/>
    <x v="0"/>
    <s v="Tesseramento"/>
    <x v="1"/>
    <x v="0"/>
    <x v="0"/>
    <m/>
  </r>
  <r>
    <n v="131519"/>
    <x v="0"/>
    <x v="0"/>
    <x v="0"/>
    <x v="0"/>
    <x v="7"/>
    <x v="195"/>
    <x v="0"/>
    <x v="1"/>
    <s v="Tesseramento"/>
    <x v="1"/>
    <x v="0"/>
    <x v="0"/>
    <m/>
  </r>
  <r>
    <n v="224306"/>
    <x v="0"/>
    <x v="0"/>
    <x v="0"/>
    <x v="0"/>
    <x v="7"/>
    <x v="195"/>
    <x v="0"/>
    <x v="0"/>
    <s v="Tesseramento"/>
    <x v="1"/>
    <x v="1"/>
    <x v="0"/>
    <m/>
  </r>
  <r>
    <n v="231687"/>
    <x v="1"/>
    <x v="0"/>
    <x v="0"/>
    <x v="1"/>
    <x v="10"/>
    <x v="194"/>
    <x v="0"/>
    <x v="0"/>
    <s v="Tesseramento"/>
    <x v="1"/>
    <x v="7"/>
    <x v="0"/>
    <m/>
  </r>
  <r>
    <n v="231904"/>
    <x v="0"/>
    <x v="1"/>
    <x v="0"/>
    <x v="1"/>
    <x v="10"/>
    <x v="194"/>
    <x v="0"/>
    <x v="0"/>
    <s v="Tesseramento"/>
    <x v="1"/>
    <x v="0"/>
    <x v="0"/>
    <m/>
  </r>
  <r>
    <n v="236665"/>
    <x v="1"/>
    <x v="0"/>
    <x v="1"/>
    <x v="2"/>
    <x v="7"/>
    <x v="150"/>
    <x v="0"/>
    <x v="0"/>
    <s v="Tesseramento"/>
    <x v="1"/>
    <x v="5"/>
    <x v="0"/>
    <m/>
  </r>
  <r>
    <n v="26516"/>
    <x v="0"/>
    <x v="0"/>
    <x v="0"/>
    <x v="0"/>
    <x v="11"/>
    <x v="327"/>
    <x v="0"/>
    <x v="0"/>
    <s v="Tesseramento"/>
    <x v="0"/>
    <x v="0"/>
    <x v="0"/>
    <m/>
  </r>
  <r>
    <n v="236664"/>
    <x v="0"/>
    <x v="0"/>
    <x v="1"/>
    <x v="2"/>
    <x v="7"/>
    <x v="150"/>
    <x v="0"/>
    <x v="1"/>
    <s v="Tesseramento"/>
    <x v="1"/>
    <x v="0"/>
    <x v="0"/>
    <m/>
  </r>
  <r>
    <n v="20868"/>
    <x v="0"/>
    <x v="0"/>
    <x v="0"/>
    <x v="4"/>
    <x v="11"/>
    <x v="221"/>
    <x v="0"/>
    <x v="0"/>
    <s v="Tesseramento"/>
    <x v="1"/>
    <x v="0"/>
    <x v="0"/>
    <m/>
  </r>
  <r>
    <n v="180499"/>
    <x v="0"/>
    <x v="0"/>
    <x v="0"/>
    <x v="0"/>
    <x v="4"/>
    <x v="65"/>
    <x v="0"/>
    <x v="1"/>
    <s v="Tesseramento"/>
    <x v="1"/>
    <x v="0"/>
    <x v="0"/>
    <m/>
  </r>
  <r>
    <n v="154824"/>
    <x v="0"/>
    <x v="0"/>
    <x v="0"/>
    <x v="0"/>
    <x v="11"/>
    <x v="142"/>
    <x v="0"/>
    <x v="0"/>
    <s v="Tesseramento"/>
    <x v="1"/>
    <x v="0"/>
    <x v="0"/>
    <m/>
  </r>
  <r>
    <n v="19474"/>
    <x v="0"/>
    <x v="0"/>
    <x v="0"/>
    <x v="0"/>
    <x v="11"/>
    <x v="327"/>
    <x v="0"/>
    <x v="0"/>
    <s v="Tesseramento"/>
    <x v="0"/>
    <x v="3"/>
    <x v="0"/>
    <m/>
  </r>
  <r>
    <n v="236663"/>
    <x v="0"/>
    <x v="0"/>
    <x v="1"/>
    <x v="2"/>
    <x v="7"/>
    <x v="150"/>
    <x v="0"/>
    <x v="0"/>
    <s v="Tesseramento"/>
    <x v="1"/>
    <x v="0"/>
    <x v="0"/>
    <m/>
  </r>
  <r>
    <n v="6333"/>
    <x v="0"/>
    <x v="0"/>
    <x v="2"/>
    <x v="4"/>
    <x v="7"/>
    <x v="150"/>
    <x v="0"/>
    <x v="1"/>
    <s v="Tesseramento"/>
    <x v="1"/>
    <x v="4"/>
    <x v="0"/>
    <m/>
  </r>
  <r>
    <n v="26116"/>
    <x v="0"/>
    <x v="0"/>
    <x v="0"/>
    <x v="0"/>
    <x v="15"/>
    <x v="72"/>
    <x v="0"/>
    <x v="0"/>
    <s v="Tesseramento"/>
    <x v="1"/>
    <x v="0"/>
    <x v="0"/>
    <m/>
  </r>
  <r>
    <n v="236662"/>
    <x v="0"/>
    <x v="0"/>
    <x v="1"/>
    <x v="0"/>
    <x v="7"/>
    <x v="150"/>
    <x v="0"/>
    <x v="1"/>
    <s v="Tesseramento"/>
    <x v="1"/>
    <x v="1"/>
    <x v="0"/>
    <m/>
  </r>
  <r>
    <n v="116093"/>
    <x v="0"/>
    <x v="0"/>
    <x v="0"/>
    <x v="0"/>
    <x v="7"/>
    <x v="301"/>
    <x v="0"/>
    <x v="0"/>
    <s v="Tesseramento"/>
    <x v="1"/>
    <x v="3"/>
    <x v="0"/>
    <m/>
  </r>
  <r>
    <n v="12644"/>
    <x v="0"/>
    <x v="0"/>
    <x v="0"/>
    <x v="0"/>
    <x v="2"/>
    <x v="326"/>
    <x v="0"/>
    <x v="0"/>
    <s v="Tesseramento"/>
    <x v="1"/>
    <x v="3"/>
    <x v="0"/>
    <m/>
  </r>
  <r>
    <n v="199388"/>
    <x v="1"/>
    <x v="0"/>
    <x v="0"/>
    <x v="2"/>
    <x v="10"/>
    <x v="194"/>
    <x v="0"/>
    <x v="1"/>
    <s v="Tesseramento"/>
    <x v="1"/>
    <x v="6"/>
    <x v="0"/>
    <m/>
  </r>
  <r>
    <n v="214027"/>
    <x v="0"/>
    <x v="0"/>
    <x v="0"/>
    <x v="0"/>
    <x v="10"/>
    <x v="194"/>
    <x v="0"/>
    <x v="0"/>
    <s v="Tesseramento"/>
    <x v="1"/>
    <x v="0"/>
    <x v="0"/>
    <m/>
  </r>
  <r>
    <n v="154632"/>
    <x v="0"/>
    <x v="0"/>
    <x v="0"/>
    <x v="0"/>
    <x v="10"/>
    <x v="194"/>
    <x v="0"/>
    <x v="0"/>
    <s v="Tesseramento"/>
    <x v="1"/>
    <x v="0"/>
    <x v="0"/>
    <m/>
  </r>
  <r>
    <n v="172863"/>
    <x v="0"/>
    <x v="0"/>
    <x v="0"/>
    <x v="1"/>
    <x v="10"/>
    <x v="194"/>
    <x v="0"/>
    <x v="0"/>
    <s v="Tesseramento"/>
    <x v="1"/>
    <x v="0"/>
    <x v="0"/>
    <m/>
  </r>
  <r>
    <n v="41627"/>
    <x v="0"/>
    <x v="0"/>
    <x v="0"/>
    <x v="0"/>
    <x v="10"/>
    <x v="194"/>
    <x v="0"/>
    <x v="0"/>
    <s v="Tesseramento"/>
    <x v="1"/>
    <x v="3"/>
    <x v="0"/>
    <m/>
  </r>
  <r>
    <n v="112140"/>
    <x v="0"/>
    <x v="0"/>
    <x v="0"/>
    <x v="0"/>
    <x v="10"/>
    <x v="194"/>
    <x v="0"/>
    <x v="0"/>
    <s v="Tesseramento"/>
    <x v="1"/>
    <x v="4"/>
    <x v="0"/>
    <m/>
  </r>
  <r>
    <n v="173834"/>
    <x v="1"/>
    <x v="0"/>
    <x v="0"/>
    <x v="1"/>
    <x v="10"/>
    <x v="194"/>
    <x v="0"/>
    <x v="0"/>
    <s v="Tesseramento"/>
    <x v="1"/>
    <x v="6"/>
    <x v="0"/>
    <m/>
  </r>
  <r>
    <n v="214032"/>
    <x v="0"/>
    <x v="0"/>
    <x v="2"/>
    <x v="1"/>
    <x v="10"/>
    <x v="194"/>
    <x v="0"/>
    <x v="1"/>
    <s v="Tesseramento"/>
    <x v="1"/>
    <x v="3"/>
    <x v="0"/>
    <m/>
  </r>
  <r>
    <n v="188742"/>
    <x v="0"/>
    <x v="0"/>
    <x v="0"/>
    <x v="0"/>
    <x v="2"/>
    <x v="10"/>
    <x v="1"/>
    <x v="0"/>
    <s v="Tesseramento"/>
    <x v="0"/>
    <x v="8"/>
    <x v="0"/>
    <m/>
  </r>
  <r>
    <n v="127508"/>
    <x v="0"/>
    <x v="0"/>
    <x v="0"/>
    <x v="0"/>
    <x v="4"/>
    <x v="151"/>
    <x v="0"/>
    <x v="0"/>
    <s v="Tesseramento"/>
    <x v="1"/>
    <x v="0"/>
    <x v="0"/>
    <m/>
  </r>
  <r>
    <n v="233142"/>
    <x v="0"/>
    <x v="1"/>
    <x v="0"/>
    <x v="1"/>
    <x v="4"/>
    <x v="151"/>
    <x v="0"/>
    <x v="1"/>
    <s v="Tesseramento"/>
    <x v="1"/>
    <x v="0"/>
    <x v="0"/>
    <m/>
  </r>
  <r>
    <n v="236748"/>
    <x v="0"/>
    <x v="1"/>
    <x v="1"/>
    <x v="1"/>
    <x v="11"/>
    <x v="174"/>
    <x v="0"/>
    <x v="0"/>
    <s v="Tesseramento"/>
    <x v="3"/>
    <x v="0"/>
    <x v="0"/>
    <m/>
  </r>
  <r>
    <n v="195197"/>
    <x v="0"/>
    <x v="1"/>
    <x v="0"/>
    <x v="0"/>
    <x v="15"/>
    <x v="104"/>
    <x v="0"/>
    <x v="0"/>
    <s v="Tesseramento"/>
    <x v="1"/>
    <x v="0"/>
    <x v="0"/>
    <m/>
  </r>
  <r>
    <n v="236749"/>
    <x v="0"/>
    <x v="1"/>
    <x v="1"/>
    <x v="2"/>
    <x v="7"/>
    <x v="44"/>
    <x v="0"/>
    <x v="0"/>
    <s v="Tesseramento"/>
    <x v="1"/>
    <x v="1"/>
    <x v="0"/>
    <m/>
  </r>
  <r>
    <n v="81465"/>
    <x v="0"/>
    <x v="0"/>
    <x v="0"/>
    <x v="0"/>
    <x v="11"/>
    <x v="278"/>
    <x v="0"/>
    <x v="0"/>
    <s v="Tesseramento"/>
    <x v="1"/>
    <x v="3"/>
    <x v="0"/>
    <m/>
  </r>
  <r>
    <n v="38189"/>
    <x v="0"/>
    <x v="0"/>
    <x v="0"/>
    <x v="0"/>
    <x v="9"/>
    <x v="117"/>
    <x v="0"/>
    <x v="1"/>
    <s v="Tesseramento"/>
    <x v="1"/>
    <x v="4"/>
    <x v="0"/>
    <m/>
  </r>
  <r>
    <n v="16629"/>
    <x v="0"/>
    <x v="0"/>
    <x v="0"/>
    <x v="0"/>
    <x v="9"/>
    <x v="117"/>
    <x v="0"/>
    <x v="0"/>
    <s v="Tesseramento"/>
    <x v="1"/>
    <x v="4"/>
    <x v="0"/>
    <m/>
  </r>
  <r>
    <n v="70489"/>
    <x v="0"/>
    <x v="0"/>
    <x v="0"/>
    <x v="0"/>
    <x v="7"/>
    <x v="74"/>
    <x v="0"/>
    <x v="0"/>
    <s v="Tesseramento"/>
    <x v="1"/>
    <x v="0"/>
    <x v="0"/>
    <m/>
  </r>
  <r>
    <n v="236616"/>
    <x v="0"/>
    <x v="1"/>
    <x v="1"/>
    <x v="2"/>
    <x v="7"/>
    <x v="74"/>
    <x v="0"/>
    <x v="0"/>
    <s v="Tesseramento"/>
    <x v="1"/>
    <x v="0"/>
    <x v="0"/>
    <m/>
  </r>
  <r>
    <n v="181455"/>
    <x v="0"/>
    <x v="0"/>
    <x v="0"/>
    <x v="0"/>
    <x v="9"/>
    <x v="196"/>
    <x v="0"/>
    <x v="0"/>
    <s v="Tesseramento"/>
    <x v="1"/>
    <x v="3"/>
    <x v="0"/>
    <m/>
  </r>
  <r>
    <n v="30838"/>
    <x v="0"/>
    <x v="0"/>
    <x v="0"/>
    <x v="0"/>
    <x v="9"/>
    <x v="196"/>
    <x v="0"/>
    <x v="0"/>
    <s v="Tesseramento"/>
    <x v="1"/>
    <x v="1"/>
    <x v="0"/>
    <m/>
  </r>
  <r>
    <n v="194879"/>
    <x v="1"/>
    <x v="1"/>
    <x v="0"/>
    <x v="1"/>
    <x v="7"/>
    <x v="56"/>
    <x v="0"/>
    <x v="0"/>
    <s v="Tesseramento"/>
    <x v="1"/>
    <x v="5"/>
    <x v="0"/>
    <m/>
  </r>
  <r>
    <n v="236615"/>
    <x v="0"/>
    <x v="1"/>
    <x v="1"/>
    <x v="2"/>
    <x v="7"/>
    <x v="74"/>
    <x v="0"/>
    <x v="1"/>
    <s v="Tesseramento"/>
    <x v="1"/>
    <x v="0"/>
    <x v="0"/>
    <m/>
  </r>
  <r>
    <n v="58273"/>
    <x v="0"/>
    <x v="0"/>
    <x v="0"/>
    <x v="4"/>
    <x v="2"/>
    <x v="5"/>
    <x v="0"/>
    <x v="0"/>
    <s v="Tesseramento"/>
    <x v="1"/>
    <x v="0"/>
    <x v="0"/>
    <m/>
  </r>
  <r>
    <n v="124816"/>
    <x v="0"/>
    <x v="0"/>
    <x v="0"/>
    <x v="1"/>
    <x v="2"/>
    <x v="5"/>
    <x v="0"/>
    <x v="1"/>
    <s v="Tesseramento"/>
    <x v="1"/>
    <x v="3"/>
    <x v="0"/>
    <m/>
  </r>
  <r>
    <n v="123259"/>
    <x v="0"/>
    <x v="0"/>
    <x v="0"/>
    <x v="1"/>
    <x v="3"/>
    <x v="85"/>
    <x v="0"/>
    <x v="0"/>
    <s v="Tesseramento"/>
    <x v="1"/>
    <x v="0"/>
    <x v="0"/>
    <m/>
  </r>
  <r>
    <n v="131400"/>
    <x v="0"/>
    <x v="0"/>
    <x v="0"/>
    <x v="0"/>
    <x v="2"/>
    <x v="307"/>
    <x v="0"/>
    <x v="1"/>
    <s v="Tesseramento"/>
    <x v="1"/>
    <x v="0"/>
    <x v="0"/>
    <m/>
  </r>
  <r>
    <n v="198995"/>
    <x v="0"/>
    <x v="1"/>
    <x v="0"/>
    <x v="1"/>
    <x v="7"/>
    <x v="44"/>
    <x v="0"/>
    <x v="0"/>
    <s v="Tesseramento"/>
    <x v="1"/>
    <x v="1"/>
    <x v="0"/>
    <m/>
  </r>
  <r>
    <n v="125592"/>
    <x v="0"/>
    <x v="0"/>
    <x v="0"/>
    <x v="0"/>
    <x v="7"/>
    <x v="44"/>
    <x v="0"/>
    <x v="0"/>
    <s v="Tesseramento"/>
    <x v="1"/>
    <x v="4"/>
    <x v="0"/>
    <m/>
  </r>
  <r>
    <n v="209026"/>
    <x v="0"/>
    <x v="0"/>
    <x v="2"/>
    <x v="1"/>
    <x v="2"/>
    <x v="156"/>
    <x v="0"/>
    <x v="0"/>
    <s v="Tesseramento"/>
    <x v="0"/>
    <x v="1"/>
    <x v="0"/>
    <m/>
  </r>
  <r>
    <n v="4157"/>
    <x v="0"/>
    <x v="0"/>
    <x v="0"/>
    <x v="0"/>
    <x v="12"/>
    <x v="309"/>
    <x v="0"/>
    <x v="0"/>
    <s v="Tesseramento"/>
    <x v="0"/>
    <x v="3"/>
    <x v="0"/>
    <m/>
  </r>
  <r>
    <n v="46888"/>
    <x v="0"/>
    <x v="0"/>
    <x v="0"/>
    <x v="0"/>
    <x v="12"/>
    <x v="309"/>
    <x v="0"/>
    <x v="0"/>
    <s v="Tesseramento"/>
    <x v="0"/>
    <x v="1"/>
    <x v="0"/>
    <m/>
  </r>
  <r>
    <n v="64132"/>
    <x v="0"/>
    <x v="0"/>
    <x v="0"/>
    <x v="0"/>
    <x v="8"/>
    <x v="92"/>
    <x v="0"/>
    <x v="1"/>
    <s v="Tesseramento"/>
    <x v="1"/>
    <x v="3"/>
    <x v="0"/>
    <m/>
  </r>
  <r>
    <n v="114613"/>
    <x v="0"/>
    <x v="0"/>
    <x v="0"/>
    <x v="0"/>
    <x v="8"/>
    <x v="92"/>
    <x v="0"/>
    <x v="0"/>
    <s v="Tesseramento"/>
    <x v="1"/>
    <x v="0"/>
    <x v="0"/>
    <m/>
  </r>
  <r>
    <n v="30678"/>
    <x v="0"/>
    <x v="0"/>
    <x v="0"/>
    <x v="4"/>
    <x v="8"/>
    <x v="92"/>
    <x v="0"/>
    <x v="1"/>
    <s v="Tesseramento"/>
    <x v="1"/>
    <x v="1"/>
    <x v="0"/>
    <m/>
  </r>
  <r>
    <n v="219377"/>
    <x v="0"/>
    <x v="1"/>
    <x v="2"/>
    <x v="1"/>
    <x v="11"/>
    <x v="371"/>
    <x v="0"/>
    <x v="0"/>
    <s v="Tesseramento"/>
    <x v="1"/>
    <x v="1"/>
    <x v="0"/>
    <m/>
  </r>
  <r>
    <n v="176633"/>
    <x v="0"/>
    <x v="0"/>
    <x v="0"/>
    <x v="0"/>
    <x v="2"/>
    <x v="230"/>
    <x v="0"/>
    <x v="0"/>
    <s v="Tesseramento"/>
    <x v="1"/>
    <x v="0"/>
    <x v="0"/>
    <m/>
  </r>
  <r>
    <n v="117842"/>
    <x v="0"/>
    <x v="0"/>
    <x v="0"/>
    <x v="0"/>
    <x v="2"/>
    <x v="230"/>
    <x v="0"/>
    <x v="0"/>
    <s v="Tesseramento"/>
    <x v="1"/>
    <x v="3"/>
    <x v="0"/>
    <m/>
  </r>
  <r>
    <n v="171626"/>
    <x v="0"/>
    <x v="0"/>
    <x v="0"/>
    <x v="0"/>
    <x v="2"/>
    <x v="230"/>
    <x v="0"/>
    <x v="0"/>
    <s v="Tesseramento"/>
    <x v="1"/>
    <x v="0"/>
    <x v="0"/>
    <m/>
  </r>
  <r>
    <n v="35005"/>
    <x v="0"/>
    <x v="0"/>
    <x v="2"/>
    <x v="0"/>
    <x v="2"/>
    <x v="230"/>
    <x v="0"/>
    <x v="0"/>
    <s v="Tesseramento"/>
    <x v="1"/>
    <x v="4"/>
    <x v="0"/>
    <m/>
  </r>
  <r>
    <n v="195054"/>
    <x v="0"/>
    <x v="0"/>
    <x v="2"/>
    <x v="1"/>
    <x v="2"/>
    <x v="230"/>
    <x v="0"/>
    <x v="0"/>
    <s v="Tesseramento"/>
    <x v="1"/>
    <x v="4"/>
    <x v="0"/>
    <m/>
  </r>
  <r>
    <n v="236671"/>
    <x v="0"/>
    <x v="0"/>
    <x v="1"/>
    <x v="1"/>
    <x v="2"/>
    <x v="230"/>
    <x v="0"/>
    <x v="0"/>
    <s v="Tesseramento"/>
    <x v="1"/>
    <x v="0"/>
    <x v="0"/>
    <m/>
  </r>
  <r>
    <n v="224813"/>
    <x v="0"/>
    <x v="0"/>
    <x v="0"/>
    <x v="0"/>
    <x v="10"/>
    <x v="295"/>
    <x v="0"/>
    <x v="1"/>
    <s v="Tesseramento"/>
    <x v="0"/>
    <x v="0"/>
    <x v="0"/>
    <m/>
  </r>
  <r>
    <n v="96707"/>
    <x v="0"/>
    <x v="0"/>
    <x v="0"/>
    <x v="0"/>
    <x v="11"/>
    <x v="126"/>
    <x v="1"/>
    <x v="0"/>
    <s v="Tesseramento"/>
    <x v="1"/>
    <x v="8"/>
    <x v="0"/>
    <m/>
  </r>
  <r>
    <n v="154518"/>
    <x v="0"/>
    <x v="0"/>
    <x v="0"/>
    <x v="0"/>
    <x v="7"/>
    <x v="210"/>
    <x v="0"/>
    <x v="0"/>
    <s v="Tesseramento"/>
    <x v="0"/>
    <x v="0"/>
    <x v="0"/>
    <m/>
  </r>
  <r>
    <n v="228066"/>
    <x v="0"/>
    <x v="0"/>
    <x v="0"/>
    <x v="0"/>
    <x v="5"/>
    <x v="38"/>
    <x v="0"/>
    <x v="0"/>
    <s v="Tesseramento"/>
    <x v="1"/>
    <x v="0"/>
    <x v="0"/>
    <m/>
  </r>
  <r>
    <n v="95306"/>
    <x v="0"/>
    <x v="0"/>
    <x v="0"/>
    <x v="0"/>
    <x v="11"/>
    <x v="189"/>
    <x v="0"/>
    <x v="0"/>
    <s v="Tesseramento"/>
    <x v="1"/>
    <x v="0"/>
    <x v="0"/>
    <m/>
  </r>
  <r>
    <n v="28864"/>
    <x v="0"/>
    <x v="0"/>
    <x v="0"/>
    <x v="0"/>
    <x v="11"/>
    <x v="142"/>
    <x v="0"/>
    <x v="0"/>
    <s v="Tesseramento"/>
    <x v="1"/>
    <x v="0"/>
    <x v="0"/>
    <m/>
  </r>
  <r>
    <n v="196849"/>
    <x v="0"/>
    <x v="0"/>
    <x v="0"/>
    <x v="0"/>
    <x v="11"/>
    <x v="142"/>
    <x v="0"/>
    <x v="0"/>
    <s v="Tesseramento"/>
    <x v="1"/>
    <x v="0"/>
    <x v="0"/>
    <m/>
  </r>
  <r>
    <n v="113241"/>
    <x v="0"/>
    <x v="0"/>
    <x v="0"/>
    <x v="0"/>
    <x v="11"/>
    <x v="142"/>
    <x v="0"/>
    <x v="0"/>
    <s v="Tesseramento"/>
    <x v="1"/>
    <x v="0"/>
    <x v="0"/>
    <m/>
  </r>
  <r>
    <n v="202368"/>
    <x v="0"/>
    <x v="0"/>
    <x v="2"/>
    <x v="0"/>
    <x v="11"/>
    <x v="142"/>
    <x v="0"/>
    <x v="0"/>
    <s v="Tesseramento"/>
    <x v="1"/>
    <x v="1"/>
    <x v="0"/>
    <m/>
  </r>
  <r>
    <n v="65412"/>
    <x v="0"/>
    <x v="0"/>
    <x v="2"/>
    <x v="0"/>
    <x v="11"/>
    <x v="142"/>
    <x v="0"/>
    <x v="1"/>
    <s v="Tesseramento"/>
    <x v="1"/>
    <x v="4"/>
    <x v="0"/>
    <m/>
  </r>
  <r>
    <n v="197891"/>
    <x v="0"/>
    <x v="0"/>
    <x v="0"/>
    <x v="0"/>
    <x v="13"/>
    <x v="356"/>
    <x v="0"/>
    <x v="0"/>
    <s v="Tesseramento"/>
    <x v="1"/>
    <x v="1"/>
    <x v="0"/>
    <m/>
  </r>
  <r>
    <n v="31214"/>
    <x v="0"/>
    <x v="0"/>
    <x v="0"/>
    <x v="0"/>
    <x v="13"/>
    <x v="356"/>
    <x v="0"/>
    <x v="0"/>
    <s v="Tesseramento"/>
    <x v="1"/>
    <x v="3"/>
    <x v="0"/>
    <m/>
  </r>
  <r>
    <n v="62880"/>
    <x v="0"/>
    <x v="0"/>
    <x v="0"/>
    <x v="0"/>
    <x v="13"/>
    <x v="356"/>
    <x v="0"/>
    <x v="1"/>
    <s v="Tesseramento"/>
    <x v="1"/>
    <x v="0"/>
    <x v="0"/>
    <m/>
  </r>
  <r>
    <n v="56440"/>
    <x v="0"/>
    <x v="0"/>
    <x v="0"/>
    <x v="0"/>
    <x v="13"/>
    <x v="356"/>
    <x v="0"/>
    <x v="0"/>
    <s v="Tesseramento"/>
    <x v="1"/>
    <x v="4"/>
    <x v="0"/>
    <m/>
  </r>
  <r>
    <n v="52689"/>
    <x v="0"/>
    <x v="0"/>
    <x v="0"/>
    <x v="0"/>
    <x v="13"/>
    <x v="356"/>
    <x v="0"/>
    <x v="0"/>
    <s v="Tesseramento"/>
    <x v="1"/>
    <x v="0"/>
    <x v="0"/>
    <m/>
  </r>
  <r>
    <n v="122732"/>
    <x v="0"/>
    <x v="0"/>
    <x v="0"/>
    <x v="0"/>
    <x v="13"/>
    <x v="356"/>
    <x v="0"/>
    <x v="1"/>
    <s v="Tesseramento"/>
    <x v="1"/>
    <x v="1"/>
    <x v="0"/>
    <m/>
  </r>
  <r>
    <n v="94104"/>
    <x v="0"/>
    <x v="0"/>
    <x v="0"/>
    <x v="0"/>
    <x v="13"/>
    <x v="356"/>
    <x v="0"/>
    <x v="0"/>
    <s v="Tesseramento"/>
    <x v="1"/>
    <x v="1"/>
    <x v="0"/>
    <m/>
  </r>
  <r>
    <n v="60899"/>
    <x v="0"/>
    <x v="0"/>
    <x v="0"/>
    <x v="0"/>
    <x v="13"/>
    <x v="356"/>
    <x v="0"/>
    <x v="1"/>
    <s v="Tesseramento"/>
    <x v="1"/>
    <x v="3"/>
    <x v="0"/>
    <m/>
  </r>
  <r>
    <n v="122734"/>
    <x v="0"/>
    <x v="0"/>
    <x v="0"/>
    <x v="0"/>
    <x v="13"/>
    <x v="356"/>
    <x v="0"/>
    <x v="0"/>
    <s v="Tesseramento"/>
    <x v="1"/>
    <x v="0"/>
    <x v="0"/>
    <m/>
  </r>
  <r>
    <n v="193571"/>
    <x v="0"/>
    <x v="0"/>
    <x v="0"/>
    <x v="0"/>
    <x v="11"/>
    <x v="142"/>
    <x v="0"/>
    <x v="0"/>
    <s v="Tesseramento"/>
    <x v="1"/>
    <x v="0"/>
    <x v="0"/>
    <m/>
  </r>
  <r>
    <n v="70757"/>
    <x v="0"/>
    <x v="0"/>
    <x v="0"/>
    <x v="0"/>
    <x v="13"/>
    <x v="356"/>
    <x v="0"/>
    <x v="1"/>
    <s v="Tesseramento"/>
    <x v="1"/>
    <x v="4"/>
    <x v="0"/>
    <m/>
  </r>
  <r>
    <n v="53133"/>
    <x v="0"/>
    <x v="0"/>
    <x v="0"/>
    <x v="0"/>
    <x v="13"/>
    <x v="356"/>
    <x v="0"/>
    <x v="0"/>
    <s v="Tesseramento"/>
    <x v="1"/>
    <x v="4"/>
    <x v="0"/>
    <m/>
  </r>
  <r>
    <n v="75569"/>
    <x v="0"/>
    <x v="0"/>
    <x v="2"/>
    <x v="0"/>
    <x v="11"/>
    <x v="142"/>
    <x v="0"/>
    <x v="0"/>
    <s v="Tesseramento"/>
    <x v="1"/>
    <x v="0"/>
    <x v="0"/>
    <m/>
  </r>
  <r>
    <n v="76973"/>
    <x v="0"/>
    <x v="0"/>
    <x v="2"/>
    <x v="1"/>
    <x v="13"/>
    <x v="356"/>
    <x v="0"/>
    <x v="0"/>
    <s v="Tesseramento"/>
    <x v="1"/>
    <x v="4"/>
    <x v="0"/>
    <m/>
  </r>
  <r>
    <n v="76971"/>
    <x v="0"/>
    <x v="0"/>
    <x v="2"/>
    <x v="1"/>
    <x v="13"/>
    <x v="356"/>
    <x v="0"/>
    <x v="1"/>
    <s v="Tesseramento"/>
    <x v="1"/>
    <x v="4"/>
    <x v="0"/>
    <m/>
  </r>
  <r>
    <n v="114217"/>
    <x v="0"/>
    <x v="0"/>
    <x v="0"/>
    <x v="0"/>
    <x v="11"/>
    <x v="142"/>
    <x v="0"/>
    <x v="1"/>
    <s v="Tesseramento"/>
    <x v="1"/>
    <x v="3"/>
    <x v="0"/>
    <m/>
  </r>
  <r>
    <n v="141885"/>
    <x v="0"/>
    <x v="0"/>
    <x v="0"/>
    <x v="0"/>
    <x v="11"/>
    <x v="142"/>
    <x v="0"/>
    <x v="0"/>
    <s v="Tesseramento"/>
    <x v="1"/>
    <x v="0"/>
    <x v="0"/>
    <m/>
  </r>
  <r>
    <n v="123657"/>
    <x v="0"/>
    <x v="0"/>
    <x v="0"/>
    <x v="0"/>
    <x v="11"/>
    <x v="142"/>
    <x v="0"/>
    <x v="0"/>
    <s v="Tesseramento"/>
    <x v="1"/>
    <x v="0"/>
    <x v="0"/>
    <m/>
  </r>
  <r>
    <n v="145189"/>
    <x v="0"/>
    <x v="0"/>
    <x v="0"/>
    <x v="0"/>
    <x v="11"/>
    <x v="142"/>
    <x v="0"/>
    <x v="0"/>
    <s v="Tesseramento"/>
    <x v="1"/>
    <x v="0"/>
    <x v="0"/>
    <m/>
  </r>
  <r>
    <n v="24794"/>
    <x v="0"/>
    <x v="0"/>
    <x v="0"/>
    <x v="0"/>
    <x v="11"/>
    <x v="142"/>
    <x v="0"/>
    <x v="0"/>
    <s v="Tesseramento"/>
    <x v="1"/>
    <x v="0"/>
    <x v="0"/>
    <m/>
  </r>
  <r>
    <n v="159481"/>
    <x v="0"/>
    <x v="0"/>
    <x v="0"/>
    <x v="0"/>
    <x v="11"/>
    <x v="142"/>
    <x v="0"/>
    <x v="0"/>
    <s v="Tesseramento"/>
    <x v="1"/>
    <x v="0"/>
    <x v="0"/>
    <m/>
  </r>
  <r>
    <n v="53113"/>
    <x v="0"/>
    <x v="0"/>
    <x v="0"/>
    <x v="0"/>
    <x v="11"/>
    <x v="142"/>
    <x v="0"/>
    <x v="0"/>
    <s v="Tesseramento"/>
    <x v="1"/>
    <x v="0"/>
    <x v="0"/>
    <m/>
  </r>
  <r>
    <n v="98071"/>
    <x v="0"/>
    <x v="0"/>
    <x v="2"/>
    <x v="0"/>
    <x v="4"/>
    <x v="367"/>
    <x v="0"/>
    <x v="0"/>
    <s v="Tesseramento"/>
    <x v="1"/>
    <x v="0"/>
    <x v="0"/>
    <m/>
  </r>
  <r>
    <n v="113773"/>
    <x v="0"/>
    <x v="0"/>
    <x v="0"/>
    <x v="0"/>
    <x v="11"/>
    <x v="142"/>
    <x v="0"/>
    <x v="0"/>
    <s v="Tesseramento"/>
    <x v="1"/>
    <x v="1"/>
    <x v="0"/>
    <m/>
  </r>
  <r>
    <n v="58435"/>
    <x v="0"/>
    <x v="0"/>
    <x v="0"/>
    <x v="0"/>
    <x v="11"/>
    <x v="142"/>
    <x v="0"/>
    <x v="0"/>
    <s v="Tesseramento"/>
    <x v="1"/>
    <x v="1"/>
    <x v="0"/>
    <m/>
  </r>
  <r>
    <n v="102853"/>
    <x v="0"/>
    <x v="0"/>
    <x v="0"/>
    <x v="0"/>
    <x v="11"/>
    <x v="142"/>
    <x v="0"/>
    <x v="0"/>
    <s v="Tesseramento"/>
    <x v="1"/>
    <x v="0"/>
    <x v="0"/>
    <m/>
  </r>
  <r>
    <n v="100434"/>
    <x v="0"/>
    <x v="0"/>
    <x v="0"/>
    <x v="0"/>
    <x v="11"/>
    <x v="142"/>
    <x v="0"/>
    <x v="0"/>
    <s v="Tesseramento"/>
    <x v="1"/>
    <x v="0"/>
    <x v="0"/>
    <m/>
  </r>
  <r>
    <n v="114959"/>
    <x v="0"/>
    <x v="0"/>
    <x v="0"/>
    <x v="2"/>
    <x v="11"/>
    <x v="142"/>
    <x v="0"/>
    <x v="1"/>
    <s v="Tesseramento"/>
    <x v="1"/>
    <x v="4"/>
    <x v="0"/>
    <m/>
  </r>
  <r>
    <n v="15278"/>
    <x v="0"/>
    <x v="0"/>
    <x v="0"/>
    <x v="0"/>
    <x v="11"/>
    <x v="142"/>
    <x v="0"/>
    <x v="0"/>
    <s v="Tesseramento"/>
    <x v="1"/>
    <x v="4"/>
    <x v="0"/>
    <m/>
  </r>
  <r>
    <n v="125263"/>
    <x v="0"/>
    <x v="0"/>
    <x v="2"/>
    <x v="0"/>
    <x v="11"/>
    <x v="142"/>
    <x v="0"/>
    <x v="0"/>
    <s v="Tesseramento"/>
    <x v="1"/>
    <x v="0"/>
    <x v="0"/>
    <m/>
  </r>
  <r>
    <n v="74"/>
    <x v="0"/>
    <x v="0"/>
    <x v="0"/>
    <x v="0"/>
    <x v="8"/>
    <x v="62"/>
    <x v="0"/>
    <x v="0"/>
    <s v="Tesseramento"/>
    <x v="1"/>
    <x v="4"/>
    <x v="0"/>
    <m/>
  </r>
  <r>
    <n v="117973"/>
    <x v="0"/>
    <x v="0"/>
    <x v="0"/>
    <x v="0"/>
    <x v="11"/>
    <x v="142"/>
    <x v="0"/>
    <x v="1"/>
    <s v="Tesseramento"/>
    <x v="1"/>
    <x v="1"/>
    <x v="0"/>
    <m/>
  </r>
  <r>
    <n v="225454"/>
    <x v="0"/>
    <x v="0"/>
    <x v="0"/>
    <x v="0"/>
    <x v="11"/>
    <x v="142"/>
    <x v="0"/>
    <x v="1"/>
    <s v="Tesseramento"/>
    <x v="1"/>
    <x v="0"/>
    <x v="0"/>
    <m/>
  </r>
  <r>
    <n v="219107"/>
    <x v="0"/>
    <x v="0"/>
    <x v="2"/>
    <x v="1"/>
    <x v="4"/>
    <x v="164"/>
    <x v="0"/>
    <x v="0"/>
    <s v="Tesseramento"/>
    <x v="0"/>
    <x v="3"/>
    <x v="0"/>
    <m/>
  </r>
  <r>
    <n v="219108"/>
    <x v="0"/>
    <x v="0"/>
    <x v="2"/>
    <x v="1"/>
    <x v="4"/>
    <x v="164"/>
    <x v="0"/>
    <x v="0"/>
    <s v="Tesseramento"/>
    <x v="0"/>
    <x v="1"/>
    <x v="0"/>
    <m/>
  </r>
  <r>
    <n v="72324"/>
    <x v="0"/>
    <x v="0"/>
    <x v="0"/>
    <x v="0"/>
    <x v="11"/>
    <x v="142"/>
    <x v="0"/>
    <x v="0"/>
    <s v="Tesseramento"/>
    <x v="1"/>
    <x v="0"/>
    <x v="0"/>
    <m/>
  </r>
  <r>
    <n v="123556"/>
    <x v="0"/>
    <x v="0"/>
    <x v="0"/>
    <x v="0"/>
    <x v="4"/>
    <x v="164"/>
    <x v="0"/>
    <x v="0"/>
    <s v="Tesseramento"/>
    <x v="0"/>
    <x v="0"/>
    <x v="0"/>
    <m/>
  </r>
  <r>
    <n v="153054"/>
    <x v="0"/>
    <x v="0"/>
    <x v="0"/>
    <x v="1"/>
    <x v="4"/>
    <x v="164"/>
    <x v="0"/>
    <x v="1"/>
    <s v="Tesseramento"/>
    <x v="0"/>
    <x v="0"/>
    <x v="0"/>
    <m/>
  </r>
  <r>
    <n v="32005"/>
    <x v="0"/>
    <x v="0"/>
    <x v="0"/>
    <x v="0"/>
    <x v="11"/>
    <x v="142"/>
    <x v="0"/>
    <x v="0"/>
    <s v="Tesseramento"/>
    <x v="1"/>
    <x v="4"/>
    <x v="0"/>
    <m/>
  </r>
  <r>
    <n v="232429"/>
    <x v="1"/>
    <x v="0"/>
    <x v="0"/>
    <x v="0"/>
    <x v="4"/>
    <x v="164"/>
    <x v="0"/>
    <x v="0"/>
    <s v="Tesseramento"/>
    <x v="0"/>
    <x v="5"/>
    <x v="0"/>
    <m/>
  </r>
  <r>
    <n v="232430"/>
    <x v="1"/>
    <x v="0"/>
    <x v="0"/>
    <x v="0"/>
    <x v="4"/>
    <x v="164"/>
    <x v="0"/>
    <x v="1"/>
    <s v="Tesseramento"/>
    <x v="0"/>
    <x v="5"/>
    <x v="0"/>
    <m/>
  </r>
  <r>
    <n v="153067"/>
    <x v="0"/>
    <x v="0"/>
    <x v="0"/>
    <x v="0"/>
    <x v="4"/>
    <x v="164"/>
    <x v="0"/>
    <x v="0"/>
    <s v="Tesseramento"/>
    <x v="0"/>
    <x v="0"/>
    <x v="0"/>
    <m/>
  </r>
  <r>
    <n v="8403"/>
    <x v="0"/>
    <x v="0"/>
    <x v="0"/>
    <x v="0"/>
    <x v="4"/>
    <x v="164"/>
    <x v="0"/>
    <x v="0"/>
    <s v="Tesseramento"/>
    <x v="0"/>
    <x v="0"/>
    <x v="0"/>
    <m/>
  </r>
  <r>
    <n v="227907"/>
    <x v="0"/>
    <x v="1"/>
    <x v="0"/>
    <x v="3"/>
    <x v="7"/>
    <x v="161"/>
    <x v="0"/>
    <x v="0"/>
    <s v="Tesseramento"/>
    <x v="0"/>
    <x v="0"/>
    <x v="0"/>
    <m/>
  </r>
  <r>
    <n v="209513"/>
    <x v="0"/>
    <x v="1"/>
    <x v="2"/>
    <x v="1"/>
    <x v="4"/>
    <x v="164"/>
    <x v="0"/>
    <x v="0"/>
    <s v="Tesseramento"/>
    <x v="0"/>
    <x v="0"/>
    <x v="0"/>
    <m/>
  </r>
  <r>
    <n v="25060"/>
    <x v="0"/>
    <x v="0"/>
    <x v="0"/>
    <x v="0"/>
    <x v="11"/>
    <x v="142"/>
    <x v="0"/>
    <x v="0"/>
    <s v="Tesseramento"/>
    <x v="1"/>
    <x v="4"/>
    <x v="0"/>
    <m/>
  </r>
  <r>
    <n v="236659"/>
    <x v="0"/>
    <x v="0"/>
    <x v="1"/>
    <x v="1"/>
    <x v="13"/>
    <x v="198"/>
    <x v="0"/>
    <x v="0"/>
    <s v="Tesseramento"/>
    <x v="1"/>
    <x v="0"/>
    <x v="0"/>
    <m/>
  </r>
  <r>
    <n v="148831"/>
    <x v="0"/>
    <x v="0"/>
    <x v="0"/>
    <x v="0"/>
    <x v="11"/>
    <x v="142"/>
    <x v="0"/>
    <x v="0"/>
    <s v="Tesseramento"/>
    <x v="1"/>
    <x v="0"/>
    <x v="0"/>
    <m/>
  </r>
  <r>
    <n v="27112"/>
    <x v="0"/>
    <x v="0"/>
    <x v="0"/>
    <x v="0"/>
    <x v="2"/>
    <x v="313"/>
    <x v="0"/>
    <x v="0"/>
    <s v="Tesseramento"/>
    <x v="1"/>
    <x v="1"/>
    <x v="0"/>
    <m/>
  </r>
  <r>
    <n v="153065"/>
    <x v="0"/>
    <x v="0"/>
    <x v="0"/>
    <x v="1"/>
    <x v="4"/>
    <x v="164"/>
    <x v="0"/>
    <x v="1"/>
    <s v="Tesseramento"/>
    <x v="0"/>
    <x v="0"/>
    <x v="0"/>
    <m/>
  </r>
  <r>
    <n v="176621"/>
    <x v="1"/>
    <x v="0"/>
    <x v="0"/>
    <x v="0"/>
    <x v="4"/>
    <x v="166"/>
    <x v="0"/>
    <x v="1"/>
    <s v="Tesseramento"/>
    <x v="1"/>
    <x v="2"/>
    <x v="0"/>
    <m/>
  </r>
  <r>
    <n v="6064"/>
    <x v="0"/>
    <x v="0"/>
    <x v="0"/>
    <x v="0"/>
    <x v="7"/>
    <x v="150"/>
    <x v="0"/>
    <x v="0"/>
    <s v="Tesseramento"/>
    <x v="1"/>
    <x v="4"/>
    <x v="0"/>
    <m/>
  </r>
  <r>
    <n v="43944"/>
    <x v="0"/>
    <x v="0"/>
    <x v="0"/>
    <x v="0"/>
    <x v="7"/>
    <x v="150"/>
    <x v="0"/>
    <x v="1"/>
    <s v="Tesseramento"/>
    <x v="1"/>
    <x v="4"/>
    <x v="0"/>
    <m/>
  </r>
  <r>
    <n v="79212"/>
    <x v="0"/>
    <x v="1"/>
    <x v="0"/>
    <x v="0"/>
    <x v="4"/>
    <x v="166"/>
    <x v="0"/>
    <x v="1"/>
    <s v="Tesseramento"/>
    <x v="1"/>
    <x v="3"/>
    <x v="0"/>
    <m/>
  </r>
  <r>
    <n v="43948"/>
    <x v="0"/>
    <x v="0"/>
    <x v="0"/>
    <x v="0"/>
    <x v="7"/>
    <x v="150"/>
    <x v="0"/>
    <x v="0"/>
    <s v="Tesseramento"/>
    <x v="1"/>
    <x v="4"/>
    <x v="0"/>
    <m/>
  </r>
  <r>
    <n v="6266"/>
    <x v="0"/>
    <x v="0"/>
    <x v="0"/>
    <x v="2"/>
    <x v="7"/>
    <x v="150"/>
    <x v="0"/>
    <x v="0"/>
    <s v="Tesseramento"/>
    <x v="1"/>
    <x v="0"/>
    <x v="0"/>
    <m/>
  </r>
  <r>
    <n v="171431"/>
    <x v="0"/>
    <x v="1"/>
    <x v="2"/>
    <x v="0"/>
    <x v="4"/>
    <x v="166"/>
    <x v="0"/>
    <x v="1"/>
    <s v="Tesseramento"/>
    <x v="1"/>
    <x v="1"/>
    <x v="0"/>
    <m/>
  </r>
  <r>
    <n v="25857"/>
    <x v="0"/>
    <x v="1"/>
    <x v="2"/>
    <x v="4"/>
    <x v="4"/>
    <x v="166"/>
    <x v="0"/>
    <x v="0"/>
    <s v="Tesseramento"/>
    <x v="1"/>
    <x v="1"/>
    <x v="0"/>
    <m/>
  </r>
  <r>
    <n v="231925"/>
    <x v="0"/>
    <x v="0"/>
    <x v="0"/>
    <x v="2"/>
    <x v="5"/>
    <x v="170"/>
    <x v="0"/>
    <x v="0"/>
    <s v="Tesseramento"/>
    <x v="0"/>
    <x v="3"/>
    <x v="0"/>
    <m/>
  </r>
  <r>
    <n v="219075"/>
    <x v="1"/>
    <x v="0"/>
    <x v="0"/>
    <x v="2"/>
    <x v="7"/>
    <x v="150"/>
    <x v="0"/>
    <x v="0"/>
    <s v="Tesseramento"/>
    <x v="1"/>
    <x v="5"/>
    <x v="0"/>
    <m/>
  </r>
  <r>
    <n v="194434"/>
    <x v="0"/>
    <x v="0"/>
    <x v="0"/>
    <x v="2"/>
    <x v="7"/>
    <x v="150"/>
    <x v="0"/>
    <x v="1"/>
    <s v="Tesseramento"/>
    <x v="1"/>
    <x v="0"/>
    <x v="0"/>
    <m/>
  </r>
  <r>
    <n v="236661"/>
    <x v="1"/>
    <x v="0"/>
    <x v="1"/>
    <x v="2"/>
    <x v="7"/>
    <x v="150"/>
    <x v="0"/>
    <x v="0"/>
    <s v="Tesseramento"/>
    <x v="1"/>
    <x v="5"/>
    <x v="0"/>
    <m/>
  </r>
  <r>
    <n v="236660"/>
    <x v="0"/>
    <x v="1"/>
    <x v="1"/>
    <x v="1"/>
    <x v="2"/>
    <x v="313"/>
    <x v="0"/>
    <x v="0"/>
    <s v="Tesseramento"/>
    <x v="1"/>
    <x v="0"/>
    <x v="0"/>
    <m/>
  </r>
  <r>
    <n v="236683"/>
    <x v="0"/>
    <x v="1"/>
    <x v="1"/>
    <x v="3"/>
    <x v="4"/>
    <x v="166"/>
    <x v="0"/>
    <x v="1"/>
    <s v="Tesseramento"/>
    <x v="1"/>
    <x v="0"/>
    <x v="0"/>
    <m/>
  </r>
  <r>
    <n v="236684"/>
    <x v="0"/>
    <x v="1"/>
    <x v="1"/>
    <x v="0"/>
    <x v="4"/>
    <x v="166"/>
    <x v="0"/>
    <x v="0"/>
    <s v="Tesseramento"/>
    <x v="1"/>
    <x v="0"/>
    <x v="0"/>
    <m/>
  </r>
  <r>
    <n v="6380"/>
    <x v="0"/>
    <x v="0"/>
    <x v="0"/>
    <x v="1"/>
    <x v="7"/>
    <x v="150"/>
    <x v="0"/>
    <x v="1"/>
    <s v="Tesseramento"/>
    <x v="1"/>
    <x v="4"/>
    <x v="0"/>
    <m/>
  </r>
  <r>
    <n v="213955"/>
    <x v="0"/>
    <x v="0"/>
    <x v="0"/>
    <x v="0"/>
    <x v="7"/>
    <x v="150"/>
    <x v="0"/>
    <x v="0"/>
    <s v="Tesseramento"/>
    <x v="1"/>
    <x v="0"/>
    <x v="0"/>
    <m/>
  </r>
  <r>
    <n v="47805"/>
    <x v="0"/>
    <x v="0"/>
    <x v="0"/>
    <x v="0"/>
    <x v="7"/>
    <x v="150"/>
    <x v="0"/>
    <x v="1"/>
    <s v="Tesseramento"/>
    <x v="1"/>
    <x v="4"/>
    <x v="0"/>
    <m/>
  </r>
  <r>
    <n v="236685"/>
    <x v="0"/>
    <x v="1"/>
    <x v="1"/>
    <x v="1"/>
    <x v="4"/>
    <x v="166"/>
    <x v="0"/>
    <x v="1"/>
    <s v="Tesseramento"/>
    <x v="1"/>
    <x v="0"/>
    <x v="0"/>
    <m/>
  </r>
  <r>
    <n v="236686"/>
    <x v="0"/>
    <x v="1"/>
    <x v="1"/>
    <x v="3"/>
    <x v="4"/>
    <x v="166"/>
    <x v="0"/>
    <x v="0"/>
    <s v="Tesseramento"/>
    <x v="1"/>
    <x v="1"/>
    <x v="0"/>
    <m/>
  </r>
  <r>
    <n v="69223"/>
    <x v="0"/>
    <x v="0"/>
    <x v="0"/>
    <x v="0"/>
    <x v="15"/>
    <x v="243"/>
    <x v="0"/>
    <x v="0"/>
    <s v="Tesseramento"/>
    <x v="0"/>
    <x v="0"/>
    <x v="0"/>
    <m/>
  </r>
  <r>
    <n v="147479"/>
    <x v="0"/>
    <x v="0"/>
    <x v="0"/>
    <x v="0"/>
    <x v="15"/>
    <x v="243"/>
    <x v="0"/>
    <x v="0"/>
    <s v="Tesseramento"/>
    <x v="0"/>
    <x v="0"/>
    <x v="0"/>
    <m/>
  </r>
  <r>
    <n v="103049"/>
    <x v="0"/>
    <x v="0"/>
    <x v="0"/>
    <x v="4"/>
    <x v="15"/>
    <x v="243"/>
    <x v="0"/>
    <x v="1"/>
    <s v="Tesseramento"/>
    <x v="0"/>
    <x v="1"/>
    <x v="0"/>
    <m/>
  </r>
  <r>
    <n v="143053"/>
    <x v="0"/>
    <x v="0"/>
    <x v="0"/>
    <x v="0"/>
    <x v="11"/>
    <x v="142"/>
    <x v="0"/>
    <x v="0"/>
    <s v="Tesseramento"/>
    <x v="1"/>
    <x v="3"/>
    <x v="0"/>
    <m/>
  </r>
  <r>
    <n v="98561"/>
    <x v="0"/>
    <x v="0"/>
    <x v="0"/>
    <x v="0"/>
    <x v="15"/>
    <x v="243"/>
    <x v="0"/>
    <x v="0"/>
    <s v="Tesseramento"/>
    <x v="0"/>
    <x v="3"/>
    <x v="0"/>
    <m/>
  </r>
  <r>
    <n v="121949"/>
    <x v="0"/>
    <x v="0"/>
    <x v="0"/>
    <x v="0"/>
    <x v="11"/>
    <x v="142"/>
    <x v="0"/>
    <x v="1"/>
    <s v="Tesseramento"/>
    <x v="1"/>
    <x v="0"/>
    <x v="0"/>
    <m/>
  </r>
  <r>
    <n v="125884"/>
    <x v="0"/>
    <x v="0"/>
    <x v="0"/>
    <x v="0"/>
    <x v="11"/>
    <x v="142"/>
    <x v="0"/>
    <x v="0"/>
    <s v="Tesseramento"/>
    <x v="1"/>
    <x v="4"/>
    <x v="0"/>
    <m/>
  </r>
  <r>
    <n v="24527"/>
    <x v="0"/>
    <x v="0"/>
    <x v="0"/>
    <x v="0"/>
    <x v="15"/>
    <x v="243"/>
    <x v="0"/>
    <x v="0"/>
    <s v="Tesseramento"/>
    <x v="0"/>
    <x v="0"/>
    <x v="0"/>
    <m/>
  </r>
  <r>
    <n v="140006"/>
    <x v="0"/>
    <x v="0"/>
    <x v="0"/>
    <x v="0"/>
    <x v="11"/>
    <x v="221"/>
    <x v="0"/>
    <x v="0"/>
    <s v="Tesseramento"/>
    <x v="1"/>
    <x v="4"/>
    <x v="0"/>
    <m/>
  </r>
  <r>
    <n v="141498"/>
    <x v="0"/>
    <x v="0"/>
    <x v="2"/>
    <x v="4"/>
    <x v="11"/>
    <x v="142"/>
    <x v="0"/>
    <x v="0"/>
    <s v="Tesseramento"/>
    <x v="1"/>
    <x v="0"/>
    <x v="0"/>
    <m/>
  </r>
  <r>
    <n v="114949"/>
    <x v="0"/>
    <x v="0"/>
    <x v="0"/>
    <x v="0"/>
    <x v="11"/>
    <x v="142"/>
    <x v="0"/>
    <x v="0"/>
    <s v="Tesseramento"/>
    <x v="1"/>
    <x v="0"/>
    <x v="0"/>
    <m/>
  </r>
  <r>
    <n v="96537"/>
    <x v="1"/>
    <x v="0"/>
    <x v="0"/>
    <x v="0"/>
    <x v="7"/>
    <x v="150"/>
    <x v="0"/>
    <x v="0"/>
    <s v="Tesseramento"/>
    <x v="1"/>
    <x v="2"/>
    <x v="0"/>
    <m/>
  </r>
  <r>
    <n v="77811"/>
    <x v="0"/>
    <x v="0"/>
    <x v="0"/>
    <x v="0"/>
    <x v="11"/>
    <x v="142"/>
    <x v="0"/>
    <x v="1"/>
    <s v="Tesseramento"/>
    <x v="1"/>
    <x v="0"/>
    <x v="0"/>
    <m/>
  </r>
  <r>
    <n v="95077"/>
    <x v="0"/>
    <x v="0"/>
    <x v="0"/>
    <x v="0"/>
    <x v="11"/>
    <x v="142"/>
    <x v="0"/>
    <x v="0"/>
    <s v="Tesseramento"/>
    <x v="1"/>
    <x v="0"/>
    <x v="0"/>
    <m/>
  </r>
  <r>
    <n v="57050"/>
    <x v="0"/>
    <x v="0"/>
    <x v="0"/>
    <x v="0"/>
    <x v="12"/>
    <x v="106"/>
    <x v="0"/>
    <x v="0"/>
    <s v="Tesseramento"/>
    <x v="1"/>
    <x v="4"/>
    <x v="0"/>
    <m/>
  </r>
  <r>
    <n v="5647"/>
    <x v="0"/>
    <x v="0"/>
    <x v="0"/>
    <x v="0"/>
    <x v="7"/>
    <x v="150"/>
    <x v="0"/>
    <x v="1"/>
    <s v="Tesseramento"/>
    <x v="1"/>
    <x v="3"/>
    <x v="0"/>
    <m/>
  </r>
  <r>
    <n v="57037"/>
    <x v="0"/>
    <x v="0"/>
    <x v="0"/>
    <x v="0"/>
    <x v="12"/>
    <x v="106"/>
    <x v="0"/>
    <x v="1"/>
    <s v="Tesseramento"/>
    <x v="1"/>
    <x v="4"/>
    <x v="0"/>
    <m/>
  </r>
  <r>
    <n v="205242"/>
    <x v="0"/>
    <x v="0"/>
    <x v="0"/>
    <x v="1"/>
    <x v="7"/>
    <x v="67"/>
    <x v="0"/>
    <x v="1"/>
    <s v="Tesseramento"/>
    <x v="0"/>
    <x v="3"/>
    <x v="0"/>
    <m/>
  </r>
  <r>
    <n v="2998"/>
    <x v="0"/>
    <x v="0"/>
    <x v="0"/>
    <x v="0"/>
    <x v="7"/>
    <x v="67"/>
    <x v="0"/>
    <x v="0"/>
    <s v="Tesseramento"/>
    <x v="0"/>
    <x v="0"/>
    <x v="0"/>
    <m/>
  </r>
  <r>
    <n v="228771"/>
    <x v="1"/>
    <x v="0"/>
    <x v="0"/>
    <x v="3"/>
    <x v="8"/>
    <x v="355"/>
    <x v="0"/>
    <x v="0"/>
    <s v="Tesseramento"/>
    <x v="0"/>
    <x v="5"/>
    <x v="0"/>
    <m/>
  </r>
  <r>
    <n v="206414"/>
    <x v="0"/>
    <x v="0"/>
    <x v="0"/>
    <x v="1"/>
    <x v="4"/>
    <x v="40"/>
    <x v="0"/>
    <x v="0"/>
    <s v="Tesseramento"/>
    <x v="1"/>
    <x v="3"/>
    <x v="0"/>
    <m/>
  </r>
  <r>
    <n v="75320"/>
    <x v="0"/>
    <x v="0"/>
    <x v="0"/>
    <x v="0"/>
    <x v="11"/>
    <x v="142"/>
    <x v="0"/>
    <x v="0"/>
    <s v="Tesseramento"/>
    <x v="1"/>
    <x v="3"/>
    <x v="0"/>
    <m/>
  </r>
  <r>
    <n v="158112"/>
    <x v="0"/>
    <x v="1"/>
    <x v="0"/>
    <x v="0"/>
    <x v="7"/>
    <x v="334"/>
    <x v="0"/>
    <x v="0"/>
    <s v="Tesseramento"/>
    <x v="1"/>
    <x v="0"/>
    <x v="0"/>
    <m/>
  </r>
  <r>
    <n v="158111"/>
    <x v="0"/>
    <x v="1"/>
    <x v="0"/>
    <x v="0"/>
    <x v="7"/>
    <x v="334"/>
    <x v="0"/>
    <x v="0"/>
    <s v="Tesseramento"/>
    <x v="1"/>
    <x v="0"/>
    <x v="0"/>
    <m/>
  </r>
  <r>
    <n v="212714"/>
    <x v="0"/>
    <x v="1"/>
    <x v="0"/>
    <x v="1"/>
    <x v="7"/>
    <x v="161"/>
    <x v="0"/>
    <x v="1"/>
    <s v="Tesseramento"/>
    <x v="0"/>
    <x v="0"/>
    <x v="0"/>
    <m/>
  </r>
  <r>
    <n v="236786"/>
    <x v="1"/>
    <x v="1"/>
    <x v="1"/>
    <x v="1"/>
    <x v="1"/>
    <x v="1"/>
    <x v="0"/>
    <x v="1"/>
    <s v="Tesseramento"/>
    <x v="0"/>
    <x v="7"/>
    <x v="0"/>
    <m/>
  </r>
  <r>
    <n v="187718"/>
    <x v="0"/>
    <x v="0"/>
    <x v="0"/>
    <x v="0"/>
    <x v="2"/>
    <x v="71"/>
    <x v="0"/>
    <x v="0"/>
    <s v="Tesseramento"/>
    <x v="1"/>
    <x v="1"/>
    <x v="0"/>
    <m/>
  </r>
  <r>
    <n v="107619"/>
    <x v="0"/>
    <x v="0"/>
    <x v="0"/>
    <x v="0"/>
    <x v="2"/>
    <x v="71"/>
    <x v="0"/>
    <x v="0"/>
    <s v="Tesseramento"/>
    <x v="1"/>
    <x v="0"/>
    <x v="0"/>
    <m/>
  </r>
  <r>
    <n v="154037"/>
    <x v="1"/>
    <x v="0"/>
    <x v="0"/>
    <x v="0"/>
    <x v="2"/>
    <x v="71"/>
    <x v="0"/>
    <x v="0"/>
    <s v="Tesseramento"/>
    <x v="1"/>
    <x v="7"/>
    <x v="0"/>
    <s v="B"/>
  </r>
  <r>
    <n v="43289"/>
    <x v="0"/>
    <x v="0"/>
    <x v="0"/>
    <x v="0"/>
    <x v="4"/>
    <x v="140"/>
    <x v="0"/>
    <x v="1"/>
    <s v="Tesseramento"/>
    <x v="0"/>
    <x v="3"/>
    <x v="0"/>
    <m/>
  </r>
  <r>
    <n v="162125"/>
    <x v="0"/>
    <x v="0"/>
    <x v="0"/>
    <x v="0"/>
    <x v="7"/>
    <x v="33"/>
    <x v="0"/>
    <x v="0"/>
    <s v="Tesseramento"/>
    <x v="1"/>
    <x v="3"/>
    <x v="0"/>
    <m/>
  </r>
  <r>
    <n v="236724"/>
    <x v="0"/>
    <x v="1"/>
    <x v="1"/>
    <x v="2"/>
    <x v="2"/>
    <x v="55"/>
    <x v="0"/>
    <x v="0"/>
    <s v="Tesseramento"/>
    <x v="1"/>
    <x v="0"/>
    <x v="0"/>
    <m/>
  </r>
  <r>
    <n v="36836"/>
    <x v="0"/>
    <x v="0"/>
    <x v="0"/>
    <x v="0"/>
    <x v="1"/>
    <x v="28"/>
    <x v="0"/>
    <x v="1"/>
    <s v="Tesseramento"/>
    <x v="1"/>
    <x v="4"/>
    <x v="0"/>
    <m/>
  </r>
  <r>
    <n v="12248"/>
    <x v="0"/>
    <x v="0"/>
    <x v="0"/>
    <x v="0"/>
    <x v="2"/>
    <x v="336"/>
    <x v="0"/>
    <x v="0"/>
    <s v="Tesseramento"/>
    <x v="1"/>
    <x v="4"/>
    <x v="0"/>
    <m/>
  </r>
  <r>
    <n v="13825"/>
    <x v="0"/>
    <x v="0"/>
    <x v="0"/>
    <x v="0"/>
    <x v="2"/>
    <x v="336"/>
    <x v="0"/>
    <x v="0"/>
    <s v="Tesseramento"/>
    <x v="1"/>
    <x v="4"/>
    <x v="0"/>
    <m/>
  </r>
  <r>
    <n v="148401"/>
    <x v="0"/>
    <x v="0"/>
    <x v="0"/>
    <x v="0"/>
    <x v="11"/>
    <x v="24"/>
    <x v="0"/>
    <x v="0"/>
    <s v="Tesseramento"/>
    <x v="1"/>
    <x v="1"/>
    <x v="0"/>
    <m/>
  </r>
  <r>
    <n v="77793"/>
    <x v="0"/>
    <x v="0"/>
    <x v="0"/>
    <x v="1"/>
    <x v="4"/>
    <x v="149"/>
    <x v="0"/>
    <x v="1"/>
    <s v="Tesseramento"/>
    <x v="1"/>
    <x v="4"/>
    <x v="0"/>
    <m/>
  </r>
  <r>
    <n v="66989"/>
    <x v="0"/>
    <x v="0"/>
    <x v="0"/>
    <x v="0"/>
    <x v="4"/>
    <x v="149"/>
    <x v="0"/>
    <x v="0"/>
    <s v="Tesseramento"/>
    <x v="1"/>
    <x v="4"/>
    <x v="0"/>
    <m/>
  </r>
  <r>
    <n v="63336"/>
    <x v="0"/>
    <x v="0"/>
    <x v="0"/>
    <x v="0"/>
    <x v="11"/>
    <x v="142"/>
    <x v="0"/>
    <x v="0"/>
    <s v="Tesseramento"/>
    <x v="1"/>
    <x v="1"/>
    <x v="0"/>
    <m/>
  </r>
  <r>
    <n v="47641"/>
    <x v="0"/>
    <x v="0"/>
    <x v="0"/>
    <x v="0"/>
    <x v="11"/>
    <x v="142"/>
    <x v="0"/>
    <x v="0"/>
    <s v="Tesseramento"/>
    <x v="1"/>
    <x v="3"/>
    <x v="0"/>
    <m/>
  </r>
  <r>
    <n v="38625"/>
    <x v="0"/>
    <x v="0"/>
    <x v="0"/>
    <x v="0"/>
    <x v="9"/>
    <x v="117"/>
    <x v="0"/>
    <x v="1"/>
    <s v="Tesseramento"/>
    <x v="1"/>
    <x v="4"/>
    <x v="0"/>
    <m/>
  </r>
  <r>
    <n v="33996"/>
    <x v="0"/>
    <x v="0"/>
    <x v="0"/>
    <x v="0"/>
    <x v="9"/>
    <x v="117"/>
    <x v="0"/>
    <x v="0"/>
    <s v="Tesseramento"/>
    <x v="1"/>
    <x v="4"/>
    <x v="0"/>
    <m/>
  </r>
  <r>
    <n v="1887"/>
    <x v="0"/>
    <x v="0"/>
    <x v="0"/>
    <x v="0"/>
    <x v="11"/>
    <x v="142"/>
    <x v="0"/>
    <x v="0"/>
    <s v="Tesseramento"/>
    <x v="1"/>
    <x v="3"/>
    <x v="0"/>
    <m/>
  </r>
  <r>
    <n v="211675"/>
    <x v="0"/>
    <x v="0"/>
    <x v="0"/>
    <x v="1"/>
    <x v="4"/>
    <x v="235"/>
    <x v="0"/>
    <x v="0"/>
    <s v="Tesseramento"/>
    <x v="0"/>
    <x v="3"/>
    <x v="0"/>
    <m/>
  </r>
  <r>
    <n v="231609"/>
    <x v="0"/>
    <x v="0"/>
    <x v="0"/>
    <x v="1"/>
    <x v="15"/>
    <x v="57"/>
    <x v="0"/>
    <x v="1"/>
    <s v="Tesseramento"/>
    <x v="1"/>
    <x v="1"/>
    <x v="0"/>
    <m/>
  </r>
  <r>
    <n v="161946"/>
    <x v="0"/>
    <x v="0"/>
    <x v="0"/>
    <x v="0"/>
    <x v="11"/>
    <x v="280"/>
    <x v="0"/>
    <x v="0"/>
    <s v="Tesseramento"/>
    <x v="0"/>
    <x v="0"/>
    <x v="0"/>
    <m/>
  </r>
  <r>
    <n v="18800"/>
    <x v="0"/>
    <x v="1"/>
    <x v="2"/>
    <x v="4"/>
    <x v="11"/>
    <x v="126"/>
    <x v="0"/>
    <x v="0"/>
    <s v="Tesseramento"/>
    <x v="1"/>
    <x v="0"/>
    <x v="0"/>
    <m/>
  </r>
  <r>
    <n v="155137"/>
    <x v="0"/>
    <x v="0"/>
    <x v="0"/>
    <x v="0"/>
    <x v="4"/>
    <x v="197"/>
    <x v="0"/>
    <x v="0"/>
    <s v="Tesseramento"/>
    <x v="1"/>
    <x v="0"/>
    <x v="0"/>
    <m/>
  </r>
  <r>
    <n v="14904"/>
    <x v="0"/>
    <x v="0"/>
    <x v="0"/>
    <x v="0"/>
    <x v="7"/>
    <x v="202"/>
    <x v="0"/>
    <x v="0"/>
    <s v="Tesseramento"/>
    <x v="1"/>
    <x v="0"/>
    <x v="0"/>
    <m/>
  </r>
  <r>
    <n v="141185"/>
    <x v="0"/>
    <x v="0"/>
    <x v="0"/>
    <x v="0"/>
    <x v="4"/>
    <x v="84"/>
    <x v="0"/>
    <x v="0"/>
    <s v="Tesseramento"/>
    <x v="0"/>
    <x v="3"/>
    <x v="0"/>
    <m/>
  </r>
  <r>
    <n v="86120"/>
    <x v="0"/>
    <x v="0"/>
    <x v="0"/>
    <x v="0"/>
    <x v="7"/>
    <x v="342"/>
    <x v="0"/>
    <x v="1"/>
    <s v="Tesseramento"/>
    <x v="1"/>
    <x v="3"/>
    <x v="0"/>
    <m/>
  </r>
  <r>
    <n v="189243"/>
    <x v="1"/>
    <x v="0"/>
    <x v="0"/>
    <x v="0"/>
    <x v="15"/>
    <x v="104"/>
    <x v="0"/>
    <x v="0"/>
    <s v="Tesseramento"/>
    <x v="1"/>
    <x v="6"/>
    <x v="0"/>
    <m/>
  </r>
  <r>
    <n v="46233"/>
    <x v="0"/>
    <x v="0"/>
    <x v="2"/>
    <x v="1"/>
    <x v="7"/>
    <x v="342"/>
    <x v="0"/>
    <x v="1"/>
    <s v="Tesseramento"/>
    <x v="1"/>
    <x v="4"/>
    <x v="0"/>
    <m/>
  </r>
  <r>
    <n v="85854"/>
    <x v="0"/>
    <x v="0"/>
    <x v="0"/>
    <x v="0"/>
    <x v="7"/>
    <x v="342"/>
    <x v="0"/>
    <x v="0"/>
    <s v="Tesseramento"/>
    <x v="1"/>
    <x v="3"/>
    <x v="0"/>
    <m/>
  </r>
  <r>
    <n v="184593"/>
    <x v="0"/>
    <x v="0"/>
    <x v="0"/>
    <x v="0"/>
    <x v="10"/>
    <x v="63"/>
    <x v="0"/>
    <x v="0"/>
    <s v="Tesseramento"/>
    <x v="0"/>
    <x v="0"/>
    <x v="0"/>
    <m/>
  </r>
  <r>
    <n v="120653"/>
    <x v="0"/>
    <x v="0"/>
    <x v="0"/>
    <x v="4"/>
    <x v="10"/>
    <x v="63"/>
    <x v="0"/>
    <x v="0"/>
    <s v="Tesseramento"/>
    <x v="0"/>
    <x v="1"/>
    <x v="0"/>
    <m/>
  </r>
  <r>
    <n v="139082"/>
    <x v="0"/>
    <x v="0"/>
    <x v="0"/>
    <x v="1"/>
    <x v="8"/>
    <x v="304"/>
    <x v="0"/>
    <x v="0"/>
    <s v="Tesseramento"/>
    <x v="0"/>
    <x v="0"/>
    <x v="0"/>
    <m/>
  </r>
  <r>
    <n v="164259"/>
    <x v="0"/>
    <x v="0"/>
    <x v="0"/>
    <x v="0"/>
    <x v="10"/>
    <x v="63"/>
    <x v="0"/>
    <x v="1"/>
    <s v="Tesseramento"/>
    <x v="0"/>
    <x v="3"/>
    <x v="0"/>
    <m/>
  </r>
  <r>
    <n v="164260"/>
    <x v="0"/>
    <x v="0"/>
    <x v="0"/>
    <x v="0"/>
    <x v="10"/>
    <x v="63"/>
    <x v="0"/>
    <x v="0"/>
    <s v="Tesseramento"/>
    <x v="0"/>
    <x v="4"/>
    <x v="0"/>
    <m/>
  </r>
  <r>
    <n v="206432"/>
    <x v="1"/>
    <x v="0"/>
    <x v="0"/>
    <x v="2"/>
    <x v="10"/>
    <x v="63"/>
    <x v="0"/>
    <x v="1"/>
    <s v="Tesseramento"/>
    <x v="0"/>
    <x v="5"/>
    <x v="0"/>
    <m/>
  </r>
  <r>
    <n v="130307"/>
    <x v="1"/>
    <x v="0"/>
    <x v="0"/>
    <x v="0"/>
    <x v="10"/>
    <x v="63"/>
    <x v="0"/>
    <x v="0"/>
    <s v="Tesseramento"/>
    <x v="0"/>
    <x v="6"/>
    <x v="0"/>
    <m/>
  </r>
  <r>
    <n v="233387"/>
    <x v="1"/>
    <x v="0"/>
    <x v="0"/>
    <x v="0"/>
    <x v="7"/>
    <x v="35"/>
    <x v="0"/>
    <x v="0"/>
    <s v="Tesseramento"/>
    <x v="1"/>
    <x v="2"/>
    <x v="0"/>
    <m/>
  </r>
  <r>
    <n v="233388"/>
    <x v="1"/>
    <x v="0"/>
    <x v="0"/>
    <x v="0"/>
    <x v="7"/>
    <x v="35"/>
    <x v="0"/>
    <x v="0"/>
    <s v="Tesseramento"/>
    <x v="1"/>
    <x v="6"/>
    <x v="0"/>
    <m/>
  </r>
  <r>
    <n v="222130"/>
    <x v="0"/>
    <x v="0"/>
    <x v="0"/>
    <x v="3"/>
    <x v="7"/>
    <x v="135"/>
    <x v="0"/>
    <x v="0"/>
    <s v="Tesseramento"/>
    <x v="1"/>
    <x v="1"/>
    <x v="0"/>
    <m/>
  </r>
  <r>
    <n v="5610"/>
    <x v="0"/>
    <x v="0"/>
    <x v="0"/>
    <x v="0"/>
    <x v="7"/>
    <x v="150"/>
    <x v="0"/>
    <x v="1"/>
    <s v="Tesseramento"/>
    <x v="1"/>
    <x v="4"/>
    <x v="0"/>
    <m/>
  </r>
  <r>
    <n v="59212"/>
    <x v="0"/>
    <x v="0"/>
    <x v="0"/>
    <x v="0"/>
    <x v="2"/>
    <x v="172"/>
    <x v="0"/>
    <x v="0"/>
    <s v="Tesseramento"/>
    <x v="1"/>
    <x v="1"/>
    <x v="0"/>
    <m/>
  </r>
  <r>
    <n v="13810"/>
    <x v="0"/>
    <x v="0"/>
    <x v="0"/>
    <x v="0"/>
    <x v="2"/>
    <x v="172"/>
    <x v="0"/>
    <x v="0"/>
    <s v="Tesseramento"/>
    <x v="1"/>
    <x v="4"/>
    <x v="0"/>
    <m/>
  </r>
  <r>
    <n v="224270"/>
    <x v="1"/>
    <x v="0"/>
    <x v="0"/>
    <x v="1"/>
    <x v="2"/>
    <x v="172"/>
    <x v="0"/>
    <x v="0"/>
    <s v="Tesseramento"/>
    <x v="1"/>
    <x v="2"/>
    <x v="0"/>
    <m/>
  </r>
  <r>
    <n v="204241"/>
    <x v="0"/>
    <x v="1"/>
    <x v="0"/>
    <x v="0"/>
    <x v="7"/>
    <x v="301"/>
    <x v="0"/>
    <x v="1"/>
    <s v="Tesseramento"/>
    <x v="1"/>
    <x v="0"/>
    <x v="0"/>
    <m/>
  </r>
  <r>
    <n v="225494"/>
    <x v="1"/>
    <x v="1"/>
    <x v="0"/>
    <x v="1"/>
    <x v="7"/>
    <x v="135"/>
    <x v="0"/>
    <x v="1"/>
    <s v="Tesseramento"/>
    <x v="1"/>
    <x v="5"/>
    <x v="0"/>
    <m/>
  </r>
  <r>
    <n v="44864"/>
    <x v="0"/>
    <x v="0"/>
    <x v="0"/>
    <x v="0"/>
    <x v="7"/>
    <x v="37"/>
    <x v="0"/>
    <x v="0"/>
    <s v="Tesseramento"/>
    <x v="1"/>
    <x v="0"/>
    <x v="0"/>
    <m/>
  </r>
  <r>
    <n v="103756"/>
    <x v="0"/>
    <x v="0"/>
    <x v="0"/>
    <x v="4"/>
    <x v="14"/>
    <x v="131"/>
    <x v="0"/>
    <x v="0"/>
    <s v="Tesseramento"/>
    <x v="1"/>
    <x v="0"/>
    <x v="0"/>
    <m/>
  </r>
  <r>
    <n v="156146"/>
    <x v="0"/>
    <x v="0"/>
    <x v="0"/>
    <x v="1"/>
    <x v="11"/>
    <x v="327"/>
    <x v="0"/>
    <x v="0"/>
    <s v="Tesseramento"/>
    <x v="0"/>
    <x v="3"/>
    <x v="0"/>
    <m/>
  </r>
  <r>
    <n v="192084"/>
    <x v="0"/>
    <x v="1"/>
    <x v="0"/>
    <x v="1"/>
    <x v="11"/>
    <x v="143"/>
    <x v="0"/>
    <x v="0"/>
    <s v="Tesseramento"/>
    <x v="1"/>
    <x v="0"/>
    <x v="0"/>
    <m/>
  </r>
  <r>
    <n v="208485"/>
    <x v="0"/>
    <x v="0"/>
    <x v="0"/>
    <x v="0"/>
    <x v="7"/>
    <x v="37"/>
    <x v="0"/>
    <x v="0"/>
    <s v="Tesseramento"/>
    <x v="1"/>
    <x v="0"/>
    <x v="0"/>
    <m/>
  </r>
  <r>
    <n v="121332"/>
    <x v="0"/>
    <x v="0"/>
    <x v="0"/>
    <x v="0"/>
    <x v="7"/>
    <x v="37"/>
    <x v="0"/>
    <x v="0"/>
    <s v="Tesseramento"/>
    <x v="1"/>
    <x v="0"/>
    <x v="0"/>
    <m/>
  </r>
  <r>
    <n v="44846"/>
    <x v="0"/>
    <x v="0"/>
    <x v="0"/>
    <x v="0"/>
    <x v="7"/>
    <x v="37"/>
    <x v="0"/>
    <x v="0"/>
    <s v="Tesseramento"/>
    <x v="1"/>
    <x v="3"/>
    <x v="0"/>
    <m/>
  </r>
  <r>
    <n v="144688"/>
    <x v="0"/>
    <x v="0"/>
    <x v="0"/>
    <x v="0"/>
    <x v="4"/>
    <x v="149"/>
    <x v="0"/>
    <x v="0"/>
    <s v="Tesseramento"/>
    <x v="1"/>
    <x v="0"/>
    <x v="0"/>
    <m/>
  </r>
  <r>
    <n v="193340"/>
    <x v="1"/>
    <x v="0"/>
    <x v="0"/>
    <x v="2"/>
    <x v="11"/>
    <x v="152"/>
    <x v="0"/>
    <x v="0"/>
    <s v="Tesseramento"/>
    <x v="1"/>
    <x v="7"/>
    <x v="0"/>
    <m/>
  </r>
  <r>
    <n v="87005"/>
    <x v="0"/>
    <x v="0"/>
    <x v="0"/>
    <x v="0"/>
    <x v="11"/>
    <x v="152"/>
    <x v="0"/>
    <x v="1"/>
    <s v="Tesseramento"/>
    <x v="1"/>
    <x v="1"/>
    <x v="0"/>
    <m/>
  </r>
  <r>
    <n v="30310"/>
    <x v="0"/>
    <x v="0"/>
    <x v="0"/>
    <x v="0"/>
    <x v="11"/>
    <x v="152"/>
    <x v="0"/>
    <x v="0"/>
    <s v="Tesseramento"/>
    <x v="1"/>
    <x v="3"/>
    <x v="0"/>
    <m/>
  </r>
  <r>
    <n v="179480"/>
    <x v="1"/>
    <x v="0"/>
    <x v="0"/>
    <x v="0"/>
    <x v="7"/>
    <x v="78"/>
    <x v="0"/>
    <x v="0"/>
    <s v="Tesseramento"/>
    <x v="0"/>
    <x v="5"/>
    <x v="0"/>
    <m/>
  </r>
  <r>
    <n v="1538"/>
    <x v="0"/>
    <x v="0"/>
    <x v="0"/>
    <x v="0"/>
    <x v="11"/>
    <x v="152"/>
    <x v="0"/>
    <x v="0"/>
    <s v="Tesseramento"/>
    <x v="1"/>
    <x v="4"/>
    <x v="0"/>
    <m/>
  </r>
  <r>
    <n v="220598"/>
    <x v="1"/>
    <x v="0"/>
    <x v="0"/>
    <x v="2"/>
    <x v="11"/>
    <x v="152"/>
    <x v="0"/>
    <x v="0"/>
    <s v="Tesseramento"/>
    <x v="1"/>
    <x v="5"/>
    <x v="0"/>
    <m/>
  </r>
  <r>
    <n v="233098"/>
    <x v="0"/>
    <x v="0"/>
    <x v="0"/>
    <x v="0"/>
    <x v="11"/>
    <x v="152"/>
    <x v="0"/>
    <x v="0"/>
    <s v="Tesseramento"/>
    <x v="1"/>
    <x v="1"/>
    <x v="0"/>
    <m/>
  </r>
  <r>
    <n v="236773"/>
    <x v="1"/>
    <x v="0"/>
    <x v="1"/>
    <x v="2"/>
    <x v="7"/>
    <x v="78"/>
    <x v="0"/>
    <x v="0"/>
    <s v="Tesseramento"/>
    <x v="0"/>
    <x v="5"/>
    <x v="0"/>
    <m/>
  </r>
  <r>
    <n v="96353"/>
    <x v="0"/>
    <x v="0"/>
    <x v="2"/>
    <x v="4"/>
    <x v="4"/>
    <x v="179"/>
    <x v="0"/>
    <x v="0"/>
    <s v="Tesseramento"/>
    <x v="1"/>
    <x v="1"/>
    <x v="0"/>
    <m/>
  </r>
  <r>
    <n v="216802"/>
    <x v="0"/>
    <x v="0"/>
    <x v="0"/>
    <x v="0"/>
    <x v="1"/>
    <x v="351"/>
    <x v="0"/>
    <x v="0"/>
    <s v="Tesseramento"/>
    <x v="1"/>
    <x v="0"/>
    <x v="0"/>
    <m/>
  </r>
  <r>
    <n v="132669"/>
    <x v="1"/>
    <x v="0"/>
    <x v="0"/>
    <x v="0"/>
    <x v="7"/>
    <x v="316"/>
    <x v="0"/>
    <x v="0"/>
    <s v="Tesseramento"/>
    <x v="1"/>
    <x v="2"/>
    <x v="0"/>
    <m/>
  </r>
  <r>
    <n v="220584"/>
    <x v="0"/>
    <x v="0"/>
    <x v="0"/>
    <x v="0"/>
    <x v="7"/>
    <x v="213"/>
    <x v="0"/>
    <x v="0"/>
    <s v="Tesseramento"/>
    <x v="1"/>
    <x v="0"/>
    <x v="0"/>
    <m/>
  </r>
  <r>
    <n v="129116"/>
    <x v="1"/>
    <x v="0"/>
    <x v="0"/>
    <x v="0"/>
    <x v="7"/>
    <x v="213"/>
    <x v="0"/>
    <x v="0"/>
    <s v="Tesseramento"/>
    <x v="1"/>
    <x v="2"/>
    <x v="0"/>
    <m/>
  </r>
  <r>
    <n v="101047"/>
    <x v="0"/>
    <x v="0"/>
    <x v="0"/>
    <x v="0"/>
    <x v="7"/>
    <x v="213"/>
    <x v="0"/>
    <x v="0"/>
    <s v="Tesseramento"/>
    <x v="1"/>
    <x v="1"/>
    <x v="0"/>
    <m/>
  </r>
  <r>
    <n v="34476"/>
    <x v="0"/>
    <x v="0"/>
    <x v="0"/>
    <x v="0"/>
    <x v="7"/>
    <x v="213"/>
    <x v="0"/>
    <x v="0"/>
    <s v="Tesseramento"/>
    <x v="1"/>
    <x v="3"/>
    <x v="0"/>
    <m/>
  </r>
  <r>
    <n v="107872"/>
    <x v="0"/>
    <x v="0"/>
    <x v="0"/>
    <x v="0"/>
    <x v="7"/>
    <x v="213"/>
    <x v="0"/>
    <x v="1"/>
    <s v="Tesseramento"/>
    <x v="1"/>
    <x v="1"/>
    <x v="0"/>
    <m/>
  </r>
  <r>
    <n v="21551"/>
    <x v="0"/>
    <x v="0"/>
    <x v="0"/>
    <x v="0"/>
    <x v="4"/>
    <x v="84"/>
    <x v="0"/>
    <x v="0"/>
    <s v="Tesseramento"/>
    <x v="0"/>
    <x v="0"/>
    <x v="0"/>
    <m/>
  </r>
  <r>
    <n v="72343"/>
    <x v="0"/>
    <x v="0"/>
    <x v="0"/>
    <x v="0"/>
    <x v="7"/>
    <x v="202"/>
    <x v="0"/>
    <x v="0"/>
    <s v="Tesseramento"/>
    <x v="1"/>
    <x v="3"/>
    <x v="0"/>
    <m/>
  </r>
  <r>
    <n v="149212"/>
    <x v="0"/>
    <x v="0"/>
    <x v="0"/>
    <x v="0"/>
    <x v="7"/>
    <x v="213"/>
    <x v="0"/>
    <x v="1"/>
    <s v="Tesseramento"/>
    <x v="1"/>
    <x v="0"/>
    <x v="0"/>
    <m/>
  </r>
  <r>
    <n v="167906"/>
    <x v="0"/>
    <x v="0"/>
    <x v="0"/>
    <x v="0"/>
    <x v="7"/>
    <x v="213"/>
    <x v="0"/>
    <x v="0"/>
    <s v="Tesseramento"/>
    <x v="1"/>
    <x v="0"/>
    <x v="0"/>
    <m/>
  </r>
  <r>
    <n v="102283"/>
    <x v="0"/>
    <x v="0"/>
    <x v="2"/>
    <x v="0"/>
    <x v="11"/>
    <x v="24"/>
    <x v="0"/>
    <x v="0"/>
    <s v="Tesseramento"/>
    <x v="1"/>
    <x v="0"/>
    <x v="0"/>
    <m/>
  </r>
  <r>
    <n v="32474"/>
    <x v="0"/>
    <x v="0"/>
    <x v="0"/>
    <x v="0"/>
    <x v="11"/>
    <x v="94"/>
    <x v="0"/>
    <x v="1"/>
    <s v="Tesseramento"/>
    <x v="1"/>
    <x v="4"/>
    <x v="0"/>
    <m/>
  </r>
  <r>
    <n v="29827"/>
    <x v="0"/>
    <x v="0"/>
    <x v="0"/>
    <x v="0"/>
    <x v="11"/>
    <x v="94"/>
    <x v="0"/>
    <x v="0"/>
    <s v="Tesseramento"/>
    <x v="1"/>
    <x v="0"/>
    <x v="0"/>
    <m/>
  </r>
  <r>
    <n v="228534"/>
    <x v="1"/>
    <x v="0"/>
    <x v="0"/>
    <x v="2"/>
    <x v="11"/>
    <x v="94"/>
    <x v="0"/>
    <x v="0"/>
    <s v="Tesseramento"/>
    <x v="1"/>
    <x v="5"/>
    <x v="0"/>
    <m/>
  </r>
  <r>
    <n v="169763"/>
    <x v="0"/>
    <x v="0"/>
    <x v="0"/>
    <x v="0"/>
    <x v="11"/>
    <x v="94"/>
    <x v="0"/>
    <x v="0"/>
    <s v="Tesseramento"/>
    <x v="1"/>
    <x v="0"/>
    <x v="0"/>
    <m/>
  </r>
  <r>
    <n v="191065"/>
    <x v="0"/>
    <x v="0"/>
    <x v="0"/>
    <x v="2"/>
    <x v="7"/>
    <x v="185"/>
    <x v="0"/>
    <x v="0"/>
    <s v="Tesseramento"/>
    <x v="1"/>
    <x v="3"/>
    <x v="0"/>
    <m/>
  </r>
  <r>
    <n v="236774"/>
    <x v="0"/>
    <x v="0"/>
    <x v="1"/>
    <x v="1"/>
    <x v="7"/>
    <x v="78"/>
    <x v="0"/>
    <x v="0"/>
    <s v="Tesseramento"/>
    <x v="0"/>
    <x v="0"/>
    <x v="0"/>
    <m/>
  </r>
  <r>
    <n v="78637"/>
    <x v="0"/>
    <x v="0"/>
    <x v="0"/>
    <x v="0"/>
    <x v="10"/>
    <x v="194"/>
    <x v="0"/>
    <x v="0"/>
    <s v="Tesseramento"/>
    <x v="1"/>
    <x v="3"/>
    <x v="0"/>
    <m/>
  </r>
  <r>
    <n v="223466"/>
    <x v="0"/>
    <x v="0"/>
    <x v="0"/>
    <x v="1"/>
    <x v="7"/>
    <x v="275"/>
    <x v="0"/>
    <x v="0"/>
    <s v="Tesseramento"/>
    <x v="0"/>
    <x v="3"/>
    <x v="0"/>
    <m/>
  </r>
  <r>
    <n v="145724"/>
    <x v="0"/>
    <x v="0"/>
    <x v="0"/>
    <x v="0"/>
    <x v="11"/>
    <x v="142"/>
    <x v="0"/>
    <x v="0"/>
    <s v="Tesseramento"/>
    <x v="1"/>
    <x v="3"/>
    <x v="0"/>
    <m/>
  </r>
  <r>
    <n v="187208"/>
    <x v="0"/>
    <x v="0"/>
    <x v="0"/>
    <x v="0"/>
    <x v="7"/>
    <x v="185"/>
    <x v="0"/>
    <x v="0"/>
    <s v="Tesseramento"/>
    <x v="1"/>
    <x v="0"/>
    <x v="0"/>
    <m/>
  </r>
  <r>
    <n v="183079"/>
    <x v="0"/>
    <x v="1"/>
    <x v="0"/>
    <x v="0"/>
    <x v="2"/>
    <x v="36"/>
    <x v="0"/>
    <x v="0"/>
    <s v="Tesseramento"/>
    <x v="1"/>
    <x v="1"/>
    <x v="0"/>
    <m/>
  </r>
  <r>
    <n v="91487"/>
    <x v="0"/>
    <x v="0"/>
    <x v="0"/>
    <x v="0"/>
    <x v="2"/>
    <x v="36"/>
    <x v="0"/>
    <x v="0"/>
    <s v="Tesseramento"/>
    <x v="1"/>
    <x v="3"/>
    <x v="0"/>
    <m/>
  </r>
  <r>
    <n v="231003"/>
    <x v="1"/>
    <x v="0"/>
    <x v="0"/>
    <x v="0"/>
    <x v="10"/>
    <x v="21"/>
    <x v="0"/>
    <x v="0"/>
    <s v="Tesseramento"/>
    <x v="1"/>
    <x v="6"/>
    <x v="0"/>
    <m/>
  </r>
  <r>
    <n v="75226"/>
    <x v="0"/>
    <x v="0"/>
    <x v="0"/>
    <x v="0"/>
    <x v="10"/>
    <x v="21"/>
    <x v="0"/>
    <x v="0"/>
    <s v="Tesseramento"/>
    <x v="1"/>
    <x v="0"/>
    <x v="0"/>
    <m/>
  </r>
  <r>
    <n v="229824"/>
    <x v="1"/>
    <x v="0"/>
    <x v="0"/>
    <x v="1"/>
    <x v="10"/>
    <x v="194"/>
    <x v="0"/>
    <x v="1"/>
    <s v="Tesseramento"/>
    <x v="1"/>
    <x v="2"/>
    <x v="0"/>
    <m/>
  </r>
  <r>
    <n v="218869"/>
    <x v="0"/>
    <x v="0"/>
    <x v="0"/>
    <x v="0"/>
    <x v="10"/>
    <x v="194"/>
    <x v="0"/>
    <x v="0"/>
    <s v="Tesseramento"/>
    <x v="1"/>
    <x v="1"/>
    <x v="0"/>
    <m/>
  </r>
  <r>
    <n v="221386"/>
    <x v="0"/>
    <x v="0"/>
    <x v="0"/>
    <x v="0"/>
    <x v="11"/>
    <x v="142"/>
    <x v="0"/>
    <x v="0"/>
    <s v="Tesseramento"/>
    <x v="1"/>
    <x v="0"/>
    <x v="0"/>
    <m/>
  </r>
  <r>
    <n v="236825"/>
    <x v="1"/>
    <x v="1"/>
    <x v="1"/>
    <x v="0"/>
    <x v="7"/>
    <x v="195"/>
    <x v="0"/>
    <x v="0"/>
    <s v="Tesseramento"/>
    <x v="1"/>
    <x v="6"/>
    <x v="0"/>
    <m/>
  </r>
  <r>
    <n v="231291"/>
    <x v="0"/>
    <x v="1"/>
    <x v="0"/>
    <x v="3"/>
    <x v="7"/>
    <x v="195"/>
    <x v="0"/>
    <x v="0"/>
    <s v="Tesseramento"/>
    <x v="1"/>
    <x v="3"/>
    <x v="0"/>
    <m/>
  </r>
  <r>
    <n v="141303"/>
    <x v="0"/>
    <x v="0"/>
    <x v="0"/>
    <x v="0"/>
    <x v="7"/>
    <x v="185"/>
    <x v="0"/>
    <x v="0"/>
    <s v="Tesseramento"/>
    <x v="1"/>
    <x v="0"/>
    <x v="0"/>
    <m/>
  </r>
  <r>
    <n v="38525"/>
    <x v="0"/>
    <x v="0"/>
    <x v="0"/>
    <x v="0"/>
    <x v="7"/>
    <x v="185"/>
    <x v="0"/>
    <x v="0"/>
    <s v="Tesseramento"/>
    <x v="1"/>
    <x v="4"/>
    <x v="0"/>
    <m/>
  </r>
  <r>
    <n v="156670"/>
    <x v="0"/>
    <x v="0"/>
    <x v="0"/>
    <x v="0"/>
    <x v="7"/>
    <x v="185"/>
    <x v="0"/>
    <x v="0"/>
    <s v="Tesseramento"/>
    <x v="1"/>
    <x v="3"/>
    <x v="0"/>
    <m/>
  </r>
  <r>
    <n v="103304"/>
    <x v="0"/>
    <x v="0"/>
    <x v="0"/>
    <x v="0"/>
    <x v="7"/>
    <x v="185"/>
    <x v="0"/>
    <x v="0"/>
    <s v="Tesseramento"/>
    <x v="1"/>
    <x v="0"/>
    <x v="0"/>
    <m/>
  </r>
  <r>
    <n v="112484"/>
    <x v="0"/>
    <x v="0"/>
    <x v="2"/>
    <x v="0"/>
    <x v="11"/>
    <x v="389"/>
    <x v="0"/>
    <x v="0"/>
    <s v="Tesseramento"/>
    <x v="0"/>
    <x v="0"/>
    <x v="0"/>
    <m/>
  </r>
  <r>
    <n v="222850"/>
    <x v="0"/>
    <x v="0"/>
    <x v="0"/>
    <x v="3"/>
    <x v="10"/>
    <x v="281"/>
    <x v="0"/>
    <x v="1"/>
    <s v="Tesseramento"/>
    <x v="0"/>
    <x v="3"/>
    <x v="0"/>
    <m/>
  </r>
  <r>
    <n v="222852"/>
    <x v="0"/>
    <x v="0"/>
    <x v="0"/>
    <x v="3"/>
    <x v="10"/>
    <x v="281"/>
    <x v="0"/>
    <x v="0"/>
    <s v="Tesseramento"/>
    <x v="0"/>
    <x v="0"/>
    <x v="0"/>
    <m/>
  </r>
  <r>
    <n v="110815"/>
    <x v="0"/>
    <x v="0"/>
    <x v="0"/>
    <x v="0"/>
    <x v="10"/>
    <x v="281"/>
    <x v="0"/>
    <x v="1"/>
    <s v="Tesseramento"/>
    <x v="0"/>
    <x v="3"/>
    <x v="0"/>
    <m/>
  </r>
  <r>
    <n v="229090"/>
    <x v="0"/>
    <x v="0"/>
    <x v="0"/>
    <x v="4"/>
    <x v="10"/>
    <x v="281"/>
    <x v="0"/>
    <x v="1"/>
    <s v="Tesseramento"/>
    <x v="0"/>
    <x v="0"/>
    <x v="0"/>
    <m/>
  </r>
  <r>
    <n v="199200"/>
    <x v="0"/>
    <x v="0"/>
    <x v="0"/>
    <x v="0"/>
    <x v="10"/>
    <x v="281"/>
    <x v="0"/>
    <x v="0"/>
    <s v="Tesseramento"/>
    <x v="0"/>
    <x v="1"/>
    <x v="0"/>
    <m/>
  </r>
  <r>
    <n v="236769"/>
    <x v="1"/>
    <x v="0"/>
    <x v="1"/>
    <x v="1"/>
    <x v="4"/>
    <x v="4"/>
    <x v="0"/>
    <x v="0"/>
    <s v="Tesseramento"/>
    <x v="1"/>
    <x v="5"/>
    <x v="0"/>
    <m/>
  </r>
  <r>
    <n v="236770"/>
    <x v="0"/>
    <x v="0"/>
    <x v="1"/>
    <x v="1"/>
    <x v="4"/>
    <x v="4"/>
    <x v="0"/>
    <x v="1"/>
    <s v="Tesseramento"/>
    <x v="1"/>
    <x v="0"/>
    <x v="0"/>
    <m/>
  </r>
  <r>
    <n v="227422"/>
    <x v="0"/>
    <x v="0"/>
    <x v="0"/>
    <x v="0"/>
    <x v="11"/>
    <x v="152"/>
    <x v="0"/>
    <x v="1"/>
    <s v="Tesseramento"/>
    <x v="1"/>
    <x v="3"/>
    <x v="0"/>
    <m/>
  </r>
  <r>
    <n v="175523"/>
    <x v="0"/>
    <x v="1"/>
    <x v="0"/>
    <x v="1"/>
    <x v="10"/>
    <x v="294"/>
    <x v="0"/>
    <x v="0"/>
    <s v="Tesseramento"/>
    <x v="1"/>
    <x v="0"/>
    <x v="0"/>
    <m/>
  </r>
  <r>
    <n v="236714"/>
    <x v="1"/>
    <x v="0"/>
    <x v="1"/>
    <x v="2"/>
    <x v="10"/>
    <x v="294"/>
    <x v="0"/>
    <x v="0"/>
    <s v="Tesseramento"/>
    <x v="1"/>
    <x v="5"/>
    <x v="0"/>
    <m/>
  </r>
  <r>
    <n v="197096"/>
    <x v="0"/>
    <x v="1"/>
    <x v="0"/>
    <x v="0"/>
    <x v="4"/>
    <x v="166"/>
    <x v="0"/>
    <x v="0"/>
    <s v="Tesseramento"/>
    <x v="1"/>
    <x v="1"/>
    <x v="0"/>
    <m/>
  </r>
  <r>
    <n v="236740"/>
    <x v="0"/>
    <x v="1"/>
    <x v="1"/>
    <x v="3"/>
    <x v="7"/>
    <x v="74"/>
    <x v="0"/>
    <x v="0"/>
    <s v="Tesseramento"/>
    <x v="1"/>
    <x v="3"/>
    <x v="0"/>
    <m/>
  </r>
  <r>
    <n v="173389"/>
    <x v="0"/>
    <x v="0"/>
    <x v="0"/>
    <x v="0"/>
    <x v="7"/>
    <x v="41"/>
    <x v="0"/>
    <x v="0"/>
    <s v="Tesseramento"/>
    <x v="1"/>
    <x v="3"/>
    <x v="0"/>
    <m/>
  </r>
  <r>
    <n v="111595"/>
    <x v="0"/>
    <x v="0"/>
    <x v="0"/>
    <x v="0"/>
    <x v="7"/>
    <x v="41"/>
    <x v="0"/>
    <x v="0"/>
    <s v="Tesseramento"/>
    <x v="1"/>
    <x v="4"/>
    <x v="0"/>
    <m/>
  </r>
  <r>
    <n v="96014"/>
    <x v="0"/>
    <x v="0"/>
    <x v="0"/>
    <x v="0"/>
    <x v="7"/>
    <x v="41"/>
    <x v="0"/>
    <x v="0"/>
    <s v="Tesseramento"/>
    <x v="1"/>
    <x v="3"/>
    <x v="0"/>
    <m/>
  </r>
  <r>
    <n v="87580"/>
    <x v="0"/>
    <x v="0"/>
    <x v="0"/>
    <x v="0"/>
    <x v="7"/>
    <x v="41"/>
    <x v="0"/>
    <x v="1"/>
    <s v="Tesseramento"/>
    <x v="1"/>
    <x v="4"/>
    <x v="0"/>
    <m/>
  </r>
  <r>
    <n v="179767"/>
    <x v="0"/>
    <x v="0"/>
    <x v="2"/>
    <x v="0"/>
    <x v="7"/>
    <x v="161"/>
    <x v="0"/>
    <x v="0"/>
    <s v="Tesseramento"/>
    <x v="0"/>
    <x v="0"/>
    <x v="0"/>
    <m/>
  </r>
  <r>
    <n v="179985"/>
    <x v="0"/>
    <x v="0"/>
    <x v="0"/>
    <x v="1"/>
    <x v="7"/>
    <x v="41"/>
    <x v="0"/>
    <x v="1"/>
    <s v="Tesseramento"/>
    <x v="1"/>
    <x v="4"/>
    <x v="0"/>
    <m/>
  </r>
  <r>
    <n v="104799"/>
    <x v="0"/>
    <x v="0"/>
    <x v="0"/>
    <x v="0"/>
    <x v="1"/>
    <x v="108"/>
    <x v="0"/>
    <x v="0"/>
    <s v="Tesseramento"/>
    <x v="0"/>
    <x v="3"/>
    <x v="0"/>
    <m/>
  </r>
  <r>
    <n v="198736"/>
    <x v="1"/>
    <x v="0"/>
    <x v="0"/>
    <x v="3"/>
    <x v="5"/>
    <x v="38"/>
    <x v="0"/>
    <x v="0"/>
    <s v="Tesseramento"/>
    <x v="1"/>
    <x v="5"/>
    <x v="0"/>
    <m/>
  </r>
  <r>
    <n v="236713"/>
    <x v="0"/>
    <x v="0"/>
    <x v="1"/>
    <x v="1"/>
    <x v="7"/>
    <x v="316"/>
    <x v="0"/>
    <x v="1"/>
    <s v="Tesseramento"/>
    <x v="1"/>
    <x v="0"/>
    <x v="0"/>
    <m/>
  </r>
  <r>
    <n v="15993"/>
    <x v="0"/>
    <x v="0"/>
    <x v="2"/>
    <x v="0"/>
    <x v="7"/>
    <x v="316"/>
    <x v="0"/>
    <x v="1"/>
    <s v="Tesseramento"/>
    <x v="1"/>
    <x v="4"/>
    <x v="0"/>
    <m/>
  </r>
  <r>
    <n v="168145"/>
    <x v="0"/>
    <x v="0"/>
    <x v="0"/>
    <x v="0"/>
    <x v="15"/>
    <x v="243"/>
    <x v="0"/>
    <x v="0"/>
    <s v="Tesseramento"/>
    <x v="0"/>
    <x v="0"/>
    <x v="0"/>
    <m/>
  </r>
  <r>
    <n v="160356"/>
    <x v="0"/>
    <x v="0"/>
    <x v="0"/>
    <x v="0"/>
    <x v="15"/>
    <x v="243"/>
    <x v="0"/>
    <x v="0"/>
    <s v="Tesseramento"/>
    <x v="0"/>
    <x v="1"/>
    <x v="0"/>
    <m/>
  </r>
  <r>
    <n v="135387"/>
    <x v="0"/>
    <x v="0"/>
    <x v="0"/>
    <x v="0"/>
    <x v="15"/>
    <x v="243"/>
    <x v="0"/>
    <x v="0"/>
    <s v="Tesseramento"/>
    <x v="0"/>
    <x v="0"/>
    <x v="0"/>
    <m/>
  </r>
  <r>
    <n v="232446"/>
    <x v="0"/>
    <x v="1"/>
    <x v="0"/>
    <x v="3"/>
    <x v="7"/>
    <x v="274"/>
    <x v="0"/>
    <x v="1"/>
    <s v="Tesseramento"/>
    <x v="0"/>
    <x v="0"/>
    <x v="0"/>
    <m/>
  </r>
  <r>
    <n v="54007"/>
    <x v="0"/>
    <x v="0"/>
    <x v="2"/>
    <x v="0"/>
    <x v="7"/>
    <x v="259"/>
    <x v="0"/>
    <x v="0"/>
    <s v="Tesseramento"/>
    <x v="0"/>
    <x v="4"/>
    <x v="0"/>
    <m/>
  </r>
  <r>
    <n v="151116"/>
    <x v="0"/>
    <x v="0"/>
    <x v="2"/>
    <x v="3"/>
    <x v="4"/>
    <x v="89"/>
    <x v="0"/>
    <x v="1"/>
    <s v="Tesseramento"/>
    <x v="0"/>
    <x v="4"/>
    <x v="0"/>
    <m/>
  </r>
  <r>
    <n v="214733"/>
    <x v="0"/>
    <x v="0"/>
    <x v="2"/>
    <x v="3"/>
    <x v="4"/>
    <x v="89"/>
    <x v="0"/>
    <x v="0"/>
    <s v="Tesseramento"/>
    <x v="0"/>
    <x v="4"/>
    <x v="0"/>
    <m/>
  </r>
  <r>
    <n v="17679"/>
    <x v="0"/>
    <x v="0"/>
    <x v="0"/>
    <x v="0"/>
    <x v="13"/>
    <x v="188"/>
    <x v="0"/>
    <x v="1"/>
    <s v="Tesseramento"/>
    <x v="1"/>
    <x v="3"/>
    <x v="0"/>
    <m/>
  </r>
  <r>
    <n v="23938"/>
    <x v="0"/>
    <x v="0"/>
    <x v="0"/>
    <x v="0"/>
    <x v="13"/>
    <x v="188"/>
    <x v="0"/>
    <x v="0"/>
    <s v="Tesseramento"/>
    <x v="1"/>
    <x v="4"/>
    <x v="0"/>
    <m/>
  </r>
  <r>
    <n v="41399"/>
    <x v="0"/>
    <x v="0"/>
    <x v="0"/>
    <x v="0"/>
    <x v="13"/>
    <x v="188"/>
    <x v="0"/>
    <x v="1"/>
    <s v="Tesseramento"/>
    <x v="1"/>
    <x v="4"/>
    <x v="0"/>
    <m/>
  </r>
  <r>
    <n v="41086"/>
    <x v="0"/>
    <x v="0"/>
    <x v="0"/>
    <x v="0"/>
    <x v="13"/>
    <x v="188"/>
    <x v="0"/>
    <x v="1"/>
    <s v="Tesseramento"/>
    <x v="1"/>
    <x v="3"/>
    <x v="0"/>
    <m/>
  </r>
  <r>
    <n v="157565"/>
    <x v="0"/>
    <x v="0"/>
    <x v="0"/>
    <x v="0"/>
    <x v="10"/>
    <x v="240"/>
    <x v="0"/>
    <x v="0"/>
    <s v="Tesseramento"/>
    <x v="1"/>
    <x v="0"/>
    <x v="0"/>
    <m/>
  </r>
  <r>
    <n v="118403"/>
    <x v="0"/>
    <x v="0"/>
    <x v="0"/>
    <x v="0"/>
    <x v="8"/>
    <x v="304"/>
    <x v="0"/>
    <x v="0"/>
    <s v="Tesseramento"/>
    <x v="0"/>
    <x v="3"/>
    <x v="0"/>
    <m/>
  </r>
  <r>
    <n v="227522"/>
    <x v="0"/>
    <x v="0"/>
    <x v="0"/>
    <x v="0"/>
    <x v="4"/>
    <x v="249"/>
    <x v="0"/>
    <x v="0"/>
    <s v="Tesseramento"/>
    <x v="1"/>
    <x v="4"/>
    <x v="0"/>
    <m/>
  </r>
  <r>
    <n v="236712"/>
    <x v="0"/>
    <x v="1"/>
    <x v="1"/>
    <x v="2"/>
    <x v="7"/>
    <x v="316"/>
    <x v="0"/>
    <x v="0"/>
    <s v="Tesseramento"/>
    <x v="1"/>
    <x v="0"/>
    <x v="0"/>
    <m/>
  </r>
  <r>
    <n v="237057"/>
    <x v="0"/>
    <x v="0"/>
    <x v="1"/>
    <x v="0"/>
    <x v="1"/>
    <x v="201"/>
    <x v="0"/>
    <x v="1"/>
    <s v="Tesseramento"/>
    <x v="0"/>
    <x v="4"/>
    <x v="0"/>
    <m/>
  </r>
  <r>
    <n v="45651"/>
    <x v="0"/>
    <x v="0"/>
    <x v="2"/>
    <x v="4"/>
    <x v="7"/>
    <x v="334"/>
    <x v="0"/>
    <x v="0"/>
    <s v="Tesseramento"/>
    <x v="1"/>
    <x v="4"/>
    <x v="0"/>
    <m/>
  </r>
  <r>
    <n v="200695"/>
    <x v="0"/>
    <x v="0"/>
    <x v="0"/>
    <x v="2"/>
    <x v="4"/>
    <x v="23"/>
    <x v="0"/>
    <x v="1"/>
    <s v="Tesseramento"/>
    <x v="1"/>
    <x v="3"/>
    <x v="0"/>
    <m/>
  </r>
  <r>
    <n v="22670"/>
    <x v="0"/>
    <x v="0"/>
    <x v="2"/>
    <x v="0"/>
    <x v="7"/>
    <x v="182"/>
    <x v="0"/>
    <x v="0"/>
    <s v="Tesseramento"/>
    <x v="1"/>
    <x v="4"/>
    <x v="0"/>
    <m/>
  </r>
  <r>
    <n v="106952"/>
    <x v="0"/>
    <x v="0"/>
    <x v="0"/>
    <x v="0"/>
    <x v="2"/>
    <x v="55"/>
    <x v="0"/>
    <x v="0"/>
    <s v="Tesseramento"/>
    <x v="1"/>
    <x v="3"/>
    <x v="0"/>
    <m/>
  </r>
  <r>
    <n v="106951"/>
    <x v="0"/>
    <x v="0"/>
    <x v="0"/>
    <x v="0"/>
    <x v="2"/>
    <x v="55"/>
    <x v="0"/>
    <x v="1"/>
    <s v="Tesseramento"/>
    <x v="1"/>
    <x v="4"/>
    <x v="0"/>
    <m/>
  </r>
  <r>
    <n v="236781"/>
    <x v="0"/>
    <x v="0"/>
    <x v="1"/>
    <x v="1"/>
    <x v="10"/>
    <x v="136"/>
    <x v="0"/>
    <x v="0"/>
    <s v="Tesseramento"/>
    <x v="1"/>
    <x v="0"/>
    <x v="0"/>
    <m/>
  </r>
  <r>
    <n v="50698"/>
    <x v="0"/>
    <x v="0"/>
    <x v="0"/>
    <x v="0"/>
    <x v="7"/>
    <x v="182"/>
    <x v="0"/>
    <x v="0"/>
    <s v="Tesseramento"/>
    <x v="1"/>
    <x v="4"/>
    <x v="0"/>
    <m/>
  </r>
  <r>
    <n v="22626"/>
    <x v="0"/>
    <x v="0"/>
    <x v="0"/>
    <x v="0"/>
    <x v="7"/>
    <x v="182"/>
    <x v="0"/>
    <x v="1"/>
    <s v="Tesseramento"/>
    <x v="1"/>
    <x v="4"/>
    <x v="0"/>
    <m/>
  </r>
  <r>
    <n v="109226"/>
    <x v="0"/>
    <x v="0"/>
    <x v="0"/>
    <x v="0"/>
    <x v="4"/>
    <x v="166"/>
    <x v="0"/>
    <x v="0"/>
    <s v="Tesseramento"/>
    <x v="1"/>
    <x v="1"/>
    <x v="0"/>
    <m/>
  </r>
  <r>
    <n v="236776"/>
    <x v="0"/>
    <x v="0"/>
    <x v="1"/>
    <x v="3"/>
    <x v="10"/>
    <x v="136"/>
    <x v="0"/>
    <x v="0"/>
    <s v="Tesseramento"/>
    <x v="1"/>
    <x v="3"/>
    <x v="0"/>
    <m/>
  </r>
  <r>
    <n v="150960"/>
    <x v="0"/>
    <x v="0"/>
    <x v="0"/>
    <x v="0"/>
    <x v="7"/>
    <x v="41"/>
    <x v="0"/>
    <x v="0"/>
    <s v="Tesseramento"/>
    <x v="1"/>
    <x v="3"/>
    <x v="0"/>
    <m/>
  </r>
  <r>
    <n v="236782"/>
    <x v="0"/>
    <x v="0"/>
    <x v="1"/>
    <x v="3"/>
    <x v="10"/>
    <x v="136"/>
    <x v="0"/>
    <x v="1"/>
    <s v="Tesseramento"/>
    <x v="1"/>
    <x v="3"/>
    <x v="0"/>
    <m/>
  </r>
  <r>
    <n v="236777"/>
    <x v="1"/>
    <x v="0"/>
    <x v="1"/>
    <x v="2"/>
    <x v="10"/>
    <x v="136"/>
    <x v="0"/>
    <x v="0"/>
    <s v="Tesseramento"/>
    <x v="1"/>
    <x v="5"/>
    <x v="0"/>
    <m/>
  </r>
  <r>
    <n v="84915"/>
    <x v="0"/>
    <x v="0"/>
    <x v="0"/>
    <x v="0"/>
    <x v="10"/>
    <x v="294"/>
    <x v="0"/>
    <x v="0"/>
    <s v="Tesseramento"/>
    <x v="1"/>
    <x v="3"/>
    <x v="0"/>
    <m/>
  </r>
  <r>
    <n v="208195"/>
    <x v="0"/>
    <x v="0"/>
    <x v="0"/>
    <x v="0"/>
    <x v="3"/>
    <x v="118"/>
    <x v="0"/>
    <x v="0"/>
    <s v="Tesseramento"/>
    <x v="1"/>
    <x v="0"/>
    <x v="0"/>
    <m/>
  </r>
  <r>
    <n v="4405"/>
    <x v="0"/>
    <x v="0"/>
    <x v="0"/>
    <x v="0"/>
    <x v="10"/>
    <x v="294"/>
    <x v="0"/>
    <x v="0"/>
    <s v="Tesseramento"/>
    <x v="1"/>
    <x v="3"/>
    <x v="0"/>
    <m/>
  </r>
  <r>
    <n v="229036"/>
    <x v="0"/>
    <x v="0"/>
    <x v="0"/>
    <x v="1"/>
    <x v="14"/>
    <x v="121"/>
    <x v="0"/>
    <x v="0"/>
    <s v="Tesseramento"/>
    <x v="1"/>
    <x v="1"/>
    <x v="0"/>
    <m/>
  </r>
  <r>
    <n v="3843"/>
    <x v="0"/>
    <x v="0"/>
    <x v="0"/>
    <x v="0"/>
    <x v="10"/>
    <x v="294"/>
    <x v="0"/>
    <x v="1"/>
    <s v="Tesseramento"/>
    <x v="1"/>
    <x v="3"/>
    <x v="0"/>
    <m/>
  </r>
  <r>
    <n v="27968"/>
    <x v="0"/>
    <x v="0"/>
    <x v="0"/>
    <x v="4"/>
    <x v="3"/>
    <x v="118"/>
    <x v="0"/>
    <x v="0"/>
    <s v="Tesseramento"/>
    <x v="1"/>
    <x v="4"/>
    <x v="0"/>
    <m/>
  </r>
  <r>
    <n v="231112"/>
    <x v="0"/>
    <x v="0"/>
    <x v="0"/>
    <x v="1"/>
    <x v="7"/>
    <x v="175"/>
    <x v="0"/>
    <x v="1"/>
    <s v="Tesseramento"/>
    <x v="0"/>
    <x v="3"/>
    <x v="0"/>
    <m/>
  </r>
  <r>
    <n v="124592"/>
    <x v="0"/>
    <x v="0"/>
    <x v="0"/>
    <x v="0"/>
    <x v="7"/>
    <x v="182"/>
    <x v="0"/>
    <x v="0"/>
    <s v="Tesseramento"/>
    <x v="1"/>
    <x v="0"/>
    <x v="0"/>
    <m/>
  </r>
  <r>
    <n v="236736"/>
    <x v="1"/>
    <x v="0"/>
    <x v="1"/>
    <x v="2"/>
    <x v="4"/>
    <x v="119"/>
    <x v="0"/>
    <x v="0"/>
    <s v="Tesseramento"/>
    <x v="1"/>
    <x v="5"/>
    <x v="0"/>
    <m/>
  </r>
  <r>
    <n v="229452"/>
    <x v="0"/>
    <x v="0"/>
    <x v="0"/>
    <x v="1"/>
    <x v="7"/>
    <x v="175"/>
    <x v="0"/>
    <x v="0"/>
    <s v="Tesseramento"/>
    <x v="0"/>
    <x v="0"/>
    <x v="0"/>
    <m/>
  </r>
  <r>
    <n v="230811"/>
    <x v="0"/>
    <x v="0"/>
    <x v="0"/>
    <x v="0"/>
    <x v="12"/>
    <x v="148"/>
    <x v="0"/>
    <x v="0"/>
    <s v="Tesseramento"/>
    <x v="1"/>
    <x v="0"/>
    <x v="0"/>
    <m/>
  </r>
  <r>
    <n v="107698"/>
    <x v="0"/>
    <x v="0"/>
    <x v="0"/>
    <x v="4"/>
    <x v="11"/>
    <x v="279"/>
    <x v="0"/>
    <x v="0"/>
    <s v="Tesseramento"/>
    <x v="0"/>
    <x v="1"/>
    <x v="0"/>
    <m/>
  </r>
  <r>
    <n v="19310"/>
    <x v="0"/>
    <x v="0"/>
    <x v="0"/>
    <x v="0"/>
    <x v="11"/>
    <x v="279"/>
    <x v="0"/>
    <x v="0"/>
    <s v="Tesseramento"/>
    <x v="0"/>
    <x v="4"/>
    <x v="0"/>
    <m/>
  </r>
  <r>
    <n v="163744"/>
    <x v="0"/>
    <x v="0"/>
    <x v="0"/>
    <x v="1"/>
    <x v="7"/>
    <x v="35"/>
    <x v="0"/>
    <x v="0"/>
    <s v="Tesseramento"/>
    <x v="1"/>
    <x v="0"/>
    <x v="0"/>
    <m/>
  </r>
  <r>
    <n v="236718"/>
    <x v="0"/>
    <x v="0"/>
    <x v="1"/>
    <x v="3"/>
    <x v="7"/>
    <x v="182"/>
    <x v="0"/>
    <x v="0"/>
    <s v="Tesseramento"/>
    <x v="1"/>
    <x v="4"/>
    <x v="0"/>
    <m/>
  </r>
  <r>
    <n v="236778"/>
    <x v="1"/>
    <x v="0"/>
    <x v="1"/>
    <x v="2"/>
    <x v="10"/>
    <x v="136"/>
    <x v="0"/>
    <x v="1"/>
    <s v="Tesseramento"/>
    <x v="1"/>
    <x v="5"/>
    <x v="0"/>
    <m/>
  </r>
  <r>
    <n v="213814"/>
    <x v="1"/>
    <x v="0"/>
    <x v="0"/>
    <x v="1"/>
    <x v="10"/>
    <x v="194"/>
    <x v="0"/>
    <x v="1"/>
    <s v="Tesseramento"/>
    <x v="1"/>
    <x v="6"/>
    <x v="0"/>
    <m/>
  </r>
  <r>
    <n v="213275"/>
    <x v="0"/>
    <x v="0"/>
    <x v="0"/>
    <x v="0"/>
    <x v="10"/>
    <x v="194"/>
    <x v="0"/>
    <x v="0"/>
    <s v="Tesseramento"/>
    <x v="1"/>
    <x v="0"/>
    <x v="0"/>
    <m/>
  </r>
  <r>
    <n v="187051"/>
    <x v="0"/>
    <x v="0"/>
    <x v="0"/>
    <x v="3"/>
    <x v="11"/>
    <x v="279"/>
    <x v="0"/>
    <x v="1"/>
    <s v="Tesseramento"/>
    <x v="0"/>
    <x v="0"/>
    <x v="0"/>
    <m/>
  </r>
  <r>
    <n v="53301"/>
    <x v="0"/>
    <x v="0"/>
    <x v="0"/>
    <x v="0"/>
    <x v="10"/>
    <x v="294"/>
    <x v="0"/>
    <x v="0"/>
    <s v="Tesseramento"/>
    <x v="1"/>
    <x v="3"/>
    <x v="0"/>
    <m/>
  </r>
  <r>
    <n v="180253"/>
    <x v="0"/>
    <x v="0"/>
    <x v="0"/>
    <x v="0"/>
    <x v="5"/>
    <x v="399"/>
    <x v="0"/>
    <x v="0"/>
    <s v="Tesseramento"/>
    <x v="0"/>
    <x v="0"/>
    <x v="0"/>
    <m/>
  </r>
  <r>
    <n v="135525"/>
    <x v="0"/>
    <x v="0"/>
    <x v="0"/>
    <x v="0"/>
    <x v="5"/>
    <x v="399"/>
    <x v="0"/>
    <x v="0"/>
    <s v="Tesseramento"/>
    <x v="0"/>
    <x v="0"/>
    <x v="0"/>
    <m/>
  </r>
  <r>
    <n v="181270"/>
    <x v="0"/>
    <x v="0"/>
    <x v="0"/>
    <x v="0"/>
    <x v="5"/>
    <x v="399"/>
    <x v="0"/>
    <x v="0"/>
    <s v="Tesseramento"/>
    <x v="0"/>
    <x v="0"/>
    <x v="0"/>
    <m/>
  </r>
  <r>
    <n v="103522"/>
    <x v="0"/>
    <x v="0"/>
    <x v="0"/>
    <x v="0"/>
    <x v="15"/>
    <x v="247"/>
    <x v="0"/>
    <x v="0"/>
    <s v="Tesseramento"/>
    <x v="1"/>
    <x v="4"/>
    <x v="0"/>
    <m/>
  </r>
  <r>
    <n v="230695"/>
    <x v="1"/>
    <x v="0"/>
    <x v="0"/>
    <x v="2"/>
    <x v="15"/>
    <x v="247"/>
    <x v="0"/>
    <x v="1"/>
    <s v="Tesseramento"/>
    <x v="1"/>
    <x v="5"/>
    <x v="0"/>
    <m/>
  </r>
  <r>
    <n v="194259"/>
    <x v="1"/>
    <x v="0"/>
    <x v="0"/>
    <x v="1"/>
    <x v="15"/>
    <x v="247"/>
    <x v="0"/>
    <x v="1"/>
    <s v="Tesseramento"/>
    <x v="1"/>
    <x v="7"/>
    <x v="0"/>
    <m/>
  </r>
  <r>
    <n v="225101"/>
    <x v="1"/>
    <x v="0"/>
    <x v="0"/>
    <x v="2"/>
    <x v="15"/>
    <x v="247"/>
    <x v="0"/>
    <x v="0"/>
    <s v="Tesseramento"/>
    <x v="1"/>
    <x v="5"/>
    <x v="0"/>
    <m/>
  </r>
  <r>
    <n v="214868"/>
    <x v="1"/>
    <x v="0"/>
    <x v="0"/>
    <x v="3"/>
    <x v="15"/>
    <x v="247"/>
    <x v="0"/>
    <x v="1"/>
    <s v="Tesseramento"/>
    <x v="1"/>
    <x v="5"/>
    <x v="0"/>
    <m/>
  </r>
  <r>
    <n v="201198"/>
    <x v="0"/>
    <x v="0"/>
    <x v="0"/>
    <x v="1"/>
    <x v="15"/>
    <x v="247"/>
    <x v="0"/>
    <x v="1"/>
    <s v="Tesseramento"/>
    <x v="1"/>
    <x v="3"/>
    <x v="0"/>
    <m/>
  </r>
  <r>
    <n v="132958"/>
    <x v="0"/>
    <x v="0"/>
    <x v="0"/>
    <x v="1"/>
    <x v="15"/>
    <x v="247"/>
    <x v="0"/>
    <x v="1"/>
    <s v="Tesseramento"/>
    <x v="1"/>
    <x v="1"/>
    <x v="0"/>
    <m/>
  </r>
  <r>
    <n v="131950"/>
    <x v="0"/>
    <x v="0"/>
    <x v="0"/>
    <x v="0"/>
    <x v="5"/>
    <x v="399"/>
    <x v="0"/>
    <x v="0"/>
    <s v="Tesseramento"/>
    <x v="0"/>
    <x v="0"/>
    <x v="0"/>
    <m/>
  </r>
  <r>
    <n v="64367"/>
    <x v="0"/>
    <x v="0"/>
    <x v="0"/>
    <x v="0"/>
    <x v="10"/>
    <x v="294"/>
    <x v="0"/>
    <x v="0"/>
    <s v="Tesseramento"/>
    <x v="1"/>
    <x v="0"/>
    <x v="0"/>
    <m/>
  </r>
  <r>
    <n v="154311"/>
    <x v="1"/>
    <x v="0"/>
    <x v="0"/>
    <x v="0"/>
    <x v="10"/>
    <x v="294"/>
    <x v="0"/>
    <x v="0"/>
    <s v="Tesseramento"/>
    <x v="1"/>
    <x v="7"/>
    <x v="0"/>
    <m/>
  </r>
  <r>
    <n v="236779"/>
    <x v="0"/>
    <x v="0"/>
    <x v="1"/>
    <x v="0"/>
    <x v="10"/>
    <x v="136"/>
    <x v="0"/>
    <x v="1"/>
    <s v="Tesseramento"/>
    <x v="1"/>
    <x v="3"/>
    <x v="0"/>
    <m/>
  </r>
  <r>
    <n v="150055"/>
    <x v="0"/>
    <x v="0"/>
    <x v="0"/>
    <x v="0"/>
    <x v="1"/>
    <x v="20"/>
    <x v="0"/>
    <x v="0"/>
    <s v="Tesseramento"/>
    <x v="0"/>
    <x v="0"/>
    <x v="0"/>
    <m/>
  </r>
  <r>
    <n v="236720"/>
    <x v="0"/>
    <x v="0"/>
    <x v="1"/>
    <x v="0"/>
    <x v="7"/>
    <x v="182"/>
    <x v="0"/>
    <x v="1"/>
    <s v="Tesseramento"/>
    <x v="1"/>
    <x v="0"/>
    <x v="0"/>
    <m/>
  </r>
  <r>
    <n v="231312"/>
    <x v="0"/>
    <x v="0"/>
    <x v="0"/>
    <x v="0"/>
    <x v="7"/>
    <x v="182"/>
    <x v="0"/>
    <x v="0"/>
    <s v="Tesseramento"/>
    <x v="1"/>
    <x v="1"/>
    <x v="0"/>
    <m/>
  </r>
  <r>
    <n v="36198"/>
    <x v="0"/>
    <x v="0"/>
    <x v="0"/>
    <x v="0"/>
    <x v="9"/>
    <x v="117"/>
    <x v="0"/>
    <x v="1"/>
    <s v="Tesseramento"/>
    <x v="1"/>
    <x v="4"/>
    <x v="0"/>
    <m/>
  </r>
  <r>
    <n v="236780"/>
    <x v="0"/>
    <x v="0"/>
    <x v="1"/>
    <x v="0"/>
    <x v="10"/>
    <x v="136"/>
    <x v="0"/>
    <x v="0"/>
    <s v="Tesseramento"/>
    <x v="1"/>
    <x v="0"/>
    <x v="0"/>
    <m/>
  </r>
  <r>
    <n v="32348"/>
    <x v="0"/>
    <x v="0"/>
    <x v="0"/>
    <x v="0"/>
    <x v="1"/>
    <x v="324"/>
    <x v="0"/>
    <x v="0"/>
    <s v="Tesseramento"/>
    <x v="1"/>
    <x v="0"/>
    <x v="0"/>
    <m/>
  </r>
  <r>
    <n v="144326"/>
    <x v="0"/>
    <x v="0"/>
    <x v="0"/>
    <x v="0"/>
    <x v="1"/>
    <x v="324"/>
    <x v="0"/>
    <x v="0"/>
    <s v="Tesseramento"/>
    <x v="1"/>
    <x v="0"/>
    <x v="0"/>
    <m/>
  </r>
  <r>
    <n v="219824"/>
    <x v="1"/>
    <x v="0"/>
    <x v="0"/>
    <x v="2"/>
    <x v="11"/>
    <x v="143"/>
    <x v="0"/>
    <x v="0"/>
    <s v="Tesseramento"/>
    <x v="1"/>
    <x v="5"/>
    <x v="0"/>
    <m/>
  </r>
  <r>
    <n v="52170"/>
    <x v="0"/>
    <x v="0"/>
    <x v="0"/>
    <x v="4"/>
    <x v="1"/>
    <x v="324"/>
    <x v="0"/>
    <x v="0"/>
    <s v="Tesseramento"/>
    <x v="1"/>
    <x v="3"/>
    <x v="0"/>
    <m/>
  </r>
  <r>
    <n v="25700"/>
    <x v="0"/>
    <x v="0"/>
    <x v="0"/>
    <x v="0"/>
    <x v="1"/>
    <x v="324"/>
    <x v="0"/>
    <x v="0"/>
    <s v="Tesseramento"/>
    <x v="1"/>
    <x v="3"/>
    <x v="0"/>
    <m/>
  </r>
  <r>
    <n v="148637"/>
    <x v="0"/>
    <x v="0"/>
    <x v="0"/>
    <x v="0"/>
    <x v="7"/>
    <x v="168"/>
    <x v="0"/>
    <x v="0"/>
    <s v="Tesseramento"/>
    <x v="1"/>
    <x v="1"/>
    <x v="0"/>
    <m/>
  </r>
  <r>
    <n v="107785"/>
    <x v="0"/>
    <x v="0"/>
    <x v="0"/>
    <x v="0"/>
    <x v="2"/>
    <x v="251"/>
    <x v="0"/>
    <x v="0"/>
    <s v="Tesseramento"/>
    <x v="1"/>
    <x v="0"/>
    <x v="0"/>
    <m/>
  </r>
  <r>
    <n v="33168"/>
    <x v="0"/>
    <x v="0"/>
    <x v="0"/>
    <x v="0"/>
    <x v="7"/>
    <x v="168"/>
    <x v="0"/>
    <x v="0"/>
    <s v="Tesseramento"/>
    <x v="1"/>
    <x v="0"/>
    <x v="0"/>
    <m/>
  </r>
  <r>
    <n v="39813"/>
    <x v="0"/>
    <x v="0"/>
    <x v="0"/>
    <x v="0"/>
    <x v="2"/>
    <x v="251"/>
    <x v="0"/>
    <x v="0"/>
    <s v="Tesseramento"/>
    <x v="1"/>
    <x v="4"/>
    <x v="0"/>
    <m/>
  </r>
  <r>
    <n v="170118"/>
    <x v="0"/>
    <x v="0"/>
    <x v="0"/>
    <x v="0"/>
    <x v="1"/>
    <x v="324"/>
    <x v="0"/>
    <x v="0"/>
    <s v="Tesseramento"/>
    <x v="1"/>
    <x v="1"/>
    <x v="0"/>
    <m/>
  </r>
  <r>
    <n v="68793"/>
    <x v="0"/>
    <x v="0"/>
    <x v="0"/>
    <x v="0"/>
    <x v="2"/>
    <x v="251"/>
    <x v="0"/>
    <x v="0"/>
    <s v="Tesseramento"/>
    <x v="1"/>
    <x v="4"/>
    <x v="0"/>
    <m/>
  </r>
  <r>
    <n v="174398"/>
    <x v="0"/>
    <x v="0"/>
    <x v="0"/>
    <x v="1"/>
    <x v="7"/>
    <x v="209"/>
    <x v="0"/>
    <x v="1"/>
    <s v="Tesseramento"/>
    <x v="0"/>
    <x v="0"/>
    <x v="0"/>
    <m/>
  </r>
  <r>
    <n v="29140"/>
    <x v="0"/>
    <x v="0"/>
    <x v="0"/>
    <x v="4"/>
    <x v="7"/>
    <x v="209"/>
    <x v="0"/>
    <x v="0"/>
    <s v="Tesseramento"/>
    <x v="0"/>
    <x v="4"/>
    <x v="0"/>
    <m/>
  </r>
  <r>
    <n v="68794"/>
    <x v="0"/>
    <x v="0"/>
    <x v="0"/>
    <x v="0"/>
    <x v="2"/>
    <x v="251"/>
    <x v="0"/>
    <x v="1"/>
    <s v="Tesseramento"/>
    <x v="1"/>
    <x v="3"/>
    <x v="0"/>
    <m/>
  </r>
  <r>
    <n v="138760"/>
    <x v="0"/>
    <x v="0"/>
    <x v="0"/>
    <x v="1"/>
    <x v="7"/>
    <x v="209"/>
    <x v="0"/>
    <x v="0"/>
    <s v="Tesseramento"/>
    <x v="0"/>
    <x v="0"/>
    <x v="0"/>
    <m/>
  </r>
  <r>
    <n v="193240"/>
    <x v="0"/>
    <x v="0"/>
    <x v="0"/>
    <x v="0"/>
    <x v="1"/>
    <x v="324"/>
    <x v="0"/>
    <x v="0"/>
    <s v="Tesseramento"/>
    <x v="1"/>
    <x v="4"/>
    <x v="0"/>
    <m/>
  </r>
  <r>
    <n v="109044"/>
    <x v="0"/>
    <x v="0"/>
    <x v="0"/>
    <x v="0"/>
    <x v="1"/>
    <x v="324"/>
    <x v="0"/>
    <x v="0"/>
    <s v="Tesseramento"/>
    <x v="1"/>
    <x v="1"/>
    <x v="0"/>
    <m/>
  </r>
  <r>
    <n v="236719"/>
    <x v="0"/>
    <x v="1"/>
    <x v="1"/>
    <x v="1"/>
    <x v="7"/>
    <x v="182"/>
    <x v="0"/>
    <x v="0"/>
    <s v="Tesseramento"/>
    <x v="1"/>
    <x v="0"/>
    <x v="0"/>
    <m/>
  </r>
  <r>
    <n v="192879"/>
    <x v="0"/>
    <x v="0"/>
    <x v="0"/>
    <x v="0"/>
    <x v="1"/>
    <x v="324"/>
    <x v="0"/>
    <x v="0"/>
    <s v="Tesseramento"/>
    <x v="1"/>
    <x v="3"/>
    <x v="0"/>
    <m/>
  </r>
  <r>
    <n v="162448"/>
    <x v="0"/>
    <x v="0"/>
    <x v="0"/>
    <x v="0"/>
    <x v="11"/>
    <x v="142"/>
    <x v="0"/>
    <x v="0"/>
    <s v="Tesseramento"/>
    <x v="1"/>
    <x v="3"/>
    <x v="0"/>
    <m/>
  </r>
  <r>
    <n v="109057"/>
    <x v="0"/>
    <x v="0"/>
    <x v="0"/>
    <x v="0"/>
    <x v="1"/>
    <x v="324"/>
    <x v="0"/>
    <x v="1"/>
    <s v="Tesseramento"/>
    <x v="1"/>
    <x v="3"/>
    <x v="0"/>
    <m/>
  </r>
  <r>
    <n v="181981"/>
    <x v="0"/>
    <x v="0"/>
    <x v="0"/>
    <x v="0"/>
    <x v="1"/>
    <x v="324"/>
    <x v="0"/>
    <x v="0"/>
    <s v="Tesseramento"/>
    <x v="1"/>
    <x v="0"/>
    <x v="0"/>
    <m/>
  </r>
  <r>
    <n v="165921"/>
    <x v="0"/>
    <x v="0"/>
    <x v="0"/>
    <x v="0"/>
    <x v="11"/>
    <x v="142"/>
    <x v="0"/>
    <x v="0"/>
    <s v="Tesseramento"/>
    <x v="1"/>
    <x v="4"/>
    <x v="0"/>
    <m/>
  </r>
  <r>
    <n v="236708"/>
    <x v="0"/>
    <x v="1"/>
    <x v="1"/>
    <x v="0"/>
    <x v="7"/>
    <x v="168"/>
    <x v="0"/>
    <x v="0"/>
    <s v="Tesseramento"/>
    <x v="1"/>
    <x v="1"/>
    <x v="0"/>
    <m/>
  </r>
  <r>
    <n v="101205"/>
    <x v="0"/>
    <x v="0"/>
    <x v="0"/>
    <x v="0"/>
    <x v="4"/>
    <x v="149"/>
    <x v="0"/>
    <x v="0"/>
    <s v="Tesseramento"/>
    <x v="1"/>
    <x v="0"/>
    <x v="0"/>
    <m/>
  </r>
  <r>
    <n v="103557"/>
    <x v="0"/>
    <x v="0"/>
    <x v="2"/>
    <x v="4"/>
    <x v="7"/>
    <x v="182"/>
    <x v="0"/>
    <x v="1"/>
    <s v="Tesseramento"/>
    <x v="1"/>
    <x v="4"/>
    <x v="0"/>
    <m/>
  </r>
  <r>
    <n v="228313"/>
    <x v="1"/>
    <x v="0"/>
    <x v="0"/>
    <x v="1"/>
    <x v="7"/>
    <x v="182"/>
    <x v="0"/>
    <x v="1"/>
    <s v="Tesseramento"/>
    <x v="1"/>
    <x v="5"/>
    <x v="0"/>
    <m/>
  </r>
  <r>
    <n v="17209"/>
    <x v="0"/>
    <x v="0"/>
    <x v="0"/>
    <x v="0"/>
    <x v="11"/>
    <x v="142"/>
    <x v="0"/>
    <x v="1"/>
    <s v="Tesseramento"/>
    <x v="1"/>
    <x v="4"/>
    <x v="0"/>
    <m/>
  </r>
  <r>
    <n v="67499"/>
    <x v="0"/>
    <x v="0"/>
    <x v="0"/>
    <x v="0"/>
    <x v="0"/>
    <x v="361"/>
    <x v="0"/>
    <x v="0"/>
    <s v="Tesseramento"/>
    <x v="0"/>
    <x v="3"/>
    <x v="0"/>
    <m/>
  </r>
  <r>
    <n v="236723"/>
    <x v="0"/>
    <x v="1"/>
    <x v="1"/>
    <x v="0"/>
    <x v="7"/>
    <x v="182"/>
    <x v="0"/>
    <x v="0"/>
    <s v="Tesseramento"/>
    <x v="1"/>
    <x v="0"/>
    <x v="0"/>
    <m/>
  </r>
  <r>
    <n v="211192"/>
    <x v="0"/>
    <x v="1"/>
    <x v="0"/>
    <x v="0"/>
    <x v="12"/>
    <x v="245"/>
    <x v="0"/>
    <x v="0"/>
    <s v="Tesseramento"/>
    <x v="1"/>
    <x v="1"/>
    <x v="0"/>
    <m/>
  </r>
  <r>
    <n v="162015"/>
    <x v="0"/>
    <x v="0"/>
    <x v="0"/>
    <x v="0"/>
    <x v="7"/>
    <x v="44"/>
    <x v="0"/>
    <x v="0"/>
    <s v="Tesseramento"/>
    <x v="1"/>
    <x v="0"/>
    <x v="0"/>
    <m/>
  </r>
  <r>
    <n v="236711"/>
    <x v="0"/>
    <x v="1"/>
    <x v="1"/>
    <x v="1"/>
    <x v="7"/>
    <x v="316"/>
    <x v="0"/>
    <x v="0"/>
    <s v="Tesseramento"/>
    <x v="1"/>
    <x v="4"/>
    <x v="0"/>
    <m/>
  </r>
  <r>
    <n v="113644"/>
    <x v="0"/>
    <x v="0"/>
    <x v="0"/>
    <x v="0"/>
    <x v="7"/>
    <x v="185"/>
    <x v="0"/>
    <x v="0"/>
    <s v="Tesseramento"/>
    <x v="1"/>
    <x v="0"/>
    <x v="0"/>
    <m/>
  </r>
  <r>
    <n v="228547"/>
    <x v="1"/>
    <x v="1"/>
    <x v="0"/>
    <x v="0"/>
    <x v="17"/>
    <x v="229"/>
    <x v="0"/>
    <x v="0"/>
    <s v="Tesseramento"/>
    <x v="1"/>
    <x v="5"/>
    <x v="0"/>
    <m/>
  </r>
  <r>
    <n v="212799"/>
    <x v="0"/>
    <x v="1"/>
    <x v="0"/>
    <x v="1"/>
    <x v="17"/>
    <x v="229"/>
    <x v="0"/>
    <x v="0"/>
    <s v="Tesseramento"/>
    <x v="1"/>
    <x v="1"/>
    <x v="0"/>
    <m/>
  </r>
  <r>
    <n v="204277"/>
    <x v="0"/>
    <x v="1"/>
    <x v="0"/>
    <x v="0"/>
    <x v="17"/>
    <x v="229"/>
    <x v="0"/>
    <x v="0"/>
    <s v="Tesseramento"/>
    <x v="1"/>
    <x v="0"/>
    <x v="0"/>
    <m/>
  </r>
  <r>
    <n v="174305"/>
    <x v="0"/>
    <x v="0"/>
    <x v="2"/>
    <x v="0"/>
    <x v="7"/>
    <x v="182"/>
    <x v="0"/>
    <x v="1"/>
    <s v="Tesseramento"/>
    <x v="1"/>
    <x v="3"/>
    <x v="0"/>
    <m/>
  </r>
  <r>
    <n v="174304"/>
    <x v="0"/>
    <x v="0"/>
    <x v="2"/>
    <x v="0"/>
    <x v="7"/>
    <x v="182"/>
    <x v="0"/>
    <x v="0"/>
    <s v="Tesseramento"/>
    <x v="1"/>
    <x v="3"/>
    <x v="0"/>
    <m/>
  </r>
  <r>
    <n v="19197"/>
    <x v="0"/>
    <x v="0"/>
    <x v="0"/>
    <x v="0"/>
    <x v="7"/>
    <x v="182"/>
    <x v="0"/>
    <x v="0"/>
    <s v="Tesseramento"/>
    <x v="1"/>
    <x v="3"/>
    <x v="0"/>
    <m/>
  </r>
  <r>
    <n v="236783"/>
    <x v="0"/>
    <x v="0"/>
    <x v="1"/>
    <x v="1"/>
    <x v="10"/>
    <x v="391"/>
    <x v="0"/>
    <x v="0"/>
    <s v="Tesseramento"/>
    <x v="1"/>
    <x v="0"/>
    <x v="0"/>
    <m/>
  </r>
  <r>
    <n v="197037"/>
    <x v="0"/>
    <x v="1"/>
    <x v="0"/>
    <x v="0"/>
    <x v="17"/>
    <x v="214"/>
    <x v="0"/>
    <x v="1"/>
    <s v="Tesseramento"/>
    <x v="1"/>
    <x v="3"/>
    <x v="0"/>
    <m/>
  </r>
  <r>
    <n v="4577"/>
    <x v="0"/>
    <x v="0"/>
    <x v="2"/>
    <x v="4"/>
    <x v="7"/>
    <x v="168"/>
    <x v="0"/>
    <x v="1"/>
    <s v="Tesseramento"/>
    <x v="1"/>
    <x v="4"/>
    <x v="0"/>
    <m/>
  </r>
  <r>
    <n v="217700"/>
    <x v="0"/>
    <x v="0"/>
    <x v="0"/>
    <x v="1"/>
    <x v="7"/>
    <x v="168"/>
    <x v="0"/>
    <x v="1"/>
    <s v="Tesseramento"/>
    <x v="1"/>
    <x v="3"/>
    <x v="0"/>
    <m/>
  </r>
  <r>
    <n v="67728"/>
    <x v="0"/>
    <x v="0"/>
    <x v="0"/>
    <x v="0"/>
    <x v="7"/>
    <x v="168"/>
    <x v="0"/>
    <x v="1"/>
    <s v="Tesseramento"/>
    <x v="1"/>
    <x v="4"/>
    <x v="0"/>
    <m/>
  </r>
  <r>
    <n v="51964"/>
    <x v="0"/>
    <x v="0"/>
    <x v="0"/>
    <x v="0"/>
    <x v="8"/>
    <x v="62"/>
    <x v="0"/>
    <x v="0"/>
    <s v="Tesseramento"/>
    <x v="1"/>
    <x v="4"/>
    <x v="0"/>
    <m/>
  </r>
  <r>
    <n v="29469"/>
    <x v="0"/>
    <x v="0"/>
    <x v="0"/>
    <x v="0"/>
    <x v="4"/>
    <x v="271"/>
    <x v="0"/>
    <x v="0"/>
    <s v="Tesseramento"/>
    <x v="1"/>
    <x v="3"/>
    <x v="0"/>
    <m/>
  </r>
  <r>
    <n v="231176"/>
    <x v="0"/>
    <x v="1"/>
    <x v="0"/>
    <x v="3"/>
    <x v="10"/>
    <x v="294"/>
    <x v="0"/>
    <x v="0"/>
    <s v="Tesseramento"/>
    <x v="1"/>
    <x v="4"/>
    <x v="0"/>
    <m/>
  </r>
  <r>
    <n v="130039"/>
    <x v="0"/>
    <x v="0"/>
    <x v="2"/>
    <x v="0"/>
    <x v="1"/>
    <x v="20"/>
    <x v="0"/>
    <x v="0"/>
    <s v="Tesseramento"/>
    <x v="0"/>
    <x v="0"/>
    <x v="0"/>
    <m/>
  </r>
  <r>
    <n v="89289"/>
    <x v="0"/>
    <x v="0"/>
    <x v="0"/>
    <x v="0"/>
    <x v="7"/>
    <x v="78"/>
    <x v="0"/>
    <x v="0"/>
    <s v="Tesseramento"/>
    <x v="0"/>
    <x v="3"/>
    <x v="0"/>
    <m/>
  </r>
  <r>
    <n v="204857"/>
    <x v="0"/>
    <x v="1"/>
    <x v="0"/>
    <x v="1"/>
    <x v="12"/>
    <x v="27"/>
    <x v="0"/>
    <x v="0"/>
    <s v="Tesseramento"/>
    <x v="1"/>
    <x v="0"/>
    <x v="0"/>
    <m/>
  </r>
  <r>
    <n v="183386"/>
    <x v="0"/>
    <x v="0"/>
    <x v="0"/>
    <x v="2"/>
    <x v="15"/>
    <x v="72"/>
    <x v="0"/>
    <x v="1"/>
    <s v="Tesseramento"/>
    <x v="1"/>
    <x v="4"/>
    <x v="0"/>
    <m/>
  </r>
  <r>
    <n v="200781"/>
    <x v="0"/>
    <x v="0"/>
    <x v="0"/>
    <x v="1"/>
    <x v="8"/>
    <x v="113"/>
    <x v="0"/>
    <x v="0"/>
    <s v="Tesseramento"/>
    <x v="0"/>
    <x v="3"/>
    <x v="0"/>
    <m/>
  </r>
  <r>
    <n v="231881"/>
    <x v="0"/>
    <x v="1"/>
    <x v="0"/>
    <x v="3"/>
    <x v="8"/>
    <x v="113"/>
    <x v="0"/>
    <x v="1"/>
    <s v="Tesseramento"/>
    <x v="0"/>
    <x v="0"/>
    <x v="0"/>
    <m/>
  </r>
  <r>
    <n v="226213"/>
    <x v="1"/>
    <x v="1"/>
    <x v="0"/>
    <x v="2"/>
    <x v="7"/>
    <x v="44"/>
    <x v="0"/>
    <x v="0"/>
    <s v="Tesseramento"/>
    <x v="1"/>
    <x v="5"/>
    <x v="0"/>
    <m/>
  </r>
  <r>
    <n v="181291"/>
    <x v="0"/>
    <x v="0"/>
    <x v="0"/>
    <x v="1"/>
    <x v="8"/>
    <x v="372"/>
    <x v="0"/>
    <x v="0"/>
    <s v="Tesseramento"/>
    <x v="0"/>
    <x v="3"/>
    <x v="0"/>
    <m/>
  </r>
  <r>
    <n v="236721"/>
    <x v="1"/>
    <x v="1"/>
    <x v="1"/>
    <x v="2"/>
    <x v="7"/>
    <x v="182"/>
    <x v="0"/>
    <x v="1"/>
    <s v="Tesseramento"/>
    <x v="1"/>
    <x v="5"/>
    <x v="0"/>
    <m/>
  </r>
  <r>
    <n v="12876"/>
    <x v="0"/>
    <x v="0"/>
    <x v="0"/>
    <x v="0"/>
    <x v="2"/>
    <x v="326"/>
    <x v="0"/>
    <x v="0"/>
    <s v="Tesseramento"/>
    <x v="1"/>
    <x v="4"/>
    <x v="0"/>
    <m/>
  </r>
  <r>
    <n v="228309"/>
    <x v="1"/>
    <x v="0"/>
    <x v="0"/>
    <x v="3"/>
    <x v="7"/>
    <x v="182"/>
    <x v="0"/>
    <x v="0"/>
    <s v="Tesseramento"/>
    <x v="1"/>
    <x v="5"/>
    <x v="0"/>
    <m/>
  </r>
  <r>
    <n v="12728"/>
    <x v="0"/>
    <x v="0"/>
    <x v="0"/>
    <x v="0"/>
    <x v="2"/>
    <x v="326"/>
    <x v="0"/>
    <x v="0"/>
    <s v="Tesseramento"/>
    <x v="1"/>
    <x v="4"/>
    <x v="0"/>
    <m/>
  </r>
  <r>
    <n v="21768"/>
    <x v="0"/>
    <x v="0"/>
    <x v="0"/>
    <x v="2"/>
    <x v="2"/>
    <x v="326"/>
    <x v="0"/>
    <x v="1"/>
    <s v="Tesseramento"/>
    <x v="1"/>
    <x v="4"/>
    <x v="0"/>
    <m/>
  </r>
  <r>
    <n v="223759"/>
    <x v="0"/>
    <x v="0"/>
    <x v="0"/>
    <x v="0"/>
    <x v="2"/>
    <x v="326"/>
    <x v="0"/>
    <x v="1"/>
    <s v="Tesseramento"/>
    <x v="1"/>
    <x v="0"/>
    <x v="0"/>
    <m/>
  </r>
  <r>
    <n v="94206"/>
    <x v="0"/>
    <x v="0"/>
    <x v="0"/>
    <x v="0"/>
    <x v="6"/>
    <x v="299"/>
    <x v="0"/>
    <x v="0"/>
    <s v="Tesseramento"/>
    <x v="1"/>
    <x v="1"/>
    <x v="0"/>
    <m/>
  </r>
  <r>
    <n v="236722"/>
    <x v="1"/>
    <x v="1"/>
    <x v="1"/>
    <x v="1"/>
    <x v="7"/>
    <x v="182"/>
    <x v="0"/>
    <x v="1"/>
    <s v="Tesseramento"/>
    <x v="1"/>
    <x v="5"/>
    <x v="0"/>
    <m/>
  </r>
  <r>
    <n v="236818"/>
    <x v="0"/>
    <x v="1"/>
    <x v="1"/>
    <x v="3"/>
    <x v="4"/>
    <x v="84"/>
    <x v="0"/>
    <x v="1"/>
    <s v="Tesseramento"/>
    <x v="0"/>
    <x v="0"/>
    <x v="0"/>
    <m/>
  </r>
  <r>
    <n v="140980"/>
    <x v="0"/>
    <x v="0"/>
    <x v="0"/>
    <x v="0"/>
    <x v="7"/>
    <x v="181"/>
    <x v="0"/>
    <x v="0"/>
    <s v="Tesseramento"/>
    <x v="1"/>
    <x v="0"/>
    <x v="0"/>
    <m/>
  </r>
  <r>
    <n v="217976"/>
    <x v="1"/>
    <x v="0"/>
    <x v="0"/>
    <x v="2"/>
    <x v="7"/>
    <x v="181"/>
    <x v="0"/>
    <x v="0"/>
    <s v="Tesseramento"/>
    <x v="1"/>
    <x v="5"/>
    <x v="0"/>
    <m/>
  </r>
  <r>
    <n v="145320"/>
    <x v="1"/>
    <x v="0"/>
    <x v="0"/>
    <x v="2"/>
    <x v="7"/>
    <x v="181"/>
    <x v="0"/>
    <x v="1"/>
    <s v="Tesseramento"/>
    <x v="1"/>
    <x v="6"/>
    <x v="0"/>
    <m/>
  </r>
  <r>
    <n v="140111"/>
    <x v="0"/>
    <x v="0"/>
    <x v="0"/>
    <x v="0"/>
    <x v="7"/>
    <x v="181"/>
    <x v="0"/>
    <x v="1"/>
    <s v="Tesseramento"/>
    <x v="1"/>
    <x v="0"/>
    <x v="0"/>
    <m/>
  </r>
  <r>
    <n v="222019"/>
    <x v="0"/>
    <x v="0"/>
    <x v="2"/>
    <x v="2"/>
    <x v="8"/>
    <x v="46"/>
    <x v="0"/>
    <x v="0"/>
    <s v="Tesseramento"/>
    <x v="0"/>
    <x v="3"/>
    <x v="0"/>
    <m/>
  </r>
  <r>
    <n v="110661"/>
    <x v="0"/>
    <x v="0"/>
    <x v="0"/>
    <x v="0"/>
    <x v="8"/>
    <x v="46"/>
    <x v="0"/>
    <x v="0"/>
    <s v="Tesseramento"/>
    <x v="0"/>
    <x v="0"/>
    <x v="0"/>
    <m/>
  </r>
  <r>
    <n v="63705"/>
    <x v="0"/>
    <x v="0"/>
    <x v="0"/>
    <x v="0"/>
    <x v="8"/>
    <x v="46"/>
    <x v="0"/>
    <x v="0"/>
    <s v="Tesseramento"/>
    <x v="0"/>
    <x v="0"/>
    <x v="0"/>
    <m/>
  </r>
  <r>
    <n v="30469"/>
    <x v="0"/>
    <x v="0"/>
    <x v="0"/>
    <x v="4"/>
    <x v="2"/>
    <x v="55"/>
    <x v="0"/>
    <x v="1"/>
    <s v="Tesseramento"/>
    <x v="1"/>
    <x v="4"/>
    <x v="0"/>
    <m/>
  </r>
  <r>
    <n v="90657"/>
    <x v="0"/>
    <x v="0"/>
    <x v="0"/>
    <x v="0"/>
    <x v="15"/>
    <x v="243"/>
    <x v="0"/>
    <x v="0"/>
    <s v="Tesseramento"/>
    <x v="0"/>
    <x v="4"/>
    <x v="0"/>
    <m/>
  </r>
  <r>
    <n v="228664"/>
    <x v="0"/>
    <x v="1"/>
    <x v="0"/>
    <x v="3"/>
    <x v="7"/>
    <x v="161"/>
    <x v="0"/>
    <x v="0"/>
    <s v="Tesseramento"/>
    <x v="0"/>
    <x v="0"/>
    <x v="0"/>
    <m/>
  </r>
  <r>
    <n v="228665"/>
    <x v="0"/>
    <x v="1"/>
    <x v="0"/>
    <x v="3"/>
    <x v="7"/>
    <x v="161"/>
    <x v="0"/>
    <x v="0"/>
    <s v="Tesseramento"/>
    <x v="0"/>
    <x v="0"/>
    <x v="0"/>
    <m/>
  </r>
  <r>
    <n v="92131"/>
    <x v="0"/>
    <x v="0"/>
    <x v="0"/>
    <x v="0"/>
    <x v="7"/>
    <x v="182"/>
    <x v="0"/>
    <x v="0"/>
    <s v="Tesseramento"/>
    <x v="1"/>
    <x v="1"/>
    <x v="0"/>
    <m/>
  </r>
  <r>
    <n v="236846"/>
    <x v="0"/>
    <x v="0"/>
    <x v="1"/>
    <x v="1"/>
    <x v="4"/>
    <x v="88"/>
    <x v="0"/>
    <x v="1"/>
    <s v="Tesseramento"/>
    <x v="1"/>
    <x v="0"/>
    <x v="0"/>
    <m/>
  </r>
  <r>
    <n v="114215"/>
    <x v="0"/>
    <x v="0"/>
    <x v="0"/>
    <x v="0"/>
    <x v="7"/>
    <x v="51"/>
    <x v="0"/>
    <x v="1"/>
    <s v="Tesseramento"/>
    <x v="1"/>
    <x v="0"/>
    <x v="0"/>
    <m/>
  </r>
  <r>
    <n v="80052"/>
    <x v="0"/>
    <x v="0"/>
    <x v="0"/>
    <x v="0"/>
    <x v="7"/>
    <x v="74"/>
    <x v="0"/>
    <x v="0"/>
    <s v="Tesseramento"/>
    <x v="1"/>
    <x v="0"/>
    <x v="0"/>
    <m/>
  </r>
  <r>
    <n v="205639"/>
    <x v="0"/>
    <x v="0"/>
    <x v="0"/>
    <x v="1"/>
    <x v="7"/>
    <x v="74"/>
    <x v="0"/>
    <x v="1"/>
    <s v="Tesseramento"/>
    <x v="1"/>
    <x v="3"/>
    <x v="0"/>
    <m/>
  </r>
  <r>
    <n v="16899"/>
    <x v="0"/>
    <x v="0"/>
    <x v="0"/>
    <x v="0"/>
    <x v="7"/>
    <x v="74"/>
    <x v="0"/>
    <x v="0"/>
    <s v="Tesseramento"/>
    <x v="1"/>
    <x v="3"/>
    <x v="0"/>
    <m/>
  </r>
  <r>
    <n v="145257"/>
    <x v="0"/>
    <x v="0"/>
    <x v="0"/>
    <x v="0"/>
    <x v="7"/>
    <x v="51"/>
    <x v="0"/>
    <x v="0"/>
    <s v="Tesseramento"/>
    <x v="1"/>
    <x v="0"/>
    <x v="0"/>
    <m/>
  </r>
  <r>
    <n v="64376"/>
    <x v="0"/>
    <x v="0"/>
    <x v="0"/>
    <x v="0"/>
    <x v="8"/>
    <x v="61"/>
    <x v="0"/>
    <x v="0"/>
    <s v="Tesseramento"/>
    <x v="1"/>
    <x v="3"/>
    <x v="0"/>
    <m/>
  </r>
  <r>
    <n v="103485"/>
    <x v="0"/>
    <x v="0"/>
    <x v="0"/>
    <x v="0"/>
    <x v="8"/>
    <x v="61"/>
    <x v="0"/>
    <x v="0"/>
    <s v="Tesseramento"/>
    <x v="1"/>
    <x v="4"/>
    <x v="0"/>
    <m/>
  </r>
  <r>
    <n v="236745"/>
    <x v="0"/>
    <x v="0"/>
    <x v="1"/>
    <x v="0"/>
    <x v="7"/>
    <x v="51"/>
    <x v="0"/>
    <x v="0"/>
    <s v="Tesseramento"/>
    <x v="1"/>
    <x v="1"/>
    <x v="0"/>
    <m/>
  </r>
  <r>
    <n v="204476"/>
    <x v="1"/>
    <x v="0"/>
    <x v="0"/>
    <x v="1"/>
    <x v="8"/>
    <x v="222"/>
    <x v="0"/>
    <x v="1"/>
    <s v="Tesseramento"/>
    <x v="1"/>
    <x v="5"/>
    <x v="0"/>
    <m/>
  </r>
  <r>
    <n v="55685"/>
    <x v="0"/>
    <x v="0"/>
    <x v="0"/>
    <x v="0"/>
    <x v="2"/>
    <x v="230"/>
    <x v="0"/>
    <x v="0"/>
    <s v="Tesseramento"/>
    <x v="1"/>
    <x v="0"/>
    <x v="0"/>
    <m/>
  </r>
  <r>
    <n v="62043"/>
    <x v="0"/>
    <x v="0"/>
    <x v="0"/>
    <x v="0"/>
    <x v="2"/>
    <x v="230"/>
    <x v="0"/>
    <x v="0"/>
    <s v="Tesseramento"/>
    <x v="1"/>
    <x v="0"/>
    <x v="0"/>
    <m/>
  </r>
  <r>
    <n v="215734"/>
    <x v="0"/>
    <x v="0"/>
    <x v="0"/>
    <x v="0"/>
    <x v="4"/>
    <x v="149"/>
    <x v="0"/>
    <x v="0"/>
    <s v="Tesseramento"/>
    <x v="1"/>
    <x v="1"/>
    <x v="0"/>
    <m/>
  </r>
  <r>
    <n v="207922"/>
    <x v="0"/>
    <x v="0"/>
    <x v="2"/>
    <x v="0"/>
    <x v="2"/>
    <x v="36"/>
    <x v="0"/>
    <x v="0"/>
    <s v="Tesseramento"/>
    <x v="1"/>
    <x v="0"/>
    <x v="0"/>
    <m/>
  </r>
  <r>
    <n v="137014"/>
    <x v="0"/>
    <x v="0"/>
    <x v="2"/>
    <x v="0"/>
    <x v="2"/>
    <x v="36"/>
    <x v="0"/>
    <x v="0"/>
    <s v="Tesseramento"/>
    <x v="1"/>
    <x v="0"/>
    <x v="0"/>
    <m/>
  </r>
  <r>
    <n v="185996"/>
    <x v="1"/>
    <x v="1"/>
    <x v="0"/>
    <x v="0"/>
    <x v="8"/>
    <x v="62"/>
    <x v="0"/>
    <x v="0"/>
    <s v="Tesseramento"/>
    <x v="1"/>
    <x v="7"/>
    <x v="0"/>
    <m/>
  </r>
  <r>
    <n v="124172"/>
    <x v="0"/>
    <x v="0"/>
    <x v="0"/>
    <x v="0"/>
    <x v="7"/>
    <x v="33"/>
    <x v="0"/>
    <x v="0"/>
    <s v="Tesseramento"/>
    <x v="1"/>
    <x v="1"/>
    <x v="0"/>
    <m/>
  </r>
  <r>
    <n v="236857"/>
    <x v="0"/>
    <x v="0"/>
    <x v="1"/>
    <x v="1"/>
    <x v="8"/>
    <x v="34"/>
    <x v="0"/>
    <x v="0"/>
    <s v="Tesseramento"/>
    <x v="1"/>
    <x v="1"/>
    <x v="0"/>
    <m/>
  </r>
  <r>
    <n v="220863"/>
    <x v="0"/>
    <x v="0"/>
    <x v="0"/>
    <x v="1"/>
    <x v="11"/>
    <x v="302"/>
    <x v="0"/>
    <x v="1"/>
    <s v="Tesseramento"/>
    <x v="1"/>
    <x v="0"/>
    <x v="0"/>
    <m/>
  </r>
  <r>
    <n v="233077"/>
    <x v="0"/>
    <x v="0"/>
    <x v="0"/>
    <x v="1"/>
    <x v="11"/>
    <x v="152"/>
    <x v="0"/>
    <x v="0"/>
    <s v="Tesseramento"/>
    <x v="1"/>
    <x v="0"/>
    <x v="0"/>
    <m/>
  </r>
  <r>
    <n v="77510"/>
    <x v="0"/>
    <x v="0"/>
    <x v="0"/>
    <x v="0"/>
    <x v="11"/>
    <x v="152"/>
    <x v="0"/>
    <x v="1"/>
    <s v="Tesseramento"/>
    <x v="1"/>
    <x v="4"/>
    <x v="0"/>
    <m/>
  </r>
  <r>
    <n v="230470"/>
    <x v="0"/>
    <x v="0"/>
    <x v="0"/>
    <x v="0"/>
    <x v="11"/>
    <x v="152"/>
    <x v="0"/>
    <x v="0"/>
    <s v="Tesseramento"/>
    <x v="1"/>
    <x v="0"/>
    <x v="0"/>
    <m/>
  </r>
  <r>
    <n v="173829"/>
    <x v="0"/>
    <x v="0"/>
    <x v="0"/>
    <x v="0"/>
    <x v="4"/>
    <x v="154"/>
    <x v="0"/>
    <x v="0"/>
    <s v="Tesseramento"/>
    <x v="1"/>
    <x v="0"/>
    <x v="0"/>
    <m/>
  </r>
  <r>
    <n v="215177"/>
    <x v="0"/>
    <x v="0"/>
    <x v="2"/>
    <x v="2"/>
    <x v="11"/>
    <x v="152"/>
    <x v="0"/>
    <x v="0"/>
    <s v="Tesseramento"/>
    <x v="1"/>
    <x v="1"/>
    <x v="0"/>
    <m/>
  </r>
  <r>
    <n v="233103"/>
    <x v="0"/>
    <x v="0"/>
    <x v="0"/>
    <x v="1"/>
    <x v="11"/>
    <x v="152"/>
    <x v="0"/>
    <x v="1"/>
    <s v="Tesseramento"/>
    <x v="1"/>
    <x v="0"/>
    <x v="0"/>
    <m/>
  </r>
  <r>
    <n v="87056"/>
    <x v="0"/>
    <x v="0"/>
    <x v="0"/>
    <x v="1"/>
    <x v="11"/>
    <x v="152"/>
    <x v="0"/>
    <x v="1"/>
    <s v="Tesseramento"/>
    <x v="1"/>
    <x v="4"/>
    <x v="0"/>
    <m/>
  </r>
  <r>
    <n v="90163"/>
    <x v="0"/>
    <x v="0"/>
    <x v="0"/>
    <x v="1"/>
    <x v="11"/>
    <x v="152"/>
    <x v="0"/>
    <x v="0"/>
    <s v="Tesseramento"/>
    <x v="1"/>
    <x v="4"/>
    <x v="0"/>
    <m/>
  </r>
  <r>
    <n v="95225"/>
    <x v="0"/>
    <x v="0"/>
    <x v="0"/>
    <x v="0"/>
    <x v="11"/>
    <x v="152"/>
    <x v="0"/>
    <x v="0"/>
    <s v="Tesseramento"/>
    <x v="1"/>
    <x v="0"/>
    <x v="0"/>
    <m/>
  </r>
  <r>
    <n v="180648"/>
    <x v="0"/>
    <x v="1"/>
    <x v="0"/>
    <x v="0"/>
    <x v="11"/>
    <x v="152"/>
    <x v="0"/>
    <x v="0"/>
    <s v="Tesseramento"/>
    <x v="1"/>
    <x v="3"/>
    <x v="0"/>
    <m/>
  </r>
  <r>
    <n v="207165"/>
    <x v="0"/>
    <x v="1"/>
    <x v="0"/>
    <x v="0"/>
    <x v="11"/>
    <x v="152"/>
    <x v="0"/>
    <x v="0"/>
    <s v="Tesseramento"/>
    <x v="1"/>
    <x v="0"/>
    <x v="0"/>
    <m/>
  </r>
  <r>
    <n v="200031"/>
    <x v="0"/>
    <x v="1"/>
    <x v="0"/>
    <x v="0"/>
    <x v="12"/>
    <x v="323"/>
    <x v="0"/>
    <x v="0"/>
    <s v="Tesseramento"/>
    <x v="1"/>
    <x v="0"/>
    <x v="0"/>
    <m/>
  </r>
  <r>
    <n v="101700"/>
    <x v="0"/>
    <x v="0"/>
    <x v="0"/>
    <x v="1"/>
    <x v="12"/>
    <x v="323"/>
    <x v="0"/>
    <x v="0"/>
    <s v="Tesseramento"/>
    <x v="1"/>
    <x v="1"/>
    <x v="0"/>
    <m/>
  </r>
  <r>
    <n v="63849"/>
    <x v="0"/>
    <x v="0"/>
    <x v="0"/>
    <x v="1"/>
    <x v="12"/>
    <x v="323"/>
    <x v="0"/>
    <x v="0"/>
    <s v="Tesseramento"/>
    <x v="1"/>
    <x v="3"/>
    <x v="0"/>
    <m/>
  </r>
  <r>
    <n v="184718"/>
    <x v="0"/>
    <x v="0"/>
    <x v="0"/>
    <x v="1"/>
    <x v="12"/>
    <x v="323"/>
    <x v="0"/>
    <x v="1"/>
    <s v="Tesseramento"/>
    <x v="1"/>
    <x v="4"/>
    <x v="0"/>
    <m/>
  </r>
  <r>
    <n v="192550"/>
    <x v="0"/>
    <x v="1"/>
    <x v="0"/>
    <x v="0"/>
    <x v="7"/>
    <x v="44"/>
    <x v="0"/>
    <x v="0"/>
    <s v="Tesseramento"/>
    <x v="1"/>
    <x v="0"/>
    <x v="0"/>
    <m/>
  </r>
  <r>
    <n v="236893"/>
    <x v="0"/>
    <x v="0"/>
    <x v="1"/>
    <x v="0"/>
    <x v="11"/>
    <x v="152"/>
    <x v="0"/>
    <x v="0"/>
    <s v="Tesseramento"/>
    <x v="1"/>
    <x v="0"/>
    <x v="0"/>
    <m/>
  </r>
  <r>
    <n v="222788"/>
    <x v="1"/>
    <x v="0"/>
    <x v="2"/>
    <x v="2"/>
    <x v="12"/>
    <x v="323"/>
    <x v="0"/>
    <x v="1"/>
    <s v="Tesseramento"/>
    <x v="1"/>
    <x v="5"/>
    <x v="0"/>
    <m/>
  </r>
  <r>
    <n v="56118"/>
    <x v="0"/>
    <x v="0"/>
    <x v="0"/>
    <x v="0"/>
    <x v="11"/>
    <x v="152"/>
    <x v="0"/>
    <x v="0"/>
    <s v="Tesseramento"/>
    <x v="1"/>
    <x v="0"/>
    <x v="0"/>
    <m/>
  </r>
  <r>
    <n v="208697"/>
    <x v="1"/>
    <x v="0"/>
    <x v="0"/>
    <x v="2"/>
    <x v="11"/>
    <x v="152"/>
    <x v="0"/>
    <x v="0"/>
    <s v="Tesseramento"/>
    <x v="1"/>
    <x v="5"/>
    <x v="0"/>
    <m/>
  </r>
  <r>
    <n v="203847"/>
    <x v="0"/>
    <x v="0"/>
    <x v="0"/>
    <x v="0"/>
    <x v="9"/>
    <x v="117"/>
    <x v="0"/>
    <x v="0"/>
    <s v="Tesseramento"/>
    <x v="1"/>
    <x v="1"/>
    <x v="0"/>
    <m/>
  </r>
  <r>
    <n v="236826"/>
    <x v="0"/>
    <x v="0"/>
    <x v="1"/>
    <x v="1"/>
    <x v="4"/>
    <x v="219"/>
    <x v="0"/>
    <x v="1"/>
    <s v="Tesseramento"/>
    <x v="0"/>
    <x v="1"/>
    <x v="0"/>
    <m/>
  </r>
  <r>
    <n v="23742"/>
    <x v="0"/>
    <x v="0"/>
    <x v="2"/>
    <x v="0"/>
    <x v="4"/>
    <x v="184"/>
    <x v="0"/>
    <x v="0"/>
    <s v="Tesseramento"/>
    <x v="0"/>
    <x v="4"/>
    <x v="0"/>
    <m/>
  </r>
  <r>
    <n v="117346"/>
    <x v="0"/>
    <x v="0"/>
    <x v="2"/>
    <x v="1"/>
    <x v="4"/>
    <x v="184"/>
    <x v="0"/>
    <x v="1"/>
    <s v="Tesseramento"/>
    <x v="0"/>
    <x v="4"/>
    <x v="0"/>
    <m/>
  </r>
  <r>
    <n v="111517"/>
    <x v="1"/>
    <x v="2"/>
    <x v="0"/>
    <x v="0"/>
    <x v="4"/>
    <x v="23"/>
    <x v="1"/>
    <x v="0"/>
    <s v="Tesseramento"/>
    <x v="1"/>
    <x v="2"/>
    <x v="0"/>
    <m/>
  </r>
  <r>
    <n v="236827"/>
    <x v="0"/>
    <x v="0"/>
    <x v="1"/>
    <x v="1"/>
    <x v="4"/>
    <x v="219"/>
    <x v="0"/>
    <x v="0"/>
    <s v="Tesseramento"/>
    <x v="0"/>
    <x v="1"/>
    <x v="0"/>
    <m/>
  </r>
  <r>
    <n v="231478"/>
    <x v="0"/>
    <x v="1"/>
    <x v="0"/>
    <x v="0"/>
    <x v="4"/>
    <x v="219"/>
    <x v="0"/>
    <x v="0"/>
    <s v="Tesseramento"/>
    <x v="0"/>
    <x v="1"/>
    <x v="0"/>
    <m/>
  </r>
  <r>
    <n v="221987"/>
    <x v="0"/>
    <x v="0"/>
    <x v="0"/>
    <x v="0"/>
    <x v="4"/>
    <x v="219"/>
    <x v="0"/>
    <x v="0"/>
    <s v="Tesseramento"/>
    <x v="0"/>
    <x v="0"/>
    <x v="0"/>
    <m/>
  </r>
  <r>
    <n v="236828"/>
    <x v="0"/>
    <x v="0"/>
    <x v="1"/>
    <x v="1"/>
    <x v="4"/>
    <x v="219"/>
    <x v="0"/>
    <x v="0"/>
    <s v="Tesseramento"/>
    <x v="0"/>
    <x v="0"/>
    <x v="0"/>
    <m/>
  </r>
  <r>
    <n v="185292"/>
    <x v="0"/>
    <x v="1"/>
    <x v="0"/>
    <x v="1"/>
    <x v="4"/>
    <x v="219"/>
    <x v="0"/>
    <x v="1"/>
    <s v="Tesseramento"/>
    <x v="0"/>
    <x v="3"/>
    <x v="0"/>
    <m/>
  </r>
  <r>
    <n v="136437"/>
    <x v="0"/>
    <x v="0"/>
    <x v="0"/>
    <x v="0"/>
    <x v="4"/>
    <x v="119"/>
    <x v="0"/>
    <x v="0"/>
    <s v="Tesseramento"/>
    <x v="1"/>
    <x v="3"/>
    <x v="0"/>
    <m/>
  </r>
  <r>
    <n v="236829"/>
    <x v="1"/>
    <x v="0"/>
    <x v="1"/>
    <x v="2"/>
    <x v="4"/>
    <x v="219"/>
    <x v="0"/>
    <x v="0"/>
    <s v="Tesseramento"/>
    <x v="0"/>
    <x v="5"/>
    <x v="0"/>
    <m/>
  </r>
  <r>
    <n v="162120"/>
    <x v="0"/>
    <x v="1"/>
    <x v="0"/>
    <x v="0"/>
    <x v="4"/>
    <x v="119"/>
    <x v="0"/>
    <x v="0"/>
    <s v="Tesseramento"/>
    <x v="1"/>
    <x v="0"/>
    <x v="0"/>
    <m/>
  </r>
  <r>
    <n v="167660"/>
    <x v="0"/>
    <x v="0"/>
    <x v="2"/>
    <x v="0"/>
    <x v="4"/>
    <x v="197"/>
    <x v="0"/>
    <x v="1"/>
    <s v="Tesseramento"/>
    <x v="1"/>
    <x v="0"/>
    <x v="0"/>
    <m/>
  </r>
  <r>
    <n v="133947"/>
    <x v="0"/>
    <x v="0"/>
    <x v="0"/>
    <x v="0"/>
    <x v="4"/>
    <x v="197"/>
    <x v="0"/>
    <x v="0"/>
    <s v="Tesseramento"/>
    <x v="1"/>
    <x v="1"/>
    <x v="0"/>
    <m/>
  </r>
  <r>
    <n v="218199"/>
    <x v="0"/>
    <x v="0"/>
    <x v="0"/>
    <x v="0"/>
    <x v="4"/>
    <x v="197"/>
    <x v="0"/>
    <x v="0"/>
    <s v="Tesseramento"/>
    <x v="1"/>
    <x v="3"/>
    <x v="0"/>
    <m/>
  </r>
  <r>
    <n v="72661"/>
    <x v="0"/>
    <x v="0"/>
    <x v="0"/>
    <x v="0"/>
    <x v="4"/>
    <x v="197"/>
    <x v="0"/>
    <x v="1"/>
    <s v="Tesseramento"/>
    <x v="1"/>
    <x v="0"/>
    <x v="0"/>
    <m/>
  </r>
  <r>
    <n v="84589"/>
    <x v="0"/>
    <x v="0"/>
    <x v="0"/>
    <x v="0"/>
    <x v="4"/>
    <x v="197"/>
    <x v="0"/>
    <x v="1"/>
    <s v="Tesseramento"/>
    <x v="1"/>
    <x v="4"/>
    <x v="0"/>
    <m/>
  </r>
  <r>
    <n v="60943"/>
    <x v="0"/>
    <x v="0"/>
    <x v="0"/>
    <x v="0"/>
    <x v="4"/>
    <x v="197"/>
    <x v="0"/>
    <x v="0"/>
    <s v="Tesseramento"/>
    <x v="1"/>
    <x v="3"/>
    <x v="0"/>
    <m/>
  </r>
  <r>
    <n v="224271"/>
    <x v="0"/>
    <x v="1"/>
    <x v="0"/>
    <x v="1"/>
    <x v="3"/>
    <x v="118"/>
    <x v="0"/>
    <x v="0"/>
    <s v="Tesseramento"/>
    <x v="1"/>
    <x v="1"/>
    <x v="0"/>
    <m/>
  </r>
  <r>
    <n v="150450"/>
    <x v="0"/>
    <x v="0"/>
    <x v="0"/>
    <x v="0"/>
    <x v="4"/>
    <x v="197"/>
    <x v="0"/>
    <x v="0"/>
    <s v="Tesseramento"/>
    <x v="1"/>
    <x v="0"/>
    <x v="0"/>
    <m/>
  </r>
  <r>
    <n v="213462"/>
    <x v="0"/>
    <x v="0"/>
    <x v="0"/>
    <x v="1"/>
    <x v="4"/>
    <x v="197"/>
    <x v="0"/>
    <x v="1"/>
    <s v="Tesseramento"/>
    <x v="1"/>
    <x v="3"/>
    <x v="0"/>
    <m/>
  </r>
  <r>
    <n v="193046"/>
    <x v="0"/>
    <x v="0"/>
    <x v="0"/>
    <x v="0"/>
    <x v="4"/>
    <x v="197"/>
    <x v="0"/>
    <x v="1"/>
    <s v="Tesseramento"/>
    <x v="1"/>
    <x v="3"/>
    <x v="0"/>
    <m/>
  </r>
  <r>
    <n v="16177"/>
    <x v="0"/>
    <x v="0"/>
    <x v="0"/>
    <x v="0"/>
    <x v="4"/>
    <x v="197"/>
    <x v="0"/>
    <x v="1"/>
    <s v="Tesseramento"/>
    <x v="1"/>
    <x v="0"/>
    <x v="0"/>
    <m/>
  </r>
  <r>
    <n v="16169"/>
    <x v="0"/>
    <x v="0"/>
    <x v="0"/>
    <x v="0"/>
    <x v="4"/>
    <x v="197"/>
    <x v="0"/>
    <x v="0"/>
    <s v="Tesseramento"/>
    <x v="1"/>
    <x v="3"/>
    <x v="0"/>
    <m/>
  </r>
  <r>
    <n v="190591"/>
    <x v="0"/>
    <x v="0"/>
    <x v="0"/>
    <x v="0"/>
    <x v="4"/>
    <x v="197"/>
    <x v="0"/>
    <x v="1"/>
    <s v="Tesseramento"/>
    <x v="1"/>
    <x v="3"/>
    <x v="0"/>
    <m/>
  </r>
  <r>
    <n v="222671"/>
    <x v="1"/>
    <x v="0"/>
    <x v="0"/>
    <x v="0"/>
    <x v="4"/>
    <x v="197"/>
    <x v="0"/>
    <x v="1"/>
    <s v="Tesseramento"/>
    <x v="1"/>
    <x v="2"/>
    <x v="0"/>
    <m/>
  </r>
  <r>
    <n v="81319"/>
    <x v="0"/>
    <x v="0"/>
    <x v="0"/>
    <x v="0"/>
    <x v="4"/>
    <x v="119"/>
    <x v="0"/>
    <x v="1"/>
    <s v="Tesseramento"/>
    <x v="1"/>
    <x v="4"/>
    <x v="0"/>
    <m/>
  </r>
  <r>
    <n v="97050"/>
    <x v="0"/>
    <x v="0"/>
    <x v="0"/>
    <x v="0"/>
    <x v="4"/>
    <x v="197"/>
    <x v="0"/>
    <x v="0"/>
    <s v="Tesseramento"/>
    <x v="1"/>
    <x v="3"/>
    <x v="0"/>
    <m/>
  </r>
  <r>
    <n v="81316"/>
    <x v="0"/>
    <x v="0"/>
    <x v="0"/>
    <x v="0"/>
    <x v="4"/>
    <x v="119"/>
    <x v="0"/>
    <x v="0"/>
    <s v="Tesseramento"/>
    <x v="1"/>
    <x v="3"/>
    <x v="0"/>
    <m/>
  </r>
  <r>
    <n v="81317"/>
    <x v="0"/>
    <x v="0"/>
    <x v="0"/>
    <x v="0"/>
    <x v="4"/>
    <x v="119"/>
    <x v="0"/>
    <x v="0"/>
    <s v="Tesseramento"/>
    <x v="1"/>
    <x v="1"/>
    <x v="0"/>
    <m/>
  </r>
  <r>
    <n v="73434"/>
    <x v="0"/>
    <x v="0"/>
    <x v="0"/>
    <x v="0"/>
    <x v="4"/>
    <x v="119"/>
    <x v="0"/>
    <x v="1"/>
    <s v="Tesseramento"/>
    <x v="1"/>
    <x v="3"/>
    <x v="0"/>
    <m/>
  </r>
  <r>
    <n v="189799"/>
    <x v="0"/>
    <x v="0"/>
    <x v="0"/>
    <x v="1"/>
    <x v="4"/>
    <x v="119"/>
    <x v="0"/>
    <x v="0"/>
    <s v="Tesseramento"/>
    <x v="1"/>
    <x v="4"/>
    <x v="0"/>
    <m/>
  </r>
  <r>
    <n v="132279"/>
    <x v="0"/>
    <x v="0"/>
    <x v="0"/>
    <x v="0"/>
    <x v="7"/>
    <x v="385"/>
    <x v="0"/>
    <x v="0"/>
    <s v="Tesseramento"/>
    <x v="0"/>
    <x v="0"/>
    <x v="0"/>
    <m/>
  </r>
  <r>
    <n v="27707"/>
    <x v="0"/>
    <x v="0"/>
    <x v="0"/>
    <x v="0"/>
    <x v="0"/>
    <x v="76"/>
    <x v="0"/>
    <x v="0"/>
    <s v="Tesseramento"/>
    <x v="0"/>
    <x v="3"/>
    <x v="0"/>
    <m/>
  </r>
  <r>
    <n v="237087"/>
    <x v="0"/>
    <x v="1"/>
    <x v="1"/>
    <x v="1"/>
    <x v="9"/>
    <x v="329"/>
    <x v="0"/>
    <x v="0"/>
    <s v="Tesseramento"/>
    <x v="1"/>
    <x v="1"/>
    <x v="0"/>
    <m/>
  </r>
  <r>
    <n v="231834"/>
    <x v="0"/>
    <x v="0"/>
    <x v="0"/>
    <x v="1"/>
    <x v="7"/>
    <x v="385"/>
    <x v="0"/>
    <x v="0"/>
    <s v="Tesseramento"/>
    <x v="0"/>
    <x v="0"/>
    <x v="0"/>
    <m/>
  </r>
  <r>
    <n v="231835"/>
    <x v="0"/>
    <x v="0"/>
    <x v="0"/>
    <x v="1"/>
    <x v="7"/>
    <x v="385"/>
    <x v="0"/>
    <x v="0"/>
    <s v="Tesseramento"/>
    <x v="0"/>
    <x v="0"/>
    <x v="0"/>
    <m/>
  </r>
  <r>
    <n v="34971"/>
    <x v="0"/>
    <x v="2"/>
    <x v="0"/>
    <x v="6"/>
    <x v="2"/>
    <x v="79"/>
    <x v="1"/>
    <x v="1"/>
    <s v="Tesseramento"/>
    <x v="1"/>
    <x v="8"/>
    <x v="0"/>
    <m/>
  </r>
  <r>
    <n v="80622"/>
    <x v="0"/>
    <x v="0"/>
    <x v="0"/>
    <x v="0"/>
    <x v="7"/>
    <x v="385"/>
    <x v="0"/>
    <x v="0"/>
    <s v="Tesseramento"/>
    <x v="0"/>
    <x v="4"/>
    <x v="0"/>
    <m/>
  </r>
  <r>
    <n v="34218"/>
    <x v="0"/>
    <x v="2"/>
    <x v="0"/>
    <x v="6"/>
    <x v="2"/>
    <x v="79"/>
    <x v="1"/>
    <x v="0"/>
    <s v="Tesseramento"/>
    <x v="1"/>
    <x v="9"/>
    <x v="0"/>
    <m/>
  </r>
  <r>
    <n v="21083"/>
    <x v="0"/>
    <x v="0"/>
    <x v="0"/>
    <x v="0"/>
    <x v="0"/>
    <x v="76"/>
    <x v="0"/>
    <x v="0"/>
    <s v="Tesseramento"/>
    <x v="0"/>
    <x v="0"/>
    <x v="0"/>
    <m/>
  </r>
  <r>
    <n v="69847"/>
    <x v="0"/>
    <x v="0"/>
    <x v="0"/>
    <x v="0"/>
    <x v="2"/>
    <x v="79"/>
    <x v="0"/>
    <x v="0"/>
    <s v="Tesseramento"/>
    <x v="1"/>
    <x v="3"/>
    <x v="0"/>
    <m/>
  </r>
  <r>
    <n v="157372"/>
    <x v="0"/>
    <x v="0"/>
    <x v="0"/>
    <x v="1"/>
    <x v="2"/>
    <x v="79"/>
    <x v="0"/>
    <x v="0"/>
    <s v="Tesseramento"/>
    <x v="1"/>
    <x v="4"/>
    <x v="0"/>
    <m/>
  </r>
  <r>
    <n v="163529"/>
    <x v="0"/>
    <x v="0"/>
    <x v="0"/>
    <x v="0"/>
    <x v="2"/>
    <x v="79"/>
    <x v="0"/>
    <x v="0"/>
    <s v="Tesseramento"/>
    <x v="1"/>
    <x v="0"/>
    <x v="0"/>
    <m/>
  </r>
  <r>
    <n v="82148"/>
    <x v="0"/>
    <x v="0"/>
    <x v="0"/>
    <x v="0"/>
    <x v="9"/>
    <x v="117"/>
    <x v="0"/>
    <x v="0"/>
    <s v="Tesseramento"/>
    <x v="1"/>
    <x v="0"/>
    <x v="0"/>
    <m/>
  </r>
  <r>
    <n v="236899"/>
    <x v="0"/>
    <x v="1"/>
    <x v="1"/>
    <x v="2"/>
    <x v="11"/>
    <x v="152"/>
    <x v="0"/>
    <x v="1"/>
    <s v="Tesseramento"/>
    <x v="1"/>
    <x v="0"/>
    <x v="0"/>
    <m/>
  </r>
  <r>
    <n v="174393"/>
    <x v="0"/>
    <x v="0"/>
    <x v="2"/>
    <x v="1"/>
    <x v="12"/>
    <x v="106"/>
    <x v="0"/>
    <x v="0"/>
    <s v="Tesseramento"/>
    <x v="1"/>
    <x v="0"/>
    <x v="0"/>
    <m/>
  </r>
  <r>
    <n v="236902"/>
    <x v="0"/>
    <x v="1"/>
    <x v="1"/>
    <x v="2"/>
    <x v="11"/>
    <x v="152"/>
    <x v="0"/>
    <x v="0"/>
    <s v="Tesseramento"/>
    <x v="1"/>
    <x v="0"/>
    <x v="0"/>
    <m/>
  </r>
  <r>
    <n v="226684"/>
    <x v="0"/>
    <x v="1"/>
    <x v="0"/>
    <x v="0"/>
    <x v="4"/>
    <x v="166"/>
    <x v="0"/>
    <x v="0"/>
    <s v="Tesseramento"/>
    <x v="1"/>
    <x v="1"/>
    <x v="0"/>
    <m/>
  </r>
  <r>
    <n v="88408"/>
    <x v="0"/>
    <x v="0"/>
    <x v="0"/>
    <x v="0"/>
    <x v="0"/>
    <x v="76"/>
    <x v="0"/>
    <x v="0"/>
    <s v="Tesseramento"/>
    <x v="0"/>
    <x v="1"/>
    <x v="0"/>
    <m/>
  </r>
  <r>
    <n v="236883"/>
    <x v="0"/>
    <x v="1"/>
    <x v="1"/>
    <x v="2"/>
    <x v="11"/>
    <x v="152"/>
    <x v="0"/>
    <x v="1"/>
    <s v="Tesseramento"/>
    <x v="1"/>
    <x v="4"/>
    <x v="0"/>
    <m/>
  </r>
  <r>
    <n v="29826"/>
    <x v="0"/>
    <x v="0"/>
    <x v="0"/>
    <x v="0"/>
    <x v="0"/>
    <x v="76"/>
    <x v="0"/>
    <x v="0"/>
    <s v="Tesseramento"/>
    <x v="0"/>
    <x v="4"/>
    <x v="0"/>
    <m/>
  </r>
  <r>
    <n v="236900"/>
    <x v="0"/>
    <x v="1"/>
    <x v="1"/>
    <x v="2"/>
    <x v="11"/>
    <x v="152"/>
    <x v="0"/>
    <x v="0"/>
    <s v="Tesseramento"/>
    <x v="1"/>
    <x v="1"/>
    <x v="0"/>
    <m/>
  </r>
  <r>
    <n v="236901"/>
    <x v="0"/>
    <x v="1"/>
    <x v="1"/>
    <x v="2"/>
    <x v="11"/>
    <x v="152"/>
    <x v="0"/>
    <x v="1"/>
    <s v="Tesseramento"/>
    <x v="1"/>
    <x v="3"/>
    <x v="0"/>
    <m/>
  </r>
  <r>
    <n v="236884"/>
    <x v="0"/>
    <x v="1"/>
    <x v="1"/>
    <x v="2"/>
    <x v="11"/>
    <x v="152"/>
    <x v="0"/>
    <x v="1"/>
    <s v="Tesseramento"/>
    <x v="1"/>
    <x v="3"/>
    <x v="0"/>
    <m/>
  </r>
  <r>
    <n v="236887"/>
    <x v="0"/>
    <x v="1"/>
    <x v="1"/>
    <x v="2"/>
    <x v="11"/>
    <x v="152"/>
    <x v="0"/>
    <x v="0"/>
    <s v="Tesseramento"/>
    <x v="1"/>
    <x v="0"/>
    <x v="0"/>
    <m/>
  </r>
  <r>
    <n v="236890"/>
    <x v="0"/>
    <x v="1"/>
    <x v="1"/>
    <x v="3"/>
    <x v="11"/>
    <x v="152"/>
    <x v="0"/>
    <x v="1"/>
    <s v="Tesseramento"/>
    <x v="1"/>
    <x v="0"/>
    <x v="0"/>
    <m/>
  </r>
  <r>
    <n v="236897"/>
    <x v="0"/>
    <x v="1"/>
    <x v="1"/>
    <x v="2"/>
    <x v="11"/>
    <x v="152"/>
    <x v="0"/>
    <x v="1"/>
    <s v="Tesseramento"/>
    <x v="1"/>
    <x v="3"/>
    <x v="0"/>
    <m/>
  </r>
  <r>
    <n v="186824"/>
    <x v="0"/>
    <x v="0"/>
    <x v="0"/>
    <x v="0"/>
    <x v="3"/>
    <x v="331"/>
    <x v="0"/>
    <x v="0"/>
    <s v="Tesseramento"/>
    <x v="1"/>
    <x v="0"/>
    <x v="0"/>
    <m/>
  </r>
  <r>
    <n v="236904"/>
    <x v="0"/>
    <x v="1"/>
    <x v="1"/>
    <x v="1"/>
    <x v="11"/>
    <x v="152"/>
    <x v="0"/>
    <x v="0"/>
    <s v="Tesseramento"/>
    <x v="1"/>
    <x v="3"/>
    <x v="0"/>
    <m/>
  </r>
  <r>
    <n v="236885"/>
    <x v="0"/>
    <x v="1"/>
    <x v="1"/>
    <x v="1"/>
    <x v="11"/>
    <x v="152"/>
    <x v="0"/>
    <x v="0"/>
    <s v="Tesseramento"/>
    <x v="1"/>
    <x v="0"/>
    <x v="0"/>
    <m/>
  </r>
  <r>
    <n v="232147"/>
    <x v="1"/>
    <x v="1"/>
    <x v="0"/>
    <x v="2"/>
    <x v="12"/>
    <x v="254"/>
    <x v="0"/>
    <x v="0"/>
    <s v="Tesseramento"/>
    <x v="0"/>
    <x v="5"/>
    <x v="0"/>
    <m/>
  </r>
  <r>
    <n v="191016"/>
    <x v="0"/>
    <x v="0"/>
    <x v="0"/>
    <x v="0"/>
    <x v="12"/>
    <x v="254"/>
    <x v="0"/>
    <x v="0"/>
    <s v="Tesseramento"/>
    <x v="0"/>
    <x v="0"/>
    <x v="0"/>
    <m/>
  </r>
  <r>
    <n v="206556"/>
    <x v="0"/>
    <x v="0"/>
    <x v="0"/>
    <x v="1"/>
    <x v="12"/>
    <x v="254"/>
    <x v="0"/>
    <x v="1"/>
    <s v="Tesseramento"/>
    <x v="0"/>
    <x v="0"/>
    <x v="0"/>
    <m/>
  </r>
  <r>
    <n v="161972"/>
    <x v="0"/>
    <x v="0"/>
    <x v="0"/>
    <x v="0"/>
    <x v="12"/>
    <x v="254"/>
    <x v="0"/>
    <x v="0"/>
    <s v="Tesseramento"/>
    <x v="0"/>
    <x v="0"/>
    <x v="0"/>
    <m/>
  </r>
  <r>
    <n v="236903"/>
    <x v="0"/>
    <x v="1"/>
    <x v="1"/>
    <x v="2"/>
    <x v="11"/>
    <x v="152"/>
    <x v="0"/>
    <x v="1"/>
    <s v="Tesseramento"/>
    <x v="1"/>
    <x v="0"/>
    <x v="0"/>
    <m/>
  </r>
  <r>
    <n v="207876"/>
    <x v="0"/>
    <x v="1"/>
    <x v="2"/>
    <x v="2"/>
    <x v="11"/>
    <x v="152"/>
    <x v="0"/>
    <x v="1"/>
    <s v="Tesseramento"/>
    <x v="1"/>
    <x v="0"/>
    <x v="0"/>
    <m/>
  </r>
  <r>
    <n v="236731"/>
    <x v="0"/>
    <x v="0"/>
    <x v="1"/>
    <x v="1"/>
    <x v="12"/>
    <x v="254"/>
    <x v="0"/>
    <x v="0"/>
    <s v="Tesseramento"/>
    <x v="0"/>
    <x v="0"/>
    <x v="0"/>
    <m/>
  </r>
  <r>
    <n v="236895"/>
    <x v="0"/>
    <x v="1"/>
    <x v="1"/>
    <x v="1"/>
    <x v="11"/>
    <x v="152"/>
    <x v="0"/>
    <x v="0"/>
    <s v="Tesseramento"/>
    <x v="1"/>
    <x v="0"/>
    <x v="0"/>
    <m/>
  </r>
  <r>
    <n v="236732"/>
    <x v="0"/>
    <x v="0"/>
    <x v="1"/>
    <x v="1"/>
    <x v="12"/>
    <x v="254"/>
    <x v="0"/>
    <x v="1"/>
    <s v="Tesseramento"/>
    <x v="0"/>
    <x v="3"/>
    <x v="0"/>
    <m/>
  </r>
  <r>
    <n v="157796"/>
    <x v="0"/>
    <x v="0"/>
    <x v="0"/>
    <x v="0"/>
    <x v="4"/>
    <x v="124"/>
    <x v="0"/>
    <x v="0"/>
    <s v="Tesseramento"/>
    <x v="1"/>
    <x v="1"/>
    <x v="0"/>
    <m/>
  </r>
  <r>
    <n v="212345"/>
    <x v="0"/>
    <x v="0"/>
    <x v="0"/>
    <x v="0"/>
    <x v="3"/>
    <x v="85"/>
    <x v="0"/>
    <x v="0"/>
    <s v="Tesseramento"/>
    <x v="1"/>
    <x v="3"/>
    <x v="0"/>
    <m/>
  </r>
  <r>
    <n v="116524"/>
    <x v="0"/>
    <x v="0"/>
    <x v="0"/>
    <x v="0"/>
    <x v="1"/>
    <x v="20"/>
    <x v="0"/>
    <x v="0"/>
    <s v="Tesseramento"/>
    <x v="0"/>
    <x v="0"/>
    <x v="0"/>
    <m/>
  </r>
  <r>
    <n v="236888"/>
    <x v="0"/>
    <x v="1"/>
    <x v="1"/>
    <x v="3"/>
    <x v="11"/>
    <x v="152"/>
    <x v="0"/>
    <x v="1"/>
    <s v="Tesseramento"/>
    <x v="1"/>
    <x v="0"/>
    <x v="0"/>
    <m/>
  </r>
  <r>
    <n v="236891"/>
    <x v="0"/>
    <x v="1"/>
    <x v="1"/>
    <x v="1"/>
    <x v="11"/>
    <x v="152"/>
    <x v="0"/>
    <x v="1"/>
    <s v="Tesseramento"/>
    <x v="1"/>
    <x v="3"/>
    <x v="0"/>
    <m/>
  </r>
  <r>
    <n v="236898"/>
    <x v="0"/>
    <x v="1"/>
    <x v="1"/>
    <x v="1"/>
    <x v="11"/>
    <x v="152"/>
    <x v="0"/>
    <x v="0"/>
    <s v="Tesseramento"/>
    <x v="1"/>
    <x v="3"/>
    <x v="0"/>
    <m/>
  </r>
  <r>
    <n v="187040"/>
    <x v="0"/>
    <x v="1"/>
    <x v="2"/>
    <x v="2"/>
    <x v="11"/>
    <x v="152"/>
    <x v="0"/>
    <x v="1"/>
    <s v="Tesseramento"/>
    <x v="1"/>
    <x v="3"/>
    <x v="0"/>
    <m/>
  </r>
  <r>
    <n v="236896"/>
    <x v="0"/>
    <x v="1"/>
    <x v="1"/>
    <x v="2"/>
    <x v="11"/>
    <x v="152"/>
    <x v="0"/>
    <x v="1"/>
    <s v="Tesseramento"/>
    <x v="1"/>
    <x v="4"/>
    <x v="0"/>
    <m/>
  </r>
  <r>
    <n v="236886"/>
    <x v="0"/>
    <x v="1"/>
    <x v="1"/>
    <x v="2"/>
    <x v="11"/>
    <x v="152"/>
    <x v="0"/>
    <x v="0"/>
    <s v="Tesseramento"/>
    <x v="1"/>
    <x v="0"/>
    <x v="0"/>
    <m/>
  </r>
  <r>
    <n v="236892"/>
    <x v="0"/>
    <x v="1"/>
    <x v="1"/>
    <x v="1"/>
    <x v="11"/>
    <x v="152"/>
    <x v="0"/>
    <x v="0"/>
    <s v="Tesseramento"/>
    <x v="1"/>
    <x v="0"/>
    <x v="0"/>
    <m/>
  </r>
  <r>
    <n v="236905"/>
    <x v="0"/>
    <x v="1"/>
    <x v="1"/>
    <x v="2"/>
    <x v="11"/>
    <x v="152"/>
    <x v="0"/>
    <x v="1"/>
    <s v="Tesseramento"/>
    <x v="1"/>
    <x v="0"/>
    <x v="0"/>
    <m/>
  </r>
  <r>
    <n v="236894"/>
    <x v="0"/>
    <x v="1"/>
    <x v="1"/>
    <x v="1"/>
    <x v="11"/>
    <x v="152"/>
    <x v="0"/>
    <x v="0"/>
    <s v="Tesseramento"/>
    <x v="1"/>
    <x v="0"/>
    <x v="0"/>
    <m/>
  </r>
  <r>
    <n v="236889"/>
    <x v="0"/>
    <x v="1"/>
    <x v="1"/>
    <x v="1"/>
    <x v="11"/>
    <x v="152"/>
    <x v="0"/>
    <x v="1"/>
    <s v="Tesseramento"/>
    <x v="1"/>
    <x v="0"/>
    <x v="0"/>
    <m/>
  </r>
  <r>
    <n v="145707"/>
    <x v="0"/>
    <x v="0"/>
    <x v="2"/>
    <x v="0"/>
    <x v="7"/>
    <x v="33"/>
    <x v="0"/>
    <x v="0"/>
    <s v="Tesseramento"/>
    <x v="1"/>
    <x v="0"/>
    <x v="0"/>
    <m/>
  </r>
  <r>
    <n v="154580"/>
    <x v="0"/>
    <x v="0"/>
    <x v="2"/>
    <x v="1"/>
    <x v="7"/>
    <x v="33"/>
    <x v="0"/>
    <x v="1"/>
    <s v="Tesseramento"/>
    <x v="1"/>
    <x v="0"/>
    <x v="0"/>
    <m/>
  </r>
  <r>
    <n v="180930"/>
    <x v="0"/>
    <x v="0"/>
    <x v="0"/>
    <x v="0"/>
    <x v="11"/>
    <x v="126"/>
    <x v="0"/>
    <x v="0"/>
    <s v="Tesseramento"/>
    <x v="1"/>
    <x v="1"/>
    <x v="0"/>
    <m/>
  </r>
  <r>
    <n v="226268"/>
    <x v="1"/>
    <x v="0"/>
    <x v="0"/>
    <x v="1"/>
    <x v="14"/>
    <x v="129"/>
    <x v="0"/>
    <x v="0"/>
    <s v="Tesseramento"/>
    <x v="1"/>
    <x v="2"/>
    <x v="0"/>
    <m/>
  </r>
  <r>
    <n v="226267"/>
    <x v="0"/>
    <x v="1"/>
    <x v="0"/>
    <x v="1"/>
    <x v="14"/>
    <x v="129"/>
    <x v="0"/>
    <x v="1"/>
    <s v="Tesseramento"/>
    <x v="1"/>
    <x v="0"/>
    <x v="0"/>
    <m/>
  </r>
  <r>
    <n v="231715"/>
    <x v="0"/>
    <x v="0"/>
    <x v="0"/>
    <x v="0"/>
    <x v="11"/>
    <x v="152"/>
    <x v="0"/>
    <x v="0"/>
    <s v="Tesseramento"/>
    <x v="1"/>
    <x v="0"/>
    <x v="0"/>
    <m/>
  </r>
  <r>
    <n v="207584"/>
    <x v="1"/>
    <x v="0"/>
    <x v="0"/>
    <x v="1"/>
    <x v="11"/>
    <x v="221"/>
    <x v="0"/>
    <x v="1"/>
    <s v="Tesseramento"/>
    <x v="1"/>
    <x v="5"/>
    <x v="0"/>
    <m/>
  </r>
  <r>
    <n v="207583"/>
    <x v="1"/>
    <x v="0"/>
    <x v="0"/>
    <x v="0"/>
    <x v="11"/>
    <x v="221"/>
    <x v="0"/>
    <x v="1"/>
    <s v="Tesseramento"/>
    <x v="1"/>
    <x v="5"/>
    <x v="0"/>
    <m/>
  </r>
  <r>
    <n v="207581"/>
    <x v="1"/>
    <x v="0"/>
    <x v="0"/>
    <x v="0"/>
    <x v="11"/>
    <x v="221"/>
    <x v="0"/>
    <x v="1"/>
    <s v="Tesseramento"/>
    <x v="1"/>
    <x v="5"/>
    <x v="0"/>
    <m/>
  </r>
  <r>
    <n v="219931"/>
    <x v="1"/>
    <x v="0"/>
    <x v="0"/>
    <x v="1"/>
    <x v="11"/>
    <x v="221"/>
    <x v="0"/>
    <x v="1"/>
    <s v="Tesseramento"/>
    <x v="1"/>
    <x v="5"/>
    <x v="0"/>
    <m/>
  </r>
  <r>
    <n v="195243"/>
    <x v="1"/>
    <x v="0"/>
    <x v="0"/>
    <x v="0"/>
    <x v="11"/>
    <x v="221"/>
    <x v="0"/>
    <x v="0"/>
    <s v="Tesseramento"/>
    <x v="1"/>
    <x v="2"/>
    <x v="0"/>
    <m/>
  </r>
  <r>
    <n v="217378"/>
    <x v="0"/>
    <x v="1"/>
    <x v="0"/>
    <x v="2"/>
    <x v="7"/>
    <x v="267"/>
    <x v="0"/>
    <x v="0"/>
    <s v="Tesseramento"/>
    <x v="1"/>
    <x v="0"/>
    <x v="0"/>
    <m/>
  </r>
  <r>
    <n v="224584"/>
    <x v="0"/>
    <x v="1"/>
    <x v="0"/>
    <x v="2"/>
    <x v="7"/>
    <x v="267"/>
    <x v="0"/>
    <x v="0"/>
    <s v="Tesseramento"/>
    <x v="1"/>
    <x v="0"/>
    <x v="0"/>
    <m/>
  </r>
  <r>
    <n v="227893"/>
    <x v="0"/>
    <x v="1"/>
    <x v="0"/>
    <x v="2"/>
    <x v="7"/>
    <x v="267"/>
    <x v="0"/>
    <x v="0"/>
    <s v="Tesseramento"/>
    <x v="1"/>
    <x v="0"/>
    <x v="0"/>
    <m/>
  </r>
  <r>
    <n v="236940"/>
    <x v="0"/>
    <x v="1"/>
    <x v="1"/>
    <x v="2"/>
    <x v="7"/>
    <x v="267"/>
    <x v="0"/>
    <x v="0"/>
    <s v="Tesseramento"/>
    <x v="1"/>
    <x v="0"/>
    <x v="0"/>
    <m/>
  </r>
  <r>
    <n v="219062"/>
    <x v="0"/>
    <x v="1"/>
    <x v="0"/>
    <x v="0"/>
    <x v="2"/>
    <x v="36"/>
    <x v="0"/>
    <x v="1"/>
    <s v="Tesseramento"/>
    <x v="1"/>
    <x v="0"/>
    <x v="0"/>
    <m/>
  </r>
  <r>
    <n v="50454"/>
    <x v="0"/>
    <x v="0"/>
    <x v="0"/>
    <x v="0"/>
    <x v="6"/>
    <x v="299"/>
    <x v="0"/>
    <x v="0"/>
    <s v="Tesseramento"/>
    <x v="1"/>
    <x v="0"/>
    <x v="0"/>
    <m/>
  </r>
  <r>
    <n v="82508"/>
    <x v="0"/>
    <x v="0"/>
    <x v="2"/>
    <x v="1"/>
    <x v="7"/>
    <x v="51"/>
    <x v="0"/>
    <x v="0"/>
    <s v="Tesseramento"/>
    <x v="1"/>
    <x v="1"/>
    <x v="0"/>
    <m/>
  </r>
  <r>
    <n v="21669"/>
    <x v="0"/>
    <x v="0"/>
    <x v="0"/>
    <x v="0"/>
    <x v="7"/>
    <x v="301"/>
    <x v="0"/>
    <x v="0"/>
    <s v="Tesseramento"/>
    <x v="1"/>
    <x v="4"/>
    <x v="0"/>
    <m/>
  </r>
  <r>
    <n v="50276"/>
    <x v="0"/>
    <x v="0"/>
    <x v="0"/>
    <x v="5"/>
    <x v="7"/>
    <x v="301"/>
    <x v="0"/>
    <x v="0"/>
    <s v="Tesseramento"/>
    <x v="1"/>
    <x v="1"/>
    <x v="0"/>
    <m/>
  </r>
  <r>
    <n v="21670"/>
    <x v="0"/>
    <x v="0"/>
    <x v="0"/>
    <x v="0"/>
    <x v="7"/>
    <x v="301"/>
    <x v="0"/>
    <x v="0"/>
    <s v="Tesseramento"/>
    <x v="1"/>
    <x v="3"/>
    <x v="0"/>
    <m/>
  </r>
  <r>
    <n v="177390"/>
    <x v="0"/>
    <x v="1"/>
    <x v="0"/>
    <x v="3"/>
    <x v="11"/>
    <x v="363"/>
    <x v="0"/>
    <x v="0"/>
    <s v="Tesseramento"/>
    <x v="1"/>
    <x v="0"/>
    <x v="0"/>
    <m/>
  </r>
  <r>
    <n v="89577"/>
    <x v="0"/>
    <x v="2"/>
    <x v="0"/>
    <x v="0"/>
    <x v="7"/>
    <x v="301"/>
    <x v="1"/>
    <x v="0"/>
    <s v="Tesseramento"/>
    <x v="1"/>
    <x v="8"/>
    <x v="0"/>
    <m/>
  </r>
  <r>
    <n v="89579"/>
    <x v="0"/>
    <x v="0"/>
    <x v="0"/>
    <x v="0"/>
    <x v="7"/>
    <x v="301"/>
    <x v="1"/>
    <x v="0"/>
    <s v="Tesseramento"/>
    <x v="1"/>
    <x v="8"/>
    <x v="0"/>
    <m/>
  </r>
  <r>
    <n v="21671"/>
    <x v="0"/>
    <x v="0"/>
    <x v="0"/>
    <x v="0"/>
    <x v="7"/>
    <x v="301"/>
    <x v="0"/>
    <x v="1"/>
    <s v="Tesseramento"/>
    <x v="1"/>
    <x v="4"/>
    <x v="0"/>
    <m/>
  </r>
  <r>
    <n v="128844"/>
    <x v="0"/>
    <x v="0"/>
    <x v="0"/>
    <x v="0"/>
    <x v="7"/>
    <x v="301"/>
    <x v="0"/>
    <x v="0"/>
    <s v="Tesseramento"/>
    <x v="1"/>
    <x v="3"/>
    <x v="0"/>
    <m/>
  </r>
  <r>
    <n v="168681"/>
    <x v="0"/>
    <x v="0"/>
    <x v="0"/>
    <x v="0"/>
    <x v="1"/>
    <x v="239"/>
    <x v="0"/>
    <x v="1"/>
    <s v="Tesseramento"/>
    <x v="1"/>
    <x v="0"/>
    <x v="0"/>
    <m/>
  </r>
  <r>
    <n v="168685"/>
    <x v="0"/>
    <x v="0"/>
    <x v="0"/>
    <x v="0"/>
    <x v="1"/>
    <x v="239"/>
    <x v="0"/>
    <x v="0"/>
    <s v="Tesseramento"/>
    <x v="1"/>
    <x v="3"/>
    <x v="0"/>
    <m/>
  </r>
  <r>
    <n v="16151"/>
    <x v="0"/>
    <x v="0"/>
    <x v="0"/>
    <x v="0"/>
    <x v="4"/>
    <x v="14"/>
    <x v="0"/>
    <x v="0"/>
    <s v="Tesseramento"/>
    <x v="1"/>
    <x v="1"/>
    <x v="0"/>
    <m/>
  </r>
  <r>
    <n v="229742"/>
    <x v="1"/>
    <x v="0"/>
    <x v="0"/>
    <x v="2"/>
    <x v="11"/>
    <x v="143"/>
    <x v="0"/>
    <x v="0"/>
    <s v="Tesseramento"/>
    <x v="1"/>
    <x v="5"/>
    <x v="0"/>
    <m/>
  </r>
  <r>
    <n v="224148"/>
    <x v="0"/>
    <x v="0"/>
    <x v="0"/>
    <x v="1"/>
    <x v="4"/>
    <x v="119"/>
    <x v="0"/>
    <x v="1"/>
    <s v="Tesseramento"/>
    <x v="1"/>
    <x v="1"/>
    <x v="0"/>
    <m/>
  </r>
  <r>
    <n v="94614"/>
    <x v="0"/>
    <x v="0"/>
    <x v="0"/>
    <x v="0"/>
    <x v="7"/>
    <x v="267"/>
    <x v="1"/>
    <x v="0"/>
    <s v="Tesseramento"/>
    <x v="1"/>
    <x v="1"/>
    <x v="0"/>
    <m/>
  </r>
  <r>
    <n v="24528"/>
    <x v="0"/>
    <x v="0"/>
    <x v="0"/>
    <x v="0"/>
    <x v="0"/>
    <x v="100"/>
    <x v="0"/>
    <x v="0"/>
    <s v="Tesseramento"/>
    <x v="0"/>
    <x v="0"/>
    <x v="0"/>
    <m/>
  </r>
  <r>
    <n v="151085"/>
    <x v="0"/>
    <x v="0"/>
    <x v="0"/>
    <x v="0"/>
    <x v="0"/>
    <x v="100"/>
    <x v="0"/>
    <x v="0"/>
    <s v="Tesseramento"/>
    <x v="0"/>
    <x v="0"/>
    <x v="0"/>
    <m/>
  </r>
  <r>
    <n v="33754"/>
    <x v="0"/>
    <x v="0"/>
    <x v="0"/>
    <x v="0"/>
    <x v="0"/>
    <x v="100"/>
    <x v="0"/>
    <x v="0"/>
    <s v="Tesseramento"/>
    <x v="0"/>
    <x v="3"/>
    <x v="0"/>
    <m/>
  </r>
  <r>
    <n v="225498"/>
    <x v="0"/>
    <x v="1"/>
    <x v="0"/>
    <x v="1"/>
    <x v="11"/>
    <x v="143"/>
    <x v="0"/>
    <x v="0"/>
    <s v="Tesseramento"/>
    <x v="1"/>
    <x v="0"/>
    <x v="0"/>
    <m/>
  </r>
  <r>
    <n v="159663"/>
    <x v="0"/>
    <x v="0"/>
    <x v="0"/>
    <x v="0"/>
    <x v="0"/>
    <x v="100"/>
    <x v="0"/>
    <x v="1"/>
    <s v="Tesseramento"/>
    <x v="0"/>
    <x v="3"/>
    <x v="0"/>
    <m/>
  </r>
  <r>
    <n v="236814"/>
    <x v="0"/>
    <x v="1"/>
    <x v="1"/>
    <x v="1"/>
    <x v="8"/>
    <x v="268"/>
    <x v="0"/>
    <x v="0"/>
    <s v="Tesseramento"/>
    <x v="1"/>
    <x v="0"/>
    <x v="0"/>
    <m/>
  </r>
  <r>
    <n v="220493"/>
    <x v="1"/>
    <x v="0"/>
    <x v="0"/>
    <x v="1"/>
    <x v="4"/>
    <x v="146"/>
    <x v="0"/>
    <x v="1"/>
    <s v="Tesseramento"/>
    <x v="1"/>
    <x v="5"/>
    <x v="0"/>
    <m/>
  </r>
  <r>
    <n v="232635"/>
    <x v="1"/>
    <x v="0"/>
    <x v="0"/>
    <x v="3"/>
    <x v="4"/>
    <x v="50"/>
    <x v="0"/>
    <x v="1"/>
    <s v="Tesseramento"/>
    <x v="1"/>
    <x v="5"/>
    <x v="0"/>
    <m/>
  </r>
  <r>
    <n v="149265"/>
    <x v="0"/>
    <x v="0"/>
    <x v="0"/>
    <x v="0"/>
    <x v="10"/>
    <x v="93"/>
    <x v="0"/>
    <x v="0"/>
    <s v="Tesseramento"/>
    <x v="0"/>
    <x v="0"/>
    <x v="0"/>
    <m/>
  </r>
  <r>
    <n v="219554"/>
    <x v="0"/>
    <x v="1"/>
    <x v="0"/>
    <x v="1"/>
    <x v="12"/>
    <x v="114"/>
    <x v="0"/>
    <x v="0"/>
    <s v="Tesseramento"/>
    <x v="1"/>
    <x v="0"/>
    <x v="0"/>
    <m/>
  </r>
  <r>
    <n v="199462"/>
    <x v="0"/>
    <x v="0"/>
    <x v="2"/>
    <x v="0"/>
    <x v="10"/>
    <x v="93"/>
    <x v="0"/>
    <x v="1"/>
    <s v="Tesseramento"/>
    <x v="0"/>
    <x v="0"/>
    <x v="0"/>
    <m/>
  </r>
  <r>
    <n v="236988"/>
    <x v="1"/>
    <x v="0"/>
    <x v="1"/>
    <x v="3"/>
    <x v="4"/>
    <x v="50"/>
    <x v="0"/>
    <x v="0"/>
    <s v="Tesseramento"/>
    <x v="1"/>
    <x v="5"/>
    <x v="0"/>
    <m/>
  </r>
  <r>
    <n v="236726"/>
    <x v="0"/>
    <x v="0"/>
    <x v="1"/>
    <x v="0"/>
    <x v="12"/>
    <x v="27"/>
    <x v="0"/>
    <x v="0"/>
    <s v="Tesseramento"/>
    <x v="1"/>
    <x v="1"/>
    <x v="0"/>
    <m/>
  </r>
  <r>
    <n v="236727"/>
    <x v="0"/>
    <x v="1"/>
    <x v="1"/>
    <x v="1"/>
    <x v="12"/>
    <x v="27"/>
    <x v="0"/>
    <x v="0"/>
    <s v="Tesseramento"/>
    <x v="1"/>
    <x v="0"/>
    <x v="0"/>
    <m/>
  </r>
  <r>
    <n v="1785"/>
    <x v="0"/>
    <x v="1"/>
    <x v="0"/>
    <x v="4"/>
    <x v="9"/>
    <x v="329"/>
    <x v="0"/>
    <x v="0"/>
    <s v="Tesseramento"/>
    <x v="1"/>
    <x v="3"/>
    <x v="0"/>
    <m/>
  </r>
  <r>
    <n v="61481"/>
    <x v="0"/>
    <x v="1"/>
    <x v="0"/>
    <x v="4"/>
    <x v="9"/>
    <x v="329"/>
    <x v="0"/>
    <x v="1"/>
    <s v="Tesseramento"/>
    <x v="1"/>
    <x v="3"/>
    <x v="0"/>
    <m/>
  </r>
  <r>
    <n v="236747"/>
    <x v="0"/>
    <x v="0"/>
    <x v="1"/>
    <x v="0"/>
    <x v="8"/>
    <x v="276"/>
    <x v="0"/>
    <x v="0"/>
    <s v="Tesseramento"/>
    <x v="1"/>
    <x v="1"/>
    <x v="0"/>
    <m/>
  </r>
  <r>
    <n v="236743"/>
    <x v="0"/>
    <x v="0"/>
    <x v="1"/>
    <x v="2"/>
    <x v="10"/>
    <x v="93"/>
    <x v="0"/>
    <x v="0"/>
    <s v="Tesseramento"/>
    <x v="0"/>
    <x v="0"/>
    <x v="0"/>
    <m/>
  </r>
  <r>
    <n v="236989"/>
    <x v="1"/>
    <x v="0"/>
    <x v="1"/>
    <x v="3"/>
    <x v="4"/>
    <x v="50"/>
    <x v="0"/>
    <x v="1"/>
    <s v="Tesseramento"/>
    <x v="1"/>
    <x v="5"/>
    <x v="0"/>
    <m/>
  </r>
  <r>
    <n v="236744"/>
    <x v="0"/>
    <x v="0"/>
    <x v="1"/>
    <x v="2"/>
    <x v="10"/>
    <x v="93"/>
    <x v="0"/>
    <x v="0"/>
    <s v="Tesseramento"/>
    <x v="0"/>
    <x v="1"/>
    <x v="0"/>
    <m/>
  </r>
  <r>
    <n v="237389"/>
    <x v="0"/>
    <x v="0"/>
    <x v="1"/>
    <x v="1"/>
    <x v="2"/>
    <x v="139"/>
    <x v="0"/>
    <x v="1"/>
    <s v="Tesseramento"/>
    <x v="1"/>
    <x v="0"/>
    <x v="0"/>
    <m/>
  </r>
  <r>
    <n v="236775"/>
    <x v="1"/>
    <x v="0"/>
    <x v="1"/>
    <x v="1"/>
    <x v="10"/>
    <x v="194"/>
    <x v="0"/>
    <x v="0"/>
    <s v="Tesseramento"/>
    <x v="1"/>
    <x v="5"/>
    <x v="0"/>
    <m/>
  </r>
  <r>
    <n v="180036"/>
    <x v="0"/>
    <x v="0"/>
    <x v="0"/>
    <x v="1"/>
    <x v="4"/>
    <x v="140"/>
    <x v="0"/>
    <x v="0"/>
    <s v="Tesseramento"/>
    <x v="0"/>
    <x v="3"/>
    <x v="0"/>
    <m/>
  </r>
  <r>
    <n v="46820"/>
    <x v="0"/>
    <x v="0"/>
    <x v="0"/>
    <x v="0"/>
    <x v="12"/>
    <x v="148"/>
    <x v="0"/>
    <x v="1"/>
    <s v="Tesseramento"/>
    <x v="1"/>
    <x v="0"/>
    <x v="0"/>
    <m/>
  </r>
  <r>
    <n v="9384"/>
    <x v="0"/>
    <x v="0"/>
    <x v="0"/>
    <x v="0"/>
    <x v="12"/>
    <x v="148"/>
    <x v="0"/>
    <x v="0"/>
    <s v="Tesseramento"/>
    <x v="1"/>
    <x v="0"/>
    <x v="0"/>
    <m/>
  </r>
  <r>
    <n v="140516"/>
    <x v="1"/>
    <x v="0"/>
    <x v="0"/>
    <x v="3"/>
    <x v="12"/>
    <x v="148"/>
    <x v="0"/>
    <x v="0"/>
    <s v="Tesseramento"/>
    <x v="1"/>
    <x v="6"/>
    <x v="0"/>
    <m/>
  </r>
  <r>
    <n v="51877"/>
    <x v="0"/>
    <x v="0"/>
    <x v="0"/>
    <x v="0"/>
    <x v="12"/>
    <x v="148"/>
    <x v="0"/>
    <x v="0"/>
    <s v="Tesseramento"/>
    <x v="1"/>
    <x v="3"/>
    <x v="0"/>
    <m/>
  </r>
  <r>
    <n v="15342"/>
    <x v="0"/>
    <x v="0"/>
    <x v="0"/>
    <x v="0"/>
    <x v="7"/>
    <x v="41"/>
    <x v="0"/>
    <x v="0"/>
    <s v="Tesseramento"/>
    <x v="1"/>
    <x v="3"/>
    <x v="0"/>
    <m/>
  </r>
  <r>
    <n v="99555"/>
    <x v="0"/>
    <x v="0"/>
    <x v="0"/>
    <x v="0"/>
    <x v="10"/>
    <x v="93"/>
    <x v="0"/>
    <x v="0"/>
    <s v="Tesseramento"/>
    <x v="0"/>
    <x v="0"/>
    <x v="0"/>
    <m/>
  </r>
  <r>
    <n v="215363"/>
    <x v="0"/>
    <x v="0"/>
    <x v="0"/>
    <x v="0"/>
    <x v="10"/>
    <x v="93"/>
    <x v="0"/>
    <x v="0"/>
    <s v="Tesseramento"/>
    <x v="0"/>
    <x v="0"/>
    <x v="0"/>
    <m/>
  </r>
  <r>
    <n v="230620"/>
    <x v="0"/>
    <x v="1"/>
    <x v="0"/>
    <x v="3"/>
    <x v="4"/>
    <x v="291"/>
    <x v="0"/>
    <x v="0"/>
    <s v="Tesseramento"/>
    <x v="1"/>
    <x v="0"/>
    <x v="0"/>
    <m/>
  </r>
  <r>
    <n v="9638"/>
    <x v="0"/>
    <x v="0"/>
    <x v="0"/>
    <x v="0"/>
    <x v="12"/>
    <x v="148"/>
    <x v="0"/>
    <x v="0"/>
    <s v="Tesseramento"/>
    <x v="1"/>
    <x v="0"/>
    <x v="0"/>
    <m/>
  </r>
  <r>
    <n v="74801"/>
    <x v="0"/>
    <x v="0"/>
    <x v="0"/>
    <x v="0"/>
    <x v="2"/>
    <x v="233"/>
    <x v="0"/>
    <x v="0"/>
    <s v="Tesseramento"/>
    <x v="0"/>
    <x v="0"/>
    <x v="0"/>
    <m/>
  </r>
  <r>
    <n v="106168"/>
    <x v="0"/>
    <x v="0"/>
    <x v="2"/>
    <x v="0"/>
    <x v="2"/>
    <x v="233"/>
    <x v="0"/>
    <x v="0"/>
    <s v="Tesseramento"/>
    <x v="0"/>
    <x v="1"/>
    <x v="0"/>
    <m/>
  </r>
  <r>
    <n v="229980"/>
    <x v="0"/>
    <x v="0"/>
    <x v="0"/>
    <x v="1"/>
    <x v="11"/>
    <x v="91"/>
    <x v="0"/>
    <x v="0"/>
    <s v="Tesseramento"/>
    <x v="1"/>
    <x v="0"/>
    <x v="0"/>
    <m/>
  </r>
  <r>
    <n v="47542"/>
    <x v="0"/>
    <x v="0"/>
    <x v="2"/>
    <x v="4"/>
    <x v="11"/>
    <x v="91"/>
    <x v="0"/>
    <x v="0"/>
    <s v="Tesseramento"/>
    <x v="1"/>
    <x v="3"/>
    <x v="0"/>
    <m/>
  </r>
  <r>
    <n v="236760"/>
    <x v="0"/>
    <x v="0"/>
    <x v="1"/>
    <x v="1"/>
    <x v="2"/>
    <x v="233"/>
    <x v="0"/>
    <x v="0"/>
    <s v="Tesseramento"/>
    <x v="0"/>
    <x v="3"/>
    <x v="0"/>
    <m/>
  </r>
  <r>
    <n v="236759"/>
    <x v="0"/>
    <x v="0"/>
    <x v="1"/>
    <x v="1"/>
    <x v="2"/>
    <x v="233"/>
    <x v="0"/>
    <x v="0"/>
    <s v="Tesseramento"/>
    <x v="0"/>
    <x v="3"/>
    <x v="0"/>
    <m/>
  </r>
  <r>
    <n v="236847"/>
    <x v="0"/>
    <x v="1"/>
    <x v="1"/>
    <x v="2"/>
    <x v="12"/>
    <x v="148"/>
    <x v="0"/>
    <x v="1"/>
    <s v="Tesseramento"/>
    <x v="1"/>
    <x v="0"/>
    <x v="0"/>
    <m/>
  </r>
  <r>
    <n v="236848"/>
    <x v="0"/>
    <x v="1"/>
    <x v="1"/>
    <x v="2"/>
    <x v="12"/>
    <x v="148"/>
    <x v="0"/>
    <x v="0"/>
    <s v="Tesseramento"/>
    <x v="1"/>
    <x v="0"/>
    <x v="0"/>
    <m/>
  </r>
  <r>
    <n v="213352"/>
    <x v="0"/>
    <x v="1"/>
    <x v="0"/>
    <x v="0"/>
    <x v="7"/>
    <x v="56"/>
    <x v="0"/>
    <x v="0"/>
    <s v="Tesseramento"/>
    <x v="1"/>
    <x v="0"/>
    <x v="0"/>
    <m/>
  </r>
  <r>
    <n v="61826"/>
    <x v="0"/>
    <x v="0"/>
    <x v="0"/>
    <x v="0"/>
    <x v="7"/>
    <x v="56"/>
    <x v="0"/>
    <x v="0"/>
    <s v="Tesseramento"/>
    <x v="1"/>
    <x v="4"/>
    <x v="0"/>
    <m/>
  </r>
  <r>
    <n v="163026"/>
    <x v="0"/>
    <x v="0"/>
    <x v="0"/>
    <x v="1"/>
    <x v="7"/>
    <x v="56"/>
    <x v="0"/>
    <x v="1"/>
    <s v="Tesseramento"/>
    <x v="1"/>
    <x v="3"/>
    <x v="0"/>
    <m/>
  </r>
  <r>
    <n v="220528"/>
    <x v="1"/>
    <x v="1"/>
    <x v="0"/>
    <x v="2"/>
    <x v="7"/>
    <x v="56"/>
    <x v="0"/>
    <x v="1"/>
    <s v="Tesseramento"/>
    <x v="1"/>
    <x v="7"/>
    <x v="0"/>
    <m/>
  </r>
  <r>
    <n v="236737"/>
    <x v="0"/>
    <x v="1"/>
    <x v="1"/>
    <x v="2"/>
    <x v="7"/>
    <x v="56"/>
    <x v="0"/>
    <x v="0"/>
    <s v="Tesseramento"/>
    <x v="1"/>
    <x v="4"/>
    <x v="0"/>
    <m/>
  </r>
  <r>
    <n v="236960"/>
    <x v="0"/>
    <x v="1"/>
    <x v="1"/>
    <x v="2"/>
    <x v="12"/>
    <x v="245"/>
    <x v="0"/>
    <x v="1"/>
    <s v="Tesseramento"/>
    <x v="1"/>
    <x v="1"/>
    <x v="0"/>
    <m/>
  </r>
  <r>
    <n v="212908"/>
    <x v="0"/>
    <x v="1"/>
    <x v="0"/>
    <x v="0"/>
    <x v="12"/>
    <x v="148"/>
    <x v="0"/>
    <x v="1"/>
    <s v="Tesseramento"/>
    <x v="1"/>
    <x v="3"/>
    <x v="0"/>
    <m/>
  </r>
  <r>
    <n v="116245"/>
    <x v="0"/>
    <x v="1"/>
    <x v="0"/>
    <x v="0"/>
    <x v="12"/>
    <x v="148"/>
    <x v="0"/>
    <x v="0"/>
    <s v="Tesseramento"/>
    <x v="1"/>
    <x v="3"/>
    <x v="0"/>
    <m/>
  </r>
  <r>
    <n v="224159"/>
    <x v="0"/>
    <x v="1"/>
    <x v="0"/>
    <x v="0"/>
    <x v="7"/>
    <x v="301"/>
    <x v="0"/>
    <x v="0"/>
    <s v="Tesseramento"/>
    <x v="1"/>
    <x v="0"/>
    <x v="0"/>
    <m/>
  </r>
  <r>
    <n v="238317"/>
    <x v="1"/>
    <x v="1"/>
    <x v="1"/>
    <x v="2"/>
    <x v="0"/>
    <x v="378"/>
    <x v="0"/>
    <x v="0"/>
    <s v="Tesseramento"/>
    <x v="0"/>
    <x v="2"/>
    <x v="0"/>
    <m/>
  </r>
  <r>
    <n v="227024"/>
    <x v="0"/>
    <x v="0"/>
    <x v="0"/>
    <x v="0"/>
    <x v="7"/>
    <x v="301"/>
    <x v="0"/>
    <x v="1"/>
    <s v="Tesseramento"/>
    <x v="1"/>
    <x v="0"/>
    <x v="0"/>
    <m/>
  </r>
  <r>
    <n v="48541"/>
    <x v="0"/>
    <x v="0"/>
    <x v="2"/>
    <x v="1"/>
    <x v="7"/>
    <x v="210"/>
    <x v="0"/>
    <x v="1"/>
    <s v="Tesseramento"/>
    <x v="0"/>
    <x v="4"/>
    <x v="0"/>
    <m/>
  </r>
  <r>
    <n v="3157"/>
    <x v="0"/>
    <x v="0"/>
    <x v="0"/>
    <x v="0"/>
    <x v="12"/>
    <x v="245"/>
    <x v="0"/>
    <x v="1"/>
    <s v="Tesseramento"/>
    <x v="1"/>
    <x v="4"/>
    <x v="0"/>
    <m/>
  </r>
  <r>
    <n v="12971"/>
    <x v="0"/>
    <x v="0"/>
    <x v="0"/>
    <x v="0"/>
    <x v="2"/>
    <x v="326"/>
    <x v="0"/>
    <x v="1"/>
    <s v="Tesseramento"/>
    <x v="1"/>
    <x v="4"/>
    <x v="0"/>
    <m/>
  </r>
  <r>
    <n v="220278"/>
    <x v="1"/>
    <x v="0"/>
    <x v="2"/>
    <x v="2"/>
    <x v="4"/>
    <x v="119"/>
    <x v="0"/>
    <x v="1"/>
    <s v="Tesseramento"/>
    <x v="1"/>
    <x v="7"/>
    <x v="0"/>
    <m/>
  </r>
  <r>
    <n v="225745"/>
    <x v="0"/>
    <x v="0"/>
    <x v="0"/>
    <x v="0"/>
    <x v="3"/>
    <x v="331"/>
    <x v="0"/>
    <x v="0"/>
    <s v="Tesseramento"/>
    <x v="1"/>
    <x v="0"/>
    <x v="0"/>
    <m/>
  </r>
  <r>
    <n v="87551"/>
    <x v="0"/>
    <x v="0"/>
    <x v="0"/>
    <x v="0"/>
    <x v="7"/>
    <x v="210"/>
    <x v="0"/>
    <x v="0"/>
    <s v="Tesseramento"/>
    <x v="0"/>
    <x v="4"/>
    <x v="0"/>
    <m/>
  </r>
  <r>
    <n v="236746"/>
    <x v="0"/>
    <x v="0"/>
    <x v="1"/>
    <x v="3"/>
    <x v="7"/>
    <x v="210"/>
    <x v="0"/>
    <x v="0"/>
    <s v="Tesseramento"/>
    <x v="0"/>
    <x v="0"/>
    <x v="0"/>
    <m/>
  </r>
  <r>
    <n v="236961"/>
    <x v="0"/>
    <x v="0"/>
    <x v="1"/>
    <x v="2"/>
    <x v="12"/>
    <x v="245"/>
    <x v="0"/>
    <x v="1"/>
    <s v="Tesseramento"/>
    <x v="1"/>
    <x v="0"/>
    <x v="0"/>
    <m/>
  </r>
  <r>
    <n v="236735"/>
    <x v="1"/>
    <x v="0"/>
    <x v="1"/>
    <x v="3"/>
    <x v="4"/>
    <x v="119"/>
    <x v="0"/>
    <x v="0"/>
    <s v="Tesseramento"/>
    <x v="1"/>
    <x v="5"/>
    <x v="0"/>
    <m/>
  </r>
  <r>
    <n v="181425"/>
    <x v="0"/>
    <x v="0"/>
    <x v="0"/>
    <x v="0"/>
    <x v="4"/>
    <x v="119"/>
    <x v="0"/>
    <x v="0"/>
    <s v="Tesseramento"/>
    <x v="1"/>
    <x v="4"/>
    <x v="0"/>
    <m/>
  </r>
  <r>
    <n v="154937"/>
    <x v="0"/>
    <x v="1"/>
    <x v="0"/>
    <x v="1"/>
    <x v="3"/>
    <x v="331"/>
    <x v="0"/>
    <x v="0"/>
    <s v="Tesseramento"/>
    <x v="1"/>
    <x v="1"/>
    <x v="0"/>
    <m/>
  </r>
  <r>
    <n v="154938"/>
    <x v="0"/>
    <x v="1"/>
    <x v="0"/>
    <x v="0"/>
    <x v="3"/>
    <x v="331"/>
    <x v="0"/>
    <x v="0"/>
    <s v="Tesseramento"/>
    <x v="1"/>
    <x v="0"/>
    <x v="0"/>
    <m/>
  </r>
  <r>
    <n v="222633"/>
    <x v="0"/>
    <x v="1"/>
    <x v="2"/>
    <x v="1"/>
    <x v="3"/>
    <x v="331"/>
    <x v="0"/>
    <x v="0"/>
    <s v="Tesseramento"/>
    <x v="1"/>
    <x v="1"/>
    <x v="0"/>
    <m/>
  </r>
  <r>
    <n v="193946"/>
    <x v="0"/>
    <x v="0"/>
    <x v="0"/>
    <x v="0"/>
    <x v="3"/>
    <x v="331"/>
    <x v="0"/>
    <x v="0"/>
    <s v="Tesseramento"/>
    <x v="1"/>
    <x v="1"/>
    <x v="0"/>
    <m/>
  </r>
  <r>
    <n v="206189"/>
    <x v="0"/>
    <x v="0"/>
    <x v="0"/>
    <x v="0"/>
    <x v="3"/>
    <x v="331"/>
    <x v="0"/>
    <x v="0"/>
    <s v="Tesseramento"/>
    <x v="1"/>
    <x v="3"/>
    <x v="0"/>
    <m/>
  </r>
  <r>
    <n v="231086"/>
    <x v="0"/>
    <x v="1"/>
    <x v="0"/>
    <x v="3"/>
    <x v="3"/>
    <x v="331"/>
    <x v="0"/>
    <x v="0"/>
    <s v="Tesseramento"/>
    <x v="1"/>
    <x v="3"/>
    <x v="0"/>
    <m/>
  </r>
  <r>
    <n v="169873"/>
    <x v="1"/>
    <x v="0"/>
    <x v="2"/>
    <x v="1"/>
    <x v="7"/>
    <x v="135"/>
    <x v="0"/>
    <x v="1"/>
    <s v="Tesseramento"/>
    <x v="1"/>
    <x v="2"/>
    <x v="0"/>
    <m/>
  </r>
  <r>
    <n v="57918"/>
    <x v="0"/>
    <x v="0"/>
    <x v="0"/>
    <x v="0"/>
    <x v="7"/>
    <x v="135"/>
    <x v="0"/>
    <x v="0"/>
    <s v="Tesseramento"/>
    <x v="1"/>
    <x v="3"/>
    <x v="0"/>
    <m/>
  </r>
  <r>
    <n v="99157"/>
    <x v="0"/>
    <x v="0"/>
    <x v="0"/>
    <x v="0"/>
    <x v="7"/>
    <x v="135"/>
    <x v="0"/>
    <x v="0"/>
    <s v="Tesseramento"/>
    <x v="1"/>
    <x v="1"/>
    <x v="0"/>
    <m/>
  </r>
  <r>
    <n v="236739"/>
    <x v="0"/>
    <x v="0"/>
    <x v="1"/>
    <x v="0"/>
    <x v="7"/>
    <x v="150"/>
    <x v="0"/>
    <x v="1"/>
    <s v="Tesseramento"/>
    <x v="1"/>
    <x v="0"/>
    <x v="0"/>
    <m/>
  </r>
  <r>
    <n v="236758"/>
    <x v="0"/>
    <x v="0"/>
    <x v="1"/>
    <x v="1"/>
    <x v="2"/>
    <x v="233"/>
    <x v="0"/>
    <x v="0"/>
    <s v="Tesseramento"/>
    <x v="0"/>
    <x v="0"/>
    <x v="0"/>
    <m/>
  </r>
  <r>
    <n v="236757"/>
    <x v="0"/>
    <x v="0"/>
    <x v="1"/>
    <x v="1"/>
    <x v="2"/>
    <x v="233"/>
    <x v="0"/>
    <x v="0"/>
    <s v="Tesseramento"/>
    <x v="0"/>
    <x v="0"/>
    <x v="0"/>
    <m/>
  </r>
  <r>
    <n v="219265"/>
    <x v="1"/>
    <x v="0"/>
    <x v="0"/>
    <x v="0"/>
    <x v="7"/>
    <x v="348"/>
    <x v="0"/>
    <x v="0"/>
    <s v="Tesseramento"/>
    <x v="1"/>
    <x v="7"/>
    <x v="0"/>
    <m/>
  </r>
  <r>
    <n v="18849"/>
    <x v="0"/>
    <x v="0"/>
    <x v="0"/>
    <x v="0"/>
    <x v="2"/>
    <x v="364"/>
    <x v="0"/>
    <x v="0"/>
    <s v="Tesseramento"/>
    <x v="1"/>
    <x v="3"/>
    <x v="0"/>
    <m/>
  </r>
  <r>
    <n v="73196"/>
    <x v="0"/>
    <x v="0"/>
    <x v="0"/>
    <x v="0"/>
    <x v="2"/>
    <x v="364"/>
    <x v="0"/>
    <x v="0"/>
    <s v="Tesseramento"/>
    <x v="1"/>
    <x v="4"/>
    <x v="0"/>
    <m/>
  </r>
  <r>
    <n v="95716"/>
    <x v="0"/>
    <x v="0"/>
    <x v="0"/>
    <x v="0"/>
    <x v="2"/>
    <x v="364"/>
    <x v="0"/>
    <x v="1"/>
    <s v="Tesseramento"/>
    <x v="1"/>
    <x v="4"/>
    <x v="0"/>
    <m/>
  </r>
  <r>
    <n v="196488"/>
    <x v="0"/>
    <x v="0"/>
    <x v="0"/>
    <x v="0"/>
    <x v="14"/>
    <x v="131"/>
    <x v="0"/>
    <x v="0"/>
    <s v="Tesseramento"/>
    <x v="1"/>
    <x v="0"/>
    <x v="0"/>
    <m/>
  </r>
  <r>
    <n v="179664"/>
    <x v="1"/>
    <x v="0"/>
    <x v="2"/>
    <x v="2"/>
    <x v="2"/>
    <x v="364"/>
    <x v="0"/>
    <x v="0"/>
    <s v="Tesseramento"/>
    <x v="1"/>
    <x v="5"/>
    <x v="0"/>
    <m/>
  </r>
  <r>
    <n v="190150"/>
    <x v="1"/>
    <x v="0"/>
    <x v="0"/>
    <x v="1"/>
    <x v="2"/>
    <x v="364"/>
    <x v="0"/>
    <x v="0"/>
    <s v="Tesseramento"/>
    <x v="1"/>
    <x v="5"/>
    <x v="0"/>
    <m/>
  </r>
  <r>
    <n v="236950"/>
    <x v="0"/>
    <x v="0"/>
    <x v="1"/>
    <x v="0"/>
    <x v="2"/>
    <x v="364"/>
    <x v="0"/>
    <x v="0"/>
    <s v="Tesseramento"/>
    <x v="1"/>
    <x v="1"/>
    <x v="0"/>
    <m/>
  </r>
  <r>
    <n v="237733"/>
    <x v="0"/>
    <x v="1"/>
    <x v="1"/>
    <x v="2"/>
    <x v="11"/>
    <x v="132"/>
    <x v="0"/>
    <x v="1"/>
    <s v="Tesseramento"/>
    <x v="1"/>
    <x v="0"/>
    <x v="0"/>
    <m/>
  </r>
  <r>
    <n v="237481"/>
    <x v="1"/>
    <x v="1"/>
    <x v="1"/>
    <x v="2"/>
    <x v="7"/>
    <x v="182"/>
    <x v="0"/>
    <x v="0"/>
    <s v="Tesseramento"/>
    <x v="1"/>
    <x v="5"/>
    <x v="0"/>
    <m/>
  </r>
  <r>
    <n v="101459"/>
    <x v="0"/>
    <x v="0"/>
    <x v="0"/>
    <x v="0"/>
    <x v="10"/>
    <x v="343"/>
    <x v="0"/>
    <x v="0"/>
    <s v="Tesseramento"/>
    <x v="1"/>
    <x v="0"/>
    <x v="0"/>
    <m/>
  </r>
  <r>
    <n v="162341"/>
    <x v="0"/>
    <x v="0"/>
    <x v="0"/>
    <x v="0"/>
    <x v="10"/>
    <x v="343"/>
    <x v="0"/>
    <x v="0"/>
    <s v="Tesseramento"/>
    <x v="1"/>
    <x v="4"/>
    <x v="0"/>
    <m/>
  </r>
  <r>
    <n v="61818"/>
    <x v="0"/>
    <x v="0"/>
    <x v="0"/>
    <x v="0"/>
    <x v="10"/>
    <x v="343"/>
    <x v="0"/>
    <x v="1"/>
    <s v="Tesseramento"/>
    <x v="1"/>
    <x v="4"/>
    <x v="0"/>
    <m/>
  </r>
  <r>
    <n v="172525"/>
    <x v="0"/>
    <x v="0"/>
    <x v="0"/>
    <x v="0"/>
    <x v="10"/>
    <x v="343"/>
    <x v="0"/>
    <x v="0"/>
    <s v="Tesseramento"/>
    <x v="1"/>
    <x v="4"/>
    <x v="0"/>
    <m/>
  </r>
  <r>
    <n v="102471"/>
    <x v="0"/>
    <x v="0"/>
    <x v="0"/>
    <x v="0"/>
    <x v="10"/>
    <x v="343"/>
    <x v="0"/>
    <x v="0"/>
    <s v="Tesseramento"/>
    <x v="1"/>
    <x v="0"/>
    <x v="0"/>
    <m/>
  </r>
  <r>
    <n v="37106"/>
    <x v="0"/>
    <x v="0"/>
    <x v="0"/>
    <x v="4"/>
    <x v="0"/>
    <x v="100"/>
    <x v="0"/>
    <x v="0"/>
    <s v="Tesseramento"/>
    <x v="0"/>
    <x v="4"/>
    <x v="0"/>
    <m/>
  </r>
  <r>
    <n v="106339"/>
    <x v="0"/>
    <x v="0"/>
    <x v="2"/>
    <x v="4"/>
    <x v="0"/>
    <x v="100"/>
    <x v="0"/>
    <x v="1"/>
    <s v="Tesseramento"/>
    <x v="0"/>
    <x v="0"/>
    <x v="0"/>
    <m/>
  </r>
  <r>
    <n v="106340"/>
    <x v="0"/>
    <x v="0"/>
    <x v="2"/>
    <x v="4"/>
    <x v="0"/>
    <x v="100"/>
    <x v="0"/>
    <x v="0"/>
    <s v="Tesseramento"/>
    <x v="0"/>
    <x v="0"/>
    <x v="0"/>
    <m/>
  </r>
  <r>
    <n v="67820"/>
    <x v="0"/>
    <x v="0"/>
    <x v="0"/>
    <x v="0"/>
    <x v="0"/>
    <x v="100"/>
    <x v="0"/>
    <x v="0"/>
    <s v="Tesseramento"/>
    <x v="0"/>
    <x v="0"/>
    <x v="0"/>
    <m/>
  </r>
  <r>
    <n v="44100"/>
    <x v="0"/>
    <x v="0"/>
    <x v="0"/>
    <x v="0"/>
    <x v="0"/>
    <x v="100"/>
    <x v="0"/>
    <x v="0"/>
    <s v="Tesseramento"/>
    <x v="0"/>
    <x v="3"/>
    <x v="0"/>
    <m/>
  </r>
  <r>
    <n v="153738"/>
    <x v="0"/>
    <x v="0"/>
    <x v="0"/>
    <x v="1"/>
    <x v="0"/>
    <x v="100"/>
    <x v="0"/>
    <x v="0"/>
    <s v="Tesseramento"/>
    <x v="0"/>
    <x v="0"/>
    <x v="0"/>
    <m/>
  </r>
  <r>
    <n v="222324"/>
    <x v="0"/>
    <x v="0"/>
    <x v="0"/>
    <x v="1"/>
    <x v="0"/>
    <x v="100"/>
    <x v="0"/>
    <x v="0"/>
    <s v="Tesseramento"/>
    <x v="0"/>
    <x v="0"/>
    <x v="0"/>
    <m/>
  </r>
  <r>
    <n v="169479"/>
    <x v="1"/>
    <x v="0"/>
    <x v="0"/>
    <x v="0"/>
    <x v="0"/>
    <x v="100"/>
    <x v="0"/>
    <x v="0"/>
    <s v="Tesseramento"/>
    <x v="0"/>
    <x v="6"/>
    <x v="0"/>
    <m/>
  </r>
  <r>
    <n v="17516"/>
    <x v="0"/>
    <x v="0"/>
    <x v="2"/>
    <x v="4"/>
    <x v="0"/>
    <x v="100"/>
    <x v="0"/>
    <x v="0"/>
    <s v="Tesseramento"/>
    <x v="0"/>
    <x v="3"/>
    <x v="0"/>
    <m/>
  </r>
  <r>
    <n v="87848"/>
    <x v="0"/>
    <x v="0"/>
    <x v="0"/>
    <x v="0"/>
    <x v="0"/>
    <x v="100"/>
    <x v="0"/>
    <x v="0"/>
    <s v="Tesseramento"/>
    <x v="0"/>
    <x v="0"/>
    <x v="0"/>
    <m/>
  </r>
  <r>
    <n v="109347"/>
    <x v="0"/>
    <x v="0"/>
    <x v="0"/>
    <x v="0"/>
    <x v="0"/>
    <x v="100"/>
    <x v="0"/>
    <x v="0"/>
    <s v="Tesseramento"/>
    <x v="0"/>
    <x v="0"/>
    <x v="0"/>
    <m/>
  </r>
  <r>
    <n v="127500"/>
    <x v="0"/>
    <x v="0"/>
    <x v="0"/>
    <x v="0"/>
    <x v="0"/>
    <x v="100"/>
    <x v="0"/>
    <x v="0"/>
    <s v="Tesseramento"/>
    <x v="0"/>
    <x v="0"/>
    <x v="0"/>
    <m/>
  </r>
  <r>
    <n v="70306"/>
    <x v="0"/>
    <x v="0"/>
    <x v="2"/>
    <x v="0"/>
    <x v="0"/>
    <x v="100"/>
    <x v="0"/>
    <x v="0"/>
    <s v="Tesseramento"/>
    <x v="0"/>
    <x v="1"/>
    <x v="0"/>
    <m/>
  </r>
  <r>
    <n v="57576"/>
    <x v="0"/>
    <x v="0"/>
    <x v="0"/>
    <x v="0"/>
    <x v="0"/>
    <x v="100"/>
    <x v="0"/>
    <x v="0"/>
    <s v="Tesseramento"/>
    <x v="0"/>
    <x v="1"/>
    <x v="0"/>
    <m/>
  </r>
  <r>
    <n v="162761"/>
    <x v="0"/>
    <x v="0"/>
    <x v="0"/>
    <x v="0"/>
    <x v="0"/>
    <x v="100"/>
    <x v="0"/>
    <x v="0"/>
    <s v="Tesseramento"/>
    <x v="0"/>
    <x v="0"/>
    <x v="0"/>
    <m/>
  </r>
  <r>
    <n v="168541"/>
    <x v="0"/>
    <x v="0"/>
    <x v="0"/>
    <x v="0"/>
    <x v="0"/>
    <x v="100"/>
    <x v="0"/>
    <x v="0"/>
    <s v="Tesseramento"/>
    <x v="0"/>
    <x v="0"/>
    <x v="0"/>
    <m/>
  </r>
  <r>
    <n v="207810"/>
    <x v="0"/>
    <x v="0"/>
    <x v="0"/>
    <x v="0"/>
    <x v="0"/>
    <x v="100"/>
    <x v="0"/>
    <x v="0"/>
    <s v="Tesseramento"/>
    <x v="0"/>
    <x v="0"/>
    <x v="0"/>
    <m/>
  </r>
  <r>
    <n v="166100"/>
    <x v="0"/>
    <x v="0"/>
    <x v="0"/>
    <x v="0"/>
    <x v="0"/>
    <x v="100"/>
    <x v="0"/>
    <x v="0"/>
    <s v="Tesseramento"/>
    <x v="0"/>
    <x v="0"/>
    <x v="0"/>
    <m/>
  </r>
  <r>
    <n v="86392"/>
    <x v="0"/>
    <x v="0"/>
    <x v="0"/>
    <x v="0"/>
    <x v="0"/>
    <x v="100"/>
    <x v="0"/>
    <x v="0"/>
    <s v="Tesseramento"/>
    <x v="0"/>
    <x v="3"/>
    <x v="0"/>
    <m/>
  </r>
  <r>
    <n v="141818"/>
    <x v="0"/>
    <x v="0"/>
    <x v="0"/>
    <x v="0"/>
    <x v="0"/>
    <x v="100"/>
    <x v="0"/>
    <x v="0"/>
    <s v="Tesseramento"/>
    <x v="0"/>
    <x v="0"/>
    <x v="0"/>
    <m/>
  </r>
  <r>
    <n v="197435"/>
    <x v="0"/>
    <x v="0"/>
    <x v="0"/>
    <x v="0"/>
    <x v="4"/>
    <x v="236"/>
    <x v="0"/>
    <x v="0"/>
    <s v="Tesseramento"/>
    <x v="1"/>
    <x v="0"/>
    <x v="0"/>
    <m/>
  </r>
  <r>
    <n v="70096"/>
    <x v="0"/>
    <x v="0"/>
    <x v="0"/>
    <x v="0"/>
    <x v="4"/>
    <x v="80"/>
    <x v="0"/>
    <x v="1"/>
    <s v="Tesseramento"/>
    <x v="1"/>
    <x v="1"/>
    <x v="0"/>
    <m/>
  </r>
  <r>
    <n v="236763"/>
    <x v="0"/>
    <x v="1"/>
    <x v="1"/>
    <x v="3"/>
    <x v="7"/>
    <x v="334"/>
    <x v="0"/>
    <x v="0"/>
    <s v="Tesseramento"/>
    <x v="1"/>
    <x v="0"/>
    <x v="0"/>
    <m/>
  </r>
  <r>
    <n v="236766"/>
    <x v="0"/>
    <x v="1"/>
    <x v="1"/>
    <x v="3"/>
    <x v="7"/>
    <x v="334"/>
    <x v="0"/>
    <x v="1"/>
    <s v="Tesseramento"/>
    <x v="1"/>
    <x v="0"/>
    <x v="0"/>
    <m/>
  </r>
  <r>
    <n v="236765"/>
    <x v="0"/>
    <x v="1"/>
    <x v="1"/>
    <x v="3"/>
    <x v="7"/>
    <x v="334"/>
    <x v="0"/>
    <x v="0"/>
    <s v="Tesseramento"/>
    <x v="1"/>
    <x v="0"/>
    <x v="0"/>
    <m/>
  </r>
  <r>
    <n v="236762"/>
    <x v="0"/>
    <x v="1"/>
    <x v="1"/>
    <x v="3"/>
    <x v="7"/>
    <x v="334"/>
    <x v="0"/>
    <x v="1"/>
    <s v="Tesseramento"/>
    <x v="1"/>
    <x v="0"/>
    <x v="0"/>
    <m/>
  </r>
  <r>
    <n v="236764"/>
    <x v="1"/>
    <x v="1"/>
    <x v="1"/>
    <x v="2"/>
    <x v="7"/>
    <x v="334"/>
    <x v="0"/>
    <x v="1"/>
    <s v="Tesseramento"/>
    <x v="1"/>
    <x v="5"/>
    <x v="0"/>
    <m/>
  </r>
  <r>
    <n v="199235"/>
    <x v="1"/>
    <x v="1"/>
    <x v="0"/>
    <x v="1"/>
    <x v="7"/>
    <x v="109"/>
    <x v="0"/>
    <x v="0"/>
    <s v="Tesseramento"/>
    <x v="1"/>
    <x v="2"/>
    <x v="0"/>
    <m/>
  </r>
  <r>
    <n v="211177"/>
    <x v="1"/>
    <x v="1"/>
    <x v="0"/>
    <x v="0"/>
    <x v="3"/>
    <x v="331"/>
    <x v="0"/>
    <x v="0"/>
    <s v="Tesseramento"/>
    <x v="1"/>
    <x v="7"/>
    <x v="0"/>
    <m/>
  </r>
  <r>
    <n v="177402"/>
    <x v="0"/>
    <x v="0"/>
    <x v="0"/>
    <x v="0"/>
    <x v="6"/>
    <x v="354"/>
    <x v="0"/>
    <x v="0"/>
    <s v="Tesseramento"/>
    <x v="0"/>
    <x v="0"/>
    <x v="0"/>
    <m/>
  </r>
  <r>
    <n v="82280"/>
    <x v="0"/>
    <x v="0"/>
    <x v="0"/>
    <x v="0"/>
    <x v="4"/>
    <x v="303"/>
    <x v="0"/>
    <x v="0"/>
    <s v="Tesseramento"/>
    <x v="1"/>
    <x v="4"/>
    <x v="0"/>
    <m/>
  </r>
  <r>
    <n v="127385"/>
    <x v="0"/>
    <x v="0"/>
    <x v="0"/>
    <x v="0"/>
    <x v="4"/>
    <x v="303"/>
    <x v="0"/>
    <x v="1"/>
    <s v="Tesseramento"/>
    <x v="1"/>
    <x v="1"/>
    <x v="0"/>
    <m/>
  </r>
  <r>
    <n v="82288"/>
    <x v="0"/>
    <x v="0"/>
    <x v="0"/>
    <x v="4"/>
    <x v="4"/>
    <x v="303"/>
    <x v="0"/>
    <x v="1"/>
    <s v="Tesseramento"/>
    <x v="1"/>
    <x v="4"/>
    <x v="0"/>
    <m/>
  </r>
  <r>
    <n v="7004"/>
    <x v="0"/>
    <x v="0"/>
    <x v="0"/>
    <x v="0"/>
    <x v="6"/>
    <x v="299"/>
    <x v="0"/>
    <x v="0"/>
    <s v="Tesseramento"/>
    <x v="1"/>
    <x v="4"/>
    <x v="0"/>
    <m/>
  </r>
  <r>
    <n v="231793"/>
    <x v="0"/>
    <x v="0"/>
    <x v="0"/>
    <x v="1"/>
    <x v="6"/>
    <x v="299"/>
    <x v="0"/>
    <x v="0"/>
    <s v="Tesseramento"/>
    <x v="1"/>
    <x v="0"/>
    <x v="0"/>
    <m/>
  </r>
  <r>
    <n v="6860"/>
    <x v="0"/>
    <x v="0"/>
    <x v="0"/>
    <x v="0"/>
    <x v="6"/>
    <x v="299"/>
    <x v="0"/>
    <x v="0"/>
    <s v="Tesseramento"/>
    <x v="1"/>
    <x v="4"/>
    <x v="0"/>
    <m/>
  </r>
  <r>
    <n v="61583"/>
    <x v="0"/>
    <x v="1"/>
    <x v="0"/>
    <x v="0"/>
    <x v="1"/>
    <x v="239"/>
    <x v="0"/>
    <x v="1"/>
    <s v="Tesseramento"/>
    <x v="1"/>
    <x v="0"/>
    <x v="0"/>
    <m/>
  </r>
  <r>
    <n v="103746"/>
    <x v="0"/>
    <x v="0"/>
    <x v="0"/>
    <x v="0"/>
    <x v="4"/>
    <x v="116"/>
    <x v="0"/>
    <x v="0"/>
    <s v="Tesseramento"/>
    <x v="1"/>
    <x v="4"/>
    <x v="0"/>
    <m/>
  </r>
  <r>
    <n v="103744"/>
    <x v="0"/>
    <x v="0"/>
    <x v="0"/>
    <x v="0"/>
    <x v="4"/>
    <x v="116"/>
    <x v="0"/>
    <x v="1"/>
    <s v="Tesseramento"/>
    <x v="1"/>
    <x v="4"/>
    <x v="0"/>
    <m/>
  </r>
  <r>
    <n v="236725"/>
    <x v="0"/>
    <x v="1"/>
    <x v="1"/>
    <x v="1"/>
    <x v="12"/>
    <x v="27"/>
    <x v="0"/>
    <x v="1"/>
    <s v="Tesseramento"/>
    <x v="1"/>
    <x v="0"/>
    <x v="0"/>
    <m/>
  </r>
  <r>
    <n v="227914"/>
    <x v="0"/>
    <x v="0"/>
    <x v="0"/>
    <x v="2"/>
    <x v="7"/>
    <x v="297"/>
    <x v="0"/>
    <x v="0"/>
    <s v="Tesseramento"/>
    <x v="1"/>
    <x v="3"/>
    <x v="0"/>
    <m/>
  </r>
  <r>
    <n v="199538"/>
    <x v="0"/>
    <x v="0"/>
    <x v="0"/>
    <x v="0"/>
    <x v="4"/>
    <x v="124"/>
    <x v="0"/>
    <x v="0"/>
    <s v="Tesseramento"/>
    <x v="1"/>
    <x v="3"/>
    <x v="0"/>
    <m/>
  </r>
  <r>
    <n v="236838"/>
    <x v="1"/>
    <x v="0"/>
    <x v="1"/>
    <x v="2"/>
    <x v="7"/>
    <x v="342"/>
    <x v="0"/>
    <x v="0"/>
    <s v="Tesseramento"/>
    <x v="1"/>
    <x v="7"/>
    <x v="0"/>
    <m/>
  </r>
  <r>
    <n v="8224"/>
    <x v="0"/>
    <x v="0"/>
    <x v="0"/>
    <x v="0"/>
    <x v="12"/>
    <x v="27"/>
    <x v="0"/>
    <x v="0"/>
    <s v="Tesseramento"/>
    <x v="1"/>
    <x v="0"/>
    <x v="0"/>
    <m/>
  </r>
  <r>
    <n v="231574"/>
    <x v="1"/>
    <x v="1"/>
    <x v="0"/>
    <x v="1"/>
    <x v="12"/>
    <x v="27"/>
    <x v="0"/>
    <x v="0"/>
    <s v="Tesseramento"/>
    <x v="1"/>
    <x v="2"/>
    <x v="0"/>
    <m/>
  </r>
  <r>
    <n v="225607"/>
    <x v="0"/>
    <x v="0"/>
    <x v="0"/>
    <x v="4"/>
    <x v="12"/>
    <x v="27"/>
    <x v="0"/>
    <x v="1"/>
    <s v="Tesseramento"/>
    <x v="1"/>
    <x v="4"/>
    <x v="0"/>
    <m/>
  </r>
  <r>
    <n v="180533"/>
    <x v="0"/>
    <x v="0"/>
    <x v="0"/>
    <x v="0"/>
    <x v="12"/>
    <x v="269"/>
    <x v="0"/>
    <x v="0"/>
    <s v="Tesseramento"/>
    <x v="1"/>
    <x v="3"/>
    <x v="0"/>
    <m/>
  </r>
  <r>
    <n v="102887"/>
    <x v="0"/>
    <x v="0"/>
    <x v="2"/>
    <x v="0"/>
    <x v="12"/>
    <x v="269"/>
    <x v="0"/>
    <x v="0"/>
    <s v="Tesseramento"/>
    <x v="1"/>
    <x v="1"/>
    <x v="0"/>
    <m/>
  </r>
  <r>
    <n v="208"/>
    <x v="0"/>
    <x v="0"/>
    <x v="0"/>
    <x v="0"/>
    <x v="12"/>
    <x v="269"/>
    <x v="0"/>
    <x v="0"/>
    <s v="Tesseramento"/>
    <x v="1"/>
    <x v="4"/>
    <x v="0"/>
    <m/>
  </r>
  <r>
    <n v="210012"/>
    <x v="1"/>
    <x v="0"/>
    <x v="0"/>
    <x v="3"/>
    <x v="12"/>
    <x v="106"/>
    <x v="0"/>
    <x v="0"/>
    <s v="Tesseramento"/>
    <x v="1"/>
    <x v="5"/>
    <x v="0"/>
    <m/>
  </r>
  <r>
    <n v="188707"/>
    <x v="1"/>
    <x v="0"/>
    <x v="0"/>
    <x v="1"/>
    <x v="12"/>
    <x v="106"/>
    <x v="0"/>
    <x v="1"/>
    <s v="Tesseramento"/>
    <x v="1"/>
    <x v="7"/>
    <x v="0"/>
    <m/>
  </r>
  <r>
    <n v="97397"/>
    <x v="0"/>
    <x v="1"/>
    <x v="0"/>
    <x v="0"/>
    <x v="4"/>
    <x v="166"/>
    <x v="0"/>
    <x v="0"/>
    <s v="Tesseramento"/>
    <x v="1"/>
    <x v="1"/>
    <x v="0"/>
    <m/>
  </r>
  <r>
    <n v="152238"/>
    <x v="0"/>
    <x v="0"/>
    <x v="0"/>
    <x v="0"/>
    <x v="14"/>
    <x v="121"/>
    <x v="0"/>
    <x v="0"/>
    <s v="Tesseramento"/>
    <x v="1"/>
    <x v="1"/>
    <x v="0"/>
    <m/>
  </r>
  <r>
    <n v="152816"/>
    <x v="0"/>
    <x v="0"/>
    <x v="0"/>
    <x v="0"/>
    <x v="14"/>
    <x v="121"/>
    <x v="0"/>
    <x v="0"/>
    <s v="Tesseramento"/>
    <x v="1"/>
    <x v="4"/>
    <x v="0"/>
    <m/>
  </r>
  <r>
    <n v="173747"/>
    <x v="1"/>
    <x v="0"/>
    <x v="0"/>
    <x v="0"/>
    <x v="14"/>
    <x v="121"/>
    <x v="0"/>
    <x v="0"/>
    <s v="Tesseramento"/>
    <x v="1"/>
    <x v="7"/>
    <x v="0"/>
    <m/>
  </r>
  <r>
    <n v="39545"/>
    <x v="0"/>
    <x v="0"/>
    <x v="0"/>
    <x v="0"/>
    <x v="8"/>
    <x v="31"/>
    <x v="0"/>
    <x v="0"/>
    <s v="Tesseramento"/>
    <x v="1"/>
    <x v="0"/>
    <x v="0"/>
    <m/>
  </r>
  <r>
    <n v="35615"/>
    <x v="0"/>
    <x v="0"/>
    <x v="0"/>
    <x v="0"/>
    <x v="8"/>
    <x v="31"/>
    <x v="0"/>
    <x v="0"/>
    <s v="Tesseramento"/>
    <x v="1"/>
    <x v="4"/>
    <x v="0"/>
    <m/>
  </r>
  <r>
    <n v="140629"/>
    <x v="0"/>
    <x v="0"/>
    <x v="0"/>
    <x v="0"/>
    <x v="8"/>
    <x v="31"/>
    <x v="0"/>
    <x v="1"/>
    <s v="Tesseramento"/>
    <x v="1"/>
    <x v="0"/>
    <x v="0"/>
    <m/>
  </r>
  <r>
    <n v="71210"/>
    <x v="0"/>
    <x v="0"/>
    <x v="0"/>
    <x v="0"/>
    <x v="2"/>
    <x v="224"/>
    <x v="0"/>
    <x v="1"/>
    <s v="Tesseramento"/>
    <x v="1"/>
    <x v="4"/>
    <x v="0"/>
    <m/>
  </r>
  <r>
    <n v="237032"/>
    <x v="0"/>
    <x v="1"/>
    <x v="1"/>
    <x v="1"/>
    <x v="7"/>
    <x v="35"/>
    <x v="0"/>
    <x v="0"/>
    <s v="Tesseramento"/>
    <x v="1"/>
    <x v="0"/>
    <x v="0"/>
    <m/>
  </r>
  <r>
    <n v="237030"/>
    <x v="0"/>
    <x v="1"/>
    <x v="1"/>
    <x v="1"/>
    <x v="7"/>
    <x v="35"/>
    <x v="0"/>
    <x v="1"/>
    <s v="Tesseramento"/>
    <x v="1"/>
    <x v="1"/>
    <x v="0"/>
    <m/>
  </r>
  <r>
    <n v="200192"/>
    <x v="0"/>
    <x v="1"/>
    <x v="0"/>
    <x v="0"/>
    <x v="4"/>
    <x v="338"/>
    <x v="0"/>
    <x v="0"/>
    <s v="Tesseramento"/>
    <x v="1"/>
    <x v="0"/>
    <x v="0"/>
    <m/>
  </r>
  <r>
    <n v="171300"/>
    <x v="0"/>
    <x v="1"/>
    <x v="0"/>
    <x v="0"/>
    <x v="4"/>
    <x v="166"/>
    <x v="0"/>
    <x v="1"/>
    <s v="Tesseramento"/>
    <x v="1"/>
    <x v="0"/>
    <x v="0"/>
    <m/>
  </r>
  <r>
    <n v="152316"/>
    <x v="0"/>
    <x v="0"/>
    <x v="0"/>
    <x v="0"/>
    <x v="11"/>
    <x v="126"/>
    <x v="0"/>
    <x v="0"/>
    <s v="Tesseramento"/>
    <x v="1"/>
    <x v="4"/>
    <x v="0"/>
    <m/>
  </r>
  <r>
    <n v="221980"/>
    <x v="1"/>
    <x v="0"/>
    <x v="0"/>
    <x v="0"/>
    <x v="1"/>
    <x v="108"/>
    <x v="0"/>
    <x v="0"/>
    <s v="Tesseramento"/>
    <x v="0"/>
    <x v="7"/>
    <x v="0"/>
    <m/>
  </r>
  <r>
    <n v="236849"/>
    <x v="1"/>
    <x v="0"/>
    <x v="1"/>
    <x v="2"/>
    <x v="1"/>
    <x v="108"/>
    <x v="0"/>
    <x v="1"/>
    <s v="Tesseramento"/>
    <x v="0"/>
    <x v="5"/>
    <x v="0"/>
    <m/>
  </r>
  <r>
    <n v="236750"/>
    <x v="1"/>
    <x v="1"/>
    <x v="1"/>
    <x v="2"/>
    <x v="7"/>
    <x v="44"/>
    <x v="0"/>
    <x v="0"/>
    <s v="Tesseramento"/>
    <x v="1"/>
    <x v="5"/>
    <x v="0"/>
    <m/>
  </r>
  <r>
    <n v="33775"/>
    <x v="0"/>
    <x v="0"/>
    <x v="0"/>
    <x v="0"/>
    <x v="4"/>
    <x v="124"/>
    <x v="0"/>
    <x v="1"/>
    <s v="Tesseramento"/>
    <x v="1"/>
    <x v="4"/>
    <x v="0"/>
    <m/>
  </r>
  <r>
    <n v="236850"/>
    <x v="1"/>
    <x v="0"/>
    <x v="1"/>
    <x v="2"/>
    <x v="1"/>
    <x v="108"/>
    <x v="0"/>
    <x v="0"/>
    <s v="Tesseramento"/>
    <x v="0"/>
    <x v="5"/>
    <x v="0"/>
    <m/>
  </r>
  <r>
    <n v="55256"/>
    <x v="0"/>
    <x v="0"/>
    <x v="0"/>
    <x v="0"/>
    <x v="4"/>
    <x v="303"/>
    <x v="0"/>
    <x v="0"/>
    <s v="Tesseramento"/>
    <x v="1"/>
    <x v="3"/>
    <x v="0"/>
    <m/>
  </r>
  <r>
    <n v="145812"/>
    <x v="0"/>
    <x v="0"/>
    <x v="0"/>
    <x v="0"/>
    <x v="8"/>
    <x v="92"/>
    <x v="0"/>
    <x v="0"/>
    <s v="Tesseramento"/>
    <x v="1"/>
    <x v="0"/>
    <x v="0"/>
    <m/>
  </r>
  <r>
    <n v="15269"/>
    <x v="0"/>
    <x v="0"/>
    <x v="0"/>
    <x v="0"/>
    <x v="11"/>
    <x v="49"/>
    <x v="0"/>
    <x v="0"/>
    <s v="Tesseramento"/>
    <x v="1"/>
    <x v="4"/>
    <x v="0"/>
    <m/>
  </r>
  <r>
    <n v="132775"/>
    <x v="0"/>
    <x v="0"/>
    <x v="0"/>
    <x v="0"/>
    <x v="11"/>
    <x v="49"/>
    <x v="0"/>
    <x v="0"/>
    <s v="Tesseramento"/>
    <x v="1"/>
    <x v="0"/>
    <x v="0"/>
    <m/>
  </r>
  <r>
    <n v="237059"/>
    <x v="1"/>
    <x v="0"/>
    <x v="1"/>
    <x v="2"/>
    <x v="11"/>
    <x v="141"/>
    <x v="0"/>
    <x v="1"/>
    <s v="Tesseramento"/>
    <x v="1"/>
    <x v="5"/>
    <x v="0"/>
    <m/>
  </r>
  <r>
    <n v="61192"/>
    <x v="0"/>
    <x v="0"/>
    <x v="0"/>
    <x v="0"/>
    <x v="4"/>
    <x v="303"/>
    <x v="0"/>
    <x v="1"/>
    <s v="Tesseramento"/>
    <x v="1"/>
    <x v="3"/>
    <x v="0"/>
    <m/>
  </r>
  <r>
    <n v="225733"/>
    <x v="0"/>
    <x v="1"/>
    <x v="0"/>
    <x v="2"/>
    <x v="11"/>
    <x v="126"/>
    <x v="0"/>
    <x v="0"/>
    <s v="Tesseramento"/>
    <x v="1"/>
    <x v="1"/>
    <x v="0"/>
    <m/>
  </r>
  <r>
    <n v="136348"/>
    <x v="0"/>
    <x v="0"/>
    <x v="0"/>
    <x v="1"/>
    <x v="2"/>
    <x v="286"/>
    <x v="0"/>
    <x v="1"/>
    <s v="Tesseramento"/>
    <x v="1"/>
    <x v="3"/>
    <x v="0"/>
    <m/>
  </r>
  <r>
    <n v="157905"/>
    <x v="0"/>
    <x v="1"/>
    <x v="0"/>
    <x v="1"/>
    <x v="11"/>
    <x v="126"/>
    <x v="0"/>
    <x v="0"/>
    <s v="Tesseramento"/>
    <x v="1"/>
    <x v="3"/>
    <x v="0"/>
    <m/>
  </r>
  <r>
    <n v="66084"/>
    <x v="0"/>
    <x v="0"/>
    <x v="2"/>
    <x v="4"/>
    <x v="2"/>
    <x v="286"/>
    <x v="0"/>
    <x v="0"/>
    <s v="Tesseramento"/>
    <x v="1"/>
    <x v="0"/>
    <x v="0"/>
    <m/>
  </r>
  <r>
    <n v="34925"/>
    <x v="0"/>
    <x v="2"/>
    <x v="0"/>
    <x v="0"/>
    <x v="7"/>
    <x v="225"/>
    <x v="1"/>
    <x v="0"/>
    <s v="Tesseramento"/>
    <x v="0"/>
    <x v="8"/>
    <x v="0"/>
    <m/>
  </r>
  <r>
    <n v="34643"/>
    <x v="0"/>
    <x v="2"/>
    <x v="0"/>
    <x v="0"/>
    <x v="7"/>
    <x v="225"/>
    <x v="1"/>
    <x v="0"/>
    <s v="Tesseramento"/>
    <x v="0"/>
    <x v="8"/>
    <x v="0"/>
    <m/>
  </r>
  <r>
    <n v="21518"/>
    <x v="0"/>
    <x v="2"/>
    <x v="0"/>
    <x v="4"/>
    <x v="7"/>
    <x v="225"/>
    <x v="1"/>
    <x v="0"/>
    <s v="Tesseramento"/>
    <x v="0"/>
    <x v="8"/>
    <x v="0"/>
    <m/>
  </r>
  <r>
    <n v="34572"/>
    <x v="0"/>
    <x v="2"/>
    <x v="0"/>
    <x v="0"/>
    <x v="7"/>
    <x v="225"/>
    <x v="1"/>
    <x v="0"/>
    <s v="Tesseramento"/>
    <x v="0"/>
    <x v="9"/>
    <x v="0"/>
    <m/>
  </r>
  <r>
    <n v="34616"/>
    <x v="0"/>
    <x v="2"/>
    <x v="0"/>
    <x v="0"/>
    <x v="7"/>
    <x v="225"/>
    <x v="1"/>
    <x v="0"/>
    <s v="Tesseramento"/>
    <x v="0"/>
    <x v="9"/>
    <x v="0"/>
    <m/>
  </r>
  <r>
    <n v="41439"/>
    <x v="0"/>
    <x v="0"/>
    <x v="0"/>
    <x v="0"/>
    <x v="12"/>
    <x v="245"/>
    <x v="0"/>
    <x v="1"/>
    <s v="Tesseramento"/>
    <x v="1"/>
    <x v="4"/>
    <x v="0"/>
    <m/>
  </r>
  <r>
    <n v="146602"/>
    <x v="1"/>
    <x v="0"/>
    <x v="0"/>
    <x v="0"/>
    <x v="7"/>
    <x v="182"/>
    <x v="0"/>
    <x v="0"/>
    <s v="Tesseramento"/>
    <x v="1"/>
    <x v="6"/>
    <x v="0"/>
    <m/>
  </r>
  <r>
    <n v="208078"/>
    <x v="0"/>
    <x v="1"/>
    <x v="0"/>
    <x v="1"/>
    <x v="7"/>
    <x v="301"/>
    <x v="0"/>
    <x v="1"/>
    <s v="Tesseramento"/>
    <x v="1"/>
    <x v="4"/>
    <x v="0"/>
    <m/>
  </r>
  <r>
    <n v="184731"/>
    <x v="0"/>
    <x v="0"/>
    <x v="0"/>
    <x v="0"/>
    <x v="8"/>
    <x v="127"/>
    <x v="0"/>
    <x v="1"/>
    <s v="Tesseramento"/>
    <x v="1"/>
    <x v="0"/>
    <x v="0"/>
    <m/>
  </r>
  <r>
    <n v="153946"/>
    <x v="0"/>
    <x v="0"/>
    <x v="0"/>
    <x v="0"/>
    <x v="8"/>
    <x v="127"/>
    <x v="0"/>
    <x v="0"/>
    <s v="Tesseramento"/>
    <x v="1"/>
    <x v="4"/>
    <x v="0"/>
    <m/>
  </r>
  <r>
    <n v="36217"/>
    <x v="0"/>
    <x v="0"/>
    <x v="0"/>
    <x v="0"/>
    <x v="8"/>
    <x v="127"/>
    <x v="0"/>
    <x v="1"/>
    <s v="Tesseramento"/>
    <x v="1"/>
    <x v="4"/>
    <x v="0"/>
    <m/>
  </r>
  <r>
    <n v="36216"/>
    <x v="0"/>
    <x v="0"/>
    <x v="0"/>
    <x v="0"/>
    <x v="8"/>
    <x v="127"/>
    <x v="0"/>
    <x v="0"/>
    <s v="Tesseramento"/>
    <x v="1"/>
    <x v="4"/>
    <x v="0"/>
    <m/>
  </r>
  <r>
    <n v="95991"/>
    <x v="0"/>
    <x v="0"/>
    <x v="0"/>
    <x v="0"/>
    <x v="7"/>
    <x v="215"/>
    <x v="0"/>
    <x v="0"/>
    <s v="Tesseramento"/>
    <x v="1"/>
    <x v="1"/>
    <x v="0"/>
    <m/>
  </r>
  <r>
    <n v="176645"/>
    <x v="1"/>
    <x v="0"/>
    <x v="0"/>
    <x v="0"/>
    <x v="7"/>
    <x v="215"/>
    <x v="0"/>
    <x v="0"/>
    <s v="Tesseramento"/>
    <x v="1"/>
    <x v="7"/>
    <x v="0"/>
    <s v="B"/>
  </r>
  <r>
    <n v="106766"/>
    <x v="0"/>
    <x v="2"/>
    <x v="0"/>
    <x v="6"/>
    <x v="7"/>
    <x v="215"/>
    <x v="1"/>
    <x v="0"/>
    <s v="Tesseramento"/>
    <x v="1"/>
    <x v="8"/>
    <x v="0"/>
    <m/>
  </r>
  <r>
    <n v="85980"/>
    <x v="0"/>
    <x v="0"/>
    <x v="0"/>
    <x v="0"/>
    <x v="7"/>
    <x v="215"/>
    <x v="0"/>
    <x v="0"/>
    <s v="Tesseramento"/>
    <x v="1"/>
    <x v="0"/>
    <x v="0"/>
    <m/>
  </r>
  <r>
    <n v="141204"/>
    <x v="0"/>
    <x v="0"/>
    <x v="0"/>
    <x v="0"/>
    <x v="4"/>
    <x v="235"/>
    <x v="0"/>
    <x v="0"/>
    <s v="Tesseramento"/>
    <x v="0"/>
    <x v="0"/>
    <x v="0"/>
    <m/>
  </r>
  <r>
    <n v="236962"/>
    <x v="1"/>
    <x v="0"/>
    <x v="1"/>
    <x v="0"/>
    <x v="12"/>
    <x v="245"/>
    <x v="0"/>
    <x v="0"/>
    <s v="Tesseramento"/>
    <x v="1"/>
    <x v="5"/>
    <x v="0"/>
    <m/>
  </r>
  <r>
    <n v="142127"/>
    <x v="1"/>
    <x v="0"/>
    <x v="2"/>
    <x v="1"/>
    <x v="4"/>
    <x v="291"/>
    <x v="0"/>
    <x v="1"/>
    <s v="Tesseramento"/>
    <x v="1"/>
    <x v="6"/>
    <x v="0"/>
    <m/>
  </r>
  <r>
    <n v="236963"/>
    <x v="0"/>
    <x v="1"/>
    <x v="1"/>
    <x v="2"/>
    <x v="12"/>
    <x v="245"/>
    <x v="0"/>
    <x v="0"/>
    <s v="Tesseramento"/>
    <x v="1"/>
    <x v="0"/>
    <x v="0"/>
    <m/>
  </r>
  <r>
    <n v="150697"/>
    <x v="0"/>
    <x v="0"/>
    <x v="0"/>
    <x v="0"/>
    <x v="2"/>
    <x v="230"/>
    <x v="0"/>
    <x v="0"/>
    <s v="Tesseramento"/>
    <x v="1"/>
    <x v="1"/>
    <x v="0"/>
    <m/>
  </r>
  <r>
    <n v="78076"/>
    <x v="0"/>
    <x v="0"/>
    <x v="0"/>
    <x v="0"/>
    <x v="2"/>
    <x v="230"/>
    <x v="0"/>
    <x v="0"/>
    <s v="Tesseramento"/>
    <x v="1"/>
    <x v="3"/>
    <x v="0"/>
    <m/>
  </r>
  <r>
    <n v="192420"/>
    <x v="0"/>
    <x v="0"/>
    <x v="2"/>
    <x v="1"/>
    <x v="9"/>
    <x v="117"/>
    <x v="0"/>
    <x v="0"/>
    <s v="Tesseramento"/>
    <x v="1"/>
    <x v="3"/>
    <x v="0"/>
    <m/>
  </r>
  <r>
    <n v="39280"/>
    <x v="0"/>
    <x v="0"/>
    <x v="2"/>
    <x v="0"/>
    <x v="7"/>
    <x v="182"/>
    <x v="0"/>
    <x v="1"/>
    <s v="Tesseramento"/>
    <x v="1"/>
    <x v="4"/>
    <x v="0"/>
    <m/>
  </r>
  <r>
    <n v="8701"/>
    <x v="0"/>
    <x v="0"/>
    <x v="0"/>
    <x v="0"/>
    <x v="15"/>
    <x v="72"/>
    <x v="0"/>
    <x v="0"/>
    <s v="Tesseramento"/>
    <x v="1"/>
    <x v="0"/>
    <x v="0"/>
    <m/>
  </r>
  <r>
    <n v="116328"/>
    <x v="0"/>
    <x v="0"/>
    <x v="0"/>
    <x v="0"/>
    <x v="2"/>
    <x v="292"/>
    <x v="0"/>
    <x v="1"/>
    <s v="Tesseramento"/>
    <x v="1"/>
    <x v="4"/>
    <x v="0"/>
    <m/>
  </r>
  <r>
    <n v="860"/>
    <x v="0"/>
    <x v="1"/>
    <x v="0"/>
    <x v="4"/>
    <x v="4"/>
    <x v="23"/>
    <x v="0"/>
    <x v="0"/>
    <s v="Tesseramento"/>
    <x v="1"/>
    <x v="1"/>
    <x v="0"/>
    <m/>
  </r>
  <r>
    <n v="73714"/>
    <x v="0"/>
    <x v="0"/>
    <x v="0"/>
    <x v="4"/>
    <x v="9"/>
    <x v="19"/>
    <x v="0"/>
    <x v="0"/>
    <s v="Tesseramento"/>
    <x v="1"/>
    <x v="4"/>
    <x v="0"/>
    <m/>
  </r>
  <r>
    <n v="29716"/>
    <x v="0"/>
    <x v="0"/>
    <x v="0"/>
    <x v="0"/>
    <x v="9"/>
    <x v="19"/>
    <x v="0"/>
    <x v="1"/>
    <s v="Tesseramento"/>
    <x v="1"/>
    <x v="3"/>
    <x v="0"/>
    <m/>
  </r>
  <r>
    <n v="118447"/>
    <x v="0"/>
    <x v="0"/>
    <x v="0"/>
    <x v="0"/>
    <x v="4"/>
    <x v="80"/>
    <x v="0"/>
    <x v="0"/>
    <s v="Tesseramento"/>
    <x v="1"/>
    <x v="3"/>
    <x v="0"/>
    <m/>
  </r>
  <r>
    <n v="134208"/>
    <x v="0"/>
    <x v="0"/>
    <x v="0"/>
    <x v="0"/>
    <x v="4"/>
    <x v="80"/>
    <x v="0"/>
    <x v="1"/>
    <s v="Tesseramento"/>
    <x v="1"/>
    <x v="4"/>
    <x v="0"/>
    <m/>
  </r>
  <r>
    <n v="126792"/>
    <x v="0"/>
    <x v="0"/>
    <x v="0"/>
    <x v="3"/>
    <x v="7"/>
    <x v="242"/>
    <x v="0"/>
    <x v="1"/>
    <s v="Tesseramento"/>
    <x v="0"/>
    <x v="0"/>
    <x v="0"/>
    <m/>
  </r>
  <r>
    <n v="236733"/>
    <x v="1"/>
    <x v="0"/>
    <x v="1"/>
    <x v="1"/>
    <x v="7"/>
    <x v="242"/>
    <x v="0"/>
    <x v="0"/>
    <s v="Tesseramento"/>
    <x v="0"/>
    <x v="5"/>
    <x v="0"/>
    <m/>
  </r>
  <r>
    <n v="174300"/>
    <x v="0"/>
    <x v="1"/>
    <x v="2"/>
    <x v="0"/>
    <x v="10"/>
    <x v="294"/>
    <x v="0"/>
    <x v="0"/>
    <s v="Tesseramento"/>
    <x v="1"/>
    <x v="3"/>
    <x v="0"/>
    <m/>
  </r>
  <r>
    <n v="236754"/>
    <x v="0"/>
    <x v="0"/>
    <x v="1"/>
    <x v="1"/>
    <x v="2"/>
    <x v="292"/>
    <x v="0"/>
    <x v="0"/>
    <s v="Tesseramento"/>
    <x v="1"/>
    <x v="0"/>
    <x v="0"/>
    <m/>
  </r>
  <r>
    <n v="167545"/>
    <x v="0"/>
    <x v="0"/>
    <x v="0"/>
    <x v="0"/>
    <x v="4"/>
    <x v="88"/>
    <x v="0"/>
    <x v="0"/>
    <s v="Tesseramento"/>
    <x v="1"/>
    <x v="0"/>
    <x v="0"/>
    <m/>
  </r>
  <r>
    <n v="167547"/>
    <x v="0"/>
    <x v="0"/>
    <x v="0"/>
    <x v="1"/>
    <x v="4"/>
    <x v="88"/>
    <x v="0"/>
    <x v="1"/>
    <s v="Tesseramento"/>
    <x v="1"/>
    <x v="3"/>
    <x v="0"/>
    <m/>
  </r>
  <r>
    <n v="236755"/>
    <x v="0"/>
    <x v="0"/>
    <x v="1"/>
    <x v="1"/>
    <x v="2"/>
    <x v="292"/>
    <x v="0"/>
    <x v="0"/>
    <s v="Tesseramento"/>
    <x v="1"/>
    <x v="0"/>
    <x v="0"/>
    <m/>
  </r>
  <r>
    <n v="215399"/>
    <x v="0"/>
    <x v="0"/>
    <x v="0"/>
    <x v="0"/>
    <x v="4"/>
    <x v="80"/>
    <x v="0"/>
    <x v="0"/>
    <s v="Tesseramento"/>
    <x v="1"/>
    <x v="0"/>
    <x v="0"/>
    <m/>
  </r>
  <r>
    <n v="85208"/>
    <x v="0"/>
    <x v="0"/>
    <x v="0"/>
    <x v="0"/>
    <x v="7"/>
    <x v="103"/>
    <x v="0"/>
    <x v="0"/>
    <s v="Tesseramento"/>
    <x v="1"/>
    <x v="3"/>
    <x v="0"/>
    <m/>
  </r>
  <r>
    <n v="85204"/>
    <x v="0"/>
    <x v="0"/>
    <x v="0"/>
    <x v="0"/>
    <x v="7"/>
    <x v="103"/>
    <x v="0"/>
    <x v="1"/>
    <s v="Tesseramento"/>
    <x v="1"/>
    <x v="4"/>
    <x v="0"/>
    <m/>
  </r>
  <r>
    <n v="42417"/>
    <x v="0"/>
    <x v="0"/>
    <x v="0"/>
    <x v="0"/>
    <x v="9"/>
    <x v="19"/>
    <x v="0"/>
    <x v="0"/>
    <s v="Tesseramento"/>
    <x v="1"/>
    <x v="3"/>
    <x v="0"/>
    <m/>
  </r>
  <r>
    <n v="108601"/>
    <x v="0"/>
    <x v="0"/>
    <x v="0"/>
    <x v="0"/>
    <x v="2"/>
    <x v="2"/>
    <x v="0"/>
    <x v="0"/>
    <s v="Tesseramento"/>
    <x v="1"/>
    <x v="0"/>
    <x v="0"/>
    <m/>
  </r>
  <r>
    <n v="166598"/>
    <x v="0"/>
    <x v="0"/>
    <x v="2"/>
    <x v="0"/>
    <x v="11"/>
    <x v="363"/>
    <x v="0"/>
    <x v="1"/>
    <s v="Tesseramento"/>
    <x v="1"/>
    <x v="0"/>
    <x v="0"/>
    <m/>
  </r>
  <r>
    <n v="101488"/>
    <x v="0"/>
    <x v="0"/>
    <x v="2"/>
    <x v="4"/>
    <x v="2"/>
    <x v="172"/>
    <x v="0"/>
    <x v="0"/>
    <s v="Tesseramento"/>
    <x v="1"/>
    <x v="0"/>
    <x v="0"/>
    <m/>
  </r>
  <r>
    <n v="60630"/>
    <x v="0"/>
    <x v="0"/>
    <x v="0"/>
    <x v="4"/>
    <x v="2"/>
    <x v="172"/>
    <x v="0"/>
    <x v="0"/>
    <s v="Tesseramento"/>
    <x v="1"/>
    <x v="4"/>
    <x v="0"/>
    <m/>
  </r>
  <r>
    <n v="236942"/>
    <x v="0"/>
    <x v="1"/>
    <x v="1"/>
    <x v="0"/>
    <x v="7"/>
    <x v="267"/>
    <x v="0"/>
    <x v="0"/>
    <s v="Tesseramento"/>
    <x v="1"/>
    <x v="0"/>
    <x v="0"/>
    <m/>
  </r>
  <r>
    <n v="236943"/>
    <x v="0"/>
    <x v="1"/>
    <x v="1"/>
    <x v="0"/>
    <x v="7"/>
    <x v="267"/>
    <x v="0"/>
    <x v="0"/>
    <s v="Tesseramento"/>
    <x v="1"/>
    <x v="1"/>
    <x v="0"/>
    <m/>
  </r>
  <r>
    <n v="227803"/>
    <x v="0"/>
    <x v="1"/>
    <x v="0"/>
    <x v="1"/>
    <x v="7"/>
    <x v="282"/>
    <x v="0"/>
    <x v="0"/>
    <s v="Tesseramento"/>
    <x v="0"/>
    <x v="0"/>
    <x v="0"/>
    <m/>
  </r>
  <r>
    <n v="237514"/>
    <x v="0"/>
    <x v="1"/>
    <x v="1"/>
    <x v="1"/>
    <x v="7"/>
    <x v="282"/>
    <x v="0"/>
    <x v="1"/>
    <s v="Tesseramento"/>
    <x v="0"/>
    <x v="3"/>
    <x v="0"/>
    <m/>
  </r>
  <r>
    <n v="182721"/>
    <x v="0"/>
    <x v="0"/>
    <x v="0"/>
    <x v="0"/>
    <x v="3"/>
    <x v="331"/>
    <x v="0"/>
    <x v="0"/>
    <s v="Tesseramento"/>
    <x v="1"/>
    <x v="3"/>
    <x v="0"/>
    <m/>
  </r>
  <r>
    <n v="219725"/>
    <x v="1"/>
    <x v="1"/>
    <x v="0"/>
    <x v="0"/>
    <x v="7"/>
    <x v="227"/>
    <x v="0"/>
    <x v="0"/>
    <s v="Tesseramento"/>
    <x v="1"/>
    <x v="2"/>
    <x v="0"/>
    <m/>
  </r>
  <r>
    <n v="204558"/>
    <x v="0"/>
    <x v="1"/>
    <x v="0"/>
    <x v="0"/>
    <x v="12"/>
    <x v="27"/>
    <x v="0"/>
    <x v="0"/>
    <s v="Tesseramento"/>
    <x v="1"/>
    <x v="0"/>
    <x v="0"/>
    <m/>
  </r>
  <r>
    <n v="177937"/>
    <x v="0"/>
    <x v="0"/>
    <x v="0"/>
    <x v="0"/>
    <x v="16"/>
    <x v="90"/>
    <x v="0"/>
    <x v="0"/>
    <s v="Tesseramento"/>
    <x v="1"/>
    <x v="0"/>
    <x v="0"/>
    <m/>
  </r>
  <r>
    <n v="218958"/>
    <x v="0"/>
    <x v="0"/>
    <x v="0"/>
    <x v="0"/>
    <x v="16"/>
    <x v="90"/>
    <x v="0"/>
    <x v="0"/>
    <s v="Tesseramento"/>
    <x v="1"/>
    <x v="0"/>
    <x v="0"/>
    <m/>
  </r>
  <r>
    <n v="37398"/>
    <x v="0"/>
    <x v="0"/>
    <x v="0"/>
    <x v="0"/>
    <x v="16"/>
    <x v="90"/>
    <x v="0"/>
    <x v="0"/>
    <s v="Tesseramento"/>
    <x v="1"/>
    <x v="3"/>
    <x v="0"/>
    <m/>
  </r>
  <r>
    <n v="192442"/>
    <x v="1"/>
    <x v="0"/>
    <x v="0"/>
    <x v="0"/>
    <x v="16"/>
    <x v="90"/>
    <x v="0"/>
    <x v="0"/>
    <s v="Tesseramento"/>
    <x v="1"/>
    <x v="7"/>
    <x v="0"/>
    <m/>
  </r>
  <r>
    <n v="164255"/>
    <x v="0"/>
    <x v="0"/>
    <x v="0"/>
    <x v="0"/>
    <x v="16"/>
    <x v="90"/>
    <x v="0"/>
    <x v="0"/>
    <s v="Tesseramento"/>
    <x v="1"/>
    <x v="0"/>
    <x v="0"/>
    <m/>
  </r>
  <r>
    <n v="208988"/>
    <x v="0"/>
    <x v="1"/>
    <x v="0"/>
    <x v="0"/>
    <x v="1"/>
    <x v="1"/>
    <x v="0"/>
    <x v="0"/>
    <s v="Tesseramento"/>
    <x v="0"/>
    <x v="0"/>
    <x v="0"/>
    <m/>
  </r>
  <r>
    <n v="1687"/>
    <x v="0"/>
    <x v="0"/>
    <x v="0"/>
    <x v="0"/>
    <x v="2"/>
    <x v="192"/>
    <x v="0"/>
    <x v="0"/>
    <s v="Tesseramento"/>
    <x v="1"/>
    <x v="4"/>
    <x v="0"/>
    <m/>
  </r>
  <r>
    <n v="149513"/>
    <x v="0"/>
    <x v="0"/>
    <x v="0"/>
    <x v="0"/>
    <x v="2"/>
    <x v="192"/>
    <x v="0"/>
    <x v="0"/>
    <s v="Tesseramento"/>
    <x v="1"/>
    <x v="4"/>
    <x v="0"/>
    <m/>
  </r>
  <r>
    <n v="68617"/>
    <x v="0"/>
    <x v="0"/>
    <x v="0"/>
    <x v="0"/>
    <x v="11"/>
    <x v="142"/>
    <x v="0"/>
    <x v="0"/>
    <s v="Tesseramento"/>
    <x v="1"/>
    <x v="4"/>
    <x v="0"/>
    <m/>
  </r>
  <r>
    <n v="236738"/>
    <x v="0"/>
    <x v="0"/>
    <x v="1"/>
    <x v="2"/>
    <x v="11"/>
    <x v="302"/>
    <x v="0"/>
    <x v="0"/>
    <s v="Tesseramento"/>
    <x v="1"/>
    <x v="0"/>
    <x v="0"/>
    <m/>
  </r>
  <r>
    <n v="23212"/>
    <x v="0"/>
    <x v="0"/>
    <x v="0"/>
    <x v="0"/>
    <x v="2"/>
    <x v="251"/>
    <x v="0"/>
    <x v="0"/>
    <s v="Tesseramento"/>
    <x v="1"/>
    <x v="3"/>
    <x v="0"/>
    <m/>
  </r>
  <r>
    <n v="22933"/>
    <x v="0"/>
    <x v="0"/>
    <x v="0"/>
    <x v="0"/>
    <x v="2"/>
    <x v="251"/>
    <x v="0"/>
    <x v="0"/>
    <s v="Tesseramento"/>
    <x v="1"/>
    <x v="0"/>
    <x v="0"/>
    <m/>
  </r>
  <r>
    <n v="96129"/>
    <x v="0"/>
    <x v="0"/>
    <x v="0"/>
    <x v="0"/>
    <x v="2"/>
    <x v="251"/>
    <x v="0"/>
    <x v="1"/>
    <s v="Tesseramento"/>
    <x v="1"/>
    <x v="1"/>
    <x v="0"/>
    <m/>
  </r>
  <r>
    <n v="108562"/>
    <x v="0"/>
    <x v="0"/>
    <x v="0"/>
    <x v="0"/>
    <x v="5"/>
    <x v="170"/>
    <x v="0"/>
    <x v="0"/>
    <s v="Tesseramento"/>
    <x v="0"/>
    <x v="3"/>
    <x v="0"/>
    <m/>
  </r>
  <r>
    <n v="104420"/>
    <x v="0"/>
    <x v="0"/>
    <x v="0"/>
    <x v="0"/>
    <x v="11"/>
    <x v="244"/>
    <x v="0"/>
    <x v="0"/>
    <s v="Tesseramento"/>
    <x v="0"/>
    <x v="0"/>
    <x v="0"/>
    <m/>
  </r>
  <r>
    <n v="159369"/>
    <x v="1"/>
    <x v="0"/>
    <x v="0"/>
    <x v="0"/>
    <x v="4"/>
    <x v="18"/>
    <x v="0"/>
    <x v="1"/>
    <s v="Tesseramento"/>
    <x v="1"/>
    <x v="7"/>
    <x v="0"/>
    <m/>
  </r>
  <r>
    <n v="208749"/>
    <x v="1"/>
    <x v="0"/>
    <x v="0"/>
    <x v="2"/>
    <x v="4"/>
    <x v="18"/>
    <x v="0"/>
    <x v="1"/>
    <s v="Tesseramento"/>
    <x v="1"/>
    <x v="5"/>
    <x v="0"/>
    <m/>
  </r>
  <r>
    <n v="227622"/>
    <x v="0"/>
    <x v="0"/>
    <x v="0"/>
    <x v="3"/>
    <x v="10"/>
    <x v="63"/>
    <x v="0"/>
    <x v="1"/>
    <s v="Tesseramento"/>
    <x v="0"/>
    <x v="0"/>
    <x v="0"/>
    <m/>
  </r>
  <r>
    <n v="137906"/>
    <x v="0"/>
    <x v="0"/>
    <x v="0"/>
    <x v="1"/>
    <x v="10"/>
    <x v="63"/>
    <x v="0"/>
    <x v="1"/>
    <s v="Tesseramento"/>
    <x v="0"/>
    <x v="0"/>
    <x v="0"/>
    <m/>
  </r>
  <r>
    <n v="128247"/>
    <x v="0"/>
    <x v="0"/>
    <x v="0"/>
    <x v="1"/>
    <x v="11"/>
    <x v="142"/>
    <x v="0"/>
    <x v="0"/>
    <s v="Tesseramento"/>
    <x v="1"/>
    <x v="3"/>
    <x v="0"/>
    <m/>
  </r>
  <r>
    <n v="120126"/>
    <x v="0"/>
    <x v="0"/>
    <x v="0"/>
    <x v="0"/>
    <x v="11"/>
    <x v="142"/>
    <x v="0"/>
    <x v="0"/>
    <s v="Tesseramento"/>
    <x v="1"/>
    <x v="3"/>
    <x v="0"/>
    <m/>
  </r>
  <r>
    <n v="147436"/>
    <x v="0"/>
    <x v="0"/>
    <x v="0"/>
    <x v="0"/>
    <x v="13"/>
    <x v="188"/>
    <x v="0"/>
    <x v="0"/>
    <s v="Tesseramento"/>
    <x v="1"/>
    <x v="0"/>
    <x v="0"/>
    <m/>
  </r>
  <r>
    <n v="107764"/>
    <x v="0"/>
    <x v="0"/>
    <x v="0"/>
    <x v="0"/>
    <x v="10"/>
    <x v="187"/>
    <x v="0"/>
    <x v="1"/>
    <s v="Tesseramento"/>
    <x v="0"/>
    <x v="4"/>
    <x v="0"/>
    <m/>
  </r>
  <r>
    <n v="232462"/>
    <x v="0"/>
    <x v="1"/>
    <x v="0"/>
    <x v="1"/>
    <x v="7"/>
    <x v="45"/>
    <x v="0"/>
    <x v="0"/>
    <s v="Tesseramento"/>
    <x v="1"/>
    <x v="3"/>
    <x v="0"/>
    <m/>
  </r>
  <r>
    <n v="139074"/>
    <x v="0"/>
    <x v="0"/>
    <x v="0"/>
    <x v="0"/>
    <x v="11"/>
    <x v="142"/>
    <x v="0"/>
    <x v="0"/>
    <s v="Tesseramento"/>
    <x v="1"/>
    <x v="0"/>
    <x v="0"/>
    <m/>
  </r>
  <r>
    <n v="151264"/>
    <x v="0"/>
    <x v="0"/>
    <x v="0"/>
    <x v="0"/>
    <x v="11"/>
    <x v="142"/>
    <x v="0"/>
    <x v="0"/>
    <s v="Tesseramento"/>
    <x v="1"/>
    <x v="1"/>
    <x v="0"/>
    <m/>
  </r>
  <r>
    <n v="42420"/>
    <x v="0"/>
    <x v="0"/>
    <x v="0"/>
    <x v="0"/>
    <x v="11"/>
    <x v="142"/>
    <x v="0"/>
    <x v="0"/>
    <s v="Tesseramento"/>
    <x v="1"/>
    <x v="1"/>
    <x v="0"/>
    <m/>
  </r>
  <r>
    <n v="41348"/>
    <x v="0"/>
    <x v="0"/>
    <x v="0"/>
    <x v="0"/>
    <x v="11"/>
    <x v="142"/>
    <x v="0"/>
    <x v="0"/>
    <s v="Tesseramento"/>
    <x v="1"/>
    <x v="0"/>
    <x v="0"/>
    <m/>
  </r>
  <r>
    <n v="236816"/>
    <x v="0"/>
    <x v="1"/>
    <x v="1"/>
    <x v="1"/>
    <x v="7"/>
    <x v="45"/>
    <x v="0"/>
    <x v="0"/>
    <s v="Tesseramento"/>
    <x v="1"/>
    <x v="1"/>
    <x v="0"/>
    <m/>
  </r>
  <r>
    <n v="192052"/>
    <x v="0"/>
    <x v="0"/>
    <x v="0"/>
    <x v="0"/>
    <x v="11"/>
    <x v="142"/>
    <x v="0"/>
    <x v="0"/>
    <s v="Tesseramento"/>
    <x v="1"/>
    <x v="3"/>
    <x v="0"/>
    <m/>
  </r>
  <r>
    <n v="236815"/>
    <x v="0"/>
    <x v="1"/>
    <x v="1"/>
    <x v="3"/>
    <x v="7"/>
    <x v="45"/>
    <x v="0"/>
    <x v="0"/>
    <s v="Tesseramento"/>
    <x v="1"/>
    <x v="1"/>
    <x v="0"/>
    <m/>
  </r>
  <r>
    <n v="193061"/>
    <x v="1"/>
    <x v="0"/>
    <x v="0"/>
    <x v="1"/>
    <x v="4"/>
    <x v="256"/>
    <x v="0"/>
    <x v="0"/>
    <s v="Tesseramento"/>
    <x v="1"/>
    <x v="5"/>
    <x v="0"/>
    <m/>
  </r>
  <r>
    <n v="225824"/>
    <x v="0"/>
    <x v="0"/>
    <x v="0"/>
    <x v="0"/>
    <x v="2"/>
    <x v="224"/>
    <x v="0"/>
    <x v="1"/>
    <s v="Tesseramento"/>
    <x v="1"/>
    <x v="0"/>
    <x v="0"/>
    <m/>
  </r>
  <r>
    <n v="97138"/>
    <x v="0"/>
    <x v="0"/>
    <x v="0"/>
    <x v="0"/>
    <x v="11"/>
    <x v="142"/>
    <x v="0"/>
    <x v="0"/>
    <s v="Tesseramento"/>
    <x v="1"/>
    <x v="3"/>
    <x v="0"/>
    <m/>
  </r>
  <r>
    <n v="156360"/>
    <x v="1"/>
    <x v="0"/>
    <x v="0"/>
    <x v="1"/>
    <x v="4"/>
    <x v="256"/>
    <x v="0"/>
    <x v="0"/>
    <s v="Tesseramento"/>
    <x v="1"/>
    <x v="6"/>
    <x v="0"/>
    <m/>
  </r>
  <r>
    <n v="117078"/>
    <x v="0"/>
    <x v="0"/>
    <x v="0"/>
    <x v="0"/>
    <x v="13"/>
    <x v="177"/>
    <x v="0"/>
    <x v="1"/>
    <s v="Tesseramento"/>
    <x v="1"/>
    <x v="3"/>
    <x v="0"/>
    <m/>
  </r>
  <r>
    <n v="99314"/>
    <x v="0"/>
    <x v="0"/>
    <x v="0"/>
    <x v="0"/>
    <x v="3"/>
    <x v="331"/>
    <x v="0"/>
    <x v="1"/>
    <s v="Tesseramento"/>
    <x v="1"/>
    <x v="4"/>
    <x v="0"/>
    <m/>
  </r>
  <r>
    <n v="99313"/>
    <x v="0"/>
    <x v="0"/>
    <x v="0"/>
    <x v="0"/>
    <x v="3"/>
    <x v="331"/>
    <x v="0"/>
    <x v="0"/>
    <s v="Tesseramento"/>
    <x v="1"/>
    <x v="4"/>
    <x v="0"/>
    <m/>
  </r>
  <r>
    <n v="236817"/>
    <x v="0"/>
    <x v="1"/>
    <x v="1"/>
    <x v="1"/>
    <x v="7"/>
    <x v="45"/>
    <x v="0"/>
    <x v="0"/>
    <s v="Tesseramento"/>
    <x v="1"/>
    <x v="0"/>
    <x v="0"/>
    <m/>
  </r>
  <r>
    <n v="217231"/>
    <x v="0"/>
    <x v="0"/>
    <x v="0"/>
    <x v="1"/>
    <x v="11"/>
    <x v="142"/>
    <x v="0"/>
    <x v="0"/>
    <s v="Tesseramento"/>
    <x v="1"/>
    <x v="4"/>
    <x v="0"/>
    <m/>
  </r>
  <r>
    <n v="101332"/>
    <x v="0"/>
    <x v="0"/>
    <x v="0"/>
    <x v="0"/>
    <x v="11"/>
    <x v="142"/>
    <x v="0"/>
    <x v="0"/>
    <s v="Tesseramento"/>
    <x v="1"/>
    <x v="1"/>
    <x v="0"/>
    <m/>
  </r>
  <r>
    <n v="236819"/>
    <x v="1"/>
    <x v="0"/>
    <x v="1"/>
    <x v="0"/>
    <x v="11"/>
    <x v="24"/>
    <x v="0"/>
    <x v="0"/>
    <s v="Tesseramento"/>
    <x v="1"/>
    <x v="2"/>
    <x v="0"/>
    <m/>
  </r>
  <r>
    <n v="226890"/>
    <x v="0"/>
    <x v="1"/>
    <x v="0"/>
    <x v="1"/>
    <x v="14"/>
    <x v="290"/>
    <x v="0"/>
    <x v="1"/>
    <s v="Tesseramento"/>
    <x v="0"/>
    <x v="0"/>
    <x v="0"/>
    <m/>
  </r>
  <r>
    <n v="23467"/>
    <x v="0"/>
    <x v="0"/>
    <x v="0"/>
    <x v="0"/>
    <x v="13"/>
    <x v="188"/>
    <x v="0"/>
    <x v="0"/>
    <s v="Tesseramento"/>
    <x v="1"/>
    <x v="0"/>
    <x v="0"/>
    <m/>
  </r>
  <r>
    <n v="35825"/>
    <x v="0"/>
    <x v="0"/>
    <x v="0"/>
    <x v="0"/>
    <x v="13"/>
    <x v="188"/>
    <x v="0"/>
    <x v="0"/>
    <s v="Tesseramento"/>
    <x v="1"/>
    <x v="4"/>
    <x v="0"/>
    <m/>
  </r>
  <r>
    <n v="48319"/>
    <x v="0"/>
    <x v="0"/>
    <x v="0"/>
    <x v="0"/>
    <x v="13"/>
    <x v="188"/>
    <x v="0"/>
    <x v="1"/>
    <s v="Tesseramento"/>
    <x v="1"/>
    <x v="4"/>
    <x v="0"/>
    <m/>
  </r>
  <r>
    <n v="29418"/>
    <x v="0"/>
    <x v="0"/>
    <x v="0"/>
    <x v="0"/>
    <x v="11"/>
    <x v="142"/>
    <x v="0"/>
    <x v="0"/>
    <s v="Tesseramento"/>
    <x v="1"/>
    <x v="0"/>
    <x v="0"/>
    <m/>
  </r>
  <r>
    <n v="236751"/>
    <x v="0"/>
    <x v="0"/>
    <x v="1"/>
    <x v="2"/>
    <x v="7"/>
    <x v="185"/>
    <x v="0"/>
    <x v="0"/>
    <s v="Tesseramento"/>
    <x v="1"/>
    <x v="3"/>
    <x v="0"/>
    <m/>
  </r>
  <r>
    <n v="77291"/>
    <x v="0"/>
    <x v="0"/>
    <x v="0"/>
    <x v="0"/>
    <x v="11"/>
    <x v="142"/>
    <x v="0"/>
    <x v="0"/>
    <s v="Tesseramento"/>
    <x v="1"/>
    <x v="0"/>
    <x v="0"/>
    <m/>
  </r>
  <r>
    <n v="171759"/>
    <x v="0"/>
    <x v="0"/>
    <x v="0"/>
    <x v="0"/>
    <x v="11"/>
    <x v="142"/>
    <x v="0"/>
    <x v="0"/>
    <s v="Tesseramento"/>
    <x v="1"/>
    <x v="0"/>
    <x v="0"/>
    <m/>
  </r>
  <r>
    <n v="186945"/>
    <x v="0"/>
    <x v="0"/>
    <x v="0"/>
    <x v="0"/>
    <x v="11"/>
    <x v="142"/>
    <x v="0"/>
    <x v="1"/>
    <s v="Tesseramento"/>
    <x v="1"/>
    <x v="0"/>
    <x v="0"/>
    <m/>
  </r>
  <r>
    <n v="221885"/>
    <x v="0"/>
    <x v="0"/>
    <x v="0"/>
    <x v="2"/>
    <x v="11"/>
    <x v="142"/>
    <x v="0"/>
    <x v="0"/>
    <s v="Tesseramento"/>
    <x v="1"/>
    <x v="3"/>
    <x v="0"/>
    <m/>
  </r>
  <r>
    <n v="196817"/>
    <x v="0"/>
    <x v="0"/>
    <x v="0"/>
    <x v="0"/>
    <x v="11"/>
    <x v="142"/>
    <x v="0"/>
    <x v="0"/>
    <s v="Tesseramento"/>
    <x v="1"/>
    <x v="1"/>
    <x v="0"/>
    <m/>
  </r>
  <r>
    <n v="236752"/>
    <x v="0"/>
    <x v="0"/>
    <x v="1"/>
    <x v="1"/>
    <x v="7"/>
    <x v="185"/>
    <x v="0"/>
    <x v="1"/>
    <s v="Tesseramento"/>
    <x v="1"/>
    <x v="1"/>
    <x v="0"/>
    <m/>
  </r>
  <r>
    <n v="131347"/>
    <x v="0"/>
    <x v="0"/>
    <x v="0"/>
    <x v="0"/>
    <x v="11"/>
    <x v="142"/>
    <x v="0"/>
    <x v="0"/>
    <s v="Tesseramento"/>
    <x v="1"/>
    <x v="0"/>
    <x v="0"/>
    <m/>
  </r>
  <r>
    <n v="43041"/>
    <x v="0"/>
    <x v="0"/>
    <x v="0"/>
    <x v="0"/>
    <x v="11"/>
    <x v="142"/>
    <x v="0"/>
    <x v="0"/>
    <s v="Tesseramento"/>
    <x v="1"/>
    <x v="4"/>
    <x v="0"/>
    <m/>
  </r>
  <r>
    <n v="236753"/>
    <x v="0"/>
    <x v="0"/>
    <x v="1"/>
    <x v="1"/>
    <x v="7"/>
    <x v="185"/>
    <x v="0"/>
    <x v="1"/>
    <s v="Tesseramento"/>
    <x v="1"/>
    <x v="1"/>
    <x v="0"/>
    <m/>
  </r>
  <r>
    <n v="115715"/>
    <x v="0"/>
    <x v="0"/>
    <x v="0"/>
    <x v="1"/>
    <x v="11"/>
    <x v="160"/>
    <x v="0"/>
    <x v="0"/>
    <s v="Tesseramento"/>
    <x v="0"/>
    <x v="0"/>
    <x v="0"/>
    <m/>
  </r>
  <r>
    <n v="116812"/>
    <x v="0"/>
    <x v="0"/>
    <x v="0"/>
    <x v="4"/>
    <x v="11"/>
    <x v="160"/>
    <x v="0"/>
    <x v="0"/>
    <s v="Tesseramento"/>
    <x v="0"/>
    <x v="4"/>
    <x v="0"/>
    <m/>
  </r>
  <r>
    <n v="236824"/>
    <x v="1"/>
    <x v="1"/>
    <x v="1"/>
    <x v="2"/>
    <x v="2"/>
    <x v="55"/>
    <x v="0"/>
    <x v="0"/>
    <s v="Tesseramento"/>
    <x v="1"/>
    <x v="5"/>
    <x v="0"/>
    <m/>
  </r>
  <r>
    <n v="228941"/>
    <x v="0"/>
    <x v="1"/>
    <x v="0"/>
    <x v="0"/>
    <x v="2"/>
    <x v="36"/>
    <x v="0"/>
    <x v="1"/>
    <s v="Tesseramento"/>
    <x v="1"/>
    <x v="4"/>
    <x v="0"/>
    <m/>
  </r>
  <r>
    <n v="21160"/>
    <x v="0"/>
    <x v="0"/>
    <x v="0"/>
    <x v="0"/>
    <x v="0"/>
    <x v="206"/>
    <x v="0"/>
    <x v="0"/>
    <s v="Tesseramento"/>
    <x v="1"/>
    <x v="4"/>
    <x v="0"/>
    <m/>
  </r>
  <r>
    <n v="236742"/>
    <x v="0"/>
    <x v="0"/>
    <x v="1"/>
    <x v="0"/>
    <x v="4"/>
    <x v="271"/>
    <x v="0"/>
    <x v="0"/>
    <s v="Tesseramento"/>
    <x v="1"/>
    <x v="4"/>
    <x v="0"/>
    <m/>
  </r>
  <r>
    <n v="63006"/>
    <x v="0"/>
    <x v="0"/>
    <x v="0"/>
    <x v="0"/>
    <x v="4"/>
    <x v="330"/>
    <x v="0"/>
    <x v="1"/>
    <s v="Tesseramento"/>
    <x v="1"/>
    <x v="0"/>
    <x v="0"/>
    <m/>
  </r>
  <r>
    <n v="34897"/>
    <x v="0"/>
    <x v="0"/>
    <x v="0"/>
    <x v="0"/>
    <x v="4"/>
    <x v="330"/>
    <x v="0"/>
    <x v="0"/>
    <s v="Tesseramento"/>
    <x v="1"/>
    <x v="4"/>
    <x v="0"/>
    <m/>
  </r>
  <r>
    <n v="210577"/>
    <x v="0"/>
    <x v="0"/>
    <x v="0"/>
    <x v="1"/>
    <x v="12"/>
    <x v="269"/>
    <x v="0"/>
    <x v="1"/>
    <s v="Tesseramento"/>
    <x v="1"/>
    <x v="0"/>
    <x v="0"/>
    <m/>
  </r>
  <r>
    <n v="233051"/>
    <x v="1"/>
    <x v="1"/>
    <x v="0"/>
    <x v="0"/>
    <x v="8"/>
    <x v="276"/>
    <x v="0"/>
    <x v="0"/>
    <s v="Tesseramento"/>
    <x v="1"/>
    <x v="5"/>
    <x v="0"/>
    <m/>
  </r>
  <r>
    <n v="236793"/>
    <x v="0"/>
    <x v="0"/>
    <x v="1"/>
    <x v="2"/>
    <x v="5"/>
    <x v="38"/>
    <x v="0"/>
    <x v="0"/>
    <s v="Tesseramento"/>
    <x v="1"/>
    <x v="3"/>
    <x v="0"/>
    <m/>
  </r>
  <r>
    <n v="236796"/>
    <x v="0"/>
    <x v="1"/>
    <x v="1"/>
    <x v="2"/>
    <x v="5"/>
    <x v="38"/>
    <x v="0"/>
    <x v="1"/>
    <s v="Tesseramento"/>
    <x v="1"/>
    <x v="3"/>
    <x v="0"/>
    <m/>
  </r>
  <r>
    <n v="47929"/>
    <x v="0"/>
    <x v="0"/>
    <x v="0"/>
    <x v="0"/>
    <x v="5"/>
    <x v="38"/>
    <x v="0"/>
    <x v="0"/>
    <s v="Tesseramento"/>
    <x v="1"/>
    <x v="3"/>
    <x v="0"/>
    <m/>
  </r>
  <r>
    <n v="161615"/>
    <x v="0"/>
    <x v="0"/>
    <x v="0"/>
    <x v="2"/>
    <x v="4"/>
    <x v="149"/>
    <x v="0"/>
    <x v="0"/>
    <s v="Tesseramento"/>
    <x v="1"/>
    <x v="4"/>
    <x v="0"/>
    <m/>
  </r>
  <r>
    <n v="206746"/>
    <x v="1"/>
    <x v="0"/>
    <x v="0"/>
    <x v="1"/>
    <x v="10"/>
    <x v="93"/>
    <x v="0"/>
    <x v="0"/>
    <s v="Tesseramento"/>
    <x v="0"/>
    <x v="5"/>
    <x v="0"/>
    <m/>
  </r>
  <r>
    <n v="213116"/>
    <x v="0"/>
    <x v="1"/>
    <x v="0"/>
    <x v="0"/>
    <x v="10"/>
    <x v="294"/>
    <x v="0"/>
    <x v="1"/>
    <s v="Tesseramento"/>
    <x v="1"/>
    <x v="0"/>
    <x v="0"/>
    <m/>
  </r>
  <r>
    <n v="84919"/>
    <x v="0"/>
    <x v="1"/>
    <x v="0"/>
    <x v="0"/>
    <x v="10"/>
    <x v="294"/>
    <x v="0"/>
    <x v="1"/>
    <s v="Tesseramento"/>
    <x v="1"/>
    <x v="0"/>
    <x v="0"/>
    <m/>
  </r>
  <r>
    <n v="84911"/>
    <x v="0"/>
    <x v="1"/>
    <x v="0"/>
    <x v="0"/>
    <x v="10"/>
    <x v="294"/>
    <x v="0"/>
    <x v="0"/>
    <s v="Tesseramento"/>
    <x v="1"/>
    <x v="0"/>
    <x v="0"/>
    <m/>
  </r>
  <r>
    <n v="231739"/>
    <x v="0"/>
    <x v="0"/>
    <x v="0"/>
    <x v="1"/>
    <x v="10"/>
    <x v="294"/>
    <x v="0"/>
    <x v="1"/>
    <s v="Tesseramento"/>
    <x v="1"/>
    <x v="0"/>
    <x v="0"/>
    <m/>
  </r>
  <r>
    <n v="224282"/>
    <x v="0"/>
    <x v="0"/>
    <x v="0"/>
    <x v="0"/>
    <x v="13"/>
    <x v="350"/>
    <x v="0"/>
    <x v="0"/>
    <s v="Tesseramento"/>
    <x v="0"/>
    <x v="1"/>
    <x v="0"/>
    <m/>
  </r>
  <r>
    <n v="232290"/>
    <x v="0"/>
    <x v="0"/>
    <x v="0"/>
    <x v="0"/>
    <x v="13"/>
    <x v="350"/>
    <x v="0"/>
    <x v="0"/>
    <s v="Tesseramento"/>
    <x v="0"/>
    <x v="1"/>
    <x v="0"/>
    <m/>
  </r>
  <r>
    <n v="232388"/>
    <x v="0"/>
    <x v="0"/>
    <x v="0"/>
    <x v="0"/>
    <x v="13"/>
    <x v="350"/>
    <x v="0"/>
    <x v="0"/>
    <s v="Tesseramento"/>
    <x v="0"/>
    <x v="0"/>
    <x v="0"/>
    <m/>
  </r>
  <r>
    <n v="228134"/>
    <x v="0"/>
    <x v="1"/>
    <x v="0"/>
    <x v="1"/>
    <x v="4"/>
    <x v="149"/>
    <x v="0"/>
    <x v="0"/>
    <s v="Tesseramento"/>
    <x v="1"/>
    <x v="0"/>
    <x v="0"/>
    <m/>
  </r>
  <r>
    <n v="118928"/>
    <x v="0"/>
    <x v="0"/>
    <x v="0"/>
    <x v="0"/>
    <x v="15"/>
    <x v="243"/>
    <x v="0"/>
    <x v="0"/>
    <s v="Tesseramento"/>
    <x v="0"/>
    <x v="3"/>
    <x v="0"/>
    <m/>
  </r>
  <r>
    <n v="155345"/>
    <x v="0"/>
    <x v="0"/>
    <x v="0"/>
    <x v="0"/>
    <x v="10"/>
    <x v="93"/>
    <x v="0"/>
    <x v="1"/>
    <s v="Tesseramento"/>
    <x v="0"/>
    <x v="0"/>
    <x v="0"/>
    <m/>
  </r>
  <r>
    <n v="142528"/>
    <x v="0"/>
    <x v="0"/>
    <x v="0"/>
    <x v="0"/>
    <x v="10"/>
    <x v="93"/>
    <x v="0"/>
    <x v="0"/>
    <s v="Tesseramento"/>
    <x v="0"/>
    <x v="0"/>
    <x v="0"/>
    <m/>
  </r>
  <r>
    <n v="218691"/>
    <x v="0"/>
    <x v="0"/>
    <x v="0"/>
    <x v="0"/>
    <x v="10"/>
    <x v="93"/>
    <x v="0"/>
    <x v="0"/>
    <s v="Tesseramento"/>
    <x v="0"/>
    <x v="1"/>
    <x v="0"/>
    <m/>
  </r>
  <r>
    <n v="147893"/>
    <x v="1"/>
    <x v="0"/>
    <x v="2"/>
    <x v="1"/>
    <x v="10"/>
    <x v="93"/>
    <x v="0"/>
    <x v="1"/>
    <s v="Tesseramento"/>
    <x v="0"/>
    <x v="2"/>
    <x v="0"/>
    <m/>
  </r>
  <r>
    <n v="119536"/>
    <x v="0"/>
    <x v="0"/>
    <x v="0"/>
    <x v="0"/>
    <x v="10"/>
    <x v="70"/>
    <x v="0"/>
    <x v="0"/>
    <s v="Tesseramento"/>
    <x v="0"/>
    <x v="3"/>
    <x v="0"/>
    <m/>
  </r>
  <r>
    <n v="33980"/>
    <x v="0"/>
    <x v="0"/>
    <x v="0"/>
    <x v="0"/>
    <x v="10"/>
    <x v="70"/>
    <x v="0"/>
    <x v="0"/>
    <s v="Tesseramento"/>
    <x v="0"/>
    <x v="4"/>
    <x v="0"/>
    <m/>
  </r>
  <r>
    <n v="208989"/>
    <x v="0"/>
    <x v="1"/>
    <x v="0"/>
    <x v="1"/>
    <x v="1"/>
    <x v="108"/>
    <x v="0"/>
    <x v="0"/>
    <s v="Tesseramento"/>
    <x v="0"/>
    <x v="0"/>
    <x v="0"/>
    <m/>
  </r>
  <r>
    <n v="226723"/>
    <x v="0"/>
    <x v="0"/>
    <x v="0"/>
    <x v="0"/>
    <x v="11"/>
    <x v="278"/>
    <x v="0"/>
    <x v="1"/>
    <s v="Tesseramento"/>
    <x v="1"/>
    <x v="0"/>
    <x v="0"/>
    <m/>
  </r>
  <r>
    <n v="73104"/>
    <x v="0"/>
    <x v="0"/>
    <x v="0"/>
    <x v="0"/>
    <x v="11"/>
    <x v="278"/>
    <x v="0"/>
    <x v="0"/>
    <s v="Tesseramento"/>
    <x v="1"/>
    <x v="3"/>
    <x v="0"/>
    <m/>
  </r>
  <r>
    <n v="2200"/>
    <x v="0"/>
    <x v="0"/>
    <x v="0"/>
    <x v="0"/>
    <x v="7"/>
    <x v="185"/>
    <x v="0"/>
    <x v="0"/>
    <s v="Tesseramento"/>
    <x v="1"/>
    <x v="0"/>
    <x v="0"/>
    <m/>
  </r>
  <r>
    <n v="69827"/>
    <x v="0"/>
    <x v="0"/>
    <x v="0"/>
    <x v="0"/>
    <x v="0"/>
    <x v="66"/>
    <x v="0"/>
    <x v="0"/>
    <s v="Tesseramento"/>
    <x v="1"/>
    <x v="0"/>
    <x v="0"/>
    <m/>
  </r>
  <r>
    <n v="231654"/>
    <x v="0"/>
    <x v="1"/>
    <x v="0"/>
    <x v="1"/>
    <x v="10"/>
    <x v="306"/>
    <x v="0"/>
    <x v="1"/>
    <s v="Tesseramento"/>
    <x v="1"/>
    <x v="0"/>
    <x v="0"/>
    <m/>
  </r>
  <r>
    <n v="172376"/>
    <x v="0"/>
    <x v="0"/>
    <x v="0"/>
    <x v="0"/>
    <x v="10"/>
    <x v="306"/>
    <x v="0"/>
    <x v="0"/>
    <s v="Tesseramento"/>
    <x v="1"/>
    <x v="1"/>
    <x v="0"/>
    <m/>
  </r>
  <r>
    <n v="22741"/>
    <x v="0"/>
    <x v="0"/>
    <x v="2"/>
    <x v="0"/>
    <x v="10"/>
    <x v="306"/>
    <x v="0"/>
    <x v="0"/>
    <s v="Tesseramento"/>
    <x v="1"/>
    <x v="4"/>
    <x v="0"/>
    <m/>
  </r>
  <r>
    <n v="11466"/>
    <x v="0"/>
    <x v="0"/>
    <x v="0"/>
    <x v="0"/>
    <x v="9"/>
    <x v="117"/>
    <x v="0"/>
    <x v="0"/>
    <s v="Tesseramento"/>
    <x v="1"/>
    <x v="3"/>
    <x v="0"/>
    <m/>
  </r>
  <r>
    <n v="11541"/>
    <x v="0"/>
    <x v="0"/>
    <x v="0"/>
    <x v="0"/>
    <x v="9"/>
    <x v="117"/>
    <x v="0"/>
    <x v="1"/>
    <s v="Tesseramento"/>
    <x v="1"/>
    <x v="3"/>
    <x v="0"/>
    <m/>
  </r>
  <r>
    <n v="236756"/>
    <x v="1"/>
    <x v="0"/>
    <x v="1"/>
    <x v="2"/>
    <x v="10"/>
    <x v="306"/>
    <x v="0"/>
    <x v="0"/>
    <s v="Tesseramento"/>
    <x v="1"/>
    <x v="5"/>
    <x v="0"/>
    <m/>
  </r>
  <r>
    <n v="205567"/>
    <x v="0"/>
    <x v="0"/>
    <x v="0"/>
    <x v="0"/>
    <x v="2"/>
    <x v="55"/>
    <x v="0"/>
    <x v="1"/>
    <s v="Tesseramento"/>
    <x v="1"/>
    <x v="1"/>
    <x v="0"/>
    <m/>
  </r>
  <r>
    <n v="195926"/>
    <x v="0"/>
    <x v="0"/>
    <x v="0"/>
    <x v="0"/>
    <x v="2"/>
    <x v="55"/>
    <x v="0"/>
    <x v="0"/>
    <s v="Tesseramento"/>
    <x v="1"/>
    <x v="1"/>
    <x v="0"/>
    <m/>
  </r>
  <r>
    <n v="146702"/>
    <x v="0"/>
    <x v="0"/>
    <x v="2"/>
    <x v="4"/>
    <x v="11"/>
    <x v="174"/>
    <x v="0"/>
    <x v="0"/>
    <s v="Tesseramento"/>
    <x v="3"/>
    <x v="0"/>
    <x v="0"/>
    <m/>
  </r>
  <r>
    <n v="237031"/>
    <x v="0"/>
    <x v="1"/>
    <x v="1"/>
    <x v="3"/>
    <x v="7"/>
    <x v="35"/>
    <x v="0"/>
    <x v="0"/>
    <s v="Tesseramento"/>
    <x v="1"/>
    <x v="3"/>
    <x v="0"/>
    <m/>
  </r>
  <r>
    <n v="237029"/>
    <x v="0"/>
    <x v="1"/>
    <x v="1"/>
    <x v="3"/>
    <x v="7"/>
    <x v="35"/>
    <x v="0"/>
    <x v="1"/>
    <s v="Tesseramento"/>
    <x v="1"/>
    <x v="3"/>
    <x v="0"/>
    <m/>
  </r>
  <r>
    <n v="152978"/>
    <x v="0"/>
    <x v="0"/>
    <x v="0"/>
    <x v="0"/>
    <x v="4"/>
    <x v="249"/>
    <x v="0"/>
    <x v="0"/>
    <s v="Tesseramento"/>
    <x v="1"/>
    <x v="0"/>
    <x v="0"/>
    <m/>
  </r>
  <r>
    <n v="99285"/>
    <x v="0"/>
    <x v="0"/>
    <x v="0"/>
    <x v="0"/>
    <x v="4"/>
    <x v="249"/>
    <x v="0"/>
    <x v="0"/>
    <s v="Tesseramento"/>
    <x v="1"/>
    <x v="0"/>
    <x v="0"/>
    <m/>
  </r>
  <r>
    <n v="167005"/>
    <x v="1"/>
    <x v="0"/>
    <x v="0"/>
    <x v="0"/>
    <x v="4"/>
    <x v="249"/>
    <x v="0"/>
    <x v="0"/>
    <s v="Tesseramento"/>
    <x v="1"/>
    <x v="7"/>
    <x v="0"/>
    <m/>
  </r>
  <r>
    <n v="215079"/>
    <x v="0"/>
    <x v="0"/>
    <x v="0"/>
    <x v="0"/>
    <x v="0"/>
    <x v="361"/>
    <x v="0"/>
    <x v="0"/>
    <s v="Tesseramento"/>
    <x v="0"/>
    <x v="1"/>
    <x v="0"/>
    <m/>
  </r>
  <r>
    <n v="17915"/>
    <x v="0"/>
    <x v="0"/>
    <x v="0"/>
    <x v="0"/>
    <x v="15"/>
    <x v="243"/>
    <x v="0"/>
    <x v="0"/>
    <s v="Tesseramento"/>
    <x v="0"/>
    <x v="3"/>
    <x v="0"/>
    <m/>
  </r>
  <r>
    <n v="133269"/>
    <x v="0"/>
    <x v="0"/>
    <x v="0"/>
    <x v="0"/>
    <x v="12"/>
    <x v="106"/>
    <x v="0"/>
    <x v="0"/>
    <s v="Tesseramento"/>
    <x v="1"/>
    <x v="0"/>
    <x v="0"/>
    <m/>
  </r>
  <r>
    <n v="103677"/>
    <x v="0"/>
    <x v="0"/>
    <x v="0"/>
    <x v="0"/>
    <x v="7"/>
    <x v="205"/>
    <x v="0"/>
    <x v="1"/>
    <s v="Tesseramento"/>
    <x v="1"/>
    <x v="3"/>
    <x v="0"/>
    <m/>
  </r>
  <r>
    <n v="41385"/>
    <x v="0"/>
    <x v="0"/>
    <x v="0"/>
    <x v="0"/>
    <x v="7"/>
    <x v="205"/>
    <x v="0"/>
    <x v="1"/>
    <s v="Tesseramento"/>
    <x v="1"/>
    <x v="4"/>
    <x v="0"/>
    <m/>
  </r>
  <r>
    <n v="116377"/>
    <x v="0"/>
    <x v="0"/>
    <x v="0"/>
    <x v="1"/>
    <x v="7"/>
    <x v="205"/>
    <x v="0"/>
    <x v="1"/>
    <s v="Tesseramento"/>
    <x v="1"/>
    <x v="4"/>
    <x v="0"/>
    <m/>
  </r>
  <r>
    <n v="223688"/>
    <x v="0"/>
    <x v="0"/>
    <x v="0"/>
    <x v="0"/>
    <x v="7"/>
    <x v="205"/>
    <x v="0"/>
    <x v="0"/>
    <s v="Tesseramento"/>
    <x v="1"/>
    <x v="4"/>
    <x v="0"/>
    <m/>
  </r>
  <r>
    <n v="158165"/>
    <x v="0"/>
    <x v="0"/>
    <x v="0"/>
    <x v="0"/>
    <x v="7"/>
    <x v="205"/>
    <x v="0"/>
    <x v="0"/>
    <s v="Tesseramento"/>
    <x v="1"/>
    <x v="0"/>
    <x v="0"/>
    <m/>
  </r>
  <r>
    <n v="232148"/>
    <x v="0"/>
    <x v="1"/>
    <x v="0"/>
    <x v="1"/>
    <x v="7"/>
    <x v="205"/>
    <x v="0"/>
    <x v="1"/>
    <s v="Tesseramento"/>
    <x v="1"/>
    <x v="0"/>
    <x v="0"/>
    <m/>
  </r>
  <r>
    <n v="232151"/>
    <x v="0"/>
    <x v="1"/>
    <x v="0"/>
    <x v="1"/>
    <x v="7"/>
    <x v="205"/>
    <x v="0"/>
    <x v="0"/>
    <s v="Tesseramento"/>
    <x v="1"/>
    <x v="1"/>
    <x v="0"/>
    <m/>
  </r>
  <r>
    <n v="236761"/>
    <x v="0"/>
    <x v="0"/>
    <x v="1"/>
    <x v="0"/>
    <x v="2"/>
    <x v="277"/>
    <x v="0"/>
    <x v="1"/>
    <s v="Tesseramento"/>
    <x v="0"/>
    <x v="0"/>
    <x v="0"/>
    <m/>
  </r>
  <r>
    <n v="112400"/>
    <x v="0"/>
    <x v="0"/>
    <x v="0"/>
    <x v="0"/>
    <x v="4"/>
    <x v="14"/>
    <x v="0"/>
    <x v="0"/>
    <s v="Tesseramento"/>
    <x v="1"/>
    <x v="3"/>
    <x v="0"/>
    <m/>
  </r>
  <r>
    <n v="231600"/>
    <x v="0"/>
    <x v="1"/>
    <x v="0"/>
    <x v="3"/>
    <x v="4"/>
    <x v="149"/>
    <x v="0"/>
    <x v="0"/>
    <s v="Tesseramento"/>
    <x v="1"/>
    <x v="0"/>
    <x v="0"/>
    <m/>
  </r>
  <r>
    <n v="232539"/>
    <x v="0"/>
    <x v="0"/>
    <x v="0"/>
    <x v="3"/>
    <x v="4"/>
    <x v="219"/>
    <x v="0"/>
    <x v="0"/>
    <s v="Tesseramento"/>
    <x v="0"/>
    <x v="3"/>
    <x v="0"/>
    <m/>
  </r>
  <r>
    <n v="195529"/>
    <x v="1"/>
    <x v="0"/>
    <x v="0"/>
    <x v="1"/>
    <x v="4"/>
    <x v="219"/>
    <x v="0"/>
    <x v="1"/>
    <s v="Tesseramento"/>
    <x v="0"/>
    <x v="5"/>
    <x v="0"/>
    <m/>
  </r>
  <r>
    <n v="124252"/>
    <x v="0"/>
    <x v="0"/>
    <x v="0"/>
    <x v="0"/>
    <x v="8"/>
    <x v="46"/>
    <x v="0"/>
    <x v="0"/>
    <s v="Tesseramento"/>
    <x v="0"/>
    <x v="0"/>
    <x v="0"/>
    <m/>
  </r>
  <r>
    <n v="116182"/>
    <x v="0"/>
    <x v="0"/>
    <x v="0"/>
    <x v="0"/>
    <x v="8"/>
    <x v="46"/>
    <x v="0"/>
    <x v="0"/>
    <s v="Tesseramento"/>
    <x v="0"/>
    <x v="0"/>
    <x v="0"/>
    <m/>
  </r>
  <r>
    <n v="153668"/>
    <x v="0"/>
    <x v="0"/>
    <x v="0"/>
    <x v="0"/>
    <x v="2"/>
    <x v="5"/>
    <x v="0"/>
    <x v="0"/>
    <s v="Tesseramento"/>
    <x v="1"/>
    <x v="0"/>
    <x v="0"/>
    <m/>
  </r>
  <r>
    <n v="227780"/>
    <x v="0"/>
    <x v="0"/>
    <x v="0"/>
    <x v="0"/>
    <x v="2"/>
    <x v="5"/>
    <x v="0"/>
    <x v="0"/>
    <s v="Tesseramento"/>
    <x v="1"/>
    <x v="4"/>
    <x v="0"/>
    <m/>
  </r>
  <r>
    <n v="90218"/>
    <x v="0"/>
    <x v="0"/>
    <x v="0"/>
    <x v="0"/>
    <x v="8"/>
    <x v="62"/>
    <x v="0"/>
    <x v="0"/>
    <s v="Tesseramento"/>
    <x v="1"/>
    <x v="3"/>
    <x v="0"/>
    <m/>
  </r>
  <r>
    <n v="164166"/>
    <x v="0"/>
    <x v="0"/>
    <x v="0"/>
    <x v="0"/>
    <x v="12"/>
    <x v="106"/>
    <x v="0"/>
    <x v="0"/>
    <s v="Tesseramento"/>
    <x v="1"/>
    <x v="4"/>
    <x v="0"/>
    <m/>
  </r>
  <r>
    <n v="236768"/>
    <x v="0"/>
    <x v="0"/>
    <x v="1"/>
    <x v="2"/>
    <x v="2"/>
    <x v="10"/>
    <x v="0"/>
    <x v="1"/>
    <s v="Tesseramento"/>
    <x v="0"/>
    <x v="3"/>
    <x v="0"/>
    <m/>
  </r>
  <r>
    <n v="160926"/>
    <x v="0"/>
    <x v="0"/>
    <x v="0"/>
    <x v="1"/>
    <x v="1"/>
    <x v="108"/>
    <x v="0"/>
    <x v="0"/>
    <s v="Tesseramento"/>
    <x v="0"/>
    <x v="0"/>
    <x v="0"/>
    <m/>
  </r>
  <r>
    <n v="236852"/>
    <x v="0"/>
    <x v="1"/>
    <x v="1"/>
    <x v="2"/>
    <x v="1"/>
    <x v="108"/>
    <x v="0"/>
    <x v="0"/>
    <s v="Tesseramento"/>
    <x v="0"/>
    <x v="0"/>
    <x v="0"/>
    <m/>
  </r>
  <r>
    <n v="196992"/>
    <x v="0"/>
    <x v="0"/>
    <x v="0"/>
    <x v="1"/>
    <x v="4"/>
    <x v="83"/>
    <x v="0"/>
    <x v="0"/>
    <s v="Tesseramento"/>
    <x v="0"/>
    <x v="0"/>
    <x v="0"/>
    <m/>
  </r>
  <r>
    <n v="236863"/>
    <x v="1"/>
    <x v="0"/>
    <x v="1"/>
    <x v="3"/>
    <x v="2"/>
    <x v="374"/>
    <x v="0"/>
    <x v="1"/>
    <s v="Tesseramento"/>
    <x v="0"/>
    <x v="5"/>
    <x v="0"/>
    <m/>
  </r>
  <r>
    <n v="214314"/>
    <x v="0"/>
    <x v="1"/>
    <x v="0"/>
    <x v="0"/>
    <x v="6"/>
    <x v="107"/>
    <x v="0"/>
    <x v="0"/>
    <s v="Tesseramento"/>
    <x v="1"/>
    <x v="0"/>
    <x v="0"/>
    <m/>
  </r>
  <r>
    <n v="236862"/>
    <x v="1"/>
    <x v="0"/>
    <x v="1"/>
    <x v="3"/>
    <x v="2"/>
    <x v="374"/>
    <x v="0"/>
    <x v="0"/>
    <s v="Tesseramento"/>
    <x v="0"/>
    <x v="5"/>
    <x v="0"/>
    <m/>
  </r>
  <r>
    <n v="236861"/>
    <x v="1"/>
    <x v="0"/>
    <x v="1"/>
    <x v="3"/>
    <x v="2"/>
    <x v="374"/>
    <x v="0"/>
    <x v="0"/>
    <s v="Tesseramento"/>
    <x v="0"/>
    <x v="5"/>
    <x v="0"/>
    <m/>
  </r>
  <r>
    <n v="236767"/>
    <x v="1"/>
    <x v="0"/>
    <x v="1"/>
    <x v="1"/>
    <x v="7"/>
    <x v="231"/>
    <x v="0"/>
    <x v="1"/>
    <s v="Tesseramento"/>
    <x v="1"/>
    <x v="5"/>
    <x v="0"/>
    <m/>
  </r>
  <r>
    <n v="114236"/>
    <x v="0"/>
    <x v="0"/>
    <x v="0"/>
    <x v="0"/>
    <x v="4"/>
    <x v="83"/>
    <x v="0"/>
    <x v="1"/>
    <s v="Tesseramento"/>
    <x v="0"/>
    <x v="3"/>
    <x v="0"/>
    <m/>
  </r>
  <r>
    <n v="161343"/>
    <x v="0"/>
    <x v="0"/>
    <x v="0"/>
    <x v="0"/>
    <x v="7"/>
    <x v="231"/>
    <x v="0"/>
    <x v="1"/>
    <s v="Tesseramento"/>
    <x v="1"/>
    <x v="0"/>
    <x v="0"/>
    <m/>
  </r>
  <r>
    <n v="231038"/>
    <x v="0"/>
    <x v="0"/>
    <x v="0"/>
    <x v="0"/>
    <x v="7"/>
    <x v="231"/>
    <x v="0"/>
    <x v="0"/>
    <s v="Tesseramento"/>
    <x v="1"/>
    <x v="1"/>
    <x v="0"/>
    <m/>
  </r>
  <r>
    <n v="58633"/>
    <x v="0"/>
    <x v="0"/>
    <x v="0"/>
    <x v="0"/>
    <x v="7"/>
    <x v="231"/>
    <x v="0"/>
    <x v="0"/>
    <s v="Tesseramento"/>
    <x v="1"/>
    <x v="4"/>
    <x v="0"/>
    <m/>
  </r>
  <r>
    <n v="16967"/>
    <x v="0"/>
    <x v="0"/>
    <x v="0"/>
    <x v="0"/>
    <x v="7"/>
    <x v="231"/>
    <x v="0"/>
    <x v="0"/>
    <s v="Tesseramento"/>
    <x v="1"/>
    <x v="4"/>
    <x v="0"/>
    <m/>
  </r>
  <r>
    <n v="30946"/>
    <x v="0"/>
    <x v="0"/>
    <x v="0"/>
    <x v="0"/>
    <x v="7"/>
    <x v="231"/>
    <x v="0"/>
    <x v="0"/>
    <s v="Tesseramento"/>
    <x v="1"/>
    <x v="3"/>
    <x v="0"/>
    <m/>
  </r>
  <r>
    <n v="30947"/>
    <x v="0"/>
    <x v="0"/>
    <x v="0"/>
    <x v="0"/>
    <x v="7"/>
    <x v="231"/>
    <x v="0"/>
    <x v="0"/>
    <s v="Tesseramento"/>
    <x v="1"/>
    <x v="3"/>
    <x v="0"/>
    <m/>
  </r>
  <r>
    <n v="231039"/>
    <x v="1"/>
    <x v="0"/>
    <x v="0"/>
    <x v="0"/>
    <x v="7"/>
    <x v="231"/>
    <x v="0"/>
    <x v="0"/>
    <s v="Tesseramento"/>
    <x v="1"/>
    <x v="6"/>
    <x v="0"/>
    <m/>
  </r>
  <r>
    <n v="16991"/>
    <x v="0"/>
    <x v="0"/>
    <x v="0"/>
    <x v="0"/>
    <x v="7"/>
    <x v="231"/>
    <x v="0"/>
    <x v="0"/>
    <s v="Tesseramento"/>
    <x v="1"/>
    <x v="3"/>
    <x v="0"/>
    <m/>
  </r>
  <r>
    <n v="175306"/>
    <x v="0"/>
    <x v="0"/>
    <x v="0"/>
    <x v="0"/>
    <x v="7"/>
    <x v="231"/>
    <x v="0"/>
    <x v="0"/>
    <s v="Tesseramento"/>
    <x v="1"/>
    <x v="1"/>
    <x v="0"/>
    <m/>
  </r>
  <r>
    <n v="54548"/>
    <x v="0"/>
    <x v="0"/>
    <x v="0"/>
    <x v="0"/>
    <x v="7"/>
    <x v="231"/>
    <x v="0"/>
    <x v="0"/>
    <s v="Tesseramento"/>
    <x v="1"/>
    <x v="3"/>
    <x v="0"/>
    <m/>
  </r>
  <r>
    <n v="194553"/>
    <x v="1"/>
    <x v="0"/>
    <x v="0"/>
    <x v="0"/>
    <x v="7"/>
    <x v="231"/>
    <x v="0"/>
    <x v="0"/>
    <s v="Tesseramento"/>
    <x v="1"/>
    <x v="5"/>
    <x v="0"/>
    <m/>
  </r>
  <r>
    <n v="221495"/>
    <x v="1"/>
    <x v="0"/>
    <x v="0"/>
    <x v="0"/>
    <x v="7"/>
    <x v="231"/>
    <x v="0"/>
    <x v="0"/>
    <s v="Tesseramento"/>
    <x v="1"/>
    <x v="5"/>
    <x v="0"/>
    <s v="B"/>
  </r>
  <r>
    <n v="229855"/>
    <x v="0"/>
    <x v="0"/>
    <x v="0"/>
    <x v="0"/>
    <x v="7"/>
    <x v="231"/>
    <x v="0"/>
    <x v="0"/>
    <s v="Tesseramento"/>
    <x v="1"/>
    <x v="0"/>
    <x v="0"/>
    <m/>
  </r>
  <r>
    <n v="220677"/>
    <x v="0"/>
    <x v="0"/>
    <x v="0"/>
    <x v="1"/>
    <x v="4"/>
    <x v="101"/>
    <x v="0"/>
    <x v="0"/>
    <s v="Tesseramento"/>
    <x v="0"/>
    <x v="1"/>
    <x v="0"/>
    <m/>
  </r>
  <r>
    <n v="10023"/>
    <x v="0"/>
    <x v="0"/>
    <x v="0"/>
    <x v="0"/>
    <x v="4"/>
    <x v="101"/>
    <x v="0"/>
    <x v="0"/>
    <s v="Tesseramento"/>
    <x v="0"/>
    <x v="3"/>
    <x v="0"/>
    <m/>
  </r>
  <r>
    <n v="4505"/>
    <x v="0"/>
    <x v="0"/>
    <x v="0"/>
    <x v="0"/>
    <x v="4"/>
    <x v="236"/>
    <x v="0"/>
    <x v="1"/>
    <s v="Tesseramento"/>
    <x v="1"/>
    <x v="4"/>
    <x v="0"/>
    <m/>
  </r>
  <r>
    <n v="89440"/>
    <x v="0"/>
    <x v="0"/>
    <x v="0"/>
    <x v="0"/>
    <x v="4"/>
    <x v="236"/>
    <x v="0"/>
    <x v="0"/>
    <s v="Tesseramento"/>
    <x v="1"/>
    <x v="3"/>
    <x v="0"/>
    <m/>
  </r>
  <r>
    <n v="83749"/>
    <x v="0"/>
    <x v="0"/>
    <x v="0"/>
    <x v="0"/>
    <x v="4"/>
    <x v="236"/>
    <x v="0"/>
    <x v="1"/>
    <s v="Tesseramento"/>
    <x v="1"/>
    <x v="4"/>
    <x v="0"/>
    <m/>
  </r>
  <r>
    <n v="140398"/>
    <x v="0"/>
    <x v="0"/>
    <x v="0"/>
    <x v="0"/>
    <x v="4"/>
    <x v="236"/>
    <x v="0"/>
    <x v="0"/>
    <s v="Tesseramento"/>
    <x v="1"/>
    <x v="4"/>
    <x v="0"/>
    <m/>
  </r>
  <r>
    <n v="100990"/>
    <x v="0"/>
    <x v="0"/>
    <x v="0"/>
    <x v="0"/>
    <x v="4"/>
    <x v="236"/>
    <x v="0"/>
    <x v="1"/>
    <s v="Tesseramento"/>
    <x v="1"/>
    <x v="0"/>
    <x v="0"/>
    <m/>
  </r>
  <r>
    <n v="109577"/>
    <x v="0"/>
    <x v="0"/>
    <x v="0"/>
    <x v="0"/>
    <x v="4"/>
    <x v="236"/>
    <x v="0"/>
    <x v="0"/>
    <s v="Tesseramento"/>
    <x v="1"/>
    <x v="3"/>
    <x v="0"/>
    <m/>
  </r>
  <r>
    <n v="96452"/>
    <x v="0"/>
    <x v="0"/>
    <x v="2"/>
    <x v="4"/>
    <x v="2"/>
    <x v="374"/>
    <x v="0"/>
    <x v="0"/>
    <s v="Tesseramento"/>
    <x v="0"/>
    <x v="0"/>
    <x v="0"/>
    <m/>
  </r>
  <r>
    <n v="195418"/>
    <x v="0"/>
    <x v="1"/>
    <x v="0"/>
    <x v="3"/>
    <x v="12"/>
    <x v="254"/>
    <x v="0"/>
    <x v="0"/>
    <s v="Tesseramento"/>
    <x v="0"/>
    <x v="4"/>
    <x v="0"/>
    <m/>
  </r>
  <r>
    <n v="236804"/>
    <x v="0"/>
    <x v="1"/>
    <x v="1"/>
    <x v="0"/>
    <x v="4"/>
    <x v="303"/>
    <x v="0"/>
    <x v="1"/>
    <s v="Tesseramento"/>
    <x v="1"/>
    <x v="0"/>
    <x v="0"/>
    <m/>
  </r>
  <r>
    <n v="213050"/>
    <x v="0"/>
    <x v="0"/>
    <x v="0"/>
    <x v="0"/>
    <x v="4"/>
    <x v="303"/>
    <x v="0"/>
    <x v="0"/>
    <s v="Tesseramento"/>
    <x v="1"/>
    <x v="1"/>
    <x v="0"/>
    <m/>
  </r>
  <r>
    <n v="213341"/>
    <x v="0"/>
    <x v="0"/>
    <x v="2"/>
    <x v="0"/>
    <x v="7"/>
    <x v="272"/>
    <x v="0"/>
    <x v="0"/>
    <s v="Tesseramento"/>
    <x v="0"/>
    <x v="0"/>
    <x v="0"/>
    <m/>
  </r>
  <r>
    <n v="222746"/>
    <x v="0"/>
    <x v="0"/>
    <x v="0"/>
    <x v="0"/>
    <x v="7"/>
    <x v="272"/>
    <x v="0"/>
    <x v="0"/>
    <s v="Tesseramento"/>
    <x v="0"/>
    <x v="0"/>
    <x v="0"/>
    <m/>
  </r>
  <r>
    <n v="130027"/>
    <x v="0"/>
    <x v="1"/>
    <x v="2"/>
    <x v="0"/>
    <x v="7"/>
    <x v="181"/>
    <x v="0"/>
    <x v="0"/>
    <s v="Tesseramento"/>
    <x v="1"/>
    <x v="1"/>
    <x v="0"/>
    <m/>
  </r>
  <r>
    <n v="236831"/>
    <x v="0"/>
    <x v="1"/>
    <x v="1"/>
    <x v="2"/>
    <x v="7"/>
    <x v="181"/>
    <x v="0"/>
    <x v="1"/>
    <s v="Tesseramento"/>
    <x v="1"/>
    <x v="3"/>
    <x v="0"/>
    <m/>
  </r>
  <r>
    <n v="24275"/>
    <x v="0"/>
    <x v="0"/>
    <x v="0"/>
    <x v="0"/>
    <x v="10"/>
    <x v="240"/>
    <x v="0"/>
    <x v="0"/>
    <s v="Tesseramento"/>
    <x v="1"/>
    <x v="4"/>
    <x v="0"/>
    <m/>
  </r>
  <r>
    <n v="200002"/>
    <x v="0"/>
    <x v="0"/>
    <x v="0"/>
    <x v="1"/>
    <x v="7"/>
    <x v="9"/>
    <x v="0"/>
    <x v="0"/>
    <s v="Tesseramento"/>
    <x v="0"/>
    <x v="3"/>
    <x v="0"/>
    <m/>
  </r>
  <r>
    <n v="216548"/>
    <x v="0"/>
    <x v="0"/>
    <x v="0"/>
    <x v="1"/>
    <x v="7"/>
    <x v="9"/>
    <x v="0"/>
    <x v="0"/>
    <s v="Tesseramento"/>
    <x v="0"/>
    <x v="3"/>
    <x v="0"/>
    <m/>
  </r>
  <r>
    <n v="30728"/>
    <x v="0"/>
    <x v="2"/>
    <x v="0"/>
    <x v="4"/>
    <x v="7"/>
    <x v="225"/>
    <x v="1"/>
    <x v="0"/>
    <s v="Tesseramento"/>
    <x v="0"/>
    <x v="8"/>
    <x v="0"/>
    <m/>
  </r>
  <r>
    <n v="34307"/>
    <x v="0"/>
    <x v="2"/>
    <x v="0"/>
    <x v="4"/>
    <x v="7"/>
    <x v="225"/>
    <x v="1"/>
    <x v="0"/>
    <s v="Tesseramento"/>
    <x v="0"/>
    <x v="8"/>
    <x v="0"/>
    <m/>
  </r>
  <r>
    <n v="34334"/>
    <x v="0"/>
    <x v="2"/>
    <x v="0"/>
    <x v="4"/>
    <x v="7"/>
    <x v="225"/>
    <x v="1"/>
    <x v="0"/>
    <s v="Tesseramento"/>
    <x v="0"/>
    <x v="8"/>
    <x v="0"/>
    <m/>
  </r>
  <r>
    <n v="37550"/>
    <x v="0"/>
    <x v="2"/>
    <x v="0"/>
    <x v="0"/>
    <x v="7"/>
    <x v="225"/>
    <x v="1"/>
    <x v="0"/>
    <s v="Tesseramento"/>
    <x v="0"/>
    <x v="8"/>
    <x v="0"/>
    <m/>
  </r>
  <r>
    <n v="56367"/>
    <x v="0"/>
    <x v="2"/>
    <x v="0"/>
    <x v="0"/>
    <x v="7"/>
    <x v="225"/>
    <x v="1"/>
    <x v="0"/>
    <s v="Tesseramento"/>
    <x v="0"/>
    <x v="8"/>
    <x v="0"/>
    <m/>
  </r>
  <r>
    <n v="63584"/>
    <x v="0"/>
    <x v="0"/>
    <x v="0"/>
    <x v="0"/>
    <x v="7"/>
    <x v="342"/>
    <x v="0"/>
    <x v="0"/>
    <s v="Tesseramento"/>
    <x v="1"/>
    <x v="4"/>
    <x v="0"/>
    <m/>
  </r>
  <r>
    <n v="17466"/>
    <x v="0"/>
    <x v="0"/>
    <x v="0"/>
    <x v="0"/>
    <x v="7"/>
    <x v="342"/>
    <x v="0"/>
    <x v="1"/>
    <s v="Tesseramento"/>
    <x v="1"/>
    <x v="4"/>
    <x v="0"/>
    <m/>
  </r>
  <r>
    <n v="17503"/>
    <x v="0"/>
    <x v="0"/>
    <x v="0"/>
    <x v="0"/>
    <x v="7"/>
    <x v="342"/>
    <x v="0"/>
    <x v="0"/>
    <s v="Tesseramento"/>
    <x v="1"/>
    <x v="4"/>
    <x v="0"/>
    <m/>
  </r>
  <r>
    <n v="98607"/>
    <x v="0"/>
    <x v="0"/>
    <x v="0"/>
    <x v="0"/>
    <x v="7"/>
    <x v="342"/>
    <x v="0"/>
    <x v="0"/>
    <s v="Tesseramento"/>
    <x v="1"/>
    <x v="0"/>
    <x v="0"/>
    <m/>
  </r>
  <r>
    <n v="230031"/>
    <x v="0"/>
    <x v="0"/>
    <x v="0"/>
    <x v="2"/>
    <x v="7"/>
    <x v="342"/>
    <x v="0"/>
    <x v="0"/>
    <s v="Tesseramento"/>
    <x v="1"/>
    <x v="0"/>
    <x v="0"/>
    <m/>
  </r>
  <r>
    <n v="147015"/>
    <x v="0"/>
    <x v="0"/>
    <x v="0"/>
    <x v="0"/>
    <x v="4"/>
    <x v="166"/>
    <x v="0"/>
    <x v="0"/>
    <s v="Tesseramento"/>
    <x v="1"/>
    <x v="1"/>
    <x v="0"/>
    <m/>
  </r>
  <r>
    <n v="73784"/>
    <x v="0"/>
    <x v="0"/>
    <x v="0"/>
    <x v="0"/>
    <x v="15"/>
    <x v="243"/>
    <x v="0"/>
    <x v="0"/>
    <s v="Tesseramento"/>
    <x v="0"/>
    <x v="3"/>
    <x v="0"/>
    <m/>
  </r>
  <r>
    <n v="124836"/>
    <x v="0"/>
    <x v="0"/>
    <x v="0"/>
    <x v="0"/>
    <x v="15"/>
    <x v="243"/>
    <x v="0"/>
    <x v="0"/>
    <s v="Tesseramento"/>
    <x v="0"/>
    <x v="0"/>
    <x v="0"/>
    <m/>
  </r>
  <r>
    <n v="87885"/>
    <x v="0"/>
    <x v="0"/>
    <x v="0"/>
    <x v="3"/>
    <x v="4"/>
    <x v="125"/>
    <x v="0"/>
    <x v="0"/>
    <s v="Tesseramento"/>
    <x v="1"/>
    <x v="4"/>
    <x v="0"/>
    <m/>
  </r>
  <r>
    <n v="225804"/>
    <x v="1"/>
    <x v="0"/>
    <x v="0"/>
    <x v="3"/>
    <x v="1"/>
    <x v="26"/>
    <x v="0"/>
    <x v="1"/>
    <s v="Tesseramento"/>
    <x v="1"/>
    <x v="5"/>
    <x v="0"/>
    <m/>
  </r>
  <r>
    <n v="216974"/>
    <x v="0"/>
    <x v="0"/>
    <x v="2"/>
    <x v="0"/>
    <x v="1"/>
    <x v="26"/>
    <x v="0"/>
    <x v="0"/>
    <s v="Tesseramento"/>
    <x v="1"/>
    <x v="0"/>
    <x v="0"/>
    <m/>
  </r>
  <r>
    <n v="146112"/>
    <x v="0"/>
    <x v="0"/>
    <x v="0"/>
    <x v="3"/>
    <x v="1"/>
    <x v="26"/>
    <x v="0"/>
    <x v="0"/>
    <s v="Tesseramento"/>
    <x v="1"/>
    <x v="0"/>
    <x v="0"/>
    <m/>
  </r>
  <r>
    <n v="50146"/>
    <x v="0"/>
    <x v="0"/>
    <x v="0"/>
    <x v="0"/>
    <x v="4"/>
    <x v="23"/>
    <x v="0"/>
    <x v="0"/>
    <s v="Tesseramento"/>
    <x v="1"/>
    <x v="0"/>
    <x v="0"/>
    <m/>
  </r>
  <r>
    <n v="236794"/>
    <x v="0"/>
    <x v="0"/>
    <x v="1"/>
    <x v="0"/>
    <x v="5"/>
    <x v="38"/>
    <x v="0"/>
    <x v="0"/>
    <s v="Tesseramento"/>
    <x v="1"/>
    <x v="0"/>
    <x v="0"/>
    <m/>
  </r>
  <r>
    <n v="236795"/>
    <x v="0"/>
    <x v="1"/>
    <x v="1"/>
    <x v="2"/>
    <x v="5"/>
    <x v="38"/>
    <x v="0"/>
    <x v="0"/>
    <s v="Tesseramento"/>
    <x v="1"/>
    <x v="3"/>
    <x v="0"/>
    <m/>
  </r>
  <r>
    <n v="98606"/>
    <x v="0"/>
    <x v="0"/>
    <x v="0"/>
    <x v="0"/>
    <x v="7"/>
    <x v="342"/>
    <x v="0"/>
    <x v="0"/>
    <s v="Tesseramento"/>
    <x v="1"/>
    <x v="1"/>
    <x v="0"/>
    <m/>
  </r>
  <r>
    <n v="221247"/>
    <x v="1"/>
    <x v="0"/>
    <x v="0"/>
    <x v="2"/>
    <x v="7"/>
    <x v="342"/>
    <x v="0"/>
    <x v="1"/>
    <s v="Tesseramento"/>
    <x v="1"/>
    <x v="7"/>
    <x v="0"/>
    <m/>
  </r>
  <r>
    <n v="48029"/>
    <x v="0"/>
    <x v="0"/>
    <x v="0"/>
    <x v="0"/>
    <x v="4"/>
    <x v="124"/>
    <x v="0"/>
    <x v="0"/>
    <s v="Tesseramento"/>
    <x v="1"/>
    <x v="0"/>
    <x v="0"/>
    <m/>
  </r>
  <r>
    <n v="172537"/>
    <x v="1"/>
    <x v="0"/>
    <x v="0"/>
    <x v="2"/>
    <x v="12"/>
    <x v="133"/>
    <x v="0"/>
    <x v="0"/>
    <s v="Tesseramento"/>
    <x v="0"/>
    <x v="2"/>
    <x v="0"/>
    <m/>
  </r>
  <r>
    <n v="138861"/>
    <x v="0"/>
    <x v="0"/>
    <x v="0"/>
    <x v="0"/>
    <x v="12"/>
    <x v="133"/>
    <x v="0"/>
    <x v="0"/>
    <s v="Tesseramento"/>
    <x v="0"/>
    <x v="0"/>
    <x v="0"/>
    <m/>
  </r>
  <r>
    <n v="206195"/>
    <x v="0"/>
    <x v="0"/>
    <x v="0"/>
    <x v="0"/>
    <x v="3"/>
    <x v="331"/>
    <x v="0"/>
    <x v="0"/>
    <s v="Tesseramento"/>
    <x v="1"/>
    <x v="0"/>
    <x v="0"/>
    <m/>
  </r>
  <r>
    <n v="51120"/>
    <x v="0"/>
    <x v="0"/>
    <x v="0"/>
    <x v="0"/>
    <x v="11"/>
    <x v="325"/>
    <x v="0"/>
    <x v="0"/>
    <s v="Tesseramento"/>
    <x v="1"/>
    <x v="3"/>
    <x v="0"/>
    <m/>
  </r>
  <r>
    <n v="58711"/>
    <x v="0"/>
    <x v="0"/>
    <x v="0"/>
    <x v="0"/>
    <x v="11"/>
    <x v="325"/>
    <x v="0"/>
    <x v="0"/>
    <s v="Tesseramento"/>
    <x v="1"/>
    <x v="4"/>
    <x v="0"/>
    <m/>
  </r>
  <r>
    <n v="41813"/>
    <x v="0"/>
    <x v="0"/>
    <x v="0"/>
    <x v="0"/>
    <x v="11"/>
    <x v="325"/>
    <x v="0"/>
    <x v="0"/>
    <s v="Tesseramento"/>
    <x v="1"/>
    <x v="0"/>
    <x v="0"/>
    <m/>
  </r>
  <r>
    <n v="49666"/>
    <x v="0"/>
    <x v="0"/>
    <x v="0"/>
    <x v="0"/>
    <x v="11"/>
    <x v="325"/>
    <x v="0"/>
    <x v="1"/>
    <s v="Tesseramento"/>
    <x v="1"/>
    <x v="4"/>
    <x v="0"/>
    <m/>
  </r>
  <r>
    <n v="175140"/>
    <x v="0"/>
    <x v="0"/>
    <x v="0"/>
    <x v="0"/>
    <x v="11"/>
    <x v="325"/>
    <x v="0"/>
    <x v="0"/>
    <s v="Tesseramento"/>
    <x v="1"/>
    <x v="1"/>
    <x v="0"/>
    <m/>
  </r>
  <r>
    <n v="192938"/>
    <x v="0"/>
    <x v="0"/>
    <x v="0"/>
    <x v="0"/>
    <x v="11"/>
    <x v="325"/>
    <x v="0"/>
    <x v="1"/>
    <s v="Tesseramento"/>
    <x v="1"/>
    <x v="0"/>
    <x v="0"/>
    <m/>
  </r>
  <r>
    <n v="10968"/>
    <x v="0"/>
    <x v="0"/>
    <x v="0"/>
    <x v="0"/>
    <x v="4"/>
    <x v="4"/>
    <x v="0"/>
    <x v="1"/>
    <s v="Tesseramento"/>
    <x v="1"/>
    <x v="4"/>
    <x v="0"/>
    <m/>
  </r>
  <r>
    <n v="236771"/>
    <x v="0"/>
    <x v="1"/>
    <x v="1"/>
    <x v="2"/>
    <x v="4"/>
    <x v="4"/>
    <x v="0"/>
    <x v="1"/>
    <s v="Tesseramento"/>
    <x v="1"/>
    <x v="0"/>
    <x v="0"/>
    <m/>
  </r>
  <r>
    <n v="203539"/>
    <x v="0"/>
    <x v="0"/>
    <x v="2"/>
    <x v="1"/>
    <x v="7"/>
    <x v="45"/>
    <x v="0"/>
    <x v="0"/>
    <s v="Tesseramento"/>
    <x v="1"/>
    <x v="4"/>
    <x v="0"/>
    <m/>
  </r>
  <r>
    <n v="203543"/>
    <x v="0"/>
    <x v="0"/>
    <x v="2"/>
    <x v="1"/>
    <x v="7"/>
    <x v="45"/>
    <x v="0"/>
    <x v="1"/>
    <s v="Tesseramento"/>
    <x v="1"/>
    <x v="4"/>
    <x v="0"/>
    <m/>
  </r>
  <r>
    <n v="228872"/>
    <x v="0"/>
    <x v="1"/>
    <x v="0"/>
    <x v="1"/>
    <x v="12"/>
    <x v="133"/>
    <x v="0"/>
    <x v="0"/>
    <s v="Tesseramento"/>
    <x v="0"/>
    <x v="0"/>
    <x v="0"/>
    <m/>
  </r>
  <r>
    <n v="226141"/>
    <x v="0"/>
    <x v="1"/>
    <x v="0"/>
    <x v="0"/>
    <x v="12"/>
    <x v="27"/>
    <x v="0"/>
    <x v="0"/>
    <s v="Tesseramento"/>
    <x v="1"/>
    <x v="3"/>
    <x v="0"/>
    <m/>
  </r>
  <r>
    <n v="184563"/>
    <x v="0"/>
    <x v="1"/>
    <x v="0"/>
    <x v="0"/>
    <x v="4"/>
    <x v="166"/>
    <x v="0"/>
    <x v="1"/>
    <s v="Tesseramento"/>
    <x v="1"/>
    <x v="0"/>
    <x v="0"/>
    <m/>
  </r>
  <r>
    <n v="173789"/>
    <x v="0"/>
    <x v="0"/>
    <x v="0"/>
    <x v="0"/>
    <x v="9"/>
    <x v="196"/>
    <x v="0"/>
    <x v="0"/>
    <s v="Tesseramento"/>
    <x v="1"/>
    <x v="0"/>
    <x v="0"/>
    <m/>
  </r>
  <r>
    <n v="38167"/>
    <x v="0"/>
    <x v="0"/>
    <x v="0"/>
    <x v="0"/>
    <x v="9"/>
    <x v="196"/>
    <x v="0"/>
    <x v="1"/>
    <s v="Tesseramento"/>
    <x v="1"/>
    <x v="4"/>
    <x v="0"/>
    <m/>
  </r>
  <r>
    <n v="226808"/>
    <x v="0"/>
    <x v="1"/>
    <x v="0"/>
    <x v="1"/>
    <x v="9"/>
    <x v="196"/>
    <x v="0"/>
    <x v="0"/>
    <s v="Tesseramento"/>
    <x v="1"/>
    <x v="0"/>
    <x v="0"/>
    <m/>
  </r>
  <r>
    <n v="82152"/>
    <x v="0"/>
    <x v="0"/>
    <x v="0"/>
    <x v="0"/>
    <x v="9"/>
    <x v="196"/>
    <x v="0"/>
    <x v="0"/>
    <s v="Tesseramento"/>
    <x v="1"/>
    <x v="4"/>
    <x v="0"/>
    <m/>
  </r>
  <r>
    <n v="139314"/>
    <x v="0"/>
    <x v="0"/>
    <x v="0"/>
    <x v="0"/>
    <x v="3"/>
    <x v="8"/>
    <x v="0"/>
    <x v="0"/>
    <s v="Tesseramento"/>
    <x v="0"/>
    <x v="0"/>
    <x v="0"/>
    <m/>
  </r>
  <r>
    <n v="236813"/>
    <x v="0"/>
    <x v="0"/>
    <x v="1"/>
    <x v="1"/>
    <x v="9"/>
    <x v="196"/>
    <x v="0"/>
    <x v="1"/>
    <s v="Tesseramento"/>
    <x v="1"/>
    <x v="3"/>
    <x v="0"/>
    <m/>
  </r>
  <r>
    <n v="31217"/>
    <x v="0"/>
    <x v="0"/>
    <x v="0"/>
    <x v="0"/>
    <x v="7"/>
    <x v="45"/>
    <x v="0"/>
    <x v="0"/>
    <s v="Tesseramento"/>
    <x v="1"/>
    <x v="3"/>
    <x v="0"/>
    <m/>
  </r>
  <r>
    <n v="228023"/>
    <x v="1"/>
    <x v="0"/>
    <x v="0"/>
    <x v="3"/>
    <x v="4"/>
    <x v="50"/>
    <x v="0"/>
    <x v="1"/>
    <s v="Tesseramento"/>
    <x v="1"/>
    <x v="5"/>
    <x v="0"/>
    <m/>
  </r>
  <r>
    <n v="78272"/>
    <x v="0"/>
    <x v="0"/>
    <x v="0"/>
    <x v="0"/>
    <x v="11"/>
    <x v="221"/>
    <x v="0"/>
    <x v="0"/>
    <s v="Tesseramento"/>
    <x v="1"/>
    <x v="0"/>
    <x v="0"/>
    <m/>
  </r>
  <r>
    <n v="222456"/>
    <x v="0"/>
    <x v="1"/>
    <x v="0"/>
    <x v="0"/>
    <x v="11"/>
    <x v="221"/>
    <x v="0"/>
    <x v="0"/>
    <s v="Tesseramento"/>
    <x v="1"/>
    <x v="3"/>
    <x v="0"/>
    <m/>
  </r>
  <r>
    <n v="236788"/>
    <x v="0"/>
    <x v="0"/>
    <x v="1"/>
    <x v="2"/>
    <x v="2"/>
    <x v="336"/>
    <x v="0"/>
    <x v="0"/>
    <s v="Tesseramento"/>
    <x v="1"/>
    <x v="0"/>
    <x v="0"/>
    <m/>
  </r>
  <r>
    <n v="236944"/>
    <x v="0"/>
    <x v="1"/>
    <x v="1"/>
    <x v="1"/>
    <x v="7"/>
    <x v="267"/>
    <x v="0"/>
    <x v="0"/>
    <s v="Tesseramento"/>
    <x v="1"/>
    <x v="0"/>
    <x v="0"/>
    <m/>
  </r>
  <r>
    <n v="115971"/>
    <x v="0"/>
    <x v="0"/>
    <x v="0"/>
    <x v="0"/>
    <x v="7"/>
    <x v="210"/>
    <x v="0"/>
    <x v="0"/>
    <s v="Tesseramento"/>
    <x v="0"/>
    <x v="0"/>
    <x v="0"/>
    <m/>
  </r>
  <r>
    <n v="236945"/>
    <x v="0"/>
    <x v="1"/>
    <x v="1"/>
    <x v="1"/>
    <x v="7"/>
    <x v="267"/>
    <x v="0"/>
    <x v="1"/>
    <s v="Tesseramento"/>
    <x v="1"/>
    <x v="0"/>
    <x v="0"/>
    <m/>
  </r>
  <r>
    <n v="194249"/>
    <x v="1"/>
    <x v="0"/>
    <x v="0"/>
    <x v="0"/>
    <x v="7"/>
    <x v="310"/>
    <x v="0"/>
    <x v="0"/>
    <s v="Tesseramento"/>
    <x v="1"/>
    <x v="5"/>
    <x v="0"/>
    <m/>
  </r>
  <r>
    <n v="230228"/>
    <x v="1"/>
    <x v="0"/>
    <x v="0"/>
    <x v="2"/>
    <x v="7"/>
    <x v="310"/>
    <x v="0"/>
    <x v="0"/>
    <s v="Tesseramento"/>
    <x v="1"/>
    <x v="5"/>
    <x v="0"/>
    <m/>
  </r>
  <r>
    <n v="228484"/>
    <x v="1"/>
    <x v="0"/>
    <x v="0"/>
    <x v="1"/>
    <x v="7"/>
    <x v="310"/>
    <x v="0"/>
    <x v="0"/>
    <s v="Tesseramento"/>
    <x v="1"/>
    <x v="5"/>
    <x v="0"/>
    <m/>
  </r>
  <r>
    <n v="13340"/>
    <x v="0"/>
    <x v="0"/>
    <x v="0"/>
    <x v="0"/>
    <x v="7"/>
    <x v="310"/>
    <x v="0"/>
    <x v="0"/>
    <s v="Tesseramento"/>
    <x v="1"/>
    <x v="4"/>
    <x v="0"/>
    <m/>
  </r>
  <r>
    <n v="227741"/>
    <x v="1"/>
    <x v="0"/>
    <x v="0"/>
    <x v="2"/>
    <x v="7"/>
    <x v="310"/>
    <x v="0"/>
    <x v="1"/>
    <s v="Tesseramento"/>
    <x v="1"/>
    <x v="7"/>
    <x v="0"/>
    <m/>
  </r>
  <r>
    <n v="236787"/>
    <x v="0"/>
    <x v="0"/>
    <x v="1"/>
    <x v="2"/>
    <x v="2"/>
    <x v="336"/>
    <x v="0"/>
    <x v="0"/>
    <s v="Tesseramento"/>
    <x v="1"/>
    <x v="1"/>
    <x v="0"/>
    <m/>
  </r>
  <r>
    <n v="40501"/>
    <x v="0"/>
    <x v="0"/>
    <x v="0"/>
    <x v="0"/>
    <x v="15"/>
    <x v="357"/>
    <x v="0"/>
    <x v="1"/>
    <s v="Tesseramento"/>
    <x v="1"/>
    <x v="4"/>
    <x v="0"/>
    <m/>
  </r>
  <r>
    <n v="236812"/>
    <x v="0"/>
    <x v="0"/>
    <x v="1"/>
    <x v="2"/>
    <x v="15"/>
    <x v="357"/>
    <x v="0"/>
    <x v="1"/>
    <s v="Tesseramento"/>
    <x v="1"/>
    <x v="4"/>
    <x v="0"/>
    <m/>
  </r>
  <r>
    <n v="57135"/>
    <x v="0"/>
    <x v="1"/>
    <x v="0"/>
    <x v="0"/>
    <x v="7"/>
    <x v="316"/>
    <x v="0"/>
    <x v="0"/>
    <s v="Tesseramento"/>
    <x v="1"/>
    <x v="1"/>
    <x v="0"/>
    <m/>
  </r>
  <r>
    <n v="236811"/>
    <x v="0"/>
    <x v="0"/>
    <x v="1"/>
    <x v="2"/>
    <x v="15"/>
    <x v="357"/>
    <x v="0"/>
    <x v="0"/>
    <s v="Tesseramento"/>
    <x v="1"/>
    <x v="4"/>
    <x v="0"/>
    <m/>
  </r>
  <r>
    <n v="228985"/>
    <x v="1"/>
    <x v="0"/>
    <x v="0"/>
    <x v="2"/>
    <x v="4"/>
    <x v="338"/>
    <x v="0"/>
    <x v="0"/>
    <s v="Tesseramento"/>
    <x v="1"/>
    <x v="5"/>
    <x v="0"/>
    <m/>
  </r>
  <r>
    <n v="190985"/>
    <x v="0"/>
    <x v="0"/>
    <x v="0"/>
    <x v="4"/>
    <x v="7"/>
    <x v="9"/>
    <x v="0"/>
    <x v="0"/>
    <s v="Tesseramento"/>
    <x v="0"/>
    <x v="0"/>
    <x v="0"/>
    <m/>
  </r>
  <r>
    <n v="155580"/>
    <x v="0"/>
    <x v="0"/>
    <x v="0"/>
    <x v="1"/>
    <x v="7"/>
    <x v="9"/>
    <x v="0"/>
    <x v="0"/>
    <s v="Tesseramento"/>
    <x v="0"/>
    <x v="0"/>
    <x v="0"/>
    <m/>
  </r>
  <r>
    <n v="116955"/>
    <x v="0"/>
    <x v="0"/>
    <x v="0"/>
    <x v="0"/>
    <x v="7"/>
    <x v="9"/>
    <x v="0"/>
    <x v="0"/>
    <s v="Tesseramento"/>
    <x v="0"/>
    <x v="3"/>
    <x v="0"/>
    <m/>
  </r>
  <r>
    <n v="11511"/>
    <x v="0"/>
    <x v="0"/>
    <x v="0"/>
    <x v="0"/>
    <x v="7"/>
    <x v="9"/>
    <x v="0"/>
    <x v="1"/>
    <s v="Tesseramento"/>
    <x v="0"/>
    <x v="0"/>
    <x v="0"/>
    <m/>
  </r>
  <r>
    <n v="100931"/>
    <x v="0"/>
    <x v="0"/>
    <x v="0"/>
    <x v="0"/>
    <x v="7"/>
    <x v="78"/>
    <x v="0"/>
    <x v="0"/>
    <s v="Tesseramento"/>
    <x v="0"/>
    <x v="3"/>
    <x v="0"/>
    <m/>
  </r>
  <r>
    <n v="114447"/>
    <x v="0"/>
    <x v="0"/>
    <x v="0"/>
    <x v="0"/>
    <x v="11"/>
    <x v="325"/>
    <x v="0"/>
    <x v="0"/>
    <s v="Tesseramento"/>
    <x v="1"/>
    <x v="4"/>
    <x v="0"/>
    <m/>
  </r>
  <r>
    <n v="96699"/>
    <x v="0"/>
    <x v="0"/>
    <x v="0"/>
    <x v="0"/>
    <x v="11"/>
    <x v="325"/>
    <x v="0"/>
    <x v="0"/>
    <s v="Tesseramento"/>
    <x v="1"/>
    <x v="4"/>
    <x v="0"/>
    <m/>
  </r>
  <r>
    <n v="166591"/>
    <x v="0"/>
    <x v="0"/>
    <x v="0"/>
    <x v="1"/>
    <x v="11"/>
    <x v="325"/>
    <x v="0"/>
    <x v="1"/>
    <s v="Tesseramento"/>
    <x v="1"/>
    <x v="3"/>
    <x v="0"/>
    <m/>
  </r>
  <r>
    <n v="27094"/>
    <x v="0"/>
    <x v="0"/>
    <x v="0"/>
    <x v="0"/>
    <x v="4"/>
    <x v="338"/>
    <x v="0"/>
    <x v="0"/>
    <s v="Tesseramento"/>
    <x v="1"/>
    <x v="4"/>
    <x v="0"/>
    <m/>
  </r>
  <r>
    <n v="90614"/>
    <x v="0"/>
    <x v="0"/>
    <x v="0"/>
    <x v="0"/>
    <x v="4"/>
    <x v="338"/>
    <x v="0"/>
    <x v="0"/>
    <s v="Tesseramento"/>
    <x v="1"/>
    <x v="0"/>
    <x v="0"/>
    <m/>
  </r>
  <r>
    <n v="152861"/>
    <x v="0"/>
    <x v="0"/>
    <x v="0"/>
    <x v="0"/>
    <x v="4"/>
    <x v="338"/>
    <x v="0"/>
    <x v="0"/>
    <s v="Tesseramento"/>
    <x v="1"/>
    <x v="1"/>
    <x v="0"/>
    <m/>
  </r>
  <r>
    <n v="134634"/>
    <x v="0"/>
    <x v="0"/>
    <x v="0"/>
    <x v="0"/>
    <x v="4"/>
    <x v="338"/>
    <x v="0"/>
    <x v="1"/>
    <s v="Tesseramento"/>
    <x v="1"/>
    <x v="4"/>
    <x v="0"/>
    <m/>
  </r>
  <r>
    <n v="69398"/>
    <x v="0"/>
    <x v="0"/>
    <x v="0"/>
    <x v="0"/>
    <x v="4"/>
    <x v="338"/>
    <x v="0"/>
    <x v="0"/>
    <s v="Tesseramento"/>
    <x v="1"/>
    <x v="3"/>
    <x v="0"/>
    <m/>
  </r>
  <r>
    <n v="62670"/>
    <x v="0"/>
    <x v="0"/>
    <x v="0"/>
    <x v="0"/>
    <x v="4"/>
    <x v="338"/>
    <x v="0"/>
    <x v="1"/>
    <s v="Tesseramento"/>
    <x v="1"/>
    <x v="4"/>
    <x v="0"/>
    <m/>
  </r>
  <r>
    <n v="27197"/>
    <x v="0"/>
    <x v="0"/>
    <x v="0"/>
    <x v="0"/>
    <x v="4"/>
    <x v="338"/>
    <x v="0"/>
    <x v="0"/>
    <s v="Tesseramento"/>
    <x v="1"/>
    <x v="4"/>
    <x v="0"/>
    <m/>
  </r>
  <r>
    <n v="27211"/>
    <x v="0"/>
    <x v="0"/>
    <x v="0"/>
    <x v="0"/>
    <x v="4"/>
    <x v="338"/>
    <x v="0"/>
    <x v="0"/>
    <s v="Tesseramento"/>
    <x v="1"/>
    <x v="4"/>
    <x v="0"/>
    <m/>
  </r>
  <r>
    <n v="27210"/>
    <x v="0"/>
    <x v="0"/>
    <x v="0"/>
    <x v="0"/>
    <x v="4"/>
    <x v="338"/>
    <x v="0"/>
    <x v="1"/>
    <s v="Tesseramento"/>
    <x v="1"/>
    <x v="4"/>
    <x v="0"/>
    <m/>
  </r>
  <r>
    <n v="27277"/>
    <x v="0"/>
    <x v="0"/>
    <x v="0"/>
    <x v="0"/>
    <x v="4"/>
    <x v="338"/>
    <x v="0"/>
    <x v="0"/>
    <s v="Tesseramento"/>
    <x v="1"/>
    <x v="0"/>
    <x v="0"/>
    <m/>
  </r>
  <r>
    <n v="231748"/>
    <x v="0"/>
    <x v="0"/>
    <x v="0"/>
    <x v="2"/>
    <x v="4"/>
    <x v="338"/>
    <x v="0"/>
    <x v="1"/>
    <s v="Tesseramento"/>
    <x v="1"/>
    <x v="3"/>
    <x v="0"/>
    <m/>
  </r>
  <r>
    <n v="175714"/>
    <x v="0"/>
    <x v="0"/>
    <x v="0"/>
    <x v="2"/>
    <x v="4"/>
    <x v="338"/>
    <x v="0"/>
    <x v="0"/>
    <s v="Tesseramento"/>
    <x v="1"/>
    <x v="4"/>
    <x v="0"/>
    <m/>
  </r>
  <r>
    <n v="171420"/>
    <x v="0"/>
    <x v="0"/>
    <x v="0"/>
    <x v="2"/>
    <x v="4"/>
    <x v="338"/>
    <x v="0"/>
    <x v="0"/>
    <s v="Tesseramento"/>
    <x v="1"/>
    <x v="4"/>
    <x v="0"/>
    <m/>
  </r>
  <r>
    <n v="27379"/>
    <x v="0"/>
    <x v="0"/>
    <x v="0"/>
    <x v="0"/>
    <x v="4"/>
    <x v="338"/>
    <x v="0"/>
    <x v="0"/>
    <s v="Tesseramento"/>
    <x v="1"/>
    <x v="3"/>
    <x v="0"/>
    <m/>
  </r>
  <r>
    <n v="226943"/>
    <x v="1"/>
    <x v="0"/>
    <x v="0"/>
    <x v="2"/>
    <x v="4"/>
    <x v="338"/>
    <x v="0"/>
    <x v="0"/>
    <s v="Tesseramento"/>
    <x v="1"/>
    <x v="5"/>
    <x v="0"/>
    <m/>
  </r>
  <r>
    <n v="226944"/>
    <x v="1"/>
    <x v="0"/>
    <x v="0"/>
    <x v="2"/>
    <x v="4"/>
    <x v="338"/>
    <x v="0"/>
    <x v="0"/>
    <s v="Tesseramento"/>
    <x v="1"/>
    <x v="5"/>
    <x v="0"/>
    <m/>
  </r>
  <r>
    <n v="120040"/>
    <x v="0"/>
    <x v="0"/>
    <x v="0"/>
    <x v="0"/>
    <x v="4"/>
    <x v="338"/>
    <x v="0"/>
    <x v="0"/>
    <s v="Tesseramento"/>
    <x v="1"/>
    <x v="4"/>
    <x v="0"/>
    <m/>
  </r>
  <r>
    <n v="62727"/>
    <x v="0"/>
    <x v="0"/>
    <x v="0"/>
    <x v="0"/>
    <x v="4"/>
    <x v="338"/>
    <x v="0"/>
    <x v="0"/>
    <s v="Tesseramento"/>
    <x v="1"/>
    <x v="4"/>
    <x v="0"/>
    <m/>
  </r>
  <r>
    <n v="124002"/>
    <x v="0"/>
    <x v="0"/>
    <x v="0"/>
    <x v="0"/>
    <x v="4"/>
    <x v="338"/>
    <x v="0"/>
    <x v="0"/>
    <s v="Tesseramento"/>
    <x v="1"/>
    <x v="4"/>
    <x v="0"/>
    <m/>
  </r>
  <r>
    <n v="153912"/>
    <x v="0"/>
    <x v="0"/>
    <x v="0"/>
    <x v="0"/>
    <x v="7"/>
    <x v="9"/>
    <x v="0"/>
    <x v="1"/>
    <s v="Tesseramento"/>
    <x v="0"/>
    <x v="0"/>
    <x v="0"/>
    <m/>
  </r>
  <r>
    <n v="56521"/>
    <x v="0"/>
    <x v="0"/>
    <x v="0"/>
    <x v="4"/>
    <x v="2"/>
    <x v="79"/>
    <x v="0"/>
    <x v="1"/>
    <s v="Tesseramento"/>
    <x v="1"/>
    <x v="3"/>
    <x v="0"/>
    <m/>
  </r>
  <r>
    <n v="73538"/>
    <x v="0"/>
    <x v="0"/>
    <x v="0"/>
    <x v="0"/>
    <x v="2"/>
    <x v="79"/>
    <x v="0"/>
    <x v="0"/>
    <s v="Tesseramento"/>
    <x v="1"/>
    <x v="3"/>
    <x v="0"/>
    <m/>
  </r>
  <r>
    <n v="162306"/>
    <x v="0"/>
    <x v="0"/>
    <x v="0"/>
    <x v="0"/>
    <x v="12"/>
    <x v="114"/>
    <x v="0"/>
    <x v="0"/>
    <s v="Tesseramento"/>
    <x v="1"/>
    <x v="3"/>
    <x v="0"/>
    <m/>
  </r>
  <r>
    <n v="236869"/>
    <x v="0"/>
    <x v="0"/>
    <x v="1"/>
    <x v="2"/>
    <x v="8"/>
    <x v="237"/>
    <x v="0"/>
    <x v="1"/>
    <s v="Tesseramento"/>
    <x v="1"/>
    <x v="4"/>
    <x v="0"/>
    <m/>
  </r>
  <r>
    <n v="236856"/>
    <x v="0"/>
    <x v="0"/>
    <x v="1"/>
    <x v="2"/>
    <x v="6"/>
    <x v="299"/>
    <x v="0"/>
    <x v="0"/>
    <s v="Tesseramento"/>
    <x v="1"/>
    <x v="4"/>
    <x v="0"/>
    <m/>
  </r>
  <r>
    <n v="15845"/>
    <x v="0"/>
    <x v="1"/>
    <x v="0"/>
    <x v="4"/>
    <x v="1"/>
    <x v="193"/>
    <x v="0"/>
    <x v="0"/>
    <s v="Tesseramento"/>
    <x v="1"/>
    <x v="4"/>
    <x v="0"/>
    <m/>
  </r>
  <r>
    <n v="145757"/>
    <x v="0"/>
    <x v="0"/>
    <x v="0"/>
    <x v="0"/>
    <x v="1"/>
    <x v="324"/>
    <x v="0"/>
    <x v="0"/>
    <s v="Tesseramento"/>
    <x v="1"/>
    <x v="0"/>
    <x v="0"/>
    <m/>
  </r>
  <r>
    <n v="163610"/>
    <x v="0"/>
    <x v="0"/>
    <x v="0"/>
    <x v="4"/>
    <x v="1"/>
    <x v="324"/>
    <x v="0"/>
    <x v="0"/>
    <s v="Tesseramento"/>
    <x v="1"/>
    <x v="0"/>
    <x v="0"/>
    <m/>
  </r>
  <r>
    <n v="177229"/>
    <x v="0"/>
    <x v="0"/>
    <x v="0"/>
    <x v="0"/>
    <x v="1"/>
    <x v="324"/>
    <x v="0"/>
    <x v="0"/>
    <s v="Tesseramento"/>
    <x v="1"/>
    <x v="0"/>
    <x v="0"/>
    <m/>
  </r>
  <r>
    <n v="236878"/>
    <x v="0"/>
    <x v="0"/>
    <x v="1"/>
    <x v="0"/>
    <x v="1"/>
    <x v="193"/>
    <x v="0"/>
    <x v="0"/>
    <s v="Tesseramento"/>
    <x v="1"/>
    <x v="0"/>
    <x v="0"/>
    <m/>
  </r>
  <r>
    <n v="236855"/>
    <x v="0"/>
    <x v="0"/>
    <x v="1"/>
    <x v="2"/>
    <x v="14"/>
    <x v="121"/>
    <x v="0"/>
    <x v="1"/>
    <s v="Tesseramento"/>
    <x v="1"/>
    <x v="0"/>
    <x v="0"/>
    <m/>
  </r>
  <r>
    <n v="1233"/>
    <x v="0"/>
    <x v="0"/>
    <x v="0"/>
    <x v="0"/>
    <x v="1"/>
    <x v="324"/>
    <x v="0"/>
    <x v="0"/>
    <s v="Tesseramento"/>
    <x v="1"/>
    <x v="3"/>
    <x v="0"/>
    <m/>
  </r>
  <r>
    <n v="185547"/>
    <x v="0"/>
    <x v="0"/>
    <x v="0"/>
    <x v="0"/>
    <x v="1"/>
    <x v="324"/>
    <x v="0"/>
    <x v="1"/>
    <s v="Tesseramento"/>
    <x v="1"/>
    <x v="3"/>
    <x v="0"/>
    <m/>
  </r>
  <r>
    <n v="236810"/>
    <x v="0"/>
    <x v="1"/>
    <x v="1"/>
    <x v="2"/>
    <x v="11"/>
    <x v="174"/>
    <x v="0"/>
    <x v="0"/>
    <s v="Tesseramento"/>
    <x v="3"/>
    <x v="1"/>
    <x v="0"/>
    <m/>
  </r>
  <r>
    <n v="236800"/>
    <x v="0"/>
    <x v="0"/>
    <x v="1"/>
    <x v="0"/>
    <x v="1"/>
    <x v="324"/>
    <x v="0"/>
    <x v="0"/>
    <s v="Tesseramento"/>
    <x v="1"/>
    <x v="4"/>
    <x v="0"/>
    <m/>
  </r>
  <r>
    <n v="236955"/>
    <x v="0"/>
    <x v="1"/>
    <x v="1"/>
    <x v="0"/>
    <x v="7"/>
    <x v="33"/>
    <x v="0"/>
    <x v="0"/>
    <s v="Tesseramento"/>
    <x v="1"/>
    <x v="0"/>
    <x v="0"/>
    <m/>
  </r>
  <r>
    <n v="229195"/>
    <x v="0"/>
    <x v="0"/>
    <x v="0"/>
    <x v="1"/>
    <x v="10"/>
    <x v="63"/>
    <x v="0"/>
    <x v="1"/>
    <s v="Tesseramento"/>
    <x v="0"/>
    <x v="0"/>
    <x v="0"/>
    <m/>
  </r>
  <r>
    <n v="212619"/>
    <x v="0"/>
    <x v="0"/>
    <x v="0"/>
    <x v="1"/>
    <x v="10"/>
    <x v="63"/>
    <x v="0"/>
    <x v="1"/>
    <s v="Tesseramento"/>
    <x v="0"/>
    <x v="0"/>
    <x v="0"/>
    <m/>
  </r>
  <r>
    <n v="185877"/>
    <x v="0"/>
    <x v="0"/>
    <x v="0"/>
    <x v="0"/>
    <x v="10"/>
    <x v="63"/>
    <x v="0"/>
    <x v="0"/>
    <s v="Tesseramento"/>
    <x v="0"/>
    <x v="0"/>
    <x v="0"/>
    <m/>
  </r>
  <r>
    <n v="28520"/>
    <x v="0"/>
    <x v="0"/>
    <x v="0"/>
    <x v="0"/>
    <x v="10"/>
    <x v="63"/>
    <x v="0"/>
    <x v="0"/>
    <s v="Tesseramento"/>
    <x v="0"/>
    <x v="1"/>
    <x v="0"/>
    <m/>
  </r>
  <r>
    <n v="236801"/>
    <x v="0"/>
    <x v="0"/>
    <x v="1"/>
    <x v="1"/>
    <x v="1"/>
    <x v="324"/>
    <x v="0"/>
    <x v="0"/>
    <s v="Tesseramento"/>
    <x v="1"/>
    <x v="0"/>
    <x v="0"/>
    <m/>
  </r>
  <r>
    <n v="197252"/>
    <x v="1"/>
    <x v="0"/>
    <x v="0"/>
    <x v="0"/>
    <x v="10"/>
    <x v="63"/>
    <x v="0"/>
    <x v="0"/>
    <s v="Tesseramento"/>
    <x v="0"/>
    <x v="7"/>
    <x v="0"/>
    <m/>
  </r>
  <r>
    <n v="169740"/>
    <x v="0"/>
    <x v="0"/>
    <x v="0"/>
    <x v="0"/>
    <x v="10"/>
    <x v="63"/>
    <x v="0"/>
    <x v="0"/>
    <s v="Tesseramento"/>
    <x v="0"/>
    <x v="1"/>
    <x v="0"/>
    <m/>
  </r>
  <r>
    <n v="227860"/>
    <x v="0"/>
    <x v="0"/>
    <x v="0"/>
    <x v="4"/>
    <x v="10"/>
    <x v="63"/>
    <x v="0"/>
    <x v="0"/>
    <s v="Tesseramento"/>
    <x v="0"/>
    <x v="0"/>
    <x v="0"/>
    <m/>
  </r>
  <r>
    <n v="236820"/>
    <x v="0"/>
    <x v="0"/>
    <x v="1"/>
    <x v="2"/>
    <x v="10"/>
    <x v="63"/>
    <x v="0"/>
    <x v="1"/>
    <s v="Tesseramento"/>
    <x v="0"/>
    <x v="1"/>
    <x v="0"/>
    <m/>
  </r>
  <r>
    <n v="236853"/>
    <x v="0"/>
    <x v="0"/>
    <x v="1"/>
    <x v="3"/>
    <x v="1"/>
    <x v="108"/>
    <x v="0"/>
    <x v="1"/>
    <s v="Tesseramento"/>
    <x v="0"/>
    <x v="0"/>
    <x v="0"/>
    <m/>
  </r>
  <r>
    <n v="236799"/>
    <x v="0"/>
    <x v="0"/>
    <x v="1"/>
    <x v="3"/>
    <x v="1"/>
    <x v="324"/>
    <x v="0"/>
    <x v="1"/>
    <s v="Tesseramento"/>
    <x v="1"/>
    <x v="0"/>
    <x v="0"/>
    <m/>
  </r>
  <r>
    <n v="186928"/>
    <x v="0"/>
    <x v="0"/>
    <x v="0"/>
    <x v="1"/>
    <x v="10"/>
    <x v="194"/>
    <x v="0"/>
    <x v="1"/>
    <s v="Tesseramento"/>
    <x v="1"/>
    <x v="0"/>
    <x v="0"/>
    <m/>
  </r>
  <r>
    <n v="186929"/>
    <x v="0"/>
    <x v="0"/>
    <x v="0"/>
    <x v="1"/>
    <x v="10"/>
    <x v="194"/>
    <x v="0"/>
    <x v="0"/>
    <s v="Tesseramento"/>
    <x v="1"/>
    <x v="0"/>
    <x v="0"/>
    <m/>
  </r>
  <r>
    <n v="144679"/>
    <x v="1"/>
    <x v="0"/>
    <x v="2"/>
    <x v="0"/>
    <x v="10"/>
    <x v="194"/>
    <x v="0"/>
    <x v="0"/>
    <s v="Tesseramento"/>
    <x v="1"/>
    <x v="2"/>
    <x v="0"/>
    <m/>
  </r>
  <r>
    <n v="53637"/>
    <x v="0"/>
    <x v="0"/>
    <x v="0"/>
    <x v="0"/>
    <x v="8"/>
    <x v="268"/>
    <x v="0"/>
    <x v="0"/>
    <s v="Tesseramento"/>
    <x v="1"/>
    <x v="4"/>
    <x v="0"/>
    <m/>
  </r>
  <r>
    <n v="192017"/>
    <x v="0"/>
    <x v="0"/>
    <x v="0"/>
    <x v="0"/>
    <x v="8"/>
    <x v="268"/>
    <x v="0"/>
    <x v="0"/>
    <s v="Tesseramento"/>
    <x v="1"/>
    <x v="0"/>
    <x v="0"/>
    <m/>
  </r>
  <r>
    <n v="80884"/>
    <x v="0"/>
    <x v="0"/>
    <x v="0"/>
    <x v="0"/>
    <x v="8"/>
    <x v="268"/>
    <x v="0"/>
    <x v="0"/>
    <s v="Tesseramento"/>
    <x v="1"/>
    <x v="0"/>
    <x v="0"/>
    <m/>
  </r>
  <r>
    <n v="167378"/>
    <x v="0"/>
    <x v="0"/>
    <x v="0"/>
    <x v="0"/>
    <x v="8"/>
    <x v="268"/>
    <x v="0"/>
    <x v="0"/>
    <s v="Tesseramento"/>
    <x v="1"/>
    <x v="0"/>
    <x v="0"/>
    <m/>
  </r>
  <r>
    <n v="228214"/>
    <x v="0"/>
    <x v="0"/>
    <x v="0"/>
    <x v="0"/>
    <x v="8"/>
    <x v="268"/>
    <x v="0"/>
    <x v="0"/>
    <s v="Tesseramento"/>
    <x v="1"/>
    <x v="0"/>
    <x v="0"/>
    <m/>
  </r>
  <r>
    <n v="218526"/>
    <x v="0"/>
    <x v="0"/>
    <x v="0"/>
    <x v="0"/>
    <x v="8"/>
    <x v="268"/>
    <x v="0"/>
    <x v="0"/>
    <s v="Tesseramento"/>
    <x v="1"/>
    <x v="0"/>
    <x v="0"/>
    <m/>
  </r>
  <r>
    <n v="179595"/>
    <x v="0"/>
    <x v="0"/>
    <x v="2"/>
    <x v="2"/>
    <x v="14"/>
    <x v="121"/>
    <x v="0"/>
    <x v="1"/>
    <s v="Tesseramento"/>
    <x v="1"/>
    <x v="4"/>
    <x v="0"/>
    <m/>
  </r>
  <r>
    <n v="179594"/>
    <x v="0"/>
    <x v="0"/>
    <x v="2"/>
    <x v="2"/>
    <x v="14"/>
    <x v="121"/>
    <x v="0"/>
    <x v="0"/>
    <s v="Tesseramento"/>
    <x v="1"/>
    <x v="4"/>
    <x v="0"/>
    <m/>
  </r>
  <r>
    <n v="184879"/>
    <x v="0"/>
    <x v="0"/>
    <x v="0"/>
    <x v="0"/>
    <x v="8"/>
    <x v="237"/>
    <x v="0"/>
    <x v="0"/>
    <s v="Tesseramento"/>
    <x v="1"/>
    <x v="1"/>
    <x v="0"/>
    <m/>
  </r>
  <r>
    <n v="59144"/>
    <x v="0"/>
    <x v="0"/>
    <x v="0"/>
    <x v="0"/>
    <x v="8"/>
    <x v="237"/>
    <x v="0"/>
    <x v="0"/>
    <s v="Tesseramento"/>
    <x v="1"/>
    <x v="4"/>
    <x v="0"/>
    <m/>
  </r>
  <r>
    <n v="232871"/>
    <x v="0"/>
    <x v="0"/>
    <x v="0"/>
    <x v="1"/>
    <x v="8"/>
    <x v="237"/>
    <x v="0"/>
    <x v="0"/>
    <s v="Tesseramento"/>
    <x v="1"/>
    <x v="1"/>
    <x v="0"/>
    <m/>
  </r>
  <r>
    <n v="224560"/>
    <x v="0"/>
    <x v="0"/>
    <x v="0"/>
    <x v="2"/>
    <x v="5"/>
    <x v="317"/>
    <x v="0"/>
    <x v="0"/>
    <s v="Tesseramento"/>
    <x v="1"/>
    <x v="4"/>
    <x v="0"/>
    <m/>
  </r>
  <r>
    <n v="89460"/>
    <x v="0"/>
    <x v="0"/>
    <x v="0"/>
    <x v="0"/>
    <x v="4"/>
    <x v="47"/>
    <x v="0"/>
    <x v="1"/>
    <s v="Tesseramento"/>
    <x v="0"/>
    <x v="3"/>
    <x v="0"/>
    <m/>
  </r>
  <r>
    <n v="105877"/>
    <x v="0"/>
    <x v="0"/>
    <x v="0"/>
    <x v="1"/>
    <x v="14"/>
    <x v="121"/>
    <x v="0"/>
    <x v="0"/>
    <s v="Tesseramento"/>
    <x v="1"/>
    <x v="0"/>
    <x v="0"/>
    <m/>
  </r>
  <r>
    <n v="217856"/>
    <x v="1"/>
    <x v="0"/>
    <x v="0"/>
    <x v="0"/>
    <x v="4"/>
    <x v="338"/>
    <x v="0"/>
    <x v="0"/>
    <s v="Tesseramento"/>
    <x v="1"/>
    <x v="7"/>
    <x v="0"/>
    <m/>
  </r>
  <r>
    <n v="49946"/>
    <x v="0"/>
    <x v="0"/>
    <x v="0"/>
    <x v="0"/>
    <x v="1"/>
    <x v="193"/>
    <x v="0"/>
    <x v="0"/>
    <s v="Tesseramento"/>
    <x v="1"/>
    <x v="4"/>
    <x v="0"/>
    <m/>
  </r>
  <r>
    <n v="198724"/>
    <x v="0"/>
    <x v="0"/>
    <x v="0"/>
    <x v="1"/>
    <x v="7"/>
    <x v="78"/>
    <x v="0"/>
    <x v="1"/>
    <s v="Tesseramento"/>
    <x v="0"/>
    <x v="0"/>
    <x v="0"/>
    <m/>
  </r>
  <r>
    <n v="198723"/>
    <x v="0"/>
    <x v="0"/>
    <x v="0"/>
    <x v="1"/>
    <x v="7"/>
    <x v="78"/>
    <x v="0"/>
    <x v="0"/>
    <s v="Tesseramento"/>
    <x v="0"/>
    <x v="0"/>
    <x v="0"/>
    <m/>
  </r>
  <r>
    <n v="233029"/>
    <x v="0"/>
    <x v="0"/>
    <x v="0"/>
    <x v="1"/>
    <x v="1"/>
    <x v="28"/>
    <x v="0"/>
    <x v="1"/>
    <s v="Tesseramento"/>
    <x v="1"/>
    <x v="0"/>
    <x v="0"/>
    <m/>
  </r>
  <r>
    <n v="61276"/>
    <x v="0"/>
    <x v="0"/>
    <x v="0"/>
    <x v="0"/>
    <x v="1"/>
    <x v="28"/>
    <x v="0"/>
    <x v="0"/>
    <s v="Tesseramento"/>
    <x v="1"/>
    <x v="3"/>
    <x v="0"/>
    <m/>
  </r>
  <r>
    <n v="132020"/>
    <x v="0"/>
    <x v="0"/>
    <x v="0"/>
    <x v="0"/>
    <x v="11"/>
    <x v="142"/>
    <x v="0"/>
    <x v="0"/>
    <s v="Tesseramento"/>
    <x v="1"/>
    <x v="0"/>
    <x v="0"/>
    <m/>
  </r>
  <r>
    <n v="158911"/>
    <x v="0"/>
    <x v="0"/>
    <x v="0"/>
    <x v="0"/>
    <x v="10"/>
    <x v="240"/>
    <x v="0"/>
    <x v="0"/>
    <s v="Tesseramento"/>
    <x v="1"/>
    <x v="0"/>
    <x v="0"/>
    <m/>
  </r>
  <r>
    <n v="95128"/>
    <x v="0"/>
    <x v="0"/>
    <x v="2"/>
    <x v="0"/>
    <x v="12"/>
    <x v="323"/>
    <x v="0"/>
    <x v="1"/>
    <s v="Tesseramento"/>
    <x v="1"/>
    <x v="3"/>
    <x v="0"/>
    <m/>
  </r>
  <r>
    <n v="197142"/>
    <x v="0"/>
    <x v="0"/>
    <x v="0"/>
    <x v="0"/>
    <x v="13"/>
    <x v="177"/>
    <x v="0"/>
    <x v="1"/>
    <s v="Tesseramento"/>
    <x v="1"/>
    <x v="3"/>
    <x v="0"/>
    <m/>
  </r>
  <r>
    <n v="156244"/>
    <x v="0"/>
    <x v="0"/>
    <x v="0"/>
    <x v="0"/>
    <x v="0"/>
    <x v="76"/>
    <x v="0"/>
    <x v="0"/>
    <s v="Tesseramento"/>
    <x v="0"/>
    <x v="0"/>
    <x v="0"/>
    <m/>
  </r>
  <r>
    <n v="227271"/>
    <x v="0"/>
    <x v="1"/>
    <x v="0"/>
    <x v="1"/>
    <x v="12"/>
    <x v="27"/>
    <x v="0"/>
    <x v="1"/>
    <s v="Tesseramento"/>
    <x v="1"/>
    <x v="3"/>
    <x v="0"/>
    <m/>
  </r>
  <r>
    <n v="236802"/>
    <x v="0"/>
    <x v="1"/>
    <x v="1"/>
    <x v="1"/>
    <x v="2"/>
    <x v="313"/>
    <x v="0"/>
    <x v="0"/>
    <s v="Tesseramento"/>
    <x v="1"/>
    <x v="0"/>
    <x v="0"/>
    <m/>
  </r>
  <r>
    <n v="236907"/>
    <x v="0"/>
    <x v="0"/>
    <x v="1"/>
    <x v="1"/>
    <x v="7"/>
    <x v="210"/>
    <x v="0"/>
    <x v="0"/>
    <s v="Tesseramento"/>
    <x v="0"/>
    <x v="0"/>
    <x v="0"/>
    <m/>
  </r>
  <r>
    <n v="237072"/>
    <x v="0"/>
    <x v="0"/>
    <x v="1"/>
    <x v="1"/>
    <x v="11"/>
    <x v="302"/>
    <x v="0"/>
    <x v="0"/>
    <s v="Tesseramento"/>
    <x v="1"/>
    <x v="4"/>
    <x v="0"/>
    <m/>
  </r>
  <r>
    <n v="171734"/>
    <x v="0"/>
    <x v="0"/>
    <x v="0"/>
    <x v="0"/>
    <x v="2"/>
    <x v="208"/>
    <x v="0"/>
    <x v="0"/>
    <s v="Tesseramento"/>
    <x v="0"/>
    <x v="0"/>
    <x v="0"/>
    <m/>
  </r>
  <r>
    <n v="128825"/>
    <x v="0"/>
    <x v="0"/>
    <x v="0"/>
    <x v="0"/>
    <x v="2"/>
    <x v="208"/>
    <x v="0"/>
    <x v="0"/>
    <s v="Tesseramento"/>
    <x v="0"/>
    <x v="3"/>
    <x v="0"/>
    <m/>
  </r>
  <r>
    <n v="236803"/>
    <x v="0"/>
    <x v="0"/>
    <x v="1"/>
    <x v="3"/>
    <x v="2"/>
    <x v="313"/>
    <x v="0"/>
    <x v="1"/>
    <s v="Tesseramento"/>
    <x v="1"/>
    <x v="0"/>
    <x v="0"/>
    <m/>
  </r>
  <r>
    <n v="114582"/>
    <x v="0"/>
    <x v="0"/>
    <x v="0"/>
    <x v="0"/>
    <x v="1"/>
    <x v="26"/>
    <x v="0"/>
    <x v="0"/>
    <s v="Tesseramento"/>
    <x v="1"/>
    <x v="1"/>
    <x v="0"/>
    <m/>
  </r>
  <r>
    <n v="104743"/>
    <x v="0"/>
    <x v="0"/>
    <x v="0"/>
    <x v="0"/>
    <x v="1"/>
    <x v="26"/>
    <x v="0"/>
    <x v="0"/>
    <s v="Tesseramento"/>
    <x v="1"/>
    <x v="0"/>
    <x v="0"/>
    <m/>
  </r>
  <r>
    <n v="128826"/>
    <x v="0"/>
    <x v="0"/>
    <x v="0"/>
    <x v="0"/>
    <x v="2"/>
    <x v="307"/>
    <x v="0"/>
    <x v="0"/>
    <s v="Tesseramento"/>
    <x v="1"/>
    <x v="1"/>
    <x v="0"/>
    <m/>
  </r>
  <r>
    <n v="25111"/>
    <x v="0"/>
    <x v="1"/>
    <x v="2"/>
    <x v="4"/>
    <x v="1"/>
    <x v="176"/>
    <x v="0"/>
    <x v="1"/>
    <s v="Tesseramento"/>
    <x v="1"/>
    <x v="4"/>
    <x v="0"/>
    <m/>
  </r>
  <r>
    <n v="144819"/>
    <x v="0"/>
    <x v="0"/>
    <x v="0"/>
    <x v="0"/>
    <x v="7"/>
    <x v="241"/>
    <x v="0"/>
    <x v="0"/>
    <s v="Tesseramento"/>
    <x v="0"/>
    <x v="0"/>
    <x v="0"/>
    <m/>
  </r>
  <r>
    <n v="236839"/>
    <x v="0"/>
    <x v="1"/>
    <x v="1"/>
    <x v="2"/>
    <x v="7"/>
    <x v="342"/>
    <x v="0"/>
    <x v="1"/>
    <s v="Tesseramento"/>
    <x v="1"/>
    <x v="1"/>
    <x v="0"/>
    <m/>
  </r>
  <r>
    <n v="183515"/>
    <x v="0"/>
    <x v="0"/>
    <x v="0"/>
    <x v="1"/>
    <x v="11"/>
    <x v="174"/>
    <x v="0"/>
    <x v="0"/>
    <s v="Tesseramento"/>
    <x v="3"/>
    <x v="0"/>
    <x v="0"/>
    <m/>
  </r>
  <r>
    <n v="24834"/>
    <x v="0"/>
    <x v="0"/>
    <x v="2"/>
    <x v="0"/>
    <x v="4"/>
    <x v="54"/>
    <x v="0"/>
    <x v="0"/>
    <s v="Tesseramento"/>
    <x v="1"/>
    <x v="0"/>
    <x v="0"/>
    <m/>
  </r>
  <r>
    <n v="236911"/>
    <x v="0"/>
    <x v="0"/>
    <x v="1"/>
    <x v="0"/>
    <x v="1"/>
    <x v="370"/>
    <x v="0"/>
    <x v="0"/>
    <s v="Tesseramento"/>
    <x v="0"/>
    <x v="3"/>
    <x v="0"/>
    <m/>
  </r>
  <r>
    <n v="87612"/>
    <x v="0"/>
    <x v="0"/>
    <x v="0"/>
    <x v="0"/>
    <x v="10"/>
    <x v="228"/>
    <x v="0"/>
    <x v="0"/>
    <s v="Tesseramento"/>
    <x v="1"/>
    <x v="0"/>
    <x v="0"/>
    <m/>
  </r>
  <r>
    <n v="210070"/>
    <x v="0"/>
    <x v="0"/>
    <x v="0"/>
    <x v="0"/>
    <x v="10"/>
    <x v="228"/>
    <x v="0"/>
    <x v="0"/>
    <s v="Tesseramento"/>
    <x v="1"/>
    <x v="1"/>
    <x v="0"/>
    <m/>
  </r>
  <r>
    <n v="200162"/>
    <x v="1"/>
    <x v="0"/>
    <x v="0"/>
    <x v="0"/>
    <x v="10"/>
    <x v="228"/>
    <x v="0"/>
    <x v="0"/>
    <s v="Tesseramento"/>
    <x v="1"/>
    <x v="6"/>
    <x v="0"/>
    <m/>
  </r>
  <r>
    <n v="210071"/>
    <x v="1"/>
    <x v="0"/>
    <x v="0"/>
    <x v="0"/>
    <x v="10"/>
    <x v="228"/>
    <x v="0"/>
    <x v="0"/>
    <s v="Tesseramento"/>
    <x v="1"/>
    <x v="7"/>
    <x v="0"/>
    <m/>
  </r>
  <r>
    <n v="205991"/>
    <x v="1"/>
    <x v="0"/>
    <x v="2"/>
    <x v="2"/>
    <x v="12"/>
    <x v="323"/>
    <x v="0"/>
    <x v="0"/>
    <s v="Tesseramento"/>
    <x v="1"/>
    <x v="7"/>
    <x v="0"/>
    <m/>
  </r>
  <r>
    <n v="24209"/>
    <x v="0"/>
    <x v="0"/>
    <x v="2"/>
    <x v="4"/>
    <x v="11"/>
    <x v="94"/>
    <x v="0"/>
    <x v="0"/>
    <s v="Tesseramento"/>
    <x v="1"/>
    <x v="4"/>
    <x v="0"/>
    <m/>
  </r>
  <r>
    <n v="166400"/>
    <x v="1"/>
    <x v="0"/>
    <x v="0"/>
    <x v="1"/>
    <x v="11"/>
    <x v="94"/>
    <x v="0"/>
    <x v="0"/>
    <s v="Tesseramento"/>
    <x v="1"/>
    <x v="6"/>
    <x v="0"/>
    <m/>
  </r>
  <r>
    <n v="114258"/>
    <x v="0"/>
    <x v="0"/>
    <x v="0"/>
    <x v="0"/>
    <x v="11"/>
    <x v="94"/>
    <x v="0"/>
    <x v="0"/>
    <s v="Tesseramento"/>
    <x v="1"/>
    <x v="0"/>
    <x v="0"/>
    <m/>
  </r>
  <r>
    <n v="78532"/>
    <x v="0"/>
    <x v="0"/>
    <x v="0"/>
    <x v="0"/>
    <x v="4"/>
    <x v="179"/>
    <x v="0"/>
    <x v="0"/>
    <s v="Tesseramento"/>
    <x v="1"/>
    <x v="0"/>
    <x v="0"/>
    <m/>
  </r>
  <r>
    <n v="236881"/>
    <x v="1"/>
    <x v="0"/>
    <x v="1"/>
    <x v="2"/>
    <x v="11"/>
    <x v="94"/>
    <x v="0"/>
    <x v="0"/>
    <s v="Tesseramento"/>
    <x v="1"/>
    <x v="5"/>
    <x v="0"/>
    <m/>
  </r>
  <r>
    <n v="236880"/>
    <x v="1"/>
    <x v="0"/>
    <x v="1"/>
    <x v="2"/>
    <x v="11"/>
    <x v="94"/>
    <x v="0"/>
    <x v="1"/>
    <s v="Tesseramento"/>
    <x v="1"/>
    <x v="5"/>
    <x v="0"/>
    <m/>
  </r>
  <r>
    <n v="154746"/>
    <x v="0"/>
    <x v="0"/>
    <x v="0"/>
    <x v="0"/>
    <x v="12"/>
    <x v="106"/>
    <x v="0"/>
    <x v="0"/>
    <s v="Tesseramento"/>
    <x v="1"/>
    <x v="4"/>
    <x v="0"/>
    <m/>
  </r>
  <r>
    <n v="27225"/>
    <x v="0"/>
    <x v="0"/>
    <x v="0"/>
    <x v="0"/>
    <x v="4"/>
    <x v="338"/>
    <x v="0"/>
    <x v="0"/>
    <s v="Tesseramento"/>
    <x v="1"/>
    <x v="4"/>
    <x v="0"/>
    <m/>
  </r>
  <r>
    <n v="84128"/>
    <x v="0"/>
    <x v="0"/>
    <x v="0"/>
    <x v="0"/>
    <x v="4"/>
    <x v="58"/>
    <x v="0"/>
    <x v="1"/>
    <s v="Tesseramento"/>
    <x v="1"/>
    <x v="0"/>
    <x v="0"/>
    <m/>
  </r>
  <r>
    <n v="79539"/>
    <x v="0"/>
    <x v="0"/>
    <x v="0"/>
    <x v="0"/>
    <x v="4"/>
    <x v="58"/>
    <x v="0"/>
    <x v="0"/>
    <s v="Tesseramento"/>
    <x v="1"/>
    <x v="3"/>
    <x v="0"/>
    <m/>
  </r>
  <r>
    <n v="120069"/>
    <x v="0"/>
    <x v="0"/>
    <x v="0"/>
    <x v="1"/>
    <x v="4"/>
    <x v="58"/>
    <x v="0"/>
    <x v="0"/>
    <s v="Tesseramento"/>
    <x v="1"/>
    <x v="4"/>
    <x v="0"/>
    <m/>
  </r>
  <r>
    <n v="125240"/>
    <x v="0"/>
    <x v="0"/>
    <x v="0"/>
    <x v="0"/>
    <x v="4"/>
    <x v="58"/>
    <x v="0"/>
    <x v="0"/>
    <s v="Tesseramento"/>
    <x v="1"/>
    <x v="4"/>
    <x v="0"/>
    <m/>
  </r>
  <r>
    <n v="24967"/>
    <x v="0"/>
    <x v="0"/>
    <x v="0"/>
    <x v="0"/>
    <x v="15"/>
    <x v="243"/>
    <x v="0"/>
    <x v="0"/>
    <s v="Tesseramento"/>
    <x v="0"/>
    <x v="0"/>
    <x v="0"/>
    <m/>
  </r>
  <r>
    <n v="24949"/>
    <x v="0"/>
    <x v="0"/>
    <x v="0"/>
    <x v="0"/>
    <x v="15"/>
    <x v="243"/>
    <x v="0"/>
    <x v="1"/>
    <s v="Tesseramento"/>
    <x v="0"/>
    <x v="0"/>
    <x v="0"/>
    <m/>
  </r>
  <r>
    <n v="236808"/>
    <x v="1"/>
    <x v="0"/>
    <x v="1"/>
    <x v="2"/>
    <x v="4"/>
    <x v="47"/>
    <x v="0"/>
    <x v="0"/>
    <s v="Tesseramento"/>
    <x v="0"/>
    <x v="5"/>
    <x v="0"/>
    <m/>
  </r>
  <r>
    <n v="236809"/>
    <x v="0"/>
    <x v="1"/>
    <x v="1"/>
    <x v="1"/>
    <x v="4"/>
    <x v="75"/>
    <x v="0"/>
    <x v="0"/>
    <s v="Tesseramento"/>
    <x v="0"/>
    <x v="3"/>
    <x v="0"/>
    <m/>
  </r>
  <r>
    <n v="231703"/>
    <x v="1"/>
    <x v="1"/>
    <x v="0"/>
    <x v="2"/>
    <x v="7"/>
    <x v="11"/>
    <x v="0"/>
    <x v="1"/>
    <s v="Tesseramento"/>
    <x v="1"/>
    <x v="5"/>
    <x v="0"/>
    <m/>
  </r>
  <r>
    <n v="3706"/>
    <x v="0"/>
    <x v="0"/>
    <x v="0"/>
    <x v="0"/>
    <x v="7"/>
    <x v="11"/>
    <x v="0"/>
    <x v="0"/>
    <s v="Tesseramento"/>
    <x v="1"/>
    <x v="0"/>
    <x v="0"/>
    <m/>
  </r>
  <r>
    <n v="120024"/>
    <x v="0"/>
    <x v="0"/>
    <x v="0"/>
    <x v="0"/>
    <x v="7"/>
    <x v="11"/>
    <x v="0"/>
    <x v="0"/>
    <s v="Tesseramento"/>
    <x v="1"/>
    <x v="0"/>
    <x v="0"/>
    <m/>
  </r>
  <r>
    <n v="155691"/>
    <x v="0"/>
    <x v="0"/>
    <x v="0"/>
    <x v="0"/>
    <x v="1"/>
    <x v="1"/>
    <x v="0"/>
    <x v="0"/>
    <s v="Tesseramento"/>
    <x v="0"/>
    <x v="4"/>
    <x v="0"/>
    <m/>
  </r>
  <r>
    <n v="98464"/>
    <x v="0"/>
    <x v="0"/>
    <x v="0"/>
    <x v="0"/>
    <x v="1"/>
    <x v="320"/>
    <x v="0"/>
    <x v="0"/>
    <s v="Tesseramento"/>
    <x v="1"/>
    <x v="4"/>
    <x v="0"/>
    <m/>
  </r>
  <r>
    <n v="228397"/>
    <x v="1"/>
    <x v="0"/>
    <x v="0"/>
    <x v="1"/>
    <x v="1"/>
    <x v="320"/>
    <x v="0"/>
    <x v="0"/>
    <s v="Tesseramento"/>
    <x v="1"/>
    <x v="5"/>
    <x v="0"/>
    <m/>
  </r>
  <r>
    <n v="134152"/>
    <x v="0"/>
    <x v="0"/>
    <x v="2"/>
    <x v="4"/>
    <x v="11"/>
    <x v="278"/>
    <x v="0"/>
    <x v="0"/>
    <s v="Tesseramento"/>
    <x v="1"/>
    <x v="3"/>
    <x v="0"/>
    <m/>
  </r>
  <r>
    <n v="162911"/>
    <x v="0"/>
    <x v="0"/>
    <x v="2"/>
    <x v="0"/>
    <x v="11"/>
    <x v="278"/>
    <x v="0"/>
    <x v="1"/>
    <s v="Tesseramento"/>
    <x v="1"/>
    <x v="3"/>
    <x v="0"/>
    <m/>
  </r>
  <r>
    <n v="236830"/>
    <x v="0"/>
    <x v="1"/>
    <x v="1"/>
    <x v="1"/>
    <x v="13"/>
    <x v="177"/>
    <x v="0"/>
    <x v="0"/>
    <s v="Tesseramento"/>
    <x v="1"/>
    <x v="4"/>
    <x v="0"/>
    <m/>
  </r>
  <r>
    <n v="236854"/>
    <x v="0"/>
    <x v="1"/>
    <x v="1"/>
    <x v="2"/>
    <x v="1"/>
    <x v="320"/>
    <x v="0"/>
    <x v="0"/>
    <s v="Tesseramento"/>
    <x v="1"/>
    <x v="1"/>
    <x v="0"/>
    <m/>
  </r>
  <r>
    <n v="223766"/>
    <x v="0"/>
    <x v="0"/>
    <x v="0"/>
    <x v="0"/>
    <x v="11"/>
    <x v="24"/>
    <x v="0"/>
    <x v="0"/>
    <s v="Tesseramento"/>
    <x v="1"/>
    <x v="1"/>
    <x v="0"/>
    <m/>
  </r>
  <r>
    <n v="210089"/>
    <x v="0"/>
    <x v="0"/>
    <x v="0"/>
    <x v="0"/>
    <x v="7"/>
    <x v="175"/>
    <x v="0"/>
    <x v="0"/>
    <s v="Tesseramento"/>
    <x v="0"/>
    <x v="1"/>
    <x v="0"/>
    <m/>
  </r>
  <r>
    <n v="236836"/>
    <x v="1"/>
    <x v="1"/>
    <x v="1"/>
    <x v="2"/>
    <x v="11"/>
    <x v="174"/>
    <x v="0"/>
    <x v="0"/>
    <s v="Tesseramento"/>
    <x v="3"/>
    <x v="5"/>
    <x v="0"/>
    <m/>
  </r>
  <r>
    <n v="236835"/>
    <x v="1"/>
    <x v="1"/>
    <x v="1"/>
    <x v="2"/>
    <x v="11"/>
    <x v="174"/>
    <x v="0"/>
    <x v="1"/>
    <s v="Tesseramento"/>
    <x v="3"/>
    <x v="7"/>
    <x v="0"/>
    <m/>
  </r>
  <r>
    <n v="207158"/>
    <x v="0"/>
    <x v="1"/>
    <x v="0"/>
    <x v="0"/>
    <x v="2"/>
    <x v="36"/>
    <x v="0"/>
    <x v="0"/>
    <s v="Tesseramento"/>
    <x v="1"/>
    <x v="0"/>
    <x v="0"/>
    <m/>
  </r>
  <r>
    <n v="172475"/>
    <x v="0"/>
    <x v="0"/>
    <x v="0"/>
    <x v="0"/>
    <x v="4"/>
    <x v="101"/>
    <x v="0"/>
    <x v="0"/>
    <s v="Tesseramento"/>
    <x v="0"/>
    <x v="3"/>
    <x v="0"/>
    <m/>
  </r>
  <r>
    <n v="199009"/>
    <x v="0"/>
    <x v="0"/>
    <x v="0"/>
    <x v="0"/>
    <x v="11"/>
    <x v="388"/>
    <x v="0"/>
    <x v="0"/>
    <s v="Tesseramento"/>
    <x v="0"/>
    <x v="0"/>
    <x v="0"/>
    <m/>
  </r>
  <r>
    <n v="124065"/>
    <x v="0"/>
    <x v="0"/>
    <x v="0"/>
    <x v="0"/>
    <x v="11"/>
    <x v="388"/>
    <x v="0"/>
    <x v="0"/>
    <s v="Tesseramento"/>
    <x v="0"/>
    <x v="1"/>
    <x v="0"/>
    <m/>
  </r>
  <r>
    <n v="164138"/>
    <x v="0"/>
    <x v="0"/>
    <x v="0"/>
    <x v="0"/>
    <x v="10"/>
    <x v="240"/>
    <x v="0"/>
    <x v="0"/>
    <s v="Tesseramento"/>
    <x v="1"/>
    <x v="1"/>
    <x v="0"/>
    <m/>
  </r>
  <r>
    <n v="46404"/>
    <x v="0"/>
    <x v="0"/>
    <x v="0"/>
    <x v="0"/>
    <x v="7"/>
    <x v="41"/>
    <x v="0"/>
    <x v="0"/>
    <s v="Tesseramento"/>
    <x v="1"/>
    <x v="0"/>
    <x v="0"/>
    <m/>
  </r>
  <r>
    <n v="18209"/>
    <x v="0"/>
    <x v="0"/>
    <x v="0"/>
    <x v="0"/>
    <x v="10"/>
    <x v="240"/>
    <x v="0"/>
    <x v="1"/>
    <s v="Tesseramento"/>
    <x v="1"/>
    <x v="0"/>
    <x v="0"/>
    <m/>
  </r>
  <r>
    <n v="218669"/>
    <x v="0"/>
    <x v="0"/>
    <x v="0"/>
    <x v="0"/>
    <x v="10"/>
    <x v="240"/>
    <x v="0"/>
    <x v="0"/>
    <s v="Tesseramento"/>
    <x v="1"/>
    <x v="1"/>
    <x v="0"/>
    <m/>
  </r>
  <r>
    <n v="70590"/>
    <x v="0"/>
    <x v="0"/>
    <x v="0"/>
    <x v="0"/>
    <x v="10"/>
    <x v="240"/>
    <x v="0"/>
    <x v="1"/>
    <s v="Tesseramento"/>
    <x v="1"/>
    <x v="4"/>
    <x v="0"/>
    <m/>
  </r>
  <r>
    <n v="57373"/>
    <x v="0"/>
    <x v="0"/>
    <x v="0"/>
    <x v="0"/>
    <x v="10"/>
    <x v="240"/>
    <x v="0"/>
    <x v="0"/>
    <s v="Tesseramento"/>
    <x v="1"/>
    <x v="4"/>
    <x v="0"/>
    <m/>
  </r>
  <r>
    <n v="55550"/>
    <x v="0"/>
    <x v="0"/>
    <x v="0"/>
    <x v="0"/>
    <x v="10"/>
    <x v="240"/>
    <x v="0"/>
    <x v="1"/>
    <s v="Tesseramento"/>
    <x v="1"/>
    <x v="4"/>
    <x v="0"/>
    <m/>
  </r>
  <r>
    <n v="145709"/>
    <x v="0"/>
    <x v="0"/>
    <x v="0"/>
    <x v="0"/>
    <x v="10"/>
    <x v="240"/>
    <x v="0"/>
    <x v="0"/>
    <s v="Tesseramento"/>
    <x v="1"/>
    <x v="0"/>
    <x v="0"/>
    <m/>
  </r>
  <r>
    <n v="212601"/>
    <x v="0"/>
    <x v="0"/>
    <x v="0"/>
    <x v="0"/>
    <x v="10"/>
    <x v="240"/>
    <x v="0"/>
    <x v="0"/>
    <s v="Tesseramento"/>
    <x v="1"/>
    <x v="1"/>
    <x v="0"/>
    <m/>
  </r>
  <r>
    <n v="47597"/>
    <x v="0"/>
    <x v="0"/>
    <x v="0"/>
    <x v="0"/>
    <x v="10"/>
    <x v="240"/>
    <x v="0"/>
    <x v="0"/>
    <s v="Tesseramento"/>
    <x v="1"/>
    <x v="4"/>
    <x v="0"/>
    <m/>
  </r>
  <r>
    <n v="158906"/>
    <x v="0"/>
    <x v="0"/>
    <x v="0"/>
    <x v="0"/>
    <x v="10"/>
    <x v="240"/>
    <x v="0"/>
    <x v="0"/>
    <s v="Tesseramento"/>
    <x v="1"/>
    <x v="0"/>
    <x v="0"/>
    <m/>
  </r>
  <r>
    <n v="59334"/>
    <x v="0"/>
    <x v="0"/>
    <x v="0"/>
    <x v="0"/>
    <x v="10"/>
    <x v="240"/>
    <x v="0"/>
    <x v="0"/>
    <s v="Tesseramento"/>
    <x v="1"/>
    <x v="0"/>
    <x v="0"/>
    <m/>
  </r>
  <r>
    <n v="200037"/>
    <x v="1"/>
    <x v="0"/>
    <x v="0"/>
    <x v="0"/>
    <x v="10"/>
    <x v="240"/>
    <x v="0"/>
    <x v="0"/>
    <s v="Tesseramento"/>
    <x v="1"/>
    <x v="5"/>
    <x v="0"/>
    <m/>
  </r>
  <r>
    <n v="186044"/>
    <x v="0"/>
    <x v="0"/>
    <x v="0"/>
    <x v="1"/>
    <x v="10"/>
    <x v="93"/>
    <x v="0"/>
    <x v="0"/>
    <s v="Tesseramento"/>
    <x v="0"/>
    <x v="1"/>
    <x v="0"/>
    <m/>
  </r>
  <r>
    <n v="200036"/>
    <x v="1"/>
    <x v="0"/>
    <x v="0"/>
    <x v="0"/>
    <x v="10"/>
    <x v="240"/>
    <x v="0"/>
    <x v="0"/>
    <s v="Tesseramento"/>
    <x v="1"/>
    <x v="6"/>
    <x v="0"/>
    <m/>
  </r>
  <r>
    <n v="24362"/>
    <x v="0"/>
    <x v="0"/>
    <x v="0"/>
    <x v="0"/>
    <x v="10"/>
    <x v="240"/>
    <x v="0"/>
    <x v="1"/>
    <s v="Tesseramento"/>
    <x v="1"/>
    <x v="4"/>
    <x v="0"/>
    <m/>
  </r>
  <r>
    <n v="102480"/>
    <x v="0"/>
    <x v="0"/>
    <x v="0"/>
    <x v="0"/>
    <x v="10"/>
    <x v="93"/>
    <x v="0"/>
    <x v="0"/>
    <s v="Tesseramento"/>
    <x v="0"/>
    <x v="0"/>
    <x v="0"/>
    <m/>
  </r>
  <r>
    <n v="24364"/>
    <x v="0"/>
    <x v="0"/>
    <x v="0"/>
    <x v="0"/>
    <x v="10"/>
    <x v="240"/>
    <x v="0"/>
    <x v="0"/>
    <s v="Tesseramento"/>
    <x v="1"/>
    <x v="4"/>
    <x v="0"/>
    <m/>
  </r>
  <r>
    <n v="172594"/>
    <x v="1"/>
    <x v="0"/>
    <x v="0"/>
    <x v="0"/>
    <x v="10"/>
    <x v="240"/>
    <x v="0"/>
    <x v="0"/>
    <s v="Tesseramento"/>
    <x v="1"/>
    <x v="2"/>
    <x v="0"/>
    <m/>
  </r>
  <r>
    <n v="18211"/>
    <x v="0"/>
    <x v="0"/>
    <x v="0"/>
    <x v="0"/>
    <x v="10"/>
    <x v="240"/>
    <x v="0"/>
    <x v="0"/>
    <s v="Tesseramento"/>
    <x v="1"/>
    <x v="1"/>
    <x v="0"/>
    <m/>
  </r>
  <r>
    <n v="172593"/>
    <x v="1"/>
    <x v="0"/>
    <x v="0"/>
    <x v="0"/>
    <x v="10"/>
    <x v="240"/>
    <x v="0"/>
    <x v="0"/>
    <s v="Tesseramento"/>
    <x v="1"/>
    <x v="6"/>
    <x v="0"/>
    <m/>
  </r>
  <r>
    <n v="226362"/>
    <x v="0"/>
    <x v="0"/>
    <x v="0"/>
    <x v="3"/>
    <x v="10"/>
    <x v="240"/>
    <x v="0"/>
    <x v="1"/>
    <s v="Tesseramento"/>
    <x v="1"/>
    <x v="0"/>
    <x v="0"/>
    <m/>
  </r>
  <r>
    <n v="80013"/>
    <x v="0"/>
    <x v="0"/>
    <x v="0"/>
    <x v="0"/>
    <x v="10"/>
    <x v="240"/>
    <x v="0"/>
    <x v="1"/>
    <s v="Tesseramento"/>
    <x v="1"/>
    <x v="4"/>
    <x v="0"/>
    <m/>
  </r>
  <r>
    <n v="80012"/>
    <x v="0"/>
    <x v="0"/>
    <x v="0"/>
    <x v="0"/>
    <x v="10"/>
    <x v="240"/>
    <x v="0"/>
    <x v="0"/>
    <s v="Tesseramento"/>
    <x v="1"/>
    <x v="4"/>
    <x v="0"/>
    <m/>
  </r>
  <r>
    <n v="184983"/>
    <x v="0"/>
    <x v="0"/>
    <x v="0"/>
    <x v="0"/>
    <x v="10"/>
    <x v="240"/>
    <x v="0"/>
    <x v="0"/>
    <s v="Tesseramento"/>
    <x v="1"/>
    <x v="0"/>
    <x v="0"/>
    <m/>
  </r>
  <r>
    <n v="70598"/>
    <x v="0"/>
    <x v="0"/>
    <x v="0"/>
    <x v="0"/>
    <x v="10"/>
    <x v="240"/>
    <x v="0"/>
    <x v="1"/>
    <s v="Tesseramento"/>
    <x v="1"/>
    <x v="3"/>
    <x v="0"/>
    <m/>
  </r>
  <r>
    <n v="132364"/>
    <x v="0"/>
    <x v="0"/>
    <x v="0"/>
    <x v="0"/>
    <x v="10"/>
    <x v="93"/>
    <x v="0"/>
    <x v="0"/>
    <s v="Tesseramento"/>
    <x v="0"/>
    <x v="0"/>
    <x v="0"/>
    <m/>
  </r>
  <r>
    <n v="236834"/>
    <x v="0"/>
    <x v="1"/>
    <x v="1"/>
    <x v="1"/>
    <x v="11"/>
    <x v="174"/>
    <x v="0"/>
    <x v="1"/>
    <s v="Tesseramento"/>
    <x v="3"/>
    <x v="0"/>
    <x v="0"/>
    <m/>
  </r>
  <r>
    <n v="89759"/>
    <x v="0"/>
    <x v="0"/>
    <x v="0"/>
    <x v="0"/>
    <x v="4"/>
    <x v="166"/>
    <x v="0"/>
    <x v="0"/>
    <s v="Tesseramento"/>
    <x v="1"/>
    <x v="4"/>
    <x v="0"/>
    <m/>
  </r>
  <r>
    <n v="64513"/>
    <x v="0"/>
    <x v="0"/>
    <x v="0"/>
    <x v="0"/>
    <x v="1"/>
    <x v="22"/>
    <x v="0"/>
    <x v="0"/>
    <s v="Tesseramento"/>
    <x v="1"/>
    <x v="4"/>
    <x v="0"/>
    <m/>
  </r>
  <r>
    <n v="236915"/>
    <x v="0"/>
    <x v="1"/>
    <x v="1"/>
    <x v="2"/>
    <x v="7"/>
    <x v="261"/>
    <x v="0"/>
    <x v="1"/>
    <s v="Tesseramento"/>
    <x v="3"/>
    <x v="0"/>
    <x v="0"/>
    <m/>
  </r>
  <r>
    <n v="182979"/>
    <x v="0"/>
    <x v="1"/>
    <x v="0"/>
    <x v="0"/>
    <x v="7"/>
    <x v="168"/>
    <x v="0"/>
    <x v="0"/>
    <s v="Tesseramento"/>
    <x v="1"/>
    <x v="1"/>
    <x v="0"/>
    <m/>
  </r>
  <r>
    <n v="182976"/>
    <x v="0"/>
    <x v="1"/>
    <x v="0"/>
    <x v="1"/>
    <x v="7"/>
    <x v="168"/>
    <x v="0"/>
    <x v="1"/>
    <s v="Tesseramento"/>
    <x v="1"/>
    <x v="0"/>
    <x v="0"/>
    <m/>
  </r>
  <r>
    <n v="236822"/>
    <x v="0"/>
    <x v="0"/>
    <x v="1"/>
    <x v="1"/>
    <x v="10"/>
    <x v="93"/>
    <x v="0"/>
    <x v="0"/>
    <s v="Tesseramento"/>
    <x v="0"/>
    <x v="0"/>
    <x v="0"/>
    <m/>
  </r>
  <r>
    <n v="211734"/>
    <x v="0"/>
    <x v="1"/>
    <x v="2"/>
    <x v="1"/>
    <x v="7"/>
    <x v="168"/>
    <x v="0"/>
    <x v="0"/>
    <s v="Tesseramento"/>
    <x v="1"/>
    <x v="0"/>
    <x v="0"/>
    <m/>
  </r>
  <r>
    <n v="211733"/>
    <x v="0"/>
    <x v="1"/>
    <x v="2"/>
    <x v="1"/>
    <x v="7"/>
    <x v="168"/>
    <x v="0"/>
    <x v="0"/>
    <s v="Tesseramento"/>
    <x v="1"/>
    <x v="4"/>
    <x v="0"/>
    <m/>
  </r>
  <r>
    <n v="236821"/>
    <x v="1"/>
    <x v="0"/>
    <x v="1"/>
    <x v="1"/>
    <x v="10"/>
    <x v="93"/>
    <x v="0"/>
    <x v="0"/>
    <s v="Tesseramento"/>
    <x v="0"/>
    <x v="5"/>
    <x v="0"/>
    <m/>
  </r>
  <r>
    <n v="236823"/>
    <x v="0"/>
    <x v="0"/>
    <x v="1"/>
    <x v="2"/>
    <x v="11"/>
    <x v="189"/>
    <x v="0"/>
    <x v="0"/>
    <s v="Tesseramento"/>
    <x v="1"/>
    <x v="0"/>
    <x v="0"/>
    <m/>
  </r>
  <r>
    <n v="26470"/>
    <x v="0"/>
    <x v="0"/>
    <x v="0"/>
    <x v="0"/>
    <x v="4"/>
    <x v="18"/>
    <x v="0"/>
    <x v="1"/>
    <s v="Tesseramento"/>
    <x v="1"/>
    <x v="4"/>
    <x v="0"/>
    <m/>
  </r>
  <r>
    <n v="66418"/>
    <x v="0"/>
    <x v="0"/>
    <x v="0"/>
    <x v="0"/>
    <x v="4"/>
    <x v="18"/>
    <x v="0"/>
    <x v="0"/>
    <s v="Tesseramento"/>
    <x v="1"/>
    <x v="3"/>
    <x v="0"/>
    <m/>
  </r>
  <r>
    <n v="16301"/>
    <x v="0"/>
    <x v="0"/>
    <x v="2"/>
    <x v="4"/>
    <x v="7"/>
    <x v="385"/>
    <x v="0"/>
    <x v="0"/>
    <s v="Tesseramento"/>
    <x v="0"/>
    <x v="0"/>
    <x v="0"/>
    <m/>
  </r>
  <r>
    <n v="211949"/>
    <x v="1"/>
    <x v="1"/>
    <x v="0"/>
    <x v="3"/>
    <x v="7"/>
    <x v="274"/>
    <x v="0"/>
    <x v="0"/>
    <s v="Tesseramento"/>
    <x v="0"/>
    <x v="5"/>
    <x v="0"/>
    <m/>
  </r>
  <r>
    <n v="207257"/>
    <x v="1"/>
    <x v="0"/>
    <x v="0"/>
    <x v="0"/>
    <x v="4"/>
    <x v="18"/>
    <x v="0"/>
    <x v="0"/>
    <s v="Tesseramento"/>
    <x v="1"/>
    <x v="6"/>
    <x v="0"/>
    <m/>
  </r>
  <r>
    <n v="211950"/>
    <x v="1"/>
    <x v="1"/>
    <x v="0"/>
    <x v="0"/>
    <x v="7"/>
    <x v="274"/>
    <x v="0"/>
    <x v="0"/>
    <s v="Tesseramento"/>
    <x v="0"/>
    <x v="5"/>
    <x v="0"/>
    <m/>
  </r>
  <r>
    <n v="101263"/>
    <x v="0"/>
    <x v="0"/>
    <x v="0"/>
    <x v="0"/>
    <x v="7"/>
    <x v="274"/>
    <x v="0"/>
    <x v="0"/>
    <s v="Tesseramento"/>
    <x v="0"/>
    <x v="0"/>
    <x v="0"/>
    <m/>
  </r>
  <r>
    <n v="121927"/>
    <x v="0"/>
    <x v="0"/>
    <x v="0"/>
    <x v="0"/>
    <x v="14"/>
    <x v="129"/>
    <x v="0"/>
    <x v="0"/>
    <s v="Tesseramento"/>
    <x v="1"/>
    <x v="0"/>
    <x v="0"/>
    <m/>
  </r>
  <r>
    <n v="209892"/>
    <x v="0"/>
    <x v="1"/>
    <x v="2"/>
    <x v="0"/>
    <x v="7"/>
    <x v="274"/>
    <x v="0"/>
    <x v="0"/>
    <s v="Tesseramento"/>
    <x v="0"/>
    <x v="0"/>
    <x v="0"/>
    <m/>
  </r>
  <r>
    <n v="15212"/>
    <x v="0"/>
    <x v="0"/>
    <x v="0"/>
    <x v="0"/>
    <x v="7"/>
    <x v="261"/>
    <x v="0"/>
    <x v="0"/>
    <s v="Tesseramento"/>
    <x v="3"/>
    <x v="3"/>
    <x v="0"/>
    <m/>
  </r>
  <r>
    <n v="58942"/>
    <x v="0"/>
    <x v="0"/>
    <x v="0"/>
    <x v="0"/>
    <x v="4"/>
    <x v="149"/>
    <x v="0"/>
    <x v="0"/>
    <s v="Tesseramento"/>
    <x v="1"/>
    <x v="0"/>
    <x v="0"/>
    <m/>
  </r>
  <r>
    <n v="39043"/>
    <x v="0"/>
    <x v="0"/>
    <x v="0"/>
    <x v="0"/>
    <x v="7"/>
    <x v="261"/>
    <x v="0"/>
    <x v="1"/>
    <s v="Tesseramento"/>
    <x v="3"/>
    <x v="3"/>
    <x v="0"/>
    <m/>
  </r>
  <r>
    <n v="229958"/>
    <x v="0"/>
    <x v="0"/>
    <x v="0"/>
    <x v="0"/>
    <x v="7"/>
    <x v="175"/>
    <x v="0"/>
    <x v="1"/>
    <s v="Tesseramento"/>
    <x v="0"/>
    <x v="3"/>
    <x v="0"/>
    <m/>
  </r>
  <r>
    <n v="177420"/>
    <x v="0"/>
    <x v="0"/>
    <x v="0"/>
    <x v="0"/>
    <x v="7"/>
    <x v="175"/>
    <x v="0"/>
    <x v="0"/>
    <s v="Tesseramento"/>
    <x v="0"/>
    <x v="3"/>
    <x v="0"/>
    <m/>
  </r>
  <r>
    <n v="1063"/>
    <x v="0"/>
    <x v="0"/>
    <x v="0"/>
    <x v="0"/>
    <x v="7"/>
    <x v="261"/>
    <x v="0"/>
    <x v="1"/>
    <s v="Tesseramento"/>
    <x v="3"/>
    <x v="4"/>
    <x v="0"/>
    <m/>
  </r>
  <r>
    <n v="5012"/>
    <x v="0"/>
    <x v="0"/>
    <x v="0"/>
    <x v="0"/>
    <x v="7"/>
    <x v="150"/>
    <x v="0"/>
    <x v="0"/>
    <s v="Tesseramento"/>
    <x v="1"/>
    <x v="3"/>
    <x v="0"/>
    <m/>
  </r>
  <r>
    <n v="58458"/>
    <x v="0"/>
    <x v="0"/>
    <x v="0"/>
    <x v="0"/>
    <x v="7"/>
    <x v="150"/>
    <x v="0"/>
    <x v="0"/>
    <s v="Tesseramento"/>
    <x v="1"/>
    <x v="3"/>
    <x v="0"/>
    <m/>
  </r>
  <r>
    <n v="80238"/>
    <x v="0"/>
    <x v="0"/>
    <x v="0"/>
    <x v="0"/>
    <x v="7"/>
    <x v="150"/>
    <x v="0"/>
    <x v="0"/>
    <s v="Tesseramento"/>
    <x v="1"/>
    <x v="3"/>
    <x v="0"/>
    <m/>
  </r>
  <r>
    <n v="102890"/>
    <x v="0"/>
    <x v="0"/>
    <x v="0"/>
    <x v="0"/>
    <x v="7"/>
    <x v="150"/>
    <x v="0"/>
    <x v="0"/>
    <s v="Tesseramento"/>
    <x v="1"/>
    <x v="4"/>
    <x v="0"/>
    <m/>
  </r>
  <r>
    <n v="168924"/>
    <x v="1"/>
    <x v="0"/>
    <x v="0"/>
    <x v="1"/>
    <x v="7"/>
    <x v="150"/>
    <x v="0"/>
    <x v="0"/>
    <s v="Tesseramento"/>
    <x v="1"/>
    <x v="5"/>
    <x v="0"/>
    <m/>
  </r>
  <r>
    <n v="153732"/>
    <x v="1"/>
    <x v="0"/>
    <x v="0"/>
    <x v="0"/>
    <x v="7"/>
    <x v="109"/>
    <x v="0"/>
    <x v="0"/>
    <s v="Tesseramento"/>
    <x v="1"/>
    <x v="6"/>
    <x v="0"/>
    <m/>
  </r>
  <r>
    <n v="39391"/>
    <x v="0"/>
    <x v="0"/>
    <x v="0"/>
    <x v="0"/>
    <x v="4"/>
    <x v="149"/>
    <x v="0"/>
    <x v="1"/>
    <s v="Tesseramento"/>
    <x v="1"/>
    <x v="4"/>
    <x v="0"/>
    <m/>
  </r>
  <r>
    <n v="66648"/>
    <x v="0"/>
    <x v="0"/>
    <x v="0"/>
    <x v="0"/>
    <x v="10"/>
    <x v="93"/>
    <x v="0"/>
    <x v="1"/>
    <s v="Tesseramento"/>
    <x v="0"/>
    <x v="4"/>
    <x v="0"/>
    <m/>
  </r>
  <r>
    <n v="38640"/>
    <x v="0"/>
    <x v="0"/>
    <x v="0"/>
    <x v="0"/>
    <x v="10"/>
    <x v="93"/>
    <x v="0"/>
    <x v="0"/>
    <s v="Tesseramento"/>
    <x v="0"/>
    <x v="4"/>
    <x v="0"/>
    <m/>
  </r>
  <r>
    <n v="225334"/>
    <x v="0"/>
    <x v="1"/>
    <x v="0"/>
    <x v="1"/>
    <x v="11"/>
    <x v="126"/>
    <x v="0"/>
    <x v="0"/>
    <s v="Tesseramento"/>
    <x v="1"/>
    <x v="1"/>
    <x v="0"/>
    <m/>
  </r>
  <r>
    <n v="7722"/>
    <x v="0"/>
    <x v="0"/>
    <x v="0"/>
    <x v="0"/>
    <x v="4"/>
    <x v="149"/>
    <x v="0"/>
    <x v="0"/>
    <s v="Tesseramento"/>
    <x v="1"/>
    <x v="4"/>
    <x v="0"/>
    <m/>
  </r>
  <r>
    <n v="12885"/>
    <x v="0"/>
    <x v="0"/>
    <x v="0"/>
    <x v="0"/>
    <x v="2"/>
    <x v="326"/>
    <x v="0"/>
    <x v="0"/>
    <s v="Tesseramento"/>
    <x v="1"/>
    <x v="4"/>
    <x v="0"/>
    <m/>
  </r>
  <r>
    <n v="42690"/>
    <x v="0"/>
    <x v="0"/>
    <x v="0"/>
    <x v="0"/>
    <x v="7"/>
    <x v="51"/>
    <x v="0"/>
    <x v="0"/>
    <s v="Tesseramento"/>
    <x v="1"/>
    <x v="3"/>
    <x v="0"/>
    <m/>
  </r>
  <r>
    <n v="120447"/>
    <x v="0"/>
    <x v="0"/>
    <x v="0"/>
    <x v="0"/>
    <x v="13"/>
    <x v="39"/>
    <x v="0"/>
    <x v="0"/>
    <s v="Tesseramento"/>
    <x v="0"/>
    <x v="0"/>
    <x v="0"/>
    <m/>
  </r>
  <r>
    <n v="92021"/>
    <x v="0"/>
    <x v="0"/>
    <x v="0"/>
    <x v="0"/>
    <x v="2"/>
    <x v="298"/>
    <x v="0"/>
    <x v="0"/>
    <s v="Tesseramento"/>
    <x v="1"/>
    <x v="0"/>
    <x v="0"/>
    <m/>
  </r>
  <r>
    <n v="23868"/>
    <x v="0"/>
    <x v="0"/>
    <x v="0"/>
    <x v="0"/>
    <x v="7"/>
    <x v="261"/>
    <x v="0"/>
    <x v="1"/>
    <s v="Tesseramento"/>
    <x v="3"/>
    <x v="3"/>
    <x v="0"/>
    <m/>
  </r>
  <r>
    <n v="172733"/>
    <x v="0"/>
    <x v="0"/>
    <x v="0"/>
    <x v="0"/>
    <x v="2"/>
    <x v="298"/>
    <x v="0"/>
    <x v="1"/>
    <s v="Tesseramento"/>
    <x v="1"/>
    <x v="3"/>
    <x v="0"/>
    <m/>
  </r>
  <r>
    <n v="170905"/>
    <x v="0"/>
    <x v="0"/>
    <x v="0"/>
    <x v="0"/>
    <x v="2"/>
    <x v="298"/>
    <x v="0"/>
    <x v="0"/>
    <s v="Tesseramento"/>
    <x v="1"/>
    <x v="3"/>
    <x v="0"/>
    <m/>
  </r>
  <r>
    <n v="200812"/>
    <x v="0"/>
    <x v="0"/>
    <x v="0"/>
    <x v="0"/>
    <x v="2"/>
    <x v="298"/>
    <x v="0"/>
    <x v="0"/>
    <s v="Tesseramento"/>
    <x v="1"/>
    <x v="3"/>
    <x v="0"/>
    <m/>
  </r>
  <r>
    <n v="209339"/>
    <x v="1"/>
    <x v="0"/>
    <x v="0"/>
    <x v="0"/>
    <x v="2"/>
    <x v="298"/>
    <x v="0"/>
    <x v="0"/>
    <s v="Tesseramento"/>
    <x v="1"/>
    <x v="6"/>
    <x v="0"/>
    <m/>
  </r>
  <r>
    <n v="157531"/>
    <x v="0"/>
    <x v="1"/>
    <x v="2"/>
    <x v="0"/>
    <x v="7"/>
    <x v="261"/>
    <x v="0"/>
    <x v="0"/>
    <s v="Tesseramento"/>
    <x v="3"/>
    <x v="4"/>
    <x v="0"/>
    <m/>
  </r>
  <r>
    <n v="228669"/>
    <x v="0"/>
    <x v="1"/>
    <x v="0"/>
    <x v="2"/>
    <x v="7"/>
    <x v="161"/>
    <x v="0"/>
    <x v="0"/>
    <s v="Tesseramento"/>
    <x v="0"/>
    <x v="0"/>
    <x v="0"/>
    <m/>
  </r>
  <r>
    <n v="218223"/>
    <x v="0"/>
    <x v="0"/>
    <x v="0"/>
    <x v="0"/>
    <x v="2"/>
    <x v="298"/>
    <x v="0"/>
    <x v="0"/>
    <s v="Tesseramento"/>
    <x v="1"/>
    <x v="4"/>
    <x v="0"/>
    <m/>
  </r>
  <r>
    <n v="228944"/>
    <x v="0"/>
    <x v="1"/>
    <x v="0"/>
    <x v="1"/>
    <x v="2"/>
    <x v="36"/>
    <x v="0"/>
    <x v="0"/>
    <s v="Tesseramento"/>
    <x v="1"/>
    <x v="0"/>
    <x v="0"/>
    <m/>
  </r>
  <r>
    <n v="151314"/>
    <x v="0"/>
    <x v="0"/>
    <x v="0"/>
    <x v="0"/>
    <x v="7"/>
    <x v="161"/>
    <x v="0"/>
    <x v="0"/>
    <s v="Tesseramento"/>
    <x v="0"/>
    <x v="0"/>
    <x v="0"/>
    <m/>
  </r>
  <r>
    <n v="34381"/>
    <x v="0"/>
    <x v="0"/>
    <x v="0"/>
    <x v="4"/>
    <x v="11"/>
    <x v="142"/>
    <x v="0"/>
    <x v="1"/>
    <s v="Tesseramento"/>
    <x v="1"/>
    <x v="4"/>
    <x v="0"/>
    <m/>
  </r>
  <r>
    <n v="172881"/>
    <x v="0"/>
    <x v="0"/>
    <x v="2"/>
    <x v="3"/>
    <x v="2"/>
    <x v="298"/>
    <x v="0"/>
    <x v="0"/>
    <s v="Tesseramento"/>
    <x v="1"/>
    <x v="4"/>
    <x v="0"/>
    <m/>
  </r>
  <r>
    <n v="169843"/>
    <x v="0"/>
    <x v="0"/>
    <x v="0"/>
    <x v="0"/>
    <x v="11"/>
    <x v="142"/>
    <x v="0"/>
    <x v="0"/>
    <s v="Tesseramento"/>
    <x v="1"/>
    <x v="1"/>
    <x v="0"/>
    <m/>
  </r>
  <r>
    <n v="130876"/>
    <x v="0"/>
    <x v="0"/>
    <x v="0"/>
    <x v="0"/>
    <x v="11"/>
    <x v="142"/>
    <x v="0"/>
    <x v="0"/>
    <s v="Tesseramento"/>
    <x v="1"/>
    <x v="0"/>
    <x v="0"/>
    <m/>
  </r>
  <r>
    <n v="130879"/>
    <x v="0"/>
    <x v="0"/>
    <x v="0"/>
    <x v="0"/>
    <x v="11"/>
    <x v="142"/>
    <x v="0"/>
    <x v="1"/>
    <s v="Tesseramento"/>
    <x v="1"/>
    <x v="0"/>
    <x v="0"/>
    <m/>
  </r>
  <r>
    <n v="25924"/>
    <x v="0"/>
    <x v="0"/>
    <x v="0"/>
    <x v="0"/>
    <x v="11"/>
    <x v="142"/>
    <x v="0"/>
    <x v="1"/>
    <s v="Tesseramento"/>
    <x v="1"/>
    <x v="3"/>
    <x v="0"/>
    <m/>
  </r>
  <r>
    <n v="165279"/>
    <x v="0"/>
    <x v="0"/>
    <x v="0"/>
    <x v="0"/>
    <x v="11"/>
    <x v="142"/>
    <x v="0"/>
    <x v="0"/>
    <s v="Tesseramento"/>
    <x v="1"/>
    <x v="0"/>
    <x v="0"/>
    <m/>
  </r>
  <r>
    <n v="175658"/>
    <x v="0"/>
    <x v="0"/>
    <x v="0"/>
    <x v="0"/>
    <x v="11"/>
    <x v="142"/>
    <x v="0"/>
    <x v="0"/>
    <s v="Tesseramento"/>
    <x v="1"/>
    <x v="0"/>
    <x v="0"/>
    <m/>
  </r>
  <r>
    <n v="4735"/>
    <x v="0"/>
    <x v="0"/>
    <x v="0"/>
    <x v="0"/>
    <x v="7"/>
    <x v="103"/>
    <x v="0"/>
    <x v="0"/>
    <s v="Tesseramento"/>
    <x v="1"/>
    <x v="4"/>
    <x v="0"/>
    <m/>
  </r>
  <r>
    <n v="128459"/>
    <x v="0"/>
    <x v="0"/>
    <x v="0"/>
    <x v="0"/>
    <x v="7"/>
    <x v="109"/>
    <x v="0"/>
    <x v="0"/>
    <s v="Tesseramento"/>
    <x v="1"/>
    <x v="0"/>
    <x v="0"/>
    <m/>
  </r>
  <r>
    <n v="4734"/>
    <x v="0"/>
    <x v="0"/>
    <x v="0"/>
    <x v="0"/>
    <x v="7"/>
    <x v="103"/>
    <x v="0"/>
    <x v="1"/>
    <s v="Tesseramento"/>
    <x v="1"/>
    <x v="4"/>
    <x v="0"/>
    <m/>
  </r>
  <r>
    <n v="120156"/>
    <x v="0"/>
    <x v="0"/>
    <x v="0"/>
    <x v="0"/>
    <x v="7"/>
    <x v="103"/>
    <x v="0"/>
    <x v="0"/>
    <s v="Tesseramento"/>
    <x v="1"/>
    <x v="0"/>
    <x v="0"/>
    <m/>
  </r>
  <r>
    <n v="187381"/>
    <x v="0"/>
    <x v="0"/>
    <x v="0"/>
    <x v="0"/>
    <x v="7"/>
    <x v="103"/>
    <x v="0"/>
    <x v="0"/>
    <s v="Tesseramento"/>
    <x v="1"/>
    <x v="0"/>
    <x v="0"/>
    <m/>
  </r>
  <r>
    <n v="177789"/>
    <x v="0"/>
    <x v="0"/>
    <x v="0"/>
    <x v="0"/>
    <x v="7"/>
    <x v="37"/>
    <x v="0"/>
    <x v="0"/>
    <s v="Tesseramento"/>
    <x v="1"/>
    <x v="0"/>
    <x v="0"/>
    <m/>
  </r>
  <r>
    <n v="236916"/>
    <x v="0"/>
    <x v="1"/>
    <x v="1"/>
    <x v="1"/>
    <x v="7"/>
    <x v="261"/>
    <x v="0"/>
    <x v="0"/>
    <s v="Tesseramento"/>
    <x v="3"/>
    <x v="1"/>
    <x v="0"/>
    <m/>
  </r>
  <r>
    <n v="77253"/>
    <x v="0"/>
    <x v="0"/>
    <x v="0"/>
    <x v="0"/>
    <x v="7"/>
    <x v="103"/>
    <x v="0"/>
    <x v="0"/>
    <s v="Tesseramento"/>
    <x v="1"/>
    <x v="4"/>
    <x v="0"/>
    <m/>
  </r>
  <r>
    <n v="77249"/>
    <x v="0"/>
    <x v="0"/>
    <x v="0"/>
    <x v="0"/>
    <x v="7"/>
    <x v="103"/>
    <x v="0"/>
    <x v="1"/>
    <s v="Tesseramento"/>
    <x v="1"/>
    <x v="4"/>
    <x v="0"/>
    <m/>
  </r>
  <r>
    <n v="198829"/>
    <x v="0"/>
    <x v="0"/>
    <x v="0"/>
    <x v="0"/>
    <x v="7"/>
    <x v="261"/>
    <x v="0"/>
    <x v="0"/>
    <s v="Tesseramento"/>
    <x v="3"/>
    <x v="1"/>
    <x v="0"/>
    <m/>
  </r>
  <r>
    <n v="173283"/>
    <x v="0"/>
    <x v="0"/>
    <x v="0"/>
    <x v="0"/>
    <x v="7"/>
    <x v="261"/>
    <x v="0"/>
    <x v="0"/>
    <s v="Tesseramento"/>
    <x v="3"/>
    <x v="4"/>
    <x v="0"/>
    <m/>
  </r>
  <r>
    <n v="138731"/>
    <x v="0"/>
    <x v="0"/>
    <x v="0"/>
    <x v="0"/>
    <x v="11"/>
    <x v="142"/>
    <x v="0"/>
    <x v="0"/>
    <s v="Tesseramento"/>
    <x v="1"/>
    <x v="0"/>
    <x v="0"/>
    <m/>
  </r>
  <r>
    <n v="157529"/>
    <x v="0"/>
    <x v="1"/>
    <x v="2"/>
    <x v="0"/>
    <x v="7"/>
    <x v="261"/>
    <x v="0"/>
    <x v="0"/>
    <s v="Tesseramento"/>
    <x v="3"/>
    <x v="0"/>
    <x v="0"/>
    <m/>
  </r>
  <r>
    <n v="83528"/>
    <x v="0"/>
    <x v="0"/>
    <x v="2"/>
    <x v="0"/>
    <x v="10"/>
    <x v="63"/>
    <x v="0"/>
    <x v="0"/>
    <s v="Tesseramento"/>
    <x v="0"/>
    <x v="0"/>
    <x v="0"/>
    <m/>
  </r>
  <r>
    <n v="6993"/>
    <x v="0"/>
    <x v="0"/>
    <x v="2"/>
    <x v="0"/>
    <x v="1"/>
    <x v="28"/>
    <x v="0"/>
    <x v="0"/>
    <s v="Tesseramento"/>
    <x v="1"/>
    <x v="0"/>
    <x v="0"/>
    <m/>
  </r>
  <r>
    <n v="237084"/>
    <x v="1"/>
    <x v="1"/>
    <x v="1"/>
    <x v="2"/>
    <x v="7"/>
    <x v="37"/>
    <x v="0"/>
    <x v="1"/>
    <s v="Tesseramento"/>
    <x v="1"/>
    <x v="5"/>
    <x v="0"/>
    <m/>
  </r>
  <r>
    <n v="118086"/>
    <x v="0"/>
    <x v="0"/>
    <x v="0"/>
    <x v="0"/>
    <x v="12"/>
    <x v="245"/>
    <x v="0"/>
    <x v="0"/>
    <s v="Tesseramento"/>
    <x v="1"/>
    <x v="4"/>
    <x v="0"/>
    <m/>
  </r>
  <r>
    <n v="178315"/>
    <x v="0"/>
    <x v="0"/>
    <x v="0"/>
    <x v="0"/>
    <x v="8"/>
    <x v="113"/>
    <x v="0"/>
    <x v="0"/>
    <s v="Tesseramento"/>
    <x v="0"/>
    <x v="0"/>
    <x v="0"/>
    <m/>
  </r>
  <r>
    <n v="116449"/>
    <x v="0"/>
    <x v="0"/>
    <x v="2"/>
    <x v="0"/>
    <x v="11"/>
    <x v="142"/>
    <x v="0"/>
    <x v="0"/>
    <s v="Tesseramento"/>
    <x v="1"/>
    <x v="0"/>
    <x v="0"/>
    <m/>
  </r>
  <r>
    <n v="237083"/>
    <x v="0"/>
    <x v="1"/>
    <x v="1"/>
    <x v="0"/>
    <x v="7"/>
    <x v="37"/>
    <x v="0"/>
    <x v="0"/>
    <s v="Tesseramento"/>
    <x v="1"/>
    <x v="1"/>
    <x v="0"/>
    <m/>
  </r>
  <r>
    <n v="27228"/>
    <x v="0"/>
    <x v="0"/>
    <x v="0"/>
    <x v="0"/>
    <x v="4"/>
    <x v="146"/>
    <x v="0"/>
    <x v="0"/>
    <s v="Tesseramento"/>
    <x v="1"/>
    <x v="3"/>
    <x v="0"/>
    <m/>
  </r>
  <r>
    <n v="169887"/>
    <x v="0"/>
    <x v="0"/>
    <x v="0"/>
    <x v="0"/>
    <x v="11"/>
    <x v="142"/>
    <x v="0"/>
    <x v="1"/>
    <s v="Tesseramento"/>
    <x v="1"/>
    <x v="0"/>
    <x v="0"/>
    <m/>
  </r>
  <r>
    <n v="165714"/>
    <x v="0"/>
    <x v="0"/>
    <x v="0"/>
    <x v="0"/>
    <x v="11"/>
    <x v="142"/>
    <x v="0"/>
    <x v="0"/>
    <s v="Tesseramento"/>
    <x v="1"/>
    <x v="0"/>
    <x v="0"/>
    <m/>
  </r>
  <r>
    <n v="29609"/>
    <x v="0"/>
    <x v="0"/>
    <x v="0"/>
    <x v="0"/>
    <x v="4"/>
    <x v="271"/>
    <x v="0"/>
    <x v="0"/>
    <s v="Tesseramento"/>
    <x v="1"/>
    <x v="3"/>
    <x v="0"/>
    <m/>
  </r>
  <r>
    <n v="236832"/>
    <x v="0"/>
    <x v="0"/>
    <x v="1"/>
    <x v="2"/>
    <x v="4"/>
    <x v="271"/>
    <x v="0"/>
    <x v="0"/>
    <s v="Tesseramento"/>
    <x v="1"/>
    <x v="4"/>
    <x v="0"/>
    <m/>
  </r>
  <r>
    <n v="53905"/>
    <x v="0"/>
    <x v="0"/>
    <x v="0"/>
    <x v="0"/>
    <x v="2"/>
    <x v="172"/>
    <x v="0"/>
    <x v="0"/>
    <s v="Tesseramento"/>
    <x v="1"/>
    <x v="4"/>
    <x v="0"/>
    <m/>
  </r>
  <r>
    <n v="237080"/>
    <x v="0"/>
    <x v="0"/>
    <x v="1"/>
    <x v="0"/>
    <x v="2"/>
    <x v="5"/>
    <x v="0"/>
    <x v="1"/>
    <s v="Tesseramento"/>
    <x v="1"/>
    <x v="0"/>
    <x v="0"/>
    <m/>
  </r>
  <r>
    <n v="166824"/>
    <x v="0"/>
    <x v="0"/>
    <x v="0"/>
    <x v="0"/>
    <x v="11"/>
    <x v="142"/>
    <x v="0"/>
    <x v="1"/>
    <s v="Tesseramento"/>
    <x v="1"/>
    <x v="0"/>
    <x v="0"/>
    <m/>
  </r>
  <r>
    <n v="223380"/>
    <x v="0"/>
    <x v="0"/>
    <x v="0"/>
    <x v="1"/>
    <x v="7"/>
    <x v="261"/>
    <x v="0"/>
    <x v="1"/>
    <s v="Tesseramento"/>
    <x v="3"/>
    <x v="4"/>
    <x v="0"/>
    <m/>
  </r>
  <r>
    <n v="22259"/>
    <x v="0"/>
    <x v="0"/>
    <x v="0"/>
    <x v="0"/>
    <x v="8"/>
    <x v="113"/>
    <x v="0"/>
    <x v="0"/>
    <s v="Tesseramento"/>
    <x v="0"/>
    <x v="4"/>
    <x v="0"/>
    <m/>
  </r>
  <r>
    <n v="85825"/>
    <x v="0"/>
    <x v="0"/>
    <x v="0"/>
    <x v="0"/>
    <x v="4"/>
    <x v="166"/>
    <x v="0"/>
    <x v="1"/>
    <s v="Tesseramento"/>
    <x v="1"/>
    <x v="0"/>
    <x v="0"/>
    <m/>
  </r>
  <r>
    <n v="237207"/>
    <x v="1"/>
    <x v="1"/>
    <x v="1"/>
    <x v="1"/>
    <x v="4"/>
    <x v="88"/>
    <x v="0"/>
    <x v="0"/>
    <s v="Tesseramento"/>
    <x v="1"/>
    <x v="5"/>
    <x v="0"/>
    <m/>
  </r>
  <r>
    <n v="236917"/>
    <x v="0"/>
    <x v="0"/>
    <x v="1"/>
    <x v="2"/>
    <x v="7"/>
    <x v="261"/>
    <x v="0"/>
    <x v="0"/>
    <s v="Tesseramento"/>
    <x v="3"/>
    <x v="1"/>
    <x v="0"/>
    <m/>
  </r>
  <r>
    <n v="237088"/>
    <x v="1"/>
    <x v="0"/>
    <x v="1"/>
    <x v="2"/>
    <x v="10"/>
    <x v="63"/>
    <x v="0"/>
    <x v="0"/>
    <s v="Tesseramento"/>
    <x v="0"/>
    <x v="5"/>
    <x v="0"/>
    <m/>
  </r>
  <r>
    <n v="93187"/>
    <x v="0"/>
    <x v="0"/>
    <x v="2"/>
    <x v="0"/>
    <x v="11"/>
    <x v="142"/>
    <x v="0"/>
    <x v="0"/>
    <s v="Tesseramento"/>
    <x v="1"/>
    <x v="0"/>
    <x v="0"/>
    <m/>
  </r>
  <r>
    <n v="63381"/>
    <x v="0"/>
    <x v="0"/>
    <x v="0"/>
    <x v="4"/>
    <x v="7"/>
    <x v="261"/>
    <x v="0"/>
    <x v="0"/>
    <s v="Tesseramento"/>
    <x v="3"/>
    <x v="0"/>
    <x v="0"/>
    <m/>
  </r>
  <r>
    <n v="43898"/>
    <x v="0"/>
    <x v="0"/>
    <x v="0"/>
    <x v="0"/>
    <x v="8"/>
    <x v="105"/>
    <x v="0"/>
    <x v="1"/>
    <s v="Tesseramento"/>
    <x v="2"/>
    <x v="4"/>
    <x v="0"/>
    <m/>
  </r>
  <r>
    <n v="189129"/>
    <x v="0"/>
    <x v="0"/>
    <x v="0"/>
    <x v="0"/>
    <x v="1"/>
    <x v="193"/>
    <x v="0"/>
    <x v="0"/>
    <s v="Tesseramento"/>
    <x v="1"/>
    <x v="0"/>
    <x v="0"/>
    <m/>
  </r>
  <r>
    <n v="33343"/>
    <x v="0"/>
    <x v="0"/>
    <x v="0"/>
    <x v="0"/>
    <x v="8"/>
    <x v="105"/>
    <x v="0"/>
    <x v="0"/>
    <s v="Tesseramento"/>
    <x v="2"/>
    <x v="4"/>
    <x v="0"/>
    <m/>
  </r>
  <r>
    <n v="32819"/>
    <x v="0"/>
    <x v="0"/>
    <x v="0"/>
    <x v="0"/>
    <x v="1"/>
    <x v="193"/>
    <x v="0"/>
    <x v="0"/>
    <s v="Tesseramento"/>
    <x v="1"/>
    <x v="3"/>
    <x v="0"/>
    <m/>
  </r>
  <r>
    <n v="116695"/>
    <x v="0"/>
    <x v="0"/>
    <x v="0"/>
    <x v="0"/>
    <x v="0"/>
    <x v="76"/>
    <x v="0"/>
    <x v="0"/>
    <s v="Tesseramento"/>
    <x v="0"/>
    <x v="0"/>
    <x v="0"/>
    <m/>
  </r>
  <r>
    <n v="236918"/>
    <x v="0"/>
    <x v="0"/>
    <x v="1"/>
    <x v="2"/>
    <x v="7"/>
    <x v="261"/>
    <x v="0"/>
    <x v="0"/>
    <s v="Tesseramento"/>
    <x v="3"/>
    <x v="1"/>
    <x v="0"/>
    <m/>
  </r>
  <r>
    <n v="84133"/>
    <x v="0"/>
    <x v="0"/>
    <x v="2"/>
    <x v="0"/>
    <x v="13"/>
    <x v="177"/>
    <x v="0"/>
    <x v="0"/>
    <s v="Tesseramento"/>
    <x v="1"/>
    <x v="4"/>
    <x v="0"/>
    <m/>
  </r>
  <r>
    <n v="183639"/>
    <x v="1"/>
    <x v="0"/>
    <x v="0"/>
    <x v="0"/>
    <x v="4"/>
    <x v="80"/>
    <x v="0"/>
    <x v="0"/>
    <s v="Tesseramento"/>
    <x v="1"/>
    <x v="6"/>
    <x v="0"/>
    <m/>
  </r>
  <r>
    <n v="172025"/>
    <x v="0"/>
    <x v="0"/>
    <x v="0"/>
    <x v="0"/>
    <x v="11"/>
    <x v="142"/>
    <x v="0"/>
    <x v="0"/>
    <s v="Tesseramento"/>
    <x v="1"/>
    <x v="0"/>
    <x v="0"/>
    <m/>
  </r>
  <r>
    <n v="91104"/>
    <x v="0"/>
    <x v="0"/>
    <x v="0"/>
    <x v="0"/>
    <x v="1"/>
    <x v="20"/>
    <x v="0"/>
    <x v="0"/>
    <s v="Tesseramento"/>
    <x v="0"/>
    <x v="4"/>
    <x v="0"/>
    <m/>
  </r>
  <r>
    <n v="91119"/>
    <x v="0"/>
    <x v="0"/>
    <x v="0"/>
    <x v="0"/>
    <x v="1"/>
    <x v="20"/>
    <x v="0"/>
    <x v="1"/>
    <s v="Tesseramento"/>
    <x v="0"/>
    <x v="4"/>
    <x v="0"/>
    <m/>
  </r>
  <r>
    <n v="60957"/>
    <x v="0"/>
    <x v="0"/>
    <x v="0"/>
    <x v="0"/>
    <x v="11"/>
    <x v="142"/>
    <x v="0"/>
    <x v="0"/>
    <s v="Tesseramento"/>
    <x v="1"/>
    <x v="0"/>
    <x v="0"/>
    <m/>
  </r>
  <r>
    <n v="169208"/>
    <x v="0"/>
    <x v="0"/>
    <x v="0"/>
    <x v="0"/>
    <x v="11"/>
    <x v="142"/>
    <x v="0"/>
    <x v="0"/>
    <s v="Tesseramento"/>
    <x v="1"/>
    <x v="0"/>
    <x v="0"/>
    <m/>
  </r>
  <r>
    <n v="174195"/>
    <x v="0"/>
    <x v="0"/>
    <x v="0"/>
    <x v="0"/>
    <x v="11"/>
    <x v="142"/>
    <x v="0"/>
    <x v="0"/>
    <s v="Tesseramento"/>
    <x v="1"/>
    <x v="1"/>
    <x v="0"/>
    <m/>
  </r>
  <r>
    <n v="23948"/>
    <x v="0"/>
    <x v="0"/>
    <x v="0"/>
    <x v="0"/>
    <x v="11"/>
    <x v="142"/>
    <x v="0"/>
    <x v="0"/>
    <s v="Tesseramento"/>
    <x v="1"/>
    <x v="0"/>
    <x v="0"/>
    <m/>
  </r>
  <r>
    <n v="205231"/>
    <x v="0"/>
    <x v="0"/>
    <x v="0"/>
    <x v="3"/>
    <x v="7"/>
    <x v="195"/>
    <x v="0"/>
    <x v="0"/>
    <s v="Tesseramento"/>
    <x v="1"/>
    <x v="1"/>
    <x v="0"/>
    <m/>
  </r>
  <r>
    <n v="183224"/>
    <x v="0"/>
    <x v="0"/>
    <x v="0"/>
    <x v="1"/>
    <x v="11"/>
    <x v="142"/>
    <x v="0"/>
    <x v="1"/>
    <s v="Tesseramento"/>
    <x v="1"/>
    <x v="0"/>
    <x v="0"/>
    <m/>
  </r>
  <r>
    <n v="99562"/>
    <x v="0"/>
    <x v="0"/>
    <x v="0"/>
    <x v="0"/>
    <x v="7"/>
    <x v="261"/>
    <x v="0"/>
    <x v="0"/>
    <s v="Tesseramento"/>
    <x v="3"/>
    <x v="0"/>
    <x v="0"/>
    <m/>
  </r>
  <r>
    <n v="87163"/>
    <x v="0"/>
    <x v="0"/>
    <x v="0"/>
    <x v="0"/>
    <x v="11"/>
    <x v="142"/>
    <x v="0"/>
    <x v="0"/>
    <s v="Tesseramento"/>
    <x v="1"/>
    <x v="3"/>
    <x v="0"/>
    <m/>
  </r>
  <r>
    <n v="109364"/>
    <x v="0"/>
    <x v="0"/>
    <x v="0"/>
    <x v="0"/>
    <x v="11"/>
    <x v="142"/>
    <x v="0"/>
    <x v="1"/>
    <s v="Tesseramento"/>
    <x v="1"/>
    <x v="1"/>
    <x v="0"/>
    <m/>
  </r>
  <r>
    <n v="169512"/>
    <x v="0"/>
    <x v="0"/>
    <x v="0"/>
    <x v="0"/>
    <x v="11"/>
    <x v="142"/>
    <x v="0"/>
    <x v="0"/>
    <s v="Tesseramento"/>
    <x v="1"/>
    <x v="0"/>
    <x v="0"/>
    <m/>
  </r>
  <r>
    <n v="112418"/>
    <x v="0"/>
    <x v="0"/>
    <x v="0"/>
    <x v="1"/>
    <x v="13"/>
    <x v="177"/>
    <x v="0"/>
    <x v="0"/>
    <s v="Tesseramento"/>
    <x v="1"/>
    <x v="3"/>
    <x v="0"/>
    <m/>
  </r>
  <r>
    <n v="201210"/>
    <x v="0"/>
    <x v="0"/>
    <x v="0"/>
    <x v="1"/>
    <x v="13"/>
    <x v="177"/>
    <x v="0"/>
    <x v="1"/>
    <s v="Tesseramento"/>
    <x v="1"/>
    <x v="4"/>
    <x v="0"/>
    <m/>
  </r>
  <r>
    <n v="237089"/>
    <x v="0"/>
    <x v="0"/>
    <x v="1"/>
    <x v="0"/>
    <x v="10"/>
    <x v="63"/>
    <x v="0"/>
    <x v="1"/>
    <s v="Tesseramento"/>
    <x v="0"/>
    <x v="4"/>
    <x v="0"/>
    <m/>
  </r>
  <r>
    <n v="161817"/>
    <x v="0"/>
    <x v="0"/>
    <x v="0"/>
    <x v="0"/>
    <x v="4"/>
    <x v="80"/>
    <x v="0"/>
    <x v="0"/>
    <s v="Tesseramento"/>
    <x v="1"/>
    <x v="0"/>
    <x v="0"/>
    <m/>
  </r>
  <r>
    <n v="239286"/>
    <x v="0"/>
    <x v="1"/>
    <x v="1"/>
    <x v="2"/>
    <x v="14"/>
    <x v="129"/>
    <x v="0"/>
    <x v="1"/>
    <s v="Tesseramento"/>
    <x v="1"/>
    <x v="0"/>
    <x v="0"/>
    <m/>
  </r>
  <r>
    <n v="149097"/>
    <x v="0"/>
    <x v="0"/>
    <x v="0"/>
    <x v="0"/>
    <x v="15"/>
    <x v="72"/>
    <x v="0"/>
    <x v="0"/>
    <s v="Tesseramento"/>
    <x v="1"/>
    <x v="1"/>
    <x v="0"/>
    <m/>
  </r>
  <r>
    <n v="53449"/>
    <x v="0"/>
    <x v="0"/>
    <x v="0"/>
    <x v="0"/>
    <x v="4"/>
    <x v="146"/>
    <x v="0"/>
    <x v="1"/>
    <s v="Tesseramento"/>
    <x v="1"/>
    <x v="0"/>
    <x v="0"/>
    <m/>
  </r>
  <r>
    <n v="134480"/>
    <x v="0"/>
    <x v="0"/>
    <x v="0"/>
    <x v="0"/>
    <x v="4"/>
    <x v="146"/>
    <x v="0"/>
    <x v="0"/>
    <s v="Tesseramento"/>
    <x v="1"/>
    <x v="0"/>
    <x v="0"/>
    <m/>
  </r>
  <r>
    <n v="231823"/>
    <x v="1"/>
    <x v="1"/>
    <x v="0"/>
    <x v="1"/>
    <x v="7"/>
    <x v="123"/>
    <x v="0"/>
    <x v="0"/>
    <s v="Tesseramento"/>
    <x v="1"/>
    <x v="6"/>
    <x v="0"/>
    <m/>
  </r>
  <r>
    <n v="231824"/>
    <x v="1"/>
    <x v="1"/>
    <x v="0"/>
    <x v="1"/>
    <x v="7"/>
    <x v="123"/>
    <x v="0"/>
    <x v="1"/>
    <s v="Tesseramento"/>
    <x v="1"/>
    <x v="7"/>
    <x v="0"/>
    <m/>
  </r>
  <r>
    <n v="223469"/>
    <x v="0"/>
    <x v="1"/>
    <x v="0"/>
    <x v="1"/>
    <x v="7"/>
    <x v="123"/>
    <x v="0"/>
    <x v="0"/>
    <s v="Tesseramento"/>
    <x v="1"/>
    <x v="0"/>
    <x v="0"/>
    <m/>
  </r>
  <r>
    <n v="223470"/>
    <x v="0"/>
    <x v="1"/>
    <x v="0"/>
    <x v="1"/>
    <x v="7"/>
    <x v="123"/>
    <x v="0"/>
    <x v="1"/>
    <s v="Tesseramento"/>
    <x v="1"/>
    <x v="0"/>
    <x v="0"/>
    <m/>
  </r>
  <r>
    <n v="178612"/>
    <x v="0"/>
    <x v="0"/>
    <x v="0"/>
    <x v="0"/>
    <x v="7"/>
    <x v="123"/>
    <x v="0"/>
    <x v="0"/>
    <s v="Tesseramento"/>
    <x v="1"/>
    <x v="0"/>
    <x v="0"/>
    <m/>
  </r>
  <r>
    <n v="141590"/>
    <x v="0"/>
    <x v="0"/>
    <x v="2"/>
    <x v="4"/>
    <x v="1"/>
    <x v="351"/>
    <x v="0"/>
    <x v="0"/>
    <s v="Tesseramento"/>
    <x v="1"/>
    <x v="0"/>
    <x v="0"/>
    <m/>
  </r>
  <r>
    <n v="220926"/>
    <x v="0"/>
    <x v="1"/>
    <x v="0"/>
    <x v="1"/>
    <x v="7"/>
    <x v="123"/>
    <x v="0"/>
    <x v="1"/>
    <s v="Tesseramento"/>
    <x v="1"/>
    <x v="0"/>
    <x v="0"/>
    <m/>
  </r>
  <r>
    <n v="110520"/>
    <x v="0"/>
    <x v="0"/>
    <x v="0"/>
    <x v="0"/>
    <x v="7"/>
    <x v="123"/>
    <x v="0"/>
    <x v="0"/>
    <s v="Tesseramento"/>
    <x v="1"/>
    <x v="3"/>
    <x v="0"/>
    <m/>
  </r>
  <r>
    <n v="98314"/>
    <x v="0"/>
    <x v="0"/>
    <x v="0"/>
    <x v="1"/>
    <x v="11"/>
    <x v="155"/>
    <x v="0"/>
    <x v="0"/>
    <s v="Tesseramento"/>
    <x v="0"/>
    <x v="3"/>
    <x v="0"/>
    <m/>
  </r>
  <r>
    <n v="12269"/>
    <x v="0"/>
    <x v="0"/>
    <x v="0"/>
    <x v="0"/>
    <x v="12"/>
    <x v="133"/>
    <x v="0"/>
    <x v="1"/>
    <s v="Tesseramento"/>
    <x v="0"/>
    <x v="4"/>
    <x v="0"/>
    <m/>
  </r>
  <r>
    <n v="194019"/>
    <x v="0"/>
    <x v="0"/>
    <x v="0"/>
    <x v="1"/>
    <x v="10"/>
    <x v="266"/>
    <x v="0"/>
    <x v="0"/>
    <s v="Tesseramento"/>
    <x v="1"/>
    <x v="1"/>
    <x v="0"/>
    <m/>
  </r>
  <r>
    <n v="229032"/>
    <x v="0"/>
    <x v="1"/>
    <x v="0"/>
    <x v="1"/>
    <x v="1"/>
    <x v="48"/>
    <x v="0"/>
    <x v="0"/>
    <s v="Tesseramento"/>
    <x v="1"/>
    <x v="0"/>
    <x v="0"/>
    <m/>
  </r>
  <r>
    <n v="129737"/>
    <x v="0"/>
    <x v="0"/>
    <x v="2"/>
    <x v="0"/>
    <x v="10"/>
    <x v="266"/>
    <x v="0"/>
    <x v="0"/>
    <s v="Tesseramento"/>
    <x v="1"/>
    <x v="1"/>
    <x v="0"/>
    <m/>
  </r>
  <r>
    <n v="151256"/>
    <x v="0"/>
    <x v="0"/>
    <x v="0"/>
    <x v="0"/>
    <x v="7"/>
    <x v="45"/>
    <x v="0"/>
    <x v="0"/>
    <s v="Tesseramento"/>
    <x v="1"/>
    <x v="0"/>
    <x v="0"/>
    <m/>
  </r>
  <r>
    <n v="120513"/>
    <x v="0"/>
    <x v="0"/>
    <x v="0"/>
    <x v="0"/>
    <x v="11"/>
    <x v="142"/>
    <x v="0"/>
    <x v="1"/>
    <s v="Tesseramento"/>
    <x v="1"/>
    <x v="0"/>
    <x v="0"/>
    <m/>
  </r>
  <r>
    <n v="58116"/>
    <x v="0"/>
    <x v="0"/>
    <x v="0"/>
    <x v="0"/>
    <x v="2"/>
    <x v="224"/>
    <x v="0"/>
    <x v="0"/>
    <s v="Tesseramento"/>
    <x v="1"/>
    <x v="4"/>
    <x v="0"/>
    <m/>
  </r>
  <r>
    <n v="231714"/>
    <x v="0"/>
    <x v="0"/>
    <x v="0"/>
    <x v="1"/>
    <x v="11"/>
    <x v="152"/>
    <x v="0"/>
    <x v="0"/>
    <s v="Tesseramento"/>
    <x v="1"/>
    <x v="0"/>
    <x v="0"/>
    <m/>
  </r>
  <r>
    <n v="224949"/>
    <x v="1"/>
    <x v="0"/>
    <x v="0"/>
    <x v="0"/>
    <x v="2"/>
    <x v="224"/>
    <x v="0"/>
    <x v="0"/>
    <s v="Tesseramento"/>
    <x v="1"/>
    <x v="6"/>
    <x v="0"/>
    <m/>
  </r>
  <r>
    <n v="223980"/>
    <x v="0"/>
    <x v="0"/>
    <x v="0"/>
    <x v="0"/>
    <x v="2"/>
    <x v="224"/>
    <x v="0"/>
    <x v="0"/>
    <s v="Tesseramento"/>
    <x v="1"/>
    <x v="0"/>
    <x v="0"/>
    <m/>
  </r>
  <r>
    <n v="161684"/>
    <x v="0"/>
    <x v="0"/>
    <x v="0"/>
    <x v="0"/>
    <x v="2"/>
    <x v="224"/>
    <x v="0"/>
    <x v="0"/>
    <s v="Tesseramento"/>
    <x v="1"/>
    <x v="1"/>
    <x v="0"/>
    <m/>
  </r>
  <r>
    <n v="215266"/>
    <x v="0"/>
    <x v="0"/>
    <x v="0"/>
    <x v="0"/>
    <x v="2"/>
    <x v="224"/>
    <x v="0"/>
    <x v="0"/>
    <s v="Tesseramento"/>
    <x v="1"/>
    <x v="0"/>
    <x v="0"/>
    <m/>
  </r>
  <r>
    <n v="228862"/>
    <x v="0"/>
    <x v="1"/>
    <x v="0"/>
    <x v="1"/>
    <x v="2"/>
    <x v="224"/>
    <x v="0"/>
    <x v="1"/>
    <s v="Tesseramento"/>
    <x v="1"/>
    <x v="0"/>
    <x v="0"/>
    <m/>
  </r>
  <r>
    <n v="37447"/>
    <x v="0"/>
    <x v="0"/>
    <x v="0"/>
    <x v="0"/>
    <x v="1"/>
    <x v="22"/>
    <x v="0"/>
    <x v="0"/>
    <s v="Tesseramento"/>
    <x v="1"/>
    <x v="4"/>
    <x v="0"/>
    <m/>
  </r>
  <r>
    <n v="12793"/>
    <x v="0"/>
    <x v="0"/>
    <x v="2"/>
    <x v="0"/>
    <x v="2"/>
    <x v="208"/>
    <x v="0"/>
    <x v="0"/>
    <s v="Tesseramento"/>
    <x v="0"/>
    <x v="0"/>
    <x v="0"/>
    <m/>
  </r>
  <r>
    <n v="205029"/>
    <x v="0"/>
    <x v="0"/>
    <x v="0"/>
    <x v="0"/>
    <x v="7"/>
    <x v="241"/>
    <x v="0"/>
    <x v="1"/>
    <s v="Tesseramento"/>
    <x v="0"/>
    <x v="3"/>
    <x v="0"/>
    <m/>
  </r>
  <r>
    <n v="73271"/>
    <x v="0"/>
    <x v="0"/>
    <x v="0"/>
    <x v="0"/>
    <x v="7"/>
    <x v="241"/>
    <x v="0"/>
    <x v="0"/>
    <s v="Tesseramento"/>
    <x v="0"/>
    <x v="0"/>
    <x v="0"/>
    <m/>
  </r>
  <r>
    <n v="169971"/>
    <x v="0"/>
    <x v="0"/>
    <x v="0"/>
    <x v="0"/>
    <x v="4"/>
    <x v="197"/>
    <x v="0"/>
    <x v="0"/>
    <s v="Tesseramento"/>
    <x v="1"/>
    <x v="3"/>
    <x v="0"/>
    <m/>
  </r>
  <r>
    <n v="236837"/>
    <x v="0"/>
    <x v="1"/>
    <x v="1"/>
    <x v="2"/>
    <x v="7"/>
    <x v="123"/>
    <x v="0"/>
    <x v="0"/>
    <s v="Tesseramento"/>
    <x v="1"/>
    <x v="0"/>
    <x v="0"/>
    <m/>
  </r>
  <r>
    <n v="116337"/>
    <x v="0"/>
    <x v="0"/>
    <x v="0"/>
    <x v="0"/>
    <x v="2"/>
    <x v="292"/>
    <x v="0"/>
    <x v="0"/>
    <s v="Tesseramento"/>
    <x v="1"/>
    <x v="0"/>
    <x v="0"/>
    <m/>
  </r>
  <r>
    <n v="88270"/>
    <x v="0"/>
    <x v="1"/>
    <x v="0"/>
    <x v="0"/>
    <x v="7"/>
    <x v="181"/>
    <x v="0"/>
    <x v="1"/>
    <s v="Tesseramento"/>
    <x v="1"/>
    <x v="1"/>
    <x v="0"/>
    <m/>
  </r>
  <r>
    <n v="206369"/>
    <x v="1"/>
    <x v="0"/>
    <x v="0"/>
    <x v="0"/>
    <x v="2"/>
    <x v="326"/>
    <x v="0"/>
    <x v="1"/>
    <s v="Tesseramento"/>
    <x v="1"/>
    <x v="5"/>
    <x v="0"/>
    <m/>
  </r>
  <r>
    <n v="213324"/>
    <x v="0"/>
    <x v="0"/>
    <x v="0"/>
    <x v="0"/>
    <x v="2"/>
    <x v="326"/>
    <x v="0"/>
    <x v="0"/>
    <s v="Tesseramento"/>
    <x v="1"/>
    <x v="0"/>
    <x v="0"/>
    <m/>
  </r>
  <r>
    <n v="213326"/>
    <x v="0"/>
    <x v="0"/>
    <x v="0"/>
    <x v="2"/>
    <x v="2"/>
    <x v="326"/>
    <x v="0"/>
    <x v="1"/>
    <s v="Tesseramento"/>
    <x v="1"/>
    <x v="0"/>
    <x v="0"/>
    <m/>
  </r>
  <r>
    <n v="81620"/>
    <x v="0"/>
    <x v="0"/>
    <x v="0"/>
    <x v="0"/>
    <x v="4"/>
    <x v="14"/>
    <x v="0"/>
    <x v="0"/>
    <s v="Tesseramento"/>
    <x v="1"/>
    <x v="0"/>
    <x v="0"/>
    <m/>
  </r>
  <r>
    <n v="12217"/>
    <x v="0"/>
    <x v="0"/>
    <x v="0"/>
    <x v="0"/>
    <x v="4"/>
    <x v="14"/>
    <x v="0"/>
    <x v="1"/>
    <s v="Tesseramento"/>
    <x v="1"/>
    <x v="0"/>
    <x v="0"/>
    <m/>
  </r>
  <r>
    <n v="73626"/>
    <x v="0"/>
    <x v="0"/>
    <x v="0"/>
    <x v="0"/>
    <x v="4"/>
    <x v="14"/>
    <x v="0"/>
    <x v="0"/>
    <s v="Tesseramento"/>
    <x v="1"/>
    <x v="4"/>
    <x v="0"/>
    <m/>
  </r>
  <r>
    <n v="24630"/>
    <x v="0"/>
    <x v="0"/>
    <x v="0"/>
    <x v="0"/>
    <x v="4"/>
    <x v="14"/>
    <x v="0"/>
    <x v="0"/>
    <s v="Tesseramento"/>
    <x v="1"/>
    <x v="4"/>
    <x v="0"/>
    <m/>
  </r>
  <r>
    <n v="236987"/>
    <x v="1"/>
    <x v="1"/>
    <x v="1"/>
    <x v="2"/>
    <x v="4"/>
    <x v="50"/>
    <x v="0"/>
    <x v="1"/>
    <s v="Tesseramento"/>
    <x v="1"/>
    <x v="5"/>
    <x v="0"/>
    <m/>
  </r>
  <r>
    <n v="236986"/>
    <x v="1"/>
    <x v="0"/>
    <x v="1"/>
    <x v="3"/>
    <x v="4"/>
    <x v="50"/>
    <x v="0"/>
    <x v="1"/>
    <s v="Tesseramento"/>
    <x v="1"/>
    <x v="5"/>
    <x v="0"/>
    <m/>
  </r>
  <r>
    <n v="31557"/>
    <x v="0"/>
    <x v="0"/>
    <x v="0"/>
    <x v="0"/>
    <x v="7"/>
    <x v="161"/>
    <x v="0"/>
    <x v="0"/>
    <s v="Tesseramento"/>
    <x v="0"/>
    <x v="4"/>
    <x v="0"/>
    <m/>
  </r>
  <r>
    <n v="228687"/>
    <x v="0"/>
    <x v="0"/>
    <x v="0"/>
    <x v="0"/>
    <x v="1"/>
    <x v="73"/>
    <x v="0"/>
    <x v="0"/>
    <s v="Tesseramento"/>
    <x v="1"/>
    <x v="0"/>
    <x v="0"/>
    <m/>
  </r>
  <r>
    <n v="129326"/>
    <x v="0"/>
    <x v="0"/>
    <x v="0"/>
    <x v="0"/>
    <x v="1"/>
    <x v="73"/>
    <x v="0"/>
    <x v="0"/>
    <s v="Tesseramento"/>
    <x v="1"/>
    <x v="4"/>
    <x v="0"/>
    <m/>
  </r>
  <r>
    <n v="178226"/>
    <x v="0"/>
    <x v="1"/>
    <x v="0"/>
    <x v="1"/>
    <x v="12"/>
    <x v="269"/>
    <x v="0"/>
    <x v="1"/>
    <s v="Tesseramento"/>
    <x v="1"/>
    <x v="0"/>
    <x v="0"/>
    <m/>
  </r>
  <r>
    <n v="93062"/>
    <x v="0"/>
    <x v="0"/>
    <x v="0"/>
    <x v="1"/>
    <x v="7"/>
    <x v="161"/>
    <x v="0"/>
    <x v="0"/>
    <s v="Tesseramento"/>
    <x v="0"/>
    <x v="0"/>
    <x v="0"/>
    <m/>
  </r>
  <r>
    <n v="67110"/>
    <x v="0"/>
    <x v="0"/>
    <x v="0"/>
    <x v="0"/>
    <x v="15"/>
    <x v="72"/>
    <x v="0"/>
    <x v="1"/>
    <s v="Tesseramento"/>
    <x v="1"/>
    <x v="4"/>
    <x v="0"/>
    <m/>
  </r>
  <r>
    <n v="180862"/>
    <x v="0"/>
    <x v="0"/>
    <x v="0"/>
    <x v="0"/>
    <x v="11"/>
    <x v="142"/>
    <x v="0"/>
    <x v="0"/>
    <s v="Tesseramento"/>
    <x v="1"/>
    <x v="0"/>
    <x v="0"/>
    <m/>
  </r>
  <r>
    <n v="77119"/>
    <x v="0"/>
    <x v="0"/>
    <x v="2"/>
    <x v="4"/>
    <x v="4"/>
    <x v="330"/>
    <x v="0"/>
    <x v="0"/>
    <s v="Tesseramento"/>
    <x v="1"/>
    <x v="3"/>
    <x v="0"/>
    <m/>
  </r>
  <r>
    <n v="62219"/>
    <x v="0"/>
    <x v="0"/>
    <x v="0"/>
    <x v="0"/>
    <x v="2"/>
    <x v="251"/>
    <x v="0"/>
    <x v="0"/>
    <s v="Tesseramento"/>
    <x v="1"/>
    <x v="0"/>
    <x v="0"/>
    <m/>
  </r>
  <r>
    <n v="223833"/>
    <x v="0"/>
    <x v="0"/>
    <x v="0"/>
    <x v="0"/>
    <x v="2"/>
    <x v="251"/>
    <x v="0"/>
    <x v="0"/>
    <s v="Tesseramento"/>
    <x v="1"/>
    <x v="1"/>
    <x v="0"/>
    <m/>
  </r>
  <r>
    <n v="213355"/>
    <x v="0"/>
    <x v="0"/>
    <x v="0"/>
    <x v="1"/>
    <x v="2"/>
    <x v="251"/>
    <x v="0"/>
    <x v="1"/>
    <s v="Tesseramento"/>
    <x v="1"/>
    <x v="1"/>
    <x v="0"/>
    <m/>
  </r>
  <r>
    <n v="229780"/>
    <x v="0"/>
    <x v="0"/>
    <x v="0"/>
    <x v="0"/>
    <x v="11"/>
    <x v="280"/>
    <x v="0"/>
    <x v="0"/>
    <s v="Tesseramento"/>
    <x v="0"/>
    <x v="0"/>
    <x v="0"/>
    <m/>
  </r>
  <r>
    <n v="106933"/>
    <x v="0"/>
    <x v="0"/>
    <x v="0"/>
    <x v="0"/>
    <x v="11"/>
    <x v="327"/>
    <x v="0"/>
    <x v="0"/>
    <s v="Tesseramento"/>
    <x v="0"/>
    <x v="0"/>
    <x v="0"/>
    <m/>
  </r>
  <r>
    <n v="229439"/>
    <x v="0"/>
    <x v="0"/>
    <x v="0"/>
    <x v="0"/>
    <x v="11"/>
    <x v="280"/>
    <x v="0"/>
    <x v="0"/>
    <s v="Tesseramento"/>
    <x v="0"/>
    <x v="0"/>
    <x v="0"/>
    <m/>
  </r>
  <r>
    <n v="134951"/>
    <x v="0"/>
    <x v="0"/>
    <x v="2"/>
    <x v="0"/>
    <x v="2"/>
    <x v="251"/>
    <x v="0"/>
    <x v="0"/>
    <s v="Tesseramento"/>
    <x v="1"/>
    <x v="0"/>
    <x v="0"/>
    <m/>
  </r>
  <r>
    <n v="208932"/>
    <x v="0"/>
    <x v="0"/>
    <x v="0"/>
    <x v="0"/>
    <x v="7"/>
    <x v="175"/>
    <x v="0"/>
    <x v="0"/>
    <s v="Tesseramento"/>
    <x v="0"/>
    <x v="0"/>
    <x v="0"/>
    <m/>
  </r>
  <r>
    <n v="90348"/>
    <x v="0"/>
    <x v="0"/>
    <x v="0"/>
    <x v="0"/>
    <x v="11"/>
    <x v="325"/>
    <x v="0"/>
    <x v="0"/>
    <s v="Tesseramento"/>
    <x v="1"/>
    <x v="0"/>
    <x v="0"/>
    <m/>
  </r>
  <r>
    <n v="225128"/>
    <x v="1"/>
    <x v="1"/>
    <x v="2"/>
    <x v="0"/>
    <x v="7"/>
    <x v="267"/>
    <x v="0"/>
    <x v="0"/>
    <s v="Tesseramento"/>
    <x v="1"/>
    <x v="7"/>
    <x v="0"/>
    <m/>
  </r>
  <r>
    <n v="40425"/>
    <x v="0"/>
    <x v="0"/>
    <x v="0"/>
    <x v="0"/>
    <x v="11"/>
    <x v="278"/>
    <x v="0"/>
    <x v="0"/>
    <s v="Tesseramento"/>
    <x v="1"/>
    <x v="4"/>
    <x v="0"/>
    <m/>
  </r>
  <r>
    <n v="40410"/>
    <x v="0"/>
    <x v="0"/>
    <x v="0"/>
    <x v="0"/>
    <x v="11"/>
    <x v="278"/>
    <x v="0"/>
    <x v="1"/>
    <s v="Tesseramento"/>
    <x v="1"/>
    <x v="4"/>
    <x v="0"/>
    <m/>
  </r>
  <r>
    <n v="236946"/>
    <x v="0"/>
    <x v="1"/>
    <x v="1"/>
    <x v="2"/>
    <x v="7"/>
    <x v="267"/>
    <x v="0"/>
    <x v="0"/>
    <s v="Tesseramento"/>
    <x v="1"/>
    <x v="0"/>
    <x v="0"/>
    <m/>
  </r>
  <r>
    <n v="184918"/>
    <x v="0"/>
    <x v="0"/>
    <x v="2"/>
    <x v="1"/>
    <x v="11"/>
    <x v="132"/>
    <x v="0"/>
    <x v="1"/>
    <s v="Tesseramento"/>
    <x v="1"/>
    <x v="0"/>
    <x v="0"/>
    <m/>
  </r>
  <r>
    <n v="230999"/>
    <x v="0"/>
    <x v="1"/>
    <x v="0"/>
    <x v="3"/>
    <x v="7"/>
    <x v="33"/>
    <x v="0"/>
    <x v="0"/>
    <s v="Tesseramento"/>
    <x v="1"/>
    <x v="1"/>
    <x v="0"/>
    <m/>
  </r>
  <r>
    <n v="236956"/>
    <x v="0"/>
    <x v="1"/>
    <x v="1"/>
    <x v="2"/>
    <x v="7"/>
    <x v="33"/>
    <x v="0"/>
    <x v="0"/>
    <s v="Tesseramento"/>
    <x v="1"/>
    <x v="1"/>
    <x v="0"/>
    <m/>
  </r>
  <r>
    <n v="186524"/>
    <x v="1"/>
    <x v="0"/>
    <x v="0"/>
    <x v="0"/>
    <x v="14"/>
    <x v="129"/>
    <x v="0"/>
    <x v="1"/>
    <s v="Tesseramento"/>
    <x v="1"/>
    <x v="2"/>
    <x v="0"/>
    <m/>
  </r>
  <r>
    <n v="236965"/>
    <x v="0"/>
    <x v="0"/>
    <x v="1"/>
    <x v="0"/>
    <x v="2"/>
    <x v="224"/>
    <x v="0"/>
    <x v="1"/>
    <s v="Tesseramento"/>
    <x v="1"/>
    <x v="4"/>
    <x v="0"/>
    <m/>
  </r>
  <r>
    <n v="236957"/>
    <x v="0"/>
    <x v="1"/>
    <x v="1"/>
    <x v="3"/>
    <x v="7"/>
    <x v="33"/>
    <x v="0"/>
    <x v="0"/>
    <s v="Tesseramento"/>
    <x v="1"/>
    <x v="1"/>
    <x v="0"/>
    <m/>
  </r>
  <r>
    <n v="98727"/>
    <x v="0"/>
    <x v="0"/>
    <x v="0"/>
    <x v="0"/>
    <x v="8"/>
    <x v="92"/>
    <x v="0"/>
    <x v="1"/>
    <s v="Tesseramento"/>
    <x v="1"/>
    <x v="3"/>
    <x v="0"/>
    <m/>
  </r>
  <r>
    <n v="219505"/>
    <x v="0"/>
    <x v="0"/>
    <x v="0"/>
    <x v="1"/>
    <x v="7"/>
    <x v="44"/>
    <x v="0"/>
    <x v="0"/>
    <s v="Tesseramento"/>
    <x v="1"/>
    <x v="0"/>
    <x v="0"/>
    <m/>
  </r>
  <r>
    <n v="237047"/>
    <x v="0"/>
    <x v="1"/>
    <x v="1"/>
    <x v="0"/>
    <x v="7"/>
    <x v="11"/>
    <x v="0"/>
    <x v="0"/>
    <s v="Tesseramento"/>
    <x v="1"/>
    <x v="1"/>
    <x v="0"/>
    <m/>
  </r>
  <r>
    <n v="133532"/>
    <x v="0"/>
    <x v="0"/>
    <x v="0"/>
    <x v="0"/>
    <x v="7"/>
    <x v="150"/>
    <x v="0"/>
    <x v="0"/>
    <s v="Tesseramento"/>
    <x v="1"/>
    <x v="0"/>
    <x v="0"/>
    <m/>
  </r>
  <r>
    <n v="133551"/>
    <x v="0"/>
    <x v="0"/>
    <x v="0"/>
    <x v="0"/>
    <x v="7"/>
    <x v="150"/>
    <x v="0"/>
    <x v="1"/>
    <s v="Tesseramento"/>
    <x v="1"/>
    <x v="0"/>
    <x v="0"/>
    <m/>
  </r>
  <r>
    <n v="213067"/>
    <x v="0"/>
    <x v="0"/>
    <x v="2"/>
    <x v="0"/>
    <x v="1"/>
    <x v="340"/>
    <x v="0"/>
    <x v="0"/>
    <s v="Tesseramento"/>
    <x v="1"/>
    <x v="1"/>
    <x v="0"/>
    <m/>
  </r>
  <r>
    <n v="147182"/>
    <x v="0"/>
    <x v="0"/>
    <x v="0"/>
    <x v="0"/>
    <x v="11"/>
    <x v="337"/>
    <x v="0"/>
    <x v="1"/>
    <s v="Tesseramento"/>
    <x v="1"/>
    <x v="0"/>
    <x v="0"/>
    <m/>
  </r>
  <r>
    <n v="213143"/>
    <x v="0"/>
    <x v="1"/>
    <x v="0"/>
    <x v="1"/>
    <x v="12"/>
    <x v="27"/>
    <x v="0"/>
    <x v="0"/>
    <s v="Tesseramento"/>
    <x v="1"/>
    <x v="1"/>
    <x v="0"/>
    <m/>
  </r>
  <r>
    <n v="230317"/>
    <x v="0"/>
    <x v="1"/>
    <x v="0"/>
    <x v="1"/>
    <x v="11"/>
    <x v="221"/>
    <x v="0"/>
    <x v="0"/>
    <s v="Tesseramento"/>
    <x v="1"/>
    <x v="0"/>
    <x v="0"/>
    <m/>
  </r>
  <r>
    <n v="236964"/>
    <x v="0"/>
    <x v="1"/>
    <x v="1"/>
    <x v="2"/>
    <x v="12"/>
    <x v="245"/>
    <x v="0"/>
    <x v="0"/>
    <s v="Tesseramento"/>
    <x v="1"/>
    <x v="1"/>
    <x v="0"/>
    <m/>
  </r>
  <r>
    <n v="142775"/>
    <x v="0"/>
    <x v="0"/>
    <x v="0"/>
    <x v="0"/>
    <x v="7"/>
    <x v="182"/>
    <x v="0"/>
    <x v="0"/>
    <s v="Tesseramento"/>
    <x v="1"/>
    <x v="0"/>
    <x v="0"/>
    <m/>
  </r>
  <r>
    <n v="184024"/>
    <x v="0"/>
    <x v="1"/>
    <x v="0"/>
    <x v="0"/>
    <x v="4"/>
    <x v="166"/>
    <x v="0"/>
    <x v="0"/>
    <s v="Tesseramento"/>
    <x v="1"/>
    <x v="0"/>
    <x v="0"/>
    <m/>
  </r>
  <r>
    <n v="71711"/>
    <x v="0"/>
    <x v="0"/>
    <x v="0"/>
    <x v="0"/>
    <x v="7"/>
    <x v="78"/>
    <x v="0"/>
    <x v="0"/>
    <s v="Tesseramento"/>
    <x v="0"/>
    <x v="4"/>
    <x v="0"/>
    <m/>
  </r>
  <r>
    <n v="87824"/>
    <x v="0"/>
    <x v="0"/>
    <x v="0"/>
    <x v="0"/>
    <x v="7"/>
    <x v="78"/>
    <x v="0"/>
    <x v="1"/>
    <s v="Tesseramento"/>
    <x v="0"/>
    <x v="4"/>
    <x v="0"/>
    <m/>
  </r>
  <r>
    <n v="208202"/>
    <x v="0"/>
    <x v="1"/>
    <x v="0"/>
    <x v="1"/>
    <x v="7"/>
    <x v="74"/>
    <x v="0"/>
    <x v="0"/>
    <s v="Tesseramento"/>
    <x v="1"/>
    <x v="0"/>
    <x v="0"/>
    <m/>
  </r>
  <r>
    <n v="193948"/>
    <x v="0"/>
    <x v="0"/>
    <x v="0"/>
    <x v="0"/>
    <x v="3"/>
    <x v="331"/>
    <x v="0"/>
    <x v="0"/>
    <s v="Tesseramento"/>
    <x v="1"/>
    <x v="0"/>
    <x v="0"/>
    <m/>
  </r>
  <r>
    <n v="48590"/>
    <x v="0"/>
    <x v="0"/>
    <x v="0"/>
    <x v="0"/>
    <x v="7"/>
    <x v="175"/>
    <x v="0"/>
    <x v="1"/>
    <s v="Tesseramento"/>
    <x v="0"/>
    <x v="4"/>
    <x v="0"/>
    <m/>
  </r>
  <r>
    <n v="27303"/>
    <x v="0"/>
    <x v="0"/>
    <x v="0"/>
    <x v="0"/>
    <x v="11"/>
    <x v="142"/>
    <x v="0"/>
    <x v="0"/>
    <s v="Tesseramento"/>
    <x v="1"/>
    <x v="0"/>
    <x v="0"/>
    <m/>
  </r>
  <r>
    <n v="194628"/>
    <x v="1"/>
    <x v="0"/>
    <x v="0"/>
    <x v="0"/>
    <x v="14"/>
    <x v="121"/>
    <x v="0"/>
    <x v="1"/>
    <s v="Tesseramento"/>
    <x v="1"/>
    <x v="7"/>
    <x v="0"/>
    <s v="B"/>
  </r>
  <r>
    <n v="6341"/>
    <x v="0"/>
    <x v="0"/>
    <x v="0"/>
    <x v="0"/>
    <x v="13"/>
    <x v="39"/>
    <x v="0"/>
    <x v="0"/>
    <s v="Tesseramento"/>
    <x v="0"/>
    <x v="0"/>
    <x v="0"/>
    <m/>
  </r>
  <r>
    <n v="145029"/>
    <x v="0"/>
    <x v="0"/>
    <x v="0"/>
    <x v="1"/>
    <x v="7"/>
    <x v="33"/>
    <x v="0"/>
    <x v="1"/>
    <s v="Tesseramento"/>
    <x v="1"/>
    <x v="0"/>
    <x v="0"/>
    <m/>
  </r>
  <r>
    <n v="146319"/>
    <x v="1"/>
    <x v="0"/>
    <x v="0"/>
    <x v="0"/>
    <x v="9"/>
    <x v="117"/>
    <x v="0"/>
    <x v="0"/>
    <s v="Tesseramento"/>
    <x v="1"/>
    <x v="7"/>
    <x v="0"/>
    <m/>
  </r>
  <r>
    <n v="187517"/>
    <x v="0"/>
    <x v="0"/>
    <x v="0"/>
    <x v="0"/>
    <x v="2"/>
    <x v="224"/>
    <x v="0"/>
    <x v="0"/>
    <s v="Tesseramento"/>
    <x v="1"/>
    <x v="4"/>
    <x v="0"/>
    <m/>
  </r>
  <r>
    <n v="210736"/>
    <x v="0"/>
    <x v="1"/>
    <x v="0"/>
    <x v="1"/>
    <x v="11"/>
    <x v="143"/>
    <x v="0"/>
    <x v="0"/>
    <s v="Tesseramento"/>
    <x v="1"/>
    <x v="4"/>
    <x v="0"/>
    <m/>
  </r>
  <r>
    <n v="104853"/>
    <x v="0"/>
    <x v="0"/>
    <x v="0"/>
    <x v="0"/>
    <x v="11"/>
    <x v="143"/>
    <x v="0"/>
    <x v="1"/>
    <s v="Tesseramento"/>
    <x v="1"/>
    <x v="0"/>
    <x v="0"/>
    <m/>
  </r>
  <r>
    <n v="68951"/>
    <x v="0"/>
    <x v="0"/>
    <x v="0"/>
    <x v="0"/>
    <x v="4"/>
    <x v="50"/>
    <x v="0"/>
    <x v="0"/>
    <s v="Tesseramento"/>
    <x v="1"/>
    <x v="4"/>
    <x v="0"/>
    <m/>
  </r>
  <r>
    <n v="236971"/>
    <x v="0"/>
    <x v="1"/>
    <x v="1"/>
    <x v="0"/>
    <x v="1"/>
    <x v="48"/>
    <x v="0"/>
    <x v="0"/>
    <s v="Tesseramento"/>
    <x v="1"/>
    <x v="3"/>
    <x v="0"/>
    <m/>
  </r>
  <r>
    <n v="132756"/>
    <x v="0"/>
    <x v="0"/>
    <x v="0"/>
    <x v="0"/>
    <x v="11"/>
    <x v="325"/>
    <x v="0"/>
    <x v="0"/>
    <s v="Tesseramento"/>
    <x v="1"/>
    <x v="0"/>
    <x v="0"/>
    <m/>
  </r>
  <r>
    <n v="102955"/>
    <x v="0"/>
    <x v="0"/>
    <x v="0"/>
    <x v="0"/>
    <x v="11"/>
    <x v="325"/>
    <x v="0"/>
    <x v="0"/>
    <s v="Tesseramento"/>
    <x v="1"/>
    <x v="1"/>
    <x v="0"/>
    <m/>
  </r>
  <r>
    <n v="93479"/>
    <x v="0"/>
    <x v="0"/>
    <x v="0"/>
    <x v="0"/>
    <x v="4"/>
    <x v="171"/>
    <x v="0"/>
    <x v="0"/>
    <s v="Tesseramento"/>
    <x v="0"/>
    <x v="3"/>
    <x v="0"/>
    <m/>
  </r>
  <r>
    <n v="4296"/>
    <x v="0"/>
    <x v="0"/>
    <x v="0"/>
    <x v="0"/>
    <x v="4"/>
    <x v="171"/>
    <x v="0"/>
    <x v="0"/>
    <s v="Tesseramento"/>
    <x v="0"/>
    <x v="0"/>
    <x v="0"/>
    <m/>
  </r>
  <r>
    <n v="149181"/>
    <x v="0"/>
    <x v="0"/>
    <x v="0"/>
    <x v="0"/>
    <x v="11"/>
    <x v="289"/>
    <x v="0"/>
    <x v="0"/>
    <s v="Tesseramento"/>
    <x v="0"/>
    <x v="0"/>
    <x v="0"/>
    <m/>
  </r>
  <r>
    <n v="169061"/>
    <x v="0"/>
    <x v="0"/>
    <x v="0"/>
    <x v="2"/>
    <x v="11"/>
    <x v="289"/>
    <x v="0"/>
    <x v="1"/>
    <s v="Tesseramento"/>
    <x v="0"/>
    <x v="4"/>
    <x v="0"/>
    <m/>
  </r>
  <r>
    <n v="81453"/>
    <x v="0"/>
    <x v="0"/>
    <x v="0"/>
    <x v="0"/>
    <x v="17"/>
    <x v="159"/>
    <x v="0"/>
    <x v="0"/>
    <s v="Tesseramento"/>
    <x v="1"/>
    <x v="3"/>
    <x v="0"/>
    <m/>
  </r>
  <r>
    <n v="164366"/>
    <x v="0"/>
    <x v="0"/>
    <x v="0"/>
    <x v="0"/>
    <x v="17"/>
    <x v="159"/>
    <x v="0"/>
    <x v="0"/>
    <s v="Tesseramento"/>
    <x v="1"/>
    <x v="3"/>
    <x v="0"/>
    <m/>
  </r>
  <r>
    <n v="170040"/>
    <x v="1"/>
    <x v="0"/>
    <x v="0"/>
    <x v="0"/>
    <x v="10"/>
    <x v="281"/>
    <x v="0"/>
    <x v="0"/>
    <s v="Tesseramento"/>
    <x v="0"/>
    <x v="2"/>
    <x v="0"/>
    <m/>
  </r>
  <r>
    <n v="169261"/>
    <x v="0"/>
    <x v="0"/>
    <x v="0"/>
    <x v="1"/>
    <x v="10"/>
    <x v="281"/>
    <x v="0"/>
    <x v="0"/>
    <s v="Tesseramento"/>
    <x v="0"/>
    <x v="4"/>
    <x v="0"/>
    <m/>
  </r>
  <r>
    <n v="215476"/>
    <x v="0"/>
    <x v="0"/>
    <x v="0"/>
    <x v="0"/>
    <x v="10"/>
    <x v="281"/>
    <x v="0"/>
    <x v="0"/>
    <s v="Tesseramento"/>
    <x v="0"/>
    <x v="0"/>
    <x v="0"/>
    <m/>
  </r>
  <r>
    <n v="187868"/>
    <x v="0"/>
    <x v="0"/>
    <x v="2"/>
    <x v="1"/>
    <x v="10"/>
    <x v="281"/>
    <x v="0"/>
    <x v="0"/>
    <s v="Tesseramento"/>
    <x v="0"/>
    <x v="3"/>
    <x v="0"/>
    <m/>
  </r>
  <r>
    <n v="214906"/>
    <x v="0"/>
    <x v="0"/>
    <x v="0"/>
    <x v="0"/>
    <x v="10"/>
    <x v="240"/>
    <x v="0"/>
    <x v="0"/>
    <s v="Tesseramento"/>
    <x v="1"/>
    <x v="0"/>
    <x v="0"/>
    <m/>
  </r>
  <r>
    <n v="200870"/>
    <x v="0"/>
    <x v="0"/>
    <x v="0"/>
    <x v="0"/>
    <x v="2"/>
    <x v="251"/>
    <x v="0"/>
    <x v="1"/>
    <s v="Tesseramento"/>
    <x v="1"/>
    <x v="0"/>
    <x v="0"/>
    <m/>
  </r>
  <r>
    <n v="224259"/>
    <x v="0"/>
    <x v="0"/>
    <x v="0"/>
    <x v="1"/>
    <x v="2"/>
    <x v="251"/>
    <x v="0"/>
    <x v="1"/>
    <s v="Tesseramento"/>
    <x v="1"/>
    <x v="3"/>
    <x v="0"/>
    <m/>
  </r>
  <r>
    <n v="229127"/>
    <x v="0"/>
    <x v="1"/>
    <x v="0"/>
    <x v="1"/>
    <x v="2"/>
    <x v="36"/>
    <x v="0"/>
    <x v="0"/>
    <s v="Tesseramento"/>
    <x v="1"/>
    <x v="0"/>
    <x v="0"/>
    <m/>
  </r>
  <r>
    <n v="229275"/>
    <x v="0"/>
    <x v="1"/>
    <x v="0"/>
    <x v="1"/>
    <x v="2"/>
    <x v="36"/>
    <x v="0"/>
    <x v="0"/>
    <s v="Tesseramento"/>
    <x v="1"/>
    <x v="0"/>
    <x v="0"/>
    <m/>
  </r>
  <r>
    <n v="19066"/>
    <x v="0"/>
    <x v="0"/>
    <x v="2"/>
    <x v="0"/>
    <x v="4"/>
    <x v="80"/>
    <x v="0"/>
    <x v="1"/>
    <s v="Tesseramento"/>
    <x v="1"/>
    <x v="4"/>
    <x v="0"/>
    <m/>
  </r>
  <r>
    <n v="108658"/>
    <x v="0"/>
    <x v="0"/>
    <x v="0"/>
    <x v="0"/>
    <x v="4"/>
    <x v="80"/>
    <x v="0"/>
    <x v="0"/>
    <s v="Tesseramento"/>
    <x v="1"/>
    <x v="0"/>
    <x v="0"/>
    <m/>
  </r>
  <r>
    <n v="237096"/>
    <x v="0"/>
    <x v="1"/>
    <x v="1"/>
    <x v="1"/>
    <x v="2"/>
    <x v="298"/>
    <x v="0"/>
    <x v="0"/>
    <s v="Tesseramento"/>
    <x v="1"/>
    <x v="0"/>
    <x v="0"/>
    <m/>
  </r>
  <r>
    <n v="172880"/>
    <x v="0"/>
    <x v="0"/>
    <x v="0"/>
    <x v="0"/>
    <x v="2"/>
    <x v="298"/>
    <x v="0"/>
    <x v="0"/>
    <s v="Tesseramento"/>
    <x v="1"/>
    <x v="4"/>
    <x v="0"/>
    <m/>
  </r>
  <r>
    <n v="137810"/>
    <x v="0"/>
    <x v="0"/>
    <x v="0"/>
    <x v="0"/>
    <x v="7"/>
    <x v="150"/>
    <x v="0"/>
    <x v="0"/>
    <s v="Tesseramento"/>
    <x v="1"/>
    <x v="0"/>
    <x v="0"/>
    <m/>
  </r>
  <r>
    <n v="231935"/>
    <x v="0"/>
    <x v="0"/>
    <x v="0"/>
    <x v="2"/>
    <x v="8"/>
    <x v="62"/>
    <x v="0"/>
    <x v="1"/>
    <s v="Tesseramento"/>
    <x v="1"/>
    <x v="3"/>
    <x v="0"/>
    <m/>
  </r>
  <r>
    <n v="56645"/>
    <x v="0"/>
    <x v="0"/>
    <x v="0"/>
    <x v="0"/>
    <x v="8"/>
    <x v="62"/>
    <x v="0"/>
    <x v="0"/>
    <s v="Tesseramento"/>
    <x v="1"/>
    <x v="4"/>
    <x v="0"/>
    <m/>
  </r>
  <r>
    <n v="61371"/>
    <x v="0"/>
    <x v="0"/>
    <x v="0"/>
    <x v="0"/>
    <x v="8"/>
    <x v="62"/>
    <x v="0"/>
    <x v="0"/>
    <s v="Tesseramento"/>
    <x v="1"/>
    <x v="4"/>
    <x v="0"/>
    <m/>
  </r>
  <r>
    <n v="61379"/>
    <x v="0"/>
    <x v="0"/>
    <x v="0"/>
    <x v="0"/>
    <x v="7"/>
    <x v="67"/>
    <x v="0"/>
    <x v="0"/>
    <s v="Tesseramento"/>
    <x v="0"/>
    <x v="4"/>
    <x v="0"/>
    <m/>
  </r>
  <r>
    <n v="67218"/>
    <x v="0"/>
    <x v="0"/>
    <x v="0"/>
    <x v="0"/>
    <x v="8"/>
    <x v="62"/>
    <x v="0"/>
    <x v="1"/>
    <s v="Tesseramento"/>
    <x v="1"/>
    <x v="4"/>
    <x v="0"/>
    <m/>
  </r>
  <r>
    <n v="122275"/>
    <x v="0"/>
    <x v="0"/>
    <x v="0"/>
    <x v="0"/>
    <x v="7"/>
    <x v="67"/>
    <x v="0"/>
    <x v="0"/>
    <s v="Tesseramento"/>
    <x v="0"/>
    <x v="0"/>
    <x v="0"/>
    <m/>
  </r>
  <r>
    <n v="172054"/>
    <x v="0"/>
    <x v="0"/>
    <x v="0"/>
    <x v="0"/>
    <x v="7"/>
    <x v="67"/>
    <x v="0"/>
    <x v="1"/>
    <s v="Tesseramento"/>
    <x v="0"/>
    <x v="3"/>
    <x v="0"/>
    <m/>
  </r>
  <r>
    <n v="72435"/>
    <x v="0"/>
    <x v="0"/>
    <x v="0"/>
    <x v="0"/>
    <x v="10"/>
    <x v="273"/>
    <x v="0"/>
    <x v="0"/>
    <s v="Tesseramento"/>
    <x v="1"/>
    <x v="4"/>
    <x v="0"/>
    <m/>
  </r>
  <r>
    <n v="135149"/>
    <x v="0"/>
    <x v="0"/>
    <x v="0"/>
    <x v="0"/>
    <x v="4"/>
    <x v="166"/>
    <x v="0"/>
    <x v="0"/>
    <s v="Tesseramento"/>
    <x v="1"/>
    <x v="3"/>
    <x v="0"/>
    <m/>
  </r>
  <r>
    <n v="53494"/>
    <x v="0"/>
    <x v="0"/>
    <x v="0"/>
    <x v="0"/>
    <x v="2"/>
    <x v="353"/>
    <x v="0"/>
    <x v="0"/>
    <s v="Tesseramento"/>
    <x v="1"/>
    <x v="4"/>
    <x v="0"/>
    <m/>
  </r>
  <r>
    <n v="236927"/>
    <x v="0"/>
    <x v="0"/>
    <x v="1"/>
    <x v="0"/>
    <x v="2"/>
    <x v="353"/>
    <x v="0"/>
    <x v="0"/>
    <s v="Tesseramento"/>
    <x v="1"/>
    <x v="0"/>
    <x v="0"/>
    <m/>
  </r>
  <r>
    <n v="236926"/>
    <x v="1"/>
    <x v="0"/>
    <x v="1"/>
    <x v="1"/>
    <x v="2"/>
    <x v="353"/>
    <x v="0"/>
    <x v="1"/>
    <s v="Tesseramento"/>
    <x v="1"/>
    <x v="5"/>
    <x v="0"/>
    <m/>
  </r>
  <r>
    <n v="3464"/>
    <x v="0"/>
    <x v="0"/>
    <x v="0"/>
    <x v="1"/>
    <x v="12"/>
    <x v="245"/>
    <x v="0"/>
    <x v="1"/>
    <s v="Tesseramento"/>
    <x v="1"/>
    <x v="4"/>
    <x v="0"/>
    <m/>
  </r>
  <r>
    <n v="109365"/>
    <x v="0"/>
    <x v="0"/>
    <x v="0"/>
    <x v="0"/>
    <x v="2"/>
    <x v="353"/>
    <x v="0"/>
    <x v="0"/>
    <s v="Tesseramento"/>
    <x v="1"/>
    <x v="0"/>
    <x v="0"/>
    <m/>
  </r>
  <r>
    <n v="158743"/>
    <x v="1"/>
    <x v="0"/>
    <x v="0"/>
    <x v="0"/>
    <x v="2"/>
    <x v="353"/>
    <x v="0"/>
    <x v="0"/>
    <s v="Tesseramento"/>
    <x v="1"/>
    <x v="6"/>
    <x v="0"/>
    <m/>
  </r>
  <r>
    <n v="8264"/>
    <x v="0"/>
    <x v="0"/>
    <x v="0"/>
    <x v="0"/>
    <x v="7"/>
    <x v="51"/>
    <x v="0"/>
    <x v="0"/>
    <s v="Tesseramento"/>
    <x v="1"/>
    <x v="0"/>
    <x v="0"/>
    <m/>
  </r>
  <r>
    <n v="172665"/>
    <x v="0"/>
    <x v="0"/>
    <x v="0"/>
    <x v="0"/>
    <x v="11"/>
    <x v="86"/>
    <x v="0"/>
    <x v="0"/>
    <s v="Tesseramento"/>
    <x v="0"/>
    <x v="0"/>
    <x v="0"/>
    <m/>
  </r>
  <r>
    <n v="232585"/>
    <x v="0"/>
    <x v="1"/>
    <x v="0"/>
    <x v="1"/>
    <x v="11"/>
    <x v="221"/>
    <x v="0"/>
    <x v="0"/>
    <s v="Tesseramento"/>
    <x v="1"/>
    <x v="3"/>
    <x v="0"/>
    <m/>
  </r>
  <r>
    <n v="126030"/>
    <x v="0"/>
    <x v="0"/>
    <x v="0"/>
    <x v="3"/>
    <x v="18"/>
    <x v="264"/>
    <x v="0"/>
    <x v="0"/>
    <s v="Tesseramento"/>
    <x v="0"/>
    <x v="3"/>
    <x v="0"/>
    <m/>
  </r>
  <r>
    <n v="226103"/>
    <x v="0"/>
    <x v="0"/>
    <x v="0"/>
    <x v="1"/>
    <x v="18"/>
    <x v="264"/>
    <x v="0"/>
    <x v="0"/>
    <s v="Tesseramento"/>
    <x v="0"/>
    <x v="1"/>
    <x v="0"/>
    <m/>
  </r>
  <r>
    <n v="142487"/>
    <x v="1"/>
    <x v="0"/>
    <x v="0"/>
    <x v="1"/>
    <x v="4"/>
    <x v="80"/>
    <x v="0"/>
    <x v="1"/>
    <s v="Tesseramento"/>
    <x v="1"/>
    <x v="2"/>
    <x v="0"/>
    <m/>
  </r>
  <r>
    <n v="140059"/>
    <x v="0"/>
    <x v="0"/>
    <x v="0"/>
    <x v="1"/>
    <x v="4"/>
    <x v="80"/>
    <x v="0"/>
    <x v="0"/>
    <s v="Tesseramento"/>
    <x v="1"/>
    <x v="0"/>
    <x v="0"/>
    <m/>
  </r>
  <r>
    <n v="21081"/>
    <x v="0"/>
    <x v="1"/>
    <x v="0"/>
    <x v="0"/>
    <x v="15"/>
    <x v="203"/>
    <x v="0"/>
    <x v="0"/>
    <s v="Tesseramento"/>
    <x v="1"/>
    <x v="0"/>
    <x v="0"/>
    <m/>
  </r>
  <r>
    <n v="209725"/>
    <x v="0"/>
    <x v="0"/>
    <x v="0"/>
    <x v="1"/>
    <x v="1"/>
    <x v="319"/>
    <x v="0"/>
    <x v="1"/>
    <s v="Tesseramento"/>
    <x v="1"/>
    <x v="3"/>
    <x v="0"/>
    <m/>
  </r>
  <r>
    <n v="117354"/>
    <x v="0"/>
    <x v="0"/>
    <x v="0"/>
    <x v="0"/>
    <x v="1"/>
    <x v="319"/>
    <x v="0"/>
    <x v="0"/>
    <s v="Tesseramento"/>
    <x v="1"/>
    <x v="4"/>
    <x v="0"/>
    <m/>
  </r>
  <r>
    <n v="129960"/>
    <x v="1"/>
    <x v="0"/>
    <x v="0"/>
    <x v="0"/>
    <x v="1"/>
    <x v="319"/>
    <x v="0"/>
    <x v="0"/>
    <s v="Tesseramento"/>
    <x v="1"/>
    <x v="6"/>
    <x v="0"/>
    <m/>
  </r>
  <r>
    <n v="143893"/>
    <x v="0"/>
    <x v="0"/>
    <x v="0"/>
    <x v="0"/>
    <x v="11"/>
    <x v="126"/>
    <x v="0"/>
    <x v="1"/>
    <s v="Tesseramento"/>
    <x v="1"/>
    <x v="1"/>
    <x v="0"/>
    <m/>
  </r>
  <r>
    <n v="230983"/>
    <x v="0"/>
    <x v="0"/>
    <x v="0"/>
    <x v="1"/>
    <x v="6"/>
    <x v="217"/>
    <x v="0"/>
    <x v="0"/>
    <s v="Tesseramento"/>
    <x v="0"/>
    <x v="0"/>
    <x v="0"/>
    <m/>
  </r>
  <r>
    <n v="148473"/>
    <x v="1"/>
    <x v="0"/>
    <x v="0"/>
    <x v="0"/>
    <x v="4"/>
    <x v="14"/>
    <x v="0"/>
    <x v="0"/>
    <s v="Tesseramento"/>
    <x v="1"/>
    <x v="7"/>
    <x v="0"/>
    <s v="B"/>
  </r>
  <r>
    <n v="194605"/>
    <x v="1"/>
    <x v="0"/>
    <x v="0"/>
    <x v="0"/>
    <x v="4"/>
    <x v="14"/>
    <x v="0"/>
    <x v="1"/>
    <s v="Tesseramento"/>
    <x v="1"/>
    <x v="5"/>
    <x v="0"/>
    <m/>
  </r>
  <r>
    <n v="148474"/>
    <x v="1"/>
    <x v="0"/>
    <x v="0"/>
    <x v="0"/>
    <x v="4"/>
    <x v="14"/>
    <x v="0"/>
    <x v="0"/>
    <s v="Tesseramento"/>
    <x v="1"/>
    <x v="7"/>
    <x v="0"/>
    <s v="B"/>
  </r>
  <r>
    <n v="54080"/>
    <x v="0"/>
    <x v="0"/>
    <x v="0"/>
    <x v="0"/>
    <x v="11"/>
    <x v="221"/>
    <x v="0"/>
    <x v="1"/>
    <s v="Tesseramento"/>
    <x v="1"/>
    <x v="3"/>
    <x v="0"/>
    <m/>
  </r>
  <r>
    <n v="54079"/>
    <x v="0"/>
    <x v="0"/>
    <x v="0"/>
    <x v="0"/>
    <x v="11"/>
    <x v="221"/>
    <x v="0"/>
    <x v="0"/>
    <s v="Tesseramento"/>
    <x v="1"/>
    <x v="4"/>
    <x v="0"/>
    <m/>
  </r>
  <r>
    <n v="198306"/>
    <x v="1"/>
    <x v="0"/>
    <x v="0"/>
    <x v="0"/>
    <x v="4"/>
    <x v="80"/>
    <x v="0"/>
    <x v="0"/>
    <s v="Tesseramento"/>
    <x v="1"/>
    <x v="2"/>
    <x v="0"/>
    <m/>
  </r>
  <r>
    <n v="92598"/>
    <x v="0"/>
    <x v="0"/>
    <x v="0"/>
    <x v="0"/>
    <x v="7"/>
    <x v="215"/>
    <x v="0"/>
    <x v="0"/>
    <s v="Tesseramento"/>
    <x v="1"/>
    <x v="4"/>
    <x v="0"/>
    <m/>
  </r>
  <r>
    <n v="97071"/>
    <x v="0"/>
    <x v="0"/>
    <x v="0"/>
    <x v="0"/>
    <x v="1"/>
    <x v="1"/>
    <x v="0"/>
    <x v="0"/>
    <s v="Tesseramento"/>
    <x v="0"/>
    <x v="4"/>
    <x v="0"/>
    <m/>
  </r>
  <r>
    <n v="24828"/>
    <x v="0"/>
    <x v="0"/>
    <x v="2"/>
    <x v="0"/>
    <x v="10"/>
    <x v="294"/>
    <x v="0"/>
    <x v="0"/>
    <s v="Tesseramento"/>
    <x v="1"/>
    <x v="1"/>
    <x v="0"/>
    <m/>
  </r>
  <r>
    <n v="196889"/>
    <x v="1"/>
    <x v="1"/>
    <x v="2"/>
    <x v="2"/>
    <x v="7"/>
    <x v="74"/>
    <x v="0"/>
    <x v="1"/>
    <s v="Tesseramento"/>
    <x v="1"/>
    <x v="5"/>
    <x v="0"/>
    <m/>
  </r>
  <r>
    <n v="192330"/>
    <x v="0"/>
    <x v="0"/>
    <x v="0"/>
    <x v="0"/>
    <x v="4"/>
    <x v="40"/>
    <x v="0"/>
    <x v="0"/>
    <s v="Tesseramento"/>
    <x v="1"/>
    <x v="0"/>
    <x v="0"/>
    <m/>
  </r>
  <r>
    <n v="173648"/>
    <x v="0"/>
    <x v="0"/>
    <x v="0"/>
    <x v="0"/>
    <x v="8"/>
    <x v="268"/>
    <x v="0"/>
    <x v="0"/>
    <s v="Tesseramento"/>
    <x v="1"/>
    <x v="0"/>
    <x v="0"/>
    <m/>
  </r>
  <r>
    <n v="106691"/>
    <x v="0"/>
    <x v="0"/>
    <x v="2"/>
    <x v="0"/>
    <x v="15"/>
    <x v="248"/>
    <x v="0"/>
    <x v="1"/>
    <s v="Tesseramento"/>
    <x v="1"/>
    <x v="1"/>
    <x v="0"/>
    <m/>
  </r>
  <r>
    <n v="237021"/>
    <x v="1"/>
    <x v="1"/>
    <x v="1"/>
    <x v="2"/>
    <x v="7"/>
    <x v="74"/>
    <x v="0"/>
    <x v="1"/>
    <s v="Tesseramento"/>
    <x v="1"/>
    <x v="5"/>
    <x v="0"/>
    <m/>
  </r>
  <r>
    <n v="237023"/>
    <x v="1"/>
    <x v="1"/>
    <x v="1"/>
    <x v="2"/>
    <x v="7"/>
    <x v="74"/>
    <x v="0"/>
    <x v="0"/>
    <s v="Tesseramento"/>
    <x v="1"/>
    <x v="5"/>
    <x v="0"/>
    <m/>
  </r>
  <r>
    <n v="229322"/>
    <x v="1"/>
    <x v="1"/>
    <x v="0"/>
    <x v="2"/>
    <x v="7"/>
    <x v="74"/>
    <x v="0"/>
    <x v="1"/>
    <s v="Tesseramento"/>
    <x v="1"/>
    <x v="5"/>
    <x v="0"/>
    <m/>
  </r>
  <r>
    <n v="229595"/>
    <x v="1"/>
    <x v="1"/>
    <x v="0"/>
    <x v="3"/>
    <x v="7"/>
    <x v="74"/>
    <x v="0"/>
    <x v="0"/>
    <s v="Tesseramento"/>
    <x v="1"/>
    <x v="5"/>
    <x v="0"/>
    <m/>
  </r>
  <r>
    <n v="229586"/>
    <x v="1"/>
    <x v="1"/>
    <x v="0"/>
    <x v="2"/>
    <x v="7"/>
    <x v="74"/>
    <x v="0"/>
    <x v="0"/>
    <s v="Tesseramento"/>
    <x v="1"/>
    <x v="5"/>
    <x v="0"/>
    <m/>
  </r>
  <r>
    <n v="229321"/>
    <x v="1"/>
    <x v="1"/>
    <x v="0"/>
    <x v="2"/>
    <x v="7"/>
    <x v="74"/>
    <x v="0"/>
    <x v="0"/>
    <s v="Tesseramento"/>
    <x v="1"/>
    <x v="5"/>
    <x v="0"/>
    <m/>
  </r>
  <r>
    <n v="233176"/>
    <x v="1"/>
    <x v="1"/>
    <x v="0"/>
    <x v="2"/>
    <x v="7"/>
    <x v="74"/>
    <x v="0"/>
    <x v="0"/>
    <s v="Tesseramento"/>
    <x v="1"/>
    <x v="5"/>
    <x v="0"/>
    <m/>
  </r>
  <r>
    <n v="232767"/>
    <x v="1"/>
    <x v="1"/>
    <x v="0"/>
    <x v="2"/>
    <x v="7"/>
    <x v="74"/>
    <x v="0"/>
    <x v="1"/>
    <s v="Tesseramento"/>
    <x v="1"/>
    <x v="5"/>
    <x v="0"/>
    <m/>
  </r>
  <r>
    <n v="232760"/>
    <x v="1"/>
    <x v="1"/>
    <x v="0"/>
    <x v="2"/>
    <x v="7"/>
    <x v="74"/>
    <x v="0"/>
    <x v="0"/>
    <s v="Tesseramento"/>
    <x v="1"/>
    <x v="5"/>
    <x v="0"/>
    <m/>
  </r>
  <r>
    <n v="224861"/>
    <x v="1"/>
    <x v="1"/>
    <x v="0"/>
    <x v="2"/>
    <x v="7"/>
    <x v="74"/>
    <x v="0"/>
    <x v="0"/>
    <s v="Tesseramento"/>
    <x v="1"/>
    <x v="7"/>
    <x v="0"/>
    <m/>
  </r>
  <r>
    <n v="229593"/>
    <x v="1"/>
    <x v="1"/>
    <x v="0"/>
    <x v="2"/>
    <x v="7"/>
    <x v="74"/>
    <x v="0"/>
    <x v="1"/>
    <s v="Tesseramento"/>
    <x v="1"/>
    <x v="7"/>
    <x v="0"/>
    <m/>
  </r>
  <r>
    <n v="237020"/>
    <x v="1"/>
    <x v="1"/>
    <x v="1"/>
    <x v="2"/>
    <x v="7"/>
    <x v="74"/>
    <x v="0"/>
    <x v="0"/>
    <s v="Tesseramento"/>
    <x v="1"/>
    <x v="5"/>
    <x v="0"/>
    <m/>
  </r>
  <r>
    <n v="169336"/>
    <x v="0"/>
    <x v="0"/>
    <x v="0"/>
    <x v="0"/>
    <x v="4"/>
    <x v="40"/>
    <x v="0"/>
    <x v="1"/>
    <s v="Tesseramento"/>
    <x v="1"/>
    <x v="3"/>
    <x v="0"/>
    <m/>
  </r>
  <r>
    <n v="22508"/>
    <x v="0"/>
    <x v="0"/>
    <x v="0"/>
    <x v="0"/>
    <x v="4"/>
    <x v="40"/>
    <x v="0"/>
    <x v="0"/>
    <s v="Tesseramento"/>
    <x v="1"/>
    <x v="4"/>
    <x v="0"/>
    <m/>
  </r>
  <r>
    <n v="28052"/>
    <x v="0"/>
    <x v="0"/>
    <x v="0"/>
    <x v="0"/>
    <x v="4"/>
    <x v="40"/>
    <x v="0"/>
    <x v="1"/>
    <s v="Tesseramento"/>
    <x v="1"/>
    <x v="4"/>
    <x v="0"/>
    <m/>
  </r>
  <r>
    <n v="208452"/>
    <x v="1"/>
    <x v="0"/>
    <x v="0"/>
    <x v="1"/>
    <x v="2"/>
    <x v="326"/>
    <x v="0"/>
    <x v="1"/>
    <s v="Tesseramento"/>
    <x v="1"/>
    <x v="5"/>
    <x v="0"/>
    <m/>
  </r>
  <r>
    <n v="228773"/>
    <x v="0"/>
    <x v="0"/>
    <x v="0"/>
    <x v="0"/>
    <x v="2"/>
    <x v="326"/>
    <x v="0"/>
    <x v="0"/>
    <s v="Tesseramento"/>
    <x v="1"/>
    <x v="0"/>
    <x v="0"/>
    <m/>
  </r>
  <r>
    <n v="158014"/>
    <x v="0"/>
    <x v="1"/>
    <x v="0"/>
    <x v="1"/>
    <x v="7"/>
    <x v="35"/>
    <x v="0"/>
    <x v="1"/>
    <s v="Tesseramento"/>
    <x v="1"/>
    <x v="0"/>
    <x v="0"/>
    <m/>
  </r>
  <r>
    <n v="237012"/>
    <x v="0"/>
    <x v="0"/>
    <x v="1"/>
    <x v="1"/>
    <x v="4"/>
    <x v="40"/>
    <x v="0"/>
    <x v="1"/>
    <s v="Tesseramento"/>
    <x v="1"/>
    <x v="0"/>
    <x v="0"/>
    <m/>
  </r>
  <r>
    <n v="53808"/>
    <x v="0"/>
    <x v="0"/>
    <x v="0"/>
    <x v="0"/>
    <x v="2"/>
    <x v="172"/>
    <x v="0"/>
    <x v="0"/>
    <s v="Tesseramento"/>
    <x v="1"/>
    <x v="3"/>
    <x v="0"/>
    <m/>
  </r>
  <r>
    <n v="224254"/>
    <x v="0"/>
    <x v="1"/>
    <x v="0"/>
    <x v="0"/>
    <x v="12"/>
    <x v="106"/>
    <x v="0"/>
    <x v="1"/>
    <s v="Tesseramento"/>
    <x v="1"/>
    <x v="0"/>
    <x v="0"/>
    <m/>
  </r>
  <r>
    <n v="227023"/>
    <x v="0"/>
    <x v="1"/>
    <x v="0"/>
    <x v="0"/>
    <x v="12"/>
    <x v="106"/>
    <x v="0"/>
    <x v="0"/>
    <s v="Tesseramento"/>
    <x v="1"/>
    <x v="0"/>
    <x v="0"/>
    <m/>
  </r>
  <r>
    <n v="13369"/>
    <x v="0"/>
    <x v="0"/>
    <x v="0"/>
    <x v="0"/>
    <x v="7"/>
    <x v="33"/>
    <x v="0"/>
    <x v="0"/>
    <s v="Tesseramento"/>
    <x v="1"/>
    <x v="0"/>
    <x v="0"/>
    <m/>
  </r>
  <r>
    <n v="216306"/>
    <x v="0"/>
    <x v="1"/>
    <x v="0"/>
    <x v="1"/>
    <x v="12"/>
    <x v="106"/>
    <x v="0"/>
    <x v="1"/>
    <s v="Tesseramento"/>
    <x v="1"/>
    <x v="0"/>
    <x v="0"/>
    <m/>
  </r>
  <r>
    <n v="236941"/>
    <x v="0"/>
    <x v="1"/>
    <x v="1"/>
    <x v="3"/>
    <x v="10"/>
    <x v="194"/>
    <x v="0"/>
    <x v="1"/>
    <s v="Tesseramento"/>
    <x v="1"/>
    <x v="0"/>
    <x v="0"/>
    <m/>
  </r>
  <r>
    <n v="217383"/>
    <x v="0"/>
    <x v="1"/>
    <x v="0"/>
    <x v="2"/>
    <x v="7"/>
    <x v="267"/>
    <x v="0"/>
    <x v="0"/>
    <s v="Tesseramento"/>
    <x v="1"/>
    <x v="0"/>
    <x v="0"/>
    <m/>
  </r>
  <r>
    <n v="207454"/>
    <x v="0"/>
    <x v="0"/>
    <x v="0"/>
    <x v="4"/>
    <x v="4"/>
    <x v="119"/>
    <x v="0"/>
    <x v="0"/>
    <s v="Tesseramento"/>
    <x v="1"/>
    <x v="0"/>
    <x v="0"/>
    <m/>
  </r>
  <r>
    <n v="228946"/>
    <x v="0"/>
    <x v="1"/>
    <x v="0"/>
    <x v="1"/>
    <x v="2"/>
    <x v="36"/>
    <x v="0"/>
    <x v="0"/>
    <s v="Tesseramento"/>
    <x v="1"/>
    <x v="0"/>
    <x v="0"/>
    <m/>
  </r>
  <r>
    <n v="228943"/>
    <x v="0"/>
    <x v="1"/>
    <x v="0"/>
    <x v="1"/>
    <x v="2"/>
    <x v="36"/>
    <x v="0"/>
    <x v="0"/>
    <s v="Tesseramento"/>
    <x v="1"/>
    <x v="0"/>
    <x v="0"/>
    <m/>
  </r>
  <r>
    <n v="117564"/>
    <x v="0"/>
    <x v="0"/>
    <x v="0"/>
    <x v="0"/>
    <x v="4"/>
    <x v="40"/>
    <x v="0"/>
    <x v="0"/>
    <s v="Tesseramento"/>
    <x v="1"/>
    <x v="0"/>
    <x v="0"/>
    <m/>
  </r>
  <r>
    <n v="205143"/>
    <x v="1"/>
    <x v="0"/>
    <x v="0"/>
    <x v="0"/>
    <x v="2"/>
    <x v="157"/>
    <x v="0"/>
    <x v="0"/>
    <s v="Tesseramento"/>
    <x v="1"/>
    <x v="6"/>
    <x v="0"/>
    <m/>
  </r>
  <r>
    <n v="161762"/>
    <x v="1"/>
    <x v="0"/>
    <x v="0"/>
    <x v="0"/>
    <x v="2"/>
    <x v="224"/>
    <x v="0"/>
    <x v="0"/>
    <s v="Tesseramento"/>
    <x v="1"/>
    <x v="7"/>
    <x v="0"/>
    <m/>
  </r>
  <r>
    <n v="208213"/>
    <x v="1"/>
    <x v="0"/>
    <x v="0"/>
    <x v="1"/>
    <x v="2"/>
    <x v="224"/>
    <x v="0"/>
    <x v="0"/>
    <s v="Tesseramento"/>
    <x v="1"/>
    <x v="5"/>
    <x v="0"/>
    <m/>
  </r>
  <r>
    <n v="218959"/>
    <x v="0"/>
    <x v="0"/>
    <x v="0"/>
    <x v="0"/>
    <x v="2"/>
    <x v="224"/>
    <x v="0"/>
    <x v="0"/>
    <s v="Tesseramento"/>
    <x v="1"/>
    <x v="0"/>
    <x v="0"/>
    <m/>
  </r>
  <r>
    <n v="208212"/>
    <x v="0"/>
    <x v="0"/>
    <x v="0"/>
    <x v="1"/>
    <x v="2"/>
    <x v="224"/>
    <x v="0"/>
    <x v="1"/>
    <s v="Tesseramento"/>
    <x v="1"/>
    <x v="0"/>
    <x v="0"/>
    <m/>
  </r>
  <r>
    <n v="237011"/>
    <x v="1"/>
    <x v="0"/>
    <x v="1"/>
    <x v="2"/>
    <x v="4"/>
    <x v="40"/>
    <x v="0"/>
    <x v="0"/>
    <s v="Tesseramento"/>
    <x v="1"/>
    <x v="5"/>
    <x v="0"/>
    <m/>
  </r>
  <r>
    <n v="101638"/>
    <x v="0"/>
    <x v="0"/>
    <x v="0"/>
    <x v="0"/>
    <x v="1"/>
    <x v="48"/>
    <x v="0"/>
    <x v="0"/>
    <s v="Tesseramento"/>
    <x v="1"/>
    <x v="3"/>
    <x v="0"/>
    <m/>
  </r>
  <r>
    <n v="230836"/>
    <x v="0"/>
    <x v="1"/>
    <x v="0"/>
    <x v="2"/>
    <x v="12"/>
    <x v="245"/>
    <x v="0"/>
    <x v="1"/>
    <s v="Tesseramento"/>
    <x v="1"/>
    <x v="0"/>
    <x v="0"/>
    <m/>
  </r>
  <r>
    <n v="6413"/>
    <x v="0"/>
    <x v="0"/>
    <x v="0"/>
    <x v="0"/>
    <x v="7"/>
    <x v="150"/>
    <x v="0"/>
    <x v="0"/>
    <s v="Tesseramento"/>
    <x v="1"/>
    <x v="4"/>
    <x v="0"/>
    <m/>
  </r>
  <r>
    <n v="196614"/>
    <x v="0"/>
    <x v="1"/>
    <x v="0"/>
    <x v="0"/>
    <x v="7"/>
    <x v="44"/>
    <x v="0"/>
    <x v="0"/>
    <s v="Tesseramento"/>
    <x v="1"/>
    <x v="1"/>
    <x v="0"/>
    <m/>
  </r>
  <r>
    <n v="237013"/>
    <x v="0"/>
    <x v="0"/>
    <x v="1"/>
    <x v="1"/>
    <x v="4"/>
    <x v="40"/>
    <x v="0"/>
    <x v="0"/>
    <s v="Tesseramento"/>
    <x v="1"/>
    <x v="0"/>
    <x v="0"/>
    <m/>
  </r>
  <r>
    <n v="97804"/>
    <x v="0"/>
    <x v="0"/>
    <x v="0"/>
    <x v="0"/>
    <x v="4"/>
    <x v="40"/>
    <x v="0"/>
    <x v="0"/>
    <s v="Tesseramento"/>
    <x v="1"/>
    <x v="3"/>
    <x v="0"/>
    <m/>
  </r>
  <r>
    <n v="181441"/>
    <x v="1"/>
    <x v="0"/>
    <x v="0"/>
    <x v="2"/>
    <x v="4"/>
    <x v="40"/>
    <x v="0"/>
    <x v="0"/>
    <s v="Tesseramento"/>
    <x v="1"/>
    <x v="6"/>
    <x v="0"/>
    <m/>
  </r>
  <r>
    <n v="152903"/>
    <x v="0"/>
    <x v="0"/>
    <x v="0"/>
    <x v="0"/>
    <x v="4"/>
    <x v="40"/>
    <x v="0"/>
    <x v="0"/>
    <s v="Tesseramento"/>
    <x v="1"/>
    <x v="1"/>
    <x v="0"/>
    <m/>
  </r>
  <r>
    <n v="237027"/>
    <x v="0"/>
    <x v="1"/>
    <x v="1"/>
    <x v="3"/>
    <x v="4"/>
    <x v="166"/>
    <x v="0"/>
    <x v="1"/>
    <s v="Tesseramento"/>
    <x v="1"/>
    <x v="3"/>
    <x v="0"/>
    <m/>
  </r>
  <r>
    <n v="12869"/>
    <x v="0"/>
    <x v="0"/>
    <x v="0"/>
    <x v="0"/>
    <x v="7"/>
    <x v="74"/>
    <x v="0"/>
    <x v="0"/>
    <s v="Tesseramento"/>
    <x v="1"/>
    <x v="0"/>
    <x v="0"/>
    <m/>
  </r>
  <r>
    <n v="44684"/>
    <x v="0"/>
    <x v="0"/>
    <x v="0"/>
    <x v="0"/>
    <x v="7"/>
    <x v="74"/>
    <x v="0"/>
    <x v="0"/>
    <s v="Tesseramento"/>
    <x v="1"/>
    <x v="3"/>
    <x v="0"/>
    <m/>
  </r>
  <r>
    <n v="183833"/>
    <x v="0"/>
    <x v="1"/>
    <x v="0"/>
    <x v="1"/>
    <x v="7"/>
    <x v="69"/>
    <x v="0"/>
    <x v="0"/>
    <s v="Tesseramento"/>
    <x v="1"/>
    <x v="1"/>
    <x v="0"/>
    <m/>
  </r>
  <r>
    <n v="236872"/>
    <x v="0"/>
    <x v="1"/>
    <x v="1"/>
    <x v="1"/>
    <x v="4"/>
    <x v="303"/>
    <x v="0"/>
    <x v="0"/>
    <s v="Tesseramento"/>
    <x v="1"/>
    <x v="1"/>
    <x v="0"/>
    <m/>
  </r>
  <r>
    <n v="87485"/>
    <x v="0"/>
    <x v="0"/>
    <x v="0"/>
    <x v="0"/>
    <x v="4"/>
    <x v="303"/>
    <x v="0"/>
    <x v="0"/>
    <s v="Tesseramento"/>
    <x v="1"/>
    <x v="0"/>
    <x v="0"/>
    <m/>
  </r>
  <r>
    <n v="83010"/>
    <x v="0"/>
    <x v="0"/>
    <x v="2"/>
    <x v="0"/>
    <x v="4"/>
    <x v="40"/>
    <x v="0"/>
    <x v="0"/>
    <s v="Tesseramento"/>
    <x v="1"/>
    <x v="0"/>
    <x v="0"/>
    <m/>
  </r>
  <r>
    <n v="236871"/>
    <x v="1"/>
    <x v="1"/>
    <x v="1"/>
    <x v="2"/>
    <x v="4"/>
    <x v="303"/>
    <x v="0"/>
    <x v="1"/>
    <s v="Tesseramento"/>
    <x v="1"/>
    <x v="5"/>
    <x v="0"/>
    <m/>
  </r>
  <r>
    <n v="237010"/>
    <x v="0"/>
    <x v="0"/>
    <x v="1"/>
    <x v="1"/>
    <x v="4"/>
    <x v="40"/>
    <x v="0"/>
    <x v="0"/>
    <s v="Tesseramento"/>
    <x v="1"/>
    <x v="0"/>
    <x v="0"/>
    <m/>
  </r>
  <r>
    <n v="237017"/>
    <x v="0"/>
    <x v="0"/>
    <x v="1"/>
    <x v="2"/>
    <x v="4"/>
    <x v="40"/>
    <x v="0"/>
    <x v="0"/>
    <s v="Tesseramento"/>
    <x v="1"/>
    <x v="3"/>
    <x v="0"/>
    <m/>
  </r>
  <r>
    <n v="236923"/>
    <x v="0"/>
    <x v="1"/>
    <x v="1"/>
    <x v="0"/>
    <x v="4"/>
    <x v="149"/>
    <x v="0"/>
    <x v="0"/>
    <s v="Tesseramento"/>
    <x v="1"/>
    <x v="3"/>
    <x v="0"/>
    <m/>
  </r>
  <r>
    <n v="107194"/>
    <x v="0"/>
    <x v="0"/>
    <x v="0"/>
    <x v="0"/>
    <x v="1"/>
    <x v="48"/>
    <x v="0"/>
    <x v="0"/>
    <s v="Tesseramento"/>
    <x v="1"/>
    <x v="0"/>
    <x v="0"/>
    <m/>
  </r>
  <r>
    <n v="210996"/>
    <x v="1"/>
    <x v="0"/>
    <x v="0"/>
    <x v="3"/>
    <x v="1"/>
    <x v="48"/>
    <x v="0"/>
    <x v="0"/>
    <s v="Tesseramento"/>
    <x v="1"/>
    <x v="5"/>
    <x v="0"/>
    <m/>
  </r>
  <r>
    <n v="47948"/>
    <x v="0"/>
    <x v="0"/>
    <x v="0"/>
    <x v="0"/>
    <x v="4"/>
    <x v="149"/>
    <x v="0"/>
    <x v="0"/>
    <s v="Tesseramento"/>
    <x v="1"/>
    <x v="4"/>
    <x v="0"/>
    <m/>
  </r>
  <r>
    <n v="74857"/>
    <x v="0"/>
    <x v="0"/>
    <x v="0"/>
    <x v="0"/>
    <x v="7"/>
    <x v="328"/>
    <x v="0"/>
    <x v="0"/>
    <s v="Tesseramento"/>
    <x v="0"/>
    <x v="0"/>
    <x v="0"/>
    <m/>
  </r>
  <r>
    <n v="203633"/>
    <x v="0"/>
    <x v="0"/>
    <x v="0"/>
    <x v="0"/>
    <x v="7"/>
    <x v="328"/>
    <x v="0"/>
    <x v="0"/>
    <s v="Tesseramento"/>
    <x v="0"/>
    <x v="0"/>
    <x v="0"/>
    <m/>
  </r>
  <r>
    <n v="66268"/>
    <x v="0"/>
    <x v="0"/>
    <x v="0"/>
    <x v="0"/>
    <x v="7"/>
    <x v="328"/>
    <x v="0"/>
    <x v="0"/>
    <s v="Tesseramento"/>
    <x v="0"/>
    <x v="0"/>
    <x v="0"/>
    <m/>
  </r>
  <r>
    <n v="201202"/>
    <x v="1"/>
    <x v="0"/>
    <x v="0"/>
    <x v="1"/>
    <x v="7"/>
    <x v="328"/>
    <x v="0"/>
    <x v="0"/>
    <s v="Tesseramento"/>
    <x v="0"/>
    <x v="6"/>
    <x v="0"/>
    <m/>
  </r>
  <r>
    <n v="208358"/>
    <x v="0"/>
    <x v="1"/>
    <x v="0"/>
    <x v="0"/>
    <x v="7"/>
    <x v="328"/>
    <x v="0"/>
    <x v="0"/>
    <s v="Tesseramento"/>
    <x v="0"/>
    <x v="0"/>
    <x v="0"/>
    <m/>
  </r>
  <r>
    <n v="126652"/>
    <x v="0"/>
    <x v="0"/>
    <x v="0"/>
    <x v="0"/>
    <x v="7"/>
    <x v="78"/>
    <x v="0"/>
    <x v="1"/>
    <s v="Tesseramento"/>
    <x v="0"/>
    <x v="0"/>
    <x v="0"/>
    <m/>
  </r>
  <r>
    <n v="143084"/>
    <x v="0"/>
    <x v="0"/>
    <x v="0"/>
    <x v="0"/>
    <x v="2"/>
    <x v="2"/>
    <x v="0"/>
    <x v="0"/>
    <s v="Tesseramento"/>
    <x v="1"/>
    <x v="0"/>
    <x v="0"/>
    <m/>
  </r>
  <r>
    <n v="237281"/>
    <x v="0"/>
    <x v="1"/>
    <x v="1"/>
    <x v="1"/>
    <x v="11"/>
    <x v="221"/>
    <x v="0"/>
    <x v="1"/>
    <s v="Tesseramento"/>
    <x v="1"/>
    <x v="3"/>
    <x v="0"/>
    <m/>
  </r>
  <r>
    <n v="217625"/>
    <x v="1"/>
    <x v="0"/>
    <x v="0"/>
    <x v="0"/>
    <x v="12"/>
    <x v="106"/>
    <x v="0"/>
    <x v="1"/>
    <s v="Tesseramento"/>
    <x v="1"/>
    <x v="5"/>
    <x v="0"/>
    <m/>
  </r>
  <r>
    <n v="117565"/>
    <x v="0"/>
    <x v="0"/>
    <x v="0"/>
    <x v="0"/>
    <x v="4"/>
    <x v="40"/>
    <x v="0"/>
    <x v="0"/>
    <s v="Tesseramento"/>
    <x v="1"/>
    <x v="0"/>
    <x v="0"/>
    <m/>
  </r>
  <r>
    <n v="104223"/>
    <x v="0"/>
    <x v="0"/>
    <x v="2"/>
    <x v="0"/>
    <x v="7"/>
    <x v="342"/>
    <x v="0"/>
    <x v="1"/>
    <s v="Tesseramento"/>
    <x v="1"/>
    <x v="4"/>
    <x v="0"/>
    <m/>
  </r>
  <r>
    <n v="237038"/>
    <x v="0"/>
    <x v="0"/>
    <x v="1"/>
    <x v="1"/>
    <x v="7"/>
    <x v="328"/>
    <x v="0"/>
    <x v="0"/>
    <s v="Tesseramento"/>
    <x v="0"/>
    <x v="4"/>
    <x v="0"/>
    <m/>
  </r>
  <r>
    <n v="237037"/>
    <x v="0"/>
    <x v="1"/>
    <x v="1"/>
    <x v="2"/>
    <x v="7"/>
    <x v="328"/>
    <x v="0"/>
    <x v="0"/>
    <s v="Tesseramento"/>
    <x v="0"/>
    <x v="4"/>
    <x v="0"/>
    <m/>
  </r>
  <r>
    <n v="81221"/>
    <x v="0"/>
    <x v="0"/>
    <x v="2"/>
    <x v="4"/>
    <x v="1"/>
    <x v="28"/>
    <x v="0"/>
    <x v="0"/>
    <s v="Tesseramento"/>
    <x v="1"/>
    <x v="0"/>
    <x v="0"/>
    <m/>
  </r>
  <r>
    <n v="175995"/>
    <x v="0"/>
    <x v="1"/>
    <x v="0"/>
    <x v="0"/>
    <x v="12"/>
    <x v="27"/>
    <x v="0"/>
    <x v="0"/>
    <s v="Tesseramento"/>
    <x v="1"/>
    <x v="3"/>
    <x v="0"/>
    <m/>
  </r>
  <r>
    <n v="225505"/>
    <x v="0"/>
    <x v="1"/>
    <x v="0"/>
    <x v="0"/>
    <x v="12"/>
    <x v="27"/>
    <x v="0"/>
    <x v="0"/>
    <s v="Tesseramento"/>
    <x v="1"/>
    <x v="0"/>
    <x v="0"/>
    <m/>
  </r>
  <r>
    <n v="214484"/>
    <x v="0"/>
    <x v="0"/>
    <x v="0"/>
    <x v="0"/>
    <x v="0"/>
    <x v="100"/>
    <x v="0"/>
    <x v="0"/>
    <s v="Tesseramento"/>
    <x v="0"/>
    <x v="0"/>
    <x v="0"/>
    <m/>
  </r>
  <r>
    <n v="127479"/>
    <x v="0"/>
    <x v="0"/>
    <x v="0"/>
    <x v="0"/>
    <x v="0"/>
    <x v="100"/>
    <x v="0"/>
    <x v="0"/>
    <s v="Tesseramento"/>
    <x v="0"/>
    <x v="0"/>
    <x v="0"/>
    <m/>
  </r>
  <r>
    <n v="56057"/>
    <x v="0"/>
    <x v="0"/>
    <x v="0"/>
    <x v="0"/>
    <x v="0"/>
    <x v="100"/>
    <x v="0"/>
    <x v="0"/>
    <s v="Tesseramento"/>
    <x v="0"/>
    <x v="1"/>
    <x v="0"/>
    <m/>
  </r>
  <r>
    <n v="179412"/>
    <x v="0"/>
    <x v="0"/>
    <x v="0"/>
    <x v="1"/>
    <x v="0"/>
    <x v="100"/>
    <x v="0"/>
    <x v="0"/>
    <s v="Tesseramento"/>
    <x v="0"/>
    <x v="0"/>
    <x v="0"/>
    <m/>
  </r>
  <r>
    <n v="31637"/>
    <x v="0"/>
    <x v="0"/>
    <x v="0"/>
    <x v="0"/>
    <x v="0"/>
    <x v="100"/>
    <x v="0"/>
    <x v="0"/>
    <s v="Tesseramento"/>
    <x v="0"/>
    <x v="0"/>
    <x v="0"/>
    <m/>
  </r>
  <r>
    <n v="128026"/>
    <x v="0"/>
    <x v="0"/>
    <x v="0"/>
    <x v="4"/>
    <x v="0"/>
    <x v="100"/>
    <x v="0"/>
    <x v="0"/>
    <s v="Tesseramento"/>
    <x v="0"/>
    <x v="0"/>
    <x v="0"/>
    <m/>
  </r>
  <r>
    <n v="32416"/>
    <x v="0"/>
    <x v="0"/>
    <x v="0"/>
    <x v="0"/>
    <x v="0"/>
    <x v="100"/>
    <x v="0"/>
    <x v="0"/>
    <s v="Tesseramento"/>
    <x v="0"/>
    <x v="1"/>
    <x v="0"/>
    <m/>
  </r>
  <r>
    <n v="28103"/>
    <x v="0"/>
    <x v="0"/>
    <x v="0"/>
    <x v="0"/>
    <x v="0"/>
    <x v="100"/>
    <x v="0"/>
    <x v="0"/>
    <s v="Tesseramento"/>
    <x v="0"/>
    <x v="0"/>
    <x v="0"/>
    <m/>
  </r>
  <r>
    <n v="117005"/>
    <x v="0"/>
    <x v="0"/>
    <x v="0"/>
    <x v="0"/>
    <x v="0"/>
    <x v="100"/>
    <x v="0"/>
    <x v="1"/>
    <s v="Tesseramento"/>
    <x v="0"/>
    <x v="4"/>
    <x v="0"/>
    <m/>
  </r>
  <r>
    <n v="136910"/>
    <x v="0"/>
    <x v="0"/>
    <x v="0"/>
    <x v="0"/>
    <x v="0"/>
    <x v="100"/>
    <x v="0"/>
    <x v="0"/>
    <s v="Tesseramento"/>
    <x v="0"/>
    <x v="0"/>
    <x v="0"/>
    <m/>
  </r>
  <r>
    <n v="109220"/>
    <x v="0"/>
    <x v="0"/>
    <x v="0"/>
    <x v="1"/>
    <x v="0"/>
    <x v="100"/>
    <x v="0"/>
    <x v="1"/>
    <s v="Tesseramento"/>
    <x v="0"/>
    <x v="0"/>
    <x v="0"/>
    <m/>
  </r>
  <r>
    <n v="182394"/>
    <x v="0"/>
    <x v="0"/>
    <x v="0"/>
    <x v="0"/>
    <x v="0"/>
    <x v="100"/>
    <x v="0"/>
    <x v="1"/>
    <s v="Tesseramento"/>
    <x v="0"/>
    <x v="3"/>
    <x v="0"/>
    <m/>
  </r>
  <r>
    <n v="155099"/>
    <x v="0"/>
    <x v="0"/>
    <x v="0"/>
    <x v="1"/>
    <x v="0"/>
    <x v="100"/>
    <x v="0"/>
    <x v="0"/>
    <s v="Tesseramento"/>
    <x v="0"/>
    <x v="0"/>
    <x v="0"/>
    <m/>
  </r>
  <r>
    <n v="128483"/>
    <x v="0"/>
    <x v="0"/>
    <x v="0"/>
    <x v="0"/>
    <x v="0"/>
    <x v="100"/>
    <x v="0"/>
    <x v="0"/>
    <s v="Tesseramento"/>
    <x v="0"/>
    <x v="0"/>
    <x v="0"/>
    <m/>
  </r>
  <r>
    <n v="78415"/>
    <x v="0"/>
    <x v="0"/>
    <x v="0"/>
    <x v="1"/>
    <x v="0"/>
    <x v="100"/>
    <x v="0"/>
    <x v="0"/>
    <s v="Tesseramento"/>
    <x v="0"/>
    <x v="0"/>
    <x v="0"/>
    <m/>
  </r>
  <r>
    <n v="92062"/>
    <x v="0"/>
    <x v="0"/>
    <x v="0"/>
    <x v="0"/>
    <x v="0"/>
    <x v="100"/>
    <x v="0"/>
    <x v="1"/>
    <s v="Tesseramento"/>
    <x v="0"/>
    <x v="4"/>
    <x v="0"/>
    <m/>
  </r>
  <r>
    <n v="208105"/>
    <x v="0"/>
    <x v="1"/>
    <x v="0"/>
    <x v="3"/>
    <x v="0"/>
    <x v="100"/>
    <x v="0"/>
    <x v="0"/>
    <s v="Tesseramento"/>
    <x v="0"/>
    <x v="3"/>
    <x v="0"/>
    <m/>
  </r>
  <r>
    <n v="124148"/>
    <x v="0"/>
    <x v="0"/>
    <x v="0"/>
    <x v="0"/>
    <x v="0"/>
    <x v="100"/>
    <x v="0"/>
    <x v="1"/>
    <s v="Tesseramento"/>
    <x v="0"/>
    <x v="4"/>
    <x v="0"/>
    <m/>
  </r>
  <r>
    <n v="112815"/>
    <x v="0"/>
    <x v="0"/>
    <x v="0"/>
    <x v="0"/>
    <x v="0"/>
    <x v="100"/>
    <x v="0"/>
    <x v="0"/>
    <s v="Tesseramento"/>
    <x v="0"/>
    <x v="3"/>
    <x v="0"/>
    <m/>
  </r>
  <r>
    <n v="145957"/>
    <x v="0"/>
    <x v="0"/>
    <x v="0"/>
    <x v="0"/>
    <x v="0"/>
    <x v="100"/>
    <x v="0"/>
    <x v="0"/>
    <s v="Tesseramento"/>
    <x v="0"/>
    <x v="3"/>
    <x v="0"/>
    <m/>
  </r>
  <r>
    <n v="41680"/>
    <x v="0"/>
    <x v="0"/>
    <x v="0"/>
    <x v="4"/>
    <x v="0"/>
    <x v="100"/>
    <x v="0"/>
    <x v="1"/>
    <s v="Tesseramento"/>
    <x v="0"/>
    <x v="3"/>
    <x v="0"/>
    <m/>
  </r>
  <r>
    <n v="111973"/>
    <x v="0"/>
    <x v="0"/>
    <x v="0"/>
    <x v="1"/>
    <x v="0"/>
    <x v="100"/>
    <x v="0"/>
    <x v="0"/>
    <s v="Tesseramento"/>
    <x v="0"/>
    <x v="0"/>
    <x v="0"/>
    <m/>
  </r>
  <r>
    <n v="120983"/>
    <x v="0"/>
    <x v="0"/>
    <x v="0"/>
    <x v="0"/>
    <x v="0"/>
    <x v="100"/>
    <x v="0"/>
    <x v="0"/>
    <s v="Tesseramento"/>
    <x v="0"/>
    <x v="0"/>
    <x v="0"/>
    <m/>
  </r>
  <r>
    <n v="14518"/>
    <x v="0"/>
    <x v="0"/>
    <x v="0"/>
    <x v="0"/>
    <x v="0"/>
    <x v="100"/>
    <x v="0"/>
    <x v="0"/>
    <s v="Tesseramento"/>
    <x v="0"/>
    <x v="3"/>
    <x v="0"/>
    <m/>
  </r>
  <r>
    <n v="39141"/>
    <x v="0"/>
    <x v="0"/>
    <x v="0"/>
    <x v="0"/>
    <x v="0"/>
    <x v="100"/>
    <x v="0"/>
    <x v="0"/>
    <s v="Tesseramento"/>
    <x v="0"/>
    <x v="4"/>
    <x v="0"/>
    <m/>
  </r>
  <r>
    <n v="39177"/>
    <x v="0"/>
    <x v="0"/>
    <x v="0"/>
    <x v="0"/>
    <x v="0"/>
    <x v="100"/>
    <x v="0"/>
    <x v="1"/>
    <s v="Tesseramento"/>
    <x v="0"/>
    <x v="4"/>
    <x v="0"/>
    <m/>
  </r>
  <r>
    <n v="184438"/>
    <x v="0"/>
    <x v="0"/>
    <x v="0"/>
    <x v="3"/>
    <x v="0"/>
    <x v="100"/>
    <x v="0"/>
    <x v="0"/>
    <s v="Tesseramento"/>
    <x v="0"/>
    <x v="4"/>
    <x v="0"/>
    <m/>
  </r>
  <r>
    <n v="5687"/>
    <x v="0"/>
    <x v="0"/>
    <x v="0"/>
    <x v="0"/>
    <x v="0"/>
    <x v="100"/>
    <x v="0"/>
    <x v="0"/>
    <s v="Tesseramento"/>
    <x v="0"/>
    <x v="0"/>
    <x v="0"/>
    <m/>
  </r>
  <r>
    <n v="5685"/>
    <x v="0"/>
    <x v="0"/>
    <x v="0"/>
    <x v="0"/>
    <x v="0"/>
    <x v="100"/>
    <x v="0"/>
    <x v="0"/>
    <s v="Tesseramento"/>
    <x v="0"/>
    <x v="0"/>
    <x v="0"/>
    <m/>
  </r>
  <r>
    <n v="213212"/>
    <x v="0"/>
    <x v="0"/>
    <x v="0"/>
    <x v="0"/>
    <x v="0"/>
    <x v="100"/>
    <x v="0"/>
    <x v="0"/>
    <s v="Tesseramento"/>
    <x v="0"/>
    <x v="3"/>
    <x v="0"/>
    <m/>
  </r>
  <r>
    <n v="73364"/>
    <x v="0"/>
    <x v="0"/>
    <x v="2"/>
    <x v="0"/>
    <x v="0"/>
    <x v="100"/>
    <x v="0"/>
    <x v="0"/>
    <s v="Tesseramento"/>
    <x v="0"/>
    <x v="0"/>
    <x v="0"/>
    <m/>
  </r>
  <r>
    <n v="97000"/>
    <x v="0"/>
    <x v="0"/>
    <x v="0"/>
    <x v="0"/>
    <x v="0"/>
    <x v="100"/>
    <x v="0"/>
    <x v="0"/>
    <s v="Tesseramento"/>
    <x v="0"/>
    <x v="4"/>
    <x v="0"/>
    <m/>
  </r>
  <r>
    <n v="79881"/>
    <x v="0"/>
    <x v="0"/>
    <x v="2"/>
    <x v="1"/>
    <x v="0"/>
    <x v="100"/>
    <x v="0"/>
    <x v="1"/>
    <s v="Tesseramento"/>
    <x v="0"/>
    <x v="4"/>
    <x v="0"/>
    <m/>
  </r>
  <r>
    <n v="127307"/>
    <x v="0"/>
    <x v="0"/>
    <x v="0"/>
    <x v="0"/>
    <x v="0"/>
    <x v="100"/>
    <x v="0"/>
    <x v="0"/>
    <s v="Tesseramento"/>
    <x v="0"/>
    <x v="0"/>
    <x v="0"/>
    <m/>
  </r>
  <r>
    <n v="200059"/>
    <x v="0"/>
    <x v="0"/>
    <x v="0"/>
    <x v="1"/>
    <x v="0"/>
    <x v="100"/>
    <x v="0"/>
    <x v="0"/>
    <s v="Tesseramento"/>
    <x v="0"/>
    <x v="0"/>
    <x v="0"/>
    <m/>
  </r>
  <r>
    <n v="118283"/>
    <x v="0"/>
    <x v="0"/>
    <x v="0"/>
    <x v="0"/>
    <x v="0"/>
    <x v="100"/>
    <x v="0"/>
    <x v="0"/>
    <s v="Tesseramento"/>
    <x v="0"/>
    <x v="0"/>
    <x v="0"/>
    <m/>
  </r>
  <r>
    <n v="127304"/>
    <x v="0"/>
    <x v="0"/>
    <x v="0"/>
    <x v="0"/>
    <x v="0"/>
    <x v="100"/>
    <x v="0"/>
    <x v="1"/>
    <s v="Tesseramento"/>
    <x v="0"/>
    <x v="0"/>
    <x v="0"/>
    <m/>
  </r>
  <r>
    <n v="97737"/>
    <x v="0"/>
    <x v="0"/>
    <x v="0"/>
    <x v="0"/>
    <x v="0"/>
    <x v="100"/>
    <x v="0"/>
    <x v="0"/>
    <s v="Tesseramento"/>
    <x v="0"/>
    <x v="3"/>
    <x v="0"/>
    <m/>
  </r>
  <r>
    <n v="151553"/>
    <x v="0"/>
    <x v="0"/>
    <x v="0"/>
    <x v="0"/>
    <x v="0"/>
    <x v="100"/>
    <x v="0"/>
    <x v="0"/>
    <s v="Tesseramento"/>
    <x v="0"/>
    <x v="0"/>
    <x v="0"/>
    <m/>
  </r>
  <r>
    <n v="120600"/>
    <x v="0"/>
    <x v="0"/>
    <x v="0"/>
    <x v="0"/>
    <x v="0"/>
    <x v="100"/>
    <x v="0"/>
    <x v="0"/>
    <s v="Tesseramento"/>
    <x v="0"/>
    <x v="0"/>
    <x v="0"/>
    <m/>
  </r>
  <r>
    <n v="223653"/>
    <x v="0"/>
    <x v="0"/>
    <x v="0"/>
    <x v="1"/>
    <x v="4"/>
    <x v="367"/>
    <x v="0"/>
    <x v="0"/>
    <s v="Tesseramento"/>
    <x v="1"/>
    <x v="1"/>
    <x v="0"/>
    <m/>
  </r>
  <r>
    <n v="223655"/>
    <x v="0"/>
    <x v="0"/>
    <x v="0"/>
    <x v="3"/>
    <x v="4"/>
    <x v="367"/>
    <x v="0"/>
    <x v="0"/>
    <s v="Tesseramento"/>
    <x v="1"/>
    <x v="1"/>
    <x v="0"/>
    <m/>
  </r>
  <r>
    <n v="169021"/>
    <x v="0"/>
    <x v="0"/>
    <x v="0"/>
    <x v="0"/>
    <x v="16"/>
    <x v="90"/>
    <x v="0"/>
    <x v="0"/>
    <s v="Tesseramento"/>
    <x v="1"/>
    <x v="0"/>
    <x v="0"/>
    <m/>
  </r>
  <r>
    <n v="229337"/>
    <x v="1"/>
    <x v="1"/>
    <x v="0"/>
    <x v="3"/>
    <x v="12"/>
    <x v="254"/>
    <x v="0"/>
    <x v="0"/>
    <s v="Tesseramento"/>
    <x v="0"/>
    <x v="5"/>
    <x v="0"/>
    <m/>
  </r>
  <r>
    <n v="105094"/>
    <x v="0"/>
    <x v="0"/>
    <x v="0"/>
    <x v="0"/>
    <x v="11"/>
    <x v="327"/>
    <x v="0"/>
    <x v="0"/>
    <s v="Tesseramento"/>
    <x v="0"/>
    <x v="0"/>
    <x v="0"/>
    <m/>
  </r>
  <r>
    <n v="91316"/>
    <x v="0"/>
    <x v="0"/>
    <x v="0"/>
    <x v="0"/>
    <x v="11"/>
    <x v="327"/>
    <x v="0"/>
    <x v="0"/>
    <s v="Tesseramento"/>
    <x v="0"/>
    <x v="0"/>
    <x v="0"/>
    <m/>
  </r>
  <r>
    <n v="9378"/>
    <x v="0"/>
    <x v="0"/>
    <x v="0"/>
    <x v="3"/>
    <x v="12"/>
    <x v="148"/>
    <x v="0"/>
    <x v="0"/>
    <s v="Tesseramento"/>
    <x v="1"/>
    <x v="4"/>
    <x v="0"/>
    <m/>
  </r>
  <r>
    <n v="20766"/>
    <x v="0"/>
    <x v="0"/>
    <x v="0"/>
    <x v="0"/>
    <x v="12"/>
    <x v="148"/>
    <x v="0"/>
    <x v="0"/>
    <s v="Tesseramento"/>
    <x v="1"/>
    <x v="0"/>
    <x v="0"/>
    <m/>
  </r>
  <r>
    <n v="209832"/>
    <x v="0"/>
    <x v="0"/>
    <x v="0"/>
    <x v="2"/>
    <x v="12"/>
    <x v="148"/>
    <x v="0"/>
    <x v="0"/>
    <s v="Tesseramento"/>
    <x v="1"/>
    <x v="4"/>
    <x v="0"/>
    <m/>
  </r>
  <r>
    <n v="209834"/>
    <x v="0"/>
    <x v="0"/>
    <x v="0"/>
    <x v="2"/>
    <x v="12"/>
    <x v="148"/>
    <x v="0"/>
    <x v="1"/>
    <s v="Tesseramento"/>
    <x v="1"/>
    <x v="3"/>
    <x v="0"/>
    <m/>
  </r>
  <r>
    <n v="9671"/>
    <x v="0"/>
    <x v="0"/>
    <x v="0"/>
    <x v="0"/>
    <x v="12"/>
    <x v="148"/>
    <x v="0"/>
    <x v="0"/>
    <s v="Tesseramento"/>
    <x v="1"/>
    <x v="4"/>
    <x v="0"/>
    <m/>
  </r>
  <r>
    <n v="236858"/>
    <x v="0"/>
    <x v="1"/>
    <x v="1"/>
    <x v="1"/>
    <x v="7"/>
    <x v="161"/>
    <x v="0"/>
    <x v="1"/>
    <s v="Tesseramento"/>
    <x v="0"/>
    <x v="1"/>
    <x v="0"/>
    <m/>
  </r>
  <r>
    <n v="33474"/>
    <x v="0"/>
    <x v="0"/>
    <x v="0"/>
    <x v="0"/>
    <x v="8"/>
    <x v="62"/>
    <x v="0"/>
    <x v="1"/>
    <s v="Tesseramento"/>
    <x v="1"/>
    <x v="4"/>
    <x v="0"/>
    <m/>
  </r>
  <r>
    <n v="186020"/>
    <x v="0"/>
    <x v="0"/>
    <x v="0"/>
    <x v="0"/>
    <x v="7"/>
    <x v="109"/>
    <x v="0"/>
    <x v="1"/>
    <s v="Tesseramento"/>
    <x v="1"/>
    <x v="0"/>
    <x v="0"/>
    <m/>
  </r>
  <r>
    <n v="118433"/>
    <x v="0"/>
    <x v="0"/>
    <x v="0"/>
    <x v="2"/>
    <x v="4"/>
    <x v="23"/>
    <x v="0"/>
    <x v="0"/>
    <s v="Tesseramento"/>
    <x v="1"/>
    <x v="0"/>
    <x v="0"/>
    <m/>
  </r>
  <r>
    <n v="100463"/>
    <x v="0"/>
    <x v="0"/>
    <x v="2"/>
    <x v="1"/>
    <x v="4"/>
    <x v="23"/>
    <x v="0"/>
    <x v="1"/>
    <s v="Tesseramento"/>
    <x v="1"/>
    <x v="3"/>
    <x v="0"/>
    <m/>
  </r>
  <r>
    <n v="236928"/>
    <x v="0"/>
    <x v="1"/>
    <x v="1"/>
    <x v="3"/>
    <x v="12"/>
    <x v="254"/>
    <x v="0"/>
    <x v="0"/>
    <s v="Tesseramento"/>
    <x v="0"/>
    <x v="3"/>
    <x v="0"/>
    <m/>
  </r>
  <r>
    <n v="31062"/>
    <x v="0"/>
    <x v="0"/>
    <x v="0"/>
    <x v="0"/>
    <x v="8"/>
    <x v="372"/>
    <x v="0"/>
    <x v="0"/>
    <s v="Tesseramento"/>
    <x v="0"/>
    <x v="4"/>
    <x v="0"/>
    <m/>
  </r>
  <r>
    <n v="205986"/>
    <x v="0"/>
    <x v="0"/>
    <x v="0"/>
    <x v="1"/>
    <x v="7"/>
    <x v="78"/>
    <x v="0"/>
    <x v="1"/>
    <s v="Tesseramento"/>
    <x v="0"/>
    <x v="4"/>
    <x v="0"/>
    <m/>
  </r>
  <r>
    <n v="59733"/>
    <x v="0"/>
    <x v="0"/>
    <x v="0"/>
    <x v="0"/>
    <x v="13"/>
    <x v="39"/>
    <x v="0"/>
    <x v="0"/>
    <s v="Tesseramento"/>
    <x v="0"/>
    <x v="0"/>
    <x v="0"/>
    <m/>
  </r>
  <r>
    <n v="186209"/>
    <x v="1"/>
    <x v="0"/>
    <x v="0"/>
    <x v="0"/>
    <x v="0"/>
    <x v="100"/>
    <x v="0"/>
    <x v="0"/>
    <s v="Tesseramento"/>
    <x v="0"/>
    <x v="6"/>
    <x v="0"/>
    <s v="B"/>
  </r>
  <r>
    <n v="203703"/>
    <x v="1"/>
    <x v="0"/>
    <x v="0"/>
    <x v="1"/>
    <x v="0"/>
    <x v="100"/>
    <x v="0"/>
    <x v="1"/>
    <s v="Tesseramento"/>
    <x v="0"/>
    <x v="5"/>
    <x v="0"/>
    <m/>
  </r>
  <r>
    <n v="220712"/>
    <x v="1"/>
    <x v="1"/>
    <x v="0"/>
    <x v="1"/>
    <x v="0"/>
    <x v="100"/>
    <x v="0"/>
    <x v="0"/>
    <s v="Tesseramento"/>
    <x v="0"/>
    <x v="5"/>
    <x v="0"/>
    <m/>
  </r>
  <r>
    <n v="210637"/>
    <x v="1"/>
    <x v="1"/>
    <x v="0"/>
    <x v="1"/>
    <x v="0"/>
    <x v="100"/>
    <x v="0"/>
    <x v="0"/>
    <s v="Tesseramento"/>
    <x v="0"/>
    <x v="5"/>
    <x v="0"/>
    <m/>
  </r>
  <r>
    <n v="220710"/>
    <x v="1"/>
    <x v="1"/>
    <x v="0"/>
    <x v="1"/>
    <x v="0"/>
    <x v="100"/>
    <x v="0"/>
    <x v="1"/>
    <s v="Tesseramento"/>
    <x v="0"/>
    <x v="5"/>
    <x v="0"/>
    <m/>
  </r>
  <r>
    <n v="220679"/>
    <x v="1"/>
    <x v="1"/>
    <x v="0"/>
    <x v="1"/>
    <x v="0"/>
    <x v="100"/>
    <x v="0"/>
    <x v="1"/>
    <s v="Tesseramento"/>
    <x v="0"/>
    <x v="5"/>
    <x v="0"/>
    <m/>
  </r>
  <r>
    <n v="223984"/>
    <x v="1"/>
    <x v="0"/>
    <x v="0"/>
    <x v="1"/>
    <x v="0"/>
    <x v="100"/>
    <x v="0"/>
    <x v="0"/>
    <s v="Tesseramento"/>
    <x v="0"/>
    <x v="5"/>
    <x v="0"/>
    <m/>
  </r>
  <r>
    <n v="212875"/>
    <x v="0"/>
    <x v="0"/>
    <x v="0"/>
    <x v="0"/>
    <x v="1"/>
    <x v="20"/>
    <x v="0"/>
    <x v="0"/>
    <s v="Tesseramento"/>
    <x v="0"/>
    <x v="4"/>
    <x v="0"/>
    <m/>
  </r>
  <r>
    <n v="233320"/>
    <x v="1"/>
    <x v="1"/>
    <x v="0"/>
    <x v="1"/>
    <x v="0"/>
    <x v="100"/>
    <x v="0"/>
    <x v="0"/>
    <s v="Tesseramento"/>
    <x v="0"/>
    <x v="5"/>
    <x v="0"/>
    <m/>
  </r>
  <r>
    <n v="227991"/>
    <x v="1"/>
    <x v="0"/>
    <x v="0"/>
    <x v="2"/>
    <x v="0"/>
    <x v="100"/>
    <x v="0"/>
    <x v="0"/>
    <s v="Tesseramento"/>
    <x v="0"/>
    <x v="5"/>
    <x v="0"/>
    <m/>
  </r>
  <r>
    <n v="217577"/>
    <x v="0"/>
    <x v="0"/>
    <x v="0"/>
    <x v="0"/>
    <x v="8"/>
    <x v="218"/>
    <x v="0"/>
    <x v="0"/>
    <s v="Tesseramento"/>
    <x v="0"/>
    <x v="0"/>
    <x v="0"/>
    <m/>
  </r>
  <r>
    <n v="141533"/>
    <x v="0"/>
    <x v="0"/>
    <x v="0"/>
    <x v="0"/>
    <x v="4"/>
    <x v="99"/>
    <x v="0"/>
    <x v="0"/>
    <s v="Tesseramento"/>
    <x v="0"/>
    <x v="4"/>
    <x v="0"/>
    <m/>
  </r>
  <r>
    <n v="236967"/>
    <x v="1"/>
    <x v="1"/>
    <x v="1"/>
    <x v="2"/>
    <x v="0"/>
    <x v="100"/>
    <x v="0"/>
    <x v="0"/>
    <s v="Tesseramento"/>
    <x v="0"/>
    <x v="5"/>
    <x v="0"/>
    <m/>
  </r>
  <r>
    <n v="236968"/>
    <x v="1"/>
    <x v="1"/>
    <x v="1"/>
    <x v="1"/>
    <x v="0"/>
    <x v="100"/>
    <x v="0"/>
    <x v="0"/>
    <s v="Tesseramento"/>
    <x v="0"/>
    <x v="5"/>
    <x v="0"/>
    <m/>
  </r>
  <r>
    <n v="208517"/>
    <x v="0"/>
    <x v="0"/>
    <x v="0"/>
    <x v="0"/>
    <x v="0"/>
    <x v="100"/>
    <x v="0"/>
    <x v="0"/>
    <s v="Tesseramento"/>
    <x v="0"/>
    <x v="4"/>
    <x v="0"/>
    <m/>
  </r>
  <r>
    <n v="115080"/>
    <x v="0"/>
    <x v="0"/>
    <x v="0"/>
    <x v="0"/>
    <x v="0"/>
    <x v="100"/>
    <x v="0"/>
    <x v="0"/>
    <s v="Tesseramento"/>
    <x v="0"/>
    <x v="0"/>
    <x v="0"/>
    <m/>
  </r>
  <r>
    <n v="227608"/>
    <x v="0"/>
    <x v="0"/>
    <x v="0"/>
    <x v="0"/>
    <x v="0"/>
    <x v="100"/>
    <x v="0"/>
    <x v="0"/>
    <s v="Tesseramento"/>
    <x v="0"/>
    <x v="3"/>
    <x v="0"/>
    <m/>
  </r>
  <r>
    <n v="179139"/>
    <x v="0"/>
    <x v="0"/>
    <x v="2"/>
    <x v="0"/>
    <x v="0"/>
    <x v="100"/>
    <x v="0"/>
    <x v="0"/>
    <s v="Tesseramento"/>
    <x v="0"/>
    <x v="0"/>
    <x v="0"/>
    <m/>
  </r>
  <r>
    <n v="206120"/>
    <x v="0"/>
    <x v="0"/>
    <x v="0"/>
    <x v="0"/>
    <x v="0"/>
    <x v="100"/>
    <x v="0"/>
    <x v="0"/>
    <s v="Tesseramento"/>
    <x v="0"/>
    <x v="0"/>
    <x v="0"/>
    <m/>
  </r>
  <r>
    <n v="229636"/>
    <x v="0"/>
    <x v="1"/>
    <x v="0"/>
    <x v="3"/>
    <x v="7"/>
    <x v="274"/>
    <x v="0"/>
    <x v="0"/>
    <s v="Tesseramento"/>
    <x v="0"/>
    <x v="3"/>
    <x v="0"/>
    <m/>
  </r>
  <r>
    <n v="236969"/>
    <x v="0"/>
    <x v="1"/>
    <x v="1"/>
    <x v="2"/>
    <x v="0"/>
    <x v="100"/>
    <x v="0"/>
    <x v="0"/>
    <s v="Tesseramento"/>
    <x v="0"/>
    <x v="0"/>
    <x v="0"/>
    <m/>
  </r>
  <r>
    <n v="236970"/>
    <x v="0"/>
    <x v="1"/>
    <x v="1"/>
    <x v="2"/>
    <x v="0"/>
    <x v="100"/>
    <x v="0"/>
    <x v="0"/>
    <s v="Tesseramento"/>
    <x v="0"/>
    <x v="4"/>
    <x v="0"/>
    <m/>
  </r>
  <r>
    <n v="195199"/>
    <x v="0"/>
    <x v="1"/>
    <x v="0"/>
    <x v="0"/>
    <x v="7"/>
    <x v="274"/>
    <x v="0"/>
    <x v="0"/>
    <s v="Tesseramento"/>
    <x v="0"/>
    <x v="1"/>
    <x v="0"/>
    <m/>
  </r>
  <r>
    <n v="48911"/>
    <x v="0"/>
    <x v="0"/>
    <x v="0"/>
    <x v="0"/>
    <x v="7"/>
    <x v="274"/>
    <x v="0"/>
    <x v="0"/>
    <s v="Tesseramento"/>
    <x v="0"/>
    <x v="3"/>
    <x v="0"/>
    <m/>
  </r>
  <r>
    <n v="209516"/>
    <x v="0"/>
    <x v="1"/>
    <x v="0"/>
    <x v="0"/>
    <x v="4"/>
    <x v="110"/>
    <x v="0"/>
    <x v="0"/>
    <s v="Tesseramento"/>
    <x v="1"/>
    <x v="0"/>
    <x v="0"/>
    <m/>
  </r>
  <r>
    <n v="86633"/>
    <x v="0"/>
    <x v="0"/>
    <x v="2"/>
    <x v="0"/>
    <x v="4"/>
    <x v="147"/>
    <x v="0"/>
    <x v="0"/>
    <s v="Tesseramento"/>
    <x v="1"/>
    <x v="0"/>
    <x v="0"/>
    <m/>
  </r>
  <r>
    <n v="160614"/>
    <x v="0"/>
    <x v="0"/>
    <x v="0"/>
    <x v="0"/>
    <x v="4"/>
    <x v="368"/>
    <x v="0"/>
    <x v="0"/>
    <s v="Tesseramento"/>
    <x v="1"/>
    <x v="0"/>
    <x v="0"/>
    <m/>
  </r>
  <r>
    <n v="86489"/>
    <x v="0"/>
    <x v="0"/>
    <x v="0"/>
    <x v="0"/>
    <x v="4"/>
    <x v="110"/>
    <x v="0"/>
    <x v="0"/>
    <s v="Tesseramento"/>
    <x v="1"/>
    <x v="4"/>
    <x v="0"/>
    <m/>
  </r>
  <r>
    <n v="116089"/>
    <x v="0"/>
    <x v="0"/>
    <x v="0"/>
    <x v="0"/>
    <x v="5"/>
    <x v="6"/>
    <x v="0"/>
    <x v="0"/>
    <s v="Tesseramento"/>
    <x v="0"/>
    <x v="0"/>
    <x v="0"/>
    <m/>
  </r>
  <r>
    <n v="212414"/>
    <x v="0"/>
    <x v="0"/>
    <x v="0"/>
    <x v="0"/>
    <x v="11"/>
    <x v="86"/>
    <x v="0"/>
    <x v="0"/>
    <s v="Tesseramento"/>
    <x v="0"/>
    <x v="0"/>
    <x v="0"/>
    <m/>
  </r>
  <r>
    <n v="152858"/>
    <x v="0"/>
    <x v="0"/>
    <x v="0"/>
    <x v="0"/>
    <x v="5"/>
    <x v="6"/>
    <x v="0"/>
    <x v="0"/>
    <s v="Tesseramento"/>
    <x v="0"/>
    <x v="0"/>
    <x v="0"/>
    <m/>
  </r>
  <r>
    <n v="199181"/>
    <x v="0"/>
    <x v="1"/>
    <x v="0"/>
    <x v="1"/>
    <x v="12"/>
    <x v="245"/>
    <x v="0"/>
    <x v="0"/>
    <s v="Tesseramento"/>
    <x v="1"/>
    <x v="1"/>
    <x v="0"/>
    <m/>
  </r>
  <r>
    <n v="225680"/>
    <x v="0"/>
    <x v="1"/>
    <x v="0"/>
    <x v="0"/>
    <x v="12"/>
    <x v="245"/>
    <x v="0"/>
    <x v="1"/>
    <s v="Tesseramento"/>
    <x v="1"/>
    <x v="0"/>
    <x v="0"/>
    <m/>
  </r>
  <r>
    <n v="32115"/>
    <x v="0"/>
    <x v="0"/>
    <x v="0"/>
    <x v="0"/>
    <x v="11"/>
    <x v="130"/>
    <x v="0"/>
    <x v="1"/>
    <s v="Tesseramento"/>
    <x v="1"/>
    <x v="4"/>
    <x v="0"/>
    <m/>
  </r>
  <r>
    <n v="32193"/>
    <x v="0"/>
    <x v="0"/>
    <x v="0"/>
    <x v="0"/>
    <x v="11"/>
    <x v="130"/>
    <x v="0"/>
    <x v="1"/>
    <s v="Tesseramento"/>
    <x v="1"/>
    <x v="4"/>
    <x v="0"/>
    <m/>
  </r>
  <r>
    <n v="28561"/>
    <x v="0"/>
    <x v="0"/>
    <x v="0"/>
    <x v="0"/>
    <x v="1"/>
    <x v="26"/>
    <x v="0"/>
    <x v="0"/>
    <s v="Tesseramento"/>
    <x v="1"/>
    <x v="0"/>
    <x v="0"/>
    <m/>
  </r>
  <r>
    <n v="214132"/>
    <x v="0"/>
    <x v="0"/>
    <x v="0"/>
    <x v="1"/>
    <x v="11"/>
    <x v="221"/>
    <x v="0"/>
    <x v="0"/>
    <s v="Tesseramento"/>
    <x v="1"/>
    <x v="0"/>
    <x v="0"/>
    <m/>
  </r>
  <r>
    <n v="211502"/>
    <x v="0"/>
    <x v="0"/>
    <x v="0"/>
    <x v="0"/>
    <x v="1"/>
    <x v="1"/>
    <x v="0"/>
    <x v="0"/>
    <s v="Tesseramento"/>
    <x v="0"/>
    <x v="0"/>
    <x v="0"/>
    <m/>
  </r>
  <r>
    <n v="230373"/>
    <x v="0"/>
    <x v="1"/>
    <x v="0"/>
    <x v="1"/>
    <x v="11"/>
    <x v="143"/>
    <x v="0"/>
    <x v="0"/>
    <s v="Tesseramento"/>
    <x v="1"/>
    <x v="1"/>
    <x v="0"/>
    <m/>
  </r>
  <r>
    <n v="228804"/>
    <x v="0"/>
    <x v="1"/>
    <x v="0"/>
    <x v="2"/>
    <x v="8"/>
    <x v="352"/>
    <x v="0"/>
    <x v="0"/>
    <s v="Tesseramento"/>
    <x v="0"/>
    <x v="3"/>
    <x v="0"/>
    <m/>
  </r>
  <r>
    <n v="236931"/>
    <x v="0"/>
    <x v="0"/>
    <x v="1"/>
    <x v="2"/>
    <x v="1"/>
    <x v="138"/>
    <x v="0"/>
    <x v="0"/>
    <s v="Tesseramento"/>
    <x v="1"/>
    <x v="0"/>
    <x v="0"/>
    <m/>
  </r>
  <r>
    <n v="236932"/>
    <x v="1"/>
    <x v="0"/>
    <x v="1"/>
    <x v="2"/>
    <x v="1"/>
    <x v="138"/>
    <x v="0"/>
    <x v="0"/>
    <s v="Tesseramento"/>
    <x v="1"/>
    <x v="5"/>
    <x v="0"/>
    <m/>
  </r>
  <r>
    <n v="122291"/>
    <x v="0"/>
    <x v="0"/>
    <x v="0"/>
    <x v="0"/>
    <x v="2"/>
    <x v="298"/>
    <x v="0"/>
    <x v="0"/>
    <s v="Tesseramento"/>
    <x v="1"/>
    <x v="0"/>
    <x v="0"/>
    <m/>
  </r>
  <r>
    <n v="236933"/>
    <x v="0"/>
    <x v="0"/>
    <x v="1"/>
    <x v="2"/>
    <x v="1"/>
    <x v="138"/>
    <x v="0"/>
    <x v="1"/>
    <s v="Tesseramento"/>
    <x v="1"/>
    <x v="0"/>
    <x v="0"/>
    <m/>
  </r>
  <r>
    <n v="85151"/>
    <x v="0"/>
    <x v="0"/>
    <x v="0"/>
    <x v="0"/>
    <x v="8"/>
    <x v="222"/>
    <x v="0"/>
    <x v="0"/>
    <s v="Tesseramento"/>
    <x v="1"/>
    <x v="3"/>
    <x v="0"/>
    <m/>
  </r>
  <r>
    <n v="237035"/>
    <x v="0"/>
    <x v="0"/>
    <x v="1"/>
    <x v="0"/>
    <x v="1"/>
    <x v="22"/>
    <x v="0"/>
    <x v="0"/>
    <s v="Tesseramento"/>
    <x v="1"/>
    <x v="3"/>
    <x v="0"/>
    <m/>
  </r>
  <r>
    <n v="224458"/>
    <x v="0"/>
    <x v="1"/>
    <x v="0"/>
    <x v="2"/>
    <x v="7"/>
    <x v="267"/>
    <x v="0"/>
    <x v="0"/>
    <s v="Tesseramento"/>
    <x v="1"/>
    <x v="0"/>
    <x v="0"/>
    <m/>
  </r>
  <r>
    <n v="236958"/>
    <x v="0"/>
    <x v="0"/>
    <x v="1"/>
    <x v="1"/>
    <x v="7"/>
    <x v="33"/>
    <x v="0"/>
    <x v="1"/>
    <s v="Tesseramento"/>
    <x v="1"/>
    <x v="1"/>
    <x v="0"/>
    <m/>
  </r>
  <r>
    <n v="203664"/>
    <x v="0"/>
    <x v="1"/>
    <x v="0"/>
    <x v="1"/>
    <x v="7"/>
    <x v="44"/>
    <x v="0"/>
    <x v="0"/>
    <s v="Tesseramento"/>
    <x v="1"/>
    <x v="1"/>
    <x v="0"/>
    <m/>
  </r>
  <r>
    <n v="66050"/>
    <x v="0"/>
    <x v="0"/>
    <x v="0"/>
    <x v="0"/>
    <x v="6"/>
    <x v="299"/>
    <x v="0"/>
    <x v="0"/>
    <s v="Tesseramento"/>
    <x v="1"/>
    <x v="0"/>
    <x v="0"/>
    <m/>
  </r>
  <r>
    <n v="237208"/>
    <x v="1"/>
    <x v="0"/>
    <x v="1"/>
    <x v="2"/>
    <x v="4"/>
    <x v="88"/>
    <x v="0"/>
    <x v="1"/>
    <s v="Tesseramento"/>
    <x v="1"/>
    <x v="5"/>
    <x v="0"/>
    <m/>
  </r>
  <r>
    <n v="222445"/>
    <x v="0"/>
    <x v="0"/>
    <x v="0"/>
    <x v="2"/>
    <x v="15"/>
    <x v="57"/>
    <x v="0"/>
    <x v="0"/>
    <s v="Tesseramento"/>
    <x v="1"/>
    <x v="3"/>
    <x v="0"/>
    <m/>
  </r>
  <r>
    <n v="237068"/>
    <x v="0"/>
    <x v="0"/>
    <x v="1"/>
    <x v="1"/>
    <x v="4"/>
    <x v="219"/>
    <x v="0"/>
    <x v="0"/>
    <s v="Tesseramento"/>
    <x v="0"/>
    <x v="0"/>
    <x v="0"/>
    <m/>
  </r>
  <r>
    <n v="237069"/>
    <x v="0"/>
    <x v="0"/>
    <x v="1"/>
    <x v="2"/>
    <x v="4"/>
    <x v="219"/>
    <x v="0"/>
    <x v="0"/>
    <s v="Tesseramento"/>
    <x v="0"/>
    <x v="0"/>
    <x v="0"/>
    <m/>
  </r>
  <r>
    <n v="141220"/>
    <x v="0"/>
    <x v="0"/>
    <x v="0"/>
    <x v="0"/>
    <x v="1"/>
    <x v="28"/>
    <x v="0"/>
    <x v="1"/>
    <s v="Tesseramento"/>
    <x v="1"/>
    <x v="0"/>
    <x v="0"/>
    <m/>
  </r>
  <r>
    <n v="202159"/>
    <x v="1"/>
    <x v="0"/>
    <x v="0"/>
    <x v="0"/>
    <x v="7"/>
    <x v="202"/>
    <x v="0"/>
    <x v="0"/>
    <s v="Tesseramento"/>
    <x v="1"/>
    <x v="6"/>
    <x v="0"/>
    <m/>
  </r>
  <r>
    <n v="236939"/>
    <x v="0"/>
    <x v="0"/>
    <x v="1"/>
    <x v="1"/>
    <x v="7"/>
    <x v="209"/>
    <x v="0"/>
    <x v="0"/>
    <s v="Tesseramento"/>
    <x v="0"/>
    <x v="0"/>
    <x v="0"/>
    <m/>
  </r>
  <r>
    <n v="198573"/>
    <x v="0"/>
    <x v="0"/>
    <x v="0"/>
    <x v="0"/>
    <x v="7"/>
    <x v="202"/>
    <x v="0"/>
    <x v="0"/>
    <s v="Tesseramento"/>
    <x v="1"/>
    <x v="0"/>
    <x v="0"/>
    <m/>
  </r>
  <r>
    <n v="236938"/>
    <x v="0"/>
    <x v="0"/>
    <x v="1"/>
    <x v="2"/>
    <x v="7"/>
    <x v="209"/>
    <x v="0"/>
    <x v="1"/>
    <s v="Tesseramento"/>
    <x v="0"/>
    <x v="0"/>
    <x v="0"/>
    <m/>
  </r>
  <r>
    <n v="100468"/>
    <x v="0"/>
    <x v="0"/>
    <x v="0"/>
    <x v="0"/>
    <x v="4"/>
    <x v="151"/>
    <x v="0"/>
    <x v="1"/>
    <s v="Tesseramento"/>
    <x v="1"/>
    <x v="1"/>
    <x v="0"/>
    <m/>
  </r>
  <r>
    <n v="236937"/>
    <x v="0"/>
    <x v="0"/>
    <x v="1"/>
    <x v="1"/>
    <x v="7"/>
    <x v="209"/>
    <x v="0"/>
    <x v="0"/>
    <s v="Tesseramento"/>
    <x v="0"/>
    <x v="3"/>
    <x v="0"/>
    <m/>
  </r>
  <r>
    <n v="112172"/>
    <x v="0"/>
    <x v="1"/>
    <x v="2"/>
    <x v="4"/>
    <x v="4"/>
    <x v="151"/>
    <x v="0"/>
    <x v="0"/>
    <s v="Tesseramento"/>
    <x v="1"/>
    <x v="3"/>
    <x v="0"/>
    <m/>
  </r>
  <r>
    <n v="208927"/>
    <x v="0"/>
    <x v="0"/>
    <x v="2"/>
    <x v="0"/>
    <x v="7"/>
    <x v="175"/>
    <x v="0"/>
    <x v="0"/>
    <s v="Tesseramento"/>
    <x v="0"/>
    <x v="1"/>
    <x v="0"/>
    <m/>
  </r>
  <r>
    <n v="237000"/>
    <x v="0"/>
    <x v="0"/>
    <x v="1"/>
    <x v="0"/>
    <x v="2"/>
    <x v="55"/>
    <x v="0"/>
    <x v="0"/>
    <s v="Tesseramento"/>
    <x v="1"/>
    <x v="3"/>
    <x v="0"/>
    <m/>
  </r>
  <r>
    <n v="191522"/>
    <x v="0"/>
    <x v="0"/>
    <x v="0"/>
    <x v="0"/>
    <x v="7"/>
    <x v="44"/>
    <x v="0"/>
    <x v="0"/>
    <s v="Tesseramento"/>
    <x v="1"/>
    <x v="0"/>
    <x v="0"/>
    <m/>
  </r>
  <r>
    <n v="237074"/>
    <x v="0"/>
    <x v="0"/>
    <x v="1"/>
    <x v="1"/>
    <x v="4"/>
    <x v="359"/>
    <x v="0"/>
    <x v="0"/>
    <s v="Tesseramento"/>
    <x v="0"/>
    <x v="0"/>
    <x v="0"/>
    <m/>
  </r>
  <r>
    <n v="162921"/>
    <x v="0"/>
    <x v="0"/>
    <x v="0"/>
    <x v="0"/>
    <x v="4"/>
    <x v="359"/>
    <x v="0"/>
    <x v="0"/>
    <s v="Tesseramento"/>
    <x v="0"/>
    <x v="1"/>
    <x v="0"/>
    <m/>
  </r>
  <r>
    <n v="130092"/>
    <x v="0"/>
    <x v="0"/>
    <x v="0"/>
    <x v="0"/>
    <x v="4"/>
    <x v="110"/>
    <x v="0"/>
    <x v="0"/>
    <s v="Tesseramento"/>
    <x v="1"/>
    <x v="0"/>
    <x v="0"/>
    <m/>
  </r>
  <r>
    <n v="230168"/>
    <x v="1"/>
    <x v="1"/>
    <x v="0"/>
    <x v="2"/>
    <x v="4"/>
    <x v="110"/>
    <x v="0"/>
    <x v="0"/>
    <s v="Tesseramento"/>
    <x v="1"/>
    <x v="5"/>
    <x v="0"/>
    <m/>
  </r>
  <r>
    <n v="230169"/>
    <x v="1"/>
    <x v="1"/>
    <x v="0"/>
    <x v="2"/>
    <x v="4"/>
    <x v="110"/>
    <x v="0"/>
    <x v="1"/>
    <s v="Tesseramento"/>
    <x v="1"/>
    <x v="5"/>
    <x v="0"/>
    <m/>
  </r>
  <r>
    <n v="237073"/>
    <x v="0"/>
    <x v="1"/>
    <x v="1"/>
    <x v="0"/>
    <x v="4"/>
    <x v="359"/>
    <x v="0"/>
    <x v="0"/>
    <s v="Tesseramento"/>
    <x v="0"/>
    <x v="0"/>
    <x v="0"/>
    <m/>
  </r>
  <r>
    <n v="237116"/>
    <x v="1"/>
    <x v="0"/>
    <x v="1"/>
    <x v="1"/>
    <x v="4"/>
    <x v="151"/>
    <x v="0"/>
    <x v="0"/>
    <s v="Tesseramento"/>
    <x v="1"/>
    <x v="5"/>
    <x v="0"/>
    <m/>
  </r>
  <r>
    <n v="237124"/>
    <x v="1"/>
    <x v="0"/>
    <x v="1"/>
    <x v="2"/>
    <x v="4"/>
    <x v="151"/>
    <x v="0"/>
    <x v="1"/>
    <s v="Tesseramento"/>
    <x v="1"/>
    <x v="5"/>
    <x v="0"/>
    <m/>
  </r>
  <r>
    <n v="237120"/>
    <x v="0"/>
    <x v="1"/>
    <x v="1"/>
    <x v="1"/>
    <x v="4"/>
    <x v="151"/>
    <x v="0"/>
    <x v="0"/>
    <s v="Tesseramento"/>
    <x v="1"/>
    <x v="0"/>
    <x v="0"/>
    <m/>
  </r>
  <r>
    <n v="22687"/>
    <x v="0"/>
    <x v="0"/>
    <x v="0"/>
    <x v="0"/>
    <x v="7"/>
    <x v="35"/>
    <x v="0"/>
    <x v="1"/>
    <s v="Tesseramento"/>
    <x v="1"/>
    <x v="4"/>
    <x v="0"/>
    <m/>
  </r>
  <r>
    <n v="209487"/>
    <x v="0"/>
    <x v="1"/>
    <x v="0"/>
    <x v="1"/>
    <x v="7"/>
    <x v="44"/>
    <x v="0"/>
    <x v="0"/>
    <s v="Tesseramento"/>
    <x v="1"/>
    <x v="0"/>
    <x v="0"/>
    <m/>
  </r>
  <r>
    <n v="209486"/>
    <x v="0"/>
    <x v="1"/>
    <x v="0"/>
    <x v="1"/>
    <x v="7"/>
    <x v="44"/>
    <x v="0"/>
    <x v="1"/>
    <s v="Tesseramento"/>
    <x v="1"/>
    <x v="0"/>
    <x v="0"/>
    <m/>
  </r>
  <r>
    <n v="17280"/>
    <x v="0"/>
    <x v="0"/>
    <x v="0"/>
    <x v="0"/>
    <x v="2"/>
    <x v="36"/>
    <x v="0"/>
    <x v="0"/>
    <s v="Tesseramento"/>
    <x v="1"/>
    <x v="4"/>
    <x v="0"/>
    <m/>
  </r>
  <r>
    <n v="11956"/>
    <x v="0"/>
    <x v="0"/>
    <x v="0"/>
    <x v="0"/>
    <x v="11"/>
    <x v="221"/>
    <x v="0"/>
    <x v="1"/>
    <s v="Tesseramento"/>
    <x v="1"/>
    <x v="4"/>
    <x v="0"/>
    <m/>
  </r>
  <r>
    <n v="93845"/>
    <x v="0"/>
    <x v="0"/>
    <x v="0"/>
    <x v="0"/>
    <x v="2"/>
    <x v="192"/>
    <x v="0"/>
    <x v="0"/>
    <s v="Tesseramento"/>
    <x v="1"/>
    <x v="0"/>
    <x v="0"/>
    <m/>
  </r>
  <r>
    <n v="236870"/>
    <x v="0"/>
    <x v="1"/>
    <x v="1"/>
    <x v="1"/>
    <x v="4"/>
    <x v="303"/>
    <x v="0"/>
    <x v="0"/>
    <s v="Tesseramento"/>
    <x v="1"/>
    <x v="0"/>
    <x v="0"/>
    <m/>
  </r>
  <r>
    <n v="237206"/>
    <x v="0"/>
    <x v="0"/>
    <x v="1"/>
    <x v="1"/>
    <x v="3"/>
    <x v="118"/>
    <x v="0"/>
    <x v="0"/>
    <s v="Tesseramento"/>
    <x v="1"/>
    <x v="0"/>
    <x v="0"/>
    <m/>
  </r>
  <r>
    <n v="126947"/>
    <x v="0"/>
    <x v="0"/>
    <x v="0"/>
    <x v="0"/>
    <x v="4"/>
    <x v="368"/>
    <x v="0"/>
    <x v="0"/>
    <s v="Tesseramento"/>
    <x v="1"/>
    <x v="0"/>
    <x v="0"/>
    <m/>
  </r>
  <r>
    <n v="232192"/>
    <x v="0"/>
    <x v="0"/>
    <x v="0"/>
    <x v="1"/>
    <x v="10"/>
    <x v="306"/>
    <x v="0"/>
    <x v="1"/>
    <s v="Tesseramento"/>
    <x v="1"/>
    <x v="0"/>
    <x v="0"/>
    <m/>
  </r>
  <r>
    <n v="213790"/>
    <x v="0"/>
    <x v="0"/>
    <x v="0"/>
    <x v="0"/>
    <x v="2"/>
    <x v="172"/>
    <x v="0"/>
    <x v="0"/>
    <s v="Tesseramento"/>
    <x v="1"/>
    <x v="0"/>
    <x v="0"/>
    <m/>
  </r>
  <r>
    <n v="195489"/>
    <x v="1"/>
    <x v="0"/>
    <x v="0"/>
    <x v="1"/>
    <x v="10"/>
    <x v="306"/>
    <x v="0"/>
    <x v="0"/>
    <s v="Tesseramento"/>
    <x v="1"/>
    <x v="5"/>
    <x v="0"/>
    <m/>
  </r>
  <r>
    <n v="48451"/>
    <x v="0"/>
    <x v="1"/>
    <x v="2"/>
    <x v="4"/>
    <x v="7"/>
    <x v="267"/>
    <x v="0"/>
    <x v="1"/>
    <s v="Tesseramento"/>
    <x v="1"/>
    <x v="0"/>
    <x v="0"/>
    <m/>
  </r>
  <r>
    <n v="1600"/>
    <x v="0"/>
    <x v="0"/>
    <x v="0"/>
    <x v="0"/>
    <x v="2"/>
    <x v="172"/>
    <x v="0"/>
    <x v="0"/>
    <s v="Tesseramento"/>
    <x v="1"/>
    <x v="4"/>
    <x v="0"/>
    <m/>
  </r>
  <r>
    <n v="85666"/>
    <x v="0"/>
    <x v="0"/>
    <x v="0"/>
    <x v="0"/>
    <x v="10"/>
    <x v="93"/>
    <x v="0"/>
    <x v="0"/>
    <s v="Tesseramento"/>
    <x v="0"/>
    <x v="0"/>
    <x v="0"/>
    <m/>
  </r>
  <r>
    <n v="144454"/>
    <x v="0"/>
    <x v="0"/>
    <x v="0"/>
    <x v="0"/>
    <x v="10"/>
    <x v="93"/>
    <x v="0"/>
    <x v="0"/>
    <s v="Tesseramento"/>
    <x v="0"/>
    <x v="3"/>
    <x v="0"/>
    <m/>
  </r>
  <r>
    <n v="135572"/>
    <x v="0"/>
    <x v="0"/>
    <x v="0"/>
    <x v="0"/>
    <x v="10"/>
    <x v="93"/>
    <x v="0"/>
    <x v="0"/>
    <s v="Tesseramento"/>
    <x v="0"/>
    <x v="0"/>
    <x v="0"/>
    <m/>
  </r>
  <r>
    <n v="163981"/>
    <x v="0"/>
    <x v="0"/>
    <x v="0"/>
    <x v="0"/>
    <x v="10"/>
    <x v="93"/>
    <x v="0"/>
    <x v="0"/>
    <s v="Tesseramento"/>
    <x v="0"/>
    <x v="1"/>
    <x v="0"/>
    <m/>
  </r>
  <r>
    <n v="206939"/>
    <x v="0"/>
    <x v="0"/>
    <x v="0"/>
    <x v="1"/>
    <x v="10"/>
    <x v="93"/>
    <x v="0"/>
    <x v="0"/>
    <s v="Tesseramento"/>
    <x v="0"/>
    <x v="3"/>
    <x v="0"/>
    <m/>
  </r>
  <r>
    <n v="74004"/>
    <x v="0"/>
    <x v="0"/>
    <x v="0"/>
    <x v="0"/>
    <x v="2"/>
    <x v="364"/>
    <x v="0"/>
    <x v="0"/>
    <s v="Tesseramento"/>
    <x v="1"/>
    <x v="0"/>
    <x v="0"/>
    <m/>
  </r>
  <r>
    <n v="158209"/>
    <x v="0"/>
    <x v="0"/>
    <x v="0"/>
    <x v="1"/>
    <x v="4"/>
    <x v="146"/>
    <x v="0"/>
    <x v="0"/>
    <s v="Tesseramento"/>
    <x v="1"/>
    <x v="0"/>
    <x v="0"/>
    <m/>
  </r>
  <r>
    <n v="237221"/>
    <x v="0"/>
    <x v="1"/>
    <x v="1"/>
    <x v="1"/>
    <x v="4"/>
    <x v="146"/>
    <x v="0"/>
    <x v="1"/>
    <s v="Tesseramento"/>
    <x v="1"/>
    <x v="0"/>
    <x v="0"/>
    <m/>
  </r>
  <r>
    <n v="151488"/>
    <x v="1"/>
    <x v="0"/>
    <x v="0"/>
    <x v="3"/>
    <x v="4"/>
    <x v="359"/>
    <x v="0"/>
    <x v="0"/>
    <s v="Tesseramento"/>
    <x v="0"/>
    <x v="2"/>
    <x v="0"/>
    <m/>
  </r>
  <r>
    <n v="24634"/>
    <x v="0"/>
    <x v="0"/>
    <x v="0"/>
    <x v="0"/>
    <x v="4"/>
    <x v="14"/>
    <x v="0"/>
    <x v="1"/>
    <s v="Tesseramento"/>
    <x v="1"/>
    <x v="4"/>
    <x v="0"/>
    <m/>
  </r>
  <r>
    <n v="24511"/>
    <x v="0"/>
    <x v="0"/>
    <x v="0"/>
    <x v="0"/>
    <x v="4"/>
    <x v="14"/>
    <x v="0"/>
    <x v="0"/>
    <s v="Tesseramento"/>
    <x v="1"/>
    <x v="0"/>
    <x v="0"/>
    <m/>
  </r>
  <r>
    <n v="24633"/>
    <x v="0"/>
    <x v="0"/>
    <x v="0"/>
    <x v="0"/>
    <x v="4"/>
    <x v="14"/>
    <x v="0"/>
    <x v="0"/>
    <s v="Tesseramento"/>
    <x v="1"/>
    <x v="4"/>
    <x v="0"/>
    <m/>
  </r>
  <r>
    <n v="155092"/>
    <x v="0"/>
    <x v="0"/>
    <x v="0"/>
    <x v="0"/>
    <x v="7"/>
    <x v="210"/>
    <x v="0"/>
    <x v="0"/>
    <s v="Tesseramento"/>
    <x v="0"/>
    <x v="3"/>
    <x v="0"/>
    <m/>
  </r>
  <r>
    <n v="229221"/>
    <x v="0"/>
    <x v="0"/>
    <x v="0"/>
    <x v="0"/>
    <x v="7"/>
    <x v="210"/>
    <x v="0"/>
    <x v="0"/>
    <s v="Tesseramento"/>
    <x v="0"/>
    <x v="0"/>
    <x v="0"/>
    <m/>
  </r>
  <r>
    <n v="218244"/>
    <x v="0"/>
    <x v="0"/>
    <x v="0"/>
    <x v="0"/>
    <x v="7"/>
    <x v="210"/>
    <x v="0"/>
    <x v="1"/>
    <s v="Tesseramento"/>
    <x v="0"/>
    <x v="4"/>
    <x v="0"/>
    <m/>
  </r>
  <r>
    <n v="191430"/>
    <x v="0"/>
    <x v="0"/>
    <x v="0"/>
    <x v="0"/>
    <x v="7"/>
    <x v="210"/>
    <x v="0"/>
    <x v="0"/>
    <s v="Tesseramento"/>
    <x v="0"/>
    <x v="0"/>
    <x v="0"/>
    <m/>
  </r>
  <r>
    <n v="38491"/>
    <x v="0"/>
    <x v="0"/>
    <x v="0"/>
    <x v="0"/>
    <x v="7"/>
    <x v="210"/>
    <x v="0"/>
    <x v="0"/>
    <s v="Tesseramento"/>
    <x v="0"/>
    <x v="0"/>
    <x v="0"/>
    <m/>
  </r>
  <r>
    <n v="236908"/>
    <x v="0"/>
    <x v="0"/>
    <x v="1"/>
    <x v="3"/>
    <x v="7"/>
    <x v="210"/>
    <x v="0"/>
    <x v="1"/>
    <s v="Tesseramento"/>
    <x v="0"/>
    <x v="0"/>
    <x v="0"/>
    <m/>
  </r>
  <r>
    <n v="236909"/>
    <x v="0"/>
    <x v="0"/>
    <x v="1"/>
    <x v="0"/>
    <x v="7"/>
    <x v="210"/>
    <x v="0"/>
    <x v="0"/>
    <s v="Tesseramento"/>
    <x v="0"/>
    <x v="0"/>
    <x v="0"/>
    <m/>
  </r>
  <r>
    <n v="16833"/>
    <x v="0"/>
    <x v="0"/>
    <x v="0"/>
    <x v="0"/>
    <x v="4"/>
    <x v="149"/>
    <x v="0"/>
    <x v="0"/>
    <s v="Tesseramento"/>
    <x v="1"/>
    <x v="4"/>
    <x v="0"/>
    <m/>
  </r>
  <r>
    <n v="236910"/>
    <x v="0"/>
    <x v="0"/>
    <x v="1"/>
    <x v="1"/>
    <x v="7"/>
    <x v="210"/>
    <x v="0"/>
    <x v="1"/>
    <s v="Tesseramento"/>
    <x v="0"/>
    <x v="0"/>
    <x v="0"/>
    <m/>
  </r>
  <r>
    <n v="236906"/>
    <x v="0"/>
    <x v="1"/>
    <x v="1"/>
    <x v="1"/>
    <x v="7"/>
    <x v="44"/>
    <x v="0"/>
    <x v="0"/>
    <s v="Tesseramento"/>
    <x v="1"/>
    <x v="1"/>
    <x v="0"/>
    <m/>
  </r>
  <r>
    <n v="237036"/>
    <x v="0"/>
    <x v="0"/>
    <x v="1"/>
    <x v="1"/>
    <x v="1"/>
    <x v="22"/>
    <x v="0"/>
    <x v="0"/>
    <s v="Tesseramento"/>
    <x v="1"/>
    <x v="3"/>
    <x v="0"/>
    <m/>
  </r>
  <r>
    <n v="236992"/>
    <x v="0"/>
    <x v="1"/>
    <x v="1"/>
    <x v="2"/>
    <x v="11"/>
    <x v="280"/>
    <x v="0"/>
    <x v="0"/>
    <s v="Tesseramento"/>
    <x v="0"/>
    <x v="1"/>
    <x v="0"/>
    <m/>
  </r>
  <r>
    <n v="31367"/>
    <x v="0"/>
    <x v="0"/>
    <x v="0"/>
    <x v="0"/>
    <x v="10"/>
    <x v="315"/>
    <x v="0"/>
    <x v="0"/>
    <s v="Tesseramento"/>
    <x v="1"/>
    <x v="3"/>
    <x v="0"/>
    <m/>
  </r>
  <r>
    <n v="33908"/>
    <x v="0"/>
    <x v="0"/>
    <x v="0"/>
    <x v="0"/>
    <x v="10"/>
    <x v="315"/>
    <x v="0"/>
    <x v="0"/>
    <s v="Tesseramento"/>
    <x v="1"/>
    <x v="4"/>
    <x v="0"/>
    <m/>
  </r>
  <r>
    <n v="236936"/>
    <x v="0"/>
    <x v="1"/>
    <x v="1"/>
    <x v="3"/>
    <x v="10"/>
    <x v="315"/>
    <x v="0"/>
    <x v="1"/>
    <s v="Tesseramento"/>
    <x v="1"/>
    <x v="0"/>
    <x v="0"/>
    <m/>
  </r>
  <r>
    <n v="179843"/>
    <x v="0"/>
    <x v="0"/>
    <x v="2"/>
    <x v="0"/>
    <x v="7"/>
    <x v="316"/>
    <x v="0"/>
    <x v="0"/>
    <s v="Tesseramento"/>
    <x v="1"/>
    <x v="3"/>
    <x v="0"/>
    <m/>
  </r>
  <r>
    <n v="237141"/>
    <x v="1"/>
    <x v="0"/>
    <x v="1"/>
    <x v="1"/>
    <x v="15"/>
    <x v="104"/>
    <x v="0"/>
    <x v="0"/>
    <s v="Tesseramento"/>
    <x v="1"/>
    <x v="5"/>
    <x v="0"/>
    <m/>
  </r>
  <r>
    <n v="12896"/>
    <x v="0"/>
    <x v="0"/>
    <x v="0"/>
    <x v="0"/>
    <x v="2"/>
    <x v="326"/>
    <x v="0"/>
    <x v="0"/>
    <s v="Tesseramento"/>
    <x v="1"/>
    <x v="4"/>
    <x v="0"/>
    <m/>
  </r>
  <r>
    <n v="92673"/>
    <x v="0"/>
    <x v="0"/>
    <x v="0"/>
    <x v="0"/>
    <x v="11"/>
    <x v="278"/>
    <x v="0"/>
    <x v="0"/>
    <s v="Tesseramento"/>
    <x v="1"/>
    <x v="4"/>
    <x v="0"/>
    <m/>
  </r>
  <r>
    <n v="236920"/>
    <x v="0"/>
    <x v="1"/>
    <x v="1"/>
    <x v="2"/>
    <x v="13"/>
    <x v="177"/>
    <x v="0"/>
    <x v="1"/>
    <s v="Tesseramento"/>
    <x v="1"/>
    <x v="1"/>
    <x v="0"/>
    <m/>
  </r>
  <r>
    <n v="119068"/>
    <x v="0"/>
    <x v="0"/>
    <x v="0"/>
    <x v="0"/>
    <x v="2"/>
    <x v="153"/>
    <x v="0"/>
    <x v="0"/>
    <s v="Tesseramento"/>
    <x v="0"/>
    <x v="0"/>
    <x v="0"/>
    <m/>
  </r>
  <r>
    <n v="230923"/>
    <x v="0"/>
    <x v="0"/>
    <x v="0"/>
    <x v="0"/>
    <x v="2"/>
    <x v="153"/>
    <x v="0"/>
    <x v="0"/>
    <s v="Tesseramento"/>
    <x v="0"/>
    <x v="1"/>
    <x v="0"/>
    <m/>
  </r>
  <r>
    <n v="105134"/>
    <x v="0"/>
    <x v="1"/>
    <x v="0"/>
    <x v="4"/>
    <x v="7"/>
    <x v="45"/>
    <x v="0"/>
    <x v="0"/>
    <s v="Tesseramento"/>
    <x v="1"/>
    <x v="0"/>
    <x v="0"/>
    <m/>
  </r>
  <r>
    <n v="223639"/>
    <x v="0"/>
    <x v="0"/>
    <x v="0"/>
    <x v="0"/>
    <x v="7"/>
    <x v="35"/>
    <x v="0"/>
    <x v="0"/>
    <s v="Tesseramento"/>
    <x v="1"/>
    <x v="1"/>
    <x v="0"/>
    <m/>
  </r>
  <r>
    <n v="237078"/>
    <x v="0"/>
    <x v="0"/>
    <x v="1"/>
    <x v="1"/>
    <x v="11"/>
    <x v="141"/>
    <x v="0"/>
    <x v="0"/>
    <s v="Tesseramento"/>
    <x v="1"/>
    <x v="0"/>
    <x v="0"/>
    <m/>
  </r>
  <r>
    <n v="178717"/>
    <x v="0"/>
    <x v="0"/>
    <x v="0"/>
    <x v="3"/>
    <x v="12"/>
    <x v="314"/>
    <x v="0"/>
    <x v="0"/>
    <s v="Tesseramento"/>
    <x v="0"/>
    <x v="0"/>
    <x v="0"/>
    <m/>
  </r>
  <r>
    <n v="237050"/>
    <x v="0"/>
    <x v="0"/>
    <x v="1"/>
    <x v="3"/>
    <x v="12"/>
    <x v="314"/>
    <x v="0"/>
    <x v="0"/>
    <s v="Tesseramento"/>
    <x v="0"/>
    <x v="1"/>
    <x v="0"/>
    <m/>
  </r>
  <r>
    <n v="237070"/>
    <x v="0"/>
    <x v="1"/>
    <x v="1"/>
    <x v="3"/>
    <x v="7"/>
    <x v="45"/>
    <x v="0"/>
    <x v="0"/>
    <s v="Tesseramento"/>
    <x v="1"/>
    <x v="1"/>
    <x v="0"/>
    <m/>
  </r>
  <r>
    <n v="237071"/>
    <x v="1"/>
    <x v="0"/>
    <x v="1"/>
    <x v="1"/>
    <x v="7"/>
    <x v="45"/>
    <x v="0"/>
    <x v="0"/>
    <s v="Tesseramento"/>
    <x v="1"/>
    <x v="5"/>
    <x v="0"/>
    <m/>
  </r>
  <r>
    <n v="32512"/>
    <x v="0"/>
    <x v="0"/>
    <x v="2"/>
    <x v="0"/>
    <x v="7"/>
    <x v="45"/>
    <x v="0"/>
    <x v="0"/>
    <s v="Tesseramento"/>
    <x v="1"/>
    <x v="0"/>
    <x v="0"/>
    <m/>
  </r>
  <r>
    <n v="236966"/>
    <x v="0"/>
    <x v="1"/>
    <x v="1"/>
    <x v="0"/>
    <x v="2"/>
    <x v="224"/>
    <x v="0"/>
    <x v="0"/>
    <s v="Tesseramento"/>
    <x v="1"/>
    <x v="3"/>
    <x v="0"/>
    <m/>
  </r>
  <r>
    <n v="237390"/>
    <x v="0"/>
    <x v="0"/>
    <x v="1"/>
    <x v="2"/>
    <x v="2"/>
    <x v="139"/>
    <x v="0"/>
    <x v="1"/>
    <s v="Tesseramento"/>
    <x v="1"/>
    <x v="1"/>
    <x v="0"/>
    <m/>
  </r>
  <r>
    <n v="135111"/>
    <x v="0"/>
    <x v="1"/>
    <x v="0"/>
    <x v="1"/>
    <x v="7"/>
    <x v="44"/>
    <x v="0"/>
    <x v="0"/>
    <s v="Tesseramento"/>
    <x v="1"/>
    <x v="4"/>
    <x v="0"/>
    <m/>
  </r>
  <r>
    <n v="236925"/>
    <x v="0"/>
    <x v="0"/>
    <x v="1"/>
    <x v="2"/>
    <x v="7"/>
    <x v="78"/>
    <x v="0"/>
    <x v="0"/>
    <s v="Tesseramento"/>
    <x v="0"/>
    <x v="0"/>
    <x v="0"/>
    <m/>
  </r>
  <r>
    <n v="129771"/>
    <x v="0"/>
    <x v="0"/>
    <x v="0"/>
    <x v="0"/>
    <x v="2"/>
    <x v="307"/>
    <x v="0"/>
    <x v="0"/>
    <s v="Tesseramento"/>
    <x v="1"/>
    <x v="0"/>
    <x v="0"/>
    <m/>
  </r>
  <r>
    <n v="95256"/>
    <x v="0"/>
    <x v="0"/>
    <x v="0"/>
    <x v="0"/>
    <x v="11"/>
    <x v="102"/>
    <x v="0"/>
    <x v="0"/>
    <s v="Tesseramento"/>
    <x v="1"/>
    <x v="3"/>
    <x v="0"/>
    <m/>
  </r>
  <r>
    <n v="230224"/>
    <x v="0"/>
    <x v="0"/>
    <x v="0"/>
    <x v="0"/>
    <x v="8"/>
    <x v="113"/>
    <x v="0"/>
    <x v="0"/>
    <s v="Tesseramento"/>
    <x v="0"/>
    <x v="0"/>
    <x v="0"/>
    <m/>
  </r>
  <r>
    <n v="236924"/>
    <x v="0"/>
    <x v="0"/>
    <x v="1"/>
    <x v="0"/>
    <x v="7"/>
    <x v="78"/>
    <x v="0"/>
    <x v="0"/>
    <s v="Tesseramento"/>
    <x v="0"/>
    <x v="1"/>
    <x v="0"/>
    <m/>
  </r>
  <r>
    <n v="223668"/>
    <x v="0"/>
    <x v="1"/>
    <x v="0"/>
    <x v="3"/>
    <x v="8"/>
    <x v="61"/>
    <x v="0"/>
    <x v="0"/>
    <s v="Tesseramento"/>
    <x v="1"/>
    <x v="0"/>
    <x v="0"/>
    <m/>
  </r>
  <r>
    <n v="17292"/>
    <x v="0"/>
    <x v="0"/>
    <x v="0"/>
    <x v="0"/>
    <x v="7"/>
    <x v="342"/>
    <x v="0"/>
    <x v="0"/>
    <s v="Tesseramento"/>
    <x v="1"/>
    <x v="4"/>
    <x v="0"/>
    <m/>
  </r>
  <r>
    <n v="17528"/>
    <x v="0"/>
    <x v="0"/>
    <x v="0"/>
    <x v="0"/>
    <x v="7"/>
    <x v="342"/>
    <x v="0"/>
    <x v="0"/>
    <s v="Tesseramento"/>
    <x v="1"/>
    <x v="3"/>
    <x v="0"/>
    <m/>
  </r>
  <r>
    <n v="163393"/>
    <x v="0"/>
    <x v="0"/>
    <x v="0"/>
    <x v="0"/>
    <x v="4"/>
    <x v="18"/>
    <x v="0"/>
    <x v="1"/>
    <s v="Tesseramento"/>
    <x v="1"/>
    <x v="3"/>
    <x v="0"/>
    <m/>
  </r>
  <r>
    <n v="163392"/>
    <x v="0"/>
    <x v="0"/>
    <x v="0"/>
    <x v="1"/>
    <x v="4"/>
    <x v="18"/>
    <x v="0"/>
    <x v="0"/>
    <s v="Tesseramento"/>
    <x v="1"/>
    <x v="4"/>
    <x v="0"/>
    <m/>
  </r>
  <r>
    <n v="219865"/>
    <x v="1"/>
    <x v="0"/>
    <x v="0"/>
    <x v="2"/>
    <x v="4"/>
    <x v="18"/>
    <x v="0"/>
    <x v="1"/>
    <s v="Tesseramento"/>
    <x v="1"/>
    <x v="5"/>
    <x v="0"/>
    <m/>
  </r>
  <r>
    <n v="184170"/>
    <x v="1"/>
    <x v="0"/>
    <x v="0"/>
    <x v="1"/>
    <x v="4"/>
    <x v="18"/>
    <x v="0"/>
    <x v="0"/>
    <s v="Tesseramento"/>
    <x v="1"/>
    <x v="5"/>
    <x v="0"/>
    <m/>
  </r>
  <r>
    <n v="237094"/>
    <x v="0"/>
    <x v="1"/>
    <x v="1"/>
    <x v="2"/>
    <x v="7"/>
    <x v="342"/>
    <x v="0"/>
    <x v="1"/>
    <s v="Tesseramento"/>
    <x v="1"/>
    <x v="0"/>
    <x v="0"/>
    <m/>
  </r>
  <r>
    <n v="108529"/>
    <x v="0"/>
    <x v="0"/>
    <x v="0"/>
    <x v="1"/>
    <x v="7"/>
    <x v="210"/>
    <x v="0"/>
    <x v="1"/>
    <s v="Tesseramento"/>
    <x v="0"/>
    <x v="3"/>
    <x v="0"/>
    <m/>
  </r>
  <r>
    <n v="108526"/>
    <x v="0"/>
    <x v="0"/>
    <x v="0"/>
    <x v="0"/>
    <x v="7"/>
    <x v="210"/>
    <x v="0"/>
    <x v="0"/>
    <s v="Tesseramento"/>
    <x v="0"/>
    <x v="3"/>
    <x v="0"/>
    <m/>
  </r>
  <r>
    <n v="20662"/>
    <x v="0"/>
    <x v="0"/>
    <x v="0"/>
    <x v="0"/>
    <x v="7"/>
    <x v="51"/>
    <x v="0"/>
    <x v="0"/>
    <s v="Tesseramento"/>
    <x v="1"/>
    <x v="3"/>
    <x v="0"/>
    <m/>
  </r>
  <r>
    <n v="237066"/>
    <x v="1"/>
    <x v="0"/>
    <x v="1"/>
    <x v="2"/>
    <x v="11"/>
    <x v="24"/>
    <x v="0"/>
    <x v="0"/>
    <s v="Tesseramento"/>
    <x v="1"/>
    <x v="7"/>
    <x v="0"/>
    <m/>
  </r>
  <r>
    <n v="222672"/>
    <x v="0"/>
    <x v="0"/>
    <x v="0"/>
    <x v="0"/>
    <x v="7"/>
    <x v="205"/>
    <x v="0"/>
    <x v="0"/>
    <s v="Tesseramento"/>
    <x v="1"/>
    <x v="0"/>
    <x v="0"/>
    <m/>
  </r>
  <r>
    <n v="227812"/>
    <x v="0"/>
    <x v="1"/>
    <x v="0"/>
    <x v="2"/>
    <x v="1"/>
    <x v="319"/>
    <x v="0"/>
    <x v="0"/>
    <s v="Tesseramento"/>
    <x v="1"/>
    <x v="0"/>
    <x v="0"/>
    <m/>
  </r>
  <r>
    <n v="103137"/>
    <x v="0"/>
    <x v="1"/>
    <x v="0"/>
    <x v="4"/>
    <x v="1"/>
    <x v="319"/>
    <x v="0"/>
    <x v="0"/>
    <s v="Tesseramento"/>
    <x v="1"/>
    <x v="3"/>
    <x v="0"/>
    <m/>
  </r>
  <r>
    <n v="237067"/>
    <x v="1"/>
    <x v="0"/>
    <x v="1"/>
    <x v="0"/>
    <x v="11"/>
    <x v="24"/>
    <x v="0"/>
    <x v="0"/>
    <s v="Tesseramento"/>
    <x v="1"/>
    <x v="6"/>
    <x v="0"/>
    <m/>
  </r>
  <r>
    <n v="233235"/>
    <x v="0"/>
    <x v="0"/>
    <x v="0"/>
    <x v="1"/>
    <x v="2"/>
    <x v="71"/>
    <x v="0"/>
    <x v="0"/>
    <s v="Tesseramento"/>
    <x v="1"/>
    <x v="0"/>
    <x v="0"/>
    <m/>
  </r>
  <r>
    <n v="236874"/>
    <x v="0"/>
    <x v="0"/>
    <x v="1"/>
    <x v="1"/>
    <x v="2"/>
    <x v="71"/>
    <x v="0"/>
    <x v="0"/>
    <s v="Tesseramento"/>
    <x v="1"/>
    <x v="1"/>
    <x v="0"/>
    <m/>
  </r>
  <r>
    <n v="236875"/>
    <x v="0"/>
    <x v="0"/>
    <x v="1"/>
    <x v="1"/>
    <x v="2"/>
    <x v="71"/>
    <x v="0"/>
    <x v="0"/>
    <s v="Tesseramento"/>
    <x v="1"/>
    <x v="1"/>
    <x v="0"/>
    <m/>
  </r>
  <r>
    <n v="137077"/>
    <x v="0"/>
    <x v="0"/>
    <x v="0"/>
    <x v="0"/>
    <x v="2"/>
    <x v="71"/>
    <x v="0"/>
    <x v="0"/>
    <s v="Tesseramento"/>
    <x v="1"/>
    <x v="4"/>
    <x v="0"/>
    <m/>
  </r>
  <r>
    <n v="105040"/>
    <x v="0"/>
    <x v="0"/>
    <x v="0"/>
    <x v="0"/>
    <x v="2"/>
    <x v="71"/>
    <x v="0"/>
    <x v="0"/>
    <s v="Tesseramento"/>
    <x v="1"/>
    <x v="3"/>
    <x v="0"/>
    <m/>
  </r>
  <r>
    <n v="17169"/>
    <x v="0"/>
    <x v="0"/>
    <x v="0"/>
    <x v="1"/>
    <x v="2"/>
    <x v="71"/>
    <x v="0"/>
    <x v="1"/>
    <s v="Tesseramento"/>
    <x v="1"/>
    <x v="4"/>
    <x v="0"/>
    <m/>
  </r>
  <r>
    <n v="112653"/>
    <x v="0"/>
    <x v="0"/>
    <x v="2"/>
    <x v="4"/>
    <x v="2"/>
    <x v="71"/>
    <x v="0"/>
    <x v="0"/>
    <s v="Tesseramento"/>
    <x v="1"/>
    <x v="0"/>
    <x v="0"/>
    <m/>
  </r>
  <r>
    <n v="218613"/>
    <x v="1"/>
    <x v="0"/>
    <x v="0"/>
    <x v="0"/>
    <x v="2"/>
    <x v="71"/>
    <x v="0"/>
    <x v="0"/>
    <s v="Tesseramento"/>
    <x v="1"/>
    <x v="5"/>
    <x v="0"/>
    <m/>
  </r>
  <r>
    <n v="225388"/>
    <x v="1"/>
    <x v="0"/>
    <x v="0"/>
    <x v="0"/>
    <x v="2"/>
    <x v="71"/>
    <x v="0"/>
    <x v="0"/>
    <s v="Tesseramento"/>
    <x v="1"/>
    <x v="5"/>
    <x v="0"/>
    <m/>
  </r>
  <r>
    <n v="236873"/>
    <x v="1"/>
    <x v="0"/>
    <x v="1"/>
    <x v="2"/>
    <x v="2"/>
    <x v="71"/>
    <x v="0"/>
    <x v="0"/>
    <s v="Tesseramento"/>
    <x v="1"/>
    <x v="5"/>
    <x v="0"/>
    <m/>
  </r>
  <r>
    <n v="207940"/>
    <x v="0"/>
    <x v="0"/>
    <x v="0"/>
    <x v="0"/>
    <x v="2"/>
    <x v="71"/>
    <x v="0"/>
    <x v="0"/>
    <s v="Tesseramento"/>
    <x v="1"/>
    <x v="1"/>
    <x v="0"/>
    <m/>
  </r>
  <r>
    <n v="237709"/>
    <x v="0"/>
    <x v="1"/>
    <x v="1"/>
    <x v="1"/>
    <x v="14"/>
    <x v="129"/>
    <x v="0"/>
    <x v="0"/>
    <s v="Tesseramento"/>
    <x v="1"/>
    <x v="0"/>
    <x v="0"/>
    <m/>
  </r>
  <r>
    <n v="105570"/>
    <x v="0"/>
    <x v="1"/>
    <x v="2"/>
    <x v="1"/>
    <x v="11"/>
    <x v="221"/>
    <x v="0"/>
    <x v="0"/>
    <s v="Tesseramento"/>
    <x v="1"/>
    <x v="0"/>
    <x v="0"/>
    <m/>
  </r>
  <r>
    <n v="142407"/>
    <x v="0"/>
    <x v="0"/>
    <x v="0"/>
    <x v="0"/>
    <x v="7"/>
    <x v="74"/>
    <x v="0"/>
    <x v="0"/>
    <s v="Tesseramento"/>
    <x v="1"/>
    <x v="0"/>
    <x v="0"/>
    <m/>
  </r>
  <r>
    <n v="237022"/>
    <x v="0"/>
    <x v="1"/>
    <x v="1"/>
    <x v="1"/>
    <x v="7"/>
    <x v="74"/>
    <x v="0"/>
    <x v="1"/>
    <s v="Tesseramento"/>
    <x v="1"/>
    <x v="0"/>
    <x v="0"/>
    <m/>
  </r>
  <r>
    <n v="160449"/>
    <x v="1"/>
    <x v="0"/>
    <x v="0"/>
    <x v="1"/>
    <x v="7"/>
    <x v="74"/>
    <x v="0"/>
    <x v="0"/>
    <s v="Tesseramento"/>
    <x v="1"/>
    <x v="6"/>
    <x v="0"/>
    <m/>
  </r>
  <r>
    <n v="145097"/>
    <x v="0"/>
    <x v="1"/>
    <x v="0"/>
    <x v="0"/>
    <x v="7"/>
    <x v="135"/>
    <x v="0"/>
    <x v="0"/>
    <s v="Tesseramento"/>
    <x v="1"/>
    <x v="0"/>
    <x v="0"/>
    <m/>
  </r>
  <r>
    <n v="224973"/>
    <x v="1"/>
    <x v="0"/>
    <x v="0"/>
    <x v="2"/>
    <x v="4"/>
    <x v="256"/>
    <x v="0"/>
    <x v="0"/>
    <s v="Tesseramento"/>
    <x v="1"/>
    <x v="5"/>
    <x v="0"/>
    <m/>
  </r>
  <r>
    <n v="216000"/>
    <x v="1"/>
    <x v="0"/>
    <x v="0"/>
    <x v="0"/>
    <x v="4"/>
    <x v="256"/>
    <x v="0"/>
    <x v="0"/>
    <s v="Tesseramento"/>
    <x v="1"/>
    <x v="5"/>
    <x v="0"/>
    <m/>
  </r>
  <r>
    <n v="65629"/>
    <x v="0"/>
    <x v="0"/>
    <x v="0"/>
    <x v="0"/>
    <x v="1"/>
    <x v="22"/>
    <x v="0"/>
    <x v="1"/>
    <s v="Tesseramento"/>
    <x v="1"/>
    <x v="3"/>
    <x v="0"/>
    <m/>
  </r>
  <r>
    <n v="237003"/>
    <x v="1"/>
    <x v="0"/>
    <x v="1"/>
    <x v="2"/>
    <x v="11"/>
    <x v="152"/>
    <x v="0"/>
    <x v="0"/>
    <s v="Tesseramento"/>
    <x v="1"/>
    <x v="5"/>
    <x v="0"/>
    <m/>
  </r>
  <r>
    <n v="236949"/>
    <x v="1"/>
    <x v="0"/>
    <x v="1"/>
    <x v="2"/>
    <x v="15"/>
    <x v="57"/>
    <x v="0"/>
    <x v="0"/>
    <s v="Tesseramento"/>
    <x v="1"/>
    <x v="5"/>
    <x v="0"/>
    <m/>
  </r>
  <r>
    <n v="200200"/>
    <x v="0"/>
    <x v="0"/>
    <x v="2"/>
    <x v="2"/>
    <x v="4"/>
    <x v="124"/>
    <x v="0"/>
    <x v="0"/>
    <s v="Tesseramento"/>
    <x v="1"/>
    <x v="0"/>
    <x v="0"/>
    <m/>
  </r>
  <r>
    <n v="237293"/>
    <x v="1"/>
    <x v="0"/>
    <x v="1"/>
    <x v="2"/>
    <x v="15"/>
    <x v="57"/>
    <x v="0"/>
    <x v="0"/>
    <s v="Tesseramento"/>
    <x v="1"/>
    <x v="5"/>
    <x v="0"/>
    <m/>
  </r>
  <r>
    <n v="25764"/>
    <x v="0"/>
    <x v="0"/>
    <x v="0"/>
    <x v="0"/>
    <x v="4"/>
    <x v="124"/>
    <x v="0"/>
    <x v="0"/>
    <s v="Tesseramento"/>
    <x v="1"/>
    <x v="0"/>
    <x v="0"/>
    <m/>
  </r>
  <r>
    <n v="28251"/>
    <x v="0"/>
    <x v="0"/>
    <x v="0"/>
    <x v="1"/>
    <x v="10"/>
    <x v="240"/>
    <x v="0"/>
    <x v="0"/>
    <s v="Tesseramento"/>
    <x v="1"/>
    <x v="4"/>
    <x v="0"/>
    <m/>
  </r>
  <r>
    <n v="153048"/>
    <x v="0"/>
    <x v="0"/>
    <x v="2"/>
    <x v="0"/>
    <x v="7"/>
    <x v="135"/>
    <x v="0"/>
    <x v="0"/>
    <s v="Tesseramento"/>
    <x v="1"/>
    <x v="1"/>
    <x v="0"/>
    <m/>
  </r>
  <r>
    <n v="236859"/>
    <x v="1"/>
    <x v="0"/>
    <x v="1"/>
    <x v="2"/>
    <x v="4"/>
    <x v="124"/>
    <x v="0"/>
    <x v="1"/>
    <s v="Tesseramento"/>
    <x v="1"/>
    <x v="5"/>
    <x v="0"/>
    <m/>
  </r>
  <r>
    <n v="209068"/>
    <x v="0"/>
    <x v="0"/>
    <x v="0"/>
    <x v="0"/>
    <x v="7"/>
    <x v="227"/>
    <x v="0"/>
    <x v="0"/>
    <s v="Tesseramento"/>
    <x v="1"/>
    <x v="0"/>
    <x v="0"/>
    <m/>
  </r>
  <r>
    <n v="208462"/>
    <x v="0"/>
    <x v="0"/>
    <x v="0"/>
    <x v="0"/>
    <x v="7"/>
    <x v="227"/>
    <x v="0"/>
    <x v="0"/>
    <s v="Tesseramento"/>
    <x v="1"/>
    <x v="0"/>
    <x v="0"/>
    <m/>
  </r>
  <r>
    <n v="236947"/>
    <x v="0"/>
    <x v="0"/>
    <x v="1"/>
    <x v="3"/>
    <x v="7"/>
    <x v="227"/>
    <x v="0"/>
    <x v="0"/>
    <s v="Tesseramento"/>
    <x v="1"/>
    <x v="0"/>
    <x v="0"/>
    <m/>
  </r>
  <r>
    <n v="236948"/>
    <x v="0"/>
    <x v="0"/>
    <x v="1"/>
    <x v="1"/>
    <x v="7"/>
    <x v="227"/>
    <x v="0"/>
    <x v="0"/>
    <s v="Tesseramento"/>
    <x v="1"/>
    <x v="1"/>
    <x v="0"/>
    <m/>
  </r>
  <r>
    <n v="232377"/>
    <x v="1"/>
    <x v="1"/>
    <x v="0"/>
    <x v="1"/>
    <x v="0"/>
    <x v="206"/>
    <x v="0"/>
    <x v="1"/>
    <s v="Tesseramento"/>
    <x v="1"/>
    <x v="6"/>
    <x v="0"/>
    <m/>
  </r>
  <r>
    <n v="237015"/>
    <x v="0"/>
    <x v="0"/>
    <x v="1"/>
    <x v="1"/>
    <x v="4"/>
    <x v="40"/>
    <x v="0"/>
    <x v="0"/>
    <s v="Tesseramento"/>
    <x v="1"/>
    <x v="0"/>
    <x v="0"/>
    <m/>
  </r>
  <r>
    <n v="237014"/>
    <x v="0"/>
    <x v="0"/>
    <x v="1"/>
    <x v="0"/>
    <x v="4"/>
    <x v="40"/>
    <x v="0"/>
    <x v="0"/>
    <s v="Tesseramento"/>
    <x v="1"/>
    <x v="4"/>
    <x v="0"/>
    <m/>
  </r>
  <r>
    <n v="237016"/>
    <x v="1"/>
    <x v="0"/>
    <x v="1"/>
    <x v="1"/>
    <x v="4"/>
    <x v="40"/>
    <x v="0"/>
    <x v="0"/>
    <s v="Tesseramento"/>
    <x v="1"/>
    <x v="5"/>
    <x v="0"/>
    <m/>
  </r>
  <r>
    <n v="34766"/>
    <x v="0"/>
    <x v="2"/>
    <x v="0"/>
    <x v="4"/>
    <x v="7"/>
    <x v="225"/>
    <x v="1"/>
    <x v="0"/>
    <s v="Tesseramento"/>
    <x v="0"/>
    <x v="8"/>
    <x v="0"/>
    <m/>
  </r>
  <r>
    <n v="31310"/>
    <x v="0"/>
    <x v="2"/>
    <x v="0"/>
    <x v="0"/>
    <x v="7"/>
    <x v="225"/>
    <x v="1"/>
    <x v="0"/>
    <s v="Tesseramento"/>
    <x v="0"/>
    <x v="8"/>
    <x v="0"/>
    <m/>
  </r>
  <r>
    <n v="162461"/>
    <x v="0"/>
    <x v="0"/>
    <x v="2"/>
    <x v="0"/>
    <x v="10"/>
    <x v="93"/>
    <x v="0"/>
    <x v="1"/>
    <s v="Tesseramento"/>
    <x v="0"/>
    <x v="0"/>
    <x v="0"/>
    <m/>
  </r>
  <r>
    <n v="34005"/>
    <x v="0"/>
    <x v="0"/>
    <x v="0"/>
    <x v="0"/>
    <x v="0"/>
    <x v="100"/>
    <x v="0"/>
    <x v="0"/>
    <s v="Tesseramento"/>
    <x v="0"/>
    <x v="1"/>
    <x v="0"/>
    <m/>
  </r>
  <r>
    <n v="18178"/>
    <x v="0"/>
    <x v="0"/>
    <x v="0"/>
    <x v="0"/>
    <x v="0"/>
    <x v="100"/>
    <x v="0"/>
    <x v="0"/>
    <s v="Tesseramento"/>
    <x v="0"/>
    <x v="1"/>
    <x v="0"/>
    <m/>
  </r>
  <r>
    <n v="58398"/>
    <x v="0"/>
    <x v="0"/>
    <x v="0"/>
    <x v="0"/>
    <x v="12"/>
    <x v="254"/>
    <x v="0"/>
    <x v="0"/>
    <s v="Tesseramento"/>
    <x v="0"/>
    <x v="4"/>
    <x v="0"/>
    <m/>
  </r>
  <r>
    <n v="206450"/>
    <x v="0"/>
    <x v="0"/>
    <x v="0"/>
    <x v="1"/>
    <x v="12"/>
    <x v="254"/>
    <x v="0"/>
    <x v="0"/>
    <s v="Tesseramento"/>
    <x v="0"/>
    <x v="1"/>
    <x v="0"/>
    <m/>
  </r>
  <r>
    <n v="91655"/>
    <x v="0"/>
    <x v="0"/>
    <x v="0"/>
    <x v="0"/>
    <x v="12"/>
    <x v="254"/>
    <x v="0"/>
    <x v="0"/>
    <s v="Tesseramento"/>
    <x v="0"/>
    <x v="0"/>
    <x v="0"/>
    <m/>
  </r>
  <r>
    <n v="174102"/>
    <x v="0"/>
    <x v="0"/>
    <x v="0"/>
    <x v="0"/>
    <x v="12"/>
    <x v="269"/>
    <x v="0"/>
    <x v="0"/>
    <s v="Tesseramento"/>
    <x v="1"/>
    <x v="3"/>
    <x v="0"/>
    <m/>
  </r>
  <r>
    <n v="141632"/>
    <x v="1"/>
    <x v="0"/>
    <x v="0"/>
    <x v="0"/>
    <x v="12"/>
    <x v="269"/>
    <x v="0"/>
    <x v="0"/>
    <s v="Tesseramento"/>
    <x v="1"/>
    <x v="2"/>
    <x v="0"/>
    <m/>
  </r>
  <r>
    <n v="107572"/>
    <x v="0"/>
    <x v="0"/>
    <x v="0"/>
    <x v="0"/>
    <x v="12"/>
    <x v="269"/>
    <x v="0"/>
    <x v="0"/>
    <s v="Tesseramento"/>
    <x v="1"/>
    <x v="1"/>
    <x v="0"/>
    <m/>
  </r>
  <r>
    <n v="215457"/>
    <x v="0"/>
    <x v="1"/>
    <x v="0"/>
    <x v="1"/>
    <x v="12"/>
    <x v="269"/>
    <x v="0"/>
    <x v="1"/>
    <s v="Tesseramento"/>
    <x v="1"/>
    <x v="0"/>
    <x v="0"/>
    <m/>
  </r>
  <r>
    <n v="236951"/>
    <x v="0"/>
    <x v="0"/>
    <x v="1"/>
    <x v="2"/>
    <x v="4"/>
    <x v="101"/>
    <x v="0"/>
    <x v="0"/>
    <s v="Tesseramento"/>
    <x v="0"/>
    <x v="4"/>
    <x v="0"/>
    <m/>
  </r>
  <r>
    <n v="77191"/>
    <x v="0"/>
    <x v="0"/>
    <x v="0"/>
    <x v="0"/>
    <x v="4"/>
    <x v="119"/>
    <x v="0"/>
    <x v="1"/>
    <s v="Tesseramento"/>
    <x v="1"/>
    <x v="3"/>
    <x v="0"/>
    <m/>
  </r>
  <r>
    <n v="124787"/>
    <x v="0"/>
    <x v="0"/>
    <x v="0"/>
    <x v="0"/>
    <x v="2"/>
    <x v="298"/>
    <x v="0"/>
    <x v="0"/>
    <s v="Tesseramento"/>
    <x v="1"/>
    <x v="4"/>
    <x v="0"/>
    <m/>
  </r>
  <r>
    <n v="236930"/>
    <x v="0"/>
    <x v="0"/>
    <x v="1"/>
    <x v="3"/>
    <x v="12"/>
    <x v="133"/>
    <x v="0"/>
    <x v="0"/>
    <s v="Tesseramento"/>
    <x v="0"/>
    <x v="0"/>
    <x v="0"/>
    <m/>
  </r>
  <r>
    <n v="216111"/>
    <x v="0"/>
    <x v="0"/>
    <x v="0"/>
    <x v="0"/>
    <x v="1"/>
    <x v="73"/>
    <x v="0"/>
    <x v="0"/>
    <s v="Tesseramento"/>
    <x v="1"/>
    <x v="0"/>
    <x v="0"/>
    <m/>
  </r>
  <r>
    <n v="46072"/>
    <x v="0"/>
    <x v="0"/>
    <x v="0"/>
    <x v="0"/>
    <x v="1"/>
    <x v="73"/>
    <x v="0"/>
    <x v="0"/>
    <s v="Tesseramento"/>
    <x v="1"/>
    <x v="4"/>
    <x v="0"/>
    <m/>
  </r>
  <r>
    <n v="27969"/>
    <x v="0"/>
    <x v="0"/>
    <x v="0"/>
    <x v="0"/>
    <x v="4"/>
    <x v="101"/>
    <x v="0"/>
    <x v="0"/>
    <s v="Tesseramento"/>
    <x v="0"/>
    <x v="3"/>
    <x v="0"/>
    <m/>
  </r>
  <r>
    <n v="189331"/>
    <x v="0"/>
    <x v="0"/>
    <x v="0"/>
    <x v="0"/>
    <x v="4"/>
    <x v="101"/>
    <x v="0"/>
    <x v="0"/>
    <s v="Tesseramento"/>
    <x v="0"/>
    <x v="1"/>
    <x v="0"/>
    <m/>
  </r>
  <r>
    <n v="189330"/>
    <x v="0"/>
    <x v="0"/>
    <x v="0"/>
    <x v="0"/>
    <x v="4"/>
    <x v="101"/>
    <x v="0"/>
    <x v="0"/>
    <s v="Tesseramento"/>
    <x v="0"/>
    <x v="1"/>
    <x v="0"/>
    <m/>
  </r>
  <r>
    <n v="236980"/>
    <x v="0"/>
    <x v="0"/>
    <x v="1"/>
    <x v="0"/>
    <x v="1"/>
    <x v="73"/>
    <x v="0"/>
    <x v="0"/>
    <s v="Tesseramento"/>
    <x v="1"/>
    <x v="0"/>
    <x v="0"/>
    <m/>
  </r>
  <r>
    <n v="232279"/>
    <x v="0"/>
    <x v="0"/>
    <x v="0"/>
    <x v="3"/>
    <x v="10"/>
    <x v="295"/>
    <x v="0"/>
    <x v="1"/>
    <s v="Tesseramento"/>
    <x v="0"/>
    <x v="4"/>
    <x v="0"/>
    <m/>
  </r>
  <r>
    <n v="232280"/>
    <x v="0"/>
    <x v="0"/>
    <x v="0"/>
    <x v="3"/>
    <x v="10"/>
    <x v="295"/>
    <x v="0"/>
    <x v="0"/>
    <s v="Tesseramento"/>
    <x v="0"/>
    <x v="4"/>
    <x v="0"/>
    <m/>
  </r>
  <r>
    <n v="27787"/>
    <x v="0"/>
    <x v="0"/>
    <x v="0"/>
    <x v="0"/>
    <x v="10"/>
    <x v="295"/>
    <x v="0"/>
    <x v="1"/>
    <s v="Tesseramento"/>
    <x v="0"/>
    <x v="0"/>
    <x v="0"/>
    <m/>
  </r>
  <r>
    <n v="187170"/>
    <x v="0"/>
    <x v="0"/>
    <x v="0"/>
    <x v="1"/>
    <x v="10"/>
    <x v="295"/>
    <x v="0"/>
    <x v="0"/>
    <s v="Tesseramento"/>
    <x v="0"/>
    <x v="0"/>
    <x v="0"/>
    <m/>
  </r>
  <r>
    <n v="187171"/>
    <x v="0"/>
    <x v="0"/>
    <x v="0"/>
    <x v="1"/>
    <x v="10"/>
    <x v="295"/>
    <x v="0"/>
    <x v="1"/>
    <s v="Tesseramento"/>
    <x v="0"/>
    <x v="3"/>
    <x v="0"/>
    <m/>
  </r>
  <r>
    <n v="212021"/>
    <x v="0"/>
    <x v="0"/>
    <x v="0"/>
    <x v="0"/>
    <x v="10"/>
    <x v="295"/>
    <x v="0"/>
    <x v="0"/>
    <s v="Tesseramento"/>
    <x v="0"/>
    <x v="1"/>
    <x v="0"/>
    <m/>
  </r>
  <r>
    <n v="181769"/>
    <x v="0"/>
    <x v="0"/>
    <x v="0"/>
    <x v="0"/>
    <x v="10"/>
    <x v="295"/>
    <x v="0"/>
    <x v="0"/>
    <s v="Tesseramento"/>
    <x v="0"/>
    <x v="4"/>
    <x v="0"/>
    <m/>
  </r>
  <r>
    <n v="223957"/>
    <x v="0"/>
    <x v="0"/>
    <x v="0"/>
    <x v="3"/>
    <x v="10"/>
    <x v="295"/>
    <x v="0"/>
    <x v="0"/>
    <s v="Tesseramento"/>
    <x v="0"/>
    <x v="3"/>
    <x v="0"/>
    <m/>
  </r>
  <r>
    <n v="223958"/>
    <x v="0"/>
    <x v="0"/>
    <x v="0"/>
    <x v="3"/>
    <x v="10"/>
    <x v="295"/>
    <x v="0"/>
    <x v="1"/>
    <s v="Tesseramento"/>
    <x v="0"/>
    <x v="3"/>
    <x v="0"/>
    <m/>
  </r>
  <r>
    <n v="223959"/>
    <x v="0"/>
    <x v="0"/>
    <x v="0"/>
    <x v="3"/>
    <x v="10"/>
    <x v="295"/>
    <x v="0"/>
    <x v="1"/>
    <s v="Tesseramento"/>
    <x v="0"/>
    <x v="1"/>
    <x v="0"/>
    <m/>
  </r>
  <r>
    <n v="237154"/>
    <x v="0"/>
    <x v="1"/>
    <x v="1"/>
    <x v="0"/>
    <x v="4"/>
    <x v="84"/>
    <x v="0"/>
    <x v="0"/>
    <s v="Tesseramento"/>
    <x v="0"/>
    <x v="0"/>
    <x v="0"/>
    <m/>
  </r>
  <r>
    <n v="236981"/>
    <x v="0"/>
    <x v="0"/>
    <x v="1"/>
    <x v="0"/>
    <x v="1"/>
    <x v="73"/>
    <x v="0"/>
    <x v="0"/>
    <s v="Tesseramento"/>
    <x v="1"/>
    <x v="0"/>
    <x v="0"/>
    <m/>
  </r>
  <r>
    <n v="236984"/>
    <x v="1"/>
    <x v="0"/>
    <x v="1"/>
    <x v="2"/>
    <x v="1"/>
    <x v="73"/>
    <x v="0"/>
    <x v="0"/>
    <s v="Tesseramento"/>
    <x v="1"/>
    <x v="5"/>
    <x v="0"/>
    <m/>
  </r>
  <r>
    <n v="182413"/>
    <x v="0"/>
    <x v="0"/>
    <x v="0"/>
    <x v="0"/>
    <x v="7"/>
    <x v="301"/>
    <x v="0"/>
    <x v="0"/>
    <s v="Tesseramento"/>
    <x v="1"/>
    <x v="0"/>
    <x v="0"/>
    <m/>
  </r>
  <r>
    <n v="137594"/>
    <x v="0"/>
    <x v="0"/>
    <x v="0"/>
    <x v="0"/>
    <x v="2"/>
    <x v="224"/>
    <x v="0"/>
    <x v="0"/>
    <s v="Tesseramento"/>
    <x v="1"/>
    <x v="0"/>
    <x v="0"/>
    <m/>
  </r>
  <r>
    <n v="167484"/>
    <x v="0"/>
    <x v="0"/>
    <x v="0"/>
    <x v="0"/>
    <x v="7"/>
    <x v="301"/>
    <x v="0"/>
    <x v="0"/>
    <s v="Tesseramento"/>
    <x v="1"/>
    <x v="3"/>
    <x v="0"/>
    <m/>
  </r>
  <r>
    <n v="167508"/>
    <x v="0"/>
    <x v="0"/>
    <x v="0"/>
    <x v="0"/>
    <x v="7"/>
    <x v="301"/>
    <x v="0"/>
    <x v="1"/>
    <s v="Tesseramento"/>
    <x v="1"/>
    <x v="3"/>
    <x v="0"/>
    <m/>
  </r>
  <r>
    <n v="229774"/>
    <x v="1"/>
    <x v="1"/>
    <x v="0"/>
    <x v="1"/>
    <x v="2"/>
    <x v="224"/>
    <x v="0"/>
    <x v="0"/>
    <s v="Tesseramento"/>
    <x v="1"/>
    <x v="7"/>
    <x v="0"/>
    <m/>
  </r>
  <r>
    <n v="90664"/>
    <x v="0"/>
    <x v="0"/>
    <x v="0"/>
    <x v="0"/>
    <x v="7"/>
    <x v="301"/>
    <x v="0"/>
    <x v="0"/>
    <s v="Tesseramento"/>
    <x v="1"/>
    <x v="0"/>
    <x v="0"/>
    <m/>
  </r>
  <r>
    <n v="116309"/>
    <x v="0"/>
    <x v="0"/>
    <x v="0"/>
    <x v="0"/>
    <x v="7"/>
    <x v="301"/>
    <x v="0"/>
    <x v="0"/>
    <s v="Tesseramento"/>
    <x v="1"/>
    <x v="0"/>
    <x v="0"/>
    <m/>
  </r>
  <r>
    <n v="195473"/>
    <x v="1"/>
    <x v="0"/>
    <x v="0"/>
    <x v="1"/>
    <x v="2"/>
    <x v="224"/>
    <x v="0"/>
    <x v="1"/>
    <s v="Tesseramento"/>
    <x v="1"/>
    <x v="6"/>
    <x v="0"/>
    <m/>
  </r>
  <r>
    <n v="56000"/>
    <x v="0"/>
    <x v="0"/>
    <x v="0"/>
    <x v="0"/>
    <x v="4"/>
    <x v="58"/>
    <x v="0"/>
    <x v="0"/>
    <s v="Tesseramento"/>
    <x v="1"/>
    <x v="3"/>
    <x v="0"/>
    <m/>
  </r>
  <r>
    <n v="4278"/>
    <x v="0"/>
    <x v="0"/>
    <x v="0"/>
    <x v="0"/>
    <x v="4"/>
    <x v="58"/>
    <x v="0"/>
    <x v="0"/>
    <s v="Tesseramento"/>
    <x v="1"/>
    <x v="4"/>
    <x v="0"/>
    <m/>
  </r>
  <r>
    <n v="4279"/>
    <x v="0"/>
    <x v="0"/>
    <x v="0"/>
    <x v="0"/>
    <x v="4"/>
    <x v="58"/>
    <x v="0"/>
    <x v="1"/>
    <s v="Tesseramento"/>
    <x v="1"/>
    <x v="3"/>
    <x v="0"/>
    <m/>
  </r>
  <r>
    <n v="102468"/>
    <x v="0"/>
    <x v="0"/>
    <x v="0"/>
    <x v="0"/>
    <x v="7"/>
    <x v="301"/>
    <x v="0"/>
    <x v="0"/>
    <s v="Tesseramento"/>
    <x v="1"/>
    <x v="0"/>
    <x v="0"/>
    <m/>
  </r>
  <r>
    <n v="102470"/>
    <x v="0"/>
    <x v="0"/>
    <x v="0"/>
    <x v="0"/>
    <x v="7"/>
    <x v="301"/>
    <x v="0"/>
    <x v="1"/>
    <s v="Tesseramento"/>
    <x v="1"/>
    <x v="0"/>
    <x v="0"/>
    <m/>
  </r>
  <r>
    <n v="109085"/>
    <x v="0"/>
    <x v="0"/>
    <x v="0"/>
    <x v="0"/>
    <x v="4"/>
    <x v="58"/>
    <x v="0"/>
    <x v="1"/>
    <s v="Tesseramento"/>
    <x v="1"/>
    <x v="0"/>
    <x v="0"/>
    <m/>
  </r>
  <r>
    <n v="14610"/>
    <x v="0"/>
    <x v="0"/>
    <x v="0"/>
    <x v="0"/>
    <x v="13"/>
    <x v="356"/>
    <x v="0"/>
    <x v="1"/>
    <s v="Tesseramento"/>
    <x v="1"/>
    <x v="0"/>
    <x v="0"/>
    <m/>
  </r>
  <r>
    <n v="110792"/>
    <x v="0"/>
    <x v="0"/>
    <x v="0"/>
    <x v="0"/>
    <x v="13"/>
    <x v="356"/>
    <x v="0"/>
    <x v="1"/>
    <s v="Tesseramento"/>
    <x v="1"/>
    <x v="3"/>
    <x v="0"/>
    <m/>
  </r>
  <r>
    <n v="71854"/>
    <x v="0"/>
    <x v="0"/>
    <x v="0"/>
    <x v="0"/>
    <x v="13"/>
    <x v="356"/>
    <x v="0"/>
    <x v="0"/>
    <s v="Tesseramento"/>
    <x v="1"/>
    <x v="4"/>
    <x v="0"/>
    <m/>
  </r>
  <r>
    <n v="138329"/>
    <x v="0"/>
    <x v="0"/>
    <x v="0"/>
    <x v="0"/>
    <x v="7"/>
    <x v="301"/>
    <x v="0"/>
    <x v="0"/>
    <s v="Tesseramento"/>
    <x v="1"/>
    <x v="0"/>
    <x v="0"/>
    <m/>
  </r>
  <r>
    <n v="148833"/>
    <x v="0"/>
    <x v="0"/>
    <x v="0"/>
    <x v="0"/>
    <x v="7"/>
    <x v="161"/>
    <x v="0"/>
    <x v="0"/>
    <s v="Tesseramento"/>
    <x v="0"/>
    <x v="0"/>
    <x v="0"/>
    <m/>
  </r>
  <r>
    <n v="158549"/>
    <x v="0"/>
    <x v="0"/>
    <x v="0"/>
    <x v="0"/>
    <x v="7"/>
    <x v="301"/>
    <x v="0"/>
    <x v="1"/>
    <s v="Tesseramento"/>
    <x v="1"/>
    <x v="0"/>
    <x v="0"/>
    <m/>
  </r>
  <r>
    <n v="111591"/>
    <x v="0"/>
    <x v="0"/>
    <x v="0"/>
    <x v="0"/>
    <x v="7"/>
    <x v="161"/>
    <x v="0"/>
    <x v="0"/>
    <s v="Tesseramento"/>
    <x v="0"/>
    <x v="0"/>
    <x v="0"/>
    <m/>
  </r>
  <r>
    <n v="36971"/>
    <x v="0"/>
    <x v="0"/>
    <x v="0"/>
    <x v="4"/>
    <x v="7"/>
    <x v="301"/>
    <x v="0"/>
    <x v="0"/>
    <s v="Tesseramento"/>
    <x v="1"/>
    <x v="4"/>
    <x v="0"/>
    <m/>
  </r>
  <r>
    <n v="11163"/>
    <x v="0"/>
    <x v="0"/>
    <x v="0"/>
    <x v="0"/>
    <x v="7"/>
    <x v="161"/>
    <x v="0"/>
    <x v="0"/>
    <s v="Tesseramento"/>
    <x v="0"/>
    <x v="4"/>
    <x v="0"/>
    <m/>
  </r>
  <r>
    <n v="36972"/>
    <x v="0"/>
    <x v="0"/>
    <x v="0"/>
    <x v="4"/>
    <x v="7"/>
    <x v="301"/>
    <x v="0"/>
    <x v="1"/>
    <s v="Tesseramento"/>
    <x v="1"/>
    <x v="4"/>
    <x v="0"/>
    <m/>
  </r>
  <r>
    <n v="27791"/>
    <x v="0"/>
    <x v="0"/>
    <x v="0"/>
    <x v="0"/>
    <x v="7"/>
    <x v="161"/>
    <x v="0"/>
    <x v="1"/>
    <s v="Tesseramento"/>
    <x v="0"/>
    <x v="4"/>
    <x v="0"/>
    <m/>
  </r>
  <r>
    <n v="187518"/>
    <x v="0"/>
    <x v="0"/>
    <x v="0"/>
    <x v="0"/>
    <x v="7"/>
    <x v="301"/>
    <x v="0"/>
    <x v="0"/>
    <s v="Tesseramento"/>
    <x v="1"/>
    <x v="0"/>
    <x v="0"/>
    <m/>
  </r>
  <r>
    <n v="204764"/>
    <x v="1"/>
    <x v="0"/>
    <x v="0"/>
    <x v="1"/>
    <x v="7"/>
    <x v="301"/>
    <x v="0"/>
    <x v="0"/>
    <s v="Tesseramento"/>
    <x v="1"/>
    <x v="5"/>
    <x v="0"/>
    <m/>
  </r>
  <r>
    <n v="161593"/>
    <x v="1"/>
    <x v="0"/>
    <x v="0"/>
    <x v="2"/>
    <x v="7"/>
    <x v="301"/>
    <x v="0"/>
    <x v="0"/>
    <s v="Tesseramento"/>
    <x v="1"/>
    <x v="5"/>
    <x v="0"/>
    <m/>
  </r>
  <r>
    <n v="72802"/>
    <x v="0"/>
    <x v="0"/>
    <x v="0"/>
    <x v="0"/>
    <x v="4"/>
    <x v="58"/>
    <x v="0"/>
    <x v="0"/>
    <s v="Tesseramento"/>
    <x v="1"/>
    <x v="4"/>
    <x v="0"/>
    <m/>
  </r>
  <r>
    <n v="173894"/>
    <x v="0"/>
    <x v="1"/>
    <x v="0"/>
    <x v="0"/>
    <x v="7"/>
    <x v="301"/>
    <x v="0"/>
    <x v="0"/>
    <s v="Tesseramento"/>
    <x v="1"/>
    <x v="0"/>
    <x v="0"/>
    <m/>
  </r>
  <r>
    <n v="200045"/>
    <x v="0"/>
    <x v="0"/>
    <x v="0"/>
    <x v="1"/>
    <x v="7"/>
    <x v="301"/>
    <x v="0"/>
    <x v="0"/>
    <s v="Tesseramento"/>
    <x v="1"/>
    <x v="3"/>
    <x v="0"/>
    <m/>
  </r>
  <r>
    <n v="198974"/>
    <x v="0"/>
    <x v="1"/>
    <x v="0"/>
    <x v="1"/>
    <x v="7"/>
    <x v="301"/>
    <x v="0"/>
    <x v="0"/>
    <s v="Tesseramento"/>
    <x v="1"/>
    <x v="0"/>
    <x v="0"/>
    <m/>
  </r>
  <r>
    <n v="221092"/>
    <x v="0"/>
    <x v="0"/>
    <x v="0"/>
    <x v="1"/>
    <x v="7"/>
    <x v="301"/>
    <x v="0"/>
    <x v="1"/>
    <s v="Tesseramento"/>
    <x v="1"/>
    <x v="0"/>
    <x v="0"/>
    <m/>
  </r>
  <r>
    <n v="194668"/>
    <x v="0"/>
    <x v="0"/>
    <x v="0"/>
    <x v="3"/>
    <x v="11"/>
    <x v="142"/>
    <x v="0"/>
    <x v="0"/>
    <s v="Tesseramento"/>
    <x v="1"/>
    <x v="0"/>
    <x v="0"/>
    <m/>
  </r>
  <r>
    <n v="47710"/>
    <x v="0"/>
    <x v="0"/>
    <x v="0"/>
    <x v="0"/>
    <x v="2"/>
    <x v="172"/>
    <x v="0"/>
    <x v="0"/>
    <s v="Tesseramento"/>
    <x v="1"/>
    <x v="3"/>
    <x v="0"/>
    <m/>
  </r>
  <r>
    <n v="108159"/>
    <x v="0"/>
    <x v="0"/>
    <x v="0"/>
    <x v="0"/>
    <x v="2"/>
    <x v="172"/>
    <x v="0"/>
    <x v="0"/>
    <s v="Tesseramento"/>
    <x v="1"/>
    <x v="1"/>
    <x v="0"/>
    <m/>
  </r>
  <r>
    <n v="20520"/>
    <x v="0"/>
    <x v="0"/>
    <x v="0"/>
    <x v="0"/>
    <x v="8"/>
    <x v="268"/>
    <x v="0"/>
    <x v="0"/>
    <s v="Tesseramento"/>
    <x v="1"/>
    <x v="4"/>
    <x v="0"/>
    <m/>
  </r>
  <r>
    <n v="227409"/>
    <x v="0"/>
    <x v="1"/>
    <x v="0"/>
    <x v="3"/>
    <x v="8"/>
    <x v="268"/>
    <x v="0"/>
    <x v="0"/>
    <s v="Tesseramento"/>
    <x v="1"/>
    <x v="0"/>
    <x v="0"/>
    <m/>
  </r>
  <r>
    <n v="209468"/>
    <x v="1"/>
    <x v="0"/>
    <x v="0"/>
    <x v="2"/>
    <x v="7"/>
    <x v="11"/>
    <x v="0"/>
    <x v="1"/>
    <s v="Tesseramento"/>
    <x v="1"/>
    <x v="5"/>
    <x v="0"/>
    <m/>
  </r>
  <r>
    <n v="122256"/>
    <x v="0"/>
    <x v="0"/>
    <x v="0"/>
    <x v="0"/>
    <x v="7"/>
    <x v="11"/>
    <x v="0"/>
    <x v="0"/>
    <s v="Tesseramento"/>
    <x v="1"/>
    <x v="3"/>
    <x v="0"/>
    <m/>
  </r>
  <r>
    <n v="236983"/>
    <x v="0"/>
    <x v="0"/>
    <x v="1"/>
    <x v="1"/>
    <x v="1"/>
    <x v="73"/>
    <x v="0"/>
    <x v="0"/>
    <s v="Tesseramento"/>
    <x v="1"/>
    <x v="1"/>
    <x v="0"/>
    <m/>
  </r>
  <r>
    <n v="32422"/>
    <x v="0"/>
    <x v="0"/>
    <x v="0"/>
    <x v="0"/>
    <x v="1"/>
    <x v="73"/>
    <x v="0"/>
    <x v="0"/>
    <s v="Tesseramento"/>
    <x v="1"/>
    <x v="4"/>
    <x v="0"/>
    <m/>
  </r>
  <r>
    <n v="237046"/>
    <x v="1"/>
    <x v="0"/>
    <x v="1"/>
    <x v="2"/>
    <x v="7"/>
    <x v="11"/>
    <x v="0"/>
    <x v="0"/>
    <s v="Tesseramento"/>
    <x v="1"/>
    <x v="5"/>
    <x v="0"/>
    <m/>
  </r>
  <r>
    <n v="65684"/>
    <x v="0"/>
    <x v="0"/>
    <x v="0"/>
    <x v="0"/>
    <x v="1"/>
    <x v="73"/>
    <x v="0"/>
    <x v="0"/>
    <s v="Tesseramento"/>
    <x v="1"/>
    <x v="4"/>
    <x v="0"/>
    <m/>
  </r>
  <r>
    <n v="75392"/>
    <x v="0"/>
    <x v="0"/>
    <x v="0"/>
    <x v="0"/>
    <x v="1"/>
    <x v="73"/>
    <x v="0"/>
    <x v="0"/>
    <s v="Tesseramento"/>
    <x v="1"/>
    <x v="4"/>
    <x v="0"/>
    <m/>
  </r>
  <r>
    <n v="143911"/>
    <x v="0"/>
    <x v="0"/>
    <x v="0"/>
    <x v="0"/>
    <x v="1"/>
    <x v="73"/>
    <x v="0"/>
    <x v="1"/>
    <s v="Tesseramento"/>
    <x v="1"/>
    <x v="0"/>
    <x v="0"/>
    <m/>
  </r>
  <r>
    <n v="131467"/>
    <x v="0"/>
    <x v="0"/>
    <x v="0"/>
    <x v="0"/>
    <x v="4"/>
    <x v="89"/>
    <x v="0"/>
    <x v="0"/>
    <s v="Tesseramento"/>
    <x v="0"/>
    <x v="4"/>
    <x v="0"/>
    <m/>
  </r>
  <r>
    <n v="237048"/>
    <x v="0"/>
    <x v="0"/>
    <x v="1"/>
    <x v="1"/>
    <x v="7"/>
    <x v="11"/>
    <x v="0"/>
    <x v="0"/>
    <s v="Tesseramento"/>
    <x v="1"/>
    <x v="0"/>
    <x v="0"/>
    <m/>
  </r>
  <r>
    <n v="237045"/>
    <x v="0"/>
    <x v="0"/>
    <x v="1"/>
    <x v="1"/>
    <x v="7"/>
    <x v="11"/>
    <x v="0"/>
    <x v="0"/>
    <s v="Tesseramento"/>
    <x v="1"/>
    <x v="1"/>
    <x v="0"/>
    <m/>
  </r>
  <r>
    <n v="104168"/>
    <x v="0"/>
    <x v="0"/>
    <x v="0"/>
    <x v="0"/>
    <x v="1"/>
    <x v="73"/>
    <x v="0"/>
    <x v="0"/>
    <s v="Tesseramento"/>
    <x v="1"/>
    <x v="0"/>
    <x v="0"/>
    <m/>
  </r>
  <r>
    <n v="237077"/>
    <x v="1"/>
    <x v="0"/>
    <x v="1"/>
    <x v="2"/>
    <x v="2"/>
    <x v="42"/>
    <x v="0"/>
    <x v="1"/>
    <s v="Tesseramento"/>
    <x v="1"/>
    <x v="5"/>
    <x v="0"/>
    <m/>
  </r>
  <r>
    <n v="32625"/>
    <x v="0"/>
    <x v="0"/>
    <x v="0"/>
    <x v="0"/>
    <x v="1"/>
    <x v="73"/>
    <x v="0"/>
    <x v="0"/>
    <s v="Tesseramento"/>
    <x v="1"/>
    <x v="4"/>
    <x v="0"/>
    <m/>
  </r>
  <r>
    <n v="32623"/>
    <x v="0"/>
    <x v="0"/>
    <x v="0"/>
    <x v="0"/>
    <x v="1"/>
    <x v="73"/>
    <x v="0"/>
    <x v="0"/>
    <s v="Tesseramento"/>
    <x v="1"/>
    <x v="4"/>
    <x v="0"/>
    <m/>
  </r>
  <r>
    <n v="26725"/>
    <x v="0"/>
    <x v="0"/>
    <x v="0"/>
    <x v="0"/>
    <x v="8"/>
    <x v="268"/>
    <x v="0"/>
    <x v="0"/>
    <s v="Tesseramento"/>
    <x v="1"/>
    <x v="3"/>
    <x v="0"/>
    <m/>
  </r>
  <r>
    <n v="226118"/>
    <x v="0"/>
    <x v="0"/>
    <x v="0"/>
    <x v="1"/>
    <x v="1"/>
    <x v="73"/>
    <x v="0"/>
    <x v="0"/>
    <s v="Tesseramento"/>
    <x v="1"/>
    <x v="0"/>
    <x v="0"/>
    <m/>
  </r>
  <r>
    <n v="152967"/>
    <x v="0"/>
    <x v="0"/>
    <x v="0"/>
    <x v="1"/>
    <x v="8"/>
    <x v="268"/>
    <x v="0"/>
    <x v="0"/>
    <s v="Tesseramento"/>
    <x v="1"/>
    <x v="3"/>
    <x v="0"/>
    <m/>
  </r>
  <r>
    <n v="217686"/>
    <x v="0"/>
    <x v="0"/>
    <x v="0"/>
    <x v="0"/>
    <x v="1"/>
    <x v="73"/>
    <x v="0"/>
    <x v="0"/>
    <s v="Tesseramento"/>
    <x v="1"/>
    <x v="0"/>
    <x v="0"/>
    <m/>
  </r>
  <r>
    <n v="237076"/>
    <x v="1"/>
    <x v="0"/>
    <x v="1"/>
    <x v="2"/>
    <x v="2"/>
    <x v="42"/>
    <x v="0"/>
    <x v="0"/>
    <s v="Tesseramento"/>
    <x v="1"/>
    <x v="5"/>
    <x v="0"/>
    <m/>
  </r>
  <r>
    <n v="7711"/>
    <x v="0"/>
    <x v="0"/>
    <x v="0"/>
    <x v="0"/>
    <x v="8"/>
    <x v="268"/>
    <x v="0"/>
    <x v="0"/>
    <s v="Tesseramento"/>
    <x v="1"/>
    <x v="4"/>
    <x v="0"/>
    <m/>
  </r>
  <r>
    <n v="171157"/>
    <x v="1"/>
    <x v="0"/>
    <x v="0"/>
    <x v="0"/>
    <x v="2"/>
    <x v="42"/>
    <x v="0"/>
    <x v="0"/>
    <s v="Tesseramento"/>
    <x v="1"/>
    <x v="7"/>
    <x v="0"/>
    <m/>
  </r>
  <r>
    <n v="87673"/>
    <x v="0"/>
    <x v="0"/>
    <x v="0"/>
    <x v="0"/>
    <x v="1"/>
    <x v="73"/>
    <x v="0"/>
    <x v="0"/>
    <s v="Tesseramento"/>
    <x v="1"/>
    <x v="4"/>
    <x v="0"/>
    <m/>
  </r>
  <r>
    <n v="14533"/>
    <x v="0"/>
    <x v="0"/>
    <x v="0"/>
    <x v="4"/>
    <x v="2"/>
    <x v="42"/>
    <x v="0"/>
    <x v="0"/>
    <s v="Tesseramento"/>
    <x v="1"/>
    <x v="4"/>
    <x v="0"/>
    <m/>
  </r>
  <r>
    <n v="130051"/>
    <x v="0"/>
    <x v="0"/>
    <x v="0"/>
    <x v="0"/>
    <x v="1"/>
    <x v="73"/>
    <x v="0"/>
    <x v="1"/>
    <s v="Tesseramento"/>
    <x v="1"/>
    <x v="1"/>
    <x v="0"/>
    <m/>
  </r>
  <r>
    <n v="130050"/>
    <x v="0"/>
    <x v="0"/>
    <x v="0"/>
    <x v="0"/>
    <x v="1"/>
    <x v="73"/>
    <x v="0"/>
    <x v="0"/>
    <s v="Tesseramento"/>
    <x v="1"/>
    <x v="0"/>
    <x v="0"/>
    <m/>
  </r>
  <r>
    <n v="60309"/>
    <x v="0"/>
    <x v="0"/>
    <x v="0"/>
    <x v="0"/>
    <x v="2"/>
    <x v="42"/>
    <x v="0"/>
    <x v="1"/>
    <s v="Tesseramento"/>
    <x v="1"/>
    <x v="3"/>
    <x v="0"/>
    <m/>
  </r>
  <r>
    <n v="60310"/>
    <x v="0"/>
    <x v="0"/>
    <x v="0"/>
    <x v="0"/>
    <x v="2"/>
    <x v="42"/>
    <x v="0"/>
    <x v="0"/>
    <s v="Tesseramento"/>
    <x v="1"/>
    <x v="0"/>
    <x v="0"/>
    <m/>
  </r>
  <r>
    <n v="236985"/>
    <x v="1"/>
    <x v="0"/>
    <x v="1"/>
    <x v="2"/>
    <x v="1"/>
    <x v="73"/>
    <x v="0"/>
    <x v="0"/>
    <s v="Tesseramento"/>
    <x v="1"/>
    <x v="7"/>
    <x v="0"/>
    <m/>
  </r>
  <r>
    <n v="104547"/>
    <x v="0"/>
    <x v="0"/>
    <x v="0"/>
    <x v="0"/>
    <x v="1"/>
    <x v="73"/>
    <x v="0"/>
    <x v="0"/>
    <s v="Tesseramento"/>
    <x v="1"/>
    <x v="0"/>
    <x v="0"/>
    <m/>
  </r>
  <r>
    <n v="216134"/>
    <x v="0"/>
    <x v="0"/>
    <x v="0"/>
    <x v="0"/>
    <x v="1"/>
    <x v="73"/>
    <x v="0"/>
    <x v="1"/>
    <s v="Tesseramento"/>
    <x v="1"/>
    <x v="4"/>
    <x v="0"/>
    <m/>
  </r>
  <r>
    <n v="57193"/>
    <x v="0"/>
    <x v="0"/>
    <x v="2"/>
    <x v="0"/>
    <x v="2"/>
    <x v="42"/>
    <x v="0"/>
    <x v="0"/>
    <s v="Tesseramento"/>
    <x v="1"/>
    <x v="4"/>
    <x v="0"/>
    <m/>
  </r>
  <r>
    <n v="57194"/>
    <x v="0"/>
    <x v="0"/>
    <x v="2"/>
    <x v="0"/>
    <x v="2"/>
    <x v="42"/>
    <x v="0"/>
    <x v="1"/>
    <s v="Tesseramento"/>
    <x v="1"/>
    <x v="3"/>
    <x v="0"/>
    <m/>
  </r>
  <r>
    <n v="28508"/>
    <x v="0"/>
    <x v="0"/>
    <x v="0"/>
    <x v="0"/>
    <x v="13"/>
    <x v="369"/>
    <x v="0"/>
    <x v="0"/>
    <s v="Tesseramento"/>
    <x v="1"/>
    <x v="3"/>
    <x v="0"/>
    <m/>
  </r>
  <r>
    <n v="46723"/>
    <x v="0"/>
    <x v="0"/>
    <x v="0"/>
    <x v="0"/>
    <x v="13"/>
    <x v="369"/>
    <x v="0"/>
    <x v="0"/>
    <s v="Tesseramento"/>
    <x v="1"/>
    <x v="0"/>
    <x v="0"/>
    <m/>
  </r>
  <r>
    <n v="209258"/>
    <x v="0"/>
    <x v="1"/>
    <x v="0"/>
    <x v="0"/>
    <x v="11"/>
    <x v="24"/>
    <x v="0"/>
    <x v="0"/>
    <s v="Tesseramento"/>
    <x v="1"/>
    <x v="0"/>
    <x v="0"/>
    <m/>
  </r>
  <r>
    <n v="169300"/>
    <x v="0"/>
    <x v="1"/>
    <x v="2"/>
    <x v="2"/>
    <x v="2"/>
    <x v="42"/>
    <x v="0"/>
    <x v="0"/>
    <s v="Tesseramento"/>
    <x v="1"/>
    <x v="4"/>
    <x v="0"/>
    <m/>
  </r>
  <r>
    <n v="236982"/>
    <x v="1"/>
    <x v="0"/>
    <x v="1"/>
    <x v="2"/>
    <x v="1"/>
    <x v="73"/>
    <x v="0"/>
    <x v="0"/>
    <s v="Tesseramento"/>
    <x v="1"/>
    <x v="5"/>
    <x v="0"/>
    <m/>
  </r>
  <r>
    <n v="147030"/>
    <x v="0"/>
    <x v="0"/>
    <x v="0"/>
    <x v="0"/>
    <x v="13"/>
    <x v="188"/>
    <x v="0"/>
    <x v="0"/>
    <s v="Tesseramento"/>
    <x v="1"/>
    <x v="1"/>
    <x v="0"/>
    <m/>
  </r>
  <r>
    <n v="147029"/>
    <x v="0"/>
    <x v="0"/>
    <x v="0"/>
    <x v="0"/>
    <x v="13"/>
    <x v="188"/>
    <x v="0"/>
    <x v="0"/>
    <s v="Tesseramento"/>
    <x v="1"/>
    <x v="1"/>
    <x v="0"/>
    <m/>
  </r>
  <r>
    <n v="35862"/>
    <x v="0"/>
    <x v="0"/>
    <x v="0"/>
    <x v="0"/>
    <x v="13"/>
    <x v="188"/>
    <x v="0"/>
    <x v="0"/>
    <s v="Tesseramento"/>
    <x v="1"/>
    <x v="4"/>
    <x v="0"/>
    <m/>
  </r>
  <r>
    <n v="32552"/>
    <x v="0"/>
    <x v="0"/>
    <x v="2"/>
    <x v="4"/>
    <x v="1"/>
    <x v="73"/>
    <x v="0"/>
    <x v="0"/>
    <s v="Tesseramento"/>
    <x v="1"/>
    <x v="4"/>
    <x v="0"/>
    <m/>
  </r>
  <r>
    <n v="19097"/>
    <x v="0"/>
    <x v="0"/>
    <x v="0"/>
    <x v="0"/>
    <x v="12"/>
    <x v="254"/>
    <x v="0"/>
    <x v="0"/>
    <s v="Tesseramento"/>
    <x v="0"/>
    <x v="0"/>
    <x v="0"/>
    <m/>
  </r>
  <r>
    <n v="167820"/>
    <x v="0"/>
    <x v="0"/>
    <x v="0"/>
    <x v="0"/>
    <x v="11"/>
    <x v="142"/>
    <x v="0"/>
    <x v="0"/>
    <s v="Tesseramento"/>
    <x v="1"/>
    <x v="0"/>
    <x v="0"/>
    <m/>
  </r>
  <r>
    <n v="228430"/>
    <x v="0"/>
    <x v="0"/>
    <x v="0"/>
    <x v="2"/>
    <x v="7"/>
    <x v="195"/>
    <x v="0"/>
    <x v="0"/>
    <s v="Tesseramento"/>
    <x v="1"/>
    <x v="0"/>
    <x v="0"/>
    <m/>
  </r>
  <r>
    <n v="147091"/>
    <x v="0"/>
    <x v="0"/>
    <x v="0"/>
    <x v="0"/>
    <x v="7"/>
    <x v="195"/>
    <x v="0"/>
    <x v="0"/>
    <s v="Tesseramento"/>
    <x v="1"/>
    <x v="0"/>
    <x v="0"/>
    <m/>
  </r>
  <r>
    <n v="5987"/>
    <x v="0"/>
    <x v="0"/>
    <x v="0"/>
    <x v="0"/>
    <x v="1"/>
    <x v="108"/>
    <x v="0"/>
    <x v="0"/>
    <s v="Tesseramento"/>
    <x v="0"/>
    <x v="0"/>
    <x v="0"/>
    <m/>
  </r>
  <r>
    <n v="152514"/>
    <x v="0"/>
    <x v="0"/>
    <x v="0"/>
    <x v="0"/>
    <x v="13"/>
    <x v="188"/>
    <x v="0"/>
    <x v="1"/>
    <s v="Tesseramento"/>
    <x v="1"/>
    <x v="4"/>
    <x v="0"/>
    <m/>
  </r>
  <r>
    <n v="132149"/>
    <x v="0"/>
    <x v="0"/>
    <x v="0"/>
    <x v="0"/>
    <x v="13"/>
    <x v="188"/>
    <x v="0"/>
    <x v="0"/>
    <s v="Tesseramento"/>
    <x v="1"/>
    <x v="0"/>
    <x v="0"/>
    <m/>
  </r>
  <r>
    <n v="62647"/>
    <x v="0"/>
    <x v="0"/>
    <x v="0"/>
    <x v="0"/>
    <x v="13"/>
    <x v="188"/>
    <x v="0"/>
    <x v="0"/>
    <s v="Tesseramento"/>
    <x v="1"/>
    <x v="0"/>
    <x v="0"/>
    <m/>
  </r>
  <r>
    <n v="236882"/>
    <x v="0"/>
    <x v="0"/>
    <x v="1"/>
    <x v="3"/>
    <x v="11"/>
    <x v="94"/>
    <x v="0"/>
    <x v="1"/>
    <s v="Tesseramento"/>
    <x v="1"/>
    <x v="0"/>
    <x v="0"/>
    <m/>
  </r>
  <r>
    <n v="29017"/>
    <x v="0"/>
    <x v="0"/>
    <x v="0"/>
    <x v="0"/>
    <x v="13"/>
    <x v="188"/>
    <x v="0"/>
    <x v="0"/>
    <s v="Tesseramento"/>
    <x v="1"/>
    <x v="0"/>
    <x v="0"/>
    <m/>
  </r>
  <r>
    <n v="236879"/>
    <x v="0"/>
    <x v="0"/>
    <x v="1"/>
    <x v="3"/>
    <x v="11"/>
    <x v="94"/>
    <x v="0"/>
    <x v="0"/>
    <s v="Tesseramento"/>
    <x v="1"/>
    <x v="0"/>
    <x v="0"/>
    <m/>
  </r>
  <r>
    <n v="236929"/>
    <x v="0"/>
    <x v="0"/>
    <x v="1"/>
    <x v="1"/>
    <x v="12"/>
    <x v="254"/>
    <x v="0"/>
    <x v="0"/>
    <s v="Tesseramento"/>
    <x v="0"/>
    <x v="3"/>
    <x v="0"/>
    <m/>
  </r>
  <r>
    <n v="184381"/>
    <x v="0"/>
    <x v="0"/>
    <x v="0"/>
    <x v="1"/>
    <x v="4"/>
    <x v="164"/>
    <x v="0"/>
    <x v="0"/>
    <s v="Tesseramento"/>
    <x v="0"/>
    <x v="4"/>
    <x v="0"/>
    <m/>
  </r>
  <r>
    <n v="132243"/>
    <x v="0"/>
    <x v="0"/>
    <x v="0"/>
    <x v="0"/>
    <x v="11"/>
    <x v="142"/>
    <x v="0"/>
    <x v="0"/>
    <s v="Tesseramento"/>
    <x v="1"/>
    <x v="0"/>
    <x v="0"/>
    <m/>
  </r>
  <r>
    <n v="30608"/>
    <x v="0"/>
    <x v="0"/>
    <x v="0"/>
    <x v="0"/>
    <x v="8"/>
    <x v="62"/>
    <x v="0"/>
    <x v="0"/>
    <s v="Tesseramento"/>
    <x v="1"/>
    <x v="3"/>
    <x v="0"/>
    <m/>
  </r>
  <r>
    <n v="17849"/>
    <x v="0"/>
    <x v="0"/>
    <x v="0"/>
    <x v="0"/>
    <x v="4"/>
    <x v="99"/>
    <x v="0"/>
    <x v="0"/>
    <s v="Tesseramento"/>
    <x v="0"/>
    <x v="4"/>
    <x v="0"/>
    <m/>
  </r>
  <r>
    <n v="177306"/>
    <x v="0"/>
    <x v="0"/>
    <x v="0"/>
    <x v="0"/>
    <x v="7"/>
    <x v="301"/>
    <x v="0"/>
    <x v="0"/>
    <s v="Tesseramento"/>
    <x v="1"/>
    <x v="0"/>
    <x v="0"/>
    <m/>
  </r>
  <r>
    <n v="152702"/>
    <x v="0"/>
    <x v="0"/>
    <x v="0"/>
    <x v="0"/>
    <x v="4"/>
    <x v="99"/>
    <x v="0"/>
    <x v="0"/>
    <s v="Tesseramento"/>
    <x v="0"/>
    <x v="0"/>
    <x v="0"/>
    <m/>
  </r>
  <r>
    <n v="160844"/>
    <x v="0"/>
    <x v="0"/>
    <x v="0"/>
    <x v="0"/>
    <x v="4"/>
    <x v="99"/>
    <x v="0"/>
    <x v="0"/>
    <s v="Tesseramento"/>
    <x v="0"/>
    <x v="0"/>
    <x v="0"/>
    <m/>
  </r>
  <r>
    <n v="213941"/>
    <x v="0"/>
    <x v="0"/>
    <x v="0"/>
    <x v="0"/>
    <x v="4"/>
    <x v="147"/>
    <x v="0"/>
    <x v="0"/>
    <s v="Tesseramento"/>
    <x v="1"/>
    <x v="1"/>
    <x v="0"/>
    <m/>
  </r>
  <r>
    <n v="213942"/>
    <x v="1"/>
    <x v="0"/>
    <x v="0"/>
    <x v="1"/>
    <x v="4"/>
    <x v="147"/>
    <x v="0"/>
    <x v="0"/>
    <s v="Tesseramento"/>
    <x v="1"/>
    <x v="6"/>
    <x v="0"/>
    <m/>
  </r>
  <r>
    <n v="155679"/>
    <x v="0"/>
    <x v="1"/>
    <x v="2"/>
    <x v="1"/>
    <x v="16"/>
    <x v="263"/>
    <x v="0"/>
    <x v="0"/>
    <s v="Tesseramento"/>
    <x v="1"/>
    <x v="3"/>
    <x v="0"/>
    <m/>
  </r>
  <r>
    <n v="136114"/>
    <x v="0"/>
    <x v="0"/>
    <x v="0"/>
    <x v="0"/>
    <x v="16"/>
    <x v="263"/>
    <x v="0"/>
    <x v="1"/>
    <s v="Tesseramento"/>
    <x v="1"/>
    <x v="1"/>
    <x v="0"/>
    <m/>
  </r>
  <r>
    <n v="136113"/>
    <x v="0"/>
    <x v="0"/>
    <x v="0"/>
    <x v="0"/>
    <x v="16"/>
    <x v="263"/>
    <x v="0"/>
    <x v="1"/>
    <s v="Tesseramento"/>
    <x v="1"/>
    <x v="1"/>
    <x v="0"/>
    <m/>
  </r>
  <r>
    <n v="131868"/>
    <x v="0"/>
    <x v="0"/>
    <x v="2"/>
    <x v="0"/>
    <x v="11"/>
    <x v="95"/>
    <x v="0"/>
    <x v="0"/>
    <s v="Tesseramento"/>
    <x v="1"/>
    <x v="0"/>
    <x v="0"/>
    <m/>
  </r>
  <r>
    <n v="236954"/>
    <x v="0"/>
    <x v="1"/>
    <x v="1"/>
    <x v="1"/>
    <x v="16"/>
    <x v="263"/>
    <x v="0"/>
    <x v="0"/>
    <s v="Tesseramento"/>
    <x v="1"/>
    <x v="4"/>
    <x v="0"/>
    <m/>
  </r>
  <r>
    <n v="236935"/>
    <x v="0"/>
    <x v="0"/>
    <x v="1"/>
    <x v="1"/>
    <x v="4"/>
    <x v="400"/>
    <x v="0"/>
    <x v="0"/>
    <s v="Tesseramento"/>
    <x v="0"/>
    <x v="3"/>
    <x v="0"/>
    <m/>
  </r>
  <r>
    <n v="107186"/>
    <x v="0"/>
    <x v="0"/>
    <x v="0"/>
    <x v="0"/>
    <x v="4"/>
    <x v="47"/>
    <x v="0"/>
    <x v="0"/>
    <s v="Tesseramento"/>
    <x v="0"/>
    <x v="3"/>
    <x v="0"/>
    <m/>
  </r>
  <r>
    <n v="236952"/>
    <x v="0"/>
    <x v="0"/>
    <x v="1"/>
    <x v="0"/>
    <x v="10"/>
    <x v="266"/>
    <x v="0"/>
    <x v="1"/>
    <s v="Tesseramento"/>
    <x v="1"/>
    <x v="3"/>
    <x v="0"/>
    <m/>
  </r>
  <r>
    <n v="236953"/>
    <x v="0"/>
    <x v="0"/>
    <x v="1"/>
    <x v="0"/>
    <x v="10"/>
    <x v="266"/>
    <x v="0"/>
    <x v="0"/>
    <s v="Tesseramento"/>
    <x v="1"/>
    <x v="3"/>
    <x v="0"/>
    <m/>
  </r>
  <r>
    <n v="236973"/>
    <x v="0"/>
    <x v="0"/>
    <x v="1"/>
    <x v="3"/>
    <x v="7"/>
    <x v="168"/>
    <x v="0"/>
    <x v="0"/>
    <s v="Tesseramento"/>
    <x v="1"/>
    <x v="3"/>
    <x v="0"/>
    <m/>
  </r>
  <r>
    <n v="40420"/>
    <x v="0"/>
    <x v="0"/>
    <x v="0"/>
    <x v="0"/>
    <x v="12"/>
    <x v="309"/>
    <x v="0"/>
    <x v="0"/>
    <s v="Tesseramento"/>
    <x v="0"/>
    <x v="1"/>
    <x v="0"/>
    <m/>
  </r>
  <r>
    <n v="181993"/>
    <x v="1"/>
    <x v="0"/>
    <x v="0"/>
    <x v="1"/>
    <x v="7"/>
    <x v="135"/>
    <x v="0"/>
    <x v="0"/>
    <s v="Tesseramento"/>
    <x v="1"/>
    <x v="5"/>
    <x v="0"/>
    <m/>
  </r>
  <r>
    <n v="180262"/>
    <x v="0"/>
    <x v="0"/>
    <x v="0"/>
    <x v="0"/>
    <x v="7"/>
    <x v="67"/>
    <x v="0"/>
    <x v="0"/>
    <s v="Tesseramento"/>
    <x v="0"/>
    <x v="4"/>
    <x v="0"/>
    <m/>
  </r>
  <r>
    <n v="140437"/>
    <x v="0"/>
    <x v="0"/>
    <x v="0"/>
    <x v="0"/>
    <x v="7"/>
    <x v="67"/>
    <x v="0"/>
    <x v="0"/>
    <s v="Tesseramento"/>
    <x v="0"/>
    <x v="0"/>
    <x v="0"/>
    <m/>
  </r>
  <r>
    <n v="121036"/>
    <x v="0"/>
    <x v="0"/>
    <x v="0"/>
    <x v="0"/>
    <x v="7"/>
    <x v="67"/>
    <x v="0"/>
    <x v="1"/>
    <s v="Tesseramento"/>
    <x v="0"/>
    <x v="0"/>
    <x v="0"/>
    <m/>
  </r>
  <r>
    <n v="236919"/>
    <x v="0"/>
    <x v="0"/>
    <x v="1"/>
    <x v="1"/>
    <x v="10"/>
    <x v="391"/>
    <x v="0"/>
    <x v="0"/>
    <s v="Tesseramento"/>
    <x v="1"/>
    <x v="3"/>
    <x v="0"/>
    <m/>
  </r>
  <r>
    <n v="229899"/>
    <x v="1"/>
    <x v="0"/>
    <x v="0"/>
    <x v="2"/>
    <x v="7"/>
    <x v="328"/>
    <x v="0"/>
    <x v="0"/>
    <s v="Tesseramento"/>
    <x v="0"/>
    <x v="5"/>
    <x v="0"/>
    <m/>
  </r>
  <r>
    <n v="237040"/>
    <x v="1"/>
    <x v="0"/>
    <x v="1"/>
    <x v="2"/>
    <x v="7"/>
    <x v="328"/>
    <x v="0"/>
    <x v="0"/>
    <s v="Tesseramento"/>
    <x v="0"/>
    <x v="7"/>
    <x v="1"/>
    <m/>
  </r>
  <r>
    <n v="237039"/>
    <x v="0"/>
    <x v="1"/>
    <x v="1"/>
    <x v="1"/>
    <x v="7"/>
    <x v="328"/>
    <x v="0"/>
    <x v="0"/>
    <s v="Tesseramento"/>
    <x v="0"/>
    <x v="0"/>
    <x v="0"/>
    <m/>
  </r>
  <r>
    <n v="146874"/>
    <x v="0"/>
    <x v="0"/>
    <x v="0"/>
    <x v="0"/>
    <x v="4"/>
    <x v="65"/>
    <x v="0"/>
    <x v="0"/>
    <s v="Tesseramento"/>
    <x v="1"/>
    <x v="3"/>
    <x v="0"/>
    <m/>
  </r>
  <r>
    <n v="174488"/>
    <x v="0"/>
    <x v="1"/>
    <x v="0"/>
    <x v="1"/>
    <x v="7"/>
    <x v="293"/>
    <x v="0"/>
    <x v="0"/>
    <s v="Tesseramento"/>
    <x v="1"/>
    <x v="0"/>
    <x v="0"/>
    <m/>
  </r>
  <r>
    <n v="178265"/>
    <x v="0"/>
    <x v="1"/>
    <x v="0"/>
    <x v="1"/>
    <x v="7"/>
    <x v="293"/>
    <x v="0"/>
    <x v="0"/>
    <s v="Tesseramento"/>
    <x v="1"/>
    <x v="0"/>
    <x v="0"/>
    <m/>
  </r>
  <r>
    <n v="100281"/>
    <x v="0"/>
    <x v="0"/>
    <x v="0"/>
    <x v="0"/>
    <x v="0"/>
    <x v="206"/>
    <x v="0"/>
    <x v="0"/>
    <s v="Tesseramento"/>
    <x v="1"/>
    <x v="4"/>
    <x v="0"/>
    <m/>
  </r>
  <r>
    <n v="205284"/>
    <x v="0"/>
    <x v="0"/>
    <x v="0"/>
    <x v="0"/>
    <x v="0"/>
    <x v="206"/>
    <x v="0"/>
    <x v="1"/>
    <s v="Tesseramento"/>
    <x v="1"/>
    <x v="0"/>
    <x v="0"/>
    <m/>
  </r>
  <r>
    <n v="37420"/>
    <x v="0"/>
    <x v="0"/>
    <x v="0"/>
    <x v="0"/>
    <x v="1"/>
    <x v="22"/>
    <x v="0"/>
    <x v="0"/>
    <s v="Tesseramento"/>
    <x v="1"/>
    <x v="4"/>
    <x v="0"/>
    <m/>
  </r>
  <r>
    <n v="186376"/>
    <x v="0"/>
    <x v="0"/>
    <x v="0"/>
    <x v="0"/>
    <x v="4"/>
    <x v="147"/>
    <x v="0"/>
    <x v="0"/>
    <s v="Tesseramento"/>
    <x v="1"/>
    <x v="0"/>
    <x v="0"/>
    <m/>
  </r>
  <r>
    <n v="186382"/>
    <x v="0"/>
    <x v="0"/>
    <x v="0"/>
    <x v="0"/>
    <x v="4"/>
    <x v="147"/>
    <x v="0"/>
    <x v="0"/>
    <s v="Tesseramento"/>
    <x v="1"/>
    <x v="0"/>
    <x v="0"/>
    <m/>
  </r>
  <r>
    <n v="237075"/>
    <x v="1"/>
    <x v="0"/>
    <x v="1"/>
    <x v="2"/>
    <x v="0"/>
    <x v="206"/>
    <x v="0"/>
    <x v="0"/>
    <s v="Tesseramento"/>
    <x v="1"/>
    <x v="5"/>
    <x v="0"/>
    <m/>
  </r>
  <r>
    <n v="172658"/>
    <x v="0"/>
    <x v="0"/>
    <x v="0"/>
    <x v="0"/>
    <x v="7"/>
    <x v="137"/>
    <x v="0"/>
    <x v="0"/>
    <s v="Tesseramento"/>
    <x v="3"/>
    <x v="0"/>
    <x v="0"/>
    <m/>
  </r>
  <r>
    <n v="176469"/>
    <x v="0"/>
    <x v="0"/>
    <x v="0"/>
    <x v="0"/>
    <x v="3"/>
    <x v="331"/>
    <x v="0"/>
    <x v="0"/>
    <s v="Tesseramento"/>
    <x v="1"/>
    <x v="3"/>
    <x v="0"/>
    <m/>
  </r>
  <r>
    <n v="173959"/>
    <x v="0"/>
    <x v="0"/>
    <x v="0"/>
    <x v="0"/>
    <x v="11"/>
    <x v="142"/>
    <x v="0"/>
    <x v="0"/>
    <s v="Tesseramento"/>
    <x v="1"/>
    <x v="0"/>
    <x v="0"/>
    <m/>
  </r>
  <r>
    <n v="160258"/>
    <x v="0"/>
    <x v="0"/>
    <x v="0"/>
    <x v="0"/>
    <x v="11"/>
    <x v="142"/>
    <x v="0"/>
    <x v="0"/>
    <s v="Tesseramento"/>
    <x v="1"/>
    <x v="0"/>
    <x v="0"/>
    <m/>
  </r>
  <r>
    <n v="145615"/>
    <x v="0"/>
    <x v="0"/>
    <x v="0"/>
    <x v="0"/>
    <x v="11"/>
    <x v="142"/>
    <x v="0"/>
    <x v="0"/>
    <s v="Tesseramento"/>
    <x v="1"/>
    <x v="0"/>
    <x v="0"/>
    <m/>
  </r>
  <r>
    <n v="60204"/>
    <x v="0"/>
    <x v="0"/>
    <x v="0"/>
    <x v="0"/>
    <x v="11"/>
    <x v="142"/>
    <x v="0"/>
    <x v="1"/>
    <s v="Tesseramento"/>
    <x v="1"/>
    <x v="0"/>
    <x v="0"/>
    <m/>
  </r>
  <r>
    <n v="71078"/>
    <x v="0"/>
    <x v="0"/>
    <x v="0"/>
    <x v="0"/>
    <x v="11"/>
    <x v="142"/>
    <x v="0"/>
    <x v="1"/>
    <s v="Tesseramento"/>
    <x v="1"/>
    <x v="4"/>
    <x v="0"/>
    <m/>
  </r>
  <r>
    <n v="71079"/>
    <x v="0"/>
    <x v="0"/>
    <x v="0"/>
    <x v="0"/>
    <x v="11"/>
    <x v="142"/>
    <x v="0"/>
    <x v="0"/>
    <s v="Tesseramento"/>
    <x v="1"/>
    <x v="3"/>
    <x v="0"/>
    <m/>
  </r>
  <r>
    <n v="147521"/>
    <x v="0"/>
    <x v="0"/>
    <x v="0"/>
    <x v="0"/>
    <x v="11"/>
    <x v="142"/>
    <x v="0"/>
    <x v="1"/>
    <s v="Tesseramento"/>
    <x v="1"/>
    <x v="0"/>
    <x v="0"/>
    <m/>
  </r>
  <r>
    <n v="237055"/>
    <x v="0"/>
    <x v="0"/>
    <x v="1"/>
    <x v="2"/>
    <x v="8"/>
    <x v="222"/>
    <x v="0"/>
    <x v="0"/>
    <s v="Tesseramento"/>
    <x v="1"/>
    <x v="1"/>
    <x v="0"/>
    <m/>
  </r>
  <r>
    <n v="237056"/>
    <x v="0"/>
    <x v="0"/>
    <x v="1"/>
    <x v="2"/>
    <x v="8"/>
    <x v="222"/>
    <x v="0"/>
    <x v="1"/>
    <s v="Tesseramento"/>
    <x v="1"/>
    <x v="1"/>
    <x v="0"/>
    <m/>
  </r>
  <r>
    <n v="94478"/>
    <x v="0"/>
    <x v="0"/>
    <x v="0"/>
    <x v="0"/>
    <x v="4"/>
    <x v="68"/>
    <x v="0"/>
    <x v="1"/>
    <s v="Tesseramento"/>
    <x v="1"/>
    <x v="3"/>
    <x v="0"/>
    <m/>
  </r>
  <r>
    <n v="74152"/>
    <x v="0"/>
    <x v="0"/>
    <x v="0"/>
    <x v="0"/>
    <x v="0"/>
    <x v="76"/>
    <x v="0"/>
    <x v="0"/>
    <s v="Tesseramento"/>
    <x v="0"/>
    <x v="0"/>
    <x v="0"/>
    <m/>
  </r>
  <r>
    <n v="210997"/>
    <x v="0"/>
    <x v="1"/>
    <x v="2"/>
    <x v="2"/>
    <x v="1"/>
    <x v="48"/>
    <x v="0"/>
    <x v="0"/>
    <s v="Tesseramento"/>
    <x v="1"/>
    <x v="0"/>
    <x v="0"/>
    <m/>
  </r>
  <r>
    <n v="33030"/>
    <x v="0"/>
    <x v="0"/>
    <x v="0"/>
    <x v="0"/>
    <x v="1"/>
    <x v="48"/>
    <x v="0"/>
    <x v="0"/>
    <s v="Tesseramento"/>
    <x v="1"/>
    <x v="0"/>
    <x v="0"/>
    <m/>
  </r>
  <r>
    <n v="145633"/>
    <x v="0"/>
    <x v="0"/>
    <x v="0"/>
    <x v="0"/>
    <x v="0"/>
    <x v="76"/>
    <x v="0"/>
    <x v="0"/>
    <s v="Tesseramento"/>
    <x v="0"/>
    <x v="0"/>
    <x v="0"/>
    <m/>
  </r>
  <r>
    <n v="75242"/>
    <x v="0"/>
    <x v="0"/>
    <x v="0"/>
    <x v="0"/>
    <x v="9"/>
    <x v="196"/>
    <x v="0"/>
    <x v="1"/>
    <s v="Tesseramento"/>
    <x v="1"/>
    <x v="3"/>
    <x v="0"/>
    <m/>
  </r>
  <r>
    <n v="38294"/>
    <x v="0"/>
    <x v="0"/>
    <x v="0"/>
    <x v="0"/>
    <x v="9"/>
    <x v="196"/>
    <x v="0"/>
    <x v="0"/>
    <s v="Tesseramento"/>
    <x v="1"/>
    <x v="3"/>
    <x v="0"/>
    <m/>
  </r>
  <r>
    <n v="95028"/>
    <x v="0"/>
    <x v="0"/>
    <x v="0"/>
    <x v="0"/>
    <x v="9"/>
    <x v="196"/>
    <x v="0"/>
    <x v="0"/>
    <s v="Tesseramento"/>
    <x v="1"/>
    <x v="0"/>
    <x v="0"/>
    <m/>
  </r>
  <r>
    <n v="221316"/>
    <x v="0"/>
    <x v="1"/>
    <x v="0"/>
    <x v="0"/>
    <x v="9"/>
    <x v="196"/>
    <x v="0"/>
    <x v="0"/>
    <s v="Tesseramento"/>
    <x v="1"/>
    <x v="0"/>
    <x v="0"/>
    <m/>
  </r>
  <r>
    <n v="185609"/>
    <x v="0"/>
    <x v="0"/>
    <x v="0"/>
    <x v="0"/>
    <x v="2"/>
    <x v="163"/>
    <x v="0"/>
    <x v="0"/>
    <s v="Tesseramento"/>
    <x v="0"/>
    <x v="3"/>
    <x v="0"/>
    <m/>
  </r>
  <r>
    <n v="14679"/>
    <x v="0"/>
    <x v="0"/>
    <x v="0"/>
    <x v="0"/>
    <x v="2"/>
    <x v="163"/>
    <x v="0"/>
    <x v="0"/>
    <s v="Tesseramento"/>
    <x v="0"/>
    <x v="4"/>
    <x v="0"/>
    <m/>
  </r>
  <r>
    <n v="207255"/>
    <x v="0"/>
    <x v="0"/>
    <x v="0"/>
    <x v="1"/>
    <x v="2"/>
    <x v="163"/>
    <x v="0"/>
    <x v="0"/>
    <s v="Tesseramento"/>
    <x v="0"/>
    <x v="0"/>
    <x v="0"/>
    <m/>
  </r>
  <r>
    <n v="97869"/>
    <x v="0"/>
    <x v="0"/>
    <x v="0"/>
    <x v="0"/>
    <x v="3"/>
    <x v="8"/>
    <x v="0"/>
    <x v="0"/>
    <s v="Tesseramento"/>
    <x v="0"/>
    <x v="0"/>
    <x v="0"/>
    <m/>
  </r>
  <r>
    <n v="237044"/>
    <x v="0"/>
    <x v="0"/>
    <x v="1"/>
    <x v="2"/>
    <x v="15"/>
    <x v="362"/>
    <x v="0"/>
    <x v="0"/>
    <s v="Tesseramento"/>
    <x v="0"/>
    <x v="3"/>
    <x v="0"/>
    <m/>
  </r>
  <r>
    <n v="192684"/>
    <x v="0"/>
    <x v="0"/>
    <x v="0"/>
    <x v="0"/>
    <x v="2"/>
    <x v="79"/>
    <x v="0"/>
    <x v="0"/>
    <s v="Tesseramento"/>
    <x v="1"/>
    <x v="0"/>
    <x v="0"/>
    <m/>
  </r>
  <r>
    <n v="232188"/>
    <x v="1"/>
    <x v="0"/>
    <x v="0"/>
    <x v="1"/>
    <x v="7"/>
    <x v="175"/>
    <x v="0"/>
    <x v="1"/>
    <s v="Tesseramento"/>
    <x v="0"/>
    <x v="2"/>
    <x v="0"/>
    <m/>
  </r>
  <r>
    <n v="237485"/>
    <x v="0"/>
    <x v="0"/>
    <x v="1"/>
    <x v="3"/>
    <x v="8"/>
    <x v="34"/>
    <x v="0"/>
    <x v="0"/>
    <s v="Tesseramento"/>
    <x v="1"/>
    <x v="3"/>
    <x v="0"/>
    <m/>
  </r>
  <r>
    <n v="48635"/>
    <x v="0"/>
    <x v="0"/>
    <x v="0"/>
    <x v="0"/>
    <x v="2"/>
    <x v="79"/>
    <x v="0"/>
    <x v="0"/>
    <s v="Tesseramento"/>
    <x v="1"/>
    <x v="3"/>
    <x v="0"/>
    <m/>
  </r>
  <r>
    <n v="228092"/>
    <x v="0"/>
    <x v="0"/>
    <x v="0"/>
    <x v="0"/>
    <x v="2"/>
    <x v="79"/>
    <x v="0"/>
    <x v="0"/>
    <s v="Tesseramento"/>
    <x v="1"/>
    <x v="0"/>
    <x v="0"/>
    <m/>
  </r>
  <r>
    <n v="3760"/>
    <x v="0"/>
    <x v="0"/>
    <x v="0"/>
    <x v="0"/>
    <x v="7"/>
    <x v="223"/>
    <x v="0"/>
    <x v="0"/>
    <s v="Tesseramento"/>
    <x v="2"/>
    <x v="4"/>
    <x v="0"/>
    <m/>
  </r>
  <r>
    <n v="3645"/>
    <x v="0"/>
    <x v="0"/>
    <x v="0"/>
    <x v="0"/>
    <x v="7"/>
    <x v="223"/>
    <x v="0"/>
    <x v="0"/>
    <s v="Tesseramento"/>
    <x v="2"/>
    <x v="4"/>
    <x v="0"/>
    <m/>
  </r>
  <r>
    <n v="25566"/>
    <x v="0"/>
    <x v="0"/>
    <x v="0"/>
    <x v="0"/>
    <x v="7"/>
    <x v="223"/>
    <x v="0"/>
    <x v="0"/>
    <s v="Tesseramento"/>
    <x v="2"/>
    <x v="0"/>
    <x v="0"/>
    <m/>
  </r>
  <r>
    <n v="3584"/>
    <x v="0"/>
    <x v="0"/>
    <x v="0"/>
    <x v="0"/>
    <x v="7"/>
    <x v="223"/>
    <x v="0"/>
    <x v="0"/>
    <s v="Tesseramento"/>
    <x v="2"/>
    <x v="0"/>
    <x v="0"/>
    <m/>
  </r>
  <r>
    <n v="142803"/>
    <x v="0"/>
    <x v="0"/>
    <x v="0"/>
    <x v="3"/>
    <x v="7"/>
    <x v="223"/>
    <x v="0"/>
    <x v="1"/>
    <s v="Tesseramento"/>
    <x v="2"/>
    <x v="4"/>
    <x v="0"/>
    <m/>
  </r>
  <r>
    <n v="96101"/>
    <x v="0"/>
    <x v="0"/>
    <x v="0"/>
    <x v="0"/>
    <x v="7"/>
    <x v="223"/>
    <x v="0"/>
    <x v="1"/>
    <s v="Tesseramento"/>
    <x v="2"/>
    <x v="1"/>
    <x v="0"/>
    <m/>
  </r>
  <r>
    <n v="225496"/>
    <x v="0"/>
    <x v="0"/>
    <x v="0"/>
    <x v="1"/>
    <x v="7"/>
    <x v="223"/>
    <x v="0"/>
    <x v="0"/>
    <s v="Tesseramento"/>
    <x v="2"/>
    <x v="1"/>
    <x v="0"/>
    <m/>
  </r>
  <r>
    <n v="127511"/>
    <x v="0"/>
    <x v="0"/>
    <x v="0"/>
    <x v="0"/>
    <x v="4"/>
    <x v="111"/>
    <x v="0"/>
    <x v="0"/>
    <s v="Tesseramento"/>
    <x v="3"/>
    <x v="0"/>
    <x v="0"/>
    <m/>
  </r>
  <r>
    <n v="134642"/>
    <x v="0"/>
    <x v="0"/>
    <x v="0"/>
    <x v="1"/>
    <x v="4"/>
    <x v="75"/>
    <x v="0"/>
    <x v="0"/>
    <s v="Tesseramento"/>
    <x v="0"/>
    <x v="0"/>
    <x v="0"/>
    <m/>
  </r>
  <r>
    <n v="19151"/>
    <x v="0"/>
    <x v="0"/>
    <x v="2"/>
    <x v="0"/>
    <x v="9"/>
    <x v="321"/>
    <x v="0"/>
    <x v="0"/>
    <s v="Tesseramento"/>
    <x v="0"/>
    <x v="4"/>
    <x v="0"/>
    <m/>
  </r>
  <r>
    <n v="228545"/>
    <x v="0"/>
    <x v="1"/>
    <x v="0"/>
    <x v="1"/>
    <x v="1"/>
    <x v="284"/>
    <x v="0"/>
    <x v="1"/>
    <s v="Tesseramento"/>
    <x v="0"/>
    <x v="1"/>
    <x v="0"/>
    <m/>
  </r>
  <r>
    <n v="228546"/>
    <x v="0"/>
    <x v="1"/>
    <x v="0"/>
    <x v="1"/>
    <x v="1"/>
    <x v="284"/>
    <x v="0"/>
    <x v="0"/>
    <s v="Tesseramento"/>
    <x v="0"/>
    <x v="1"/>
    <x v="0"/>
    <m/>
  </r>
  <r>
    <n v="237081"/>
    <x v="0"/>
    <x v="1"/>
    <x v="1"/>
    <x v="1"/>
    <x v="1"/>
    <x v="284"/>
    <x v="0"/>
    <x v="0"/>
    <s v="Tesseramento"/>
    <x v="0"/>
    <x v="0"/>
    <x v="0"/>
    <m/>
  </r>
  <r>
    <n v="105819"/>
    <x v="0"/>
    <x v="0"/>
    <x v="0"/>
    <x v="0"/>
    <x v="4"/>
    <x v="235"/>
    <x v="0"/>
    <x v="0"/>
    <s v="Tesseramento"/>
    <x v="0"/>
    <x v="3"/>
    <x v="0"/>
    <m/>
  </r>
  <r>
    <n v="237063"/>
    <x v="0"/>
    <x v="0"/>
    <x v="1"/>
    <x v="0"/>
    <x v="9"/>
    <x v="64"/>
    <x v="0"/>
    <x v="0"/>
    <s v="Tesseramento"/>
    <x v="0"/>
    <x v="0"/>
    <x v="0"/>
    <m/>
  </r>
  <r>
    <n v="237065"/>
    <x v="0"/>
    <x v="0"/>
    <x v="1"/>
    <x v="1"/>
    <x v="9"/>
    <x v="64"/>
    <x v="0"/>
    <x v="0"/>
    <s v="Tesseramento"/>
    <x v="0"/>
    <x v="0"/>
    <x v="0"/>
    <m/>
  </r>
  <r>
    <n v="237062"/>
    <x v="0"/>
    <x v="0"/>
    <x v="1"/>
    <x v="1"/>
    <x v="9"/>
    <x v="64"/>
    <x v="0"/>
    <x v="0"/>
    <s v="Tesseramento"/>
    <x v="0"/>
    <x v="0"/>
    <x v="0"/>
    <m/>
  </r>
  <r>
    <n v="237064"/>
    <x v="0"/>
    <x v="0"/>
    <x v="1"/>
    <x v="3"/>
    <x v="9"/>
    <x v="64"/>
    <x v="0"/>
    <x v="0"/>
    <s v="Tesseramento"/>
    <x v="0"/>
    <x v="0"/>
    <x v="0"/>
    <m/>
  </r>
  <r>
    <n v="216710"/>
    <x v="0"/>
    <x v="0"/>
    <x v="0"/>
    <x v="1"/>
    <x v="17"/>
    <x v="401"/>
    <x v="0"/>
    <x v="0"/>
    <s v="Tesseramento"/>
    <x v="0"/>
    <x v="4"/>
    <x v="0"/>
    <m/>
  </r>
  <r>
    <n v="211444"/>
    <x v="1"/>
    <x v="0"/>
    <x v="0"/>
    <x v="2"/>
    <x v="4"/>
    <x v="80"/>
    <x v="0"/>
    <x v="0"/>
    <s v="Tesseramento"/>
    <x v="1"/>
    <x v="7"/>
    <x v="0"/>
    <m/>
  </r>
  <r>
    <n v="227290"/>
    <x v="1"/>
    <x v="0"/>
    <x v="0"/>
    <x v="2"/>
    <x v="4"/>
    <x v="80"/>
    <x v="0"/>
    <x v="0"/>
    <s v="Tesseramento"/>
    <x v="1"/>
    <x v="6"/>
    <x v="0"/>
    <m/>
  </r>
  <r>
    <n v="211445"/>
    <x v="1"/>
    <x v="0"/>
    <x v="0"/>
    <x v="2"/>
    <x v="4"/>
    <x v="80"/>
    <x v="0"/>
    <x v="1"/>
    <s v="Tesseramento"/>
    <x v="1"/>
    <x v="6"/>
    <x v="0"/>
    <m/>
  </r>
  <r>
    <n v="99861"/>
    <x v="0"/>
    <x v="0"/>
    <x v="0"/>
    <x v="1"/>
    <x v="4"/>
    <x v="80"/>
    <x v="0"/>
    <x v="0"/>
    <s v="Tesseramento"/>
    <x v="1"/>
    <x v="1"/>
    <x v="0"/>
    <m/>
  </r>
  <r>
    <n v="218353"/>
    <x v="0"/>
    <x v="1"/>
    <x v="0"/>
    <x v="0"/>
    <x v="11"/>
    <x v="86"/>
    <x v="0"/>
    <x v="0"/>
    <s v="Tesseramento"/>
    <x v="0"/>
    <x v="0"/>
    <x v="0"/>
    <m/>
  </r>
  <r>
    <n v="199531"/>
    <x v="0"/>
    <x v="0"/>
    <x v="0"/>
    <x v="1"/>
    <x v="11"/>
    <x v="86"/>
    <x v="0"/>
    <x v="0"/>
    <s v="Tesseramento"/>
    <x v="0"/>
    <x v="0"/>
    <x v="0"/>
    <m/>
  </r>
  <r>
    <n v="229426"/>
    <x v="0"/>
    <x v="1"/>
    <x v="0"/>
    <x v="2"/>
    <x v="4"/>
    <x v="4"/>
    <x v="0"/>
    <x v="1"/>
    <s v="Tesseramento"/>
    <x v="1"/>
    <x v="0"/>
    <x v="0"/>
    <m/>
  </r>
  <r>
    <n v="236993"/>
    <x v="0"/>
    <x v="0"/>
    <x v="1"/>
    <x v="1"/>
    <x v="4"/>
    <x v="80"/>
    <x v="0"/>
    <x v="0"/>
    <s v="Tesseramento"/>
    <x v="1"/>
    <x v="4"/>
    <x v="0"/>
    <m/>
  </r>
  <r>
    <n v="135139"/>
    <x v="0"/>
    <x v="0"/>
    <x v="0"/>
    <x v="0"/>
    <x v="4"/>
    <x v="80"/>
    <x v="0"/>
    <x v="0"/>
    <s v="Tesseramento"/>
    <x v="1"/>
    <x v="0"/>
    <x v="0"/>
    <m/>
  </r>
  <r>
    <n v="207869"/>
    <x v="0"/>
    <x v="1"/>
    <x v="0"/>
    <x v="1"/>
    <x v="11"/>
    <x v="327"/>
    <x v="0"/>
    <x v="0"/>
    <s v="Tesseramento"/>
    <x v="0"/>
    <x v="1"/>
    <x v="0"/>
    <m/>
  </r>
  <r>
    <n v="148720"/>
    <x v="0"/>
    <x v="0"/>
    <x v="0"/>
    <x v="0"/>
    <x v="2"/>
    <x v="230"/>
    <x v="0"/>
    <x v="0"/>
    <s v="Tesseramento"/>
    <x v="1"/>
    <x v="1"/>
    <x v="0"/>
    <m/>
  </r>
  <r>
    <n v="227888"/>
    <x v="0"/>
    <x v="0"/>
    <x v="0"/>
    <x v="1"/>
    <x v="2"/>
    <x v="230"/>
    <x v="0"/>
    <x v="0"/>
    <s v="Tesseramento"/>
    <x v="1"/>
    <x v="1"/>
    <x v="0"/>
    <m/>
  </r>
  <r>
    <n v="41273"/>
    <x v="0"/>
    <x v="0"/>
    <x v="0"/>
    <x v="0"/>
    <x v="2"/>
    <x v="230"/>
    <x v="0"/>
    <x v="1"/>
    <s v="Tesseramento"/>
    <x v="1"/>
    <x v="3"/>
    <x v="0"/>
    <m/>
  </r>
  <r>
    <n v="49375"/>
    <x v="0"/>
    <x v="0"/>
    <x v="0"/>
    <x v="0"/>
    <x v="2"/>
    <x v="230"/>
    <x v="0"/>
    <x v="0"/>
    <s v="Tesseramento"/>
    <x v="1"/>
    <x v="3"/>
    <x v="0"/>
    <m/>
  </r>
  <r>
    <n v="193648"/>
    <x v="0"/>
    <x v="1"/>
    <x v="2"/>
    <x v="1"/>
    <x v="2"/>
    <x v="230"/>
    <x v="0"/>
    <x v="1"/>
    <s v="Tesseramento"/>
    <x v="1"/>
    <x v="0"/>
    <x v="0"/>
    <m/>
  </r>
  <r>
    <n v="154559"/>
    <x v="0"/>
    <x v="0"/>
    <x v="2"/>
    <x v="4"/>
    <x v="2"/>
    <x v="230"/>
    <x v="0"/>
    <x v="0"/>
    <s v="Tesseramento"/>
    <x v="1"/>
    <x v="1"/>
    <x v="0"/>
    <m/>
  </r>
  <r>
    <n v="232136"/>
    <x v="0"/>
    <x v="1"/>
    <x v="0"/>
    <x v="0"/>
    <x v="1"/>
    <x v="20"/>
    <x v="0"/>
    <x v="0"/>
    <s v="Tesseramento"/>
    <x v="0"/>
    <x v="0"/>
    <x v="0"/>
    <m/>
  </r>
  <r>
    <n v="236921"/>
    <x v="0"/>
    <x v="1"/>
    <x v="1"/>
    <x v="1"/>
    <x v="2"/>
    <x v="230"/>
    <x v="0"/>
    <x v="1"/>
    <s v="Tesseramento"/>
    <x v="1"/>
    <x v="0"/>
    <x v="0"/>
    <m/>
  </r>
  <r>
    <n v="64736"/>
    <x v="0"/>
    <x v="0"/>
    <x v="2"/>
    <x v="0"/>
    <x v="12"/>
    <x v="133"/>
    <x v="0"/>
    <x v="1"/>
    <s v="Tesseramento"/>
    <x v="0"/>
    <x v="3"/>
    <x v="0"/>
    <m/>
  </r>
  <r>
    <n v="203610"/>
    <x v="0"/>
    <x v="0"/>
    <x v="0"/>
    <x v="0"/>
    <x v="7"/>
    <x v="328"/>
    <x v="0"/>
    <x v="0"/>
    <s v="Tesseramento"/>
    <x v="0"/>
    <x v="0"/>
    <x v="0"/>
    <m/>
  </r>
  <r>
    <n v="18075"/>
    <x v="0"/>
    <x v="0"/>
    <x v="0"/>
    <x v="0"/>
    <x v="7"/>
    <x v="297"/>
    <x v="0"/>
    <x v="0"/>
    <s v="Tesseramento"/>
    <x v="1"/>
    <x v="4"/>
    <x v="0"/>
    <m/>
  </r>
  <r>
    <n v="237404"/>
    <x v="0"/>
    <x v="0"/>
    <x v="1"/>
    <x v="2"/>
    <x v="11"/>
    <x v="189"/>
    <x v="0"/>
    <x v="0"/>
    <s v="Tesseramento"/>
    <x v="1"/>
    <x v="0"/>
    <x v="0"/>
    <m/>
  </r>
  <r>
    <n v="88773"/>
    <x v="0"/>
    <x v="0"/>
    <x v="2"/>
    <x v="4"/>
    <x v="11"/>
    <x v="189"/>
    <x v="0"/>
    <x v="0"/>
    <s v="Tesseramento"/>
    <x v="1"/>
    <x v="3"/>
    <x v="0"/>
    <m/>
  </r>
  <r>
    <n v="105191"/>
    <x v="0"/>
    <x v="0"/>
    <x v="0"/>
    <x v="0"/>
    <x v="11"/>
    <x v="189"/>
    <x v="0"/>
    <x v="0"/>
    <s v="Tesseramento"/>
    <x v="1"/>
    <x v="1"/>
    <x v="0"/>
    <m/>
  </r>
  <r>
    <n v="18076"/>
    <x v="0"/>
    <x v="0"/>
    <x v="0"/>
    <x v="0"/>
    <x v="7"/>
    <x v="297"/>
    <x v="0"/>
    <x v="0"/>
    <s v="Tesseramento"/>
    <x v="1"/>
    <x v="1"/>
    <x v="0"/>
    <m/>
  </r>
  <r>
    <n v="237405"/>
    <x v="1"/>
    <x v="0"/>
    <x v="1"/>
    <x v="2"/>
    <x v="11"/>
    <x v="189"/>
    <x v="0"/>
    <x v="0"/>
    <s v="Tesseramento"/>
    <x v="1"/>
    <x v="5"/>
    <x v="0"/>
    <m/>
  </r>
  <r>
    <n v="150135"/>
    <x v="0"/>
    <x v="0"/>
    <x v="0"/>
    <x v="0"/>
    <x v="9"/>
    <x v="19"/>
    <x v="0"/>
    <x v="1"/>
    <s v="Tesseramento"/>
    <x v="1"/>
    <x v="0"/>
    <x v="0"/>
    <m/>
  </r>
  <r>
    <n v="84271"/>
    <x v="0"/>
    <x v="1"/>
    <x v="0"/>
    <x v="4"/>
    <x v="7"/>
    <x v="45"/>
    <x v="0"/>
    <x v="0"/>
    <s v="Tesseramento"/>
    <x v="1"/>
    <x v="4"/>
    <x v="0"/>
    <m/>
  </r>
  <r>
    <n v="84288"/>
    <x v="0"/>
    <x v="1"/>
    <x v="0"/>
    <x v="4"/>
    <x v="7"/>
    <x v="45"/>
    <x v="0"/>
    <x v="0"/>
    <s v="Tesseramento"/>
    <x v="1"/>
    <x v="1"/>
    <x v="0"/>
    <m/>
  </r>
  <r>
    <n v="211519"/>
    <x v="0"/>
    <x v="0"/>
    <x v="2"/>
    <x v="1"/>
    <x v="4"/>
    <x v="303"/>
    <x v="0"/>
    <x v="0"/>
    <s v="Tesseramento"/>
    <x v="1"/>
    <x v="0"/>
    <x v="0"/>
    <m/>
  </r>
  <r>
    <n v="41746"/>
    <x v="0"/>
    <x v="0"/>
    <x v="0"/>
    <x v="0"/>
    <x v="11"/>
    <x v="143"/>
    <x v="0"/>
    <x v="0"/>
    <s v="Tesseramento"/>
    <x v="1"/>
    <x v="3"/>
    <x v="0"/>
    <m/>
  </r>
  <r>
    <n v="215159"/>
    <x v="0"/>
    <x v="1"/>
    <x v="0"/>
    <x v="1"/>
    <x v="11"/>
    <x v="143"/>
    <x v="0"/>
    <x v="1"/>
    <s v="Tesseramento"/>
    <x v="1"/>
    <x v="0"/>
    <x v="0"/>
    <m/>
  </r>
  <r>
    <n v="166505"/>
    <x v="0"/>
    <x v="0"/>
    <x v="0"/>
    <x v="0"/>
    <x v="4"/>
    <x v="125"/>
    <x v="0"/>
    <x v="0"/>
    <s v="Tesseramento"/>
    <x v="1"/>
    <x v="3"/>
    <x v="0"/>
    <m/>
  </r>
  <r>
    <n v="117606"/>
    <x v="0"/>
    <x v="0"/>
    <x v="0"/>
    <x v="0"/>
    <x v="4"/>
    <x v="125"/>
    <x v="0"/>
    <x v="1"/>
    <s v="Tesseramento"/>
    <x v="1"/>
    <x v="0"/>
    <x v="0"/>
    <m/>
  </r>
  <r>
    <n v="159559"/>
    <x v="0"/>
    <x v="0"/>
    <x v="0"/>
    <x v="0"/>
    <x v="4"/>
    <x v="125"/>
    <x v="0"/>
    <x v="0"/>
    <s v="Tesseramento"/>
    <x v="1"/>
    <x v="0"/>
    <x v="0"/>
    <m/>
  </r>
  <r>
    <n v="159563"/>
    <x v="0"/>
    <x v="0"/>
    <x v="0"/>
    <x v="0"/>
    <x v="4"/>
    <x v="125"/>
    <x v="0"/>
    <x v="1"/>
    <s v="Tesseramento"/>
    <x v="1"/>
    <x v="3"/>
    <x v="0"/>
    <m/>
  </r>
  <r>
    <n v="130933"/>
    <x v="0"/>
    <x v="0"/>
    <x v="0"/>
    <x v="0"/>
    <x v="4"/>
    <x v="125"/>
    <x v="0"/>
    <x v="0"/>
    <s v="Tesseramento"/>
    <x v="1"/>
    <x v="0"/>
    <x v="0"/>
    <m/>
  </r>
  <r>
    <n v="13891"/>
    <x v="0"/>
    <x v="0"/>
    <x v="0"/>
    <x v="0"/>
    <x v="4"/>
    <x v="125"/>
    <x v="0"/>
    <x v="0"/>
    <s v="Tesseramento"/>
    <x v="1"/>
    <x v="0"/>
    <x v="0"/>
    <m/>
  </r>
  <r>
    <n v="192487"/>
    <x v="0"/>
    <x v="0"/>
    <x v="0"/>
    <x v="0"/>
    <x v="17"/>
    <x v="167"/>
    <x v="0"/>
    <x v="0"/>
    <s v="Tesseramento"/>
    <x v="0"/>
    <x v="3"/>
    <x v="0"/>
    <m/>
  </r>
  <r>
    <n v="66675"/>
    <x v="0"/>
    <x v="0"/>
    <x v="0"/>
    <x v="0"/>
    <x v="7"/>
    <x v="51"/>
    <x v="1"/>
    <x v="0"/>
    <s v="Tesseramento"/>
    <x v="1"/>
    <x v="1"/>
    <x v="0"/>
    <m/>
  </r>
  <r>
    <n v="224223"/>
    <x v="0"/>
    <x v="1"/>
    <x v="0"/>
    <x v="0"/>
    <x v="7"/>
    <x v="67"/>
    <x v="0"/>
    <x v="0"/>
    <s v="Tesseramento"/>
    <x v="0"/>
    <x v="1"/>
    <x v="0"/>
    <m/>
  </r>
  <r>
    <n v="13726"/>
    <x v="0"/>
    <x v="0"/>
    <x v="2"/>
    <x v="4"/>
    <x v="2"/>
    <x v="313"/>
    <x v="0"/>
    <x v="1"/>
    <s v="Tesseramento"/>
    <x v="1"/>
    <x v="4"/>
    <x v="0"/>
    <m/>
  </r>
  <r>
    <n v="168468"/>
    <x v="0"/>
    <x v="0"/>
    <x v="0"/>
    <x v="0"/>
    <x v="4"/>
    <x v="47"/>
    <x v="0"/>
    <x v="1"/>
    <s v="Tesseramento"/>
    <x v="0"/>
    <x v="3"/>
    <x v="0"/>
    <m/>
  </r>
  <r>
    <n v="110688"/>
    <x v="0"/>
    <x v="0"/>
    <x v="0"/>
    <x v="0"/>
    <x v="7"/>
    <x v="51"/>
    <x v="0"/>
    <x v="1"/>
    <s v="Tesseramento"/>
    <x v="1"/>
    <x v="0"/>
    <x v="0"/>
    <m/>
  </r>
  <r>
    <n v="192777"/>
    <x v="1"/>
    <x v="0"/>
    <x v="0"/>
    <x v="1"/>
    <x v="7"/>
    <x v="51"/>
    <x v="0"/>
    <x v="1"/>
    <s v="Tesseramento"/>
    <x v="1"/>
    <x v="5"/>
    <x v="0"/>
    <m/>
  </r>
  <r>
    <n v="110692"/>
    <x v="0"/>
    <x v="0"/>
    <x v="0"/>
    <x v="0"/>
    <x v="7"/>
    <x v="51"/>
    <x v="0"/>
    <x v="0"/>
    <s v="Tesseramento"/>
    <x v="1"/>
    <x v="0"/>
    <x v="0"/>
    <m/>
  </r>
  <r>
    <n v="94118"/>
    <x v="0"/>
    <x v="0"/>
    <x v="0"/>
    <x v="0"/>
    <x v="4"/>
    <x v="149"/>
    <x v="0"/>
    <x v="0"/>
    <s v="Tesseramento"/>
    <x v="1"/>
    <x v="4"/>
    <x v="0"/>
    <m/>
  </r>
  <r>
    <n v="203515"/>
    <x v="0"/>
    <x v="1"/>
    <x v="0"/>
    <x v="1"/>
    <x v="9"/>
    <x v="329"/>
    <x v="0"/>
    <x v="0"/>
    <s v="Tesseramento"/>
    <x v="1"/>
    <x v="0"/>
    <x v="0"/>
    <m/>
  </r>
  <r>
    <n v="236997"/>
    <x v="1"/>
    <x v="0"/>
    <x v="1"/>
    <x v="2"/>
    <x v="7"/>
    <x v="51"/>
    <x v="0"/>
    <x v="1"/>
    <s v="Tesseramento"/>
    <x v="1"/>
    <x v="5"/>
    <x v="0"/>
    <m/>
  </r>
  <r>
    <n v="104827"/>
    <x v="0"/>
    <x v="0"/>
    <x v="0"/>
    <x v="0"/>
    <x v="8"/>
    <x v="13"/>
    <x v="0"/>
    <x v="0"/>
    <s v="Tesseramento"/>
    <x v="0"/>
    <x v="3"/>
    <x v="0"/>
    <m/>
  </r>
  <r>
    <n v="146628"/>
    <x v="0"/>
    <x v="0"/>
    <x v="0"/>
    <x v="0"/>
    <x v="4"/>
    <x v="80"/>
    <x v="0"/>
    <x v="0"/>
    <s v="Tesseramento"/>
    <x v="1"/>
    <x v="4"/>
    <x v="0"/>
    <m/>
  </r>
  <r>
    <n v="201811"/>
    <x v="0"/>
    <x v="0"/>
    <x v="0"/>
    <x v="0"/>
    <x v="7"/>
    <x v="242"/>
    <x v="0"/>
    <x v="0"/>
    <s v="Tesseramento"/>
    <x v="0"/>
    <x v="0"/>
    <x v="0"/>
    <m/>
  </r>
  <r>
    <n v="194590"/>
    <x v="0"/>
    <x v="0"/>
    <x v="2"/>
    <x v="1"/>
    <x v="2"/>
    <x v="55"/>
    <x v="0"/>
    <x v="0"/>
    <s v="Tesseramento"/>
    <x v="1"/>
    <x v="0"/>
    <x v="0"/>
    <m/>
  </r>
  <r>
    <n v="78967"/>
    <x v="0"/>
    <x v="1"/>
    <x v="2"/>
    <x v="1"/>
    <x v="2"/>
    <x v="55"/>
    <x v="0"/>
    <x v="0"/>
    <s v="Tesseramento"/>
    <x v="1"/>
    <x v="0"/>
    <x v="0"/>
    <m/>
  </r>
  <r>
    <n v="236922"/>
    <x v="0"/>
    <x v="0"/>
    <x v="1"/>
    <x v="2"/>
    <x v="7"/>
    <x v="242"/>
    <x v="0"/>
    <x v="0"/>
    <s v="Tesseramento"/>
    <x v="0"/>
    <x v="1"/>
    <x v="0"/>
    <m/>
  </r>
  <r>
    <n v="114919"/>
    <x v="0"/>
    <x v="0"/>
    <x v="0"/>
    <x v="1"/>
    <x v="12"/>
    <x v="133"/>
    <x v="0"/>
    <x v="0"/>
    <s v="Tesseramento"/>
    <x v="0"/>
    <x v="4"/>
    <x v="0"/>
    <m/>
  </r>
  <r>
    <n v="24299"/>
    <x v="0"/>
    <x v="0"/>
    <x v="0"/>
    <x v="0"/>
    <x v="10"/>
    <x v="240"/>
    <x v="0"/>
    <x v="1"/>
    <s v="Tesseramento"/>
    <x v="1"/>
    <x v="4"/>
    <x v="0"/>
    <m/>
  </r>
  <r>
    <n v="57381"/>
    <x v="0"/>
    <x v="0"/>
    <x v="0"/>
    <x v="0"/>
    <x v="10"/>
    <x v="240"/>
    <x v="0"/>
    <x v="1"/>
    <s v="Tesseramento"/>
    <x v="1"/>
    <x v="4"/>
    <x v="0"/>
    <m/>
  </r>
  <r>
    <n v="101636"/>
    <x v="0"/>
    <x v="0"/>
    <x v="0"/>
    <x v="0"/>
    <x v="15"/>
    <x v="243"/>
    <x v="0"/>
    <x v="0"/>
    <s v="Tesseramento"/>
    <x v="0"/>
    <x v="1"/>
    <x v="0"/>
    <m/>
  </r>
  <r>
    <n v="167046"/>
    <x v="0"/>
    <x v="0"/>
    <x v="0"/>
    <x v="1"/>
    <x v="12"/>
    <x v="122"/>
    <x v="0"/>
    <x v="0"/>
    <s v="Tesseramento"/>
    <x v="0"/>
    <x v="0"/>
    <x v="0"/>
    <m/>
  </r>
  <r>
    <n v="205383"/>
    <x v="0"/>
    <x v="0"/>
    <x v="0"/>
    <x v="3"/>
    <x v="12"/>
    <x v="122"/>
    <x v="0"/>
    <x v="0"/>
    <s v="Tesseramento"/>
    <x v="0"/>
    <x v="0"/>
    <x v="0"/>
    <m/>
  </r>
  <r>
    <n v="90510"/>
    <x v="0"/>
    <x v="0"/>
    <x v="0"/>
    <x v="0"/>
    <x v="12"/>
    <x v="122"/>
    <x v="0"/>
    <x v="0"/>
    <s v="Tesseramento"/>
    <x v="0"/>
    <x v="0"/>
    <x v="0"/>
    <m/>
  </r>
  <r>
    <n v="22021"/>
    <x v="0"/>
    <x v="0"/>
    <x v="0"/>
    <x v="2"/>
    <x v="12"/>
    <x v="122"/>
    <x v="0"/>
    <x v="1"/>
    <s v="Tesseramento"/>
    <x v="0"/>
    <x v="1"/>
    <x v="0"/>
    <m/>
  </r>
  <r>
    <n v="180946"/>
    <x v="1"/>
    <x v="0"/>
    <x v="0"/>
    <x v="3"/>
    <x v="12"/>
    <x v="122"/>
    <x v="0"/>
    <x v="0"/>
    <s v="Tesseramento"/>
    <x v="0"/>
    <x v="2"/>
    <x v="0"/>
    <m/>
  </r>
  <r>
    <n v="34674"/>
    <x v="0"/>
    <x v="0"/>
    <x v="0"/>
    <x v="0"/>
    <x v="12"/>
    <x v="122"/>
    <x v="0"/>
    <x v="0"/>
    <s v="Tesseramento"/>
    <x v="0"/>
    <x v="4"/>
    <x v="0"/>
    <m/>
  </r>
  <r>
    <n v="196733"/>
    <x v="0"/>
    <x v="0"/>
    <x v="0"/>
    <x v="0"/>
    <x v="7"/>
    <x v="33"/>
    <x v="0"/>
    <x v="0"/>
    <s v="Tesseramento"/>
    <x v="1"/>
    <x v="3"/>
    <x v="0"/>
    <m/>
  </r>
  <r>
    <n v="59081"/>
    <x v="0"/>
    <x v="0"/>
    <x v="2"/>
    <x v="4"/>
    <x v="2"/>
    <x v="270"/>
    <x v="0"/>
    <x v="0"/>
    <s v="Tesseramento"/>
    <x v="0"/>
    <x v="3"/>
    <x v="0"/>
    <m/>
  </r>
  <r>
    <n v="194475"/>
    <x v="0"/>
    <x v="0"/>
    <x v="0"/>
    <x v="0"/>
    <x v="4"/>
    <x v="88"/>
    <x v="0"/>
    <x v="0"/>
    <s v="Tesseramento"/>
    <x v="1"/>
    <x v="0"/>
    <x v="0"/>
    <m/>
  </r>
  <r>
    <n v="212900"/>
    <x v="0"/>
    <x v="0"/>
    <x v="0"/>
    <x v="1"/>
    <x v="8"/>
    <x v="92"/>
    <x v="0"/>
    <x v="1"/>
    <s v="Tesseramento"/>
    <x v="1"/>
    <x v="0"/>
    <x v="0"/>
    <m/>
  </r>
  <r>
    <n v="163751"/>
    <x v="0"/>
    <x v="0"/>
    <x v="0"/>
    <x v="0"/>
    <x v="2"/>
    <x v="313"/>
    <x v="0"/>
    <x v="0"/>
    <s v="Tesseramento"/>
    <x v="1"/>
    <x v="0"/>
    <x v="0"/>
    <m/>
  </r>
  <r>
    <n v="237142"/>
    <x v="0"/>
    <x v="1"/>
    <x v="1"/>
    <x v="3"/>
    <x v="15"/>
    <x v="104"/>
    <x v="0"/>
    <x v="1"/>
    <s v="Tesseramento"/>
    <x v="1"/>
    <x v="0"/>
    <x v="0"/>
    <m/>
  </r>
  <r>
    <n v="227692"/>
    <x v="0"/>
    <x v="0"/>
    <x v="0"/>
    <x v="3"/>
    <x v="7"/>
    <x v="161"/>
    <x v="0"/>
    <x v="0"/>
    <s v="Tesseramento"/>
    <x v="0"/>
    <x v="0"/>
    <x v="0"/>
    <m/>
  </r>
  <r>
    <n v="78280"/>
    <x v="0"/>
    <x v="0"/>
    <x v="0"/>
    <x v="2"/>
    <x v="7"/>
    <x v="51"/>
    <x v="0"/>
    <x v="0"/>
    <s v="Tesseramento"/>
    <x v="1"/>
    <x v="3"/>
    <x v="0"/>
    <m/>
  </r>
  <r>
    <n v="174822"/>
    <x v="0"/>
    <x v="0"/>
    <x v="0"/>
    <x v="2"/>
    <x v="7"/>
    <x v="51"/>
    <x v="0"/>
    <x v="1"/>
    <s v="Tesseramento"/>
    <x v="1"/>
    <x v="3"/>
    <x v="0"/>
    <m/>
  </r>
  <r>
    <n v="198721"/>
    <x v="0"/>
    <x v="0"/>
    <x v="0"/>
    <x v="3"/>
    <x v="7"/>
    <x v="51"/>
    <x v="0"/>
    <x v="0"/>
    <s v="Tesseramento"/>
    <x v="1"/>
    <x v="0"/>
    <x v="0"/>
    <m/>
  </r>
  <r>
    <n v="161149"/>
    <x v="0"/>
    <x v="1"/>
    <x v="2"/>
    <x v="1"/>
    <x v="11"/>
    <x v="102"/>
    <x v="0"/>
    <x v="0"/>
    <s v="Tesseramento"/>
    <x v="1"/>
    <x v="1"/>
    <x v="0"/>
    <m/>
  </r>
  <r>
    <n v="197397"/>
    <x v="0"/>
    <x v="0"/>
    <x v="0"/>
    <x v="0"/>
    <x v="7"/>
    <x v="275"/>
    <x v="0"/>
    <x v="0"/>
    <s v="Tesseramento"/>
    <x v="0"/>
    <x v="1"/>
    <x v="0"/>
    <m/>
  </r>
  <r>
    <n v="112133"/>
    <x v="0"/>
    <x v="0"/>
    <x v="0"/>
    <x v="0"/>
    <x v="7"/>
    <x v="51"/>
    <x v="0"/>
    <x v="0"/>
    <s v="Tesseramento"/>
    <x v="1"/>
    <x v="1"/>
    <x v="0"/>
    <m/>
  </r>
  <r>
    <n v="132160"/>
    <x v="0"/>
    <x v="0"/>
    <x v="0"/>
    <x v="1"/>
    <x v="7"/>
    <x v="51"/>
    <x v="0"/>
    <x v="0"/>
    <s v="Tesseramento"/>
    <x v="1"/>
    <x v="3"/>
    <x v="0"/>
    <m/>
  </r>
  <r>
    <n v="123909"/>
    <x v="0"/>
    <x v="0"/>
    <x v="0"/>
    <x v="0"/>
    <x v="7"/>
    <x v="275"/>
    <x v="0"/>
    <x v="0"/>
    <s v="Tesseramento"/>
    <x v="0"/>
    <x v="1"/>
    <x v="0"/>
    <m/>
  </r>
  <r>
    <n v="45256"/>
    <x v="0"/>
    <x v="0"/>
    <x v="0"/>
    <x v="4"/>
    <x v="7"/>
    <x v="275"/>
    <x v="0"/>
    <x v="0"/>
    <s v="Tesseramento"/>
    <x v="0"/>
    <x v="3"/>
    <x v="0"/>
    <m/>
  </r>
  <r>
    <n v="70754"/>
    <x v="0"/>
    <x v="0"/>
    <x v="0"/>
    <x v="0"/>
    <x v="7"/>
    <x v="275"/>
    <x v="0"/>
    <x v="0"/>
    <s v="Tesseramento"/>
    <x v="0"/>
    <x v="4"/>
    <x v="0"/>
    <m/>
  </r>
  <r>
    <n v="121620"/>
    <x v="0"/>
    <x v="0"/>
    <x v="0"/>
    <x v="1"/>
    <x v="11"/>
    <x v="244"/>
    <x v="0"/>
    <x v="0"/>
    <s v="Tesseramento"/>
    <x v="0"/>
    <x v="3"/>
    <x v="0"/>
    <m/>
  </r>
  <r>
    <n v="211806"/>
    <x v="0"/>
    <x v="0"/>
    <x v="0"/>
    <x v="1"/>
    <x v="11"/>
    <x v="244"/>
    <x v="0"/>
    <x v="0"/>
    <s v="Tesseramento"/>
    <x v="0"/>
    <x v="3"/>
    <x v="0"/>
    <m/>
  </r>
  <r>
    <n v="176446"/>
    <x v="0"/>
    <x v="0"/>
    <x v="2"/>
    <x v="1"/>
    <x v="11"/>
    <x v="244"/>
    <x v="0"/>
    <x v="0"/>
    <s v="Tesseramento"/>
    <x v="0"/>
    <x v="0"/>
    <x v="0"/>
    <m/>
  </r>
  <r>
    <n v="167367"/>
    <x v="0"/>
    <x v="0"/>
    <x v="0"/>
    <x v="0"/>
    <x v="11"/>
    <x v="142"/>
    <x v="0"/>
    <x v="0"/>
    <s v="Tesseramento"/>
    <x v="1"/>
    <x v="3"/>
    <x v="0"/>
    <m/>
  </r>
  <r>
    <n v="127644"/>
    <x v="0"/>
    <x v="0"/>
    <x v="0"/>
    <x v="0"/>
    <x v="11"/>
    <x v="244"/>
    <x v="0"/>
    <x v="0"/>
    <s v="Tesseramento"/>
    <x v="0"/>
    <x v="4"/>
    <x v="0"/>
    <m/>
  </r>
  <r>
    <n v="60992"/>
    <x v="0"/>
    <x v="0"/>
    <x v="0"/>
    <x v="0"/>
    <x v="11"/>
    <x v="142"/>
    <x v="0"/>
    <x v="1"/>
    <s v="Tesseramento"/>
    <x v="1"/>
    <x v="3"/>
    <x v="0"/>
    <m/>
  </r>
  <r>
    <n v="171679"/>
    <x v="0"/>
    <x v="0"/>
    <x v="0"/>
    <x v="0"/>
    <x v="11"/>
    <x v="142"/>
    <x v="0"/>
    <x v="0"/>
    <s v="Tesseramento"/>
    <x v="1"/>
    <x v="0"/>
    <x v="0"/>
    <m/>
  </r>
  <r>
    <n v="93608"/>
    <x v="0"/>
    <x v="0"/>
    <x v="0"/>
    <x v="4"/>
    <x v="11"/>
    <x v="142"/>
    <x v="0"/>
    <x v="0"/>
    <s v="Tesseramento"/>
    <x v="1"/>
    <x v="0"/>
    <x v="0"/>
    <m/>
  </r>
  <r>
    <n v="62774"/>
    <x v="0"/>
    <x v="0"/>
    <x v="0"/>
    <x v="4"/>
    <x v="10"/>
    <x v="63"/>
    <x v="0"/>
    <x v="0"/>
    <s v="Tesseramento"/>
    <x v="0"/>
    <x v="0"/>
    <x v="0"/>
    <m/>
  </r>
  <r>
    <n v="119355"/>
    <x v="0"/>
    <x v="0"/>
    <x v="0"/>
    <x v="4"/>
    <x v="8"/>
    <x v="113"/>
    <x v="0"/>
    <x v="0"/>
    <s v="Tesseramento"/>
    <x v="0"/>
    <x v="4"/>
    <x v="0"/>
    <m/>
  </r>
  <r>
    <n v="169773"/>
    <x v="0"/>
    <x v="1"/>
    <x v="0"/>
    <x v="1"/>
    <x v="7"/>
    <x v="297"/>
    <x v="0"/>
    <x v="0"/>
    <s v="Tesseramento"/>
    <x v="1"/>
    <x v="0"/>
    <x v="0"/>
    <m/>
  </r>
  <r>
    <n v="136402"/>
    <x v="1"/>
    <x v="0"/>
    <x v="0"/>
    <x v="0"/>
    <x v="13"/>
    <x v="356"/>
    <x v="0"/>
    <x v="0"/>
    <s v="Tesseramento"/>
    <x v="1"/>
    <x v="2"/>
    <x v="0"/>
    <m/>
  </r>
  <r>
    <n v="139821"/>
    <x v="0"/>
    <x v="0"/>
    <x v="0"/>
    <x v="3"/>
    <x v="13"/>
    <x v="198"/>
    <x v="0"/>
    <x v="0"/>
    <s v="Tesseramento"/>
    <x v="1"/>
    <x v="3"/>
    <x v="0"/>
    <m/>
  </r>
  <r>
    <n v="237158"/>
    <x v="0"/>
    <x v="0"/>
    <x v="1"/>
    <x v="0"/>
    <x v="10"/>
    <x v="63"/>
    <x v="0"/>
    <x v="0"/>
    <s v="Tesseramento"/>
    <x v="0"/>
    <x v="0"/>
    <x v="0"/>
    <m/>
  </r>
  <r>
    <n v="237090"/>
    <x v="1"/>
    <x v="0"/>
    <x v="1"/>
    <x v="2"/>
    <x v="10"/>
    <x v="63"/>
    <x v="0"/>
    <x v="0"/>
    <s v="Tesseramento"/>
    <x v="0"/>
    <x v="5"/>
    <x v="0"/>
    <m/>
  </r>
  <r>
    <n v="194664"/>
    <x v="0"/>
    <x v="0"/>
    <x v="2"/>
    <x v="3"/>
    <x v="10"/>
    <x v="63"/>
    <x v="0"/>
    <x v="0"/>
    <s v="Tesseramento"/>
    <x v="0"/>
    <x v="3"/>
    <x v="0"/>
    <m/>
  </r>
  <r>
    <n v="194663"/>
    <x v="0"/>
    <x v="0"/>
    <x v="2"/>
    <x v="3"/>
    <x v="10"/>
    <x v="63"/>
    <x v="0"/>
    <x v="1"/>
    <s v="Tesseramento"/>
    <x v="0"/>
    <x v="3"/>
    <x v="0"/>
    <m/>
  </r>
  <r>
    <n v="237159"/>
    <x v="1"/>
    <x v="0"/>
    <x v="1"/>
    <x v="2"/>
    <x v="10"/>
    <x v="63"/>
    <x v="0"/>
    <x v="0"/>
    <s v="Tesseramento"/>
    <x v="0"/>
    <x v="5"/>
    <x v="0"/>
    <m/>
  </r>
  <r>
    <n v="210405"/>
    <x v="0"/>
    <x v="0"/>
    <x v="0"/>
    <x v="0"/>
    <x v="11"/>
    <x v="142"/>
    <x v="0"/>
    <x v="0"/>
    <s v="Tesseramento"/>
    <x v="1"/>
    <x v="0"/>
    <x v="0"/>
    <m/>
  </r>
  <r>
    <n v="15602"/>
    <x v="0"/>
    <x v="0"/>
    <x v="0"/>
    <x v="0"/>
    <x v="7"/>
    <x v="199"/>
    <x v="0"/>
    <x v="0"/>
    <s v="Tesseramento"/>
    <x v="0"/>
    <x v="3"/>
    <x v="0"/>
    <m/>
  </r>
  <r>
    <n v="70998"/>
    <x v="0"/>
    <x v="0"/>
    <x v="0"/>
    <x v="0"/>
    <x v="10"/>
    <x v="63"/>
    <x v="0"/>
    <x v="0"/>
    <s v="Tesseramento"/>
    <x v="0"/>
    <x v="0"/>
    <x v="0"/>
    <m/>
  </r>
  <r>
    <n v="196338"/>
    <x v="1"/>
    <x v="0"/>
    <x v="0"/>
    <x v="2"/>
    <x v="10"/>
    <x v="63"/>
    <x v="0"/>
    <x v="0"/>
    <s v="Tesseramento"/>
    <x v="0"/>
    <x v="7"/>
    <x v="0"/>
    <m/>
  </r>
  <r>
    <n v="132360"/>
    <x v="0"/>
    <x v="0"/>
    <x v="0"/>
    <x v="0"/>
    <x v="11"/>
    <x v="142"/>
    <x v="0"/>
    <x v="0"/>
    <s v="Tesseramento"/>
    <x v="1"/>
    <x v="0"/>
    <x v="0"/>
    <m/>
  </r>
  <r>
    <n v="109311"/>
    <x v="0"/>
    <x v="0"/>
    <x v="0"/>
    <x v="0"/>
    <x v="11"/>
    <x v="142"/>
    <x v="0"/>
    <x v="0"/>
    <s v="Tesseramento"/>
    <x v="1"/>
    <x v="3"/>
    <x v="0"/>
    <m/>
  </r>
  <r>
    <n v="119544"/>
    <x v="0"/>
    <x v="0"/>
    <x v="0"/>
    <x v="0"/>
    <x v="11"/>
    <x v="142"/>
    <x v="0"/>
    <x v="1"/>
    <s v="Tesseramento"/>
    <x v="1"/>
    <x v="4"/>
    <x v="0"/>
    <m/>
  </r>
  <r>
    <n v="98676"/>
    <x v="0"/>
    <x v="0"/>
    <x v="0"/>
    <x v="0"/>
    <x v="11"/>
    <x v="142"/>
    <x v="0"/>
    <x v="0"/>
    <s v="Tesseramento"/>
    <x v="1"/>
    <x v="4"/>
    <x v="0"/>
    <m/>
  </r>
  <r>
    <n v="99221"/>
    <x v="0"/>
    <x v="0"/>
    <x v="2"/>
    <x v="0"/>
    <x v="11"/>
    <x v="142"/>
    <x v="0"/>
    <x v="0"/>
    <s v="Tesseramento"/>
    <x v="1"/>
    <x v="0"/>
    <x v="0"/>
    <m/>
  </r>
  <r>
    <n v="48636"/>
    <x v="0"/>
    <x v="0"/>
    <x v="0"/>
    <x v="0"/>
    <x v="9"/>
    <x v="19"/>
    <x v="0"/>
    <x v="1"/>
    <s v="Tesseramento"/>
    <x v="1"/>
    <x v="4"/>
    <x v="0"/>
    <m/>
  </r>
  <r>
    <n v="126918"/>
    <x v="0"/>
    <x v="0"/>
    <x v="0"/>
    <x v="0"/>
    <x v="9"/>
    <x v="19"/>
    <x v="0"/>
    <x v="1"/>
    <s v="Tesseramento"/>
    <x v="1"/>
    <x v="4"/>
    <x v="0"/>
    <m/>
  </r>
  <r>
    <n v="228610"/>
    <x v="0"/>
    <x v="1"/>
    <x v="0"/>
    <x v="0"/>
    <x v="0"/>
    <x v="305"/>
    <x v="0"/>
    <x v="0"/>
    <s v="Tesseramento"/>
    <x v="0"/>
    <x v="1"/>
    <x v="0"/>
    <m/>
  </r>
  <r>
    <n v="211185"/>
    <x v="0"/>
    <x v="1"/>
    <x v="0"/>
    <x v="0"/>
    <x v="7"/>
    <x v="56"/>
    <x v="0"/>
    <x v="0"/>
    <s v="Tesseramento"/>
    <x v="1"/>
    <x v="1"/>
    <x v="0"/>
    <m/>
  </r>
  <r>
    <n v="237129"/>
    <x v="0"/>
    <x v="1"/>
    <x v="1"/>
    <x v="2"/>
    <x v="4"/>
    <x v="75"/>
    <x v="0"/>
    <x v="0"/>
    <s v="Tesseramento"/>
    <x v="0"/>
    <x v="0"/>
    <x v="0"/>
    <m/>
  </r>
  <r>
    <n v="30445"/>
    <x v="0"/>
    <x v="0"/>
    <x v="2"/>
    <x v="3"/>
    <x v="7"/>
    <x v="56"/>
    <x v="0"/>
    <x v="0"/>
    <s v="Tesseramento"/>
    <x v="1"/>
    <x v="1"/>
    <x v="0"/>
    <m/>
  </r>
  <r>
    <n v="150585"/>
    <x v="0"/>
    <x v="0"/>
    <x v="0"/>
    <x v="0"/>
    <x v="7"/>
    <x v="56"/>
    <x v="0"/>
    <x v="0"/>
    <s v="Tesseramento"/>
    <x v="1"/>
    <x v="3"/>
    <x v="0"/>
    <m/>
  </r>
  <r>
    <n v="97123"/>
    <x v="0"/>
    <x v="0"/>
    <x v="2"/>
    <x v="4"/>
    <x v="2"/>
    <x v="139"/>
    <x v="0"/>
    <x v="0"/>
    <s v="Tesseramento"/>
    <x v="1"/>
    <x v="4"/>
    <x v="0"/>
    <m/>
  </r>
  <r>
    <n v="231287"/>
    <x v="0"/>
    <x v="1"/>
    <x v="0"/>
    <x v="0"/>
    <x v="7"/>
    <x v="56"/>
    <x v="0"/>
    <x v="0"/>
    <s v="Tesseramento"/>
    <x v="1"/>
    <x v="0"/>
    <x v="0"/>
    <m/>
  </r>
  <r>
    <n v="236978"/>
    <x v="0"/>
    <x v="1"/>
    <x v="1"/>
    <x v="1"/>
    <x v="7"/>
    <x v="56"/>
    <x v="0"/>
    <x v="1"/>
    <s v="Tesseramento"/>
    <x v="1"/>
    <x v="0"/>
    <x v="0"/>
    <m/>
  </r>
  <r>
    <n v="197458"/>
    <x v="0"/>
    <x v="0"/>
    <x v="0"/>
    <x v="0"/>
    <x v="10"/>
    <x v="391"/>
    <x v="0"/>
    <x v="0"/>
    <s v="Tesseramento"/>
    <x v="1"/>
    <x v="3"/>
    <x v="0"/>
    <m/>
  </r>
  <r>
    <n v="41082"/>
    <x v="0"/>
    <x v="0"/>
    <x v="0"/>
    <x v="0"/>
    <x v="13"/>
    <x v="188"/>
    <x v="0"/>
    <x v="0"/>
    <s v="Tesseramento"/>
    <x v="1"/>
    <x v="4"/>
    <x v="0"/>
    <m/>
  </r>
  <r>
    <n v="41083"/>
    <x v="0"/>
    <x v="0"/>
    <x v="0"/>
    <x v="0"/>
    <x v="13"/>
    <x v="188"/>
    <x v="0"/>
    <x v="1"/>
    <s v="Tesseramento"/>
    <x v="1"/>
    <x v="4"/>
    <x v="0"/>
    <m/>
  </r>
  <r>
    <n v="185963"/>
    <x v="0"/>
    <x v="0"/>
    <x v="2"/>
    <x v="2"/>
    <x v="10"/>
    <x v="136"/>
    <x v="0"/>
    <x v="0"/>
    <s v="Tesseramento"/>
    <x v="1"/>
    <x v="4"/>
    <x v="0"/>
    <m/>
  </r>
  <r>
    <n v="100091"/>
    <x v="0"/>
    <x v="0"/>
    <x v="0"/>
    <x v="0"/>
    <x v="8"/>
    <x v="358"/>
    <x v="0"/>
    <x v="0"/>
    <s v="Tesseramento"/>
    <x v="0"/>
    <x v="0"/>
    <x v="0"/>
    <m/>
  </r>
  <r>
    <n v="152435"/>
    <x v="0"/>
    <x v="0"/>
    <x v="0"/>
    <x v="0"/>
    <x v="8"/>
    <x v="358"/>
    <x v="0"/>
    <x v="1"/>
    <s v="Tesseramento"/>
    <x v="0"/>
    <x v="3"/>
    <x v="0"/>
    <m/>
  </r>
  <r>
    <n v="168624"/>
    <x v="0"/>
    <x v="0"/>
    <x v="0"/>
    <x v="1"/>
    <x v="8"/>
    <x v="358"/>
    <x v="0"/>
    <x v="1"/>
    <s v="Tesseramento"/>
    <x v="0"/>
    <x v="3"/>
    <x v="0"/>
    <m/>
  </r>
  <r>
    <n v="152436"/>
    <x v="0"/>
    <x v="0"/>
    <x v="0"/>
    <x v="0"/>
    <x v="8"/>
    <x v="358"/>
    <x v="0"/>
    <x v="0"/>
    <s v="Tesseramento"/>
    <x v="0"/>
    <x v="4"/>
    <x v="0"/>
    <m/>
  </r>
  <r>
    <n v="52190"/>
    <x v="0"/>
    <x v="0"/>
    <x v="2"/>
    <x v="2"/>
    <x v="8"/>
    <x v="358"/>
    <x v="0"/>
    <x v="0"/>
    <s v="Tesseramento"/>
    <x v="0"/>
    <x v="3"/>
    <x v="0"/>
    <m/>
  </r>
  <r>
    <n v="35808"/>
    <x v="0"/>
    <x v="0"/>
    <x v="0"/>
    <x v="0"/>
    <x v="13"/>
    <x v="188"/>
    <x v="0"/>
    <x v="0"/>
    <s v="Tesseramento"/>
    <x v="1"/>
    <x v="4"/>
    <x v="0"/>
    <m/>
  </r>
  <r>
    <n v="47110"/>
    <x v="0"/>
    <x v="0"/>
    <x v="0"/>
    <x v="0"/>
    <x v="13"/>
    <x v="188"/>
    <x v="0"/>
    <x v="1"/>
    <s v="Tesseramento"/>
    <x v="1"/>
    <x v="4"/>
    <x v="0"/>
    <m/>
  </r>
  <r>
    <n v="142450"/>
    <x v="0"/>
    <x v="0"/>
    <x v="0"/>
    <x v="0"/>
    <x v="10"/>
    <x v="136"/>
    <x v="0"/>
    <x v="0"/>
    <s v="Tesseramento"/>
    <x v="1"/>
    <x v="4"/>
    <x v="0"/>
    <m/>
  </r>
  <r>
    <n v="64649"/>
    <x v="0"/>
    <x v="0"/>
    <x v="0"/>
    <x v="0"/>
    <x v="10"/>
    <x v="136"/>
    <x v="0"/>
    <x v="0"/>
    <s v="Tesseramento"/>
    <x v="1"/>
    <x v="4"/>
    <x v="0"/>
    <m/>
  </r>
  <r>
    <n v="62773"/>
    <x v="0"/>
    <x v="0"/>
    <x v="0"/>
    <x v="0"/>
    <x v="10"/>
    <x v="136"/>
    <x v="0"/>
    <x v="0"/>
    <s v="Tesseramento"/>
    <x v="1"/>
    <x v="4"/>
    <x v="0"/>
    <m/>
  </r>
  <r>
    <n v="70136"/>
    <x v="0"/>
    <x v="0"/>
    <x v="0"/>
    <x v="0"/>
    <x v="10"/>
    <x v="136"/>
    <x v="0"/>
    <x v="0"/>
    <s v="Tesseramento"/>
    <x v="1"/>
    <x v="3"/>
    <x v="0"/>
    <m/>
  </r>
  <r>
    <n v="92203"/>
    <x v="0"/>
    <x v="0"/>
    <x v="0"/>
    <x v="0"/>
    <x v="10"/>
    <x v="136"/>
    <x v="0"/>
    <x v="1"/>
    <s v="Tesseramento"/>
    <x v="1"/>
    <x v="3"/>
    <x v="0"/>
    <m/>
  </r>
  <r>
    <n v="206767"/>
    <x v="0"/>
    <x v="0"/>
    <x v="0"/>
    <x v="0"/>
    <x v="13"/>
    <x v="177"/>
    <x v="0"/>
    <x v="0"/>
    <s v="Tesseramento"/>
    <x v="1"/>
    <x v="3"/>
    <x v="0"/>
    <m/>
  </r>
  <r>
    <n v="64397"/>
    <x v="0"/>
    <x v="0"/>
    <x v="0"/>
    <x v="0"/>
    <x v="10"/>
    <x v="136"/>
    <x v="0"/>
    <x v="0"/>
    <s v="Tesseramento"/>
    <x v="1"/>
    <x v="0"/>
    <x v="0"/>
    <m/>
  </r>
  <r>
    <n v="69003"/>
    <x v="0"/>
    <x v="0"/>
    <x v="0"/>
    <x v="0"/>
    <x v="10"/>
    <x v="136"/>
    <x v="0"/>
    <x v="1"/>
    <s v="Tesseramento"/>
    <x v="1"/>
    <x v="0"/>
    <x v="0"/>
    <m/>
  </r>
  <r>
    <n v="170206"/>
    <x v="0"/>
    <x v="0"/>
    <x v="0"/>
    <x v="0"/>
    <x v="10"/>
    <x v="136"/>
    <x v="0"/>
    <x v="0"/>
    <s v="Tesseramento"/>
    <x v="1"/>
    <x v="0"/>
    <x v="0"/>
    <m/>
  </r>
  <r>
    <n v="200741"/>
    <x v="0"/>
    <x v="1"/>
    <x v="0"/>
    <x v="0"/>
    <x v="7"/>
    <x v="56"/>
    <x v="0"/>
    <x v="0"/>
    <s v="Tesseramento"/>
    <x v="1"/>
    <x v="3"/>
    <x v="0"/>
    <m/>
  </r>
  <r>
    <n v="30570"/>
    <x v="0"/>
    <x v="0"/>
    <x v="0"/>
    <x v="0"/>
    <x v="11"/>
    <x v="142"/>
    <x v="0"/>
    <x v="0"/>
    <s v="Tesseramento"/>
    <x v="1"/>
    <x v="0"/>
    <x v="0"/>
    <m/>
  </r>
  <r>
    <n v="83056"/>
    <x v="0"/>
    <x v="0"/>
    <x v="0"/>
    <x v="0"/>
    <x v="17"/>
    <x v="258"/>
    <x v="0"/>
    <x v="0"/>
    <s v="Tesseramento"/>
    <x v="1"/>
    <x v="0"/>
    <x v="0"/>
    <m/>
  </r>
  <r>
    <n v="237061"/>
    <x v="1"/>
    <x v="0"/>
    <x v="1"/>
    <x v="1"/>
    <x v="8"/>
    <x v="13"/>
    <x v="0"/>
    <x v="0"/>
    <s v="Tesseramento"/>
    <x v="0"/>
    <x v="7"/>
    <x v="0"/>
    <m/>
  </r>
  <r>
    <n v="62217"/>
    <x v="0"/>
    <x v="0"/>
    <x v="0"/>
    <x v="0"/>
    <x v="2"/>
    <x v="251"/>
    <x v="0"/>
    <x v="0"/>
    <s v="Tesseramento"/>
    <x v="1"/>
    <x v="3"/>
    <x v="0"/>
    <m/>
  </r>
  <r>
    <n v="134950"/>
    <x v="0"/>
    <x v="0"/>
    <x v="2"/>
    <x v="0"/>
    <x v="2"/>
    <x v="251"/>
    <x v="0"/>
    <x v="0"/>
    <s v="Tesseramento"/>
    <x v="1"/>
    <x v="1"/>
    <x v="0"/>
    <m/>
  </r>
  <r>
    <n v="231405"/>
    <x v="0"/>
    <x v="0"/>
    <x v="0"/>
    <x v="1"/>
    <x v="2"/>
    <x v="251"/>
    <x v="0"/>
    <x v="0"/>
    <s v="Tesseramento"/>
    <x v="1"/>
    <x v="1"/>
    <x v="0"/>
    <m/>
  </r>
  <r>
    <n v="113527"/>
    <x v="0"/>
    <x v="0"/>
    <x v="0"/>
    <x v="0"/>
    <x v="2"/>
    <x v="251"/>
    <x v="0"/>
    <x v="0"/>
    <s v="Tesseramento"/>
    <x v="1"/>
    <x v="1"/>
    <x v="0"/>
    <m/>
  </r>
  <r>
    <n v="237464"/>
    <x v="0"/>
    <x v="1"/>
    <x v="1"/>
    <x v="3"/>
    <x v="9"/>
    <x v="255"/>
    <x v="0"/>
    <x v="0"/>
    <s v="Tesseramento"/>
    <x v="0"/>
    <x v="4"/>
    <x v="0"/>
    <m/>
  </r>
  <r>
    <n v="131012"/>
    <x v="0"/>
    <x v="0"/>
    <x v="2"/>
    <x v="1"/>
    <x v="2"/>
    <x v="5"/>
    <x v="0"/>
    <x v="0"/>
    <s v="Tesseramento"/>
    <x v="1"/>
    <x v="0"/>
    <x v="0"/>
    <m/>
  </r>
  <r>
    <n v="109343"/>
    <x v="0"/>
    <x v="0"/>
    <x v="0"/>
    <x v="0"/>
    <x v="4"/>
    <x v="249"/>
    <x v="0"/>
    <x v="1"/>
    <s v="Tesseramento"/>
    <x v="1"/>
    <x v="0"/>
    <x v="0"/>
    <m/>
  </r>
  <r>
    <n v="115364"/>
    <x v="0"/>
    <x v="0"/>
    <x v="0"/>
    <x v="0"/>
    <x v="4"/>
    <x v="249"/>
    <x v="0"/>
    <x v="0"/>
    <s v="Tesseramento"/>
    <x v="1"/>
    <x v="3"/>
    <x v="0"/>
    <m/>
  </r>
  <r>
    <n v="135966"/>
    <x v="0"/>
    <x v="0"/>
    <x v="2"/>
    <x v="1"/>
    <x v="4"/>
    <x v="249"/>
    <x v="0"/>
    <x v="0"/>
    <s v="Tesseramento"/>
    <x v="1"/>
    <x v="1"/>
    <x v="0"/>
    <m/>
  </r>
  <r>
    <n v="237209"/>
    <x v="0"/>
    <x v="1"/>
    <x v="1"/>
    <x v="1"/>
    <x v="4"/>
    <x v="88"/>
    <x v="0"/>
    <x v="0"/>
    <s v="Tesseramento"/>
    <x v="1"/>
    <x v="1"/>
    <x v="0"/>
    <m/>
  </r>
  <r>
    <n v="16990"/>
    <x v="0"/>
    <x v="0"/>
    <x v="0"/>
    <x v="0"/>
    <x v="7"/>
    <x v="231"/>
    <x v="0"/>
    <x v="0"/>
    <s v="Tesseramento"/>
    <x v="1"/>
    <x v="1"/>
    <x v="0"/>
    <m/>
  </r>
  <r>
    <n v="120296"/>
    <x v="0"/>
    <x v="0"/>
    <x v="0"/>
    <x v="0"/>
    <x v="7"/>
    <x v="231"/>
    <x v="0"/>
    <x v="0"/>
    <s v="Tesseramento"/>
    <x v="1"/>
    <x v="0"/>
    <x v="0"/>
    <m/>
  </r>
  <r>
    <n v="230481"/>
    <x v="0"/>
    <x v="0"/>
    <x v="0"/>
    <x v="1"/>
    <x v="7"/>
    <x v="231"/>
    <x v="0"/>
    <x v="0"/>
    <s v="Tesseramento"/>
    <x v="1"/>
    <x v="1"/>
    <x v="0"/>
    <m/>
  </r>
  <r>
    <n v="208463"/>
    <x v="0"/>
    <x v="0"/>
    <x v="0"/>
    <x v="0"/>
    <x v="7"/>
    <x v="231"/>
    <x v="0"/>
    <x v="0"/>
    <s v="Tesseramento"/>
    <x v="1"/>
    <x v="4"/>
    <x v="0"/>
    <m/>
  </r>
  <r>
    <n v="230735"/>
    <x v="0"/>
    <x v="0"/>
    <x v="0"/>
    <x v="0"/>
    <x v="7"/>
    <x v="231"/>
    <x v="0"/>
    <x v="0"/>
    <s v="Tesseramento"/>
    <x v="1"/>
    <x v="1"/>
    <x v="0"/>
    <m/>
  </r>
  <r>
    <n v="213858"/>
    <x v="0"/>
    <x v="0"/>
    <x v="0"/>
    <x v="0"/>
    <x v="1"/>
    <x v="28"/>
    <x v="0"/>
    <x v="0"/>
    <s v="Tesseramento"/>
    <x v="1"/>
    <x v="3"/>
    <x v="0"/>
    <m/>
  </r>
  <r>
    <n v="176710"/>
    <x v="1"/>
    <x v="0"/>
    <x v="0"/>
    <x v="0"/>
    <x v="4"/>
    <x v="88"/>
    <x v="0"/>
    <x v="1"/>
    <s v="Tesseramento"/>
    <x v="1"/>
    <x v="7"/>
    <x v="0"/>
    <s v="B"/>
  </r>
  <r>
    <n v="210341"/>
    <x v="0"/>
    <x v="1"/>
    <x v="0"/>
    <x v="1"/>
    <x v="7"/>
    <x v="44"/>
    <x v="0"/>
    <x v="0"/>
    <s v="Tesseramento"/>
    <x v="1"/>
    <x v="1"/>
    <x v="0"/>
    <m/>
  </r>
  <r>
    <n v="135590"/>
    <x v="0"/>
    <x v="1"/>
    <x v="0"/>
    <x v="1"/>
    <x v="7"/>
    <x v="44"/>
    <x v="0"/>
    <x v="0"/>
    <s v="Tesseramento"/>
    <x v="1"/>
    <x v="1"/>
    <x v="0"/>
    <m/>
  </r>
  <r>
    <n v="51190"/>
    <x v="0"/>
    <x v="0"/>
    <x v="0"/>
    <x v="0"/>
    <x v="2"/>
    <x v="157"/>
    <x v="0"/>
    <x v="1"/>
    <s v="Tesseramento"/>
    <x v="1"/>
    <x v="4"/>
    <x v="0"/>
    <m/>
  </r>
  <r>
    <n v="229353"/>
    <x v="0"/>
    <x v="0"/>
    <x v="0"/>
    <x v="0"/>
    <x v="10"/>
    <x v="70"/>
    <x v="0"/>
    <x v="0"/>
    <s v="Tesseramento"/>
    <x v="0"/>
    <x v="0"/>
    <x v="0"/>
    <m/>
  </r>
  <r>
    <n v="147888"/>
    <x v="0"/>
    <x v="0"/>
    <x v="2"/>
    <x v="1"/>
    <x v="10"/>
    <x v="70"/>
    <x v="0"/>
    <x v="0"/>
    <s v="Tesseramento"/>
    <x v="0"/>
    <x v="1"/>
    <x v="0"/>
    <m/>
  </r>
  <r>
    <n v="214118"/>
    <x v="1"/>
    <x v="0"/>
    <x v="0"/>
    <x v="1"/>
    <x v="7"/>
    <x v="37"/>
    <x v="0"/>
    <x v="1"/>
    <s v="Tesseramento"/>
    <x v="1"/>
    <x v="5"/>
    <x v="0"/>
    <m/>
  </r>
  <r>
    <n v="163698"/>
    <x v="0"/>
    <x v="0"/>
    <x v="0"/>
    <x v="0"/>
    <x v="7"/>
    <x v="37"/>
    <x v="0"/>
    <x v="0"/>
    <s v="Tesseramento"/>
    <x v="1"/>
    <x v="3"/>
    <x v="0"/>
    <m/>
  </r>
  <r>
    <n v="33659"/>
    <x v="0"/>
    <x v="0"/>
    <x v="0"/>
    <x v="0"/>
    <x v="7"/>
    <x v="37"/>
    <x v="0"/>
    <x v="0"/>
    <s v="Tesseramento"/>
    <x v="1"/>
    <x v="4"/>
    <x v="0"/>
    <m/>
  </r>
  <r>
    <n v="168584"/>
    <x v="0"/>
    <x v="0"/>
    <x v="0"/>
    <x v="0"/>
    <x v="7"/>
    <x v="37"/>
    <x v="0"/>
    <x v="1"/>
    <s v="Tesseramento"/>
    <x v="1"/>
    <x v="0"/>
    <x v="0"/>
    <m/>
  </r>
  <r>
    <n v="129481"/>
    <x v="0"/>
    <x v="0"/>
    <x v="0"/>
    <x v="0"/>
    <x v="4"/>
    <x v="111"/>
    <x v="0"/>
    <x v="0"/>
    <s v="Tesseramento"/>
    <x v="3"/>
    <x v="0"/>
    <x v="0"/>
    <m/>
  </r>
  <r>
    <n v="237128"/>
    <x v="0"/>
    <x v="1"/>
    <x v="1"/>
    <x v="1"/>
    <x v="4"/>
    <x v="111"/>
    <x v="0"/>
    <x v="0"/>
    <s v="Tesseramento"/>
    <x v="3"/>
    <x v="1"/>
    <x v="0"/>
    <m/>
  </r>
  <r>
    <n v="237127"/>
    <x v="0"/>
    <x v="1"/>
    <x v="1"/>
    <x v="1"/>
    <x v="4"/>
    <x v="111"/>
    <x v="0"/>
    <x v="0"/>
    <s v="Tesseramento"/>
    <x v="3"/>
    <x v="1"/>
    <x v="0"/>
    <m/>
  </r>
  <r>
    <n v="237787"/>
    <x v="0"/>
    <x v="1"/>
    <x v="1"/>
    <x v="1"/>
    <x v="11"/>
    <x v="221"/>
    <x v="0"/>
    <x v="0"/>
    <s v="Tesseramento"/>
    <x v="1"/>
    <x v="1"/>
    <x v="0"/>
    <m/>
  </r>
  <r>
    <n v="218405"/>
    <x v="1"/>
    <x v="0"/>
    <x v="0"/>
    <x v="0"/>
    <x v="14"/>
    <x v="121"/>
    <x v="0"/>
    <x v="1"/>
    <s v="Tesseramento"/>
    <x v="1"/>
    <x v="5"/>
    <x v="0"/>
    <s v="B"/>
  </r>
  <r>
    <n v="220877"/>
    <x v="0"/>
    <x v="0"/>
    <x v="0"/>
    <x v="0"/>
    <x v="14"/>
    <x v="121"/>
    <x v="0"/>
    <x v="0"/>
    <s v="Tesseramento"/>
    <x v="1"/>
    <x v="0"/>
    <x v="0"/>
    <m/>
  </r>
  <r>
    <n v="152807"/>
    <x v="0"/>
    <x v="0"/>
    <x v="0"/>
    <x v="0"/>
    <x v="14"/>
    <x v="121"/>
    <x v="0"/>
    <x v="0"/>
    <s v="Tesseramento"/>
    <x v="1"/>
    <x v="0"/>
    <x v="0"/>
    <m/>
  </r>
  <r>
    <n v="69953"/>
    <x v="0"/>
    <x v="0"/>
    <x v="0"/>
    <x v="2"/>
    <x v="7"/>
    <x v="103"/>
    <x v="0"/>
    <x v="0"/>
    <s v="Tesseramento"/>
    <x v="1"/>
    <x v="3"/>
    <x v="0"/>
    <m/>
  </r>
  <r>
    <n v="153410"/>
    <x v="0"/>
    <x v="0"/>
    <x v="0"/>
    <x v="0"/>
    <x v="7"/>
    <x v="103"/>
    <x v="0"/>
    <x v="0"/>
    <s v="Tesseramento"/>
    <x v="1"/>
    <x v="0"/>
    <x v="0"/>
    <m/>
  </r>
  <r>
    <n v="169035"/>
    <x v="0"/>
    <x v="0"/>
    <x v="0"/>
    <x v="0"/>
    <x v="7"/>
    <x v="103"/>
    <x v="0"/>
    <x v="0"/>
    <s v="Tesseramento"/>
    <x v="1"/>
    <x v="4"/>
    <x v="0"/>
    <m/>
  </r>
  <r>
    <n v="142075"/>
    <x v="0"/>
    <x v="0"/>
    <x v="0"/>
    <x v="1"/>
    <x v="11"/>
    <x v="142"/>
    <x v="0"/>
    <x v="1"/>
    <s v="Tesseramento"/>
    <x v="1"/>
    <x v="3"/>
    <x v="0"/>
    <m/>
  </r>
  <r>
    <n v="102244"/>
    <x v="0"/>
    <x v="0"/>
    <x v="0"/>
    <x v="0"/>
    <x v="7"/>
    <x v="181"/>
    <x v="0"/>
    <x v="0"/>
    <s v="Tesseramento"/>
    <x v="1"/>
    <x v="1"/>
    <x v="0"/>
    <m/>
  </r>
  <r>
    <n v="216502"/>
    <x v="0"/>
    <x v="0"/>
    <x v="0"/>
    <x v="1"/>
    <x v="11"/>
    <x v="142"/>
    <x v="0"/>
    <x v="0"/>
    <s v="Tesseramento"/>
    <x v="1"/>
    <x v="0"/>
    <x v="0"/>
    <m/>
  </r>
  <r>
    <n v="9496"/>
    <x v="0"/>
    <x v="0"/>
    <x v="0"/>
    <x v="0"/>
    <x v="11"/>
    <x v="366"/>
    <x v="0"/>
    <x v="1"/>
    <s v="Tesseramento"/>
    <x v="4"/>
    <x v="3"/>
    <x v="0"/>
    <m/>
  </r>
  <r>
    <n v="236990"/>
    <x v="1"/>
    <x v="0"/>
    <x v="1"/>
    <x v="2"/>
    <x v="7"/>
    <x v="316"/>
    <x v="0"/>
    <x v="1"/>
    <s v="Tesseramento"/>
    <x v="1"/>
    <x v="5"/>
    <x v="0"/>
    <m/>
  </r>
  <r>
    <n v="117679"/>
    <x v="0"/>
    <x v="0"/>
    <x v="0"/>
    <x v="0"/>
    <x v="7"/>
    <x v="385"/>
    <x v="0"/>
    <x v="0"/>
    <s v="Tesseramento"/>
    <x v="0"/>
    <x v="0"/>
    <x v="0"/>
    <m/>
  </r>
  <r>
    <n v="207135"/>
    <x v="0"/>
    <x v="0"/>
    <x v="0"/>
    <x v="3"/>
    <x v="7"/>
    <x v="385"/>
    <x v="0"/>
    <x v="0"/>
    <s v="Tesseramento"/>
    <x v="0"/>
    <x v="4"/>
    <x v="0"/>
    <m/>
  </r>
  <r>
    <n v="237082"/>
    <x v="1"/>
    <x v="1"/>
    <x v="1"/>
    <x v="1"/>
    <x v="2"/>
    <x v="153"/>
    <x v="0"/>
    <x v="0"/>
    <s v="Tesseramento"/>
    <x v="0"/>
    <x v="5"/>
    <x v="0"/>
    <m/>
  </r>
  <r>
    <n v="11720"/>
    <x v="0"/>
    <x v="0"/>
    <x v="0"/>
    <x v="0"/>
    <x v="7"/>
    <x v="103"/>
    <x v="0"/>
    <x v="0"/>
    <s v="Tesseramento"/>
    <x v="1"/>
    <x v="3"/>
    <x v="0"/>
    <m/>
  </r>
  <r>
    <n v="86170"/>
    <x v="0"/>
    <x v="0"/>
    <x v="0"/>
    <x v="0"/>
    <x v="2"/>
    <x v="71"/>
    <x v="0"/>
    <x v="1"/>
    <s v="Tesseramento"/>
    <x v="1"/>
    <x v="0"/>
    <x v="0"/>
    <m/>
  </r>
  <r>
    <n v="237086"/>
    <x v="0"/>
    <x v="0"/>
    <x v="1"/>
    <x v="1"/>
    <x v="7"/>
    <x v="103"/>
    <x v="0"/>
    <x v="1"/>
    <s v="Tesseramento"/>
    <x v="1"/>
    <x v="4"/>
    <x v="0"/>
    <m/>
  </r>
  <r>
    <n v="210497"/>
    <x v="1"/>
    <x v="1"/>
    <x v="0"/>
    <x v="1"/>
    <x v="7"/>
    <x v="103"/>
    <x v="0"/>
    <x v="0"/>
    <s v="Tesseramento"/>
    <x v="1"/>
    <x v="5"/>
    <x v="0"/>
    <m/>
  </r>
  <r>
    <n v="229691"/>
    <x v="0"/>
    <x v="0"/>
    <x v="0"/>
    <x v="2"/>
    <x v="7"/>
    <x v="9"/>
    <x v="0"/>
    <x v="0"/>
    <s v="Tesseramento"/>
    <x v="0"/>
    <x v="0"/>
    <x v="0"/>
    <m/>
  </r>
  <r>
    <n v="99332"/>
    <x v="0"/>
    <x v="0"/>
    <x v="2"/>
    <x v="0"/>
    <x v="7"/>
    <x v="9"/>
    <x v="0"/>
    <x v="0"/>
    <s v="Tesseramento"/>
    <x v="0"/>
    <x v="0"/>
    <x v="0"/>
    <m/>
  </r>
  <r>
    <n v="29169"/>
    <x v="0"/>
    <x v="0"/>
    <x v="0"/>
    <x v="0"/>
    <x v="4"/>
    <x v="338"/>
    <x v="0"/>
    <x v="1"/>
    <s v="Tesseramento"/>
    <x v="1"/>
    <x v="4"/>
    <x v="0"/>
    <m/>
  </r>
  <r>
    <n v="236979"/>
    <x v="0"/>
    <x v="0"/>
    <x v="1"/>
    <x v="0"/>
    <x v="7"/>
    <x v="9"/>
    <x v="0"/>
    <x v="0"/>
    <s v="Tesseramento"/>
    <x v="0"/>
    <x v="0"/>
    <x v="0"/>
    <m/>
  </r>
  <r>
    <n v="144554"/>
    <x v="0"/>
    <x v="0"/>
    <x v="0"/>
    <x v="0"/>
    <x v="11"/>
    <x v="142"/>
    <x v="0"/>
    <x v="0"/>
    <s v="Tesseramento"/>
    <x v="1"/>
    <x v="1"/>
    <x v="0"/>
    <m/>
  </r>
  <r>
    <n v="118307"/>
    <x v="0"/>
    <x v="0"/>
    <x v="0"/>
    <x v="0"/>
    <x v="11"/>
    <x v="142"/>
    <x v="0"/>
    <x v="0"/>
    <s v="Tesseramento"/>
    <x v="1"/>
    <x v="3"/>
    <x v="0"/>
    <m/>
  </r>
  <r>
    <n v="148884"/>
    <x v="0"/>
    <x v="0"/>
    <x v="0"/>
    <x v="2"/>
    <x v="11"/>
    <x v="142"/>
    <x v="0"/>
    <x v="0"/>
    <s v="Tesseramento"/>
    <x v="1"/>
    <x v="1"/>
    <x v="0"/>
    <m/>
  </r>
  <r>
    <n v="125426"/>
    <x v="0"/>
    <x v="0"/>
    <x v="0"/>
    <x v="0"/>
    <x v="11"/>
    <x v="142"/>
    <x v="0"/>
    <x v="0"/>
    <s v="Tesseramento"/>
    <x v="1"/>
    <x v="0"/>
    <x v="0"/>
    <m/>
  </r>
  <r>
    <n v="237264"/>
    <x v="0"/>
    <x v="0"/>
    <x v="1"/>
    <x v="2"/>
    <x v="1"/>
    <x v="176"/>
    <x v="0"/>
    <x v="0"/>
    <s v="Tesseramento"/>
    <x v="1"/>
    <x v="3"/>
    <x v="0"/>
    <m/>
  </r>
  <r>
    <n v="131241"/>
    <x v="0"/>
    <x v="0"/>
    <x v="0"/>
    <x v="0"/>
    <x v="7"/>
    <x v="67"/>
    <x v="0"/>
    <x v="1"/>
    <s v="Tesseramento"/>
    <x v="0"/>
    <x v="0"/>
    <x v="0"/>
    <m/>
  </r>
  <r>
    <n v="131236"/>
    <x v="0"/>
    <x v="0"/>
    <x v="0"/>
    <x v="0"/>
    <x v="7"/>
    <x v="67"/>
    <x v="0"/>
    <x v="0"/>
    <s v="Tesseramento"/>
    <x v="0"/>
    <x v="0"/>
    <x v="0"/>
    <m/>
  </r>
  <r>
    <n v="39134"/>
    <x v="0"/>
    <x v="0"/>
    <x v="0"/>
    <x v="0"/>
    <x v="7"/>
    <x v="241"/>
    <x v="0"/>
    <x v="0"/>
    <s v="Tesseramento"/>
    <x v="0"/>
    <x v="3"/>
    <x v="0"/>
    <m/>
  </r>
  <r>
    <n v="237284"/>
    <x v="0"/>
    <x v="1"/>
    <x v="1"/>
    <x v="1"/>
    <x v="7"/>
    <x v="67"/>
    <x v="0"/>
    <x v="0"/>
    <s v="Tesseramento"/>
    <x v="0"/>
    <x v="0"/>
    <x v="0"/>
    <m/>
  </r>
  <r>
    <n v="194103"/>
    <x v="0"/>
    <x v="0"/>
    <x v="0"/>
    <x v="0"/>
    <x v="1"/>
    <x v="193"/>
    <x v="0"/>
    <x v="0"/>
    <s v="Tesseramento"/>
    <x v="1"/>
    <x v="3"/>
    <x v="0"/>
    <m/>
  </r>
  <r>
    <n v="99783"/>
    <x v="0"/>
    <x v="0"/>
    <x v="0"/>
    <x v="0"/>
    <x v="1"/>
    <x v="193"/>
    <x v="0"/>
    <x v="0"/>
    <s v="Tesseramento"/>
    <x v="1"/>
    <x v="3"/>
    <x v="0"/>
    <m/>
  </r>
  <r>
    <n v="22865"/>
    <x v="0"/>
    <x v="0"/>
    <x v="0"/>
    <x v="0"/>
    <x v="1"/>
    <x v="193"/>
    <x v="0"/>
    <x v="0"/>
    <s v="Tesseramento"/>
    <x v="1"/>
    <x v="4"/>
    <x v="0"/>
    <m/>
  </r>
  <r>
    <n v="236974"/>
    <x v="0"/>
    <x v="1"/>
    <x v="1"/>
    <x v="1"/>
    <x v="1"/>
    <x v="193"/>
    <x v="0"/>
    <x v="0"/>
    <s v="Tesseramento"/>
    <x v="1"/>
    <x v="0"/>
    <x v="0"/>
    <m/>
  </r>
  <r>
    <n v="22171"/>
    <x v="0"/>
    <x v="0"/>
    <x v="0"/>
    <x v="0"/>
    <x v="12"/>
    <x v="269"/>
    <x v="0"/>
    <x v="0"/>
    <s v="Tesseramento"/>
    <x v="1"/>
    <x v="4"/>
    <x v="0"/>
    <m/>
  </r>
  <r>
    <n v="122084"/>
    <x v="0"/>
    <x v="0"/>
    <x v="0"/>
    <x v="0"/>
    <x v="7"/>
    <x v="183"/>
    <x v="0"/>
    <x v="0"/>
    <s v="Tesseramento"/>
    <x v="0"/>
    <x v="4"/>
    <x v="0"/>
    <m/>
  </r>
  <r>
    <n v="122085"/>
    <x v="0"/>
    <x v="0"/>
    <x v="0"/>
    <x v="0"/>
    <x v="7"/>
    <x v="183"/>
    <x v="0"/>
    <x v="1"/>
    <s v="Tesseramento"/>
    <x v="0"/>
    <x v="4"/>
    <x v="0"/>
    <m/>
  </r>
  <r>
    <n v="236975"/>
    <x v="0"/>
    <x v="0"/>
    <x v="1"/>
    <x v="0"/>
    <x v="1"/>
    <x v="193"/>
    <x v="0"/>
    <x v="0"/>
    <s v="Tesseramento"/>
    <x v="1"/>
    <x v="3"/>
    <x v="0"/>
    <m/>
  </r>
  <r>
    <n v="86197"/>
    <x v="0"/>
    <x v="0"/>
    <x v="0"/>
    <x v="4"/>
    <x v="7"/>
    <x v="183"/>
    <x v="0"/>
    <x v="0"/>
    <s v="Tesseramento"/>
    <x v="0"/>
    <x v="0"/>
    <x v="0"/>
    <m/>
  </r>
  <r>
    <n v="120426"/>
    <x v="0"/>
    <x v="0"/>
    <x v="0"/>
    <x v="0"/>
    <x v="7"/>
    <x v="183"/>
    <x v="0"/>
    <x v="0"/>
    <s v="Tesseramento"/>
    <x v="0"/>
    <x v="3"/>
    <x v="0"/>
    <m/>
  </r>
  <r>
    <n v="103193"/>
    <x v="0"/>
    <x v="0"/>
    <x v="0"/>
    <x v="0"/>
    <x v="7"/>
    <x v="168"/>
    <x v="0"/>
    <x v="0"/>
    <s v="Tesseramento"/>
    <x v="1"/>
    <x v="0"/>
    <x v="0"/>
    <m/>
  </r>
  <r>
    <n v="157092"/>
    <x v="0"/>
    <x v="1"/>
    <x v="0"/>
    <x v="1"/>
    <x v="7"/>
    <x v="168"/>
    <x v="0"/>
    <x v="1"/>
    <s v="Tesseramento"/>
    <x v="1"/>
    <x v="0"/>
    <x v="0"/>
    <m/>
  </r>
  <r>
    <n v="236976"/>
    <x v="0"/>
    <x v="1"/>
    <x v="1"/>
    <x v="1"/>
    <x v="1"/>
    <x v="193"/>
    <x v="0"/>
    <x v="0"/>
    <s v="Tesseramento"/>
    <x v="1"/>
    <x v="0"/>
    <x v="0"/>
    <m/>
  </r>
  <r>
    <n v="236972"/>
    <x v="0"/>
    <x v="1"/>
    <x v="1"/>
    <x v="2"/>
    <x v="7"/>
    <x v="168"/>
    <x v="0"/>
    <x v="0"/>
    <s v="Tesseramento"/>
    <x v="1"/>
    <x v="0"/>
    <x v="0"/>
    <m/>
  </r>
  <r>
    <n v="180440"/>
    <x v="0"/>
    <x v="1"/>
    <x v="0"/>
    <x v="3"/>
    <x v="7"/>
    <x v="168"/>
    <x v="0"/>
    <x v="0"/>
    <s v="Tesseramento"/>
    <x v="1"/>
    <x v="0"/>
    <x v="0"/>
    <m/>
  </r>
  <r>
    <n v="236977"/>
    <x v="1"/>
    <x v="0"/>
    <x v="1"/>
    <x v="1"/>
    <x v="1"/>
    <x v="193"/>
    <x v="0"/>
    <x v="0"/>
    <s v="Tesseramento"/>
    <x v="1"/>
    <x v="7"/>
    <x v="0"/>
    <m/>
  </r>
  <r>
    <n v="184016"/>
    <x v="0"/>
    <x v="0"/>
    <x v="0"/>
    <x v="0"/>
    <x v="4"/>
    <x v="83"/>
    <x v="0"/>
    <x v="0"/>
    <s v="Tesseramento"/>
    <x v="0"/>
    <x v="0"/>
    <x v="0"/>
    <m/>
  </r>
  <r>
    <n v="208589"/>
    <x v="0"/>
    <x v="0"/>
    <x v="2"/>
    <x v="0"/>
    <x v="7"/>
    <x v="168"/>
    <x v="0"/>
    <x v="0"/>
    <s v="Tesseramento"/>
    <x v="1"/>
    <x v="1"/>
    <x v="0"/>
    <m/>
  </r>
  <r>
    <n v="205830"/>
    <x v="0"/>
    <x v="0"/>
    <x v="0"/>
    <x v="1"/>
    <x v="4"/>
    <x v="197"/>
    <x v="0"/>
    <x v="1"/>
    <s v="Tesseramento"/>
    <x v="1"/>
    <x v="3"/>
    <x v="0"/>
    <m/>
  </r>
  <r>
    <n v="206957"/>
    <x v="0"/>
    <x v="0"/>
    <x v="0"/>
    <x v="0"/>
    <x v="4"/>
    <x v="197"/>
    <x v="0"/>
    <x v="0"/>
    <s v="Tesseramento"/>
    <x v="1"/>
    <x v="0"/>
    <x v="0"/>
    <m/>
  </r>
  <r>
    <n v="214165"/>
    <x v="1"/>
    <x v="0"/>
    <x v="0"/>
    <x v="0"/>
    <x v="4"/>
    <x v="197"/>
    <x v="0"/>
    <x v="0"/>
    <s v="Tesseramento"/>
    <x v="1"/>
    <x v="7"/>
    <x v="0"/>
    <m/>
  </r>
  <r>
    <n v="237168"/>
    <x v="0"/>
    <x v="0"/>
    <x v="1"/>
    <x v="1"/>
    <x v="1"/>
    <x v="1"/>
    <x v="0"/>
    <x v="0"/>
    <s v="Tesseramento"/>
    <x v="0"/>
    <x v="4"/>
    <x v="0"/>
    <m/>
  </r>
  <r>
    <n v="237085"/>
    <x v="0"/>
    <x v="0"/>
    <x v="1"/>
    <x v="0"/>
    <x v="7"/>
    <x v="183"/>
    <x v="0"/>
    <x v="0"/>
    <s v="Tesseramento"/>
    <x v="0"/>
    <x v="1"/>
    <x v="0"/>
    <m/>
  </r>
  <r>
    <n v="143189"/>
    <x v="0"/>
    <x v="0"/>
    <x v="0"/>
    <x v="0"/>
    <x v="0"/>
    <x v="76"/>
    <x v="0"/>
    <x v="0"/>
    <s v="Tesseramento"/>
    <x v="0"/>
    <x v="0"/>
    <x v="0"/>
    <m/>
  </r>
  <r>
    <n v="41673"/>
    <x v="0"/>
    <x v="0"/>
    <x v="0"/>
    <x v="0"/>
    <x v="10"/>
    <x v="294"/>
    <x v="0"/>
    <x v="0"/>
    <s v="Tesseramento"/>
    <x v="1"/>
    <x v="4"/>
    <x v="0"/>
    <m/>
  </r>
  <r>
    <n v="82391"/>
    <x v="0"/>
    <x v="0"/>
    <x v="0"/>
    <x v="0"/>
    <x v="10"/>
    <x v="294"/>
    <x v="0"/>
    <x v="0"/>
    <s v="Tesseramento"/>
    <x v="1"/>
    <x v="0"/>
    <x v="0"/>
    <m/>
  </r>
  <r>
    <n v="31567"/>
    <x v="0"/>
    <x v="0"/>
    <x v="0"/>
    <x v="0"/>
    <x v="7"/>
    <x v="109"/>
    <x v="0"/>
    <x v="1"/>
    <s v="Tesseramento"/>
    <x v="1"/>
    <x v="0"/>
    <x v="0"/>
    <m/>
  </r>
  <r>
    <n v="105393"/>
    <x v="0"/>
    <x v="0"/>
    <x v="0"/>
    <x v="1"/>
    <x v="10"/>
    <x v="294"/>
    <x v="0"/>
    <x v="0"/>
    <s v="Tesseramento"/>
    <x v="1"/>
    <x v="4"/>
    <x v="0"/>
    <m/>
  </r>
  <r>
    <n v="64140"/>
    <x v="0"/>
    <x v="0"/>
    <x v="0"/>
    <x v="0"/>
    <x v="7"/>
    <x v="109"/>
    <x v="0"/>
    <x v="0"/>
    <s v="Tesseramento"/>
    <x v="1"/>
    <x v="0"/>
    <x v="0"/>
    <m/>
  </r>
  <r>
    <n v="105369"/>
    <x v="0"/>
    <x v="0"/>
    <x v="0"/>
    <x v="1"/>
    <x v="10"/>
    <x v="294"/>
    <x v="0"/>
    <x v="1"/>
    <s v="Tesseramento"/>
    <x v="1"/>
    <x v="4"/>
    <x v="0"/>
    <m/>
  </r>
  <r>
    <n v="199130"/>
    <x v="1"/>
    <x v="0"/>
    <x v="2"/>
    <x v="3"/>
    <x v="10"/>
    <x v="294"/>
    <x v="0"/>
    <x v="0"/>
    <s v="Tesseramento"/>
    <x v="1"/>
    <x v="5"/>
    <x v="0"/>
    <m/>
  </r>
  <r>
    <n v="105399"/>
    <x v="0"/>
    <x v="0"/>
    <x v="2"/>
    <x v="0"/>
    <x v="10"/>
    <x v="294"/>
    <x v="0"/>
    <x v="0"/>
    <s v="Tesseramento"/>
    <x v="1"/>
    <x v="0"/>
    <x v="0"/>
    <m/>
  </r>
  <r>
    <n v="210773"/>
    <x v="1"/>
    <x v="0"/>
    <x v="0"/>
    <x v="1"/>
    <x v="10"/>
    <x v="294"/>
    <x v="0"/>
    <x v="0"/>
    <s v="Tesseramento"/>
    <x v="1"/>
    <x v="6"/>
    <x v="0"/>
    <m/>
  </r>
  <r>
    <n v="69553"/>
    <x v="0"/>
    <x v="0"/>
    <x v="0"/>
    <x v="0"/>
    <x v="10"/>
    <x v="294"/>
    <x v="0"/>
    <x v="0"/>
    <s v="Tesseramento"/>
    <x v="1"/>
    <x v="0"/>
    <x v="0"/>
    <m/>
  </r>
  <r>
    <n v="237098"/>
    <x v="0"/>
    <x v="0"/>
    <x v="1"/>
    <x v="1"/>
    <x v="4"/>
    <x v="47"/>
    <x v="0"/>
    <x v="0"/>
    <s v="Tesseramento"/>
    <x v="0"/>
    <x v="0"/>
    <x v="0"/>
    <m/>
  </r>
  <r>
    <n v="57854"/>
    <x v="0"/>
    <x v="0"/>
    <x v="0"/>
    <x v="0"/>
    <x v="4"/>
    <x v="140"/>
    <x v="0"/>
    <x v="0"/>
    <s v="Tesseramento"/>
    <x v="0"/>
    <x v="0"/>
    <x v="0"/>
    <m/>
  </r>
  <r>
    <n v="221827"/>
    <x v="0"/>
    <x v="1"/>
    <x v="0"/>
    <x v="3"/>
    <x v="10"/>
    <x v="294"/>
    <x v="0"/>
    <x v="1"/>
    <s v="Tesseramento"/>
    <x v="1"/>
    <x v="0"/>
    <x v="0"/>
    <m/>
  </r>
  <r>
    <n v="184287"/>
    <x v="0"/>
    <x v="0"/>
    <x v="0"/>
    <x v="0"/>
    <x v="11"/>
    <x v="142"/>
    <x v="0"/>
    <x v="0"/>
    <s v="Tesseramento"/>
    <x v="1"/>
    <x v="0"/>
    <x v="0"/>
    <m/>
  </r>
  <r>
    <n v="146381"/>
    <x v="0"/>
    <x v="0"/>
    <x v="2"/>
    <x v="0"/>
    <x v="4"/>
    <x v="40"/>
    <x v="0"/>
    <x v="0"/>
    <s v="Tesseramento"/>
    <x v="1"/>
    <x v="0"/>
    <x v="0"/>
    <m/>
  </r>
  <r>
    <n v="109510"/>
    <x v="0"/>
    <x v="0"/>
    <x v="0"/>
    <x v="0"/>
    <x v="10"/>
    <x v="343"/>
    <x v="0"/>
    <x v="0"/>
    <s v="Tesseramento"/>
    <x v="1"/>
    <x v="0"/>
    <x v="0"/>
    <m/>
  </r>
  <r>
    <n v="53343"/>
    <x v="0"/>
    <x v="0"/>
    <x v="0"/>
    <x v="0"/>
    <x v="10"/>
    <x v="343"/>
    <x v="0"/>
    <x v="0"/>
    <s v="Tesseramento"/>
    <x v="1"/>
    <x v="0"/>
    <x v="0"/>
    <m/>
  </r>
  <r>
    <n v="81297"/>
    <x v="0"/>
    <x v="0"/>
    <x v="0"/>
    <x v="0"/>
    <x v="10"/>
    <x v="343"/>
    <x v="0"/>
    <x v="1"/>
    <s v="Tesseramento"/>
    <x v="1"/>
    <x v="0"/>
    <x v="0"/>
    <m/>
  </r>
  <r>
    <n v="225209"/>
    <x v="0"/>
    <x v="0"/>
    <x v="0"/>
    <x v="0"/>
    <x v="7"/>
    <x v="56"/>
    <x v="0"/>
    <x v="0"/>
    <s v="Tesseramento"/>
    <x v="1"/>
    <x v="1"/>
    <x v="0"/>
    <m/>
  </r>
  <r>
    <n v="170974"/>
    <x v="0"/>
    <x v="0"/>
    <x v="0"/>
    <x v="0"/>
    <x v="10"/>
    <x v="343"/>
    <x v="0"/>
    <x v="1"/>
    <s v="Tesseramento"/>
    <x v="1"/>
    <x v="3"/>
    <x v="0"/>
    <m/>
  </r>
  <r>
    <n v="237053"/>
    <x v="0"/>
    <x v="1"/>
    <x v="1"/>
    <x v="2"/>
    <x v="7"/>
    <x v="223"/>
    <x v="0"/>
    <x v="0"/>
    <s v="Tesseramento"/>
    <x v="2"/>
    <x v="0"/>
    <x v="0"/>
    <m/>
  </r>
  <r>
    <n v="143500"/>
    <x v="0"/>
    <x v="0"/>
    <x v="2"/>
    <x v="0"/>
    <x v="7"/>
    <x v="301"/>
    <x v="0"/>
    <x v="0"/>
    <s v="Tesseramento"/>
    <x v="1"/>
    <x v="1"/>
    <x v="0"/>
    <m/>
  </r>
  <r>
    <n v="143501"/>
    <x v="0"/>
    <x v="0"/>
    <x v="2"/>
    <x v="0"/>
    <x v="7"/>
    <x v="301"/>
    <x v="0"/>
    <x v="0"/>
    <s v="Tesseramento"/>
    <x v="1"/>
    <x v="0"/>
    <x v="0"/>
    <m/>
  </r>
  <r>
    <n v="111439"/>
    <x v="0"/>
    <x v="0"/>
    <x v="0"/>
    <x v="1"/>
    <x v="11"/>
    <x v="221"/>
    <x v="0"/>
    <x v="0"/>
    <s v="Tesseramento"/>
    <x v="1"/>
    <x v="4"/>
    <x v="0"/>
    <m/>
  </r>
  <r>
    <n v="237051"/>
    <x v="1"/>
    <x v="0"/>
    <x v="1"/>
    <x v="2"/>
    <x v="7"/>
    <x v="223"/>
    <x v="0"/>
    <x v="1"/>
    <s v="Tesseramento"/>
    <x v="2"/>
    <x v="5"/>
    <x v="0"/>
    <m/>
  </r>
  <r>
    <n v="86410"/>
    <x v="0"/>
    <x v="0"/>
    <x v="0"/>
    <x v="0"/>
    <x v="15"/>
    <x v="72"/>
    <x v="0"/>
    <x v="0"/>
    <s v="Tesseramento"/>
    <x v="1"/>
    <x v="0"/>
    <x v="0"/>
    <m/>
  </r>
  <r>
    <n v="237052"/>
    <x v="1"/>
    <x v="0"/>
    <x v="1"/>
    <x v="0"/>
    <x v="7"/>
    <x v="223"/>
    <x v="0"/>
    <x v="0"/>
    <s v="Tesseramento"/>
    <x v="2"/>
    <x v="7"/>
    <x v="0"/>
    <m/>
  </r>
  <r>
    <n v="3155"/>
    <x v="0"/>
    <x v="0"/>
    <x v="0"/>
    <x v="0"/>
    <x v="12"/>
    <x v="245"/>
    <x v="0"/>
    <x v="0"/>
    <s v="Tesseramento"/>
    <x v="1"/>
    <x v="4"/>
    <x v="0"/>
    <m/>
  </r>
  <r>
    <n v="88574"/>
    <x v="0"/>
    <x v="0"/>
    <x v="0"/>
    <x v="0"/>
    <x v="10"/>
    <x v="63"/>
    <x v="0"/>
    <x v="0"/>
    <s v="Tesseramento"/>
    <x v="0"/>
    <x v="1"/>
    <x v="0"/>
    <m/>
  </r>
  <r>
    <n v="8127"/>
    <x v="0"/>
    <x v="0"/>
    <x v="0"/>
    <x v="0"/>
    <x v="12"/>
    <x v="27"/>
    <x v="0"/>
    <x v="0"/>
    <s v="Tesseramento"/>
    <x v="1"/>
    <x v="3"/>
    <x v="0"/>
    <m/>
  </r>
  <r>
    <n v="99356"/>
    <x v="0"/>
    <x v="0"/>
    <x v="0"/>
    <x v="0"/>
    <x v="2"/>
    <x v="313"/>
    <x v="0"/>
    <x v="0"/>
    <s v="Tesseramento"/>
    <x v="1"/>
    <x v="4"/>
    <x v="0"/>
    <m/>
  </r>
  <r>
    <n v="196726"/>
    <x v="0"/>
    <x v="0"/>
    <x v="0"/>
    <x v="2"/>
    <x v="2"/>
    <x v="313"/>
    <x v="0"/>
    <x v="1"/>
    <s v="Tesseramento"/>
    <x v="1"/>
    <x v="0"/>
    <x v="0"/>
    <m/>
  </r>
  <r>
    <n v="229545"/>
    <x v="0"/>
    <x v="0"/>
    <x v="0"/>
    <x v="4"/>
    <x v="10"/>
    <x v="266"/>
    <x v="0"/>
    <x v="0"/>
    <s v="Tesseramento"/>
    <x v="1"/>
    <x v="0"/>
    <x v="0"/>
    <m/>
  </r>
  <r>
    <n v="21800"/>
    <x v="0"/>
    <x v="0"/>
    <x v="0"/>
    <x v="0"/>
    <x v="2"/>
    <x v="326"/>
    <x v="0"/>
    <x v="0"/>
    <s v="Tesseramento"/>
    <x v="1"/>
    <x v="4"/>
    <x v="0"/>
    <m/>
  </r>
  <r>
    <n v="159578"/>
    <x v="0"/>
    <x v="0"/>
    <x v="0"/>
    <x v="0"/>
    <x v="14"/>
    <x v="121"/>
    <x v="0"/>
    <x v="0"/>
    <s v="Tesseramento"/>
    <x v="1"/>
    <x v="3"/>
    <x v="0"/>
    <m/>
  </r>
  <r>
    <n v="102227"/>
    <x v="0"/>
    <x v="0"/>
    <x v="0"/>
    <x v="0"/>
    <x v="0"/>
    <x v="76"/>
    <x v="0"/>
    <x v="1"/>
    <s v="Tesseramento"/>
    <x v="0"/>
    <x v="0"/>
    <x v="0"/>
    <m/>
  </r>
  <r>
    <n v="206762"/>
    <x v="0"/>
    <x v="0"/>
    <x v="0"/>
    <x v="0"/>
    <x v="4"/>
    <x v="75"/>
    <x v="0"/>
    <x v="0"/>
    <s v="Tesseramento"/>
    <x v="0"/>
    <x v="0"/>
    <x v="0"/>
    <m/>
  </r>
  <r>
    <n v="129382"/>
    <x v="0"/>
    <x v="0"/>
    <x v="0"/>
    <x v="0"/>
    <x v="7"/>
    <x v="15"/>
    <x v="0"/>
    <x v="1"/>
    <s v="Tesseramento"/>
    <x v="2"/>
    <x v="0"/>
    <x v="0"/>
    <m/>
  </r>
  <r>
    <n v="231704"/>
    <x v="0"/>
    <x v="0"/>
    <x v="0"/>
    <x v="1"/>
    <x v="10"/>
    <x v="93"/>
    <x v="0"/>
    <x v="1"/>
    <s v="Tesseramento"/>
    <x v="0"/>
    <x v="0"/>
    <x v="0"/>
    <m/>
  </r>
  <r>
    <n v="227199"/>
    <x v="1"/>
    <x v="0"/>
    <x v="0"/>
    <x v="2"/>
    <x v="2"/>
    <x v="71"/>
    <x v="0"/>
    <x v="1"/>
    <s v="Tesseramento"/>
    <x v="1"/>
    <x v="5"/>
    <x v="0"/>
    <m/>
  </r>
  <r>
    <n v="118493"/>
    <x v="0"/>
    <x v="0"/>
    <x v="0"/>
    <x v="1"/>
    <x v="2"/>
    <x v="71"/>
    <x v="0"/>
    <x v="1"/>
    <s v="Tesseramento"/>
    <x v="1"/>
    <x v="0"/>
    <x v="0"/>
    <m/>
  </r>
  <r>
    <n v="152438"/>
    <x v="0"/>
    <x v="0"/>
    <x v="0"/>
    <x v="0"/>
    <x v="2"/>
    <x v="71"/>
    <x v="0"/>
    <x v="0"/>
    <s v="Tesseramento"/>
    <x v="1"/>
    <x v="0"/>
    <x v="0"/>
    <m/>
  </r>
  <r>
    <n v="166019"/>
    <x v="0"/>
    <x v="0"/>
    <x v="2"/>
    <x v="0"/>
    <x v="2"/>
    <x v="158"/>
    <x v="0"/>
    <x v="0"/>
    <s v="Tesseramento"/>
    <x v="0"/>
    <x v="0"/>
    <x v="0"/>
    <m/>
  </r>
  <r>
    <n v="13598"/>
    <x v="0"/>
    <x v="0"/>
    <x v="0"/>
    <x v="0"/>
    <x v="2"/>
    <x v="77"/>
    <x v="0"/>
    <x v="0"/>
    <s v="Tesseramento"/>
    <x v="0"/>
    <x v="4"/>
    <x v="0"/>
    <m/>
  </r>
  <r>
    <n v="19297"/>
    <x v="0"/>
    <x v="0"/>
    <x v="0"/>
    <x v="0"/>
    <x v="3"/>
    <x v="331"/>
    <x v="0"/>
    <x v="0"/>
    <s v="Tesseramento"/>
    <x v="1"/>
    <x v="0"/>
    <x v="0"/>
    <m/>
  </r>
  <r>
    <n v="96333"/>
    <x v="0"/>
    <x v="0"/>
    <x v="0"/>
    <x v="0"/>
    <x v="3"/>
    <x v="331"/>
    <x v="0"/>
    <x v="0"/>
    <s v="Tesseramento"/>
    <x v="1"/>
    <x v="0"/>
    <x v="0"/>
    <m/>
  </r>
  <r>
    <n v="76254"/>
    <x v="0"/>
    <x v="0"/>
    <x v="2"/>
    <x v="4"/>
    <x v="7"/>
    <x v="191"/>
    <x v="0"/>
    <x v="0"/>
    <s v="Tesseramento"/>
    <x v="0"/>
    <x v="0"/>
    <x v="0"/>
    <m/>
  </r>
  <r>
    <n v="155344"/>
    <x v="0"/>
    <x v="0"/>
    <x v="2"/>
    <x v="0"/>
    <x v="10"/>
    <x v="93"/>
    <x v="0"/>
    <x v="0"/>
    <s v="Tesseramento"/>
    <x v="0"/>
    <x v="0"/>
    <x v="0"/>
    <m/>
  </r>
  <r>
    <n v="221558"/>
    <x v="0"/>
    <x v="1"/>
    <x v="2"/>
    <x v="2"/>
    <x v="11"/>
    <x v="244"/>
    <x v="0"/>
    <x v="1"/>
    <s v="Tesseramento"/>
    <x v="0"/>
    <x v="0"/>
    <x v="0"/>
    <m/>
  </r>
  <r>
    <n v="232822"/>
    <x v="1"/>
    <x v="0"/>
    <x v="0"/>
    <x v="2"/>
    <x v="0"/>
    <x v="383"/>
    <x v="0"/>
    <x v="1"/>
    <s v="Tesseramento"/>
    <x v="0"/>
    <x v="5"/>
    <x v="0"/>
    <m/>
  </r>
  <r>
    <n v="232818"/>
    <x v="0"/>
    <x v="0"/>
    <x v="0"/>
    <x v="1"/>
    <x v="0"/>
    <x v="383"/>
    <x v="0"/>
    <x v="1"/>
    <s v="Tesseramento"/>
    <x v="0"/>
    <x v="3"/>
    <x v="0"/>
    <m/>
  </r>
  <r>
    <n v="40297"/>
    <x v="0"/>
    <x v="0"/>
    <x v="2"/>
    <x v="0"/>
    <x v="2"/>
    <x v="180"/>
    <x v="0"/>
    <x v="0"/>
    <s v="Tesseramento"/>
    <x v="1"/>
    <x v="4"/>
    <x v="0"/>
    <m/>
  </r>
  <r>
    <n v="40296"/>
    <x v="0"/>
    <x v="0"/>
    <x v="2"/>
    <x v="0"/>
    <x v="2"/>
    <x v="180"/>
    <x v="0"/>
    <x v="1"/>
    <s v="Tesseramento"/>
    <x v="1"/>
    <x v="4"/>
    <x v="0"/>
    <m/>
  </r>
  <r>
    <n v="114590"/>
    <x v="0"/>
    <x v="0"/>
    <x v="0"/>
    <x v="0"/>
    <x v="15"/>
    <x v="243"/>
    <x v="0"/>
    <x v="0"/>
    <s v="Tesseramento"/>
    <x v="0"/>
    <x v="0"/>
    <x v="0"/>
    <m/>
  </r>
  <r>
    <n v="148746"/>
    <x v="0"/>
    <x v="0"/>
    <x v="0"/>
    <x v="0"/>
    <x v="15"/>
    <x v="243"/>
    <x v="0"/>
    <x v="0"/>
    <s v="Tesseramento"/>
    <x v="0"/>
    <x v="0"/>
    <x v="0"/>
    <m/>
  </r>
  <r>
    <n v="115245"/>
    <x v="0"/>
    <x v="0"/>
    <x v="0"/>
    <x v="0"/>
    <x v="7"/>
    <x v="150"/>
    <x v="0"/>
    <x v="0"/>
    <s v="Tesseramento"/>
    <x v="1"/>
    <x v="0"/>
    <x v="0"/>
    <m/>
  </r>
  <r>
    <n v="181171"/>
    <x v="1"/>
    <x v="0"/>
    <x v="0"/>
    <x v="3"/>
    <x v="7"/>
    <x v="150"/>
    <x v="0"/>
    <x v="1"/>
    <s v="Tesseramento"/>
    <x v="1"/>
    <x v="5"/>
    <x v="0"/>
    <m/>
  </r>
  <r>
    <n v="193515"/>
    <x v="1"/>
    <x v="0"/>
    <x v="0"/>
    <x v="3"/>
    <x v="7"/>
    <x v="150"/>
    <x v="0"/>
    <x v="0"/>
    <s v="Tesseramento"/>
    <x v="1"/>
    <x v="5"/>
    <x v="0"/>
    <m/>
  </r>
  <r>
    <n v="137251"/>
    <x v="0"/>
    <x v="0"/>
    <x v="0"/>
    <x v="0"/>
    <x v="11"/>
    <x v="91"/>
    <x v="0"/>
    <x v="0"/>
    <s v="Tesseramento"/>
    <x v="1"/>
    <x v="0"/>
    <x v="0"/>
    <m/>
  </r>
  <r>
    <n v="217018"/>
    <x v="0"/>
    <x v="0"/>
    <x v="0"/>
    <x v="1"/>
    <x v="11"/>
    <x v="278"/>
    <x v="0"/>
    <x v="1"/>
    <s v="Tesseramento"/>
    <x v="1"/>
    <x v="4"/>
    <x v="0"/>
    <m/>
  </r>
  <r>
    <n v="104735"/>
    <x v="0"/>
    <x v="0"/>
    <x v="0"/>
    <x v="0"/>
    <x v="11"/>
    <x v="278"/>
    <x v="0"/>
    <x v="0"/>
    <s v="Tesseramento"/>
    <x v="1"/>
    <x v="4"/>
    <x v="0"/>
    <m/>
  </r>
  <r>
    <n v="205965"/>
    <x v="0"/>
    <x v="0"/>
    <x v="0"/>
    <x v="0"/>
    <x v="11"/>
    <x v="278"/>
    <x v="0"/>
    <x v="0"/>
    <s v="Tesseramento"/>
    <x v="1"/>
    <x v="4"/>
    <x v="0"/>
    <m/>
  </r>
  <r>
    <n v="236991"/>
    <x v="0"/>
    <x v="0"/>
    <x v="1"/>
    <x v="0"/>
    <x v="0"/>
    <x v="383"/>
    <x v="0"/>
    <x v="0"/>
    <s v="Tesseramento"/>
    <x v="0"/>
    <x v="3"/>
    <x v="0"/>
    <m/>
  </r>
  <r>
    <n v="237219"/>
    <x v="0"/>
    <x v="0"/>
    <x v="1"/>
    <x v="0"/>
    <x v="11"/>
    <x v="280"/>
    <x v="0"/>
    <x v="0"/>
    <s v="Tesseramento"/>
    <x v="0"/>
    <x v="0"/>
    <x v="0"/>
    <m/>
  </r>
  <r>
    <n v="206587"/>
    <x v="0"/>
    <x v="0"/>
    <x v="0"/>
    <x v="1"/>
    <x v="10"/>
    <x v="220"/>
    <x v="0"/>
    <x v="0"/>
    <s v="Tesseramento"/>
    <x v="0"/>
    <x v="0"/>
    <x v="0"/>
    <m/>
  </r>
  <r>
    <n v="223133"/>
    <x v="0"/>
    <x v="1"/>
    <x v="0"/>
    <x v="1"/>
    <x v="8"/>
    <x v="17"/>
    <x v="0"/>
    <x v="0"/>
    <s v="Tesseramento"/>
    <x v="1"/>
    <x v="1"/>
    <x v="0"/>
    <m/>
  </r>
  <r>
    <n v="210539"/>
    <x v="1"/>
    <x v="0"/>
    <x v="0"/>
    <x v="0"/>
    <x v="10"/>
    <x v="194"/>
    <x v="0"/>
    <x v="1"/>
    <s v="Tesseramento"/>
    <x v="1"/>
    <x v="5"/>
    <x v="0"/>
    <m/>
  </r>
  <r>
    <n v="210538"/>
    <x v="1"/>
    <x v="0"/>
    <x v="0"/>
    <x v="0"/>
    <x v="10"/>
    <x v="194"/>
    <x v="0"/>
    <x v="0"/>
    <s v="Tesseramento"/>
    <x v="1"/>
    <x v="5"/>
    <x v="0"/>
    <m/>
  </r>
  <r>
    <n v="231482"/>
    <x v="0"/>
    <x v="0"/>
    <x v="0"/>
    <x v="2"/>
    <x v="12"/>
    <x v="254"/>
    <x v="0"/>
    <x v="0"/>
    <s v="Tesseramento"/>
    <x v="0"/>
    <x v="3"/>
    <x v="0"/>
    <m/>
  </r>
  <r>
    <n v="14539"/>
    <x v="0"/>
    <x v="0"/>
    <x v="2"/>
    <x v="0"/>
    <x v="12"/>
    <x v="254"/>
    <x v="0"/>
    <x v="0"/>
    <s v="Tesseramento"/>
    <x v="0"/>
    <x v="0"/>
    <x v="0"/>
    <m/>
  </r>
  <r>
    <n v="237143"/>
    <x v="0"/>
    <x v="1"/>
    <x v="1"/>
    <x v="3"/>
    <x v="15"/>
    <x v="104"/>
    <x v="0"/>
    <x v="0"/>
    <s v="Tesseramento"/>
    <x v="1"/>
    <x v="3"/>
    <x v="0"/>
    <m/>
  </r>
  <r>
    <n v="200298"/>
    <x v="0"/>
    <x v="0"/>
    <x v="0"/>
    <x v="0"/>
    <x v="4"/>
    <x v="236"/>
    <x v="0"/>
    <x v="1"/>
    <s v="Tesseramento"/>
    <x v="1"/>
    <x v="3"/>
    <x v="0"/>
    <m/>
  </r>
  <r>
    <n v="199243"/>
    <x v="0"/>
    <x v="0"/>
    <x v="0"/>
    <x v="0"/>
    <x v="4"/>
    <x v="236"/>
    <x v="0"/>
    <x v="0"/>
    <s v="Tesseramento"/>
    <x v="1"/>
    <x v="1"/>
    <x v="0"/>
    <m/>
  </r>
  <r>
    <n v="199195"/>
    <x v="0"/>
    <x v="0"/>
    <x v="0"/>
    <x v="0"/>
    <x v="4"/>
    <x v="236"/>
    <x v="0"/>
    <x v="0"/>
    <s v="Tesseramento"/>
    <x v="1"/>
    <x v="0"/>
    <x v="0"/>
    <m/>
  </r>
  <r>
    <n v="237144"/>
    <x v="0"/>
    <x v="1"/>
    <x v="1"/>
    <x v="3"/>
    <x v="15"/>
    <x v="104"/>
    <x v="0"/>
    <x v="1"/>
    <s v="Tesseramento"/>
    <x v="1"/>
    <x v="4"/>
    <x v="0"/>
    <m/>
  </r>
  <r>
    <n v="228181"/>
    <x v="0"/>
    <x v="0"/>
    <x v="0"/>
    <x v="0"/>
    <x v="4"/>
    <x v="236"/>
    <x v="0"/>
    <x v="1"/>
    <s v="Tesseramento"/>
    <x v="1"/>
    <x v="0"/>
    <x v="0"/>
    <m/>
  </r>
  <r>
    <n v="204398"/>
    <x v="0"/>
    <x v="1"/>
    <x v="0"/>
    <x v="0"/>
    <x v="4"/>
    <x v="236"/>
    <x v="0"/>
    <x v="0"/>
    <s v="Tesseramento"/>
    <x v="1"/>
    <x v="0"/>
    <x v="0"/>
    <m/>
  </r>
  <r>
    <n v="37405"/>
    <x v="0"/>
    <x v="0"/>
    <x v="0"/>
    <x v="0"/>
    <x v="1"/>
    <x v="22"/>
    <x v="0"/>
    <x v="1"/>
    <s v="Tesseramento"/>
    <x v="1"/>
    <x v="0"/>
    <x v="0"/>
    <m/>
  </r>
  <r>
    <n v="34814"/>
    <x v="0"/>
    <x v="2"/>
    <x v="0"/>
    <x v="4"/>
    <x v="7"/>
    <x v="225"/>
    <x v="1"/>
    <x v="0"/>
    <s v="Tesseramento"/>
    <x v="0"/>
    <x v="8"/>
    <x v="0"/>
    <m/>
  </r>
  <r>
    <n v="34936"/>
    <x v="0"/>
    <x v="2"/>
    <x v="0"/>
    <x v="0"/>
    <x v="7"/>
    <x v="225"/>
    <x v="1"/>
    <x v="0"/>
    <s v="Tesseramento"/>
    <x v="0"/>
    <x v="9"/>
    <x v="0"/>
    <m/>
  </r>
  <r>
    <n v="72299"/>
    <x v="0"/>
    <x v="0"/>
    <x v="0"/>
    <x v="0"/>
    <x v="1"/>
    <x v="22"/>
    <x v="0"/>
    <x v="0"/>
    <s v="Tesseramento"/>
    <x v="1"/>
    <x v="0"/>
    <x v="0"/>
    <m/>
  </r>
  <r>
    <n v="218202"/>
    <x v="0"/>
    <x v="1"/>
    <x v="2"/>
    <x v="1"/>
    <x v="14"/>
    <x v="129"/>
    <x v="0"/>
    <x v="0"/>
    <s v="Tesseramento"/>
    <x v="1"/>
    <x v="1"/>
    <x v="0"/>
    <m/>
  </r>
  <r>
    <n v="96386"/>
    <x v="0"/>
    <x v="0"/>
    <x v="0"/>
    <x v="4"/>
    <x v="2"/>
    <x v="233"/>
    <x v="0"/>
    <x v="0"/>
    <s v="Tesseramento"/>
    <x v="0"/>
    <x v="0"/>
    <x v="0"/>
    <m/>
  </r>
  <r>
    <n v="237711"/>
    <x v="0"/>
    <x v="1"/>
    <x v="1"/>
    <x v="3"/>
    <x v="14"/>
    <x v="129"/>
    <x v="0"/>
    <x v="0"/>
    <s v="Tesseramento"/>
    <x v="1"/>
    <x v="1"/>
    <x v="0"/>
    <m/>
  </r>
  <r>
    <n v="210143"/>
    <x v="0"/>
    <x v="0"/>
    <x v="0"/>
    <x v="2"/>
    <x v="11"/>
    <x v="280"/>
    <x v="0"/>
    <x v="0"/>
    <s v="Tesseramento"/>
    <x v="0"/>
    <x v="0"/>
    <x v="0"/>
    <m/>
  </r>
  <r>
    <n v="237079"/>
    <x v="0"/>
    <x v="0"/>
    <x v="1"/>
    <x v="1"/>
    <x v="7"/>
    <x v="347"/>
    <x v="0"/>
    <x v="0"/>
    <s v="Tesseramento"/>
    <x v="0"/>
    <x v="0"/>
    <x v="0"/>
    <m/>
  </r>
  <r>
    <n v="237630"/>
    <x v="0"/>
    <x v="0"/>
    <x v="1"/>
    <x v="1"/>
    <x v="8"/>
    <x v="373"/>
    <x v="0"/>
    <x v="0"/>
    <s v="Tesseramento"/>
    <x v="0"/>
    <x v="0"/>
    <x v="0"/>
    <m/>
  </r>
  <r>
    <n v="203242"/>
    <x v="0"/>
    <x v="0"/>
    <x v="0"/>
    <x v="0"/>
    <x v="1"/>
    <x v="22"/>
    <x v="0"/>
    <x v="0"/>
    <s v="Tesseramento"/>
    <x v="1"/>
    <x v="3"/>
    <x v="0"/>
    <m/>
  </r>
  <r>
    <n v="203243"/>
    <x v="0"/>
    <x v="0"/>
    <x v="0"/>
    <x v="0"/>
    <x v="1"/>
    <x v="22"/>
    <x v="0"/>
    <x v="0"/>
    <s v="Tesseramento"/>
    <x v="1"/>
    <x v="3"/>
    <x v="0"/>
    <m/>
  </r>
  <r>
    <n v="226982"/>
    <x v="0"/>
    <x v="1"/>
    <x v="0"/>
    <x v="0"/>
    <x v="12"/>
    <x v="245"/>
    <x v="0"/>
    <x v="0"/>
    <s v="Tesseramento"/>
    <x v="1"/>
    <x v="0"/>
    <x v="0"/>
    <m/>
  </r>
  <r>
    <n v="237210"/>
    <x v="0"/>
    <x v="0"/>
    <x v="1"/>
    <x v="1"/>
    <x v="4"/>
    <x v="88"/>
    <x v="0"/>
    <x v="0"/>
    <s v="Tesseramento"/>
    <x v="1"/>
    <x v="3"/>
    <x v="0"/>
    <m/>
  </r>
  <r>
    <n v="237559"/>
    <x v="0"/>
    <x v="0"/>
    <x v="1"/>
    <x v="2"/>
    <x v="12"/>
    <x v="245"/>
    <x v="0"/>
    <x v="1"/>
    <s v="Tesseramento"/>
    <x v="1"/>
    <x v="0"/>
    <x v="0"/>
    <m/>
  </r>
  <r>
    <n v="237558"/>
    <x v="1"/>
    <x v="0"/>
    <x v="1"/>
    <x v="2"/>
    <x v="12"/>
    <x v="245"/>
    <x v="0"/>
    <x v="0"/>
    <s v="Tesseramento"/>
    <x v="1"/>
    <x v="5"/>
    <x v="0"/>
    <m/>
  </r>
  <r>
    <n v="194086"/>
    <x v="0"/>
    <x v="0"/>
    <x v="0"/>
    <x v="0"/>
    <x v="5"/>
    <x v="317"/>
    <x v="0"/>
    <x v="0"/>
    <s v="Tesseramento"/>
    <x v="1"/>
    <x v="0"/>
    <x v="0"/>
    <m/>
  </r>
  <r>
    <n v="129599"/>
    <x v="0"/>
    <x v="0"/>
    <x v="0"/>
    <x v="0"/>
    <x v="9"/>
    <x v="19"/>
    <x v="0"/>
    <x v="0"/>
    <s v="Tesseramento"/>
    <x v="1"/>
    <x v="0"/>
    <x v="0"/>
    <m/>
  </r>
  <r>
    <n v="145171"/>
    <x v="0"/>
    <x v="0"/>
    <x v="0"/>
    <x v="0"/>
    <x v="12"/>
    <x v="106"/>
    <x v="0"/>
    <x v="0"/>
    <s v="Tesseramento"/>
    <x v="1"/>
    <x v="0"/>
    <x v="0"/>
    <m/>
  </r>
  <r>
    <n v="237186"/>
    <x v="1"/>
    <x v="0"/>
    <x v="1"/>
    <x v="2"/>
    <x v="15"/>
    <x v="247"/>
    <x v="0"/>
    <x v="1"/>
    <s v="Tesseramento"/>
    <x v="1"/>
    <x v="5"/>
    <x v="0"/>
    <m/>
  </r>
  <r>
    <n v="127860"/>
    <x v="0"/>
    <x v="0"/>
    <x v="0"/>
    <x v="0"/>
    <x v="4"/>
    <x v="88"/>
    <x v="0"/>
    <x v="0"/>
    <s v="Tesseramento"/>
    <x v="1"/>
    <x v="0"/>
    <x v="0"/>
    <m/>
  </r>
  <r>
    <n v="237187"/>
    <x v="1"/>
    <x v="0"/>
    <x v="1"/>
    <x v="2"/>
    <x v="15"/>
    <x v="247"/>
    <x v="0"/>
    <x v="1"/>
    <s v="Tesseramento"/>
    <x v="1"/>
    <x v="5"/>
    <x v="0"/>
    <m/>
  </r>
  <r>
    <n v="237103"/>
    <x v="0"/>
    <x v="0"/>
    <x v="1"/>
    <x v="2"/>
    <x v="2"/>
    <x v="336"/>
    <x v="0"/>
    <x v="1"/>
    <s v="Tesseramento"/>
    <x v="1"/>
    <x v="1"/>
    <x v="0"/>
    <m/>
  </r>
  <r>
    <n v="216938"/>
    <x v="0"/>
    <x v="1"/>
    <x v="0"/>
    <x v="0"/>
    <x v="2"/>
    <x v="36"/>
    <x v="0"/>
    <x v="1"/>
    <s v="Tesseramento"/>
    <x v="1"/>
    <x v="3"/>
    <x v="0"/>
    <m/>
  </r>
  <r>
    <n v="237189"/>
    <x v="1"/>
    <x v="0"/>
    <x v="1"/>
    <x v="2"/>
    <x v="15"/>
    <x v="247"/>
    <x v="0"/>
    <x v="0"/>
    <s v="Tesseramento"/>
    <x v="1"/>
    <x v="5"/>
    <x v="0"/>
    <m/>
  </r>
  <r>
    <n v="237007"/>
    <x v="0"/>
    <x v="0"/>
    <x v="1"/>
    <x v="3"/>
    <x v="7"/>
    <x v="210"/>
    <x v="0"/>
    <x v="0"/>
    <s v="Tesseramento"/>
    <x v="0"/>
    <x v="0"/>
    <x v="0"/>
    <m/>
  </r>
  <r>
    <n v="236998"/>
    <x v="1"/>
    <x v="0"/>
    <x v="1"/>
    <x v="3"/>
    <x v="7"/>
    <x v="51"/>
    <x v="0"/>
    <x v="0"/>
    <s v="Tesseramento"/>
    <x v="1"/>
    <x v="5"/>
    <x v="0"/>
    <m/>
  </r>
  <r>
    <n v="237100"/>
    <x v="0"/>
    <x v="0"/>
    <x v="1"/>
    <x v="2"/>
    <x v="2"/>
    <x v="336"/>
    <x v="0"/>
    <x v="1"/>
    <s v="Tesseramento"/>
    <x v="1"/>
    <x v="3"/>
    <x v="0"/>
    <m/>
  </r>
  <r>
    <n v="164101"/>
    <x v="1"/>
    <x v="0"/>
    <x v="2"/>
    <x v="1"/>
    <x v="15"/>
    <x v="247"/>
    <x v="0"/>
    <x v="1"/>
    <s v="Tesseramento"/>
    <x v="1"/>
    <x v="6"/>
    <x v="0"/>
    <m/>
  </r>
  <r>
    <n v="237188"/>
    <x v="1"/>
    <x v="0"/>
    <x v="1"/>
    <x v="2"/>
    <x v="15"/>
    <x v="247"/>
    <x v="0"/>
    <x v="0"/>
    <s v="Tesseramento"/>
    <x v="1"/>
    <x v="6"/>
    <x v="0"/>
    <m/>
  </r>
  <r>
    <n v="237102"/>
    <x v="0"/>
    <x v="0"/>
    <x v="1"/>
    <x v="2"/>
    <x v="2"/>
    <x v="336"/>
    <x v="0"/>
    <x v="0"/>
    <s v="Tesseramento"/>
    <x v="1"/>
    <x v="0"/>
    <x v="0"/>
    <m/>
  </r>
  <r>
    <n v="218909"/>
    <x v="0"/>
    <x v="0"/>
    <x v="2"/>
    <x v="3"/>
    <x v="6"/>
    <x v="299"/>
    <x v="0"/>
    <x v="0"/>
    <s v="Tesseramento"/>
    <x v="1"/>
    <x v="0"/>
    <x v="0"/>
    <m/>
  </r>
  <r>
    <n v="237282"/>
    <x v="0"/>
    <x v="1"/>
    <x v="1"/>
    <x v="1"/>
    <x v="7"/>
    <x v="67"/>
    <x v="0"/>
    <x v="0"/>
    <s v="Tesseramento"/>
    <x v="0"/>
    <x v="0"/>
    <x v="0"/>
    <m/>
  </r>
  <r>
    <n v="169921"/>
    <x v="0"/>
    <x v="0"/>
    <x v="2"/>
    <x v="0"/>
    <x v="3"/>
    <x v="331"/>
    <x v="0"/>
    <x v="0"/>
    <s v="Tesseramento"/>
    <x v="1"/>
    <x v="0"/>
    <x v="0"/>
    <m/>
  </r>
  <r>
    <n v="129354"/>
    <x v="0"/>
    <x v="0"/>
    <x v="0"/>
    <x v="0"/>
    <x v="2"/>
    <x v="251"/>
    <x v="0"/>
    <x v="0"/>
    <s v="Tesseramento"/>
    <x v="1"/>
    <x v="4"/>
    <x v="0"/>
    <m/>
  </r>
  <r>
    <n v="102931"/>
    <x v="0"/>
    <x v="0"/>
    <x v="0"/>
    <x v="0"/>
    <x v="2"/>
    <x v="251"/>
    <x v="0"/>
    <x v="0"/>
    <s v="Tesseramento"/>
    <x v="1"/>
    <x v="0"/>
    <x v="0"/>
    <m/>
  </r>
  <r>
    <n v="75581"/>
    <x v="0"/>
    <x v="0"/>
    <x v="0"/>
    <x v="0"/>
    <x v="7"/>
    <x v="175"/>
    <x v="0"/>
    <x v="1"/>
    <s v="Tesseramento"/>
    <x v="0"/>
    <x v="3"/>
    <x v="0"/>
    <m/>
  </r>
  <r>
    <n v="230579"/>
    <x v="0"/>
    <x v="0"/>
    <x v="0"/>
    <x v="1"/>
    <x v="7"/>
    <x v="175"/>
    <x v="0"/>
    <x v="1"/>
    <s v="Tesseramento"/>
    <x v="0"/>
    <x v="3"/>
    <x v="0"/>
    <m/>
  </r>
  <r>
    <n v="237041"/>
    <x v="0"/>
    <x v="1"/>
    <x v="1"/>
    <x v="1"/>
    <x v="3"/>
    <x v="331"/>
    <x v="0"/>
    <x v="1"/>
    <s v="Tesseramento"/>
    <x v="1"/>
    <x v="3"/>
    <x v="0"/>
    <m/>
  </r>
  <r>
    <n v="230348"/>
    <x v="0"/>
    <x v="1"/>
    <x v="0"/>
    <x v="1"/>
    <x v="7"/>
    <x v="45"/>
    <x v="0"/>
    <x v="0"/>
    <s v="Tesseramento"/>
    <x v="1"/>
    <x v="1"/>
    <x v="0"/>
    <m/>
  </r>
  <r>
    <n v="116103"/>
    <x v="0"/>
    <x v="0"/>
    <x v="0"/>
    <x v="0"/>
    <x v="2"/>
    <x v="208"/>
    <x v="0"/>
    <x v="0"/>
    <s v="Tesseramento"/>
    <x v="0"/>
    <x v="0"/>
    <x v="0"/>
    <m/>
  </r>
  <r>
    <n v="210665"/>
    <x v="0"/>
    <x v="0"/>
    <x v="0"/>
    <x v="1"/>
    <x v="2"/>
    <x v="208"/>
    <x v="0"/>
    <x v="1"/>
    <s v="Tesseramento"/>
    <x v="0"/>
    <x v="0"/>
    <x v="0"/>
    <m/>
  </r>
  <r>
    <n v="115928"/>
    <x v="0"/>
    <x v="0"/>
    <x v="0"/>
    <x v="0"/>
    <x v="4"/>
    <x v="140"/>
    <x v="0"/>
    <x v="0"/>
    <s v="Tesseramento"/>
    <x v="0"/>
    <x v="4"/>
    <x v="0"/>
    <m/>
  </r>
  <r>
    <n v="237042"/>
    <x v="0"/>
    <x v="1"/>
    <x v="1"/>
    <x v="0"/>
    <x v="12"/>
    <x v="269"/>
    <x v="0"/>
    <x v="0"/>
    <s v="Tesseramento"/>
    <x v="1"/>
    <x v="1"/>
    <x v="0"/>
    <m/>
  </r>
  <r>
    <n v="140617"/>
    <x v="0"/>
    <x v="0"/>
    <x v="0"/>
    <x v="0"/>
    <x v="1"/>
    <x v="22"/>
    <x v="0"/>
    <x v="0"/>
    <s v="Tesseramento"/>
    <x v="1"/>
    <x v="3"/>
    <x v="0"/>
    <m/>
  </r>
  <r>
    <n v="194972"/>
    <x v="0"/>
    <x v="0"/>
    <x v="0"/>
    <x v="2"/>
    <x v="1"/>
    <x v="22"/>
    <x v="0"/>
    <x v="1"/>
    <s v="Tesseramento"/>
    <x v="1"/>
    <x v="3"/>
    <x v="0"/>
    <m/>
  </r>
  <r>
    <n v="84549"/>
    <x v="0"/>
    <x v="0"/>
    <x v="0"/>
    <x v="0"/>
    <x v="10"/>
    <x v="266"/>
    <x v="0"/>
    <x v="0"/>
    <s v="Tesseramento"/>
    <x v="1"/>
    <x v="0"/>
    <x v="0"/>
    <m/>
  </r>
  <r>
    <n v="237283"/>
    <x v="0"/>
    <x v="1"/>
    <x v="1"/>
    <x v="1"/>
    <x v="7"/>
    <x v="67"/>
    <x v="0"/>
    <x v="0"/>
    <s v="Tesseramento"/>
    <x v="0"/>
    <x v="0"/>
    <x v="0"/>
    <m/>
  </r>
  <r>
    <n v="237026"/>
    <x v="0"/>
    <x v="1"/>
    <x v="1"/>
    <x v="2"/>
    <x v="4"/>
    <x v="166"/>
    <x v="0"/>
    <x v="0"/>
    <s v="Tesseramento"/>
    <x v="1"/>
    <x v="1"/>
    <x v="0"/>
    <m/>
  </r>
  <r>
    <n v="237028"/>
    <x v="0"/>
    <x v="1"/>
    <x v="1"/>
    <x v="0"/>
    <x v="4"/>
    <x v="166"/>
    <x v="0"/>
    <x v="0"/>
    <s v="Tesseramento"/>
    <x v="1"/>
    <x v="1"/>
    <x v="0"/>
    <m/>
  </r>
  <r>
    <n v="208196"/>
    <x v="0"/>
    <x v="0"/>
    <x v="0"/>
    <x v="0"/>
    <x v="3"/>
    <x v="118"/>
    <x v="0"/>
    <x v="0"/>
    <s v="Tesseramento"/>
    <x v="1"/>
    <x v="0"/>
    <x v="0"/>
    <m/>
  </r>
  <r>
    <n v="237125"/>
    <x v="1"/>
    <x v="1"/>
    <x v="1"/>
    <x v="2"/>
    <x v="4"/>
    <x v="50"/>
    <x v="0"/>
    <x v="1"/>
    <s v="Tesseramento"/>
    <x v="1"/>
    <x v="5"/>
    <x v="0"/>
    <m/>
  </r>
  <r>
    <n v="237126"/>
    <x v="1"/>
    <x v="1"/>
    <x v="1"/>
    <x v="2"/>
    <x v="4"/>
    <x v="50"/>
    <x v="0"/>
    <x v="0"/>
    <s v="Tesseramento"/>
    <x v="1"/>
    <x v="7"/>
    <x v="0"/>
    <m/>
  </r>
  <r>
    <n v="232616"/>
    <x v="1"/>
    <x v="0"/>
    <x v="0"/>
    <x v="1"/>
    <x v="7"/>
    <x v="293"/>
    <x v="0"/>
    <x v="0"/>
    <s v="Tesseramento"/>
    <x v="1"/>
    <x v="7"/>
    <x v="0"/>
    <m/>
  </r>
  <r>
    <n v="220439"/>
    <x v="0"/>
    <x v="0"/>
    <x v="0"/>
    <x v="1"/>
    <x v="7"/>
    <x v="293"/>
    <x v="0"/>
    <x v="0"/>
    <s v="Tesseramento"/>
    <x v="1"/>
    <x v="1"/>
    <x v="0"/>
    <m/>
  </r>
  <r>
    <n v="215599"/>
    <x v="0"/>
    <x v="1"/>
    <x v="0"/>
    <x v="1"/>
    <x v="7"/>
    <x v="35"/>
    <x v="0"/>
    <x v="0"/>
    <s v="Tesseramento"/>
    <x v="1"/>
    <x v="0"/>
    <x v="0"/>
    <m/>
  </r>
  <r>
    <n v="32931"/>
    <x v="0"/>
    <x v="0"/>
    <x v="0"/>
    <x v="0"/>
    <x v="7"/>
    <x v="35"/>
    <x v="0"/>
    <x v="1"/>
    <s v="Tesseramento"/>
    <x v="1"/>
    <x v="4"/>
    <x v="0"/>
    <m/>
  </r>
  <r>
    <n v="62456"/>
    <x v="0"/>
    <x v="0"/>
    <x v="0"/>
    <x v="0"/>
    <x v="7"/>
    <x v="35"/>
    <x v="0"/>
    <x v="0"/>
    <s v="Tesseramento"/>
    <x v="1"/>
    <x v="3"/>
    <x v="0"/>
    <m/>
  </r>
  <r>
    <n v="48220"/>
    <x v="0"/>
    <x v="0"/>
    <x v="0"/>
    <x v="0"/>
    <x v="7"/>
    <x v="35"/>
    <x v="0"/>
    <x v="0"/>
    <s v="Tesseramento"/>
    <x v="1"/>
    <x v="4"/>
    <x v="0"/>
    <m/>
  </r>
  <r>
    <n v="97045"/>
    <x v="0"/>
    <x v="0"/>
    <x v="0"/>
    <x v="0"/>
    <x v="4"/>
    <x v="14"/>
    <x v="0"/>
    <x v="0"/>
    <s v="Tesseramento"/>
    <x v="1"/>
    <x v="0"/>
    <x v="0"/>
    <m/>
  </r>
  <r>
    <n v="216286"/>
    <x v="0"/>
    <x v="0"/>
    <x v="0"/>
    <x v="0"/>
    <x v="4"/>
    <x v="75"/>
    <x v="0"/>
    <x v="0"/>
    <s v="Tesseramento"/>
    <x v="0"/>
    <x v="0"/>
    <x v="0"/>
    <m/>
  </r>
  <r>
    <n v="236995"/>
    <x v="1"/>
    <x v="0"/>
    <x v="1"/>
    <x v="0"/>
    <x v="12"/>
    <x v="27"/>
    <x v="0"/>
    <x v="1"/>
    <s v="Tesseramento"/>
    <x v="1"/>
    <x v="5"/>
    <x v="0"/>
    <m/>
  </r>
  <r>
    <n v="18846"/>
    <x v="0"/>
    <x v="0"/>
    <x v="2"/>
    <x v="4"/>
    <x v="4"/>
    <x v="119"/>
    <x v="0"/>
    <x v="0"/>
    <s v="Tesseramento"/>
    <x v="1"/>
    <x v="0"/>
    <x v="0"/>
    <m/>
  </r>
  <r>
    <n v="121267"/>
    <x v="0"/>
    <x v="0"/>
    <x v="0"/>
    <x v="0"/>
    <x v="4"/>
    <x v="40"/>
    <x v="0"/>
    <x v="0"/>
    <s v="Tesseramento"/>
    <x v="1"/>
    <x v="0"/>
    <x v="0"/>
    <m/>
  </r>
  <r>
    <n v="220408"/>
    <x v="0"/>
    <x v="0"/>
    <x v="0"/>
    <x v="0"/>
    <x v="6"/>
    <x v="217"/>
    <x v="0"/>
    <x v="0"/>
    <s v="Tesseramento"/>
    <x v="0"/>
    <x v="0"/>
    <x v="0"/>
    <m/>
  </r>
  <r>
    <n v="37701"/>
    <x v="0"/>
    <x v="0"/>
    <x v="0"/>
    <x v="0"/>
    <x v="12"/>
    <x v="27"/>
    <x v="0"/>
    <x v="1"/>
    <s v="Tesseramento"/>
    <x v="1"/>
    <x v="4"/>
    <x v="0"/>
    <m/>
  </r>
  <r>
    <n v="135653"/>
    <x v="0"/>
    <x v="0"/>
    <x v="0"/>
    <x v="0"/>
    <x v="4"/>
    <x v="40"/>
    <x v="0"/>
    <x v="1"/>
    <s v="Tesseramento"/>
    <x v="1"/>
    <x v="0"/>
    <x v="0"/>
    <m/>
  </r>
  <r>
    <n v="237025"/>
    <x v="0"/>
    <x v="1"/>
    <x v="1"/>
    <x v="0"/>
    <x v="4"/>
    <x v="166"/>
    <x v="0"/>
    <x v="0"/>
    <s v="Tesseramento"/>
    <x v="1"/>
    <x v="3"/>
    <x v="0"/>
    <m/>
  </r>
  <r>
    <n v="218285"/>
    <x v="0"/>
    <x v="1"/>
    <x v="0"/>
    <x v="0"/>
    <x v="15"/>
    <x v="203"/>
    <x v="0"/>
    <x v="1"/>
    <s v="Tesseramento"/>
    <x v="1"/>
    <x v="1"/>
    <x v="0"/>
    <m/>
  </r>
  <r>
    <n v="196105"/>
    <x v="0"/>
    <x v="1"/>
    <x v="0"/>
    <x v="0"/>
    <x v="12"/>
    <x v="27"/>
    <x v="0"/>
    <x v="0"/>
    <s v="Tesseramento"/>
    <x v="1"/>
    <x v="0"/>
    <x v="0"/>
    <m/>
  </r>
  <r>
    <n v="193480"/>
    <x v="1"/>
    <x v="1"/>
    <x v="2"/>
    <x v="3"/>
    <x v="7"/>
    <x v="161"/>
    <x v="0"/>
    <x v="0"/>
    <s v="Tesseramento"/>
    <x v="0"/>
    <x v="5"/>
    <x v="0"/>
    <m/>
  </r>
  <r>
    <n v="236994"/>
    <x v="0"/>
    <x v="1"/>
    <x v="1"/>
    <x v="3"/>
    <x v="2"/>
    <x v="180"/>
    <x v="0"/>
    <x v="0"/>
    <s v="Tesseramento"/>
    <x v="1"/>
    <x v="1"/>
    <x v="0"/>
    <m/>
  </r>
  <r>
    <n v="237004"/>
    <x v="0"/>
    <x v="1"/>
    <x v="1"/>
    <x v="2"/>
    <x v="11"/>
    <x v="152"/>
    <x v="0"/>
    <x v="1"/>
    <s v="Tesseramento"/>
    <x v="1"/>
    <x v="0"/>
    <x v="0"/>
    <m/>
  </r>
  <r>
    <n v="237005"/>
    <x v="0"/>
    <x v="1"/>
    <x v="1"/>
    <x v="2"/>
    <x v="11"/>
    <x v="152"/>
    <x v="0"/>
    <x v="0"/>
    <s v="Tesseramento"/>
    <x v="1"/>
    <x v="1"/>
    <x v="0"/>
    <m/>
  </r>
  <r>
    <n v="152750"/>
    <x v="1"/>
    <x v="0"/>
    <x v="0"/>
    <x v="0"/>
    <x v="1"/>
    <x v="48"/>
    <x v="0"/>
    <x v="0"/>
    <s v="Tesseramento"/>
    <x v="1"/>
    <x v="6"/>
    <x v="0"/>
    <m/>
  </r>
  <r>
    <n v="233078"/>
    <x v="0"/>
    <x v="0"/>
    <x v="0"/>
    <x v="1"/>
    <x v="11"/>
    <x v="152"/>
    <x v="0"/>
    <x v="0"/>
    <s v="Tesseramento"/>
    <x v="1"/>
    <x v="0"/>
    <x v="0"/>
    <m/>
  </r>
  <r>
    <n v="233079"/>
    <x v="0"/>
    <x v="0"/>
    <x v="0"/>
    <x v="1"/>
    <x v="11"/>
    <x v="152"/>
    <x v="0"/>
    <x v="1"/>
    <s v="Tesseramento"/>
    <x v="1"/>
    <x v="0"/>
    <x v="0"/>
    <m/>
  </r>
  <r>
    <n v="102840"/>
    <x v="0"/>
    <x v="0"/>
    <x v="0"/>
    <x v="0"/>
    <x v="8"/>
    <x v="113"/>
    <x v="0"/>
    <x v="0"/>
    <s v="Tesseramento"/>
    <x v="0"/>
    <x v="4"/>
    <x v="0"/>
    <m/>
  </r>
  <r>
    <n v="114940"/>
    <x v="0"/>
    <x v="0"/>
    <x v="0"/>
    <x v="1"/>
    <x v="8"/>
    <x v="113"/>
    <x v="0"/>
    <x v="1"/>
    <s v="Tesseramento"/>
    <x v="0"/>
    <x v="3"/>
    <x v="0"/>
    <m/>
  </r>
  <r>
    <n v="220216"/>
    <x v="0"/>
    <x v="0"/>
    <x v="0"/>
    <x v="2"/>
    <x v="11"/>
    <x v="152"/>
    <x v="0"/>
    <x v="0"/>
    <s v="Tesseramento"/>
    <x v="1"/>
    <x v="3"/>
    <x v="0"/>
    <m/>
  </r>
  <r>
    <n v="96702"/>
    <x v="0"/>
    <x v="0"/>
    <x v="0"/>
    <x v="0"/>
    <x v="11"/>
    <x v="126"/>
    <x v="0"/>
    <x v="0"/>
    <s v="Tesseramento"/>
    <x v="1"/>
    <x v="1"/>
    <x v="0"/>
    <m/>
  </r>
  <r>
    <n v="109221"/>
    <x v="0"/>
    <x v="0"/>
    <x v="0"/>
    <x v="0"/>
    <x v="4"/>
    <x v="166"/>
    <x v="0"/>
    <x v="0"/>
    <s v="Tesseramento"/>
    <x v="1"/>
    <x v="0"/>
    <x v="0"/>
    <m/>
  </r>
  <r>
    <n v="21098"/>
    <x v="0"/>
    <x v="0"/>
    <x v="0"/>
    <x v="0"/>
    <x v="4"/>
    <x v="110"/>
    <x v="0"/>
    <x v="1"/>
    <s v="Tesseramento"/>
    <x v="1"/>
    <x v="4"/>
    <x v="0"/>
    <m/>
  </r>
  <r>
    <n v="236996"/>
    <x v="0"/>
    <x v="1"/>
    <x v="1"/>
    <x v="1"/>
    <x v="12"/>
    <x v="27"/>
    <x v="0"/>
    <x v="1"/>
    <s v="Tesseramento"/>
    <x v="1"/>
    <x v="0"/>
    <x v="0"/>
    <m/>
  </r>
  <r>
    <n v="146260"/>
    <x v="0"/>
    <x v="0"/>
    <x v="2"/>
    <x v="1"/>
    <x v="7"/>
    <x v="74"/>
    <x v="0"/>
    <x v="1"/>
    <s v="Tesseramento"/>
    <x v="1"/>
    <x v="0"/>
    <x v="0"/>
    <m/>
  </r>
  <r>
    <n v="145112"/>
    <x v="0"/>
    <x v="1"/>
    <x v="2"/>
    <x v="1"/>
    <x v="7"/>
    <x v="74"/>
    <x v="0"/>
    <x v="0"/>
    <s v="Tesseramento"/>
    <x v="1"/>
    <x v="3"/>
    <x v="0"/>
    <m/>
  </r>
  <r>
    <n v="135304"/>
    <x v="0"/>
    <x v="0"/>
    <x v="0"/>
    <x v="0"/>
    <x v="7"/>
    <x v="74"/>
    <x v="0"/>
    <x v="0"/>
    <s v="Tesseramento"/>
    <x v="1"/>
    <x v="0"/>
    <x v="0"/>
    <m/>
  </r>
  <r>
    <n v="237024"/>
    <x v="0"/>
    <x v="1"/>
    <x v="1"/>
    <x v="3"/>
    <x v="7"/>
    <x v="74"/>
    <x v="0"/>
    <x v="1"/>
    <s v="Tesseramento"/>
    <x v="1"/>
    <x v="0"/>
    <x v="0"/>
    <m/>
  </r>
  <r>
    <n v="142123"/>
    <x v="0"/>
    <x v="0"/>
    <x v="0"/>
    <x v="0"/>
    <x v="4"/>
    <x v="101"/>
    <x v="0"/>
    <x v="0"/>
    <s v="Tesseramento"/>
    <x v="0"/>
    <x v="3"/>
    <x v="0"/>
    <m/>
  </r>
  <r>
    <n v="220373"/>
    <x v="1"/>
    <x v="0"/>
    <x v="0"/>
    <x v="0"/>
    <x v="4"/>
    <x v="111"/>
    <x v="0"/>
    <x v="1"/>
    <s v="Tesseramento"/>
    <x v="3"/>
    <x v="7"/>
    <x v="0"/>
    <m/>
  </r>
  <r>
    <n v="214974"/>
    <x v="0"/>
    <x v="0"/>
    <x v="0"/>
    <x v="0"/>
    <x v="4"/>
    <x v="111"/>
    <x v="0"/>
    <x v="1"/>
    <s v="Tesseramento"/>
    <x v="3"/>
    <x v="0"/>
    <x v="0"/>
    <m/>
  </r>
  <r>
    <n v="232384"/>
    <x v="0"/>
    <x v="1"/>
    <x v="0"/>
    <x v="2"/>
    <x v="8"/>
    <x v="222"/>
    <x v="0"/>
    <x v="0"/>
    <s v="Tesseramento"/>
    <x v="1"/>
    <x v="0"/>
    <x v="0"/>
    <m/>
  </r>
  <r>
    <n v="229357"/>
    <x v="1"/>
    <x v="0"/>
    <x v="0"/>
    <x v="0"/>
    <x v="4"/>
    <x v="145"/>
    <x v="0"/>
    <x v="0"/>
    <s v="Tesseramento"/>
    <x v="1"/>
    <x v="7"/>
    <x v="0"/>
    <s v="B"/>
  </r>
  <r>
    <n v="33205"/>
    <x v="0"/>
    <x v="0"/>
    <x v="0"/>
    <x v="0"/>
    <x v="4"/>
    <x v="40"/>
    <x v="0"/>
    <x v="1"/>
    <s v="Tesseramento"/>
    <x v="1"/>
    <x v="3"/>
    <x v="0"/>
    <m/>
  </r>
  <r>
    <n v="149562"/>
    <x v="0"/>
    <x v="0"/>
    <x v="0"/>
    <x v="0"/>
    <x v="1"/>
    <x v="178"/>
    <x v="0"/>
    <x v="0"/>
    <s v="Tesseramento"/>
    <x v="0"/>
    <x v="0"/>
    <x v="0"/>
    <m/>
  </r>
  <r>
    <n v="84360"/>
    <x v="0"/>
    <x v="0"/>
    <x v="0"/>
    <x v="0"/>
    <x v="11"/>
    <x v="141"/>
    <x v="0"/>
    <x v="0"/>
    <s v="Tesseramento"/>
    <x v="1"/>
    <x v="0"/>
    <x v="0"/>
    <m/>
  </r>
  <r>
    <n v="87574"/>
    <x v="0"/>
    <x v="0"/>
    <x v="0"/>
    <x v="0"/>
    <x v="7"/>
    <x v="210"/>
    <x v="0"/>
    <x v="1"/>
    <s v="Tesseramento"/>
    <x v="0"/>
    <x v="4"/>
    <x v="0"/>
    <m/>
  </r>
  <r>
    <n v="27293"/>
    <x v="0"/>
    <x v="0"/>
    <x v="0"/>
    <x v="0"/>
    <x v="7"/>
    <x v="210"/>
    <x v="0"/>
    <x v="0"/>
    <s v="Tesseramento"/>
    <x v="0"/>
    <x v="4"/>
    <x v="0"/>
    <m/>
  </r>
  <r>
    <n v="10085"/>
    <x v="0"/>
    <x v="0"/>
    <x v="0"/>
    <x v="0"/>
    <x v="4"/>
    <x v="4"/>
    <x v="0"/>
    <x v="1"/>
    <s v="Tesseramento"/>
    <x v="1"/>
    <x v="3"/>
    <x v="0"/>
    <m/>
  </r>
  <r>
    <n v="134639"/>
    <x v="0"/>
    <x v="0"/>
    <x v="0"/>
    <x v="0"/>
    <x v="4"/>
    <x v="4"/>
    <x v="0"/>
    <x v="0"/>
    <s v="Tesseramento"/>
    <x v="1"/>
    <x v="0"/>
    <x v="0"/>
    <m/>
  </r>
  <r>
    <n v="237002"/>
    <x v="1"/>
    <x v="0"/>
    <x v="1"/>
    <x v="2"/>
    <x v="4"/>
    <x v="4"/>
    <x v="0"/>
    <x v="1"/>
    <s v="Tesseramento"/>
    <x v="1"/>
    <x v="5"/>
    <x v="0"/>
    <m/>
  </r>
  <r>
    <n v="19318"/>
    <x v="0"/>
    <x v="0"/>
    <x v="2"/>
    <x v="1"/>
    <x v="3"/>
    <x v="331"/>
    <x v="0"/>
    <x v="0"/>
    <s v="Tesseramento"/>
    <x v="1"/>
    <x v="3"/>
    <x v="0"/>
    <m/>
  </r>
  <r>
    <n v="207696"/>
    <x v="1"/>
    <x v="0"/>
    <x v="0"/>
    <x v="2"/>
    <x v="7"/>
    <x v="161"/>
    <x v="0"/>
    <x v="0"/>
    <s v="Tesseramento"/>
    <x v="0"/>
    <x v="5"/>
    <x v="0"/>
    <m/>
  </r>
  <r>
    <n v="236999"/>
    <x v="0"/>
    <x v="0"/>
    <x v="1"/>
    <x v="0"/>
    <x v="7"/>
    <x v="181"/>
    <x v="0"/>
    <x v="0"/>
    <s v="Tesseramento"/>
    <x v="1"/>
    <x v="1"/>
    <x v="0"/>
    <m/>
  </r>
  <r>
    <n v="78559"/>
    <x v="0"/>
    <x v="0"/>
    <x v="0"/>
    <x v="0"/>
    <x v="0"/>
    <x v="76"/>
    <x v="0"/>
    <x v="0"/>
    <s v="Tesseramento"/>
    <x v="0"/>
    <x v="3"/>
    <x v="0"/>
    <m/>
  </r>
  <r>
    <n v="214309"/>
    <x v="0"/>
    <x v="0"/>
    <x v="0"/>
    <x v="1"/>
    <x v="7"/>
    <x v="242"/>
    <x v="0"/>
    <x v="0"/>
    <s v="Tesseramento"/>
    <x v="0"/>
    <x v="1"/>
    <x v="0"/>
    <m/>
  </r>
  <r>
    <n v="180860"/>
    <x v="0"/>
    <x v="0"/>
    <x v="0"/>
    <x v="0"/>
    <x v="2"/>
    <x v="153"/>
    <x v="0"/>
    <x v="0"/>
    <s v="Tesseramento"/>
    <x v="0"/>
    <x v="0"/>
    <x v="0"/>
    <m/>
  </r>
  <r>
    <n v="237019"/>
    <x v="0"/>
    <x v="1"/>
    <x v="1"/>
    <x v="2"/>
    <x v="7"/>
    <x v="242"/>
    <x v="0"/>
    <x v="1"/>
    <s v="Tesseramento"/>
    <x v="0"/>
    <x v="0"/>
    <x v="0"/>
    <m/>
  </r>
  <r>
    <n v="64989"/>
    <x v="0"/>
    <x v="0"/>
    <x v="0"/>
    <x v="0"/>
    <x v="11"/>
    <x v="126"/>
    <x v="0"/>
    <x v="0"/>
    <s v="Tesseramento"/>
    <x v="1"/>
    <x v="3"/>
    <x v="0"/>
    <m/>
  </r>
  <r>
    <n v="64990"/>
    <x v="0"/>
    <x v="0"/>
    <x v="0"/>
    <x v="0"/>
    <x v="11"/>
    <x v="126"/>
    <x v="0"/>
    <x v="1"/>
    <s v="Tesseramento"/>
    <x v="1"/>
    <x v="3"/>
    <x v="0"/>
    <m/>
  </r>
  <r>
    <n v="130467"/>
    <x v="0"/>
    <x v="0"/>
    <x v="0"/>
    <x v="0"/>
    <x v="2"/>
    <x v="79"/>
    <x v="0"/>
    <x v="1"/>
    <s v="Tesseramento"/>
    <x v="1"/>
    <x v="0"/>
    <x v="0"/>
    <m/>
  </r>
  <r>
    <n v="130466"/>
    <x v="0"/>
    <x v="0"/>
    <x v="0"/>
    <x v="0"/>
    <x v="2"/>
    <x v="79"/>
    <x v="0"/>
    <x v="0"/>
    <s v="Tesseramento"/>
    <x v="1"/>
    <x v="0"/>
    <x v="0"/>
    <m/>
  </r>
  <r>
    <n v="208432"/>
    <x v="0"/>
    <x v="0"/>
    <x v="0"/>
    <x v="1"/>
    <x v="15"/>
    <x v="72"/>
    <x v="0"/>
    <x v="0"/>
    <s v="Tesseramento"/>
    <x v="1"/>
    <x v="3"/>
    <x v="0"/>
    <m/>
  </r>
  <r>
    <n v="224938"/>
    <x v="1"/>
    <x v="0"/>
    <x v="0"/>
    <x v="0"/>
    <x v="7"/>
    <x v="109"/>
    <x v="0"/>
    <x v="0"/>
    <s v="Tesseramento"/>
    <x v="1"/>
    <x v="7"/>
    <x v="0"/>
    <m/>
  </r>
  <r>
    <n v="51841"/>
    <x v="0"/>
    <x v="0"/>
    <x v="0"/>
    <x v="0"/>
    <x v="7"/>
    <x v="51"/>
    <x v="0"/>
    <x v="0"/>
    <s v="Tesseramento"/>
    <x v="1"/>
    <x v="0"/>
    <x v="0"/>
    <m/>
  </r>
  <r>
    <n v="237131"/>
    <x v="0"/>
    <x v="1"/>
    <x v="1"/>
    <x v="3"/>
    <x v="11"/>
    <x v="24"/>
    <x v="0"/>
    <x v="0"/>
    <s v="Tesseramento"/>
    <x v="1"/>
    <x v="1"/>
    <x v="0"/>
    <m/>
  </r>
  <r>
    <n v="237018"/>
    <x v="0"/>
    <x v="0"/>
    <x v="1"/>
    <x v="3"/>
    <x v="4"/>
    <x v="18"/>
    <x v="0"/>
    <x v="1"/>
    <s v="Tesseramento"/>
    <x v="1"/>
    <x v="3"/>
    <x v="0"/>
    <m/>
  </r>
  <r>
    <n v="26461"/>
    <x v="0"/>
    <x v="0"/>
    <x v="2"/>
    <x v="0"/>
    <x v="4"/>
    <x v="18"/>
    <x v="0"/>
    <x v="0"/>
    <s v="Tesseramento"/>
    <x v="1"/>
    <x v="4"/>
    <x v="0"/>
    <m/>
  </r>
  <r>
    <n v="71559"/>
    <x v="0"/>
    <x v="0"/>
    <x v="0"/>
    <x v="0"/>
    <x v="4"/>
    <x v="18"/>
    <x v="0"/>
    <x v="0"/>
    <s v="Tesseramento"/>
    <x v="1"/>
    <x v="0"/>
    <x v="0"/>
    <m/>
  </r>
  <r>
    <n v="219986"/>
    <x v="0"/>
    <x v="0"/>
    <x v="0"/>
    <x v="1"/>
    <x v="8"/>
    <x v="352"/>
    <x v="0"/>
    <x v="1"/>
    <s v="Tesseramento"/>
    <x v="0"/>
    <x v="0"/>
    <x v="0"/>
    <m/>
  </r>
  <r>
    <n v="1794"/>
    <x v="0"/>
    <x v="0"/>
    <x v="0"/>
    <x v="0"/>
    <x v="2"/>
    <x v="192"/>
    <x v="0"/>
    <x v="0"/>
    <s v="Tesseramento"/>
    <x v="1"/>
    <x v="4"/>
    <x v="0"/>
    <m/>
  </r>
  <r>
    <n v="1628"/>
    <x v="0"/>
    <x v="0"/>
    <x v="0"/>
    <x v="0"/>
    <x v="2"/>
    <x v="192"/>
    <x v="0"/>
    <x v="0"/>
    <s v="Tesseramento"/>
    <x v="1"/>
    <x v="4"/>
    <x v="0"/>
    <m/>
  </r>
  <r>
    <n v="129247"/>
    <x v="0"/>
    <x v="0"/>
    <x v="0"/>
    <x v="0"/>
    <x v="6"/>
    <x v="217"/>
    <x v="0"/>
    <x v="0"/>
    <s v="Tesseramento"/>
    <x v="0"/>
    <x v="1"/>
    <x v="0"/>
    <m/>
  </r>
  <r>
    <n v="237191"/>
    <x v="0"/>
    <x v="1"/>
    <x v="1"/>
    <x v="2"/>
    <x v="8"/>
    <x v="352"/>
    <x v="0"/>
    <x v="1"/>
    <s v="Tesseramento"/>
    <x v="0"/>
    <x v="1"/>
    <x v="0"/>
    <m/>
  </r>
  <r>
    <n v="61339"/>
    <x v="0"/>
    <x v="1"/>
    <x v="0"/>
    <x v="0"/>
    <x v="8"/>
    <x v="59"/>
    <x v="0"/>
    <x v="0"/>
    <s v="Tesseramento"/>
    <x v="1"/>
    <x v="0"/>
    <x v="0"/>
    <m/>
  </r>
  <r>
    <n v="92494"/>
    <x v="0"/>
    <x v="0"/>
    <x v="0"/>
    <x v="0"/>
    <x v="7"/>
    <x v="45"/>
    <x v="0"/>
    <x v="0"/>
    <s v="Tesseramento"/>
    <x v="1"/>
    <x v="1"/>
    <x v="0"/>
    <m/>
  </r>
  <r>
    <n v="4381"/>
    <x v="0"/>
    <x v="0"/>
    <x v="0"/>
    <x v="0"/>
    <x v="14"/>
    <x v="121"/>
    <x v="0"/>
    <x v="0"/>
    <s v="Tesseramento"/>
    <x v="1"/>
    <x v="4"/>
    <x v="0"/>
    <m/>
  </r>
  <r>
    <n v="32381"/>
    <x v="0"/>
    <x v="0"/>
    <x v="0"/>
    <x v="0"/>
    <x v="15"/>
    <x v="243"/>
    <x v="0"/>
    <x v="0"/>
    <s v="Tesseramento"/>
    <x v="0"/>
    <x v="0"/>
    <x v="0"/>
    <m/>
  </r>
  <r>
    <n v="237009"/>
    <x v="0"/>
    <x v="0"/>
    <x v="1"/>
    <x v="1"/>
    <x v="4"/>
    <x v="367"/>
    <x v="0"/>
    <x v="0"/>
    <s v="Tesseramento"/>
    <x v="1"/>
    <x v="4"/>
    <x v="0"/>
    <m/>
  </r>
  <r>
    <n v="228877"/>
    <x v="0"/>
    <x v="0"/>
    <x v="0"/>
    <x v="0"/>
    <x v="7"/>
    <x v="261"/>
    <x v="0"/>
    <x v="1"/>
    <s v="Tesseramento"/>
    <x v="3"/>
    <x v="0"/>
    <x v="0"/>
    <m/>
  </r>
  <r>
    <n v="151405"/>
    <x v="0"/>
    <x v="0"/>
    <x v="0"/>
    <x v="0"/>
    <x v="7"/>
    <x v="261"/>
    <x v="0"/>
    <x v="0"/>
    <s v="Tesseramento"/>
    <x v="3"/>
    <x v="0"/>
    <x v="0"/>
    <m/>
  </r>
  <r>
    <n v="171948"/>
    <x v="0"/>
    <x v="0"/>
    <x v="0"/>
    <x v="0"/>
    <x v="7"/>
    <x v="261"/>
    <x v="0"/>
    <x v="0"/>
    <s v="Tesseramento"/>
    <x v="3"/>
    <x v="0"/>
    <x v="0"/>
    <m/>
  </r>
  <r>
    <n v="223941"/>
    <x v="0"/>
    <x v="1"/>
    <x v="0"/>
    <x v="1"/>
    <x v="7"/>
    <x v="261"/>
    <x v="0"/>
    <x v="0"/>
    <s v="Tesseramento"/>
    <x v="3"/>
    <x v="0"/>
    <x v="0"/>
    <m/>
  </r>
  <r>
    <n v="225227"/>
    <x v="0"/>
    <x v="1"/>
    <x v="0"/>
    <x v="2"/>
    <x v="7"/>
    <x v="261"/>
    <x v="0"/>
    <x v="0"/>
    <s v="Tesseramento"/>
    <x v="3"/>
    <x v="0"/>
    <x v="0"/>
    <m/>
  </r>
  <r>
    <n v="198195"/>
    <x v="0"/>
    <x v="1"/>
    <x v="2"/>
    <x v="1"/>
    <x v="11"/>
    <x v="126"/>
    <x v="0"/>
    <x v="0"/>
    <s v="Tesseramento"/>
    <x v="1"/>
    <x v="0"/>
    <x v="0"/>
    <m/>
  </r>
  <r>
    <n v="237043"/>
    <x v="0"/>
    <x v="0"/>
    <x v="1"/>
    <x v="3"/>
    <x v="12"/>
    <x v="269"/>
    <x v="0"/>
    <x v="0"/>
    <s v="Tesseramento"/>
    <x v="1"/>
    <x v="1"/>
    <x v="0"/>
    <m/>
  </r>
  <r>
    <n v="237220"/>
    <x v="0"/>
    <x v="0"/>
    <x v="1"/>
    <x v="1"/>
    <x v="13"/>
    <x v="177"/>
    <x v="0"/>
    <x v="1"/>
    <s v="Tesseramento"/>
    <x v="1"/>
    <x v="0"/>
    <x v="0"/>
    <m/>
  </r>
  <r>
    <n v="47928"/>
    <x v="0"/>
    <x v="0"/>
    <x v="0"/>
    <x v="0"/>
    <x v="5"/>
    <x v="38"/>
    <x v="0"/>
    <x v="0"/>
    <s v="Tesseramento"/>
    <x v="1"/>
    <x v="4"/>
    <x v="0"/>
    <m/>
  </r>
  <r>
    <n v="211872"/>
    <x v="0"/>
    <x v="1"/>
    <x v="0"/>
    <x v="0"/>
    <x v="2"/>
    <x v="192"/>
    <x v="0"/>
    <x v="0"/>
    <s v="Tesseramento"/>
    <x v="1"/>
    <x v="1"/>
    <x v="0"/>
    <m/>
  </r>
  <r>
    <n v="131119"/>
    <x v="0"/>
    <x v="0"/>
    <x v="0"/>
    <x v="0"/>
    <x v="16"/>
    <x v="90"/>
    <x v="0"/>
    <x v="0"/>
    <s v="Tesseramento"/>
    <x v="1"/>
    <x v="3"/>
    <x v="0"/>
    <m/>
  </r>
  <r>
    <n v="237008"/>
    <x v="0"/>
    <x v="0"/>
    <x v="1"/>
    <x v="3"/>
    <x v="16"/>
    <x v="90"/>
    <x v="0"/>
    <x v="1"/>
    <s v="Tesseramento"/>
    <x v="1"/>
    <x v="3"/>
    <x v="0"/>
    <m/>
  </r>
  <r>
    <n v="198765"/>
    <x v="0"/>
    <x v="0"/>
    <x v="0"/>
    <x v="1"/>
    <x v="4"/>
    <x v="99"/>
    <x v="0"/>
    <x v="0"/>
    <s v="Tesseramento"/>
    <x v="0"/>
    <x v="0"/>
    <x v="0"/>
    <m/>
  </r>
  <r>
    <n v="198766"/>
    <x v="1"/>
    <x v="0"/>
    <x v="0"/>
    <x v="2"/>
    <x v="4"/>
    <x v="99"/>
    <x v="0"/>
    <x v="1"/>
    <s v="Tesseramento"/>
    <x v="0"/>
    <x v="5"/>
    <x v="0"/>
    <m/>
  </r>
  <r>
    <n v="198767"/>
    <x v="1"/>
    <x v="0"/>
    <x v="0"/>
    <x v="1"/>
    <x v="4"/>
    <x v="99"/>
    <x v="0"/>
    <x v="1"/>
    <s v="Tesseramento"/>
    <x v="0"/>
    <x v="7"/>
    <x v="0"/>
    <m/>
  </r>
  <r>
    <n v="29489"/>
    <x v="0"/>
    <x v="0"/>
    <x v="0"/>
    <x v="0"/>
    <x v="4"/>
    <x v="80"/>
    <x v="0"/>
    <x v="0"/>
    <s v="Tesseramento"/>
    <x v="1"/>
    <x v="4"/>
    <x v="0"/>
    <m/>
  </r>
  <r>
    <n v="141951"/>
    <x v="1"/>
    <x v="0"/>
    <x v="2"/>
    <x v="3"/>
    <x v="7"/>
    <x v="384"/>
    <x v="0"/>
    <x v="1"/>
    <s v="Tesseramento"/>
    <x v="1"/>
    <x v="7"/>
    <x v="0"/>
    <m/>
  </r>
  <r>
    <n v="121610"/>
    <x v="1"/>
    <x v="0"/>
    <x v="0"/>
    <x v="1"/>
    <x v="7"/>
    <x v="41"/>
    <x v="0"/>
    <x v="1"/>
    <s v="Tesseramento"/>
    <x v="1"/>
    <x v="2"/>
    <x v="0"/>
    <m/>
  </r>
  <r>
    <n v="237049"/>
    <x v="0"/>
    <x v="0"/>
    <x v="1"/>
    <x v="0"/>
    <x v="2"/>
    <x v="265"/>
    <x v="0"/>
    <x v="0"/>
    <s v="Tesseramento"/>
    <x v="1"/>
    <x v="0"/>
    <x v="0"/>
    <m/>
  </r>
  <r>
    <n v="237419"/>
    <x v="1"/>
    <x v="1"/>
    <x v="1"/>
    <x v="2"/>
    <x v="11"/>
    <x v="143"/>
    <x v="0"/>
    <x v="1"/>
    <s v="Tesseramento"/>
    <x v="1"/>
    <x v="6"/>
    <x v="0"/>
    <m/>
  </r>
  <r>
    <n v="237420"/>
    <x v="1"/>
    <x v="1"/>
    <x v="1"/>
    <x v="2"/>
    <x v="11"/>
    <x v="143"/>
    <x v="0"/>
    <x v="0"/>
    <s v="Tesseramento"/>
    <x v="1"/>
    <x v="2"/>
    <x v="0"/>
    <m/>
  </r>
  <r>
    <n v="116709"/>
    <x v="0"/>
    <x v="0"/>
    <x v="0"/>
    <x v="0"/>
    <x v="7"/>
    <x v="109"/>
    <x v="0"/>
    <x v="1"/>
    <s v="Tesseramento"/>
    <x v="1"/>
    <x v="0"/>
    <x v="0"/>
    <m/>
  </r>
  <r>
    <n v="220474"/>
    <x v="1"/>
    <x v="1"/>
    <x v="0"/>
    <x v="1"/>
    <x v="4"/>
    <x v="54"/>
    <x v="0"/>
    <x v="0"/>
    <s v="Tesseramento"/>
    <x v="1"/>
    <x v="5"/>
    <x v="0"/>
    <m/>
  </r>
  <r>
    <n v="171740"/>
    <x v="1"/>
    <x v="0"/>
    <x v="0"/>
    <x v="0"/>
    <x v="7"/>
    <x v="109"/>
    <x v="0"/>
    <x v="0"/>
    <s v="Tesseramento"/>
    <x v="1"/>
    <x v="5"/>
    <x v="0"/>
    <m/>
  </r>
  <r>
    <n v="71820"/>
    <x v="0"/>
    <x v="0"/>
    <x v="0"/>
    <x v="0"/>
    <x v="10"/>
    <x v="294"/>
    <x v="0"/>
    <x v="0"/>
    <s v="Tesseramento"/>
    <x v="1"/>
    <x v="0"/>
    <x v="0"/>
    <m/>
  </r>
  <r>
    <n v="237054"/>
    <x v="0"/>
    <x v="1"/>
    <x v="1"/>
    <x v="2"/>
    <x v="11"/>
    <x v="339"/>
    <x v="0"/>
    <x v="0"/>
    <s v="Tesseramento"/>
    <x v="1"/>
    <x v="0"/>
    <x v="0"/>
    <m/>
  </r>
  <r>
    <n v="215396"/>
    <x v="0"/>
    <x v="0"/>
    <x v="0"/>
    <x v="1"/>
    <x v="10"/>
    <x v="294"/>
    <x v="0"/>
    <x v="1"/>
    <s v="Tesseramento"/>
    <x v="1"/>
    <x v="0"/>
    <x v="0"/>
    <m/>
  </r>
  <r>
    <n v="184316"/>
    <x v="1"/>
    <x v="0"/>
    <x v="0"/>
    <x v="0"/>
    <x v="10"/>
    <x v="294"/>
    <x v="0"/>
    <x v="0"/>
    <s v="Tesseramento"/>
    <x v="1"/>
    <x v="2"/>
    <x v="0"/>
    <m/>
  </r>
  <r>
    <n v="213115"/>
    <x v="0"/>
    <x v="1"/>
    <x v="0"/>
    <x v="1"/>
    <x v="10"/>
    <x v="294"/>
    <x v="0"/>
    <x v="1"/>
    <s v="Tesseramento"/>
    <x v="1"/>
    <x v="0"/>
    <x v="0"/>
    <m/>
  </r>
  <r>
    <n v="144592"/>
    <x v="1"/>
    <x v="0"/>
    <x v="0"/>
    <x v="0"/>
    <x v="10"/>
    <x v="294"/>
    <x v="0"/>
    <x v="0"/>
    <s v="Tesseramento"/>
    <x v="1"/>
    <x v="6"/>
    <x v="0"/>
    <m/>
  </r>
  <r>
    <n v="228852"/>
    <x v="0"/>
    <x v="0"/>
    <x v="0"/>
    <x v="2"/>
    <x v="4"/>
    <x v="250"/>
    <x v="0"/>
    <x v="1"/>
    <s v="Tesseramento"/>
    <x v="1"/>
    <x v="0"/>
    <x v="0"/>
    <m/>
  </r>
  <r>
    <n v="228855"/>
    <x v="0"/>
    <x v="0"/>
    <x v="0"/>
    <x v="1"/>
    <x v="4"/>
    <x v="250"/>
    <x v="0"/>
    <x v="0"/>
    <s v="Tesseramento"/>
    <x v="1"/>
    <x v="0"/>
    <x v="0"/>
    <m/>
  </r>
  <r>
    <n v="228854"/>
    <x v="1"/>
    <x v="0"/>
    <x v="0"/>
    <x v="1"/>
    <x v="4"/>
    <x v="250"/>
    <x v="0"/>
    <x v="0"/>
    <s v="Tesseramento"/>
    <x v="1"/>
    <x v="5"/>
    <x v="0"/>
    <m/>
  </r>
  <r>
    <n v="228853"/>
    <x v="1"/>
    <x v="0"/>
    <x v="0"/>
    <x v="0"/>
    <x v="4"/>
    <x v="250"/>
    <x v="0"/>
    <x v="0"/>
    <s v="Tesseramento"/>
    <x v="1"/>
    <x v="7"/>
    <x v="0"/>
    <m/>
  </r>
  <r>
    <n v="170808"/>
    <x v="1"/>
    <x v="0"/>
    <x v="2"/>
    <x v="2"/>
    <x v="4"/>
    <x v="250"/>
    <x v="0"/>
    <x v="1"/>
    <s v="Tesseramento"/>
    <x v="1"/>
    <x v="7"/>
    <x v="0"/>
    <m/>
  </r>
  <r>
    <n v="4005"/>
    <x v="0"/>
    <x v="0"/>
    <x v="2"/>
    <x v="2"/>
    <x v="4"/>
    <x v="250"/>
    <x v="0"/>
    <x v="1"/>
    <s v="Tesseramento"/>
    <x v="1"/>
    <x v="0"/>
    <x v="0"/>
    <m/>
  </r>
  <r>
    <n v="237341"/>
    <x v="0"/>
    <x v="1"/>
    <x v="1"/>
    <x v="2"/>
    <x v="5"/>
    <x v="38"/>
    <x v="0"/>
    <x v="0"/>
    <s v="Tesseramento"/>
    <x v="1"/>
    <x v="0"/>
    <x v="0"/>
    <m/>
  </r>
  <r>
    <n v="40026"/>
    <x v="0"/>
    <x v="0"/>
    <x v="0"/>
    <x v="0"/>
    <x v="10"/>
    <x v="266"/>
    <x v="0"/>
    <x v="0"/>
    <s v="Tesseramento"/>
    <x v="1"/>
    <x v="4"/>
    <x v="0"/>
    <m/>
  </r>
  <r>
    <n v="237342"/>
    <x v="0"/>
    <x v="1"/>
    <x v="1"/>
    <x v="2"/>
    <x v="5"/>
    <x v="38"/>
    <x v="0"/>
    <x v="0"/>
    <s v="Tesseramento"/>
    <x v="1"/>
    <x v="1"/>
    <x v="0"/>
    <m/>
  </r>
  <r>
    <n v="237343"/>
    <x v="0"/>
    <x v="0"/>
    <x v="1"/>
    <x v="1"/>
    <x v="5"/>
    <x v="38"/>
    <x v="0"/>
    <x v="0"/>
    <s v="Tesseramento"/>
    <x v="1"/>
    <x v="0"/>
    <x v="0"/>
    <m/>
  </r>
  <r>
    <n v="237344"/>
    <x v="0"/>
    <x v="0"/>
    <x v="1"/>
    <x v="1"/>
    <x v="5"/>
    <x v="38"/>
    <x v="0"/>
    <x v="1"/>
    <s v="Tesseramento"/>
    <x v="1"/>
    <x v="3"/>
    <x v="0"/>
    <m/>
  </r>
  <r>
    <n v="237345"/>
    <x v="0"/>
    <x v="0"/>
    <x v="1"/>
    <x v="1"/>
    <x v="5"/>
    <x v="38"/>
    <x v="0"/>
    <x v="1"/>
    <s v="Tesseramento"/>
    <x v="1"/>
    <x v="0"/>
    <x v="0"/>
    <m/>
  </r>
  <r>
    <n v="237006"/>
    <x v="0"/>
    <x v="0"/>
    <x v="1"/>
    <x v="1"/>
    <x v="7"/>
    <x v="210"/>
    <x v="0"/>
    <x v="1"/>
    <s v="Tesseramento"/>
    <x v="0"/>
    <x v="0"/>
    <x v="0"/>
    <m/>
  </r>
  <r>
    <n v="3100"/>
    <x v="0"/>
    <x v="0"/>
    <x v="0"/>
    <x v="0"/>
    <x v="12"/>
    <x v="148"/>
    <x v="0"/>
    <x v="0"/>
    <s v="Tesseramento"/>
    <x v="1"/>
    <x v="0"/>
    <x v="0"/>
    <m/>
  </r>
  <r>
    <n v="57100"/>
    <x v="0"/>
    <x v="0"/>
    <x v="0"/>
    <x v="0"/>
    <x v="9"/>
    <x v="117"/>
    <x v="0"/>
    <x v="0"/>
    <s v="Tesseramento"/>
    <x v="1"/>
    <x v="0"/>
    <x v="0"/>
    <m/>
  </r>
  <r>
    <n v="125617"/>
    <x v="0"/>
    <x v="0"/>
    <x v="0"/>
    <x v="0"/>
    <x v="7"/>
    <x v="213"/>
    <x v="0"/>
    <x v="0"/>
    <s v="Tesseramento"/>
    <x v="1"/>
    <x v="3"/>
    <x v="0"/>
    <m/>
  </r>
  <r>
    <n v="81185"/>
    <x v="0"/>
    <x v="0"/>
    <x v="0"/>
    <x v="0"/>
    <x v="7"/>
    <x v="37"/>
    <x v="0"/>
    <x v="0"/>
    <s v="Tesseramento"/>
    <x v="1"/>
    <x v="4"/>
    <x v="0"/>
    <m/>
  </r>
  <r>
    <n v="81188"/>
    <x v="0"/>
    <x v="0"/>
    <x v="0"/>
    <x v="0"/>
    <x v="7"/>
    <x v="37"/>
    <x v="0"/>
    <x v="1"/>
    <s v="Tesseramento"/>
    <x v="1"/>
    <x v="4"/>
    <x v="0"/>
    <m/>
  </r>
  <r>
    <n v="144578"/>
    <x v="0"/>
    <x v="0"/>
    <x v="0"/>
    <x v="0"/>
    <x v="7"/>
    <x v="213"/>
    <x v="0"/>
    <x v="0"/>
    <s v="Tesseramento"/>
    <x v="1"/>
    <x v="0"/>
    <x v="0"/>
    <m/>
  </r>
  <r>
    <n v="218701"/>
    <x v="0"/>
    <x v="0"/>
    <x v="0"/>
    <x v="0"/>
    <x v="7"/>
    <x v="213"/>
    <x v="0"/>
    <x v="0"/>
    <s v="Tesseramento"/>
    <x v="1"/>
    <x v="0"/>
    <x v="0"/>
    <m/>
  </r>
  <r>
    <n v="186056"/>
    <x v="0"/>
    <x v="0"/>
    <x v="0"/>
    <x v="0"/>
    <x v="7"/>
    <x v="213"/>
    <x v="0"/>
    <x v="0"/>
    <s v="Tesseramento"/>
    <x v="1"/>
    <x v="0"/>
    <x v="0"/>
    <m/>
  </r>
  <r>
    <n v="181366"/>
    <x v="0"/>
    <x v="0"/>
    <x v="0"/>
    <x v="0"/>
    <x v="2"/>
    <x v="224"/>
    <x v="0"/>
    <x v="0"/>
    <s v="Tesseramento"/>
    <x v="1"/>
    <x v="0"/>
    <x v="0"/>
    <m/>
  </r>
  <r>
    <n v="41409"/>
    <x v="0"/>
    <x v="0"/>
    <x v="0"/>
    <x v="0"/>
    <x v="7"/>
    <x v="213"/>
    <x v="0"/>
    <x v="0"/>
    <s v="Tesseramento"/>
    <x v="1"/>
    <x v="4"/>
    <x v="0"/>
    <m/>
  </r>
  <r>
    <n v="229079"/>
    <x v="0"/>
    <x v="1"/>
    <x v="0"/>
    <x v="0"/>
    <x v="9"/>
    <x v="117"/>
    <x v="0"/>
    <x v="0"/>
    <s v="Tesseramento"/>
    <x v="1"/>
    <x v="1"/>
    <x v="0"/>
    <m/>
  </r>
  <r>
    <n v="4593"/>
    <x v="0"/>
    <x v="0"/>
    <x v="0"/>
    <x v="0"/>
    <x v="7"/>
    <x v="103"/>
    <x v="0"/>
    <x v="1"/>
    <s v="Tesseramento"/>
    <x v="1"/>
    <x v="3"/>
    <x v="0"/>
    <m/>
  </r>
  <r>
    <n v="4773"/>
    <x v="0"/>
    <x v="0"/>
    <x v="0"/>
    <x v="0"/>
    <x v="7"/>
    <x v="103"/>
    <x v="0"/>
    <x v="0"/>
    <s v="Tesseramento"/>
    <x v="1"/>
    <x v="0"/>
    <x v="0"/>
    <m/>
  </r>
  <r>
    <n v="87579"/>
    <x v="0"/>
    <x v="0"/>
    <x v="0"/>
    <x v="0"/>
    <x v="7"/>
    <x v="213"/>
    <x v="0"/>
    <x v="0"/>
    <s v="Tesseramento"/>
    <x v="1"/>
    <x v="3"/>
    <x v="0"/>
    <m/>
  </r>
  <r>
    <n v="80807"/>
    <x v="0"/>
    <x v="0"/>
    <x v="0"/>
    <x v="0"/>
    <x v="7"/>
    <x v="213"/>
    <x v="0"/>
    <x v="0"/>
    <s v="Tesseramento"/>
    <x v="1"/>
    <x v="3"/>
    <x v="0"/>
    <m/>
  </r>
  <r>
    <n v="112775"/>
    <x v="0"/>
    <x v="0"/>
    <x v="0"/>
    <x v="1"/>
    <x v="7"/>
    <x v="213"/>
    <x v="0"/>
    <x v="1"/>
    <s v="Tesseramento"/>
    <x v="1"/>
    <x v="3"/>
    <x v="0"/>
    <m/>
  </r>
  <r>
    <n v="227826"/>
    <x v="1"/>
    <x v="0"/>
    <x v="0"/>
    <x v="1"/>
    <x v="7"/>
    <x v="213"/>
    <x v="0"/>
    <x v="0"/>
    <s v="Tesseramento"/>
    <x v="1"/>
    <x v="6"/>
    <x v="0"/>
    <m/>
  </r>
  <r>
    <n v="227824"/>
    <x v="0"/>
    <x v="0"/>
    <x v="0"/>
    <x v="0"/>
    <x v="7"/>
    <x v="213"/>
    <x v="0"/>
    <x v="0"/>
    <s v="Tesseramento"/>
    <x v="1"/>
    <x v="1"/>
    <x v="0"/>
    <m/>
  </r>
  <r>
    <n v="222908"/>
    <x v="0"/>
    <x v="0"/>
    <x v="0"/>
    <x v="1"/>
    <x v="7"/>
    <x v="213"/>
    <x v="0"/>
    <x v="1"/>
    <s v="Tesseramento"/>
    <x v="1"/>
    <x v="0"/>
    <x v="0"/>
    <m/>
  </r>
  <r>
    <n v="110378"/>
    <x v="0"/>
    <x v="0"/>
    <x v="0"/>
    <x v="0"/>
    <x v="7"/>
    <x v="103"/>
    <x v="0"/>
    <x v="0"/>
    <s v="Tesseramento"/>
    <x v="1"/>
    <x v="1"/>
    <x v="0"/>
    <m/>
  </r>
  <r>
    <n v="28634"/>
    <x v="0"/>
    <x v="0"/>
    <x v="0"/>
    <x v="0"/>
    <x v="4"/>
    <x v="119"/>
    <x v="0"/>
    <x v="1"/>
    <s v="Tesseramento"/>
    <x v="1"/>
    <x v="3"/>
    <x v="0"/>
    <m/>
  </r>
  <r>
    <n v="237291"/>
    <x v="1"/>
    <x v="1"/>
    <x v="1"/>
    <x v="2"/>
    <x v="7"/>
    <x v="213"/>
    <x v="0"/>
    <x v="0"/>
    <s v="Tesseramento"/>
    <x v="1"/>
    <x v="5"/>
    <x v="0"/>
    <m/>
  </r>
  <r>
    <n v="237001"/>
    <x v="1"/>
    <x v="1"/>
    <x v="1"/>
    <x v="2"/>
    <x v="2"/>
    <x v="55"/>
    <x v="0"/>
    <x v="0"/>
    <s v="Tesseramento"/>
    <x v="1"/>
    <x v="7"/>
    <x v="0"/>
    <m/>
  </r>
  <r>
    <n v="213383"/>
    <x v="0"/>
    <x v="0"/>
    <x v="0"/>
    <x v="1"/>
    <x v="10"/>
    <x v="63"/>
    <x v="0"/>
    <x v="1"/>
    <s v="Tesseramento"/>
    <x v="0"/>
    <x v="0"/>
    <x v="0"/>
    <m/>
  </r>
  <r>
    <n v="237290"/>
    <x v="0"/>
    <x v="1"/>
    <x v="1"/>
    <x v="2"/>
    <x v="7"/>
    <x v="213"/>
    <x v="0"/>
    <x v="1"/>
    <s v="Tesseramento"/>
    <x v="1"/>
    <x v="0"/>
    <x v="0"/>
    <m/>
  </r>
  <r>
    <n v="198498"/>
    <x v="0"/>
    <x v="0"/>
    <x v="0"/>
    <x v="1"/>
    <x v="10"/>
    <x v="63"/>
    <x v="0"/>
    <x v="0"/>
    <s v="Tesseramento"/>
    <x v="0"/>
    <x v="0"/>
    <x v="0"/>
    <m/>
  </r>
  <r>
    <n v="217649"/>
    <x v="1"/>
    <x v="0"/>
    <x v="0"/>
    <x v="2"/>
    <x v="10"/>
    <x v="63"/>
    <x v="0"/>
    <x v="0"/>
    <s v="Tesseramento"/>
    <x v="0"/>
    <x v="5"/>
    <x v="0"/>
    <m/>
  </r>
  <r>
    <n v="231710"/>
    <x v="0"/>
    <x v="0"/>
    <x v="0"/>
    <x v="0"/>
    <x v="11"/>
    <x v="152"/>
    <x v="0"/>
    <x v="0"/>
    <s v="Tesseramento"/>
    <x v="1"/>
    <x v="1"/>
    <x v="0"/>
    <m/>
  </r>
  <r>
    <n v="231713"/>
    <x v="0"/>
    <x v="0"/>
    <x v="0"/>
    <x v="3"/>
    <x v="11"/>
    <x v="152"/>
    <x v="0"/>
    <x v="1"/>
    <s v="Tesseramento"/>
    <x v="1"/>
    <x v="0"/>
    <x v="0"/>
    <m/>
  </r>
  <r>
    <n v="237226"/>
    <x v="0"/>
    <x v="1"/>
    <x v="1"/>
    <x v="2"/>
    <x v="2"/>
    <x v="55"/>
    <x v="0"/>
    <x v="0"/>
    <s v="Tesseramento"/>
    <x v="1"/>
    <x v="3"/>
    <x v="0"/>
    <m/>
  </r>
  <r>
    <n v="237058"/>
    <x v="0"/>
    <x v="0"/>
    <x v="1"/>
    <x v="1"/>
    <x v="4"/>
    <x v="68"/>
    <x v="0"/>
    <x v="0"/>
    <s v="Tesseramento"/>
    <x v="1"/>
    <x v="0"/>
    <x v="0"/>
    <m/>
  </r>
  <r>
    <n v="237195"/>
    <x v="1"/>
    <x v="1"/>
    <x v="1"/>
    <x v="2"/>
    <x v="7"/>
    <x v="274"/>
    <x v="0"/>
    <x v="1"/>
    <s v="Tesseramento"/>
    <x v="0"/>
    <x v="5"/>
    <x v="0"/>
    <m/>
  </r>
  <r>
    <n v="97194"/>
    <x v="0"/>
    <x v="0"/>
    <x v="0"/>
    <x v="0"/>
    <x v="10"/>
    <x v="240"/>
    <x v="0"/>
    <x v="0"/>
    <s v="Tesseramento"/>
    <x v="1"/>
    <x v="4"/>
    <x v="0"/>
    <m/>
  </r>
  <r>
    <n v="214816"/>
    <x v="0"/>
    <x v="1"/>
    <x v="0"/>
    <x v="0"/>
    <x v="10"/>
    <x v="240"/>
    <x v="0"/>
    <x v="1"/>
    <s v="Tesseramento"/>
    <x v="1"/>
    <x v="0"/>
    <x v="0"/>
    <m/>
  </r>
  <r>
    <n v="97655"/>
    <x v="0"/>
    <x v="0"/>
    <x v="0"/>
    <x v="0"/>
    <x v="10"/>
    <x v="240"/>
    <x v="0"/>
    <x v="0"/>
    <s v="Tesseramento"/>
    <x v="1"/>
    <x v="0"/>
    <x v="0"/>
    <m/>
  </r>
  <r>
    <n v="24327"/>
    <x v="0"/>
    <x v="0"/>
    <x v="0"/>
    <x v="0"/>
    <x v="10"/>
    <x v="240"/>
    <x v="0"/>
    <x v="1"/>
    <s v="Tesseramento"/>
    <x v="1"/>
    <x v="4"/>
    <x v="0"/>
    <m/>
  </r>
  <r>
    <n v="24394"/>
    <x v="0"/>
    <x v="0"/>
    <x v="0"/>
    <x v="0"/>
    <x v="10"/>
    <x v="240"/>
    <x v="0"/>
    <x v="1"/>
    <s v="Tesseramento"/>
    <x v="1"/>
    <x v="4"/>
    <x v="0"/>
    <m/>
  </r>
  <r>
    <n v="24395"/>
    <x v="0"/>
    <x v="0"/>
    <x v="0"/>
    <x v="0"/>
    <x v="10"/>
    <x v="240"/>
    <x v="0"/>
    <x v="0"/>
    <s v="Tesseramento"/>
    <x v="1"/>
    <x v="4"/>
    <x v="0"/>
    <m/>
  </r>
  <r>
    <n v="229890"/>
    <x v="0"/>
    <x v="0"/>
    <x v="0"/>
    <x v="1"/>
    <x v="10"/>
    <x v="240"/>
    <x v="0"/>
    <x v="1"/>
    <s v="Tesseramento"/>
    <x v="1"/>
    <x v="4"/>
    <x v="0"/>
    <m/>
  </r>
  <r>
    <n v="170925"/>
    <x v="1"/>
    <x v="0"/>
    <x v="0"/>
    <x v="0"/>
    <x v="10"/>
    <x v="240"/>
    <x v="0"/>
    <x v="1"/>
    <s v="Tesseramento"/>
    <x v="1"/>
    <x v="6"/>
    <x v="0"/>
    <m/>
  </r>
  <r>
    <n v="197470"/>
    <x v="1"/>
    <x v="0"/>
    <x v="0"/>
    <x v="0"/>
    <x v="10"/>
    <x v="240"/>
    <x v="0"/>
    <x v="0"/>
    <s v="Tesseramento"/>
    <x v="1"/>
    <x v="6"/>
    <x v="0"/>
    <m/>
  </r>
  <r>
    <n v="237193"/>
    <x v="0"/>
    <x v="1"/>
    <x v="1"/>
    <x v="1"/>
    <x v="7"/>
    <x v="274"/>
    <x v="0"/>
    <x v="1"/>
    <s v="Tesseramento"/>
    <x v="0"/>
    <x v="0"/>
    <x v="0"/>
    <m/>
  </r>
  <r>
    <n v="41089"/>
    <x v="0"/>
    <x v="0"/>
    <x v="0"/>
    <x v="0"/>
    <x v="13"/>
    <x v="188"/>
    <x v="0"/>
    <x v="0"/>
    <s v="Tesseramento"/>
    <x v="1"/>
    <x v="0"/>
    <x v="0"/>
    <m/>
  </r>
  <r>
    <n v="147024"/>
    <x v="0"/>
    <x v="0"/>
    <x v="0"/>
    <x v="0"/>
    <x v="13"/>
    <x v="188"/>
    <x v="0"/>
    <x v="0"/>
    <s v="Tesseramento"/>
    <x v="1"/>
    <x v="1"/>
    <x v="0"/>
    <m/>
  </r>
  <r>
    <n v="147023"/>
    <x v="1"/>
    <x v="0"/>
    <x v="0"/>
    <x v="0"/>
    <x v="13"/>
    <x v="188"/>
    <x v="0"/>
    <x v="0"/>
    <s v="Tesseramento"/>
    <x v="1"/>
    <x v="2"/>
    <x v="0"/>
    <m/>
  </r>
  <r>
    <n v="47175"/>
    <x v="0"/>
    <x v="0"/>
    <x v="0"/>
    <x v="0"/>
    <x v="13"/>
    <x v="188"/>
    <x v="0"/>
    <x v="0"/>
    <s v="Tesseramento"/>
    <x v="1"/>
    <x v="3"/>
    <x v="0"/>
    <m/>
  </r>
  <r>
    <n v="85772"/>
    <x v="0"/>
    <x v="0"/>
    <x v="0"/>
    <x v="0"/>
    <x v="0"/>
    <x v="76"/>
    <x v="0"/>
    <x v="0"/>
    <s v="Tesseramento"/>
    <x v="0"/>
    <x v="0"/>
    <x v="0"/>
    <m/>
  </r>
  <r>
    <n v="231711"/>
    <x v="0"/>
    <x v="0"/>
    <x v="0"/>
    <x v="1"/>
    <x v="11"/>
    <x v="152"/>
    <x v="0"/>
    <x v="0"/>
    <s v="Tesseramento"/>
    <x v="1"/>
    <x v="1"/>
    <x v="0"/>
    <m/>
  </r>
  <r>
    <n v="130473"/>
    <x v="0"/>
    <x v="0"/>
    <x v="2"/>
    <x v="0"/>
    <x v="9"/>
    <x v="379"/>
    <x v="0"/>
    <x v="1"/>
    <s v="Tesseramento"/>
    <x v="0"/>
    <x v="3"/>
    <x v="0"/>
    <m/>
  </r>
  <r>
    <n v="225302"/>
    <x v="0"/>
    <x v="0"/>
    <x v="2"/>
    <x v="1"/>
    <x v="11"/>
    <x v="24"/>
    <x v="0"/>
    <x v="0"/>
    <s v="Tesseramento"/>
    <x v="1"/>
    <x v="1"/>
    <x v="0"/>
    <m/>
  </r>
  <r>
    <n v="217166"/>
    <x v="0"/>
    <x v="0"/>
    <x v="0"/>
    <x v="3"/>
    <x v="11"/>
    <x v="365"/>
    <x v="0"/>
    <x v="0"/>
    <s v="Tesseramento"/>
    <x v="1"/>
    <x v="1"/>
    <x v="0"/>
    <m/>
  </r>
  <r>
    <n v="237234"/>
    <x v="0"/>
    <x v="0"/>
    <x v="1"/>
    <x v="1"/>
    <x v="11"/>
    <x v="365"/>
    <x v="0"/>
    <x v="0"/>
    <s v="Tesseramento"/>
    <x v="1"/>
    <x v="0"/>
    <x v="0"/>
    <m/>
  </r>
  <r>
    <n v="156727"/>
    <x v="0"/>
    <x v="0"/>
    <x v="0"/>
    <x v="0"/>
    <x v="11"/>
    <x v="365"/>
    <x v="0"/>
    <x v="1"/>
    <s v="Tesseramento"/>
    <x v="1"/>
    <x v="0"/>
    <x v="0"/>
    <m/>
  </r>
  <r>
    <n v="227534"/>
    <x v="1"/>
    <x v="1"/>
    <x v="0"/>
    <x v="0"/>
    <x v="4"/>
    <x v="197"/>
    <x v="0"/>
    <x v="0"/>
    <s v="Tesseramento"/>
    <x v="1"/>
    <x v="7"/>
    <x v="0"/>
    <m/>
  </r>
  <r>
    <n v="227535"/>
    <x v="1"/>
    <x v="0"/>
    <x v="0"/>
    <x v="1"/>
    <x v="4"/>
    <x v="197"/>
    <x v="0"/>
    <x v="0"/>
    <s v="Tesseramento"/>
    <x v="1"/>
    <x v="5"/>
    <x v="0"/>
    <m/>
  </r>
  <r>
    <n v="217256"/>
    <x v="0"/>
    <x v="0"/>
    <x v="0"/>
    <x v="0"/>
    <x v="4"/>
    <x v="197"/>
    <x v="0"/>
    <x v="0"/>
    <s v="Tesseramento"/>
    <x v="1"/>
    <x v="0"/>
    <x v="0"/>
    <m/>
  </r>
  <r>
    <n v="237235"/>
    <x v="0"/>
    <x v="0"/>
    <x v="1"/>
    <x v="1"/>
    <x v="11"/>
    <x v="365"/>
    <x v="0"/>
    <x v="0"/>
    <s v="Tesseramento"/>
    <x v="1"/>
    <x v="1"/>
    <x v="0"/>
    <m/>
  </r>
  <r>
    <n v="237181"/>
    <x v="0"/>
    <x v="0"/>
    <x v="1"/>
    <x v="2"/>
    <x v="9"/>
    <x v="379"/>
    <x v="0"/>
    <x v="1"/>
    <s v="Tesseramento"/>
    <x v="0"/>
    <x v="3"/>
    <x v="0"/>
    <m/>
  </r>
  <r>
    <n v="237180"/>
    <x v="0"/>
    <x v="0"/>
    <x v="1"/>
    <x v="2"/>
    <x v="9"/>
    <x v="379"/>
    <x v="0"/>
    <x v="0"/>
    <s v="Tesseramento"/>
    <x v="0"/>
    <x v="4"/>
    <x v="0"/>
    <m/>
  </r>
  <r>
    <n v="88592"/>
    <x v="0"/>
    <x v="0"/>
    <x v="0"/>
    <x v="0"/>
    <x v="8"/>
    <x v="173"/>
    <x v="0"/>
    <x v="0"/>
    <s v="Tesseramento"/>
    <x v="0"/>
    <x v="4"/>
    <x v="0"/>
    <m/>
  </r>
  <r>
    <n v="212736"/>
    <x v="0"/>
    <x v="0"/>
    <x v="0"/>
    <x v="0"/>
    <x v="11"/>
    <x v="142"/>
    <x v="0"/>
    <x v="0"/>
    <s v="Tesseramento"/>
    <x v="1"/>
    <x v="1"/>
    <x v="0"/>
    <m/>
  </r>
  <r>
    <n v="28277"/>
    <x v="0"/>
    <x v="0"/>
    <x v="0"/>
    <x v="4"/>
    <x v="11"/>
    <x v="142"/>
    <x v="0"/>
    <x v="0"/>
    <s v="Tesseramento"/>
    <x v="1"/>
    <x v="0"/>
    <x v="0"/>
    <m/>
  </r>
  <r>
    <n v="71344"/>
    <x v="0"/>
    <x v="0"/>
    <x v="0"/>
    <x v="0"/>
    <x v="11"/>
    <x v="142"/>
    <x v="0"/>
    <x v="1"/>
    <s v="Tesseramento"/>
    <x v="1"/>
    <x v="3"/>
    <x v="0"/>
    <m/>
  </r>
  <r>
    <n v="160320"/>
    <x v="0"/>
    <x v="0"/>
    <x v="0"/>
    <x v="1"/>
    <x v="11"/>
    <x v="142"/>
    <x v="0"/>
    <x v="1"/>
    <s v="Tesseramento"/>
    <x v="1"/>
    <x v="0"/>
    <x v="0"/>
    <m/>
  </r>
  <r>
    <n v="204552"/>
    <x v="0"/>
    <x v="0"/>
    <x v="0"/>
    <x v="0"/>
    <x v="11"/>
    <x v="142"/>
    <x v="0"/>
    <x v="0"/>
    <s v="Tesseramento"/>
    <x v="1"/>
    <x v="0"/>
    <x v="0"/>
    <m/>
  </r>
  <r>
    <n v="16677"/>
    <x v="0"/>
    <x v="0"/>
    <x v="0"/>
    <x v="0"/>
    <x v="11"/>
    <x v="142"/>
    <x v="0"/>
    <x v="1"/>
    <s v="Tesseramento"/>
    <x v="1"/>
    <x v="4"/>
    <x v="0"/>
    <m/>
  </r>
  <r>
    <n v="54491"/>
    <x v="0"/>
    <x v="0"/>
    <x v="2"/>
    <x v="0"/>
    <x v="11"/>
    <x v="142"/>
    <x v="0"/>
    <x v="1"/>
    <s v="Tesseramento"/>
    <x v="1"/>
    <x v="4"/>
    <x v="0"/>
    <m/>
  </r>
  <r>
    <n v="154433"/>
    <x v="0"/>
    <x v="0"/>
    <x v="0"/>
    <x v="1"/>
    <x v="11"/>
    <x v="142"/>
    <x v="0"/>
    <x v="0"/>
    <s v="Tesseramento"/>
    <x v="1"/>
    <x v="1"/>
    <x v="0"/>
    <m/>
  </r>
  <r>
    <n v="219500"/>
    <x v="0"/>
    <x v="0"/>
    <x v="0"/>
    <x v="0"/>
    <x v="12"/>
    <x v="254"/>
    <x v="0"/>
    <x v="1"/>
    <s v="Tesseramento"/>
    <x v="0"/>
    <x v="1"/>
    <x v="0"/>
    <m/>
  </r>
  <r>
    <n v="28613"/>
    <x v="0"/>
    <x v="0"/>
    <x v="0"/>
    <x v="0"/>
    <x v="12"/>
    <x v="254"/>
    <x v="0"/>
    <x v="0"/>
    <s v="Tesseramento"/>
    <x v="0"/>
    <x v="3"/>
    <x v="0"/>
    <m/>
  </r>
  <r>
    <n v="99282"/>
    <x v="0"/>
    <x v="0"/>
    <x v="0"/>
    <x v="0"/>
    <x v="7"/>
    <x v="168"/>
    <x v="0"/>
    <x v="0"/>
    <s v="Tesseramento"/>
    <x v="1"/>
    <x v="0"/>
    <x v="0"/>
    <m/>
  </r>
  <r>
    <n v="85816"/>
    <x v="0"/>
    <x v="0"/>
    <x v="0"/>
    <x v="0"/>
    <x v="2"/>
    <x v="79"/>
    <x v="0"/>
    <x v="0"/>
    <s v="Tesseramento"/>
    <x v="1"/>
    <x v="4"/>
    <x v="0"/>
    <m/>
  </r>
  <r>
    <n v="59479"/>
    <x v="0"/>
    <x v="0"/>
    <x v="0"/>
    <x v="0"/>
    <x v="2"/>
    <x v="79"/>
    <x v="0"/>
    <x v="0"/>
    <s v="Tesseramento"/>
    <x v="1"/>
    <x v="4"/>
    <x v="0"/>
    <m/>
  </r>
  <r>
    <n v="199238"/>
    <x v="0"/>
    <x v="1"/>
    <x v="0"/>
    <x v="0"/>
    <x v="7"/>
    <x v="109"/>
    <x v="0"/>
    <x v="0"/>
    <s v="Tesseramento"/>
    <x v="1"/>
    <x v="4"/>
    <x v="0"/>
    <m/>
  </r>
  <r>
    <n v="237456"/>
    <x v="0"/>
    <x v="1"/>
    <x v="1"/>
    <x v="2"/>
    <x v="7"/>
    <x v="74"/>
    <x v="0"/>
    <x v="0"/>
    <s v="Tesseramento"/>
    <x v="1"/>
    <x v="0"/>
    <x v="0"/>
    <m/>
  </r>
  <r>
    <n v="222799"/>
    <x v="0"/>
    <x v="0"/>
    <x v="2"/>
    <x v="2"/>
    <x v="7"/>
    <x v="74"/>
    <x v="0"/>
    <x v="1"/>
    <s v="Tesseramento"/>
    <x v="1"/>
    <x v="0"/>
    <x v="0"/>
    <m/>
  </r>
  <r>
    <n v="39194"/>
    <x v="0"/>
    <x v="0"/>
    <x v="0"/>
    <x v="0"/>
    <x v="4"/>
    <x v="80"/>
    <x v="0"/>
    <x v="0"/>
    <s v="Tesseramento"/>
    <x v="1"/>
    <x v="4"/>
    <x v="0"/>
    <m/>
  </r>
  <r>
    <n v="42746"/>
    <x v="0"/>
    <x v="0"/>
    <x v="0"/>
    <x v="0"/>
    <x v="4"/>
    <x v="80"/>
    <x v="0"/>
    <x v="1"/>
    <s v="Tesseramento"/>
    <x v="1"/>
    <x v="4"/>
    <x v="0"/>
    <m/>
  </r>
  <r>
    <n v="237153"/>
    <x v="1"/>
    <x v="1"/>
    <x v="1"/>
    <x v="1"/>
    <x v="11"/>
    <x v="95"/>
    <x v="0"/>
    <x v="0"/>
    <s v="Tesseramento"/>
    <x v="1"/>
    <x v="5"/>
    <x v="0"/>
    <m/>
  </r>
  <r>
    <n v="223424"/>
    <x v="0"/>
    <x v="1"/>
    <x v="2"/>
    <x v="0"/>
    <x v="2"/>
    <x v="36"/>
    <x v="0"/>
    <x v="0"/>
    <s v="Tesseramento"/>
    <x v="1"/>
    <x v="1"/>
    <x v="0"/>
    <m/>
  </r>
  <r>
    <n v="218984"/>
    <x v="0"/>
    <x v="0"/>
    <x v="0"/>
    <x v="0"/>
    <x v="7"/>
    <x v="301"/>
    <x v="0"/>
    <x v="0"/>
    <s v="Tesseramento"/>
    <x v="1"/>
    <x v="0"/>
    <x v="0"/>
    <m/>
  </r>
  <r>
    <n v="77139"/>
    <x v="0"/>
    <x v="0"/>
    <x v="0"/>
    <x v="0"/>
    <x v="7"/>
    <x v="316"/>
    <x v="0"/>
    <x v="0"/>
    <s v="Tesseramento"/>
    <x v="1"/>
    <x v="3"/>
    <x v="0"/>
    <m/>
  </r>
  <r>
    <n v="106398"/>
    <x v="0"/>
    <x v="0"/>
    <x v="0"/>
    <x v="0"/>
    <x v="7"/>
    <x v="316"/>
    <x v="0"/>
    <x v="1"/>
    <s v="Tesseramento"/>
    <x v="1"/>
    <x v="0"/>
    <x v="0"/>
    <m/>
  </r>
  <r>
    <n v="66523"/>
    <x v="0"/>
    <x v="0"/>
    <x v="0"/>
    <x v="0"/>
    <x v="2"/>
    <x v="172"/>
    <x v="0"/>
    <x v="0"/>
    <s v="Tesseramento"/>
    <x v="1"/>
    <x v="1"/>
    <x v="0"/>
    <m/>
  </r>
  <r>
    <n v="116659"/>
    <x v="0"/>
    <x v="0"/>
    <x v="0"/>
    <x v="0"/>
    <x v="4"/>
    <x v="101"/>
    <x v="0"/>
    <x v="0"/>
    <s v="Tesseramento"/>
    <x v="0"/>
    <x v="0"/>
    <x v="0"/>
    <m/>
  </r>
  <r>
    <n v="223911"/>
    <x v="0"/>
    <x v="0"/>
    <x v="0"/>
    <x v="2"/>
    <x v="4"/>
    <x v="101"/>
    <x v="0"/>
    <x v="1"/>
    <s v="Tesseramento"/>
    <x v="0"/>
    <x v="0"/>
    <x v="0"/>
    <m/>
  </r>
  <r>
    <n v="85086"/>
    <x v="0"/>
    <x v="0"/>
    <x v="0"/>
    <x v="0"/>
    <x v="4"/>
    <x v="23"/>
    <x v="0"/>
    <x v="0"/>
    <s v="Tesseramento"/>
    <x v="1"/>
    <x v="0"/>
    <x v="0"/>
    <m/>
  </r>
  <r>
    <n v="146827"/>
    <x v="0"/>
    <x v="0"/>
    <x v="0"/>
    <x v="0"/>
    <x v="4"/>
    <x v="23"/>
    <x v="0"/>
    <x v="1"/>
    <s v="Tesseramento"/>
    <x v="1"/>
    <x v="3"/>
    <x v="0"/>
    <m/>
  </r>
  <r>
    <n v="237185"/>
    <x v="0"/>
    <x v="0"/>
    <x v="1"/>
    <x v="2"/>
    <x v="2"/>
    <x v="353"/>
    <x v="0"/>
    <x v="1"/>
    <s v="Tesseramento"/>
    <x v="1"/>
    <x v="3"/>
    <x v="0"/>
    <m/>
  </r>
  <r>
    <n v="9627"/>
    <x v="0"/>
    <x v="0"/>
    <x v="0"/>
    <x v="0"/>
    <x v="12"/>
    <x v="148"/>
    <x v="0"/>
    <x v="1"/>
    <s v="Tesseramento"/>
    <x v="1"/>
    <x v="3"/>
    <x v="0"/>
    <m/>
  </r>
  <r>
    <n v="231741"/>
    <x v="0"/>
    <x v="1"/>
    <x v="0"/>
    <x v="1"/>
    <x v="10"/>
    <x v="294"/>
    <x v="0"/>
    <x v="1"/>
    <s v="Tesseramento"/>
    <x v="1"/>
    <x v="0"/>
    <x v="0"/>
    <m/>
  </r>
  <r>
    <n v="237147"/>
    <x v="0"/>
    <x v="0"/>
    <x v="1"/>
    <x v="3"/>
    <x v="10"/>
    <x v="294"/>
    <x v="0"/>
    <x v="0"/>
    <s v="Tesseramento"/>
    <x v="1"/>
    <x v="1"/>
    <x v="0"/>
    <m/>
  </r>
  <r>
    <n v="232771"/>
    <x v="0"/>
    <x v="0"/>
    <x v="0"/>
    <x v="3"/>
    <x v="12"/>
    <x v="148"/>
    <x v="0"/>
    <x v="1"/>
    <s v="Tesseramento"/>
    <x v="1"/>
    <x v="1"/>
    <x v="0"/>
    <m/>
  </r>
  <r>
    <n v="23365"/>
    <x v="0"/>
    <x v="0"/>
    <x v="0"/>
    <x v="0"/>
    <x v="12"/>
    <x v="148"/>
    <x v="0"/>
    <x v="1"/>
    <s v="Tesseramento"/>
    <x v="1"/>
    <x v="4"/>
    <x v="0"/>
    <m/>
  </r>
  <r>
    <n v="183539"/>
    <x v="1"/>
    <x v="1"/>
    <x v="0"/>
    <x v="3"/>
    <x v="12"/>
    <x v="148"/>
    <x v="0"/>
    <x v="1"/>
    <s v="Tesseramento"/>
    <x v="1"/>
    <x v="7"/>
    <x v="0"/>
    <m/>
  </r>
  <r>
    <n v="78897"/>
    <x v="0"/>
    <x v="1"/>
    <x v="2"/>
    <x v="0"/>
    <x v="4"/>
    <x v="166"/>
    <x v="0"/>
    <x v="0"/>
    <s v="Tesseramento"/>
    <x v="1"/>
    <x v="0"/>
    <x v="0"/>
    <m/>
  </r>
  <r>
    <n v="237133"/>
    <x v="0"/>
    <x v="1"/>
    <x v="1"/>
    <x v="1"/>
    <x v="4"/>
    <x v="303"/>
    <x v="0"/>
    <x v="0"/>
    <s v="Tesseramento"/>
    <x v="1"/>
    <x v="1"/>
    <x v="0"/>
    <m/>
  </r>
  <r>
    <n v="112270"/>
    <x v="0"/>
    <x v="1"/>
    <x v="0"/>
    <x v="4"/>
    <x v="8"/>
    <x v="397"/>
    <x v="0"/>
    <x v="0"/>
    <s v="Tesseramento"/>
    <x v="4"/>
    <x v="0"/>
    <x v="0"/>
    <m/>
  </r>
  <r>
    <n v="232317"/>
    <x v="1"/>
    <x v="0"/>
    <x v="0"/>
    <x v="1"/>
    <x v="10"/>
    <x v="266"/>
    <x v="0"/>
    <x v="1"/>
    <s v="Tesseramento"/>
    <x v="1"/>
    <x v="6"/>
    <x v="0"/>
    <m/>
  </r>
  <r>
    <n v="224176"/>
    <x v="0"/>
    <x v="1"/>
    <x v="0"/>
    <x v="3"/>
    <x v="10"/>
    <x v="294"/>
    <x v="0"/>
    <x v="1"/>
    <s v="Tesseramento"/>
    <x v="1"/>
    <x v="0"/>
    <x v="0"/>
    <m/>
  </r>
  <r>
    <n v="111692"/>
    <x v="0"/>
    <x v="0"/>
    <x v="0"/>
    <x v="0"/>
    <x v="10"/>
    <x v="294"/>
    <x v="0"/>
    <x v="1"/>
    <s v="Tesseramento"/>
    <x v="1"/>
    <x v="3"/>
    <x v="0"/>
    <m/>
  </r>
  <r>
    <n v="196242"/>
    <x v="0"/>
    <x v="0"/>
    <x v="0"/>
    <x v="0"/>
    <x v="7"/>
    <x v="210"/>
    <x v="0"/>
    <x v="0"/>
    <s v="Tesseramento"/>
    <x v="0"/>
    <x v="3"/>
    <x v="0"/>
    <m/>
  </r>
  <r>
    <n v="237263"/>
    <x v="1"/>
    <x v="0"/>
    <x v="1"/>
    <x v="1"/>
    <x v="10"/>
    <x v="266"/>
    <x v="0"/>
    <x v="1"/>
    <s v="Tesseramento"/>
    <x v="1"/>
    <x v="5"/>
    <x v="0"/>
    <m/>
  </r>
  <r>
    <n v="237258"/>
    <x v="0"/>
    <x v="0"/>
    <x v="1"/>
    <x v="3"/>
    <x v="4"/>
    <x v="368"/>
    <x v="0"/>
    <x v="0"/>
    <s v="Tesseramento"/>
    <x v="1"/>
    <x v="0"/>
    <x v="0"/>
    <m/>
  </r>
  <r>
    <n v="237491"/>
    <x v="0"/>
    <x v="1"/>
    <x v="1"/>
    <x v="2"/>
    <x v="10"/>
    <x v="194"/>
    <x v="0"/>
    <x v="1"/>
    <s v="Tesseramento"/>
    <x v="1"/>
    <x v="0"/>
    <x v="0"/>
    <m/>
  </r>
  <r>
    <n v="23195"/>
    <x v="0"/>
    <x v="0"/>
    <x v="0"/>
    <x v="0"/>
    <x v="2"/>
    <x v="251"/>
    <x v="0"/>
    <x v="0"/>
    <s v="Tesseramento"/>
    <x v="1"/>
    <x v="4"/>
    <x v="0"/>
    <m/>
  </r>
  <r>
    <n v="153614"/>
    <x v="0"/>
    <x v="0"/>
    <x v="0"/>
    <x v="1"/>
    <x v="4"/>
    <x v="303"/>
    <x v="0"/>
    <x v="1"/>
    <s v="Tesseramento"/>
    <x v="1"/>
    <x v="0"/>
    <x v="0"/>
    <m/>
  </r>
  <r>
    <n v="233318"/>
    <x v="0"/>
    <x v="1"/>
    <x v="0"/>
    <x v="0"/>
    <x v="4"/>
    <x v="146"/>
    <x v="0"/>
    <x v="0"/>
    <s v="Tesseramento"/>
    <x v="1"/>
    <x v="0"/>
    <x v="0"/>
    <m/>
  </r>
  <r>
    <n v="181652"/>
    <x v="0"/>
    <x v="0"/>
    <x v="0"/>
    <x v="0"/>
    <x v="1"/>
    <x v="22"/>
    <x v="0"/>
    <x v="1"/>
    <s v="Tesseramento"/>
    <x v="1"/>
    <x v="3"/>
    <x v="0"/>
    <m/>
  </r>
  <r>
    <n v="237155"/>
    <x v="1"/>
    <x v="1"/>
    <x v="1"/>
    <x v="2"/>
    <x v="11"/>
    <x v="174"/>
    <x v="0"/>
    <x v="0"/>
    <s v="Tesseramento"/>
    <x v="3"/>
    <x v="5"/>
    <x v="0"/>
    <m/>
  </r>
  <r>
    <n v="128251"/>
    <x v="0"/>
    <x v="0"/>
    <x v="0"/>
    <x v="3"/>
    <x v="11"/>
    <x v="94"/>
    <x v="0"/>
    <x v="0"/>
    <s v="Tesseramento"/>
    <x v="1"/>
    <x v="0"/>
    <x v="0"/>
    <m/>
  </r>
  <r>
    <n v="24013"/>
    <x v="0"/>
    <x v="0"/>
    <x v="0"/>
    <x v="0"/>
    <x v="11"/>
    <x v="94"/>
    <x v="0"/>
    <x v="0"/>
    <s v="Tesseramento"/>
    <x v="1"/>
    <x v="4"/>
    <x v="0"/>
    <m/>
  </r>
  <r>
    <n v="221033"/>
    <x v="1"/>
    <x v="1"/>
    <x v="0"/>
    <x v="1"/>
    <x v="4"/>
    <x v="54"/>
    <x v="0"/>
    <x v="0"/>
    <s v="Tesseramento"/>
    <x v="1"/>
    <x v="5"/>
    <x v="0"/>
    <m/>
  </r>
  <r>
    <n v="3116"/>
    <x v="0"/>
    <x v="0"/>
    <x v="0"/>
    <x v="2"/>
    <x v="12"/>
    <x v="245"/>
    <x v="0"/>
    <x v="0"/>
    <s v="Tesseramento"/>
    <x v="1"/>
    <x v="4"/>
    <x v="0"/>
    <m/>
  </r>
  <r>
    <n v="80560"/>
    <x v="0"/>
    <x v="0"/>
    <x v="0"/>
    <x v="1"/>
    <x v="12"/>
    <x v="245"/>
    <x v="0"/>
    <x v="0"/>
    <s v="Tesseramento"/>
    <x v="1"/>
    <x v="3"/>
    <x v="0"/>
    <m/>
  </r>
  <r>
    <n v="80561"/>
    <x v="0"/>
    <x v="0"/>
    <x v="0"/>
    <x v="0"/>
    <x v="12"/>
    <x v="245"/>
    <x v="0"/>
    <x v="1"/>
    <s v="Tesseramento"/>
    <x v="1"/>
    <x v="3"/>
    <x v="0"/>
    <m/>
  </r>
  <r>
    <n v="80567"/>
    <x v="0"/>
    <x v="0"/>
    <x v="0"/>
    <x v="0"/>
    <x v="12"/>
    <x v="245"/>
    <x v="0"/>
    <x v="1"/>
    <s v="Tesseramento"/>
    <x v="1"/>
    <x v="1"/>
    <x v="0"/>
    <m/>
  </r>
  <r>
    <n v="128297"/>
    <x v="0"/>
    <x v="0"/>
    <x v="0"/>
    <x v="0"/>
    <x v="7"/>
    <x v="213"/>
    <x v="0"/>
    <x v="0"/>
    <s v="Tesseramento"/>
    <x v="1"/>
    <x v="3"/>
    <x v="0"/>
    <m/>
  </r>
  <r>
    <n v="189529"/>
    <x v="0"/>
    <x v="1"/>
    <x v="0"/>
    <x v="0"/>
    <x v="4"/>
    <x v="166"/>
    <x v="0"/>
    <x v="0"/>
    <s v="Tesseramento"/>
    <x v="1"/>
    <x v="1"/>
    <x v="0"/>
    <m/>
  </r>
  <r>
    <n v="214779"/>
    <x v="0"/>
    <x v="1"/>
    <x v="0"/>
    <x v="0"/>
    <x v="4"/>
    <x v="166"/>
    <x v="0"/>
    <x v="0"/>
    <s v="Tesseramento"/>
    <x v="1"/>
    <x v="1"/>
    <x v="0"/>
    <m/>
  </r>
  <r>
    <n v="179916"/>
    <x v="0"/>
    <x v="0"/>
    <x v="0"/>
    <x v="0"/>
    <x v="4"/>
    <x v="256"/>
    <x v="0"/>
    <x v="0"/>
    <s v="Tesseramento"/>
    <x v="1"/>
    <x v="0"/>
    <x v="0"/>
    <m/>
  </r>
  <r>
    <n v="238035"/>
    <x v="1"/>
    <x v="1"/>
    <x v="1"/>
    <x v="1"/>
    <x v="4"/>
    <x v="146"/>
    <x v="0"/>
    <x v="1"/>
    <s v="Tesseramento"/>
    <x v="1"/>
    <x v="5"/>
    <x v="0"/>
    <m/>
  </r>
  <r>
    <n v="237175"/>
    <x v="0"/>
    <x v="0"/>
    <x v="1"/>
    <x v="3"/>
    <x v="4"/>
    <x v="256"/>
    <x v="0"/>
    <x v="0"/>
    <s v="Tesseramento"/>
    <x v="1"/>
    <x v="1"/>
    <x v="0"/>
    <m/>
  </r>
  <r>
    <n v="199019"/>
    <x v="0"/>
    <x v="0"/>
    <x v="0"/>
    <x v="0"/>
    <x v="7"/>
    <x v="328"/>
    <x v="0"/>
    <x v="0"/>
    <s v="Tesseramento"/>
    <x v="0"/>
    <x v="3"/>
    <x v="0"/>
    <m/>
  </r>
  <r>
    <n v="237528"/>
    <x v="1"/>
    <x v="0"/>
    <x v="1"/>
    <x v="2"/>
    <x v="4"/>
    <x v="338"/>
    <x v="0"/>
    <x v="0"/>
    <s v="Tesseramento"/>
    <x v="1"/>
    <x v="5"/>
    <x v="0"/>
    <m/>
  </r>
  <r>
    <n v="237529"/>
    <x v="1"/>
    <x v="0"/>
    <x v="1"/>
    <x v="2"/>
    <x v="4"/>
    <x v="338"/>
    <x v="0"/>
    <x v="1"/>
    <s v="Tesseramento"/>
    <x v="1"/>
    <x v="5"/>
    <x v="0"/>
    <m/>
  </r>
  <r>
    <n v="70720"/>
    <x v="0"/>
    <x v="0"/>
    <x v="0"/>
    <x v="0"/>
    <x v="10"/>
    <x v="306"/>
    <x v="0"/>
    <x v="1"/>
    <s v="Tesseramento"/>
    <x v="1"/>
    <x v="4"/>
    <x v="0"/>
    <m/>
  </r>
  <r>
    <n v="237530"/>
    <x v="0"/>
    <x v="0"/>
    <x v="1"/>
    <x v="2"/>
    <x v="4"/>
    <x v="338"/>
    <x v="0"/>
    <x v="0"/>
    <s v="Tesseramento"/>
    <x v="1"/>
    <x v="0"/>
    <x v="0"/>
    <m/>
  </r>
  <r>
    <n v="196818"/>
    <x v="1"/>
    <x v="0"/>
    <x v="0"/>
    <x v="0"/>
    <x v="10"/>
    <x v="306"/>
    <x v="0"/>
    <x v="1"/>
    <s v="Tesseramento"/>
    <x v="1"/>
    <x v="5"/>
    <x v="0"/>
    <s v="B"/>
  </r>
  <r>
    <n v="53059"/>
    <x v="0"/>
    <x v="0"/>
    <x v="0"/>
    <x v="0"/>
    <x v="10"/>
    <x v="306"/>
    <x v="0"/>
    <x v="0"/>
    <s v="Tesseramento"/>
    <x v="1"/>
    <x v="0"/>
    <x v="0"/>
    <m/>
  </r>
  <r>
    <n v="34167"/>
    <x v="0"/>
    <x v="2"/>
    <x v="0"/>
    <x v="4"/>
    <x v="7"/>
    <x v="41"/>
    <x v="1"/>
    <x v="0"/>
    <s v="Tesseramento"/>
    <x v="1"/>
    <x v="9"/>
    <x v="0"/>
    <m/>
  </r>
  <r>
    <n v="135546"/>
    <x v="0"/>
    <x v="0"/>
    <x v="0"/>
    <x v="0"/>
    <x v="7"/>
    <x v="210"/>
    <x v="0"/>
    <x v="0"/>
    <s v="Tesseramento"/>
    <x v="0"/>
    <x v="0"/>
    <x v="0"/>
    <m/>
  </r>
  <r>
    <n v="81540"/>
    <x v="0"/>
    <x v="0"/>
    <x v="0"/>
    <x v="2"/>
    <x v="2"/>
    <x v="336"/>
    <x v="0"/>
    <x v="1"/>
    <s v="Tesseramento"/>
    <x v="1"/>
    <x v="4"/>
    <x v="0"/>
    <m/>
  </r>
  <r>
    <n v="56903"/>
    <x v="0"/>
    <x v="0"/>
    <x v="0"/>
    <x v="2"/>
    <x v="2"/>
    <x v="336"/>
    <x v="0"/>
    <x v="1"/>
    <s v="Tesseramento"/>
    <x v="1"/>
    <x v="4"/>
    <x v="0"/>
    <m/>
  </r>
  <r>
    <n v="30031"/>
    <x v="0"/>
    <x v="0"/>
    <x v="0"/>
    <x v="0"/>
    <x v="2"/>
    <x v="336"/>
    <x v="0"/>
    <x v="0"/>
    <s v="Tesseramento"/>
    <x v="1"/>
    <x v="4"/>
    <x v="0"/>
    <m/>
  </r>
  <r>
    <n v="76696"/>
    <x v="0"/>
    <x v="0"/>
    <x v="0"/>
    <x v="2"/>
    <x v="2"/>
    <x v="336"/>
    <x v="0"/>
    <x v="1"/>
    <s v="Tesseramento"/>
    <x v="1"/>
    <x v="4"/>
    <x v="0"/>
    <m/>
  </r>
  <r>
    <n v="61994"/>
    <x v="0"/>
    <x v="0"/>
    <x v="0"/>
    <x v="2"/>
    <x v="2"/>
    <x v="336"/>
    <x v="0"/>
    <x v="0"/>
    <s v="Tesseramento"/>
    <x v="1"/>
    <x v="4"/>
    <x v="0"/>
    <m/>
  </r>
  <r>
    <n v="229472"/>
    <x v="0"/>
    <x v="0"/>
    <x v="0"/>
    <x v="2"/>
    <x v="2"/>
    <x v="336"/>
    <x v="0"/>
    <x v="0"/>
    <s v="Tesseramento"/>
    <x v="1"/>
    <x v="4"/>
    <x v="0"/>
    <m/>
  </r>
  <r>
    <n v="30103"/>
    <x v="0"/>
    <x v="0"/>
    <x v="0"/>
    <x v="2"/>
    <x v="2"/>
    <x v="336"/>
    <x v="0"/>
    <x v="0"/>
    <s v="Tesseramento"/>
    <x v="1"/>
    <x v="0"/>
    <x v="0"/>
    <m/>
  </r>
  <r>
    <n v="30288"/>
    <x v="0"/>
    <x v="0"/>
    <x v="0"/>
    <x v="0"/>
    <x v="2"/>
    <x v="336"/>
    <x v="0"/>
    <x v="1"/>
    <s v="Tesseramento"/>
    <x v="1"/>
    <x v="4"/>
    <x v="0"/>
    <m/>
  </r>
  <r>
    <n v="30133"/>
    <x v="0"/>
    <x v="0"/>
    <x v="0"/>
    <x v="0"/>
    <x v="2"/>
    <x v="336"/>
    <x v="0"/>
    <x v="1"/>
    <s v="Tesseramento"/>
    <x v="1"/>
    <x v="4"/>
    <x v="0"/>
    <m/>
  </r>
  <r>
    <n v="107046"/>
    <x v="0"/>
    <x v="0"/>
    <x v="0"/>
    <x v="1"/>
    <x v="2"/>
    <x v="336"/>
    <x v="0"/>
    <x v="1"/>
    <s v="Tesseramento"/>
    <x v="1"/>
    <x v="0"/>
    <x v="0"/>
    <m/>
  </r>
  <r>
    <n v="182033"/>
    <x v="0"/>
    <x v="0"/>
    <x v="0"/>
    <x v="3"/>
    <x v="2"/>
    <x v="336"/>
    <x v="0"/>
    <x v="0"/>
    <s v="Tesseramento"/>
    <x v="1"/>
    <x v="0"/>
    <x v="0"/>
    <m/>
  </r>
  <r>
    <n v="4002"/>
    <x v="0"/>
    <x v="0"/>
    <x v="0"/>
    <x v="0"/>
    <x v="2"/>
    <x v="336"/>
    <x v="0"/>
    <x v="0"/>
    <s v="Tesseramento"/>
    <x v="1"/>
    <x v="4"/>
    <x v="0"/>
    <m/>
  </r>
  <r>
    <n v="30185"/>
    <x v="0"/>
    <x v="0"/>
    <x v="0"/>
    <x v="2"/>
    <x v="2"/>
    <x v="336"/>
    <x v="0"/>
    <x v="0"/>
    <s v="Tesseramento"/>
    <x v="1"/>
    <x v="4"/>
    <x v="0"/>
    <m/>
  </r>
  <r>
    <n v="93690"/>
    <x v="0"/>
    <x v="0"/>
    <x v="0"/>
    <x v="0"/>
    <x v="2"/>
    <x v="336"/>
    <x v="0"/>
    <x v="0"/>
    <s v="Tesseramento"/>
    <x v="1"/>
    <x v="4"/>
    <x v="0"/>
    <m/>
  </r>
  <r>
    <n v="172951"/>
    <x v="0"/>
    <x v="0"/>
    <x v="0"/>
    <x v="2"/>
    <x v="2"/>
    <x v="336"/>
    <x v="0"/>
    <x v="1"/>
    <s v="Tesseramento"/>
    <x v="1"/>
    <x v="3"/>
    <x v="0"/>
    <m/>
  </r>
  <r>
    <n v="88322"/>
    <x v="0"/>
    <x v="0"/>
    <x v="0"/>
    <x v="2"/>
    <x v="2"/>
    <x v="336"/>
    <x v="0"/>
    <x v="0"/>
    <s v="Tesseramento"/>
    <x v="1"/>
    <x v="3"/>
    <x v="0"/>
    <m/>
  </r>
  <r>
    <n v="107052"/>
    <x v="0"/>
    <x v="0"/>
    <x v="0"/>
    <x v="2"/>
    <x v="2"/>
    <x v="336"/>
    <x v="0"/>
    <x v="1"/>
    <s v="Tesseramento"/>
    <x v="1"/>
    <x v="4"/>
    <x v="0"/>
    <m/>
  </r>
  <r>
    <n v="195895"/>
    <x v="0"/>
    <x v="0"/>
    <x v="0"/>
    <x v="2"/>
    <x v="2"/>
    <x v="336"/>
    <x v="0"/>
    <x v="1"/>
    <s v="Tesseramento"/>
    <x v="1"/>
    <x v="1"/>
    <x v="0"/>
    <m/>
  </r>
  <r>
    <n v="14631"/>
    <x v="0"/>
    <x v="0"/>
    <x v="0"/>
    <x v="4"/>
    <x v="2"/>
    <x v="336"/>
    <x v="0"/>
    <x v="0"/>
    <s v="Tesseramento"/>
    <x v="1"/>
    <x v="4"/>
    <x v="0"/>
    <m/>
  </r>
  <r>
    <n v="107056"/>
    <x v="0"/>
    <x v="0"/>
    <x v="0"/>
    <x v="2"/>
    <x v="2"/>
    <x v="336"/>
    <x v="0"/>
    <x v="0"/>
    <s v="Tesseramento"/>
    <x v="1"/>
    <x v="4"/>
    <x v="0"/>
    <m/>
  </r>
  <r>
    <n v="30193"/>
    <x v="0"/>
    <x v="0"/>
    <x v="0"/>
    <x v="0"/>
    <x v="2"/>
    <x v="336"/>
    <x v="0"/>
    <x v="1"/>
    <s v="Tesseramento"/>
    <x v="1"/>
    <x v="4"/>
    <x v="0"/>
    <m/>
  </r>
  <r>
    <n v="100916"/>
    <x v="0"/>
    <x v="0"/>
    <x v="0"/>
    <x v="1"/>
    <x v="2"/>
    <x v="336"/>
    <x v="0"/>
    <x v="1"/>
    <s v="Tesseramento"/>
    <x v="1"/>
    <x v="4"/>
    <x v="0"/>
    <m/>
  </r>
  <r>
    <n v="30324"/>
    <x v="0"/>
    <x v="0"/>
    <x v="0"/>
    <x v="2"/>
    <x v="2"/>
    <x v="336"/>
    <x v="0"/>
    <x v="0"/>
    <s v="Tesseramento"/>
    <x v="1"/>
    <x v="4"/>
    <x v="0"/>
    <m/>
  </r>
  <r>
    <n v="30421"/>
    <x v="0"/>
    <x v="0"/>
    <x v="0"/>
    <x v="0"/>
    <x v="2"/>
    <x v="336"/>
    <x v="0"/>
    <x v="1"/>
    <s v="Tesseramento"/>
    <x v="1"/>
    <x v="4"/>
    <x v="0"/>
    <m/>
  </r>
  <r>
    <n v="225266"/>
    <x v="0"/>
    <x v="0"/>
    <x v="0"/>
    <x v="1"/>
    <x v="2"/>
    <x v="336"/>
    <x v="0"/>
    <x v="0"/>
    <s v="Tesseramento"/>
    <x v="1"/>
    <x v="1"/>
    <x v="0"/>
    <m/>
  </r>
  <r>
    <n v="30349"/>
    <x v="0"/>
    <x v="0"/>
    <x v="0"/>
    <x v="0"/>
    <x v="2"/>
    <x v="336"/>
    <x v="0"/>
    <x v="0"/>
    <s v="Tesseramento"/>
    <x v="1"/>
    <x v="4"/>
    <x v="0"/>
    <m/>
  </r>
  <r>
    <n v="30169"/>
    <x v="0"/>
    <x v="0"/>
    <x v="0"/>
    <x v="0"/>
    <x v="2"/>
    <x v="336"/>
    <x v="0"/>
    <x v="1"/>
    <s v="Tesseramento"/>
    <x v="1"/>
    <x v="4"/>
    <x v="0"/>
    <m/>
  </r>
  <r>
    <n v="30352"/>
    <x v="0"/>
    <x v="0"/>
    <x v="0"/>
    <x v="1"/>
    <x v="2"/>
    <x v="336"/>
    <x v="0"/>
    <x v="1"/>
    <s v="Tesseramento"/>
    <x v="1"/>
    <x v="4"/>
    <x v="0"/>
    <m/>
  </r>
  <r>
    <n v="30463"/>
    <x v="0"/>
    <x v="0"/>
    <x v="0"/>
    <x v="0"/>
    <x v="2"/>
    <x v="336"/>
    <x v="0"/>
    <x v="1"/>
    <s v="Tesseramento"/>
    <x v="1"/>
    <x v="4"/>
    <x v="0"/>
    <m/>
  </r>
  <r>
    <n v="30062"/>
    <x v="0"/>
    <x v="0"/>
    <x v="0"/>
    <x v="2"/>
    <x v="2"/>
    <x v="336"/>
    <x v="0"/>
    <x v="1"/>
    <s v="Tesseramento"/>
    <x v="1"/>
    <x v="4"/>
    <x v="0"/>
    <m/>
  </r>
  <r>
    <n v="28441"/>
    <x v="0"/>
    <x v="0"/>
    <x v="0"/>
    <x v="0"/>
    <x v="2"/>
    <x v="336"/>
    <x v="0"/>
    <x v="1"/>
    <s v="Tesseramento"/>
    <x v="1"/>
    <x v="4"/>
    <x v="0"/>
    <m/>
  </r>
  <r>
    <n v="30420"/>
    <x v="0"/>
    <x v="0"/>
    <x v="0"/>
    <x v="0"/>
    <x v="2"/>
    <x v="336"/>
    <x v="0"/>
    <x v="0"/>
    <s v="Tesseramento"/>
    <x v="1"/>
    <x v="4"/>
    <x v="0"/>
    <m/>
  </r>
  <r>
    <n v="54446"/>
    <x v="0"/>
    <x v="0"/>
    <x v="0"/>
    <x v="0"/>
    <x v="2"/>
    <x v="336"/>
    <x v="0"/>
    <x v="1"/>
    <s v="Tesseramento"/>
    <x v="1"/>
    <x v="4"/>
    <x v="0"/>
    <m/>
  </r>
  <r>
    <n v="227190"/>
    <x v="0"/>
    <x v="0"/>
    <x v="0"/>
    <x v="2"/>
    <x v="2"/>
    <x v="336"/>
    <x v="0"/>
    <x v="0"/>
    <s v="Tesseramento"/>
    <x v="1"/>
    <x v="4"/>
    <x v="0"/>
    <m/>
  </r>
  <r>
    <n v="86880"/>
    <x v="0"/>
    <x v="0"/>
    <x v="0"/>
    <x v="0"/>
    <x v="2"/>
    <x v="336"/>
    <x v="0"/>
    <x v="1"/>
    <s v="Tesseramento"/>
    <x v="1"/>
    <x v="4"/>
    <x v="0"/>
    <m/>
  </r>
  <r>
    <n v="81544"/>
    <x v="0"/>
    <x v="0"/>
    <x v="0"/>
    <x v="2"/>
    <x v="2"/>
    <x v="336"/>
    <x v="0"/>
    <x v="0"/>
    <s v="Tesseramento"/>
    <x v="1"/>
    <x v="4"/>
    <x v="0"/>
    <m/>
  </r>
  <r>
    <n v="30505"/>
    <x v="0"/>
    <x v="0"/>
    <x v="0"/>
    <x v="0"/>
    <x v="2"/>
    <x v="336"/>
    <x v="0"/>
    <x v="0"/>
    <s v="Tesseramento"/>
    <x v="1"/>
    <x v="4"/>
    <x v="0"/>
    <m/>
  </r>
  <r>
    <n v="107065"/>
    <x v="0"/>
    <x v="0"/>
    <x v="0"/>
    <x v="2"/>
    <x v="2"/>
    <x v="336"/>
    <x v="0"/>
    <x v="1"/>
    <s v="Tesseramento"/>
    <x v="1"/>
    <x v="4"/>
    <x v="0"/>
    <m/>
  </r>
  <r>
    <n v="230443"/>
    <x v="0"/>
    <x v="0"/>
    <x v="0"/>
    <x v="0"/>
    <x v="4"/>
    <x v="400"/>
    <x v="0"/>
    <x v="0"/>
    <s v="Tesseramento"/>
    <x v="0"/>
    <x v="1"/>
    <x v="0"/>
    <m/>
  </r>
  <r>
    <n v="237211"/>
    <x v="0"/>
    <x v="0"/>
    <x v="1"/>
    <x v="1"/>
    <x v="4"/>
    <x v="88"/>
    <x v="0"/>
    <x v="0"/>
    <s v="Tesseramento"/>
    <x v="1"/>
    <x v="1"/>
    <x v="0"/>
    <m/>
  </r>
  <r>
    <n v="237225"/>
    <x v="0"/>
    <x v="1"/>
    <x v="1"/>
    <x v="3"/>
    <x v="2"/>
    <x v="55"/>
    <x v="0"/>
    <x v="1"/>
    <s v="Tesseramento"/>
    <x v="1"/>
    <x v="0"/>
    <x v="0"/>
    <m/>
  </r>
  <r>
    <n v="237490"/>
    <x v="0"/>
    <x v="1"/>
    <x v="1"/>
    <x v="1"/>
    <x v="10"/>
    <x v="194"/>
    <x v="0"/>
    <x v="1"/>
    <s v="Tesseramento"/>
    <x v="1"/>
    <x v="1"/>
    <x v="0"/>
    <m/>
  </r>
  <r>
    <n v="237212"/>
    <x v="0"/>
    <x v="0"/>
    <x v="1"/>
    <x v="1"/>
    <x v="4"/>
    <x v="88"/>
    <x v="0"/>
    <x v="1"/>
    <s v="Tesseramento"/>
    <x v="1"/>
    <x v="1"/>
    <x v="0"/>
    <m/>
  </r>
  <r>
    <n v="164140"/>
    <x v="0"/>
    <x v="0"/>
    <x v="0"/>
    <x v="0"/>
    <x v="3"/>
    <x v="331"/>
    <x v="0"/>
    <x v="0"/>
    <s v="Tesseramento"/>
    <x v="1"/>
    <x v="0"/>
    <x v="0"/>
    <m/>
  </r>
  <r>
    <n v="30455"/>
    <x v="0"/>
    <x v="0"/>
    <x v="2"/>
    <x v="4"/>
    <x v="2"/>
    <x v="336"/>
    <x v="0"/>
    <x v="0"/>
    <s v="Tesseramento"/>
    <x v="1"/>
    <x v="1"/>
    <x v="0"/>
    <m/>
  </r>
  <r>
    <n v="98275"/>
    <x v="0"/>
    <x v="0"/>
    <x v="2"/>
    <x v="1"/>
    <x v="4"/>
    <x v="119"/>
    <x v="0"/>
    <x v="0"/>
    <s v="Tesseramento"/>
    <x v="1"/>
    <x v="3"/>
    <x v="0"/>
    <m/>
  </r>
  <r>
    <n v="228005"/>
    <x v="0"/>
    <x v="0"/>
    <x v="0"/>
    <x v="2"/>
    <x v="1"/>
    <x v="22"/>
    <x v="0"/>
    <x v="0"/>
    <s v="Tesseramento"/>
    <x v="1"/>
    <x v="0"/>
    <x v="0"/>
    <m/>
  </r>
  <r>
    <n v="220663"/>
    <x v="0"/>
    <x v="0"/>
    <x v="0"/>
    <x v="0"/>
    <x v="7"/>
    <x v="35"/>
    <x v="0"/>
    <x v="0"/>
    <s v="Tesseramento"/>
    <x v="1"/>
    <x v="0"/>
    <x v="0"/>
    <m/>
  </r>
  <r>
    <n v="237244"/>
    <x v="1"/>
    <x v="0"/>
    <x v="1"/>
    <x v="2"/>
    <x v="7"/>
    <x v="11"/>
    <x v="0"/>
    <x v="0"/>
    <s v="Tesseramento"/>
    <x v="1"/>
    <x v="5"/>
    <x v="0"/>
    <m/>
  </r>
  <r>
    <n v="138115"/>
    <x v="0"/>
    <x v="0"/>
    <x v="0"/>
    <x v="0"/>
    <x v="7"/>
    <x v="11"/>
    <x v="0"/>
    <x v="0"/>
    <s v="Tesseramento"/>
    <x v="1"/>
    <x v="0"/>
    <x v="0"/>
    <m/>
  </r>
  <r>
    <n v="237160"/>
    <x v="0"/>
    <x v="0"/>
    <x v="1"/>
    <x v="1"/>
    <x v="7"/>
    <x v="185"/>
    <x v="0"/>
    <x v="0"/>
    <s v="Tesseramento"/>
    <x v="1"/>
    <x v="1"/>
    <x v="0"/>
    <m/>
  </r>
  <r>
    <n v="62191"/>
    <x v="0"/>
    <x v="0"/>
    <x v="2"/>
    <x v="0"/>
    <x v="13"/>
    <x v="177"/>
    <x v="0"/>
    <x v="0"/>
    <s v="Tesseramento"/>
    <x v="1"/>
    <x v="3"/>
    <x v="0"/>
    <m/>
  </r>
  <r>
    <n v="129668"/>
    <x v="0"/>
    <x v="0"/>
    <x v="0"/>
    <x v="0"/>
    <x v="2"/>
    <x v="157"/>
    <x v="0"/>
    <x v="0"/>
    <s v="Tesseramento"/>
    <x v="1"/>
    <x v="0"/>
    <x v="0"/>
    <m/>
  </r>
  <r>
    <n v="237245"/>
    <x v="1"/>
    <x v="0"/>
    <x v="1"/>
    <x v="2"/>
    <x v="7"/>
    <x v="11"/>
    <x v="0"/>
    <x v="0"/>
    <s v="Tesseramento"/>
    <x v="1"/>
    <x v="5"/>
    <x v="0"/>
    <m/>
  </r>
  <r>
    <n v="18545"/>
    <x v="0"/>
    <x v="0"/>
    <x v="0"/>
    <x v="0"/>
    <x v="11"/>
    <x v="126"/>
    <x v="0"/>
    <x v="1"/>
    <s v="Tesseramento"/>
    <x v="1"/>
    <x v="4"/>
    <x v="0"/>
    <m/>
  </r>
  <r>
    <n v="176055"/>
    <x v="0"/>
    <x v="0"/>
    <x v="0"/>
    <x v="0"/>
    <x v="7"/>
    <x v="209"/>
    <x v="0"/>
    <x v="1"/>
    <s v="Tesseramento"/>
    <x v="0"/>
    <x v="1"/>
    <x v="0"/>
    <m/>
  </r>
  <r>
    <n v="221158"/>
    <x v="1"/>
    <x v="1"/>
    <x v="0"/>
    <x v="1"/>
    <x v="4"/>
    <x v="145"/>
    <x v="0"/>
    <x v="0"/>
    <s v="Tesseramento"/>
    <x v="1"/>
    <x v="7"/>
    <x v="0"/>
    <m/>
  </r>
  <r>
    <n v="182877"/>
    <x v="0"/>
    <x v="0"/>
    <x v="0"/>
    <x v="0"/>
    <x v="10"/>
    <x v="93"/>
    <x v="0"/>
    <x v="1"/>
    <s v="Tesseramento"/>
    <x v="0"/>
    <x v="0"/>
    <x v="0"/>
    <m/>
  </r>
  <r>
    <n v="137666"/>
    <x v="0"/>
    <x v="0"/>
    <x v="0"/>
    <x v="0"/>
    <x v="10"/>
    <x v="93"/>
    <x v="0"/>
    <x v="0"/>
    <s v="Tesseramento"/>
    <x v="0"/>
    <x v="0"/>
    <x v="0"/>
    <m/>
  </r>
  <r>
    <n v="112389"/>
    <x v="0"/>
    <x v="0"/>
    <x v="0"/>
    <x v="0"/>
    <x v="4"/>
    <x v="65"/>
    <x v="0"/>
    <x v="0"/>
    <s v="Tesseramento"/>
    <x v="1"/>
    <x v="0"/>
    <x v="0"/>
    <m/>
  </r>
  <r>
    <n v="121671"/>
    <x v="0"/>
    <x v="0"/>
    <x v="0"/>
    <x v="0"/>
    <x v="4"/>
    <x v="65"/>
    <x v="0"/>
    <x v="1"/>
    <s v="Tesseramento"/>
    <x v="1"/>
    <x v="3"/>
    <x v="0"/>
    <m/>
  </r>
  <r>
    <n v="237311"/>
    <x v="0"/>
    <x v="0"/>
    <x v="1"/>
    <x v="1"/>
    <x v="8"/>
    <x v="304"/>
    <x v="0"/>
    <x v="0"/>
    <s v="Tesseramento"/>
    <x v="0"/>
    <x v="0"/>
    <x v="0"/>
    <m/>
  </r>
  <r>
    <n v="230018"/>
    <x v="1"/>
    <x v="1"/>
    <x v="0"/>
    <x v="2"/>
    <x v="2"/>
    <x v="224"/>
    <x v="0"/>
    <x v="0"/>
    <s v="Tesseramento"/>
    <x v="1"/>
    <x v="5"/>
    <x v="0"/>
    <m/>
  </r>
  <r>
    <n v="13969"/>
    <x v="0"/>
    <x v="0"/>
    <x v="0"/>
    <x v="0"/>
    <x v="4"/>
    <x v="23"/>
    <x v="0"/>
    <x v="0"/>
    <s v="Tesseramento"/>
    <x v="1"/>
    <x v="0"/>
    <x v="0"/>
    <m/>
  </r>
  <r>
    <n v="237161"/>
    <x v="0"/>
    <x v="0"/>
    <x v="1"/>
    <x v="1"/>
    <x v="7"/>
    <x v="185"/>
    <x v="0"/>
    <x v="0"/>
    <s v="Tesseramento"/>
    <x v="1"/>
    <x v="1"/>
    <x v="0"/>
    <m/>
  </r>
  <r>
    <n v="237176"/>
    <x v="0"/>
    <x v="0"/>
    <x v="1"/>
    <x v="1"/>
    <x v="4"/>
    <x v="359"/>
    <x v="0"/>
    <x v="0"/>
    <s v="Tesseramento"/>
    <x v="0"/>
    <x v="3"/>
    <x v="0"/>
    <m/>
  </r>
  <r>
    <n v="53326"/>
    <x v="0"/>
    <x v="0"/>
    <x v="0"/>
    <x v="0"/>
    <x v="10"/>
    <x v="294"/>
    <x v="0"/>
    <x v="0"/>
    <s v="Tesseramento"/>
    <x v="1"/>
    <x v="4"/>
    <x v="0"/>
    <m/>
  </r>
  <r>
    <n v="237099"/>
    <x v="0"/>
    <x v="0"/>
    <x v="1"/>
    <x v="1"/>
    <x v="4"/>
    <x v="47"/>
    <x v="0"/>
    <x v="0"/>
    <s v="Tesseramento"/>
    <x v="0"/>
    <x v="0"/>
    <x v="0"/>
    <m/>
  </r>
  <r>
    <n v="40468"/>
    <x v="0"/>
    <x v="0"/>
    <x v="0"/>
    <x v="0"/>
    <x v="11"/>
    <x v="132"/>
    <x v="0"/>
    <x v="0"/>
    <s v="Tesseramento"/>
    <x v="1"/>
    <x v="0"/>
    <x v="0"/>
    <m/>
  </r>
  <r>
    <n v="107267"/>
    <x v="0"/>
    <x v="1"/>
    <x v="0"/>
    <x v="0"/>
    <x v="4"/>
    <x v="119"/>
    <x v="0"/>
    <x v="0"/>
    <s v="Tesseramento"/>
    <x v="1"/>
    <x v="0"/>
    <x v="0"/>
    <m/>
  </r>
  <r>
    <n v="237337"/>
    <x v="1"/>
    <x v="0"/>
    <x v="1"/>
    <x v="2"/>
    <x v="7"/>
    <x v="33"/>
    <x v="0"/>
    <x v="0"/>
    <s v="Tesseramento"/>
    <x v="1"/>
    <x v="5"/>
    <x v="0"/>
    <m/>
  </r>
  <r>
    <n v="237101"/>
    <x v="0"/>
    <x v="0"/>
    <x v="1"/>
    <x v="2"/>
    <x v="2"/>
    <x v="336"/>
    <x v="0"/>
    <x v="0"/>
    <s v="Tesseramento"/>
    <x v="1"/>
    <x v="4"/>
    <x v="0"/>
    <m/>
  </r>
  <r>
    <n v="237178"/>
    <x v="0"/>
    <x v="1"/>
    <x v="1"/>
    <x v="3"/>
    <x v="7"/>
    <x v="109"/>
    <x v="0"/>
    <x v="1"/>
    <s v="Tesseramento"/>
    <x v="1"/>
    <x v="1"/>
    <x v="0"/>
    <m/>
  </r>
  <r>
    <n v="117237"/>
    <x v="0"/>
    <x v="1"/>
    <x v="0"/>
    <x v="0"/>
    <x v="7"/>
    <x v="69"/>
    <x v="0"/>
    <x v="0"/>
    <s v="Tesseramento"/>
    <x v="1"/>
    <x v="0"/>
    <x v="0"/>
    <m/>
  </r>
  <r>
    <n v="209437"/>
    <x v="1"/>
    <x v="0"/>
    <x v="0"/>
    <x v="0"/>
    <x v="4"/>
    <x v="368"/>
    <x v="0"/>
    <x v="0"/>
    <s v="Tesseramento"/>
    <x v="1"/>
    <x v="2"/>
    <x v="0"/>
    <m/>
  </r>
  <r>
    <n v="237179"/>
    <x v="0"/>
    <x v="1"/>
    <x v="1"/>
    <x v="3"/>
    <x v="7"/>
    <x v="109"/>
    <x v="0"/>
    <x v="0"/>
    <s v="Tesseramento"/>
    <x v="1"/>
    <x v="0"/>
    <x v="0"/>
    <m/>
  </r>
  <r>
    <n v="177774"/>
    <x v="0"/>
    <x v="1"/>
    <x v="0"/>
    <x v="0"/>
    <x v="4"/>
    <x v="291"/>
    <x v="0"/>
    <x v="1"/>
    <s v="Tesseramento"/>
    <x v="1"/>
    <x v="3"/>
    <x v="0"/>
    <m/>
  </r>
  <r>
    <n v="50937"/>
    <x v="0"/>
    <x v="0"/>
    <x v="0"/>
    <x v="0"/>
    <x v="8"/>
    <x v="46"/>
    <x v="0"/>
    <x v="0"/>
    <s v="Tesseramento"/>
    <x v="0"/>
    <x v="4"/>
    <x v="0"/>
    <m/>
  </r>
  <r>
    <n v="227662"/>
    <x v="1"/>
    <x v="1"/>
    <x v="0"/>
    <x v="2"/>
    <x v="7"/>
    <x v="44"/>
    <x v="0"/>
    <x v="1"/>
    <s v="Tesseramento"/>
    <x v="1"/>
    <x v="5"/>
    <x v="0"/>
    <m/>
  </r>
  <r>
    <n v="230389"/>
    <x v="0"/>
    <x v="0"/>
    <x v="0"/>
    <x v="0"/>
    <x v="7"/>
    <x v="395"/>
    <x v="0"/>
    <x v="0"/>
    <s v="Tesseramento"/>
    <x v="0"/>
    <x v="0"/>
    <x v="0"/>
    <m/>
  </r>
  <r>
    <n v="224802"/>
    <x v="1"/>
    <x v="0"/>
    <x v="0"/>
    <x v="1"/>
    <x v="13"/>
    <x v="350"/>
    <x v="0"/>
    <x v="0"/>
    <s v="Tesseramento"/>
    <x v="0"/>
    <x v="5"/>
    <x v="0"/>
    <m/>
  </r>
  <r>
    <n v="237162"/>
    <x v="0"/>
    <x v="0"/>
    <x v="1"/>
    <x v="0"/>
    <x v="7"/>
    <x v="185"/>
    <x v="0"/>
    <x v="0"/>
    <s v="Tesseramento"/>
    <x v="1"/>
    <x v="3"/>
    <x v="0"/>
    <m/>
  </r>
  <r>
    <n v="121578"/>
    <x v="0"/>
    <x v="0"/>
    <x v="0"/>
    <x v="0"/>
    <x v="7"/>
    <x v="242"/>
    <x v="0"/>
    <x v="0"/>
    <s v="Tesseramento"/>
    <x v="0"/>
    <x v="0"/>
    <x v="0"/>
    <m/>
  </r>
  <r>
    <n v="84403"/>
    <x v="0"/>
    <x v="0"/>
    <x v="2"/>
    <x v="0"/>
    <x v="7"/>
    <x v="45"/>
    <x v="0"/>
    <x v="0"/>
    <s v="Tesseramento"/>
    <x v="1"/>
    <x v="0"/>
    <x v="0"/>
    <m/>
  </r>
  <r>
    <n v="167435"/>
    <x v="0"/>
    <x v="1"/>
    <x v="0"/>
    <x v="0"/>
    <x v="7"/>
    <x v="45"/>
    <x v="0"/>
    <x v="0"/>
    <s v="Tesseramento"/>
    <x v="1"/>
    <x v="0"/>
    <x v="0"/>
    <m/>
  </r>
  <r>
    <n v="36580"/>
    <x v="0"/>
    <x v="0"/>
    <x v="0"/>
    <x v="0"/>
    <x v="7"/>
    <x v="45"/>
    <x v="0"/>
    <x v="0"/>
    <s v="Tesseramento"/>
    <x v="1"/>
    <x v="0"/>
    <x v="0"/>
    <m/>
  </r>
  <r>
    <n v="237163"/>
    <x v="0"/>
    <x v="0"/>
    <x v="1"/>
    <x v="0"/>
    <x v="7"/>
    <x v="41"/>
    <x v="0"/>
    <x v="1"/>
    <s v="Tesseramento"/>
    <x v="1"/>
    <x v="0"/>
    <x v="0"/>
    <m/>
  </r>
  <r>
    <n v="221111"/>
    <x v="0"/>
    <x v="0"/>
    <x v="0"/>
    <x v="0"/>
    <x v="4"/>
    <x v="119"/>
    <x v="0"/>
    <x v="0"/>
    <s v="Tesseramento"/>
    <x v="1"/>
    <x v="0"/>
    <x v="0"/>
    <m/>
  </r>
  <r>
    <n v="31019"/>
    <x v="0"/>
    <x v="1"/>
    <x v="0"/>
    <x v="4"/>
    <x v="8"/>
    <x v="128"/>
    <x v="0"/>
    <x v="0"/>
    <s v="Tesseramento"/>
    <x v="1"/>
    <x v="4"/>
    <x v="0"/>
    <m/>
  </r>
  <r>
    <n v="237169"/>
    <x v="0"/>
    <x v="1"/>
    <x v="1"/>
    <x v="0"/>
    <x v="1"/>
    <x v="1"/>
    <x v="0"/>
    <x v="0"/>
    <s v="Tesseramento"/>
    <x v="0"/>
    <x v="0"/>
    <x v="0"/>
    <m/>
  </r>
  <r>
    <n v="231407"/>
    <x v="1"/>
    <x v="0"/>
    <x v="0"/>
    <x v="1"/>
    <x v="2"/>
    <x v="251"/>
    <x v="0"/>
    <x v="0"/>
    <s v="Tesseramento"/>
    <x v="1"/>
    <x v="6"/>
    <x v="0"/>
    <m/>
  </r>
  <r>
    <n v="220412"/>
    <x v="1"/>
    <x v="0"/>
    <x v="0"/>
    <x v="1"/>
    <x v="4"/>
    <x v="119"/>
    <x v="0"/>
    <x v="0"/>
    <s v="Tesseramento"/>
    <x v="1"/>
    <x v="7"/>
    <x v="0"/>
    <m/>
  </r>
  <r>
    <n v="66999"/>
    <x v="0"/>
    <x v="0"/>
    <x v="0"/>
    <x v="0"/>
    <x v="4"/>
    <x v="149"/>
    <x v="0"/>
    <x v="0"/>
    <s v="Tesseramento"/>
    <x v="1"/>
    <x v="4"/>
    <x v="0"/>
    <m/>
  </r>
  <r>
    <n v="220411"/>
    <x v="1"/>
    <x v="0"/>
    <x v="0"/>
    <x v="2"/>
    <x v="4"/>
    <x v="119"/>
    <x v="0"/>
    <x v="0"/>
    <s v="Tesseramento"/>
    <x v="1"/>
    <x v="5"/>
    <x v="0"/>
    <m/>
  </r>
  <r>
    <n v="215184"/>
    <x v="0"/>
    <x v="1"/>
    <x v="0"/>
    <x v="1"/>
    <x v="11"/>
    <x v="143"/>
    <x v="0"/>
    <x v="1"/>
    <s v="Tesseramento"/>
    <x v="1"/>
    <x v="0"/>
    <x v="0"/>
    <m/>
  </r>
  <r>
    <n v="34124"/>
    <x v="0"/>
    <x v="0"/>
    <x v="0"/>
    <x v="0"/>
    <x v="8"/>
    <x v="127"/>
    <x v="0"/>
    <x v="1"/>
    <s v="Tesseramento"/>
    <x v="1"/>
    <x v="0"/>
    <x v="0"/>
    <m/>
  </r>
  <r>
    <n v="215371"/>
    <x v="0"/>
    <x v="1"/>
    <x v="0"/>
    <x v="1"/>
    <x v="8"/>
    <x v="127"/>
    <x v="0"/>
    <x v="0"/>
    <s v="Tesseramento"/>
    <x v="1"/>
    <x v="4"/>
    <x v="0"/>
    <m/>
  </r>
  <r>
    <n v="231694"/>
    <x v="1"/>
    <x v="0"/>
    <x v="0"/>
    <x v="1"/>
    <x v="11"/>
    <x v="141"/>
    <x v="0"/>
    <x v="1"/>
    <s v="Tesseramento"/>
    <x v="1"/>
    <x v="7"/>
    <x v="0"/>
    <m/>
  </r>
  <r>
    <n v="145487"/>
    <x v="0"/>
    <x v="0"/>
    <x v="0"/>
    <x v="0"/>
    <x v="2"/>
    <x v="251"/>
    <x v="0"/>
    <x v="0"/>
    <s v="Tesseramento"/>
    <x v="1"/>
    <x v="1"/>
    <x v="0"/>
    <m/>
  </r>
  <r>
    <n v="237197"/>
    <x v="1"/>
    <x v="0"/>
    <x v="1"/>
    <x v="0"/>
    <x v="2"/>
    <x v="251"/>
    <x v="0"/>
    <x v="1"/>
    <s v="Tesseramento"/>
    <x v="1"/>
    <x v="6"/>
    <x v="0"/>
    <m/>
  </r>
  <r>
    <n v="188022"/>
    <x v="0"/>
    <x v="0"/>
    <x v="0"/>
    <x v="0"/>
    <x v="8"/>
    <x v="92"/>
    <x v="0"/>
    <x v="0"/>
    <s v="Tesseramento"/>
    <x v="1"/>
    <x v="0"/>
    <x v="0"/>
    <m/>
  </r>
  <r>
    <n v="224258"/>
    <x v="0"/>
    <x v="0"/>
    <x v="0"/>
    <x v="1"/>
    <x v="2"/>
    <x v="251"/>
    <x v="0"/>
    <x v="1"/>
    <s v="Tesseramento"/>
    <x v="1"/>
    <x v="3"/>
    <x v="0"/>
    <m/>
  </r>
  <r>
    <n v="222101"/>
    <x v="0"/>
    <x v="1"/>
    <x v="0"/>
    <x v="1"/>
    <x v="4"/>
    <x v="291"/>
    <x v="0"/>
    <x v="0"/>
    <s v="Tesseramento"/>
    <x v="1"/>
    <x v="0"/>
    <x v="0"/>
    <m/>
  </r>
  <r>
    <n v="176611"/>
    <x v="0"/>
    <x v="1"/>
    <x v="0"/>
    <x v="2"/>
    <x v="4"/>
    <x v="291"/>
    <x v="0"/>
    <x v="0"/>
    <s v="Tesseramento"/>
    <x v="1"/>
    <x v="0"/>
    <x v="0"/>
    <m/>
  </r>
  <r>
    <n v="237551"/>
    <x v="0"/>
    <x v="0"/>
    <x v="1"/>
    <x v="2"/>
    <x v="3"/>
    <x v="3"/>
    <x v="0"/>
    <x v="0"/>
    <s v="Tesseramento"/>
    <x v="1"/>
    <x v="0"/>
    <x v="0"/>
    <m/>
  </r>
  <r>
    <n v="237130"/>
    <x v="0"/>
    <x v="0"/>
    <x v="1"/>
    <x v="1"/>
    <x v="9"/>
    <x v="196"/>
    <x v="0"/>
    <x v="0"/>
    <s v="Tesseramento"/>
    <x v="1"/>
    <x v="0"/>
    <x v="0"/>
    <m/>
  </r>
  <r>
    <n v="237552"/>
    <x v="0"/>
    <x v="0"/>
    <x v="1"/>
    <x v="2"/>
    <x v="3"/>
    <x v="3"/>
    <x v="0"/>
    <x v="0"/>
    <s v="Tesseramento"/>
    <x v="1"/>
    <x v="0"/>
    <x v="0"/>
    <m/>
  </r>
  <r>
    <n v="237215"/>
    <x v="0"/>
    <x v="0"/>
    <x v="1"/>
    <x v="1"/>
    <x v="2"/>
    <x v="153"/>
    <x v="0"/>
    <x v="0"/>
    <s v="Tesseramento"/>
    <x v="0"/>
    <x v="0"/>
    <x v="0"/>
    <m/>
  </r>
  <r>
    <n v="176136"/>
    <x v="0"/>
    <x v="0"/>
    <x v="0"/>
    <x v="2"/>
    <x v="10"/>
    <x v="194"/>
    <x v="0"/>
    <x v="1"/>
    <s v="Tesseramento"/>
    <x v="1"/>
    <x v="4"/>
    <x v="0"/>
    <m/>
  </r>
  <r>
    <n v="100228"/>
    <x v="0"/>
    <x v="0"/>
    <x v="0"/>
    <x v="0"/>
    <x v="10"/>
    <x v="194"/>
    <x v="0"/>
    <x v="0"/>
    <s v="Tesseramento"/>
    <x v="1"/>
    <x v="0"/>
    <x v="0"/>
    <m/>
  </r>
  <r>
    <n v="237216"/>
    <x v="0"/>
    <x v="0"/>
    <x v="1"/>
    <x v="1"/>
    <x v="2"/>
    <x v="153"/>
    <x v="0"/>
    <x v="0"/>
    <s v="Tesseramento"/>
    <x v="0"/>
    <x v="0"/>
    <x v="0"/>
    <m/>
  </r>
  <r>
    <n v="237217"/>
    <x v="1"/>
    <x v="1"/>
    <x v="1"/>
    <x v="1"/>
    <x v="2"/>
    <x v="153"/>
    <x v="0"/>
    <x v="0"/>
    <s v="Tesseramento"/>
    <x v="0"/>
    <x v="5"/>
    <x v="0"/>
    <m/>
  </r>
  <r>
    <n v="174354"/>
    <x v="0"/>
    <x v="0"/>
    <x v="0"/>
    <x v="0"/>
    <x v="2"/>
    <x v="251"/>
    <x v="0"/>
    <x v="0"/>
    <s v="Tesseramento"/>
    <x v="1"/>
    <x v="0"/>
    <x v="0"/>
    <m/>
  </r>
  <r>
    <n v="121142"/>
    <x v="0"/>
    <x v="0"/>
    <x v="0"/>
    <x v="0"/>
    <x v="15"/>
    <x v="357"/>
    <x v="0"/>
    <x v="1"/>
    <s v="Tesseramento"/>
    <x v="1"/>
    <x v="4"/>
    <x v="0"/>
    <m/>
  </r>
  <r>
    <n v="44054"/>
    <x v="0"/>
    <x v="0"/>
    <x v="0"/>
    <x v="4"/>
    <x v="15"/>
    <x v="357"/>
    <x v="0"/>
    <x v="1"/>
    <s v="Tesseramento"/>
    <x v="1"/>
    <x v="4"/>
    <x v="0"/>
    <m/>
  </r>
  <r>
    <n v="237218"/>
    <x v="1"/>
    <x v="1"/>
    <x v="1"/>
    <x v="1"/>
    <x v="2"/>
    <x v="153"/>
    <x v="0"/>
    <x v="0"/>
    <s v="Tesseramento"/>
    <x v="0"/>
    <x v="5"/>
    <x v="0"/>
    <m/>
  </r>
  <r>
    <n v="237091"/>
    <x v="0"/>
    <x v="0"/>
    <x v="1"/>
    <x v="0"/>
    <x v="15"/>
    <x v="357"/>
    <x v="0"/>
    <x v="0"/>
    <s v="Tesseramento"/>
    <x v="1"/>
    <x v="0"/>
    <x v="0"/>
    <m/>
  </r>
  <r>
    <n v="237092"/>
    <x v="0"/>
    <x v="0"/>
    <x v="1"/>
    <x v="0"/>
    <x v="15"/>
    <x v="357"/>
    <x v="0"/>
    <x v="1"/>
    <s v="Tesseramento"/>
    <x v="1"/>
    <x v="0"/>
    <x v="0"/>
    <m/>
  </r>
  <r>
    <n v="237093"/>
    <x v="0"/>
    <x v="0"/>
    <x v="1"/>
    <x v="2"/>
    <x v="15"/>
    <x v="357"/>
    <x v="0"/>
    <x v="1"/>
    <s v="Tesseramento"/>
    <x v="1"/>
    <x v="4"/>
    <x v="0"/>
    <m/>
  </r>
  <r>
    <n v="232424"/>
    <x v="0"/>
    <x v="0"/>
    <x v="0"/>
    <x v="2"/>
    <x v="15"/>
    <x v="357"/>
    <x v="0"/>
    <x v="0"/>
    <s v="Tesseramento"/>
    <x v="1"/>
    <x v="3"/>
    <x v="0"/>
    <m/>
  </r>
  <r>
    <n v="218107"/>
    <x v="0"/>
    <x v="1"/>
    <x v="0"/>
    <x v="1"/>
    <x v="11"/>
    <x v="174"/>
    <x v="0"/>
    <x v="0"/>
    <s v="Tesseramento"/>
    <x v="3"/>
    <x v="0"/>
    <x v="0"/>
    <m/>
  </r>
  <r>
    <n v="77603"/>
    <x v="0"/>
    <x v="0"/>
    <x v="0"/>
    <x v="4"/>
    <x v="15"/>
    <x v="357"/>
    <x v="0"/>
    <x v="0"/>
    <s v="Tesseramento"/>
    <x v="1"/>
    <x v="3"/>
    <x v="0"/>
    <m/>
  </r>
  <r>
    <n v="21805"/>
    <x v="0"/>
    <x v="0"/>
    <x v="0"/>
    <x v="0"/>
    <x v="15"/>
    <x v="357"/>
    <x v="0"/>
    <x v="0"/>
    <s v="Tesseramento"/>
    <x v="1"/>
    <x v="4"/>
    <x v="0"/>
    <m/>
  </r>
  <r>
    <n v="21804"/>
    <x v="0"/>
    <x v="0"/>
    <x v="0"/>
    <x v="0"/>
    <x v="15"/>
    <x v="357"/>
    <x v="0"/>
    <x v="1"/>
    <s v="Tesseramento"/>
    <x v="1"/>
    <x v="4"/>
    <x v="0"/>
    <m/>
  </r>
  <r>
    <n v="52639"/>
    <x v="0"/>
    <x v="0"/>
    <x v="0"/>
    <x v="0"/>
    <x v="15"/>
    <x v="357"/>
    <x v="0"/>
    <x v="0"/>
    <s v="Tesseramento"/>
    <x v="1"/>
    <x v="4"/>
    <x v="0"/>
    <m/>
  </r>
  <r>
    <n v="15356"/>
    <x v="0"/>
    <x v="0"/>
    <x v="0"/>
    <x v="0"/>
    <x v="15"/>
    <x v="357"/>
    <x v="0"/>
    <x v="1"/>
    <s v="Tesseramento"/>
    <x v="1"/>
    <x v="4"/>
    <x v="0"/>
    <m/>
  </r>
  <r>
    <n v="237106"/>
    <x v="0"/>
    <x v="0"/>
    <x v="1"/>
    <x v="4"/>
    <x v="15"/>
    <x v="357"/>
    <x v="0"/>
    <x v="0"/>
    <s v="Tesseramento"/>
    <x v="1"/>
    <x v="0"/>
    <x v="0"/>
    <m/>
  </r>
  <r>
    <n v="237105"/>
    <x v="0"/>
    <x v="0"/>
    <x v="1"/>
    <x v="4"/>
    <x v="15"/>
    <x v="357"/>
    <x v="0"/>
    <x v="0"/>
    <s v="Tesseramento"/>
    <x v="1"/>
    <x v="0"/>
    <x v="0"/>
    <m/>
  </r>
  <r>
    <n v="237346"/>
    <x v="0"/>
    <x v="0"/>
    <x v="1"/>
    <x v="1"/>
    <x v="5"/>
    <x v="38"/>
    <x v="0"/>
    <x v="0"/>
    <s v="Tesseramento"/>
    <x v="1"/>
    <x v="0"/>
    <x v="0"/>
    <m/>
  </r>
  <r>
    <n v="160466"/>
    <x v="0"/>
    <x v="0"/>
    <x v="0"/>
    <x v="0"/>
    <x v="1"/>
    <x v="1"/>
    <x v="0"/>
    <x v="0"/>
    <s v="Tesseramento"/>
    <x v="0"/>
    <x v="0"/>
    <x v="0"/>
    <m/>
  </r>
  <r>
    <n v="237347"/>
    <x v="1"/>
    <x v="1"/>
    <x v="1"/>
    <x v="2"/>
    <x v="5"/>
    <x v="38"/>
    <x v="0"/>
    <x v="0"/>
    <s v="Tesseramento"/>
    <x v="1"/>
    <x v="5"/>
    <x v="0"/>
    <m/>
  </r>
  <r>
    <n v="237348"/>
    <x v="0"/>
    <x v="1"/>
    <x v="1"/>
    <x v="2"/>
    <x v="5"/>
    <x v="38"/>
    <x v="0"/>
    <x v="0"/>
    <s v="Tesseramento"/>
    <x v="1"/>
    <x v="1"/>
    <x v="0"/>
    <m/>
  </r>
  <r>
    <n v="229891"/>
    <x v="0"/>
    <x v="1"/>
    <x v="0"/>
    <x v="2"/>
    <x v="12"/>
    <x v="245"/>
    <x v="0"/>
    <x v="0"/>
    <s v="Tesseramento"/>
    <x v="1"/>
    <x v="4"/>
    <x v="0"/>
    <m/>
  </r>
  <r>
    <n v="237107"/>
    <x v="0"/>
    <x v="0"/>
    <x v="1"/>
    <x v="2"/>
    <x v="15"/>
    <x v="357"/>
    <x v="0"/>
    <x v="0"/>
    <s v="Tesseramento"/>
    <x v="1"/>
    <x v="0"/>
    <x v="0"/>
    <m/>
  </r>
  <r>
    <n v="237349"/>
    <x v="0"/>
    <x v="0"/>
    <x v="1"/>
    <x v="1"/>
    <x v="5"/>
    <x v="38"/>
    <x v="0"/>
    <x v="0"/>
    <s v="Tesseramento"/>
    <x v="1"/>
    <x v="0"/>
    <x v="0"/>
    <m/>
  </r>
  <r>
    <n v="237350"/>
    <x v="0"/>
    <x v="1"/>
    <x v="1"/>
    <x v="2"/>
    <x v="5"/>
    <x v="38"/>
    <x v="0"/>
    <x v="1"/>
    <s v="Tesseramento"/>
    <x v="1"/>
    <x v="0"/>
    <x v="0"/>
    <m/>
  </r>
  <r>
    <n v="237148"/>
    <x v="0"/>
    <x v="1"/>
    <x v="1"/>
    <x v="3"/>
    <x v="10"/>
    <x v="294"/>
    <x v="0"/>
    <x v="0"/>
    <s v="Tesseramento"/>
    <x v="1"/>
    <x v="1"/>
    <x v="0"/>
    <m/>
  </r>
  <r>
    <n v="237286"/>
    <x v="0"/>
    <x v="0"/>
    <x v="1"/>
    <x v="1"/>
    <x v="4"/>
    <x v="40"/>
    <x v="0"/>
    <x v="0"/>
    <s v="Tesseramento"/>
    <x v="1"/>
    <x v="0"/>
    <x v="0"/>
    <m/>
  </r>
  <r>
    <n v="199133"/>
    <x v="0"/>
    <x v="0"/>
    <x v="0"/>
    <x v="0"/>
    <x v="4"/>
    <x v="40"/>
    <x v="0"/>
    <x v="0"/>
    <s v="Tesseramento"/>
    <x v="1"/>
    <x v="4"/>
    <x v="0"/>
    <m/>
  </r>
  <r>
    <n v="215985"/>
    <x v="0"/>
    <x v="0"/>
    <x v="0"/>
    <x v="0"/>
    <x v="4"/>
    <x v="40"/>
    <x v="0"/>
    <x v="0"/>
    <s v="Tesseramento"/>
    <x v="1"/>
    <x v="0"/>
    <x v="0"/>
    <m/>
  </r>
  <r>
    <n v="100053"/>
    <x v="0"/>
    <x v="0"/>
    <x v="2"/>
    <x v="0"/>
    <x v="11"/>
    <x v="132"/>
    <x v="0"/>
    <x v="0"/>
    <s v="Tesseramento"/>
    <x v="1"/>
    <x v="4"/>
    <x v="0"/>
    <m/>
  </r>
  <r>
    <n v="227664"/>
    <x v="0"/>
    <x v="1"/>
    <x v="0"/>
    <x v="1"/>
    <x v="7"/>
    <x v="44"/>
    <x v="0"/>
    <x v="0"/>
    <s v="Tesseramento"/>
    <x v="1"/>
    <x v="0"/>
    <x v="0"/>
    <m/>
  </r>
  <r>
    <n v="237135"/>
    <x v="0"/>
    <x v="1"/>
    <x v="1"/>
    <x v="2"/>
    <x v="7"/>
    <x v="44"/>
    <x v="0"/>
    <x v="0"/>
    <s v="Tesseramento"/>
    <x v="1"/>
    <x v="0"/>
    <x v="0"/>
    <m/>
  </r>
  <r>
    <n v="237136"/>
    <x v="1"/>
    <x v="1"/>
    <x v="1"/>
    <x v="2"/>
    <x v="7"/>
    <x v="44"/>
    <x v="0"/>
    <x v="0"/>
    <s v="Tesseramento"/>
    <x v="1"/>
    <x v="5"/>
    <x v="0"/>
    <m/>
  </r>
  <r>
    <n v="237734"/>
    <x v="0"/>
    <x v="0"/>
    <x v="1"/>
    <x v="2"/>
    <x v="11"/>
    <x v="132"/>
    <x v="0"/>
    <x v="1"/>
    <s v="Tesseramento"/>
    <x v="1"/>
    <x v="0"/>
    <x v="0"/>
    <m/>
  </r>
  <r>
    <n v="208819"/>
    <x v="0"/>
    <x v="1"/>
    <x v="0"/>
    <x v="1"/>
    <x v="4"/>
    <x v="116"/>
    <x v="0"/>
    <x v="0"/>
    <s v="Tesseramento"/>
    <x v="1"/>
    <x v="0"/>
    <x v="0"/>
    <m/>
  </r>
  <r>
    <n v="207857"/>
    <x v="0"/>
    <x v="1"/>
    <x v="0"/>
    <x v="3"/>
    <x v="4"/>
    <x v="116"/>
    <x v="0"/>
    <x v="0"/>
    <s v="Tesseramento"/>
    <x v="1"/>
    <x v="3"/>
    <x v="0"/>
    <m/>
  </r>
  <r>
    <n v="237177"/>
    <x v="0"/>
    <x v="0"/>
    <x v="1"/>
    <x v="2"/>
    <x v="4"/>
    <x v="200"/>
    <x v="0"/>
    <x v="0"/>
    <s v="Tesseramento"/>
    <x v="1"/>
    <x v="3"/>
    <x v="0"/>
    <m/>
  </r>
  <r>
    <n v="237681"/>
    <x v="1"/>
    <x v="0"/>
    <x v="1"/>
    <x v="2"/>
    <x v="2"/>
    <x v="353"/>
    <x v="0"/>
    <x v="0"/>
    <s v="Tesseramento"/>
    <x v="1"/>
    <x v="5"/>
    <x v="0"/>
    <m/>
  </r>
  <r>
    <n v="14274"/>
    <x v="0"/>
    <x v="1"/>
    <x v="0"/>
    <x v="0"/>
    <x v="4"/>
    <x v="166"/>
    <x v="0"/>
    <x v="0"/>
    <s v="Tesseramento"/>
    <x v="1"/>
    <x v="3"/>
    <x v="0"/>
    <m/>
  </r>
  <r>
    <n v="65447"/>
    <x v="0"/>
    <x v="1"/>
    <x v="0"/>
    <x v="4"/>
    <x v="15"/>
    <x v="104"/>
    <x v="0"/>
    <x v="0"/>
    <s v="Tesseramento"/>
    <x v="1"/>
    <x v="0"/>
    <x v="0"/>
    <m/>
  </r>
  <r>
    <n v="237137"/>
    <x v="0"/>
    <x v="1"/>
    <x v="1"/>
    <x v="2"/>
    <x v="7"/>
    <x v="44"/>
    <x v="0"/>
    <x v="1"/>
    <s v="Tesseramento"/>
    <x v="1"/>
    <x v="0"/>
    <x v="0"/>
    <m/>
  </r>
  <r>
    <n v="237156"/>
    <x v="1"/>
    <x v="1"/>
    <x v="1"/>
    <x v="2"/>
    <x v="11"/>
    <x v="174"/>
    <x v="0"/>
    <x v="1"/>
    <s v="Tesseramento"/>
    <x v="3"/>
    <x v="5"/>
    <x v="0"/>
    <m/>
  </r>
  <r>
    <n v="209149"/>
    <x v="1"/>
    <x v="0"/>
    <x v="2"/>
    <x v="1"/>
    <x v="7"/>
    <x v="310"/>
    <x v="0"/>
    <x v="1"/>
    <s v="Tesseramento"/>
    <x v="1"/>
    <x v="7"/>
    <x v="0"/>
    <m/>
  </r>
  <r>
    <n v="237138"/>
    <x v="0"/>
    <x v="1"/>
    <x v="1"/>
    <x v="1"/>
    <x v="7"/>
    <x v="44"/>
    <x v="0"/>
    <x v="1"/>
    <s v="Tesseramento"/>
    <x v="1"/>
    <x v="3"/>
    <x v="0"/>
    <m/>
  </r>
  <r>
    <n v="237139"/>
    <x v="0"/>
    <x v="1"/>
    <x v="1"/>
    <x v="1"/>
    <x v="7"/>
    <x v="44"/>
    <x v="0"/>
    <x v="0"/>
    <s v="Tesseramento"/>
    <x v="1"/>
    <x v="0"/>
    <x v="0"/>
    <m/>
  </r>
  <r>
    <n v="237157"/>
    <x v="1"/>
    <x v="1"/>
    <x v="1"/>
    <x v="2"/>
    <x v="11"/>
    <x v="174"/>
    <x v="0"/>
    <x v="0"/>
    <s v="Tesseramento"/>
    <x v="3"/>
    <x v="5"/>
    <x v="0"/>
    <m/>
  </r>
  <r>
    <n v="237140"/>
    <x v="0"/>
    <x v="1"/>
    <x v="1"/>
    <x v="0"/>
    <x v="7"/>
    <x v="44"/>
    <x v="0"/>
    <x v="0"/>
    <s v="Tesseramento"/>
    <x v="1"/>
    <x v="4"/>
    <x v="0"/>
    <m/>
  </r>
  <r>
    <n v="223676"/>
    <x v="0"/>
    <x v="1"/>
    <x v="0"/>
    <x v="2"/>
    <x v="7"/>
    <x v="267"/>
    <x v="0"/>
    <x v="0"/>
    <s v="Tesseramento"/>
    <x v="1"/>
    <x v="0"/>
    <x v="0"/>
    <m/>
  </r>
  <r>
    <n v="237183"/>
    <x v="1"/>
    <x v="0"/>
    <x v="1"/>
    <x v="2"/>
    <x v="7"/>
    <x v="267"/>
    <x v="0"/>
    <x v="1"/>
    <s v="Tesseramento"/>
    <x v="1"/>
    <x v="5"/>
    <x v="0"/>
    <m/>
  </r>
  <r>
    <n v="237475"/>
    <x v="0"/>
    <x v="0"/>
    <x v="1"/>
    <x v="1"/>
    <x v="8"/>
    <x v="98"/>
    <x v="0"/>
    <x v="0"/>
    <s v="Tesseramento"/>
    <x v="0"/>
    <x v="4"/>
    <x v="0"/>
    <m/>
  </r>
  <r>
    <n v="237243"/>
    <x v="1"/>
    <x v="0"/>
    <x v="1"/>
    <x v="1"/>
    <x v="8"/>
    <x v="105"/>
    <x v="0"/>
    <x v="0"/>
    <s v="Tesseramento"/>
    <x v="2"/>
    <x v="5"/>
    <x v="0"/>
    <m/>
  </r>
  <r>
    <n v="212197"/>
    <x v="1"/>
    <x v="0"/>
    <x v="2"/>
    <x v="1"/>
    <x v="10"/>
    <x v="294"/>
    <x v="0"/>
    <x v="0"/>
    <s v="Tesseramento"/>
    <x v="1"/>
    <x v="5"/>
    <x v="0"/>
    <m/>
  </r>
  <r>
    <n v="237474"/>
    <x v="0"/>
    <x v="0"/>
    <x v="1"/>
    <x v="1"/>
    <x v="8"/>
    <x v="98"/>
    <x v="0"/>
    <x v="1"/>
    <s v="Tesseramento"/>
    <x v="0"/>
    <x v="4"/>
    <x v="0"/>
    <m/>
  </r>
  <r>
    <n v="212520"/>
    <x v="0"/>
    <x v="0"/>
    <x v="0"/>
    <x v="0"/>
    <x v="7"/>
    <x v="11"/>
    <x v="0"/>
    <x v="0"/>
    <s v="Tesseramento"/>
    <x v="1"/>
    <x v="0"/>
    <x v="0"/>
    <m/>
  </r>
  <r>
    <n v="213747"/>
    <x v="1"/>
    <x v="0"/>
    <x v="0"/>
    <x v="1"/>
    <x v="7"/>
    <x v="11"/>
    <x v="0"/>
    <x v="0"/>
    <s v="Tesseramento"/>
    <x v="1"/>
    <x v="2"/>
    <x v="0"/>
    <m/>
  </r>
  <r>
    <n v="212518"/>
    <x v="0"/>
    <x v="0"/>
    <x v="0"/>
    <x v="1"/>
    <x v="7"/>
    <x v="11"/>
    <x v="0"/>
    <x v="1"/>
    <s v="Tesseramento"/>
    <x v="1"/>
    <x v="3"/>
    <x v="0"/>
    <m/>
  </r>
  <r>
    <n v="229784"/>
    <x v="1"/>
    <x v="0"/>
    <x v="0"/>
    <x v="1"/>
    <x v="10"/>
    <x v="194"/>
    <x v="0"/>
    <x v="0"/>
    <s v="Tesseramento"/>
    <x v="1"/>
    <x v="5"/>
    <x v="0"/>
    <m/>
  </r>
  <r>
    <n v="88823"/>
    <x v="0"/>
    <x v="0"/>
    <x v="0"/>
    <x v="0"/>
    <x v="7"/>
    <x v="123"/>
    <x v="0"/>
    <x v="0"/>
    <s v="Tesseramento"/>
    <x v="1"/>
    <x v="0"/>
    <x v="0"/>
    <m/>
  </r>
  <r>
    <n v="92052"/>
    <x v="0"/>
    <x v="0"/>
    <x v="0"/>
    <x v="0"/>
    <x v="7"/>
    <x v="123"/>
    <x v="0"/>
    <x v="0"/>
    <s v="Tesseramento"/>
    <x v="1"/>
    <x v="0"/>
    <x v="0"/>
    <m/>
  </r>
  <r>
    <n v="219366"/>
    <x v="0"/>
    <x v="0"/>
    <x v="0"/>
    <x v="2"/>
    <x v="7"/>
    <x v="123"/>
    <x v="0"/>
    <x v="1"/>
    <s v="Tesseramento"/>
    <x v="1"/>
    <x v="3"/>
    <x v="0"/>
    <m/>
  </r>
  <r>
    <n v="237134"/>
    <x v="1"/>
    <x v="0"/>
    <x v="1"/>
    <x v="2"/>
    <x v="7"/>
    <x v="123"/>
    <x v="0"/>
    <x v="0"/>
    <s v="Tesseramento"/>
    <x v="1"/>
    <x v="5"/>
    <x v="0"/>
    <m/>
  </r>
  <r>
    <n v="167060"/>
    <x v="0"/>
    <x v="0"/>
    <x v="0"/>
    <x v="0"/>
    <x v="11"/>
    <x v="221"/>
    <x v="0"/>
    <x v="0"/>
    <s v="Tesseramento"/>
    <x v="1"/>
    <x v="0"/>
    <x v="0"/>
    <m/>
  </r>
  <r>
    <n v="160442"/>
    <x v="0"/>
    <x v="0"/>
    <x v="0"/>
    <x v="0"/>
    <x v="2"/>
    <x v="172"/>
    <x v="0"/>
    <x v="0"/>
    <s v="Tesseramento"/>
    <x v="1"/>
    <x v="0"/>
    <x v="0"/>
    <m/>
  </r>
  <r>
    <n v="237196"/>
    <x v="1"/>
    <x v="0"/>
    <x v="1"/>
    <x v="2"/>
    <x v="2"/>
    <x v="172"/>
    <x v="0"/>
    <x v="0"/>
    <s v="Tesseramento"/>
    <x v="1"/>
    <x v="5"/>
    <x v="0"/>
    <m/>
  </r>
  <r>
    <n v="208101"/>
    <x v="0"/>
    <x v="1"/>
    <x v="0"/>
    <x v="3"/>
    <x v="4"/>
    <x v="291"/>
    <x v="0"/>
    <x v="1"/>
    <s v="Tesseramento"/>
    <x v="1"/>
    <x v="0"/>
    <x v="0"/>
    <m/>
  </r>
  <r>
    <n v="237182"/>
    <x v="1"/>
    <x v="1"/>
    <x v="1"/>
    <x v="2"/>
    <x v="4"/>
    <x v="291"/>
    <x v="0"/>
    <x v="0"/>
    <s v="Tesseramento"/>
    <x v="1"/>
    <x v="5"/>
    <x v="0"/>
    <m/>
  </r>
  <r>
    <n v="95175"/>
    <x v="0"/>
    <x v="0"/>
    <x v="0"/>
    <x v="0"/>
    <x v="11"/>
    <x v="174"/>
    <x v="0"/>
    <x v="0"/>
    <s v="Tesseramento"/>
    <x v="3"/>
    <x v="0"/>
    <x v="0"/>
    <m/>
  </r>
  <r>
    <n v="237170"/>
    <x v="0"/>
    <x v="1"/>
    <x v="1"/>
    <x v="1"/>
    <x v="11"/>
    <x v="126"/>
    <x v="0"/>
    <x v="1"/>
    <s v="Tesseramento"/>
    <x v="1"/>
    <x v="0"/>
    <x v="0"/>
    <m/>
  </r>
  <r>
    <n v="85607"/>
    <x v="0"/>
    <x v="0"/>
    <x v="0"/>
    <x v="0"/>
    <x v="8"/>
    <x v="62"/>
    <x v="0"/>
    <x v="0"/>
    <s v="Tesseramento"/>
    <x v="1"/>
    <x v="3"/>
    <x v="0"/>
    <m/>
  </r>
  <r>
    <n v="45830"/>
    <x v="0"/>
    <x v="0"/>
    <x v="0"/>
    <x v="0"/>
    <x v="8"/>
    <x v="62"/>
    <x v="0"/>
    <x v="0"/>
    <s v="Tesseramento"/>
    <x v="1"/>
    <x v="4"/>
    <x v="0"/>
    <m/>
  </r>
  <r>
    <n v="227149"/>
    <x v="0"/>
    <x v="0"/>
    <x v="0"/>
    <x v="2"/>
    <x v="8"/>
    <x v="62"/>
    <x v="0"/>
    <x v="1"/>
    <s v="Tesseramento"/>
    <x v="1"/>
    <x v="4"/>
    <x v="0"/>
    <m/>
  </r>
  <r>
    <n v="191037"/>
    <x v="0"/>
    <x v="0"/>
    <x v="0"/>
    <x v="0"/>
    <x v="1"/>
    <x v="108"/>
    <x v="0"/>
    <x v="0"/>
    <s v="Tesseramento"/>
    <x v="0"/>
    <x v="0"/>
    <x v="0"/>
    <m/>
  </r>
  <r>
    <n v="237205"/>
    <x v="1"/>
    <x v="1"/>
    <x v="1"/>
    <x v="2"/>
    <x v="7"/>
    <x v="227"/>
    <x v="0"/>
    <x v="0"/>
    <s v="Tesseramento"/>
    <x v="1"/>
    <x v="5"/>
    <x v="0"/>
    <m/>
  </r>
  <r>
    <n v="5164"/>
    <x v="0"/>
    <x v="0"/>
    <x v="0"/>
    <x v="0"/>
    <x v="7"/>
    <x v="282"/>
    <x v="0"/>
    <x v="0"/>
    <s v="Tesseramento"/>
    <x v="0"/>
    <x v="4"/>
    <x v="0"/>
    <m/>
  </r>
  <r>
    <n v="237512"/>
    <x v="0"/>
    <x v="1"/>
    <x v="1"/>
    <x v="1"/>
    <x v="7"/>
    <x v="282"/>
    <x v="0"/>
    <x v="1"/>
    <s v="Tesseramento"/>
    <x v="0"/>
    <x v="0"/>
    <x v="0"/>
    <m/>
  </r>
  <r>
    <n v="218319"/>
    <x v="0"/>
    <x v="0"/>
    <x v="0"/>
    <x v="0"/>
    <x v="4"/>
    <x v="140"/>
    <x v="0"/>
    <x v="0"/>
    <s v="Tesseramento"/>
    <x v="0"/>
    <x v="1"/>
    <x v="0"/>
    <m/>
  </r>
  <r>
    <n v="111683"/>
    <x v="0"/>
    <x v="0"/>
    <x v="0"/>
    <x v="0"/>
    <x v="0"/>
    <x v="100"/>
    <x v="0"/>
    <x v="0"/>
    <s v="Tesseramento"/>
    <x v="0"/>
    <x v="3"/>
    <x v="0"/>
    <m/>
  </r>
  <r>
    <n v="58696"/>
    <x v="0"/>
    <x v="0"/>
    <x v="0"/>
    <x v="0"/>
    <x v="0"/>
    <x v="100"/>
    <x v="0"/>
    <x v="0"/>
    <s v="Tesseramento"/>
    <x v="0"/>
    <x v="4"/>
    <x v="0"/>
    <m/>
  </r>
  <r>
    <n v="64897"/>
    <x v="0"/>
    <x v="0"/>
    <x v="0"/>
    <x v="0"/>
    <x v="0"/>
    <x v="100"/>
    <x v="0"/>
    <x v="0"/>
    <s v="Tesseramento"/>
    <x v="0"/>
    <x v="4"/>
    <x v="0"/>
    <m/>
  </r>
  <r>
    <n v="64902"/>
    <x v="0"/>
    <x v="0"/>
    <x v="0"/>
    <x v="0"/>
    <x v="0"/>
    <x v="100"/>
    <x v="0"/>
    <x v="1"/>
    <s v="Tesseramento"/>
    <x v="0"/>
    <x v="4"/>
    <x v="0"/>
    <m/>
  </r>
  <r>
    <n v="120972"/>
    <x v="0"/>
    <x v="0"/>
    <x v="2"/>
    <x v="4"/>
    <x v="0"/>
    <x v="100"/>
    <x v="0"/>
    <x v="0"/>
    <s v="Tesseramento"/>
    <x v="0"/>
    <x v="1"/>
    <x v="0"/>
    <m/>
  </r>
  <r>
    <n v="114376"/>
    <x v="0"/>
    <x v="0"/>
    <x v="0"/>
    <x v="4"/>
    <x v="0"/>
    <x v="100"/>
    <x v="0"/>
    <x v="0"/>
    <s v="Tesseramento"/>
    <x v="0"/>
    <x v="1"/>
    <x v="0"/>
    <m/>
  </r>
  <r>
    <n v="199053"/>
    <x v="0"/>
    <x v="0"/>
    <x v="0"/>
    <x v="0"/>
    <x v="0"/>
    <x v="100"/>
    <x v="0"/>
    <x v="0"/>
    <s v="Tesseramento"/>
    <x v="0"/>
    <x v="1"/>
    <x v="0"/>
    <m/>
  </r>
  <r>
    <n v="139922"/>
    <x v="0"/>
    <x v="0"/>
    <x v="0"/>
    <x v="0"/>
    <x v="0"/>
    <x v="100"/>
    <x v="0"/>
    <x v="1"/>
    <s v="Tesseramento"/>
    <x v="0"/>
    <x v="0"/>
    <x v="0"/>
    <m/>
  </r>
  <r>
    <n v="237165"/>
    <x v="0"/>
    <x v="1"/>
    <x v="1"/>
    <x v="2"/>
    <x v="0"/>
    <x v="100"/>
    <x v="0"/>
    <x v="0"/>
    <s v="Tesseramento"/>
    <x v="0"/>
    <x v="0"/>
    <x v="0"/>
    <m/>
  </r>
  <r>
    <n v="136373"/>
    <x v="0"/>
    <x v="0"/>
    <x v="0"/>
    <x v="0"/>
    <x v="0"/>
    <x v="100"/>
    <x v="0"/>
    <x v="0"/>
    <s v="Tesseramento"/>
    <x v="0"/>
    <x v="3"/>
    <x v="0"/>
    <m/>
  </r>
  <r>
    <n v="136375"/>
    <x v="0"/>
    <x v="0"/>
    <x v="0"/>
    <x v="0"/>
    <x v="0"/>
    <x v="100"/>
    <x v="0"/>
    <x v="1"/>
    <s v="Tesseramento"/>
    <x v="0"/>
    <x v="3"/>
    <x v="0"/>
    <m/>
  </r>
  <r>
    <n v="85100"/>
    <x v="0"/>
    <x v="0"/>
    <x v="0"/>
    <x v="0"/>
    <x v="0"/>
    <x v="100"/>
    <x v="0"/>
    <x v="0"/>
    <s v="Tesseramento"/>
    <x v="0"/>
    <x v="0"/>
    <x v="0"/>
    <m/>
  </r>
  <r>
    <n v="69283"/>
    <x v="0"/>
    <x v="0"/>
    <x v="2"/>
    <x v="0"/>
    <x v="0"/>
    <x v="100"/>
    <x v="0"/>
    <x v="0"/>
    <s v="Tesseramento"/>
    <x v="0"/>
    <x v="4"/>
    <x v="0"/>
    <m/>
  </r>
  <r>
    <n v="133872"/>
    <x v="0"/>
    <x v="0"/>
    <x v="0"/>
    <x v="0"/>
    <x v="0"/>
    <x v="100"/>
    <x v="0"/>
    <x v="0"/>
    <s v="Tesseramento"/>
    <x v="0"/>
    <x v="0"/>
    <x v="0"/>
    <m/>
  </r>
  <r>
    <n v="99122"/>
    <x v="0"/>
    <x v="0"/>
    <x v="2"/>
    <x v="0"/>
    <x v="0"/>
    <x v="100"/>
    <x v="0"/>
    <x v="1"/>
    <s v="Tesseramento"/>
    <x v="0"/>
    <x v="4"/>
    <x v="0"/>
    <m/>
  </r>
  <r>
    <n v="113756"/>
    <x v="0"/>
    <x v="0"/>
    <x v="0"/>
    <x v="0"/>
    <x v="0"/>
    <x v="100"/>
    <x v="0"/>
    <x v="0"/>
    <s v="Tesseramento"/>
    <x v="0"/>
    <x v="0"/>
    <x v="0"/>
    <m/>
  </r>
  <r>
    <n v="97419"/>
    <x v="0"/>
    <x v="0"/>
    <x v="0"/>
    <x v="0"/>
    <x v="0"/>
    <x v="100"/>
    <x v="0"/>
    <x v="0"/>
    <s v="Tesseramento"/>
    <x v="0"/>
    <x v="4"/>
    <x v="0"/>
    <m/>
  </r>
  <r>
    <n v="80252"/>
    <x v="0"/>
    <x v="0"/>
    <x v="0"/>
    <x v="4"/>
    <x v="0"/>
    <x v="100"/>
    <x v="0"/>
    <x v="0"/>
    <s v="Tesseramento"/>
    <x v="0"/>
    <x v="1"/>
    <x v="0"/>
    <m/>
  </r>
  <r>
    <n v="162831"/>
    <x v="0"/>
    <x v="0"/>
    <x v="0"/>
    <x v="1"/>
    <x v="0"/>
    <x v="100"/>
    <x v="0"/>
    <x v="0"/>
    <s v="Tesseramento"/>
    <x v="0"/>
    <x v="0"/>
    <x v="0"/>
    <m/>
  </r>
  <r>
    <n v="164837"/>
    <x v="0"/>
    <x v="0"/>
    <x v="0"/>
    <x v="1"/>
    <x v="0"/>
    <x v="100"/>
    <x v="0"/>
    <x v="0"/>
    <s v="Tesseramento"/>
    <x v="0"/>
    <x v="4"/>
    <x v="0"/>
    <m/>
  </r>
  <r>
    <n v="34012"/>
    <x v="0"/>
    <x v="0"/>
    <x v="0"/>
    <x v="0"/>
    <x v="0"/>
    <x v="100"/>
    <x v="0"/>
    <x v="1"/>
    <s v="Tesseramento"/>
    <x v="0"/>
    <x v="0"/>
    <x v="0"/>
    <m/>
  </r>
  <r>
    <n v="176919"/>
    <x v="0"/>
    <x v="0"/>
    <x v="0"/>
    <x v="0"/>
    <x v="0"/>
    <x v="100"/>
    <x v="0"/>
    <x v="0"/>
    <s v="Tesseramento"/>
    <x v="0"/>
    <x v="0"/>
    <x v="0"/>
    <m/>
  </r>
  <r>
    <n v="48552"/>
    <x v="0"/>
    <x v="0"/>
    <x v="0"/>
    <x v="0"/>
    <x v="0"/>
    <x v="100"/>
    <x v="0"/>
    <x v="0"/>
    <s v="Tesseramento"/>
    <x v="0"/>
    <x v="3"/>
    <x v="0"/>
    <m/>
  </r>
  <r>
    <n v="134303"/>
    <x v="0"/>
    <x v="0"/>
    <x v="0"/>
    <x v="0"/>
    <x v="0"/>
    <x v="100"/>
    <x v="0"/>
    <x v="0"/>
    <s v="Tesseramento"/>
    <x v="0"/>
    <x v="4"/>
    <x v="0"/>
    <m/>
  </r>
  <r>
    <n v="31638"/>
    <x v="0"/>
    <x v="0"/>
    <x v="0"/>
    <x v="0"/>
    <x v="0"/>
    <x v="100"/>
    <x v="0"/>
    <x v="0"/>
    <s v="Tesseramento"/>
    <x v="0"/>
    <x v="3"/>
    <x v="0"/>
    <m/>
  </r>
  <r>
    <n v="237164"/>
    <x v="0"/>
    <x v="1"/>
    <x v="1"/>
    <x v="2"/>
    <x v="0"/>
    <x v="100"/>
    <x v="0"/>
    <x v="0"/>
    <s v="Tesseramento"/>
    <x v="0"/>
    <x v="0"/>
    <x v="0"/>
    <m/>
  </r>
  <r>
    <n v="72174"/>
    <x v="0"/>
    <x v="0"/>
    <x v="0"/>
    <x v="0"/>
    <x v="0"/>
    <x v="100"/>
    <x v="0"/>
    <x v="0"/>
    <s v="Tesseramento"/>
    <x v="0"/>
    <x v="4"/>
    <x v="0"/>
    <m/>
  </r>
  <r>
    <n v="134158"/>
    <x v="0"/>
    <x v="0"/>
    <x v="0"/>
    <x v="0"/>
    <x v="0"/>
    <x v="100"/>
    <x v="0"/>
    <x v="0"/>
    <s v="Tesseramento"/>
    <x v="0"/>
    <x v="0"/>
    <x v="0"/>
    <m/>
  </r>
  <r>
    <n v="110821"/>
    <x v="0"/>
    <x v="0"/>
    <x v="2"/>
    <x v="0"/>
    <x v="10"/>
    <x v="281"/>
    <x v="0"/>
    <x v="0"/>
    <s v="Tesseramento"/>
    <x v="0"/>
    <x v="1"/>
    <x v="0"/>
    <m/>
  </r>
  <r>
    <n v="132173"/>
    <x v="0"/>
    <x v="0"/>
    <x v="0"/>
    <x v="0"/>
    <x v="10"/>
    <x v="281"/>
    <x v="0"/>
    <x v="0"/>
    <s v="Tesseramento"/>
    <x v="0"/>
    <x v="0"/>
    <x v="0"/>
    <m/>
  </r>
  <r>
    <n v="132164"/>
    <x v="0"/>
    <x v="0"/>
    <x v="0"/>
    <x v="0"/>
    <x v="10"/>
    <x v="281"/>
    <x v="0"/>
    <x v="1"/>
    <s v="Tesseramento"/>
    <x v="0"/>
    <x v="0"/>
    <x v="0"/>
    <m/>
  </r>
  <r>
    <n v="213198"/>
    <x v="1"/>
    <x v="0"/>
    <x v="0"/>
    <x v="2"/>
    <x v="10"/>
    <x v="281"/>
    <x v="0"/>
    <x v="0"/>
    <s v="Tesseramento"/>
    <x v="0"/>
    <x v="5"/>
    <x v="0"/>
    <m/>
  </r>
  <r>
    <n v="237214"/>
    <x v="0"/>
    <x v="1"/>
    <x v="1"/>
    <x v="3"/>
    <x v="10"/>
    <x v="281"/>
    <x v="0"/>
    <x v="0"/>
    <s v="Tesseramento"/>
    <x v="0"/>
    <x v="3"/>
    <x v="0"/>
    <m/>
  </r>
  <r>
    <n v="222812"/>
    <x v="0"/>
    <x v="0"/>
    <x v="0"/>
    <x v="2"/>
    <x v="7"/>
    <x v="74"/>
    <x v="0"/>
    <x v="0"/>
    <s v="Tesseramento"/>
    <x v="1"/>
    <x v="3"/>
    <x v="0"/>
    <m/>
  </r>
  <r>
    <n v="183025"/>
    <x v="0"/>
    <x v="0"/>
    <x v="0"/>
    <x v="0"/>
    <x v="7"/>
    <x v="74"/>
    <x v="0"/>
    <x v="0"/>
    <s v="Tesseramento"/>
    <x v="1"/>
    <x v="0"/>
    <x v="0"/>
    <m/>
  </r>
  <r>
    <n v="167787"/>
    <x v="0"/>
    <x v="0"/>
    <x v="0"/>
    <x v="1"/>
    <x v="7"/>
    <x v="74"/>
    <x v="0"/>
    <x v="0"/>
    <s v="Tesseramento"/>
    <x v="1"/>
    <x v="0"/>
    <x v="0"/>
    <m/>
  </r>
  <r>
    <n v="105912"/>
    <x v="0"/>
    <x v="0"/>
    <x v="0"/>
    <x v="0"/>
    <x v="7"/>
    <x v="74"/>
    <x v="0"/>
    <x v="0"/>
    <s v="Tesseramento"/>
    <x v="1"/>
    <x v="0"/>
    <x v="0"/>
    <m/>
  </r>
  <r>
    <n v="237457"/>
    <x v="0"/>
    <x v="1"/>
    <x v="1"/>
    <x v="2"/>
    <x v="7"/>
    <x v="74"/>
    <x v="0"/>
    <x v="0"/>
    <s v="Tesseramento"/>
    <x v="1"/>
    <x v="4"/>
    <x v="0"/>
    <m/>
  </r>
  <r>
    <n v="237458"/>
    <x v="0"/>
    <x v="1"/>
    <x v="1"/>
    <x v="2"/>
    <x v="7"/>
    <x v="74"/>
    <x v="0"/>
    <x v="0"/>
    <s v="Tesseramento"/>
    <x v="1"/>
    <x v="3"/>
    <x v="0"/>
    <m/>
  </r>
  <r>
    <n v="95608"/>
    <x v="0"/>
    <x v="0"/>
    <x v="0"/>
    <x v="0"/>
    <x v="12"/>
    <x v="269"/>
    <x v="0"/>
    <x v="0"/>
    <s v="Tesseramento"/>
    <x v="1"/>
    <x v="3"/>
    <x v="0"/>
    <m/>
  </r>
  <r>
    <n v="166815"/>
    <x v="0"/>
    <x v="0"/>
    <x v="0"/>
    <x v="0"/>
    <x v="12"/>
    <x v="269"/>
    <x v="0"/>
    <x v="1"/>
    <s v="Tesseramento"/>
    <x v="1"/>
    <x v="0"/>
    <x v="0"/>
    <m/>
  </r>
  <r>
    <n v="86755"/>
    <x v="0"/>
    <x v="0"/>
    <x v="0"/>
    <x v="0"/>
    <x v="12"/>
    <x v="269"/>
    <x v="0"/>
    <x v="0"/>
    <s v="Tesseramento"/>
    <x v="1"/>
    <x v="3"/>
    <x v="0"/>
    <m/>
  </r>
  <r>
    <n v="81357"/>
    <x v="0"/>
    <x v="0"/>
    <x v="0"/>
    <x v="1"/>
    <x v="7"/>
    <x v="161"/>
    <x v="0"/>
    <x v="1"/>
    <s v="Tesseramento"/>
    <x v="0"/>
    <x v="3"/>
    <x v="0"/>
    <m/>
  </r>
  <r>
    <n v="11815"/>
    <x v="0"/>
    <x v="0"/>
    <x v="0"/>
    <x v="4"/>
    <x v="7"/>
    <x v="161"/>
    <x v="0"/>
    <x v="1"/>
    <s v="Tesseramento"/>
    <x v="0"/>
    <x v="4"/>
    <x v="0"/>
    <m/>
  </r>
  <r>
    <n v="81358"/>
    <x v="0"/>
    <x v="0"/>
    <x v="0"/>
    <x v="0"/>
    <x v="7"/>
    <x v="161"/>
    <x v="0"/>
    <x v="0"/>
    <s v="Tesseramento"/>
    <x v="0"/>
    <x v="4"/>
    <x v="0"/>
    <m/>
  </r>
  <r>
    <n v="217497"/>
    <x v="0"/>
    <x v="0"/>
    <x v="0"/>
    <x v="1"/>
    <x v="7"/>
    <x v="161"/>
    <x v="0"/>
    <x v="1"/>
    <s v="Tesseramento"/>
    <x v="0"/>
    <x v="0"/>
    <x v="0"/>
    <m/>
  </r>
  <r>
    <n v="126866"/>
    <x v="0"/>
    <x v="0"/>
    <x v="0"/>
    <x v="0"/>
    <x v="4"/>
    <x v="101"/>
    <x v="0"/>
    <x v="0"/>
    <s v="Tesseramento"/>
    <x v="0"/>
    <x v="4"/>
    <x v="0"/>
    <m/>
  </r>
  <r>
    <n v="189332"/>
    <x v="0"/>
    <x v="0"/>
    <x v="0"/>
    <x v="1"/>
    <x v="4"/>
    <x v="101"/>
    <x v="0"/>
    <x v="1"/>
    <s v="Tesseramento"/>
    <x v="0"/>
    <x v="4"/>
    <x v="0"/>
    <m/>
  </r>
  <r>
    <n v="230313"/>
    <x v="0"/>
    <x v="0"/>
    <x v="0"/>
    <x v="1"/>
    <x v="4"/>
    <x v="101"/>
    <x v="0"/>
    <x v="0"/>
    <s v="Tesseramento"/>
    <x v="0"/>
    <x v="3"/>
    <x v="0"/>
    <m/>
  </r>
  <r>
    <n v="54901"/>
    <x v="0"/>
    <x v="0"/>
    <x v="0"/>
    <x v="4"/>
    <x v="4"/>
    <x v="101"/>
    <x v="0"/>
    <x v="1"/>
    <s v="Tesseramento"/>
    <x v="0"/>
    <x v="0"/>
    <x v="0"/>
    <m/>
  </r>
  <r>
    <n v="184225"/>
    <x v="1"/>
    <x v="0"/>
    <x v="0"/>
    <x v="1"/>
    <x v="4"/>
    <x v="101"/>
    <x v="0"/>
    <x v="1"/>
    <s v="Tesseramento"/>
    <x v="0"/>
    <x v="7"/>
    <x v="0"/>
    <m/>
  </r>
  <r>
    <n v="184224"/>
    <x v="0"/>
    <x v="0"/>
    <x v="0"/>
    <x v="1"/>
    <x v="4"/>
    <x v="101"/>
    <x v="0"/>
    <x v="0"/>
    <s v="Tesseramento"/>
    <x v="0"/>
    <x v="0"/>
    <x v="0"/>
    <m/>
  </r>
  <r>
    <n v="184223"/>
    <x v="1"/>
    <x v="0"/>
    <x v="0"/>
    <x v="1"/>
    <x v="4"/>
    <x v="101"/>
    <x v="0"/>
    <x v="0"/>
    <s v="Tesseramento"/>
    <x v="0"/>
    <x v="2"/>
    <x v="0"/>
    <m/>
  </r>
  <r>
    <n v="184221"/>
    <x v="0"/>
    <x v="0"/>
    <x v="0"/>
    <x v="1"/>
    <x v="4"/>
    <x v="101"/>
    <x v="0"/>
    <x v="1"/>
    <s v="Tesseramento"/>
    <x v="0"/>
    <x v="3"/>
    <x v="0"/>
    <m/>
  </r>
  <r>
    <n v="237338"/>
    <x v="0"/>
    <x v="1"/>
    <x v="1"/>
    <x v="3"/>
    <x v="7"/>
    <x v="161"/>
    <x v="0"/>
    <x v="0"/>
    <s v="Tesseramento"/>
    <x v="0"/>
    <x v="0"/>
    <x v="0"/>
    <m/>
  </r>
  <r>
    <n v="237339"/>
    <x v="0"/>
    <x v="1"/>
    <x v="1"/>
    <x v="1"/>
    <x v="7"/>
    <x v="161"/>
    <x v="0"/>
    <x v="0"/>
    <s v="Tesseramento"/>
    <x v="0"/>
    <x v="3"/>
    <x v="0"/>
    <m/>
  </r>
  <r>
    <n v="51999"/>
    <x v="0"/>
    <x v="0"/>
    <x v="0"/>
    <x v="0"/>
    <x v="2"/>
    <x v="192"/>
    <x v="0"/>
    <x v="0"/>
    <s v="Tesseramento"/>
    <x v="1"/>
    <x v="0"/>
    <x v="0"/>
    <m/>
  </r>
  <r>
    <n v="231929"/>
    <x v="0"/>
    <x v="1"/>
    <x v="0"/>
    <x v="3"/>
    <x v="7"/>
    <x v="45"/>
    <x v="0"/>
    <x v="0"/>
    <s v="Tesseramento"/>
    <x v="1"/>
    <x v="0"/>
    <x v="0"/>
    <m/>
  </r>
  <r>
    <n v="16807"/>
    <x v="0"/>
    <x v="0"/>
    <x v="0"/>
    <x v="0"/>
    <x v="7"/>
    <x v="45"/>
    <x v="0"/>
    <x v="0"/>
    <s v="Tesseramento"/>
    <x v="1"/>
    <x v="3"/>
    <x v="0"/>
    <m/>
  </r>
  <r>
    <n v="230510"/>
    <x v="0"/>
    <x v="1"/>
    <x v="0"/>
    <x v="3"/>
    <x v="10"/>
    <x v="273"/>
    <x v="0"/>
    <x v="1"/>
    <s v="Tesseramento"/>
    <x v="1"/>
    <x v="0"/>
    <x v="0"/>
    <m/>
  </r>
  <r>
    <n v="237184"/>
    <x v="0"/>
    <x v="0"/>
    <x v="1"/>
    <x v="1"/>
    <x v="4"/>
    <x v="101"/>
    <x v="0"/>
    <x v="0"/>
    <s v="Tesseramento"/>
    <x v="0"/>
    <x v="0"/>
    <x v="0"/>
    <m/>
  </r>
  <r>
    <n v="237593"/>
    <x v="0"/>
    <x v="1"/>
    <x v="1"/>
    <x v="0"/>
    <x v="4"/>
    <x v="166"/>
    <x v="0"/>
    <x v="0"/>
    <s v="Tesseramento"/>
    <x v="1"/>
    <x v="1"/>
    <x v="0"/>
    <m/>
  </r>
  <r>
    <n v="191155"/>
    <x v="0"/>
    <x v="0"/>
    <x v="0"/>
    <x v="3"/>
    <x v="10"/>
    <x v="396"/>
    <x v="0"/>
    <x v="1"/>
    <s v="Tesseramento"/>
    <x v="0"/>
    <x v="4"/>
    <x v="0"/>
    <m/>
  </r>
  <r>
    <n v="133139"/>
    <x v="0"/>
    <x v="0"/>
    <x v="0"/>
    <x v="0"/>
    <x v="10"/>
    <x v="396"/>
    <x v="0"/>
    <x v="0"/>
    <s v="Tesseramento"/>
    <x v="0"/>
    <x v="0"/>
    <x v="0"/>
    <m/>
  </r>
  <r>
    <n v="237592"/>
    <x v="1"/>
    <x v="1"/>
    <x v="1"/>
    <x v="2"/>
    <x v="4"/>
    <x v="166"/>
    <x v="0"/>
    <x v="1"/>
    <s v="Tesseramento"/>
    <x v="1"/>
    <x v="5"/>
    <x v="0"/>
    <m/>
  </r>
  <r>
    <n v="96321"/>
    <x v="0"/>
    <x v="0"/>
    <x v="0"/>
    <x v="0"/>
    <x v="12"/>
    <x v="114"/>
    <x v="0"/>
    <x v="0"/>
    <s v="Tesseramento"/>
    <x v="1"/>
    <x v="0"/>
    <x v="0"/>
    <m/>
  </r>
  <r>
    <n v="162273"/>
    <x v="0"/>
    <x v="0"/>
    <x v="0"/>
    <x v="0"/>
    <x v="12"/>
    <x v="114"/>
    <x v="0"/>
    <x v="0"/>
    <s v="Tesseramento"/>
    <x v="1"/>
    <x v="0"/>
    <x v="0"/>
    <m/>
  </r>
  <r>
    <n v="44370"/>
    <x v="0"/>
    <x v="1"/>
    <x v="0"/>
    <x v="4"/>
    <x v="7"/>
    <x v="134"/>
    <x v="0"/>
    <x v="0"/>
    <s v="Tesseramento"/>
    <x v="0"/>
    <x v="1"/>
    <x v="0"/>
    <m/>
  </r>
  <r>
    <n v="194969"/>
    <x v="1"/>
    <x v="0"/>
    <x v="0"/>
    <x v="1"/>
    <x v="2"/>
    <x v="298"/>
    <x v="0"/>
    <x v="0"/>
    <s v="Tesseramento"/>
    <x v="1"/>
    <x v="6"/>
    <x v="0"/>
    <m/>
  </r>
  <r>
    <n v="175350"/>
    <x v="1"/>
    <x v="0"/>
    <x v="2"/>
    <x v="2"/>
    <x v="2"/>
    <x v="298"/>
    <x v="0"/>
    <x v="0"/>
    <s v="Tesseramento"/>
    <x v="1"/>
    <x v="6"/>
    <x v="0"/>
    <m/>
  </r>
  <r>
    <n v="218053"/>
    <x v="1"/>
    <x v="1"/>
    <x v="0"/>
    <x v="1"/>
    <x v="4"/>
    <x v="184"/>
    <x v="0"/>
    <x v="0"/>
    <s v="Tesseramento"/>
    <x v="0"/>
    <x v="2"/>
    <x v="0"/>
    <m/>
  </r>
  <r>
    <n v="216631"/>
    <x v="1"/>
    <x v="1"/>
    <x v="0"/>
    <x v="1"/>
    <x v="4"/>
    <x v="184"/>
    <x v="0"/>
    <x v="0"/>
    <s v="Tesseramento"/>
    <x v="0"/>
    <x v="2"/>
    <x v="0"/>
    <m/>
  </r>
  <r>
    <n v="218054"/>
    <x v="1"/>
    <x v="1"/>
    <x v="0"/>
    <x v="1"/>
    <x v="4"/>
    <x v="184"/>
    <x v="0"/>
    <x v="1"/>
    <s v="Tesseramento"/>
    <x v="0"/>
    <x v="2"/>
    <x v="0"/>
    <m/>
  </r>
  <r>
    <n v="231878"/>
    <x v="0"/>
    <x v="0"/>
    <x v="0"/>
    <x v="1"/>
    <x v="2"/>
    <x v="298"/>
    <x v="0"/>
    <x v="0"/>
    <s v="Tesseramento"/>
    <x v="1"/>
    <x v="0"/>
    <x v="0"/>
    <m/>
  </r>
  <r>
    <n v="15321"/>
    <x v="0"/>
    <x v="0"/>
    <x v="0"/>
    <x v="4"/>
    <x v="2"/>
    <x v="298"/>
    <x v="0"/>
    <x v="0"/>
    <s v="Tesseramento"/>
    <x v="1"/>
    <x v="0"/>
    <x v="0"/>
    <m/>
  </r>
  <r>
    <n v="237635"/>
    <x v="0"/>
    <x v="0"/>
    <x v="1"/>
    <x v="3"/>
    <x v="7"/>
    <x v="134"/>
    <x v="0"/>
    <x v="0"/>
    <s v="Tesseramento"/>
    <x v="0"/>
    <x v="0"/>
    <x v="0"/>
    <m/>
  </r>
  <r>
    <n v="237636"/>
    <x v="0"/>
    <x v="0"/>
    <x v="1"/>
    <x v="3"/>
    <x v="7"/>
    <x v="134"/>
    <x v="0"/>
    <x v="1"/>
    <s v="Tesseramento"/>
    <x v="0"/>
    <x v="0"/>
    <x v="0"/>
    <m/>
  </r>
  <r>
    <n v="237097"/>
    <x v="1"/>
    <x v="1"/>
    <x v="1"/>
    <x v="2"/>
    <x v="2"/>
    <x v="298"/>
    <x v="0"/>
    <x v="1"/>
    <s v="Tesseramento"/>
    <x v="1"/>
    <x v="5"/>
    <x v="0"/>
    <m/>
  </r>
  <r>
    <n v="237637"/>
    <x v="0"/>
    <x v="1"/>
    <x v="1"/>
    <x v="2"/>
    <x v="7"/>
    <x v="134"/>
    <x v="0"/>
    <x v="0"/>
    <s v="Tesseramento"/>
    <x v="0"/>
    <x v="1"/>
    <x v="0"/>
    <m/>
  </r>
  <r>
    <n v="60412"/>
    <x v="0"/>
    <x v="0"/>
    <x v="0"/>
    <x v="0"/>
    <x v="7"/>
    <x v="78"/>
    <x v="0"/>
    <x v="1"/>
    <s v="Tesseramento"/>
    <x v="0"/>
    <x v="4"/>
    <x v="0"/>
    <m/>
  </r>
  <r>
    <n v="7360"/>
    <x v="0"/>
    <x v="0"/>
    <x v="2"/>
    <x v="4"/>
    <x v="10"/>
    <x v="391"/>
    <x v="0"/>
    <x v="0"/>
    <s v="Tesseramento"/>
    <x v="1"/>
    <x v="0"/>
    <x v="0"/>
    <m/>
  </r>
  <r>
    <n v="237241"/>
    <x v="1"/>
    <x v="1"/>
    <x v="1"/>
    <x v="1"/>
    <x v="12"/>
    <x v="114"/>
    <x v="0"/>
    <x v="0"/>
    <s v="Tesseramento"/>
    <x v="1"/>
    <x v="5"/>
    <x v="0"/>
    <m/>
  </r>
  <r>
    <n v="195863"/>
    <x v="1"/>
    <x v="0"/>
    <x v="0"/>
    <x v="2"/>
    <x v="2"/>
    <x v="230"/>
    <x v="0"/>
    <x v="0"/>
    <s v="Tesseramento"/>
    <x v="1"/>
    <x v="5"/>
    <x v="0"/>
    <m/>
  </r>
  <r>
    <n v="35096"/>
    <x v="0"/>
    <x v="0"/>
    <x v="2"/>
    <x v="4"/>
    <x v="2"/>
    <x v="230"/>
    <x v="0"/>
    <x v="1"/>
    <s v="Tesseramento"/>
    <x v="1"/>
    <x v="4"/>
    <x v="0"/>
    <m/>
  </r>
  <r>
    <n v="40411"/>
    <x v="0"/>
    <x v="0"/>
    <x v="0"/>
    <x v="4"/>
    <x v="11"/>
    <x v="142"/>
    <x v="0"/>
    <x v="0"/>
    <s v="Tesseramento"/>
    <x v="1"/>
    <x v="4"/>
    <x v="0"/>
    <m/>
  </r>
  <r>
    <n v="184547"/>
    <x v="0"/>
    <x v="0"/>
    <x v="0"/>
    <x v="0"/>
    <x v="11"/>
    <x v="142"/>
    <x v="0"/>
    <x v="0"/>
    <s v="Tesseramento"/>
    <x v="1"/>
    <x v="4"/>
    <x v="0"/>
    <m/>
  </r>
  <r>
    <n v="168356"/>
    <x v="0"/>
    <x v="0"/>
    <x v="0"/>
    <x v="0"/>
    <x v="15"/>
    <x v="243"/>
    <x v="0"/>
    <x v="0"/>
    <s v="Tesseramento"/>
    <x v="0"/>
    <x v="0"/>
    <x v="0"/>
    <m/>
  </r>
  <r>
    <n v="34195"/>
    <x v="0"/>
    <x v="2"/>
    <x v="0"/>
    <x v="4"/>
    <x v="1"/>
    <x v="402"/>
    <x v="1"/>
    <x v="0"/>
    <s v="Tesseramento"/>
    <x v="1"/>
    <x v="9"/>
    <x v="0"/>
    <m/>
  </r>
  <r>
    <n v="237190"/>
    <x v="0"/>
    <x v="0"/>
    <x v="1"/>
    <x v="3"/>
    <x v="10"/>
    <x v="396"/>
    <x v="0"/>
    <x v="0"/>
    <s v="Tesseramento"/>
    <x v="0"/>
    <x v="3"/>
    <x v="0"/>
    <m/>
  </r>
  <r>
    <n v="142151"/>
    <x v="0"/>
    <x v="0"/>
    <x v="0"/>
    <x v="0"/>
    <x v="4"/>
    <x v="403"/>
    <x v="0"/>
    <x v="0"/>
    <s v="Tesseramento"/>
    <x v="1"/>
    <x v="0"/>
    <x v="0"/>
    <m/>
  </r>
  <r>
    <n v="205886"/>
    <x v="0"/>
    <x v="0"/>
    <x v="0"/>
    <x v="1"/>
    <x v="4"/>
    <x v="403"/>
    <x v="0"/>
    <x v="1"/>
    <s v="Tesseramento"/>
    <x v="1"/>
    <x v="3"/>
    <x v="0"/>
    <m/>
  </r>
  <r>
    <n v="219178"/>
    <x v="0"/>
    <x v="0"/>
    <x v="0"/>
    <x v="0"/>
    <x v="7"/>
    <x v="210"/>
    <x v="0"/>
    <x v="0"/>
    <s v="Tesseramento"/>
    <x v="0"/>
    <x v="3"/>
    <x v="0"/>
    <m/>
  </r>
  <r>
    <n v="127332"/>
    <x v="0"/>
    <x v="0"/>
    <x v="0"/>
    <x v="0"/>
    <x v="2"/>
    <x v="192"/>
    <x v="0"/>
    <x v="1"/>
    <s v="Tesseramento"/>
    <x v="1"/>
    <x v="0"/>
    <x v="0"/>
    <m/>
  </r>
  <r>
    <n v="170953"/>
    <x v="1"/>
    <x v="0"/>
    <x v="0"/>
    <x v="2"/>
    <x v="2"/>
    <x v="192"/>
    <x v="0"/>
    <x v="1"/>
    <s v="Tesseramento"/>
    <x v="1"/>
    <x v="5"/>
    <x v="0"/>
    <m/>
  </r>
  <r>
    <n v="170954"/>
    <x v="1"/>
    <x v="0"/>
    <x v="0"/>
    <x v="0"/>
    <x v="2"/>
    <x v="192"/>
    <x v="0"/>
    <x v="1"/>
    <s v="Tesseramento"/>
    <x v="1"/>
    <x v="7"/>
    <x v="0"/>
    <m/>
  </r>
  <r>
    <n v="197636"/>
    <x v="1"/>
    <x v="0"/>
    <x v="0"/>
    <x v="3"/>
    <x v="2"/>
    <x v="192"/>
    <x v="0"/>
    <x v="0"/>
    <s v="Tesseramento"/>
    <x v="1"/>
    <x v="5"/>
    <x v="0"/>
    <m/>
  </r>
  <r>
    <n v="127337"/>
    <x v="0"/>
    <x v="0"/>
    <x v="0"/>
    <x v="0"/>
    <x v="2"/>
    <x v="192"/>
    <x v="0"/>
    <x v="0"/>
    <s v="Tesseramento"/>
    <x v="1"/>
    <x v="0"/>
    <x v="0"/>
    <m/>
  </r>
  <r>
    <n v="107112"/>
    <x v="0"/>
    <x v="0"/>
    <x v="0"/>
    <x v="0"/>
    <x v="10"/>
    <x v="273"/>
    <x v="0"/>
    <x v="0"/>
    <s v="Tesseramento"/>
    <x v="1"/>
    <x v="0"/>
    <x v="0"/>
    <m/>
  </r>
  <r>
    <n v="197570"/>
    <x v="0"/>
    <x v="0"/>
    <x v="0"/>
    <x v="0"/>
    <x v="11"/>
    <x v="142"/>
    <x v="0"/>
    <x v="0"/>
    <s v="Tesseramento"/>
    <x v="1"/>
    <x v="0"/>
    <x v="0"/>
    <m/>
  </r>
  <r>
    <n v="18836"/>
    <x v="0"/>
    <x v="0"/>
    <x v="0"/>
    <x v="0"/>
    <x v="11"/>
    <x v="142"/>
    <x v="0"/>
    <x v="0"/>
    <s v="Tesseramento"/>
    <x v="1"/>
    <x v="0"/>
    <x v="0"/>
    <m/>
  </r>
  <r>
    <n v="23090"/>
    <x v="0"/>
    <x v="0"/>
    <x v="0"/>
    <x v="1"/>
    <x v="11"/>
    <x v="142"/>
    <x v="0"/>
    <x v="0"/>
    <s v="Tesseramento"/>
    <x v="1"/>
    <x v="4"/>
    <x v="0"/>
    <m/>
  </r>
  <r>
    <n v="185108"/>
    <x v="0"/>
    <x v="0"/>
    <x v="0"/>
    <x v="1"/>
    <x v="11"/>
    <x v="142"/>
    <x v="0"/>
    <x v="0"/>
    <s v="Tesseramento"/>
    <x v="1"/>
    <x v="0"/>
    <x v="0"/>
    <m/>
  </r>
  <r>
    <n v="173424"/>
    <x v="0"/>
    <x v="0"/>
    <x v="0"/>
    <x v="0"/>
    <x v="11"/>
    <x v="142"/>
    <x v="0"/>
    <x v="1"/>
    <s v="Tesseramento"/>
    <x v="1"/>
    <x v="0"/>
    <x v="0"/>
    <m/>
  </r>
  <r>
    <n v="207449"/>
    <x v="0"/>
    <x v="1"/>
    <x v="0"/>
    <x v="0"/>
    <x v="7"/>
    <x v="168"/>
    <x v="0"/>
    <x v="0"/>
    <s v="Tesseramento"/>
    <x v="1"/>
    <x v="4"/>
    <x v="0"/>
    <m/>
  </r>
  <r>
    <n v="7889"/>
    <x v="0"/>
    <x v="0"/>
    <x v="0"/>
    <x v="0"/>
    <x v="11"/>
    <x v="142"/>
    <x v="0"/>
    <x v="1"/>
    <s v="Tesseramento"/>
    <x v="1"/>
    <x v="3"/>
    <x v="0"/>
    <m/>
  </r>
  <r>
    <n v="34839"/>
    <x v="0"/>
    <x v="2"/>
    <x v="0"/>
    <x v="4"/>
    <x v="7"/>
    <x v="225"/>
    <x v="1"/>
    <x v="0"/>
    <s v="Tesseramento"/>
    <x v="0"/>
    <x v="8"/>
    <x v="0"/>
    <m/>
  </r>
  <r>
    <n v="34508"/>
    <x v="0"/>
    <x v="2"/>
    <x v="0"/>
    <x v="4"/>
    <x v="7"/>
    <x v="225"/>
    <x v="1"/>
    <x v="0"/>
    <s v="Tesseramento"/>
    <x v="0"/>
    <x v="9"/>
    <x v="0"/>
    <m/>
  </r>
  <r>
    <n v="182977"/>
    <x v="0"/>
    <x v="1"/>
    <x v="2"/>
    <x v="3"/>
    <x v="7"/>
    <x v="168"/>
    <x v="0"/>
    <x v="0"/>
    <s v="Tesseramento"/>
    <x v="1"/>
    <x v="3"/>
    <x v="0"/>
    <m/>
  </r>
  <r>
    <n v="78392"/>
    <x v="0"/>
    <x v="0"/>
    <x v="0"/>
    <x v="4"/>
    <x v="7"/>
    <x v="137"/>
    <x v="0"/>
    <x v="1"/>
    <s v="Tesseramento"/>
    <x v="3"/>
    <x v="4"/>
    <x v="0"/>
    <m/>
  </r>
  <r>
    <n v="232005"/>
    <x v="0"/>
    <x v="0"/>
    <x v="0"/>
    <x v="1"/>
    <x v="2"/>
    <x v="172"/>
    <x v="0"/>
    <x v="0"/>
    <s v="Tesseramento"/>
    <x v="1"/>
    <x v="0"/>
    <x v="0"/>
    <m/>
  </r>
  <r>
    <n v="208359"/>
    <x v="0"/>
    <x v="0"/>
    <x v="0"/>
    <x v="2"/>
    <x v="7"/>
    <x v="328"/>
    <x v="0"/>
    <x v="0"/>
    <s v="Tesseramento"/>
    <x v="0"/>
    <x v="1"/>
    <x v="0"/>
    <m/>
  </r>
  <r>
    <n v="203613"/>
    <x v="0"/>
    <x v="0"/>
    <x v="0"/>
    <x v="3"/>
    <x v="7"/>
    <x v="328"/>
    <x v="0"/>
    <x v="0"/>
    <s v="Tesseramento"/>
    <x v="0"/>
    <x v="4"/>
    <x v="0"/>
    <m/>
  </r>
  <r>
    <n v="231539"/>
    <x v="0"/>
    <x v="1"/>
    <x v="0"/>
    <x v="3"/>
    <x v="9"/>
    <x v="329"/>
    <x v="0"/>
    <x v="0"/>
    <s v="Tesseramento"/>
    <x v="1"/>
    <x v="3"/>
    <x v="0"/>
    <m/>
  </r>
  <r>
    <n v="231538"/>
    <x v="0"/>
    <x v="1"/>
    <x v="0"/>
    <x v="3"/>
    <x v="9"/>
    <x v="329"/>
    <x v="0"/>
    <x v="0"/>
    <s v="Tesseramento"/>
    <x v="1"/>
    <x v="1"/>
    <x v="0"/>
    <m/>
  </r>
  <r>
    <n v="237246"/>
    <x v="0"/>
    <x v="1"/>
    <x v="1"/>
    <x v="1"/>
    <x v="8"/>
    <x v="268"/>
    <x v="0"/>
    <x v="0"/>
    <s v="Tesseramento"/>
    <x v="1"/>
    <x v="0"/>
    <x v="0"/>
    <m/>
  </r>
  <r>
    <n v="125248"/>
    <x v="0"/>
    <x v="0"/>
    <x v="0"/>
    <x v="1"/>
    <x v="7"/>
    <x v="195"/>
    <x v="0"/>
    <x v="1"/>
    <s v="Tesseramento"/>
    <x v="1"/>
    <x v="3"/>
    <x v="0"/>
    <m/>
  </r>
  <r>
    <n v="222557"/>
    <x v="1"/>
    <x v="0"/>
    <x v="0"/>
    <x v="0"/>
    <x v="2"/>
    <x v="292"/>
    <x v="0"/>
    <x v="0"/>
    <s v="Tesseramento"/>
    <x v="1"/>
    <x v="7"/>
    <x v="0"/>
    <m/>
  </r>
  <r>
    <n v="232245"/>
    <x v="1"/>
    <x v="0"/>
    <x v="0"/>
    <x v="0"/>
    <x v="2"/>
    <x v="292"/>
    <x v="0"/>
    <x v="0"/>
    <s v="Tesseramento"/>
    <x v="1"/>
    <x v="7"/>
    <x v="0"/>
    <m/>
  </r>
  <r>
    <n v="173500"/>
    <x v="0"/>
    <x v="0"/>
    <x v="0"/>
    <x v="1"/>
    <x v="7"/>
    <x v="137"/>
    <x v="0"/>
    <x v="0"/>
    <s v="Tesseramento"/>
    <x v="3"/>
    <x v="1"/>
    <x v="0"/>
    <m/>
  </r>
  <r>
    <n v="103051"/>
    <x v="0"/>
    <x v="0"/>
    <x v="0"/>
    <x v="0"/>
    <x v="7"/>
    <x v="45"/>
    <x v="0"/>
    <x v="0"/>
    <s v="Tesseramento"/>
    <x v="1"/>
    <x v="0"/>
    <x v="0"/>
    <m/>
  </r>
  <r>
    <n v="180994"/>
    <x v="0"/>
    <x v="0"/>
    <x v="2"/>
    <x v="0"/>
    <x v="10"/>
    <x v="63"/>
    <x v="0"/>
    <x v="1"/>
    <s v="Tesseramento"/>
    <x v="0"/>
    <x v="3"/>
    <x v="0"/>
    <m/>
  </r>
  <r>
    <n v="198380"/>
    <x v="0"/>
    <x v="0"/>
    <x v="0"/>
    <x v="0"/>
    <x v="10"/>
    <x v="63"/>
    <x v="0"/>
    <x v="0"/>
    <s v="Tesseramento"/>
    <x v="0"/>
    <x v="0"/>
    <x v="0"/>
    <m/>
  </r>
  <r>
    <n v="229355"/>
    <x v="0"/>
    <x v="0"/>
    <x v="0"/>
    <x v="1"/>
    <x v="10"/>
    <x v="63"/>
    <x v="0"/>
    <x v="0"/>
    <s v="Tesseramento"/>
    <x v="0"/>
    <x v="1"/>
    <x v="0"/>
    <m/>
  </r>
  <r>
    <n v="85919"/>
    <x v="0"/>
    <x v="0"/>
    <x v="0"/>
    <x v="0"/>
    <x v="11"/>
    <x v="142"/>
    <x v="0"/>
    <x v="0"/>
    <s v="Tesseramento"/>
    <x v="1"/>
    <x v="3"/>
    <x v="0"/>
    <m/>
  </r>
  <r>
    <n v="223877"/>
    <x v="0"/>
    <x v="0"/>
    <x v="0"/>
    <x v="1"/>
    <x v="10"/>
    <x v="63"/>
    <x v="0"/>
    <x v="1"/>
    <s v="Tesseramento"/>
    <x v="0"/>
    <x v="3"/>
    <x v="0"/>
    <m/>
  </r>
  <r>
    <n v="182102"/>
    <x v="0"/>
    <x v="0"/>
    <x v="0"/>
    <x v="0"/>
    <x v="2"/>
    <x v="292"/>
    <x v="0"/>
    <x v="1"/>
    <s v="Tesseramento"/>
    <x v="1"/>
    <x v="0"/>
    <x v="0"/>
    <m/>
  </r>
  <r>
    <n v="237424"/>
    <x v="0"/>
    <x v="0"/>
    <x v="1"/>
    <x v="2"/>
    <x v="10"/>
    <x v="63"/>
    <x v="0"/>
    <x v="1"/>
    <s v="Tesseramento"/>
    <x v="0"/>
    <x v="4"/>
    <x v="0"/>
    <m/>
  </r>
  <r>
    <n v="237425"/>
    <x v="0"/>
    <x v="0"/>
    <x v="1"/>
    <x v="2"/>
    <x v="10"/>
    <x v="63"/>
    <x v="0"/>
    <x v="1"/>
    <s v="Tesseramento"/>
    <x v="0"/>
    <x v="1"/>
    <x v="0"/>
    <m/>
  </r>
  <r>
    <n v="228197"/>
    <x v="0"/>
    <x v="0"/>
    <x v="0"/>
    <x v="3"/>
    <x v="10"/>
    <x v="63"/>
    <x v="0"/>
    <x v="0"/>
    <s v="Tesseramento"/>
    <x v="0"/>
    <x v="3"/>
    <x v="0"/>
    <m/>
  </r>
  <r>
    <n v="147051"/>
    <x v="0"/>
    <x v="1"/>
    <x v="2"/>
    <x v="0"/>
    <x v="2"/>
    <x v="292"/>
    <x v="0"/>
    <x v="0"/>
    <s v="Tesseramento"/>
    <x v="1"/>
    <x v="0"/>
    <x v="0"/>
    <m/>
  </r>
  <r>
    <n v="228454"/>
    <x v="0"/>
    <x v="1"/>
    <x v="0"/>
    <x v="1"/>
    <x v="2"/>
    <x v="172"/>
    <x v="0"/>
    <x v="1"/>
    <s v="Tesseramento"/>
    <x v="1"/>
    <x v="3"/>
    <x v="0"/>
    <m/>
  </r>
  <r>
    <n v="228453"/>
    <x v="0"/>
    <x v="1"/>
    <x v="0"/>
    <x v="1"/>
    <x v="2"/>
    <x v="172"/>
    <x v="0"/>
    <x v="0"/>
    <s v="Tesseramento"/>
    <x v="1"/>
    <x v="3"/>
    <x v="0"/>
    <m/>
  </r>
  <r>
    <n v="237289"/>
    <x v="1"/>
    <x v="0"/>
    <x v="1"/>
    <x v="2"/>
    <x v="15"/>
    <x v="248"/>
    <x v="0"/>
    <x v="0"/>
    <s v="Tesseramento"/>
    <x v="1"/>
    <x v="5"/>
    <x v="0"/>
    <m/>
  </r>
  <r>
    <n v="12453"/>
    <x v="0"/>
    <x v="0"/>
    <x v="0"/>
    <x v="0"/>
    <x v="2"/>
    <x v="172"/>
    <x v="0"/>
    <x v="0"/>
    <s v="Tesseramento"/>
    <x v="1"/>
    <x v="4"/>
    <x v="0"/>
    <m/>
  </r>
  <r>
    <n v="237174"/>
    <x v="0"/>
    <x v="0"/>
    <x v="1"/>
    <x v="2"/>
    <x v="2"/>
    <x v="292"/>
    <x v="0"/>
    <x v="0"/>
    <s v="Tesseramento"/>
    <x v="1"/>
    <x v="1"/>
    <x v="0"/>
    <m/>
  </r>
  <r>
    <n v="237172"/>
    <x v="0"/>
    <x v="0"/>
    <x v="1"/>
    <x v="2"/>
    <x v="2"/>
    <x v="292"/>
    <x v="0"/>
    <x v="0"/>
    <s v="Tesseramento"/>
    <x v="1"/>
    <x v="1"/>
    <x v="0"/>
    <m/>
  </r>
  <r>
    <n v="237171"/>
    <x v="0"/>
    <x v="0"/>
    <x v="1"/>
    <x v="2"/>
    <x v="2"/>
    <x v="292"/>
    <x v="0"/>
    <x v="1"/>
    <s v="Tesseramento"/>
    <x v="1"/>
    <x v="0"/>
    <x v="0"/>
    <m/>
  </r>
  <r>
    <n v="237262"/>
    <x v="0"/>
    <x v="1"/>
    <x v="1"/>
    <x v="3"/>
    <x v="14"/>
    <x v="257"/>
    <x v="0"/>
    <x v="0"/>
    <s v="Tesseramento"/>
    <x v="0"/>
    <x v="0"/>
    <x v="0"/>
    <m/>
  </r>
  <r>
    <n v="153883"/>
    <x v="0"/>
    <x v="0"/>
    <x v="0"/>
    <x v="0"/>
    <x v="7"/>
    <x v="135"/>
    <x v="0"/>
    <x v="0"/>
    <s v="Tesseramento"/>
    <x v="1"/>
    <x v="3"/>
    <x v="0"/>
    <m/>
  </r>
  <r>
    <n v="21222"/>
    <x v="0"/>
    <x v="0"/>
    <x v="2"/>
    <x v="0"/>
    <x v="2"/>
    <x v="292"/>
    <x v="0"/>
    <x v="0"/>
    <s v="Tesseramento"/>
    <x v="1"/>
    <x v="4"/>
    <x v="0"/>
    <m/>
  </r>
  <r>
    <n v="237121"/>
    <x v="0"/>
    <x v="1"/>
    <x v="1"/>
    <x v="1"/>
    <x v="4"/>
    <x v="151"/>
    <x v="0"/>
    <x v="1"/>
    <s v="Tesseramento"/>
    <x v="1"/>
    <x v="1"/>
    <x v="0"/>
    <m/>
  </r>
  <r>
    <n v="237095"/>
    <x v="0"/>
    <x v="1"/>
    <x v="1"/>
    <x v="1"/>
    <x v="4"/>
    <x v="111"/>
    <x v="0"/>
    <x v="0"/>
    <s v="Tesseramento"/>
    <x v="3"/>
    <x v="0"/>
    <x v="0"/>
    <m/>
  </r>
  <r>
    <n v="237194"/>
    <x v="0"/>
    <x v="1"/>
    <x v="1"/>
    <x v="3"/>
    <x v="7"/>
    <x v="274"/>
    <x v="0"/>
    <x v="1"/>
    <s v="Tesseramento"/>
    <x v="0"/>
    <x v="3"/>
    <x v="0"/>
    <m/>
  </r>
  <r>
    <n v="142346"/>
    <x v="0"/>
    <x v="0"/>
    <x v="0"/>
    <x v="4"/>
    <x v="10"/>
    <x v="341"/>
    <x v="0"/>
    <x v="0"/>
    <s v="Tesseramento"/>
    <x v="0"/>
    <x v="0"/>
    <x v="0"/>
    <m/>
  </r>
  <r>
    <n v="237112"/>
    <x v="0"/>
    <x v="1"/>
    <x v="1"/>
    <x v="0"/>
    <x v="4"/>
    <x v="151"/>
    <x v="0"/>
    <x v="0"/>
    <s v="Tesseramento"/>
    <x v="1"/>
    <x v="0"/>
    <x v="0"/>
    <m/>
  </r>
  <r>
    <n v="237454"/>
    <x v="0"/>
    <x v="0"/>
    <x v="1"/>
    <x v="2"/>
    <x v="11"/>
    <x v="404"/>
    <x v="0"/>
    <x v="0"/>
    <s v="Tesseramento"/>
    <x v="1"/>
    <x v="1"/>
    <x v="0"/>
    <m/>
  </r>
  <r>
    <n v="237111"/>
    <x v="1"/>
    <x v="0"/>
    <x v="1"/>
    <x v="1"/>
    <x v="4"/>
    <x v="151"/>
    <x v="0"/>
    <x v="0"/>
    <s v="Tesseramento"/>
    <x v="1"/>
    <x v="5"/>
    <x v="0"/>
    <m/>
  </r>
  <r>
    <n v="237123"/>
    <x v="1"/>
    <x v="0"/>
    <x v="1"/>
    <x v="2"/>
    <x v="4"/>
    <x v="151"/>
    <x v="0"/>
    <x v="1"/>
    <s v="Tesseramento"/>
    <x v="1"/>
    <x v="5"/>
    <x v="0"/>
    <m/>
  </r>
  <r>
    <n v="237114"/>
    <x v="1"/>
    <x v="0"/>
    <x v="1"/>
    <x v="2"/>
    <x v="4"/>
    <x v="151"/>
    <x v="0"/>
    <x v="0"/>
    <s v="Tesseramento"/>
    <x v="1"/>
    <x v="5"/>
    <x v="0"/>
    <m/>
  </r>
  <r>
    <n v="237274"/>
    <x v="0"/>
    <x v="0"/>
    <x v="1"/>
    <x v="0"/>
    <x v="3"/>
    <x v="252"/>
    <x v="0"/>
    <x v="0"/>
    <s v="Tesseramento"/>
    <x v="1"/>
    <x v="0"/>
    <x v="0"/>
    <m/>
  </r>
  <r>
    <n v="237113"/>
    <x v="1"/>
    <x v="0"/>
    <x v="1"/>
    <x v="2"/>
    <x v="4"/>
    <x v="151"/>
    <x v="0"/>
    <x v="0"/>
    <s v="Tesseramento"/>
    <x v="1"/>
    <x v="5"/>
    <x v="0"/>
    <m/>
  </r>
  <r>
    <n v="237122"/>
    <x v="1"/>
    <x v="0"/>
    <x v="1"/>
    <x v="2"/>
    <x v="4"/>
    <x v="151"/>
    <x v="0"/>
    <x v="0"/>
    <s v="Tesseramento"/>
    <x v="1"/>
    <x v="5"/>
    <x v="0"/>
    <m/>
  </r>
  <r>
    <n v="161248"/>
    <x v="0"/>
    <x v="0"/>
    <x v="0"/>
    <x v="0"/>
    <x v="11"/>
    <x v="155"/>
    <x v="0"/>
    <x v="0"/>
    <s v="Tesseramento"/>
    <x v="0"/>
    <x v="0"/>
    <x v="0"/>
    <m/>
  </r>
  <r>
    <n v="237273"/>
    <x v="0"/>
    <x v="0"/>
    <x v="1"/>
    <x v="1"/>
    <x v="3"/>
    <x v="252"/>
    <x v="0"/>
    <x v="1"/>
    <s v="Tesseramento"/>
    <x v="1"/>
    <x v="0"/>
    <x v="0"/>
    <m/>
  </r>
  <r>
    <n v="237115"/>
    <x v="1"/>
    <x v="0"/>
    <x v="1"/>
    <x v="2"/>
    <x v="4"/>
    <x v="151"/>
    <x v="0"/>
    <x v="0"/>
    <s v="Tesseramento"/>
    <x v="1"/>
    <x v="5"/>
    <x v="0"/>
    <m/>
  </r>
  <r>
    <n v="237272"/>
    <x v="1"/>
    <x v="0"/>
    <x v="1"/>
    <x v="1"/>
    <x v="3"/>
    <x v="252"/>
    <x v="0"/>
    <x v="0"/>
    <s v="Tesseramento"/>
    <x v="1"/>
    <x v="5"/>
    <x v="0"/>
    <m/>
  </r>
  <r>
    <n v="237118"/>
    <x v="1"/>
    <x v="0"/>
    <x v="1"/>
    <x v="2"/>
    <x v="4"/>
    <x v="151"/>
    <x v="0"/>
    <x v="0"/>
    <s v="Tesseramento"/>
    <x v="1"/>
    <x v="5"/>
    <x v="0"/>
    <m/>
  </r>
  <r>
    <n v="237119"/>
    <x v="1"/>
    <x v="0"/>
    <x v="1"/>
    <x v="2"/>
    <x v="4"/>
    <x v="151"/>
    <x v="0"/>
    <x v="0"/>
    <s v="Tesseramento"/>
    <x v="1"/>
    <x v="5"/>
    <x v="0"/>
    <m/>
  </r>
  <r>
    <n v="237271"/>
    <x v="1"/>
    <x v="0"/>
    <x v="1"/>
    <x v="1"/>
    <x v="3"/>
    <x v="252"/>
    <x v="0"/>
    <x v="1"/>
    <s v="Tesseramento"/>
    <x v="1"/>
    <x v="5"/>
    <x v="0"/>
    <m/>
  </r>
  <r>
    <n v="99535"/>
    <x v="0"/>
    <x v="0"/>
    <x v="0"/>
    <x v="0"/>
    <x v="11"/>
    <x v="160"/>
    <x v="0"/>
    <x v="0"/>
    <s v="Tesseramento"/>
    <x v="0"/>
    <x v="4"/>
    <x v="0"/>
    <m/>
  </r>
  <r>
    <n v="229458"/>
    <x v="1"/>
    <x v="0"/>
    <x v="0"/>
    <x v="2"/>
    <x v="4"/>
    <x v="151"/>
    <x v="0"/>
    <x v="1"/>
    <s v="Tesseramento"/>
    <x v="1"/>
    <x v="5"/>
    <x v="0"/>
    <m/>
  </r>
  <r>
    <n v="237117"/>
    <x v="1"/>
    <x v="0"/>
    <x v="1"/>
    <x v="2"/>
    <x v="4"/>
    <x v="151"/>
    <x v="0"/>
    <x v="1"/>
    <s v="Tesseramento"/>
    <x v="1"/>
    <x v="5"/>
    <x v="0"/>
    <m/>
  </r>
  <r>
    <n v="221590"/>
    <x v="1"/>
    <x v="0"/>
    <x v="0"/>
    <x v="2"/>
    <x v="4"/>
    <x v="151"/>
    <x v="0"/>
    <x v="0"/>
    <s v="Tesseramento"/>
    <x v="1"/>
    <x v="5"/>
    <x v="0"/>
    <m/>
  </r>
  <r>
    <n v="208486"/>
    <x v="1"/>
    <x v="0"/>
    <x v="0"/>
    <x v="0"/>
    <x v="3"/>
    <x v="252"/>
    <x v="0"/>
    <x v="0"/>
    <s v="Tesseramento"/>
    <x v="1"/>
    <x v="6"/>
    <x v="0"/>
    <m/>
  </r>
  <r>
    <n v="211327"/>
    <x v="0"/>
    <x v="0"/>
    <x v="0"/>
    <x v="2"/>
    <x v="4"/>
    <x v="151"/>
    <x v="0"/>
    <x v="0"/>
    <s v="Tesseramento"/>
    <x v="1"/>
    <x v="0"/>
    <x v="0"/>
    <m/>
  </r>
  <r>
    <n v="37749"/>
    <x v="0"/>
    <x v="0"/>
    <x v="0"/>
    <x v="0"/>
    <x v="4"/>
    <x v="151"/>
    <x v="0"/>
    <x v="0"/>
    <s v="Tesseramento"/>
    <x v="1"/>
    <x v="0"/>
    <x v="0"/>
    <m/>
  </r>
  <r>
    <n v="53281"/>
    <x v="0"/>
    <x v="0"/>
    <x v="0"/>
    <x v="0"/>
    <x v="10"/>
    <x v="294"/>
    <x v="0"/>
    <x v="0"/>
    <s v="Tesseramento"/>
    <x v="1"/>
    <x v="4"/>
    <x v="0"/>
    <m/>
  </r>
  <r>
    <n v="230291"/>
    <x v="0"/>
    <x v="0"/>
    <x v="0"/>
    <x v="0"/>
    <x v="3"/>
    <x v="252"/>
    <x v="0"/>
    <x v="0"/>
    <s v="Tesseramento"/>
    <x v="1"/>
    <x v="0"/>
    <x v="0"/>
    <m/>
  </r>
  <r>
    <n v="222979"/>
    <x v="0"/>
    <x v="1"/>
    <x v="0"/>
    <x v="1"/>
    <x v="3"/>
    <x v="252"/>
    <x v="0"/>
    <x v="0"/>
    <s v="Tesseramento"/>
    <x v="1"/>
    <x v="0"/>
    <x v="0"/>
    <m/>
  </r>
  <r>
    <n v="229863"/>
    <x v="0"/>
    <x v="0"/>
    <x v="0"/>
    <x v="1"/>
    <x v="3"/>
    <x v="252"/>
    <x v="0"/>
    <x v="0"/>
    <s v="Tesseramento"/>
    <x v="1"/>
    <x v="0"/>
    <x v="0"/>
    <m/>
  </r>
  <r>
    <n v="230287"/>
    <x v="0"/>
    <x v="0"/>
    <x v="0"/>
    <x v="0"/>
    <x v="3"/>
    <x v="252"/>
    <x v="0"/>
    <x v="0"/>
    <s v="Tesseramento"/>
    <x v="1"/>
    <x v="1"/>
    <x v="0"/>
    <m/>
  </r>
  <r>
    <n v="233399"/>
    <x v="0"/>
    <x v="0"/>
    <x v="0"/>
    <x v="0"/>
    <x v="3"/>
    <x v="252"/>
    <x v="0"/>
    <x v="0"/>
    <s v="Tesseramento"/>
    <x v="1"/>
    <x v="0"/>
    <x v="0"/>
    <m/>
  </r>
  <r>
    <n v="231456"/>
    <x v="1"/>
    <x v="0"/>
    <x v="0"/>
    <x v="2"/>
    <x v="4"/>
    <x v="151"/>
    <x v="0"/>
    <x v="1"/>
    <s v="Tesseramento"/>
    <x v="1"/>
    <x v="5"/>
    <x v="0"/>
    <m/>
  </r>
  <r>
    <n v="37894"/>
    <x v="0"/>
    <x v="0"/>
    <x v="0"/>
    <x v="0"/>
    <x v="4"/>
    <x v="151"/>
    <x v="0"/>
    <x v="0"/>
    <s v="Tesseramento"/>
    <x v="1"/>
    <x v="0"/>
    <x v="0"/>
    <m/>
  </r>
  <r>
    <n v="208521"/>
    <x v="0"/>
    <x v="0"/>
    <x v="0"/>
    <x v="2"/>
    <x v="4"/>
    <x v="151"/>
    <x v="0"/>
    <x v="0"/>
    <s v="Tesseramento"/>
    <x v="1"/>
    <x v="1"/>
    <x v="0"/>
    <m/>
  </r>
  <r>
    <n v="228304"/>
    <x v="0"/>
    <x v="1"/>
    <x v="0"/>
    <x v="0"/>
    <x v="3"/>
    <x v="252"/>
    <x v="0"/>
    <x v="0"/>
    <s v="Tesseramento"/>
    <x v="1"/>
    <x v="1"/>
    <x v="0"/>
    <m/>
  </r>
  <r>
    <n v="37739"/>
    <x v="0"/>
    <x v="0"/>
    <x v="2"/>
    <x v="0"/>
    <x v="4"/>
    <x v="151"/>
    <x v="0"/>
    <x v="0"/>
    <s v="Tesseramento"/>
    <x v="1"/>
    <x v="3"/>
    <x v="0"/>
    <m/>
  </r>
  <r>
    <n v="237270"/>
    <x v="1"/>
    <x v="0"/>
    <x v="1"/>
    <x v="2"/>
    <x v="3"/>
    <x v="252"/>
    <x v="0"/>
    <x v="0"/>
    <s v="Tesseramento"/>
    <x v="1"/>
    <x v="5"/>
    <x v="0"/>
    <m/>
  </r>
  <r>
    <n v="81984"/>
    <x v="0"/>
    <x v="0"/>
    <x v="2"/>
    <x v="0"/>
    <x v="1"/>
    <x v="22"/>
    <x v="0"/>
    <x v="0"/>
    <s v="Tesseramento"/>
    <x v="1"/>
    <x v="4"/>
    <x v="0"/>
    <m/>
  </r>
  <r>
    <n v="186510"/>
    <x v="0"/>
    <x v="0"/>
    <x v="0"/>
    <x v="3"/>
    <x v="11"/>
    <x v="82"/>
    <x v="0"/>
    <x v="0"/>
    <s v="Tesseramento"/>
    <x v="0"/>
    <x v="3"/>
    <x v="0"/>
    <m/>
  </r>
  <r>
    <n v="237269"/>
    <x v="1"/>
    <x v="0"/>
    <x v="1"/>
    <x v="1"/>
    <x v="3"/>
    <x v="252"/>
    <x v="0"/>
    <x v="0"/>
    <s v="Tesseramento"/>
    <x v="1"/>
    <x v="5"/>
    <x v="0"/>
    <m/>
  </r>
  <r>
    <n v="222046"/>
    <x v="0"/>
    <x v="0"/>
    <x v="0"/>
    <x v="1"/>
    <x v="10"/>
    <x v="273"/>
    <x v="0"/>
    <x v="1"/>
    <s v="Tesseramento"/>
    <x v="1"/>
    <x v="4"/>
    <x v="0"/>
    <m/>
  </r>
  <r>
    <n v="222055"/>
    <x v="0"/>
    <x v="0"/>
    <x v="0"/>
    <x v="1"/>
    <x v="10"/>
    <x v="273"/>
    <x v="0"/>
    <x v="0"/>
    <s v="Tesseramento"/>
    <x v="1"/>
    <x v="4"/>
    <x v="0"/>
    <m/>
  </r>
  <r>
    <n v="214254"/>
    <x v="0"/>
    <x v="1"/>
    <x v="0"/>
    <x v="1"/>
    <x v="7"/>
    <x v="328"/>
    <x v="0"/>
    <x v="0"/>
    <s v="Tesseramento"/>
    <x v="0"/>
    <x v="0"/>
    <x v="0"/>
    <m/>
  </r>
  <r>
    <n v="115414"/>
    <x v="0"/>
    <x v="0"/>
    <x v="2"/>
    <x v="0"/>
    <x v="4"/>
    <x v="58"/>
    <x v="0"/>
    <x v="0"/>
    <s v="Tesseramento"/>
    <x v="1"/>
    <x v="3"/>
    <x v="0"/>
    <m/>
  </r>
  <r>
    <n v="32283"/>
    <x v="0"/>
    <x v="0"/>
    <x v="0"/>
    <x v="0"/>
    <x v="7"/>
    <x v="67"/>
    <x v="0"/>
    <x v="1"/>
    <s v="Tesseramento"/>
    <x v="0"/>
    <x v="3"/>
    <x v="0"/>
    <m/>
  </r>
  <r>
    <n v="237232"/>
    <x v="0"/>
    <x v="0"/>
    <x v="1"/>
    <x v="3"/>
    <x v="7"/>
    <x v="135"/>
    <x v="0"/>
    <x v="0"/>
    <s v="Tesseramento"/>
    <x v="1"/>
    <x v="0"/>
    <x v="0"/>
    <m/>
  </r>
  <r>
    <n v="145389"/>
    <x v="0"/>
    <x v="0"/>
    <x v="0"/>
    <x v="0"/>
    <x v="4"/>
    <x v="58"/>
    <x v="0"/>
    <x v="0"/>
    <s v="Tesseramento"/>
    <x v="1"/>
    <x v="4"/>
    <x v="0"/>
    <m/>
  </r>
  <r>
    <n v="229835"/>
    <x v="0"/>
    <x v="1"/>
    <x v="0"/>
    <x v="3"/>
    <x v="7"/>
    <x v="67"/>
    <x v="0"/>
    <x v="0"/>
    <s v="Tesseramento"/>
    <x v="0"/>
    <x v="0"/>
    <x v="0"/>
    <m/>
  </r>
  <r>
    <n v="166871"/>
    <x v="0"/>
    <x v="0"/>
    <x v="0"/>
    <x v="0"/>
    <x v="4"/>
    <x v="58"/>
    <x v="0"/>
    <x v="1"/>
    <s v="Tesseramento"/>
    <x v="1"/>
    <x v="3"/>
    <x v="0"/>
    <m/>
  </r>
  <r>
    <n v="172925"/>
    <x v="0"/>
    <x v="0"/>
    <x v="0"/>
    <x v="0"/>
    <x v="4"/>
    <x v="58"/>
    <x v="0"/>
    <x v="0"/>
    <s v="Tesseramento"/>
    <x v="1"/>
    <x v="0"/>
    <x v="0"/>
    <m/>
  </r>
  <r>
    <n v="100162"/>
    <x v="0"/>
    <x v="0"/>
    <x v="0"/>
    <x v="0"/>
    <x v="4"/>
    <x v="58"/>
    <x v="0"/>
    <x v="0"/>
    <s v="Tesseramento"/>
    <x v="1"/>
    <x v="4"/>
    <x v="0"/>
    <m/>
  </r>
  <r>
    <n v="207973"/>
    <x v="0"/>
    <x v="1"/>
    <x v="0"/>
    <x v="1"/>
    <x v="4"/>
    <x v="58"/>
    <x v="0"/>
    <x v="0"/>
    <s v="Tesseramento"/>
    <x v="1"/>
    <x v="3"/>
    <x v="0"/>
    <m/>
  </r>
  <r>
    <n v="230413"/>
    <x v="0"/>
    <x v="1"/>
    <x v="0"/>
    <x v="3"/>
    <x v="4"/>
    <x v="58"/>
    <x v="0"/>
    <x v="0"/>
    <s v="Tesseramento"/>
    <x v="1"/>
    <x v="1"/>
    <x v="0"/>
    <m/>
  </r>
  <r>
    <n v="237199"/>
    <x v="0"/>
    <x v="1"/>
    <x v="1"/>
    <x v="0"/>
    <x v="4"/>
    <x v="58"/>
    <x v="0"/>
    <x v="0"/>
    <s v="Tesseramento"/>
    <x v="1"/>
    <x v="1"/>
    <x v="0"/>
    <m/>
  </r>
  <r>
    <n v="61974"/>
    <x v="0"/>
    <x v="0"/>
    <x v="0"/>
    <x v="0"/>
    <x v="4"/>
    <x v="58"/>
    <x v="0"/>
    <x v="0"/>
    <s v="Tesseramento"/>
    <x v="1"/>
    <x v="0"/>
    <x v="0"/>
    <m/>
  </r>
  <r>
    <n v="222995"/>
    <x v="0"/>
    <x v="0"/>
    <x v="0"/>
    <x v="1"/>
    <x v="7"/>
    <x v="210"/>
    <x v="0"/>
    <x v="1"/>
    <s v="Tesseramento"/>
    <x v="0"/>
    <x v="3"/>
    <x v="0"/>
    <m/>
  </r>
  <r>
    <n v="171553"/>
    <x v="0"/>
    <x v="0"/>
    <x v="0"/>
    <x v="0"/>
    <x v="4"/>
    <x v="58"/>
    <x v="0"/>
    <x v="0"/>
    <s v="Tesseramento"/>
    <x v="1"/>
    <x v="0"/>
    <x v="0"/>
    <m/>
  </r>
  <r>
    <n v="71723"/>
    <x v="0"/>
    <x v="0"/>
    <x v="2"/>
    <x v="0"/>
    <x v="7"/>
    <x v="210"/>
    <x v="0"/>
    <x v="1"/>
    <s v="Tesseramento"/>
    <x v="0"/>
    <x v="4"/>
    <x v="0"/>
    <m/>
  </r>
  <r>
    <n v="186415"/>
    <x v="0"/>
    <x v="0"/>
    <x v="0"/>
    <x v="0"/>
    <x v="7"/>
    <x v="210"/>
    <x v="0"/>
    <x v="1"/>
    <s v="Tesseramento"/>
    <x v="0"/>
    <x v="0"/>
    <x v="0"/>
    <m/>
  </r>
  <r>
    <n v="51554"/>
    <x v="0"/>
    <x v="0"/>
    <x v="0"/>
    <x v="0"/>
    <x v="4"/>
    <x v="58"/>
    <x v="0"/>
    <x v="0"/>
    <s v="Tesseramento"/>
    <x v="1"/>
    <x v="3"/>
    <x v="0"/>
    <m/>
  </r>
  <r>
    <n v="20935"/>
    <x v="0"/>
    <x v="0"/>
    <x v="0"/>
    <x v="0"/>
    <x v="0"/>
    <x v="206"/>
    <x v="0"/>
    <x v="0"/>
    <s v="Tesseramento"/>
    <x v="1"/>
    <x v="4"/>
    <x v="0"/>
    <m/>
  </r>
  <r>
    <n v="192395"/>
    <x v="0"/>
    <x v="0"/>
    <x v="0"/>
    <x v="0"/>
    <x v="7"/>
    <x v="210"/>
    <x v="0"/>
    <x v="1"/>
    <s v="Tesseramento"/>
    <x v="0"/>
    <x v="3"/>
    <x v="0"/>
    <m/>
  </r>
  <r>
    <n v="91421"/>
    <x v="0"/>
    <x v="0"/>
    <x v="0"/>
    <x v="0"/>
    <x v="0"/>
    <x v="206"/>
    <x v="0"/>
    <x v="1"/>
    <s v="Tesseramento"/>
    <x v="1"/>
    <x v="4"/>
    <x v="0"/>
    <m/>
  </r>
  <r>
    <n v="110489"/>
    <x v="0"/>
    <x v="0"/>
    <x v="0"/>
    <x v="0"/>
    <x v="0"/>
    <x v="206"/>
    <x v="0"/>
    <x v="1"/>
    <s v="Tesseramento"/>
    <x v="1"/>
    <x v="4"/>
    <x v="0"/>
    <m/>
  </r>
  <r>
    <n v="237200"/>
    <x v="0"/>
    <x v="0"/>
    <x v="1"/>
    <x v="0"/>
    <x v="4"/>
    <x v="58"/>
    <x v="0"/>
    <x v="0"/>
    <s v="Tesseramento"/>
    <x v="1"/>
    <x v="0"/>
    <x v="0"/>
    <m/>
  </r>
  <r>
    <n v="237201"/>
    <x v="0"/>
    <x v="0"/>
    <x v="1"/>
    <x v="1"/>
    <x v="4"/>
    <x v="58"/>
    <x v="0"/>
    <x v="1"/>
    <s v="Tesseramento"/>
    <x v="1"/>
    <x v="0"/>
    <x v="0"/>
    <m/>
  </r>
  <r>
    <n v="237202"/>
    <x v="0"/>
    <x v="0"/>
    <x v="1"/>
    <x v="2"/>
    <x v="4"/>
    <x v="58"/>
    <x v="0"/>
    <x v="0"/>
    <s v="Tesseramento"/>
    <x v="1"/>
    <x v="4"/>
    <x v="0"/>
    <m/>
  </r>
  <r>
    <n v="93640"/>
    <x v="0"/>
    <x v="0"/>
    <x v="2"/>
    <x v="0"/>
    <x v="4"/>
    <x v="140"/>
    <x v="0"/>
    <x v="0"/>
    <s v="Tesseramento"/>
    <x v="0"/>
    <x v="0"/>
    <x v="0"/>
    <m/>
  </r>
  <r>
    <n v="106288"/>
    <x v="0"/>
    <x v="0"/>
    <x v="2"/>
    <x v="1"/>
    <x v="4"/>
    <x v="140"/>
    <x v="0"/>
    <x v="1"/>
    <s v="Tesseramento"/>
    <x v="0"/>
    <x v="3"/>
    <x v="0"/>
    <m/>
  </r>
  <r>
    <n v="106293"/>
    <x v="0"/>
    <x v="0"/>
    <x v="2"/>
    <x v="1"/>
    <x v="4"/>
    <x v="140"/>
    <x v="0"/>
    <x v="0"/>
    <s v="Tesseramento"/>
    <x v="0"/>
    <x v="3"/>
    <x v="0"/>
    <m/>
  </r>
  <r>
    <n v="237132"/>
    <x v="0"/>
    <x v="0"/>
    <x v="1"/>
    <x v="2"/>
    <x v="7"/>
    <x v="210"/>
    <x v="0"/>
    <x v="0"/>
    <s v="Tesseramento"/>
    <x v="0"/>
    <x v="1"/>
    <x v="0"/>
    <m/>
  </r>
  <r>
    <n v="237203"/>
    <x v="0"/>
    <x v="0"/>
    <x v="1"/>
    <x v="2"/>
    <x v="4"/>
    <x v="58"/>
    <x v="0"/>
    <x v="0"/>
    <s v="Tesseramento"/>
    <x v="1"/>
    <x v="4"/>
    <x v="0"/>
    <m/>
  </r>
  <r>
    <n v="34416"/>
    <x v="0"/>
    <x v="2"/>
    <x v="0"/>
    <x v="0"/>
    <x v="7"/>
    <x v="225"/>
    <x v="1"/>
    <x v="0"/>
    <s v="Tesseramento"/>
    <x v="0"/>
    <x v="8"/>
    <x v="0"/>
    <m/>
  </r>
  <r>
    <n v="237204"/>
    <x v="0"/>
    <x v="0"/>
    <x v="1"/>
    <x v="2"/>
    <x v="4"/>
    <x v="58"/>
    <x v="0"/>
    <x v="0"/>
    <s v="Tesseramento"/>
    <x v="1"/>
    <x v="4"/>
    <x v="0"/>
    <m/>
  </r>
  <r>
    <n v="153354"/>
    <x v="0"/>
    <x v="0"/>
    <x v="0"/>
    <x v="0"/>
    <x v="7"/>
    <x v="210"/>
    <x v="0"/>
    <x v="0"/>
    <s v="Tesseramento"/>
    <x v="0"/>
    <x v="0"/>
    <x v="0"/>
    <m/>
  </r>
  <r>
    <n v="146855"/>
    <x v="0"/>
    <x v="0"/>
    <x v="2"/>
    <x v="0"/>
    <x v="7"/>
    <x v="210"/>
    <x v="0"/>
    <x v="0"/>
    <s v="Tesseramento"/>
    <x v="0"/>
    <x v="0"/>
    <x v="0"/>
    <m/>
  </r>
  <r>
    <n v="237677"/>
    <x v="0"/>
    <x v="0"/>
    <x v="1"/>
    <x v="2"/>
    <x v="4"/>
    <x v="58"/>
    <x v="0"/>
    <x v="1"/>
    <s v="Tesseramento"/>
    <x v="1"/>
    <x v="3"/>
    <x v="0"/>
    <m/>
  </r>
  <r>
    <n v="212704"/>
    <x v="0"/>
    <x v="0"/>
    <x v="0"/>
    <x v="0"/>
    <x v="7"/>
    <x v="210"/>
    <x v="0"/>
    <x v="0"/>
    <s v="Tesseramento"/>
    <x v="0"/>
    <x v="0"/>
    <x v="0"/>
    <m/>
  </r>
  <r>
    <n v="169249"/>
    <x v="0"/>
    <x v="0"/>
    <x v="0"/>
    <x v="0"/>
    <x v="14"/>
    <x v="131"/>
    <x v="0"/>
    <x v="0"/>
    <s v="Tesseramento"/>
    <x v="1"/>
    <x v="1"/>
    <x v="0"/>
    <m/>
  </r>
  <r>
    <n v="229445"/>
    <x v="0"/>
    <x v="0"/>
    <x v="0"/>
    <x v="1"/>
    <x v="7"/>
    <x v="210"/>
    <x v="0"/>
    <x v="0"/>
    <s v="Tesseramento"/>
    <x v="0"/>
    <x v="0"/>
    <x v="0"/>
    <m/>
  </r>
  <r>
    <n v="108466"/>
    <x v="0"/>
    <x v="0"/>
    <x v="0"/>
    <x v="0"/>
    <x v="8"/>
    <x v="31"/>
    <x v="0"/>
    <x v="0"/>
    <s v="Tesseramento"/>
    <x v="1"/>
    <x v="3"/>
    <x v="0"/>
    <m/>
  </r>
  <r>
    <n v="113227"/>
    <x v="0"/>
    <x v="0"/>
    <x v="0"/>
    <x v="0"/>
    <x v="8"/>
    <x v="31"/>
    <x v="0"/>
    <x v="1"/>
    <s v="Tesseramento"/>
    <x v="1"/>
    <x v="3"/>
    <x v="0"/>
    <m/>
  </r>
  <r>
    <n v="180979"/>
    <x v="0"/>
    <x v="0"/>
    <x v="0"/>
    <x v="0"/>
    <x v="7"/>
    <x v="213"/>
    <x v="0"/>
    <x v="0"/>
    <s v="Tesseramento"/>
    <x v="1"/>
    <x v="0"/>
    <x v="0"/>
    <m/>
  </r>
  <r>
    <n v="180975"/>
    <x v="0"/>
    <x v="0"/>
    <x v="0"/>
    <x v="0"/>
    <x v="7"/>
    <x v="213"/>
    <x v="0"/>
    <x v="1"/>
    <s v="Tesseramento"/>
    <x v="1"/>
    <x v="3"/>
    <x v="0"/>
    <m/>
  </r>
  <r>
    <n v="220227"/>
    <x v="1"/>
    <x v="0"/>
    <x v="0"/>
    <x v="1"/>
    <x v="10"/>
    <x v="93"/>
    <x v="0"/>
    <x v="0"/>
    <s v="Tesseramento"/>
    <x v="0"/>
    <x v="5"/>
    <x v="0"/>
    <m/>
  </r>
  <r>
    <n v="175877"/>
    <x v="0"/>
    <x v="1"/>
    <x v="2"/>
    <x v="2"/>
    <x v="13"/>
    <x v="177"/>
    <x v="0"/>
    <x v="0"/>
    <s v="Tesseramento"/>
    <x v="1"/>
    <x v="1"/>
    <x v="0"/>
    <m/>
  </r>
  <r>
    <n v="209412"/>
    <x v="0"/>
    <x v="0"/>
    <x v="2"/>
    <x v="1"/>
    <x v="11"/>
    <x v="404"/>
    <x v="0"/>
    <x v="1"/>
    <s v="Tesseramento"/>
    <x v="1"/>
    <x v="0"/>
    <x v="0"/>
    <m/>
  </r>
  <r>
    <n v="210372"/>
    <x v="1"/>
    <x v="0"/>
    <x v="0"/>
    <x v="0"/>
    <x v="7"/>
    <x v="328"/>
    <x v="0"/>
    <x v="0"/>
    <s v="Tesseramento"/>
    <x v="0"/>
    <x v="5"/>
    <x v="0"/>
    <m/>
  </r>
  <r>
    <n v="174691"/>
    <x v="1"/>
    <x v="0"/>
    <x v="0"/>
    <x v="1"/>
    <x v="7"/>
    <x v="328"/>
    <x v="0"/>
    <x v="0"/>
    <s v="Tesseramento"/>
    <x v="0"/>
    <x v="7"/>
    <x v="0"/>
    <m/>
  </r>
  <r>
    <n v="224204"/>
    <x v="0"/>
    <x v="0"/>
    <x v="0"/>
    <x v="3"/>
    <x v="4"/>
    <x v="330"/>
    <x v="0"/>
    <x v="0"/>
    <s v="Tesseramento"/>
    <x v="1"/>
    <x v="3"/>
    <x v="0"/>
    <m/>
  </r>
  <r>
    <n v="62809"/>
    <x v="0"/>
    <x v="0"/>
    <x v="0"/>
    <x v="0"/>
    <x v="4"/>
    <x v="330"/>
    <x v="0"/>
    <x v="1"/>
    <s v="Tesseramento"/>
    <x v="1"/>
    <x v="4"/>
    <x v="0"/>
    <m/>
  </r>
  <r>
    <n v="32569"/>
    <x v="0"/>
    <x v="0"/>
    <x v="0"/>
    <x v="0"/>
    <x v="8"/>
    <x v="268"/>
    <x v="0"/>
    <x v="1"/>
    <s v="Tesseramento"/>
    <x v="1"/>
    <x v="4"/>
    <x v="0"/>
    <m/>
  </r>
  <r>
    <n v="21674"/>
    <x v="0"/>
    <x v="0"/>
    <x v="0"/>
    <x v="1"/>
    <x v="8"/>
    <x v="268"/>
    <x v="0"/>
    <x v="1"/>
    <s v="Tesseramento"/>
    <x v="1"/>
    <x v="4"/>
    <x v="0"/>
    <m/>
  </r>
  <r>
    <n v="21675"/>
    <x v="0"/>
    <x v="0"/>
    <x v="0"/>
    <x v="0"/>
    <x v="8"/>
    <x v="268"/>
    <x v="0"/>
    <x v="0"/>
    <s v="Tesseramento"/>
    <x v="1"/>
    <x v="4"/>
    <x v="0"/>
    <m/>
  </r>
  <r>
    <n v="231692"/>
    <x v="0"/>
    <x v="1"/>
    <x v="0"/>
    <x v="0"/>
    <x v="8"/>
    <x v="268"/>
    <x v="0"/>
    <x v="0"/>
    <s v="Tesseramento"/>
    <x v="1"/>
    <x v="0"/>
    <x v="0"/>
    <m/>
  </r>
  <r>
    <n v="180096"/>
    <x v="0"/>
    <x v="0"/>
    <x v="0"/>
    <x v="0"/>
    <x v="8"/>
    <x v="268"/>
    <x v="0"/>
    <x v="0"/>
    <s v="Tesseramento"/>
    <x v="1"/>
    <x v="1"/>
    <x v="0"/>
    <m/>
  </r>
  <r>
    <n v="220050"/>
    <x v="1"/>
    <x v="0"/>
    <x v="0"/>
    <x v="1"/>
    <x v="4"/>
    <x v="125"/>
    <x v="0"/>
    <x v="1"/>
    <s v="Tesseramento"/>
    <x v="1"/>
    <x v="5"/>
    <x v="0"/>
    <m/>
  </r>
  <r>
    <n v="194296"/>
    <x v="0"/>
    <x v="1"/>
    <x v="0"/>
    <x v="0"/>
    <x v="4"/>
    <x v="125"/>
    <x v="0"/>
    <x v="0"/>
    <s v="Tesseramento"/>
    <x v="1"/>
    <x v="0"/>
    <x v="0"/>
    <m/>
  </r>
  <r>
    <n v="194297"/>
    <x v="0"/>
    <x v="1"/>
    <x v="0"/>
    <x v="0"/>
    <x v="4"/>
    <x v="125"/>
    <x v="0"/>
    <x v="1"/>
    <s v="Tesseramento"/>
    <x v="1"/>
    <x v="0"/>
    <x v="0"/>
    <m/>
  </r>
  <r>
    <n v="237253"/>
    <x v="1"/>
    <x v="1"/>
    <x v="1"/>
    <x v="3"/>
    <x v="4"/>
    <x v="125"/>
    <x v="0"/>
    <x v="1"/>
    <s v="Tesseramento"/>
    <x v="1"/>
    <x v="5"/>
    <x v="0"/>
    <m/>
  </r>
  <r>
    <n v="228745"/>
    <x v="0"/>
    <x v="1"/>
    <x v="0"/>
    <x v="1"/>
    <x v="7"/>
    <x v="56"/>
    <x v="0"/>
    <x v="1"/>
    <s v="Tesseramento"/>
    <x v="1"/>
    <x v="3"/>
    <x v="0"/>
    <m/>
  </r>
  <r>
    <n v="94925"/>
    <x v="0"/>
    <x v="0"/>
    <x v="0"/>
    <x v="0"/>
    <x v="7"/>
    <x v="56"/>
    <x v="0"/>
    <x v="1"/>
    <s v="Tesseramento"/>
    <x v="1"/>
    <x v="4"/>
    <x v="0"/>
    <m/>
  </r>
  <r>
    <n v="192959"/>
    <x v="0"/>
    <x v="1"/>
    <x v="0"/>
    <x v="0"/>
    <x v="7"/>
    <x v="56"/>
    <x v="0"/>
    <x v="0"/>
    <s v="Tesseramento"/>
    <x v="1"/>
    <x v="3"/>
    <x v="0"/>
    <m/>
  </r>
  <r>
    <n v="232834"/>
    <x v="1"/>
    <x v="1"/>
    <x v="0"/>
    <x v="1"/>
    <x v="7"/>
    <x v="56"/>
    <x v="0"/>
    <x v="0"/>
    <s v="Tesseramento"/>
    <x v="1"/>
    <x v="6"/>
    <x v="0"/>
    <m/>
  </r>
  <r>
    <n v="237192"/>
    <x v="0"/>
    <x v="1"/>
    <x v="1"/>
    <x v="0"/>
    <x v="8"/>
    <x v="352"/>
    <x v="0"/>
    <x v="0"/>
    <s v="Tesseramento"/>
    <x v="0"/>
    <x v="0"/>
    <x v="0"/>
    <m/>
  </r>
  <r>
    <n v="237254"/>
    <x v="1"/>
    <x v="0"/>
    <x v="1"/>
    <x v="2"/>
    <x v="4"/>
    <x v="125"/>
    <x v="0"/>
    <x v="1"/>
    <s v="Tesseramento"/>
    <x v="1"/>
    <x v="5"/>
    <x v="0"/>
    <m/>
  </r>
  <r>
    <n v="32262"/>
    <x v="0"/>
    <x v="0"/>
    <x v="0"/>
    <x v="0"/>
    <x v="7"/>
    <x v="288"/>
    <x v="0"/>
    <x v="0"/>
    <s v="Tesseramento"/>
    <x v="3"/>
    <x v="4"/>
    <x v="0"/>
    <m/>
  </r>
  <r>
    <n v="135817"/>
    <x v="0"/>
    <x v="0"/>
    <x v="0"/>
    <x v="0"/>
    <x v="7"/>
    <x v="288"/>
    <x v="0"/>
    <x v="0"/>
    <s v="Tesseramento"/>
    <x v="3"/>
    <x v="0"/>
    <x v="0"/>
    <m/>
  </r>
  <r>
    <n v="29631"/>
    <x v="0"/>
    <x v="0"/>
    <x v="2"/>
    <x v="0"/>
    <x v="7"/>
    <x v="288"/>
    <x v="0"/>
    <x v="0"/>
    <s v="Tesseramento"/>
    <x v="3"/>
    <x v="4"/>
    <x v="0"/>
    <m/>
  </r>
  <r>
    <n v="1076"/>
    <x v="0"/>
    <x v="0"/>
    <x v="0"/>
    <x v="1"/>
    <x v="7"/>
    <x v="259"/>
    <x v="0"/>
    <x v="0"/>
    <s v="Tesseramento"/>
    <x v="0"/>
    <x v="3"/>
    <x v="0"/>
    <m/>
  </r>
  <r>
    <n v="176077"/>
    <x v="0"/>
    <x v="0"/>
    <x v="0"/>
    <x v="0"/>
    <x v="7"/>
    <x v="259"/>
    <x v="0"/>
    <x v="0"/>
    <s v="Tesseramento"/>
    <x v="0"/>
    <x v="0"/>
    <x v="0"/>
    <m/>
  </r>
  <r>
    <n v="190598"/>
    <x v="0"/>
    <x v="0"/>
    <x v="0"/>
    <x v="0"/>
    <x v="7"/>
    <x v="259"/>
    <x v="0"/>
    <x v="1"/>
    <s v="Tesseramento"/>
    <x v="0"/>
    <x v="0"/>
    <x v="0"/>
    <m/>
  </r>
  <r>
    <n v="237145"/>
    <x v="0"/>
    <x v="0"/>
    <x v="1"/>
    <x v="1"/>
    <x v="7"/>
    <x v="288"/>
    <x v="0"/>
    <x v="0"/>
    <s v="Tesseramento"/>
    <x v="3"/>
    <x v="0"/>
    <x v="0"/>
    <m/>
  </r>
  <r>
    <n v="237146"/>
    <x v="0"/>
    <x v="0"/>
    <x v="1"/>
    <x v="1"/>
    <x v="7"/>
    <x v="288"/>
    <x v="0"/>
    <x v="0"/>
    <s v="Tesseramento"/>
    <x v="3"/>
    <x v="0"/>
    <x v="0"/>
    <m/>
  </r>
  <r>
    <n v="197396"/>
    <x v="0"/>
    <x v="0"/>
    <x v="0"/>
    <x v="1"/>
    <x v="7"/>
    <x v="259"/>
    <x v="0"/>
    <x v="0"/>
    <s v="Tesseramento"/>
    <x v="0"/>
    <x v="0"/>
    <x v="0"/>
    <m/>
  </r>
  <r>
    <n v="237255"/>
    <x v="1"/>
    <x v="1"/>
    <x v="1"/>
    <x v="2"/>
    <x v="4"/>
    <x v="125"/>
    <x v="0"/>
    <x v="1"/>
    <s v="Tesseramento"/>
    <x v="1"/>
    <x v="5"/>
    <x v="0"/>
    <m/>
  </r>
  <r>
    <n v="145484"/>
    <x v="0"/>
    <x v="0"/>
    <x v="2"/>
    <x v="1"/>
    <x v="2"/>
    <x v="251"/>
    <x v="0"/>
    <x v="0"/>
    <s v="Tesseramento"/>
    <x v="1"/>
    <x v="0"/>
    <x v="0"/>
    <m/>
  </r>
  <r>
    <n v="18305"/>
    <x v="0"/>
    <x v="0"/>
    <x v="2"/>
    <x v="0"/>
    <x v="7"/>
    <x v="259"/>
    <x v="0"/>
    <x v="0"/>
    <s v="Tesseramento"/>
    <x v="0"/>
    <x v="4"/>
    <x v="0"/>
    <m/>
  </r>
  <r>
    <n v="79846"/>
    <x v="0"/>
    <x v="0"/>
    <x v="0"/>
    <x v="0"/>
    <x v="4"/>
    <x v="330"/>
    <x v="0"/>
    <x v="0"/>
    <s v="Tesseramento"/>
    <x v="1"/>
    <x v="0"/>
    <x v="0"/>
    <m/>
  </r>
  <r>
    <n v="232698"/>
    <x v="0"/>
    <x v="0"/>
    <x v="0"/>
    <x v="1"/>
    <x v="7"/>
    <x v="259"/>
    <x v="0"/>
    <x v="0"/>
    <s v="Tesseramento"/>
    <x v="0"/>
    <x v="0"/>
    <x v="0"/>
    <m/>
  </r>
  <r>
    <n v="226152"/>
    <x v="0"/>
    <x v="0"/>
    <x v="0"/>
    <x v="1"/>
    <x v="7"/>
    <x v="259"/>
    <x v="0"/>
    <x v="0"/>
    <s v="Tesseramento"/>
    <x v="0"/>
    <x v="0"/>
    <x v="0"/>
    <m/>
  </r>
  <r>
    <n v="65682"/>
    <x v="0"/>
    <x v="0"/>
    <x v="2"/>
    <x v="4"/>
    <x v="7"/>
    <x v="259"/>
    <x v="0"/>
    <x v="0"/>
    <s v="Tesseramento"/>
    <x v="0"/>
    <x v="3"/>
    <x v="0"/>
    <m/>
  </r>
  <r>
    <n v="218663"/>
    <x v="0"/>
    <x v="1"/>
    <x v="0"/>
    <x v="0"/>
    <x v="7"/>
    <x v="328"/>
    <x v="0"/>
    <x v="0"/>
    <s v="Tesseramento"/>
    <x v="0"/>
    <x v="0"/>
    <x v="0"/>
    <m/>
  </r>
  <r>
    <n v="196002"/>
    <x v="1"/>
    <x v="0"/>
    <x v="0"/>
    <x v="1"/>
    <x v="2"/>
    <x v="251"/>
    <x v="0"/>
    <x v="0"/>
    <s v="Tesseramento"/>
    <x v="1"/>
    <x v="5"/>
    <x v="0"/>
    <m/>
  </r>
  <r>
    <n v="199482"/>
    <x v="0"/>
    <x v="0"/>
    <x v="0"/>
    <x v="1"/>
    <x v="2"/>
    <x v="251"/>
    <x v="0"/>
    <x v="0"/>
    <s v="Tesseramento"/>
    <x v="1"/>
    <x v="3"/>
    <x v="0"/>
    <m/>
  </r>
  <r>
    <n v="196003"/>
    <x v="1"/>
    <x v="0"/>
    <x v="0"/>
    <x v="0"/>
    <x v="2"/>
    <x v="251"/>
    <x v="0"/>
    <x v="0"/>
    <s v="Tesseramento"/>
    <x v="1"/>
    <x v="5"/>
    <x v="0"/>
    <m/>
  </r>
  <r>
    <n v="155926"/>
    <x v="0"/>
    <x v="0"/>
    <x v="2"/>
    <x v="0"/>
    <x v="8"/>
    <x v="112"/>
    <x v="0"/>
    <x v="0"/>
    <s v="Tesseramento"/>
    <x v="1"/>
    <x v="0"/>
    <x v="0"/>
    <m/>
  </r>
  <r>
    <n v="147528"/>
    <x v="0"/>
    <x v="0"/>
    <x v="0"/>
    <x v="0"/>
    <x v="15"/>
    <x v="248"/>
    <x v="0"/>
    <x v="0"/>
    <s v="Tesseramento"/>
    <x v="1"/>
    <x v="0"/>
    <x v="0"/>
    <m/>
  </r>
  <r>
    <n v="193397"/>
    <x v="0"/>
    <x v="1"/>
    <x v="2"/>
    <x v="0"/>
    <x v="15"/>
    <x v="203"/>
    <x v="0"/>
    <x v="0"/>
    <s v="Tesseramento"/>
    <x v="1"/>
    <x v="3"/>
    <x v="0"/>
    <m/>
  </r>
  <r>
    <n v="89912"/>
    <x v="0"/>
    <x v="0"/>
    <x v="0"/>
    <x v="0"/>
    <x v="15"/>
    <x v="203"/>
    <x v="0"/>
    <x v="0"/>
    <s v="Tesseramento"/>
    <x v="1"/>
    <x v="0"/>
    <x v="0"/>
    <m/>
  </r>
  <r>
    <n v="84565"/>
    <x v="0"/>
    <x v="0"/>
    <x v="0"/>
    <x v="1"/>
    <x v="8"/>
    <x v="268"/>
    <x v="0"/>
    <x v="0"/>
    <s v="Tesseramento"/>
    <x v="1"/>
    <x v="4"/>
    <x v="0"/>
    <m/>
  </r>
  <r>
    <n v="200810"/>
    <x v="0"/>
    <x v="0"/>
    <x v="2"/>
    <x v="0"/>
    <x v="10"/>
    <x v="63"/>
    <x v="0"/>
    <x v="0"/>
    <s v="Tesseramento"/>
    <x v="0"/>
    <x v="1"/>
    <x v="0"/>
    <m/>
  </r>
  <r>
    <n v="68758"/>
    <x v="0"/>
    <x v="0"/>
    <x v="0"/>
    <x v="0"/>
    <x v="7"/>
    <x v="45"/>
    <x v="0"/>
    <x v="1"/>
    <s v="Tesseramento"/>
    <x v="1"/>
    <x v="3"/>
    <x v="0"/>
    <m/>
  </r>
  <r>
    <n v="169721"/>
    <x v="1"/>
    <x v="0"/>
    <x v="0"/>
    <x v="0"/>
    <x v="4"/>
    <x v="47"/>
    <x v="0"/>
    <x v="1"/>
    <s v="Tesseramento"/>
    <x v="0"/>
    <x v="6"/>
    <x v="0"/>
    <m/>
  </r>
  <r>
    <n v="237151"/>
    <x v="1"/>
    <x v="1"/>
    <x v="1"/>
    <x v="2"/>
    <x v="15"/>
    <x v="203"/>
    <x v="0"/>
    <x v="0"/>
    <s v="Tesseramento"/>
    <x v="1"/>
    <x v="5"/>
    <x v="0"/>
    <m/>
  </r>
  <r>
    <n v="219519"/>
    <x v="0"/>
    <x v="1"/>
    <x v="0"/>
    <x v="1"/>
    <x v="15"/>
    <x v="203"/>
    <x v="0"/>
    <x v="0"/>
    <s v="Tesseramento"/>
    <x v="1"/>
    <x v="3"/>
    <x v="0"/>
    <m/>
  </r>
  <r>
    <n v="237423"/>
    <x v="0"/>
    <x v="0"/>
    <x v="1"/>
    <x v="1"/>
    <x v="10"/>
    <x v="63"/>
    <x v="0"/>
    <x v="0"/>
    <s v="Tesseramento"/>
    <x v="0"/>
    <x v="0"/>
    <x v="0"/>
    <m/>
  </r>
  <r>
    <n v="237167"/>
    <x v="1"/>
    <x v="0"/>
    <x v="1"/>
    <x v="2"/>
    <x v="4"/>
    <x v="47"/>
    <x v="0"/>
    <x v="0"/>
    <s v="Tesseramento"/>
    <x v="0"/>
    <x v="6"/>
    <x v="0"/>
    <m/>
  </r>
  <r>
    <n v="23857"/>
    <x v="0"/>
    <x v="0"/>
    <x v="0"/>
    <x v="0"/>
    <x v="4"/>
    <x v="116"/>
    <x v="0"/>
    <x v="0"/>
    <s v="Tesseramento"/>
    <x v="1"/>
    <x v="4"/>
    <x v="0"/>
    <m/>
  </r>
  <r>
    <n v="35920"/>
    <x v="0"/>
    <x v="0"/>
    <x v="0"/>
    <x v="0"/>
    <x v="7"/>
    <x v="35"/>
    <x v="0"/>
    <x v="0"/>
    <s v="Tesseramento"/>
    <x v="1"/>
    <x v="3"/>
    <x v="0"/>
    <m/>
  </r>
  <r>
    <n v="237152"/>
    <x v="0"/>
    <x v="1"/>
    <x v="1"/>
    <x v="0"/>
    <x v="15"/>
    <x v="203"/>
    <x v="0"/>
    <x v="0"/>
    <s v="Tesseramento"/>
    <x v="1"/>
    <x v="0"/>
    <x v="0"/>
    <m/>
  </r>
  <r>
    <n v="206970"/>
    <x v="0"/>
    <x v="0"/>
    <x v="0"/>
    <x v="3"/>
    <x v="9"/>
    <x v="19"/>
    <x v="0"/>
    <x v="1"/>
    <s v="Tesseramento"/>
    <x v="1"/>
    <x v="3"/>
    <x v="0"/>
    <m/>
  </r>
  <r>
    <n v="28216"/>
    <x v="0"/>
    <x v="0"/>
    <x v="0"/>
    <x v="0"/>
    <x v="11"/>
    <x v="132"/>
    <x v="0"/>
    <x v="0"/>
    <s v="Tesseramento"/>
    <x v="1"/>
    <x v="0"/>
    <x v="0"/>
    <m/>
  </r>
  <r>
    <n v="153059"/>
    <x v="0"/>
    <x v="0"/>
    <x v="0"/>
    <x v="0"/>
    <x v="4"/>
    <x v="164"/>
    <x v="0"/>
    <x v="0"/>
    <s v="Tesseramento"/>
    <x v="0"/>
    <x v="0"/>
    <x v="0"/>
    <m/>
  </r>
  <r>
    <n v="133620"/>
    <x v="0"/>
    <x v="0"/>
    <x v="0"/>
    <x v="0"/>
    <x v="13"/>
    <x v="369"/>
    <x v="0"/>
    <x v="0"/>
    <s v="Tesseramento"/>
    <x v="1"/>
    <x v="1"/>
    <x v="0"/>
    <m/>
  </r>
  <r>
    <n v="211376"/>
    <x v="1"/>
    <x v="0"/>
    <x v="2"/>
    <x v="1"/>
    <x v="7"/>
    <x v="150"/>
    <x v="0"/>
    <x v="1"/>
    <s v="Tesseramento"/>
    <x v="1"/>
    <x v="5"/>
    <x v="0"/>
    <m/>
  </r>
  <r>
    <n v="89742"/>
    <x v="0"/>
    <x v="0"/>
    <x v="2"/>
    <x v="3"/>
    <x v="7"/>
    <x v="150"/>
    <x v="0"/>
    <x v="0"/>
    <s v="Tesseramento"/>
    <x v="1"/>
    <x v="4"/>
    <x v="0"/>
    <m/>
  </r>
  <r>
    <n v="53318"/>
    <x v="0"/>
    <x v="0"/>
    <x v="0"/>
    <x v="0"/>
    <x v="10"/>
    <x v="294"/>
    <x v="0"/>
    <x v="0"/>
    <s v="Tesseramento"/>
    <x v="1"/>
    <x v="3"/>
    <x v="0"/>
    <m/>
  </r>
  <r>
    <n v="76319"/>
    <x v="0"/>
    <x v="0"/>
    <x v="0"/>
    <x v="0"/>
    <x v="10"/>
    <x v="294"/>
    <x v="0"/>
    <x v="0"/>
    <s v="Tesseramento"/>
    <x v="1"/>
    <x v="0"/>
    <x v="0"/>
    <m/>
  </r>
  <r>
    <n v="237149"/>
    <x v="1"/>
    <x v="0"/>
    <x v="1"/>
    <x v="3"/>
    <x v="10"/>
    <x v="294"/>
    <x v="0"/>
    <x v="0"/>
    <s v="Tesseramento"/>
    <x v="1"/>
    <x v="5"/>
    <x v="0"/>
    <m/>
  </r>
  <r>
    <n v="237150"/>
    <x v="0"/>
    <x v="1"/>
    <x v="1"/>
    <x v="1"/>
    <x v="10"/>
    <x v="294"/>
    <x v="0"/>
    <x v="1"/>
    <s v="Tesseramento"/>
    <x v="1"/>
    <x v="0"/>
    <x v="0"/>
    <m/>
  </r>
  <r>
    <n v="237108"/>
    <x v="0"/>
    <x v="1"/>
    <x v="1"/>
    <x v="1"/>
    <x v="4"/>
    <x v="80"/>
    <x v="0"/>
    <x v="1"/>
    <s v="Tesseramento"/>
    <x v="1"/>
    <x v="3"/>
    <x v="0"/>
    <m/>
  </r>
  <r>
    <n v="101552"/>
    <x v="0"/>
    <x v="0"/>
    <x v="0"/>
    <x v="0"/>
    <x v="4"/>
    <x v="125"/>
    <x v="0"/>
    <x v="0"/>
    <s v="Tesseramento"/>
    <x v="1"/>
    <x v="3"/>
    <x v="0"/>
    <m/>
  </r>
  <r>
    <n v="24730"/>
    <x v="0"/>
    <x v="0"/>
    <x v="0"/>
    <x v="0"/>
    <x v="4"/>
    <x v="125"/>
    <x v="0"/>
    <x v="0"/>
    <s v="Tesseramento"/>
    <x v="1"/>
    <x v="3"/>
    <x v="0"/>
    <m/>
  </r>
  <r>
    <n v="185617"/>
    <x v="0"/>
    <x v="1"/>
    <x v="0"/>
    <x v="0"/>
    <x v="12"/>
    <x v="254"/>
    <x v="0"/>
    <x v="1"/>
    <s v="Tesseramento"/>
    <x v="0"/>
    <x v="0"/>
    <x v="0"/>
    <m/>
  </r>
  <r>
    <n v="237233"/>
    <x v="0"/>
    <x v="1"/>
    <x v="1"/>
    <x v="1"/>
    <x v="12"/>
    <x v="254"/>
    <x v="0"/>
    <x v="1"/>
    <s v="Tesseramento"/>
    <x v="0"/>
    <x v="4"/>
    <x v="0"/>
    <m/>
  </r>
  <r>
    <n v="237278"/>
    <x v="0"/>
    <x v="0"/>
    <x v="1"/>
    <x v="1"/>
    <x v="7"/>
    <x v="9"/>
    <x v="0"/>
    <x v="1"/>
    <s v="Tesseramento"/>
    <x v="0"/>
    <x v="3"/>
    <x v="0"/>
    <m/>
  </r>
  <r>
    <n v="237279"/>
    <x v="0"/>
    <x v="0"/>
    <x v="1"/>
    <x v="2"/>
    <x v="7"/>
    <x v="9"/>
    <x v="0"/>
    <x v="0"/>
    <s v="Tesseramento"/>
    <x v="0"/>
    <x v="0"/>
    <x v="0"/>
    <m/>
  </r>
  <r>
    <n v="237280"/>
    <x v="0"/>
    <x v="0"/>
    <x v="1"/>
    <x v="2"/>
    <x v="7"/>
    <x v="9"/>
    <x v="0"/>
    <x v="0"/>
    <s v="Tesseramento"/>
    <x v="0"/>
    <x v="0"/>
    <x v="0"/>
    <m/>
  </r>
  <r>
    <n v="237257"/>
    <x v="1"/>
    <x v="1"/>
    <x v="1"/>
    <x v="2"/>
    <x v="4"/>
    <x v="368"/>
    <x v="0"/>
    <x v="1"/>
    <s v="Tesseramento"/>
    <x v="1"/>
    <x v="5"/>
    <x v="0"/>
    <m/>
  </r>
  <r>
    <n v="237256"/>
    <x v="1"/>
    <x v="1"/>
    <x v="1"/>
    <x v="2"/>
    <x v="4"/>
    <x v="368"/>
    <x v="0"/>
    <x v="0"/>
    <s v="Tesseramento"/>
    <x v="1"/>
    <x v="5"/>
    <x v="0"/>
    <m/>
  </r>
  <r>
    <n v="3450"/>
    <x v="0"/>
    <x v="0"/>
    <x v="0"/>
    <x v="0"/>
    <x v="1"/>
    <x v="108"/>
    <x v="0"/>
    <x v="0"/>
    <s v="Tesseramento"/>
    <x v="0"/>
    <x v="3"/>
    <x v="0"/>
    <m/>
  </r>
  <r>
    <n v="237173"/>
    <x v="0"/>
    <x v="0"/>
    <x v="1"/>
    <x v="1"/>
    <x v="2"/>
    <x v="292"/>
    <x v="0"/>
    <x v="0"/>
    <s v="Tesseramento"/>
    <x v="1"/>
    <x v="0"/>
    <x v="0"/>
    <m/>
  </r>
  <r>
    <n v="127345"/>
    <x v="0"/>
    <x v="0"/>
    <x v="0"/>
    <x v="0"/>
    <x v="7"/>
    <x v="150"/>
    <x v="0"/>
    <x v="1"/>
    <s v="Tesseramento"/>
    <x v="1"/>
    <x v="4"/>
    <x v="0"/>
    <m/>
  </r>
  <r>
    <n v="237109"/>
    <x v="0"/>
    <x v="1"/>
    <x v="1"/>
    <x v="3"/>
    <x v="4"/>
    <x v="149"/>
    <x v="0"/>
    <x v="0"/>
    <s v="Tesseramento"/>
    <x v="1"/>
    <x v="4"/>
    <x v="0"/>
    <m/>
  </r>
  <r>
    <n v="237110"/>
    <x v="0"/>
    <x v="1"/>
    <x v="1"/>
    <x v="3"/>
    <x v="4"/>
    <x v="149"/>
    <x v="0"/>
    <x v="1"/>
    <s v="Tesseramento"/>
    <x v="1"/>
    <x v="4"/>
    <x v="0"/>
    <m/>
  </r>
  <r>
    <n v="176280"/>
    <x v="0"/>
    <x v="1"/>
    <x v="0"/>
    <x v="1"/>
    <x v="2"/>
    <x v="208"/>
    <x v="0"/>
    <x v="1"/>
    <s v="Tesseramento"/>
    <x v="0"/>
    <x v="0"/>
    <x v="0"/>
    <m/>
  </r>
  <r>
    <n v="237812"/>
    <x v="0"/>
    <x v="0"/>
    <x v="1"/>
    <x v="1"/>
    <x v="14"/>
    <x v="43"/>
    <x v="0"/>
    <x v="0"/>
    <s v="Tesseramento"/>
    <x v="1"/>
    <x v="0"/>
    <x v="0"/>
    <m/>
  </r>
  <r>
    <n v="24693"/>
    <x v="0"/>
    <x v="0"/>
    <x v="0"/>
    <x v="0"/>
    <x v="11"/>
    <x v="142"/>
    <x v="0"/>
    <x v="0"/>
    <s v="Tesseramento"/>
    <x v="1"/>
    <x v="0"/>
    <x v="0"/>
    <m/>
  </r>
  <r>
    <n v="161730"/>
    <x v="1"/>
    <x v="0"/>
    <x v="0"/>
    <x v="0"/>
    <x v="4"/>
    <x v="303"/>
    <x v="0"/>
    <x v="0"/>
    <s v="Tesseramento"/>
    <x v="1"/>
    <x v="6"/>
    <x v="0"/>
    <m/>
  </r>
  <r>
    <n v="211508"/>
    <x v="0"/>
    <x v="1"/>
    <x v="0"/>
    <x v="0"/>
    <x v="7"/>
    <x v="74"/>
    <x v="0"/>
    <x v="0"/>
    <s v="Tesseramento"/>
    <x v="1"/>
    <x v="0"/>
    <x v="0"/>
    <m/>
  </r>
  <r>
    <n v="17752"/>
    <x v="0"/>
    <x v="0"/>
    <x v="0"/>
    <x v="0"/>
    <x v="7"/>
    <x v="74"/>
    <x v="0"/>
    <x v="0"/>
    <s v="Tesseramento"/>
    <x v="1"/>
    <x v="0"/>
    <x v="0"/>
    <m/>
  </r>
  <r>
    <n v="162391"/>
    <x v="0"/>
    <x v="0"/>
    <x v="0"/>
    <x v="1"/>
    <x v="10"/>
    <x v="341"/>
    <x v="0"/>
    <x v="0"/>
    <s v="Tesseramento"/>
    <x v="0"/>
    <x v="3"/>
    <x v="0"/>
    <m/>
  </r>
  <r>
    <n v="137601"/>
    <x v="0"/>
    <x v="0"/>
    <x v="0"/>
    <x v="1"/>
    <x v="10"/>
    <x v="341"/>
    <x v="0"/>
    <x v="0"/>
    <s v="Tesseramento"/>
    <x v="0"/>
    <x v="3"/>
    <x v="0"/>
    <m/>
  </r>
  <r>
    <n v="62885"/>
    <x v="0"/>
    <x v="0"/>
    <x v="0"/>
    <x v="0"/>
    <x v="12"/>
    <x v="269"/>
    <x v="0"/>
    <x v="0"/>
    <s v="Tesseramento"/>
    <x v="1"/>
    <x v="0"/>
    <x v="0"/>
    <m/>
  </r>
  <r>
    <n v="212691"/>
    <x v="0"/>
    <x v="0"/>
    <x v="0"/>
    <x v="0"/>
    <x v="12"/>
    <x v="269"/>
    <x v="0"/>
    <x v="0"/>
    <s v="Tesseramento"/>
    <x v="1"/>
    <x v="0"/>
    <x v="0"/>
    <m/>
  </r>
  <r>
    <n v="221627"/>
    <x v="0"/>
    <x v="1"/>
    <x v="0"/>
    <x v="0"/>
    <x v="7"/>
    <x v="103"/>
    <x v="0"/>
    <x v="1"/>
    <s v="Tesseramento"/>
    <x v="1"/>
    <x v="4"/>
    <x v="0"/>
    <m/>
  </r>
  <r>
    <n v="176879"/>
    <x v="1"/>
    <x v="0"/>
    <x v="2"/>
    <x v="1"/>
    <x v="11"/>
    <x v="302"/>
    <x v="0"/>
    <x v="1"/>
    <s v="Tesseramento"/>
    <x v="1"/>
    <x v="6"/>
    <x v="0"/>
    <m/>
  </r>
  <r>
    <n v="8877"/>
    <x v="0"/>
    <x v="0"/>
    <x v="0"/>
    <x v="0"/>
    <x v="11"/>
    <x v="86"/>
    <x v="0"/>
    <x v="0"/>
    <s v="Tesseramento"/>
    <x v="0"/>
    <x v="0"/>
    <x v="0"/>
    <m/>
  </r>
  <r>
    <n v="120775"/>
    <x v="0"/>
    <x v="0"/>
    <x v="2"/>
    <x v="2"/>
    <x v="9"/>
    <x v="196"/>
    <x v="0"/>
    <x v="0"/>
    <s v="Tesseramento"/>
    <x v="1"/>
    <x v="0"/>
    <x v="0"/>
    <m/>
  </r>
  <r>
    <n v="147567"/>
    <x v="0"/>
    <x v="0"/>
    <x v="0"/>
    <x v="0"/>
    <x v="4"/>
    <x v="18"/>
    <x v="0"/>
    <x v="0"/>
    <s v="Tesseramento"/>
    <x v="1"/>
    <x v="0"/>
    <x v="0"/>
    <m/>
  </r>
  <r>
    <n v="132023"/>
    <x v="0"/>
    <x v="0"/>
    <x v="0"/>
    <x v="0"/>
    <x v="7"/>
    <x v="210"/>
    <x v="0"/>
    <x v="0"/>
    <s v="Tesseramento"/>
    <x v="0"/>
    <x v="0"/>
    <x v="0"/>
    <m/>
  </r>
  <r>
    <n v="152621"/>
    <x v="0"/>
    <x v="0"/>
    <x v="0"/>
    <x v="0"/>
    <x v="7"/>
    <x v="210"/>
    <x v="0"/>
    <x v="0"/>
    <s v="Tesseramento"/>
    <x v="0"/>
    <x v="0"/>
    <x v="0"/>
    <m/>
  </r>
  <r>
    <n v="153974"/>
    <x v="0"/>
    <x v="1"/>
    <x v="0"/>
    <x v="0"/>
    <x v="1"/>
    <x v="138"/>
    <x v="0"/>
    <x v="0"/>
    <s v="Tesseramento"/>
    <x v="1"/>
    <x v="0"/>
    <x v="0"/>
    <m/>
  </r>
  <r>
    <n v="116267"/>
    <x v="0"/>
    <x v="0"/>
    <x v="2"/>
    <x v="4"/>
    <x v="1"/>
    <x v="138"/>
    <x v="0"/>
    <x v="1"/>
    <s v="Tesseramento"/>
    <x v="1"/>
    <x v="0"/>
    <x v="0"/>
    <m/>
  </r>
  <r>
    <n v="100215"/>
    <x v="0"/>
    <x v="0"/>
    <x v="0"/>
    <x v="0"/>
    <x v="2"/>
    <x v="251"/>
    <x v="0"/>
    <x v="0"/>
    <s v="Tesseramento"/>
    <x v="1"/>
    <x v="0"/>
    <x v="0"/>
    <m/>
  </r>
  <r>
    <n v="220532"/>
    <x v="0"/>
    <x v="0"/>
    <x v="0"/>
    <x v="1"/>
    <x v="2"/>
    <x v="251"/>
    <x v="0"/>
    <x v="0"/>
    <s v="Tesseramento"/>
    <x v="1"/>
    <x v="3"/>
    <x v="0"/>
    <m/>
  </r>
  <r>
    <n v="171223"/>
    <x v="0"/>
    <x v="0"/>
    <x v="2"/>
    <x v="0"/>
    <x v="2"/>
    <x v="251"/>
    <x v="0"/>
    <x v="0"/>
    <s v="Tesseramento"/>
    <x v="1"/>
    <x v="1"/>
    <x v="0"/>
    <m/>
  </r>
  <r>
    <n v="33695"/>
    <x v="0"/>
    <x v="0"/>
    <x v="0"/>
    <x v="1"/>
    <x v="4"/>
    <x v="88"/>
    <x v="0"/>
    <x v="0"/>
    <s v="Tesseramento"/>
    <x v="1"/>
    <x v="3"/>
    <x v="0"/>
    <m/>
  </r>
  <r>
    <n v="107986"/>
    <x v="0"/>
    <x v="0"/>
    <x v="0"/>
    <x v="4"/>
    <x v="7"/>
    <x v="241"/>
    <x v="0"/>
    <x v="0"/>
    <s v="Tesseramento"/>
    <x v="0"/>
    <x v="1"/>
    <x v="0"/>
    <m/>
  </r>
  <r>
    <n v="212406"/>
    <x v="0"/>
    <x v="0"/>
    <x v="0"/>
    <x v="0"/>
    <x v="7"/>
    <x v="241"/>
    <x v="0"/>
    <x v="0"/>
    <s v="Tesseramento"/>
    <x v="0"/>
    <x v="0"/>
    <x v="0"/>
    <m/>
  </r>
  <r>
    <n v="204574"/>
    <x v="0"/>
    <x v="0"/>
    <x v="0"/>
    <x v="0"/>
    <x v="7"/>
    <x v="241"/>
    <x v="0"/>
    <x v="0"/>
    <s v="Tesseramento"/>
    <x v="0"/>
    <x v="0"/>
    <x v="0"/>
    <m/>
  </r>
  <r>
    <n v="67326"/>
    <x v="0"/>
    <x v="0"/>
    <x v="0"/>
    <x v="0"/>
    <x v="2"/>
    <x v="36"/>
    <x v="0"/>
    <x v="0"/>
    <s v="Tesseramento"/>
    <x v="1"/>
    <x v="3"/>
    <x v="0"/>
    <m/>
  </r>
  <r>
    <n v="237585"/>
    <x v="0"/>
    <x v="0"/>
    <x v="1"/>
    <x v="1"/>
    <x v="14"/>
    <x v="386"/>
    <x v="0"/>
    <x v="0"/>
    <s v="Tesseramento"/>
    <x v="1"/>
    <x v="0"/>
    <x v="0"/>
    <m/>
  </r>
  <r>
    <n v="237277"/>
    <x v="1"/>
    <x v="1"/>
    <x v="1"/>
    <x v="1"/>
    <x v="1"/>
    <x v="319"/>
    <x v="0"/>
    <x v="1"/>
    <s v="Tesseramento"/>
    <x v="1"/>
    <x v="5"/>
    <x v="0"/>
    <m/>
  </r>
  <r>
    <n v="237276"/>
    <x v="1"/>
    <x v="1"/>
    <x v="1"/>
    <x v="1"/>
    <x v="1"/>
    <x v="319"/>
    <x v="0"/>
    <x v="1"/>
    <s v="Tesseramento"/>
    <x v="1"/>
    <x v="5"/>
    <x v="0"/>
    <m/>
  </r>
  <r>
    <n v="154638"/>
    <x v="0"/>
    <x v="0"/>
    <x v="0"/>
    <x v="0"/>
    <x v="8"/>
    <x v="62"/>
    <x v="0"/>
    <x v="0"/>
    <s v="Tesseramento"/>
    <x v="1"/>
    <x v="0"/>
    <x v="0"/>
    <m/>
  </r>
  <r>
    <n v="237334"/>
    <x v="0"/>
    <x v="0"/>
    <x v="1"/>
    <x v="1"/>
    <x v="1"/>
    <x v="308"/>
    <x v="0"/>
    <x v="0"/>
    <s v="Tesseramento"/>
    <x v="0"/>
    <x v="0"/>
    <x v="0"/>
    <m/>
  </r>
  <r>
    <n v="23"/>
    <x v="0"/>
    <x v="0"/>
    <x v="0"/>
    <x v="0"/>
    <x v="8"/>
    <x v="62"/>
    <x v="0"/>
    <x v="0"/>
    <s v="Tesseramento"/>
    <x v="1"/>
    <x v="0"/>
    <x v="0"/>
    <m/>
  </r>
  <r>
    <n v="237333"/>
    <x v="0"/>
    <x v="0"/>
    <x v="1"/>
    <x v="1"/>
    <x v="1"/>
    <x v="308"/>
    <x v="0"/>
    <x v="0"/>
    <s v="Tesseramento"/>
    <x v="0"/>
    <x v="3"/>
    <x v="0"/>
    <m/>
  </r>
  <r>
    <n v="232387"/>
    <x v="1"/>
    <x v="0"/>
    <x v="0"/>
    <x v="1"/>
    <x v="13"/>
    <x v="350"/>
    <x v="0"/>
    <x v="0"/>
    <s v="Tesseramento"/>
    <x v="0"/>
    <x v="5"/>
    <x v="0"/>
    <m/>
  </r>
  <r>
    <n v="69349"/>
    <x v="0"/>
    <x v="0"/>
    <x v="2"/>
    <x v="0"/>
    <x v="11"/>
    <x v="82"/>
    <x v="0"/>
    <x v="0"/>
    <s v="Tesseramento"/>
    <x v="0"/>
    <x v="3"/>
    <x v="0"/>
    <m/>
  </r>
  <r>
    <n v="72513"/>
    <x v="0"/>
    <x v="0"/>
    <x v="2"/>
    <x v="2"/>
    <x v="11"/>
    <x v="82"/>
    <x v="0"/>
    <x v="1"/>
    <s v="Tesseramento"/>
    <x v="0"/>
    <x v="4"/>
    <x v="0"/>
    <m/>
  </r>
  <r>
    <n v="9427"/>
    <x v="0"/>
    <x v="0"/>
    <x v="0"/>
    <x v="4"/>
    <x v="4"/>
    <x v="99"/>
    <x v="0"/>
    <x v="1"/>
    <s v="Tesseramento"/>
    <x v="0"/>
    <x v="3"/>
    <x v="0"/>
    <m/>
  </r>
  <r>
    <n v="237228"/>
    <x v="0"/>
    <x v="1"/>
    <x v="1"/>
    <x v="3"/>
    <x v="1"/>
    <x v="284"/>
    <x v="0"/>
    <x v="0"/>
    <s v="Tesseramento"/>
    <x v="0"/>
    <x v="1"/>
    <x v="0"/>
    <m/>
  </r>
  <r>
    <n v="237227"/>
    <x v="0"/>
    <x v="1"/>
    <x v="1"/>
    <x v="1"/>
    <x v="1"/>
    <x v="284"/>
    <x v="0"/>
    <x v="0"/>
    <s v="Tesseramento"/>
    <x v="0"/>
    <x v="1"/>
    <x v="0"/>
    <m/>
  </r>
  <r>
    <n v="230648"/>
    <x v="0"/>
    <x v="1"/>
    <x v="0"/>
    <x v="0"/>
    <x v="1"/>
    <x v="284"/>
    <x v="0"/>
    <x v="0"/>
    <s v="Tesseramento"/>
    <x v="0"/>
    <x v="1"/>
    <x v="0"/>
    <m/>
  </r>
  <r>
    <n v="231453"/>
    <x v="0"/>
    <x v="1"/>
    <x v="0"/>
    <x v="0"/>
    <x v="7"/>
    <x v="316"/>
    <x v="0"/>
    <x v="1"/>
    <s v="Tesseramento"/>
    <x v="1"/>
    <x v="0"/>
    <x v="0"/>
    <m/>
  </r>
  <r>
    <n v="4015"/>
    <x v="0"/>
    <x v="0"/>
    <x v="2"/>
    <x v="0"/>
    <x v="4"/>
    <x v="250"/>
    <x v="0"/>
    <x v="0"/>
    <s v="Tesseramento"/>
    <x v="1"/>
    <x v="4"/>
    <x v="0"/>
    <m/>
  </r>
  <r>
    <n v="90778"/>
    <x v="0"/>
    <x v="0"/>
    <x v="0"/>
    <x v="0"/>
    <x v="1"/>
    <x v="319"/>
    <x v="0"/>
    <x v="0"/>
    <s v="Tesseramento"/>
    <x v="1"/>
    <x v="3"/>
    <x v="0"/>
    <m/>
  </r>
  <r>
    <n v="233132"/>
    <x v="1"/>
    <x v="0"/>
    <x v="0"/>
    <x v="1"/>
    <x v="1"/>
    <x v="319"/>
    <x v="0"/>
    <x v="0"/>
    <s v="Tesseramento"/>
    <x v="1"/>
    <x v="6"/>
    <x v="0"/>
    <m/>
  </r>
  <r>
    <n v="28054"/>
    <x v="0"/>
    <x v="0"/>
    <x v="0"/>
    <x v="0"/>
    <x v="1"/>
    <x v="319"/>
    <x v="0"/>
    <x v="0"/>
    <s v="Tesseramento"/>
    <x v="1"/>
    <x v="4"/>
    <x v="0"/>
    <m/>
  </r>
  <r>
    <n v="131205"/>
    <x v="0"/>
    <x v="0"/>
    <x v="0"/>
    <x v="3"/>
    <x v="7"/>
    <x v="316"/>
    <x v="0"/>
    <x v="0"/>
    <s v="Tesseramento"/>
    <x v="1"/>
    <x v="4"/>
    <x v="0"/>
    <m/>
  </r>
  <r>
    <n v="237331"/>
    <x v="0"/>
    <x v="0"/>
    <x v="1"/>
    <x v="1"/>
    <x v="1"/>
    <x v="308"/>
    <x v="0"/>
    <x v="0"/>
    <s v="Tesseramento"/>
    <x v="0"/>
    <x v="0"/>
    <x v="0"/>
    <m/>
  </r>
  <r>
    <n v="188414"/>
    <x v="0"/>
    <x v="0"/>
    <x v="2"/>
    <x v="0"/>
    <x v="7"/>
    <x v="45"/>
    <x v="0"/>
    <x v="0"/>
    <s v="Tesseramento"/>
    <x v="1"/>
    <x v="1"/>
    <x v="0"/>
    <m/>
  </r>
  <r>
    <n v="58603"/>
    <x v="0"/>
    <x v="0"/>
    <x v="0"/>
    <x v="0"/>
    <x v="1"/>
    <x v="319"/>
    <x v="0"/>
    <x v="0"/>
    <s v="Tesseramento"/>
    <x v="1"/>
    <x v="4"/>
    <x v="0"/>
    <m/>
  </r>
  <r>
    <n v="58605"/>
    <x v="0"/>
    <x v="0"/>
    <x v="0"/>
    <x v="0"/>
    <x v="1"/>
    <x v="319"/>
    <x v="0"/>
    <x v="1"/>
    <s v="Tesseramento"/>
    <x v="1"/>
    <x v="4"/>
    <x v="0"/>
    <m/>
  </r>
  <r>
    <n v="85327"/>
    <x v="0"/>
    <x v="0"/>
    <x v="0"/>
    <x v="0"/>
    <x v="12"/>
    <x v="133"/>
    <x v="0"/>
    <x v="1"/>
    <s v="Tesseramento"/>
    <x v="0"/>
    <x v="4"/>
    <x v="0"/>
    <m/>
  </r>
  <r>
    <n v="69816"/>
    <x v="0"/>
    <x v="0"/>
    <x v="0"/>
    <x v="0"/>
    <x v="12"/>
    <x v="133"/>
    <x v="0"/>
    <x v="0"/>
    <s v="Tesseramento"/>
    <x v="0"/>
    <x v="0"/>
    <x v="0"/>
    <m/>
  </r>
  <r>
    <n v="3994"/>
    <x v="0"/>
    <x v="0"/>
    <x v="0"/>
    <x v="4"/>
    <x v="0"/>
    <x v="76"/>
    <x v="0"/>
    <x v="0"/>
    <s v="Tesseramento"/>
    <x v="0"/>
    <x v="4"/>
    <x v="0"/>
    <m/>
  </r>
  <r>
    <n v="25211"/>
    <x v="0"/>
    <x v="0"/>
    <x v="0"/>
    <x v="0"/>
    <x v="8"/>
    <x v="62"/>
    <x v="0"/>
    <x v="1"/>
    <s v="Tesseramento"/>
    <x v="1"/>
    <x v="4"/>
    <x v="0"/>
    <m/>
  </r>
  <r>
    <n v="17465"/>
    <x v="0"/>
    <x v="0"/>
    <x v="0"/>
    <x v="0"/>
    <x v="12"/>
    <x v="114"/>
    <x v="0"/>
    <x v="0"/>
    <s v="Tesseramento"/>
    <x v="1"/>
    <x v="0"/>
    <x v="0"/>
    <m/>
  </r>
  <r>
    <n v="98600"/>
    <x v="0"/>
    <x v="0"/>
    <x v="2"/>
    <x v="0"/>
    <x v="12"/>
    <x v="114"/>
    <x v="0"/>
    <x v="0"/>
    <s v="Tesseramento"/>
    <x v="1"/>
    <x v="0"/>
    <x v="0"/>
    <m/>
  </r>
  <r>
    <n v="237462"/>
    <x v="0"/>
    <x v="0"/>
    <x v="1"/>
    <x v="0"/>
    <x v="2"/>
    <x v="326"/>
    <x v="0"/>
    <x v="0"/>
    <s v="Tesseramento"/>
    <x v="1"/>
    <x v="1"/>
    <x v="0"/>
    <m/>
  </r>
  <r>
    <n v="228715"/>
    <x v="0"/>
    <x v="1"/>
    <x v="0"/>
    <x v="3"/>
    <x v="7"/>
    <x v="44"/>
    <x v="0"/>
    <x v="0"/>
    <s v="Tesseramento"/>
    <x v="1"/>
    <x v="4"/>
    <x v="0"/>
    <m/>
  </r>
  <r>
    <n v="228718"/>
    <x v="0"/>
    <x v="1"/>
    <x v="0"/>
    <x v="3"/>
    <x v="7"/>
    <x v="44"/>
    <x v="0"/>
    <x v="1"/>
    <s v="Tesseramento"/>
    <x v="1"/>
    <x v="3"/>
    <x v="0"/>
    <m/>
  </r>
  <r>
    <n v="183257"/>
    <x v="0"/>
    <x v="1"/>
    <x v="2"/>
    <x v="3"/>
    <x v="7"/>
    <x v="282"/>
    <x v="0"/>
    <x v="0"/>
    <s v="Tesseramento"/>
    <x v="0"/>
    <x v="0"/>
    <x v="0"/>
    <m/>
  </r>
  <r>
    <n v="99777"/>
    <x v="0"/>
    <x v="0"/>
    <x v="0"/>
    <x v="0"/>
    <x v="12"/>
    <x v="114"/>
    <x v="0"/>
    <x v="0"/>
    <s v="Tesseramento"/>
    <x v="1"/>
    <x v="0"/>
    <x v="0"/>
    <m/>
  </r>
  <r>
    <n v="56068"/>
    <x v="0"/>
    <x v="0"/>
    <x v="0"/>
    <x v="0"/>
    <x v="7"/>
    <x v="223"/>
    <x v="0"/>
    <x v="0"/>
    <s v="Tesseramento"/>
    <x v="2"/>
    <x v="3"/>
    <x v="0"/>
    <m/>
  </r>
  <r>
    <n v="91918"/>
    <x v="0"/>
    <x v="0"/>
    <x v="0"/>
    <x v="1"/>
    <x v="1"/>
    <x v="26"/>
    <x v="0"/>
    <x v="1"/>
    <s v="Tesseramento"/>
    <x v="1"/>
    <x v="4"/>
    <x v="0"/>
    <m/>
  </r>
  <r>
    <n v="65600"/>
    <x v="0"/>
    <x v="0"/>
    <x v="0"/>
    <x v="0"/>
    <x v="0"/>
    <x v="169"/>
    <x v="0"/>
    <x v="0"/>
    <s v="Tesseramento"/>
    <x v="0"/>
    <x v="3"/>
    <x v="0"/>
    <m/>
  </r>
  <r>
    <n v="170217"/>
    <x v="0"/>
    <x v="0"/>
    <x v="2"/>
    <x v="2"/>
    <x v="0"/>
    <x v="169"/>
    <x v="0"/>
    <x v="0"/>
    <s v="Tesseramento"/>
    <x v="0"/>
    <x v="0"/>
    <x v="0"/>
    <m/>
  </r>
  <r>
    <n v="188441"/>
    <x v="0"/>
    <x v="1"/>
    <x v="0"/>
    <x v="1"/>
    <x v="4"/>
    <x v="291"/>
    <x v="0"/>
    <x v="1"/>
    <s v="Tesseramento"/>
    <x v="1"/>
    <x v="0"/>
    <x v="0"/>
    <m/>
  </r>
  <r>
    <n v="12645"/>
    <x v="0"/>
    <x v="0"/>
    <x v="0"/>
    <x v="0"/>
    <x v="2"/>
    <x v="326"/>
    <x v="0"/>
    <x v="0"/>
    <s v="Tesseramento"/>
    <x v="1"/>
    <x v="0"/>
    <x v="0"/>
    <m/>
  </r>
  <r>
    <n v="12680"/>
    <x v="0"/>
    <x v="0"/>
    <x v="0"/>
    <x v="0"/>
    <x v="2"/>
    <x v="326"/>
    <x v="0"/>
    <x v="0"/>
    <s v="Tesseramento"/>
    <x v="1"/>
    <x v="4"/>
    <x v="0"/>
    <m/>
  </r>
  <r>
    <n v="42125"/>
    <x v="0"/>
    <x v="0"/>
    <x v="0"/>
    <x v="0"/>
    <x v="7"/>
    <x v="11"/>
    <x v="0"/>
    <x v="1"/>
    <s v="Tesseramento"/>
    <x v="1"/>
    <x v="3"/>
    <x v="0"/>
    <m/>
  </r>
  <r>
    <n v="132072"/>
    <x v="0"/>
    <x v="0"/>
    <x v="0"/>
    <x v="1"/>
    <x v="7"/>
    <x v="11"/>
    <x v="0"/>
    <x v="0"/>
    <s v="Tesseramento"/>
    <x v="1"/>
    <x v="1"/>
    <x v="0"/>
    <m/>
  </r>
  <r>
    <n v="24245"/>
    <x v="0"/>
    <x v="0"/>
    <x v="0"/>
    <x v="0"/>
    <x v="10"/>
    <x v="240"/>
    <x v="0"/>
    <x v="1"/>
    <s v="Tesseramento"/>
    <x v="1"/>
    <x v="3"/>
    <x v="0"/>
    <m/>
  </r>
  <r>
    <n v="159895"/>
    <x v="0"/>
    <x v="0"/>
    <x v="0"/>
    <x v="0"/>
    <x v="8"/>
    <x v="268"/>
    <x v="0"/>
    <x v="0"/>
    <s v="Tesseramento"/>
    <x v="1"/>
    <x v="3"/>
    <x v="0"/>
    <m/>
  </r>
  <r>
    <n v="228027"/>
    <x v="1"/>
    <x v="0"/>
    <x v="0"/>
    <x v="3"/>
    <x v="4"/>
    <x v="50"/>
    <x v="0"/>
    <x v="0"/>
    <s v="Tesseramento"/>
    <x v="1"/>
    <x v="5"/>
    <x v="0"/>
    <m/>
  </r>
  <r>
    <n v="146695"/>
    <x v="0"/>
    <x v="0"/>
    <x v="0"/>
    <x v="0"/>
    <x v="7"/>
    <x v="191"/>
    <x v="0"/>
    <x v="0"/>
    <s v="Tesseramento"/>
    <x v="0"/>
    <x v="1"/>
    <x v="0"/>
    <m/>
  </r>
  <r>
    <n v="29416"/>
    <x v="0"/>
    <x v="0"/>
    <x v="0"/>
    <x v="0"/>
    <x v="7"/>
    <x v="191"/>
    <x v="0"/>
    <x v="0"/>
    <s v="Tesseramento"/>
    <x v="0"/>
    <x v="4"/>
    <x v="0"/>
    <m/>
  </r>
  <r>
    <n v="204487"/>
    <x v="0"/>
    <x v="0"/>
    <x v="0"/>
    <x v="0"/>
    <x v="7"/>
    <x v="33"/>
    <x v="0"/>
    <x v="0"/>
    <s v="Tesseramento"/>
    <x v="1"/>
    <x v="3"/>
    <x v="0"/>
    <m/>
  </r>
  <r>
    <n v="116548"/>
    <x v="0"/>
    <x v="0"/>
    <x v="0"/>
    <x v="2"/>
    <x v="13"/>
    <x v="188"/>
    <x v="0"/>
    <x v="1"/>
    <s v="Tesseramento"/>
    <x v="1"/>
    <x v="4"/>
    <x v="0"/>
    <m/>
  </r>
  <r>
    <n v="41878"/>
    <x v="0"/>
    <x v="0"/>
    <x v="0"/>
    <x v="0"/>
    <x v="13"/>
    <x v="188"/>
    <x v="0"/>
    <x v="0"/>
    <s v="Tesseramento"/>
    <x v="1"/>
    <x v="1"/>
    <x v="0"/>
    <m/>
  </r>
  <r>
    <n v="76253"/>
    <x v="0"/>
    <x v="0"/>
    <x v="0"/>
    <x v="0"/>
    <x v="7"/>
    <x v="191"/>
    <x v="0"/>
    <x v="0"/>
    <s v="Tesseramento"/>
    <x v="0"/>
    <x v="4"/>
    <x v="0"/>
    <m/>
  </r>
  <r>
    <n v="100641"/>
    <x v="0"/>
    <x v="0"/>
    <x v="2"/>
    <x v="1"/>
    <x v="7"/>
    <x v="191"/>
    <x v="0"/>
    <x v="0"/>
    <s v="Tesseramento"/>
    <x v="0"/>
    <x v="0"/>
    <x v="0"/>
    <m/>
  </r>
  <r>
    <n v="141468"/>
    <x v="0"/>
    <x v="0"/>
    <x v="0"/>
    <x v="0"/>
    <x v="3"/>
    <x v="331"/>
    <x v="0"/>
    <x v="0"/>
    <s v="Tesseramento"/>
    <x v="1"/>
    <x v="1"/>
    <x v="0"/>
    <m/>
  </r>
  <r>
    <n v="39288"/>
    <x v="0"/>
    <x v="1"/>
    <x v="2"/>
    <x v="0"/>
    <x v="4"/>
    <x v="250"/>
    <x v="0"/>
    <x v="0"/>
    <s v="Tesseramento"/>
    <x v="1"/>
    <x v="0"/>
    <x v="0"/>
    <m/>
  </r>
  <r>
    <n v="3403"/>
    <x v="0"/>
    <x v="0"/>
    <x v="0"/>
    <x v="0"/>
    <x v="13"/>
    <x v="188"/>
    <x v="0"/>
    <x v="0"/>
    <s v="Tesseramento"/>
    <x v="1"/>
    <x v="4"/>
    <x v="0"/>
    <m/>
  </r>
  <r>
    <n v="3428"/>
    <x v="0"/>
    <x v="0"/>
    <x v="0"/>
    <x v="0"/>
    <x v="13"/>
    <x v="188"/>
    <x v="0"/>
    <x v="1"/>
    <s v="Tesseramento"/>
    <x v="1"/>
    <x v="3"/>
    <x v="0"/>
    <m/>
  </r>
  <r>
    <n v="56243"/>
    <x v="0"/>
    <x v="0"/>
    <x v="0"/>
    <x v="0"/>
    <x v="7"/>
    <x v="211"/>
    <x v="0"/>
    <x v="1"/>
    <s v="Tesseramento"/>
    <x v="1"/>
    <x v="4"/>
    <x v="0"/>
    <m/>
  </r>
  <r>
    <n v="56241"/>
    <x v="0"/>
    <x v="0"/>
    <x v="0"/>
    <x v="0"/>
    <x v="7"/>
    <x v="211"/>
    <x v="0"/>
    <x v="0"/>
    <s v="Tesseramento"/>
    <x v="1"/>
    <x v="4"/>
    <x v="0"/>
    <m/>
  </r>
  <r>
    <n v="935"/>
    <x v="0"/>
    <x v="0"/>
    <x v="0"/>
    <x v="0"/>
    <x v="7"/>
    <x v="211"/>
    <x v="0"/>
    <x v="1"/>
    <s v="Tesseramento"/>
    <x v="1"/>
    <x v="4"/>
    <x v="0"/>
    <m/>
  </r>
  <r>
    <n v="934"/>
    <x v="0"/>
    <x v="0"/>
    <x v="0"/>
    <x v="0"/>
    <x v="7"/>
    <x v="211"/>
    <x v="0"/>
    <x v="0"/>
    <s v="Tesseramento"/>
    <x v="1"/>
    <x v="4"/>
    <x v="0"/>
    <m/>
  </r>
  <r>
    <n v="26523"/>
    <x v="0"/>
    <x v="0"/>
    <x v="0"/>
    <x v="0"/>
    <x v="7"/>
    <x v="211"/>
    <x v="0"/>
    <x v="0"/>
    <s v="Tesseramento"/>
    <x v="1"/>
    <x v="3"/>
    <x v="0"/>
    <m/>
  </r>
  <r>
    <n v="229296"/>
    <x v="0"/>
    <x v="0"/>
    <x v="0"/>
    <x v="1"/>
    <x v="7"/>
    <x v="211"/>
    <x v="0"/>
    <x v="1"/>
    <s v="Tesseramento"/>
    <x v="1"/>
    <x v="0"/>
    <x v="0"/>
    <m/>
  </r>
  <r>
    <n v="1146"/>
    <x v="0"/>
    <x v="0"/>
    <x v="0"/>
    <x v="0"/>
    <x v="7"/>
    <x v="211"/>
    <x v="0"/>
    <x v="1"/>
    <s v="Tesseramento"/>
    <x v="1"/>
    <x v="4"/>
    <x v="0"/>
    <m/>
  </r>
  <r>
    <n v="1039"/>
    <x v="0"/>
    <x v="1"/>
    <x v="2"/>
    <x v="4"/>
    <x v="7"/>
    <x v="211"/>
    <x v="0"/>
    <x v="1"/>
    <s v="Tesseramento"/>
    <x v="1"/>
    <x v="0"/>
    <x v="0"/>
    <m/>
  </r>
  <r>
    <n v="1172"/>
    <x v="0"/>
    <x v="0"/>
    <x v="2"/>
    <x v="0"/>
    <x v="7"/>
    <x v="211"/>
    <x v="0"/>
    <x v="1"/>
    <s v="Tesseramento"/>
    <x v="1"/>
    <x v="4"/>
    <x v="0"/>
    <m/>
  </r>
  <r>
    <n v="12814"/>
    <x v="0"/>
    <x v="0"/>
    <x v="0"/>
    <x v="0"/>
    <x v="7"/>
    <x v="211"/>
    <x v="0"/>
    <x v="0"/>
    <s v="Tesseramento"/>
    <x v="1"/>
    <x v="4"/>
    <x v="0"/>
    <m/>
  </r>
  <r>
    <n v="92373"/>
    <x v="0"/>
    <x v="0"/>
    <x v="0"/>
    <x v="0"/>
    <x v="7"/>
    <x v="211"/>
    <x v="0"/>
    <x v="1"/>
    <s v="Tesseramento"/>
    <x v="1"/>
    <x v="4"/>
    <x v="0"/>
    <m/>
  </r>
  <r>
    <n v="92374"/>
    <x v="0"/>
    <x v="0"/>
    <x v="0"/>
    <x v="0"/>
    <x v="7"/>
    <x v="211"/>
    <x v="0"/>
    <x v="0"/>
    <s v="Tesseramento"/>
    <x v="1"/>
    <x v="4"/>
    <x v="0"/>
    <m/>
  </r>
  <r>
    <n v="237315"/>
    <x v="1"/>
    <x v="0"/>
    <x v="1"/>
    <x v="3"/>
    <x v="7"/>
    <x v="211"/>
    <x v="0"/>
    <x v="1"/>
    <s v="Tesseramento"/>
    <x v="1"/>
    <x v="5"/>
    <x v="0"/>
    <m/>
  </r>
  <r>
    <n v="74174"/>
    <x v="0"/>
    <x v="0"/>
    <x v="0"/>
    <x v="1"/>
    <x v="0"/>
    <x v="206"/>
    <x v="0"/>
    <x v="0"/>
    <s v="Tesseramento"/>
    <x v="1"/>
    <x v="1"/>
    <x v="0"/>
    <m/>
  </r>
  <r>
    <n v="229959"/>
    <x v="0"/>
    <x v="0"/>
    <x v="0"/>
    <x v="1"/>
    <x v="7"/>
    <x v="175"/>
    <x v="0"/>
    <x v="0"/>
    <s v="Tesseramento"/>
    <x v="0"/>
    <x v="0"/>
    <x v="0"/>
    <m/>
  </r>
  <r>
    <n v="12907"/>
    <x v="0"/>
    <x v="0"/>
    <x v="0"/>
    <x v="0"/>
    <x v="2"/>
    <x v="326"/>
    <x v="0"/>
    <x v="0"/>
    <s v="Tesseramento"/>
    <x v="1"/>
    <x v="4"/>
    <x v="0"/>
    <m/>
  </r>
  <r>
    <n v="12908"/>
    <x v="0"/>
    <x v="0"/>
    <x v="0"/>
    <x v="0"/>
    <x v="2"/>
    <x v="326"/>
    <x v="0"/>
    <x v="1"/>
    <s v="Tesseramento"/>
    <x v="1"/>
    <x v="4"/>
    <x v="0"/>
    <m/>
  </r>
  <r>
    <n v="13002"/>
    <x v="0"/>
    <x v="0"/>
    <x v="0"/>
    <x v="0"/>
    <x v="2"/>
    <x v="326"/>
    <x v="0"/>
    <x v="0"/>
    <s v="Tesseramento"/>
    <x v="1"/>
    <x v="3"/>
    <x v="0"/>
    <m/>
  </r>
  <r>
    <n v="222619"/>
    <x v="0"/>
    <x v="0"/>
    <x v="0"/>
    <x v="1"/>
    <x v="8"/>
    <x v="46"/>
    <x v="0"/>
    <x v="0"/>
    <s v="Tesseramento"/>
    <x v="0"/>
    <x v="4"/>
    <x v="0"/>
    <m/>
  </r>
  <r>
    <n v="917"/>
    <x v="0"/>
    <x v="0"/>
    <x v="0"/>
    <x v="0"/>
    <x v="7"/>
    <x v="211"/>
    <x v="0"/>
    <x v="0"/>
    <s v="Tesseramento"/>
    <x v="1"/>
    <x v="4"/>
    <x v="0"/>
    <m/>
  </r>
  <r>
    <n v="96076"/>
    <x v="0"/>
    <x v="0"/>
    <x v="2"/>
    <x v="0"/>
    <x v="12"/>
    <x v="27"/>
    <x v="0"/>
    <x v="0"/>
    <s v="Tesseramento"/>
    <x v="1"/>
    <x v="1"/>
    <x v="0"/>
    <m/>
  </r>
  <r>
    <n v="237287"/>
    <x v="0"/>
    <x v="0"/>
    <x v="1"/>
    <x v="0"/>
    <x v="4"/>
    <x v="40"/>
    <x v="0"/>
    <x v="0"/>
    <s v="Tesseramento"/>
    <x v="1"/>
    <x v="0"/>
    <x v="0"/>
    <m/>
  </r>
  <r>
    <n v="45321"/>
    <x v="0"/>
    <x v="0"/>
    <x v="0"/>
    <x v="0"/>
    <x v="8"/>
    <x v="62"/>
    <x v="0"/>
    <x v="0"/>
    <s v="Tesseramento"/>
    <x v="1"/>
    <x v="4"/>
    <x v="0"/>
    <m/>
  </r>
  <r>
    <n v="176338"/>
    <x v="0"/>
    <x v="0"/>
    <x v="0"/>
    <x v="0"/>
    <x v="4"/>
    <x v="40"/>
    <x v="0"/>
    <x v="0"/>
    <s v="Tesseramento"/>
    <x v="1"/>
    <x v="0"/>
    <x v="0"/>
    <m/>
  </r>
  <r>
    <n v="237313"/>
    <x v="1"/>
    <x v="0"/>
    <x v="1"/>
    <x v="2"/>
    <x v="4"/>
    <x v="54"/>
    <x v="0"/>
    <x v="1"/>
    <s v="Tesseramento"/>
    <x v="1"/>
    <x v="5"/>
    <x v="0"/>
    <m/>
  </r>
  <r>
    <n v="237314"/>
    <x v="1"/>
    <x v="0"/>
    <x v="1"/>
    <x v="2"/>
    <x v="4"/>
    <x v="54"/>
    <x v="0"/>
    <x v="0"/>
    <s v="Tesseramento"/>
    <x v="1"/>
    <x v="5"/>
    <x v="0"/>
    <m/>
  </r>
  <r>
    <n v="197920"/>
    <x v="0"/>
    <x v="0"/>
    <x v="0"/>
    <x v="0"/>
    <x v="0"/>
    <x v="100"/>
    <x v="0"/>
    <x v="0"/>
    <s v="Tesseramento"/>
    <x v="0"/>
    <x v="1"/>
    <x v="0"/>
    <m/>
  </r>
  <r>
    <n v="25140"/>
    <x v="0"/>
    <x v="0"/>
    <x v="2"/>
    <x v="4"/>
    <x v="4"/>
    <x v="40"/>
    <x v="0"/>
    <x v="0"/>
    <s v="Tesseramento"/>
    <x v="1"/>
    <x v="0"/>
    <x v="0"/>
    <m/>
  </r>
  <r>
    <n v="207384"/>
    <x v="0"/>
    <x v="0"/>
    <x v="0"/>
    <x v="0"/>
    <x v="4"/>
    <x v="124"/>
    <x v="0"/>
    <x v="1"/>
    <s v="Tesseramento"/>
    <x v="1"/>
    <x v="0"/>
    <x v="0"/>
    <m/>
  </r>
  <r>
    <n v="237166"/>
    <x v="0"/>
    <x v="1"/>
    <x v="1"/>
    <x v="3"/>
    <x v="11"/>
    <x v="120"/>
    <x v="0"/>
    <x v="0"/>
    <s v="Tesseramento"/>
    <x v="1"/>
    <x v="0"/>
    <x v="0"/>
    <m/>
  </r>
  <r>
    <n v="237260"/>
    <x v="1"/>
    <x v="0"/>
    <x v="1"/>
    <x v="2"/>
    <x v="4"/>
    <x v="124"/>
    <x v="0"/>
    <x v="0"/>
    <s v="Tesseramento"/>
    <x v="1"/>
    <x v="5"/>
    <x v="0"/>
    <m/>
  </r>
  <r>
    <n v="237288"/>
    <x v="0"/>
    <x v="0"/>
    <x v="1"/>
    <x v="1"/>
    <x v="4"/>
    <x v="40"/>
    <x v="0"/>
    <x v="0"/>
    <s v="Tesseramento"/>
    <x v="1"/>
    <x v="1"/>
    <x v="0"/>
    <m/>
  </r>
  <r>
    <n v="237259"/>
    <x v="1"/>
    <x v="0"/>
    <x v="1"/>
    <x v="2"/>
    <x v="4"/>
    <x v="124"/>
    <x v="0"/>
    <x v="1"/>
    <s v="Tesseramento"/>
    <x v="1"/>
    <x v="5"/>
    <x v="0"/>
    <m/>
  </r>
  <r>
    <n v="237242"/>
    <x v="0"/>
    <x v="0"/>
    <x v="0"/>
    <x v="1"/>
    <x v="7"/>
    <x v="15"/>
    <x v="0"/>
    <x v="1"/>
    <s v="Tesseramento"/>
    <x v="2"/>
    <x v="1"/>
    <x v="0"/>
    <m/>
  </r>
  <r>
    <n v="100165"/>
    <x v="0"/>
    <x v="0"/>
    <x v="0"/>
    <x v="0"/>
    <x v="4"/>
    <x v="58"/>
    <x v="0"/>
    <x v="0"/>
    <s v="Tesseramento"/>
    <x v="1"/>
    <x v="4"/>
    <x v="0"/>
    <m/>
  </r>
  <r>
    <n v="80060"/>
    <x v="0"/>
    <x v="0"/>
    <x v="0"/>
    <x v="0"/>
    <x v="7"/>
    <x v="168"/>
    <x v="0"/>
    <x v="0"/>
    <s v="Tesseramento"/>
    <x v="1"/>
    <x v="4"/>
    <x v="0"/>
    <m/>
  </r>
  <r>
    <n v="146097"/>
    <x v="0"/>
    <x v="0"/>
    <x v="0"/>
    <x v="0"/>
    <x v="11"/>
    <x v="325"/>
    <x v="0"/>
    <x v="0"/>
    <s v="Tesseramento"/>
    <x v="1"/>
    <x v="0"/>
    <x v="0"/>
    <m/>
  </r>
  <r>
    <n v="82951"/>
    <x v="0"/>
    <x v="0"/>
    <x v="0"/>
    <x v="1"/>
    <x v="11"/>
    <x v="325"/>
    <x v="0"/>
    <x v="0"/>
    <s v="Tesseramento"/>
    <x v="1"/>
    <x v="0"/>
    <x v="0"/>
    <m/>
  </r>
  <r>
    <n v="69752"/>
    <x v="0"/>
    <x v="0"/>
    <x v="2"/>
    <x v="1"/>
    <x v="2"/>
    <x v="42"/>
    <x v="0"/>
    <x v="1"/>
    <s v="Tesseramento"/>
    <x v="1"/>
    <x v="1"/>
    <x v="0"/>
    <m/>
  </r>
  <r>
    <n v="237224"/>
    <x v="1"/>
    <x v="1"/>
    <x v="1"/>
    <x v="2"/>
    <x v="2"/>
    <x v="55"/>
    <x v="0"/>
    <x v="1"/>
    <s v="Tesseramento"/>
    <x v="1"/>
    <x v="5"/>
    <x v="0"/>
    <m/>
  </r>
  <r>
    <n v="237236"/>
    <x v="0"/>
    <x v="0"/>
    <x v="1"/>
    <x v="3"/>
    <x v="11"/>
    <x v="365"/>
    <x v="0"/>
    <x v="1"/>
    <s v="Tesseramento"/>
    <x v="1"/>
    <x v="0"/>
    <x v="0"/>
    <m/>
  </r>
  <r>
    <n v="237237"/>
    <x v="0"/>
    <x v="0"/>
    <x v="1"/>
    <x v="0"/>
    <x v="11"/>
    <x v="365"/>
    <x v="0"/>
    <x v="0"/>
    <s v="Tesseramento"/>
    <x v="1"/>
    <x v="0"/>
    <x v="0"/>
    <m/>
  </r>
  <r>
    <n v="231938"/>
    <x v="0"/>
    <x v="1"/>
    <x v="0"/>
    <x v="1"/>
    <x v="2"/>
    <x v="265"/>
    <x v="0"/>
    <x v="0"/>
    <s v="Tesseramento"/>
    <x v="1"/>
    <x v="0"/>
    <x v="0"/>
    <m/>
  </r>
  <r>
    <n v="162740"/>
    <x v="0"/>
    <x v="0"/>
    <x v="0"/>
    <x v="0"/>
    <x v="8"/>
    <x v="397"/>
    <x v="0"/>
    <x v="1"/>
    <s v="Tesseramento"/>
    <x v="4"/>
    <x v="3"/>
    <x v="0"/>
    <m/>
  </r>
  <r>
    <n v="237229"/>
    <x v="0"/>
    <x v="0"/>
    <x v="1"/>
    <x v="1"/>
    <x v="7"/>
    <x v="78"/>
    <x v="0"/>
    <x v="0"/>
    <s v="Tesseramento"/>
    <x v="0"/>
    <x v="0"/>
    <x v="0"/>
    <m/>
  </r>
  <r>
    <n v="237230"/>
    <x v="0"/>
    <x v="0"/>
    <x v="1"/>
    <x v="1"/>
    <x v="7"/>
    <x v="78"/>
    <x v="0"/>
    <x v="1"/>
    <s v="Tesseramento"/>
    <x v="0"/>
    <x v="0"/>
    <x v="0"/>
    <m/>
  </r>
  <r>
    <n v="18783"/>
    <x v="0"/>
    <x v="0"/>
    <x v="0"/>
    <x v="0"/>
    <x v="11"/>
    <x v="126"/>
    <x v="0"/>
    <x v="0"/>
    <s v="Tesseramento"/>
    <x v="1"/>
    <x v="4"/>
    <x v="0"/>
    <m/>
  </r>
  <r>
    <n v="15064"/>
    <x v="0"/>
    <x v="0"/>
    <x v="0"/>
    <x v="0"/>
    <x v="7"/>
    <x v="202"/>
    <x v="0"/>
    <x v="1"/>
    <s v="Tesseramento"/>
    <x v="1"/>
    <x v="4"/>
    <x v="0"/>
    <m/>
  </r>
  <r>
    <n v="164502"/>
    <x v="0"/>
    <x v="1"/>
    <x v="2"/>
    <x v="4"/>
    <x v="7"/>
    <x v="51"/>
    <x v="0"/>
    <x v="1"/>
    <s v="Tesseramento"/>
    <x v="1"/>
    <x v="3"/>
    <x v="0"/>
    <m/>
  </r>
  <r>
    <n v="27590"/>
    <x v="0"/>
    <x v="0"/>
    <x v="0"/>
    <x v="0"/>
    <x v="11"/>
    <x v="327"/>
    <x v="0"/>
    <x v="0"/>
    <s v="Tesseramento"/>
    <x v="0"/>
    <x v="1"/>
    <x v="0"/>
    <m/>
  </r>
  <r>
    <n v="177397"/>
    <x v="0"/>
    <x v="0"/>
    <x v="0"/>
    <x v="0"/>
    <x v="6"/>
    <x v="299"/>
    <x v="0"/>
    <x v="0"/>
    <s v="Tesseramento"/>
    <x v="1"/>
    <x v="3"/>
    <x v="0"/>
    <m/>
  </r>
  <r>
    <n v="202314"/>
    <x v="1"/>
    <x v="0"/>
    <x v="0"/>
    <x v="1"/>
    <x v="11"/>
    <x v="91"/>
    <x v="0"/>
    <x v="1"/>
    <s v="Tesseramento"/>
    <x v="1"/>
    <x v="7"/>
    <x v="0"/>
    <m/>
  </r>
  <r>
    <n v="228003"/>
    <x v="0"/>
    <x v="0"/>
    <x v="0"/>
    <x v="1"/>
    <x v="16"/>
    <x v="387"/>
    <x v="0"/>
    <x v="0"/>
    <s v="Tesseramento"/>
    <x v="1"/>
    <x v="0"/>
    <x v="0"/>
    <m/>
  </r>
  <r>
    <n v="90221"/>
    <x v="0"/>
    <x v="0"/>
    <x v="0"/>
    <x v="0"/>
    <x v="8"/>
    <x v="62"/>
    <x v="0"/>
    <x v="0"/>
    <s v="Tesseramento"/>
    <x v="1"/>
    <x v="0"/>
    <x v="0"/>
    <m/>
  </r>
  <r>
    <n v="238146"/>
    <x v="0"/>
    <x v="0"/>
    <x v="1"/>
    <x v="3"/>
    <x v="5"/>
    <x v="317"/>
    <x v="0"/>
    <x v="0"/>
    <s v="Tesseramento"/>
    <x v="1"/>
    <x v="1"/>
    <x v="0"/>
    <m/>
  </r>
  <r>
    <n v="228757"/>
    <x v="0"/>
    <x v="1"/>
    <x v="0"/>
    <x v="0"/>
    <x v="12"/>
    <x v="106"/>
    <x v="0"/>
    <x v="0"/>
    <s v="Tesseramento"/>
    <x v="1"/>
    <x v="0"/>
    <x v="0"/>
    <m/>
  </r>
  <r>
    <n v="66493"/>
    <x v="0"/>
    <x v="0"/>
    <x v="0"/>
    <x v="0"/>
    <x v="12"/>
    <x v="106"/>
    <x v="0"/>
    <x v="0"/>
    <s v="Tesseramento"/>
    <x v="1"/>
    <x v="1"/>
    <x v="0"/>
    <m/>
  </r>
  <r>
    <n v="237351"/>
    <x v="0"/>
    <x v="0"/>
    <x v="1"/>
    <x v="1"/>
    <x v="5"/>
    <x v="38"/>
    <x v="0"/>
    <x v="0"/>
    <s v="Tesseramento"/>
    <x v="1"/>
    <x v="0"/>
    <x v="0"/>
    <m/>
  </r>
  <r>
    <n v="82257"/>
    <x v="0"/>
    <x v="0"/>
    <x v="0"/>
    <x v="0"/>
    <x v="2"/>
    <x v="172"/>
    <x v="0"/>
    <x v="0"/>
    <s v="Tesseramento"/>
    <x v="1"/>
    <x v="3"/>
    <x v="0"/>
    <m/>
  </r>
  <r>
    <n v="54815"/>
    <x v="0"/>
    <x v="2"/>
    <x v="0"/>
    <x v="4"/>
    <x v="7"/>
    <x v="225"/>
    <x v="1"/>
    <x v="0"/>
    <s v="Tesseramento"/>
    <x v="0"/>
    <x v="8"/>
    <x v="0"/>
    <m/>
  </r>
  <r>
    <n v="34650"/>
    <x v="0"/>
    <x v="2"/>
    <x v="0"/>
    <x v="4"/>
    <x v="7"/>
    <x v="225"/>
    <x v="1"/>
    <x v="0"/>
    <s v="Tesseramento"/>
    <x v="0"/>
    <x v="8"/>
    <x v="0"/>
    <m/>
  </r>
  <r>
    <n v="12816"/>
    <x v="0"/>
    <x v="2"/>
    <x v="0"/>
    <x v="4"/>
    <x v="7"/>
    <x v="225"/>
    <x v="1"/>
    <x v="0"/>
    <s v="Tesseramento"/>
    <x v="0"/>
    <x v="8"/>
    <x v="0"/>
    <m/>
  </r>
  <r>
    <n v="34989"/>
    <x v="0"/>
    <x v="2"/>
    <x v="0"/>
    <x v="4"/>
    <x v="7"/>
    <x v="225"/>
    <x v="1"/>
    <x v="0"/>
    <s v="Tesseramento"/>
    <x v="0"/>
    <x v="8"/>
    <x v="0"/>
    <m/>
  </r>
  <r>
    <n v="106461"/>
    <x v="0"/>
    <x v="0"/>
    <x v="0"/>
    <x v="0"/>
    <x v="10"/>
    <x v="281"/>
    <x v="0"/>
    <x v="1"/>
    <s v="Tesseramento"/>
    <x v="0"/>
    <x v="4"/>
    <x v="0"/>
    <m/>
  </r>
  <r>
    <n v="199802"/>
    <x v="0"/>
    <x v="0"/>
    <x v="0"/>
    <x v="0"/>
    <x v="10"/>
    <x v="281"/>
    <x v="0"/>
    <x v="0"/>
    <s v="Tesseramento"/>
    <x v="0"/>
    <x v="1"/>
    <x v="0"/>
    <m/>
  </r>
  <r>
    <n v="171287"/>
    <x v="0"/>
    <x v="0"/>
    <x v="2"/>
    <x v="3"/>
    <x v="10"/>
    <x v="281"/>
    <x v="0"/>
    <x v="0"/>
    <s v="Tesseramento"/>
    <x v="0"/>
    <x v="1"/>
    <x v="0"/>
    <m/>
  </r>
  <r>
    <n v="40578"/>
    <x v="0"/>
    <x v="0"/>
    <x v="0"/>
    <x v="1"/>
    <x v="7"/>
    <x v="210"/>
    <x v="0"/>
    <x v="0"/>
    <s v="Tesseramento"/>
    <x v="0"/>
    <x v="0"/>
    <x v="0"/>
    <m/>
  </r>
  <r>
    <n v="187803"/>
    <x v="0"/>
    <x v="0"/>
    <x v="0"/>
    <x v="1"/>
    <x v="7"/>
    <x v="210"/>
    <x v="0"/>
    <x v="1"/>
    <s v="Tesseramento"/>
    <x v="0"/>
    <x v="0"/>
    <x v="0"/>
    <m/>
  </r>
  <r>
    <n v="80025"/>
    <x v="0"/>
    <x v="0"/>
    <x v="0"/>
    <x v="0"/>
    <x v="7"/>
    <x v="210"/>
    <x v="0"/>
    <x v="0"/>
    <s v="Tesseramento"/>
    <x v="0"/>
    <x v="4"/>
    <x v="0"/>
    <m/>
  </r>
  <r>
    <n v="43469"/>
    <x v="0"/>
    <x v="0"/>
    <x v="0"/>
    <x v="0"/>
    <x v="7"/>
    <x v="210"/>
    <x v="0"/>
    <x v="0"/>
    <s v="Tesseramento"/>
    <x v="0"/>
    <x v="0"/>
    <x v="0"/>
    <m/>
  </r>
  <r>
    <n v="237335"/>
    <x v="0"/>
    <x v="0"/>
    <x v="1"/>
    <x v="3"/>
    <x v="7"/>
    <x v="210"/>
    <x v="0"/>
    <x v="0"/>
    <s v="Tesseramento"/>
    <x v="0"/>
    <x v="1"/>
    <x v="0"/>
    <m/>
  </r>
  <r>
    <n v="72905"/>
    <x v="0"/>
    <x v="0"/>
    <x v="0"/>
    <x v="1"/>
    <x v="7"/>
    <x v="35"/>
    <x v="0"/>
    <x v="0"/>
    <s v="Tesseramento"/>
    <x v="1"/>
    <x v="4"/>
    <x v="0"/>
    <m/>
  </r>
  <r>
    <n v="87295"/>
    <x v="0"/>
    <x v="0"/>
    <x v="0"/>
    <x v="0"/>
    <x v="8"/>
    <x v="92"/>
    <x v="0"/>
    <x v="0"/>
    <s v="Tesseramento"/>
    <x v="1"/>
    <x v="0"/>
    <x v="0"/>
    <m/>
  </r>
  <r>
    <n v="138217"/>
    <x v="0"/>
    <x v="0"/>
    <x v="0"/>
    <x v="0"/>
    <x v="8"/>
    <x v="92"/>
    <x v="0"/>
    <x v="1"/>
    <s v="Tesseramento"/>
    <x v="1"/>
    <x v="4"/>
    <x v="0"/>
    <m/>
  </r>
  <r>
    <n v="163134"/>
    <x v="0"/>
    <x v="0"/>
    <x v="0"/>
    <x v="0"/>
    <x v="8"/>
    <x v="92"/>
    <x v="0"/>
    <x v="0"/>
    <s v="Tesseramento"/>
    <x v="1"/>
    <x v="0"/>
    <x v="0"/>
    <m/>
  </r>
  <r>
    <n v="99894"/>
    <x v="0"/>
    <x v="0"/>
    <x v="0"/>
    <x v="0"/>
    <x v="1"/>
    <x v="351"/>
    <x v="0"/>
    <x v="0"/>
    <s v="Tesseramento"/>
    <x v="1"/>
    <x v="3"/>
    <x v="0"/>
    <m/>
  </r>
  <r>
    <n v="124447"/>
    <x v="1"/>
    <x v="0"/>
    <x v="0"/>
    <x v="0"/>
    <x v="1"/>
    <x v="351"/>
    <x v="0"/>
    <x v="0"/>
    <s v="Tesseramento"/>
    <x v="1"/>
    <x v="6"/>
    <x v="0"/>
    <m/>
  </r>
  <r>
    <n v="15436"/>
    <x v="0"/>
    <x v="0"/>
    <x v="0"/>
    <x v="0"/>
    <x v="1"/>
    <x v="351"/>
    <x v="0"/>
    <x v="0"/>
    <s v="Tesseramento"/>
    <x v="1"/>
    <x v="1"/>
    <x v="0"/>
    <m/>
  </r>
  <r>
    <n v="40038"/>
    <x v="0"/>
    <x v="0"/>
    <x v="2"/>
    <x v="0"/>
    <x v="1"/>
    <x v="351"/>
    <x v="0"/>
    <x v="0"/>
    <s v="Tesseramento"/>
    <x v="1"/>
    <x v="4"/>
    <x v="0"/>
    <m/>
  </r>
  <r>
    <n v="53886"/>
    <x v="0"/>
    <x v="0"/>
    <x v="2"/>
    <x v="0"/>
    <x v="1"/>
    <x v="351"/>
    <x v="0"/>
    <x v="0"/>
    <s v="Tesseramento"/>
    <x v="1"/>
    <x v="3"/>
    <x v="0"/>
    <m/>
  </r>
  <r>
    <n v="33361"/>
    <x v="0"/>
    <x v="0"/>
    <x v="0"/>
    <x v="0"/>
    <x v="8"/>
    <x v="222"/>
    <x v="0"/>
    <x v="0"/>
    <s v="Tesseramento"/>
    <x v="1"/>
    <x v="0"/>
    <x v="0"/>
    <m/>
  </r>
  <r>
    <n v="237275"/>
    <x v="0"/>
    <x v="0"/>
    <x v="1"/>
    <x v="2"/>
    <x v="14"/>
    <x v="121"/>
    <x v="0"/>
    <x v="1"/>
    <s v="Tesseramento"/>
    <x v="1"/>
    <x v="3"/>
    <x v="0"/>
    <m/>
  </r>
  <r>
    <n v="172598"/>
    <x v="0"/>
    <x v="1"/>
    <x v="0"/>
    <x v="1"/>
    <x v="10"/>
    <x v="273"/>
    <x v="0"/>
    <x v="0"/>
    <s v="Tesseramento"/>
    <x v="1"/>
    <x v="0"/>
    <x v="0"/>
    <m/>
  </r>
  <r>
    <n v="134670"/>
    <x v="0"/>
    <x v="0"/>
    <x v="2"/>
    <x v="1"/>
    <x v="10"/>
    <x v="295"/>
    <x v="0"/>
    <x v="0"/>
    <s v="Tesseramento"/>
    <x v="0"/>
    <x v="1"/>
    <x v="0"/>
    <m/>
  </r>
  <r>
    <n v="103919"/>
    <x v="0"/>
    <x v="0"/>
    <x v="2"/>
    <x v="1"/>
    <x v="10"/>
    <x v="295"/>
    <x v="0"/>
    <x v="0"/>
    <s v="Tesseramento"/>
    <x v="0"/>
    <x v="0"/>
    <x v="0"/>
    <m/>
  </r>
  <r>
    <n v="237406"/>
    <x v="0"/>
    <x v="0"/>
    <x v="1"/>
    <x v="3"/>
    <x v="11"/>
    <x v="189"/>
    <x v="0"/>
    <x v="0"/>
    <s v="Tesseramento"/>
    <x v="1"/>
    <x v="0"/>
    <x v="0"/>
    <m/>
  </r>
  <r>
    <n v="145238"/>
    <x v="0"/>
    <x v="0"/>
    <x v="0"/>
    <x v="0"/>
    <x v="11"/>
    <x v="142"/>
    <x v="0"/>
    <x v="0"/>
    <s v="Tesseramento"/>
    <x v="1"/>
    <x v="3"/>
    <x v="0"/>
    <m/>
  </r>
  <r>
    <n v="237198"/>
    <x v="1"/>
    <x v="1"/>
    <x v="1"/>
    <x v="2"/>
    <x v="9"/>
    <x v="19"/>
    <x v="0"/>
    <x v="0"/>
    <s v="Tesseramento"/>
    <x v="1"/>
    <x v="5"/>
    <x v="0"/>
    <m/>
  </r>
  <r>
    <n v="192048"/>
    <x v="0"/>
    <x v="0"/>
    <x v="0"/>
    <x v="1"/>
    <x v="11"/>
    <x v="142"/>
    <x v="0"/>
    <x v="1"/>
    <s v="Tesseramento"/>
    <x v="1"/>
    <x v="3"/>
    <x v="0"/>
    <m/>
  </r>
  <r>
    <n v="92833"/>
    <x v="0"/>
    <x v="0"/>
    <x v="0"/>
    <x v="0"/>
    <x v="11"/>
    <x v="142"/>
    <x v="0"/>
    <x v="0"/>
    <s v="Tesseramento"/>
    <x v="1"/>
    <x v="4"/>
    <x v="0"/>
    <m/>
  </r>
  <r>
    <n v="237240"/>
    <x v="0"/>
    <x v="1"/>
    <x v="1"/>
    <x v="0"/>
    <x v="1"/>
    <x v="26"/>
    <x v="0"/>
    <x v="0"/>
    <s v="Tesseramento"/>
    <x v="1"/>
    <x v="3"/>
    <x v="0"/>
    <m/>
  </r>
  <r>
    <n v="107207"/>
    <x v="0"/>
    <x v="0"/>
    <x v="0"/>
    <x v="0"/>
    <x v="1"/>
    <x v="26"/>
    <x v="0"/>
    <x v="0"/>
    <s v="Tesseramento"/>
    <x v="1"/>
    <x v="0"/>
    <x v="0"/>
    <m/>
  </r>
  <r>
    <n v="20294"/>
    <x v="0"/>
    <x v="0"/>
    <x v="0"/>
    <x v="0"/>
    <x v="10"/>
    <x v="93"/>
    <x v="0"/>
    <x v="0"/>
    <s v="Tesseramento"/>
    <x v="0"/>
    <x v="1"/>
    <x v="0"/>
    <m/>
  </r>
  <r>
    <n v="232180"/>
    <x v="0"/>
    <x v="0"/>
    <x v="0"/>
    <x v="1"/>
    <x v="10"/>
    <x v="93"/>
    <x v="0"/>
    <x v="0"/>
    <s v="Tesseramento"/>
    <x v="0"/>
    <x v="0"/>
    <x v="0"/>
    <m/>
  </r>
  <r>
    <n v="66909"/>
    <x v="0"/>
    <x v="0"/>
    <x v="0"/>
    <x v="0"/>
    <x v="10"/>
    <x v="93"/>
    <x v="0"/>
    <x v="0"/>
    <s v="Tesseramento"/>
    <x v="0"/>
    <x v="0"/>
    <x v="0"/>
    <m/>
  </r>
  <r>
    <n v="97545"/>
    <x v="0"/>
    <x v="0"/>
    <x v="0"/>
    <x v="0"/>
    <x v="7"/>
    <x v="213"/>
    <x v="0"/>
    <x v="0"/>
    <s v="Tesseramento"/>
    <x v="1"/>
    <x v="0"/>
    <x v="0"/>
    <m/>
  </r>
  <r>
    <n v="228485"/>
    <x v="1"/>
    <x v="0"/>
    <x v="0"/>
    <x v="2"/>
    <x v="7"/>
    <x v="310"/>
    <x v="0"/>
    <x v="1"/>
    <s v="Tesseramento"/>
    <x v="1"/>
    <x v="5"/>
    <x v="0"/>
    <m/>
  </r>
  <r>
    <n v="217545"/>
    <x v="0"/>
    <x v="0"/>
    <x v="0"/>
    <x v="2"/>
    <x v="7"/>
    <x v="310"/>
    <x v="0"/>
    <x v="1"/>
    <s v="Tesseramento"/>
    <x v="1"/>
    <x v="4"/>
    <x v="0"/>
    <m/>
  </r>
  <r>
    <n v="195860"/>
    <x v="1"/>
    <x v="0"/>
    <x v="0"/>
    <x v="0"/>
    <x v="7"/>
    <x v="310"/>
    <x v="0"/>
    <x v="1"/>
    <s v="Tesseramento"/>
    <x v="1"/>
    <x v="5"/>
    <x v="0"/>
    <m/>
  </r>
  <r>
    <n v="51597"/>
    <x v="0"/>
    <x v="0"/>
    <x v="0"/>
    <x v="0"/>
    <x v="1"/>
    <x v="193"/>
    <x v="0"/>
    <x v="0"/>
    <s v="Tesseramento"/>
    <x v="1"/>
    <x v="3"/>
    <x v="0"/>
    <m/>
  </r>
  <r>
    <n v="155535"/>
    <x v="0"/>
    <x v="0"/>
    <x v="0"/>
    <x v="0"/>
    <x v="1"/>
    <x v="193"/>
    <x v="0"/>
    <x v="0"/>
    <s v="Tesseramento"/>
    <x v="1"/>
    <x v="0"/>
    <x v="0"/>
    <m/>
  </r>
  <r>
    <n v="58282"/>
    <x v="0"/>
    <x v="0"/>
    <x v="0"/>
    <x v="0"/>
    <x v="1"/>
    <x v="193"/>
    <x v="0"/>
    <x v="0"/>
    <s v="Tesseramento"/>
    <x v="1"/>
    <x v="1"/>
    <x v="0"/>
    <m/>
  </r>
  <r>
    <n v="44197"/>
    <x v="0"/>
    <x v="0"/>
    <x v="0"/>
    <x v="0"/>
    <x v="4"/>
    <x v="249"/>
    <x v="0"/>
    <x v="0"/>
    <s v="Tesseramento"/>
    <x v="1"/>
    <x v="1"/>
    <x v="0"/>
    <m/>
  </r>
  <r>
    <n v="230063"/>
    <x v="0"/>
    <x v="0"/>
    <x v="0"/>
    <x v="3"/>
    <x v="4"/>
    <x v="249"/>
    <x v="0"/>
    <x v="0"/>
    <s v="Tesseramento"/>
    <x v="1"/>
    <x v="3"/>
    <x v="0"/>
    <m/>
  </r>
  <r>
    <n v="237261"/>
    <x v="0"/>
    <x v="1"/>
    <x v="1"/>
    <x v="1"/>
    <x v="1"/>
    <x v="193"/>
    <x v="0"/>
    <x v="0"/>
    <s v="Tesseramento"/>
    <x v="1"/>
    <x v="0"/>
    <x v="0"/>
    <m/>
  </r>
  <r>
    <n v="19148"/>
    <x v="0"/>
    <x v="0"/>
    <x v="0"/>
    <x v="0"/>
    <x v="11"/>
    <x v="142"/>
    <x v="0"/>
    <x v="0"/>
    <s v="Tesseramento"/>
    <x v="1"/>
    <x v="0"/>
    <x v="0"/>
    <m/>
  </r>
  <r>
    <n v="237238"/>
    <x v="1"/>
    <x v="0"/>
    <x v="1"/>
    <x v="2"/>
    <x v="7"/>
    <x v="310"/>
    <x v="0"/>
    <x v="1"/>
    <s v="Tesseramento"/>
    <x v="1"/>
    <x v="5"/>
    <x v="0"/>
    <m/>
  </r>
  <r>
    <n v="169392"/>
    <x v="0"/>
    <x v="0"/>
    <x v="0"/>
    <x v="0"/>
    <x v="11"/>
    <x v="142"/>
    <x v="0"/>
    <x v="1"/>
    <s v="Tesseramento"/>
    <x v="1"/>
    <x v="0"/>
    <x v="0"/>
    <m/>
  </r>
  <r>
    <n v="165334"/>
    <x v="0"/>
    <x v="0"/>
    <x v="0"/>
    <x v="0"/>
    <x v="1"/>
    <x v="324"/>
    <x v="0"/>
    <x v="1"/>
    <s v="Tesseramento"/>
    <x v="1"/>
    <x v="3"/>
    <x v="0"/>
    <m/>
  </r>
  <r>
    <n v="22853"/>
    <x v="0"/>
    <x v="0"/>
    <x v="0"/>
    <x v="0"/>
    <x v="1"/>
    <x v="324"/>
    <x v="0"/>
    <x v="0"/>
    <s v="Tesseramento"/>
    <x v="1"/>
    <x v="0"/>
    <x v="0"/>
    <m/>
  </r>
  <r>
    <n v="226443"/>
    <x v="0"/>
    <x v="0"/>
    <x v="0"/>
    <x v="1"/>
    <x v="11"/>
    <x v="142"/>
    <x v="0"/>
    <x v="0"/>
    <s v="Tesseramento"/>
    <x v="1"/>
    <x v="1"/>
    <x v="0"/>
    <m/>
  </r>
  <r>
    <n v="183252"/>
    <x v="0"/>
    <x v="0"/>
    <x v="0"/>
    <x v="0"/>
    <x v="11"/>
    <x v="142"/>
    <x v="0"/>
    <x v="1"/>
    <s v="Tesseramento"/>
    <x v="1"/>
    <x v="0"/>
    <x v="0"/>
    <m/>
  </r>
  <r>
    <n v="199310"/>
    <x v="0"/>
    <x v="0"/>
    <x v="0"/>
    <x v="0"/>
    <x v="11"/>
    <x v="142"/>
    <x v="0"/>
    <x v="0"/>
    <s v="Tesseramento"/>
    <x v="1"/>
    <x v="0"/>
    <x v="0"/>
    <m/>
  </r>
  <r>
    <n v="61098"/>
    <x v="0"/>
    <x v="0"/>
    <x v="0"/>
    <x v="0"/>
    <x v="11"/>
    <x v="142"/>
    <x v="0"/>
    <x v="0"/>
    <s v="Tesseramento"/>
    <x v="1"/>
    <x v="0"/>
    <x v="0"/>
    <m/>
  </r>
  <r>
    <n v="237312"/>
    <x v="1"/>
    <x v="0"/>
    <x v="1"/>
    <x v="2"/>
    <x v="7"/>
    <x v="215"/>
    <x v="0"/>
    <x v="0"/>
    <s v="Tesseramento"/>
    <x v="1"/>
    <x v="5"/>
    <x v="0"/>
    <m/>
  </r>
  <r>
    <n v="104216"/>
    <x v="0"/>
    <x v="0"/>
    <x v="0"/>
    <x v="0"/>
    <x v="11"/>
    <x v="142"/>
    <x v="0"/>
    <x v="0"/>
    <s v="Tesseramento"/>
    <x v="1"/>
    <x v="1"/>
    <x v="0"/>
    <m/>
  </r>
  <r>
    <n v="237633"/>
    <x v="0"/>
    <x v="1"/>
    <x v="1"/>
    <x v="1"/>
    <x v="7"/>
    <x v="215"/>
    <x v="0"/>
    <x v="1"/>
    <s v="Tesseramento"/>
    <x v="1"/>
    <x v="0"/>
    <x v="0"/>
    <m/>
  </r>
  <r>
    <n v="221221"/>
    <x v="0"/>
    <x v="1"/>
    <x v="0"/>
    <x v="0"/>
    <x v="7"/>
    <x v="205"/>
    <x v="0"/>
    <x v="0"/>
    <s v="Tesseramento"/>
    <x v="1"/>
    <x v="0"/>
    <x v="0"/>
    <m/>
  </r>
  <r>
    <n v="186165"/>
    <x v="0"/>
    <x v="0"/>
    <x v="2"/>
    <x v="1"/>
    <x v="11"/>
    <x v="142"/>
    <x v="0"/>
    <x v="1"/>
    <s v="Tesseramento"/>
    <x v="1"/>
    <x v="0"/>
    <x v="0"/>
    <m/>
  </r>
  <r>
    <n v="59271"/>
    <x v="0"/>
    <x v="0"/>
    <x v="0"/>
    <x v="0"/>
    <x v="11"/>
    <x v="142"/>
    <x v="0"/>
    <x v="0"/>
    <s v="Tesseramento"/>
    <x v="1"/>
    <x v="0"/>
    <x v="0"/>
    <m/>
  </r>
  <r>
    <n v="58069"/>
    <x v="0"/>
    <x v="0"/>
    <x v="2"/>
    <x v="0"/>
    <x v="11"/>
    <x v="142"/>
    <x v="0"/>
    <x v="0"/>
    <s v="Tesseramento"/>
    <x v="1"/>
    <x v="0"/>
    <x v="0"/>
    <m/>
  </r>
  <r>
    <n v="11279"/>
    <x v="0"/>
    <x v="0"/>
    <x v="2"/>
    <x v="0"/>
    <x v="11"/>
    <x v="142"/>
    <x v="0"/>
    <x v="0"/>
    <s v="Tesseramento"/>
    <x v="1"/>
    <x v="4"/>
    <x v="0"/>
    <m/>
  </r>
  <r>
    <n v="164290"/>
    <x v="1"/>
    <x v="0"/>
    <x v="2"/>
    <x v="0"/>
    <x v="15"/>
    <x v="57"/>
    <x v="0"/>
    <x v="1"/>
    <s v="Tesseramento"/>
    <x v="1"/>
    <x v="2"/>
    <x v="0"/>
    <m/>
  </r>
  <r>
    <n v="167843"/>
    <x v="0"/>
    <x v="1"/>
    <x v="2"/>
    <x v="1"/>
    <x v="10"/>
    <x v="187"/>
    <x v="0"/>
    <x v="0"/>
    <s v="Tesseramento"/>
    <x v="0"/>
    <x v="0"/>
    <x v="0"/>
    <m/>
  </r>
  <r>
    <n v="65284"/>
    <x v="0"/>
    <x v="0"/>
    <x v="0"/>
    <x v="1"/>
    <x v="2"/>
    <x v="298"/>
    <x v="0"/>
    <x v="1"/>
    <s v="Tesseramento"/>
    <x v="1"/>
    <x v="4"/>
    <x v="0"/>
    <m/>
  </r>
  <r>
    <n v="166654"/>
    <x v="0"/>
    <x v="0"/>
    <x v="0"/>
    <x v="0"/>
    <x v="2"/>
    <x v="298"/>
    <x v="0"/>
    <x v="0"/>
    <s v="Tesseramento"/>
    <x v="1"/>
    <x v="0"/>
    <x v="0"/>
    <m/>
  </r>
  <r>
    <n v="237483"/>
    <x v="1"/>
    <x v="0"/>
    <x v="1"/>
    <x v="2"/>
    <x v="7"/>
    <x v="41"/>
    <x v="0"/>
    <x v="0"/>
    <s v="Tesseramento"/>
    <x v="1"/>
    <x v="5"/>
    <x v="0"/>
    <m/>
  </r>
  <r>
    <n v="237213"/>
    <x v="0"/>
    <x v="1"/>
    <x v="1"/>
    <x v="1"/>
    <x v="4"/>
    <x v="111"/>
    <x v="0"/>
    <x v="0"/>
    <s v="Tesseramento"/>
    <x v="3"/>
    <x v="0"/>
    <x v="0"/>
    <m/>
  </r>
  <r>
    <n v="221428"/>
    <x v="0"/>
    <x v="1"/>
    <x v="0"/>
    <x v="3"/>
    <x v="12"/>
    <x v="245"/>
    <x v="0"/>
    <x v="1"/>
    <s v="Tesseramento"/>
    <x v="1"/>
    <x v="0"/>
    <x v="0"/>
    <m/>
  </r>
  <r>
    <n v="90209"/>
    <x v="0"/>
    <x v="0"/>
    <x v="0"/>
    <x v="1"/>
    <x v="7"/>
    <x v="161"/>
    <x v="0"/>
    <x v="0"/>
    <s v="Tesseramento"/>
    <x v="0"/>
    <x v="4"/>
    <x v="0"/>
    <m/>
  </r>
  <r>
    <n v="53798"/>
    <x v="0"/>
    <x v="0"/>
    <x v="0"/>
    <x v="0"/>
    <x v="7"/>
    <x v="182"/>
    <x v="0"/>
    <x v="0"/>
    <s v="Tesseramento"/>
    <x v="1"/>
    <x v="4"/>
    <x v="0"/>
    <m/>
  </r>
  <r>
    <n v="59943"/>
    <x v="0"/>
    <x v="0"/>
    <x v="0"/>
    <x v="0"/>
    <x v="2"/>
    <x v="139"/>
    <x v="0"/>
    <x v="1"/>
    <s v="Tesseramento"/>
    <x v="1"/>
    <x v="3"/>
    <x v="0"/>
    <m/>
  </r>
  <r>
    <n v="93976"/>
    <x v="0"/>
    <x v="2"/>
    <x v="0"/>
    <x v="4"/>
    <x v="7"/>
    <x v="225"/>
    <x v="1"/>
    <x v="0"/>
    <s v="Tesseramento"/>
    <x v="0"/>
    <x v="8"/>
    <x v="0"/>
    <m/>
  </r>
  <r>
    <n v="237268"/>
    <x v="1"/>
    <x v="0"/>
    <x v="1"/>
    <x v="2"/>
    <x v="3"/>
    <x v="252"/>
    <x v="0"/>
    <x v="0"/>
    <s v="Tesseramento"/>
    <x v="1"/>
    <x v="5"/>
    <x v="0"/>
    <m/>
  </r>
  <r>
    <n v="175891"/>
    <x v="0"/>
    <x v="0"/>
    <x v="0"/>
    <x v="0"/>
    <x v="12"/>
    <x v="323"/>
    <x v="0"/>
    <x v="1"/>
    <s v="Tesseramento"/>
    <x v="1"/>
    <x v="3"/>
    <x v="0"/>
    <m/>
  </r>
  <r>
    <n v="212233"/>
    <x v="0"/>
    <x v="1"/>
    <x v="0"/>
    <x v="0"/>
    <x v="12"/>
    <x v="323"/>
    <x v="0"/>
    <x v="1"/>
    <s v="Tesseramento"/>
    <x v="1"/>
    <x v="3"/>
    <x v="0"/>
    <m/>
  </r>
  <r>
    <n v="237267"/>
    <x v="0"/>
    <x v="0"/>
    <x v="1"/>
    <x v="1"/>
    <x v="3"/>
    <x v="252"/>
    <x v="0"/>
    <x v="0"/>
    <s v="Tesseramento"/>
    <x v="1"/>
    <x v="0"/>
    <x v="0"/>
    <m/>
  </r>
  <r>
    <n v="96964"/>
    <x v="0"/>
    <x v="0"/>
    <x v="0"/>
    <x v="0"/>
    <x v="2"/>
    <x v="55"/>
    <x v="0"/>
    <x v="1"/>
    <s v="Tesseramento"/>
    <x v="1"/>
    <x v="4"/>
    <x v="0"/>
    <m/>
  </r>
  <r>
    <n v="237308"/>
    <x v="0"/>
    <x v="0"/>
    <x v="1"/>
    <x v="3"/>
    <x v="7"/>
    <x v="223"/>
    <x v="0"/>
    <x v="0"/>
    <s v="Tesseramento"/>
    <x v="2"/>
    <x v="4"/>
    <x v="0"/>
    <m/>
  </r>
  <r>
    <n v="230289"/>
    <x v="0"/>
    <x v="0"/>
    <x v="0"/>
    <x v="1"/>
    <x v="3"/>
    <x v="252"/>
    <x v="0"/>
    <x v="0"/>
    <s v="Tesseramento"/>
    <x v="1"/>
    <x v="0"/>
    <x v="0"/>
    <m/>
  </r>
  <r>
    <n v="78789"/>
    <x v="0"/>
    <x v="2"/>
    <x v="0"/>
    <x v="0"/>
    <x v="7"/>
    <x v="225"/>
    <x v="1"/>
    <x v="0"/>
    <s v="Tesseramento"/>
    <x v="0"/>
    <x v="8"/>
    <x v="0"/>
    <m/>
  </r>
  <r>
    <n v="34209"/>
    <x v="0"/>
    <x v="2"/>
    <x v="0"/>
    <x v="0"/>
    <x v="7"/>
    <x v="225"/>
    <x v="1"/>
    <x v="0"/>
    <s v="Tesseramento"/>
    <x v="0"/>
    <x v="8"/>
    <x v="0"/>
    <m/>
  </r>
  <r>
    <n v="50359"/>
    <x v="0"/>
    <x v="2"/>
    <x v="0"/>
    <x v="0"/>
    <x v="7"/>
    <x v="225"/>
    <x v="1"/>
    <x v="0"/>
    <s v="Tesseramento"/>
    <x v="0"/>
    <x v="8"/>
    <x v="0"/>
    <m/>
  </r>
  <r>
    <n v="76977"/>
    <x v="0"/>
    <x v="2"/>
    <x v="0"/>
    <x v="0"/>
    <x v="7"/>
    <x v="225"/>
    <x v="1"/>
    <x v="0"/>
    <s v="Tesseramento"/>
    <x v="0"/>
    <x v="8"/>
    <x v="0"/>
    <m/>
  </r>
  <r>
    <n v="237222"/>
    <x v="0"/>
    <x v="0"/>
    <x v="1"/>
    <x v="2"/>
    <x v="12"/>
    <x v="323"/>
    <x v="0"/>
    <x v="1"/>
    <s v="Tesseramento"/>
    <x v="1"/>
    <x v="3"/>
    <x v="0"/>
    <m/>
  </r>
  <r>
    <n v="84038"/>
    <x v="0"/>
    <x v="2"/>
    <x v="0"/>
    <x v="0"/>
    <x v="7"/>
    <x v="225"/>
    <x v="1"/>
    <x v="0"/>
    <s v="Tesseramento"/>
    <x v="0"/>
    <x v="8"/>
    <x v="0"/>
    <m/>
  </r>
  <r>
    <n v="237223"/>
    <x v="0"/>
    <x v="0"/>
    <x v="1"/>
    <x v="2"/>
    <x v="12"/>
    <x v="323"/>
    <x v="0"/>
    <x v="0"/>
    <s v="Tesseramento"/>
    <x v="1"/>
    <x v="4"/>
    <x v="0"/>
    <m/>
  </r>
  <r>
    <n v="85158"/>
    <x v="0"/>
    <x v="0"/>
    <x v="0"/>
    <x v="0"/>
    <x v="2"/>
    <x v="265"/>
    <x v="0"/>
    <x v="0"/>
    <s v="Tesseramento"/>
    <x v="1"/>
    <x v="0"/>
    <x v="0"/>
    <m/>
  </r>
  <r>
    <n v="143937"/>
    <x v="0"/>
    <x v="0"/>
    <x v="0"/>
    <x v="0"/>
    <x v="2"/>
    <x v="265"/>
    <x v="0"/>
    <x v="0"/>
    <s v="Tesseramento"/>
    <x v="1"/>
    <x v="0"/>
    <x v="0"/>
    <m/>
  </r>
  <r>
    <n v="174535"/>
    <x v="0"/>
    <x v="1"/>
    <x v="0"/>
    <x v="0"/>
    <x v="7"/>
    <x v="103"/>
    <x v="0"/>
    <x v="0"/>
    <s v="Tesseramento"/>
    <x v="1"/>
    <x v="1"/>
    <x v="0"/>
    <m/>
  </r>
  <r>
    <n v="237239"/>
    <x v="0"/>
    <x v="0"/>
    <x v="1"/>
    <x v="2"/>
    <x v="1"/>
    <x v="26"/>
    <x v="0"/>
    <x v="1"/>
    <s v="Tesseramento"/>
    <x v="1"/>
    <x v="4"/>
    <x v="0"/>
    <m/>
  </r>
  <r>
    <n v="230957"/>
    <x v="0"/>
    <x v="1"/>
    <x v="0"/>
    <x v="1"/>
    <x v="7"/>
    <x v="51"/>
    <x v="0"/>
    <x v="0"/>
    <s v="Tesseramento"/>
    <x v="1"/>
    <x v="0"/>
    <x v="0"/>
    <m/>
  </r>
  <r>
    <n v="182996"/>
    <x v="0"/>
    <x v="1"/>
    <x v="0"/>
    <x v="0"/>
    <x v="4"/>
    <x v="80"/>
    <x v="0"/>
    <x v="0"/>
    <s v="Tesseramento"/>
    <x v="1"/>
    <x v="0"/>
    <x v="0"/>
    <m/>
  </r>
  <r>
    <n v="230958"/>
    <x v="0"/>
    <x v="0"/>
    <x v="0"/>
    <x v="2"/>
    <x v="7"/>
    <x v="51"/>
    <x v="0"/>
    <x v="0"/>
    <s v="Tesseramento"/>
    <x v="1"/>
    <x v="0"/>
    <x v="0"/>
    <m/>
  </r>
  <r>
    <n v="87603"/>
    <x v="0"/>
    <x v="0"/>
    <x v="0"/>
    <x v="0"/>
    <x v="7"/>
    <x v="51"/>
    <x v="0"/>
    <x v="0"/>
    <s v="Tesseramento"/>
    <x v="1"/>
    <x v="4"/>
    <x v="0"/>
    <m/>
  </r>
  <r>
    <n v="120837"/>
    <x v="0"/>
    <x v="0"/>
    <x v="0"/>
    <x v="0"/>
    <x v="2"/>
    <x v="230"/>
    <x v="0"/>
    <x v="1"/>
    <s v="Tesseramento"/>
    <x v="1"/>
    <x v="4"/>
    <x v="0"/>
    <m/>
  </r>
  <r>
    <n v="80539"/>
    <x v="0"/>
    <x v="0"/>
    <x v="0"/>
    <x v="0"/>
    <x v="2"/>
    <x v="230"/>
    <x v="0"/>
    <x v="1"/>
    <s v="Tesseramento"/>
    <x v="1"/>
    <x v="3"/>
    <x v="0"/>
    <m/>
  </r>
  <r>
    <n v="227890"/>
    <x v="0"/>
    <x v="0"/>
    <x v="0"/>
    <x v="1"/>
    <x v="2"/>
    <x v="230"/>
    <x v="0"/>
    <x v="0"/>
    <s v="Tesseramento"/>
    <x v="1"/>
    <x v="4"/>
    <x v="0"/>
    <m/>
  </r>
  <r>
    <n v="81598"/>
    <x v="0"/>
    <x v="0"/>
    <x v="0"/>
    <x v="0"/>
    <x v="2"/>
    <x v="230"/>
    <x v="0"/>
    <x v="0"/>
    <s v="Tesseramento"/>
    <x v="1"/>
    <x v="0"/>
    <x v="0"/>
    <m/>
  </r>
  <r>
    <n v="137575"/>
    <x v="0"/>
    <x v="0"/>
    <x v="0"/>
    <x v="0"/>
    <x v="10"/>
    <x v="63"/>
    <x v="0"/>
    <x v="0"/>
    <s v="Tesseramento"/>
    <x v="0"/>
    <x v="0"/>
    <x v="0"/>
    <m/>
  </r>
  <r>
    <n v="208051"/>
    <x v="1"/>
    <x v="0"/>
    <x v="0"/>
    <x v="0"/>
    <x v="7"/>
    <x v="310"/>
    <x v="0"/>
    <x v="1"/>
    <s v="Tesseramento"/>
    <x v="1"/>
    <x v="6"/>
    <x v="0"/>
    <m/>
  </r>
  <r>
    <n v="22308"/>
    <x v="0"/>
    <x v="0"/>
    <x v="0"/>
    <x v="0"/>
    <x v="7"/>
    <x v="342"/>
    <x v="0"/>
    <x v="0"/>
    <s v="Tesseramento"/>
    <x v="1"/>
    <x v="0"/>
    <x v="0"/>
    <m/>
  </r>
  <r>
    <n v="149440"/>
    <x v="0"/>
    <x v="0"/>
    <x v="0"/>
    <x v="0"/>
    <x v="7"/>
    <x v="342"/>
    <x v="0"/>
    <x v="0"/>
    <s v="Tesseramento"/>
    <x v="1"/>
    <x v="1"/>
    <x v="0"/>
    <m/>
  </r>
  <r>
    <n v="115109"/>
    <x v="0"/>
    <x v="0"/>
    <x v="0"/>
    <x v="0"/>
    <x v="4"/>
    <x v="40"/>
    <x v="0"/>
    <x v="1"/>
    <s v="Tesseramento"/>
    <x v="1"/>
    <x v="4"/>
    <x v="0"/>
    <m/>
  </r>
  <r>
    <n v="71500"/>
    <x v="0"/>
    <x v="0"/>
    <x v="0"/>
    <x v="0"/>
    <x v="7"/>
    <x v="135"/>
    <x v="0"/>
    <x v="0"/>
    <s v="Tesseramento"/>
    <x v="1"/>
    <x v="0"/>
    <x v="0"/>
    <m/>
  </r>
  <r>
    <n v="120912"/>
    <x v="0"/>
    <x v="0"/>
    <x v="2"/>
    <x v="0"/>
    <x v="11"/>
    <x v="142"/>
    <x v="0"/>
    <x v="0"/>
    <s v="Tesseramento"/>
    <x v="1"/>
    <x v="0"/>
    <x v="0"/>
    <m/>
  </r>
  <r>
    <n v="195192"/>
    <x v="0"/>
    <x v="0"/>
    <x v="0"/>
    <x v="1"/>
    <x v="4"/>
    <x v="84"/>
    <x v="0"/>
    <x v="0"/>
    <s v="Tesseramento"/>
    <x v="0"/>
    <x v="3"/>
    <x v="0"/>
    <m/>
  </r>
  <r>
    <n v="80344"/>
    <x v="0"/>
    <x v="0"/>
    <x v="0"/>
    <x v="0"/>
    <x v="4"/>
    <x v="303"/>
    <x v="0"/>
    <x v="1"/>
    <s v="Tesseramento"/>
    <x v="1"/>
    <x v="4"/>
    <x v="0"/>
    <m/>
  </r>
  <r>
    <n v="27599"/>
    <x v="0"/>
    <x v="0"/>
    <x v="0"/>
    <x v="0"/>
    <x v="4"/>
    <x v="303"/>
    <x v="0"/>
    <x v="0"/>
    <s v="Tesseramento"/>
    <x v="1"/>
    <x v="4"/>
    <x v="0"/>
    <m/>
  </r>
  <r>
    <n v="193"/>
    <x v="0"/>
    <x v="0"/>
    <x v="0"/>
    <x v="0"/>
    <x v="4"/>
    <x v="303"/>
    <x v="0"/>
    <x v="0"/>
    <s v="Tesseramento"/>
    <x v="1"/>
    <x v="4"/>
    <x v="0"/>
    <m/>
  </r>
  <r>
    <n v="237231"/>
    <x v="0"/>
    <x v="1"/>
    <x v="1"/>
    <x v="1"/>
    <x v="4"/>
    <x v="303"/>
    <x v="0"/>
    <x v="0"/>
    <s v="Tesseramento"/>
    <x v="1"/>
    <x v="4"/>
    <x v="0"/>
    <m/>
  </r>
  <r>
    <n v="160177"/>
    <x v="0"/>
    <x v="0"/>
    <x v="0"/>
    <x v="0"/>
    <x v="4"/>
    <x v="303"/>
    <x v="0"/>
    <x v="1"/>
    <s v="Tesseramento"/>
    <x v="1"/>
    <x v="0"/>
    <x v="0"/>
    <m/>
  </r>
  <r>
    <n v="160178"/>
    <x v="0"/>
    <x v="0"/>
    <x v="0"/>
    <x v="0"/>
    <x v="4"/>
    <x v="303"/>
    <x v="0"/>
    <x v="0"/>
    <s v="Tesseramento"/>
    <x v="1"/>
    <x v="0"/>
    <x v="0"/>
    <m/>
  </r>
  <r>
    <n v="213831"/>
    <x v="0"/>
    <x v="0"/>
    <x v="0"/>
    <x v="1"/>
    <x v="4"/>
    <x v="303"/>
    <x v="0"/>
    <x v="1"/>
    <s v="Tesseramento"/>
    <x v="1"/>
    <x v="3"/>
    <x v="0"/>
    <m/>
  </r>
  <r>
    <n v="90729"/>
    <x v="0"/>
    <x v="0"/>
    <x v="0"/>
    <x v="0"/>
    <x v="4"/>
    <x v="303"/>
    <x v="0"/>
    <x v="0"/>
    <s v="Tesseramento"/>
    <x v="1"/>
    <x v="0"/>
    <x v="0"/>
    <m/>
  </r>
  <r>
    <n v="80345"/>
    <x v="0"/>
    <x v="0"/>
    <x v="0"/>
    <x v="0"/>
    <x v="4"/>
    <x v="303"/>
    <x v="0"/>
    <x v="0"/>
    <s v="Tesseramento"/>
    <x v="1"/>
    <x v="4"/>
    <x v="0"/>
    <m/>
  </r>
  <r>
    <n v="48744"/>
    <x v="0"/>
    <x v="0"/>
    <x v="0"/>
    <x v="0"/>
    <x v="4"/>
    <x v="303"/>
    <x v="0"/>
    <x v="0"/>
    <s v="Tesseramento"/>
    <x v="1"/>
    <x v="4"/>
    <x v="0"/>
    <m/>
  </r>
  <r>
    <n v="232824"/>
    <x v="1"/>
    <x v="1"/>
    <x v="0"/>
    <x v="0"/>
    <x v="4"/>
    <x v="303"/>
    <x v="0"/>
    <x v="0"/>
    <s v="Tesseramento"/>
    <x v="1"/>
    <x v="5"/>
    <x v="0"/>
    <m/>
  </r>
  <r>
    <n v="86247"/>
    <x v="0"/>
    <x v="0"/>
    <x v="0"/>
    <x v="0"/>
    <x v="4"/>
    <x v="303"/>
    <x v="0"/>
    <x v="0"/>
    <s v="Tesseramento"/>
    <x v="1"/>
    <x v="0"/>
    <x v="0"/>
    <m/>
  </r>
  <r>
    <n v="325"/>
    <x v="0"/>
    <x v="0"/>
    <x v="0"/>
    <x v="0"/>
    <x v="4"/>
    <x v="303"/>
    <x v="0"/>
    <x v="0"/>
    <s v="Tesseramento"/>
    <x v="1"/>
    <x v="4"/>
    <x v="0"/>
    <m/>
  </r>
  <r>
    <n v="186117"/>
    <x v="0"/>
    <x v="0"/>
    <x v="0"/>
    <x v="0"/>
    <x v="4"/>
    <x v="303"/>
    <x v="0"/>
    <x v="0"/>
    <s v="Tesseramento"/>
    <x v="1"/>
    <x v="4"/>
    <x v="0"/>
    <m/>
  </r>
  <r>
    <n v="39215"/>
    <x v="0"/>
    <x v="0"/>
    <x v="0"/>
    <x v="0"/>
    <x v="4"/>
    <x v="303"/>
    <x v="0"/>
    <x v="0"/>
    <s v="Tesseramento"/>
    <x v="1"/>
    <x v="3"/>
    <x v="0"/>
    <m/>
  </r>
  <r>
    <n v="48762"/>
    <x v="0"/>
    <x v="0"/>
    <x v="0"/>
    <x v="0"/>
    <x v="4"/>
    <x v="303"/>
    <x v="0"/>
    <x v="1"/>
    <s v="Tesseramento"/>
    <x v="1"/>
    <x v="4"/>
    <x v="0"/>
    <m/>
  </r>
  <r>
    <n v="168944"/>
    <x v="0"/>
    <x v="0"/>
    <x v="0"/>
    <x v="1"/>
    <x v="4"/>
    <x v="303"/>
    <x v="0"/>
    <x v="0"/>
    <s v="Tesseramento"/>
    <x v="1"/>
    <x v="3"/>
    <x v="0"/>
    <m/>
  </r>
  <r>
    <n v="69702"/>
    <x v="0"/>
    <x v="0"/>
    <x v="0"/>
    <x v="0"/>
    <x v="4"/>
    <x v="303"/>
    <x v="0"/>
    <x v="1"/>
    <s v="Tesseramento"/>
    <x v="1"/>
    <x v="4"/>
    <x v="0"/>
    <m/>
  </r>
  <r>
    <n v="97706"/>
    <x v="0"/>
    <x v="0"/>
    <x v="0"/>
    <x v="1"/>
    <x v="4"/>
    <x v="303"/>
    <x v="0"/>
    <x v="1"/>
    <s v="Tesseramento"/>
    <x v="1"/>
    <x v="1"/>
    <x v="0"/>
    <m/>
  </r>
  <r>
    <n v="220931"/>
    <x v="1"/>
    <x v="0"/>
    <x v="0"/>
    <x v="1"/>
    <x v="4"/>
    <x v="303"/>
    <x v="0"/>
    <x v="1"/>
    <s v="Tesseramento"/>
    <x v="1"/>
    <x v="6"/>
    <x v="0"/>
    <m/>
  </r>
  <r>
    <n v="27786"/>
    <x v="0"/>
    <x v="0"/>
    <x v="0"/>
    <x v="0"/>
    <x v="4"/>
    <x v="303"/>
    <x v="0"/>
    <x v="0"/>
    <s v="Tesseramento"/>
    <x v="1"/>
    <x v="1"/>
    <x v="0"/>
    <m/>
  </r>
  <r>
    <n v="66494"/>
    <x v="0"/>
    <x v="0"/>
    <x v="0"/>
    <x v="0"/>
    <x v="4"/>
    <x v="80"/>
    <x v="0"/>
    <x v="0"/>
    <s v="Tesseramento"/>
    <x v="1"/>
    <x v="4"/>
    <x v="0"/>
    <m/>
  </r>
  <r>
    <n v="221070"/>
    <x v="0"/>
    <x v="0"/>
    <x v="0"/>
    <x v="0"/>
    <x v="2"/>
    <x v="326"/>
    <x v="0"/>
    <x v="1"/>
    <s v="Tesseramento"/>
    <x v="1"/>
    <x v="0"/>
    <x v="0"/>
    <m/>
  </r>
  <r>
    <n v="237548"/>
    <x v="0"/>
    <x v="0"/>
    <x v="1"/>
    <x v="3"/>
    <x v="2"/>
    <x v="346"/>
    <x v="0"/>
    <x v="0"/>
    <s v="Tesseramento"/>
    <x v="0"/>
    <x v="3"/>
    <x v="0"/>
    <m/>
  </r>
  <r>
    <n v="180978"/>
    <x v="0"/>
    <x v="0"/>
    <x v="0"/>
    <x v="0"/>
    <x v="7"/>
    <x v="9"/>
    <x v="0"/>
    <x v="1"/>
    <s v="Tesseramento"/>
    <x v="0"/>
    <x v="0"/>
    <x v="0"/>
    <m/>
  </r>
  <r>
    <n v="160281"/>
    <x v="0"/>
    <x v="0"/>
    <x v="0"/>
    <x v="0"/>
    <x v="7"/>
    <x v="9"/>
    <x v="0"/>
    <x v="0"/>
    <s v="Tesseramento"/>
    <x v="0"/>
    <x v="0"/>
    <x v="0"/>
    <m/>
  </r>
  <r>
    <n v="189062"/>
    <x v="0"/>
    <x v="0"/>
    <x v="0"/>
    <x v="0"/>
    <x v="7"/>
    <x v="9"/>
    <x v="0"/>
    <x v="0"/>
    <s v="Tesseramento"/>
    <x v="0"/>
    <x v="0"/>
    <x v="0"/>
    <m/>
  </r>
  <r>
    <n v="237549"/>
    <x v="0"/>
    <x v="0"/>
    <x v="1"/>
    <x v="3"/>
    <x v="2"/>
    <x v="346"/>
    <x v="0"/>
    <x v="0"/>
    <s v="Tesseramento"/>
    <x v="0"/>
    <x v="3"/>
    <x v="0"/>
    <m/>
  </r>
  <r>
    <n v="198639"/>
    <x v="0"/>
    <x v="0"/>
    <x v="0"/>
    <x v="0"/>
    <x v="12"/>
    <x v="148"/>
    <x v="0"/>
    <x v="1"/>
    <s v="Tesseramento"/>
    <x v="1"/>
    <x v="4"/>
    <x v="0"/>
    <m/>
  </r>
  <r>
    <n v="23366"/>
    <x v="0"/>
    <x v="0"/>
    <x v="0"/>
    <x v="0"/>
    <x v="12"/>
    <x v="148"/>
    <x v="0"/>
    <x v="0"/>
    <s v="Tesseramento"/>
    <x v="1"/>
    <x v="4"/>
    <x v="0"/>
    <m/>
  </r>
  <r>
    <n v="181098"/>
    <x v="0"/>
    <x v="0"/>
    <x v="0"/>
    <x v="0"/>
    <x v="12"/>
    <x v="148"/>
    <x v="0"/>
    <x v="0"/>
    <s v="Tesseramento"/>
    <x v="1"/>
    <x v="4"/>
    <x v="0"/>
    <m/>
  </r>
  <r>
    <n v="198640"/>
    <x v="0"/>
    <x v="0"/>
    <x v="0"/>
    <x v="0"/>
    <x v="12"/>
    <x v="148"/>
    <x v="0"/>
    <x v="0"/>
    <s v="Tesseramento"/>
    <x v="1"/>
    <x v="3"/>
    <x v="0"/>
    <m/>
  </r>
  <r>
    <n v="113212"/>
    <x v="0"/>
    <x v="0"/>
    <x v="0"/>
    <x v="0"/>
    <x v="8"/>
    <x v="304"/>
    <x v="0"/>
    <x v="0"/>
    <s v="Tesseramento"/>
    <x v="0"/>
    <x v="3"/>
    <x v="0"/>
    <m/>
  </r>
  <r>
    <n v="111860"/>
    <x v="0"/>
    <x v="0"/>
    <x v="0"/>
    <x v="0"/>
    <x v="8"/>
    <x v="304"/>
    <x v="0"/>
    <x v="0"/>
    <s v="Tesseramento"/>
    <x v="0"/>
    <x v="3"/>
    <x v="0"/>
    <m/>
  </r>
  <r>
    <n v="217645"/>
    <x v="1"/>
    <x v="0"/>
    <x v="0"/>
    <x v="1"/>
    <x v="2"/>
    <x v="71"/>
    <x v="0"/>
    <x v="0"/>
    <s v="Tesseramento"/>
    <x v="1"/>
    <x v="5"/>
    <x v="0"/>
    <m/>
  </r>
  <r>
    <n v="217646"/>
    <x v="1"/>
    <x v="0"/>
    <x v="0"/>
    <x v="1"/>
    <x v="2"/>
    <x v="71"/>
    <x v="0"/>
    <x v="0"/>
    <s v="Tesseramento"/>
    <x v="1"/>
    <x v="5"/>
    <x v="0"/>
    <m/>
  </r>
  <r>
    <n v="237391"/>
    <x v="0"/>
    <x v="0"/>
    <x v="1"/>
    <x v="2"/>
    <x v="2"/>
    <x v="71"/>
    <x v="0"/>
    <x v="0"/>
    <s v="Tesseramento"/>
    <x v="1"/>
    <x v="1"/>
    <x v="0"/>
    <m/>
  </r>
  <r>
    <n v="33811"/>
    <x v="0"/>
    <x v="0"/>
    <x v="0"/>
    <x v="0"/>
    <x v="4"/>
    <x v="14"/>
    <x v="0"/>
    <x v="0"/>
    <s v="Tesseramento"/>
    <x v="1"/>
    <x v="4"/>
    <x v="0"/>
    <m/>
  </r>
  <r>
    <n v="237392"/>
    <x v="1"/>
    <x v="0"/>
    <x v="1"/>
    <x v="1"/>
    <x v="2"/>
    <x v="71"/>
    <x v="0"/>
    <x v="0"/>
    <s v="Tesseramento"/>
    <x v="1"/>
    <x v="5"/>
    <x v="0"/>
    <m/>
  </r>
  <r>
    <n v="75855"/>
    <x v="0"/>
    <x v="0"/>
    <x v="2"/>
    <x v="4"/>
    <x v="2"/>
    <x v="71"/>
    <x v="0"/>
    <x v="0"/>
    <s v="Tesseramento"/>
    <x v="1"/>
    <x v="3"/>
    <x v="0"/>
    <m/>
  </r>
  <r>
    <n v="237398"/>
    <x v="0"/>
    <x v="0"/>
    <x v="1"/>
    <x v="1"/>
    <x v="4"/>
    <x v="88"/>
    <x v="0"/>
    <x v="1"/>
    <s v="Tesseramento"/>
    <x v="1"/>
    <x v="0"/>
    <x v="0"/>
    <m/>
  </r>
  <r>
    <n v="60070"/>
    <x v="0"/>
    <x v="0"/>
    <x v="0"/>
    <x v="0"/>
    <x v="2"/>
    <x v="172"/>
    <x v="0"/>
    <x v="0"/>
    <s v="Tesseramento"/>
    <x v="1"/>
    <x v="0"/>
    <x v="0"/>
    <m/>
  </r>
  <r>
    <n v="225401"/>
    <x v="0"/>
    <x v="0"/>
    <x v="0"/>
    <x v="0"/>
    <x v="2"/>
    <x v="71"/>
    <x v="0"/>
    <x v="0"/>
    <s v="Tesseramento"/>
    <x v="1"/>
    <x v="0"/>
    <x v="0"/>
    <m/>
  </r>
  <r>
    <n v="225402"/>
    <x v="1"/>
    <x v="0"/>
    <x v="0"/>
    <x v="0"/>
    <x v="2"/>
    <x v="71"/>
    <x v="0"/>
    <x v="0"/>
    <s v="Tesseramento"/>
    <x v="1"/>
    <x v="7"/>
    <x v="0"/>
    <m/>
  </r>
  <r>
    <n v="67233"/>
    <x v="0"/>
    <x v="0"/>
    <x v="0"/>
    <x v="0"/>
    <x v="10"/>
    <x v="266"/>
    <x v="0"/>
    <x v="0"/>
    <s v="Tesseramento"/>
    <x v="1"/>
    <x v="3"/>
    <x v="0"/>
    <m/>
  </r>
  <r>
    <n v="237393"/>
    <x v="0"/>
    <x v="0"/>
    <x v="1"/>
    <x v="2"/>
    <x v="2"/>
    <x v="71"/>
    <x v="0"/>
    <x v="0"/>
    <s v="Tesseramento"/>
    <x v="1"/>
    <x v="1"/>
    <x v="0"/>
    <m/>
  </r>
  <r>
    <n v="199449"/>
    <x v="0"/>
    <x v="0"/>
    <x v="0"/>
    <x v="0"/>
    <x v="12"/>
    <x v="133"/>
    <x v="0"/>
    <x v="0"/>
    <s v="Tesseramento"/>
    <x v="0"/>
    <x v="0"/>
    <x v="0"/>
    <m/>
  </r>
  <r>
    <n v="204908"/>
    <x v="0"/>
    <x v="0"/>
    <x v="0"/>
    <x v="0"/>
    <x v="4"/>
    <x v="14"/>
    <x v="0"/>
    <x v="0"/>
    <s v="Tesseramento"/>
    <x v="1"/>
    <x v="1"/>
    <x v="0"/>
    <m/>
  </r>
  <r>
    <n v="36059"/>
    <x v="0"/>
    <x v="0"/>
    <x v="0"/>
    <x v="0"/>
    <x v="12"/>
    <x v="27"/>
    <x v="0"/>
    <x v="1"/>
    <s v="Tesseramento"/>
    <x v="1"/>
    <x v="4"/>
    <x v="0"/>
    <m/>
  </r>
  <r>
    <n v="8286"/>
    <x v="0"/>
    <x v="0"/>
    <x v="0"/>
    <x v="0"/>
    <x v="12"/>
    <x v="27"/>
    <x v="0"/>
    <x v="0"/>
    <s v="Tesseramento"/>
    <x v="1"/>
    <x v="4"/>
    <x v="0"/>
    <m/>
  </r>
  <r>
    <n v="162671"/>
    <x v="0"/>
    <x v="0"/>
    <x v="0"/>
    <x v="0"/>
    <x v="11"/>
    <x v="142"/>
    <x v="0"/>
    <x v="0"/>
    <s v="Tesseramento"/>
    <x v="1"/>
    <x v="0"/>
    <x v="0"/>
    <m/>
  </r>
  <r>
    <n v="233126"/>
    <x v="1"/>
    <x v="0"/>
    <x v="0"/>
    <x v="1"/>
    <x v="7"/>
    <x v="267"/>
    <x v="0"/>
    <x v="0"/>
    <s v="Tesseramento"/>
    <x v="1"/>
    <x v="5"/>
    <x v="0"/>
    <m/>
  </r>
  <r>
    <n v="237385"/>
    <x v="0"/>
    <x v="0"/>
    <x v="1"/>
    <x v="2"/>
    <x v="4"/>
    <x v="14"/>
    <x v="0"/>
    <x v="1"/>
    <s v="Tesseramento"/>
    <x v="1"/>
    <x v="4"/>
    <x v="0"/>
    <m/>
  </r>
  <r>
    <n v="3274"/>
    <x v="0"/>
    <x v="0"/>
    <x v="0"/>
    <x v="0"/>
    <x v="12"/>
    <x v="245"/>
    <x v="0"/>
    <x v="1"/>
    <s v="Tesseramento"/>
    <x v="1"/>
    <x v="0"/>
    <x v="0"/>
    <m/>
  </r>
  <r>
    <n v="62154"/>
    <x v="0"/>
    <x v="0"/>
    <x v="0"/>
    <x v="0"/>
    <x v="12"/>
    <x v="245"/>
    <x v="0"/>
    <x v="0"/>
    <s v="Tesseramento"/>
    <x v="1"/>
    <x v="0"/>
    <x v="0"/>
    <m/>
  </r>
  <r>
    <n v="102186"/>
    <x v="0"/>
    <x v="0"/>
    <x v="0"/>
    <x v="0"/>
    <x v="12"/>
    <x v="245"/>
    <x v="0"/>
    <x v="0"/>
    <s v="Tesseramento"/>
    <x v="1"/>
    <x v="0"/>
    <x v="0"/>
    <m/>
  </r>
  <r>
    <n v="230502"/>
    <x v="0"/>
    <x v="1"/>
    <x v="0"/>
    <x v="1"/>
    <x v="1"/>
    <x v="320"/>
    <x v="0"/>
    <x v="0"/>
    <s v="Tesseramento"/>
    <x v="1"/>
    <x v="0"/>
    <x v="0"/>
    <m/>
  </r>
  <r>
    <n v="237444"/>
    <x v="1"/>
    <x v="0"/>
    <x v="1"/>
    <x v="2"/>
    <x v="1"/>
    <x v="320"/>
    <x v="0"/>
    <x v="0"/>
    <s v="Tesseramento"/>
    <x v="1"/>
    <x v="5"/>
    <x v="0"/>
    <m/>
  </r>
  <r>
    <n v="34072"/>
    <x v="0"/>
    <x v="0"/>
    <x v="0"/>
    <x v="0"/>
    <x v="11"/>
    <x v="141"/>
    <x v="0"/>
    <x v="0"/>
    <s v="Tesseramento"/>
    <x v="1"/>
    <x v="0"/>
    <x v="0"/>
    <m/>
  </r>
  <r>
    <n v="179610"/>
    <x v="0"/>
    <x v="0"/>
    <x v="0"/>
    <x v="0"/>
    <x v="1"/>
    <x v="320"/>
    <x v="0"/>
    <x v="1"/>
    <s v="Tesseramento"/>
    <x v="1"/>
    <x v="3"/>
    <x v="0"/>
    <m/>
  </r>
  <r>
    <n v="180407"/>
    <x v="1"/>
    <x v="0"/>
    <x v="0"/>
    <x v="1"/>
    <x v="1"/>
    <x v="320"/>
    <x v="0"/>
    <x v="0"/>
    <s v="Tesseramento"/>
    <x v="1"/>
    <x v="5"/>
    <x v="0"/>
    <m/>
  </r>
  <r>
    <n v="179605"/>
    <x v="0"/>
    <x v="0"/>
    <x v="0"/>
    <x v="0"/>
    <x v="1"/>
    <x v="320"/>
    <x v="0"/>
    <x v="0"/>
    <s v="Tesseramento"/>
    <x v="1"/>
    <x v="0"/>
    <x v="0"/>
    <m/>
  </r>
  <r>
    <n v="228598"/>
    <x v="0"/>
    <x v="0"/>
    <x v="0"/>
    <x v="2"/>
    <x v="1"/>
    <x v="320"/>
    <x v="0"/>
    <x v="1"/>
    <s v="Tesseramento"/>
    <x v="1"/>
    <x v="1"/>
    <x v="0"/>
    <m/>
  </r>
  <r>
    <n v="3104"/>
    <x v="0"/>
    <x v="0"/>
    <x v="0"/>
    <x v="0"/>
    <x v="12"/>
    <x v="245"/>
    <x v="0"/>
    <x v="1"/>
    <s v="Tesseramento"/>
    <x v="1"/>
    <x v="4"/>
    <x v="0"/>
    <m/>
  </r>
  <r>
    <n v="218746"/>
    <x v="1"/>
    <x v="0"/>
    <x v="0"/>
    <x v="2"/>
    <x v="4"/>
    <x v="23"/>
    <x v="0"/>
    <x v="0"/>
    <s v="Tesseramento"/>
    <x v="1"/>
    <x v="5"/>
    <x v="0"/>
    <m/>
  </r>
  <r>
    <n v="237332"/>
    <x v="0"/>
    <x v="0"/>
    <x v="1"/>
    <x v="1"/>
    <x v="1"/>
    <x v="308"/>
    <x v="0"/>
    <x v="0"/>
    <s v="Tesseramento"/>
    <x v="0"/>
    <x v="0"/>
    <x v="0"/>
    <m/>
  </r>
  <r>
    <n v="237729"/>
    <x v="0"/>
    <x v="1"/>
    <x v="1"/>
    <x v="2"/>
    <x v="4"/>
    <x v="80"/>
    <x v="0"/>
    <x v="0"/>
    <s v="Tesseramento"/>
    <x v="1"/>
    <x v="1"/>
    <x v="0"/>
    <m/>
  </r>
  <r>
    <n v="237330"/>
    <x v="0"/>
    <x v="0"/>
    <x v="1"/>
    <x v="1"/>
    <x v="1"/>
    <x v="308"/>
    <x v="0"/>
    <x v="1"/>
    <s v="Tesseramento"/>
    <x v="0"/>
    <x v="0"/>
    <x v="0"/>
    <m/>
  </r>
  <r>
    <n v="237320"/>
    <x v="1"/>
    <x v="1"/>
    <x v="1"/>
    <x v="2"/>
    <x v="13"/>
    <x v="177"/>
    <x v="0"/>
    <x v="1"/>
    <s v="Tesseramento"/>
    <x v="1"/>
    <x v="5"/>
    <x v="0"/>
    <m/>
  </r>
  <r>
    <n v="1073"/>
    <x v="0"/>
    <x v="0"/>
    <x v="0"/>
    <x v="0"/>
    <x v="7"/>
    <x v="242"/>
    <x v="0"/>
    <x v="0"/>
    <s v="Tesseramento"/>
    <x v="0"/>
    <x v="0"/>
    <x v="0"/>
    <m/>
  </r>
  <r>
    <n v="237448"/>
    <x v="0"/>
    <x v="0"/>
    <x v="1"/>
    <x v="0"/>
    <x v="4"/>
    <x v="111"/>
    <x v="0"/>
    <x v="0"/>
    <s v="Tesseramento"/>
    <x v="3"/>
    <x v="0"/>
    <x v="0"/>
    <m/>
  </r>
  <r>
    <n v="83648"/>
    <x v="0"/>
    <x v="0"/>
    <x v="0"/>
    <x v="1"/>
    <x v="2"/>
    <x v="277"/>
    <x v="0"/>
    <x v="1"/>
    <s v="Tesseramento"/>
    <x v="0"/>
    <x v="3"/>
    <x v="0"/>
    <m/>
  </r>
  <r>
    <n v="14744"/>
    <x v="0"/>
    <x v="0"/>
    <x v="0"/>
    <x v="4"/>
    <x v="2"/>
    <x v="277"/>
    <x v="0"/>
    <x v="0"/>
    <s v="Tesseramento"/>
    <x v="0"/>
    <x v="4"/>
    <x v="0"/>
    <m/>
  </r>
  <r>
    <n v="222135"/>
    <x v="1"/>
    <x v="0"/>
    <x v="0"/>
    <x v="1"/>
    <x v="2"/>
    <x v="277"/>
    <x v="0"/>
    <x v="0"/>
    <s v="Tesseramento"/>
    <x v="0"/>
    <x v="5"/>
    <x v="0"/>
    <m/>
  </r>
  <r>
    <n v="222134"/>
    <x v="0"/>
    <x v="0"/>
    <x v="0"/>
    <x v="1"/>
    <x v="2"/>
    <x v="277"/>
    <x v="0"/>
    <x v="0"/>
    <s v="Tesseramento"/>
    <x v="0"/>
    <x v="0"/>
    <x v="0"/>
    <m/>
  </r>
  <r>
    <n v="115863"/>
    <x v="0"/>
    <x v="0"/>
    <x v="2"/>
    <x v="1"/>
    <x v="7"/>
    <x v="242"/>
    <x v="0"/>
    <x v="0"/>
    <s v="Tesseramento"/>
    <x v="0"/>
    <x v="4"/>
    <x v="0"/>
    <m/>
  </r>
  <r>
    <n v="237265"/>
    <x v="0"/>
    <x v="1"/>
    <x v="1"/>
    <x v="0"/>
    <x v="1"/>
    <x v="28"/>
    <x v="0"/>
    <x v="1"/>
    <s v="Tesseramento"/>
    <x v="1"/>
    <x v="3"/>
    <x v="0"/>
    <m/>
  </r>
  <r>
    <n v="218038"/>
    <x v="0"/>
    <x v="0"/>
    <x v="0"/>
    <x v="1"/>
    <x v="8"/>
    <x v="13"/>
    <x v="0"/>
    <x v="1"/>
    <s v="Tesseramento"/>
    <x v="0"/>
    <x v="0"/>
    <x v="0"/>
    <m/>
  </r>
  <r>
    <n v="182585"/>
    <x v="0"/>
    <x v="0"/>
    <x v="0"/>
    <x v="1"/>
    <x v="8"/>
    <x v="13"/>
    <x v="0"/>
    <x v="0"/>
    <s v="Tesseramento"/>
    <x v="0"/>
    <x v="4"/>
    <x v="0"/>
    <m/>
  </r>
  <r>
    <n v="237399"/>
    <x v="0"/>
    <x v="0"/>
    <x v="1"/>
    <x v="2"/>
    <x v="4"/>
    <x v="88"/>
    <x v="0"/>
    <x v="0"/>
    <s v="Tesseramento"/>
    <x v="1"/>
    <x v="4"/>
    <x v="0"/>
    <m/>
  </r>
  <r>
    <n v="76464"/>
    <x v="0"/>
    <x v="0"/>
    <x v="0"/>
    <x v="0"/>
    <x v="7"/>
    <x v="213"/>
    <x v="0"/>
    <x v="0"/>
    <s v="Tesseramento"/>
    <x v="1"/>
    <x v="1"/>
    <x v="0"/>
    <m/>
  </r>
  <r>
    <n v="237543"/>
    <x v="0"/>
    <x v="1"/>
    <x v="1"/>
    <x v="3"/>
    <x v="4"/>
    <x v="235"/>
    <x v="0"/>
    <x v="1"/>
    <s v="Tesseramento"/>
    <x v="0"/>
    <x v="0"/>
    <x v="0"/>
    <m/>
  </r>
  <r>
    <n v="220079"/>
    <x v="0"/>
    <x v="0"/>
    <x v="0"/>
    <x v="1"/>
    <x v="7"/>
    <x v="25"/>
    <x v="0"/>
    <x v="0"/>
    <s v="Tesseramento"/>
    <x v="0"/>
    <x v="0"/>
    <x v="0"/>
    <m/>
  </r>
  <r>
    <n v="200094"/>
    <x v="0"/>
    <x v="0"/>
    <x v="0"/>
    <x v="0"/>
    <x v="7"/>
    <x v="33"/>
    <x v="0"/>
    <x v="0"/>
    <s v="Tesseramento"/>
    <x v="1"/>
    <x v="0"/>
    <x v="0"/>
    <m/>
  </r>
  <r>
    <n v="23407"/>
    <x v="0"/>
    <x v="0"/>
    <x v="0"/>
    <x v="0"/>
    <x v="7"/>
    <x v="33"/>
    <x v="0"/>
    <x v="1"/>
    <s v="Tesseramento"/>
    <x v="1"/>
    <x v="0"/>
    <x v="0"/>
    <m/>
  </r>
  <r>
    <n v="102566"/>
    <x v="0"/>
    <x v="0"/>
    <x v="0"/>
    <x v="1"/>
    <x v="7"/>
    <x v="33"/>
    <x v="0"/>
    <x v="1"/>
    <s v="Tesseramento"/>
    <x v="1"/>
    <x v="3"/>
    <x v="0"/>
    <m/>
  </r>
  <r>
    <n v="189608"/>
    <x v="0"/>
    <x v="0"/>
    <x v="0"/>
    <x v="1"/>
    <x v="7"/>
    <x v="33"/>
    <x v="0"/>
    <x v="0"/>
    <s v="Tesseramento"/>
    <x v="1"/>
    <x v="0"/>
    <x v="0"/>
    <m/>
  </r>
  <r>
    <n v="112602"/>
    <x v="0"/>
    <x v="0"/>
    <x v="0"/>
    <x v="0"/>
    <x v="2"/>
    <x v="364"/>
    <x v="0"/>
    <x v="0"/>
    <s v="Tesseramento"/>
    <x v="1"/>
    <x v="0"/>
    <x v="0"/>
    <m/>
  </r>
  <r>
    <n v="223418"/>
    <x v="0"/>
    <x v="1"/>
    <x v="2"/>
    <x v="1"/>
    <x v="13"/>
    <x v="369"/>
    <x v="0"/>
    <x v="0"/>
    <s v="Tesseramento"/>
    <x v="1"/>
    <x v="3"/>
    <x v="0"/>
    <m/>
  </r>
  <r>
    <n v="198395"/>
    <x v="0"/>
    <x v="0"/>
    <x v="0"/>
    <x v="0"/>
    <x v="10"/>
    <x v="63"/>
    <x v="0"/>
    <x v="0"/>
    <s v="Tesseramento"/>
    <x v="0"/>
    <x v="0"/>
    <x v="0"/>
    <m/>
  </r>
  <r>
    <n v="237252"/>
    <x v="1"/>
    <x v="0"/>
    <x v="1"/>
    <x v="1"/>
    <x v="16"/>
    <x v="90"/>
    <x v="0"/>
    <x v="0"/>
    <s v="Tesseramento"/>
    <x v="1"/>
    <x v="5"/>
    <x v="0"/>
    <m/>
  </r>
  <r>
    <n v="237251"/>
    <x v="0"/>
    <x v="0"/>
    <x v="1"/>
    <x v="1"/>
    <x v="16"/>
    <x v="90"/>
    <x v="0"/>
    <x v="0"/>
    <s v="Tesseramento"/>
    <x v="1"/>
    <x v="1"/>
    <x v="0"/>
    <m/>
  </r>
  <r>
    <n v="237250"/>
    <x v="0"/>
    <x v="0"/>
    <x v="1"/>
    <x v="1"/>
    <x v="16"/>
    <x v="90"/>
    <x v="0"/>
    <x v="1"/>
    <s v="Tesseramento"/>
    <x v="1"/>
    <x v="4"/>
    <x v="0"/>
    <m/>
  </r>
  <r>
    <n v="237249"/>
    <x v="0"/>
    <x v="0"/>
    <x v="1"/>
    <x v="1"/>
    <x v="16"/>
    <x v="90"/>
    <x v="0"/>
    <x v="1"/>
    <s v="Tesseramento"/>
    <x v="1"/>
    <x v="3"/>
    <x v="0"/>
    <m/>
  </r>
  <r>
    <n v="237248"/>
    <x v="1"/>
    <x v="0"/>
    <x v="1"/>
    <x v="1"/>
    <x v="16"/>
    <x v="90"/>
    <x v="0"/>
    <x v="1"/>
    <s v="Tesseramento"/>
    <x v="1"/>
    <x v="5"/>
    <x v="0"/>
    <m/>
  </r>
  <r>
    <n v="237247"/>
    <x v="0"/>
    <x v="0"/>
    <x v="1"/>
    <x v="1"/>
    <x v="16"/>
    <x v="90"/>
    <x v="0"/>
    <x v="0"/>
    <s v="Tesseramento"/>
    <x v="1"/>
    <x v="0"/>
    <x v="0"/>
    <m/>
  </r>
  <r>
    <n v="174618"/>
    <x v="0"/>
    <x v="0"/>
    <x v="0"/>
    <x v="0"/>
    <x v="16"/>
    <x v="90"/>
    <x v="0"/>
    <x v="0"/>
    <s v="Tesseramento"/>
    <x v="1"/>
    <x v="4"/>
    <x v="0"/>
    <m/>
  </r>
  <r>
    <n v="179451"/>
    <x v="0"/>
    <x v="0"/>
    <x v="0"/>
    <x v="0"/>
    <x v="17"/>
    <x v="214"/>
    <x v="0"/>
    <x v="0"/>
    <s v="Tesseramento"/>
    <x v="1"/>
    <x v="0"/>
    <x v="0"/>
    <m/>
  </r>
  <r>
    <n v="94525"/>
    <x v="0"/>
    <x v="0"/>
    <x v="2"/>
    <x v="0"/>
    <x v="12"/>
    <x v="269"/>
    <x v="0"/>
    <x v="1"/>
    <s v="Tesseramento"/>
    <x v="1"/>
    <x v="1"/>
    <x v="0"/>
    <m/>
  </r>
  <r>
    <n v="216877"/>
    <x v="1"/>
    <x v="0"/>
    <x v="0"/>
    <x v="3"/>
    <x v="1"/>
    <x v="402"/>
    <x v="0"/>
    <x v="0"/>
    <s v="Tesseramento"/>
    <x v="1"/>
    <x v="5"/>
    <x v="0"/>
    <m/>
  </r>
  <r>
    <n v="76689"/>
    <x v="0"/>
    <x v="0"/>
    <x v="0"/>
    <x v="0"/>
    <x v="10"/>
    <x v="63"/>
    <x v="0"/>
    <x v="0"/>
    <s v="Tesseramento"/>
    <x v="0"/>
    <x v="4"/>
    <x v="0"/>
    <m/>
  </r>
  <r>
    <n v="73703"/>
    <x v="0"/>
    <x v="0"/>
    <x v="0"/>
    <x v="0"/>
    <x v="9"/>
    <x v="19"/>
    <x v="0"/>
    <x v="0"/>
    <s v="Tesseramento"/>
    <x v="1"/>
    <x v="4"/>
    <x v="0"/>
    <m/>
  </r>
  <r>
    <n v="73704"/>
    <x v="0"/>
    <x v="0"/>
    <x v="0"/>
    <x v="0"/>
    <x v="9"/>
    <x v="19"/>
    <x v="0"/>
    <x v="1"/>
    <s v="Tesseramento"/>
    <x v="1"/>
    <x v="4"/>
    <x v="0"/>
    <m/>
  </r>
  <r>
    <n v="42674"/>
    <x v="0"/>
    <x v="0"/>
    <x v="0"/>
    <x v="0"/>
    <x v="9"/>
    <x v="19"/>
    <x v="0"/>
    <x v="0"/>
    <s v="Tesseramento"/>
    <x v="1"/>
    <x v="4"/>
    <x v="0"/>
    <m/>
  </r>
  <r>
    <n v="213412"/>
    <x v="0"/>
    <x v="1"/>
    <x v="0"/>
    <x v="1"/>
    <x v="15"/>
    <x v="243"/>
    <x v="0"/>
    <x v="0"/>
    <s v="Tesseramento"/>
    <x v="0"/>
    <x v="0"/>
    <x v="0"/>
    <m/>
  </r>
  <r>
    <n v="97274"/>
    <x v="0"/>
    <x v="0"/>
    <x v="0"/>
    <x v="1"/>
    <x v="4"/>
    <x v="197"/>
    <x v="0"/>
    <x v="0"/>
    <s v="Tesseramento"/>
    <x v="1"/>
    <x v="1"/>
    <x v="0"/>
    <m/>
  </r>
  <r>
    <n v="8406"/>
    <x v="0"/>
    <x v="0"/>
    <x v="0"/>
    <x v="0"/>
    <x v="4"/>
    <x v="197"/>
    <x v="0"/>
    <x v="0"/>
    <s v="Tesseramento"/>
    <x v="1"/>
    <x v="0"/>
    <x v="0"/>
    <m/>
  </r>
  <r>
    <n v="204990"/>
    <x v="0"/>
    <x v="0"/>
    <x v="0"/>
    <x v="0"/>
    <x v="4"/>
    <x v="197"/>
    <x v="0"/>
    <x v="0"/>
    <s v="Tesseramento"/>
    <x v="1"/>
    <x v="0"/>
    <x v="0"/>
    <m/>
  </r>
  <r>
    <n v="218910"/>
    <x v="0"/>
    <x v="1"/>
    <x v="0"/>
    <x v="1"/>
    <x v="4"/>
    <x v="291"/>
    <x v="0"/>
    <x v="0"/>
    <s v="Tesseramento"/>
    <x v="1"/>
    <x v="4"/>
    <x v="0"/>
    <m/>
  </r>
  <r>
    <n v="237554"/>
    <x v="0"/>
    <x v="1"/>
    <x v="1"/>
    <x v="1"/>
    <x v="4"/>
    <x v="291"/>
    <x v="0"/>
    <x v="0"/>
    <s v="Tesseramento"/>
    <x v="1"/>
    <x v="0"/>
    <x v="0"/>
    <m/>
  </r>
  <r>
    <n v="223031"/>
    <x v="0"/>
    <x v="1"/>
    <x v="0"/>
    <x v="2"/>
    <x v="7"/>
    <x v="109"/>
    <x v="0"/>
    <x v="0"/>
    <s v="Tesseramento"/>
    <x v="1"/>
    <x v="4"/>
    <x v="0"/>
    <m/>
  </r>
  <r>
    <n v="232555"/>
    <x v="0"/>
    <x v="0"/>
    <x v="0"/>
    <x v="2"/>
    <x v="1"/>
    <x v="26"/>
    <x v="0"/>
    <x v="0"/>
    <s v="Tesseramento"/>
    <x v="1"/>
    <x v="3"/>
    <x v="0"/>
    <m/>
  </r>
  <r>
    <n v="128133"/>
    <x v="0"/>
    <x v="1"/>
    <x v="0"/>
    <x v="1"/>
    <x v="7"/>
    <x v="274"/>
    <x v="0"/>
    <x v="1"/>
    <s v="Tesseramento"/>
    <x v="0"/>
    <x v="3"/>
    <x v="0"/>
    <m/>
  </r>
  <r>
    <n v="237429"/>
    <x v="0"/>
    <x v="1"/>
    <x v="1"/>
    <x v="1"/>
    <x v="7"/>
    <x v="274"/>
    <x v="0"/>
    <x v="1"/>
    <s v="Tesseramento"/>
    <x v="0"/>
    <x v="3"/>
    <x v="0"/>
    <m/>
  </r>
  <r>
    <n v="237430"/>
    <x v="0"/>
    <x v="1"/>
    <x v="1"/>
    <x v="3"/>
    <x v="7"/>
    <x v="274"/>
    <x v="0"/>
    <x v="1"/>
    <s v="Tesseramento"/>
    <x v="0"/>
    <x v="3"/>
    <x v="0"/>
    <m/>
  </r>
  <r>
    <n v="161157"/>
    <x v="0"/>
    <x v="1"/>
    <x v="0"/>
    <x v="1"/>
    <x v="4"/>
    <x v="144"/>
    <x v="0"/>
    <x v="0"/>
    <s v="Tesseramento"/>
    <x v="1"/>
    <x v="0"/>
    <x v="0"/>
    <m/>
  </r>
  <r>
    <n v="237304"/>
    <x v="0"/>
    <x v="1"/>
    <x v="1"/>
    <x v="1"/>
    <x v="11"/>
    <x v="339"/>
    <x v="0"/>
    <x v="1"/>
    <s v="Tesseramento"/>
    <x v="1"/>
    <x v="3"/>
    <x v="0"/>
    <m/>
  </r>
  <r>
    <n v="237300"/>
    <x v="1"/>
    <x v="0"/>
    <x v="1"/>
    <x v="2"/>
    <x v="11"/>
    <x v="339"/>
    <x v="0"/>
    <x v="1"/>
    <s v="Tesseramento"/>
    <x v="1"/>
    <x v="7"/>
    <x v="0"/>
    <m/>
  </r>
  <r>
    <n v="237301"/>
    <x v="1"/>
    <x v="0"/>
    <x v="1"/>
    <x v="2"/>
    <x v="11"/>
    <x v="339"/>
    <x v="0"/>
    <x v="0"/>
    <s v="Tesseramento"/>
    <x v="1"/>
    <x v="5"/>
    <x v="0"/>
    <m/>
  </r>
  <r>
    <n v="200123"/>
    <x v="0"/>
    <x v="0"/>
    <x v="0"/>
    <x v="4"/>
    <x v="8"/>
    <x v="92"/>
    <x v="0"/>
    <x v="0"/>
    <s v="Tesseramento"/>
    <x v="1"/>
    <x v="4"/>
    <x v="0"/>
    <m/>
  </r>
  <r>
    <n v="200124"/>
    <x v="0"/>
    <x v="0"/>
    <x v="0"/>
    <x v="4"/>
    <x v="8"/>
    <x v="92"/>
    <x v="0"/>
    <x v="1"/>
    <s v="Tesseramento"/>
    <x v="1"/>
    <x v="4"/>
    <x v="0"/>
    <m/>
  </r>
  <r>
    <n v="237299"/>
    <x v="1"/>
    <x v="0"/>
    <x v="1"/>
    <x v="2"/>
    <x v="11"/>
    <x v="339"/>
    <x v="0"/>
    <x v="0"/>
    <s v="Tesseramento"/>
    <x v="1"/>
    <x v="5"/>
    <x v="0"/>
    <m/>
  </r>
  <r>
    <n v="92642"/>
    <x v="0"/>
    <x v="0"/>
    <x v="0"/>
    <x v="0"/>
    <x v="10"/>
    <x v="220"/>
    <x v="0"/>
    <x v="0"/>
    <s v="Tesseramento"/>
    <x v="0"/>
    <x v="0"/>
    <x v="0"/>
    <m/>
  </r>
  <r>
    <n v="118024"/>
    <x v="0"/>
    <x v="0"/>
    <x v="2"/>
    <x v="0"/>
    <x v="1"/>
    <x v="402"/>
    <x v="0"/>
    <x v="1"/>
    <s v="Tesseramento"/>
    <x v="1"/>
    <x v="3"/>
    <x v="0"/>
    <m/>
  </r>
  <r>
    <n v="237303"/>
    <x v="1"/>
    <x v="0"/>
    <x v="1"/>
    <x v="2"/>
    <x v="11"/>
    <x v="339"/>
    <x v="0"/>
    <x v="0"/>
    <s v="Tesseramento"/>
    <x v="1"/>
    <x v="5"/>
    <x v="0"/>
    <m/>
  </r>
  <r>
    <n v="237302"/>
    <x v="1"/>
    <x v="0"/>
    <x v="1"/>
    <x v="2"/>
    <x v="11"/>
    <x v="339"/>
    <x v="0"/>
    <x v="0"/>
    <s v="Tesseramento"/>
    <x v="1"/>
    <x v="5"/>
    <x v="0"/>
    <m/>
  </r>
  <r>
    <n v="3806"/>
    <x v="0"/>
    <x v="0"/>
    <x v="0"/>
    <x v="2"/>
    <x v="4"/>
    <x v="250"/>
    <x v="0"/>
    <x v="1"/>
    <s v="Tesseramento"/>
    <x v="1"/>
    <x v="4"/>
    <x v="0"/>
    <m/>
  </r>
  <r>
    <n v="136264"/>
    <x v="0"/>
    <x v="0"/>
    <x v="2"/>
    <x v="1"/>
    <x v="10"/>
    <x v="93"/>
    <x v="0"/>
    <x v="1"/>
    <s v="Tesseramento"/>
    <x v="0"/>
    <x v="0"/>
    <x v="0"/>
    <m/>
  </r>
  <r>
    <n v="98311"/>
    <x v="0"/>
    <x v="0"/>
    <x v="0"/>
    <x v="0"/>
    <x v="10"/>
    <x v="93"/>
    <x v="0"/>
    <x v="0"/>
    <s v="Tesseramento"/>
    <x v="0"/>
    <x v="3"/>
    <x v="0"/>
    <m/>
  </r>
  <r>
    <n v="132265"/>
    <x v="0"/>
    <x v="0"/>
    <x v="0"/>
    <x v="4"/>
    <x v="10"/>
    <x v="93"/>
    <x v="0"/>
    <x v="0"/>
    <s v="Tesseramento"/>
    <x v="0"/>
    <x v="0"/>
    <x v="0"/>
    <m/>
  </r>
  <r>
    <n v="219382"/>
    <x v="1"/>
    <x v="0"/>
    <x v="0"/>
    <x v="2"/>
    <x v="11"/>
    <x v="371"/>
    <x v="0"/>
    <x v="0"/>
    <s v="Tesseramento"/>
    <x v="1"/>
    <x v="5"/>
    <x v="0"/>
    <m/>
  </r>
  <r>
    <n v="220407"/>
    <x v="1"/>
    <x v="0"/>
    <x v="0"/>
    <x v="2"/>
    <x v="11"/>
    <x v="371"/>
    <x v="0"/>
    <x v="0"/>
    <s v="Tesseramento"/>
    <x v="1"/>
    <x v="5"/>
    <x v="0"/>
    <m/>
  </r>
  <r>
    <n v="214102"/>
    <x v="1"/>
    <x v="0"/>
    <x v="0"/>
    <x v="1"/>
    <x v="11"/>
    <x v="371"/>
    <x v="0"/>
    <x v="1"/>
    <s v="Tesseramento"/>
    <x v="1"/>
    <x v="7"/>
    <x v="0"/>
    <m/>
  </r>
  <r>
    <n v="27196"/>
    <x v="0"/>
    <x v="0"/>
    <x v="0"/>
    <x v="0"/>
    <x v="4"/>
    <x v="338"/>
    <x v="0"/>
    <x v="1"/>
    <s v="Tesseramento"/>
    <x v="1"/>
    <x v="4"/>
    <x v="0"/>
    <m/>
  </r>
  <r>
    <n v="461"/>
    <x v="0"/>
    <x v="0"/>
    <x v="0"/>
    <x v="0"/>
    <x v="12"/>
    <x v="254"/>
    <x v="0"/>
    <x v="0"/>
    <s v="Tesseramento"/>
    <x v="0"/>
    <x v="4"/>
    <x v="0"/>
    <m/>
  </r>
  <r>
    <n v="237324"/>
    <x v="0"/>
    <x v="1"/>
    <x v="1"/>
    <x v="2"/>
    <x v="7"/>
    <x v="195"/>
    <x v="0"/>
    <x v="0"/>
    <s v="Tesseramento"/>
    <x v="1"/>
    <x v="0"/>
    <x v="0"/>
    <m/>
  </r>
  <r>
    <n v="27192"/>
    <x v="0"/>
    <x v="0"/>
    <x v="0"/>
    <x v="0"/>
    <x v="4"/>
    <x v="338"/>
    <x v="0"/>
    <x v="0"/>
    <s v="Tesseramento"/>
    <x v="1"/>
    <x v="4"/>
    <x v="0"/>
    <m/>
  </r>
  <r>
    <n v="69400"/>
    <x v="0"/>
    <x v="0"/>
    <x v="0"/>
    <x v="0"/>
    <x v="4"/>
    <x v="338"/>
    <x v="0"/>
    <x v="1"/>
    <s v="Tesseramento"/>
    <x v="1"/>
    <x v="1"/>
    <x v="0"/>
    <m/>
  </r>
  <r>
    <n v="32928"/>
    <x v="0"/>
    <x v="0"/>
    <x v="0"/>
    <x v="0"/>
    <x v="7"/>
    <x v="35"/>
    <x v="0"/>
    <x v="1"/>
    <s v="Tesseramento"/>
    <x v="1"/>
    <x v="4"/>
    <x v="0"/>
    <m/>
  </r>
  <r>
    <n v="19401"/>
    <x v="0"/>
    <x v="0"/>
    <x v="0"/>
    <x v="0"/>
    <x v="7"/>
    <x v="35"/>
    <x v="0"/>
    <x v="0"/>
    <s v="Tesseramento"/>
    <x v="1"/>
    <x v="0"/>
    <x v="0"/>
    <m/>
  </r>
  <r>
    <n v="46431"/>
    <x v="0"/>
    <x v="0"/>
    <x v="0"/>
    <x v="0"/>
    <x v="7"/>
    <x v="35"/>
    <x v="0"/>
    <x v="1"/>
    <s v="Tesseramento"/>
    <x v="1"/>
    <x v="3"/>
    <x v="0"/>
    <m/>
  </r>
  <r>
    <n v="149143"/>
    <x v="0"/>
    <x v="0"/>
    <x v="0"/>
    <x v="0"/>
    <x v="7"/>
    <x v="35"/>
    <x v="0"/>
    <x v="1"/>
    <s v="Tesseramento"/>
    <x v="1"/>
    <x v="3"/>
    <x v="0"/>
    <m/>
  </r>
  <r>
    <n v="230197"/>
    <x v="0"/>
    <x v="0"/>
    <x v="0"/>
    <x v="1"/>
    <x v="7"/>
    <x v="195"/>
    <x v="0"/>
    <x v="0"/>
    <s v="Tesseramento"/>
    <x v="1"/>
    <x v="0"/>
    <x v="0"/>
    <m/>
  </r>
  <r>
    <n v="188872"/>
    <x v="0"/>
    <x v="0"/>
    <x v="0"/>
    <x v="0"/>
    <x v="17"/>
    <x v="229"/>
    <x v="0"/>
    <x v="0"/>
    <s v="Tesseramento"/>
    <x v="1"/>
    <x v="4"/>
    <x v="0"/>
    <m/>
  </r>
  <r>
    <n v="231618"/>
    <x v="0"/>
    <x v="1"/>
    <x v="0"/>
    <x v="0"/>
    <x v="17"/>
    <x v="229"/>
    <x v="0"/>
    <x v="0"/>
    <s v="Tesseramento"/>
    <x v="1"/>
    <x v="0"/>
    <x v="0"/>
    <m/>
  </r>
  <r>
    <n v="197316"/>
    <x v="0"/>
    <x v="1"/>
    <x v="0"/>
    <x v="0"/>
    <x v="17"/>
    <x v="229"/>
    <x v="0"/>
    <x v="0"/>
    <s v="Tesseramento"/>
    <x v="1"/>
    <x v="0"/>
    <x v="0"/>
    <m/>
  </r>
  <r>
    <n v="237386"/>
    <x v="1"/>
    <x v="0"/>
    <x v="1"/>
    <x v="2"/>
    <x v="4"/>
    <x v="144"/>
    <x v="0"/>
    <x v="1"/>
    <s v="Tesseramento"/>
    <x v="1"/>
    <x v="5"/>
    <x v="0"/>
    <m/>
  </r>
  <r>
    <n v="210758"/>
    <x v="0"/>
    <x v="1"/>
    <x v="0"/>
    <x v="1"/>
    <x v="7"/>
    <x v="168"/>
    <x v="0"/>
    <x v="0"/>
    <s v="Tesseramento"/>
    <x v="1"/>
    <x v="3"/>
    <x v="0"/>
    <m/>
  </r>
  <r>
    <n v="237426"/>
    <x v="1"/>
    <x v="0"/>
    <x v="1"/>
    <x v="2"/>
    <x v="10"/>
    <x v="63"/>
    <x v="0"/>
    <x v="0"/>
    <s v="Tesseramento"/>
    <x v="0"/>
    <x v="6"/>
    <x v="0"/>
    <m/>
  </r>
  <r>
    <n v="237298"/>
    <x v="0"/>
    <x v="1"/>
    <x v="1"/>
    <x v="0"/>
    <x v="7"/>
    <x v="168"/>
    <x v="0"/>
    <x v="0"/>
    <s v="Tesseramento"/>
    <x v="1"/>
    <x v="0"/>
    <x v="0"/>
    <m/>
  </r>
  <r>
    <n v="192317"/>
    <x v="1"/>
    <x v="0"/>
    <x v="0"/>
    <x v="2"/>
    <x v="10"/>
    <x v="63"/>
    <x v="0"/>
    <x v="0"/>
    <s v="Tesseramento"/>
    <x v="0"/>
    <x v="7"/>
    <x v="0"/>
    <m/>
  </r>
  <r>
    <n v="50439"/>
    <x v="0"/>
    <x v="0"/>
    <x v="0"/>
    <x v="0"/>
    <x v="7"/>
    <x v="334"/>
    <x v="0"/>
    <x v="0"/>
    <s v="Tesseramento"/>
    <x v="1"/>
    <x v="0"/>
    <x v="0"/>
    <m/>
  </r>
  <r>
    <n v="237297"/>
    <x v="0"/>
    <x v="1"/>
    <x v="1"/>
    <x v="3"/>
    <x v="7"/>
    <x v="168"/>
    <x v="0"/>
    <x v="0"/>
    <s v="Tesseramento"/>
    <x v="1"/>
    <x v="4"/>
    <x v="0"/>
    <m/>
  </r>
  <r>
    <n v="155502"/>
    <x v="0"/>
    <x v="1"/>
    <x v="0"/>
    <x v="1"/>
    <x v="14"/>
    <x v="131"/>
    <x v="0"/>
    <x v="0"/>
    <s v="Tesseramento"/>
    <x v="1"/>
    <x v="4"/>
    <x v="0"/>
    <m/>
  </r>
  <r>
    <n v="155501"/>
    <x v="0"/>
    <x v="1"/>
    <x v="0"/>
    <x v="1"/>
    <x v="14"/>
    <x v="131"/>
    <x v="0"/>
    <x v="1"/>
    <s v="Tesseramento"/>
    <x v="1"/>
    <x v="3"/>
    <x v="0"/>
    <m/>
  </r>
  <r>
    <n v="237336"/>
    <x v="0"/>
    <x v="0"/>
    <x v="1"/>
    <x v="1"/>
    <x v="7"/>
    <x v="210"/>
    <x v="0"/>
    <x v="0"/>
    <s v="Tesseramento"/>
    <x v="0"/>
    <x v="4"/>
    <x v="0"/>
    <m/>
  </r>
  <r>
    <n v="237321"/>
    <x v="0"/>
    <x v="1"/>
    <x v="1"/>
    <x v="0"/>
    <x v="13"/>
    <x v="177"/>
    <x v="0"/>
    <x v="0"/>
    <s v="Tesseramento"/>
    <x v="1"/>
    <x v="0"/>
    <x v="0"/>
    <m/>
  </r>
  <r>
    <n v="237488"/>
    <x v="0"/>
    <x v="0"/>
    <x v="1"/>
    <x v="3"/>
    <x v="7"/>
    <x v="51"/>
    <x v="0"/>
    <x v="1"/>
    <s v="Tesseramento"/>
    <x v="1"/>
    <x v="4"/>
    <x v="0"/>
    <m/>
  </r>
  <r>
    <n v="149981"/>
    <x v="0"/>
    <x v="0"/>
    <x v="0"/>
    <x v="0"/>
    <x v="11"/>
    <x v="142"/>
    <x v="0"/>
    <x v="1"/>
    <s v="Tesseramento"/>
    <x v="1"/>
    <x v="3"/>
    <x v="0"/>
    <m/>
  </r>
  <r>
    <n v="237266"/>
    <x v="0"/>
    <x v="1"/>
    <x v="1"/>
    <x v="1"/>
    <x v="17"/>
    <x v="229"/>
    <x v="0"/>
    <x v="0"/>
    <s v="Tesseramento"/>
    <x v="1"/>
    <x v="0"/>
    <x v="0"/>
    <m/>
  </r>
  <r>
    <n v="174821"/>
    <x v="0"/>
    <x v="1"/>
    <x v="0"/>
    <x v="3"/>
    <x v="8"/>
    <x v="17"/>
    <x v="0"/>
    <x v="0"/>
    <s v="Tesseramento"/>
    <x v="1"/>
    <x v="3"/>
    <x v="0"/>
    <m/>
  </r>
  <r>
    <n v="200807"/>
    <x v="0"/>
    <x v="0"/>
    <x v="0"/>
    <x v="1"/>
    <x v="11"/>
    <x v="91"/>
    <x v="0"/>
    <x v="0"/>
    <s v="Tesseramento"/>
    <x v="1"/>
    <x v="4"/>
    <x v="0"/>
    <m/>
  </r>
  <r>
    <n v="86458"/>
    <x v="0"/>
    <x v="0"/>
    <x v="0"/>
    <x v="0"/>
    <x v="4"/>
    <x v="149"/>
    <x v="0"/>
    <x v="0"/>
    <s v="Tesseramento"/>
    <x v="1"/>
    <x v="3"/>
    <x v="0"/>
    <m/>
  </r>
  <r>
    <n v="188954"/>
    <x v="0"/>
    <x v="0"/>
    <x v="0"/>
    <x v="0"/>
    <x v="3"/>
    <x v="331"/>
    <x v="0"/>
    <x v="0"/>
    <s v="Tesseramento"/>
    <x v="1"/>
    <x v="0"/>
    <x v="0"/>
    <m/>
  </r>
  <r>
    <n v="96706"/>
    <x v="0"/>
    <x v="0"/>
    <x v="0"/>
    <x v="0"/>
    <x v="11"/>
    <x v="126"/>
    <x v="0"/>
    <x v="0"/>
    <s v="Tesseramento"/>
    <x v="1"/>
    <x v="1"/>
    <x v="0"/>
    <m/>
  </r>
  <r>
    <n v="237296"/>
    <x v="0"/>
    <x v="0"/>
    <x v="1"/>
    <x v="3"/>
    <x v="7"/>
    <x v="168"/>
    <x v="0"/>
    <x v="0"/>
    <s v="Tesseramento"/>
    <x v="1"/>
    <x v="3"/>
    <x v="0"/>
    <m/>
  </r>
  <r>
    <n v="56589"/>
    <x v="0"/>
    <x v="0"/>
    <x v="0"/>
    <x v="0"/>
    <x v="10"/>
    <x v="306"/>
    <x v="0"/>
    <x v="0"/>
    <s v="Tesseramento"/>
    <x v="1"/>
    <x v="0"/>
    <x v="0"/>
    <m/>
  </r>
  <r>
    <n v="230647"/>
    <x v="1"/>
    <x v="0"/>
    <x v="0"/>
    <x v="2"/>
    <x v="10"/>
    <x v="306"/>
    <x v="0"/>
    <x v="1"/>
    <s v="Tesseramento"/>
    <x v="1"/>
    <x v="5"/>
    <x v="0"/>
    <m/>
  </r>
  <r>
    <n v="176157"/>
    <x v="0"/>
    <x v="0"/>
    <x v="0"/>
    <x v="0"/>
    <x v="10"/>
    <x v="306"/>
    <x v="0"/>
    <x v="0"/>
    <s v="Tesseramento"/>
    <x v="1"/>
    <x v="1"/>
    <x v="0"/>
    <m/>
  </r>
  <r>
    <n v="59731"/>
    <x v="0"/>
    <x v="0"/>
    <x v="2"/>
    <x v="0"/>
    <x v="7"/>
    <x v="150"/>
    <x v="0"/>
    <x v="0"/>
    <s v="Tesseramento"/>
    <x v="1"/>
    <x v="1"/>
    <x v="0"/>
    <m/>
  </r>
  <r>
    <n v="227963"/>
    <x v="1"/>
    <x v="0"/>
    <x v="0"/>
    <x v="3"/>
    <x v="7"/>
    <x v="150"/>
    <x v="0"/>
    <x v="1"/>
    <s v="Tesseramento"/>
    <x v="1"/>
    <x v="5"/>
    <x v="0"/>
    <m/>
  </r>
  <r>
    <n v="213722"/>
    <x v="0"/>
    <x v="1"/>
    <x v="0"/>
    <x v="0"/>
    <x v="10"/>
    <x v="306"/>
    <x v="0"/>
    <x v="0"/>
    <s v="Tesseramento"/>
    <x v="1"/>
    <x v="0"/>
    <x v="0"/>
    <m/>
  </r>
  <r>
    <n v="213721"/>
    <x v="0"/>
    <x v="1"/>
    <x v="0"/>
    <x v="0"/>
    <x v="10"/>
    <x v="306"/>
    <x v="0"/>
    <x v="0"/>
    <s v="Tesseramento"/>
    <x v="1"/>
    <x v="0"/>
    <x v="0"/>
    <m/>
  </r>
  <r>
    <n v="237295"/>
    <x v="0"/>
    <x v="0"/>
    <x v="1"/>
    <x v="3"/>
    <x v="7"/>
    <x v="168"/>
    <x v="0"/>
    <x v="0"/>
    <s v="Tesseramento"/>
    <x v="1"/>
    <x v="1"/>
    <x v="0"/>
    <m/>
  </r>
  <r>
    <n v="156874"/>
    <x v="0"/>
    <x v="0"/>
    <x v="0"/>
    <x v="0"/>
    <x v="7"/>
    <x v="9"/>
    <x v="0"/>
    <x v="1"/>
    <s v="Tesseramento"/>
    <x v="0"/>
    <x v="1"/>
    <x v="0"/>
    <m/>
  </r>
  <r>
    <n v="237427"/>
    <x v="0"/>
    <x v="0"/>
    <x v="1"/>
    <x v="3"/>
    <x v="10"/>
    <x v="63"/>
    <x v="0"/>
    <x v="1"/>
    <s v="Tesseramento"/>
    <x v="0"/>
    <x v="4"/>
    <x v="0"/>
    <m/>
  </r>
  <r>
    <n v="189786"/>
    <x v="0"/>
    <x v="0"/>
    <x v="0"/>
    <x v="1"/>
    <x v="8"/>
    <x v="115"/>
    <x v="0"/>
    <x v="0"/>
    <s v="Tesseramento"/>
    <x v="1"/>
    <x v="4"/>
    <x v="0"/>
    <m/>
  </r>
  <r>
    <n v="225347"/>
    <x v="1"/>
    <x v="0"/>
    <x v="0"/>
    <x v="2"/>
    <x v="8"/>
    <x v="115"/>
    <x v="0"/>
    <x v="0"/>
    <s v="Tesseramento"/>
    <x v="1"/>
    <x v="5"/>
    <x v="0"/>
    <m/>
  </r>
  <r>
    <n v="110580"/>
    <x v="0"/>
    <x v="0"/>
    <x v="0"/>
    <x v="0"/>
    <x v="10"/>
    <x v="136"/>
    <x v="0"/>
    <x v="0"/>
    <s v="Tesseramento"/>
    <x v="1"/>
    <x v="3"/>
    <x v="0"/>
    <m/>
  </r>
  <r>
    <n v="171323"/>
    <x v="0"/>
    <x v="0"/>
    <x v="2"/>
    <x v="0"/>
    <x v="8"/>
    <x v="115"/>
    <x v="0"/>
    <x v="0"/>
    <s v="Tesseramento"/>
    <x v="1"/>
    <x v="4"/>
    <x v="0"/>
    <m/>
  </r>
  <r>
    <n v="207478"/>
    <x v="0"/>
    <x v="0"/>
    <x v="0"/>
    <x v="0"/>
    <x v="8"/>
    <x v="115"/>
    <x v="0"/>
    <x v="0"/>
    <s v="Tesseramento"/>
    <x v="1"/>
    <x v="0"/>
    <x v="0"/>
    <m/>
  </r>
  <r>
    <n v="2323"/>
    <x v="0"/>
    <x v="0"/>
    <x v="0"/>
    <x v="0"/>
    <x v="8"/>
    <x v="115"/>
    <x v="0"/>
    <x v="0"/>
    <s v="Tesseramento"/>
    <x v="1"/>
    <x v="0"/>
    <x v="0"/>
    <m/>
  </r>
  <r>
    <n v="225348"/>
    <x v="0"/>
    <x v="0"/>
    <x v="0"/>
    <x v="2"/>
    <x v="8"/>
    <x v="115"/>
    <x v="0"/>
    <x v="1"/>
    <s v="Tesseramento"/>
    <x v="1"/>
    <x v="0"/>
    <x v="0"/>
    <m/>
  </r>
  <r>
    <n v="190889"/>
    <x v="0"/>
    <x v="0"/>
    <x v="2"/>
    <x v="0"/>
    <x v="8"/>
    <x v="115"/>
    <x v="0"/>
    <x v="0"/>
    <s v="Tesseramento"/>
    <x v="1"/>
    <x v="1"/>
    <x v="0"/>
    <m/>
  </r>
  <r>
    <n v="175035"/>
    <x v="0"/>
    <x v="0"/>
    <x v="0"/>
    <x v="2"/>
    <x v="8"/>
    <x v="115"/>
    <x v="0"/>
    <x v="0"/>
    <s v="Tesseramento"/>
    <x v="1"/>
    <x v="0"/>
    <x v="0"/>
    <m/>
  </r>
  <r>
    <n v="187951"/>
    <x v="0"/>
    <x v="0"/>
    <x v="2"/>
    <x v="4"/>
    <x v="8"/>
    <x v="115"/>
    <x v="0"/>
    <x v="0"/>
    <s v="Tesseramento"/>
    <x v="1"/>
    <x v="0"/>
    <x v="0"/>
    <m/>
  </r>
  <r>
    <n v="237294"/>
    <x v="0"/>
    <x v="0"/>
    <x v="1"/>
    <x v="2"/>
    <x v="7"/>
    <x v="168"/>
    <x v="0"/>
    <x v="0"/>
    <s v="Tesseramento"/>
    <x v="1"/>
    <x v="1"/>
    <x v="0"/>
    <m/>
  </r>
  <r>
    <n v="182206"/>
    <x v="0"/>
    <x v="0"/>
    <x v="2"/>
    <x v="1"/>
    <x v="8"/>
    <x v="115"/>
    <x v="0"/>
    <x v="0"/>
    <s v="Tesseramento"/>
    <x v="1"/>
    <x v="0"/>
    <x v="0"/>
    <m/>
  </r>
  <r>
    <n v="23283"/>
    <x v="0"/>
    <x v="0"/>
    <x v="0"/>
    <x v="0"/>
    <x v="7"/>
    <x v="168"/>
    <x v="0"/>
    <x v="0"/>
    <s v="Tesseramento"/>
    <x v="1"/>
    <x v="0"/>
    <x v="0"/>
    <m/>
  </r>
  <r>
    <n v="69078"/>
    <x v="0"/>
    <x v="0"/>
    <x v="0"/>
    <x v="0"/>
    <x v="7"/>
    <x v="168"/>
    <x v="0"/>
    <x v="0"/>
    <s v="Tesseramento"/>
    <x v="1"/>
    <x v="0"/>
    <x v="0"/>
    <m/>
  </r>
  <r>
    <n v="209965"/>
    <x v="0"/>
    <x v="0"/>
    <x v="0"/>
    <x v="1"/>
    <x v="7"/>
    <x v="168"/>
    <x v="0"/>
    <x v="0"/>
    <s v="Tesseramento"/>
    <x v="1"/>
    <x v="3"/>
    <x v="0"/>
    <m/>
  </r>
  <r>
    <n v="179363"/>
    <x v="0"/>
    <x v="0"/>
    <x v="0"/>
    <x v="0"/>
    <x v="8"/>
    <x v="115"/>
    <x v="0"/>
    <x v="0"/>
    <s v="Tesseramento"/>
    <x v="1"/>
    <x v="3"/>
    <x v="0"/>
    <m/>
  </r>
  <r>
    <n v="237356"/>
    <x v="0"/>
    <x v="0"/>
    <x v="1"/>
    <x v="1"/>
    <x v="15"/>
    <x v="362"/>
    <x v="0"/>
    <x v="0"/>
    <s v="Tesseramento"/>
    <x v="0"/>
    <x v="3"/>
    <x v="0"/>
    <m/>
  </r>
  <r>
    <n v="34429"/>
    <x v="0"/>
    <x v="0"/>
    <x v="0"/>
    <x v="0"/>
    <x v="7"/>
    <x v="168"/>
    <x v="0"/>
    <x v="0"/>
    <s v="Tesseramento"/>
    <x v="1"/>
    <x v="4"/>
    <x v="0"/>
    <m/>
  </r>
  <r>
    <n v="6131"/>
    <x v="0"/>
    <x v="0"/>
    <x v="0"/>
    <x v="2"/>
    <x v="7"/>
    <x v="150"/>
    <x v="0"/>
    <x v="1"/>
    <s v="Tesseramento"/>
    <x v="1"/>
    <x v="4"/>
    <x v="0"/>
    <m/>
  </r>
  <r>
    <n v="152220"/>
    <x v="0"/>
    <x v="0"/>
    <x v="0"/>
    <x v="0"/>
    <x v="7"/>
    <x v="150"/>
    <x v="0"/>
    <x v="1"/>
    <s v="Tesseramento"/>
    <x v="1"/>
    <x v="4"/>
    <x v="0"/>
    <m/>
  </r>
  <r>
    <n v="5732"/>
    <x v="0"/>
    <x v="0"/>
    <x v="0"/>
    <x v="2"/>
    <x v="7"/>
    <x v="150"/>
    <x v="0"/>
    <x v="0"/>
    <s v="Tesseramento"/>
    <x v="1"/>
    <x v="4"/>
    <x v="0"/>
    <m/>
  </r>
  <r>
    <n v="6092"/>
    <x v="0"/>
    <x v="0"/>
    <x v="0"/>
    <x v="0"/>
    <x v="7"/>
    <x v="150"/>
    <x v="0"/>
    <x v="1"/>
    <s v="Tesseramento"/>
    <x v="1"/>
    <x v="4"/>
    <x v="0"/>
    <m/>
  </r>
  <r>
    <n v="6077"/>
    <x v="0"/>
    <x v="0"/>
    <x v="0"/>
    <x v="0"/>
    <x v="7"/>
    <x v="150"/>
    <x v="0"/>
    <x v="1"/>
    <s v="Tesseramento"/>
    <x v="1"/>
    <x v="4"/>
    <x v="0"/>
    <m/>
  </r>
  <r>
    <n v="6014"/>
    <x v="0"/>
    <x v="0"/>
    <x v="2"/>
    <x v="2"/>
    <x v="7"/>
    <x v="150"/>
    <x v="0"/>
    <x v="1"/>
    <s v="Tesseramento"/>
    <x v="1"/>
    <x v="4"/>
    <x v="0"/>
    <m/>
  </r>
  <r>
    <n v="237355"/>
    <x v="0"/>
    <x v="0"/>
    <x v="1"/>
    <x v="1"/>
    <x v="15"/>
    <x v="362"/>
    <x v="0"/>
    <x v="0"/>
    <s v="Tesseramento"/>
    <x v="0"/>
    <x v="1"/>
    <x v="0"/>
    <m/>
  </r>
  <r>
    <n v="237434"/>
    <x v="0"/>
    <x v="1"/>
    <x v="1"/>
    <x v="3"/>
    <x v="9"/>
    <x v="329"/>
    <x v="0"/>
    <x v="0"/>
    <s v="Tesseramento"/>
    <x v="1"/>
    <x v="3"/>
    <x v="0"/>
    <m/>
  </r>
  <r>
    <n v="86707"/>
    <x v="0"/>
    <x v="0"/>
    <x v="0"/>
    <x v="0"/>
    <x v="7"/>
    <x v="195"/>
    <x v="0"/>
    <x v="0"/>
    <s v="Tesseramento"/>
    <x v="1"/>
    <x v="0"/>
    <x v="0"/>
    <m/>
  </r>
  <r>
    <n v="232875"/>
    <x v="0"/>
    <x v="0"/>
    <x v="0"/>
    <x v="0"/>
    <x v="1"/>
    <x v="1"/>
    <x v="0"/>
    <x v="1"/>
    <s v="Tesseramento"/>
    <x v="0"/>
    <x v="4"/>
    <x v="0"/>
    <m/>
  </r>
  <r>
    <n v="237435"/>
    <x v="0"/>
    <x v="1"/>
    <x v="1"/>
    <x v="3"/>
    <x v="9"/>
    <x v="329"/>
    <x v="0"/>
    <x v="1"/>
    <s v="Tesseramento"/>
    <x v="1"/>
    <x v="3"/>
    <x v="0"/>
    <m/>
  </r>
  <r>
    <n v="237285"/>
    <x v="0"/>
    <x v="0"/>
    <x v="1"/>
    <x v="1"/>
    <x v="12"/>
    <x v="269"/>
    <x v="0"/>
    <x v="0"/>
    <s v="Tesseramento"/>
    <x v="1"/>
    <x v="0"/>
    <x v="0"/>
    <m/>
  </r>
  <r>
    <n v="186844"/>
    <x v="0"/>
    <x v="1"/>
    <x v="0"/>
    <x v="3"/>
    <x v="1"/>
    <x v="319"/>
    <x v="0"/>
    <x v="0"/>
    <s v="Tesseramento"/>
    <x v="1"/>
    <x v="3"/>
    <x v="0"/>
    <m/>
  </r>
  <r>
    <n v="237471"/>
    <x v="1"/>
    <x v="1"/>
    <x v="1"/>
    <x v="3"/>
    <x v="7"/>
    <x v="45"/>
    <x v="0"/>
    <x v="1"/>
    <s v="Tesseramento"/>
    <x v="1"/>
    <x v="5"/>
    <x v="0"/>
    <m/>
  </r>
  <r>
    <n v="237306"/>
    <x v="0"/>
    <x v="0"/>
    <x v="1"/>
    <x v="1"/>
    <x v="15"/>
    <x v="248"/>
    <x v="0"/>
    <x v="0"/>
    <s v="Tesseramento"/>
    <x v="1"/>
    <x v="0"/>
    <x v="0"/>
    <m/>
  </r>
  <r>
    <n v="237307"/>
    <x v="0"/>
    <x v="0"/>
    <x v="1"/>
    <x v="3"/>
    <x v="15"/>
    <x v="248"/>
    <x v="0"/>
    <x v="1"/>
    <s v="Tesseramento"/>
    <x v="1"/>
    <x v="0"/>
    <x v="0"/>
    <m/>
  </r>
  <r>
    <n v="57630"/>
    <x v="0"/>
    <x v="0"/>
    <x v="0"/>
    <x v="0"/>
    <x v="7"/>
    <x v="213"/>
    <x v="0"/>
    <x v="0"/>
    <s v="Tesseramento"/>
    <x v="1"/>
    <x v="3"/>
    <x v="0"/>
    <m/>
  </r>
  <r>
    <n v="237292"/>
    <x v="0"/>
    <x v="1"/>
    <x v="1"/>
    <x v="1"/>
    <x v="4"/>
    <x v="303"/>
    <x v="0"/>
    <x v="0"/>
    <s v="Tesseramento"/>
    <x v="1"/>
    <x v="0"/>
    <x v="0"/>
    <m/>
  </r>
  <r>
    <n v="67520"/>
    <x v="0"/>
    <x v="0"/>
    <x v="0"/>
    <x v="0"/>
    <x v="7"/>
    <x v="78"/>
    <x v="0"/>
    <x v="0"/>
    <s v="Tesseramento"/>
    <x v="0"/>
    <x v="3"/>
    <x v="0"/>
    <m/>
  </r>
  <r>
    <n v="53548"/>
    <x v="0"/>
    <x v="0"/>
    <x v="0"/>
    <x v="0"/>
    <x v="10"/>
    <x v="187"/>
    <x v="0"/>
    <x v="1"/>
    <s v="Tesseramento"/>
    <x v="0"/>
    <x v="4"/>
    <x v="0"/>
    <m/>
  </r>
  <r>
    <n v="53549"/>
    <x v="0"/>
    <x v="0"/>
    <x v="0"/>
    <x v="0"/>
    <x v="10"/>
    <x v="187"/>
    <x v="0"/>
    <x v="0"/>
    <s v="Tesseramento"/>
    <x v="0"/>
    <x v="4"/>
    <x v="0"/>
    <m/>
  </r>
  <r>
    <n v="12751"/>
    <x v="0"/>
    <x v="0"/>
    <x v="0"/>
    <x v="0"/>
    <x v="2"/>
    <x v="326"/>
    <x v="0"/>
    <x v="1"/>
    <s v="Tesseramento"/>
    <x v="1"/>
    <x v="4"/>
    <x v="0"/>
    <m/>
  </r>
  <r>
    <n v="208981"/>
    <x v="0"/>
    <x v="0"/>
    <x v="2"/>
    <x v="1"/>
    <x v="10"/>
    <x v="341"/>
    <x v="0"/>
    <x v="0"/>
    <s v="Tesseramento"/>
    <x v="0"/>
    <x v="0"/>
    <x v="0"/>
    <m/>
  </r>
  <r>
    <n v="237352"/>
    <x v="0"/>
    <x v="1"/>
    <x v="1"/>
    <x v="1"/>
    <x v="4"/>
    <x v="303"/>
    <x v="0"/>
    <x v="0"/>
    <s v="Tesseramento"/>
    <x v="1"/>
    <x v="0"/>
    <x v="0"/>
    <m/>
  </r>
  <r>
    <n v="84095"/>
    <x v="0"/>
    <x v="0"/>
    <x v="0"/>
    <x v="0"/>
    <x v="2"/>
    <x v="172"/>
    <x v="0"/>
    <x v="1"/>
    <s v="Tesseramento"/>
    <x v="1"/>
    <x v="3"/>
    <x v="0"/>
    <m/>
  </r>
  <r>
    <n v="229342"/>
    <x v="1"/>
    <x v="1"/>
    <x v="0"/>
    <x v="1"/>
    <x v="7"/>
    <x v="45"/>
    <x v="0"/>
    <x v="1"/>
    <s v="Tesseramento"/>
    <x v="1"/>
    <x v="5"/>
    <x v="0"/>
    <m/>
  </r>
  <r>
    <n v="88458"/>
    <x v="0"/>
    <x v="1"/>
    <x v="2"/>
    <x v="4"/>
    <x v="7"/>
    <x v="45"/>
    <x v="0"/>
    <x v="0"/>
    <s v="Tesseramento"/>
    <x v="1"/>
    <x v="0"/>
    <x v="0"/>
    <m/>
  </r>
  <r>
    <n v="237353"/>
    <x v="0"/>
    <x v="1"/>
    <x v="1"/>
    <x v="1"/>
    <x v="4"/>
    <x v="303"/>
    <x v="0"/>
    <x v="0"/>
    <s v="Tesseramento"/>
    <x v="1"/>
    <x v="0"/>
    <x v="0"/>
    <m/>
  </r>
  <r>
    <n v="210081"/>
    <x v="0"/>
    <x v="1"/>
    <x v="2"/>
    <x v="2"/>
    <x v="7"/>
    <x v="109"/>
    <x v="0"/>
    <x v="0"/>
    <s v="Tesseramento"/>
    <x v="1"/>
    <x v="4"/>
    <x v="0"/>
    <m/>
  </r>
  <r>
    <n v="210082"/>
    <x v="0"/>
    <x v="1"/>
    <x v="2"/>
    <x v="2"/>
    <x v="7"/>
    <x v="109"/>
    <x v="0"/>
    <x v="1"/>
    <s v="Tesseramento"/>
    <x v="1"/>
    <x v="4"/>
    <x v="0"/>
    <m/>
  </r>
  <r>
    <n v="237354"/>
    <x v="0"/>
    <x v="1"/>
    <x v="1"/>
    <x v="1"/>
    <x v="4"/>
    <x v="303"/>
    <x v="0"/>
    <x v="0"/>
    <s v="Tesseramento"/>
    <x v="1"/>
    <x v="0"/>
    <x v="0"/>
    <m/>
  </r>
  <r>
    <n v="219729"/>
    <x v="0"/>
    <x v="0"/>
    <x v="0"/>
    <x v="0"/>
    <x v="7"/>
    <x v="35"/>
    <x v="0"/>
    <x v="0"/>
    <s v="Tesseramento"/>
    <x v="1"/>
    <x v="1"/>
    <x v="0"/>
    <m/>
  </r>
  <r>
    <n v="47767"/>
    <x v="0"/>
    <x v="0"/>
    <x v="0"/>
    <x v="0"/>
    <x v="1"/>
    <x v="178"/>
    <x v="0"/>
    <x v="0"/>
    <s v="Tesseramento"/>
    <x v="0"/>
    <x v="0"/>
    <x v="0"/>
    <m/>
  </r>
  <r>
    <n v="139605"/>
    <x v="0"/>
    <x v="0"/>
    <x v="0"/>
    <x v="0"/>
    <x v="1"/>
    <x v="178"/>
    <x v="0"/>
    <x v="0"/>
    <s v="Tesseramento"/>
    <x v="0"/>
    <x v="1"/>
    <x v="0"/>
    <m/>
  </r>
  <r>
    <n v="62928"/>
    <x v="0"/>
    <x v="0"/>
    <x v="2"/>
    <x v="0"/>
    <x v="1"/>
    <x v="239"/>
    <x v="0"/>
    <x v="1"/>
    <s v="Tesseramento"/>
    <x v="1"/>
    <x v="3"/>
    <x v="0"/>
    <m/>
  </r>
  <r>
    <n v="220774"/>
    <x v="1"/>
    <x v="1"/>
    <x v="0"/>
    <x v="3"/>
    <x v="7"/>
    <x v="45"/>
    <x v="0"/>
    <x v="0"/>
    <s v="Tesseramento"/>
    <x v="1"/>
    <x v="5"/>
    <x v="0"/>
    <m/>
  </r>
  <r>
    <n v="237446"/>
    <x v="0"/>
    <x v="1"/>
    <x v="1"/>
    <x v="2"/>
    <x v="4"/>
    <x v="147"/>
    <x v="0"/>
    <x v="0"/>
    <s v="Tesseramento"/>
    <x v="1"/>
    <x v="1"/>
    <x v="0"/>
    <m/>
  </r>
  <r>
    <n v="220308"/>
    <x v="1"/>
    <x v="1"/>
    <x v="0"/>
    <x v="1"/>
    <x v="7"/>
    <x v="45"/>
    <x v="0"/>
    <x v="0"/>
    <s v="Tesseramento"/>
    <x v="1"/>
    <x v="5"/>
    <x v="0"/>
    <m/>
  </r>
  <r>
    <n v="49514"/>
    <x v="0"/>
    <x v="0"/>
    <x v="0"/>
    <x v="1"/>
    <x v="10"/>
    <x v="343"/>
    <x v="0"/>
    <x v="0"/>
    <s v="Tesseramento"/>
    <x v="1"/>
    <x v="3"/>
    <x v="0"/>
    <m/>
  </r>
  <r>
    <n v="49513"/>
    <x v="0"/>
    <x v="0"/>
    <x v="0"/>
    <x v="1"/>
    <x v="10"/>
    <x v="343"/>
    <x v="0"/>
    <x v="1"/>
    <s v="Tesseramento"/>
    <x v="1"/>
    <x v="3"/>
    <x v="0"/>
    <m/>
  </r>
  <r>
    <n v="41531"/>
    <x v="0"/>
    <x v="0"/>
    <x v="0"/>
    <x v="0"/>
    <x v="10"/>
    <x v="343"/>
    <x v="0"/>
    <x v="0"/>
    <s v="Tesseramento"/>
    <x v="1"/>
    <x v="4"/>
    <x v="0"/>
    <m/>
  </r>
  <r>
    <n v="22733"/>
    <x v="0"/>
    <x v="0"/>
    <x v="0"/>
    <x v="0"/>
    <x v="10"/>
    <x v="343"/>
    <x v="0"/>
    <x v="0"/>
    <s v="Tesseramento"/>
    <x v="1"/>
    <x v="0"/>
    <x v="0"/>
    <m/>
  </r>
  <r>
    <n v="237438"/>
    <x v="0"/>
    <x v="0"/>
    <x v="1"/>
    <x v="2"/>
    <x v="9"/>
    <x v="64"/>
    <x v="0"/>
    <x v="0"/>
    <s v="Tesseramento"/>
    <x v="0"/>
    <x v="0"/>
    <x v="0"/>
    <m/>
  </r>
  <r>
    <n v="176526"/>
    <x v="0"/>
    <x v="0"/>
    <x v="0"/>
    <x v="0"/>
    <x v="10"/>
    <x v="240"/>
    <x v="0"/>
    <x v="0"/>
    <s v="Tesseramento"/>
    <x v="1"/>
    <x v="0"/>
    <x v="0"/>
    <m/>
  </r>
  <r>
    <n v="152859"/>
    <x v="0"/>
    <x v="0"/>
    <x v="0"/>
    <x v="0"/>
    <x v="4"/>
    <x v="359"/>
    <x v="0"/>
    <x v="0"/>
    <s v="Tesseramento"/>
    <x v="0"/>
    <x v="3"/>
    <x v="0"/>
    <m/>
  </r>
  <r>
    <n v="69345"/>
    <x v="0"/>
    <x v="0"/>
    <x v="0"/>
    <x v="0"/>
    <x v="2"/>
    <x v="79"/>
    <x v="0"/>
    <x v="0"/>
    <s v="Tesseramento"/>
    <x v="1"/>
    <x v="4"/>
    <x v="0"/>
    <m/>
  </r>
  <r>
    <n v="63051"/>
    <x v="0"/>
    <x v="0"/>
    <x v="0"/>
    <x v="0"/>
    <x v="2"/>
    <x v="79"/>
    <x v="0"/>
    <x v="1"/>
    <s v="Tesseramento"/>
    <x v="1"/>
    <x v="4"/>
    <x v="0"/>
    <m/>
  </r>
  <r>
    <n v="4028"/>
    <x v="0"/>
    <x v="0"/>
    <x v="0"/>
    <x v="0"/>
    <x v="2"/>
    <x v="79"/>
    <x v="0"/>
    <x v="0"/>
    <s v="Tesseramento"/>
    <x v="1"/>
    <x v="0"/>
    <x v="0"/>
    <m/>
  </r>
  <r>
    <n v="237546"/>
    <x v="0"/>
    <x v="0"/>
    <x v="1"/>
    <x v="0"/>
    <x v="4"/>
    <x v="359"/>
    <x v="0"/>
    <x v="0"/>
    <s v="Tesseramento"/>
    <x v="0"/>
    <x v="0"/>
    <x v="0"/>
    <m/>
  </r>
  <r>
    <n v="31968"/>
    <x v="0"/>
    <x v="0"/>
    <x v="0"/>
    <x v="0"/>
    <x v="2"/>
    <x v="79"/>
    <x v="0"/>
    <x v="1"/>
    <s v="Tesseramento"/>
    <x v="1"/>
    <x v="4"/>
    <x v="0"/>
    <m/>
  </r>
  <r>
    <n v="179357"/>
    <x v="0"/>
    <x v="0"/>
    <x v="0"/>
    <x v="1"/>
    <x v="8"/>
    <x v="222"/>
    <x v="0"/>
    <x v="1"/>
    <s v="Tesseramento"/>
    <x v="1"/>
    <x v="0"/>
    <x v="0"/>
    <m/>
  </r>
  <r>
    <n v="219454"/>
    <x v="0"/>
    <x v="0"/>
    <x v="2"/>
    <x v="3"/>
    <x v="11"/>
    <x v="86"/>
    <x v="0"/>
    <x v="0"/>
    <s v="Tesseramento"/>
    <x v="0"/>
    <x v="0"/>
    <x v="0"/>
    <m/>
  </r>
  <r>
    <n v="152860"/>
    <x v="0"/>
    <x v="0"/>
    <x v="2"/>
    <x v="0"/>
    <x v="4"/>
    <x v="359"/>
    <x v="0"/>
    <x v="1"/>
    <s v="Tesseramento"/>
    <x v="0"/>
    <x v="1"/>
    <x v="0"/>
    <m/>
  </r>
  <r>
    <n v="237327"/>
    <x v="0"/>
    <x v="0"/>
    <x v="1"/>
    <x v="0"/>
    <x v="10"/>
    <x v="136"/>
    <x v="0"/>
    <x v="1"/>
    <s v="Tesseramento"/>
    <x v="1"/>
    <x v="0"/>
    <x v="0"/>
    <m/>
  </r>
  <r>
    <n v="237328"/>
    <x v="0"/>
    <x v="0"/>
    <x v="1"/>
    <x v="1"/>
    <x v="10"/>
    <x v="136"/>
    <x v="0"/>
    <x v="0"/>
    <s v="Tesseramento"/>
    <x v="1"/>
    <x v="3"/>
    <x v="0"/>
    <m/>
  </r>
  <r>
    <n v="200349"/>
    <x v="0"/>
    <x v="0"/>
    <x v="0"/>
    <x v="0"/>
    <x v="11"/>
    <x v="244"/>
    <x v="0"/>
    <x v="0"/>
    <s v="Tesseramento"/>
    <x v="0"/>
    <x v="0"/>
    <x v="0"/>
    <m/>
  </r>
  <r>
    <n v="237463"/>
    <x v="0"/>
    <x v="0"/>
    <x v="1"/>
    <x v="0"/>
    <x v="1"/>
    <x v="212"/>
    <x v="0"/>
    <x v="0"/>
    <s v="Tesseramento"/>
    <x v="1"/>
    <x v="4"/>
    <x v="0"/>
    <m/>
  </r>
  <r>
    <n v="192928"/>
    <x v="0"/>
    <x v="0"/>
    <x v="0"/>
    <x v="2"/>
    <x v="12"/>
    <x v="122"/>
    <x v="0"/>
    <x v="0"/>
    <s v="Tesseramento"/>
    <x v="0"/>
    <x v="0"/>
    <x v="0"/>
    <m/>
  </r>
  <r>
    <n v="192936"/>
    <x v="1"/>
    <x v="0"/>
    <x v="2"/>
    <x v="2"/>
    <x v="12"/>
    <x v="122"/>
    <x v="0"/>
    <x v="0"/>
    <s v="Tesseramento"/>
    <x v="0"/>
    <x v="5"/>
    <x v="0"/>
    <m/>
  </r>
  <r>
    <n v="154022"/>
    <x v="1"/>
    <x v="0"/>
    <x v="2"/>
    <x v="1"/>
    <x v="12"/>
    <x v="122"/>
    <x v="0"/>
    <x v="1"/>
    <s v="Tesseramento"/>
    <x v="0"/>
    <x v="7"/>
    <x v="0"/>
    <m/>
  </r>
  <r>
    <n v="173923"/>
    <x v="0"/>
    <x v="0"/>
    <x v="0"/>
    <x v="0"/>
    <x v="7"/>
    <x v="210"/>
    <x v="0"/>
    <x v="0"/>
    <s v="Tesseramento"/>
    <x v="0"/>
    <x v="4"/>
    <x v="0"/>
    <m/>
  </r>
  <r>
    <n v="237387"/>
    <x v="1"/>
    <x v="0"/>
    <x v="1"/>
    <x v="2"/>
    <x v="12"/>
    <x v="122"/>
    <x v="0"/>
    <x v="1"/>
    <s v="Tesseramento"/>
    <x v="0"/>
    <x v="5"/>
    <x v="0"/>
    <m/>
  </r>
  <r>
    <n v="129111"/>
    <x v="0"/>
    <x v="0"/>
    <x v="0"/>
    <x v="0"/>
    <x v="7"/>
    <x v="274"/>
    <x v="0"/>
    <x v="0"/>
    <s v="Tesseramento"/>
    <x v="0"/>
    <x v="0"/>
    <x v="0"/>
    <m/>
  </r>
  <r>
    <n v="164038"/>
    <x v="1"/>
    <x v="0"/>
    <x v="0"/>
    <x v="0"/>
    <x v="7"/>
    <x v="274"/>
    <x v="0"/>
    <x v="0"/>
    <s v="Tesseramento"/>
    <x v="0"/>
    <x v="7"/>
    <x v="0"/>
    <m/>
  </r>
  <r>
    <n v="207063"/>
    <x v="1"/>
    <x v="0"/>
    <x v="0"/>
    <x v="3"/>
    <x v="7"/>
    <x v="274"/>
    <x v="0"/>
    <x v="0"/>
    <s v="Tesseramento"/>
    <x v="0"/>
    <x v="5"/>
    <x v="0"/>
    <m/>
  </r>
  <r>
    <n v="7412"/>
    <x v="0"/>
    <x v="1"/>
    <x v="0"/>
    <x v="0"/>
    <x v="7"/>
    <x v="274"/>
    <x v="0"/>
    <x v="1"/>
    <s v="Tesseramento"/>
    <x v="0"/>
    <x v="4"/>
    <x v="0"/>
    <m/>
  </r>
  <r>
    <n v="200778"/>
    <x v="1"/>
    <x v="0"/>
    <x v="0"/>
    <x v="1"/>
    <x v="12"/>
    <x v="122"/>
    <x v="0"/>
    <x v="0"/>
    <s v="Tesseramento"/>
    <x v="0"/>
    <x v="5"/>
    <x v="0"/>
    <m/>
  </r>
  <r>
    <n v="237661"/>
    <x v="0"/>
    <x v="1"/>
    <x v="1"/>
    <x v="2"/>
    <x v="11"/>
    <x v="280"/>
    <x v="0"/>
    <x v="0"/>
    <s v="Tesseramento"/>
    <x v="0"/>
    <x v="0"/>
    <x v="0"/>
    <m/>
  </r>
  <r>
    <n v="121619"/>
    <x v="0"/>
    <x v="0"/>
    <x v="0"/>
    <x v="1"/>
    <x v="11"/>
    <x v="244"/>
    <x v="0"/>
    <x v="0"/>
    <s v="Tesseramento"/>
    <x v="0"/>
    <x v="1"/>
    <x v="0"/>
    <m/>
  </r>
  <r>
    <n v="30654"/>
    <x v="0"/>
    <x v="0"/>
    <x v="0"/>
    <x v="0"/>
    <x v="8"/>
    <x v="62"/>
    <x v="0"/>
    <x v="0"/>
    <s v="Tesseramento"/>
    <x v="1"/>
    <x v="4"/>
    <x v="0"/>
    <m/>
  </r>
  <r>
    <n v="55704"/>
    <x v="0"/>
    <x v="0"/>
    <x v="0"/>
    <x v="0"/>
    <x v="11"/>
    <x v="302"/>
    <x v="0"/>
    <x v="0"/>
    <s v="Tesseramento"/>
    <x v="1"/>
    <x v="3"/>
    <x v="0"/>
    <m/>
  </r>
  <r>
    <n v="93571"/>
    <x v="0"/>
    <x v="0"/>
    <x v="0"/>
    <x v="0"/>
    <x v="4"/>
    <x v="303"/>
    <x v="0"/>
    <x v="1"/>
    <s v="Tesseramento"/>
    <x v="1"/>
    <x v="1"/>
    <x v="0"/>
    <m/>
  </r>
  <r>
    <n v="223882"/>
    <x v="0"/>
    <x v="0"/>
    <x v="0"/>
    <x v="0"/>
    <x v="4"/>
    <x v="147"/>
    <x v="0"/>
    <x v="0"/>
    <s v="Tesseramento"/>
    <x v="1"/>
    <x v="4"/>
    <x v="0"/>
    <m/>
  </r>
  <r>
    <n v="214192"/>
    <x v="0"/>
    <x v="1"/>
    <x v="0"/>
    <x v="0"/>
    <x v="1"/>
    <x v="20"/>
    <x v="0"/>
    <x v="0"/>
    <s v="Tesseramento"/>
    <x v="0"/>
    <x v="0"/>
    <x v="0"/>
    <m/>
  </r>
  <r>
    <n v="237447"/>
    <x v="0"/>
    <x v="0"/>
    <x v="1"/>
    <x v="2"/>
    <x v="4"/>
    <x v="147"/>
    <x v="0"/>
    <x v="1"/>
    <s v="Tesseramento"/>
    <x v="1"/>
    <x v="3"/>
    <x v="0"/>
    <m/>
  </r>
  <r>
    <n v="237305"/>
    <x v="0"/>
    <x v="1"/>
    <x v="1"/>
    <x v="3"/>
    <x v="2"/>
    <x v="79"/>
    <x v="0"/>
    <x v="0"/>
    <s v="Tesseramento"/>
    <x v="1"/>
    <x v="3"/>
    <x v="0"/>
    <m/>
  </r>
  <r>
    <n v="197031"/>
    <x v="0"/>
    <x v="0"/>
    <x v="0"/>
    <x v="1"/>
    <x v="7"/>
    <x v="210"/>
    <x v="0"/>
    <x v="0"/>
    <s v="Tesseramento"/>
    <x v="0"/>
    <x v="0"/>
    <x v="0"/>
    <m/>
  </r>
  <r>
    <n v="217363"/>
    <x v="0"/>
    <x v="0"/>
    <x v="0"/>
    <x v="0"/>
    <x v="12"/>
    <x v="323"/>
    <x v="0"/>
    <x v="1"/>
    <s v="Tesseramento"/>
    <x v="1"/>
    <x v="3"/>
    <x v="0"/>
    <m/>
  </r>
  <r>
    <n v="173995"/>
    <x v="0"/>
    <x v="0"/>
    <x v="2"/>
    <x v="3"/>
    <x v="4"/>
    <x v="119"/>
    <x v="0"/>
    <x v="0"/>
    <s v="Tesseramento"/>
    <x v="1"/>
    <x v="0"/>
    <x v="0"/>
    <m/>
  </r>
  <r>
    <n v="193992"/>
    <x v="0"/>
    <x v="0"/>
    <x v="0"/>
    <x v="0"/>
    <x v="2"/>
    <x v="79"/>
    <x v="0"/>
    <x v="0"/>
    <s v="Tesseramento"/>
    <x v="1"/>
    <x v="0"/>
    <x v="0"/>
    <m/>
  </r>
  <r>
    <n v="238048"/>
    <x v="1"/>
    <x v="0"/>
    <x v="1"/>
    <x v="1"/>
    <x v="12"/>
    <x v="245"/>
    <x v="0"/>
    <x v="0"/>
    <s v="Tesseramento"/>
    <x v="1"/>
    <x v="6"/>
    <x v="0"/>
    <m/>
  </r>
  <r>
    <n v="188366"/>
    <x v="0"/>
    <x v="0"/>
    <x v="2"/>
    <x v="0"/>
    <x v="2"/>
    <x v="251"/>
    <x v="0"/>
    <x v="1"/>
    <s v="Tesseramento"/>
    <x v="1"/>
    <x v="1"/>
    <x v="0"/>
    <m/>
  </r>
  <r>
    <n v="158628"/>
    <x v="1"/>
    <x v="0"/>
    <x v="0"/>
    <x v="0"/>
    <x v="2"/>
    <x v="251"/>
    <x v="0"/>
    <x v="1"/>
    <s v="Tesseramento"/>
    <x v="1"/>
    <x v="7"/>
    <x v="0"/>
    <s v="B"/>
  </r>
  <r>
    <n v="208812"/>
    <x v="1"/>
    <x v="0"/>
    <x v="0"/>
    <x v="1"/>
    <x v="4"/>
    <x v="367"/>
    <x v="0"/>
    <x v="1"/>
    <s v="Tesseramento"/>
    <x v="1"/>
    <x v="7"/>
    <x v="0"/>
    <m/>
  </r>
  <r>
    <n v="194753"/>
    <x v="1"/>
    <x v="0"/>
    <x v="0"/>
    <x v="1"/>
    <x v="2"/>
    <x v="251"/>
    <x v="0"/>
    <x v="1"/>
    <s v="Tesseramento"/>
    <x v="1"/>
    <x v="5"/>
    <x v="0"/>
    <m/>
  </r>
  <r>
    <n v="221036"/>
    <x v="1"/>
    <x v="0"/>
    <x v="0"/>
    <x v="1"/>
    <x v="2"/>
    <x v="251"/>
    <x v="0"/>
    <x v="1"/>
    <s v="Tesseramento"/>
    <x v="1"/>
    <x v="5"/>
    <x v="0"/>
    <m/>
  </r>
  <r>
    <n v="237553"/>
    <x v="0"/>
    <x v="0"/>
    <x v="1"/>
    <x v="0"/>
    <x v="3"/>
    <x v="3"/>
    <x v="0"/>
    <x v="0"/>
    <s v="Tesseramento"/>
    <x v="1"/>
    <x v="3"/>
    <x v="0"/>
    <m/>
  </r>
  <r>
    <n v="237911"/>
    <x v="0"/>
    <x v="0"/>
    <x v="1"/>
    <x v="2"/>
    <x v="3"/>
    <x v="3"/>
    <x v="0"/>
    <x v="0"/>
    <s v="Tesseramento"/>
    <x v="1"/>
    <x v="3"/>
    <x v="0"/>
    <m/>
  </r>
  <r>
    <n v="196036"/>
    <x v="0"/>
    <x v="0"/>
    <x v="0"/>
    <x v="0"/>
    <x v="7"/>
    <x v="103"/>
    <x v="0"/>
    <x v="0"/>
    <s v="Tesseramento"/>
    <x v="1"/>
    <x v="4"/>
    <x v="0"/>
    <m/>
  </r>
  <r>
    <n v="220782"/>
    <x v="0"/>
    <x v="0"/>
    <x v="0"/>
    <x v="1"/>
    <x v="7"/>
    <x v="103"/>
    <x v="0"/>
    <x v="0"/>
    <s v="Tesseramento"/>
    <x v="1"/>
    <x v="4"/>
    <x v="0"/>
    <m/>
  </r>
  <r>
    <n v="196035"/>
    <x v="0"/>
    <x v="0"/>
    <x v="0"/>
    <x v="0"/>
    <x v="7"/>
    <x v="103"/>
    <x v="0"/>
    <x v="1"/>
    <s v="Tesseramento"/>
    <x v="1"/>
    <x v="4"/>
    <x v="0"/>
    <m/>
  </r>
  <r>
    <n v="220783"/>
    <x v="0"/>
    <x v="0"/>
    <x v="0"/>
    <x v="1"/>
    <x v="7"/>
    <x v="103"/>
    <x v="0"/>
    <x v="1"/>
    <s v="Tesseramento"/>
    <x v="1"/>
    <x v="3"/>
    <x v="0"/>
    <m/>
  </r>
  <r>
    <n v="237912"/>
    <x v="0"/>
    <x v="0"/>
    <x v="1"/>
    <x v="2"/>
    <x v="3"/>
    <x v="3"/>
    <x v="0"/>
    <x v="0"/>
    <s v="Tesseramento"/>
    <x v="1"/>
    <x v="3"/>
    <x v="0"/>
    <m/>
  </r>
  <r>
    <n v="215591"/>
    <x v="1"/>
    <x v="1"/>
    <x v="0"/>
    <x v="2"/>
    <x v="12"/>
    <x v="245"/>
    <x v="0"/>
    <x v="0"/>
    <s v="Tesseramento"/>
    <x v="1"/>
    <x v="5"/>
    <x v="0"/>
    <m/>
  </r>
  <r>
    <n v="182110"/>
    <x v="0"/>
    <x v="0"/>
    <x v="0"/>
    <x v="0"/>
    <x v="1"/>
    <x v="26"/>
    <x v="0"/>
    <x v="0"/>
    <s v="Tesseramento"/>
    <x v="1"/>
    <x v="0"/>
    <x v="0"/>
    <m/>
  </r>
  <r>
    <n v="237520"/>
    <x v="1"/>
    <x v="0"/>
    <x v="1"/>
    <x v="2"/>
    <x v="2"/>
    <x v="332"/>
    <x v="0"/>
    <x v="0"/>
    <s v="Tesseramento"/>
    <x v="1"/>
    <x v="5"/>
    <x v="0"/>
    <m/>
  </r>
  <r>
    <n v="84918"/>
    <x v="0"/>
    <x v="0"/>
    <x v="0"/>
    <x v="0"/>
    <x v="10"/>
    <x v="294"/>
    <x v="0"/>
    <x v="0"/>
    <s v="Tesseramento"/>
    <x v="1"/>
    <x v="0"/>
    <x v="0"/>
    <m/>
  </r>
  <r>
    <n v="208507"/>
    <x v="0"/>
    <x v="0"/>
    <x v="0"/>
    <x v="0"/>
    <x v="10"/>
    <x v="294"/>
    <x v="0"/>
    <x v="0"/>
    <s v="Tesseramento"/>
    <x v="1"/>
    <x v="0"/>
    <x v="0"/>
    <m/>
  </r>
  <r>
    <n v="88756"/>
    <x v="0"/>
    <x v="0"/>
    <x v="0"/>
    <x v="0"/>
    <x v="4"/>
    <x v="88"/>
    <x v="0"/>
    <x v="0"/>
    <s v="Tesseramento"/>
    <x v="1"/>
    <x v="3"/>
    <x v="0"/>
    <m/>
  </r>
  <r>
    <n v="88757"/>
    <x v="0"/>
    <x v="0"/>
    <x v="0"/>
    <x v="1"/>
    <x v="4"/>
    <x v="88"/>
    <x v="0"/>
    <x v="1"/>
    <s v="Tesseramento"/>
    <x v="1"/>
    <x v="4"/>
    <x v="0"/>
    <m/>
  </r>
  <r>
    <n v="237848"/>
    <x v="0"/>
    <x v="0"/>
    <x v="1"/>
    <x v="1"/>
    <x v="12"/>
    <x v="106"/>
    <x v="0"/>
    <x v="1"/>
    <s v="Tesseramento"/>
    <x v="1"/>
    <x v="0"/>
    <x v="0"/>
    <m/>
  </r>
  <r>
    <n v="163443"/>
    <x v="1"/>
    <x v="0"/>
    <x v="0"/>
    <x v="0"/>
    <x v="10"/>
    <x v="194"/>
    <x v="0"/>
    <x v="0"/>
    <s v="Tesseramento"/>
    <x v="1"/>
    <x v="2"/>
    <x v="0"/>
    <m/>
  </r>
  <r>
    <n v="216942"/>
    <x v="0"/>
    <x v="0"/>
    <x v="2"/>
    <x v="0"/>
    <x v="11"/>
    <x v="126"/>
    <x v="0"/>
    <x v="0"/>
    <s v="Tesseramento"/>
    <x v="1"/>
    <x v="3"/>
    <x v="0"/>
    <m/>
  </r>
  <r>
    <n v="216943"/>
    <x v="0"/>
    <x v="0"/>
    <x v="2"/>
    <x v="1"/>
    <x v="11"/>
    <x v="126"/>
    <x v="0"/>
    <x v="1"/>
    <s v="Tesseramento"/>
    <x v="1"/>
    <x v="3"/>
    <x v="0"/>
    <m/>
  </r>
  <r>
    <n v="95980"/>
    <x v="0"/>
    <x v="0"/>
    <x v="0"/>
    <x v="0"/>
    <x v="7"/>
    <x v="215"/>
    <x v="0"/>
    <x v="0"/>
    <s v="Tesseramento"/>
    <x v="1"/>
    <x v="3"/>
    <x v="0"/>
    <m/>
  </r>
  <r>
    <n v="237634"/>
    <x v="0"/>
    <x v="1"/>
    <x v="1"/>
    <x v="1"/>
    <x v="7"/>
    <x v="215"/>
    <x v="0"/>
    <x v="0"/>
    <s v="Tesseramento"/>
    <x v="1"/>
    <x v="1"/>
    <x v="0"/>
    <m/>
  </r>
  <r>
    <n v="232341"/>
    <x v="0"/>
    <x v="0"/>
    <x v="0"/>
    <x v="0"/>
    <x v="7"/>
    <x v="209"/>
    <x v="0"/>
    <x v="0"/>
    <s v="Tesseramento"/>
    <x v="0"/>
    <x v="0"/>
    <x v="0"/>
    <m/>
  </r>
  <r>
    <n v="217931"/>
    <x v="0"/>
    <x v="0"/>
    <x v="0"/>
    <x v="1"/>
    <x v="8"/>
    <x v="113"/>
    <x v="0"/>
    <x v="0"/>
    <s v="Tesseramento"/>
    <x v="0"/>
    <x v="3"/>
    <x v="0"/>
    <m/>
  </r>
  <r>
    <n v="237513"/>
    <x v="0"/>
    <x v="1"/>
    <x v="1"/>
    <x v="2"/>
    <x v="7"/>
    <x v="282"/>
    <x v="0"/>
    <x v="0"/>
    <s v="Tesseramento"/>
    <x v="0"/>
    <x v="4"/>
    <x v="0"/>
    <m/>
  </r>
  <r>
    <n v="224105"/>
    <x v="1"/>
    <x v="0"/>
    <x v="0"/>
    <x v="3"/>
    <x v="2"/>
    <x v="251"/>
    <x v="0"/>
    <x v="1"/>
    <s v="Tesseramento"/>
    <x v="1"/>
    <x v="5"/>
    <x v="0"/>
    <m/>
  </r>
  <r>
    <n v="230761"/>
    <x v="1"/>
    <x v="0"/>
    <x v="0"/>
    <x v="0"/>
    <x v="2"/>
    <x v="251"/>
    <x v="0"/>
    <x v="1"/>
    <s v="Tesseramento"/>
    <x v="1"/>
    <x v="7"/>
    <x v="0"/>
    <m/>
  </r>
  <r>
    <n v="237814"/>
    <x v="0"/>
    <x v="1"/>
    <x v="1"/>
    <x v="1"/>
    <x v="14"/>
    <x v="43"/>
    <x v="0"/>
    <x v="1"/>
    <s v="Tesseramento"/>
    <x v="1"/>
    <x v="1"/>
    <x v="0"/>
    <m/>
  </r>
  <r>
    <n v="215764"/>
    <x v="0"/>
    <x v="1"/>
    <x v="0"/>
    <x v="1"/>
    <x v="7"/>
    <x v="44"/>
    <x v="0"/>
    <x v="0"/>
    <s v="Tesseramento"/>
    <x v="1"/>
    <x v="4"/>
    <x v="0"/>
    <m/>
  </r>
  <r>
    <n v="237813"/>
    <x v="0"/>
    <x v="1"/>
    <x v="1"/>
    <x v="1"/>
    <x v="14"/>
    <x v="43"/>
    <x v="0"/>
    <x v="0"/>
    <s v="Tesseramento"/>
    <x v="1"/>
    <x v="1"/>
    <x v="0"/>
    <m/>
  </r>
  <r>
    <n v="200294"/>
    <x v="0"/>
    <x v="1"/>
    <x v="0"/>
    <x v="0"/>
    <x v="4"/>
    <x v="303"/>
    <x v="0"/>
    <x v="0"/>
    <s v="Tesseramento"/>
    <x v="1"/>
    <x v="1"/>
    <x v="0"/>
    <m/>
  </r>
  <r>
    <n v="201247"/>
    <x v="1"/>
    <x v="0"/>
    <x v="2"/>
    <x v="1"/>
    <x v="1"/>
    <x v="320"/>
    <x v="0"/>
    <x v="0"/>
    <s v="Tesseramento"/>
    <x v="1"/>
    <x v="5"/>
    <x v="0"/>
    <m/>
  </r>
  <r>
    <n v="224772"/>
    <x v="1"/>
    <x v="0"/>
    <x v="2"/>
    <x v="2"/>
    <x v="2"/>
    <x v="2"/>
    <x v="0"/>
    <x v="0"/>
    <s v="Tesseramento"/>
    <x v="1"/>
    <x v="5"/>
    <x v="0"/>
    <m/>
  </r>
  <r>
    <n v="182649"/>
    <x v="1"/>
    <x v="0"/>
    <x v="0"/>
    <x v="0"/>
    <x v="7"/>
    <x v="15"/>
    <x v="0"/>
    <x v="0"/>
    <s v="Tesseramento"/>
    <x v="2"/>
    <x v="2"/>
    <x v="0"/>
    <m/>
  </r>
  <r>
    <n v="237437"/>
    <x v="1"/>
    <x v="0"/>
    <x v="0"/>
    <x v="0"/>
    <x v="7"/>
    <x v="15"/>
    <x v="0"/>
    <x v="0"/>
    <s v="Tesseramento"/>
    <x v="2"/>
    <x v="5"/>
    <x v="0"/>
    <m/>
  </r>
  <r>
    <n v="237459"/>
    <x v="0"/>
    <x v="0"/>
    <x v="1"/>
    <x v="3"/>
    <x v="4"/>
    <x v="116"/>
    <x v="0"/>
    <x v="1"/>
    <s v="Tesseramento"/>
    <x v="1"/>
    <x v="3"/>
    <x v="0"/>
    <m/>
  </r>
  <r>
    <n v="37363"/>
    <x v="0"/>
    <x v="0"/>
    <x v="0"/>
    <x v="0"/>
    <x v="3"/>
    <x v="85"/>
    <x v="0"/>
    <x v="0"/>
    <s v="Tesseramento"/>
    <x v="1"/>
    <x v="4"/>
    <x v="0"/>
    <m/>
  </r>
  <r>
    <n v="222024"/>
    <x v="0"/>
    <x v="1"/>
    <x v="0"/>
    <x v="1"/>
    <x v="4"/>
    <x v="116"/>
    <x v="0"/>
    <x v="0"/>
    <s v="Tesseramento"/>
    <x v="1"/>
    <x v="0"/>
    <x v="0"/>
    <m/>
  </r>
  <r>
    <n v="237731"/>
    <x v="0"/>
    <x v="0"/>
    <x v="1"/>
    <x v="1"/>
    <x v="1"/>
    <x v="20"/>
    <x v="0"/>
    <x v="0"/>
    <s v="Tesseramento"/>
    <x v="0"/>
    <x v="0"/>
    <x v="0"/>
    <m/>
  </r>
  <r>
    <n v="237465"/>
    <x v="0"/>
    <x v="0"/>
    <x v="1"/>
    <x v="1"/>
    <x v="11"/>
    <x v="141"/>
    <x v="0"/>
    <x v="1"/>
    <s v="Tesseramento"/>
    <x v="1"/>
    <x v="0"/>
    <x v="0"/>
    <m/>
  </r>
  <r>
    <n v="237449"/>
    <x v="0"/>
    <x v="0"/>
    <x v="1"/>
    <x v="3"/>
    <x v="10"/>
    <x v="93"/>
    <x v="0"/>
    <x v="0"/>
    <s v="Tesseramento"/>
    <x v="0"/>
    <x v="1"/>
    <x v="0"/>
    <m/>
  </r>
  <r>
    <n v="237455"/>
    <x v="0"/>
    <x v="0"/>
    <x v="1"/>
    <x v="2"/>
    <x v="4"/>
    <x v="360"/>
    <x v="0"/>
    <x v="0"/>
    <s v="Tesseramento"/>
    <x v="0"/>
    <x v="3"/>
    <x v="0"/>
    <m/>
  </r>
  <r>
    <n v="206507"/>
    <x v="0"/>
    <x v="0"/>
    <x v="2"/>
    <x v="0"/>
    <x v="7"/>
    <x v="205"/>
    <x v="0"/>
    <x v="0"/>
    <s v="Tesseramento"/>
    <x v="1"/>
    <x v="3"/>
    <x v="0"/>
    <m/>
  </r>
  <r>
    <n v="237310"/>
    <x v="0"/>
    <x v="0"/>
    <x v="1"/>
    <x v="1"/>
    <x v="1"/>
    <x v="193"/>
    <x v="0"/>
    <x v="0"/>
    <s v="Tesseramento"/>
    <x v="1"/>
    <x v="0"/>
    <x v="0"/>
    <m/>
  </r>
  <r>
    <n v="38006"/>
    <x v="0"/>
    <x v="0"/>
    <x v="2"/>
    <x v="0"/>
    <x v="7"/>
    <x v="301"/>
    <x v="0"/>
    <x v="1"/>
    <s v="Tesseramento"/>
    <x v="1"/>
    <x v="0"/>
    <x v="0"/>
    <m/>
  </r>
  <r>
    <n v="237502"/>
    <x v="1"/>
    <x v="1"/>
    <x v="1"/>
    <x v="2"/>
    <x v="12"/>
    <x v="254"/>
    <x v="0"/>
    <x v="0"/>
    <s v="Tesseramento"/>
    <x v="0"/>
    <x v="5"/>
    <x v="0"/>
    <m/>
  </r>
  <r>
    <n v="30458"/>
    <x v="0"/>
    <x v="0"/>
    <x v="0"/>
    <x v="0"/>
    <x v="2"/>
    <x v="79"/>
    <x v="0"/>
    <x v="1"/>
    <s v="Tesseramento"/>
    <x v="1"/>
    <x v="4"/>
    <x v="0"/>
    <m/>
  </r>
  <r>
    <n v="237431"/>
    <x v="1"/>
    <x v="0"/>
    <x v="1"/>
    <x v="3"/>
    <x v="13"/>
    <x v="198"/>
    <x v="0"/>
    <x v="0"/>
    <s v="Tesseramento"/>
    <x v="1"/>
    <x v="5"/>
    <x v="0"/>
    <m/>
  </r>
  <r>
    <n v="222422"/>
    <x v="0"/>
    <x v="0"/>
    <x v="0"/>
    <x v="2"/>
    <x v="2"/>
    <x v="79"/>
    <x v="0"/>
    <x v="0"/>
    <s v="Tesseramento"/>
    <x v="1"/>
    <x v="1"/>
    <x v="0"/>
    <m/>
  </r>
  <r>
    <n v="77287"/>
    <x v="0"/>
    <x v="0"/>
    <x v="2"/>
    <x v="0"/>
    <x v="7"/>
    <x v="210"/>
    <x v="0"/>
    <x v="0"/>
    <s v="Tesseramento"/>
    <x v="0"/>
    <x v="3"/>
    <x v="0"/>
    <m/>
  </r>
  <r>
    <n v="224398"/>
    <x v="1"/>
    <x v="0"/>
    <x v="0"/>
    <x v="1"/>
    <x v="11"/>
    <x v="141"/>
    <x v="0"/>
    <x v="0"/>
    <s v="Tesseramento"/>
    <x v="1"/>
    <x v="5"/>
    <x v="0"/>
    <m/>
  </r>
  <r>
    <n v="65826"/>
    <x v="0"/>
    <x v="0"/>
    <x v="2"/>
    <x v="4"/>
    <x v="11"/>
    <x v="141"/>
    <x v="0"/>
    <x v="0"/>
    <s v="Tesseramento"/>
    <x v="1"/>
    <x v="4"/>
    <x v="0"/>
    <m/>
  </r>
  <r>
    <n v="116216"/>
    <x v="0"/>
    <x v="0"/>
    <x v="0"/>
    <x v="0"/>
    <x v="7"/>
    <x v="78"/>
    <x v="0"/>
    <x v="0"/>
    <s v="Tesseramento"/>
    <x v="0"/>
    <x v="0"/>
    <x v="0"/>
    <m/>
  </r>
  <r>
    <n v="9614"/>
    <x v="0"/>
    <x v="0"/>
    <x v="0"/>
    <x v="0"/>
    <x v="2"/>
    <x v="224"/>
    <x v="0"/>
    <x v="0"/>
    <s v="Tesseramento"/>
    <x v="1"/>
    <x v="1"/>
    <x v="0"/>
    <m/>
  </r>
  <r>
    <n v="38422"/>
    <x v="0"/>
    <x v="0"/>
    <x v="0"/>
    <x v="0"/>
    <x v="17"/>
    <x v="159"/>
    <x v="0"/>
    <x v="0"/>
    <s v="Tesseramento"/>
    <x v="1"/>
    <x v="4"/>
    <x v="0"/>
    <m/>
  </r>
  <r>
    <n v="85215"/>
    <x v="0"/>
    <x v="0"/>
    <x v="0"/>
    <x v="0"/>
    <x v="4"/>
    <x v="119"/>
    <x v="0"/>
    <x v="0"/>
    <s v="Tesseramento"/>
    <x v="1"/>
    <x v="0"/>
    <x v="0"/>
    <m/>
  </r>
  <r>
    <n v="237470"/>
    <x v="0"/>
    <x v="1"/>
    <x v="1"/>
    <x v="2"/>
    <x v="7"/>
    <x v="293"/>
    <x v="0"/>
    <x v="0"/>
    <s v="Tesseramento"/>
    <x v="1"/>
    <x v="4"/>
    <x v="0"/>
    <m/>
  </r>
  <r>
    <n v="202251"/>
    <x v="0"/>
    <x v="0"/>
    <x v="0"/>
    <x v="0"/>
    <x v="8"/>
    <x v="46"/>
    <x v="0"/>
    <x v="0"/>
    <s v="Tesseramento"/>
    <x v="0"/>
    <x v="3"/>
    <x v="0"/>
    <m/>
  </r>
  <r>
    <n v="237472"/>
    <x v="1"/>
    <x v="1"/>
    <x v="1"/>
    <x v="2"/>
    <x v="7"/>
    <x v="45"/>
    <x v="0"/>
    <x v="0"/>
    <s v="Tesseramento"/>
    <x v="1"/>
    <x v="5"/>
    <x v="0"/>
    <m/>
  </r>
  <r>
    <n v="237850"/>
    <x v="0"/>
    <x v="1"/>
    <x v="1"/>
    <x v="1"/>
    <x v="12"/>
    <x v="106"/>
    <x v="0"/>
    <x v="0"/>
    <s v="Tesseramento"/>
    <x v="1"/>
    <x v="1"/>
    <x v="0"/>
    <m/>
  </r>
  <r>
    <n v="1293"/>
    <x v="0"/>
    <x v="0"/>
    <x v="0"/>
    <x v="0"/>
    <x v="1"/>
    <x v="349"/>
    <x v="0"/>
    <x v="0"/>
    <s v="Tesseramento"/>
    <x v="0"/>
    <x v="4"/>
    <x v="0"/>
    <m/>
  </r>
  <r>
    <n v="237847"/>
    <x v="0"/>
    <x v="1"/>
    <x v="1"/>
    <x v="1"/>
    <x v="12"/>
    <x v="106"/>
    <x v="0"/>
    <x v="1"/>
    <s v="Tesseramento"/>
    <x v="1"/>
    <x v="0"/>
    <x v="0"/>
    <m/>
  </r>
  <r>
    <n v="237851"/>
    <x v="0"/>
    <x v="1"/>
    <x v="1"/>
    <x v="1"/>
    <x v="12"/>
    <x v="106"/>
    <x v="0"/>
    <x v="0"/>
    <s v="Tesseramento"/>
    <x v="1"/>
    <x v="0"/>
    <x v="0"/>
    <m/>
  </r>
  <r>
    <n v="61661"/>
    <x v="0"/>
    <x v="0"/>
    <x v="0"/>
    <x v="4"/>
    <x v="7"/>
    <x v="293"/>
    <x v="0"/>
    <x v="0"/>
    <s v="Tesseramento"/>
    <x v="1"/>
    <x v="3"/>
    <x v="0"/>
    <m/>
  </r>
  <r>
    <n v="237450"/>
    <x v="0"/>
    <x v="0"/>
    <x v="1"/>
    <x v="1"/>
    <x v="1"/>
    <x v="108"/>
    <x v="0"/>
    <x v="0"/>
    <s v="Tesseramento"/>
    <x v="0"/>
    <x v="1"/>
    <x v="0"/>
    <m/>
  </r>
  <r>
    <n v="237451"/>
    <x v="0"/>
    <x v="0"/>
    <x v="1"/>
    <x v="0"/>
    <x v="1"/>
    <x v="108"/>
    <x v="0"/>
    <x v="0"/>
    <s v="Tesseramento"/>
    <x v="0"/>
    <x v="1"/>
    <x v="0"/>
    <m/>
  </r>
  <r>
    <n v="237452"/>
    <x v="0"/>
    <x v="0"/>
    <x v="1"/>
    <x v="0"/>
    <x v="1"/>
    <x v="108"/>
    <x v="0"/>
    <x v="0"/>
    <s v="Tesseramento"/>
    <x v="0"/>
    <x v="1"/>
    <x v="0"/>
    <m/>
  </r>
  <r>
    <n v="229929"/>
    <x v="0"/>
    <x v="0"/>
    <x v="0"/>
    <x v="3"/>
    <x v="11"/>
    <x v="365"/>
    <x v="0"/>
    <x v="0"/>
    <s v="Tesseramento"/>
    <x v="1"/>
    <x v="1"/>
    <x v="0"/>
    <m/>
  </r>
  <r>
    <n v="226669"/>
    <x v="0"/>
    <x v="0"/>
    <x v="0"/>
    <x v="0"/>
    <x v="12"/>
    <x v="148"/>
    <x v="0"/>
    <x v="0"/>
    <s v="Tesseramento"/>
    <x v="1"/>
    <x v="1"/>
    <x v="0"/>
    <m/>
  </r>
  <r>
    <n v="37593"/>
    <x v="0"/>
    <x v="0"/>
    <x v="2"/>
    <x v="0"/>
    <x v="12"/>
    <x v="133"/>
    <x v="0"/>
    <x v="0"/>
    <s v="Tesseramento"/>
    <x v="0"/>
    <x v="0"/>
    <x v="0"/>
    <m/>
  </r>
  <r>
    <n v="237588"/>
    <x v="1"/>
    <x v="1"/>
    <x v="1"/>
    <x v="2"/>
    <x v="12"/>
    <x v="133"/>
    <x v="0"/>
    <x v="1"/>
    <s v="Tesseramento"/>
    <x v="0"/>
    <x v="5"/>
    <x v="0"/>
    <m/>
  </r>
  <r>
    <n v="238303"/>
    <x v="0"/>
    <x v="1"/>
    <x v="1"/>
    <x v="1"/>
    <x v="7"/>
    <x v="103"/>
    <x v="0"/>
    <x v="0"/>
    <s v="Tesseramento"/>
    <x v="1"/>
    <x v="0"/>
    <x v="0"/>
    <m/>
  </r>
  <r>
    <n v="238302"/>
    <x v="1"/>
    <x v="1"/>
    <x v="1"/>
    <x v="1"/>
    <x v="7"/>
    <x v="103"/>
    <x v="0"/>
    <x v="0"/>
    <s v="Tesseramento"/>
    <x v="1"/>
    <x v="5"/>
    <x v="0"/>
    <m/>
  </r>
  <r>
    <n v="238299"/>
    <x v="1"/>
    <x v="1"/>
    <x v="1"/>
    <x v="1"/>
    <x v="7"/>
    <x v="103"/>
    <x v="0"/>
    <x v="1"/>
    <s v="Tesseramento"/>
    <x v="1"/>
    <x v="5"/>
    <x v="0"/>
    <m/>
  </r>
  <r>
    <n v="213010"/>
    <x v="1"/>
    <x v="0"/>
    <x v="0"/>
    <x v="0"/>
    <x v="7"/>
    <x v="103"/>
    <x v="0"/>
    <x v="0"/>
    <s v="Tesseramento"/>
    <x v="1"/>
    <x v="6"/>
    <x v="0"/>
    <m/>
  </r>
  <r>
    <n v="10038"/>
    <x v="0"/>
    <x v="0"/>
    <x v="0"/>
    <x v="0"/>
    <x v="4"/>
    <x v="271"/>
    <x v="0"/>
    <x v="0"/>
    <s v="Tesseramento"/>
    <x v="1"/>
    <x v="4"/>
    <x v="0"/>
    <m/>
  </r>
  <r>
    <n v="40100"/>
    <x v="0"/>
    <x v="0"/>
    <x v="0"/>
    <x v="0"/>
    <x v="4"/>
    <x v="271"/>
    <x v="0"/>
    <x v="0"/>
    <s v="Tesseramento"/>
    <x v="1"/>
    <x v="4"/>
    <x v="0"/>
    <m/>
  </r>
  <r>
    <n v="181972"/>
    <x v="1"/>
    <x v="0"/>
    <x v="0"/>
    <x v="0"/>
    <x v="2"/>
    <x v="42"/>
    <x v="0"/>
    <x v="1"/>
    <s v="Tesseramento"/>
    <x v="1"/>
    <x v="6"/>
    <x v="0"/>
    <m/>
  </r>
  <r>
    <n v="205349"/>
    <x v="0"/>
    <x v="0"/>
    <x v="0"/>
    <x v="1"/>
    <x v="7"/>
    <x v="213"/>
    <x v="0"/>
    <x v="0"/>
    <s v="Tesseramento"/>
    <x v="1"/>
    <x v="3"/>
    <x v="0"/>
    <m/>
  </r>
  <r>
    <n v="126864"/>
    <x v="0"/>
    <x v="1"/>
    <x v="0"/>
    <x v="0"/>
    <x v="4"/>
    <x v="236"/>
    <x v="0"/>
    <x v="1"/>
    <s v="Tesseramento"/>
    <x v="1"/>
    <x v="3"/>
    <x v="0"/>
    <m/>
  </r>
  <r>
    <n v="237466"/>
    <x v="0"/>
    <x v="0"/>
    <x v="1"/>
    <x v="3"/>
    <x v="4"/>
    <x v="236"/>
    <x v="0"/>
    <x v="1"/>
    <s v="Tesseramento"/>
    <x v="1"/>
    <x v="3"/>
    <x v="0"/>
    <m/>
  </r>
  <r>
    <n v="237467"/>
    <x v="1"/>
    <x v="0"/>
    <x v="1"/>
    <x v="2"/>
    <x v="4"/>
    <x v="236"/>
    <x v="0"/>
    <x v="1"/>
    <s v="Tesseramento"/>
    <x v="1"/>
    <x v="5"/>
    <x v="0"/>
    <m/>
  </r>
  <r>
    <n v="237468"/>
    <x v="1"/>
    <x v="0"/>
    <x v="1"/>
    <x v="2"/>
    <x v="4"/>
    <x v="236"/>
    <x v="0"/>
    <x v="0"/>
    <s v="Tesseramento"/>
    <x v="1"/>
    <x v="5"/>
    <x v="0"/>
    <m/>
  </r>
  <r>
    <n v="237508"/>
    <x v="0"/>
    <x v="1"/>
    <x v="1"/>
    <x v="1"/>
    <x v="7"/>
    <x v="11"/>
    <x v="0"/>
    <x v="1"/>
    <s v="Tesseramento"/>
    <x v="1"/>
    <x v="3"/>
    <x v="0"/>
    <m/>
  </r>
  <r>
    <n v="217499"/>
    <x v="1"/>
    <x v="0"/>
    <x v="0"/>
    <x v="1"/>
    <x v="1"/>
    <x v="319"/>
    <x v="0"/>
    <x v="1"/>
    <s v="Tesseramento"/>
    <x v="1"/>
    <x v="5"/>
    <x v="0"/>
    <m/>
  </r>
  <r>
    <n v="216352"/>
    <x v="0"/>
    <x v="1"/>
    <x v="0"/>
    <x v="3"/>
    <x v="7"/>
    <x v="11"/>
    <x v="0"/>
    <x v="0"/>
    <s v="Tesseramento"/>
    <x v="1"/>
    <x v="0"/>
    <x v="0"/>
    <m/>
  </r>
  <r>
    <n v="128165"/>
    <x v="0"/>
    <x v="0"/>
    <x v="0"/>
    <x v="2"/>
    <x v="8"/>
    <x v="128"/>
    <x v="0"/>
    <x v="0"/>
    <s v="Tesseramento"/>
    <x v="1"/>
    <x v="3"/>
    <x v="0"/>
    <m/>
  </r>
  <r>
    <n v="200229"/>
    <x v="0"/>
    <x v="1"/>
    <x v="2"/>
    <x v="1"/>
    <x v="1"/>
    <x v="138"/>
    <x v="0"/>
    <x v="0"/>
    <s v="Tesseramento"/>
    <x v="1"/>
    <x v="0"/>
    <x v="0"/>
    <m/>
  </r>
  <r>
    <n v="195621"/>
    <x v="0"/>
    <x v="1"/>
    <x v="0"/>
    <x v="0"/>
    <x v="4"/>
    <x v="54"/>
    <x v="0"/>
    <x v="0"/>
    <s v="Tesseramento"/>
    <x v="1"/>
    <x v="3"/>
    <x v="0"/>
    <m/>
  </r>
  <r>
    <n v="188787"/>
    <x v="0"/>
    <x v="0"/>
    <x v="0"/>
    <x v="0"/>
    <x v="1"/>
    <x v="28"/>
    <x v="0"/>
    <x v="0"/>
    <s v="Tesseramento"/>
    <x v="1"/>
    <x v="4"/>
    <x v="0"/>
    <m/>
  </r>
  <r>
    <n v="213692"/>
    <x v="0"/>
    <x v="0"/>
    <x v="0"/>
    <x v="0"/>
    <x v="1"/>
    <x v="26"/>
    <x v="0"/>
    <x v="0"/>
    <s v="Tesseramento"/>
    <x v="1"/>
    <x v="3"/>
    <x v="0"/>
    <m/>
  </r>
  <r>
    <n v="238033"/>
    <x v="1"/>
    <x v="1"/>
    <x v="1"/>
    <x v="2"/>
    <x v="4"/>
    <x v="146"/>
    <x v="0"/>
    <x v="1"/>
    <s v="Tesseramento"/>
    <x v="1"/>
    <x v="5"/>
    <x v="0"/>
    <m/>
  </r>
  <r>
    <n v="212936"/>
    <x v="0"/>
    <x v="0"/>
    <x v="0"/>
    <x v="0"/>
    <x v="7"/>
    <x v="33"/>
    <x v="0"/>
    <x v="1"/>
    <s v="Tesseramento"/>
    <x v="1"/>
    <x v="1"/>
    <x v="0"/>
    <m/>
  </r>
  <r>
    <n v="191829"/>
    <x v="1"/>
    <x v="0"/>
    <x v="0"/>
    <x v="0"/>
    <x v="12"/>
    <x v="27"/>
    <x v="0"/>
    <x v="0"/>
    <s v="Tesseramento"/>
    <x v="1"/>
    <x v="2"/>
    <x v="0"/>
    <m/>
  </r>
  <r>
    <n v="191828"/>
    <x v="1"/>
    <x v="0"/>
    <x v="0"/>
    <x v="1"/>
    <x v="12"/>
    <x v="27"/>
    <x v="0"/>
    <x v="0"/>
    <s v="Tesseramento"/>
    <x v="1"/>
    <x v="6"/>
    <x v="0"/>
    <m/>
  </r>
  <r>
    <n v="232322"/>
    <x v="0"/>
    <x v="0"/>
    <x v="0"/>
    <x v="1"/>
    <x v="4"/>
    <x v="119"/>
    <x v="0"/>
    <x v="0"/>
    <s v="Tesseramento"/>
    <x v="1"/>
    <x v="4"/>
    <x v="0"/>
    <m/>
  </r>
  <r>
    <n v="237318"/>
    <x v="0"/>
    <x v="1"/>
    <x v="1"/>
    <x v="0"/>
    <x v="7"/>
    <x v="227"/>
    <x v="0"/>
    <x v="0"/>
    <s v="Tesseramento"/>
    <x v="1"/>
    <x v="1"/>
    <x v="0"/>
    <m/>
  </r>
  <r>
    <n v="237428"/>
    <x v="0"/>
    <x v="0"/>
    <x v="1"/>
    <x v="2"/>
    <x v="4"/>
    <x v="54"/>
    <x v="0"/>
    <x v="1"/>
    <s v="Tesseramento"/>
    <x v="1"/>
    <x v="4"/>
    <x v="0"/>
    <m/>
  </r>
  <r>
    <n v="237319"/>
    <x v="0"/>
    <x v="1"/>
    <x v="1"/>
    <x v="0"/>
    <x v="7"/>
    <x v="227"/>
    <x v="0"/>
    <x v="0"/>
    <s v="Tesseramento"/>
    <x v="1"/>
    <x v="1"/>
    <x v="0"/>
    <m/>
  </r>
  <r>
    <n v="176413"/>
    <x v="0"/>
    <x v="1"/>
    <x v="0"/>
    <x v="0"/>
    <x v="4"/>
    <x v="119"/>
    <x v="0"/>
    <x v="0"/>
    <s v="Tesseramento"/>
    <x v="1"/>
    <x v="0"/>
    <x v="0"/>
    <m/>
  </r>
  <r>
    <n v="57876"/>
    <x v="0"/>
    <x v="0"/>
    <x v="2"/>
    <x v="4"/>
    <x v="7"/>
    <x v="51"/>
    <x v="0"/>
    <x v="0"/>
    <s v="Tesseramento"/>
    <x v="1"/>
    <x v="1"/>
    <x v="0"/>
    <m/>
  </r>
  <r>
    <n v="232164"/>
    <x v="1"/>
    <x v="0"/>
    <x v="0"/>
    <x v="2"/>
    <x v="7"/>
    <x v="11"/>
    <x v="0"/>
    <x v="0"/>
    <s v="Tesseramento"/>
    <x v="1"/>
    <x v="5"/>
    <x v="0"/>
    <m/>
  </r>
  <r>
    <n v="228495"/>
    <x v="1"/>
    <x v="0"/>
    <x v="0"/>
    <x v="1"/>
    <x v="11"/>
    <x v="91"/>
    <x v="0"/>
    <x v="0"/>
    <s v="Tesseramento"/>
    <x v="1"/>
    <x v="5"/>
    <x v="0"/>
    <m/>
  </r>
  <r>
    <n v="232710"/>
    <x v="0"/>
    <x v="0"/>
    <x v="0"/>
    <x v="1"/>
    <x v="8"/>
    <x v="304"/>
    <x v="0"/>
    <x v="0"/>
    <s v="Tesseramento"/>
    <x v="0"/>
    <x v="3"/>
    <x v="0"/>
    <m/>
  </r>
  <r>
    <n v="232711"/>
    <x v="0"/>
    <x v="0"/>
    <x v="0"/>
    <x v="1"/>
    <x v="8"/>
    <x v="304"/>
    <x v="0"/>
    <x v="1"/>
    <s v="Tesseramento"/>
    <x v="0"/>
    <x v="3"/>
    <x v="0"/>
    <m/>
  </r>
  <r>
    <n v="237535"/>
    <x v="0"/>
    <x v="0"/>
    <x v="1"/>
    <x v="2"/>
    <x v="2"/>
    <x v="336"/>
    <x v="0"/>
    <x v="0"/>
    <s v="Tesseramento"/>
    <x v="1"/>
    <x v="0"/>
    <x v="0"/>
    <m/>
  </r>
  <r>
    <n v="182455"/>
    <x v="0"/>
    <x v="1"/>
    <x v="2"/>
    <x v="3"/>
    <x v="8"/>
    <x v="17"/>
    <x v="0"/>
    <x v="0"/>
    <s v="Tesseramento"/>
    <x v="1"/>
    <x v="4"/>
    <x v="0"/>
    <m/>
  </r>
  <r>
    <n v="64668"/>
    <x v="0"/>
    <x v="0"/>
    <x v="0"/>
    <x v="4"/>
    <x v="10"/>
    <x v="396"/>
    <x v="0"/>
    <x v="0"/>
    <s v="Tesseramento"/>
    <x v="0"/>
    <x v="0"/>
    <x v="0"/>
    <m/>
  </r>
  <r>
    <n v="237658"/>
    <x v="0"/>
    <x v="1"/>
    <x v="1"/>
    <x v="3"/>
    <x v="8"/>
    <x v="17"/>
    <x v="0"/>
    <x v="0"/>
    <s v="Tesseramento"/>
    <x v="1"/>
    <x v="0"/>
    <x v="0"/>
    <m/>
  </r>
  <r>
    <n v="211335"/>
    <x v="1"/>
    <x v="1"/>
    <x v="0"/>
    <x v="1"/>
    <x v="7"/>
    <x v="44"/>
    <x v="0"/>
    <x v="0"/>
    <s v="Tesseramento"/>
    <x v="1"/>
    <x v="2"/>
    <x v="0"/>
    <m/>
  </r>
  <r>
    <n v="189507"/>
    <x v="0"/>
    <x v="0"/>
    <x v="0"/>
    <x v="0"/>
    <x v="8"/>
    <x v="304"/>
    <x v="0"/>
    <x v="0"/>
    <s v="Tesseramento"/>
    <x v="0"/>
    <x v="0"/>
    <x v="0"/>
    <m/>
  </r>
  <r>
    <n v="237469"/>
    <x v="0"/>
    <x v="0"/>
    <x v="1"/>
    <x v="2"/>
    <x v="10"/>
    <x v="396"/>
    <x v="0"/>
    <x v="0"/>
    <s v="Tesseramento"/>
    <x v="0"/>
    <x v="0"/>
    <x v="0"/>
    <m/>
  </r>
  <r>
    <n v="90508"/>
    <x v="0"/>
    <x v="0"/>
    <x v="0"/>
    <x v="0"/>
    <x v="8"/>
    <x v="304"/>
    <x v="0"/>
    <x v="0"/>
    <s v="Tesseramento"/>
    <x v="0"/>
    <x v="0"/>
    <x v="0"/>
    <m/>
  </r>
  <r>
    <n v="181810"/>
    <x v="1"/>
    <x v="0"/>
    <x v="0"/>
    <x v="0"/>
    <x v="8"/>
    <x v="304"/>
    <x v="0"/>
    <x v="0"/>
    <s v="Tesseramento"/>
    <x v="0"/>
    <x v="6"/>
    <x v="0"/>
    <m/>
  </r>
  <r>
    <n v="18780"/>
    <x v="0"/>
    <x v="0"/>
    <x v="0"/>
    <x v="0"/>
    <x v="12"/>
    <x v="133"/>
    <x v="0"/>
    <x v="0"/>
    <s v="Tesseramento"/>
    <x v="0"/>
    <x v="3"/>
    <x v="0"/>
    <m/>
  </r>
  <r>
    <n v="190375"/>
    <x v="0"/>
    <x v="1"/>
    <x v="0"/>
    <x v="0"/>
    <x v="8"/>
    <x v="128"/>
    <x v="0"/>
    <x v="0"/>
    <s v="Tesseramento"/>
    <x v="1"/>
    <x v="1"/>
    <x v="0"/>
    <m/>
  </r>
  <r>
    <n v="237550"/>
    <x v="0"/>
    <x v="1"/>
    <x v="1"/>
    <x v="2"/>
    <x v="15"/>
    <x v="104"/>
    <x v="0"/>
    <x v="0"/>
    <s v="Tesseramento"/>
    <x v="1"/>
    <x v="0"/>
    <x v="0"/>
    <m/>
  </r>
  <r>
    <n v="229492"/>
    <x v="0"/>
    <x v="0"/>
    <x v="0"/>
    <x v="0"/>
    <x v="12"/>
    <x v="254"/>
    <x v="0"/>
    <x v="0"/>
    <s v="Tesseramento"/>
    <x v="0"/>
    <x v="1"/>
    <x v="0"/>
    <m/>
  </r>
  <r>
    <n v="237453"/>
    <x v="0"/>
    <x v="0"/>
    <x v="1"/>
    <x v="0"/>
    <x v="1"/>
    <x v="108"/>
    <x v="0"/>
    <x v="1"/>
    <s v="Tesseramento"/>
    <x v="0"/>
    <x v="3"/>
    <x v="0"/>
    <m/>
  </r>
  <r>
    <n v="55731"/>
    <x v="0"/>
    <x v="0"/>
    <x v="2"/>
    <x v="0"/>
    <x v="10"/>
    <x v="396"/>
    <x v="0"/>
    <x v="0"/>
    <s v="Tesseramento"/>
    <x v="0"/>
    <x v="3"/>
    <x v="0"/>
    <m/>
  </r>
  <r>
    <n v="211146"/>
    <x v="0"/>
    <x v="0"/>
    <x v="0"/>
    <x v="0"/>
    <x v="7"/>
    <x v="227"/>
    <x v="0"/>
    <x v="0"/>
    <s v="Tesseramento"/>
    <x v="1"/>
    <x v="1"/>
    <x v="0"/>
    <m/>
  </r>
  <r>
    <n v="213776"/>
    <x v="0"/>
    <x v="0"/>
    <x v="0"/>
    <x v="0"/>
    <x v="7"/>
    <x v="227"/>
    <x v="0"/>
    <x v="0"/>
    <s v="Tesseramento"/>
    <x v="1"/>
    <x v="3"/>
    <x v="0"/>
    <m/>
  </r>
  <r>
    <n v="211148"/>
    <x v="0"/>
    <x v="0"/>
    <x v="0"/>
    <x v="0"/>
    <x v="7"/>
    <x v="227"/>
    <x v="0"/>
    <x v="1"/>
    <s v="Tesseramento"/>
    <x v="1"/>
    <x v="0"/>
    <x v="0"/>
    <m/>
  </r>
  <r>
    <n v="237540"/>
    <x v="0"/>
    <x v="0"/>
    <x v="1"/>
    <x v="1"/>
    <x v="7"/>
    <x v="78"/>
    <x v="0"/>
    <x v="0"/>
    <s v="Tesseramento"/>
    <x v="0"/>
    <x v="1"/>
    <x v="0"/>
    <m/>
  </r>
  <r>
    <n v="237316"/>
    <x v="0"/>
    <x v="1"/>
    <x v="1"/>
    <x v="1"/>
    <x v="12"/>
    <x v="27"/>
    <x v="0"/>
    <x v="1"/>
    <s v="Tesseramento"/>
    <x v="1"/>
    <x v="3"/>
    <x v="0"/>
    <m/>
  </r>
  <r>
    <n v="210234"/>
    <x v="0"/>
    <x v="1"/>
    <x v="0"/>
    <x v="0"/>
    <x v="12"/>
    <x v="245"/>
    <x v="0"/>
    <x v="1"/>
    <s v="Tesseramento"/>
    <x v="1"/>
    <x v="0"/>
    <x v="0"/>
    <m/>
  </r>
  <r>
    <n v="231207"/>
    <x v="1"/>
    <x v="1"/>
    <x v="0"/>
    <x v="0"/>
    <x v="0"/>
    <x v="96"/>
    <x v="0"/>
    <x v="0"/>
    <s v="Tesseramento"/>
    <x v="0"/>
    <x v="5"/>
    <x v="0"/>
    <m/>
  </r>
  <r>
    <n v="157948"/>
    <x v="0"/>
    <x v="0"/>
    <x v="0"/>
    <x v="0"/>
    <x v="4"/>
    <x v="119"/>
    <x v="0"/>
    <x v="0"/>
    <s v="Tesseramento"/>
    <x v="1"/>
    <x v="0"/>
    <x v="0"/>
    <m/>
  </r>
  <r>
    <n v="65768"/>
    <x v="0"/>
    <x v="0"/>
    <x v="0"/>
    <x v="0"/>
    <x v="4"/>
    <x v="197"/>
    <x v="0"/>
    <x v="0"/>
    <s v="Tesseramento"/>
    <x v="1"/>
    <x v="4"/>
    <x v="0"/>
    <m/>
  </r>
  <r>
    <n v="193388"/>
    <x v="0"/>
    <x v="0"/>
    <x v="2"/>
    <x v="1"/>
    <x v="4"/>
    <x v="197"/>
    <x v="0"/>
    <x v="1"/>
    <s v="Tesseramento"/>
    <x v="1"/>
    <x v="3"/>
    <x v="0"/>
    <m/>
  </r>
  <r>
    <n v="237317"/>
    <x v="1"/>
    <x v="0"/>
    <x v="1"/>
    <x v="2"/>
    <x v="12"/>
    <x v="27"/>
    <x v="0"/>
    <x v="0"/>
    <s v="Tesseramento"/>
    <x v="1"/>
    <x v="5"/>
    <x v="0"/>
    <m/>
  </r>
  <r>
    <n v="238008"/>
    <x v="0"/>
    <x v="1"/>
    <x v="1"/>
    <x v="1"/>
    <x v="11"/>
    <x v="325"/>
    <x v="0"/>
    <x v="0"/>
    <s v="Tesseramento"/>
    <x v="1"/>
    <x v="1"/>
    <x v="0"/>
    <m/>
  </r>
  <r>
    <n v="237440"/>
    <x v="0"/>
    <x v="0"/>
    <x v="1"/>
    <x v="2"/>
    <x v="10"/>
    <x v="281"/>
    <x v="0"/>
    <x v="0"/>
    <s v="Tesseramento"/>
    <x v="0"/>
    <x v="0"/>
    <x v="0"/>
    <m/>
  </r>
  <r>
    <n v="237442"/>
    <x v="0"/>
    <x v="0"/>
    <x v="1"/>
    <x v="2"/>
    <x v="10"/>
    <x v="281"/>
    <x v="0"/>
    <x v="0"/>
    <s v="Tesseramento"/>
    <x v="0"/>
    <x v="1"/>
    <x v="0"/>
    <m/>
  </r>
  <r>
    <n v="237443"/>
    <x v="0"/>
    <x v="0"/>
    <x v="1"/>
    <x v="1"/>
    <x v="10"/>
    <x v="281"/>
    <x v="0"/>
    <x v="0"/>
    <s v="Tesseramento"/>
    <x v="0"/>
    <x v="0"/>
    <x v="0"/>
    <m/>
  </r>
  <r>
    <n v="237441"/>
    <x v="0"/>
    <x v="0"/>
    <x v="1"/>
    <x v="2"/>
    <x v="10"/>
    <x v="281"/>
    <x v="0"/>
    <x v="0"/>
    <s v="Tesseramento"/>
    <x v="0"/>
    <x v="0"/>
    <x v="0"/>
    <m/>
  </r>
  <r>
    <n v="237439"/>
    <x v="0"/>
    <x v="0"/>
    <x v="1"/>
    <x v="3"/>
    <x v="10"/>
    <x v="281"/>
    <x v="0"/>
    <x v="0"/>
    <s v="Tesseramento"/>
    <x v="0"/>
    <x v="0"/>
    <x v="0"/>
    <m/>
  </r>
  <r>
    <n v="237473"/>
    <x v="0"/>
    <x v="1"/>
    <x v="1"/>
    <x v="0"/>
    <x v="7"/>
    <x v="45"/>
    <x v="0"/>
    <x v="0"/>
    <s v="Tesseramento"/>
    <x v="1"/>
    <x v="0"/>
    <x v="0"/>
    <m/>
  </r>
  <r>
    <n v="237682"/>
    <x v="0"/>
    <x v="0"/>
    <x v="1"/>
    <x v="1"/>
    <x v="7"/>
    <x v="161"/>
    <x v="0"/>
    <x v="1"/>
    <s v="Tesseramento"/>
    <x v="0"/>
    <x v="3"/>
    <x v="0"/>
    <m/>
  </r>
  <r>
    <n v="237309"/>
    <x v="0"/>
    <x v="0"/>
    <x v="1"/>
    <x v="1"/>
    <x v="7"/>
    <x v="347"/>
    <x v="0"/>
    <x v="0"/>
    <s v="Tesseramento"/>
    <x v="0"/>
    <x v="3"/>
    <x v="0"/>
    <m/>
  </r>
  <r>
    <n v="237927"/>
    <x v="0"/>
    <x v="0"/>
    <x v="1"/>
    <x v="0"/>
    <x v="11"/>
    <x v="102"/>
    <x v="0"/>
    <x v="0"/>
    <s v="Tesseramento"/>
    <x v="1"/>
    <x v="1"/>
    <x v="0"/>
    <m/>
  </r>
  <r>
    <n v="121495"/>
    <x v="0"/>
    <x v="0"/>
    <x v="0"/>
    <x v="0"/>
    <x v="4"/>
    <x v="111"/>
    <x v="0"/>
    <x v="1"/>
    <s v="Tesseramento"/>
    <x v="3"/>
    <x v="0"/>
    <x v="0"/>
    <m/>
  </r>
  <r>
    <n v="87686"/>
    <x v="0"/>
    <x v="0"/>
    <x v="0"/>
    <x v="0"/>
    <x v="14"/>
    <x v="131"/>
    <x v="0"/>
    <x v="0"/>
    <s v="Tesseramento"/>
    <x v="1"/>
    <x v="0"/>
    <x v="0"/>
    <m/>
  </r>
  <r>
    <n v="28852"/>
    <x v="0"/>
    <x v="0"/>
    <x v="0"/>
    <x v="0"/>
    <x v="7"/>
    <x v="385"/>
    <x v="0"/>
    <x v="1"/>
    <s v="Tesseramento"/>
    <x v="0"/>
    <x v="4"/>
    <x v="0"/>
    <m/>
  </r>
  <r>
    <n v="237374"/>
    <x v="0"/>
    <x v="1"/>
    <x v="1"/>
    <x v="2"/>
    <x v="14"/>
    <x v="232"/>
    <x v="0"/>
    <x v="1"/>
    <s v="Tesseramento"/>
    <x v="0"/>
    <x v="0"/>
    <x v="0"/>
    <m/>
  </r>
  <r>
    <n v="237368"/>
    <x v="0"/>
    <x v="1"/>
    <x v="1"/>
    <x v="2"/>
    <x v="14"/>
    <x v="232"/>
    <x v="0"/>
    <x v="1"/>
    <s v="Tesseramento"/>
    <x v="0"/>
    <x v="1"/>
    <x v="0"/>
    <m/>
  </r>
  <r>
    <n v="237367"/>
    <x v="0"/>
    <x v="1"/>
    <x v="1"/>
    <x v="2"/>
    <x v="14"/>
    <x v="232"/>
    <x v="0"/>
    <x v="1"/>
    <s v="Tesseramento"/>
    <x v="0"/>
    <x v="3"/>
    <x v="0"/>
    <m/>
  </r>
  <r>
    <n v="237501"/>
    <x v="0"/>
    <x v="1"/>
    <x v="1"/>
    <x v="2"/>
    <x v="14"/>
    <x v="232"/>
    <x v="0"/>
    <x v="1"/>
    <s v="Tesseramento"/>
    <x v="0"/>
    <x v="1"/>
    <x v="0"/>
    <m/>
  </r>
  <r>
    <n v="237582"/>
    <x v="0"/>
    <x v="0"/>
    <x v="1"/>
    <x v="2"/>
    <x v="1"/>
    <x v="178"/>
    <x v="0"/>
    <x v="0"/>
    <s v="Tesseramento"/>
    <x v="0"/>
    <x v="4"/>
    <x v="0"/>
    <m/>
  </r>
  <r>
    <n v="237370"/>
    <x v="0"/>
    <x v="1"/>
    <x v="1"/>
    <x v="2"/>
    <x v="14"/>
    <x v="232"/>
    <x v="0"/>
    <x v="0"/>
    <s v="Tesseramento"/>
    <x v="0"/>
    <x v="1"/>
    <x v="0"/>
    <m/>
  </r>
  <r>
    <n v="237580"/>
    <x v="1"/>
    <x v="0"/>
    <x v="1"/>
    <x v="2"/>
    <x v="1"/>
    <x v="178"/>
    <x v="0"/>
    <x v="0"/>
    <s v="Tesseramento"/>
    <x v="0"/>
    <x v="5"/>
    <x v="0"/>
    <m/>
  </r>
  <r>
    <n v="237500"/>
    <x v="0"/>
    <x v="1"/>
    <x v="1"/>
    <x v="2"/>
    <x v="14"/>
    <x v="232"/>
    <x v="0"/>
    <x v="0"/>
    <s v="Tesseramento"/>
    <x v="0"/>
    <x v="1"/>
    <x v="0"/>
    <m/>
  </r>
  <r>
    <n v="237361"/>
    <x v="0"/>
    <x v="1"/>
    <x v="1"/>
    <x v="2"/>
    <x v="14"/>
    <x v="232"/>
    <x v="0"/>
    <x v="1"/>
    <s v="Tesseramento"/>
    <x v="0"/>
    <x v="1"/>
    <x v="0"/>
    <m/>
  </r>
  <r>
    <n v="237366"/>
    <x v="1"/>
    <x v="1"/>
    <x v="1"/>
    <x v="2"/>
    <x v="14"/>
    <x v="232"/>
    <x v="0"/>
    <x v="1"/>
    <s v="Tesseramento"/>
    <x v="0"/>
    <x v="2"/>
    <x v="0"/>
    <m/>
  </r>
  <r>
    <n v="237377"/>
    <x v="1"/>
    <x v="1"/>
    <x v="1"/>
    <x v="2"/>
    <x v="14"/>
    <x v="232"/>
    <x v="0"/>
    <x v="1"/>
    <s v="Tesseramento"/>
    <x v="0"/>
    <x v="2"/>
    <x v="0"/>
    <m/>
  </r>
  <r>
    <n v="237383"/>
    <x v="1"/>
    <x v="1"/>
    <x v="1"/>
    <x v="2"/>
    <x v="14"/>
    <x v="232"/>
    <x v="0"/>
    <x v="1"/>
    <s v="Tesseramento"/>
    <x v="0"/>
    <x v="2"/>
    <x v="0"/>
    <m/>
  </r>
  <r>
    <n v="237379"/>
    <x v="1"/>
    <x v="1"/>
    <x v="1"/>
    <x v="2"/>
    <x v="14"/>
    <x v="232"/>
    <x v="0"/>
    <x v="0"/>
    <s v="Tesseramento"/>
    <x v="0"/>
    <x v="2"/>
    <x v="0"/>
    <m/>
  </r>
  <r>
    <n v="175968"/>
    <x v="0"/>
    <x v="0"/>
    <x v="2"/>
    <x v="1"/>
    <x v="7"/>
    <x v="195"/>
    <x v="0"/>
    <x v="0"/>
    <s v="Tesseramento"/>
    <x v="1"/>
    <x v="0"/>
    <x v="0"/>
    <m/>
  </r>
  <r>
    <n v="203646"/>
    <x v="0"/>
    <x v="1"/>
    <x v="0"/>
    <x v="2"/>
    <x v="7"/>
    <x v="195"/>
    <x v="0"/>
    <x v="0"/>
    <s v="Tesseramento"/>
    <x v="1"/>
    <x v="3"/>
    <x v="0"/>
    <m/>
  </r>
  <r>
    <n v="237369"/>
    <x v="1"/>
    <x v="1"/>
    <x v="1"/>
    <x v="2"/>
    <x v="14"/>
    <x v="232"/>
    <x v="0"/>
    <x v="1"/>
    <s v="Tesseramento"/>
    <x v="0"/>
    <x v="2"/>
    <x v="0"/>
    <m/>
  </r>
  <r>
    <n v="237325"/>
    <x v="0"/>
    <x v="0"/>
    <x v="1"/>
    <x v="1"/>
    <x v="7"/>
    <x v="195"/>
    <x v="0"/>
    <x v="0"/>
    <s v="Tesseramento"/>
    <x v="1"/>
    <x v="4"/>
    <x v="0"/>
    <m/>
  </r>
  <r>
    <n v="92963"/>
    <x v="0"/>
    <x v="0"/>
    <x v="0"/>
    <x v="1"/>
    <x v="7"/>
    <x v="195"/>
    <x v="0"/>
    <x v="1"/>
    <s v="Tesseramento"/>
    <x v="1"/>
    <x v="0"/>
    <x v="0"/>
    <m/>
  </r>
  <r>
    <n v="237382"/>
    <x v="1"/>
    <x v="1"/>
    <x v="1"/>
    <x v="2"/>
    <x v="14"/>
    <x v="232"/>
    <x v="0"/>
    <x v="1"/>
    <s v="Tesseramento"/>
    <x v="0"/>
    <x v="2"/>
    <x v="0"/>
    <m/>
  </r>
  <r>
    <n v="237372"/>
    <x v="1"/>
    <x v="1"/>
    <x v="1"/>
    <x v="2"/>
    <x v="14"/>
    <x v="232"/>
    <x v="0"/>
    <x v="1"/>
    <s v="Tesseramento"/>
    <x v="0"/>
    <x v="2"/>
    <x v="0"/>
    <m/>
  </r>
  <r>
    <n v="100831"/>
    <x v="0"/>
    <x v="0"/>
    <x v="0"/>
    <x v="0"/>
    <x v="4"/>
    <x v="197"/>
    <x v="0"/>
    <x v="0"/>
    <s v="Tesseramento"/>
    <x v="1"/>
    <x v="3"/>
    <x v="0"/>
    <m/>
  </r>
  <r>
    <n v="237362"/>
    <x v="1"/>
    <x v="1"/>
    <x v="1"/>
    <x v="2"/>
    <x v="14"/>
    <x v="232"/>
    <x v="0"/>
    <x v="0"/>
    <s v="Tesseramento"/>
    <x v="0"/>
    <x v="2"/>
    <x v="0"/>
    <m/>
  </r>
  <r>
    <n v="82525"/>
    <x v="0"/>
    <x v="0"/>
    <x v="2"/>
    <x v="4"/>
    <x v="7"/>
    <x v="35"/>
    <x v="0"/>
    <x v="0"/>
    <s v="Tesseramento"/>
    <x v="1"/>
    <x v="0"/>
    <x v="0"/>
    <m/>
  </r>
  <r>
    <n v="115323"/>
    <x v="0"/>
    <x v="0"/>
    <x v="0"/>
    <x v="0"/>
    <x v="7"/>
    <x v="74"/>
    <x v="0"/>
    <x v="0"/>
    <s v="Tesseramento"/>
    <x v="1"/>
    <x v="0"/>
    <x v="0"/>
    <m/>
  </r>
  <r>
    <n v="237381"/>
    <x v="1"/>
    <x v="1"/>
    <x v="1"/>
    <x v="2"/>
    <x v="14"/>
    <x v="232"/>
    <x v="0"/>
    <x v="1"/>
    <s v="Tesseramento"/>
    <x v="0"/>
    <x v="2"/>
    <x v="0"/>
    <m/>
  </r>
  <r>
    <n v="237359"/>
    <x v="1"/>
    <x v="1"/>
    <x v="1"/>
    <x v="2"/>
    <x v="14"/>
    <x v="232"/>
    <x v="0"/>
    <x v="0"/>
    <s v="Tesseramento"/>
    <x v="0"/>
    <x v="2"/>
    <x v="0"/>
    <m/>
  </r>
  <r>
    <n v="153364"/>
    <x v="0"/>
    <x v="0"/>
    <x v="0"/>
    <x v="0"/>
    <x v="11"/>
    <x v="142"/>
    <x v="0"/>
    <x v="0"/>
    <s v="Tesseramento"/>
    <x v="1"/>
    <x v="0"/>
    <x v="0"/>
    <m/>
  </r>
  <r>
    <n v="237322"/>
    <x v="0"/>
    <x v="1"/>
    <x v="1"/>
    <x v="1"/>
    <x v="13"/>
    <x v="177"/>
    <x v="0"/>
    <x v="0"/>
    <s v="Tesseramento"/>
    <x v="1"/>
    <x v="0"/>
    <x v="0"/>
    <m/>
  </r>
  <r>
    <n v="237373"/>
    <x v="1"/>
    <x v="1"/>
    <x v="1"/>
    <x v="2"/>
    <x v="14"/>
    <x v="232"/>
    <x v="0"/>
    <x v="1"/>
    <s v="Tesseramento"/>
    <x v="0"/>
    <x v="6"/>
    <x v="0"/>
    <m/>
  </r>
  <r>
    <n v="156693"/>
    <x v="0"/>
    <x v="1"/>
    <x v="2"/>
    <x v="4"/>
    <x v="13"/>
    <x v="177"/>
    <x v="0"/>
    <x v="0"/>
    <s v="Tesseramento"/>
    <x v="1"/>
    <x v="0"/>
    <x v="0"/>
    <m/>
  </r>
  <r>
    <n v="127497"/>
    <x v="0"/>
    <x v="0"/>
    <x v="0"/>
    <x v="1"/>
    <x v="11"/>
    <x v="142"/>
    <x v="0"/>
    <x v="1"/>
    <s v="Tesseramento"/>
    <x v="1"/>
    <x v="4"/>
    <x v="0"/>
    <m/>
  </r>
  <r>
    <n v="237323"/>
    <x v="0"/>
    <x v="1"/>
    <x v="1"/>
    <x v="1"/>
    <x v="13"/>
    <x v="177"/>
    <x v="0"/>
    <x v="0"/>
    <s v="Tesseramento"/>
    <x v="1"/>
    <x v="0"/>
    <x v="0"/>
    <m/>
  </r>
  <r>
    <n v="148881"/>
    <x v="0"/>
    <x v="0"/>
    <x v="0"/>
    <x v="1"/>
    <x v="10"/>
    <x v="295"/>
    <x v="0"/>
    <x v="1"/>
    <s v="Tesseramento"/>
    <x v="0"/>
    <x v="3"/>
    <x v="0"/>
    <m/>
  </r>
  <r>
    <n v="148879"/>
    <x v="1"/>
    <x v="0"/>
    <x v="2"/>
    <x v="1"/>
    <x v="10"/>
    <x v="295"/>
    <x v="0"/>
    <x v="1"/>
    <s v="Tesseramento"/>
    <x v="0"/>
    <x v="2"/>
    <x v="0"/>
    <m/>
  </r>
  <r>
    <n v="148878"/>
    <x v="0"/>
    <x v="0"/>
    <x v="2"/>
    <x v="1"/>
    <x v="10"/>
    <x v="295"/>
    <x v="0"/>
    <x v="0"/>
    <s v="Tesseramento"/>
    <x v="0"/>
    <x v="3"/>
    <x v="0"/>
    <m/>
  </r>
  <r>
    <n v="237364"/>
    <x v="1"/>
    <x v="1"/>
    <x v="1"/>
    <x v="2"/>
    <x v="14"/>
    <x v="232"/>
    <x v="0"/>
    <x v="1"/>
    <s v="Tesseramento"/>
    <x v="0"/>
    <x v="2"/>
    <x v="0"/>
    <m/>
  </r>
  <r>
    <n v="237375"/>
    <x v="1"/>
    <x v="1"/>
    <x v="1"/>
    <x v="2"/>
    <x v="14"/>
    <x v="232"/>
    <x v="0"/>
    <x v="1"/>
    <s v="Tesseramento"/>
    <x v="0"/>
    <x v="2"/>
    <x v="0"/>
    <m/>
  </r>
  <r>
    <n v="237879"/>
    <x v="1"/>
    <x v="0"/>
    <x v="1"/>
    <x v="2"/>
    <x v="6"/>
    <x v="107"/>
    <x v="0"/>
    <x v="0"/>
    <s v="Tesseramento"/>
    <x v="1"/>
    <x v="5"/>
    <x v="0"/>
    <m/>
  </r>
  <r>
    <n v="237376"/>
    <x v="1"/>
    <x v="1"/>
    <x v="1"/>
    <x v="2"/>
    <x v="14"/>
    <x v="232"/>
    <x v="0"/>
    <x v="1"/>
    <s v="Tesseramento"/>
    <x v="0"/>
    <x v="6"/>
    <x v="0"/>
    <m/>
  </r>
  <r>
    <n v="237878"/>
    <x v="0"/>
    <x v="1"/>
    <x v="1"/>
    <x v="2"/>
    <x v="6"/>
    <x v="107"/>
    <x v="0"/>
    <x v="0"/>
    <s v="Tesseramento"/>
    <x v="1"/>
    <x v="3"/>
    <x v="0"/>
    <m/>
  </r>
  <r>
    <n v="237378"/>
    <x v="1"/>
    <x v="1"/>
    <x v="1"/>
    <x v="2"/>
    <x v="14"/>
    <x v="232"/>
    <x v="0"/>
    <x v="1"/>
    <s v="Tesseramento"/>
    <x v="0"/>
    <x v="2"/>
    <x v="0"/>
    <m/>
  </r>
  <r>
    <n v="237384"/>
    <x v="1"/>
    <x v="1"/>
    <x v="1"/>
    <x v="2"/>
    <x v="14"/>
    <x v="232"/>
    <x v="0"/>
    <x v="1"/>
    <s v="Tesseramento"/>
    <x v="0"/>
    <x v="2"/>
    <x v="0"/>
    <m/>
  </r>
  <r>
    <n v="237363"/>
    <x v="1"/>
    <x v="1"/>
    <x v="1"/>
    <x v="2"/>
    <x v="14"/>
    <x v="232"/>
    <x v="0"/>
    <x v="1"/>
    <s v="Tesseramento"/>
    <x v="0"/>
    <x v="6"/>
    <x v="0"/>
    <m/>
  </r>
  <r>
    <n v="237371"/>
    <x v="1"/>
    <x v="1"/>
    <x v="1"/>
    <x v="2"/>
    <x v="14"/>
    <x v="232"/>
    <x v="0"/>
    <x v="0"/>
    <s v="Tesseramento"/>
    <x v="0"/>
    <x v="2"/>
    <x v="0"/>
    <m/>
  </r>
  <r>
    <n v="237360"/>
    <x v="1"/>
    <x v="1"/>
    <x v="1"/>
    <x v="2"/>
    <x v="14"/>
    <x v="232"/>
    <x v="0"/>
    <x v="1"/>
    <s v="Tesseramento"/>
    <x v="0"/>
    <x v="2"/>
    <x v="0"/>
    <m/>
  </r>
  <r>
    <n v="159062"/>
    <x v="0"/>
    <x v="0"/>
    <x v="0"/>
    <x v="0"/>
    <x v="11"/>
    <x v="142"/>
    <x v="0"/>
    <x v="0"/>
    <s v="Tesseramento"/>
    <x v="1"/>
    <x v="0"/>
    <x v="0"/>
    <m/>
  </r>
  <r>
    <n v="237358"/>
    <x v="1"/>
    <x v="1"/>
    <x v="1"/>
    <x v="2"/>
    <x v="14"/>
    <x v="232"/>
    <x v="0"/>
    <x v="0"/>
    <s v="Tesseramento"/>
    <x v="0"/>
    <x v="2"/>
    <x v="0"/>
    <m/>
  </r>
  <r>
    <n v="237329"/>
    <x v="0"/>
    <x v="0"/>
    <x v="1"/>
    <x v="3"/>
    <x v="11"/>
    <x v="142"/>
    <x v="0"/>
    <x v="0"/>
    <s v="Tesseramento"/>
    <x v="1"/>
    <x v="1"/>
    <x v="0"/>
    <m/>
  </r>
  <r>
    <n v="160517"/>
    <x v="0"/>
    <x v="0"/>
    <x v="0"/>
    <x v="3"/>
    <x v="11"/>
    <x v="142"/>
    <x v="0"/>
    <x v="0"/>
    <s v="Tesseramento"/>
    <x v="1"/>
    <x v="0"/>
    <x v="0"/>
    <m/>
  </r>
  <r>
    <n v="237365"/>
    <x v="1"/>
    <x v="1"/>
    <x v="1"/>
    <x v="2"/>
    <x v="14"/>
    <x v="232"/>
    <x v="0"/>
    <x v="1"/>
    <s v="Tesseramento"/>
    <x v="0"/>
    <x v="2"/>
    <x v="0"/>
    <m/>
  </r>
  <r>
    <n v="57265"/>
    <x v="0"/>
    <x v="0"/>
    <x v="0"/>
    <x v="0"/>
    <x v="4"/>
    <x v="119"/>
    <x v="0"/>
    <x v="0"/>
    <s v="Tesseramento"/>
    <x v="1"/>
    <x v="4"/>
    <x v="0"/>
    <m/>
  </r>
  <r>
    <n v="237380"/>
    <x v="1"/>
    <x v="1"/>
    <x v="1"/>
    <x v="2"/>
    <x v="14"/>
    <x v="232"/>
    <x v="0"/>
    <x v="0"/>
    <s v="Tesseramento"/>
    <x v="0"/>
    <x v="2"/>
    <x v="0"/>
    <m/>
  </r>
  <r>
    <n v="224088"/>
    <x v="1"/>
    <x v="1"/>
    <x v="0"/>
    <x v="3"/>
    <x v="11"/>
    <x v="126"/>
    <x v="0"/>
    <x v="0"/>
    <s v="Tesseramento"/>
    <x v="1"/>
    <x v="2"/>
    <x v="0"/>
    <m/>
  </r>
  <r>
    <n v="34389"/>
    <x v="0"/>
    <x v="2"/>
    <x v="2"/>
    <x v="0"/>
    <x v="1"/>
    <x v="26"/>
    <x v="1"/>
    <x v="0"/>
    <s v="Tesseramento"/>
    <x v="1"/>
    <x v="9"/>
    <x v="0"/>
    <m/>
  </r>
  <r>
    <n v="98939"/>
    <x v="0"/>
    <x v="0"/>
    <x v="0"/>
    <x v="0"/>
    <x v="11"/>
    <x v="142"/>
    <x v="0"/>
    <x v="0"/>
    <s v="Tesseramento"/>
    <x v="1"/>
    <x v="0"/>
    <x v="0"/>
    <m/>
  </r>
  <r>
    <n v="230575"/>
    <x v="0"/>
    <x v="0"/>
    <x v="0"/>
    <x v="1"/>
    <x v="4"/>
    <x v="149"/>
    <x v="0"/>
    <x v="0"/>
    <s v="Tesseramento"/>
    <x v="1"/>
    <x v="0"/>
    <x v="0"/>
    <m/>
  </r>
  <r>
    <n v="237326"/>
    <x v="0"/>
    <x v="0"/>
    <x v="1"/>
    <x v="2"/>
    <x v="4"/>
    <x v="149"/>
    <x v="0"/>
    <x v="1"/>
    <s v="Tesseramento"/>
    <x v="1"/>
    <x v="0"/>
    <x v="0"/>
    <m/>
  </r>
  <r>
    <n v="4004"/>
    <x v="0"/>
    <x v="0"/>
    <x v="0"/>
    <x v="2"/>
    <x v="4"/>
    <x v="250"/>
    <x v="0"/>
    <x v="1"/>
    <s v="Tesseramento"/>
    <x v="1"/>
    <x v="4"/>
    <x v="0"/>
    <m/>
  </r>
  <r>
    <n v="200462"/>
    <x v="0"/>
    <x v="0"/>
    <x v="2"/>
    <x v="0"/>
    <x v="1"/>
    <x v="349"/>
    <x v="0"/>
    <x v="0"/>
    <s v="Tesseramento"/>
    <x v="0"/>
    <x v="3"/>
    <x v="0"/>
    <m/>
  </r>
  <r>
    <n v="172577"/>
    <x v="0"/>
    <x v="1"/>
    <x v="0"/>
    <x v="1"/>
    <x v="9"/>
    <x v="117"/>
    <x v="0"/>
    <x v="0"/>
    <s v="Tesseramento"/>
    <x v="1"/>
    <x v="3"/>
    <x v="0"/>
    <m/>
  </r>
  <r>
    <n v="212942"/>
    <x v="0"/>
    <x v="1"/>
    <x v="0"/>
    <x v="0"/>
    <x v="11"/>
    <x v="95"/>
    <x v="0"/>
    <x v="1"/>
    <s v="Tesseramento"/>
    <x v="1"/>
    <x v="1"/>
    <x v="0"/>
    <m/>
  </r>
  <r>
    <n v="193025"/>
    <x v="0"/>
    <x v="0"/>
    <x v="0"/>
    <x v="0"/>
    <x v="2"/>
    <x v="230"/>
    <x v="0"/>
    <x v="0"/>
    <s v="Tesseramento"/>
    <x v="1"/>
    <x v="0"/>
    <x v="0"/>
    <m/>
  </r>
  <r>
    <n v="159112"/>
    <x v="0"/>
    <x v="0"/>
    <x v="0"/>
    <x v="0"/>
    <x v="2"/>
    <x v="230"/>
    <x v="0"/>
    <x v="0"/>
    <s v="Tesseramento"/>
    <x v="1"/>
    <x v="0"/>
    <x v="0"/>
    <m/>
  </r>
  <r>
    <n v="167620"/>
    <x v="0"/>
    <x v="0"/>
    <x v="0"/>
    <x v="0"/>
    <x v="2"/>
    <x v="230"/>
    <x v="0"/>
    <x v="0"/>
    <s v="Tesseramento"/>
    <x v="1"/>
    <x v="0"/>
    <x v="0"/>
    <m/>
  </r>
  <r>
    <n v="221975"/>
    <x v="0"/>
    <x v="0"/>
    <x v="0"/>
    <x v="1"/>
    <x v="7"/>
    <x v="25"/>
    <x v="0"/>
    <x v="0"/>
    <s v="Tesseramento"/>
    <x v="0"/>
    <x v="4"/>
    <x v="0"/>
    <m/>
  </r>
  <r>
    <n v="3665"/>
    <x v="0"/>
    <x v="0"/>
    <x v="0"/>
    <x v="0"/>
    <x v="7"/>
    <x v="25"/>
    <x v="0"/>
    <x v="0"/>
    <s v="Tesseramento"/>
    <x v="0"/>
    <x v="0"/>
    <x v="0"/>
    <m/>
  </r>
  <r>
    <n v="3666"/>
    <x v="0"/>
    <x v="0"/>
    <x v="0"/>
    <x v="0"/>
    <x v="7"/>
    <x v="25"/>
    <x v="0"/>
    <x v="0"/>
    <s v="Tesseramento"/>
    <x v="0"/>
    <x v="4"/>
    <x v="0"/>
    <m/>
  </r>
  <r>
    <n v="237357"/>
    <x v="0"/>
    <x v="0"/>
    <x v="1"/>
    <x v="0"/>
    <x v="2"/>
    <x v="230"/>
    <x v="0"/>
    <x v="0"/>
    <s v="Tesseramento"/>
    <x v="1"/>
    <x v="0"/>
    <x v="0"/>
    <m/>
  </r>
  <r>
    <n v="198169"/>
    <x v="0"/>
    <x v="0"/>
    <x v="0"/>
    <x v="1"/>
    <x v="10"/>
    <x v="228"/>
    <x v="0"/>
    <x v="0"/>
    <s v="Tesseramento"/>
    <x v="1"/>
    <x v="0"/>
    <x v="0"/>
    <m/>
  </r>
  <r>
    <n v="61441"/>
    <x v="0"/>
    <x v="0"/>
    <x v="0"/>
    <x v="0"/>
    <x v="10"/>
    <x v="228"/>
    <x v="0"/>
    <x v="0"/>
    <s v="Tesseramento"/>
    <x v="1"/>
    <x v="0"/>
    <x v="0"/>
    <m/>
  </r>
  <r>
    <n v="209601"/>
    <x v="0"/>
    <x v="0"/>
    <x v="0"/>
    <x v="0"/>
    <x v="10"/>
    <x v="228"/>
    <x v="0"/>
    <x v="0"/>
    <s v="Tesseramento"/>
    <x v="1"/>
    <x v="0"/>
    <x v="0"/>
    <m/>
  </r>
  <r>
    <n v="80851"/>
    <x v="0"/>
    <x v="0"/>
    <x v="0"/>
    <x v="0"/>
    <x v="11"/>
    <x v="160"/>
    <x v="0"/>
    <x v="1"/>
    <s v="Tesseramento"/>
    <x v="0"/>
    <x v="0"/>
    <x v="0"/>
    <m/>
  </r>
  <r>
    <n v="92396"/>
    <x v="0"/>
    <x v="1"/>
    <x v="0"/>
    <x v="0"/>
    <x v="12"/>
    <x v="27"/>
    <x v="0"/>
    <x v="1"/>
    <s v="Tesseramento"/>
    <x v="1"/>
    <x v="0"/>
    <x v="0"/>
    <m/>
  </r>
  <r>
    <n v="13757"/>
    <x v="0"/>
    <x v="1"/>
    <x v="0"/>
    <x v="0"/>
    <x v="12"/>
    <x v="27"/>
    <x v="0"/>
    <x v="0"/>
    <s v="Tesseramento"/>
    <x v="1"/>
    <x v="0"/>
    <x v="0"/>
    <m/>
  </r>
  <r>
    <n v="34079"/>
    <x v="0"/>
    <x v="2"/>
    <x v="0"/>
    <x v="4"/>
    <x v="7"/>
    <x v="225"/>
    <x v="1"/>
    <x v="0"/>
    <s v="Tesseramento"/>
    <x v="0"/>
    <x v="9"/>
    <x v="0"/>
    <m/>
  </r>
  <r>
    <n v="73609"/>
    <x v="0"/>
    <x v="2"/>
    <x v="0"/>
    <x v="0"/>
    <x v="7"/>
    <x v="225"/>
    <x v="1"/>
    <x v="0"/>
    <s v="Tesseramento"/>
    <x v="0"/>
    <x v="8"/>
    <x v="0"/>
    <m/>
  </r>
  <r>
    <n v="26212"/>
    <x v="0"/>
    <x v="2"/>
    <x v="0"/>
    <x v="0"/>
    <x v="7"/>
    <x v="225"/>
    <x v="1"/>
    <x v="0"/>
    <s v="Tesseramento"/>
    <x v="0"/>
    <x v="8"/>
    <x v="0"/>
    <m/>
  </r>
  <r>
    <n v="34934"/>
    <x v="0"/>
    <x v="2"/>
    <x v="0"/>
    <x v="4"/>
    <x v="7"/>
    <x v="225"/>
    <x v="1"/>
    <x v="0"/>
    <s v="Tesseramento"/>
    <x v="0"/>
    <x v="8"/>
    <x v="0"/>
    <m/>
  </r>
  <r>
    <n v="52327"/>
    <x v="0"/>
    <x v="0"/>
    <x v="0"/>
    <x v="0"/>
    <x v="10"/>
    <x v="136"/>
    <x v="0"/>
    <x v="1"/>
    <s v="Tesseramento"/>
    <x v="1"/>
    <x v="0"/>
    <x v="0"/>
    <m/>
  </r>
  <r>
    <n v="223864"/>
    <x v="0"/>
    <x v="0"/>
    <x v="0"/>
    <x v="0"/>
    <x v="2"/>
    <x v="277"/>
    <x v="0"/>
    <x v="0"/>
    <s v="Tesseramento"/>
    <x v="0"/>
    <x v="1"/>
    <x v="0"/>
    <m/>
  </r>
  <r>
    <n v="79156"/>
    <x v="0"/>
    <x v="0"/>
    <x v="0"/>
    <x v="4"/>
    <x v="0"/>
    <x v="76"/>
    <x v="0"/>
    <x v="0"/>
    <s v="Tesseramento"/>
    <x v="0"/>
    <x v="3"/>
    <x v="0"/>
    <m/>
  </r>
  <r>
    <n v="187683"/>
    <x v="0"/>
    <x v="0"/>
    <x v="0"/>
    <x v="0"/>
    <x v="4"/>
    <x v="149"/>
    <x v="0"/>
    <x v="0"/>
    <s v="Tesseramento"/>
    <x v="1"/>
    <x v="0"/>
    <x v="0"/>
    <m/>
  </r>
  <r>
    <n v="187684"/>
    <x v="0"/>
    <x v="0"/>
    <x v="0"/>
    <x v="0"/>
    <x v="4"/>
    <x v="149"/>
    <x v="0"/>
    <x v="0"/>
    <s v="Tesseramento"/>
    <x v="1"/>
    <x v="1"/>
    <x v="0"/>
    <m/>
  </r>
  <r>
    <n v="237486"/>
    <x v="0"/>
    <x v="0"/>
    <x v="1"/>
    <x v="0"/>
    <x v="10"/>
    <x v="266"/>
    <x v="0"/>
    <x v="0"/>
    <s v="Tesseramento"/>
    <x v="1"/>
    <x v="0"/>
    <x v="0"/>
    <m/>
  </r>
  <r>
    <n v="31625"/>
    <x v="0"/>
    <x v="0"/>
    <x v="0"/>
    <x v="0"/>
    <x v="15"/>
    <x v="72"/>
    <x v="0"/>
    <x v="1"/>
    <s v="Tesseramento"/>
    <x v="1"/>
    <x v="0"/>
    <x v="0"/>
    <m/>
  </r>
  <r>
    <n v="92505"/>
    <x v="0"/>
    <x v="0"/>
    <x v="0"/>
    <x v="0"/>
    <x v="15"/>
    <x v="72"/>
    <x v="0"/>
    <x v="0"/>
    <s v="Tesseramento"/>
    <x v="1"/>
    <x v="3"/>
    <x v="0"/>
    <m/>
  </r>
  <r>
    <n v="26903"/>
    <x v="0"/>
    <x v="0"/>
    <x v="0"/>
    <x v="0"/>
    <x v="15"/>
    <x v="72"/>
    <x v="0"/>
    <x v="1"/>
    <s v="Tesseramento"/>
    <x v="1"/>
    <x v="4"/>
    <x v="0"/>
    <m/>
  </r>
  <r>
    <n v="106083"/>
    <x v="1"/>
    <x v="0"/>
    <x v="0"/>
    <x v="0"/>
    <x v="15"/>
    <x v="72"/>
    <x v="0"/>
    <x v="0"/>
    <s v="Tesseramento"/>
    <x v="1"/>
    <x v="2"/>
    <x v="0"/>
    <m/>
  </r>
  <r>
    <n v="237487"/>
    <x v="0"/>
    <x v="0"/>
    <x v="1"/>
    <x v="1"/>
    <x v="10"/>
    <x v="266"/>
    <x v="0"/>
    <x v="1"/>
    <s v="Tesseramento"/>
    <x v="1"/>
    <x v="0"/>
    <x v="0"/>
    <m/>
  </r>
  <r>
    <n v="112557"/>
    <x v="1"/>
    <x v="0"/>
    <x v="0"/>
    <x v="0"/>
    <x v="15"/>
    <x v="72"/>
    <x v="0"/>
    <x v="0"/>
    <s v="Tesseramento"/>
    <x v="1"/>
    <x v="2"/>
    <x v="0"/>
    <m/>
  </r>
  <r>
    <n v="112558"/>
    <x v="0"/>
    <x v="0"/>
    <x v="0"/>
    <x v="0"/>
    <x v="15"/>
    <x v="72"/>
    <x v="0"/>
    <x v="0"/>
    <s v="Tesseramento"/>
    <x v="1"/>
    <x v="3"/>
    <x v="0"/>
    <m/>
  </r>
  <r>
    <n v="83322"/>
    <x v="0"/>
    <x v="1"/>
    <x v="2"/>
    <x v="4"/>
    <x v="12"/>
    <x v="114"/>
    <x v="0"/>
    <x v="0"/>
    <s v="Tesseramento"/>
    <x v="1"/>
    <x v="0"/>
    <x v="0"/>
    <m/>
  </r>
  <r>
    <n v="60069"/>
    <x v="0"/>
    <x v="0"/>
    <x v="0"/>
    <x v="0"/>
    <x v="2"/>
    <x v="233"/>
    <x v="0"/>
    <x v="0"/>
    <s v="Tesseramento"/>
    <x v="0"/>
    <x v="4"/>
    <x v="0"/>
    <m/>
  </r>
  <r>
    <n v="237826"/>
    <x v="0"/>
    <x v="0"/>
    <x v="1"/>
    <x v="1"/>
    <x v="7"/>
    <x v="275"/>
    <x v="0"/>
    <x v="0"/>
    <s v="Tesseramento"/>
    <x v="0"/>
    <x v="1"/>
    <x v="0"/>
    <m/>
  </r>
  <r>
    <n v="237825"/>
    <x v="0"/>
    <x v="0"/>
    <x v="1"/>
    <x v="1"/>
    <x v="7"/>
    <x v="275"/>
    <x v="0"/>
    <x v="0"/>
    <s v="Tesseramento"/>
    <x v="0"/>
    <x v="0"/>
    <x v="0"/>
    <m/>
  </r>
  <r>
    <n v="134807"/>
    <x v="0"/>
    <x v="0"/>
    <x v="0"/>
    <x v="0"/>
    <x v="0"/>
    <x v="76"/>
    <x v="0"/>
    <x v="0"/>
    <s v="Tesseramento"/>
    <x v="0"/>
    <x v="0"/>
    <x v="0"/>
    <m/>
  </r>
  <r>
    <n v="237503"/>
    <x v="0"/>
    <x v="1"/>
    <x v="1"/>
    <x v="2"/>
    <x v="4"/>
    <x v="12"/>
    <x v="0"/>
    <x v="0"/>
    <s v="Tesseramento"/>
    <x v="1"/>
    <x v="0"/>
    <x v="0"/>
    <m/>
  </r>
  <r>
    <n v="237504"/>
    <x v="0"/>
    <x v="1"/>
    <x v="1"/>
    <x v="2"/>
    <x v="4"/>
    <x v="12"/>
    <x v="0"/>
    <x v="1"/>
    <s v="Tesseramento"/>
    <x v="1"/>
    <x v="0"/>
    <x v="0"/>
    <m/>
  </r>
  <r>
    <n v="237505"/>
    <x v="1"/>
    <x v="1"/>
    <x v="1"/>
    <x v="2"/>
    <x v="4"/>
    <x v="12"/>
    <x v="0"/>
    <x v="0"/>
    <s v="Tesseramento"/>
    <x v="1"/>
    <x v="5"/>
    <x v="0"/>
    <m/>
  </r>
  <r>
    <n v="237506"/>
    <x v="1"/>
    <x v="1"/>
    <x v="1"/>
    <x v="2"/>
    <x v="4"/>
    <x v="12"/>
    <x v="0"/>
    <x v="1"/>
    <s v="Tesseramento"/>
    <x v="1"/>
    <x v="5"/>
    <x v="0"/>
    <m/>
  </r>
  <r>
    <n v="110706"/>
    <x v="0"/>
    <x v="0"/>
    <x v="0"/>
    <x v="0"/>
    <x v="4"/>
    <x v="330"/>
    <x v="0"/>
    <x v="0"/>
    <s v="Tesseramento"/>
    <x v="1"/>
    <x v="0"/>
    <x v="0"/>
    <m/>
  </r>
  <r>
    <n v="121379"/>
    <x v="1"/>
    <x v="0"/>
    <x v="0"/>
    <x v="0"/>
    <x v="4"/>
    <x v="330"/>
    <x v="0"/>
    <x v="1"/>
    <s v="Tesseramento"/>
    <x v="1"/>
    <x v="2"/>
    <x v="0"/>
    <m/>
  </r>
  <r>
    <n v="109992"/>
    <x v="0"/>
    <x v="0"/>
    <x v="0"/>
    <x v="0"/>
    <x v="4"/>
    <x v="330"/>
    <x v="0"/>
    <x v="0"/>
    <s v="Tesseramento"/>
    <x v="1"/>
    <x v="1"/>
    <x v="0"/>
    <m/>
  </r>
  <r>
    <n v="112349"/>
    <x v="0"/>
    <x v="0"/>
    <x v="0"/>
    <x v="0"/>
    <x v="4"/>
    <x v="330"/>
    <x v="0"/>
    <x v="0"/>
    <s v="Tesseramento"/>
    <x v="1"/>
    <x v="3"/>
    <x v="0"/>
    <m/>
  </r>
  <r>
    <n v="112350"/>
    <x v="0"/>
    <x v="0"/>
    <x v="0"/>
    <x v="0"/>
    <x v="4"/>
    <x v="330"/>
    <x v="0"/>
    <x v="1"/>
    <s v="Tesseramento"/>
    <x v="1"/>
    <x v="0"/>
    <x v="0"/>
    <m/>
  </r>
  <r>
    <n v="36052"/>
    <x v="0"/>
    <x v="0"/>
    <x v="0"/>
    <x v="0"/>
    <x v="0"/>
    <x v="206"/>
    <x v="0"/>
    <x v="0"/>
    <s v="Tesseramento"/>
    <x v="1"/>
    <x v="4"/>
    <x v="0"/>
    <m/>
  </r>
  <r>
    <n v="69628"/>
    <x v="0"/>
    <x v="0"/>
    <x v="0"/>
    <x v="0"/>
    <x v="0"/>
    <x v="206"/>
    <x v="0"/>
    <x v="0"/>
    <s v="Tesseramento"/>
    <x v="1"/>
    <x v="3"/>
    <x v="0"/>
    <m/>
  </r>
  <r>
    <n v="232360"/>
    <x v="0"/>
    <x v="1"/>
    <x v="0"/>
    <x v="1"/>
    <x v="0"/>
    <x v="206"/>
    <x v="0"/>
    <x v="0"/>
    <s v="Tesseramento"/>
    <x v="1"/>
    <x v="3"/>
    <x v="0"/>
    <m/>
  </r>
  <r>
    <n v="187474"/>
    <x v="0"/>
    <x v="1"/>
    <x v="2"/>
    <x v="1"/>
    <x v="0"/>
    <x v="206"/>
    <x v="0"/>
    <x v="0"/>
    <s v="Tesseramento"/>
    <x v="1"/>
    <x v="3"/>
    <x v="0"/>
    <m/>
  </r>
  <r>
    <n v="151469"/>
    <x v="0"/>
    <x v="0"/>
    <x v="0"/>
    <x v="0"/>
    <x v="17"/>
    <x v="229"/>
    <x v="0"/>
    <x v="0"/>
    <s v="Tesseramento"/>
    <x v="1"/>
    <x v="3"/>
    <x v="0"/>
    <m/>
  </r>
  <r>
    <n v="231424"/>
    <x v="0"/>
    <x v="0"/>
    <x v="0"/>
    <x v="2"/>
    <x v="2"/>
    <x v="208"/>
    <x v="0"/>
    <x v="0"/>
    <s v="Tesseramento"/>
    <x v="0"/>
    <x v="0"/>
    <x v="0"/>
    <m/>
  </r>
  <r>
    <n v="123471"/>
    <x v="0"/>
    <x v="2"/>
    <x v="0"/>
    <x v="0"/>
    <x v="7"/>
    <x v="181"/>
    <x v="1"/>
    <x v="0"/>
    <s v="Tesseramento"/>
    <x v="1"/>
    <x v="8"/>
    <x v="0"/>
    <m/>
  </r>
  <r>
    <n v="233400"/>
    <x v="0"/>
    <x v="0"/>
    <x v="0"/>
    <x v="0"/>
    <x v="3"/>
    <x v="252"/>
    <x v="0"/>
    <x v="0"/>
    <s v="Tesseramento"/>
    <x v="1"/>
    <x v="1"/>
    <x v="0"/>
    <m/>
  </r>
  <r>
    <n v="232980"/>
    <x v="0"/>
    <x v="0"/>
    <x v="0"/>
    <x v="1"/>
    <x v="3"/>
    <x v="252"/>
    <x v="0"/>
    <x v="0"/>
    <s v="Tesseramento"/>
    <x v="1"/>
    <x v="3"/>
    <x v="0"/>
    <m/>
  </r>
  <r>
    <n v="214858"/>
    <x v="0"/>
    <x v="1"/>
    <x v="0"/>
    <x v="1"/>
    <x v="3"/>
    <x v="252"/>
    <x v="0"/>
    <x v="0"/>
    <s v="Tesseramento"/>
    <x v="1"/>
    <x v="0"/>
    <x v="0"/>
    <m/>
  </r>
  <r>
    <n v="205495"/>
    <x v="0"/>
    <x v="0"/>
    <x v="0"/>
    <x v="1"/>
    <x v="2"/>
    <x v="233"/>
    <x v="0"/>
    <x v="0"/>
    <s v="Tesseramento"/>
    <x v="0"/>
    <x v="0"/>
    <x v="0"/>
    <m/>
  </r>
  <r>
    <n v="237525"/>
    <x v="0"/>
    <x v="0"/>
    <x v="1"/>
    <x v="2"/>
    <x v="7"/>
    <x v="9"/>
    <x v="0"/>
    <x v="1"/>
    <s v="Tesseramento"/>
    <x v="0"/>
    <x v="0"/>
    <x v="0"/>
    <m/>
  </r>
  <r>
    <n v="237526"/>
    <x v="0"/>
    <x v="0"/>
    <x v="1"/>
    <x v="2"/>
    <x v="7"/>
    <x v="9"/>
    <x v="0"/>
    <x v="0"/>
    <s v="Tesseramento"/>
    <x v="0"/>
    <x v="0"/>
    <x v="0"/>
    <m/>
  </r>
  <r>
    <n v="237527"/>
    <x v="0"/>
    <x v="0"/>
    <x v="1"/>
    <x v="2"/>
    <x v="7"/>
    <x v="9"/>
    <x v="0"/>
    <x v="1"/>
    <s v="Tesseramento"/>
    <x v="0"/>
    <x v="3"/>
    <x v="0"/>
    <m/>
  </r>
  <r>
    <n v="153039"/>
    <x v="0"/>
    <x v="1"/>
    <x v="0"/>
    <x v="4"/>
    <x v="7"/>
    <x v="45"/>
    <x v="0"/>
    <x v="0"/>
    <s v="Tesseramento"/>
    <x v="1"/>
    <x v="3"/>
    <x v="0"/>
    <m/>
  </r>
  <r>
    <n v="109130"/>
    <x v="0"/>
    <x v="0"/>
    <x v="0"/>
    <x v="0"/>
    <x v="4"/>
    <x v="359"/>
    <x v="0"/>
    <x v="0"/>
    <s v="Tesseramento"/>
    <x v="0"/>
    <x v="3"/>
    <x v="0"/>
    <m/>
  </r>
  <r>
    <n v="213393"/>
    <x v="0"/>
    <x v="1"/>
    <x v="0"/>
    <x v="0"/>
    <x v="1"/>
    <x v="1"/>
    <x v="0"/>
    <x v="0"/>
    <s v="Tesseramento"/>
    <x v="0"/>
    <x v="1"/>
    <x v="0"/>
    <m/>
  </r>
  <r>
    <n v="6897"/>
    <x v="0"/>
    <x v="0"/>
    <x v="0"/>
    <x v="0"/>
    <x v="17"/>
    <x v="401"/>
    <x v="0"/>
    <x v="1"/>
    <s v="Tesseramento"/>
    <x v="0"/>
    <x v="4"/>
    <x v="0"/>
    <m/>
  </r>
  <r>
    <n v="237432"/>
    <x v="0"/>
    <x v="1"/>
    <x v="1"/>
    <x v="2"/>
    <x v="1"/>
    <x v="1"/>
    <x v="0"/>
    <x v="0"/>
    <s v="Tesseramento"/>
    <x v="0"/>
    <x v="3"/>
    <x v="0"/>
    <m/>
  </r>
  <r>
    <n v="237433"/>
    <x v="0"/>
    <x v="1"/>
    <x v="1"/>
    <x v="2"/>
    <x v="1"/>
    <x v="1"/>
    <x v="0"/>
    <x v="0"/>
    <s v="Tesseramento"/>
    <x v="0"/>
    <x v="3"/>
    <x v="0"/>
    <m/>
  </r>
  <r>
    <n v="117919"/>
    <x v="0"/>
    <x v="0"/>
    <x v="0"/>
    <x v="0"/>
    <x v="15"/>
    <x v="203"/>
    <x v="0"/>
    <x v="0"/>
    <s v="Tesseramento"/>
    <x v="1"/>
    <x v="3"/>
    <x v="0"/>
    <m/>
  </r>
  <r>
    <n v="237701"/>
    <x v="0"/>
    <x v="0"/>
    <x v="1"/>
    <x v="3"/>
    <x v="11"/>
    <x v="189"/>
    <x v="0"/>
    <x v="0"/>
    <s v="Tesseramento"/>
    <x v="1"/>
    <x v="0"/>
    <x v="0"/>
    <m/>
  </r>
  <r>
    <n v="237589"/>
    <x v="0"/>
    <x v="0"/>
    <x v="1"/>
    <x v="1"/>
    <x v="12"/>
    <x v="133"/>
    <x v="0"/>
    <x v="1"/>
    <s v="Tesseramento"/>
    <x v="0"/>
    <x v="3"/>
    <x v="0"/>
    <m/>
  </r>
  <r>
    <n v="33121"/>
    <x v="0"/>
    <x v="0"/>
    <x v="0"/>
    <x v="0"/>
    <x v="10"/>
    <x v="391"/>
    <x v="0"/>
    <x v="0"/>
    <s v="Tesseramento"/>
    <x v="1"/>
    <x v="3"/>
    <x v="0"/>
    <m/>
  </r>
  <r>
    <n v="36011"/>
    <x v="0"/>
    <x v="0"/>
    <x v="0"/>
    <x v="0"/>
    <x v="1"/>
    <x v="26"/>
    <x v="0"/>
    <x v="0"/>
    <s v="Tesseramento"/>
    <x v="1"/>
    <x v="1"/>
    <x v="0"/>
    <m/>
  </r>
  <r>
    <n v="186633"/>
    <x v="0"/>
    <x v="0"/>
    <x v="0"/>
    <x v="0"/>
    <x v="1"/>
    <x v="26"/>
    <x v="0"/>
    <x v="1"/>
    <s v="Tesseramento"/>
    <x v="1"/>
    <x v="3"/>
    <x v="0"/>
    <m/>
  </r>
  <r>
    <n v="214310"/>
    <x v="0"/>
    <x v="0"/>
    <x v="0"/>
    <x v="1"/>
    <x v="7"/>
    <x v="242"/>
    <x v="0"/>
    <x v="0"/>
    <s v="Tesseramento"/>
    <x v="0"/>
    <x v="1"/>
    <x v="0"/>
    <m/>
  </r>
  <r>
    <n v="35070"/>
    <x v="0"/>
    <x v="0"/>
    <x v="0"/>
    <x v="0"/>
    <x v="2"/>
    <x v="77"/>
    <x v="0"/>
    <x v="0"/>
    <s v="Tesseramento"/>
    <x v="0"/>
    <x v="4"/>
    <x v="0"/>
    <m/>
  </r>
  <r>
    <n v="27680"/>
    <x v="0"/>
    <x v="0"/>
    <x v="0"/>
    <x v="0"/>
    <x v="1"/>
    <x v="26"/>
    <x v="0"/>
    <x v="0"/>
    <s v="Tesseramento"/>
    <x v="1"/>
    <x v="4"/>
    <x v="0"/>
    <m/>
  </r>
  <r>
    <n v="132386"/>
    <x v="1"/>
    <x v="0"/>
    <x v="0"/>
    <x v="0"/>
    <x v="10"/>
    <x v="136"/>
    <x v="0"/>
    <x v="0"/>
    <s v="Tesseramento"/>
    <x v="1"/>
    <x v="2"/>
    <x v="0"/>
    <m/>
  </r>
  <r>
    <n v="102833"/>
    <x v="0"/>
    <x v="2"/>
    <x v="0"/>
    <x v="0"/>
    <x v="7"/>
    <x v="225"/>
    <x v="1"/>
    <x v="1"/>
    <s v="Tesseramento"/>
    <x v="0"/>
    <x v="8"/>
    <x v="0"/>
    <m/>
  </r>
  <r>
    <n v="13823"/>
    <x v="0"/>
    <x v="0"/>
    <x v="0"/>
    <x v="0"/>
    <x v="7"/>
    <x v="41"/>
    <x v="0"/>
    <x v="1"/>
    <s v="Tesseramento"/>
    <x v="1"/>
    <x v="0"/>
    <x v="0"/>
    <m/>
  </r>
  <r>
    <n v="34190"/>
    <x v="0"/>
    <x v="2"/>
    <x v="2"/>
    <x v="4"/>
    <x v="7"/>
    <x v="225"/>
    <x v="1"/>
    <x v="0"/>
    <s v="Tesseramento"/>
    <x v="0"/>
    <x v="9"/>
    <x v="0"/>
    <m/>
  </r>
  <r>
    <n v="237409"/>
    <x v="0"/>
    <x v="0"/>
    <x v="1"/>
    <x v="1"/>
    <x v="10"/>
    <x v="295"/>
    <x v="0"/>
    <x v="0"/>
    <s v="Tesseramento"/>
    <x v="0"/>
    <x v="0"/>
    <x v="0"/>
    <m/>
  </r>
  <r>
    <n v="237413"/>
    <x v="0"/>
    <x v="0"/>
    <x v="1"/>
    <x v="1"/>
    <x v="10"/>
    <x v="295"/>
    <x v="0"/>
    <x v="1"/>
    <s v="Tesseramento"/>
    <x v="0"/>
    <x v="0"/>
    <x v="0"/>
    <m/>
  </r>
  <r>
    <n v="153278"/>
    <x v="0"/>
    <x v="0"/>
    <x v="0"/>
    <x v="0"/>
    <x v="11"/>
    <x v="142"/>
    <x v="0"/>
    <x v="0"/>
    <s v="Tesseramento"/>
    <x v="1"/>
    <x v="0"/>
    <x v="0"/>
    <m/>
  </r>
  <r>
    <n v="237414"/>
    <x v="0"/>
    <x v="0"/>
    <x v="1"/>
    <x v="1"/>
    <x v="10"/>
    <x v="295"/>
    <x v="0"/>
    <x v="1"/>
    <s v="Tesseramento"/>
    <x v="0"/>
    <x v="0"/>
    <x v="0"/>
    <m/>
  </r>
  <r>
    <n v="237417"/>
    <x v="0"/>
    <x v="0"/>
    <x v="1"/>
    <x v="0"/>
    <x v="10"/>
    <x v="295"/>
    <x v="0"/>
    <x v="0"/>
    <s v="Tesseramento"/>
    <x v="0"/>
    <x v="1"/>
    <x v="0"/>
    <m/>
  </r>
  <r>
    <n v="237410"/>
    <x v="0"/>
    <x v="0"/>
    <x v="1"/>
    <x v="1"/>
    <x v="10"/>
    <x v="295"/>
    <x v="0"/>
    <x v="0"/>
    <s v="Tesseramento"/>
    <x v="0"/>
    <x v="0"/>
    <x v="0"/>
    <m/>
  </r>
  <r>
    <n v="21841"/>
    <x v="0"/>
    <x v="0"/>
    <x v="0"/>
    <x v="0"/>
    <x v="11"/>
    <x v="142"/>
    <x v="0"/>
    <x v="0"/>
    <s v="Tesseramento"/>
    <x v="1"/>
    <x v="0"/>
    <x v="0"/>
    <m/>
  </r>
  <r>
    <n v="237418"/>
    <x v="0"/>
    <x v="0"/>
    <x v="1"/>
    <x v="1"/>
    <x v="10"/>
    <x v="295"/>
    <x v="0"/>
    <x v="0"/>
    <s v="Tesseramento"/>
    <x v="0"/>
    <x v="1"/>
    <x v="0"/>
    <m/>
  </r>
  <r>
    <n v="237412"/>
    <x v="0"/>
    <x v="0"/>
    <x v="1"/>
    <x v="1"/>
    <x v="10"/>
    <x v="295"/>
    <x v="0"/>
    <x v="0"/>
    <s v="Tesseramento"/>
    <x v="0"/>
    <x v="0"/>
    <x v="0"/>
    <m/>
  </r>
  <r>
    <n v="156744"/>
    <x v="0"/>
    <x v="0"/>
    <x v="0"/>
    <x v="0"/>
    <x v="2"/>
    <x v="36"/>
    <x v="0"/>
    <x v="0"/>
    <s v="Tesseramento"/>
    <x v="1"/>
    <x v="1"/>
    <x v="0"/>
    <m/>
  </r>
  <r>
    <n v="237411"/>
    <x v="0"/>
    <x v="0"/>
    <x v="1"/>
    <x v="1"/>
    <x v="10"/>
    <x v="295"/>
    <x v="0"/>
    <x v="0"/>
    <s v="Tesseramento"/>
    <x v="0"/>
    <x v="0"/>
    <x v="0"/>
    <m/>
  </r>
  <r>
    <n v="237415"/>
    <x v="0"/>
    <x v="0"/>
    <x v="1"/>
    <x v="1"/>
    <x v="10"/>
    <x v="295"/>
    <x v="0"/>
    <x v="0"/>
    <s v="Tesseramento"/>
    <x v="0"/>
    <x v="0"/>
    <x v="0"/>
    <m/>
  </r>
  <r>
    <n v="237416"/>
    <x v="0"/>
    <x v="0"/>
    <x v="1"/>
    <x v="1"/>
    <x v="10"/>
    <x v="295"/>
    <x v="0"/>
    <x v="1"/>
    <s v="Tesseramento"/>
    <x v="0"/>
    <x v="0"/>
    <x v="0"/>
    <m/>
  </r>
  <r>
    <n v="195870"/>
    <x v="1"/>
    <x v="0"/>
    <x v="0"/>
    <x v="1"/>
    <x v="10"/>
    <x v="295"/>
    <x v="0"/>
    <x v="1"/>
    <s v="Tesseramento"/>
    <x v="0"/>
    <x v="2"/>
    <x v="0"/>
    <m/>
  </r>
  <r>
    <n v="159040"/>
    <x v="0"/>
    <x v="0"/>
    <x v="0"/>
    <x v="0"/>
    <x v="10"/>
    <x v="295"/>
    <x v="0"/>
    <x v="0"/>
    <s v="Tesseramento"/>
    <x v="0"/>
    <x v="0"/>
    <x v="0"/>
    <m/>
  </r>
  <r>
    <n v="226677"/>
    <x v="1"/>
    <x v="0"/>
    <x v="0"/>
    <x v="0"/>
    <x v="10"/>
    <x v="295"/>
    <x v="0"/>
    <x v="0"/>
    <s v="Tesseramento"/>
    <x v="0"/>
    <x v="2"/>
    <x v="0"/>
    <m/>
  </r>
  <r>
    <n v="159039"/>
    <x v="0"/>
    <x v="0"/>
    <x v="0"/>
    <x v="0"/>
    <x v="10"/>
    <x v="295"/>
    <x v="0"/>
    <x v="1"/>
    <s v="Tesseramento"/>
    <x v="0"/>
    <x v="0"/>
    <x v="0"/>
    <m/>
  </r>
  <r>
    <n v="237460"/>
    <x v="0"/>
    <x v="0"/>
    <x v="1"/>
    <x v="2"/>
    <x v="4"/>
    <x v="47"/>
    <x v="0"/>
    <x v="0"/>
    <s v="Tesseramento"/>
    <x v="0"/>
    <x v="0"/>
    <x v="0"/>
    <m/>
  </r>
  <r>
    <n v="77691"/>
    <x v="0"/>
    <x v="0"/>
    <x v="0"/>
    <x v="0"/>
    <x v="1"/>
    <x v="324"/>
    <x v="0"/>
    <x v="0"/>
    <s v="Tesseramento"/>
    <x v="1"/>
    <x v="3"/>
    <x v="0"/>
    <m/>
  </r>
  <r>
    <n v="164638"/>
    <x v="0"/>
    <x v="0"/>
    <x v="0"/>
    <x v="0"/>
    <x v="7"/>
    <x v="103"/>
    <x v="0"/>
    <x v="1"/>
    <s v="Tesseramento"/>
    <x v="1"/>
    <x v="4"/>
    <x v="0"/>
    <m/>
  </r>
  <r>
    <n v="222658"/>
    <x v="0"/>
    <x v="1"/>
    <x v="0"/>
    <x v="1"/>
    <x v="2"/>
    <x v="36"/>
    <x v="0"/>
    <x v="0"/>
    <s v="Tesseramento"/>
    <x v="1"/>
    <x v="0"/>
    <x v="0"/>
    <m/>
  </r>
  <r>
    <n v="89670"/>
    <x v="0"/>
    <x v="0"/>
    <x v="2"/>
    <x v="0"/>
    <x v="1"/>
    <x v="351"/>
    <x v="0"/>
    <x v="0"/>
    <s v="Tesseramento"/>
    <x v="1"/>
    <x v="0"/>
    <x v="0"/>
    <m/>
  </r>
  <r>
    <n v="76371"/>
    <x v="0"/>
    <x v="0"/>
    <x v="2"/>
    <x v="0"/>
    <x v="4"/>
    <x v="18"/>
    <x v="0"/>
    <x v="0"/>
    <s v="Tesseramento"/>
    <x v="1"/>
    <x v="1"/>
    <x v="0"/>
    <m/>
  </r>
  <r>
    <n v="237732"/>
    <x v="0"/>
    <x v="0"/>
    <x v="1"/>
    <x v="1"/>
    <x v="1"/>
    <x v="20"/>
    <x v="0"/>
    <x v="0"/>
    <s v="Tesseramento"/>
    <x v="0"/>
    <x v="1"/>
    <x v="0"/>
    <m/>
  </r>
  <r>
    <n v="21925"/>
    <x v="0"/>
    <x v="0"/>
    <x v="0"/>
    <x v="0"/>
    <x v="7"/>
    <x v="41"/>
    <x v="0"/>
    <x v="1"/>
    <s v="Tesseramento"/>
    <x v="1"/>
    <x v="3"/>
    <x v="0"/>
    <m/>
  </r>
  <r>
    <n v="82051"/>
    <x v="0"/>
    <x v="0"/>
    <x v="0"/>
    <x v="0"/>
    <x v="7"/>
    <x v="41"/>
    <x v="0"/>
    <x v="1"/>
    <s v="Tesseramento"/>
    <x v="1"/>
    <x v="1"/>
    <x v="0"/>
    <m/>
  </r>
  <r>
    <n v="16932"/>
    <x v="0"/>
    <x v="0"/>
    <x v="0"/>
    <x v="0"/>
    <x v="7"/>
    <x v="45"/>
    <x v="0"/>
    <x v="0"/>
    <s v="Tesseramento"/>
    <x v="1"/>
    <x v="0"/>
    <x v="0"/>
    <m/>
  </r>
  <r>
    <n v="87399"/>
    <x v="0"/>
    <x v="0"/>
    <x v="0"/>
    <x v="0"/>
    <x v="7"/>
    <x v="328"/>
    <x v="0"/>
    <x v="0"/>
    <s v="Tesseramento"/>
    <x v="0"/>
    <x v="4"/>
    <x v="0"/>
    <m/>
  </r>
  <r>
    <n v="68247"/>
    <x v="0"/>
    <x v="0"/>
    <x v="0"/>
    <x v="0"/>
    <x v="7"/>
    <x v="328"/>
    <x v="0"/>
    <x v="0"/>
    <s v="Tesseramento"/>
    <x v="0"/>
    <x v="0"/>
    <x v="0"/>
    <m/>
  </r>
  <r>
    <n v="209891"/>
    <x v="0"/>
    <x v="1"/>
    <x v="0"/>
    <x v="0"/>
    <x v="7"/>
    <x v="328"/>
    <x v="0"/>
    <x v="0"/>
    <s v="Tesseramento"/>
    <x v="0"/>
    <x v="0"/>
    <x v="0"/>
    <m/>
  </r>
  <r>
    <n v="224075"/>
    <x v="0"/>
    <x v="0"/>
    <x v="0"/>
    <x v="0"/>
    <x v="2"/>
    <x v="251"/>
    <x v="0"/>
    <x v="0"/>
    <s v="Tesseramento"/>
    <x v="1"/>
    <x v="0"/>
    <x v="0"/>
    <m/>
  </r>
  <r>
    <n v="237482"/>
    <x v="0"/>
    <x v="1"/>
    <x v="1"/>
    <x v="1"/>
    <x v="7"/>
    <x v="328"/>
    <x v="0"/>
    <x v="0"/>
    <s v="Tesseramento"/>
    <x v="0"/>
    <x v="3"/>
    <x v="0"/>
    <m/>
  </r>
  <r>
    <n v="155001"/>
    <x v="0"/>
    <x v="0"/>
    <x v="0"/>
    <x v="0"/>
    <x v="4"/>
    <x v="149"/>
    <x v="0"/>
    <x v="0"/>
    <s v="Tesseramento"/>
    <x v="1"/>
    <x v="0"/>
    <x v="0"/>
    <m/>
  </r>
  <r>
    <n v="218322"/>
    <x v="0"/>
    <x v="0"/>
    <x v="0"/>
    <x v="2"/>
    <x v="10"/>
    <x v="63"/>
    <x v="0"/>
    <x v="1"/>
    <s v="Tesseramento"/>
    <x v="0"/>
    <x v="3"/>
    <x v="0"/>
    <m/>
  </r>
  <r>
    <n v="112822"/>
    <x v="0"/>
    <x v="0"/>
    <x v="0"/>
    <x v="0"/>
    <x v="10"/>
    <x v="63"/>
    <x v="0"/>
    <x v="1"/>
    <s v="Tesseramento"/>
    <x v="0"/>
    <x v="1"/>
    <x v="0"/>
    <m/>
  </r>
  <r>
    <n v="112821"/>
    <x v="0"/>
    <x v="0"/>
    <x v="0"/>
    <x v="0"/>
    <x v="10"/>
    <x v="63"/>
    <x v="0"/>
    <x v="1"/>
    <s v="Tesseramento"/>
    <x v="0"/>
    <x v="1"/>
    <x v="0"/>
    <m/>
  </r>
  <r>
    <n v="159071"/>
    <x v="1"/>
    <x v="0"/>
    <x v="0"/>
    <x v="3"/>
    <x v="10"/>
    <x v="63"/>
    <x v="0"/>
    <x v="1"/>
    <s v="Tesseramento"/>
    <x v="0"/>
    <x v="2"/>
    <x v="0"/>
    <m/>
  </r>
  <r>
    <n v="208429"/>
    <x v="0"/>
    <x v="0"/>
    <x v="0"/>
    <x v="3"/>
    <x v="10"/>
    <x v="63"/>
    <x v="0"/>
    <x v="0"/>
    <s v="Tesseramento"/>
    <x v="0"/>
    <x v="1"/>
    <x v="0"/>
    <m/>
  </r>
  <r>
    <n v="69548"/>
    <x v="0"/>
    <x v="0"/>
    <x v="0"/>
    <x v="0"/>
    <x v="10"/>
    <x v="63"/>
    <x v="0"/>
    <x v="0"/>
    <s v="Tesseramento"/>
    <x v="0"/>
    <x v="3"/>
    <x v="0"/>
    <m/>
  </r>
  <r>
    <n v="229196"/>
    <x v="0"/>
    <x v="0"/>
    <x v="0"/>
    <x v="3"/>
    <x v="10"/>
    <x v="63"/>
    <x v="0"/>
    <x v="1"/>
    <s v="Tesseramento"/>
    <x v="0"/>
    <x v="0"/>
    <x v="0"/>
    <m/>
  </r>
  <r>
    <n v="222465"/>
    <x v="1"/>
    <x v="1"/>
    <x v="0"/>
    <x v="1"/>
    <x v="1"/>
    <x v="176"/>
    <x v="0"/>
    <x v="0"/>
    <s v="Tesseramento"/>
    <x v="1"/>
    <x v="5"/>
    <x v="0"/>
    <m/>
  </r>
  <r>
    <n v="147925"/>
    <x v="0"/>
    <x v="0"/>
    <x v="0"/>
    <x v="0"/>
    <x v="0"/>
    <x v="100"/>
    <x v="0"/>
    <x v="0"/>
    <s v="Tesseramento"/>
    <x v="0"/>
    <x v="3"/>
    <x v="0"/>
    <m/>
  </r>
  <r>
    <n v="22141"/>
    <x v="0"/>
    <x v="0"/>
    <x v="0"/>
    <x v="0"/>
    <x v="0"/>
    <x v="100"/>
    <x v="0"/>
    <x v="1"/>
    <s v="Tesseramento"/>
    <x v="0"/>
    <x v="4"/>
    <x v="0"/>
    <m/>
  </r>
  <r>
    <n v="52205"/>
    <x v="0"/>
    <x v="0"/>
    <x v="0"/>
    <x v="0"/>
    <x v="0"/>
    <x v="100"/>
    <x v="0"/>
    <x v="0"/>
    <s v="Tesseramento"/>
    <x v="0"/>
    <x v="0"/>
    <x v="0"/>
    <m/>
  </r>
  <r>
    <n v="21712"/>
    <x v="0"/>
    <x v="0"/>
    <x v="0"/>
    <x v="0"/>
    <x v="0"/>
    <x v="100"/>
    <x v="0"/>
    <x v="1"/>
    <s v="Tesseramento"/>
    <x v="0"/>
    <x v="4"/>
    <x v="0"/>
    <m/>
  </r>
  <r>
    <n v="2275"/>
    <x v="0"/>
    <x v="0"/>
    <x v="0"/>
    <x v="0"/>
    <x v="0"/>
    <x v="100"/>
    <x v="0"/>
    <x v="0"/>
    <s v="Tesseramento"/>
    <x v="0"/>
    <x v="1"/>
    <x v="0"/>
    <m/>
  </r>
  <r>
    <n v="109880"/>
    <x v="0"/>
    <x v="0"/>
    <x v="0"/>
    <x v="0"/>
    <x v="0"/>
    <x v="100"/>
    <x v="0"/>
    <x v="1"/>
    <s v="Tesseramento"/>
    <x v="0"/>
    <x v="1"/>
    <x v="0"/>
    <m/>
  </r>
  <r>
    <n v="31711"/>
    <x v="0"/>
    <x v="0"/>
    <x v="0"/>
    <x v="0"/>
    <x v="0"/>
    <x v="100"/>
    <x v="0"/>
    <x v="1"/>
    <s v="Tesseramento"/>
    <x v="0"/>
    <x v="1"/>
    <x v="0"/>
    <m/>
  </r>
  <r>
    <n v="117916"/>
    <x v="0"/>
    <x v="0"/>
    <x v="0"/>
    <x v="0"/>
    <x v="0"/>
    <x v="100"/>
    <x v="0"/>
    <x v="0"/>
    <s v="Tesseramento"/>
    <x v="0"/>
    <x v="0"/>
    <x v="0"/>
    <m/>
  </r>
  <r>
    <n v="204699"/>
    <x v="0"/>
    <x v="0"/>
    <x v="0"/>
    <x v="1"/>
    <x v="0"/>
    <x v="100"/>
    <x v="0"/>
    <x v="1"/>
    <s v="Tesseramento"/>
    <x v="0"/>
    <x v="0"/>
    <x v="0"/>
    <m/>
  </r>
  <r>
    <n v="129125"/>
    <x v="0"/>
    <x v="0"/>
    <x v="0"/>
    <x v="0"/>
    <x v="0"/>
    <x v="100"/>
    <x v="0"/>
    <x v="0"/>
    <s v="Tesseramento"/>
    <x v="0"/>
    <x v="4"/>
    <x v="0"/>
    <m/>
  </r>
  <r>
    <n v="172982"/>
    <x v="0"/>
    <x v="0"/>
    <x v="0"/>
    <x v="1"/>
    <x v="0"/>
    <x v="100"/>
    <x v="0"/>
    <x v="0"/>
    <s v="Tesseramento"/>
    <x v="0"/>
    <x v="0"/>
    <x v="0"/>
    <m/>
  </r>
  <r>
    <n v="157559"/>
    <x v="0"/>
    <x v="0"/>
    <x v="0"/>
    <x v="0"/>
    <x v="0"/>
    <x v="100"/>
    <x v="0"/>
    <x v="0"/>
    <s v="Tesseramento"/>
    <x v="0"/>
    <x v="0"/>
    <x v="0"/>
    <m/>
  </r>
  <r>
    <n v="66963"/>
    <x v="0"/>
    <x v="0"/>
    <x v="0"/>
    <x v="0"/>
    <x v="0"/>
    <x v="100"/>
    <x v="0"/>
    <x v="0"/>
    <s v="Tesseramento"/>
    <x v="0"/>
    <x v="1"/>
    <x v="0"/>
    <m/>
  </r>
  <r>
    <n v="237480"/>
    <x v="1"/>
    <x v="1"/>
    <x v="1"/>
    <x v="2"/>
    <x v="2"/>
    <x v="55"/>
    <x v="0"/>
    <x v="1"/>
    <s v="Tesseramento"/>
    <x v="1"/>
    <x v="5"/>
    <x v="0"/>
    <m/>
  </r>
  <r>
    <n v="51246"/>
    <x v="0"/>
    <x v="0"/>
    <x v="0"/>
    <x v="0"/>
    <x v="0"/>
    <x v="100"/>
    <x v="0"/>
    <x v="0"/>
    <s v="Tesseramento"/>
    <x v="0"/>
    <x v="3"/>
    <x v="0"/>
    <m/>
  </r>
  <r>
    <n v="225139"/>
    <x v="0"/>
    <x v="0"/>
    <x v="0"/>
    <x v="1"/>
    <x v="7"/>
    <x v="210"/>
    <x v="0"/>
    <x v="0"/>
    <s v="Tesseramento"/>
    <x v="0"/>
    <x v="1"/>
    <x v="0"/>
    <m/>
  </r>
  <r>
    <n v="160100"/>
    <x v="0"/>
    <x v="0"/>
    <x v="0"/>
    <x v="4"/>
    <x v="0"/>
    <x v="100"/>
    <x v="0"/>
    <x v="0"/>
    <s v="Tesseramento"/>
    <x v="0"/>
    <x v="1"/>
    <x v="0"/>
    <m/>
  </r>
  <r>
    <n v="76456"/>
    <x v="0"/>
    <x v="0"/>
    <x v="2"/>
    <x v="4"/>
    <x v="15"/>
    <x v="357"/>
    <x v="0"/>
    <x v="0"/>
    <s v="Tesseramento"/>
    <x v="1"/>
    <x v="3"/>
    <x v="0"/>
    <m/>
  </r>
  <r>
    <n v="57145"/>
    <x v="0"/>
    <x v="0"/>
    <x v="0"/>
    <x v="4"/>
    <x v="15"/>
    <x v="357"/>
    <x v="0"/>
    <x v="1"/>
    <s v="Tesseramento"/>
    <x v="1"/>
    <x v="4"/>
    <x v="0"/>
    <m/>
  </r>
  <r>
    <n v="195389"/>
    <x v="0"/>
    <x v="0"/>
    <x v="0"/>
    <x v="1"/>
    <x v="15"/>
    <x v="357"/>
    <x v="0"/>
    <x v="1"/>
    <s v="Tesseramento"/>
    <x v="1"/>
    <x v="3"/>
    <x v="0"/>
    <m/>
  </r>
  <r>
    <n v="111202"/>
    <x v="0"/>
    <x v="0"/>
    <x v="0"/>
    <x v="0"/>
    <x v="0"/>
    <x v="100"/>
    <x v="0"/>
    <x v="0"/>
    <s v="Tesseramento"/>
    <x v="0"/>
    <x v="0"/>
    <x v="0"/>
    <m/>
  </r>
  <r>
    <n v="101747"/>
    <x v="0"/>
    <x v="0"/>
    <x v="0"/>
    <x v="0"/>
    <x v="15"/>
    <x v="357"/>
    <x v="0"/>
    <x v="0"/>
    <s v="Tesseramento"/>
    <x v="1"/>
    <x v="3"/>
    <x v="0"/>
    <m/>
  </r>
  <r>
    <n v="101745"/>
    <x v="0"/>
    <x v="0"/>
    <x v="0"/>
    <x v="0"/>
    <x v="15"/>
    <x v="357"/>
    <x v="0"/>
    <x v="1"/>
    <s v="Tesseramento"/>
    <x v="1"/>
    <x v="4"/>
    <x v="0"/>
    <m/>
  </r>
  <r>
    <n v="230722"/>
    <x v="1"/>
    <x v="0"/>
    <x v="0"/>
    <x v="2"/>
    <x v="15"/>
    <x v="357"/>
    <x v="0"/>
    <x v="0"/>
    <s v="Tesseramento"/>
    <x v="1"/>
    <x v="5"/>
    <x v="0"/>
    <m/>
  </r>
  <r>
    <n v="88797"/>
    <x v="0"/>
    <x v="0"/>
    <x v="0"/>
    <x v="0"/>
    <x v="0"/>
    <x v="100"/>
    <x v="0"/>
    <x v="0"/>
    <s v="Tesseramento"/>
    <x v="0"/>
    <x v="0"/>
    <x v="0"/>
    <m/>
  </r>
  <r>
    <n v="177930"/>
    <x v="0"/>
    <x v="0"/>
    <x v="0"/>
    <x v="0"/>
    <x v="0"/>
    <x v="100"/>
    <x v="0"/>
    <x v="0"/>
    <s v="Tesseramento"/>
    <x v="0"/>
    <x v="1"/>
    <x v="0"/>
    <m/>
  </r>
  <r>
    <n v="219497"/>
    <x v="0"/>
    <x v="1"/>
    <x v="2"/>
    <x v="4"/>
    <x v="0"/>
    <x v="100"/>
    <x v="0"/>
    <x v="0"/>
    <s v="Tesseramento"/>
    <x v="0"/>
    <x v="3"/>
    <x v="0"/>
    <m/>
  </r>
  <r>
    <n v="191770"/>
    <x v="0"/>
    <x v="0"/>
    <x v="0"/>
    <x v="0"/>
    <x v="0"/>
    <x v="100"/>
    <x v="0"/>
    <x v="0"/>
    <s v="Tesseramento"/>
    <x v="0"/>
    <x v="0"/>
    <x v="0"/>
    <m/>
  </r>
  <r>
    <n v="74045"/>
    <x v="0"/>
    <x v="0"/>
    <x v="0"/>
    <x v="0"/>
    <x v="0"/>
    <x v="100"/>
    <x v="0"/>
    <x v="0"/>
    <s v="Tesseramento"/>
    <x v="0"/>
    <x v="0"/>
    <x v="0"/>
    <m/>
  </r>
  <r>
    <n v="237422"/>
    <x v="0"/>
    <x v="0"/>
    <x v="1"/>
    <x v="2"/>
    <x v="15"/>
    <x v="357"/>
    <x v="0"/>
    <x v="1"/>
    <s v="Tesseramento"/>
    <x v="1"/>
    <x v="3"/>
    <x v="0"/>
    <m/>
  </r>
  <r>
    <n v="237421"/>
    <x v="0"/>
    <x v="0"/>
    <x v="1"/>
    <x v="2"/>
    <x v="15"/>
    <x v="357"/>
    <x v="0"/>
    <x v="0"/>
    <s v="Tesseramento"/>
    <x v="1"/>
    <x v="4"/>
    <x v="0"/>
    <m/>
  </r>
  <r>
    <n v="237401"/>
    <x v="0"/>
    <x v="1"/>
    <x v="1"/>
    <x v="2"/>
    <x v="7"/>
    <x v="316"/>
    <x v="0"/>
    <x v="0"/>
    <s v="Tesseramento"/>
    <x v="1"/>
    <x v="0"/>
    <x v="0"/>
    <m/>
  </r>
  <r>
    <n v="237523"/>
    <x v="0"/>
    <x v="1"/>
    <x v="1"/>
    <x v="1"/>
    <x v="2"/>
    <x v="332"/>
    <x v="0"/>
    <x v="0"/>
    <s v="Tesseramento"/>
    <x v="1"/>
    <x v="3"/>
    <x v="0"/>
    <m/>
  </r>
  <r>
    <n v="237395"/>
    <x v="0"/>
    <x v="1"/>
    <x v="1"/>
    <x v="1"/>
    <x v="4"/>
    <x v="84"/>
    <x v="0"/>
    <x v="0"/>
    <s v="Tesseramento"/>
    <x v="0"/>
    <x v="0"/>
    <x v="0"/>
    <m/>
  </r>
  <r>
    <n v="237396"/>
    <x v="0"/>
    <x v="1"/>
    <x v="1"/>
    <x v="1"/>
    <x v="4"/>
    <x v="84"/>
    <x v="0"/>
    <x v="0"/>
    <s v="Tesseramento"/>
    <x v="0"/>
    <x v="1"/>
    <x v="0"/>
    <m/>
  </r>
  <r>
    <n v="216087"/>
    <x v="0"/>
    <x v="0"/>
    <x v="0"/>
    <x v="1"/>
    <x v="0"/>
    <x v="100"/>
    <x v="0"/>
    <x v="0"/>
    <s v="Tesseramento"/>
    <x v="0"/>
    <x v="3"/>
    <x v="0"/>
    <m/>
  </r>
  <r>
    <n v="193816"/>
    <x v="1"/>
    <x v="0"/>
    <x v="0"/>
    <x v="1"/>
    <x v="7"/>
    <x v="316"/>
    <x v="0"/>
    <x v="0"/>
    <s v="Tesseramento"/>
    <x v="1"/>
    <x v="5"/>
    <x v="0"/>
    <m/>
  </r>
  <r>
    <n v="208104"/>
    <x v="0"/>
    <x v="0"/>
    <x v="0"/>
    <x v="1"/>
    <x v="0"/>
    <x v="100"/>
    <x v="0"/>
    <x v="1"/>
    <s v="Tesseramento"/>
    <x v="0"/>
    <x v="4"/>
    <x v="0"/>
    <m/>
  </r>
  <r>
    <n v="237397"/>
    <x v="0"/>
    <x v="1"/>
    <x v="1"/>
    <x v="1"/>
    <x v="4"/>
    <x v="84"/>
    <x v="0"/>
    <x v="0"/>
    <s v="Tesseramento"/>
    <x v="0"/>
    <x v="0"/>
    <x v="0"/>
    <m/>
  </r>
  <r>
    <n v="165968"/>
    <x v="0"/>
    <x v="0"/>
    <x v="2"/>
    <x v="1"/>
    <x v="0"/>
    <x v="100"/>
    <x v="0"/>
    <x v="0"/>
    <s v="Tesseramento"/>
    <x v="0"/>
    <x v="1"/>
    <x v="0"/>
    <m/>
  </r>
  <r>
    <n v="227610"/>
    <x v="0"/>
    <x v="0"/>
    <x v="0"/>
    <x v="1"/>
    <x v="0"/>
    <x v="100"/>
    <x v="0"/>
    <x v="0"/>
    <s v="Tesseramento"/>
    <x v="0"/>
    <x v="1"/>
    <x v="0"/>
    <m/>
  </r>
  <r>
    <n v="208102"/>
    <x v="0"/>
    <x v="0"/>
    <x v="0"/>
    <x v="0"/>
    <x v="0"/>
    <x v="100"/>
    <x v="0"/>
    <x v="1"/>
    <s v="Tesseramento"/>
    <x v="0"/>
    <x v="0"/>
    <x v="0"/>
    <m/>
  </r>
  <r>
    <n v="237402"/>
    <x v="1"/>
    <x v="0"/>
    <x v="1"/>
    <x v="2"/>
    <x v="7"/>
    <x v="316"/>
    <x v="0"/>
    <x v="1"/>
    <s v="Tesseramento"/>
    <x v="1"/>
    <x v="5"/>
    <x v="0"/>
    <m/>
  </r>
  <r>
    <n v="237400"/>
    <x v="1"/>
    <x v="0"/>
    <x v="1"/>
    <x v="2"/>
    <x v="7"/>
    <x v="316"/>
    <x v="0"/>
    <x v="0"/>
    <s v="Tesseramento"/>
    <x v="1"/>
    <x v="5"/>
    <x v="0"/>
    <m/>
  </r>
  <r>
    <n v="237522"/>
    <x v="0"/>
    <x v="1"/>
    <x v="1"/>
    <x v="2"/>
    <x v="2"/>
    <x v="332"/>
    <x v="0"/>
    <x v="0"/>
    <s v="Tesseramento"/>
    <x v="1"/>
    <x v="0"/>
    <x v="0"/>
    <m/>
  </r>
  <r>
    <n v="76280"/>
    <x v="0"/>
    <x v="0"/>
    <x v="0"/>
    <x v="0"/>
    <x v="7"/>
    <x v="67"/>
    <x v="0"/>
    <x v="0"/>
    <s v="Tesseramento"/>
    <x v="0"/>
    <x v="4"/>
    <x v="0"/>
    <m/>
  </r>
  <r>
    <n v="237403"/>
    <x v="1"/>
    <x v="0"/>
    <x v="1"/>
    <x v="2"/>
    <x v="7"/>
    <x v="316"/>
    <x v="0"/>
    <x v="0"/>
    <s v="Tesseramento"/>
    <x v="1"/>
    <x v="5"/>
    <x v="0"/>
    <m/>
  </r>
  <r>
    <n v="237519"/>
    <x v="0"/>
    <x v="1"/>
    <x v="1"/>
    <x v="1"/>
    <x v="2"/>
    <x v="332"/>
    <x v="0"/>
    <x v="0"/>
    <s v="Tesseramento"/>
    <x v="1"/>
    <x v="0"/>
    <x v="0"/>
    <m/>
  </r>
  <r>
    <n v="79479"/>
    <x v="0"/>
    <x v="0"/>
    <x v="0"/>
    <x v="4"/>
    <x v="7"/>
    <x v="67"/>
    <x v="0"/>
    <x v="1"/>
    <s v="Tesseramento"/>
    <x v="0"/>
    <x v="4"/>
    <x v="0"/>
    <m/>
  </r>
  <r>
    <n v="237521"/>
    <x v="0"/>
    <x v="1"/>
    <x v="1"/>
    <x v="2"/>
    <x v="2"/>
    <x v="332"/>
    <x v="0"/>
    <x v="0"/>
    <s v="Tesseramento"/>
    <x v="1"/>
    <x v="0"/>
    <x v="0"/>
    <m/>
  </r>
  <r>
    <n v="25048"/>
    <x v="0"/>
    <x v="0"/>
    <x v="0"/>
    <x v="0"/>
    <x v="7"/>
    <x v="67"/>
    <x v="0"/>
    <x v="1"/>
    <s v="Tesseramento"/>
    <x v="0"/>
    <x v="0"/>
    <x v="0"/>
    <m/>
  </r>
  <r>
    <n v="106646"/>
    <x v="0"/>
    <x v="0"/>
    <x v="0"/>
    <x v="0"/>
    <x v="7"/>
    <x v="67"/>
    <x v="0"/>
    <x v="1"/>
    <s v="Tesseramento"/>
    <x v="0"/>
    <x v="4"/>
    <x v="0"/>
    <m/>
  </r>
  <r>
    <n v="237524"/>
    <x v="0"/>
    <x v="1"/>
    <x v="1"/>
    <x v="2"/>
    <x v="2"/>
    <x v="332"/>
    <x v="0"/>
    <x v="0"/>
    <s v="Tesseramento"/>
    <x v="1"/>
    <x v="4"/>
    <x v="0"/>
    <m/>
  </r>
  <r>
    <n v="129923"/>
    <x v="0"/>
    <x v="0"/>
    <x v="0"/>
    <x v="0"/>
    <x v="11"/>
    <x v="278"/>
    <x v="0"/>
    <x v="1"/>
    <s v="Tesseramento"/>
    <x v="1"/>
    <x v="4"/>
    <x v="0"/>
    <m/>
  </r>
  <r>
    <n v="139177"/>
    <x v="0"/>
    <x v="0"/>
    <x v="0"/>
    <x v="0"/>
    <x v="2"/>
    <x v="208"/>
    <x v="0"/>
    <x v="0"/>
    <s v="Tesseramento"/>
    <x v="0"/>
    <x v="3"/>
    <x v="0"/>
    <m/>
  </r>
  <r>
    <n v="91160"/>
    <x v="0"/>
    <x v="0"/>
    <x v="0"/>
    <x v="0"/>
    <x v="4"/>
    <x v="197"/>
    <x v="0"/>
    <x v="0"/>
    <s v="Tesseramento"/>
    <x v="1"/>
    <x v="3"/>
    <x v="0"/>
    <m/>
  </r>
  <r>
    <n v="237407"/>
    <x v="0"/>
    <x v="0"/>
    <x v="1"/>
    <x v="1"/>
    <x v="1"/>
    <x v="201"/>
    <x v="0"/>
    <x v="1"/>
    <s v="Tesseramento"/>
    <x v="0"/>
    <x v="3"/>
    <x v="0"/>
    <m/>
  </r>
  <r>
    <n v="231490"/>
    <x v="0"/>
    <x v="1"/>
    <x v="0"/>
    <x v="1"/>
    <x v="7"/>
    <x v="274"/>
    <x v="0"/>
    <x v="0"/>
    <s v="Tesseramento"/>
    <x v="0"/>
    <x v="1"/>
    <x v="0"/>
    <m/>
  </r>
  <r>
    <n v="157190"/>
    <x v="0"/>
    <x v="0"/>
    <x v="0"/>
    <x v="0"/>
    <x v="11"/>
    <x v="160"/>
    <x v="0"/>
    <x v="0"/>
    <s v="Tesseramento"/>
    <x v="0"/>
    <x v="4"/>
    <x v="0"/>
    <m/>
  </r>
  <r>
    <n v="237408"/>
    <x v="0"/>
    <x v="0"/>
    <x v="1"/>
    <x v="3"/>
    <x v="4"/>
    <x v="200"/>
    <x v="0"/>
    <x v="1"/>
    <s v="Tesseramento"/>
    <x v="1"/>
    <x v="3"/>
    <x v="0"/>
    <m/>
  </r>
  <r>
    <n v="92935"/>
    <x v="0"/>
    <x v="0"/>
    <x v="2"/>
    <x v="0"/>
    <x v="7"/>
    <x v="182"/>
    <x v="0"/>
    <x v="0"/>
    <s v="Tesseramento"/>
    <x v="1"/>
    <x v="0"/>
    <x v="0"/>
    <m/>
  </r>
  <r>
    <n v="76858"/>
    <x v="0"/>
    <x v="0"/>
    <x v="0"/>
    <x v="0"/>
    <x v="10"/>
    <x v="187"/>
    <x v="0"/>
    <x v="0"/>
    <s v="Tesseramento"/>
    <x v="0"/>
    <x v="3"/>
    <x v="0"/>
    <m/>
  </r>
  <r>
    <n v="76837"/>
    <x v="0"/>
    <x v="0"/>
    <x v="0"/>
    <x v="4"/>
    <x v="8"/>
    <x v="62"/>
    <x v="0"/>
    <x v="1"/>
    <s v="Tesseramento"/>
    <x v="1"/>
    <x v="4"/>
    <x v="0"/>
    <m/>
  </r>
  <r>
    <n v="128330"/>
    <x v="0"/>
    <x v="0"/>
    <x v="0"/>
    <x v="1"/>
    <x v="7"/>
    <x v="150"/>
    <x v="0"/>
    <x v="0"/>
    <s v="Tesseramento"/>
    <x v="1"/>
    <x v="1"/>
    <x v="0"/>
    <m/>
  </r>
  <r>
    <n v="237578"/>
    <x v="0"/>
    <x v="1"/>
    <x v="1"/>
    <x v="1"/>
    <x v="4"/>
    <x v="149"/>
    <x v="0"/>
    <x v="0"/>
    <s v="Tesseramento"/>
    <x v="1"/>
    <x v="1"/>
    <x v="0"/>
    <m/>
  </r>
  <r>
    <n v="34910"/>
    <x v="0"/>
    <x v="0"/>
    <x v="0"/>
    <x v="0"/>
    <x v="4"/>
    <x v="88"/>
    <x v="0"/>
    <x v="0"/>
    <s v="Tesseramento"/>
    <x v="1"/>
    <x v="0"/>
    <x v="0"/>
    <m/>
  </r>
  <r>
    <n v="237445"/>
    <x v="0"/>
    <x v="1"/>
    <x v="1"/>
    <x v="1"/>
    <x v="5"/>
    <x v="38"/>
    <x v="0"/>
    <x v="0"/>
    <s v="Tesseramento"/>
    <x v="1"/>
    <x v="0"/>
    <x v="0"/>
    <m/>
  </r>
  <r>
    <n v="237492"/>
    <x v="0"/>
    <x v="0"/>
    <x v="1"/>
    <x v="1"/>
    <x v="11"/>
    <x v="333"/>
    <x v="0"/>
    <x v="0"/>
    <s v="Tesseramento"/>
    <x v="0"/>
    <x v="0"/>
    <x v="0"/>
    <m/>
  </r>
  <r>
    <n v="237494"/>
    <x v="0"/>
    <x v="0"/>
    <x v="1"/>
    <x v="1"/>
    <x v="11"/>
    <x v="333"/>
    <x v="0"/>
    <x v="1"/>
    <s v="Tesseramento"/>
    <x v="0"/>
    <x v="0"/>
    <x v="0"/>
    <m/>
  </r>
  <r>
    <n v="237497"/>
    <x v="0"/>
    <x v="0"/>
    <x v="1"/>
    <x v="1"/>
    <x v="11"/>
    <x v="333"/>
    <x v="0"/>
    <x v="0"/>
    <s v="Tesseramento"/>
    <x v="0"/>
    <x v="0"/>
    <x v="0"/>
    <m/>
  </r>
  <r>
    <n v="237496"/>
    <x v="0"/>
    <x v="0"/>
    <x v="1"/>
    <x v="2"/>
    <x v="11"/>
    <x v="333"/>
    <x v="0"/>
    <x v="1"/>
    <s v="Tesseramento"/>
    <x v="0"/>
    <x v="4"/>
    <x v="0"/>
    <m/>
  </r>
  <r>
    <n v="237493"/>
    <x v="0"/>
    <x v="0"/>
    <x v="1"/>
    <x v="1"/>
    <x v="11"/>
    <x v="333"/>
    <x v="0"/>
    <x v="0"/>
    <s v="Tesseramento"/>
    <x v="0"/>
    <x v="0"/>
    <x v="0"/>
    <m/>
  </r>
  <r>
    <n v="237495"/>
    <x v="1"/>
    <x v="0"/>
    <x v="1"/>
    <x v="2"/>
    <x v="11"/>
    <x v="333"/>
    <x v="0"/>
    <x v="1"/>
    <s v="Tesseramento"/>
    <x v="0"/>
    <x v="5"/>
    <x v="0"/>
    <m/>
  </r>
  <r>
    <n v="237498"/>
    <x v="0"/>
    <x v="0"/>
    <x v="1"/>
    <x v="1"/>
    <x v="11"/>
    <x v="333"/>
    <x v="0"/>
    <x v="1"/>
    <s v="Tesseramento"/>
    <x v="0"/>
    <x v="3"/>
    <x v="0"/>
    <m/>
  </r>
  <r>
    <n v="237609"/>
    <x v="0"/>
    <x v="0"/>
    <x v="1"/>
    <x v="2"/>
    <x v="7"/>
    <x v="137"/>
    <x v="0"/>
    <x v="1"/>
    <s v="Tesseramento"/>
    <x v="3"/>
    <x v="3"/>
    <x v="0"/>
    <m/>
  </r>
  <r>
    <n v="237507"/>
    <x v="0"/>
    <x v="0"/>
    <x v="1"/>
    <x v="2"/>
    <x v="7"/>
    <x v="137"/>
    <x v="0"/>
    <x v="0"/>
    <s v="Tesseramento"/>
    <x v="3"/>
    <x v="0"/>
    <x v="0"/>
    <m/>
  </r>
  <r>
    <n v="176345"/>
    <x v="0"/>
    <x v="0"/>
    <x v="0"/>
    <x v="0"/>
    <x v="2"/>
    <x v="286"/>
    <x v="0"/>
    <x v="0"/>
    <s v="Tesseramento"/>
    <x v="1"/>
    <x v="1"/>
    <x v="0"/>
    <m/>
  </r>
  <r>
    <n v="195452"/>
    <x v="0"/>
    <x v="0"/>
    <x v="0"/>
    <x v="0"/>
    <x v="7"/>
    <x v="137"/>
    <x v="0"/>
    <x v="0"/>
    <s v="Tesseramento"/>
    <x v="3"/>
    <x v="0"/>
    <x v="0"/>
    <m/>
  </r>
  <r>
    <n v="229493"/>
    <x v="0"/>
    <x v="1"/>
    <x v="0"/>
    <x v="2"/>
    <x v="12"/>
    <x v="254"/>
    <x v="0"/>
    <x v="0"/>
    <s v="Tesseramento"/>
    <x v="0"/>
    <x v="0"/>
    <x v="0"/>
    <m/>
  </r>
  <r>
    <n v="162952"/>
    <x v="0"/>
    <x v="0"/>
    <x v="0"/>
    <x v="1"/>
    <x v="8"/>
    <x v="13"/>
    <x v="0"/>
    <x v="1"/>
    <s v="Tesseramento"/>
    <x v="0"/>
    <x v="4"/>
    <x v="0"/>
    <m/>
  </r>
  <r>
    <n v="230523"/>
    <x v="1"/>
    <x v="1"/>
    <x v="0"/>
    <x v="2"/>
    <x v="8"/>
    <x v="13"/>
    <x v="0"/>
    <x v="1"/>
    <s v="Tesseramento"/>
    <x v="0"/>
    <x v="5"/>
    <x v="0"/>
    <m/>
  </r>
  <r>
    <n v="237537"/>
    <x v="0"/>
    <x v="0"/>
    <x v="1"/>
    <x v="2"/>
    <x v="10"/>
    <x v="396"/>
    <x v="0"/>
    <x v="1"/>
    <s v="Tesseramento"/>
    <x v="0"/>
    <x v="4"/>
    <x v="0"/>
    <m/>
  </r>
  <r>
    <n v="237516"/>
    <x v="0"/>
    <x v="0"/>
    <x v="1"/>
    <x v="0"/>
    <x v="8"/>
    <x v="352"/>
    <x v="0"/>
    <x v="0"/>
    <s v="Tesseramento"/>
    <x v="0"/>
    <x v="1"/>
    <x v="0"/>
    <m/>
  </r>
  <r>
    <n v="223875"/>
    <x v="0"/>
    <x v="1"/>
    <x v="0"/>
    <x v="1"/>
    <x v="8"/>
    <x v="127"/>
    <x v="0"/>
    <x v="1"/>
    <s v="Tesseramento"/>
    <x v="1"/>
    <x v="0"/>
    <x v="0"/>
    <m/>
  </r>
  <r>
    <n v="223874"/>
    <x v="0"/>
    <x v="1"/>
    <x v="0"/>
    <x v="1"/>
    <x v="8"/>
    <x v="127"/>
    <x v="0"/>
    <x v="0"/>
    <s v="Tesseramento"/>
    <x v="1"/>
    <x v="0"/>
    <x v="0"/>
    <m/>
  </r>
  <r>
    <n v="31351"/>
    <x v="0"/>
    <x v="0"/>
    <x v="0"/>
    <x v="0"/>
    <x v="10"/>
    <x v="315"/>
    <x v="0"/>
    <x v="0"/>
    <s v="Tesseramento"/>
    <x v="1"/>
    <x v="4"/>
    <x v="0"/>
    <m/>
  </r>
  <r>
    <n v="31385"/>
    <x v="0"/>
    <x v="0"/>
    <x v="0"/>
    <x v="0"/>
    <x v="10"/>
    <x v="315"/>
    <x v="0"/>
    <x v="0"/>
    <s v="Tesseramento"/>
    <x v="1"/>
    <x v="0"/>
    <x v="0"/>
    <m/>
  </r>
  <r>
    <n v="231672"/>
    <x v="1"/>
    <x v="0"/>
    <x v="0"/>
    <x v="2"/>
    <x v="10"/>
    <x v="315"/>
    <x v="0"/>
    <x v="1"/>
    <s v="Tesseramento"/>
    <x v="1"/>
    <x v="2"/>
    <x v="0"/>
    <m/>
  </r>
  <r>
    <n v="213353"/>
    <x v="1"/>
    <x v="0"/>
    <x v="0"/>
    <x v="2"/>
    <x v="10"/>
    <x v="315"/>
    <x v="0"/>
    <x v="0"/>
    <s v="Tesseramento"/>
    <x v="1"/>
    <x v="7"/>
    <x v="0"/>
    <m/>
  </r>
  <r>
    <n v="31445"/>
    <x v="0"/>
    <x v="0"/>
    <x v="0"/>
    <x v="0"/>
    <x v="10"/>
    <x v="315"/>
    <x v="0"/>
    <x v="0"/>
    <s v="Tesseramento"/>
    <x v="1"/>
    <x v="4"/>
    <x v="0"/>
    <m/>
  </r>
  <r>
    <n v="82309"/>
    <x v="0"/>
    <x v="0"/>
    <x v="0"/>
    <x v="0"/>
    <x v="10"/>
    <x v="315"/>
    <x v="0"/>
    <x v="0"/>
    <s v="Tesseramento"/>
    <x v="1"/>
    <x v="0"/>
    <x v="0"/>
    <m/>
  </r>
  <r>
    <n v="218039"/>
    <x v="0"/>
    <x v="1"/>
    <x v="2"/>
    <x v="1"/>
    <x v="3"/>
    <x v="331"/>
    <x v="0"/>
    <x v="0"/>
    <s v="Tesseramento"/>
    <x v="1"/>
    <x v="0"/>
    <x v="0"/>
    <m/>
  </r>
  <r>
    <n v="206194"/>
    <x v="0"/>
    <x v="0"/>
    <x v="2"/>
    <x v="1"/>
    <x v="3"/>
    <x v="331"/>
    <x v="0"/>
    <x v="0"/>
    <s v="Tesseramento"/>
    <x v="1"/>
    <x v="4"/>
    <x v="0"/>
    <m/>
  </r>
  <r>
    <n v="207831"/>
    <x v="0"/>
    <x v="1"/>
    <x v="0"/>
    <x v="0"/>
    <x v="3"/>
    <x v="331"/>
    <x v="0"/>
    <x v="0"/>
    <s v="Tesseramento"/>
    <x v="1"/>
    <x v="1"/>
    <x v="0"/>
    <m/>
  </r>
  <r>
    <n v="109693"/>
    <x v="0"/>
    <x v="0"/>
    <x v="0"/>
    <x v="2"/>
    <x v="7"/>
    <x v="35"/>
    <x v="0"/>
    <x v="0"/>
    <s v="Tesseramento"/>
    <x v="1"/>
    <x v="4"/>
    <x v="0"/>
    <m/>
  </r>
  <r>
    <n v="77861"/>
    <x v="0"/>
    <x v="1"/>
    <x v="0"/>
    <x v="0"/>
    <x v="7"/>
    <x v="35"/>
    <x v="0"/>
    <x v="0"/>
    <s v="Tesseramento"/>
    <x v="1"/>
    <x v="0"/>
    <x v="0"/>
    <m/>
  </r>
  <r>
    <n v="237797"/>
    <x v="0"/>
    <x v="0"/>
    <x v="1"/>
    <x v="1"/>
    <x v="4"/>
    <x v="101"/>
    <x v="0"/>
    <x v="0"/>
    <s v="Tesseramento"/>
    <x v="0"/>
    <x v="0"/>
    <x v="0"/>
    <m/>
  </r>
  <r>
    <n v="237798"/>
    <x v="0"/>
    <x v="0"/>
    <x v="1"/>
    <x v="2"/>
    <x v="4"/>
    <x v="101"/>
    <x v="0"/>
    <x v="0"/>
    <s v="Tesseramento"/>
    <x v="0"/>
    <x v="0"/>
    <x v="0"/>
    <m/>
  </r>
  <r>
    <n v="220017"/>
    <x v="0"/>
    <x v="0"/>
    <x v="0"/>
    <x v="1"/>
    <x v="4"/>
    <x v="101"/>
    <x v="0"/>
    <x v="1"/>
    <s v="Tesseramento"/>
    <x v="0"/>
    <x v="3"/>
    <x v="0"/>
    <m/>
  </r>
  <r>
    <n v="237436"/>
    <x v="1"/>
    <x v="0"/>
    <x v="1"/>
    <x v="2"/>
    <x v="2"/>
    <x v="163"/>
    <x v="0"/>
    <x v="0"/>
    <s v="Tesseramento"/>
    <x v="0"/>
    <x v="5"/>
    <x v="0"/>
    <m/>
  </r>
  <r>
    <n v="89083"/>
    <x v="0"/>
    <x v="0"/>
    <x v="2"/>
    <x v="1"/>
    <x v="4"/>
    <x v="101"/>
    <x v="0"/>
    <x v="0"/>
    <s v="Tesseramento"/>
    <x v="0"/>
    <x v="3"/>
    <x v="0"/>
    <m/>
  </r>
  <r>
    <n v="212581"/>
    <x v="0"/>
    <x v="0"/>
    <x v="0"/>
    <x v="0"/>
    <x v="4"/>
    <x v="101"/>
    <x v="0"/>
    <x v="0"/>
    <s v="Tesseramento"/>
    <x v="0"/>
    <x v="0"/>
    <x v="0"/>
    <m/>
  </r>
  <r>
    <n v="79531"/>
    <x v="0"/>
    <x v="0"/>
    <x v="0"/>
    <x v="1"/>
    <x v="4"/>
    <x v="101"/>
    <x v="0"/>
    <x v="0"/>
    <s v="Tesseramento"/>
    <x v="0"/>
    <x v="3"/>
    <x v="0"/>
    <m/>
  </r>
  <r>
    <n v="123569"/>
    <x v="0"/>
    <x v="0"/>
    <x v="0"/>
    <x v="1"/>
    <x v="4"/>
    <x v="101"/>
    <x v="0"/>
    <x v="0"/>
    <s v="Tesseramento"/>
    <x v="0"/>
    <x v="1"/>
    <x v="0"/>
    <m/>
  </r>
  <r>
    <n v="78003"/>
    <x v="0"/>
    <x v="0"/>
    <x v="0"/>
    <x v="0"/>
    <x v="2"/>
    <x v="192"/>
    <x v="0"/>
    <x v="0"/>
    <s v="Tesseramento"/>
    <x v="1"/>
    <x v="1"/>
    <x v="0"/>
    <m/>
  </r>
  <r>
    <n v="112111"/>
    <x v="0"/>
    <x v="1"/>
    <x v="0"/>
    <x v="0"/>
    <x v="15"/>
    <x v="203"/>
    <x v="0"/>
    <x v="0"/>
    <s v="Tesseramento"/>
    <x v="1"/>
    <x v="1"/>
    <x v="0"/>
    <m/>
  </r>
  <r>
    <n v="196984"/>
    <x v="0"/>
    <x v="0"/>
    <x v="2"/>
    <x v="1"/>
    <x v="8"/>
    <x v="222"/>
    <x v="0"/>
    <x v="0"/>
    <s v="Tesseramento"/>
    <x v="1"/>
    <x v="4"/>
    <x v="0"/>
    <m/>
  </r>
  <r>
    <n v="232627"/>
    <x v="0"/>
    <x v="0"/>
    <x v="0"/>
    <x v="0"/>
    <x v="1"/>
    <x v="22"/>
    <x v="0"/>
    <x v="0"/>
    <s v="Tesseramento"/>
    <x v="1"/>
    <x v="4"/>
    <x v="0"/>
    <m/>
  </r>
  <r>
    <n v="238444"/>
    <x v="0"/>
    <x v="0"/>
    <x v="1"/>
    <x v="1"/>
    <x v="7"/>
    <x v="175"/>
    <x v="0"/>
    <x v="0"/>
    <s v="Tesseramento"/>
    <x v="0"/>
    <x v="1"/>
    <x v="0"/>
    <m/>
  </r>
  <r>
    <n v="232264"/>
    <x v="0"/>
    <x v="0"/>
    <x v="0"/>
    <x v="0"/>
    <x v="13"/>
    <x v="177"/>
    <x v="0"/>
    <x v="0"/>
    <s v="Tesseramento"/>
    <x v="1"/>
    <x v="0"/>
    <x v="0"/>
    <m/>
  </r>
  <r>
    <n v="187061"/>
    <x v="0"/>
    <x v="0"/>
    <x v="0"/>
    <x v="0"/>
    <x v="10"/>
    <x v="194"/>
    <x v="0"/>
    <x v="0"/>
    <s v="Tesseramento"/>
    <x v="1"/>
    <x v="0"/>
    <x v="0"/>
    <m/>
  </r>
  <r>
    <n v="237795"/>
    <x v="0"/>
    <x v="0"/>
    <x v="1"/>
    <x v="1"/>
    <x v="11"/>
    <x v="371"/>
    <x v="0"/>
    <x v="0"/>
    <s v="Tesseramento"/>
    <x v="1"/>
    <x v="3"/>
    <x v="0"/>
    <m/>
  </r>
  <r>
    <n v="109155"/>
    <x v="0"/>
    <x v="0"/>
    <x v="0"/>
    <x v="0"/>
    <x v="10"/>
    <x v="194"/>
    <x v="0"/>
    <x v="0"/>
    <s v="Tesseramento"/>
    <x v="1"/>
    <x v="3"/>
    <x v="0"/>
    <m/>
  </r>
  <r>
    <n v="108158"/>
    <x v="0"/>
    <x v="0"/>
    <x v="0"/>
    <x v="0"/>
    <x v="2"/>
    <x v="36"/>
    <x v="0"/>
    <x v="0"/>
    <s v="Tesseramento"/>
    <x v="1"/>
    <x v="0"/>
    <x v="0"/>
    <m/>
  </r>
  <r>
    <n v="237817"/>
    <x v="0"/>
    <x v="0"/>
    <x v="1"/>
    <x v="1"/>
    <x v="5"/>
    <x v="38"/>
    <x v="0"/>
    <x v="0"/>
    <s v="Tesseramento"/>
    <x v="1"/>
    <x v="0"/>
    <x v="0"/>
    <m/>
  </r>
  <r>
    <n v="226847"/>
    <x v="0"/>
    <x v="0"/>
    <x v="0"/>
    <x v="2"/>
    <x v="1"/>
    <x v="20"/>
    <x v="0"/>
    <x v="0"/>
    <s v="Tesseramento"/>
    <x v="0"/>
    <x v="4"/>
    <x v="0"/>
    <m/>
  </r>
  <r>
    <n v="237499"/>
    <x v="0"/>
    <x v="1"/>
    <x v="1"/>
    <x v="1"/>
    <x v="9"/>
    <x v="117"/>
    <x v="0"/>
    <x v="1"/>
    <s v="Tesseramento"/>
    <x v="1"/>
    <x v="0"/>
    <x v="0"/>
    <m/>
  </r>
  <r>
    <n v="237595"/>
    <x v="0"/>
    <x v="0"/>
    <x v="1"/>
    <x v="0"/>
    <x v="1"/>
    <x v="108"/>
    <x v="0"/>
    <x v="1"/>
    <s v="Tesseramento"/>
    <x v="0"/>
    <x v="4"/>
    <x v="0"/>
    <m/>
  </r>
  <r>
    <n v="61856"/>
    <x v="0"/>
    <x v="0"/>
    <x v="2"/>
    <x v="1"/>
    <x v="9"/>
    <x v="117"/>
    <x v="0"/>
    <x v="0"/>
    <s v="Tesseramento"/>
    <x v="1"/>
    <x v="4"/>
    <x v="0"/>
    <m/>
  </r>
  <r>
    <n v="75350"/>
    <x v="0"/>
    <x v="0"/>
    <x v="0"/>
    <x v="0"/>
    <x v="4"/>
    <x v="80"/>
    <x v="0"/>
    <x v="1"/>
    <s v="Tesseramento"/>
    <x v="1"/>
    <x v="3"/>
    <x v="0"/>
    <m/>
  </r>
  <r>
    <n v="27790"/>
    <x v="0"/>
    <x v="0"/>
    <x v="0"/>
    <x v="4"/>
    <x v="10"/>
    <x v="294"/>
    <x v="0"/>
    <x v="0"/>
    <s v="Tesseramento"/>
    <x v="1"/>
    <x v="0"/>
    <x v="0"/>
    <m/>
  </r>
  <r>
    <n v="231972"/>
    <x v="0"/>
    <x v="0"/>
    <x v="0"/>
    <x v="1"/>
    <x v="16"/>
    <x v="263"/>
    <x v="0"/>
    <x v="1"/>
    <s v="Tesseramento"/>
    <x v="1"/>
    <x v="4"/>
    <x v="0"/>
    <m/>
  </r>
  <r>
    <n v="199821"/>
    <x v="1"/>
    <x v="1"/>
    <x v="0"/>
    <x v="3"/>
    <x v="16"/>
    <x v="263"/>
    <x v="0"/>
    <x v="1"/>
    <s v="Tesseramento"/>
    <x v="1"/>
    <x v="5"/>
    <x v="0"/>
    <m/>
  </r>
  <r>
    <n v="199822"/>
    <x v="1"/>
    <x v="1"/>
    <x v="0"/>
    <x v="2"/>
    <x v="16"/>
    <x v="263"/>
    <x v="0"/>
    <x v="1"/>
    <s v="Tesseramento"/>
    <x v="1"/>
    <x v="5"/>
    <x v="0"/>
    <m/>
  </r>
  <r>
    <n v="213398"/>
    <x v="0"/>
    <x v="0"/>
    <x v="0"/>
    <x v="1"/>
    <x v="2"/>
    <x v="286"/>
    <x v="0"/>
    <x v="0"/>
    <s v="Tesseramento"/>
    <x v="1"/>
    <x v="0"/>
    <x v="0"/>
    <m/>
  </r>
  <r>
    <n v="237611"/>
    <x v="0"/>
    <x v="1"/>
    <x v="1"/>
    <x v="1"/>
    <x v="7"/>
    <x v="134"/>
    <x v="0"/>
    <x v="0"/>
    <s v="Tesseramento"/>
    <x v="0"/>
    <x v="0"/>
    <x v="0"/>
    <m/>
  </r>
  <r>
    <n v="168910"/>
    <x v="1"/>
    <x v="0"/>
    <x v="0"/>
    <x v="1"/>
    <x v="7"/>
    <x v="150"/>
    <x v="0"/>
    <x v="1"/>
    <s v="Tesseramento"/>
    <x v="1"/>
    <x v="5"/>
    <x v="0"/>
    <m/>
  </r>
  <r>
    <n v="5602"/>
    <x v="0"/>
    <x v="0"/>
    <x v="0"/>
    <x v="0"/>
    <x v="7"/>
    <x v="150"/>
    <x v="0"/>
    <x v="1"/>
    <s v="Tesseramento"/>
    <x v="1"/>
    <x v="4"/>
    <x v="0"/>
    <m/>
  </r>
  <r>
    <n v="162170"/>
    <x v="0"/>
    <x v="0"/>
    <x v="0"/>
    <x v="0"/>
    <x v="2"/>
    <x v="286"/>
    <x v="0"/>
    <x v="0"/>
    <s v="Tesseramento"/>
    <x v="1"/>
    <x v="0"/>
    <x v="0"/>
    <m/>
  </r>
  <r>
    <n v="237510"/>
    <x v="0"/>
    <x v="1"/>
    <x v="1"/>
    <x v="2"/>
    <x v="7"/>
    <x v="223"/>
    <x v="0"/>
    <x v="0"/>
    <s v="Tesseramento"/>
    <x v="2"/>
    <x v="3"/>
    <x v="0"/>
    <m/>
  </r>
  <r>
    <n v="173119"/>
    <x v="0"/>
    <x v="0"/>
    <x v="2"/>
    <x v="2"/>
    <x v="7"/>
    <x v="150"/>
    <x v="0"/>
    <x v="1"/>
    <s v="Tesseramento"/>
    <x v="1"/>
    <x v="0"/>
    <x v="0"/>
    <m/>
  </r>
  <r>
    <n v="219070"/>
    <x v="1"/>
    <x v="0"/>
    <x v="2"/>
    <x v="2"/>
    <x v="7"/>
    <x v="150"/>
    <x v="0"/>
    <x v="1"/>
    <s v="Tesseramento"/>
    <x v="1"/>
    <x v="5"/>
    <x v="0"/>
    <m/>
  </r>
  <r>
    <n v="237602"/>
    <x v="0"/>
    <x v="0"/>
    <x v="1"/>
    <x v="2"/>
    <x v="10"/>
    <x v="63"/>
    <x v="0"/>
    <x v="1"/>
    <s v="Tesseramento"/>
    <x v="0"/>
    <x v="1"/>
    <x v="0"/>
    <m/>
  </r>
  <r>
    <n v="228970"/>
    <x v="0"/>
    <x v="0"/>
    <x v="0"/>
    <x v="0"/>
    <x v="10"/>
    <x v="63"/>
    <x v="0"/>
    <x v="0"/>
    <s v="Tesseramento"/>
    <x v="0"/>
    <x v="3"/>
    <x v="0"/>
    <m/>
  </r>
  <r>
    <n v="50821"/>
    <x v="0"/>
    <x v="1"/>
    <x v="2"/>
    <x v="0"/>
    <x v="2"/>
    <x v="353"/>
    <x v="0"/>
    <x v="1"/>
    <s v="Tesseramento"/>
    <x v="1"/>
    <x v="1"/>
    <x v="0"/>
    <m/>
  </r>
  <r>
    <n v="212589"/>
    <x v="0"/>
    <x v="0"/>
    <x v="0"/>
    <x v="0"/>
    <x v="7"/>
    <x v="78"/>
    <x v="0"/>
    <x v="1"/>
    <s v="Tesseramento"/>
    <x v="0"/>
    <x v="3"/>
    <x v="0"/>
    <m/>
  </r>
  <r>
    <n v="202915"/>
    <x v="0"/>
    <x v="0"/>
    <x v="0"/>
    <x v="0"/>
    <x v="7"/>
    <x v="209"/>
    <x v="0"/>
    <x v="0"/>
    <s v="Tesseramento"/>
    <x v="0"/>
    <x v="0"/>
    <x v="0"/>
    <m/>
  </r>
  <r>
    <n v="232525"/>
    <x v="1"/>
    <x v="0"/>
    <x v="0"/>
    <x v="2"/>
    <x v="1"/>
    <x v="319"/>
    <x v="0"/>
    <x v="0"/>
    <s v="Tesseramento"/>
    <x v="1"/>
    <x v="5"/>
    <x v="0"/>
    <m/>
  </r>
  <r>
    <n v="63511"/>
    <x v="0"/>
    <x v="0"/>
    <x v="0"/>
    <x v="0"/>
    <x v="10"/>
    <x v="63"/>
    <x v="0"/>
    <x v="0"/>
    <s v="Tesseramento"/>
    <x v="0"/>
    <x v="0"/>
    <x v="0"/>
    <m/>
  </r>
  <r>
    <n v="107769"/>
    <x v="0"/>
    <x v="0"/>
    <x v="0"/>
    <x v="0"/>
    <x v="10"/>
    <x v="63"/>
    <x v="0"/>
    <x v="1"/>
    <s v="Tesseramento"/>
    <x v="0"/>
    <x v="0"/>
    <x v="0"/>
    <m/>
  </r>
  <r>
    <n v="1667"/>
    <x v="0"/>
    <x v="0"/>
    <x v="0"/>
    <x v="1"/>
    <x v="2"/>
    <x v="265"/>
    <x v="0"/>
    <x v="1"/>
    <s v="Tesseramento"/>
    <x v="1"/>
    <x v="0"/>
    <x v="0"/>
    <m/>
  </r>
  <r>
    <n v="72711"/>
    <x v="0"/>
    <x v="0"/>
    <x v="0"/>
    <x v="0"/>
    <x v="2"/>
    <x v="265"/>
    <x v="0"/>
    <x v="0"/>
    <s v="Tesseramento"/>
    <x v="1"/>
    <x v="4"/>
    <x v="0"/>
    <m/>
  </r>
  <r>
    <n v="237461"/>
    <x v="0"/>
    <x v="1"/>
    <x v="1"/>
    <x v="1"/>
    <x v="4"/>
    <x v="145"/>
    <x v="0"/>
    <x v="1"/>
    <s v="Tesseramento"/>
    <x v="1"/>
    <x v="3"/>
    <x v="0"/>
    <m/>
  </r>
  <r>
    <n v="168554"/>
    <x v="0"/>
    <x v="0"/>
    <x v="0"/>
    <x v="1"/>
    <x v="2"/>
    <x v="265"/>
    <x v="0"/>
    <x v="0"/>
    <s v="Tesseramento"/>
    <x v="1"/>
    <x v="1"/>
    <x v="0"/>
    <m/>
  </r>
  <r>
    <n v="237680"/>
    <x v="1"/>
    <x v="0"/>
    <x v="1"/>
    <x v="2"/>
    <x v="2"/>
    <x v="353"/>
    <x v="0"/>
    <x v="1"/>
    <s v="Tesseramento"/>
    <x v="1"/>
    <x v="5"/>
    <x v="0"/>
    <m/>
  </r>
  <r>
    <n v="323"/>
    <x v="0"/>
    <x v="0"/>
    <x v="0"/>
    <x v="0"/>
    <x v="6"/>
    <x v="217"/>
    <x v="0"/>
    <x v="0"/>
    <s v="Tesseramento"/>
    <x v="0"/>
    <x v="0"/>
    <x v="0"/>
    <m/>
  </r>
  <r>
    <n v="237679"/>
    <x v="0"/>
    <x v="0"/>
    <x v="1"/>
    <x v="1"/>
    <x v="2"/>
    <x v="353"/>
    <x v="0"/>
    <x v="0"/>
    <s v="Tesseramento"/>
    <x v="1"/>
    <x v="3"/>
    <x v="0"/>
    <m/>
  </r>
  <r>
    <n v="22815"/>
    <x v="0"/>
    <x v="0"/>
    <x v="2"/>
    <x v="0"/>
    <x v="10"/>
    <x v="306"/>
    <x v="0"/>
    <x v="0"/>
    <s v="Tesseramento"/>
    <x v="1"/>
    <x v="3"/>
    <x v="0"/>
    <m/>
  </r>
  <r>
    <n v="133745"/>
    <x v="0"/>
    <x v="0"/>
    <x v="0"/>
    <x v="0"/>
    <x v="10"/>
    <x v="306"/>
    <x v="0"/>
    <x v="0"/>
    <s v="Tesseramento"/>
    <x v="1"/>
    <x v="0"/>
    <x v="0"/>
    <m/>
  </r>
  <r>
    <n v="41473"/>
    <x v="0"/>
    <x v="0"/>
    <x v="0"/>
    <x v="0"/>
    <x v="10"/>
    <x v="306"/>
    <x v="0"/>
    <x v="1"/>
    <s v="Tesseramento"/>
    <x v="1"/>
    <x v="4"/>
    <x v="0"/>
    <m/>
  </r>
  <r>
    <n v="121295"/>
    <x v="0"/>
    <x v="0"/>
    <x v="0"/>
    <x v="0"/>
    <x v="10"/>
    <x v="306"/>
    <x v="0"/>
    <x v="0"/>
    <s v="Tesseramento"/>
    <x v="1"/>
    <x v="0"/>
    <x v="0"/>
    <m/>
  </r>
  <r>
    <n v="33968"/>
    <x v="0"/>
    <x v="0"/>
    <x v="0"/>
    <x v="0"/>
    <x v="10"/>
    <x v="306"/>
    <x v="0"/>
    <x v="0"/>
    <s v="Tesseramento"/>
    <x v="1"/>
    <x v="0"/>
    <x v="0"/>
    <m/>
  </r>
  <r>
    <n v="34378"/>
    <x v="0"/>
    <x v="2"/>
    <x v="0"/>
    <x v="4"/>
    <x v="7"/>
    <x v="225"/>
    <x v="1"/>
    <x v="0"/>
    <s v="Tesseramento"/>
    <x v="0"/>
    <x v="8"/>
    <x v="0"/>
    <m/>
  </r>
  <r>
    <n v="34854"/>
    <x v="0"/>
    <x v="2"/>
    <x v="2"/>
    <x v="0"/>
    <x v="7"/>
    <x v="225"/>
    <x v="1"/>
    <x v="0"/>
    <s v="Tesseramento"/>
    <x v="0"/>
    <x v="8"/>
    <x v="0"/>
    <m/>
  </r>
  <r>
    <n v="3201"/>
    <x v="0"/>
    <x v="0"/>
    <x v="0"/>
    <x v="0"/>
    <x v="8"/>
    <x v="92"/>
    <x v="0"/>
    <x v="0"/>
    <s v="Tesseramento"/>
    <x v="1"/>
    <x v="3"/>
    <x v="0"/>
    <m/>
  </r>
  <r>
    <n v="111071"/>
    <x v="0"/>
    <x v="0"/>
    <x v="0"/>
    <x v="0"/>
    <x v="8"/>
    <x v="92"/>
    <x v="0"/>
    <x v="1"/>
    <s v="Tesseramento"/>
    <x v="1"/>
    <x v="3"/>
    <x v="0"/>
    <m/>
  </r>
  <r>
    <n v="208865"/>
    <x v="0"/>
    <x v="0"/>
    <x v="2"/>
    <x v="1"/>
    <x v="8"/>
    <x v="13"/>
    <x v="0"/>
    <x v="1"/>
    <s v="Tesseramento"/>
    <x v="0"/>
    <x v="3"/>
    <x v="0"/>
    <m/>
  </r>
  <r>
    <n v="138940"/>
    <x v="0"/>
    <x v="0"/>
    <x v="2"/>
    <x v="1"/>
    <x v="8"/>
    <x v="13"/>
    <x v="0"/>
    <x v="0"/>
    <s v="Tesseramento"/>
    <x v="0"/>
    <x v="4"/>
    <x v="0"/>
    <m/>
  </r>
  <r>
    <n v="218114"/>
    <x v="0"/>
    <x v="0"/>
    <x v="2"/>
    <x v="1"/>
    <x v="8"/>
    <x v="13"/>
    <x v="0"/>
    <x v="1"/>
    <s v="Tesseramento"/>
    <x v="0"/>
    <x v="3"/>
    <x v="0"/>
    <m/>
  </r>
  <r>
    <n v="77478"/>
    <x v="0"/>
    <x v="0"/>
    <x v="0"/>
    <x v="0"/>
    <x v="7"/>
    <x v="11"/>
    <x v="0"/>
    <x v="0"/>
    <s v="Tesseramento"/>
    <x v="1"/>
    <x v="0"/>
    <x v="0"/>
    <m/>
  </r>
  <r>
    <n v="71433"/>
    <x v="0"/>
    <x v="0"/>
    <x v="0"/>
    <x v="0"/>
    <x v="2"/>
    <x v="251"/>
    <x v="0"/>
    <x v="1"/>
    <s v="Tesseramento"/>
    <x v="1"/>
    <x v="4"/>
    <x v="0"/>
    <m/>
  </r>
  <r>
    <n v="237645"/>
    <x v="0"/>
    <x v="1"/>
    <x v="1"/>
    <x v="3"/>
    <x v="1"/>
    <x v="1"/>
    <x v="0"/>
    <x v="0"/>
    <s v="Tesseramento"/>
    <x v="0"/>
    <x v="0"/>
    <x v="0"/>
    <m/>
  </r>
  <r>
    <n v="230800"/>
    <x v="0"/>
    <x v="1"/>
    <x v="0"/>
    <x v="0"/>
    <x v="7"/>
    <x v="202"/>
    <x v="0"/>
    <x v="0"/>
    <s v="Tesseramento"/>
    <x v="1"/>
    <x v="0"/>
    <x v="0"/>
    <m/>
  </r>
  <r>
    <n v="222181"/>
    <x v="1"/>
    <x v="0"/>
    <x v="0"/>
    <x v="0"/>
    <x v="10"/>
    <x v="273"/>
    <x v="0"/>
    <x v="0"/>
    <s v="Tesseramento"/>
    <x v="1"/>
    <x v="6"/>
    <x v="0"/>
    <m/>
  </r>
  <r>
    <n v="89488"/>
    <x v="0"/>
    <x v="0"/>
    <x v="2"/>
    <x v="0"/>
    <x v="4"/>
    <x v="40"/>
    <x v="0"/>
    <x v="0"/>
    <s v="Tesseramento"/>
    <x v="1"/>
    <x v="0"/>
    <x v="0"/>
    <m/>
  </r>
  <r>
    <n v="237541"/>
    <x v="0"/>
    <x v="0"/>
    <x v="1"/>
    <x v="2"/>
    <x v="4"/>
    <x v="40"/>
    <x v="0"/>
    <x v="1"/>
    <s v="Tesseramento"/>
    <x v="1"/>
    <x v="0"/>
    <x v="0"/>
    <m/>
  </r>
  <r>
    <n v="237542"/>
    <x v="1"/>
    <x v="0"/>
    <x v="1"/>
    <x v="2"/>
    <x v="4"/>
    <x v="40"/>
    <x v="0"/>
    <x v="0"/>
    <s v="Tesseramento"/>
    <x v="1"/>
    <x v="7"/>
    <x v="0"/>
    <m/>
  </r>
  <r>
    <n v="202260"/>
    <x v="0"/>
    <x v="0"/>
    <x v="0"/>
    <x v="0"/>
    <x v="7"/>
    <x v="301"/>
    <x v="0"/>
    <x v="0"/>
    <s v="Tesseramento"/>
    <x v="1"/>
    <x v="1"/>
    <x v="0"/>
    <m/>
  </r>
  <r>
    <n v="22405"/>
    <x v="0"/>
    <x v="0"/>
    <x v="0"/>
    <x v="0"/>
    <x v="4"/>
    <x v="40"/>
    <x v="0"/>
    <x v="0"/>
    <s v="Tesseramento"/>
    <x v="1"/>
    <x v="0"/>
    <x v="0"/>
    <m/>
  </r>
  <r>
    <n v="168437"/>
    <x v="0"/>
    <x v="0"/>
    <x v="0"/>
    <x v="0"/>
    <x v="4"/>
    <x v="40"/>
    <x v="0"/>
    <x v="0"/>
    <s v="Tesseramento"/>
    <x v="1"/>
    <x v="0"/>
    <x v="0"/>
    <m/>
  </r>
  <r>
    <n v="168433"/>
    <x v="0"/>
    <x v="0"/>
    <x v="0"/>
    <x v="0"/>
    <x v="4"/>
    <x v="40"/>
    <x v="0"/>
    <x v="0"/>
    <s v="Tesseramento"/>
    <x v="1"/>
    <x v="0"/>
    <x v="0"/>
    <m/>
  </r>
  <r>
    <n v="183567"/>
    <x v="0"/>
    <x v="0"/>
    <x v="0"/>
    <x v="0"/>
    <x v="4"/>
    <x v="40"/>
    <x v="0"/>
    <x v="0"/>
    <s v="Tesseramento"/>
    <x v="1"/>
    <x v="0"/>
    <x v="0"/>
    <m/>
  </r>
  <r>
    <n v="100645"/>
    <x v="0"/>
    <x v="0"/>
    <x v="0"/>
    <x v="0"/>
    <x v="7"/>
    <x v="223"/>
    <x v="0"/>
    <x v="0"/>
    <s v="Tesseramento"/>
    <x v="2"/>
    <x v="4"/>
    <x v="0"/>
    <m/>
  </r>
  <r>
    <n v="237511"/>
    <x v="0"/>
    <x v="1"/>
    <x v="1"/>
    <x v="3"/>
    <x v="7"/>
    <x v="223"/>
    <x v="0"/>
    <x v="0"/>
    <s v="Tesseramento"/>
    <x v="2"/>
    <x v="0"/>
    <x v="0"/>
    <m/>
  </r>
  <r>
    <n v="93325"/>
    <x v="0"/>
    <x v="0"/>
    <x v="0"/>
    <x v="0"/>
    <x v="4"/>
    <x v="14"/>
    <x v="0"/>
    <x v="1"/>
    <s v="Tesseramento"/>
    <x v="1"/>
    <x v="4"/>
    <x v="0"/>
    <m/>
  </r>
  <r>
    <n v="24763"/>
    <x v="0"/>
    <x v="0"/>
    <x v="0"/>
    <x v="0"/>
    <x v="4"/>
    <x v="14"/>
    <x v="1"/>
    <x v="0"/>
    <s v="Tesseramento"/>
    <x v="1"/>
    <x v="1"/>
    <x v="0"/>
    <m/>
  </r>
  <r>
    <n v="53529"/>
    <x v="0"/>
    <x v="0"/>
    <x v="0"/>
    <x v="0"/>
    <x v="4"/>
    <x v="14"/>
    <x v="0"/>
    <x v="1"/>
    <s v="Tesseramento"/>
    <x v="1"/>
    <x v="3"/>
    <x v="0"/>
    <m/>
  </r>
  <r>
    <n v="86573"/>
    <x v="0"/>
    <x v="0"/>
    <x v="0"/>
    <x v="0"/>
    <x v="4"/>
    <x v="14"/>
    <x v="0"/>
    <x v="0"/>
    <s v="Tesseramento"/>
    <x v="1"/>
    <x v="4"/>
    <x v="0"/>
    <m/>
  </r>
  <r>
    <n v="24706"/>
    <x v="0"/>
    <x v="0"/>
    <x v="0"/>
    <x v="0"/>
    <x v="4"/>
    <x v="14"/>
    <x v="0"/>
    <x v="0"/>
    <s v="Tesseramento"/>
    <x v="1"/>
    <x v="4"/>
    <x v="0"/>
    <m/>
  </r>
  <r>
    <n v="237544"/>
    <x v="0"/>
    <x v="1"/>
    <x v="1"/>
    <x v="3"/>
    <x v="7"/>
    <x v="223"/>
    <x v="0"/>
    <x v="0"/>
    <s v="Tesseramento"/>
    <x v="2"/>
    <x v="0"/>
    <x v="0"/>
    <m/>
  </r>
  <r>
    <n v="207671"/>
    <x v="0"/>
    <x v="0"/>
    <x v="2"/>
    <x v="0"/>
    <x v="7"/>
    <x v="223"/>
    <x v="0"/>
    <x v="0"/>
    <s v="Tesseramento"/>
    <x v="2"/>
    <x v="1"/>
    <x v="0"/>
    <m/>
  </r>
  <r>
    <n v="237509"/>
    <x v="0"/>
    <x v="1"/>
    <x v="1"/>
    <x v="1"/>
    <x v="7"/>
    <x v="223"/>
    <x v="0"/>
    <x v="0"/>
    <s v="Tesseramento"/>
    <x v="2"/>
    <x v="0"/>
    <x v="0"/>
    <m/>
  </r>
  <r>
    <n v="142957"/>
    <x v="0"/>
    <x v="0"/>
    <x v="0"/>
    <x v="1"/>
    <x v="4"/>
    <x v="40"/>
    <x v="0"/>
    <x v="0"/>
    <s v="Tesseramento"/>
    <x v="1"/>
    <x v="0"/>
    <x v="0"/>
    <m/>
  </r>
  <r>
    <n v="216585"/>
    <x v="0"/>
    <x v="0"/>
    <x v="0"/>
    <x v="1"/>
    <x v="4"/>
    <x v="65"/>
    <x v="0"/>
    <x v="0"/>
    <s v="Tesseramento"/>
    <x v="1"/>
    <x v="0"/>
    <x v="0"/>
    <m/>
  </r>
  <r>
    <n v="151115"/>
    <x v="0"/>
    <x v="0"/>
    <x v="0"/>
    <x v="0"/>
    <x v="12"/>
    <x v="254"/>
    <x v="0"/>
    <x v="1"/>
    <s v="Tesseramento"/>
    <x v="0"/>
    <x v="4"/>
    <x v="0"/>
    <m/>
  </r>
  <r>
    <n v="70719"/>
    <x v="0"/>
    <x v="0"/>
    <x v="0"/>
    <x v="0"/>
    <x v="7"/>
    <x v="51"/>
    <x v="0"/>
    <x v="0"/>
    <s v="Tesseramento"/>
    <x v="1"/>
    <x v="1"/>
    <x v="0"/>
    <m/>
  </r>
  <r>
    <n v="52708"/>
    <x v="0"/>
    <x v="0"/>
    <x v="0"/>
    <x v="1"/>
    <x v="7"/>
    <x v="51"/>
    <x v="0"/>
    <x v="0"/>
    <s v="Tesseramento"/>
    <x v="1"/>
    <x v="4"/>
    <x v="0"/>
    <m/>
  </r>
  <r>
    <n v="53131"/>
    <x v="0"/>
    <x v="0"/>
    <x v="0"/>
    <x v="1"/>
    <x v="7"/>
    <x v="51"/>
    <x v="0"/>
    <x v="1"/>
    <s v="Tesseramento"/>
    <x v="1"/>
    <x v="4"/>
    <x v="0"/>
    <m/>
  </r>
  <r>
    <n v="237629"/>
    <x v="0"/>
    <x v="0"/>
    <x v="1"/>
    <x v="2"/>
    <x v="8"/>
    <x v="373"/>
    <x v="0"/>
    <x v="0"/>
    <s v="Tesseramento"/>
    <x v="0"/>
    <x v="4"/>
    <x v="0"/>
    <m/>
  </r>
  <r>
    <n v="215657"/>
    <x v="0"/>
    <x v="1"/>
    <x v="0"/>
    <x v="0"/>
    <x v="6"/>
    <x v="107"/>
    <x v="0"/>
    <x v="0"/>
    <s v="Tesseramento"/>
    <x v="1"/>
    <x v="1"/>
    <x v="0"/>
    <m/>
  </r>
  <r>
    <n v="37490"/>
    <x v="0"/>
    <x v="0"/>
    <x v="0"/>
    <x v="0"/>
    <x v="1"/>
    <x v="22"/>
    <x v="0"/>
    <x v="0"/>
    <s v="Tesseramento"/>
    <x v="1"/>
    <x v="0"/>
    <x v="0"/>
    <m/>
  </r>
  <r>
    <n v="232626"/>
    <x v="1"/>
    <x v="0"/>
    <x v="0"/>
    <x v="3"/>
    <x v="10"/>
    <x v="273"/>
    <x v="0"/>
    <x v="0"/>
    <s v="Tesseramento"/>
    <x v="1"/>
    <x v="5"/>
    <x v="0"/>
    <m/>
  </r>
  <r>
    <n v="217554"/>
    <x v="0"/>
    <x v="0"/>
    <x v="0"/>
    <x v="0"/>
    <x v="6"/>
    <x v="354"/>
    <x v="0"/>
    <x v="0"/>
    <s v="Tesseramento"/>
    <x v="0"/>
    <x v="0"/>
    <x v="0"/>
    <m/>
  </r>
  <r>
    <n v="237909"/>
    <x v="0"/>
    <x v="1"/>
    <x v="1"/>
    <x v="4"/>
    <x v="1"/>
    <x v="239"/>
    <x v="0"/>
    <x v="0"/>
    <s v="Tesseramento"/>
    <x v="1"/>
    <x v="3"/>
    <x v="0"/>
    <m/>
  </r>
  <r>
    <n v="115619"/>
    <x v="0"/>
    <x v="0"/>
    <x v="0"/>
    <x v="0"/>
    <x v="7"/>
    <x v="45"/>
    <x v="0"/>
    <x v="0"/>
    <s v="Tesseramento"/>
    <x v="1"/>
    <x v="3"/>
    <x v="0"/>
    <m/>
  </r>
  <r>
    <n v="237631"/>
    <x v="1"/>
    <x v="0"/>
    <x v="1"/>
    <x v="2"/>
    <x v="7"/>
    <x v="342"/>
    <x v="0"/>
    <x v="0"/>
    <s v="Tesseramento"/>
    <x v="1"/>
    <x v="5"/>
    <x v="0"/>
    <m/>
  </r>
  <r>
    <n v="168017"/>
    <x v="0"/>
    <x v="0"/>
    <x v="0"/>
    <x v="2"/>
    <x v="8"/>
    <x v="372"/>
    <x v="0"/>
    <x v="0"/>
    <s v="Tesseramento"/>
    <x v="0"/>
    <x v="1"/>
    <x v="0"/>
    <m/>
  </r>
  <r>
    <n v="237545"/>
    <x v="0"/>
    <x v="0"/>
    <x v="1"/>
    <x v="1"/>
    <x v="7"/>
    <x v="272"/>
    <x v="0"/>
    <x v="0"/>
    <s v="Tesseramento"/>
    <x v="0"/>
    <x v="0"/>
    <x v="0"/>
    <m/>
  </r>
  <r>
    <n v="237515"/>
    <x v="0"/>
    <x v="0"/>
    <x v="1"/>
    <x v="1"/>
    <x v="8"/>
    <x v="13"/>
    <x v="0"/>
    <x v="0"/>
    <s v="Tesseramento"/>
    <x v="0"/>
    <x v="0"/>
    <x v="0"/>
    <m/>
  </r>
  <r>
    <n v="157515"/>
    <x v="0"/>
    <x v="0"/>
    <x v="2"/>
    <x v="3"/>
    <x v="8"/>
    <x v="13"/>
    <x v="0"/>
    <x v="0"/>
    <s v="Tesseramento"/>
    <x v="0"/>
    <x v="4"/>
    <x v="0"/>
    <m/>
  </r>
  <r>
    <n v="69395"/>
    <x v="0"/>
    <x v="0"/>
    <x v="0"/>
    <x v="0"/>
    <x v="4"/>
    <x v="338"/>
    <x v="0"/>
    <x v="0"/>
    <s v="Tesseramento"/>
    <x v="1"/>
    <x v="3"/>
    <x v="0"/>
    <m/>
  </r>
  <r>
    <n v="237772"/>
    <x v="0"/>
    <x v="0"/>
    <x v="1"/>
    <x v="2"/>
    <x v="7"/>
    <x v="33"/>
    <x v="0"/>
    <x v="0"/>
    <s v="Tesseramento"/>
    <x v="1"/>
    <x v="0"/>
    <x v="0"/>
    <m/>
  </r>
  <r>
    <n v="162996"/>
    <x v="0"/>
    <x v="0"/>
    <x v="0"/>
    <x v="0"/>
    <x v="11"/>
    <x v="142"/>
    <x v="0"/>
    <x v="1"/>
    <s v="Tesseramento"/>
    <x v="1"/>
    <x v="0"/>
    <x v="0"/>
    <m/>
  </r>
  <r>
    <n v="72550"/>
    <x v="0"/>
    <x v="0"/>
    <x v="0"/>
    <x v="0"/>
    <x v="7"/>
    <x v="267"/>
    <x v="0"/>
    <x v="0"/>
    <s v="Tesseramento"/>
    <x v="1"/>
    <x v="4"/>
    <x v="0"/>
    <m/>
  </r>
  <r>
    <n v="215285"/>
    <x v="1"/>
    <x v="1"/>
    <x v="2"/>
    <x v="1"/>
    <x v="0"/>
    <x v="96"/>
    <x v="0"/>
    <x v="0"/>
    <s v="Tesseramento"/>
    <x v="0"/>
    <x v="7"/>
    <x v="0"/>
    <m/>
  </r>
  <r>
    <n v="27674"/>
    <x v="0"/>
    <x v="0"/>
    <x v="0"/>
    <x v="0"/>
    <x v="1"/>
    <x v="26"/>
    <x v="0"/>
    <x v="0"/>
    <s v="Tesseramento"/>
    <x v="1"/>
    <x v="1"/>
    <x v="0"/>
    <m/>
  </r>
  <r>
    <n v="6650"/>
    <x v="0"/>
    <x v="0"/>
    <x v="0"/>
    <x v="0"/>
    <x v="1"/>
    <x v="26"/>
    <x v="0"/>
    <x v="0"/>
    <s v="Tesseramento"/>
    <x v="1"/>
    <x v="4"/>
    <x v="0"/>
    <m/>
  </r>
  <r>
    <n v="222496"/>
    <x v="0"/>
    <x v="0"/>
    <x v="0"/>
    <x v="0"/>
    <x v="2"/>
    <x v="286"/>
    <x v="0"/>
    <x v="0"/>
    <s v="Tesseramento"/>
    <x v="1"/>
    <x v="3"/>
    <x v="0"/>
    <m/>
  </r>
  <r>
    <n v="237591"/>
    <x v="0"/>
    <x v="1"/>
    <x v="1"/>
    <x v="1"/>
    <x v="4"/>
    <x v="166"/>
    <x v="0"/>
    <x v="1"/>
    <s v="Tesseramento"/>
    <x v="1"/>
    <x v="3"/>
    <x v="0"/>
    <m/>
  </r>
  <r>
    <n v="71671"/>
    <x v="0"/>
    <x v="0"/>
    <x v="0"/>
    <x v="0"/>
    <x v="2"/>
    <x v="230"/>
    <x v="0"/>
    <x v="1"/>
    <s v="Tesseramento"/>
    <x v="1"/>
    <x v="4"/>
    <x v="0"/>
    <m/>
  </r>
  <r>
    <n v="148894"/>
    <x v="0"/>
    <x v="0"/>
    <x v="0"/>
    <x v="0"/>
    <x v="4"/>
    <x v="125"/>
    <x v="0"/>
    <x v="1"/>
    <s v="Tesseramento"/>
    <x v="1"/>
    <x v="3"/>
    <x v="0"/>
    <m/>
  </r>
  <r>
    <n v="237590"/>
    <x v="0"/>
    <x v="1"/>
    <x v="1"/>
    <x v="1"/>
    <x v="4"/>
    <x v="166"/>
    <x v="0"/>
    <x v="1"/>
    <s v="Tesseramento"/>
    <x v="1"/>
    <x v="0"/>
    <x v="0"/>
    <m/>
  </r>
  <r>
    <n v="150320"/>
    <x v="0"/>
    <x v="0"/>
    <x v="0"/>
    <x v="0"/>
    <x v="10"/>
    <x v="266"/>
    <x v="0"/>
    <x v="1"/>
    <s v="Tesseramento"/>
    <x v="1"/>
    <x v="0"/>
    <x v="0"/>
    <m/>
  </r>
  <r>
    <n v="150327"/>
    <x v="0"/>
    <x v="0"/>
    <x v="0"/>
    <x v="0"/>
    <x v="10"/>
    <x v="266"/>
    <x v="0"/>
    <x v="0"/>
    <s v="Tesseramento"/>
    <x v="1"/>
    <x v="0"/>
    <x v="0"/>
    <m/>
  </r>
  <r>
    <n v="139403"/>
    <x v="0"/>
    <x v="0"/>
    <x v="0"/>
    <x v="0"/>
    <x v="7"/>
    <x v="41"/>
    <x v="0"/>
    <x v="0"/>
    <s v="Tesseramento"/>
    <x v="1"/>
    <x v="4"/>
    <x v="0"/>
    <m/>
  </r>
  <r>
    <n v="81857"/>
    <x v="0"/>
    <x v="0"/>
    <x v="0"/>
    <x v="0"/>
    <x v="11"/>
    <x v="142"/>
    <x v="0"/>
    <x v="0"/>
    <s v="Tesseramento"/>
    <x v="1"/>
    <x v="4"/>
    <x v="0"/>
    <m/>
  </r>
  <r>
    <n v="39587"/>
    <x v="0"/>
    <x v="0"/>
    <x v="0"/>
    <x v="0"/>
    <x v="8"/>
    <x v="31"/>
    <x v="0"/>
    <x v="0"/>
    <s v="Tesseramento"/>
    <x v="1"/>
    <x v="4"/>
    <x v="0"/>
    <m/>
  </r>
  <r>
    <n v="237547"/>
    <x v="0"/>
    <x v="0"/>
    <x v="1"/>
    <x v="2"/>
    <x v="2"/>
    <x v="346"/>
    <x v="0"/>
    <x v="0"/>
    <s v="Tesseramento"/>
    <x v="0"/>
    <x v="0"/>
    <x v="0"/>
    <m/>
  </r>
  <r>
    <n v="80806"/>
    <x v="0"/>
    <x v="0"/>
    <x v="0"/>
    <x v="0"/>
    <x v="7"/>
    <x v="135"/>
    <x v="0"/>
    <x v="0"/>
    <s v="Tesseramento"/>
    <x v="1"/>
    <x v="3"/>
    <x v="0"/>
    <m/>
  </r>
  <r>
    <n v="157090"/>
    <x v="0"/>
    <x v="1"/>
    <x v="2"/>
    <x v="0"/>
    <x v="7"/>
    <x v="168"/>
    <x v="0"/>
    <x v="0"/>
    <s v="Tesseramento"/>
    <x v="1"/>
    <x v="3"/>
    <x v="0"/>
    <m/>
  </r>
  <r>
    <n v="198788"/>
    <x v="0"/>
    <x v="1"/>
    <x v="0"/>
    <x v="0"/>
    <x v="7"/>
    <x v="168"/>
    <x v="0"/>
    <x v="0"/>
    <s v="Tesseramento"/>
    <x v="1"/>
    <x v="4"/>
    <x v="0"/>
    <m/>
  </r>
  <r>
    <n v="237555"/>
    <x v="1"/>
    <x v="1"/>
    <x v="1"/>
    <x v="2"/>
    <x v="7"/>
    <x v="168"/>
    <x v="0"/>
    <x v="0"/>
    <s v="Tesseramento"/>
    <x v="1"/>
    <x v="5"/>
    <x v="0"/>
    <m/>
  </r>
  <r>
    <n v="187197"/>
    <x v="0"/>
    <x v="0"/>
    <x v="0"/>
    <x v="0"/>
    <x v="11"/>
    <x v="142"/>
    <x v="0"/>
    <x v="1"/>
    <s v="Tesseramento"/>
    <x v="1"/>
    <x v="0"/>
    <x v="0"/>
    <m/>
  </r>
  <r>
    <n v="237811"/>
    <x v="0"/>
    <x v="1"/>
    <x v="1"/>
    <x v="2"/>
    <x v="7"/>
    <x v="168"/>
    <x v="0"/>
    <x v="0"/>
    <s v="Tesseramento"/>
    <x v="1"/>
    <x v="0"/>
    <x v="0"/>
    <m/>
  </r>
  <r>
    <n v="223867"/>
    <x v="0"/>
    <x v="0"/>
    <x v="0"/>
    <x v="0"/>
    <x v="11"/>
    <x v="142"/>
    <x v="0"/>
    <x v="0"/>
    <s v="Tesseramento"/>
    <x v="1"/>
    <x v="1"/>
    <x v="0"/>
    <m/>
  </r>
  <r>
    <n v="105265"/>
    <x v="0"/>
    <x v="0"/>
    <x v="0"/>
    <x v="0"/>
    <x v="11"/>
    <x v="142"/>
    <x v="0"/>
    <x v="0"/>
    <s v="Tesseramento"/>
    <x v="1"/>
    <x v="0"/>
    <x v="0"/>
    <m/>
  </r>
  <r>
    <n v="237872"/>
    <x v="1"/>
    <x v="1"/>
    <x v="1"/>
    <x v="3"/>
    <x v="7"/>
    <x v="168"/>
    <x v="0"/>
    <x v="0"/>
    <s v="Tesseramento"/>
    <x v="1"/>
    <x v="5"/>
    <x v="0"/>
    <m/>
  </r>
  <r>
    <n v="173279"/>
    <x v="0"/>
    <x v="1"/>
    <x v="0"/>
    <x v="0"/>
    <x v="12"/>
    <x v="27"/>
    <x v="0"/>
    <x v="0"/>
    <s v="Tesseramento"/>
    <x v="1"/>
    <x v="4"/>
    <x v="0"/>
    <m/>
  </r>
  <r>
    <n v="218334"/>
    <x v="0"/>
    <x v="1"/>
    <x v="0"/>
    <x v="0"/>
    <x v="12"/>
    <x v="27"/>
    <x v="0"/>
    <x v="0"/>
    <s v="Tesseramento"/>
    <x v="1"/>
    <x v="3"/>
    <x v="0"/>
    <m/>
  </r>
  <r>
    <n v="237479"/>
    <x v="0"/>
    <x v="0"/>
    <x v="1"/>
    <x v="1"/>
    <x v="3"/>
    <x v="252"/>
    <x v="0"/>
    <x v="1"/>
    <s v="Tesseramento"/>
    <x v="1"/>
    <x v="0"/>
    <x v="0"/>
    <m/>
  </r>
  <r>
    <n v="212669"/>
    <x v="0"/>
    <x v="0"/>
    <x v="0"/>
    <x v="1"/>
    <x v="11"/>
    <x v="221"/>
    <x v="0"/>
    <x v="0"/>
    <s v="Tesseramento"/>
    <x v="1"/>
    <x v="3"/>
    <x v="0"/>
    <m/>
  </r>
  <r>
    <n v="89498"/>
    <x v="0"/>
    <x v="0"/>
    <x v="0"/>
    <x v="0"/>
    <x v="4"/>
    <x v="149"/>
    <x v="0"/>
    <x v="0"/>
    <s v="Tesseramento"/>
    <x v="1"/>
    <x v="0"/>
    <x v="0"/>
    <m/>
  </r>
  <r>
    <n v="237644"/>
    <x v="0"/>
    <x v="0"/>
    <x v="1"/>
    <x v="3"/>
    <x v="7"/>
    <x v="135"/>
    <x v="0"/>
    <x v="1"/>
    <s v="Tesseramento"/>
    <x v="1"/>
    <x v="0"/>
    <x v="0"/>
    <m/>
  </r>
  <r>
    <n v="208263"/>
    <x v="0"/>
    <x v="1"/>
    <x v="2"/>
    <x v="3"/>
    <x v="2"/>
    <x v="157"/>
    <x v="0"/>
    <x v="0"/>
    <s v="Tesseramento"/>
    <x v="1"/>
    <x v="0"/>
    <x v="0"/>
    <m/>
  </r>
  <r>
    <n v="17765"/>
    <x v="0"/>
    <x v="0"/>
    <x v="0"/>
    <x v="0"/>
    <x v="7"/>
    <x v="109"/>
    <x v="0"/>
    <x v="0"/>
    <s v="Tesseramento"/>
    <x v="1"/>
    <x v="0"/>
    <x v="0"/>
    <m/>
  </r>
  <r>
    <n v="211440"/>
    <x v="1"/>
    <x v="0"/>
    <x v="2"/>
    <x v="3"/>
    <x v="7"/>
    <x v="241"/>
    <x v="0"/>
    <x v="0"/>
    <s v="Tesseramento"/>
    <x v="0"/>
    <x v="6"/>
    <x v="0"/>
    <m/>
  </r>
  <r>
    <n v="5899"/>
    <x v="0"/>
    <x v="0"/>
    <x v="2"/>
    <x v="0"/>
    <x v="2"/>
    <x v="172"/>
    <x v="0"/>
    <x v="0"/>
    <s v="Tesseramento"/>
    <x v="1"/>
    <x v="0"/>
    <x v="0"/>
    <m/>
  </r>
  <r>
    <n v="94247"/>
    <x v="0"/>
    <x v="0"/>
    <x v="0"/>
    <x v="0"/>
    <x v="2"/>
    <x v="172"/>
    <x v="0"/>
    <x v="0"/>
    <s v="Tesseramento"/>
    <x v="1"/>
    <x v="0"/>
    <x v="0"/>
    <m/>
  </r>
  <r>
    <n v="71283"/>
    <x v="0"/>
    <x v="0"/>
    <x v="0"/>
    <x v="0"/>
    <x v="2"/>
    <x v="172"/>
    <x v="0"/>
    <x v="0"/>
    <s v="Tesseramento"/>
    <x v="1"/>
    <x v="3"/>
    <x v="0"/>
    <m/>
  </r>
  <r>
    <n v="231392"/>
    <x v="0"/>
    <x v="1"/>
    <x v="0"/>
    <x v="3"/>
    <x v="2"/>
    <x v="172"/>
    <x v="0"/>
    <x v="0"/>
    <s v="Tesseramento"/>
    <x v="1"/>
    <x v="0"/>
    <x v="0"/>
    <m/>
  </r>
  <r>
    <n v="237793"/>
    <x v="1"/>
    <x v="0"/>
    <x v="1"/>
    <x v="2"/>
    <x v="4"/>
    <x v="23"/>
    <x v="0"/>
    <x v="0"/>
    <s v="Tesseramento"/>
    <x v="1"/>
    <x v="5"/>
    <x v="0"/>
    <m/>
  </r>
  <r>
    <n v="237573"/>
    <x v="0"/>
    <x v="0"/>
    <x v="1"/>
    <x v="0"/>
    <x v="2"/>
    <x v="55"/>
    <x v="0"/>
    <x v="0"/>
    <s v="Tesseramento"/>
    <x v="1"/>
    <x v="3"/>
    <x v="0"/>
    <m/>
  </r>
  <r>
    <n v="237571"/>
    <x v="0"/>
    <x v="0"/>
    <x v="1"/>
    <x v="0"/>
    <x v="2"/>
    <x v="55"/>
    <x v="0"/>
    <x v="1"/>
    <s v="Tesseramento"/>
    <x v="1"/>
    <x v="0"/>
    <x v="0"/>
    <m/>
  </r>
  <r>
    <n v="177776"/>
    <x v="0"/>
    <x v="0"/>
    <x v="0"/>
    <x v="1"/>
    <x v="11"/>
    <x v="389"/>
    <x v="0"/>
    <x v="0"/>
    <s v="Tesseramento"/>
    <x v="0"/>
    <x v="0"/>
    <x v="0"/>
    <m/>
  </r>
  <r>
    <n v="237532"/>
    <x v="0"/>
    <x v="0"/>
    <x v="1"/>
    <x v="3"/>
    <x v="2"/>
    <x v="277"/>
    <x v="0"/>
    <x v="0"/>
    <s v="Tesseramento"/>
    <x v="0"/>
    <x v="0"/>
    <x v="0"/>
    <m/>
  </r>
  <r>
    <n v="237531"/>
    <x v="0"/>
    <x v="0"/>
    <x v="1"/>
    <x v="2"/>
    <x v="2"/>
    <x v="277"/>
    <x v="0"/>
    <x v="0"/>
    <s v="Tesseramento"/>
    <x v="0"/>
    <x v="0"/>
    <x v="0"/>
    <m/>
  </r>
  <r>
    <n v="59743"/>
    <x v="0"/>
    <x v="0"/>
    <x v="2"/>
    <x v="2"/>
    <x v="7"/>
    <x v="150"/>
    <x v="0"/>
    <x v="0"/>
    <s v="Tesseramento"/>
    <x v="1"/>
    <x v="3"/>
    <x v="0"/>
    <m/>
  </r>
  <r>
    <n v="59744"/>
    <x v="0"/>
    <x v="0"/>
    <x v="2"/>
    <x v="2"/>
    <x v="7"/>
    <x v="150"/>
    <x v="0"/>
    <x v="1"/>
    <s v="Tesseramento"/>
    <x v="1"/>
    <x v="1"/>
    <x v="0"/>
    <m/>
  </r>
  <r>
    <n v="226467"/>
    <x v="0"/>
    <x v="0"/>
    <x v="0"/>
    <x v="2"/>
    <x v="7"/>
    <x v="150"/>
    <x v="0"/>
    <x v="1"/>
    <s v="Tesseramento"/>
    <x v="1"/>
    <x v="4"/>
    <x v="0"/>
    <m/>
  </r>
  <r>
    <n v="208794"/>
    <x v="1"/>
    <x v="0"/>
    <x v="0"/>
    <x v="1"/>
    <x v="7"/>
    <x v="51"/>
    <x v="0"/>
    <x v="0"/>
    <s v="Tesseramento"/>
    <x v="1"/>
    <x v="5"/>
    <x v="0"/>
    <m/>
  </r>
  <r>
    <n v="60840"/>
    <x v="0"/>
    <x v="0"/>
    <x v="0"/>
    <x v="0"/>
    <x v="7"/>
    <x v="51"/>
    <x v="0"/>
    <x v="0"/>
    <s v="Tesseramento"/>
    <x v="1"/>
    <x v="0"/>
    <x v="0"/>
    <m/>
  </r>
  <r>
    <n v="60841"/>
    <x v="0"/>
    <x v="0"/>
    <x v="0"/>
    <x v="0"/>
    <x v="7"/>
    <x v="51"/>
    <x v="0"/>
    <x v="1"/>
    <s v="Tesseramento"/>
    <x v="1"/>
    <x v="3"/>
    <x v="0"/>
    <m/>
  </r>
  <r>
    <n v="220491"/>
    <x v="1"/>
    <x v="1"/>
    <x v="0"/>
    <x v="3"/>
    <x v="7"/>
    <x v="135"/>
    <x v="0"/>
    <x v="0"/>
    <s v="Tesseramento"/>
    <x v="1"/>
    <x v="5"/>
    <x v="0"/>
    <m/>
  </r>
  <r>
    <n v="230085"/>
    <x v="0"/>
    <x v="0"/>
    <x v="0"/>
    <x v="2"/>
    <x v="7"/>
    <x v="51"/>
    <x v="0"/>
    <x v="0"/>
    <s v="Tesseramento"/>
    <x v="1"/>
    <x v="4"/>
    <x v="0"/>
    <m/>
  </r>
  <r>
    <n v="237557"/>
    <x v="1"/>
    <x v="1"/>
    <x v="1"/>
    <x v="2"/>
    <x v="12"/>
    <x v="245"/>
    <x v="0"/>
    <x v="0"/>
    <s v="Tesseramento"/>
    <x v="1"/>
    <x v="5"/>
    <x v="0"/>
    <m/>
  </r>
  <r>
    <n v="89145"/>
    <x v="0"/>
    <x v="0"/>
    <x v="2"/>
    <x v="1"/>
    <x v="10"/>
    <x v="63"/>
    <x v="0"/>
    <x v="1"/>
    <s v="Tesseramento"/>
    <x v="0"/>
    <x v="3"/>
    <x v="0"/>
    <m/>
  </r>
  <r>
    <n v="61716"/>
    <x v="0"/>
    <x v="0"/>
    <x v="0"/>
    <x v="0"/>
    <x v="10"/>
    <x v="63"/>
    <x v="0"/>
    <x v="0"/>
    <s v="Tesseramento"/>
    <x v="0"/>
    <x v="3"/>
    <x v="0"/>
    <m/>
  </r>
  <r>
    <n v="94019"/>
    <x v="0"/>
    <x v="1"/>
    <x v="0"/>
    <x v="0"/>
    <x v="15"/>
    <x v="203"/>
    <x v="0"/>
    <x v="0"/>
    <s v="Tesseramento"/>
    <x v="1"/>
    <x v="3"/>
    <x v="0"/>
    <m/>
  </r>
  <r>
    <n v="148437"/>
    <x v="0"/>
    <x v="0"/>
    <x v="0"/>
    <x v="0"/>
    <x v="7"/>
    <x v="150"/>
    <x v="0"/>
    <x v="0"/>
    <s v="Tesseramento"/>
    <x v="1"/>
    <x v="0"/>
    <x v="0"/>
    <m/>
  </r>
  <r>
    <n v="21597"/>
    <x v="0"/>
    <x v="0"/>
    <x v="0"/>
    <x v="0"/>
    <x v="7"/>
    <x v="301"/>
    <x v="0"/>
    <x v="1"/>
    <s v="Tesseramento"/>
    <x v="1"/>
    <x v="0"/>
    <x v="0"/>
    <m/>
  </r>
  <r>
    <n v="218414"/>
    <x v="1"/>
    <x v="0"/>
    <x v="0"/>
    <x v="0"/>
    <x v="7"/>
    <x v="191"/>
    <x v="0"/>
    <x v="0"/>
    <s v="Tesseramento"/>
    <x v="0"/>
    <x v="7"/>
    <x v="0"/>
    <m/>
  </r>
  <r>
    <n v="237484"/>
    <x v="0"/>
    <x v="0"/>
    <x v="1"/>
    <x v="2"/>
    <x v="2"/>
    <x v="233"/>
    <x v="0"/>
    <x v="1"/>
    <s v="Tesseramento"/>
    <x v="0"/>
    <x v="3"/>
    <x v="0"/>
    <m/>
  </r>
  <r>
    <n v="229306"/>
    <x v="0"/>
    <x v="0"/>
    <x v="0"/>
    <x v="0"/>
    <x v="7"/>
    <x v="191"/>
    <x v="0"/>
    <x v="0"/>
    <s v="Tesseramento"/>
    <x v="0"/>
    <x v="1"/>
    <x v="0"/>
    <m/>
  </r>
  <r>
    <n v="237587"/>
    <x v="0"/>
    <x v="1"/>
    <x v="1"/>
    <x v="1"/>
    <x v="7"/>
    <x v="191"/>
    <x v="0"/>
    <x v="0"/>
    <s v="Tesseramento"/>
    <x v="0"/>
    <x v="1"/>
    <x v="0"/>
    <m/>
  </r>
  <r>
    <n v="64437"/>
    <x v="0"/>
    <x v="0"/>
    <x v="0"/>
    <x v="0"/>
    <x v="10"/>
    <x v="136"/>
    <x v="0"/>
    <x v="0"/>
    <s v="Tesseramento"/>
    <x v="1"/>
    <x v="4"/>
    <x v="0"/>
    <m/>
  </r>
  <r>
    <n v="29589"/>
    <x v="0"/>
    <x v="0"/>
    <x v="0"/>
    <x v="0"/>
    <x v="4"/>
    <x v="271"/>
    <x v="0"/>
    <x v="0"/>
    <s v="Tesseramento"/>
    <x v="1"/>
    <x v="4"/>
    <x v="0"/>
    <m/>
  </r>
  <r>
    <n v="52747"/>
    <x v="0"/>
    <x v="0"/>
    <x v="0"/>
    <x v="0"/>
    <x v="13"/>
    <x v="188"/>
    <x v="0"/>
    <x v="0"/>
    <s v="Tesseramento"/>
    <x v="1"/>
    <x v="0"/>
    <x v="0"/>
    <m/>
  </r>
  <r>
    <n v="238086"/>
    <x v="0"/>
    <x v="1"/>
    <x v="1"/>
    <x v="1"/>
    <x v="7"/>
    <x v="215"/>
    <x v="0"/>
    <x v="0"/>
    <s v="Tesseramento"/>
    <x v="1"/>
    <x v="0"/>
    <x v="0"/>
    <m/>
  </r>
  <r>
    <n v="238084"/>
    <x v="0"/>
    <x v="1"/>
    <x v="1"/>
    <x v="1"/>
    <x v="7"/>
    <x v="215"/>
    <x v="0"/>
    <x v="1"/>
    <s v="Tesseramento"/>
    <x v="1"/>
    <x v="0"/>
    <x v="0"/>
    <m/>
  </r>
  <r>
    <n v="170523"/>
    <x v="0"/>
    <x v="0"/>
    <x v="0"/>
    <x v="0"/>
    <x v="7"/>
    <x v="123"/>
    <x v="0"/>
    <x v="0"/>
    <s v="Tesseramento"/>
    <x v="1"/>
    <x v="0"/>
    <x v="0"/>
    <m/>
  </r>
  <r>
    <n v="207282"/>
    <x v="0"/>
    <x v="1"/>
    <x v="0"/>
    <x v="0"/>
    <x v="7"/>
    <x v="123"/>
    <x v="0"/>
    <x v="1"/>
    <s v="Tesseramento"/>
    <x v="1"/>
    <x v="0"/>
    <x v="0"/>
    <m/>
  </r>
  <r>
    <n v="232597"/>
    <x v="0"/>
    <x v="1"/>
    <x v="0"/>
    <x v="1"/>
    <x v="7"/>
    <x v="161"/>
    <x v="0"/>
    <x v="0"/>
    <s v="Tesseramento"/>
    <x v="0"/>
    <x v="0"/>
    <x v="0"/>
    <m/>
  </r>
  <r>
    <n v="96363"/>
    <x v="0"/>
    <x v="0"/>
    <x v="2"/>
    <x v="2"/>
    <x v="4"/>
    <x v="250"/>
    <x v="0"/>
    <x v="1"/>
    <s v="Tesseramento"/>
    <x v="1"/>
    <x v="4"/>
    <x v="0"/>
    <m/>
  </r>
  <r>
    <n v="208551"/>
    <x v="1"/>
    <x v="0"/>
    <x v="0"/>
    <x v="0"/>
    <x v="10"/>
    <x v="194"/>
    <x v="0"/>
    <x v="0"/>
    <s v="Tesseramento"/>
    <x v="1"/>
    <x v="7"/>
    <x v="0"/>
    <m/>
  </r>
  <r>
    <n v="224760"/>
    <x v="1"/>
    <x v="0"/>
    <x v="0"/>
    <x v="3"/>
    <x v="4"/>
    <x v="235"/>
    <x v="0"/>
    <x v="0"/>
    <s v="Tesseramento"/>
    <x v="0"/>
    <x v="5"/>
    <x v="0"/>
    <m/>
  </r>
  <r>
    <n v="20359"/>
    <x v="0"/>
    <x v="0"/>
    <x v="0"/>
    <x v="0"/>
    <x v="4"/>
    <x v="235"/>
    <x v="0"/>
    <x v="0"/>
    <s v="Tesseramento"/>
    <x v="0"/>
    <x v="0"/>
    <x v="0"/>
    <m/>
  </r>
  <r>
    <n v="179302"/>
    <x v="0"/>
    <x v="0"/>
    <x v="0"/>
    <x v="0"/>
    <x v="2"/>
    <x v="157"/>
    <x v="0"/>
    <x v="0"/>
    <s v="Tesseramento"/>
    <x v="1"/>
    <x v="0"/>
    <x v="0"/>
    <m/>
  </r>
  <r>
    <n v="237816"/>
    <x v="0"/>
    <x v="1"/>
    <x v="1"/>
    <x v="2"/>
    <x v="4"/>
    <x v="84"/>
    <x v="0"/>
    <x v="1"/>
    <s v="Tesseramento"/>
    <x v="0"/>
    <x v="0"/>
    <x v="0"/>
    <m/>
  </r>
  <r>
    <n v="13881"/>
    <x v="0"/>
    <x v="0"/>
    <x v="2"/>
    <x v="0"/>
    <x v="7"/>
    <x v="182"/>
    <x v="0"/>
    <x v="0"/>
    <s v="Tesseramento"/>
    <x v="1"/>
    <x v="3"/>
    <x v="0"/>
    <m/>
  </r>
  <r>
    <n v="64303"/>
    <x v="0"/>
    <x v="0"/>
    <x v="2"/>
    <x v="4"/>
    <x v="1"/>
    <x v="138"/>
    <x v="0"/>
    <x v="0"/>
    <s v="Tesseramento"/>
    <x v="1"/>
    <x v="4"/>
    <x v="0"/>
    <m/>
  </r>
  <r>
    <n v="53678"/>
    <x v="0"/>
    <x v="0"/>
    <x v="0"/>
    <x v="0"/>
    <x v="1"/>
    <x v="138"/>
    <x v="0"/>
    <x v="0"/>
    <s v="Tesseramento"/>
    <x v="1"/>
    <x v="3"/>
    <x v="0"/>
    <m/>
  </r>
  <r>
    <n v="237539"/>
    <x v="0"/>
    <x v="1"/>
    <x v="1"/>
    <x v="1"/>
    <x v="8"/>
    <x v="268"/>
    <x v="0"/>
    <x v="0"/>
    <s v="Tesseramento"/>
    <x v="1"/>
    <x v="1"/>
    <x v="0"/>
    <m/>
  </r>
  <r>
    <n v="237538"/>
    <x v="0"/>
    <x v="1"/>
    <x v="1"/>
    <x v="1"/>
    <x v="8"/>
    <x v="268"/>
    <x v="0"/>
    <x v="0"/>
    <s v="Tesseramento"/>
    <x v="1"/>
    <x v="1"/>
    <x v="0"/>
    <m/>
  </r>
  <r>
    <n v="231775"/>
    <x v="1"/>
    <x v="1"/>
    <x v="0"/>
    <x v="1"/>
    <x v="7"/>
    <x v="56"/>
    <x v="0"/>
    <x v="0"/>
    <s v="Tesseramento"/>
    <x v="1"/>
    <x v="6"/>
    <x v="0"/>
    <m/>
  </r>
  <r>
    <n v="230567"/>
    <x v="0"/>
    <x v="1"/>
    <x v="0"/>
    <x v="1"/>
    <x v="4"/>
    <x v="166"/>
    <x v="0"/>
    <x v="1"/>
    <s v="Tesseramento"/>
    <x v="1"/>
    <x v="0"/>
    <x v="0"/>
    <m/>
  </r>
  <r>
    <n v="230568"/>
    <x v="0"/>
    <x v="1"/>
    <x v="0"/>
    <x v="1"/>
    <x v="4"/>
    <x v="166"/>
    <x v="0"/>
    <x v="1"/>
    <s v="Tesseramento"/>
    <x v="1"/>
    <x v="0"/>
    <x v="0"/>
    <m/>
  </r>
  <r>
    <n v="142730"/>
    <x v="0"/>
    <x v="0"/>
    <x v="0"/>
    <x v="0"/>
    <x v="17"/>
    <x v="258"/>
    <x v="0"/>
    <x v="0"/>
    <s v="Tesseramento"/>
    <x v="1"/>
    <x v="0"/>
    <x v="0"/>
    <m/>
  </r>
  <r>
    <n v="170920"/>
    <x v="1"/>
    <x v="1"/>
    <x v="0"/>
    <x v="0"/>
    <x v="17"/>
    <x v="258"/>
    <x v="0"/>
    <x v="0"/>
    <s v="Tesseramento"/>
    <x v="1"/>
    <x v="2"/>
    <x v="0"/>
    <m/>
  </r>
  <r>
    <n v="170919"/>
    <x v="0"/>
    <x v="1"/>
    <x v="0"/>
    <x v="0"/>
    <x v="17"/>
    <x v="258"/>
    <x v="0"/>
    <x v="0"/>
    <s v="Tesseramento"/>
    <x v="1"/>
    <x v="0"/>
    <x v="0"/>
    <m/>
  </r>
  <r>
    <n v="165632"/>
    <x v="0"/>
    <x v="1"/>
    <x v="0"/>
    <x v="0"/>
    <x v="17"/>
    <x v="258"/>
    <x v="0"/>
    <x v="0"/>
    <s v="Tesseramento"/>
    <x v="1"/>
    <x v="1"/>
    <x v="0"/>
    <m/>
  </r>
  <r>
    <n v="103331"/>
    <x v="0"/>
    <x v="0"/>
    <x v="0"/>
    <x v="0"/>
    <x v="11"/>
    <x v="142"/>
    <x v="0"/>
    <x v="0"/>
    <s v="Tesseramento"/>
    <x v="1"/>
    <x v="0"/>
    <x v="0"/>
    <m/>
  </r>
  <r>
    <n v="138545"/>
    <x v="0"/>
    <x v="0"/>
    <x v="0"/>
    <x v="0"/>
    <x v="8"/>
    <x v="372"/>
    <x v="0"/>
    <x v="0"/>
    <s v="Tesseramento"/>
    <x v="0"/>
    <x v="0"/>
    <x v="0"/>
    <m/>
  </r>
  <r>
    <n v="237489"/>
    <x v="0"/>
    <x v="1"/>
    <x v="1"/>
    <x v="1"/>
    <x v="17"/>
    <x v="229"/>
    <x v="0"/>
    <x v="0"/>
    <s v="Tesseramento"/>
    <x v="1"/>
    <x v="1"/>
    <x v="0"/>
    <m/>
  </r>
  <r>
    <n v="237874"/>
    <x v="0"/>
    <x v="0"/>
    <x v="1"/>
    <x v="3"/>
    <x v="11"/>
    <x v="365"/>
    <x v="0"/>
    <x v="0"/>
    <s v="Tesseramento"/>
    <x v="1"/>
    <x v="4"/>
    <x v="0"/>
    <m/>
  </r>
  <r>
    <n v="132059"/>
    <x v="0"/>
    <x v="0"/>
    <x v="0"/>
    <x v="0"/>
    <x v="7"/>
    <x v="9"/>
    <x v="0"/>
    <x v="0"/>
    <s v="Tesseramento"/>
    <x v="0"/>
    <x v="0"/>
    <x v="0"/>
    <m/>
  </r>
  <r>
    <n v="195615"/>
    <x v="0"/>
    <x v="0"/>
    <x v="2"/>
    <x v="0"/>
    <x v="12"/>
    <x v="148"/>
    <x v="0"/>
    <x v="0"/>
    <s v="Tesseramento"/>
    <x v="1"/>
    <x v="1"/>
    <x v="0"/>
    <m/>
  </r>
  <r>
    <n v="182180"/>
    <x v="0"/>
    <x v="0"/>
    <x v="2"/>
    <x v="4"/>
    <x v="0"/>
    <x v="76"/>
    <x v="0"/>
    <x v="0"/>
    <s v="Tesseramento"/>
    <x v="0"/>
    <x v="1"/>
    <x v="0"/>
    <m/>
  </r>
  <r>
    <n v="135189"/>
    <x v="0"/>
    <x v="0"/>
    <x v="0"/>
    <x v="0"/>
    <x v="0"/>
    <x v="76"/>
    <x v="0"/>
    <x v="0"/>
    <s v="Tesseramento"/>
    <x v="0"/>
    <x v="0"/>
    <x v="0"/>
    <m/>
  </r>
  <r>
    <n v="237621"/>
    <x v="1"/>
    <x v="1"/>
    <x v="1"/>
    <x v="1"/>
    <x v="17"/>
    <x v="258"/>
    <x v="0"/>
    <x v="0"/>
    <s v="Tesseramento"/>
    <x v="1"/>
    <x v="5"/>
    <x v="0"/>
    <m/>
  </r>
  <r>
    <n v="231895"/>
    <x v="0"/>
    <x v="0"/>
    <x v="0"/>
    <x v="0"/>
    <x v="1"/>
    <x v="193"/>
    <x v="0"/>
    <x v="0"/>
    <s v="Tesseramento"/>
    <x v="1"/>
    <x v="3"/>
    <x v="0"/>
    <m/>
  </r>
  <r>
    <n v="32837"/>
    <x v="0"/>
    <x v="0"/>
    <x v="0"/>
    <x v="0"/>
    <x v="1"/>
    <x v="193"/>
    <x v="0"/>
    <x v="0"/>
    <s v="Tesseramento"/>
    <x v="1"/>
    <x v="0"/>
    <x v="0"/>
    <m/>
  </r>
  <r>
    <n v="219309"/>
    <x v="0"/>
    <x v="0"/>
    <x v="0"/>
    <x v="1"/>
    <x v="1"/>
    <x v="193"/>
    <x v="0"/>
    <x v="0"/>
    <s v="Tesseramento"/>
    <x v="1"/>
    <x v="4"/>
    <x v="0"/>
    <m/>
  </r>
  <r>
    <n v="93859"/>
    <x v="0"/>
    <x v="0"/>
    <x v="0"/>
    <x v="0"/>
    <x v="1"/>
    <x v="193"/>
    <x v="0"/>
    <x v="0"/>
    <s v="Tesseramento"/>
    <x v="1"/>
    <x v="0"/>
    <x v="0"/>
    <m/>
  </r>
  <r>
    <n v="12667"/>
    <x v="0"/>
    <x v="0"/>
    <x v="0"/>
    <x v="2"/>
    <x v="2"/>
    <x v="326"/>
    <x v="0"/>
    <x v="0"/>
    <s v="Tesseramento"/>
    <x v="1"/>
    <x v="4"/>
    <x v="0"/>
    <m/>
  </r>
  <r>
    <n v="135641"/>
    <x v="0"/>
    <x v="0"/>
    <x v="0"/>
    <x v="0"/>
    <x v="2"/>
    <x v="326"/>
    <x v="0"/>
    <x v="0"/>
    <s v="Tesseramento"/>
    <x v="1"/>
    <x v="0"/>
    <x v="0"/>
    <m/>
  </r>
  <r>
    <n v="119041"/>
    <x v="0"/>
    <x v="0"/>
    <x v="0"/>
    <x v="0"/>
    <x v="7"/>
    <x v="109"/>
    <x v="0"/>
    <x v="0"/>
    <s v="Tesseramento"/>
    <x v="1"/>
    <x v="3"/>
    <x v="0"/>
    <m/>
  </r>
  <r>
    <n v="7842"/>
    <x v="0"/>
    <x v="0"/>
    <x v="0"/>
    <x v="0"/>
    <x v="7"/>
    <x v="109"/>
    <x v="0"/>
    <x v="0"/>
    <s v="Tesseramento"/>
    <x v="1"/>
    <x v="3"/>
    <x v="0"/>
    <m/>
  </r>
  <r>
    <n v="33490"/>
    <x v="0"/>
    <x v="0"/>
    <x v="0"/>
    <x v="0"/>
    <x v="7"/>
    <x v="56"/>
    <x v="0"/>
    <x v="0"/>
    <s v="Tesseramento"/>
    <x v="1"/>
    <x v="4"/>
    <x v="0"/>
    <m/>
  </r>
  <r>
    <n v="70000"/>
    <x v="0"/>
    <x v="0"/>
    <x v="0"/>
    <x v="0"/>
    <x v="11"/>
    <x v="126"/>
    <x v="0"/>
    <x v="0"/>
    <s v="Tesseramento"/>
    <x v="1"/>
    <x v="4"/>
    <x v="0"/>
    <m/>
  </r>
  <r>
    <n v="237624"/>
    <x v="1"/>
    <x v="1"/>
    <x v="1"/>
    <x v="1"/>
    <x v="17"/>
    <x v="258"/>
    <x v="0"/>
    <x v="0"/>
    <s v="Tesseramento"/>
    <x v="1"/>
    <x v="5"/>
    <x v="0"/>
    <m/>
  </r>
  <r>
    <n v="237622"/>
    <x v="0"/>
    <x v="1"/>
    <x v="1"/>
    <x v="2"/>
    <x v="17"/>
    <x v="258"/>
    <x v="0"/>
    <x v="0"/>
    <s v="Tesseramento"/>
    <x v="1"/>
    <x v="0"/>
    <x v="0"/>
    <m/>
  </r>
  <r>
    <n v="132294"/>
    <x v="0"/>
    <x v="0"/>
    <x v="0"/>
    <x v="0"/>
    <x v="7"/>
    <x v="56"/>
    <x v="0"/>
    <x v="0"/>
    <s v="Tesseramento"/>
    <x v="1"/>
    <x v="4"/>
    <x v="0"/>
    <m/>
  </r>
  <r>
    <n v="237623"/>
    <x v="0"/>
    <x v="1"/>
    <x v="1"/>
    <x v="2"/>
    <x v="17"/>
    <x v="258"/>
    <x v="0"/>
    <x v="0"/>
    <s v="Tesseramento"/>
    <x v="1"/>
    <x v="4"/>
    <x v="0"/>
    <m/>
  </r>
  <r>
    <n v="152781"/>
    <x v="1"/>
    <x v="0"/>
    <x v="0"/>
    <x v="0"/>
    <x v="1"/>
    <x v="26"/>
    <x v="0"/>
    <x v="0"/>
    <s v="Tesseramento"/>
    <x v="1"/>
    <x v="7"/>
    <x v="0"/>
    <m/>
  </r>
  <r>
    <n v="91853"/>
    <x v="0"/>
    <x v="0"/>
    <x v="0"/>
    <x v="1"/>
    <x v="1"/>
    <x v="26"/>
    <x v="0"/>
    <x v="0"/>
    <s v="Tesseramento"/>
    <x v="1"/>
    <x v="3"/>
    <x v="0"/>
    <m/>
  </r>
  <r>
    <n v="47283"/>
    <x v="0"/>
    <x v="0"/>
    <x v="0"/>
    <x v="0"/>
    <x v="7"/>
    <x v="56"/>
    <x v="0"/>
    <x v="0"/>
    <s v="Tesseramento"/>
    <x v="1"/>
    <x v="4"/>
    <x v="0"/>
    <m/>
  </r>
  <r>
    <n v="237517"/>
    <x v="0"/>
    <x v="1"/>
    <x v="1"/>
    <x v="0"/>
    <x v="4"/>
    <x v="119"/>
    <x v="0"/>
    <x v="0"/>
    <s v="Tesseramento"/>
    <x v="1"/>
    <x v="3"/>
    <x v="0"/>
    <m/>
  </r>
  <r>
    <n v="237646"/>
    <x v="0"/>
    <x v="1"/>
    <x v="1"/>
    <x v="2"/>
    <x v="1"/>
    <x v="1"/>
    <x v="0"/>
    <x v="0"/>
    <s v="Tesseramento"/>
    <x v="0"/>
    <x v="0"/>
    <x v="0"/>
    <m/>
  </r>
  <r>
    <n v="205275"/>
    <x v="0"/>
    <x v="0"/>
    <x v="0"/>
    <x v="0"/>
    <x v="7"/>
    <x v="261"/>
    <x v="0"/>
    <x v="0"/>
    <s v="Tesseramento"/>
    <x v="3"/>
    <x v="0"/>
    <x v="0"/>
    <m/>
  </r>
  <r>
    <n v="204050"/>
    <x v="0"/>
    <x v="0"/>
    <x v="0"/>
    <x v="1"/>
    <x v="7"/>
    <x v="261"/>
    <x v="0"/>
    <x v="1"/>
    <s v="Tesseramento"/>
    <x v="3"/>
    <x v="0"/>
    <x v="0"/>
    <m/>
  </r>
  <r>
    <n v="237690"/>
    <x v="0"/>
    <x v="1"/>
    <x v="1"/>
    <x v="1"/>
    <x v="7"/>
    <x v="261"/>
    <x v="0"/>
    <x v="1"/>
    <s v="Tesseramento"/>
    <x v="3"/>
    <x v="0"/>
    <x v="0"/>
    <m/>
  </r>
  <r>
    <n v="79656"/>
    <x v="0"/>
    <x v="0"/>
    <x v="0"/>
    <x v="0"/>
    <x v="1"/>
    <x v="308"/>
    <x v="0"/>
    <x v="0"/>
    <s v="Tesseramento"/>
    <x v="0"/>
    <x v="0"/>
    <x v="0"/>
    <m/>
  </r>
  <r>
    <n v="29873"/>
    <x v="0"/>
    <x v="0"/>
    <x v="0"/>
    <x v="0"/>
    <x v="8"/>
    <x v="61"/>
    <x v="0"/>
    <x v="0"/>
    <s v="Tesseramento"/>
    <x v="1"/>
    <x v="3"/>
    <x v="0"/>
    <m/>
  </r>
  <r>
    <n v="237657"/>
    <x v="1"/>
    <x v="0"/>
    <x v="1"/>
    <x v="2"/>
    <x v="10"/>
    <x v="266"/>
    <x v="0"/>
    <x v="0"/>
    <s v="Tesseramento"/>
    <x v="1"/>
    <x v="5"/>
    <x v="0"/>
    <m/>
  </r>
  <r>
    <n v="237656"/>
    <x v="1"/>
    <x v="0"/>
    <x v="1"/>
    <x v="2"/>
    <x v="10"/>
    <x v="266"/>
    <x v="0"/>
    <x v="0"/>
    <s v="Tesseramento"/>
    <x v="1"/>
    <x v="5"/>
    <x v="0"/>
    <m/>
  </r>
  <r>
    <n v="229543"/>
    <x v="0"/>
    <x v="0"/>
    <x v="0"/>
    <x v="3"/>
    <x v="10"/>
    <x v="266"/>
    <x v="0"/>
    <x v="1"/>
    <s v="Tesseramento"/>
    <x v="1"/>
    <x v="3"/>
    <x v="0"/>
    <m/>
  </r>
  <r>
    <n v="167313"/>
    <x v="0"/>
    <x v="0"/>
    <x v="0"/>
    <x v="3"/>
    <x v="10"/>
    <x v="266"/>
    <x v="0"/>
    <x v="0"/>
    <s v="Tesseramento"/>
    <x v="1"/>
    <x v="0"/>
    <x v="0"/>
    <m/>
  </r>
  <r>
    <n v="74624"/>
    <x v="0"/>
    <x v="0"/>
    <x v="0"/>
    <x v="0"/>
    <x v="7"/>
    <x v="215"/>
    <x v="0"/>
    <x v="0"/>
    <s v="Tesseramento"/>
    <x v="1"/>
    <x v="4"/>
    <x v="0"/>
    <m/>
  </r>
  <r>
    <n v="237586"/>
    <x v="0"/>
    <x v="0"/>
    <x v="1"/>
    <x v="2"/>
    <x v="2"/>
    <x v="207"/>
    <x v="0"/>
    <x v="0"/>
    <s v="Tesseramento"/>
    <x v="1"/>
    <x v="3"/>
    <x v="0"/>
    <m/>
  </r>
  <r>
    <n v="91548"/>
    <x v="0"/>
    <x v="0"/>
    <x v="0"/>
    <x v="0"/>
    <x v="4"/>
    <x v="68"/>
    <x v="0"/>
    <x v="0"/>
    <s v="Tesseramento"/>
    <x v="1"/>
    <x v="3"/>
    <x v="0"/>
    <m/>
  </r>
  <r>
    <n v="237806"/>
    <x v="0"/>
    <x v="1"/>
    <x v="1"/>
    <x v="2"/>
    <x v="4"/>
    <x v="303"/>
    <x v="0"/>
    <x v="1"/>
    <s v="Tesseramento"/>
    <x v="1"/>
    <x v="4"/>
    <x v="0"/>
    <m/>
  </r>
  <r>
    <n v="88769"/>
    <x v="0"/>
    <x v="0"/>
    <x v="0"/>
    <x v="0"/>
    <x v="7"/>
    <x v="150"/>
    <x v="0"/>
    <x v="0"/>
    <s v="Tesseramento"/>
    <x v="1"/>
    <x v="1"/>
    <x v="0"/>
    <m/>
  </r>
  <r>
    <n v="5882"/>
    <x v="0"/>
    <x v="0"/>
    <x v="0"/>
    <x v="0"/>
    <x v="7"/>
    <x v="150"/>
    <x v="0"/>
    <x v="1"/>
    <s v="Tesseramento"/>
    <x v="1"/>
    <x v="0"/>
    <x v="0"/>
    <m/>
  </r>
  <r>
    <n v="133444"/>
    <x v="0"/>
    <x v="0"/>
    <x v="0"/>
    <x v="0"/>
    <x v="2"/>
    <x v="298"/>
    <x v="0"/>
    <x v="0"/>
    <s v="Tesseramento"/>
    <x v="1"/>
    <x v="0"/>
    <x v="0"/>
    <m/>
  </r>
  <r>
    <n v="108197"/>
    <x v="0"/>
    <x v="0"/>
    <x v="2"/>
    <x v="3"/>
    <x v="2"/>
    <x v="207"/>
    <x v="0"/>
    <x v="0"/>
    <s v="Tesseramento"/>
    <x v="1"/>
    <x v="3"/>
    <x v="0"/>
    <m/>
  </r>
  <r>
    <n v="169443"/>
    <x v="1"/>
    <x v="0"/>
    <x v="2"/>
    <x v="4"/>
    <x v="2"/>
    <x v="298"/>
    <x v="0"/>
    <x v="0"/>
    <s v="Tesseramento"/>
    <x v="1"/>
    <x v="2"/>
    <x v="0"/>
    <m/>
  </r>
  <r>
    <n v="173291"/>
    <x v="0"/>
    <x v="0"/>
    <x v="0"/>
    <x v="0"/>
    <x v="13"/>
    <x v="350"/>
    <x v="0"/>
    <x v="0"/>
    <s v="Tesseramento"/>
    <x v="0"/>
    <x v="0"/>
    <x v="0"/>
    <m/>
  </r>
  <r>
    <n v="175560"/>
    <x v="1"/>
    <x v="0"/>
    <x v="0"/>
    <x v="1"/>
    <x v="13"/>
    <x v="350"/>
    <x v="0"/>
    <x v="0"/>
    <s v="Tesseramento"/>
    <x v="0"/>
    <x v="7"/>
    <x v="0"/>
    <m/>
  </r>
  <r>
    <n v="62193"/>
    <x v="0"/>
    <x v="0"/>
    <x v="0"/>
    <x v="0"/>
    <x v="7"/>
    <x v="301"/>
    <x v="0"/>
    <x v="0"/>
    <s v="Tesseramento"/>
    <x v="1"/>
    <x v="3"/>
    <x v="0"/>
    <m/>
  </r>
  <r>
    <n v="54771"/>
    <x v="0"/>
    <x v="0"/>
    <x v="0"/>
    <x v="0"/>
    <x v="7"/>
    <x v="301"/>
    <x v="0"/>
    <x v="0"/>
    <s v="Tesseramento"/>
    <x v="1"/>
    <x v="0"/>
    <x v="0"/>
    <m/>
  </r>
  <r>
    <n v="205432"/>
    <x v="1"/>
    <x v="0"/>
    <x v="0"/>
    <x v="0"/>
    <x v="7"/>
    <x v="301"/>
    <x v="0"/>
    <x v="0"/>
    <s v="Tesseramento"/>
    <x v="1"/>
    <x v="7"/>
    <x v="0"/>
    <m/>
  </r>
  <r>
    <n v="170089"/>
    <x v="0"/>
    <x v="0"/>
    <x v="0"/>
    <x v="0"/>
    <x v="4"/>
    <x v="75"/>
    <x v="0"/>
    <x v="0"/>
    <s v="Tesseramento"/>
    <x v="0"/>
    <x v="0"/>
    <x v="0"/>
    <m/>
  </r>
  <r>
    <n v="120978"/>
    <x v="0"/>
    <x v="0"/>
    <x v="0"/>
    <x v="0"/>
    <x v="7"/>
    <x v="297"/>
    <x v="0"/>
    <x v="0"/>
    <s v="Tesseramento"/>
    <x v="1"/>
    <x v="0"/>
    <x v="0"/>
    <m/>
  </r>
  <r>
    <n v="169771"/>
    <x v="0"/>
    <x v="1"/>
    <x v="0"/>
    <x v="0"/>
    <x v="7"/>
    <x v="297"/>
    <x v="0"/>
    <x v="0"/>
    <s v="Tesseramento"/>
    <x v="1"/>
    <x v="0"/>
    <x v="0"/>
    <m/>
  </r>
  <r>
    <n v="47624"/>
    <x v="0"/>
    <x v="0"/>
    <x v="0"/>
    <x v="0"/>
    <x v="7"/>
    <x v="297"/>
    <x v="0"/>
    <x v="0"/>
    <s v="Tesseramento"/>
    <x v="1"/>
    <x v="4"/>
    <x v="0"/>
    <m/>
  </r>
  <r>
    <n v="72721"/>
    <x v="0"/>
    <x v="0"/>
    <x v="0"/>
    <x v="0"/>
    <x v="7"/>
    <x v="297"/>
    <x v="0"/>
    <x v="0"/>
    <s v="Tesseramento"/>
    <x v="1"/>
    <x v="4"/>
    <x v="0"/>
    <m/>
  </r>
  <r>
    <n v="89"/>
    <x v="0"/>
    <x v="0"/>
    <x v="0"/>
    <x v="0"/>
    <x v="1"/>
    <x v="1"/>
    <x v="0"/>
    <x v="0"/>
    <s v="Tesseramento"/>
    <x v="0"/>
    <x v="3"/>
    <x v="0"/>
    <m/>
  </r>
  <r>
    <n v="105268"/>
    <x v="1"/>
    <x v="0"/>
    <x v="0"/>
    <x v="0"/>
    <x v="1"/>
    <x v="1"/>
    <x v="0"/>
    <x v="0"/>
    <s v="Tesseramento"/>
    <x v="0"/>
    <x v="2"/>
    <x v="0"/>
    <m/>
  </r>
  <r>
    <n v="29989"/>
    <x v="0"/>
    <x v="0"/>
    <x v="0"/>
    <x v="0"/>
    <x v="2"/>
    <x v="336"/>
    <x v="0"/>
    <x v="0"/>
    <s v="Tesseramento"/>
    <x v="1"/>
    <x v="4"/>
    <x v="0"/>
    <m/>
  </r>
  <r>
    <n v="50020"/>
    <x v="0"/>
    <x v="0"/>
    <x v="0"/>
    <x v="2"/>
    <x v="2"/>
    <x v="336"/>
    <x v="0"/>
    <x v="0"/>
    <s v="Tesseramento"/>
    <x v="1"/>
    <x v="4"/>
    <x v="0"/>
    <m/>
  </r>
  <r>
    <n v="227637"/>
    <x v="0"/>
    <x v="0"/>
    <x v="0"/>
    <x v="2"/>
    <x v="2"/>
    <x v="336"/>
    <x v="0"/>
    <x v="1"/>
    <s v="Tesseramento"/>
    <x v="1"/>
    <x v="0"/>
    <x v="0"/>
    <m/>
  </r>
  <r>
    <n v="54203"/>
    <x v="0"/>
    <x v="0"/>
    <x v="0"/>
    <x v="2"/>
    <x v="2"/>
    <x v="336"/>
    <x v="0"/>
    <x v="1"/>
    <s v="Tesseramento"/>
    <x v="1"/>
    <x v="4"/>
    <x v="0"/>
    <m/>
  </r>
  <r>
    <n v="14501"/>
    <x v="0"/>
    <x v="0"/>
    <x v="0"/>
    <x v="0"/>
    <x v="2"/>
    <x v="336"/>
    <x v="0"/>
    <x v="1"/>
    <s v="Tesseramento"/>
    <x v="1"/>
    <x v="4"/>
    <x v="0"/>
    <m/>
  </r>
  <r>
    <n v="228680"/>
    <x v="0"/>
    <x v="0"/>
    <x v="0"/>
    <x v="2"/>
    <x v="2"/>
    <x v="336"/>
    <x v="0"/>
    <x v="1"/>
    <s v="Tesseramento"/>
    <x v="1"/>
    <x v="0"/>
    <x v="0"/>
    <m/>
  </r>
  <r>
    <n v="30351"/>
    <x v="0"/>
    <x v="0"/>
    <x v="0"/>
    <x v="0"/>
    <x v="2"/>
    <x v="336"/>
    <x v="0"/>
    <x v="1"/>
    <s v="Tesseramento"/>
    <x v="1"/>
    <x v="4"/>
    <x v="0"/>
    <m/>
  </r>
  <r>
    <n v="64833"/>
    <x v="0"/>
    <x v="0"/>
    <x v="0"/>
    <x v="3"/>
    <x v="2"/>
    <x v="336"/>
    <x v="0"/>
    <x v="1"/>
    <s v="Tesseramento"/>
    <x v="1"/>
    <x v="3"/>
    <x v="0"/>
    <m/>
  </r>
  <r>
    <n v="228681"/>
    <x v="0"/>
    <x v="0"/>
    <x v="0"/>
    <x v="2"/>
    <x v="2"/>
    <x v="336"/>
    <x v="0"/>
    <x v="0"/>
    <s v="Tesseramento"/>
    <x v="1"/>
    <x v="0"/>
    <x v="0"/>
    <m/>
  </r>
  <r>
    <n v="30197"/>
    <x v="0"/>
    <x v="0"/>
    <x v="0"/>
    <x v="0"/>
    <x v="2"/>
    <x v="336"/>
    <x v="0"/>
    <x v="1"/>
    <s v="Tesseramento"/>
    <x v="1"/>
    <x v="4"/>
    <x v="0"/>
    <m/>
  </r>
  <r>
    <n v="30294"/>
    <x v="0"/>
    <x v="0"/>
    <x v="0"/>
    <x v="0"/>
    <x v="2"/>
    <x v="336"/>
    <x v="0"/>
    <x v="1"/>
    <s v="Tesseramento"/>
    <x v="1"/>
    <x v="4"/>
    <x v="0"/>
    <m/>
  </r>
  <r>
    <n v="30483"/>
    <x v="0"/>
    <x v="0"/>
    <x v="0"/>
    <x v="2"/>
    <x v="2"/>
    <x v="336"/>
    <x v="0"/>
    <x v="1"/>
    <s v="Tesseramento"/>
    <x v="1"/>
    <x v="4"/>
    <x v="0"/>
    <m/>
  </r>
  <r>
    <n v="63018"/>
    <x v="0"/>
    <x v="0"/>
    <x v="0"/>
    <x v="0"/>
    <x v="2"/>
    <x v="336"/>
    <x v="0"/>
    <x v="0"/>
    <s v="Tesseramento"/>
    <x v="1"/>
    <x v="4"/>
    <x v="0"/>
    <m/>
  </r>
  <r>
    <n v="54215"/>
    <x v="0"/>
    <x v="0"/>
    <x v="0"/>
    <x v="0"/>
    <x v="2"/>
    <x v="336"/>
    <x v="0"/>
    <x v="0"/>
    <s v="Tesseramento"/>
    <x v="1"/>
    <x v="4"/>
    <x v="0"/>
    <m/>
  </r>
  <r>
    <n v="195893"/>
    <x v="0"/>
    <x v="0"/>
    <x v="0"/>
    <x v="3"/>
    <x v="2"/>
    <x v="336"/>
    <x v="0"/>
    <x v="1"/>
    <s v="Tesseramento"/>
    <x v="1"/>
    <x v="0"/>
    <x v="0"/>
    <m/>
  </r>
  <r>
    <n v="3998"/>
    <x v="0"/>
    <x v="0"/>
    <x v="0"/>
    <x v="0"/>
    <x v="2"/>
    <x v="336"/>
    <x v="0"/>
    <x v="1"/>
    <s v="Tesseramento"/>
    <x v="1"/>
    <x v="4"/>
    <x v="0"/>
    <m/>
  </r>
  <r>
    <n v="30099"/>
    <x v="0"/>
    <x v="0"/>
    <x v="0"/>
    <x v="0"/>
    <x v="2"/>
    <x v="336"/>
    <x v="0"/>
    <x v="1"/>
    <s v="Tesseramento"/>
    <x v="1"/>
    <x v="4"/>
    <x v="0"/>
    <m/>
  </r>
  <r>
    <n v="170519"/>
    <x v="0"/>
    <x v="0"/>
    <x v="0"/>
    <x v="1"/>
    <x v="2"/>
    <x v="336"/>
    <x v="0"/>
    <x v="1"/>
    <s v="Tesseramento"/>
    <x v="1"/>
    <x v="0"/>
    <x v="0"/>
    <m/>
  </r>
  <r>
    <n v="30502"/>
    <x v="0"/>
    <x v="0"/>
    <x v="0"/>
    <x v="0"/>
    <x v="2"/>
    <x v="336"/>
    <x v="0"/>
    <x v="1"/>
    <s v="Tesseramento"/>
    <x v="1"/>
    <x v="4"/>
    <x v="0"/>
    <m/>
  </r>
  <r>
    <n v="30245"/>
    <x v="0"/>
    <x v="0"/>
    <x v="0"/>
    <x v="2"/>
    <x v="2"/>
    <x v="336"/>
    <x v="0"/>
    <x v="1"/>
    <s v="Tesseramento"/>
    <x v="1"/>
    <x v="4"/>
    <x v="0"/>
    <m/>
  </r>
  <r>
    <n v="107049"/>
    <x v="0"/>
    <x v="0"/>
    <x v="0"/>
    <x v="0"/>
    <x v="2"/>
    <x v="336"/>
    <x v="0"/>
    <x v="0"/>
    <s v="Tesseramento"/>
    <x v="1"/>
    <x v="4"/>
    <x v="0"/>
    <m/>
  </r>
  <r>
    <n v="30093"/>
    <x v="0"/>
    <x v="0"/>
    <x v="0"/>
    <x v="0"/>
    <x v="2"/>
    <x v="336"/>
    <x v="0"/>
    <x v="1"/>
    <s v="Tesseramento"/>
    <x v="1"/>
    <x v="4"/>
    <x v="0"/>
    <m/>
  </r>
  <r>
    <n v="13565"/>
    <x v="0"/>
    <x v="0"/>
    <x v="0"/>
    <x v="0"/>
    <x v="2"/>
    <x v="336"/>
    <x v="0"/>
    <x v="1"/>
    <s v="Tesseramento"/>
    <x v="1"/>
    <x v="4"/>
    <x v="0"/>
    <m/>
  </r>
  <r>
    <n v="30377"/>
    <x v="0"/>
    <x v="0"/>
    <x v="0"/>
    <x v="0"/>
    <x v="2"/>
    <x v="336"/>
    <x v="0"/>
    <x v="1"/>
    <s v="Tesseramento"/>
    <x v="1"/>
    <x v="4"/>
    <x v="0"/>
    <m/>
  </r>
  <r>
    <n v="13633"/>
    <x v="0"/>
    <x v="0"/>
    <x v="0"/>
    <x v="0"/>
    <x v="2"/>
    <x v="336"/>
    <x v="0"/>
    <x v="1"/>
    <s v="Tesseramento"/>
    <x v="1"/>
    <x v="4"/>
    <x v="0"/>
    <m/>
  </r>
  <r>
    <n v="54228"/>
    <x v="0"/>
    <x v="0"/>
    <x v="0"/>
    <x v="2"/>
    <x v="2"/>
    <x v="336"/>
    <x v="0"/>
    <x v="0"/>
    <s v="Tesseramento"/>
    <x v="1"/>
    <x v="4"/>
    <x v="0"/>
    <m/>
  </r>
  <r>
    <n v="30504"/>
    <x v="0"/>
    <x v="0"/>
    <x v="0"/>
    <x v="0"/>
    <x v="2"/>
    <x v="336"/>
    <x v="0"/>
    <x v="1"/>
    <s v="Tesseramento"/>
    <x v="1"/>
    <x v="4"/>
    <x v="0"/>
    <m/>
  </r>
  <r>
    <n v="30248"/>
    <x v="0"/>
    <x v="0"/>
    <x v="0"/>
    <x v="0"/>
    <x v="2"/>
    <x v="336"/>
    <x v="0"/>
    <x v="1"/>
    <s v="Tesseramento"/>
    <x v="1"/>
    <x v="4"/>
    <x v="0"/>
    <m/>
  </r>
  <r>
    <n v="30250"/>
    <x v="0"/>
    <x v="0"/>
    <x v="0"/>
    <x v="0"/>
    <x v="2"/>
    <x v="336"/>
    <x v="0"/>
    <x v="0"/>
    <s v="Tesseramento"/>
    <x v="1"/>
    <x v="4"/>
    <x v="0"/>
    <m/>
  </r>
  <r>
    <n v="30268"/>
    <x v="0"/>
    <x v="0"/>
    <x v="0"/>
    <x v="0"/>
    <x v="2"/>
    <x v="336"/>
    <x v="0"/>
    <x v="0"/>
    <s v="Tesseramento"/>
    <x v="1"/>
    <x v="4"/>
    <x v="0"/>
    <m/>
  </r>
  <r>
    <n v="195286"/>
    <x v="0"/>
    <x v="0"/>
    <x v="0"/>
    <x v="2"/>
    <x v="2"/>
    <x v="336"/>
    <x v="0"/>
    <x v="1"/>
    <s v="Tesseramento"/>
    <x v="1"/>
    <x v="0"/>
    <x v="0"/>
    <m/>
  </r>
  <r>
    <n v="49204"/>
    <x v="0"/>
    <x v="0"/>
    <x v="0"/>
    <x v="0"/>
    <x v="2"/>
    <x v="336"/>
    <x v="0"/>
    <x v="0"/>
    <s v="Tesseramento"/>
    <x v="1"/>
    <x v="4"/>
    <x v="0"/>
    <m/>
  </r>
  <r>
    <n v="30291"/>
    <x v="0"/>
    <x v="0"/>
    <x v="0"/>
    <x v="0"/>
    <x v="2"/>
    <x v="336"/>
    <x v="0"/>
    <x v="0"/>
    <s v="Tesseramento"/>
    <x v="1"/>
    <x v="4"/>
    <x v="0"/>
    <m/>
  </r>
  <r>
    <n v="30296"/>
    <x v="0"/>
    <x v="0"/>
    <x v="0"/>
    <x v="2"/>
    <x v="2"/>
    <x v="336"/>
    <x v="0"/>
    <x v="0"/>
    <s v="Tesseramento"/>
    <x v="1"/>
    <x v="0"/>
    <x v="0"/>
    <m/>
  </r>
  <r>
    <n v="30297"/>
    <x v="0"/>
    <x v="0"/>
    <x v="0"/>
    <x v="2"/>
    <x v="2"/>
    <x v="336"/>
    <x v="0"/>
    <x v="0"/>
    <s v="Tesseramento"/>
    <x v="1"/>
    <x v="0"/>
    <x v="0"/>
    <m/>
  </r>
  <r>
    <n v="30136"/>
    <x v="0"/>
    <x v="0"/>
    <x v="0"/>
    <x v="2"/>
    <x v="2"/>
    <x v="336"/>
    <x v="0"/>
    <x v="1"/>
    <s v="Tesseramento"/>
    <x v="1"/>
    <x v="3"/>
    <x v="0"/>
    <m/>
  </r>
  <r>
    <n v="14699"/>
    <x v="0"/>
    <x v="0"/>
    <x v="0"/>
    <x v="0"/>
    <x v="2"/>
    <x v="336"/>
    <x v="0"/>
    <x v="0"/>
    <s v="Tesseramento"/>
    <x v="1"/>
    <x v="4"/>
    <x v="0"/>
    <m/>
  </r>
  <r>
    <n v="167337"/>
    <x v="1"/>
    <x v="0"/>
    <x v="0"/>
    <x v="1"/>
    <x v="2"/>
    <x v="336"/>
    <x v="0"/>
    <x v="1"/>
    <s v="Tesseramento"/>
    <x v="1"/>
    <x v="6"/>
    <x v="0"/>
    <m/>
  </r>
  <r>
    <n v="30354"/>
    <x v="0"/>
    <x v="0"/>
    <x v="0"/>
    <x v="0"/>
    <x v="2"/>
    <x v="336"/>
    <x v="0"/>
    <x v="0"/>
    <s v="Tesseramento"/>
    <x v="1"/>
    <x v="4"/>
    <x v="0"/>
    <m/>
  </r>
  <r>
    <n v="30547"/>
    <x v="0"/>
    <x v="0"/>
    <x v="0"/>
    <x v="0"/>
    <x v="2"/>
    <x v="336"/>
    <x v="0"/>
    <x v="1"/>
    <s v="Tesseramento"/>
    <x v="1"/>
    <x v="4"/>
    <x v="0"/>
    <m/>
  </r>
  <r>
    <n v="30422"/>
    <x v="0"/>
    <x v="0"/>
    <x v="0"/>
    <x v="2"/>
    <x v="2"/>
    <x v="336"/>
    <x v="0"/>
    <x v="0"/>
    <s v="Tesseramento"/>
    <x v="1"/>
    <x v="4"/>
    <x v="0"/>
    <m/>
  </r>
  <r>
    <n v="44630"/>
    <x v="0"/>
    <x v="0"/>
    <x v="0"/>
    <x v="0"/>
    <x v="2"/>
    <x v="336"/>
    <x v="0"/>
    <x v="0"/>
    <s v="Tesseramento"/>
    <x v="1"/>
    <x v="4"/>
    <x v="0"/>
    <m/>
  </r>
  <r>
    <n v="30434"/>
    <x v="0"/>
    <x v="0"/>
    <x v="0"/>
    <x v="0"/>
    <x v="2"/>
    <x v="336"/>
    <x v="0"/>
    <x v="0"/>
    <s v="Tesseramento"/>
    <x v="1"/>
    <x v="4"/>
    <x v="0"/>
    <m/>
  </r>
  <r>
    <n v="30299"/>
    <x v="0"/>
    <x v="0"/>
    <x v="0"/>
    <x v="0"/>
    <x v="2"/>
    <x v="336"/>
    <x v="0"/>
    <x v="1"/>
    <s v="Tesseramento"/>
    <x v="1"/>
    <x v="4"/>
    <x v="0"/>
    <m/>
  </r>
  <r>
    <n v="30238"/>
    <x v="0"/>
    <x v="0"/>
    <x v="0"/>
    <x v="0"/>
    <x v="2"/>
    <x v="336"/>
    <x v="0"/>
    <x v="1"/>
    <s v="Tesseramento"/>
    <x v="1"/>
    <x v="4"/>
    <x v="0"/>
    <m/>
  </r>
  <r>
    <n v="14251"/>
    <x v="0"/>
    <x v="0"/>
    <x v="0"/>
    <x v="2"/>
    <x v="2"/>
    <x v="336"/>
    <x v="0"/>
    <x v="1"/>
    <s v="Tesseramento"/>
    <x v="1"/>
    <x v="4"/>
    <x v="0"/>
    <m/>
  </r>
  <r>
    <n v="30496"/>
    <x v="0"/>
    <x v="0"/>
    <x v="0"/>
    <x v="2"/>
    <x v="2"/>
    <x v="336"/>
    <x v="0"/>
    <x v="0"/>
    <s v="Tesseramento"/>
    <x v="1"/>
    <x v="4"/>
    <x v="0"/>
    <m/>
  </r>
  <r>
    <n v="30508"/>
    <x v="0"/>
    <x v="0"/>
    <x v="0"/>
    <x v="0"/>
    <x v="2"/>
    <x v="336"/>
    <x v="0"/>
    <x v="0"/>
    <s v="Tesseramento"/>
    <x v="1"/>
    <x v="4"/>
    <x v="0"/>
    <m/>
  </r>
  <r>
    <n v="30516"/>
    <x v="0"/>
    <x v="0"/>
    <x v="0"/>
    <x v="1"/>
    <x v="2"/>
    <x v="336"/>
    <x v="0"/>
    <x v="1"/>
    <s v="Tesseramento"/>
    <x v="1"/>
    <x v="4"/>
    <x v="0"/>
    <m/>
  </r>
  <r>
    <n v="100205"/>
    <x v="0"/>
    <x v="0"/>
    <x v="0"/>
    <x v="0"/>
    <x v="2"/>
    <x v="336"/>
    <x v="0"/>
    <x v="0"/>
    <s v="Tesseramento"/>
    <x v="1"/>
    <x v="4"/>
    <x v="0"/>
    <m/>
  </r>
  <r>
    <n v="56930"/>
    <x v="0"/>
    <x v="0"/>
    <x v="0"/>
    <x v="2"/>
    <x v="2"/>
    <x v="336"/>
    <x v="0"/>
    <x v="0"/>
    <s v="Tesseramento"/>
    <x v="1"/>
    <x v="4"/>
    <x v="0"/>
    <m/>
  </r>
  <r>
    <n v="127973"/>
    <x v="0"/>
    <x v="0"/>
    <x v="2"/>
    <x v="2"/>
    <x v="2"/>
    <x v="336"/>
    <x v="0"/>
    <x v="0"/>
    <s v="Tesseramento"/>
    <x v="1"/>
    <x v="4"/>
    <x v="0"/>
    <m/>
  </r>
  <r>
    <n v="193669"/>
    <x v="0"/>
    <x v="0"/>
    <x v="2"/>
    <x v="2"/>
    <x v="2"/>
    <x v="336"/>
    <x v="0"/>
    <x v="1"/>
    <s v="Tesseramento"/>
    <x v="1"/>
    <x v="3"/>
    <x v="0"/>
    <m/>
  </r>
  <r>
    <n v="127989"/>
    <x v="0"/>
    <x v="0"/>
    <x v="2"/>
    <x v="2"/>
    <x v="2"/>
    <x v="336"/>
    <x v="0"/>
    <x v="1"/>
    <s v="Tesseramento"/>
    <x v="1"/>
    <x v="4"/>
    <x v="0"/>
    <m/>
  </r>
  <r>
    <n v="50019"/>
    <x v="0"/>
    <x v="0"/>
    <x v="2"/>
    <x v="2"/>
    <x v="2"/>
    <x v="336"/>
    <x v="0"/>
    <x v="1"/>
    <s v="Tesseramento"/>
    <x v="1"/>
    <x v="3"/>
    <x v="0"/>
    <m/>
  </r>
  <r>
    <n v="231882"/>
    <x v="0"/>
    <x v="0"/>
    <x v="0"/>
    <x v="1"/>
    <x v="7"/>
    <x v="395"/>
    <x v="0"/>
    <x v="0"/>
    <s v="Tesseramento"/>
    <x v="0"/>
    <x v="0"/>
    <x v="0"/>
    <m/>
  </r>
  <r>
    <n v="237533"/>
    <x v="0"/>
    <x v="0"/>
    <x v="1"/>
    <x v="2"/>
    <x v="2"/>
    <x v="336"/>
    <x v="0"/>
    <x v="1"/>
    <s v="Tesseramento"/>
    <x v="1"/>
    <x v="1"/>
    <x v="0"/>
    <m/>
  </r>
  <r>
    <n v="237534"/>
    <x v="0"/>
    <x v="0"/>
    <x v="1"/>
    <x v="2"/>
    <x v="2"/>
    <x v="336"/>
    <x v="0"/>
    <x v="0"/>
    <s v="Tesseramento"/>
    <x v="1"/>
    <x v="0"/>
    <x v="0"/>
    <m/>
  </r>
  <r>
    <n v="162592"/>
    <x v="0"/>
    <x v="0"/>
    <x v="0"/>
    <x v="0"/>
    <x v="0"/>
    <x v="100"/>
    <x v="0"/>
    <x v="0"/>
    <s v="Tesseramento"/>
    <x v="0"/>
    <x v="0"/>
    <x v="0"/>
    <m/>
  </r>
  <r>
    <n v="218539"/>
    <x v="0"/>
    <x v="0"/>
    <x v="0"/>
    <x v="0"/>
    <x v="0"/>
    <x v="100"/>
    <x v="0"/>
    <x v="0"/>
    <s v="Tesseramento"/>
    <x v="0"/>
    <x v="1"/>
    <x v="0"/>
    <m/>
  </r>
  <r>
    <n v="182632"/>
    <x v="0"/>
    <x v="0"/>
    <x v="0"/>
    <x v="0"/>
    <x v="1"/>
    <x v="319"/>
    <x v="0"/>
    <x v="0"/>
    <s v="Tesseramento"/>
    <x v="1"/>
    <x v="3"/>
    <x v="0"/>
    <m/>
  </r>
  <r>
    <n v="237601"/>
    <x v="1"/>
    <x v="0"/>
    <x v="1"/>
    <x v="2"/>
    <x v="1"/>
    <x v="319"/>
    <x v="0"/>
    <x v="1"/>
    <s v="Tesseramento"/>
    <x v="1"/>
    <x v="5"/>
    <x v="0"/>
    <m/>
  </r>
  <r>
    <n v="237625"/>
    <x v="0"/>
    <x v="0"/>
    <x v="1"/>
    <x v="3"/>
    <x v="11"/>
    <x v="141"/>
    <x v="0"/>
    <x v="0"/>
    <s v="Tesseramento"/>
    <x v="1"/>
    <x v="3"/>
    <x v="0"/>
    <m/>
  </r>
  <r>
    <n v="151457"/>
    <x v="0"/>
    <x v="0"/>
    <x v="0"/>
    <x v="0"/>
    <x v="0"/>
    <x v="100"/>
    <x v="0"/>
    <x v="0"/>
    <s v="Tesseramento"/>
    <x v="0"/>
    <x v="0"/>
    <x v="0"/>
    <m/>
  </r>
  <r>
    <n v="91173"/>
    <x v="0"/>
    <x v="0"/>
    <x v="0"/>
    <x v="0"/>
    <x v="1"/>
    <x v="48"/>
    <x v="0"/>
    <x v="0"/>
    <s v="Tesseramento"/>
    <x v="1"/>
    <x v="0"/>
    <x v="0"/>
    <m/>
  </r>
  <r>
    <n v="30818"/>
    <x v="0"/>
    <x v="0"/>
    <x v="0"/>
    <x v="1"/>
    <x v="11"/>
    <x v="186"/>
    <x v="0"/>
    <x v="0"/>
    <s v="Tesseramento"/>
    <x v="0"/>
    <x v="4"/>
    <x v="0"/>
    <m/>
  </r>
  <r>
    <n v="237650"/>
    <x v="1"/>
    <x v="0"/>
    <x v="1"/>
    <x v="2"/>
    <x v="4"/>
    <x v="68"/>
    <x v="0"/>
    <x v="0"/>
    <s v="Tesseramento"/>
    <x v="1"/>
    <x v="5"/>
    <x v="0"/>
    <m/>
  </r>
  <r>
    <n v="14494"/>
    <x v="0"/>
    <x v="0"/>
    <x v="2"/>
    <x v="4"/>
    <x v="7"/>
    <x v="137"/>
    <x v="0"/>
    <x v="1"/>
    <s v="Tesseramento"/>
    <x v="3"/>
    <x v="0"/>
    <x v="0"/>
    <m/>
  </r>
  <r>
    <n v="145294"/>
    <x v="0"/>
    <x v="0"/>
    <x v="2"/>
    <x v="4"/>
    <x v="7"/>
    <x v="137"/>
    <x v="0"/>
    <x v="0"/>
    <s v="Tesseramento"/>
    <x v="3"/>
    <x v="0"/>
    <x v="0"/>
    <m/>
  </r>
  <r>
    <n v="176158"/>
    <x v="0"/>
    <x v="0"/>
    <x v="0"/>
    <x v="3"/>
    <x v="10"/>
    <x v="343"/>
    <x v="0"/>
    <x v="0"/>
    <s v="Tesseramento"/>
    <x v="1"/>
    <x v="0"/>
    <x v="0"/>
    <m/>
  </r>
  <r>
    <n v="22731"/>
    <x v="0"/>
    <x v="0"/>
    <x v="0"/>
    <x v="0"/>
    <x v="10"/>
    <x v="343"/>
    <x v="0"/>
    <x v="1"/>
    <s v="Tesseramento"/>
    <x v="1"/>
    <x v="0"/>
    <x v="0"/>
    <m/>
  </r>
  <r>
    <n v="237556"/>
    <x v="0"/>
    <x v="1"/>
    <x v="1"/>
    <x v="3"/>
    <x v="12"/>
    <x v="245"/>
    <x v="0"/>
    <x v="1"/>
    <s v="Tesseramento"/>
    <x v="1"/>
    <x v="3"/>
    <x v="0"/>
    <m/>
  </r>
  <r>
    <n v="28015"/>
    <x v="0"/>
    <x v="0"/>
    <x v="0"/>
    <x v="0"/>
    <x v="10"/>
    <x v="343"/>
    <x v="0"/>
    <x v="0"/>
    <s v="Tesseramento"/>
    <x v="1"/>
    <x v="4"/>
    <x v="0"/>
    <m/>
  </r>
  <r>
    <n v="237760"/>
    <x v="0"/>
    <x v="0"/>
    <x v="1"/>
    <x v="2"/>
    <x v="11"/>
    <x v="327"/>
    <x v="0"/>
    <x v="0"/>
    <s v="Tesseramento"/>
    <x v="0"/>
    <x v="0"/>
    <x v="0"/>
    <m/>
  </r>
  <r>
    <n v="233360"/>
    <x v="0"/>
    <x v="1"/>
    <x v="0"/>
    <x v="1"/>
    <x v="15"/>
    <x v="57"/>
    <x v="0"/>
    <x v="0"/>
    <s v="Tesseramento"/>
    <x v="1"/>
    <x v="1"/>
    <x v="0"/>
    <m/>
  </r>
  <r>
    <n v="104465"/>
    <x v="0"/>
    <x v="0"/>
    <x v="0"/>
    <x v="3"/>
    <x v="12"/>
    <x v="269"/>
    <x v="0"/>
    <x v="0"/>
    <s v="Tesseramento"/>
    <x v="1"/>
    <x v="0"/>
    <x v="0"/>
    <m/>
  </r>
  <r>
    <n v="104520"/>
    <x v="0"/>
    <x v="0"/>
    <x v="0"/>
    <x v="1"/>
    <x v="12"/>
    <x v="269"/>
    <x v="0"/>
    <x v="1"/>
    <s v="Tesseramento"/>
    <x v="1"/>
    <x v="0"/>
    <x v="0"/>
    <m/>
  </r>
  <r>
    <n v="60479"/>
    <x v="0"/>
    <x v="0"/>
    <x v="0"/>
    <x v="0"/>
    <x v="10"/>
    <x v="228"/>
    <x v="0"/>
    <x v="0"/>
    <s v="Tesseramento"/>
    <x v="1"/>
    <x v="0"/>
    <x v="0"/>
    <m/>
  </r>
  <r>
    <n v="237536"/>
    <x v="0"/>
    <x v="0"/>
    <x v="1"/>
    <x v="1"/>
    <x v="2"/>
    <x v="313"/>
    <x v="0"/>
    <x v="0"/>
    <s v="Tesseramento"/>
    <x v="1"/>
    <x v="0"/>
    <x v="0"/>
    <m/>
  </r>
  <r>
    <n v="36119"/>
    <x v="0"/>
    <x v="0"/>
    <x v="0"/>
    <x v="0"/>
    <x v="4"/>
    <x v="219"/>
    <x v="0"/>
    <x v="0"/>
    <s v="Tesseramento"/>
    <x v="0"/>
    <x v="4"/>
    <x v="0"/>
    <m/>
  </r>
  <r>
    <n v="237694"/>
    <x v="1"/>
    <x v="0"/>
    <x v="1"/>
    <x v="1"/>
    <x v="4"/>
    <x v="88"/>
    <x v="0"/>
    <x v="1"/>
    <s v="Tesseramento"/>
    <x v="1"/>
    <x v="5"/>
    <x v="0"/>
    <m/>
  </r>
  <r>
    <n v="237693"/>
    <x v="1"/>
    <x v="0"/>
    <x v="1"/>
    <x v="2"/>
    <x v="4"/>
    <x v="88"/>
    <x v="0"/>
    <x v="0"/>
    <s v="Tesseramento"/>
    <x v="1"/>
    <x v="5"/>
    <x v="0"/>
    <m/>
  </r>
  <r>
    <n v="228016"/>
    <x v="1"/>
    <x v="0"/>
    <x v="0"/>
    <x v="1"/>
    <x v="4"/>
    <x v="219"/>
    <x v="0"/>
    <x v="0"/>
    <s v="Tesseramento"/>
    <x v="0"/>
    <x v="7"/>
    <x v="0"/>
    <m/>
  </r>
  <r>
    <n v="228017"/>
    <x v="0"/>
    <x v="0"/>
    <x v="0"/>
    <x v="1"/>
    <x v="4"/>
    <x v="219"/>
    <x v="0"/>
    <x v="0"/>
    <s v="Tesseramento"/>
    <x v="0"/>
    <x v="3"/>
    <x v="0"/>
    <m/>
  </r>
  <r>
    <n v="10603"/>
    <x v="0"/>
    <x v="0"/>
    <x v="0"/>
    <x v="0"/>
    <x v="4"/>
    <x v="219"/>
    <x v="0"/>
    <x v="0"/>
    <s v="Tesseramento"/>
    <x v="0"/>
    <x v="1"/>
    <x v="0"/>
    <m/>
  </r>
  <r>
    <n v="229988"/>
    <x v="0"/>
    <x v="1"/>
    <x v="0"/>
    <x v="0"/>
    <x v="4"/>
    <x v="219"/>
    <x v="0"/>
    <x v="0"/>
    <s v="Tesseramento"/>
    <x v="0"/>
    <x v="0"/>
    <x v="0"/>
    <m/>
  </r>
  <r>
    <n v="195914"/>
    <x v="0"/>
    <x v="0"/>
    <x v="2"/>
    <x v="1"/>
    <x v="4"/>
    <x v="219"/>
    <x v="0"/>
    <x v="1"/>
    <s v="Tesseramento"/>
    <x v="0"/>
    <x v="4"/>
    <x v="0"/>
    <m/>
  </r>
  <r>
    <n v="237642"/>
    <x v="0"/>
    <x v="0"/>
    <x v="1"/>
    <x v="2"/>
    <x v="4"/>
    <x v="219"/>
    <x v="0"/>
    <x v="0"/>
    <s v="Tesseramento"/>
    <x v="0"/>
    <x v="1"/>
    <x v="0"/>
    <m/>
  </r>
  <r>
    <n v="237643"/>
    <x v="1"/>
    <x v="1"/>
    <x v="1"/>
    <x v="2"/>
    <x v="4"/>
    <x v="219"/>
    <x v="0"/>
    <x v="0"/>
    <s v="Tesseramento"/>
    <x v="0"/>
    <x v="7"/>
    <x v="0"/>
    <m/>
  </r>
  <r>
    <n v="237659"/>
    <x v="1"/>
    <x v="0"/>
    <x v="1"/>
    <x v="2"/>
    <x v="8"/>
    <x v="17"/>
    <x v="0"/>
    <x v="0"/>
    <s v="Tesseramento"/>
    <x v="1"/>
    <x v="5"/>
    <x v="0"/>
    <m/>
  </r>
  <r>
    <n v="230623"/>
    <x v="1"/>
    <x v="0"/>
    <x v="0"/>
    <x v="2"/>
    <x v="4"/>
    <x v="50"/>
    <x v="0"/>
    <x v="1"/>
    <s v="Tesseramento"/>
    <x v="1"/>
    <x v="5"/>
    <x v="0"/>
    <m/>
  </r>
  <r>
    <n v="128430"/>
    <x v="0"/>
    <x v="0"/>
    <x v="0"/>
    <x v="0"/>
    <x v="4"/>
    <x v="50"/>
    <x v="0"/>
    <x v="1"/>
    <s v="Tesseramento"/>
    <x v="1"/>
    <x v="0"/>
    <x v="0"/>
    <m/>
  </r>
  <r>
    <n v="237692"/>
    <x v="1"/>
    <x v="0"/>
    <x v="1"/>
    <x v="2"/>
    <x v="4"/>
    <x v="88"/>
    <x v="0"/>
    <x v="1"/>
    <s v="Tesseramento"/>
    <x v="1"/>
    <x v="5"/>
    <x v="0"/>
    <m/>
  </r>
  <r>
    <n v="204289"/>
    <x v="0"/>
    <x v="0"/>
    <x v="0"/>
    <x v="0"/>
    <x v="2"/>
    <x v="36"/>
    <x v="0"/>
    <x v="0"/>
    <s v="Tesseramento"/>
    <x v="1"/>
    <x v="0"/>
    <x v="0"/>
    <m/>
  </r>
  <r>
    <n v="205839"/>
    <x v="0"/>
    <x v="0"/>
    <x v="2"/>
    <x v="0"/>
    <x v="2"/>
    <x v="36"/>
    <x v="0"/>
    <x v="0"/>
    <s v="Tesseramento"/>
    <x v="1"/>
    <x v="0"/>
    <x v="0"/>
    <m/>
  </r>
  <r>
    <n v="93308"/>
    <x v="0"/>
    <x v="0"/>
    <x v="0"/>
    <x v="0"/>
    <x v="10"/>
    <x v="220"/>
    <x v="0"/>
    <x v="0"/>
    <s v="Tesseramento"/>
    <x v="0"/>
    <x v="1"/>
    <x v="0"/>
    <m/>
  </r>
  <r>
    <n v="169406"/>
    <x v="0"/>
    <x v="0"/>
    <x v="0"/>
    <x v="0"/>
    <x v="4"/>
    <x v="124"/>
    <x v="0"/>
    <x v="0"/>
    <s v="Tesseramento"/>
    <x v="1"/>
    <x v="1"/>
    <x v="0"/>
    <m/>
  </r>
  <r>
    <n v="228207"/>
    <x v="0"/>
    <x v="1"/>
    <x v="0"/>
    <x v="0"/>
    <x v="7"/>
    <x v="44"/>
    <x v="0"/>
    <x v="0"/>
    <s v="Tesseramento"/>
    <x v="1"/>
    <x v="1"/>
    <x v="0"/>
    <m/>
  </r>
  <r>
    <n v="179353"/>
    <x v="0"/>
    <x v="0"/>
    <x v="0"/>
    <x v="0"/>
    <x v="8"/>
    <x v="127"/>
    <x v="0"/>
    <x v="0"/>
    <s v="Tesseramento"/>
    <x v="1"/>
    <x v="0"/>
    <x v="0"/>
    <m/>
  </r>
  <r>
    <n v="133244"/>
    <x v="0"/>
    <x v="0"/>
    <x v="0"/>
    <x v="0"/>
    <x v="12"/>
    <x v="323"/>
    <x v="0"/>
    <x v="0"/>
    <s v="Tesseramento"/>
    <x v="1"/>
    <x v="0"/>
    <x v="0"/>
    <m/>
  </r>
  <r>
    <n v="222644"/>
    <x v="0"/>
    <x v="0"/>
    <x v="0"/>
    <x v="0"/>
    <x v="12"/>
    <x v="323"/>
    <x v="0"/>
    <x v="0"/>
    <s v="Tesseramento"/>
    <x v="1"/>
    <x v="3"/>
    <x v="0"/>
    <m/>
  </r>
  <r>
    <n v="207236"/>
    <x v="1"/>
    <x v="0"/>
    <x v="0"/>
    <x v="0"/>
    <x v="15"/>
    <x v="57"/>
    <x v="0"/>
    <x v="0"/>
    <s v="Tesseramento"/>
    <x v="1"/>
    <x v="5"/>
    <x v="0"/>
    <m/>
  </r>
  <r>
    <n v="219873"/>
    <x v="1"/>
    <x v="0"/>
    <x v="0"/>
    <x v="1"/>
    <x v="15"/>
    <x v="57"/>
    <x v="0"/>
    <x v="0"/>
    <s v="Tesseramento"/>
    <x v="1"/>
    <x v="5"/>
    <x v="0"/>
    <m/>
  </r>
  <r>
    <n v="4491"/>
    <x v="0"/>
    <x v="0"/>
    <x v="0"/>
    <x v="0"/>
    <x v="7"/>
    <x v="51"/>
    <x v="0"/>
    <x v="0"/>
    <s v="Tesseramento"/>
    <x v="1"/>
    <x v="0"/>
    <x v="0"/>
    <m/>
  </r>
  <r>
    <n v="177762"/>
    <x v="0"/>
    <x v="0"/>
    <x v="0"/>
    <x v="1"/>
    <x v="2"/>
    <x v="270"/>
    <x v="0"/>
    <x v="0"/>
    <s v="Tesseramento"/>
    <x v="0"/>
    <x v="4"/>
    <x v="0"/>
    <m/>
  </r>
  <r>
    <n v="177752"/>
    <x v="0"/>
    <x v="0"/>
    <x v="0"/>
    <x v="1"/>
    <x v="2"/>
    <x v="270"/>
    <x v="0"/>
    <x v="1"/>
    <s v="Tesseramento"/>
    <x v="0"/>
    <x v="4"/>
    <x v="0"/>
    <m/>
  </r>
  <r>
    <n v="233287"/>
    <x v="0"/>
    <x v="0"/>
    <x v="0"/>
    <x v="1"/>
    <x v="9"/>
    <x v="117"/>
    <x v="0"/>
    <x v="0"/>
    <s v="Tesseramento"/>
    <x v="1"/>
    <x v="4"/>
    <x v="0"/>
    <m/>
  </r>
  <r>
    <n v="233286"/>
    <x v="0"/>
    <x v="0"/>
    <x v="0"/>
    <x v="1"/>
    <x v="9"/>
    <x v="117"/>
    <x v="0"/>
    <x v="0"/>
    <s v="Tesseramento"/>
    <x v="1"/>
    <x v="4"/>
    <x v="0"/>
    <m/>
  </r>
  <r>
    <n v="20563"/>
    <x v="0"/>
    <x v="0"/>
    <x v="0"/>
    <x v="0"/>
    <x v="1"/>
    <x v="138"/>
    <x v="0"/>
    <x v="0"/>
    <s v="Tesseramento"/>
    <x v="1"/>
    <x v="4"/>
    <x v="0"/>
    <m/>
  </r>
  <r>
    <n v="77927"/>
    <x v="0"/>
    <x v="0"/>
    <x v="0"/>
    <x v="0"/>
    <x v="12"/>
    <x v="27"/>
    <x v="0"/>
    <x v="0"/>
    <s v="Tesseramento"/>
    <x v="1"/>
    <x v="0"/>
    <x v="0"/>
    <m/>
  </r>
  <r>
    <n v="237703"/>
    <x v="0"/>
    <x v="0"/>
    <x v="1"/>
    <x v="0"/>
    <x v="15"/>
    <x v="247"/>
    <x v="0"/>
    <x v="0"/>
    <s v="Tesseramento"/>
    <x v="1"/>
    <x v="4"/>
    <x v="0"/>
    <m/>
  </r>
  <r>
    <n v="110032"/>
    <x v="0"/>
    <x v="0"/>
    <x v="2"/>
    <x v="4"/>
    <x v="2"/>
    <x v="251"/>
    <x v="0"/>
    <x v="0"/>
    <s v="Tesseramento"/>
    <x v="1"/>
    <x v="0"/>
    <x v="0"/>
    <m/>
  </r>
  <r>
    <n v="237899"/>
    <x v="0"/>
    <x v="0"/>
    <x v="1"/>
    <x v="2"/>
    <x v="7"/>
    <x v="109"/>
    <x v="0"/>
    <x v="1"/>
    <s v="Tesseramento"/>
    <x v="1"/>
    <x v="0"/>
    <x v="0"/>
    <m/>
  </r>
  <r>
    <n v="177750"/>
    <x v="0"/>
    <x v="0"/>
    <x v="2"/>
    <x v="1"/>
    <x v="15"/>
    <x v="247"/>
    <x v="0"/>
    <x v="0"/>
    <s v="Tesseramento"/>
    <x v="1"/>
    <x v="4"/>
    <x v="0"/>
    <m/>
  </r>
  <r>
    <n v="228744"/>
    <x v="0"/>
    <x v="1"/>
    <x v="0"/>
    <x v="1"/>
    <x v="7"/>
    <x v="56"/>
    <x v="0"/>
    <x v="1"/>
    <s v="Tesseramento"/>
    <x v="1"/>
    <x v="3"/>
    <x v="0"/>
    <m/>
  </r>
  <r>
    <n v="237654"/>
    <x v="1"/>
    <x v="1"/>
    <x v="1"/>
    <x v="3"/>
    <x v="7"/>
    <x v="44"/>
    <x v="0"/>
    <x v="0"/>
    <s v="Tesseramento"/>
    <x v="1"/>
    <x v="7"/>
    <x v="0"/>
    <m/>
  </r>
  <r>
    <n v="99099"/>
    <x v="0"/>
    <x v="0"/>
    <x v="0"/>
    <x v="0"/>
    <x v="2"/>
    <x v="224"/>
    <x v="0"/>
    <x v="0"/>
    <s v="Tesseramento"/>
    <x v="1"/>
    <x v="4"/>
    <x v="0"/>
    <m/>
  </r>
  <r>
    <n v="81704"/>
    <x v="0"/>
    <x v="0"/>
    <x v="0"/>
    <x v="0"/>
    <x v="10"/>
    <x v="194"/>
    <x v="0"/>
    <x v="0"/>
    <s v="Tesseramento"/>
    <x v="1"/>
    <x v="0"/>
    <x v="0"/>
    <m/>
  </r>
  <r>
    <n v="229828"/>
    <x v="1"/>
    <x v="0"/>
    <x v="0"/>
    <x v="2"/>
    <x v="10"/>
    <x v="194"/>
    <x v="0"/>
    <x v="0"/>
    <s v="Tesseramento"/>
    <x v="1"/>
    <x v="5"/>
    <x v="0"/>
    <m/>
  </r>
  <r>
    <n v="214876"/>
    <x v="0"/>
    <x v="1"/>
    <x v="2"/>
    <x v="2"/>
    <x v="4"/>
    <x v="119"/>
    <x v="0"/>
    <x v="0"/>
    <s v="Tesseramento"/>
    <x v="1"/>
    <x v="0"/>
    <x v="0"/>
    <m/>
  </r>
  <r>
    <n v="158709"/>
    <x v="0"/>
    <x v="0"/>
    <x v="0"/>
    <x v="0"/>
    <x v="2"/>
    <x v="265"/>
    <x v="0"/>
    <x v="0"/>
    <s v="Tesseramento"/>
    <x v="1"/>
    <x v="1"/>
    <x v="0"/>
    <m/>
  </r>
  <r>
    <n v="237685"/>
    <x v="0"/>
    <x v="0"/>
    <x v="1"/>
    <x v="1"/>
    <x v="7"/>
    <x v="227"/>
    <x v="0"/>
    <x v="0"/>
    <s v="Tesseramento"/>
    <x v="1"/>
    <x v="0"/>
    <x v="0"/>
    <m/>
  </r>
  <r>
    <n v="80652"/>
    <x v="0"/>
    <x v="0"/>
    <x v="0"/>
    <x v="0"/>
    <x v="1"/>
    <x v="26"/>
    <x v="0"/>
    <x v="0"/>
    <s v="Tesseramento"/>
    <x v="1"/>
    <x v="3"/>
    <x v="0"/>
    <m/>
  </r>
  <r>
    <n v="210849"/>
    <x v="0"/>
    <x v="1"/>
    <x v="2"/>
    <x v="2"/>
    <x v="4"/>
    <x v="119"/>
    <x v="0"/>
    <x v="1"/>
    <s v="Tesseramento"/>
    <x v="1"/>
    <x v="0"/>
    <x v="0"/>
    <m/>
  </r>
  <r>
    <n v="210850"/>
    <x v="0"/>
    <x v="1"/>
    <x v="2"/>
    <x v="2"/>
    <x v="4"/>
    <x v="119"/>
    <x v="0"/>
    <x v="0"/>
    <s v="Tesseramento"/>
    <x v="1"/>
    <x v="0"/>
    <x v="0"/>
    <m/>
  </r>
  <r>
    <n v="237687"/>
    <x v="0"/>
    <x v="0"/>
    <x v="1"/>
    <x v="1"/>
    <x v="7"/>
    <x v="227"/>
    <x v="0"/>
    <x v="0"/>
    <s v="Tesseramento"/>
    <x v="1"/>
    <x v="0"/>
    <x v="0"/>
    <m/>
  </r>
  <r>
    <n v="30893"/>
    <x v="0"/>
    <x v="0"/>
    <x v="2"/>
    <x v="4"/>
    <x v="7"/>
    <x v="227"/>
    <x v="0"/>
    <x v="0"/>
    <s v="Tesseramento"/>
    <x v="1"/>
    <x v="4"/>
    <x v="0"/>
    <m/>
  </r>
  <r>
    <n v="178802"/>
    <x v="1"/>
    <x v="0"/>
    <x v="0"/>
    <x v="1"/>
    <x v="1"/>
    <x v="320"/>
    <x v="0"/>
    <x v="0"/>
    <s v="Tesseramento"/>
    <x v="1"/>
    <x v="7"/>
    <x v="0"/>
    <m/>
  </r>
  <r>
    <n v="180426"/>
    <x v="0"/>
    <x v="0"/>
    <x v="2"/>
    <x v="0"/>
    <x v="4"/>
    <x v="219"/>
    <x v="0"/>
    <x v="0"/>
    <s v="Tesseramento"/>
    <x v="0"/>
    <x v="1"/>
    <x v="0"/>
    <m/>
  </r>
  <r>
    <n v="237647"/>
    <x v="0"/>
    <x v="1"/>
    <x v="1"/>
    <x v="1"/>
    <x v="1"/>
    <x v="1"/>
    <x v="0"/>
    <x v="0"/>
    <s v="Tesseramento"/>
    <x v="0"/>
    <x v="3"/>
    <x v="0"/>
    <m/>
  </r>
  <r>
    <n v="237686"/>
    <x v="1"/>
    <x v="0"/>
    <x v="1"/>
    <x v="1"/>
    <x v="7"/>
    <x v="227"/>
    <x v="0"/>
    <x v="1"/>
    <s v="Tesseramento"/>
    <x v="1"/>
    <x v="5"/>
    <x v="0"/>
    <m/>
  </r>
  <r>
    <n v="124598"/>
    <x v="0"/>
    <x v="1"/>
    <x v="2"/>
    <x v="2"/>
    <x v="4"/>
    <x v="119"/>
    <x v="0"/>
    <x v="1"/>
    <s v="Tesseramento"/>
    <x v="1"/>
    <x v="1"/>
    <x v="0"/>
    <m/>
  </r>
  <r>
    <n v="237627"/>
    <x v="1"/>
    <x v="0"/>
    <x v="1"/>
    <x v="2"/>
    <x v="1"/>
    <x v="320"/>
    <x v="0"/>
    <x v="0"/>
    <s v="Tesseramento"/>
    <x v="1"/>
    <x v="5"/>
    <x v="0"/>
    <m/>
  </r>
  <r>
    <n v="201249"/>
    <x v="1"/>
    <x v="0"/>
    <x v="0"/>
    <x v="1"/>
    <x v="1"/>
    <x v="320"/>
    <x v="0"/>
    <x v="1"/>
    <s v="Tesseramento"/>
    <x v="1"/>
    <x v="7"/>
    <x v="0"/>
    <m/>
  </r>
  <r>
    <n v="128150"/>
    <x v="1"/>
    <x v="0"/>
    <x v="0"/>
    <x v="0"/>
    <x v="10"/>
    <x v="63"/>
    <x v="0"/>
    <x v="0"/>
    <s v="Tesseramento"/>
    <x v="0"/>
    <x v="2"/>
    <x v="0"/>
    <m/>
  </r>
  <r>
    <n v="214840"/>
    <x v="1"/>
    <x v="0"/>
    <x v="0"/>
    <x v="1"/>
    <x v="1"/>
    <x v="320"/>
    <x v="0"/>
    <x v="1"/>
    <s v="Tesseramento"/>
    <x v="1"/>
    <x v="5"/>
    <x v="0"/>
    <m/>
  </r>
  <r>
    <n v="178977"/>
    <x v="1"/>
    <x v="0"/>
    <x v="0"/>
    <x v="0"/>
    <x v="10"/>
    <x v="63"/>
    <x v="0"/>
    <x v="0"/>
    <s v="Tesseramento"/>
    <x v="0"/>
    <x v="6"/>
    <x v="0"/>
    <m/>
  </r>
  <r>
    <n v="46791"/>
    <x v="0"/>
    <x v="0"/>
    <x v="0"/>
    <x v="0"/>
    <x v="10"/>
    <x v="63"/>
    <x v="0"/>
    <x v="0"/>
    <s v="Tesseramento"/>
    <x v="0"/>
    <x v="0"/>
    <x v="0"/>
    <m/>
  </r>
  <r>
    <n v="237774"/>
    <x v="0"/>
    <x v="1"/>
    <x v="1"/>
    <x v="2"/>
    <x v="4"/>
    <x v="110"/>
    <x v="0"/>
    <x v="0"/>
    <s v="Tesseramento"/>
    <x v="1"/>
    <x v="4"/>
    <x v="0"/>
    <m/>
  </r>
  <r>
    <n v="238424"/>
    <x v="0"/>
    <x v="0"/>
    <x v="1"/>
    <x v="1"/>
    <x v="3"/>
    <x v="118"/>
    <x v="0"/>
    <x v="0"/>
    <s v="Tesseramento"/>
    <x v="1"/>
    <x v="0"/>
    <x v="0"/>
    <m/>
  </r>
  <r>
    <n v="123269"/>
    <x v="0"/>
    <x v="0"/>
    <x v="0"/>
    <x v="0"/>
    <x v="3"/>
    <x v="85"/>
    <x v="0"/>
    <x v="0"/>
    <s v="Tesseramento"/>
    <x v="1"/>
    <x v="0"/>
    <x v="0"/>
    <m/>
  </r>
  <r>
    <n v="36"/>
    <x v="0"/>
    <x v="0"/>
    <x v="0"/>
    <x v="0"/>
    <x v="7"/>
    <x v="297"/>
    <x v="0"/>
    <x v="0"/>
    <s v="Tesseramento"/>
    <x v="1"/>
    <x v="4"/>
    <x v="0"/>
    <m/>
  </r>
  <r>
    <n v="117472"/>
    <x v="0"/>
    <x v="0"/>
    <x v="0"/>
    <x v="0"/>
    <x v="7"/>
    <x v="297"/>
    <x v="0"/>
    <x v="1"/>
    <s v="Tesseramento"/>
    <x v="1"/>
    <x v="1"/>
    <x v="0"/>
    <m/>
  </r>
  <r>
    <n v="237849"/>
    <x v="0"/>
    <x v="1"/>
    <x v="1"/>
    <x v="3"/>
    <x v="12"/>
    <x v="106"/>
    <x v="0"/>
    <x v="0"/>
    <s v="Tesseramento"/>
    <x v="1"/>
    <x v="0"/>
    <x v="0"/>
    <m/>
  </r>
  <r>
    <n v="228767"/>
    <x v="0"/>
    <x v="0"/>
    <x v="0"/>
    <x v="1"/>
    <x v="7"/>
    <x v="210"/>
    <x v="0"/>
    <x v="1"/>
    <s v="Tesseramento"/>
    <x v="0"/>
    <x v="3"/>
    <x v="0"/>
    <m/>
  </r>
  <r>
    <n v="229443"/>
    <x v="0"/>
    <x v="0"/>
    <x v="0"/>
    <x v="0"/>
    <x v="7"/>
    <x v="210"/>
    <x v="0"/>
    <x v="0"/>
    <s v="Tesseramento"/>
    <x v="0"/>
    <x v="3"/>
    <x v="0"/>
    <m/>
  </r>
  <r>
    <n v="195469"/>
    <x v="0"/>
    <x v="0"/>
    <x v="0"/>
    <x v="0"/>
    <x v="4"/>
    <x v="40"/>
    <x v="0"/>
    <x v="0"/>
    <s v="Tesseramento"/>
    <x v="1"/>
    <x v="0"/>
    <x v="0"/>
    <m/>
  </r>
  <r>
    <n v="195470"/>
    <x v="0"/>
    <x v="0"/>
    <x v="0"/>
    <x v="0"/>
    <x v="4"/>
    <x v="40"/>
    <x v="0"/>
    <x v="0"/>
    <s v="Tesseramento"/>
    <x v="1"/>
    <x v="0"/>
    <x v="0"/>
    <m/>
  </r>
  <r>
    <n v="214091"/>
    <x v="0"/>
    <x v="1"/>
    <x v="0"/>
    <x v="0"/>
    <x v="1"/>
    <x v="1"/>
    <x v="0"/>
    <x v="0"/>
    <s v="Tesseramento"/>
    <x v="0"/>
    <x v="1"/>
    <x v="0"/>
    <m/>
  </r>
  <r>
    <n v="231796"/>
    <x v="0"/>
    <x v="0"/>
    <x v="0"/>
    <x v="1"/>
    <x v="6"/>
    <x v="299"/>
    <x v="0"/>
    <x v="0"/>
    <s v="Tesseramento"/>
    <x v="1"/>
    <x v="0"/>
    <x v="0"/>
    <m/>
  </r>
  <r>
    <n v="194169"/>
    <x v="0"/>
    <x v="0"/>
    <x v="0"/>
    <x v="0"/>
    <x v="7"/>
    <x v="74"/>
    <x v="0"/>
    <x v="0"/>
    <s v="Tesseramento"/>
    <x v="1"/>
    <x v="4"/>
    <x v="0"/>
    <m/>
  </r>
  <r>
    <n v="144281"/>
    <x v="0"/>
    <x v="0"/>
    <x v="0"/>
    <x v="0"/>
    <x v="7"/>
    <x v="74"/>
    <x v="0"/>
    <x v="0"/>
    <s v="Tesseramento"/>
    <x v="1"/>
    <x v="0"/>
    <x v="0"/>
    <m/>
  </r>
  <r>
    <n v="237572"/>
    <x v="0"/>
    <x v="1"/>
    <x v="1"/>
    <x v="2"/>
    <x v="2"/>
    <x v="55"/>
    <x v="0"/>
    <x v="0"/>
    <s v="Tesseramento"/>
    <x v="1"/>
    <x v="0"/>
    <x v="0"/>
    <m/>
  </r>
  <r>
    <n v="237641"/>
    <x v="0"/>
    <x v="1"/>
    <x v="1"/>
    <x v="2"/>
    <x v="7"/>
    <x v="74"/>
    <x v="0"/>
    <x v="0"/>
    <s v="Tesseramento"/>
    <x v="1"/>
    <x v="1"/>
    <x v="0"/>
    <m/>
  </r>
  <r>
    <n v="156718"/>
    <x v="1"/>
    <x v="1"/>
    <x v="2"/>
    <x v="2"/>
    <x v="7"/>
    <x v="74"/>
    <x v="0"/>
    <x v="0"/>
    <s v="Tesseramento"/>
    <x v="1"/>
    <x v="2"/>
    <x v="0"/>
    <m/>
  </r>
  <r>
    <n v="199395"/>
    <x v="1"/>
    <x v="1"/>
    <x v="0"/>
    <x v="0"/>
    <x v="14"/>
    <x v="131"/>
    <x v="0"/>
    <x v="1"/>
    <s v="Tesseramento"/>
    <x v="1"/>
    <x v="6"/>
    <x v="0"/>
    <m/>
  </r>
  <r>
    <n v="199394"/>
    <x v="1"/>
    <x v="1"/>
    <x v="0"/>
    <x v="1"/>
    <x v="14"/>
    <x v="131"/>
    <x v="0"/>
    <x v="1"/>
    <s v="Tesseramento"/>
    <x v="1"/>
    <x v="6"/>
    <x v="0"/>
    <m/>
  </r>
  <r>
    <n v="194313"/>
    <x v="0"/>
    <x v="0"/>
    <x v="0"/>
    <x v="0"/>
    <x v="13"/>
    <x v="177"/>
    <x v="0"/>
    <x v="1"/>
    <s v="Tesseramento"/>
    <x v="1"/>
    <x v="3"/>
    <x v="0"/>
    <m/>
  </r>
  <r>
    <n v="237626"/>
    <x v="0"/>
    <x v="0"/>
    <x v="1"/>
    <x v="1"/>
    <x v="10"/>
    <x v="220"/>
    <x v="0"/>
    <x v="0"/>
    <s v="Tesseramento"/>
    <x v="0"/>
    <x v="3"/>
    <x v="0"/>
    <m/>
  </r>
  <r>
    <n v="158834"/>
    <x v="0"/>
    <x v="1"/>
    <x v="0"/>
    <x v="1"/>
    <x v="2"/>
    <x v="36"/>
    <x v="0"/>
    <x v="0"/>
    <s v="Tesseramento"/>
    <x v="1"/>
    <x v="3"/>
    <x v="0"/>
    <m/>
  </r>
  <r>
    <n v="182214"/>
    <x v="0"/>
    <x v="1"/>
    <x v="0"/>
    <x v="3"/>
    <x v="11"/>
    <x v="102"/>
    <x v="0"/>
    <x v="0"/>
    <s v="Tesseramento"/>
    <x v="1"/>
    <x v="0"/>
    <x v="0"/>
    <m/>
  </r>
  <r>
    <n v="220359"/>
    <x v="1"/>
    <x v="0"/>
    <x v="0"/>
    <x v="2"/>
    <x v="9"/>
    <x v="19"/>
    <x v="0"/>
    <x v="0"/>
    <s v="Tesseramento"/>
    <x v="1"/>
    <x v="5"/>
    <x v="0"/>
    <m/>
  </r>
  <r>
    <n v="205243"/>
    <x v="0"/>
    <x v="0"/>
    <x v="2"/>
    <x v="0"/>
    <x v="2"/>
    <x v="2"/>
    <x v="0"/>
    <x v="0"/>
    <s v="Tesseramento"/>
    <x v="1"/>
    <x v="1"/>
    <x v="0"/>
    <m/>
  </r>
  <r>
    <n v="231209"/>
    <x v="0"/>
    <x v="1"/>
    <x v="0"/>
    <x v="3"/>
    <x v="12"/>
    <x v="148"/>
    <x v="0"/>
    <x v="0"/>
    <s v="Tesseramento"/>
    <x v="1"/>
    <x v="0"/>
    <x v="0"/>
    <m/>
  </r>
  <r>
    <n v="231208"/>
    <x v="0"/>
    <x v="1"/>
    <x v="0"/>
    <x v="3"/>
    <x v="12"/>
    <x v="148"/>
    <x v="0"/>
    <x v="1"/>
    <s v="Tesseramento"/>
    <x v="1"/>
    <x v="0"/>
    <x v="0"/>
    <m/>
  </r>
  <r>
    <n v="237638"/>
    <x v="0"/>
    <x v="1"/>
    <x v="1"/>
    <x v="1"/>
    <x v="12"/>
    <x v="148"/>
    <x v="0"/>
    <x v="0"/>
    <s v="Tesseramento"/>
    <x v="1"/>
    <x v="0"/>
    <x v="0"/>
    <m/>
  </r>
  <r>
    <n v="33204"/>
    <x v="0"/>
    <x v="0"/>
    <x v="0"/>
    <x v="0"/>
    <x v="12"/>
    <x v="309"/>
    <x v="0"/>
    <x v="0"/>
    <s v="Tesseramento"/>
    <x v="0"/>
    <x v="0"/>
    <x v="0"/>
    <m/>
  </r>
  <r>
    <n v="231556"/>
    <x v="0"/>
    <x v="0"/>
    <x v="0"/>
    <x v="0"/>
    <x v="2"/>
    <x v="364"/>
    <x v="0"/>
    <x v="0"/>
    <s v="Tesseramento"/>
    <x v="1"/>
    <x v="0"/>
    <x v="0"/>
    <m/>
  </r>
  <r>
    <n v="228921"/>
    <x v="0"/>
    <x v="0"/>
    <x v="0"/>
    <x v="3"/>
    <x v="2"/>
    <x v="364"/>
    <x v="0"/>
    <x v="0"/>
    <s v="Tesseramento"/>
    <x v="1"/>
    <x v="0"/>
    <x v="0"/>
    <m/>
  </r>
  <r>
    <n v="237639"/>
    <x v="0"/>
    <x v="1"/>
    <x v="1"/>
    <x v="1"/>
    <x v="12"/>
    <x v="148"/>
    <x v="0"/>
    <x v="1"/>
    <s v="Tesseramento"/>
    <x v="1"/>
    <x v="3"/>
    <x v="0"/>
    <m/>
  </r>
  <r>
    <n v="237865"/>
    <x v="0"/>
    <x v="0"/>
    <x v="1"/>
    <x v="0"/>
    <x v="2"/>
    <x v="364"/>
    <x v="0"/>
    <x v="0"/>
    <s v="Tesseramento"/>
    <x v="1"/>
    <x v="1"/>
    <x v="0"/>
    <m/>
  </r>
  <r>
    <n v="237864"/>
    <x v="0"/>
    <x v="0"/>
    <x v="1"/>
    <x v="0"/>
    <x v="2"/>
    <x v="364"/>
    <x v="0"/>
    <x v="0"/>
    <s v="Tesseramento"/>
    <x v="1"/>
    <x v="0"/>
    <x v="0"/>
    <m/>
  </r>
  <r>
    <n v="228920"/>
    <x v="0"/>
    <x v="0"/>
    <x v="0"/>
    <x v="0"/>
    <x v="2"/>
    <x v="364"/>
    <x v="0"/>
    <x v="0"/>
    <s v="Tesseramento"/>
    <x v="1"/>
    <x v="0"/>
    <x v="0"/>
    <m/>
  </r>
  <r>
    <n v="21384"/>
    <x v="0"/>
    <x v="0"/>
    <x v="0"/>
    <x v="0"/>
    <x v="7"/>
    <x v="44"/>
    <x v="0"/>
    <x v="0"/>
    <s v="Tesseramento"/>
    <x v="1"/>
    <x v="4"/>
    <x v="0"/>
    <m/>
  </r>
  <r>
    <n v="238032"/>
    <x v="0"/>
    <x v="1"/>
    <x v="1"/>
    <x v="2"/>
    <x v="4"/>
    <x v="146"/>
    <x v="0"/>
    <x v="1"/>
    <s v="Tesseramento"/>
    <x v="1"/>
    <x v="0"/>
    <x v="0"/>
    <m/>
  </r>
  <r>
    <n v="181116"/>
    <x v="0"/>
    <x v="0"/>
    <x v="0"/>
    <x v="1"/>
    <x v="7"/>
    <x v="227"/>
    <x v="0"/>
    <x v="1"/>
    <s v="Tesseramento"/>
    <x v="1"/>
    <x v="3"/>
    <x v="0"/>
    <m/>
  </r>
  <r>
    <n v="100942"/>
    <x v="0"/>
    <x v="0"/>
    <x v="0"/>
    <x v="0"/>
    <x v="1"/>
    <x v="22"/>
    <x v="0"/>
    <x v="0"/>
    <s v="Tesseramento"/>
    <x v="1"/>
    <x v="3"/>
    <x v="0"/>
    <m/>
  </r>
  <r>
    <n v="197536"/>
    <x v="0"/>
    <x v="0"/>
    <x v="0"/>
    <x v="0"/>
    <x v="1"/>
    <x v="22"/>
    <x v="0"/>
    <x v="1"/>
    <s v="Tesseramento"/>
    <x v="1"/>
    <x v="4"/>
    <x v="0"/>
    <m/>
  </r>
  <r>
    <n v="214553"/>
    <x v="0"/>
    <x v="0"/>
    <x v="0"/>
    <x v="0"/>
    <x v="11"/>
    <x v="130"/>
    <x v="0"/>
    <x v="0"/>
    <s v="Tesseramento"/>
    <x v="1"/>
    <x v="1"/>
    <x v="0"/>
    <m/>
  </r>
  <r>
    <n v="172270"/>
    <x v="0"/>
    <x v="0"/>
    <x v="0"/>
    <x v="0"/>
    <x v="10"/>
    <x v="240"/>
    <x v="0"/>
    <x v="0"/>
    <s v="Tesseramento"/>
    <x v="1"/>
    <x v="3"/>
    <x v="0"/>
    <m/>
  </r>
  <r>
    <n v="63600"/>
    <x v="0"/>
    <x v="0"/>
    <x v="0"/>
    <x v="4"/>
    <x v="0"/>
    <x v="100"/>
    <x v="0"/>
    <x v="1"/>
    <s v="Tesseramento"/>
    <x v="0"/>
    <x v="0"/>
    <x v="0"/>
    <m/>
  </r>
  <r>
    <n v="120964"/>
    <x v="0"/>
    <x v="0"/>
    <x v="0"/>
    <x v="0"/>
    <x v="0"/>
    <x v="100"/>
    <x v="0"/>
    <x v="0"/>
    <s v="Tesseramento"/>
    <x v="0"/>
    <x v="0"/>
    <x v="0"/>
    <m/>
  </r>
  <r>
    <n v="237640"/>
    <x v="0"/>
    <x v="0"/>
    <x v="1"/>
    <x v="1"/>
    <x v="0"/>
    <x v="100"/>
    <x v="0"/>
    <x v="1"/>
    <s v="Tesseramento"/>
    <x v="0"/>
    <x v="0"/>
    <x v="0"/>
    <m/>
  </r>
  <r>
    <n v="27013"/>
    <x v="0"/>
    <x v="0"/>
    <x v="0"/>
    <x v="0"/>
    <x v="0"/>
    <x v="100"/>
    <x v="0"/>
    <x v="0"/>
    <s v="Tesseramento"/>
    <x v="0"/>
    <x v="4"/>
    <x v="0"/>
    <m/>
  </r>
  <r>
    <n v="84599"/>
    <x v="0"/>
    <x v="0"/>
    <x v="0"/>
    <x v="0"/>
    <x v="0"/>
    <x v="100"/>
    <x v="0"/>
    <x v="0"/>
    <s v="Tesseramento"/>
    <x v="0"/>
    <x v="4"/>
    <x v="0"/>
    <m/>
  </r>
  <r>
    <n v="90727"/>
    <x v="0"/>
    <x v="0"/>
    <x v="0"/>
    <x v="4"/>
    <x v="0"/>
    <x v="100"/>
    <x v="0"/>
    <x v="0"/>
    <s v="Tesseramento"/>
    <x v="0"/>
    <x v="4"/>
    <x v="0"/>
    <m/>
  </r>
  <r>
    <n v="51790"/>
    <x v="0"/>
    <x v="0"/>
    <x v="0"/>
    <x v="0"/>
    <x v="0"/>
    <x v="100"/>
    <x v="0"/>
    <x v="0"/>
    <s v="Tesseramento"/>
    <x v="0"/>
    <x v="4"/>
    <x v="0"/>
    <m/>
  </r>
  <r>
    <n v="219786"/>
    <x v="0"/>
    <x v="1"/>
    <x v="0"/>
    <x v="1"/>
    <x v="0"/>
    <x v="100"/>
    <x v="0"/>
    <x v="0"/>
    <s v="Tesseramento"/>
    <x v="0"/>
    <x v="3"/>
    <x v="0"/>
    <m/>
  </r>
  <r>
    <n v="111015"/>
    <x v="0"/>
    <x v="0"/>
    <x v="0"/>
    <x v="0"/>
    <x v="0"/>
    <x v="100"/>
    <x v="0"/>
    <x v="0"/>
    <s v="Tesseramento"/>
    <x v="0"/>
    <x v="0"/>
    <x v="0"/>
    <m/>
  </r>
  <r>
    <n v="188302"/>
    <x v="0"/>
    <x v="0"/>
    <x v="0"/>
    <x v="1"/>
    <x v="0"/>
    <x v="100"/>
    <x v="0"/>
    <x v="0"/>
    <s v="Tesseramento"/>
    <x v="0"/>
    <x v="3"/>
    <x v="0"/>
    <m/>
  </r>
  <r>
    <n v="237665"/>
    <x v="0"/>
    <x v="0"/>
    <x v="1"/>
    <x v="3"/>
    <x v="8"/>
    <x v="127"/>
    <x v="0"/>
    <x v="1"/>
    <s v="Tesseramento"/>
    <x v="1"/>
    <x v="0"/>
    <x v="0"/>
    <m/>
  </r>
  <r>
    <n v="238006"/>
    <x v="0"/>
    <x v="0"/>
    <x v="1"/>
    <x v="0"/>
    <x v="11"/>
    <x v="86"/>
    <x v="0"/>
    <x v="0"/>
    <s v="Tesseramento"/>
    <x v="0"/>
    <x v="0"/>
    <x v="0"/>
    <m/>
  </r>
  <r>
    <n v="238005"/>
    <x v="0"/>
    <x v="0"/>
    <x v="1"/>
    <x v="1"/>
    <x v="11"/>
    <x v="86"/>
    <x v="0"/>
    <x v="0"/>
    <s v="Tesseramento"/>
    <x v="0"/>
    <x v="1"/>
    <x v="0"/>
    <m/>
  </r>
  <r>
    <n v="237666"/>
    <x v="1"/>
    <x v="0"/>
    <x v="1"/>
    <x v="1"/>
    <x v="11"/>
    <x v="86"/>
    <x v="0"/>
    <x v="0"/>
    <s v="Tesseramento"/>
    <x v="0"/>
    <x v="5"/>
    <x v="0"/>
    <m/>
  </r>
  <r>
    <n v="233402"/>
    <x v="0"/>
    <x v="0"/>
    <x v="0"/>
    <x v="2"/>
    <x v="10"/>
    <x v="266"/>
    <x v="0"/>
    <x v="0"/>
    <s v="Tesseramento"/>
    <x v="1"/>
    <x v="0"/>
    <x v="0"/>
    <m/>
  </r>
  <r>
    <n v="152448"/>
    <x v="0"/>
    <x v="0"/>
    <x v="0"/>
    <x v="2"/>
    <x v="9"/>
    <x v="255"/>
    <x v="0"/>
    <x v="0"/>
    <s v="Tesseramento"/>
    <x v="0"/>
    <x v="0"/>
    <x v="0"/>
    <m/>
  </r>
  <r>
    <n v="237648"/>
    <x v="0"/>
    <x v="0"/>
    <x v="1"/>
    <x v="3"/>
    <x v="1"/>
    <x v="1"/>
    <x v="0"/>
    <x v="1"/>
    <s v="Tesseramento"/>
    <x v="0"/>
    <x v="3"/>
    <x v="0"/>
    <m/>
  </r>
  <r>
    <n v="229773"/>
    <x v="1"/>
    <x v="1"/>
    <x v="0"/>
    <x v="1"/>
    <x v="7"/>
    <x v="45"/>
    <x v="0"/>
    <x v="0"/>
    <s v="Tesseramento"/>
    <x v="1"/>
    <x v="5"/>
    <x v="0"/>
    <m/>
  </r>
  <r>
    <n v="237649"/>
    <x v="0"/>
    <x v="0"/>
    <x v="1"/>
    <x v="3"/>
    <x v="1"/>
    <x v="1"/>
    <x v="0"/>
    <x v="0"/>
    <s v="Tesseramento"/>
    <x v="0"/>
    <x v="0"/>
    <x v="0"/>
    <m/>
  </r>
  <r>
    <n v="237562"/>
    <x v="1"/>
    <x v="1"/>
    <x v="1"/>
    <x v="2"/>
    <x v="9"/>
    <x v="19"/>
    <x v="0"/>
    <x v="0"/>
    <s v="Tesseramento"/>
    <x v="1"/>
    <x v="5"/>
    <x v="0"/>
    <m/>
  </r>
  <r>
    <n v="230303"/>
    <x v="0"/>
    <x v="0"/>
    <x v="0"/>
    <x v="1"/>
    <x v="7"/>
    <x v="78"/>
    <x v="0"/>
    <x v="0"/>
    <s v="Tesseramento"/>
    <x v="0"/>
    <x v="0"/>
    <x v="0"/>
    <m/>
  </r>
  <r>
    <n v="37677"/>
    <x v="0"/>
    <x v="0"/>
    <x v="0"/>
    <x v="0"/>
    <x v="4"/>
    <x v="23"/>
    <x v="0"/>
    <x v="0"/>
    <s v="Tesseramento"/>
    <x v="1"/>
    <x v="3"/>
    <x v="0"/>
    <m/>
  </r>
  <r>
    <n v="237563"/>
    <x v="1"/>
    <x v="1"/>
    <x v="1"/>
    <x v="2"/>
    <x v="9"/>
    <x v="19"/>
    <x v="0"/>
    <x v="0"/>
    <s v="Tesseramento"/>
    <x v="1"/>
    <x v="5"/>
    <x v="0"/>
    <m/>
  </r>
  <r>
    <n v="237564"/>
    <x v="1"/>
    <x v="1"/>
    <x v="1"/>
    <x v="2"/>
    <x v="9"/>
    <x v="19"/>
    <x v="0"/>
    <x v="1"/>
    <s v="Tesseramento"/>
    <x v="1"/>
    <x v="5"/>
    <x v="0"/>
    <m/>
  </r>
  <r>
    <n v="237930"/>
    <x v="0"/>
    <x v="1"/>
    <x v="1"/>
    <x v="1"/>
    <x v="7"/>
    <x v="35"/>
    <x v="0"/>
    <x v="0"/>
    <s v="Tesseramento"/>
    <x v="1"/>
    <x v="1"/>
    <x v="0"/>
    <m/>
  </r>
  <r>
    <n v="134106"/>
    <x v="0"/>
    <x v="0"/>
    <x v="0"/>
    <x v="0"/>
    <x v="9"/>
    <x v="117"/>
    <x v="0"/>
    <x v="0"/>
    <s v="Tesseramento"/>
    <x v="1"/>
    <x v="4"/>
    <x v="0"/>
    <m/>
  </r>
  <r>
    <n v="237565"/>
    <x v="1"/>
    <x v="1"/>
    <x v="1"/>
    <x v="2"/>
    <x v="9"/>
    <x v="19"/>
    <x v="0"/>
    <x v="1"/>
    <s v="Tesseramento"/>
    <x v="1"/>
    <x v="5"/>
    <x v="0"/>
    <m/>
  </r>
  <r>
    <n v="237566"/>
    <x v="1"/>
    <x v="1"/>
    <x v="1"/>
    <x v="2"/>
    <x v="9"/>
    <x v="19"/>
    <x v="0"/>
    <x v="0"/>
    <s v="Tesseramento"/>
    <x v="1"/>
    <x v="5"/>
    <x v="0"/>
    <m/>
  </r>
  <r>
    <n v="237910"/>
    <x v="0"/>
    <x v="1"/>
    <x v="1"/>
    <x v="0"/>
    <x v="1"/>
    <x v="239"/>
    <x v="0"/>
    <x v="0"/>
    <s v="Tesseramento"/>
    <x v="1"/>
    <x v="0"/>
    <x v="0"/>
    <m/>
  </r>
  <r>
    <n v="237567"/>
    <x v="1"/>
    <x v="1"/>
    <x v="1"/>
    <x v="2"/>
    <x v="9"/>
    <x v="19"/>
    <x v="0"/>
    <x v="1"/>
    <s v="Tesseramento"/>
    <x v="1"/>
    <x v="5"/>
    <x v="0"/>
    <m/>
  </r>
  <r>
    <n v="15862"/>
    <x v="0"/>
    <x v="0"/>
    <x v="0"/>
    <x v="0"/>
    <x v="10"/>
    <x v="294"/>
    <x v="0"/>
    <x v="1"/>
    <s v="Tesseramento"/>
    <x v="1"/>
    <x v="0"/>
    <x v="0"/>
    <m/>
  </r>
  <r>
    <n v="119433"/>
    <x v="0"/>
    <x v="0"/>
    <x v="0"/>
    <x v="0"/>
    <x v="10"/>
    <x v="294"/>
    <x v="0"/>
    <x v="0"/>
    <s v="Tesseramento"/>
    <x v="1"/>
    <x v="4"/>
    <x v="0"/>
    <m/>
  </r>
  <r>
    <n v="237881"/>
    <x v="0"/>
    <x v="1"/>
    <x v="1"/>
    <x v="2"/>
    <x v="7"/>
    <x v="45"/>
    <x v="0"/>
    <x v="0"/>
    <s v="Tesseramento"/>
    <x v="1"/>
    <x v="0"/>
    <x v="0"/>
    <m/>
  </r>
  <r>
    <n v="237632"/>
    <x v="0"/>
    <x v="0"/>
    <x v="1"/>
    <x v="0"/>
    <x v="10"/>
    <x v="294"/>
    <x v="0"/>
    <x v="0"/>
    <s v="Tesseramento"/>
    <x v="1"/>
    <x v="4"/>
    <x v="0"/>
    <m/>
  </r>
  <r>
    <n v="237568"/>
    <x v="1"/>
    <x v="1"/>
    <x v="1"/>
    <x v="2"/>
    <x v="9"/>
    <x v="19"/>
    <x v="0"/>
    <x v="0"/>
    <s v="Tesseramento"/>
    <x v="1"/>
    <x v="5"/>
    <x v="0"/>
    <m/>
  </r>
  <r>
    <n v="237569"/>
    <x v="1"/>
    <x v="1"/>
    <x v="1"/>
    <x v="2"/>
    <x v="9"/>
    <x v="19"/>
    <x v="0"/>
    <x v="1"/>
    <s v="Tesseramento"/>
    <x v="1"/>
    <x v="5"/>
    <x v="0"/>
    <m/>
  </r>
  <r>
    <n v="237570"/>
    <x v="1"/>
    <x v="1"/>
    <x v="1"/>
    <x v="2"/>
    <x v="9"/>
    <x v="19"/>
    <x v="0"/>
    <x v="1"/>
    <s v="Tesseramento"/>
    <x v="1"/>
    <x v="5"/>
    <x v="0"/>
    <m/>
  </r>
  <r>
    <n v="176001"/>
    <x v="0"/>
    <x v="1"/>
    <x v="0"/>
    <x v="0"/>
    <x v="12"/>
    <x v="27"/>
    <x v="0"/>
    <x v="0"/>
    <s v="Tesseramento"/>
    <x v="1"/>
    <x v="0"/>
    <x v="0"/>
    <m/>
  </r>
  <r>
    <n v="175996"/>
    <x v="0"/>
    <x v="1"/>
    <x v="0"/>
    <x v="0"/>
    <x v="12"/>
    <x v="27"/>
    <x v="0"/>
    <x v="1"/>
    <s v="Tesseramento"/>
    <x v="1"/>
    <x v="0"/>
    <x v="0"/>
    <m/>
  </r>
  <r>
    <n v="221604"/>
    <x v="0"/>
    <x v="0"/>
    <x v="2"/>
    <x v="1"/>
    <x v="8"/>
    <x v="397"/>
    <x v="0"/>
    <x v="1"/>
    <s v="Tesseramento"/>
    <x v="4"/>
    <x v="0"/>
    <x v="0"/>
    <m/>
  </r>
  <r>
    <n v="146795"/>
    <x v="0"/>
    <x v="0"/>
    <x v="0"/>
    <x v="0"/>
    <x v="4"/>
    <x v="236"/>
    <x v="0"/>
    <x v="1"/>
    <s v="Tesseramento"/>
    <x v="1"/>
    <x v="4"/>
    <x v="0"/>
    <m/>
  </r>
  <r>
    <n v="82077"/>
    <x v="0"/>
    <x v="0"/>
    <x v="0"/>
    <x v="0"/>
    <x v="4"/>
    <x v="236"/>
    <x v="0"/>
    <x v="1"/>
    <s v="Tesseramento"/>
    <x v="1"/>
    <x v="3"/>
    <x v="0"/>
    <m/>
  </r>
  <r>
    <n v="230960"/>
    <x v="0"/>
    <x v="1"/>
    <x v="0"/>
    <x v="3"/>
    <x v="8"/>
    <x v="113"/>
    <x v="0"/>
    <x v="0"/>
    <s v="Tesseramento"/>
    <x v="0"/>
    <x v="1"/>
    <x v="0"/>
    <m/>
  </r>
  <r>
    <n v="237722"/>
    <x v="0"/>
    <x v="1"/>
    <x v="1"/>
    <x v="1"/>
    <x v="8"/>
    <x v="311"/>
    <x v="0"/>
    <x v="0"/>
    <s v="Tesseramento"/>
    <x v="1"/>
    <x v="1"/>
    <x v="0"/>
    <m/>
  </r>
  <r>
    <n v="237705"/>
    <x v="1"/>
    <x v="0"/>
    <x v="1"/>
    <x v="2"/>
    <x v="4"/>
    <x v="236"/>
    <x v="0"/>
    <x v="1"/>
    <s v="Tesseramento"/>
    <x v="1"/>
    <x v="5"/>
    <x v="0"/>
    <m/>
  </r>
  <r>
    <n v="15537"/>
    <x v="0"/>
    <x v="0"/>
    <x v="0"/>
    <x v="4"/>
    <x v="1"/>
    <x v="1"/>
    <x v="0"/>
    <x v="0"/>
    <s v="Tesseramento"/>
    <x v="0"/>
    <x v="0"/>
    <x v="0"/>
    <m/>
  </r>
  <r>
    <n v="186026"/>
    <x v="0"/>
    <x v="1"/>
    <x v="0"/>
    <x v="0"/>
    <x v="4"/>
    <x v="166"/>
    <x v="0"/>
    <x v="0"/>
    <s v="Tesseramento"/>
    <x v="1"/>
    <x v="0"/>
    <x v="0"/>
    <m/>
  </r>
  <r>
    <n v="28593"/>
    <x v="0"/>
    <x v="0"/>
    <x v="2"/>
    <x v="2"/>
    <x v="12"/>
    <x v="27"/>
    <x v="0"/>
    <x v="0"/>
    <s v="Tesseramento"/>
    <x v="1"/>
    <x v="3"/>
    <x v="0"/>
    <m/>
  </r>
  <r>
    <n v="229238"/>
    <x v="0"/>
    <x v="1"/>
    <x v="0"/>
    <x v="1"/>
    <x v="4"/>
    <x v="80"/>
    <x v="0"/>
    <x v="1"/>
    <s v="Tesseramento"/>
    <x v="1"/>
    <x v="0"/>
    <x v="0"/>
    <m/>
  </r>
  <r>
    <n v="8097"/>
    <x v="0"/>
    <x v="0"/>
    <x v="0"/>
    <x v="0"/>
    <x v="12"/>
    <x v="27"/>
    <x v="0"/>
    <x v="0"/>
    <s v="Tesseramento"/>
    <x v="1"/>
    <x v="0"/>
    <x v="0"/>
    <m/>
  </r>
  <r>
    <n v="226144"/>
    <x v="1"/>
    <x v="0"/>
    <x v="0"/>
    <x v="1"/>
    <x v="12"/>
    <x v="27"/>
    <x v="0"/>
    <x v="0"/>
    <s v="Tesseramento"/>
    <x v="1"/>
    <x v="7"/>
    <x v="0"/>
    <m/>
  </r>
  <r>
    <n v="226143"/>
    <x v="1"/>
    <x v="0"/>
    <x v="0"/>
    <x v="3"/>
    <x v="12"/>
    <x v="27"/>
    <x v="0"/>
    <x v="0"/>
    <s v="Tesseramento"/>
    <x v="1"/>
    <x v="5"/>
    <x v="0"/>
    <m/>
  </r>
  <r>
    <n v="228354"/>
    <x v="0"/>
    <x v="1"/>
    <x v="0"/>
    <x v="1"/>
    <x v="4"/>
    <x v="291"/>
    <x v="0"/>
    <x v="1"/>
    <s v="Tesseramento"/>
    <x v="1"/>
    <x v="3"/>
    <x v="0"/>
    <m/>
  </r>
  <r>
    <n v="218641"/>
    <x v="1"/>
    <x v="0"/>
    <x v="0"/>
    <x v="1"/>
    <x v="15"/>
    <x v="247"/>
    <x v="0"/>
    <x v="0"/>
    <s v="Tesseramento"/>
    <x v="1"/>
    <x v="5"/>
    <x v="0"/>
    <m/>
  </r>
  <r>
    <n v="231314"/>
    <x v="0"/>
    <x v="1"/>
    <x v="0"/>
    <x v="2"/>
    <x v="12"/>
    <x v="27"/>
    <x v="0"/>
    <x v="1"/>
    <s v="Tesseramento"/>
    <x v="1"/>
    <x v="0"/>
    <x v="0"/>
    <m/>
  </r>
  <r>
    <n v="43713"/>
    <x v="0"/>
    <x v="0"/>
    <x v="2"/>
    <x v="0"/>
    <x v="12"/>
    <x v="27"/>
    <x v="0"/>
    <x v="0"/>
    <s v="Tesseramento"/>
    <x v="1"/>
    <x v="3"/>
    <x v="0"/>
    <m/>
  </r>
  <r>
    <n v="237610"/>
    <x v="0"/>
    <x v="1"/>
    <x v="1"/>
    <x v="0"/>
    <x v="7"/>
    <x v="137"/>
    <x v="0"/>
    <x v="0"/>
    <s v="Tesseramento"/>
    <x v="3"/>
    <x v="1"/>
    <x v="0"/>
    <m/>
  </r>
  <r>
    <n v="230494"/>
    <x v="0"/>
    <x v="0"/>
    <x v="0"/>
    <x v="2"/>
    <x v="12"/>
    <x v="133"/>
    <x v="0"/>
    <x v="0"/>
    <s v="Tesseramento"/>
    <x v="0"/>
    <x v="4"/>
    <x v="0"/>
    <m/>
  </r>
  <r>
    <n v="165506"/>
    <x v="0"/>
    <x v="0"/>
    <x v="0"/>
    <x v="0"/>
    <x v="12"/>
    <x v="133"/>
    <x v="0"/>
    <x v="0"/>
    <s v="Tesseramento"/>
    <x v="0"/>
    <x v="3"/>
    <x v="0"/>
    <m/>
  </r>
  <r>
    <n v="165530"/>
    <x v="0"/>
    <x v="0"/>
    <x v="0"/>
    <x v="0"/>
    <x v="12"/>
    <x v="133"/>
    <x v="0"/>
    <x v="1"/>
    <s v="Tesseramento"/>
    <x v="0"/>
    <x v="4"/>
    <x v="0"/>
    <m/>
  </r>
  <r>
    <n v="197247"/>
    <x v="0"/>
    <x v="1"/>
    <x v="0"/>
    <x v="0"/>
    <x v="4"/>
    <x v="166"/>
    <x v="0"/>
    <x v="0"/>
    <s v="Tesseramento"/>
    <x v="1"/>
    <x v="0"/>
    <x v="0"/>
    <m/>
  </r>
  <r>
    <n v="219007"/>
    <x v="0"/>
    <x v="0"/>
    <x v="0"/>
    <x v="0"/>
    <x v="17"/>
    <x v="159"/>
    <x v="0"/>
    <x v="0"/>
    <s v="Tesseramento"/>
    <x v="1"/>
    <x v="3"/>
    <x v="0"/>
    <m/>
  </r>
  <r>
    <n v="219008"/>
    <x v="0"/>
    <x v="0"/>
    <x v="0"/>
    <x v="0"/>
    <x v="17"/>
    <x v="159"/>
    <x v="0"/>
    <x v="1"/>
    <s v="Tesseramento"/>
    <x v="1"/>
    <x v="3"/>
    <x v="0"/>
    <m/>
  </r>
  <r>
    <n v="237789"/>
    <x v="0"/>
    <x v="0"/>
    <x v="1"/>
    <x v="3"/>
    <x v="7"/>
    <x v="51"/>
    <x v="0"/>
    <x v="1"/>
    <s v="Tesseramento"/>
    <x v="1"/>
    <x v="0"/>
    <x v="0"/>
    <m/>
  </r>
  <r>
    <n v="237576"/>
    <x v="0"/>
    <x v="0"/>
    <x v="1"/>
    <x v="1"/>
    <x v="2"/>
    <x v="55"/>
    <x v="0"/>
    <x v="0"/>
    <s v="Tesseramento"/>
    <x v="1"/>
    <x v="1"/>
    <x v="0"/>
    <m/>
  </r>
  <r>
    <n v="139353"/>
    <x v="0"/>
    <x v="0"/>
    <x v="0"/>
    <x v="0"/>
    <x v="4"/>
    <x v="164"/>
    <x v="0"/>
    <x v="0"/>
    <s v="Tesseramento"/>
    <x v="0"/>
    <x v="0"/>
    <x v="0"/>
    <m/>
  </r>
  <r>
    <n v="153069"/>
    <x v="0"/>
    <x v="0"/>
    <x v="0"/>
    <x v="0"/>
    <x v="4"/>
    <x v="164"/>
    <x v="0"/>
    <x v="0"/>
    <s v="Tesseramento"/>
    <x v="0"/>
    <x v="0"/>
    <x v="0"/>
    <m/>
  </r>
  <r>
    <n v="24654"/>
    <x v="0"/>
    <x v="0"/>
    <x v="2"/>
    <x v="4"/>
    <x v="4"/>
    <x v="164"/>
    <x v="0"/>
    <x v="0"/>
    <s v="Tesseramento"/>
    <x v="0"/>
    <x v="0"/>
    <x v="0"/>
    <m/>
  </r>
  <r>
    <n v="237561"/>
    <x v="1"/>
    <x v="0"/>
    <x v="1"/>
    <x v="1"/>
    <x v="4"/>
    <x v="164"/>
    <x v="0"/>
    <x v="0"/>
    <s v="Tesseramento"/>
    <x v="0"/>
    <x v="5"/>
    <x v="0"/>
    <m/>
  </r>
  <r>
    <n v="21021"/>
    <x v="0"/>
    <x v="0"/>
    <x v="0"/>
    <x v="0"/>
    <x v="8"/>
    <x v="222"/>
    <x v="0"/>
    <x v="0"/>
    <s v="Tesseramento"/>
    <x v="1"/>
    <x v="0"/>
    <x v="0"/>
    <m/>
  </r>
  <r>
    <n v="20239"/>
    <x v="0"/>
    <x v="0"/>
    <x v="0"/>
    <x v="0"/>
    <x v="1"/>
    <x v="319"/>
    <x v="0"/>
    <x v="0"/>
    <s v="Tesseramento"/>
    <x v="1"/>
    <x v="0"/>
    <x v="0"/>
    <m/>
  </r>
  <r>
    <n v="144779"/>
    <x v="0"/>
    <x v="0"/>
    <x v="2"/>
    <x v="4"/>
    <x v="4"/>
    <x v="111"/>
    <x v="0"/>
    <x v="0"/>
    <s v="Tesseramento"/>
    <x v="3"/>
    <x v="0"/>
    <x v="0"/>
    <m/>
  </r>
  <r>
    <n v="87566"/>
    <x v="0"/>
    <x v="0"/>
    <x v="2"/>
    <x v="0"/>
    <x v="7"/>
    <x v="210"/>
    <x v="0"/>
    <x v="0"/>
    <s v="Tesseramento"/>
    <x v="0"/>
    <x v="4"/>
    <x v="0"/>
    <m/>
  </r>
  <r>
    <n v="88214"/>
    <x v="0"/>
    <x v="0"/>
    <x v="0"/>
    <x v="0"/>
    <x v="7"/>
    <x v="210"/>
    <x v="0"/>
    <x v="0"/>
    <s v="Tesseramento"/>
    <x v="0"/>
    <x v="1"/>
    <x v="0"/>
    <m/>
  </r>
  <r>
    <n v="93831"/>
    <x v="0"/>
    <x v="0"/>
    <x v="0"/>
    <x v="0"/>
    <x v="7"/>
    <x v="210"/>
    <x v="0"/>
    <x v="0"/>
    <s v="Tesseramento"/>
    <x v="0"/>
    <x v="3"/>
    <x v="0"/>
    <m/>
  </r>
  <r>
    <n v="222521"/>
    <x v="0"/>
    <x v="0"/>
    <x v="0"/>
    <x v="0"/>
    <x v="7"/>
    <x v="210"/>
    <x v="0"/>
    <x v="0"/>
    <s v="Tesseramento"/>
    <x v="0"/>
    <x v="0"/>
    <x v="0"/>
    <m/>
  </r>
  <r>
    <n v="103102"/>
    <x v="0"/>
    <x v="0"/>
    <x v="0"/>
    <x v="0"/>
    <x v="7"/>
    <x v="210"/>
    <x v="0"/>
    <x v="0"/>
    <s v="Tesseramento"/>
    <x v="0"/>
    <x v="3"/>
    <x v="0"/>
    <m/>
  </r>
  <r>
    <n v="161704"/>
    <x v="0"/>
    <x v="0"/>
    <x v="0"/>
    <x v="0"/>
    <x v="8"/>
    <x v="355"/>
    <x v="0"/>
    <x v="0"/>
    <s v="Tesseramento"/>
    <x v="0"/>
    <x v="0"/>
    <x v="0"/>
    <m/>
  </r>
  <r>
    <n v="101121"/>
    <x v="0"/>
    <x v="0"/>
    <x v="2"/>
    <x v="1"/>
    <x v="8"/>
    <x v="355"/>
    <x v="0"/>
    <x v="0"/>
    <s v="Tesseramento"/>
    <x v="0"/>
    <x v="0"/>
    <x v="0"/>
    <m/>
  </r>
  <r>
    <n v="24459"/>
    <x v="0"/>
    <x v="0"/>
    <x v="2"/>
    <x v="0"/>
    <x v="4"/>
    <x v="75"/>
    <x v="0"/>
    <x v="1"/>
    <s v="Tesseramento"/>
    <x v="0"/>
    <x v="4"/>
    <x v="0"/>
    <m/>
  </r>
  <r>
    <n v="237672"/>
    <x v="0"/>
    <x v="0"/>
    <x v="1"/>
    <x v="3"/>
    <x v="7"/>
    <x v="210"/>
    <x v="0"/>
    <x v="0"/>
    <s v="Tesseramento"/>
    <x v="0"/>
    <x v="0"/>
    <x v="0"/>
    <m/>
  </r>
  <r>
    <n v="162184"/>
    <x v="0"/>
    <x v="0"/>
    <x v="0"/>
    <x v="0"/>
    <x v="7"/>
    <x v="297"/>
    <x v="0"/>
    <x v="0"/>
    <s v="Tesseramento"/>
    <x v="1"/>
    <x v="0"/>
    <x v="0"/>
    <m/>
  </r>
  <r>
    <n v="207842"/>
    <x v="0"/>
    <x v="0"/>
    <x v="0"/>
    <x v="0"/>
    <x v="7"/>
    <x v="297"/>
    <x v="0"/>
    <x v="0"/>
    <s v="Tesseramento"/>
    <x v="1"/>
    <x v="0"/>
    <x v="0"/>
    <m/>
  </r>
  <r>
    <n v="226031"/>
    <x v="0"/>
    <x v="1"/>
    <x v="0"/>
    <x v="0"/>
    <x v="7"/>
    <x v="297"/>
    <x v="0"/>
    <x v="0"/>
    <s v="Tesseramento"/>
    <x v="1"/>
    <x v="0"/>
    <x v="0"/>
    <m/>
  </r>
  <r>
    <n v="4742"/>
    <x v="0"/>
    <x v="0"/>
    <x v="0"/>
    <x v="0"/>
    <x v="7"/>
    <x v="297"/>
    <x v="0"/>
    <x v="0"/>
    <s v="Tesseramento"/>
    <x v="1"/>
    <x v="4"/>
    <x v="0"/>
    <m/>
  </r>
  <r>
    <n v="16912"/>
    <x v="0"/>
    <x v="0"/>
    <x v="0"/>
    <x v="0"/>
    <x v="7"/>
    <x v="297"/>
    <x v="0"/>
    <x v="0"/>
    <s v="Tesseramento"/>
    <x v="1"/>
    <x v="4"/>
    <x v="0"/>
    <m/>
  </r>
  <r>
    <n v="237673"/>
    <x v="0"/>
    <x v="0"/>
    <x v="1"/>
    <x v="3"/>
    <x v="7"/>
    <x v="210"/>
    <x v="0"/>
    <x v="1"/>
    <s v="Tesseramento"/>
    <x v="0"/>
    <x v="0"/>
    <x v="0"/>
    <m/>
  </r>
  <r>
    <n v="237596"/>
    <x v="0"/>
    <x v="0"/>
    <x v="1"/>
    <x v="2"/>
    <x v="1"/>
    <x v="108"/>
    <x v="0"/>
    <x v="0"/>
    <s v="Tesseramento"/>
    <x v="0"/>
    <x v="0"/>
    <x v="0"/>
    <m/>
  </r>
  <r>
    <n v="237766"/>
    <x v="1"/>
    <x v="1"/>
    <x v="1"/>
    <x v="3"/>
    <x v="7"/>
    <x v="297"/>
    <x v="0"/>
    <x v="0"/>
    <s v="Tesseramento"/>
    <x v="1"/>
    <x v="5"/>
    <x v="0"/>
    <m/>
  </r>
  <r>
    <n v="117664"/>
    <x v="0"/>
    <x v="0"/>
    <x v="0"/>
    <x v="0"/>
    <x v="7"/>
    <x v="135"/>
    <x v="0"/>
    <x v="1"/>
    <s v="Tesseramento"/>
    <x v="1"/>
    <x v="3"/>
    <x v="0"/>
    <m/>
  </r>
  <r>
    <n v="237560"/>
    <x v="0"/>
    <x v="1"/>
    <x v="1"/>
    <x v="3"/>
    <x v="2"/>
    <x v="180"/>
    <x v="0"/>
    <x v="1"/>
    <s v="Tesseramento"/>
    <x v="1"/>
    <x v="0"/>
    <x v="0"/>
    <m/>
  </r>
  <r>
    <n v="87472"/>
    <x v="0"/>
    <x v="1"/>
    <x v="0"/>
    <x v="4"/>
    <x v="15"/>
    <x v="104"/>
    <x v="0"/>
    <x v="0"/>
    <s v="Tesseramento"/>
    <x v="1"/>
    <x v="3"/>
    <x v="0"/>
    <m/>
  </r>
  <r>
    <n v="154975"/>
    <x v="0"/>
    <x v="0"/>
    <x v="0"/>
    <x v="0"/>
    <x v="7"/>
    <x v="44"/>
    <x v="0"/>
    <x v="0"/>
    <s v="Tesseramento"/>
    <x v="1"/>
    <x v="3"/>
    <x v="0"/>
    <m/>
  </r>
  <r>
    <n v="238938"/>
    <x v="0"/>
    <x v="1"/>
    <x v="1"/>
    <x v="3"/>
    <x v="0"/>
    <x v="378"/>
    <x v="0"/>
    <x v="0"/>
    <s v="Tesseramento"/>
    <x v="0"/>
    <x v="1"/>
    <x v="0"/>
    <m/>
  </r>
  <r>
    <n v="99077"/>
    <x v="0"/>
    <x v="0"/>
    <x v="0"/>
    <x v="0"/>
    <x v="4"/>
    <x v="303"/>
    <x v="0"/>
    <x v="1"/>
    <s v="Tesseramento"/>
    <x v="1"/>
    <x v="1"/>
    <x v="0"/>
    <m/>
  </r>
  <r>
    <n v="85001"/>
    <x v="0"/>
    <x v="0"/>
    <x v="0"/>
    <x v="0"/>
    <x v="4"/>
    <x v="303"/>
    <x v="0"/>
    <x v="0"/>
    <s v="Tesseramento"/>
    <x v="1"/>
    <x v="0"/>
    <x v="0"/>
    <m/>
  </r>
  <r>
    <n v="238559"/>
    <x v="0"/>
    <x v="0"/>
    <x v="1"/>
    <x v="0"/>
    <x v="8"/>
    <x v="115"/>
    <x v="0"/>
    <x v="0"/>
    <s v="Tesseramento"/>
    <x v="1"/>
    <x v="0"/>
    <x v="0"/>
    <m/>
  </r>
  <r>
    <n v="238561"/>
    <x v="0"/>
    <x v="0"/>
    <x v="1"/>
    <x v="2"/>
    <x v="8"/>
    <x v="115"/>
    <x v="0"/>
    <x v="0"/>
    <s v="Tesseramento"/>
    <x v="1"/>
    <x v="0"/>
    <x v="0"/>
    <m/>
  </r>
  <r>
    <n v="105628"/>
    <x v="0"/>
    <x v="0"/>
    <x v="2"/>
    <x v="4"/>
    <x v="8"/>
    <x v="115"/>
    <x v="0"/>
    <x v="0"/>
    <s v="Tesseramento"/>
    <x v="1"/>
    <x v="0"/>
    <x v="0"/>
    <m/>
  </r>
  <r>
    <n v="111441"/>
    <x v="0"/>
    <x v="1"/>
    <x v="0"/>
    <x v="4"/>
    <x v="11"/>
    <x v="221"/>
    <x v="0"/>
    <x v="0"/>
    <s v="Tesseramento"/>
    <x v="1"/>
    <x v="0"/>
    <x v="0"/>
    <m/>
  </r>
  <r>
    <n v="126516"/>
    <x v="0"/>
    <x v="0"/>
    <x v="0"/>
    <x v="0"/>
    <x v="9"/>
    <x v="196"/>
    <x v="0"/>
    <x v="0"/>
    <s v="Tesseramento"/>
    <x v="1"/>
    <x v="0"/>
    <x v="0"/>
    <m/>
  </r>
  <r>
    <n v="114543"/>
    <x v="0"/>
    <x v="0"/>
    <x v="0"/>
    <x v="0"/>
    <x v="8"/>
    <x v="34"/>
    <x v="0"/>
    <x v="0"/>
    <s v="Tesseramento"/>
    <x v="1"/>
    <x v="0"/>
    <x v="0"/>
    <m/>
  </r>
  <r>
    <n v="129655"/>
    <x v="0"/>
    <x v="0"/>
    <x v="0"/>
    <x v="0"/>
    <x v="8"/>
    <x v="34"/>
    <x v="0"/>
    <x v="1"/>
    <s v="Tesseramento"/>
    <x v="1"/>
    <x v="0"/>
    <x v="0"/>
    <m/>
  </r>
  <r>
    <n v="199167"/>
    <x v="0"/>
    <x v="0"/>
    <x v="0"/>
    <x v="1"/>
    <x v="13"/>
    <x v="177"/>
    <x v="0"/>
    <x v="0"/>
    <s v="Tesseramento"/>
    <x v="1"/>
    <x v="4"/>
    <x v="0"/>
    <m/>
  </r>
  <r>
    <n v="237684"/>
    <x v="0"/>
    <x v="0"/>
    <x v="1"/>
    <x v="1"/>
    <x v="10"/>
    <x v="93"/>
    <x v="0"/>
    <x v="0"/>
    <s v="Tesseramento"/>
    <x v="0"/>
    <x v="4"/>
    <x v="0"/>
    <m/>
  </r>
  <r>
    <n v="102062"/>
    <x v="0"/>
    <x v="0"/>
    <x v="0"/>
    <x v="0"/>
    <x v="0"/>
    <x v="100"/>
    <x v="0"/>
    <x v="0"/>
    <s v="Tesseramento"/>
    <x v="0"/>
    <x v="0"/>
    <x v="0"/>
    <m/>
  </r>
  <r>
    <n v="169260"/>
    <x v="0"/>
    <x v="0"/>
    <x v="0"/>
    <x v="0"/>
    <x v="10"/>
    <x v="281"/>
    <x v="0"/>
    <x v="0"/>
    <s v="Tesseramento"/>
    <x v="0"/>
    <x v="1"/>
    <x v="0"/>
    <m/>
  </r>
  <r>
    <n v="169259"/>
    <x v="0"/>
    <x v="0"/>
    <x v="2"/>
    <x v="4"/>
    <x v="10"/>
    <x v="281"/>
    <x v="0"/>
    <x v="0"/>
    <s v="Tesseramento"/>
    <x v="0"/>
    <x v="1"/>
    <x v="0"/>
    <m/>
  </r>
  <r>
    <n v="36252"/>
    <x v="0"/>
    <x v="0"/>
    <x v="0"/>
    <x v="0"/>
    <x v="7"/>
    <x v="231"/>
    <x v="0"/>
    <x v="0"/>
    <s v="Tesseramento"/>
    <x v="1"/>
    <x v="4"/>
    <x v="0"/>
    <m/>
  </r>
  <r>
    <n v="103644"/>
    <x v="0"/>
    <x v="0"/>
    <x v="0"/>
    <x v="0"/>
    <x v="7"/>
    <x v="231"/>
    <x v="0"/>
    <x v="0"/>
    <s v="Tesseramento"/>
    <x v="1"/>
    <x v="4"/>
    <x v="0"/>
    <m/>
  </r>
  <r>
    <n v="16966"/>
    <x v="0"/>
    <x v="0"/>
    <x v="0"/>
    <x v="0"/>
    <x v="7"/>
    <x v="231"/>
    <x v="0"/>
    <x v="0"/>
    <s v="Tesseramento"/>
    <x v="1"/>
    <x v="1"/>
    <x v="0"/>
    <m/>
  </r>
  <r>
    <n v="144983"/>
    <x v="0"/>
    <x v="0"/>
    <x v="0"/>
    <x v="1"/>
    <x v="7"/>
    <x v="231"/>
    <x v="0"/>
    <x v="1"/>
    <s v="Tesseramento"/>
    <x v="1"/>
    <x v="4"/>
    <x v="0"/>
    <m/>
  </r>
  <r>
    <n v="147069"/>
    <x v="0"/>
    <x v="0"/>
    <x v="0"/>
    <x v="1"/>
    <x v="7"/>
    <x v="231"/>
    <x v="0"/>
    <x v="1"/>
    <s v="Tesseramento"/>
    <x v="1"/>
    <x v="4"/>
    <x v="0"/>
    <m/>
  </r>
  <r>
    <n v="147070"/>
    <x v="0"/>
    <x v="0"/>
    <x v="0"/>
    <x v="1"/>
    <x v="7"/>
    <x v="231"/>
    <x v="0"/>
    <x v="0"/>
    <s v="Tesseramento"/>
    <x v="1"/>
    <x v="4"/>
    <x v="0"/>
    <m/>
  </r>
  <r>
    <n v="16937"/>
    <x v="0"/>
    <x v="1"/>
    <x v="2"/>
    <x v="4"/>
    <x v="7"/>
    <x v="231"/>
    <x v="0"/>
    <x v="0"/>
    <s v="Tesseramento"/>
    <x v="1"/>
    <x v="4"/>
    <x v="0"/>
    <m/>
  </r>
  <r>
    <n v="159003"/>
    <x v="0"/>
    <x v="0"/>
    <x v="0"/>
    <x v="0"/>
    <x v="15"/>
    <x v="203"/>
    <x v="0"/>
    <x v="1"/>
    <s v="Tesseramento"/>
    <x v="1"/>
    <x v="0"/>
    <x v="0"/>
    <m/>
  </r>
  <r>
    <n v="207379"/>
    <x v="0"/>
    <x v="0"/>
    <x v="0"/>
    <x v="2"/>
    <x v="7"/>
    <x v="181"/>
    <x v="0"/>
    <x v="0"/>
    <s v="Tesseramento"/>
    <x v="1"/>
    <x v="0"/>
    <x v="0"/>
    <m/>
  </r>
  <r>
    <n v="140740"/>
    <x v="0"/>
    <x v="0"/>
    <x v="0"/>
    <x v="0"/>
    <x v="7"/>
    <x v="181"/>
    <x v="0"/>
    <x v="0"/>
    <s v="Tesseramento"/>
    <x v="1"/>
    <x v="0"/>
    <x v="0"/>
    <m/>
  </r>
  <r>
    <n v="206724"/>
    <x v="1"/>
    <x v="0"/>
    <x v="0"/>
    <x v="1"/>
    <x v="7"/>
    <x v="181"/>
    <x v="0"/>
    <x v="1"/>
    <s v="Tesseramento"/>
    <x v="1"/>
    <x v="5"/>
    <x v="0"/>
    <m/>
  </r>
  <r>
    <n v="237683"/>
    <x v="1"/>
    <x v="1"/>
    <x v="1"/>
    <x v="1"/>
    <x v="11"/>
    <x v="95"/>
    <x v="0"/>
    <x v="0"/>
    <s v="Tesseramento"/>
    <x v="1"/>
    <x v="7"/>
    <x v="0"/>
    <m/>
  </r>
  <r>
    <n v="215896"/>
    <x v="1"/>
    <x v="0"/>
    <x v="0"/>
    <x v="2"/>
    <x v="7"/>
    <x v="74"/>
    <x v="0"/>
    <x v="1"/>
    <s v="Tesseramento"/>
    <x v="1"/>
    <x v="5"/>
    <x v="0"/>
    <m/>
  </r>
  <r>
    <n v="116228"/>
    <x v="0"/>
    <x v="0"/>
    <x v="0"/>
    <x v="1"/>
    <x v="7"/>
    <x v="74"/>
    <x v="0"/>
    <x v="1"/>
    <s v="Tesseramento"/>
    <x v="1"/>
    <x v="0"/>
    <x v="0"/>
    <m/>
  </r>
  <r>
    <n v="237584"/>
    <x v="1"/>
    <x v="0"/>
    <x v="1"/>
    <x v="2"/>
    <x v="7"/>
    <x v="181"/>
    <x v="0"/>
    <x v="1"/>
    <s v="Tesseramento"/>
    <x v="1"/>
    <x v="5"/>
    <x v="0"/>
    <m/>
  </r>
  <r>
    <n v="188290"/>
    <x v="0"/>
    <x v="0"/>
    <x v="0"/>
    <x v="0"/>
    <x v="11"/>
    <x v="142"/>
    <x v="0"/>
    <x v="0"/>
    <s v="Tesseramento"/>
    <x v="1"/>
    <x v="0"/>
    <x v="0"/>
    <m/>
  </r>
  <r>
    <n v="237583"/>
    <x v="1"/>
    <x v="0"/>
    <x v="1"/>
    <x v="2"/>
    <x v="7"/>
    <x v="181"/>
    <x v="0"/>
    <x v="1"/>
    <s v="Tesseramento"/>
    <x v="1"/>
    <x v="5"/>
    <x v="0"/>
    <m/>
  </r>
  <r>
    <n v="170434"/>
    <x v="1"/>
    <x v="0"/>
    <x v="0"/>
    <x v="1"/>
    <x v="7"/>
    <x v="181"/>
    <x v="0"/>
    <x v="0"/>
    <s v="Tesseramento"/>
    <x v="1"/>
    <x v="5"/>
    <x v="0"/>
    <m/>
  </r>
  <r>
    <n v="186040"/>
    <x v="0"/>
    <x v="0"/>
    <x v="0"/>
    <x v="2"/>
    <x v="11"/>
    <x v="142"/>
    <x v="0"/>
    <x v="0"/>
    <s v="Tesseramento"/>
    <x v="1"/>
    <x v="4"/>
    <x v="0"/>
    <m/>
  </r>
  <r>
    <n v="163467"/>
    <x v="0"/>
    <x v="1"/>
    <x v="0"/>
    <x v="2"/>
    <x v="9"/>
    <x v="321"/>
    <x v="0"/>
    <x v="0"/>
    <s v="Tesseramento"/>
    <x v="0"/>
    <x v="3"/>
    <x v="0"/>
    <m/>
  </r>
  <r>
    <n v="94216"/>
    <x v="0"/>
    <x v="0"/>
    <x v="0"/>
    <x v="0"/>
    <x v="11"/>
    <x v="142"/>
    <x v="0"/>
    <x v="1"/>
    <s v="Tesseramento"/>
    <x v="1"/>
    <x v="3"/>
    <x v="0"/>
    <m/>
  </r>
  <r>
    <n v="212967"/>
    <x v="0"/>
    <x v="0"/>
    <x v="0"/>
    <x v="1"/>
    <x v="10"/>
    <x v="315"/>
    <x v="0"/>
    <x v="1"/>
    <s v="Tesseramento"/>
    <x v="1"/>
    <x v="3"/>
    <x v="0"/>
    <m/>
  </r>
  <r>
    <n v="212005"/>
    <x v="1"/>
    <x v="0"/>
    <x v="2"/>
    <x v="1"/>
    <x v="7"/>
    <x v="181"/>
    <x v="0"/>
    <x v="0"/>
    <s v="Tesseramento"/>
    <x v="1"/>
    <x v="7"/>
    <x v="0"/>
    <m/>
  </r>
  <r>
    <n v="42487"/>
    <x v="0"/>
    <x v="0"/>
    <x v="0"/>
    <x v="0"/>
    <x v="4"/>
    <x v="197"/>
    <x v="0"/>
    <x v="0"/>
    <s v="Tesseramento"/>
    <x v="1"/>
    <x v="4"/>
    <x v="0"/>
    <m/>
  </r>
  <r>
    <n v="42460"/>
    <x v="0"/>
    <x v="0"/>
    <x v="0"/>
    <x v="0"/>
    <x v="4"/>
    <x v="197"/>
    <x v="0"/>
    <x v="0"/>
    <s v="Tesseramento"/>
    <x v="1"/>
    <x v="0"/>
    <x v="0"/>
    <m/>
  </r>
  <r>
    <n v="72668"/>
    <x v="0"/>
    <x v="0"/>
    <x v="0"/>
    <x v="0"/>
    <x v="4"/>
    <x v="197"/>
    <x v="0"/>
    <x v="1"/>
    <s v="Tesseramento"/>
    <x v="1"/>
    <x v="4"/>
    <x v="0"/>
    <m/>
  </r>
  <r>
    <n v="65787"/>
    <x v="0"/>
    <x v="0"/>
    <x v="0"/>
    <x v="0"/>
    <x v="4"/>
    <x v="197"/>
    <x v="0"/>
    <x v="0"/>
    <s v="Tesseramento"/>
    <x v="1"/>
    <x v="0"/>
    <x v="0"/>
    <m/>
  </r>
  <r>
    <n v="82892"/>
    <x v="0"/>
    <x v="0"/>
    <x v="2"/>
    <x v="0"/>
    <x v="4"/>
    <x v="197"/>
    <x v="0"/>
    <x v="1"/>
    <s v="Tesseramento"/>
    <x v="1"/>
    <x v="0"/>
    <x v="0"/>
    <m/>
  </r>
  <r>
    <n v="227138"/>
    <x v="0"/>
    <x v="0"/>
    <x v="0"/>
    <x v="1"/>
    <x v="4"/>
    <x v="197"/>
    <x v="0"/>
    <x v="0"/>
    <s v="Tesseramento"/>
    <x v="1"/>
    <x v="0"/>
    <x v="0"/>
    <m/>
  </r>
  <r>
    <n v="73304"/>
    <x v="0"/>
    <x v="0"/>
    <x v="0"/>
    <x v="0"/>
    <x v="8"/>
    <x v="268"/>
    <x v="0"/>
    <x v="0"/>
    <s v="Tesseramento"/>
    <x v="1"/>
    <x v="4"/>
    <x v="0"/>
    <m/>
  </r>
  <r>
    <n v="232849"/>
    <x v="0"/>
    <x v="1"/>
    <x v="0"/>
    <x v="1"/>
    <x v="8"/>
    <x v="268"/>
    <x v="0"/>
    <x v="0"/>
    <s v="Tesseramento"/>
    <x v="1"/>
    <x v="0"/>
    <x v="0"/>
    <m/>
  </r>
  <r>
    <n v="182746"/>
    <x v="0"/>
    <x v="0"/>
    <x v="0"/>
    <x v="0"/>
    <x v="4"/>
    <x v="124"/>
    <x v="0"/>
    <x v="0"/>
    <s v="Tesseramento"/>
    <x v="1"/>
    <x v="3"/>
    <x v="0"/>
    <m/>
  </r>
  <r>
    <n v="237651"/>
    <x v="1"/>
    <x v="0"/>
    <x v="1"/>
    <x v="2"/>
    <x v="4"/>
    <x v="124"/>
    <x v="0"/>
    <x v="1"/>
    <s v="Tesseramento"/>
    <x v="1"/>
    <x v="6"/>
    <x v="0"/>
    <m/>
  </r>
  <r>
    <n v="237652"/>
    <x v="0"/>
    <x v="1"/>
    <x v="1"/>
    <x v="2"/>
    <x v="4"/>
    <x v="124"/>
    <x v="0"/>
    <x v="0"/>
    <s v="Tesseramento"/>
    <x v="1"/>
    <x v="4"/>
    <x v="0"/>
    <m/>
  </r>
  <r>
    <n v="97659"/>
    <x v="0"/>
    <x v="0"/>
    <x v="0"/>
    <x v="0"/>
    <x v="10"/>
    <x v="63"/>
    <x v="0"/>
    <x v="0"/>
    <s v="Tesseramento"/>
    <x v="0"/>
    <x v="1"/>
    <x v="0"/>
    <m/>
  </r>
  <r>
    <n v="123039"/>
    <x v="0"/>
    <x v="0"/>
    <x v="0"/>
    <x v="0"/>
    <x v="11"/>
    <x v="244"/>
    <x v="0"/>
    <x v="0"/>
    <s v="Tesseramento"/>
    <x v="0"/>
    <x v="0"/>
    <x v="0"/>
    <m/>
  </r>
  <r>
    <n v="237598"/>
    <x v="1"/>
    <x v="0"/>
    <x v="1"/>
    <x v="3"/>
    <x v="13"/>
    <x v="198"/>
    <x v="0"/>
    <x v="0"/>
    <s v="Tesseramento"/>
    <x v="1"/>
    <x v="5"/>
    <x v="0"/>
    <m/>
  </r>
  <r>
    <n v="213308"/>
    <x v="0"/>
    <x v="0"/>
    <x v="0"/>
    <x v="0"/>
    <x v="10"/>
    <x v="93"/>
    <x v="0"/>
    <x v="0"/>
    <s v="Tesseramento"/>
    <x v="0"/>
    <x v="0"/>
    <x v="0"/>
    <m/>
  </r>
  <r>
    <n v="231855"/>
    <x v="0"/>
    <x v="0"/>
    <x v="0"/>
    <x v="0"/>
    <x v="10"/>
    <x v="93"/>
    <x v="0"/>
    <x v="0"/>
    <s v="Tesseramento"/>
    <x v="0"/>
    <x v="1"/>
    <x v="0"/>
    <m/>
  </r>
  <r>
    <n v="94490"/>
    <x v="0"/>
    <x v="0"/>
    <x v="2"/>
    <x v="1"/>
    <x v="10"/>
    <x v="391"/>
    <x v="0"/>
    <x v="1"/>
    <s v="Tesseramento"/>
    <x v="1"/>
    <x v="1"/>
    <x v="0"/>
    <m/>
  </r>
  <r>
    <n v="237761"/>
    <x v="1"/>
    <x v="0"/>
    <x v="1"/>
    <x v="2"/>
    <x v="12"/>
    <x v="323"/>
    <x v="0"/>
    <x v="0"/>
    <s v="Tesseramento"/>
    <x v="1"/>
    <x v="5"/>
    <x v="0"/>
    <m/>
  </r>
  <r>
    <n v="163309"/>
    <x v="0"/>
    <x v="0"/>
    <x v="2"/>
    <x v="0"/>
    <x v="11"/>
    <x v="142"/>
    <x v="0"/>
    <x v="0"/>
    <s v="Tesseramento"/>
    <x v="1"/>
    <x v="0"/>
    <x v="0"/>
    <m/>
  </r>
  <r>
    <n v="165912"/>
    <x v="0"/>
    <x v="0"/>
    <x v="2"/>
    <x v="0"/>
    <x v="11"/>
    <x v="142"/>
    <x v="0"/>
    <x v="0"/>
    <s v="Tesseramento"/>
    <x v="1"/>
    <x v="1"/>
    <x v="0"/>
    <m/>
  </r>
  <r>
    <n v="237594"/>
    <x v="0"/>
    <x v="0"/>
    <x v="1"/>
    <x v="1"/>
    <x v="8"/>
    <x v="92"/>
    <x v="0"/>
    <x v="0"/>
    <s v="Tesseramento"/>
    <x v="1"/>
    <x v="1"/>
    <x v="0"/>
    <m/>
  </r>
  <r>
    <n v="84908"/>
    <x v="0"/>
    <x v="0"/>
    <x v="0"/>
    <x v="0"/>
    <x v="11"/>
    <x v="142"/>
    <x v="0"/>
    <x v="0"/>
    <s v="Tesseramento"/>
    <x v="1"/>
    <x v="0"/>
    <x v="0"/>
    <m/>
  </r>
  <r>
    <n v="237597"/>
    <x v="0"/>
    <x v="0"/>
    <x v="1"/>
    <x v="3"/>
    <x v="1"/>
    <x v="108"/>
    <x v="0"/>
    <x v="1"/>
    <s v="Tesseramento"/>
    <x v="0"/>
    <x v="0"/>
    <x v="0"/>
    <m/>
  </r>
  <r>
    <n v="128785"/>
    <x v="0"/>
    <x v="0"/>
    <x v="0"/>
    <x v="0"/>
    <x v="11"/>
    <x v="142"/>
    <x v="0"/>
    <x v="1"/>
    <s v="Tesseramento"/>
    <x v="1"/>
    <x v="0"/>
    <x v="0"/>
    <m/>
  </r>
  <r>
    <n v="95632"/>
    <x v="0"/>
    <x v="0"/>
    <x v="0"/>
    <x v="0"/>
    <x v="11"/>
    <x v="142"/>
    <x v="0"/>
    <x v="0"/>
    <s v="Tesseramento"/>
    <x v="1"/>
    <x v="0"/>
    <x v="0"/>
    <m/>
  </r>
  <r>
    <n v="105321"/>
    <x v="0"/>
    <x v="0"/>
    <x v="0"/>
    <x v="0"/>
    <x v="11"/>
    <x v="142"/>
    <x v="0"/>
    <x v="0"/>
    <s v="Tesseramento"/>
    <x v="1"/>
    <x v="0"/>
    <x v="0"/>
    <m/>
  </r>
  <r>
    <n v="60410"/>
    <x v="0"/>
    <x v="0"/>
    <x v="0"/>
    <x v="0"/>
    <x v="11"/>
    <x v="142"/>
    <x v="0"/>
    <x v="0"/>
    <s v="Tesseramento"/>
    <x v="1"/>
    <x v="3"/>
    <x v="0"/>
    <m/>
  </r>
  <r>
    <n v="42096"/>
    <x v="0"/>
    <x v="0"/>
    <x v="0"/>
    <x v="0"/>
    <x v="2"/>
    <x v="55"/>
    <x v="0"/>
    <x v="0"/>
    <s v="Tesseramento"/>
    <x v="1"/>
    <x v="0"/>
    <x v="0"/>
    <m/>
  </r>
  <r>
    <n v="82693"/>
    <x v="0"/>
    <x v="1"/>
    <x v="0"/>
    <x v="1"/>
    <x v="2"/>
    <x v="55"/>
    <x v="0"/>
    <x v="0"/>
    <s v="Tesseramento"/>
    <x v="1"/>
    <x v="1"/>
    <x v="0"/>
    <m/>
  </r>
  <r>
    <n v="201147"/>
    <x v="0"/>
    <x v="1"/>
    <x v="0"/>
    <x v="1"/>
    <x v="2"/>
    <x v="55"/>
    <x v="0"/>
    <x v="1"/>
    <s v="Tesseramento"/>
    <x v="1"/>
    <x v="0"/>
    <x v="0"/>
    <m/>
  </r>
  <r>
    <n v="46369"/>
    <x v="0"/>
    <x v="0"/>
    <x v="0"/>
    <x v="0"/>
    <x v="11"/>
    <x v="142"/>
    <x v="0"/>
    <x v="1"/>
    <s v="Tesseramento"/>
    <x v="1"/>
    <x v="4"/>
    <x v="0"/>
    <m/>
  </r>
  <r>
    <n v="230162"/>
    <x v="0"/>
    <x v="0"/>
    <x v="0"/>
    <x v="1"/>
    <x v="7"/>
    <x v="274"/>
    <x v="0"/>
    <x v="0"/>
    <s v="Tesseramento"/>
    <x v="0"/>
    <x v="0"/>
    <x v="0"/>
    <m/>
  </r>
  <r>
    <n v="237653"/>
    <x v="0"/>
    <x v="0"/>
    <x v="1"/>
    <x v="0"/>
    <x v="7"/>
    <x v="202"/>
    <x v="0"/>
    <x v="0"/>
    <s v="Tesseramento"/>
    <x v="1"/>
    <x v="3"/>
    <x v="0"/>
    <m/>
  </r>
  <r>
    <n v="237713"/>
    <x v="0"/>
    <x v="1"/>
    <x v="1"/>
    <x v="1"/>
    <x v="14"/>
    <x v="129"/>
    <x v="0"/>
    <x v="0"/>
    <s v="Tesseramento"/>
    <x v="1"/>
    <x v="1"/>
    <x v="0"/>
    <m/>
  </r>
  <r>
    <n v="237575"/>
    <x v="0"/>
    <x v="0"/>
    <x v="1"/>
    <x v="2"/>
    <x v="2"/>
    <x v="55"/>
    <x v="0"/>
    <x v="0"/>
    <s v="Tesseramento"/>
    <x v="1"/>
    <x v="0"/>
    <x v="0"/>
    <m/>
  </r>
  <r>
    <n v="228740"/>
    <x v="0"/>
    <x v="1"/>
    <x v="0"/>
    <x v="3"/>
    <x v="7"/>
    <x v="181"/>
    <x v="0"/>
    <x v="1"/>
    <s v="Tesseramento"/>
    <x v="1"/>
    <x v="4"/>
    <x v="0"/>
    <m/>
  </r>
  <r>
    <n v="97878"/>
    <x v="0"/>
    <x v="0"/>
    <x v="2"/>
    <x v="4"/>
    <x v="11"/>
    <x v="142"/>
    <x v="0"/>
    <x v="0"/>
    <s v="Tesseramento"/>
    <x v="1"/>
    <x v="3"/>
    <x v="0"/>
    <m/>
  </r>
  <r>
    <n v="237712"/>
    <x v="0"/>
    <x v="1"/>
    <x v="1"/>
    <x v="1"/>
    <x v="14"/>
    <x v="129"/>
    <x v="0"/>
    <x v="1"/>
    <s v="Tesseramento"/>
    <x v="1"/>
    <x v="0"/>
    <x v="0"/>
    <m/>
  </r>
  <r>
    <n v="237815"/>
    <x v="0"/>
    <x v="0"/>
    <x v="1"/>
    <x v="2"/>
    <x v="14"/>
    <x v="43"/>
    <x v="0"/>
    <x v="0"/>
    <s v="Tesseramento"/>
    <x v="1"/>
    <x v="0"/>
    <x v="0"/>
    <m/>
  </r>
  <r>
    <n v="101751"/>
    <x v="0"/>
    <x v="0"/>
    <x v="2"/>
    <x v="4"/>
    <x v="15"/>
    <x v="357"/>
    <x v="0"/>
    <x v="0"/>
    <s v="Tesseramento"/>
    <x v="1"/>
    <x v="3"/>
    <x v="0"/>
    <m/>
  </r>
  <r>
    <n v="207200"/>
    <x v="0"/>
    <x v="0"/>
    <x v="0"/>
    <x v="0"/>
    <x v="7"/>
    <x v="274"/>
    <x v="0"/>
    <x v="0"/>
    <s v="Tesseramento"/>
    <x v="0"/>
    <x v="0"/>
    <x v="0"/>
    <m/>
  </r>
  <r>
    <n v="103560"/>
    <x v="0"/>
    <x v="0"/>
    <x v="0"/>
    <x v="0"/>
    <x v="15"/>
    <x v="357"/>
    <x v="0"/>
    <x v="0"/>
    <s v="Tesseramento"/>
    <x v="1"/>
    <x v="3"/>
    <x v="0"/>
    <m/>
  </r>
  <r>
    <n v="70237"/>
    <x v="0"/>
    <x v="0"/>
    <x v="2"/>
    <x v="0"/>
    <x v="2"/>
    <x v="292"/>
    <x v="0"/>
    <x v="0"/>
    <s v="Tesseramento"/>
    <x v="1"/>
    <x v="4"/>
    <x v="0"/>
    <m/>
  </r>
  <r>
    <n v="232425"/>
    <x v="0"/>
    <x v="0"/>
    <x v="0"/>
    <x v="0"/>
    <x v="15"/>
    <x v="357"/>
    <x v="0"/>
    <x v="0"/>
    <s v="Tesseramento"/>
    <x v="1"/>
    <x v="3"/>
    <x v="0"/>
    <m/>
  </r>
  <r>
    <n v="237762"/>
    <x v="0"/>
    <x v="1"/>
    <x v="1"/>
    <x v="1"/>
    <x v="11"/>
    <x v="24"/>
    <x v="0"/>
    <x v="0"/>
    <s v="Tesseramento"/>
    <x v="1"/>
    <x v="1"/>
    <x v="0"/>
    <m/>
  </r>
  <r>
    <n v="237697"/>
    <x v="0"/>
    <x v="0"/>
    <x v="1"/>
    <x v="0"/>
    <x v="2"/>
    <x v="292"/>
    <x v="0"/>
    <x v="0"/>
    <s v="Tesseramento"/>
    <x v="1"/>
    <x v="3"/>
    <x v="0"/>
    <m/>
  </r>
  <r>
    <n v="101318"/>
    <x v="0"/>
    <x v="0"/>
    <x v="0"/>
    <x v="0"/>
    <x v="2"/>
    <x v="292"/>
    <x v="0"/>
    <x v="0"/>
    <s v="Tesseramento"/>
    <x v="1"/>
    <x v="0"/>
    <x v="0"/>
    <m/>
  </r>
  <r>
    <n v="65642"/>
    <x v="0"/>
    <x v="0"/>
    <x v="0"/>
    <x v="0"/>
    <x v="2"/>
    <x v="292"/>
    <x v="0"/>
    <x v="0"/>
    <s v="Tesseramento"/>
    <x v="1"/>
    <x v="4"/>
    <x v="0"/>
    <m/>
  </r>
  <r>
    <n v="83944"/>
    <x v="0"/>
    <x v="0"/>
    <x v="2"/>
    <x v="4"/>
    <x v="2"/>
    <x v="292"/>
    <x v="0"/>
    <x v="0"/>
    <s v="Tesseramento"/>
    <x v="1"/>
    <x v="0"/>
    <x v="0"/>
    <m/>
  </r>
  <r>
    <n v="138954"/>
    <x v="0"/>
    <x v="0"/>
    <x v="0"/>
    <x v="0"/>
    <x v="2"/>
    <x v="292"/>
    <x v="0"/>
    <x v="0"/>
    <s v="Tesseramento"/>
    <x v="1"/>
    <x v="0"/>
    <x v="0"/>
    <m/>
  </r>
  <r>
    <n v="180306"/>
    <x v="0"/>
    <x v="0"/>
    <x v="2"/>
    <x v="1"/>
    <x v="2"/>
    <x v="292"/>
    <x v="0"/>
    <x v="1"/>
    <s v="Tesseramento"/>
    <x v="1"/>
    <x v="0"/>
    <x v="0"/>
    <m/>
  </r>
  <r>
    <n v="12247"/>
    <x v="0"/>
    <x v="0"/>
    <x v="2"/>
    <x v="0"/>
    <x v="2"/>
    <x v="292"/>
    <x v="0"/>
    <x v="1"/>
    <s v="Tesseramento"/>
    <x v="1"/>
    <x v="4"/>
    <x v="0"/>
    <m/>
  </r>
  <r>
    <n v="237714"/>
    <x v="0"/>
    <x v="1"/>
    <x v="1"/>
    <x v="1"/>
    <x v="14"/>
    <x v="129"/>
    <x v="0"/>
    <x v="0"/>
    <s v="Tesseramento"/>
    <x v="1"/>
    <x v="0"/>
    <x v="0"/>
    <m/>
  </r>
  <r>
    <n v="204885"/>
    <x v="0"/>
    <x v="0"/>
    <x v="0"/>
    <x v="0"/>
    <x v="2"/>
    <x v="292"/>
    <x v="0"/>
    <x v="0"/>
    <s v="Tesseramento"/>
    <x v="1"/>
    <x v="3"/>
    <x v="0"/>
    <m/>
  </r>
  <r>
    <n v="92172"/>
    <x v="0"/>
    <x v="0"/>
    <x v="0"/>
    <x v="0"/>
    <x v="4"/>
    <x v="147"/>
    <x v="0"/>
    <x v="0"/>
    <s v="Tesseramento"/>
    <x v="1"/>
    <x v="4"/>
    <x v="0"/>
    <m/>
  </r>
  <r>
    <n v="237696"/>
    <x v="1"/>
    <x v="1"/>
    <x v="1"/>
    <x v="2"/>
    <x v="2"/>
    <x v="292"/>
    <x v="0"/>
    <x v="0"/>
    <s v="Tesseramento"/>
    <x v="1"/>
    <x v="5"/>
    <x v="0"/>
    <m/>
  </r>
  <r>
    <n v="237695"/>
    <x v="1"/>
    <x v="1"/>
    <x v="1"/>
    <x v="2"/>
    <x v="2"/>
    <x v="292"/>
    <x v="0"/>
    <x v="1"/>
    <s v="Tesseramento"/>
    <x v="1"/>
    <x v="5"/>
    <x v="0"/>
    <m/>
  </r>
  <r>
    <n v="238355"/>
    <x v="0"/>
    <x v="1"/>
    <x v="1"/>
    <x v="3"/>
    <x v="7"/>
    <x v="328"/>
    <x v="0"/>
    <x v="0"/>
    <s v="Tesseramento"/>
    <x v="0"/>
    <x v="0"/>
    <x v="0"/>
    <m/>
  </r>
  <r>
    <n v="166614"/>
    <x v="0"/>
    <x v="0"/>
    <x v="0"/>
    <x v="3"/>
    <x v="7"/>
    <x v="328"/>
    <x v="0"/>
    <x v="0"/>
    <s v="Tesseramento"/>
    <x v="0"/>
    <x v="0"/>
    <x v="0"/>
    <m/>
  </r>
  <r>
    <n v="55127"/>
    <x v="0"/>
    <x v="0"/>
    <x v="2"/>
    <x v="0"/>
    <x v="0"/>
    <x v="76"/>
    <x v="0"/>
    <x v="1"/>
    <s v="Tesseramento"/>
    <x v="0"/>
    <x v="3"/>
    <x v="0"/>
    <m/>
  </r>
  <r>
    <n v="9834"/>
    <x v="0"/>
    <x v="0"/>
    <x v="0"/>
    <x v="0"/>
    <x v="4"/>
    <x v="68"/>
    <x v="0"/>
    <x v="1"/>
    <s v="Tesseramento"/>
    <x v="1"/>
    <x v="3"/>
    <x v="0"/>
    <m/>
  </r>
  <r>
    <n v="77967"/>
    <x v="0"/>
    <x v="0"/>
    <x v="0"/>
    <x v="0"/>
    <x v="4"/>
    <x v="68"/>
    <x v="0"/>
    <x v="0"/>
    <s v="Tesseramento"/>
    <x v="1"/>
    <x v="0"/>
    <x v="0"/>
    <m/>
  </r>
  <r>
    <n v="121358"/>
    <x v="0"/>
    <x v="0"/>
    <x v="0"/>
    <x v="1"/>
    <x v="4"/>
    <x v="68"/>
    <x v="0"/>
    <x v="1"/>
    <s v="Tesseramento"/>
    <x v="1"/>
    <x v="1"/>
    <x v="0"/>
    <m/>
  </r>
  <r>
    <n v="227906"/>
    <x v="1"/>
    <x v="0"/>
    <x v="0"/>
    <x v="2"/>
    <x v="4"/>
    <x v="68"/>
    <x v="0"/>
    <x v="0"/>
    <s v="Tesseramento"/>
    <x v="1"/>
    <x v="5"/>
    <x v="0"/>
    <m/>
  </r>
  <r>
    <n v="70514"/>
    <x v="0"/>
    <x v="0"/>
    <x v="0"/>
    <x v="0"/>
    <x v="4"/>
    <x v="151"/>
    <x v="0"/>
    <x v="0"/>
    <s v="Tesseramento"/>
    <x v="1"/>
    <x v="4"/>
    <x v="0"/>
    <m/>
  </r>
  <r>
    <n v="183653"/>
    <x v="0"/>
    <x v="0"/>
    <x v="0"/>
    <x v="0"/>
    <x v="4"/>
    <x v="151"/>
    <x v="0"/>
    <x v="0"/>
    <s v="Tesseramento"/>
    <x v="1"/>
    <x v="0"/>
    <x v="0"/>
    <m/>
  </r>
  <r>
    <n v="229723"/>
    <x v="1"/>
    <x v="1"/>
    <x v="0"/>
    <x v="1"/>
    <x v="4"/>
    <x v="145"/>
    <x v="0"/>
    <x v="0"/>
    <s v="Tesseramento"/>
    <x v="1"/>
    <x v="7"/>
    <x v="0"/>
    <m/>
  </r>
  <r>
    <n v="237577"/>
    <x v="0"/>
    <x v="0"/>
    <x v="1"/>
    <x v="2"/>
    <x v="4"/>
    <x v="149"/>
    <x v="0"/>
    <x v="0"/>
    <s v="Tesseramento"/>
    <x v="1"/>
    <x v="0"/>
    <x v="0"/>
    <m/>
  </r>
  <r>
    <n v="237604"/>
    <x v="0"/>
    <x v="1"/>
    <x v="1"/>
    <x v="1"/>
    <x v="4"/>
    <x v="151"/>
    <x v="0"/>
    <x v="0"/>
    <s v="Tesseramento"/>
    <x v="1"/>
    <x v="0"/>
    <x v="0"/>
    <m/>
  </r>
  <r>
    <n v="237605"/>
    <x v="1"/>
    <x v="0"/>
    <x v="1"/>
    <x v="2"/>
    <x v="4"/>
    <x v="151"/>
    <x v="0"/>
    <x v="1"/>
    <s v="Tesseramento"/>
    <x v="1"/>
    <x v="5"/>
    <x v="0"/>
    <m/>
  </r>
  <r>
    <n v="237581"/>
    <x v="0"/>
    <x v="0"/>
    <x v="1"/>
    <x v="0"/>
    <x v="1"/>
    <x v="178"/>
    <x v="0"/>
    <x v="0"/>
    <s v="Tesseramento"/>
    <x v="0"/>
    <x v="3"/>
    <x v="0"/>
    <m/>
  </r>
  <r>
    <n v="195239"/>
    <x v="1"/>
    <x v="0"/>
    <x v="0"/>
    <x v="0"/>
    <x v="11"/>
    <x v="221"/>
    <x v="0"/>
    <x v="0"/>
    <s v="Tesseramento"/>
    <x v="1"/>
    <x v="5"/>
    <x v="0"/>
    <m/>
  </r>
  <r>
    <n v="195240"/>
    <x v="1"/>
    <x v="0"/>
    <x v="0"/>
    <x v="0"/>
    <x v="11"/>
    <x v="221"/>
    <x v="0"/>
    <x v="0"/>
    <s v="Tesseramento"/>
    <x v="1"/>
    <x v="5"/>
    <x v="0"/>
    <m/>
  </r>
  <r>
    <n v="210406"/>
    <x v="1"/>
    <x v="0"/>
    <x v="0"/>
    <x v="1"/>
    <x v="11"/>
    <x v="221"/>
    <x v="0"/>
    <x v="0"/>
    <s v="Tesseramento"/>
    <x v="1"/>
    <x v="5"/>
    <x v="0"/>
    <m/>
  </r>
  <r>
    <n v="220602"/>
    <x v="1"/>
    <x v="1"/>
    <x v="2"/>
    <x v="2"/>
    <x v="2"/>
    <x v="224"/>
    <x v="0"/>
    <x v="0"/>
    <s v="Tesseramento"/>
    <x v="1"/>
    <x v="5"/>
    <x v="0"/>
    <m/>
  </r>
  <r>
    <n v="212330"/>
    <x v="0"/>
    <x v="1"/>
    <x v="2"/>
    <x v="3"/>
    <x v="2"/>
    <x v="224"/>
    <x v="0"/>
    <x v="0"/>
    <s v="Tesseramento"/>
    <x v="1"/>
    <x v="4"/>
    <x v="0"/>
    <m/>
  </r>
  <r>
    <n v="237579"/>
    <x v="1"/>
    <x v="0"/>
    <x v="1"/>
    <x v="3"/>
    <x v="1"/>
    <x v="178"/>
    <x v="0"/>
    <x v="1"/>
    <s v="Tesseramento"/>
    <x v="0"/>
    <x v="6"/>
    <x v="0"/>
    <m/>
  </r>
  <r>
    <n v="237788"/>
    <x v="1"/>
    <x v="1"/>
    <x v="1"/>
    <x v="1"/>
    <x v="11"/>
    <x v="221"/>
    <x v="0"/>
    <x v="0"/>
    <s v="Tesseramento"/>
    <x v="1"/>
    <x v="5"/>
    <x v="0"/>
    <m/>
  </r>
  <r>
    <n v="57364"/>
    <x v="0"/>
    <x v="0"/>
    <x v="0"/>
    <x v="0"/>
    <x v="7"/>
    <x v="25"/>
    <x v="0"/>
    <x v="1"/>
    <s v="Tesseramento"/>
    <x v="0"/>
    <x v="4"/>
    <x v="0"/>
    <m/>
  </r>
  <r>
    <n v="194455"/>
    <x v="0"/>
    <x v="1"/>
    <x v="0"/>
    <x v="0"/>
    <x v="4"/>
    <x v="166"/>
    <x v="0"/>
    <x v="0"/>
    <s v="Tesseramento"/>
    <x v="1"/>
    <x v="0"/>
    <x v="0"/>
    <m/>
  </r>
  <r>
    <n v="185067"/>
    <x v="0"/>
    <x v="1"/>
    <x v="2"/>
    <x v="0"/>
    <x v="1"/>
    <x v="48"/>
    <x v="0"/>
    <x v="0"/>
    <s v="Tesseramento"/>
    <x v="1"/>
    <x v="0"/>
    <x v="0"/>
    <m/>
  </r>
  <r>
    <n v="96346"/>
    <x v="0"/>
    <x v="1"/>
    <x v="0"/>
    <x v="0"/>
    <x v="4"/>
    <x v="166"/>
    <x v="0"/>
    <x v="0"/>
    <s v="Tesseramento"/>
    <x v="1"/>
    <x v="1"/>
    <x v="0"/>
    <m/>
  </r>
  <r>
    <n v="71190"/>
    <x v="0"/>
    <x v="0"/>
    <x v="2"/>
    <x v="4"/>
    <x v="1"/>
    <x v="48"/>
    <x v="0"/>
    <x v="0"/>
    <s v="Tesseramento"/>
    <x v="1"/>
    <x v="3"/>
    <x v="0"/>
    <m/>
  </r>
  <r>
    <n v="216954"/>
    <x v="0"/>
    <x v="1"/>
    <x v="0"/>
    <x v="0"/>
    <x v="1"/>
    <x v="48"/>
    <x v="0"/>
    <x v="0"/>
    <s v="Tesseramento"/>
    <x v="1"/>
    <x v="4"/>
    <x v="0"/>
    <m/>
  </r>
  <r>
    <n v="100243"/>
    <x v="0"/>
    <x v="0"/>
    <x v="0"/>
    <x v="0"/>
    <x v="15"/>
    <x v="243"/>
    <x v="0"/>
    <x v="0"/>
    <s v="Tesseramento"/>
    <x v="0"/>
    <x v="0"/>
    <x v="0"/>
    <m/>
  </r>
  <r>
    <n v="100244"/>
    <x v="0"/>
    <x v="0"/>
    <x v="0"/>
    <x v="0"/>
    <x v="15"/>
    <x v="243"/>
    <x v="0"/>
    <x v="0"/>
    <s v="Tesseramento"/>
    <x v="0"/>
    <x v="0"/>
    <x v="0"/>
    <m/>
  </r>
  <r>
    <n v="196177"/>
    <x v="0"/>
    <x v="0"/>
    <x v="0"/>
    <x v="1"/>
    <x v="11"/>
    <x v="152"/>
    <x v="0"/>
    <x v="0"/>
    <s v="Tesseramento"/>
    <x v="1"/>
    <x v="0"/>
    <x v="0"/>
    <m/>
  </r>
  <r>
    <n v="1544"/>
    <x v="0"/>
    <x v="0"/>
    <x v="0"/>
    <x v="1"/>
    <x v="11"/>
    <x v="152"/>
    <x v="0"/>
    <x v="0"/>
    <s v="Tesseramento"/>
    <x v="1"/>
    <x v="4"/>
    <x v="0"/>
    <m/>
  </r>
  <r>
    <n v="208064"/>
    <x v="0"/>
    <x v="0"/>
    <x v="0"/>
    <x v="0"/>
    <x v="7"/>
    <x v="137"/>
    <x v="0"/>
    <x v="1"/>
    <s v="Tesseramento"/>
    <x v="3"/>
    <x v="0"/>
    <x v="0"/>
    <m/>
  </r>
  <r>
    <n v="208065"/>
    <x v="0"/>
    <x v="0"/>
    <x v="0"/>
    <x v="0"/>
    <x v="7"/>
    <x v="137"/>
    <x v="0"/>
    <x v="0"/>
    <s v="Tesseramento"/>
    <x v="3"/>
    <x v="0"/>
    <x v="0"/>
    <m/>
  </r>
  <r>
    <n v="164542"/>
    <x v="0"/>
    <x v="0"/>
    <x v="0"/>
    <x v="0"/>
    <x v="4"/>
    <x v="87"/>
    <x v="0"/>
    <x v="0"/>
    <s v="Tesseramento"/>
    <x v="0"/>
    <x v="3"/>
    <x v="0"/>
    <m/>
  </r>
  <r>
    <n v="239625"/>
    <x v="0"/>
    <x v="0"/>
    <x v="1"/>
    <x v="3"/>
    <x v="8"/>
    <x v="13"/>
    <x v="0"/>
    <x v="1"/>
    <s v="Tesseramento"/>
    <x v="0"/>
    <x v="0"/>
    <x v="0"/>
    <m/>
  </r>
  <r>
    <n v="239627"/>
    <x v="0"/>
    <x v="0"/>
    <x v="1"/>
    <x v="3"/>
    <x v="8"/>
    <x v="13"/>
    <x v="0"/>
    <x v="0"/>
    <s v="Tesseramento"/>
    <x v="0"/>
    <x v="0"/>
    <x v="0"/>
    <m/>
  </r>
  <r>
    <n v="237691"/>
    <x v="0"/>
    <x v="0"/>
    <x v="1"/>
    <x v="0"/>
    <x v="1"/>
    <x v="178"/>
    <x v="0"/>
    <x v="1"/>
    <s v="Tesseramento"/>
    <x v="0"/>
    <x v="0"/>
    <x v="0"/>
    <m/>
  </r>
  <r>
    <n v="61426"/>
    <x v="0"/>
    <x v="0"/>
    <x v="0"/>
    <x v="0"/>
    <x v="4"/>
    <x v="87"/>
    <x v="0"/>
    <x v="0"/>
    <s v="Tesseramento"/>
    <x v="0"/>
    <x v="4"/>
    <x v="0"/>
    <m/>
  </r>
  <r>
    <n v="231387"/>
    <x v="0"/>
    <x v="0"/>
    <x v="0"/>
    <x v="1"/>
    <x v="13"/>
    <x v="356"/>
    <x v="0"/>
    <x v="0"/>
    <s v="Tesseramento"/>
    <x v="1"/>
    <x v="0"/>
    <x v="0"/>
    <m/>
  </r>
  <r>
    <n v="237719"/>
    <x v="0"/>
    <x v="0"/>
    <x v="1"/>
    <x v="1"/>
    <x v="10"/>
    <x v="93"/>
    <x v="0"/>
    <x v="0"/>
    <s v="Tesseramento"/>
    <x v="0"/>
    <x v="0"/>
    <x v="0"/>
    <m/>
  </r>
  <r>
    <n v="172010"/>
    <x v="0"/>
    <x v="0"/>
    <x v="2"/>
    <x v="1"/>
    <x v="10"/>
    <x v="93"/>
    <x v="0"/>
    <x v="1"/>
    <s v="Tesseramento"/>
    <x v="0"/>
    <x v="0"/>
    <x v="0"/>
    <m/>
  </r>
  <r>
    <n v="106725"/>
    <x v="0"/>
    <x v="0"/>
    <x v="0"/>
    <x v="0"/>
    <x v="11"/>
    <x v="126"/>
    <x v="0"/>
    <x v="0"/>
    <s v="Tesseramento"/>
    <x v="1"/>
    <x v="1"/>
    <x v="0"/>
    <m/>
  </r>
  <r>
    <n v="237720"/>
    <x v="0"/>
    <x v="0"/>
    <x v="1"/>
    <x v="1"/>
    <x v="10"/>
    <x v="93"/>
    <x v="0"/>
    <x v="0"/>
    <s v="Tesseramento"/>
    <x v="0"/>
    <x v="1"/>
    <x v="0"/>
    <m/>
  </r>
  <r>
    <n v="237721"/>
    <x v="0"/>
    <x v="0"/>
    <x v="1"/>
    <x v="1"/>
    <x v="10"/>
    <x v="93"/>
    <x v="0"/>
    <x v="0"/>
    <s v="Tesseramento"/>
    <x v="0"/>
    <x v="0"/>
    <x v="0"/>
    <m/>
  </r>
  <r>
    <n v="135311"/>
    <x v="0"/>
    <x v="0"/>
    <x v="0"/>
    <x v="1"/>
    <x v="4"/>
    <x v="88"/>
    <x v="0"/>
    <x v="1"/>
    <s v="Tesseramento"/>
    <x v="1"/>
    <x v="0"/>
    <x v="0"/>
    <m/>
  </r>
  <r>
    <n v="237606"/>
    <x v="0"/>
    <x v="0"/>
    <x v="1"/>
    <x v="3"/>
    <x v="3"/>
    <x v="394"/>
    <x v="0"/>
    <x v="0"/>
    <s v="Tesseramento"/>
    <x v="1"/>
    <x v="0"/>
    <x v="0"/>
    <m/>
  </r>
  <r>
    <n v="237663"/>
    <x v="0"/>
    <x v="1"/>
    <x v="1"/>
    <x v="3"/>
    <x v="16"/>
    <x v="90"/>
    <x v="0"/>
    <x v="0"/>
    <s v="Tesseramento"/>
    <x v="1"/>
    <x v="3"/>
    <x v="0"/>
    <m/>
  </r>
  <r>
    <n v="230927"/>
    <x v="1"/>
    <x v="0"/>
    <x v="0"/>
    <x v="1"/>
    <x v="16"/>
    <x v="90"/>
    <x v="0"/>
    <x v="1"/>
    <s v="Tesseramento"/>
    <x v="1"/>
    <x v="5"/>
    <x v="0"/>
    <m/>
  </r>
  <r>
    <n v="222905"/>
    <x v="0"/>
    <x v="0"/>
    <x v="0"/>
    <x v="0"/>
    <x v="2"/>
    <x v="36"/>
    <x v="0"/>
    <x v="0"/>
    <s v="Tesseramento"/>
    <x v="1"/>
    <x v="1"/>
    <x v="0"/>
    <m/>
  </r>
  <r>
    <n v="237688"/>
    <x v="0"/>
    <x v="0"/>
    <x v="1"/>
    <x v="1"/>
    <x v="7"/>
    <x v="347"/>
    <x v="0"/>
    <x v="1"/>
    <s v="Tesseramento"/>
    <x v="0"/>
    <x v="0"/>
    <x v="0"/>
    <m/>
  </r>
  <r>
    <n v="28314"/>
    <x v="0"/>
    <x v="0"/>
    <x v="2"/>
    <x v="0"/>
    <x v="13"/>
    <x v="198"/>
    <x v="0"/>
    <x v="0"/>
    <s v="Tesseramento"/>
    <x v="1"/>
    <x v="4"/>
    <x v="0"/>
    <m/>
  </r>
  <r>
    <n v="237885"/>
    <x v="0"/>
    <x v="1"/>
    <x v="1"/>
    <x v="2"/>
    <x v="1"/>
    <x v="1"/>
    <x v="0"/>
    <x v="0"/>
    <s v="Tesseramento"/>
    <x v="0"/>
    <x v="0"/>
    <x v="0"/>
    <m/>
  </r>
  <r>
    <n v="237599"/>
    <x v="0"/>
    <x v="0"/>
    <x v="1"/>
    <x v="0"/>
    <x v="13"/>
    <x v="198"/>
    <x v="0"/>
    <x v="0"/>
    <s v="Tesseramento"/>
    <x v="1"/>
    <x v="3"/>
    <x v="0"/>
    <m/>
  </r>
  <r>
    <n v="237600"/>
    <x v="1"/>
    <x v="0"/>
    <x v="1"/>
    <x v="3"/>
    <x v="13"/>
    <x v="198"/>
    <x v="0"/>
    <x v="0"/>
    <s v="Tesseramento"/>
    <x v="1"/>
    <x v="5"/>
    <x v="0"/>
    <m/>
  </r>
  <r>
    <n v="173370"/>
    <x v="0"/>
    <x v="0"/>
    <x v="0"/>
    <x v="0"/>
    <x v="12"/>
    <x v="133"/>
    <x v="0"/>
    <x v="0"/>
    <s v="Tesseramento"/>
    <x v="0"/>
    <x v="1"/>
    <x v="0"/>
    <m/>
  </r>
  <r>
    <n v="230543"/>
    <x v="1"/>
    <x v="1"/>
    <x v="0"/>
    <x v="2"/>
    <x v="7"/>
    <x v="56"/>
    <x v="0"/>
    <x v="1"/>
    <s v="Tesseramento"/>
    <x v="1"/>
    <x v="5"/>
    <x v="0"/>
    <m/>
  </r>
  <r>
    <n v="223772"/>
    <x v="0"/>
    <x v="1"/>
    <x v="0"/>
    <x v="1"/>
    <x v="7"/>
    <x v="56"/>
    <x v="0"/>
    <x v="0"/>
    <s v="Tesseramento"/>
    <x v="1"/>
    <x v="0"/>
    <x v="0"/>
    <m/>
  </r>
  <r>
    <n v="215714"/>
    <x v="0"/>
    <x v="1"/>
    <x v="0"/>
    <x v="0"/>
    <x v="7"/>
    <x v="56"/>
    <x v="0"/>
    <x v="0"/>
    <s v="Tesseramento"/>
    <x v="1"/>
    <x v="0"/>
    <x v="0"/>
    <m/>
  </r>
  <r>
    <n v="223677"/>
    <x v="0"/>
    <x v="1"/>
    <x v="2"/>
    <x v="3"/>
    <x v="7"/>
    <x v="56"/>
    <x v="0"/>
    <x v="1"/>
    <s v="Tesseramento"/>
    <x v="1"/>
    <x v="0"/>
    <x v="0"/>
    <m/>
  </r>
  <r>
    <n v="237667"/>
    <x v="0"/>
    <x v="1"/>
    <x v="1"/>
    <x v="1"/>
    <x v="7"/>
    <x v="56"/>
    <x v="0"/>
    <x v="0"/>
    <s v="Tesseramento"/>
    <x v="1"/>
    <x v="1"/>
    <x v="0"/>
    <m/>
  </r>
  <r>
    <n v="237669"/>
    <x v="0"/>
    <x v="1"/>
    <x v="1"/>
    <x v="1"/>
    <x v="7"/>
    <x v="56"/>
    <x v="0"/>
    <x v="0"/>
    <s v="Tesseramento"/>
    <x v="1"/>
    <x v="0"/>
    <x v="0"/>
    <m/>
  </r>
  <r>
    <n v="237670"/>
    <x v="0"/>
    <x v="1"/>
    <x v="1"/>
    <x v="2"/>
    <x v="7"/>
    <x v="56"/>
    <x v="0"/>
    <x v="1"/>
    <s v="Tesseramento"/>
    <x v="1"/>
    <x v="0"/>
    <x v="0"/>
    <m/>
  </r>
  <r>
    <n v="237671"/>
    <x v="1"/>
    <x v="1"/>
    <x v="1"/>
    <x v="2"/>
    <x v="7"/>
    <x v="56"/>
    <x v="0"/>
    <x v="1"/>
    <s v="Tesseramento"/>
    <x v="1"/>
    <x v="6"/>
    <x v="0"/>
    <m/>
  </r>
  <r>
    <n v="227818"/>
    <x v="0"/>
    <x v="0"/>
    <x v="0"/>
    <x v="0"/>
    <x v="1"/>
    <x v="26"/>
    <x v="0"/>
    <x v="1"/>
    <s v="Tesseramento"/>
    <x v="1"/>
    <x v="0"/>
    <x v="0"/>
    <m/>
  </r>
  <r>
    <n v="29596"/>
    <x v="0"/>
    <x v="0"/>
    <x v="0"/>
    <x v="0"/>
    <x v="4"/>
    <x v="330"/>
    <x v="0"/>
    <x v="0"/>
    <s v="Tesseramento"/>
    <x v="1"/>
    <x v="0"/>
    <x v="0"/>
    <m/>
  </r>
  <r>
    <n v="237668"/>
    <x v="1"/>
    <x v="1"/>
    <x v="1"/>
    <x v="2"/>
    <x v="7"/>
    <x v="56"/>
    <x v="0"/>
    <x v="1"/>
    <s v="Tesseramento"/>
    <x v="1"/>
    <x v="5"/>
    <x v="0"/>
    <m/>
  </r>
  <r>
    <n v="217958"/>
    <x v="0"/>
    <x v="1"/>
    <x v="0"/>
    <x v="1"/>
    <x v="7"/>
    <x v="56"/>
    <x v="0"/>
    <x v="0"/>
    <s v="Tesseramento"/>
    <x v="1"/>
    <x v="0"/>
    <x v="0"/>
    <m/>
  </r>
  <r>
    <n v="209522"/>
    <x v="0"/>
    <x v="0"/>
    <x v="0"/>
    <x v="1"/>
    <x v="7"/>
    <x v="56"/>
    <x v="0"/>
    <x v="0"/>
    <s v="Tesseramento"/>
    <x v="1"/>
    <x v="4"/>
    <x v="0"/>
    <m/>
  </r>
  <r>
    <n v="209523"/>
    <x v="0"/>
    <x v="0"/>
    <x v="0"/>
    <x v="1"/>
    <x v="7"/>
    <x v="56"/>
    <x v="0"/>
    <x v="0"/>
    <s v="Tesseramento"/>
    <x v="1"/>
    <x v="4"/>
    <x v="0"/>
    <m/>
  </r>
  <r>
    <n v="216234"/>
    <x v="0"/>
    <x v="0"/>
    <x v="0"/>
    <x v="3"/>
    <x v="10"/>
    <x v="63"/>
    <x v="0"/>
    <x v="1"/>
    <s v="Tesseramento"/>
    <x v="0"/>
    <x v="0"/>
    <x v="0"/>
    <m/>
  </r>
  <r>
    <n v="153416"/>
    <x v="0"/>
    <x v="0"/>
    <x v="0"/>
    <x v="0"/>
    <x v="7"/>
    <x v="103"/>
    <x v="0"/>
    <x v="0"/>
    <s v="Tesseramento"/>
    <x v="1"/>
    <x v="4"/>
    <x v="0"/>
    <m/>
  </r>
  <r>
    <n v="237763"/>
    <x v="0"/>
    <x v="1"/>
    <x v="1"/>
    <x v="2"/>
    <x v="11"/>
    <x v="24"/>
    <x v="0"/>
    <x v="0"/>
    <s v="Tesseramento"/>
    <x v="1"/>
    <x v="1"/>
    <x v="0"/>
    <m/>
  </r>
  <r>
    <n v="91925"/>
    <x v="0"/>
    <x v="0"/>
    <x v="0"/>
    <x v="1"/>
    <x v="1"/>
    <x v="26"/>
    <x v="0"/>
    <x v="0"/>
    <s v="Tesseramento"/>
    <x v="1"/>
    <x v="3"/>
    <x v="0"/>
    <m/>
  </r>
  <r>
    <n v="237698"/>
    <x v="1"/>
    <x v="0"/>
    <x v="1"/>
    <x v="2"/>
    <x v="4"/>
    <x v="4"/>
    <x v="0"/>
    <x v="1"/>
    <s v="Tesseramento"/>
    <x v="1"/>
    <x v="5"/>
    <x v="0"/>
    <m/>
  </r>
  <r>
    <n v="10284"/>
    <x v="0"/>
    <x v="0"/>
    <x v="0"/>
    <x v="0"/>
    <x v="4"/>
    <x v="4"/>
    <x v="0"/>
    <x v="0"/>
    <s v="Tesseramento"/>
    <x v="1"/>
    <x v="0"/>
    <x v="0"/>
    <m/>
  </r>
  <r>
    <n v="122437"/>
    <x v="0"/>
    <x v="0"/>
    <x v="0"/>
    <x v="0"/>
    <x v="4"/>
    <x v="4"/>
    <x v="0"/>
    <x v="0"/>
    <s v="Tesseramento"/>
    <x v="1"/>
    <x v="0"/>
    <x v="0"/>
    <m/>
  </r>
  <r>
    <n v="237689"/>
    <x v="0"/>
    <x v="1"/>
    <x v="1"/>
    <x v="2"/>
    <x v="8"/>
    <x v="393"/>
    <x v="0"/>
    <x v="1"/>
    <s v="Tesseramento"/>
    <x v="1"/>
    <x v="4"/>
    <x v="0"/>
    <m/>
  </r>
  <r>
    <n v="190329"/>
    <x v="0"/>
    <x v="0"/>
    <x v="0"/>
    <x v="0"/>
    <x v="4"/>
    <x v="249"/>
    <x v="0"/>
    <x v="0"/>
    <s v="Tesseramento"/>
    <x v="1"/>
    <x v="1"/>
    <x v="0"/>
    <m/>
  </r>
  <r>
    <n v="14426"/>
    <x v="0"/>
    <x v="0"/>
    <x v="0"/>
    <x v="0"/>
    <x v="4"/>
    <x v="249"/>
    <x v="0"/>
    <x v="0"/>
    <s v="Tesseramento"/>
    <x v="1"/>
    <x v="3"/>
    <x v="0"/>
    <m/>
  </r>
  <r>
    <n v="207701"/>
    <x v="1"/>
    <x v="0"/>
    <x v="0"/>
    <x v="0"/>
    <x v="4"/>
    <x v="249"/>
    <x v="0"/>
    <x v="1"/>
    <s v="Tesseramento"/>
    <x v="1"/>
    <x v="6"/>
    <x v="0"/>
    <m/>
  </r>
  <r>
    <n v="100834"/>
    <x v="0"/>
    <x v="0"/>
    <x v="0"/>
    <x v="0"/>
    <x v="11"/>
    <x v="142"/>
    <x v="0"/>
    <x v="1"/>
    <s v="Tesseramento"/>
    <x v="1"/>
    <x v="3"/>
    <x v="0"/>
    <m/>
  </r>
  <r>
    <n v="121670"/>
    <x v="0"/>
    <x v="0"/>
    <x v="0"/>
    <x v="1"/>
    <x v="4"/>
    <x v="125"/>
    <x v="0"/>
    <x v="1"/>
    <s v="Tesseramento"/>
    <x v="1"/>
    <x v="4"/>
    <x v="0"/>
    <m/>
  </r>
  <r>
    <n v="121673"/>
    <x v="0"/>
    <x v="0"/>
    <x v="0"/>
    <x v="1"/>
    <x v="4"/>
    <x v="125"/>
    <x v="0"/>
    <x v="0"/>
    <s v="Tesseramento"/>
    <x v="1"/>
    <x v="4"/>
    <x v="0"/>
    <m/>
  </r>
  <r>
    <n v="21829"/>
    <x v="0"/>
    <x v="0"/>
    <x v="0"/>
    <x v="0"/>
    <x v="7"/>
    <x v="150"/>
    <x v="0"/>
    <x v="1"/>
    <s v="Tesseramento"/>
    <x v="1"/>
    <x v="4"/>
    <x v="0"/>
    <m/>
  </r>
  <r>
    <n v="22244"/>
    <x v="0"/>
    <x v="0"/>
    <x v="0"/>
    <x v="0"/>
    <x v="7"/>
    <x v="150"/>
    <x v="0"/>
    <x v="0"/>
    <s v="Tesseramento"/>
    <x v="1"/>
    <x v="0"/>
    <x v="0"/>
    <m/>
  </r>
  <r>
    <n v="87889"/>
    <x v="0"/>
    <x v="0"/>
    <x v="0"/>
    <x v="0"/>
    <x v="4"/>
    <x v="125"/>
    <x v="0"/>
    <x v="0"/>
    <s v="Tesseramento"/>
    <x v="1"/>
    <x v="4"/>
    <x v="0"/>
    <m/>
  </r>
  <r>
    <n v="237777"/>
    <x v="0"/>
    <x v="0"/>
    <x v="1"/>
    <x v="1"/>
    <x v="2"/>
    <x v="230"/>
    <x v="0"/>
    <x v="1"/>
    <s v="Tesseramento"/>
    <x v="1"/>
    <x v="1"/>
    <x v="0"/>
    <m/>
  </r>
  <r>
    <n v="134131"/>
    <x v="0"/>
    <x v="0"/>
    <x v="0"/>
    <x v="1"/>
    <x v="3"/>
    <x v="85"/>
    <x v="0"/>
    <x v="1"/>
    <s v="Tesseramento"/>
    <x v="1"/>
    <x v="0"/>
    <x v="0"/>
    <m/>
  </r>
  <r>
    <n v="237782"/>
    <x v="0"/>
    <x v="0"/>
    <x v="1"/>
    <x v="1"/>
    <x v="2"/>
    <x v="230"/>
    <x v="0"/>
    <x v="0"/>
    <s v="Tesseramento"/>
    <x v="1"/>
    <x v="0"/>
    <x v="0"/>
    <m/>
  </r>
  <r>
    <n v="182399"/>
    <x v="0"/>
    <x v="0"/>
    <x v="0"/>
    <x v="1"/>
    <x v="3"/>
    <x v="85"/>
    <x v="0"/>
    <x v="1"/>
    <s v="Tesseramento"/>
    <x v="1"/>
    <x v="0"/>
    <x v="0"/>
    <m/>
  </r>
  <r>
    <n v="237779"/>
    <x v="0"/>
    <x v="0"/>
    <x v="1"/>
    <x v="1"/>
    <x v="2"/>
    <x v="230"/>
    <x v="0"/>
    <x v="1"/>
    <s v="Tesseramento"/>
    <x v="1"/>
    <x v="0"/>
    <x v="0"/>
    <m/>
  </r>
  <r>
    <n v="237781"/>
    <x v="0"/>
    <x v="0"/>
    <x v="1"/>
    <x v="1"/>
    <x v="2"/>
    <x v="230"/>
    <x v="0"/>
    <x v="0"/>
    <s v="Tesseramento"/>
    <x v="1"/>
    <x v="4"/>
    <x v="0"/>
    <m/>
  </r>
  <r>
    <n v="227244"/>
    <x v="0"/>
    <x v="1"/>
    <x v="0"/>
    <x v="1"/>
    <x v="3"/>
    <x v="85"/>
    <x v="0"/>
    <x v="0"/>
    <s v="Tesseramento"/>
    <x v="1"/>
    <x v="0"/>
    <x v="0"/>
    <m/>
  </r>
  <r>
    <n v="237728"/>
    <x v="0"/>
    <x v="1"/>
    <x v="1"/>
    <x v="2"/>
    <x v="4"/>
    <x v="80"/>
    <x v="0"/>
    <x v="1"/>
    <s v="Tesseramento"/>
    <x v="1"/>
    <x v="1"/>
    <x v="0"/>
    <m/>
  </r>
  <r>
    <n v="82825"/>
    <x v="0"/>
    <x v="1"/>
    <x v="0"/>
    <x v="4"/>
    <x v="4"/>
    <x v="125"/>
    <x v="0"/>
    <x v="0"/>
    <s v="Tesseramento"/>
    <x v="1"/>
    <x v="3"/>
    <x v="0"/>
    <m/>
  </r>
  <r>
    <n v="116195"/>
    <x v="0"/>
    <x v="1"/>
    <x v="0"/>
    <x v="4"/>
    <x v="4"/>
    <x v="125"/>
    <x v="0"/>
    <x v="1"/>
    <s v="Tesseramento"/>
    <x v="1"/>
    <x v="4"/>
    <x v="0"/>
    <m/>
  </r>
  <r>
    <n v="237778"/>
    <x v="0"/>
    <x v="0"/>
    <x v="1"/>
    <x v="1"/>
    <x v="2"/>
    <x v="230"/>
    <x v="0"/>
    <x v="1"/>
    <s v="Tesseramento"/>
    <x v="1"/>
    <x v="3"/>
    <x v="0"/>
    <m/>
  </r>
  <r>
    <n v="237780"/>
    <x v="0"/>
    <x v="0"/>
    <x v="1"/>
    <x v="1"/>
    <x v="2"/>
    <x v="230"/>
    <x v="0"/>
    <x v="1"/>
    <s v="Tesseramento"/>
    <x v="1"/>
    <x v="0"/>
    <x v="0"/>
    <m/>
  </r>
  <r>
    <n v="5887"/>
    <x v="0"/>
    <x v="0"/>
    <x v="0"/>
    <x v="0"/>
    <x v="7"/>
    <x v="150"/>
    <x v="0"/>
    <x v="1"/>
    <s v="Tesseramento"/>
    <x v="1"/>
    <x v="4"/>
    <x v="0"/>
    <m/>
  </r>
  <r>
    <n v="237608"/>
    <x v="0"/>
    <x v="0"/>
    <x v="1"/>
    <x v="2"/>
    <x v="7"/>
    <x v="150"/>
    <x v="0"/>
    <x v="1"/>
    <s v="Tesseramento"/>
    <x v="1"/>
    <x v="0"/>
    <x v="0"/>
    <m/>
  </r>
  <r>
    <n v="237607"/>
    <x v="1"/>
    <x v="0"/>
    <x v="1"/>
    <x v="2"/>
    <x v="7"/>
    <x v="150"/>
    <x v="0"/>
    <x v="1"/>
    <s v="Tesseramento"/>
    <x v="1"/>
    <x v="5"/>
    <x v="0"/>
    <m/>
  </r>
  <r>
    <n v="237664"/>
    <x v="0"/>
    <x v="1"/>
    <x v="1"/>
    <x v="1"/>
    <x v="2"/>
    <x v="224"/>
    <x v="0"/>
    <x v="0"/>
    <s v="Tesseramento"/>
    <x v="1"/>
    <x v="0"/>
    <x v="0"/>
    <m/>
  </r>
  <r>
    <n v="237620"/>
    <x v="0"/>
    <x v="0"/>
    <x v="1"/>
    <x v="0"/>
    <x v="10"/>
    <x v="63"/>
    <x v="0"/>
    <x v="1"/>
    <s v="Tesseramento"/>
    <x v="0"/>
    <x v="0"/>
    <x v="0"/>
    <m/>
  </r>
  <r>
    <n v="237628"/>
    <x v="0"/>
    <x v="0"/>
    <x v="1"/>
    <x v="2"/>
    <x v="4"/>
    <x v="12"/>
    <x v="0"/>
    <x v="0"/>
    <s v="Tesseramento"/>
    <x v="1"/>
    <x v="0"/>
    <x v="0"/>
    <m/>
  </r>
  <r>
    <n v="106945"/>
    <x v="0"/>
    <x v="0"/>
    <x v="0"/>
    <x v="0"/>
    <x v="11"/>
    <x v="142"/>
    <x v="0"/>
    <x v="0"/>
    <s v="Tesseramento"/>
    <x v="1"/>
    <x v="0"/>
    <x v="0"/>
    <m/>
  </r>
  <r>
    <n v="34407"/>
    <x v="0"/>
    <x v="2"/>
    <x v="0"/>
    <x v="0"/>
    <x v="7"/>
    <x v="225"/>
    <x v="1"/>
    <x v="0"/>
    <s v="Tesseramento"/>
    <x v="0"/>
    <x v="8"/>
    <x v="0"/>
    <m/>
  </r>
  <r>
    <n v="34547"/>
    <x v="0"/>
    <x v="0"/>
    <x v="0"/>
    <x v="0"/>
    <x v="11"/>
    <x v="91"/>
    <x v="0"/>
    <x v="0"/>
    <s v="Tesseramento"/>
    <x v="1"/>
    <x v="4"/>
    <x v="0"/>
    <m/>
  </r>
  <r>
    <n v="237662"/>
    <x v="0"/>
    <x v="0"/>
    <x v="1"/>
    <x v="1"/>
    <x v="4"/>
    <x v="12"/>
    <x v="0"/>
    <x v="0"/>
    <s v="Tesseramento"/>
    <x v="1"/>
    <x v="0"/>
    <x v="0"/>
    <m/>
  </r>
  <r>
    <n v="222583"/>
    <x v="1"/>
    <x v="1"/>
    <x v="0"/>
    <x v="1"/>
    <x v="4"/>
    <x v="84"/>
    <x v="0"/>
    <x v="0"/>
    <s v="Tesseramento"/>
    <x v="0"/>
    <x v="7"/>
    <x v="0"/>
    <m/>
  </r>
  <r>
    <n v="208057"/>
    <x v="0"/>
    <x v="1"/>
    <x v="0"/>
    <x v="2"/>
    <x v="7"/>
    <x v="44"/>
    <x v="0"/>
    <x v="0"/>
    <s v="Tesseramento"/>
    <x v="1"/>
    <x v="1"/>
    <x v="0"/>
    <m/>
  </r>
  <r>
    <n v="65915"/>
    <x v="0"/>
    <x v="0"/>
    <x v="0"/>
    <x v="0"/>
    <x v="4"/>
    <x v="58"/>
    <x v="0"/>
    <x v="0"/>
    <s v="Tesseramento"/>
    <x v="1"/>
    <x v="4"/>
    <x v="0"/>
    <m/>
  </r>
  <r>
    <n v="237791"/>
    <x v="0"/>
    <x v="0"/>
    <x v="1"/>
    <x v="0"/>
    <x v="7"/>
    <x v="69"/>
    <x v="0"/>
    <x v="0"/>
    <s v="Tesseramento"/>
    <x v="1"/>
    <x v="1"/>
    <x v="0"/>
    <m/>
  </r>
  <r>
    <n v="237932"/>
    <x v="0"/>
    <x v="1"/>
    <x v="1"/>
    <x v="3"/>
    <x v="12"/>
    <x v="114"/>
    <x v="0"/>
    <x v="0"/>
    <s v="Tesseramento"/>
    <x v="1"/>
    <x v="1"/>
    <x v="0"/>
    <m/>
  </r>
  <r>
    <n v="122577"/>
    <x v="0"/>
    <x v="0"/>
    <x v="0"/>
    <x v="0"/>
    <x v="11"/>
    <x v="278"/>
    <x v="0"/>
    <x v="0"/>
    <s v="Tesseramento"/>
    <x v="1"/>
    <x v="4"/>
    <x v="0"/>
    <m/>
  </r>
  <r>
    <n v="100662"/>
    <x v="0"/>
    <x v="0"/>
    <x v="0"/>
    <x v="0"/>
    <x v="4"/>
    <x v="18"/>
    <x v="0"/>
    <x v="0"/>
    <s v="Tesseramento"/>
    <x v="1"/>
    <x v="0"/>
    <x v="0"/>
    <m/>
  </r>
  <r>
    <n v="229348"/>
    <x v="1"/>
    <x v="0"/>
    <x v="0"/>
    <x v="2"/>
    <x v="4"/>
    <x v="18"/>
    <x v="0"/>
    <x v="1"/>
    <s v="Tesseramento"/>
    <x v="1"/>
    <x v="5"/>
    <x v="0"/>
    <m/>
  </r>
  <r>
    <n v="229347"/>
    <x v="1"/>
    <x v="0"/>
    <x v="0"/>
    <x v="2"/>
    <x v="4"/>
    <x v="18"/>
    <x v="0"/>
    <x v="0"/>
    <s v="Tesseramento"/>
    <x v="1"/>
    <x v="5"/>
    <x v="0"/>
    <m/>
  </r>
  <r>
    <n v="17398"/>
    <x v="0"/>
    <x v="0"/>
    <x v="0"/>
    <x v="0"/>
    <x v="4"/>
    <x v="18"/>
    <x v="0"/>
    <x v="1"/>
    <s v="Tesseramento"/>
    <x v="1"/>
    <x v="4"/>
    <x v="0"/>
    <m/>
  </r>
  <r>
    <n v="70503"/>
    <x v="0"/>
    <x v="0"/>
    <x v="0"/>
    <x v="0"/>
    <x v="4"/>
    <x v="18"/>
    <x v="0"/>
    <x v="1"/>
    <s v="Tesseramento"/>
    <x v="1"/>
    <x v="3"/>
    <x v="0"/>
    <m/>
  </r>
  <r>
    <n v="202084"/>
    <x v="1"/>
    <x v="1"/>
    <x v="0"/>
    <x v="1"/>
    <x v="7"/>
    <x v="205"/>
    <x v="0"/>
    <x v="1"/>
    <s v="Tesseramento"/>
    <x v="1"/>
    <x v="2"/>
    <x v="1"/>
    <m/>
  </r>
  <r>
    <n v="202100"/>
    <x v="1"/>
    <x v="1"/>
    <x v="0"/>
    <x v="1"/>
    <x v="7"/>
    <x v="205"/>
    <x v="0"/>
    <x v="1"/>
    <s v="Tesseramento"/>
    <x v="1"/>
    <x v="2"/>
    <x v="1"/>
    <m/>
  </r>
  <r>
    <n v="219868"/>
    <x v="1"/>
    <x v="1"/>
    <x v="0"/>
    <x v="0"/>
    <x v="7"/>
    <x v="205"/>
    <x v="0"/>
    <x v="0"/>
    <s v="Tesseramento"/>
    <x v="1"/>
    <x v="2"/>
    <x v="1"/>
    <m/>
  </r>
  <r>
    <n v="202119"/>
    <x v="0"/>
    <x v="1"/>
    <x v="0"/>
    <x v="1"/>
    <x v="7"/>
    <x v="205"/>
    <x v="0"/>
    <x v="0"/>
    <s v="Tesseramento"/>
    <x v="1"/>
    <x v="1"/>
    <x v="1"/>
    <m/>
  </r>
  <r>
    <n v="202083"/>
    <x v="1"/>
    <x v="1"/>
    <x v="2"/>
    <x v="2"/>
    <x v="7"/>
    <x v="205"/>
    <x v="0"/>
    <x v="1"/>
    <s v="Tesseramento"/>
    <x v="1"/>
    <x v="2"/>
    <x v="1"/>
    <m/>
  </r>
  <r>
    <n v="202106"/>
    <x v="1"/>
    <x v="1"/>
    <x v="2"/>
    <x v="2"/>
    <x v="7"/>
    <x v="205"/>
    <x v="0"/>
    <x v="1"/>
    <s v="Tesseramento"/>
    <x v="1"/>
    <x v="2"/>
    <x v="1"/>
    <m/>
  </r>
  <r>
    <n v="219877"/>
    <x v="0"/>
    <x v="1"/>
    <x v="2"/>
    <x v="2"/>
    <x v="7"/>
    <x v="205"/>
    <x v="0"/>
    <x v="1"/>
    <s v="Tesseramento"/>
    <x v="1"/>
    <x v="1"/>
    <x v="1"/>
    <m/>
  </r>
  <r>
    <n v="185713"/>
    <x v="0"/>
    <x v="0"/>
    <x v="0"/>
    <x v="0"/>
    <x v="4"/>
    <x v="58"/>
    <x v="0"/>
    <x v="0"/>
    <s v="Tesseramento"/>
    <x v="1"/>
    <x v="0"/>
    <x v="0"/>
    <m/>
  </r>
  <r>
    <n v="237612"/>
    <x v="1"/>
    <x v="1"/>
    <x v="1"/>
    <x v="2"/>
    <x v="7"/>
    <x v="205"/>
    <x v="0"/>
    <x v="1"/>
    <s v="Tesseramento"/>
    <x v="1"/>
    <x v="2"/>
    <x v="1"/>
    <m/>
  </r>
  <r>
    <n v="237675"/>
    <x v="0"/>
    <x v="0"/>
    <x v="1"/>
    <x v="3"/>
    <x v="7"/>
    <x v="210"/>
    <x v="0"/>
    <x v="0"/>
    <s v="Tesseramento"/>
    <x v="0"/>
    <x v="0"/>
    <x v="0"/>
    <m/>
  </r>
  <r>
    <n v="237678"/>
    <x v="0"/>
    <x v="1"/>
    <x v="1"/>
    <x v="2"/>
    <x v="4"/>
    <x v="58"/>
    <x v="0"/>
    <x v="1"/>
    <s v="Tesseramento"/>
    <x v="1"/>
    <x v="0"/>
    <x v="0"/>
    <m/>
  </r>
  <r>
    <n v="237613"/>
    <x v="1"/>
    <x v="1"/>
    <x v="1"/>
    <x v="2"/>
    <x v="7"/>
    <x v="205"/>
    <x v="0"/>
    <x v="1"/>
    <s v="Tesseramento"/>
    <x v="1"/>
    <x v="2"/>
    <x v="1"/>
    <m/>
  </r>
  <r>
    <n v="237676"/>
    <x v="0"/>
    <x v="0"/>
    <x v="1"/>
    <x v="0"/>
    <x v="7"/>
    <x v="210"/>
    <x v="0"/>
    <x v="1"/>
    <s v="Tesseramento"/>
    <x v="0"/>
    <x v="0"/>
    <x v="0"/>
    <m/>
  </r>
  <r>
    <n v="237616"/>
    <x v="1"/>
    <x v="1"/>
    <x v="1"/>
    <x v="2"/>
    <x v="7"/>
    <x v="205"/>
    <x v="0"/>
    <x v="0"/>
    <s v="Tesseramento"/>
    <x v="1"/>
    <x v="6"/>
    <x v="1"/>
    <m/>
  </r>
  <r>
    <n v="237617"/>
    <x v="0"/>
    <x v="1"/>
    <x v="1"/>
    <x v="2"/>
    <x v="7"/>
    <x v="205"/>
    <x v="0"/>
    <x v="1"/>
    <s v="Tesseramento"/>
    <x v="1"/>
    <x v="1"/>
    <x v="1"/>
    <m/>
  </r>
  <r>
    <n v="237619"/>
    <x v="1"/>
    <x v="1"/>
    <x v="1"/>
    <x v="2"/>
    <x v="7"/>
    <x v="205"/>
    <x v="0"/>
    <x v="1"/>
    <s v="Tesseramento"/>
    <x v="1"/>
    <x v="2"/>
    <x v="1"/>
    <m/>
  </r>
  <r>
    <n v="176233"/>
    <x v="0"/>
    <x v="0"/>
    <x v="0"/>
    <x v="1"/>
    <x v="10"/>
    <x v="93"/>
    <x v="0"/>
    <x v="0"/>
    <s v="Tesseramento"/>
    <x v="0"/>
    <x v="4"/>
    <x v="0"/>
    <m/>
  </r>
  <r>
    <n v="221012"/>
    <x v="0"/>
    <x v="1"/>
    <x v="0"/>
    <x v="1"/>
    <x v="7"/>
    <x v="205"/>
    <x v="0"/>
    <x v="0"/>
    <s v="Tesseramento"/>
    <x v="1"/>
    <x v="0"/>
    <x v="1"/>
    <m/>
  </r>
  <r>
    <n v="192634"/>
    <x v="0"/>
    <x v="0"/>
    <x v="2"/>
    <x v="0"/>
    <x v="1"/>
    <x v="1"/>
    <x v="0"/>
    <x v="0"/>
    <s v="Tesseramento"/>
    <x v="0"/>
    <x v="0"/>
    <x v="0"/>
    <m/>
  </r>
  <r>
    <n v="237618"/>
    <x v="1"/>
    <x v="1"/>
    <x v="1"/>
    <x v="2"/>
    <x v="7"/>
    <x v="205"/>
    <x v="0"/>
    <x v="0"/>
    <s v="Tesseramento"/>
    <x v="1"/>
    <x v="7"/>
    <x v="1"/>
    <m/>
  </r>
  <r>
    <n v="237614"/>
    <x v="1"/>
    <x v="1"/>
    <x v="1"/>
    <x v="2"/>
    <x v="7"/>
    <x v="205"/>
    <x v="0"/>
    <x v="1"/>
    <s v="Tesseramento"/>
    <x v="1"/>
    <x v="2"/>
    <x v="1"/>
    <m/>
  </r>
  <r>
    <n v="237615"/>
    <x v="1"/>
    <x v="1"/>
    <x v="1"/>
    <x v="2"/>
    <x v="7"/>
    <x v="205"/>
    <x v="0"/>
    <x v="0"/>
    <s v="Tesseramento"/>
    <x v="1"/>
    <x v="2"/>
    <x v="1"/>
    <m/>
  </r>
  <r>
    <n v="237759"/>
    <x v="0"/>
    <x v="1"/>
    <x v="1"/>
    <x v="2"/>
    <x v="4"/>
    <x v="149"/>
    <x v="0"/>
    <x v="1"/>
    <s v="Tesseramento"/>
    <x v="1"/>
    <x v="4"/>
    <x v="0"/>
    <m/>
  </r>
  <r>
    <n v="120063"/>
    <x v="0"/>
    <x v="0"/>
    <x v="0"/>
    <x v="0"/>
    <x v="10"/>
    <x v="63"/>
    <x v="0"/>
    <x v="0"/>
    <s v="Tesseramento"/>
    <x v="0"/>
    <x v="0"/>
    <x v="0"/>
    <m/>
  </r>
  <r>
    <n v="218887"/>
    <x v="0"/>
    <x v="0"/>
    <x v="0"/>
    <x v="1"/>
    <x v="10"/>
    <x v="63"/>
    <x v="0"/>
    <x v="1"/>
    <s v="Tesseramento"/>
    <x v="0"/>
    <x v="1"/>
    <x v="0"/>
    <m/>
  </r>
  <r>
    <n v="70995"/>
    <x v="0"/>
    <x v="0"/>
    <x v="0"/>
    <x v="0"/>
    <x v="10"/>
    <x v="63"/>
    <x v="0"/>
    <x v="0"/>
    <s v="Tesseramento"/>
    <x v="0"/>
    <x v="0"/>
    <x v="0"/>
    <m/>
  </r>
  <r>
    <n v="237758"/>
    <x v="0"/>
    <x v="1"/>
    <x v="1"/>
    <x v="2"/>
    <x v="4"/>
    <x v="149"/>
    <x v="0"/>
    <x v="1"/>
    <s v="Tesseramento"/>
    <x v="1"/>
    <x v="1"/>
    <x v="0"/>
    <m/>
  </r>
  <r>
    <n v="237802"/>
    <x v="0"/>
    <x v="1"/>
    <x v="1"/>
    <x v="2"/>
    <x v="7"/>
    <x v="181"/>
    <x v="0"/>
    <x v="0"/>
    <s v="Tesseramento"/>
    <x v="1"/>
    <x v="1"/>
    <x v="0"/>
    <m/>
  </r>
  <r>
    <n v="237735"/>
    <x v="0"/>
    <x v="0"/>
    <x v="1"/>
    <x v="2"/>
    <x v="1"/>
    <x v="370"/>
    <x v="0"/>
    <x v="0"/>
    <s v="Tesseramento"/>
    <x v="0"/>
    <x v="1"/>
    <x v="0"/>
    <m/>
  </r>
  <r>
    <n v="230783"/>
    <x v="0"/>
    <x v="1"/>
    <x v="0"/>
    <x v="0"/>
    <x v="12"/>
    <x v="27"/>
    <x v="0"/>
    <x v="0"/>
    <s v="Tesseramento"/>
    <x v="1"/>
    <x v="4"/>
    <x v="0"/>
    <m/>
  </r>
  <r>
    <n v="8003"/>
    <x v="0"/>
    <x v="0"/>
    <x v="0"/>
    <x v="0"/>
    <x v="12"/>
    <x v="27"/>
    <x v="0"/>
    <x v="1"/>
    <s v="Tesseramento"/>
    <x v="1"/>
    <x v="0"/>
    <x v="0"/>
    <m/>
  </r>
  <r>
    <n v="76915"/>
    <x v="0"/>
    <x v="1"/>
    <x v="0"/>
    <x v="4"/>
    <x v="2"/>
    <x v="277"/>
    <x v="0"/>
    <x v="0"/>
    <s v="Tesseramento"/>
    <x v="0"/>
    <x v="4"/>
    <x v="0"/>
    <m/>
  </r>
  <r>
    <n v="76923"/>
    <x v="0"/>
    <x v="1"/>
    <x v="0"/>
    <x v="4"/>
    <x v="2"/>
    <x v="277"/>
    <x v="0"/>
    <x v="1"/>
    <s v="Tesseramento"/>
    <x v="0"/>
    <x v="4"/>
    <x v="0"/>
    <m/>
  </r>
  <r>
    <n v="4271"/>
    <x v="0"/>
    <x v="0"/>
    <x v="0"/>
    <x v="0"/>
    <x v="2"/>
    <x v="277"/>
    <x v="0"/>
    <x v="0"/>
    <s v="Tesseramento"/>
    <x v="0"/>
    <x v="0"/>
    <x v="0"/>
    <m/>
  </r>
  <r>
    <n v="231514"/>
    <x v="0"/>
    <x v="0"/>
    <x v="0"/>
    <x v="3"/>
    <x v="8"/>
    <x v="46"/>
    <x v="0"/>
    <x v="0"/>
    <s v="Tesseramento"/>
    <x v="0"/>
    <x v="0"/>
    <x v="0"/>
    <m/>
  </r>
  <r>
    <n v="229954"/>
    <x v="0"/>
    <x v="1"/>
    <x v="0"/>
    <x v="1"/>
    <x v="4"/>
    <x v="235"/>
    <x v="0"/>
    <x v="0"/>
    <s v="Tesseramento"/>
    <x v="0"/>
    <x v="3"/>
    <x v="0"/>
    <m/>
  </r>
  <r>
    <n v="112020"/>
    <x v="0"/>
    <x v="0"/>
    <x v="0"/>
    <x v="0"/>
    <x v="4"/>
    <x v="101"/>
    <x v="0"/>
    <x v="0"/>
    <s v="Tesseramento"/>
    <x v="0"/>
    <x v="4"/>
    <x v="0"/>
    <m/>
  </r>
  <r>
    <n v="19574"/>
    <x v="0"/>
    <x v="0"/>
    <x v="0"/>
    <x v="0"/>
    <x v="4"/>
    <x v="101"/>
    <x v="0"/>
    <x v="0"/>
    <s v="Tesseramento"/>
    <x v="0"/>
    <x v="3"/>
    <x v="0"/>
    <m/>
  </r>
  <r>
    <n v="137786"/>
    <x v="0"/>
    <x v="0"/>
    <x v="0"/>
    <x v="0"/>
    <x v="4"/>
    <x v="101"/>
    <x v="0"/>
    <x v="0"/>
    <s v="Tesseramento"/>
    <x v="0"/>
    <x v="3"/>
    <x v="0"/>
    <m/>
  </r>
  <r>
    <n v="142483"/>
    <x v="0"/>
    <x v="0"/>
    <x v="0"/>
    <x v="0"/>
    <x v="4"/>
    <x v="101"/>
    <x v="0"/>
    <x v="1"/>
    <s v="Tesseramento"/>
    <x v="0"/>
    <x v="3"/>
    <x v="0"/>
    <m/>
  </r>
  <r>
    <n v="210463"/>
    <x v="0"/>
    <x v="0"/>
    <x v="0"/>
    <x v="0"/>
    <x v="4"/>
    <x v="101"/>
    <x v="0"/>
    <x v="0"/>
    <s v="Tesseramento"/>
    <x v="0"/>
    <x v="0"/>
    <x v="0"/>
    <m/>
  </r>
  <r>
    <n v="196015"/>
    <x v="0"/>
    <x v="0"/>
    <x v="0"/>
    <x v="1"/>
    <x v="4"/>
    <x v="101"/>
    <x v="0"/>
    <x v="1"/>
    <s v="Tesseramento"/>
    <x v="0"/>
    <x v="3"/>
    <x v="0"/>
    <m/>
  </r>
  <r>
    <n v="237799"/>
    <x v="1"/>
    <x v="0"/>
    <x v="1"/>
    <x v="1"/>
    <x v="4"/>
    <x v="101"/>
    <x v="0"/>
    <x v="0"/>
    <s v="Tesseramento"/>
    <x v="0"/>
    <x v="7"/>
    <x v="0"/>
    <m/>
  </r>
  <r>
    <n v="237800"/>
    <x v="0"/>
    <x v="0"/>
    <x v="1"/>
    <x v="2"/>
    <x v="4"/>
    <x v="101"/>
    <x v="0"/>
    <x v="0"/>
    <s v="Tesseramento"/>
    <x v="0"/>
    <x v="0"/>
    <x v="0"/>
    <m/>
  </r>
  <r>
    <n v="229977"/>
    <x v="0"/>
    <x v="1"/>
    <x v="0"/>
    <x v="1"/>
    <x v="4"/>
    <x v="166"/>
    <x v="0"/>
    <x v="0"/>
    <s v="Tesseramento"/>
    <x v="1"/>
    <x v="0"/>
    <x v="0"/>
    <m/>
  </r>
  <r>
    <n v="32806"/>
    <x v="0"/>
    <x v="0"/>
    <x v="0"/>
    <x v="0"/>
    <x v="1"/>
    <x v="193"/>
    <x v="0"/>
    <x v="0"/>
    <s v="Tesseramento"/>
    <x v="1"/>
    <x v="4"/>
    <x v="0"/>
    <m/>
  </r>
  <r>
    <n v="33289"/>
    <x v="0"/>
    <x v="0"/>
    <x v="0"/>
    <x v="0"/>
    <x v="1"/>
    <x v="193"/>
    <x v="0"/>
    <x v="1"/>
    <s v="Tesseramento"/>
    <x v="1"/>
    <x v="4"/>
    <x v="0"/>
    <m/>
  </r>
  <r>
    <n v="227407"/>
    <x v="1"/>
    <x v="0"/>
    <x v="0"/>
    <x v="1"/>
    <x v="1"/>
    <x v="193"/>
    <x v="0"/>
    <x v="1"/>
    <s v="Tesseramento"/>
    <x v="1"/>
    <x v="2"/>
    <x v="0"/>
    <m/>
  </r>
  <r>
    <n v="227406"/>
    <x v="0"/>
    <x v="0"/>
    <x v="0"/>
    <x v="1"/>
    <x v="1"/>
    <x v="193"/>
    <x v="0"/>
    <x v="0"/>
    <s v="Tesseramento"/>
    <x v="1"/>
    <x v="0"/>
    <x v="0"/>
    <m/>
  </r>
  <r>
    <n v="22845"/>
    <x v="0"/>
    <x v="0"/>
    <x v="0"/>
    <x v="0"/>
    <x v="1"/>
    <x v="193"/>
    <x v="0"/>
    <x v="0"/>
    <s v="Tesseramento"/>
    <x v="1"/>
    <x v="4"/>
    <x v="0"/>
    <m/>
  </r>
  <r>
    <n v="221085"/>
    <x v="0"/>
    <x v="0"/>
    <x v="0"/>
    <x v="0"/>
    <x v="1"/>
    <x v="193"/>
    <x v="0"/>
    <x v="0"/>
    <s v="Tesseramento"/>
    <x v="1"/>
    <x v="0"/>
    <x v="0"/>
    <m/>
  </r>
  <r>
    <n v="7663"/>
    <x v="0"/>
    <x v="0"/>
    <x v="0"/>
    <x v="0"/>
    <x v="7"/>
    <x v="288"/>
    <x v="0"/>
    <x v="0"/>
    <s v="Tesseramento"/>
    <x v="3"/>
    <x v="0"/>
    <x v="0"/>
    <m/>
  </r>
  <r>
    <n v="64659"/>
    <x v="0"/>
    <x v="0"/>
    <x v="2"/>
    <x v="0"/>
    <x v="10"/>
    <x v="70"/>
    <x v="0"/>
    <x v="0"/>
    <s v="Tesseramento"/>
    <x v="0"/>
    <x v="3"/>
    <x v="0"/>
    <m/>
  </r>
  <r>
    <n v="28664"/>
    <x v="0"/>
    <x v="0"/>
    <x v="2"/>
    <x v="4"/>
    <x v="8"/>
    <x v="127"/>
    <x v="0"/>
    <x v="0"/>
    <s v="Tesseramento"/>
    <x v="1"/>
    <x v="1"/>
    <x v="0"/>
    <m/>
  </r>
  <r>
    <n v="133350"/>
    <x v="0"/>
    <x v="0"/>
    <x v="0"/>
    <x v="0"/>
    <x v="4"/>
    <x v="125"/>
    <x v="0"/>
    <x v="0"/>
    <s v="Tesseramento"/>
    <x v="1"/>
    <x v="0"/>
    <x v="0"/>
    <m/>
  </r>
  <r>
    <n v="183568"/>
    <x v="0"/>
    <x v="0"/>
    <x v="2"/>
    <x v="4"/>
    <x v="7"/>
    <x v="241"/>
    <x v="0"/>
    <x v="0"/>
    <s v="Tesseramento"/>
    <x v="0"/>
    <x v="4"/>
    <x v="0"/>
    <m/>
  </r>
  <r>
    <n v="207131"/>
    <x v="1"/>
    <x v="0"/>
    <x v="0"/>
    <x v="3"/>
    <x v="15"/>
    <x v="247"/>
    <x v="0"/>
    <x v="0"/>
    <s v="Tesseramento"/>
    <x v="1"/>
    <x v="5"/>
    <x v="0"/>
    <m/>
  </r>
  <r>
    <n v="237660"/>
    <x v="1"/>
    <x v="0"/>
    <x v="1"/>
    <x v="3"/>
    <x v="8"/>
    <x v="17"/>
    <x v="0"/>
    <x v="0"/>
    <s v="Tesseramento"/>
    <x v="1"/>
    <x v="5"/>
    <x v="0"/>
    <m/>
  </r>
  <r>
    <n v="53115"/>
    <x v="0"/>
    <x v="0"/>
    <x v="0"/>
    <x v="0"/>
    <x v="7"/>
    <x v="183"/>
    <x v="0"/>
    <x v="0"/>
    <s v="Tesseramento"/>
    <x v="0"/>
    <x v="3"/>
    <x v="0"/>
    <m/>
  </r>
  <r>
    <n v="140300"/>
    <x v="0"/>
    <x v="0"/>
    <x v="2"/>
    <x v="0"/>
    <x v="8"/>
    <x v="17"/>
    <x v="0"/>
    <x v="0"/>
    <s v="Tesseramento"/>
    <x v="1"/>
    <x v="1"/>
    <x v="0"/>
    <m/>
  </r>
  <r>
    <n v="153463"/>
    <x v="0"/>
    <x v="0"/>
    <x v="2"/>
    <x v="2"/>
    <x v="7"/>
    <x v="183"/>
    <x v="0"/>
    <x v="0"/>
    <s v="Tesseramento"/>
    <x v="0"/>
    <x v="0"/>
    <x v="0"/>
    <m/>
  </r>
  <r>
    <n v="123970"/>
    <x v="0"/>
    <x v="0"/>
    <x v="0"/>
    <x v="0"/>
    <x v="7"/>
    <x v="316"/>
    <x v="0"/>
    <x v="0"/>
    <s v="Tesseramento"/>
    <x v="1"/>
    <x v="0"/>
    <x v="0"/>
    <m/>
  </r>
  <r>
    <n v="223979"/>
    <x v="0"/>
    <x v="0"/>
    <x v="0"/>
    <x v="3"/>
    <x v="7"/>
    <x v="165"/>
    <x v="0"/>
    <x v="0"/>
    <s v="Tesseramento"/>
    <x v="0"/>
    <x v="0"/>
    <x v="0"/>
    <m/>
  </r>
  <r>
    <n v="49369"/>
    <x v="0"/>
    <x v="0"/>
    <x v="0"/>
    <x v="4"/>
    <x v="2"/>
    <x v="313"/>
    <x v="0"/>
    <x v="0"/>
    <s v="Tesseramento"/>
    <x v="1"/>
    <x v="0"/>
    <x v="0"/>
    <m/>
  </r>
  <r>
    <n v="121748"/>
    <x v="0"/>
    <x v="0"/>
    <x v="0"/>
    <x v="0"/>
    <x v="2"/>
    <x v="313"/>
    <x v="0"/>
    <x v="0"/>
    <s v="Tesseramento"/>
    <x v="1"/>
    <x v="1"/>
    <x v="0"/>
    <m/>
  </r>
  <r>
    <n v="167276"/>
    <x v="0"/>
    <x v="0"/>
    <x v="0"/>
    <x v="0"/>
    <x v="7"/>
    <x v="210"/>
    <x v="0"/>
    <x v="0"/>
    <s v="Tesseramento"/>
    <x v="0"/>
    <x v="0"/>
    <x v="0"/>
    <m/>
  </r>
  <r>
    <n v="237723"/>
    <x v="0"/>
    <x v="0"/>
    <x v="1"/>
    <x v="2"/>
    <x v="14"/>
    <x v="121"/>
    <x v="0"/>
    <x v="0"/>
    <s v="Tesseramento"/>
    <x v="1"/>
    <x v="1"/>
    <x v="0"/>
    <m/>
  </r>
  <r>
    <n v="227592"/>
    <x v="0"/>
    <x v="1"/>
    <x v="0"/>
    <x v="0"/>
    <x v="4"/>
    <x v="166"/>
    <x v="0"/>
    <x v="1"/>
    <s v="Tesseramento"/>
    <x v="1"/>
    <x v="4"/>
    <x v="0"/>
    <m/>
  </r>
  <r>
    <n v="8257"/>
    <x v="0"/>
    <x v="0"/>
    <x v="0"/>
    <x v="0"/>
    <x v="0"/>
    <x v="76"/>
    <x v="0"/>
    <x v="0"/>
    <s v="Tesseramento"/>
    <x v="0"/>
    <x v="0"/>
    <x v="0"/>
    <m/>
  </r>
  <r>
    <n v="237724"/>
    <x v="0"/>
    <x v="0"/>
    <x v="1"/>
    <x v="2"/>
    <x v="14"/>
    <x v="121"/>
    <x v="0"/>
    <x v="0"/>
    <s v="Tesseramento"/>
    <x v="1"/>
    <x v="1"/>
    <x v="0"/>
    <m/>
  </r>
  <r>
    <n v="20233"/>
    <x v="0"/>
    <x v="1"/>
    <x v="0"/>
    <x v="4"/>
    <x v="1"/>
    <x v="138"/>
    <x v="0"/>
    <x v="0"/>
    <s v="Tesseramento"/>
    <x v="1"/>
    <x v="0"/>
    <x v="0"/>
    <m/>
  </r>
  <r>
    <n v="141182"/>
    <x v="0"/>
    <x v="0"/>
    <x v="0"/>
    <x v="0"/>
    <x v="14"/>
    <x v="121"/>
    <x v="0"/>
    <x v="0"/>
    <s v="Tesseramento"/>
    <x v="1"/>
    <x v="0"/>
    <x v="0"/>
    <m/>
  </r>
  <r>
    <n v="131418"/>
    <x v="0"/>
    <x v="0"/>
    <x v="0"/>
    <x v="0"/>
    <x v="2"/>
    <x v="326"/>
    <x v="0"/>
    <x v="0"/>
    <s v="Tesseramento"/>
    <x v="1"/>
    <x v="3"/>
    <x v="0"/>
    <m/>
  </r>
  <r>
    <n v="129857"/>
    <x v="0"/>
    <x v="0"/>
    <x v="0"/>
    <x v="0"/>
    <x v="2"/>
    <x v="326"/>
    <x v="0"/>
    <x v="0"/>
    <s v="Tesseramento"/>
    <x v="1"/>
    <x v="1"/>
    <x v="0"/>
    <m/>
  </r>
  <r>
    <n v="237674"/>
    <x v="0"/>
    <x v="0"/>
    <x v="1"/>
    <x v="3"/>
    <x v="7"/>
    <x v="210"/>
    <x v="0"/>
    <x v="0"/>
    <s v="Tesseramento"/>
    <x v="0"/>
    <x v="0"/>
    <x v="0"/>
    <m/>
  </r>
  <r>
    <n v="126791"/>
    <x v="0"/>
    <x v="0"/>
    <x v="0"/>
    <x v="0"/>
    <x v="7"/>
    <x v="288"/>
    <x v="0"/>
    <x v="0"/>
    <s v="Tesseramento"/>
    <x v="3"/>
    <x v="0"/>
    <x v="0"/>
    <m/>
  </r>
  <r>
    <n v="212946"/>
    <x v="0"/>
    <x v="0"/>
    <x v="0"/>
    <x v="1"/>
    <x v="10"/>
    <x v="194"/>
    <x v="0"/>
    <x v="0"/>
    <s v="Tesseramento"/>
    <x v="1"/>
    <x v="3"/>
    <x v="0"/>
    <m/>
  </r>
  <r>
    <n v="212947"/>
    <x v="1"/>
    <x v="0"/>
    <x v="0"/>
    <x v="3"/>
    <x v="10"/>
    <x v="194"/>
    <x v="0"/>
    <x v="0"/>
    <s v="Tesseramento"/>
    <x v="1"/>
    <x v="6"/>
    <x v="0"/>
    <m/>
  </r>
  <r>
    <n v="212945"/>
    <x v="0"/>
    <x v="0"/>
    <x v="0"/>
    <x v="1"/>
    <x v="10"/>
    <x v="194"/>
    <x v="0"/>
    <x v="1"/>
    <s v="Tesseramento"/>
    <x v="1"/>
    <x v="3"/>
    <x v="0"/>
    <m/>
  </r>
  <r>
    <n v="20157"/>
    <x v="0"/>
    <x v="0"/>
    <x v="0"/>
    <x v="0"/>
    <x v="14"/>
    <x v="121"/>
    <x v="0"/>
    <x v="0"/>
    <s v="Tesseramento"/>
    <x v="1"/>
    <x v="4"/>
    <x v="0"/>
    <m/>
  </r>
  <r>
    <n v="237768"/>
    <x v="0"/>
    <x v="1"/>
    <x v="1"/>
    <x v="2"/>
    <x v="13"/>
    <x v="177"/>
    <x v="0"/>
    <x v="1"/>
    <s v="Tesseramento"/>
    <x v="1"/>
    <x v="0"/>
    <x v="0"/>
    <m/>
  </r>
  <r>
    <n v="237725"/>
    <x v="1"/>
    <x v="0"/>
    <x v="1"/>
    <x v="2"/>
    <x v="14"/>
    <x v="121"/>
    <x v="0"/>
    <x v="0"/>
    <s v="Tesseramento"/>
    <x v="1"/>
    <x v="5"/>
    <x v="0"/>
    <m/>
  </r>
  <r>
    <n v="237726"/>
    <x v="1"/>
    <x v="0"/>
    <x v="1"/>
    <x v="2"/>
    <x v="14"/>
    <x v="121"/>
    <x v="0"/>
    <x v="1"/>
    <s v="Tesseramento"/>
    <x v="1"/>
    <x v="5"/>
    <x v="0"/>
    <m/>
  </r>
  <r>
    <n v="237767"/>
    <x v="0"/>
    <x v="1"/>
    <x v="1"/>
    <x v="2"/>
    <x v="13"/>
    <x v="177"/>
    <x v="0"/>
    <x v="1"/>
    <s v="Tesseramento"/>
    <x v="1"/>
    <x v="3"/>
    <x v="0"/>
    <m/>
  </r>
  <r>
    <n v="81443"/>
    <x v="0"/>
    <x v="0"/>
    <x v="0"/>
    <x v="0"/>
    <x v="15"/>
    <x v="104"/>
    <x v="0"/>
    <x v="0"/>
    <s v="Tesseramento"/>
    <x v="1"/>
    <x v="0"/>
    <x v="0"/>
    <m/>
  </r>
  <r>
    <n v="22211"/>
    <x v="0"/>
    <x v="0"/>
    <x v="2"/>
    <x v="4"/>
    <x v="10"/>
    <x v="396"/>
    <x v="0"/>
    <x v="0"/>
    <s v="Tesseramento"/>
    <x v="0"/>
    <x v="3"/>
    <x v="0"/>
    <m/>
  </r>
  <r>
    <n v="182608"/>
    <x v="0"/>
    <x v="0"/>
    <x v="0"/>
    <x v="0"/>
    <x v="7"/>
    <x v="67"/>
    <x v="0"/>
    <x v="0"/>
    <s v="Tesseramento"/>
    <x v="0"/>
    <x v="0"/>
    <x v="0"/>
    <m/>
  </r>
  <r>
    <n v="3576"/>
    <x v="0"/>
    <x v="0"/>
    <x v="0"/>
    <x v="0"/>
    <x v="7"/>
    <x v="67"/>
    <x v="0"/>
    <x v="0"/>
    <s v="Tesseramento"/>
    <x v="0"/>
    <x v="3"/>
    <x v="0"/>
    <m/>
  </r>
  <r>
    <n v="170975"/>
    <x v="0"/>
    <x v="0"/>
    <x v="0"/>
    <x v="0"/>
    <x v="7"/>
    <x v="67"/>
    <x v="0"/>
    <x v="0"/>
    <s v="Tesseramento"/>
    <x v="0"/>
    <x v="0"/>
    <x v="0"/>
    <m/>
  </r>
  <r>
    <n v="207046"/>
    <x v="0"/>
    <x v="1"/>
    <x v="0"/>
    <x v="0"/>
    <x v="7"/>
    <x v="67"/>
    <x v="0"/>
    <x v="0"/>
    <s v="Tesseramento"/>
    <x v="0"/>
    <x v="0"/>
    <x v="0"/>
    <m/>
  </r>
  <r>
    <n v="68633"/>
    <x v="0"/>
    <x v="0"/>
    <x v="0"/>
    <x v="0"/>
    <x v="13"/>
    <x v="369"/>
    <x v="0"/>
    <x v="1"/>
    <s v="Tesseramento"/>
    <x v="1"/>
    <x v="0"/>
    <x v="0"/>
    <m/>
  </r>
  <r>
    <n v="29667"/>
    <x v="0"/>
    <x v="0"/>
    <x v="0"/>
    <x v="0"/>
    <x v="7"/>
    <x v="67"/>
    <x v="0"/>
    <x v="1"/>
    <s v="Tesseramento"/>
    <x v="0"/>
    <x v="3"/>
    <x v="0"/>
    <m/>
  </r>
  <r>
    <n v="120529"/>
    <x v="0"/>
    <x v="0"/>
    <x v="0"/>
    <x v="0"/>
    <x v="7"/>
    <x v="67"/>
    <x v="0"/>
    <x v="0"/>
    <s v="Tesseramento"/>
    <x v="0"/>
    <x v="0"/>
    <x v="0"/>
    <m/>
  </r>
  <r>
    <n v="150456"/>
    <x v="1"/>
    <x v="0"/>
    <x v="0"/>
    <x v="1"/>
    <x v="7"/>
    <x v="67"/>
    <x v="0"/>
    <x v="0"/>
    <s v="Tesseramento"/>
    <x v="0"/>
    <x v="7"/>
    <x v="0"/>
    <m/>
  </r>
  <r>
    <n v="126570"/>
    <x v="0"/>
    <x v="0"/>
    <x v="0"/>
    <x v="1"/>
    <x v="7"/>
    <x v="67"/>
    <x v="0"/>
    <x v="1"/>
    <s v="Tesseramento"/>
    <x v="0"/>
    <x v="0"/>
    <x v="0"/>
    <m/>
  </r>
  <r>
    <n v="237718"/>
    <x v="1"/>
    <x v="0"/>
    <x v="1"/>
    <x v="2"/>
    <x v="13"/>
    <x v="369"/>
    <x v="0"/>
    <x v="1"/>
    <s v="Tesseramento"/>
    <x v="1"/>
    <x v="5"/>
    <x v="0"/>
    <m/>
  </r>
  <r>
    <n v="238122"/>
    <x v="1"/>
    <x v="1"/>
    <x v="1"/>
    <x v="2"/>
    <x v="7"/>
    <x v="67"/>
    <x v="0"/>
    <x v="1"/>
    <s v="Tesseramento"/>
    <x v="0"/>
    <x v="5"/>
    <x v="0"/>
    <m/>
  </r>
  <r>
    <n v="238123"/>
    <x v="0"/>
    <x v="1"/>
    <x v="1"/>
    <x v="2"/>
    <x v="7"/>
    <x v="67"/>
    <x v="0"/>
    <x v="1"/>
    <s v="Tesseramento"/>
    <x v="0"/>
    <x v="0"/>
    <x v="0"/>
    <m/>
  </r>
  <r>
    <n v="56430"/>
    <x v="0"/>
    <x v="0"/>
    <x v="0"/>
    <x v="0"/>
    <x v="2"/>
    <x v="286"/>
    <x v="0"/>
    <x v="1"/>
    <s v="Tesseramento"/>
    <x v="1"/>
    <x v="3"/>
    <x v="0"/>
    <m/>
  </r>
  <r>
    <n v="224319"/>
    <x v="0"/>
    <x v="0"/>
    <x v="0"/>
    <x v="1"/>
    <x v="2"/>
    <x v="286"/>
    <x v="0"/>
    <x v="0"/>
    <s v="Tesseramento"/>
    <x v="1"/>
    <x v="0"/>
    <x v="0"/>
    <m/>
  </r>
  <r>
    <n v="224318"/>
    <x v="0"/>
    <x v="0"/>
    <x v="0"/>
    <x v="3"/>
    <x v="2"/>
    <x v="286"/>
    <x v="0"/>
    <x v="1"/>
    <s v="Tesseramento"/>
    <x v="1"/>
    <x v="3"/>
    <x v="0"/>
    <m/>
  </r>
  <r>
    <n v="185495"/>
    <x v="1"/>
    <x v="0"/>
    <x v="0"/>
    <x v="1"/>
    <x v="4"/>
    <x v="101"/>
    <x v="0"/>
    <x v="1"/>
    <s v="Tesseramento"/>
    <x v="0"/>
    <x v="5"/>
    <x v="0"/>
    <m/>
  </r>
  <r>
    <n v="150806"/>
    <x v="0"/>
    <x v="0"/>
    <x v="0"/>
    <x v="0"/>
    <x v="4"/>
    <x v="101"/>
    <x v="0"/>
    <x v="0"/>
    <s v="Tesseramento"/>
    <x v="0"/>
    <x v="0"/>
    <x v="0"/>
    <m/>
  </r>
  <r>
    <n v="218711"/>
    <x v="1"/>
    <x v="0"/>
    <x v="0"/>
    <x v="3"/>
    <x v="4"/>
    <x v="101"/>
    <x v="0"/>
    <x v="1"/>
    <s v="Tesseramento"/>
    <x v="0"/>
    <x v="5"/>
    <x v="0"/>
    <m/>
  </r>
  <r>
    <n v="98108"/>
    <x v="0"/>
    <x v="0"/>
    <x v="0"/>
    <x v="1"/>
    <x v="4"/>
    <x v="101"/>
    <x v="0"/>
    <x v="0"/>
    <s v="Tesseramento"/>
    <x v="0"/>
    <x v="3"/>
    <x v="0"/>
    <m/>
  </r>
  <r>
    <n v="210841"/>
    <x v="0"/>
    <x v="0"/>
    <x v="2"/>
    <x v="1"/>
    <x v="4"/>
    <x v="101"/>
    <x v="0"/>
    <x v="0"/>
    <s v="Tesseramento"/>
    <x v="0"/>
    <x v="0"/>
    <x v="0"/>
    <m/>
  </r>
  <r>
    <n v="210840"/>
    <x v="0"/>
    <x v="0"/>
    <x v="0"/>
    <x v="1"/>
    <x v="4"/>
    <x v="101"/>
    <x v="0"/>
    <x v="1"/>
    <s v="Tesseramento"/>
    <x v="0"/>
    <x v="0"/>
    <x v="0"/>
    <m/>
  </r>
  <r>
    <n v="209533"/>
    <x v="0"/>
    <x v="0"/>
    <x v="0"/>
    <x v="1"/>
    <x v="4"/>
    <x v="101"/>
    <x v="0"/>
    <x v="0"/>
    <s v="Tesseramento"/>
    <x v="0"/>
    <x v="3"/>
    <x v="0"/>
    <m/>
  </r>
  <r>
    <n v="223508"/>
    <x v="0"/>
    <x v="0"/>
    <x v="0"/>
    <x v="1"/>
    <x v="4"/>
    <x v="101"/>
    <x v="0"/>
    <x v="0"/>
    <s v="Tesseramento"/>
    <x v="0"/>
    <x v="0"/>
    <x v="0"/>
    <m/>
  </r>
  <r>
    <n v="116655"/>
    <x v="0"/>
    <x v="0"/>
    <x v="0"/>
    <x v="0"/>
    <x v="4"/>
    <x v="101"/>
    <x v="0"/>
    <x v="1"/>
    <s v="Tesseramento"/>
    <x v="0"/>
    <x v="4"/>
    <x v="0"/>
    <m/>
  </r>
  <r>
    <n v="52834"/>
    <x v="0"/>
    <x v="0"/>
    <x v="0"/>
    <x v="0"/>
    <x v="4"/>
    <x v="101"/>
    <x v="0"/>
    <x v="1"/>
    <s v="Tesseramento"/>
    <x v="0"/>
    <x v="4"/>
    <x v="0"/>
    <m/>
  </r>
  <r>
    <n v="95258"/>
    <x v="0"/>
    <x v="0"/>
    <x v="0"/>
    <x v="0"/>
    <x v="11"/>
    <x v="102"/>
    <x v="0"/>
    <x v="0"/>
    <s v="Tesseramento"/>
    <x v="1"/>
    <x v="3"/>
    <x v="0"/>
    <m/>
  </r>
  <r>
    <n v="186398"/>
    <x v="0"/>
    <x v="0"/>
    <x v="2"/>
    <x v="0"/>
    <x v="11"/>
    <x v="142"/>
    <x v="0"/>
    <x v="0"/>
    <s v="Tesseramento"/>
    <x v="1"/>
    <x v="0"/>
    <x v="0"/>
    <m/>
  </r>
  <r>
    <n v="237655"/>
    <x v="0"/>
    <x v="0"/>
    <x v="1"/>
    <x v="0"/>
    <x v="1"/>
    <x v="405"/>
    <x v="0"/>
    <x v="0"/>
    <s v="Tesseramento"/>
    <x v="0"/>
    <x v="0"/>
    <x v="0"/>
    <m/>
  </r>
  <r>
    <n v="237796"/>
    <x v="0"/>
    <x v="0"/>
    <x v="1"/>
    <x v="0"/>
    <x v="10"/>
    <x v="220"/>
    <x v="0"/>
    <x v="0"/>
    <s v="Tesseramento"/>
    <x v="0"/>
    <x v="4"/>
    <x v="0"/>
    <m/>
  </r>
  <r>
    <n v="106490"/>
    <x v="0"/>
    <x v="0"/>
    <x v="0"/>
    <x v="0"/>
    <x v="9"/>
    <x v="321"/>
    <x v="0"/>
    <x v="1"/>
    <s v="Tesseramento"/>
    <x v="0"/>
    <x v="4"/>
    <x v="0"/>
    <m/>
  </r>
  <r>
    <n v="171142"/>
    <x v="0"/>
    <x v="0"/>
    <x v="0"/>
    <x v="0"/>
    <x v="10"/>
    <x v="266"/>
    <x v="0"/>
    <x v="0"/>
    <s v="Tesseramento"/>
    <x v="1"/>
    <x v="1"/>
    <x v="0"/>
    <m/>
  </r>
  <r>
    <n v="237715"/>
    <x v="0"/>
    <x v="0"/>
    <x v="1"/>
    <x v="1"/>
    <x v="7"/>
    <x v="30"/>
    <x v="0"/>
    <x v="0"/>
    <s v="Tesseramento"/>
    <x v="1"/>
    <x v="0"/>
    <x v="0"/>
    <m/>
  </r>
  <r>
    <n v="171140"/>
    <x v="0"/>
    <x v="0"/>
    <x v="0"/>
    <x v="0"/>
    <x v="2"/>
    <x v="36"/>
    <x v="0"/>
    <x v="0"/>
    <s v="Tesseramento"/>
    <x v="1"/>
    <x v="1"/>
    <x v="0"/>
    <m/>
  </r>
  <r>
    <n v="171139"/>
    <x v="0"/>
    <x v="0"/>
    <x v="0"/>
    <x v="0"/>
    <x v="2"/>
    <x v="36"/>
    <x v="0"/>
    <x v="0"/>
    <s v="Tesseramento"/>
    <x v="1"/>
    <x v="0"/>
    <x v="0"/>
    <m/>
  </r>
  <r>
    <n v="227068"/>
    <x v="0"/>
    <x v="0"/>
    <x v="0"/>
    <x v="1"/>
    <x v="7"/>
    <x v="37"/>
    <x v="0"/>
    <x v="0"/>
    <s v="Tesseramento"/>
    <x v="1"/>
    <x v="0"/>
    <x v="0"/>
    <m/>
  </r>
  <r>
    <n v="230970"/>
    <x v="0"/>
    <x v="0"/>
    <x v="0"/>
    <x v="0"/>
    <x v="0"/>
    <x v="66"/>
    <x v="0"/>
    <x v="0"/>
    <s v="Tesseramento"/>
    <x v="1"/>
    <x v="1"/>
    <x v="0"/>
    <m/>
  </r>
  <r>
    <n v="237801"/>
    <x v="0"/>
    <x v="1"/>
    <x v="1"/>
    <x v="2"/>
    <x v="2"/>
    <x v="36"/>
    <x v="0"/>
    <x v="1"/>
    <s v="Tesseramento"/>
    <x v="1"/>
    <x v="0"/>
    <x v="0"/>
    <m/>
  </r>
  <r>
    <n v="92876"/>
    <x v="0"/>
    <x v="0"/>
    <x v="0"/>
    <x v="4"/>
    <x v="11"/>
    <x v="280"/>
    <x v="0"/>
    <x v="0"/>
    <s v="Tesseramento"/>
    <x v="0"/>
    <x v="0"/>
    <x v="0"/>
    <m/>
  </r>
  <r>
    <n v="208339"/>
    <x v="0"/>
    <x v="1"/>
    <x v="2"/>
    <x v="3"/>
    <x v="7"/>
    <x v="44"/>
    <x v="0"/>
    <x v="0"/>
    <s v="Tesseramento"/>
    <x v="1"/>
    <x v="1"/>
    <x v="0"/>
    <m/>
  </r>
  <r>
    <n v="33419"/>
    <x v="0"/>
    <x v="0"/>
    <x v="0"/>
    <x v="0"/>
    <x v="2"/>
    <x v="251"/>
    <x v="0"/>
    <x v="1"/>
    <s v="Tesseramento"/>
    <x v="1"/>
    <x v="0"/>
    <x v="0"/>
    <m/>
  </r>
  <r>
    <n v="49362"/>
    <x v="0"/>
    <x v="0"/>
    <x v="0"/>
    <x v="0"/>
    <x v="2"/>
    <x v="251"/>
    <x v="0"/>
    <x v="0"/>
    <s v="Tesseramento"/>
    <x v="1"/>
    <x v="0"/>
    <x v="0"/>
    <m/>
  </r>
  <r>
    <n v="237978"/>
    <x v="1"/>
    <x v="0"/>
    <x v="1"/>
    <x v="2"/>
    <x v="2"/>
    <x v="251"/>
    <x v="0"/>
    <x v="0"/>
    <s v="Tesseramento"/>
    <x v="1"/>
    <x v="5"/>
    <x v="0"/>
    <m/>
  </r>
  <r>
    <n v="225617"/>
    <x v="1"/>
    <x v="0"/>
    <x v="0"/>
    <x v="1"/>
    <x v="1"/>
    <x v="319"/>
    <x v="0"/>
    <x v="0"/>
    <s v="Tesseramento"/>
    <x v="1"/>
    <x v="5"/>
    <x v="0"/>
    <m/>
  </r>
  <r>
    <n v="237717"/>
    <x v="1"/>
    <x v="0"/>
    <x v="1"/>
    <x v="2"/>
    <x v="1"/>
    <x v="319"/>
    <x v="0"/>
    <x v="1"/>
    <s v="Tesseramento"/>
    <x v="1"/>
    <x v="5"/>
    <x v="0"/>
    <m/>
  </r>
  <r>
    <n v="232358"/>
    <x v="0"/>
    <x v="1"/>
    <x v="0"/>
    <x v="1"/>
    <x v="7"/>
    <x v="282"/>
    <x v="0"/>
    <x v="0"/>
    <s v="Tesseramento"/>
    <x v="0"/>
    <x v="0"/>
    <x v="0"/>
    <m/>
  </r>
  <r>
    <n v="187963"/>
    <x v="0"/>
    <x v="1"/>
    <x v="2"/>
    <x v="1"/>
    <x v="7"/>
    <x v="282"/>
    <x v="0"/>
    <x v="1"/>
    <s v="Tesseramento"/>
    <x v="0"/>
    <x v="3"/>
    <x v="0"/>
    <m/>
  </r>
  <r>
    <n v="107015"/>
    <x v="0"/>
    <x v="0"/>
    <x v="0"/>
    <x v="0"/>
    <x v="6"/>
    <x v="354"/>
    <x v="0"/>
    <x v="0"/>
    <s v="Tesseramento"/>
    <x v="0"/>
    <x v="0"/>
    <x v="0"/>
    <m/>
  </r>
  <r>
    <n v="66849"/>
    <x v="0"/>
    <x v="0"/>
    <x v="0"/>
    <x v="0"/>
    <x v="10"/>
    <x v="63"/>
    <x v="0"/>
    <x v="1"/>
    <s v="Tesseramento"/>
    <x v="0"/>
    <x v="0"/>
    <x v="0"/>
    <m/>
  </r>
  <r>
    <n v="100159"/>
    <x v="0"/>
    <x v="0"/>
    <x v="0"/>
    <x v="0"/>
    <x v="10"/>
    <x v="63"/>
    <x v="0"/>
    <x v="0"/>
    <s v="Tesseramento"/>
    <x v="0"/>
    <x v="1"/>
    <x v="0"/>
    <m/>
  </r>
  <r>
    <n v="9797"/>
    <x v="0"/>
    <x v="0"/>
    <x v="0"/>
    <x v="0"/>
    <x v="4"/>
    <x v="166"/>
    <x v="0"/>
    <x v="0"/>
    <s v="Tesseramento"/>
    <x v="1"/>
    <x v="3"/>
    <x v="0"/>
    <m/>
  </r>
  <r>
    <n v="237736"/>
    <x v="0"/>
    <x v="1"/>
    <x v="1"/>
    <x v="1"/>
    <x v="7"/>
    <x v="261"/>
    <x v="0"/>
    <x v="0"/>
    <s v="Tesseramento"/>
    <x v="3"/>
    <x v="0"/>
    <x v="0"/>
    <m/>
  </r>
  <r>
    <n v="231493"/>
    <x v="0"/>
    <x v="1"/>
    <x v="0"/>
    <x v="1"/>
    <x v="7"/>
    <x v="261"/>
    <x v="0"/>
    <x v="0"/>
    <s v="Tesseramento"/>
    <x v="3"/>
    <x v="0"/>
    <x v="0"/>
    <m/>
  </r>
  <r>
    <n v="237807"/>
    <x v="0"/>
    <x v="1"/>
    <x v="1"/>
    <x v="1"/>
    <x v="4"/>
    <x v="303"/>
    <x v="0"/>
    <x v="1"/>
    <s v="Tesseramento"/>
    <x v="1"/>
    <x v="3"/>
    <x v="0"/>
    <m/>
  </r>
  <r>
    <n v="237700"/>
    <x v="0"/>
    <x v="0"/>
    <x v="1"/>
    <x v="0"/>
    <x v="11"/>
    <x v="189"/>
    <x v="0"/>
    <x v="0"/>
    <s v="Tesseramento"/>
    <x v="1"/>
    <x v="3"/>
    <x v="0"/>
    <m/>
  </r>
  <r>
    <n v="237699"/>
    <x v="0"/>
    <x v="0"/>
    <x v="1"/>
    <x v="0"/>
    <x v="11"/>
    <x v="189"/>
    <x v="0"/>
    <x v="0"/>
    <s v="Tesseramento"/>
    <x v="1"/>
    <x v="1"/>
    <x v="0"/>
    <m/>
  </r>
  <r>
    <n v="220435"/>
    <x v="0"/>
    <x v="0"/>
    <x v="0"/>
    <x v="0"/>
    <x v="11"/>
    <x v="189"/>
    <x v="0"/>
    <x v="0"/>
    <s v="Tesseramento"/>
    <x v="1"/>
    <x v="4"/>
    <x v="0"/>
    <m/>
  </r>
  <r>
    <n v="237857"/>
    <x v="1"/>
    <x v="1"/>
    <x v="1"/>
    <x v="3"/>
    <x v="7"/>
    <x v="274"/>
    <x v="0"/>
    <x v="0"/>
    <s v="Tesseramento"/>
    <x v="0"/>
    <x v="5"/>
    <x v="0"/>
    <m/>
  </r>
  <r>
    <n v="122907"/>
    <x v="0"/>
    <x v="0"/>
    <x v="0"/>
    <x v="0"/>
    <x v="1"/>
    <x v="138"/>
    <x v="0"/>
    <x v="0"/>
    <s v="Tesseramento"/>
    <x v="1"/>
    <x v="0"/>
    <x v="0"/>
    <m/>
  </r>
  <r>
    <n v="237858"/>
    <x v="0"/>
    <x v="1"/>
    <x v="1"/>
    <x v="0"/>
    <x v="7"/>
    <x v="274"/>
    <x v="0"/>
    <x v="0"/>
    <s v="Tesseramento"/>
    <x v="0"/>
    <x v="0"/>
    <x v="0"/>
    <m/>
  </r>
  <r>
    <n v="101463"/>
    <x v="0"/>
    <x v="0"/>
    <x v="0"/>
    <x v="4"/>
    <x v="10"/>
    <x v="63"/>
    <x v="0"/>
    <x v="0"/>
    <s v="Tesseramento"/>
    <x v="0"/>
    <x v="3"/>
    <x v="0"/>
    <m/>
  </r>
  <r>
    <n v="237941"/>
    <x v="0"/>
    <x v="1"/>
    <x v="1"/>
    <x v="2"/>
    <x v="4"/>
    <x v="4"/>
    <x v="0"/>
    <x v="1"/>
    <s v="Tesseramento"/>
    <x v="1"/>
    <x v="1"/>
    <x v="0"/>
    <m/>
  </r>
  <r>
    <n v="163528"/>
    <x v="0"/>
    <x v="0"/>
    <x v="2"/>
    <x v="4"/>
    <x v="6"/>
    <x v="217"/>
    <x v="0"/>
    <x v="0"/>
    <s v="Tesseramento"/>
    <x v="0"/>
    <x v="0"/>
    <x v="0"/>
    <m/>
  </r>
  <r>
    <n v="224312"/>
    <x v="0"/>
    <x v="0"/>
    <x v="0"/>
    <x v="1"/>
    <x v="4"/>
    <x v="110"/>
    <x v="0"/>
    <x v="0"/>
    <s v="Tesseramento"/>
    <x v="1"/>
    <x v="3"/>
    <x v="0"/>
    <m/>
  </r>
  <r>
    <n v="82459"/>
    <x v="0"/>
    <x v="0"/>
    <x v="0"/>
    <x v="4"/>
    <x v="4"/>
    <x v="110"/>
    <x v="0"/>
    <x v="1"/>
    <s v="Tesseramento"/>
    <x v="1"/>
    <x v="4"/>
    <x v="0"/>
    <m/>
  </r>
  <r>
    <n v="82456"/>
    <x v="0"/>
    <x v="0"/>
    <x v="0"/>
    <x v="4"/>
    <x v="4"/>
    <x v="110"/>
    <x v="0"/>
    <x v="0"/>
    <s v="Tesseramento"/>
    <x v="1"/>
    <x v="4"/>
    <x v="0"/>
    <m/>
  </r>
  <r>
    <n v="237702"/>
    <x v="0"/>
    <x v="1"/>
    <x v="1"/>
    <x v="3"/>
    <x v="1"/>
    <x v="138"/>
    <x v="0"/>
    <x v="0"/>
    <s v="Tesseramento"/>
    <x v="1"/>
    <x v="0"/>
    <x v="0"/>
    <m/>
  </r>
  <r>
    <n v="123001"/>
    <x v="0"/>
    <x v="0"/>
    <x v="0"/>
    <x v="0"/>
    <x v="11"/>
    <x v="49"/>
    <x v="0"/>
    <x v="0"/>
    <s v="Tesseramento"/>
    <x v="1"/>
    <x v="0"/>
    <x v="0"/>
    <m/>
  </r>
  <r>
    <n v="110190"/>
    <x v="0"/>
    <x v="0"/>
    <x v="0"/>
    <x v="0"/>
    <x v="3"/>
    <x v="252"/>
    <x v="0"/>
    <x v="0"/>
    <s v="Tesseramento"/>
    <x v="1"/>
    <x v="3"/>
    <x v="0"/>
    <m/>
  </r>
  <r>
    <n v="7700"/>
    <x v="0"/>
    <x v="0"/>
    <x v="0"/>
    <x v="0"/>
    <x v="8"/>
    <x v="268"/>
    <x v="0"/>
    <x v="0"/>
    <s v="Tesseramento"/>
    <x v="1"/>
    <x v="4"/>
    <x v="0"/>
    <m/>
  </r>
  <r>
    <n v="7685"/>
    <x v="0"/>
    <x v="0"/>
    <x v="0"/>
    <x v="0"/>
    <x v="8"/>
    <x v="268"/>
    <x v="0"/>
    <x v="1"/>
    <s v="Tesseramento"/>
    <x v="1"/>
    <x v="4"/>
    <x v="0"/>
    <m/>
  </r>
  <r>
    <n v="116628"/>
    <x v="0"/>
    <x v="0"/>
    <x v="2"/>
    <x v="0"/>
    <x v="8"/>
    <x v="268"/>
    <x v="0"/>
    <x v="0"/>
    <s v="Tesseramento"/>
    <x v="1"/>
    <x v="0"/>
    <x v="0"/>
    <m/>
  </r>
  <r>
    <n v="230661"/>
    <x v="0"/>
    <x v="1"/>
    <x v="0"/>
    <x v="1"/>
    <x v="8"/>
    <x v="268"/>
    <x v="0"/>
    <x v="0"/>
    <s v="Tesseramento"/>
    <x v="1"/>
    <x v="3"/>
    <x v="0"/>
    <m/>
  </r>
  <r>
    <n v="138586"/>
    <x v="0"/>
    <x v="0"/>
    <x v="0"/>
    <x v="0"/>
    <x v="8"/>
    <x v="268"/>
    <x v="0"/>
    <x v="0"/>
    <s v="Tesseramento"/>
    <x v="1"/>
    <x v="3"/>
    <x v="0"/>
    <m/>
  </r>
  <r>
    <n v="171476"/>
    <x v="0"/>
    <x v="0"/>
    <x v="0"/>
    <x v="1"/>
    <x v="2"/>
    <x v="153"/>
    <x v="0"/>
    <x v="0"/>
    <s v="Tesseramento"/>
    <x v="0"/>
    <x v="3"/>
    <x v="0"/>
    <m/>
  </r>
  <r>
    <n v="123093"/>
    <x v="0"/>
    <x v="0"/>
    <x v="2"/>
    <x v="1"/>
    <x v="10"/>
    <x v="391"/>
    <x v="0"/>
    <x v="1"/>
    <s v="Tesseramento"/>
    <x v="1"/>
    <x v="0"/>
    <x v="0"/>
    <m/>
  </r>
  <r>
    <n v="202201"/>
    <x v="1"/>
    <x v="0"/>
    <x v="0"/>
    <x v="0"/>
    <x v="10"/>
    <x v="343"/>
    <x v="0"/>
    <x v="0"/>
    <s v="Tesseramento"/>
    <x v="1"/>
    <x v="5"/>
    <x v="0"/>
    <m/>
  </r>
  <r>
    <n v="55556"/>
    <x v="0"/>
    <x v="0"/>
    <x v="0"/>
    <x v="0"/>
    <x v="10"/>
    <x v="343"/>
    <x v="0"/>
    <x v="0"/>
    <s v="Tesseramento"/>
    <x v="1"/>
    <x v="4"/>
    <x v="0"/>
    <m/>
  </r>
  <r>
    <n v="55551"/>
    <x v="0"/>
    <x v="0"/>
    <x v="0"/>
    <x v="0"/>
    <x v="10"/>
    <x v="343"/>
    <x v="0"/>
    <x v="1"/>
    <s v="Tesseramento"/>
    <x v="1"/>
    <x v="4"/>
    <x v="0"/>
    <m/>
  </r>
  <r>
    <n v="201592"/>
    <x v="0"/>
    <x v="0"/>
    <x v="0"/>
    <x v="0"/>
    <x v="1"/>
    <x v="193"/>
    <x v="0"/>
    <x v="0"/>
    <s v="Tesseramento"/>
    <x v="1"/>
    <x v="3"/>
    <x v="0"/>
    <m/>
  </r>
  <r>
    <n v="237856"/>
    <x v="0"/>
    <x v="1"/>
    <x v="1"/>
    <x v="2"/>
    <x v="7"/>
    <x v="274"/>
    <x v="0"/>
    <x v="0"/>
    <s v="Tesseramento"/>
    <x v="0"/>
    <x v="0"/>
    <x v="0"/>
    <m/>
  </r>
  <r>
    <n v="237775"/>
    <x v="1"/>
    <x v="0"/>
    <x v="1"/>
    <x v="3"/>
    <x v="4"/>
    <x v="50"/>
    <x v="0"/>
    <x v="0"/>
    <s v="Tesseramento"/>
    <x v="1"/>
    <x v="5"/>
    <x v="0"/>
    <m/>
  </r>
  <r>
    <n v="54980"/>
    <x v="0"/>
    <x v="0"/>
    <x v="0"/>
    <x v="0"/>
    <x v="1"/>
    <x v="26"/>
    <x v="0"/>
    <x v="0"/>
    <s v="Tesseramento"/>
    <x v="1"/>
    <x v="3"/>
    <x v="0"/>
    <m/>
  </r>
  <r>
    <n v="153685"/>
    <x v="0"/>
    <x v="1"/>
    <x v="0"/>
    <x v="1"/>
    <x v="12"/>
    <x v="148"/>
    <x v="0"/>
    <x v="0"/>
    <s v="Tesseramento"/>
    <x v="1"/>
    <x v="0"/>
    <x v="0"/>
    <m/>
  </r>
  <r>
    <n v="237769"/>
    <x v="0"/>
    <x v="0"/>
    <x v="1"/>
    <x v="0"/>
    <x v="7"/>
    <x v="259"/>
    <x v="0"/>
    <x v="0"/>
    <s v="Tesseramento"/>
    <x v="0"/>
    <x v="4"/>
    <x v="0"/>
    <m/>
  </r>
  <r>
    <n v="37759"/>
    <x v="0"/>
    <x v="0"/>
    <x v="0"/>
    <x v="0"/>
    <x v="11"/>
    <x v="142"/>
    <x v="0"/>
    <x v="0"/>
    <s v="Tesseramento"/>
    <x v="1"/>
    <x v="0"/>
    <x v="0"/>
    <m/>
  </r>
  <r>
    <n v="237727"/>
    <x v="0"/>
    <x v="1"/>
    <x v="1"/>
    <x v="1"/>
    <x v="12"/>
    <x v="148"/>
    <x v="0"/>
    <x v="0"/>
    <s v="Tesseramento"/>
    <x v="1"/>
    <x v="0"/>
    <x v="0"/>
    <m/>
  </r>
  <r>
    <n v="237903"/>
    <x v="0"/>
    <x v="1"/>
    <x v="1"/>
    <x v="1"/>
    <x v="2"/>
    <x v="153"/>
    <x v="0"/>
    <x v="1"/>
    <s v="Tesseramento"/>
    <x v="0"/>
    <x v="4"/>
    <x v="0"/>
    <m/>
  </r>
  <r>
    <n v="171710"/>
    <x v="0"/>
    <x v="0"/>
    <x v="2"/>
    <x v="1"/>
    <x v="11"/>
    <x v="389"/>
    <x v="0"/>
    <x v="0"/>
    <s v="Tesseramento"/>
    <x v="0"/>
    <x v="0"/>
    <x v="0"/>
    <m/>
  </r>
  <r>
    <n v="57108"/>
    <x v="0"/>
    <x v="0"/>
    <x v="0"/>
    <x v="0"/>
    <x v="10"/>
    <x v="294"/>
    <x v="0"/>
    <x v="0"/>
    <s v="Tesseramento"/>
    <x v="1"/>
    <x v="0"/>
    <x v="0"/>
    <m/>
  </r>
  <r>
    <n v="179812"/>
    <x v="0"/>
    <x v="0"/>
    <x v="2"/>
    <x v="3"/>
    <x v="11"/>
    <x v="389"/>
    <x v="0"/>
    <x v="0"/>
    <s v="Tesseramento"/>
    <x v="0"/>
    <x v="0"/>
    <x v="0"/>
    <m/>
  </r>
  <r>
    <n v="231740"/>
    <x v="1"/>
    <x v="0"/>
    <x v="0"/>
    <x v="3"/>
    <x v="10"/>
    <x v="294"/>
    <x v="0"/>
    <x v="0"/>
    <s v="Tesseramento"/>
    <x v="1"/>
    <x v="5"/>
    <x v="0"/>
    <m/>
  </r>
  <r>
    <n v="195843"/>
    <x v="1"/>
    <x v="0"/>
    <x v="0"/>
    <x v="0"/>
    <x v="10"/>
    <x v="294"/>
    <x v="0"/>
    <x v="0"/>
    <s v="Tesseramento"/>
    <x v="1"/>
    <x v="6"/>
    <x v="0"/>
    <m/>
  </r>
  <r>
    <n v="121122"/>
    <x v="0"/>
    <x v="0"/>
    <x v="0"/>
    <x v="0"/>
    <x v="11"/>
    <x v="142"/>
    <x v="0"/>
    <x v="0"/>
    <s v="Tesseramento"/>
    <x v="1"/>
    <x v="0"/>
    <x v="0"/>
    <m/>
  </r>
  <r>
    <n v="146586"/>
    <x v="0"/>
    <x v="0"/>
    <x v="0"/>
    <x v="0"/>
    <x v="11"/>
    <x v="142"/>
    <x v="0"/>
    <x v="0"/>
    <s v="Tesseramento"/>
    <x v="1"/>
    <x v="0"/>
    <x v="0"/>
    <m/>
  </r>
  <r>
    <n v="22616"/>
    <x v="0"/>
    <x v="0"/>
    <x v="0"/>
    <x v="0"/>
    <x v="11"/>
    <x v="142"/>
    <x v="0"/>
    <x v="0"/>
    <s v="Tesseramento"/>
    <x v="1"/>
    <x v="0"/>
    <x v="0"/>
    <m/>
  </r>
  <r>
    <n v="110260"/>
    <x v="0"/>
    <x v="0"/>
    <x v="2"/>
    <x v="0"/>
    <x v="9"/>
    <x v="117"/>
    <x v="0"/>
    <x v="0"/>
    <s v="Tesseramento"/>
    <x v="1"/>
    <x v="0"/>
    <x v="0"/>
    <m/>
  </r>
  <r>
    <n v="85856"/>
    <x v="0"/>
    <x v="0"/>
    <x v="0"/>
    <x v="0"/>
    <x v="1"/>
    <x v="73"/>
    <x v="0"/>
    <x v="0"/>
    <s v="Tesseramento"/>
    <x v="1"/>
    <x v="1"/>
    <x v="0"/>
    <m/>
  </r>
  <r>
    <n v="237704"/>
    <x v="0"/>
    <x v="0"/>
    <x v="1"/>
    <x v="1"/>
    <x v="11"/>
    <x v="363"/>
    <x v="0"/>
    <x v="0"/>
    <s v="Tesseramento"/>
    <x v="1"/>
    <x v="1"/>
    <x v="0"/>
    <m/>
  </r>
  <r>
    <n v="31132"/>
    <x v="0"/>
    <x v="0"/>
    <x v="2"/>
    <x v="0"/>
    <x v="11"/>
    <x v="363"/>
    <x v="0"/>
    <x v="0"/>
    <s v="Tesseramento"/>
    <x v="1"/>
    <x v="3"/>
    <x v="0"/>
    <m/>
  </r>
  <r>
    <n v="36105"/>
    <x v="0"/>
    <x v="0"/>
    <x v="0"/>
    <x v="0"/>
    <x v="2"/>
    <x v="251"/>
    <x v="0"/>
    <x v="0"/>
    <s v="Tesseramento"/>
    <x v="1"/>
    <x v="4"/>
    <x v="0"/>
    <m/>
  </r>
  <r>
    <n v="14879"/>
    <x v="0"/>
    <x v="0"/>
    <x v="0"/>
    <x v="0"/>
    <x v="7"/>
    <x v="202"/>
    <x v="0"/>
    <x v="0"/>
    <s v="Tesseramento"/>
    <x v="1"/>
    <x v="4"/>
    <x v="0"/>
    <m/>
  </r>
  <r>
    <n v="209344"/>
    <x v="1"/>
    <x v="1"/>
    <x v="0"/>
    <x v="0"/>
    <x v="7"/>
    <x v="274"/>
    <x v="0"/>
    <x v="0"/>
    <s v="Tesseramento"/>
    <x v="0"/>
    <x v="2"/>
    <x v="0"/>
    <m/>
  </r>
  <r>
    <n v="217552"/>
    <x v="0"/>
    <x v="0"/>
    <x v="2"/>
    <x v="0"/>
    <x v="3"/>
    <x v="331"/>
    <x v="0"/>
    <x v="0"/>
    <s v="Tesseramento"/>
    <x v="1"/>
    <x v="0"/>
    <x v="0"/>
    <m/>
  </r>
  <r>
    <n v="222112"/>
    <x v="0"/>
    <x v="0"/>
    <x v="0"/>
    <x v="0"/>
    <x v="7"/>
    <x v="161"/>
    <x v="0"/>
    <x v="0"/>
    <s v="Tesseramento"/>
    <x v="0"/>
    <x v="0"/>
    <x v="0"/>
    <m/>
  </r>
  <r>
    <n v="180419"/>
    <x v="0"/>
    <x v="0"/>
    <x v="2"/>
    <x v="2"/>
    <x v="4"/>
    <x v="164"/>
    <x v="0"/>
    <x v="0"/>
    <s v="Tesseramento"/>
    <x v="0"/>
    <x v="1"/>
    <x v="0"/>
    <m/>
  </r>
  <r>
    <n v="14991"/>
    <x v="0"/>
    <x v="0"/>
    <x v="0"/>
    <x v="0"/>
    <x v="4"/>
    <x v="164"/>
    <x v="0"/>
    <x v="1"/>
    <s v="Tesseramento"/>
    <x v="0"/>
    <x v="3"/>
    <x v="0"/>
    <m/>
  </r>
  <r>
    <n v="119366"/>
    <x v="0"/>
    <x v="0"/>
    <x v="2"/>
    <x v="1"/>
    <x v="4"/>
    <x v="164"/>
    <x v="0"/>
    <x v="1"/>
    <s v="Tesseramento"/>
    <x v="0"/>
    <x v="3"/>
    <x v="0"/>
    <m/>
  </r>
  <r>
    <n v="14990"/>
    <x v="0"/>
    <x v="0"/>
    <x v="0"/>
    <x v="0"/>
    <x v="4"/>
    <x v="164"/>
    <x v="0"/>
    <x v="0"/>
    <s v="Tesseramento"/>
    <x v="0"/>
    <x v="3"/>
    <x v="0"/>
    <m/>
  </r>
  <r>
    <n v="119373"/>
    <x v="0"/>
    <x v="0"/>
    <x v="2"/>
    <x v="2"/>
    <x v="4"/>
    <x v="164"/>
    <x v="0"/>
    <x v="1"/>
    <s v="Tesseramento"/>
    <x v="0"/>
    <x v="3"/>
    <x v="0"/>
    <m/>
  </r>
  <r>
    <n v="119371"/>
    <x v="0"/>
    <x v="0"/>
    <x v="0"/>
    <x v="1"/>
    <x v="4"/>
    <x v="164"/>
    <x v="0"/>
    <x v="1"/>
    <s v="Tesseramento"/>
    <x v="0"/>
    <x v="3"/>
    <x v="0"/>
    <m/>
  </r>
  <r>
    <n v="119370"/>
    <x v="0"/>
    <x v="0"/>
    <x v="2"/>
    <x v="1"/>
    <x v="4"/>
    <x v="164"/>
    <x v="0"/>
    <x v="0"/>
    <s v="Tesseramento"/>
    <x v="0"/>
    <x v="0"/>
    <x v="0"/>
    <m/>
  </r>
  <r>
    <n v="237706"/>
    <x v="0"/>
    <x v="0"/>
    <x v="1"/>
    <x v="0"/>
    <x v="4"/>
    <x v="164"/>
    <x v="0"/>
    <x v="1"/>
    <s v="Tesseramento"/>
    <x v="0"/>
    <x v="0"/>
    <x v="0"/>
    <m/>
  </r>
  <r>
    <n v="237707"/>
    <x v="0"/>
    <x v="0"/>
    <x v="1"/>
    <x v="2"/>
    <x v="4"/>
    <x v="164"/>
    <x v="0"/>
    <x v="1"/>
    <s v="Tesseramento"/>
    <x v="0"/>
    <x v="1"/>
    <x v="0"/>
    <m/>
  </r>
  <r>
    <n v="238305"/>
    <x v="1"/>
    <x v="1"/>
    <x v="1"/>
    <x v="2"/>
    <x v="7"/>
    <x v="103"/>
    <x v="0"/>
    <x v="0"/>
    <s v="Tesseramento"/>
    <x v="1"/>
    <x v="5"/>
    <x v="0"/>
    <m/>
  </r>
  <r>
    <n v="238300"/>
    <x v="1"/>
    <x v="1"/>
    <x v="1"/>
    <x v="1"/>
    <x v="7"/>
    <x v="103"/>
    <x v="0"/>
    <x v="0"/>
    <s v="Tesseramento"/>
    <x v="1"/>
    <x v="7"/>
    <x v="0"/>
    <m/>
  </r>
  <r>
    <n v="92230"/>
    <x v="0"/>
    <x v="0"/>
    <x v="0"/>
    <x v="0"/>
    <x v="11"/>
    <x v="142"/>
    <x v="0"/>
    <x v="0"/>
    <s v="Tesseramento"/>
    <x v="1"/>
    <x v="0"/>
    <x v="0"/>
    <m/>
  </r>
  <r>
    <n v="23937"/>
    <x v="0"/>
    <x v="0"/>
    <x v="2"/>
    <x v="4"/>
    <x v="13"/>
    <x v="39"/>
    <x v="0"/>
    <x v="0"/>
    <s v="Tesseramento"/>
    <x v="0"/>
    <x v="1"/>
    <x v="0"/>
    <m/>
  </r>
  <r>
    <n v="237708"/>
    <x v="0"/>
    <x v="1"/>
    <x v="1"/>
    <x v="3"/>
    <x v="13"/>
    <x v="198"/>
    <x v="0"/>
    <x v="1"/>
    <s v="Tesseramento"/>
    <x v="1"/>
    <x v="0"/>
    <x v="0"/>
    <m/>
  </r>
  <r>
    <n v="237875"/>
    <x v="0"/>
    <x v="0"/>
    <x v="1"/>
    <x v="0"/>
    <x v="11"/>
    <x v="365"/>
    <x v="0"/>
    <x v="0"/>
    <s v="Tesseramento"/>
    <x v="1"/>
    <x v="0"/>
    <x v="0"/>
    <m/>
  </r>
  <r>
    <n v="237873"/>
    <x v="0"/>
    <x v="0"/>
    <x v="1"/>
    <x v="2"/>
    <x v="11"/>
    <x v="365"/>
    <x v="0"/>
    <x v="0"/>
    <s v="Tesseramento"/>
    <x v="1"/>
    <x v="1"/>
    <x v="0"/>
    <m/>
  </r>
  <r>
    <n v="59238"/>
    <x v="0"/>
    <x v="0"/>
    <x v="0"/>
    <x v="0"/>
    <x v="4"/>
    <x v="140"/>
    <x v="0"/>
    <x v="0"/>
    <s v="Tesseramento"/>
    <x v="0"/>
    <x v="3"/>
    <x v="0"/>
    <m/>
  </r>
  <r>
    <n v="15951"/>
    <x v="0"/>
    <x v="0"/>
    <x v="0"/>
    <x v="0"/>
    <x v="4"/>
    <x v="40"/>
    <x v="0"/>
    <x v="0"/>
    <s v="Tesseramento"/>
    <x v="1"/>
    <x v="3"/>
    <x v="0"/>
    <m/>
  </r>
  <r>
    <n v="109631"/>
    <x v="0"/>
    <x v="0"/>
    <x v="2"/>
    <x v="4"/>
    <x v="4"/>
    <x v="40"/>
    <x v="0"/>
    <x v="0"/>
    <s v="Tesseramento"/>
    <x v="1"/>
    <x v="3"/>
    <x v="0"/>
    <m/>
  </r>
  <r>
    <n v="223547"/>
    <x v="0"/>
    <x v="0"/>
    <x v="0"/>
    <x v="0"/>
    <x v="4"/>
    <x v="40"/>
    <x v="0"/>
    <x v="0"/>
    <s v="Tesseramento"/>
    <x v="1"/>
    <x v="1"/>
    <x v="0"/>
    <m/>
  </r>
  <r>
    <n v="111342"/>
    <x v="0"/>
    <x v="0"/>
    <x v="0"/>
    <x v="0"/>
    <x v="4"/>
    <x v="40"/>
    <x v="0"/>
    <x v="0"/>
    <s v="Tesseramento"/>
    <x v="1"/>
    <x v="0"/>
    <x v="0"/>
    <m/>
  </r>
  <r>
    <n v="230356"/>
    <x v="1"/>
    <x v="0"/>
    <x v="0"/>
    <x v="0"/>
    <x v="7"/>
    <x v="41"/>
    <x v="0"/>
    <x v="0"/>
    <s v="Tesseramento"/>
    <x v="1"/>
    <x v="7"/>
    <x v="0"/>
    <m/>
  </r>
  <r>
    <n v="168159"/>
    <x v="0"/>
    <x v="0"/>
    <x v="2"/>
    <x v="1"/>
    <x v="7"/>
    <x v="41"/>
    <x v="0"/>
    <x v="1"/>
    <s v="Tesseramento"/>
    <x v="1"/>
    <x v="4"/>
    <x v="0"/>
    <m/>
  </r>
  <r>
    <n v="73077"/>
    <x v="0"/>
    <x v="0"/>
    <x v="0"/>
    <x v="0"/>
    <x v="7"/>
    <x v="41"/>
    <x v="0"/>
    <x v="0"/>
    <s v="Tesseramento"/>
    <x v="1"/>
    <x v="0"/>
    <x v="0"/>
    <m/>
  </r>
  <r>
    <n v="174051"/>
    <x v="0"/>
    <x v="0"/>
    <x v="2"/>
    <x v="2"/>
    <x v="2"/>
    <x v="71"/>
    <x v="0"/>
    <x v="0"/>
    <s v="Tesseramento"/>
    <x v="1"/>
    <x v="0"/>
    <x v="0"/>
    <m/>
  </r>
  <r>
    <n v="46464"/>
    <x v="0"/>
    <x v="0"/>
    <x v="0"/>
    <x v="4"/>
    <x v="2"/>
    <x v="71"/>
    <x v="0"/>
    <x v="0"/>
    <s v="Tesseramento"/>
    <x v="1"/>
    <x v="4"/>
    <x v="0"/>
    <m/>
  </r>
  <r>
    <n v="29378"/>
    <x v="0"/>
    <x v="0"/>
    <x v="0"/>
    <x v="0"/>
    <x v="2"/>
    <x v="71"/>
    <x v="0"/>
    <x v="0"/>
    <s v="Tesseramento"/>
    <x v="1"/>
    <x v="4"/>
    <x v="0"/>
    <m/>
  </r>
  <r>
    <n v="46489"/>
    <x v="0"/>
    <x v="0"/>
    <x v="0"/>
    <x v="0"/>
    <x v="2"/>
    <x v="71"/>
    <x v="0"/>
    <x v="0"/>
    <s v="Tesseramento"/>
    <x v="1"/>
    <x v="4"/>
    <x v="0"/>
    <m/>
  </r>
  <r>
    <n v="13780"/>
    <x v="0"/>
    <x v="0"/>
    <x v="0"/>
    <x v="0"/>
    <x v="2"/>
    <x v="71"/>
    <x v="0"/>
    <x v="0"/>
    <s v="Tesseramento"/>
    <x v="1"/>
    <x v="4"/>
    <x v="0"/>
    <m/>
  </r>
  <r>
    <n v="237783"/>
    <x v="0"/>
    <x v="0"/>
    <x v="1"/>
    <x v="2"/>
    <x v="2"/>
    <x v="71"/>
    <x v="0"/>
    <x v="0"/>
    <s v="Tesseramento"/>
    <x v="1"/>
    <x v="0"/>
    <x v="0"/>
    <m/>
  </r>
  <r>
    <n v="225002"/>
    <x v="0"/>
    <x v="0"/>
    <x v="0"/>
    <x v="1"/>
    <x v="11"/>
    <x v="126"/>
    <x v="0"/>
    <x v="0"/>
    <s v="Tesseramento"/>
    <x v="1"/>
    <x v="0"/>
    <x v="0"/>
    <m/>
  </r>
  <r>
    <n v="237784"/>
    <x v="0"/>
    <x v="0"/>
    <x v="1"/>
    <x v="2"/>
    <x v="2"/>
    <x v="71"/>
    <x v="0"/>
    <x v="0"/>
    <s v="Tesseramento"/>
    <x v="1"/>
    <x v="0"/>
    <x v="0"/>
    <m/>
  </r>
  <r>
    <n v="233237"/>
    <x v="1"/>
    <x v="0"/>
    <x v="0"/>
    <x v="1"/>
    <x v="2"/>
    <x v="71"/>
    <x v="0"/>
    <x v="0"/>
    <s v="Tesseramento"/>
    <x v="1"/>
    <x v="5"/>
    <x v="0"/>
    <m/>
  </r>
  <r>
    <n v="237785"/>
    <x v="0"/>
    <x v="0"/>
    <x v="1"/>
    <x v="2"/>
    <x v="2"/>
    <x v="71"/>
    <x v="0"/>
    <x v="0"/>
    <s v="Tesseramento"/>
    <x v="1"/>
    <x v="1"/>
    <x v="0"/>
    <m/>
  </r>
  <r>
    <n v="237786"/>
    <x v="0"/>
    <x v="0"/>
    <x v="1"/>
    <x v="2"/>
    <x v="2"/>
    <x v="71"/>
    <x v="0"/>
    <x v="0"/>
    <s v="Tesseramento"/>
    <x v="1"/>
    <x v="1"/>
    <x v="0"/>
    <m/>
  </r>
  <r>
    <n v="237737"/>
    <x v="1"/>
    <x v="1"/>
    <x v="1"/>
    <x v="1"/>
    <x v="7"/>
    <x v="261"/>
    <x v="0"/>
    <x v="0"/>
    <s v="Tesseramento"/>
    <x v="3"/>
    <x v="2"/>
    <x v="0"/>
    <m/>
  </r>
  <r>
    <n v="170788"/>
    <x v="0"/>
    <x v="0"/>
    <x v="0"/>
    <x v="0"/>
    <x v="11"/>
    <x v="142"/>
    <x v="0"/>
    <x v="0"/>
    <s v="Tesseramento"/>
    <x v="1"/>
    <x v="1"/>
    <x v="0"/>
    <m/>
  </r>
  <r>
    <n v="113904"/>
    <x v="0"/>
    <x v="0"/>
    <x v="0"/>
    <x v="0"/>
    <x v="7"/>
    <x v="210"/>
    <x v="0"/>
    <x v="0"/>
    <s v="Tesseramento"/>
    <x v="0"/>
    <x v="3"/>
    <x v="0"/>
    <m/>
  </r>
  <r>
    <n v="95941"/>
    <x v="0"/>
    <x v="0"/>
    <x v="0"/>
    <x v="0"/>
    <x v="16"/>
    <x v="90"/>
    <x v="0"/>
    <x v="0"/>
    <s v="Tesseramento"/>
    <x v="1"/>
    <x v="4"/>
    <x v="0"/>
    <m/>
  </r>
  <r>
    <n v="62730"/>
    <x v="0"/>
    <x v="1"/>
    <x v="0"/>
    <x v="4"/>
    <x v="5"/>
    <x v="38"/>
    <x v="0"/>
    <x v="1"/>
    <s v="Tesseramento"/>
    <x v="1"/>
    <x v="3"/>
    <x v="0"/>
    <m/>
  </r>
  <r>
    <n v="233263"/>
    <x v="0"/>
    <x v="0"/>
    <x v="0"/>
    <x v="0"/>
    <x v="5"/>
    <x v="38"/>
    <x v="0"/>
    <x v="0"/>
    <s v="Tesseramento"/>
    <x v="1"/>
    <x v="0"/>
    <x v="0"/>
    <m/>
  </r>
  <r>
    <n v="237818"/>
    <x v="0"/>
    <x v="1"/>
    <x v="1"/>
    <x v="2"/>
    <x v="5"/>
    <x v="38"/>
    <x v="0"/>
    <x v="0"/>
    <s v="Tesseramento"/>
    <x v="1"/>
    <x v="0"/>
    <x v="0"/>
    <m/>
  </r>
  <r>
    <n v="18044"/>
    <x v="0"/>
    <x v="0"/>
    <x v="0"/>
    <x v="0"/>
    <x v="7"/>
    <x v="150"/>
    <x v="0"/>
    <x v="1"/>
    <s v="Tesseramento"/>
    <x v="1"/>
    <x v="0"/>
    <x v="0"/>
    <m/>
  </r>
  <r>
    <n v="216995"/>
    <x v="0"/>
    <x v="0"/>
    <x v="0"/>
    <x v="2"/>
    <x v="2"/>
    <x v="158"/>
    <x v="0"/>
    <x v="1"/>
    <s v="Tesseramento"/>
    <x v="0"/>
    <x v="0"/>
    <x v="0"/>
    <m/>
  </r>
  <r>
    <n v="216994"/>
    <x v="1"/>
    <x v="0"/>
    <x v="0"/>
    <x v="2"/>
    <x v="2"/>
    <x v="158"/>
    <x v="0"/>
    <x v="1"/>
    <s v="Tesseramento"/>
    <x v="0"/>
    <x v="5"/>
    <x v="0"/>
    <m/>
  </r>
  <r>
    <n v="63786"/>
    <x v="0"/>
    <x v="0"/>
    <x v="0"/>
    <x v="0"/>
    <x v="0"/>
    <x v="100"/>
    <x v="0"/>
    <x v="0"/>
    <s v="Tesseramento"/>
    <x v="0"/>
    <x v="1"/>
    <x v="0"/>
    <m/>
  </r>
  <r>
    <n v="172291"/>
    <x v="0"/>
    <x v="0"/>
    <x v="0"/>
    <x v="0"/>
    <x v="12"/>
    <x v="254"/>
    <x v="0"/>
    <x v="0"/>
    <s v="Tesseramento"/>
    <x v="0"/>
    <x v="4"/>
    <x v="0"/>
    <m/>
  </r>
  <r>
    <n v="19650"/>
    <x v="0"/>
    <x v="0"/>
    <x v="0"/>
    <x v="0"/>
    <x v="1"/>
    <x v="319"/>
    <x v="0"/>
    <x v="0"/>
    <s v="Tesseramento"/>
    <x v="1"/>
    <x v="0"/>
    <x v="0"/>
    <m/>
  </r>
  <r>
    <n v="164263"/>
    <x v="0"/>
    <x v="0"/>
    <x v="0"/>
    <x v="0"/>
    <x v="10"/>
    <x v="63"/>
    <x v="0"/>
    <x v="0"/>
    <s v="Tesseramento"/>
    <x v="0"/>
    <x v="0"/>
    <x v="0"/>
    <m/>
  </r>
  <r>
    <n v="203218"/>
    <x v="1"/>
    <x v="0"/>
    <x v="0"/>
    <x v="3"/>
    <x v="10"/>
    <x v="63"/>
    <x v="0"/>
    <x v="0"/>
    <s v="Tesseramento"/>
    <x v="0"/>
    <x v="6"/>
    <x v="0"/>
    <m/>
  </r>
  <r>
    <n v="203219"/>
    <x v="1"/>
    <x v="0"/>
    <x v="0"/>
    <x v="3"/>
    <x v="10"/>
    <x v="63"/>
    <x v="0"/>
    <x v="0"/>
    <s v="Tesseramento"/>
    <x v="0"/>
    <x v="5"/>
    <x v="0"/>
    <m/>
  </r>
  <r>
    <n v="228729"/>
    <x v="1"/>
    <x v="0"/>
    <x v="0"/>
    <x v="3"/>
    <x v="10"/>
    <x v="63"/>
    <x v="0"/>
    <x v="0"/>
    <s v="Tesseramento"/>
    <x v="0"/>
    <x v="5"/>
    <x v="0"/>
    <m/>
  </r>
  <r>
    <n v="221803"/>
    <x v="0"/>
    <x v="0"/>
    <x v="0"/>
    <x v="3"/>
    <x v="10"/>
    <x v="63"/>
    <x v="0"/>
    <x v="0"/>
    <s v="Tesseramento"/>
    <x v="0"/>
    <x v="0"/>
    <x v="0"/>
    <m/>
  </r>
  <r>
    <n v="221804"/>
    <x v="0"/>
    <x v="0"/>
    <x v="0"/>
    <x v="3"/>
    <x v="10"/>
    <x v="63"/>
    <x v="0"/>
    <x v="1"/>
    <s v="Tesseramento"/>
    <x v="0"/>
    <x v="0"/>
    <x v="0"/>
    <m/>
  </r>
  <r>
    <n v="237716"/>
    <x v="1"/>
    <x v="0"/>
    <x v="1"/>
    <x v="2"/>
    <x v="11"/>
    <x v="363"/>
    <x v="0"/>
    <x v="0"/>
    <s v="Tesseramento"/>
    <x v="1"/>
    <x v="5"/>
    <x v="0"/>
    <m/>
  </r>
  <r>
    <n v="237730"/>
    <x v="1"/>
    <x v="1"/>
    <x v="1"/>
    <x v="2"/>
    <x v="4"/>
    <x v="80"/>
    <x v="0"/>
    <x v="1"/>
    <s v="Tesseramento"/>
    <x v="1"/>
    <x v="5"/>
    <x v="0"/>
    <m/>
  </r>
  <r>
    <n v="28144"/>
    <x v="0"/>
    <x v="0"/>
    <x v="0"/>
    <x v="0"/>
    <x v="4"/>
    <x v="330"/>
    <x v="0"/>
    <x v="0"/>
    <s v="Tesseramento"/>
    <x v="1"/>
    <x v="1"/>
    <x v="0"/>
    <m/>
  </r>
  <r>
    <n v="237794"/>
    <x v="0"/>
    <x v="0"/>
    <x v="1"/>
    <x v="4"/>
    <x v="7"/>
    <x v="30"/>
    <x v="0"/>
    <x v="0"/>
    <s v="Tesseramento"/>
    <x v="1"/>
    <x v="0"/>
    <x v="0"/>
    <m/>
  </r>
  <r>
    <n v="150506"/>
    <x v="0"/>
    <x v="0"/>
    <x v="0"/>
    <x v="0"/>
    <x v="12"/>
    <x v="148"/>
    <x v="0"/>
    <x v="0"/>
    <s v="Tesseramento"/>
    <x v="1"/>
    <x v="3"/>
    <x v="0"/>
    <m/>
  </r>
  <r>
    <n v="220178"/>
    <x v="1"/>
    <x v="0"/>
    <x v="0"/>
    <x v="1"/>
    <x v="4"/>
    <x v="14"/>
    <x v="0"/>
    <x v="1"/>
    <s v="Tesseramento"/>
    <x v="1"/>
    <x v="7"/>
    <x v="0"/>
    <m/>
  </r>
  <r>
    <n v="238147"/>
    <x v="0"/>
    <x v="0"/>
    <x v="1"/>
    <x v="2"/>
    <x v="7"/>
    <x v="30"/>
    <x v="0"/>
    <x v="1"/>
    <s v="Tesseramento"/>
    <x v="1"/>
    <x v="3"/>
    <x v="0"/>
    <m/>
  </r>
  <r>
    <n v="185850"/>
    <x v="0"/>
    <x v="0"/>
    <x v="0"/>
    <x v="0"/>
    <x v="7"/>
    <x v="168"/>
    <x v="0"/>
    <x v="1"/>
    <s v="Tesseramento"/>
    <x v="1"/>
    <x v="4"/>
    <x v="0"/>
    <m/>
  </r>
  <r>
    <n v="221680"/>
    <x v="1"/>
    <x v="1"/>
    <x v="0"/>
    <x v="1"/>
    <x v="4"/>
    <x v="84"/>
    <x v="0"/>
    <x v="1"/>
    <s v="Tesseramento"/>
    <x v="0"/>
    <x v="7"/>
    <x v="0"/>
    <m/>
  </r>
  <r>
    <n v="161086"/>
    <x v="0"/>
    <x v="0"/>
    <x v="0"/>
    <x v="0"/>
    <x v="7"/>
    <x v="168"/>
    <x v="0"/>
    <x v="0"/>
    <s v="Tesseramento"/>
    <x v="1"/>
    <x v="0"/>
    <x v="0"/>
    <m/>
  </r>
  <r>
    <n v="64216"/>
    <x v="0"/>
    <x v="0"/>
    <x v="0"/>
    <x v="0"/>
    <x v="7"/>
    <x v="168"/>
    <x v="0"/>
    <x v="0"/>
    <s v="Tesseramento"/>
    <x v="1"/>
    <x v="1"/>
    <x v="0"/>
    <m/>
  </r>
  <r>
    <n v="5577"/>
    <x v="0"/>
    <x v="0"/>
    <x v="0"/>
    <x v="0"/>
    <x v="10"/>
    <x v="315"/>
    <x v="0"/>
    <x v="0"/>
    <s v="Tesseramento"/>
    <x v="1"/>
    <x v="0"/>
    <x v="0"/>
    <m/>
  </r>
  <r>
    <n v="185383"/>
    <x v="0"/>
    <x v="1"/>
    <x v="0"/>
    <x v="1"/>
    <x v="10"/>
    <x v="315"/>
    <x v="0"/>
    <x v="1"/>
    <s v="Tesseramento"/>
    <x v="1"/>
    <x v="3"/>
    <x v="0"/>
    <m/>
  </r>
  <r>
    <n v="231880"/>
    <x v="0"/>
    <x v="1"/>
    <x v="0"/>
    <x v="0"/>
    <x v="2"/>
    <x v="298"/>
    <x v="0"/>
    <x v="0"/>
    <s v="Tesseramento"/>
    <x v="1"/>
    <x v="0"/>
    <x v="0"/>
    <m/>
  </r>
  <r>
    <n v="31236"/>
    <x v="0"/>
    <x v="0"/>
    <x v="0"/>
    <x v="0"/>
    <x v="8"/>
    <x v="113"/>
    <x v="0"/>
    <x v="0"/>
    <s v="Tesseramento"/>
    <x v="0"/>
    <x v="4"/>
    <x v="0"/>
    <m/>
  </r>
  <r>
    <n v="226981"/>
    <x v="0"/>
    <x v="1"/>
    <x v="0"/>
    <x v="1"/>
    <x v="12"/>
    <x v="245"/>
    <x v="0"/>
    <x v="1"/>
    <s v="Tesseramento"/>
    <x v="1"/>
    <x v="0"/>
    <x v="0"/>
    <m/>
  </r>
  <r>
    <n v="237771"/>
    <x v="0"/>
    <x v="0"/>
    <x v="1"/>
    <x v="1"/>
    <x v="7"/>
    <x v="259"/>
    <x v="0"/>
    <x v="0"/>
    <s v="Tesseramento"/>
    <x v="0"/>
    <x v="4"/>
    <x v="0"/>
    <m/>
  </r>
  <r>
    <n v="237770"/>
    <x v="0"/>
    <x v="0"/>
    <x v="1"/>
    <x v="0"/>
    <x v="7"/>
    <x v="259"/>
    <x v="0"/>
    <x v="0"/>
    <s v="Tesseramento"/>
    <x v="0"/>
    <x v="0"/>
    <x v="0"/>
    <m/>
  </r>
  <r>
    <n v="210227"/>
    <x v="0"/>
    <x v="0"/>
    <x v="0"/>
    <x v="0"/>
    <x v="1"/>
    <x v="138"/>
    <x v="0"/>
    <x v="0"/>
    <s v="Tesseramento"/>
    <x v="1"/>
    <x v="1"/>
    <x v="0"/>
    <m/>
  </r>
  <r>
    <n v="201575"/>
    <x v="0"/>
    <x v="0"/>
    <x v="0"/>
    <x v="3"/>
    <x v="10"/>
    <x v="63"/>
    <x v="0"/>
    <x v="0"/>
    <s v="Tesseramento"/>
    <x v="0"/>
    <x v="4"/>
    <x v="0"/>
    <m/>
  </r>
  <r>
    <n v="237928"/>
    <x v="0"/>
    <x v="1"/>
    <x v="1"/>
    <x v="3"/>
    <x v="11"/>
    <x v="102"/>
    <x v="0"/>
    <x v="0"/>
    <s v="Tesseramento"/>
    <x v="1"/>
    <x v="3"/>
    <x v="0"/>
    <m/>
  </r>
  <r>
    <n v="237929"/>
    <x v="0"/>
    <x v="1"/>
    <x v="1"/>
    <x v="3"/>
    <x v="11"/>
    <x v="102"/>
    <x v="0"/>
    <x v="0"/>
    <s v="Tesseramento"/>
    <x v="1"/>
    <x v="0"/>
    <x v="0"/>
    <m/>
  </r>
  <r>
    <n v="90266"/>
    <x v="0"/>
    <x v="0"/>
    <x v="0"/>
    <x v="0"/>
    <x v="6"/>
    <x v="217"/>
    <x v="0"/>
    <x v="0"/>
    <s v="Tesseramento"/>
    <x v="0"/>
    <x v="0"/>
    <x v="0"/>
    <m/>
  </r>
  <r>
    <n v="237869"/>
    <x v="0"/>
    <x v="1"/>
    <x v="1"/>
    <x v="0"/>
    <x v="15"/>
    <x v="104"/>
    <x v="0"/>
    <x v="0"/>
    <s v="Tesseramento"/>
    <x v="1"/>
    <x v="0"/>
    <x v="0"/>
    <m/>
  </r>
  <r>
    <n v="237859"/>
    <x v="1"/>
    <x v="1"/>
    <x v="1"/>
    <x v="2"/>
    <x v="2"/>
    <x v="332"/>
    <x v="0"/>
    <x v="1"/>
    <s v="Tesseramento"/>
    <x v="1"/>
    <x v="5"/>
    <x v="0"/>
    <m/>
  </r>
  <r>
    <n v="237860"/>
    <x v="1"/>
    <x v="1"/>
    <x v="1"/>
    <x v="2"/>
    <x v="2"/>
    <x v="332"/>
    <x v="0"/>
    <x v="1"/>
    <s v="Tesseramento"/>
    <x v="1"/>
    <x v="5"/>
    <x v="0"/>
    <m/>
  </r>
  <r>
    <n v="237738"/>
    <x v="1"/>
    <x v="1"/>
    <x v="1"/>
    <x v="1"/>
    <x v="2"/>
    <x v="156"/>
    <x v="0"/>
    <x v="0"/>
    <s v="Tesseramento"/>
    <x v="0"/>
    <x v="5"/>
    <x v="1"/>
    <m/>
  </r>
  <r>
    <n v="237739"/>
    <x v="1"/>
    <x v="1"/>
    <x v="1"/>
    <x v="1"/>
    <x v="2"/>
    <x v="156"/>
    <x v="0"/>
    <x v="1"/>
    <s v="Tesseramento"/>
    <x v="0"/>
    <x v="7"/>
    <x v="1"/>
    <m/>
  </r>
  <r>
    <n v="237740"/>
    <x v="1"/>
    <x v="1"/>
    <x v="1"/>
    <x v="1"/>
    <x v="2"/>
    <x v="156"/>
    <x v="0"/>
    <x v="1"/>
    <s v="Tesseramento"/>
    <x v="0"/>
    <x v="7"/>
    <x v="1"/>
    <m/>
  </r>
  <r>
    <n v="237741"/>
    <x v="1"/>
    <x v="1"/>
    <x v="1"/>
    <x v="3"/>
    <x v="2"/>
    <x v="156"/>
    <x v="0"/>
    <x v="0"/>
    <s v="Tesseramento"/>
    <x v="0"/>
    <x v="7"/>
    <x v="1"/>
    <m/>
  </r>
  <r>
    <n v="196771"/>
    <x v="0"/>
    <x v="0"/>
    <x v="0"/>
    <x v="0"/>
    <x v="14"/>
    <x v="312"/>
    <x v="0"/>
    <x v="1"/>
    <s v="Tesseramento"/>
    <x v="0"/>
    <x v="0"/>
    <x v="0"/>
    <m/>
  </r>
  <r>
    <n v="237742"/>
    <x v="1"/>
    <x v="1"/>
    <x v="1"/>
    <x v="1"/>
    <x v="2"/>
    <x v="156"/>
    <x v="0"/>
    <x v="0"/>
    <s v="Tesseramento"/>
    <x v="0"/>
    <x v="7"/>
    <x v="1"/>
    <m/>
  </r>
  <r>
    <n v="237743"/>
    <x v="1"/>
    <x v="1"/>
    <x v="1"/>
    <x v="1"/>
    <x v="2"/>
    <x v="156"/>
    <x v="0"/>
    <x v="0"/>
    <s v="Tesseramento"/>
    <x v="0"/>
    <x v="7"/>
    <x v="1"/>
    <m/>
  </r>
  <r>
    <n v="237744"/>
    <x v="1"/>
    <x v="1"/>
    <x v="1"/>
    <x v="1"/>
    <x v="2"/>
    <x v="156"/>
    <x v="0"/>
    <x v="0"/>
    <s v="Tesseramento"/>
    <x v="0"/>
    <x v="5"/>
    <x v="1"/>
    <m/>
  </r>
  <r>
    <n v="237745"/>
    <x v="1"/>
    <x v="1"/>
    <x v="1"/>
    <x v="1"/>
    <x v="2"/>
    <x v="156"/>
    <x v="0"/>
    <x v="1"/>
    <s v="Tesseramento"/>
    <x v="0"/>
    <x v="5"/>
    <x v="1"/>
    <m/>
  </r>
  <r>
    <n v="237746"/>
    <x v="1"/>
    <x v="1"/>
    <x v="1"/>
    <x v="1"/>
    <x v="2"/>
    <x v="156"/>
    <x v="0"/>
    <x v="1"/>
    <s v="Tesseramento"/>
    <x v="0"/>
    <x v="7"/>
    <x v="1"/>
    <m/>
  </r>
  <r>
    <n v="237747"/>
    <x v="1"/>
    <x v="1"/>
    <x v="1"/>
    <x v="1"/>
    <x v="2"/>
    <x v="156"/>
    <x v="0"/>
    <x v="0"/>
    <s v="Tesseramento"/>
    <x v="0"/>
    <x v="7"/>
    <x v="1"/>
    <m/>
  </r>
  <r>
    <n v="237748"/>
    <x v="1"/>
    <x v="1"/>
    <x v="1"/>
    <x v="3"/>
    <x v="2"/>
    <x v="156"/>
    <x v="0"/>
    <x v="1"/>
    <s v="Tesseramento"/>
    <x v="0"/>
    <x v="7"/>
    <x v="1"/>
    <m/>
  </r>
  <r>
    <n v="237749"/>
    <x v="1"/>
    <x v="1"/>
    <x v="1"/>
    <x v="1"/>
    <x v="2"/>
    <x v="156"/>
    <x v="0"/>
    <x v="1"/>
    <s v="Tesseramento"/>
    <x v="0"/>
    <x v="7"/>
    <x v="1"/>
    <m/>
  </r>
  <r>
    <n v="237819"/>
    <x v="0"/>
    <x v="1"/>
    <x v="1"/>
    <x v="2"/>
    <x v="5"/>
    <x v="38"/>
    <x v="0"/>
    <x v="0"/>
    <s v="Tesseramento"/>
    <x v="1"/>
    <x v="0"/>
    <x v="0"/>
    <m/>
  </r>
  <r>
    <n v="237750"/>
    <x v="1"/>
    <x v="1"/>
    <x v="1"/>
    <x v="1"/>
    <x v="2"/>
    <x v="156"/>
    <x v="0"/>
    <x v="1"/>
    <s v="Tesseramento"/>
    <x v="0"/>
    <x v="5"/>
    <x v="1"/>
    <m/>
  </r>
  <r>
    <n v="237751"/>
    <x v="1"/>
    <x v="1"/>
    <x v="1"/>
    <x v="1"/>
    <x v="2"/>
    <x v="156"/>
    <x v="0"/>
    <x v="0"/>
    <s v="Tesseramento"/>
    <x v="0"/>
    <x v="7"/>
    <x v="1"/>
    <m/>
  </r>
  <r>
    <n v="237820"/>
    <x v="0"/>
    <x v="1"/>
    <x v="1"/>
    <x v="2"/>
    <x v="5"/>
    <x v="38"/>
    <x v="0"/>
    <x v="0"/>
    <s v="Tesseramento"/>
    <x v="1"/>
    <x v="0"/>
    <x v="0"/>
    <m/>
  </r>
  <r>
    <n v="237752"/>
    <x v="1"/>
    <x v="1"/>
    <x v="1"/>
    <x v="1"/>
    <x v="2"/>
    <x v="156"/>
    <x v="0"/>
    <x v="1"/>
    <s v="Tesseramento"/>
    <x v="0"/>
    <x v="7"/>
    <x v="1"/>
    <m/>
  </r>
  <r>
    <n v="199118"/>
    <x v="1"/>
    <x v="0"/>
    <x v="0"/>
    <x v="1"/>
    <x v="7"/>
    <x v="33"/>
    <x v="0"/>
    <x v="1"/>
    <s v="Tesseramento"/>
    <x v="1"/>
    <x v="6"/>
    <x v="0"/>
    <m/>
  </r>
  <r>
    <n v="199119"/>
    <x v="1"/>
    <x v="0"/>
    <x v="0"/>
    <x v="1"/>
    <x v="7"/>
    <x v="33"/>
    <x v="0"/>
    <x v="0"/>
    <s v="Tesseramento"/>
    <x v="1"/>
    <x v="7"/>
    <x v="0"/>
    <m/>
  </r>
  <r>
    <n v="199120"/>
    <x v="0"/>
    <x v="0"/>
    <x v="0"/>
    <x v="1"/>
    <x v="7"/>
    <x v="33"/>
    <x v="0"/>
    <x v="0"/>
    <s v="Tesseramento"/>
    <x v="1"/>
    <x v="1"/>
    <x v="0"/>
    <m/>
  </r>
  <r>
    <n v="224970"/>
    <x v="1"/>
    <x v="0"/>
    <x v="0"/>
    <x v="2"/>
    <x v="7"/>
    <x v="33"/>
    <x v="0"/>
    <x v="0"/>
    <s v="Tesseramento"/>
    <x v="1"/>
    <x v="5"/>
    <x v="0"/>
    <m/>
  </r>
  <r>
    <n v="237753"/>
    <x v="1"/>
    <x v="1"/>
    <x v="1"/>
    <x v="1"/>
    <x v="2"/>
    <x v="156"/>
    <x v="0"/>
    <x v="0"/>
    <s v="Tesseramento"/>
    <x v="0"/>
    <x v="7"/>
    <x v="1"/>
    <m/>
  </r>
  <r>
    <n v="237754"/>
    <x v="1"/>
    <x v="1"/>
    <x v="1"/>
    <x v="1"/>
    <x v="2"/>
    <x v="156"/>
    <x v="0"/>
    <x v="0"/>
    <s v="Tesseramento"/>
    <x v="0"/>
    <x v="7"/>
    <x v="1"/>
    <m/>
  </r>
  <r>
    <n v="237755"/>
    <x v="1"/>
    <x v="1"/>
    <x v="1"/>
    <x v="1"/>
    <x v="2"/>
    <x v="156"/>
    <x v="0"/>
    <x v="0"/>
    <s v="Tesseramento"/>
    <x v="0"/>
    <x v="7"/>
    <x v="1"/>
    <m/>
  </r>
  <r>
    <n v="237776"/>
    <x v="1"/>
    <x v="0"/>
    <x v="1"/>
    <x v="1"/>
    <x v="2"/>
    <x v="230"/>
    <x v="0"/>
    <x v="0"/>
    <s v="Tesseramento"/>
    <x v="1"/>
    <x v="6"/>
    <x v="0"/>
    <m/>
  </r>
  <r>
    <n v="237756"/>
    <x v="1"/>
    <x v="1"/>
    <x v="1"/>
    <x v="1"/>
    <x v="2"/>
    <x v="156"/>
    <x v="0"/>
    <x v="0"/>
    <s v="Tesseramento"/>
    <x v="0"/>
    <x v="7"/>
    <x v="1"/>
    <m/>
  </r>
  <r>
    <n v="237757"/>
    <x v="1"/>
    <x v="1"/>
    <x v="1"/>
    <x v="1"/>
    <x v="2"/>
    <x v="156"/>
    <x v="0"/>
    <x v="0"/>
    <s v="Tesseramento"/>
    <x v="0"/>
    <x v="5"/>
    <x v="1"/>
    <m/>
  </r>
  <r>
    <n v="202247"/>
    <x v="0"/>
    <x v="0"/>
    <x v="0"/>
    <x v="0"/>
    <x v="7"/>
    <x v="210"/>
    <x v="0"/>
    <x v="0"/>
    <s v="Tesseramento"/>
    <x v="0"/>
    <x v="3"/>
    <x v="0"/>
    <m/>
  </r>
  <r>
    <n v="214613"/>
    <x v="0"/>
    <x v="0"/>
    <x v="0"/>
    <x v="1"/>
    <x v="7"/>
    <x v="210"/>
    <x v="0"/>
    <x v="1"/>
    <s v="Tesseramento"/>
    <x v="0"/>
    <x v="3"/>
    <x v="0"/>
    <m/>
  </r>
  <r>
    <n v="24579"/>
    <x v="0"/>
    <x v="0"/>
    <x v="0"/>
    <x v="0"/>
    <x v="4"/>
    <x v="14"/>
    <x v="0"/>
    <x v="1"/>
    <s v="Tesseramento"/>
    <x v="1"/>
    <x v="4"/>
    <x v="0"/>
    <m/>
  </r>
  <r>
    <n v="237765"/>
    <x v="1"/>
    <x v="0"/>
    <x v="1"/>
    <x v="2"/>
    <x v="7"/>
    <x v="297"/>
    <x v="0"/>
    <x v="0"/>
    <s v="Tesseramento"/>
    <x v="1"/>
    <x v="2"/>
    <x v="0"/>
    <m/>
  </r>
  <r>
    <n v="237764"/>
    <x v="0"/>
    <x v="0"/>
    <x v="1"/>
    <x v="2"/>
    <x v="7"/>
    <x v="297"/>
    <x v="0"/>
    <x v="1"/>
    <s v="Tesseramento"/>
    <x v="1"/>
    <x v="3"/>
    <x v="0"/>
    <m/>
  </r>
  <r>
    <n v="52201"/>
    <x v="0"/>
    <x v="0"/>
    <x v="0"/>
    <x v="0"/>
    <x v="9"/>
    <x v="19"/>
    <x v="0"/>
    <x v="0"/>
    <s v="Tesseramento"/>
    <x v="1"/>
    <x v="4"/>
    <x v="0"/>
    <m/>
  </r>
  <r>
    <n v="52401"/>
    <x v="0"/>
    <x v="0"/>
    <x v="0"/>
    <x v="0"/>
    <x v="7"/>
    <x v="191"/>
    <x v="0"/>
    <x v="0"/>
    <s v="Tesseramento"/>
    <x v="0"/>
    <x v="3"/>
    <x v="0"/>
    <m/>
  </r>
  <r>
    <n v="161434"/>
    <x v="0"/>
    <x v="0"/>
    <x v="0"/>
    <x v="0"/>
    <x v="7"/>
    <x v="241"/>
    <x v="0"/>
    <x v="0"/>
    <s v="Tesseramento"/>
    <x v="0"/>
    <x v="0"/>
    <x v="0"/>
    <m/>
  </r>
  <r>
    <n v="105070"/>
    <x v="0"/>
    <x v="0"/>
    <x v="2"/>
    <x v="0"/>
    <x v="7"/>
    <x v="241"/>
    <x v="0"/>
    <x v="1"/>
    <s v="Tesseramento"/>
    <x v="0"/>
    <x v="3"/>
    <x v="0"/>
    <m/>
  </r>
  <r>
    <n v="100958"/>
    <x v="0"/>
    <x v="0"/>
    <x v="0"/>
    <x v="0"/>
    <x v="7"/>
    <x v="241"/>
    <x v="0"/>
    <x v="0"/>
    <s v="Tesseramento"/>
    <x v="0"/>
    <x v="3"/>
    <x v="0"/>
    <m/>
  </r>
  <r>
    <n v="170834"/>
    <x v="0"/>
    <x v="0"/>
    <x v="0"/>
    <x v="0"/>
    <x v="11"/>
    <x v="221"/>
    <x v="0"/>
    <x v="0"/>
    <s v="Tesseramento"/>
    <x v="1"/>
    <x v="3"/>
    <x v="0"/>
    <m/>
  </r>
  <r>
    <n v="117576"/>
    <x v="0"/>
    <x v="0"/>
    <x v="2"/>
    <x v="1"/>
    <x v="8"/>
    <x v="222"/>
    <x v="0"/>
    <x v="0"/>
    <s v="Tesseramento"/>
    <x v="1"/>
    <x v="1"/>
    <x v="0"/>
    <m/>
  </r>
  <r>
    <n v="237792"/>
    <x v="0"/>
    <x v="0"/>
    <x v="1"/>
    <x v="1"/>
    <x v="7"/>
    <x v="191"/>
    <x v="0"/>
    <x v="0"/>
    <s v="Tesseramento"/>
    <x v="0"/>
    <x v="0"/>
    <x v="0"/>
    <m/>
  </r>
  <r>
    <n v="146693"/>
    <x v="0"/>
    <x v="0"/>
    <x v="0"/>
    <x v="0"/>
    <x v="11"/>
    <x v="142"/>
    <x v="0"/>
    <x v="0"/>
    <s v="Tesseramento"/>
    <x v="1"/>
    <x v="0"/>
    <x v="0"/>
    <m/>
  </r>
  <r>
    <n v="237846"/>
    <x v="0"/>
    <x v="1"/>
    <x v="1"/>
    <x v="3"/>
    <x v="7"/>
    <x v="223"/>
    <x v="0"/>
    <x v="0"/>
    <s v="Tesseramento"/>
    <x v="2"/>
    <x v="1"/>
    <x v="0"/>
    <m/>
  </r>
  <r>
    <n v="212456"/>
    <x v="0"/>
    <x v="1"/>
    <x v="0"/>
    <x v="1"/>
    <x v="2"/>
    <x v="224"/>
    <x v="0"/>
    <x v="0"/>
    <s v="Tesseramento"/>
    <x v="1"/>
    <x v="3"/>
    <x v="0"/>
    <m/>
  </r>
  <r>
    <n v="111335"/>
    <x v="0"/>
    <x v="0"/>
    <x v="0"/>
    <x v="0"/>
    <x v="7"/>
    <x v="41"/>
    <x v="0"/>
    <x v="0"/>
    <s v="Tesseramento"/>
    <x v="1"/>
    <x v="3"/>
    <x v="0"/>
    <m/>
  </r>
  <r>
    <n v="113841"/>
    <x v="0"/>
    <x v="0"/>
    <x v="0"/>
    <x v="0"/>
    <x v="4"/>
    <x v="338"/>
    <x v="0"/>
    <x v="0"/>
    <s v="Tesseramento"/>
    <x v="1"/>
    <x v="3"/>
    <x v="0"/>
    <m/>
  </r>
  <r>
    <n v="111095"/>
    <x v="0"/>
    <x v="0"/>
    <x v="0"/>
    <x v="0"/>
    <x v="11"/>
    <x v="388"/>
    <x v="0"/>
    <x v="0"/>
    <s v="Tesseramento"/>
    <x v="0"/>
    <x v="0"/>
    <x v="0"/>
    <m/>
  </r>
  <r>
    <n v="111097"/>
    <x v="0"/>
    <x v="0"/>
    <x v="0"/>
    <x v="0"/>
    <x v="11"/>
    <x v="388"/>
    <x v="0"/>
    <x v="1"/>
    <s v="Tesseramento"/>
    <x v="0"/>
    <x v="0"/>
    <x v="0"/>
    <m/>
  </r>
  <r>
    <n v="45783"/>
    <x v="0"/>
    <x v="0"/>
    <x v="2"/>
    <x v="4"/>
    <x v="4"/>
    <x v="338"/>
    <x v="0"/>
    <x v="0"/>
    <s v="Tesseramento"/>
    <x v="1"/>
    <x v="0"/>
    <x v="0"/>
    <m/>
  </r>
  <r>
    <n v="162925"/>
    <x v="0"/>
    <x v="0"/>
    <x v="2"/>
    <x v="3"/>
    <x v="4"/>
    <x v="338"/>
    <x v="0"/>
    <x v="0"/>
    <s v="Tesseramento"/>
    <x v="1"/>
    <x v="0"/>
    <x v="0"/>
    <m/>
  </r>
  <r>
    <n v="66961"/>
    <x v="0"/>
    <x v="0"/>
    <x v="2"/>
    <x v="4"/>
    <x v="4"/>
    <x v="338"/>
    <x v="0"/>
    <x v="0"/>
    <s v="Tesseramento"/>
    <x v="1"/>
    <x v="3"/>
    <x v="0"/>
    <m/>
  </r>
  <r>
    <n v="174857"/>
    <x v="0"/>
    <x v="0"/>
    <x v="2"/>
    <x v="3"/>
    <x v="4"/>
    <x v="338"/>
    <x v="0"/>
    <x v="0"/>
    <s v="Tesseramento"/>
    <x v="1"/>
    <x v="0"/>
    <x v="0"/>
    <m/>
  </r>
  <r>
    <n v="95760"/>
    <x v="0"/>
    <x v="0"/>
    <x v="2"/>
    <x v="4"/>
    <x v="0"/>
    <x v="76"/>
    <x v="0"/>
    <x v="0"/>
    <s v="Tesseramento"/>
    <x v="0"/>
    <x v="3"/>
    <x v="0"/>
    <m/>
  </r>
  <r>
    <n v="125023"/>
    <x v="0"/>
    <x v="0"/>
    <x v="0"/>
    <x v="0"/>
    <x v="4"/>
    <x v="338"/>
    <x v="0"/>
    <x v="1"/>
    <s v="Tesseramento"/>
    <x v="1"/>
    <x v="0"/>
    <x v="0"/>
    <m/>
  </r>
  <r>
    <n v="188623"/>
    <x v="0"/>
    <x v="0"/>
    <x v="0"/>
    <x v="1"/>
    <x v="2"/>
    <x v="163"/>
    <x v="0"/>
    <x v="0"/>
    <s v="Tesseramento"/>
    <x v="0"/>
    <x v="4"/>
    <x v="0"/>
    <m/>
  </r>
  <r>
    <n v="189527"/>
    <x v="0"/>
    <x v="1"/>
    <x v="0"/>
    <x v="0"/>
    <x v="4"/>
    <x v="111"/>
    <x v="0"/>
    <x v="0"/>
    <s v="Tesseramento"/>
    <x v="3"/>
    <x v="1"/>
    <x v="0"/>
    <m/>
  </r>
  <r>
    <n v="9542"/>
    <x v="0"/>
    <x v="0"/>
    <x v="0"/>
    <x v="0"/>
    <x v="0"/>
    <x v="76"/>
    <x v="0"/>
    <x v="0"/>
    <s v="Tesseramento"/>
    <x v="0"/>
    <x v="0"/>
    <x v="0"/>
    <m/>
  </r>
  <r>
    <n v="122930"/>
    <x v="0"/>
    <x v="0"/>
    <x v="0"/>
    <x v="0"/>
    <x v="7"/>
    <x v="210"/>
    <x v="0"/>
    <x v="0"/>
    <s v="Tesseramento"/>
    <x v="0"/>
    <x v="4"/>
    <x v="0"/>
    <m/>
  </r>
  <r>
    <n v="118496"/>
    <x v="0"/>
    <x v="0"/>
    <x v="0"/>
    <x v="0"/>
    <x v="2"/>
    <x v="71"/>
    <x v="0"/>
    <x v="1"/>
    <s v="Tesseramento"/>
    <x v="1"/>
    <x v="0"/>
    <x v="0"/>
    <m/>
  </r>
  <r>
    <n v="46465"/>
    <x v="0"/>
    <x v="2"/>
    <x v="0"/>
    <x v="4"/>
    <x v="2"/>
    <x v="71"/>
    <x v="1"/>
    <x v="0"/>
    <s v="Tesseramento"/>
    <x v="1"/>
    <x v="8"/>
    <x v="0"/>
    <m/>
  </r>
  <r>
    <n v="238011"/>
    <x v="0"/>
    <x v="1"/>
    <x v="1"/>
    <x v="3"/>
    <x v="10"/>
    <x v="281"/>
    <x v="0"/>
    <x v="0"/>
    <s v="Tesseramento"/>
    <x v="0"/>
    <x v="0"/>
    <x v="0"/>
    <m/>
  </r>
  <r>
    <n v="209557"/>
    <x v="0"/>
    <x v="1"/>
    <x v="2"/>
    <x v="0"/>
    <x v="0"/>
    <x v="305"/>
    <x v="0"/>
    <x v="0"/>
    <s v="Tesseramento"/>
    <x v="0"/>
    <x v="1"/>
    <x v="0"/>
    <m/>
  </r>
  <r>
    <n v="227257"/>
    <x v="0"/>
    <x v="2"/>
    <x v="0"/>
    <x v="0"/>
    <x v="1"/>
    <x v="406"/>
    <x v="1"/>
    <x v="0"/>
    <s v="Tesseramento"/>
    <x v="1"/>
    <x v="9"/>
    <x v="0"/>
    <m/>
  </r>
  <r>
    <n v="237914"/>
    <x v="0"/>
    <x v="0"/>
    <x v="1"/>
    <x v="0"/>
    <x v="0"/>
    <x v="76"/>
    <x v="0"/>
    <x v="0"/>
    <s v="Tesseramento"/>
    <x v="0"/>
    <x v="3"/>
    <x v="0"/>
    <m/>
  </r>
  <r>
    <n v="230971"/>
    <x v="1"/>
    <x v="0"/>
    <x v="0"/>
    <x v="2"/>
    <x v="13"/>
    <x v="369"/>
    <x v="0"/>
    <x v="0"/>
    <s v="Tesseramento"/>
    <x v="1"/>
    <x v="5"/>
    <x v="0"/>
    <m/>
  </r>
  <r>
    <n v="211026"/>
    <x v="1"/>
    <x v="0"/>
    <x v="0"/>
    <x v="2"/>
    <x v="13"/>
    <x v="369"/>
    <x v="0"/>
    <x v="0"/>
    <s v="Tesseramento"/>
    <x v="1"/>
    <x v="5"/>
    <x v="0"/>
    <m/>
  </r>
  <r>
    <n v="35796"/>
    <x v="0"/>
    <x v="0"/>
    <x v="0"/>
    <x v="0"/>
    <x v="13"/>
    <x v="177"/>
    <x v="0"/>
    <x v="0"/>
    <s v="Tesseramento"/>
    <x v="1"/>
    <x v="4"/>
    <x v="0"/>
    <m/>
  </r>
  <r>
    <n v="237931"/>
    <x v="0"/>
    <x v="1"/>
    <x v="1"/>
    <x v="3"/>
    <x v="7"/>
    <x v="35"/>
    <x v="0"/>
    <x v="0"/>
    <s v="Tesseramento"/>
    <x v="1"/>
    <x v="0"/>
    <x v="0"/>
    <m/>
  </r>
  <r>
    <n v="238093"/>
    <x v="1"/>
    <x v="0"/>
    <x v="1"/>
    <x v="2"/>
    <x v="6"/>
    <x v="217"/>
    <x v="0"/>
    <x v="0"/>
    <s v="Tesseramento"/>
    <x v="0"/>
    <x v="5"/>
    <x v="0"/>
    <m/>
  </r>
  <r>
    <n v="214693"/>
    <x v="0"/>
    <x v="0"/>
    <x v="0"/>
    <x v="0"/>
    <x v="11"/>
    <x v="174"/>
    <x v="0"/>
    <x v="0"/>
    <s v="Tesseramento"/>
    <x v="3"/>
    <x v="0"/>
    <x v="0"/>
    <m/>
  </r>
  <r>
    <n v="72352"/>
    <x v="0"/>
    <x v="0"/>
    <x v="0"/>
    <x v="0"/>
    <x v="11"/>
    <x v="174"/>
    <x v="0"/>
    <x v="0"/>
    <s v="Tesseramento"/>
    <x v="3"/>
    <x v="0"/>
    <x v="0"/>
    <m/>
  </r>
  <r>
    <n v="140468"/>
    <x v="0"/>
    <x v="0"/>
    <x v="0"/>
    <x v="0"/>
    <x v="2"/>
    <x v="2"/>
    <x v="0"/>
    <x v="0"/>
    <s v="Tesseramento"/>
    <x v="1"/>
    <x v="0"/>
    <x v="0"/>
    <m/>
  </r>
  <r>
    <n v="238092"/>
    <x v="1"/>
    <x v="0"/>
    <x v="1"/>
    <x v="2"/>
    <x v="6"/>
    <x v="217"/>
    <x v="0"/>
    <x v="0"/>
    <s v="Tesseramento"/>
    <x v="0"/>
    <x v="5"/>
    <x v="0"/>
    <m/>
  </r>
  <r>
    <n v="225405"/>
    <x v="1"/>
    <x v="0"/>
    <x v="0"/>
    <x v="1"/>
    <x v="2"/>
    <x v="156"/>
    <x v="0"/>
    <x v="0"/>
    <s v="Tesseramento"/>
    <x v="0"/>
    <x v="6"/>
    <x v="0"/>
    <m/>
  </r>
  <r>
    <n v="157287"/>
    <x v="0"/>
    <x v="0"/>
    <x v="0"/>
    <x v="0"/>
    <x v="4"/>
    <x v="50"/>
    <x v="0"/>
    <x v="0"/>
    <s v="Tesseramento"/>
    <x v="1"/>
    <x v="0"/>
    <x v="0"/>
    <m/>
  </r>
  <r>
    <n v="238091"/>
    <x v="1"/>
    <x v="0"/>
    <x v="1"/>
    <x v="2"/>
    <x v="6"/>
    <x v="217"/>
    <x v="0"/>
    <x v="0"/>
    <s v="Tesseramento"/>
    <x v="0"/>
    <x v="5"/>
    <x v="0"/>
    <m/>
  </r>
  <r>
    <n v="207521"/>
    <x v="0"/>
    <x v="0"/>
    <x v="0"/>
    <x v="0"/>
    <x v="7"/>
    <x v="182"/>
    <x v="0"/>
    <x v="0"/>
    <s v="Tesseramento"/>
    <x v="1"/>
    <x v="4"/>
    <x v="0"/>
    <m/>
  </r>
  <r>
    <n v="62266"/>
    <x v="0"/>
    <x v="0"/>
    <x v="0"/>
    <x v="0"/>
    <x v="2"/>
    <x v="224"/>
    <x v="0"/>
    <x v="1"/>
    <s v="Tesseramento"/>
    <x v="1"/>
    <x v="4"/>
    <x v="0"/>
    <m/>
  </r>
  <r>
    <n v="77149"/>
    <x v="0"/>
    <x v="0"/>
    <x v="0"/>
    <x v="1"/>
    <x v="10"/>
    <x v="240"/>
    <x v="0"/>
    <x v="1"/>
    <s v="Tesseramento"/>
    <x v="1"/>
    <x v="3"/>
    <x v="0"/>
    <m/>
  </r>
  <r>
    <n v="100057"/>
    <x v="0"/>
    <x v="0"/>
    <x v="0"/>
    <x v="0"/>
    <x v="4"/>
    <x v="164"/>
    <x v="0"/>
    <x v="0"/>
    <s v="Tesseramento"/>
    <x v="0"/>
    <x v="0"/>
    <x v="0"/>
    <m/>
  </r>
  <r>
    <n v="185161"/>
    <x v="0"/>
    <x v="0"/>
    <x v="2"/>
    <x v="2"/>
    <x v="4"/>
    <x v="164"/>
    <x v="0"/>
    <x v="0"/>
    <s v="Tesseramento"/>
    <x v="0"/>
    <x v="4"/>
    <x v="0"/>
    <m/>
  </r>
  <r>
    <n v="226965"/>
    <x v="0"/>
    <x v="0"/>
    <x v="0"/>
    <x v="1"/>
    <x v="7"/>
    <x v="210"/>
    <x v="0"/>
    <x v="0"/>
    <s v="Tesseramento"/>
    <x v="0"/>
    <x v="0"/>
    <x v="0"/>
    <m/>
  </r>
  <r>
    <n v="237810"/>
    <x v="0"/>
    <x v="0"/>
    <x v="1"/>
    <x v="0"/>
    <x v="10"/>
    <x v="295"/>
    <x v="0"/>
    <x v="0"/>
    <s v="Tesseramento"/>
    <x v="0"/>
    <x v="1"/>
    <x v="0"/>
    <m/>
  </r>
  <r>
    <n v="237886"/>
    <x v="0"/>
    <x v="1"/>
    <x v="1"/>
    <x v="1"/>
    <x v="1"/>
    <x v="1"/>
    <x v="0"/>
    <x v="0"/>
    <s v="Tesseramento"/>
    <x v="0"/>
    <x v="4"/>
    <x v="0"/>
    <m/>
  </r>
  <r>
    <n v="23813"/>
    <x v="0"/>
    <x v="0"/>
    <x v="0"/>
    <x v="0"/>
    <x v="11"/>
    <x v="221"/>
    <x v="0"/>
    <x v="0"/>
    <s v="Tesseramento"/>
    <x v="1"/>
    <x v="4"/>
    <x v="0"/>
    <m/>
  </r>
  <r>
    <n v="26942"/>
    <x v="0"/>
    <x v="0"/>
    <x v="0"/>
    <x v="0"/>
    <x v="8"/>
    <x v="62"/>
    <x v="0"/>
    <x v="0"/>
    <s v="Tesseramento"/>
    <x v="1"/>
    <x v="3"/>
    <x v="0"/>
    <m/>
  </r>
  <r>
    <n v="144166"/>
    <x v="0"/>
    <x v="0"/>
    <x v="0"/>
    <x v="1"/>
    <x v="2"/>
    <x v="298"/>
    <x v="0"/>
    <x v="0"/>
    <s v="Tesseramento"/>
    <x v="1"/>
    <x v="0"/>
    <x v="0"/>
    <m/>
  </r>
  <r>
    <n v="144167"/>
    <x v="0"/>
    <x v="0"/>
    <x v="0"/>
    <x v="1"/>
    <x v="2"/>
    <x v="298"/>
    <x v="0"/>
    <x v="1"/>
    <s v="Tesseramento"/>
    <x v="1"/>
    <x v="3"/>
    <x v="0"/>
    <m/>
  </r>
  <r>
    <n v="221289"/>
    <x v="0"/>
    <x v="0"/>
    <x v="0"/>
    <x v="0"/>
    <x v="1"/>
    <x v="20"/>
    <x v="0"/>
    <x v="0"/>
    <s v="Tesseramento"/>
    <x v="0"/>
    <x v="0"/>
    <x v="0"/>
    <m/>
  </r>
  <r>
    <n v="97716"/>
    <x v="0"/>
    <x v="0"/>
    <x v="0"/>
    <x v="0"/>
    <x v="8"/>
    <x v="31"/>
    <x v="0"/>
    <x v="0"/>
    <s v="Tesseramento"/>
    <x v="1"/>
    <x v="3"/>
    <x v="0"/>
    <m/>
  </r>
  <r>
    <n v="35504"/>
    <x v="0"/>
    <x v="0"/>
    <x v="0"/>
    <x v="0"/>
    <x v="8"/>
    <x v="31"/>
    <x v="0"/>
    <x v="0"/>
    <s v="Tesseramento"/>
    <x v="1"/>
    <x v="0"/>
    <x v="0"/>
    <m/>
  </r>
  <r>
    <n v="228185"/>
    <x v="0"/>
    <x v="0"/>
    <x v="0"/>
    <x v="3"/>
    <x v="8"/>
    <x v="355"/>
    <x v="0"/>
    <x v="0"/>
    <s v="Tesseramento"/>
    <x v="0"/>
    <x v="0"/>
    <x v="0"/>
    <m/>
  </r>
  <r>
    <n v="55128"/>
    <x v="0"/>
    <x v="0"/>
    <x v="0"/>
    <x v="0"/>
    <x v="4"/>
    <x v="18"/>
    <x v="0"/>
    <x v="0"/>
    <s v="Tesseramento"/>
    <x v="1"/>
    <x v="0"/>
    <x v="0"/>
    <m/>
  </r>
  <r>
    <n v="69707"/>
    <x v="0"/>
    <x v="0"/>
    <x v="0"/>
    <x v="0"/>
    <x v="4"/>
    <x v="119"/>
    <x v="0"/>
    <x v="0"/>
    <s v="Tesseramento"/>
    <x v="1"/>
    <x v="4"/>
    <x v="0"/>
    <m/>
  </r>
  <r>
    <n v="159302"/>
    <x v="0"/>
    <x v="1"/>
    <x v="2"/>
    <x v="4"/>
    <x v="4"/>
    <x v="166"/>
    <x v="0"/>
    <x v="0"/>
    <s v="Tesseramento"/>
    <x v="1"/>
    <x v="0"/>
    <x v="0"/>
    <m/>
  </r>
  <r>
    <n v="34283"/>
    <x v="0"/>
    <x v="0"/>
    <x v="0"/>
    <x v="0"/>
    <x v="11"/>
    <x v="221"/>
    <x v="0"/>
    <x v="1"/>
    <s v="Tesseramento"/>
    <x v="1"/>
    <x v="4"/>
    <x v="0"/>
    <m/>
  </r>
  <r>
    <n v="238698"/>
    <x v="0"/>
    <x v="1"/>
    <x v="1"/>
    <x v="0"/>
    <x v="6"/>
    <x v="107"/>
    <x v="0"/>
    <x v="1"/>
    <s v="Tesseramento"/>
    <x v="1"/>
    <x v="0"/>
    <x v="0"/>
    <m/>
  </r>
  <r>
    <n v="62829"/>
    <x v="0"/>
    <x v="0"/>
    <x v="0"/>
    <x v="0"/>
    <x v="7"/>
    <x v="168"/>
    <x v="0"/>
    <x v="1"/>
    <s v="Tesseramento"/>
    <x v="1"/>
    <x v="4"/>
    <x v="0"/>
    <m/>
  </r>
  <r>
    <n v="199440"/>
    <x v="1"/>
    <x v="1"/>
    <x v="0"/>
    <x v="0"/>
    <x v="7"/>
    <x v="301"/>
    <x v="0"/>
    <x v="0"/>
    <s v="Tesseramento"/>
    <x v="1"/>
    <x v="7"/>
    <x v="0"/>
    <m/>
  </r>
  <r>
    <n v="97552"/>
    <x v="0"/>
    <x v="0"/>
    <x v="2"/>
    <x v="0"/>
    <x v="7"/>
    <x v="301"/>
    <x v="0"/>
    <x v="1"/>
    <s v="Tesseramento"/>
    <x v="1"/>
    <x v="0"/>
    <x v="0"/>
    <m/>
  </r>
  <r>
    <n v="166160"/>
    <x v="0"/>
    <x v="0"/>
    <x v="0"/>
    <x v="0"/>
    <x v="4"/>
    <x v="40"/>
    <x v="0"/>
    <x v="0"/>
    <s v="Tesseramento"/>
    <x v="1"/>
    <x v="0"/>
    <x v="0"/>
    <m/>
  </r>
  <r>
    <n v="65627"/>
    <x v="0"/>
    <x v="0"/>
    <x v="0"/>
    <x v="0"/>
    <x v="1"/>
    <x v="22"/>
    <x v="0"/>
    <x v="0"/>
    <s v="Tesseramento"/>
    <x v="1"/>
    <x v="4"/>
    <x v="0"/>
    <m/>
  </r>
  <r>
    <n v="237926"/>
    <x v="0"/>
    <x v="0"/>
    <x v="1"/>
    <x v="2"/>
    <x v="14"/>
    <x v="121"/>
    <x v="0"/>
    <x v="1"/>
    <s v="Tesseramento"/>
    <x v="1"/>
    <x v="1"/>
    <x v="0"/>
    <m/>
  </r>
  <r>
    <n v="141183"/>
    <x v="0"/>
    <x v="0"/>
    <x v="0"/>
    <x v="0"/>
    <x v="14"/>
    <x v="121"/>
    <x v="0"/>
    <x v="0"/>
    <s v="Tesseramento"/>
    <x v="1"/>
    <x v="0"/>
    <x v="0"/>
    <m/>
  </r>
  <r>
    <n v="238148"/>
    <x v="0"/>
    <x v="1"/>
    <x v="1"/>
    <x v="2"/>
    <x v="4"/>
    <x v="88"/>
    <x v="0"/>
    <x v="0"/>
    <s v="Tesseramento"/>
    <x v="1"/>
    <x v="0"/>
    <x v="0"/>
    <m/>
  </r>
  <r>
    <n v="157653"/>
    <x v="1"/>
    <x v="0"/>
    <x v="2"/>
    <x v="1"/>
    <x v="10"/>
    <x v="266"/>
    <x v="0"/>
    <x v="0"/>
    <s v="Tesseramento"/>
    <x v="1"/>
    <x v="5"/>
    <x v="0"/>
    <m/>
  </r>
  <r>
    <n v="96870"/>
    <x v="0"/>
    <x v="0"/>
    <x v="0"/>
    <x v="0"/>
    <x v="11"/>
    <x v="302"/>
    <x v="0"/>
    <x v="0"/>
    <s v="Tesseramento"/>
    <x v="1"/>
    <x v="0"/>
    <x v="0"/>
    <m/>
  </r>
  <r>
    <n v="119665"/>
    <x v="0"/>
    <x v="0"/>
    <x v="0"/>
    <x v="4"/>
    <x v="7"/>
    <x v="11"/>
    <x v="0"/>
    <x v="0"/>
    <s v="Tesseramento"/>
    <x v="1"/>
    <x v="0"/>
    <x v="0"/>
    <m/>
  </r>
  <r>
    <n v="237897"/>
    <x v="1"/>
    <x v="1"/>
    <x v="1"/>
    <x v="2"/>
    <x v="7"/>
    <x v="135"/>
    <x v="0"/>
    <x v="0"/>
    <s v="Tesseramento"/>
    <x v="1"/>
    <x v="5"/>
    <x v="0"/>
    <m/>
  </r>
  <r>
    <n v="110273"/>
    <x v="0"/>
    <x v="0"/>
    <x v="2"/>
    <x v="0"/>
    <x v="7"/>
    <x v="11"/>
    <x v="0"/>
    <x v="0"/>
    <s v="Tesseramento"/>
    <x v="1"/>
    <x v="0"/>
    <x v="0"/>
    <m/>
  </r>
  <r>
    <n v="230355"/>
    <x v="0"/>
    <x v="1"/>
    <x v="0"/>
    <x v="3"/>
    <x v="10"/>
    <x v="194"/>
    <x v="0"/>
    <x v="0"/>
    <s v="Tesseramento"/>
    <x v="1"/>
    <x v="3"/>
    <x v="0"/>
    <m/>
  </r>
  <r>
    <n v="237892"/>
    <x v="1"/>
    <x v="0"/>
    <x v="1"/>
    <x v="2"/>
    <x v="10"/>
    <x v="194"/>
    <x v="0"/>
    <x v="0"/>
    <s v="Tesseramento"/>
    <x v="1"/>
    <x v="5"/>
    <x v="0"/>
    <m/>
  </r>
  <r>
    <n v="195541"/>
    <x v="0"/>
    <x v="1"/>
    <x v="2"/>
    <x v="1"/>
    <x v="11"/>
    <x v="221"/>
    <x v="0"/>
    <x v="0"/>
    <s v="Tesseramento"/>
    <x v="1"/>
    <x v="0"/>
    <x v="0"/>
    <m/>
  </r>
  <r>
    <n v="229324"/>
    <x v="1"/>
    <x v="1"/>
    <x v="0"/>
    <x v="2"/>
    <x v="7"/>
    <x v="74"/>
    <x v="0"/>
    <x v="0"/>
    <s v="Tesseramento"/>
    <x v="1"/>
    <x v="5"/>
    <x v="0"/>
    <m/>
  </r>
  <r>
    <n v="233180"/>
    <x v="0"/>
    <x v="1"/>
    <x v="0"/>
    <x v="2"/>
    <x v="7"/>
    <x v="74"/>
    <x v="0"/>
    <x v="0"/>
    <s v="Tesseramento"/>
    <x v="1"/>
    <x v="0"/>
    <x v="0"/>
    <m/>
  </r>
  <r>
    <n v="237808"/>
    <x v="1"/>
    <x v="1"/>
    <x v="1"/>
    <x v="1"/>
    <x v="4"/>
    <x v="303"/>
    <x v="0"/>
    <x v="0"/>
    <s v="Tesseramento"/>
    <x v="1"/>
    <x v="6"/>
    <x v="0"/>
    <m/>
  </r>
  <r>
    <n v="238206"/>
    <x v="0"/>
    <x v="1"/>
    <x v="1"/>
    <x v="2"/>
    <x v="12"/>
    <x v="148"/>
    <x v="0"/>
    <x v="0"/>
    <s v="Tesseramento"/>
    <x v="1"/>
    <x v="0"/>
    <x v="0"/>
    <m/>
  </r>
  <r>
    <n v="24163"/>
    <x v="0"/>
    <x v="1"/>
    <x v="2"/>
    <x v="4"/>
    <x v="11"/>
    <x v="221"/>
    <x v="0"/>
    <x v="0"/>
    <s v="Tesseramento"/>
    <x v="1"/>
    <x v="4"/>
    <x v="0"/>
    <m/>
  </r>
  <r>
    <n v="222302"/>
    <x v="1"/>
    <x v="1"/>
    <x v="0"/>
    <x v="3"/>
    <x v="2"/>
    <x v="224"/>
    <x v="0"/>
    <x v="0"/>
    <s v="Tesseramento"/>
    <x v="1"/>
    <x v="5"/>
    <x v="0"/>
    <m/>
  </r>
  <r>
    <n v="237852"/>
    <x v="1"/>
    <x v="0"/>
    <x v="1"/>
    <x v="1"/>
    <x v="12"/>
    <x v="106"/>
    <x v="0"/>
    <x v="1"/>
    <s v="Tesseramento"/>
    <x v="1"/>
    <x v="5"/>
    <x v="0"/>
    <m/>
  </r>
  <r>
    <n v="237853"/>
    <x v="1"/>
    <x v="0"/>
    <x v="1"/>
    <x v="1"/>
    <x v="12"/>
    <x v="106"/>
    <x v="0"/>
    <x v="0"/>
    <s v="Tesseramento"/>
    <x v="1"/>
    <x v="5"/>
    <x v="0"/>
    <m/>
  </r>
  <r>
    <n v="237790"/>
    <x v="0"/>
    <x v="1"/>
    <x v="1"/>
    <x v="3"/>
    <x v="7"/>
    <x v="69"/>
    <x v="0"/>
    <x v="0"/>
    <s v="Tesseramento"/>
    <x v="1"/>
    <x v="1"/>
    <x v="0"/>
    <m/>
  </r>
  <r>
    <n v="107119"/>
    <x v="0"/>
    <x v="0"/>
    <x v="0"/>
    <x v="0"/>
    <x v="10"/>
    <x v="93"/>
    <x v="0"/>
    <x v="0"/>
    <s v="Tesseramento"/>
    <x v="0"/>
    <x v="0"/>
    <x v="0"/>
    <m/>
  </r>
  <r>
    <n v="97033"/>
    <x v="0"/>
    <x v="0"/>
    <x v="0"/>
    <x v="0"/>
    <x v="10"/>
    <x v="93"/>
    <x v="0"/>
    <x v="1"/>
    <s v="Tesseramento"/>
    <x v="0"/>
    <x v="3"/>
    <x v="0"/>
    <m/>
  </r>
  <r>
    <n v="237904"/>
    <x v="1"/>
    <x v="0"/>
    <x v="1"/>
    <x v="1"/>
    <x v="10"/>
    <x v="93"/>
    <x v="0"/>
    <x v="0"/>
    <s v="Tesseramento"/>
    <x v="0"/>
    <x v="5"/>
    <x v="0"/>
    <m/>
  </r>
  <r>
    <n v="237979"/>
    <x v="1"/>
    <x v="0"/>
    <x v="1"/>
    <x v="2"/>
    <x v="2"/>
    <x v="251"/>
    <x v="0"/>
    <x v="1"/>
    <s v="Tesseramento"/>
    <x v="1"/>
    <x v="5"/>
    <x v="0"/>
    <m/>
  </r>
  <r>
    <n v="237988"/>
    <x v="0"/>
    <x v="0"/>
    <x v="1"/>
    <x v="2"/>
    <x v="8"/>
    <x v="46"/>
    <x v="0"/>
    <x v="0"/>
    <s v="Tesseramento"/>
    <x v="0"/>
    <x v="0"/>
    <x v="0"/>
    <m/>
  </r>
  <r>
    <n v="237980"/>
    <x v="1"/>
    <x v="0"/>
    <x v="1"/>
    <x v="1"/>
    <x v="2"/>
    <x v="251"/>
    <x v="0"/>
    <x v="0"/>
    <s v="Tesseramento"/>
    <x v="1"/>
    <x v="7"/>
    <x v="0"/>
    <m/>
  </r>
  <r>
    <n v="237987"/>
    <x v="0"/>
    <x v="0"/>
    <x v="1"/>
    <x v="2"/>
    <x v="8"/>
    <x v="46"/>
    <x v="0"/>
    <x v="0"/>
    <s v="Tesseramento"/>
    <x v="0"/>
    <x v="0"/>
    <x v="0"/>
    <m/>
  </r>
  <r>
    <n v="237854"/>
    <x v="0"/>
    <x v="1"/>
    <x v="1"/>
    <x v="1"/>
    <x v="7"/>
    <x v="11"/>
    <x v="0"/>
    <x v="1"/>
    <s v="Tesseramento"/>
    <x v="1"/>
    <x v="4"/>
    <x v="0"/>
    <m/>
  </r>
  <r>
    <n v="193311"/>
    <x v="0"/>
    <x v="0"/>
    <x v="0"/>
    <x v="0"/>
    <x v="7"/>
    <x v="210"/>
    <x v="0"/>
    <x v="0"/>
    <s v="Tesseramento"/>
    <x v="0"/>
    <x v="0"/>
    <x v="0"/>
    <m/>
  </r>
  <r>
    <n v="238017"/>
    <x v="0"/>
    <x v="1"/>
    <x v="1"/>
    <x v="1"/>
    <x v="7"/>
    <x v="44"/>
    <x v="0"/>
    <x v="0"/>
    <s v="Tesseramento"/>
    <x v="1"/>
    <x v="3"/>
    <x v="0"/>
    <m/>
  </r>
  <r>
    <n v="205235"/>
    <x v="1"/>
    <x v="0"/>
    <x v="0"/>
    <x v="1"/>
    <x v="7"/>
    <x v="41"/>
    <x v="0"/>
    <x v="0"/>
    <s v="Tesseramento"/>
    <x v="1"/>
    <x v="7"/>
    <x v="0"/>
    <m/>
  </r>
  <r>
    <n v="238018"/>
    <x v="0"/>
    <x v="1"/>
    <x v="1"/>
    <x v="3"/>
    <x v="7"/>
    <x v="44"/>
    <x v="0"/>
    <x v="0"/>
    <s v="Tesseramento"/>
    <x v="1"/>
    <x v="0"/>
    <x v="0"/>
    <m/>
  </r>
  <r>
    <n v="237913"/>
    <x v="1"/>
    <x v="1"/>
    <x v="1"/>
    <x v="3"/>
    <x v="7"/>
    <x v="45"/>
    <x v="0"/>
    <x v="1"/>
    <s v="Tesseramento"/>
    <x v="1"/>
    <x v="5"/>
    <x v="0"/>
    <m/>
  </r>
  <r>
    <n v="237882"/>
    <x v="1"/>
    <x v="1"/>
    <x v="1"/>
    <x v="3"/>
    <x v="7"/>
    <x v="45"/>
    <x v="0"/>
    <x v="0"/>
    <s v="Tesseramento"/>
    <x v="1"/>
    <x v="5"/>
    <x v="0"/>
    <m/>
  </r>
  <r>
    <n v="233374"/>
    <x v="0"/>
    <x v="1"/>
    <x v="0"/>
    <x v="1"/>
    <x v="7"/>
    <x v="45"/>
    <x v="0"/>
    <x v="0"/>
    <s v="Tesseramento"/>
    <x v="1"/>
    <x v="3"/>
    <x v="0"/>
    <m/>
  </r>
  <r>
    <n v="174714"/>
    <x v="0"/>
    <x v="0"/>
    <x v="0"/>
    <x v="1"/>
    <x v="2"/>
    <x v="153"/>
    <x v="0"/>
    <x v="0"/>
    <s v="Tesseramento"/>
    <x v="0"/>
    <x v="1"/>
    <x v="0"/>
    <m/>
  </r>
  <r>
    <n v="237831"/>
    <x v="0"/>
    <x v="0"/>
    <x v="1"/>
    <x v="1"/>
    <x v="7"/>
    <x v="288"/>
    <x v="0"/>
    <x v="1"/>
    <s v="Tesseramento"/>
    <x v="3"/>
    <x v="3"/>
    <x v="0"/>
    <m/>
  </r>
  <r>
    <n v="238150"/>
    <x v="0"/>
    <x v="0"/>
    <x v="1"/>
    <x v="2"/>
    <x v="4"/>
    <x v="88"/>
    <x v="0"/>
    <x v="1"/>
    <s v="Tesseramento"/>
    <x v="1"/>
    <x v="1"/>
    <x v="0"/>
    <m/>
  </r>
  <r>
    <n v="237830"/>
    <x v="0"/>
    <x v="0"/>
    <x v="1"/>
    <x v="1"/>
    <x v="7"/>
    <x v="288"/>
    <x v="0"/>
    <x v="0"/>
    <s v="Tesseramento"/>
    <x v="3"/>
    <x v="0"/>
    <x v="0"/>
    <m/>
  </r>
  <r>
    <n v="237861"/>
    <x v="0"/>
    <x v="1"/>
    <x v="1"/>
    <x v="2"/>
    <x v="2"/>
    <x v="332"/>
    <x v="0"/>
    <x v="1"/>
    <s v="Tesseramento"/>
    <x v="1"/>
    <x v="3"/>
    <x v="0"/>
    <m/>
  </r>
  <r>
    <n v="109834"/>
    <x v="0"/>
    <x v="0"/>
    <x v="2"/>
    <x v="4"/>
    <x v="11"/>
    <x v="142"/>
    <x v="0"/>
    <x v="0"/>
    <s v="Tesseramento"/>
    <x v="1"/>
    <x v="0"/>
    <x v="0"/>
    <m/>
  </r>
  <r>
    <n v="198173"/>
    <x v="1"/>
    <x v="1"/>
    <x v="2"/>
    <x v="1"/>
    <x v="3"/>
    <x v="331"/>
    <x v="0"/>
    <x v="0"/>
    <s v="Tesseramento"/>
    <x v="1"/>
    <x v="7"/>
    <x v="0"/>
    <m/>
  </r>
  <r>
    <n v="239929"/>
    <x v="1"/>
    <x v="1"/>
    <x v="1"/>
    <x v="1"/>
    <x v="3"/>
    <x v="331"/>
    <x v="0"/>
    <x v="0"/>
    <s v="Tesseramento"/>
    <x v="1"/>
    <x v="5"/>
    <x v="0"/>
    <m/>
  </r>
  <r>
    <n v="32856"/>
    <x v="0"/>
    <x v="0"/>
    <x v="0"/>
    <x v="0"/>
    <x v="1"/>
    <x v="193"/>
    <x v="0"/>
    <x v="0"/>
    <s v="Tesseramento"/>
    <x v="1"/>
    <x v="4"/>
    <x v="0"/>
    <m/>
  </r>
  <r>
    <n v="205835"/>
    <x v="0"/>
    <x v="0"/>
    <x v="0"/>
    <x v="0"/>
    <x v="4"/>
    <x v="197"/>
    <x v="0"/>
    <x v="1"/>
    <s v="Tesseramento"/>
    <x v="1"/>
    <x v="4"/>
    <x v="0"/>
    <m/>
  </r>
  <r>
    <n v="239947"/>
    <x v="0"/>
    <x v="0"/>
    <x v="1"/>
    <x v="2"/>
    <x v="1"/>
    <x v="26"/>
    <x v="0"/>
    <x v="1"/>
    <s v="Tesseramento"/>
    <x v="1"/>
    <x v="3"/>
    <x v="0"/>
    <m/>
  </r>
  <r>
    <n v="239946"/>
    <x v="1"/>
    <x v="0"/>
    <x v="1"/>
    <x v="2"/>
    <x v="1"/>
    <x v="26"/>
    <x v="0"/>
    <x v="0"/>
    <s v="Tesseramento"/>
    <x v="1"/>
    <x v="5"/>
    <x v="0"/>
    <m/>
  </r>
  <r>
    <n v="199366"/>
    <x v="1"/>
    <x v="0"/>
    <x v="2"/>
    <x v="1"/>
    <x v="2"/>
    <x v="326"/>
    <x v="0"/>
    <x v="0"/>
    <s v="Tesseramento"/>
    <x v="1"/>
    <x v="5"/>
    <x v="0"/>
    <m/>
  </r>
  <r>
    <n v="111930"/>
    <x v="0"/>
    <x v="0"/>
    <x v="0"/>
    <x v="1"/>
    <x v="7"/>
    <x v="168"/>
    <x v="0"/>
    <x v="0"/>
    <s v="Tesseramento"/>
    <x v="1"/>
    <x v="3"/>
    <x v="0"/>
    <m/>
  </r>
  <r>
    <n v="197770"/>
    <x v="0"/>
    <x v="0"/>
    <x v="0"/>
    <x v="0"/>
    <x v="7"/>
    <x v="168"/>
    <x v="0"/>
    <x v="0"/>
    <s v="Tesseramento"/>
    <x v="1"/>
    <x v="3"/>
    <x v="0"/>
    <m/>
  </r>
  <r>
    <n v="240119"/>
    <x v="0"/>
    <x v="0"/>
    <x v="1"/>
    <x v="2"/>
    <x v="1"/>
    <x v="28"/>
    <x v="0"/>
    <x v="0"/>
    <s v="Tesseramento"/>
    <x v="1"/>
    <x v="0"/>
    <x v="0"/>
    <m/>
  </r>
  <r>
    <n v="34528"/>
    <x v="0"/>
    <x v="0"/>
    <x v="0"/>
    <x v="0"/>
    <x v="12"/>
    <x v="27"/>
    <x v="0"/>
    <x v="0"/>
    <s v="Tesseramento"/>
    <x v="1"/>
    <x v="0"/>
    <x v="0"/>
    <m/>
  </r>
  <r>
    <n v="239930"/>
    <x v="1"/>
    <x v="0"/>
    <x v="1"/>
    <x v="2"/>
    <x v="8"/>
    <x v="127"/>
    <x v="0"/>
    <x v="0"/>
    <s v="Tesseramento"/>
    <x v="1"/>
    <x v="7"/>
    <x v="0"/>
    <m/>
  </r>
  <r>
    <n v="224304"/>
    <x v="1"/>
    <x v="0"/>
    <x v="2"/>
    <x v="1"/>
    <x v="10"/>
    <x v="228"/>
    <x v="0"/>
    <x v="0"/>
    <s v="Tesseramento"/>
    <x v="1"/>
    <x v="5"/>
    <x v="0"/>
    <m/>
  </r>
  <r>
    <n v="224134"/>
    <x v="0"/>
    <x v="0"/>
    <x v="0"/>
    <x v="2"/>
    <x v="7"/>
    <x v="45"/>
    <x v="0"/>
    <x v="0"/>
    <s v="Tesseramento"/>
    <x v="1"/>
    <x v="0"/>
    <x v="0"/>
    <m/>
  </r>
  <r>
    <n v="64927"/>
    <x v="0"/>
    <x v="0"/>
    <x v="0"/>
    <x v="0"/>
    <x v="1"/>
    <x v="26"/>
    <x v="0"/>
    <x v="0"/>
    <s v="Tesseramento"/>
    <x v="1"/>
    <x v="4"/>
    <x v="0"/>
    <m/>
  </r>
  <r>
    <n v="139112"/>
    <x v="0"/>
    <x v="1"/>
    <x v="0"/>
    <x v="1"/>
    <x v="11"/>
    <x v="339"/>
    <x v="0"/>
    <x v="0"/>
    <s v="Tesseramento"/>
    <x v="1"/>
    <x v="0"/>
    <x v="0"/>
    <m/>
  </r>
  <r>
    <n v="240005"/>
    <x v="0"/>
    <x v="1"/>
    <x v="1"/>
    <x v="2"/>
    <x v="11"/>
    <x v="339"/>
    <x v="0"/>
    <x v="0"/>
    <s v="Tesseramento"/>
    <x v="1"/>
    <x v="1"/>
    <x v="0"/>
    <m/>
  </r>
  <r>
    <n v="104086"/>
    <x v="0"/>
    <x v="0"/>
    <x v="0"/>
    <x v="0"/>
    <x v="12"/>
    <x v="133"/>
    <x v="0"/>
    <x v="0"/>
    <s v="Tesseramento"/>
    <x v="0"/>
    <x v="0"/>
    <x v="0"/>
    <m/>
  </r>
  <r>
    <n v="239932"/>
    <x v="1"/>
    <x v="1"/>
    <x v="1"/>
    <x v="1"/>
    <x v="3"/>
    <x v="331"/>
    <x v="0"/>
    <x v="0"/>
    <s v="Tesseramento"/>
    <x v="1"/>
    <x v="5"/>
    <x v="0"/>
    <m/>
  </r>
  <r>
    <n v="219637"/>
    <x v="1"/>
    <x v="0"/>
    <x v="0"/>
    <x v="1"/>
    <x v="1"/>
    <x v="319"/>
    <x v="0"/>
    <x v="0"/>
    <s v="Tesseramento"/>
    <x v="1"/>
    <x v="5"/>
    <x v="0"/>
    <m/>
  </r>
  <r>
    <n v="227560"/>
    <x v="1"/>
    <x v="0"/>
    <x v="0"/>
    <x v="1"/>
    <x v="1"/>
    <x v="319"/>
    <x v="0"/>
    <x v="0"/>
    <s v="Tesseramento"/>
    <x v="1"/>
    <x v="5"/>
    <x v="0"/>
    <m/>
  </r>
  <r>
    <n v="239931"/>
    <x v="0"/>
    <x v="1"/>
    <x v="1"/>
    <x v="2"/>
    <x v="3"/>
    <x v="331"/>
    <x v="0"/>
    <x v="1"/>
    <s v="Tesseramento"/>
    <x v="1"/>
    <x v="0"/>
    <x v="0"/>
    <m/>
  </r>
  <r>
    <n v="239974"/>
    <x v="0"/>
    <x v="1"/>
    <x v="1"/>
    <x v="1"/>
    <x v="8"/>
    <x v="268"/>
    <x v="0"/>
    <x v="0"/>
    <s v="Tesseramento"/>
    <x v="1"/>
    <x v="0"/>
    <x v="0"/>
    <m/>
  </r>
  <r>
    <n v="239975"/>
    <x v="1"/>
    <x v="1"/>
    <x v="1"/>
    <x v="2"/>
    <x v="8"/>
    <x v="268"/>
    <x v="0"/>
    <x v="1"/>
    <s v="Tesseramento"/>
    <x v="1"/>
    <x v="7"/>
    <x v="0"/>
    <m/>
  </r>
  <r>
    <n v="240036"/>
    <x v="0"/>
    <x v="0"/>
    <x v="1"/>
    <x v="4"/>
    <x v="7"/>
    <x v="51"/>
    <x v="0"/>
    <x v="0"/>
    <s v="Tesseramento"/>
    <x v="1"/>
    <x v="0"/>
    <x v="0"/>
    <m/>
  </r>
  <r>
    <n v="240035"/>
    <x v="0"/>
    <x v="0"/>
    <x v="1"/>
    <x v="4"/>
    <x v="7"/>
    <x v="51"/>
    <x v="0"/>
    <x v="1"/>
    <s v="Tesseramento"/>
    <x v="1"/>
    <x v="0"/>
    <x v="0"/>
    <m/>
  </r>
  <r>
    <n v="240009"/>
    <x v="0"/>
    <x v="1"/>
    <x v="1"/>
    <x v="1"/>
    <x v="15"/>
    <x v="57"/>
    <x v="0"/>
    <x v="0"/>
    <s v="Tesseramento"/>
    <x v="1"/>
    <x v="4"/>
    <x v="0"/>
    <m/>
  </r>
  <r>
    <n v="240010"/>
    <x v="0"/>
    <x v="1"/>
    <x v="1"/>
    <x v="2"/>
    <x v="15"/>
    <x v="57"/>
    <x v="0"/>
    <x v="0"/>
    <s v="Tesseramento"/>
    <x v="1"/>
    <x v="4"/>
    <x v="0"/>
    <m/>
  </r>
  <r>
    <n v="240007"/>
    <x v="0"/>
    <x v="1"/>
    <x v="1"/>
    <x v="1"/>
    <x v="4"/>
    <x v="219"/>
    <x v="0"/>
    <x v="0"/>
    <s v="Tesseramento"/>
    <x v="0"/>
    <x v="1"/>
    <x v="0"/>
    <m/>
  </r>
  <r>
    <n v="240034"/>
    <x v="0"/>
    <x v="0"/>
    <x v="1"/>
    <x v="3"/>
    <x v="11"/>
    <x v="365"/>
    <x v="0"/>
    <x v="1"/>
    <s v="Tesseramento"/>
    <x v="1"/>
    <x v="3"/>
    <x v="0"/>
    <m/>
  </r>
  <r>
    <n v="239996"/>
    <x v="0"/>
    <x v="1"/>
    <x v="1"/>
    <x v="1"/>
    <x v="8"/>
    <x v="393"/>
    <x v="0"/>
    <x v="0"/>
    <s v="Tesseramento"/>
    <x v="1"/>
    <x v="1"/>
    <x v="0"/>
    <m/>
  </r>
  <r>
    <n v="240158"/>
    <x v="0"/>
    <x v="0"/>
    <x v="1"/>
    <x v="1"/>
    <x v="9"/>
    <x v="204"/>
    <x v="0"/>
    <x v="0"/>
    <s v="Tesseramento"/>
    <x v="0"/>
    <x v="3"/>
    <x v="0"/>
    <m/>
  </r>
  <r>
    <n v="239934"/>
    <x v="0"/>
    <x v="1"/>
    <x v="1"/>
    <x v="1"/>
    <x v="3"/>
    <x v="331"/>
    <x v="0"/>
    <x v="1"/>
    <s v="Tesseramento"/>
    <x v="1"/>
    <x v="0"/>
    <x v="0"/>
    <m/>
  </r>
  <r>
    <n v="54858"/>
    <x v="0"/>
    <x v="0"/>
    <x v="0"/>
    <x v="0"/>
    <x v="7"/>
    <x v="231"/>
    <x v="0"/>
    <x v="0"/>
    <s v="Tesseramento"/>
    <x v="1"/>
    <x v="4"/>
    <x v="0"/>
    <m/>
  </r>
  <r>
    <n v="30930"/>
    <x v="0"/>
    <x v="0"/>
    <x v="0"/>
    <x v="0"/>
    <x v="7"/>
    <x v="231"/>
    <x v="0"/>
    <x v="0"/>
    <s v="Tesseramento"/>
    <x v="1"/>
    <x v="4"/>
    <x v="0"/>
    <m/>
  </r>
  <r>
    <n v="16774"/>
    <x v="0"/>
    <x v="0"/>
    <x v="0"/>
    <x v="0"/>
    <x v="7"/>
    <x v="231"/>
    <x v="0"/>
    <x v="0"/>
    <s v="Tesseramento"/>
    <x v="1"/>
    <x v="4"/>
    <x v="0"/>
    <m/>
  </r>
  <r>
    <n v="60121"/>
    <x v="0"/>
    <x v="0"/>
    <x v="0"/>
    <x v="0"/>
    <x v="2"/>
    <x v="172"/>
    <x v="0"/>
    <x v="0"/>
    <s v="Tesseramento"/>
    <x v="1"/>
    <x v="3"/>
    <x v="0"/>
    <m/>
  </r>
  <r>
    <n v="240011"/>
    <x v="0"/>
    <x v="0"/>
    <x v="1"/>
    <x v="2"/>
    <x v="1"/>
    <x v="138"/>
    <x v="0"/>
    <x v="0"/>
    <s v="Tesseramento"/>
    <x v="1"/>
    <x v="0"/>
    <x v="0"/>
    <m/>
  </r>
  <r>
    <n v="214377"/>
    <x v="0"/>
    <x v="0"/>
    <x v="0"/>
    <x v="1"/>
    <x v="2"/>
    <x v="251"/>
    <x v="0"/>
    <x v="0"/>
    <s v="Tesseramento"/>
    <x v="1"/>
    <x v="0"/>
    <x v="0"/>
    <m/>
  </r>
  <r>
    <n v="239995"/>
    <x v="0"/>
    <x v="1"/>
    <x v="1"/>
    <x v="1"/>
    <x v="8"/>
    <x v="393"/>
    <x v="0"/>
    <x v="0"/>
    <s v="Tesseramento"/>
    <x v="1"/>
    <x v="0"/>
    <x v="0"/>
    <m/>
  </r>
  <r>
    <n v="240062"/>
    <x v="0"/>
    <x v="0"/>
    <x v="1"/>
    <x v="1"/>
    <x v="10"/>
    <x v="294"/>
    <x v="0"/>
    <x v="0"/>
    <s v="Tesseramento"/>
    <x v="1"/>
    <x v="0"/>
    <x v="0"/>
    <m/>
  </r>
  <r>
    <n v="240101"/>
    <x v="0"/>
    <x v="0"/>
    <x v="1"/>
    <x v="3"/>
    <x v="8"/>
    <x v="246"/>
    <x v="0"/>
    <x v="1"/>
    <s v="Tesseramento"/>
    <x v="1"/>
    <x v="0"/>
    <x v="0"/>
    <m/>
  </r>
  <r>
    <n v="98283"/>
    <x v="0"/>
    <x v="0"/>
    <x v="0"/>
    <x v="0"/>
    <x v="12"/>
    <x v="269"/>
    <x v="0"/>
    <x v="0"/>
    <s v="Tesseramento"/>
    <x v="1"/>
    <x v="0"/>
    <x v="0"/>
    <m/>
  </r>
  <r>
    <n v="240006"/>
    <x v="0"/>
    <x v="0"/>
    <x v="1"/>
    <x v="1"/>
    <x v="1"/>
    <x v="108"/>
    <x v="0"/>
    <x v="0"/>
    <s v="Tesseramento"/>
    <x v="0"/>
    <x v="3"/>
    <x v="0"/>
    <m/>
  </r>
  <r>
    <n v="239945"/>
    <x v="0"/>
    <x v="1"/>
    <x v="1"/>
    <x v="3"/>
    <x v="2"/>
    <x v="180"/>
    <x v="0"/>
    <x v="0"/>
    <s v="Tesseramento"/>
    <x v="1"/>
    <x v="0"/>
    <x v="0"/>
    <m/>
  </r>
  <r>
    <n v="230697"/>
    <x v="1"/>
    <x v="0"/>
    <x v="0"/>
    <x v="2"/>
    <x v="15"/>
    <x v="247"/>
    <x v="0"/>
    <x v="1"/>
    <s v="Tesseramento"/>
    <x v="1"/>
    <x v="5"/>
    <x v="0"/>
    <m/>
  </r>
  <r>
    <n v="188736"/>
    <x v="1"/>
    <x v="0"/>
    <x v="0"/>
    <x v="3"/>
    <x v="15"/>
    <x v="247"/>
    <x v="0"/>
    <x v="0"/>
    <s v="Tesseramento"/>
    <x v="1"/>
    <x v="5"/>
    <x v="0"/>
    <m/>
  </r>
  <r>
    <n v="240053"/>
    <x v="0"/>
    <x v="0"/>
    <x v="1"/>
    <x v="1"/>
    <x v="10"/>
    <x v="93"/>
    <x v="0"/>
    <x v="0"/>
    <s v="Tesseramento"/>
    <x v="0"/>
    <x v="0"/>
    <x v="0"/>
    <m/>
  </r>
  <r>
    <n v="240177"/>
    <x v="0"/>
    <x v="1"/>
    <x v="1"/>
    <x v="3"/>
    <x v="4"/>
    <x v="166"/>
    <x v="0"/>
    <x v="0"/>
    <s v="Tesseramento"/>
    <x v="1"/>
    <x v="3"/>
    <x v="0"/>
    <m/>
  </r>
  <r>
    <n v="240030"/>
    <x v="1"/>
    <x v="0"/>
    <x v="1"/>
    <x v="2"/>
    <x v="15"/>
    <x v="247"/>
    <x v="0"/>
    <x v="0"/>
    <s v="Tesseramento"/>
    <x v="1"/>
    <x v="5"/>
    <x v="0"/>
    <m/>
  </r>
  <r>
    <n v="240008"/>
    <x v="0"/>
    <x v="1"/>
    <x v="1"/>
    <x v="1"/>
    <x v="15"/>
    <x v="57"/>
    <x v="0"/>
    <x v="1"/>
    <s v="Tesseramento"/>
    <x v="1"/>
    <x v="3"/>
    <x v="0"/>
    <m/>
  </r>
  <r>
    <n v="240032"/>
    <x v="0"/>
    <x v="0"/>
    <x v="1"/>
    <x v="1"/>
    <x v="15"/>
    <x v="247"/>
    <x v="0"/>
    <x v="1"/>
    <s v="Tesseramento"/>
    <x v="1"/>
    <x v="3"/>
    <x v="0"/>
    <m/>
  </r>
  <r>
    <n v="240031"/>
    <x v="0"/>
    <x v="0"/>
    <x v="1"/>
    <x v="1"/>
    <x v="15"/>
    <x v="247"/>
    <x v="0"/>
    <x v="1"/>
    <s v="Tesseramento"/>
    <x v="1"/>
    <x v="0"/>
    <x v="0"/>
    <m/>
  </r>
  <r>
    <n v="240118"/>
    <x v="0"/>
    <x v="1"/>
    <x v="1"/>
    <x v="1"/>
    <x v="1"/>
    <x v="28"/>
    <x v="0"/>
    <x v="1"/>
    <s v="Tesseramento"/>
    <x v="1"/>
    <x v="3"/>
    <x v="0"/>
    <m/>
  </r>
  <r>
    <n v="190871"/>
    <x v="1"/>
    <x v="0"/>
    <x v="0"/>
    <x v="1"/>
    <x v="7"/>
    <x v="241"/>
    <x v="0"/>
    <x v="1"/>
    <s v="Tesseramento"/>
    <x v="0"/>
    <x v="5"/>
    <x v="0"/>
    <m/>
  </r>
  <r>
    <n v="19698"/>
    <x v="0"/>
    <x v="0"/>
    <x v="0"/>
    <x v="0"/>
    <x v="4"/>
    <x v="219"/>
    <x v="0"/>
    <x v="0"/>
    <s v="Tesseramento"/>
    <x v="0"/>
    <x v="1"/>
    <x v="0"/>
    <m/>
  </r>
  <r>
    <n v="240052"/>
    <x v="0"/>
    <x v="0"/>
    <x v="1"/>
    <x v="2"/>
    <x v="10"/>
    <x v="93"/>
    <x v="0"/>
    <x v="1"/>
    <s v="Tesseramento"/>
    <x v="0"/>
    <x v="0"/>
    <x v="0"/>
    <m/>
  </r>
  <r>
    <n v="239981"/>
    <x v="0"/>
    <x v="0"/>
    <x v="1"/>
    <x v="3"/>
    <x v="10"/>
    <x v="295"/>
    <x v="0"/>
    <x v="1"/>
    <s v="Tesseramento"/>
    <x v="0"/>
    <x v="4"/>
    <x v="0"/>
    <m/>
  </r>
  <r>
    <n v="239980"/>
    <x v="0"/>
    <x v="0"/>
    <x v="1"/>
    <x v="3"/>
    <x v="10"/>
    <x v="295"/>
    <x v="0"/>
    <x v="0"/>
    <s v="Tesseramento"/>
    <x v="0"/>
    <x v="3"/>
    <x v="0"/>
    <m/>
  </r>
  <r>
    <n v="240189"/>
    <x v="0"/>
    <x v="0"/>
    <x v="1"/>
    <x v="2"/>
    <x v="11"/>
    <x v="333"/>
    <x v="0"/>
    <x v="1"/>
    <s v="Tesseramento"/>
    <x v="0"/>
    <x v="0"/>
    <x v="0"/>
    <m/>
  </r>
  <r>
    <n v="240117"/>
    <x v="0"/>
    <x v="1"/>
    <x v="1"/>
    <x v="1"/>
    <x v="1"/>
    <x v="28"/>
    <x v="0"/>
    <x v="0"/>
    <s v="Tesseramento"/>
    <x v="1"/>
    <x v="1"/>
    <x v="0"/>
    <m/>
  </r>
  <r>
    <n v="240028"/>
    <x v="0"/>
    <x v="0"/>
    <x v="1"/>
    <x v="2"/>
    <x v="11"/>
    <x v="302"/>
    <x v="0"/>
    <x v="0"/>
    <s v="Tesseramento"/>
    <x v="1"/>
    <x v="1"/>
    <x v="0"/>
    <m/>
  </r>
  <r>
    <n v="240065"/>
    <x v="0"/>
    <x v="1"/>
    <x v="1"/>
    <x v="1"/>
    <x v="10"/>
    <x v="294"/>
    <x v="0"/>
    <x v="1"/>
    <s v="Tesseramento"/>
    <x v="1"/>
    <x v="0"/>
    <x v="0"/>
    <m/>
  </r>
  <r>
    <n v="240067"/>
    <x v="0"/>
    <x v="1"/>
    <x v="1"/>
    <x v="1"/>
    <x v="10"/>
    <x v="294"/>
    <x v="0"/>
    <x v="0"/>
    <s v="Tesseramento"/>
    <x v="1"/>
    <x v="0"/>
    <x v="0"/>
    <m/>
  </r>
  <r>
    <n v="173589"/>
    <x v="0"/>
    <x v="0"/>
    <x v="0"/>
    <x v="0"/>
    <x v="4"/>
    <x v="68"/>
    <x v="0"/>
    <x v="0"/>
    <s v="Tesseramento"/>
    <x v="1"/>
    <x v="0"/>
    <x v="0"/>
    <m/>
  </r>
  <r>
    <n v="240098"/>
    <x v="1"/>
    <x v="0"/>
    <x v="1"/>
    <x v="2"/>
    <x v="12"/>
    <x v="245"/>
    <x v="0"/>
    <x v="0"/>
    <s v="Tesseramento"/>
    <x v="1"/>
    <x v="2"/>
    <x v="0"/>
    <m/>
  </r>
  <r>
    <n v="103127"/>
    <x v="0"/>
    <x v="0"/>
    <x v="0"/>
    <x v="0"/>
    <x v="2"/>
    <x v="172"/>
    <x v="0"/>
    <x v="0"/>
    <s v="Tesseramento"/>
    <x v="1"/>
    <x v="0"/>
    <x v="0"/>
    <m/>
  </r>
  <r>
    <n v="240232"/>
    <x v="1"/>
    <x v="1"/>
    <x v="1"/>
    <x v="2"/>
    <x v="11"/>
    <x v="126"/>
    <x v="0"/>
    <x v="0"/>
    <s v="Tesseramento"/>
    <x v="1"/>
    <x v="7"/>
    <x v="0"/>
    <m/>
  </r>
  <r>
    <n v="150966"/>
    <x v="0"/>
    <x v="0"/>
    <x v="0"/>
    <x v="0"/>
    <x v="7"/>
    <x v="41"/>
    <x v="0"/>
    <x v="1"/>
    <s v="Tesseramento"/>
    <x v="1"/>
    <x v="4"/>
    <x v="0"/>
    <m/>
  </r>
  <r>
    <n v="106538"/>
    <x v="0"/>
    <x v="0"/>
    <x v="0"/>
    <x v="0"/>
    <x v="11"/>
    <x v="130"/>
    <x v="0"/>
    <x v="1"/>
    <s v="Tesseramento"/>
    <x v="1"/>
    <x v="3"/>
    <x v="0"/>
    <m/>
  </r>
  <r>
    <n v="240055"/>
    <x v="1"/>
    <x v="0"/>
    <x v="1"/>
    <x v="2"/>
    <x v="11"/>
    <x v="130"/>
    <x v="0"/>
    <x v="0"/>
    <s v="Tesseramento"/>
    <x v="1"/>
    <x v="5"/>
    <x v="0"/>
    <m/>
  </r>
  <r>
    <n v="240197"/>
    <x v="1"/>
    <x v="1"/>
    <x v="1"/>
    <x v="2"/>
    <x v="4"/>
    <x v="144"/>
    <x v="0"/>
    <x v="0"/>
    <s v="Tesseramento"/>
    <x v="1"/>
    <x v="7"/>
    <x v="0"/>
    <m/>
  </r>
  <r>
    <n v="233186"/>
    <x v="1"/>
    <x v="0"/>
    <x v="0"/>
    <x v="1"/>
    <x v="4"/>
    <x v="14"/>
    <x v="0"/>
    <x v="0"/>
    <s v="Tesseramento"/>
    <x v="1"/>
    <x v="5"/>
    <x v="0"/>
    <m/>
  </r>
  <r>
    <n v="233197"/>
    <x v="1"/>
    <x v="0"/>
    <x v="0"/>
    <x v="1"/>
    <x v="4"/>
    <x v="14"/>
    <x v="0"/>
    <x v="1"/>
    <s v="Tesseramento"/>
    <x v="1"/>
    <x v="5"/>
    <x v="0"/>
    <m/>
  </r>
  <r>
    <n v="61273"/>
    <x v="0"/>
    <x v="0"/>
    <x v="0"/>
    <x v="0"/>
    <x v="1"/>
    <x v="349"/>
    <x v="0"/>
    <x v="0"/>
    <s v="Tesseramento"/>
    <x v="0"/>
    <x v="0"/>
    <x v="0"/>
    <m/>
  </r>
  <r>
    <n v="240047"/>
    <x v="1"/>
    <x v="0"/>
    <x v="1"/>
    <x v="2"/>
    <x v="7"/>
    <x v="11"/>
    <x v="0"/>
    <x v="1"/>
    <s v="Tesseramento"/>
    <x v="1"/>
    <x v="7"/>
    <x v="0"/>
    <m/>
  </r>
  <r>
    <n v="139805"/>
    <x v="0"/>
    <x v="0"/>
    <x v="2"/>
    <x v="1"/>
    <x v="7"/>
    <x v="51"/>
    <x v="0"/>
    <x v="0"/>
    <s v="Tesseramento"/>
    <x v="1"/>
    <x v="0"/>
    <x v="0"/>
    <m/>
  </r>
  <r>
    <n v="168154"/>
    <x v="0"/>
    <x v="0"/>
    <x v="0"/>
    <x v="1"/>
    <x v="7"/>
    <x v="41"/>
    <x v="0"/>
    <x v="1"/>
    <s v="Tesseramento"/>
    <x v="1"/>
    <x v="4"/>
    <x v="0"/>
    <m/>
  </r>
  <r>
    <n v="240128"/>
    <x v="0"/>
    <x v="0"/>
    <x v="1"/>
    <x v="1"/>
    <x v="10"/>
    <x v="194"/>
    <x v="0"/>
    <x v="0"/>
    <s v="Tesseramento"/>
    <x v="1"/>
    <x v="1"/>
    <x v="0"/>
    <m/>
  </r>
  <r>
    <n v="240050"/>
    <x v="0"/>
    <x v="0"/>
    <x v="1"/>
    <x v="1"/>
    <x v="10"/>
    <x v="93"/>
    <x v="0"/>
    <x v="0"/>
    <s v="Tesseramento"/>
    <x v="0"/>
    <x v="1"/>
    <x v="0"/>
    <m/>
  </r>
  <r>
    <n v="240051"/>
    <x v="0"/>
    <x v="0"/>
    <x v="1"/>
    <x v="1"/>
    <x v="10"/>
    <x v="93"/>
    <x v="0"/>
    <x v="0"/>
    <s v="Tesseramento"/>
    <x v="0"/>
    <x v="0"/>
    <x v="0"/>
    <m/>
  </r>
  <r>
    <n v="240064"/>
    <x v="0"/>
    <x v="1"/>
    <x v="1"/>
    <x v="1"/>
    <x v="10"/>
    <x v="294"/>
    <x v="0"/>
    <x v="1"/>
    <s v="Tesseramento"/>
    <x v="1"/>
    <x v="0"/>
    <x v="0"/>
    <m/>
  </r>
  <r>
    <n v="240097"/>
    <x v="1"/>
    <x v="1"/>
    <x v="1"/>
    <x v="2"/>
    <x v="12"/>
    <x v="245"/>
    <x v="0"/>
    <x v="1"/>
    <s v="Tesseramento"/>
    <x v="1"/>
    <x v="5"/>
    <x v="0"/>
    <m/>
  </r>
  <r>
    <n v="2167"/>
    <x v="0"/>
    <x v="0"/>
    <x v="2"/>
    <x v="0"/>
    <x v="7"/>
    <x v="51"/>
    <x v="0"/>
    <x v="0"/>
    <s v="Tesseramento"/>
    <x v="1"/>
    <x v="0"/>
    <x v="0"/>
    <m/>
  </r>
  <r>
    <n v="18807"/>
    <x v="0"/>
    <x v="0"/>
    <x v="2"/>
    <x v="0"/>
    <x v="7"/>
    <x v="51"/>
    <x v="0"/>
    <x v="1"/>
    <s v="Tesseramento"/>
    <x v="1"/>
    <x v="0"/>
    <x v="0"/>
    <m/>
  </r>
  <r>
    <n v="233050"/>
    <x v="0"/>
    <x v="0"/>
    <x v="0"/>
    <x v="1"/>
    <x v="8"/>
    <x v="276"/>
    <x v="0"/>
    <x v="1"/>
    <s v="Tesseramento"/>
    <x v="1"/>
    <x v="0"/>
    <x v="0"/>
    <m/>
  </r>
  <r>
    <n v="199792"/>
    <x v="1"/>
    <x v="0"/>
    <x v="2"/>
    <x v="3"/>
    <x v="7"/>
    <x v="45"/>
    <x v="0"/>
    <x v="1"/>
    <s v="Tesseramento"/>
    <x v="1"/>
    <x v="7"/>
    <x v="0"/>
    <m/>
  </r>
  <r>
    <n v="147408"/>
    <x v="0"/>
    <x v="0"/>
    <x v="0"/>
    <x v="0"/>
    <x v="1"/>
    <x v="1"/>
    <x v="0"/>
    <x v="0"/>
    <s v="Tesseramento"/>
    <x v="0"/>
    <x v="0"/>
    <x v="0"/>
    <m/>
  </r>
  <r>
    <n v="240124"/>
    <x v="0"/>
    <x v="1"/>
    <x v="1"/>
    <x v="1"/>
    <x v="2"/>
    <x v="265"/>
    <x v="0"/>
    <x v="0"/>
    <s v="Tesseramento"/>
    <x v="1"/>
    <x v="1"/>
    <x v="0"/>
    <m/>
  </r>
  <r>
    <n v="240076"/>
    <x v="0"/>
    <x v="1"/>
    <x v="1"/>
    <x v="2"/>
    <x v="11"/>
    <x v="24"/>
    <x v="0"/>
    <x v="0"/>
    <s v="Tesseramento"/>
    <x v="1"/>
    <x v="1"/>
    <x v="0"/>
    <m/>
  </r>
  <r>
    <n v="240077"/>
    <x v="0"/>
    <x v="1"/>
    <x v="1"/>
    <x v="2"/>
    <x v="11"/>
    <x v="24"/>
    <x v="0"/>
    <x v="0"/>
    <s v="Tesseramento"/>
    <x v="1"/>
    <x v="3"/>
    <x v="0"/>
    <m/>
  </r>
  <r>
    <n v="118446"/>
    <x v="0"/>
    <x v="0"/>
    <x v="2"/>
    <x v="4"/>
    <x v="4"/>
    <x v="23"/>
    <x v="0"/>
    <x v="1"/>
    <s v="Tesseramento"/>
    <x v="1"/>
    <x v="1"/>
    <x v="0"/>
    <m/>
  </r>
  <r>
    <n v="239983"/>
    <x v="1"/>
    <x v="1"/>
    <x v="1"/>
    <x v="2"/>
    <x v="7"/>
    <x v="267"/>
    <x v="0"/>
    <x v="0"/>
    <s v="Tesseramento"/>
    <x v="1"/>
    <x v="7"/>
    <x v="0"/>
    <m/>
  </r>
  <r>
    <n v="221972"/>
    <x v="1"/>
    <x v="1"/>
    <x v="0"/>
    <x v="2"/>
    <x v="2"/>
    <x v="230"/>
    <x v="0"/>
    <x v="1"/>
    <s v="Tesseramento"/>
    <x v="1"/>
    <x v="5"/>
    <x v="0"/>
    <m/>
  </r>
  <r>
    <n v="231027"/>
    <x v="0"/>
    <x v="0"/>
    <x v="0"/>
    <x v="1"/>
    <x v="4"/>
    <x v="75"/>
    <x v="0"/>
    <x v="0"/>
    <s v="Tesseramento"/>
    <x v="0"/>
    <x v="1"/>
    <x v="0"/>
    <m/>
  </r>
  <r>
    <n v="240114"/>
    <x v="1"/>
    <x v="0"/>
    <x v="1"/>
    <x v="2"/>
    <x v="2"/>
    <x v="230"/>
    <x v="0"/>
    <x v="1"/>
    <s v="Tesseramento"/>
    <x v="1"/>
    <x v="5"/>
    <x v="0"/>
    <m/>
  </r>
  <r>
    <n v="231378"/>
    <x v="0"/>
    <x v="0"/>
    <x v="0"/>
    <x v="2"/>
    <x v="1"/>
    <x v="349"/>
    <x v="0"/>
    <x v="0"/>
    <s v="Tesseramento"/>
    <x v="0"/>
    <x v="1"/>
    <x v="0"/>
    <m/>
  </r>
  <r>
    <n v="240146"/>
    <x v="0"/>
    <x v="1"/>
    <x v="1"/>
    <x v="1"/>
    <x v="4"/>
    <x v="283"/>
    <x v="0"/>
    <x v="0"/>
    <s v="Tesseramento"/>
    <x v="1"/>
    <x v="0"/>
    <x v="0"/>
    <m/>
  </r>
  <r>
    <n v="240130"/>
    <x v="0"/>
    <x v="1"/>
    <x v="1"/>
    <x v="1"/>
    <x v="16"/>
    <x v="407"/>
    <x v="0"/>
    <x v="1"/>
    <s v="Tesseramento"/>
    <x v="0"/>
    <x v="1"/>
    <x v="0"/>
    <m/>
  </r>
  <r>
    <n v="239979"/>
    <x v="1"/>
    <x v="0"/>
    <x v="1"/>
    <x v="1"/>
    <x v="4"/>
    <x v="151"/>
    <x v="0"/>
    <x v="0"/>
    <s v="Tesseramento"/>
    <x v="1"/>
    <x v="5"/>
    <x v="0"/>
    <m/>
  </r>
  <r>
    <n v="239967"/>
    <x v="1"/>
    <x v="1"/>
    <x v="1"/>
    <x v="1"/>
    <x v="2"/>
    <x v="55"/>
    <x v="0"/>
    <x v="1"/>
    <s v="Tesseramento"/>
    <x v="1"/>
    <x v="5"/>
    <x v="0"/>
    <m/>
  </r>
  <r>
    <n v="239968"/>
    <x v="0"/>
    <x v="0"/>
    <x v="1"/>
    <x v="3"/>
    <x v="2"/>
    <x v="55"/>
    <x v="0"/>
    <x v="1"/>
    <s v="Tesseramento"/>
    <x v="1"/>
    <x v="3"/>
    <x v="0"/>
    <m/>
  </r>
  <r>
    <n v="240279"/>
    <x v="0"/>
    <x v="0"/>
    <x v="1"/>
    <x v="1"/>
    <x v="2"/>
    <x v="153"/>
    <x v="0"/>
    <x v="0"/>
    <s v="Tesseramento"/>
    <x v="0"/>
    <x v="1"/>
    <x v="0"/>
    <m/>
  </r>
  <r>
    <n v="240120"/>
    <x v="0"/>
    <x v="1"/>
    <x v="1"/>
    <x v="1"/>
    <x v="1"/>
    <x v="28"/>
    <x v="0"/>
    <x v="1"/>
    <s v="Tesseramento"/>
    <x v="1"/>
    <x v="3"/>
    <x v="0"/>
    <m/>
  </r>
  <r>
    <n v="240155"/>
    <x v="0"/>
    <x v="0"/>
    <x v="1"/>
    <x v="1"/>
    <x v="11"/>
    <x v="189"/>
    <x v="0"/>
    <x v="1"/>
    <s v="Tesseramento"/>
    <x v="1"/>
    <x v="0"/>
    <x v="0"/>
    <m/>
  </r>
  <r>
    <n v="111324"/>
    <x v="0"/>
    <x v="0"/>
    <x v="2"/>
    <x v="0"/>
    <x v="0"/>
    <x v="100"/>
    <x v="0"/>
    <x v="0"/>
    <s v="Tesseramento"/>
    <x v="0"/>
    <x v="3"/>
    <x v="0"/>
    <m/>
  </r>
  <r>
    <n v="25225"/>
    <x v="0"/>
    <x v="0"/>
    <x v="0"/>
    <x v="0"/>
    <x v="0"/>
    <x v="100"/>
    <x v="0"/>
    <x v="0"/>
    <s v="Tesseramento"/>
    <x v="0"/>
    <x v="3"/>
    <x v="0"/>
    <m/>
  </r>
  <r>
    <n v="25216"/>
    <x v="0"/>
    <x v="0"/>
    <x v="0"/>
    <x v="0"/>
    <x v="0"/>
    <x v="100"/>
    <x v="0"/>
    <x v="1"/>
    <s v="Tesseramento"/>
    <x v="0"/>
    <x v="3"/>
    <x v="0"/>
    <m/>
  </r>
  <r>
    <n v="168791"/>
    <x v="0"/>
    <x v="0"/>
    <x v="0"/>
    <x v="0"/>
    <x v="0"/>
    <x v="100"/>
    <x v="0"/>
    <x v="0"/>
    <s v="Tesseramento"/>
    <x v="0"/>
    <x v="0"/>
    <x v="0"/>
    <m/>
  </r>
  <r>
    <n v="226197"/>
    <x v="1"/>
    <x v="1"/>
    <x v="0"/>
    <x v="2"/>
    <x v="7"/>
    <x v="44"/>
    <x v="0"/>
    <x v="0"/>
    <s v="Tesseramento"/>
    <x v="1"/>
    <x v="5"/>
    <x v="0"/>
    <m/>
  </r>
  <r>
    <n v="239973"/>
    <x v="0"/>
    <x v="1"/>
    <x v="1"/>
    <x v="1"/>
    <x v="4"/>
    <x v="50"/>
    <x v="0"/>
    <x v="0"/>
    <s v="Tesseramento"/>
    <x v="1"/>
    <x v="0"/>
    <x v="0"/>
    <m/>
  </r>
  <r>
    <n v="240176"/>
    <x v="0"/>
    <x v="1"/>
    <x v="1"/>
    <x v="2"/>
    <x v="4"/>
    <x v="166"/>
    <x v="0"/>
    <x v="0"/>
    <s v="Tesseramento"/>
    <x v="1"/>
    <x v="0"/>
    <x v="0"/>
    <m/>
  </r>
  <r>
    <n v="240002"/>
    <x v="0"/>
    <x v="0"/>
    <x v="1"/>
    <x v="1"/>
    <x v="7"/>
    <x v="183"/>
    <x v="0"/>
    <x v="1"/>
    <s v="Tesseramento"/>
    <x v="0"/>
    <x v="3"/>
    <x v="0"/>
    <m/>
  </r>
  <r>
    <n v="239997"/>
    <x v="0"/>
    <x v="1"/>
    <x v="1"/>
    <x v="1"/>
    <x v="7"/>
    <x v="161"/>
    <x v="0"/>
    <x v="1"/>
    <s v="Tesseramento"/>
    <x v="0"/>
    <x v="1"/>
    <x v="0"/>
    <m/>
  </r>
  <r>
    <n v="240078"/>
    <x v="0"/>
    <x v="0"/>
    <x v="1"/>
    <x v="1"/>
    <x v="7"/>
    <x v="275"/>
    <x v="0"/>
    <x v="0"/>
    <s v="Tesseramento"/>
    <x v="0"/>
    <x v="0"/>
    <x v="0"/>
    <m/>
  </r>
  <r>
    <n v="51142"/>
    <x v="0"/>
    <x v="0"/>
    <x v="0"/>
    <x v="0"/>
    <x v="10"/>
    <x v="63"/>
    <x v="0"/>
    <x v="0"/>
    <s v="Tesseramento"/>
    <x v="0"/>
    <x v="0"/>
    <x v="0"/>
    <m/>
  </r>
  <r>
    <n v="240027"/>
    <x v="0"/>
    <x v="0"/>
    <x v="1"/>
    <x v="2"/>
    <x v="10"/>
    <x v="63"/>
    <x v="0"/>
    <x v="0"/>
    <s v="Tesseramento"/>
    <x v="0"/>
    <x v="0"/>
    <x v="0"/>
    <m/>
  </r>
  <r>
    <n v="240026"/>
    <x v="0"/>
    <x v="0"/>
    <x v="1"/>
    <x v="2"/>
    <x v="10"/>
    <x v="63"/>
    <x v="0"/>
    <x v="1"/>
    <s v="Tesseramento"/>
    <x v="0"/>
    <x v="3"/>
    <x v="0"/>
    <m/>
  </r>
  <r>
    <n v="165142"/>
    <x v="0"/>
    <x v="0"/>
    <x v="2"/>
    <x v="0"/>
    <x v="17"/>
    <x v="159"/>
    <x v="0"/>
    <x v="0"/>
    <s v="Tesseramento"/>
    <x v="1"/>
    <x v="0"/>
    <x v="0"/>
    <m/>
  </r>
  <r>
    <n v="239992"/>
    <x v="1"/>
    <x v="0"/>
    <x v="1"/>
    <x v="2"/>
    <x v="1"/>
    <x v="320"/>
    <x v="0"/>
    <x v="0"/>
    <s v="Tesseramento"/>
    <x v="1"/>
    <x v="5"/>
    <x v="0"/>
    <m/>
  </r>
  <r>
    <n v="206593"/>
    <x v="1"/>
    <x v="0"/>
    <x v="2"/>
    <x v="2"/>
    <x v="1"/>
    <x v="320"/>
    <x v="0"/>
    <x v="0"/>
    <s v="Tesseramento"/>
    <x v="1"/>
    <x v="5"/>
    <x v="0"/>
    <m/>
  </r>
  <r>
    <n v="239990"/>
    <x v="1"/>
    <x v="0"/>
    <x v="1"/>
    <x v="2"/>
    <x v="1"/>
    <x v="320"/>
    <x v="0"/>
    <x v="0"/>
    <s v="Tesseramento"/>
    <x v="1"/>
    <x v="5"/>
    <x v="0"/>
    <m/>
  </r>
  <r>
    <n v="239991"/>
    <x v="1"/>
    <x v="0"/>
    <x v="1"/>
    <x v="2"/>
    <x v="1"/>
    <x v="320"/>
    <x v="0"/>
    <x v="0"/>
    <s v="Tesseramento"/>
    <x v="1"/>
    <x v="6"/>
    <x v="0"/>
    <m/>
  </r>
  <r>
    <n v="239989"/>
    <x v="1"/>
    <x v="0"/>
    <x v="1"/>
    <x v="2"/>
    <x v="1"/>
    <x v="320"/>
    <x v="0"/>
    <x v="0"/>
    <s v="Tesseramento"/>
    <x v="1"/>
    <x v="5"/>
    <x v="0"/>
    <m/>
  </r>
  <r>
    <n v="240023"/>
    <x v="1"/>
    <x v="0"/>
    <x v="1"/>
    <x v="1"/>
    <x v="4"/>
    <x v="146"/>
    <x v="0"/>
    <x v="0"/>
    <s v="Tesseramento"/>
    <x v="1"/>
    <x v="6"/>
    <x v="0"/>
    <m/>
  </r>
  <r>
    <n v="223836"/>
    <x v="0"/>
    <x v="1"/>
    <x v="2"/>
    <x v="3"/>
    <x v="8"/>
    <x v="113"/>
    <x v="0"/>
    <x v="0"/>
    <s v="Tesseramento"/>
    <x v="0"/>
    <x v="0"/>
    <x v="0"/>
    <m/>
  </r>
  <r>
    <n v="219565"/>
    <x v="0"/>
    <x v="0"/>
    <x v="0"/>
    <x v="1"/>
    <x v="4"/>
    <x v="146"/>
    <x v="0"/>
    <x v="0"/>
    <s v="Tesseramento"/>
    <x v="1"/>
    <x v="4"/>
    <x v="0"/>
    <m/>
  </r>
  <r>
    <n v="29141"/>
    <x v="0"/>
    <x v="0"/>
    <x v="0"/>
    <x v="0"/>
    <x v="1"/>
    <x v="320"/>
    <x v="0"/>
    <x v="0"/>
    <s v="Tesseramento"/>
    <x v="1"/>
    <x v="3"/>
    <x v="0"/>
    <m/>
  </r>
  <r>
    <n v="240387"/>
    <x v="0"/>
    <x v="1"/>
    <x v="1"/>
    <x v="2"/>
    <x v="13"/>
    <x v="177"/>
    <x v="0"/>
    <x v="0"/>
    <s v="Tesseramento"/>
    <x v="1"/>
    <x v="0"/>
    <x v="0"/>
    <m/>
  </r>
  <r>
    <n v="207105"/>
    <x v="0"/>
    <x v="0"/>
    <x v="2"/>
    <x v="2"/>
    <x v="15"/>
    <x v="203"/>
    <x v="0"/>
    <x v="0"/>
    <s v="Tesseramento"/>
    <x v="1"/>
    <x v="0"/>
    <x v="0"/>
    <m/>
  </r>
  <r>
    <n v="227104"/>
    <x v="1"/>
    <x v="0"/>
    <x v="0"/>
    <x v="2"/>
    <x v="11"/>
    <x v="189"/>
    <x v="0"/>
    <x v="0"/>
    <s v="Tesseramento"/>
    <x v="1"/>
    <x v="5"/>
    <x v="0"/>
    <m/>
  </r>
  <r>
    <n v="169793"/>
    <x v="0"/>
    <x v="0"/>
    <x v="0"/>
    <x v="0"/>
    <x v="7"/>
    <x v="301"/>
    <x v="0"/>
    <x v="0"/>
    <s v="Tesseramento"/>
    <x v="1"/>
    <x v="3"/>
    <x v="0"/>
    <m/>
  </r>
  <r>
    <n v="83563"/>
    <x v="0"/>
    <x v="0"/>
    <x v="0"/>
    <x v="0"/>
    <x v="7"/>
    <x v="301"/>
    <x v="0"/>
    <x v="0"/>
    <s v="Tesseramento"/>
    <x v="1"/>
    <x v="1"/>
    <x v="0"/>
    <m/>
  </r>
  <r>
    <n v="240941"/>
    <x v="0"/>
    <x v="1"/>
    <x v="1"/>
    <x v="3"/>
    <x v="7"/>
    <x v="328"/>
    <x v="0"/>
    <x v="0"/>
    <s v="Tesseramento"/>
    <x v="0"/>
    <x v="0"/>
    <x v="0"/>
    <m/>
  </r>
  <r>
    <n v="240139"/>
    <x v="1"/>
    <x v="1"/>
    <x v="1"/>
    <x v="2"/>
    <x v="4"/>
    <x v="219"/>
    <x v="0"/>
    <x v="1"/>
    <s v="Tesseramento"/>
    <x v="0"/>
    <x v="5"/>
    <x v="0"/>
    <m/>
  </r>
  <r>
    <n v="240138"/>
    <x v="1"/>
    <x v="1"/>
    <x v="1"/>
    <x v="2"/>
    <x v="4"/>
    <x v="219"/>
    <x v="0"/>
    <x v="1"/>
    <s v="Tesseramento"/>
    <x v="0"/>
    <x v="5"/>
    <x v="0"/>
    <m/>
  </r>
  <r>
    <n v="240022"/>
    <x v="0"/>
    <x v="1"/>
    <x v="1"/>
    <x v="1"/>
    <x v="0"/>
    <x v="378"/>
    <x v="0"/>
    <x v="0"/>
    <s v="Tesseramento"/>
    <x v="0"/>
    <x v="3"/>
    <x v="0"/>
    <m/>
  </r>
  <r>
    <n v="240021"/>
    <x v="0"/>
    <x v="1"/>
    <x v="1"/>
    <x v="2"/>
    <x v="0"/>
    <x v="378"/>
    <x v="0"/>
    <x v="0"/>
    <s v="Tesseramento"/>
    <x v="0"/>
    <x v="3"/>
    <x v="0"/>
    <m/>
  </r>
  <r>
    <n v="240056"/>
    <x v="0"/>
    <x v="0"/>
    <x v="1"/>
    <x v="1"/>
    <x v="13"/>
    <x v="198"/>
    <x v="0"/>
    <x v="1"/>
    <s v="Tesseramento"/>
    <x v="1"/>
    <x v="1"/>
    <x v="0"/>
    <m/>
  </r>
  <r>
    <n v="239994"/>
    <x v="0"/>
    <x v="1"/>
    <x v="1"/>
    <x v="2"/>
    <x v="1"/>
    <x v="176"/>
    <x v="0"/>
    <x v="0"/>
    <s v="Tesseramento"/>
    <x v="1"/>
    <x v="3"/>
    <x v="0"/>
    <m/>
  </r>
  <r>
    <n v="105552"/>
    <x v="0"/>
    <x v="0"/>
    <x v="0"/>
    <x v="0"/>
    <x v="11"/>
    <x v="244"/>
    <x v="0"/>
    <x v="0"/>
    <s v="Tesseramento"/>
    <x v="0"/>
    <x v="0"/>
    <x v="0"/>
    <m/>
  </r>
  <r>
    <n v="239993"/>
    <x v="0"/>
    <x v="1"/>
    <x v="1"/>
    <x v="2"/>
    <x v="1"/>
    <x v="176"/>
    <x v="0"/>
    <x v="1"/>
    <s v="Tesseramento"/>
    <x v="1"/>
    <x v="4"/>
    <x v="0"/>
    <m/>
  </r>
  <r>
    <n v="240044"/>
    <x v="1"/>
    <x v="0"/>
    <x v="1"/>
    <x v="2"/>
    <x v="11"/>
    <x v="244"/>
    <x v="0"/>
    <x v="0"/>
    <s v="Tesseramento"/>
    <x v="0"/>
    <x v="5"/>
    <x v="0"/>
    <m/>
  </r>
  <r>
    <n v="7839"/>
    <x v="0"/>
    <x v="0"/>
    <x v="0"/>
    <x v="4"/>
    <x v="1"/>
    <x v="176"/>
    <x v="0"/>
    <x v="0"/>
    <s v="Tesseramento"/>
    <x v="1"/>
    <x v="0"/>
    <x v="0"/>
    <m/>
  </r>
  <r>
    <n v="240045"/>
    <x v="1"/>
    <x v="0"/>
    <x v="1"/>
    <x v="2"/>
    <x v="11"/>
    <x v="244"/>
    <x v="0"/>
    <x v="0"/>
    <s v="Tesseramento"/>
    <x v="0"/>
    <x v="6"/>
    <x v="0"/>
    <m/>
  </r>
  <r>
    <n v="233068"/>
    <x v="1"/>
    <x v="0"/>
    <x v="0"/>
    <x v="2"/>
    <x v="11"/>
    <x v="244"/>
    <x v="0"/>
    <x v="0"/>
    <s v="Tesseramento"/>
    <x v="0"/>
    <x v="5"/>
    <x v="0"/>
    <m/>
  </r>
  <r>
    <n v="240046"/>
    <x v="0"/>
    <x v="0"/>
    <x v="1"/>
    <x v="2"/>
    <x v="11"/>
    <x v="244"/>
    <x v="0"/>
    <x v="0"/>
    <s v="Tesseramento"/>
    <x v="0"/>
    <x v="4"/>
    <x v="0"/>
    <m/>
  </r>
  <r>
    <n v="161487"/>
    <x v="0"/>
    <x v="0"/>
    <x v="2"/>
    <x v="0"/>
    <x v="11"/>
    <x v="244"/>
    <x v="0"/>
    <x v="0"/>
    <s v="Tesseramento"/>
    <x v="0"/>
    <x v="1"/>
    <x v="0"/>
    <m/>
  </r>
  <r>
    <n v="240043"/>
    <x v="0"/>
    <x v="1"/>
    <x v="1"/>
    <x v="2"/>
    <x v="4"/>
    <x v="23"/>
    <x v="0"/>
    <x v="0"/>
    <s v="Tesseramento"/>
    <x v="1"/>
    <x v="1"/>
    <x v="0"/>
    <m/>
  </r>
  <r>
    <n v="56470"/>
    <x v="0"/>
    <x v="0"/>
    <x v="0"/>
    <x v="0"/>
    <x v="11"/>
    <x v="142"/>
    <x v="0"/>
    <x v="0"/>
    <s v="Tesseramento"/>
    <x v="1"/>
    <x v="1"/>
    <x v="0"/>
    <m/>
  </r>
  <r>
    <n v="156557"/>
    <x v="0"/>
    <x v="0"/>
    <x v="0"/>
    <x v="0"/>
    <x v="7"/>
    <x v="259"/>
    <x v="0"/>
    <x v="0"/>
    <s v="Tesseramento"/>
    <x v="0"/>
    <x v="1"/>
    <x v="0"/>
    <m/>
  </r>
  <r>
    <n v="213045"/>
    <x v="0"/>
    <x v="0"/>
    <x v="2"/>
    <x v="1"/>
    <x v="13"/>
    <x v="356"/>
    <x v="0"/>
    <x v="0"/>
    <s v="Tesseramento"/>
    <x v="1"/>
    <x v="0"/>
    <x v="0"/>
    <m/>
  </r>
  <r>
    <n v="212561"/>
    <x v="0"/>
    <x v="0"/>
    <x v="0"/>
    <x v="1"/>
    <x v="4"/>
    <x v="125"/>
    <x v="0"/>
    <x v="0"/>
    <s v="Tesseramento"/>
    <x v="1"/>
    <x v="0"/>
    <x v="0"/>
    <m/>
  </r>
  <r>
    <n v="127143"/>
    <x v="0"/>
    <x v="0"/>
    <x v="0"/>
    <x v="0"/>
    <x v="7"/>
    <x v="288"/>
    <x v="0"/>
    <x v="0"/>
    <s v="Tesseramento"/>
    <x v="3"/>
    <x v="0"/>
    <x v="0"/>
    <m/>
  </r>
  <r>
    <n v="203393"/>
    <x v="0"/>
    <x v="0"/>
    <x v="0"/>
    <x v="2"/>
    <x v="12"/>
    <x v="245"/>
    <x v="0"/>
    <x v="1"/>
    <s v="Tesseramento"/>
    <x v="1"/>
    <x v="4"/>
    <x v="0"/>
    <m/>
  </r>
  <r>
    <n v="51733"/>
    <x v="0"/>
    <x v="0"/>
    <x v="0"/>
    <x v="4"/>
    <x v="4"/>
    <x v="147"/>
    <x v="0"/>
    <x v="0"/>
    <s v="Tesseramento"/>
    <x v="1"/>
    <x v="0"/>
    <x v="0"/>
    <m/>
  </r>
  <r>
    <n v="170650"/>
    <x v="0"/>
    <x v="1"/>
    <x v="2"/>
    <x v="1"/>
    <x v="8"/>
    <x v="393"/>
    <x v="0"/>
    <x v="0"/>
    <s v="Tesseramento"/>
    <x v="1"/>
    <x v="4"/>
    <x v="0"/>
    <m/>
  </r>
  <r>
    <n v="158426"/>
    <x v="0"/>
    <x v="0"/>
    <x v="0"/>
    <x v="0"/>
    <x v="11"/>
    <x v="142"/>
    <x v="0"/>
    <x v="0"/>
    <s v="Tesseramento"/>
    <x v="1"/>
    <x v="0"/>
    <x v="0"/>
    <m/>
  </r>
  <r>
    <n v="219479"/>
    <x v="0"/>
    <x v="1"/>
    <x v="0"/>
    <x v="3"/>
    <x v="11"/>
    <x v="143"/>
    <x v="0"/>
    <x v="0"/>
    <s v="Tesseramento"/>
    <x v="1"/>
    <x v="0"/>
    <x v="0"/>
    <m/>
  </r>
  <r>
    <n v="155210"/>
    <x v="0"/>
    <x v="0"/>
    <x v="2"/>
    <x v="4"/>
    <x v="0"/>
    <x v="206"/>
    <x v="0"/>
    <x v="0"/>
    <s v="Tesseramento"/>
    <x v="1"/>
    <x v="0"/>
    <x v="0"/>
    <m/>
  </r>
  <r>
    <n v="20930"/>
    <x v="0"/>
    <x v="0"/>
    <x v="0"/>
    <x v="0"/>
    <x v="0"/>
    <x v="206"/>
    <x v="0"/>
    <x v="0"/>
    <s v="Tesseramento"/>
    <x v="1"/>
    <x v="4"/>
    <x v="0"/>
    <m/>
  </r>
  <r>
    <n v="97144"/>
    <x v="0"/>
    <x v="0"/>
    <x v="2"/>
    <x v="3"/>
    <x v="0"/>
    <x v="206"/>
    <x v="0"/>
    <x v="0"/>
    <s v="Tesseramento"/>
    <x v="1"/>
    <x v="3"/>
    <x v="0"/>
    <m/>
  </r>
  <r>
    <n v="175928"/>
    <x v="0"/>
    <x v="0"/>
    <x v="2"/>
    <x v="1"/>
    <x v="0"/>
    <x v="206"/>
    <x v="0"/>
    <x v="0"/>
    <s v="Tesseramento"/>
    <x v="1"/>
    <x v="0"/>
    <x v="0"/>
    <m/>
  </r>
  <r>
    <n v="197172"/>
    <x v="0"/>
    <x v="0"/>
    <x v="0"/>
    <x v="1"/>
    <x v="9"/>
    <x v="117"/>
    <x v="0"/>
    <x v="0"/>
    <s v="Tesseramento"/>
    <x v="1"/>
    <x v="4"/>
    <x v="0"/>
    <m/>
  </r>
  <r>
    <n v="16555"/>
    <x v="0"/>
    <x v="0"/>
    <x v="0"/>
    <x v="0"/>
    <x v="7"/>
    <x v="288"/>
    <x v="0"/>
    <x v="0"/>
    <s v="Tesseramento"/>
    <x v="3"/>
    <x v="0"/>
    <x v="0"/>
    <m/>
  </r>
  <r>
    <n v="213006"/>
    <x v="0"/>
    <x v="0"/>
    <x v="0"/>
    <x v="0"/>
    <x v="13"/>
    <x v="177"/>
    <x v="0"/>
    <x v="1"/>
    <s v="Tesseramento"/>
    <x v="1"/>
    <x v="0"/>
    <x v="0"/>
    <m/>
  </r>
  <r>
    <n v="241119"/>
    <x v="0"/>
    <x v="1"/>
    <x v="1"/>
    <x v="2"/>
    <x v="7"/>
    <x v="328"/>
    <x v="0"/>
    <x v="1"/>
    <s v="Tesseramento"/>
    <x v="0"/>
    <x v="0"/>
    <x v="0"/>
    <m/>
  </r>
  <r>
    <n v="29076"/>
    <x v="0"/>
    <x v="0"/>
    <x v="2"/>
    <x v="4"/>
    <x v="4"/>
    <x v="236"/>
    <x v="0"/>
    <x v="0"/>
    <s v="Tesseramento"/>
    <x v="1"/>
    <x v="1"/>
    <x v="0"/>
    <m/>
  </r>
  <r>
    <n v="24195"/>
    <x v="0"/>
    <x v="0"/>
    <x v="0"/>
    <x v="0"/>
    <x v="8"/>
    <x v="218"/>
    <x v="0"/>
    <x v="0"/>
    <s v="Tesseramento"/>
    <x v="0"/>
    <x v="0"/>
    <x v="0"/>
    <m/>
  </r>
  <r>
    <n v="223860"/>
    <x v="0"/>
    <x v="0"/>
    <x v="0"/>
    <x v="2"/>
    <x v="4"/>
    <x v="197"/>
    <x v="0"/>
    <x v="0"/>
    <s v="Tesseramento"/>
    <x v="1"/>
    <x v="0"/>
    <x v="0"/>
    <m/>
  </r>
  <r>
    <n v="32524"/>
    <x v="0"/>
    <x v="0"/>
    <x v="0"/>
    <x v="0"/>
    <x v="8"/>
    <x v="92"/>
    <x v="0"/>
    <x v="1"/>
    <s v="Tesseramento"/>
    <x v="1"/>
    <x v="3"/>
    <x v="0"/>
    <m/>
  </r>
  <r>
    <n v="46084"/>
    <x v="0"/>
    <x v="0"/>
    <x v="0"/>
    <x v="0"/>
    <x v="8"/>
    <x v="92"/>
    <x v="0"/>
    <x v="0"/>
    <s v="Tesseramento"/>
    <x v="1"/>
    <x v="3"/>
    <x v="0"/>
    <m/>
  </r>
  <r>
    <n v="144593"/>
    <x v="0"/>
    <x v="1"/>
    <x v="0"/>
    <x v="2"/>
    <x v="7"/>
    <x v="45"/>
    <x v="0"/>
    <x v="0"/>
    <s v="Tesseramento"/>
    <x v="1"/>
    <x v="0"/>
    <x v="0"/>
    <m/>
  </r>
  <r>
    <n v="240398"/>
    <x v="1"/>
    <x v="0"/>
    <x v="1"/>
    <x v="2"/>
    <x v="4"/>
    <x v="250"/>
    <x v="0"/>
    <x v="0"/>
    <s v="Tesseramento"/>
    <x v="1"/>
    <x v="7"/>
    <x v="0"/>
    <m/>
  </r>
  <r>
    <n v="240226"/>
    <x v="0"/>
    <x v="0"/>
    <x v="1"/>
    <x v="2"/>
    <x v="7"/>
    <x v="51"/>
    <x v="0"/>
    <x v="1"/>
    <s v="Tesseramento"/>
    <x v="1"/>
    <x v="4"/>
    <x v="0"/>
    <m/>
  </r>
  <r>
    <n v="185778"/>
    <x v="0"/>
    <x v="0"/>
    <x v="0"/>
    <x v="0"/>
    <x v="4"/>
    <x v="87"/>
    <x v="0"/>
    <x v="0"/>
    <s v="Tesseramento"/>
    <x v="0"/>
    <x v="0"/>
    <x v="0"/>
    <m/>
  </r>
  <r>
    <n v="240095"/>
    <x v="0"/>
    <x v="0"/>
    <x v="1"/>
    <x v="3"/>
    <x v="7"/>
    <x v="242"/>
    <x v="0"/>
    <x v="0"/>
    <s v="Tesseramento"/>
    <x v="0"/>
    <x v="4"/>
    <x v="0"/>
    <m/>
  </r>
  <r>
    <n v="240041"/>
    <x v="0"/>
    <x v="0"/>
    <x v="1"/>
    <x v="3"/>
    <x v="1"/>
    <x v="405"/>
    <x v="0"/>
    <x v="0"/>
    <s v="Tesseramento"/>
    <x v="0"/>
    <x v="0"/>
    <x v="0"/>
    <m/>
  </r>
  <r>
    <n v="214984"/>
    <x v="0"/>
    <x v="0"/>
    <x v="0"/>
    <x v="0"/>
    <x v="13"/>
    <x v="177"/>
    <x v="0"/>
    <x v="0"/>
    <s v="Tesseramento"/>
    <x v="1"/>
    <x v="0"/>
    <x v="0"/>
    <m/>
  </r>
  <r>
    <n v="19208"/>
    <x v="0"/>
    <x v="0"/>
    <x v="0"/>
    <x v="0"/>
    <x v="4"/>
    <x v="166"/>
    <x v="0"/>
    <x v="1"/>
    <s v="Tesseramento"/>
    <x v="1"/>
    <x v="4"/>
    <x v="0"/>
    <m/>
  </r>
  <r>
    <n v="165299"/>
    <x v="0"/>
    <x v="0"/>
    <x v="2"/>
    <x v="1"/>
    <x v="7"/>
    <x v="209"/>
    <x v="0"/>
    <x v="0"/>
    <s v="Tesseramento"/>
    <x v="0"/>
    <x v="0"/>
    <x v="0"/>
    <m/>
  </r>
  <r>
    <n v="240166"/>
    <x v="0"/>
    <x v="0"/>
    <x v="1"/>
    <x v="3"/>
    <x v="7"/>
    <x v="209"/>
    <x v="0"/>
    <x v="0"/>
    <s v="Tesseramento"/>
    <x v="0"/>
    <x v="1"/>
    <x v="0"/>
    <m/>
  </r>
  <r>
    <n v="61658"/>
    <x v="0"/>
    <x v="0"/>
    <x v="2"/>
    <x v="2"/>
    <x v="8"/>
    <x v="296"/>
    <x v="0"/>
    <x v="0"/>
    <s v="Tesseramento"/>
    <x v="1"/>
    <x v="0"/>
    <x v="0"/>
    <m/>
  </r>
  <r>
    <n v="152819"/>
    <x v="0"/>
    <x v="0"/>
    <x v="0"/>
    <x v="0"/>
    <x v="14"/>
    <x v="121"/>
    <x v="0"/>
    <x v="0"/>
    <s v="Tesseramento"/>
    <x v="1"/>
    <x v="0"/>
    <x v="0"/>
    <m/>
  </r>
  <r>
    <n v="214279"/>
    <x v="0"/>
    <x v="1"/>
    <x v="0"/>
    <x v="1"/>
    <x v="10"/>
    <x v="294"/>
    <x v="0"/>
    <x v="1"/>
    <s v="Tesseramento"/>
    <x v="1"/>
    <x v="4"/>
    <x v="0"/>
    <m/>
  </r>
  <r>
    <n v="214280"/>
    <x v="0"/>
    <x v="1"/>
    <x v="0"/>
    <x v="0"/>
    <x v="10"/>
    <x v="294"/>
    <x v="0"/>
    <x v="0"/>
    <s v="Tesseramento"/>
    <x v="1"/>
    <x v="3"/>
    <x v="0"/>
    <m/>
  </r>
  <r>
    <n v="53372"/>
    <x v="0"/>
    <x v="0"/>
    <x v="0"/>
    <x v="0"/>
    <x v="1"/>
    <x v="73"/>
    <x v="0"/>
    <x v="0"/>
    <s v="Tesseramento"/>
    <x v="1"/>
    <x v="3"/>
    <x v="0"/>
    <m/>
  </r>
  <r>
    <n v="240135"/>
    <x v="0"/>
    <x v="1"/>
    <x v="1"/>
    <x v="3"/>
    <x v="7"/>
    <x v="227"/>
    <x v="0"/>
    <x v="1"/>
    <s v="Tesseramento"/>
    <x v="1"/>
    <x v="0"/>
    <x v="0"/>
    <m/>
  </r>
  <r>
    <n v="240190"/>
    <x v="0"/>
    <x v="0"/>
    <x v="1"/>
    <x v="3"/>
    <x v="4"/>
    <x v="111"/>
    <x v="0"/>
    <x v="0"/>
    <s v="Tesseramento"/>
    <x v="3"/>
    <x v="1"/>
    <x v="0"/>
    <m/>
  </r>
  <r>
    <n v="240108"/>
    <x v="0"/>
    <x v="1"/>
    <x v="1"/>
    <x v="2"/>
    <x v="7"/>
    <x v="56"/>
    <x v="0"/>
    <x v="1"/>
    <s v="Tesseramento"/>
    <x v="1"/>
    <x v="0"/>
    <x v="0"/>
    <m/>
  </r>
  <r>
    <n v="97932"/>
    <x v="0"/>
    <x v="0"/>
    <x v="2"/>
    <x v="4"/>
    <x v="2"/>
    <x v="230"/>
    <x v="0"/>
    <x v="0"/>
    <s v="Tesseramento"/>
    <x v="1"/>
    <x v="0"/>
    <x v="0"/>
    <m/>
  </r>
  <r>
    <n v="240100"/>
    <x v="0"/>
    <x v="0"/>
    <x v="1"/>
    <x v="1"/>
    <x v="7"/>
    <x v="168"/>
    <x v="0"/>
    <x v="1"/>
    <s v="Tesseramento"/>
    <x v="1"/>
    <x v="3"/>
    <x v="0"/>
    <m/>
  </r>
  <r>
    <n v="240137"/>
    <x v="1"/>
    <x v="1"/>
    <x v="1"/>
    <x v="2"/>
    <x v="7"/>
    <x v="274"/>
    <x v="0"/>
    <x v="0"/>
    <s v="Tesseramento"/>
    <x v="0"/>
    <x v="5"/>
    <x v="0"/>
    <m/>
  </r>
  <r>
    <n v="240099"/>
    <x v="0"/>
    <x v="0"/>
    <x v="1"/>
    <x v="1"/>
    <x v="7"/>
    <x v="168"/>
    <x v="0"/>
    <x v="0"/>
    <s v="Tesseramento"/>
    <x v="1"/>
    <x v="1"/>
    <x v="0"/>
    <m/>
  </r>
  <r>
    <n v="193643"/>
    <x v="1"/>
    <x v="0"/>
    <x v="2"/>
    <x v="2"/>
    <x v="7"/>
    <x v="168"/>
    <x v="0"/>
    <x v="1"/>
    <s v="Tesseramento"/>
    <x v="1"/>
    <x v="5"/>
    <x v="0"/>
    <m/>
  </r>
  <r>
    <n v="240134"/>
    <x v="0"/>
    <x v="0"/>
    <x v="1"/>
    <x v="1"/>
    <x v="12"/>
    <x v="148"/>
    <x v="0"/>
    <x v="0"/>
    <s v="Tesseramento"/>
    <x v="1"/>
    <x v="4"/>
    <x v="0"/>
    <m/>
  </r>
  <r>
    <n v="240105"/>
    <x v="0"/>
    <x v="1"/>
    <x v="1"/>
    <x v="2"/>
    <x v="7"/>
    <x v="56"/>
    <x v="0"/>
    <x v="0"/>
    <s v="Tesseramento"/>
    <x v="1"/>
    <x v="0"/>
    <x v="0"/>
    <m/>
  </r>
  <r>
    <n v="240133"/>
    <x v="0"/>
    <x v="0"/>
    <x v="1"/>
    <x v="1"/>
    <x v="12"/>
    <x v="148"/>
    <x v="0"/>
    <x v="1"/>
    <s v="Tesseramento"/>
    <x v="1"/>
    <x v="4"/>
    <x v="0"/>
    <m/>
  </r>
  <r>
    <n v="240107"/>
    <x v="1"/>
    <x v="1"/>
    <x v="1"/>
    <x v="2"/>
    <x v="7"/>
    <x v="56"/>
    <x v="0"/>
    <x v="0"/>
    <s v="Tesseramento"/>
    <x v="1"/>
    <x v="5"/>
    <x v="0"/>
    <m/>
  </r>
  <r>
    <n v="240106"/>
    <x v="1"/>
    <x v="1"/>
    <x v="1"/>
    <x v="2"/>
    <x v="7"/>
    <x v="56"/>
    <x v="0"/>
    <x v="0"/>
    <s v="Tesseramento"/>
    <x v="1"/>
    <x v="5"/>
    <x v="0"/>
    <m/>
  </r>
  <r>
    <n v="133055"/>
    <x v="0"/>
    <x v="0"/>
    <x v="0"/>
    <x v="0"/>
    <x v="12"/>
    <x v="254"/>
    <x v="0"/>
    <x v="0"/>
    <s v="Tesseramento"/>
    <x v="0"/>
    <x v="0"/>
    <x v="0"/>
    <m/>
  </r>
  <r>
    <n v="240057"/>
    <x v="0"/>
    <x v="0"/>
    <x v="1"/>
    <x v="3"/>
    <x v="0"/>
    <x v="383"/>
    <x v="0"/>
    <x v="0"/>
    <s v="Tesseramento"/>
    <x v="0"/>
    <x v="3"/>
    <x v="0"/>
    <m/>
  </r>
  <r>
    <n v="240059"/>
    <x v="0"/>
    <x v="0"/>
    <x v="1"/>
    <x v="1"/>
    <x v="0"/>
    <x v="383"/>
    <x v="0"/>
    <x v="0"/>
    <s v="Tesseramento"/>
    <x v="0"/>
    <x v="0"/>
    <x v="0"/>
    <m/>
  </r>
  <r>
    <n v="240058"/>
    <x v="0"/>
    <x v="0"/>
    <x v="1"/>
    <x v="3"/>
    <x v="0"/>
    <x v="383"/>
    <x v="0"/>
    <x v="0"/>
    <s v="Tesseramento"/>
    <x v="0"/>
    <x v="0"/>
    <x v="0"/>
    <m/>
  </r>
  <r>
    <n v="24977"/>
    <x v="0"/>
    <x v="1"/>
    <x v="2"/>
    <x v="3"/>
    <x v="1"/>
    <x v="239"/>
    <x v="0"/>
    <x v="1"/>
    <s v="Tesseramento"/>
    <x v="1"/>
    <x v="1"/>
    <x v="0"/>
    <m/>
  </r>
  <r>
    <n v="240221"/>
    <x v="0"/>
    <x v="1"/>
    <x v="1"/>
    <x v="2"/>
    <x v="1"/>
    <x v="239"/>
    <x v="0"/>
    <x v="1"/>
    <s v="Tesseramento"/>
    <x v="1"/>
    <x v="0"/>
    <x v="0"/>
    <m/>
  </r>
  <r>
    <n v="240136"/>
    <x v="1"/>
    <x v="1"/>
    <x v="1"/>
    <x v="2"/>
    <x v="8"/>
    <x v="393"/>
    <x v="0"/>
    <x v="0"/>
    <s v="Tesseramento"/>
    <x v="1"/>
    <x v="5"/>
    <x v="0"/>
    <m/>
  </r>
  <r>
    <n v="161150"/>
    <x v="1"/>
    <x v="0"/>
    <x v="0"/>
    <x v="3"/>
    <x v="0"/>
    <x v="100"/>
    <x v="0"/>
    <x v="0"/>
    <s v="Tesseramento"/>
    <x v="0"/>
    <x v="6"/>
    <x v="0"/>
    <m/>
  </r>
  <r>
    <n v="212395"/>
    <x v="0"/>
    <x v="0"/>
    <x v="0"/>
    <x v="1"/>
    <x v="1"/>
    <x v="193"/>
    <x v="0"/>
    <x v="0"/>
    <s v="Tesseramento"/>
    <x v="1"/>
    <x v="1"/>
    <x v="0"/>
    <m/>
  </r>
  <r>
    <n v="123032"/>
    <x v="0"/>
    <x v="0"/>
    <x v="0"/>
    <x v="1"/>
    <x v="1"/>
    <x v="193"/>
    <x v="0"/>
    <x v="0"/>
    <s v="Tesseramento"/>
    <x v="1"/>
    <x v="0"/>
    <x v="0"/>
    <m/>
  </r>
  <r>
    <n v="240142"/>
    <x v="0"/>
    <x v="0"/>
    <x v="1"/>
    <x v="1"/>
    <x v="1"/>
    <x v="193"/>
    <x v="0"/>
    <x v="0"/>
    <s v="Tesseramento"/>
    <x v="1"/>
    <x v="0"/>
    <x v="0"/>
    <m/>
  </r>
  <r>
    <n v="210984"/>
    <x v="1"/>
    <x v="0"/>
    <x v="0"/>
    <x v="1"/>
    <x v="5"/>
    <x v="38"/>
    <x v="0"/>
    <x v="0"/>
    <s v="Tesseramento"/>
    <x v="1"/>
    <x v="5"/>
    <x v="0"/>
    <m/>
  </r>
  <r>
    <n v="240143"/>
    <x v="0"/>
    <x v="0"/>
    <x v="1"/>
    <x v="1"/>
    <x v="1"/>
    <x v="193"/>
    <x v="0"/>
    <x v="1"/>
    <s v="Tesseramento"/>
    <x v="1"/>
    <x v="0"/>
    <x v="0"/>
    <m/>
  </r>
  <r>
    <n v="240144"/>
    <x v="1"/>
    <x v="0"/>
    <x v="1"/>
    <x v="1"/>
    <x v="1"/>
    <x v="193"/>
    <x v="0"/>
    <x v="0"/>
    <s v="Tesseramento"/>
    <x v="1"/>
    <x v="5"/>
    <x v="0"/>
    <m/>
  </r>
  <r>
    <n v="240154"/>
    <x v="1"/>
    <x v="0"/>
    <x v="1"/>
    <x v="2"/>
    <x v="11"/>
    <x v="189"/>
    <x v="0"/>
    <x v="0"/>
    <s v="Tesseramento"/>
    <x v="1"/>
    <x v="5"/>
    <x v="0"/>
    <m/>
  </r>
  <r>
    <n v="240083"/>
    <x v="1"/>
    <x v="0"/>
    <x v="1"/>
    <x v="2"/>
    <x v="11"/>
    <x v="371"/>
    <x v="0"/>
    <x v="0"/>
    <s v="Tesseramento"/>
    <x v="1"/>
    <x v="5"/>
    <x v="0"/>
    <m/>
  </r>
  <r>
    <n v="171924"/>
    <x v="1"/>
    <x v="0"/>
    <x v="2"/>
    <x v="1"/>
    <x v="11"/>
    <x v="371"/>
    <x v="0"/>
    <x v="0"/>
    <s v="Tesseramento"/>
    <x v="1"/>
    <x v="7"/>
    <x v="0"/>
    <m/>
  </r>
  <r>
    <n v="240060"/>
    <x v="0"/>
    <x v="0"/>
    <x v="1"/>
    <x v="1"/>
    <x v="11"/>
    <x v="142"/>
    <x v="0"/>
    <x v="0"/>
    <s v="Tesseramento"/>
    <x v="1"/>
    <x v="3"/>
    <x v="0"/>
    <m/>
  </r>
  <r>
    <n v="240122"/>
    <x v="0"/>
    <x v="1"/>
    <x v="1"/>
    <x v="3"/>
    <x v="2"/>
    <x v="332"/>
    <x v="0"/>
    <x v="0"/>
    <s v="Tesseramento"/>
    <x v="1"/>
    <x v="1"/>
    <x v="0"/>
    <m/>
  </r>
  <r>
    <n v="240123"/>
    <x v="0"/>
    <x v="1"/>
    <x v="1"/>
    <x v="3"/>
    <x v="2"/>
    <x v="332"/>
    <x v="0"/>
    <x v="0"/>
    <s v="Tesseramento"/>
    <x v="1"/>
    <x v="1"/>
    <x v="0"/>
    <m/>
  </r>
  <r>
    <n v="38399"/>
    <x v="0"/>
    <x v="0"/>
    <x v="2"/>
    <x v="0"/>
    <x v="17"/>
    <x v="159"/>
    <x v="0"/>
    <x v="1"/>
    <s v="Tesseramento"/>
    <x v="1"/>
    <x v="4"/>
    <x v="0"/>
    <m/>
  </r>
  <r>
    <n v="240091"/>
    <x v="0"/>
    <x v="1"/>
    <x v="1"/>
    <x v="1"/>
    <x v="4"/>
    <x v="146"/>
    <x v="0"/>
    <x v="1"/>
    <s v="Tesseramento"/>
    <x v="1"/>
    <x v="0"/>
    <x v="0"/>
    <m/>
  </r>
  <r>
    <n v="154652"/>
    <x v="1"/>
    <x v="0"/>
    <x v="2"/>
    <x v="0"/>
    <x v="11"/>
    <x v="189"/>
    <x v="0"/>
    <x v="0"/>
    <s v="Tesseramento"/>
    <x v="1"/>
    <x v="6"/>
    <x v="0"/>
    <m/>
  </r>
  <r>
    <n v="240092"/>
    <x v="0"/>
    <x v="1"/>
    <x v="1"/>
    <x v="1"/>
    <x v="4"/>
    <x v="146"/>
    <x v="0"/>
    <x v="0"/>
    <s v="Tesseramento"/>
    <x v="1"/>
    <x v="0"/>
    <x v="0"/>
    <m/>
  </r>
  <r>
    <n v="240141"/>
    <x v="0"/>
    <x v="0"/>
    <x v="1"/>
    <x v="2"/>
    <x v="7"/>
    <x v="202"/>
    <x v="0"/>
    <x v="0"/>
    <s v="Tesseramento"/>
    <x v="1"/>
    <x v="0"/>
    <x v="0"/>
    <m/>
  </r>
  <r>
    <n v="240066"/>
    <x v="0"/>
    <x v="1"/>
    <x v="1"/>
    <x v="3"/>
    <x v="10"/>
    <x v="294"/>
    <x v="0"/>
    <x v="0"/>
    <s v="Tesseramento"/>
    <x v="1"/>
    <x v="3"/>
    <x v="0"/>
    <m/>
  </r>
  <r>
    <n v="240063"/>
    <x v="0"/>
    <x v="1"/>
    <x v="1"/>
    <x v="3"/>
    <x v="10"/>
    <x v="294"/>
    <x v="0"/>
    <x v="0"/>
    <s v="Tesseramento"/>
    <x v="1"/>
    <x v="1"/>
    <x v="0"/>
    <m/>
  </r>
  <r>
    <n v="240061"/>
    <x v="1"/>
    <x v="1"/>
    <x v="1"/>
    <x v="2"/>
    <x v="10"/>
    <x v="294"/>
    <x v="0"/>
    <x v="0"/>
    <s v="Tesseramento"/>
    <x v="1"/>
    <x v="5"/>
    <x v="0"/>
    <m/>
  </r>
  <r>
    <n v="240082"/>
    <x v="0"/>
    <x v="1"/>
    <x v="1"/>
    <x v="1"/>
    <x v="7"/>
    <x v="205"/>
    <x v="0"/>
    <x v="0"/>
    <s v="Tesseramento"/>
    <x v="1"/>
    <x v="0"/>
    <x v="0"/>
    <m/>
  </r>
  <r>
    <n v="240080"/>
    <x v="0"/>
    <x v="1"/>
    <x v="1"/>
    <x v="1"/>
    <x v="7"/>
    <x v="205"/>
    <x v="0"/>
    <x v="1"/>
    <s v="Tesseramento"/>
    <x v="1"/>
    <x v="0"/>
    <x v="0"/>
    <m/>
  </r>
  <r>
    <n v="11632"/>
    <x v="0"/>
    <x v="0"/>
    <x v="0"/>
    <x v="0"/>
    <x v="7"/>
    <x v="195"/>
    <x v="0"/>
    <x v="0"/>
    <s v="Tesseramento"/>
    <x v="1"/>
    <x v="4"/>
    <x v="0"/>
    <m/>
  </r>
  <r>
    <n v="4125"/>
    <x v="0"/>
    <x v="0"/>
    <x v="0"/>
    <x v="0"/>
    <x v="7"/>
    <x v="195"/>
    <x v="0"/>
    <x v="1"/>
    <s v="Tesseramento"/>
    <x v="1"/>
    <x v="4"/>
    <x v="0"/>
    <m/>
  </r>
  <r>
    <n v="240079"/>
    <x v="0"/>
    <x v="1"/>
    <x v="1"/>
    <x v="1"/>
    <x v="7"/>
    <x v="205"/>
    <x v="0"/>
    <x v="1"/>
    <s v="Tesseramento"/>
    <x v="1"/>
    <x v="1"/>
    <x v="0"/>
    <m/>
  </r>
  <r>
    <n v="1435"/>
    <x v="0"/>
    <x v="0"/>
    <x v="0"/>
    <x v="1"/>
    <x v="7"/>
    <x v="205"/>
    <x v="0"/>
    <x v="0"/>
    <s v="Tesseramento"/>
    <x v="1"/>
    <x v="0"/>
    <x v="0"/>
    <m/>
  </r>
  <r>
    <n v="240081"/>
    <x v="0"/>
    <x v="1"/>
    <x v="1"/>
    <x v="1"/>
    <x v="7"/>
    <x v="205"/>
    <x v="0"/>
    <x v="0"/>
    <s v="Tesseramento"/>
    <x v="1"/>
    <x v="1"/>
    <x v="0"/>
    <m/>
  </r>
  <r>
    <n v="29524"/>
    <x v="0"/>
    <x v="0"/>
    <x v="0"/>
    <x v="4"/>
    <x v="4"/>
    <x v="271"/>
    <x v="0"/>
    <x v="0"/>
    <s v="Tesseramento"/>
    <x v="1"/>
    <x v="3"/>
    <x v="0"/>
    <m/>
  </r>
  <r>
    <n v="29608"/>
    <x v="0"/>
    <x v="0"/>
    <x v="0"/>
    <x v="0"/>
    <x v="4"/>
    <x v="271"/>
    <x v="0"/>
    <x v="1"/>
    <s v="Tesseramento"/>
    <x v="1"/>
    <x v="4"/>
    <x v="0"/>
    <m/>
  </r>
  <r>
    <n v="240074"/>
    <x v="0"/>
    <x v="0"/>
    <x v="1"/>
    <x v="2"/>
    <x v="4"/>
    <x v="271"/>
    <x v="0"/>
    <x v="1"/>
    <s v="Tesseramento"/>
    <x v="1"/>
    <x v="0"/>
    <x v="0"/>
    <m/>
  </r>
  <r>
    <n v="149342"/>
    <x v="0"/>
    <x v="0"/>
    <x v="0"/>
    <x v="5"/>
    <x v="2"/>
    <x v="230"/>
    <x v="0"/>
    <x v="0"/>
    <s v="Tesseramento"/>
    <x v="1"/>
    <x v="0"/>
    <x v="0"/>
    <m/>
  </r>
  <r>
    <n v="189359"/>
    <x v="0"/>
    <x v="0"/>
    <x v="2"/>
    <x v="1"/>
    <x v="2"/>
    <x v="230"/>
    <x v="0"/>
    <x v="1"/>
    <s v="Tesseramento"/>
    <x v="1"/>
    <x v="3"/>
    <x v="0"/>
    <m/>
  </r>
  <r>
    <n v="162386"/>
    <x v="0"/>
    <x v="0"/>
    <x v="2"/>
    <x v="4"/>
    <x v="4"/>
    <x v="271"/>
    <x v="0"/>
    <x v="0"/>
    <s v="Tesseramento"/>
    <x v="1"/>
    <x v="3"/>
    <x v="0"/>
    <m/>
  </r>
  <r>
    <n v="240075"/>
    <x v="1"/>
    <x v="0"/>
    <x v="1"/>
    <x v="2"/>
    <x v="4"/>
    <x v="271"/>
    <x v="0"/>
    <x v="0"/>
    <s v="Tesseramento"/>
    <x v="1"/>
    <x v="6"/>
    <x v="0"/>
    <m/>
  </r>
  <r>
    <n v="240163"/>
    <x v="1"/>
    <x v="0"/>
    <x v="1"/>
    <x v="2"/>
    <x v="8"/>
    <x v="237"/>
    <x v="0"/>
    <x v="0"/>
    <s v="Tesseramento"/>
    <x v="1"/>
    <x v="5"/>
    <x v="0"/>
    <m/>
  </r>
  <r>
    <n v="240115"/>
    <x v="0"/>
    <x v="0"/>
    <x v="1"/>
    <x v="2"/>
    <x v="2"/>
    <x v="230"/>
    <x v="0"/>
    <x v="1"/>
    <s v="Tesseramento"/>
    <x v="1"/>
    <x v="0"/>
    <x v="0"/>
    <m/>
  </r>
  <r>
    <n v="240161"/>
    <x v="1"/>
    <x v="0"/>
    <x v="1"/>
    <x v="2"/>
    <x v="8"/>
    <x v="237"/>
    <x v="0"/>
    <x v="1"/>
    <s v="Tesseramento"/>
    <x v="1"/>
    <x v="5"/>
    <x v="0"/>
    <m/>
  </r>
  <r>
    <n v="240162"/>
    <x v="1"/>
    <x v="0"/>
    <x v="1"/>
    <x v="2"/>
    <x v="8"/>
    <x v="237"/>
    <x v="0"/>
    <x v="0"/>
    <s v="Tesseramento"/>
    <x v="1"/>
    <x v="5"/>
    <x v="0"/>
    <m/>
  </r>
  <r>
    <n v="73724"/>
    <x v="0"/>
    <x v="0"/>
    <x v="0"/>
    <x v="0"/>
    <x v="11"/>
    <x v="24"/>
    <x v="0"/>
    <x v="0"/>
    <s v="Tesseramento"/>
    <x v="1"/>
    <x v="0"/>
    <x v="0"/>
    <m/>
  </r>
  <r>
    <n v="240121"/>
    <x v="0"/>
    <x v="0"/>
    <x v="1"/>
    <x v="1"/>
    <x v="2"/>
    <x v="346"/>
    <x v="0"/>
    <x v="0"/>
    <s v="Tesseramento"/>
    <x v="0"/>
    <x v="1"/>
    <x v="0"/>
    <m/>
  </r>
  <r>
    <n v="240157"/>
    <x v="0"/>
    <x v="1"/>
    <x v="1"/>
    <x v="2"/>
    <x v="2"/>
    <x v="180"/>
    <x v="0"/>
    <x v="0"/>
    <s v="Tesseramento"/>
    <x v="1"/>
    <x v="1"/>
    <x v="0"/>
    <m/>
  </r>
  <r>
    <n v="240131"/>
    <x v="0"/>
    <x v="0"/>
    <x v="1"/>
    <x v="2"/>
    <x v="2"/>
    <x v="326"/>
    <x v="0"/>
    <x v="0"/>
    <s v="Tesseramento"/>
    <x v="1"/>
    <x v="3"/>
    <x v="0"/>
    <m/>
  </r>
  <r>
    <n v="185372"/>
    <x v="0"/>
    <x v="0"/>
    <x v="0"/>
    <x v="0"/>
    <x v="12"/>
    <x v="106"/>
    <x v="0"/>
    <x v="1"/>
    <s v="Tesseramento"/>
    <x v="1"/>
    <x v="0"/>
    <x v="0"/>
    <m/>
  </r>
  <r>
    <n v="192535"/>
    <x v="1"/>
    <x v="0"/>
    <x v="0"/>
    <x v="2"/>
    <x v="12"/>
    <x v="106"/>
    <x v="0"/>
    <x v="1"/>
    <s v="Tesseramento"/>
    <x v="1"/>
    <x v="5"/>
    <x v="0"/>
    <m/>
  </r>
  <r>
    <n v="40235"/>
    <x v="0"/>
    <x v="0"/>
    <x v="0"/>
    <x v="0"/>
    <x v="7"/>
    <x v="301"/>
    <x v="0"/>
    <x v="0"/>
    <s v="Tesseramento"/>
    <x v="1"/>
    <x v="4"/>
    <x v="0"/>
    <m/>
  </r>
  <r>
    <n v="204131"/>
    <x v="0"/>
    <x v="0"/>
    <x v="2"/>
    <x v="0"/>
    <x v="4"/>
    <x v="101"/>
    <x v="0"/>
    <x v="0"/>
    <s v="Tesseramento"/>
    <x v="0"/>
    <x v="3"/>
    <x v="0"/>
    <m/>
  </r>
  <r>
    <n v="240084"/>
    <x v="0"/>
    <x v="0"/>
    <x v="1"/>
    <x v="2"/>
    <x v="4"/>
    <x v="101"/>
    <x v="0"/>
    <x v="0"/>
    <s v="Tesseramento"/>
    <x v="0"/>
    <x v="0"/>
    <x v="0"/>
    <m/>
  </r>
  <r>
    <n v="226665"/>
    <x v="0"/>
    <x v="0"/>
    <x v="0"/>
    <x v="0"/>
    <x v="1"/>
    <x v="201"/>
    <x v="0"/>
    <x v="0"/>
    <s v="Tesseramento"/>
    <x v="0"/>
    <x v="1"/>
    <x v="0"/>
    <m/>
  </r>
  <r>
    <n v="179081"/>
    <x v="0"/>
    <x v="0"/>
    <x v="0"/>
    <x v="0"/>
    <x v="1"/>
    <x v="201"/>
    <x v="0"/>
    <x v="0"/>
    <s v="Tesseramento"/>
    <x v="0"/>
    <x v="0"/>
    <x v="0"/>
    <m/>
  </r>
  <r>
    <n v="179080"/>
    <x v="1"/>
    <x v="0"/>
    <x v="0"/>
    <x v="1"/>
    <x v="1"/>
    <x v="201"/>
    <x v="0"/>
    <x v="0"/>
    <s v="Tesseramento"/>
    <x v="0"/>
    <x v="5"/>
    <x v="0"/>
    <m/>
  </r>
  <r>
    <n v="139191"/>
    <x v="0"/>
    <x v="0"/>
    <x v="0"/>
    <x v="0"/>
    <x v="1"/>
    <x v="201"/>
    <x v="0"/>
    <x v="1"/>
    <s v="Tesseramento"/>
    <x v="0"/>
    <x v="0"/>
    <x v="0"/>
    <m/>
  </r>
  <r>
    <n v="140809"/>
    <x v="0"/>
    <x v="0"/>
    <x v="2"/>
    <x v="1"/>
    <x v="4"/>
    <x v="146"/>
    <x v="0"/>
    <x v="1"/>
    <s v="Tesseramento"/>
    <x v="1"/>
    <x v="0"/>
    <x v="0"/>
    <m/>
  </r>
  <r>
    <n v="240448"/>
    <x v="1"/>
    <x v="0"/>
    <x v="1"/>
    <x v="2"/>
    <x v="7"/>
    <x v="30"/>
    <x v="0"/>
    <x v="0"/>
    <s v="Tesseramento"/>
    <x v="1"/>
    <x v="5"/>
    <x v="0"/>
    <m/>
  </r>
  <r>
    <n v="18788"/>
    <x v="0"/>
    <x v="0"/>
    <x v="2"/>
    <x v="0"/>
    <x v="4"/>
    <x v="303"/>
    <x v="0"/>
    <x v="0"/>
    <s v="Tesseramento"/>
    <x v="1"/>
    <x v="1"/>
    <x v="0"/>
    <m/>
  </r>
  <r>
    <n v="240094"/>
    <x v="0"/>
    <x v="1"/>
    <x v="1"/>
    <x v="1"/>
    <x v="4"/>
    <x v="146"/>
    <x v="0"/>
    <x v="0"/>
    <s v="Tesseramento"/>
    <x v="1"/>
    <x v="0"/>
    <x v="0"/>
    <m/>
  </r>
  <r>
    <n v="240093"/>
    <x v="0"/>
    <x v="1"/>
    <x v="1"/>
    <x v="1"/>
    <x v="4"/>
    <x v="146"/>
    <x v="0"/>
    <x v="0"/>
    <s v="Tesseramento"/>
    <x v="1"/>
    <x v="1"/>
    <x v="0"/>
    <m/>
  </r>
  <r>
    <n v="152713"/>
    <x v="0"/>
    <x v="0"/>
    <x v="2"/>
    <x v="0"/>
    <x v="7"/>
    <x v="242"/>
    <x v="0"/>
    <x v="1"/>
    <s v="Tesseramento"/>
    <x v="0"/>
    <x v="3"/>
    <x v="0"/>
    <m/>
  </r>
  <r>
    <n v="240180"/>
    <x v="0"/>
    <x v="1"/>
    <x v="1"/>
    <x v="1"/>
    <x v="11"/>
    <x v="91"/>
    <x v="0"/>
    <x v="0"/>
    <s v="Tesseramento"/>
    <x v="1"/>
    <x v="0"/>
    <x v="0"/>
    <m/>
  </r>
  <r>
    <n v="240112"/>
    <x v="0"/>
    <x v="0"/>
    <x v="1"/>
    <x v="1"/>
    <x v="10"/>
    <x v="93"/>
    <x v="0"/>
    <x v="0"/>
    <s v="Tesseramento"/>
    <x v="0"/>
    <x v="1"/>
    <x v="0"/>
    <m/>
  </r>
  <r>
    <n v="154421"/>
    <x v="0"/>
    <x v="0"/>
    <x v="0"/>
    <x v="1"/>
    <x v="3"/>
    <x v="85"/>
    <x v="0"/>
    <x v="1"/>
    <s v="Tesseramento"/>
    <x v="1"/>
    <x v="3"/>
    <x v="0"/>
    <m/>
  </r>
  <r>
    <n v="240111"/>
    <x v="0"/>
    <x v="0"/>
    <x v="1"/>
    <x v="1"/>
    <x v="10"/>
    <x v="93"/>
    <x v="0"/>
    <x v="0"/>
    <s v="Tesseramento"/>
    <x v="0"/>
    <x v="0"/>
    <x v="0"/>
    <m/>
  </r>
  <r>
    <n v="191448"/>
    <x v="0"/>
    <x v="0"/>
    <x v="2"/>
    <x v="4"/>
    <x v="11"/>
    <x v="189"/>
    <x v="0"/>
    <x v="0"/>
    <s v="Tesseramento"/>
    <x v="1"/>
    <x v="0"/>
    <x v="0"/>
    <m/>
  </r>
  <r>
    <n v="240555"/>
    <x v="0"/>
    <x v="0"/>
    <x v="1"/>
    <x v="1"/>
    <x v="11"/>
    <x v="141"/>
    <x v="0"/>
    <x v="0"/>
    <s v="Tesseramento"/>
    <x v="1"/>
    <x v="0"/>
    <x v="0"/>
    <m/>
  </r>
  <r>
    <n v="240113"/>
    <x v="0"/>
    <x v="0"/>
    <x v="1"/>
    <x v="1"/>
    <x v="10"/>
    <x v="93"/>
    <x v="0"/>
    <x v="0"/>
    <s v="Tesseramento"/>
    <x v="0"/>
    <x v="0"/>
    <x v="0"/>
    <m/>
  </r>
  <r>
    <n v="240156"/>
    <x v="1"/>
    <x v="0"/>
    <x v="1"/>
    <x v="2"/>
    <x v="11"/>
    <x v="189"/>
    <x v="0"/>
    <x v="1"/>
    <s v="Tesseramento"/>
    <x v="1"/>
    <x v="5"/>
    <x v="0"/>
    <m/>
  </r>
  <r>
    <n v="240179"/>
    <x v="0"/>
    <x v="1"/>
    <x v="1"/>
    <x v="2"/>
    <x v="7"/>
    <x v="45"/>
    <x v="0"/>
    <x v="1"/>
    <s v="Tesseramento"/>
    <x v="1"/>
    <x v="0"/>
    <x v="0"/>
    <m/>
  </r>
  <r>
    <n v="240116"/>
    <x v="0"/>
    <x v="0"/>
    <x v="1"/>
    <x v="1"/>
    <x v="7"/>
    <x v="41"/>
    <x v="0"/>
    <x v="1"/>
    <s v="Tesseramento"/>
    <x v="1"/>
    <x v="3"/>
    <x v="0"/>
    <m/>
  </r>
  <r>
    <n v="168036"/>
    <x v="0"/>
    <x v="0"/>
    <x v="0"/>
    <x v="0"/>
    <x v="2"/>
    <x v="346"/>
    <x v="0"/>
    <x v="1"/>
    <s v="Tesseramento"/>
    <x v="0"/>
    <x v="4"/>
    <x v="0"/>
    <m/>
  </r>
  <r>
    <n v="240168"/>
    <x v="1"/>
    <x v="0"/>
    <x v="1"/>
    <x v="2"/>
    <x v="10"/>
    <x v="70"/>
    <x v="0"/>
    <x v="0"/>
    <s v="Tesseramento"/>
    <x v="0"/>
    <x v="5"/>
    <x v="0"/>
    <m/>
  </r>
  <r>
    <n v="240167"/>
    <x v="1"/>
    <x v="0"/>
    <x v="1"/>
    <x v="2"/>
    <x v="10"/>
    <x v="70"/>
    <x v="0"/>
    <x v="0"/>
    <s v="Tesseramento"/>
    <x v="0"/>
    <x v="5"/>
    <x v="0"/>
    <m/>
  </r>
  <r>
    <n v="124904"/>
    <x v="0"/>
    <x v="0"/>
    <x v="2"/>
    <x v="0"/>
    <x v="1"/>
    <x v="351"/>
    <x v="0"/>
    <x v="0"/>
    <s v="Tesseramento"/>
    <x v="1"/>
    <x v="0"/>
    <x v="0"/>
    <m/>
  </r>
  <r>
    <n v="80437"/>
    <x v="0"/>
    <x v="0"/>
    <x v="2"/>
    <x v="0"/>
    <x v="7"/>
    <x v="185"/>
    <x v="0"/>
    <x v="0"/>
    <s v="Tesseramento"/>
    <x v="1"/>
    <x v="3"/>
    <x v="0"/>
    <m/>
  </r>
  <r>
    <n v="24752"/>
    <x v="0"/>
    <x v="0"/>
    <x v="0"/>
    <x v="0"/>
    <x v="7"/>
    <x v="241"/>
    <x v="0"/>
    <x v="1"/>
    <s v="Tesseramento"/>
    <x v="0"/>
    <x v="0"/>
    <x v="0"/>
    <m/>
  </r>
  <r>
    <n v="240171"/>
    <x v="0"/>
    <x v="1"/>
    <x v="1"/>
    <x v="3"/>
    <x v="10"/>
    <x v="70"/>
    <x v="0"/>
    <x v="0"/>
    <s v="Tesseramento"/>
    <x v="0"/>
    <x v="1"/>
    <x v="0"/>
    <m/>
  </r>
  <r>
    <n v="240170"/>
    <x v="0"/>
    <x v="1"/>
    <x v="1"/>
    <x v="3"/>
    <x v="10"/>
    <x v="70"/>
    <x v="0"/>
    <x v="0"/>
    <s v="Tesseramento"/>
    <x v="0"/>
    <x v="1"/>
    <x v="0"/>
    <m/>
  </r>
  <r>
    <n v="240172"/>
    <x v="0"/>
    <x v="1"/>
    <x v="1"/>
    <x v="3"/>
    <x v="10"/>
    <x v="70"/>
    <x v="0"/>
    <x v="0"/>
    <s v="Tesseramento"/>
    <x v="0"/>
    <x v="1"/>
    <x v="0"/>
    <m/>
  </r>
  <r>
    <n v="240193"/>
    <x v="0"/>
    <x v="1"/>
    <x v="1"/>
    <x v="1"/>
    <x v="2"/>
    <x v="224"/>
    <x v="0"/>
    <x v="0"/>
    <s v="Tesseramento"/>
    <x v="1"/>
    <x v="0"/>
    <x v="0"/>
    <m/>
  </r>
  <r>
    <n v="240202"/>
    <x v="0"/>
    <x v="1"/>
    <x v="1"/>
    <x v="1"/>
    <x v="1"/>
    <x v="28"/>
    <x v="0"/>
    <x v="1"/>
    <s v="Tesseramento"/>
    <x v="1"/>
    <x v="0"/>
    <x v="0"/>
    <m/>
  </r>
  <r>
    <n v="240338"/>
    <x v="0"/>
    <x v="0"/>
    <x v="1"/>
    <x v="1"/>
    <x v="11"/>
    <x v="280"/>
    <x v="0"/>
    <x v="0"/>
    <s v="Tesseramento"/>
    <x v="0"/>
    <x v="0"/>
    <x v="0"/>
    <m/>
  </r>
  <r>
    <n v="240339"/>
    <x v="0"/>
    <x v="0"/>
    <x v="1"/>
    <x v="1"/>
    <x v="11"/>
    <x v="280"/>
    <x v="0"/>
    <x v="1"/>
    <s v="Tesseramento"/>
    <x v="0"/>
    <x v="0"/>
    <x v="0"/>
    <m/>
  </r>
  <r>
    <n v="151238"/>
    <x v="0"/>
    <x v="0"/>
    <x v="2"/>
    <x v="1"/>
    <x v="7"/>
    <x v="45"/>
    <x v="0"/>
    <x v="0"/>
    <s v="Tesseramento"/>
    <x v="1"/>
    <x v="0"/>
    <x v="0"/>
    <m/>
  </r>
  <r>
    <n v="151239"/>
    <x v="0"/>
    <x v="0"/>
    <x v="2"/>
    <x v="0"/>
    <x v="7"/>
    <x v="45"/>
    <x v="0"/>
    <x v="0"/>
    <s v="Tesseramento"/>
    <x v="1"/>
    <x v="1"/>
    <x v="0"/>
    <m/>
  </r>
  <r>
    <n v="240129"/>
    <x v="0"/>
    <x v="1"/>
    <x v="1"/>
    <x v="2"/>
    <x v="10"/>
    <x v="194"/>
    <x v="0"/>
    <x v="1"/>
    <s v="Tesseramento"/>
    <x v="1"/>
    <x v="0"/>
    <x v="0"/>
    <m/>
  </r>
  <r>
    <n v="240198"/>
    <x v="0"/>
    <x v="1"/>
    <x v="1"/>
    <x v="1"/>
    <x v="4"/>
    <x v="144"/>
    <x v="0"/>
    <x v="1"/>
    <s v="Tesseramento"/>
    <x v="1"/>
    <x v="0"/>
    <x v="0"/>
    <m/>
  </r>
  <r>
    <n v="240186"/>
    <x v="0"/>
    <x v="1"/>
    <x v="1"/>
    <x v="3"/>
    <x v="1"/>
    <x v="1"/>
    <x v="0"/>
    <x v="0"/>
    <s v="Tesseramento"/>
    <x v="0"/>
    <x v="0"/>
    <x v="0"/>
    <m/>
  </r>
  <r>
    <n v="226529"/>
    <x v="0"/>
    <x v="1"/>
    <x v="0"/>
    <x v="0"/>
    <x v="1"/>
    <x v="320"/>
    <x v="0"/>
    <x v="0"/>
    <s v="Tesseramento"/>
    <x v="1"/>
    <x v="0"/>
    <x v="0"/>
    <m/>
  </r>
  <r>
    <n v="226853"/>
    <x v="0"/>
    <x v="1"/>
    <x v="0"/>
    <x v="0"/>
    <x v="1"/>
    <x v="320"/>
    <x v="0"/>
    <x v="0"/>
    <s v="Tesseramento"/>
    <x v="1"/>
    <x v="0"/>
    <x v="0"/>
    <m/>
  </r>
  <r>
    <n v="240215"/>
    <x v="0"/>
    <x v="1"/>
    <x v="1"/>
    <x v="3"/>
    <x v="1"/>
    <x v="239"/>
    <x v="0"/>
    <x v="0"/>
    <s v="Tesseramento"/>
    <x v="1"/>
    <x v="0"/>
    <x v="0"/>
    <m/>
  </r>
  <r>
    <n v="240181"/>
    <x v="0"/>
    <x v="1"/>
    <x v="1"/>
    <x v="2"/>
    <x v="8"/>
    <x v="397"/>
    <x v="0"/>
    <x v="0"/>
    <s v="Tesseramento"/>
    <x v="4"/>
    <x v="1"/>
    <x v="0"/>
    <m/>
  </r>
  <r>
    <n v="109048"/>
    <x v="0"/>
    <x v="0"/>
    <x v="0"/>
    <x v="0"/>
    <x v="1"/>
    <x v="22"/>
    <x v="0"/>
    <x v="0"/>
    <s v="Tesseramento"/>
    <x v="1"/>
    <x v="0"/>
    <x v="0"/>
    <m/>
  </r>
  <r>
    <n v="240428"/>
    <x v="1"/>
    <x v="1"/>
    <x v="1"/>
    <x v="2"/>
    <x v="12"/>
    <x v="245"/>
    <x v="0"/>
    <x v="0"/>
    <s v="Tesseramento"/>
    <x v="1"/>
    <x v="5"/>
    <x v="0"/>
    <m/>
  </r>
  <r>
    <n v="240194"/>
    <x v="1"/>
    <x v="0"/>
    <x v="1"/>
    <x v="2"/>
    <x v="11"/>
    <x v="130"/>
    <x v="0"/>
    <x v="1"/>
    <s v="Tesseramento"/>
    <x v="1"/>
    <x v="5"/>
    <x v="0"/>
    <m/>
  </r>
  <r>
    <n v="240195"/>
    <x v="1"/>
    <x v="0"/>
    <x v="1"/>
    <x v="2"/>
    <x v="11"/>
    <x v="130"/>
    <x v="0"/>
    <x v="1"/>
    <s v="Tesseramento"/>
    <x v="1"/>
    <x v="5"/>
    <x v="0"/>
    <m/>
  </r>
  <r>
    <n v="240426"/>
    <x v="1"/>
    <x v="1"/>
    <x v="1"/>
    <x v="2"/>
    <x v="12"/>
    <x v="245"/>
    <x v="0"/>
    <x v="0"/>
    <s v="Tesseramento"/>
    <x v="1"/>
    <x v="5"/>
    <x v="0"/>
    <m/>
  </r>
  <r>
    <n v="240427"/>
    <x v="1"/>
    <x v="1"/>
    <x v="1"/>
    <x v="2"/>
    <x v="12"/>
    <x v="245"/>
    <x v="0"/>
    <x v="0"/>
    <s v="Tesseramento"/>
    <x v="1"/>
    <x v="5"/>
    <x v="0"/>
    <m/>
  </r>
  <r>
    <n v="240288"/>
    <x v="0"/>
    <x v="1"/>
    <x v="1"/>
    <x v="1"/>
    <x v="4"/>
    <x v="219"/>
    <x v="0"/>
    <x v="0"/>
    <s v="Tesseramento"/>
    <x v="0"/>
    <x v="0"/>
    <x v="0"/>
    <m/>
  </r>
  <r>
    <n v="240557"/>
    <x v="0"/>
    <x v="0"/>
    <x v="1"/>
    <x v="1"/>
    <x v="11"/>
    <x v="141"/>
    <x v="0"/>
    <x v="0"/>
    <s v="Tesseramento"/>
    <x v="1"/>
    <x v="0"/>
    <x v="0"/>
    <m/>
  </r>
  <r>
    <n v="233192"/>
    <x v="1"/>
    <x v="0"/>
    <x v="0"/>
    <x v="1"/>
    <x v="4"/>
    <x v="14"/>
    <x v="0"/>
    <x v="1"/>
    <s v="Tesseramento"/>
    <x v="1"/>
    <x v="5"/>
    <x v="0"/>
    <m/>
  </r>
  <r>
    <n v="240423"/>
    <x v="0"/>
    <x v="0"/>
    <x v="1"/>
    <x v="1"/>
    <x v="8"/>
    <x v="372"/>
    <x v="0"/>
    <x v="0"/>
    <s v="Tesseramento"/>
    <x v="0"/>
    <x v="0"/>
    <x v="0"/>
    <m/>
  </r>
  <r>
    <n v="18353"/>
    <x v="0"/>
    <x v="0"/>
    <x v="2"/>
    <x v="4"/>
    <x v="7"/>
    <x v="227"/>
    <x v="0"/>
    <x v="0"/>
    <s v="Tesseramento"/>
    <x v="1"/>
    <x v="0"/>
    <x v="0"/>
    <m/>
  </r>
  <r>
    <n v="240210"/>
    <x v="1"/>
    <x v="0"/>
    <x v="1"/>
    <x v="2"/>
    <x v="7"/>
    <x v="227"/>
    <x v="0"/>
    <x v="0"/>
    <s v="Tesseramento"/>
    <x v="1"/>
    <x v="5"/>
    <x v="0"/>
    <m/>
  </r>
  <r>
    <n v="240211"/>
    <x v="1"/>
    <x v="0"/>
    <x v="1"/>
    <x v="2"/>
    <x v="7"/>
    <x v="227"/>
    <x v="0"/>
    <x v="0"/>
    <s v="Tesseramento"/>
    <x v="1"/>
    <x v="5"/>
    <x v="0"/>
    <m/>
  </r>
  <r>
    <n v="240353"/>
    <x v="0"/>
    <x v="0"/>
    <x v="1"/>
    <x v="1"/>
    <x v="1"/>
    <x v="20"/>
    <x v="0"/>
    <x v="0"/>
    <s v="Tesseramento"/>
    <x v="0"/>
    <x v="0"/>
    <x v="0"/>
    <m/>
  </r>
  <r>
    <n v="240356"/>
    <x v="0"/>
    <x v="0"/>
    <x v="1"/>
    <x v="1"/>
    <x v="1"/>
    <x v="20"/>
    <x v="0"/>
    <x v="1"/>
    <s v="Tesseramento"/>
    <x v="0"/>
    <x v="0"/>
    <x v="0"/>
    <m/>
  </r>
  <r>
    <n v="240182"/>
    <x v="0"/>
    <x v="0"/>
    <x v="1"/>
    <x v="3"/>
    <x v="7"/>
    <x v="210"/>
    <x v="0"/>
    <x v="0"/>
    <s v="Tesseramento"/>
    <x v="0"/>
    <x v="1"/>
    <x v="0"/>
    <m/>
  </r>
  <r>
    <n v="59273"/>
    <x v="0"/>
    <x v="0"/>
    <x v="0"/>
    <x v="0"/>
    <x v="12"/>
    <x v="133"/>
    <x v="0"/>
    <x v="0"/>
    <s v="Tesseramento"/>
    <x v="0"/>
    <x v="3"/>
    <x v="0"/>
    <m/>
  </r>
  <r>
    <n v="240425"/>
    <x v="0"/>
    <x v="0"/>
    <x v="1"/>
    <x v="1"/>
    <x v="8"/>
    <x v="372"/>
    <x v="0"/>
    <x v="0"/>
    <s v="Tesseramento"/>
    <x v="0"/>
    <x v="1"/>
    <x v="0"/>
    <m/>
  </r>
  <r>
    <n v="240367"/>
    <x v="0"/>
    <x v="0"/>
    <x v="1"/>
    <x v="1"/>
    <x v="7"/>
    <x v="33"/>
    <x v="0"/>
    <x v="0"/>
    <s v="Tesseramento"/>
    <x v="1"/>
    <x v="3"/>
    <x v="0"/>
    <m/>
  </r>
  <r>
    <n v="176459"/>
    <x v="1"/>
    <x v="0"/>
    <x v="0"/>
    <x v="0"/>
    <x v="2"/>
    <x v="364"/>
    <x v="0"/>
    <x v="1"/>
    <s v="Tesseramento"/>
    <x v="1"/>
    <x v="7"/>
    <x v="0"/>
    <m/>
  </r>
  <r>
    <n v="207675"/>
    <x v="0"/>
    <x v="0"/>
    <x v="0"/>
    <x v="1"/>
    <x v="10"/>
    <x v="93"/>
    <x v="0"/>
    <x v="1"/>
    <s v="Tesseramento"/>
    <x v="0"/>
    <x v="0"/>
    <x v="0"/>
    <m/>
  </r>
  <r>
    <n v="240236"/>
    <x v="0"/>
    <x v="0"/>
    <x v="1"/>
    <x v="1"/>
    <x v="10"/>
    <x v="266"/>
    <x v="0"/>
    <x v="0"/>
    <s v="Tesseramento"/>
    <x v="1"/>
    <x v="0"/>
    <x v="0"/>
    <m/>
  </r>
  <r>
    <n v="240237"/>
    <x v="1"/>
    <x v="0"/>
    <x v="1"/>
    <x v="1"/>
    <x v="10"/>
    <x v="266"/>
    <x v="0"/>
    <x v="0"/>
    <s v="Tesseramento"/>
    <x v="1"/>
    <x v="7"/>
    <x v="0"/>
    <m/>
  </r>
  <r>
    <n v="186281"/>
    <x v="0"/>
    <x v="1"/>
    <x v="0"/>
    <x v="1"/>
    <x v="7"/>
    <x v="45"/>
    <x v="0"/>
    <x v="1"/>
    <s v="Tesseramento"/>
    <x v="1"/>
    <x v="0"/>
    <x v="0"/>
    <m/>
  </r>
  <r>
    <n v="240127"/>
    <x v="1"/>
    <x v="0"/>
    <x v="1"/>
    <x v="1"/>
    <x v="4"/>
    <x v="14"/>
    <x v="0"/>
    <x v="1"/>
    <s v="Tesseramento"/>
    <x v="1"/>
    <x v="5"/>
    <x v="0"/>
    <m/>
  </r>
  <r>
    <n v="114910"/>
    <x v="0"/>
    <x v="0"/>
    <x v="2"/>
    <x v="0"/>
    <x v="11"/>
    <x v="130"/>
    <x v="0"/>
    <x v="0"/>
    <s v="Tesseramento"/>
    <x v="1"/>
    <x v="1"/>
    <x v="0"/>
    <m/>
  </r>
  <r>
    <n v="240164"/>
    <x v="0"/>
    <x v="1"/>
    <x v="1"/>
    <x v="1"/>
    <x v="4"/>
    <x v="151"/>
    <x v="0"/>
    <x v="0"/>
    <s v="Tesseramento"/>
    <x v="1"/>
    <x v="0"/>
    <x v="0"/>
    <m/>
  </r>
  <r>
    <n v="240147"/>
    <x v="1"/>
    <x v="1"/>
    <x v="1"/>
    <x v="2"/>
    <x v="2"/>
    <x v="55"/>
    <x v="0"/>
    <x v="1"/>
    <s v="Tesseramento"/>
    <x v="1"/>
    <x v="5"/>
    <x v="0"/>
    <m/>
  </r>
  <r>
    <n v="240145"/>
    <x v="0"/>
    <x v="1"/>
    <x v="1"/>
    <x v="2"/>
    <x v="2"/>
    <x v="36"/>
    <x v="0"/>
    <x v="1"/>
    <s v="Tesseramento"/>
    <x v="1"/>
    <x v="3"/>
    <x v="0"/>
    <m/>
  </r>
  <r>
    <n v="240165"/>
    <x v="1"/>
    <x v="0"/>
    <x v="1"/>
    <x v="2"/>
    <x v="4"/>
    <x v="151"/>
    <x v="0"/>
    <x v="1"/>
    <s v="Tesseramento"/>
    <x v="1"/>
    <x v="5"/>
    <x v="0"/>
    <m/>
  </r>
  <r>
    <n v="37954"/>
    <x v="0"/>
    <x v="0"/>
    <x v="0"/>
    <x v="0"/>
    <x v="4"/>
    <x v="151"/>
    <x v="0"/>
    <x v="0"/>
    <s v="Tesseramento"/>
    <x v="1"/>
    <x v="4"/>
    <x v="0"/>
    <m/>
  </r>
  <r>
    <n v="240132"/>
    <x v="1"/>
    <x v="0"/>
    <x v="1"/>
    <x v="3"/>
    <x v="2"/>
    <x v="326"/>
    <x v="0"/>
    <x v="0"/>
    <s v="Tesseramento"/>
    <x v="1"/>
    <x v="5"/>
    <x v="0"/>
    <m/>
  </r>
  <r>
    <n v="240148"/>
    <x v="1"/>
    <x v="1"/>
    <x v="1"/>
    <x v="2"/>
    <x v="2"/>
    <x v="55"/>
    <x v="0"/>
    <x v="1"/>
    <s v="Tesseramento"/>
    <x v="1"/>
    <x v="5"/>
    <x v="0"/>
    <m/>
  </r>
  <r>
    <n v="240149"/>
    <x v="1"/>
    <x v="1"/>
    <x v="1"/>
    <x v="2"/>
    <x v="2"/>
    <x v="55"/>
    <x v="0"/>
    <x v="1"/>
    <s v="Tesseramento"/>
    <x v="1"/>
    <x v="5"/>
    <x v="0"/>
    <m/>
  </r>
  <r>
    <n v="240175"/>
    <x v="0"/>
    <x v="1"/>
    <x v="1"/>
    <x v="2"/>
    <x v="4"/>
    <x v="166"/>
    <x v="0"/>
    <x v="0"/>
    <s v="Tesseramento"/>
    <x v="1"/>
    <x v="0"/>
    <x v="0"/>
    <m/>
  </r>
  <r>
    <n v="240173"/>
    <x v="1"/>
    <x v="1"/>
    <x v="1"/>
    <x v="2"/>
    <x v="4"/>
    <x v="166"/>
    <x v="0"/>
    <x v="0"/>
    <s v="Tesseramento"/>
    <x v="1"/>
    <x v="5"/>
    <x v="0"/>
    <m/>
  </r>
  <r>
    <n v="240174"/>
    <x v="0"/>
    <x v="1"/>
    <x v="1"/>
    <x v="2"/>
    <x v="4"/>
    <x v="166"/>
    <x v="0"/>
    <x v="1"/>
    <s v="Tesseramento"/>
    <x v="1"/>
    <x v="0"/>
    <x v="0"/>
    <m/>
  </r>
  <r>
    <n v="6079"/>
    <x v="0"/>
    <x v="0"/>
    <x v="0"/>
    <x v="0"/>
    <x v="8"/>
    <x v="311"/>
    <x v="0"/>
    <x v="0"/>
    <s v="Tesseramento"/>
    <x v="1"/>
    <x v="4"/>
    <x v="0"/>
    <m/>
  </r>
  <r>
    <n v="16390"/>
    <x v="0"/>
    <x v="0"/>
    <x v="0"/>
    <x v="0"/>
    <x v="7"/>
    <x v="161"/>
    <x v="0"/>
    <x v="0"/>
    <s v="Tesseramento"/>
    <x v="0"/>
    <x v="3"/>
    <x v="0"/>
    <m/>
  </r>
  <r>
    <n v="240196"/>
    <x v="0"/>
    <x v="1"/>
    <x v="1"/>
    <x v="2"/>
    <x v="7"/>
    <x v="161"/>
    <x v="0"/>
    <x v="1"/>
    <s v="Tesseramento"/>
    <x v="0"/>
    <x v="0"/>
    <x v="0"/>
    <m/>
  </r>
  <r>
    <n v="219562"/>
    <x v="1"/>
    <x v="0"/>
    <x v="0"/>
    <x v="3"/>
    <x v="4"/>
    <x v="146"/>
    <x v="0"/>
    <x v="0"/>
    <s v="Tesseramento"/>
    <x v="1"/>
    <x v="5"/>
    <x v="0"/>
    <m/>
  </r>
  <r>
    <n v="219757"/>
    <x v="1"/>
    <x v="0"/>
    <x v="0"/>
    <x v="1"/>
    <x v="4"/>
    <x v="146"/>
    <x v="0"/>
    <x v="1"/>
    <s v="Tesseramento"/>
    <x v="1"/>
    <x v="5"/>
    <x v="0"/>
    <m/>
  </r>
  <r>
    <n v="108916"/>
    <x v="0"/>
    <x v="0"/>
    <x v="0"/>
    <x v="0"/>
    <x v="1"/>
    <x v="26"/>
    <x v="0"/>
    <x v="1"/>
    <s v="Tesseramento"/>
    <x v="1"/>
    <x v="4"/>
    <x v="0"/>
    <m/>
  </r>
  <r>
    <n v="240178"/>
    <x v="0"/>
    <x v="0"/>
    <x v="1"/>
    <x v="1"/>
    <x v="1"/>
    <x v="108"/>
    <x v="0"/>
    <x v="1"/>
    <s v="Tesseramento"/>
    <x v="0"/>
    <x v="0"/>
    <x v="0"/>
    <m/>
  </r>
  <r>
    <n v="240191"/>
    <x v="0"/>
    <x v="1"/>
    <x v="1"/>
    <x v="2"/>
    <x v="4"/>
    <x v="184"/>
    <x v="0"/>
    <x v="1"/>
    <s v="Tesseramento"/>
    <x v="0"/>
    <x v="0"/>
    <x v="0"/>
    <m/>
  </r>
  <r>
    <n v="219166"/>
    <x v="0"/>
    <x v="1"/>
    <x v="0"/>
    <x v="0"/>
    <x v="4"/>
    <x v="149"/>
    <x v="0"/>
    <x v="0"/>
    <s v="Tesseramento"/>
    <x v="1"/>
    <x v="0"/>
    <x v="0"/>
    <m/>
  </r>
  <r>
    <n v="240192"/>
    <x v="1"/>
    <x v="1"/>
    <x v="1"/>
    <x v="2"/>
    <x v="4"/>
    <x v="184"/>
    <x v="0"/>
    <x v="1"/>
    <s v="Tesseramento"/>
    <x v="0"/>
    <x v="2"/>
    <x v="0"/>
    <m/>
  </r>
  <r>
    <n v="101554"/>
    <x v="0"/>
    <x v="0"/>
    <x v="2"/>
    <x v="4"/>
    <x v="11"/>
    <x v="142"/>
    <x v="0"/>
    <x v="0"/>
    <s v="Tesseramento"/>
    <x v="1"/>
    <x v="1"/>
    <x v="0"/>
    <m/>
  </r>
  <r>
    <n v="240153"/>
    <x v="0"/>
    <x v="0"/>
    <x v="1"/>
    <x v="2"/>
    <x v="2"/>
    <x v="326"/>
    <x v="0"/>
    <x v="1"/>
    <s v="Tesseramento"/>
    <x v="1"/>
    <x v="0"/>
    <x v="0"/>
    <m/>
  </r>
  <r>
    <n v="240150"/>
    <x v="1"/>
    <x v="0"/>
    <x v="1"/>
    <x v="2"/>
    <x v="2"/>
    <x v="326"/>
    <x v="0"/>
    <x v="1"/>
    <s v="Tesseramento"/>
    <x v="1"/>
    <x v="5"/>
    <x v="0"/>
    <m/>
  </r>
  <r>
    <n v="240152"/>
    <x v="0"/>
    <x v="0"/>
    <x v="1"/>
    <x v="2"/>
    <x v="2"/>
    <x v="326"/>
    <x v="0"/>
    <x v="0"/>
    <s v="Tesseramento"/>
    <x v="1"/>
    <x v="3"/>
    <x v="0"/>
    <m/>
  </r>
  <r>
    <n v="240151"/>
    <x v="0"/>
    <x v="0"/>
    <x v="1"/>
    <x v="2"/>
    <x v="2"/>
    <x v="326"/>
    <x v="0"/>
    <x v="1"/>
    <s v="Tesseramento"/>
    <x v="1"/>
    <x v="3"/>
    <x v="0"/>
    <m/>
  </r>
  <r>
    <n v="168165"/>
    <x v="0"/>
    <x v="0"/>
    <x v="2"/>
    <x v="4"/>
    <x v="7"/>
    <x v="210"/>
    <x v="0"/>
    <x v="0"/>
    <s v="Tesseramento"/>
    <x v="0"/>
    <x v="0"/>
    <x v="0"/>
    <m/>
  </r>
  <r>
    <n v="240187"/>
    <x v="0"/>
    <x v="1"/>
    <x v="1"/>
    <x v="1"/>
    <x v="4"/>
    <x v="235"/>
    <x v="0"/>
    <x v="0"/>
    <s v="Tesseramento"/>
    <x v="0"/>
    <x v="0"/>
    <x v="0"/>
    <m/>
  </r>
  <r>
    <n v="218894"/>
    <x v="0"/>
    <x v="1"/>
    <x v="0"/>
    <x v="1"/>
    <x v="2"/>
    <x v="224"/>
    <x v="0"/>
    <x v="0"/>
    <s v="Tesseramento"/>
    <x v="1"/>
    <x v="3"/>
    <x v="0"/>
    <m/>
  </r>
  <r>
    <n v="240340"/>
    <x v="0"/>
    <x v="0"/>
    <x v="1"/>
    <x v="1"/>
    <x v="11"/>
    <x v="130"/>
    <x v="0"/>
    <x v="0"/>
    <s v="Tesseramento"/>
    <x v="1"/>
    <x v="3"/>
    <x v="0"/>
    <m/>
  </r>
  <r>
    <n v="94209"/>
    <x v="0"/>
    <x v="0"/>
    <x v="0"/>
    <x v="0"/>
    <x v="2"/>
    <x v="36"/>
    <x v="0"/>
    <x v="0"/>
    <s v="Tesseramento"/>
    <x v="1"/>
    <x v="1"/>
    <x v="0"/>
    <m/>
  </r>
  <r>
    <n v="166210"/>
    <x v="0"/>
    <x v="0"/>
    <x v="2"/>
    <x v="0"/>
    <x v="4"/>
    <x v="235"/>
    <x v="0"/>
    <x v="0"/>
    <s v="Tesseramento"/>
    <x v="0"/>
    <x v="1"/>
    <x v="0"/>
    <m/>
  </r>
  <r>
    <n v="240807"/>
    <x v="0"/>
    <x v="1"/>
    <x v="1"/>
    <x v="1"/>
    <x v="1"/>
    <x v="284"/>
    <x v="0"/>
    <x v="1"/>
    <s v="Tesseramento"/>
    <x v="0"/>
    <x v="1"/>
    <x v="0"/>
    <m/>
  </r>
  <r>
    <n v="240160"/>
    <x v="0"/>
    <x v="1"/>
    <x v="1"/>
    <x v="1"/>
    <x v="4"/>
    <x v="359"/>
    <x v="0"/>
    <x v="0"/>
    <s v="Tesseramento"/>
    <x v="0"/>
    <x v="0"/>
    <x v="0"/>
    <m/>
  </r>
  <r>
    <n v="240188"/>
    <x v="0"/>
    <x v="0"/>
    <x v="1"/>
    <x v="2"/>
    <x v="11"/>
    <x v="333"/>
    <x v="0"/>
    <x v="0"/>
    <s v="Tesseramento"/>
    <x v="0"/>
    <x v="0"/>
    <x v="0"/>
    <m/>
  </r>
  <r>
    <n v="240366"/>
    <x v="1"/>
    <x v="0"/>
    <x v="1"/>
    <x v="2"/>
    <x v="7"/>
    <x v="33"/>
    <x v="0"/>
    <x v="0"/>
    <s v="Tesseramento"/>
    <x v="1"/>
    <x v="5"/>
    <x v="0"/>
    <m/>
  </r>
  <r>
    <n v="188898"/>
    <x v="0"/>
    <x v="0"/>
    <x v="0"/>
    <x v="2"/>
    <x v="12"/>
    <x v="245"/>
    <x v="0"/>
    <x v="0"/>
    <s v="Tesseramento"/>
    <x v="1"/>
    <x v="4"/>
    <x v="0"/>
    <m/>
  </r>
  <r>
    <n v="240224"/>
    <x v="0"/>
    <x v="1"/>
    <x v="1"/>
    <x v="3"/>
    <x v="2"/>
    <x v="265"/>
    <x v="0"/>
    <x v="1"/>
    <s v="Tesseramento"/>
    <x v="1"/>
    <x v="4"/>
    <x v="0"/>
    <m/>
  </r>
  <r>
    <n v="240225"/>
    <x v="0"/>
    <x v="1"/>
    <x v="1"/>
    <x v="3"/>
    <x v="2"/>
    <x v="265"/>
    <x v="0"/>
    <x v="0"/>
    <s v="Tesseramento"/>
    <x v="1"/>
    <x v="4"/>
    <x v="0"/>
    <m/>
  </r>
  <r>
    <n v="240301"/>
    <x v="0"/>
    <x v="0"/>
    <x v="1"/>
    <x v="2"/>
    <x v="1"/>
    <x v="26"/>
    <x v="0"/>
    <x v="0"/>
    <s v="Tesseramento"/>
    <x v="1"/>
    <x v="0"/>
    <x v="0"/>
    <m/>
  </r>
  <r>
    <n v="240302"/>
    <x v="1"/>
    <x v="0"/>
    <x v="1"/>
    <x v="2"/>
    <x v="1"/>
    <x v="26"/>
    <x v="0"/>
    <x v="0"/>
    <s v="Tesseramento"/>
    <x v="1"/>
    <x v="5"/>
    <x v="0"/>
    <m/>
  </r>
  <r>
    <n v="217913"/>
    <x v="0"/>
    <x v="1"/>
    <x v="2"/>
    <x v="2"/>
    <x v="7"/>
    <x v="44"/>
    <x v="0"/>
    <x v="0"/>
    <s v="Tesseramento"/>
    <x v="1"/>
    <x v="0"/>
    <x v="0"/>
    <m/>
  </r>
  <r>
    <n v="73214"/>
    <x v="0"/>
    <x v="0"/>
    <x v="2"/>
    <x v="0"/>
    <x v="7"/>
    <x v="69"/>
    <x v="0"/>
    <x v="0"/>
    <s v="Tesseramento"/>
    <x v="1"/>
    <x v="0"/>
    <x v="0"/>
    <m/>
  </r>
  <r>
    <n v="240379"/>
    <x v="0"/>
    <x v="0"/>
    <x v="1"/>
    <x v="2"/>
    <x v="14"/>
    <x v="121"/>
    <x v="0"/>
    <x v="0"/>
    <s v="Tesseramento"/>
    <x v="1"/>
    <x v="0"/>
    <x v="0"/>
    <m/>
  </r>
  <r>
    <n v="240238"/>
    <x v="0"/>
    <x v="1"/>
    <x v="1"/>
    <x v="2"/>
    <x v="8"/>
    <x v="17"/>
    <x v="0"/>
    <x v="0"/>
    <s v="Tesseramento"/>
    <x v="1"/>
    <x v="3"/>
    <x v="0"/>
    <m/>
  </r>
  <r>
    <n v="240389"/>
    <x v="0"/>
    <x v="1"/>
    <x v="1"/>
    <x v="2"/>
    <x v="7"/>
    <x v="316"/>
    <x v="0"/>
    <x v="1"/>
    <s v="Tesseramento"/>
    <x v="1"/>
    <x v="0"/>
    <x v="0"/>
    <m/>
  </r>
  <r>
    <n v="240239"/>
    <x v="0"/>
    <x v="1"/>
    <x v="1"/>
    <x v="2"/>
    <x v="8"/>
    <x v="17"/>
    <x v="0"/>
    <x v="1"/>
    <s v="Tesseramento"/>
    <x v="1"/>
    <x v="0"/>
    <x v="0"/>
    <m/>
  </r>
  <r>
    <n v="224394"/>
    <x v="0"/>
    <x v="0"/>
    <x v="0"/>
    <x v="0"/>
    <x v="4"/>
    <x v="40"/>
    <x v="0"/>
    <x v="0"/>
    <s v="Tesseramento"/>
    <x v="1"/>
    <x v="1"/>
    <x v="0"/>
    <m/>
  </r>
  <r>
    <n v="185515"/>
    <x v="0"/>
    <x v="0"/>
    <x v="0"/>
    <x v="0"/>
    <x v="9"/>
    <x v="19"/>
    <x v="0"/>
    <x v="0"/>
    <s v="Tesseramento"/>
    <x v="1"/>
    <x v="1"/>
    <x v="0"/>
    <m/>
  </r>
  <r>
    <n v="240264"/>
    <x v="0"/>
    <x v="1"/>
    <x v="1"/>
    <x v="1"/>
    <x v="11"/>
    <x v="174"/>
    <x v="0"/>
    <x v="1"/>
    <s v="Tesseramento"/>
    <x v="3"/>
    <x v="0"/>
    <x v="0"/>
    <m/>
  </r>
  <r>
    <n v="201840"/>
    <x v="0"/>
    <x v="0"/>
    <x v="0"/>
    <x v="0"/>
    <x v="4"/>
    <x v="101"/>
    <x v="0"/>
    <x v="0"/>
    <s v="Tesseramento"/>
    <x v="0"/>
    <x v="0"/>
    <x v="0"/>
    <m/>
  </r>
  <r>
    <n v="20470"/>
    <x v="0"/>
    <x v="0"/>
    <x v="0"/>
    <x v="0"/>
    <x v="1"/>
    <x v="138"/>
    <x v="0"/>
    <x v="0"/>
    <s v="Tesseramento"/>
    <x v="1"/>
    <x v="0"/>
    <x v="0"/>
    <m/>
  </r>
  <r>
    <n v="73860"/>
    <x v="0"/>
    <x v="0"/>
    <x v="0"/>
    <x v="0"/>
    <x v="4"/>
    <x v="101"/>
    <x v="0"/>
    <x v="0"/>
    <s v="Tesseramento"/>
    <x v="0"/>
    <x v="4"/>
    <x v="0"/>
    <m/>
  </r>
  <r>
    <n v="240245"/>
    <x v="0"/>
    <x v="0"/>
    <x v="1"/>
    <x v="1"/>
    <x v="4"/>
    <x v="101"/>
    <x v="0"/>
    <x v="0"/>
    <s v="Tesseramento"/>
    <x v="0"/>
    <x v="0"/>
    <x v="0"/>
    <m/>
  </r>
  <r>
    <n v="240244"/>
    <x v="0"/>
    <x v="0"/>
    <x v="1"/>
    <x v="2"/>
    <x v="4"/>
    <x v="101"/>
    <x v="0"/>
    <x v="0"/>
    <s v="Tesseramento"/>
    <x v="0"/>
    <x v="0"/>
    <x v="0"/>
    <m/>
  </r>
  <r>
    <n v="240381"/>
    <x v="0"/>
    <x v="0"/>
    <x v="1"/>
    <x v="2"/>
    <x v="14"/>
    <x v="121"/>
    <x v="0"/>
    <x v="0"/>
    <s v="Tesseramento"/>
    <x v="1"/>
    <x v="0"/>
    <x v="0"/>
    <m/>
  </r>
  <r>
    <n v="165542"/>
    <x v="0"/>
    <x v="0"/>
    <x v="2"/>
    <x v="2"/>
    <x v="4"/>
    <x v="101"/>
    <x v="0"/>
    <x v="0"/>
    <s v="Tesseramento"/>
    <x v="0"/>
    <x v="0"/>
    <x v="0"/>
    <m/>
  </r>
  <r>
    <n v="142493"/>
    <x v="0"/>
    <x v="0"/>
    <x v="2"/>
    <x v="0"/>
    <x v="4"/>
    <x v="101"/>
    <x v="0"/>
    <x v="0"/>
    <s v="Tesseramento"/>
    <x v="0"/>
    <x v="4"/>
    <x v="0"/>
    <m/>
  </r>
  <r>
    <n v="240295"/>
    <x v="0"/>
    <x v="0"/>
    <x v="1"/>
    <x v="1"/>
    <x v="11"/>
    <x v="189"/>
    <x v="0"/>
    <x v="0"/>
    <s v="Tesseramento"/>
    <x v="1"/>
    <x v="0"/>
    <x v="0"/>
    <m/>
  </r>
  <r>
    <n v="240297"/>
    <x v="1"/>
    <x v="0"/>
    <x v="1"/>
    <x v="2"/>
    <x v="11"/>
    <x v="189"/>
    <x v="0"/>
    <x v="0"/>
    <s v="Tesseramento"/>
    <x v="1"/>
    <x v="5"/>
    <x v="0"/>
    <m/>
  </r>
  <r>
    <n v="154851"/>
    <x v="0"/>
    <x v="0"/>
    <x v="2"/>
    <x v="0"/>
    <x v="5"/>
    <x v="38"/>
    <x v="0"/>
    <x v="1"/>
    <s v="Tesseramento"/>
    <x v="1"/>
    <x v="1"/>
    <x v="0"/>
    <m/>
  </r>
  <r>
    <n v="240227"/>
    <x v="0"/>
    <x v="1"/>
    <x v="1"/>
    <x v="2"/>
    <x v="5"/>
    <x v="38"/>
    <x v="0"/>
    <x v="0"/>
    <s v="Tesseramento"/>
    <x v="1"/>
    <x v="0"/>
    <x v="0"/>
    <m/>
  </r>
  <r>
    <n v="240243"/>
    <x v="1"/>
    <x v="0"/>
    <x v="1"/>
    <x v="2"/>
    <x v="4"/>
    <x v="101"/>
    <x v="0"/>
    <x v="0"/>
    <s v="Tesseramento"/>
    <x v="0"/>
    <x v="5"/>
    <x v="0"/>
    <m/>
  </r>
  <r>
    <n v="240240"/>
    <x v="1"/>
    <x v="0"/>
    <x v="1"/>
    <x v="2"/>
    <x v="4"/>
    <x v="101"/>
    <x v="0"/>
    <x v="1"/>
    <s v="Tesseramento"/>
    <x v="0"/>
    <x v="5"/>
    <x v="0"/>
    <m/>
  </r>
  <r>
    <n v="240241"/>
    <x v="1"/>
    <x v="0"/>
    <x v="1"/>
    <x v="2"/>
    <x v="4"/>
    <x v="101"/>
    <x v="0"/>
    <x v="0"/>
    <s v="Tesseramento"/>
    <x v="0"/>
    <x v="5"/>
    <x v="0"/>
    <m/>
  </r>
  <r>
    <n v="189946"/>
    <x v="0"/>
    <x v="1"/>
    <x v="2"/>
    <x v="1"/>
    <x v="7"/>
    <x v="44"/>
    <x v="0"/>
    <x v="0"/>
    <s v="Tesseramento"/>
    <x v="1"/>
    <x v="3"/>
    <x v="0"/>
    <m/>
  </r>
  <r>
    <n v="240382"/>
    <x v="0"/>
    <x v="0"/>
    <x v="1"/>
    <x v="2"/>
    <x v="14"/>
    <x v="121"/>
    <x v="0"/>
    <x v="1"/>
    <s v="Tesseramento"/>
    <x v="1"/>
    <x v="0"/>
    <x v="0"/>
    <m/>
  </r>
  <r>
    <n v="107137"/>
    <x v="0"/>
    <x v="1"/>
    <x v="2"/>
    <x v="4"/>
    <x v="11"/>
    <x v="120"/>
    <x v="0"/>
    <x v="1"/>
    <s v="Tesseramento"/>
    <x v="1"/>
    <x v="0"/>
    <x v="0"/>
    <m/>
  </r>
  <r>
    <n v="240253"/>
    <x v="0"/>
    <x v="1"/>
    <x v="1"/>
    <x v="2"/>
    <x v="7"/>
    <x v="223"/>
    <x v="0"/>
    <x v="1"/>
    <s v="Tesseramento"/>
    <x v="2"/>
    <x v="0"/>
    <x v="0"/>
    <m/>
  </r>
  <r>
    <n v="3804"/>
    <x v="0"/>
    <x v="1"/>
    <x v="0"/>
    <x v="4"/>
    <x v="12"/>
    <x v="323"/>
    <x v="0"/>
    <x v="0"/>
    <s v="Tesseramento"/>
    <x v="1"/>
    <x v="1"/>
    <x v="0"/>
    <m/>
  </r>
  <r>
    <n v="41150"/>
    <x v="0"/>
    <x v="0"/>
    <x v="2"/>
    <x v="0"/>
    <x v="12"/>
    <x v="323"/>
    <x v="0"/>
    <x v="0"/>
    <s v="Tesseramento"/>
    <x v="1"/>
    <x v="0"/>
    <x v="0"/>
    <m/>
  </r>
  <r>
    <n v="240359"/>
    <x v="1"/>
    <x v="0"/>
    <x v="1"/>
    <x v="2"/>
    <x v="1"/>
    <x v="20"/>
    <x v="0"/>
    <x v="0"/>
    <s v="Tesseramento"/>
    <x v="0"/>
    <x v="5"/>
    <x v="0"/>
    <m/>
  </r>
  <r>
    <n v="240360"/>
    <x v="1"/>
    <x v="0"/>
    <x v="1"/>
    <x v="2"/>
    <x v="1"/>
    <x v="20"/>
    <x v="0"/>
    <x v="0"/>
    <s v="Tesseramento"/>
    <x v="0"/>
    <x v="5"/>
    <x v="0"/>
    <m/>
  </r>
  <r>
    <n v="240357"/>
    <x v="1"/>
    <x v="0"/>
    <x v="1"/>
    <x v="2"/>
    <x v="1"/>
    <x v="20"/>
    <x v="0"/>
    <x v="1"/>
    <s v="Tesseramento"/>
    <x v="0"/>
    <x v="5"/>
    <x v="0"/>
    <m/>
  </r>
  <r>
    <n v="240184"/>
    <x v="0"/>
    <x v="0"/>
    <x v="1"/>
    <x v="1"/>
    <x v="2"/>
    <x v="36"/>
    <x v="0"/>
    <x v="0"/>
    <s v="Tesseramento"/>
    <x v="1"/>
    <x v="3"/>
    <x v="0"/>
    <m/>
  </r>
  <r>
    <n v="240183"/>
    <x v="0"/>
    <x v="0"/>
    <x v="1"/>
    <x v="1"/>
    <x v="2"/>
    <x v="36"/>
    <x v="0"/>
    <x v="1"/>
    <s v="Tesseramento"/>
    <x v="1"/>
    <x v="0"/>
    <x v="0"/>
    <m/>
  </r>
  <r>
    <n v="240242"/>
    <x v="1"/>
    <x v="0"/>
    <x v="1"/>
    <x v="2"/>
    <x v="4"/>
    <x v="101"/>
    <x v="0"/>
    <x v="0"/>
    <s v="Tesseramento"/>
    <x v="0"/>
    <x v="5"/>
    <x v="0"/>
    <m/>
  </r>
  <r>
    <n v="169395"/>
    <x v="0"/>
    <x v="1"/>
    <x v="0"/>
    <x v="0"/>
    <x v="7"/>
    <x v="227"/>
    <x v="0"/>
    <x v="0"/>
    <s v="Tesseramento"/>
    <x v="1"/>
    <x v="0"/>
    <x v="0"/>
    <m/>
  </r>
  <r>
    <n v="240223"/>
    <x v="0"/>
    <x v="0"/>
    <x v="1"/>
    <x v="2"/>
    <x v="8"/>
    <x v="237"/>
    <x v="0"/>
    <x v="1"/>
    <s v="Tesseramento"/>
    <x v="1"/>
    <x v="0"/>
    <x v="0"/>
    <m/>
  </r>
  <r>
    <n v="240185"/>
    <x v="0"/>
    <x v="1"/>
    <x v="1"/>
    <x v="3"/>
    <x v="7"/>
    <x v="267"/>
    <x v="0"/>
    <x v="0"/>
    <s v="Tesseramento"/>
    <x v="1"/>
    <x v="4"/>
    <x v="0"/>
    <m/>
  </r>
  <r>
    <n v="240199"/>
    <x v="1"/>
    <x v="0"/>
    <x v="1"/>
    <x v="3"/>
    <x v="10"/>
    <x v="273"/>
    <x v="0"/>
    <x v="1"/>
    <s v="Tesseramento"/>
    <x v="1"/>
    <x v="6"/>
    <x v="0"/>
    <m/>
  </r>
  <r>
    <n v="240354"/>
    <x v="1"/>
    <x v="0"/>
    <x v="1"/>
    <x v="2"/>
    <x v="1"/>
    <x v="20"/>
    <x v="0"/>
    <x v="1"/>
    <s v="Tesseramento"/>
    <x v="0"/>
    <x v="5"/>
    <x v="0"/>
    <m/>
  </r>
  <r>
    <n v="240411"/>
    <x v="0"/>
    <x v="0"/>
    <x v="1"/>
    <x v="4"/>
    <x v="4"/>
    <x v="65"/>
    <x v="0"/>
    <x v="0"/>
    <s v="Tesseramento"/>
    <x v="1"/>
    <x v="0"/>
    <x v="0"/>
    <m/>
  </r>
  <r>
    <n v="240207"/>
    <x v="0"/>
    <x v="1"/>
    <x v="1"/>
    <x v="2"/>
    <x v="7"/>
    <x v="69"/>
    <x v="0"/>
    <x v="0"/>
    <s v="Tesseramento"/>
    <x v="1"/>
    <x v="3"/>
    <x v="0"/>
    <m/>
  </r>
  <r>
    <n v="203494"/>
    <x v="0"/>
    <x v="0"/>
    <x v="2"/>
    <x v="0"/>
    <x v="8"/>
    <x v="115"/>
    <x v="0"/>
    <x v="0"/>
    <s v="Tesseramento"/>
    <x v="1"/>
    <x v="0"/>
    <x v="0"/>
    <m/>
  </r>
  <r>
    <n v="139747"/>
    <x v="0"/>
    <x v="0"/>
    <x v="0"/>
    <x v="0"/>
    <x v="7"/>
    <x v="205"/>
    <x v="0"/>
    <x v="0"/>
    <s v="Tesseramento"/>
    <x v="1"/>
    <x v="3"/>
    <x v="0"/>
    <m/>
  </r>
  <r>
    <n v="231488"/>
    <x v="0"/>
    <x v="0"/>
    <x v="0"/>
    <x v="3"/>
    <x v="8"/>
    <x v="98"/>
    <x v="0"/>
    <x v="0"/>
    <s v="Tesseramento"/>
    <x v="0"/>
    <x v="4"/>
    <x v="0"/>
    <m/>
  </r>
  <r>
    <n v="240247"/>
    <x v="1"/>
    <x v="0"/>
    <x v="1"/>
    <x v="2"/>
    <x v="4"/>
    <x v="101"/>
    <x v="0"/>
    <x v="1"/>
    <s v="Tesseramento"/>
    <x v="0"/>
    <x v="5"/>
    <x v="0"/>
    <m/>
  </r>
  <r>
    <n v="241110"/>
    <x v="0"/>
    <x v="1"/>
    <x v="1"/>
    <x v="2"/>
    <x v="11"/>
    <x v="24"/>
    <x v="0"/>
    <x v="0"/>
    <s v="Tesseramento"/>
    <x v="1"/>
    <x v="1"/>
    <x v="0"/>
    <m/>
  </r>
  <r>
    <n v="164524"/>
    <x v="0"/>
    <x v="0"/>
    <x v="2"/>
    <x v="2"/>
    <x v="12"/>
    <x v="254"/>
    <x v="0"/>
    <x v="0"/>
    <s v="Tesseramento"/>
    <x v="0"/>
    <x v="0"/>
    <x v="0"/>
    <m/>
  </r>
  <r>
    <n v="240201"/>
    <x v="0"/>
    <x v="1"/>
    <x v="1"/>
    <x v="2"/>
    <x v="12"/>
    <x v="254"/>
    <x v="0"/>
    <x v="0"/>
    <s v="Tesseramento"/>
    <x v="0"/>
    <x v="3"/>
    <x v="0"/>
    <m/>
  </r>
  <r>
    <n v="240200"/>
    <x v="0"/>
    <x v="1"/>
    <x v="1"/>
    <x v="2"/>
    <x v="12"/>
    <x v="254"/>
    <x v="0"/>
    <x v="1"/>
    <s v="Tesseramento"/>
    <x v="0"/>
    <x v="3"/>
    <x v="0"/>
    <m/>
  </r>
  <r>
    <n v="63833"/>
    <x v="0"/>
    <x v="0"/>
    <x v="0"/>
    <x v="0"/>
    <x v="7"/>
    <x v="215"/>
    <x v="0"/>
    <x v="0"/>
    <s v="Tesseramento"/>
    <x v="1"/>
    <x v="4"/>
    <x v="0"/>
    <m/>
  </r>
  <r>
    <n v="240265"/>
    <x v="0"/>
    <x v="1"/>
    <x v="1"/>
    <x v="1"/>
    <x v="7"/>
    <x v="215"/>
    <x v="0"/>
    <x v="0"/>
    <s v="Tesseramento"/>
    <x v="1"/>
    <x v="0"/>
    <x v="0"/>
    <m/>
  </r>
  <r>
    <n v="217120"/>
    <x v="0"/>
    <x v="0"/>
    <x v="0"/>
    <x v="0"/>
    <x v="11"/>
    <x v="174"/>
    <x v="0"/>
    <x v="0"/>
    <s v="Tesseramento"/>
    <x v="3"/>
    <x v="0"/>
    <x v="0"/>
    <m/>
  </r>
  <r>
    <n v="240266"/>
    <x v="1"/>
    <x v="1"/>
    <x v="1"/>
    <x v="1"/>
    <x v="7"/>
    <x v="215"/>
    <x v="0"/>
    <x v="1"/>
    <s v="Tesseramento"/>
    <x v="1"/>
    <x v="6"/>
    <x v="0"/>
    <m/>
  </r>
  <r>
    <n v="211684"/>
    <x v="0"/>
    <x v="1"/>
    <x v="0"/>
    <x v="1"/>
    <x v="15"/>
    <x v="203"/>
    <x v="0"/>
    <x v="0"/>
    <s v="Tesseramento"/>
    <x v="1"/>
    <x v="0"/>
    <x v="0"/>
    <m/>
  </r>
  <r>
    <n v="211688"/>
    <x v="0"/>
    <x v="0"/>
    <x v="0"/>
    <x v="1"/>
    <x v="15"/>
    <x v="203"/>
    <x v="0"/>
    <x v="0"/>
    <s v="Tesseramento"/>
    <x v="1"/>
    <x v="0"/>
    <x v="0"/>
    <m/>
  </r>
  <r>
    <n v="240222"/>
    <x v="0"/>
    <x v="1"/>
    <x v="1"/>
    <x v="1"/>
    <x v="15"/>
    <x v="203"/>
    <x v="0"/>
    <x v="1"/>
    <s v="Tesseramento"/>
    <x v="1"/>
    <x v="0"/>
    <x v="0"/>
    <m/>
  </r>
  <r>
    <n v="83310"/>
    <x v="0"/>
    <x v="0"/>
    <x v="0"/>
    <x v="0"/>
    <x v="1"/>
    <x v="193"/>
    <x v="0"/>
    <x v="0"/>
    <s v="Tesseramento"/>
    <x v="1"/>
    <x v="3"/>
    <x v="0"/>
    <m/>
  </r>
  <r>
    <n v="45147"/>
    <x v="0"/>
    <x v="0"/>
    <x v="2"/>
    <x v="0"/>
    <x v="11"/>
    <x v="49"/>
    <x v="0"/>
    <x v="0"/>
    <s v="Tesseramento"/>
    <x v="1"/>
    <x v="0"/>
    <x v="0"/>
    <m/>
  </r>
  <r>
    <n v="217292"/>
    <x v="1"/>
    <x v="0"/>
    <x v="2"/>
    <x v="2"/>
    <x v="2"/>
    <x v="71"/>
    <x v="0"/>
    <x v="0"/>
    <s v="Tesseramento"/>
    <x v="1"/>
    <x v="7"/>
    <x v="0"/>
    <m/>
  </r>
  <r>
    <n v="240283"/>
    <x v="1"/>
    <x v="0"/>
    <x v="1"/>
    <x v="2"/>
    <x v="2"/>
    <x v="71"/>
    <x v="0"/>
    <x v="0"/>
    <s v="Tesseramento"/>
    <x v="1"/>
    <x v="5"/>
    <x v="0"/>
    <m/>
  </r>
  <r>
    <n v="240388"/>
    <x v="0"/>
    <x v="1"/>
    <x v="1"/>
    <x v="1"/>
    <x v="7"/>
    <x v="316"/>
    <x v="0"/>
    <x v="1"/>
    <s v="Tesseramento"/>
    <x v="1"/>
    <x v="0"/>
    <x v="0"/>
    <m/>
  </r>
  <r>
    <n v="240291"/>
    <x v="0"/>
    <x v="0"/>
    <x v="1"/>
    <x v="2"/>
    <x v="8"/>
    <x v="115"/>
    <x v="0"/>
    <x v="0"/>
    <s v="Tesseramento"/>
    <x v="1"/>
    <x v="4"/>
    <x v="0"/>
    <m/>
  </r>
  <r>
    <n v="240282"/>
    <x v="0"/>
    <x v="0"/>
    <x v="1"/>
    <x v="2"/>
    <x v="2"/>
    <x v="71"/>
    <x v="0"/>
    <x v="0"/>
    <s v="Tesseramento"/>
    <x v="1"/>
    <x v="0"/>
    <x v="0"/>
    <m/>
  </r>
  <r>
    <n v="240208"/>
    <x v="0"/>
    <x v="0"/>
    <x v="1"/>
    <x v="1"/>
    <x v="11"/>
    <x v="49"/>
    <x v="0"/>
    <x v="0"/>
    <s v="Tesseramento"/>
    <x v="1"/>
    <x v="4"/>
    <x v="0"/>
    <m/>
  </r>
  <r>
    <n v="240377"/>
    <x v="0"/>
    <x v="0"/>
    <x v="1"/>
    <x v="0"/>
    <x v="11"/>
    <x v="325"/>
    <x v="0"/>
    <x v="0"/>
    <s v="Tesseramento"/>
    <x v="1"/>
    <x v="1"/>
    <x v="0"/>
    <m/>
  </r>
  <r>
    <n v="232130"/>
    <x v="0"/>
    <x v="1"/>
    <x v="0"/>
    <x v="1"/>
    <x v="3"/>
    <x v="85"/>
    <x v="0"/>
    <x v="1"/>
    <s v="Tesseramento"/>
    <x v="1"/>
    <x v="0"/>
    <x v="0"/>
    <m/>
  </r>
  <r>
    <n v="197449"/>
    <x v="0"/>
    <x v="0"/>
    <x v="2"/>
    <x v="3"/>
    <x v="2"/>
    <x v="71"/>
    <x v="0"/>
    <x v="0"/>
    <s v="Tesseramento"/>
    <x v="1"/>
    <x v="0"/>
    <x v="0"/>
    <m/>
  </r>
  <r>
    <n v="240209"/>
    <x v="0"/>
    <x v="0"/>
    <x v="1"/>
    <x v="1"/>
    <x v="11"/>
    <x v="49"/>
    <x v="0"/>
    <x v="0"/>
    <s v="Tesseramento"/>
    <x v="1"/>
    <x v="4"/>
    <x v="0"/>
    <m/>
  </r>
  <r>
    <n v="240285"/>
    <x v="1"/>
    <x v="0"/>
    <x v="1"/>
    <x v="1"/>
    <x v="2"/>
    <x v="71"/>
    <x v="0"/>
    <x v="0"/>
    <s v="Tesseramento"/>
    <x v="1"/>
    <x v="7"/>
    <x v="0"/>
    <m/>
  </r>
  <r>
    <n v="75867"/>
    <x v="0"/>
    <x v="1"/>
    <x v="0"/>
    <x v="0"/>
    <x v="2"/>
    <x v="71"/>
    <x v="0"/>
    <x v="0"/>
    <s v="Tesseramento"/>
    <x v="1"/>
    <x v="0"/>
    <x v="0"/>
    <m/>
  </r>
  <r>
    <n v="240292"/>
    <x v="0"/>
    <x v="0"/>
    <x v="1"/>
    <x v="2"/>
    <x v="8"/>
    <x v="115"/>
    <x v="0"/>
    <x v="0"/>
    <s v="Tesseramento"/>
    <x v="1"/>
    <x v="0"/>
    <x v="0"/>
    <m/>
  </r>
  <r>
    <n v="240249"/>
    <x v="1"/>
    <x v="0"/>
    <x v="1"/>
    <x v="3"/>
    <x v="8"/>
    <x v="46"/>
    <x v="0"/>
    <x v="0"/>
    <s v="Tesseramento"/>
    <x v="0"/>
    <x v="6"/>
    <x v="0"/>
    <m/>
  </r>
  <r>
    <n v="240327"/>
    <x v="1"/>
    <x v="1"/>
    <x v="1"/>
    <x v="2"/>
    <x v="7"/>
    <x v="135"/>
    <x v="0"/>
    <x v="0"/>
    <s v="Tesseramento"/>
    <x v="1"/>
    <x v="5"/>
    <x v="0"/>
    <m/>
  </r>
  <r>
    <n v="240328"/>
    <x v="1"/>
    <x v="1"/>
    <x v="1"/>
    <x v="2"/>
    <x v="7"/>
    <x v="135"/>
    <x v="0"/>
    <x v="1"/>
    <s v="Tesseramento"/>
    <x v="1"/>
    <x v="5"/>
    <x v="0"/>
    <m/>
  </r>
  <r>
    <n v="240331"/>
    <x v="1"/>
    <x v="1"/>
    <x v="1"/>
    <x v="2"/>
    <x v="7"/>
    <x v="135"/>
    <x v="0"/>
    <x v="0"/>
    <s v="Tesseramento"/>
    <x v="1"/>
    <x v="5"/>
    <x v="0"/>
    <m/>
  </r>
  <r>
    <n v="240326"/>
    <x v="1"/>
    <x v="1"/>
    <x v="1"/>
    <x v="2"/>
    <x v="7"/>
    <x v="135"/>
    <x v="0"/>
    <x v="1"/>
    <s v="Tesseramento"/>
    <x v="1"/>
    <x v="5"/>
    <x v="0"/>
    <m/>
  </r>
  <r>
    <n v="240330"/>
    <x v="0"/>
    <x v="1"/>
    <x v="1"/>
    <x v="2"/>
    <x v="7"/>
    <x v="135"/>
    <x v="0"/>
    <x v="0"/>
    <s v="Tesseramento"/>
    <x v="1"/>
    <x v="0"/>
    <x v="0"/>
    <m/>
  </r>
  <r>
    <n v="240281"/>
    <x v="0"/>
    <x v="0"/>
    <x v="1"/>
    <x v="2"/>
    <x v="2"/>
    <x v="71"/>
    <x v="0"/>
    <x v="1"/>
    <s v="Tesseramento"/>
    <x v="1"/>
    <x v="3"/>
    <x v="0"/>
    <m/>
  </r>
  <r>
    <n v="240286"/>
    <x v="0"/>
    <x v="0"/>
    <x v="1"/>
    <x v="2"/>
    <x v="2"/>
    <x v="71"/>
    <x v="0"/>
    <x v="1"/>
    <s v="Tesseramento"/>
    <x v="1"/>
    <x v="4"/>
    <x v="0"/>
    <m/>
  </r>
  <r>
    <n v="240284"/>
    <x v="0"/>
    <x v="0"/>
    <x v="1"/>
    <x v="2"/>
    <x v="2"/>
    <x v="71"/>
    <x v="0"/>
    <x v="1"/>
    <s v="Tesseramento"/>
    <x v="1"/>
    <x v="3"/>
    <x v="0"/>
    <m/>
  </r>
  <r>
    <n v="192219"/>
    <x v="0"/>
    <x v="0"/>
    <x v="0"/>
    <x v="1"/>
    <x v="4"/>
    <x v="88"/>
    <x v="0"/>
    <x v="0"/>
    <s v="Tesseramento"/>
    <x v="1"/>
    <x v="1"/>
    <x v="0"/>
    <m/>
  </r>
  <r>
    <n v="177382"/>
    <x v="0"/>
    <x v="0"/>
    <x v="2"/>
    <x v="0"/>
    <x v="11"/>
    <x v="142"/>
    <x v="0"/>
    <x v="0"/>
    <s v="Tesseramento"/>
    <x v="1"/>
    <x v="1"/>
    <x v="0"/>
    <m/>
  </r>
  <r>
    <n v="146694"/>
    <x v="0"/>
    <x v="0"/>
    <x v="0"/>
    <x v="0"/>
    <x v="11"/>
    <x v="142"/>
    <x v="0"/>
    <x v="0"/>
    <s v="Tesseramento"/>
    <x v="1"/>
    <x v="0"/>
    <x v="0"/>
    <m/>
  </r>
  <r>
    <n v="240299"/>
    <x v="1"/>
    <x v="0"/>
    <x v="1"/>
    <x v="2"/>
    <x v="11"/>
    <x v="189"/>
    <x v="0"/>
    <x v="0"/>
    <s v="Tesseramento"/>
    <x v="1"/>
    <x v="5"/>
    <x v="0"/>
    <m/>
  </r>
  <r>
    <n v="150720"/>
    <x v="0"/>
    <x v="0"/>
    <x v="0"/>
    <x v="0"/>
    <x v="12"/>
    <x v="245"/>
    <x v="0"/>
    <x v="1"/>
    <s v="Tesseramento"/>
    <x v="1"/>
    <x v="4"/>
    <x v="0"/>
    <m/>
  </r>
  <r>
    <n v="240235"/>
    <x v="0"/>
    <x v="1"/>
    <x v="1"/>
    <x v="3"/>
    <x v="10"/>
    <x v="266"/>
    <x v="0"/>
    <x v="0"/>
    <s v="Tesseramento"/>
    <x v="1"/>
    <x v="0"/>
    <x v="0"/>
    <m/>
  </r>
  <r>
    <n v="240206"/>
    <x v="1"/>
    <x v="0"/>
    <x v="1"/>
    <x v="2"/>
    <x v="4"/>
    <x v="23"/>
    <x v="0"/>
    <x v="1"/>
    <s v="Tesseramento"/>
    <x v="1"/>
    <x v="5"/>
    <x v="0"/>
    <m/>
  </r>
  <r>
    <n v="240632"/>
    <x v="0"/>
    <x v="0"/>
    <x v="1"/>
    <x v="2"/>
    <x v="2"/>
    <x v="139"/>
    <x v="0"/>
    <x v="1"/>
    <s v="Tesseramento"/>
    <x v="1"/>
    <x v="0"/>
    <x v="0"/>
    <m/>
  </r>
  <r>
    <n v="240205"/>
    <x v="1"/>
    <x v="0"/>
    <x v="1"/>
    <x v="2"/>
    <x v="4"/>
    <x v="23"/>
    <x v="0"/>
    <x v="0"/>
    <s v="Tesseramento"/>
    <x v="1"/>
    <x v="5"/>
    <x v="0"/>
    <m/>
  </r>
  <r>
    <n v="194573"/>
    <x v="0"/>
    <x v="0"/>
    <x v="2"/>
    <x v="2"/>
    <x v="4"/>
    <x v="110"/>
    <x v="0"/>
    <x v="1"/>
    <s v="Tesseramento"/>
    <x v="1"/>
    <x v="0"/>
    <x v="0"/>
    <m/>
  </r>
  <r>
    <n v="240576"/>
    <x v="1"/>
    <x v="0"/>
    <x v="1"/>
    <x v="2"/>
    <x v="4"/>
    <x v="50"/>
    <x v="0"/>
    <x v="0"/>
    <s v="Tesseramento"/>
    <x v="1"/>
    <x v="5"/>
    <x v="0"/>
    <m/>
  </r>
  <r>
    <n v="7216"/>
    <x v="0"/>
    <x v="0"/>
    <x v="0"/>
    <x v="0"/>
    <x v="14"/>
    <x v="129"/>
    <x v="0"/>
    <x v="1"/>
    <s v="Tesseramento"/>
    <x v="1"/>
    <x v="4"/>
    <x v="0"/>
    <m/>
  </r>
  <r>
    <n v="220861"/>
    <x v="1"/>
    <x v="1"/>
    <x v="2"/>
    <x v="1"/>
    <x v="0"/>
    <x v="206"/>
    <x v="0"/>
    <x v="0"/>
    <s v="Tesseramento"/>
    <x v="1"/>
    <x v="5"/>
    <x v="0"/>
    <m/>
  </r>
  <r>
    <n v="240204"/>
    <x v="0"/>
    <x v="0"/>
    <x v="1"/>
    <x v="2"/>
    <x v="4"/>
    <x v="68"/>
    <x v="0"/>
    <x v="0"/>
    <s v="Tesseramento"/>
    <x v="1"/>
    <x v="1"/>
    <x v="0"/>
    <m/>
  </r>
  <r>
    <n v="211577"/>
    <x v="0"/>
    <x v="1"/>
    <x v="2"/>
    <x v="1"/>
    <x v="0"/>
    <x v="206"/>
    <x v="0"/>
    <x v="1"/>
    <s v="Tesseramento"/>
    <x v="1"/>
    <x v="0"/>
    <x v="0"/>
    <m/>
  </r>
  <r>
    <n v="240203"/>
    <x v="0"/>
    <x v="1"/>
    <x v="1"/>
    <x v="0"/>
    <x v="0"/>
    <x v="206"/>
    <x v="0"/>
    <x v="0"/>
    <s v="Tesseramento"/>
    <x v="1"/>
    <x v="0"/>
    <x v="0"/>
    <m/>
  </r>
  <r>
    <n v="240294"/>
    <x v="0"/>
    <x v="1"/>
    <x v="1"/>
    <x v="2"/>
    <x v="4"/>
    <x v="4"/>
    <x v="0"/>
    <x v="1"/>
    <s v="Tesseramento"/>
    <x v="1"/>
    <x v="1"/>
    <x v="0"/>
    <m/>
  </r>
  <r>
    <n v="240317"/>
    <x v="0"/>
    <x v="1"/>
    <x v="1"/>
    <x v="1"/>
    <x v="7"/>
    <x v="45"/>
    <x v="0"/>
    <x v="0"/>
    <s v="Tesseramento"/>
    <x v="1"/>
    <x v="0"/>
    <x v="0"/>
    <m/>
  </r>
  <r>
    <n v="205514"/>
    <x v="0"/>
    <x v="0"/>
    <x v="2"/>
    <x v="2"/>
    <x v="10"/>
    <x v="396"/>
    <x v="0"/>
    <x v="1"/>
    <s v="Tesseramento"/>
    <x v="0"/>
    <x v="0"/>
    <x v="0"/>
    <m/>
  </r>
  <r>
    <n v="240290"/>
    <x v="1"/>
    <x v="1"/>
    <x v="1"/>
    <x v="2"/>
    <x v="4"/>
    <x v="219"/>
    <x v="0"/>
    <x v="1"/>
    <s v="Tesseramento"/>
    <x v="0"/>
    <x v="7"/>
    <x v="0"/>
    <m/>
  </r>
  <r>
    <n v="240289"/>
    <x v="1"/>
    <x v="1"/>
    <x v="1"/>
    <x v="2"/>
    <x v="4"/>
    <x v="219"/>
    <x v="0"/>
    <x v="1"/>
    <s v="Tesseramento"/>
    <x v="0"/>
    <x v="5"/>
    <x v="0"/>
    <m/>
  </r>
  <r>
    <n v="21424"/>
    <x v="0"/>
    <x v="0"/>
    <x v="2"/>
    <x v="0"/>
    <x v="0"/>
    <x v="100"/>
    <x v="0"/>
    <x v="1"/>
    <s v="Tesseramento"/>
    <x v="0"/>
    <x v="1"/>
    <x v="0"/>
    <m/>
  </r>
  <r>
    <n v="240315"/>
    <x v="0"/>
    <x v="1"/>
    <x v="1"/>
    <x v="2"/>
    <x v="7"/>
    <x v="45"/>
    <x v="0"/>
    <x v="1"/>
    <s v="Tesseramento"/>
    <x v="1"/>
    <x v="0"/>
    <x v="0"/>
    <m/>
  </r>
  <r>
    <n v="139745"/>
    <x v="0"/>
    <x v="0"/>
    <x v="0"/>
    <x v="0"/>
    <x v="7"/>
    <x v="205"/>
    <x v="0"/>
    <x v="1"/>
    <s v="Tesseramento"/>
    <x v="1"/>
    <x v="3"/>
    <x v="0"/>
    <m/>
  </r>
  <r>
    <n v="240246"/>
    <x v="1"/>
    <x v="0"/>
    <x v="1"/>
    <x v="2"/>
    <x v="4"/>
    <x v="101"/>
    <x v="0"/>
    <x v="0"/>
    <s v="Tesseramento"/>
    <x v="0"/>
    <x v="5"/>
    <x v="0"/>
    <m/>
  </r>
  <r>
    <n v="240248"/>
    <x v="1"/>
    <x v="0"/>
    <x v="1"/>
    <x v="2"/>
    <x v="4"/>
    <x v="101"/>
    <x v="0"/>
    <x v="0"/>
    <s v="Tesseramento"/>
    <x v="0"/>
    <x v="5"/>
    <x v="0"/>
    <m/>
  </r>
  <r>
    <n v="240341"/>
    <x v="0"/>
    <x v="0"/>
    <x v="1"/>
    <x v="1"/>
    <x v="11"/>
    <x v="130"/>
    <x v="0"/>
    <x v="0"/>
    <s v="Tesseramento"/>
    <x v="1"/>
    <x v="0"/>
    <x v="0"/>
    <m/>
  </r>
  <r>
    <n v="240349"/>
    <x v="0"/>
    <x v="0"/>
    <x v="1"/>
    <x v="0"/>
    <x v="1"/>
    <x v="308"/>
    <x v="0"/>
    <x v="0"/>
    <s v="Tesseramento"/>
    <x v="0"/>
    <x v="0"/>
    <x v="0"/>
    <m/>
  </r>
  <r>
    <n v="240350"/>
    <x v="0"/>
    <x v="0"/>
    <x v="1"/>
    <x v="1"/>
    <x v="1"/>
    <x v="308"/>
    <x v="0"/>
    <x v="0"/>
    <s v="Tesseramento"/>
    <x v="0"/>
    <x v="0"/>
    <x v="0"/>
    <m/>
  </r>
  <r>
    <n v="240351"/>
    <x v="0"/>
    <x v="0"/>
    <x v="1"/>
    <x v="1"/>
    <x v="1"/>
    <x v="308"/>
    <x v="0"/>
    <x v="0"/>
    <s v="Tesseramento"/>
    <x v="0"/>
    <x v="0"/>
    <x v="0"/>
    <m/>
  </r>
  <r>
    <n v="170216"/>
    <x v="0"/>
    <x v="0"/>
    <x v="0"/>
    <x v="0"/>
    <x v="0"/>
    <x v="169"/>
    <x v="0"/>
    <x v="0"/>
    <s v="Tesseramento"/>
    <x v="0"/>
    <x v="0"/>
    <x v="0"/>
    <m/>
  </r>
  <r>
    <n v="240230"/>
    <x v="0"/>
    <x v="0"/>
    <x v="1"/>
    <x v="2"/>
    <x v="11"/>
    <x v="339"/>
    <x v="0"/>
    <x v="0"/>
    <s v="Tesseramento"/>
    <x v="1"/>
    <x v="4"/>
    <x v="0"/>
    <m/>
  </r>
  <r>
    <n v="240393"/>
    <x v="0"/>
    <x v="1"/>
    <x v="1"/>
    <x v="1"/>
    <x v="15"/>
    <x v="57"/>
    <x v="0"/>
    <x v="1"/>
    <s v="Tesseramento"/>
    <x v="1"/>
    <x v="3"/>
    <x v="0"/>
    <m/>
  </r>
  <r>
    <n v="240228"/>
    <x v="1"/>
    <x v="0"/>
    <x v="1"/>
    <x v="2"/>
    <x v="11"/>
    <x v="339"/>
    <x v="0"/>
    <x v="0"/>
    <s v="Tesseramento"/>
    <x v="1"/>
    <x v="5"/>
    <x v="0"/>
    <m/>
  </r>
  <r>
    <n v="230181"/>
    <x v="1"/>
    <x v="0"/>
    <x v="0"/>
    <x v="2"/>
    <x v="11"/>
    <x v="24"/>
    <x v="0"/>
    <x v="1"/>
    <s v="Tesseramento"/>
    <x v="1"/>
    <x v="5"/>
    <x v="0"/>
    <m/>
  </r>
  <r>
    <n v="240229"/>
    <x v="0"/>
    <x v="0"/>
    <x v="1"/>
    <x v="2"/>
    <x v="11"/>
    <x v="339"/>
    <x v="0"/>
    <x v="1"/>
    <s v="Tesseramento"/>
    <x v="1"/>
    <x v="0"/>
    <x v="0"/>
    <m/>
  </r>
  <r>
    <n v="233060"/>
    <x v="0"/>
    <x v="1"/>
    <x v="0"/>
    <x v="1"/>
    <x v="15"/>
    <x v="203"/>
    <x v="0"/>
    <x v="0"/>
    <s v="Tesseramento"/>
    <x v="1"/>
    <x v="1"/>
    <x v="0"/>
    <m/>
  </r>
  <r>
    <n v="240231"/>
    <x v="0"/>
    <x v="0"/>
    <x v="1"/>
    <x v="0"/>
    <x v="11"/>
    <x v="339"/>
    <x v="0"/>
    <x v="0"/>
    <s v="Tesseramento"/>
    <x v="1"/>
    <x v="1"/>
    <x v="0"/>
    <m/>
  </r>
  <r>
    <n v="240256"/>
    <x v="0"/>
    <x v="0"/>
    <x v="1"/>
    <x v="1"/>
    <x v="11"/>
    <x v="327"/>
    <x v="0"/>
    <x v="0"/>
    <s v="Tesseramento"/>
    <x v="0"/>
    <x v="3"/>
    <x v="0"/>
    <m/>
  </r>
  <r>
    <n v="148274"/>
    <x v="0"/>
    <x v="0"/>
    <x v="2"/>
    <x v="0"/>
    <x v="8"/>
    <x v="112"/>
    <x v="0"/>
    <x v="0"/>
    <s v="Tesseramento"/>
    <x v="1"/>
    <x v="1"/>
    <x v="0"/>
    <m/>
  </r>
  <r>
    <n v="29292"/>
    <x v="0"/>
    <x v="0"/>
    <x v="0"/>
    <x v="0"/>
    <x v="1"/>
    <x v="28"/>
    <x v="0"/>
    <x v="0"/>
    <s v="Tesseramento"/>
    <x v="1"/>
    <x v="0"/>
    <x v="0"/>
    <m/>
  </r>
  <r>
    <n v="154558"/>
    <x v="0"/>
    <x v="0"/>
    <x v="0"/>
    <x v="0"/>
    <x v="2"/>
    <x v="230"/>
    <x v="0"/>
    <x v="0"/>
    <s v="Tesseramento"/>
    <x v="1"/>
    <x v="0"/>
    <x v="0"/>
    <m/>
  </r>
  <r>
    <n v="24661"/>
    <x v="0"/>
    <x v="0"/>
    <x v="0"/>
    <x v="0"/>
    <x v="4"/>
    <x v="101"/>
    <x v="0"/>
    <x v="0"/>
    <s v="Tesseramento"/>
    <x v="0"/>
    <x v="3"/>
    <x v="0"/>
    <m/>
  </r>
  <r>
    <n v="113112"/>
    <x v="0"/>
    <x v="0"/>
    <x v="0"/>
    <x v="0"/>
    <x v="2"/>
    <x v="79"/>
    <x v="0"/>
    <x v="0"/>
    <s v="Tesseramento"/>
    <x v="1"/>
    <x v="4"/>
    <x v="0"/>
    <m/>
  </r>
  <r>
    <n v="13967"/>
    <x v="0"/>
    <x v="0"/>
    <x v="0"/>
    <x v="0"/>
    <x v="7"/>
    <x v="181"/>
    <x v="0"/>
    <x v="0"/>
    <s v="Tesseramento"/>
    <x v="1"/>
    <x v="0"/>
    <x v="0"/>
    <m/>
  </r>
  <r>
    <n v="240495"/>
    <x v="1"/>
    <x v="0"/>
    <x v="1"/>
    <x v="2"/>
    <x v="2"/>
    <x v="353"/>
    <x v="0"/>
    <x v="0"/>
    <s v="Tesseramento"/>
    <x v="1"/>
    <x v="5"/>
    <x v="0"/>
    <m/>
  </r>
  <r>
    <n v="240252"/>
    <x v="0"/>
    <x v="1"/>
    <x v="1"/>
    <x v="2"/>
    <x v="7"/>
    <x v="181"/>
    <x v="0"/>
    <x v="1"/>
    <s v="Tesseramento"/>
    <x v="1"/>
    <x v="0"/>
    <x v="0"/>
    <m/>
  </r>
  <r>
    <n v="240250"/>
    <x v="1"/>
    <x v="0"/>
    <x v="1"/>
    <x v="2"/>
    <x v="7"/>
    <x v="181"/>
    <x v="0"/>
    <x v="0"/>
    <s v="Tesseramento"/>
    <x v="1"/>
    <x v="5"/>
    <x v="0"/>
    <m/>
  </r>
  <r>
    <n v="240251"/>
    <x v="1"/>
    <x v="0"/>
    <x v="1"/>
    <x v="2"/>
    <x v="7"/>
    <x v="181"/>
    <x v="0"/>
    <x v="0"/>
    <s v="Tesseramento"/>
    <x v="1"/>
    <x v="5"/>
    <x v="0"/>
    <m/>
  </r>
  <r>
    <n v="232483"/>
    <x v="1"/>
    <x v="0"/>
    <x v="0"/>
    <x v="2"/>
    <x v="7"/>
    <x v="181"/>
    <x v="0"/>
    <x v="1"/>
    <s v="Tesseramento"/>
    <x v="1"/>
    <x v="5"/>
    <x v="0"/>
    <m/>
  </r>
  <r>
    <n v="187091"/>
    <x v="0"/>
    <x v="0"/>
    <x v="2"/>
    <x v="2"/>
    <x v="12"/>
    <x v="27"/>
    <x v="0"/>
    <x v="0"/>
    <s v="Tesseramento"/>
    <x v="1"/>
    <x v="1"/>
    <x v="0"/>
    <m/>
  </r>
  <r>
    <n v="240319"/>
    <x v="0"/>
    <x v="1"/>
    <x v="1"/>
    <x v="1"/>
    <x v="7"/>
    <x v="45"/>
    <x v="0"/>
    <x v="1"/>
    <s v="Tesseramento"/>
    <x v="1"/>
    <x v="0"/>
    <x v="0"/>
    <m/>
  </r>
  <r>
    <n v="240254"/>
    <x v="1"/>
    <x v="0"/>
    <x v="1"/>
    <x v="0"/>
    <x v="7"/>
    <x v="69"/>
    <x v="0"/>
    <x v="0"/>
    <s v="Tesseramento"/>
    <x v="1"/>
    <x v="6"/>
    <x v="0"/>
    <m/>
  </r>
  <r>
    <n v="56484"/>
    <x v="0"/>
    <x v="1"/>
    <x v="2"/>
    <x v="0"/>
    <x v="11"/>
    <x v="143"/>
    <x v="0"/>
    <x v="0"/>
    <s v="Tesseramento"/>
    <x v="1"/>
    <x v="3"/>
    <x v="0"/>
    <m/>
  </r>
  <r>
    <n v="240267"/>
    <x v="0"/>
    <x v="0"/>
    <x v="1"/>
    <x v="0"/>
    <x v="1"/>
    <x v="405"/>
    <x v="0"/>
    <x v="0"/>
    <s v="Tesseramento"/>
    <x v="0"/>
    <x v="1"/>
    <x v="0"/>
    <m/>
  </r>
  <r>
    <n v="240269"/>
    <x v="0"/>
    <x v="0"/>
    <x v="1"/>
    <x v="1"/>
    <x v="1"/>
    <x v="405"/>
    <x v="0"/>
    <x v="0"/>
    <s v="Tesseramento"/>
    <x v="0"/>
    <x v="1"/>
    <x v="0"/>
    <m/>
  </r>
  <r>
    <n v="171541"/>
    <x v="0"/>
    <x v="0"/>
    <x v="0"/>
    <x v="0"/>
    <x v="2"/>
    <x v="5"/>
    <x v="0"/>
    <x v="0"/>
    <s v="Tesseramento"/>
    <x v="1"/>
    <x v="0"/>
    <x v="0"/>
    <m/>
  </r>
  <r>
    <n v="136755"/>
    <x v="0"/>
    <x v="0"/>
    <x v="0"/>
    <x v="0"/>
    <x v="2"/>
    <x v="5"/>
    <x v="0"/>
    <x v="0"/>
    <s v="Tesseramento"/>
    <x v="1"/>
    <x v="0"/>
    <x v="0"/>
    <m/>
  </r>
  <r>
    <n v="135725"/>
    <x v="0"/>
    <x v="0"/>
    <x v="0"/>
    <x v="0"/>
    <x v="2"/>
    <x v="224"/>
    <x v="0"/>
    <x v="0"/>
    <s v="Tesseramento"/>
    <x v="1"/>
    <x v="1"/>
    <x v="0"/>
    <m/>
  </r>
  <r>
    <n v="240268"/>
    <x v="0"/>
    <x v="0"/>
    <x v="1"/>
    <x v="1"/>
    <x v="1"/>
    <x v="405"/>
    <x v="0"/>
    <x v="0"/>
    <s v="Tesseramento"/>
    <x v="0"/>
    <x v="0"/>
    <x v="0"/>
    <m/>
  </r>
  <r>
    <n v="240323"/>
    <x v="0"/>
    <x v="1"/>
    <x v="1"/>
    <x v="3"/>
    <x v="2"/>
    <x v="224"/>
    <x v="0"/>
    <x v="0"/>
    <s v="Tesseramento"/>
    <x v="1"/>
    <x v="0"/>
    <x v="0"/>
    <m/>
  </r>
  <r>
    <n v="240270"/>
    <x v="0"/>
    <x v="0"/>
    <x v="1"/>
    <x v="1"/>
    <x v="4"/>
    <x v="147"/>
    <x v="0"/>
    <x v="0"/>
    <s v="Tesseramento"/>
    <x v="1"/>
    <x v="1"/>
    <x v="0"/>
    <m/>
  </r>
  <r>
    <n v="124282"/>
    <x v="0"/>
    <x v="0"/>
    <x v="0"/>
    <x v="0"/>
    <x v="7"/>
    <x v="288"/>
    <x v="0"/>
    <x v="0"/>
    <s v="Tesseramento"/>
    <x v="3"/>
    <x v="0"/>
    <x v="0"/>
    <m/>
  </r>
  <r>
    <n v="240255"/>
    <x v="1"/>
    <x v="1"/>
    <x v="1"/>
    <x v="2"/>
    <x v="12"/>
    <x v="27"/>
    <x v="0"/>
    <x v="0"/>
    <s v="Tesseramento"/>
    <x v="1"/>
    <x v="6"/>
    <x v="0"/>
    <m/>
  </r>
  <r>
    <n v="35062"/>
    <x v="0"/>
    <x v="0"/>
    <x v="0"/>
    <x v="0"/>
    <x v="2"/>
    <x v="224"/>
    <x v="0"/>
    <x v="0"/>
    <s v="Tesseramento"/>
    <x v="1"/>
    <x v="4"/>
    <x v="0"/>
    <m/>
  </r>
  <r>
    <n v="147458"/>
    <x v="0"/>
    <x v="0"/>
    <x v="0"/>
    <x v="0"/>
    <x v="2"/>
    <x v="224"/>
    <x v="0"/>
    <x v="1"/>
    <s v="Tesseramento"/>
    <x v="1"/>
    <x v="4"/>
    <x v="0"/>
    <m/>
  </r>
  <r>
    <n v="240554"/>
    <x v="0"/>
    <x v="0"/>
    <x v="1"/>
    <x v="1"/>
    <x v="11"/>
    <x v="365"/>
    <x v="0"/>
    <x v="0"/>
    <s v="Tesseramento"/>
    <x v="1"/>
    <x v="0"/>
    <x v="0"/>
    <m/>
  </r>
  <r>
    <n v="240258"/>
    <x v="0"/>
    <x v="0"/>
    <x v="1"/>
    <x v="1"/>
    <x v="11"/>
    <x v="388"/>
    <x v="0"/>
    <x v="1"/>
    <s v="Tesseramento"/>
    <x v="0"/>
    <x v="1"/>
    <x v="0"/>
    <m/>
  </r>
  <r>
    <n v="240260"/>
    <x v="0"/>
    <x v="0"/>
    <x v="1"/>
    <x v="1"/>
    <x v="11"/>
    <x v="388"/>
    <x v="0"/>
    <x v="0"/>
    <s v="Tesseramento"/>
    <x v="0"/>
    <x v="1"/>
    <x v="0"/>
    <m/>
  </r>
  <r>
    <n v="240259"/>
    <x v="0"/>
    <x v="0"/>
    <x v="1"/>
    <x v="1"/>
    <x v="11"/>
    <x v="388"/>
    <x v="0"/>
    <x v="0"/>
    <s v="Tesseramento"/>
    <x v="0"/>
    <x v="0"/>
    <x v="0"/>
    <m/>
  </r>
  <r>
    <n v="114843"/>
    <x v="0"/>
    <x v="0"/>
    <x v="2"/>
    <x v="1"/>
    <x v="8"/>
    <x v="113"/>
    <x v="0"/>
    <x v="0"/>
    <s v="Tesseramento"/>
    <x v="0"/>
    <x v="0"/>
    <x v="0"/>
    <m/>
  </r>
  <r>
    <n v="212738"/>
    <x v="1"/>
    <x v="0"/>
    <x v="0"/>
    <x v="2"/>
    <x v="6"/>
    <x v="217"/>
    <x v="0"/>
    <x v="1"/>
    <s v="Tesseramento"/>
    <x v="0"/>
    <x v="5"/>
    <x v="0"/>
    <m/>
  </r>
  <r>
    <n v="49655"/>
    <x v="0"/>
    <x v="0"/>
    <x v="0"/>
    <x v="0"/>
    <x v="10"/>
    <x v="240"/>
    <x v="0"/>
    <x v="0"/>
    <s v="Tesseramento"/>
    <x v="1"/>
    <x v="4"/>
    <x v="0"/>
    <m/>
  </r>
  <r>
    <n v="175753"/>
    <x v="0"/>
    <x v="0"/>
    <x v="2"/>
    <x v="0"/>
    <x v="7"/>
    <x v="11"/>
    <x v="0"/>
    <x v="0"/>
    <s v="Tesseramento"/>
    <x v="1"/>
    <x v="0"/>
    <x v="0"/>
    <m/>
  </r>
  <r>
    <n v="240333"/>
    <x v="1"/>
    <x v="1"/>
    <x v="1"/>
    <x v="2"/>
    <x v="7"/>
    <x v="11"/>
    <x v="0"/>
    <x v="0"/>
    <s v="Tesseramento"/>
    <x v="1"/>
    <x v="5"/>
    <x v="0"/>
    <m/>
  </r>
  <r>
    <n v="240332"/>
    <x v="0"/>
    <x v="1"/>
    <x v="1"/>
    <x v="3"/>
    <x v="7"/>
    <x v="11"/>
    <x v="0"/>
    <x v="0"/>
    <s v="Tesseramento"/>
    <x v="1"/>
    <x v="0"/>
    <x v="0"/>
    <m/>
  </r>
  <r>
    <n v="226855"/>
    <x v="0"/>
    <x v="1"/>
    <x v="0"/>
    <x v="1"/>
    <x v="1"/>
    <x v="320"/>
    <x v="0"/>
    <x v="0"/>
    <s v="Tesseramento"/>
    <x v="1"/>
    <x v="0"/>
    <x v="0"/>
    <m/>
  </r>
  <r>
    <n v="240271"/>
    <x v="0"/>
    <x v="1"/>
    <x v="1"/>
    <x v="1"/>
    <x v="1"/>
    <x v="320"/>
    <x v="0"/>
    <x v="0"/>
    <s v="Tesseramento"/>
    <x v="1"/>
    <x v="0"/>
    <x v="0"/>
    <m/>
  </r>
  <r>
    <n v="240358"/>
    <x v="1"/>
    <x v="0"/>
    <x v="1"/>
    <x v="2"/>
    <x v="1"/>
    <x v="20"/>
    <x v="0"/>
    <x v="1"/>
    <s v="Tesseramento"/>
    <x v="0"/>
    <x v="5"/>
    <x v="0"/>
    <m/>
  </r>
  <r>
    <n v="240316"/>
    <x v="1"/>
    <x v="0"/>
    <x v="1"/>
    <x v="2"/>
    <x v="7"/>
    <x v="45"/>
    <x v="0"/>
    <x v="1"/>
    <s v="Tesseramento"/>
    <x v="1"/>
    <x v="5"/>
    <x v="0"/>
    <m/>
  </r>
  <r>
    <n v="29997"/>
    <x v="0"/>
    <x v="0"/>
    <x v="0"/>
    <x v="0"/>
    <x v="1"/>
    <x v="26"/>
    <x v="0"/>
    <x v="1"/>
    <s v="Tesseramento"/>
    <x v="1"/>
    <x v="3"/>
    <x v="0"/>
    <m/>
  </r>
  <r>
    <n v="190780"/>
    <x v="1"/>
    <x v="1"/>
    <x v="2"/>
    <x v="1"/>
    <x v="1"/>
    <x v="48"/>
    <x v="0"/>
    <x v="0"/>
    <s v="Tesseramento"/>
    <x v="1"/>
    <x v="6"/>
    <x v="0"/>
    <m/>
  </r>
  <r>
    <n v="240277"/>
    <x v="0"/>
    <x v="1"/>
    <x v="1"/>
    <x v="1"/>
    <x v="1"/>
    <x v="48"/>
    <x v="0"/>
    <x v="0"/>
    <s v="Tesseramento"/>
    <x v="1"/>
    <x v="0"/>
    <x v="0"/>
    <m/>
  </r>
  <r>
    <n v="240273"/>
    <x v="0"/>
    <x v="1"/>
    <x v="1"/>
    <x v="1"/>
    <x v="1"/>
    <x v="48"/>
    <x v="0"/>
    <x v="0"/>
    <s v="Tesseramento"/>
    <x v="1"/>
    <x v="4"/>
    <x v="0"/>
    <m/>
  </r>
  <r>
    <n v="240274"/>
    <x v="0"/>
    <x v="1"/>
    <x v="1"/>
    <x v="1"/>
    <x v="1"/>
    <x v="48"/>
    <x v="0"/>
    <x v="0"/>
    <s v="Tesseramento"/>
    <x v="1"/>
    <x v="1"/>
    <x v="0"/>
    <m/>
  </r>
  <r>
    <n v="137436"/>
    <x v="0"/>
    <x v="0"/>
    <x v="0"/>
    <x v="0"/>
    <x v="4"/>
    <x v="146"/>
    <x v="0"/>
    <x v="0"/>
    <s v="Tesseramento"/>
    <x v="1"/>
    <x v="1"/>
    <x v="0"/>
    <m/>
  </r>
  <r>
    <n v="240275"/>
    <x v="0"/>
    <x v="1"/>
    <x v="1"/>
    <x v="1"/>
    <x v="1"/>
    <x v="48"/>
    <x v="0"/>
    <x v="1"/>
    <s v="Tesseramento"/>
    <x v="1"/>
    <x v="3"/>
    <x v="0"/>
    <m/>
  </r>
  <r>
    <n v="240276"/>
    <x v="0"/>
    <x v="1"/>
    <x v="1"/>
    <x v="1"/>
    <x v="1"/>
    <x v="48"/>
    <x v="0"/>
    <x v="0"/>
    <s v="Tesseramento"/>
    <x v="1"/>
    <x v="3"/>
    <x v="0"/>
    <m/>
  </r>
  <r>
    <n v="240355"/>
    <x v="1"/>
    <x v="0"/>
    <x v="1"/>
    <x v="2"/>
    <x v="1"/>
    <x v="20"/>
    <x v="0"/>
    <x v="0"/>
    <s v="Tesseramento"/>
    <x v="0"/>
    <x v="5"/>
    <x v="0"/>
    <m/>
  </r>
  <r>
    <n v="240313"/>
    <x v="1"/>
    <x v="0"/>
    <x v="1"/>
    <x v="1"/>
    <x v="4"/>
    <x v="23"/>
    <x v="0"/>
    <x v="1"/>
    <s v="Tesseramento"/>
    <x v="1"/>
    <x v="5"/>
    <x v="0"/>
    <m/>
  </r>
  <r>
    <n v="240312"/>
    <x v="1"/>
    <x v="0"/>
    <x v="1"/>
    <x v="4"/>
    <x v="4"/>
    <x v="23"/>
    <x v="0"/>
    <x v="0"/>
    <s v="Tesseramento"/>
    <x v="1"/>
    <x v="7"/>
    <x v="0"/>
    <m/>
  </r>
  <r>
    <n v="240391"/>
    <x v="1"/>
    <x v="1"/>
    <x v="1"/>
    <x v="2"/>
    <x v="2"/>
    <x v="251"/>
    <x v="0"/>
    <x v="0"/>
    <s v="Tesseramento"/>
    <x v="1"/>
    <x v="7"/>
    <x v="0"/>
    <m/>
  </r>
  <r>
    <n v="240314"/>
    <x v="0"/>
    <x v="0"/>
    <x v="1"/>
    <x v="2"/>
    <x v="4"/>
    <x v="23"/>
    <x v="0"/>
    <x v="1"/>
    <s v="Tesseramento"/>
    <x v="1"/>
    <x v="0"/>
    <x v="0"/>
    <m/>
  </r>
  <r>
    <n v="240392"/>
    <x v="1"/>
    <x v="1"/>
    <x v="1"/>
    <x v="2"/>
    <x v="2"/>
    <x v="251"/>
    <x v="0"/>
    <x v="1"/>
    <s v="Tesseramento"/>
    <x v="1"/>
    <x v="5"/>
    <x v="0"/>
    <m/>
  </r>
  <r>
    <n v="66843"/>
    <x v="0"/>
    <x v="0"/>
    <x v="0"/>
    <x v="0"/>
    <x v="7"/>
    <x v="301"/>
    <x v="0"/>
    <x v="0"/>
    <s v="Tesseramento"/>
    <x v="1"/>
    <x v="0"/>
    <x v="0"/>
    <m/>
  </r>
  <r>
    <n v="216239"/>
    <x v="0"/>
    <x v="0"/>
    <x v="0"/>
    <x v="1"/>
    <x v="7"/>
    <x v="301"/>
    <x v="0"/>
    <x v="1"/>
    <s v="Tesseramento"/>
    <x v="1"/>
    <x v="0"/>
    <x v="0"/>
    <m/>
  </r>
  <r>
    <n v="17074"/>
    <x v="0"/>
    <x v="0"/>
    <x v="0"/>
    <x v="0"/>
    <x v="2"/>
    <x v="79"/>
    <x v="0"/>
    <x v="0"/>
    <s v="Tesseramento"/>
    <x v="1"/>
    <x v="4"/>
    <x v="0"/>
    <m/>
  </r>
  <r>
    <n v="68391"/>
    <x v="0"/>
    <x v="0"/>
    <x v="0"/>
    <x v="0"/>
    <x v="10"/>
    <x v="234"/>
    <x v="0"/>
    <x v="0"/>
    <s v="Tesseramento"/>
    <x v="0"/>
    <x v="0"/>
    <x v="0"/>
    <m/>
  </r>
  <r>
    <n v="240278"/>
    <x v="1"/>
    <x v="1"/>
    <x v="1"/>
    <x v="2"/>
    <x v="2"/>
    <x v="153"/>
    <x v="0"/>
    <x v="0"/>
    <s v="Tesseramento"/>
    <x v="0"/>
    <x v="7"/>
    <x v="0"/>
    <m/>
  </r>
  <r>
    <n v="240399"/>
    <x v="0"/>
    <x v="1"/>
    <x v="1"/>
    <x v="2"/>
    <x v="1"/>
    <x v="138"/>
    <x v="0"/>
    <x v="0"/>
    <s v="Tesseramento"/>
    <x v="1"/>
    <x v="3"/>
    <x v="0"/>
    <m/>
  </r>
  <r>
    <n v="240324"/>
    <x v="1"/>
    <x v="1"/>
    <x v="1"/>
    <x v="2"/>
    <x v="7"/>
    <x v="267"/>
    <x v="0"/>
    <x v="0"/>
    <s v="Tesseramento"/>
    <x v="1"/>
    <x v="5"/>
    <x v="0"/>
    <m/>
  </r>
  <r>
    <n v="240325"/>
    <x v="1"/>
    <x v="1"/>
    <x v="1"/>
    <x v="2"/>
    <x v="7"/>
    <x v="267"/>
    <x v="0"/>
    <x v="0"/>
    <s v="Tesseramento"/>
    <x v="1"/>
    <x v="5"/>
    <x v="0"/>
    <m/>
  </r>
  <r>
    <n v="240437"/>
    <x v="1"/>
    <x v="1"/>
    <x v="1"/>
    <x v="1"/>
    <x v="3"/>
    <x v="85"/>
    <x v="0"/>
    <x v="0"/>
    <s v="Tesseramento"/>
    <x v="1"/>
    <x v="7"/>
    <x v="0"/>
    <m/>
  </r>
  <r>
    <n v="240489"/>
    <x v="0"/>
    <x v="1"/>
    <x v="1"/>
    <x v="3"/>
    <x v="2"/>
    <x v="265"/>
    <x v="0"/>
    <x v="0"/>
    <s v="Tesseramento"/>
    <x v="1"/>
    <x v="1"/>
    <x v="0"/>
    <m/>
  </r>
  <r>
    <n v="240262"/>
    <x v="0"/>
    <x v="1"/>
    <x v="1"/>
    <x v="1"/>
    <x v="0"/>
    <x v="206"/>
    <x v="0"/>
    <x v="1"/>
    <s v="Tesseramento"/>
    <x v="1"/>
    <x v="0"/>
    <x v="0"/>
    <m/>
  </r>
  <r>
    <n v="240261"/>
    <x v="0"/>
    <x v="1"/>
    <x v="1"/>
    <x v="1"/>
    <x v="0"/>
    <x v="206"/>
    <x v="0"/>
    <x v="1"/>
    <s v="Tesseramento"/>
    <x v="1"/>
    <x v="0"/>
    <x v="0"/>
    <m/>
  </r>
  <r>
    <n v="240263"/>
    <x v="0"/>
    <x v="1"/>
    <x v="1"/>
    <x v="1"/>
    <x v="0"/>
    <x v="206"/>
    <x v="0"/>
    <x v="0"/>
    <s v="Tesseramento"/>
    <x v="1"/>
    <x v="0"/>
    <x v="0"/>
    <m/>
  </r>
  <r>
    <n v="240322"/>
    <x v="0"/>
    <x v="1"/>
    <x v="1"/>
    <x v="1"/>
    <x v="4"/>
    <x v="125"/>
    <x v="0"/>
    <x v="1"/>
    <s v="Tesseramento"/>
    <x v="1"/>
    <x v="1"/>
    <x v="0"/>
    <m/>
  </r>
  <r>
    <n v="128095"/>
    <x v="0"/>
    <x v="0"/>
    <x v="0"/>
    <x v="0"/>
    <x v="2"/>
    <x v="230"/>
    <x v="0"/>
    <x v="0"/>
    <s v="Tesseramento"/>
    <x v="1"/>
    <x v="0"/>
    <x v="0"/>
    <m/>
  </r>
  <r>
    <n v="240311"/>
    <x v="0"/>
    <x v="0"/>
    <x v="1"/>
    <x v="1"/>
    <x v="2"/>
    <x v="230"/>
    <x v="0"/>
    <x v="0"/>
    <s v="Tesseramento"/>
    <x v="1"/>
    <x v="0"/>
    <x v="0"/>
    <m/>
  </r>
  <r>
    <n v="180132"/>
    <x v="0"/>
    <x v="1"/>
    <x v="2"/>
    <x v="1"/>
    <x v="11"/>
    <x v="152"/>
    <x v="0"/>
    <x v="0"/>
    <s v="Tesseramento"/>
    <x v="1"/>
    <x v="0"/>
    <x v="0"/>
    <m/>
  </r>
  <r>
    <n v="240668"/>
    <x v="0"/>
    <x v="1"/>
    <x v="1"/>
    <x v="1"/>
    <x v="11"/>
    <x v="152"/>
    <x v="0"/>
    <x v="1"/>
    <s v="Tesseramento"/>
    <x v="1"/>
    <x v="0"/>
    <x v="0"/>
    <m/>
  </r>
  <r>
    <n v="240682"/>
    <x v="0"/>
    <x v="1"/>
    <x v="1"/>
    <x v="1"/>
    <x v="11"/>
    <x v="152"/>
    <x v="0"/>
    <x v="0"/>
    <s v="Tesseramento"/>
    <x v="1"/>
    <x v="0"/>
    <x v="0"/>
    <m/>
  </r>
  <r>
    <n v="240671"/>
    <x v="0"/>
    <x v="1"/>
    <x v="1"/>
    <x v="3"/>
    <x v="11"/>
    <x v="152"/>
    <x v="0"/>
    <x v="0"/>
    <s v="Tesseramento"/>
    <x v="1"/>
    <x v="0"/>
    <x v="0"/>
    <m/>
  </r>
  <r>
    <n v="240674"/>
    <x v="0"/>
    <x v="1"/>
    <x v="1"/>
    <x v="3"/>
    <x v="11"/>
    <x v="152"/>
    <x v="0"/>
    <x v="0"/>
    <s v="Tesseramento"/>
    <x v="1"/>
    <x v="0"/>
    <x v="0"/>
    <m/>
  </r>
  <r>
    <n v="240666"/>
    <x v="0"/>
    <x v="1"/>
    <x v="1"/>
    <x v="2"/>
    <x v="11"/>
    <x v="152"/>
    <x v="0"/>
    <x v="0"/>
    <s v="Tesseramento"/>
    <x v="1"/>
    <x v="0"/>
    <x v="0"/>
    <m/>
  </r>
  <r>
    <n v="240678"/>
    <x v="0"/>
    <x v="1"/>
    <x v="1"/>
    <x v="2"/>
    <x v="11"/>
    <x v="152"/>
    <x v="0"/>
    <x v="0"/>
    <s v="Tesseramento"/>
    <x v="1"/>
    <x v="1"/>
    <x v="0"/>
    <m/>
  </r>
  <r>
    <n v="240673"/>
    <x v="0"/>
    <x v="1"/>
    <x v="1"/>
    <x v="2"/>
    <x v="11"/>
    <x v="152"/>
    <x v="0"/>
    <x v="0"/>
    <s v="Tesseramento"/>
    <x v="1"/>
    <x v="0"/>
    <x v="0"/>
    <m/>
  </r>
  <r>
    <n v="240677"/>
    <x v="0"/>
    <x v="1"/>
    <x v="1"/>
    <x v="2"/>
    <x v="11"/>
    <x v="152"/>
    <x v="0"/>
    <x v="1"/>
    <s v="Tesseramento"/>
    <x v="1"/>
    <x v="0"/>
    <x v="0"/>
    <m/>
  </r>
  <r>
    <n v="240683"/>
    <x v="0"/>
    <x v="1"/>
    <x v="1"/>
    <x v="3"/>
    <x v="11"/>
    <x v="152"/>
    <x v="0"/>
    <x v="0"/>
    <s v="Tesseramento"/>
    <x v="1"/>
    <x v="0"/>
    <x v="0"/>
    <m/>
  </r>
  <r>
    <n v="240690"/>
    <x v="0"/>
    <x v="1"/>
    <x v="1"/>
    <x v="2"/>
    <x v="11"/>
    <x v="152"/>
    <x v="0"/>
    <x v="0"/>
    <s v="Tesseramento"/>
    <x v="1"/>
    <x v="0"/>
    <x v="0"/>
    <m/>
  </r>
  <r>
    <n v="240661"/>
    <x v="0"/>
    <x v="1"/>
    <x v="1"/>
    <x v="1"/>
    <x v="11"/>
    <x v="152"/>
    <x v="0"/>
    <x v="0"/>
    <s v="Tesseramento"/>
    <x v="1"/>
    <x v="3"/>
    <x v="0"/>
    <m/>
  </r>
  <r>
    <n v="240662"/>
    <x v="0"/>
    <x v="1"/>
    <x v="1"/>
    <x v="1"/>
    <x v="11"/>
    <x v="152"/>
    <x v="0"/>
    <x v="1"/>
    <s v="Tesseramento"/>
    <x v="1"/>
    <x v="4"/>
    <x v="0"/>
    <m/>
  </r>
  <r>
    <n v="240689"/>
    <x v="0"/>
    <x v="1"/>
    <x v="1"/>
    <x v="2"/>
    <x v="11"/>
    <x v="152"/>
    <x v="0"/>
    <x v="0"/>
    <s v="Tesseramento"/>
    <x v="1"/>
    <x v="0"/>
    <x v="0"/>
    <m/>
  </r>
  <r>
    <n v="240688"/>
    <x v="1"/>
    <x v="1"/>
    <x v="1"/>
    <x v="1"/>
    <x v="11"/>
    <x v="152"/>
    <x v="0"/>
    <x v="0"/>
    <s v="Tesseramento"/>
    <x v="1"/>
    <x v="6"/>
    <x v="0"/>
    <m/>
  </r>
  <r>
    <n v="240675"/>
    <x v="0"/>
    <x v="1"/>
    <x v="1"/>
    <x v="1"/>
    <x v="11"/>
    <x v="152"/>
    <x v="0"/>
    <x v="0"/>
    <s v="Tesseramento"/>
    <x v="1"/>
    <x v="0"/>
    <x v="0"/>
    <m/>
  </r>
  <r>
    <n v="240329"/>
    <x v="1"/>
    <x v="1"/>
    <x v="1"/>
    <x v="2"/>
    <x v="7"/>
    <x v="135"/>
    <x v="0"/>
    <x v="0"/>
    <s v="Tesseramento"/>
    <x v="1"/>
    <x v="7"/>
    <x v="0"/>
    <m/>
  </r>
  <r>
    <n v="240681"/>
    <x v="0"/>
    <x v="1"/>
    <x v="1"/>
    <x v="3"/>
    <x v="11"/>
    <x v="152"/>
    <x v="0"/>
    <x v="1"/>
    <s v="Tesseramento"/>
    <x v="1"/>
    <x v="0"/>
    <x v="0"/>
    <m/>
  </r>
  <r>
    <n v="240693"/>
    <x v="0"/>
    <x v="1"/>
    <x v="1"/>
    <x v="1"/>
    <x v="11"/>
    <x v="152"/>
    <x v="0"/>
    <x v="0"/>
    <s v="Tesseramento"/>
    <x v="1"/>
    <x v="0"/>
    <x v="0"/>
    <m/>
  </r>
  <r>
    <n v="240660"/>
    <x v="0"/>
    <x v="1"/>
    <x v="1"/>
    <x v="2"/>
    <x v="11"/>
    <x v="152"/>
    <x v="0"/>
    <x v="0"/>
    <s v="Tesseramento"/>
    <x v="1"/>
    <x v="3"/>
    <x v="0"/>
    <m/>
  </r>
  <r>
    <n v="241109"/>
    <x v="1"/>
    <x v="0"/>
    <x v="1"/>
    <x v="2"/>
    <x v="11"/>
    <x v="24"/>
    <x v="0"/>
    <x v="0"/>
    <s v="Tesseramento"/>
    <x v="1"/>
    <x v="5"/>
    <x v="0"/>
    <m/>
  </r>
  <r>
    <n v="240320"/>
    <x v="1"/>
    <x v="0"/>
    <x v="1"/>
    <x v="2"/>
    <x v="15"/>
    <x v="247"/>
    <x v="0"/>
    <x v="1"/>
    <s v="Tesseramento"/>
    <x v="1"/>
    <x v="5"/>
    <x v="0"/>
    <m/>
  </r>
  <r>
    <n v="240676"/>
    <x v="0"/>
    <x v="1"/>
    <x v="1"/>
    <x v="2"/>
    <x v="11"/>
    <x v="152"/>
    <x v="0"/>
    <x v="0"/>
    <s v="Tesseramento"/>
    <x v="1"/>
    <x v="0"/>
    <x v="0"/>
    <m/>
  </r>
  <r>
    <n v="241111"/>
    <x v="1"/>
    <x v="0"/>
    <x v="1"/>
    <x v="2"/>
    <x v="11"/>
    <x v="24"/>
    <x v="0"/>
    <x v="0"/>
    <s v="Tesseramento"/>
    <x v="1"/>
    <x v="5"/>
    <x v="0"/>
    <m/>
  </r>
  <r>
    <n v="240664"/>
    <x v="0"/>
    <x v="1"/>
    <x v="1"/>
    <x v="2"/>
    <x v="11"/>
    <x v="152"/>
    <x v="0"/>
    <x v="1"/>
    <s v="Tesseramento"/>
    <x v="1"/>
    <x v="0"/>
    <x v="0"/>
    <m/>
  </r>
  <r>
    <n v="240672"/>
    <x v="0"/>
    <x v="1"/>
    <x v="1"/>
    <x v="3"/>
    <x v="11"/>
    <x v="152"/>
    <x v="0"/>
    <x v="0"/>
    <s v="Tesseramento"/>
    <x v="1"/>
    <x v="0"/>
    <x v="0"/>
    <m/>
  </r>
  <r>
    <n v="240667"/>
    <x v="0"/>
    <x v="1"/>
    <x v="1"/>
    <x v="3"/>
    <x v="11"/>
    <x v="152"/>
    <x v="0"/>
    <x v="1"/>
    <s v="Tesseramento"/>
    <x v="1"/>
    <x v="3"/>
    <x v="0"/>
    <m/>
  </r>
  <r>
    <n v="240686"/>
    <x v="0"/>
    <x v="1"/>
    <x v="1"/>
    <x v="3"/>
    <x v="11"/>
    <x v="152"/>
    <x v="0"/>
    <x v="1"/>
    <s v="Tesseramento"/>
    <x v="1"/>
    <x v="0"/>
    <x v="0"/>
    <m/>
  </r>
  <r>
    <n v="240685"/>
    <x v="0"/>
    <x v="1"/>
    <x v="1"/>
    <x v="2"/>
    <x v="11"/>
    <x v="152"/>
    <x v="0"/>
    <x v="1"/>
    <s v="Tesseramento"/>
    <x v="1"/>
    <x v="0"/>
    <x v="0"/>
    <m/>
  </r>
  <r>
    <n v="240691"/>
    <x v="0"/>
    <x v="1"/>
    <x v="1"/>
    <x v="1"/>
    <x v="11"/>
    <x v="152"/>
    <x v="0"/>
    <x v="0"/>
    <s v="Tesseramento"/>
    <x v="1"/>
    <x v="3"/>
    <x v="0"/>
    <m/>
  </r>
  <r>
    <n v="240694"/>
    <x v="0"/>
    <x v="1"/>
    <x v="1"/>
    <x v="1"/>
    <x v="11"/>
    <x v="152"/>
    <x v="0"/>
    <x v="1"/>
    <s v="Tesseramento"/>
    <x v="1"/>
    <x v="1"/>
    <x v="0"/>
    <m/>
  </r>
  <r>
    <n v="241112"/>
    <x v="0"/>
    <x v="1"/>
    <x v="1"/>
    <x v="2"/>
    <x v="11"/>
    <x v="24"/>
    <x v="0"/>
    <x v="0"/>
    <s v="Tesseramento"/>
    <x v="1"/>
    <x v="3"/>
    <x v="0"/>
    <m/>
  </r>
  <r>
    <n v="240669"/>
    <x v="0"/>
    <x v="1"/>
    <x v="1"/>
    <x v="2"/>
    <x v="11"/>
    <x v="152"/>
    <x v="0"/>
    <x v="0"/>
    <s v="Tesseramento"/>
    <x v="1"/>
    <x v="3"/>
    <x v="0"/>
    <m/>
  </r>
  <r>
    <n v="240670"/>
    <x v="0"/>
    <x v="1"/>
    <x v="1"/>
    <x v="1"/>
    <x v="11"/>
    <x v="152"/>
    <x v="0"/>
    <x v="0"/>
    <s v="Tesseramento"/>
    <x v="1"/>
    <x v="0"/>
    <x v="0"/>
    <m/>
  </r>
  <r>
    <n v="240692"/>
    <x v="0"/>
    <x v="1"/>
    <x v="1"/>
    <x v="1"/>
    <x v="11"/>
    <x v="152"/>
    <x v="0"/>
    <x v="1"/>
    <s v="Tesseramento"/>
    <x v="1"/>
    <x v="3"/>
    <x v="0"/>
    <m/>
  </r>
  <r>
    <n v="231457"/>
    <x v="0"/>
    <x v="1"/>
    <x v="0"/>
    <x v="3"/>
    <x v="12"/>
    <x v="27"/>
    <x v="0"/>
    <x v="0"/>
    <s v="Tesseramento"/>
    <x v="1"/>
    <x v="0"/>
    <x v="0"/>
    <m/>
  </r>
  <r>
    <n v="214428"/>
    <x v="1"/>
    <x v="0"/>
    <x v="0"/>
    <x v="1"/>
    <x v="12"/>
    <x v="27"/>
    <x v="0"/>
    <x v="1"/>
    <s v="Tesseramento"/>
    <x v="1"/>
    <x v="5"/>
    <x v="0"/>
    <m/>
  </r>
  <r>
    <n v="240658"/>
    <x v="1"/>
    <x v="0"/>
    <x v="1"/>
    <x v="3"/>
    <x v="11"/>
    <x v="152"/>
    <x v="0"/>
    <x v="0"/>
    <s v="Tesseramento"/>
    <x v="1"/>
    <x v="5"/>
    <x v="0"/>
    <m/>
  </r>
  <r>
    <n v="240684"/>
    <x v="1"/>
    <x v="0"/>
    <x v="1"/>
    <x v="2"/>
    <x v="11"/>
    <x v="152"/>
    <x v="0"/>
    <x v="0"/>
    <s v="Tesseramento"/>
    <x v="1"/>
    <x v="5"/>
    <x v="0"/>
    <m/>
  </r>
  <r>
    <n v="73944"/>
    <x v="0"/>
    <x v="0"/>
    <x v="0"/>
    <x v="0"/>
    <x v="0"/>
    <x v="100"/>
    <x v="0"/>
    <x v="0"/>
    <s v="Tesseramento"/>
    <x v="0"/>
    <x v="0"/>
    <x v="0"/>
    <m/>
  </r>
  <r>
    <n v="240300"/>
    <x v="0"/>
    <x v="0"/>
    <x v="1"/>
    <x v="1"/>
    <x v="1"/>
    <x v="239"/>
    <x v="0"/>
    <x v="0"/>
    <s v="Tesseramento"/>
    <x v="1"/>
    <x v="4"/>
    <x v="0"/>
    <m/>
  </r>
  <r>
    <n v="185104"/>
    <x v="0"/>
    <x v="0"/>
    <x v="0"/>
    <x v="0"/>
    <x v="4"/>
    <x v="145"/>
    <x v="0"/>
    <x v="0"/>
    <s v="Tesseramento"/>
    <x v="1"/>
    <x v="0"/>
    <x v="0"/>
    <m/>
  </r>
  <r>
    <n v="124295"/>
    <x v="0"/>
    <x v="0"/>
    <x v="2"/>
    <x v="4"/>
    <x v="10"/>
    <x v="29"/>
    <x v="0"/>
    <x v="0"/>
    <s v="Tesseramento"/>
    <x v="0"/>
    <x v="1"/>
    <x v="0"/>
    <m/>
  </r>
  <r>
    <n v="184447"/>
    <x v="0"/>
    <x v="1"/>
    <x v="2"/>
    <x v="3"/>
    <x v="7"/>
    <x v="45"/>
    <x v="0"/>
    <x v="0"/>
    <s v="Tesseramento"/>
    <x v="1"/>
    <x v="1"/>
    <x v="0"/>
    <m/>
  </r>
  <r>
    <n v="240309"/>
    <x v="0"/>
    <x v="0"/>
    <x v="1"/>
    <x v="1"/>
    <x v="12"/>
    <x v="148"/>
    <x v="0"/>
    <x v="0"/>
    <s v="Tesseramento"/>
    <x v="1"/>
    <x v="4"/>
    <x v="0"/>
    <m/>
  </r>
  <r>
    <n v="240310"/>
    <x v="0"/>
    <x v="0"/>
    <x v="1"/>
    <x v="2"/>
    <x v="12"/>
    <x v="148"/>
    <x v="0"/>
    <x v="0"/>
    <s v="Tesseramento"/>
    <x v="1"/>
    <x v="3"/>
    <x v="0"/>
    <m/>
  </r>
  <r>
    <n v="240296"/>
    <x v="1"/>
    <x v="0"/>
    <x v="1"/>
    <x v="2"/>
    <x v="11"/>
    <x v="189"/>
    <x v="0"/>
    <x v="0"/>
    <s v="Tesseramento"/>
    <x v="1"/>
    <x v="5"/>
    <x v="0"/>
    <m/>
  </r>
  <r>
    <n v="240298"/>
    <x v="1"/>
    <x v="0"/>
    <x v="1"/>
    <x v="2"/>
    <x v="11"/>
    <x v="189"/>
    <x v="0"/>
    <x v="1"/>
    <s v="Tesseramento"/>
    <x v="1"/>
    <x v="5"/>
    <x v="0"/>
    <m/>
  </r>
  <r>
    <n v="240272"/>
    <x v="0"/>
    <x v="0"/>
    <x v="1"/>
    <x v="4"/>
    <x v="4"/>
    <x v="144"/>
    <x v="0"/>
    <x v="0"/>
    <s v="Tesseramento"/>
    <x v="1"/>
    <x v="0"/>
    <x v="0"/>
    <m/>
  </r>
  <r>
    <n v="240308"/>
    <x v="0"/>
    <x v="1"/>
    <x v="1"/>
    <x v="0"/>
    <x v="1"/>
    <x v="1"/>
    <x v="0"/>
    <x v="0"/>
    <s v="Tesseramento"/>
    <x v="0"/>
    <x v="3"/>
    <x v="0"/>
    <m/>
  </r>
  <r>
    <n v="64851"/>
    <x v="0"/>
    <x v="0"/>
    <x v="0"/>
    <x v="0"/>
    <x v="2"/>
    <x v="79"/>
    <x v="0"/>
    <x v="0"/>
    <s v="Tesseramento"/>
    <x v="1"/>
    <x v="4"/>
    <x v="0"/>
    <m/>
  </r>
  <r>
    <n v="89843"/>
    <x v="0"/>
    <x v="0"/>
    <x v="0"/>
    <x v="0"/>
    <x v="2"/>
    <x v="79"/>
    <x v="0"/>
    <x v="0"/>
    <s v="Tesseramento"/>
    <x v="1"/>
    <x v="3"/>
    <x v="0"/>
    <m/>
  </r>
  <r>
    <n v="240738"/>
    <x v="0"/>
    <x v="1"/>
    <x v="1"/>
    <x v="2"/>
    <x v="7"/>
    <x v="293"/>
    <x v="0"/>
    <x v="0"/>
    <s v="Tesseramento"/>
    <x v="1"/>
    <x v="1"/>
    <x v="0"/>
    <m/>
  </r>
  <r>
    <n v="240740"/>
    <x v="0"/>
    <x v="1"/>
    <x v="1"/>
    <x v="2"/>
    <x v="7"/>
    <x v="293"/>
    <x v="0"/>
    <x v="0"/>
    <s v="Tesseramento"/>
    <x v="1"/>
    <x v="0"/>
    <x v="0"/>
    <m/>
  </r>
  <r>
    <n v="240741"/>
    <x v="1"/>
    <x v="0"/>
    <x v="1"/>
    <x v="2"/>
    <x v="7"/>
    <x v="293"/>
    <x v="0"/>
    <x v="0"/>
    <s v="Tesseramento"/>
    <x v="1"/>
    <x v="5"/>
    <x v="0"/>
    <m/>
  </r>
  <r>
    <n v="240742"/>
    <x v="1"/>
    <x v="0"/>
    <x v="1"/>
    <x v="2"/>
    <x v="7"/>
    <x v="293"/>
    <x v="0"/>
    <x v="1"/>
    <s v="Tesseramento"/>
    <x v="1"/>
    <x v="5"/>
    <x v="0"/>
    <m/>
  </r>
  <r>
    <n v="240739"/>
    <x v="1"/>
    <x v="1"/>
    <x v="1"/>
    <x v="3"/>
    <x v="7"/>
    <x v="293"/>
    <x v="0"/>
    <x v="1"/>
    <s v="Tesseramento"/>
    <x v="1"/>
    <x v="5"/>
    <x v="0"/>
    <m/>
  </r>
  <r>
    <n v="149015"/>
    <x v="0"/>
    <x v="0"/>
    <x v="0"/>
    <x v="0"/>
    <x v="14"/>
    <x v="121"/>
    <x v="0"/>
    <x v="0"/>
    <s v="Tesseramento"/>
    <x v="1"/>
    <x v="0"/>
    <x v="0"/>
    <m/>
  </r>
  <r>
    <n v="240304"/>
    <x v="0"/>
    <x v="0"/>
    <x v="1"/>
    <x v="3"/>
    <x v="10"/>
    <x v="93"/>
    <x v="0"/>
    <x v="1"/>
    <s v="Tesseramento"/>
    <x v="0"/>
    <x v="0"/>
    <x v="0"/>
    <m/>
  </r>
  <r>
    <n v="240943"/>
    <x v="0"/>
    <x v="1"/>
    <x v="1"/>
    <x v="1"/>
    <x v="7"/>
    <x v="328"/>
    <x v="0"/>
    <x v="0"/>
    <s v="Tesseramento"/>
    <x v="0"/>
    <x v="1"/>
    <x v="0"/>
    <m/>
  </r>
  <r>
    <n v="240944"/>
    <x v="0"/>
    <x v="1"/>
    <x v="1"/>
    <x v="3"/>
    <x v="7"/>
    <x v="328"/>
    <x v="0"/>
    <x v="0"/>
    <s v="Tesseramento"/>
    <x v="0"/>
    <x v="1"/>
    <x v="0"/>
    <m/>
  </r>
  <r>
    <n v="240940"/>
    <x v="0"/>
    <x v="1"/>
    <x v="1"/>
    <x v="1"/>
    <x v="7"/>
    <x v="328"/>
    <x v="0"/>
    <x v="0"/>
    <s v="Tesseramento"/>
    <x v="0"/>
    <x v="0"/>
    <x v="0"/>
    <m/>
  </r>
  <r>
    <n v="241118"/>
    <x v="0"/>
    <x v="1"/>
    <x v="1"/>
    <x v="2"/>
    <x v="7"/>
    <x v="328"/>
    <x v="0"/>
    <x v="1"/>
    <s v="Tesseramento"/>
    <x v="0"/>
    <x v="1"/>
    <x v="0"/>
    <m/>
  </r>
  <r>
    <n v="240371"/>
    <x v="1"/>
    <x v="0"/>
    <x v="1"/>
    <x v="2"/>
    <x v="4"/>
    <x v="236"/>
    <x v="0"/>
    <x v="0"/>
    <s v="Tesseramento"/>
    <x v="1"/>
    <x v="5"/>
    <x v="0"/>
    <m/>
  </r>
  <r>
    <n v="240306"/>
    <x v="0"/>
    <x v="1"/>
    <x v="1"/>
    <x v="1"/>
    <x v="0"/>
    <x v="100"/>
    <x v="0"/>
    <x v="0"/>
    <s v="Tesseramento"/>
    <x v="0"/>
    <x v="1"/>
    <x v="0"/>
    <m/>
  </r>
  <r>
    <n v="127338"/>
    <x v="0"/>
    <x v="0"/>
    <x v="0"/>
    <x v="0"/>
    <x v="15"/>
    <x v="243"/>
    <x v="0"/>
    <x v="0"/>
    <s v="Tesseramento"/>
    <x v="0"/>
    <x v="0"/>
    <x v="0"/>
    <m/>
  </r>
  <r>
    <n v="240318"/>
    <x v="0"/>
    <x v="1"/>
    <x v="1"/>
    <x v="3"/>
    <x v="7"/>
    <x v="45"/>
    <x v="0"/>
    <x v="0"/>
    <s v="Tesseramento"/>
    <x v="1"/>
    <x v="0"/>
    <x v="0"/>
    <m/>
  </r>
  <r>
    <n v="19822"/>
    <x v="0"/>
    <x v="0"/>
    <x v="0"/>
    <x v="4"/>
    <x v="1"/>
    <x v="26"/>
    <x v="0"/>
    <x v="0"/>
    <s v="Tesseramento"/>
    <x v="1"/>
    <x v="4"/>
    <x v="0"/>
    <m/>
  </r>
  <r>
    <n v="240558"/>
    <x v="1"/>
    <x v="0"/>
    <x v="1"/>
    <x v="2"/>
    <x v="11"/>
    <x v="244"/>
    <x v="0"/>
    <x v="1"/>
    <s v="Tesseramento"/>
    <x v="0"/>
    <x v="5"/>
    <x v="0"/>
    <m/>
  </r>
  <r>
    <n v="240562"/>
    <x v="1"/>
    <x v="0"/>
    <x v="1"/>
    <x v="2"/>
    <x v="11"/>
    <x v="244"/>
    <x v="0"/>
    <x v="0"/>
    <s v="Tesseramento"/>
    <x v="0"/>
    <x v="5"/>
    <x v="0"/>
    <m/>
  </r>
  <r>
    <n v="28075"/>
    <x v="0"/>
    <x v="0"/>
    <x v="0"/>
    <x v="0"/>
    <x v="7"/>
    <x v="215"/>
    <x v="0"/>
    <x v="0"/>
    <s v="Tesseramento"/>
    <x v="1"/>
    <x v="1"/>
    <x v="0"/>
    <m/>
  </r>
  <r>
    <n v="240287"/>
    <x v="0"/>
    <x v="0"/>
    <x v="1"/>
    <x v="0"/>
    <x v="5"/>
    <x v="38"/>
    <x v="0"/>
    <x v="0"/>
    <s v="Tesseramento"/>
    <x v="1"/>
    <x v="0"/>
    <x v="0"/>
    <m/>
  </r>
  <r>
    <n v="89847"/>
    <x v="0"/>
    <x v="0"/>
    <x v="0"/>
    <x v="0"/>
    <x v="4"/>
    <x v="250"/>
    <x v="0"/>
    <x v="0"/>
    <s v="Tesseramento"/>
    <x v="1"/>
    <x v="4"/>
    <x v="0"/>
    <m/>
  </r>
  <r>
    <n v="240361"/>
    <x v="0"/>
    <x v="0"/>
    <x v="1"/>
    <x v="1"/>
    <x v="1"/>
    <x v="26"/>
    <x v="0"/>
    <x v="0"/>
    <s v="Tesseramento"/>
    <x v="1"/>
    <x v="0"/>
    <x v="0"/>
    <m/>
  </r>
  <r>
    <n v="240396"/>
    <x v="0"/>
    <x v="0"/>
    <x v="1"/>
    <x v="2"/>
    <x v="11"/>
    <x v="371"/>
    <x v="0"/>
    <x v="1"/>
    <s v="Tesseramento"/>
    <x v="1"/>
    <x v="0"/>
    <x v="0"/>
    <m/>
  </r>
  <r>
    <n v="240397"/>
    <x v="0"/>
    <x v="0"/>
    <x v="1"/>
    <x v="2"/>
    <x v="11"/>
    <x v="371"/>
    <x v="0"/>
    <x v="1"/>
    <s v="Tesseramento"/>
    <x v="1"/>
    <x v="0"/>
    <x v="0"/>
    <m/>
  </r>
  <r>
    <n v="231613"/>
    <x v="0"/>
    <x v="1"/>
    <x v="0"/>
    <x v="1"/>
    <x v="11"/>
    <x v="143"/>
    <x v="0"/>
    <x v="1"/>
    <s v="Tesseramento"/>
    <x v="1"/>
    <x v="3"/>
    <x v="0"/>
    <m/>
  </r>
  <r>
    <n v="85637"/>
    <x v="0"/>
    <x v="0"/>
    <x v="0"/>
    <x v="0"/>
    <x v="2"/>
    <x v="71"/>
    <x v="0"/>
    <x v="0"/>
    <s v="Tesseramento"/>
    <x v="1"/>
    <x v="1"/>
    <x v="0"/>
    <m/>
  </r>
  <r>
    <n v="240518"/>
    <x v="1"/>
    <x v="1"/>
    <x v="1"/>
    <x v="2"/>
    <x v="7"/>
    <x v="103"/>
    <x v="0"/>
    <x v="0"/>
    <s v="Tesseramento"/>
    <x v="1"/>
    <x v="7"/>
    <x v="0"/>
    <m/>
  </r>
  <r>
    <n v="240352"/>
    <x v="1"/>
    <x v="0"/>
    <x v="1"/>
    <x v="0"/>
    <x v="4"/>
    <x v="88"/>
    <x v="0"/>
    <x v="0"/>
    <s v="Tesseramento"/>
    <x v="1"/>
    <x v="7"/>
    <x v="0"/>
    <m/>
  </r>
  <r>
    <n v="240519"/>
    <x v="1"/>
    <x v="1"/>
    <x v="1"/>
    <x v="2"/>
    <x v="7"/>
    <x v="103"/>
    <x v="0"/>
    <x v="0"/>
    <s v="Tesseramento"/>
    <x v="1"/>
    <x v="5"/>
    <x v="0"/>
    <m/>
  </r>
  <r>
    <n v="207669"/>
    <x v="1"/>
    <x v="1"/>
    <x v="2"/>
    <x v="1"/>
    <x v="7"/>
    <x v="103"/>
    <x v="0"/>
    <x v="0"/>
    <s v="Tesseramento"/>
    <x v="1"/>
    <x v="5"/>
    <x v="0"/>
    <m/>
  </r>
  <r>
    <n v="240454"/>
    <x v="1"/>
    <x v="0"/>
    <x v="1"/>
    <x v="2"/>
    <x v="8"/>
    <x v="237"/>
    <x v="0"/>
    <x v="0"/>
    <s v="Tesseramento"/>
    <x v="1"/>
    <x v="5"/>
    <x v="0"/>
    <m/>
  </r>
  <r>
    <n v="240303"/>
    <x v="0"/>
    <x v="0"/>
    <x v="1"/>
    <x v="1"/>
    <x v="10"/>
    <x v="93"/>
    <x v="0"/>
    <x v="1"/>
    <s v="Tesseramento"/>
    <x v="0"/>
    <x v="3"/>
    <x v="0"/>
    <m/>
  </r>
  <r>
    <n v="98957"/>
    <x v="0"/>
    <x v="0"/>
    <x v="2"/>
    <x v="4"/>
    <x v="8"/>
    <x v="46"/>
    <x v="0"/>
    <x v="0"/>
    <s v="Tesseramento"/>
    <x v="0"/>
    <x v="0"/>
    <x v="0"/>
    <m/>
  </r>
  <r>
    <n v="166995"/>
    <x v="0"/>
    <x v="0"/>
    <x v="0"/>
    <x v="0"/>
    <x v="7"/>
    <x v="301"/>
    <x v="0"/>
    <x v="1"/>
    <s v="Tesseramento"/>
    <x v="1"/>
    <x v="3"/>
    <x v="0"/>
    <m/>
  </r>
  <r>
    <n v="124979"/>
    <x v="0"/>
    <x v="0"/>
    <x v="0"/>
    <x v="4"/>
    <x v="7"/>
    <x v="301"/>
    <x v="0"/>
    <x v="0"/>
    <s v="Tesseramento"/>
    <x v="1"/>
    <x v="1"/>
    <x v="0"/>
    <m/>
  </r>
  <r>
    <n v="240424"/>
    <x v="0"/>
    <x v="0"/>
    <x v="1"/>
    <x v="3"/>
    <x v="8"/>
    <x v="372"/>
    <x v="0"/>
    <x v="0"/>
    <s v="Tesseramento"/>
    <x v="0"/>
    <x v="1"/>
    <x v="0"/>
    <m/>
  </r>
  <r>
    <n v="170103"/>
    <x v="0"/>
    <x v="0"/>
    <x v="0"/>
    <x v="0"/>
    <x v="7"/>
    <x v="241"/>
    <x v="0"/>
    <x v="0"/>
    <s v="Tesseramento"/>
    <x v="0"/>
    <x v="0"/>
    <x v="0"/>
    <m/>
  </r>
  <r>
    <n v="240337"/>
    <x v="0"/>
    <x v="1"/>
    <x v="1"/>
    <x v="1"/>
    <x v="15"/>
    <x v="203"/>
    <x v="0"/>
    <x v="0"/>
    <s v="Tesseramento"/>
    <x v="1"/>
    <x v="0"/>
    <x v="0"/>
    <m/>
  </r>
  <r>
    <n v="240630"/>
    <x v="1"/>
    <x v="0"/>
    <x v="1"/>
    <x v="2"/>
    <x v="2"/>
    <x v="139"/>
    <x v="0"/>
    <x v="0"/>
    <s v="Tesseramento"/>
    <x v="1"/>
    <x v="5"/>
    <x v="0"/>
    <m/>
  </r>
  <r>
    <n v="96205"/>
    <x v="0"/>
    <x v="0"/>
    <x v="0"/>
    <x v="0"/>
    <x v="4"/>
    <x v="52"/>
    <x v="0"/>
    <x v="0"/>
    <s v="Tesseramento"/>
    <x v="1"/>
    <x v="0"/>
    <x v="0"/>
    <m/>
  </r>
  <r>
    <n v="147351"/>
    <x v="0"/>
    <x v="0"/>
    <x v="0"/>
    <x v="0"/>
    <x v="4"/>
    <x v="52"/>
    <x v="0"/>
    <x v="0"/>
    <s v="Tesseramento"/>
    <x v="1"/>
    <x v="3"/>
    <x v="0"/>
    <m/>
  </r>
  <r>
    <n v="188794"/>
    <x v="0"/>
    <x v="0"/>
    <x v="0"/>
    <x v="0"/>
    <x v="4"/>
    <x v="52"/>
    <x v="0"/>
    <x v="0"/>
    <s v="Tesseramento"/>
    <x v="1"/>
    <x v="4"/>
    <x v="0"/>
    <m/>
  </r>
  <r>
    <n v="103479"/>
    <x v="0"/>
    <x v="0"/>
    <x v="0"/>
    <x v="0"/>
    <x v="4"/>
    <x v="52"/>
    <x v="0"/>
    <x v="0"/>
    <s v="Tesseramento"/>
    <x v="1"/>
    <x v="0"/>
    <x v="0"/>
    <m/>
  </r>
  <r>
    <n v="21873"/>
    <x v="0"/>
    <x v="0"/>
    <x v="0"/>
    <x v="0"/>
    <x v="4"/>
    <x v="52"/>
    <x v="0"/>
    <x v="0"/>
    <s v="Tesseramento"/>
    <x v="1"/>
    <x v="3"/>
    <x v="0"/>
    <m/>
  </r>
  <r>
    <n v="77460"/>
    <x v="0"/>
    <x v="0"/>
    <x v="0"/>
    <x v="0"/>
    <x v="2"/>
    <x v="270"/>
    <x v="0"/>
    <x v="1"/>
    <s v="Tesseramento"/>
    <x v="0"/>
    <x v="0"/>
    <x v="0"/>
    <m/>
  </r>
  <r>
    <n v="21285"/>
    <x v="0"/>
    <x v="0"/>
    <x v="0"/>
    <x v="0"/>
    <x v="2"/>
    <x v="292"/>
    <x v="0"/>
    <x v="0"/>
    <s v="Tesseramento"/>
    <x v="1"/>
    <x v="4"/>
    <x v="0"/>
    <m/>
  </r>
  <r>
    <n v="240305"/>
    <x v="0"/>
    <x v="0"/>
    <x v="1"/>
    <x v="3"/>
    <x v="2"/>
    <x v="326"/>
    <x v="0"/>
    <x v="0"/>
    <s v="Tesseramento"/>
    <x v="1"/>
    <x v="1"/>
    <x v="0"/>
    <m/>
  </r>
  <r>
    <n v="240403"/>
    <x v="1"/>
    <x v="0"/>
    <x v="1"/>
    <x v="2"/>
    <x v="2"/>
    <x v="292"/>
    <x v="0"/>
    <x v="1"/>
    <s v="Tesseramento"/>
    <x v="1"/>
    <x v="5"/>
    <x v="0"/>
    <m/>
  </r>
  <r>
    <n v="240401"/>
    <x v="1"/>
    <x v="0"/>
    <x v="1"/>
    <x v="2"/>
    <x v="2"/>
    <x v="292"/>
    <x v="0"/>
    <x v="1"/>
    <s v="Tesseramento"/>
    <x v="1"/>
    <x v="5"/>
    <x v="0"/>
    <m/>
  </r>
  <r>
    <n v="72736"/>
    <x v="0"/>
    <x v="0"/>
    <x v="2"/>
    <x v="4"/>
    <x v="2"/>
    <x v="270"/>
    <x v="0"/>
    <x v="0"/>
    <s v="Tesseramento"/>
    <x v="0"/>
    <x v="0"/>
    <x v="0"/>
    <m/>
  </r>
  <r>
    <n v="240334"/>
    <x v="0"/>
    <x v="0"/>
    <x v="1"/>
    <x v="2"/>
    <x v="2"/>
    <x v="71"/>
    <x v="0"/>
    <x v="1"/>
    <s v="Tesseramento"/>
    <x v="1"/>
    <x v="0"/>
    <x v="0"/>
    <m/>
  </r>
  <r>
    <n v="240335"/>
    <x v="0"/>
    <x v="0"/>
    <x v="1"/>
    <x v="3"/>
    <x v="2"/>
    <x v="71"/>
    <x v="0"/>
    <x v="0"/>
    <s v="Tesseramento"/>
    <x v="1"/>
    <x v="0"/>
    <x v="0"/>
    <m/>
  </r>
  <r>
    <n v="240369"/>
    <x v="0"/>
    <x v="1"/>
    <x v="1"/>
    <x v="2"/>
    <x v="7"/>
    <x v="33"/>
    <x v="0"/>
    <x v="0"/>
    <s v="Tesseramento"/>
    <x v="1"/>
    <x v="0"/>
    <x v="0"/>
    <m/>
  </r>
  <r>
    <n v="240368"/>
    <x v="0"/>
    <x v="1"/>
    <x v="1"/>
    <x v="1"/>
    <x v="7"/>
    <x v="33"/>
    <x v="0"/>
    <x v="0"/>
    <s v="Tesseramento"/>
    <x v="1"/>
    <x v="0"/>
    <x v="0"/>
    <m/>
  </r>
  <r>
    <n v="240307"/>
    <x v="0"/>
    <x v="1"/>
    <x v="1"/>
    <x v="1"/>
    <x v="1"/>
    <x v="320"/>
    <x v="0"/>
    <x v="0"/>
    <s v="Tesseramento"/>
    <x v="1"/>
    <x v="4"/>
    <x v="0"/>
    <m/>
  </r>
  <r>
    <n v="142246"/>
    <x v="0"/>
    <x v="1"/>
    <x v="2"/>
    <x v="2"/>
    <x v="7"/>
    <x v="74"/>
    <x v="0"/>
    <x v="0"/>
    <s v="Tesseramento"/>
    <x v="1"/>
    <x v="0"/>
    <x v="0"/>
    <m/>
  </r>
  <r>
    <n v="240336"/>
    <x v="0"/>
    <x v="0"/>
    <x v="1"/>
    <x v="1"/>
    <x v="11"/>
    <x v="132"/>
    <x v="0"/>
    <x v="0"/>
    <s v="Tesseramento"/>
    <x v="1"/>
    <x v="0"/>
    <x v="0"/>
    <m/>
  </r>
  <r>
    <n v="240363"/>
    <x v="0"/>
    <x v="0"/>
    <x v="1"/>
    <x v="1"/>
    <x v="11"/>
    <x v="126"/>
    <x v="0"/>
    <x v="0"/>
    <s v="Tesseramento"/>
    <x v="1"/>
    <x v="0"/>
    <x v="0"/>
    <m/>
  </r>
  <r>
    <n v="240465"/>
    <x v="1"/>
    <x v="0"/>
    <x v="1"/>
    <x v="2"/>
    <x v="4"/>
    <x v="256"/>
    <x v="0"/>
    <x v="1"/>
    <s v="Tesseramento"/>
    <x v="1"/>
    <x v="5"/>
    <x v="0"/>
    <m/>
  </r>
  <r>
    <n v="240362"/>
    <x v="1"/>
    <x v="0"/>
    <x v="1"/>
    <x v="2"/>
    <x v="11"/>
    <x v="126"/>
    <x v="0"/>
    <x v="1"/>
    <s v="Tesseramento"/>
    <x v="1"/>
    <x v="5"/>
    <x v="0"/>
    <m/>
  </r>
  <r>
    <n v="240346"/>
    <x v="0"/>
    <x v="1"/>
    <x v="1"/>
    <x v="1"/>
    <x v="17"/>
    <x v="229"/>
    <x v="0"/>
    <x v="0"/>
    <s v="Tesseramento"/>
    <x v="1"/>
    <x v="0"/>
    <x v="0"/>
    <m/>
  </r>
  <r>
    <n v="240421"/>
    <x v="1"/>
    <x v="0"/>
    <x v="1"/>
    <x v="2"/>
    <x v="1"/>
    <x v="319"/>
    <x v="0"/>
    <x v="1"/>
    <s v="Tesseramento"/>
    <x v="1"/>
    <x v="5"/>
    <x v="0"/>
    <m/>
  </r>
  <r>
    <n v="240395"/>
    <x v="0"/>
    <x v="0"/>
    <x v="1"/>
    <x v="0"/>
    <x v="12"/>
    <x v="148"/>
    <x v="0"/>
    <x v="0"/>
    <s v="Tesseramento"/>
    <x v="1"/>
    <x v="1"/>
    <x v="0"/>
    <m/>
  </r>
  <r>
    <n v="240394"/>
    <x v="0"/>
    <x v="0"/>
    <x v="1"/>
    <x v="0"/>
    <x v="12"/>
    <x v="148"/>
    <x v="0"/>
    <x v="1"/>
    <s v="Tesseramento"/>
    <x v="1"/>
    <x v="0"/>
    <x v="0"/>
    <m/>
  </r>
  <r>
    <n v="240321"/>
    <x v="1"/>
    <x v="0"/>
    <x v="1"/>
    <x v="2"/>
    <x v="15"/>
    <x v="247"/>
    <x v="0"/>
    <x v="0"/>
    <s v="Tesseramento"/>
    <x v="1"/>
    <x v="5"/>
    <x v="0"/>
    <m/>
  </r>
  <r>
    <n v="240343"/>
    <x v="0"/>
    <x v="1"/>
    <x v="1"/>
    <x v="1"/>
    <x v="17"/>
    <x v="229"/>
    <x v="0"/>
    <x v="1"/>
    <s v="Tesseramento"/>
    <x v="1"/>
    <x v="0"/>
    <x v="0"/>
    <m/>
  </r>
  <r>
    <n v="240342"/>
    <x v="0"/>
    <x v="1"/>
    <x v="1"/>
    <x v="1"/>
    <x v="17"/>
    <x v="229"/>
    <x v="0"/>
    <x v="0"/>
    <s v="Tesseramento"/>
    <x v="1"/>
    <x v="0"/>
    <x v="0"/>
    <m/>
  </r>
  <r>
    <n v="240345"/>
    <x v="0"/>
    <x v="1"/>
    <x v="1"/>
    <x v="1"/>
    <x v="17"/>
    <x v="229"/>
    <x v="0"/>
    <x v="1"/>
    <s v="Tesseramento"/>
    <x v="1"/>
    <x v="0"/>
    <x v="0"/>
    <m/>
  </r>
  <r>
    <n v="240344"/>
    <x v="0"/>
    <x v="1"/>
    <x v="1"/>
    <x v="1"/>
    <x v="17"/>
    <x v="229"/>
    <x v="0"/>
    <x v="0"/>
    <s v="Tesseramento"/>
    <x v="1"/>
    <x v="0"/>
    <x v="0"/>
    <m/>
  </r>
  <r>
    <n v="240422"/>
    <x v="1"/>
    <x v="0"/>
    <x v="1"/>
    <x v="2"/>
    <x v="1"/>
    <x v="319"/>
    <x v="0"/>
    <x v="1"/>
    <s v="Tesseramento"/>
    <x v="1"/>
    <x v="7"/>
    <x v="0"/>
    <m/>
  </r>
  <r>
    <n v="240420"/>
    <x v="1"/>
    <x v="0"/>
    <x v="1"/>
    <x v="2"/>
    <x v="1"/>
    <x v="319"/>
    <x v="0"/>
    <x v="1"/>
    <s v="Tesseramento"/>
    <x v="1"/>
    <x v="7"/>
    <x v="0"/>
    <m/>
  </r>
  <r>
    <n v="240402"/>
    <x v="1"/>
    <x v="0"/>
    <x v="1"/>
    <x v="2"/>
    <x v="2"/>
    <x v="292"/>
    <x v="0"/>
    <x v="0"/>
    <s v="Tesseramento"/>
    <x v="1"/>
    <x v="5"/>
    <x v="0"/>
    <m/>
  </r>
  <r>
    <n v="240405"/>
    <x v="1"/>
    <x v="0"/>
    <x v="1"/>
    <x v="2"/>
    <x v="2"/>
    <x v="292"/>
    <x v="0"/>
    <x v="0"/>
    <s v="Tesseramento"/>
    <x v="1"/>
    <x v="5"/>
    <x v="0"/>
    <m/>
  </r>
  <r>
    <n v="241096"/>
    <x v="0"/>
    <x v="1"/>
    <x v="1"/>
    <x v="1"/>
    <x v="3"/>
    <x v="331"/>
    <x v="0"/>
    <x v="0"/>
    <s v="Tesseramento"/>
    <x v="1"/>
    <x v="0"/>
    <x v="0"/>
    <m/>
  </r>
  <r>
    <n v="241097"/>
    <x v="0"/>
    <x v="1"/>
    <x v="1"/>
    <x v="1"/>
    <x v="3"/>
    <x v="331"/>
    <x v="0"/>
    <x v="0"/>
    <s v="Tesseramento"/>
    <x v="1"/>
    <x v="0"/>
    <x v="0"/>
    <m/>
  </r>
  <r>
    <n v="240404"/>
    <x v="1"/>
    <x v="0"/>
    <x v="1"/>
    <x v="2"/>
    <x v="2"/>
    <x v="292"/>
    <x v="0"/>
    <x v="0"/>
    <s v="Tesseramento"/>
    <x v="1"/>
    <x v="5"/>
    <x v="0"/>
    <m/>
  </r>
  <r>
    <n v="240409"/>
    <x v="1"/>
    <x v="0"/>
    <x v="1"/>
    <x v="2"/>
    <x v="2"/>
    <x v="292"/>
    <x v="0"/>
    <x v="0"/>
    <s v="Tesseramento"/>
    <x v="1"/>
    <x v="5"/>
    <x v="0"/>
    <m/>
  </r>
  <r>
    <n v="240408"/>
    <x v="1"/>
    <x v="0"/>
    <x v="1"/>
    <x v="2"/>
    <x v="2"/>
    <x v="292"/>
    <x v="0"/>
    <x v="0"/>
    <s v="Tesseramento"/>
    <x v="1"/>
    <x v="5"/>
    <x v="0"/>
    <m/>
  </r>
  <r>
    <n v="240407"/>
    <x v="1"/>
    <x v="0"/>
    <x v="1"/>
    <x v="2"/>
    <x v="2"/>
    <x v="292"/>
    <x v="0"/>
    <x v="0"/>
    <s v="Tesseramento"/>
    <x v="1"/>
    <x v="2"/>
    <x v="0"/>
    <m/>
  </r>
  <r>
    <n v="240406"/>
    <x v="1"/>
    <x v="0"/>
    <x v="1"/>
    <x v="2"/>
    <x v="2"/>
    <x v="292"/>
    <x v="0"/>
    <x v="0"/>
    <s v="Tesseramento"/>
    <x v="1"/>
    <x v="6"/>
    <x v="0"/>
    <m/>
  </r>
  <r>
    <n v="240410"/>
    <x v="1"/>
    <x v="0"/>
    <x v="1"/>
    <x v="2"/>
    <x v="2"/>
    <x v="292"/>
    <x v="0"/>
    <x v="0"/>
    <s v="Tesseramento"/>
    <x v="1"/>
    <x v="2"/>
    <x v="0"/>
    <m/>
  </r>
  <r>
    <n v="240715"/>
    <x v="0"/>
    <x v="0"/>
    <x v="1"/>
    <x v="2"/>
    <x v="1"/>
    <x v="351"/>
    <x v="0"/>
    <x v="0"/>
    <s v="Tesseramento"/>
    <x v="1"/>
    <x v="1"/>
    <x v="0"/>
    <m/>
  </r>
  <r>
    <n v="240714"/>
    <x v="0"/>
    <x v="0"/>
    <x v="1"/>
    <x v="2"/>
    <x v="1"/>
    <x v="351"/>
    <x v="0"/>
    <x v="0"/>
    <s v="Tesseramento"/>
    <x v="1"/>
    <x v="0"/>
    <x v="0"/>
    <m/>
  </r>
  <r>
    <n v="240713"/>
    <x v="0"/>
    <x v="0"/>
    <x v="1"/>
    <x v="2"/>
    <x v="1"/>
    <x v="351"/>
    <x v="0"/>
    <x v="0"/>
    <s v="Tesseramento"/>
    <x v="1"/>
    <x v="1"/>
    <x v="0"/>
    <m/>
  </r>
  <r>
    <n v="240712"/>
    <x v="0"/>
    <x v="0"/>
    <x v="1"/>
    <x v="2"/>
    <x v="1"/>
    <x v="351"/>
    <x v="0"/>
    <x v="0"/>
    <s v="Tesseramento"/>
    <x v="1"/>
    <x v="0"/>
    <x v="0"/>
    <m/>
  </r>
  <r>
    <n v="240711"/>
    <x v="0"/>
    <x v="0"/>
    <x v="1"/>
    <x v="2"/>
    <x v="1"/>
    <x v="351"/>
    <x v="0"/>
    <x v="0"/>
    <s v="Tesseramento"/>
    <x v="1"/>
    <x v="0"/>
    <x v="0"/>
    <m/>
  </r>
  <r>
    <n v="240347"/>
    <x v="0"/>
    <x v="1"/>
    <x v="1"/>
    <x v="1"/>
    <x v="2"/>
    <x v="5"/>
    <x v="0"/>
    <x v="1"/>
    <s v="Tesseramento"/>
    <x v="1"/>
    <x v="0"/>
    <x v="0"/>
    <m/>
  </r>
  <r>
    <n v="137943"/>
    <x v="0"/>
    <x v="0"/>
    <x v="0"/>
    <x v="0"/>
    <x v="5"/>
    <x v="399"/>
    <x v="0"/>
    <x v="0"/>
    <s v="Tesseramento"/>
    <x v="0"/>
    <x v="0"/>
    <x v="0"/>
    <m/>
  </r>
  <r>
    <n v="11479"/>
    <x v="0"/>
    <x v="0"/>
    <x v="0"/>
    <x v="0"/>
    <x v="15"/>
    <x v="247"/>
    <x v="0"/>
    <x v="0"/>
    <s v="Tesseramento"/>
    <x v="1"/>
    <x v="3"/>
    <x v="0"/>
    <m/>
  </r>
  <r>
    <n v="240497"/>
    <x v="1"/>
    <x v="0"/>
    <x v="1"/>
    <x v="2"/>
    <x v="7"/>
    <x v="9"/>
    <x v="0"/>
    <x v="0"/>
    <s v="Tesseramento"/>
    <x v="0"/>
    <x v="5"/>
    <x v="0"/>
    <m/>
  </r>
  <r>
    <n v="240498"/>
    <x v="1"/>
    <x v="0"/>
    <x v="1"/>
    <x v="2"/>
    <x v="7"/>
    <x v="9"/>
    <x v="0"/>
    <x v="0"/>
    <s v="Tesseramento"/>
    <x v="0"/>
    <x v="5"/>
    <x v="0"/>
    <m/>
  </r>
  <r>
    <n v="240499"/>
    <x v="1"/>
    <x v="0"/>
    <x v="1"/>
    <x v="2"/>
    <x v="7"/>
    <x v="9"/>
    <x v="0"/>
    <x v="0"/>
    <s v="Tesseramento"/>
    <x v="0"/>
    <x v="5"/>
    <x v="0"/>
    <m/>
  </r>
  <r>
    <n v="165575"/>
    <x v="0"/>
    <x v="0"/>
    <x v="0"/>
    <x v="0"/>
    <x v="4"/>
    <x v="101"/>
    <x v="0"/>
    <x v="0"/>
    <s v="Tesseramento"/>
    <x v="0"/>
    <x v="0"/>
    <x v="0"/>
    <m/>
  </r>
  <r>
    <n v="240500"/>
    <x v="1"/>
    <x v="0"/>
    <x v="1"/>
    <x v="2"/>
    <x v="7"/>
    <x v="9"/>
    <x v="0"/>
    <x v="0"/>
    <s v="Tesseramento"/>
    <x v="0"/>
    <x v="5"/>
    <x v="0"/>
    <m/>
  </r>
  <r>
    <n v="240501"/>
    <x v="1"/>
    <x v="0"/>
    <x v="1"/>
    <x v="2"/>
    <x v="7"/>
    <x v="9"/>
    <x v="0"/>
    <x v="0"/>
    <s v="Tesseramento"/>
    <x v="0"/>
    <x v="5"/>
    <x v="0"/>
    <m/>
  </r>
  <r>
    <n v="240502"/>
    <x v="1"/>
    <x v="0"/>
    <x v="1"/>
    <x v="2"/>
    <x v="7"/>
    <x v="9"/>
    <x v="0"/>
    <x v="0"/>
    <s v="Tesseramento"/>
    <x v="0"/>
    <x v="5"/>
    <x v="0"/>
    <m/>
  </r>
  <r>
    <n v="240503"/>
    <x v="1"/>
    <x v="0"/>
    <x v="1"/>
    <x v="2"/>
    <x v="7"/>
    <x v="9"/>
    <x v="0"/>
    <x v="0"/>
    <s v="Tesseramento"/>
    <x v="0"/>
    <x v="5"/>
    <x v="0"/>
    <m/>
  </r>
  <r>
    <n v="240504"/>
    <x v="1"/>
    <x v="0"/>
    <x v="1"/>
    <x v="2"/>
    <x v="7"/>
    <x v="9"/>
    <x v="0"/>
    <x v="0"/>
    <s v="Tesseramento"/>
    <x v="0"/>
    <x v="5"/>
    <x v="0"/>
    <m/>
  </r>
  <r>
    <n v="240373"/>
    <x v="0"/>
    <x v="1"/>
    <x v="1"/>
    <x v="3"/>
    <x v="7"/>
    <x v="44"/>
    <x v="0"/>
    <x v="0"/>
    <s v="Tesseramento"/>
    <x v="1"/>
    <x v="0"/>
    <x v="0"/>
    <m/>
  </r>
  <r>
    <n v="19086"/>
    <x v="0"/>
    <x v="0"/>
    <x v="2"/>
    <x v="0"/>
    <x v="4"/>
    <x v="179"/>
    <x v="0"/>
    <x v="1"/>
    <s v="Tesseramento"/>
    <x v="1"/>
    <x v="0"/>
    <x v="0"/>
    <m/>
  </r>
  <r>
    <n v="151544"/>
    <x v="0"/>
    <x v="0"/>
    <x v="0"/>
    <x v="0"/>
    <x v="5"/>
    <x v="399"/>
    <x v="0"/>
    <x v="0"/>
    <s v="Tesseramento"/>
    <x v="0"/>
    <x v="3"/>
    <x v="0"/>
    <m/>
  </r>
  <r>
    <n v="240365"/>
    <x v="0"/>
    <x v="0"/>
    <x v="1"/>
    <x v="1"/>
    <x v="0"/>
    <x v="383"/>
    <x v="0"/>
    <x v="0"/>
    <s v="Tesseramento"/>
    <x v="0"/>
    <x v="0"/>
    <x v="0"/>
    <m/>
  </r>
  <r>
    <n v="240364"/>
    <x v="0"/>
    <x v="0"/>
    <x v="1"/>
    <x v="1"/>
    <x v="0"/>
    <x v="383"/>
    <x v="0"/>
    <x v="0"/>
    <s v="Tesseramento"/>
    <x v="0"/>
    <x v="1"/>
    <x v="0"/>
    <m/>
  </r>
  <r>
    <n v="107328"/>
    <x v="0"/>
    <x v="0"/>
    <x v="2"/>
    <x v="0"/>
    <x v="4"/>
    <x v="149"/>
    <x v="0"/>
    <x v="1"/>
    <s v="Tesseramento"/>
    <x v="1"/>
    <x v="4"/>
    <x v="0"/>
    <m/>
  </r>
  <r>
    <n v="84154"/>
    <x v="0"/>
    <x v="0"/>
    <x v="0"/>
    <x v="0"/>
    <x v="7"/>
    <x v="215"/>
    <x v="0"/>
    <x v="0"/>
    <s v="Tesseramento"/>
    <x v="1"/>
    <x v="0"/>
    <x v="0"/>
    <m/>
  </r>
  <r>
    <n v="240400"/>
    <x v="0"/>
    <x v="1"/>
    <x v="1"/>
    <x v="2"/>
    <x v="1"/>
    <x v="138"/>
    <x v="0"/>
    <x v="0"/>
    <s v="Tesseramento"/>
    <x v="1"/>
    <x v="3"/>
    <x v="0"/>
    <m/>
  </r>
  <r>
    <n v="240553"/>
    <x v="0"/>
    <x v="0"/>
    <x v="1"/>
    <x v="3"/>
    <x v="11"/>
    <x v="365"/>
    <x v="0"/>
    <x v="0"/>
    <s v="Tesseramento"/>
    <x v="1"/>
    <x v="0"/>
    <x v="0"/>
    <m/>
  </r>
  <r>
    <n v="240386"/>
    <x v="1"/>
    <x v="1"/>
    <x v="1"/>
    <x v="2"/>
    <x v="13"/>
    <x v="177"/>
    <x v="0"/>
    <x v="1"/>
    <s v="Tesseramento"/>
    <x v="1"/>
    <x v="5"/>
    <x v="0"/>
    <m/>
  </r>
  <r>
    <n v="240370"/>
    <x v="0"/>
    <x v="1"/>
    <x v="1"/>
    <x v="1"/>
    <x v="7"/>
    <x v="33"/>
    <x v="0"/>
    <x v="1"/>
    <s v="Tesseramento"/>
    <x v="1"/>
    <x v="0"/>
    <x v="0"/>
    <m/>
  </r>
  <r>
    <n v="232529"/>
    <x v="0"/>
    <x v="1"/>
    <x v="0"/>
    <x v="0"/>
    <x v="12"/>
    <x v="269"/>
    <x v="0"/>
    <x v="1"/>
    <s v="Tesseramento"/>
    <x v="1"/>
    <x v="3"/>
    <x v="0"/>
    <m/>
  </r>
  <r>
    <n v="240638"/>
    <x v="0"/>
    <x v="0"/>
    <x v="1"/>
    <x v="1"/>
    <x v="1"/>
    <x v="22"/>
    <x v="0"/>
    <x v="0"/>
    <s v="Tesseramento"/>
    <x v="1"/>
    <x v="1"/>
    <x v="0"/>
    <m/>
  </r>
  <r>
    <n v="149134"/>
    <x v="0"/>
    <x v="0"/>
    <x v="0"/>
    <x v="0"/>
    <x v="15"/>
    <x v="57"/>
    <x v="0"/>
    <x v="0"/>
    <s v="Tesseramento"/>
    <x v="1"/>
    <x v="0"/>
    <x v="0"/>
    <m/>
  </r>
  <r>
    <n v="240372"/>
    <x v="0"/>
    <x v="1"/>
    <x v="1"/>
    <x v="1"/>
    <x v="4"/>
    <x v="236"/>
    <x v="0"/>
    <x v="1"/>
    <s v="Tesseramento"/>
    <x v="1"/>
    <x v="0"/>
    <x v="0"/>
    <m/>
  </r>
  <r>
    <n v="240374"/>
    <x v="0"/>
    <x v="1"/>
    <x v="1"/>
    <x v="2"/>
    <x v="7"/>
    <x v="181"/>
    <x v="0"/>
    <x v="0"/>
    <s v="Tesseramento"/>
    <x v="1"/>
    <x v="3"/>
    <x v="0"/>
    <m/>
  </r>
  <r>
    <n v="240452"/>
    <x v="0"/>
    <x v="0"/>
    <x v="1"/>
    <x v="2"/>
    <x v="7"/>
    <x v="30"/>
    <x v="0"/>
    <x v="1"/>
    <s v="Tesseramento"/>
    <x v="1"/>
    <x v="0"/>
    <x v="0"/>
    <m/>
  </r>
  <r>
    <n v="240375"/>
    <x v="0"/>
    <x v="1"/>
    <x v="1"/>
    <x v="2"/>
    <x v="7"/>
    <x v="181"/>
    <x v="0"/>
    <x v="1"/>
    <s v="Tesseramento"/>
    <x v="1"/>
    <x v="3"/>
    <x v="0"/>
    <m/>
  </r>
  <r>
    <n v="240450"/>
    <x v="0"/>
    <x v="0"/>
    <x v="1"/>
    <x v="2"/>
    <x v="7"/>
    <x v="30"/>
    <x v="0"/>
    <x v="0"/>
    <s v="Tesseramento"/>
    <x v="1"/>
    <x v="0"/>
    <x v="0"/>
    <m/>
  </r>
  <r>
    <n v="240449"/>
    <x v="1"/>
    <x v="0"/>
    <x v="1"/>
    <x v="2"/>
    <x v="7"/>
    <x v="30"/>
    <x v="0"/>
    <x v="0"/>
    <s v="Tesseramento"/>
    <x v="1"/>
    <x v="5"/>
    <x v="0"/>
    <m/>
  </r>
  <r>
    <n v="240451"/>
    <x v="1"/>
    <x v="0"/>
    <x v="1"/>
    <x v="2"/>
    <x v="7"/>
    <x v="30"/>
    <x v="0"/>
    <x v="1"/>
    <s v="Tesseramento"/>
    <x v="1"/>
    <x v="5"/>
    <x v="0"/>
    <m/>
  </r>
  <r>
    <n v="132206"/>
    <x v="0"/>
    <x v="0"/>
    <x v="2"/>
    <x v="0"/>
    <x v="4"/>
    <x v="367"/>
    <x v="0"/>
    <x v="1"/>
    <s v="Tesseramento"/>
    <x v="1"/>
    <x v="1"/>
    <x v="0"/>
    <m/>
  </r>
  <r>
    <n v="240376"/>
    <x v="0"/>
    <x v="1"/>
    <x v="1"/>
    <x v="2"/>
    <x v="7"/>
    <x v="181"/>
    <x v="0"/>
    <x v="1"/>
    <s v="Tesseramento"/>
    <x v="1"/>
    <x v="3"/>
    <x v="0"/>
    <m/>
  </r>
  <r>
    <n v="240447"/>
    <x v="0"/>
    <x v="0"/>
    <x v="1"/>
    <x v="2"/>
    <x v="7"/>
    <x v="30"/>
    <x v="0"/>
    <x v="0"/>
    <s v="Tesseramento"/>
    <x v="1"/>
    <x v="0"/>
    <x v="0"/>
    <m/>
  </r>
  <r>
    <n v="240417"/>
    <x v="0"/>
    <x v="0"/>
    <x v="1"/>
    <x v="3"/>
    <x v="13"/>
    <x v="198"/>
    <x v="0"/>
    <x v="0"/>
    <s v="Tesseramento"/>
    <x v="1"/>
    <x v="0"/>
    <x v="0"/>
    <m/>
  </r>
  <r>
    <n v="240446"/>
    <x v="0"/>
    <x v="0"/>
    <x v="1"/>
    <x v="3"/>
    <x v="7"/>
    <x v="30"/>
    <x v="0"/>
    <x v="0"/>
    <s v="Tesseramento"/>
    <x v="1"/>
    <x v="1"/>
    <x v="0"/>
    <m/>
  </r>
  <r>
    <n v="240440"/>
    <x v="1"/>
    <x v="1"/>
    <x v="1"/>
    <x v="1"/>
    <x v="3"/>
    <x v="85"/>
    <x v="0"/>
    <x v="1"/>
    <s v="Tesseramento"/>
    <x v="1"/>
    <x v="6"/>
    <x v="0"/>
    <m/>
  </r>
  <r>
    <n v="188069"/>
    <x v="0"/>
    <x v="0"/>
    <x v="0"/>
    <x v="0"/>
    <x v="4"/>
    <x v="52"/>
    <x v="0"/>
    <x v="0"/>
    <s v="Tesseramento"/>
    <x v="1"/>
    <x v="0"/>
    <x v="0"/>
    <m/>
  </r>
  <r>
    <n v="88749"/>
    <x v="0"/>
    <x v="0"/>
    <x v="0"/>
    <x v="0"/>
    <x v="4"/>
    <x v="52"/>
    <x v="0"/>
    <x v="0"/>
    <s v="Tesseramento"/>
    <x v="1"/>
    <x v="0"/>
    <x v="0"/>
    <m/>
  </r>
  <r>
    <n v="122372"/>
    <x v="0"/>
    <x v="0"/>
    <x v="0"/>
    <x v="0"/>
    <x v="4"/>
    <x v="52"/>
    <x v="0"/>
    <x v="0"/>
    <s v="Tesseramento"/>
    <x v="1"/>
    <x v="1"/>
    <x v="0"/>
    <m/>
  </r>
  <r>
    <n v="145246"/>
    <x v="0"/>
    <x v="0"/>
    <x v="0"/>
    <x v="4"/>
    <x v="4"/>
    <x v="52"/>
    <x v="0"/>
    <x v="0"/>
    <s v="Tesseramento"/>
    <x v="1"/>
    <x v="0"/>
    <x v="0"/>
    <m/>
  </r>
  <r>
    <n v="63490"/>
    <x v="0"/>
    <x v="0"/>
    <x v="2"/>
    <x v="4"/>
    <x v="2"/>
    <x v="251"/>
    <x v="0"/>
    <x v="0"/>
    <s v="Tesseramento"/>
    <x v="1"/>
    <x v="3"/>
    <x v="0"/>
    <m/>
  </r>
  <r>
    <n v="240478"/>
    <x v="0"/>
    <x v="1"/>
    <x v="1"/>
    <x v="2"/>
    <x v="7"/>
    <x v="168"/>
    <x v="0"/>
    <x v="0"/>
    <s v="Tesseramento"/>
    <x v="1"/>
    <x v="0"/>
    <x v="0"/>
    <m/>
  </r>
  <r>
    <n v="240378"/>
    <x v="0"/>
    <x v="1"/>
    <x v="1"/>
    <x v="2"/>
    <x v="7"/>
    <x v="109"/>
    <x v="0"/>
    <x v="0"/>
    <s v="Tesseramento"/>
    <x v="1"/>
    <x v="0"/>
    <x v="0"/>
    <m/>
  </r>
  <r>
    <n v="240419"/>
    <x v="0"/>
    <x v="1"/>
    <x v="1"/>
    <x v="1"/>
    <x v="1"/>
    <x v="20"/>
    <x v="0"/>
    <x v="0"/>
    <s v="Tesseramento"/>
    <x v="0"/>
    <x v="4"/>
    <x v="0"/>
    <m/>
  </r>
  <r>
    <n v="240479"/>
    <x v="0"/>
    <x v="0"/>
    <x v="1"/>
    <x v="3"/>
    <x v="7"/>
    <x v="168"/>
    <x v="0"/>
    <x v="0"/>
    <s v="Tesseramento"/>
    <x v="1"/>
    <x v="1"/>
    <x v="0"/>
    <m/>
  </r>
  <r>
    <n v="240480"/>
    <x v="0"/>
    <x v="0"/>
    <x v="1"/>
    <x v="3"/>
    <x v="7"/>
    <x v="168"/>
    <x v="0"/>
    <x v="1"/>
    <s v="Tesseramento"/>
    <x v="1"/>
    <x v="0"/>
    <x v="0"/>
    <m/>
  </r>
  <r>
    <n v="205193"/>
    <x v="0"/>
    <x v="0"/>
    <x v="0"/>
    <x v="1"/>
    <x v="7"/>
    <x v="33"/>
    <x v="0"/>
    <x v="0"/>
    <s v="Tesseramento"/>
    <x v="1"/>
    <x v="0"/>
    <x v="0"/>
    <m/>
  </r>
  <r>
    <n v="240505"/>
    <x v="1"/>
    <x v="0"/>
    <x v="1"/>
    <x v="2"/>
    <x v="7"/>
    <x v="9"/>
    <x v="0"/>
    <x v="0"/>
    <s v="Tesseramento"/>
    <x v="0"/>
    <x v="5"/>
    <x v="0"/>
    <m/>
  </r>
  <r>
    <n v="214821"/>
    <x v="1"/>
    <x v="0"/>
    <x v="0"/>
    <x v="2"/>
    <x v="7"/>
    <x v="168"/>
    <x v="0"/>
    <x v="0"/>
    <s v="Tesseramento"/>
    <x v="1"/>
    <x v="5"/>
    <x v="0"/>
    <m/>
  </r>
  <r>
    <n v="240385"/>
    <x v="0"/>
    <x v="1"/>
    <x v="1"/>
    <x v="2"/>
    <x v="7"/>
    <x v="272"/>
    <x v="0"/>
    <x v="0"/>
    <s v="Tesseramento"/>
    <x v="0"/>
    <x v="0"/>
    <x v="0"/>
    <m/>
  </r>
  <r>
    <n v="240488"/>
    <x v="0"/>
    <x v="1"/>
    <x v="1"/>
    <x v="3"/>
    <x v="2"/>
    <x v="265"/>
    <x v="0"/>
    <x v="0"/>
    <s v="Tesseramento"/>
    <x v="1"/>
    <x v="0"/>
    <x v="0"/>
    <m/>
  </r>
  <r>
    <n v="240413"/>
    <x v="0"/>
    <x v="0"/>
    <x v="1"/>
    <x v="1"/>
    <x v="10"/>
    <x v="93"/>
    <x v="0"/>
    <x v="0"/>
    <s v="Tesseramento"/>
    <x v="0"/>
    <x v="0"/>
    <x v="0"/>
    <m/>
  </r>
  <r>
    <n v="240380"/>
    <x v="0"/>
    <x v="0"/>
    <x v="1"/>
    <x v="2"/>
    <x v="14"/>
    <x v="121"/>
    <x v="0"/>
    <x v="0"/>
    <s v="Tesseramento"/>
    <x v="1"/>
    <x v="1"/>
    <x v="0"/>
    <m/>
  </r>
  <r>
    <n v="54470"/>
    <x v="0"/>
    <x v="0"/>
    <x v="2"/>
    <x v="0"/>
    <x v="7"/>
    <x v="109"/>
    <x v="0"/>
    <x v="0"/>
    <s v="Tesseramento"/>
    <x v="1"/>
    <x v="1"/>
    <x v="0"/>
    <m/>
  </r>
  <r>
    <n v="240383"/>
    <x v="0"/>
    <x v="0"/>
    <x v="1"/>
    <x v="2"/>
    <x v="14"/>
    <x v="121"/>
    <x v="0"/>
    <x v="0"/>
    <s v="Tesseramento"/>
    <x v="1"/>
    <x v="0"/>
    <x v="0"/>
    <m/>
  </r>
  <r>
    <n v="240384"/>
    <x v="0"/>
    <x v="0"/>
    <x v="1"/>
    <x v="2"/>
    <x v="7"/>
    <x v="150"/>
    <x v="0"/>
    <x v="0"/>
    <s v="Tesseramento"/>
    <x v="1"/>
    <x v="1"/>
    <x v="0"/>
    <m/>
  </r>
  <r>
    <n v="240539"/>
    <x v="0"/>
    <x v="0"/>
    <x v="1"/>
    <x v="1"/>
    <x v="8"/>
    <x v="115"/>
    <x v="0"/>
    <x v="0"/>
    <s v="Tesseramento"/>
    <x v="1"/>
    <x v="0"/>
    <x v="0"/>
    <m/>
  </r>
  <r>
    <n v="211693"/>
    <x v="0"/>
    <x v="1"/>
    <x v="0"/>
    <x v="0"/>
    <x v="7"/>
    <x v="297"/>
    <x v="0"/>
    <x v="0"/>
    <s v="Tesseramento"/>
    <x v="1"/>
    <x v="0"/>
    <x v="0"/>
    <m/>
  </r>
  <r>
    <n v="240418"/>
    <x v="0"/>
    <x v="0"/>
    <x v="1"/>
    <x v="2"/>
    <x v="7"/>
    <x v="69"/>
    <x v="0"/>
    <x v="0"/>
    <s v="Tesseramento"/>
    <x v="1"/>
    <x v="0"/>
    <x v="0"/>
    <m/>
  </r>
  <r>
    <n v="154175"/>
    <x v="0"/>
    <x v="0"/>
    <x v="0"/>
    <x v="3"/>
    <x v="4"/>
    <x v="303"/>
    <x v="0"/>
    <x v="1"/>
    <s v="Tesseramento"/>
    <x v="1"/>
    <x v="1"/>
    <x v="0"/>
    <m/>
  </r>
  <r>
    <n v="125059"/>
    <x v="0"/>
    <x v="0"/>
    <x v="0"/>
    <x v="0"/>
    <x v="4"/>
    <x v="303"/>
    <x v="0"/>
    <x v="0"/>
    <s v="Tesseramento"/>
    <x v="1"/>
    <x v="1"/>
    <x v="0"/>
    <m/>
  </r>
  <r>
    <n v="223629"/>
    <x v="1"/>
    <x v="0"/>
    <x v="0"/>
    <x v="2"/>
    <x v="12"/>
    <x v="27"/>
    <x v="0"/>
    <x v="0"/>
    <s v="Tesseramento"/>
    <x v="1"/>
    <x v="5"/>
    <x v="0"/>
    <m/>
  </r>
  <r>
    <n v="188758"/>
    <x v="0"/>
    <x v="1"/>
    <x v="2"/>
    <x v="0"/>
    <x v="1"/>
    <x v="20"/>
    <x v="0"/>
    <x v="0"/>
    <s v="Tesseramento"/>
    <x v="0"/>
    <x v="4"/>
    <x v="0"/>
    <m/>
  </r>
  <r>
    <n v="240906"/>
    <x v="0"/>
    <x v="1"/>
    <x v="1"/>
    <x v="2"/>
    <x v="12"/>
    <x v="106"/>
    <x v="0"/>
    <x v="1"/>
    <s v="Tesseramento"/>
    <x v="1"/>
    <x v="3"/>
    <x v="0"/>
    <m/>
  </r>
  <r>
    <n v="240496"/>
    <x v="0"/>
    <x v="1"/>
    <x v="1"/>
    <x v="2"/>
    <x v="2"/>
    <x v="353"/>
    <x v="0"/>
    <x v="0"/>
    <s v="Tesseramento"/>
    <x v="1"/>
    <x v="0"/>
    <x v="0"/>
    <m/>
  </r>
  <r>
    <n v="42669"/>
    <x v="0"/>
    <x v="0"/>
    <x v="2"/>
    <x v="4"/>
    <x v="7"/>
    <x v="137"/>
    <x v="0"/>
    <x v="0"/>
    <s v="Tesseramento"/>
    <x v="3"/>
    <x v="0"/>
    <x v="0"/>
    <m/>
  </r>
  <r>
    <n v="240506"/>
    <x v="0"/>
    <x v="1"/>
    <x v="1"/>
    <x v="0"/>
    <x v="7"/>
    <x v="45"/>
    <x v="0"/>
    <x v="0"/>
    <s v="Tesseramento"/>
    <x v="1"/>
    <x v="0"/>
    <x v="0"/>
    <m/>
  </r>
  <r>
    <n v="240507"/>
    <x v="0"/>
    <x v="0"/>
    <x v="1"/>
    <x v="3"/>
    <x v="7"/>
    <x v="45"/>
    <x v="0"/>
    <x v="0"/>
    <s v="Tesseramento"/>
    <x v="1"/>
    <x v="0"/>
    <x v="0"/>
    <m/>
  </r>
  <r>
    <n v="125202"/>
    <x v="0"/>
    <x v="0"/>
    <x v="0"/>
    <x v="0"/>
    <x v="6"/>
    <x v="299"/>
    <x v="0"/>
    <x v="0"/>
    <s v="Tesseramento"/>
    <x v="1"/>
    <x v="3"/>
    <x v="0"/>
    <m/>
  </r>
  <r>
    <n v="200050"/>
    <x v="0"/>
    <x v="1"/>
    <x v="0"/>
    <x v="0"/>
    <x v="10"/>
    <x v="294"/>
    <x v="0"/>
    <x v="1"/>
    <s v="Tesseramento"/>
    <x v="1"/>
    <x v="0"/>
    <x v="0"/>
    <m/>
  </r>
  <r>
    <n v="240458"/>
    <x v="0"/>
    <x v="1"/>
    <x v="1"/>
    <x v="2"/>
    <x v="7"/>
    <x v="267"/>
    <x v="0"/>
    <x v="1"/>
    <s v="Tesseramento"/>
    <x v="1"/>
    <x v="4"/>
    <x v="0"/>
    <m/>
  </r>
  <r>
    <n v="240473"/>
    <x v="0"/>
    <x v="0"/>
    <x v="1"/>
    <x v="2"/>
    <x v="17"/>
    <x v="167"/>
    <x v="0"/>
    <x v="0"/>
    <s v="Tesseramento"/>
    <x v="0"/>
    <x v="0"/>
    <x v="0"/>
    <m/>
  </r>
  <r>
    <n v="240472"/>
    <x v="0"/>
    <x v="0"/>
    <x v="1"/>
    <x v="3"/>
    <x v="17"/>
    <x v="167"/>
    <x v="0"/>
    <x v="0"/>
    <s v="Tesseramento"/>
    <x v="0"/>
    <x v="0"/>
    <x v="0"/>
    <m/>
  </r>
  <r>
    <n v="204789"/>
    <x v="0"/>
    <x v="0"/>
    <x v="2"/>
    <x v="2"/>
    <x v="8"/>
    <x v="397"/>
    <x v="0"/>
    <x v="0"/>
    <s v="Tesseramento"/>
    <x v="4"/>
    <x v="0"/>
    <x v="0"/>
    <m/>
  </r>
  <r>
    <n v="240523"/>
    <x v="0"/>
    <x v="0"/>
    <x v="1"/>
    <x v="1"/>
    <x v="11"/>
    <x v="280"/>
    <x v="0"/>
    <x v="0"/>
    <s v="Tesseramento"/>
    <x v="0"/>
    <x v="0"/>
    <x v="0"/>
    <m/>
  </r>
  <r>
    <n v="57772"/>
    <x v="0"/>
    <x v="1"/>
    <x v="0"/>
    <x v="4"/>
    <x v="7"/>
    <x v="56"/>
    <x v="0"/>
    <x v="0"/>
    <s v="Tesseramento"/>
    <x v="1"/>
    <x v="0"/>
    <x v="0"/>
    <m/>
  </r>
  <r>
    <n v="95537"/>
    <x v="0"/>
    <x v="0"/>
    <x v="0"/>
    <x v="0"/>
    <x v="10"/>
    <x v="294"/>
    <x v="0"/>
    <x v="1"/>
    <s v="Tesseramento"/>
    <x v="1"/>
    <x v="3"/>
    <x v="0"/>
    <m/>
  </r>
  <r>
    <n v="240456"/>
    <x v="0"/>
    <x v="1"/>
    <x v="1"/>
    <x v="1"/>
    <x v="7"/>
    <x v="33"/>
    <x v="0"/>
    <x v="0"/>
    <s v="Tesseramento"/>
    <x v="1"/>
    <x v="0"/>
    <x v="0"/>
    <m/>
  </r>
  <r>
    <n v="240494"/>
    <x v="1"/>
    <x v="0"/>
    <x v="1"/>
    <x v="2"/>
    <x v="2"/>
    <x v="2"/>
    <x v="0"/>
    <x v="0"/>
    <s v="Tesseramento"/>
    <x v="1"/>
    <x v="5"/>
    <x v="0"/>
    <m/>
  </r>
  <r>
    <n v="240455"/>
    <x v="0"/>
    <x v="1"/>
    <x v="1"/>
    <x v="2"/>
    <x v="7"/>
    <x v="33"/>
    <x v="0"/>
    <x v="0"/>
    <s v="Tesseramento"/>
    <x v="1"/>
    <x v="0"/>
    <x v="0"/>
    <m/>
  </r>
  <r>
    <n v="180147"/>
    <x v="1"/>
    <x v="0"/>
    <x v="0"/>
    <x v="1"/>
    <x v="7"/>
    <x v="213"/>
    <x v="0"/>
    <x v="0"/>
    <s v="Tesseramento"/>
    <x v="1"/>
    <x v="6"/>
    <x v="0"/>
    <m/>
  </r>
  <r>
    <n v="240415"/>
    <x v="0"/>
    <x v="1"/>
    <x v="1"/>
    <x v="1"/>
    <x v="1"/>
    <x v="48"/>
    <x v="0"/>
    <x v="0"/>
    <s v="Tesseramento"/>
    <x v="1"/>
    <x v="4"/>
    <x v="0"/>
    <m/>
  </r>
  <r>
    <n v="240412"/>
    <x v="1"/>
    <x v="0"/>
    <x v="1"/>
    <x v="0"/>
    <x v="7"/>
    <x v="78"/>
    <x v="0"/>
    <x v="0"/>
    <s v="Tesseramento"/>
    <x v="0"/>
    <x v="6"/>
    <x v="0"/>
    <m/>
  </r>
  <r>
    <n v="179126"/>
    <x v="0"/>
    <x v="0"/>
    <x v="2"/>
    <x v="1"/>
    <x v="7"/>
    <x v="78"/>
    <x v="0"/>
    <x v="0"/>
    <s v="Tesseramento"/>
    <x v="0"/>
    <x v="4"/>
    <x v="0"/>
    <m/>
  </r>
  <r>
    <n v="240445"/>
    <x v="0"/>
    <x v="0"/>
    <x v="1"/>
    <x v="2"/>
    <x v="7"/>
    <x v="310"/>
    <x v="0"/>
    <x v="1"/>
    <s v="Tesseramento"/>
    <x v="1"/>
    <x v="3"/>
    <x v="0"/>
    <m/>
  </r>
  <r>
    <n v="240444"/>
    <x v="0"/>
    <x v="0"/>
    <x v="1"/>
    <x v="2"/>
    <x v="7"/>
    <x v="310"/>
    <x v="0"/>
    <x v="0"/>
    <s v="Tesseramento"/>
    <x v="1"/>
    <x v="0"/>
    <x v="0"/>
    <m/>
  </r>
  <r>
    <n v="240443"/>
    <x v="1"/>
    <x v="0"/>
    <x v="1"/>
    <x v="2"/>
    <x v="7"/>
    <x v="310"/>
    <x v="0"/>
    <x v="1"/>
    <s v="Tesseramento"/>
    <x v="1"/>
    <x v="5"/>
    <x v="0"/>
    <m/>
  </r>
  <r>
    <n v="208053"/>
    <x v="1"/>
    <x v="0"/>
    <x v="0"/>
    <x v="1"/>
    <x v="7"/>
    <x v="310"/>
    <x v="0"/>
    <x v="1"/>
    <s v="Tesseramento"/>
    <x v="1"/>
    <x v="5"/>
    <x v="0"/>
    <m/>
  </r>
  <r>
    <n v="240509"/>
    <x v="0"/>
    <x v="1"/>
    <x v="1"/>
    <x v="2"/>
    <x v="4"/>
    <x v="23"/>
    <x v="0"/>
    <x v="0"/>
    <s v="Tesseramento"/>
    <x v="1"/>
    <x v="0"/>
    <x v="0"/>
    <m/>
  </r>
  <r>
    <n v="240491"/>
    <x v="0"/>
    <x v="1"/>
    <x v="1"/>
    <x v="1"/>
    <x v="2"/>
    <x v="265"/>
    <x v="0"/>
    <x v="0"/>
    <s v="Tesseramento"/>
    <x v="1"/>
    <x v="0"/>
    <x v="0"/>
    <m/>
  </r>
  <r>
    <n v="240622"/>
    <x v="0"/>
    <x v="1"/>
    <x v="1"/>
    <x v="1"/>
    <x v="11"/>
    <x v="174"/>
    <x v="0"/>
    <x v="0"/>
    <s v="Tesseramento"/>
    <x v="3"/>
    <x v="1"/>
    <x v="0"/>
    <m/>
  </r>
  <r>
    <n v="240442"/>
    <x v="0"/>
    <x v="1"/>
    <x v="1"/>
    <x v="1"/>
    <x v="12"/>
    <x v="27"/>
    <x v="0"/>
    <x v="0"/>
    <s v="Tesseramento"/>
    <x v="1"/>
    <x v="0"/>
    <x v="0"/>
    <m/>
  </r>
  <r>
    <n v="240571"/>
    <x v="0"/>
    <x v="0"/>
    <x v="1"/>
    <x v="4"/>
    <x v="11"/>
    <x v="376"/>
    <x v="0"/>
    <x v="0"/>
    <s v="Tesseramento"/>
    <x v="1"/>
    <x v="0"/>
    <x v="0"/>
    <m/>
  </r>
  <r>
    <n v="138381"/>
    <x v="0"/>
    <x v="0"/>
    <x v="0"/>
    <x v="0"/>
    <x v="1"/>
    <x v="20"/>
    <x v="0"/>
    <x v="1"/>
    <s v="Tesseramento"/>
    <x v="0"/>
    <x v="3"/>
    <x v="0"/>
    <m/>
  </r>
  <r>
    <n v="240517"/>
    <x v="1"/>
    <x v="1"/>
    <x v="1"/>
    <x v="2"/>
    <x v="7"/>
    <x v="51"/>
    <x v="0"/>
    <x v="0"/>
    <s v="Tesseramento"/>
    <x v="1"/>
    <x v="5"/>
    <x v="0"/>
    <m/>
  </r>
  <r>
    <n v="240441"/>
    <x v="0"/>
    <x v="0"/>
    <x v="1"/>
    <x v="3"/>
    <x v="4"/>
    <x v="12"/>
    <x v="0"/>
    <x v="0"/>
    <s v="Tesseramento"/>
    <x v="1"/>
    <x v="0"/>
    <x v="0"/>
    <m/>
  </r>
  <r>
    <n v="240416"/>
    <x v="0"/>
    <x v="1"/>
    <x v="1"/>
    <x v="1"/>
    <x v="1"/>
    <x v="48"/>
    <x v="0"/>
    <x v="0"/>
    <s v="Tesseramento"/>
    <x v="1"/>
    <x v="0"/>
    <x v="0"/>
    <m/>
  </r>
  <r>
    <n v="156450"/>
    <x v="0"/>
    <x v="1"/>
    <x v="2"/>
    <x v="1"/>
    <x v="7"/>
    <x v="161"/>
    <x v="0"/>
    <x v="0"/>
    <s v="Tesseramento"/>
    <x v="0"/>
    <x v="0"/>
    <x v="0"/>
    <m/>
  </r>
  <r>
    <n v="202325"/>
    <x v="1"/>
    <x v="0"/>
    <x v="0"/>
    <x v="2"/>
    <x v="5"/>
    <x v="38"/>
    <x v="0"/>
    <x v="0"/>
    <s v="Tesseramento"/>
    <x v="1"/>
    <x v="7"/>
    <x v="0"/>
    <m/>
  </r>
  <r>
    <n v="120720"/>
    <x v="0"/>
    <x v="0"/>
    <x v="0"/>
    <x v="1"/>
    <x v="4"/>
    <x v="335"/>
    <x v="0"/>
    <x v="0"/>
    <s v="Tesseramento"/>
    <x v="0"/>
    <x v="0"/>
    <x v="0"/>
    <m/>
  </r>
  <r>
    <n v="193225"/>
    <x v="0"/>
    <x v="0"/>
    <x v="0"/>
    <x v="1"/>
    <x v="4"/>
    <x v="335"/>
    <x v="0"/>
    <x v="1"/>
    <s v="Tesseramento"/>
    <x v="0"/>
    <x v="0"/>
    <x v="0"/>
    <m/>
  </r>
  <r>
    <n v="240457"/>
    <x v="1"/>
    <x v="1"/>
    <x v="1"/>
    <x v="2"/>
    <x v="7"/>
    <x v="267"/>
    <x v="0"/>
    <x v="0"/>
    <s v="Tesseramento"/>
    <x v="1"/>
    <x v="5"/>
    <x v="0"/>
    <m/>
  </r>
  <r>
    <n v="240552"/>
    <x v="0"/>
    <x v="0"/>
    <x v="1"/>
    <x v="3"/>
    <x v="11"/>
    <x v="365"/>
    <x v="0"/>
    <x v="0"/>
    <s v="Tesseramento"/>
    <x v="1"/>
    <x v="0"/>
    <x v="0"/>
    <m/>
  </r>
  <r>
    <n v="240466"/>
    <x v="1"/>
    <x v="0"/>
    <x v="1"/>
    <x v="2"/>
    <x v="1"/>
    <x v="108"/>
    <x v="0"/>
    <x v="1"/>
    <s v="Tesseramento"/>
    <x v="0"/>
    <x v="5"/>
    <x v="0"/>
    <m/>
  </r>
  <r>
    <n v="240771"/>
    <x v="0"/>
    <x v="1"/>
    <x v="1"/>
    <x v="1"/>
    <x v="4"/>
    <x v="111"/>
    <x v="0"/>
    <x v="0"/>
    <s v="Tesseramento"/>
    <x v="3"/>
    <x v="0"/>
    <x v="0"/>
    <m/>
  </r>
  <r>
    <n v="240772"/>
    <x v="1"/>
    <x v="1"/>
    <x v="1"/>
    <x v="1"/>
    <x v="4"/>
    <x v="111"/>
    <x v="0"/>
    <x v="0"/>
    <s v="Tesseramento"/>
    <x v="3"/>
    <x v="7"/>
    <x v="0"/>
    <m/>
  </r>
  <r>
    <n v="240770"/>
    <x v="0"/>
    <x v="1"/>
    <x v="1"/>
    <x v="1"/>
    <x v="4"/>
    <x v="111"/>
    <x v="0"/>
    <x v="0"/>
    <s v="Tesseramento"/>
    <x v="3"/>
    <x v="0"/>
    <x v="0"/>
    <m/>
  </r>
  <r>
    <n v="240939"/>
    <x v="0"/>
    <x v="1"/>
    <x v="1"/>
    <x v="2"/>
    <x v="8"/>
    <x v="268"/>
    <x v="0"/>
    <x v="0"/>
    <s v="Tesseramento"/>
    <x v="1"/>
    <x v="1"/>
    <x v="0"/>
    <m/>
  </r>
  <r>
    <n v="240938"/>
    <x v="0"/>
    <x v="1"/>
    <x v="1"/>
    <x v="2"/>
    <x v="8"/>
    <x v="268"/>
    <x v="0"/>
    <x v="0"/>
    <s v="Tesseramento"/>
    <x v="1"/>
    <x v="0"/>
    <x v="0"/>
    <m/>
  </r>
  <r>
    <n v="92602"/>
    <x v="0"/>
    <x v="0"/>
    <x v="0"/>
    <x v="0"/>
    <x v="7"/>
    <x v="215"/>
    <x v="0"/>
    <x v="1"/>
    <s v="Tesseramento"/>
    <x v="1"/>
    <x v="3"/>
    <x v="0"/>
    <m/>
  </r>
  <r>
    <n v="153663"/>
    <x v="1"/>
    <x v="0"/>
    <x v="0"/>
    <x v="1"/>
    <x v="7"/>
    <x v="215"/>
    <x v="0"/>
    <x v="0"/>
    <s v="Tesseramento"/>
    <x v="1"/>
    <x v="7"/>
    <x v="0"/>
    <m/>
  </r>
  <r>
    <n v="63235"/>
    <x v="0"/>
    <x v="0"/>
    <x v="0"/>
    <x v="0"/>
    <x v="4"/>
    <x v="236"/>
    <x v="0"/>
    <x v="0"/>
    <s v="Tesseramento"/>
    <x v="1"/>
    <x v="4"/>
    <x v="0"/>
    <m/>
  </r>
  <r>
    <n v="171221"/>
    <x v="0"/>
    <x v="0"/>
    <x v="0"/>
    <x v="0"/>
    <x v="11"/>
    <x v="142"/>
    <x v="0"/>
    <x v="0"/>
    <s v="Tesseramento"/>
    <x v="1"/>
    <x v="1"/>
    <x v="0"/>
    <m/>
  </r>
  <r>
    <n v="172196"/>
    <x v="0"/>
    <x v="0"/>
    <x v="0"/>
    <x v="0"/>
    <x v="11"/>
    <x v="142"/>
    <x v="0"/>
    <x v="0"/>
    <s v="Tesseramento"/>
    <x v="1"/>
    <x v="0"/>
    <x v="0"/>
    <m/>
  </r>
  <r>
    <n v="84481"/>
    <x v="0"/>
    <x v="0"/>
    <x v="0"/>
    <x v="0"/>
    <x v="7"/>
    <x v="191"/>
    <x v="0"/>
    <x v="0"/>
    <s v="Tesseramento"/>
    <x v="0"/>
    <x v="3"/>
    <x v="0"/>
    <m/>
  </r>
  <r>
    <n v="240470"/>
    <x v="1"/>
    <x v="0"/>
    <x v="1"/>
    <x v="2"/>
    <x v="2"/>
    <x v="230"/>
    <x v="0"/>
    <x v="1"/>
    <s v="Tesseramento"/>
    <x v="1"/>
    <x v="5"/>
    <x v="0"/>
    <m/>
  </r>
  <r>
    <n v="240471"/>
    <x v="0"/>
    <x v="1"/>
    <x v="1"/>
    <x v="2"/>
    <x v="2"/>
    <x v="230"/>
    <x v="0"/>
    <x v="0"/>
    <s v="Tesseramento"/>
    <x v="1"/>
    <x v="0"/>
    <x v="0"/>
    <m/>
  </r>
  <r>
    <n v="240433"/>
    <x v="0"/>
    <x v="1"/>
    <x v="1"/>
    <x v="1"/>
    <x v="4"/>
    <x v="236"/>
    <x v="0"/>
    <x v="1"/>
    <s v="Tesseramento"/>
    <x v="1"/>
    <x v="0"/>
    <x v="0"/>
    <m/>
  </r>
  <r>
    <n v="31160"/>
    <x v="0"/>
    <x v="0"/>
    <x v="0"/>
    <x v="4"/>
    <x v="11"/>
    <x v="142"/>
    <x v="0"/>
    <x v="1"/>
    <s v="Tesseramento"/>
    <x v="1"/>
    <x v="3"/>
    <x v="0"/>
    <m/>
  </r>
  <r>
    <n v="240414"/>
    <x v="1"/>
    <x v="0"/>
    <x v="1"/>
    <x v="2"/>
    <x v="10"/>
    <x v="93"/>
    <x v="0"/>
    <x v="1"/>
    <s v="Tesseramento"/>
    <x v="0"/>
    <x v="5"/>
    <x v="0"/>
    <m/>
  </r>
  <r>
    <n v="95090"/>
    <x v="0"/>
    <x v="0"/>
    <x v="0"/>
    <x v="0"/>
    <x v="11"/>
    <x v="142"/>
    <x v="0"/>
    <x v="0"/>
    <s v="Tesseramento"/>
    <x v="1"/>
    <x v="3"/>
    <x v="0"/>
    <m/>
  </r>
  <r>
    <n v="240434"/>
    <x v="0"/>
    <x v="1"/>
    <x v="1"/>
    <x v="1"/>
    <x v="4"/>
    <x v="236"/>
    <x v="0"/>
    <x v="1"/>
    <s v="Tesseramento"/>
    <x v="1"/>
    <x v="0"/>
    <x v="0"/>
    <m/>
  </r>
  <r>
    <n v="240432"/>
    <x v="0"/>
    <x v="1"/>
    <x v="1"/>
    <x v="1"/>
    <x v="4"/>
    <x v="236"/>
    <x v="0"/>
    <x v="1"/>
    <s v="Tesseramento"/>
    <x v="1"/>
    <x v="0"/>
    <x v="0"/>
    <m/>
  </r>
  <r>
    <n v="240525"/>
    <x v="0"/>
    <x v="0"/>
    <x v="1"/>
    <x v="1"/>
    <x v="11"/>
    <x v="130"/>
    <x v="0"/>
    <x v="0"/>
    <s v="Tesseramento"/>
    <x v="1"/>
    <x v="3"/>
    <x v="0"/>
    <m/>
  </r>
  <r>
    <n v="240431"/>
    <x v="0"/>
    <x v="1"/>
    <x v="1"/>
    <x v="1"/>
    <x v="4"/>
    <x v="236"/>
    <x v="0"/>
    <x v="1"/>
    <s v="Tesseramento"/>
    <x v="1"/>
    <x v="0"/>
    <x v="0"/>
    <m/>
  </r>
  <r>
    <n v="163141"/>
    <x v="0"/>
    <x v="0"/>
    <x v="0"/>
    <x v="0"/>
    <x v="13"/>
    <x v="177"/>
    <x v="0"/>
    <x v="0"/>
    <s v="Tesseramento"/>
    <x v="1"/>
    <x v="0"/>
    <x v="0"/>
    <m/>
  </r>
  <r>
    <n v="240439"/>
    <x v="0"/>
    <x v="0"/>
    <x v="1"/>
    <x v="1"/>
    <x v="3"/>
    <x v="85"/>
    <x v="0"/>
    <x v="0"/>
    <s v="Tesseramento"/>
    <x v="1"/>
    <x v="0"/>
    <x v="0"/>
    <m/>
  </r>
  <r>
    <n v="240438"/>
    <x v="0"/>
    <x v="0"/>
    <x v="1"/>
    <x v="0"/>
    <x v="3"/>
    <x v="85"/>
    <x v="0"/>
    <x v="0"/>
    <s v="Tesseramento"/>
    <x v="1"/>
    <x v="0"/>
    <x v="0"/>
    <m/>
  </r>
  <r>
    <n v="240569"/>
    <x v="0"/>
    <x v="0"/>
    <x v="1"/>
    <x v="1"/>
    <x v="15"/>
    <x v="203"/>
    <x v="0"/>
    <x v="1"/>
    <s v="Tesseramento"/>
    <x v="1"/>
    <x v="0"/>
    <x v="0"/>
    <m/>
  </r>
  <r>
    <n v="240568"/>
    <x v="0"/>
    <x v="1"/>
    <x v="1"/>
    <x v="1"/>
    <x v="15"/>
    <x v="203"/>
    <x v="0"/>
    <x v="0"/>
    <s v="Tesseramento"/>
    <x v="1"/>
    <x v="0"/>
    <x v="0"/>
    <m/>
  </r>
  <r>
    <n v="240430"/>
    <x v="0"/>
    <x v="1"/>
    <x v="1"/>
    <x v="2"/>
    <x v="7"/>
    <x v="56"/>
    <x v="0"/>
    <x v="0"/>
    <s v="Tesseramento"/>
    <x v="1"/>
    <x v="3"/>
    <x v="0"/>
    <m/>
  </r>
  <r>
    <n v="240429"/>
    <x v="0"/>
    <x v="1"/>
    <x v="1"/>
    <x v="3"/>
    <x v="7"/>
    <x v="56"/>
    <x v="0"/>
    <x v="1"/>
    <s v="Tesseramento"/>
    <x v="1"/>
    <x v="0"/>
    <x v="0"/>
    <m/>
  </r>
  <r>
    <n v="179399"/>
    <x v="0"/>
    <x v="0"/>
    <x v="2"/>
    <x v="2"/>
    <x v="7"/>
    <x v="56"/>
    <x v="0"/>
    <x v="0"/>
    <s v="Tesseramento"/>
    <x v="1"/>
    <x v="0"/>
    <x v="0"/>
    <m/>
  </r>
  <r>
    <n v="240974"/>
    <x v="0"/>
    <x v="1"/>
    <x v="1"/>
    <x v="2"/>
    <x v="8"/>
    <x v="355"/>
    <x v="0"/>
    <x v="0"/>
    <s v="Tesseramento"/>
    <x v="0"/>
    <x v="3"/>
    <x v="0"/>
    <m/>
  </r>
  <r>
    <n v="218751"/>
    <x v="0"/>
    <x v="0"/>
    <x v="0"/>
    <x v="1"/>
    <x v="4"/>
    <x v="47"/>
    <x v="0"/>
    <x v="1"/>
    <s v="Tesseramento"/>
    <x v="0"/>
    <x v="4"/>
    <x v="0"/>
    <m/>
  </r>
  <r>
    <n v="201633"/>
    <x v="0"/>
    <x v="1"/>
    <x v="2"/>
    <x v="1"/>
    <x v="0"/>
    <x v="66"/>
    <x v="0"/>
    <x v="0"/>
    <s v="Tesseramento"/>
    <x v="1"/>
    <x v="3"/>
    <x v="0"/>
    <m/>
  </r>
  <r>
    <n v="240477"/>
    <x v="0"/>
    <x v="0"/>
    <x v="1"/>
    <x v="0"/>
    <x v="11"/>
    <x v="142"/>
    <x v="0"/>
    <x v="0"/>
    <s v="Tesseramento"/>
    <x v="1"/>
    <x v="1"/>
    <x v="0"/>
    <m/>
  </r>
  <r>
    <n v="150423"/>
    <x v="0"/>
    <x v="0"/>
    <x v="2"/>
    <x v="4"/>
    <x v="5"/>
    <x v="6"/>
    <x v="0"/>
    <x v="0"/>
    <s v="Tesseramento"/>
    <x v="0"/>
    <x v="0"/>
    <x v="0"/>
    <m/>
  </r>
  <r>
    <n v="240469"/>
    <x v="0"/>
    <x v="1"/>
    <x v="1"/>
    <x v="2"/>
    <x v="4"/>
    <x v="149"/>
    <x v="0"/>
    <x v="0"/>
    <s v="Tesseramento"/>
    <x v="1"/>
    <x v="4"/>
    <x v="0"/>
    <m/>
  </r>
  <r>
    <n v="240468"/>
    <x v="0"/>
    <x v="1"/>
    <x v="1"/>
    <x v="2"/>
    <x v="4"/>
    <x v="149"/>
    <x v="0"/>
    <x v="1"/>
    <s v="Tesseramento"/>
    <x v="1"/>
    <x v="4"/>
    <x v="0"/>
    <m/>
  </r>
  <r>
    <n v="240435"/>
    <x v="1"/>
    <x v="0"/>
    <x v="1"/>
    <x v="1"/>
    <x v="7"/>
    <x v="150"/>
    <x v="0"/>
    <x v="1"/>
    <s v="Tesseramento"/>
    <x v="1"/>
    <x v="6"/>
    <x v="0"/>
    <m/>
  </r>
  <r>
    <n v="240436"/>
    <x v="1"/>
    <x v="0"/>
    <x v="1"/>
    <x v="2"/>
    <x v="7"/>
    <x v="150"/>
    <x v="0"/>
    <x v="1"/>
    <s v="Tesseramento"/>
    <x v="1"/>
    <x v="5"/>
    <x v="0"/>
    <m/>
  </r>
  <r>
    <n v="160479"/>
    <x v="0"/>
    <x v="0"/>
    <x v="2"/>
    <x v="0"/>
    <x v="7"/>
    <x v="275"/>
    <x v="0"/>
    <x v="0"/>
    <s v="Tesseramento"/>
    <x v="0"/>
    <x v="0"/>
    <x v="0"/>
    <m/>
  </r>
  <r>
    <n v="240462"/>
    <x v="0"/>
    <x v="0"/>
    <x v="1"/>
    <x v="1"/>
    <x v="2"/>
    <x v="336"/>
    <x v="0"/>
    <x v="1"/>
    <s v="Tesseramento"/>
    <x v="1"/>
    <x v="4"/>
    <x v="0"/>
    <m/>
  </r>
  <r>
    <n v="240515"/>
    <x v="0"/>
    <x v="0"/>
    <x v="1"/>
    <x v="2"/>
    <x v="7"/>
    <x v="51"/>
    <x v="0"/>
    <x v="0"/>
    <s v="Tesseramento"/>
    <x v="1"/>
    <x v="0"/>
    <x v="0"/>
    <m/>
  </r>
  <r>
    <n v="240463"/>
    <x v="1"/>
    <x v="0"/>
    <x v="1"/>
    <x v="2"/>
    <x v="2"/>
    <x v="336"/>
    <x v="0"/>
    <x v="1"/>
    <s v="Tesseramento"/>
    <x v="1"/>
    <x v="6"/>
    <x v="0"/>
    <m/>
  </r>
  <r>
    <n v="240461"/>
    <x v="0"/>
    <x v="0"/>
    <x v="1"/>
    <x v="2"/>
    <x v="2"/>
    <x v="336"/>
    <x v="0"/>
    <x v="0"/>
    <s v="Tesseramento"/>
    <x v="1"/>
    <x v="0"/>
    <x v="0"/>
    <m/>
  </r>
  <r>
    <n v="240460"/>
    <x v="1"/>
    <x v="0"/>
    <x v="1"/>
    <x v="2"/>
    <x v="2"/>
    <x v="336"/>
    <x v="0"/>
    <x v="0"/>
    <s v="Tesseramento"/>
    <x v="1"/>
    <x v="6"/>
    <x v="0"/>
    <m/>
  </r>
  <r>
    <n v="240459"/>
    <x v="0"/>
    <x v="0"/>
    <x v="1"/>
    <x v="2"/>
    <x v="2"/>
    <x v="336"/>
    <x v="0"/>
    <x v="0"/>
    <s v="Tesseramento"/>
    <x v="1"/>
    <x v="1"/>
    <x v="0"/>
    <m/>
  </r>
  <r>
    <n v="240860"/>
    <x v="0"/>
    <x v="0"/>
    <x v="1"/>
    <x v="2"/>
    <x v="1"/>
    <x v="239"/>
    <x v="0"/>
    <x v="0"/>
    <s v="Tesseramento"/>
    <x v="1"/>
    <x v="3"/>
    <x v="0"/>
    <m/>
  </r>
  <r>
    <n v="240516"/>
    <x v="1"/>
    <x v="0"/>
    <x v="1"/>
    <x v="2"/>
    <x v="7"/>
    <x v="51"/>
    <x v="0"/>
    <x v="0"/>
    <s v="Tesseramento"/>
    <x v="1"/>
    <x v="6"/>
    <x v="0"/>
    <m/>
  </r>
  <r>
    <n v="240859"/>
    <x v="0"/>
    <x v="0"/>
    <x v="1"/>
    <x v="2"/>
    <x v="1"/>
    <x v="239"/>
    <x v="0"/>
    <x v="1"/>
    <s v="Tesseramento"/>
    <x v="1"/>
    <x v="3"/>
    <x v="0"/>
    <m/>
  </r>
  <r>
    <n v="240514"/>
    <x v="1"/>
    <x v="0"/>
    <x v="1"/>
    <x v="2"/>
    <x v="7"/>
    <x v="51"/>
    <x v="0"/>
    <x v="1"/>
    <s v="Tesseramento"/>
    <x v="1"/>
    <x v="5"/>
    <x v="0"/>
    <m/>
  </r>
  <r>
    <n v="240467"/>
    <x v="0"/>
    <x v="1"/>
    <x v="1"/>
    <x v="2"/>
    <x v="4"/>
    <x v="149"/>
    <x v="0"/>
    <x v="0"/>
    <s v="Tesseramento"/>
    <x v="1"/>
    <x v="0"/>
    <x v="0"/>
    <m/>
  </r>
  <r>
    <n v="123672"/>
    <x v="0"/>
    <x v="0"/>
    <x v="2"/>
    <x v="1"/>
    <x v="3"/>
    <x v="331"/>
    <x v="0"/>
    <x v="0"/>
    <s v="Tesseramento"/>
    <x v="1"/>
    <x v="0"/>
    <x v="0"/>
    <m/>
  </r>
  <r>
    <n v="240560"/>
    <x v="0"/>
    <x v="0"/>
    <x v="1"/>
    <x v="1"/>
    <x v="11"/>
    <x v="244"/>
    <x v="0"/>
    <x v="0"/>
    <s v="Tesseramento"/>
    <x v="0"/>
    <x v="0"/>
    <x v="0"/>
    <m/>
  </r>
  <r>
    <n v="240559"/>
    <x v="0"/>
    <x v="0"/>
    <x v="1"/>
    <x v="3"/>
    <x v="11"/>
    <x v="244"/>
    <x v="0"/>
    <x v="0"/>
    <s v="Tesseramento"/>
    <x v="0"/>
    <x v="0"/>
    <x v="0"/>
    <m/>
  </r>
  <r>
    <n v="240563"/>
    <x v="0"/>
    <x v="0"/>
    <x v="1"/>
    <x v="2"/>
    <x v="11"/>
    <x v="244"/>
    <x v="0"/>
    <x v="0"/>
    <s v="Tesseramento"/>
    <x v="0"/>
    <x v="4"/>
    <x v="0"/>
    <m/>
  </r>
  <r>
    <n v="240561"/>
    <x v="0"/>
    <x v="0"/>
    <x v="1"/>
    <x v="2"/>
    <x v="11"/>
    <x v="244"/>
    <x v="0"/>
    <x v="0"/>
    <s v="Tesseramento"/>
    <x v="0"/>
    <x v="0"/>
    <x v="0"/>
    <m/>
  </r>
  <r>
    <n v="214253"/>
    <x v="1"/>
    <x v="0"/>
    <x v="2"/>
    <x v="1"/>
    <x v="7"/>
    <x v="205"/>
    <x v="0"/>
    <x v="0"/>
    <s v="Tesseramento"/>
    <x v="1"/>
    <x v="6"/>
    <x v="0"/>
    <m/>
  </r>
  <r>
    <n v="240464"/>
    <x v="0"/>
    <x v="1"/>
    <x v="1"/>
    <x v="1"/>
    <x v="7"/>
    <x v="205"/>
    <x v="0"/>
    <x v="0"/>
    <s v="Tesseramento"/>
    <x v="1"/>
    <x v="1"/>
    <x v="0"/>
    <m/>
  </r>
  <r>
    <n v="240564"/>
    <x v="0"/>
    <x v="0"/>
    <x v="1"/>
    <x v="1"/>
    <x v="11"/>
    <x v="244"/>
    <x v="0"/>
    <x v="0"/>
    <s v="Tesseramento"/>
    <x v="0"/>
    <x v="1"/>
    <x v="0"/>
    <m/>
  </r>
  <r>
    <n v="240623"/>
    <x v="0"/>
    <x v="1"/>
    <x v="1"/>
    <x v="1"/>
    <x v="11"/>
    <x v="174"/>
    <x v="0"/>
    <x v="0"/>
    <s v="Tesseramento"/>
    <x v="3"/>
    <x v="1"/>
    <x v="0"/>
    <m/>
  </r>
  <r>
    <n v="240508"/>
    <x v="0"/>
    <x v="0"/>
    <x v="1"/>
    <x v="3"/>
    <x v="7"/>
    <x v="45"/>
    <x v="0"/>
    <x v="0"/>
    <s v="Tesseramento"/>
    <x v="1"/>
    <x v="0"/>
    <x v="0"/>
    <m/>
  </r>
  <r>
    <n v="240811"/>
    <x v="1"/>
    <x v="0"/>
    <x v="1"/>
    <x v="2"/>
    <x v="2"/>
    <x v="71"/>
    <x v="0"/>
    <x v="0"/>
    <s v="Tesseramento"/>
    <x v="1"/>
    <x v="5"/>
    <x v="0"/>
    <m/>
  </r>
  <r>
    <n v="240592"/>
    <x v="1"/>
    <x v="1"/>
    <x v="1"/>
    <x v="2"/>
    <x v="5"/>
    <x v="38"/>
    <x v="0"/>
    <x v="1"/>
    <s v="Tesseramento"/>
    <x v="1"/>
    <x v="2"/>
    <x v="0"/>
    <m/>
  </r>
  <r>
    <n v="240588"/>
    <x v="0"/>
    <x v="1"/>
    <x v="1"/>
    <x v="2"/>
    <x v="5"/>
    <x v="38"/>
    <x v="0"/>
    <x v="0"/>
    <s v="Tesseramento"/>
    <x v="1"/>
    <x v="1"/>
    <x v="0"/>
    <m/>
  </r>
  <r>
    <n v="34628"/>
    <x v="0"/>
    <x v="0"/>
    <x v="2"/>
    <x v="0"/>
    <x v="10"/>
    <x v="187"/>
    <x v="0"/>
    <x v="0"/>
    <s v="Tesseramento"/>
    <x v="0"/>
    <x v="3"/>
    <x v="0"/>
    <m/>
  </r>
  <r>
    <n v="156908"/>
    <x v="0"/>
    <x v="0"/>
    <x v="2"/>
    <x v="2"/>
    <x v="10"/>
    <x v="187"/>
    <x v="0"/>
    <x v="0"/>
    <s v="Tesseramento"/>
    <x v="0"/>
    <x v="1"/>
    <x v="0"/>
    <m/>
  </r>
  <r>
    <n v="240587"/>
    <x v="0"/>
    <x v="1"/>
    <x v="1"/>
    <x v="1"/>
    <x v="5"/>
    <x v="38"/>
    <x v="0"/>
    <x v="0"/>
    <s v="Tesseramento"/>
    <x v="1"/>
    <x v="1"/>
    <x v="0"/>
    <m/>
  </r>
  <r>
    <n v="240589"/>
    <x v="0"/>
    <x v="1"/>
    <x v="1"/>
    <x v="2"/>
    <x v="5"/>
    <x v="38"/>
    <x v="0"/>
    <x v="0"/>
    <s v="Tesseramento"/>
    <x v="1"/>
    <x v="1"/>
    <x v="0"/>
    <m/>
  </r>
  <r>
    <n v="240586"/>
    <x v="0"/>
    <x v="1"/>
    <x v="1"/>
    <x v="2"/>
    <x v="5"/>
    <x v="38"/>
    <x v="0"/>
    <x v="0"/>
    <s v="Tesseramento"/>
    <x v="1"/>
    <x v="3"/>
    <x v="0"/>
    <m/>
  </r>
  <r>
    <n v="240591"/>
    <x v="1"/>
    <x v="1"/>
    <x v="1"/>
    <x v="2"/>
    <x v="5"/>
    <x v="38"/>
    <x v="0"/>
    <x v="1"/>
    <s v="Tesseramento"/>
    <x v="1"/>
    <x v="5"/>
    <x v="0"/>
    <m/>
  </r>
  <r>
    <n v="240520"/>
    <x v="1"/>
    <x v="0"/>
    <x v="1"/>
    <x v="2"/>
    <x v="15"/>
    <x v="247"/>
    <x v="0"/>
    <x v="0"/>
    <s v="Tesseramento"/>
    <x v="1"/>
    <x v="5"/>
    <x v="0"/>
    <m/>
  </r>
  <r>
    <n v="240590"/>
    <x v="0"/>
    <x v="1"/>
    <x v="1"/>
    <x v="3"/>
    <x v="5"/>
    <x v="38"/>
    <x v="0"/>
    <x v="0"/>
    <s v="Tesseramento"/>
    <x v="1"/>
    <x v="1"/>
    <x v="0"/>
    <m/>
  </r>
  <r>
    <n v="240453"/>
    <x v="1"/>
    <x v="0"/>
    <x v="1"/>
    <x v="2"/>
    <x v="2"/>
    <x v="326"/>
    <x v="0"/>
    <x v="0"/>
    <s v="Tesseramento"/>
    <x v="1"/>
    <x v="5"/>
    <x v="0"/>
    <m/>
  </r>
  <r>
    <n v="240594"/>
    <x v="0"/>
    <x v="1"/>
    <x v="1"/>
    <x v="1"/>
    <x v="5"/>
    <x v="38"/>
    <x v="0"/>
    <x v="0"/>
    <s v="Tesseramento"/>
    <x v="1"/>
    <x v="0"/>
    <x v="0"/>
    <m/>
  </r>
  <r>
    <n v="240524"/>
    <x v="0"/>
    <x v="0"/>
    <x v="1"/>
    <x v="1"/>
    <x v="1"/>
    <x v="20"/>
    <x v="0"/>
    <x v="0"/>
    <s v="Tesseramento"/>
    <x v="0"/>
    <x v="0"/>
    <x v="0"/>
    <m/>
  </r>
  <r>
    <n v="240510"/>
    <x v="0"/>
    <x v="1"/>
    <x v="1"/>
    <x v="2"/>
    <x v="7"/>
    <x v="37"/>
    <x v="0"/>
    <x v="0"/>
    <s v="Tesseramento"/>
    <x v="1"/>
    <x v="1"/>
    <x v="0"/>
    <m/>
  </r>
  <r>
    <n v="240556"/>
    <x v="0"/>
    <x v="0"/>
    <x v="1"/>
    <x v="1"/>
    <x v="11"/>
    <x v="141"/>
    <x v="0"/>
    <x v="1"/>
    <s v="Tesseramento"/>
    <x v="1"/>
    <x v="3"/>
    <x v="0"/>
    <m/>
  </r>
  <r>
    <n v="240474"/>
    <x v="0"/>
    <x v="0"/>
    <x v="1"/>
    <x v="1"/>
    <x v="9"/>
    <x v="196"/>
    <x v="0"/>
    <x v="0"/>
    <s v="Tesseramento"/>
    <x v="1"/>
    <x v="0"/>
    <x v="0"/>
    <m/>
  </r>
  <r>
    <n v="240476"/>
    <x v="0"/>
    <x v="0"/>
    <x v="1"/>
    <x v="1"/>
    <x v="9"/>
    <x v="196"/>
    <x v="0"/>
    <x v="1"/>
    <s v="Tesseramento"/>
    <x v="1"/>
    <x v="3"/>
    <x v="0"/>
    <m/>
  </r>
  <r>
    <n v="240475"/>
    <x v="0"/>
    <x v="1"/>
    <x v="1"/>
    <x v="1"/>
    <x v="9"/>
    <x v="196"/>
    <x v="0"/>
    <x v="0"/>
    <s v="Tesseramento"/>
    <x v="1"/>
    <x v="0"/>
    <x v="0"/>
    <m/>
  </r>
  <r>
    <n v="153857"/>
    <x v="0"/>
    <x v="0"/>
    <x v="0"/>
    <x v="0"/>
    <x v="7"/>
    <x v="241"/>
    <x v="0"/>
    <x v="0"/>
    <s v="Tesseramento"/>
    <x v="0"/>
    <x v="3"/>
    <x v="0"/>
    <m/>
  </r>
  <r>
    <n v="240492"/>
    <x v="0"/>
    <x v="1"/>
    <x v="1"/>
    <x v="1"/>
    <x v="3"/>
    <x v="85"/>
    <x v="0"/>
    <x v="1"/>
    <s v="Tesseramento"/>
    <x v="1"/>
    <x v="0"/>
    <x v="0"/>
    <m/>
  </r>
  <r>
    <n v="240481"/>
    <x v="0"/>
    <x v="0"/>
    <x v="1"/>
    <x v="3"/>
    <x v="7"/>
    <x v="168"/>
    <x v="0"/>
    <x v="0"/>
    <s v="Tesseramento"/>
    <x v="1"/>
    <x v="0"/>
    <x v="0"/>
    <m/>
  </r>
  <r>
    <n v="240596"/>
    <x v="0"/>
    <x v="0"/>
    <x v="1"/>
    <x v="0"/>
    <x v="1"/>
    <x v="178"/>
    <x v="0"/>
    <x v="0"/>
    <s v="Tesseramento"/>
    <x v="0"/>
    <x v="0"/>
    <x v="0"/>
    <m/>
  </r>
  <r>
    <n v="181496"/>
    <x v="0"/>
    <x v="0"/>
    <x v="2"/>
    <x v="4"/>
    <x v="7"/>
    <x v="168"/>
    <x v="0"/>
    <x v="0"/>
    <s v="Tesseramento"/>
    <x v="1"/>
    <x v="0"/>
    <x v="0"/>
    <m/>
  </r>
  <r>
    <n v="144305"/>
    <x v="0"/>
    <x v="0"/>
    <x v="2"/>
    <x v="1"/>
    <x v="7"/>
    <x v="168"/>
    <x v="0"/>
    <x v="0"/>
    <s v="Tesseramento"/>
    <x v="1"/>
    <x v="0"/>
    <x v="0"/>
    <m/>
  </r>
  <r>
    <n v="186429"/>
    <x v="0"/>
    <x v="1"/>
    <x v="2"/>
    <x v="1"/>
    <x v="7"/>
    <x v="168"/>
    <x v="0"/>
    <x v="0"/>
    <s v="Tesseramento"/>
    <x v="1"/>
    <x v="3"/>
    <x v="0"/>
    <m/>
  </r>
  <r>
    <n v="240482"/>
    <x v="0"/>
    <x v="1"/>
    <x v="1"/>
    <x v="1"/>
    <x v="7"/>
    <x v="168"/>
    <x v="0"/>
    <x v="0"/>
    <s v="Tesseramento"/>
    <x v="1"/>
    <x v="0"/>
    <x v="0"/>
    <m/>
  </r>
  <r>
    <n v="201494"/>
    <x v="0"/>
    <x v="0"/>
    <x v="2"/>
    <x v="0"/>
    <x v="11"/>
    <x v="152"/>
    <x v="0"/>
    <x v="0"/>
    <s v="Tesseramento"/>
    <x v="1"/>
    <x v="0"/>
    <x v="0"/>
    <m/>
  </r>
  <r>
    <n v="87032"/>
    <x v="0"/>
    <x v="0"/>
    <x v="0"/>
    <x v="1"/>
    <x v="11"/>
    <x v="152"/>
    <x v="0"/>
    <x v="1"/>
    <s v="Tesseramento"/>
    <x v="1"/>
    <x v="4"/>
    <x v="0"/>
    <m/>
  </r>
  <r>
    <n v="7802"/>
    <x v="0"/>
    <x v="0"/>
    <x v="0"/>
    <x v="2"/>
    <x v="11"/>
    <x v="152"/>
    <x v="0"/>
    <x v="0"/>
    <s v="Tesseramento"/>
    <x v="1"/>
    <x v="4"/>
    <x v="0"/>
    <m/>
  </r>
  <r>
    <n v="240483"/>
    <x v="0"/>
    <x v="1"/>
    <x v="1"/>
    <x v="1"/>
    <x v="7"/>
    <x v="168"/>
    <x v="0"/>
    <x v="0"/>
    <s v="Tesseramento"/>
    <x v="1"/>
    <x v="1"/>
    <x v="0"/>
    <m/>
  </r>
  <r>
    <n v="240659"/>
    <x v="0"/>
    <x v="1"/>
    <x v="1"/>
    <x v="2"/>
    <x v="11"/>
    <x v="152"/>
    <x v="0"/>
    <x v="0"/>
    <s v="Tesseramento"/>
    <x v="1"/>
    <x v="0"/>
    <x v="0"/>
    <m/>
  </r>
  <r>
    <n v="240680"/>
    <x v="0"/>
    <x v="1"/>
    <x v="1"/>
    <x v="2"/>
    <x v="11"/>
    <x v="152"/>
    <x v="0"/>
    <x v="1"/>
    <s v="Tesseramento"/>
    <x v="1"/>
    <x v="0"/>
    <x v="0"/>
    <m/>
  </r>
  <r>
    <n v="240723"/>
    <x v="0"/>
    <x v="0"/>
    <x v="1"/>
    <x v="1"/>
    <x v="3"/>
    <x v="394"/>
    <x v="0"/>
    <x v="0"/>
    <s v="Tesseramento"/>
    <x v="1"/>
    <x v="0"/>
    <x v="0"/>
    <m/>
  </r>
  <r>
    <n v="240724"/>
    <x v="0"/>
    <x v="0"/>
    <x v="1"/>
    <x v="1"/>
    <x v="3"/>
    <x v="394"/>
    <x v="0"/>
    <x v="1"/>
    <s v="Tesseramento"/>
    <x v="1"/>
    <x v="0"/>
    <x v="0"/>
    <m/>
  </r>
  <r>
    <n v="240538"/>
    <x v="1"/>
    <x v="1"/>
    <x v="1"/>
    <x v="2"/>
    <x v="2"/>
    <x v="55"/>
    <x v="0"/>
    <x v="1"/>
    <s v="Tesseramento"/>
    <x v="1"/>
    <x v="5"/>
    <x v="0"/>
    <m/>
  </r>
  <r>
    <n v="62112"/>
    <x v="0"/>
    <x v="0"/>
    <x v="0"/>
    <x v="0"/>
    <x v="0"/>
    <x v="100"/>
    <x v="0"/>
    <x v="0"/>
    <s v="Tesseramento"/>
    <x v="0"/>
    <x v="3"/>
    <x v="0"/>
    <m/>
  </r>
  <r>
    <n v="49268"/>
    <x v="0"/>
    <x v="0"/>
    <x v="0"/>
    <x v="0"/>
    <x v="0"/>
    <x v="100"/>
    <x v="0"/>
    <x v="0"/>
    <s v="Tesseramento"/>
    <x v="0"/>
    <x v="1"/>
    <x v="0"/>
    <m/>
  </r>
  <r>
    <n v="240484"/>
    <x v="0"/>
    <x v="1"/>
    <x v="1"/>
    <x v="3"/>
    <x v="7"/>
    <x v="195"/>
    <x v="0"/>
    <x v="0"/>
    <s v="Tesseramento"/>
    <x v="1"/>
    <x v="0"/>
    <x v="0"/>
    <m/>
  </r>
  <r>
    <n v="83107"/>
    <x v="0"/>
    <x v="0"/>
    <x v="0"/>
    <x v="0"/>
    <x v="0"/>
    <x v="76"/>
    <x v="0"/>
    <x v="0"/>
    <s v="Tesseramento"/>
    <x v="0"/>
    <x v="0"/>
    <x v="0"/>
    <m/>
  </r>
  <r>
    <n v="125440"/>
    <x v="0"/>
    <x v="0"/>
    <x v="2"/>
    <x v="4"/>
    <x v="2"/>
    <x v="251"/>
    <x v="0"/>
    <x v="0"/>
    <s v="Tesseramento"/>
    <x v="1"/>
    <x v="1"/>
    <x v="0"/>
    <m/>
  </r>
  <r>
    <n v="240730"/>
    <x v="1"/>
    <x v="0"/>
    <x v="1"/>
    <x v="3"/>
    <x v="10"/>
    <x v="341"/>
    <x v="0"/>
    <x v="1"/>
    <s v="Tesseramento"/>
    <x v="0"/>
    <x v="5"/>
    <x v="0"/>
    <m/>
  </r>
  <r>
    <n v="240729"/>
    <x v="1"/>
    <x v="0"/>
    <x v="1"/>
    <x v="3"/>
    <x v="10"/>
    <x v="341"/>
    <x v="0"/>
    <x v="1"/>
    <s v="Tesseramento"/>
    <x v="0"/>
    <x v="7"/>
    <x v="0"/>
    <m/>
  </r>
  <r>
    <n v="240522"/>
    <x v="0"/>
    <x v="1"/>
    <x v="1"/>
    <x v="1"/>
    <x v="7"/>
    <x v="272"/>
    <x v="0"/>
    <x v="0"/>
    <s v="Tesseramento"/>
    <x v="0"/>
    <x v="0"/>
    <x v="0"/>
    <m/>
  </r>
  <r>
    <n v="240485"/>
    <x v="0"/>
    <x v="0"/>
    <x v="1"/>
    <x v="1"/>
    <x v="1"/>
    <x v="26"/>
    <x v="0"/>
    <x v="0"/>
    <s v="Tesseramento"/>
    <x v="1"/>
    <x v="0"/>
    <x v="0"/>
    <m/>
  </r>
  <r>
    <n v="238648"/>
    <x v="0"/>
    <x v="1"/>
    <x v="0"/>
    <x v="2"/>
    <x v="4"/>
    <x v="52"/>
    <x v="0"/>
    <x v="0"/>
    <s v="Tesseramento"/>
    <x v="1"/>
    <x v="1"/>
    <x v="0"/>
    <m/>
  </r>
  <r>
    <n v="240493"/>
    <x v="0"/>
    <x v="1"/>
    <x v="1"/>
    <x v="1"/>
    <x v="7"/>
    <x v="168"/>
    <x v="0"/>
    <x v="1"/>
    <s v="Tesseramento"/>
    <x v="1"/>
    <x v="1"/>
    <x v="0"/>
    <m/>
  </r>
  <r>
    <n v="28435"/>
    <x v="0"/>
    <x v="0"/>
    <x v="0"/>
    <x v="0"/>
    <x v="2"/>
    <x v="292"/>
    <x v="0"/>
    <x v="0"/>
    <s v="Tesseramento"/>
    <x v="1"/>
    <x v="4"/>
    <x v="0"/>
    <m/>
  </r>
  <r>
    <n v="240486"/>
    <x v="0"/>
    <x v="0"/>
    <x v="1"/>
    <x v="1"/>
    <x v="4"/>
    <x v="236"/>
    <x v="0"/>
    <x v="1"/>
    <s v="Tesseramento"/>
    <x v="1"/>
    <x v="0"/>
    <x v="0"/>
    <m/>
  </r>
  <r>
    <n v="152184"/>
    <x v="0"/>
    <x v="0"/>
    <x v="0"/>
    <x v="0"/>
    <x v="1"/>
    <x v="324"/>
    <x v="0"/>
    <x v="0"/>
    <s v="Tesseramento"/>
    <x v="1"/>
    <x v="4"/>
    <x v="0"/>
    <m/>
  </r>
  <r>
    <n v="240551"/>
    <x v="0"/>
    <x v="0"/>
    <x v="1"/>
    <x v="1"/>
    <x v="1"/>
    <x v="324"/>
    <x v="0"/>
    <x v="0"/>
    <s v="Tesseramento"/>
    <x v="1"/>
    <x v="0"/>
    <x v="0"/>
    <m/>
  </r>
  <r>
    <n v="240521"/>
    <x v="0"/>
    <x v="1"/>
    <x v="1"/>
    <x v="2"/>
    <x v="7"/>
    <x v="11"/>
    <x v="0"/>
    <x v="0"/>
    <s v="Tesseramento"/>
    <x v="1"/>
    <x v="1"/>
    <x v="0"/>
    <m/>
  </r>
  <r>
    <n v="240536"/>
    <x v="1"/>
    <x v="1"/>
    <x v="1"/>
    <x v="2"/>
    <x v="2"/>
    <x v="55"/>
    <x v="0"/>
    <x v="0"/>
    <s v="Tesseramento"/>
    <x v="1"/>
    <x v="6"/>
    <x v="0"/>
    <m/>
  </r>
  <r>
    <n v="132731"/>
    <x v="0"/>
    <x v="1"/>
    <x v="2"/>
    <x v="4"/>
    <x v="4"/>
    <x v="149"/>
    <x v="0"/>
    <x v="0"/>
    <s v="Tesseramento"/>
    <x v="1"/>
    <x v="4"/>
    <x v="0"/>
    <m/>
  </r>
  <r>
    <n v="240530"/>
    <x v="0"/>
    <x v="1"/>
    <x v="1"/>
    <x v="3"/>
    <x v="10"/>
    <x v="294"/>
    <x v="0"/>
    <x v="0"/>
    <s v="Tesseramento"/>
    <x v="1"/>
    <x v="3"/>
    <x v="0"/>
    <m/>
  </r>
  <r>
    <n v="240531"/>
    <x v="0"/>
    <x v="1"/>
    <x v="1"/>
    <x v="1"/>
    <x v="10"/>
    <x v="294"/>
    <x v="0"/>
    <x v="0"/>
    <s v="Tesseramento"/>
    <x v="1"/>
    <x v="0"/>
    <x v="0"/>
    <m/>
  </r>
  <r>
    <n v="240527"/>
    <x v="0"/>
    <x v="0"/>
    <x v="1"/>
    <x v="1"/>
    <x v="11"/>
    <x v="130"/>
    <x v="0"/>
    <x v="1"/>
    <s v="Tesseramento"/>
    <x v="1"/>
    <x v="0"/>
    <x v="0"/>
    <m/>
  </r>
  <r>
    <n v="172294"/>
    <x v="0"/>
    <x v="0"/>
    <x v="0"/>
    <x v="0"/>
    <x v="12"/>
    <x v="254"/>
    <x v="0"/>
    <x v="0"/>
    <s v="Tesseramento"/>
    <x v="0"/>
    <x v="0"/>
    <x v="0"/>
    <m/>
  </r>
  <r>
    <n v="222349"/>
    <x v="0"/>
    <x v="0"/>
    <x v="2"/>
    <x v="3"/>
    <x v="10"/>
    <x v="63"/>
    <x v="0"/>
    <x v="0"/>
    <s v="Tesseramento"/>
    <x v="0"/>
    <x v="0"/>
    <x v="0"/>
    <m/>
  </r>
  <r>
    <n v="240490"/>
    <x v="0"/>
    <x v="0"/>
    <x v="1"/>
    <x v="2"/>
    <x v="2"/>
    <x v="265"/>
    <x v="0"/>
    <x v="1"/>
    <s v="Tesseramento"/>
    <x v="1"/>
    <x v="0"/>
    <x v="0"/>
    <m/>
  </r>
  <r>
    <n v="240487"/>
    <x v="0"/>
    <x v="0"/>
    <x v="1"/>
    <x v="1"/>
    <x v="4"/>
    <x v="18"/>
    <x v="0"/>
    <x v="1"/>
    <s v="Tesseramento"/>
    <x v="1"/>
    <x v="3"/>
    <x v="0"/>
    <m/>
  </r>
  <r>
    <n v="241120"/>
    <x v="0"/>
    <x v="1"/>
    <x v="1"/>
    <x v="2"/>
    <x v="4"/>
    <x v="99"/>
    <x v="0"/>
    <x v="0"/>
    <s v="Tesseramento"/>
    <x v="0"/>
    <x v="1"/>
    <x v="0"/>
    <m/>
  </r>
  <r>
    <n v="95408"/>
    <x v="0"/>
    <x v="0"/>
    <x v="2"/>
    <x v="0"/>
    <x v="0"/>
    <x v="206"/>
    <x v="0"/>
    <x v="1"/>
    <s v="Tesseramento"/>
    <x v="1"/>
    <x v="0"/>
    <x v="0"/>
    <m/>
  </r>
  <r>
    <n v="152891"/>
    <x v="0"/>
    <x v="0"/>
    <x v="0"/>
    <x v="0"/>
    <x v="4"/>
    <x v="87"/>
    <x v="0"/>
    <x v="1"/>
    <s v="Tesseramento"/>
    <x v="0"/>
    <x v="0"/>
    <x v="0"/>
    <m/>
  </r>
  <r>
    <n v="80026"/>
    <x v="0"/>
    <x v="0"/>
    <x v="2"/>
    <x v="0"/>
    <x v="7"/>
    <x v="51"/>
    <x v="0"/>
    <x v="0"/>
    <s v="Tesseramento"/>
    <x v="1"/>
    <x v="4"/>
    <x v="0"/>
    <m/>
  </r>
  <r>
    <n v="156532"/>
    <x v="0"/>
    <x v="1"/>
    <x v="2"/>
    <x v="0"/>
    <x v="1"/>
    <x v="26"/>
    <x v="0"/>
    <x v="0"/>
    <s v="Tesseramento"/>
    <x v="1"/>
    <x v="1"/>
    <x v="0"/>
    <m/>
  </r>
  <r>
    <n v="168987"/>
    <x v="0"/>
    <x v="0"/>
    <x v="0"/>
    <x v="0"/>
    <x v="7"/>
    <x v="9"/>
    <x v="0"/>
    <x v="0"/>
    <s v="Tesseramento"/>
    <x v="0"/>
    <x v="0"/>
    <x v="0"/>
    <m/>
  </r>
  <r>
    <n v="240534"/>
    <x v="0"/>
    <x v="0"/>
    <x v="1"/>
    <x v="1"/>
    <x v="10"/>
    <x v="93"/>
    <x v="0"/>
    <x v="1"/>
    <s v="Tesseramento"/>
    <x v="0"/>
    <x v="1"/>
    <x v="0"/>
    <m/>
  </r>
  <r>
    <n v="240625"/>
    <x v="0"/>
    <x v="0"/>
    <x v="1"/>
    <x v="1"/>
    <x v="2"/>
    <x v="139"/>
    <x v="0"/>
    <x v="1"/>
    <s v="Tesseramento"/>
    <x v="1"/>
    <x v="3"/>
    <x v="0"/>
    <m/>
  </r>
  <r>
    <n v="131256"/>
    <x v="0"/>
    <x v="0"/>
    <x v="0"/>
    <x v="0"/>
    <x v="11"/>
    <x v="142"/>
    <x v="0"/>
    <x v="0"/>
    <s v="Tesseramento"/>
    <x v="1"/>
    <x v="0"/>
    <x v="0"/>
    <m/>
  </r>
  <r>
    <n v="240615"/>
    <x v="0"/>
    <x v="0"/>
    <x v="1"/>
    <x v="2"/>
    <x v="1"/>
    <x v="138"/>
    <x v="0"/>
    <x v="0"/>
    <s v="Tesseramento"/>
    <x v="1"/>
    <x v="0"/>
    <x v="0"/>
    <m/>
  </r>
  <r>
    <n v="240583"/>
    <x v="0"/>
    <x v="0"/>
    <x v="1"/>
    <x v="2"/>
    <x v="1"/>
    <x v="138"/>
    <x v="0"/>
    <x v="0"/>
    <s v="Tesseramento"/>
    <x v="1"/>
    <x v="0"/>
    <x v="0"/>
    <m/>
  </r>
  <r>
    <n v="231610"/>
    <x v="0"/>
    <x v="0"/>
    <x v="0"/>
    <x v="1"/>
    <x v="15"/>
    <x v="57"/>
    <x v="0"/>
    <x v="0"/>
    <s v="Tesseramento"/>
    <x v="1"/>
    <x v="0"/>
    <x v="0"/>
    <m/>
  </r>
  <r>
    <n v="29376"/>
    <x v="0"/>
    <x v="0"/>
    <x v="2"/>
    <x v="4"/>
    <x v="11"/>
    <x v="130"/>
    <x v="0"/>
    <x v="0"/>
    <s v="Tesseramento"/>
    <x v="1"/>
    <x v="0"/>
    <x v="0"/>
    <m/>
  </r>
  <r>
    <n v="181675"/>
    <x v="0"/>
    <x v="1"/>
    <x v="2"/>
    <x v="1"/>
    <x v="11"/>
    <x v="143"/>
    <x v="0"/>
    <x v="0"/>
    <s v="Tesseramento"/>
    <x v="1"/>
    <x v="1"/>
    <x v="0"/>
    <m/>
  </r>
  <r>
    <n v="230044"/>
    <x v="1"/>
    <x v="1"/>
    <x v="0"/>
    <x v="1"/>
    <x v="12"/>
    <x v="27"/>
    <x v="0"/>
    <x v="0"/>
    <s v="Tesseramento"/>
    <x v="1"/>
    <x v="6"/>
    <x v="0"/>
    <m/>
  </r>
  <r>
    <n v="240550"/>
    <x v="0"/>
    <x v="0"/>
    <x v="1"/>
    <x v="1"/>
    <x v="0"/>
    <x v="66"/>
    <x v="0"/>
    <x v="0"/>
    <s v="Tesseramento"/>
    <x v="1"/>
    <x v="0"/>
    <x v="0"/>
    <m/>
  </r>
  <r>
    <n v="240614"/>
    <x v="0"/>
    <x v="1"/>
    <x v="1"/>
    <x v="3"/>
    <x v="1"/>
    <x v="138"/>
    <x v="0"/>
    <x v="0"/>
    <s v="Tesseramento"/>
    <x v="1"/>
    <x v="0"/>
    <x v="0"/>
    <m/>
  </r>
  <r>
    <n v="240578"/>
    <x v="0"/>
    <x v="1"/>
    <x v="1"/>
    <x v="0"/>
    <x v="2"/>
    <x v="298"/>
    <x v="0"/>
    <x v="0"/>
    <s v="Tesseramento"/>
    <x v="1"/>
    <x v="1"/>
    <x v="0"/>
    <m/>
  </r>
  <r>
    <n v="240579"/>
    <x v="0"/>
    <x v="1"/>
    <x v="1"/>
    <x v="0"/>
    <x v="2"/>
    <x v="298"/>
    <x v="0"/>
    <x v="0"/>
    <s v="Tesseramento"/>
    <x v="1"/>
    <x v="1"/>
    <x v="0"/>
    <m/>
  </r>
  <r>
    <n v="240580"/>
    <x v="0"/>
    <x v="0"/>
    <x v="1"/>
    <x v="1"/>
    <x v="2"/>
    <x v="172"/>
    <x v="0"/>
    <x v="1"/>
    <s v="Tesseramento"/>
    <x v="1"/>
    <x v="0"/>
    <x v="0"/>
    <m/>
  </r>
  <r>
    <n v="240921"/>
    <x v="0"/>
    <x v="1"/>
    <x v="1"/>
    <x v="3"/>
    <x v="7"/>
    <x v="213"/>
    <x v="0"/>
    <x v="1"/>
    <s v="Tesseramento"/>
    <x v="1"/>
    <x v="1"/>
    <x v="0"/>
    <m/>
  </r>
  <r>
    <n v="240581"/>
    <x v="0"/>
    <x v="1"/>
    <x v="1"/>
    <x v="1"/>
    <x v="2"/>
    <x v="180"/>
    <x v="0"/>
    <x v="0"/>
    <s v="Tesseramento"/>
    <x v="1"/>
    <x v="0"/>
    <x v="0"/>
    <m/>
  </r>
  <r>
    <n v="240631"/>
    <x v="1"/>
    <x v="0"/>
    <x v="1"/>
    <x v="2"/>
    <x v="2"/>
    <x v="139"/>
    <x v="0"/>
    <x v="0"/>
    <s v="Tesseramento"/>
    <x v="1"/>
    <x v="5"/>
    <x v="0"/>
    <m/>
  </r>
  <r>
    <n v="240861"/>
    <x v="0"/>
    <x v="1"/>
    <x v="1"/>
    <x v="2"/>
    <x v="1"/>
    <x v="239"/>
    <x v="0"/>
    <x v="0"/>
    <s v="Tesseramento"/>
    <x v="1"/>
    <x v="0"/>
    <x v="0"/>
    <m/>
  </r>
  <r>
    <n v="44501"/>
    <x v="0"/>
    <x v="0"/>
    <x v="0"/>
    <x v="0"/>
    <x v="11"/>
    <x v="221"/>
    <x v="0"/>
    <x v="0"/>
    <s v="Tesseramento"/>
    <x v="1"/>
    <x v="4"/>
    <x v="0"/>
    <m/>
  </r>
  <r>
    <n v="161568"/>
    <x v="0"/>
    <x v="0"/>
    <x v="2"/>
    <x v="3"/>
    <x v="7"/>
    <x v="137"/>
    <x v="0"/>
    <x v="0"/>
    <s v="Tesseramento"/>
    <x v="3"/>
    <x v="1"/>
    <x v="0"/>
    <m/>
  </r>
  <r>
    <n v="240532"/>
    <x v="0"/>
    <x v="1"/>
    <x v="1"/>
    <x v="2"/>
    <x v="7"/>
    <x v="44"/>
    <x v="0"/>
    <x v="0"/>
    <s v="Tesseramento"/>
    <x v="1"/>
    <x v="0"/>
    <x v="0"/>
    <m/>
  </r>
  <r>
    <n v="22380"/>
    <x v="0"/>
    <x v="1"/>
    <x v="0"/>
    <x v="4"/>
    <x v="8"/>
    <x v="59"/>
    <x v="0"/>
    <x v="0"/>
    <s v="Tesseramento"/>
    <x v="1"/>
    <x v="4"/>
    <x v="0"/>
    <m/>
  </r>
  <r>
    <n v="240618"/>
    <x v="0"/>
    <x v="0"/>
    <x v="1"/>
    <x v="3"/>
    <x v="1"/>
    <x v="26"/>
    <x v="0"/>
    <x v="0"/>
    <s v="Tesseramento"/>
    <x v="1"/>
    <x v="0"/>
    <x v="0"/>
    <m/>
  </r>
  <r>
    <n v="240617"/>
    <x v="1"/>
    <x v="1"/>
    <x v="1"/>
    <x v="2"/>
    <x v="1"/>
    <x v="26"/>
    <x v="0"/>
    <x v="0"/>
    <s v="Tesseramento"/>
    <x v="1"/>
    <x v="5"/>
    <x v="0"/>
    <m/>
  </r>
  <r>
    <n v="186805"/>
    <x v="0"/>
    <x v="0"/>
    <x v="0"/>
    <x v="1"/>
    <x v="12"/>
    <x v="133"/>
    <x v="0"/>
    <x v="0"/>
    <s v="Tesseramento"/>
    <x v="0"/>
    <x v="1"/>
    <x v="0"/>
    <m/>
  </r>
  <r>
    <n v="240613"/>
    <x v="0"/>
    <x v="0"/>
    <x v="1"/>
    <x v="1"/>
    <x v="8"/>
    <x v="92"/>
    <x v="0"/>
    <x v="0"/>
    <s v="Tesseramento"/>
    <x v="1"/>
    <x v="3"/>
    <x v="0"/>
    <m/>
  </r>
  <r>
    <n v="231669"/>
    <x v="1"/>
    <x v="1"/>
    <x v="0"/>
    <x v="1"/>
    <x v="7"/>
    <x v="103"/>
    <x v="0"/>
    <x v="0"/>
    <s v="Tesseramento"/>
    <x v="1"/>
    <x v="5"/>
    <x v="0"/>
    <m/>
  </r>
  <r>
    <n v="240577"/>
    <x v="0"/>
    <x v="1"/>
    <x v="1"/>
    <x v="2"/>
    <x v="4"/>
    <x v="50"/>
    <x v="0"/>
    <x v="1"/>
    <s v="Tesseramento"/>
    <x v="1"/>
    <x v="3"/>
    <x v="0"/>
    <m/>
  </r>
  <r>
    <n v="241136"/>
    <x v="0"/>
    <x v="1"/>
    <x v="1"/>
    <x v="1"/>
    <x v="14"/>
    <x v="129"/>
    <x v="0"/>
    <x v="0"/>
    <s v="Tesseramento"/>
    <x v="1"/>
    <x v="0"/>
    <x v="0"/>
    <m/>
  </r>
  <r>
    <n v="240529"/>
    <x v="0"/>
    <x v="1"/>
    <x v="1"/>
    <x v="1"/>
    <x v="12"/>
    <x v="27"/>
    <x v="0"/>
    <x v="1"/>
    <s v="Tesseramento"/>
    <x v="1"/>
    <x v="0"/>
    <x v="0"/>
    <m/>
  </r>
  <r>
    <n v="240582"/>
    <x v="0"/>
    <x v="1"/>
    <x v="1"/>
    <x v="3"/>
    <x v="2"/>
    <x v="180"/>
    <x v="0"/>
    <x v="1"/>
    <s v="Tesseramento"/>
    <x v="1"/>
    <x v="4"/>
    <x v="0"/>
    <m/>
  </r>
  <r>
    <n v="231344"/>
    <x v="0"/>
    <x v="0"/>
    <x v="0"/>
    <x v="2"/>
    <x v="1"/>
    <x v="320"/>
    <x v="0"/>
    <x v="0"/>
    <s v="Tesseramento"/>
    <x v="1"/>
    <x v="0"/>
    <x v="0"/>
    <m/>
  </r>
  <r>
    <n v="231342"/>
    <x v="0"/>
    <x v="0"/>
    <x v="0"/>
    <x v="2"/>
    <x v="1"/>
    <x v="320"/>
    <x v="0"/>
    <x v="1"/>
    <s v="Tesseramento"/>
    <x v="1"/>
    <x v="0"/>
    <x v="0"/>
    <m/>
  </r>
  <r>
    <n v="240828"/>
    <x v="0"/>
    <x v="1"/>
    <x v="1"/>
    <x v="2"/>
    <x v="7"/>
    <x v="33"/>
    <x v="0"/>
    <x v="1"/>
    <s v="Tesseramento"/>
    <x v="1"/>
    <x v="0"/>
    <x v="0"/>
    <m/>
  </r>
  <r>
    <n v="240827"/>
    <x v="0"/>
    <x v="1"/>
    <x v="1"/>
    <x v="2"/>
    <x v="7"/>
    <x v="33"/>
    <x v="0"/>
    <x v="1"/>
    <s v="Tesseramento"/>
    <x v="1"/>
    <x v="0"/>
    <x v="0"/>
    <m/>
  </r>
  <r>
    <n v="86876"/>
    <x v="0"/>
    <x v="0"/>
    <x v="0"/>
    <x v="0"/>
    <x v="2"/>
    <x v="336"/>
    <x v="0"/>
    <x v="0"/>
    <s v="Tesseramento"/>
    <x v="1"/>
    <x v="4"/>
    <x v="0"/>
    <m/>
  </r>
  <r>
    <n v="30561"/>
    <x v="0"/>
    <x v="0"/>
    <x v="0"/>
    <x v="2"/>
    <x v="2"/>
    <x v="336"/>
    <x v="0"/>
    <x v="1"/>
    <s v="Tesseramento"/>
    <x v="1"/>
    <x v="4"/>
    <x v="0"/>
    <m/>
  </r>
  <r>
    <n v="30111"/>
    <x v="0"/>
    <x v="0"/>
    <x v="0"/>
    <x v="0"/>
    <x v="2"/>
    <x v="336"/>
    <x v="0"/>
    <x v="0"/>
    <s v="Tesseramento"/>
    <x v="1"/>
    <x v="4"/>
    <x v="0"/>
    <m/>
  </r>
  <r>
    <n v="30126"/>
    <x v="0"/>
    <x v="0"/>
    <x v="0"/>
    <x v="0"/>
    <x v="2"/>
    <x v="336"/>
    <x v="0"/>
    <x v="0"/>
    <s v="Tesseramento"/>
    <x v="1"/>
    <x v="4"/>
    <x v="0"/>
    <m/>
  </r>
  <r>
    <n v="36077"/>
    <x v="0"/>
    <x v="0"/>
    <x v="0"/>
    <x v="0"/>
    <x v="2"/>
    <x v="336"/>
    <x v="0"/>
    <x v="0"/>
    <s v="Tesseramento"/>
    <x v="1"/>
    <x v="4"/>
    <x v="0"/>
    <m/>
  </r>
  <r>
    <n v="12341"/>
    <x v="0"/>
    <x v="0"/>
    <x v="0"/>
    <x v="1"/>
    <x v="2"/>
    <x v="336"/>
    <x v="0"/>
    <x v="0"/>
    <s v="Tesseramento"/>
    <x v="1"/>
    <x v="4"/>
    <x v="0"/>
    <m/>
  </r>
  <r>
    <n v="30194"/>
    <x v="0"/>
    <x v="0"/>
    <x v="0"/>
    <x v="0"/>
    <x v="2"/>
    <x v="336"/>
    <x v="0"/>
    <x v="1"/>
    <s v="Tesseramento"/>
    <x v="1"/>
    <x v="4"/>
    <x v="0"/>
    <m/>
  </r>
  <r>
    <n v="64829"/>
    <x v="0"/>
    <x v="0"/>
    <x v="0"/>
    <x v="2"/>
    <x v="2"/>
    <x v="336"/>
    <x v="0"/>
    <x v="1"/>
    <s v="Tesseramento"/>
    <x v="1"/>
    <x v="4"/>
    <x v="0"/>
    <m/>
  </r>
  <r>
    <n v="30397"/>
    <x v="0"/>
    <x v="0"/>
    <x v="0"/>
    <x v="0"/>
    <x v="2"/>
    <x v="336"/>
    <x v="0"/>
    <x v="0"/>
    <s v="Tesseramento"/>
    <x v="1"/>
    <x v="4"/>
    <x v="0"/>
    <m/>
  </r>
  <r>
    <n v="115543"/>
    <x v="0"/>
    <x v="0"/>
    <x v="0"/>
    <x v="2"/>
    <x v="2"/>
    <x v="336"/>
    <x v="0"/>
    <x v="1"/>
    <s v="Tesseramento"/>
    <x v="1"/>
    <x v="0"/>
    <x v="0"/>
    <m/>
  </r>
  <r>
    <n v="63016"/>
    <x v="0"/>
    <x v="0"/>
    <x v="0"/>
    <x v="0"/>
    <x v="2"/>
    <x v="336"/>
    <x v="0"/>
    <x v="0"/>
    <s v="Tesseramento"/>
    <x v="1"/>
    <x v="0"/>
    <x v="0"/>
    <m/>
  </r>
  <r>
    <n v="240528"/>
    <x v="0"/>
    <x v="0"/>
    <x v="1"/>
    <x v="2"/>
    <x v="11"/>
    <x v="130"/>
    <x v="0"/>
    <x v="1"/>
    <s v="Tesseramento"/>
    <x v="1"/>
    <x v="1"/>
    <x v="0"/>
    <m/>
  </r>
  <r>
    <n v="240635"/>
    <x v="0"/>
    <x v="0"/>
    <x v="1"/>
    <x v="3"/>
    <x v="7"/>
    <x v="210"/>
    <x v="0"/>
    <x v="0"/>
    <s v="Tesseramento"/>
    <x v="0"/>
    <x v="0"/>
    <x v="0"/>
    <m/>
  </r>
  <r>
    <n v="240602"/>
    <x v="0"/>
    <x v="0"/>
    <x v="1"/>
    <x v="2"/>
    <x v="10"/>
    <x v="396"/>
    <x v="0"/>
    <x v="1"/>
    <s v="Tesseramento"/>
    <x v="0"/>
    <x v="1"/>
    <x v="0"/>
    <m/>
  </r>
  <r>
    <n v="240603"/>
    <x v="0"/>
    <x v="0"/>
    <x v="1"/>
    <x v="3"/>
    <x v="10"/>
    <x v="396"/>
    <x v="0"/>
    <x v="1"/>
    <s v="Tesseramento"/>
    <x v="0"/>
    <x v="4"/>
    <x v="0"/>
    <m/>
  </r>
  <r>
    <n v="240601"/>
    <x v="0"/>
    <x v="0"/>
    <x v="1"/>
    <x v="2"/>
    <x v="10"/>
    <x v="396"/>
    <x v="0"/>
    <x v="1"/>
    <s v="Tesseramento"/>
    <x v="0"/>
    <x v="0"/>
    <x v="0"/>
    <m/>
  </r>
  <r>
    <n v="240600"/>
    <x v="0"/>
    <x v="0"/>
    <x v="1"/>
    <x v="2"/>
    <x v="10"/>
    <x v="396"/>
    <x v="0"/>
    <x v="0"/>
    <s v="Tesseramento"/>
    <x v="0"/>
    <x v="0"/>
    <x v="0"/>
    <m/>
  </r>
  <r>
    <n v="221249"/>
    <x v="0"/>
    <x v="0"/>
    <x v="2"/>
    <x v="3"/>
    <x v="10"/>
    <x v="295"/>
    <x v="0"/>
    <x v="1"/>
    <s v="Tesseramento"/>
    <x v="0"/>
    <x v="0"/>
    <x v="0"/>
    <m/>
  </r>
  <r>
    <n v="240611"/>
    <x v="0"/>
    <x v="0"/>
    <x v="1"/>
    <x v="3"/>
    <x v="10"/>
    <x v="295"/>
    <x v="0"/>
    <x v="1"/>
    <s v="Tesseramento"/>
    <x v="0"/>
    <x v="0"/>
    <x v="0"/>
    <m/>
  </r>
  <r>
    <n v="240526"/>
    <x v="0"/>
    <x v="0"/>
    <x v="1"/>
    <x v="1"/>
    <x v="11"/>
    <x v="130"/>
    <x v="0"/>
    <x v="1"/>
    <s v="Tesseramento"/>
    <x v="1"/>
    <x v="3"/>
    <x v="0"/>
    <m/>
  </r>
  <r>
    <n v="241121"/>
    <x v="0"/>
    <x v="1"/>
    <x v="1"/>
    <x v="2"/>
    <x v="9"/>
    <x v="255"/>
    <x v="0"/>
    <x v="0"/>
    <s v="Tesseramento"/>
    <x v="0"/>
    <x v="3"/>
    <x v="0"/>
    <m/>
  </r>
  <r>
    <n v="153305"/>
    <x v="0"/>
    <x v="0"/>
    <x v="2"/>
    <x v="1"/>
    <x v="8"/>
    <x v="13"/>
    <x v="0"/>
    <x v="0"/>
    <s v="Tesseramento"/>
    <x v="0"/>
    <x v="3"/>
    <x v="0"/>
    <m/>
  </r>
  <r>
    <n v="240573"/>
    <x v="0"/>
    <x v="0"/>
    <x v="1"/>
    <x v="2"/>
    <x v="14"/>
    <x v="290"/>
    <x v="0"/>
    <x v="0"/>
    <s v="Tesseramento"/>
    <x v="0"/>
    <x v="0"/>
    <x v="0"/>
    <m/>
  </r>
  <r>
    <n v="226751"/>
    <x v="1"/>
    <x v="0"/>
    <x v="0"/>
    <x v="0"/>
    <x v="4"/>
    <x v="101"/>
    <x v="0"/>
    <x v="0"/>
    <s v="Tesseramento"/>
    <x v="0"/>
    <x v="2"/>
    <x v="0"/>
    <m/>
  </r>
  <r>
    <n v="173990"/>
    <x v="0"/>
    <x v="1"/>
    <x v="2"/>
    <x v="1"/>
    <x v="4"/>
    <x v="52"/>
    <x v="0"/>
    <x v="0"/>
    <s v="Tesseramento"/>
    <x v="1"/>
    <x v="0"/>
    <x v="0"/>
    <m/>
  </r>
  <r>
    <n v="240549"/>
    <x v="1"/>
    <x v="1"/>
    <x v="1"/>
    <x v="2"/>
    <x v="7"/>
    <x v="74"/>
    <x v="0"/>
    <x v="1"/>
    <s v="Tesseramento"/>
    <x v="1"/>
    <x v="5"/>
    <x v="0"/>
    <m/>
  </r>
  <r>
    <n v="240545"/>
    <x v="1"/>
    <x v="1"/>
    <x v="1"/>
    <x v="2"/>
    <x v="7"/>
    <x v="74"/>
    <x v="0"/>
    <x v="1"/>
    <s v="Tesseramento"/>
    <x v="1"/>
    <x v="5"/>
    <x v="0"/>
    <m/>
  </r>
  <r>
    <n v="241123"/>
    <x v="1"/>
    <x v="0"/>
    <x v="1"/>
    <x v="2"/>
    <x v="2"/>
    <x v="79"/>
    <x v="0"/>
    <x v="0"/>
    <s v="Tesseramento"/>
    <x v="1"/>
    <x v="5"/>
    <x v="0"/>
    <m/>
  </r>
  <r>
    <n v="240542"/>
    <x v="1"/>
    <x v="1"/>
    <x v="1"/>
    <x v="2"/>
    <x v="7"/>
    <x v="74"/>
    <x v="0"/>
    <x v="0"/>
    <s v="Tesseramento"/>
    <x v="1"/>
    <x v="5"/>
    <x v="0"/>
    <m/>
  </r>
  <r>
    <n v="240543"/>
    <x v="1"/>
    <x v="1"/>
    <x v="1"/>
    <x v="2"/>
    <x v="7"/>
    <x v="74"/>
    <x v="0"/>
    <x v="1"/>
    <s v="Tesseramento"/>
    <x v="1"/>
    <x v="5"/>
    <x v="0"/>
    <m/>
  </r>
  <r>
    <n v="240765"/>
    <x v="0"/>
    <x v="1"/>
    <x v="1"/>
    <x v="1"/>
    <x v="1"/>
    <x v="193"/>
    <x v="0"/>
    <x v="0"/>
    <s v="Tesseramento"/>
    <x v="1"/>
    <x v="0"/>
    <x v="0"/>
    <m/>
  </r>
  <r>
    <n v="221630"/>
    <x v="0"/>
    <x v="0"/>
    <x v="0"/>
    <x v="0"/>
    <x v="1"/>
    <x v="193"/>
    <x v="0"/>
    <x v="0"/>
    <s v="Tesseramento"/>
    <x v="1"/>
    <x v="0"/>
    <x v="0"/>
    <m/>
  </r>
  <r>
    <n v="240537"/>
    <x v="1"/>
    <x v="1"/>
    <x v="1"/>
    <x v="2"/>
    <x v="2"/>
    <x v="55"/>
    <x v="0"/>
    <x v="0"/>
    <s v="Tesseramento"/>
    <x v="1"/>
    <x v="7"/>
    <x v="0"/>
    <m/>
  </r>
  <r>
    <n v="240533"/>
    <x v="1"/>
    <x v="0"/>
    <x v="1"/>
    <x v="1"/>
    <x v="10"/>
    <x v="93"/>
    <x v="0"/>
    <x v="0"/>
    <s v="Tesseramento"/>
    <x v="0"/>
    <x v="5"/>
    <x v="0"/>
    <m/>
  </r>
  <r>
    <n v="240541"/>
    <x v="1"/>
    <x v="0"/>
    <x v="1"/>
    <x v="2"/>
    <x v="8"/>
    <x v="115"/>
    <x v="0"/>
    <x v="0"/>
    <s v="Tesseramento"/>
    <x v="1"/>
    <x v="5"/>
    <x v="0"/>
    <m/>
  </r>
  <r>
    <n v="178773"/>
    <x v="1"/>
    <x v="0"/>
    <x v="2"/>
    <x v="2"/>
    <x v="8"/>
    <x v="115"/>
    <x v="0"/>
    <x v="0"/>
    <s v="Tesseramento"/>
    <x v="1"/>
    <x v="6"/>
    <x v="0"/>
    <m/>
  </r>
  <r>
    <n v="109167"/>
    <x v="0"/>
    <x v="0"/>
    <x v="0"/>
    <x v="0"/>
    <x v="8"/>
    <x v="115"/>
    <x v="0"/>
    <x v="0"/>
    <s v="Tesseramento"/>
    <x v="1"/>
    <x v="1"/>
    <x v="0"/>
    <m/>
  </r>
  <r>
    <n v="109170"/>
    <x v="0"/>
    <x v="0"/>
    <x v="2"/>
    <x v="1"/>
    <x v="8"/>
    <x v="115"/>
    <x v="0"/>
    <x v="0"/>
    <s v="Tesseramento"/>
    <x v="1"/>
    <x v="0"/>
    <x v="0"/>
    <m/>
  </r>
  <r>
    <n v="240540"/>
    <x v="1"/>
    <x v="0"/>
    <x v="1"/>
    <x v="2"/>
    <x v="8"/>
    <x v="115"/>
    <x v="0"/>
    <x v="0"/>
    <s v="Tesseramento"/>
    <x v="1"/>
    <x v="5"/>
    <x v="0"/>
    <m/>
  </r>
  <r>
    <n v="240547"/>
    <x v="1"/>
    <x v="1"/>
    <x v="1"/>
    <x v="2"/>
    <x v="7"/>
    <x v="74"/>
    <x v="0"/>
    <x v="0"/>
    <s v="Tesseramento"/>
    <x v="1"/>
    <x v="5"/>
    <x v="0"/>
    <m/>
  </r>
  <r>
    <n v="240535"/>
    <x v="1"/>
    <x v="1"/>
    <x v="1"/>
    <x v="2"/>
    <x v="2"/>
    <x v="55"/>
    <x v="0"/>
    <x v="0"/>
    <s v="Tesseramento"/>
    <x v="1"/>
    <x v="5"/>
    <x v="0"/>
    <m/>
  </r>
  <r>
    <n v="240548"/>
    <x v="1"/>
    <x v="1"/>
    <x v="1"/>
    <x v="2"/>
    <x v="7"/>
    <x v="74"/>
    <x v="0"/>
    <x v="1"/>
    <s v="Tesseramento"/>
    <x v="1"/>
    <x v="5"/>
    <x v="0"/>
    <m/>
  </r>
  <r>
    <n v="240546"/>
    <x v="1"/>
    <x v="1"/>
    <x v="1"/>
    <x v="2"/>
    <x v="7"/>
    <x v="74"/>
    <x v="0"/>
    <x v="0"/>
    <s v="Tesseramento"/>
    <x v="1"/>
    <x v="5"/>
    <x v="0"/>
    <m/>
  </r>
  <r>
    <n v="240544"/>
    <x v="1"/>
    <x v="1"/>
    <x v="1"/>
    <x v="2"/>
    <x v="7"/>
    <x v="74"/>
    <x v="0"/>
    <x v="0"/>
    <s v="Tesseramento"/>
    <x v="1"/>
    <x v="5"/>
    <x v="0"/>
    <m/>
  </r>
  <r>
    <n v="241122"/>
    <x v="1"/>
    <x v="0"/>
    <x v="1"/>
    <x v="2"/>
    <x v="2"/>
    <x v="79"/>
    <x v="0"/>
    <x v="1"/>
    <s v="Tesseramento"/>
    <x v="1"/>
    <x v="5"/>
    <x v="0"/>
    <m/>
  </r>
  <r>
    <n v="208603"/>
    <x v="0"/>
    <x v="0"/>
    <x v="0"/>
    <x v="1"/>
    <x v="4"/>
    <x v="88"/>
    <x v="0"/>
    <x v="0"/>
    <s v="Tesseramento"/>
    <x v="1"/>
    <x v="1"/>
    <x v="0"/>
    <m/>
  </r>
  <r>
    <n v="240567"/>
    <x v="0"/>
    <x v="0"/>
    <x v="1"/>
    <x v="1"/>
    <x v="10"/>
    <x v="70"/>
    <x v="0"/>
    <x v="1"/>
    <s v="Tesseramento"/>
    <x v="0"/>
    <x v="1"/>
    <x v="0"/>
    <m/>
  </r>
  <r>
    <n v="240565"/>
    <x v="0"/>
    <x v="0"/>
    <x v="1"/>
    <x v="0"/>
    <x v="10"/>
    <x v="70"/>
    <x v="0"/>
    <x v="0"/>
    <s v="Tesseramento"/>
    <x v="0"/>
    <x v="1"/>
    <x v="0"/>
    <m/>
  </r>
  <r>
    <n v="167825"/>
    <x v="0"/>
    <x v="0"/>
    <x v="0"/>
    <x v="0"/>
    <x v="4"/>
    <x v="88"/>
    <x v="0"/>
    <x v="0"/>
    <s v="Tesseramento"/>
    <x v="1"/>
    <x v="0"/>
    <x v="0"/>
    <m/>
  </r>
  <r>
    <n v="176714"/>
    <x v="1"/>
    <x v="0"/>
    <x v="0"/>
    <x v="0"/>
    <x v="4"/>
    <x v="88"/>
    <x v="0"/>
    <x v="0"/>
    <s v="Tesseramento"/>
    <x v="1"/>
    <x v="2"/>
    <x v="0"/>
    <m/>
  </r>
  <r>
    <n v="240760"/>
    <x v="0"/>
    <x v="0"/>
    <x v="1"/>
    <x v="1"/>
    <x v="11"/>
    <x v="186"/>
    <x v="0"/>
    <x v="1"/>
    <s v="Tesseramento"/>
    <x v="0"/>
    <x v="0"/>
    <x v="0"/>
    <m/>
  </r>
  <r>
    <n v="240604"/>
    <x v="0"/>
    <x v="1"/>
    <x v="1"/>
    <x v="1"/>
    <x v="7"/>
    <x v="288"/>
    <x v="0"/>
    <x v="1"/>
    <s v="Tesseramento"/>
    <x v="3"/>
    <x v="0"/>
    <x v="0"/>
    <m/>
  </r>
  <r>
    <n v="101309"/>
    <x v="0"/>
    <x v="0"/>
    <x v="0"/>
    <x v="0"/>
    <x v="11"/>
    <x v="142"/>
    <x v="0"/>
    <x v="0"/>
    <s v="Tesseramento"/>
    <x v="1"/>
    <x v="1"/>
    <x v="0"/>
    <m/>
  </r>
  <r>
    <n v="14038"/>
    <x v="0"/>
    <x v="0"/>
    <x v="0"/>
    <x v="1"/>
    <x v="4"/>
    <x v="4"/>
    <x v="0"/>
    <x v="0"/>
    <s v="Tesseramento"/>
    <x v="1"/>
    <x v="4"/>
    <x v="0"/>
    <m/>
  </r>
  <r>
    <n v="110841"/>
    <x v="0"/>
    <x v="0"/>
    <x v="0"/>
    <x v="0"/>
    <x v="4"/>
    <x v="4"/>
    <x v="0"/>
    <x v="0"/>
    <s v="Tesseramento"/>
    <x v="1"/>
    <x v="3"/>
    <x v="0"/>
    <m/>
  </r>
  <r>
    <n v="110844"/>
    <x v="0"/>
    <x v="0"/>
    <x v="0"/>
    <x v="3"/>
    <x v="4"/>
    <x v="4"/>
    <x v="0"/>
    <x v="1"/>
    <s v="Tesseramento"/>
    <x v="1"/>
    <x v="3"/>
    <x v="0"/>
    <m/>
  </r>
  <r>
    <n v="240599"/>
    <x v="0"/>
    <x v="1"/>
    <x v="1"/>
    <x v="2"/>
    <x v="4"/>
    <x v="4"/>
    <x v="0"/>
    <x v="0"/>
    <s v="Tesseramento"/>
    <x v="1"/>
    <x v="0"/>
    <x v="0"/>
    <m/>
  </r>
  <r>
    <n v="229278"/>
    <x v="0"/>
    <x v="0"/>
    <x v="0"/>
    <x v="1"/>
    <x v="11"/>
    <x v="339"/>
    <x v="0"/>
    <x v="1"/>
    <s v="Tesseramento"/>
    <x v="1"/>
    <x v="0"/>
    <x v="0"/>
    <m/>
  </r>
  <r>
    <n v="240966"/>
    <x v="0"/>
    <x v="1"/>
    <x v="1"/>
    <x v="2"/>
    <x v="11"/>
    <x v="339"/>
    <x v="0"/>
    <x v="1"/>
    <s v="Tesseramento"/>
    <x v="1"/>
    <x v="0"/>
    <x v="0"/>
    <m/>
  </r>
  <r>
    <n v="240566"/>
    <x v="0"/>
    <x v="0"/>
    <x v="1"/>
    <x v="1"/>
    <x v="10"/>
    <x v="70"/>
    <x v="0"/>
    <x v="0"/>
    <s v="Tesseramento"/>
    <x v="0"/>
    <x v="1"/>
    <x v="0"/>
    <m/>
  </r>
  <r>
    <n v="240703"/>
    <x v="0"/>
    <x v="0"/>
    <x v="1"/>
    <x v="3"/>
    <x v="1"/>
    <x v="20"/>
    <x v="0"/>
    <x v="0"/>
    <s v="Tesseramento"/>
    <x v="0"/>
    <x v="4"/>
    <x v="0"/>
    <m/>
  </r>
  <r>
    <n v="241082"/>
    <x v="0"/>
    <x v="0"/>
    <x v="1"/>
    <x v="2"/>
    <x v="14"/>
    <x v="121"/>
    <x v="0"/>
    <x v="0"/>
    <s v="Tesseramento"/>
    <x v="1"/>
    <x v="1"/>
    <x v="0"/>
    <m/>
  </r>
  <r>
    <n v="76560"/>
    <x v="0"/>
    <x v="0"/>
    <x v="2"/>
    <x v="0"/>
    <x v="4"/>
    <x v="144"/>
    <x v="0"/>
    <x v="0"/>
    <s v="Tesseramento"/>
    <x v="1"/>
    <x v="1"/>
    <x v="0"/>
    <m/>
  </r>
  <r>
    <n v="240796"/>
    <x v="0"/>
    <x v="0"/>
    <x v="1"/>
    <x v="0"/>
    <x v="4"/>
    <x v="40"/>
    <x v="0"/>
    <x v="0"/>
    <s v="Tesseramento"/>
    <x v="1"/>
    <x v="1"/>
    <x v="0"/>
    <m/>
  </r>
  <r>
    <n v="30134"/>
    <x v="0"/>
    <x v="0"/>
    <x v="0"/>
    <x v="0"/>
    <x v="2"/>
    <x v="336"/>
    <x v="0"/>
    <x v="0"/>
    <s v="Tesseramento"/>
    <x v="1"/>
    <x v="4"/>
    <x v="0"/>
    <m/>
  </r>
  <r>
    <n v="240616"/>
    <x v="1"/>
    <x v="1"/>
    <x v="1"/>
    <x v="2"/>
    <x v="1"/>
    <x v="26"/>
    <x v="0"/>
    <x v="0"/>
    <s v="Tesseramento"/>
    <x v="1"/>
    <x v="5"/>
    <x v="0"/>
    <m/>
  </r>
  <r>
    <n v="240619"/>
    <x v="1"/>
    <x v="1"/>
    <x v="1"/>
    <x v="2"/>
    <x v="1"/>
    <x v="26"/>
    <x v="0"/>
    <x v="0"/>
    <s v="Tesseramento"/>
    <x v="1"/>
    <x v="7"/>
    <x v="0"/>
    <m/>
  </r>
  <r>
    <n v="240633"/>
    <x v="1"/>
    <x v="1"/>
    <x v="1"/>
    <x v="2"/>
    <x v="7"/>
    <x v="267"/>
    <x v="0"/>
    <x v="0"/>
    <s v="Tesseramento"/>
    <x v="1"/>
    <x v="5"/>
    <x v="0"/>
    <m/>
  </r>
  <r>
    <n v="167443"/>
    <x v="0"/>
    <x v="0"/>
    <x v="2"/>
    <x v="0"/>
    <x v="11"/>
    <x v="142"/>
    <x v="0"/>
    <x v="0"/>
    <s v="Tesseramento"/>
    <x v="1"/>
    <x v="0"/>
    <x v="0"/>
    <m/>
  </r>
  <r>
    <n v="240570"/>
    <x v="0"/>
    <x v="1"/>
    <x v="1"/>
    <x v="2"/>
    <x v="10"/>
    <x v="391"/>
    <x v="0"/>
    <x v="0"/>
    <s v="Tesseramento"/>
    <x v="1"/>
    <x v="0"/>
    <x v="0"/>
    <m/>
  </r>
  <r>
    <n v="182663"/>
    <x v="0"/>
    <x v="0"/>
    <x v="0"/>
    <x v="0"/>
    <x v="0"/>
    <x v="100"/>
    <x v="0"/>
    <x v="0"/>
    <s v="Tesseramento"/>
    <x v="0"/>
    <x v="4"/>
    <x v="0"/>
    <m/>
  </r>
  <r>
    <n v="240620"/>
    <x v="0"/>
    <x v="0"/>
    <x v="1"/>
    <x v="1"/>
    <x v="10"/>
    <x v="70"/>
    <x v="0"/>
    <x v="0"/>
    <s v="Tesseramento"/>
    <x v="0"/>
    <x v="0"/>
    <x v="0"/>
    <m/>
  </r>
  <r>
    <n v="240621"/>
    <x v="0"/>
    <x v="0"/>
    <x v="1"/>
    <x v="1"/>
    <x v="10"/>
    <x v="70"/>
    <x v="0"/>
    <x v="0"/>
    <s v="Tesseramento"/>
    <x v="0"/>
    <x v="1"/>
    <x v="0"/>
    <m/>
  </r>
  <r>
    <n v="240769"/>
    <x v="0"/>
    <x v="0"/>
    <x v="1"/>
    <x v="1"/>
    <x v="4"/>
    <x v="111"/>
    <x v="0"/>
    <x v="0"/>
    <s v="Tesseramento"/>
    <x v="3"/>
    <x v="1"/>
    <x v="0"/>
    <m/>
  </r>
  <r>
    <n v="240624"/>
    <x v="0"/>
    <x v="1"/>
    <x v="1"/>
    <x v="1"/>
    <x v="11"/>
    <x v="174"/>
    <x v="0"/>
    <x v="0"/>
    <s v="Tesseramento"/>
    <x v="3"/>
    <x v="0"/>
    <x v="0"/>
    <m/>
  </r>
  <r>
    <n v="240857"/>
    <x v="0"/>
    <x v="0"/>
    <x v="1"/>
    <x v="3"/>
    <x v="11"/>
    <x v="280"/>
    <x v="0"/>
    <x v="0"/>
    <s v="Tesseramento"/>
    <x v="0"/>
    <x v="0"/>
    <x v="0"/>
    <m/>
  </r>
  <r>
    <n v="137882"/>
    <x v="0"/>
    <x v="0"/>
    <x v="0"/>
    <x v="0"/>
    <x v="0"/>
    <x v="100"/>
    <x v="0"/>
    <x v="0"/>
    <s v="Tesseramento"/>
    <x v="0"/>
    <x v="3"/>
    <x v="0"/>
    <m/>
  </r>
  <r>
    <n v="240584"/>
    <x v="1"/>
    <x v="0"/>
    <x v="1"/>
    <x v="2"/>
    <x v="8"/>
    <x v="408"/>
    <x v="0"/>
    <x v="0"/>
    <s v="Tesseramento"/>
    <x v="0"/>
    <x v="5"/>
    <x v="0"/>
    <m/>
  </r>
  <r>
    <n v="240610"/>
    <x v="0"/>
    <x v="0"/>
    <x v="1"/>
    <x v="3"/>
    <x v="10"/>
    <x v="295"/>
    <x v="0"/>
    <x v="1"/>
    <s v="Tesseramento"/>
    <x v="0"/>
    <x v="0"/>
    <x v="0"/>
    <m/>
  </r>
  <r>
    <n v="240612"/>
    <x v="1"/>
    <x v="0"/>
    <x v="1"/>
    <x v="3"/>
    <x v="10"/>
    <x v="295"/>
    <x v="0"/>
    <x v="1"/>
    <s v="Tesseramento"/>
    <x v="0"/>
    <x v="5"/>
    <x v="0"/>
    <m/>
  </r>
  <r>
    <n v="240914"/>
    <x v="0"/>
    <x v="0"/>
    <x v="1"/>
    <x v="1"/>
    <x v="1"/>
    <x v="201"/>
    <x v="0"/>
    <x v="0"/>
    <s v="Tesseramento"/>
    <x v="0"/>
    <x v="0"/>
    <x v="0"/>
    <m/>
  </r>
  <r>
    <n v="55340"/>
    <x v="0"/>
    <x v="0"/>
    <x v="0"/>
    <x v="0"/>
    <x v="10"/>
    <x v="136"/>
    <x v="0"/>
    <x v="0"/>
    <s v="Tesseramento"/>
    <x v="1"/>
    <x v="1"/>
    <x v="0"/>
    <m/>
  </r>
  <r>
    <n v="198818"/>
    <x v="0"/>
    <x v="0"/>
    <x v="2"/>
    <x v="3"/>
    <x v="10"/>
    <x v="136"/>
    <x v="0"/>
    <x v="0"/>
    <s v="Tesseramento"/>
    <x v="1"/>
    <x v="4"/>
    <x v="0"/>
    <m/>
  </r>
  <r>
    <n v="51055"/>
    <x v="0"/>
    <x v="0"/>
    <x v="0"/>
    <x v="4"/>
    <x v="0"/>
    <x v="206"/>
    <x v="0"/>
    <x v="0"/>
    <s v="Tesseramento"/>
    <x v="1"/>
    <x v="3"/>
    <x v="0"/>
    <m/>
  </r>
  <r>
    <n v="240575"/>
    <x v="1"/>
    <x v="0"/>
    <x v="1"/>
    <x v="2"/>
    <x v="0"/>
    <x v="206"/>
    <x v="0"/>
    <x v="1"/>
    <s v="Tesseramento"/>
    <x v="1"/>
    <x v="5"/>
    <x v="0"/>
    <m/>
  </r>
  <r>
    <n v="240646"/>
    <x v="1"/>
    <x v="0"/>
    <x v="1"/>
    <x v="2"/>
    <x v="2"/>
    <x v="292"/>
    <x v="0"/>
    <x v="0"/>
    <s v="Tesseramento"/>
    <x v="1"/>
    <x v="5"/>
    <x v="0"/>
    <m/>
  </r>
  <r>
    <n v="240641"/>
    <x v="1"/>
    <x v="0"/>
    <x v="1"/>
    <x v="2"/>
    <x v="2"/>
    <x v="292"/>
    <x v="0"/>
    <x v="0"/>
    <s v="Tesseramento"/>
    <x v="1"/>
    <x v="5"/>
    <x v="0"/>
    <m/>
  </r>
  <r>
    <n v="240642"/>
    <x v="1"/>
    <x v="0"/>
    <x v="1"/>
    <x v="2"/>
    <x v="2"/>
    <x v="292"/>
    <x v="0"/>
    <x v="0"/>
    <s v="Tesseramento"/>
    <x v="1"/>
    <x v="5"/>
    <x v="0"/>
    <m/>
  </r>
  <r>
    <n v="187472"/>
    <x v="0"/>
    <x v="1"/>
    <x v="2"/>
    <x v="1"/>
    <x v="0"/>
    <x v="206"/>
    <x v="0"/>
    <x v="0"/>
    <s v="Tesseramento"/>
    <x v="1"/>
    <x v="1"/>
    <x v="0"/>
    <m/>
  </r>
  <r>
    <n v="240651"/>
    <x v="1"/>
    <x v="0"/>
    <x v="1"/>
    <x v="2"/>
    <x v="2"/>
    <x v="292"/>
    <x v="0"/>
    <x v="0"/>
    <s v="Tesseramento"/>
    <x v="1"/>
    <x v="5"/>
    <x v="0"/>
    <m/>
  </r>
  <r>
    <n v="240574"/>
    <x v="0"/>
    <x v="1"/>
    <x v="1"/>
    <x v="3"/>
    <x v="0"/>
    <x v="206"/>
    <x v="0"/>
    <x v="0"/>
    <s v="Tesseramento"/>
    <x v="1"/>
    <x v="0"/>
    <x v="0"/>
    <m/>
  </r>
  <r>
    <n v="30549"/>
    <x v="0"/>
    <x v="0"/>
    <x v="2"/>
    <x v="4"/>
    <x v="2"/>
    <x v="336"/>
    <x v="0"/>
    <x v="1"/>
    <s v="Tesseramento"/>
    <x v="1"/>
    <x v="0"/>
    <x v="0"/>
    <m/>
  </r>
  <r>
    <n v="57431"/>
    <x v="0"/>
    <x v="0"/>
    <x v="0"/>
    <x v="0"/>
    <x v="8"/>
    <x v="393"/>
    <x v="0"/>
    <x v="1"/>
    <s v="Tesseramento"/>
    <x v="1"/>
    <x v="0"/>
    <x v="0"/>
    <m/>
  </r>
  <r>
    <n v="240643"/>
    <x v="1"/>
    <x v="0"/>
    <x v="1"/>
    <x v="2"/>
    <x v="2"/>
    <x v="292"/>
    <x v="0"/>
    <x v="0"/>
    <s v="Tesseramento"/>
    <x v="1"/>
    <x v="7"/>
    <x v="0"/>
    <m/>
  </r>
  <r>
    <n v="240644"/>
    <x v="1"/>
    <x v="0"/>
    <x v="1"/>
    <x v="2"/>
    <x v="2"/>
    <x v="292"/>
    <x v="0"/>
    <x v="0"/>
    <s v="Tesseramento"/>
    <x v="1"/>
    <x v="5"/>
    <x v="0"/>
    <m/>
  </r>
  <r>
    <n v="240877"/>
    <x v="0"/>
    <x v="0"/>
    <x v="1"/>
    <x v="2"/>
    <x v="7"/>
    <x v="51"/>
    <x v="0"/>
    <x v="1"/>
    <s v="Tesseramento"/>
    <x v="1"/>
    <x v="0"/>
    <x v="0"/>
    <m/>
  </r>
  <r>
    <n v="240645"/>
    <x v="0"/>
    <x v="0"/>
    <x v="1"/>
    <x v="1"/>
    <x v="2"/>
    <x v="292"/>
    <x v="0"/>
    <x v="1"/>
    <s v="Tesseramento"/>
    <x v="1"/>
    <x v="3"/>
    <x v="0"/>
    <m/>
  </r>
  <r>
    <n v="240649"/>
    <x v="0"/>
    <x v="0"/>
    <x v="1"/>
    <x v="1"/>
    <x v="2"/>
    <x v="292"/>
    <x v="0"/>
    <x v="0"/>
    <s v="Tesseramento"/>
    <x v="1"/>
    <x v="0"/>
    <x v="0"/>
    <m/>
  </r>
  <r>
    <n v="9712"/>
    <x v="0"/>
    <x v="0"/>
    <x v="0"/>
    <x v="0"/>
    <x v="1"/>
    <x v="1"/>
    <x v="0"/>
    <x v="0"/>
    <s v="Tesseramento"/>
    <x v="0"/>
    <x v="0"/>
    <x v="0"/>
    <m/>
  </r>
  <r>
    <n v="240726"/>
    <x v="0"/>
    <x v="1"/>
    <x v="1"/>
    <x v="1"/>
    <x v="1"/>
    <x v="1"/>
    <x v="0"/>
    <x v="1"/>
    <s v="Tesseramento"/>
    <x v="0"/>
    <x v="0"/>
    <x v="0"/>
    <m/>
  </r>
  <r>
    <n v="240650"/>
    <x v="0"/>
    <x v="0"/>
    <x v="1"/>
    <x v="1"/>
    <x v="2"/>
    <x v="292"/>
    <x v="0"/>
    <x v="0"/>
    <s v="Tesseramento"/>
    <x v="1"/>
    <x v="0"/>
    <x v="0"/>
    <m/>
  </r>
  <r>
    <n v="240572"/>
    <x v="0"/>
    <x v="0"/>
    <x v="1"/>
    <x v="1"/>
    <x v="1"/>
    <x v="324"/>
    <x v="0"/>
    <x v="1"/>
    <s v="Tesseramento"/>
    <x v="1"/>
    <x v="3"/>
    <x v="0"/>
    <m/>
  </r>
  <r>
    <n v="240652"/>
    <x v="0"/>
    <x v="0"/>
    <x v="1"/>
    <x v="1"/>
    <x v="2"/>
    <x v="292"/>
    <x v="0"/>
    <x v="0"/>
    <s v="Tesseramento"/>
    <x v="1"/>
    <x v="1"/>
    <x v="0"/>
    <m/>
  </r>
  <r>
    <n v="240648"/>
    <x v="0"/>
    <x v="0"/>
    <x v="1"/>
    <x v="2"/>
    <x v="2"/>
    <x v="292"/>
    <x v="0"/>
    <x v="1"/>
    <s v="Tesseramento"/>
    <x v="1"/>
    <x v="1"/>
    <x v="0"/>
    <m/>
  </r>
  <r>
    <n v="240647"/>
    <x v="1"/>
    <x v="0"/>
    <x v="1"/>
    <x v="2"/>
    <x v="2"/>
    <x v="292"/>
    <x v="0"/>
    <x v="0"/>
    <s v="Tesseramento"/>
    <x v="1"/>
    <x v="2"/>
    <x v="0"/>
    <m/>
  </r>
  <r>
    <n v="240865"/>
    <x v="1"/>
    <x v="0"/>
    <x v="1"/>
    <x v="2"/>
    <x v="1"/>
    <x v="239"/>
    <x v="0"/>
    <x v="1"/>
    <s v="Tesseramento"/>
    <x v="1"/>
    <x v="5"/>
    <x v="0"/>
    <m/>
  </r>
  <r>
    <n v="240864"/>
    <x v="1"/>
    <x v="0"/>
    <x v="1"/>
    <x v="2"/>
    <x v="1"/>
    <x v="239"/>
    <x v="0"/>
    <x v="1"/>
    <s v="Tesseramento"/>
    <x v="1"/>
    <x v="5"/>
    <x v="0"/>
    <m/>
  </r>
  <r>
    <n v="11435"/>
    <x v="0"/>
    <x v="1"/>
    <x v="0"/>
    <x v="4"/>
    <x v="4"/>
    <x v="4"/>
    <x v="0"/>
    <x v="0"/>
    <s v="Tesseramento"/>
    <x v="1"/>
    <x v="0"/>
    <x v="0"/>
    <m/>
  </r>
  <r>
    <n v="240704"/>
    <x v="0"/>
    <x v="0"/>
    <x v="1"/>
    <x v="1"/>
    <x v="1"/>
    <x v="20"/>
    <x v="0"/>
    <x v="0"/>
    <s v="Tesseramento"/>
    <x v="0"/>
    <x v="0"/>
    <x v="0"/>
    <m/>
  </r>
  <r>
    <n v="240731"/>
    <x v="0"/>
    <x v="0"/>
    <x v="1"/>
    <x v="3"/>
    <x v="10"/>
    <x v="273"/>
    <x v="0"/>
    <x v="0"/>
    <s v="Tesseramento"/>
    <x v="1"/>
    <x v="1"/>
    <x v="0"/>
    <m/>
  </r>
  <r>
    <n v="240776"/>
    <x v="0"/>
    <x v="0"/>
    <x v="1"/>
    <x v="3"/>
    <x v="7"/>
    <x v="11"/>
    <x v="0"/>
    <x v="0"/>
    <s v="Tesseramento"/>
    <x v="1"/>
    <x v="4"/>
    <x v="0"/>
    <m/>
  </r>
  <r>
    <n v="240640"/>
    <x v="1"/>
    <x v="0"/>
    <x v="1"/>
    <x v="2"/>
    <x v="8"/>
    <x v="358"/>
    <x v="0"/>
    <x v="0"/>
    <s v="Tesseramento"/>
    <x v="0"/>
    <x v="7"/>
    <x v="0"/>
    <m/>
  </r>
  <r>
    <n v="240639"/>
    <x v="0"/>
    <x v="0"/>
    <x v="1"/>
    <x v="2"/>
    <x v="8"/>
    <x v="358"/>
    <x v="0"/>
    <x v="0"/>
    <s v="Tesseramento"/>
    <x v="0"/>
    <x v="3"/>
    <x v="0"/>
    <m/>
  </r>
  <r>
    <n v="161812"/>
    <x v="0"/>
    <x v="0"/>
    <x v="0"/>
    <x v="1"/>
    <x v="8"/>
    <x v="358"/>
    <x v="0"/>
    <x v="1"/>
    <s v="Tesseramento"/>
    <x v="0"/>
    <x v="4"/>
    <x v="0"/>
    <m/>
  </r>
  <r>
    <n v="7859"/>
    <x v="0"/>
    <x v="0"/>
    <x v="0"/>
    <x v="4"/>
    <x v="8"/>
    <x v="358"/>
    <x v="0"/>
    <x v="0"/>
    <s v="Tesseramento"/>
    <x v="0"/>
    <x v="3"/>
    <x v="0"/>
    <m/>
  </r>
  <r>
    <n v="240636"/>
    <x v="0"/>
    <x v="1"/>
    <x v="1"/>
    <x v="1"/>
    <x v="11"/>
    <x v="174"/>
    <x v="0"/>
    <x v="1"/>
    <s v="Tesseramento"/>
    <x v="3"/>
    <x v="3"/>
    <x v="0"/>
    <m/>
  </r>
  <r>
    <n v="240663"/>
    <x v="0"/>
    <x v="1"/>
    <x v="1"/>
    <x v="3"/>
    <x v="11"/>
    <x v="152"/>
    <x v="0"/>
    <x v="0"/>
    <s v="Tesseramento"/>
    <x v="1"/>
    <x v="0"/>
    <x v="0"/>
    <m/>
  </r>
  <r>
    <n v="240679"/>
    <x v="0"/>
    <x v="1"/>
    <x v="1"/>
    <x v="2"/>
    <x v="11"/>
    <x v="152"/>
    <x v="0"/>
    <x v="0"/>
    <s v="Tesseramento"/>
    <x v="1"/>
    <x v="1"/>
    <x v="0"/>
    <m/>
  </r>
  <r>
    <n v="240665"/>
    <x v="1"/>
    <x v="0"/>
    <x v="1"/>
    <x v="2"/>
    <x v="11"/>
    <x v="152"/>
    <x v="0"/>
    <x v="0"/>
    <s v="Tesseramento"/>
    <x v="1"/>
    <x v="5"/>
    <x v="0"/>
    <m/>
  </r>
  <r>
    <n v="240585"/>
    <x v="1"/>
    <x v="0"/>
    <x v="1"/>
    <x v="2"/>
    <x v="8"/>
    <x v="408"/>
    <x v="0"/>
    <x v="1"/>
    <s v="Tesseramento"/>
    <x v="0"/>
    <x v="5"/>
    <x v="0"/>
    <m/>
  </r>
  <r>
    <n v="133179"/>
    <x v="0"/>
    <x v="0"/>
    <x v="2"/>
    <x v="0"/>
    <x v="6"/>
    <x v="32"/>
    <x v="0"/>
    <x v="0"/>
    <s v="Tesseramento"/>
    <x v="1"/>
    <x v="0"/>
    <x v="0"/>
    <m/>
  </r>
  <r>
    <n v="54160"/>
    <x v="0"/>
    <x v="0"/>
    <x v="2"/>
    <x v="4"/>
    <x v="6"/>
    <x v="32"/>
    <x v="0"/>
    <x v="1"/>
    <s v="Tesseramento"/>
    <x v="1"/>
    <x v="0"/>
    <x v="0"/>
    <m/>
  </r>
  <r>
    <n v="74395"/>
    <x v="0"/>
    <x v="0"/>
    <x v="0"/>
    <x v="4"/>
    <x v="6"/>
    <x v="32"/>
    <x v="0"/>
    <x v="0"/>
    <s v="Tesseramento"/>
    <x v="1"/>
    <x v="0"/>
    <x v="0"/>
    <m/>
  </r>
  <r>
    <n v="32046"/>
    <x v="0"/>
    <x v="0"/>
    <x v="0"/>
    <x v="0"/>
    <x v="4"/>
    <x v="68"/>
    <x v="0"/>
    <x v="1"/>
    <s v="Tesseramento"/>
    <x v="1"/>
    <x v="3"/>
    <x v="0"/>
    <m/>
  </r>
  <r>
    <n v="151350"/>
    <x v="0"/>
    <x v="0"/>
    <x v="0"/>
    <x v="0"/>
    <x v="11"/>
    <x v="279"/>
    <x v="0"/>
    <x v="0"/>
    <s v="Tesseramento"/>
    <x v="0"/>
    <x v="4"/>
    <x v="0"/>
    <m/>
  </r>
  <r>
    <n v="240607"/>
    <x v="1"/>
    <x v="0"/>
    <x v="1"/>
    <x v="2"/>
    <x v="1"/>
    <x v="320"/>
    <x v="0"/>
    <x v="0"/>
    <s v="Tesseramento"/>
    <x v="1"/>
    <x v="7"/>
    <x v="0"/>
    <m/>
  </r>
  <r>
    <n v="240593"/>
    <x v="1"/>
    <x v="0"/>
    <x v="1"/>
    <x v="2"/>
    <x v="5"/>
    <x v="38"/>
    <x v="0"/>
    <x v="0"/>
    <s v="Tesseramento"/>
    <x v="1"/>
    <x v="5"/>
    <x v="0"/>
    <m/>
  </r>
  <r>
    <n v="240595"/>
    <x v="0"/>
    <x v="1"/>
    <x v="1"/>
    <x v="3"/>
    <x v="10"/>
    <x v="240"/>
    <x v="0"/>
    <x v="0"/>
    <s v="Tesseramento"/>
    <x v="1"/>
    <x v="1"/>
    <x v="0"/>
    <m/>
  </r>
  <r>
    <n v="240606"/>
    <x v="1"/>
    <x v="0"/>
    <x v="1"/>
    <x v="2"/>
    <x v="1"/>
    <x v="320"/>
    <x v="0"/>
    <x v="0"/>
    <s v="Tesseramento"/>
    <x v="1"/>
    <x v="5"/>
    <x v="0"/>
    <m/>
  </r>
  <r>
    <n v="240687"/>
    <x v="1"/>
    <x v="0"/>
    <x v="1"/>
    <x v="2"/>
    <x v="11"/>
    <x v="152"/>
    <x v="0"/>
    <x v="0"/>
    <s v="Tesseramento"/>
    <x v="1"/>
    <x v="5"/>
    <x v="0"/>
    <m/>
  </r>
  <r>
    <n v="240699"/>
    <x v="0"/>
    <x v="0"/>
    <x v="1"/>
    <x v="3"/>
    <x v="15"/>
    <x v="247"/>
    <x v="0"/>
    <x v="0"/>
    <s v="Tesseramento"/>
    <x v="1"/>
    <x v="3"/>
    <x v="0"/>
    <m/>
  </r>
  <r>
    <n v="240937"/>
    <x v="0"/>
    <x v="1"/>
    <x v="1"/>
    <x v="2"/>
    <x v="8"/>
    <x v="268"/>
    <x v="0"/>
    <x v="1"/>
    <s v="Tesseramento"/>
    <x v="1"/>
    <x v="3"/>
    <x v="0"/>
    <m/>
  </r>
  <r>
    <n v="240608"/>
    <x v="0"/>
    <x v="1"/>
    <x v="1"/>
    <x v="1"/>
    <x v="1"/>
    <x v="320"/>
    <x v="0"/>
    <x v="0"/>
    <s v="Tesseramento"/>
    <x v="1"/>
    <x v="3"/>
    <x v="0"/>
    <m/>
  </r>
  <r>
    <n v="240609"/>
    <x v="0"/>
    <x v="0"/>
    <x v="1"/>
    <x v="1"/>
    <x v="10"/>
    <x v="93"/>
    <x v="0"/>
    <x v="0"/>
    <s v="Tesseramento"/>
    <x v="0"/>
    <x v="0"/>
    <x v="0"/>
    <m/>
  </r>
  <r>
    <n v="240728"/>
    <x v="0"/>
    <x v="1"/>
    <x v="1"/>
    <x v="3"/>
    <x v="2"/>
    <x v="346"/>
    <x v="0"/>
    <x v="0"/>
    <s v="Tesseramento"/>
    <x v="0"/>
    <x v="0"/>
    <x v="0"/>
    <m/>
  </r>
  <r>
    <n v="240750"/>
    <x v="1"/>
    <x v="0"/>
    <x v="1"/>
    <x v="2"/>
    <x v="7"/>
    <x v="123"/>
    <x v="0"/>
    <x v="0"/>
    <s v="Tesseramento"/>
    <x v="1"/>
    <x v="5"/>
    <x v="0"/>
    <m/>
  </r>
  <r>
    <n v="240749"/>
    <x v="1"/>
    <x v="0"/>
    <x v="1"/>
    <x v="2"/>
    <x v="7"/>
    <x v="123"/>
    <x v="0"/>
    <x v="0"/>
    <s v="Tesseramento"/>
    <x v="1"/>
    <x v="5"/>
    <x v="0"/>
    <m/>
  </r>
  <r>
    <n v="240748"/>
    <x v="1"/>
    <x v="1"/>
    <x v="1"/>
    <x v="2"/>
    <x v="7"/>
    <x v="123"/>
    <x v="0"/>
    <x v="1"/>
    <s v="Tesseramento"/>
    <x v="1"/>
    <x v="2"/>
    <x v="0"/>
    <m/>
  </r>
  <r>
    <n v="87695"/>
    <x v="0"/>
    <x v="0"/>
    <x v="0"/>
    <x v="0"/>
    <x v="7"/>
    <x v="213"/>
    <x v="0"/>
    <x v="0"/>
    <s v="Tesseramento"/>
    <x v="1"/>
    <x v="0"/>
    <x v="0"/>
    <m/>
  </r>
  <r>
    <n v="240702"/>
    <x v="0"/>
    <x v="0"/>
    <x v="1"/>
    <x v="2"/>
    <x v="2"/>
    <x v="277"/>
    <x v="0"/>
    <x v="0"/>
    <s v="Tesseramento"/>
    <x v="0"/>
    <x v="1"/>
    <x v="0"/>
    <m/>
  </r>
  <r>
    <n v="240918"/>
    <x v="0"/>
    <x v="1"/>
    <x v="1"/>
    <x v="2"/>
    <x v="5"/>
    <x v="38"/>
    <x v="0"/>
    <x v="1"/>
    <s v="Tesseramento"/>
    <x v="1"/>
    <x v="0"/>
    <x v="0"/>
    <m/>
  </r>
  <r>
    <n v="232183"/>
    <x v="1"/>
    <x v="1"/>
    <x v="0"/>
    <x v="1"/>
    <x v="10"/>
    <x v="391"/>
    <x v="0"/>
    <x v="0"/>
    <s v="Tesseramento"/>
    <x v="1"/>
    <x v="6"/>
    <x v="0"/>
    <m/>
  </r>
  <r>
    <n v="240725"/>
    <x v="1"/>
    <x v="0"/>
    <x v="1"/>
    <x v="2"/>
    <x v="3"/>
    <x v="394"/>
    <x v="0"/>
    <x v="0"/>
    <s v="Tesseramento"/>
    <x v="1"/>
    <x v="7"/>
    <x v="0"/>
    <m/>
  </r>
  <r>
    <n v="113774"/>
    <x v="0"/>
    <x v="0"/>
    <x v="2"/>
    <x v="0"/>
    <x v="2"/>
    <x v="313"/>
    <x v="0"/>
    <x v="0"/>
    <s v="Tesseramento"/>
    <x v="1"/>
    <x v="1"/>
    <x v="0"/>
    <m/>
  </r>
  <r>
    <n v="240626"/>
    <x v="0"/>
    <x v="0"/>
    <x v="1"/>
    <x v="3"/>
    <x v="2"/>
    <x v="230"/>
    <x v="0"/>
    <x v="1"/>
    <s v="Tesseramento"/>
    <x v="1"/>
    <x v="0"/>
    <x v="0"/>
    <m/>
  </r>
  <r>
    <n v="240627"/>
    <x v="0"/>
    <x v="0"/>
    <x v="1"/>
    <x v="1"/>
    <x v="2"/>
    <x v="230"/>
    <x v="0"/>
    <x v="0"/>
    <s v="Tesseramento"/>
    <x v="1"/>
    <x v="0"/>
    <x v="0"/>
    <m/>
  </r>
  <r>
    <n v="227353"/>
    <x v="0"/>
    <x v="0"/>
    <x v="0"/>
    <x v="1"/>
    <x v="2"/>
    <x v="139"/>
    <x v="0"/>
    <x v="1"/>
    <s v="Tesseramento"/>
    <x v="1"/>
    <x v="3"/>
    <x v="0"/>
    <m/>
  </r>
  <r>
    <n v="205862"/>
    <x v="0"/>
    <x v="0"/>
    <x v="2"/>
    <x v="3"/>
    <x v="1"/>
    <x v="320"/>
    <x v="0"/>
    <x v="1"/>
    <s v="Tesseramento"/>
    <x v="1"/>
    <x v="1"/>
    <x v="0"/>
    <m/>
  </r>
  <r>
    <n v="241129"/>
    <x v="1"/>
    <x v="0"/>
    <x v="1"/>
    <x v="2"/>
    <x v="7"/>
    <x v="209"/>
    <x v="0"/>
    <x v="0"/>
    <s v="Tesseramento"/>
    <x v="0"/>
    <x v="5"/>
    <x v="0"/>
    <m/>
  </r>
  <r>
    <n v="240733"/>
    <x v="0"/>
    <x v="1"/>
    <x v="1"/>
    <x v="0"/>
    <x v="4"/>
    <x v="80"/>
    <x v="0"/>
    <x v="0"/>
    <s v="Tesseramento"/>
    <x v="1"/>
    <x v="1"/>
    <x v="0"/>
    <m/>
  </r>
  <r>
    <n v="143405"/>
    <x v="1"/>
    <x v="0"/>
    <x v="0"/>
    <x v="1"/>
    <x v="2"/>
    <x v="230"/>
    <x v="0"/>
    <x v="1"/>
    <s v="Tesseramento"/>
    <x v="1"/>
    <x v="6"/>
    <x v="0"/>
    <m/>
  </r>
  <r>
    <n v="240706"/>
    <x v="0"/>
    <x v="0"/>
    <x v="1"/>
    <x v="1"/>
    <x v="2"/>
    <x v="230"/>
    <x v="0"/>
    <x v="0"/>
    <s v="Tesseramento"/>
    <x v="1"/>
    <x v="3"/>
    <x v="0"/>
    <m/>
  </r>
  <r>
    <n v="240707"/>
    <x v="0"/>
    <x v="0"/>
    <x v="1"/>
    <x v="1"/>
    <x v="2"/>
    <x v="230"/>
    <x v="0"/>
    <x v="1"/>
    <s v="Tesseramento"/>
    <x v="1"/>
    <x v="3"/>
    <x v="0"/>
    <m/>
  </r>
  <r>
    <n v="240628"/>
    <x v="0"/>
    <x v="0"/>
    <x v="1"/>
    <x v="0"/>
    <x v="1"/>
    <x v="178"/>
    <x v="0"/>
    <x v="0"/>
    <s v="Tesseramento"/>
    <x v="0"/>
    <x v="0"/>
    <x v="0"/>
    <m/>
  </r>
  <r>
    <n v="127796"/>
    <x v="0"/>
    <x v="0"/>
    <x v="0"/>
    <x v="0"/>
    <x v="8"/>
    <x v="268"/>
    <x v="0"/>
    <x v="0"/>
    <s v="Tesseramento"/>
    <x v="1"/>
    <x v="0"/>
    <x v="0"/>
    <m/>
  </r>
  <r>
    <n v="240745"/>
    <x v="0"/>
    <x v="1"/>
    <x v="1"/>
    <x v="1"/>
    <x v="7"/>
    <x v="301"/>
    <x v="0"/>
    <x v="0"/>
    <s v="Tesseramento"/>
    <x v="1"/>
    <x v="0"/>
    <x v="0"/>
    <m/>
  </r>
  <r>
    <n v="240746"/>
    <x v="0"/>
    <x v="1"/>
    <x v="1"/>
    <x v="0"/>
    <x v="7"/>
    <x v="301"/>
    <x v="0"/>
    <x v="1"/>
    <s v="Tesseramento"/>
    <x v="1"/>
    <x v="3"/>
    <x v="0"/>
    <m/>
  </r>
  <r>
    <n v="240917"/>
    <x v="0"/>
    <x v="1"/>
    <x v="1"/>
    <x v="3"/>
    <x v="5"/>
    <x v="38"/>
    <x v="0"/>
    <x v="1"/>
    <s v="Tesseramento"/>
    <x v="1"/>
    <x v="0"/>
    <x v="0"/>
    <m/>
  </r>
  <r>
    <n v="240919"/>
    <x v="0"/>
    <x v="1"/>
    <x v="1"/>
    <x v="2"/>
    <x v="5"/>
    <x v="38"/>
    <x v="0"/>
    <x v="1"/>
    <s v="Tesseramento"/>
    <x v="1"/>
    <x v="0"/>
    <x v="0"/>
    <m/>
  </r>
  <r>
    <n v="240629"/>
    <x v="0"/>
    <x v="0"/>
    <x v="1"/>
    <x v="1"/>
    <x v="2"/>
    <x v="139"/>
    <x v="0"/>
    <x v="1"/>
    <s v="Tesseramento"/>
    <x v="1"/>
    <x v="0"/>
    <x v="0"/>
    <m/>
  </r>
  <r>
    <n v="182144"/>
    <x v="0"/>
    <x v="1"/>
    <x v="0"/>
    <x v="0"/>
    <x v="7"/>
    <x v="301"/>
    <x v="0"/>
    <x v="0"/>
    <s v="Tesseramento"/>
    <x v="1"/>
    <x v="1"/>
    <x v="0"/>
    <m/>
  </r>
  <r>
    <n v="240747"/>
    <x v="1"/>
    <x v="0"/>
    <x v="1"/>
    <x v="2"/>
    <x v="7"/>
    <x v="301"/>
    <x v="0"/>
    <x v="1"/>
    <s v="Tesseramento"/>
    <x v="1"/>
    <x v="5"/>
    <x v="0"/>
    <m/>
  </r>
  <r>
    <n v="222027"/>
    <x v="0"/>
    <x v="1"/>
    <x v="0"/>
    <x v="3"/>
    <x v="11"/>
    <x v="143"/>
    <x v="0"/>
    <x v="0"/>
    <s v="Tesseramento"/>
    <x v="1"/>
    <x v="0"/>
    <x v="0"/>
    <m/>
  </r>
  <r>
    <n v="240634"/>
    <x v="0"/>
    <x v="1"/>
    <x v="1"/>
    <x v="2"/>
    <x v="7"/>
    <x v="267"/>
    <x v="0"/>
    <x v="1"/>
    <s v="Tesseramento"/>
    <x v="1"/>
    <x v="0"/>
    <x v="0"/>
    <m/>
  </r>
  <r>
    <n v="240763"/>
    <x v="1"/>
    <x v="0"/>
    <x v="1"/>
    <x v="2"/>
    <x v="10"/>
    <x v="93"/>
    <x v="0"/>
    <x v="1"/>
    <s v="Tesseramento"/>
    <x v="0"/>
    <x v="5"/>
    <x v="0"/>
    <m/>
  </r>
  <r>
    <n v="240764"/>
    <x v="1"/>
    <x v="0"/>
    <x v="1"/>
    <x v="2"/>
    <x v="10"/>
    <x v="93"/>
    <x v="0"/>
    <x v="1"/>
    <s v="Tesseramento"/>
    <x v="0"/>
    <x v="5"/>
    <x v="0"/>
    <m/>
  </r>
  <r>
    <n v="72591"/>
    <x v="0"/>
    <x v="0"/>
    <x v="0"/>
    <x v="0"/>
    <x v="7"/>
    <x v="301"/>
    <x v="0"/>
    <x v="0"/>
    <s v="Tesseramento"/>
    <x v="1"/>
    <x v="4"/>
    <x v="0"/>
    <m/>
  </r>
  <r>
    <n v="240751"/>
    <x v="0"/>
    <x v="1"/>
    <x v="1"/>
    <x v="1"/>
    <x v="10"/>
    <x v="294"/>
    <x v="0"/>
    <x v="0"/>
    <s v="Tesseramento"/>
    <x v="1"/>
    <x v="3"/>
    <x v="0"/>
    <m/>
  </r>
  <r>
    <n v="240709"/>
    <x v="0"/>
    <x v="1"/>
    <x v="1"/>
    <x v="1"/>
    <x v="4"/>
    <x v="116"/>
    <x v="0"/>
    <x v="0"/>
    <s v="Tesseramento"/>
    <x v="1"/>
    <x v="1"/>
    <x v="0"/>
    <m/>
  </r>
  <r>
    <n v="240710"/>
    <x v="0"/>
    <x v="1"/>
    <x v="1"/>
    <x v="1"/>
    <x v="4"/>
    <x v="116"/>
    <x v="0"/>
    <x v="0"/>
    <s v="Tesseramento"/>
    <x v="1"/>
    <x v="1"/>
    <x v="0"/>
    <m/>
  </r>
  <r>
    <n v="240727"/>
    <x v="1"/>
    <x v="0"/>
    <x v="1"/>
    <x v="2"/>
    <x v="11"/>
    <x v="371"/>
    <x v="0"/>
    <x v="0"/>
    <s v="Tesseramento"/>
    <x v="1"/>
    <x v="7"/>
    <x v="0"/>
    <m/>
  </r>
  <r>
    <n v="240758"/>
    <x v="0"/>
    <x v="0"/>
    <x v="1"/>
    <x v="1"/>
    <x v="11"/>
    <x v="49"/>
    <x v="0"/>
    <x v="0"/>
    <s v="Tesseramento"/>
    <x v="1"/>
    <x v="0"/>
    <x v="0"/>
    <m/>
  </r>
  <r>
    <n v="240757"/>
    <x v="0"/>
    <x v="0"/>
    <x v="1"/>
    <x v="1"/>
    <x v="11"/>
    <x v="49"/>
    <x v="0"/>
    <x v="0"/>
    <s v="Tesseramento"/>
    <x v="1"/>
    <x v="0"/>
    <x v="0"/>
    <m/>
  </r>
  <r>
    <n v="240820"/>
    <x v="0"/>
    <x v="1"/>
    <x v="1"/>
    <x v="2"/>
    <x v="7"/>
    <x v="45"/>
    <x v="0"/>
    <x v="0"/>
    <s v="Tesseramento"/>
    <x v="1"/>
    <x v="0"/>
    <x v="0"/>
    <m/>
  </r>
  <r>
    <n v="240734"/>
    <x v="0"/>
    <x v="0"/>
    <x v="1"/>
    <x v="1"/>
    <x v="1"/>
    <x v="20"/>
    <x v="0"/>
    <x v="0"/>
    <s v="Tesseramento"/>
    <x v="0"/>
    <x v="0"/>
    <x v="0"/>
    <m/>
  </r>
  <r>
    <n v="241138"/>
    <x v="0"/>
    <x v="1"/>
    <x v="1"/>
    <x v="3"/>
    <x v="14"/>
    <x v="129"/>
    <x v="0"/>
    <x v="0"/>
    <s v="Tesseramento"/>
    <x v="1"/>
    <x v="0"/>
    <x v="0"/>
    <m/>
  </r>
  <r>
    <n v="240698"/>
    <x v="1"/>
    <x v="0"/>
    <x v="1"/>
    <x v="2"/>
    <x v="15"/>
    <x v="247"/>
    <x v="0"/>
    <x v="0"/>
    <s v="Tesseramento"/>
    <x v="1"/>
    <x v="5"/>
    <x v="0"/>
    <m/>
  </r>
  <r>
    <n v="240700"/>
    <x v="0"/>
    <x v="0"/>
    <x v="1"/>
    <x v="1"/>
    <x v="15"/>
    <x v="247"/>
    <x v="0"/>
    <x v="0"/>
    <s v="Tesseramento"/>
    <x v="1"/>
    <x v="3"/>
    <x v="0"/>
    <m/>
  </r>
  <r>
    <n v="240701"/>
    <x v="0"/>
    <x v="0"/>
    <x v="1"/>
    <x v="1"/>
    <x v="15"/>
    <x v="247"/>
    <x v="0"/>
    <x v="1"/>
    <s v="Tesseramento"/>
    <x v="1"/>
    <x v="3"/>
    <x v="0"/>
    <m/>
  </r>
  <r>
    <n v="240696"/>
    <x v="0"/>
    <x v="0"/>
    <x v="1"/>
    <x v="1"/>
    <x v="15"/>
    <x v="247"/>
    <x v="0"/>
    <x v="1"/>
    <s v="Tesseramento"/>
    <x v="1"/>
    <x v="3"/>
    <x v="0"/>
    <m/>
  </r>
  <r>
    <n v="241137"/>
    <x v="0"/>
    <x v="1"/>
    <x v="1"/>
    <x v="1"/>
    <x v="14"/>
    <x v="129"/>
    <x v="0"/>
    <x v="0"/>
    <s v="Tesseramento"/>
    <x v="1"/>
    <x v="1"/>
    <x v="0"/>
    <m/>
  </r>
  <r>
    <n v="240697"/>
    <x v="0"/>
    <x v="0"/>
    <x v="1"/>
    <x v="1"/>
    <x v="15"/>
    <x v="247"/>
    <x v="0"/>
    <x v="0"/>
    <s v="Tesseramento"/>
    <x v="1"/>
    <x v="4"/>
    <x v="0"/>
    <m/>
  </r>
  <r>
    <n v="241124"/>
    <x v="1"/>
    <x v="0"/>
    <x v="1"/>
    <x v="2"/>
    <x v="7"/>
    <x v="342"/>
    <x v="0"/>
    <x v="1"/>
    <s v="Tesseramento"/>
    <x v="1"/>
    <x v="5"/>
    <x v="0"/>
    <m/>
  </r>
  <r>
    <n v="241125"/>
    <x v="1"/>
    <x v="0"/>
    <x v="1"/>
    <x v="2"/>
    <x v="7"/>
    <x v="342"/>
    <x v="0"/>
    <x v="1"/>
    <s v="Tesseramento"/>
    <x v="1"/>
    <x v="5"/>
    <x v="0"/>
    <m/>
  </r>
  <r>
    <n v="241062"/>
    <x v="0"/>
    <x v="1"/>
    <x v="1"/>
    <x v="1"/>
    <x v="11"/>
    <x v="91"/>
    <x v="0"/>
    <x v="0"/>
    <s v="Tesseramento"/>
    <x v="1"/>
    <x v="0"/>
    <x v="0"/>
    <m/>
  </r>
  <r>
    <n v="240825"/>
    <x v="0"/>
    <x v="1"/>
    <x v="1"/>
    <x v="3"/>
    <x v="7"/>
    <x v="33"/>
    <x v="0"/>
    <x v="0"/>
    <s v="Tesseramento"/>
    <x v="1"/>
    <x v="0"/>
    <x v="0"/>
    <m/>
  </r>
  <r>
    <n v="240722"/>
    <x v="1"/>
    <x v="0"/>
    <x v="1"/>
    <x v="2"/>
    <x v="1"/>
    <x v="108"/>
    <x v="0"/>
    <x v="1"/>
    <s v="Tesseramento"/>
    <x v="0"/>
    <x v="5"/>
    <x v="0"/>
    <m/>
  </r>
  <r>
    <n v="139360"/>
    <x v="0"/>
    <x v="0"/>
    <x v="0"/>
    <x v="2"/>
    <x v="7"/>
    <x v="385"/>
    <x v="0"/>
    <x v="0"/>
    <s v="Tesseramento"/>
    <x v="0"/>
    <x v="4"/>
    <x v="0"/>
    <m/>
  </r>
  <r>
    <n v="78202"/>
    <x v="0"/>
    <x v="0"/>
    <x v="0"/>
    <x v="4"/>
    <x v="11"/>
    <x v="142"/>
    <x v="0"/>
    <x v="0"/>
    <s v="Tesseramento"/>
    <x v="1"/>
    <x v="0"/>
    <x v="0"/>
    <m/>
  </r>
  <r>
    <n v="143692"/>
    <x v="0"/>
    <x v="1"/>
    <x v="2"/>
    <x v="1"/>
    <x v="7"/>
    <x v="181"/>
    <x v="0"/>
    <x v="0"/>
    <s v="Tesseramento"/>
    <x v="1"/>
    <x v="1"/>
    <x v="0"/>
    <m/>
  </r>
  <r>
    <n v="240721"/>
    <x v="1"/>
    <x v="1"/>
    <x v="1"/>
    <x v="2"/>
    <x v="7"/>
    <x v="181"/>
    <x v="0"/>
    <x v="0"/>
    <s v="Tesseramento"/>
    <x v="1"/>
    <x v="5"/>
    <x v="0"/>
    <m/>
  </r>
  <r>
    <n v="240653"/>
    <x v="0"/>
    <x v="0"/>
    <x v="1"/>
    <x v="2"/>
    <x v="11"/>
    <x v="94"/>
    <x v="0"/>
    <x v="1"/>
    <s v="Tesseramento"/>
    <x v="1"/>
    <x v="3"/>
    <x v="0"/>
    <m/>
  </r>
  <r>
    <n v="240654"/>
    <x v="0"/>
    <x v="0"/>
    <x v="1"/>
    <x v="2"/>
    <x v="4"/>
    <x v="101"/>
    <x v="0"/>
    <x v="0"/>
    <s v="Tesseramento"/>
    <x v="0"/>
    <x v="0"/>
    <x v="0"/>
    <m/>
  </r>
  <r>
    <n v="110589"/>
    <x v="0"/>
    <x v="0"/>
    <x v="2"/>
    <x v="3"/>
    <x v="4"/>
    <x v="101"/>
    <x v="0"/>
    <x v="0"/>
    <s v="Tesseramento"/>
    <x v="0"/>
    <x v="0"/>
    <x v="0"/>
    <m/>
  </r>
  <r>
    <n v="240655"/>
    <x v="1"/>
    <x v="0"/>
    <x v="1"/>
    <x v="2"/>
    <x v="4"/>
    <x v="101"/>
    <x v="0"/>
    <x v="0"/>
    <s v="Tesseramento"/>
    <x v="0"/>
    <x v="5"/>
    <x v="0"/>
    <m/>
  </r>
  <r>
    <n v="150854"/>
    <x v="0"/>
    <x v="0"/>
    <x v="0"/>
    <x v="1"/>
    <x v="4"/>
    <x v="101"/>
    <x v="0"/>
    <x v="0"/>
    <s v="Tesseramento"/>
    <x v="0"/>
    <x v="0"/>
    <x v="0"/>
    <m/>
  </r>
  <r>
    <n v="240656"/>
    <x v="0"/>
    <x v="0"/>
    <x v="1"/>
    <x v="1"/>
    <x v="4"/>
    <x v="101"/>
    <x v="0"/>
    <x v="0"/>
    <s v="Tesseramento"/>
    <x v="0"/>
    <x v="0"/>
    <x v="0"/>
    <m/>
  </r>
  <r>
    <n v="240962"/>
    <x v="0"/>
    <x v="1"/>
    <x v="1"/>
    <x v="2"/>
    <x v="7"/>
    <x v="272"/>
    <x v="0"/>
    <x v="0"/>
    <s v="Tesseramento"/>
    <x v="0"/>
    <x v="4"/>
    <x v="0"/>
    <m/>
  </r>
  <r>
    <n v="240657"/>
    <x v="0"/>
    <x v="0"/>
    <x v="1"/>
    <x v="1"/>
    <x v="4"/>
    <x v="101"/>
    <x v="0"/>
    <x v="1"/>
    <s v="Tesseramento"/>
    <x v="0"/>
    <x v="4"/>
    <x v="0"/>
    <m/>
  </r>
  <r>
    <n v="240961"/>
    <x v="0"/>
    <x v="1"/>
    <x v="1"/>
    <x v="2"/>
    <x v="7"/>
    <x v="272"/>
    <x v="0"/>
    <x v="1"/>
    <s v="Tesseramento"/>
    <x v="0"/>
    <x v="4"/>
    <x v="0"/>
    <m/>
  </r>
  <r>
    <n v="90894"/>
    <x v="0"/>
    <x v="0"/>
    <x v="0"/>
    <x v="0"/>
    <x v="1"/>
    <x v="1"/>
    <x v="0"/>
    <x v="0"/>
    <s v="Tesseramento"/>
    <x v="0"/>
    <x v="3"/>
    <x v="0"/>
    <m/>
  </r>
  <r>
    <n v="240718"/>
    <x v="0"/>
    <x v="1"/>
    <x v="1"/>
    <x v="2"/>
    <x v="5"/>
    <x v="170"/>
    <x v="0"/>
    <x v="0"/>
    <s v="Tesseramento"/>
    <x v="0"/>
    <x v="0"/>
    <x v="0"/>
    <m/>
  </r>
  <r>
    <n v="240719"/>
    <x v="0"/>
    <x v="1"/>
    <x v="1"/>
    <x v="2"/>
    <x v="5"/>
    <x v="170"/>
    <x v="0"/>
    <x v="0"/>
    <s v="Tesseramento"/>
    <x v="0"/>
    <x v="0"/>
    <x v="0"/>
    <m/>
  </r>
  <r>
    <n v="39236"/>
    <x v="0"/>
    <x v="0"/>
    <x v="0"/>
    <x v="0"/>
    <x v="1"/>
    <x v="178"/>
    <x v="0"/>
    <x v="0"/>
    <s v="Tesseramento"/>
    <x v="0"/>
    <x v="1"/>
    <x v="0"/>
    <m/>
  </r>
  <r>
    <n v="118603"/>
    <x v="0"/>
    <x v="1"/>
    <x v="2"/>
    <x v="1"/>
    <x v="1"/>
    <x v="176"/>
    <x v="0"/>
    <x v="1"/>
    <s v="Tesseramento"/>
    <x v="1"/>
    <x v="0"/>
    <x v="0"/>
    <m/>
  </r>
  <r>
    <n v="240695"/>
    <x v="0"/>
    <x v="0"/>
    <x v="1"/>
    <x v="2"/>
    <x v="1"/>
    <x v="48"/>
    <x v="0"/>
    <x v="1"/>
    <s v="Tesseramento"/>
    <x v="1"/>
    <x v="0"/>
    <x v="0"/>
    <m/>
  </r>
  <r>
    <n v="240720"/>
    <x v="0"/>
    <x v="1"/>
    <x v="1"/>
    <x v="1"/>
    <x v="2"/>
    <x v="233"/>
    <x v="0"/>
    <x v="0"/>
    <s v="Tesseramento"/>
    <x v="0"/>
    <x v="3"/>
    <x v="0"/>
    <m/>
  </r>
  <r>
    <n v="240708"/>
    <x v="0"/>
    <x v="0"/>
    <x v="1"/>
    <x v="1"/>
    <x v="7"/>
    <x v="137"/>
    <x v="0"/>
    <x v="0"/>
    <s v="Tesseramento"/>
    <x v="3"/>
    <x v="1"/>
    <x v="0"/>
    <m/>
  </r>
  <r>
    <n v="240743"/>
    <x v="1"/>
    <x v="0"/>
    <x v="1"/>
    <x v="2"/>
    <x v="7"/>
    <x v="293"/>
    <x v="0"/>
    <x v="0"/>
    <s v="Tesseramento"/>
    <x v="1"/>
    <x v="5"/>
    <x v="0"/>
    <m/>
  </r>
  <r>
    <n v="240737"/>
    <x v="0"/>
    <x v="1"/>
    <x v="1"/>
    <x v="2"/>
    <x v="7"/>
    <x v="293"/>
    <x v="0"/>
    <x v="0"/>
    <s v="Tesseramento"/>
    <x v="1"/>
    <x v="0"/>
    <x v="0"/>
    <m/>
  </r>
  <r>
    <n v="240736"/>
    <x v="0"/>
    <x v="1"/>
    <x v="1"/>
    <x v="2"/>
    <x v="7"/>
    <x v="293"/>
    <x v="0"/>
    <x v="1"/>
    <s v="Tesseramento"/>
    <x v="1"/>
    <x v="1"/>
    <x v="0"/>
    <m/>
  </r>
  <r>
    <n v="240735"/>
    <x v="1"/>
    <x v="0"/>
    <x v="1"/>
    <x v="2"/>
    <x v="7"/>
    <x v="293"/>
    <x v="0"/>
    <x v="1"/>
    <s v="Tesseramento"/>
    <x v="1"/>
    <x v="5"/>
    <x v="0"/>
    <m/>
  </r>
  <r>
    <n v="241131"/>
    <x v="0"/>
    <x v="0"/>
    <x v="1"/>
    <x v="1"/>
    <x v="3"/>
    <x v="394"/>
    <x v="0"/>
    <x v="0"/>
    <s v="Tesseramento"/>
    <x v="1"/>
    <x v="0"/>
    <x v="0"/>
    <m/>
  </r>
  <r>
    <n v="136835"/>
    <x v="1"/>
    <x v="0"/>
    <x v="2"/>
    <x v="3"/>
    <x v="7"/>
    <x v="150"/>
    <x v="0"/>
    <x v="1"/>
    <s v="Tesseramento"/>
    <x v="1"/>
    <x v="6"/>
    <x v="0"/>
    <m/>
  </r>
  <r>
    <n v="136832"/>
    <x v="1"/>
    <x v="0"/>
    <x v="2"/>
    <x v="0"/>
    <x v="7"/>
    <x v="150"/>
    <x v="0"/>
    <x v="0"/>
    <s v="Tesseramento"/>
    <x v="1"/>
    <x v="2"/>
    <x v="0"/>
    <m/>
  </r>
  <r>
    <n v="240794"/>
    <x v="0"/>
    <x v="1"/>
    <x v="1"/>
    <x v="2"/>
    <x v="1"/>
    <x v="138"/>
    <x v="0"/>
    <x v="0"/>
    <s v="Tesseramento"/>
    <x v="1"/>
    <x v="3"/>
    <x v="0"/>
    <m/>
  </r>
  <r>
    <n v="240795"/>
    <x v="0"/>
    <x v="1"/>
    <x v="1"/>
    <x v="3"/>
    <x v="1"/>
    <x v="138"/>
    <x v="0"/>
    <x v="0"/>
    <s v="Tesseramento"/>
    <x v="1"/>
    <x v="3"/>
    <x v="0"/>
    <m/>
  </r>
  <r>
    <n v="179411"/>
    <x v="0"/>
    <x v="0"/>
    <x v="0"/>
    <x v="0"/>
    <x v="7"/>
    <x v="137"/>
    <x v="0"/>
    <x v="0"/>
    <s v="Tesseramento"/>
    <x v="3"/>
    <x v="3"/>
    <x v="0"/>
    <m/>
  </r>
  <r>
    <n v="141484"/>
    <x v="1"/>
    <x v="0"/>
    <x v="2"/>
    <x v="2"/>
    <x v="8"/>
    <x v="237"/>
    <x v="0"/>
    <x v="0"/>
    <s v="Tesseramento"/>
    <x v="1"/>
    <x v="2"/>
    <x v="0"/>
    <m/>
  </r>
  <r>
    <n v="107044"/>
    <x v="0"/>
    <x v="0"/>
    <x v="0"/>
    <x v="2"/>
    <x v="2"/>
    <x v="336"/>
    <x v="0"/>
    <x v="0"/>
    <s v="Tesseramento"/>
    <x v="1"/>
    <x v="4"/>
    <x v="0"/>
    <m/>
  </r>
  <r>
    <n v="96558"/>
    <x v="0"/>
    <x v="0"/>
    <x v="0"/>
    <x v="2"/>
    <x v="2"/>
    <x v="336"/>
    <x v="0"/>
    <x v="1"/>
    <s v="Tesseramento"/>
    <x v="1"/>
    <x v="3"/>
    <x v="0"/>
    <m/>
  </r>
  <r>
    <n v="54220"/>
    <x v="0"/>
    <x v="0"/>
    <x v="0"/>
    <x v="0"/>
    <x v="2"/>
    <x v="336"/>
    <x v="0"/>
    <x v="0"/>
    <s v="Tesseramento"/>
    <x v="1"/>
    <x v="4"/>
    <x v="0"/>
    <m/>
  </r>
  <r>
    <n v="171718"/>
    <x v="0"/>
    <x v="0"/>
    <x v="0"/>
    <x v="3"/>
    <x v="2"/>
    <x v="336"/>
    <x v="0"/>
    <x v="1"/>
    <s v="Tesseramento"/>
    <x v="1"/>
    <x v="1"/>
    <x v="0"/>
    <m/>
  </r>
  <r>
    <n v="73539"/>
    <x v="0"/>
    <x v="0"/>
    <x v="0"/>
    <x v="0"/>
    <x v="2"/>
    <x v="336"/>
    <x v="0"/>
    <x v="1"/>
    <s v="Tesseramento"/>
    <x v="1"/>
    <x v="4"/>
    <x v="0"/>
    <m/>
  </r>
  <r>
    <n v="84456"/>
    <x v="0"/>
    <x v="0"/>
    <x v="0"/>
    <x v="2"/>
    <x v="2"/>
    <x v="336"/>
    <x v="0"/>
    <x v="1"/>
    <s v="Tesseramento"/>
    <x v="1"/>
    <x v="3"/>
    <x v="0"/>
    <m/>
  </r>
  <r>
    <n v="84458"/>
    <x v="0"/>
    <x v="0"/>
    <x v="0"/>
    <x v="1"/>
    <x v="2"/>
    <x v="336"/>
    <x v="0"/>
    <x v="1"/>
    <s v="Tesseramento"/>
    <x v="1"/>
    <x v="1"/>
    <x v="0"/>
    <m/>
  </r>
  <r>
    <n v="59485"/>
    <x v="0"/>
    <x v="0"/>
    <x v="0"/>
    <x v="1"/>
    <x v="2"/>
    <x v="336"/>
    <x v="0"/>
    <x v="0"/>
    <s v="Tesseramento"/>
    <x v="1"/>
    <x v="4"/>
    <x v="0"/>
    <m/>
  </r>
  <r>
    <n v="96564"/>
    <x v="0"/>
    <x v="0"/>
    <x v="0"/>
    <x v="1"/>
    <x v="2"/>
    <x v="336"/>
    <x v="0"/>
    <x v="0"/>
    <s v="Tesseramento"/>
    <x v="1"/>
    <x v="3"/>
    <x v="0"/>
    <m/>
  </r>
  <r>
    <n v="96569"/>
    <x v="0"/>
    <x v="0"/>
    <x v="0"/>
    <x v="1"/>
    <x v="2"/>
    <x v="336"/>
    <x v="0"/>
    <x v="1"/>
    <s v="Tesseramento"/>
    <x v="1"/>
    <x v="1"/>
    <x v="0"/>
    <m/>
  </r>
  <r>
    <n v="96565"/>
    <x v="0"/>
    <x v="0"/>
    <x v="0"/>
    <x v="1"/>
    <x v="2"/>
    <x v="336"/>
    <x v="0"/>
    <x v="1"/>
    <s v="Tesseramento"/>
    <x v="1"/>
    <x v="1"/>
    <x v="0"/>
    <m/>
  </r>
  <r>
    <n v="54255"/>
    <x v="0"/>
    <x v="0"/>
    <x v="0"/>
    <x v="0"/>
    <x v="2"/>
    <x v="336"/>
    <x v="0"/>
    <x v="1"/>
    <s v="Tesseramento"/>
    <x v="1"/>
    <x v="4"/>
    <x v="0"/>
    <m/>
  </r>
  <r>
    <n v="89768"/>
    <x v="0"/>
    <x v="0"/>
    <x v="2"/>
    <x v="1"/>
    <x v="2"/>
    <x v="336"/>
    <x v="0"/>
    <x v="0"/>
    <s v="Tesseramento"/>
    <x v="1"/>
    <x v="4"/>
    <x v="0"/>
    <m/>
  </r>
  <r>
    <n v="96556"/>
    <x v="0"/>
    <x v="0"/>
    <x v="2"/>
    <x v="2"/>
    <x v="2"/>
    <x v="336"/>
    <x v="0"/>
    <x v="1"/>
    <s v="Tesseramento"/>
    <x v="1"/>
    <x v="4"/>
    <x v="0"/>
    <m/>
  </r>
  <r>
    <n v="41038"/>
    <x v="0"/>
    <x v="0"/>
    <x v="2"/>
    <x v="2"/>
    <x v="2"/>
    <x v="336"/>
    <x v="0"/>
    <x v="1"/>
    <s v="Tesseramento"/>
    <x v="1"/>
    <x v="4"/>
    <x v="0"/>
    <m/>
  </r>
  <r>
    <n v="28324"/>
    <x v="0"/>
    <x v="0"/>
    <x v="2"/>
    <x v="0"/>
    <x v="2"/>
    <x v="336"/>
    <x v="0"/>
    <x v="1"/>
    <s v="Tesseramento"/>
    <x v="1"/>
    <x v="4"/>
    <x v="0"/>
    <m/>
  </r>
  <r>
    <n v="84455"/>
    <x v="0"/>
    <x v="0"/>
    <x v="2"/>
    <x v="2"/>
    <x v="2"/>
    <x v="336"/>
    <x v="0"/>
    <x v="1"/>
    <s v="Tesseramento"/>
    <x v="1"/>
    <x v="4"/>
    <x v="0"/>
    <m/>
  </r>
  <r>
    <n v="30262"/>
    <x v="0"/>
    <x v="0"/>
    <x v="2"/>
    <x v="0"/>
    <x v="2"/>
    <x v="336"/>
    <x v="0"/>
    <x v="1"/>
    <s v="Tesseramento"/>
    <x v="1"/>
    <x v="4"/>
    <x v="0"/>
    <m/>
  </r>
  <r>
    <n v="187571"/>
    <x v="1"/>
    <x v="0"/>
    <x v="2"/>
    <x v="2"/>
    <x v="2"/>
    <x v="336"/>
    <x v="0"/>
    <x v="0"/>
    <s v="Tesseramento"/>
    <x v="1"/>
    <x v="2"/>
    <x v="0"/>
    <m/>
  </r>
  <r>
    <n v="220894"/>
    <x v="1"/>
    <x v="0"/>
    <x v="2"/>
    <x v="2"/>
    <x v="2"/>
    <x v="336"/>
    <x v="0"/>
    <x v="0"/>
    <s v="Tesseramento"/>
    <x v="1"/>
    <x v="2"/>
    <x v="0"/>
    <m/>
  </r>
  <r>
    <n v="76785"/>
    <x v="0"/>
    <x v="0"/>
    <x v="2"/>
    <x v="1"/>
    <x v="2"/>
    <x v="336"/>
    <x v="0"/>
    <x v="0"/>
    <s v="Tesseramento"/>
    <x v="1"/>
    <x v="3"/>
    <x v="0"/>
    <m/>
  </r>
  <r>
    <n v="28450"/>
    <x v="0"/>
    <x v="0"/>
    <x v="2"/>
    <x v="0"/>
    <x v="2"/>
    <x v="336"/>
    <x v="0"/>
    <x v="1"/>
    <s v="Tesseramento"/>
    <x v="1"/>
    <x v="4"/>
    <x v="0"/>
    <m/>
  </r>
  <r>
    <n v="172394"/>
    <x v="0"/>
    <x v="0"/>
    <x v="2"/>
    <x v="3"/>
    <x v="2"/>
    <x v="336"/>
    <x v="0"/>
    <x v="0"/>
    <s v="Tesseramento"/>
    <x v="1"/>
    <x v="1"/>
    <x v="0"/>
    <m/>
  </r>
  <r>
    <n v="64840"/>
    <x v="0"/>
    <x v="0"/>
    <x v="2"/>
    <x v="2"/>
    <x v="2"/>
    <x v="336"/>
    <x v="0"/>
    <x v="0"/>
    <s v="Tesseramento"/>
    <x v="1"/>
    <x v="4"/>
    <x v="0"/>
    <m/>
  </r>
  <r>
    <n v="30494"/>
    <x v="0"/>
    <x v="0"/>
    <x v="2"/>
    <x v="2"/>
    <x v="2"/>
    <x v="336"/>
    <x v="0"/>
    <x v="1"/>
    <s v="Tesseramento"/>
    <x v="1"/>
    <x v="4"/>
    <x v="0"/>
    <m/>
  </r>
  <r>
    <n v="35071"/>
    <x v="0"/>
    <x v="0"/>
    <x v="2"/>
    <x v="0"/>
    <x v="2"/>
    <x v="336"/>
    <x v="0"/>
    <x v="1"/>
    <s v="Tesseramento"/>
    <x v="1"/>
    <x v="4"/>
    <x v="0"/>
    <m/>
  </r>
  <r>
    <n v="30125"/>
    <x v="0"/>
    <x v="0"/>
    <x v="2"/>
    <x v="2"/>
    <x v="2"/>
    <x v="336"/>
    <x v="0"/>
    <x v="0"/>
    <s v="Tesseramento"/>
    <x v="1"/>
    <x v="4"/>
    <x v="0"/>
    <m/>
  </r>
  <r>
    <n v="27817"/>
    <x v="0"/>
    <x v="0"/>
    <x v="2"/>
    <x v="4"/>
    <x v="2"/>
    <x v="336"/>
    <x v="0"/>
    <x v="0"/>
    <s v="Tesseramento"/>
    <x v="1"/>
    <x v="0"/>
    <x v="0"/>
    <m/>
  </r>
  <r>
    <n v="81541"/>
    <x v="0"/>
    <x v="0"/>
    <x v="2"/>
    <x v="2"/>
    <x v="2"/>
    <x v="336"/>
    <x v="0"/>
    <x v="1"/>
    <s v="Tesseramento"/>
    <x v="1"/>
    <x v="4"/>
    <x v="0"/>
    <m/>
  </r>
  <r>
    <n v="30409"/>
    <x v="0"/>
    <x v="0"/>
    <x v="2"/>
    <x v="4"/>
    <x v="2"/>
    <x v="336"/>
    <x v="0"/>
    <x v="0"/>
    <s v="Tesseramento"/>
    <x v="1"/>
    <x v="4"/>
    <x v="0"/>
    <m/>
  </r>
  <r>
    <n v="30468"/>
    <x v="0"/>
    <x v="0"/>
    <x v="0"/>
    <x v="0"/>
    <x v="2"/>
    <x v="336"/>
    <x v="0"/>
    <x v="0"/>
    <s v="Tesseramento"/>
    <x v="1"/>
    <x v="4"/>
    <x v="0"/>
    <m/>
  </r>
  <r>
    <n v="30217"/>
    <x v="0"/>
    <x v="0"/>
    <x v="0"/>
    <x v="0"/>
    <x v="2"/>
    <x v="336"/>
    <x v="0"/>
    <x v="1"/>
    <s v="Tesseramento"/>
    <x v="1"/>
    <x v="4"/>
    <x v="0"/>
    <m/>
  </r>
  <r>
    <n v="110323"/>
    <x v="0"/>
    <x v="0"/>
    <x v="2"/>
    <x v="4"/>
    <x v="2"/>
    <x v="336"/>
    <x v="0"/>
    <x v="1"/>
    <s v="Tesseramento"/>
    <x v="1"/>
    <x v="1"/>
    <x v="0"/>
    <m/>
  </r>
  <r>
    <n v="240839"/>
    <x v="1"/>
    <x v="1"/>
    <x v="1"/>
    <x v="2"/>
    <x v="7"/>
    <x v="267"/>
    <x v="0"/>
    <x v="1"/>
    <s v="Tesseramento"/>
    <x v="1"/>
    <x v="5"/>
    <x v="0"/>
    <m/>
  </r>
  <r>
    <n v="240841"/>
    <x v="1"/>
    <x v="1"/>
    <x v="1"/>
    <x v="2"/>
    <x v="7"/>
    <x v="267"/>
    <x v="0"/>
    <x v="1"/>
    <s v="Tesseramento"/>
    <x v="1"/>
    <x v="5"/>
    <x v="0"/>
    <m/>
  </r>
  <r>
    <n v="240838"/>
    <x v="0"/>
    <x v="1"/>
    <x v="1"/>
    <x v="0"/>
    <x v="7"/>
    <x v="267"/>
    <x v="0"/>
    <x v="1"/>
    <s v="Tesseramento"/>
    <x v="1"/>
    <x v="0"/>
    <x v="0"/>
    <m/>
  </r>
  <r>
    <n v="240840"/>
    <x v="0"/>
    <x v="1"/>
    <x v="1"/>
    <x v="3"/>
    <x v="7"/>
    <x v="267"/>
    <x v="0"/>
    <x v="0"/>
    <s v="Tesseramento"/>
    <x v="1"/>
    <x v="0"/>
    <x v="0"/>
    <m/>
  </r>
  <r>
    <n v="240732"/>
    <x v="0"/>
    <x v="0"/>
    <x v="1"/>
    <x v="3"/>
    <x v="2"/>
    <x v="157"/>
    <x v="0"/>
    <x v="0"/>
    <s v="Tesseramento"/>
    <x v="1"/>
    <x v="1"/>
    <x v="0"/>
    <m/>
  </r>
  <r>
    <n v="193367"/>
    <x v="1"/>
    <x v="0"/>
    <x v="2"/>
    <x v="1"/>
    <x v="7"/>
    <x v="37"/>
    <x v="0"/>
    <x v="0"/>
    <s v="Tesseramento"/>
    <x v="1"/>
    <x v="7"/>
    <x v="0"/>
    <m/>
  </r>
  <r>
    <n v="240873"/>
    <x v="1"/>
    <x v="0"/>
    <x v="1"/>
    <x v="2"/>
    <x v="7"/>
    <x v="316"/>
    <x v="0"/>
    <x v="0"/>
    <s v="Tesseramento"/>
    <x v="1"/>
    <x v="6"/>
    <x v="0"/>
    <m/>
  </r>
  <r>
    <n v="240878"/>
    <x v="0"/>
    <x v="0"/>
    <x v="1"/>
    <x v="2"/>
    <x v="7"/>
    <x v="51"/>
    <x v="0"/>
    <x v="1"/>
    <s v="Tesseramento"/>
    <x v="1"/>
    <x v="0"/>
    <x v="0"/>
    <m/>
  </r>
  <r>
    <n v="240874"/>
    <x v="1"/>
    <x v="0"/>
    <x v="1"/>
    <x v="2"/>
    <x v="7"/>
    <x v="316"/>
    <x v="0"/>
    <x v="0"/>
    <s v="Tesseramento"/>
    <x v="1"/>
    <x v="5"/>
    <x v="0"/>
    <m/>
  </r>
  <r>
    <n v="240868"/>
    <x v="1"/>
    <x v="0"/>
    <x v="1"/>
    <x v="2"/>
    <x v="7"/>
    <x v="316"/>
    <x v="0"/>
    <x v="0"/>
    <s v="Tesseramento"/>
    <x v="1"/>
    <x v="6"/>
    <x v="0"/>
    <m/>
  </r>
  <r>
    <n v="240879"/>
    <x v="0"/>
    <x v="0"/>
    <x v="1"/>
    <x v="2"/>
    <x v="7"/>
    <x v="51"/>
    <x v="0"/>
    <x v="0"/>
    <s v="Tesseramento"/>
    <x v="1"/>
    <x v="3"/>
    <x v="0"/>
    <m/>
  </r>
  <r>
    <n v="240869"/>
    <x v="1"/>
    <x v="0"/>
    <x v="1"/>
    <x v="2"/>
    <x v="7"/>
    <x v="316"/>
    <x v="0"/>
    <x v="1"/>
    <s v="Tesseramento"/>
    <x v="1"/>
    <x v="5"/>
    <x v="0"/>
    <m/>
  </r>
  <r>
    <n v="240872"/>
    <x v="1"/>
    <x v="0"/>
    <x v="1"/>
    <x v="2"/>
    <x v="7"/>
    <x v="316"/>
    <x v="0"/>
    <x v="0"/>
    <s v="Tesseramento"/>
    <x v="1"/>
    <x v="7"/>
    <x v="0"/>
    <m/>
  </r>
  <r>
    <n v="240870"/>
    <x v="1"/>
    <x v="0"/>
    <x v="1"/>
    <x v="2"/>
    <x v="7"/>
    <x v="316"/>
    <x v="0"/>
    <x v="1"/>
    <s v="Tesseramento"/>
    <x v="1"/>
    <x v="5"/>
    <x v="0"/>
    <m/>
  </r>
  <r>
    <n v="240871"/>
    <x v="1"/>
    <x v="0"/>
    <x v="1"/>
    <x v="2"/>
    <x v="7"/>
    <x v="316"/>
    <x v="0"/>
    <x v="1"/>
    <s v="Tesseramento"/>
    <x v="1"/>
    <x v="5"/>
    <x v="0"/>
    <m/>
  </r>
  <r>
    <n v="240812"/>
    <x v="1"/>
    <x v="0"/>
    <x v="1"/>
    <x v="2"/>
    <x v="2"/>
    <x v="71"/>
    <x v="0"/>
    <x v="1"/>
    <s v="Tesseramento"/>
    <x v="1"/>
    <x v="5"/>
    <x v="0"/>
    <m/>
  </r>
  <r>
    <n v="240814"/>
    <x v="1"/>
    <x v="0"/>
    <x v="1"/>
    <x v="2"/>
    <x v="2"/>
    <x v="71"/>
    <x v="0"/>
    <x v="0"/>
    <s v="Tesseramento"/>
    <x v="1"/>
    <x v="7"/>
    <x v="0"/>
    <m/>
  </r>
  <r>
    <n v="240813"/>
    <x v="0"/>
    <x v="0"/>
    <x v="1"/>
    <x v="2"/>
    <x v="2"/>
    <x v="71"/>
    <x v="0"/>
    <x v="0"/>
    <s v="Tesseramento"/>
    <x v="1"/>
    <x v="0"/>
    <x v="0"/>
    <m/>
  </r>
  <r>
    <n v="240810"/>
    <x v="0"/>
    <x v="0"/>
    <x v="1"/>
    <x v="1"/>
    <x v="2"/>
    <x v="71"/>
    <x v="0"/>
    <x v="0"/>
    <s v="Tesseramento"/>
    <x v="1"/>
    <x v="3"/>
    <x v="0"/>
    <m/>
  </r>
  <r>
    <n v="240761"/>
    <x v="0"/>
    <x v="0"/>
    <x v="1"/>
    <x v="2"/>
    <x v="15"/>
    <x v="57"/>
    <x v="0"/>
    <x v="1"/>
    <s v="Tesseramento"/>
    <x v="1"/>
    <x v="0"/>
    <x v="0"/>
    <m/>
  </r>
  <r>
    <n v="58519"/>
    <x v="0"/>
    <x v="0"/>
    <x v="2"/>
    <x v="0"/>
    <x v="7"/>
    <x v="35"/>
    <x v="0"/>
    <x v="0"/>
    <s v="Tesseramento"/>
    <x v="1"/>
    <x v="1"/>
    <x v="0"/>
    <m/>
  </r>
  <r>
    <n v="233379"/>
    <x v="1"/>
    <x v="1"/>
    <x v="0"/>
    <x v="3"/>
    <x v="2"/>
    <x v="180"/>
    <x v="0"/>
    <x v="0"/>
    <s v="Tesseramento"/>
    <x v="1"/>
    <x v="5"/>
    <x v="0"/>
    <m/>
  </r>
  <r>
    <n v="130652"/>
    <x v="0"/>
    <x v="0"/>
    <x v="0"/>
    <x v="0"/>
    <x v="14"/>
    <x v="131"/>
    <x v="0"/>
    <x v="0"/>
    <s v="Tesseramento"/>
    <x v="1"/>
    <x v="0"/>
    <x v="0"/>
    <m/>
  </r>
  <r>
    <n v="240756"/>
    <x v="0"/>
    <x v="0"/>
    <x v="1"/>
    <x v="2"/>
    <x v="10"/>
    <x v="63"/>
    <x v="0"/>
    <x v="1"/>
    <s v="Tesseramento"/>
    <x v="0"/>
    <x v="0"/>
    <x v="0"/>
    <m/>
  </r>
  <r>
    <n v="241128"/>
    <x v="1"/>
    <x v="0"/>
    <x v="1"/>
    <x v="2"/>
    <x v="6"/>
    <x v="32"/>
    <x v="0"/>
    <x v="0"/>
    <s v="Tesseramento"/>
    <x v="1"/>
    <x v="5"/>
    <x v="0"/>
    <m/>
  </r>
  <r>
    <n v="241127"/>
    <x v="1"/>
    <x v="0"/>
    <x v="1"/>
    <x v="2"/>
    <x v="6"/>
    <x v="32"/>
    <x v="0"/>
    <x v="0"/>
    <s v="Tesseramento"/>
    <x v="1"/>
    <x v="7"/>
    <x v="0"/>
    <m/>
  </r>
  <r>
    <n v="240759"/>
    <x v="0"/>
    <x v="0"/>
    <x v="1"/>
    <x v="1"/>
    <x v="11"/>
    <x v="186"/>
    <x v="0"/>
    <x v="1"/>
    <s v="Tesseramento"/>
    <x v="0"/>
    <x v="3"/>
    <x v="0"/>
    <m/>
  </r>
  <r>
    <n v="240819"/>
    <x v="0"/>
    <x v="0"/>
    <x v="1"/>
    <x v="1"/>
    <x v="1"/>
    <x v="108"/>
    <x v="0"/>
    <x v="0"/>
    <s v="Tesseramento"/>
    <x v="0"/>
    <x v="0"/>
    <x v="0"/>
    <m/>
  </r>
  <r>
    <n v="241113"/>
    <x v="1"/>
    <x v="0"/>
    <x v="1"/>
    <x v="2"/>
    <x v="4"/>
    <x v="236"/>
    <x v="0"/>
    <x v="0"/>
    <s v="Tesseramento"/>
    <x v="1"/>
    <x v="5"/>
    <x v="0"/>
    <m/>
  </r>
  <r>
    <n v="240925"/>
    <x v="0"/>
    <x v="0"/>
    <x v="1"/>
    <x v="1"/>
    <x v="15"/>
    <x v="247"/>
    <x v="0"/>
    <x v="0"/>
    <s v="Tesseramento"/>
    <x v="1"/>
    <x v="0"/>
    <x v="0"/>
    <m/>
  </r>
  <r>
    <n v="240852"/>
    <x v="0"/>
    <x v="0"/>
    <x v="1"/>
    <x v="1"/>
    <x v="7"/>
    <x v="395"/>
    <x v="0"/>
    <x v="0"/>
    <s v="Tesseramento"/>
    <x v="0"/>
    <x v="3"/>
    <x v="0"/>
    <m/>
  </r>
  <r>
    <n v="240791"/>
    <x v="0"/>
    <x v="0"/>
    <x v="1"/>
    <x v="1"/>
    <x v="1"/>
    <x v="26"/>
    <x v="0"/>
    <x v="0"/>
    <s v="Tesseramento"/>
    <x v="1"/>
    <x v="0"/>
    <x v="0"/>
    <m/>
  </r>
  <r>
    <n v="240792"/>
    <x v="0"/>
    <x v="0"/>
    <x v="1"/>
    <x v="2"/>
    <x v="1"/>
    <x v="26"/>
    <x v="0"/>
    <x v="0"/>
    <s v="Tesseramento"/>
    <x v="1"/>
    <x v="4"/>
    <x v="0"/>
    <m/>
  </r>
  <r>
    <n v="28918"/>
    <x v="0"/>
    <x v="0"/>
    <x v="2"/>
    <x v="1"/>
    <x v="8"/>
    <x v="268"/>
    <x v="0"/>
    <x v="1"/>
    <s v="Tesseramento"/>
    <x v="1"/>
    <x v="4"/>
    <x v="0"/>
    <m/>
  </r>
  <r>
    <n v="28920"/>
    <x v="0"/>
    <x v="0"/>
    <x v="2"/>
    <x v="1"/>
    <x v="8"/>
    <x v="268"/>
    <x v="0"/>
    <x v="0"/>
    <s v="Tesseramento"/>
    <x v="1"/>
    <x v="4"/>
    <x v="0"/>
    <m/>
  </r>
  <r>
    <n v="240793"/>
    <x v="1"/>
    <x v="0"/>
    <x v="1"/>
    <x v="2"/>
    <x v="1"/>
    <x v="26"/>
    <x v="0"/>
    <x v="1"/>
    <s v="Tesseramento"/>
    <x v="1"/>
    <x v="6"/>
    <x v="0"/>
    <m/>
  </r>
  <r>
    <n v="193454"/>
    <x v="0"/>
    <x v="0"/>
    <x v="0"/>
    <x v="0"/>
    <x v="2"/>
    <x v="298"/>
    <x v="0"/>
    <x v="0"/>
    <s v="Tesseramento"/>
    <x v="1"/>
    <x v="0"/>
    <x v="0"/>
    <m/>
  </r>
  <r>
    <n v="241081"/>
    <x v="0"/>
    <x v="0"/>
    <x v="1"/>
    <x v="2"/>
    <x v="14"/>
    <x v="121"/>
    <x v="0"/>
    <x v="0"/>
    <s v="Tesseramento"/>
    <x v="1"/>
    <x v="1"/>
    <x v="0"/>
    <m/>
  </r>
  <r>
    <n v="4382"/>
    <x v="0"/>
    <x v="0"/>
    <x v="0"/>
    <x v="0"/>
    <x v="14"/>
    <x v="121"/>
    <x v="0"/>
    <x v="0"/>
    <s v="Tesseramento"/>
    <x v="1"/>
    <x v="0"/>
    <x v="0"/>
    <m/>
  </r>
  <r>
    <n v="241030"/>
    <x v="0"/>
    <x v="1"/>
    <x v="1"/>
    <x v="2"/>
    <x v="7"/>
    <x v="168"/>
    <x v="0"/>
    <x v="0"/>
    <s v="Tesseramento"/>
    <x v="1"/>
    <x v="0"/>
    <x v="0"/>
    <m/>
  </r>
  <r>
    <n v="241104"/>
    <x v="0"/>
    <x v="0"/>
    <x v="1"/>
    <x v="2"/>
    <x v="14"/>
    <x v="43"/>
    <x v="0"/>
    <x v="0"/>
    <s v="Tesseramento"/>
    <x v="1"/>
    <x v="0"/>
    <x v="0"/>
    <m/>
  </r>
  <r>
    <n v="222329"/>
    <x v="0"/>
    <x v="0"/>
    <x v="0"/>
    <x v="1"/>
    <x v="2"/>
    <x v="265"/>
    <x v="0"/>
    <x v="1"/>
    <s v="Tesseramento"/>
    <x v="1"/>
    <x v="1"/>
    <x v="0"/>
    <m/>
  </r>
  <r>
    <n v="148578"/>
    <x v="0"/>
    <x v="0"/>
    <x v="0"/>
    <x v="0"/>
    <x v="2"/>
    <x v="265"/>
    <x v="0"/>
    <x v="0"/>
    <s v="Tesseramento"/>
    <x v="1"/>
    <x v="0"/>
    <x v="0"/>
    <m/>
  </r>
  <r>
    <n v="38348"/>
    <x v="0"/>
    <x v="0"/>
    <x v="2"/>
    <x v="0"/>
    <x v="9"/>
    <x v="117"/>
    <x v="0"/>
    <x v="0"/>
    <s v="Tesseramento"/>
    <x v="1"/>
    <x v="4"/>
    <x v="0"/>
    <m/>
  </r>
  <r>
    <n v="241029"/>
    <x v="0"/>
    <x v="0"/>
    <x v="1"/>
    <x v="2"/>
    <x v="7"/>
    <x v="168"/>
    <x v="0"/>
    <x v="0"/>
    <s v="Tesseramento"/>
    <x v="1"/>
    <x v="0"/>
    <x v="0"/>
    <m/>
  </r>
  <r>
    <n v="96223"/>
    <x v="0"/>
    <x v="0"/>
    <x v="2"/>
    <x v="0"/>
    <x v="1"/>
    <x v="324"/>
    <x v="0"/>
    <x v="1"/>
    <s v="Tesseramento"/>
    <x v="1"/>
    <x v="3"/>
    <x v="0"/>
    <m/>
  </r>
  <r>
    <n v="240797"/>
    <x v="0"/>
    <x v="0"/>
    <x v="1"/>
    <x v="1"/>
    <x v="4"/>
    <x v="40"/>
    <x v="0"/>
    <x v="0"/>
    <s v="Tesseramento"/>
    <x v="1"/>
    <x v="0"/>
    <x v="0"/>
    <m/>
  </r>
  <r>
    <n v="240752"/>
    <x v="0"/>
    <x v="0"/>
    <x v="1"/>
    <x v="1"/>
    <x v="2"/>
    <x v="277"/>
    <x v="0"/>
    <x v="0"/>
    <s v="Tesseramento"/>
    <x v="0"/>
    <x v="0"/>
    <x v="0"/>
    <m/>
  </r>
  <r>
    <n v="240753"/>
    <x v="0"/>
    <x v="0"/>
    <x v="1"/>
    <x v="1"/>
    <x v="2"/>
    <x v="277"/>
    <x v="0"/>
    <x v="0"/>
    <s v="Tesseramento"/>
    <x v="0"/>
    <x v="1"/>
    <x v="0"/>
    <m/>
  </r>
  <r>
    <n v="240837"/>
    <x v="0"/>
    <x v="1"/>
    <x v="1"/>
    <x v="2"/>
    <x v="7"/>
    <x v="69"/>
    <x v="0"/>
    <x v="1"/>
    <s v="Tesseramento"/>
    <x v="1"/>
    <x v="3"/>
    <x v="0"/>
    <m/>
  </r>
  <r>
    <n v="240798"/>
    <x v="0"/>
    <x v="0"/>
    <x v="1"/>
    <x v="1"/>
    <x v="4"/>
    <x v="179"/>
    <x v="0"/>
    <x v="0"/>
    <s v="Tesseramento"/>
    <x v="1"/>
    <x v="4"/>
    <x v="0"/>
    <m/>
  </r>
  <r>
    <n v="181393"/>
    <x v="0"/>
    <x v="0"/>
    <x v="2"/>
    <x v="0"/>
    <x v="11"/>
    <x v="141"/>
    <x v="0"/>
    <x v="0"/>
    <s v="Tesseramento"/>
    <x v="1"/>
    <x v="0"/>
    <x v="0"/>
    <m/>
  </r>
  <r>
    <n v="240768"/>
    <x v="0"/>
    <x v="1"/>
    <x v="1"/>
    <x v="1"/>
    <x v="4"/>
    <x v="111"/>
    <x v="0"/>
    <x v="1"/>
    <s v="Tesseramento"/>
    <x v="3"/>
    <x v="3"/>
    <x v="0"/>
    <m/>
  </r>
  <r>
    <n v="240754"/>
    <x v="0"/>
    <x v="1"/>
    <x v="1"/>
    <x v="3"/>
    <x v="7"/>
    <x v="241"/>
    <x v="0"/>
    <x v="1"/>
    <s v="Tesseramento"/>
    <x v="0"/>
    <x v="0"/>
    <x v="0"/>
    <m/>
  </r>
  <r>
    <n v="240755"/>
    <x v="0"/>
    <x v="1"/>
    <x v="1"/>
    <x v="3"/>
    <x v="7"/>
    <x v="241"/>
    <x v="0"/>
    <x v="1"/>
    <s v="Tesseramento"/>
    <x v="0"/>
    <x v="0"/>
    <x v="0"/>
    <m/>
  </r>
  <r>
    <n v="240787"/>
    <x v="0"/>
    <x v="0"/>
    <x v="1"/>
    <x v="2"/>
    <x v="6"/>
    <x v="354"/>
    <x v="0"/>
    <x v="0"/>
    <s v="Tesseramento"/>
    <x v="0"/>
    <x v="4"/>
    <x v="0"/>
    <m/>
  </r>
  <r>
    <n v="240847"/>
    <x v="0"/>
    <x v="1"/>
    <x v="1"/>
    <x v="3"/>
    <x v="11"/>
    <x v="325"/>
    <x v="0"/>
    <x v="1"/>
    <s v="Tesseramento"/>
    <x v="1"/>
    <x v="0"/>
    <x v="0"/>
    <m/>
  </r>
  <r>
    <n v="240842"/>
    <x v="0"/>
    <x v="1"/>
    <x v="1"/>
    <x v="1"/>
    <x v="11"/>
    <x v="325"/>
    <x v="0"/>
    <x v="0"/>
    <s v="Tesseramento"/>
    <x v="1"/>
    <x v="0"/>
    <x v="0"/>
    <m/>
  </r>
  <r>
    <n v="240848"/>
    <x v="0"/>
    <x v="1"/>
    <x v="1"/>
    <x v="1"/>
    <x v="11"/>
    <x v="325"/>
    <x v="0"/>
    <x v="0"/>
    <s v="Tesseramento"/>
    <x v="1"/>
    <x v="0"/>
    <x v="0"/>
    <m/>
  </r>
  <r>
    <n v="240844"/>
    <x v="0"/>
    <x v="1"/>
    <x v="1"/>
    <x v="1"/>
    <x v="11"/>
    <x v="325"/>
    <x v="0"/>
    <x v="0"/>
    <s v="Tesseramento"/>
    <x v="1"/>
    <x v="0"/>
    <x v="0"/>
    <m/>
  </r>
  <r>
    <n v="240888"/>
    <x v="0"/>
    <x v="1"/>
    <x v="1"/>
    <x v="2"/>
    <x v="12"/>
    <x v="148"/>
    <x v="0"/>
    <x v="0"/>
    <s v="Tesseramento"/>
    <x v="1"/>
    <x v="3"/>
    <x v="0"/>
    <m/>
  </r>
  <r>
    <n v="240762"/>
    <x v="0"/>
    <x v="0"/>
    <x v="1"/>
    <x v="0"/>
    <x v="7"/>
    <x v="301"/>
    <x v="0"/>
    <x v="0"/>
    <s v="Tesseramento"/>
    <x v="1"/>
    <x v="0"/>
    <x v="0"/>
    <m/>
  </r>
  <r>
    <n v="104993"/>
    <x v="0"/>
    <x v="0"/>
    <x v="2"/>
    <x v="1"/>
    <x v="7"/>
    <x v="301"/>
    <x v="0"/>
    <x v="1"/>
    <s v="Tesseramento"/>
    <x v="1"/>
    <x v="0"/>
    <x v="0"/>
    <m/>
  </r>
  <r>
    <n v="227287"/>
    <x v="0"/>
    <x v="0"/>
    <x v="0"/>
    <x v="0"/>
    <x v="3"/>
    <x v="85"/>
    <x v="0"/>
    <x v="0"/>
    <s v="Tesseramento"/>
    <x v="1"/>
    <x v="4"/>
    <x v="0"/>
    <m/>
  </r>
  <r>
    <n v="214661"/>
    <x v="1"/>
    <x v="0"/>
    <x v="0"/>
    <x v="1"/>
    <x v="1"/>
    <x v="320"/>
    <x v="0"/>
    <x v="1"/>
    <s v="Tesseramento"/>
    <x v="1"/>
    <x v="5"/>
    <x v="0"/>
    <m/>
  </r>
  <r>
    <n v="214662"/>
    <x v="1"/>
    <x v="0"/>
    <x v="0"/>
    <x v="1"/>
    <x v="1"/>
    <x v="320"/>
    <x v="0"/>
    <x v="0"/>
    <s v="Tesseramento"/>
    <x v="1"/>
    <x v="7"/>
    <x v="0"/>
    <m/>
  </r>
  <r>
    <n v="78737"/>
    <x v="0"/>
    <x v="0"/>
    <x v="0"/>
    <x v="0"/>
    <x v="11"/>
    <x v="130"/>
    <x v="0"/>
    <x v="0"/>
    <s v="Tesseramento"/>
    <x v="1"/>
    <x v="1"/>
    <x v="0"/>
    <m/>
  </r>
  <r>
    <n v="241132"/>
    <x v="0"/>
    <x v="0"/>
    <x v="1"/>
    <x v="2"/>
    <x v="7"/>
    <x v="301"/>
    <x v="0"/>
    <x v="1"/>
    <s v="Tesseramento"/>
    <x v="1"/>
    <x v="4"/>
    <x v="0"/>
    <m/>
  </r>
  <r>
    <n v="240799"/>
    <x v="0"/>
    <x v="0"/>
    <x v="1"/>
    <x v="2"/>
    <x v="7"/>
    <x v="150"/>
    <x v="0"/>
    <x v="0"/>
    <s v="Tesseramento"/>
    <x v="1"/>
    <x v="0"/>
    <x v="0"/>
    <m/>
  </r>
  <r>
    <n v="240800"/>
    <x v="1"/>
    <x v="0"/>
    <x v="1"/>
    <x v="2"/>
    <x v="7"/>
    <x v="150"/>
    <x v="0"/>
    <x v="0"/>
    <s v="Tesseramento"/>
    <x v="1"/>
    <x v="5"/>
    <x v="0"/>
    <m/>
  </r>
  <r>
    <n v="240780"/>
    <x v="1"/>
    <x v="0"/>
    <x v="1"/>
    <x v="2"/>
    <x v="1"/>
    <x v="320"/>
    <x v="0"/>
    <x v="0"/>
    <s v="Tesseramento"/>
    <x v="1"/>
    <x v="5"/>
    <x v="0"/>
    <m/>
  </r>
  <r>
    <n v="240782"/>
    <x v="1"/>
    <x v="0"/>
    <x v="1"/>
    <x v="2"/>
    <x v="1"/>
    <x v="320"/>
    <x v="0"/>
    <x v="0"/>
    <s v="Tesseramento"/>
    <x v="1"/>
    <x v="5"/>
    <x v="0"/>
    <m/>
  </r>
  <r>
    <n v="240808"/>
    <x v="0"/>
    <x v="0"/>
    <x v="1"/>
    <x v="2"/>
    <x v="10"/>
    <x v="93"/>
    <x v="0"/>
    <x v="1"/>
    <s v="Tesseramento"/>
    <x v="0"/>
    <x v="3"/>
    <x v="0"/>
    <m/>
  </r>
  <r>
    <n v="240766"/>
    <x v="0"/>
    <x v="1"/>
    <x v="1"/>
    <x v="1"/>
    <x v="7"/>
    <x v="74"/>
    <x v="0"/>
    <x v="0"/>
    <s v="Tesseramento"/>
    <x v="1"/>
    <x v="0"/>
    <x v="0"/>
    <m/>
  </r>
  <r>
    <n v="207370"/>
    <x v="1"/>
    <x v="0"/>
    <x v="2"/>
    <x v="2"/>
    <x v="1"/>
    <x v="320"/>
    <x v="0"/>
    <x v="0"/>
    <s v="Tesseramento"/>
    <x v="1"/>
    <x v="7"/>
    <x v="0"/>
    <m/>
  </r>
  <r>
    <n v="240781"/>
    <x v="1"/>
    <x v="0"/>
    <x v="1"/>
    <x v="2"/>
    <x v="1"/>
    <x v="320"/>
    <x v="0"/>
    <x v="1"/>
    <s v="Tesseramento"/>
    <x v="1"/>
    <x v="5"/>
    <x v="0"/>
    <m/>
  </r>
  <r>
    <n v="240773"/>
    <x v="0"/>
    <x v="1"/>
    <x v="1"/>
    <x v="2"/>
    <x v="4"/>
    <x v="4"/>
    <x v="0"/>
    <x v="0"/>
    <s v="Tesseramento"/>
    <x v="1"/>
    <x v="0"/>
    <x v="0"/>
    <m/>
  </r>
  <r>
    <n v="178035"/>
    <x v="0"/>
    <x v="1"/>
    <x v="0"/>
    <x v="0"/>
    <x v="7"/>
    <x v="44"/>
    <x v="0"/>
    <x v="0"/>
    <s v="Tesseramento"/>
    <x v="1"/>
    <x v="1"/>
    <x v="0"/>
    <m/>
  </r>
  <r>
    <n v="241075"/>
    <x v="0"/>
    <x v="0"/>
    <x v="1"/>
    <x v="2"/>
    <x v="8"/>
    <x v="372"/>
    <x v="0"/>
    <x v="0"/>
    <s v="Tesseramento"/>
    <x v="0"/>
    <x v="1"/>
    <x v="0"/>
    <m/>
  </r>
  <r>
    <n v="240767"/>
    <x v="0"/>
    <x v="1"/>
    <x v="1"/>
    <x v="1"/>
    <x v="4"/>
    <x v="111"/>
    <x v="0"/>
    <x v="0"/>
    <s v="Tesseramento"/>
    <x v="3"/>
    <x v="1"/>
    <x v="0"/>
    <m/>
  </r>
  <r>
    <n v="121718"/>
    <x v="0"/>
    <x v="0"/>
    <x v="2"/>
    <x v="1"/>
    <x v="11"/>
    <x v="160"/>
    <x v="0"/>
    <x v="0"/>
    <s v="Tesseramento"/>
    <x v="0"/>
    <x v="3"/>
    <x v="0"/>
    <m/>
  </r>
  <r>
    <n v="102046"/>
    <x v="0"/>
    <x v="1"/>
    <x v="2"/>
    <x v="4"/>
    <x v="8"/>
    <x v="222"/>
    <x v="0"/>
    <x v="0"/>
    <s v="Tesseramento"/>
    <x v="1"/>
    <x v="0"/>
    <x v="0"/>
    <m/>
  </r>
  <r>
    <n v="240785"/>
    <x v="0"/>
    <x v="1"/>
    <x v="1"/>
    <x v="2"/>
    <x v="8"/>
    <x v="222"/>
    <x v="0"/>
    <x v="0"/>
    <s v="Tesseramento"/>
    <x v="1"/>
    <x v="0"/>
    <x v="0"/>
    <m/>
  </r>
  <r>
    <n v="240786"/>
    <x v="0"/>
    <x v="1"/>
    <x v="1"/>
    <x v="2"/>
    <x v="8"/>
    <x v="222"/>
    <x v="0"/>
    <x v="1"/>
    <s v="Tesseramento"/>
    <x v="1"/>
    <x v="3"/>
    <x v="0"/>
    <m/>
  </r>
  <r>
    <n v="205630"/>
    <x v="0"/>
    <x v="0"/>
    <x v="2"/>
    <x v="0"/>
    <x v="11"/>
    <x v="130"/>
    <x v="0"/>
    <x v="0"/>
    <s v="Tesseramento"/>
    <x v="1"/>
    <x v="0"/>
    <x v="0"/>
    <m/>
  </r>
  <r>
    <n v="241076"/>
    <x v="1"/>
    <x v="0"/>
    <x v="1"/>
    <x v="2"/>
    <x v="8"/>
    <x v="372"/>
    <x v="0"/>
    <x v="0"/>
    <s v="Tesseramento"/>
    <x v="0"/>
    <x v="5"/>
    <x v="0"/>
    <m/>
  </r>
  <r>
    <n v="92892"/>
    <x v="0"/>
    <x v="0"/>
    <x v="0"/>
    <x v="0"/>
    <x v="2"/>
    <x v="192"/>
    <x v="0"/>
    <x v="1"/>
    <s v="Tesseramento"/>
    <x v="1"/>
    <x v="1"/>
    <x v="0"/>
    <m/>
  </r>
  <r>
    <n v="92893"/>
    <x v="0"/>
    <x v="0"/>
    <x v="0"/>
    <x v="0"/>
    <x v="2"/>
    <x v="192"/>
    <x v="0"/>
    <x v="1"/>
    <s v="Tesseramento"/>
    <x v="1"/>
    <x v="3"/>
    <x v="0"/>
    <m/>
  </r>
  <r>
    <n v="240801"/>
    <x v="0"/>
    <x v="0"/>
    <x v="1"/>
    <x v="1"/>
    <x v="11"/>
    <x v="49"/>
    <x v="0"/>
    <x v="1"/>
    <s v="Tesseramento"/>
    <x v="1"/>
    <x v="0"/>
    <x v="0"/>
    <m/>
  </r>
  <r>
    <n v="240788"/>
    <x v="1"/>
    <x v="0"/>
    <x v="1"/>
    <x v="1"/>
    <x v="1"/>
    <x v="193"/>
    <x v="0"/>
    <x v="0"/>
    <s v="Tesseramento"/>
    <x v="1"/>
    <x v="5"/>
    <x v="0"/>
    <m/>
  </r>
  <r>
    <n v="240789"/>
    <x v="0"/>
    <x v="0"/>
    <x v="1"/>
    <x v="1"/>
    <x v="1"/>
    <x v="193"/>
    <x v="0"/>
    <x v="1"/>
    <s v="Tesseramento"/>
    <x v="1"/>
    <x v="0"/>
    <x v="0"/>
    <m/>
  </r>
  <r>
    <n v="240778"/>
    <x v="1"/>
    <x v="0"/>
    <x v="1"/>
    <x v="3"/>
    <x v="4"/>
    <x v="166"/>
    <x v="0"/>
    <x v="0"/>
    <s v="Tesseramento"/>
    <x v="1"/>
    <x v="5"/>
    <x v="0"/>
    <m/>
  </r>
  <r>
    <n v="240774"/>
    <x v="0"/>
    <x v="0"/>
    <x v="1"/>
    <x v="0"/>
    <x v="12"/>
    <x v="114"/>
    <x v="0"/>
    <x v="0"/>
    <s v="Tesseramento"/>
    <x v="1"/>
    <x v="4"/>
    <x v="0"/>
    <m/>
  </r>
  <r>
    <n v="240775"/>
    <x v="0"/>
    <x v="0"/>
    <x v="1"/>
    <x v="0"/>
    <x v="12"/>
    <x v="114"/>
    <x v="0"/>
    <x v="1"/>
    <s v="Tesseramento"/>
    <x v="1"/>
    <x v="4"/>
    <x v="0"/>
    <m/>
  </r>
  <r>
    <n v="240779"/>
    <x v="1"/>
    <x v="1"/>
    <x v="1"/>
    <x v="3"/>
    <x v="4"/>
    <x v="166"/>
    <x v="0"/>
    <x v="1"/>
    <s v="Tesseramento"/>
    <x v="1"/>
    <x v="6"/>
    <x v="0"/>
    <m/>
  </r>
  <r>
    <n v="240826"/>
    <x v="0"/>
    <x v="1"/>
    <x v="1"/>
    <x v="2"/>
    <x v="7"/>
    <x v="33"/>
    <x v="0"/>
    <x v="0"/>
    <s v="Tesseramento"/>
    <x v="1"/>
    <x v="1"/>
    <x v="0"/>
    <m/>
  </r>
  <r>
    <n v="240816"/>
    <x v="1"/>
    <x v="0"/>
    <x v="1"/>
    <x v="2"/>
    <x v="1"/>
    <x v="108"/>
    <x v="0"/>
    <x v="1"/>
    <s v="Tesseramento"/>
    <x v="0"/>
    <x v="7"/>
    <x v="0"/>
    <m/>
  </r>
  <r>
    <n v="77724"/>
    <x v="0"/>
    <x v="0"/>
    <x v="0"/>
    <x v="0"/>
    <x v="4"/>
    <x v="236"/>
    <x v="0"/>
    <x v="1"/>
    <s v="Tesseramento"/>
    <x v="1"/>
    <x v="1"/>
    <x v="0"/>
    <m/>
  </r>
  <r>
    <n v="240817"/>
    <x v="1"/>
    <x v="0"/>
    <x v="1"/>
    <x v="2"/>
    <x v="1"/>
    <x v="108"/>
    <x v="0"/>
    <x v="0"/>
    <s v="Tesseramento"/>
    <x v="0"/>
    <x v="5"/>
    <x v="0"/>
    <m/>
  </r>
  <r>
    <n v="240777"/>
    <x v="0"/>
    <x v="1"/>
    <x v="1"/>
    <x v="3"/>
    <x v="12"/>
    <x v="27"/>
    <x v="0"/>
    <x v="1"/>
    <s v="Tesseramento"/>
    <x v="1"/>
    <x v="1"/>
    <x v="0"/>
    <m/>
  </r>
  <r>
    <n v="240818"/>
    <x v="1"/>
    <x v="0"/>
    <x v="1"/>
    <x v="2"/>
    <x v="1"/>
    <x v="108"/>
    <x v="0"/>
    <x v="0"/>
    <s v="Tesseramento"/>
    <x v="0"/>
    <x v="7"/>
    <x v="0"/>
    <m/>
  </r>
  <r>
    <n v="240790"/>
    <x v="1"/>
    <x v="0"/>
    <x v="1"/>
    <x v="1"/>
    <x v="1"/>
    <x v="193"/>
    <x v="0"/>
    <x v="1"/>
    <s v="Tesseramento"/>
    <x v="1"/>
    <x v="5"/>
    <x v="0"/>
    <m/>
  </r>
  <r>
    <n v="188649"/>
    <x v="1"/>
    <x v="0"/>
    <x v="2"/>
    <x v="4"/>
    <x v="1"/>
    <x v="193"/>
    <x v="0"/>
    <x v="0"/>
    <s v="Tesseramento"/>
    <x v="1"/>
    <x v="6"/>
    <x v="0"/>
    <m/>
  </r>
  <r>
    <n v="241017"/>
    <x v="0"/>
    <x v="1"/>
    <x v="1"/>
    <x v="1"/>
    <x v="1"/>
    <x v="193"/>
    <x v="0"/>
    <x v="0"/>
    <s v="Tesseramento"/>
    <x v="1"/>
    <x v="0"/>
    <x v="0"/>
    <m/>
  </r>
  <r>
    <n v="240815"/>
    <x v="1"/>
    <x v="0"/>
    <x v="1"/>
    <x v="2"/>
    <x v="1"/>
    <x v="108"/>
    <x v="0"/>
    <x v="0"/>
    <s v="Tesseramento"/>
    <x v="0"/>
    <x v="5"/>
    <x v="0"/>
    <m/>
  </r>
  <r>
    <n v="240809"/>
    <x v="0"/>
    <x v="1"/>
    <x v="1"/>
    <x v="1"/>
    <x v="5"/>
    <x v="317"/>
    <x v="0"/>
    <x v="1"/>
    <s v="Tesseramento"/>
    <x v="1"/>
    <x v="1"/>
    <x v="0"/>
    <m/>
  </r>
  <r>
    <n v="240823"/>
    <x v="0"/>
    <x v="1"/>
    <x v="1"/>
    <x v="3"/>
    <x v="7"/>
    <x v="45"/>
    <x v="0"/>
    <x v="0"/>
    <s v="Tesseramento"/>
    <x v="1"/>
    <x v="0"/>
    <x v="0"/>
    <m/>
  </r>
  <r>
    <n v="240824"/>
    <x v="0"/>
    <x v="1"/>
    <x v="1"/>
    <x v="1"/>
    <x v="7"/>
    <x v="45"/>
    <x v="0"/>
    <x v="0"/>
    <s v="Tesseramento"/>
    <x v="1"/>
    <x v="0"/>
    <x v="0"/>
    <m/>
  </r>
  <r>
    <n v="240822"/>
    <x v="0"/>
    <x v="1"/>
    <x v="1"/>
    <x v="1"/>
    <x v="7"/>
    <x v="45"/>
    <x v="0"/>
    <x v="1"/>
    <s v="Tesseramento"/>
    <x v="1"/>
    <x v="0"/>
    <x v="0"/>
    <m/>
  </r>
  <r>
    <n v="240846"/>
    <x v="0"/>
    <x v="1"/>
    <x v="1"/>
    <x v="1"/>
    <x v="11"/>
    <x v="325"/>
    <x v="0"/>
    <x v="0"/>
    <s v="Tesseramento"/>
    <x v="1"/>
    <x v="3"/>
    <x v="0"/>
    <m/>
  </r>
  <r>
    <n v="220099"/>
    <x v="0"/>
    <x v="0"/>
    <x v="0"/>
    <x v="0"/>
    <x v="11"/>
    <x v="325"/>
    <x v="0"/>
    <x v="0"/>
    <s v="Tesseramento"/>
    <x v="1"/>
    <x v="3"/>
    <x v="0"/>
    <m/>
  </r>
  <r>
    <n v="240783"/>
    <x v="1"/>
    <x v="1"/>
    <x v="1"/>
    <x v="2"/>
    <x v="0"/>
    <x v="96"/>
    <x v="0"/>
    <x v="0"/>
    <s v="Tesseramento"/>
    <x v="0"/>
    <x v="5"/>
    <x v="0"/>
    <m/>
  </r>
  <r>
    <n v="148431"/>
    <x v="0"/>
    <x v="0"/>
    <x v="0"/>
    <x v="1"/>
    <x v="12"/>
    <x v="269"/>
    <x v="0"/>
    <x v="1"/>
    <s v="Tesseramento"/>
    <x v="1"/>
    <x v="0"/>
    <x v="0"/>
    <m/>
  </r>
  <r>
    <n v="240784"/>
    <x v="1"/>
    <x v="1"/>
    <x v="1"/>
    <x v="2"/>
    <x v="0"/>
    <x v="96"/>
    <x v="0"/>
    <x v="0"/>
    <s v="Tesseramento"/>
    <x v="0"/>
    <x v="5"/>
    <x v="0"/>
    <m/>
  </r>
  <r>
    <n v="240821"/>
    <x v="0"/>
    <x v="0"/>
    <x v="1"/>
    <x v="2"/>
    <x v="7"/>
    <x v="45"/>
    <x v="0"/>
    <x v="1"/>
    <s v="Tesseramento"/>
    <x v="1"/>
    <x v="4"/>
    <x v="0"/>
    <m/>
  </r>
  <r>
    <n v="240853"/>
    <x v="0"/>
    <x v="1"/>
    <x v="1"/>
    <x v="1"/>
    <x v="7"/>
    <x v="293"/>
    <x v="0"/>
    <x v="0"/>
    <s v="Tesseramento"/>
    <x v="1"/>
    <x v="0"/>
    <x v="0"/>
    <m/>
  </r>
  <r>
    <n v="166763"/>
    <x v="0"/>
    <x v="1"/>
    <x v="0"/>
    <x v="1"/>
    <x v="12"/>
    <x v="114"/>
    <x v="0"/>
    <x v="1"/>
    <s v="Tesseramento"/>
    <x v="1"/>
    <x v="0"/>
    <x v="0"/>
    <m/>
  </r>
  <r>
    <n v="164708"/>
    <x v="0"/>
    <x v="1"/>
    <x v="0"/>
    <x v="1"/>
    <x v="12"/>
    <x v="114"/>
    <x v="0"/>
    <x v="0"/>
    <s v="Tesseramento"/>
    <x v="1"/>
    <x v="0"/>
    <x v="0"/>
    <m/>
  </r>
  <r>
    <n v="240855"/>
    <x v="0"/>
    <x v="0"/>
    <x v="1"/>
    <x v="2"/>
    <x v="2"/>
    <x v="292"/>
    <x v="0"/>
    <x v="1"/>
    <s v="Tesseramento"/>
    <x v="1"/>
    <x v="0"/>
    <x v="0"/>
    <m/>
  </r>
  <r>
    <n v="240854"/>
    <x v="0"/>
    <x v="0"/>
    <x v="1"/>
    <x v="2"/>
    <x v="2"/>
    <x v="292"/>
    <x v="0"/>
    <x v="0"/>
    <s v="Tesseramento"/>
    <x v="1"/>
    <x v="0"/>
    <x v="0"/>
    <m/>
  </r>
  <r>
    <n v="102520"/>
    <x v="0"/>
    <x v="0"/>
    <x v="0"/>
    <x v="0"/>
    <x v="6"/>
    <x v="217"/>
    <x v="0"/>
    <x v="0"/>
    <s v="Tesseramento"/>
    <x v="0"/>
    <x v="0"/>
    <x v="0"/>
    <m/>
  </r>
  <r>
    <n v="6881"/>
    <x v="0"/>
    <x v="0"/>
    <x v="2"/>
    <x v="0"/>
    <x v="6"/>
    <x v="226"/>
    <x v="0"/>
    <x v="0"/>
    <s v="Tesseramento"/>
    <x v="0"/>
    <x v="3"/>
    <x v="0"/>
    <m/>
  </r>
  <r>
    <n v="208410"/>
    <x v="0"/>
    <x v="0"/>
    <x v="2"/>
    <x v="1"/>
    <x v="4"/>
    <x v="303"/>
    <x v="0"/>
    <x v="1"/>
    <s v="Tesseramento"/>
    <x v="1"/>
    <x v="0"/>
    <x v="0"/>
    <m/>
  </r>
  <r>
    <n v="240851"/>
    <x v="1"/>
    <x v="0"/>
    <x v="1"/>
    <x v="2"/>
    <x v="8"/>
    <x v="98"/>
    <x v="0"/>
    <x v="0"/>
    <s v="Tesseramento"/>
    <x v="0"/>
    <x v="5"/>
    <x v="0"/>
    <m/>
  </r>
  <r>
    <n v="225580"/>
    <x v="1"/>
    <x v="0"/>
    <x v="0"/>
    <x v="0"/>
    <x v="12"/>
    <x v="106"/>
    <x v="0"/>
    <x v="0"/>
    <s v="Tesseramento"/>
    <x v="1"/>
    <x v="5"/>
    <x v="0"/>
    <m/>
  </r>
  <r>
    <n v="240806"/>
    <x v="1"/>
    <x v="0"/>
    <x v="1"/>
    <x v="2"/>
    <x v="2"/>
    <x v="364"/>
    <x v="0"/>
    <x v="0"/>
    <s v="Tesseramento"/>
    <x v="1"/>
    <x v="5"/>
    <x v="0"/>
    <m/>
  </r>
  <r>
    <n v="240802"/>
    <x v="1"/>
    <x v="1"/>
    <x v="1"/>
    <x v="1"/>
    <x v="4"/>
    <x v="303"/>
    <x v="0"/>
    <x v="0"/>
    <s v="Tesseramento"/>
    <x v="1"/>
    <x v="6"/>
    <x v="0"/>
    <m/>
  </r>
  <r>
    <n v="240803"/>
    <x v="0"/>
    <x v="1"/>
    <x v="1"/>
    <x v="1"/>
    <x v="4"/>
    <x v="303"/>
    <x v="0"/>
    <x v="0"/>
    <s v="Tesseramento"/>
    <x v="1"/>
    <x v="1"/>
    <x v="0"/>
    <m/>
  </r>
  <r>
    <n v="240875"/>
    <x v="0"/>
    <x v="0"/>
    <x v="1"/>
    <x v="2"/>
    <x v="8"/>
    <x v="237"/>
    <x v="0"/>
    <x v="0"/>
    <s v="Tesseramento"/>
    <x v="1"/>
    <x v="0"/>
    <x v="0"/>
    <m/>
  </r>
  <r>
    <n v="240932"/>
    <x v="0"/>
    <x v="1"/>
    <x v="1"/>
    <x v="3"/>
    <x v="8"/>
    <x v="17"/>
    <x v="0"/>
    <x v="1"/>
    <s v="Tesseramento"/>
    <x v="1"/>
    <x v="3"/>
    <x v="0"/>
    <m/>
  </r>
  <r>
    <n v="230113"/>
    <x v="1"/>
    <x v="1"/>
    <x v="0"/>
    <x v="1"/>
    <x v="1"/>
    <x v="1"/>
    <x v="0"/>
    <x v="0"/>
    <s v="Tesseramento"/>
    <x v="0"/>
    <x v="7"/>
    <x v="0"/>
    <m/>
  </r>
  <r>
    <n v="240805"/>
    <x v="1"/>
    <x v="0"/>
    <x v="1"/>
    <x v="2"/>
    <x v="7"/>
    <x v="78"/>
    <x v="0"/>
    <x v="0"/>
    <s v="Tesseramento"/>
    <x v="0"/>
    <x v="5"/>
    <x v="0"/>
    <m/>
  </r>
  <r>
    <n v="240804"/>
    <x v="0"/>
    <x v="1"/>
    <x v="1"/>
    <x v="1"/>
    <x v="7"/>
    <x v="123"/>
    <x v="0"/>
    <x v="0"/>
    <s v="Tesseramento"/>
    <x v="1"/>
    <x v="1"/>
    <x v="0"/>
    <m/>
  </r>
  <r>
    <n v="219216"/>
    <x v="1"/>
    <x v="0"/>
    <x v="0"/>
    <x v="1"/>
    <x v="4"/>
    <x v="359"/>
    <x v="0"/>
    <x v="0"/>
    <s v="Tesseramento"/>
    <x v="0"/>
    <x v="5"/>
    <x v="0"/>
    <m/>
  </r>
  <r>
    <n v="229867"/>
    <x v="1"/>
    <x v="0"/>
    <x v="0"/>
    <x v="2"/>
    <x v="7"/>
    <x v="78"/>
    <x v="0"/>
    <x v="0"/>
    <s v="Tesseramento"/>
    <x v="0"/>
    <x v="5"/>
    <x v="0"/>
    <m/>
  </r>
  <r>
    <n v="240889"/>
    <x v="0"/>
    <x v="1"/>
    <x v="1"/>
    <x v="3"/>
    <x v="4"/>
    <x v="125"/>
    <x v="0"/>
    <x v="0"/>
    <s v="Tesseramento"/>
    <x v="1"/>
    <x v="0"/>
    <x v="0"/>
    <m/>
  </r>
  <r>
    <n v="240862"/>
    <x v="1"/>
    <x v="0"/>
    <x v="1"/>
    <x v="2"/>
    <x v="1"/>
    <x v="239"/>
    <x v="0"/>
    <x v="0"/>
    <s v="Tesseramento"/>
    <x v="1"/>
    <x v="5"/>
    <x v="0"/>
    <m/>
  </r>
  <r>
    <n v="190963"/>
    <x v="0"/>
    <x v="0"/>
    <x v="0"/>
    <x v="0"/>
    <x v="1"/>
    <x v="324"/>
    <x v="0"/>
    <x v="1"/>
    <s v="Tesseramento"/>
    <x v="1"/>
    <x v="3"/>
    <x v="0"/>
    <m/>
  </r>
  <r>
    <n v="240863"/>
    <x v="1"/>
    <x v="0"/>
    <x v="1"/>
    <x v="2"/>
    <x v="1"/>
    <x v="239"/>
    <x v="0"/>
    <x v="1"/>
    <s v="Tesseramento"/>
    <x v="1"/>
    <x v="5"/>
    <x v="0"/>
    <m/>
  </r>
  <r>
    <n v="240887"/>
    <x v="0"/>
    <x v="0"/>
    <x v="1"/>
    <x v="2"/>
    <x v="12"/>
    <x v="133"/>
    <x v="0"/>
    <x v="0"/>
    <s v="Tesseramento"/>
    <x v="0"/>
    <x v="1"/>
    <x v="0"/>
    <m/>
  </r>
  <r>
    <n v="240886"/>
    <x v="0"/>
    <x v="0"/>
    <x v="1"/>
    <x v="1"/>
    <x v="1"/>
    <x v="324"/>
    <x v="0"/>
    <x v="0"/>
    <s v="Tesseramento"/>
    <x v="1"/>
    <x v="0"/>
    <x v="0"/>
    <m/>
  </r>
  <r>
    <n v="240866"/>
    <x v="0"/>
    <x v="1"/>
    <x v="1"/>
    <x v="2"/>
    <x v="4"/>
    <x v="124"/>
    <x v="0"/>
    <x v="0"/>
    <s v="Tesseramento"/>
    <x v="1"/>
    <x v="0"/>
    <x v="0"/>
    <m/>
  </r>
  <r>
    <n v="240936"/>
    <x v="0"/>
    <x v="0"/>
    <x v="1"/>
    <x v="2"/>
    <x v="12"/>
    <x v="133"/>
    <x v="0"/>
    <x v="0"/>
    <s v="Tesseramento"/>
    <x v="0"/>
    <x v="1"/>
    <x v="0"/>
    <m/>
  </r>
  <r>
    <n v="240883"/>
    <x v="0"/>
    <x v="0"/>
    <x v="1"/>
    <x v="2"/>
    <x v="1"/>
    <x v="324"/>
    <x v="0"/>
    <x v="0"/>
    <s v="Tesseramento"/>
    <x v="1"/>
    <x v="0"/>
    <x v="0"/>
    <m/>
  </r>
  <r>
    <n v="240884"/>
    <x v="0"/>
    <x v="0"/>
    <x v="1"/>
    <x v="1"/>
    <x v="1"/>
    <x v="324"/>
    <x v="0"/>
    <x v="0"/>
    <s v="Tesseramento"/>
    <x v="1"/>
    <x v="1"/>
    <x v="0"/>
    <m/>
  </r>
  <r>
    <n v="240882"/>
    <x v="0"/>
    <x v="0"/>
    <x v="1"/>
    <x v="1"/>
    <x v="1"/>
    <x v="324"/>
    <x v="0"/>
    <x v="1"/>
    <s v="Tesseramento"/>
    <x v="1"/>
    <x v="1"/>
    <x v="0"/>
    <m/>
  </r>
  <r>
    <n v="240885"/>
    <x v="0"/>
    <x v="0"/>
    <x v="1"/>
    <x v="1"/>
    <x v="1"/>
    <x v="324"/>
    <x v="0"/>
    <x v="1"/>
    <s v="Tesseramento"/>
    <x v="1"/>
    <x v="3"/>
    <x v="0"/>
    <m/>
  </r>
  <r>
    <n v="240858"/>
    <x v="0"/>
    <x v="0"/>
    <x v="1"/>
    <x v="1"/>
    <x v="1"/>
    <x v="239"/>
    <x v="0"/>
    <x v="0"/>
    <s v="Tesseramento"/>
    <x v="1"/>
    <x v="3"/>
    <x v="0"/>
    <m/>
  </r>
  <r>
    <n v="240834"/>
    <x v="0"/>
    <x v="0"/>
    <x v="1"/>
    <x v="2"/>
    <x v="11"/>
    <x v="363"/>
    <x v="0"/>
    <x v="1"/>
    <s v="Tesseramento"/>
    <x v="1"/>
    <x v="0"/>
    <x v="0"/>
    <m/>
  </r>
  <r>
    <n v="240835"/>
    <x v="1"/>
    <x v="0"/>
    <x v="1"/>
    <x v="2"/>
    <x v="11"/>
    <x v="363"/>
    <x v="0"/>
    <x v="0"/>
    <s v="Tesseramento"/>
    <x v="1"/>
    <x v="5"/>
    <x v="0"/>
    <m/>
  </r>
  <r>
    <n v="240829"/>
    <x v="0"/>
    <x v="1"/>
    <x v="1"/>
    <x v="3"/>
    <x v="7"/>
    <x v="182"/>
    <x v="0"/>
    <x v="0"/>
    <s v="Tesseramento"/>
    <x v="1"/>
    <x v="1"/>
    <x v="0"/>
    <m/>
  </r>
  <r>
    <n v="240836"/>
    <x v="0"/>
    <x v="0"/>
    <x v="1"/>
    <x v="2"/>
    <x v="11"/>
    <x v="363"/>
    <x v="0"/>
    <x v="0"/>
    <s v="Tesseramento"/>
    <x v="1"/>
    <x v="1"/>
    <x v="0"/>
    <m/>
  </r>
  <r>
    <n v="240830"/>
    <x v="0"/>
    <x v="1"/>
    <x v="1"/>
    <x v="3"/>
    <x v="7"/>
    <x v="182"/>
    <x v="0"/>
    <x v="0"/>
    <s v="Tesseramento"/>
    <x v="1"/>
    <x v="4"/>
    <x v="0"/>
    <m/>
  </r>
  <r>
    <n v="240832"/>
    <x v="1"/>
    <x v="1"/>
    <x v="1"/>
    <x v="1"/>
    <x v="7"/>
    <x v="182"/>
    <x v="0"/>
    <x v="1"/>
    <s v="Tesseramento"/>
    <x v="1"/>
    <x v="5"/>
    <x v="0"/>
    <m/>
  </r>
  <r>
    <n v="240831"/>
    <x v="1"/>
    <x v="1"/>
    <x v="1"/>
    <x v="1"/>
    <x v="7"/>
    <x v="182"/>
    <x v="0"/>
    <x v="0"/>
    <s v="Tesseramento"/>
    <x v="1"/>
    <x v="5"/>
    <x v="0"/>
    <m/>
  </r>
  <r>
    <n v="240833"/>
    <x v="1"/>
    <x v="1"/>
    <x v="1"/>
    <x v="1"/>
    <x v="7"/>
    <x v="182"/>
    <x v="0"/>
    <x v="1"/>
    <s v="Tesseramento"/>
    <x v="1"/>
    <x v="7"/>
    <x v="0"/>
    <m/>
  </r>
  <r>
    <n v="226926"/>
    <x v="0"/>
    <x v="0"/>
    <x v="0"/>
    <x v="2"/>
    <x v="3"/>
    <x v="118"/>
    <x v="0"/>
    <x v="0"/>
    <s v="Tesseramento"/>
    <x v="1"/>
    <x v="0"/>
    <x v="0"/>
    <m/>
  </r>
  <r>
    <n v="240890"/>
    <x v="0"/>
    <x v="1"/>
    <x v="1"/>
    <x v="1"/>
    <x v="0"/>
    <x v="206"/>
    <x v="0"/>
    <x v="0"/>
    <s v="Tesseramento"/>
    <x v="1"/>
    <x v="0"/>
    <x v="0"/>
    <m/>
  </r>
  <r>
    <n v="220807"/>
    <x v="1"/>
    <x v="0"/>
    <x v="0"/>
    <x v="2"/>
    <x v="11"/>
    <x v="189"/>
    <x v="0"/>
    <x v="0"/>
    <s v="Tesseramento"/>
    <x v="1"/>
    <x v="5"/>
    <x v="0"/>
    <m/>
  </r>
  <r>
    <n v="240867"/>
    <x v="0"/>
    <x v="1"/>
    <x v="1"/>
    <x v="1"/>
    <x v="4"/>
    <x v="303"/>
    <x v="0"/>
    <x v="0"/>
    <s v="Tesseramento"/>
    <x v="1"/>
    <x v="3"/>
    <x v="0"/>
    <m/>
  </r>
  <r>
    <n v="240979"/>
    <x v="1"/>
    <x v="1"/>
    <x v="1"/>
    <x v="2"/>
    <x v="7"/>
    <x v="56"/>
    <x v="0"/>
    <x v="1"/>
    <s v="Tesseramento"/>
    <x v="1"/>
    <x v="5"/>
    <x v="0"/>
    <m/>
  </r>
  <r>
    <n v="240978"/>
    <x v="1"/>
    <x v="1"/>
    <x v="1"/>
    <x v="2"/>
    <x v="7"/>
    <x v="56"/>
    <x v="0"/>
    <x v="0"/>
    <s v="Tesseramento"/>
    <x v="1"/>
    <x v="5"/>
    <x v="0"/>
    <m/>
  </r>
  <r>
    <n v="240977"/>
    <x v="0"/>
    <x v="1"/>
    <x v="1"/>
    <x v="2"/>
    <x v="7"/>
    <x v="56"/>
    <x v="0"/>
    <x v="0"/>
    <s v="Tesseramento"/>
    <x v="1"/>
    <x v="1"/>
    <x v="0"/>
    <m/>
  </r>
  <r>
    <n v="240849"/>
    <x v="0"/>
    <x v="1"/>
    <x v="1"/>
    <x v="1"/>
    <x v="11"/>
    <x v="325"/>
    <x v="0"/>
    <x v="0"/>
    <s v="Tesseramento"/>
    <x v="1"/>
    <x v="0"/>
    <x v="0"/>
    <m/>
  </r>
  <r>
    <n v="240845"/>
    <x v="0"/>
    <x v="0"/>
    <x v="1"/>
    <x v="1"/>
    <x v="11"/>
    <x v="325"/>
    <x v="0"/>
    <x v="0"/>
    <s v="Tesseramento"/>
    <x v="1"/>
    <x v="0"/>
    <x v="0"/>
    <m/>
  </r>
  <r>
    <n v="240843"/>
    <x v="0"/>
    <x v="0"/>
    <x v="1"/>
    <x v="1"/>
    <x v="11"/>
    <x v="325"/>
    <x v="0"/>
    <x v="0"/>
    <s v="Tesseramento"/>
    <x v="1"/>
    <x v="0"/>
    <x v="0"/>
    <m/>
  </r>
  <r>
    <n v="120640"/>
    <x v="0"/>
    <x v="0"/>
    <x v="0"/>
    <x v="0"/>
    <x v="11"/>
    <x v="325"/>
    <x v="0"/>
    <x v="0"/>
    <s v="Tesseramento"/>
    <x v="1"/>
    <x v="1"/>
    <x v="0"/>
    <m/>
  </r>
  <r>
    <n v="240876"/>
    <x v="0"/>
    <x v="0"/>
    <x v="1"/>
    <x v="1"/>
    <x v="0"/>
    <x v="100"/>
    <x v="0"/>
    <x v="0"/>
    <s v="Tesseramento"/>
    <x v="0"/>
    <x v="0"/>
    <x v="0"/>
    <m/>
  </r>
  <r>
    <n v="240850"/>
    <x v="0"/>
    <x v="1"/>
    <x v="1"/>
    <x v="3"/>
    <x v="10"/>
    <x v="240"/>
    <x v="0"/>
    <x v="1"/>
    <s v="Tesseramento"/>
    <x v="1"/>
    <x v="4"/>
    <x v="0"/>
    <m/>
  </r>
  <r>
    <n v="182058"/>
    <x v="0"/>
    <x v="0"/>
    <x v="2"/>
    <x v="2"/>
    <x v="7"/>
    <x v="30"/>
    <x v="0"/>
    <x v="1"/>
    <s v="Tesseramento"/>
    <x v="1"/>
    <x v="0"/>
    <x v="0"/>
    <m/>
  </r>
  <r>
    <n v="240996"/>
    <x v="0"/>
    <x v="0"/>
    <x v="1"/>
    <x v="1"/>
    <x v="7"/>
    <x v="30"/>
    <x v="0"/>
    <x v="1"/>
    <s v="Tesseramento"/>
    <x v="1"/>
    <x v="0"/>
    <x v="0"/>
    <m/>
  </r>
  <r>
    <n v="241001"/>
    <x v="1"/>
    <x v="0"/>
    <x v="1"/>
    <x v="2"/>
    <x v="7"/>
    <x v="30"/>
    <x v="0"/>
    <x v="0"/>
    <s v="Tesseramento"/>
    <x v="1"/>
    <x v="5"/>
    <x v="0"/>
    <m/>
  </r>
  <r>
    <n v="240856"/>
    <x v="0"/>
    <x v="0"/>
    <x v="1"/>
    <x v="0"/>
    <x v="0"/>
    <x v="361"/>
    <x v="0"/>
    <x v="0"/>
    <s v="Tesseramento"/>
    <x v="0"/>
    <x v="0"/>
    <x v="0"/>
    <m/>
  </r>
  <r>
    <n v="241000"/>
    <x v="1"/>
    <x v="0"/>
    <x v="1"/>
    <x v="2"/>
    <x v="7"/>
    <x v="30"/>
    <x v="0"/>
    <x v="0"/>
    <s v="Tesseramento"/>
    <x v="1"/>
    <x v="5"/>
    <x v="0"/>
    <m/>
  </r>
  <r>
    <n v="240896"/>
    <x v="0"/>
    <x v="0"/>
    <x v="1"/>
    <x v="2"/>
    <x v="1"/>
    <x v="26"/>
    <x v="0"/>
    <x v="0"/>
    <s v="Tesseramento"/>
    <x v="1"/>
    <x v="1"/>
    <x v="0"/>
    <m/>
  </r>
  <r>
    <n v="241002"/>
    <x v="1"/>
    <x v="0"/>
    <x v="1"/>
    <x v="2"/>
    <x v="7"/>
    <x v="30"/>
    <x v="0"/>
    <x v="0"/>
    <s v="Tesseramento"/>
    <x v="1"/>
    <x v="5"/>
    <x v="0"/>
    <m/>
  </r>
  <r>
    <n v="193404"/>
    <x v="1"/>
    <x v="0"/>
    <x v="2"/>
    <x v="2"/>
    <x v="7"/>
    <x v="30"/>
    <x v="0"/>
    <x v="1"/>
    <s v="Tesseramento"/>
    <x v="1"/>
    <x v="5"/>
    <x v="0"/>
    <m/>
  </r>
  <r>
    <n v="178426"/>
    <x v="0"/>
    <x v="0"/>
    <x v="2"/>
    <x v="0"/>
    <x v="7"/>
    <x v="51"/>
    <x v="0"/>
    <x v="0"/>
    <s v="Tesseramento"/>
    <x v="1"/>
    <x v="3"/>
    <x v="0"/>
    <m/>
  </r>
  <r>
    <n v="240891"/>
    <x v="0"/>
    <x v="0"/>
    <x v="1"/>
    <x v="2"/>
    <x v="4"/>
    <x v="164"/>
    <x v="0"/>
    <x v="1"/>
    <s v="Tesseramento"/>
    <x v="0"/>
    <x v="0"/>
    <x v="0"/>
    <m/>
  </r>
  <r>
    <n v="240893"/>
    <x v="0"/>
    <x v="0"/>
    <x v="1"/>
    <x v="2"/>
    <x v="4"/>
    <x v="164"/>
    <x v="0"/>
    <x v="1"/>
    <s v="Tesseramento"/>
    <x v="0"/>
    <x v="4"/>
    <x v="0"/>
    <m/>
  </r>
  <r>
    <n v="240892"/>
    <x v="0"/>
    <x v="0"/>
    <x v="1"/>
    <x v="2"/>
    <x v="4"/>
    <x v="164"/>
    <x v="0"/>
    <x v="0"/>
    <s v="Tesseramento"/>
    <x v="0"/>
    <x v="3"/>
    <x v="0"/>
    <m/>
  </r>
  <r>
    <n v="240894"/>
    <x v="0"/>
    <x v="0"/>
    <x v="1"/>
    <x v="2"/>
    <x v="4"/>
    <x v="164"/>
    <x v="0"/>
    <x v="0"/>
    <s v="Tesseramento"/>
    <x v="0"/>
    <x v="1"/>
    <x v="0"/>
    <m/>
  </r>
  <r>
    <n v="115521"/>
    <x v="0"/>
    <x v="0"/>
    <x v="0"/>
    <x v="0"/>
    <x v="1"/>
    <x v="1"/>
    <x v="0"/>
    <x v="0"/>
    <s v="Tesseramento"/>
    <x v="0"/>
    <x v="3"/>
    <x v="0"/>
    <m/>
  </r>
  <r>
    <n v="164896"/>
    <x v="0"/>
    <x v="0"/>
    <x v="2"/>
    <x v="0"/>
    <x v="11"/>
    <x v="142"/>
    <x v="0"/>
    <x v="0"/>
    <s v="Tesseramento"/>
    <x v="1"/>
    <x v="0"/>
    <x v="0"/>
    <m/>
  </r>
  <r>
    <n v="240895"/>
    <x v="0"/>
    <x v="0"/>
    <x v="1"/>
    <x v="1"/>
    <x v="7"/>
    <x v="9"/>
    <x v="0"/>
    <x v="0"/>
    <s v="Tesseramento"/>
    <x v="0"/>
    <x v="1"/>
    <x v="0"/>
    <m/>
  </r>
  <r>
    <n v="240997"/>
    <x v="1"/>
    <x v="0"/>
    <x v="1"/>
    <x v="2"/>
    <x v="7"/>
    <x v="30"/>
    <x v="0"/>
    <x v="1"/>
    <s v="Tesseramento"/>
    <x v="1"/>
    <x v="2"/>
    <x v="0"/>
    <m/>
  </r>
  <r>
    <n v="240998"/>
    <x v="0"/>
    <x v="0"/>
    <x v="1"/>
    <x v="0"/>
    <x v="7"/>
    <x v="30"/>
    <x v="0"/>
    <x v="1"/>
    <s v="Tesseramento"/>
    <x v="1"/>
    <x v="0"/>
    <x v="0"/>
    <m/>
  </r>
  <r>
    <n v="240999"/>
    <x v="0"/>
    <x v="0"/>
    <x v="1"/>
    <x v="0"/>
    <x v="7"/>
    <x v="30"/>
    <x v="0"/>
    <x v="0"/>
    <s v="Tesseramento"/>
    <x v="1"/>
    <x v="0"/>
    <x v="0"/>
    <m/>
  </r>
  <r>
    <n v="240909"/>
    <x v="0"/>
    <x v="0"/>
    <x v="1"/>
    <x v="2"/>
    <x v="2"/>
    <x v="292"/>
    <x v="0"/>
    <x v="1"/>
    <s v="Tesseramento"/>
    <x v="1"/>
    <x v="0"/>
    <x v="0"/>
    <m/>
  </r>
  <r>
    <n v="53989"/>
    <x v="0"/>
    <x v="0"/>
    <x v="2"/>
    <x v="3"/>
    <x v="7"/>
    <x v="275"/>
    <x v="0"/>
    <x v="0"/>
    <s v="Tesseramento"/>
    <x v="0"/>
    <x v="3"/>
    <x v="0"/>
    <m/>
  </r>
  <r>
    <n v="167069"/>
    <x v="0"/>
    <x v="0"/>
    <x v="2"/>
    <x v="4"/>
    <x v="1"/>
    <x v="73"/>
    <x v="0"/>
    <x v="0"/>
    <s v="Tesseramento"/>
    <x v="1"/>
    <x v="0"/>
    <x v="0"/>
    <m/>
  </r>
  <r>
    <n v="240910"/>
    <x v="1"/>
    <x v="0"/>
    <x v="1"/>
    <x v="1"/>
    <x v="12"/>
    <x v="148"/>
    <x v="0"/>
    <x v="0"/>
    <s v="Tesseramento"/>
    <x v="1"/>
    <x v="5"/>
    <x v="0"/>
    <m/>
  </r>
  <r>
    <n v="240880"/>
    <x v="0"/>
    <x v="0"/>
    <x v="1"/>
    <x v="3"/>
    <x v="7"/>
    <x v="51"/>
    <x v="0"/>
    <x v="1"/>
    <s v="Tesseramento"/>
    <x v="1"/>
    <x v="0"/>
    <x v="0"/>
    <m/>
  </r>
  <r>
    <n v="49350"/>
    <x v="0"/>
    <x v="0"/>
    <x v="0"/>
    <x v="0"/>
    <x v="4"/>
    <x v="154"/>
    <x v="0"/>
    <x v="1"/>
    <s v="Tesseramento"/>
    <x v="1"/>
    <x v="3"/>
    <x v="0"/>
    <m/>
  </r>
  <r>
    <n v="240995"/>
    <x v="0"/>
    <x v="0"/>
    <x v="1"/>
    <x v="2"/>
    <x v="2"/>
    <x v="139"/>
    <x v="0"/>
    <x v="1"/>
    <s v="Tesseramento"/>
    <x v="1"/>
    <x v="0"/>
    <x v="0"/>
    <m/>
  </r>
  <r>
    <n v="207848"/>
    <x v="0"/>
    <x v="0"/>
    <x v="0"/>
    <x v="0"/>
    <x v="11"/>
    <x v="325"/>
    <x v="0"/>
    <x v="0"/>
    <s v="Tesseramento"/>
    <x v="1"/>
    <x v="0"/>
    <x v="0"/>
    <m/>
  </r>
  <r>
    <n v="240897"/>
    <x v="0"/>
    <x v="1"/>
    <x v="1"/>
    <x v="1"/>
    <x v="16"/>
    <x v="263"/>
    <x v="0"/>
    <x v="0"/>
    <s v="Tesseramento"/>
    <x v="1"/>
    <x v="1"/>
    <x v="0"/>
    <m/>
  </r>
  <r>
    <n v="150279"/>
    <x v="0"/>
    <x v="1"/>
    <x v="2"/>
    <x v="4"/>
    <x v="7"/>
    <x v="74"/>
    <x v="0"/>
    <x v="0"/>
    <s v="Tesseramento"/>
    <x v="1"/>
    <x v="1"/>
    <x v="0"/>
    <m/>
  </r>
  <r>
    <n v="240976"/>
    <x v="0"/>
    <x v="1"/>
    <x v="1"/>
    <x v="3"/>
    <x v="11"/>
    <x v="152"/>
    <x v="0"/>
    <x v="0"/>
    <s v="Tesseramento"/>
    <x v="1"/>
    <x v="0"/>
    <x v="0"/>
    <m/>
  </r>
  <r>
    <n v="127381"/>
    <x v="0"/>
    <x v="0"/>
    <x v="2"/>
    <x v="0"/>
    <x v="12"/>
    <x v="323"/>
    <x v="0"/>
    <x v="0"/>
    <s v="Tesseramento"/>
    <x v="1"/>
    <x v="1"/>
    <x v="0"/>
    <m/>
  </r>
  <r>
    <n v="240915"/>
    <x v="0"/>
    <x v="1"/>
    <x v="1"/>
    <x v="2"/>
    <x v="1"/>
    <x v="1"/>
    <x v="0"/>
    <x v="0"/>
    <s v="Tesseramento"/>
    <x v="0"/>
    <x v="0"/>
    <x v="0"/>
    <m/>
  </r>
  <r>
    <n v="240916"/>
    <x v="0"/>
    <x v="1"/>
    <x v="1"/>
    <x v="2"/>
    <x v="1"/>
    <x v="1"/>
    <x v="0"/>
    <x v="0"/>
    <s v="Tesseramento"/>
    <x v="0"/>
    <x v="0"/>
    <x v="0"/>
    <m/>
  </r>
  <r>
    <n v="240899"/>
    <x v="0"/>
    <x v="1"/>
    <x v="1"/>
    <x v="1"/>
    <x v="2"/>
    <x v="180"/>
    <x v="0"/>
    <x v="0"/>
    <s v="Tesseramento"/>
    <x v="1"/>
    <x v="1"/>
    <x v="0"/>
    <m/>
  </r>
  <r>
    <n v="240900"/>
    <x v="0"/>
    <x v="1"/>
    <x v="1"/>
    <x v="1"/>
    <x v="2"/>
    <x v="180"/>
    <x v="0"/>
    <x v="1"/>
    <s v="Tesseramento"/>
    <x v="1"/>
    <x v="0"/>
    <x v="0"/>
    <m/>
  </r>
  <r>
    <n v="241041"/>
    <x v="0"/>
    <x v="0"/>
    <x v="1"/>
    <x v="2"/>
    <x v="2"/>
    <x v="71"/>
    <x v="0"/>
    <x v="0"/>
    <s v="Tesseramento"/>
    <x v="1"/>
    <x v="0"/>
    <x v="0"/>
    <m/>
  </r>
  <r>
    <n v="241036"/>
    <x v="0"/>
    <x v="0"/>
    <x v="1"/>
    <x v="2"/>
    <x v="2"/>
    <x v="71"/>
    <x v="0"/>
    <x v="1"/>
    <s v="Tesseramento"/>
    <x v="1"/>
    <x v="3"/>
    <x v="0"/>
    <m/>
  </r>
  <r>
    <n v="241037"/>
    <x v="0"/>
    <x v="0"/>
    <x v="1"/>
    <x v="2"/>
    <x v="2"/>
    <x v="71"/>
    <x v="0"/>
    <x v="1"/>
    <s v="Tesseramento"/>
    <x v="1"/>
    <x v="0"/>
    <x v="0"/>
    <m/>
  </r>
  <r>
    <n v="240881"/>
    <x v="0"/>
    <x v="0"/>
    <x v="1"/>
    <x v="2"/>
    <x v="13"/>
    <x v="350"/>
    <x v="0"/>
    <x v="1"/>
    <s v="Tesseramento"/>
    <x v="0"/>
    <x v="0"/>
    <x v="0"/>
    <m/>
  </r>
  <r>
    <n v="240911"/>
    <x v="0"/>
    <x v="1"/>
    <x v="1"/>
    <x v="2"/>
    <x v="1"/>
    <x v="319"/>
    <x v="0"/>
    <x v="0"/>
    <s v="Tesseramento"/>
    <x v="1"/>
    <x v="0"/>
    <x v="0"/>
    <m/>
  </r>
  <r>
    <n v="240913"/>
    <x v="1"/>
    <x v="0"/>
    <x v="1"/>
    <x v="2"/>
    <x v="1"/>
    <x v="319"/>
    <x v="0"/>
    <x v="0"/>
    <s v="Tesseramento"/>
    <x v="1"/>
    <x v="5"/>
    <x v="0"/>
    <m/>
  </r>
  <r>
    <n v="240912"/>
    <x v="1"/>
    <x v="0"/>
    <x v="1"/>
    <x v="2"/>
    <x v="1"/>
    <x v="319"/>
    <x v="0"/>
    <x v="1"/>
    <s v="Tesseramento"/>
    <x v="1"/>
    <x v="5"/>
    <x v="0"/>
    <m/>
  </r>
  <r>
    <n v="240958"/>
    <x v="0"/>
    <x v="1"/>
    <x v="1"/>
    <x v="2"/>
    <x v="11"/>
    <x v="174"/>
    <x v="0"/>
    <x v="1"/>
    <s v="Tesseramento"/>
    <x v="3"/>
    <x v="0"/>
    <x v="0"/>
    <m/>
  </r>
  <r>
    <n v="240946"/>
    <x v="0"/>
    <x v="1"/>
    <x v="1"/>
    <x v="2"/>
    <x v="7"/>
    <x v="11"/>
    <x v="0"/>
    <x v="1"/>
    <s v="Tesseramento"/>
    <x v="1"/>
    <x v="1"/>
    <x v="0"/>
    <m/>
  </r>
  <r>
    <n v="240945"/>
    <x v="1"/>
    <x v="0"/>
    <x v="1"/>
    <x v="1"/>
    <x v="7"/>
    <x v="202"/>
    <x v="0"/>
    <x v="0"/>
    <s v="Tesseramento"/>
    <x v="1"/>
    <x v="2"/>
    <x v="0"/>
    <m/>
  </r>
  <r>
    <n v="240908"/>
    <x v="1"/>
    <x v="0"/>
    <x v="1"/>
    <x v="2"/>
    <x v="2"/>
    <x v="292"/>
    <x v="0"/>
    <x v="0"/>
    <s v="Tesseramento"/>
    <x v="1"/>
    <x v="5"/>
    <x v="0"/>
    <m/>
  </r>
  <r>
    <n v="240935"/>
    <x v="0"/>
    <x v="0"/>
    <x v="1"/>
    <x v="3"/>
    <x v="12"/>
    <x v="133"/>
    <x v="0"/>
    <x v="0"/>
    <s v="Tesseramento"/>
    <x v="0"/>
    <x v="0"/>
    <x v="0"/>
    <m/>
  </r>
  <r>
    <n v="240898"/>
    <x v="0"/>
    <x v="1"/>
    <x v="1"/>
    <x v="3"/>
    <x v="7"/>
    <x v="45"/>
    <x v="0"/>
    <x v="0"/>
    <s v="Tesseramento"/>
    <x v="1"/>
    <x v="1"/>
    <x v="0"/>
    <m/>
  </r>
  <r>
    <n v="240902"/>
    <x v="1"/>
    <x v="0"/>
    <x v="1"/>
    <x v="2"/>
    <x v="7"/>
    <x v="181"/>
    <x v="0"/>
    <x v="0"/>
    <s v="Tesseramento"/>
    <x v="1"/>
    <x v="5"/>
    <x v="0"/>
    <m/>
  </r>
  <r>
    <n v="240934"/>
    <x v="1"/>
    <x v="0"/>
    <x v="1"/>
    <x v="2"/>
    <x v="10"/>
    <x v="93"/>
    <x v="0"/>
    <x v="0"/>
    <s v="Tesseramento"/>
    <x v="0"/>
    <x v="5"/>
    <x v="0"/>
    <m/>
  </r>
  <r>
    <n v="241013"/>
    <x v="0"/>
    <x v="0"/>
    <x v="1"/>
    <x v="1"/>
    <x v="1"/>
    <x v="308"/>
    <x v="0"/>
    <x v="0"/>
    <s v="Tesseramento"/>
    <x v="0"/>
    <x v="0"/>
    <x v="0"/>
    <m/>
  </r>
  <r>
    <n v="241035"/>
    <x v="0"/>
    <x v="0"/>
    <x v="1"/>
    <x v="2"/>
    <x v="2"/>
    <x v="71"/>
    <x v="0"/>
    <x v="0"/>
    <s v="Tesseramento"/>
    <x v="1"/>
    <x v="4"/>
    <x v="0"/>
    <m/>
  </r>
  <r>
    <n v="241038"/>
    <x v="0"/>
    <x v="0"/>
    <x v="1"/>
    <x v="2"/>
    <x v="2"/>
    <x v="71"/>
    <x v="0"/>
    <x v="0"/>
    <s v="Tesseramento"/>
    <x v="1"/>
    <x v="0"/>
    <x v="0"/>
    <m/>
  </r>
  <r>
    <n v="241042"/>
    <x v="0"/>
    <x v="0"/>
    <x v="1"/>
    <x v="2"/>
    <x v="2"/>
    <x v="71"/>
    <x v="0"/>
    <x v="1"/>
    <s v="Tesseramento"/>
    <x v="1"/>
    <x v="1"/>
    <x v="0"/>
    <m/>
  </r>
  <r>
    <n v="241040"/>
    <x v="0"/>
    <x v="0"/>
    <x v="1"/>
    <x v="2"/>
    <x v="2"/>
    <x v="71"/>
    <x v="0"/>
    <x v="0"/>
    <s v="Tesseramento"/>
    <x v="1"/>
    <x v="4"/>
    <x v="0"/>
    <m/>
  </r>
  <r>
    <n v="241039"/>
    <x v="1"/>
    <x v="0"/>
    <x v="1"/>
    <x v="2"/>
    <x v="2"/>
    <x v="71"/>
    <x v="0"/>
    <x v="0"/>
    <s v="Tesseramento"/>
    <x v="1"/>
    <x v="7"/>
    <x v="0"/>
    <m/>
  </r>
  <r>
    <n v="240968"/>
    <x v="0"/>
    <x v="0"/>
    <x v="1"/>
    <x v="2"/>
    <x v="7"/>
    <x v="51"/>
    <x v="0"/>
    <x v="1"/>
    <s v="Tesseramento"/>
    <x v="1"/>
    <x v="0"/>
    <x v="0"/>
    <m/>
  </r>
  <r>
    <n v="226553"/>
    <x v="1"/>
    <x v="0"/>
    <x v="0"/>
    <x v="2"/>
    <x v="1"/>
    <x v="239"/>
    <x v="0"/>
    <x v="1"/>
    <s v="Tesseramento"/>
    <x v="1"/>
    <x v="5"/>
    <x v="0"/>
    <m/>
  </r>
  <r>
    <n v="15695"/>
    <x v="0"/>
    <x v="0"/>
    <x v="0"/>
    <x v="0"/>
    <x v="1"/>
    <x v="239"/>
    <x v="0"/>
    <x v="0"/>
    <s v="Tesseramento"/>
    <x v="1"/>
    <x v="4"/>
    <x v="0"/>
    <m/>
  </r>
  <r>
    <n v="240967"/>
    <x v="0"/>
    <x v="0"/>
    <x v="1"/>
    <x v="2"/>
    <x v="7"/>
    <x v="51"/>
    <x v="0"/>
    <x v="1"/>
    <s v="Tesseramento"/>
    <x v="1"/>
    <x v="3"/>
    <x v="0"/>
    <m/>
  </r>
  <r>
    <n v="240903"/>
    <x v="1"/>
    <x v="0"/>
    <x v="1"/>
    <x v="3"/>
    <x v="7"/>
    <x v="185"/>
    <x v="0"/>
    <x v="0"/>
    <s v="Tesseramento"/>
    <x v="1"/>
    <x v="5"/>
    <x v="0"/>
    <m/>
  </r>
  <r>
    <n v="180819"/>
    <x v="0"/>
    <x v="0"/>
    <x v="0"/>
    <x v="1"/>
    <x v="11"/>
    <x v="142"/>
    <x v="0"/>
    <x v="0"/>
    <s v="Tesseramento"/>
    <x v="1"/>
    <x v="0"/>
    <x v="0"/>
    <m/>
  </r>
  <r>
    <n v="125564"/>
    <x v="0"/>
    <x v="0"/>
    <x v="0"/>
    <x v="0"/>
    <x v="7"/>
    <x v="185"/>
    <x v="0"/>
    <x v="0"/>
    <s v="Tesseramento"/>
    <x v="1"/>
    <x v="0"/>
    <x v="0"/>
    <m/>
  </r>
  <r>
    <n v="240970"/>
    <x v="0"/>
    <x v="0"/>
    <x v="1"/>
    <x v="2"/>
    <x v="12"/>
    <x v="314"/>
    <x v="0"/>
    <x v="0"/>
    <s v="Tesseramento"/>
    <x v="0"/>
    <x v="0"/>
    <x v="0"/>
    <m/>
  </r>
  <r>
    <n v="160340"/>
    <x v="0"/>
    <x v="0"/>
    <x v="0"/>
    <x v="0"/>
    <x v="0"/>
    <x v="206"/>
    <x v="0"/>
    <x v="0"/>
    <s v="Tesseramento"/>
    <x v="1"/>
    <x v="0"/>
    <x v="0"/>
    <m/>
  </r>
  <r>
    <n v="240926"/>
    <x v="0"/>
    <x v="0"/>
    <x v="1"/>
    <x v="1"/>
    <x v="15"/>
    <x v="247"/>
    <x v="0"/>
    <x v="0"/>
    <s v="Tesseramento"/>
    <x v="1"/>
    <x v="0"/>
    <x v="0"/>
    <m/>
  </r>
  <r>
    <n v="240924"/>
    <x v="0"/>
    <x v="0"/>
    <x v="1"/>
    <x v="1"/>
    <x v="10"/>
    <x v="63"/>
    <x v="0"/>
    <x v="1"/>
    <s v="Tesseramento"/>
    <x v="0"/>
    <x v="0"/>
    <x v="0"/>
    <m/>
  </r>
  <r>
    <n v="240905"/>
    <x v="0"/>
    <x v="1"/>
    <x v="1"/>
    <x v="1"/>
    <x v="12"/>
    <x v="106"/>
    <x v="0"/>
    <x v="1"/>
    <s v="Tesseramento"/>
    <x v="1"/>
    <x v="0"/>
    <x v="0"/>
    <m/>
  </r>
  <r>
    <n v="240901"/>
    <x v="0"/>
    <x v="0"/>
    <x v="1"/>
    <x v="2"/>
    <x v="8"/>
    <x v="31"/>
    <x v="0"/>
    <x v="0"/>
    <s v="Tesseramento"/>
    <x v="1"/>
    <x v="3"/>
    <x v="0"/>
    <m/>
  </r>
  <r>
    <n v="240982"/>
    <x v="0"/>
    <x v="1"/>
    <x v="1"/>
    <x v="2"/>
    <x v="12"/>
    <x v="114"/>
    <x v="0"/>
    <x v="0"/>
    <s v="Tesseramento"/>
    <x v="1"/>
    <x v="0"/>
    <x v="0"/>
    <m/>
  </r>
  <r>
    <n v="240904"/>
    <x v="0"/>
    <x v="0"/>
    <x v="1"/>
    <x v="0"/>
    <x v="15"/>
    <x v="357"/>
    <x v="1"/>
    <x v="0"/>
    <s v="Tesseramento"/>
    <x v="1"/>
    <x v="8"/>
    <x v="0"/>
    <m/>
  </r>
  <r>
    <n v="114332"/>
    <x v="1"/>
    <x v="0"/>
    <x v="0"/>
    <x v="0"/>
    <x v="1"/>
    <x v="402"/>
    <x v="0"/>
    <x v="0"/>
    <s v="Tesseramento"/>
    <x v="1"/>
    <x v="2"/>
    <x v="0"/>
    <m/>
  </r>
  <r>
    <n v="240928"/>
    <x v="0"/>
    <x v="1"/>
    <x v="1"/>
    <x v="2"/>
    <x v="7"/>
    <x v="297"/>
    <x v="0"/>
    <x v="0"/>
    <s v="Tesseramento"/>
    <x v="1"/>
    <x v="0"/>
    <x v="0"/>
    <m/>
  </r>
  <r>
    <n v="240927"/>
    <x v="0"/>
    <x v="1"/>
    <x v="1"/>
    <x v="2"/>
    <x v="7"/>
    <x v="297"/>
    <x v="0"/>
    <x v="0"/>
    <s v="Tesseramento"/>
    <x v="1"/>
    <x v="0"/>
    <x v="0"/>
    <m/>
  </r>
  <r>
    <n v="231420"/>
    <x v="1"/>
    <x v="0"/>
    <x v="0"/>
    <x v="2"/>
    <x v="5"/>
    <x v="38"/>
    <x v="0"/>
    <x v="0"/>
    <s v="Tesseramento"/>
    <x v="1"/>
    <x v="5"/>
    <x v="0"/>
    <m/>
  </r>
  <r>
    <n v="241007"/>
    <x v="0"/>
    <x v="0"/>
    <x v="1"/>
    <x v="3"/>
    <x v="11"/>
    <x v="244"/>
    <x v="0"/>
    <x v="0"/>
    <s v="Tesseramento"/>
    <x v="0"/>
    <x v="0"/>
    <x v="0"/>
    <m/>
  </r>
  <r>
    <n v="241006"/>
    <x v="0"/>
    <x v="0"/>
    <x v="1"/>
    <x v="2"/>
    <x v="11"/>
    <x v="244"/>
    <x v="0"/>
    <x v="0"/>
    <s v="Tesseramento"/>
    <x v="0"/>
    <x v="4"/>
    <x v="0"/>
    <m/>
  </r>
  <r>
    <n v="241005"/>
    <x v="0"/>
    <x v="0"/>
    <x v="1"/>
    <x v="2"/>
    <x v="11"/>
    <x v="244"/>
    <x v="0"/>
    <x v="0"/>
    <s v="Tesseramento"/>
    <x v="0"/>
    <x v="3"/>
    <x v="0"/>
    <m/>
  </r>
  <r>
    <n v="241008"/>
    <x v="0"/>
    <x v="0"/>
    <x v="1"/>
    <x v="3"/>
    <x v="11"/>
    <x v="244"/>
    <x v="0"/>
    <x v="1"/>
    <s v="Tesseramento"/>
    <x v="0"/>
    <x v="3"/>
    <x v="0"/>
    <m/>
  </r>
  <r>
    <n v="241003"/>
    <x v="0"/>
    <x v="0"/>
    <x v="1"/>
    <x v="3"/>
    <x v="11"/>
    <x v="244"/>
    <x v="0"/>
    <x v="0"/>
    <s v="Tesseramento"/>
    <x v="0"/>
    <x v="0"/>
    <x v="0"/>
    <m/>
  </r>
  <r>
    <n v="241009"/>
    <x v="0"/>
    <x v="0"/>
    <x v="1"/>
    <x v="3"/>
    <x v="11"/>
    <x v="244"/>
    <x v="0"/>
    <x v="1"/>
    <s v="Tesseramento"/>
    <x v="0"/>
    <x v="0"/>
    <x v="0"/>
    <m/>
  </r>
  <r>
    <n v="241010"/>
    <x v="0"/>
    <x v="0"/>
    <x v="1"/>
    <x v="3"/>
    <x v="11"/>
    <x v="244"/>
    <x v="0"/>
    <x v="0"/>
    <s v="Tesseramento"/>
    <x v="0"/>
    <x v="3"/>
    <x v="0"/>
    <m/>
  </r>
  <r>
    <n v="241004"/>
    <x v="0"/>
    <x v="0"/>
    <x v="1"/>
    <x v="3"/>
    <x v="11"/>
    <x v="244"/>
    <x v="0"/>
    <x v="0"/>
    <s v="Tesseramento"/>
    <x v="0"/>
    <x v="0"/>
    <x v="0"/>
    <m/>
  </r>
  <r>
    <n v="240947"/>
    <x v="1"/>
    <x v="1"/>
    <x v="1"/>
    <x v="2"/>
    <x v="1"/>
    <x v="26"/>
    <x v="0"/>
    <x v="0"/>
    <s v="Tesseramento"/>
    <x v="1"/>
    <x v="5"/>
    <x v="0"/>
    <m/>
  </r>
  <r>
    <n v="240948"/>
    <x v="1"/>
    <x v="1"/>
    <x v="1"/>
    <x v="2"/>
    <x v="1"/>
    <x v="26"/>
    <x v="0"/>
    <x v="1"/>
    <s v="Tesseramento"/>
    <x v="1"/>
    <x v="5"/>
    <x v="0"/>
    <m/>
  </r>
  <r>
    <n v="240949"/>
    <x v="1"/>
    <x v="1"/>
    <x v="1"/>
    <x v="2"/>
    <x v="1"/>
    <x v="26"/>
    <x v="0"/>
    <x v="1"/>
    <s v="Tesseramento"/>
    <x v="1"/>
    <x v="5"/>
    <x v="0"/>
    <m/>
  </r>
  <r>
    <n v="240933"/>
    <x v="0"/>
    <x v="1"/>
    <x v="1"/>
    <x v="3"/>
    <x v="8"/>
    <x v="17"/>
    <x v="0"/>
    <x v="0"/>
    <s v="Tesseramento"/>
    <x v="1"/>
    <x v="0"/>
    <x v="0"/>
    <m/>
  </r>
  <r>
    <n v="240920"/>
    <x v="0"/>
    <x v="0"/>
    <x v="1"/>
    <x v="1"/>
    <x v="4"/>
    <x v="80"/>
    <x v="0"/>
    <x v="0"/>
    <s v="Tesseramento"/>
    <x v="1"/>
    <x v="0"/>
    <x v="0"/>
    <m/>
  </r>
  <r>
    <n v="241014"/>
    <x v="0"/>
    <x v="1"/>
    <x v="1"/>
    <x v="2"/>
    <x v="7"/>
    <x v="293"/>
    <x v="0"/>
    <x v="0"/>
    <s v="Tesseramento"/>
    <x v="1"/>
    <x v="1"/>
    <x v="0"/>
    <m/>
  </r>
  <r>
    <n v="33849"/>
    <x v="0"/>
    <x v="0"/>
    <x v="0"/>
    <x v="0"/>
    <x v="11"/>
    <x v="130"/>
    <x v="0"/>
    <x v="0"/>
    <s v="Tesseramento"/>
    <x v="1"/>
    <x v="0"/>
    <x v="0"/>
    <m/>
  </r>
  <r>
    <n v="240923"/>
    <x v="0"/>
    <x v="1"/>
    <x v="1"/>
    <x v="2"/>
    <x v="14"/>
    <x v="232"/>
    <x v="0"/>
    <x v="0"/>
    <s v="Tesseramento"/>
    <x v="0"/>
    <x v="3"/>
    <x v="0"/>
    <m/>
  </r>
  <r>
    <n v="240922"/>
    <x v="0"/>
    <x v="1"/>
    <x v="1"/>
    <x v="2"/>
    <x v="14"/>
    <x v="232"/>
    <x v="0"/>
    <x v="0"/>
    <s v="Tesseramento"/>
    <x v="0"/>
    <x v="4"/>
    <x v="0"/>
    <m/>
  </r>
  <r>
    <n v="240931"/>
    <x v="0"/>
    <x v="1"/>
    <x v="1"/>
    <x v="3"/>
    <x v="7"/>
    <x v="274"/>
    <x v="0"/>
    <x v="0"/>
    <s v="Tesseramento"/>
    <x v="0"/>
    <x v="0"/>
    <x v="0"/>
    <m/>
  </r>
  <r>
    <n v="240930"/>
    <x v="1"/>
    <x v="0"/>
    <x v="1"/>
    <x v="2"/>
    <x v="15"/>
    <x v="57"/>
    <x v="0"/>
    <x v="1"/>
    <s v="Tesseramento"/>
    <x v="1"/>
    <x v="5"/>
    <x v="0"/>
    <m/>
  </r>
  <r>
    <n v="45983"/>
    <x v="0"/>
    <x v="0"/>
    <x v="0"/>
    <x v="0"/>
    <x v="1"/>
    <x v="193"/>
    <x v="0"/>
    <x v="0"/>
    <s v="Tesseramento"/>
    <x v="1"/>
    <x v="4"/>
    <x v="0"/>
    <m/>
  </r>
  <r>
    <n v="62685"/>
    <x v="0"/>
    <x v="0"/>
    <x v="0"/>
    <x v="0"/>
    <x v="1"/>
    <x v="193"/>
    <x v="0"/>
    <x v="0"/>
    <s v="Tesseramento"/>
    <x v="1"/>
    <x v="0"/>
    <x v="0"/>
    <m/>
  </r>
  <r>
    <n v="240973"/>
    <x v="0"/>
    <x v="1"/>
    <x v="1"/>
    <x v="2"/>
    <x v="10"/>
    <x v="187"/>
    <x v="0"/>
    <x v="0"/>
    <s v="Tesseramento"/>
    <x v="0"/>
    <x v="1"/>
    <x v="0"/>
    <m/>
  </r>
  <r>
    <n v="240984"/>
    <x v="0"/>
    <x v="0"/>
    <x v="1"/>
    <x v="2"/>
    <x v="8"/>
    <x v="246"/>
    <x v="0"/>
    <x v="0"/>
    <s v="Tesseramento"/>
    <x v="1"/>
    <x v="1"/>
    <x v="0"/>
    <m/>
  </r>
  <r>
    <n v="240929"/>
    <x v="1"/>
    <x v="0"/>
    <x v="1"/>
    <x v="1"/>
    <x v="15"/>
    <x v="57"/>
    <x v="0"/>
    <x v="0"/>
    <s v="Tesseramento"/>
    <x v="1"/>
    <x v="2"/>
    <x v="0"/>
    <m/>
  </r>
  <r>
    <n v="240963"/>
    <x v="0"/>
    <x v="0"/>
    <x v="1"/>
    <x v="1"/>
    <x v="7"/>
    <x v="227"/>
    <x v="0"/>
    <x v="1"/>
    <s v="Tesseramento"/>
    <x v="1"/>
    <x v="0"/>
    <x v="0"/>
    <m/>
  </r>
  <r>
    <n v="240964"/>
    <x v="0"/>
    <x v="0"/>
    <x v="1"/>
    <x v="1"/>
    <x v="7"/>
    <x v="227"/>
    <x v="0"/>
    <x v="0"/>
    <s v="Tesseramento"/>
    <x v="1"/>
    <x v="0"/>
    <x v="0"/>
    <m/>
  </r>
  <r>
    <n v="240975"/>
    <x v="0"/>
    <x v="0"/>
    <x v="1"/>
    <x v="1"/>
    <x v="11"/>
    <x v="152"/>
    <x v="0"/>
    <x v="0"/>
    <s v="Tesseramento"/>
    <x v="1"/>
    <x v="1"/>
    <x v="0"/>
    <m/>
  </r>
  <r>
    <n v="240985"/>
    <x v="0"/>
    <x v="1"/>
    <x v="1"/>
    <x v="2"/>
    <x v="2"/>
    <x v="180"/>
    <x v="0"/>
    <x v="0"/>
    <s v="Tesseramento"/>
    <x v="1"/>
    <x v="0"/>
    <x v="0"/>
    <m/>
  </r>
  <r>
    <n v="240971"/>
    <x v="0"/>
    <x v="1"/>
    <x v="1"/>
    <x v="3"/>
    <x v="1"/>
    <x v="201"/>
    <x v="0"/>
    <x v="0"/>
    <s v="Tesseramento"/>
    <x v="0"/>
    <x v="0"/>
    <x v="0"/>
    <m/>
  </r>
  <r>
    <n v="240972"/>
    <x v="0"/>
    <x v="1"/>
    <x v="1"/>
    <x v="1"/>
    <x v="1"/>
    <x v="201"/>
    <x v="0"/>
    <x v="0"/>
    <s v="Tesseramento"/>
    <x v="0"/>
    <x v="0"/>
    <x v="0"/>
    <m/>
  </r>
  <r>
    <n v="67692"/>
    <x v="0"/>
    <x v="0"/>
    <x v="0"/>
    <x v="0"/>
    <x v="4"/>
    <x v="119"/>
    <x v="0"/>
    <x v="0"/>
    <s v="Tesseramento"/>
    <x v="1"/>
    <x v="1"/>
    <x v="0"/>
    <m/>
  </r>
  <r>
    <n v="231611"/>
    <x v="0"/>
    <x v="0"/>
    <x v="0"/>
    <x v="1"/>
    <x v="15"/>
    <x v="57"/>
    <x v="0"/>
    <x v="0"/>
    <s v="Tesseramento"/>
    <x v="1"/>
    <x v="0"/>
    <x v="0"/>
    <m/>
  </r>
  <r>
    <n v="241011"/>
    <x v="0"/>
    <x v="1"/>
    <x v="1"/>
    <x v="1"/>
    <x v="12"/>
    <x v="106"/>
    <x v="0"/>
    <x v="0"/>
    <s v="Tesseramento"/>
    <x v="1"/>
    <x v="0"/>
    <x v="0"/>
    <m/>
  </r>
  <r>
    <n v="154533"/>
    <x v="0"/>
    <x v="0"/>
    <x v="0"/>
    <x v="1"/>
    <x v="15"/>
    <x v="72"/>
    <x v="0"/>
    <x v="0"/>
    <s v="Tesseramento"/>
    <x v="1"/>
    <x v="1"/>
    <x v="0"/>
    <m/>
  </r>
  <r>
    <n v="240988"/>
    <x v="0"/>
    <x v="0"/>
    <x v="1"/>
    <x v="2"/>
    <x v="4"/>
    <x v="40"/>
    <x v="0"/>
    <x v="0"/>
    <s v="Tesseramento"/>
    <x v="1"/>
    <x v="3"/>
    <x v="0"/>
    <m/>
  </r>
  <r>
    <n v="66862"/>
    <x v="0"/>
    <x v="0"/>
    <x v="2"/>
    <x v="4"/>
    <x v="7"/>
    <x v="37"/>
    <x v="0"/>
    <x v="0"/>
    <s v="Tesseramento"/>
    <x v="1"/>
    <x v="0"/>
    <x v="0"/>
    <m/>
  </r>
  <r>
    <n v="240986"/>
    <x v="0"/>
    <x v="1"/>
    <x v="1"/>
    <x v="1"/>
    <x v="7"/>
    <x v="205"/>
    <x v="0"/>
    <x v="0"/>
    <s v="Tesseramento"/>
    <x v="1"/>
    <x v="1"/>
    <x v="0"/>
    <m/>
  </r>
  <r>
    <n v="240987"/>
    <x v="0"/>
    <x v="1"/>
    <x v="1"/>
    <x v="3"/>
    <x v="7"/>
    <x v="205"/>
    <x v="0"/>
    <x v="0"/>
    <s v="Tesseramento"/>
    <x v="1"/>
    <x v="0"/>
    <x v="0"/>
    <m/>
  </r>
  <r>
    <n v="240965"/>
    <x v="0"/>
    <x v="1"/>
    <x v="1"/>
    <x v="2"/>
    <x v="5"/>
    <x v="38"/>
    <x v="0"/>
    <x v="1"/>
    <s v="Tesseramento"/>
    <x v="1"/>
    <x v="1"/>
    <x v="0"/>
    <m/>
  </r>
  <r>
    <n v="240981"/>
    <x v="0"/>
    <x v="0"/>
    <x v="1"/>
    <x v="2"/>
    <x v="1"/>
    <x v="319"/>
    <x v="0"/>
    <x v="1"/>
    <s v="Tesseramento"/>
    <x v="1"/>
    <x v="3"/>
    <x v="0"/>
    <m/>
  </r>
  <r>
    <n v="240980"/>
    <x v="1"/>
    <x v="0"/>
    <x v="1"/>
    <x v="2"/>
    <x v="1"/>
    <x v="319"/>
    <x v="0"/>
    <x v="0"/>
    <s v="Tesseramento"/>
    <x v="1"/>
    <x v="5"/>
    <x v="0"/>
    <m/>
  </r>
  <r>
    <n v="191072"/>
    <x v="1"/>
    <x v="0"/>
    <x v="0"/>
    <x v="0"/>
    <x v="4"/>
    <x v="367"/>
    <x v="0"/>
    <x v="1"/>
    <s v="Tesseramento"/>
    <x v="1"/>
    <x v="6"/>
    <x v="0"/>
    <m/>
  </r>
  <r>
    <n v="340"/>
    <x v="0"/>
    <x v="0"/>
    <x v="2"/>
    <x v="4"/>
    <x v="12"/>
    <x v="323"/>
    <x v="0"/>
    <x v="0"/>
    <s v="Tesseramento"/>
    <x v="1"/>
    <x v="1"/>
    <x v="0"/>
    <m/>
  </r>
  <r>
    <n v="120534"/>
    <x v="0"/>
    <x v="1"/>
    <x v="0"/>
    <x v="4"/>
    <x v="1"/>
    <x v="176"/>
    <x v="0"/>
    <x v="1"/>
    <s v="Tesseramento"/>
    <x v="1"/>
    <x v="0"/>
    <x v="0"/>
    <m/>
  </r>
  <r>
    <n v="191148"/>
    <x v="0"/>
    <x v="0"/>
    <x v="0"/>
    <x v="0"/>
    <x v="12"/>
    <x v="106"/>
    <x v="0"/>
    <x v="1"/>
    <s v="Tesseramento"/>
    <x v="1"/>
    <x v="0"/>
    <x v="0"/>
    <m/>
  </r>
  <r>
    <n v="240959"/>
    <x v="0"/>
    <x v="1"/>
    <x v="1"/>
    <x v="2"/>
    <x v="0"/>
    <x v="378"/>
    <x v="0"/>
    <x v="0"/>
    <s v="Tesseramento"/>
    <x v="0"/>
    <x v="1"/>
    <x v="0"/>
    <m/>
  </r>
  <r>
    <n v="240960"/>
    <x v="0"/>
    <x v="1"/>
    <x v="1"/>
    <x v="2"/>
    <x v="0"/>
    <x v="378"/>
    <x v="0"/>
    <x v="0"/>
    <s v="Tesseramento"/>
    <x v="0"/>
    <x v="1"/>
    <x v="0"/>
    <m/>
  </r>
  <r>
    <n v="240969"/>
    <x v="0"/>
    <x v="0"/>
    <x v="1"/>
    <x v="1"/>
    <x v="11"/>
    <x v="280"/>
    <x v="0"/>
    <x v="0"/>
    <s v="Tesseramento"/>
    <x v="0"/>
    <x v="0"/>
    <x v="0"/>
    <m/>
  </r>
  <r>
    <n v="240954"/>
    <x v="0"/>
    <x v="0"/>
    <x v="1"/>
    <x v="1"/>
    <x v="4"/>
    <x v="101"/>
    <x v="0"/>
    <x v="0"/>
    <s v="Tesseramento"/>
    <x v="0"/>
    <x v="1"/>
    <x v="0"/>
    <m/>
  </r>
  <r>
    <n v="240957"/>
    <x v="1"/>
    <x v="0"/>
    <x v="1"/>
    <x v="3"/>
    <x v="4"/>
    <x v="101"/>
    <x v="0"/>
    <x v="0"/>
    <s v="Tesseramento"/>
    <x v="0"/>
    <x v="5"/>
    <x v="0"/>
    <m/>
  </r>
  <r>
    <n v="240956"/>
    <x v="0"/>
    <x v="0"/>
    <x v="1"/>
    <x v="2"/>
    <x v="4"/>
    <x v="101"/>
    <x v="0"/>
    <x v="0"/>
    <s v="Tesseramento"/>
    <x v="0"/>
    <x v="3"/>
    <x v="0"/>
    <m/>
  </r>
  <r>
    <n v="240950"/>
    <x v="0"/>
    <x v="0"/>
    <x v="1"/>
    <x v="2"/>
    <x v="4"/>
    <x v="101"/>
    <x v="0"/>
    <x v="1"/>
    <s v="Tesseramento"/>
    <x v="0"/>
    <x v="4"/>
    <x v="0"/>
    <m/>
  </r>
  <r>
    <n v="240951"/>
    <x v="0"/>
    <x v="0"/>
    <x v="1"/>
    <x v="2"/>
    <x v="4"/>
    <x v="101"/>
    <x v="0"/>
    <x v="0"/>
    <s v="Tesseramento"/>
    <x v="0"/>
    <x v="0"/>
    <x v="0"/>
    <m/>
  </r>
  <r>
    <n v="240952"/>
    <x v="1"/>
    <x v="0"/>
    <x v="1"/>
    <x v="2"/>
    <x v="4"/>
    <x v="101"/>
    <x v="0"/>
    <x v="0"/>
    <s v="Tesseramento"/>
    <x v="0"/>
    <x v="6"/>
    <x v="0"/>
    <m/>
  </r>
  <r>
    <n v="240953"/>
    <x v="1"/>
    <x v="0"/>
    <x v="1"/>
    <x v="2"/>
    <x v="4"/>
    <x v="101"/>
    <x v="0"/>
    <x v="0"/>
    <s v="Tesseramento"/>
    <x v="0"/>
    <x v="7"/>
    <x v="0"/>
    <m/>
  </r>
  <r>
    <n v="240955"/>
    <x v="0"/>
    <x v="0"/>
    <x v="1"/>
    <x v="2"/>
    <x v="4"/>
    <x v="101"/>
    <x v="0"/>
    <x v="0"/>
    <s v="Tesseramento"/>
    <x v="0"/>
    <x v="0"/>
    <x v="0"/>
    <m/>
  </r>
  <r>
    <n v="241018"/>
    <x v="1"/>
    <x v="0"/>
    <x v="1"/>
    <x v="1"/>
    <x v="1"/>
    <x v="193"/>
    <x v="0"/>
    <x v="0"/>
    <s v="Tesseramento"/>
    <x v="1"/>
    <x v="5"/>
    <x v="0"/>
    <m/>
  </r>
  <r>
    <n v="241019"/>
    <x v="0"/>
    <x v="1"/>
    <x v="1"/>
    <x v="1"/>
    <x v="1"/>
    <x v="193"/>
    <x v="0"/>
    <x v="1"/>
    <s v="Tesseramento"/>
    <x v="1"/>
    <x v="0"/>
    <x v="0"/>
    <m/>
  </r>
  <r>
    <n v="241070"/>
    <x v="0"/>
    <x v="1"/>
    <x v="1"/>
    <x v="1"/>
    <x v="1"/>
    <x v="193"/>
    <x v="0"/>
    <x v="0"/>
    <s v="Tesseramento"/>
    <x v="1"/>
    <x v="0"/>
    <x v="0"/>
    <m/>
  </r>
  <r>
    <n v="202940"/>
    <x v="0"/>
    <x v="0"/>
    <x v="2"/>
    <x v="0"/>
    <x v="1"/>
    <x v="1"/>
    <x v="0"/>
    <x v="1"/>
    <s v="Tesseramento"/>
    <x v="0"/>
    <x v="0"/>
    <x v="0"/>
    <m/>
  </r>
  <r>
    <n v="241133"/>
    <x v="0"/>
    <x v="1"/>
    <x v="1"/>
    <x v="2"/>
    <x v="10"/>
    <x v="266"/>
    <x v="0"/>
    <x v="1"/>
    <s v="Tesseramento"/>
    <x v="1"/>
    <x v="0"/>
    <x v="0"/>
    <m/>
  </r>
  <r>
    <n v="240983"/>
    <x v="1"/>
    <x v="0"/>
    <x v="1"/>
    <x v="2"/>
    <x v="1"/>
    <x v="320"/>
    <x v="0"/>
    <x v="0"/>
    <s v="Tesseramento"/>
    <x v="1"/>
    <x v="5"/>
    <x v="0"/>
    <m/>
  </r>
  <r>
    <n v="177188"/>
    <x v="1"/>
    <x v="1"/>
    <x v="2"/>
    <x v="1"/>
    <x v="15"/>
    <x v="203"/>
    <x v="0"/>
    <x v="0"/>
    <s v="Tesseramento"/>
    <x v="1"/>
    <x v="2"/>
    <x v="0"/>
    <m/>
  </r>
  <r>
    <n v="241047"/>
    <x v="0"/>
    <x v="0"/>
    <x v="1"/>
    <x v="2"/>
    <x v="12"/>
    <x v="133"/>
    <x v="0"/>
    <x v="0"/>
    <s v="Tesseramento"/>
    <x v="0"/>
    <x v="4"/>
    <x v="0"/>
    <m/>
  </r>
  <r>
    <n v="240994"/>
    <x v="0"/>
    <x v="1"/>
    <x v="1"/>
    <x v="2"/>
    <x v="7"/>
    <x v="109"/>
    <x v="0"/>
    <x v="0"/>
    <s v="Tesseramento"/>
    <x v="1"/>
    <x v="3"/>
    <x v="0"/>
    <m/>
  </r>
  <r>
    <n v="240993"/>
    <x v="0"/>
    <x v="1"/>
    <x v="1"/>
    <x v="2"/>
    <x v="8"/>
    <x v="222"/>
    <x v="0"/>
    <x v="0"/>
    <s v="Tesseramento"/>
    <x v="1"/>
    <x v="0"/>
    <x v="0"/>
    <m/>
  </r>
  <r>
    <n v="240990"/>
    <x v="1"/>
    <x v="0"/>
    <x v="1"/>
    <x v="1"/>
    <x v="2"/>
    <x v="97"/>
    <x v="0"/>
    <x v="0"/>
    <s v="Tesseramento"/>
    <x v="0"/>
    <x v="5"/>
    <x v="0"/>
    <m/>
  </r>
  <r>
    <n v="186918"/>
    <x v="0"/>
    <x v="0"/>
    <x v="0"/>
    <x v="0"/>
    <x v="7"/>
    <x v="183"/>
    <x v="0"/>
    <x v="0"/>
    <s v="Tesseramento"/>
    <x v="0"/>
    <x v="0"/>
    <x v="0"/>
    <m/>
  </r>
  <r>
    <n v="241064"/>
    <x v="1"/>
    <x v="0"/>
    <x v="1"/>
    <x v="2"/>
    <x v="8"/>
    <x v="246"/>
    <x v="0"/>
    <x v="0"/>
    <s v="Tesseramento"/>
    <x v="1"/>
    <x v="2"/>
    <x v="0"/>
    <m/>
  </r>
  <r>
    <n v="241016"/>
    <x v="1"/>
    <x v="1"/>
    <x v="1"/>
    <x v="2"/>
    <x v="1"/>
    <x v="26"/>
    <x v="0"/>
    <x v="0"/>
    <s v="Tesseramento"/>
    <x v="1"/>
    <x v="5"/>
    <x v="0"/>
    <m/>
  </r>
  <r>
    <n v="241021"/>
    <x v="0"/>
    <x v="1"/>
    <x v="1"/>
    <x v="3"/>
    <x v="7"/>
    <x v="274"/>
    <x v="0"/>
    <x v="1"/>
    <s v="Tesseramento"/>
    <x v="0"/>
    <x v="0"/>
    <x v="0"/>
    <m/>
  </r>
  <r>
    <n v="240989"/>
    <x v="0"/>
    <x v="0"/>
    <x v="1"/>
    <x v="2"/>
    <x v="11"/>
    <x v="363"/>
    <x v="0"/>
    <x v="0"/>
    <s v="Tesseramento"/>
    <x v="1"/>
    <x v="0"/>
    <x v="0"/>
    <m/>
  </r>
  <r>
    <n v="233187"/>
    <x v="1"/>
    <x v="0"/>
    <x v="0"/>
    <x v="2"/>
    <x v="4"/>
    <x v="14"/>
    <x v="0"/>
    <x v="1"/>
    <s v="Tesseramento"/>
    <x v="1"/>
    <x v="5"/>
    <x v="0"/>
    <m/>
  </r>
  <r>
    <n v="240991"/>
    <x v="1"/>
    <x v="0"/>
    <x v="1"/>
    <x v="1"/>
    <x v="2"/>
    <x v="97"/>
    <x v="0"/>
    <x v="0"/>
    <s v="Tesseramento"/>
    <x v="0"/>
    <x v="5"/>
    <x v="0"/>
    <m/>
  </r>
  <r>
    <n v="140500"/>
    <x v="0"/>
    <x v="0"/>
    <x v="2"/>
    <x v="0"/>
    <x v="12"/>
    <x v="148"/>
    <x v="0"/>
    <x v="0"/>
    <s v="Tesseramento"/>
    <x v="1"/>
    <x v="0"/>
    <x v="0"/>
    <m/>
  </r>
  <r>
    <n v="3117"/>
    <x v="0"/>
    <x v="0"/>
    <x v="0"/>
    <x v="2"/>
    <x v="12"/>
    <x v="148"/>
    <x v="0"/>
    <x v="1"/>
    <s v="Tesseramento"/>
    <x v="1"/>
    <x v="0"/>
    <x v="0"/>
    <m/>
  </r>
  <r>
    <n v="58769"/>
    <x v="0"/>
    <x v="0"/>
    <x v="0"/>
    <x v="0"/>
    <x v="12"/>
    <x v="148"/>
    <x v="0"/>
    <x v="0"/>
    <s v="Tesseramento"/>
    <x v="1"/>
    <x v="3"/>
    <x v="0"/>
    <m/>
  </r>
  <r>
    <n v="70104"/>
    <x v="0"/>
    <x v="0"/>
    <x v="0"/>
    <x v="0"/>
    <x v="12"/>
    <x v="148"/>
    <x v="0"/>
    <x v="0"/>
    <s v="Tesseramento"/>
    <x v="1"/>
    <x v="1"/>
    <x v="0"/>
    <m/>
  </r>
  <r>
    <n v="240992"/>
    <x v="0"/>
    <x v="1"/>
    <x v="1"/>
    <x v="1"/>
    <x v="11"/>
    <x v="152"/>
    <x v="0"/>
    <x v="0"/>
    <s v="Tesseramento"/>
    <x v="1"/>
    <x v="0"/>
    <x v="0"/>
    <m/>
  </r>
  <r>
    <n v="241078"/>
    <x v="1"/>
    <x v="0"/>
    <x v="1"/>
    <x v="2"/>
    <x v="5"/>
    <x v="38"/>
    <x v="0"/>
    <x v="0"/>
    <s v="Tesseramento"/>
    <x v="1"/>
    <x v="5"/>
    <x v="0"/>
    <m/>
  </r>
  <r>
    <n v="241015"/>
    <x v="0"/>
    <x v="1"/>
    <x v="1"/>
    <x v="2"/>
    <x v="14"/>
    <x v="232"/>
    <x v="0"/>
    <x v="0"/>
    <s v="Tesseramento"/>
    <x v="0"/>
    <x v="1"/>
    <x v="0"/>
    <m/>
  </r>
  <r>
    <n v="204184"/>
    <x v="1"/>
    <x v="0"/>
    <x v="2"/>
    <x v="3"/>
    <x v="7"/>
    <x v="385"/>
    <x v="0"/>
    <x v="0"/>
    <s v="Tesseramento"/>
    <x v="0"/>
    <x v="5"/>
    <x v="0"/>
    <m/>
  </r>
  <r>
    <n v="241027"/>
    <x v="0"/>
    <x v="1"/>
    <x v="1"/>
    <x v="2"/>
    <x v="7"/>
    <x v="45"/>
    <x v="0"/>
    <x v="0"/>
    <s v="Tesseramento"/>
    <x v="1"/>
    <x v="1"/>
    <x v="0"/>
    <m/>
  </r>
  <r>
    <n v="241028"/>
    <x v="0"/>
    <x v="1"/>
    <x v="1"/>
    <x v="3"/>
    <x v="7"/>
    <x v="45"/>
    <x v="0"/>
    <x v="0"/>
    <s v="Tesseramento"/>
    <x v="1"/>
    <x v="1"/>
    <x v="0"/>
    <m/>
  </r>
  <r>
    <n v="241091"/>
    <x v="1"/>
    <x v="0"/>
    <x v="1"/>
    <x v="2"/>
    <x v="1"/>
    <x v="239"/>
    <x v="0"/>
    <x v="1"/>
    <s v="Tesseramento"/>
    <x v="1"/>
    <x v="5"/>
    <x v="0"/>
    <m/>
  </r>
  <r>
    <n v="232223"/>
    <x v="0"/>
    <x v="0"/>
    <x v="0"/>
    <x v="2"/>
    <x v="1"/>
    <x v="239"/>
    <x v="0"/>
    <x v="0"/>
    <s v="Tesseramento"/>
    <x v="1"/>
    <x v="0"/>
    <x v="0"/>
    <m/>
  </r>
  <r>
    <n v="154708"/>
    <x v="0"/>
    <x v="0"/>
    <x v="0"/>
    <x v="0"/>
    <x v="4"/>
    <x v="338"/>
    <x v="0"/>
    <x v="1"/>
    <s v="Tesseramento"/>
    <x v="1"/>
    <x v="0"/>
    <x v="0"/>
    <m/>
  </r>
  <r>
    <n v="27262"/>
    <x v="0"/>
    <x v="0"/>
    <x v="0"/>
    <x v="0"/>
    <x v="4"/>
    <x v="338"/>
    <x v="0"/>
    <x v="0"/>
    <s v="Tesseramento"/>
    <x v="1"/>
    <x v="0"/>
    <x v="0"/>
    <m/>
  </r>
  <r>
    <n v="114141"/>
    <x v="0"/>
    <x v="0"/>
    <x v="2"/>
    <x v="0"/>
    <x v="4"/>
    <x v="338"/>
    <x v="0"/>
    <x v="0"/>
    <s v="Tesseramento"/>
    <x v="1"/>
    <x v="4"/>
    <x v="0"/>
    <m/>
  </r>
  <r>
    <n v="241023"/>
    <x v="0"/>
    <x v="0"/>
    <x v="1"/>
    <x v="2"/>
    <x v="4"/>
    <x v="338"/>
    <x v="0"/>
    <x v="0"/>
    <s v="Tesseramento"/>
    <x v="1"/>
    <x v="4"/>
    <x v="0"/>
    <m/>
  </r>
  <r>
    <n v="241024"/>
    <x v="0"/>
    <x v="0"/>
    <x v="1"/>
    <x v="2"/>
    <x v="4"/>
    <x v="338"/>
    <x v="0"/>
    <x v="1"/>
    <s v="Tesseramento"/>
    <x v="1"/>
    <x v="4"/>
    <x v="0"/>
    <m/>
  </r>
  <r>
    <n v="241025"/>
    <x v="1"/>
    <x v="0"/>
    <x v="1"/>
    <x v="2"/>
    <x v="4"/>
    <x v="338"/>
    <x v="0"/>
    <x v="0"/>
    <s v="Tesseramento"/>
    <x v="1"/>
    <x v="5"/>
    <x v="0"/>
    <m/>
  </r>
  <r>
    <n v="241026"/>
    <x v="0"/>
    <x v="0"/>
    <x v="1"/>
    <x v="2"/>
    <x v="4"/>
    <x v="338"/>
    <x v="0"/>
    <x v="1"/>
    <s v="Tesseramento"/>
    <x v="1"/>
    <x v="0"/>
    <x v="0"/>
    <m/>
  </r>
  <r>
    <n v="241012"/>
    <x v="0"/>
    <x v="0"/>
    <x v="1"/>
    <x v="1"/>
    <x v="1"/>
    <x v="308"/>
    <x v="0"/>
    <x v="1"/>
    <s v="Tesseramento"/>
    <x v="0"/>
    <x v="0"/>
    <x v="0"/>
    <m/>
  </r>
  <r>
    <n v="8084"/>
    <x v="0"/>
    <x v="0"/>
    <x v="0"/>
    <x v="0"/>
    <x v="12"/>
    <x v="27"/>
    <x v="0"/>
    <x v="0"/>
    <s v="Tesseramento"/>
    <x v="1"/>
    <x v="3"/>
    <x v="0"/>
    <m/>
  </r>
  <r>
    <n v="241072"/>
    <x v="1"/>
    <x v="0"/>
    <x v="1"/>
    <x v="2"/>
    <x v="1"/>
    <x v="405"/>
    <x v="0"/>
    <x v="0"/>
    <s v="Tesseramento"/>
    <x v="0"/>
    <x v="5"/>
    <x v="0"/>
    <m/>
  </r>
  <r>
    <n v="241073"/>
    <x v="1"/>
    <x v="0"/>
    <x v="1"/>
    <x v="2"/>
    <x v="1"/>
    <x v="405"/>
    <x v="0"/>
    <x v="0"/>
    <s v="Tesseramento"/>
    <x v="0"/>
    <x v="5"/>
    <x v="0"/>
    <m/>
  </r>
  <r>
    <n v="99138"/>
    <x v="0"/>
    <x v="0"/>
    <x v="0"/>
    <x v="0"/>
    <x v="8"/>
    <x v="34"/>
    <x v="0"/>
    <x v="0"/>
    <s v="Tesseramento"/>
    <x v="1"/>
    <x v="3"/>
    <x v="0"/>
    <m/>
  </r>
  <r>
    <n v="241033"/>
    <x v="1"/>
    <x v="1"/>
    <x v="1"/>
    <x v="1"/>
    <x v="1"/>
    <x v="284"/>
    <x v="0"/>
    <x v="0"/>
    <s v="Tesseramento"/>
    <x v="0"/>
    <x v="5"/>
    <x v="0"/>
    <m/>
  </r>
  <r>
    <n v="9849"/>
    <x v="0"/>
    <x v="0"/>
    <x v="2"/>
    <x v="0"/>
    <x v="7"/>
    <x v="288"/>
    <x v="0"/>
    <x v="0"/>
    <s v="Tesseramento"/>
    <x v="3"/>
    <x v="0"/>
    <x v="0"/>
    <m/>
  </r>
  <r>
    <n v="223460"/>
    <x v="0"/>
    <x v="0"/>
    <x v="0"/>
    <x v="1"/>
    <x v="4"/>
    <x v="125"/>
    <x v="0"/>
    <x v="0"/>
    <s v="Tesseramento"/>
    <x v="1"/>
    <x v="3"/>
    <x v="0"/>
    <m/>
  </r>
  <r>
    <n v="241046"/>
    <x v="0"/>
    <x v="0"/>
    <x v="1"/>
    <x v="1"/>
    <x v="8"/>
    <x v="98"/>
    <x v="0"/>
    <x v="0"/>
    <s v="Tesseramento"/>
    <x v="0"/>
    <x v="0"/>
    <x v="0"/>
    <m/>
  </r>
  <r>
    <n v="241044"/>
    <x v="0"/>
    <x v="1"/>
    <x v="1"/>
    <x v="3"/>
    <x v="7"/>
    <x v="274"/>
    <x v="0"/>
    <x v="0"/>
    <s v="Tesseramento"/>
    <x v="0"/>
    <x v="0"/>
    <x v="0"/>
    <m/>
  </r>
  <r>
    <n v="73427"/>
    <x v="0"/>
    <x v="0"/>
    <x v="2"/>
    <x v="1"/>
    <x v="15"/>
    <x v="247"/>
    <x v="0"/>
    <x v="0"/>
    <s v="Tesseramento"/>
    <x v="1"/>
    <x v="1"/>
    <x v="0"/>
    <m/>
  </r>
  <r>
    <n v="241043"/>
    <x v="1"/>
    <x v="0"/>
    <x v="1"/>
    <x v="1"/>
    <x v="8"/>
    <x v="92"/>
    <x v="0"/>
    <x v="0"/>
    <s v="Tesseramento"/>
    <x v="1"/>
    <x v="5"/>
    <x v="0"/>
    <m/>
  </r>
  <r>
    <n v="128478"/>
    <x v="0"/>
    <x v="0"/>
    <x v="2"/>
    <x v="0"/>
    <x v="8"/>
    <x v="62"/>
    <x v="0"/>
    <x v="0"/>
    <s v="Tesseramento"/>
    <x v="1"/>
    <x v="0"/>
    <x v="0"/>
    <m/>
  </r>
  <r>
    <n v="232225"/>
    <x v="0"/>
    <x v="1"/>
    <x v="0"/>
    <x v="2"/>
    <x v="1"/>
    <x v="239"/>
    <x v="0"/>
    <x v="0"/>
    <s v="Tesseramento"/>
    <x v="1"/>
    <x v="3"/>
    <x v="0"/>
    <m/>
  </r>
  <r>
    <n v="241045"/>
    <x v="0"/>
    <x v="0"/>
    <x v="1"/>
    <x v="1"/>
    <x v="8"/>
    <x v="98"/>
    <x v="0"/>
    <x v="0"/>
    <s v="Tesseramento"/>
    <x v="0"/>
    <x v="3"/>
    <x v="0"/>
    <m/>
  </r>
  <r>
    <n v="241061"/>
    <x v="0"/>
    <x v="0"/>
    <x v="1"/>
    <x v="2"/>
    <x v="4"/>
    <x v="101"/>
    <x v="0"/>
    <x v="1"/>
    <s v="Tesseramento"/>
    <x v="0"/>
    <x v="0"/>
    <x v="0"/>
    <m/>
  </r>
  <r>
    <n v="241058"/>
    <x v="0"/>
    <x v="0"/>
    <x v="1"/>
    <x v="3"/>
    <x v="4"/>
    <x v="101"/>
    <x v="0"/>
    <x v="0"/>
    <s v="Tesseramento"/>
    <x v="0"/>
    <x v="4"/>
    <x v="0"/>
    <m/>
  </r>
  <r>
    <n v="241048"/>
    <x v="0"/>
    <x v="0"/>
    <x v="1"/>
    <x v="2"/>
    <x v="12"/>
    <x v="133"/>
    <x v="0"/>
    <x v="0"/>
    <s v="Tesseramento"/>
    <x v="0"/>
    <x v="0"/>
    <x v="0"/>
    <m/>
  </r>
  <r>
    <n v="241049"/>
    <x v="0"/>
    <x v="0"/>
    <x v="1"/>
    <x v="2"/>
    <x v="12"/>
    <x v="133"/>
    <x v="0"/>
    <x v="1"/>
    <s v="Tesseramento"/>
    <x v="0"/>
    <x v="0"/>
    <x v="0"/>
    <m/>
  </r>
  <r>
    <n v="111717"/>
    <x v="0"/>
    <x v="0"/>
    <x v="2"/>
    <x v="0"/>
    <x v="1"/>
    <x v="284"/>
    <x v="0"/>
    <x v="0"/>
    <s v="Tesseramento"/>
    <x v="0"/>
    <x v="0"/>
    <x v="0"/>
    <m/>
  </r>
  <r>
    <n v="241020"/>
    <x v="0"/>
    <x v="1"/>
    <x v="1"/>
    <x v="3"/>
    <x v="10"/>
    <x v="273"/>
    <x v="0"/>
    <x v="1"/>
    <s v="Tesseramento"/>
    <x v="1"/>
    <x v="1"/>
    <x v="0"/>
    <m/>
  </r>
  <r>
    <n v="241095"/>
    <x v="0"/>
    <x v="1"/>
    <x v="1"/>
    <x v="1"/>
    <x v="3"/>
    <x v="331"/>
    <x v="0"/>
    <x v="0"/>
    <s v="Tesseramento"/>
    <x v="1"/>
    <x v="0"/>
    <x v="0"/>
    <m/>
  </r>
  <r>
    <n v="241022"/>
    <x v="0"/>
    <x v="0"/>
    <x v="1"/>
    <x v="1"/>
    <x v="15"/>
    <x v="243"/>
    <x v="0"/>
    <x v="1"/>
    <s v="Tesseramento"/>
    <x v="0"/>
    <x v="1"/>
    <x v="0"/>
    <m/>
  </r>
  <r>
    <n v="224129"/>
    <x v="0"/>
    <x v="1"/>
    <x v="2"/>
    <x v="2"/>
    <x v="8"/>
    <x v="62"/>
    <x v="0"/>
    <x v="1"/>
    <s v="Tesseramento"/>
    <x v="1"/>
    <x v="0"/>
    <x v="0"/>
    <m/>
  </r>
  <r>
    <n v="196591"/>
    <x v="0"/>
    <x v="0"/>
    <x v="0"/>
    <x v="1"/>
    <x v="8"/>
    <x v="62"/>
    <x v="0"/>
    <x v="0"/>
    <s v="Tesseramento"/>
    <x v="1"/>
    <x v="4"/>
    <x v="0"/>
    <m/>
  </r>
  <r>
    <n v="29310"/>
    <x v="0"/>
    <x v="1"/>
    <x v="2"/>
    <x v="4"/>
    <x v="5"/>
    <x v="38"/>
    <x v="0"/>
    <x v="0"/>
    <s v="Tesseramento"/>
    <x v="1"/>
    <x v="1"/>
    <x v="0"/>
    <m/>
  </r>
  <r>
    <n v="241031"/>
    <x v="0"/>
    <x v="0"/>
    <x v="1"/>
    <x v="2"/>
    <x v="1"/>
    <x v="324"/>
    <x v="0"/>
    <x v="0"/>
    <s v="Tesseramento"/>
    <x v="1"/>
    <x v="3"/>
    <x v="0"/>
    <m/>
  </r>
  <r>
    <n v="241032"/>
    <x v="0"/>
    <x v="0"/>
    <x v="1"/>
    <x v="2"/>
    <x v="1"/>
    <x v="324"/>
    <x v="0"/>
    <x v="1"/>
    <s v="Tesseramento"/>
    <x v="1"/>
    <x v="3"/>
    <x v="0"/>
    <m/>
  </r>
  <r>
    <n v="241050"/>
    <x v="0"/>
    <x v="1"/>
    <x v="1"/>
    <x v="2"/>
    <x v="14"/>
    <x v="232"/>
    <x v="0"/>
    <x v="0"/>
    <s v="Tesseramento"/>
    <x v="0"/>
    <x v="1"/>
    <x v="0"/>
    <m/>
  </r>
  <r>
    <n v="241034"/>
    <x v="0"/>
    <x v="0"/>
    <x v="1"/>
    <x v="2"/>
    <x v="8"/>
    <x v="34"/>
    <x v="0"/>
    <x v="1"/>
    <s v="Tesseramento"/>
    <x v="1"/>
    <x v="0"/>
    <x v="0"/>
    <m/>
  </r>
  <r>
    <n v="241057"/>
    <x v="0"/>
    <x v="0"/>
    <x v="1"/>
    <x v="2"/>
    <x v="1"/>
    <x v="20"/>
    <x v="0"/>
    <x v="0"/>
    <s v="Tesseramento"/>
    <x v="0"/>
    <x v="0"/>
    <x v="0"/>
    <m/>
  </r>
  <r>
    <n v="231310"/>
    <x v="0"/>
    <x v="0"/>
    <x v="0"/>
    <x v="1"/>
    <x v="7"/>
    <x v="182"/>
    <x v="0"/>
    <x v="0"/>
    <s v="Tesseramento"/>
    <x v="1"/>
    <x v="1"/>
    <x v="0"/>
    <m/>
  </r>
  <r>
    <n v="138022"/>
    <x v="0"/>
    <x v="0"/>
    <x v="0"/>
    <x v="0"/>
    <x v="2"/>
    <x v="224"/>
    <x v="0"/>
    <x v="0"/>
    <s v="Tesseramento"/>
    <x v="1"/>
    <x v="0"/>
    <x v="0"/>
    <m/>
  </r>
  <r>
    <n v="225672"/>
    <x v="0"/>
    <x v="0"/>
    <x v="0"/>
    <x v="1"/>
    <x v="2"/>
    <x v="224"/>
    <x v="0"/>
    <x v="1"/>
    <s v="Tesseramento"/>
    <x v="1"/>
    <x v="3"/>
    <x v="0"/>
    <m/>
  </r>
  <r>
    <n v="154077"/>
    <x v="0"/>
    <x v="0"/>
    <x v="0"/>
    <x v="0"/>
    <x v="1"/>
    <x v="324"/>
    <x v="0"/>
    <x v="0"/>
    <s v="Tesseramento"/>
    <x v="1"/>
    <x v="3"/>
    <x v="0"/>
    <m/>
  </r>
  <r>
    <n v="241080"/>
    <x v="0"/>
    <x v="0"/>
    <x v="1"/>
    <x v="2"/>
    <x v="1"/>
    <x v="20"/>
    <x v="0"/>
    <x v="0"/>
    <s v="Tesseramento"/>
    <x v="0"/>
    <x v="0"/>
    <x v="0"/>
    <m/>
  </r>
  <r>
    <n v="241071"/>
    <x v="1"/>
    <x v="0"/>
    <x v="1"/>
    <x v="1"/>
    <x v="1"/>
    <x v="193"/>
    <x v="0"/>
    <x v="0"/>
    <s v="Tesseramento"/>
    <x v="1"/>
    <x v="5"/>
    <x v="0"/>
    <m/>
  </r>
  <r>
    <n v="241105"/>
    <x v="1"/>
    <x v="0"/>
    <x v="1"/>
    <x v="3"/>
    <x v="14"/>
    <x v="43"/>
    <x v="0"/>
    <x v="0"/>
    <s v="Tesseramento"/>
    <x v="1"/>
    <x v="2"/>
    <x v="0"/>
    <m/>
  </r>
  <r>
    <n v="241051"/>
    <x v="0"/>
    <x v="0"/>
    <x v="1"/>
    <x v="2"/>
    <x v="2"/>
    <x v="326"/>
    <x v="0"/>
    <x v="1"/>
    <s v="Tesseramento"/>
    <x v="1"/>
    <x v="0"/>
    <x v="0"/>
    <m/>
  </r>
  <r>
    <n v="241053"/>
    <x v="0"/>
    <x v="0"/>
    <x v="1"/>
    <x v="2"/>
    <x v="2"/>
    <x v="313"/>
    <x v="0"/>
    <x v="1"/>
    <s v="Tesseramento"/>
    <x v="1"/>
    <x v="0"/>
    <x v="0"/>
    <m/>
  </r>
  <r>
    <n v="241052"/>
    <x v="1"/>
    <x v="0"/>
    <x v="1"/>
    <x v="2"/>
    <x v="2"/>
    <x v="313"/>
    <x v="0"/>
    <x v="0"/>
    <s v="Tesseramento"/>
    <x v="1"/>
    <x v="5"/>
    <x v="0"/>
    <m/>
  </r>
  <r>
    <n v="241054"/>
    <x v="0"/>
    <x v="1"/>
    <x v="1"/>
    <x v="2"/>
    <x v="7"/>
    <x v="274"/>
    <x v="0"/>
    <x v="0"/>
    <s v="Tesseramento"/>
    <x v="0"/>
    <x v="0"/>
    <x v="0"/>
    <m/>
  </r>
  <r>
    <n v="215700"/>
    <x v="1"/>
    <x v="0"/>
    <x v="0"/>
    <x v="2"/>
    <x v="12"/>
    <x v="148"/>
    <x v="0"/>
    <x v="0"/>
    <s v="Tesseramento"/>
    <x v="1"/>
    <x v="5"/>
    <x v="0"/>
    <m/>
  </r>
  <r>
    <n v="154120"/>
    <x v="0"/>
    <x v="0"/>
    <x v="0"/>
    <x v="3"/>
    <x v="12"/>
    <x v="148"/>
    <x v="0"/>
    <x v="0"/>
    <s v="Tesseramento"/>
    <x v="1"/>
    <x v="0"/>
    <x v="0"/>
    <m/>
  </r>
  <r>
    <n v="58768"/>
    <x v="0"/>
    <x v="0"/>
    <x v="2"/>
    <x v="0"/>
    <x v="12"/>
    <x v="148"/>
    <x v="0"/>
    <x v="0"/>
    <s v="Tesseramento"/>
    <x v="1"/>
    <x v="3"/>
    <x v="0"/>
    <m/>
  </r>
  <r>
    <n v="110549"/>
    <x v="1"/>
    <x v="0"/>
    <x v="0"/>
    <x v="1"/>
    <x v="11"/>
    <x v="120"/>
    <x v="0"/>
    <x v="0"/>
    <s v="Tesseramento"/>
    <x v="1"/>
    <x v="2"/>
    <x v="0"/>
    <m/>
  </r>
  <r>
    <n v="241066"/>
    <x v="0"/>
    <x v="1"/>
    <x v="1"/>
    <x v="1"/>
    <x v="1"/>
    <x v="26"/>
    <x v="0"/>
    <x v="1"/>
    <s v="Tesseramento"/>
    <x v="1"/>
    <x v="0"/>
    <x v="0"/>
    <m/>
  </r>
  <r>
    <n v="241068"/>
    <x v="0"/>
    <x v="1"/>
    <x v="1"/>
    <x v="3"/>
    <x v="2"/>
    <x v="180"/>
    <x v="0"/>
    <x v="0"/>
    <s v="Tesseramento"/>
    <x v="1"/>
    <x v="0"/>
    <x v="0"/>
    <m/>
  </r>
  <r>
    <n v="241063"/>
    <x v="0"/>
    <x v="0"/>
    <x v="1"/>
    <x v="1"/>
    <x v="7"/>
    <x v="185"/>
    <x v="0"/>
    <x v="1"/>
    <s v="Tesseramento"/>
    <x v="1"/>
    <x v="3"/>
    <x v="0"/>
    <m/>
  </r>
  <r>
    <n v="241067"/>
    <x v="0"/>
    <x v="1"/>
    <x v="1"/>
    <x v="1"/>
    <x v="16"/>
    <x v="263"/>
    <x v="0"/>
    <x v="0"/>
    <s v="Tesseramento"/>
    <x v="1"/>
    <x v="3"/>
    <x v="0"/>
    <m/>
  </r>
  <r>
    <n v="241055"/>
    <x v="0"/>
    <x v="0"/>
    <x v="1"/>
    <x v="1"/>
    <x v="1"/>
    <x v="73"/>
    <x v="0"/>
    <x v="1"/>
    <s v="Tesseramento"/>
    <x v="1"/>
    <x v="0"/>
    <x v="0"/>
    <m/>
  </r>
  <r>
    <n v="241056"/>
    <x v="0"/>
    <x v="0"/>
    <x v="1"/>
    <x v="1"/>
    <x v="1"/>
    <x v="73"/>
    <x v="0"/>
    <x v="0"/>
    <s v="Tesseramento"/>
    <x v="1"/>
    <x v="4"/>
    <x v="0"/>
    <m/>
  </r>
  <r>
    <n v="241059"/>
    <x v="0"/>
    <x v="0"/>
    <x v="1"/>
    <x v="2"/>
    <x v="4"/>
    <x v="101"/>
    <x v="0"/>
    <x v="0"/>
    <s v="Tesseramento"/>
    <x v="0"/>
    <x v="1"/>
    <x v="0"/>
    <m/>
  </r>
  <r>
    <n v="241060"/>
    <x v="0"/>
    <x v="0"/>
    <x v="1"/>
    <x v="2"/>
    <x v="4"/>
    <x v="101"/>
    <x v="0"/>
    <x v="1"/>
    <s v="Tesseramento"/>
    <x v="0"/>
    <x v="4"/>
    <x v="0"/>
    <m/>
  </r>
  <r>
    <n v="241065"/>
    <x v="0"/>
    <x v="0"/>
    <x v="1"/>
    <x v="3"/>
    <x v="10"/>
    <x v="273"/>
    <x v="0"/>
    <x v="0"/>
    <s v="Tesseramento"/>
    <x v="1"/>
    <x v="1"/>
    <x v="0"/>
    <m/>
  </r>
  <r>
    <n v="241090"/>
    <x v="1"/>
    <x v="0"/>
    <x v="1"/>
    <x v="2"/>
    <x v="1"/>
    <x v="239"/>
    <x v="0"/>
    <x v="1"/>
    <s v="Tesseramento"/>
    <x v="1"/>
    <x v="5"/>
    <x v="0"/>
    <m/>
  </r>
  <r>
    <n v="241093"/>
    <x v="1"/>
    <x v="0"/>
    <x v="1"/>
    <x v="2"/>
    <x v="1"/>
    <x v="239"/>
    <x v="0"/>
    <x v="0"/>
    <s v="Tesseramento"/>
    <x v="1"/>
    <x v="5"/>
    <x v="0"/>
    <m/>
  </r>
  <r>
    <n v="241069"/>
    <x v="0"/>
    <x v="0"/>
    <x v="1"/>
    <x v="3"/>
    <x v="8"/>
    <x v="127"/>
    <x v="0"/>
    <x v="0"/>
    <s v="Tesseramento"/>
    <x v="1"/>
    <x v="4"/>
    <x v="0"/>
    <m/>
  </r>
  <r>
    <n v="241130"/>
    <x v="1"/>
    <x v="0"/>
    <x v="1"/>
    <x v="2"/>
    <x v="4"/>
    <x v="338"/>
    <x v="0"/>
    <x v="0"/>
    <s v="Tesseramento"/>
    <x v="1"/>
    <x v="5"/>
    <x v="0"/>
    <m/>
  </r>
  <r>
    <n v="223642"/>
    <x v="0"/>
    <x v="0"/>
    <x v="2"/>
    <x v="2"/>
    <x v="14"/>
    <x v="290"/>
    <x v="0"/>
    <x v="0"/>
    <s v="Tesseramento"/>
    <x v="0"/>
    <x v="0"/>
    <x v="0"/>
    <m/>
  </r>
  <r>
    <n v="241099"/>
    <x v="0"/>
    <x v="0"/>
    <x v="1"/>
    <x v="1"/>
    <x v="10"/>
    <x v="63"/>
    <x v="0"/>
    <x v="0"/>
    <s v="Tesseramento"/>
    <x v="0"/>
    <x v="4"/>
    <x v="0"/>
    <m/>
  </r>
  <r>
    <n v="9407"/>
    <x v="0"/>
    <x v="0"/>
    <x v="0"/>
    <x v="0"/>
    <x v="12"/>
    <x v="148"/>
    <x v="0"/>
    <x v="0"/>
    <s v="Tesseramento"/>
    <x v="1"/>
    <x v="0"/>
    <x v="0"/>
    <m/>
  </r>
  <r>
    <n v="220763"/>
    <x v="0"/>
    <x v="1"/>
    <x v="0"/>
    <x v="1"/>
    <x v="11"/>
    <x v="126"/>
    <x v="0"/>
    <x v="1"/>
    <s v="Tesseramento"/>
    <x v="1"/>
    <x v="0"/>
    <x v="0"/>
    <m/>
  </r>
  <r>
    <n v="1706"/>
    <x v="0"/>
    <x v="0"/>
    <x v="0"/>
    <x v="0"/>
    <x v="2"/>
    <x v="192"/>
    <x v="0"/>
    <x v="0"/>
    <s v="Tesseramento"/>
    <x v="1"/>
    <x v="3"/>
    <x v="0"/>
    <m/>
  </r>
  <r>
    <n v="229205"/>
    <x v="0"/>
    <x v="1"/>
    <x v="0"/>
    <x v="0"/>
    <x v="2"/>
    <x v="192"/>
    <x v="0"/>
    <x v="0"/>
    <s v="Tesseramento"/>
    <x v="1"/>
    <x v="1"/>
    <x v="0"/>
    <m/>
  </r>
  <r>
    <n v="200334"/>
    <x v="0"/>
    <x v="1"/>
    <x v="0"/>
    <x v="0"/>
    <x v="2"/>
    <x v="192"/>
    <x v="0"/>
    <x v="0"/>
    <s v="Tesseramento"/>
    <x v="1"/>
    <x v="0"/>
    <x v="0"/>
    <m/>
  </r>
  <r>
    <n v="156308"/>
    <x v="0"/>
    <x v="0"/>
    <x v="0"/>
    <x v="0"/>
    <x v="2"/>
    <x v="192"/>
    <x v="0"/>
    <x v="0"/>
    <s v="Tesseramento"/>
    <x v="1"/>
    <x v="4"/>
    <x v="0"/>
    <m/>
  </r>
  <r>
    <n v="209481"/>
    <x v="0"/>
    <x v="1"/>
    <x v="2"/>
    <x v="0"/>
    <x v="7"/>
    <x v="293"/>
    <x v="0"/>
    <x v="0"/>
    <s v="Tesseramento"/>
    <x v="1"/>
    <x v="0"/>
    <x v="0"/>
    <m/>
  </r>
  <r>
    <n v="237827"/>
    <x v="1"/>
    <x v="0"/>
    <x v="1"/>
    <x v="2"/>
    <x v="2"/>
    <x v="230"/>
    <x v="0"/>
    <x v="0"/>
    <s v="Tesseramento"/>
    <x v="1"/>
    <x v="5"/>
    <x v="0"/>
    <m/>
  </r>
  <r>
    <n v="148719"/>
    <x v="0"/>
    <x v="0"/>
    <x v="0"/>
    <x v="0"/>
    <x v="2"/>
    <x v="230"/>
    <x v="0"/>
    <x v="0"/>
    <s v="Tesseramento"/>
    <x v="1"/>
    <x v="0"/>
    <x v="0"/>
    <m/>
  </r>
  <r>
    <n v="237868"/>
    <x v="0"/>
    <x v="1"/>
    <x v="1"/>
    <x v="1"/>
    <x v="7"/>
    <x v="293"/>
    <x v="0"/>
    <x v="0"/>
    <s v="Tesseramento"/>
    <x v="1"/>
    <x v="0"/>
    <x v="0"/>
    <m/>
  </r>
  <r>
    <n v="83453"/>
    <x v="0"/>
    <x v="0"/>
    <x v="2"/>
    <x v="4"/>
    <x v="2"/>
    <x v="230"/>
    <x v="0"/>
    <x v="0"/>
    <s v="Tesseramento"/>
    <x v="1"/>
    <x v="0"/>
    <x v="0"/>
    <m/>
  </r>
  <r>
    <n v="233211"/>
    <x v="0"/>
    <x v="1"/>
    <x v="0"/>
    <x v="3"/>
    <x v="7"/>
    <x v="11"/>
    <x v="0"/>
    <x v="0"/>
    <s v="Tesseramento"/>
    <x v="1"/>
    <x v="0"/>
    <x v="0"/>
    <m/>
  </r>
  <r>
    <n v="87145"/>
    <x v="0"/>
    <x v="0"/>
    <x v="0"/>
    <x v="0"/>
    <x v="1"/>
    <x v="22"/>
    <x v="0"/>
    <x v="0"/>
    <s v="Tesseramento"/>
    <x v="1"/>
    <x v="0"/>
    <x v="0"/>
    <m/>
  </r>
  <r>
    <n v="213494"/>
    <x v="0"/>
    <x v="1"/>
    <x v="0"/>
    <x v="1"/>
    <x v="2"/>
    <x v="172"/>
    <x v="0"/>
    <x v="0"/>
    <s v="Tesseramento"/>
    <x v="1"/>
    <x v="1"/>
    <x v="0"/>
    <m/>
  </r>
  <r>
    <n v="186780"/>
    <x v="0"/>
    <x v="1"/>
    <x v="2"/>
    <x v="0"/>
    <x v="7"/>
    <x v="135"/>
    <x v="0"/>
    <x v="0"/>
    <s v="Tesseramento"/>
    <x v="1"/>
    <x v="0"/>
    <x v="0"/>
    <m/>
  </r>
  <r>
    <n v="219924"/>
    <x v="0"/>
    <x v="0"/>
    <x v="0"/>
    <x v="1"/>
    <x v="7"/>
    <x v="135"/>
    <x v="0"/>
    <x v="0"/>
    <s v="Tesseramento"/>
    <x v="1"/>
    <x v="0"/>
    <x v="0"/>
    <m/>
  </r>
  <r>
    <n v="237863"/>
    <x v="0"/>
    <x v="0"/>
    <x v="1"/>
    <x v="1"/>
    <x v="7"/>
    <x v="347"/>
    <x v="0"/>
    <x v="1"/>
    <s v="Tesseramento"/>
    <x v="0"/>
    <x v="3"/>
    <x v="0"/>
    <m/>
  </r>
  <r>
    <n v="237867"/>
    <x v="0"/>
    <x v="1"/>
    <x v="1"/>
    <x v="1"/>
    <x v="7"/>
    <x v="293"/>
    <x v="0"/>
    <x v="0"/>
    <s v="Tesseramento"/>
    <x v="1"/>
    <x v="0"/>
    <x v="0"/>
    <m/>
  </r>
  <r>
    <n v="237866"/>
    <x v="0"/>
    <x v="1"/>
    <x v="1"/>
    <x v="2"/>
    <x v="7"/>
    <x v="293"/>
    <x v="0"/>
    <x v="1"/>
    <s v="Tesseramento"/>
    <x v="1"/>
    <x v="0"/>
    <x v="0"/>
    <m/>
  </r>
  <r>
    <n v="237822"/>
    <x v="0"/>
    <x v="0"/>
    <x v="1"/>
    <x v="3"/>
    <x v="4"/>
    <x v="68"/>
    <x v="0"/>
    <x v="0"/>
    <s v="Tesseramento"/>
    <x v="1"/>
    <x v="0"/>
    <x v="0"/>
    <m/>
  </r>
  <r>
    <n v="237821"/>
    <x v="0"/>
    <x v="0"/>
    <x v="1"/>
    <x v="3"/>
    <x v="4"/>
    <x v="68"/>
    <x v="0"/>
    <x v="0"/>
    <s v="Tesseramento"/>
    <x v="1"/>
    <x v="1"/>
    <x v="0"/>
    <m/>
  </r>
  <r>
    <n v="237824"/>
    <x v="0"/>
    <x v="0"/>
    <x v="1"/>
    <x v="1"/>
    <x v="4"/>
    <x v="68"/>
    <x v="0"/>
    <x v="1"/>
    <s v="Tesseramento"/>
    <x v="1"/>
    <x v="0"/>
    <x v="0"/>
    <m/>
  </r>
  <r>
    <n v="97085"/>
    <x v="0"/>
    <x v="0"/>
    <x v="2"/>
    <x v="1"/>
    <x v="6"/>
    <x v="354"/>
    <x v="0"/>
    <x v="0"/>
    <s v="Tesseramento"/>
    <x v="0"/>
    <x v="3"/>
    <x v="0"/>
    <m/>
  </r>
  <r>
    <n v="237804"/>
    <x v="0"/>
    <x v="0"/>
    <x v="1"/>
    <x v="0"/>
    <x v="11"/>
    <x v="142"/>
    <x v="0"/>
    <x v="0"/>
    <s v="Tesseramento"/>
    <x v="1"/>
    <x v="0"/>
    <x v="0"/>
    <m/>
  </r>
  <r>
    <n v="237823"/>
    <x v="0"/>
    <x v="0"/>
    <x v="1"/>
    <x v="0"/>
    <x v="4"/>
    <x v="68"/>
    <x v="0"/>
    <x v="0"/>
    <s v="Tesseramento"/>
    <x v="1"/>
    <x v="0"/>
    <x v="0"/>
    <m/>
  </r>
  <r>
    <n v="165057"/>
    <x v="0"/>
    <x v="0"/>
    <x v="0"/>
    <x v="0"/>
    <x v="11"/>
    <x v="102"/>
    <x v="0"/>
    <x v="1"/>
    <s v="Tesseramento"/>
    <x v="1"/>
    <x v="0"/>
    <x v="0"/>
    <m/>
  </r>
  <r>
    <n v="237895"/>
    <x v="0"/>
    <x v="1"/>
    <x v="1"/>
    <x v="0"/>
    <x v="15"/>
    <x v="203"/>
    <x v="0"/>
    <x v="0"/>
    <s v="Tesseramento"/>
    <x v="1"/>
    <x v="0"/>
    <x v="0"/>
    <m/>
  </r>
  <r>
    <n v="237894"/>
    <x v="0"/>
    <x v="0"/>
    <x v="1"/>
    <x v="0"/>
    <x v="15"/>
    <x v="203"/>
    <x v="0"/>
    <x v="0"/>
    <s v="Tesseramento"/>
    <x v="1"/>
    <x v="1"/>
    <x v="0"/>
    <m/>
  </r>
  <r>
    <n v="227399"/>
    <x v="1"/>
    <x v="0"/>
    <x v="0"/>
    <x v="0"/>
    <x v="7"/>
    <x v="41"/>
    <x v="0"/>
    <x v="0"/>
    <s v="Tesseramento"/>
    <x v="1"/>
    <x v="6"/>
    <x v="0"/>
    <m/>
  </r>
  <r>
    <n v="209411"/>
    <x v="0"/>
    <x v="0"/>
    <x v="0"/>
    <x v="0"/>
    <x v="1"/>
    <x v="1"/>
    <x v="0"/>
    <x v="0"/>
    <s v="Tesseramento"/>
    <x v="0"/>
    <x v="0"/>
    <x v="0"/>
    <m/>
  </r>
  <r>
    <n v="237972"/>
    <x v="0"/>
    <x v="0"/>
    <x v="1"/>
    <x v="2"/>
    <x v="7"/>
    <x v="210"/>
    <x v="0"/>
    <x v="0"/>
    <s v="Tesseramento"/>
    <x v="0"/>
    <x v="0"/>
    <x v="0"/>
    <m/>
  </r>
  <r>
    <n v="15209"/>
    <x v="0"/>
    <x v="0"/>
    <x v="2"/>
    <x v="0"/>
    <x v="7"/>
    <x v="41"/>
    <x v="0"/>
    <x v="0"/>
    <s v="Tesseramento"/>
    <x v="1"/>
    <x v="4"/>
    <x v="0"/>
    <m/>
  </r>
  <r>
    <n v="123942"/>
    <x v="0"/>
    <x v="0"/>
    <x v="0"/>
    <x v="0"/>
    <x v="7"/>
    <x v="210"/>
    <x v="0"/>
    <x v="0"/>
    <s v="Tesseramento"/>
    <x v="0"/>
    <x v="0"/>
    <x v="0"/>
    <m/>
  </r>
  <r>
    <n v="189849"/>
    <x v="0"/>
    <x v="1"/>
    <x v="0"/>
    <x v="0"/>
    <x v="14"/>
    <x v="131"/>
    <x v="0"/>
    <x v="0"/>
    <s v="Tesseramento"/>
    <x v="1"/>
    <x v="0"/>
    <x v="0"/>
    <m/>
  </r>
  <r>
    <n v="86565"/>
    <x v="0"/>
    <x v="0"/>
    <x v="0"/>
    <x v="0"/>
    <x v="1"/>
    <x v="73"/>
    <x v="0"/>
    <x v="0"/>
    <s v="Tesseramento"/>
    <x v="1"/>
    <x v="0"/>
    <x v="0"/>
    <m/>
  </r>
  <r>
    <n v="175004"/>
    <x v="1"/>
    <x v="0"/>
    <x v="0"/>
    <x v="0"/>
    <x v="4"/>
    <x v="330"/>
    <x v="0"/>
    <x v="0"/>
    <s v="Tesseramento"/>
    <x v="1"/>
    <x v="2"/>
    <x v="0"/>
    <m/>
  </r>
  <r>
    <n v="68043"/>
    <x v="0"/>
    <x v="0"/>
    <x v="0"/>
    <x v="1"/>
    <x v="4"/>
    <x v="330"/>
    <x v="0"/>
    <x v="1"/>
    <s v="Tesseramento"/>
    <x v="1"/>
    <x v="4"/>
    <x v="0"/>
    <m/>
  </r>
  <r>
    <n v="68044"/>
    <x v="0"/>
    <x v="0"/>
    <x v="0"/>
    <x v="0"/>
    <x v="4"/>
    <x v="330"/>
    <x v="0"/>
    <x v="0"/>
    <s v="Tesseramento"/>
    <x v="1"/>
    <x v="4"/>
    <x v="0"/>
    <m/>
  </r>
  <r>
    <n v="51557"/>
    <x v="0"/>
    <x v="0"/>
    <x v="2"/>
    <x v="0"/>
    <x v="4"/>
    <x v="330"/>
    <x v="0"/>
    <x v="0"/>
    <s v="Tesseramento"/>
    <x v="1"/>
    <x v="0"/>
    <x v="0"/>
    <m/>
  </r>
  <r>
    <n v="3626"/>
    <x v="0"/>
    <x v="0"/>
    <x v="0"/>
    <x v="0"/>
    <x v="7"/>
    <x v="223"/>
    <x v="0"/>
    <x v="0"/>
    <s v="Tesseramento"/>
    <x v="2"/>
    <x v="4"/>
    <x v="0"/>
    <m/>
  </r>
  <r>
    <n v="3627"/>
    <x v="0"/>
    <x v="0"/>
    <x v="0"/>
    <x v="0"/>
    <x v="7"/>
    <x v="223"/>
    <x v="0"/>
    <x v="1"/>
    <s v="Tesseramento"/>
    <x v="2"/>
    <x v="4"/>
    <x v="0"/>
    <m/>
  </r>
  <r>
    <n v="85632"/>
    <x v="0"/>
    <x v="0"/>
    <x v="0"/>
    <x v="0"/>
    <x v="4"/>
    <x v="197"/>
    <x v="0"/>
    <x v="0"/>
    <s v="Tesseramento"/>
    <x v="1"/>
    <x v="4"/>
    <x v="0"/>
    <m/>
  </r>
  <r>
    <n v="225419"/>
    <x v="0"/>
    <x v="0"/>
    <x v="0"/>
    <x v="0"/>
    <x v="4"/>
    <x v="197"/>
    <x v="0"/>
    <x v="1"/>
    <s v="Tesseramento"/>
    <x v="1"/>
    <x v="0"/>
    <x v="0"/>
    <m/>
  </r>
  <r>
    <n v="220400"/>
    <x v="0"/>
    <x v="0"/>
    <x v="2"/>
    <x v="1"/>
    <x v="4"/>
    <x v="197"/>
    <x v="0"/>
    <x v="1"/>
    <s v="Tesseramento"/>
    <x v="1"/>
    <x v="4"/>
    <x v="0"/>
    <m/>
  </r>
  <r>
    <n v="171709"/>
    <x v="0"/>
    <x v="0"/>
    <x v="0"/>
    <x v="1"/>
    <x v="11"/>
    <x v="389"/>
    <x v="0"/>
    <x v="0"/>
    <s v="Tesseramento"/>
    <x v="0"/>
    <x v="4"/>
    <x v="0"/>
    <m/>
  </r>
  <r>
    <n v="237855"/>
    <x v="0"/>
    <x v="0"/>
    <x v="1"/>
    <x v="1"/>
    <x v="9"/>
    <x v="255"/>
    <x v="0"/>
    <x v="1"/>
    <s v="Tesseramento"/>
    <x v="0"/>
    <x v="4"/>
    <x v="0"/>
    <m/>
  </r>
  <r>
    <n v="53922"/>
    <x v="0"/>
    <x v="0"/>
    <x v="0"/>
    <x v="0"/>
    <x v="2"/>
    <x v="230"/>
    <x v="0"/>
    <x v="0"/>
    <s v="Tesseramento"/>
    <x v="1"/>
    <x v="3"/>
    <x v="0"/>
    <m/>
  </r>
  <r>
    <n v="214694"/>
    <x v="0"/>
    <x v="0"/>
    <x v="0"/>
    <x v="1"/>
    <x v="2"/>
    <x v="230"/>
    <x v="0"/>
    <x v="0"/>
    <s v="Tesseramento"/>
    <x v="1"/>
    <x v="1"/>
    <x v="0"/>
    <m/>
  </r>
  <r>
    <n v="24423"/>
    <x v="0"/>
    <x v="0"/>
    <x v="2"/>
    <x v="1"/>
    <x v="10"/>
    <x v="63"/>
    <x v="0"/>
    <x v="0"/>
    <s v="Tesseramento"/>
    <x v="0"/>
    <x v="3"/>
    <x v="0"/>
    <m/>
  </r>
  <r>
    <n v="207082"/>
    <x v="0"/>
    <x v="1"/>
    <x v="0"/>
    <x v="0"/>
    <x v="3"/>
    <x v="331"/>
    <x v="0"/>
    <x v="0"/>
    <s v="Tesseramento"/>
    <x v="1"/>
    <x v="0"/>
    <x v="0"/>
    <m/>
  </r>
  <r>
    <n v="141372"/>
    <x v="0"/>
    <x v="0"/>
    <x v="0"/>
    <x v="0"/>
    <x v="12"/>
    <x v="254"/>
    <x v="0"/>
    <x v="1"/>
    <s v="Tesseramento"/>
    <x v="0"/>
    <x v="3"/>
    <x v="0"/>
    <m/>
  </r>
  <r>
    <n v="84838"/>
    <x v="0"/>
    <x v="0"/>
    <x v="0"/>
    <x v="0"/>
    <x v="2"/>
    <x v="230"/>
    <x v="0"/>
    <x v="0"/>
    <s v="Tesseramento"/>
    <x v="1"/>
    <x v="1"/>
    <x v="0"/>
    <m/>
  </r>
  <r>
    <n v="201007"/>
    <x v="0"/>
    <x v="0"/>
    <x v="0"/>
    <x v="1"/>
    <x v="7"/>
    <x v="135"/>
    <x v="0"/>
    <x v="0"/>
    <s v="Tesseramento"/>
    <x v="1"/>
    <x v="1"/>
    <x v="0"/>
    <m/>
  </r>
  <r>
    <n v="196467"/>
    <x v="0"/>
    <x v="0"/>
    <x v="0"/>
    <x v="1"/>
    <x v="11"/>
    <x v="142"/>
    <x v="0"/>
    <x v="1"/>
    <s v="Tesseramento"/>
    <x v="1"/>
    <x v="3"/>
    <x v="0"/>
    <m/>
  </r>
  <r>
    <n v="168194"/>
    <x v="0"/>
    <x v="0"/>
    <x v="0"/>
    <x v="1"/>
    <x v="7"/>
    <x v="395"/>
    <x v="0"/>
    <x v="1"/>
    <s v="Tesseramento"/>
    <x v="0"/>
    <x v="0"/>
    <x v="0"/>
    <m/>
  </r>
  <r>
    <n v="57846"/>
    <x v="0"/>
    <x v="0"/>
    <x v="0"/>
    <x v="0"/>
    <x v="11"/>
    <x v="142"/>
    <x v="0"/>
    <x v="0"/>
    <s v="Tesseramento"/>
    <x v="1"/>
    <x v="0"/>
    <x v="0"/>
    <m/>
  </r>
  <r>
    <n v="213009"/>
    <x v="0"/>
    <x v="0"/>
    <x v="0"/>
    <x v="1"/>
    <x v="11"/>
    <x v="142"/>
    <x v="0"/>
    <x v="1"/>
    <s v="Tesseramento"/>
    <x v="1"/>
    <x v="3"/>
    <x v="0"/>
    <m/>
  </r>
  <r>
    <n v="237805"/>
    <x v="0"/>
    <x v="0"/>
    <x v="1"/>
    <x v="2"/>
    <x v="11"/>
    <x v="142"/>
    <x v="0"/>
    <x v="1"/>
    <s v="Tesseramento"/>
    <x v="1"/>
    <x v="0"/>
    <x v="0"/>
    <m/>
  </r>
  <r>
    <n v="237803"/>
    <x v="0"/>
    <x v="0"/>
    <x v="1"/>
    <x v="2"/>
    <x v="11"/>
    <x v="142"/>
    <x v="0"/>
    <x v="0"/>
    <s v="Tesseramento"/>
    <x v="1"/>
    <x v="0"/>
    <x v="0"/>
    <m/>
  </r>
  <r>
    <n v="237870"/>
    <x v="1"/>
    <x v="0"/>
    <x v="1"/>
    <x v="2"/>
    <x v="8"/>
    <x v="128"/>
    <x v="0"/>
    <x v="1"/>
    <s v="Tesseramento"/>
    <x v="1"/>
    <x v="5"/>
    <x v="0"/>
    <m/>
  </r>
  <r>
    <n v="86383"/>
    <x v="0"/>
    <x v="0"/>
    <x v="0"/>
    <x v="0"/>
    <x v="15"/>
    <x v="72"/>
    <x v="0"/>
    <x v="0"/>
    <s v="Tesseramento"/>
    <x v="1"/>
    <x v="3"/>
    <x v="0"/>
    <m/>
  </r>
  <r>
    <n v="229399"/>
    <x v="0"/>
    <x v="1"/>
    <x v="0"/>
    <x v="0"/>
    <x v="7"/>
    <x v="25"/>
    <x v="0"/>
    <x v="1"/>
    <s v="Tesseramento"/>
    <x v="0"/>
    <x v="0"/>
    <x v="0"/>
    <m/>
  </r>
  <r>
    <n v="125392"/>
    <x v="0"/>
    <x v="0"/>
    <x v="0"/>
    <x v="0"/>
    <x v="7"/>
    <x v="185"/>
    <x v="0"/>
    <x v="0"/>
    <s v="Tesseramento"/>
    <x v="1"/>
    <x v="0"/>
    <x v="0"/>
    <m/>
  </r>
  <r>
    <n v="218232"/>
    <x v="0"/>
    <x v="1"/>
    <x v="0"/>
    <x v="1"/>
    <x v="4"/>
    <x v="166"/>
    <x v="0"/>
    <x v="0"/>
    <s v="Tesseramento"/>
    <x v="1"/>
    <x v="3"/>
    <x v="0"/>
    <m/>
  </r>
  <r>
    <n v="215596"/>
    <x v="0"/>
    <x v="1"/>
    <x v="0"/>
    <x v="1"/>
    <x v="4"/>
    <x v="166"/>
    <x v="0"/>
    <x v="1"/>
    <s v="Tesseramento"/>
    <x v="1"/>
    <x v="3"/>
    <x v="0"/>
    <m/>
  </r>
  <r>
    <n v="62140"/>
    <x v="0"/>
    <x v="0"/>
    <x v="0"/>
    <x v="0"/>
    <x v="4"/>
    <x v="303"/>
    <x v="0"/>
    <x v="1"/>
    <s v="Tesseramento"/>
    <x v="1"/>
    <x v="3"/>
    <x v="0"/>
    <m/>
  </r>
  <r>
    <n v="157642"/>
    <x v="0"/>
    <x v="0"/>
    <x v="0"/>
    <x v="0"/>
    <x v="4"/>
    <x v="147"/>
    <x v="0"/>
    <x v="1"/>
    <s v="Tesseramento"/>
    <x v="1"/>
    <x v="3"/>
    <x v="0"/>
    <m/>
  </r>
  <r>
    <n v="157643"/>
    <x v="0"/>
    <x v="0"/>
    <x v="0"/>
    <x v="0"/>
    <x v="4"/>
    <x v="147"/>
    <x v="0"/>
    <x v="0"/>
    <s v="Tesseramento"/>
    <x v="1"/>
    <x v="3"/>
    <x v="0"/>
    <m/>
  </r>
  <r>
    <n v="195283"/>
    <x v="0"/>
    <x v="0"/>
    <x v="0"/>
    <x v="0"/>
    <x v="1"/>
    <x v="1"/>
    <x v="0"/>
    <x v="1"/>
    <s v="Tesseramento"/>
    <x v="0"/>
    <x v="0"/>
    <x v="0"/>
    <m/>
  </r>
  <r>
    <n v="162077"/>
    <x v="0"/>
    <x v="0"/>
    <x v="0"/>
    <x v="0"/>
    <x v="13"/>
    <x v="177"/>
    <x v="0"/>
    <x v="0"/>
    <s v="Tesseramento"/>
    <x v="1"/>
    <x v="0"/>
    <x v="0"/>
    <m/>
  </r>
  <r>
    <n v="208223"/>
    <x v="0"/>
    <x v="0"/>
    <x v="0"/>
    <x v="0"/>
    <x v="13"/>
    <x v="177"/>
    <x v="0"/>
    <x v="0"/>
    <s v="Tesseramento"/>
    <x v="1"/>
    <x v="0"/>
    <x v="0"/>
    <m/>
  </r>
  <r>
    <n v="237833"/>
    <x v="0"/>
    <x v="0"/>
    <x v="1"/>
    <x v="2"/>
    <x v="4"/>
    <x v="151"/>
    <x v="0"/>
    <x v="0"/>
    <s v="Tesseramento"/>
    <x v="1"/>
    <x v="0"/>
    <x v="0"/>
    <m/>
  </r>
  <r>
    <n v="69235"/>
    <x v="0"/>
    <x v="0"/>
    <x v="0"/>
    <x v="0"/>
    <x v="4"/>
    <x v="219"/>
    <x v="0"/>
    <x v="1"/>
    <s v="Tesseramento"/>
    <x v="0"/>
    <x v="4"/>
    <x v="0"/>
    <m/>
  </r>
  <r>
    <n v="237837"/>
    <x v="1"/>
    <x v="0"/>
    <x v="1"/>
    <x v="3"/>
    <x v="4"/>
    <x v="151"/>
    <x v="0"/>
    <x v="1"/>
    <s v="Tesseramento"/>
    <x v="1"/>
    <x v="5"/>
    <x v="0"/>
    <m/>
  </r>
  <r>
    <n v="56373"/>
    <x v="0"/>
    <x v="0"/>
    <x v="2"/>
    <x v="0"/>
    <x v="7"/>
    <x v="165"/>
    <x v="0"/>
    <x v="0"/>
    <s v="Tesseramento"/>
    <x v="0"/>
    <x v="0"/>
    <x v="0"/>
    <m/>
  </r>
  <r>
    <n v="237887"/>
    <x v="0"/>
    <x v="1"/>
    <x v="1"/>
    <x v="1"/>
    <x v="4"/>
    <x v="219"/>
    <x v="0"/>
    <x v="1"/>
    <s v="Tesseramento"/>
    <x v="0"/>
    <x v="0"/>
    <x v="0"/>
    <m/>
  </r>
  <r>
    <n v="237836"/>
    <x v="1"/>
    <x v="0"/>
    <x v="1"/>
    <x v="1"/>
    <x v="4"/>
    <x v="151"/>
    <x v="0"/>
    <x v="1"/>
    <s v="Tesseramento"/>
    <x v="1"/>
    <x v="5"/>
    <x v="0"/>
    <m/>
  </r>
  <r>
    <n v="227707"/>
    <x v="1"/>
    <x v="0"/>
    <x v="0"/>
    <x v="1"/>
    <x v="4"/>
    <x v="84"/>
    <x v="0"/>
    <x v="1"/>
    <s v="Tesseramento"/>
    <x v="0"/>
    <x v="6"/>
    <x v="0"/>
    <m/>
  </r>
  <r>
    <n v="15495"/>
    <x v="0"/>
    <x v="0"/>
    <x v="0"/>
    <x v="0"/>
    <x v="4"/>
    <x v="151"/>
    <x v="0"/>
    <x v="0"/>
    <s v="Tesseramento"/>
    <x v="1"/>
    <x v="3"/>
    <x v="0"/>
    <m/>
  </r>
  <r>
    <n v="15497"/>
    <x v="0"/>
    <x v="0"/>
    <x v="0"/>
    <x v="0"/>
    <x v="4"/>
    <x v="151"/>
    <x v="0"/>
    <x v="1"/>
    <s v="Tesseramento"/>
    <x v="1"/>
    <x v="3"/>
    <x v="0"/>
    <m/>
  </r>
  <r>
    <n v="7438"/>
    <x v="0"/>
    <x v="0"/>
    <x v="0"/>
    <x v="0"/>
    <x v="4"/>
    <x v="151"/>
    <x v="0"/>
    <x v="1"/>
    <s v="Tesseramento"/>
    <x v="1"/>
    <x v="0"/>
    <x v="0"/>
    <m/>
  </r>
  <r>
    <n v="230088"/>
    <x v="1"/>
    <x v="0"/>
    <x v="0"/>
    <x v="1"/>
    <x v="4"/>
    <x v="151"/>
    <x v="0"/>
    <x v="0"/>
    <s v="Tesseramento"/>
    <x v="1"/>
    <x v="5"/>
    <x v="0"/>
    <m/>
  </r>
  <r>
    <n v="211962"/>
    <x v="1"/>
    <x v="0"/>
    <x v="0"/>
    <x v="0"/>
    <x v="2"/>
    <x v="224"/>
    <x v="0"/>
    <x v="0"/>
    <s v="Tesseramento"/>
    <x v="1"/>
    <x v="7"/>
    <x v="0"/>
    <m/>
  </r>
  <r>
    <n v="237834"/>
    <x v="1"/>
    <x v="0"/>
    <x v="1"/>
    <x v="1"/>
    <x v="4"/>
    <x v="151"/>
    <x v="0"/>
    <x v="0"/>
    <s v="Tesseramento"/>
    <x v="1"/>
    <x v="5"/>
    <x v="0"/>
    <m/>
  </r>
  <r>
    <n v="227160"/>
    <x v="0"/>
    <x v="0"/>
    <x v="0"/>
    <x v="0"/>
    <x v="7"/>
    <x v="210"/>
    <x v="0"/>
    <x v="0"/>
    <s v="Tesseramento"/>
    <x v="0"/>
    <x v="0"/>
    <x v="0"/>
    <m/>
  </r>
  <r>
    <n v="237835"/>
    <x v="1"/>
    <x v="0"/>
    <x v="1"/>
    <x v="2"/>
    <x v="4"/>
    <x v="151"/>
    <x v="0"/>
    <x v="0"/>
    <s v="Tesseramento"/>
    <x v="1"/>
    <x v="5"/>
    <x v="0"/>
    <m/>
  </r>
  <r>
    <n v="237940"/>
    <x v="0"/>
    <x v="0"/>
    <x v="1"/>
    <x v="0"/>
    <x v="7"/>
    <x v="181"/>
    <x v="0"/>
    <x v="0"/>
    <s v="Tesseramento"/>
    <x v="1"/>
    <x v="3"/>
    <x v="0"/>
    <m/>
  </r>
  <r>
    <n v="100020"/>
    <x v="0"/>
    <x v="0"/>
    <x v="0"/>
    <x v="0"/>
    <x v="7"/>
    <x v="210"/>
    <x v="0"/>
    <x v="1"/>
    <s v="Tesseramento"/>
    <x v="0"/>
    <x v="0"/>
    <x v="0"/>
    <m/>
  </r>
  <r>
    <n v="237923"/>
    <x v="1"/>
    <x v="1"/>
    <x v="1"/>
    <x v="2"/>
    <x v="2"/>
    <x v="224"/>
    <x v="0"/>
    <x v="0"/>
    <s v="Tesseramento"/>
    <x v="1"/>
    <x v="5"/>
    <x v="0"/>
    <m/>
  </r>
  <r>
    <n v="109444"/>
    <x v="0"/>
    <x v="0"/>
    <x v="0"/>
    <x v="0"/>
    <x v="7"/>
    <x v="181"/>
    <x v="0"/>
    <x v="0"/>
    <s v="Tesseramento"/>
    <x v="1"/>
    <x v="3"/>
    <x v="0"/>
    <m/>
  </r>
  <r>
    <n v="237924"/>
    <x v="1"/>
    <x v="1"/>
    <x v="1"/>
    <x v="2"/>
    <x v="2"/>
    <x v="224"/>
    <x v="0"/>
    <x v="1"/>
    <s v="Tesseramento"/>
    <x v="1"/>
    <x v="5"/>
    <x v="0"/>
    <m/>
  </r>
  <r>
    <n v="121355"/>
    <x v="0"/>
    <x v="0"/>
    <x v="0"/>
    <x v="0"/>
    <x v="7"/>
    <x v="210"/>
    <x v="0"/>
    <x v="0"/>
    <s v="Tesseramento"/>
    <x v="0"/>
    <x v="3"/>
    <x v="0"/>
    <m/>
  </r>
  <r>
    <n v="197240"/>
    <x v="0"/>
    <x v="0"/>
    <x v="0"/>
    <x v="1"/>
    <x v="7"/>
    <x v="210"/>
    <x v="0"/>
    <x v="1"/>
    <s v="Tesseramento"/>
    <x v="0"/>
    <x v="3"/>
    <x v="0"/>
    <m/>
  </r>
  <r>
    <n v="34772"/>
    <x v="0"/>
    <x v="2"/>
    <x v="0"/>
    <x v="6"/>
    <x v="2"/>
    <x v="307"/>
    <x v="1"/>
    <x v="0"/>
    <s v="Tesseramento"/>
    <x v="1"/>
    <x v="8"/>
    <x v="0"/>
    <m/>
  </r>
  <r>
    <n v="26115"/>
    <x v="0"/>
    <x v="0"/>
    <x v="0"/>
    <x v="0"/>
    <x v="1"/>
    <x v="176"/>
    <x v="0"/>
    <x v="0"/>
    <s v="Tesseramento"/>
    <x v="1"/>
    <x v="3"/>
    <x v="0"/>
    <m/>
  </r>
  <r>
    <n v="87372"/>
    <x v="0"/>
    <x v="0"/>
    <x v="0"/>
    <x v="0"/>
    <x v="7"/>
    <x v="211"/>
    <x v="0"/>
    <x v="0"/>
    <s v="Tesseramento"/>
    <x v="1"/>
    <x v="0"/>
    <x v="0"/>
    <m/>
  </r>
  <r>
    <n v="52015"/>
    <x v="0"/>
    <x v="1"/>
    <x v="2"/>
    <x v="1"/>
    <x v="7"/>
    <x v="211"/>
    <x v="0"/>
    <x v="1"/>
    <s v="Tesseramento"/>
    <x v="1"/>
    <x v="0"/>
    <x v="0"/>
    <m/>
  </r>
  <r>
    <n v="110258"/>
    <x v="0"/>
    <x v="0"/>
    <x v="0"/>
    <x v="1"/>
    <x v="7"/>
    <x v="211"/>
    <x v="0"/>
    <x v="0"/>
    <s v="Tesseramento"/>
    <x v="1"/>
    <x v="4"/>
    <x v="0"/>
    <m/>
  </r>
  <r>
    <n v="146471"/>
    <x v="0"/>
    <x v="1"/>
    <x v="2"/>
    <x v="1"/>
    <x v="7"/>
    <x v="211"/>
    <x v="0"/>
    <x v="0"/>
    <s v="Tesseramento"/>
    <x v="1"/>
    <x v="0"/>
    <x v="0"/>
    <m/>
  </r>
  <r>
    <n v="34880"/>
    <x v="0"/>
    <x v="2"/>
    <x v="2"/>
    <x v="6"/>
    <x v="2"/>
    <x v="307"/>
    <x v="1"/>
    <x v="0"/>
    <s v="Tesseramento"/>
    <x v="1"/>
    <x v="8"/>
    <x v="0"/>
    <m/>
  </r>
  <r>
    <n v="8237"/>
    <x v="0"/>
    <x v="0"/>
    <x v="0"/>
    <x v="0"/>
    <x v="12"/>
    <x v="27"/>
    <x v="0"/>
    <x v="0"/>
    <s v="Tesseramento"/>
    <x v="1"/>
    <x v="0"/>
    <x v="0"/>
    <m/>
  </r>
  <r>
    <n v="237809"/>
    <x v="0"/>
    <x v="1"/>
    <x v="1"/>
    <x v="2"/>
    <x v="2"/>
    <x v="163"/>
    <x v="0"/>
    <x v="0"/>
    <s v="Tesseramento"/>
    <x v="0"/>
    <x v="1"/>
    <x v="0"/>
    <m/>
  </r>
  <r>
    <n v="93816"/>
    <x v="0"/>
    <x v="0"/>
    <x v="0"/>
    <x v="0"/>
    <x v="8"/>
    <x v="61"/>
    <x v="0"/>
    <x v="0"/>
    <s v="Tesseramento"/>
    <x v="1"/>
    <x v="4"/>
    <x v="0"/>
    <m/>
  </r>
  <r>
    <n v="65508"/>
    <x v="0"/>
    <x v="0"/>
    <x v="0"/>
    <x v="0"/>
    <x v="7"/>
    <x v="213"/>
    <x v="0"/>
    <x v="0"/>
    <s v="Tesseramento"/>
    <x v="1"/>
    <x v="0"/>
    <x v="0"/>
    <m/>
  </r>
  <r>
    <n v="56161"/>
    <x v="0"/>
    <x v="0"/>
    <x v="0"/>
    <x v="0"/>
    <x v="7"/>
    <x v="213"/>
    <x v="0"/>
    <x v="0"/>
    <s v="Tesseramento"/>
    <x v="1"/>
    <x v="3"/>
    <x v="0"/>
    <m/>
  </r>
  <r>
    <n v="237905"/>
    <x v="1"/>
    <x v="1"/>
    <x v="1"/>
    <x v="2"/>
    <x v="2"/>
    <x v="55"/>
    <x v="0"/>
    <x v="0"/>
    <s v="Tesseramento"/>
    <x v="1"/>
    <x v="5"/>
    <x v="0"/>
    <m/>
  </r>
  <r>
    <n v="237906"/>
    <x v="1"/>
    <x v="1"/>
    <x v="1"/>
    <x v="2"/>
    <x v="2"/>
    <x v="55"/>
    <x v="0"/>
    <x v="1"/>
    <s v="Tesseramento"/>
    <x v="1"/>
    <x v="5"/>
    <x v="0"/>
    <m/>
  </r>
  <r>
    <n v="202847"/>
    <x v="1"/>
    <x v="0"/>
    <x v="0"/>
    <x v="1"/>
    <x v="2"/>
    <x v="292"/>
    <x v="0"/>
    <x v="1"/>
    <s v="Tesseramento"/>
    <x v="1"/>
    <x v="5"/>
    <x v="0"/>
    <m/>
  </r>
  <r>
    <n v="20439"/>
    <x v="0"/>
    <x v="0"/>
    <x v="0"/>
    <x v="0"/>
    <x v="2"/>
    <x v="292"/>
    <x v="0"/>
    <x v="0"/>
    <s v="Tesseramento"/>
    <x v="1"/>
    <x v="0"/>
    <x v="0"/>
    <m/>
  </r>
  <r>
    <n v="30792"/>
    <x v="0"/>
    <x v="0"/>
    <x v="0"/>
    <x v="0"/>
    <x v="2"/>
    <x v="292"/>
    <x v="0"/>
    <x v="0"/>
    <s v="Tesseramento"/>
    <x v="1"/>
    <x v="1"/>
    <x v="0"/>
    <m/>
  </r>
  <r>
    <n v="65290"/>
    <x v="0"/>
    <x v="0"/>
    <x v="0"/>
    <x v="1"/>
    <x v="0"/>
    <x v="76"/>
    <x v="0"/>
    <x v="0"/>
    <s v="Tesseramento"/>
    <x v="0"/>
    <x v="4"/>
    <x v="0"/>
    <m/>
  </r>
  <r>
    <n v="65292"/>
    <x v="0"/>
    <x v="0"/>
    <x v="0"/>
    <x v="1"/>
    <x v="0"/>
    <x v="76"/>
    <x v="0"/>
    <x v="1"/>
    <s v="Tesseramento"/>
    <x v="0"/>
    <x v="4"/>
    <x v="0"/>
    <m/>
  </r>
  <r>
    <n v="187852"/>
    <x v="0"/>
    <x v="0"/>
    <x v="0"/>
    <x v="0"/>
    <x v="11"/>
    <x v="130"/>
    <x v="0"/>
    <x v="0"/>
    <s v="Tesseramento"/>
    <x v="1"/>
    <x v="3"/>
    <x v="0"/>
    <m/>
  </r>
  <r>
    <n v="237893"/>
    <x v="1"/>
    <x v="0"/>
    <x v="1"/>
    <x v="2"/>
    <x v="7"/>
    <x v="213"/>
    <x v="0"/>
    <x v="0"/>
    <s v="Tesseramento"/>
    <x v="1"/>
    <x v="5"/>
    <x v="0"/>
    <m/>
  </r>
  <r>
    <n v="35990"/>
    <x v="0"/>
    <x v="0"/>
    <x v="0"/>
    <x v="0"/>
    <x v="11"/>
    <x v="130"/>
    <x v="0"/>
    <x v="0"/>
    <s v="Tesseramento"/>
    <x v="1"/>
    <x v="3"/>
    <x v="0"/>
    <m/>
  </r>
  <r>
    <n v="193474"/>
    <x v="1"/>
    <x v="1"/>
    <x v="2"/>
    <x v="2"/>
    <x v="6"/>
    <x v="226"/>
    <x v="0"/>
    <x v="0"/>
    <s v="Tesseramento"/>
    <x v="0"/>
    <x v="7"/>
    <x v="0"/>
    <m/>
  </r>
  <r>
    <n v="32044"/>
    <x v="0"/>
    <x v="0"/>
    <x v="0"/>
    <x v="0"/>
    <x v="7"/>
    <x v="223"/>
    <x v="0"/>
    <x v="1"/>
    <s v="Tesseramento"/>
    <x v="2"/>
    <x v="3"/>
    <x v="0"/>
    <m/>
  </r>
  <r>
    <n v="75665"/>
    <x v="0"/>
    <x v="0"/>
    <x v="0"/>
    <x v="0"/>
    <x v="11"/>
    <x v="189"/>
    <x v="0"/>
    <x v="0"/>
    <s v="Tesseramento"/>
    <x v="1"/>
    <x v="4"/>
    <x v="0"/>
    <m/>
  </r>
  <r>
    <n v="237969"/>
    <x v="0"/>
    <x v="0"/>
    <x v="1"/>
    <x v="3"/>
    <x v="7"/>
    <x v="210"/>
    <x v="0"/>
    <x v="1"/>
    <s v="Tesseramento"/>
    <x v="0"/>
    <x v="3"/>
    <x v="0"/>
    <m/>
  </r>
  <r>
    <n v="112220"/>
    <x v="0"/>
    <x v="0"/>
    <x v="0"/>
    <x v="0"/>
    <x v="10"/>
    <x v="306"/>
    <x v="0"/>
    <x v="0"/>
    <s v="Tesseramento"/>
    <x v="1"/>
    <x v="1"/>
    <x v="0"/>
    <m/>
  </r>
  <r>
    <n v="238360"/>
    <x v="0"/>
    <x v="1"/>
    <x v="1"/>
    <x v="0"/>
    <x v="7"/>
    <x v="328"/>
    <x v="0"/>
    <x v="0"/>
    <s v="Tesseramento"/>
    <x v="0"/>
    <x v="0"/>
    <x v="0"/>
    <m/>
  </r>
  <r>
    <n v="237876"/>
    <x v="1"/>
    <x v="0"/>
    <x v="1"/>
    <x v="1"/>
    <x v="10"/>
    <x v="306"/>
    <x v="0"/>
    <x v="0"/>
    <s v="Tesseramento"/>
    <x v="1"/>
    <x v="5"/>
    <x v="0"/>
    <m/>
  </r>
  <r>
    <n v="237877"/>
    <x v="0"/>
    <x v="0"/>
    <x v="1"/>
    <x v="1"/>
    <x v="10"/>
    <x v="306"/>
    <x v="0"/>
    <x v="0"/>
    <s v="Tesseramento"/>
    <x v="1"/>
    <x v="0"/>
    <x v="0"/>
    <m/>
  </r>
  <r>
    <n v="237840"/>
    <x v="0"/>
    <x v="1"/>
    <x v="1"/>
    <x v="1"/>
    <x v="0"/>
    <x v="100"/>
    <x v="0"/>
    <x v="1"/>
    <s v="Tesseramento"/>
    <x v="0"/>
    <x v="3"/>
    <x v="0"/>
    <m/>
  </r>
  <r>
    <n v="138988"/>
    <x v="0"/>
    <x v="0"/>
    <x v="0"/>
    <x v="0"/>
    <x v="0"/>
    <x v="100"/>
    <x v="0"/>
    <x v="0"/>
    <s v="Tesseramento"/>
    <x v="0"/>
    <x v="3"/>
    <x v="0"/>
    <m/>
  </r>
  <r>
    <n v="86423"/>
    <x v="0"/>
    <x v="0"/>
    <x v="0"/>
    <x v="0"/>
    <x v="0"/>
    <x v="100"/>
    <x v="0"/>
    <x v="0"/>
    <s v="Tesseramento"/>
    <x v="0"/>
    <x v="0"/>
    <x v="0"/>
    <m/>
  </r>
  <r>
    <n v="101033"/>
    <x v="0"/>
    <x v="0"/>
    <x v="2"/>
    <x v="4"/>
    <x v="0"/>
    <x v="100"/>
    <x v="0"/>
    <x v="0"/>
    <s v="Tesseramento"/>
    <x v="0"/>
    <x v="0"/>
    <x v="0"/>
    <m/>
  </r>
  <r>
    <n v="27409"/>
    <x v="0"/>
    <x v="0"/>
    <x v="0"/>
    <x v="0"/>
    <x v="0"/>
    <x v="100"/>
    <x v="0"/>
    <x v="0"/>
    <s v="Tesseramento"/>
    <x v="0"/>
    <x v="0"/>
    <x v="0"/>
    <m/>
  </r>
  <r>
    <n v="27410"/>
    <x v="0"/>
    <x v="0"/>
    <x v="0"/>
    <x v="0"/>
    <x v="0"/>
    <x v="100"/>
    <x v="0"/>
    <x v="1"/>
    <s v="Tesseramento"/>
    <x v="0"/>
    <x v="3"/>
    <x v="0"/>
    <m/>
  </r>
  <r>
    <n v="237839"/>
    <x v="0"/>
    <x v="0"/>
    <x v="1"/>
    <x v="0"/>
    <x v="0"/>
    <x v="100"/>
    <x v="0"/>
    <x v="0"/>
    <s v="Tesseramento"/>
    <x v="0"/>
    <x v="1"/>
    <x v="0"/>
    <m/>
  </r>
  <r>
    <n v="173633"/>
    <x v="0"/>
    <x v="1"/>
    <x v="0"/>
    <x v="0"/>
    <x v="0"/>
    <x v="100"/>
    <x v="0"/>
    <x v="0"/>
    <s v="Tesseramento"/>
    <x v="0"/>
    <x v="1"/>
    <x v="0"/>
    <m/>
  </r>
  <r>
    <n v="31460"/>
    <x v="0"/>
    <x v="0"/>
    <x v="2"/>
    <x v="4"/>
    <x v="7"/>
    <x v="109"/>
    <x v="0"/>
    <x v="1"/>
    <s v="Tesseramento"/>
    <x v="1"/>
    <x v="3"/>
    <x v="0"/>
    <m/>
  </r>
  <r>
    <n v="184258"/>
    <x v="0"/>
    <x v="1"/>
    <x v="2"/>
    <x v="1"/>
    <x v="7"/>
    <x v="109"/>
    <x v="0"/>
    <x v="0"/>
    <s v="Tesseramento"/>
    <x v="1"/>
    <x v="3"/>
    <x v="0"/>
    <m/>
  </r>
  <r>
    <n v="175582"/>
    <x v="0"/>
    <x v="1"/>
    <x v="2"/>
    <x v="0"/>
    <x v="10"/>
    <x v="294"/>
    <x v="0"/>
    <x v="0"/>
    <s v="Tesseramento"/>
    <x v="1"/>
    <x v="0"/>
    <x v="0"/>
    <m/>
  </r>
  <r>
    <n v="231806"/>
    <x v="0"/>
    <x v="0"/>
    <x v="0"/>
    <x v="1"/>
    <x v="7"/>
    <x v="109"/>
    <x v="0"/>
    <x v="0"/>
    <s v="Tesseramento"/>
    <x v="1"/>
    <x v="0"/>
    <x v="0"/>
    <m/>
  </r>
  <r>
    <n v="7437"/>
    <x v="0"/>
    <x v="0"/>
    <x v="0"/>
    <x v="0"/>
    <x v="9"/>
    <x v="19"/>
    <x v="0"/>
    <x v="0"/>
    <s v="Tesseramento"/>
    <x v="1"/>
    <x v="4"/>
    <x v="0"/>
    <m/>
  </r>
  <r>
    <n v="228592"/>
    <x v="1"/>
    <x v="0"/>
    <x v="0"/>
    <x v="2"/>
    <x v="1"/>
    <x v="20"/>
    <x v="0"/>
    <x v="0"/>
    <s v="Tesseramento"/>
    <x v="0"/>
    <x v="5"/>
    <x v="0"/>
    <m/>
  </r>
  <r>
    <n v="29028"/>
    <x v="0"/>
    <x v="0"/>
    <x v="0"/>
    <x v="0"/>
    <x v="1"/>
    <x v="20"/>
    <x v="0"/>
    <x v="0"/>
    <s v="Tesseramento"/>
    <x v="0"/>
    <x v="4"/>
    <x v="0"/>
    <m/>
  </r>
  <r>
    <n v="238064"/>
    <x v="0"/>
    <x v="0"/>
    <x v="1"/>
    <x v="1"/>
    <x v="7"/>
    <x v="259"/>
    <x v="0"/>
    <x v="0"/>
    <s v="Tesseramento"/>
    <x v="0"/>
    <x v="0"/>
    <x v="0"/>
    <m/>
  </r>
  <r>
    <n v="237862"/>
    <x v="0"/>
    <x v="1"/>
    <x v="1"/>
    <x v="2"/>
    <x v="2"/>
    <x v="332"/>
    <x v="0"/>
    <x v="0"/>
    <s v="Tesseramento"/>
    <x v="1"/>
    <x v="0"/>
    <x v="0"/>
    <m/>
  </r>
  <r>
    <n v="238010"/>
    <x v="0"/>
    <x v="0"/>
    <x v="1"/>
    <x v="2"/>
    <x v="12"/>
    <x v="254"/>
    <x v="0"/>
    <x v="0"/>
    <s v="Tesseramento"/>
    <x v="0"/>
    <x v="0"/>
    <x v="0"/>
    <m/>
  </r>
  <r>
    <n v="237832"/>
    <x v="0"/>
    <x v="0"/>
    <x v="1"/>
    <x v="2"/>
    <x v="11"/>
    <x v="142"/>
    <x v="0"/>
    <x v="0"/>
    <s v="Tesseramento"/>
    <x v="1"/>
    <x v="0"/>
    <x v="0"/>
    <m/>
  </r>
  <r>
    <n v="232592"/>
    <x v="0"/>
    <x v="1"/>
    <x v="0"/>
    <x v="3"/>
    <x v="7"/>
    <x v="316"/>
    <x v="0"/>
    <x v="0"/>
    <s v="Tesseramento"/>
    <x v="1"/>
    <x v="3"/>
    <x v="0"/>
    <m/>
  </r>
  <r>
    <n v="232593"/>
    <x v="1"/>
    <x v="1"/>
    <x v="0"/>
    <x v="2"/>
    <x v="7"/>
    <x v="316"/>
    <x v="0"/>
    <x v="0"/>
    <s v="Tesseramento"/>
    <x v="1"/>
    <x v="7"/>
    <x v="0"/>
    <m/>
  </r>
  <r>
    <n v="105713"/>
    <x v="0"/>
    <x v="0"/>
    <x v="0"/>
    <x v="0"/>
    <x v="7"/>
    <x v="51"/>
    <x v="0"/>
    <x v="0"/>
    <s v="Tesseramento"/>
    <x v="1"/>
    <x v="0"/>
    <x v="0"/>
    <m/>
  </r>
  <r>
    <n v="237843"/>
    <x v="0"/>
    <x v="1"/>
    <x v="1"/>
    <x v="2"/>
    <x v="7"/>
    <x v="316"/>
    <x v="0"/>
    <x v="0"/>
    <s v="Tesseramento"/>
    <x v="1"/>
    <x v="4"/>
    <x v="0"/>
    <m/>
  </r>
  <r>
    <n v="237841"/>
    <x v="0"/>
    <x v="1"/>
    <x v="1"/>
    <x v="2"/>
    <x v="7"/>
    <x v="316"/>
    <x v="0"/>
    <x v="1"/>
    <s v="Tesseramento"/>
    <x v="1"/>
    <x v="4"/>
    <x v="0"/>
    <m/>
  </r>
  <r>
    <n v="238049"/>
    <x v="0"/>
    <x v="1"/>
    <x v="1"/>
    <x v="2"/>
    <x v="12"/>
    <x v="245"/>
    <x v="0"/>
    <x v="0"/>
    <s v="Tesseramento"/>
    <x v="1"/>
    <x v="3"/>
    <x v="0"/>
    <m/>
  </r>
  <r>
    <n v="237907"/>
    <x v="0"/>
    <x v="0"/>
    <x v="1"/>
    <x v="1"/>
    <x v="11"/>
    <x v="143"/>
    <x v="0"/>
    <x v="0"/>
    <s v="Tesseramento"/>
    <x v="1"/>
    <x v="3"/>
    <x v="0"/>
    <m/>
  </r>
  <r>
    <n v="237908"/>
    <x v="0"/>
    <x v="0"/>
    <x v="1"/>
    <x v="1"/>
    <x v="11"/>
    <x v="143"/>
    <x v="0"/>
    <x v="1"/>
    <s v="Tesseramento"/>
    <x v="1"/>
    <x v="3"/>
    <x v="0"/>
    <m/>
  </r>
  <r>
    <n v="237880"/>
    <x v="0"/>
    <x v="1"/>
    <x v="1"/>
    <x v="1"/>
    <x v="1"/>
    <x v="108"/>
    <x v="0"/>
    <x v="0"/>
    <s v="Tesseramento"/>
    <x v="0"/>
    <x v="0"/>
    <x v="0"/>
    <m/>
  </r>
  <r>
    <n v="201216"/>
    <x v="0"/>
    <x v="0"/>
    <x v="0"/>
    <x v="1"/>
    <x v="7"/>
    <x v="242"/>
    <x v="0"/>
    <x v="0"/>
    <s v="Tesseramento"/>
    <x v="0"/>
    <x v="4"/>
    <x v="0"/>
    <m/>
  </r>
  <r>
    <n v="237883"/>
    <x v="0"/>
    <x v="1"/>
    <x v="1"/>
    <x v="1"/>
    <x v="7"/>
    <x v="242"/>
    <x v="0"/>
    <x v="0"/>
    <s v="Tesseramento"/>
    <x v="0"/>
    <x v="3"/>
    <x v="0"/>
    <m/>
  </r>
  <r>
    <n v="237890"/>
    <x v="1"/>
    <x v="0"/>
    <x v="1"/>
    <x v="2"/>
    <x v="11"/>
    <x v="371"/>
    <x v="0"/>
    <x v="0"/>
    <s v="Tesseramento"/>
    <x v="1"/>
    <x v="5"/>
    <x v="0"/>
    <m/>
  </r>
  <r>
    <n v="225043"/>
    <x v="1"/>
    <x v="0"/>
    <x v="0"/>
    <x v="2"/>
    <x v="11"/>
    <x v="371"/>
    <x v="0"/>
    <x v="1"/>
    <s v="Tesseramento"/>
    <x v="1"/>
    <x v="7"/>
    <x v="0"/>
    <m/>
  </r>
  <r>
    <n v="220876"/>
    <x v="1"/>
    <x v="0"/>
    <x v="0"/>
    <x v="0"/>
    <x v="11"/>
    <x v="371"/>
    <x v="0"/>
    <x v="0"/>
    <s v="Tesseramento"/>
    <x v="1"/>
    <x v="5"/>
    <x v="0"/>
    <m/>
  </r>
  <r>
    <n v="220878"/>
    <x v="1"/>
    <x v="0"/>
    <x v="0"/>
    <x v="2"/>
    <x v="11"/>
    <x v="371"/>
    <x v="0"/>
    <x v="0"/>
    <s v="Tesseramento"/>
    <x v="1"/>
    <x v="5"/>
    <x v="0"/>
    <m/>
  </r>
  <r>
    <n v="220880"/>
    <x v="1"/>
    <x v="0"/>
    <x v="0"/>
    <x v="2"/>
    <x v="11"/>
    <x v="371"/>
    <x v="0"/>
    <x v="1"/>
    <s v="Tesseramento"/>
    <x v="1"/>
    <x v="5"/>
    <x v="0"/>
    <m/>
  </r>
  <r>
    <n v="196831"/>
    <x v="1"/>
    <x v="0"/>
    <x v="0"/>
    <x v="2"/>
    <x v="11"/>
    <x v="371"/>
    <x v="0"/>
    <x v="1"/>
    <s v="Tesseramento"/>
    <x v="1"/>
    <x v="7"/>
    <x v="0"/>
    <m/>
  </r>
  <r>
    <n v="237884"/>
    <x v="0"/>
    <x v="0"/>
    <x v="1"/>
    <x v="0"/>
    <x v="7"/>
    <x v="242"/>
    <x v="0"/>
    <x v="0"/>
    <s v="Tesseramento"/>
    <x v="0"/>
    <x v="1"/>
    <x v="0"/>
    <m/>
  </r>
  <r>
    <n v="83750"/>
    <x v="0"/>
    <x v="0"/>
    <x v="2"/>
    <x v="0"/>
    <x v="4"/>
    <x v="219"/>
    <x v="0"/>
    <x v="0"/>
    <s v="Tesseramento"/>
    <x v="0"/>
    <x v="4"/>
    <x v="0"/>
    <m/>
  </r>
  <r>
    <n v="237888"/>
    <x v="1"/>
    <x v="0"/>
    <x v="1"/>
    <x v="2"/>
    <x v="4"/>
    <x v="219"/>
    <x v="0"/>
    <x v="1"/>
    <s v="Tesseramento"/>
    <x v="0"/>
    <x v="5"/>
    <x v="0"/>
    <m/>
  </r>
  <r>
    <n v="237889"/>
    <x v="0"/>
    <x v="0"/>
    <x v="1"/>
    <x v="1"/>
    <x v="4"/>
    <x v="219"/>
    <x v="0"/>
    <x v="0"/>
    <s v="Tesseramento"/>
    <x v="0"/>
    <x v="0"/>
    <x v="0"/>
    <m/>
  </r>
  <r>
    <n v="20538"/>
    <x v="0"/>
    <x v="0"/>
    <x v="0"/>
    <x v="0"/>
    <x v="7"/>
    <x v="241"/>
    <x v="0"/>
    <x v="0"/>
    <s v="Tesseramento"/>
    <x v="0"/>
    <x v="3"/>
    <x v="0"/>
    <m/>
  </r>
  <r>
    <n v="237973"/>
    <x v="0"/>
    <x v="1"/>
    <x v="1"/>
    <x v="4"/>
    <x v="2"/>
    <x v="353"/>
    <x v="0"/>
    <x v="1"/>
    <s v="Tesseramento"/>
    <x v="1"/>
    <x v="0"/>
    <x v="0"/>
    <m/>
  </r>
  <r>
    <n v="237828"/>
    <x v="0"/>
    <x v="0"/>
    <x v="1"/>
    <x v="0"/>
    <x v="4"/>
    <x v="197"/>
    <x v="0"/>
    <x v="0"/>
    <s v="Tesseramento"/>
    <x v="1"/>
    <x v="1"/>
    <x v="0"/>
    <m/>
  </r>
  <r>
    <n v="176267"/>
    <x v="0"/>
    <x v="0"/>
    <x v="0"/>
    <x v="1"/>
    <x v="10"/>
    <x v="93"/>
    <x v="0"/>
    <x v="0"/>
    <s v="Tesseramento"/>
    <x v="0"/>
    <x v="4"/>
    <x v="0"/>
    <m/>
  </r>
  <r>
    <n v="230936"/>
    <x v="0"/>
    <x v="0"/>
    <x v="0"/>
    <x v="0"/>
    <x v="4"/>
    <x v="88"/>
    <x v="0"/>
    <x v="0"/>
    <s v="Tesseramento"/>
    <x v="1"/>
    <x v="1"/>
    <x v="0"/>
    <m/>
  </r>
  <r>
    <n v="178128"/>
    <x v="0"/>
    <x v="1"/>
    <x v="0"/>
    <x v="0"/>
    <x v="7"/>
    <x v="56"/>
    <x v="0"/>
    <x v="0"/>
    <s v="Tesseramento"/>
    <x v="1"/>
    <x v="0"/>
    <x v="0"/>
    <m/>
  </r>
  <r>
    <n v="230706"/>
    <x v="0"/>
    <x v="1"/>
    <x v="0"/>
    <x v="3"/>
    <x v="7"/>
    <x v="56"/>
    <x v="0"/>
    <x v="0"/>
    <s v="Tesseramento"/>
    <x v="1"/>
    <x v="0"/>
    <x v="0"/>
    <m/>
  </r>
  <r>
    <n v="150574"/>
    <x v="0"/>
    <x v="0"/>
    <x v="0"/>
    <x v="0"/>
    <x v="7"/>
    <x v="56"/>
    <x v="0"/>
    <x v="1"/>
    <s v="Tesseramento"/>
    <x v="1"/>
    <x v="4"/>
    <x v="0"/>
    <m/>
  </r>
  <r>
    <n v="232690"/>
    <x v="0"/>
    <x v="0"/>
    <x v="0"/>
    <x v="1"/>
    <x v="2"/>
    <x v="55"/>
    <x v="0"/>
    <x v="1"/>
    <s v="Tesseramento"/>
    <x v="1"/>
    <x v="0"/>
    <x v="0"/>
    <m/>
  </r>
  <r>
    <n v="69335"/>
    <x v="0"/>
    <x v="0"/>
    <x v="0"/>
    <x v="0"/>
    <x v="2"/>
    <x v="55"/>
    <x v="0"/>
    <x v="0"/>
    <s v="Tesseramento"/>
    <x v="1"/>
    <x v="4"/>
    <x v="0"/>
    <m/>
  </r>
  <r>
    <n v="30182"/>
    <x v="0"/>
    <x v="0"/>
    <x v="0"/>
    <x v="0"/>
    <x v="2"/>
    <x v="55"/>
    <x v="0"/>
    <x v="1"/>
    <s v="Tesseramento"/>
    <x v="1"/>
    <x v="0"/>
    <x v="0"/>
    <m/>
  </r>
  <r>
    <n v="34879"/>
    <x v="0"/>
    <x v="2"/>
    <x v="0"/>
    <x v="0"/>
    <x v="7"/>
    <x v="225"/>
    <x v="1"/>
    <x v="0"/>
    <s v="Tesseramento"/>
    <x v="0"/>
    <x v="8"/>
    <x v="0"/>
    <m/>
  </r>
  <r>
    <n v="34468"/>
    <x v="0"/>
    <x v="2"/>
    <x v="0"/>
    <x v="0"/>
    <x v="7"/>
    <x v="225"/>
    <x v="1"/>
    <x v="0"/>
    <s v="Tesseramento"/>
    <x v="0"/>
    <x v="8"/>
    <x v="0"/>
    <m/>
  </r>
  <r>
    <n v="19194"/>
    <x v="0"/>
    <x v="2"/>
    <x v="0"/>
    <x v="0"/>
    <x v="7"/>
    <x v="225"/>
    <x v="1"/>
    <x v="0"/>
    <s v="Tesseramento"/>
    <x v="0"/>
    <x v="8"/>
    <x v="0"/>
    <m/>
  </r>
  <r>
    <n v="32446"/>
    <x v="0"/>
    <x v="2"/>
    <x v="0"/>
    <x v="4"/>
    <x v="7"/>
    <x v="225"/>
    <x v="1"/>
    <x v="0"/>
    <s v="Tesseramento"/>
    <x v="0"/>
    <x v="8"/>
    <x v="0"/>
    <m/>
  </r>
  <r>
    <n v="185093"/>
    <x v="1"/>
    <x v="0"/>
    <x v="2"/>
    <x v="2"/>
    <x v="4"/>
    <x v="149"/>
    <x v="0"/>
    <x v="0"/>
    <s v="Tesseramento"/>
    <x v="1"/>
    <x v="7"/>
    <x v="0"/>
    <m/>
  </r>
  <r>
    <n v="100299"/>
    <x v="0"/>
    <x v="0"/>
    <x v="2"/>
    <x v="4"/>
    <x v="4"/>
    <x v="149"/>
    <x v="0"/>
    <x v="0"/>
    <s v="Tesseramento"/>
    <x v="1"/>
    <x v="0"/>
    <x v="0"/>
    <m/>
  </r>
  <r>
    <n v="34611"/>
    <x v="0"/>
    <x v="2"/>
    <x v="0"/>
    <x v="0"/>
    <x v="7"/>
    <x v="225"/>
    <x v="1"/>
    <x v="0"/>
    <s v="Tesseramento"/>
    <x v="0"/>
    <x v="9"/>
    <x v="0"/>
    <m/>
  </r>
  <r>
    <n v="238339"/>
    <x v="0"/>
    <x v="1"/>
    <x v="1"/>
    <x v="3"/>
    <x v="11"/>
    <x v="244"/>
    <x v="0"/>
    <x v="0"/>
    <s v="Tesseramento"/>
    <x v="0"/>
    <x v="4"/>
    <x v="0"/>
    <m/>
  </r>
  <r>
    <n v="238340"/>
    <x v="0"/>
    <x v="0"/>
    <x v="1"/>
    <x v="1"/>
    <x v="11"/>
    <x v="244"/>
    <x v="0"/>
    <x v="0"/>
    <s v="Tesseramento"/>
    <x v="0"/>
    <x v="0"/>
    <x v="0"/>
    <m/>
  </r>
  <r>
    <n v="238343"/>
    <x v="0"/>
    <x v="0"/>
    <x v="1"/>
    <x v="1"/>
    <x v="11"/>
    <x v="244"/>
    <x v="0"/>
    <x v="1"/>
    <s v="Tesseramento"/>
    <x v="0"/>
    <x v="0"/>
    <x v="0"/>
    <m/>
  </r>
  <r>
    <n v="238412"/>
    <x v="1"/>
    <x v="0"/>
    <x v="1"/>
    <x v="2"/>
    <x v="8"/>
    <x v="17"/>
    <x v="0"/>
    <x v="0"/>
    <s v="Tesseramento"/>
    <x v="1"/>
    <x v="5"/>
    <x v="0"/>
    <m/>
  </r>
  <r>
    <n v="238143"/>
    <x v="0"/>
    <x v="0"/>
    <x v="1"/>
    <x v="1"/>
    <x v="4"/>
    <x v="256"/>
    <x v="0"/>
    <x v="0"/>
    <s v="Tesseramento"/>
    <x v="1"/>
    <x v="1"/>
    <x v="0"/>
    <m/>
  </r>
  <r>
    <n v="237829"/>
    <x v="0"/>
    <x v="1"/>
    <x v="1"/>
    <x v="2"/>
    <x v="7"/>
    <x v="56"/>
    <x v="0"/>
    <x v="0"/>
    <s v="Tesseramento"/>
    <x v="1"/>
    <x v="4"/>
    <x v="0"/>
    <m/>
  </r>
  <r>
    <n v="238341"/>
    <x v="0"/>
    <x v="0"/>
    <x v="1"/>
    <x v="1"/>
    <x v="11"/>
    <x v="244"/>
    <x v="0"/>
    <x v="1"/>
    <s v="Tesseramento"/>
    <x v="0"/>
    <x v="0"/>
    <x v="0"/>
    <m/>
  </r>
  <r>
    <n v="155297"/>
    <x v="0"/>
    <x v="1"/>
    <x v="2"/>
    <x v="1"/>
    <x v="2"/>
    <x v="2"/>
    <x v="0"/>
    <x v="0"/>
    <s v="Tesseramento"/>
    <x v="1"/>
    <x v="0"/>
    <x v="0"/>
    <m/>
  </r>
  <r>
    <n v="237844"/>
    <x v="0"/>
    <x v="1"/>
    <x v="1"/>
    <x v="2"/>
    <x v="7"/>
    <x v="316"/>
    <x v="0"/>
    <x v="1"/>
    <s v="Tesseramento"/>
    <x v="1"/>
    <x v="0"/>
    <x v="0"/>
    <m/>
  </r>
  <r>
    <n v="237845"/>
    <x v="0"/>
    <x v="1"/>
    <x v="1"/>
    <x v="3"/>
    <x v="7"/>
    <x v="316"/>
    <x v="0"/>
    <x v="1"/>
    <s v="Tesseramento"/>
    <x v="1"/>
    <x v="0"/>
    <x v="0"/>
    <m/>
  </r>
  <r>
    <n v="237842"/>
    <x v="0"/>
    <x v="1"/>
    <x v="1"/>
    <x v="1"/>
    <x v="7"/>
    <x v="316"/>
    <x v="0"/>
    <x v="0"/>
    <s v="Tesseramento"/>
    <x v="1"/>
    <x v="0"/>
    <x v="0"/>
    <m/>
  </r>
  <r>
    <n v="160995"/>
    <x v="0"/>
    <x v="0"/>
    <x v="0"/>
    <x v="0"/>
    <x v="10"/>
    <x v="63"/>
    <x v="0"/>
    <x v="1"/>
    <s v="Tesseramento"/>
    <x v="0"/>
    <x v="0"/>
    <x v="0"/>
    <m/>
  </r>
  <r>
    <n v="238464"/>
    <x v="0"/>
    <x v="0"/>
    <x v="1"/>
    <x v="2"/>
    <x v="6"/>
    <x v="299"/>
    <x v="0"/>
    <x v="0"/>
    <s v="Tesseramento"/>
    <x v="1"/>
    <x v="0"/>
    <x v="0"/>
    <m/>
  </r>
  <r>
    <n v="17350"/>
    <x v="0"/>
    <x v="0"/>
    <x v="0"/>
    <x v="0"/>
    <x v="15"/>
    <x v="357"/>
    <x v="0"/>
    <x v="1"/>
    <s v="Tesseramento"/>
    <x v="1"/>
    <x v="4"/>
    <x v="0"/>
    <m/>
  </r>
  <r>
    <n v="91757"/>
    <x v="0"/>
    <x v="0"/>
    <x v="0"/>
    <x v="0"/>
    <x v="15"/>
    <x v="357"/>
    <x v="0"/>
    <x v="0"/>
    <s v="Tesseramento"/>
    <x v="1"/>
    <x v="4"/>
    <x v="0"/>
    <m/>
  </r>
  <r>
    <n v="82341"/>
    <x v="0"/>
    <x v="0"/>
    <x v="0"/>
    <x v="4"/>
    <x v="15"/>
    <x v="357"/>
    <x v="0"/>
    <x v="0"/>
    <s v="Tesseramento"/>
    <x v="1"/>
    <x v="1"/>
    <x v="0"/>
    <m/>
  </r>
  <r>
    <n v="188032"/>
    <x v="0"/>
    <x v="0"/>
    <x v="0"/>
    <x v="0"/>
    <x v="11"/>
    <x v="86"/>
    <x v="0"/>
    <x v="0"/>
    <s v="Tesseramento"/>
    <x v="0"/>
    <x v="0"/>
    <x v="0"/>
    <m/>
  </r>
  <r>
    <n v="238004"/>
    <x v="0"/>
    <x v="0"/>
    <x v="1"/>
    <x v="1"/>
    <x v="11"/>
    <x v="86"/>
    <x v="0"/>
    <x v="0"/>
    <s v="Tesseramento"/>
    <x v="0"/>
    <x v="0"/>
    <x v="0"/>
    <m/>
  </r>
  <r>
    <n v="238003"/>
    <x v="0"/>
    <x v="0"/>
    <x v="1"/>
    <x v="1"/>
    <x v="11"/>
    <x v="86"/>
    <x v="0"/>
    <x v="1"/>
    <s v="Tesseramento"/>
    <x v="0"/>
    <x v="0"/>
    <x v="0"/>
    <m/>
  </r>
  <r>
    <n v="208360"/>
    <x v="1"/>
    <x v="0"/>
    <x v="0"/>
    <x v="1"/>
    <x v="7"/>
    <x v="328"/>
    <x v="0"/>
    <x v="1"/>
    <s v="Tesseramento"/>
    <x v="0"/>
    <x v="5"/>
    <x v="0"/>
    <m/>
  </r>
  <r>
    <n v="170588"/>
    <x v="1"/>
    <x v="0"/>
    <x v="2"/>
    <x v="1"/>
    <x v="7"/>
    <x v="328"/>
    <x v="0"/>
    <x v="0"/>
    <s v="Tesseramento"/>
    <x v="0"/>
    <x v="6"/>
    <x v="0"/>
    <m/>
  </r>
  <r>
    <n v="238356"/>
    <x v="0"/>
    <x v="1"/>
    <x v="1"/>
    <x v="0"/>
    <x v="7"/>
    <x v="328"/>
    <x v="0"/>
    <x v="0"/>
    <s v="Tesseramento"/>
    <x v="0"/>
    <x v="0"/>
    <x v="0"/>
    <m/>
  </r>
  <r>
    <n v="238090"/>
    <x v="0"/>
    <x v="1"/>
    <x v="1"/>
    <x v="0"/>
    <x v="10"/>
    <x v="266"/>
    <x v="0"/>
    <x v="0"/>
    <s v="Tesseramento"/>
    <x v="1"/>
    <x v="1"/>
    <x v="0"/>
    <m/>
  </r>
  <r>
    <n v="68620"/>
    <x v="0"/>
    <x v="0"/>
    <x v="0"/>
    <x v="0"/>
    <x v="7"/>
    <x v="41"/>
    <x v="0"/>
    <x v="1"/>
    <s v="Tesseramento"/>
    <x v="1"/>
    <x v="4"/>
    <x v="0"/>
    <m/>
  </r>
  <r>
    <n v="232549"/>
    <x v="1"/>
    <x v="0"/>
    <x v="0"/>
    <x v="2"/>
    <x v="2"/>
    <x v="346"/>
    <x v="0"/>
    <x v="0"/>
    <s v="Tesseramento"/>
    <x v="0"/>
    <x v="7"/>
    <x v="0"/>
    <m/>
  </r>
  <r>
    <n v="122864"/>
    <x v="0"/>
    <x v="0"/>
    <x v="0"/>
    <x v="0"/>
    <x v="2"/>
    <x v="156"/>
    <x v="0"/>
    <x v="0"/>
    <s v="Tesseramento"/>
    <x v="0"/>
    <x v="0"/>
    <x v="0"/>
    <m/>
  </r>
  <r>
    <n v="124789"/>
    <x v="0"/>
    <x v="0"/>
    <x v="0"/>
    <x v="0"/>
    <x v="7"/>
    <x v="210"/>
    <x v="0"/>
    <x v="0"/>
    <s v="Tesseramento"/>
    <x v="0"/>
    <x v="3"/>
    <x v="0"/>
    <m/>
  </r>
  <r>
    <n v="7373"/>
    <x v="0"/>
    <x v="0"/>
    <x v="0"/>
    <x v="1"/>
    <x v="7"/>
    <x v="183"/>
    <x v="0"/>
    <x v="1"/>
    <s v="Tesseramento"/>
    <x v="0"/>
    <x v="4"/>
    <x v="0"/>
    <m/>
  </r>
  <r>
    <n v="231187"/>
    <x v="0"/>
    <x v="1"/>
    <x v="0"/>
    <x v="1"/>
    <x v="7"/>
    <x v="45"/>
    <x v="0"/>
    <x v="0"/>
    <s v="Tesseramento"/>
    <x v="1"/>
    <x v="4"/>
    <x v="0"/>
    <m/>
  </r>
  <r>
    <n v="15248"/>
    <x v="0"/>
    <x v="0"/>
    <x v="0"/>
    <x v="0"/>
    <x v="12"/>
    <x v="122"/>
    <x v="0"/>
    <x v="1"/>
    <s v="Tesseramento"/>
    <x v="0"/>
    <x v="4"/>
    <x v="0"/>
    <m/>
  </r>
  <r>
    <n v="35832"/>
    <x v="0"/>
    <x v="0"/>
    <x v="0"/>
    <x v="0"/>
    <x v="7"/>
    <x v="241"/>
    <x v="0"/>
    <x v="0"/>
    <s v="Tesseramento"/>
    <x v="0"/>
    <x v="4"/>
    <x v="0"/>
    <m/>
  </r>
  <r>
    <n v="238019"/>
    <x v="1"/>
    <x v="1"/>
    <x v="1"/>
    <x v="3"/>
    <x v="7"/>
    <x v="44"/>
    <x v="0"/>
    <x v="0"/>
    <s v="Tesseramento"/>
    <x v="1"/>
    <x v="2"/>
    <x v="0"/>
    <m/>
  </r>
  <r>
    <n v="238077"/>
    <x v="0"/>
    <x v="0"/>
    <x v="1"/>
    <x v="2"/>
    <x v="1"/>
    <x v="138"/>
    <x v="0"/>
    <x v="0"/>
    <s v="Tesseramento"/>
    <x v="1"/>
    <x v="4"/>
    <x v="0"/>
    <m/>
  </r>
  <r>
    <n v="189813"/>
    <x v="0"/>
    <x v="0"/>
    <x v="0"/>
    <x v="0"/>
    <x v="7"/>
    <x v="168"/>
    <x v="0"/>
    <x v="0"/>
    <s v="Tesseramento"/>
    <x v="1"/>
    <x v="0"/>
    <x v="0"/>
    <m/>
  </r>
  <r>
    <n v="211894"/>
    <x v="0"/>
    <x v="1"/>
    <x v="0"/>
    <x v="1"/>
    <x v="4"/>
    <x v="338"/>
    <x v="0"/>
    <x v="0"/>
    <s v="Tesseramento"/>
    <x v="1"/>
    <x v="0"/>
    <x v="0"/>
    <m/>
  </r>
  <r>
    <n v="211895"/>
    <x v="0"/>
    <x v="1"/>
    <x v="0"/>
    <x v="1"/>
    <x v="4"/>
    <x v="338"/>
    <x v="0"/>
    <x v="1"/>
    <s v="Tesseramento"/>
    <x v="1"/>
    <x v="0"/>
    <x v="0"/>
    <m/>
  </r>
  <r>
    <n v="28954"/>
    <x v="0"/>
    <x v="0"/>
    <x v="0"/>
    <x v="0"/>
    <x v="1"/>
    <x v="193"/>
    <x v="0"/>
    <x v="0"/>
    <s v="Tesseramento"/>
    <x v="1"/>
    <x v="4"/>
    <x v="0"/>
    <m/>
  </r>
  <r>
    <n v="32852"/>
    <x v="0"/>
    <x v="0"/>
    <x v="0"/>
    <x v="0"/>
    <x v="1"/>
    <x v="193"/>
    <x v="0"/>
    <x v="0"/>
    <s v="Tesseramento"/>
    <x v="1"/>
    <x v="0"/>
    <x v="0"/>
    <m/>
  </r>
  <r>
    <n v="111726"/>
    <x v="0"/>
    <x v="0"/>
    <x v="0"/>
    <x v="0"/>
    <x v="1"/>
    <x v="193"/>
    <x v="0"/>
    <x v="0"/>
    <s v="Tesseramento"/>
    <x v="1"/>
    <x v="0"/>
    <x v="0"/>
    <m/>
  </r>
  <r>
    <n v="190024"/>
    <x v="0"/>
    <x v="0"/>
    <x v="0"/>
    <x v="0"/>
    <x v="1"/>
    <x v="193"/>
    <x v="0"/>
    <x v="1"/>
    <s v="Tesseramento"/>
    <x v="1"/>
    <x v="0"/>
    <x v="0"/>
    <m/>
  </r>
  <r>
    <n v="185514"/>
    <x v="0"/>
    <x v="0"/>
    <x v="0"/>
    <x v="0"/>
    <x v="10"/>
    <x v="273"/>
    <x v="0"/>
    <x v="1"/>
    <s v="Tesseramento"/>
    <x v="1"/>
    <x v="3"/>
    <x v="0"/>
    <m/>
  </r>
  <r>
    <n v="228065"/>
    <x v="0"/>
    <x v="1"/>
    <x v="0"/>
    <x v="1"/>
    <x v="5"/>
    <x v="38"/>
    <x v="0"/>
    <x v="0"/>
    <s v="Tesseramento"/>
    <x v="1"/>
    <x v="0"/>
    <x v="0"/>
    <m/>
  </r>
  <r>
    <n v="108513"/>
    <x v="0"/>
    <x v="0"/>
    <x v="0"/>
    <x v="1"/>
    <x v="7"/>
    <x v="210"/>
    <x v="0"/>
    <x v="0"/>
    <s v="Tesseramento"/>
    <x v="0"/>
    <x v="3"/>
    <x v="0"/>
    <m/>
  </r>
  <r>
    <n v="237984"/>
    <x v="0"/>
    <x v="1"/>
    <x v="1"/>
    <x v="1"/>
    <x v="1"/>
    <x v="1"/>
    <x v="0"/>
    <x v="1"/>
    <s v="Tesseramento"/>
    <x v="0"/>
    <x v="4"/>
    <x v="0"/>
    <m/>
  </r>
  <r>
    <n v="78866"/>
    <x v="0"/>
    <x v="0"/>
    <x v="0"/>
    <x v="4"/>
    <x v="7"/>
    <x v="67"/>
    <x v="0"/>
    <x v="0"/>
    <s v="Tesseramento"/>
    <x v="0"/>
    <x v="1"/>
    <x v="0"/>
    <m/>
  </r>
  <r>
    <n v="29178"/>
    <x v="0"/>
    <x v="0"/>
    <x v="0"/>
    <x v="0"/>
    <x v="2"/>
    <x v="192"/>
    <x v="0"/>
    <x v="0"/>
    <s v="Tesseramento"/>
    <x v="1"/>
    <x v="4"/>
    <x v="0"/>
    <m/>
  </r>
  <r>
    <n v="60417"/>
    <x v="0"/>
    <x v="0"/>
    <x v="0"/>
    <x v="0"/>
    <x v="7"/>
    <x v="103"/>
    <x v="0"/>
    <x v="0"/>
    <s v="Tesseramento"/>
    <x v="1"/>
    <x v="1"/>
    <x v="0"/>
    <m/>
  </r>
  <r>
    <n v="159516"/>
    <x v="0"/>
    <x v="0"/>
    <x v="0"/>
    <x v="0"/>
    <x v="0"/>
    <x v="169"/>
    <x v="0"/>
    <x v="0"/>
    <s v="Tesseramento"/>
    <x v="0"/>
    <x v="3"/>
    <x v="0"/>
    <m/>
  </r>
  <r>
    <n v="39773"/>
    <x v="0"/>
    <x v="0"/>
    <x v="0"/>
    <x v="4"/>
    <x v="8"/>
    <x v="246"/>
    <x v="0"/>
    <x v="0"/>
    <s v="Tesseramento"/>
    <x v="1"/>
    <x v="0"/>
    <x v="0"/>
    <m/>
  </r>
  <r>
    <n v="101715"/>
    <x v="0"/>
    <x v="0"/>
    <x v="0"/>
    <x v="0"/>
    <x v="7"/>
    <x v="56"/>
    <x v="0"/>
    <x v="0"/>
    <s v="Tesseramento"/>
    <x v="1"/>
    <x v="0"/>
    <x v="0"/>
    <m/>
  </r>
  <r>
    <n v="23117"/>
    <x v="0"/>
    <x v="0"/>
    <x v="0"/>
    <x v="0"/>
    <x v="2"/>
    <x v="251"/>
    <x v="0"/>
    <x v="0"/>
    <s v="Tesseramento"/>
    <x v="1"/>
    <x v="4"/>
    <x v="0"/>
    <m/>
  </r>
  <r>
    <n v="218066"/>
    <x v="0"/>
    <x v="0"/>
    <x v="2"/>
    <x v="1"/>
    <x v="7"/>
    <x v="210"/>
    <x v="0"/>
    <x v="0"/>
    <s v="Tesseramento"/>
    <x v="0"/>
    <x v="0"/>
    <x v="0"/>
    <m/>
  </r>
  <r>
    <n v="22163"/>
    <x v="0"/>
    <x v="0"/>
    <x v="0"/>
    <x v="0"/>
    <x v="7"/>
    <x v="210"/>
    <x v="0"/>
    <x v="0"/>
    <s v="Tesseramento"/>
    <x v="0"/>
    <x v="4"/>
    <x v="0"/>
    <m/>
  </r>
  <r>
    <n v="237971"/>
    <x v="0"/>
    <x v="0"/>
    <x v="1"/>
    <x v="3"/>
    <x v="7"/>
    <x v="210"/>
    <x v="0"/>
    <x v="1"/>
    <s v="Tesseramento"/>
    <x v="0"/>
    <x v="3"/>
    <x v="0"/>
    <m/>
  </r>
  <r>
    <n v="128945"/>
    <x v="0"/>
    <x v="0"/>
    <x v="0"/>
    <x v="0"/>
    <x v="4"/>
    <x v="166"/>
    <x v="0"/>
    <x v="0"/>
    <s v="Tesseramento"/>
    <x v="1"/>
    <x v="0"/>
    <x v="0"/>
    <m/>
  </r>
  <r>
    <n v="28393"/>
    <x v="0"/>
    <x v="0"/>
    <x v="2"/>
    <x v="4"/>
    <x v="2"/>
    <x v="336"/>
    <x v="0"/>
    <x v="1"/>
    <s v="Tesseramento"/>
    <x v="1"/>
    <x v="0"/>
    <x v="0"/>
    <m/>
  </r>
  <r>
    <n v="6456"/>
    <x v="0"/>
    <x v="0"/>
    <x v="0"/>
    <x v="2"/>
    <x v="7"/>
    <x v="150"/>
    <x v="0"/>
    <x v="1"/>
    <s v="Tesseramento"/>
    <x v="1"/>
    <x v="4"/>
    <x v="0"/>
    <m/>
  </r>
  <r>
    <n v="168907"/>
    <x v="1"/>
    <x v="0"/>
    <x v="0"/>
    <x v="3"/>
    <x v="7"/>
    <x v="150"/>
    <x v="0"/>
    <x v="1"/>
    <s v="Tesseramento"/>
    <x v="1"/>
    <x v="5"/>
    <x v="0"/>
    <m/>
  </r>
  <r>
    <n v="219396"/>
    <x v="1"/>
    <x v="0"/>
    <x v="0"/>
    <x v="2"/>
    <x v="7"/>
    <x v="150"/>
    <x v="0"/>
    <x v="1"/>
    <s v="Tesseramento"/>
    <x v="1"/>
    <x v="5"/>
    <x v="0"/>
    <m/>
  </r>
  <r>
    <n v="5943"/>
    <x v="0"/>
    <x v="0"/>
    <x v="2"/>
    <x v="0"/>
    <x v="7"/>
    <x v="150"/>
    <x v="0"/>
    <x v="1"/>
    <s v="Tesseramento"/>
    <x v="1"/>
    <x v="0"/>
    <x v="0"/>
    <m/>
  </r>
  <r>
    <n v="6527"/>
    <x v="0"/>
    <x v="0"/>
    <x v="0"/>
    <x v="0"/>
    <x v="7"/>
    <x v="150"/>
    <x v="0"/>
    <x v="0"/>
    <s v="Tesseramento"/>
    <x v="1"/>
    <x v="4"/>
    <x v="0"/>
    <m/>
  </r>
  <r>
    <n v="6525"/>
    <x v="0"/>
    <x v="0"/>
    <x v="0"/>
    <x v="0"/>
    <x v="7"/>
    <x v="150"/>
    <x v="0"/>
    <x v="1"/>
    <s v="Tesseramento"/>
    <x v="1"/>
    <x v="4"/>
    <x v="0"/>
    <m/>
  </r>
  <r>
    <n v="128322"/>
    <x v="1"/>
    <x v="0"/>
    <x v="0"/>
    <x v="1"/>
    <x v="7"/>
    <x v="150"/>
    <x v="0"/>
    <x v="0"/>
    <s v="Tesseramento"/>
    <x v="1"/>
    <x v="6"/>
    <x v="0"/>
    <m/>
  </r>
  <r>
    <n v="71523"/>
    <x v="0"/>
    <x v="0"/>
    <x v="0"/>
    <x v="0"/>
    <x v="7"/>
    <x v="150"/>
    <x v="0"/>
    <x v="0"/>
    <s v="Tesseramento"/>
    <x v="1"/>
    <x v="3"/>
    <x v="0"/>
    <m/>
  </r>
  <r>
    <n v="98121"/>
    <x v="0"/>
    <x v="0"/>
    <x v="0"/>
    <x v="0"/>
    <x v="7"/>
    <x v="150"/>
    <x v="0"/>
    <x v="0"/>
    <s v="Tesseramento"/>
    <x v="1"/>
    <x v="1"/>
    <x v="0"/>
    <m/>
  </r>
  <r>
    <n v="28790"/>
    <x v="0"/>
    <x v="0"/>
    <x v="0"/>
    <x v="0"/>
    <x v="7"/>
    <x v="150"/>
    <x v="0"/>
    <x v="0"/>
    <s v="Tesseramento"/>
    <x v="1"/>
    <x v="3"/>
    <x v="0"/>
    <m/>
  </r>
  <r>
    <n v="18067"/>
    <x v="0"/>
    <x v="0"/>
    <x v="0"/>
    <x v="0"/>
    <x v="7"/>
    <x v="150"/>
    <x v="0"/>
    <x v="0"/>
    <s v="Tesseramento"/>
    <x v="1"/>
    <x v="0"/>
    <x v="0"/>
    <m/>
  </r>
  <r>
    <n v="237982"/>
    <x v="0"/>
    <x v="0"/>
    <x v="1"/>
    <x v="2"/>
    <x v="2"/>
    <x v="336"/>
    <x v="0"/>
    <x v="1"/>
    <s v="Tesseramento"/>
    <x v="1"/>
    <x v="0"/>
    <x v="0"/>
    <m/>
  </r>
  <r>
    <n v="31533"/>
    <x v="0"/>
    <x v="0"/>
    <x v="0"/>
    <x v="0"/>
    <x v="7"/>
    <x v="150"/>
    <x v="0"/>
    <x v="0"/>
    <s v="Tesseramento"/>
    <x v="1"/>
    <x v="3"/>
    <x v="0"/>
    <m/>
  </r>
  <r>
    <n v="237917"/>
    <x v="0"/>
    <x v="0"/>
    <x v="1"/>
    <x v="2"/>
    <x v="7"/>
    <x v="150"/>
    <x v="0"/>
    <x v="0"/>
    <s v="Tesseramento"/>
    <x v="1"/>
    <x v="1"/>
    <x v="0"/>
    <m/>
  </r>
  <r>
    <n v="175431"/>
    <x v="0"/>
    <x v="0"/>
    <x v="0"/>
    <x v="0"/>
    <x v="2"/>
    <x v="153"/>
    <x v="0"/>
    <x v="0"/>
    <s v="Tesseramento"/>
    <x v="0"/>
    <x v="3"/>
    <x v="0"/>
    <m/>
  </r>
  <r>
    <n v="237933"/>
    <x v="0"/>
    <x v="0"/>
    <x v="1"/>
    <x v="0"/>
    <x v="1"/>
    <x v="178"/>
    <x v="0"/>
    <x v="0"/>
    <s v="Tesseramento"/>
    <x v="0"/>
    <x v="0"/>
    <x v="0"/>
    <m/>
  </r>
  <r>
    <n v="81529"/>
    <x v="0"/>
    <x v="0"/>
    <x v="0"/>
    <x v="4"/>
    <x v="10"/>
    <x v="341"/>
    <x v="0"/>
    <x v="0"/>
    <s v="Tesseramento"/>
    <x v="0"/>
    <x v="0"/>
    <x v="0"/>
    <m/>
  </r>
  <r>
    <n v="164256"/>
    <x v="0"/>
    <x v="0"/>
    <x v="0"/>
    <x v="1"/>
    <x v="10"/>
    <x v="341"/>
    <x v="0"/>
    <x v="0"/>
    <s v="Tesseramento"/>
    <x v="0"/>
    <x v="0"/>
    <x v="0"/>
    <m/>
  </r>
  <r>
    <n v="230285"/>
    <x v="1"/>
    <x v="0"/>
    <x v="0"/>
    <x v="3"/>
    <x v="10"/>
    <x v="341"/>
    <x v="0"/>
    <x v="0"/>
    <s v="Tesseramento"/>
    <x v="0"/>
    <x v="2"/>
    <x v="0"/>
    <m/>
  </r>
  <r>
    <n v="110865"/>
    <x v="0"/>
    <x v="0"/>
    <x v="0"/>
    <x v="4"/>
    <x v="10"/>
    <x v="341"/>
    <x v="0"/>
    <x v="0"/>
    <s v="Tesseramento"/>
    <x v="0"/>
    <x v="1"/>
    <x v="0"/>
    <m/>
  </r>
  <r>
    <n v="110855"/>
    <x v="0"/>
    <x v="0"/>
    <x v="0"/>
    <x v="4"/>
    <x v="10"/>
    <x v="341"/>
    <x v="0"/>
    <x v="0"/>
    <s v="Tesseramento"/>
    <x v="0"/>
    <x v="0"/>
    <x v="0"/>
    <m/>
  </r>
  <r>
    <n v="110854"/>
    <x v="0"/>
    <x v="0"/>
    <x v="0"/>
    <x v="4"/>
    <x v="10"/>
    <x v="341"/>
    <x v="0"/>
    <x v="0"/>
    <s v="Tesseramento"/>
    <x v="0"/>
    <x v="1"/>
    <x v="0"/>
    <m/>
  </r>
  <r>
    <n v="213871"/>
    <x v="0"/>
    <x v="0"/>
    <x v="0"/>
    <x v="0"/>
    <x v="11"/>
    <x v="24"/>
    <x v="0"/>
    <x v="0"/>
    <s v="Tesseramento"/>
    <x v="1"/>
    <x v="0"/>
    <x v="0"/>
    <m/>
  </r>
  <r>
    <n v="237902"/>
    <x v="1"/>
    <x v="0"/>
    <x v="1"/>
    <x v="2"/>
    <x v="2"/>
    <x v="265"/>
    <x v="0"/>
    <x v="0"/>
    <s v="Tesseramento"/>
    <x v="1"/>
    <x v="5"/>
    <x v="0"/>
    <m/>
  </r>
  <r>
    <n v="34395"/>
    <x v="0"/>
    <x v="2"/>
    <x v="0"/>
    <x v="0"/>
    <x v="7"/>
    <x v="225"/>
    <x v="1"/>
    <x v="1"/>
    <s v="Tesseramento"/>
    <x v="0"/>
    <x v="8"/>
    <x v="0"/>
    <m/>
  </r>
  <r>
    <n v="237901"/>
    <x v="1"/>
    <x v="0"/>
    <x v="1"/>
    <x v="2"/>
    <x v="2"/>
    <x v="265"/>
    <x v="0"/>
    <x v="0"/>
    <s v="Tesseramento"/>
    <x v="1"/>
    <x v="5"/>
    <x v="0"/>
    <m/>
  </r>
  <r>
    <n v="230667"/>
    <x v="1"/>
    <x v="0"/>
    <x v="0"/>
    <x v="1"/>
    <x v="10"/>
    <x v="294"/>
    <x v="0"/>
    <x v="0"/>
    <s v="Tesseramento"/>
    <x v="1"/>
    <x v="5"/>
    <x v="0"/>
    <m/>
  </r>
  <r>
    <n v="237871"/>
    <x v="0"/>
    <x v="0"/>
    <x v="1"/>
    <x v="1"/>
    <x v="2"/>
    <x v="277"/>
    <x v="0"/>
    <x v="0"/>
    <s v="Tesseramento"/>
    <x v="0"/>
    <x v="1"/>
    <x v="0"/>
    <m/>
  </r>
  <r>
    <n v="195028"/>
    <x v="0"/>
    <x v="0"/>
    <x v="0"/>
    <x v="0"/>
    <x v="14"/>
    <x v="121"/>
    <x v="0"/>
    <x v="0"/>
    <s v="Tesseramento"/>
    <x v="1"/>
    <x v="4"/>
    <x v="0"/>
    <m/>
  </r>
  <r>
    <n v="22937"/>
    <x v="0"/>
    <x v="0"/>
    <x v="0"/>
    <x v="0"/>
    <x v="2"/>
    <x v="71"/>
    <x v="0"/>
    <x v="0"/>
    <s v="Tesseramento"/>
    <x v="1"/>
    <x v="4"/>
    <x v="0"/>
    <m/>
  </r>
  <r>
    <n v="198033"/>
    <x v="0"/>
    <x v="1"/>
    <x v="0"/>
    <x v="0"/>
    <x v="13"/>
    <x v="177"/>
    <x v="0"/>
    <x v="1"/>
    <s v="Tesseramento"/>
    <x v="1"/>
    <x v="0"/>
    <x v="0"/>
    <m/>
  </r>
  <r>
    <n v="237925"/>
    <x v="1"/>
    <x v="0"/>
    <x v="1"/>
    <x v="2"/>
    <x v="13"/>
    <x v="177"/>
    <x v="0"/>
    <x v="0"/>
    <s v="Tesseramento"/>
    <x v="1"/>
    <x v="5"/>
    <x v="0"/>
    <m/>
  </r>
  <r>
    <n v="187591"/>
    <x v="0"/>
    <x v="0"/>
    <x v="0"/>
    <x v="0"/>
    <x v="7"/>
    <x v="168"/>
    <x v="0"/>
    <x v="0"/>
    <s v="Tesseramento"/>
    <x v="1"/>
    <x v="3"/>
    <x v="0"/>
    <m/>
  </r>
  <r>
    <n v="132897"/>
    <x v="0"/>
    <x v="0"/>
    <x v="0"/>
    <x v="0"/>
    <x v="7"/>
    <x v="168"/>
    <x v="0"/>
    <x v="0"/>
    <s v="Tesseramento"/>
    <x v="1"/>
    <x v="1"/>
    <x v="0"/>
    <m/>
  </r>
  <r>
    <n v="104939"/>
    <x v="0"/>
    <x v="0"/>
    <x v="0"/>
    <x v="0"/>
    <x v="7"/>
    <x v="168"/>
    <x v="0"/>
    <x v="1"/>
    <s v="Tesseramento"/>
    <x v="1"/>
    <x v="4"/>
    <x v="0"/>
    <m/>
  </r>
  <r>
    <n v="68243"/>
    <x v="0"/>
    <x v="0"/>
    <x v="0"/>
    <x v="0"/>
    <x v="4"/>
    <x v="303"/>
    <x v="0"/>
    <x v="1"/>
    <s v="Tesseramento"/>
    <x v="1"/>
    <x v="0"/>
    <x v="0"/>
    <m/>
  </r>
  <r>
    <n v="86288"/>
    <x v="0"/>
    <x v="0"/>
    <x v="0"/>
    <x v="0"/>
    <x v="15"/>
    <x v="357"/>
    <x v="0"/>
    <x v="0"/>
    <s v="Tesseramento"/>
    <x v="1"/>
    <x v="4"/>
    <x v="0"/>
    <m/>
  </r>
  <r>
    <n v="79496"/>
    <x v="0"/>
    <x v="0"/>
    <x v="0"/>
    <x v="0"/>
    <x v="15"/>
    <x v="357"/>
    <x v="0"/>
    <x v="0"/>
    <s v="Tesseramento"/>
    <x v="1"/>
    <x v="4"/>
    <x v="0"/>
    <m/>
  </r>
  <r>
    <n v="79470"/>
    <x v="0"/>
    <x v="0"/>
    <x v="0"/>
    <x v="0"/>
    <x v="15"/>
    <x v="357"/>
    <x v="0"/>
    <x v="1"/>
    <s v="Tesseramento"/>
    <x v="1"/>
    <x v="4"/>
    <x v="0"/>
    <m/>
  </r>
  <r>
    <n v="190101"/>
    <x v="0"/>
    <x v="0"/>
    <x v="0"/>
    <x v="1"/>
    <x v="0"/>
    <x v="76"/>
    <x v="0"/>
    <x v="0"/>
    <s v="Tesseramento"/>
    <x v="0"/>
    <x v="0"/>
    <x v="0"/>
    <m/>
  </r>
  <r>
    <n v="238009"/>
    <x v="0"/>
    <x v="0"/>
    <x v="1"/>
    <x v="2"/>
    <x v="15"/>
    <x v="357"/>
    <x v="0"/>
    <x v="0"/>
    <s v="Tesseramento"/>
    <x v="1"/>
    <x v="1"/>
    <x v="0"/>
    <m/>
  </r>
  <r>
    <n v="174850"/>
    <x v="0"/>
    <x v="0"/>
    <x v="0"/>
    <x v="0"/>
    <x v="7"/>
    <x v="182"/>
    <x v="0"/>
    <x v="0"/>
    <s v="Tesseramento"/>
    <x v="1"/>
    <x v="3"/>
    <x v="0"/>
    <m/>
  </r>
  <r>
    <n v="198602"/>
    <x v="0"/>
    <x v="0"/>
    <x v="0"/>
    <x v="1"/>
    <x v="7"/>
    <x v="182"/>
    <x v="0"/>
    <x v="0"/>
    <s v="Tesseramento"/>
    <x v="1"/>
    <x v="3"/>
    <x v="0"/>
    <m/>
  </r>
  <r>
    <n v="35090"/>
    <x v="0"/>
    <x v="0"/>
    <x v="0"/>
    <x v="0"/>
    <x v="2"/>
    <x v="230"/>
    <x v="0"/>
    <x v="0"/>
    <s v="Tesseramento"/>
    <x v="1"/>
    <x v="4"/>
    <x v="0"/>
    <m/>
  </r>
  <r>
    <n v="125365"/>
    <x v="0"/>
    <x v="0"/>
    <x v="0"/>
    <x v="0"/>
    <x v="11"/>
    <x v="278"/>
    <x v="0"/>
    <x v="0"/>
    <s v="Tesseramento"/>
    <x v="1"/>
    <x v="3"/>
    <x v="0"/>
    <m/>
  </r>
  <r>
    <n v="73105"/>
    <x v="0"/>
    <x v="0"/>
    <x v="0"/>
    <x v="0"/>
    <x v="11"/>
    <x v="278"/>
    <x v="0"/>
    <x v="1"/>
    <s v="Tesseramento"/>
    <x v="1"/>
    <x v="3"/>
    <x v="0"/>
    <m/>
  </r>
  <r>
    <n v="55628"/>
    <x v="0"/>
    <x v="0"/>
    <x v="0"/>
    <x v="0"/>
    <x v="14"/>
    <x v="129"/>
    <x v="0"/>
    <x v="0"/>
    <s v="Tesseramento"/>
    <x v="1"/>
    <x v="4"/>
    <x v="0"/>
    <m/>
  </r>
  <r>
    <n v="162156"/>
    <x v="1"/>
    <x v="0"/>
    <x v="0"/>
    <x v="0"/>
    <x v="14"/>
    <x v="129"/>
    <x v="0"/>
    <x v="0"/>
    <s v="Tesseramento"/>
    <x v="1"/>
    <x v="2"/>
    <x v="0"/>
    <m/>
  </r>
  <r>
    <n v="55635"/>
    <x v="0"/>
    <x v="0"/>
    <x v="0"/>
    <x v="0"/>
    <x v="14"/>
    <x v="129"/>
    <x v="0"/>
    <x v="0"/>
    <s v="Tesseramento"/>
    <x v="1"/>
    <x v="1"/>
    <x v="0"/>
    <m/>
  </r>
  <r>
    <n v="55630"/>
    <x v="0"/>
    <x v="0"/>
    <x v="0"/>
    <x v="0"/>
    <x v="14"/>
    <x v="129"/>
    <x v="0"/>
    <x v="1"/>
    <s v="Tesseramento"/>
    <x v="1"/>
    <x v="0"/>
    <x v="0"/>
    <m/>
  </r>
  <r>
    <n v="232056"/>
    <x v="0"/>
    <x v="1"/>
    <x v="0"/>
    <x v="0"/>
    <x v="2"/>
    <x v="251"/>
    <x v="0"/>
    <x v="0"/>
    <s v="Tesseramento"/>
    <x v="1"/>
    <x v="0"/>
    <x v="0"/>
    <m/>
  </r>
  <r>
    <n v="222765"/>
    <x v="0"/>
    <x v="0"/>
    <x v="0"/>
    <x v="2"/>
    <x v="7"/>
    <x v="202"/>
    <x v="0"/>
    <x v="0"/>
    <s v="Tesseramento"/>
    <x v="1"/>
    <x v="0"/>
    <x v="0"/>
    <m/>
  </r>
  <r>
    <n v="222766"/>
    <x v="0"/>
    <x v="0"/>
    <x v="0"/>
    <x v="2"/>
    <x v="7"/>
    <x v="202"/>
    <x v="0"/>
    <x v="1"/>
    <s v="Tesseramento"/>
    <x v="1"/>
    <x v="0"/>
    <x v="0"/>
    <m/>
  </r>
  <r>
    <n v="237920"/>
    <x v="1"/>
    <x v="0"/>
    <x v="1"/>
    <x v="0"/>
    <x v="7"/>
    <x v="202"/>
    <x v="0"/>
    <x v="0"/>
    <s v="Tesseramento"/>
    <x v="1"/>
    <x v="6"/>
    <x v="0"/>
    <m/>
  </r>
  <r>
    <n v="224290"/>
    <x v="0"/>
    <x v="0"/>
    <x v="0"/>
    <x v="0"/>
    <x v="7"/>
    <x v="215"/>
    <x v="0"/>
    <x v="0"/>
    <s v="Tesseramento"/>
    <x v="1"/>
    <x v="4"/>
    <x v="0"/>
    <m/>
  </r>
  <r>
    <n v="147561"/>
    <x v="0"/>
    <x v="0"/>
    <x v="0"/>
    <x v="0"/>
    <x v="2"/>
    <x v="251"/>
    <x v="0"/>
    <x v="1"/>
    <s v="Tesseramento"/>
    <x v="1"/>
    <x v="1"/>
    <x v="0"/>
    <m/>
  </r>
  <r>
    <n v="147562"/>
    <x v="0"/>
    <x v="0"/>
    <x v="0"/>
    <x v="0"/>
    <x v="2"/>
    <x v="251"/>
    <x v="0"/>
    <x v="0"/>
    <s v="Tesseramento"/>
    <x v="1"/>
    <x v="1"/>
    <x v="0"/>
    <m/>
  </r>
  <r>
    <n v="77852"/>
    <x v="0"/>
    <x v="0"/>
    <x v="0"/>
    <x v="0"/>
    <x v="2"/>
    <x v="251"/>
    <x v="0"/>
    <x v="1"/>
    <s v="Tesseramento"/>
    <x v="1"/>
    <x v="3"/>
    <x v="0"/>
    <m/>
  </r>
  <r>
    <n v="65860"/>
    <x v="0"/>
    <x v="0"/>
    <x v="0"/>
    <x v="4"/>
    <x v="11"/>
    <x v="86"/>
    <x v="0"/>
    <x v="0"/>
    <s v="Tesseramento"/>
    <x v="0"/>
    <x v="4"/>
    <x v="0"/>
    <m/>
  </r>
  <r>
    <n v="237935"/>
    <x v="0"/>
    <x v="1"/>
    <x v="1"/>
    <x v="0"/>
    <x v="1"/>
    <x v="178"/>
    <x v="0"/>
    <x v="0"/>
    <s v="Tesseramento"/>
    <x v="0"/>
    <x v="0"/>
    <x v="0"/>
    <m/>
  </r>
  <r>
    <n v="190912"/>
    <x v="0"/>
    <x v="0"/>
    <x v="0"/>
    <x v="0"/>
    <x v="2"/>
    <x v="36"/>
    <x v="0"/>
    <x v="0"/>
    <s v="Tesseramento"/>
    <x v="1"/>
    <x v="0"/>
    <x v="0"/>
    <m/>
  </r>
  <r>
    <n v="238106"/>
    <x v="0"/>
    <x v="0"/>
    <x v="1"/>
    <x v="1"/>
    <x v="11"/>
    <x v="280"/>
    <x v="0"/>
    <x v="0"/>
    <s v="Tesseramento"/>
    <x v="0"/>
    <x v="0"/>
    <x v="0"/>
    <m/>
  </r>
  <r>
    <n v="155500"/>
    <x v="0"/>
    <x v="1"/>
    <x v="0"/>
    <x v="0"/>
    <x v="14"/>
    <x v="131"/>
    <x v="0"/>
    <x v="0"/>
    <s v="Tesseramento"/>
    <x v="1"/>
    <x v="0"/>
    <x v="0"/>
    <m/>
  </r>
  <r>
    <n v="122799"/>
    <x v="0"/>
    <x v="0"/>
    <x v="0"/>
    <x v="0"/>
    <x v="4"/>
    <x v="124"/>
    <x v="0"/>
    <x v="0"/>
    <s v="Tesseramento"/>
    <x v="1"/>
    <x v="0"/>
    <x v="0"/>
    <m/>
  </r>
  <r>
    <n v="231125"/>
    <x v="0"/>
    <x v="0"/>
    <x v="0"/>
    <x v="1"/>
    <x v="2"/>
    <x v="374"/>
    <x v="0"/>
    <x v="0"/>
    <s v="Tesseramento"/>
    <x v="0"/>
    <x v="0"/>
    <x v="0"/>
    <m/>
  </r>
  <r>
    <n v="175496"/>
    <x v="1"/>
    <x v="0"/>
    <x v="0"/>
    <x v="1"/>
    <x v="2"/>
    <x v="374"/>
    <x v="0"/>
    <x v="0"/>
    <s v="Tesseramento"/>
    <x v="0"/>
    <x v="6"/>
    <x v="0"/>
    <m/>
  </r>
  <r>
    <n v="237974"/>
    <x v="0"/>
    <x v="0"/>
    <x v="1"/>
    <x v="0"/>
    <x v="2"/>
    <x v="374"/>
    <x v="0"/>
    <x v="0"/>
    <s v="Tesseramento"/>
    <x v="0"/>
    <x v="0"/>
    <x v="0"/>
    <m/>
  </r>
  <r>
    <n v="237975"/>
    <x v="1"/>
    <x v="0"/>
    <x v="1"/>
    <x v="3"/>
    <x v="2"/>
    <x v="374"/>
    <x v="0"/>
    <x v="0"/>
    <s v="Tesseramento"/>
    <x v="0"/>
    <x v="5"/>
    <x v="0"/>
    <m/>
  </r>
  <r>
    <n v="237976"/>
    <x v="0"/>
    <x v="0"/>
    <x v="1"/>
    <x v="3"/>
    <x v="2"/>
    <x v="374"/>
    <x v="0"/>
    <x v="0"/>
    <s v="Tesseramento"/>
    <x v="0"/>
    <x v="0"/>
    <x v="0"/>
    <m/>
  </r>
  <r>
    <n v="237977"/>
    <x v="0"/>
    <x v="0"/>
    <x v="1"/>
    <x v="0"/>
    <x v="2"/>
    <x v="374"/>
    <x v="0"/>
    <x v="1"/>
    <s v="Tesseramento"/>
    <x v="0"/>
    <x v="4"/>
    <x v="0"/>
    <m/>
  </r>
  <r>
    <n v="231879"/>
    <x v="0"/>
    <x v="1"/>
    <x v="0"/>
    <x v="0"/>
    <x v="2"/>
    <x v="298"/>
    <x v="0"/>
    <x v="0"/>
    <s v="Tesseramento"/>
    <x v="1"/>
    <x v="1"/>
    <x v="0"/>
    <m/>
  </r>
  <r>
    <n v="230817"/>
    <x v="0"/>
    <x v="1"/>
    <x v="0"/>
    <x v="0"/>
    <x v="2"/>
    <x v="298"/>
    <x v="0"/>
    <x v="0"/>
    <s v="Tesseramento"/>
    <x v="1"/>
    <x v="1"/>
    <x v="0"/>
    <m/>
  </r>
  <r>
    <n v="22648"/>
    <x v="0"/>
    <x v="1"/>
    <x v="2"/>
    <x v="0"/>
    <x v="2"/>
    <x v="298"/>
    <x v="0"/>
    <x v="0"/>
    <s v="Tesseramento"/>
    <x v="1"/>
    <x v="0"/>
    <x v="0"/>
    <m/>
  </r>
  <r>
    <n v="10643"/>
    <x v="0"/>
    <x v="0"/>
    <x v="0"/>
    <x v="0"/>
    <x v="4"/>
    <x v="4"/>
    <x v="0"/>
    <x v="0"/>
    <s v="Tesseramento"/>
    <x v="1"/>
    <x v="4"/>
    <x v="0"/>
    <m/>
  </r>
  <r>
    <n v="185513"/>
    <x v="0"/>
    <x v="0"/>
    <x v="0"/>
    <x v="0"/>
    <x v="10"/>
    <x v="273"/>
    <x v="0"/>
    <x v="0"/>
    <s v="Tesseramento"/>
    <x v="1"/>
    <x v="3"/>
    <x v="0"/>
    <m/>
  </r>
  <r>
    <n v="178978"/>
    <x v="0"/>
    <x v="0"/>
    <x v="2"/>
    <x v="3"/>
    <x v="10"/>
    <x v="63"/>
    <x v="0"/>
    <x v="0"/>
    <s v="Tesseramento"/>
    <x v="0"/>
    <x v="1"/>
    <x v="0"/>
    <m/>
  </r>
  <r>
    <n v="203156"/>
    <x v="0"/>
    <x v="0"/>
    <x v="0"/>
    <x v="0"/>
    <x v="11"/>
    <x v="142"/>
    <x v="0"/>
    <x v="0"/>
    <s v="Tesseramento"/>
    <x v="1"/>
    <x v="0"/>
    <x v="0"/>
    <m/>
  </r>
  <r>
    <n v="4346"/>
    <x v="0"/>
    <x v="0"/>
    <x v="0"/>
    <x v="0"/>
    <x v="11"/>
    <x v="142"/>
    <x v="0"/>
    <x v="1"/>
    <s v="Tesseramento"/>
    <x v="1"/>
    <x v="4"/>
    <x v="0"/>
    <m/>
  </r>
  <r>
    <n v="205685"/>
    <x v="0"/>
    <x v="0"/>
    <x v="0"/>
    <x v="0"/>
    <x v="2"/>
    <x v="313"/>
    <x v="0"/>
    <x v="0"/>
    <s v="Tesseramento"/>
    <x v="1"/>
    <x v="0"/>
    <x v="0"/>
    <m/>
  </r>
  <r>
    <n v="41267"/>
    <x v="0"/>
    <x v="0"/>
    <x v="0"/>
    <x v="0"/>
    <x v="4"/>
    <x v="367"/>
    <x v="0"/>
    <x v="0"/>
    <s v="Tesseramento"/>
    <x v="1"/>
    <x v="0"/>
    <x v="0"/>
    <m/>
  </r>
  <r>
    <n v="165164"/>
    <x v="0"/>
    <x v="1"/>
    <x v="0"/>
    <x v="0"/>
    <x v="7"/>
    <x v="223"/>
    <x v="0"/>
    <x v="0"/>
    <s v="Tesseramento"/>
    <x v="2"/>
    <x v="1"/>
    <x v="0"/>
    <m/>
  </r>
  <r>
    <n v="237938"/>
    <x v="0"/>
    <x v="1"/>
    <x v="1"/>
    <x v="2"/>
    <x v="11"/>
    <x v="126"/>
    <x v="0"/>
    <x v="0"/>
    <s v="Tesseramento"/>
    <x v="1"/>
    <x v="4"/>
    <x v="0"/>
    <m/>
  </r>
  <r>
    <n v="237891"/>
    <x v="0"/>
    <x v="1"/>
    <x v="1"/>
    <x v="1"/>
    <x v="4"/>
    <x v="50"/>
    <x v="0"/>
    <x v="1"/>
    <s v="Tesseramento"/>
    <x v="1"/>
    <x v="1"/>
    <x v="0"/>
    <m/>
  </r>
  <r>
    <n v="163694"/>
    <x v="0"/>
    <x v="0"/>
    <x v="0"/>
    <x v="0"/>
    <x v="7"/>
    <x v="45"/>
    <x v="0"/>
    <x v="0"/>
    <s v="Tesseramento"/>
    <x v="1"/>
    <x v="0"/>
    <x v="0"/>
    <m/>
  </r>
  <r>
    <n v="231188"/>
    <x v="0"/>
    <x v="1"/>
    <x v="0"/>
    <x v="1"/>
    <x v="7"/>
    <x v="45"/>
    <x v="0"/>
    <x v="0"/>
    <s v="Tesseramento"/>
    <x v="1"/>
    <x v="0"/>
    <x v="0"/>
    <m/>
  </r>
  <r>
    <n v="83504"/>
    <x v="0"/>
    <x v="0"/>
    <x v="0"/>
    <x v="0"/>
    <x v="7"/>
    <x v="210"/>
    <x v="0"/>
    <x v="0"/>
    <s v="Tesseramento"/>
    <x v="0"/>
    <x v="0"/>
    <x v="0"/>
    <m/>
  </r>
  <r>
    <n v="1403"/>
    <x v="0"/>
    <x v="0"/>
    <x v="0"/>
    <x v="0"/>
    <x v="7"/>
    <x v="297"/>
    <x v="0"/>
    <x v="0"/>
    <s v="Tesseramento"/>
    <x v="1"/>
    <x v="3"/>
    <x v="0"/>
    <m/>
  </r>
  <r>
    <n v="237898"/>
    <x v="0"/>
    <x v="0"/>
    <x v="1"/>
    <x v="1"/>
    <x v="4"/>
    <x v="40"/>
    <x v="0"/>
    <x v="0"/>
    <s v="Tesseramento"/>
    <x v="1"/>
    <x v="3"/>
    <x v="0"/>
    <m/>
  </r>
  <r>
    <n v="51506"/>
    <x v="0"/>
    <x v="0"/>
    <x v="0"/>
    <x v="0"/>
    <x v="7"/>
    <x v="168"/>
    <x v="0"/>
    <x v="0"/>
    <s v="Tesseramento"/>
    <x v="1"/>
    <x v="4"/>
    <x v="0"/>
    <m/>
  </r>
  <r>
    <n v="217294"/>
    <x v="0"/>
    <x v="1"/>
    <x v="0"/>
    <x v="0"/>
    <x v="8"/>
    <x v="222"/>
    <x v="0"/>
    <x v="0"/>
    <s v="Tesseramento"/>
    <x v="1"/>
    <x v="1"/>
    <x v="0"/>
    <m/>
  </r>
  <r>
    <n v="68185"/>
    <x v="0"/>
    <x v="1"/>
    <x v="0"/>
    <x v="0"/>
    <x v="8"/>
    <x v="222"/>
    <x v="0"/>
    <x v="0"/>
    <s v="Tesseramento"/>
    <x v="1"/>
    <x v="0"/>
    <x v="0"/>
    <m/>
  </r>
  <r>
    <n v="237939"/>
    <x v="0"/>
    <x v="0"/>
    <x v="1"/>
    <x v="1"/>
    <x v="11"/>
    <x v="49"/>
    <x v="0"/>
    <x v="0"/>
    <s v="Tesseramento"/>
    <x v="1"/>
    <x v="3"/>
    <x v="0"/>
    <m/>
  </r>
  <r>
    <n v="162422"/>
    <x v="0"/>
    <x v="0"/>
    <x v="0"/>
    <x v="0"/>
    <x v="1"/>
    <x v="193"/>
    <x v="0"/>
    <x v="1"/>
    <s v="Tesseramento"/>
    <x v="1"/>
    <x v="1"/>
    <x v="0"/>
    <m/>
  </r>
  <r>
    <n v="224634"/>
    <x v="0"/>
    <x v="1"/>
    <x v="0"/>
    <x v="0"/>
    <x v="12"/>
    <x v="254"/>
    <x v="0"/>
    <x v="0"/>
    <s v="Tesseramento"/>
    <x v="0"/>
    <x v="3"/>
    <x v="0"/>
    <m/>
  </r>
  <r>
    <n v="35908"/>
    <x v="0"/>
    <x v="0"/>
    <x v="0"/>
    <x v="0"/>
    <x v="7"/>
    <x v="223"/>
    <x v="0"/>
    <x v="1"/>
    <s v="Tesseramento"/>
    <x v="2"/>
    <x v="4"/>
    <x v="0"/>
    <m/>
  </r>
  <r>
    <n v="238102"/>
    <x v="0"/>
    <x v="0"/>
    <x v="1"/>
    <x v="0"/>
    <x v="8"/>
    <x v="105"/>
    <x v="0"/>
    <x v="0"/>
    <s v="Tesseramento"/>
    <x v="2"/>
    <x v="1"/>
    <x v="0"/>
    <m/>
  </r>
  <r>
    <n v="86816"/>
    <x v="0"/>
    <x v="0"/>
    <x v="0"/>
    <x v="0"/>
    <x v="2"/>
    <x v="265"/>
    <x v="0"/>
    <x v="1"/>
    <s v="Tesseramento"/>
    <x v="1"/>
    <x v="4"/>
    <x v="0"/>
    <m/>
  </r>
  <r>
    <n v="238101"/>
    <x v="1"/>
    <x v="0"/>
    <x v="1"/>
    <x v="1"/>
    <x v="8"/>
    <x v="105"/>
    <x v="0"/>
    <x v="0"/>
    <s v="Tesseramento"/>
    <x v="2"/>
    <x v="6"/>
    <x v="0"/>
    <m/>
  </r>
  <r>
    <n v="107663"/>
    <x v="0"/>
    <x v="0"/>
    <x v="0"/>
    <x v="0"/>
    <x v="14"/>
    <x v="43"/>
    <x v="0"/>
    <x v="0"/>
    <s v="Tesseramento"/>
    <x v="1"/>
    <x v="3"/>
    <x v="0"/>
    <m/>
  </r>
  <r>
    <n v="172166"/>
    <x v="0"/>
    <x v="0"/>
    <x v="0"/>
    <x v="0"/>
    <x v="2"/>
    <x v="265"/>
    <x v="0"/>
    <x v="1"/>
    <s v="Tesseramento"/>
    <x v="1"/>
    <x v="0"/>
    <x v="0"/>
    <m/>
  </r>
  <r>
    <n v="166529"/>
    <x v="0"/>
    <x v="1"/>
    <x v="2"/>
    <x v="2"/>
    <x v="7"/>
    <x v="45"/>
    <x v="0"/>
    <x v="0"/>
    <s v="Tesseramento"/>
    <x v="1"/>
    <x v="3"/>
    <x v="0"/>
    <m/>
  </r>
  <r>
    <n v="129507"/>
    <x v="0"/>
    <x v="0"/>
    <x v="0"/>
    <x v="0"/>
    <x v="1"/>
    <x v="26"/>
    <x v="0"/>
    <x v="0"/>
    <s v="Tesseramento"/>
    <x v="1"/>
    <x v="1"/>
    <x v="0"/>
    <m/>
  </r>
  <r>
    <n v="76988"/>
    <x v="0"/>
    <x v="0"/>
    <x v="0"/>
    <x v="0"/>
    <x v="1"/>
    <x v="26"/>
    <x v="0"/>
    <x v="1"/>
    <s v="Tesseramento"/>
    <x v="1"/>
    <x v="3"/>
    <x v="0"/>
    <m/>
  </r>
  <r>
    <n v="7528"/>
    <x v="0"/>
    <x v="0"/>
    <x v="0"/>
    <x v="0"/>
    <x v="9"/>
    <x v="19"/>
    <x v="0"/>
    <x v="0"/>
    <s v="Tesseramento"/>
    <x v="1"/>
    <x v="4"/>
    <x v="0"/>
    <m/>
  </r>
  <r>
    <n v="49812"/>
    <x v="0"/>
    <x v="0"/>
    <x v="2"/>
    <x v="4"/>
    <x v="1"/>
    <x v="26"/>
    <x v="0"/>
    <x v="0"/>
    <s v="Tesseramento"/>
    <x v="1"/>
    <x v="0"/>
    <x v="0"/>
    <m/>
  </r>
  <r>
    <n v="110155"/>
    <x v="0"/>
    <x v="0"/>
    <x v="0"/>
    <x v="0"/>
    <x v="9"/>
    <x v="19"/>
    <x v="0"/>
    <x v="1"/>
    <s v="Tesseramento"/>
    <x v="1"/>
    <x v="4"/>
    <x v="0"/>
    <m/>
  </r>
  <r>
    <n v="225814"/>
    <x v="1"/>
    <x v="0"/>
    <x v="0"/>
    <x v="2"/>
    <x v="1"/>
    <x v="26"/>
    <x v="0"/>
    <x v="0"/>
    <s v="Tesseramento"/>
    <x v="1"/>
    <x v="5"/>
    <x v="0"/>
    <m/>
  </r>
  <r>
    <n v="169753"/>
    <x v="0"/>
    <x v="0"/>
    <x v="0"/>
    <x v="0"/>
    <x v="1"/>
    <x v="26"/>
    <x v="0"/>
    <x v="0"/>
    <s v="Tesseramento"/>
    <x v="1"/>
    <x v="1"/>
    <x v="0"/>
    <m/>
  </r>
  <r>
    <n v="72366"/>
    <x v="0"/>
    <x v="0"/>
    <x v="2"/>
    <x v="0"/>
    <x v="2"/>
    <x v="298"/>
    <x v="0"/>
    <x v="0"/>
    <s v="Tesseramento"/>
    <x v="1"/>
    <x v="0"/>
    <x v="0"/>
    <m/>
  </r>
  <r>
    <n v="189716"/>
    <x v="1"/>
    <x v="1"/>
    <x v="0"/>
    <x v="3"/>
    <x v="2"/>
    <x v="36"/>
    <x v="0"/>
    <x v="0"/>
    <s v="Tesseramento"/>
    <x v="1"/>
    <x v="7"/>
    <x v="0"/>
    <m/>
  </r>
  <r>
    <n v="20404"/>
    <x v="0"/>
    <x v="0"/>
    <x v="0"/>
    <x v="0"/>
    <x v="15"/>
    <x v="243"/>
    <x v="0"/>
    <x v="0"/>
    <s v="Tesseramento"/>
    <x v="0"/>
    <x v="3"/>
    <x v="0"/>
    <m/>
  </r>
  <r>
    <n v="217095"/>
    <x v="0"/>
    <x v="0"/>
    <x v="0"/>
    <x v="1"/>
    <x v="15"/>
    <x v="243"/>
    <x v="0"/>
    <x v="0"/>
    <s v="Tesseramento"/>
    <x v="0"/>
    <x v="0"/>
    <x v="0"/>
    <m/>
  </r>
  <r>
    <n v="65429"/>
    <x v="0"/>
    <x v="0"/>
    <x v="0"/>
    <x v="0"/>
    <x v="15"/>
    <x v="243"/>
    <x v="0"/>
    <x v="0"/>
    <s v="Tesseramento"/>
    <x v="0"/>
    <x v="3"/>
    <x v="0"/>
    <m/>
  </r>
  <r>
    <n v="70571"/>
    <x v="0"/>
    <x v="0"/>
    <x v="0"/>
    <x v="0"/>
    <x v="15"/>
    <x v="243"/>
    <x v="0"/>
    <x v="0"/>
    <s v="Tesseramento"/>
    <x v="0"/>
    <x v="4"/>
    <x v="0"/>
    <m/>
  </r>
  <r>
    <n v="57663"/>
    <x v="0"/>
    <x v="0"/>
    <x v="0"/>
    <x v="4"/>
    <x v="15"/>
    <x v="243"/>
    <x v="0"/>
    <x v="0"/>
    <s v="Tesseramento"/>
    <x v="0"/>
    <x v="0"/>
    <x v="0"/>
    <m/>
  </r>
  <r>
    <n v="180337"/>
    <x v="0"/>
    <x v="0"/>
    <x v="0"/>
    <x v="0"/>
    <x v="15"/>
    <x v="243"/>
    <x v="0"/>
    <x v="0"/>
    <s v="Tesseramento"/>
    <x v="0"/>
    <x v="3"/>
    <x v="0"/>
    <m/>
  </r>
  <r>
    <n v="111033"/>
    <x v="0"/>
    <x v="0"/>
    <x v="0"/>
    <x v="0"/>
    <x v="12"/>
    <x v="309"/>
    <x v="0"/>
    <x v="0"/>
    <s v="Tesseramento"/>
    <x v="0"/>
    <x v="0"/>
    <x v="0"/>
    <m/>
  </r>
  <r>
    <n v="63281"/>
    <x v="0"/>
    <x v="0"/>
    <x v="0"/>
    <x v="0"/>
    <x v="13"/>
    <x v="369"/>
    <x v="0"/>
    <x v="0"/>
    <s v="Tesseramento"/>
    <x v="1"/>
    <x v="3"/>
    <x v="0"/>
    <m/>
  </r>
  <r>
    <n v="229886"/>
    <x v="0"/>
    <x v="1"/>
    <x v="0"/>
    <x v="0"/>
    <x v="7"/>
    <x v="316"/>
    <x v="0"/>
    <x v="0"/>
    <s v="Tesseramento"/>
    <x v="1"/>
    <x v="0"/>
    <x v="0"/>
    <m/>
  </r>
  <r>
    <n v="195151"/>
    <x v="0"/>
    <x v="0"/>
    <x v="0"/>
    <x v="1"/>
    <x v="10"/>
    <x v="63"/>
    <x v="0"/>
    <x v="0"/>
    <s v="Tesseramento"/>
    <x v="0"/>
    <x v="3"/>
    <x v="0"/>
    <m/>
  </r>
  <r>
    <n v="224324"/>
    <x v="0"/>
    <x v="0"/>
    <x v="0"/>
    <x v="0"/>
    <x v="10"/>
    <x v="63"/>
    <x v="0"/>
    <x v="0"/>
    <s v="Tesseramento"/>
    <x v="0"/>
    <x v="0"/>
    <x v="0"/>
    <m/>
  </r>
  <r>
    <n v="143356"/>
    <x v="0"/>
    <x v="0"/>
    <x v="2"/>
    <x v="2"/>
    <x v="8"/>
    <x v="62"/>
    <x v="0"/>
    <x v="1"/>
    <s v="Tesseramento"/>
    <x v="1"/>
    <x v="4"/>
    <x v="0"/>
    <m/>
  </r>
  <r>
    <n v="143355"/>
    <x v="0"/>
    <x v="0"/>
    <x v="2"/>
    <x v="2"/>
    <x v="8"/>
    <x v="62"/>
    <x v="0"/>
    <x v="0"/>
    <s v="Tesseramento"/>
    <x v="1"/>
    <x v="4"/>
    <x v="0"/>
    <m/>
  </r>
  <r>
    <n v="226147"/>
    <x v="0"/>
    <x v="1"/>
    <x v="0"/>
    <x v="0"/>
    <x v="12"/>
    <x v="27"/>
    <x v="0"/>
    <x v="1"/>
    <s v="Tesseramento"/>
    <x v="1"/>
    <x v="1"/>
    <x v="0"/>
    <m/>
  </r>
  <r>
    <n v="237922"/>
    <x v="0"/>
    <x v="1"/>
    <x v="1"/>
    <x v="1"/>
    <x v="4"/>
    <x v="80"/>
    <x v="0"/>
    <x v="0"/>
    <s v="Tesseramento"/>
    <x v="1"/>
    <x v="0"/>
    <x v="0"/>
    <m/>
  </r>
  <r>
    <n v="199329"/>
    <x v="0"/>
    <x v="1"/>
    <x v="0"/>
    <x v="0"/>
    <x v="7"/>
    <x v="274"/>
    <x v="0"/>
    <x v="0"/>
    <s v="Tesseramento"/>
    <x v="0"/>
    <x v="0"/>
    <x v="0"/>
    <m/>
  </r>
  <r>
    <n v="237995"/>
    <x v="0"/>
    <x v="1"/>
    <x v="1"/>
    <x v="2"/>
    <x v="7"/>
    <x v="274"/>
    <x v="0"/>
    <x v="1"/>
    <s v="Tesseramento"/>
    <x v="0"/>
    <x v="3"/>
    <x v="0"/>
    <m/>
  </r>
  <r>
    <n v="237996"/>
    <x v="0"/>
    <x v="1"/>
    <x v="1"/>
    <x v="1"/>
    <x v="7"/>
    <x v="274"/>
    <x v="0"/>
    <x v="0"/>
    <s v="Tesseramento"/>
    <x v="0"/>
    <x v="1"/>
    <x v="0"/>
    <m/>
  </r>
  <r>
    <n v="129194"/>
    <x v="0"/>
    <x v="1"/>
    <x v="0"/>
    <x v="0"/>
    <x v="7"/>
    <x v="274"/>
    <x v="0"/>
    <x v="0"/>
    <s v="Tesseramento"/>
    <x v="0"/>
    <x v="0"/>
    <x v="0"/>
    <m/>
  </r>
  <r>
    <n v="237936"/>
    <x v="0"/>
    <x v="0"/>
    <x v="1"/>
    <x v="0"/>
    <x v="1"/>
    <x v="178"/>
    <x v="0"/>
    <x v="0"/>
    <s v="Tesseramento"/>
    <x v="0"/>
    <x v="0"/>
    <x v="0"/>
    <m/>
  </r>
  <r>
    <n v="237896"/>
    <x v="0"/>
    <x v="0"/>
    <x v="1"/>
    <x v="4"/>
    <x v="2"/>
    <x v="180"/>
    <x v="0"/>
    <x v="1"/>
    <s v="Tesseramento"/>
    <x v="1"/>
    <x v="0"/>
    <x v="0"/>
    <m/>
  </r>
  <r>
    <n v="7577"/>
    <x v="0"/>
    <x v="0"/>
    <x v="0"/>
    <x v="0"/>
    <x v="9"/>
    <x v="19"/>
    <x v="0"/>
    <x v="0"/>
    <s v="Tesseramento"/>
    <x v="1"/>
    <x v="4"/>
    <x v="0"/>
    <m/>
  </r>
  <r>
    <n v="212183"/>
    <x v="1"/>
    <x v="1"/>
    <x v="0"/>
    <x v="1"/>
    <x v="9"/>
    <x v="329"/>
    <x v="0"/>
    <x v="0"/>
    <s v="Tesseramento"/>
    <x v="1"/>
    <x v="5"/>
    <x v="0"/>
    <m/>
  </r>
  <r>
    <n v="188641"/>
    <x v="0"/>
    <x v="0"/>
    <x v="0"/>
    <x v="0"/>
    <x v="8"/>
    <x v="268"/>
    <x v="0"/>
    <x v="0"/>
    <s v="Tesseramento"/>
    <x v="1"/>
    <x v="0"/>
    <x v="0"/>
    <m/>
  </r>
  <r>
    <n v="223039"/>
    <x v="0"/>
    <x v="0"/>
    <x v="0"/>
    <x v="0"/>
    <x v="8"/>
    <x v="268"/>
    <x v="0"/>
    <x v="0"/>
    <s v="Tesseramento"/>
    <x v="1"/>
    <x v="0"/>
    <x v="0"/>
    <m/>
  </r>
  <r>
    <n v="130986"/>
    <x v="0"/>
    <x v="0"/>
    <x v="0"/>
    <x v="3"/>
    <x v="9"/>
    <x v="329"/>
    <x v="0"/>
    <x v="0"/>
    <s v="Tesseramento"/>
    <x v="1"/>
    <x v="0"/>
    <x v="0"/>
    <m/>
  </r>
  <r>
    <n v="200076"/>
    <x v="0"/>
    <x v="1"/>
    <x v="0"/>
    <x v="0"/>
    <x v="8"/>
    <x v="268"/>
    <x v="0"/>
    <x v="0"/>
    <s v="Tesseramento"/>
    <x v="1"/>
    <x v="0"/>
    <x v="0"/>
    <m/>
  </r>
  <r>
    <n v="7741"/>
    <x v="0"/>
    <x v="0"/>
    <x v="0"/>
    <x v="0"/>
    <x v="8"/>
    <x v="268"/>
    <x v="0"/>
    <x v="1"/>
    <s v="Tesseramento"/>
    <x v="1"/>
    <x v="4"/>
    <x v="0"/>
    <m/>
  </r>
  <r>
    <n v="7748"/>
    <x v="0"/>
    <x v="0"/>
    <x v="0"/>
    <x v="0"/>
    <x v="8"/>
    <x v="268"/>
    <x v="0"/>
    <x v="0"/>
    <s v="Tesseramento"/>
    <x v="1"/>
    <x v="4"/>
    <x v="0"/>
    <m/>
  </r>
  <r>
    <n v="230198"/>
    <x v="0"/>
    <x v="0"/>
    <x v="0"/>
    <x v="1"/>
    <x v="14"/>
    <x v="386"/>
    <x v="0"/>
    <x v="0"/>
    <s v="Tesseramento"/>
    <x v="1"/>
    <x v="0"/>
    <x v="0"/>
    <m/>
  </r>
  <r>
    <n v="193527"/>
    <x v="1"/>
    <x v="0"/>
    <x v="0"/>
    <x v="3"/>
    <x v="7"/>
    <x v="150"/>
    <x v="0"/>
    <x v="0"/>
    <s v="Tesseramento"/>
    <x v="1"/>
    <x v="5"/>
    <x v="0"/>
    <m/>
  </r>
  <r>
    <n v="227973"/>
    <x v="1"/>
    <x v="0"/>
    <x v="0"/>
    <x v="2"/>
    <x v="7"/>
    <x v="150"/>
    <x v="0"/>
    <x v="0"/>
    <s v="Tesseramento"/>
    <x v="1"/>
    <x v="5"/>
    <x v="0"/>
    <m/>
  </r>
  <r>
    <n v="150690"/>
    <x v="0"/>
    <x v="0"/>
    <x v="0"/>
    <x v="0"/>
    <x v="7"/>
    <x v="150"/>
    <x v="0"/>
    <x v="0"/>
    <s v="Tesseramento"/>
    <x v="1"/>
    <x v="3"/>
    <x v="0"/>
    <m/>
  </r>
  <r>
    <n v="54137"/>
    <x v="0"/>
    <x v="0"/>
    <x v="0"/>
    <x v="1"/>
    <x v="11"/>
    <x v="371"/>
    <x v="0"/>
    <x v="0"/>
    <s v="Tesseramento"/>
    <x v="1"/>
    <x v="4"/>
    <x v="0"/>
    <m/>
  </r>
  <r>
    <n v="168674"/>
    <x v="0"/>
    <x v="0"/>
    <x v="0"/>
    <x v="0"/>
    <x v="1"/>
    <x v="320"/>
    <x v="0"/>
    <x v="0"/>
    <s v="Tesseramento"/>
    <x v="1"/>
    <x v="1"/>
    <x v="0"/>
    <m/>
  </r>
  <r>
    <n v="69040"/>
    <x v="0"/>
    <x v="0"/>
    <x v="2"/>
    <x v="0"/>
    <x v="11"/>
    <x v="160"/>
    <x v="0"/>
    <x v="1"/>
    <s v="Tesseramento"/>
    <x v="0"/>
    <x v="0"/>
    <x v="0"/>
    <m/>
  </r>
  <r>
    <n v="194647"/>
    <x v="0"/>
    <x v="0"/>
    <x v="0"/>
    <x v="0"/>
    <x v="3"/>
    <x v="252"/>
    <x v="0"/>
    <x v="0"/>
    <s v="Tesseramento"/>
    <x v="1"/>
    <x v="0"/>
    <x v="0"/>
    <m/>
  </r>
  <r>
    <n v="238411"/>
    <x v="0"/>
    <x v="1"/>
    <x v="1"/>
    <x v="3"/>
    <x v="8"/>
    <x v="17"/>
    <x v="0"/>
    <x v="0"/>
    <s v="Tesseramento"/>
    <x v="1"/>
    <x v="0"/>
    <x v="0"/>
    <m/>
  </r>
  <r>
    <n v="238013"/>
    <x v="0"/>
    <x v="0"/>
    <x v="1"/>
    <x v="1"/>
    <x v="15"/>
    <x v="362"/>
    <x v="0"/>
    <x v="1"/>
    <s v="Tesseramento"/>
    <x v="0"/>
    <x v="3"/>
    <x v="0"/>
    <m/>
  </r>
  <r>
    <n v="237934"/>
    <x v="0"/>
    <x v="0"/>
    <x v="1"/>
    <x v="1"/>
    <x v="1"/>
    <x v="178"/>
    <x v="0"/>
    <x v="0"/>
    <s v="Tesseramento"/>
    <x v="0"/>
    <x v="1"/>
    <x v="0"/>
    <m/>
  </r>
  <r>
    <n v="238012"/>
    <x v="0"/>
    <x v="0"/>
    <x v="1"/>
    <x v="1"/>
    <x v="15"/>
    <x v="362"/>
    <x v="0"/>
    <x v="0"/>
    <s v="Tesseramento"/>
    <x v="0"/>
    <x v="3"/>
    <x v="0"/>
    <m/>
  </r>
  <r>
    <n v="164876"/>
    <x v="0"/>
    <x v="0"/>
    <x v="0"/>
    <x v="0"/>
    <x v="2"/>
    <x v="224"/>
    <x v="0"/>
    <x v="0"/>
    <s v="Tesseramento"/>
    <x v="1"/>
    <x v="0"/>
    <x v="0"/>
    <m/>
  </r>
  <r>
    <n v="7103"/>
    <x v="0"/>
    <x v="0"/>
    <x v="0"/>
    <x v="0"/>
    <x v="7"/>
    <x v="33"/>
    <x v="0"/>
    <x v="1"/>
    <s v="Tesseramento"/>
    <x v="1"/>
    <x v="0"/>
    <x v="0"/>
    <m/>
  </r>
  <r>
    <n v="132694"/>
    <x v="0"/>
    <x v="0"/>
    <x v="2"/>
    <x v="0"/>
    <x v="7"/>
    <x v="33"/>
    <x v="0"/>
    <x v="0"/>
    <s v="Tesseramento"/>
    <x v="1"/>
    <x v="0"/>
    <x v="0"/>
    <m/>
  </r>
  <r>
    <n v="32108"/>
    <x v="0"/>
    <x v="0"/>
    <x v="0"/>
    <x v="1"/>
    <x v="7"/>
    <x v="191"/>
    <x v="0"/>
    <x v="1"/>
    <s v="Tesseramento"/>
    <x v="0"/>
    <x v="4"/>
    <x v="0"/>
    <m/>
  </r>
  <r>
    <n v="218622"/>
    <x v="0"/>
    <x v="0"/>
    <x v="0"/>
    <x v="3"/>
    <x v="7"/>
    <x v="191"/>
    <x v="0"/>
    <x v="0"/>
    <s v="Tesseramento"/>
    <x v="0"/>
    <x v="0"/>
    <x v="0"/>
    <m/>
  </r>
  <r>
    <n v="48242"/>
    <x v="0"/>
    <x v="0"/>
    <x v="0"/>
    <x v="0"/>
    <x v="7"/>
    <x v="191"/>
    <x v="0"/>
    <x v="0"/>
    <s v="Tesseramento"/>
    <x v="0"/>
    <x v="4"/>
    <x v="0"/>
    <m/>
  </r>
  <r>
    <n v="238149"/>
    <x v="0"/>
    <x v="0"/>
    <x v="1"/>
    <x v="0"/>
    <x v="4"/>
    <x v="88"/>
    <x v="0"/>
    <x v="0"/>
    <s v="Tesseramento"/>
    <x v="1"/>
    <x v="1"/>
    <x v="0"/>
    <m/>
  </r>
  <r>
    <n v="238786"/>
    <x v="0"/>
    <x v="0"/>
    <x v="1"/>
    <x v="2"/>
    <x v="3"/>
    <x v="252"/>
    <x v="0"/>
    <x v="0"/>
    <s v="Tesseramento"/>
    <x v="1"/>
    <x v="4"/>
    <x v="0"/>
    <m/>
  </r>
  <r>
    <n v="238787"/>
    <x v="0"/>
    <x v="0"/>
    <x v="1"/>
    <x v="2"/>
    <x v="3"/>
    <x v="252"/>
    <x v="0"/>
    <x v="0"/>
    <s v="Tesseramento"/>
    <x v="1"/>
    <x v="0"/>
    <x v="0"/>
    <m/>
  </r>
  <r>
    <n v="13690"/>
    <x v="0"/>
    <x v="0"/>
    <x v="2"/>
    <x v="0"/>
    <x v="2"/>
    <x v="139"/>
    <x v="0"/>
    <x v="0"/>
    <s v="Tesseramento"/>
    <x v="1"/>
    <x v="0"/>
    <x v="0"/>
    <m/>
  </r>
  <r>
    <n v="238007"/>
    <x v="0"/>
    <x v="1"/>
    <x v="1"/>
    <x v="2"/>
    <x v="4"/>
    <x v="149"/>
    <x v="0"/>
    <x v="1"/>
    <s v="Tesseramento"/>
    <x v="1"/>
    <x v="0"/>
    <x v="0"/>
    <m/>
  </r>
  <r>
    <n v="238002"/>
    <x v="1"/>
    <x v="0"/>
    <x v="1"/>
    <x v="2"/>
    <x v="2"/>
    <x v="139"/>
    <x v="0"/>
    <x v="0"/>
    <s v="Tesseramento"/>
    <x v="1"/>
    <x v="5"/>
    <x v="0"/>
    <m/>
  </r>
  <r>
    <n v="237993"/>
    <x v="1"/>
    <x v="1"/>
    <x v="1"/>
    <x v="1"/>
    <x v="12"/>
    <x v="106"/>
    <x v="0"/>
    <x v="1"/>
    <s v="Tesseramento"/>
    <x v="1"/>
    <x v="7"/>
    <x v="0"/>
    <m/>
  </r>
  <r>
    <n v="237916"/>
    <x v="0"/>
    <x v="0"/>
    <x v="1"/>
    <x v="1"/>
    <x v="0"/>
    <x v="383"/>
    <x v="0"/>
    <x v="0"/>
    <s v="Tesseramento"/>
    <x v="0"/>
    <x v="0"/>
    <x v="0"/>
    <m/>
  </r>
  <r>
    <n v="138513"/>
    <x v="0"/>
    <x v="0"/>
    <x v="0"/>
    <x v="0"/>
    <x v="0"/>
    <x v="383"/>
    <x v="0"/>
    <x v="0"/>
    <s v="Tesseramento"/>
    <x v="0"/>
    <x v="3"/>
    <x v="0"/>
    <m/>
  </r>
  <r>
    <n v="237915"/>
    <x v="0"/>
    <x v="0"/>
    <x v="1"/>
    <x v="1"/>
    <x v="0"/>
    <x v="383"/>
    <x v="0"/>
    <x v="1"/>
    <s v="Tesseramento"/>
    <x v="0"/>
    <x v="0"/>
    <x v="0"/>
    <m/>
  </r>
  <r>
    <n v="228843"/>
    <x v="0"/>
    <x v="0"/>
    <x v="0"/>
    <x v="0"/>
    <x v="12"/>
    <x v="27"/>
    <x v="0"/>
    <x v="1"/>
    <s v="Tesseramento"/>
    <x v="1"/>
    <x v="1"/>
    <x v="0"/>
    <m/>
  </r>
  <r>
    <n v="231868"/>
    <x v="0"/>
    <x v="0"/>
    <x v="0"/>
    <x v="1"/>
    <x v="7"/>
    <x v="175"/>
    <x v="0"/>
    <x v="0"/>
    <s v="Tesseramento"/>
    <x v="0"/>
    <x v="0"/>
    <x v="0"/>
    <m/>
  </r>
  <r>
    <n v="64587"/>
    <x v="0"/>
    <x v="0"/>
    <x v="0"/>
    <x v="0"/>
    <x v="10"/>
    <x v="240"/>
    <x v="0"/>
    <x v="1"/>
    <s v="Tesseramento"/>
    <x v="1"/>
    <x v="4"/>
    <x v="0"/>
    <m/>
  </r>
  <r>
    <n v="93390"/>
    <x v="0"/>
    <x v="0"/>
    <x v="0"/>
    <x v="4"/>
    <x v="10"/>
    <x v="240"/>
    <x v="0"/>
    <x v="0"/>
    <s v="Tesseramento"/>
    <x v="1"/>
    <x v="0"/>
    <x v="0"/>
    <m/>
  </r>
  <r>
    <n v="59336"/>
    <x v="0"/>
    <x v="0"/>
    <x v="0"/>
    <x v="0"/>
    <x v="10"/>
    <x v="240"/>
    <x v="0"/>
    <x v="0"/>
    <s v="Tesseramento"/>
    <x v="1"/>
    <x v="0"/>
    <x v="0"/>
    <m/>
  </r>
  <r>
    <n v="237900"/>
    <x v="0"/>
    <x v="0"/>
    <x v="1"/>
    <x v="0"/>
    <x v="7"/>
    <x v="109"/>
    <x v="0"/>
    <x v="0"/>
    <s v="Tesseramento"/>
    <x v="1"/>
    <x v="0"/>
    <x v="0"/>
    <m/>
  </r>
  <r>
    <n v="89407"/>
    <x v="0"/>
    <x v="0"/>
    <x v="0"/>
    <x v="0"/>
    <x v="4"/>
    <x v="4"/>
    <x v="1"/>
    <x v="0"/>
    <s v="Tesseramento"/>
    <x v="1"/>
    <x v="8"/>
    <x v="0"/>
    <m/>
  </r>
  <r>
    <n v="211087"/>
    <x v="0"/>
    <x v="0"/>
    <x v="0"/>
    <x v="0"/>
    <x v="11"/>
    <x v="142"/>
    <x v="0"/>
    <x v="0"/>
    <s v="Tesseramento"/>
    <x v="1"/>
    <x v="0"/>
    <x v="0"/>
    <m/>
  </r>
  <r>
    <n v="114468"/>
    <x v="0"/>
    <x v="0"/>
    <x v="0"/>
    <x v="1"/>
    <x v="11"/>
    <x v="142"/>
    <x v="0"/>
    <x v="0"/>
    <s v="Tesseramento"/>
    <x v="1"/>
    <x v="0"/>
    <x v="0"/>
    <m/>
  </r>
  <r>
    <n v="31854"/>
    <x v="0"/>
    <x v="0"/>
    <x v="0"/>
    <x v="1"/>
    <x v="1"/>
    <x v="193"/>
    <x v="0"/>
    <x v="0"/>
    <s v="Tesseramento"/>
    <x v="1"/>
    <x v="3"/>
    <x v="0"/>
    <m/>
  </r>
  <r>
    <n v="238076"/>
    <x v="0"/>
    <x v="1"/>
    <x v="1"/>
    <x v="2"/>
    <x v="1"/>
    <x v="138"/>
    <x v="0"/>
    <x v="0"/>
    <s v="Tesseramento"/>
    <x v="1"/>
    <x v="1"/>
    <x v="0"/>
    <m/>
  </r>
  <r>
    <n v="166704"/>
    <x v="0"/>
    <x v="0"/>
    <x v="0"/>
    <x v="0"/>
    <x v="4"/>
    <x v="164"/>
    <x v="0"/>
    <x v="0"/>
    <s v="Tesseramento"/>
    <x v="0"/>
    <x v="3"/>
    <x v="0"/>
    <m/>
  </r>
  <r>
    <n v="213281"/>
    <x v="1"/>
    <x v="0"/>
    <x v="0"/>
    <x v="1"/>
    <x v="4"/>
    <x v="164"/>
    <x v="0"/>
    <x v="0"/>
    <s v="Tesseramento"/>
    <x v="0"/>
    <x v="7"/>
    <x v="0"/>
    <m/>
  </r>
  <r>
    <n v="166103"/>
    <x v="0"/>
    <x v="0"/>
    <x v="0"/>
    <x v="0"/>
    <x v="11"/>
    <x v="142"/>
    <x v="0"/>
    <x v="0"/>
    <s v="Tesseramento"/>
    <x v="1"/>
    <x v="0"/>
    <x v="0"/>
    <m/>
  </r>
  <r>
    <n v="136427"/>
    <x v="0"/>
    <x v="0"/>
    <x v="0"/>
    <x v="0"/>
    <x v="1"/>
    <x v="193"/>
    <x v="0"/>
    <x v="0"/>
    <s v="Tesseramento"/>
    <x v="1"/>
    <x v="3"/>
    <x v="0"/>
    <m/>
  </r>
  <r>
    <n v="138753"/>
    <x v="0"/>
    <x v="0"/>
    <x v="0"/>
    <x v="0"/>
    <x v="1"/>
    <x v="193"/>
    <x v="0"/>
    <x v="1"/>
    <s v="Tesseramento"/>
    <x v="1"/>
    <x v="4"/>
    <x v="0"/>
    <m/>
  </r>
  <r>
    <n v="151618"/>
    <x v="0"/>
    <x v="0"/>
    <x v="0"/>
    <x v="0"/>
    <x v="1"/>
    <x v="260"/>
    <x v="0"/>
    <x v="0"/>
    <s v="Tesseramento"/>
    <x v="0"/>
    <x v="0"/>
    <x v="0"/>
    <m/>
  </r>
  <r>
    <n v="230857"/>
    <x v="0"/>
    <x v="1"/>
    <x v="0"/>
    <x v="1"/>
    <x v="15"/>
    <x v="243"/>
    <x v="0"/>
    <x v="0"/>
    <s v="Tesseramento"/>
    <x v="0"/>
    <x v="0"/>
    <x v="0"/>
    <m/>
  </r>
  <r>
    <n v="208698"/>
    <x v="1"/>
    <x v="0"/>
    <x v="0"/>
    <x v="1"/>
    <x v="10"/>
    <x v="294"/>
    <x v="0"/>
    <x v="0"/>
    <s v="Tesseramento"/>
    <x v="1"/>
    <x v="2"/>
    <x v="0"/>
    <m/>
  </r>
  <r>
    <n v="220735"/>
    <x v="0"/>
    <x v="0"/>
    <x v="0"/>
    <x v="1"/>
    <x v="10"/>
    <x v="294"/>
    <x v="0"/>
    <x v="0"/>
    <s v="Tesseramento"/>
    <x v="1"/>
    <x v="3"/>
    <x v="0"/>
    <m/>
  </r>
  <r>
    <n v="237990"/>
    <x v="0"/>
    <x v="0"/>
    <x v="1"/>
    <x v="1"/>
    <x v="8"/>
    <x v="98"/>
    <x v="0"/>
    <x v="1"/>
    <s v="Tesseramento"/>
    <x v="0"/>
    <x v="0"/>
    <x v="0"/>
    <m/>
  </r>
  <r>
    <n v="237918"/>
    <x v="0"/>
    <x v="1"/>
    <x v="1"/>
    <x v="2"/>
    <x v="15"/>
    <x v="243"/>
    <x v="0"/>
    <x v="0"/>
    <s v="Tesseramento"/>
    <x v="0"/>
    <x v="1"/>
    <x v="0"/>
    <m/>
  </r>
  <r>
    <n v="237991"/>
    <x v="0"/>
    <x v="0"/>
    <x v="1"/>
    <x v="1"/>
    <x v="8"/>
    <x v="98"/>
    <x v="0"/>
    <x v="0"/>
    <s v="Tesseramento"/>
    <x v="0"/>
    <x v="1"/>
    <x v="0"/>
    <m/>
  </r>
  <r>
    <n v="106698"/>
    <x v="0"/>
    <x v="0"/>
    <x v="0"/>
    <x v="0"/>
    <x v="7"/>
    <x v="35"/>
    <x v="0"/>
    <x v="0"/>
    <s v="Tesseramento"/>
    <x v="1"/>
    <x v="1"/>
    <x v="0"/>
    <m/>
  </r>
  <r>
    <n v="119281"/>
    <x v="0"/>
    <x v="0"/>
    <x v="0"/>
    <x v="0"/>
    <x v="2"/>
    <x v="71"/>
    <x v="0"/>
    <x v="0"/>
    <s v="Tesseramento"/>
    <x v="1"/>
    <x v="0"/>
    <x v="0"/>
    <m/>
  </r>
  <r>
    <n v="150962"/>
    <x v="0"/>
    <x v="0"/>
    <x v="0"/>
    <x v="1"/>
    <x v="7"/>
    <x v="210"/>
    <x v="0"/>
    <x v="0"/>
    <s v="Tesseramento"/>
    <x v="0"/>
    <x v="4"/>
    <x v="0"/>
    <m/>
  </r>
  <r>
    <n v="237937"/>
    <x v="0"/>
    <x v="0"/>
    <x v="1"/>
    <x v="1"/>
    <x v="2"/>
    <x v="5"/>
    <x v="0"/>
    <x v="1"/>
    <s v="Tesseramento"/>
    <x v="1"/>
    <x v="0"/>
    <x v="0"/>
    <m/>
  </r>
  <r>
    <n v="147264"/>
    <x v="0"/>
    <x v="0"/>
    <x v="2"/>
    <x v="1"/>
    <x v="10"/>
    <x v="63"/>
    <x v="0"/>
    <x v="0"/>
    <s v="Tesseramento"/>
    <x v="0"/>
    <x v="3"/>
    <x v="0"/>
    <m/>
  </r>
  <r>
    <n v="147263"/>
    <x v="0"/>
    <x v="0"/>
    <x v="2"/>
    <x v="4"/>
    <x v="10"/>
    <x v="63"/>
    <x v="0"/>
    <x v="0"/>
    <s v="Tesseramento"/>
    <x v="0"/>
    <x v="1"/>
    <x v="0"/>
    <m/>
  </r>
  <r>
    <n v="4126"/>
    <x v="0"/>
    <x v="0"/>
    <x v="0"/>
    <x v="2"/>
    <x v="4"/>
    <x v="250"/>
    <x v="0"/>
    <x v="1"/>
    <s v="Tesseramento"/>
    <x v="1"/>
    <x v="4"/>
    <x v="0"/>
    <m/>
  </r>
  <r>
    <n v="80934"/>
    <x v="0"/>
    <x v="0"/>
    <x v="0"/>
    <x v="0"/>
    <x v="7"/>
    <x v="213"/>
    <x v="0"/>
    <x v="0"/>
    <s v="Tesseramento"/>
    <x v="1"/>
    <x v="0"/>
    <x v="0"/>
    <m/>
  </r>
  <r>
    <n v="20168"/>
    <x v="0"/>
    <x v="0"/>
    <x v="0"/>
    <x v="0"/>
    <x v="14"/>
    <x v="121"/>
    <x v="0"/>
    <x v="1"/>
    <s v="Tesseramento"/>
    <x v="1"/>
    <x v="3"/>
    <x v="0"/>
    <m/>
  </r>
  <r>
    <n v="152805"/>
    <x v="0"/>
    <x v="0"/>
    <x v="0"/>
    <x v="0"/>
    <x v="14"/>
    <x v="121"/>
    <x v="0"/>
    <x v="0"/>
    <s v="Tesseramento"/>
    <x v="1"/>
    <x v="3"/>
    <x v="0"/>
    <m/>
  </r>
  <r>
    <n v="144566"/>
    <x v="0"/>
    <x v="0"/>
    <x v="2"/>
    <x v="1"/>
    <x v="11"/>
    <x v="186"/>
    <x v="0"/>
    <x v="1"/>
    <s v="Tesseramento"/>
    <x v="0"/>
    <x v="4"/>
    <x v="0"/>
    <m/>
  </r>
  <r>
    <n v="103660"/>
    <x v="0"/>
    <x v="0"/>
    <x v="0"/>
    <x v="0"/>
    <x v="11"/>
    <x v="142"/>
    <x v="0"/>
    <x v="0"/>
    <s v="Tesseramento"/>
    <x v="1"/>
    <x v="3"/>
    <x v="0"/>
    <m/>
  </r>
  <r>
    <n v="182984"/>
    <x v="1"/>
    <x v="0"/>
    <x v="2"/>
    <x v="1"/>
    <x v="13"/>
    <x v="177"/>
    <x v="0"/>
    <x v="0"/>
    <s v="Tesseramento"/>
    <x v="1"/>
    <x v="5"/>
    <x v="0"/>
    <m/>
  </r>
  <r>
    <n v="237919"/>
    <x v="0"/>
    <x v="1"/>
    <x v="1"/>
    <x v="1"/>
    <x v="15"/>
    <x v="243"/>
    <x v="0"/>
    <x v="0"/>
    <s v="Tesseramento"/>
    <x v="0"/>
    <x v="1"/>
    <x v="0"/>
    <m/>
  </r>
  <r>
    <n v="195997"/>
    <x v="0"/>
    <x v="0"/>
    <x v="0"/>
    <x v="0"/>
    <x v="15"/>
    <x v="243"/>
    <x v="0"/>
    <x v="0"/>
    <s v="Tesseramento"/>
    <x v="0"/>
    <x v="0"/>
    <x v="0"/>
    <m/>
  </r>
  <r>
    <n v="220066"/>
    <x v="0"/>
    <x v="1"/>
    <x v="0"/>
    <x v="1"/>
    <x v="0"/>
    <x v="305"/>
    <x v="0"/>
    <x v="0"/>
    <s v="Tesseramento"/>
    <x v="0"/>
    <x v="0"/>
    <x v="0"/>
    <m/>
  </r>
  <r>
    <n v="178417"/>
    <x v="0"/>
    <x v="0"/>
    <x v="0"/>
    <x v="0"/>
    <x v="2"/>
    <x v="71"/>
    <x v="0"/>
    <x v="0"/>
    <s v="Tesseramento"/>
    <x v="1"/>
    <x v="0"/>
    <x v="0"/>
    <m/>
  </r>
  <r>
    <n v="222891"/>
    <x v="1"/>
    <x v="0"/>
    <x v="0"/>
    <x v="3"/>
    <x v="2"/>
    <x v="71"/>
    <x v="0"/>
    <x v="0"/>
    <s v="Tesseramento"/>
    <x v="1"/>
    <x v="5"/>
    <x v="0"/>
    <m/>
  </r>
  <r>
    <n v="217652"/>
    <x v="1"/>
    <x v="0"/>
    <x v="0"/>
    <x v="1"/>
    <x v="2"/>
    <x v="71"/>
    <x v="0"/>
    <x v="0"/>
    <s v="Tesseramento"/>
    <x v="1"/>
    <x v="5"/>
    <x v="0"/>
    <m/>
  </r>
  <r>
    <n v="75858"/>
    <x v="0"/>
    <x v="0"/>
    <x v="0"/>
    <x v="0"/>
    <x v="2"/>
    <x v="71"/>
    <x v="0"/>
    <x v="0"/>
    <s v="Tesseramento"/>
    <x v="1"/>
    <x v="4"/>
    <x v="0"/>
    <m/>
  </r>
  <r>
    <n v="83588"/>
    <x v="0"/>
    <x v="0"/>
    <x v="0"/>
    <x v="0"/>
    <x v="2"/>
    <x v="71"/>
    <x v="0"/>
    <x v="1"/>
    <s v="Tesseramento"/>
    <x v="1"/>
    <x v="3"/>
    <x v="0"/>
    <m/>
  </r>
  <r>
    <n v="83589"/>
    <x v="0"/>
    <x v="0"/>
    <x v="0"/>
    <x v="0"/>
    <x v="2"/>
    <x v="71"/>
    <x v="0"/>
    <x v="0"/>
    <s v="Tesseramento"/>
    <x v="1"/>
    <x v="3"/>
    <x v="0"/>
    <m/>
  </r>
  <r>
    <n v="237921"/>
    <x v="0"/>
    <x v="0"/>
    <x v="1"/>
    <x v="1"/>
    <x v="7"/>
    <x v="202"/>
    <x v="0"/>
    <x v="0"/>
    <s v="Tesseramento"/>
    <x v="1"/>
    <x v="1"/>
    <x v="0"/>
    <m/>
  </r>
  <r>
    <n v="238020"/>
    <x v="0"/>
    <x v="1"/>
    <x v="1"/>
    <x v="2"/>
    <x v="7"/>
    <x v="44"/>
    <x v="0"/>
    <x v="0"/>
    <s v="Tesseramento"/>
    <x v="1"/>
    <x v="3"/>
    <x v="0"/>
    <m/>
  </r>
  <r>
    <n v="78293"/>
    <x v="0"/>
    <x v="0"/>
    <x v="0"/>
    <x v="0"/>
    <x v="2"/>
    <x v="5"/>
    <x v="0"/>
    <x v="0"/>
    <s v="Tesseramento"/>
    <x v="1"/>
    <x v="3"/>
    <x v="0"/>
    <m/>
  </r>
  <r>
    <n v="238425"/>
    <x v="0"/>
    <x v="1"/>
    <x v="1"/>
    <x v="0"/>
    <x v="3"/>
    <x v="118"/>
    <x v="0"/>
    <x v="0"/>
    <s v="Tesseramento"/>
    <x v="1"/>
    <x v="0"/>
    <x v="0"/>
    <m/>
  </r>
  <r>
    <n v="217571"/>
    <x v="0"/>
    <x v="0"/>
    <x v="0"/>
    <x v="0"/>
    <x v="2"/>
    <x v="5"/>
    <x v="0"/>
    <x v="0"/>
    <s v="Tesseramento"/>
    <x v="1"/>
    <x v="3"/>
    <x v="0"/>
    <m/>
  </r>
  <r>
    <n v="105812"/>
    <x v="0"/>
    <x v="0"/>
    <x v="0"/>
    <x v="0"/>
    <x v="4"/>
    <x v="256"/>
    <x v="0"/>
    <x v="0"/>
    <s v="Tesseramento"/>
    <x v="1"/>
    <x v="4"/>
    <x v="0"/>
    <m/>
  </r>
  <r>
    <n v="181418"/>
    <x v="1"/>
    <x v="0"/>
    <x v="0"/>
    <x v="0"/>
    <x v="4"/>
    <x v="256"/>
    <x v="0"/>
    <x v="0"/>
    <s v="Tesseramento"/>
    <x v="1"/>
    <x v="5"/>
    <x v="0"/>
    <m/>
  </r>
  <r>
    <n v="165668"/>
    <x v="0"/>
    <x v="0"/>
    <x v="0"/>
    <x v="0"/>
    <x v="1"/>
    <x v="1"/>
    <x v="0"/>
    <x v="1"/>
    <s v="Tesseramento"/>
    <x v="0"/>
    <x v="4"/>
    <x v="0"/>
    <m/>
  </r>
  <r>
    <n v="238141"/>
    <x v="1"/>
    <x v="0"/>
    <x v="1"/>
    <x v="3"/>
    <x v="4"/>
    <x v="256"/>
    <x v="0"/>
    <x v="0"/>
    <s v="Tesseramento"/>
    <x v="1"/>
    <x v="7"/>
    <x v="0"/>
    <m/>
  </r>
  <r>
    <n v="42576"/>
    <x v="0"/>
    <x v="1"/>
    <x v="2"/>
    <x v="4"/>
    <x v="11"/>
    <x v="126"/>
    <x v="0"/>
    <x v="0"/>
    <s v="Tesseramento"/>
    <x v="1"/>
    <x v="1"/>
    <x v="0"/>
    <m/>
  </r>
  <r>
    <n v="238763"/>
    <x v="1"/>
    <x v="0"/>
    <x v="1"/>
    <x v="2"/>
    <x v="14"/>
    <x v="43"/>
    <x v="0"/>
    <x v="0"/>
    <s v="Tesseramento"/>
    <x v="1"/>
    <x v="5"/>
    <x v="0"/>
    <m/>
  </r>
  <r>
    <n v="238021"/>
    <x v="0"/>
    <x v="1"/>
    <x v="1"/>
    <x v="2"/>
    <x v="7"/>
    <x v="44"/>
    <x v="0"/>
    <x v="0"/>
    <s v="Tesseramento"/>
    <x v="1"/>
    <x v="0"/>
    <x v="0"/>
    <m/>
  </r>
  <r>
    <n v="122686"/>
    <x v="0"/>
    <x v="0"/>
    <x v="2"/>
    <x v="0"/>
    <x v="2"/>
    <x v="307"/>
    <x v="0"/>
    <x v="1"/>
    <s v="Tesseramento"/>
    <x v="1"/>
    <x v="0"/>
    <x v="0"/>
    <m/>
  </r>
  <r>
    <n v="165407"/>
    <x v="0"/>
    <x v="0"/>
    <x v="0"/>
    <x v="1"/>
    <x v="7"/>
    <x v="51"/>
    <x v="0"/>
    <x v="1"/>
    <s v="Tesseramento"/>
    <x v="1"/>
    <x v="4"/>
    <x v="0"/>
    <m/>
  </r>
  <r>
    <n v="72810"/>
    <x v="0"/>
    <x v="0"/>
    <x v="0"/>
    <x v="0"/>
    <x v="4"/>
    <x v="140"/>
    <x v="0"/>
    <x v="0"/>
    <s v="Tesseramento"/>
    <x v="0"/>
    <x v="0"/>
    <x v="0"/>
    <m/>
  </r>
  <r>
    <n v="93650"/>
    <x v="0"/>
    <x v="0"/>
    <x v="0"/>
    <x v="0"/>
    <x v="4"/>
    <x v="140"/>
    <x v="0"/>
    <x v="1"/>
    <s v="Tesseramento"/>
    <x v="0"/>
    <x v="0"/>
    <x v="0"/>
    <m/>
  </r>
  <r>
    <n v="229488"/>
    <x v="0"/>
    <x v="0"/>
    <x v="0"/>
    <x v="2"/>
    <x v="7"/>
    <x v="51"/>
    <x v="0"/>
    <x v="0"/>
    <s v="Tesseramento"/>
    <x v="1"/>
    <x v="4"/>
    <x v="0"/>
    <m/>
  </r>
  <r>
    <n v="229489"/>
    <x v="0"/>
    <x v="0"/>
    <x v="0"/>
    <x v="2"/>
    <x v="7"/>
    <x v="51"/>
    <x v="0"/>
    <x v="1"/>
    <s v="Tesseramento"/>
    <x v="1"/>
    <x v="4"/>
    <x v="0"/>
    <m/>
  </r>
  <r>
    <n v="155579"/>
    <x v="1"/>
    <x v="0"/>
    <x v="0"/>
    <x v="0"/>
    <x v="7"/>
    <x v="37"/>
    <x v="0"/>
    <x v="0"/>
    <s v="Tesseramento"/>
    <x v="1"/>
    <x v="2"/>
    <x v="0"/>
    <m/>
  </r>
  <r>
    <n v="72952"/>
    <x v="0"/>
    <x v="0"/>
    <x v="2"/>
    <x v="4"/>
    <x v="10"/>
    <x v="136"/>
    <x v="0"/>
    <x v="0"/>
    <s v="Tesseramento"/>
    <x v="1"/>
    <x v="0"/>
    <x v="0"/>
    <m/>
  </r>
  <r>
    <n v="95849"/>
    <x v="1"/>
    <x v="0"/>
    <x v="0"/>
    <x v="0"/>
    <x v="7"/>
    <x v="51"/>
    <x v="0"/>
    <x v="1"/>
    <s v="Tesseramento"/>
    <x v="1"/>
    <x v="2"/>
    <x v="0"/>
    <m/>
  </r>
  <r>
    <n v="60235"/>
    <x v="0"/>
    <x v="0"/>
    <x v="0"/>
    <x v="0"/>
    <x v="7"/>
    <x v="51"/>
    <x v="0"/>
    <x v="0"/>
    <s v="Tesseramento"/>
    <x v="1"/>
    <x v="0"/>
    <x v="0"/>
    <m/>
  </r>
  <r>
    <n v="60225"/>
    <x v="0"/>
    <x v="0"/>
    <x v="0"/>
    <x v="2"/>
    <x v="7"/>
    <x v="51"/>
    <x v="0"/>
    <x v="1"/>
    <s v="Tesseramento"/>
    <x v="1"/>
    <x v="3"/>
    <x v="0"/>
    <m/>
  </r>
  <r>
    <n v="231409"/>
    <x v="0"/>
    <x v="1"/>
    <x v="0"/>
    <x v="3"/>
    <x v="10"/>
    <x v="136"/>
    <x v="0"/>
    <x v="1"/>
    <s v="Tesseramento"/>
    <x v="1"/>
    <x v="1"/>
    <x v="0"/>
    <m/>
  </r>
  <r>
    <n v="55347"/>
    <x v="0"/>
    <x v="0"/>
    <x v="2"/>
    <x v="0"/>
    <x v="10"/>
    <x v="136"/>
    <x v="0"/>
    <x v="0"/>
    <s v="Tesseramento"/>
    <x v="1"/>
    <x v="0"/>
    <x v="0"/>
    <m/>
  </r>
  <r>
    <n v="23403"/>
    <x v="0"/>
    <x v="0"/>
    <x v="0"/>
    <x v="0"/>
    <x v="2"/>
    <x v="224"/>
    <x v="0"/>
    <x v="1"/>
    <s v="Tesseramento"/>
    <x v="1"/>
    <x v="3"/>
    <x v="0"/>
    <m/>
  </r>
  <r>
    <n v="196089"/>
    <x v="0"/>
    <x v="1"/>
    <x v="0"/>
    <x v="0"/>
    <x v="4"/>
    <x v="110"/>
    <x v="0"/>
    <x v="0"/>
    <s v="Tesseramento"/>
    <x v="1"/>
    <x v="0"/>
    <x v="0"/>
    <m/>
  </r>
  <r>
    <n v="24466"/>
    <x v="0"/>
    <x v="1"/>
    <x v="0"/>
    <x v="4"/>
    <x v="2"/>
    <x v="233"/>
    <x v="0"/>
    <x v="0"/>
    <s v="Tesseramento"/>
    <x v="0"/>
    <x v="0"/>
    <x v="0"/>
    <m/>
  </r>
  <r>
    <n v="39286"/>
    <x v="0"/>
    <x v="1"/>
    <x v="2"/>
    <x v="4"/>
    <x v="4"/>
    <x v="250"/>
    <x v="0"/>
    <x v="0"/>
    <s v="Tesseramento"/>
    <x v="1"/>
    <x v="4"/>
    <x v="0"/>
    <m/>
  </r>
  <r>
    <n v="238070"/>
    <x v="0"/>
    <x v="1"/>
    <x v="1"/>
    <x v="3"/>
    <x v="7"/>
    <x v="109"/>
    <x v="0"/>
    <x v="0"/>
    <s v="Tesseramento"/>
    <x v="1"/>
    <x v="0"/>
    <x v="0"/>
    <m/>
  </r>
  <r>
    <n v="4540"/>
    <x v="0"/>
    <x v="0"/>
    <x v="0"/>
    <x v="0"/>
    <x v="9"/>
    <x v="375"/>
    <x v="0"/>
    <x v="0"/>
    <s v="Tesseramento"/>
    <x v="0"/>
    <x v="0"/>
    <x v="0"/>
    <m/>
  </r>
  <r>
    <n v="146978"/>
    <x v="1"/>
    <x v="0"/>
    <x v="0"/>
    <x v="0"/>
    <x v="10"/>
    <x v="228"/>
    <x v="0"/>
    <x v="1"/>
    <s v="Tesseramento"/>
    <x v="1"/>
    <x v="2"/>
    <x v="0"/>
    <m/>
  </r>
  <r>
    <n v="162637"/>
    <x v="1"/>
    <x v="0"/>
    <x v="0"/>
    <x v="0"/>
    <x v="10"/>
    <x v="228"/>
    <x v="0"/>
    <x v="0"/>
    <s v="Tesseramento"/>
    <x v="1"/>
    <x v="6"/>
    <x v="0"/>
    <m/>
  </r>
  <r>
    <n v="84489"/>
    <x v="0"/>
    <x v="0"/>
    <x v="0"/>
    <x v="0"/>
    <x v="10"/>
    <x v="228"/>
    <x v="0"/>
    <x v="0"/>
    <s v="Tesseramento"/>
    <x v="1"/>
    <x v="0"/>
    <x v="0"/>
    <m/>
  </r>
  <r>
    <n v="61612"/>
    <x v="0"/>
    <x v="0"/>
    <x v="0"/>
    <x v="0"/>
    <x v="2"/>
    <x v="230"/>
    <x v="0"/>
    <x v="0"/>
    <s v="Tesseramento"/>
    <x v="1"/>
    <x v="0"/>
    <x v="0"/>
    <m/>
  </r>
  <r>
    <n v="92649"/>
    <x v="0"/>
    <x v="0"/>
    <x v="0"/>
    <x v="0"/>
    <x v="10"/>
    <x v="228"/>
    <x v="0"/>
    <x v="0"/>
    <s v="Tesseramento"/>
    <x v="1"/>
    <x v="1"/>
    <x v="0"/>
    <m/>
  </r>
  <r>
    <n v="39074"/>
    <x v="0"/>
    <x v="0"/>
    <x v="0"/>
    <x v="0"/>
    <x v="10"/>
    <x v="228"/>
    <x v="0"/>
    <x v="0"/>
    <s v="Tesseramento"/>
    <x v="1"/>
    <x v="3"/>
    <x v="0"/>
    <m/>
  </r>
  <r>
    <n v="124487"/>
    <x v="0"/>
    <x v="0"/>
    <x v="0"/>
    <x v="0"/>
    <x v="2"/>
    <x v="233"/>
    <x v="0"/>
    <x v="0"/>
    <s v="Tesseramento"/>
    <x v="0"/>
    <x v="3"/>
    <x v="0"/>
    <m/>
  </r>
  <r>
    <n v="34291"/>
    <x v="0"/>
    <x v="2"/>
    <x v="0"/>
    <x v="0"/>
    <x v="7"/>
    <x v="225"/>
    <x v="1"/>
    <x v="0"/>
    <s v="Tesseramento"/>
    <x v="0"/>
    <x v="8"/>
    <x v="0"/>
    <m/>
  </r>
  <r>
    <n v="34614"/>
    <x v="0"/>
    <x v="2"/>
    <x v="0"/>
    <x v="0"/>
    <x v="7"/>
    <x v="225"/>
    <x v="1"/>
    <x v="0"/>
    <s v="Tesseramento"/>
    <x v="0"/>
    <x v="9"/>
    <x v="0"/>
    <m/>
  </r>
  <r>
    <n v="52111"/>
    <x v="0"/>
    <x v="2"/>
    <x v="0"/>
    <x v="4"/>
    <x v="7"/>
    <x v="225"/>
    <x v="1"/>
    <x v="0"/>
    <s v="Tesseramento"/>
    <x v="0"/>
    <x v="8"/>
    <x v="0"/>
    <m/>
  </r>
  <r>
    <n v="151054"/>
    <x v="0"/>
    <x v="0"/>
    <x v="0"/>
    <x v="0"/>
    <x v="9"/>
    <x v="196"/>
    <x v="0"/>
    <x v="0"/>
    <s v="Tesseramento"/>
    <x v="1"/>
    <x v="0"/>
    <x v="0"/>
    <m/>
  </r>
  <r>
    <n v="52342"/>
    <x v="0"/>
    <x v="0"/>
    <x v="0"/>
    <x v="4"/>
    <x v="17"/>
    <x v="159"/>
    <x v="0"/>
    <x v="0"/>
    <s v="Tesseramento"/>
    <x v="1"/>
    <x v="4"/>
    <x v="0"/>
    <m/>
  </r>
  <r>
    <n v="229287"/>
    <x v="1"/>
    <x v="0"/>
    <x v="0"/>
    <x v="2"/>
    <x v="11"/>
    <x v="152"/>
    <x v="0"/>
    <x v="0"/>
    <s v="Tesseramento"/>
    <x v="1"/>
    <x v="5"/>
    <x v="0"/>
    <m/>
  </r>
  <r>
    <n v="225104"/>
    <x v="1"/>
    <x v="0"/>
    <x v="0"/>
    <x v="2"/>
    <x v="11"/>
    <x v="152"/>
    <x v="0"/>
    <x v="0"/>
    <s v="Tesseramento"/>
    <x v="1"/>
    <x v="5"/>
    <x v="0"/>
    <m/>
  </r>
  <r>
    <n v="215179"/>
    <x v="0"/>
    <x v="0"/>
    <x v="0"/>
    <x v="0"/>
    <x v="11"/>
    <x v="152"/>
    <x v="0"/>
    <x v="0"/>
    <s v="Tesseramento"/>
    <x v="1"/>
    <x v="0"/>
    <x v="0"/>
    <m/>
  </r>
  <r>
    <n v="184753"/>
    <x v="0"/>
    <x v="0"/>
    <x v="0"/>
    <x v="1"/>
    <x v="11"/>
    <x v="152"/>
    <x v="0"/>
    <x v="1"/>
    <s v="Tesseramento"/>
    <x v="1"/>
    <x v="0"/>
    <x v="0"/>
    <m/>
  </r>
  <r>
    <n v="237959"/>
    <x v="0"/>
    <x v="0"/>
    <x v="1"/>
    <x v="2"/>
    <x v="11"/>
    <x v="152"/>
    <x v="0"/>
    <x v="1"/>
    <s v="Tesseramento"/>
    <x v="1"/>
    <x v="3"/>
    <x v="0"/>
    <m/>
  </r>
  <r>
    <n v="127423"/>
    <x v="0"/>
    <x v="0"/>
    <x v="0"/>
    <x v="0"/>
    <x v="16"/>
    <x v="90"/>
    <x v="0"/>
    <x v="0"/>
    <s v="Tesseramento"/>
    <x v="1"/>
    <x v="3"/>
    <x v="0"/>
    <m/>
  </r>
  <r>
    <n v="58810"/>
    <x v="0"/>
    <x v="0"/>
    <x v="0"/>
    <x v="0"/>
    <x v="16"/>
    <x v="90"/>
    <x v="0"/>
    <x v="1"/>
    <s v="Tesseramento"/>
    <x v="1"/>
    <x v="4"/>
    <x v="0"/>
    <m/>
  </r>
  <r>
    <n v="120596"/>
    <x v="0"/>
    <x v="1"/>
    <x v="2"/>
    <x v="0"/>
    <x v="1"/>
    <x v="48"/>
    <x v="0"/>
    <x v="0"/>
    <s v="Tesseramento"/>
    <x v="1"/>
    <x v="0"/>
    <x v="0"/>
    <m/>
  </r>
  <r>
    <n v="238060"/>
    <x v="0"/>
    <x v="0"/>
    <x v="1"/>
    <x v="1"/>
    <x v="9"/>
    <x v="204"/>
    <x v="0"/>
    <x v="0"/>
    <s v="Tesseramento"/>
    <x v="0"/>
    <x v="0"/>
    <x v="0"/>
    <m/>
  </r>
  <r>
    <n v="238945"/>
    <x v="1"/>
    <x v="0"/>
    <x v="1"/>
    <x v="2"/>
    <x v="1"/>
    <x v="370"/>
    <x v="0"/>
    <x v="1"/>
    <s v="Tesseramento"/>
    <x v="0"/>
    <x v="6"/>
    <x v="0"/>
    <m/>
  </r>
  <r>
    <n v="238946"/>
    <x v="1"/>
    <x v="0"/>
    <x v="1"/>
    <x v="2"/>
    <x v="1"/>
    <x v="370"/>
    <x v="0"/>
    <x v="1"/>
    <s v="Tesseramento"/>
    <x v="0"/>
    <x v="6"/>
    <x v="0"/>
    <m/>
  </r>
  <r>
    <n v="238958"/>
    <x v="1"/>
    <x v="0"/>
    <x v="1"/>
    <x v="2"/>
    <x v="1"/>
    <x v="370"/>
    <x v="0"/>
    <x v="1"/>
    <s v="Tesseramento"/>
    <x v="0"/>
    <x v="6"/>
    <x v="0"/>
    <m/>
  </r>
  <r>
    <n v="238944"/>
    <x v="1"/>
    <x v="0"/>
    <x v="1"/>
    <x v="2"/>
    <x v="1"/>
    <x v="370"/>
    <x v="0"/>
    <x v="0"/>
    <s v="Tesseramento"/>
    <x v="0"/>
    <x v="6"/>
    <x v="0"/>
    <m/>
  </r>
  <r>
    <n v="238954"/>
    <x v="1"/>
    <x v="0"/>
    <x v="1"/>
    <x v="2"/>
    <x v="1"/>
    <x v="370"/>
    <x v="0"/>
    <x v="0"/>
    <s v="Tesseramento"/>
    <x v="0"/>
    <x v="6"/>
    <x v="0"/>
    <m/>
  </r>
  <r>
    <n v="238058"/>
    <x v="0"/>
    <x v="1"/>
    <x v="1"/>
    <x v="3"/>
    <x v="4"/>
    <x v="235"/>
    <x v="0"/>
    <x v="1"/>
    <s v="Tesseramento"/>
    <x v="0"/>
    <x v="1"/>
    <x v="0"/>
    <m/>
  </r>
  <r>
    <n v="200440"/>
    <x v="0"/>
    <x v="0"/>
    <x v="0"/>
    <x v="1"/>
    <x v="11"/>
    <x v="366"/>
    <x v="0"/>
    <x v="1"/>
    <s v="Tesseramento"/>
    <x v="4"/>
    <x v="0"/>
    <x v="0"/>
    <m/>
  </r>
  <r>
    <n v="193538"/>
    <x v="1"/>
    <x v="0"/>
    <x v="0"/>
    <x v="0"/>
    <x v="11"/>
    <x v="366"/>
    <x v="0"/>
    <x v="0"/>
    <s v="Tesseramento"/>
    <x v="4"/>
    <x v="7"/>
    <x v="0"/>
    <m/>
  </r>
  <r>
    <n v="193539"/>
    <x v="1"/>
    <x v="0"/>
    <x v="0"/>
    <x v="0"/>
    <x v="11"/>
    <x v="366"/>
    <x v="0"/>
    <x v="0"/>
    <s v="Tesseramento"/>
    <x v="4"/>
    <x v="6"/>
    <x v="0"/>
    <m/>
  </r>
  <r>
    <n v="107166"/>
    <x v="0"/>
    <x v="0"/>
    <x v="0"/>
    <x v="0"/>
    <x v="4"/>
    <x v="140"/>
    <x v="0"/>
    <x v="0"/>
    <s v="Tesseramento"/>
    <x v="0"/>
    <x v="3"/>
    <x v="0"/>
    <m/>
  </r>
  <r>
    <n v="238059"/>
    <x v="1"/>
    <x v="0"/>
    <x v="1"/>
    <x v="2"/>
    <x v="4"/>
    <x v="144"/>
    <x v="0"/>
    <x v="0"/>
    <s v="Tesseramento"/>
    <x v="1"/>
    <x v="6"/>
    <x v="0"/>
    <m/>
  </r>
  <r>
    <n v="184141"/>
    <x v="0"/>
    <x v="1"/>
    <x v="0"/>
    <x v="3"/>
    <x v="14"/>
    <x v="43"/>
    <x v="0"/>
    <x v="0"/>
    <s v="Tesseramento"/>
    <x v="1"/>
    <x v="4"/>
    <x v="0"/>
    <m/>
  </r>
  <r>
    <n v="158610"/>
    <x v="1"/>
    <x v="0"/>
    <x v="2"/>
    <x v="1"/>
    <x v="4"/>
    <x v="144"/>
    <x v="0"/>
    <x v="0"/>
    <s v="Tesseramento"/>
    <x v="1"/>
    <x v="7"/>
    <x v="0"/>
    <m/>
  </r>
  <r>
    <n v="185684"/>
    <x v="1"/>
    <x v="0"/>
    <x v="0"/>
    <x v="1"/>
    <x v="7"/>
    <x v="328"/>
    <x v="0"/>
    <x v="0"/>
    <s v="Tesseramento"/>
    <x v="0"/>
    <x v="7"/>
    <x v="0"/>
    <m/>
  </r>
  <r>
    <n v="211796"/>
    <x v="0"/>
    <x v="0"/>
    <x v="0"/>
    <x v="1"/>
    <x v="7"/>
    <x v="328"/>
    <x v="0"/>
    <x v="0"/>
    <s v="Tesseramento"/>
    <x v="0"/>
    <x v="0"/>
    <x v="0"/>
    <m/>
  </r>
  <r>
    <n v="215147"/>
    <x v="0"/>
    <x v="0"/>
    <x v="0"/>
    <x v="1"/>
    <x v="7"/>
    <x v="328"/>
    <x v="0"/>
    <x v="1"/>
    <s v="Tesseramento"/>
    <x v="0"/>
    <x v="0"/>
    <x v="0"/>
    <m/>
  </r>
  <r>
    <n v="32321"/>
    <x v="0"/>
    <x v="0"/>
    <x v="0"/>
    <x v="0"/>
    <x v="7"/>
    <x v="328"/>
    <x v="0"/>
    <x v="0"/>
    <s v="Tesseramento"/>
    <x v="0"/>
    <x v="0"/>
    <x v="0"/>
    <m/>
  </r>
  <r>
    <n v="29765"/>
    <x v="0"/>
    <x v="0"/>
    <x v="0"/>
    <x v="0"/>
    <x v="4"/>
    <x v="303"/>
    <x v="0"/>
    <x v="0"/>
    <s v="Tesseramento"/>
    <x v="1"/>
    <x v="3"/>
    <x v="0"/>
    <m/>
  </r>
  <r>
    <n v="111625"/>
    <x v="0"/>
    <x v="0"/>
    <x v="0"/>
    <x v="0"/>
    <x v="15"/>
    <x v="248"/>
    <x v="0"/>
    <x v="0"/>
    <s v="Tesseramento"/>
    <x v="1"/>
    <x v="0"/>
    <x v="0"/>
    <m/>
  </r>
  <r>
    <n v="238066"/>
    <x v="0"/>
    <x v="0"/>
    <x v="1"/>
    <x v="0"/>
    <x v="2"/>
    <x v="313"/>
    <x v="0"/>
    <x v="0"/>
    <s v="Tesseramento"/>
    <x v="1"/>
    <x v="0"/>
    <x v="0"/>
    <m/>
  </r>
  <r>
    <n v="238065"/>
    <x v="0"/>
    <x v="0"/>
    <x v="1"/>
    <x v="3"/>
    <x v="2"/>
    <x v="313"/>
    <x v="0"/>
    <x v="1"/>
    <s v="Tesseramento"/>
    <x v="1"/>
    <x v="4"/>
    <x v="0"/>
    <m/>
  </r>
  <r>
    <n v="238078"/>
    <x v="0"/>
    <x v="1"/>
    <x v="1"/>
    <x v="2"/>
    <x v="1"/>
    <x v="48"/>
    <x v="0"/>
    <x v="0"/>
    <s v="Tesseramento"/>
    <x v="1"/>
    <x v="0"/>
    <x v="0"/>
    <m/>
  </r>
  <r>
    <n v="194711"/>
    <x v="0"/>
    <x v="1"/>
    <x v="0"/>
    <x v="0"/>
    <x v="1"/>
    <x v="48"/>
    <x v="0"/>
    <x v="0"/>
    <s v="Tesseramento"/>
    <x v="1"/>
    <x v="0"/>
    <x v="0"/>
    <m/>
  </r>
  <r>
    <n v="238081"/>
    <x v="0"/>
    <x v="1"/>
    <x v="1"/>
    <x v="2"/>
    <x v="1"/>
    <x v="48"/>
    <x v="0"/>
    <x v="1"/>
    <s v="Tesseramento"/>
    <x v="1"/>
    <x v="0"/>
    <x v="0"/>
    <m/>
  </r>
  <r>
    <n v="238080"/>
    <x v="0"/>
    <x v="1"/>
    <x v="1"/>
    <x v="1"/>
    <x v="1"/>
    <x v="48"/>
    <x v="0"/>
    <x v="0"/>
    <s v="Tesseramento"/>
    <x v="1"/>
    <x v="1"/>
    <x v="0"/>
    <m/>
  </r>
  <r>
    <n v="237985"/>
    <x v="1"/>
    <x v="1"/>
    <x v="1"/>
    <x v="3"/>
    <x v="1"/>
    <x v="1"/>
    <x v="0"/>
    <x v="1"/>
    <s v="Tesseramento"/>
    <x v="0"/>
    <x v="5"/>
    <x v="0"/>
    <m/>
  </r>
  <r>
    <n v="199452"/>
    <x v="1"/>
    <x v="1"/>
    <x v="2"/>
    <x v="2"/>
    <x v="7"/>
    <x v="109"/>
    <x v="0"/>
    <x v="0"/>
    <s v="Tesseramento"/>
    <x v="1"/>
    <x v="5"/>
    <x v="0"/>
    <m/>
  </r>
  <r>
    <n v="238036"/>
    <x v="0"/>
    <x v="1"/>
    <x v="1"/>
    <x v="1"/>
    <x v="4"/>
    <x v="146"/>
    <x v="0"/>
    <x v="0"/>
    <s v="Tesseramento"/>
    <x v="1"/>
    <x v="3"/>
    <x v="0"/>
    <m/>
  </r>
  <r>
    <n v="112266"/>
    <x v="0"/>
    <x v="0"/>
    <x v="0"/>
    <x v="0"/>
    <x v="8"/>
    <x v="113"/>
    <x v="0"/>
    <x v="0"/>
    <s v="Tesseramento"/>
    <x v="0"/>
    <x v="0"/>
    <x v="0"/>
    <m/>
  </r>
  <r>
    <n v="238031"/>
    <x v="0"/>
    <x v="1"/>
    <x v="1"/>
    <x v="1"/>
    <x v="4"/>
    <x v="146"/>
    <x v="0"/>
    <x v="1"/>
    <s v="Tesseramento"/>
    <x v="1"/>
    <x v="3"/>
    <x v="0"/>
    <m/>
  </r>
  <r>
    <n v="67756"/>
    <x v="0"/>
    <x v="0"/>
    <x v="0"/>
    <x v="4"/>
    <x v="8"/>
    <x v="113"/>
    <x v="0"/>
    <x v="0"/>
    <s v="Tesseramento"/>
    <x v="0"/>
    <x v="4"/>
    <x v="0"/>
    <m/>
  </r>
  <r>
    <n v="210418"/>
    <x v="0"/>
    <x v="1"/>
    <x v="0"/>
    <x v="0"/>
    <x v="11"/>
    <x v="302"/>
    <x v="0"/>
    <x v="0"/>
    <s v="Tesseramento"/>
    <x v="1"/>
    <x v="1"/>
    <x v="0"/>
    <m/>
  </r>
  <r>
    <n v="238037"/>
    <x v="0"/>
    <x v="1"/>
    <x v="1"/>
    <x v="1"/>
    <x v="4"/>
    <x v="146"/>
    <x v="0"/>
    <x v="0"/>
    <s v="Tesseramento"/>
    <x v="1"/>
    <x v="0"/>
    <x v="0"/>
    <m/>
  </r>
  <r>
    <n v="238034"/>
    <x v="0"/>
    <x v="1"/>
    <x v="1"/>
    <x v="1"/>
    <x v="4"/>
    <x v="146"/>
    <x v="0"/>
    <x v="1"/>
    <s v="Tesseramento"/>
    <x v="1"/>
    <x v="0"/>
    <x v="0"/>
    <m/>
  </r>
  <r>
    <n v="238030"/>
    <x v="0"/>
    <x v="1"/>
    <x v="1"/>
    <x v="1"/>
    <x v="4"/>
    <x v="146"/>
    <x v="0"/>
    <x v="1"/>
    <s v="Tesseramento"/>
    <x v="1"/>
    <x v="1"/>
    <x v="0"/>
    <m/>
  </r>
  <r>
    <n v="238050"/>
    <x v="0"/>
    <x v="1"/>
    <x v="1"/>
    <x v="2"/>
    <x v="12"/>
    <x v="245"/>
    <x v="0"/>
    <x v="0"/>
    <s v="Tesseramento"/>
    <x v="1"/>
    <x v="1"/>
    <x v="0"/>
    <m/>
  </r>
  <r>
    <n v="41773"/>
    <x v="0"/>
    <x v="0"/>
    <x v="0"/>
    <x v="0"/>
    <x v="1"/>
    <x v="26"/>
    <x v="0"/>
    <x v="0"/>
    <s v="Tesseramento"/>
    <x v="1"/>
    <x v="4"/>
    <x v="0"/>
    <m/>
  </r>
  <r>
    <n v="228528"/>
    <x v="0"/>
    <x v="0"/>
    <x v="0"/>
    <x v="3"/>
    <x v="8"/>
    <x v="372"/>
    <x v="0"/>
    <x v="0"/>
    <s v="Tesseramento"/>
    <x v="0"/>
    <x v="4"/>
    <x v="0"/>
    <m/>
  </r>
  <r>
    <n v="37634"/>
    <x v="0"/>
    <x v="0"/>
    <x v="0"/>
    <x v="0"/>
    <x v="4"/>
    <x v="88"/>
    <x v="0"/>
    <x v="0"/>
    <s v="Tesseramento"/>
    <x v="1"/>
    <x v="3"/>
    <x v="0"/>
    <m/>
  </r>
  <r>
    <n v="237983"/>
    <x v="0"/>
    <x v="0"/>
    <x v="1"/>
    <x v="2"/>
    <x v="1"/>
    <x v="176"/>
    <x v="0"/>
    <x v="0"/>
    <s v="Tesseramento"/>
    <x v="1"/>
    <x v="0"/>
    <x v="0"/>
    <m/>
  </r>
  <r>
    <n v="192149"/>
    <x v="0"/>
    <x v="1"/>
    <x v="0"/>
    <x v="0"/>
    <x v="1"/>
    <x v="319"/>
    <x v="0"/>
    <x v="1"/>
    <s v="Tesseramento"/>
    <x v="1"/>
    <x v="4"/>
    <x v="0"/>
    <m/>
  </r>
  <r>
    <n v="222502"/>
    <x v="0"/>
    <x v="0"/>
    <x v="0"/>
    <x v="0"/>
    <x v="4"/>
    <x v="88"/>
    <x v="0"/>
    <x v="0"/>
    <s v="Tesseramento"/>
    <x v="1"/>
    <x v="0"/>
    <x v="0"/>
    <m/>
  </r>
  <r>
    <n v="196520"/>
    <x v="0"/>
    <x v="0"/>
    <x v="0"/>
    <x v="1"/>
    <x v="4"/>
    <x v="88"/>
    <x v="0"/>
    <x v="1"/>
    <s v="Tesseramento"/>
    <x v="1"/>
    <x v="1"/>
    <x v="0"/>
    <m/>
  </r>
  <r>
    <n v="137714"/>
    <x v="0"/>
    <x v="0"/>
    <x v="0"/>
    <x v="0"/>
    <x v="2"/>
    <x v="364"/>
    <x v="0"/>
    <x v="0"/>
    <s v="Tesseramento"/>
    <x v="1"/>
    <x v="0"/>
    <x v="0"/>
    <m/>
  </r>
  <r>
    <n v="223792"/>
    <x v="0"/>
    <x v="0"/>
    <x v="2"/>
    <x v="2"/>
    <x v="2"/>
    <x v="364"/>
    <x v="0"/>
    <x v="0"/>
    <s v="Tesseramento"/>
    <x v="1"/>
    <x v="1"/>
    <x v="0"/>
    <m/>
  </r>
  <r>
    <n v="202909"/>
    <x v="0"/>
    <x v="0"/>
    <x v="2"/>
    <x v="1"/>
    <x v="7"/>
    <x v="209"/>
    <x v="0"/>
    <x v="0"/>
    <s v="Tesseramento"/>
    <x v="0"/>
    <x v="1"/>
    <x v="0"/>
    <m/>
  </r>
  <r>
    <n v="202906"/>
    <x v="0"/>
    <x v="0"/>
    <x v="2"/>
    <x v="1"/>
    <x v="7"/>
    <x v="209"/>
    <x v="0"/>
    <x v="0"/>
    <s v="Tesseramento"/>
    <x v="0"/>
    <x v="0"/>
    <x v="0"/>
    <m/>
  </r>
  <r>
    <n v="238015"/>
    <x v="0"/>
    <x v="0"/>
    <x v="1"/>
    <x v="1"/>
    <x v="7"/>
    <x v="78"/>
    <x v="0"/>
    <x v="0"/>
    <s v="Tesseramento"/>
    <x v="0"/>
    <x v="0"/>
    <x v="0"/>
    <m/>
  </r>
  <r>
    <n v="140255"/>
    <x v="0"/>
    <x v="0"/>
    <x v="0"/>
    <x v="0"/>
    <x v="7"/>
    <x v="209"/>
    <x v="0"/>
    <x v="0"/>
    <s v="Tesseramento"/>
    <x v="0"/>
    <x v="0"/>
    <x v="0"/>
    <m/>
  </r>
  <r>
    <n v="238014"/>
    <x v="1"/>
    <x v="0"/>
    <x v="1"/>
    <x v="1"/>
    <x v="7"/>
    <x v="78"/>
    <x v="0"/>
    <x v="0"/>
    <s v="Tesseramento"/>
    <x v="0"/>
    <x v="2"/>
    <x v="0"/>
    <m/>
  </r>
  <r>
    <n v="229981"/>
    <x v="0"/>
    <x v="1"/>
    <x v="0"/>
    <x v="1"/>
    <x v="11"/>
    <x v="91"/>
    <x v="0"/>
    <x v="1"/>
    <s v="Tesseramento"/>
    <x v="1"/>
    <x v="0"/>
    <x v="0"/>
    <m/>
  </r>
  <r>
    <n v="186955"/>
    <x v="0"/>
    <x v="0"/>
    <x v="0"/>
    <x v="0"/>
    <x v="11"/>
    <x v="86"/>
    <x v="0"/>
    <x v="0"/>
    <s v="Tesseramento"/>
    <x v="0"/>
    <x v="0"/>
    <x v="0"/>
    <m/>
  </r>
  <r>
    <n v="238159"/>
    <x v="0"/>
    <x v="0"/>
    <x v="1"/>
    <x v="0"/>
    <x v="11"/>
    <x v="86"/>
    <x v="0"/>
    <x v="0"/>
    <s v="Tesseramento"/>
    <x v="0"/>
    <x v="0"/>
    <x v="0"/>
    <m/>
  </r>
  <r>
    <n v="238103"/>
    <x v="0"/>
    <x v="1"/>
    <x v="1"/>
    <x v="1"/>
    <x v="4"/>
    <x v="166"/>
    <x v="0"/>
    <x v="1"/>
    <s v="Tesseramento"/>
    <x v="1"/>
    <x v="3"/>
    <x v="0"/>
    <m/>
  </r>
  <r>
    <n v="220642"/>
    <x v="0"/>
    <x v="1"/>
    <x v="0"/>
    <x v="0"/>
    <x v="2"/>
    <x v="36"/>
    <x v="0"/>
    <x v="0"/>
    <s v="Tesseramento"/>
    <x v="1"/>
    <x v="0"/>
    <x v="0"/>
    <m/>
  </r>
  <r>
    <n v="223452"/>
    <x v="0"/>
    <x v="1"/>
    <x v="2"/>
    <x v="1"/>
    <x v="0"/>
    <x v="96"/>
    <x v="0"/>
    <x v="0"/>
    <s v="Tesseramento"/>
    <x v="0"/>
    <x v="0"/>
    <x v="0"/>
    <m/>
  </r>
  <r>
    <n v="74121"/>
    <x v="0"/>
    <x v="0"/>
    <x v="0"/>
    <x v="0"/>
    <x v="1"/>
    <x v="20"/>
    <x v="0"/>
    <x v="0"/>
    <s v="Tesseramento"/>
    <x v="0"/>
    <x v="4"/>
    <x v="0"/>
    <m/>
  </r>
  <r>
    <n v="112559"/>
    <x v="0"/>
    <x v="0"/>
    <x v="2"/>
    <x v="0"/>
    <x v="15"/>
    <x v="104"/>
    <x v="0"/>
    <x v="0"/>
    <s v="Tesseramento"/>
    <x v="1"/>
    <x v="3"/>
    <x v="0"/>
    <m/>
  </r>
  <r>
    <n v="238155"/>
    <x v="1"/>
    <x v="0"/>
    <x v="1"/>
    <x v="1"/>
    <x v="4"/>
    <x v="236"/>
    <x v="0"/>
    <x v="1"/>
    <s v="Tesseramento"/>
    <x v="1"/>
    <x v="5"/>
    <x v="0"/>
    <m/>
  </r>
  <r>
    <n v="233174"/>
    <x v="1"/>
    <x v="1"/>
    <x v="0"/>
    <x v="3"/>
    <x v="10"/>
    <x v="240"/>
    <x v="0"/>
    <x v="1"/>
    <s v="Tesseramento"/>
    <x v="1"/>
    <x v="7"/>
    <x v="0"/>
    <m/>
  </r>
  <r>
    <n v="94510"/>
    <x v="0"/>
    <x v="0"/>
    <x v="0"/>
    <x v="0"/>
    <x v="10"/>
    <x v="240"/>
    <x v="0"/>
    <x v="0"/>
    <s v="Tesseramento"/>
    <x v="1"/>
    <x v="1"/>
    <x v="0"/>
    <m/>
  </r>
  <r>
    <n v="238095"/>
    <x v="1"/>
    <x v="0"/>
    <x v="1"/>
    <x v="1"/>
    <x v="1"/>
    <x v="20"/>
    <x v="0"/>
    <x v="0"/>
    <s v="Tesseramento"/>
    <x v="0"/>
    <x v="2"/>
    <x v="0"/>
    <m/>
  </r>
  <r>
    <n v="238156"/>
    <x v="1"/>
    <x v="0"/>
    <x v="1"/>
    <x v="2"/>
    <x v="4"/>
    <x v="236"/>
    <x v="0"/>
    <x v="1"/>
    <s v="Tesseramento"/>
    <x v="1"/>
    <x v="5"/>
    <x v="0"/>
    <m/>
  </r>
  <r>
    <n v="187800"/>
    <x v="1"/>
    <x v="0"/>
    <x v="0"/>
    <x v="1"/>
    <x v="13"/>
    <x v="369"/>
    <x v="0"/>
    <x v="0"/>
    <s v="Tesseramento"/>
    <x v="1"/>
    <x v="5"/>
    <x v="0"/>
    <m/>
  </r>
  <r>
    <n v="233020"/>
    <x v="0"/>
    <x v="1"/>
    <x v="0"/>
    <x v="3"/>
    <x v="4"/>
    <x v="236"/>
    <x v="0"/>
    <x v="1"/>
    <s v="Tesseramento"/>
    <x v="1"/>
    <x v="0"/>
    <x v="0"/>
    <m/>
  </r>
  <r>
    <n v="238053"/>
    <x v="1"/>
    <x v="0"/>
    <x v="1"/>
    <x v="2"/>
    <x v="11"/>
    <x v="376"/>
    <x v="0"/>
    <x v="0"/>
    <s v="Tesseramento"/>
    <x v="1"/>
    <x v="5"/>
    <x v="0"/>
    <m/>
  </r>
  <r>
    <n v="163430"/>
    <x v="0"/>
    <x v="0"/>
    <x v="0"/>
    <x v="3"/>
    <x v="9"/>
    <x v="19"/>
    <x v="0"/>
    <x v="0"/>
    <s v="Tesseramento"/>
    <x v="1"/>
    <x v="1"/>
    <x v="0"/>
    <m/>
  </r>
  <r>
    <n v="163431"/>
    <x v="0"/>
    <x v="0"/>
    <x v="0"/>
    <x v="3"/>
    <x v="9"/>
    <x v="19"/>
    <x v="0"/>
    <x v="0"/>
    <s v="Tesseramento"/>
    <x v="1"/>
    <x v="4"/>
    <x v="0"/>
    <m/>
  </r>
  <r>
    <n v="238082"/>
    <x v="0"/>
    <x v="0"/>
    <x v="1"/>
    <x v="0"/>
    <x v="4"/>
    <x v="219"/>
    <x v="0"/>
    <x v="1"/>
    <s v="Tesseramento"/>
    <x v="0"/>
    <x v="1"/>
    <x v="0"/>
    <m/>
  </r>
  <r>
    <n v="238083"/>
    <x v="0"/>
    <x v="0"/>
    <x v="1"/>
    <x v="1"/>
    <x v="4"/>
    <x v="219"/>
    <x v="0"/>
    <x v="0"/>
    <s v="Tesseramento"/>
    <x v="0"/>
    <x v="1"/>
    <x v="0"/>
    <m/>
  </r>
  <r>
    <n v="112284"/>
    <x v="0"/>
    <x v="0"/>
    <x v="0"/>
    <x v="0"/>
    <x v="4"/>
    <x v="110"/>
    <x v="0"/>
    <x v="0"/>
    <s v="Tesseramento"/>
    <x v="1"/>
    <x v="0"/>
    <x v="0"/>
    <m/>
  </r>
  <r>
    <n v="133091"/>
    <x v="0"/>
    <x v="0"/>
    <x v="0"/>
    <x v="0"/>
    <x v="4"/>
    <x v="110"/>
    <x v="0"/>
    <x v="1"/>
    <s v="Tesseramento"/>
    <x v="1"/>
    <x v="0"/>
    <x v="0"/>
    <m/>
  </r>
  <r>
    <n v="223604"/>
    <x v="1"/>
    <x v="0"/>
    <x v="2"/>
    <x v="2"/>
    <x v="4"/>
    <x v="110"/>
    <x v="0"/>
    <x v="1"/>
    <s v="Tesseramento"/>
    <x v="1"/>
    <x v="5"/>
    <x v="0"/>
    <m/>
  </r>
  <r>
    <n v="238295"/>
    <x v="0"/>
    <x v="0"/>
    <x v="1"/>
    <x v="1"/>
    <x v="4"/>
    <x v="54"/>
    <x v="0"/>
    <x v="1"/>
    <s v="Tesseramento"/>
    <x v="1"/>
    <x v="0"/>
    <x v="0"/>
    <m/>
  </r>
  <r>
    <n v="237946"/>
    <x v="0"/>
    <x v="1"/>
    <x v="1"/>
    <x v="1"/>
    <x v="11"/>
    <x v="152"/>
    <x v="0"/>
    <x v="1"/>
    <s v="Tesseramento"/>
    <x v="1"/>
    <x v="3"/>
    <x v="0"/>
    <m/>
  </r>
  <r>
    <n v="237953"/>
    <x v="0"/>
    <x v="1"/>
    <x v="1"/>
    <x v="2"/>
    <x v="11"/>
    <x v="152"/>
    <x v="0"/>
    <x v="0"/>
    <s v="Tesseramento"/>
    <x v="1"/>
    <x v="3"/>
    <x v="0"/>
    <m/>
  </r>
  <r>
    <n v="194058"/>
    <x v="1"/>
    <x v="0"/>
    <x v="0"/>
    <x v="1"/>
    <x v="15"/>
    <x v="104"/>
    <x v="0"/>
    <x v="0"/>
    <s v="Tesseramento"/>
    <x v="1"/>
    <x v="7"/>
    <x v="0"/>
    <m/>
  </r>
  <r>
    <n v="237952"/>
    <x v="1"/>
    <x v="1"/>
    <x v="1"/>
    <x v="2"/>
    <x v="11"/>
    <x v="152"/>
    <x v="0"/>
    <x v="0"/>
    <s v="Tesseramento"/>
    <x v="1"/>
    <x v="2"/>
    <x v="0"/>
    <m/>
  </r>
  <r>
    <n v="185953"/>
    <x v="1"/>
    <x v="0"/>
    <x v="0"/>
    <x v="0"/>
    <x v="7"/>
    <x v="109"/>
    <x v="0"/>
    <x v="0"/>
    <s v="Tesseramento"/>
    <x v="1"/>
    <x v="7"/>
    <x v="0"/>
    <m/>
  </r>
  <r>
    <n v="237947"/>
    <x v="0"/>
    <x v="1"/>
    <x v="1"/>
    <x v="1"/>
    <x v="11"/>
    <x v="152"/>
    <x v="0"/>
    <x v="1"/>
    <s v="Tesseramento"/>
    <x v="1"/>
    <x v="4"/>
    <x v="0"/>
    <m/>
  </r>
  <r>
    <n v="237955"/>
    <x v="0"/>
    <x v="1"/>
    <x v="1"/>
    <x v="1"/>
    <x v="11"/>
    <x v="152"/>
    <x v="0"/>
    <x v="1"/>
    <s v="Tesseramento"/>
    <x v="1"/>
    <x v="3"/>
    <x v="0"/>
    <m/>
  </r>
  <r>
    <n v="237944"/>
    <x v="0"/>
    <x v="1"/>
    <x v="1"/>
    <x v="1"/>
    <x v="11"/>
    <x v="152"/>
    <x v="0"/>
    <x v="0"/>
    <s v="Tesseramento"/>
    <x v="1"/>
    <x v="0"/>
    <x v="0"/>
    <m/>
  </r>
  <r>
    <n v="237949"/>
    <x v="0"/>
    <x v="1"/>
    <x v="1"/>
    <x v="2"/>
    <x v="11"/>
    <x v="152"/>
    <x v="0"/>
    <x v="0"/>
    <s v="Tesseramento"/>
    <x v="1"/>
    <x v="3"/>
    <x v="0"/>
    <m/>
  </r>
  <r>
    <n v="237966"/>
    <x v="0"/>
    <x v="1"/>
    <x v="1"/>
    <x v="1"/>
    <x v="11"/>
    <x v="152"/>
    <x v="0"/>
    <x v="0"/>
    <s v="Tesseramento"/>
    <x v="1"/>
    <x v="4"/>
    <x v="0"/>
    <m/>
  </r>
  <r>
    <n v="158764"/>
    <x v="0"/>
    <x v="0"/>
    <x v="0"/>
    <x v="0"/>
    <x v="1"/>
    <x v="1"/>
    <x v="0"/>
    <x v="0"/>
    <s v="Tesseramento"/>
    <x v="0"/>
    <x v="0"/>
    <x v="0"/>
    <m/>
  </r>
  <r>
    <n v="237948"/>
    <x v="0"/>
    <x v="1"/>
    <x v="1"/>
    <x v="1"/>
    <x v="11"/>
    <x v="152"/>
    <x v="0"/>
    <x v="0"/>
    <s v="Tesseramento"/>
    <x v="1"/>
    <x v="4"/>
    <x v="0"/>
    <m/>
  </r>
  <r>
    <n v="238088"/>
    <x v="0"/>
    <x v="1"/>
    <x v="1"/>
    <x v="3"/>
    <x v="10"/>
    <x v="266"/>
    <x v="0"/>
    <x v="0"/>
    <s v="Tesseramento"/>
    <x v="1"/>
    <x v="1"/>
    <x v="0"/>
    <m/>
  </r>
  <r>
    <n v="237954"/>
    <x v="0"/>
    <x v="1"/>
    <x v="1"/>
    <x v="2"/>
    <x v="11"/>
    <x v="152"/>
    <x v="0"/>
    <x v="0"/>
    <s v="Tesseramento"/>
    <x v="1"/>
    <x v="3"/>
    <x v="0"/>
    <m/>
  </r>
  <r>
    <n v="238089"/>
    <x v="0"/>
    <x v="1"/>
    <x v="1"/>
    <x v="2"/>
    <x v="10"/>
    <x v="266"/>
    <x v="0"/>
    <x v="1"/>
    <s v="Tesseramento"/>
    <x v="1"/>
    <x v="0"/>
    <x v="0"/>
    <m/>
  </r>
  <r>
    <n v="237962"/>
    <x v="0"/>
    <x v="1"/>
    <x v="1"/>
    <x v="2"/>
    <x v="11"/>
    <x v="152"/>
    <x v="0"/>
    <x v="0"/>
    <s v="Tesseramento"/>
    <x v="1"/>
    <x v="4"/>
    <x v="0"/>
    <m/>
  </r>
  <r>
    <n v="238087"/>
    <x v="1"/>
    <x v="1"/>
    <x v="1"/>
    <x v="2"/>
    <x v="10"/>
    <x v="266"/>
    <x v="0"/>
    <x v="0"/>
    <s v="Tesseramento"/>
    <x v="1"/>
    <x v="5"/>
    <x v="0"/>
    <m/>
  </r>
  <r>
    <n v="237945"/>
    <x v="0"/>
    <x v="1"/>
    <x v="1"/>
    <x v="2"/>
    <x v="11"/>
    <x v="152"/>
    <x v="0"/>
    <x v="0"/>
    <s v="Tesseramento"/>
    <x v="1"/>
    <x v="0"/>
    <x v="0"/>
    <m/>
  </r>
  <r>
    <n v="237968"/>
    <x v="0"/>
    <x v="1"/>
    <x v="1"/>
    <x v="3"/>
    <x v="11"/>
    <x v="152"/>
    <x v="0"/>
    <x v="0"/>
    <s v="Tesseramento"/>
    <x v="1"/>
    <x v="1"/>
    <x v="0"/>
    <m/>
  </r>
  <r>
    <n v="237967"/>
    <x v="0"/>
    <x v="1"/>
    <x v="1"/>
    <x v="3"/>
    <x v="11"/>
    <x v="152"/>
    <x v="0"/>
    <x v="0"/>
    <s v="Tesseramento"/>
    <x v="1"/>
    <x v="1"/>
    <x v="0"/>
    <m/>
  </r>
  <r>
    <n v="237964"/>
    <x v="0"/>
    <x v="1"/>
    <x v="1"/>
    <x v="1"/>
    <x v="11"/>
    <x v="152"/>
    <x v="0"/>
    <x v="0"/>
    <s v="Tesseramento"/>
    <x v="1"/>
    <x v="1"/>
    <x v="0"/>
    <m/>
  </r>
  <r>
    <n v="237963"/>
    <x v="0"/>
    <x v="1"/>
    <x v="1"/>
    <x v="1"/>
    <x v="11"/>
    <x v="152"/>
    <x v="0"/>
    <x v="0"/>
    <s v="Tesseramento"/>
    <x v="1"/>
    <x v="3"/>
    <x v="0"/>
    <m/>
  </r>
  <r>
    <n v="237965"/>
    <x v="0"/>
    <x v="1"/>
    <x v="1"/>
    <x v="2"/>
    <x v="11"/>
    <x v="152"/>
    <x v="0"/>
    <x v="0"/>
    <s v="Tesseramento"/>
    <x v="1"/>
    <x v="1"/>
    <x v="0"/>
    <m/>
  </r>
  <r>
    <n v="237943"/>
    <x v="0"/>
    <x v="1"/>
    <x v="1"/>
    <x v="2"/>
    <x v="11"/>
    <x v="152"/>
    <x v="0"/>
    <x v="0"/>
    <s v="Tesseramento"/>
    <x v="1"/>
    <x v="3"/>
    <x v="0"/>
    <m/>
  </r>
  <r>
    <n v="237958"/>
    <x v="0"/>
    <x v="1"/>
    <x v="1"/>
    <x v="2"/>
    <x v="11"/>
    <x v="152"/>
    <x v="0"/>
    <x v="1"/>
    <s v="Tesseramento"/>
    <x v="1"/>
    <x v="3"/>
    <x v="0"/>
    <m/>
  </r>
  <r>
    <n v="237950"/>
    <x v="0"/>
    <x v="1"/>
    <x v="1"/>
    <x v="2"/>
    <x v="11"/>
    <x v="152"/>
    <x v="0"/>
    <x v="0"/>
    <s v="Tesseramento"/>
    <x v="1"/>
    <x v="4"/>
    <x v="0"/>
    <m/>
  </r>
  <r>
    <n v="237951"/>
    <x v="0"/>
    <x v="1"/>
    <x v="1"/>
    <x v="1"/>
    <x v="11"/>
    <x v="152"/>
    <x v="0"/>
    <x v="0"/>
    <s v="Tesseramento"/>
    <x v="1"/>
    <x v="0"/>
    <x v="0"/>
    <m/>
  </r>
  <r>
    <n v="185282"/>
    <x v="1"/>
    <x v="0"/>
    <x v="0"/>
    <x v="2"/>
    <x v="11"/>
    <x v="152"/>
    <x v="0"/>
    <x v="1"/>
    <s v="Tesseramento"/>
    <x v="1"/>
    <x v="7"/>
    <x v="0"/>
    <m/>
  </r>
  <r>
    <n v="180152"/>
    <x v="0"/>
    <x v="0"/>
    <x v="0"/>
    <x v="1"/>
    <x v="11"/>
    <x v="152"/>
    <x v="0"/>
    <x v="0"/>
    <s v="Tesseramento"/>
    <x v="1"/>
    <x v="3"/>
    <x v="0"/>
    <m/>
  </r>
  <r>
    <n v="237960"/>
    <x v="1"/>
    <x v="0"/>
    <x v="1"/>
    <x v="2"/>
    <x v="11"/>
    <x v="152"/>
    <x v="0"/>
    <x v="1"/>
    <s v="Tesseramento"/>
    <x v="1"/>
    <x v="5"/>
    <x v="0"/>
    <m/>
  </r>
  <r>
    <n v="112659"/>
    <x v="0"/>
    <x v="0"/>
    <x v="0"/>
    <x v="1"/>
    <x v="4"/>
    <x v="250"/>
    <x v="0"/>
    <x v="0"/>
    <s v="Tesseramento"/>
    <x v="1"/>
    <x v="3"/>
    <x v="0"/>
    <m/>
  </r>
  <r>
    <n v="225224"/>
    <x v="0"/>
    <x v="0"/>
    <x v="0"/>
    <x v="1"/>
    <x v="4"/>
    <x v="250"/>
    <x v="0"/>
    <x v="0"/>
    <s v="Tesseramento"/>
    <x v="1"/>
    <x v="3"/>
    <x v="0"/>
    <m/>
  </r>
  <r>
    <n v="237961"/>
    <x v="1"/>
    <x v="0"/>
    <x v="1"/>
    <x v="2"/>
    <x v="11"/>
    <x v="152"/>
    <x v="0"/>
    <x v="0"/>
    <s v="Tesseramento"/>
    <x v="1"/>
    <x v="5"/>
    <x v="0"/>
    <m/>
  </r>
  <r>
    <n v="237956"/>
    <x v="1"/>
    <x v="0"/>
    <x v="1"/>
    <x v="2"/>
    <x v="11"/>
    <x v="152"/>
    <x v="0"/>
    <x v="0"/>
    <s v="Tesseramento"/>
    <x v="1"/>
    <x v="5"/>
    <x v="0"/>
    <m/>
  </r>
  <r>
    <n v="237957"/>
    <x v="1"/>
    <x v="0"/>
    <x v="1"/>
    <x v="2"/>
    <x v="11"/>
    <x v="152"/>
    <x v="0"/>
    <x v="1"/>
    <s v="Tesseramento"/>
    <x v="1"/>
    <x v="5"/>
    <x v="0"/>
    <m/>
  </r>
  <r>
    <n v="237981"/>
    <x v="0"/>
    <x v="0"/>
    <x v="1"/>
    <x v="2"/>
    <x v="7"/>
    <x v="69"/>
    <x v="0"/>
    <x v="0"/>
    <s v="Tesseramento"/>
    <x v="1"/>
    <x v="4"/>
    <x v="0"/>
    <m/>
  </r>
  <r>
    <n v="238056"/>
    <x v="0"/>
    <x v="0"/>
    <x v="1"/>
    <x v="2"/>
    <x v="1"/>
    <x v="108"/>
    <x v="0"/>
    <x v="1"/>
    <s v="Tesseramento"/>
    <x v="0"/>
    <x v="4"/>
    <x v="0"/>
    <m/>
  </r>
  <r>
    <n v="232706"/>
    <x v="0"/>
    <x v="0"/>
    <x v="0"/>
    <x v="0"/>
    <x v="1"/>
    <x v="108"/>
    <x v="0"/>
    <x v="1"/>
    <s v="Tesseramento"/>
    <x v="0"/>
    <x v="0"/>
    <x v="0"/>
    <m/>
  </r>
  <r>
    <n v="238052"/>
    <x v="0"/>
    <x v="1"/>
    <x v="1"/>
    <x v="2"/>
    <x v="11"/>
    <x v="376"/>
    <x v="0"/>
    <x v="0"/>
    <s v="Tesseramento"/>
    <x v="1"/>
    <x v="0"/>
    <x v="0"/>
    <m/>
  </r>
  <r>
    <n v="110993"/>
    <x v="0"/>
    <x v="0"/>
    <x v="0"/>
    <x v="0"/>
    <x v="4"/>
    <x v="236"/>
    <x v="0"/>
    <x v="0"/>
    <s v="Tesseramento"/>
    <x v="1"/>
    <x v="3"/>
    <x v="0"/>
    <m/>
  </r>
  <r>
    <n v="109575"/>
    <x v="0"/>
    <x v="0"/>
    <x v="0"/>
    <x v="0"/>
    <x v="4"/>
    <x v="236"/>
    <x v="0"/>
    <x v="0"/>
    <s v="Tesseramento"/>
    <x v="1"/>
    <x v="1"/>
    <x v="0"/>
    <m/>
  </r>
  <r>
    <n v="214423"/>
    <x v="1"/>
    <x v="1"/>
    <x v="0"/>
    <x v="1"/>
    <x v="12"/>
    <x v="106"/>
    <x v="0"/>
    <x v="0"/>
    <s v="Tesseramento"/>
    <x v="1"/>
    <x v="5"/>
    <x v="0"/>
    <m/>
  </r>
  <r>
    <n v="238151"/>
    <x v="0"/>
    <x v="0"/>
    <x v="1"/>
    <x v="2"/>
    <x v="2"/>
    <x v="55"/>
    <x v="0"/>
    <x v="0"/>
    <s v="Tesseramento"/>
    <x v="1"/>
    <x v="0"/>
    <x v="0"/>
    <m/>
  </r>
  <r>
    <n v="238055"/>
    <x v="0"/>
    <x v="1"/>
    <x v="1"/>
    <x v="1"/>
    <x v="1"/>
    <x v="108"/>
    <x v="0"/>
    <x v="0"/>
    <s v="Tesseramento"/>
    <x v="0"/>
    <x v="0"/>
    <x v="0"/>
    <m/>
  </r>
  <r>
    <n v="238154"/>
    <x v="0"/>
    <x v="0"/>
    <x v="1"/>
    <x v="3"/>
    <x v="3"/>
    <x v="394"/>
    <x v="0"/>
    <x v="0"/>
    <s v="Tesseramento"/>
    <x v="1"/>
    <x v="1"/>
    <x v="0"/>
    <m/>
  </r>
  <r>
    <n v="114440"/>
    <x v="0"/>
    <x v="0"/>
    <x v="0"/>
    <x v="0"/>
    <x v="11"/>
    <x v="126"/>
    <x v="0"/>
    <x v="0"/>
    <s v="Tesseramento"/>
    <x v="1"/>
    <x v="0"/>
    <x v="0"/>
    <m/>
  </r>
  <r>
    <n v="210794"/>
    <x v="1"/>
    <x v="0"/>
    <x v="2"/>
    <x v="2"/>
    <x v="4"/>
    <x v="88"/>
    <x v="0"/>
    <x v="0"/>
    <s v="Tesseramento"/>
    <x v="1"/>
    <x v="5"/>
    <x v="0"/>
    <m/>
  </r>
  <r>
    <n v="150263"/>
    <x v="0"/>
    <x v="0"/>
    <x v="0"/>
    <x v="0"/>
    <x v="7"/>
    <x v="205"/>
    <x v="0"/>
    <x v="0"/>
    <s v="Tesseramento"/>
    <x v="1"/>
    <x v="0"/>
    <x v="0"/>
    <m/>
  </r>
  <r>
    <n v="231797"/>
    <x v="0"/>
    <x v="1"/>
    <x v="0"/>
    <x v="1"/>
    <x v="7"/>
    <x v="205"/>
    <x v="0"/>
    <x v="0"/>
    <s v="Tesseramento"/>
    <x v="1"/>
    <x v="0"/>
    <x v="0"/>
    <m/>
  </r>
  <r>
    <n v="238094"/>
    <x v="0"/>
    <x v="0"/>
    <x v="1"/>
    <x v="2"/>
    <x v="10"/>
    <x v="93"/>
    <x v="0"/>
    <x v="1"/>
    <s v="Tesseramento"/>
    <x v="0"/>
    <x v="1"/>
    <x v="0"/>
    <m/>
  </r>
  <r>
    <n v="238073"/>
    <x v="0"/>
    <x v="1"/>
    <x v="1"/>
    <x v="1"/>
    <x v="7"/>
    <x v="205"/>
    <x v="0"/>
    <x v="0"/>
    <s v="Tesseramento"/>
    <x v="1"/>
    <x v="3"/>
    <x v="0"/>
    <m/>
  </r>
  <r>
    <n v="230977"/>
    <x v="0"/>
    <x v="0"/>
    <x v="0"/>
    <x v="3"/>
    <x v="12"/>
    <x v="133"/>
    <x v="0"/>
    <x v="0"/>
    <s v="Tesseramento"/>
    <x v="0"/>
    <x v="0"/>
    <x v="0"/>
    <m/>
  </r>
  <r>
    <n v="231160"/>
    <x v="0"/>
    <x v="0"/>
    <x v="0"/>
    <x v="3"/>
    <x v="12"/>
    <x v="133"/>
    <x v="0"/>
    <x v="0"/>
    <s v="Tesseramento"/>
    <x v="0"/>
    <x v="0"/>
    <x v="0"/>
    <m/>
  </r>
  <r>
    <n v="179270"/>
    <x v="0"/>
    <x v="0"/>
    <x v="0"/>
    <x v="1"/>
    <x v="12"/>
    <x v="133"/>
    <x v="0"/>
    <x v="0"/>
    <s v="Tesseramento"/>
    <x v="0"/>
    <x v="1"/>
    <x v="0"/>
    <m/>
  </r>
  <r>
    <n v="238074"/>
    <x v="0"/>
    <x v="1"/>
    <x v="1"/>
    <x v="1"/>
    <x v="7"/>
    <x v="205"/>
    <x v="0"/>
    <x v="1"/>
    <s v="Tesseramento"/>
    <x v="1"/>
    <x v="0"/>
    <x v="0"/>
    <m/>
  </r>
  <r>
    <n v="238075"/>
    <x v="0"/>
    <x v="1"/>
    <x v="1"/>
    <x v="1"/>
    <x v="7"/>
    <x v="205"/>
    <x v="0"/>
    <x v="0"/>
    <s v="Tesseramento"/>
    <x v="1"/>
    <x v="0"/>
    <x v="0"/>
    <m/>
  </r>
  <r>
    <n v="232601"/>
    <x v="1"/>
    <x v="0"/>
    <x v="0"/>
    <x v="2"/>
    <x v="7"/>
    <x v="293"/>
    <x v="0"/>
    <x v="1"/>
    <s v="Tesseramento"/>
    <x v="1"/>
    <x v="5"/>
    <x v="0"/>
    <m/>
  </r>
  <r>
    <n v="161685"/>
    <x v="0"/>
    <x v="0"/>
    <x v="0"/>
    <x v="0"/>
    <x v="2"/>
    <x v="224"/>
    <x v="0"/>
    <x v="0"/>
    <s v="Tesseramento"/>
    <x v="1"/>
    <x v="0"/>
    <x v="0"/>
    <m/>
  </r>
  <r>
    <n v="238025"/>
    <x v="1"/>
    <x v="0"/>
    <x v="1"/>
    <x v="3"/>
    <x v="4"/>
    <x v="338"/>
    <x v="0"/>
    <x v="0"/>
    <s v="Tesseramento"/>
    <x v="1"/>
    <x v="5"/>
    <x v="0"/>
    <m/>
  </r>
  <r>
    <n v="83894"/>
    <x v="0"/>
    <x v="0"/>
    <x v="0"/>
    <x v="0"/>
    <x v="2"/>
    <x v="364"/>
    <x v="0"/>
    <x v="0"/>
    <s v="Tesseramento"/>
    <x v="1"/>
    <x v="0"/>
    <x v="0"/>
    <m/>
  </r>
  <r>
    <n v="10507"/>
    <x v="0"/>
    <x v="0"/>
    <x v="0"/>
    <x v="0"/>
    <x v="4"/>
    <x v="4"/>
    <x v="0"/>
    <x v="0"/>
    <s v="Tesseramento"/>
    <x v="1"/>
    <x v="3"/>
    <x v="0"/>
    <m/>
  </r>
  <r>
    <n v="42954"/>
    <x v="0"/>
    <x v="0"/>
    <x v="0"/>
    <x v="1"/>
    <x v="4"/>
    <x v="4"/>
    <x v="0"/>
    <x v="0"/>
    <s v="Tesseramento"/>
    <x v="1"/>
    <x v="1"/>
    <x v="0"/>
    <m/>
  </r>
  <r>
    <n v="237942"/>
    <x v="0"/>
    <x v="1"/>
    <x v="1"/>
    <x v="2"/>
    <x v="4"/>
    <x v="4"/>
    <x v="0"/>
    <x v="0"/>
    <s v="Tesseramento"/>
    <x v="1"/>
    <x v="0"/>
    <x v="0"/>
    <m/>
  </r>
  <r>
    <n v="23924"/>
    <x v="0"/>
    <x v="0"/>
    <x v="0"/>
    <x v="0"/>
    <x v="11"/>
    <x v="132"/>
    <x v="0"/>
    <x v="0"/>
    <s v="Tesseramento"/>
    <x v="1"/>
    <x v="4"/>
    <x v="0"/>
    <m/>
  </r>
  <r>
    <n v="128972"/>
    <x v="0"/>
    <x v="0"/>
    <x v="0"/>
    <x v="0"/>
    <x v="11"/>
    <x v="132"/>
    <x v="0"/>
    <x v="0"/>
    <s v="Tesseramento"/>
    <x v="1"/>
    <x v="0"/>
    <x v="0"/>
    <m/>
  </r>
  <r>
    <n v="175925"/>
    <x v="0"/>
    <x v="0"/>
    <x v="0"/>
    <x v="0"/>
    <x v="11"/>
    <x v="132"/>
    <x v="0"/>
    <x v="0"/>
    <s v="Tesseramento"/>
    <x v="1"/>
    <x v="1"/>
    <x v="0"/>
    <m/>
  </r>
  <r>
    <n v="18597"/>
    <x v="0"/>
    <x v="1"/>
    <x v="2"/>
    <x v="1"/>
    <x v="11"/>
    <x v="132"/>
    <x v="0"/>
    <x v="1"/>
    <s v="Tesseramento"/>
    <x v="1"/>
    <x v="3"/>
    <x v="0"/>
    <m/>
  </r>
  <r>
    <n v="238726"/>
    <x v="0"/>
    <x v="0"/>
    <x v="1"/>
    <x v="1"/>
    <x v="11"/>
    <x v="132"/>
    <x v="0"/>
    <x v="1"/>
    <s v="Tesseramento"/>
    <x v="1"/>
    <x v="0"/>
    <x v="0"/>
    <m/>
  </r>
  <r>
    <n v="238727"/>
    <x v="0"/>
    <x v="0"/>
    <x v="1"/>
    <x v="0"/>
    <x v="11"/>
    <x v="132"/>
    <x v="0"/>
    <x v="0"/>
    <s v="Tesseramento"/>
    <x v="1"/>
    <x v="0"/>
    <x v="0"/>
    <m/>
  </r>
  <r>
    <n v="238995"/>
    <x v="0"/>
    <x v="0"/>
    <x v="1"/>
    <x v="1"/>
    <x v="11"/>
    <x v="132"/>
    <x v="0"/>
    <x v="0"/>
    <s v="Tesseramento"/>
    <x v="1"/>
    <x v="0"/>
    <x v="0"/>
    <m/>
  </r>
  <r>
    <n v="212659"/>
    <x v="0"/>
    <x v="1"/>
    <x v="0"/>
    <x v="1"/>
    <x v="10"/>
    <x v="294"/>
    <x v="0"/>
    <x v="0"/>
    <s v="Tesseramento"/>
    <x v="1"/>
    <x v="0"/>
    <x v="0"/>
    <m/>
  </r>
  <r>
    <n v="238142"/>
    <x v="1"/>
    <x v="0"/>
    <x v="1"/>
    <x v="3"/>
    <x v="4"/>
    <x v="256"/>
    <x v="0"/>
    <x v="0"/>
    <s v="Tesseramento"/>
    <x v="1"/>
    <x v="7"/>
    <x v="0"/>
    <m/>
  </r>
  <r>
    <n v="84600"/>
    <x v="0"/>
    <x v="0"/>
    <x v="0"/>
    <x v="0"/>
    <x v="4"/>
    <x v="256"/>
    <x v="0"/>
    <x v="0"/>
    <s v="Tesseramento"/>
    <x v="1"/>
    <x v="3"/>
    <x v="0"/>
    <m/>
  </r>
  <r>
    <n v="82605"/>
    <x v="0"/>
    <x v="0"/>
    <x v="2"/>
    <x v="0"/>
    <x v="11"/>
    <x v="132"/>
    <x v="0"/>
    <x v="0"/>
    <s v="Tesseramento"/>
    <x v="1"/>
    <x v="4"/>
    <x v="0"/>
    <m/>
  </r>
  <r>
    <n v="238072"/>
    <x v="1"/>
    <x v="0"/>
    <x v="1"/>
    <x v="1"/>
    <x v="4"/>
    <x v="250"/>
    <x v="0"/>
    <x v="1"/>
    <s v="Tesseramento"/>
    <x v="1"/>
    <x v="5"/>
    <x v="0"/>
    <m/>
  </r>
  <r>
    <n v="238085"/>
    <x v="0"/>
    <x v="1"/>
    <x v="1"/>
    <x v="1"/>
    <x v="7"/>
    <x v="215"/>
    <x v="0"/>
    <x v="0"/>
    <s v="Tesseramento"/>
    <x v="1"/>
    <x v="0"/>
    <x v="0"/>
    <m/>
  </r>
  <r>
    <n v="238764"/>
    <x v="0"/>
    <x v="0"/>
    <x v="1"/>
    <x v="1"/>
    <x v="14"/>
    <x v="43"/>
    <x v="0"/>
    <x v="0"/>
    <s v="Tesseramento"/>
    <x v="1"/>
    <x v="0"/>
    <x v="0"/>
    <m/>
  </r>
  <r>
    <n v="238765"/>
    <x v="0"/>
    <x v="0"/>
    <x v="1"/>
    <x v="1"/>
    <x v="14"/>
    <x v="43"/>
    <x v="0"/>
    <x v="1"/>
    <s v="Tesseramento"/>
    <x v="1"/>
    <x v="3"/>
    <x v="0"/>
    <m/>
  </r>
  <r>
    <n v="94232"/>
    <x v="0"/>
    <x v="0"/>
    <x v="0"/>
    <x v="0"/>
    <x v="7"/>
    <x v="35"/>
    <x v="0"/>
    <x v="1"/>
    <s v="Tesseramento"/>
    <x v="1"/>
    <x v="1"/>
    <x v="0"/>
    <m/>
  </r>
  <r>
    <n v="158467"/>
    <x v="0"/>
    <x v="1"/>
    <x v="2"/>
    <x v="1"/>
    <x v="7"/>
    <x v="35"/>
    <x v="0"/>
    <x v="0"/>
    <s v="Tesseramento"/>
    <x v="1"/>
    <x v="1"/>
    <x v="0"/>
    <m/>
  </r>
  <r>
    <n v="230995"/>
    <x v="1"/>
    <x v="0"/>
    <x v="0"/>
    <x v="1"/>
    <x v="13"/>
    <x v="356"/>
    <x v="0"/>
    <x v="0"/>
    <s v="Tesseramento"/>
    <x v="1"/>
    <x v="2"/>
    <x v="0"/>
    <m/>
  </r>
  <r>
    <n v="93549"/>
    <x v="0"/>
    <x v="0"/>
    <x v="0"/>
    <x v="1"/>
    <x v="13"/>
    <x v="356"/>
    <x v="0"/>
    <x v="0"/>
    <s v="Tesseramento"/>
    <x v="1"/>
    <x v="0"/>
    <x v="0"/>
    <m/>
  </r>
  <r>
    <n v="46970"/>
    <x v="0"/>
    <x v="0"/>
    <x v="0"/>
    <x v="1"/>
    <x v="4"/>
    <x v="368"/>
    <x v="0"/>
    <x v="0"/>
    <s v="Tesseramento"/>
    <x v="1"/>
    <x v="0"/>
    <x v="0"/>
    <m/>
  </r>
  <r>
    <n v="226536"/>
    <x v="1"/>
    <x v="0"/>
    <x v="0"/>
    <x v="1"/>
    <x v="4"/>
    <x v="368"/>
    <x v="0"/>
    <x v="0"/>
    <s v="Tesseramento"/>
    <x v="1"/>
    <x v="5"/>
    <x v="0"/>
    <m/>
  </r>
  <r>
    <n v="237986"/>
    <x v="1"/>
    <x v="1"/>
    <x v="1"/>
    <x v="2"/>
    <x v="4"/>
    <x v="110"/>
    <x v="0"/>
    <x v="0"/>
    <s v="Tesseramento"/>
    <x v="1"/>
    <x v="5"/>
    <x v="0"/>
    <m/>
  </r>
  <r>
    <n v="238211"/>
    <x v="0"/>
    <x v="1"/>
    <x v="1"/>
    <x v="2"/>
    <x v="12"/>
    <x v="114"/>
    <x v="0"/>
    <x v="0"/>
    <s v="Tesseramento"/>
    <x v="1"/>
    <x v="0"/>
    <x v="0"/>
    <m/>
  </r>
  <r>
    <n v="238047"/>
    <x v="0"/>
    <x v="1"/>
    <x v="1"/>
    <x v="2"/>
    <x v="12"/>
    <x v="245"/>
    <x v="0"/>
    <x v="0"/>
    <s v="Tesseramento"/>
    <x v="1"/>
    <x v="0"/>
    <x v="0"/>
    <m/>
  </r>
  <r>
    <n v="221968"/>
    <x v="0"/>
    <x v="1"/>
    <x v="0"/>
    <x v="1"/>
    <x v="4"/>
    <x v="116"/>
    <x v="0"/>
    <x v="0"/>
    <s v="Tesseramento"/>
    <x v="1"/>
    <x v="0"/>
    <x v="0"/>
    <m/>
  </r>
  <r>
    <n v="192104"/>
    <x v="0"/>
    <x v="0"/>
    <x v="2"/>
    <x v="1"/>
    <x v="4"/>
    <x v="116"/>
    <x v="0"/>
    <x v="0"/>
    <s v="Tesseramento"/>
    <x v="1"/>
    <x v="3"/>
    <x v="0"/>
    <m/>
  </r>
  <r>
    <n v="238461"/>
    <x v="0"/>
    <x v="0"/>
    <x v="1"/>
    <x v="0"/>
    <x v="6"/>
    <x v="299"/>
    <x v="0"/>
    <x v="0"/>
    <s v="Tesseramento"/>
    <x v="1"/>
    <x v="3"/>
    <x v="0"/>
    <m/>
  </r>
  <r>
    <n v="31620"/>
    <x v="0"/>
    <x v="0"/>
    <x v="2"/>
    <x v="2"/>
    <x v="7"/>
    <x v="109"/>
    <x v="0"/>
    <x v="0"/>
    <s v="Tesseramento"/>
    <x v="1"/>
    <x v="4"/>
    <x v="0"/>
    <m/>
  </r>
  <r>
    <n v="238463"/>
    <x v="0"/>
    <x v="0"/>
    <x v="1"/>
    <x v="2"/>
    <x v="6"/>
    <x v="299"/>
    <x v="0"/>
    <x v="1"/>
    <s v="Tesseramento"/>
    <x v="1"/>
    <x v="4"/>
    <x v="0"/>
    <m/>
  </r>
  <r>
    <n v="238462"/>
    <x v="0"/>
    <x v="0"/>
    <x v="1"/>
    <x v="2"/>
    <x v="6"/>
    <x v="299"/>
    <x v="0"/>
    <x v="1"/>
    <s v="Tesseramento"/>
    <x v="1"/>
    <x v="0"/>
    <x v="0"/>
    <m/>
  </r>
  <r>
    <n v="238246"/>
    <x v="1"/>
    <x v="1"/>
    <x v="1"/>
    <x v="3"/>
    <x v="7"/>
    <x v="45"/>
    <x v="0"/>
    <x v="0"/>
    <s v="Tesseramento"/>
    <x v="1"/>
    <x v="7"/>
    <x v="0"/>
    <m/>
  </r>
  <r>
    <n v="238096"/>
    <x v="0"/>
    <x v="1"/>
    <x v="1"/>
    <x v="3"/>
    <x v="7"/>
    <x v="45"/>
    <x v="0"/>
    <x v="0"/>
    <s v="Tesseramento"/>
    <x v="1"/>
    <x v="0"/>
    <x v="0"/>
    <m/>
  </r>
  <r>
    <n v="168941"/>
    <x v="0"/>
    <x v="0"/>
    <x v="0"/>
    <x v="0"/>
    <x v="9"/>
    <x v="329"/>
    <x v="0"/>
    <x v="0"/>
    <s v="Tesseramento"/>
    <x v="1"/>
    <x v="0"/>
    <x v="0"/>
    <m/>
  </r>
  <r>
    <n v="158278"/>
    <x v="0"/>
    <x v="0"/>
    <x v="0"/>
    <x v="0"/>
    <x v="7"/>
    <x v="195"/>
    <x v="0"/>
    <x v="0"/>
    <s v="Tesseramento"/>
    <x v="1"/>
    <x v="1"/>
    <x v="0"/>
    <m/>
  </r>
  <r>
    <n v="231917"/>
    <x v="1"/>
    <x v="1"/>
    <x v="0"/>
    <x v="1"/>
    <x v="16"/>
    <x v="263"/>
    <x v="0"/>
    <x v="0"/>
    <s v="Tesseramento"/>
    <x v="1"/>
    <x v="5"/>
    <x v="0"/>
    <m/>
  </r>
  <r>
    <n v="180692"/>
    <x v="0"/>
    <x v="0"/>
    <x v="0"/>
    <x v="0"/>
    <x v="16"/>
    <x v="263"/>
    <x v="0"/>
    <x v="0"/>
    <s v="Tesseramento"/>
    <x v="1"/>
    <x v="0"/>
    <x v="0"/>
    <m/>
  </r>
  <r>
    <n v="180693"/>
    <x v="0"/>
    <x v="1"/>
    <x v="0"/>
    <x v="0"/>
    <x v="16"/>
    <x v="263"/>
    <x v="0"/>
    <x v="0"/>
    <s v="Tesseramento"/>
    <x v="1"/>
    <x v="0"/>
    <x v="0"/>
    <m/>
  </r>
  <r>
    <n v="238996"/>
    <x v="0"/>
    <x v="0"/>
    <x v="1"/>
    <x v="1"/>
    <x v="11"/>
    <x v="132"/>
    <x v="0"/>
    <x v="0"/>
    <s v="Tesseramento"/>
    <x v="1"/>
    <x v="1"/>
    <x v="0"/>
    <m/>
  </r>
  <r>
    <n v="238046"/>
    <x v="0"/>
    <x v="0"/>
    <x v="1"/>
    <x v="1"/>
    <x v="4"/>
    <x v="367"/>
    <x v="0"/>
    <x v="1"/>
    <s v="Tesseramento"/>
    <x v="1"/>
    <x v="0"/>
    <x v="0"/>
    <m/>
  </r>
  <r>
    <n v="238062"/>
    <x v="1"/>
    <x v="0"/>
    <x v="1"/>
    <x v="3"/>
    <x v="13"/>
    <x v="198"/>
    <x v="0"/>
    <x v="1"/>
    <s v="Tesseramento"/>
    <x v="1"/>
    <x v="5"/>
    <x v="0"/>
    <m/>
  </r>
  <r>
    <n v="238063"/>
    <x v="0"/>
    <x v="0"/>
    <x v="1"/>
    <x v="0"/>
    <x v="13"/>
    <x v="198"/>
    <x v="0"/>
    <x v="0"/>
    <s v="Tesseramento"/>
    <x v="1"/>
    <x v="1"/>
    <x v="0"/>
    <m/>
  </r>
  <r>
    <n v="29468"/>
    <x v="0"/>
    <x v="0"/>
    <x v="0"/>
    <x v="0"/>
    <x v="7"/>
    <x v="135"/>
    <x v="0"/>
    <x v="1"/>
    <s v="Tesseramento"/>
    <x v="1"/>
    <x v="4"/>
    <x v="0"/>
    <m/>
  </r>
  <r>
    <n v="43454"/>
    <x v="0"/>
    <x v="0"/>
    <x v="0"/>
    <x v="0"/>
    <x v="7"/>
    <x v="35"/>
    <x v="0"/>
    <x v="0"/>
    <s v="Tesseramento"/>
    <x v="1"/>
    <x v="4"/>
    <x v="0"/>
    <m/>
  </r>
  <r>
    <n v="162716"/>
    <x v="0"/>
    <x v="0"/>
    <x v="0"/>
    <x v="0"/>
    <x v="7"/>
    <x v="35"/>
    <x v="0"/>
    <x v="0"/>
    <s v="Tesseramento"/>
    <x v="1"/>
    <x v="1"/>
    <x v="0"/>
    <m/>
  </r>
  <r>
    <n v="238022"/>
    <x v="0"/>
    <x v="1"/>
    <x v="1"/>
    <x v="2"/>
    <x v="7"/>
    <x v="44"/>
    <x v="0"/>
    <x v="0"/>
    <s v="Tesseramento"/>
    <x v="1"/>
    <x v="0"/>
    <x v="0"/>
    <m/>
  </r>
  <r>
    <n v="208615"/>
    <x v="1"/>
    <x v="0"/>
    <x v="0"/>
    <x v="0"/>
    <x v="10"/>
    <x v="93"/>
    <x v="0"/>
    <x v="0"/>
    <s v="Tesseramento"/>
    <x v="0"/>
    <x v="5"/>
    <x v="0"/>
    <s v="B"/>
  </r>
  <r>
    <n v="155889"/>
    <x v="0"/>
    <x v="1"/>
    <x v="2"/>
    <x v="4"/>
    <x v="14"/>
    <x v="129"/>
    <x v="0"/>
    <x v="0"/>
    <s v="Tesseramento"/>
    <x v="1"/>
    <x v="1"/>
    <x v="0"/>
    <m/>
  </r>
  <r>
    <n v="136346"/>
    <x v="0"/>
    <x v="0"/>
    <x v="0"/>
    <x v="0"/>
    <x v="2"/>
    <x v="286"/>
    <x v="0"/>
    <x v="0"/>
    <s v="Tesseramento"/>
    <x v="1"/>
    <x v="1"/>
    <x v="0"/>
    <m/>
  </r>
  <r>
    <n v="233276"/>
    <x v="0"/>
    <x v="1"/>
    <x v="0"/>
    <x v="1"/>
    <x v="0"/>
    <x v="100"/>
    <x v="0"/>
    <x v="0"/>
    <s v="Tesseramento"/>
    <x v="0"/>
    <x v="3"/>
    <x v="0"/>
    <m/>
  </r>
  <r>
    <n v="173230"/>
    <x v="0"/>
    <x v="0"/>
    <x v="0"/>
    <x v="0"/>
    <x v="0"/>
    <x v="100"/>
    <x v="0"/>
    <x v="0"/>
    <s v="Tesseramento"/>
    <x v="0"/>
    <x v="0"/>
    <x v="0"/>
    <m/>
  </r>
  <r>
    <n v="198587"/>
    <x v="0"/>
    <x v="0"/>
    <x v="0"/>
    <x v="1"/>
    <x v="0"/>
    <x v="100"/>
    <x v="0"/>
    <x v="0"/>
    <s v="Tesseramento"/>
    <x v="0"/>
    <x v="3"/>
    <x v="0"/>
    <m/>
  </r>
  <r>
    <n v="224237"/>
    <x v="0"/>
    <x v="0"/>
    <x v="0"/>
    <x v="1"/>
    <x v="0"/>
    <x v="100"/>
    <x v="0"/>
    <x v="0"/>
    <s v="Tesseramento"/>
    <x v="0"/>
    <x v="3"/>
    <x v="0"/>
    <m/>
  </r>
  <r>
    <n v="59552"/>
    <x v="0"/>
    <x v="0"/>
    <x v="0"/>
    <x v="0"/>
    <x v="0"/>
    <x v="100"/>
    <x v="0"/>
    <x v="0"/>
    <s v="Tesseramento"/>
    <x v="0"/>
    <x v="0"/>
    <x v="0"/>
    <m/>
  </r>
  <r>
    <n v="100408"/>
    <x v="0"/>
    <x v="0"/>
    <x v="0"/>
    <x v="0"/>
    <x v="0"/>
    <x v="100"/>
    <x v="0"/>
    <x v="0"/>
    <s v="Tesseramento"/>
    <x v="0"/>
    <x v="3"/>
    <x v="0"/>
    <m/>
  </r>
  <r>
    <n v="50581"/>
    <x v="0"/>
    <x v="0"/>
    <x v="0"/>
    <x v="0"/>
    <x v="0"/>
    <x v="100"/>
    <x v="0"/>
    <x v="1"/>
    <s v="Tesseramento"/>
    <x v="0"/>
    <x v="3"/>
    <x v="0"/>
    <m/>
  </r>
  <r>
    <n v="23874"/>
    <x v="0"/>
    <x v="0"/>
    <x v="0"/>
    <x v="0"/>
    <x v="0"/>
    <x v="100"/>
    <x v="0"/>
    <x v="0"/>
    <s v="Tesseramento"/>
    <x v="0"/>
    <x v="3"/>
    <x v="0"/>
    <m/>
  </r>
  <r>
    <n v="12142"/>
    <x v="0"/>
    <x v="0"/>
    <x v="0"/>
    <x v="4"/>
    <x v="0"/>
    <x v="100"/>
    <x v="0"/>
    <x v="0"/>
    <s v="Tesseramento"/>
    <x v="0"/>
    <x v="0"/>
    <x v="0"/>
    <m/>
  </r>
  <r>
    <n v="103605"/>
    <x v="0"/>
    <x v="0"/>
    <x v="0"/>
    <x v="0"/>
    <x v="0"/>
    <x v="100"/>
    <x v="0"/>
    <x v="0"/>
    <s v="Tesseramento"/>
    <x v="0"/>
    <x v="1"/>
    <x v="0"/>
    <m/>
  </r>
  <r>
    <n v="182115"/>
    <x v="0"/>
    <x v="0"/>
    <x v="0"/>
    <x v="1"/>
    <x v="0"/>
    <x v="100"/>
    <x v="0"/>
    <x v="0"/>
    <s v="Tesseramento"/>
    <x v="0"/>
    <x v="0"/>
    <x v="0"/>
    <m/>
  </r>
  <r>
    <n v="221845"/>
    <x v="0"/>
    <x v="0"/>
    <x v="0"/>
    <x v="1"/>
    <x v="0"/>
    <x v="100"/>
    <x v="0"/>
    <x v="1"/>
    <s v="Tesseramento"/>
    <x v="0"/>
    <x v="0"/>
    <x v="0"/>
    <m/>
  </r>
  <r>
    <n v="212622"/>
    <x v="0"/>
    <x v="0"/>
    <x v="0"/>
    <x v="1"/>
    <x v="0"/>
    <x v="100"/>
    <x v="0"/>
    <x v="0"/>
    <s v="Tesseramento"/>
    <x v="0"/>
    <x v="0"/>
    <x v="0"/>
    <m/>
  </r>
  <r>
    <n v="195780"/>
    <x v="0"/>
    <x v="0"/>
    <x v="0"/>
    <x v="0"/>
    <x v="0"/>
    <x v="100"/>
    <x v="0"/>
    <x v="0"/>
    <s v="Tesseramento"/>
    <x v="0"/>
    <x v="0"/>
    <x v="0"/>
    <m/>
  </r>
  <r>
    <n v="167140"/>
    <x v="0"/>
    <x v="1"/>
    <x v="0"/>
    <x v="4"/>
    <x v="0"/>
    <x v="100"/>
    <x v="0"/>
    <x v="0"/>
    <s v="Tesseramento"/>
    <x v="0"/>
    <x v="0"/>
    <x v="0"/>
    <m/>
  </r>
  <r>
    <n v="93962"/>
    <x v="0"/>
    <x v="0"/>
    <x v="0"/>
    <x v="0"/>
    <x v="0"/>
    <x v="100"/>
    <x v="0"/>
    <x v="0"/>
    <s v="Tesseramento"/>
    <x v="0"/>
    <x v="3"/>
    <x v="0"/>
    <m/>
  </r>
  <r>
    <n v="93959"/>
    <x v="0"/>
    <x v="0"/>
    <x v="0"/>
    <x v="1"/>
    <x v="0"/>
    <x v="100"/>
    <x v="0"/>
    <x v="1"/>
    <s v="Tesseramento"/>
    <x v="0"/>
    <x v="3"/>
    <x v="0"/>
    <m/>
  </r>
  <r>
    <n v="205058"/>
    <x v="0"/>
    <x v="0"/>
    <x v="0"/>
    <x v="1"/>
    <x v="7"/>
    <x v="45"/>
    <x v="0"/>
    <x v="0"/>
    <s v="Tesseramento"/>
    <x v="1"/>
    <x v="1"/>
    <x v="0"/>
    <m/>
  </r>
  <r>
    <n v="90811"/>
    <x v="0"/>
    <x v="0"/>
    <x v="0"/>
    <x v="0"/>
    <x v="7"/>
    <x v="161"/>
    <x v="0"/>
    <x v="0"/>
    <s v="Tesseramento"/>
    <x v="0"/>
    <x v="4"/>
    <x v="0"/>
    <m/>
  </r>
  <r>
    <n v="238255"/>
    <x v="0"/>
    <x v="0"/>
    <x v="1"/>
    <x v="1"/>
    <x v="7"/>
    <x v="161"/>
    <x v="0"/>
    <x v="1"/>
    <s v="Tesseramento"/>
    <x v="0"/>
    <x v="0"/>
    <x v="0"/>
    <m/>
  </r>
  <r>
    <n v="238254"/>
    <x v="0"/>
    <x v="1"/>
    <x v="1"/>
    <x v="1"/>
    <x v="7"/>
    <x v="161"/>
    <x v="0"/>
    <x v="0"/>
    <s v="Tesseramento"/>
    <x v="0"/>
    <x v="0"/>
    <x v="0"/>
    <m/>
  </r>
  <r>
    <n v="20901"/>
    <x v="0"/>
    <x v="0"/>
    <x v="2"/>
    <x v="0"/>
    <x v="0"/>
    <x v="206"/>
    <x v="0"/>
    <x v="0"/>
    <s v="Tesseramento"/>
    <x v="1"/>
    <x v="0"/>
    <x v="0"/>
    <m/>
  </r>
  <r>
    <n v="238253"/>
    <x v="1"/>
    <x v="1"/>
    <x v="1"/>
    <x v="3"/>
    <x v="7"/>
    <x v="161"/>
    <x v="0"/>
    <x v="0"/>
    <s v="Tesseramento"/>
    <x v="0"/>
    <x v="5"/>
    <x v="0"/>
    <m/>
  </r>
  <r>
    <n v="238252"/>
    <x v="0"/>
    <x v="0"/>
    <x v="1"/>
    <x v="1"/>
    <x v="7"/>
    <x v="161"/>
    <x v="0"/>
    <x v="0"/>
    <s v="Tesseramento"/>
    <x v="0"/>
    <x v="1"/>
    <x v="0"/>
    <m/>
  </r>
  <r>
    <n v="220674"/>
    <x v="0"/>
    <x v="0"/>
    <x v="0"/>
    <x v="3"/>
    <x v="12"/>
    <x v="254"/>
    <x v="0"/>
    <x v="0"/>
    <s v="Tesseramento"/>
    <x v="0"/>
    <x v="3"/>
    <x v="0"/>
    <m/>
  </r>
  <r>
    <n v="91051"/>
    <x v="0"/>
    <x v="0"/>
    <x v="0"/>
    <x v="0"/>
    <x v="15"/>
    <x v="72"/>
    <x v="0"/>
    <x v="0"/>
    <s v="Tesseramento"/>
    <x v="1"/>
    <x v="1"/>
    <x v="0"/>
    <m/>
  </r>
  <r>
    <n v="203162"/>
    <x v="0"/>
    <x v="0"/>
    <x v="2"/>
    <x v="1"/>
    <x v="15"/>
    <x v="72"/>
    <x v="0"/>
    <x v="0"/>
    <s v="Tesseramento"/>
    <x v="1"/>
    <x v="3"/>
    <x v="0"/>
    <m/>
  </r>
  <r>
    <n v="238071"/>
    <x v="0"/>
    <x v="1"/>
    <x v="1"/>
    <x v="2"/>
    <x v="15"/>
    <x v="72"/>
    <x v="0"/>
    <x v="0"/>
    <s v="Tesseramento"/>
    <x v="1"/>
    <x v="0"/>
    <x v="0"/>
    <m/>
  </r>
  <r>
    <n v="238160"/>
    <x v="0"/>
    <x v="0"/>
    <x v="1"/>
    <x v="1"/>
    <x v="4"/>
    <x v="99"/>
    <x v="0"/>
    <x v="0"/>
    <s v="Tesseramento"/>
    <x v="0"/>
    <x v="3"/>
    <x v="0"/>
    <m/>
  </r>
  <r>
    <n v="206530"/>
    <x v="0"/>
    <x v="0"/>
    <x v="0"/>
    <x v="0"/>
    <x v="7"/>
    <x v="210"/>
    <x v="0"/>
    <x v="1"/>
    <s v="Tesseramento"/>
    <x v="0"/>
    <x v="0"/>
    <x v="0"/>
    <m/>
  </r>
  <r>
    <n v="191912"/>
    <x v="0"/>
    <x v="0"/>
    <x v="0"/>
    <x v="2"/>
    <x v="7"/>
    <x v="210"/>
    <x v="0"/>
    <x v="0"/>
    <s v="Tesseramento"/>
    <x v="0"/>
    <x v="0"/>
    <x v="0"/>
    <m/>
  </r>
  <r>
    <n v="144038"/>
    <x v="0"/>
    <x v="0"/>
    <x v="0"/>
    <x v="0"/>
    <x v="11"/>
    <x v="363"/>
    <x v="0"/>
    <x v="1"/>
    <s v="Tesseramento"/>
    <x v="1"/>
    <x v="3"/>
    <x v="0"/>
    <m/>
  </r>
  <r>
    <n v="238959"/>
    <x v="1"/>
    <x v="0"/>
    <x v="1"/>
    <x v="2"/>
    <x v="1"/>
    <x v="370"/>
    <x v="0"/>
    <x v="0"/>
    <s v="Tesseramento"/>
    <x v="0"/>
    <x v="7"/>
    <x v="0"/>
    <m/>
  </r>
  <r>
    <n v="225484"/>
    <x v="1"/>
    <x v="0"/>
    <x v="0"/>
    <x v="1"/>
    <x v="10"/>
    <x v="294"/>
    <x v="0"/>
    <x v="0"/>
    <s v="Tesseramento"/>
    <x v="1"/>
    <x v="5"/>
    <x v="0"/>
    <m/>
  </r>
  <r>
    <n v="238961"/>
    <x v="1"/>
    <x v="0"/>
    <x v="1"/>
    <x v="2"/>
    <x v="1"/>
    <x v="370"/>
    <x v="0"/>
    <x v="1"/>
    <s v="Tesseramento"/>
    <x v="0"/>
    <x v="6"/>
    <x v="0"/>
    <m/>
  </r>
  <r>
    <n v="118867"/>
    <x v="0"/>
    <x v="0"/>
    <x v="2"/>
    <x v="0"/>
    <x v="0"/>
    <x v="305"/>
    <x v="0"/>
    <x v="0"/>
    <s v="Tesseramento"/>
    <x v="0"/>
    <x v="3"/>
    <x v="0"/>
    <m/>
  </r>
  <r>
    <n v="238051"/>
    <x v="0"/>
    <x v="0"/>
    <x v="1"/>
    <x v="2"/>
    <x v="7"/>
    <x v="347"/>
    <x v="0"/>
    <x v="0"/>
    <s v="Tesseramento"/>
    <x v="0"/>
    <x v="0"/>
    <x v="0"/>
    <m/>
  </r>
  <r>
    <n v="149306"/>
    <x v="0"/>
    <x v="0"/>
    <x v="2"/>
    <x v="0"/>
    <x v="0"/>
    <x v="305"/>
    <x v="0"/>
    <x v="1"/>
    <s v="Tesseramento"/>
    <x v="0"/>
    <x v="1"/>
    <x v="0"/>
    <m/>
  </r>
  <r>
    <n v="238963"/>
    <x v="1"/>
    <x v="0"/>
    <x v="1"/>
    <x v="2"/>
    <x v="1"/>
    <x v="370"/>
    <x v="0"/>
    <x v="0"/>
    <s v="Tesseramento"/>
    <x v="0"/>
    <x v="6"/>
    <x v="0"/>
    <m/>
  </r>
  <r>
    <n v="238964"/>
    <x v="1"/>
    <x v="0"/>
    <x v="1"/>
    <x v="2"/>
    <x v="1"/>
    <x v="370"/>
    <x v="0"/>
    <x v="0"/>
    <s v="Tesseramento"/>
    <x v="0"/>
    <x v="6"/>
    <x v="0"/>
    <m/>
  </r>
  <r>
    <n v="86908"/>
    <x v="0"/>
    <x v="0"/>
    <x v="0"/>
    <x v="0"/>
    <x v="11"/>
    <x v="339"/>
    <x v="0"/>
    <x v="1"/>
    <s v="Tesseramento"/>
    <x v="1"/>
    <x v="4"/>
    <x v="0"/>
    <m/>
  </r>
  <r>
    <n v="238957"/>
    <x v="1"/>
    <x v="0"/>
    <x v="1"/>
    <x v="2"/>
    <x v="1"/>
    <x v="370"/>
    <x v="0"/>
    <x v="0"/>
    <s v="Tesseramento"/>
    <x v="0"/>
    <x v="6"/>
    <x v="0"/>
    <m/>
  </r>
  <r>
    <n v="238067"/>
    <x v="0"/>
    <x v="1"/>
    <x v="1"/>
    <x v="2"/>
    <x v="16"/>
    <x v="90"/>
    <x v="0"/>
    <x v="1"/>
    <s v="Tesseramento"/>
    <x v="1"/>
    <x v="4"/>
    <x v="0"/>
    <m/>
  </r>
  <r>
    <n v="238068"/>
    <x v="1"/>
    <x v="1"/>
    <x v="1"/>
    <x v="2"/>
    <x v="16"/>
    <x v="90"/>
    <x v="0"/>
    <x v="0"/>
    <s v="Tesseramento"/>
    <x v="1"/>
    <x v="5"/>
    <x v="0"/>
    <m/>
  </r>
  <r>
    <n v="103174"/>
    <x v="0"/>
    <x v="1"/>
    <x v="2"/>
    <x v="0"/>
    <x v="7"/>
    <x v="274"/>
    <x v="0"/>
    <x v="0"/>
    <s v="Tesseramento"/>
    <x v="0"/>
    <x v="1"/>
    <x v="0"/>
    <m/>
  </r>
  <r>
    <n v="224517"/>
    <x v="0"/>
    <x v="1"/>
    <x v="0"/>
    <x v="0"/>
    <x v="7"/>
    <x v="274"/>
    <x v="0"/>
    <x v="0"/>
    <s v="Tesseramento"/>
    <x v="0"/>
    <x v="0"/>
    <x v="0"/>
    <m/>
  </r>
  <r>
    <n v="21279"/>
    <x v="0"/>
    <x v="1"/>
    <x v="0"/>
    <x v="4"/>
    <x v="7"/>
    <x v="274"/>
    <x v="0"/>
    <x v="0"/>
    <s v="Tesseramento"/>
    <x v="0"/>
    <x v="0"/>
    <x v="0"/>
    <m/>
  </r>
  <r>
    <n v="149236"/>
    <x v="0"/>
    <x v="0"/>
    <x v="0"/>
    <x v="0"/>
    <x v="11"/>
    <x v="142"/>
    <x v="0"/>
    <x v="0"/>
    <s v="Tesseramento"/>
    <x v="1"/>
    <x v="0"/>
    <x v="0"/>
    <m/>
  </r>
  <r>
    <n v="521"/>
    <x v="0"/>
    <x v="0"/>
    <x v="2"/>
    <x v="3"/>
    <x v="0"/>
    <x v="206"/>
    <x v="0"/>
    <x v="0"/>
    <s v="Tesseramento"/>
    <x v="1"/>
    <x v="3"/>
    <x v="0"/>
    <m/>
  </r>
  <r>
    <n v="187489"/>
    <x v="0"/>
    <x v="1"/>
    <x v="2"/>
    <x v="1"/>
    <x v="0"/>
    <x v="206"/>
    <x v="0"/>
    <x v="1"/>
    <s v="Tesseramento"/>
    <x v="1"/>
    <x v="3"/>
    <x v="0"/>
    <m/>
  </r>
  <r>
    <n v="238956"/>
    <x v="1"/>
    <x v="0"/>
    <x v="1"/>
    <x v="2"/>
    <x v="1"/>
    <x v="370"/>
    <x v="0"/>
    <x v="0"/>
    <s v="Tesseramento"/>
    <x v="0"/>
    <x v="6"/>
    <x v="0"/>
    <m/>
  </r>
  <r>
    <n v="238027"/>
    <x v="0"/>
    <x v="1"/>
    <x v="1"/>
    <x v="1"/>
    <x v="0"/>
    <x v="206"/>
    <x v="0"/>
    <x v="0"/>
    <s v="Tesseramento"/>
    <x v="1"/>
    <x v="1"/>
    <x v="0"/>
    <m/>
  </r>
  <r>
    <n v="58408"/>
    <x v="0"/>
    <x v="0"/>
    <x v="0"/>
    <x v="0"/>
    <x v="12"/>
    <x v="133"/>
    <x v="0"/>
    <x v="0"/>
    <s v="Tesseramento"/>
    <x v="0"/>
    <x v="3"/>
    <x v="0"/>
    <m/>
  </r>
  <r>
    <n v="238057"/>
    <x v="0"/>
    <x v="1"/>
    <x v="1"/>
    <x v="2"/>
    <x v="7"/>
    <x v="56"/>
    <x v="0"/>
    <x v="0"/>
    <s v="Tesseramento"/>
    <x v="1"/>
    <x v="0"/>
    <x v="0"/>
    <m/>
  </r>
  <r>
    <n v="238960"/>
    <x v="1"/>
    <x v="0"/>
    <x v="1"/>
    <x v="2"/>
    <x v="1"/>
    <x v="370"/>
    <x v="0"/>
    <x v="1"/>
    <s v="Tesseramento"/>
    <x v="0"/>
    <x v="6"/>
    <x v="0"/>
    <m/>
  </r>
  <r>
    <n v="238948"/>
    <x v="1"/>
    <x v="0"/>
    <x v="1"/>
    <x v="2"/>
    <x v="1"/>
    <x v="370"/>
    <x v="0"/>
    <x v="0"/>
    <s v="Tesseramento"/>
    <x v="0"/>
    <x v="6"/>
    <x v="0"/>
    <m/>
  </r>
  <r>
    <n v="21595"/>
    <x v="0"/>
    <x v="0"/>
    <x v="0"/>
    <x v="0"/>
    <x v="4"/>
    <x v="197"/>
    <x v="0"/>
    <x v="0"/>
    <s v="Tesseramento"/>
    <x v="1"/>
    <x v="3"/>
    <x v="0"/>
    <m/>
  </r>
  <r>
    <n v="164208"/>
    <x v="0"/>
    <x v="0"/>
    <x v="0"/>
    <x v="0"/>
    <x v="1"/>
    <x v="26"/>
    <x v="0"/>
    <x v="0"/>
    <s v="Tesseramento"/>
    <x v="1"/>
    <x v="3"/>
    <x v="0"/>
    <m/>
  </r>
  <r>
    <n v="238951"/>
    <x v="1"/>
    <x v="0"/>
    <x v="1"/>
    <x v="2"/>
    <x v="1"/>
    <x v="370"/>
    <x v="0"/>
    <x v="1"/>
    <s v="Tesseramento"/>
    <x v="0"/>
    <x v="2"/>
    <x v="0"/>
    <m/>
  </r>
  <r>
    <n v="238209"/>
    <x v="0"/>
    <x v="1"/>
    <x v="1"/>
    <x v="1"/>
    <x v="2"/>
    <x v="332"/>
    <x v="0"/>
    <x v="0"/>
    <s v="Tesseramento"/>
    <x v="1"/>
    <x v="0"/>
    <x v="0"/>
    <m/>
  </r>
  <r>
    <n v="117004"/>
    <x v="0"/>
    <x v="0"/>
    <x v="0"/>
    <x v="1"/>
    <x v="7"/>
    <x v="56"/>
    <x v="0"/>
    <x v="1"/>
    <s v="Tesseramento"/>
    <x v="1"/>
    <x v="3"/>
    <x v="0"/>
    <m/>
  </r>
  <r>
    <n v="186860"/>
    <x v="0"/>
    <x v="1"/>
    <x v="2"/>
    <x v="2"/>
    <x v="7"/>
    <x v="56"/>
    <x v="0"/>
    <x v="1"/>
    <s v="Tesseramento"/>
    <x v="1"/>
    <x v="4"/>
    <x v="0"/>
    <m/>
  </r>
  <r>
    <n v="186861"/>
    <x v="0"/>
    <x v="1"/>
    <x v="2"/>
    <x v="2"/>
    <x v="7"/>
    <x v="56"/>
    <x v="0"/>
    <x v="0"/>
    <s v="Tesseramento"/>
    <x v="1"/>
    <x v="4"/>
    <x v="0"/>
    <m/>
  </r>
  <r>
    <n v="37974"/>
    <x v="0"/>
    <x v="1"/>
    <x v="0"/>
    <x v="4"/>
    <x v="7"/>
    <x v="56"/>
    <x v="0"/>
    <x v="0"/>
    <s v="Tesseramento"/>
    <x v="1"/>
    <x v="0"/>
    <x v="0"/>
    <m/>
  </r>
  <r>
    <n v="215713"/>
    <x v="0"/>
    <x v="1"/>
    <x v="0"/>
    <x v="1"/>
    <x v="7"/>
    <x v="56"/>
    <x v="0"/>
    <x v="0"/>
    <s v="Tesseramento"/>
    <x v="1"/>
    <x v="0"/>
    <x v="0"/>
    <m/>
  </r>
  <r>
    <n v="33017"/>
    <x v="0"/>
    <x v="0"/>
    <x v="0"/>
    <x v="0"/>
    <x v="7"/>
    <x v="35"/>
    <x v="0"/>
    <x v="0"/>
    <s v="Tesseramento"/>
    <x v="1"/>
    <x v="0"/>
    <x v="0"/>
    <m/>
  </r>
  <r>
    <n v="95341"/>
    <x v="0"/>
    <x v="0"/>
    <x v="0"/>
    <x v="0"/>
    <x v="11"/>
    <x v="142"/>
    <x v="0"/>
    <x v="0"/>
    <s v="Tesseramento"/>
    <x v="1"/>
    <x v="3"/>
    <x v="0"/>
    <m/>
  </r>
  <r>
    <n v="167440"/>
    <x v="0"/>
    <x v="0"/>
    <x v="0"/>
    <x v="0"/>
    <x v="11"/>
    <x v="142"/>
    <x v="0"/>
    <x v="0"/>
    <s v="Tesseramento"/>
    <x v="1"/>
    <x v="0"/>
    <x v="0"/>
    <m/>
  </r>
  <r>
    <n v="237970"/>
    <x v="0"/>
    <x v="0"/>
    <x v="1"/>
    <x v="3"/>
    <x v="7"/>
    <x v="210"/>
    <x v="0"/>
    <x v="0"/>
    <s v="Tesseramento"/>
    <x v="0"/>
    <x v="1"/>
    <x v="0"/>
    <m/>
  </r>
  <r>
    <n v="237989"/>
    <x v="0"/>
    <x v="0"/>
    <x v="1"/>
    <x v="2"/>
    <x v="11"/>
    <x v="142"/>
    <x v="0"/>
    <x v="1"/>
    <s v="Tesseramento"/>
    <x v="1"/>
    <x v="1"/>
    <x v="0"/>
    <m/>
  </r>
  <r>
    <n v="238947"/>
    <x v="1"/>
    <x v="0"/>
    <x v="1"/>
    <x v="2"/>
    <x v="1"/>
    <x v="370"/>
    <x v="0"/>
    <x v="1"/>
    <s v="Tesseramento"/>
    <x v="0"/>
    <x v="6"/>
    <x v="0"/>
    <m/>
  </r>
  <r>
    <n v="238043"/>
    <x v="0"/>
    <x v="0"/>
    <x v="1"/>
    <x v="2"/>
    <x v="11"/>
    <x v="339"/>
    <x v="0"/>
    <x v="1"/>
    <s v="Tesseramento"/>
    <x v="1"/>
    <x v="4"/>
    <x v="0"/>
    <m/>
  </r>
  <r>
    <n v="180359"/>
    <x v="0"/>
    <x v="0"/>
    <x v="0"/>
    <x v="0"/>
    <x v="11"/>
    <x v="142"/>
    <x v="0"/>
    <x v="0"/>
    <s v="Tesseramento"/>
    <x v="1"/>
    <x v="0"/>
    <x v="0"/>
    <m/>
  </r>
  <r>
    <n v="166528"/>
    <x v="0"/>
    <x v="1"/>
    <x v="0"/>
    <x v="0"/>
    <x v="7"/>
    <x v="45"/>
    <x v="0"/>
    <x v="0"/>
    <s v="Tesseramento"/>
    <x v="1"/>
    <x v="0"/>
    <x v="0"/>
    <m/>
  </r>
  <r>
    <n v="238041"/>
    <x v="1"/>
    <x v="0"/>
    <x v="1"/>
    <x v="2"/>
    <x v="11"/>
    <x v="339"/>
    <x v="0"/>
    <x v="1"/>
    <s v="Tesseramento"/>
    <x v="1"/>
    <x v="5"/>
    <x v="0"/>
    <m/>
  </r>
  <r>
    <n v="238042"/>
    <x v="1"/>
    <x v="0"/>
    <x v="1"/>
    <x v="2"/>
    <x v="11"/>
    <x v="339"/>
    <x v="0"/>
    <x v="0"/>
    <s v="Tesseramento"/>
    <x v="1"/>
    <x v="5"/>
    <x v="0"/>
    <m/>
  </r>
  <r>
    <n v="2622"/>
    <x v="0"/>
    <x v="2"/>
    <x v="0"/>
    <x v="0"/>
    <x v="8"/>
    <x v="115"/>
    <x v="1"/>
    <x v="0"/>
    <s v="Tesseramento"/>
    <x v="1"/>
    <x v="8"/>
    <x v="0"/>
    <m/>
  </r>
  <r>
    <n v="238152"/>
    <x v="1"/>
    <x v="1"/>
    <x v="1"/>
    <x v="2"/>
    <x v="7"/>
    <x v="74"/>
    <x v="0"/>
    <x v="0"/>
    <s v="Tesseramento"/>
    <x v="1"/>
    <x v="5"/>
    <x v="0"/>
    <m/>
  </r>
  <r>
    <n v="238045"/>
    <x v="0"/>
    <x v="1"/>
    <x v="1"/>
    <x v="1"/>
    <x v="11"/>
    <x v="339"/>
    <x v="0"/>
    <x v="1"/>
    <s v="Tesseramento"/>
    <x v="1"/>
    <x v="0"/>
    <x v="0"/>
    <m/>
  </r>
  <r>
    <n v="238061"/>
    <x v="0"/>
    <x v="1"/>
    <x v="1"/>
    <x v="2"/>
    <x v="13"/>
    <x v="39"/>
    <x v="0"/>
    <x v="0"/>
    <s v="Tesseramento"/>
    <x v="0"/>
    <x v="1"/>
    <x v="0"/>
    <m/>
  </r>
  <r>
    <n v="8231"/>
    <x v="0"/>
    <x v="0"/>
    <x v="0"/>
    <x v="0"/>
    <x v="12"/>
    <x v="254"/>
    <x v="0"/>
    <x v="0"/>
    <s v="Tesseramento"/>
    <x v="0"/>
    <x v="0"/>
    <x v="0"/>
    <m/>
  </r>
  <r>
    <n v="238054"/>
    <x v="0"/>
    <x v="0"/>
    <x v="1"/>
    <x v="2"/>
    <x v="1"/>
    <x v="108"/>
    <x v="0"/>
    <x v="0"/>
    <s v="Tesseramento"/>
    <x v="0"/>
    <x v="0"/>
    <x v="0"/>
    <m/>
  </r>
  <r>
    <n v="238044"/>
    <x v="0"/>
    <x v="1"/>
    <x v="1"/>
    <x v="1"/>
    <x v="11"/>
    <x v="339"/>
    <x v="0"/>
    <x v="1"/>
    <s v="Tesseramento"/>
    <x v="1"/>
    <x v="3"/>
    <x v="0"/>
    <m/>
  </r>
  <r>
    <n v="152882"/>
    <x v="0"/>
    <x v="0"/>
    <x v="0"/>
    <x v="0"/>
    <x v="4"/>
    <x v="58"/>
    <x v="0"/>
    <x v="0"/>
    <s v="Tesseramento"/>
    <x v="1"/>
    <x v="0"/>
    <x v="0"/>
    <m/>
  </r>
  <r>
    <n v="97961"/>
    <x v="0"/>
    <x v="0"/>
    <x v="0"/>
    <x v="0"/>
    <x v="4"/>
    <x v="58"/>
    <x v="0"/>
    <x v="0"/>
    <s v="Tesseramento"/>
    <x v="1"/>
    <x v="4"/>
    <x v="0"/>
    <m/>
  </r>
  <r>
    <n v="176009"/>
    <x v="0"/>
    <x v="0"/>
    <x v="0"/>
    <x v="0"/>
    <x v="4"/>
    <x v="58"/>
    <x v="0"/>
    <x v="0"/>
    <s v="Tesseramento"/>
    <x v="1"/>
    <x v="0"/>
    <x v="0"/>
    <m/>
  </r>
  <r>
    <n v="97203"/>
    <x v="0"/>
    <x v="0"/>
    <x v="2"/>
    <x v="0"/>
    <x v="4"/>
    <x v="58"/>
    <x v="0"/>
    <x v="0"/>
    <s v="Tesseramento"/>
    <x v="1"/>
    <x v="1"/>
    <x v="0"/>
    <m/>
  </r>
  <r>
    <n v="133304"/>
    <x v="0"/>
    <x v="0"/>
    <x v="0"/>
    <x v="0"/>
    <x v="4"/>
    <x v="58"/>
    <x v="0"/>
    <x v="0"/>
    <s v="Tesseramento"/>
    <x v="1"/>
    <x v="3"/>
    <x v="0"/>
    <m/>
  </r>
  <r>
    <n v="213877"/>
    <x v="0"/>
    <x v="1"/>
    <x v="0"/>
    <x v="0"/>
    <x v="4"/>
    <x v="58"/>
    <x v="0"/>
    <x v="0"/>
    <s v="Tesseramento"/>
    <x v="1"/>
    <x v="0"/>
    <x v="0"/>
    <m/>
  </r>
  <r>
    <n v="238040"/>
    <x v="0"/>
    <x v="1"/>
    <x v="1"/>
    <x v="1"/>
    <x v="11"/>
    <x v="339"/>
    <x v="0"/>
    <x v="0"/>
    <s v="Tesseramento"/>
    <x v="1"/>
    <x v="3"/>
    <x v="0"/>
    <m/>
  </r>
  <r>
    <n v="238250"/>
    <x v="0"/>
    <x v="0"/>
    <x v="1"/>
    <x v="2"/>
    <x v="4"/>
    <x v="58"/>
    <x v="0"/>
    <x v="0"/>
    <s v="Tesseramento"/>
    <x v="1"/>
    <x v="3"/>
    <x v="0"/>
    <m/>
  </r>
  <r>
    <n v="189500"/>
    <x v="0"/>
    <x v="0"/>
    <x v="0"/>
    <x v="0"/>
    <x v="1"/>
    <x v="176"/>
    <x v="0"/>
    <x v="1"/>
    <s v="Tesseramento"/>
    <x v="1"/>
    <x v="3"/>
    <x v="0"/>
    <m/>
  </r>
  <r>
    <n v="238038"/>
    <x v="0"/>
    <x v="1"/>
    <x v="1"/>
    <x v="1"/>
    <x v="11"/>
    <x v="339"/>
    <x v="0"/>
    <x v="0"/>
    <s v="Tesseramento"/>
    <x v="1"/>
    <x v="0"/>
    <x v="0"/>
    <m/>
  </r>
  <r>
    <n v="80475"/>
    <x v="0"/>
    <x v="0"/>
    <x v="0"/>
    <x v="0"/>
    <x v="7"/>
    <x v="123"/>
    <x v="0"/>
    <x v="0"/>
    <s v="Tesseramento"/>
    <x v="1"/>
    <x v="3"/>
    <x v="0"/>
    <m/>
  </r>
  <r>
    <n v="238100"/>
    <x v="0"/>
    <x v="1"/>
    <x v="1"/>
    <x v="2"/>
    <x v="7"/>
    <x v="123"/>
    <x v="0"/>
    <x v="1"/>
    <s v="Tesseramento"/>
    <x v="1"/>
    <x v="0"/>
    <x v="0"/>
    <m/>
  </r>
  <r>
    <n v="238039"/>
    <x v="1"/>
    <x v="0"/>
    <x v="1"/>
    <x v="3"/>
    <x v="11"/>
    <x v="339"/>
    <x v="0"/>
    <x v="0"/>
    <s v="Tesseramento"/>
    <x v="1"/>
    <x v="5"/>
    <x v="0"/>
    <m/>
  </r>
  <r>
    <n v="237997"/>
    <x v="0"/>
    <x v="1"/>
    <x v="1"/>
    <x v="2"/>
    <x v="7"/>
    <x v="274"/>
    <x v="0"/>
    <x v="1"/>
    <s v="Tesseramento"/>
    <x v="0"/>
    <x v="0"/>
    <x v="0"/>
    <m/>
  </r>
  <r>
    <n v="26894"/>
    <x v="0"/>
    <x v="0"/>
    <x v="0"/>
    <x v="0"/>
    <x v="8"/>
    <x v="46"/>
    <x v="0"/>
    <x v="0"/>
    <s v="Tesseramento"/>
    <x v="0"/>
    <x v="4"/>
    <x v="0"/>
    <m/>
  </r>
  <r>
    <n v="208030"/>
    <x v="0"/>
    <x v="0"/>
    <x v="0"/>
    <x v="0"/>
    <x v="7"/>
    <x v="15"/>
    <x v="0"/>
    <x v="0"/>
    <s v="Tesseramento"/>
    <x v="2"/>
    <x v="0"/>
    <x v="0"/>
    <m/>
  </r>
  <r>
    <n v="165531"/>
    <x v="0"/>
    <x v="0"/>
    <x v="0"/>
    <x v="0"/>
    <x v="12"/>
    <x v="133"/>
    <x v="0"/>
    <x v="1"/>
    <s v="Tesseramento"/>
    <x v="0"/>
    <x v="4"/>
    <x v="0"/>
    <m/>
  </r>
  <r>
    <n v="170986"/>
    <x v="0"/>
    <x v="0"/>
    <x v="0"/>
    <x v="0"/>
    <x v="12"/>
    <x v="133"/>
    <x v="0"/>
    <x v="0"/>
    <s v="Tesseramento"/>
    <x v="0"/>
    <x v="3"/>
    <x v="0"/>
    <m/>
  </r>
  <r>
    <n v="49577"/>
    <x v="0"/>
    <x v="0"/>
    <x v="0"/>
    <x v="0"/>
    <x v="15"/>
    <x v="203"/>
    <x v="0"/>
    <x v="0"/>
    <s v="Tesseramento"/>
    <x v="1"/>
    <x v="3"/>
    <x v="0"/>
    <m/>
  </r>
  <r>
    <n v="221368"/>
    <x v="1"/>
    <x v="0"/>
    <x v="0"/>
    <x v="0"/>
    <x v="7"/>
    <x v="231"/>
    <x v="0"/>
    <x v="0"/>
    <s v="Tesseramento"/>
    <x v="1"/>
    <x v="5"/>
    <x v="0"/>
    <m/>
  </r>
  <r>
    <n v="230734"/>
    <x v="0"/>
    <x v="0"/>
    <x v="0"/>
    <x v="0"/>
    <x v="7"/>
    <x v="231"/>
    <x v="0"/>
    <x v="1"/>
    <s v="Tesseramento"/>
    <x v="1"/>
    <x v="0"/>
    <x v="0"/>
    <m/>
  </r>
  <r>
    <n v="212760"/>
    <x v="0"/>
    <x v="0"/>
    <x v="0"/>
    <x v="0"/>
    <x v="7"/>
    <x v="231"/>
    <x v="0"/>
    <x v="0"/>
    <s v="Tesseramento"/>
    <x v="1"/>
    <x v="4"/>
    <x v="0"/>
    <m/>
  </r>
  <r>
    <n v="46859"/>
    <x v="0"/>
    <x v="0"/>
    <x v="0"/>
    <x v="0"/>
    <x v="7"/>
    <x v="231"/>
    <x v="0"/>
    <x v="0"/>
    <s v="Tesseramento"/>
    <x v="1"/>
    <x v="0"/>
    <x v="0"/>
    <m/>
  </r>
  <r>
    <n v="30949"/>
    <x v="0"/>
    <x v="0"/>
    <x v="0"/>
    <x v="0"/>
    <x v="7"/>
    <x v="231"/>
    <x v="0"/>
    <x v="0"/>
    <s v="Tesseramento"/>
    <x v="1"/>
    <x v="4"/>
    <x v="0"/>
    <m/>
  </r>
  <r>
    <n v="30973"/>
    <x v="0"/>
    <x v="0"/>
    <x v="0"/>
    <x v="0"/>
    <x v="7"/>
    <x v="231"/>
    <x v="0"/>
    <x v="0"/>
    <s v="Tesseramento"/>
    <x v="1"/>
    <x v="0"/>
    <x v="0"/>
    <m/>
  </r>
  <r>
    <n v="30971"/>
    <x v="0"/>
    <x v="0"/>
    <x v="0"/>
    <x v="0"/>
    <x v="7"/>
    <x v="231"/>
    <x v="0"/>
    <x v="0"/>
    <s v="Tesseramento"/>
    <x v="1"/>
    <x v="0"/>
    <x v="0"/>
    <m/>
  </r>
  <r>
    <n v="53206"/>
    <x v="0"/>
    <x v="0"/>
    <x v="0"/>
    <x v="0"/>
    <x v="7"/>
    <x v="231"/>
    <x v="0"/>
    <x v="0"/>
    <s v="Tesseramento"/>
    <x v="1"/>
    <x v="0"/>
    <x v="0"/>
    <m/>
  </r>
  <r>
    <n v="85809"/>
    <x v="0"/>
    <x v="0"/>
    <x v="0"/>
    <x v="0"/>
    <x v="7"/>
    <x v="231"/>
    <x v="0"/>
    <x v="0"/>
    <s v="Tesseramento"/>
    <x v="1"/>
    <x v="1"/>
    <x v="0"/>
    <m/>
  </r>
  <r>
    <n v="223128"/>
    <x v="1"/>
    <x v="1"/>
    <x v="0"/>
    <x v="0"/>
    <x v="7"/>
    <x v="231"/>
    <x v="0"/>
    <x v="0"/>
    <s v="Tesseramento"/>
    <x v="1"/>
    <x v="7"/>
    <x v="0"/>
    <m/>
  </r>
  <r>
    <n v="223129"/>
    <x v="1"/>
    <x v="1"/>
    <x v="0"/>
    <x v="0"/>
    <x v="7"/>
    <x v="231"/>
    <x v="0"/>
    <x v="0"/>
    <s v="Tesseramento"/>
    <x v="1"/>
    <x v="5"/>
    <x v="0"/>
    <m/>
  </r>
  <r>
    <n v="231350"/>
    <x v="1"/>
    <x v="1"/>
    <x v="0"/>
    <x v="1"/>
    <x v="7"/>
    <x v="231"/>
    <x v="0"/>
    <x v="0"/>
    <s v="Tesseramento"/>
    <x v="1"/>
    <x v="5"/>
    <x v="0"/>
    <m/>
  </r>
  <r>
    <n v="238245"/>
    <x v="0"/>
    <x v="0"/>
    <x v="1"/>
    <x v="2"/>
    <x v="11"/>
    <x v="302"/>
    <x v="0"/>
    <x v="0"/>
    <s v="Tesseramento"/>
    <x v="1"/>
    <x v="0"/>
    <x v="0"/>
    <m/>
  </r>
  <r>
    <n v="18345"/>
    <x v="0"/>
    <x v="0"/>
    <x v="0"/>
    <x v="4"/>
    <x v="7"/>
    <x v="275"/>
    <x v="0"/>
    <x v="0"/>
    <s v="Tesseramento"/>
    <x v="0"/>
    <x v="3"/>
    <x v="0"/>
    <m/>
  </r>
  <r>
    <n v="153952"/>
    <x v="0"/>
    <x v="0"/>
    <x v="0"/>
    <x v="1"/>
    <x v="8"/>
    <x v="358"/>
    <x v="0"/>
    <x v="1"/>
    <s v="Tesseramento"/>
    <x v="0"/>
    <x v="0"/>
    <x v="0"/>
    <m/>
  </r>
  <r>
    <n v="203200"/>
    <x v="0"/>
    <x v="1"/>
    <x v="0"/>
    <x v="0"/>
    <x v="2"/>
    <x v="36"/>
    <x v="0"/>
    <x v="0"/>
    <s v="Tesseramento"/>
    <x v="1"/>
    <x v="4"/>
    <x v="0"/>
    <m/>
  </r>
  <r>
    <n v="198053"/>
    <x v="0"/>
    <x v="0"/>
    <x v="0"/>
    <x v="0"/>
    <x v="7"/>
    <x v="275"/>
    <x v="0"/>
    <x v="1"/>
    <s v="Tesseramento"/>
    <x v="0"/>
    <x v="0"/>
    <x v="0"/>
    <m/>
  </r>
  <r>
    <n v="237992"/>
    <x v="0"/>
    <x v="0"/>
    <x v="1"/>
    <x v="1"/>
    <x v="7"/>
    <x v="231"/>
    <x v="0"/>
    <x v="0"/>
    <s v="Tesseramento"/>
    <x v="1"/>
    <x v="4"/>
    <x v="0"/>
    <m/>
  </r>
  <r>
    <n v="102053"/>
    <x v="0"/>
    <x v="0"/>
    <x v="0"/>
    <x v="0"/>
    <x v="8"/>
    <x v="46"/>
    <x v="0"/>
    <x v="0"/>
    <s v="Tesseramento"/>
    <x v="0"/>
    <x v="0"/>
    <x v="0"/>
    <m/>
  </r>
  <r>
    <n v="220454"/>
    <x v="0"/>
    <x v="0"/>
    <x v="2"/>
    <x v="1"/>
    <x v="4"/>
    <x v="235"/>
    <x v="0"/>
    <x v="0"/>
    <s v="Tesseramento"/>
    <x v="0"/>
    <x v="3"/>
    <x v="0"/>
    <m/>
  </r>
  <r>
    <n v="34132"/>
    <x v="0"/>
    <x v="2"/>
    <x v="0"/>
    <x v="0"/>
    <x v="1"/>
    <x v="26"/>
    <x v="1"/>
    <x v="0"/>
    <s v="Tesseramento"/>
    <x v="1"/>
    <x v="9"/>
    <x v="0"/>
    <m/>
  </r>
  <r>
    <n v="238069"/>
    <x v="0"/>
    <x v="0"/>
    <x v="1"/>
    <x v="3"/>
    <x v="7"/>
    <x v="275"/>
    <x v="0"/>
    <x v="0"/>
    <s v="Tesseramento"/>
    <x v="0"/>
    <x v="0"/>
    <x v="0"/>
    <m/>
  </r>
  <r>
    <n v="91760"/>
    <x v="0"/>
    <x v="0"/>
    <x v="0"/>
    <x v="0"/>
    <x v="15"/>
    <x v="357"/>
    <x v="0"/>
    <x v="1"/>
    <s v="Tesseramento"/>
    <x v="1"/>
    <x v="3"/>
    <x v="0"/>
    <m/>
  </r>
  <r>
    <n v="186124"/>
    <x v="0"/>
    <x v="0"/>
    <x v="0"/>
    <x v="1"/>
    <x v="11"/>
    <x v="280"/>
    <x v="0"/>
    <x v="0"/>
    <s v="Tesseramento"/>
    <x v="0"/>
    <x v="0"/>
    <x v="0"/>
    <m/>
  </r>
  <r>
    <n v="134323"/>
    <x v="0"/>
    <x v="0"/>
    <x v="2"/>
    <x v="1"/>
    <x v="10"/>
    <x v="240"/>
    <x v="0"/>
    <x v="0"/>
    <s v="Tesseramento"/>
    <x v="1"/>
    <x v="0"/>
    <x v="0"/>
    <m/>
  </r>
  <r>
    <n v="171289"/>
    <x v="0"/>
    <x v="0"/>
    <x v="2"/>
    <x v="1"/>
    <x v="10"/>
    <x v="240"/>
    <x v="0"/>
    <x v="1"/>
    <s v="Tesseramento"/>
    <x v="1"/>
    <x v="0"/>
    <x v="0"/>
    <m/>
  </r>
  <r>
    <n v="238285"/>
    <x v="0"/>
    <x v="0"/>
    <x v="1"/>
    <x v="1"/>
    <x v="1"/>
    <x v="28"/>
    <x v="0"/>
    <x v="1"/>
    <s v="Tesseramento"/>
    <x v="1"/>
    <x v="0"/>
    <x v="0"/>
    <m/>
  </r>
  <r>
    <n v="188593"/>
    <x v="0"/>
    <x v="0"/>
    <x v="0"/>
    <x v="0"/>
    <x v="15"/>
    <x v="243"/>
    <x v="0"/>
    <x v="0"/>
    <s v="Tesseramento"/>
    <x v="0"/>
    <x v="0"/>
    <x v="0"/>
    <m/>
  </r>
  <r>
    <n v="120417"/>
    <x v="0"/>
    <x v="0"/>
    <x v="0"/>
    <x v="0"/>
    <x v="4"/>
    <x v="88"/>
    <x v="0"/>
    <x v="0"/>
    <s v="Tesseramento"/>
    <x v="1"/>
    <x v="0"/>
    <x v="0"/>
    <m/>
  </r>
  <r>
    <n v="64845"/>
    <x v="0"/>
    <x v="0"/>
    <x v="2"/>
    <x v="0"/>
    <x v="4"/>
    <x v="250"/>
    <x v="0"/>
    <x v="0"/>
    <s v="Tesseramento"/>
    <x v="1"/>
    <x v="1"/>
    <x v="0"/>
    <m/>
  </r>
  <r>
    <n v="238079"/>
    <x v="0"/>
    <x v="1"/>
    <x v="1"/>
    <x v="1"/>
    <x v="1"/>
    <x v="48"/>
    <x v="0"/>
    <x v="0"/>
    <s v="Tesseramento"/>
    <x v="1"/>
    <x v="1"/>
    <x v="0"/>
    <m/>
  </r>
  <r>
    <n v="216449"/>
    <x v="1"/>
    <x v="1"/>
    <x v="0"/>
    <x v="3"/>
    <x v="1"/>
    <x v="48"/>
    <x v="0"/>
    <x v="0"/>
    <s v="Tesseramento"/>
    <x v="1"/>
    <x v="5"/>
    <x v="0"/>
    <m/>
  </r>
  <r>
    <n v="211263"/>
    <x v="0"/>
    <x v="0"/>
    <x v="0"/>
    <x v="3"/>
    <x v="8"/>
    <x v="59"/>
    <x v="0"/>
    <x v="0"/>
    <s v="Tesseramento"/>
    <x v="1"/>
    <x v="3"/>
    <x v="0"/>
    <m/>
  </r>
  <r>
    <n v="238276"/>
    <x v="0"/>
    <x v="1"/>
    <x v="1"/>
    <x v="3"/>
    <x v="11"/>
    <x v="174"/>
    <x v="0"/>
    <x v="0"/>
    <s v="Tesseramento"/>
    <x v="3"/>
    <x v="1"/>
    <x v="0"/>
    <m/>
  </r>
  <r>
    <n v="216251"/>
    <x v="0"/>
    <x v="1"/>
    <x v="0"/>
    <x v="0"/>
    <x v="7"/>
    <x v="282"/>
    <x v="0"/>
    <x v="0"/>
    <s v="Tesseramento"/>
    <x v="0"/>
    <x v="0"/>
    <x v="0"/>
    <m/>
  </r>
  <r>
    <n v="238241"/>
    <x v="1"/>
    <x v="1"/>
    <x v="1"/>
    <x v="2"/>
    <x v="7"/>
    <x v="282"/>
    <x v="0"/>
    <x v="0"/>
    <s v="Tesseramento"/>
    <x v="0"/>
    <x v="5"/>
    <x v="0"/>
    <m/>
  </r>
  <r>
    <n v="238242"/>
    <x v="0"/>
    <x v="1"/>
    <x v="1"/>
    <x v="2"/>
    <x v="7"/>
    <x v="282"/>
    <x v="0"/>
    <x v="0"/>
    <s v="Tesseramento"/>
    <x v="0"/>
    <x v="0"/>
    <x v="0"/>
    <m/>
  </r>
  <r>
    <n v="111925"/>
    <x v="0"/>
    <x v="0"/>
    <x v="0"/>
    <x v="0"/>
    <x v="12"/>
    <x v="254"/>
    <x v="0"/>
    <x v="0"/>
    <s v="Tesseramento"/>
    <x v="0"/>
    <x v="3"/>
    <x v="0"/>
    <m/>
  </r>
  <r>
    <n v="237998"/>
    <x v="0"/>
    <x v="1"/>
    <x v="1"/>
    <x v="1"/>
    <x v="7"/>
    <x v="274"/>
    <x v="0"/>
    <x v="1"/>
    <s v="Tesseramento"/>
    <x v="0"/>
    <x v="3"/>
    <x v="0"/>
    <m/>
  </r>
  <r>
    <n v="237999"/>
    <x v="1"/>
    <x v="1"/>
    <x v="1"/>
    <x v="1"/>
    <x v="7"/>
    <x v="274"/>
    <x v="0"/>
    <x v="1"/>
    <s v="Tesseramento"/>
    <x v="0"/>
    <x v="5"/>
    <x v="0"/>
    <m/>
  </r>
  <r>
    <n v="237994"/>
    <x v="1"/>
    <x v="0"/>
    <x v="1"/>
    <x v="1"/>
    <x v="12"/>
    <x v="106"/>
    <x v="0"/>
    <x v="0"/>
    <s v="Tesseramento"/>
    <x v="1"/>
    <x v="5"/>
    <x v="0"/>
    <m/>
  </r>
  <r>
    <n v="238000"/>
    <x v="1"/>
    <x v="1"/>
    <x v="1"/>
    <x v="1"/>
    <x v="7"/>
    <x v="274"/>
    <x v="0"/>
    <x v="1"/>
    <s v="Tesseramento"/>
    <x v="0"/>
    <x v="5"/>
    <x v="0"/>
    <m/>
  </r>
  <r>
    <n v="181954"/>
    <x v="1"/>
    <x v="0"/>
    <x v="0"/>
    <x v="0"/>
    <x v="1"/>
    <x v="1"/>
    <x v="0"/>
    <x v="0"/>
    <s v="Tesseramento"/>
    <x v="0"/>
    <x v="5"/>
    <x v="0"/>
    <m/>
  </r>
  <r>
    <n v="230780"/>
    <x v="0"/>
    <x v="1"/>
    <x v="0"/>
    <x v="1"/>
    <x v="7"/>
    <x v="274"/>
    <x v="0"/>
    <x v="0"/>
    <s v="Tesseramento"/>
    <x v="0"/>
    <x v="0"/>
    <x v="0"/>
    <m/>
  </r>
  <r>
    <n v="215858"/>
    <x v="1"/>
    <x v="0"/>
    <x v="0"/>
    <x v="1"/>
    <x v="1"/>
    <x v="1"/>
    <x v="0"/>
    <x v="0"/>
    <s v="Tesseramento"/>
    <x v="0"/>
    <x v="5"/>
    <x v="0"/>
    <m/>
  </r>
  <r>
    <n v="181655"/>
    <x v="0"/>
    <x v="0"/>
    <x v="0"/>
    <x v="0"/>
    <x v="8"/>
    <x v="92"/>
    <x v="0"/>
    <x v="0"/>
    <s v="Tesseramento"/>
    <x v="1"/>
    <x v="0"/>
    <x v="0"/>
    <m/>
  </r>
  <r>
    <n v="188927"/>
    <x v="0"/>
    <x v="0"/>
    <x v="0"/>
    <x v="0"/>
    <x v="8"/>
    <x v="92"/>
    <x v="0"/>
    <x v="1"/>
    <s v="Tesseramento"/>
    <x v="1"/>
    <x v="0"/>
    <x v="0"/>
    <m/>
  </r>
  <r>
    <n v="238153"/>
    <x v="0"/>
    <x v="0"/>
    <x v="1"/>
    <x v="0"/>
    <x v="8"/>
    <x v="92"/>
    <x v="0"/>
    <x v="0"/>
    <s v="Tesseramento"/>
    <x v="1"/>
    <x v="0"/>
    <x v="0"/>
    <m/>
  </r>
  <r>
    <n v="198197"/>
    <x v="0"/>
    <x v="0"/>
    <x v="0"/>
    <x v="0"/>
    <x v="11"/>
    <x v="126"/>
    <x v="0"/>
    <x v="0"/>
    <s v="Tesseramento"/>
    <x v="1"/>
    <x v="4"/>
    <x v="0"/>
    <m/>
  </r>
  <r>
    <n v="230933"/>
    <x v="0"/>
    <x v="0"/>
    <x v="0"/>
    <x v="3"/>
    <x v="4"/>
    <x v="88"/>
    <x v="0"/>
    <x v="0"/>
    <s v="Tesseramento"/>
    <x v="1"/>
    <x v="3"/>
    <x v="0"/>
    <m/>
  </r>
  <r>
    <n v="238001"/>
    <x v="0"/>
    <x v="1"/>
    <x v="1"/>
    <x v="2"/>
    <x v="7"/>
    <x v="274"/>
    <x v="0"/>
    <x v="1"/>
    <s v="Tesseramento"/>
    <x v="0"/>
    <x v="1"/>
    <x v="0"/>
    <m/>
  </r>
  <r>
    <n v="176288"/>
    <x v="1"/>
    <x v="0"/>
    <x v="0"/>
    <x v="0"/>
    <x v="1"/>
    <x v="193"/>
    <x v="0"/>
    <x v="1"/>
    <s v="Tesseramento"/>
    <x v="1"/>
    <x v="2"/>
    <x v="0"/>
    <m/>
  </r>
  <r>
    <n v="238132"/>
    <x v="0"/>
    <x v="0"/>
    <x v="1"/>
    <x v="1"/>
    <x v="1"/>
    <x v="193"/>
    <x v="0"/>
    <x v="0"/>
    <s v="Tesseramento"/>
    <x v="1"/>
    <x v="1"/>
    <x v="0"/>
    <m/>
  </r>
  <r>
    <n v="76448"/>
    <x v="0"/>
    <x v="0"/>
    <x v="0"/>
    <x v="0"/>
    <x v="10"/>
    <x v="396"/>
    <x v="0"/>
    <x v="1"/>
    <s v="Tesseramento"/>
    <x v="0"/>
    <x v="0"/>
    <x v="0"/>
    <m/>
  </r>
  <r>
    <n v="31570"/>
    <x v="0"/>
    <x v="0"/>
    <x v="0"/>
    <x v="0"/>
    <x v="7"/>
    <x v="109"/>
    <x v="0"/>
    <x v="0"/>
    <s v="Tesseramento"/>
    <x v="1"/>
    <x v="4"/>
    <x v="0"/>
    <m/>
  </r>
  <r>
    <n v="238098"/>
    <x v="0"/>
    <x v="0"/>
    <x v="1"/>
    <x v="2"/>
    <x v="10"/>
    <x v="396"/>
    <x v="0"/>
    <x v="0"/>
    <s v="Tesseramento"/>
    <x v="0"/>
    <x v="1"/>
    <x v="0"/>
    <m/>
  </r>
  <r>
    <n v="148458"/>
    <x v="0"/>
    <x v="0"/>
    <x v="2"/>
    <x v="3"/>
    <x v="10"/>
    <x v="396"/>
    <x v="0"/>
    <x v="0"/>
    <s v="Tesseramento"/>
    <x v="0"/>
    <x v="0"/>
    <x v="0"/>
    <m/>
  </r>
  <r>
    <n v="238099"/>
    <x v="0"/>
    <x v="0"/>
    <x v="1"/>
    <x v="2"/>
    <x v="10"/>
    <x v="396"/>
    <x v="0"/>
    <x v="0"/>
    <s v="Tesseramento"/>
    <x v="0"/>
    <x v="1"/>
    <x v="0"/>
    <m/>
  </r>
  <r>
    <n v="238110"/>
    <x v="0"/>
    <x v="1"/>
    <x v="1"/>
    <x v="2"/>
    <x v="7"/>
    <x v="242"/>
    <x v="0"/>
    <x v="0"/>
    <s v="Tesseramento"/>
    <x v="0"/>
    <x v="0"/>
    <x v="0"/>
    <m/>
  </r>
  <r>
    <n v="238109"/>
    <x v="1"/>
    <x v="0"/>
    <x v="1"/>
    <x v="2"/>
    <x v="7"/>
    <x v="242"/>
    <x v="0"/>
    <x v="1"/>
    <s v="Tesseramento"/>
    <x v="0"/>
    <x v="6"/>
    <x v="0"/>
    <m/>
  </r>
  <r>
    <n v="238111"/>
    <x v="1"/>
    <x v="1"/>
    <x v="1"/>
    <x v="2"/>
    <x v="7"/>
    <x v="242"/>
    <x v="0"/>
    <x v="1"/>
    <s v="Tesseramento"/>
    <x v="0"/>
    <x v="5"/>
    <x v="0"/>
    <m/>
  </r>
  <r>
    <n v="152711"/>
    <x v="0"/>
    <x v="0"/>
    <x v="0"/>
    <x v="0"/>
    <x v="7"/>
    <x v="242"/>
    <x v="0"/>
    <x v="0"/>
    <s v="Tesseramento"/>
    <x v="0"/>
    <x v="0"/>
    <x v="0"/>
    <m/>
  </r>
  <r>
    <n v="184887"/>
    <x v="0"/>
    <x v="0"/>
    <x v="0"/>
    <x v="0"/>
    <x v="4"/>
    <x v="125"/>
    <x v="0"/>
    <x v="0"/>
    <s v="Tesseramento"/>
    <x v="1"/>
    <x v="1"/>
    <x v="0"/>
    <m/>
  </r>
  <r>
    <n v="217042"/>
    <x v="1"/>
    <x v="0"/>
    <x v="0"/>
    <x v="1"/>
    <x v="1"/>
    <x v="176"/>
    <x v="0"/>
    <x v="0"/>
    <s v="Tesseramento"/>
    <x v="1"/>
    <x v="7"/>
    <x v="0"/>
    <m/>
  </r>
  <r>
    <n v="87462"/>
    <x v="0"/>
    <x v="1"/>
    <x v="2"/>
    <x v="4"/>
    <x v="7"/>
    <x v="67"/>
    <x v="0"/>
    <x v="0"/>
    <s v="Tesseramento"/>
    <x v="0"/>
    <x v="3"/>
    <x v="0"/>
    <m/>
  </r>
  <r>
    <n v="238016"/>
    <x v="0"/>
    <x v="0"/>
    <x v="1"/>
    <x v="2"/>
    <x v="1"/>
    <x v="176"/>
    <x v="0"/>
    <x v="1"/>
    <s v="Tesseramento"/>
    <x v="1"/>
    <x v="0"/>
    <x v="0"/>
    <m/>
  </r>
  <r>
    <n v="179637"/>
    <x v="1"/>
    <x v="0"/>
    <x v="2"/>
    <x v="1"/>
    <x v="7"/>
    <x v="78"/>
    <x v="0"/>
    <x v="0"/>
    <s v="Tesseramento"/>
    <x v="0"/>
    <x v="7"/>
    <x v="0"/>
    <m/>
  </r>
  <r>
    <n v="238277"/>
    <x v="0"/>
    <x v="1"/>
    <x v="1"/>
    <x v="2"/>
    <x v="11"/>
    <x v="174"/>
    <x v="0"/>
    <x v="0"/>
    <s v="Tesseramento"/>
    <x v="3"/>
    <x v="1"/>
    <x v="0"/>
    <m/>
  </r>
  <r>
    <n v="59933"/>
    <x v="0"/>
    <x v="0"/>
    <x v="0"/>
    <x v="0"/>
    <x v="2"/>
    <x v="55"/>
    <x v="0"/>
    <x v="0"/>
    <s v="Tesseramento"/>
    <x v="1"/>
    <x v="3"/>
    <x v="0"/>
    <m/>
  </r>
  <r>
    <n v="60551"/>
    <x v="0"/>
    <x v="0"/>
    <x v="0"/>
    <x v="0"/>
    <x v="2"/>
    <x v="55"/>
    <x v="0"/>
    <x v="0"/>
    <s v="Tesseramento"/>
    <x v="1"/>
    <x v="3"/>
    <x v="0"/>
    <m/>
  </r>
  <r>
    <n v="230270"/>
    <x v="1"/>
    <x v="0"/>
    <x v="0"/>
    <x v="2"/>
    <x v="2"/>
    <x v="55"/>
    <x v="0"/>
    <x v="1"/>
    <s v="Tesseramento"/>
    <x v="1"/>
    <x v="5"/>
    <x v="0"/>
    <m/>
  </r>
  <r>
    <n v="82843"/>
    <x v="0"/>
    <x v="0"/>
    <x v="0"/>
    <x v="0"/>
    <x v="4"/>
    <x v="146"/>
    <x v="0"/>
    <x v="0"/>
    <s v="Tesseramento"/>
    <x v="1"/>
    <x v="0"/>
    <x v="0"/>
    <m/>
  </r>
  <r>
    <n v="65618"/>
    <x v="0"/>
    <x v="0"/>
    <x v="0"/>
    <x v="0"/>
    <x v="1"/>
    <x v="26"/>
    <x v="0"/>
    <x v="0"/>
    <s v="Tesseramento"/>
    <x v="1"/>
    <x v="0"/>
    <x v="0"/>
    <m/>
  </r>
  <r>
    <n v="203766"/>
    <x v="0"/>
    <x v="0"/>
    <x v="0"/>
    <x v="0"/>
    <x v="7"/>
    <x v="288"/>
    <x v="0"/>
    <x v="0"/>
    <s v="Tesseramento"/>
    <x v="3"/>
    <x v="0"/>
    <x v="0"/>
    <m/>
  </r>
  <r>
    <n v="238108"/>
    <x v="1"/>
    <x v="0"/>
    <x v="1"/>
    <x v="2"/>
    <x v="7"/>
    <x v="288"/>
    <x v="0"/>
    <x v="0"/>
    <s v="Tesseramento"/>
    <x v="3"/>
    <x v="7"/>
    <x v="0"/>
    <m/>
  </r>
  <r>
    <n v="232543"/>
    <x v="1"/>
    <x v="0"/>
    <x v="0"/>
    <x v="2"/>
    <x v="4"/>
    <x v="101"/>
    <x v="0"/>
    <x v="1"/>
    <s v="Tesseramento"/>
    <x v="0"/>
    <x v="5"/>
    <x v="0"/>
    <m/>
  </r>
  <r>
    <n v="112812"/>
    <x v="0"/>
    <x v="0"/>
    <x v="0"/>
    <x v="1"/>
    <x v="4"/>
    <x v="101"/>
    <x v="0"/>
    <x v="1"/>
    <s v="Tesseramento"/>
    <x v="0"/>
    <x v="4"/>
    <x v="0"/>
    <m/>
  </r>
  <r>
    <n v="51550"/>
    <x v="0"/>
    <x v="0"/>
    <x v="0"/>
    <x v="0"/>
    <x v="4"/>
    <x v="101"/>
    <x v="0"/>
    <x v="0"/>
    <s v="Tesseramento"/>
    <x v="0"/>
    <x v="4"/>
    <x v="0"/>
    <m/>
  </r>
  <r>
    <n v="24587"/>
    <x v="0"/>
    <x v="0"/>
    <x v="0"/>
    <x v="1"/>
    <x v="4"/>
    <x v="101"/>
    <x v="0"/>
    <x v="0"/>
    <s v="Tesseramento"/>
    <x v="0"/>
    <x v="4"/>
    <x v="0"/>
    <m/>
  </r>
  <r>
    <n v="228949"/>
    <x v="0"/>
    <x v="0"/>
    <x v="0"/>
    <x v="0"/>
    <x v="4"/>
    <x v="101"/>
    <x v="0"/>
    <x v="0"/>
    <s v="Tesseramento"/>
    <x v="0"/>
    <x v="0"/>
    <x v="0"/>
    <m/>
  </r>
  <r>
    <n v="178629"/>
    <x v="1"/>
    <x v="0"/>
    <x v="0"/>
    <x v="1"/>
    <x v="5"/>
    <x v="38"/>
    <x v="0"/>
    <x v="0"/>
    <s v="Tesseramento"/>
    <x v="1"/>
    <x v="6"/>
    <x v="0"/>
    <m/>
  </r>
  <r>
    <n v="231419"/>
    <x v="0"/>
    <x v="0"/>
    <x v="0"/>
    <x v="1"/>
    <x v="5"/>
    <x v="38"/>
    <x v="0"/>
    <x v="0"/>
    <s v="Tesseramento"/>
    <x v="1"/>
    <x v="4"/>
    <x v="0"/>
    <m/>
  </r>
  <r>
    <n v="238157"/>
    <x v="0"/>
    <x v="0"/>
    <x v="1"/>
    <x v="2"/>
    <x v="4"/>
    <x v="101"/>
    <x v="0"/>
    <x v="0"/>
    <s v="Tesseramento"/>
    <x v="0"/>
    <x v="3"/>
    <x v="0"/>
    <m/>
  </r>
  <r>
    <n v="238023"/>
    <x v="0"/>
    <x v="1"/>
    <x v="1"/>
    <x v="3"/>
    <x v="4"/>
    <x v="149"/>
    <x v="0"/>
    <x v="0"/>
    <s v="Tesseramento"/>
    <x v="1"/>
    <x v="1"/>
    <x v="0"/>
    <m/>
  </r>
  <r>
    <n v="238024"/>
    <x v="1"/>
    <x v="1"/>
    <x v="1"/>
    <x v="2"/>
    <x v="4"/>
    <x v="149"/>
    <x v="0"/>
    <x v="0"/>
    <s v="Tesseramento"/>
    <x v="1"/>
    <x v="5"/>
    <x v="0"/>
    <m/>
  </r>
  <r>
    <n v="210976"/>
    <x v="0"/>
    <x v="1"/>
    <x v="2"/>
    <x v="3"/>
    <x v="10"/>
    <x v="273"/>
    <x v="0"/>
    <x v="1"/>
    <s v="Tesseramento"/>
    <x v="1"/>
    <x v="0"/>
    <x v="0"/>
    <m/>
  </r>
  <r>
    <n v="238158"/>
    <x v="0"/>
    <x v="0"/>
    <x v="1"/>
    <x v="1"/>
    <x v="4"/>
    <x v="101"/>
    <x v="0"/>
    <x v="0"/>
    <s v="Tesseramento"/>
    <x v="0"/>
    <x v="0"/>
    <x v="0"/>
    <m/>
  </r>
  <r>
    <n v="204609"/>
    <x v="0"/>
    <x v="0"/>
    <x v="0"/>
    <x v="0"/>
    <x v="4"/>
    <x v="140"/>
    <x v="0"/>
    <x v="0"/>
    <s v="Tesseramento"/>
    <x v="0"/>
    <x v="1"/>
    <x v="0"/>
    <m/>
  </r>
  <r>
    <n v="180833"/>
    <x v="0"/>
    <x v="1"/>
    <x v="0"/>
    <x v="1"/>
    <x v="2"/>
    <x v="336"/>
    <x v="0"/>
    <x v="0"/>
    <s v="Tesseramento"/>
    <x v="1"/>
    <x v="4"/>
    <x v="0"/>
    <m/>
  </r>
  <r>
    <n v="139352"/>
    <x v="0"/>
    <x v="0"/>
    <x v="0"/>
    <x v="1"/>
    <x v="4"/>
    <x v="164"/>
    <x v="0"/>
    <x v="0"/>
    <s v="Tesseramento"/>
    <x v="0"/>
    <x v="3"/>
    <x v="0"/>
    <m/>
  </r>
  <r>
    <n v="34985"/>
    <x v="0"/>
    <x v="2"/>
    <x v="0"/>
    <x v="4"/>
    <x v="7"/>
    <x v="225"/>
    <x v="1"/>
    <x v="0"/>
    <s v="Tesseramento"/>
    <x v="0"/>
    <x v="8"/>
    <x v="0"/>
    <m/>
  </r>
  <r>
    <n v="50259"/>
    <x v="0"/>
    <x v="2"/>
    <x v="0"/>
    <x v="0"/>
    <x v="7"/>
    <x v="225"/>
    <x v="1"/>
    <x v="0"/>
    <s v="Tesseramento"/>
    <x v="0"/>
    <x v="8"/>
    <x v="0"/>
    <m/>
  </r>
  <r>
    <n v="34347"/>
    <x v="0"/>
    <x v="2"/>
    <x v="0"/>
    <x v="4"/>
    <x v="7"/>
    <x v="225"/>
    <x v="1"/>
    <x v="0"/>
    <s v="Tesseramento"/>
    <x v="0"/>
    <x v="9"/>
    <x v="0"/>
    <m/>
  </r>
  <r>
    <n v="238129"/>
    <x v="0"/>
    <x v="0"/>
    <x v="1"/>
    <x v="2"/>
    <x v="2"/>
    <x v="336"/>
    <x v="0"/>
    <x v="1"/>
    <s v="Tesseramento"/>
    <x v="1"/>
    <x v="0"/>
    <x v="0"/>
    <m/>
  </r>
  <r>
    <n v="210246"/>
    <x v="0"/>
    <x v="1"/>
    <x v="0"/>
    <x v="3"/>
    <x v="10"/>
    <x v="273"/>
    <x v="0"/>
    <x v="0"/>
    <s v="Tesseramento"/>
    <x v="1"/>
    <x v="1"/>
    <x v="0"/>
    <m/>
  </r>
  <r>
    <n v="238352"/>
    <x v="0"/>
    <x v="1"/>
    <x v="1"/>
    <x v="3"/>
    <x v="10"/>
    <x v="273"/>
    <x v="0"/>
    <x v="1"/>
    <s v="Tesseramento"/>
    <x v="1"/>
    <x v="0"/>
    <x v="0"/>
    <m/>
  </r>
  <r>
    <n v="49220"/>
    <x v="0"/>
    <x v="0"/>
    <x v="0"/>
    <x v="0"/>
    <x v="0"/>
    <x v="76"/>
    <x v="0"/>
    <x v="0"/>
    <s v="Tesseramento"/>
    <x v="0"/>
    <x v="3"/>
    <x v="0"/>
    <m/>
  </r>
  <r>
    <n v="122695"/>
    <x v="0"/>
    <x v="0"/>
    <x v="0"/>
    <x v="0"/>
    <x v="10"/>
    <x v="294"/>
    <x v="0"/>
    <x v="0"/>
    <s v="Tesseramento"/>
    <x v="1"/>
    <x v="1"/>
    <x v="0"/>
    <m/>
  </r>
  <r>
    <n v="39239"/>
    <x v="0"/>
    <x v="0"/>
    <x v="0"/>
    <x v="0"/>
    <x v="1"/>
    <x v="178"/>
    <x v="0"/>
    <x v="0"/>
    <s v="Tesseramento"/>
    <x v="0"/>
    <x v="3"/>
    <x v="0"/>
    <m/>
  </r>
  <r>
    <n v="61957"/>
    <x v="0"/>
    <x v="0"/>
    <x v="0"/>
    <x v="0"/>
    <x v="1"/>
    <x v="178"/>
    <x v="0"/>
    <x v="1"/>
    <s v="Tesseramento"/>
    <x v="0"/>
    <x v="4"/>
    <x v="0"/>
    <m/>
  </r>
  <r>
    <n v="238457"/>
    <x v="0"/>
    <x v="0"/>
    <x v="1"/>
    <x v="0"/>
    <x v="1"/>
    <x v="178"/>
    <x v="0"/>
    <x v="0"/>
    <s v="Tesseramento"/>
    <x v="0"/>
    <x v="4"/>
    <x v="0"/>
    <m/>
  </r>
  <r>
    <n v="223496"/>
    <x v="1"/>
    <x v="0"/>
    <x v="0"/>
    <x v="1"/>
    <x v="7"/>
    <x v="223"/>
    <x v="0"/>
    <x v="0"/>
    <s v="Tesseramento"/>
    <x v="2"/>
    <x v="7"/>
    <x v="0"/>
    <m/>
  </r>
  <r>
    <n v="145940"/>
    <x v="0"/>
    <x v="0"/>
    <x v="0"/>
    <x v="0"/>
    <x v="0"/>
    <x v="76"/>
    <x v="0"/>
    <x v="0"/>
    <s v="Tesseramento"/>
    <x v="0"/>
    <x v="0"/>
    <x v="0"/>
    <m/>
  </r>
  <r>
    <n v="238342"/>
    <x v="0"/>
    <x v="0"/>
    <x v="1"/>
    <x v="0"/>
    <x v="11"/>
    <x v="244"/>
    <x v="0"/>
    <x v="0"/>
    <s v="Tesseramento"/>
    <x v="0"/>
    <x v="0"/>
    <x v="0"/>
    <m/>
  </r>
  <r>
    <n v="238026"/>
    <x v="0"/>
    <x v="1"/>
    <x v="1"/>
    <x v="3"/>
    <x v="7"/>
    <x v="223"/>
    <x v="0"/>
    <x v="0"/>
    <s v="Tesseramento"/>
    <x v="2"/>
    <x v="1"/>
    <x v="0"/>
    <m/>
  </r>
  <r>
    <n v="238135"/>
    <x v="0"/>
    <x v="0"/>
    <x v="1"/>
    <x v="1"/>
    <x v="7"/>
    <x v="168"/>
    <x v="0"/>
    <x v="1"/>
    <s v="Tesseramento"/>
    <x v="1"/>
    <x v="3"/>
    <x v="0"/>
    <m/>
  </r>
  <r>
    <n v="110550"/>
    <x v="0"/>
    <x v="0"/>
    <x v="2"/>
    <x v="0"/>
    <x v="11"/>
    <x v="244"/>
    <x v="0"/>
    <x v="0"/>
    <s v="Tesseramento"/>
    <x v="0"/>
    <x v="1"/>
    <x v="0"/>
    <m/>
  </r>
  <r>
    <n v="238344"/>
    <x v="1"/>
    <x v="0"/>
    <x v="1"/>
    <x v="2"/>
    <x v="7"/>
    <x v="223"/>
    <x v="0"/>
    <x v="0"/>
    <s v="Tesseramento"/>
    <x v="2"/>
    <x v="7"/>
    <x v="0"/>
    <m/>
  </r>
  <r>
    <n v="238136"/>
    <x v="0"/>
    <x v="0"/>
    <x v="1"/>
    <x v="1"/>
    <x v="7"/>
    <x v="168"/>
    <x v="0"/>
    <x v="0"/>
    <s v="Tesseramento"/>
    <x v="1"/>
    <x v="0"/>
    <x v="0"/>
    <m/>
  </r>
  <r>
    <n v="174512"/>
    <x v="0"/>
    <x v="0"/>
    <x v="0"/>
    <x v="0"/>
    <x v="7"/>
    <x v="168"/>
    <x v="0"/>
    <x v="0"/>
    <s v="Tesseramento"/>
    <x v="1"/>
    <x v="0"/>
    <x v="0"/>
    <m/>
  </r>
  <r>
    <n v="191328"/>
    <x v="0"/>
    <x v="0"/>
    <x v="0"/>
    <x v="0"/>
    <x v="4"/>
    <x v="101"/>
    <x v="0"/>
    <x v="0"/>
    <s v="Tesseramento"/>
    <x v="0"/>
    <x v="4"/>
    <x v="0"/>
    <m/>
  </r>
  <r>
    <n v="213770"/>
    <x v="0"/>
    <x v="0"/>
    <x v="2"/>
    <x v="1"/>
    <x v="2"/>
    <x v="233"/>
    <x v="0"/>
    <x v="1"/>
    <s v="Tesseramento"/>
    <x v="0"/>
    <x v="0"/>
    <x v="0"/>
    <m/>
  </r>
  <r>
    <n v="73235"/>
    <x v="0"/>
    <x v="0"/>
    <x v="0"/>
    <x v="0"/>
    <x v="7"/>
    <x v="168"/>
    <x v="0"/>
    <x v="0"/>
    <s v="Tesseramento"/>
    <x v="1"/>
    <x v="4"/>
    <x v="0"/>
    <m/>
  </r>
  <r>
    <n v="214820"/>
    <x v="0"/>
    <x v="0"/>
    <x v="0"/>
    <x v="1"/>
    <x v="7"/>
    <x v="168"/>
    <x v="0"/>
    <x v="0"/>
    <s v="Tesseramento"/>
    <x v="1"/>
    <x v="0"/>
    <x v="0"/>
    <m/>
  </r>
  <r>
    <n v="238029"/>
    <x v="1"/>
    <x v="0"/>
    <x v="1"/>
    <x v="2"/>
    <x v="4"/>
    <x v="18"/>
    <x v="0"/>
    <x v="0"/>
    <s v="Tesseramento"/>
    <x v="1"/>
    <x v="5"/>
    <x v="0"/>
    <m/>
  </r>
  <r>
    <n v="238028"/>
    <x v="0"/>
    <x v="0"/>
    <x v="1"/>
    <x v="4"/>
    <x v="4"/>
    <x v="18"/>
    <x v="0"/>
    <x v="0"/>
    <s v="Tesseramento"/>
    <x v="1"/>
    <x v="3"/>
    <x v="0"/>
    <m/>
  </r>
  <r>
    <n v="219037"/>
    <x v="1"/>
    <x v="0"/>
    <x v="2"/>
    <x v="2"/>
    <x v="4"/>
    <x v="18"/>
    <x v="0"/>
    <x v="1"/>
    <s v="Tesseramento"/>
    <x v="1"/>
    <x v="5"/>
    <x v="0"/>
    <m/>
  </r>
  <r>
    <n v="238097"/>
    <x v="0"/>
    <x v="1"/>
    <x v="1"/>
    <x v="2"/>
    <x v="7"/>
    <x v="195"/>
    <x v="0"/>
    <x v="0"/>
    <s v="Tesseramento"/>
    <x v="1"/>
    <x v="0"/>
    <x v="0"/>
    <m/>
  </r>
  <r>
    <n v="239504"/>
    <x v="1"/>
    <x v="0"/>
    <x v="1"/>
    <x v="2"/>
    <x v="14"/>
    <x v="129"/>
    <x v="0"/>
    <x v="1"/>
    <s v="Tesseramento"/>
    <x v="1"/>
    <x v="5"/>
    <x v="0"/>
    <m/>
  </r>
  <r>
    <n v="24645"/>
    <x v="0"/>
    <x v="0"/>
    <x v="0"/>
    <x v="0"/>
    <x v="4"/>
    <x v="80"/>
    <x v="0"/>
    <x v="0"/>
    <s v="Tesseramento"/>
    <x v="1"/>
    <x v="3"/>
    <x v="0"/>
    <m/>
  </r>
  <r>
    <n v="225449"/>
    <x v="0"/>
    <x v="1"/>
    <x v="2"/>
    <x v="1"/>
    <x v="7"/>
    <x v="288"/>
    <x v="0"/>
    <x v="0"/>
    <s v="Tesseramento"/>
    <x v="3"/>
    <x v="0"/>
    <x v="0"/>
    <m/>
  </r>
  <r>
    <n v="238161"/>
    <x v="0"/>
    <x v="1"/>
    <x v="1"/>
    <x v="1"/>
    <x v="5"/>
    <x v="38"/>
    <x v="0"/>
    <x v="1"/>
    <s v="Tesseramento"/>
    <x v="1"/>
    <x v="4"/>
    <x v="0"/>
    <m/>
  </r>
  <r>
    <n v="238642"/>
    <x v="0"/>
    <x v="1"/>
    <x v="1"/>
    <x v="1"/>
    <x v="0"/>
    <x v="305"/>
    <x v="0"/>
    <x v="0"/>
    <s v="Tesseramento"/>
    <x v="0"/>
    <x v="1"/>
    <x v="0"/>
    <m/>
  </r>
  <r>
    <n v="238162"/>
    <x v="0"/>
    <x v="1"/>
    <x v="1"/>
    <x v="2"/>
    <x v="5"/>
    <x v="38"/>
    <x v="0"/>
    <x v="0"/>
    <s v="Tesseramento"/>
    <x v="1"/>
    <x v="1"/>
    <x v="0"/>
    <m/>
  </r>
  <r>
    <n v="238163"/>
    <x v="0"/>
    <x v="1"/>
    <x v="1"/>
    <x v="2"/>
    <x v="5"/>
    <x v="38"/>
    <x v="0"/>
    <x v="0"/>
    <s v="Tesseramento"/>
    <x v="1"/>
    <x v="1"/>
    <x v="0"/>
    <m/>
  </r>
  <r>
    <n v="238164"/>
    <x v="0"/>
    <x v="1"/>
    <x v="1"/>
    <x v="2"/>
    <x v="5"/>
    <x v="38"/>
    <x v="0"/>
    <x v="1"/>
    <s v="Tesseramento"/>
    <x v="1"/>
    <x v="0"/>
    <x v="0"/>
    <m/>
  </r>
  <r>
    <n v="24347"/>
    <x v="0"/>
    <x v="0"/>
    <x v="0"/>
    <x v="0"/>
    <x v="10"/>
    <x v="240"/>
    <x v="0"/>
    <x v="0"/>
    <s v="Tesseramento"/>
    <x v="1"/>
    <x v="0"/>
    <x v="0"/>
    <m/>
  </r>
  <r>
    <n v="44256"/>
    <x v="0"/>
    <x v="0"/>
    <x v="2"/>
    <x v="0"/>
    <x v="5"/>
    <x v="38"/>
    <x v="0"/>
    <x v="0"/>
    <s v="Tesseramento"/>
    <x v="1"/>
    <x v="3"/>
    <x v="0"/>
    <m/>
  </r>
  <r>
    <n v="136520"/>
    <x v="0"/>
    <x v="0"/>
    <x v="0"/>
    <x v="3"/>
    <x v="0"/>
    <x v="305"/>
    <x v="0"/>
    <x v="0"/>
    <s v="Tesseramento"/>
    <x v="0"/>
    <x v="0"/>
    <x v="0"/>
    <m/>
  </r>
  <r>
    <n v="82084"/>
    <x v="0"/>
    <x v="0"/>
    <x v="0"/>
    <x v="0"/>
    <x v="4"/>
    <x v="236"/>
    <x v="0"/>
    <x v="1"/>
    <s v="Tesseramento"/>
    <x v="1"/>
    <x v="3"/>
    <x v="0"/>
    <m/>
  </r>
  <r>
    <n v="172843"/>
    <x v="0"/>
    <x v="0"/>
    <x v="0"/>
    <x v="1"/>
    <x v="0"/>
    <x v="100"/>
    <x v="0"/>
    <x v="0"/>
    <s v="Tesseramento"/>
    <x v="0"/>
    <x v="0"/>
    <x v="0"/>
    <m/>
  </r>
  <r>
    <n v="101976"/>
    <x v="0"/>
    <x v="0"/>
    <x v="0"/>
    <x v="4"/>
    <x v="0"/>
    <x v="100"/>
    <x v="0"/>
    <x v="0"/>
    <s v="Tesseramento"/>
    <x v="0"/>
    <x v="3"/>
    <x v="0"/>
    <m/>
  </r>
  <r>
    <n v="220360"/>
    <x v="1"/>
    <x v="0"/>
    <x v="0"/>
    <x v="1"/>
    <x v="4"/>
    <x v="4"/>
    <x v="0"/>
    <x v="0"/>
    <s v="Tesseramento"/>
    <x v="1"/>
    <x v="5"/>
    <x v="0"/>
    <m/>
  </r>
  <r>
    <n v="120103"/>
    <x v="0"/>
    <x v="0"/>
    <x v="0"/>
    <x v="0"/>
    <x v="7"/>
    <x v="342"/>
    <x v="0"/>
    <x v="0"/>
    <s v="Tesseramento"/>
    <x v="1"/>
    <x v="1"/>
    <x v="0"/>
    <m/>
  </r>
  <r>
    <n v="169430"/>
    <x v="0"/>
    <x v="0"/>
    <x v="0"/>
    <x v="0"/>
    <x v="2"/>
    <x v="298"/>
    <x v="0"/>
    <x v="0"/>
    <s v="Tesseramento"/>
    <x v="1"/>
    <x v="0"/>
    <x v="0"/>
    <m/>
  </r>
  <r>
    <n v="61465"/>
    <x v="0"/>
    <x v="0"/>
    <x v="0"/>
    <x v="0"/>
    <x v="2"/>
    <x v="298"/>
    <x v="0"/>
    <x v="0"/>
    <s v="Tesseramento"/>
    <x v="1"/>
    <x v="3"/>
    <x v="0"/>
    <m/>
  </r>
  <r>
    <n v="25463"/>
    <x v="0"/>
    <x v="0"/>
    <x v="0"/>
    <x v="2"/>
    <x v="1"/>
    <x v="176"/>
    <x v="0"/>
    <x v="0"/>
    <s v="Tesseramento"/>
    <x v="1"/>
    <x v="4"/>
    <x v="0"/>
    <m/>
  </r>
  <r>
    <n v="25654"/>
    <x v="0"/>
    <x v="0"/>
    <x v="0"/>
    <x v="1"/>
    <x v="1"/>
    <x v="176"/>
    <x v="0"/>
    <x v="1"/>
    <s v="Tesseramento"/>
    <x v="1"/>
    <x v="4"/>
    <x v="0"/>
    <m/>
  </r>
  <r>
    <n v="20760"/>
    <x v="0"/>
    <x v="0"/>
    <x v="0"/>
    <x v="2"/>
    <x v="1"/>
    <x v="176"/>
    <x v="0"/>
    <x v="1"/>
    <s v="Tesseramento"/>
    <x v="1"/>
    <x v="4"/>
    <x v="0"/>
    <m/>
  </r>
  <r>
    <n v="21124"/>
    <x v="0"/>
    <x v="0"/>
    <x v="0"/>
    <x v="2"/>
    <x v="1"/>
    <x v="176"/>
    <x v="0"/>
    <x v="0"/>
    <s v="Tesseramento"/>
    <x v="1"/>
    <x v="3"/>
    <x v="0"/>
    <m/>
  </r>
  <r>
    <n v="26047"/>
    <x v="0"/>
    <x v="0"/>
    <x v="0"/>
    <x v="2"/>
    <x v="1"/>
    <x v="176"/>
    <x v="0"/>
    <x v="0"/>
    <s v="Tesseramento"/>
    <x v="1"/>
    <x v="4"/>
    <x v="0"/>
    <m/>
  </r>
  <r>
    <n v="42945"/>
    <x v="0"/>
    <x v="0"/>
    <x v="0"/>
    <x v="1"/>
    <x v="1"/>
    <x v="176"/>
    <x v="0"/>
    <x v="1"/>
    <s v="Tesseramento"/>
    <x v="1"/>
    <x v="4"/>
    <x v="0"/>
    <m/>
  </r>
  <r>
    <n v="132424"/>
    <x v="0"/>
    <x v="0"/>
    <x v="0"/>
    <x v="0"/>
    <x v="16"/>
    <x v="90"/>
    <x v="0"/>
    <x v="0"/>
    <s v="Tesseramento"/>
    <x v="1"/>
    <x v="4"/>
    <x v="0"/>
    <m/>
  </r>
  <r>
    <n v="119065"/>
    <x v="0"/>
    <x v="0"/>
    <x v="2"/>
    <x v="0"/>
    <x v="4"/>
    <x v="166"/>
    <x v="0"/>
    <x v="0"/>
    <s v="Tesseramento"/>
    <x v="1"/>
    <x v="4"/>
    <x v="0"/>
    <m/>
  </r>
  <r>
    <n v="139750"/>
    <x v="0"/>
    <x v="1"/>
    <x v="0"/>
    <x v="1"/>
    <x v="7"/>
    <x v="342"/>
    <x v="0"/>
    <x v="1"/>
    <s v="Tesseramento"/>
    <x v="1"/>
    <x v="0"/>
    <x v="0"/>
    <m/>
  </r>
  <r>
    <n v="166775"/>
    <x v="0"/>
    <x v="0"/>
    <x v="0"/>
    <x v="0"/>
    <x v="7"/>
    <x v="191"/>
    <x v="0"/>
    <x v="0"/>
    <s v="Tesseramento"/>
    <x v="0"/>
    <x v="0"/>
    <x v="0"/>
    <m/>
  </r>
  <r>
    <n v="94024"/>
    <x v="0"/>
    <x v="0"/>
    <x v="0"/>
    <x v="0"/>
    <x v="7"/>
    <x v="191"/>
    <x v="0"/>
    <x v="0"/>
    <s v="Tesseramento"/>
    <x v="0"/>
    <x v="0"/>
    <x v="0"/>
    <m/>
  </r>
  <r>
    <n v="137732"/>
    <x v="0"/>
    <x v="0"/>
    <x v="2"/>
    <x v="0"/>
    <x v="10"/>
    <x v="63"/>
    <x v="0"/>
    <x v="0"/>
    <s v="Tesseramento"/>
    <x v="0"/>
    <x v="0"/>
    <x v="0"/>
    <m/>
  </r>
  <r>
    <n v="175831"/>
    <x v="0"/>
    <x v="0"/>
    <x v="2"/>
    <x v="3"/>
    <x v="10"/>
    <x v="63"/>
    <x v="0"/>
    <x v="0"/>
    <s v="Tesseramento"/>
    <x v="0"/>
    <x v="1"/>
    <x v="0"/>
    <m/>
  </r>
  <r>
    <n v="175992"/>
    <x v="0"/>
    <x v="0"/>
    <x v="0"/>
    <x v="1"/>
    <x v="10"/>
    <x v="63"/>
    <x v="0"/>
    <x v="0"/>
    <s v="Tesseramento"/>
    <x v="0"/>
    <x v="0"/>
    <x v="0"/>
    <m/>
  </r>
  <r>
    <n v="101391"/>
    <x v="0"/>
    <x v="0"/>
    <x v="2"/>
    <x v="0"/>
    <x v="4"/>
    <x v="80"/>
    <x v="0"/>
    <x v="1"/>
    <s v="Tesseramento"/>
    <x v="1"/>
    <x v="1"/>
    <x v="0"/>
    <m/>
  </r>
  <r>
    <n v="101390"/>
    <x v="0"/>
    <x v="0"/>
    <x v="2"/>
    <x v="4"/>
    <x v="4"/>
    <x v="80"/>
    <x v="0"/>
    <x v="0"/>
    <s v="Tesseramento"/>
    <x v="1"/>
    <x v="3"/>
    <x v="0"/>
    <m/>
  </r>
  <r>
    <n v="132789"/>
    <x v="0"/>
    <x v="0"/>
    <x v="0"/>
    <x v="0"/>
    <x v="10"/>
    <x v="343"/>
    <x v="0"/>
    <x v="0"/>
    <s v="Tesseramento"/>
    <x v="1"/>
    <x v="3"/>
    <x v="0"/>
    <m/>
  </r>
  <r>
    <n v="51014"/>
    <x v="0"/>
    <x v="0"/>
    <x v="0"/>
    <x v="0"/>
    <x v="10"/>
    <x v="343"/>
    <x v="0"/>
    <x v="0"/>
    <s v="Tesseramento"/>
    <x v="1"/>
    <x v="3"/>
    <x v="0"/>
    <m/>
  </r>
  <r>
    <n v="22751"/>
    <x v="0"/>
    <x v="0"/>
    <x v="0"/>
    <x v="0"/>
    <x v="10"/>
    <x v="343"/>
    <x v="0"/>
    <x v="0"/>
    <s v="Tesseramento"/>
    <x v="1"/>
    <x v="4"/>
    <x v="0"/>
    <m/>
  </r>
  <r>
    <n v="22760"/>
    <x v="0"/>
    <x v="0"/>
    <x v="0"/>
    <x v="0"/>
    <x v="10"/>
    <x v="343"/>
    <x v="0"/>
    <x v="1"/>
    <s v="Tesseramento"/>
    <x v="1"/>
    <x v="4"/>
    <x v="0"/>
    <m/>
  </r>
  <r>
    <n v="22762"/>
    <x v="0"/>
    <x v="0"/>
    <x v="0"/>
    <x v="0"/>
    <x v="10"/>
    <x v="343"/>
    <x v="0"/>
    <x v="0"/>
    <s v="Tesseramento"/>
    <x v="1"/>
    <x v="3"/>
    <x v="0"/>
    <m/>
  </r>
  <r>
    <n v="169674"/>
    <x v="1"/>
    <x v="0"/>
    <x v="0"/>
    <x v="0"/>
    <x v="5"/>
    <x v="38"/>
    <x v="0"/>
    <x v="0"/>
    <s v="Tesseramento"/>
    <x v="1"/>
    <x v="2"/>
    <x v="0"/>
    <m/>
  </r>
  <r>
    <n v="227349"/>
    <x v="0"/>
    <x v="0"/>
    <x v="0"/>
    <x v="0"/>
    <x v="11"/>
    <x v="189"/>
    <x v="0"/>
    <x v="1"/>
    <s v="Tesseramento"/>
    <x v="1"/>
    <x v="0"/>
    <x v="0"/>
    <m/>
  </r>
  <r>
    <n v="184587"/>
    <x v="0"/>
    <x v="0"/>
    <x v="2"/>
    <x v="0"/>
    <x v="15"/>
    <x v="57"/>
    <x v="0"/>
    <x v="0"/>
    <s v="Tesseramento"/>
    <x v="1"/>
    <x v="0"/>
    <x v="0"/>
    <m/>
  </r>
  <r>
    <n v="134610"/>
    <x v="0"/>
    <x v="0"/>
    <x v="0"/>
    <x v="2"/>
    <x v="4"/>
    <x v="125"/>
    <x v="0"/>
    <x v="0"/>
    <s v="Tesseramento"/>
    <x v="1"/>
    <x v="4"/>
    <x v="0"/>
    <m/>
  </r>
  <r>
    <n v="60597"/>
    <x v="0"/>
    <x v="0"/>
    <x v="0"/>
    <x v="0"/>
    <x v="8"/>
    <x v="31"/>
    <x v="0"/>
    <x v="0"/>
    <s v="Tesseramento"/>
    <x v="1"/>
    <x v="0"/>
    <x v="0"/>
    <m/>
  </r>
  <r>
    <n v="92110"/>
    <x v="0"/>
    <x v="1"/>
    <x v="0"/>
    <x v="1"/>
    <x v="15"/>
    <x v="57"/>
    <x v="0"/>
    <x v="1"/>
    <s v="Tesseramento"/>
    <x v="1"/>
    <x v="4"/>
    <x v="0"/>
    <m/>
  </r>
  <r>
    <n v="11217"/>
    <x v="0"/>
    <x v="0"/>
    <x v="0"/>
    <x v="0"/>
    <x v="15"/>
    <x v="57"/>
    <x v="0"/>
    <x v="1"/>
    <s v="Tesseramento"/>
    <x v="1"/>
    <x v="4"/>
    <x v="0"/>
    <m/>
  </r>
  <r>
    <n v="195655"/>
    <x v="0"/>
    <x v="0"/>
    <x v="0"/>
    <x v="0"/>
    <x v="15"/>
    <x v="57"/>
    <x v="0"/>
    <x v="1"/>
    <s v="Tesseramento"/>
    <x v="1"/>
    <x v="3"/>
    <x v="0"/>
    <m/>
  </r>
  <r>
    <n v="172846"/>
    <x v="0"/>
    <x v="0"/>
    <x v="0"/>
    <x v="0"/>
    <x v="2"/>
    <x v="230"/>
    <x v="0"/>
    <x v="0"/>
    <s v="Tesseramento"/>
    <x v="1"/>
    <x v="1"/>
    <x v="0"/>
    <m/>
  </r>
  <r>
    <n v="162960"/>
    <x v="0"/>
    <x v="0"/>
    <x v="0"/>
    <x v="0"/>
    <x v="0"/>
    <x v="100"/>
    <x v="0"/>
    <x v="0"/>
    <s v="Tesseramento"/>
    <x v="0"/>
    <x v="0"/>
    <x v="0"/>
    <m/>
  </r>
  <r>
    <n v="41092"/>
    <x v="0"/>
    <x v="0"/>
    <x v="0"/>
    <x v="0"/>
    <x v="7"/>
    <x v="11"/>
    <x v="0"/>
    <x v="0"/>
    <s v="Tesseramento"/>
    <x v="1"/>
    <x v="4"/>
    <x v="0"/>
    <m/>
  </r>
  <r>
    <n v="189745"/>
    <x v="0"/>
    <x v="0"/>
    <x v="2"/>
    <x v="1"/>
    <x v="2"/>
    <x v="207"/>
    <x v="0"/>
    <x v="0"/>
    <s v="Tesseramento"/>
    <x v="1"/>
    <x v="0"/>
    <x v="0"/>
    <m/>
  </r>
  <r>
    <n v="189743"/>
    <x v="1"/>
    <x v="0"/>
    <x v="2"/>
    <x v="1"/>
    <x v="2"/>
    <x v="207"/>
    <x v="0"/>
    <x v="0"/>
    <s v="Tesseramento"/>
    <x v="1"/>
    <x v="5"/>
    <x v="0"/>
    <m/>
  </r>
  <r>
    <n v="186424"/>
    <x v="0"/>
    <x v="0"/>
    <x v="0"/>
    <x v="0"/>
    <x v="7"/>
    <x v="168"/>
    <x v="0"/>
    <x v="0"/>
    <s v="Tesseramento"/>
    <x v="1"/>
    <x v="4"/>
    <x v="0"/>
    <m/>
  </r>
  <r>
    <n v="63637"/>
    <x v="0"/>
    <x v="0"/>
    <x v="0"/>
    <x v="0"/>
    <x v="2"/>
    <x v="71"/>
    <x v="0"/>
    <x v="0"/>
    <s v="Tesseramento"/>
    <x v="1"/>
    <x v="3"/>
    <x v="0"/>
    <m/>
  </r>
  <r>
    <n v="28900"/>
    <x v="0"/>
    <x v="0"/>
    <x v="0"/>
    <x v="0"/>
    <x v="11"/>
    <x v="325"/>
    <x v="0"/>
    <x v="0"/>
    <s v="Tesseramento"/>
    <x v="1"/>
    <x v="3"/>
    <x v="0"/>
    <m/>
  </r>
  <r>
    <n v="124216"/>
    <x v="0"/>
    <x v="0"/>
    <x v="0"/>
    <x v="0"/>
    <x v="11"/>
    <x v="142"/>
    <x v="0"/>
    <x v="0"/>
    <s v="Tesseramento"/>
    <x v="1"/>
    <x v="1"/>
    <x v="0"/>
    <m/>
  </r>
  <r>
    <n v="212111"/>
    <x v="0"/>
    <x v="1"/>
    <x v="2"/>
    <x v="1"/>
    <x v="7"/>
    <x v="316"/>
    <x v="0"/>
    <x v="0"/>
    <s v="Tesseramento"/>
    <x v="1"/>
    <x v="0"/>
    <x v="0"/>
    <m/>
  </r>
  <r>
    <n v="101733"/>
    <x v="0"/>
    <x v="0"/>
    <x v="0"/>
    <x v="0"/>
    <x v="2"/>
    <x v="71"/>
    <x v="0"/>
    <x v="0"/>
    <s v="Tesseramento"/>
    <x v="1"/>
    <x v="0"/>
    <x v="0"/>
    <m/>
  </r>
  <r>
    <n v="238117"/>
    <x v="0"/>
    <x v="1"/>
    <x v="1"/>
    <x v="3"/>
    <x v="7"/>
    <x v="316"/>
    <x v="0"/>
    <x v="1"/>
    <s v="Tesseramento"/>
    <x v="1"/>
    <x v="0"/>
    <x v="0"/>
    <m/>
  </r>
  <r>
    <n v="238118"/>
    <x v="0"/>
    <x v="1"/>
    <x v="1"/>
    <x v="1"/>
    <x v="7"/>
    <x v="316"/>
    <x v="0"/>
    <x v="0"/>
    <s v="Tesseramento"/>
    <x v="1"/>
    <x v="4"/>
    <x v="0"/>
    <m/>
  </r>
  <r>
    <n v="238251"/>
    <x v="0"/>
    <x v="1"/>
    <x v="1"/>
    <x v="3"/>
    <x v="7"/>
    <x v="161"/>
    <x v="0"/>
    <x v="0"/>
    <s v="Tesseramento"/>
    <x v="0"/>
    <x v="4"/>
    <x v="0"/>
    <m/>
  </r>
  <r>
    <n v="229371"/>
    <x v="1"/>
    <x v="0"/>
    <x v="0"/>
    <x v="0"/>
    <x v="8"/>
    <x v="59"/>
    <x v="0"/>
    <x v="0"/>
    <s v="Tesseramento"/>
    <x v="1"/>
    <x v="7"/>
    <x v="0"/>
    <m/>
  </r>
  <r>
    <n v="149327"/>
    <x v="0"/>
    <x v="0"/>
    <x v="0"/>
    <x v="0"/>
    <x v="15"/>
    <x v="57"/>
    <x v="0"/>
    <x v="0"/>
    <s v="Tesseramento"/>
    <x v="1"/>
    <x v="0"/>
    <x v="0"/>
    <m/>
  </r>
  <r>
    <n v="238139"/>
    <x v="0"/>
    <x v="0"/>
    <x v="1"/>
    <x v="3"/>
    <x v="7"/>
    <x v="227"/>
    <x v="0"/>
    <x v="0"/>
    <s v="Tesseramento"/>
    <x v="1"/>
    <x v="0"/>
    <x v="0"/>
    <m/>
  </r>
  <r>
    <n v="149325"/>
    <x v="0"/>
    <x v="0"/>
    <x v="0"/>
    <x v="1"/>
    <x v="15"/>
    <x v="57"/>
    <x v="0"/>
    <x v="1"/>
    <s v="Tesseramento"/>
    <x v="1"/>
    <x v="0"/>
    <x v="0"/>
    <m/>
  </r>
  <r>
    <n v="238138"/>
    <x v="1"/>
    <x v="1"/>
    <x v="1"/>
    <x v="2"/>
    <x v="7"/>
    <x v="227"/>
    <x v="0"/>
    <x v="1"/>
    <s v="Tesseramento"/>
    <x v="1"/>
    <x v="5"/>
    <x v="0"/>
    <m/>
  </r>
  <r>
    <n v="238115"/>
    <x v="0"/>
    <x v="1"/>
    <x v="1"/>
    <x v="1"/>
    <x v="7"/>
    <x v="316"/>
    <x v="0"/>
    <x v="1"/>
    <s v="Tesseramento"/>
    <x v="1"/>
    <x v="0"/>
    <x v="0"/>
    <m/>
  </r>
  <r>
    <n v="238119"/>
    <x v="0"/>
    <x v="1"/>
    <x v="1"/>
    <x v="2"/>
    <x v="7"/>
    <x v="316"/>
    <x v="0"/>
    <x v="0"/>
    <s v="Tesseramento"/>
    <x v="1"/>
    <x v="0"/>
    <x v="0"/>
    <m/>
  </r>
  <r>
    <n v="228879"/>
    <x v="1"/>
    <x v="0"/>
    <x v="0"/>
    <x v="2"/>
    <x v="2"/>
    <x v="71"/>
    <x v="0"/>
    <x v="0"/>
    <s v="Tesseramento"/>
    <x v="1"/>
    <x v="5"/>
    <x v="0"/>
    <m/>
  </r>
  <r>
    <n v="238116"/>
    <x v="1"/>
    <x v="0"/>
    <x v="1"/>
    <x v="2"/>
    <x v="7"/>
    <x v="316"/>
    <x v="0"/>
    <x v="0"/>
    <s v="Tesseramento"/>
    <x v="1"/>
    <x v="5"/>
    <x v="0"/>
    <m/>
  </r>
  <r>
    <n v="112260"/>
    <x v="0"/>
    <x v="0"/>
    <x v="0"/>
    <x v="0"/>
    <x v="11"/>
    <x v="142"/>
    <x v="0"/>
    <x v="0"/>
    <s v="Tesseramento"/>
    <x v="1"/>
    <x v="1"/>
    <x v="0"/>
    <m/>
  </r>
  <r>
    <n v="238473"/>
    <x v="1"/>
    <x v="1"/>
    <x v="1"/>
    <x v="2"/>
    <x v="7"/>
    <x v="109"/>
    <x v="0"/>
    <x v="0"/>
    <s v="Tesseramento"/>
    <x v="1"/>
    <x v="5"/>
    <x v="0"/>
    <m/>
  </r>
  <r>
    <n v="238124"/>
    <x v="0"/>
    <x v="1"/>
    <x v="1"/>
    <x v="2"/>
    <x v="1"/>
    <x v="320"/>
    <x v="0"/>
    <x v="1"/>
    <s v="Tesseramento"/>
    <x v="1"/>
    <x v="0"/>
    <x v="0"/>
    <m/>
  </r>
  <r>
    <n v="238127"/>
    <x v="0"/>
    <x v="1"/>
    <x v="1"/>
    <x v="4"/>
    <x v="1"/>
    <x v="320"/>
    <x v="0"/>
    <x v="0"/>
    <s v="Tesseramento"/>
    <x v="1"/>
    <x v="3"/>
    <x v="0"/>
    <m/>
  </r>
  <r>
    <n v="238128"/>
    <x v="0"/>
    <x v="1"/>
    <x v="1"/>
    <x v="2"/>
    <x v="1"/>
    <x v="320"/>
    <x v="0"/>
    <x v="1"/>
    <s v="Tesseramento"/>
    <x v="1"/>
    <x v="3"/>
    <x v="0"/>
    <m/>
  </r>
  <r>
    <n v="238543"/>
    <x v="0"/>
    <x v="1"/>
    <x v="1"/>
    <x v="2"/>
    <x v="7"/>
    <x v="342"/>
    <x v="0"/>
    <x v="1"/>
    <s v="Tesseramento"/>
    <x v="1"/>
    <x v="3"/>
    <x v="0"/>
    <m/>
  </r>
  <r>
    <n v="238544"/>
    <x v="0"/>
    <x v="1"/>
    <x v="1"/>
    <x v="2"/>
    <x v="7"/>
    <x v="342"/>
    <x v="0"/>
    <x v="1"/>
    <s v="Tesseramento"/>
    <x v="1"/>
    <x v="1"/>
    <x v="0"/>
    <m/>
  </r>
  <r>
    <n v="238125"/>
    <x v="0"/>
    <x v="1"/>
    <x v="1"/>
    <x v="2"/>
    <x v="1"/>
    <x v="320"/>
    <x v="0"/>
    <x v="0"/>
    <s v="Tesseramento"/>
    <x v="1"/>
    <x v="0"/>
    <x v="0"/>
    <m/>
  </r>
  <r>
    <n v="238542"/>
    <x v="0"/>
    <x v="1"/>
    <x v="1"/>
    <x v="2"/>
    <x v="7"/>
    <x v="342"/>
    <x v="0"/>
    <x v="1"/>
    <s v="Tesseramento"/>
    <x v="1"/>
    <x v="3"/>
    <x v="0"/>
    <m/>
  </r>
  <r>
    <n v="231212"/>
    <x v="1"/>
    <x v="0"/>
    <x v="0"/>
    <x v="1"/>
    <x v="10"/>
    <x v="194"/>
    <x v="0"/>
    <x v="0"/>
    <s v="Tesseramento"/>
    <x v="1"/>
    <x v="2"/>
    <x v="0"/>
    <m/>
  </r>
  <r>
    <n v="103281"/>
    <x v="0"/>
    <x v="0"/>
    <x v="0"/>
    <x v="0"/>
    <x v="1"/>
    <x v="320"/>
    <x v="0"/>
    <x v="0"/>
    <s v="Tesseramento"/>
    <x v="1"/>
    <x v="3"/>
    <x v="0"/>
    <m/>
  </r>
  <r>
    <n v="101801"/>
    <x v="0"/>
    <x v="0"/>
    <x v="0"/>
    <x v="0"/>
    <x v="1"/>
    <x v="324"/>
    <x v="0"/>
    <x v="0"/>
    <s v="Tesseramento"/>
    <x v="1"/>
    <x v="0"/>
    <x v="0"/>
    <m/>
  </r>
  <r>
    <n v="206575"/>
    <x v="0"/>
    <x v="0"/>
    <x v="0"/>
    <x v="0"/>
    <x v="1"/>
    <x v="324"/>
    <x v="0"/>
    <x v="0"/>
    <s v="Tesseramento"/>
    <x v="1"/>
    <x v="3"/>
    <x v="0"/>
    <m/>
  </r>
  <r>
    <n v="103320"/>
    <x v="0"/>
    <x v="0"/>
    <x v="0"/>
    <x v="0"/>
    <x v="1"/>
    <x v="324"/>
    <x v="0"/>
    <x v="0"/>
    <s v="Tesseramento"/>
    <x v="1"/>
    <x v="0"/>
    <x v="0"/>
    <m/>
  </r>
  <r>
    <n v="32637"/>
    <x v="0"/>
    <x v="0"/>
    <x v="0"/>
    <x v="0"/>
    <x v="1"/>
    <x v="324"/>
    <x v="0"/>
    <x v="0"/>
    <s v="Tesseramento"/>
    <x v="1"/>
    <x v="4"/>
    <x v="0"/>
    <m/>
  </r>
  <r>
    <n v="238325"/>
    <x v="0"/>
    <x v="0"/>
    <x v="1"/>
    <x v="1"/>
    <x v="11"/>
    <x v="189"/>
    <x v="0"/>
    <x v="0"/>
    <s v="Tesseramento"/>
    <x v="1"/>
    <x v="0"/>
    <x v="0"/>
    <m/>
  </r>
  <r>
    <n v="238167"/>
    <x v="0"/>
    <x v="0"/>
    <x v="1"/>
    <x v="1"/>
    <x v="11"/>
    <x v="143"/>
    <x v="0"/>
    <x v="0"/>
    <s v="Tesseramento"/>
    <x v="1"/>
    <x v="0"/>
    <x v="0"/>
    <m/>
  </r>
  <r>
    <n v="74376"/>
    <x v="0"/>
    <x v="0"/>
    <x v="2"/>
    <x v="4"/>
    <x v="1"/>
    <x v="324"/>
    <x v="0"/>
    <x v="0"/>
    <s v="Tesseramento"/>
    <x v="1"/>
    <x v="4"/>
    <x v="0"/>
    <m/>
  </r>
  <r>
    <n v="207800"/>
    <x v="0"/>
    <x v="0"/>
    <x v="0"/>
    <x v="1"/>
    <x v="1"/>
    <x v="324"/>
    <x v="0"/>
    <x v="0"/>
    <s v="Tesseramento"/>
    <x v="1"/>
    <x v="1"/>
    <x v="0"/>
    <m/>
  </r>
  <r>
    <n v="53621"/>
    <x v="0"/>
    <x v="0"/>
    <x v="0"/>
    <x v="0"/>
    <x v="1"/>
    <x v="324"/>
    <x v="0"/>
    <x v="0"/>
    <s v="Tesseramento"/>
    <x v="1"/>
    <x v="4"/>
    <x v="0"/>
    <m/>
  </r>
  <r>
    <n v="238307"/>
    <x v="0"/>
    <x v="1"/>
    <x v="1"/>
    <x v="1"/>
    <x v="11"/>
    <x v="221"/>
    <x v="0"/>
    <x v="0"/>
    <s v="Tesseramento"/>
    <x v="1"/>
    <x v="0"/>
    <x v="0"/>
    <m/>
  </r>
  <r>
    <n v="22111"/>
    <x v="0"/>
    <x v="0"/>
    <x v="0"/>
    <x v="0"/>
    <x v="11"/>
    <x v="82"/>
    <x v="0"/>
    <x v="0"/>
    <s v="Tesseramento"/>
    <x v="0"/>
    <x v="3"/>
    <x v="0"/>
    <m/>
  </r>
  <r>
    <n v="136382"/>
    <x v="0"/>
    <x v="0"/>
    <x v="2"/>
    <x v="0"/>
    <x v="11"/>
    <x v="132"/>
    <x v="0"/>
    <x v="0"/>
    <s v="Tesseramento"/>
    <x v="1"/>
    <x v="1"/>
    <x v="0"/>
    <m/>
  </r>
  <r>
    <n v="238144"/>
    <x v="0"/>
    <x v="0"/>
    <x v="1"/>
    <x v="1"/>
    <x v="8"/>
    <x v="397"/>
    <x v="0"/>
    <x v="0"/>
    <s v="Tesseramento"/>
    <x v="4"/>
    <x v="4"/>
    <x v="0"/>
    <m/>
  </r>
  <r>
    <n v="238137"/>
    <x v="0"/>
    <x v="0"/>
    <x v="1"/>
    <x v="1"/>
    <x v="7"/>
    <x v="69"/>
    <x v="0"/>
    <x v="0"/>
    <s v="Tesseramento"/>
    <x v="1"/>
    <x v="0"/>
    <x v="0"/>
    <m/>
  </r>
  <r>
    <n v="238282"/>
    <x v="0"/>
    <x v="0"/>
    <x v="1"/>
    <x v="1"/>
    <x v="8"/>
    <x v="397"/>
    <x v="0"/>
    <x v="1"/>
    <s v="Tesseramento"/>
    <x v="4"/>
    <x v="3"/>
    <x v="0"/>
    <m/>
  </r>
  <r>
    <n v="238113"/>
    <x v="0"/>
    <x v="1"/>
    <x v="1"/>
    <x v="1"/>
    <x v="8"/>
    <x v="222"/>
    <x v="0"/>
    <x v="1"/>
    <s v="Tesseramento"/>
    <x v="1"/>
    <x v="3"/>
    <x v="0"/>
    <m/>
  </r>
  <r>
    <n v="238112"/>
    <x v="0"/>
    <x v="1"/>
    <x v="1"/>
    <x v="1"/>
    <x v="8"/>
    <x v="222"/>
    <x v="0"/>
    <x v="0"/>
    <s v="Tesseramento"/>
    <x v="1"/>
    <x v="3"/>
    <x v="0"/>
    <m/>
  </r>
  <r>
    <n v="238114"/>
    <x v="0"/>
    <x v="1"/>
    <x v="1"/>
    <x v="1"/>
    <x v="8"/>
    <x v="222"/>
    <x v="0"/>
    <x v="1"/>
    <s v="Tesseramento"/>
    <x v="1"/>
    <x v="0"/>
    <x v="0"/>
    <m/>
  </r>
  <r>
    <n v="238145"/>
    <x v="0"/>
    <x v="0"/>
    <x v="1"/>
    <x v="1"/>
    <x v="8"/>
    <x v="397"/>
    <x v="0"/>
    <x v="1"/>
    <s v="Tesseramento"/>
    <x v="4"/>
    <x v="0"/>
    <x v="0"/>
    <m/>
  </r>
  <r>
    <n v="238281"/>
    <x v="0"/>
    <x v="0"/>
    <x v="1"/>
    <x v="1"/>
    <x v="8"/>
    <x v="397"/>
    <x v="0"/>
    <x v="1"/>
    <s v="Tesseramento"/>
    <x v="4"/>
    <x v="0"/>
    <x v="0"/>
    <m/>
  </r>
  <r>
    <n v="136380"/>
    <x v="0"/>
    <x v="0"/>
    <x v="0"/>
    <x v="0"/>
    <x v="11"/>
    <x v="132"/>
    <x v="0"/>
    <x v="0"/>
    <s v="Tesseramento"/>
    <x v="1"/>
    <x v="0"/>
    <x v="0"/>
    <m/>
  </r>
  <r>
    <n v="22657"/>
    <x v="0"/>
    <x v="0"/>
    <x v="0"/>
    <x v="0"/>
    <x v="4"/>
    <x v="335"/>
    <x v="0"/>
    <x v="1"/>
    <s v="Tesseramento"/>
    <x v="0"/>
    <x v="3"/>
    <x v="0"/>
    <m/>
  </r>
  <r>
    <n v="29054"/>
    <x v="0"/>
    <x v="0"/>
    <x v="0"/>
    <x v="0"/>
    <x v="11"/>
    <x v="289"/>
    <x v="0"/>
    <x v="0"/>
    <s v="Tesseramento"/>
    <x v="0"/>
    <x v="3"/>
    <x v="0"/>
    <m/>
  </r>
  <r>
    <n v="29090"/>
    <x v="0"/>
    <x v="0"/>
    <x v="0"/>
    <x v="0"/>
    <x v="11"/>
    <x v="289"/>
    <x v="0"/>
    <x v="1"/>
    <s v="Tesseramento"/>
    <x v="0"/>
    <x v="3"/>
    <x v="0"/>
    <m/>
  </r>
  <r>
    <n v="29097"/>
    <x v="0"/>
    <x v="0"/>
    <x v="0"/>
    <x v="1"/>
    <x v="11"/>
    <x v="289"/>
    <x v="0"/>
    <x v="0"/>
    <s v="Tesseramento"/>
    <x v="0"/>
    <x v="4"/>
    <x v="0"/>
    <m/>
  </r>
  <r>
    <n v="238201"/>
    <x v="0"/>
    <x v="1"/>
    <x v="1"/>
    <x v="2"/>
    <x v="4"/>
    <x v="84"/>
    <x v="0"/>
    <x v="0"/>
    <s v="Tesseramento"/>
    <x v="0"/>
    <x v="1"/>
    <x v="0"/>
    <m/>
  </r>
  <r>
    <n v="238200"/>
    <x v="0"/>
    <x v="1"/>
    <x v="1"/>
    <x v="2"/>
    <x v="4"/>
    <x v="84"/>
    <x v="0"/>
    <x v="0"/>
    <s v="Tesseramento"/>
    <x v="0"/>
    <x v="0"/>
    <x v="0"/>
    <m/>
  </r>
  <r>
    <n v="238199"/>
    <x v="0"/>
    <x v="1"/>
    <x v="1"/>
    <x v="2"/>
    <x v="4"/>
    <x v="84"/>
    <x v="0"/>
    <x v="0"/>
    <s v="Tesseramento"/>
    <x v="0"/>
    <x v="0"/>
    <x v="0"/>
    <m/>
  </r>
  <r>
    <n v="61574"/>
    <x v="0"/>
    <x v="0"/>
    <x v="0"/>
    <x v="0"/>
    <x v="12"/>
    <x v="269"/>
    <x v="0"/>
    <x v="0"/>
    <s v="Tesseramento"/>
    <x v="1"/>
    <x v="4"/>
    <x v="0"/>
    <m/>
  </r>
  <r>
    <n v="154112"/>
    <x v="0"/>
    <x v="0"/>
    <x v="0"/>
    <x v="0"/>
    <x v="12"/>
    <x v="269"/>
    <x v="0"/>
    <x v="0"/>
    <s v="Tesseramento"/>
    <x v="1"/>
    <x v="3"/>
    <x v="0"/>
    <m/>
  </r>
  <r>
    <n v="55462"/>
    <x v="0"/>
    <x v="2"/>
    <x v="0"/>
    <x v="0"/>
    <x v="1"/>
    <x v="108"/>
    <x v="1"/>
    <x v="0"/>
    <s v="Tesseramento"/>
    <x v="0"/>
    <x v="9"/>
    <x v="0"/>
    <m/>
  </r>
  <r>
    <n v="142007"/>
    <x v="0"/>
    <x v="0"/>
    <x v="2"/>
    <x v="4"/>
    <x v="12"/>
    <x v="269"/>
    <x v="0"/>
    <x v="0"/>
    <s v="Tesseramento"/>
    <x v="1"/>
    <x v="4"/>
    <x v="0"/>
    <m/>
  </r>
  <r>
    <n v="141359"/>
    <x v="0"/>
    <x v="0"/>
    <x v="2"/>
    <x v="4"/>
    <x v="12"/>
    <x v="269"/>
    <x v="0"/>
    <x v="1"/>
    <s v="Tesseramento"/>
    <x v="1"/>
    <x v="4"/>
    <x v="0"/>
    <m/>
  </r>
  <r>
    <n v="238104"/>
    <x v="0"/>
    <x v="1"/>
    <x v="1"/>
    <x v="1"/>
    <x v="4"/>
    <x v="166"/>
    <x v="0"/>
    <x v="1"/>
    <s v="Tesseramento"/>
    <x v="1"/>
    <x v="4"/>
    <x v="0"/>
    <m/>
  </r>
  <r>
    <n v="238105"/>
    <x v="0"/>
    <x v="1"/>
    <x v="1"/>
    <x v="1"/>
    <x v="4"/>
    <x v="166"/>
    <x v="0"/>
    <x v="1"/>
    <s v="Tesseramento"/>
    <x v="1"/>
    <x v="0"/>
    <x v="0"/>
    <m/>
  </r>
  <r>
    <n v="238172"/>
    <x v="0"/>
    <x v="0"/>
    <x v="1"/>
    <x v="3"/>
    <x v="7"/>
    <x v="183"/>
    <x v="0"/>
    <x v="0"/>
    <s v="Tesseramento"/>
    <x v="0"/>
    <x v="0"/>
    <x v="0"/>
    <m/>
  </r>
  <r>
    <n v="166521"/>
    <x v="0"/>
    <x v="0"/>
    <x v="0"/>
    <x v="0"/>
    <x v="11"/>
    <x v="142"/>
    <x v="0"/>
    <x v="0"/>
    <s v="Tesseramento"/>
    <x v="1"/>
    <x v="0"/>
    <x v="0"/>
    <m/>
  </r>
  <r>
    <n v="238107"/>
    <x v="0"/>
    <x v="1"/>
    <x v="1"/>
    <x v="3"/>
    <x v="7"/>
    <x v="288"/>
    <x v="0"/>
    <x v="0"/>
    <s v="Tesseramento"/>
    <x v="3"/>
    <x v="0"/>
    <x v="0"/>
    <m/>
  </r>
  <r>
    <n v="166077"/>
    <x v="0"/>
    <x v="0"/>
    <x v="0"/>
    <x v="0"/>
    <x v="11"/>
    <x v="142"/>
    <x v="0"/>
    <x v="0"/>
    <s v="Tesseramento"/>
    <x v="1"/>
    <x v="0"/>
    <x v="0"/>
    <m/>
  </r>
  <r>
    <n v="39767"/>
    <x v="0"/>
    <x v="0"/>
    <x v="0"/>
    <x v="0"/>
    <x v="11"/>
    <x v="142"/>
    <x v="0"/>
    <x v="0"/>
    <s v="Tesseramento"/>
    <x v="1"/>
    <x v="3"/>
    <x v="0"/>
    <m/>
  </r>
  <r>
    <n v="153511"/>
    <x v="0"/>
    <x v="0"/>
    <x v="0"/>
    <x v="0"/>
    <x v="11"/>
    <x v="142"/>
    <x v="0"/>
    <x v="0"/>
    <s v="Tesseramento"/>
    <x v="1"/>
    <x v="0"/>
    <x v="0"/>
    <m/>
  </r>
  <r>
    <n v="120820"/>
    <x v="0"/>
    <x v="0"/>
    <x v="2"/>
    <x v="0"/>
    <x v="11"/>
    <x v="142"/>
    <x v="0"/>
    <x v="1"/>
    <s v="Tesseramento"/>
    <x v="1"/>
    <x v="3"/>
    <x v="0"/>
    <m/>
  </r>
  <r>
    <n v="238539"/>
    <x v="0"/>
    <x v="1"/>
    <x v="1"/>
    <x v="1"/>
    <x v="2"/>
    <x v="298"/>
    <x v="0"/>
    <x v="0"/>
    <s v="Tesseramento"/>
    <x v="1"/>
    <x v="1"/>
    <x v="0"/>
    <m/>
  </r>
  <r>
    <n v="200066"/>
    <x v="0"/>
    <x v="0"/>
    <x v="0"/>
    <x v="0"/>
    <x v="2"/>
    <x v="298"/>
    <x v="0"/>
    <x v="0"/>
    <s v="Tesseramento"/>
    <x v="1"/>
    <x v="1"/>
    <x v="0"/>
    <m/>
  </r>
  <r>
    <n v="239352"/>
    <x v="1"/>
    <x v="1"/>
    <x v="1"/>
    <x v="2"/>
    <x v="7"/>
    <x v="37"/>
    <x v="0"/>
    <x v="0"/>
    <s v="Tesseramento"/>
    <x v="1"/>
    <x v="5"/>
    <x v="0"/>
    <m/>
  </r>
  <r>
    <n v="238130"/>
    <x v="1"/>
    <x v="0"/>
    <x v="1"/>
    <x v="2"/>
    <x v="2"/>
    <x v="336"/>
    <x v="0"/>
    <x v="1"/>
    <s v="Tesseramento"/>
    <x v="1"/>
    <x v="5"/>
    <x v="0"/>
    <m/>
  </r>
  <r>
    <n v="238131"/>
    <x v="1"/>
    <x v="0"/>
    <x v="1"/>
    <x v="2"/>
    <x v="2"/>
    <x v="336"/>
    <x v="0"/>
    <x v="0"/>
    <s v="Tesseramento"/>
    <x v="1"/>
    <x v="5"/>
    <x v="0"/>
    <m/>
  </r>
  <r>
    <n v="213206"/>
    <x v="0"/>
    <x v="1"/>
    <x v="0"/>
    <x v="4"/>
    <x v="7"/>
    <x v="103"/>
    <x v="0"/>
    <x v="0"/>
    <s v="Tesseramento"/>
    <x v="1"/>
    <x v="3"/>
    <x v="0"/>
    <m/>
  </r>
  <r>
    <n v="238304"/>
    <x v="0"/>
    <x v="0"/>
    <x v="1"/>
    <x v="0"/>
    <x v="7"/>
    <x v="103"/>
    <x v="0"/>
    <x v="0"/>
    <s v="Tesseramento"/>
    <x v="1"/>
    <x v="3"/>
    <x v="0"/>
    <m/>
  </r>
  <r>
    <n v="238301"/>
    <x v="0"/>
    <x v="0"/>
    <x v="1"/>
    <x v="1"/>
    <x v="7"/>
    <x v="103"/>
    <x v="0"/>
    <x v="0"/>
    <s v="Tesseramento"/>
    <x v="1"/>
    <x v="0"/>
    <x v="0"/>
    <m/>
  </r>
  <r>
    <n v="219386"/>
    <x v="0"/>
    <x v="0"/>
    <x v="0"/>
    <x v="1"/>
    <x v="7"/>
    <x v="297"/>
    <x v="0"/>
    <x v="1"/>
    <s v="Tesseramento"/>
    <x v="1"/>
    <x v="3"/>
    <x v="0"/>
    <m/>
  </r>
  <r>
    <n v="66616"/>
    <x v="0"/>
    <x v="0"/>
    <x v="0"/>
    <x v="0"/>
    <x v="7"/>
    <x v="297"/>
    <x v="0"/>
    <x v="0"/>
    <s v="Tesseramento"/>
    <x v="1"/>
    <x v="1"/>
    <x v="0"/>
    <m/>
  </r>
  <r>
    <n v="238121"/>
    <x v="0"/>
    <x v="1"/>
    <x v="1"/>
    <x v="0"/>
    <x v="7"/>
    <x v="297"/>
    <x v="0"/>
    <x v="0"/>
    <s v="Tesseramento"/>
    <x v="1"/>
    <x v="1"/>
    <x v="0"/>
    <m/>
  </r>
  <r>
    <n v="238120"/>
    <x v="0"/>
    <x v="1"/>
    <x v="1"/>
    <x v="1"/>
    <x v="7"/>
    <x v="297"/>
    <x v="0"/>
    <x v="0"/>
    <s v="Tesseramento"/>
    <x v="1"/>
    <x v="1"/>
    <x v="0"/>
    <m/>
  </r>
  <r>
    <n v="238546"/>
    <x v="1"/>
    <x v="0"/>
    <x v="1"/>
    <x v="2"/>
    <x v="7"/>
    <x v="342"/>
    <x v="0"/>
    <x v="0"/>
    <s v="Tesseramento"/>
    <x v="1"/>
    <x v="5"/>
    <x v="0"/>
    <m/>
  </r>
  <r>
    <n v="232028"/>
    <x v="0"/>
    <x v="0"/>
    <x v="0"/>
    <x v="1"/>
    <x v="10"/>
    <x v="391"/>
    <x v="0"/>
    <x v="0"/>
    <s v="Tesseramento"/>
    <x v="1"/>
    <x v="4"/>
    <x v="0"/>
    <m/>
  </r>
  <r>
    <n v="238202"/>
    <x v="0"/>
    <x v="1"/>
    <x v="1"/>
    <x v="0"/>
    <x v="1"/>
    <x v="1"/>
    <x v="0"/>
    <x v="0"/>
    <s v="Tesseramento"/>
    <x v="0"/>
    <x v="3"/>
    <x v="0"/>
    <m/>
  </r>
  <r>
    <n v="207288"/>
    <x v="0"/>
    <x v="0"/>
    <x v="2"/>
    <x v="0"/>
    <x v="4"/>
    <x v="58"/>
    <x v="0"/>
    <x v="1"/>
    <s v="Tesseramento"/>
    <x v="1"/>
    <x v="0"/>
    <x v="0"/>
    <m/>
  </r>
  <r>
    <n v="91493"/>
    <x v="0"/>
    <x v="0"/>
    <x v="2"/>
    <x v="4"/>
    <x v="10"/>
    <x v="187"/>
    <x v="0"/>
    <x v="1"/>
    <s v="Tesseramento"/>
    <x v="0"/>
    <x v="3"/>
    <x v="0"/>
    <m/>
  </r>
  <r>
    <n v="211190"/>
    <x v="0"/>
    <x v="1"/>
    <x v="2"/>
    <x v="1"/>
    <x v="10"/>
    <x v="187"/>
    <x v="0"/>
    <x v="1"/>
    <s v="Tesseramento"/>
    <x v="0"/>
    <x v="3"/>
    <x v="0"/>
    <m/>
  </r>
  <r>
    <n v="89493"/>
    <x v="0"/>
    <x v="1"/>
    <x v="2"/>
    <x v="4"/>
    <x v="4"/>
    <x v="149"/>
    <x v="0"/>
    <x v="0"/>
    <s v="Tesseramento"/>
    <x v="1"/>
    <x v="4"/>
    <x v="0"/>
    <m/>
  </r>
  <r>
    <n v="238756"/>
    <x v="0"/>
    <x v="0"/>
    <x v="1"/>
    <x v="2"/>
    <x v="14"/>
    <x v="121"/>
    <x v="0"/>
    <x v="1"/>
    <s v="Tesseramento"/>
    <x v="1"/>
    <x v="3"/>
    <x v="0"/>
    <m/>
  </r>
  <r>
    <n v="238730"/>
    <x v="0"/>
    <x v="0"/>
    <x v="1"/>
    <x v="2"/>
    <x v="2"/>
    <x v="208"/>
    <x v="0"/>
    <x v="1"/>
    <s v="Tesseramento"/>
    <x v="0"/>
    <x v="0"/>
    <x v="0"/>
    <m/>
  </r>
  <r>
    <n v="227469"/>
    <x v="1"/>
    <x v="0"/>
    <x v="0"/>
    <x v="1"/>
    <x v="1"/>
    <x v="320"/>
    <x v="0"/>
    <x v="0"/>
    <s v="Tesseramento"/>
    <x v="1"/>
    <x v="5"/>
    <x v="0"/>
    <m/>
  </r>
  <r>
    <n v="238731"/>
    <x v="0"/>
    <x v="0"/>
    <x v="1"/>
    <x v="2"/>
    <x v="2"/>
    <x v="208"/>
    <x v="0"/>
    <x v="0"/>
    <s v="Tesseramento"/>
    <x v="0"/>
    <x v="0"/>
    <x v="0"/>
    <m/>
  </r>
  <r>
    <n v="50316"/>
    <x v="0"/>
    <x v="0"/>
    <x v="0"/>
    <x v="0"/>
    <x v="2"/>
    <x v="336"/>
    <x v="0"/>
    <x v="1"/>
    <s v="Tesseramento"/>
    <x v="1"/>
    <x v="3"/>
    <x v="0"/>
    <m/>
  </r>
  <r>
    <n v="222742"/>
    <x v="0"/>
    <x v="0"/>
    <x v="0"/>
    <x v="1"/>
    <x v="7"/>
    <x v="259"/>
    <x v="0"/>
    <x v="0"/>
    <s v="Tesseramento"/>
    <x v="0"/>
    <x v="1"/>
    <x v="0"/>
    <m/>
  </r>
  <r>
    <n v="238134"/>
    <x v="1"/>
    <x v="0"/>
    <x v="1"/>
    <x v="2"/>
    <x v="7"/>
    <x v="168"/>
    <x v="0"/>
    <x v="0"/>
    <s v="Tesseramento"/>
    <x v="1"/>
    <x v="5"/>
    <x v="0"/>
    <m/>
  </r>
  <r>
    <n v="84003"/>
    <x v="0"/>
    <x v="1"/>
    <x v="0"/>
    <x v="0"/>
    <x v="12"/>
    <x v="254"/>
    <x v="0"/>
    <x v="0"/>
    <s v="Tesseramento"/>
    <x v="0"/>
    <x v="3"/>
    <x v="0"/>
    <m/>
  </r>
  <r>
    <n v="71423"/>
    <x v="0"/>
    <x v="0"/>
    <x v="0"/>
    <x v="0"/>
    <x v="4"/>
    <x v="303"/>
    <x v="0"/>
    <x v="0"/>
    <s v="Tesseramento"/>
    <x v="1"/>
    <x v="1"/>
    <x v="0"/>
    <m/>
  </r>
  <r>
    <n v="71422"/>
    <x v="0"/>
    <x v="0"/>
    <x v="0"/>
    <x v="0"/>
    <x v="4"/>
    <x v="303"/>
    <x v="0"/>
    <x v="0"/>
    <s v="Tesseramento"/>
    <x v="1"/>
    <x v="1"/>
    <x v="0"/>
    <m/>
  </r>
  <r>
    <n v="172155"/>
    <x v="0"/>
    <x v="0"/>
    <x v="0"/>
    <x v="0"/>
    <x v="8"/>
    <x v="92"/>
    <x v="0"/>
    <x v="0"/>
    <s v="Tesseramento"/>
    <x v="1"/>
    <x v="0"/>
    <x v="0"/>
    <m/>
  </r>
  <r>
    <n v="196305"/>
    <x v="0"/>
    <x v="0"/>
    <x v="0"/>
    <x v="0"/>
    <x v="8"/>
    <x v="92"/>
    <x v="0"/>
    <x v="0"/>
    <s v="Tesseramento"/>
    <x v="1"/>
    <x v="0"/>
    <x v="0"/>
    <m/>
  </r>
  <r>
    <n v="15490"/>
    <x v="0"/>
    <x v="0"/>
    <x v="0"/>
    <x v="0"/>
    <x v="7"/>
    <x v="213"/>
    <x v="0"/>
    <x v="1"/>
    <s v="Tesseramento"/>
    <x v="1"/>
    <x v="4"/>
    <x v="0"/>
    <m/>
  </r>
  <r>
    <n v="123327"/>
    <x v="0"/>
    <x v="0"/>
    <x v="0"/>
    <x v="0"/>
    <x v="8"/>
    <x v="92"/>
    <x v="0"/>
    <x v="0"/>
    <s v="Tesseramento"/>
    <x v="1"/>
    <x v="0"/>
    <x v="0"/>
    <m/>
  </r>
  <r>
    <n v="17216"/>
    <x v="0"/>
    <x v="0"/>
    <x v="0"/>
    <x v="0"/>
    <x v="7"/>
    <x v="213"/>
    <x v="0"/>
    <x v="0"/>
    <s v="Tesseramento"/>
    <x v="1"/>
    <x v="4"/>
    <x v="0"/>
    <m/>
  </r>
  <r>
    <n v="25327"/>
    <x v="0"/>
    <x v="0"/>
    <x v="0"/>
    <x v="0"/>
    <x v="2"/>
    <x v="216"/>
    <x v="0"/>
    <x v="0"/>
    <s v="Tesseramento"/>
    <x v="0"/>
    <x v="0"/>
    <x v="0"/>
    <m/>
  </r>
  <r>
    <n v="196884"/>
    <x v="0"/>
    <x v="0"/>
    <x v="0"/>
    <x v="1"/>
    <x v="2"/>
    <x v="216"/>
    <x v="0"/>
    <x v="0"/>
    <s v="Tesseramento"/>
    <x v="0"/>
    <x v="0"/>
    <x v="0"/>
    <m/>
  </r>
  <r>
    <n v="7269"/>
    <x v="0"/>
    <x v="0"/>
    <x v="0"/>
    <x v="1"/>
    <x v="7"/>
    <x v="51"/>
    <x v="0"/>
    <x v="0"/>
    <s v="Tesseramento"/>
    <x v="1"/>
    <x v="3"/>
    <x v="0"/>
    <m/>
  </r>
  <r>
    <n v="28811"/>
    <x v="0"/>
    <x v="0"/>
    <x v="0"/>
    <x v="0"/>
    <x v="11"/>
    <x v="388"/>
    <x v="0"/>
    <x v="0"/>
    <s v="Tesseramento"/>
    <x v="0"/>
    <x v="0"/>
    <x v="0"/>
    <m/>
  </r>
  <r>
    <n v="59353"/>
    <x v="0"/>
    <x v="0"/>
    <x v="0"/>
    <x v="4"/>
    <x v="0"/>
    <x v="76"/>
    <x v="0"/>
    <x v="1"/>
    <s v="Tesseramento"/>
    <x v="0"/>
    <x v="1"/>
    <x v="0"/>
    <m/>
  </r>
  <r>
    <n v="55316"/>
    <x v="0"/>
    <x v="0"/>
    <x v="0"/>
    <x v="0"/>
    <x v="0"/>
    <x v="76"/>
    <x v="0"/>
    <x v="0"/>
    <s v="Tesseramento"/>
    <x v="0"/>
    <x v="4"/>
    <x v="0"/>
    <m/>
  </r>
  <r>
    <n v="221260"/>
    <x v="0"/>
    <x v="0"/>
    <x v="0"/>
    <x v="0"/>
    <x v="2"/>
    <x v="5"/>
    <x v="0"/>
    <x v="0"/>
    <s v="Tesseramento"/>
    <x v="1"/>
    <x v="0"/>
    <x v="0"/>
    <m/>
  </r>
  <r>
    <n v="219476"/>
    <x v="1"/>
    <x v="0"/>
    <x v="0"/>
    <x v="1"/>
    <x v="10"/>
    <x v="266"/>
    <x v="0"/>
    <x v="0"/>
    <s v="Tesseramento"/>
    <x v="1"/>
    <x v="2"/>
    <x v="0"/>
    <m/>
  </r>
  <r>
    <n v="41815"/>
    <x v="0"/>
    <x v="0"/>
    <x v="0"/>
    <x v="0"/>
    <x v="11"/>
    <x v="325"/>
    <x v="0"/>
    <x v="0"/>
    <s v="Tesseramento"/>
    <x v="1"/>
    <x v="4"/>
    <x v="0"/>
    <m/>
  </r>
  <r>
    <n v="77209"/>
    <x v="0"/>
    <x v="0"/>
    <x v="0"/>
    <x v="0"/>
    <x v="10"/>
    <x v="228"/>
    <x v="0"/>
    <x v="0"/>
    <s v="Tesseramento"/>
    <x v="1"/>
    <x v="4"/>
    <x v="0"/>
    <m/>
  </r>
  <r>
    <n v="238219"/>
    <x v="0"/>
    <x v="0"/>
    <x v="1"/>
    <x v="1"/>
    <x v="7"/>
    <x v="205"/>
    <x v="0"/>
    <x v="1"/>
    <s v="Tesseramento"/>
    <x v="1"/>
    <x v="1"/>
    <x v="0"/>
    <m/>
  </r>
  <r>
    <n v="92169"/>
    <x v="0"/>
    <x v="0"/>
    <x v="2"/>
    <x v="1"/>
    <x v="2"/>
    <x v="298"/>
    <x v="0"/>
    <x v="0"/>
    <s v="Tesseramento"/>
    <x v="1"/>
    <x v="0"/>
    <x v="0"/>
    <m/>
  </r>
  <r>
    <n v="238218"/>
    <x v="0"/>
    <x v="0"/>
    <x v="1"/>
    <x v="1"/>
    <x v="7"/>
    <x v="205"/>
    <x v="0"/>
    <x v="1"/>
    <s v="Tesseramento"/>
    <x v="1"/>
    <x v="0"/>
    <x v="0"/>
    <m/>
  </r>
  <r>
    <n v="238140"/>
    <x v="0"/>
    <x v="1"/>
    <x v="1"/>
    <x v="3"/>
    <x v="9"/>
    <x v="19"/>
    <x v="0"/>
    <x v="0"/>
    <s v="Tesseramento"/>
    <x v="1"/>
    <x v="0"/>
    <x v="0"/>
    <m/>
  </r>
  <r>
    <n v="102356"/>
    <x v="0"/>
    <x v="0"/>
    <x v="0"/>
    <x v="0"/>
    <x v="2"/>
    <x v="233"/>
    <x v="0"/>
    <x v="0"/>
    <s v="Tesseramento"/>
    <x v="0"/>
    <x v="0"/>
    <x v="0"/>
    <m/>
  </r>
  <r>
    <n v="167828"/>
    <x v="0"/>
    <x v="0"/>
    <x v="2"/>
    <x v="1"/>
    <x v="10"/>
    <x v="391"/>
    <x v="0"/>
    <x v="0"/>
    <s v="Tesseramento"/>
    <x v="1"/>
    <x v="3"/>
    <x v="0"/>
    <m/>
  </r>
  <r>
    <n v="238133"/>
    <x v="0"/>
    <x v="0"/>
    <x v="1"/>
    <x v="2"/>
    <x v="12"/>
    <x v="122"/>
    <x v="0"/>
    <x v="0"/>
    <s v="Tesseramento"/>
    <x v="0"/>
    <x v="0"/>
    <x v="0"/>
    <m/>
  </r>
  <r>
    <n v="212831"/>
    <x v="0"/>
    <x v="1"/>
    <x v="2"/>
    <x v="2"/>
    <x v="11"/>
    <x v="143"/>
    <x v="0"/>
    <x v="0"/>
    <s v="Tesseramento"/>
    <x v="1"/>
    <x v="0"/>
    <x v="0"/>
    <m/>
  </r>
  <r>
    <n v="47520"/>
    <x v="0"/>
    <x v="0"/>
    <x v="0"/>
    <x v="0"/>
    <x v="11"/>
    <x v="371"/>
    <x v="0"/>
    <x v="0"/>
    <s v="Tesseramento"/>
    <x v="1"/>
    <x v="3"/>
    <x v="0"/>
    <m/>
  </r>
  <r>
    <n v="231330"/>
    <x v="1"/>
    <x v="1"/>
    <x v="0"/>
    <x v="1"/>
    <x v="7"/>
    <x v="109"/>
    <x v="0"/>
    <x v="0"/>
    <s v="Tesseramento"/>
    <x v="1"/>
    <x v="2"/>
    <x v="0"/>
    <m/>
  </r>
  <r>
    <n v="144822"/>
    <x v="0"/>
    <x v="0"/>
    <x v="0"/>
    <x v="0"/>
    <x v="7"/>
    <x v="241"/>
    <x v="0"/>
    <x v="0"/>
    <s v="Tesseramento"/>
    <x v="0"/>
    <x v="0"/>
    <x v="0"/>
    <m/>
  </r>
  <r>
    <n v="113208"/>
    <x v="0"/>
    <x v="0"/>
    <x v="2"/>
    <x v="0"/>
    <x v="7"/>
    <x v="210"/>
    <x v="0"/>
    <x v="0"/>
    <s v="Tesseramento"/>
    <x v="0"/>
    <x v="0"/>
    <x v="0"/>
    <m/>
  </r>
  <r>
    <n v="238248"/>
    <x v="0"/>
    <x v="1"/>
    <x v="1"/>
    <x v="0"/>
    <x v="2"/>
    <x v="36"/>
    <x v="0"/>
    <x v="0"/>
    <s v="Tesseramento"/>
    <x v="1"/>
    <x v="0"/>
    <x v="0"/>
    <m/>
  </r>
  <r>
    <n v="57111"/>
    <x v="0"/>
    <x v="0"/>
    <x v="0"/>
    <x v="0"/>
    <x v="10"/>
    <x v="294"/>
    <x v="0"/>
    <x v="0"/>
    <s v="Tesseramento"/>
    <x v="1"/>
    <x v="0"/>
    <x v="0"/>
    <m/>
  </r>
  <r>
    <n v="209973"/>
    <x v="1"/>
    <x v="0"/>
    <x v="0"/>
    <x v="1"/>
    <x v="1"/>
    <x v="319"/>
    <x v="0"/>
    <x v="0"/>
    <s v="Tesseramento"/>
    <x v="1"/>
    <x v="5"/>
    <x v="0"/>
    <m/>
  </r>
  <r>
    <n v="209262"/>
    <x v="1"/>
    <x v="0"/>
    <x v="0"/>
    <x v="0"/>
    <x v="1"/>
    <x v="319"/>
    <x v="0"/>
    <x v="0"/>
    <s v="Tesseramento"/>
    <x v="1"/>
    <x v="5"/>
    <x v="0"/>
    <m/>
  </r>
  <r>
    <n v="238207"/>
    <x v="1"/>
    <x v="1"/>
    <x v="1"/>
    <x v="2"/>
    <x v="2"/>
    <x v="332"/>
    <x v="0"/>
    <x v="0"/>
    <s v="Tesseramento"/>
    <x v="1"/>
    <x v="5"/>
    <x v="0"/>
    <m/>
  </r>
  <r>
    <n v="238208"/>
    <x v="1"/>
    <x v="1"/>
    <x v="1"/>
    <x v="2"/>
    <x v="2"/>
    <x v="332"/>
    <x v="0"/>
    <x v="0"/>
    <s v="Tesseramento"/>
    <x v="1"/>
    <x v="5"/>
    <x v="0"/>
    <m/>
  </r>
  <r>
    <n v="215735"/>
    <x v="0"/>
    <x v="0"/>
    <x v="0"/>
    <x v="1"/>
    <x v="4"/>
    <x v="149"/>
    <x v="0"/>
    <x v="0"/>
    <s v="Tesseramento"/>
    <x v="1"/>
    <x v="4"/>
    <x v="0"/>
    <m/>
  </r>
  <r>
    <n v="120784"/>
    <x v="0"/>
    <x v="0"/>
    <x v="0"/>
    <x v="0"/>
    <x v="7"/>
    <x v="301"/>
    <x v="0"/>
    <x v="0"/>
    <s v="Tesseramento"/>
    <x v="1"/>
    <x v="0"/>
    <x v="0"/>
    <m/>
  </r>
  <r>
    <n v="127099"/>
    <x v="0"/>
    <x v="0"/>
    <x v="0"/>
    <x v="0"/>
    <x v="4"/>
    <x v="140"/>
    <x v="0"/>
    <x v="0"/>
    <s v="Tesseramento"/>
    <x v="0"/>
    <x v="0"/>
    <x v="0"/>
    <m/>
  </r>
  <r>
    <n v="207587"/>
    <x v="0"/>
    <x v="0"/>
    <x v="0"/>
    <x v="1"/>
    <x v="11"/>
    <x v="174"/>
    <x v="0"/>
    <x v="0"/>
    <s v="Tesseramento"/>
    <x v="3"/>
    <x v="1"/>
    <x v="0"/>
    <m/>
  </r>
  <r>
    <n v="87148"/>
    <x v="0"/>
    <x v="0"/>
    <x v="0"/>
    <x v="0"/>
    <x v="1"/>
    <x v="22"/>
    <x v="0"/>
    <x v="0"/>
    <s v="Tesseramento"/>
    <x v="1"/>
    <x v="4"/>
    <x v="0"/>
    <m/>
  </r>
  <r>
    <n v="165327"/>
    <x v="0"/>
    <x v="0"/>
    <x v="0"/>
    <x v="1"/>
    <x v="5"/>
    <x v="6"/>
    <x v="0"/>
    <x v="1"/>
    <s v="Tesseramento"/>
    <x v="0"/>
    <x v="0"/>
    <x v="0"/>
    <m/>
  </r>
  <r>
    <n v="238273"/>
    <x v="0"/>
    <x v="1"/>
    <x v="1"/>
    <x v="2"/>
    <x v="8"/>
    <x v="352"/>
    <x v="0"/>
    <x v="1"/>
    <s v="Tesseramento"/>
    <x v="0"/>
    <x v="4"/>
    <x v="0"/>
    <m/>
  </r>
  <r>
    <n v="238210"/>
    <x v="0"/>
    <x v="0"/>
    <x v="1"/>
    <x v="3"/>
    <x v="15"/>
    <x v="362"/>
    <x v="0"/>
    <x v="1"/>
    <s v="Tesseramento"/>
    <x v="0"/>
    <x v="1"/>
    <x v="0"/>
    <m/>
  </r>
  <r>
    <n v="209663"/>
    <x v="1"/>
    <x v="0"/>
    <x v="2"/>
    <x v="1"/>
    <x v="8"/>
    <x v="222"/>
    <x v="0"/>
    <x v="0"/>
    <s v="Tesseramento"/>
    <x v="1"/>
    <x v="2"/>
    <x v="0"/>
    <m/>
  </r>
  <r>
    <n v="14489"/>
    <x v="0"/>
    <x v="0"/>
    <x v="0"/>
    <x v="0"/>
    <x v="12"/>
    <x v="114"/>
    <x v="0"/>
    <x v="1"/>
    <s v="Tesseramento"/>
    <x v="1"/>
    <x v="3"/>
    <x v="0"/>
    <m/>
  </r>
  <r>
    <n v="125926"/>
    <x v="0"/>
    <x v="0"/>
    <x v="0"/>
    <x v="0"/>
    <x v="7"/>
    <x v="395"/>
    <x v="0"/>
    <x v="0"/>
    <s v="Tesseramento"/>
    <x v="0"/>
    <x v="0"/>
    <x v="0"/>
    <m/>
  </r>
  <r>
    <n v="207221"/>
    <x v="1"/>
    <x v="1"/>
    <x v="0"/>
    <x v="0"/>
    <x v="7"/>
    <x v="56"/>
    <x v="0"/>
    <x v="1"/>
    <s v="Tesseramento"/>
    <x v="1"/>
    <x v="5"/>
    <x v="0"/>
    <m/>
  </r>
  <r>
    <n v="144361"/>
    <x v="0"/>
    <x v="0"/>
    <x v="0"/>
    <x v="0"/>
    <x v="4"/>
    <x v="249"/>
    <x v="0"/>
    <x v="0"/>
    <s v="Tesseramento"/>
    <x v="1"/>
    <x v="4"/>
    <x v="0"/>
    <m/>
  </r>
  <r>
    <n v="178413"/>
    <x v="1"/>
    <x v="0"/>
    <x v="0"/>
    <x v="0"/>
    <x v="15"/>
    <x v="57"/>
    <x v="0"/>
    <x v="0"/>
    <s v="Tesseramento"/>
    <x v="1"/>
    <x v="2"/>
    <x v="0"/>
    <m/>
  </r>
  <r>
    <n v="94384"/>
    <x v="0"/>
    <x v="0"/>
    <x v="0"/>
    <x v="0"/>
    <x v="7"/>
    <x v="328"/>
    <x v="0"/>
    <x v="0"/>
    <s v="Tesseramento"/>
    <x v="0"/>
    <x v="3"/>
    <x v="0"/>
    <m/>
  </r>
  <r>
    <n v="207284"/>
    <x v="0"/>
    <x v="0"/>
    <x v="0"/>
    <x v="1"/>
    <x v="7"/>
    <x v="328"/>
    <x v="0"/>
    <x v="0"/>
    <s v="Tesseramento"/>
    <x v="0"/>
    <x v="4"/>
    <x v="0"/>
    <m/>
  </r>
  <r>
    <n v="238236"/>
    <x v="0"/>
    <x v="0"/>
    <x v="1"/>
    <x v="2"/>
    <x v="1"/>
    <x v="138"/>
    <x v="0"/>
    <x v="0"/>
    <s v="Tesseramento"/>
    <x v="1"/>
    <x v="0"/>
    <x v="0"/>
    <m/>
  </r>
  <r>
    <n v="238237"/>
    <x v="0"/>
    <x v="0"/>
    <x v="1"/>
    <x v="2"/>
    <x v="1"/>
    <x v="138"/>
    <x v="0"/>
    <x v="0"/>
    <s v="Tesseramento"/>
    <x v="1"/>
    <x v="3"/>
    <x v="0"/>
    <m/>
  </r>
  <r>
    <n v="238238"/>
    <x v="0"/>
    <x v="0"/>
    <x v="1"/>
    <x v="2"/>
    <x v="1"/>
    <x v="138"/>
    <x v="0"/>
    <x v="0"/>
    <s v="Tesseramento"/>
    <x v="1"/>
    <x v="1"/>
    <x v="0"/>
    <m/>
  </r>
  <r>
    <n v="238275"/>
    <x v="0"/>
    <x v="0"/>
    <x v="1"/>
    <x v="1"/>
    <x v="1"/>
    <x v="20"/>
    <x v="0"/>
    <x v="0"/>
    <s v="Tesseramento"/>
    <x v="0"/>
    <x v="4"/>
    <x v="0"/>
    <m/>
  </r>
  <r>
    <n v="122618"/>
    <x v="0"/>
    <x v="0"/>
    <x v="0"/>
    <x v="2"/>
    <x v="7"/>
    <x v="328"/>
    <x v="0"/>
    <x v="1"/>
    <s v="Tesseramento"/>
    <x v="0"/>
    <x v="0"/>
    <x v="0"/>
    <m/>
  </r>
  <r>
    <n v="204294"/>
    <x v="0"/>
    <x v="0"/>
    <x v="0"/>
    <x v="0"/>
    <x v="4"/>
    <x v="47"/>
    <x v="0"/>
    <x v="0"/>
    <s v="Tesseramento"/>
    <x v="0"/>
    <x v="0"/>
    <x v="0"/>
    <m/>
  </r>
  <r>
    <n v="199020"/>
    <x v="0"/>
    <x v="1"/>
    <x v="0"/>
    <x v="1"/>
    <x v="7"/>
    <x v="328"/>
    <x v="0"/>
    <x v="0"/>
    <s v="Tesseramento"/>
    <x v="0"/>
    <x v="0"/>
    <x v="0"/>
    <m/>
  </r>
  <r>
    <n v="238358"/>
    <x v="0"/>
    <x v="1"/>
    <x v="1"/>
    <x v="1"/>
    <x v="7"/>
    <x v="328"/>
    <x v="0"/>
    <x v="1"/>
    <s v="Tesseramento"/>
    <x v="0"/>
    <x v="3"/>
    <x v="0"/>
    <m/>
  </r>
  <r>
    <n v="208975"/>
    <x v="0"/>
    <x v="0"/>
    <x v="0"/>
    <x v="0"/>
    <x v="18"/>
    <x v="322"/>
    <x v="0"/>
    <x v="0"/>
    <s v="Tesseramento"/>
    <x v="0"/>
    <x v="0"/>
    <x v="0"/>
    <m/>
  </r>
  <r>
    <n v="75797"/>
    <x v="0"/>
    <x v="0"/>
    <x v="0"/>
    <x v="0"/>
    <x v="11"/>
    <x v="102"/>
    <x v="0"/>
    <x v="0"/>
    <s v="Tesseramento"/>
    <x v="1"/>
    <x v="0"/>
    <x v="0"/>
    <m/>
  </r>
  <r>
    <n v="229604"/>
    <x v="0"/>
    <x v="1"/>
    <x v="0"/>
    <x v="1"/>
    <x v="4"/>
    <x v="84"/>
    <x v="0"/>
    <x v="0"/>
    <s v="Tesseramento"/>
    <x v="0"/>
    <x v="0"/>
    <x v="0"/>
    <m/>
  </r>
  <r>
    <n v="238560"/>
    <x v="0"/>
    <x v="1"/>
    <x v="1"/>
    <x v="2"/>
    <x v="4"/>
    <x v="359"/>
    <x v="0"/>
    <x v="1"/>
    <s v="Tesseramento"/>
    <x v="0"/>
    <x v="3"/>
    <x v="0"/>
    <m/>
  </r>
  <r>
    <n v="138488"/>
    <x v="0"/>
    <x v="0"/>
    <x v="0"/>
    <x v="0"/>
    <x v="8"/>
    <x v="127"/>
    <x v="0"/>
    <x v="0"/>
    <s v="Tesseramento"/>
    <x v="1"/>
    <x v="3"/>
    <x v="0"/>
    <m/>
  </r>
  <r>
    <n v="238350"/>
    <x v="0"/>
    <x v="0"/>
    <x v="1"/>
    <x v="1"/>
    <x v="11"/>
    <x v="86"/>
    <x v="0"/>
    <x v="0"/>
    <s v="Tesseramento"/>
    <x v="0"/>
    <x v="0"/>
    <x v="0"/>
    <m/>
  </r>
  <r>
    <n v="186876"/>
    <x v="0"/>
    <x v="0"/>
    <x v="2"/>
    <x v="0"/>
    <x v="8"/>
    <x v="127"/>
    <x v="0"/>
    <x v="0"/>
    <s v="Tesseramento"/>
    <x v="1"/>
    <x v="1"/>
    <x v="0"/>
    <m/>
  </r>
  <r>
    <n v="179389"/>
    <x v="0"/>
    <x v="0"/>
    <x v="0"/>
    <x v="1"/>
    <x v="8"/>
    <x v="127"/>
    <x v="0"/>
    <x v="0"/>
    <s v="Tesseramento"/>
    <x v="1"/>
    <x v="0"/>
    <x v="0"/>
    <m/>
  </r>
  <r>
    <n v="175464"/>
    <x v="0"/>
    <x v="0"/>
    <x v="0"/>
    <x v="3"/>
    <x v="8"/>
    <x v="127"/>
    <x v="0"/>
    <x v="1"/>
    <s v="Tesseramento"/>
    <x v="1"/>
    <x v="1"/>
    <x v="0"/>
    <m/>
  </r>
  <r>
    <n v="238349"/>
    <x v="0"/>
    <x v="0"/>
    <x v="1"/>
    <x v="0"/>
    <x v="11"/>
    <x v="86"/>
    <x v="0"/>
    <x v="0"/>
    <s v="Tesseramento"/>
    <x v="0"/>
    <x v="3"/>
    <x v="0"/>
    <m/>
  </r>
  <r>
    <n v="238347"/>
    <x v="1"/>
    <x v="0"/>
    <x v="1"/>
    <x v="2"/>
    <x v="7"/>
    <x v="51"/>
    <x v="0"/>
    <x v="1"/>
    <s v="Tesseramento"/>
    <x v="1"/>
    <x v="5"/>
    <x v="0"/>
    <m/>
  </r>
  <r>
    <n v="93834"/>
    <x v="0"/>
    <x v="0"/>
    <x v="0"/>
    <x v="1"/>
    <x v="7"/>
    <x v="51"/>
    <x v="0"/>
    <x v="1"/>
    <s v="Tesseramento"/>
    <x v="1"/>
    <x v="0"/>
    <x v="0"/>
    <m/>
  </r>
  <r>
    <n v="67575"/>
    <x v="0"/>
    <x v="0"/>
    <x v="0"/>
    <x v="0"/>
    <x v="11"/>
    <x v="132"/>
    <x v="0"/>
    <x v="0"/>
    <s v="Tesseramento"/>
    <x v="1"/>
    <x v="3"/>
    <x v="0"/>
    <m/>
  </r>
  <r>
    <n v="238381"/>
    <x v="0"/>
    <x v="0"/>
    <x v="1"/>
    <x v="1"/>
    <x v="4"/>
    <x v="219"/>
    <x v="0"/>
    <x v="0"/>
    <s v="Tesseramento"/>
    <x v="0"/>
    <x v="3"/>
    <x v="0"/>
    <m/>
  </r>
  <r>
    <n v="238382"/>
    <x v="0"/>
    <x v="0"/>
    <x v="1"/>
    <x v="1"/>
    <x v="4"/>
    <x v="219"/>
    <x v="0"/>
    <x v="1"/>
    <s v="Tesseramento"/>
    <x v="0"/>
    <x v="3"/>
    <x v="0"/>
    <m/>
  </r>
  <r>
    <n v="238259"/>
    <x v="0"/>
    <x v="0"/>
    <x v="1"/>
    <x v="1"/>
    <x v="10"/>
    <x v="93"/>
    <x v="0"/>
    <x v="0"/>
    <s v="Tesseramento"/>
    <x v="0"/>
    <x v="0"/>
    <x v="0"/>
    <m/>
  </r>
  <r>
    <n v="238260"/>
    <x v="0"/>
    <x v="0"/>
    <x v="1"/>
    <x v="1"/>
    <x v="10"/>
    <x v="93"/>
    <x v="0"/>
    <x v="1"/>
    <s v="Tesseramento"/>
    <x v="0"/>
    <x v="0"/>
    <x v="0"/>
    <m/>
  </r>
  <r>
    <n v="238271"/>
    <x v="0"/>
    <x v="1"/>
    <x v="1"/>
    <x v="3"/>
    <x v="4"/>
    <x v="50"/>
    <x v="0"/>
    <x v="0"/>
    <s v="Tesseramento"/>
    <x v="1"/>
    <x v="3"/>
    <x v="0"/>
    <m/>
  </r>
  <r>
    <n v="184387"/>
    <x v="0"/>
    <x v="0"/>
    <x v="0"/>
    <x v="0"/>
    <x v="2"/>
    <x v="364"/>
    <x v="0"/>
    <x v="0"/>
    <s v="Tesseramento"/>
    <x v="1"/>
    <x v="3"/>
    <x v="0"/>
    <m/>
  </r>
  <r>
    <n v="11393"/>
    <x v="0"/>
    <x v="0"/>
    <x v="0"/>
    <x v="0"/>
    <x v="2"/>
    <x v="364"/>
    <x v="0"/>
    <x v="1"/>
    <s v="Tesseramento"/>
    <x v="1"/>
    <x v="4"/>
    <x v="0"/>
    <m/>
  </r>
  <r>
    <n v="224988"/>
    <x v="1"/>
    <x v="0"/>
    <x v="2"/>
    <x v="1"/>
    <x v="7"/>
    <x v="41"/>
    <x v="0"/>
    <x v="0"/>
    <s v="Tesseramento"/>
    <x v="1"/>
    <x v="5"/>
    <x v="0"/>
    <m/>
  </r>
  <r>
    <n v="238296"/>
    <x v="1"/>
    <x v="0"/>
    <x v="1"/>
    <x v="2"/>
    <x v="1"/>
    <x v="409"/>
    <x v="0"/>
    <x v="1"/>
    <s v="Tesseramento"/>
    <x v="0"/>
    <x v="5"/>
    <x v="0"/>
    <m/>
  </r>
  <r>
    <n v="158909"/>
    <x v="0"/>
    <x v="1"/>
    <x v="2"/>
    <x v="0"/>
    <x v="10"/>
    <x v="240"/>
    <x v="0"/>
    <x v="0"/>
    <s v="Tesseramento"/>
    <x v="1"/>
    <x v="0"/>
    <x v="0"/>
    <m/>
  </r>
  <r>
    <n v="238650"/>
    <x v="0"/>
    <x v="0"/>
    <x v="1"/>
    <x v="2"/>
    <x v="10"/>
    <x v="240"/>
    <x v="0"/>
    <x v="1"/>
    <s v="Tesseramento"/>
    <x v="1"/>
    <x v="4"/>
    <x v="0"/>
    <m/>
  </r>
  <r>
    <n v="220776"/>
    <x v="1"/>
    <x v="1"/>
    <x v="0"/>
    <x v="1"/>
    <x v="7"/>
    <x v="45"/>
    <x v="0"/>
    <x v="0"/>
    <s v="Tesseramento"/>
    <x v="1"/>
    <x v="5"/>
    <x v="0"/>
    <m/>
  </r>
  <r>
    <n v="238247"/>
    <x v="0"/>
    <x v="1"/>
    <x v="1"/>
    <x v="3"/>
    <x v="7"/>
    <x v="45"/>
    <x v="0"/>
    <x v="0"/>
    <s v="Tesseramento"/>
    <x v="1"/>
    <x v="4"/>
    <x v="0"/>
    <m/>
  </r>
  <r>
    <n v="238177"/>
    <x v="0"/>
    <x v="1"/>
    <x v="1"/>
    <x v="1"/>
    <x v="7"/>
    <x v="182"/>
    <x v="0"/>
    <x v="0"/>
    <s v="Tesseramento"/>
    <x v="1"/>
    <x v="1"/>
    <x v="0"/>
    <m/>
  </r>
  <r>
    <n v="238278"/>
    <x v="0"/>
    <x v="1"/>
    <x v="1"/>
    <x v="1"/>
    <x v="11"/>
    <x v="174"/>
    <x v="0"/>
    <x v="0"/>
    <s v="Tesseramento"/>
    <x v="3"/>
    <x v="0"/>
    <x v="0"/>
    <m/>
  </r>
  <r>
    <n v="238279"/>
    <x v="0"/>
    <x v="1"/>
    <x v="1"/>
    <x v="1"/>
    <x v="11"/>
    <x v="174"/>
    <x v="0"/>
    <x v="1"/>
    <s v="Tesseramento"/>
    <x v="3"/>
    <x v="0"/>
    <x v="0"/>
    <m/>
  </r>
  <r>
    <n v="216549"/>
    <x v="0"/>
    <x v="0"/>
    <x v="0"/>
    <x v="0"/>
    <x v="7"/>
    <x v="227"/>
    <x v="0"/>
    <x v="0"/>
    <s v="Tesseramento"/>
    <x v="1"/>
    <x v="0"/>
    <x v="0"/>
    <m/>
  </r>
  <r>
    <n v="238171"/>
    <x v="1"/>
    <x v="1"/>
    <x v="1"/>
    <x v="2"/>
    <x v="7"/>
    <x v="227"/>
    <x v="0"/>
    <x v="0"/>
    <s v="Tesseramento"/>
    <x v="1"/>
    <x v="5"/>
    <x v="0"/>
    <m/>
  </r>
  <r>
    <n v="238169"/>
    <x v="0"/>
    <x v="0"/>
    <x v="1"/>
    <x v="0"/>
    <x v="7"/>
    <x v="227"/>
    <x v="0"/>
    <x v="0"/>
    <s v="Tesseramento"/>
    <x v="1"/>
    <x v="0"/>
    <x v="0"/>
    <m/>
  </r>
  <r>
    <n v="238170"/>
    <x v="0"/>
    <x v="0"/>
    <x v="1"/>
    <x v="0"/>
    <x v="7"/>
    <x v="227"/>
    <x v="0"/>
    <x v="0"/>
    <s v="Tesseramento"/>
    <x v="1"/>
    <x v="0"/>
    <x v="0"/>
    <m/>
  </r>
  <r>
    <n v="233194"/>
    <x v="1"/>
    <x v="0"/>
    <x v="0"/>
    <x v="1"/>
    <x v="4"/>
    <x v="14"/>
    <x v="0"/>
    <x v="0"/>
    <s v="Tesseramento"/>
    <x v="1"/>
    <x v="7"/>
    <x v="0"/>
    <m/>
  </r>
  <r>
    <n v="229996"/>
    <x v="0"/>
    <x v="1"/>
    <x v="0"/>
    <x v="2"/>
    <x v="11"/>
    <x v="86"/>
    <x v="0"/>
    <x v="0"/>
    <s v="Tesseramento"/>
    <x v="0"/>
    <x v="1"/>
    <x v="0"/>
    <m/>
  </r>
  <r>
    <n v="233198"/>
    <x v="1"/>
    <x v="0"/>
    <x v="0"/>
    <x v="2"/>
    <x v="4"/>
    <x v="14"/>
    <x v="0"/>
    <x v="1"/>
    <s v="Tesseramento"/>
    <x v="1"/>
    <x v="5"/>
    <x v="0"/>
    <m/>
  </r>
  <r>
    <n v="238617"/>
    <x v="0"/>
    <x v="0"/>
    <x v="1"/>
    <x v="1"/>
    <x v="4"/>
    <x v="171"/>
    <x v="0"/>
    <x v="0"/>
    <s v="Tesseramento"/>
    <x v="0"/>
    <x v="3"/>
    <x v="0"/>
    <m/>
  </r>
  <r>
    <n v="238618"/>
    <x v="0"/>
    <x v="0"/>
    <x v="1"/>
    <x v="1"/>
    <x v="4"/>
    <x v="171"/>
    <x v="0"/>
    <x v="0"/>
    <s v="Tesseramento"/>
    <x v="0"/>
    <x v="4"/>
    <x v="0"/>
    <m/>
  </r>
  <r>
    <n v="238269"/>
    <x v="0"/>
    <x v="0"/>
    <x v="1"/>
    <x v="1"/>
    <x v="7"/>
    <x v="11"/>
    <x v="0"/>
    <x v="0"/>
    <s v="Tesseramento"/>
    <x v="1"/>
    <x v="0"/>
    <x v="0"/>
    <m/>
  </r>
  <r>
    <n v="238168"/>
    <x v="0"/>
    <x v="1"/>
    <x v="1"/>
    <x v="2"/>
    <x v="7"/>
    <x v="227"/>
    <x v="0"/>
    <x v="1"/>
    <s v="Tesseramento"/>
    <x v="1"/>
    <x v="4"/>
    <x v="0"/>
    <m/>
  </r>
  <r>
    <n v="238346"/>
    <x v="0"/>
    <x v="1"/>
    <x v="1"/>
    <x v="2"/>
    <x v="7"/>
    <x v="51"/>
    <x v="0"/>
    <x v="1"/>
    <s v="Tesseramento"/>
    <x v="1"/>
    <x v="0"/>
    <x v="0"/>
    <m/>
  </r>
  <r>
    <n v="64570"/>
    <x v="0"/>
    <x v="0"/>
    <x v="0"/>
    <x v="1"/>
    <x v="10"/>
    <x v="240"/>
    <x v="0"/>
    <x v="0"/>
    <s v="Tesseramento"/>
    <x v="1"/>
    <x v="3"/>
    <x v="0"/>
    <m/>
  </r>
  <r>
    <n v="207619"/>
    <x v="0"/>
    <x v="1"/>
    <x v="2"/>
    <x v="0"/>
    <x v="10"/>
    <x v="294"/>
    <x v="0"/>
    <x v="0"/>
    <s v="Tesseramento"/>
    <x v="1"/>
    <x v="1"/>
    <x v="0"/>
    <m/>
  </r>
  <r>
    <n v="36393"/>
    <x v="0"/>
    <x v="1"/>
    <x v="0"/>
    <x v="4"/>
    <x v="7"/>
    <x v="45"/>
    <x v="0"/>
    <x v="0"/>
    <s v="Tesseramento"/>
    <x v="1"/>
    <x v="3"/>
    <x v="0"/>
    <m/>
  </r>
  <r>
    <n v="63328"/>
    <x v="0"/>
    <x v="1"/>
    <x v="2"/>
    <x v="4"/>
    <x v="2"/>
    <x v="180"/>
    <x v="0"/>
    <x v="0"/>
    <s v="Tesseramento"/>
    <x v="1"/>
    <x v="1"/>
    <x v="0"/>
    <m/>
  </r>
  <r>
    <n v="1863"/>
    <x v="0"/>
    <x v="0"/>
    <x v="0"/>
    <x v="0"/>
    <x v="11"/>
    <x v="155"/>
    <x v="0"/>
    <x v="0"/>
    <s v="Tesseramento"/>
    <x v="0"/>
    <x v="1"/>
    <x v="0"/>
    <m/>
  </r>
  <r>
    <n v="13220"/>
    <x v="0"/>
    <x v="0"/>
    <x v="0"/>
    <x v="0"/>
    <x v="11"/>
    <x v="155"/>
    <x v="0"/>
    <x v="0"/>
    <s v="Tesseramento"/>
    <x v="0"/>
    <x v="0"/>
    <x v="0"/>
    <m/>
  </r>
  <r>
    <n v="13225"/>
    <x v="0"/>
    <x v="0"/>
    <x v="0"/>
    <x v="0"/>
    <x v="11"/>
    <x v="155"/>
    <x v="0"/>
    <x v="1"/>
    <s v="Tesseramento"/>
    <x v="0"/>
    <x v="3"/>
    <x v="0"/>
    <m/>
  </r>
  <r>
    <n v="238197"/>
    <x v="0"/>
    <x v="1"/>
    <x v="1"/>
    <x v="2"/>
    <x v="7"/>
    <x v="44"/>
    <x v="0"/>
    <x v="0"/>
    <s v="Tesseramento"/>
    <x v="1"/>
    <x v="0"/>
    <x v="0"/>
    <m/>
  </r>
  <r>
    <n v="238196"/>
    <x v="1"/>
    <x v="1"/>
    <x v="1"/>
    <x v="2"/>
    <x v="7"/>
    <x v="44"/>
    <x v="0"/>
    <x v="0"/>
    <s v="Tesseramento"/>
    <x v="1"/>
    <x v="5"/>
    <x v="0"/>
    <m/>
  </r>
  <r>
    <n v="238198"/>
    <x v="0"/>
    <x v="1"/>
    <x v="1"/>
    <x v="2"/>
    <x v="7"/>
    <x v="44"/>
    <x v="0"/>
    <x v="0"/>
    <s v="Tesseramento"/>
    <x v="1"/>
    <x v="3"/>
    <x v="0"/>
    <m/>
  </r>
  <r>
    <n v="111393"/>
    <x v="0"/>
    <x v="0"/>
    <x v="0"/>
    <x v="0"/>
    <x v="7"/>
    <x v="195"/>
    <x v="0"/>
    <x v="1"/>
    <s v="Tesseramento"/>
    <x v="1"/>
    <x v="3"/>
    <x v="0"/>
    <m/>
  </r>
  <r>
    <n v="111392"/>
    <x v="0"/>
    <x v="0"/>
    <x v="0"/>
    <x v="0"/>
    <x v="7"/>
    <x v="195"/>
    <x v="0"/>
    <x v="0"/>
    <s v="Tesseramento"/>
    <x v="1"/>
    <x v="0"/>
    <x v="0"/>
    <m/>
  </r>
  <r>
    <n v="238165"/>
    <x v="0"/>
    <x v="1"/>
    <x v="1"/>
    <x v="3"/>
    <x v="12"/>
    <x v="27"/>
    <x v="0"/>
    <x v="0"/>
    <s v="Tesseramento"/>
    <x v="1"/>
    <x v="1"/>
    <x v="0"/>
    <m/>
  </r>
  <r>
    <n v="213889"/>
    <x v="0"/>
    <x v="1"/>
    <x v="0"/>
    <x v="0"/>
    <x v="8"/>
    <x v="34"/>
    <x v="0"/>
    <x v="0"/>
    <s v="Tesseramento"/>
    <x v="1"/>
    <x v="1"/>
    <x v="0"/>
    <m/>
  </r>
  <r>
    <n v="221555"/>
    <x v="0"/>
    <x v="0"/>
    <x v="0"/>
    <x v="0"/>
    <x v="4"/>
    <x v="68"/>
    <x v="0"/>
    <x v="0"/>
    <s v="Tesseramento"/>
    <x v="1"/>
    <x v="3"/>
    <x v="0"/>
    <m/>
  </r>
  <r>
    <n v="221556"/>
    <x v="0"/>
    <x v="0"/>
    <x v="0"/>
    <x v="1"/>
    <x v="4"/>
    <x v="68"/>
    <x v="0"/>
    <x v="1"/>
    <s v="Tesseramento"/>
    <x v="1"/>
    <x v="3"/>
    <x v="0"/>
    <m/>
  </r>
  <r>
    <n v="73319"/>
    <x v="0"/>
    <x v="1"/>
    <x v="2"/>
    <x v="3"/>
    <x v="7"/>
    <x v="45"/>
    <x v="0"/>
    <x v="1"/>
    <s v="Tesseramento"/>
    <x v="1"/>
    <x v="0"/>
    <x v="0"/>
    <m/>
  </r>
  <r>
    <n v="238257"/>
    <x v="0"/>
    <x v="0"/>
    <x v="1"/>
    <x v="0"/>
    <x v="7"/>
    <x v="135"/>
    <x v="0"/>
    <x v="0"/>
    <s v="Tesseramento"/>
    <x v="1"/>
    <x v="3"/>
    <x v="0"/>
    <m/>
  </r>
  <r>
    <n v="238256"/>
    <x v="0"/>
    <x v="0"/>
    <x v="1"/>
    <x v="1"/>
    <x v="7"/>
    <x v="135"/>
    <x v="0"/>
    <x v="1"/>
    <s v="Tesseramento"/>
    <x v="1"/>
    <x v="3"/>
    <x v="0"/>
    <m/>
  </r>
  <r>
    <n v="238258"/>
    <x v="0"/>
    <x v="0"/>
    <x v="1"/>
    <x v="1"/>
    <x v="7"/>
    <x v="135"/>
    <x v="0"/>
    <x v="0"/>
    <s v="Tesseramento"/>
    <x v="1"/>
    <x v="0"/>
    <x v="0"/>
    <m/>
  </r>
  <r>
    <n v="238370"/>
    <x v="0"/>
    <x v="1"/>
    <x v="1"/>
    <x v="3"/>
    <x v="7"/>
    <x v="11"/>
    <x v="0"/>
    <x v="1"/>
    <s v="Tesseramento"/>
    <x v="1"/>
    <x v="0"/>
    <x v="0"/>
    <m/>
  </r>
  <r>
    <n v="238520"/>
    <x v="1"/>
    <x v="0"/>
    <x v="1"/>
    <x v="2"/>
    <x v="11"/>
    <x v="91"/>
    <x v="0"/>
    <x v="0"/>
    <s v="Tesseramento"/>
    <x v="1"/>
    <x v="5"/>
    <x v="0"/>
    <m/>
  </r>
  <r>
    <n v="231461"/>
    <x v="0"/>
    <x v="1"/>
    <x v="0"/>
    <x v="0"/>
    <x v="4"/>
    <x v="303"/>
    <x v="0"/>
    <x v="1"/>
    <s v="Tesseramento"/>
    <x v="1"/>
    <x v="0"/>
    <x v="0"/>
    <m/>
  </r>
  <r>
    <n v="80059"/>
    <x v="0"/>
    <x v="0"/>
    <x v="0"/>
    <x v="0"/>
    <x v="7"/>
    <x v="35"/>
    <x v="0"/>
    <x v="0"/>
    <s v="Tesseramento"/>
    <x v="1"/>
    <x v="0"/>
    <x v="0"/>
    <m/>
  </r>
  <r>
    <n v="230504"/>
    <x v="0"/>
    <x v="0"/>
    <x v="0"/>
    <x v="3"/>
    <x v="8"/>
    <x v="128"/>
    <x v="0"/>
    <x v="0"/>
    <s v="Tesseramento"/>
    <x v="1"/>
    <x v="0"/>
    <x v="0"/>
    <m/>
  </r>
  <r>
    <n v="63098"/>
    <x v="0"/>
    <x v="0"/>
    <x v="2"/>
    <x v="0"/>
    <x v="1"/>
    <x v="319"/>
    <x v="0"/>
    <x v="0"/>
    <s v="Tesseramento"/>
    <x v="1"/>
    <x v="3"/>
    <x v="0"/>
    <m/>
  </r>
  <r>
    <n v="189913"/>
    <x v="0"/>
    <x v="0"/>
    <x v="0"/>
    <x v="0"/>
    <x v="1"/>
    <x v="319"/>
    <x v="0"/>
    <x v="1"/>
    <s v="Tesseramento"/>
    <x v="1"/>
    <x v="1"/>
    <x v="0"/>
    <m/>
  </r>
  <r>
    <n v="148184"/>
    <x v="0"/>
    <x v="0"/>
    <x v="0"/>
    <x v="0"/>
    <x v="7"/>
    <x v="161"/>
    <x v="0"/>
    <x v="0"/>
    <s v="Tesseramento"/>
    <x v="0"/>
    <x v="4"/>
    <x v="0"/>
    <m/>
  </r>
  <r>
    <n v="238488"/>
    <x v="1"/>
    <x v="0"/>
    <x v="1"/>
    <x v="2"/>
    <x v="15"/>
    <x v="247"/>
    <x v="0"/>
    <x v="0"/>
    <s v="Tesseramento"/>
    <x v="1"/>
    <x v="5"/>
    <x v="0"/>
    <m/>
  </r>
  <r>
    <n v="174912"/>
    <x v="0"/>
    <x v="0"/>
    <x v="2"/>
    <x v="0"/>
    <x v="12"/>
    <x v="133"/>
    <x v="0"/>
    <x v="0"/>
    <s v="Tesseramento"/>
    <x v="0"/>
    <x v="0"/>
    <x v="0"/>
    <m/>
  </r>
  <r>
    <n v="177987"/>
    <x v="1"/>
    <x v="0"/>
    <x v="0"/>
    <x v="3"/>
    <x v="0"/>
    <x v="361"/>
    <x v="0"/>
    <x v="1"/>
    <s v="Tesseramento"/>
    <x v="0"/>
    <x v="6"/>
    <x v="0"/>
    <m/>
  </r>
  <r>
    <n v="81587"/>
    <x v="0"/>
    <x v="1"/>
    <x v="0"/>
    <x v="4"/>
    <x v="10"/>
    <x v="294"/>
    <x v="0"/>
    <x v="0"/>
    <s v="Tesseramento"/>
    <x v="1"/>
    <x v="3"/>
    <x v="0"/>
    <m/>
  </r>
  <r>
    <n v="67378"/>
    <x v="0"/>
    <x v="0"/>
    <x v="0"/>
    <x v="0"/>
    <x v="2"/>
    <x v="55"/>
    <x v="0"/>
    <x v="0"/>
    <s v="Tesseramento"/>
    <x v="1"/>
    <x v="0"/>
    <x v="0"/>
    <m/>
  </r>
  <r>
    <n v="238263"/>
    <x v="0"/>
    <x v="0"/>
    <x v="1"/>
    <x v="1"/>
    <x v="2"/>
    <x v="364"/>
    <x v="0"/>
    <x v="0"/>
    <s v="Tesseramento"/>
    <x v="1"/>
    <x v="0"/>
    <x v="0"/>
    <m/>
  </r>
  <r>
    <n v="238262"/>
    <x v="0"/>
    <x v="0"/>
    <x v="1"/>
    <x v="0"/>
    <x v="2"/>
    <x v="364"/>
    <x v="0"/>
    <x v="0"/>
    <s v="Tesseramento"/>
    <x v="1"/>
    <x v="1"/>
    <x v="0"/>
    <m/>
  </r>
  <r>
    <n v="61632"/>
    <x v="0"/>
    <x v="0"/>
    <x v="0"/>
    <x v="0"/>
    <x v="2"/>
    <x v="364"/>
    <x v="0"/>
    <x v="0"/>
    <s v="Tesseramento"/>
    <x v="1"/>
    <x v="4"/>
    <x v="0"/>
    <m/>
  </r>
  <r>
    <n v="238185"/>
    <x v="0"/>
    <x v="0"/>
    <x v="1"/>
    <x v="3"/>
    <x v="10"/>
    <x v="295"/>
    <x v="0"/>
    <x v="0"/>
    <s v="Tesseramento"/>
    <x v="0"/>
    <x v="4"/>
    <x v="0"/>
    <m/>
  </r>
  <r>
    <n v="238186"/>
    <x v="0"/>
    <x v="0"/>
    <x v="1"/>
    <x v="3"/>
    <x v="10"/>
    <x v="295"/>
    <x v="0"/>
    <x v="1"/>
    <s v="Tesseramento"/>
    <x v="0"/>
    <x v="4"/>
    <x v="0"/>
    <m/>
  </r>
  <r>
    <n v="174911"/>
    <x v="0"/>
    <x v="0"/>
    <x v="2"/>
    <x v="2"/>
    <x v="12"/>
    <x v="133"/>
    <x v="0"/>
    <x v="1"/>
    <s v="Tesseramento"/>
    <x v="0"/>
    <x v="0"/>
    <x v="0"/>
    <m/>
  </r>
  <r>
    <n v="197869"/>
    <x v="0"/>
    <x v="1"/>
    <x v="0"/>
    <x v="1"/>
    <x v="7"/>
    <x v="215"/>
    <x v="0"/>
    <x v="1"/>
    <s v="Tesseramento"/>
    <x v="1"/>
    <x v="4"/>
    <x v="0"/>
    <m/>
  </r>
  <r>
    <n v="197868"/>
    <x v="0"/>
    <x v="1"/>
    <x v="0"/>
    <x v="1"/>
    <x v="7"/>
    <x v="215"/>
    <x v="0"/>
    <x v="0"/>
    <s v="Tesseramento"/>
    <x v="1"/>
    <x v="4"/>
    <x v="0"/>
    <m/>
  </r>
  <r>
    <n v="47144"/>
    <x v="0"/>
    <x v="0"/>
    <x v="2"/>
    <x v="1"/>
    <x v="7"/>
    <x v="215"/>
    <x v="0"/>
    <x v="1"/>
    <s v="Tesseramento"/>
    <x v="1"/>
    <x v="3"/>
    <x v="0"/>
    <m/>
  </r>
  <r>
    <n v="34136"/>
    <x v="0"/>
    <x v="0"/>
    <x v="0"/>
    <x v="0"/>
    <x v="7"/>
    <x v="215"/>
    <x v="0"/>
    <x v="0"/>
    <s v="Tesseramento"/>
    <x v="1"/>
    <x v="4"/>
    <x v="0"/>
    <m/>
  </r>
  <r>
    <n v="112471"/>
    <x v="0"/>
    <x v="0"/>
    <x v="0"/>
    <x v="0"/>
    <x v="12"/>
    <x v="148"/>
    <x v="0"/>
    <x v="0"/>
    <s v="Tesseramento"/>
    <x v="1"/>
    <x v="0"/>
    <x v="0"/>
    <m/>
  </r>
  <r>
    <n v="140520"/>
    <x v="1"/>
    <x v="0"/>
    <x v="0"/>
    <x v="0"/>
    <x v="12"/>
    <x v="148"/>
    <x v="0"/>
    <x v="1"/>
    <s v="Tesseramento"/>
    <x v="1"/>
    <x v="2"/>
    <x v="0"/>
    <m/>
  </r>
  <r>
    <n v="228212"/>
    <x v="0"/>
    <x v="1"/>
    <x v="0"/>
    <x v="2"/>
    <x v="12"/>
    <x v="148"/>
    <x v="0"/>
    <x v="0"/>
    <s v="Tesseramento"/>
    <x v="1"/>
    <x v="4"/>
    <x v="0"/>
    <m/>
  </r>
  <r>
    <n v="58334"/>
    <x v="0"/>
    <x v="0"/>
    <x v="0"/>
    <x v="0"/>
    <x v="10"/>
    <x v="391"/>
    <x v="0"/>
    <x v="0"/>
    <s v="Tesseramento"/>
    <x v="1"/>
    <x v="0"/>
    <x v="0"/>
    <m/>
  </r>
  <r>
    <n v="7665"/>
    <x v="0"/>
    <x v="0"/>
    <x v="0"/>
    <x v="0"/>
    <x v="7"/>
    <x v="215"/>
    <x v="0"/>
    <x v="0"/>
    <s v="Tesseramento"/>
    <x v="1"/>
    <x v="0"/>
    <x v="0"/>
    <m/>
  </r>
  <r>
    <n v="143824"/>
    <x v="0"/>
    <x v="0"/>
    <x v="0"/>
    <x v="3"/>
    <x v="7"/>
    <x v="135"/>
    <x v="0"/>
    <x v="0"/>
    <s v="Tesseramento"/>
    <x v="1"/>
    <x v="4"/>
    <x v="0"/>
    <m/>
  </r>
  <r>
    <n v="167410"/>
    <x v="0"/>
    <x v="0"/>
    <x v="0"/>
    <x v="0"/>
    <x v="11"/>
    <x v="142"/>
    <x v="0"/>
    <x v="0"/>
    <s v="Tesseramento"/>
    <x v="1"/>
    <x v="1"/>
    <x v="0"/>
    <m/>
  </r>
  <r>
    <n v="132579"/>
    <x v="0"/>
    <x v="0"/>
    <x v="0"/>
    <x v="0"/>
    <x v="11"/>
    <x v="142"/>
    <x v="0"/>
    <x v="0"/>
    <s v="Tesseramento"/>
    <x v="1"/>
    <x v="1"/>
    <x v="0"/>
    <m/>
  </r>
  <r>
    <n v="238389"/>
    <x v="1"/>
    <x v="0"/>
    <x v="1"/>
    <x v="3"/>
    <x v="13"/>
    <x v="188"/>
    <x v="0"/>
    <x v="1"/>
    <s v="Tesseramento"/>
    <x v="1"/>
    <x v="5"/>
    <x v="0"/>
    <m/>
  </r>
  <r>
    <n v="238388"/>
    <x v="1"/>
    <x v="0"/>
    <x v="1"/>
    <x v="3"/>
    <x v="13"/>
    <x v="188"/>
    <x v="0"/>
    <x v="0"/>
    <s v="Tesseramento"/>
    <x v="1"/>
    <x v="5"/>
    <x v="0"/>
    <m/>
  </r>
  <r>
    <n v="135027"/>
    <x v="0"/>
    <x v="0"/>
    <x v="0"/>
    <x v="0"/>
    <x v="2"/>
    <x v="79"/>
    <x v="0"/>
    <x v="0"/>
    <s v="Tesseramento"/>
    <x v="1"/>
    <x v="1"/>
    <x v="0"/>
    <m/>
  </r>
  <r>
    <n v="238387"/>
    <x v="0"/>
    <x v="0"/>
    <x v="1"/>
    <x v="2"/>
    <x v="13"/>
    <x v="188"/>
    <x v="0"/>
    <x v="0"/>
    <s v="Tesseramento"/>
    <x v="1"/>
    <x v="0"/>
    <x v="0"/>
    <m/>
  </r>
  <r>
    <n v="193825"/>
    <x v="0"/>
    <x v="0"/>
    <x v="2"/>
    <x v="1"/>
    <x v="10"/>
    <x v="306"/>
    <x v="0"/>
    <x v="0"/>
    <s v="Tesseramento"/>
    <x v="1"/>
    <x v="0"/>
    <x v="0"/>
    <m/>
  </r>
  <r>
    <n v="238224"/>
    <x v="0"/>
    <x v="0"/>
    <x v="1"/>
    <x v="1"/>
    <x v="10"/>
    <x v="306"/>
    <x v="0"/>
    <x v="0"/>
    <s v="Tesseramento"/>
    <x v="1"/>
    <x v="0"/>
    <x v="0"/>
    <m/>
  </r>
  <r>
    <n v="238229"/>
    <x v="0"/>
    <x v="0"/>
    <x v="1"/>
    <x v="1"/>
    <x v="10"/>
    <x v="306"/>
    <x v="0"/>
    <x v="1"/>
    <s v="Tesseramento"/>
    <x v="1"/>
    <x v="0"/>
    <x v="0"/>
    <m/>
  </r>
  <r>
    <n v="238225"/>
    <x v="1"/>
    <x v="0"/>
    <x v="1"/>
    <x v="1"/>
    <x v="10"/>
    <x v="306"/>
    <x v="0"/>
    <x v="1"/>
    <s v="Tesseramento"/>
    <x v="1"/>
    <x v="5"/>
    <x v="0"/>
    <m/>
  </r>
  <r>
    <n v="238226"/>
    <x v="1"/>
    <x v="0"/>
    <x v="1"/>
    <x v="1"/>
    <x v="10"/>
    <x v="306"/>
    <x v="0"/>
    <x v="1"/>
    <s v="Tesseramento"/>
    <x v="1"/>
    <x v="5"/>
    <x v="0"/>
    <m/>
  </r>
  <r>
    <n v="238204"/>
    <x v="1"/>
    <x v="1"/>
    <x v="1"/>
    <x v="2"/>
    <x v="2"/>
    <x v="332"/>
    <x v="0"/>
    <x v="0"/>
    <s v="Tesseramento"/>
    <x v="1"/>
    <x v="5"/>
    <x v="0"/>
    <m/>
  </r>
  <r>
    <n v="119615"/>
    <x v="0"/>
    <x v="0"/>
    <x v="0"/>
    <x v="1"/>
    <x v="7"/>
    <x v="74"/>
    <x v="0"/>
    <x v="1"/>
    <s v="Tesseramento"/>
    <x v="1"/>
    <x v="4"/>
    <x v="0"/>
    <m/>
  </r>
  <r>
    <n v="119617"/>
    <x v="0"/>
    <x v="0"/>
    <x v="0"/>
    <x v="1"/>
    <x v="7"/>
    <x v="74"/>
    <x v="0"/>
    <x v="0"/>
    <s v="Tesseramento"/>
    <x v="1"/>
    <x v="3"/>
    <x v="0"/>
    <m/>
  </r>
  <r>
    <n v="238232"/>
    <x v="0"/>
    <x v="0"/>
    <x v="1"/>
    <x v="2"/>
    <x v="7"/>
    <x v="202"/>
    <x v="0"/>
    <x v="1"/>
    <s v="Tesseramento"/>
    <x v="1"/>
    <x v="3"/>
    <x v="0"/>
    <m/>
  </r>
  <r>
    <n v="238230"/>
    <x v="0"/>
    <x v="0"/>
    <x v="1"/>
    <x v="2"/>
    <x v="7"/>
    <x v="202"/>
    <x v="0"/>
    <x v="0"/>
    <s v="Tesseramento"/>
    <x v="1"/>
    <x v="0"/>
    <x v="0"/>
    <m/>
  </r>
  <r>
    <n v="238735"/>
    <x v="0"/>
    <x v="0"/>
    <x v="1"/>
    <x v="3"/>
    <x v="2"/>
    <x v="79"/>
    <x v="0"/>
    <x v="1"/>
    <s v="Tesseramento"/>
    <x v="1"/>
    <x v="4"/>
    <x v="0"/>
    <m/>
  </r>
  <r>
    <n v="238233"/>
    <x v="1"/>
    <x v="0"/>
    <x v="1"/>
    <x v="2"/>
    <x v="7"/>
    <x v="202"/>
    <x v="0"/>
    <x v="1"/>
    <s v="Tesseramento"/>
    <x v="1"/>
    <x v="5"/>
    <x v="0"/>
    <m/>
  </r>
  <r>
    <n v="238195"/>
    <x v="0"/>
    <x v="0"/>
    <x v="1"/>
    <x v="1"/>
    <x v="2"/>
    <x v="292"/>
    <x v="0"/>
    <x v="0"/>
    <s v="Tesseramento"/>
    <x v="1"/>
    <x v="4"/>
    <x v="0"/>
    <m/>
  </r>
  <r>
    <n v="238235"/>
    <x v="1"/>
    <x v="0"/>
    <x v="1"/>
    <x v="2"/>
    <x v="7"/>
    <x v="202"/>
    <x v="0"/>
    <x v="0"/>
    <s v="Tesseramento"/>
    <x v="1"/>
    <x v="7"/>
    <x v="0"/>
    <m/>
  </r>
  <r>
    <n v="238234"/>
    <x v="1"/>
    <x v="0"/>
    <x v="1"/>
    <x v="2"/>
    <x v="7"/>
    <x v="202"/>
    <x v="0"/>
    <x v="1"/>
    <s v="Tesseramento"/>
    <x v="1"/>
    <x v="5"/>
    <x v="0"/>
    <m/>
  </r>
  <r>
    <n v="15069"/>
    <x v="0"/>
    <x v="0"/>
    <x v="0"/>
    <x v="0"/>
    <x v="7"/>
    <x v="202"/>
    <x v="0"/>
    <x v="0"/>
    <s v="Tesseramento"/>
    <x v="1"/>
    <x v="4"/>
    <x v="0"/>
    <m/>
  </r>
  <r>
    <n v="238231"/>
    <x v="1"/>
    <x v="0"/>
    <x v="1"/>
    <x v="2"/>
    <x v="7"/>
    <x v="202"/>
    <x v="0"/>
    <x v="0"/>
    <s v="Tesseramento"/>
    <x v="1"/>
    <x v="5"/>
    <x v="0"/>
    <m/>
  </r>
  <r>
    <n v="238194"/>
    <x v="0"/>
    <x v="0"/>
    <x v="1"/>
    <x v="1"/>
    <x v="2"/>
    <x v="292"/>
    <x v="0"/>
    <x v="0"/>
    <s v="Tesseramento"/>
    <x v="1"/>
    <x v="1"/>
    <x v="0"/>
    <m/>
  </r>
  <r>
    <n v="238175"/>
    <x v="0"/>
    <x v="1"/>
    <x v="1"/>
    <x v="0"/>
    <x v="7"/>
    <x v="182"/>
    <x v="0"/>
    <x v="0"/>
    <s v="Tesseramento"/>
    <x v="1"/>
    <x v="1"/>
    <x v="0"/>
    <m/>
  </r>
  <r>
    <n v="231064"/>
    <x v="1"/>
    <x v="0"/>
    <x v="0"/>
    <x v="3"/>
    <x v="13"/>
    <x v="188"/>
    <x v="0"/>
    <x v="1"/>
    <s v="Tesseramento"/>
    <x v="1"/>
    <x v="5"/>
    <x v="0"/>
    <m/>
  </r>
  <r>
    <n v="183690"/>
    <x v="1"/>
    <x v="0"/>
    <x v="0"/>
    <x v="0"/>
    <x v="13"/>
    <x v="188"/>
    <x v="0"/>
    <x v="0"/>
    <s v="Tesseramento"/>
    <x v="1"/>
    <x v="5"/>
    <x v="0"/>
    <m/>
  </r>
  <r>
    <n v="3447"/>
    <x v="0"/>
    <x v="0"/>
    <x v="0"/>
    <x v="0"/>
    <x v="13"/>
    <x v="188"/>
    <x v="0"/>
    <x v="0"/>
    <s v="Tesseramento"/>
    <x v="1"/>
    <x v="3"/>
    <x v="0"/>
    <m/>
  </r>
  <r>
    <n v="40540"/>
    <x v="0"/>
    <x v="0"/>
    <x v="0"/>
    <x v="0"/>
    <x v="13"/>
    <x v="188"/>
    <x v="0"/>
    <x v="0"/>
    <s v="Tesseramento"/>
    <x v="1"/>
    <x v="0"/>
    <x v="0"/>
    <m/>
  </r>
  <r>
    <n v="238310"/>
    <x v="1"/>
    <x v="0"/>
    <x v="1"/>
    <x v="2"/>
    <x v="2"/>
    <x v="55"/>
    <x v="0"/>
    <x v="0"/>
    <s v="Tesseramento"/>
    <x v="1"/>
    <x v="7"/>
    <x v="0"/>
    <m/>
  </r>
  <r>
    <n v="238734"/>
    <x v="1"/>
    <x v="0"/>
    <x v="1"/>
    <x v="2"/>
    <x v="2"/>
    <x v="79"/>
    <x v="0"/>
    <x v="1"/>
    <s v="Tesseramento"/>
    <x v="1"/>
    <x v="5"/>
    <x v="0"/>
    <m/>
  </r>
  <r>
    <n v="238176"/>
    <x v="0"/>
    <x v="1"/>
    <x v="1"/>
    <x v="1"/>
    <x v="7"/>
    <x v="182"/>
    <x v="0"/>
    <x v="0"/>
    <s v="Tesseramento"/>
    <x v="1"/>
    <x v="0"/>
    <x v="0"/>
    <m/>
  </r>
  <r>
    <n v="238178"/>
    <x v="0"/>
    <x v="1"/>
    <x v="1"/>
    <x v="1"/>
    <x v="7"/>
    <x v="182"/>
    <x v="0"/>
    <x v="0"/>
    <s v="Tesseramento"/>
    <x v="1"/>
    <x v="0"/>
    <x v="0"/>
    <m/>
  </r>
  <r>
    <n v="238174"/>
    <x v="0"/>
    <x v="1"/>
    <x v="1"/>
    <x v="1"/>
    <x v="7"/>
    <x v="182"/>
    <x v="0"/>
    <x v="0"/>
    <s v="Tesseramento"/>
    <x v="1"/>
    <x v="1"/>
    <x v="0"/>
    <m/>
  </r>
  <r>
    <n v="238627"/>
    <x v="0"/>
    <x v="1"/>
    <x v="1"/>
    <x v="0"/>
    <x v="4"/>
    <x v="235"/>
    <x v="0"/>
    <x v="0"/>
    <s v="Tesseramento"/>
    <x v="0"/>
    <x v="0"/>
    <x v="0"/>
    <m/>
  </r>
  <r>
    <n v="127902"/>
    <x v="0"/>
    <x v="0"/>
    <x v="0"/>
    <x v="0"/>
    <x v="4"/>
    <x v="235"/>
    <x v="0"/>
    <x v="0"/>
    <s v="Tesseramento"/>
    <x v="0"/>
    <x v="0"/>
    <x v="0"/>
    <m/>
  </r>
  <r>
    <n v="228352"/>
    <x v="1"/>
    <x v="0"/>
    <x v="0"/>
    <x v="3"/>
    <x v="4"/>
    <x v="235"/>
    <x v="0"/>
    <x v="1"/>
    <s v="Tesseramento"/>
    <x v="0"/>
    <x v="5"/>
    <x v="0"/>
    <m/>
  </r>
  <r>
    <n v="238227"/>
    <x v="0"/>
    <x v="1"/>
    <x v="1"/>
    <x v="2"/>
    <x v="10"/>
    <x v="306"/>
    <x v="0"/>
    <x v="0"/>
    <s v="Tesseramento"/>
    <x v="1"/>
    <x v="0"/>
    <x v="0"/>
    <m/>
  </r>
  <r>
    <n v="222301"/>
    <x v="0"/>
    <x v="0"/>
    <x v="0"/>
    <x v="2"/>
    <x v="7"/>
    <x v="211"/>
    <x v="0"/>
    <x v="0"/>
    <s v="Tesseramento"/>
    <x v="1"/>
    <x v="4"/>
    <x v="0"/>
    <m/>
  </r>
  <r>
    <n v="222304"/>
    <x v="0"/>
    <x v="0"/>
    <x v="0"/>
    <x v="2"/>
    <x v="7"/>
    <x v="211"/>
    <x v="0"/>
    <x v="1"/>
    <s v="Tesseramento"/>
    <x v="1"/>
    <x v="3"/>
    <x v="0"/>
    <m/>
  </r>
  <r>
    <n v="238228"/>
    <x v="0"/>
    <x v="1"/>
    <x v="1"/>
    <x v="2"/>
    <x v="10"/>
    <x v="306"/>
    <x v="0"/>
    <x v="0"/>
    <s v="Tesseramento"/>
    <x v="1"/>
    <x v="1"/>
    <x v="0"/>
    <m/>
  </r>
  <r>
    <n v="238223"/>
    <x v="0"/>
    <x v="1"/>
    <x v="1"/>
    <x v="2"/>
    <x v="10"/>
    <x v="306"/>
    <x v="0"/>
    <x v="0"/>
    <s v="Tesseramento"/>
    <x v="1"/>
    <x v="0"/>
    <x v="0"/>
    <m/>
  </r>
  <r>
    <n v="238166"/>
    <x v="0"/>
    <x v="0"/>
    <x v="1"/>
    <x v="1"/>
    <x v="1"/>
    <x v="201"/>
    <x v="0"/>
    <x v="0"/>
    <s v="Tesseramento"/>
    <x v="0"/>
    <x v="3"/>
    <x v="0"/>
    <m/>
  </r>
  <r>
    <n v="238249"/>
    <x v="0"/>
    <x v="1"/>
    <x v="1"/>
    <x v="2"/>
    <x v="7"/>
    <x v="211"/>
    <x v="0"/>
    <x v="0"/>
    <s v="Tesseramento"/>
    <x v="1"/>
    <x v="0"/>
    <x v="0"/>
    <m/>
  </r>
  <r>
    <n v="193399"/>
    <x v="0"/>
    <x v="0"/>
    <x v="0"/>
    <x v="0"/>
    <x v="15"/>
    <x v="203"/>
    <x v="0"/>
    <x v="0"/>
    <s v="Tesseramento"/>
    <x v="1"/>
    <x v="1"/>
    <x v="0"/>
    <m/>
  </r>
  <r>
    <n v="20293"/>
    <x v="0"/>
    <x v="0"/>
    <x v="2"/>
    <x v="4"/>
    <x v="10"/>
    <x v="93"/>
    <x v="0"/>
    <x v="0"/>
    <s v="Tesseramento"/>
    <x v="0"/>
    <x v="0"/>
    <x v="0"/>
    <m/>
  </r>
  <r>
    <n v="212620"/>
    <x v="0"/>
    <x v="1"/>
    <x v="0"/>
    <x v="2"/>
    <x v="7"/>
    <x v="211"/>
    <x v="0"/>
    <x v="0"/>
    <s v="Tesseramento"/>
    <x v="1"/>
    <x v="0"/>
    <x v="0"/>
    <m/>
  </r>
  <r>
    <n v="232118"/>
    <x v="0"/>
    <x v="1"/>
    <x v="0"/>
    <x v="1"/>
    <x v="1"/>
    <x v="284"/>
    <x v="0"/>
    <x v="0"/>
    <s v="Tesseramento"/>
    <x v="0"/>
    <x v="0"/>
    <x v="0"/>
    <m/>
  </r>
  <r>
    <n v="238243"/>
    <x v="0"/>
    <x v="1"/>
    <x v="1"/>
    <x v="1"/>
    <x v="1"/>
    <x v="284"/>
    <x v="0"/>
    <x v="0"/>
    <s v="Tesseramento"/>
    <x v="0"/>
    <x v="0"/>
    <x v="0"/>
    <m/>
  </r>
  <r>
    <n v="238244"/>
    <x v="1"/>
    <x v="1"/>
    <x v="1"/>
    <x v="1"/>
    <x v="1"/>
    <x v="284"/>
    <x v="0"/>
    <x v="0"/>
    <s v="Tesseramento"/>
    <x v="0"/>
    <x v="7"/>
    <x v="0"/>
    <m/>
  </r>
  <r>
    <n v="238308"/>
    <x v="0"/>
    <x v="1"/>
    <x v="1"/>
    <x v="1"/>
    <x v="11"/>
    <x v="221"/>
    <x v="0"/>
    <x v="0"/>
    <s v="Tesseramento"/>
    <x v="1"/>
    <x v="3"/>
    <x v="0"/>
    <m/>
  </r>
  <r>
    <n v="90598"/>
    <x v="0"/>
    <x v="0"/>
    <x v="0"/>
    <x v="0"/>
    <x v="2"/>
    <x v="153"/>
    <x v="0"/>
    <x v="0"/>
    <s v="Tesseramento"/>
    <x v="0"/>
    <x v="0"/>
    <x v="0"/>
    <m/>
  </r>
  <r>
    <n v="213493"/>
    <x v="0"/>
    <x v="1"/>
    <x v="2"/>
    <x v="1"/>
    <x v="2"/>
    <x v="153"/>
    <x v="0"/>
    <x v="0"/>
    <s v="Tesseramento"/>
    <x v="0"/>
    <x v="3"/>
    <x v="0"/>
    <m/>
  </r>
  <r>
    <n v="213886"/>
    <x v="0"/>
    <x v="0"/>
    <x v="0"/>
    <x v="1"/>
    <x v="7"/>
    <x v="161"/>
    <x v="0"/>
    <x v="0"/>
    <s v="Tesseramento"/>
    <x v="0"/>
    <x v="4"/>
    <x v="0"/>
    <m/>
  </r>
  <r>
    <n v="198510"/>
    <x v="0"/>
    <x v="0"/>
    <x v="0"/>
    <x v="0"/>
    <x v="7"/>
    <x v="210"/>
    <x v="0"/>
    <x v="0"/>
    <s v="Tesseramento"/>
    <x v="0"/>
    <x v="4"/>
    <x v="0"/>
    <m/>
  </r>
  <r>
    <n v="160619"/>
    <x v="0"/>
    <x v="0"/>
    <x v="2"/>
    <x v="0"/>
    <x v="4"/>
    <x v="184"/>
    <x v="0"/>
    <x v="0"/>
    <s v="Tesseramento"/>
    <x v="0"/>
    <x v="4"/>
    <x v="0"/>
    <m/>
  </r>
  <r>
    <n v="160618"/>
    <x v="0"/>
    <x v="0"/>
    <x v="2"/>
    <x v="1"/>
    <x v="4"/>
    <x v="184"/>
    <x v="0"/>
    <x v="1"/>
    <s v="Tesseramento"/>
    <x v="0"/>
    <x v="4"/>
    <x v="0"/>
    <m/>
  </r>
  <r>
    <n v="238369"/>
    <x v="0"/>
    <x v="1"/>
    <x v="1"/>
    <x v="1"/>
    <x v="1"/>
    <x v="1"/>
    <x v="0"/>
    <x v="0"/>
    <s v="Tesseramento"/>
    <x v="0"/>
    <x v="1"/>
    <x v="0"/>
    <m/>
  </r>
  <r>
    <n v="238338"/>
    <x v="0"/>
    <x v="0"/>
    <x v="1"/>
    <x v="3"/>
    <x v="11"/>
    <x v="244"/>
    <x v="0"/>
    <x v="0"/>
    <s v="Tesseramento"/>
    <x v="0"/>
    <x v="3"/>
    <x v="0"/>
    <m/>
  </r>
  <r>
    <n v="121484"/>
    <x v="0"/>
    <x v="0"/>
    <x v="2"/>
    <x v="1"/>
    <x v="11"/>
    <x v="186"/>
    <x v="0"/>
    <x v="0"/>
    <s v="Tesseramento"/>
    <x v="0"/>
    <x v="0"/>
    <x v="0"/>
    <m/>
  </r>
  <r>
    <n v="92655"/>
    <x v="0"/>
    <x v="0"/>
    <x v="0"/>
    <x v="1"/>
    <x v="10"/>
    <x v="228"/>
    <x v="0"/>
    <x v="0"/>
    <s v="Tesseramento"/>
    <x v="1"/>
    <x v="3"/>
    <x v="0"/>
    <m/>
  </r>
  <r>
    <n v="197998"/>
    <x v="0"/>
    <x v="0"/>
    <x v="0"/>
    <x v="1"/>
    <x v="7"/>
    <x v="74"/>
    <x v="0"/>
    <x v="0"/>
    <s v="Tesseramento"/>
    <x v="1"/>
    <x v="3"/>
    <x v="0"/>
    <m/>
  </r>
  <r>
    <n v="115289"/>
    <x v="0"/>
    <x v="0"/>
    <x v="0"/>
    <x v="0"/>
    <x v="7"/>
    <x v="74"/>
    <x v="0"/>
    <x v="0"/>
    <s v="Tesseramento"/>
    <x v="1"/>
    <x v="4"/>
    <x v="0"/>
    <m/>
  </r>
  <r>
    <n v="238173"/>
    <x v="0"/>
    <x v="0"/>
    <x v="1"/>
    <x v="1"/>
    <x v="7"/>
    <x v="182"/>
    <x v="0"/>
    <x v="1"/>
    <s v="Tesseramento"/>
    <x v="1"/>
    <x v="0"/>
    <x v="0"/>
    <m/>
  </r>
  <r>
    <n v="123194"/>
    <x v="0"/>
    <x v="0"/>
    <x v="0"/>
    <x v="0"/>
    <x v="13"/>
    <x v="369"/>
    <x v="0"/>
    <x v="0"/>
    <s v="Tesseramento"/>
    <x v="1"/>
    <x v="1"/>
    <x v="0"/>
    <m/>
  </r>
  <r>
    <n v="238203"/>
    <x v="0"/>
    <x v="0"/>
    <x v="1"/>
    <x v="1"/>
    <x v="4"/>
    <x v="368"/>
    <x v="0"/>
    <x v="0"/>
    <s v="Tesseramento"/>
    <x v="1"/>
    <x v="3"/>
    <x v="0"/>
    <m/>
  </r>
  <r>
    <n v="238180"/>
    <x v="0"/>
    <x v="0"/>
    <x v="1"/>
    <x v="1"/>
    <x v="2"/>
    <x v="139"/>
    <x v="0"/>
    <x v="0"/>
    <s v="Tesseramento"/>
    <x v="1"/>
    <x v="3"/>
    <x v="0"/>
    <m/>
  </r>
  <r>
    <n v="238179"/>
    <x v="0"/>
    <x v="0"/>
    <x v="1"/>
    <x v="1"/>
    <x v="2"/>
    <x v="139"/>
    <x v="0"/>
    <x v="0"/>
    <s v="Tesseramento"/>
    <x v="1"/>
    <x v="3"/>
    <x v="0"/>
    <m/>
  </r>
  <r>
    <n v="194286"/>
    <x v="0"/>
    <x v="0"/>
    <x v="2"/>
    <x v="2"/>
    <x v="8"/>
    <x v="115"/>
    <x v="0"/>
    <x v="1"/>
    <s v="Tesseramento"/>
    <x v="1"/>
    <x v="0"/>
    <x v="0"/>
    <m/>
  </r>
  <r>
    <n v="238181"/>
    <x v="0"/>
    <x v="0"/>
    <x v="1"/>
    <x v="1"/>
    <x v="2"/>
    <x v="139"/>
    <x v="0"/>
    <x v="0"/>
    <s v="Tesseramento"/>
    <x v="1"/>
    <x v="4"/>
    <x v="0"/>
    <m/>
  </r>
  <r>
    <n v="238289"/>
    <x v="0"/>
    <x v="1"/>
    <x v="1"/>
    <x v="1"/>
    <x v="7"/>
    <x v="45"/>
    <x v="0"/>
    <x v="1"/>
    <s v="Tesseramento"/>
    <x v="1"/>
    <x v="0"/>
    <x v="0"/>
    <m/>
  </r>
  <r>
    <n v="87753"/>
    <x v="0"/>
    <x v="0"/>
    <x v="0"/>
    <x v="0"/>
    <x v="10"/>
    <x v="63"/>
    <x v="0"/>
    <x v="0"/>
    <s v="Tesseramento"/>
    <x v="0"/>
    <x v="3"/>
    <x v="0"/>
    <m/>
  </r>
  <r>
    <n v="238221"/>
    <x v="0"/>
    <x v="1"/>
    <x v="1"/>
    <x v="1"/>
    <x v="7"/>
    <x v="205"/>
    <x v="0"/>
    <x v="0"/>
    <s v="Tesseramento"/>
    <x v="1"/>
    <x v="0"/>
    <x v="0"/>
    <m/>
  </r>
  <r>
    <n v="75314"/>
    <x v="0"/>
    <x v="0"/>
    <x v="0"/>
    <x v="4"/>
    <x v="4"/>
    <x v="149"/>
    <x v="0"/>
    <x v="0"/>
    <s v="Tesseramento"/>
    <x v="1"/>
    <x v="4"/>
    <x v="0"/>
    <m/>
  </r>
  <r>
    <n v="238182"/>
    <x v="0"/>
    <x v="1"/>
    <x v="1"/>
    <x v="2"/>
    <x v="7"/>
    <x v="74"/>
    <x v="0"/>
    <x v="0"/>
    <s v="Tesseramento"/>
    <x v="1"/>
    <x v="0"/>
    <x v="0"/>
    <m/>
  </r>
  <r>
    <n v="238220"/>
    <x v="0"/>
    <x v="0"/>
    <x v="1"/>
    <x v="1"/>
    <x v="7"/>
    <x v="205"/>
    <x v="0"/>
    <x v="0"/>
    <s v="Tesseramento"/>
    <x v="1"/>
    <x v="1"/>
    <x v="0"/>
    <m/>
  </r>
  <r>
    <n v="238193"/>
    <x v="1"/>
    <x v="1"/>
    <x v="1"/>
    <x v="1"/>
    <x v="11"/>
    <x v="339"/>
    <x v="0"/>
    <x v="0"/>
    <s v="Tesseramento"/>
    <x v="1"/>
    <x v="5"/>
    <x v="0"/>
    <m/>
  </r>
  <r>
    <n v="104207"/>
    <x v="0"/>
    <x v="0"/>
    <x v="0"/>
    <x v="0"/>
    <x v="1"/>
    <x v="324"/>
    <x v="0"/>
    <x v="1"/>
    <s v="Tesseramento"/>
    <x v="1"/>
    <x v="3"/>
    <x v="0"/>
    <m/>
  </r>
  <r>
    <n v="238217"/>
    <x v="0"/>
    <x v="0"/>
    <x v="1"/>
    <x v="1"/>
    <x v="2"/>
    <x v="313"/>
    <x v="0"/>
    <x v="0"/>
    <s v="Tesseramento"/>
    <x v="1"/>
    <x v="3"/>
    <x v="0"/>
    <m/>
  </r>
  <r>
    <n v="204571"/>
    <x v="0"/>
    <x v="0"/>
    <x v="0"/>
    <x v="0"/>
    <x v="4"/>
    <x v="58"/>
    <x v="0"/>
    <x v="0"/>
    <s v="Tesseramento"/>
    <x v="1"/>
    <x v="3"/>
    <x v="0"/>
    <m/>
  </r>
  <r>
    <n v="40595"/>
    <x v="0"/>
    <x v="0"/>
    <x v="0"/>
    <x v="0"/>
    <x v="4"/>
    <x v="58"/>
    <x v="0"/>
    <x v="0"/>
    <s v="Tesseramento"/>
    <x v="1"/>
    <x v="3"/>
    <x v="0"/>
    <m/>
  </r>
  <r>
    <n v="157456"/>
    <x v="0"/>
    <x v="0"/>
    <x v="0"/>
    <x v="0"/>
    <x v="4"/>
    <x v="58"/>
    <x v="0"/>
    <x v="0"/>
    <s v="Tesseramento"/>
    <x v="1"/>
    <x v="0"/>
    <x v="0"/>
    <m/>
  </r>
  <r>
    <n v="238192"/>
    <x v="0"/>
    <x v="1"/>
    <x v="1"/>
    <x v="0"/>
    <x v="11"/>
    <x v="339"/>
    <x v="0"/>
    <x v="0"/>
    <s v="Tesseramento"/>
    <x v="1"/>
    <x v="1"/>
    <x v="0"/>
    <m/>
  </r>
  <r>
    <n v="238394"/>
    <x v="0"/>
    <x v="1"/>
    <x v="1"/>
    <x v="2"/>
    <x v="4"/>
    <x v="58"/>
    <x v="0"/>
    <x v="0"/>
    <s v="Tesseramento"/>
    <x v="1"/>
    <x v="0"/>
    <x v="0"/>
    <m/>
  </r>
  <r>
    <n v="34306"/>
    <x v="0"/>
    <x v="0"/>
    <x v="0"/>
    <x v="0"/>
    <x v="7"/>
    <x v="74"/>
    <x v="0"/>
    <x v="0"/>
    <s v="Tesseramento"/>
    <x v="1"/>
    <x v="4"/>
    <x v="0"/>
    <m/>
  </r>
  <r>
    <n v="207306"/>
    <x v="0"/>
    <x v="0"/>
    <x v="0"/>
    <x v="0"/>
    <x v="0"/>
    <x v="206"/>
    <x v="0"/>
    <x v="0"/>
    <s v="Tesseramento"/>
    <x v="1"/>
    <x v="0"/>
    <x v="0"/>
    <m/>
  </r>
  <r>
    <n v="238183"/>
    <x v="0"/>
    <x v="0"/>
    <x v="1"/>
    <x v="1"/>
    <x v="7"/>
    <x v="74"/>
    <x v="0"/>
    <x v="0"/>
    <s v="Tesseramento"/>
    <x v="1"/>
    <x v="3"/>
    <x v="0"/>
    <m/>
  </r>
  <r>
    <n v="71949"/>
    <x v="0"/>
    <x v="0"/>
    <x v="0"/>
    <x v="0"/>
    <x v="4"/>
    <x v="125"/>
    <x v="0"/>
    <x v="1"/>
    <s v="Tesseramento"/>
    <x v="1"/>
    <x v="3"/>
    <x v="0"/>
    <m/>
  </r>
  <r>
    <n v="110788"/>
    <x v="0"/>
    <x v="0"/>
    <x v="0"/>
    <x v="0"/>
    <x v="4"/>
    <x v="125"/>
    <x v="0"/>
    <x v="0"/>
    <s v="Tesseramento"/>
    <x v="1"/>
    <x v="4"/>
    <x v="0"/>
    <m/>
  </r>
  <r>
    <n v="238216"/>
    <x v="0"/>
    <x v="0"/>
    <x v="1"/>
    <x v="1"/>
    <x v="7"/>
    <x v="210"/>
    <x v="0"/>
    <x v="0"/>
    <s v="Tesseramento"/>
    <x v="0"/>
    <x v="0"/>
    <x v="0"/>
    <m/>
  </r>
  <r>
    <n v="238261"/>
    <x v="0"/>
    <x v="1"/>
    <x v="1"/>
    <x v="1"/>
    <x v="0"/>
    <x v="206"/>
    <x v="0"/>
    <x v="0"/>
    <s v="Tesseramento"/>
    <x v="1"/>
    <x v="0"/>
    <x v="0"/>
    <m/>
  </r>
  <r>
    <n v="192266"/>
    <x v="1"/>
    <x v="0"/>
    <x v="2"/>
    <x v="2"/>
    <x v="11"/>
    <x v="363"/>
    <x v="0"/>
    <x v="0"/>
    <s v="Tesseramento"/>
    <x v="1"/>
    <x v="7"/>
    <x v="0"/>
    <m/>
  </r>
  <r>
    <n v="134656"/>
    <x v="0"/>
    <x v="0"/>
    <x v="2"/>
    <x v="2"/>
    <x v="11"/>
    <x v="363"/>
    <x v="0"/>
    <x v="1"/>
    <s v="Tesseramento"/>
    <x v="1"/>
    <x v="3"/>
    <x v="0"/>
    <m/>
  </r>
  <r>
    <n v="180999"/>
    <x v="0"/>
    <x v="0"/>
    <x v="0"/>
    <x v="0"/>
    <x v="10"/>
    <x v="63"/>
    <x v="0"/>
    <x v="0"/>
    <s v="Tesseramento"/>
    <x v="0"/>
    <x v="1"/>
    <x v="0"/>
    <m/>
  </r>
  <r>
    <n v="201656"/>
    <x v="0"/>
    <x v="0"/>
    <x v="0"/>
    <x v="0"/>
    <x v="14"/>
    <x v="43"/>
    <x v="0"/>
    <x v="0"/>
    <s v="Tesseramento"/>
    <x v="1"/>
    <x v="0"/>
    <x v="0"/>
    <m/>
  </r>
  <r>
    <n v="185184"/>
    <x v="0"/>
    <x v="0"/>
    <x v="0"/>
    <x v="0"/>
    <x v="10"/>
    <x v="391"/>
    <x v="0"/>
    <x v="0"/>
    <s v="Tesseramento"/>
    <x v="1"/>
    <x v="0"/>
    <x v="0"/>
    <m/>
  </r>
  <r>
    <n v="238184"/>
    <x v="0"/>
    <x v="0"/>
    <x v="1"/>
    <x v="1"/>
    <x v="7"/>
    <x v="74"/>
    <x v="0"/>
    <x v="0"/>
    <s v="Tesseramento"/>
    <x v="1"/>
    <x v="0"/>
    <x v="0"/>
    <m/>
  </r>
  <r>
    <n v="218347"/>
    <x v="0"/>
    <x v="0"/>
    <x v="0"/>
    <x v="0"/>
    <x v="10"/>
    <x v="63"/>
    <x v="0"/>
    <x v="0"/>
    <s v="Tesseramento"/>
    <x v="0"/>
    <x v="1"/>
    <x v="0"/>
    <m/>
  </r>
  <r>
    <n v="152648"/>
    <x v="0"/>
    <x v="0"/>
    <x v="0"/>
    <x v="2"/>
    <x v="7"/>
    <x v="150"/>
    <x v="0"/>
    <x v="1"/>
    <s v="Tesseramento"/>
    <x v="1"/>
    <x v="0"/>
    <x v="0"/>
    <m/>
  </r>
  <r>
    <n v="159822"/>
    <x v="0"/>
    <x v="0"/>
    <x v="0"/>
    <x v="2"/>
    <x v="7"/>
    <x v="150"/>
    <x v="0"/>
    <x v="0"/>
    <s v="Tesseramento"/>
    <x v="1"/>
    <x v="3"/>
    <x v="0"/>
    <m/>
  </r>
  <r>
    <n v="181178"/>
    <x v="1"/>
    <x v="0"/>
    <x v="0"/>
    <x v="2"/>
    <x v="7"/>
    <x v="150"/>
    <x v="0"/>
    <x v="1"/>
    <s v="Tesseramento"/>
    <x v="1"/>
    <x v="5"/>
    <x v="0"/>
    <m/>
  </r>
  <r>
    <n v="6066"/>
    <x v="0"/>
    <x v="0"/>
    <x v="0"/>
    <x v="2"/>
    <x v="7"/>
    <x v="150"/>
    <x v="0"/>
    <x v="1"/>
    <s v="Tesseramento"/>
    <x v="1"/>
    <x v="4"/>
    <x v="0"/>
    <m/>
  </r>
  <r>
    <n v="152654"/>
    <x v="0"/>
    <x v="0"/>
    <x v="0"/>
    <x v="0"/>
    <x v="7"/>
    <x v="150"/>
    <x v="0"/>
    <x v="0"/>
    <s v="Tesseramento"/>
    <x v="1"/>
    <x v="3"/>
    <x v="0"/>
    <m/>
  </r>
  <r>
    <n v="238212"/>
    <x v="1"/>
    <x v="0"/>
    <x v="1"/>
    <x v="3"/>
    <x v="10"/>
    <x v="294"/>
    <x v="0"/>
    <x v="0"/>
    <s v="Tesseramento"/>
    <x v="1"/>
    <x v="5"/>
    <x v="0"/>
    <m/>
  </r>
  <r>
    <n v="223601"/>
    <x v="0"/>
    <x v="0"/>
    <x v="2"/>
    <x v="1"/>
    <x v="7"/>
    <x v="275"/>
    <x v="0"/>
    <x v="0"/>
    <s v="Tesseramento"/>
    <x v="0"/>
    <x v="1"/>
    <x v="0"/>
    <m/>
  </r>
  <r>
    <n v="36707"/>
    <x v="0"/>
    <x v="0"/>
    <x v="0"/>
    <x v="0"/>
    <x v="11"/>
    <x v="278"/>
    <x v="0"/>
    <x v="0"/>
    <s v="Tesseramento"/>
    <x v="1"/>
    <x v="4"/>
    <x v="0"/>
    <m/>
  </r>
  <r>
    <n v="46520"/>
    <x v="0"/>
    <x v="0"/>
    <x v="0"/>
    <x v="0"/>
    <x v="11"/>
    <x v="278"/>
    <x v="0"/>
    <x v="0"/>
    <s v="Tesseramento"/>
    <x v="1"/>
    <x v="4"/>
    <x v="0"/>
    <m/>
  </r>
  <r>
    <n v="95559"/>
    <x v="0"/>
    <x v="0"/>
    <x v="2"/>
    <x v="4"/>
    <x v="11"/>
    <x v="142"/>
    <x v="0"/>
    <x v="0"/>
    <s v="Tesseramento"/>
    <x v="1"/>
    <x v="1"/>
    <x v="0"/>
    <m/>
  </r>
  <r>
    <n v="238287"/>
    <x v="0"/>
    <x v="0"/>
    <x v="1"/>
    <x v="1"/>
    <x v="7"/>
    <x v="275"/>
    <x v="0"/>
    <x v="0"/>
    <s v="Tesseramento"/>
    <x v="0"/>
    <x v="3"/>
    <x v="0"/>
    <m/>
  </r>
  <r>
    <n v="224833"/>
    <x v="0"/>
    <x v="1"/>
    <x v="0"/>
    <x v="1"/>
    <x v="12"/>
    <x v="122"/>
    <x v="0"/>
    <x v="0"/>
    <s v="Tesseramento"/>
    <x v="0"/>
    <x v="0"/>
    <x v="0"/>
    <m/>
  </r>
  <r>
    <n v="232140"/>
    <x v="0"/>
    <x v="1"/>
    <x v="0"/>
    <x v="1"/>
    <x v="7"/>
    <x v="182"/>
    <x v="0"/>
    <x v="1"/>
    <s v="Tesseramento"/>
    <x v="1"/>
    <x v="0"/>
    <x v="0"/>
    <m/>
  </r>
  <r>
    <n v="139104"/>
    <x v="0"/>
    <x v="0"/>
    <x v="0"/>
    <x v="0"/>
    <x v="7"/>
    <x v="275"/>
    <x v="0"/>
    <x v="0"/>
    <s v="Tesseramento"/>
    <x v="0"/>
    <x v="3"/>
    <x v="0"/>
    <m/>
  </r>
  <r>
    <n v="238286"/>
    <x v="0"/>
    <x v="0"/>
    <x v="1"/>
    <x v="0"/>
    <x v="7"/>
    <x v="275"/>
    <x v="0"/>
    <x v="0"/>
    <s v="Tesseramento"/>
    <x v="0"/>
    <x v="1"/>
    <x v="0"/>
    <m/>
  </r>
  <r>
    <n v="209139"/>
    <x v="0"/>
    <x v="1"/>
    <x v="0"/>
    <x v="3"/>
    <x v="7"/>
    <x v="328"/>
    <x v="0"/>
    <x v="0"/>
    <s v="Tesseramento"/>
    <x v="0"/>
    <x v="0"/>
    <x v="0"/>
    <m/>
  </r>
  <r>
    <n v="209140"/>
    <x v="0"/>
    <x v="1"/>
    <x v="0"/>
    <x v="3"/>
    <x v="7"/>
    <x v="328"/>
    <x v="0"/>
    <x v="1"/>
    <s v="Tesseramento"/>
    <x v="0"/>
    <x v="0"/>
    <x v="0"/>
    <m/>
  </r>
  <r>
    <n v="92475"/>
    <x v="0"/>
    <x v="0"/>
    <x v="0"/>
    <x v="0"/>
    <x v="13"/>
    <x v="356"/>
    <x v="0"/>
    <x v="0"/>
    <s v="Tesseramento"/>
    <x v="1"/>
    <x v="4"/>
    <x v="0"/>
    <m/>
  </r>
  <r>
    <n v="238215"/>
    <x v="0"/>
    <x v="1"/>
    <x v="1"/>
    <x v="3"/>
    <x v="7"/>
    <x v="274"/>
    <x v="0"/>
    <x v="0"/>
    <s v="Tesseramento"/>
    <x v="0"/>
    <x v="0"/>
    <x v="0"/>
    <m/>
  </r>
  <r>
    <n v="238318"/>
    <x v="1"/>
    <x v="1"/>
    <x v="1"/>
    <x v="2"/>
    <x v="0"/>
    <x v="378"/>
    <x v="0"/>
    <x v="1"/>
    <s v="Tesseramento"/>
    <x v="0"/>
    <x v="5"/>
    <x v="0"/>
    <m/>
  </r>
  <r>
    <n v="113224"/>
    <x v="0"/>
    <x v="0"/>
    <x v="2"/>
    <x v="4"/>
    <x v="13"/>
    <x v="39"/>
    <x v="0"/>
    <x v="0"/>
    <s v="Tesseramento"/>
    <x v="0"/>
    <x v="0"/>
    <x v="0"/>
    <m/>
  </r>
  <r>
    <n v="238288"/>
    <x v="0"/>
    <x v="0"/>
    <x v="1"/>
    <x v="1"/>
    <x v="7"/>
    <x v="275"/>
    <x v="0"/>
    <x v="0"/>
    <s v="Tesseramento"/>
    <x v="0"/>
    <x v="0"/>
    <x v="0"/>
    <m/>
  </r>
  <r>
    <n v="13894"/>
    <x v="0"/>
    <x v="0"/>
    <x v="0"/>
    <x v="4"/>
    <x v="2"/>
    <x v="364"/>
    <x v="0"/>
    <x v="0"/>
    <s v="Tesseramento"/>
    <x v="1"/>
    <x v="4"/>
    <x v="0"/>
    <m/>
  </r>
  <r>
    <n v="238272"/>
    <x v="0"/>
    <x v="1"/>
    <x v="1"/>
    <x v="0"/>
    <x v="4"/>
    <x v="235"/>
    <x v="0"/>
    <x v="0"/>
    <s v="Tesseramento"/>
    <x v="0"/>
    <x v="1"/>
    <x v="0"/>
    <m/>
  </r>
  <r>
    <n v="238214"/>
    <x v="0"/>
    <x v="1"/>
    <x v="1"/>
    <x v="1"/>
    <x v="7"/>
    <x v="274"/>
    <x v="0"/>
    <x v="0"/>
    <s v="Tesseramento"/>
    <x v="0"/>
    <x v="0"/>
    <x v="0"/>
    <m/>
  </r>
  <r>
    <n v="181272"/>
    <x v="0"/>
    <x v="0"/>
    <x v="0"/>
    <x v="0"/>
    <x v="12"/>
    <x v="106"/>
    <x v="0"/>
    <x v="0"/>
    <s v="Tesseramento"/>
    <x v="1"/>
    <x v="0"/>
    <x v="0"/>
    <m/>
  </r>
  <r>
    <n v="238331"/>
    <x v="0"/>
    <x v="1"/>
    <x v="1"/>
    <x v="2"/>
    <x v="5"/>
    <x v="38"/>
    <x v="0"/>
    <x v="1"/>
    <s v="Tesseramento"/>
    <x v="1"/>
    <x v="0"/>
    <x v="0"/>
    <m/>
  </r>
  <r>
    <n v="238330"/>
    <x v="1"/>
    <x v="0"/>
    <x v="1"/>
    <x v="2"/>
    <x v="5"/>
    <x v="38"/>
    <x v="0"/>
    <x v="0"/>
    <s v="Tesseramento"/>
    <x v="1"/>
    <x v="7"/>
    <x v="0"/>
    <m/>
  </r>
  <r>
    <n v="162860"/>
    <x v="0"/>
    <x v="0"/>
    <x v="0"/>
    <x v="4"/>
    <x v="5"/>
    <x v="38"/>
    <x v="0"/>
    <x v="0"/>
    <s v="Tesseramento"/>
    <x v="1"/>
    <x v="3"/>
    <x v="0"/>
    <m/>
  </r>
  <r>
    <n v="190580"/>
    <x v="1"/>
    <x v="1"/>
    <x v="2"/>
    <x v="0"/>
    <x v="7"/>
    <x v="274"/>
    <x v="0"/>
    <x v="0"/>
    <s v="Tesseramento"/>
    <x v="0"/>
    <x v="6"/>
    <x v="0"/>
    <m/>
  </r>
  <r>
    <n v="238327"/>
    <x v="0"/>
    <x v="1"/>
    <x v="1"/>
    <x v="2"/>
    <x v="5"/>
    <x v="38"/>
    <x v="0"/>
    <x v="1"/>
    <s v="Tesseramento"/>
    <x v="1"/>
    <x v="4"/>
    <x v="0"/>
    <m/>
  </r>
  <r>
    <n v="238328"/>
    <x v="0"/>
    <x v="1"/>
    <x v="1"/>
    <x v="2"/>
    <x v="5"/>
    <x v="38"/>
    <x v="0"/>
    <x v="0"/>
    <s v="Tesseramento"/>
    <x v="1"/>
    <x v="4"/>
    <x v="0"/>
    <m/>
  </r>
  <r>
    <n v="238213"/>
    <x v="0"/>
    <x v="1"/>
    <x v="1"/>
    <x v="3"/>
    <x v="7"/>
    <x v="274"/>
    <x v="0"/>
    <x v="0"/>
    <s v="Tesseramento"/>
    <x v="0"/>
    <x v="0"/>
    <x v="0"/>
    <m/>
  </r>
  <r>
    <n v="238357"/>
    <x v="0"/>
    <x v="0"/>
    <x v="1"/>
    <x v="1"/>
    <x v="7"/>
    <x v="328"/>
    <x v="0"/>
    <x v="0"/>
    <s v="Tesseramento"/>
    <x v="0"/>
    <x v="3"/>
    <x v="0"/>
    <m/>
  </r>
  <r>
    <n v="239556"/>
    <x v="1"/>
    <x v="1"/>
    <x v="1"/>
    <x v="2"/>
    <x v="8"/>
    <x v="311"/>
    <x v="0"/>
    <x v="0"/>
    <s v="Tesseramento"/>
    <x v="1"/>
    <x v="6"/>
    <x v="0"/>
    <m/>
  </r>
  <r>
    <n v="231854"/>
    <x v="0"/>
    <x v="0"/>
    <x v="0"/>
    <x v="3"/>
    <x v="10"/>
    <x v="93"/>
    <x v="0"/>
    <x v="0"/>
    <s v="Tesseramento"/>
    <x v="0"/>
    <x v="4"/>
    <x v="0"/>
    <m/>
  </r>
  <r>
    <n v="116383"/>
    <x v="0"/>
    <x v="0"/>
    <x v="0"/>
    <x v="0"/>
    <x v="8"/>
    <x v="355"/>
    <x v="0"/>
    <x v="0"/>
    <s v="Tesseramento"/>
    <x v="0"/>
    <x v="4"/>
    <x v="0"/>
    <m/>
  </r>
  <r>
    <n v="238187"/>
    <x v="0"/>
    <x v="0"/>
    <x v="1"/>
    <x v="1"/>
    <x v="10"/>
    <x v="295"/>
    <x v="0"/>
    <x v="0"/>
    <s v="Tesseramento"/>
    <x v="0"/>
    <x v="1"/>
    <x v="0"/>
    <m/>
  </r>
  <r>
    <n v="208294"/>
    <x v="0"/>
    <x v="1"/>
    <x v="0"/>
    <x v="0"/>
    <x v="10"/>
    <x v="281"/>
    <x v="0"/>
    <x v="0"/>
    <s v="Tesseramento"/>
    <x v="0"/>
    <x v="0"/>
    <x v="0"/>
    <m/>
  </r>
  <r>
    <n v="238188"/>
    <x v="0"/>
    <x v="0"/>
    <x v="1"/>
    <x v="1"/>
    <x v="10"/>
    <x v="295"/>
    <x v="0"/>
    <x v="0"/>
    <s v="Tesseramento"/>
    <x v="0"/>
    <x v="1"/>
    <x v="0"/>
    <m/>
  </r>
  <r>
    <n v="238283"/>
    <x v="0"/>
    <x v="0"/>
    <x v="1"/>
    <x v="2"/>
    <x v="10"/>
    <x v="21"/>
    <x v="0"/>
    <x v="0"/>
    <s v="Tesseramento"/>
    <x v="1"/>
    <x v="0"/>
    <x v="0"/>
    <m/>
  </r>
  <r>
    <n v="152559"/>
    <x v="0"/>
    <x v="0"/>
    <x v="0"/>
    <x v="0"/>
    <x v="4"/>
    <x v="101"/>
    <x v="0"/>
    <x v="0"/>
    <s v="Tesseramento"/>
    <x v="0"/>
    <x v="0"/>
    <x v="0"/>
    <m/>
  </r>
  <r>
    <n v="228238"/>
    <x v="0"/>
    <x v="0"/>
    <x v="0"/>
    <x v="1"/>
    <x v="4"/>
    <x v="101"/>
    <x v="0"/>
    <x v="0"/>
    <s v="Tesseramento"/>
    <x v="0"/>
    <x v="4"/>
    <x v="0"/>
    <m/>
  </r>
  <r>
    <n v="93624"/>
    <x v="0"/>
    <x v="0"/>
    <x v="0"/>
    <x v="0"/>
    <x v="4"/>
    <x v="101"/>
    <x v="0"/>
    <x v="0"/>
    <s v="Tesseramento"/>
    <x v="0"/>
    <x v="3"/>
    <x v="0"/>
    <m/>
  </r>
  <r>
    <n v="238190"/>
    <x v="1"/>
    <x v="0"/>
    <x v="1"/>
    <x v="2"/>
    <x v="4"/>
    <x v="101"/>
    <x v="0"/>
    <x v="0"/>
    <s v="Tesseramento"/>
    <x v="0"/>
    <x v="5"/>
    <x v="0"/>
    <m/>
  </r>
  <r>
    <n v="238191"/>
    <x v="0"/>
    <x v="0"/>
    <x v="1"/>
    <x v="2"/>
    <x v="4"/>
    <x v="101"/>
    <x v="0"/>
    <x v="1"/>
    <s v="Tesseramento"/>
    <x v="0"/>
    <x v="0"/>
    <x v="0"/>
    <m/>
  </r>
  <r>
    <n v="238189"/>
    <x v="0"/>
    <x v="0"/>
    <x v="1"/>
    <x v="2"/>
    <x v="4"/>
    <x v="101"/>
    <x v="0"/>
    <x v="1"/>
    <s v="Tesseramento"/>
    <x v="0"/>
    <x v="0"/>
    <x v="0"/>
    <m/>
  </r>
  <r>
    <n v="100286"/>
    <x v="0"/>
    <x v="0"/>
    <x v="0"/>
    <x v="1"/>
    <x v="4"/>
    <x v="101"/>
    <x v="0"/>
    <x v="0"/>
    <s v="Tesseramento"/>
    <x v="0"/>
    <x v="4"/>
    <x v="0"/>
    <m/>
  </r>
  <r>
    <n v="238284"/>
    <x v="0"/>
    <x v="0"/>
    <x v="1"/>
    <x v="2"/>
    <x v="10"/>
    <x v="21"/>
    <x v="0"/>
    <x v="1"/>
    <s v="Tesseramento"/>
    <x v="1"/>
    <x v="3"/>
    <x v="0"/>
    <m/>
  </r>
  <r>
    <n v="54929"/>
    <x v="0"/>
    <x v="1"/>
    <x v="2"/>
    <x v="4"/>
    <x v="7"/>
    <x v="267"/>
    <x v="0"/>
    <x v="0"/>
    <s v="Tesseramento"/>
    <x v="1"/>
    <x v="0"/>
    <x v="0"/>
    <m/>
  </r>
  <r>
    <n v="238361"/>
    <x v="1"/>
    <x v="1"/>
    <x v="1"/>
    <x v="1"/>
    <x v="4"/>
    <x v="146"/>
    <x v="0"/>
    <x v="0"/>
    <s v="Tesseramento"/>
    <x v="1"/>
    <x v="6"/>
    <x v="0"/>
    <m/>
  </r>
  <r>
    <n v="138532"/>
    <x v="0"/>
    <x v="1"/>
    <x v="0"/>
    <x v="0"/>
    <x v="1"/>
    <x v="1"/>
    <x v="0"/>
    <x v="0"/>
    <s v="Tesseramento"/>
    <x v="0"/>
    <x v="4"/>
    <x v="0"/>
    <m/>
  </r>
  <r>
    <n v="238264"/>
    <x v="0"/>
    <x v="1"/>
    <x v="1"/>
    <x v="1"/>
    <x v="1"/>
    <x v="26"/>
    <x v="0"/>
    <x v="0"/>
    <s v="Tesseramento"/>
    <x v="1"/>
    <x v="0"/>
    <x v="0"/>
    <m/>
  </r>
  <r>
    <n v="238265"/>
    <x v="0"/>
    <x v="1"/>
    <x v="1"/>
    <x v="1"/>
    <x v="1"/>
    <x v="26"/>
    <x v="0"/>
    <x v="1"/>
    <s v="Tesseramento"/>
    <x v="1"/>
    <x v="0"/>
    <x v="0"/>
    <m/>
  </r>
  <r>
    <n v="238266"/>
    <x v="1"/>
    <x v="1"/>
    <x v="1"/>
    <x v="2"/>
    <x v="1"/>
    <x v="26"/>
    <x v="0"/>
    <x v="1"/>
    <s v="Tesseramento"/>
    <x v="1"/>
    <x v="5"/>
    <x v="0"/>
    <m/>
  </r>
  <r>
    <n v="238267"/>
    <x v="1"/>
    <x v="1"/>
    <x v="1"/>
    <x v="2"/>
    <x v="1"/>
    <x v="26"/>
    <x v="0"/>
    <x v="1"/>
    <s v="Tesseramento"/>
    <x v="1"/>
    <x v="5"/>
    <x v="0"/>
    <m/>
  </r>
  <r>
    <n v="10682"/>
    <x v="0"/>
    <x v="0"/>
    <x v="0"/>
    <x v="0"/>
    <x v="4"/>
    <x v="4"/>
    <x v="0"/>
    <x v="1"/>
    <s v="Tesseramento"/>
    <x v="1"/>
    <x v="3"/>
    <x v="0"/>
    <m/>
  </r>
  <r>
    <n v="193409"/>
    <x v="1"/>
    <x v="0"/>
    <x v="0"/>
    <x v="1"/>
    <x v="4"/>
    <x v="4"/>
    <x v="0"/>
    <x v="1"/>
    <s v="Tesseramento"/>
    <x v="1"/>
    <x v="7"/>
    <x v="0"/>
    <m/>
  </r>
  <r>
    <n v="232046"/>
    <x v="1"/>
    <x v="1"/>
    <x v="0"/>
    <x v="2"/>
    <x v="4"/>
    <x v="4"/>
    <x v="0"/>
    <x v="0"/>
    <s v="Tesseramento"/>
    <x v="1"/>
    <x v="5"/>
    <x v="0"/>
    <m/>
  </r>
  <r>
    <n v="139009"/>
    <x v="0"/>
    <x v="0"/>
    <x v="0"/>
    <x v="0"/>
    <x v="1"/>
    <x v="26"/>
    <x v="0"/>
    <x v="1"/>
    <s v="Tesseramento"/>
    <x v="1"/>
    <x v="4"/>
    <x v="0"/>
    <m/>
  </r>
  <r>
    <n v="209091"/>
    <x v="0"/>
    <x v="0"/>
    <x v="0"/>
    <x v="0"/>
    <x v="1"/>
    <x v="26"/>
    <x v="0"/>
    <x v="0"/>
    <s v="Tesseramento"/>
    <x v="1"/>
    <x v="0"/>
    <x v="0"/>
    <m/>
  </r>
  <r>
    <n v="238311"/>
    <x v="0"/>
    <x v="1"/>
    <x v="1"/>
    <x v="1"/>
    <x v="12"/>
    <x v="148"/>
    <x v="0"/>
    <x v="0"/>
    <s v="Tesseramento"/>
    <x v="1"/>
    <x v="3"/>
    <x v="0"/>
    <m/>
  </r>
  <r>
    <n v="8312"/>
    <x v="0"/>
    <x v="0"/>
    <x v="0"/>
    <x v="0"/>
    <x v="1"/>
    <x v="73"/>
    <x v="0"/>
    <x v="0"/>
    <s v="Tesseramento"/>
    <x v="1"/>
    <x v="4"/>
    <x v="0"/>
    <m/>
  </r>
  <r>
    <n v="82819"/>
    <x v="0"/>
    <x v="0"/>
    <x v="0"/>
    <x v="4"/>
    <x v="1"/>
    <x v="73"/>
    <x v="0"/>
    <x v="0"/>
    <s v="Tesseramento"/>
    <x v="1"/>
    <x v="1"/>
    <x v="0"/>
    <m/>
  </r>
  <r>
    <n v="32567"/>
    <x v="0"/>
    <x v="0"/>
    <x v="0"/>
    <x v="0"/>
    <x v="1"/>
    <x v="73"/>
    <x v="0"/>
    <x v="0"/>
    <s v="Tesseramento"/>
    <x v="1"/>
    <x v="3"/>
    <x v="0"/>
    <m/>
  </r>
  <r>
    <n v="238280"/>
    <x v="0"/>
    <x v="1"/>
    <x v="1"/>
    <x v="1"/>
    <x v="11"/>
    <x v="174"/>
    <x v="0"/>
    <x v="0"/>
    <s v="Tesseramento"/>
    <x v="3"/>
    <x v="1"/>
    <x v="0"/>
    <m/>
  </r>
  <r>
    <n v="195869"/>
    <x v="0"/>
    <x v="0"/>
    <x v="0"/>
    <x v="0"/>
    <x v="11"/>
    <x v="174"/>
    <x v="0"/>
    <x v="0"/>
    <s v="Tesseramento"/>
    <x v="3"/>
    <x v="1"/>
    <x v="0"/>
    <m/>
  </r>
  <r>
    <n v="111064"/>
    <x v="0"/>
    <x v="0"/>
    <x v="0"/>
    <x v="0"/>
    <x v="10"/>
    <x v="187"/>
    <x v="0"/>
    <x v="1"/>
    <s v="Tesseramento"/>
    <x v="0"/>
    <x v="4"/>
    <x v="0"/>
    <m/>
  </r>
  <r>
    <n v="13651"/>
    <x v="0"/>
    <x v="0"/>
    <x v="0"/>
    <x v="0"/>
    <x v="2"/>
    <x v="298"/>
    <x v="0"/>
    <x v="0"/>
    <s v="Tesseramento"/>
    <x v="1"/>
    <x v="0"/>
    <x v="0"/>
    <m/>
  </r>
  <r>
    <n v="89057"/>
    <x v="0"/>
    <x v="1"/>
    <x v="2"/>
    <x v="4"/>
    <x v="2"/>
    <x v="298"/>
    <x v="0"/>
    <x v="0"/>
    <s v="Tesseramento"/>
    <x v="1"/>
    <x v="0"/>
    <x v="0"/>
    <m/>
  </r>
  <r>
    <n v="238563"/>
    <x v="1"/>
    <x v="0"/>
    <x v="1"/>
    <x v="2"/>
    <x v="4"/>
    <x v="145"/>
    <x v="0"/>
    <x v="1"/>
    <s v="Tesseramento"/>
    <x v="1"/>
    <x v="5"/>
    <x v="0"/>
    <m/>
  </r>
  <r>
    <n v="238564"/>
    <x v="1"/>
    <x v="0"/>
    <x v="1"/>
    <x v="2"/>
    <x v="4"/>
    <x v="145"/>
    <x v="0"/>
    <x v="1"/>
    <s v="Tesseramento"/>
    <x v="1"/>
    <x v="5"/>
    <x v="0"/>
    <m/>
  </r>
  <r>
    <n v="238268"/>
    <x v="0"/>
    <x v="0"/>
    <x v="1"/>
    <x v="1"/>
    <x v="1"/>
    <x v="73"/>
    <x v="0"/>
    <x v="0"/>
    <s v="Tesseramento"/>
    <x v="1"/>
    <x v="0"/>
    <x v="0"/>
    <m/>
  </r>
  <r>
    <n v="238422"/>
    <x v="1"/>
    <x v="0"/>
    <x v="1"/>
    <x v="2"/>
    <x v="1"/>
    <x v="73"/>
    <x v="0"/>
    <x v="0"/>
    <s v="Tesseramento"/>
    <x v="1"/>
    <x v="7"/>
    <x v="0"/>
    <m/>
  </r>
  <r>
    <n v="97934"/>
    <x v="0"/>
    <x v="0"/>
    <x v="2"/>
    <x v="0"/>
    <x v="2"/>
    <x v="230"/>
    <x v="0"/>
    <x v="0"/>
    <s v="Tesseramento"/>
    <x v="1"/>
    <x v="0"/>
    <x v="0"/>
    <m/>
  </r>
  <r>
    <n v="238591"/>
    <x v="0"/>
    <x v="1"/>
    <x v="1"/>
    <x v="2"/>
    <x v="10"/>
    <x v="70"/>
    <x v="0"/>
    <x v="0"/>
    <s v="Tesseramento"/>
    <x v="0"/>
    <x v="4"/>
    <x v="0"/>
    <m/>
  </r>
  <r>
    <n v="238337"/>
    <x v="0"/>
    <x v="1"/>
    <x v="1"/>
    <x v="1"/>
    <x v="7"/>
    <x v="267"/>
    <x v="0"/>
    <x v="0"/>
    <s v="Tesseramento"/>
    <x v="1"/>
    <x v="0"/>
    <x v="0"/>
    <m/>
  </r>
  <r>
    <n v="231467"/>
    <x v="0"/>
    <x v="1"/>
    <x v="0"/>
    <x v="0"/>
    <x v="8"/>
    <x v="410"/>
    <x v="0"/>
    <x v="0"/>
    <s v="Tesseramento"/>
    <x v="1"/>
    <x v="1"/>
    <x v="0"/>
    <m/>
  </r>
  <r>
    <n v="32123"/>
    <x v="0"/>
    <x v="0"/>
    <x v="0"/>
    <x v="0"/>
    <x v="2"/>
    <x v="53"/>
    <x v="0"/>
    <x v="0"/>
    <s v="Tesseramento"/>
    <x v="1"/>
    <x v="0"/>
    <x v="0"/>
    <m/>
  </r>
  <r>
    <n v="89995"/>
    <x v="0"/>
    <x v="1"/>
    <x v="2"/>
    <x v="0"/>
    <x v="7"/>
    <x v="267"/>
    <x v="0"/>
    <x v="0"/>
    <s v="Tesseramento"/>
    <x v="1"/>
    <x v="1"/>
    <x v="0"/>
    <m/>
  </r>
  <r>
    <n v="238290"/>
    <x v="0"/>
    <x v="1"/>
    <x v="1"/>
    <x v="3"/>
    <x v="7"/>
    <x v="45"/>
    <x v="0"/>
    <x v="0"/>
    <s v="Tesseramento"/>
    <x v="1"/>
    <x v="0"/>
    <x v="0"/>
    <m/>
  </r>
  <r>
    <n v="40168"/>
    <x v="0"/>
    <x v="0"/>
    <x v="2"/>
    <x v="4"/>
    <x v="2"/>
    <x v="374"/>
    <x v="0"/>
    <x v="0"/>
    <s v="Tesseramento"/>
    <x v="0"/>
    <x v="3"/>
    <x v="0"/>
    <m/>
  </r>
  <r>
    <n v="232277"/>
    <x v="0"/>
    <x v="0"/>
    <x v="0"/>
    <x v="1"/>
    <x v="8"/>
    <x v="62"/>
    <x v="0"/>
    <x v="0"/>
    <s v="Tesseramento"/>
    <x v="1"/>
    <x v="4"/>
    <x v="0"/>
    <m/>
  </r>
  <r>
    <n v="221443"/>
    <x v="0"/>
    <x v="1"/>
    <x v="0"/>
    <x v="1"/>
    <x v="7"/>
    <x v="45"/>
    <x v="0"/>
    <x v="0"/>
    <s v="Tesseramento"/>
    <x v="1"/>
    <x v="0"/>
    <x v="0"/>
    <m/>
  </r>
  <r>
    <n v="238314"/>
    <x v="0"/>
    <x v="1"/>
    <x v="1"/>
    <x v="2"/>
    <x v="4"/>
    <x v="151"/>
    <x v="0"/>
    <x v="0"/>
    <s v="Tesseramento"/>
    <x v="1"/>
    <x v="1"/>
    <x v="0"/>
    <m/>
  </r>
  <r>
    <n v="238312"/>
    <x v="0"/>
    <x v="1"/>
    <x v="1"/>
    <x v="3"/>
    <x v="4"/>
    <x v="151"/>
    <x v="0"/>
    <x v="0"/>
    <s v="Tesseramento"/>
    <x v="1"/>
    <x v="0"/>
    <x v="0"/>
    <m/>
  </r>
  <r>
    <n v="238320"/>
    <x v="0"/>
    <x v="1"/>
    <x v="1"/>
    <x v="2"/>
    <x v="4"/>
    <x v="151"/>
    <x v="0"/>
    <x v="1"/>
    <s v="Tesseramento"/>
    <x v="1"/>
    <x v="0"/>
    <x v="0"/>
    <m/>
  </r>
  <r>
    <n v="72304"/>
    <x v="0"/>
    <x v="0"/>
    <x v="0"/>
    <x v="0"/>
    <x v="1"/>
    <x v="26"/>
    <x v="0"/>
    <x v="0"/>
    <s v="Tesseramento"/>
    <x v="1"/>
    <x v="3"/>
    <x v="0"/>
    <m/>
  </r>
  <r>
    <n v="238313"/>
    <x v="0"/>
    <x v="1"/>
    <x v="1"/>
    <x v="2"/>
    <x v="4"/>
    <x v="151"/>
    <x v="0"/>
    <x v="1"/>
    <s v="Tesseramento"/>
    <x v="1"/>
    <x v="0"/>
    <x v="0"/>
    <m/>
  </r>
  <r>
    <n v="238270"/>
    <x v="0"/>
    <x v="1"/>
    <x v="1"/>
    <x v="1"/>
    <x v="4"/>
    <x v="50"/>
    <x v="0"/>
    <x v="0"/>
    <s v="Tesseramento"/>
    <x v="1"/>
    <x v="0"/>
    <x v="0"/>
    <m/>
  </r>
  <r>
    <n v="225042"/>
    <x v="0"/>
    <x v="1"/>
    <x v="2"/>
    <x v="0"/>
    <x v="7"/>
    <x v="301"/>
    <x v="0"/>
    <x v="0"/>
    <s v="Tesseramento"/>
    <x v="1"/>
    <x v="0"/>
    <x v="0"/>
    <m/>
  </r>
  <r>
    <n v="157911"/>
    <x v="1"/>
    <x v="0"/>
    <x v="2"/>
    <x v="3"/>
    <x v="7"/>
    <x v="301"/>
    <x v="0"/>
    <x v="0"/>
    <s v="Tesseramento"/>
    <x v="1"/>
    <x v="6"/>
    <x v="0"/>
    <m/>
  </r>
  <r>
    <n v="238316"/>
    <x v="1"/>
    <x v="1"/>
    <x v="1"/>
    <x v="2"/>
    <x v="4"/>
    <x v="151"/>
    <x v="0"/>
    <x v="0"/>
    <s v="Tesseramento"/>
    <x v="1"/>
    <x v="5"/>
    <x v="0"/>
    <m/>
  </r>
  <r>
    <n v="238315"/>
    <x v="1"/>
    <x v="1"/>
    <x v="1"/>
    <x v="2"/>
    <x v="4"/>
    <x v="151"/>
    <x v="0"/>
    <x v="0"/>
    <s v="Tesseramento"/>
    <x v="1"/>
    <x v="5"/>
    <x v="0"/>
    <m/>
  </r>
  <r>
    <n v="153099"/>
    <x v="0"/>
    <x v="0"/>
    <x v="0"/>
    <x v="0"/>
    <x v="7"/>
    <x v="168"/>
    <x v="0"/>
    <x v="0"/>
    <s v="Tesseramento"/>
    <x v="1"/>
    <x v="0"/>
    <x v="0"/>
    <m/>
  </r>
  <r>
    <n v="104358"/>
    <x v="0"/>
    <x v="0"/>
    <x v="0"/>
    <x v="0"/>
    <x v="4"/>
    <x v="151"/>
    <x v="0"/>
    <x v="0"/>
    <s v="Tesseramento"/>
    <x v="1"/>
    <x v="3"/>
    <x v="0"/>
    <m/>
  </r>
  <r>
    <n v="104110"/>
    <x v="0"/>
    <x v="0"/>
    <x v="0"/>
    <x v="0"/>
    <x v="4"/>
    <x v="151"/>
    <x v="0"/>
    <x v="0"/>
    <s v="Tesseramento"/>
    <x v="1"/>
    <x v="1"/>
    <x v="0"/>
    <m/>
  </r>
  <r>
    <n v="115685"/>
    <x v="0"/>
    <x v="0"/>
    <x v="0"/>
    <x v="0"/>
    <x v="4"/>
    <x v="151"/>
    <x v="0"/>
    <x v="0"/>
    <s v="Tesseramento"/>
    <x v="1"/>
    <x v="1"/>
    <x v="0"/>
    <m/>
  </r>
  <r>
    <n v="238319"/>
    <x v="1"/>
    <x v="1"/>
    <x v="1"/>
    <x v="2"/>
    <x v="4"/>
    <x v="151"/>
    <x v="0"/>
    <x v="0"/>
    <s v="Tesseramento"/>
    <x v="1"/>
    <x v="5"/>
    <x v="0"/>
    <m/>
  </r>
  <r>
    <n v="50621"/>
    <x v="0"/>
    <x v="0"/>
    <x v="0"/>
    <x v="0"/>
    <x v="4"/>
    <x v="151"/>
    <x v="0"/>
    <x v="0"/>
    <s v="Tesseramento"/>
    <x v="1"/>
    <x v="4"/>
    <x v="0"/>
    <m/>
  </r>
  <r>
    <n v="238371"/>
    <x v="0"/>
    <x v="0"/>
    <x v="1"/>
    <x v="3"/>
    <x v="7"/>
    <x v="168"/>
    <x v="0"/>
    <x v="0"/>
    <s v="Tesseramento"/>
    <x v="1"/>
    <x v="1"/>
    <x v="0"/>
    <m/>
  </r>
  <r>
    <n v="156101"/>
    <x v="0"/>
    <x v="0"/>
    <x v="2"/>
    <x v="3"/>
    <x v="7"/>
    <x v="168"/>
    <x v="0"/>
    <x v="0"/>
    <s v="Tesseramento"/>
    <x v="1"/>
    <x v="0"/>
    <x v="0"/>
    <m/>
  </r>
  <r>
    <n v="174589"/>
    <x v="0"/>
    <x v="0"/>
    <x v="0"/>
    <x v="1"/>
    <x v="7"/>
    <x v="168"/>
    <x v="0"/>
    <x v="1"/>
    <s v="Tesseramento"/>
    <x v="1"/>
    <x v="0"/>
    <x v="0"/>
    <m/>
  </r>
  <r>
    <n v="1042"/>
    <x v="0"/>
    <x v="0"/>
    <x v="2"/>
    <x v="0"/>
    <x v="7"/>
    <x v="301"/>
    <x v="0"/>
    <x v="0"/>
    <s v="Tesseramento"/>
    <x v="1"/>
    <x v="3"/>
    <x v="0"/>
    <m/>
  </r>
  <r>
    <n v="171091"/>
    <x v="0"/>
    <x v="0"/>
    <x v="0"/>
    <x v="1"/>
    <x v="7"/>
    <x v="168"/>
    <x v="0"/>
    <x v="0"/>
    <s v="Tesseramento"/>
    <x v="1"/>
    <x v="0"/>
    <x v="0"/>
    <m/>
  </r>
  <r>
    <n v="238614"/>
    <x v="0"/>
    <x v="0"/>
    <x v="1"/>
    <x v="2"/>
    <x v="7"/>
    <x v="33"/>
    <x v="0"/>
    <x v="0"/>
    <s v="Tesseramento"/>
    <x v="1"/>
    <x v="4"/>
    <x v="0"/>
    <m/>
  </r>
  <r>
    <n v="14321"/>
    <x v="0"/>
    <x v="0"/>
    <x v="0"/>
    <x v="0"/>
    <x v="1"/>
    <x v="20"/>
    <x v="0"/>
    <x v="0"/>
    <s v="Tesseramento"/>
    <x v="0"/>
    <x v="0"/>
    <x v="0"/>
    <m/>
  </r>
  <r>
    <n v="139620"/>
    <x v="0"/>
    <x v="0"/>
    <x v="2"/>
    <x v="0"/>
    <x v="11"/>
    <x v="91"/>
    <x v="0"/>
    <x v="0"/>
    <s v="Tesseramento"/>
    <x v="1"/>
    <x v="0"/>
    <x v="0"/>
    <m/>
  </r>
  <r>
    <n v="131450"/>
    <x v="0"/>
    <x v="0"/>
    <x v="0"/>
    <x v="0"/>
    <x v="12"/>
    <x v="106"/>
    <x v="0"/>
    <x v="0"/>
    <s v="Tesseramento"/>
    <x v="1"/>
    <x v="0"/>
    <x v="0"/>
    <m/>
  </r>
  <r>
    <n v="219837"/>
    <x v="1"/>
    <x v="1"/>
    <x v="0"/>
    <x v="0"/>
    <x v="4"/>
    <x v="166"/>
    <x v="0"/>
    <x v="0"/>
    <s v="Tesseramento"/>
    <x v="1"/>
    <x v="5"/>
    <x v="0"/>
    <m/>
  </r>
  <r>
    <n v="238222"/>
    <x v="0"/>
    <x v="1"/>
    <x v="1"/>
    <x v="1"/>
    <x v="7"/>
    <x v="182"/>
    <x v="0"/>
    <x v="0"/>
    <s v="Tesseramento"/>
    <x v="1"/>
    <x v="1"/>
    <x v="0"/>
    <m/>
  </r>
  <r>
    <n v="199363"/>
    <x v="0"/>
    <x v="0"/>
    <x v="0"/>
    <x v="1"/>
    <x v="1"/>
    <x v="349"/>
    <x v="0"/>
    <x v="1"/>
    <s v="Tesseramento"/>
    <x v="0"/>
    <x v="0"/>
    <x v="0"/>
    <m/>
  </r>
  <r>
    <n v="118101"/>
    <x v="0"/>
    <x v="0"/>
    <x v="0"/>
    <x v="0"/>
    <x v="8"/>
    <x v="105"/>
    <x v="0"/>
    <x v="0"/>
    <s v="Tesseramento"/>
    <x v="2"/>
    <x v="4"/>
    <x v="0"/>
    <m/>
  </r>
  <r>
    <n v="230921"/>
    <x v="0"/>
    <x v="1"/>
    <x v="0"/>
    <x v="1"/>
    <x v="16"/>
    <x v="263"/>
    <x v="0"/>
    <x v="0"/>
    <s v="Tesseramento"/>
    <x v="1"/>
    <x v="4"/>
    <x v="0"/>
    <m/>
  </r>
  <r>
    <n v="101487"/>
    <x v="0"/>
    <x v="0"/>
    <x v="0"/>
    <x v="0"/>
    <x v="2"/>
    <x v="139"/>
    <x v="0"/>
    <x v="0"/>
    <s v="Tesseramento"/>
    <x v="1"/>
    <x v="4"/>
    <x v="0"/>
    <m/>
  </r>
  <r>
    <n v="238671"/>
    <x v="0"/>
    <x v="0"/>
    <x v="1"/>
    <x v="0"/>
    <x v="4"/>
    <x v="88"/>
    <x v="0"/>
    <x v="0"/>
    <s v="Tesseramento"/>
    <x v="1"/>
    <x v="3"/>
    <x v="0"/>
    <m/>
  </r>
  <r>
    <n v="238672"/>
    <x v="1"/>
    <x v="0"/>
    <x v="1"/>
    <x v="1"/>
    <x v="4"/>
    <x v="88"/>
    <x v="0"/>
    <x v="1"/>
    <s v="Tesseramento"/>
    <x v="1"/>
    <x v="5"/>
    <x v="0"/>
    <m/>
  </r>
  <r>
    <n v="238673"/>
    <x v="1"/>
    <x v="0"/>
    <x v="1"/>
    <x v="1"/>
    <x v="4"/>
    <x v="88"/>
    <x v="0"/>
    <x v="0"/>
    <s v="Tesseramento"/>
    <x v="1"/>
    <x v="7"/>
    <x v="0"/>
    <m/>
  </r>
  <r>
    <n v="210151"/>
    <x v="1"/>
    <x v="0"/>
    <x v="0"/>
    <x v="0"/>
    <x v="13"/>
    <x v="177"/>
    <x v="0"/>
    <x v="0"/>
    <s v="Tesseramento"/>
    <x v="1"/>
    <x v="7"/>
    <x v="0"/>
    <m/>
  </r>
  <r>
    <n v="186443"/>
    <x v="0"/>
    <x v="0"/>
    <x v="0"/>
    <x v="1"/>
    <x v="10"/>
    <x v="295"/>
    <x v="0"/>
    <x v="0"/>
    <s v="Tesseramento"/>
    <x v="0"/>
    <x v="1"/>
    <x v="0"/>
    <m/>
  </r>
  <r>
    <n v="238758"/>
    <x v="0"/>
    <x v="0"/>
    <x v="1"/>
    <x v="1"/>
    <x v="11"/>
    <x v="388"/>
    <x v="0"/>
    <x v="0"/>
    <s v="Tesseramento"/>
    <x v="0"/>
    <x v="1"/>
    <x v="0"/>
    <m/>
  </r>
  <r>
    <n v="154705"/>
    <x v="0"/>
    <x v="0"/>
    <x v="0"/>
    <x v="0"/>
    <x v="0"/>
    <x v="100"/>
    <x v="0"/>
    <x v="0"/>
    <s v="Tesseramento"/>
    <x v="0"/>
    <x v="1"/>
    <x v="0"/>
    <m/>
  </r>
  <r>
    <n v="125157"/>
    <x v="0"/>
    <x v="0"/>
    <x v="0"/>
    <x v="0"/>
    <x v="0"/>
    <x v="100"/>
    <x v="0"/>
    <x v="0"/>
    <s v="Tesseramento"/>
    <x v="0"/>
    <x v="0"/>
    <x v="0"/>
    <m/>
  </r>
  <r>
    <n v="142011"/>
    <x v="0"/>
    <x v="0"/>
    <x v="0"/>
    <x v="1"/>
    <x v="0"/>
    <x v="100"/>
    <x v="0"/>
    <x v="0"/>
    <s v="Tesseramento"/>
    <x v="0"/>
    <x v="1"/>
    <x v="0"/>
    <m/>
  </r>
  <r>
    <n v="142010"/>
    <x v="0"/>
    <x v="0"/>
    <x v="0"/>
    <x v="1"/>
    <x v="0"/>
    <x v="100"/>
    <x v="0"/>
    <x v="0"/>
    <s v="Tesseramento"/>
    <x v="0"/>
    <x v="1"/>
    <x v="0"/>
    <m/>
  </r>
  <r>
    <n v="172842"/>
    <x v="0"/>
    <x v="0"/>
    <x v="0"/>
    <x v="1"/>
    <x v="0"/>
    <x v="100"/>
    <x v="0"/>
    <x v="0"/>
    <s v="Tesseramento"/>
    <x v="0"/>
    <x v="0"/>
    <x v="0"/>
    <m/>
  </r>
  <r>
    <n v="116913"/>
    <x v="0"/>
    <x v="0"/>
    <x v="0"/>
    <x v="0"/>
    <x v="0"/>
    <x v="100"/>
    <x v="0"/>
    <x v="0"/>
    <s v="Tesseramento"/>
    <x v="0"/>
    <x v="0"/>
    <x v="0"/>
    <m/>
  </r>
  <r>
    <n v="122716"/>
    <x v="0"/>
    <x v="0"/>
    <x v="0"/>
    <x v="2"/>
    <x v="0"/>
    <x v="100"/>
    <x v="0"/>
    <x v="0"/>
    <s v="Tesseramento"/>
    <x v="0"/>
    <x v="0"/>
    <x v="0"/>
    <m/>
  </r>
  <r>
    <n v="92810"/>
    <x v="0"/>
    <x v="0"/>
    <x v="0"/>
    <x v="4"/>
    <x v="0"/>
    <x v="100"/>
    <x v="0"/>
    <x v="0"/>
    <s v="Tesseramento"/>
    <x v="0"/>
    <x v="3"/>
    <x v="0"/>
    <m/>
  </r>
  <r>
    <n v="20754"/>
    <x v="0"/>
    <x v="0"/>
    <x v="0"/>
    <x v="1"/>
    <x v="0"/>
    <x v="100"/>
    <x v="0"/>
    <x v="1"/>
    <s v="Tesseramento"/>
    <x v="0"/>
    <x v="4"/>
    <x v="0"/>
    <m/>
  </r>
  <r>
    <n v="228544"/>
    <x v="0"/>
    <x v="1"/>
    <x v="0"/>
    <x v="1"/>
    <x v="0"/>
    <x v="100"/>
    <x v="0"/>
    <x v="0"/>
    <s v="Tesseramento"/>
    <x v="0"/>
    <x v="1"/>
    <x v="0"/>
    <m/>
  </r>
  <r>
    <n v="238326"/>
    <x v="0"/>
    <x v="0"/>
    <x v="1"/>
    <x v="1"/>
    <x v="11"/>
    <x v="189"/>
    <x v="0"/>
    <x v="0"/>
    <s v="Tesseramento"/>
    <x v="1"/>
    <x v="0"/>
    <x v="0"/>
    <m/>
  </r>
  <r>
    <n v="131867"/>
    <x v="0"/>
    <x v="0"/>
    <x v="0"/>
    <x v="0"/>
    <x v="11"/>
    <x v="95"/>
    <x v="0"/>
    <x v="0"/>
    <s v="Tesseramento"/>
    <x v="1"/>
    <x v="0"/>
    <x v="0"/>
    <m/>
  </r>
  <r>
    <n v="224756"/>
    <x v="0"/>
    <x v="1"/>
    <x v="0"/>
    <x v="0"/>
    <x v="7"/>
    <x v="135"/>
    <x v="0"/>
    <x v="0"/>
    <s v="Tesseramento"/>
    <x v="1"/>
    <x v="0"/>
    <x v="0"/>
    <m/>
  </r>
  <r>
    <n v="188210"/>
    <x v="1"/>
    <x v="1"/>
    <x v="0"/>
    <x v="2"/>
    <x v="4"/>
    <x v="18"/>
    <x v="0"/>
    <x v="0"/>
    <s v="Tesseramento"/>
    <x v="1"/>
    <x v="5"/>
    <x v="0"/>
    <m/>
  </r>
  <r>
    <n v="230646"/>
    <x v="1"/>
    <x v="1"/>
    <x v="0"/>
    <x v="2"/>
    <x v="4"/>
    <x v="18"/>
    <x v="0"/>
    <x v="0"/>
    <s v="Tesseramento"/>
    <x v="1"/>
    <x v="5"/>
    <x v="0"/>
    <m/>
  </r>
  <r>
    <n v="106731"/>
    <x v="0"/>
    <x v="0"/>
    <x v="2"/>
    <x v="0"/>
    <x v="7"/>
    <x v="301"/>
    <x v="0"/>
    <x v="1"/>
    <s v="Tesseramento"/>
    <x v="1"/>
    <x v="0"/>
    <x v="0"/>
    <m/>
  </r>
  <r>
    <n v="238239"/>
    <x v="0"/>
    <x v="1"/>
    <x v="1"/>
    <x v="1"/>
    <x v="1"/>
    <x v="138"/>
    <x v="0"/>
    <x v="0"/>
    <s v="Tesseramento"/>
    <x v="1"/>
    <x v="1"/>
    <x v="0"/>
    <m/>
  </r>
  <r>
    <n v="17830"/>
    <x v="0"/>
    <x v="0"/>
    <x v="0"/>
    <x v="0"/>
    <x v="7"/>
    <x v="135"/>
    <x v="0"/>
    <x v="0"/>
    <s v="Tesseramento"/>
    <x v="1"/>
    <x v="4"/>
    <x v="0"/>
    <m/>
  </r>
  <r>
    <n v="238475"/>
    <x v="1"/>
    <x v="1"/>
    <x v="1"/>
    <x v="2"/>
    <x v="7"/>
    <x v="109"/>
    <x v="0"/>
    <x v="0"/>
    <s v="Tesseramento"/>
    <x v="1"/>
    <x v="5"/>
    <x v="0"/>
    <m/>
  </r>
  <r>
    <n v="76141"/>
    <x v="0"/>
    <x v="0"/>
    <x v="0"/>
    <x v="0"/>
    <x v="11"/>
    <x v="142"/>
    <x v="0"/>
    <x v="0"/>
    <s v="Tesseramento"/>
    <x v="1"/>
    <x v="3"/>
    <x v="0"/>
    <m/>
  </r>
  <r>
    <n v="238240"/>
    <x v="0"/>
    <x v="0"/>
    <x v="1"/>
    <x v="0"/>
    <x v="1"/>
    <x v="138"/>
    <x v="0"/>
    <x v="0"/>
    <s v="Tesseramento"/>
    <x v="1"/>
    <x v="0"/>
    <x v="0"/>
    <m/>
  </r>
  <r>
    <n v="221522"/>
    <x v="0"/>
    <x v="1"/>
    <x v="0"/>
    <x v="1"/>
    <x v="4"/>
    <x v="47"/>
    <x v="0"/>
    <x v="0"/>
    <s v="Tesseramento"/>
    <x v="0"/>
    <x v="0"/>
    <x v="0"/>
    <m/>
  </r>
  <r>
    <n v="104344"/>
    <x v="0"/>
    <x v="0"/>
    <x v="0"/>
    <x v="0"/>
    <x v="4"/>
    <x v="47"/>
    <x v="0"/>
    <x v="1"/>
    <s v="Tesseramento"/>
    <x v="0"/>
    <x v="3"/>
    <x v="0"/>
    <m/>
  </r>
  <r>
    <n v="208672"/>
    <x v="1"/>
    <x v="0"/>
    <x v="2"/>
    <x v="2"/>
    <x v="4"/>
    <x v="47"/>
    <x v="0"/>
    <x v="0"/>
    <s v="Tesseramento"/>
    <x v="0"/>
    <x v="5"/>
    <x v="0"/>
    <m/>
  </r>
  <r>
    <n v="203619"/>
    <x v="0"/>
    <x v="0"/>
    <x v="0"/>
    <x v="0"/>
    <x v="11"/>
    <x v="142"/>
    <x v="0"/>
    <x v="0"/>
    <s v="Tesseramento"/>
    <x v="1"/>
    <x v="3"/>
    <x v="0"/>
    <m/>
  </r>
  <r>
    <n v="121779"/>
    <x v="0"/>
    <x v="0"/>
    <x v="0"/>
    <x v="0"/>
    <x v="11"/>
    <x v="142"/>
    <x v="0"/>
    <x v="0"/>
    <s v="Tesseramento"/>
    <x v="1"/>
    <x v="0"/>
    <x v="0"/>
    <m/>
  </r>
  <r>
    <n v="121772"/>
    <x v="0"/>
    <x v="0"/>
    <x v="0"/>
    <x v="0"/>
    <x v="11"/>
    <x v="142"/>
    <x v="0"/>
    <x v="1"/>
    <s v="Tesseramento"/>
    <x v="1"/>
    <x v="0"/>
    <x v="0"/>
    <m/>
  </r>
  <r>
    <n v="47972"/>
    <x v="0"/>
    <x v="0"/>
    <x v="0"/>
    <x v="0"/>
    <x v="11"/>
    <x v="142"/>
    <x v="0"/>
    <x v="0"/>
    <s v="Tesseramento"/>
    <x v="1"/>
    <x v="1"/>
    <x v="0"/>
    <m/>
  </r>
  <r>
    <n v="238366"/>
    <x v="0"/>
    <x v="1"/>
    <x v="1"/>
    <x v="1"/>
    <x v="1"/>
    <x v="1"/>
    <x v="0"/>
    <x v="0"/>
    <s v="Tesseramento"/>
    <x v="0"/>
    <x v="0"/>
    <x v="0"/>
    <m/>
  </r>
  <r>
    <n v="238474"/>
    <x v="1"/>
    <x v="1"/>
    <x v="1"/>
    <x v="2"/>
    <x v="7"/>
    <x v="109"/>
    <x v="0"/>
    <x v="0"/>
    <s v="Tesseramento"/>
    <x v="1"/>
    <x v="5"/>
    <x v="0"/>
    <m/>
  </r>
  <r>
    <n v="238367"/>
    <x v="0"/>
    <x v="1"/>
    <x v="1"/>
    <x v="0"/>
    <x v="1"/>
    <x v="1"/>
    <x v="0"/>
    <x v="1"/>
    <s v="Tesseramento"/>
    <x v="0"/>
    <x v="0"/>
    <x v="0"/>
    <m/>
  </r>
  <r>
    <n v="159013"/>
    <x v="0"/>
    <x v="0"/>
    <x v="0"/>
    <x v="0"/>
    <x v="11"/>
    <x v="142"/>
    <x v="0"/>
    <x v="0"/>
    <s v="Tesseramento"/>
    <x v="1"/>
    <x v="0"/>
    <x v="0"/>
    <m/>
  </r>
  <r>
    <n v="238321"/>
    <x v="0"/>
    <x v="1"/>
    <x v="1"/>
    <x v="0"/>
    <x v="7"/>
    <x v="74"/>
    <x v="0"/>
    <x v="0"/>
    <s v="Tesseramento"/>
    <x v="1"/>
    <x v="0"/>
    <x v="0"/>
    <m/>
  </r>
  <r>
    <n v="238476"/>
    <x v="1"/>
    <x v="1"/>
    <x v="1"/>
    <x v="2"/>
    <x v="7"/>
    <x v="109"/>
    <x v="0"/>
    <x v="0"/>
    <s v="Tesseramento"/>
    <x v="1"/>
    <x v="5"/>
    <x v="0"/>
    <m/>
  </r>
  <r>
    <n v="186766"/>
    <x v="0"/>
    <x v="0"/>
    <x v="0"/>
    <x v="0"/>
    <x v="7"/>
    <x v="74"/>
    <x v="0"/>
    <x v="1"/>
    <s v="Tesseramento"/>
    <x v="1"/>
    <x v="1"/>
    <x v="0"/>
    <m/>
  </r>
  <r>
    <n v="212075"/>
    <x v="1"/>
    <x v="0"/>
    <x v="0"/>
    <x v="0"/>
    <x v="5"/>
    <x v="38"/>
    <x v="0"/>
    <x v="0"/>
    <s v="Tesseramento"/>
    <x v="1"/>
    <x v="7"/>
    <x v="0"/>
    <m/>
  </r>
  <r>
    <n v="212074"/>
    <x v="1"/>
    <x v="0"/>
    <x v="0"/>
    <x v="0"/>
    <x v="5"/>
    <x v="38"/>
    <x v="0"/>
    <x v="0"/>
    <s v="Tesseramento"/>
    <x v="1"/>
    <x v="5"/>
    <x v="0"/>
    <m/>
  </r>
  <r>
    <n v="238322"/>
    <x v="1"/>
    <x v="1"/>
    <x v="1"/>
    <x v="2"/>
    <x v="7"/>
    <x v="74"/>
    <x v="0"/>
    <x v="0"/>
    <s v="Tesseramento"/>
    <x v="1"/>
    <x v="5"/>
    <x v="0"/>
    <m/>
  </r>
  <r>
    <n v="91814"/>
    <x v="0"/>
    <x v="0"/>
    <x v="0"/>
    <x v="0"/>
    <x v="10"/>
    <x v="273"/>
    <x v="0"/>
    <x v="0"/>
    <s v="Tesseramento"/>
    <x v="1"/>
    <x v="4"/>
    <x v="0"/>
    <m/>
  </r>
  <r>
    <n v="150596"/>
    <x v="0"/>
    <x v="0"/>
    <x v="2"/>
    <x v="1"/>
    <x v="12"/>
    <x v="254"/>
    <x v="0"/>
    <x v="0"/>
    <s v="Tesseramento"/>
    <x v="0"/>
    <x v="1"/>
    <x v="0"/>
    <m/>
  </r>
  <r>
    <n v="176650"/>
    <x v="0"/>
    <x v="0"/>
    <x v="0"/>
    <x v="0"/>
    <x v="12"/>
    <x v="254"/>
    <x v="0"/>
    <x v="0"/>
    <s v="Tesseramento"/>
    <x v="0"/>
    <x v="0"/>
    <x v="0"/>
    <m/>
  </r>
  <r>
    <n v="176648"/>
    <x v="0"/>
    <x v="0"/>
    <x v="0"/>
    <x v="0"/>
    <x v="12"/>
    <x v="254"/>
    <x v="0"/>
    <x v="1"/>
    <s v="Tesseramento"/>
    <x v="0"/>
    <x v="0"/>
    <x v="0"/>
    <m/>
  </r>
  <r>
    <n v="238324"/>
    <x v="1"/>
    <x v="0"/>
    <x v="1"/>
    <x v="2"/>
    <x v="4"/>
    <x v="338"/>
    <x v="0"/>
    <x v="0"/>
    <s v="Tesseramento"/>
    <x v="1"/>
    <x v="5"/>
    <x v="0"/>
    <m/>
  </r>
  <r>
    <n v="238274"/>
    <x v="0"/>
    <x v="0"/>
    <x v="1"/>
    <x v="2"/>
    <x v="12"/>
    <x v="269"/>
    <x v="0"/>
    <x v="1"/>
    <s v="Tesseramento"/>
    <x v="1"/>
    <x v="4"/>
    <x v="0"/>
    <m/>
  </r>
  <r>
    <n v="5596"/>
    <x v="0"/>
    <x v="0"/>
    <x v="0"/>
    <x v="0"/>
    <x v="0"/>
    <x v="76"/>
    <x v="0"/>
    <x v="0"/>
    <s v="Tesseramento"/>
    <x v="0"/>
    <x v="0"/>
    <x v="0"/>
    <m/>
  </r>
  <r>
    <n v="146247"/>
    <x v="0"/>
    <x v="0"/>
    <x v="0"/>
    <x v="1"/>
    <x v="7"/>
    <x v="67"/>
    <x v="0"/>
    <x v="1"/>
    <s v="Tesseramento"/>
    <x v="0"/>
    <x v="0"/>
    <x v="0"/>
    <m/>
  </r>
  <r>
    <n v="36629"/>
    <x v="0"/>
    <x v="0"/>
    <x v="0"/>
    <x v="0"/>
    <x v="7"/>
    <x v="67"/>
    <x v="0"/>
    <x v="1"/>
    <s v="Tesseramento"/>
    <x v="0"/>
    <x v="3"/>
    <x v="0"/>
    <m/>
  </r>
  <r>
    <n v="34961"/>
    <x v="0"/>
    <x v="2"/>
    <x v="0"/>
    <x v="0"/>
    <x v="7"/>
    <x v="225"/>
    <x v="1"/>
    <x v="0"/>
    <s v="Tesseramento"/>
    <x v="0"/>
    <x v="8"/>
    <x v="0"/>
    <m/>
  </r>
  <r>
    <n v="238554"/>
    <x v="0"/>
    <x v="1"/>
    <x v="1"/>
    <x v="1"/>
    <x v="7"/>
    <x v="74"/>
    <x v="0"/>
    <x v="0"/>
    <s v="Tesseramento"/>
    <x v="1"/>
    <x v="0"/>
    <x v="0"/>
    <m/>
  </r>
  <r>
    <n v="238555"/>
    <x v="0"/>
    <x v="1"/>
    <x v="1"/>
    <x v="1"/>
    <x v="7"/>
    <x v="74"/>
    <x v="0"/>
    <x v="0"/>
    <s v="Tesseramento"/>
    <x v="1"/>
    <x v="0"/>
    <x v="0"/>
    <m/>
  </r>
  <r>
    <n v="231190"/>
    <x v="0"/>
    <x v="1"/>
    <x v="0"/>
    <x v="1"/>
    <x v="7"/>
    <x v="45"/>
    <x v="0"/>
    <x v="0"/>
    <s v="Tesseramento"/>
    <x v="1"/>
    <x v="0"/>
    <x v="0"/>
    <m/>
  </r>
  <r>
    <n v="231191"/>
    <x v="0"/>
    <x v="1"/>
    <x v="0"/>
    <x v="3"/>
    <x v="7"/>
    <x v="45"/>
    <x v="0"/>
    <x v="1"/>
    <s v="Tesseramento"/>
    <x v="1"/>
    <x v="0"/>
    <x v="0"/>
    <m/>
  </r>
  <r>
    <n v="219644"/>
    <x v="0"/>
    <x v="0"/>
    <x v="0"/>
    <x v="1"/>
    <x v="10"/>
    <x v="194"/>
    <x v="0"/>
    <x v="1"/>
    <s v="Tesseramento"/>
    <x v="1"/>
    <x v="0"/>
    <x v="0"/>
    <m/>
  </r>
  <r>
    <n v="238477"/>
    <x v="1"/>
    <x v="1"/>
    <x v="1"/>
    <x v="2"/>
    <x v="7"/>
    <x v="109"/>
    <x v="0"/>
    <x v="0"/>
    <s v="Tesseramento"/>
    <x v="1"/>
    <x v="5"/>
    <x v="0"/>
    <m/>
  </r>
  <r>
    <n v="238294"/>
    <x v="0"/>
    <x v="0"/>
    <x v="1"/>
    <x v="1"/>
    <x v="7"/>
    <x v="161"/>
    <x v="0"/>
    <x v="0"/>
    <s v="Tesseramento"/>
    <x v="0"/>
    <x v="3"/>
    <x v="0"/>
    <m/>
  </r>
  <r>
    <n v="238585"/>
    <x v="0"/>
    <x v="1"/>
    <x v="1"/>
    <x v="2"/>
    <x v="6"/>
    <x v="217"/>
    <x v="0"/>
    <x v="0"/>
    <s v="Tesseramento"/>
    <x v="0"/>
    <x v="0"/>
    <x v="0"/>
    <m/>
  </r>
  <r>
    <n v="182177"/>
    <x v="0"/>
    <x v="0"/>
    <x v="0"/>
    <x v="2"/>
    <x v="4"/>
    <x v="368"/>
    <x v="0"/>
    <x v="0"/>
    <s v="Tesseramento"/>
    <x v="1"/>
    <x v="0"/>
    <x v="0"/>
    <m/>
  </r>
  <r>
    <n v="218585"/>
    <x v="0"/>
    <x v="0"/>
    <x v="0"/>
    <x v="0"/>
    <x v="7"/>
    <x v="195"/>
    <x v="0"/>
    <x v="1"/>
    <s v="Tesseramento"/>
    <x v="1"/>
    <x v="0"/>
    <x v="0"/>
    <m/>
  </r>
  <r>
    <n v="87315"/>
    <x v="0"/>
    <x v="1"/>
    <x v="0"/>
    <x v="0"/>
    <x v="1"/>
    <x v="1"/>
    <x v="0"/>
    <x v="0"/>
    <s v="Tesseramento"/>
    <x v="0"/>
    <x v="1"/>
    <x v="0"/>
    <m/>
  </r>
  <r>
    <n v="85167"/>
    <x v="0"/>
    <x v="0"/>
    <x v="0"/>
    <x v="0"/>
    <x v="1"/>
    <x v="1"/>
    <x v="0"/>
    <x v="0"/>
    <s v="Tesseramento"/>
    <x v="0"/>
    <x v="3"/>
    <x v="0"/>
    <m/>
  </r>
  <r>
    <n v="169895"/>
    <x v="0"/>
    <x v="0"/>
    <x v="2"/>
    <x v="1"/>
    <x v="4"/>
    <x v="335"/>
    <x v="0"/>
    <x v="0"/>
    <s v="Tesseramento"/>
    <x v="0"/>
    <x v="0"/>
    <x v="0"/>
    <m/>
  </r>
  <r>
    <n v="238323"/>
    <x v="0"/>
    <x v="0"/>
    <x v="1"/>
    <x v="3"/>
    <x v="11"/>
    <x v="302"/>
    <x v="0"/>
    <x v="0"/>
    <s v="Tesseramento"/>
    <x v="1"/>
    <x v="0"/>
    <x v="0"/>
    <m/>
  </r>
  <r>
    <n v="103476"/>
    <x v="0"/>
    <x v="0"/>
    <x v="2"/>
    <x v="3"/>
    <x v="4"/>
    <x v="335"/>
    <x v="0"/>
    <x v="0"/>
    <s v="Tesseramento"/>
    <x v="0"/>
    <x v="0"/>
    <x v="0"/>
    <m/>
  </r>
  <r>
    <n v="103480"/>
    <x v="0"/>
    <x v="0"/>
    <x v="2"/>
    <x v="1"/>
    <x v="4"/>
    <x v="335"/>
    <x v="0"/>
    <x v="1"/>
    <s v="Tesseramento"/>
    <x v="0"/>
    <x v="0"/>
    <x v="0"/>
    <m/>
  </r>
  <r>
    <n v="233236"/>
    <x v="0"/>
    <x v="0"/>
    <x v="0"/>
    <x v="2"/>
    <x v="2"/>
    <x v="71"/>
    <x v="0"/>
    <x v="0"/>
    <s v="Tesseramento"/>
    <x v="1"/>
    <x v="0"/>
    <x v="0"/>
    <m/>
  </r>
  <r>
    <n v="174212"/>
    <x v="0"/>
    <x v="0"/>
    <x v="0"/>
    <x v="0"/>
    <x v="4"/>
    <x v="335"/>
    <x v="0"/>
    <x v="0"/>
    <s v="Tesseramento"/>
    <x v="0"/>
    <x v="0"/>
    <x v="0"/>
    <m/>
  </r>
  <r>
    <n v="35817"/>
    <x v="0"/>
    <x v="0"/>
    <x v="0"/>
    <x v="0"/>
    <x v="4"/>
    <x v="335"/>
    <x v="0"/>
    <x v="0"/>
    <s v="Tesseramento"/>
    <x v="0"/>
    <x v="4"/>
    <x v="0"/>
    <m/>
  </r>
  <r>
    <n v="230405"/>
    <x v="0"/>
    <x v="1"/>
    <x v="0"/>
    <x v="2"/>
    <x v="5"/>
    <x v="38"/>
    <x v="0"/>
    <x v="0"/>
    <s v="Tesseramento"/>
    <x v="1"/>
    <x v="1"/>
    <x v="0"/>
    <m/>
  </r>
  <r>
    <n v="238484"/>
    <x v="1"/>
    <x v="1"/>
    <x v="1"/>
    <x v="2"/>
    <x v="12"/>
    <x v="245"/>
    <x v="0"/>
    <x v="1"/>
    <s v="Tesseramento"/>
    <x v="1"/>
    <x v="5"/>
    <x v="0"/>
    <m/>
  </r>
  <r>
    <n v="238423"/>
    <x v="0"/>
    <x v="0"/>
    <x v="1"/>
    <x v="2"/>
    <x v="4"/>
    <x v="166"/>
    <x v="0"/>
    <x v="0"/>
    <s v="Tesseramento"/>
    <x v="1"/>
    <x v="4"/>
    <x v="0"/>
    <m/>
  </r>
  <r>
    <n v="171658"/>
    <x v="0"/>
    <x v="0"/>
    <x v="0"/>
    <x v="2"/>
    <x v="10"/>
    <x v="234"/>
    <x v="0"/>
    <x v="0"/>
    <s v="Tesseramento"/>
    <x v="0"/>
    <x v="0"/>
    <x v="0"/>
    <m/>
  </r>
  <r>
    <n v="188009"/>
    <x v="1"/>
    <x v="0"/>
    <x v="2"/>
    <x v="3"/>
    <x v="4"/>
    <x v="200"/>
    <x v="0"/>
    <x v="0"/>
    <s v="Tesseramento"/>
    <x v="1"/>
    <x v="6"/>
    <x v="0"/>
    <m/>
  </r>
  <r>
    <n v="171657"/>
    <x v="0"/>
    <x v="0"/>
    <x v="0"/>
    <x v="2"/>
    <x v="10"/>
    <x v="234"/>
    <x v="0"/>
    <x v="0"/>
    <s v="Tesseramento"/>
    <x v="0"/>
    <x v="0"/>
    <x v="0"/>
    <m/>
  </r>
  <r>
    <n v="238354"/>
    <x v="0"/>
    <x v="1"/>
    <x v="1"/>
    <x v="3"/>
    <x v="7"/>
    <x v="328"/>
    <x v="0"/>
    <x v="0"/>
    <s v="Tesseramento"/>
    <x v="0"/>
    <x v="1"/>
    <x v="0"/>
    <m/>
  </r>
  <r>
    <n v="113762"/>
    <x v="0"/>
    <x v="0"/>
    <x v="0"/>
    <x v="0"/>
    <x v="2"/>
    <x v="2"/>
    <x v="0"/>
    <x v="0"/>
    <s v="Tesseramento"/>
    <x v="1"/>
    <x v="0"/>
    <x v="0"/>
    <m/>
  </r>
  <r>
    <n v="228626"/>
    <x v="1"/>
    <x v="0"/>
    <x v="0"/>
    <x v="2"/>
    <x v="2"/>
    <x v="2"/>
    <x v="0"/>
    <x v="0"/>
    <s v="Tesseramento"/>
    <x v="1"/>
    <x v="5"/>
    <x v="0"/>
    <m/>
  </r>
  <r>
    <n v="211866"/>
    <x v="0"/>
    <x v="0"/>
    <x v="0"/>
    <x v="0"/>
    <x v="2"/>
    <x v="286"/>
    <x v="0"/>
    <x v="0"/>
    <s v="Tesseramento"/>
    <x v="1"/>
    <x v="1"/>
    <x v="0"/>
    <m/>
  </r>
  <r>
    <n v="238345"/>
    <x v="0"/>
    <x v="1"/>
    <x v="1"/>
    <x v="1"/>
    <x v="1"/>
    <x v="26"/>
    <x v="0"/>
    <x v="1"/>
    <s v="Tesseramento"/>
    <x v="1"/>
    <x v="3"/>
    <x v="0"/>
    <m/>
  </r>
  <r>
    <n v="110031"/>
    <x v="0"/>
    <x v="0"/>
    <x v="0"/>
    <x v="0"/>
    <x v="2"/>
    <x v="251"/>
    <x v="0"/>
    <x v="0"/>
    <s v="Tesseramento"/>
    <x v="1"/>
    <x v="0"/>
    <x v="0"/>
    <m/>
  </r>
  <r>
    <n v="147504"/>
    <x v="0"/>
    <x v="0"/>
    <x v="0"/>
    <x v="0"/>
    <x v="14"/>
    <x v="312"/>
    <x v="0"/>
    <x v="0"/>
    <s v="Tesseramento"/>
    <x v="0"/>
    <x v="3"/>
    <x v="0"/>
    <m/>
  </r>
  <r>
    <n v="238329"/>
    <x v="0"/>
    <x v="1"/>
    <x v="1"/>
    <x v="2"/>
    <x v="5"/>
    <x v="38"/>
    <x v="0"/>
    <x v="1"/>
    <s v="Tesseramento"/>
    <x v="1"/>
    <x v="0"/>
    <x v="0"/>
    <m/>
  </r>
  <r>
    <n v="182731"/>
    <x v="0"/>
    <x v="0"/>
    <x v="0"/>
    <x v="2"/>
    <x v="14"/>
    <x v="312"/>
    <x v="0"/>
    <x v="1"/>
    <s v="Tesseramento"/>
    <x v="0"/>
    <x v="3"/>
    <x v="0"/>
    <m/>
  </r>
  <r>
    <n v="238293"/>
    <x v="0"/>
    <x v="1"/>
    <x v="1"/>
    <x v="3"/>
    <x v="7"/>
    <x v="161"/>
    <x v="0"/>
    <x v="0"/>
    <s v="Tesseramento"/>
    <x v="0"/>
    <x v="0"/>
    <x v="0"/>
    <m/>
  </r>
  <r>
    <n v="69195"/>
    <x v="0"/>
    <x v="0"/>
    <x v="0"/>
    <x v="1"/>
    <x v="2"/>
    <x v="192"/>
    <x v="0"/>
    <x v="0"/>
    <s v="Tesseramento"/>
    <x v="1"/>
    <x v="3"/>
    <x v="0"/>
    <m/>
  </r>
  <r>
    <n v="228380"/>
    <x v="1"/>
    <x v="0"/>
    <x v="0"/>
    <x v="1"/>
    <x v="7"/>
    <x v="241"/>
    <x v="0"/>
    <x v="0"/>
    <s v="Tesseramento"/>
    <x v="0"/>
    <x v="5"/>
    <x v="0"/>
    <m/>
  </r>
  <r>
    <n v="212384"/>
    <x v="1"/>
    <x v="1"/>
    <x v="0"/>
    <x v="1"/>
    <x v="2"/>
    <x v="192"/>
    <x v="0"/>
    <x v="0"/>
    <s v="Tesseramento"/>
    <x v="1"/>
    <x v="5"/>
    <x v="0"/>
    <m/>
  </r>
  <r>
    <n v="224027"/>
    <x v="1"/>
    <x v="1"/>
    <x v="0"/>
    <x v="1"/>
    <x v="2"/>
    <x v="192"/>
    <x v="0"/>
    <x v="0"/>
    <s v="Tesseramento"/>
    <x v="1"/>
    <x v="5"/>
    <x v="0"/>
    <m/>
  </r>
  <r>
    <n v="188762"/>
    <x v="0"/>
    <x v="0"/>
    <x v="0"/>
    <x v="0"/>
    <x v="7"/>
    <x v="241"/>
    <x v="0"/>
    <x v="0"/>
    <s v="Tesseramento"/>
    <x v="0"/>
    <x v="0"/>
    <x v="0"/>
    <m/>
  </r>
  <r>
    <n v="184572"/>
    <x v="0"/>
    <x v="0"/>
    <x v="0"/>
    <x v="4"/>
    <x v="7"/>
    <x v="241"/>
    <x v="0"/>
    <x v="0"/>
    <s v="Tesseramento"/>
    <x v="0"/>
    <x v="4"/>
    <x v="0"/>
    <m/>
  </r>
  <r>
    <n v="238351"/>
    <x v="0"/>
    <x v="1"/>
    <x v="1"/>
    <x v="1"/>
    <x v="2"/>
    <x v="192"/>
    <x v="0"/>
    <x v="1"/>
    <s v="Tesseramento"/>
    <x v="1"/>
    <x v="1"/>
    <x v="0"/>
    <m/>
  </r>
  <r>
    <n v="238291"/>
    <x v="0"/>
    <x v="1"/>
    <x v="1"/>
    <x v="1"/>
    <x v="7"/>
    <x v="241"/>
    <x v="0"/>
    <x v="1"/>
    <s v="Tesseramento"/>
    <x v="0"/>
    <x v="0"/>
    <x v="0"/>
    <m/>
  </r>
  <r>
    <n v="238292"/>
    <x v="0"/>
    <x v="0"/>
    <x v="1"/>
    <x v="1"/>
    <x v="7"/>
    <x v="210"/>
    <x v="0"/>
    <x v="0"/>
    <s v="Tesseramento"/>
    <x v="0"/>
    <x v="0"/>
    <x v="0"/>
    <m/>
  </r>
  <r>
    <n v="117492"/>
    <x v="0"/>
    <x v="0"/>
    <x v="0"/>
    <x v="0"/>
    <x v="7"/>
    <x v="30"/>
    <x v="0"/>
    <x v="0"/>
    <s v="Tesseramento"/>
    <x v="1"/>
    <x v="0"/>
    <x v="0"/>
    <m/>
  </r>
  <r>
    <n v="111984"/>
    <x v="0"/>
    <x v="0"/>
    <x v="0"/>
    <x v="1"/>
    <x v="7"/>
    <x v="45"/>
    <x v="0"/>
    <x v="0"/>
    <s v="Tesseramento"/>
    <x v="1"/>
    <x v="0"/>
    <x v="0"/>
    <m/>
  </r>
  <r>
    <n v="238368"/>
    <x v="0"/>
    <x v="1"/>
    <x v="1"/>
    <x v="0"/>
    <x v="1"/>
    <x v="1"/>
    <x v="0"/>
    <x v="0"/>
    <s v="Tesseramento"/>
    <x v="0"/>
    <x v="0"/>
    <x v="0"/>
    <m/>
  </r>
  <r>
    <n v="24279"/>
    <x v="0"/>
    <x v="0"/>
    <x v="2"/>
    <x v="0"/>
    <x v="10"/>
    <x v="240"/>
    <x v="0"/>
    <x v="0"/>
    <s v="Tesseramento"/>
    <x v="1"/>
    <x v="4"/>
    <x v="0"/>
    <m/>
  </r>
  <r>
    <n v="180873"/>
    <x v="0"/>
    <x v="0"/>
    <x v="0"/>
    <x v="1"/>
    <x v="2"/>
    <x v="172"/>
    <x v="0"/>
    <x v="0"/>
    <s v="Tesseramento"/>
    <x v="1"/>
    <x v="4"/>
    <x v="0"/>
    <m/>
  </r>
  <r>
    <n v="180876"/>
    <x v="0"/>
    <x v="0"/>
    <x v="0"/>
    <x v="3"/>
    <x v="2"/>
    <x v="172"/>
    <x v="0"/>
    <x v="1"/>
    <s v="Tesseramento"/>
    <x v="1"/>
    <x v="4"/>
    <x v="0"/>
    <m/>
  </r>
  <r>
    <n v="238298"/>
    <x v="0"/>
    <x v="0"/>
    <x v="1"/>
    <x v="3"/>
    <x v="10"/>
    <x v="295"/>
    <x v="0"/>
    <x v="0"/>
    <s v="Tesseramento"/>
    <x v="0"/>
    <x v="3"/>
    <x v="0"/>
    <m/>
  </r>
  <r>
    <n v="67367"/>
    <x v="0"/>
    <x v="0"/>
    <x v="0"/>
    <x v="0"/>
    <x v="2"/>
    <x v="71"/>
    <x v="0"/>
    <x v="1"/>
    <s v="Tesseramento"/>
    <x v="1"/>
    <x v="3"/>
    <x v="0"/>
    <m/>
  </r>
  <r>
    <n v="93184"/>
    <x v="0"/>
    <x v="0"/>
    <x v="0"/>
    <x v="0"/>
    <x v="2"/>
    <x v="71"/>
    <x v="0"/>
    <x v="0"/>
    <s v="Tesseramento"/>
    <x v="1"/>
    <x v="3"/>
    <x v="0"/>
    <m/>
  </r>
  <r>
    <n v="88697"/>
    <x v="0"/>
    <x v="0"/>
    <x v="0"/>
    <x v="0"/>
    <x v="2"/>
    <x v="71"/>
    <x v="0"/>
    <x v="0"/>
    <s v="Tesseramento"/>
    <x v="1"/>
    <x v="1"/>
    <x v="0"/>
    <m/>
  </r>
  <r>
    <n v="203437"/>
    <x v="0"/>
    <x v="0"/>
    <x v="0"/>
    <x v="0"/>
    <x v="14"/>
    <x v="121"/>
    <x v="0"/>
    <x v="0"/>
    <s v="Tesseramento"/>
    <x v="1"/>
    <x v="3"/>
    <x v="0"/>
    <m/>
  </r>
  <r>
    <n v="238391"/>
    <x v="0"/>
    <x v="0"/>
    <x v="1"/>
    <x v="2"/>
    <x v="2"/>
    <x v="71"/>
    <x v="0"/>
    <x v="0"/>
    <s v="Tesseramento"/>
    <x v="1"/>
    <x v="3"/>
    <x v="0"/>
    <m/>
  </r>
  <r>
    <n v="208999"/>
    <x v="0"/>
    <x v="0"/>
    <x v="0"/>
    <x v="0"/>
    <x v="7"/>
    <x v="210"/>
    <x v="0"/>
    <x v="0"/>
    <s v="Tesseramento"/>
    <x v="0"/>
    <x v="0"/>
    <x v="0"/>
    <m/>
  </r>
  <r>
    <n v="238348"/>
    <x v="0"/>
    <x v="0"/>
    <x v="1"/>
    <x v="2"/>
    <x v="4"/>
    <x v="125"/>
    <x v="0"/>
    <x v="1"/>
    <s v="Tesseramento"/>
    <x v="1"/>
    <x v="0"/>
    <x v="0"/>
    <m/>
  </r>
  <r>
    <n v="238521"/>
    <x v="0"/>
    <x v="1"/>
    <x v="1"/>
    <x v="1"/>
    <x v="11"/>
    <x v="91"/>
    <x v="0"/>
    <x v="1"/>
    <s v="Tesseramento"/>
    <x v="1"/>
    <x v="0"/>
    <x v="0"/>
    <m/>
  </r>
  <r>
    <n v="238505"/>
    <x v="0"/>
    <x v="1"/>
    <x v="1"/>
    <x v="2"/>
    <x v="4"/>
    <x v="303"/>
    <x v="0"/>
    <x v="0"/>
    <s v="Tesseramento"/>
    <x v="1"/>
    <x v="0"/>
    <x v="0"/>
    <m/>
  </r>
  <r>
    <n v="238297"/>
    <x v="0"/>
    <x v="1"/>
    <x v="1"/>
    <x v="1"/>
    <x v="1"/>
    <x v="176"/>
    <x v="0"/>
    <x v="1"/>
    <s v="Tesseramento"/>
    <x v="1"/>
    <x v="3"/>
    <x v="0"/>
    <m/>
  </r>
  <r>
    <n v="161607"/>
    <x v="0"/>
    <x v="0"/>
    <x v="0"/>
    <x v="0"/>
    <x v="8"/>
    <x v="372"/>
    <x v="0"/>
    <x v="0"/>
    <s v="Tesseramento"/>
    <x v="0"/>
    <x v="0"/>
    <x v="0"/>
    <m/>
  </r>
  <r>
    <n v="90252"/>
    <x v="0"/>
    <x v="0"/>
    <x v="2"/>
    <x v="0"/>
    <x v="11"/>
    <x v="142"/>
    <x v="0"/>
    <x v="0"/>
    <s v="Tesseramento"/>
    <x v="1"/>
    <x v="3"/>
    <x v="0"/>
    <m/>
  </r>
  <r>
    <n v="238385"/>
    <x v="0"/>
    <x v="0"/>
    <x v="1"/>
    <x v="1"/>
    <x v="3"/>
    <x v="8"/>
    <x v="0"/>
    <x v="0"/>
    <s v="Tesseramento"/>
    <x v="0"/>
    <x v="0"/>
    <x v="0"/>
    <m/>
  </r>
  <r>
    <n v="93492"/>
    <x v="0"/>
    <x v="0"/>
    <x v="0"/>
    <x v="2"/>
    <x v="7"/>
    <x v="150"/>
    <x v="0"/>
    <x v="1"/>
    <s v="Tesseramento"/>
    <x v="1"/>
    <x v="3"/>
    <x v="0"/>
    <m/>
  </r>
  <r>
    <n v="6537"/>
    <x v="0"/>
    <x v="0"/>
    <x v="0"/>
    <x v="0"/>
    <x v="7"/>
    <x v="150"/>
    <x v="0"/>
    <x v="0"/>
    <s v="Tesseramento"/>
    <x v="1"/>
    <x v="4"/>
    <x v="0"/>
    <m/>
  </r>
  <r>
    <n v="5699"/>
    <x v="0"/>
    <x v="0"/>
    <x v="0"/>
    <x v="2"/>
    <x v="7"/>
    <x v="150"/>
    <x v="0"/>
    <x v="1"/>
    <s v="Tesseramento"/>
    <x v="1"/>
    <x v="4"/>
    <x v="0"/>
    <m/>
  </r>
  <r>
    <n v="91607"/>
    <x v="0"/>
    <x v="0"/>
    <x v="2"/>
    <x v="0"/>
    <x v="7"/>
    <x v="150"/>
    <x v="0"/>
    <x v="0"/>
    <s v="Tesseramento"/>
    <x v="1"/>
    <x v="3"/>
    <x v="0"/>
    <m/>
  </r>
  <r>
    <n v="5883"/>
    <x v="0"/>
    <x v="0"/>
    <x v="0"/>
    <x v="0"/>
    <x v="7"/>
    <x v="150"/>
    <x v="0"/>
    <x v="0"/>
    <s v="Tesseramento"/>
    <x v="1"/>
    <x v="4"/>
    <x v="0"/>
    <m/>
  </r>
  <r>
    <n v="5884"/>
    <x v="0"/>
    <x v="0"/>
    <x v="0"/>
    <x v="0"/>
    <x v="7"/>
    <x v="150"/>
    <x v="0"/>
    <x v="1"/>
    <s v="Tesseramento"/>
    <x v="1"/>
    <x v="4"/>
    <x v="0"/>
    <m/>
  </r>
  <r>
    <n v="6255"/>
    <x v="0"/>
    <x v="0"/>
    <x v="0"/>
    <x v="0"/>
    <x v="7"/>
    <x v="150"/>
    <x v="0"/>
    <x v="1"/>
    <s v="Tesseramento"/>
    <x v="1"/>
    <x v="0"/>
    <x v="0"/>
    <m/>
  </r>
  <r>
    <n v="6562"/>
    <x v="0"/>
    <x v="0"/>
    <x v="2"/>
    <x v="2"/>
    <x v="7"/>
    <x v="150"/>
    <x v="0"/>
    <x v="1"/>
    <s v="Tesseramento"/>
    <x v="1"/>
    <x v="4"/>
    <x v="0"/>
    <m/>
  </r>
  <r>
    <n v="22283"/>
    <x v="0"/>
    <x v="0"/>
    <x v="0"/>
    <x v="0"/>
    <x v="7"/>
    <x v="150"/>
    <x v="0"/>
    <x v="0"/>
    <s v="Tesseramento"/>
    <x v="1"/>
    <x v="4"/>
    <x v="0"/>
    <m/>
  </r>
  <r>
    <n v="996"/>
    <x v="0"/>
    <x v="0"/>
    <x v="2"/>
    <x v="0"/>
    <x v="7"/>
    <x v="301"/>
    <x v="0"/>
    <x v="0"/>
    <s v="Tesseramento"/>
    <x v="1"/>
    <x v="4"/>
    <x v="0"/>
    <m/>
  </r>
  <r>
    <n v="238482"/>
    <x v="0"/>
    <x v="0"/>
    <x v="1"/>
    <x v="2"/>
    <x v="7"/>
    <x v="150"/>
    <x v="0"/>
    <x v="1"/>
    <s v="Tesseramento"/>
    <x v="1"/>
    <x v="4"/>
    <x v="0"/>
    <m/>
  </r>
  <r>
    <n v="182088"/>
    <x v="0"/>
    <x v="0"/>
    <x v="0"/>
    <x v="1"/>
    <x v="7"/>
    <x v="210"/>
    <x v="0"/>
    <x v="0"/>
    <s v="Tesseramento"/>
    <x v="0"/>
    <x v="3"/>
    <x v="0"/>
    <m/>
  </r>
  <r>
    <n v="238483"/>
    <x v="0"/>
    <x v="0"/>
    <x v="1"/>
    <x v="2"/>
    <x v="7"/>
    <x v="150"/>
    <x v="0"/>
    <x v="0"/>
    <s v="Tesseramento"/>
    <x v="1"/>
    <x v="4"/>
    <x v="0"/>
    <m/>
  </r>
  <r>
    <n v="224277"/>
    <x v="1"/>
    <x v="1"/>
    <x v="0"/>
    <x v="1"/>
    <x v="7"/>
    <x v="103"/>
    <x v="0"/>
    <x v="0"/>
    <s v="Tesseramento"/>
    <x v="1"/>
    <x v="5"/>
    <x v="0"/>
    <m/>
  </r>
  <r>
    <n v="238432"/>
    <x v="0"/>
    <x v="0"/>
    <x v="1"/>
    <x v="1"/>
    <x v="7"/>
    <x v="78"/>
    <x v="0"/>
    <x v="0"/>
    <s v="Tesseramento"/>
    <x v="0"/>
    <x v="3"/>
    <x v="0"/>
    <m/>
  </r>
  <r>
    <n v="219139"/>
    <x v="1"/>
    <x v="1"/>
    <x v="0"/>
    <x v="1"/>
    <x v="7"/>
    <x v="103"/>
    <x v="0"/>
    <x v="1"/>
    <s v="Tesseramento"/>
    <x v="1"/>
    <x v="5"/>
    <x v="0"/>
    <m/>
  </r>
  <r>
    <n v="129635"/>
    <x v="0"/>
    <x v="0"/>
    <x v="0"/>
    <x v="0"/>
    <x v="4"/>
    <x v="65"/>
    <x v="0"/>
    <x v="1"/>
    <s v="Tesseramento"/>
    <x v="1"/>
    <x v="3"/>
    <x v="0"/>
    <m/>
  </r>
  <r>
    <n v="33157"/>
    <x v="0"/>
    <x v="0"/>
    <x v="0"/>
    <x v="0"/>
    <x v="4"/>
    <x v="99"/>
    <x v="0"/>
    <x v="0"/>
    <s v="Tesseramento"/>
    <x v="0"/>
    <x v="0"/>
    <x v="0"/>
    <m/>
  </r>
  <r>
    <n v="231320"/>
    <x v="0"/>
    <x v="1"/>
    <x v="0"/>
    <x v="3"/>
    <x v="10"/>
    <x v="273"/>
    <x v="0"/>
    <x v="1"/>
    <s v="Tesseramento"/>
    <x v="1"/>
    <x v="0"/>
    <x v="0"/>
    <m/>
  </r>
  <r>
    <n v="113730"/>
    <x v="0"/>
    <x v="0"/>
    <x v="0"/>
    <x v="0"/>
    <x v="7"/>
    <x v="123"/>
    <x v="0"/>
    <x v="0"/>
    <s v="Tesseramento"/>
    <x v="1"/>
    <x v="3"/>
    <x v="0"/>
    <m/>
  </r>
  <r>
    <n v="238306"/>
    <x v="1"/>
    <x v="0"/>
    <x v="1"/>
    <x v="2"/>
    <x v="7"/>
    <x v="310"/>
    <x v="0"/>
    <x v="0"/>
    <s v="Tesseramento"/>
    <x v="1"/>
    <x v="5"/>
    <x v="0"/>
    <m/>
  </r>
  <r>
    <n v="13305"/>
    <x v="0"/>
    <x v="0"/>
    <x v="0"/>
    <x v="0"/>
    <x v="7"/>
    <x v="310"/>
    <x v="0"/>
    <x v="0"/>
    <s v="Tesseramento"/>
    <x v="1"/>
    <x v="4"/>
    <x v="0"/>
    <m/>
  </r>
  <r>
    <n v="152034"/>
    <x v="0"/>
    <x v="0"/>
    <x v="0"/>
    <x v="0"/>
    <x v="9"/>
    <x v="117"/>
    <x v="0"/>
    <x v="1"/>
    <s v="Tesseramento"/>
    <x v="1"/>
    <x v="0"/>
    <x v="0"/>
    <m/>
  </r>
  <r>
    <n v="208052"/>
    <x v="1"/>
    <x v="0"/>
    <x v="0"/>
    <x v="1"/>
    <x v="7"/>
    <x v="310"/>
    <x v="0"/>
    <x v="0"/>
    <s v="Tesseramento"/>
    <x v="1"/>
    <x v="5"/>
    <x v="0"/>
    <m/>
  </r>
  <r>
    <n v="238813"/>
    <x v="0"/>
    <x v="1"/>
    <x v="1"/>
    <x v="2"/>
    <x v="11"/>
    <x v="120"/>
    <x v="0"/>
    <x v="0"/>
    <s v="Tesseramento"/>
    <x v="1"/>
    <x v="4"/>
    <x v="0"/>
    <m/>
  </r>
  <r>
    <n v="238395"/>
    <x v="0"/>
    <x v="1"/>
    <x v="1"/>
    <x v="3"/>
    <x v="10"/>
    <x v="294"/>
    <x v="0"/>
    <x v="0"/>
    <s v="Tesseramento"/>
    <x v="1"/>
    <x v="0"/>
    <x v="0"/>
    <m/>
  </r>
  <r>
    <n v="94958"/>
    <x v="0"/>
    <x v="0"/>
    <x v="0"/>
    <x v="0"/>
    <x v="11"/>
    <x v="325"/>
    <x v="0"/>
    <x v="0"/>
    <s v="Tesseramento"/>
    <x v="1"/>
    <x v="3"/>
    <x v="0"/>
    <m/>
  </r>
  <r>
    <n v="153323"/>
    <x v="0"/>
    <x v="0"/>
    <x v="0"/>
    <x v="0"/>
    <x v="11"/>
    <x v="325"/>
    <x v="0"/>
    <x v="1"/>
    <s v="Tesseramento"/>
    <x v="1"/>
    <x v="0"/>
    <x v="0"/>
    <m/>
  </r>
  <r>
    <n v="238848"/>
    <x v="0"/>
    <x v="0"/>
    <x v="1"/>
    <x v="3"/>
    <x v="14"/>
    <x v="43"/>
    <x v="0"/>
    <x v="0"/>
    <s v="Tesseramento"/>
    <x v="1"/>
    <x v="1"/>
    <x v="0"/>
    <m/>
  </r>
  <r>
    <n v="22280"/>
    <x v="0"/>
    <x v="0"/>
    <x v="0"/>
    <x v="0"/>
    <x v="4"/>
    <x v="303"/>
    <x v="0"/>
    <x v="0"/>
    <s v="Tesseramento"/>
    <x v="1"/>
    <x v="3"/>
    <x v="0"/>
    <m/>
  </r>
  <r>
    <n v="238407"/>
    <x v="0"/>
    <x v="0"/>
    <x v="1"/>
    <x v="1"/>
    <x v="7"/>
    <x v="242"/>
    <x v="0"/>
    <x v="0"/>
    <s v="Tesseramento"/>
    <x v="0"/>
    <x v="1"/>
    <x v="0"/>
    <m/>
  </r>
  <r>
    <n v="197069"/>
    <x v="0"/>
    <x v="1"/>
    <x v="0"/>
    <x v="1"/>
    <x v="4"/>
    <x v="291"/>
    <x v="0"/>
    <x v="0"/>
    <s v="Tesseramento"/>
    <x v="1"/>
    <x v="0"/>
    <x v="0"/>
    <m/>
  </r>
  <r>
    <n v="218960"/>
    <x v="1"/>
    <x v="0"/>
    <x v="0"/>
    <x v="0"/>
    <x v="7"/>
    <x v="15"/>
    <x v="0"/>
    <x v="0"/>
    <s v="Tesseramento"/>
    <x v="2"/>
    <x v="7"/>
    <x v="0"/>
    <m/>
  </r>
  <r>
    <n v="238810"/>
    <x v="1"/>
    <x v="0"/>
    <x v="1"/>
    <x v="2"/>
    <x v="2"/>
    <x v="10"/>
    <x v="0"/>
    <x v="0"/>
    <s v="Tesseramento"/>
    <x v="0"/>
    <x v="5"/>
    <x v="0"/>
    <m/>
  </r>
  <r>
    <n v="224395"/>
    <x v="0"/>
    <x v="0"/>
    <x v="0"/>
    <x v="1"/>
    <x v="13"/>
    <x v="356"/>
    <x v="0"/>
    <x v="1"/>
    <s v="Tesseramento"/>
    <x v="1"/>
    <x v="3"/>
    <x v="0"/>
    <m/>
  </r>
  <r>
    <n v="196079"/>
    <x v="1"/>
    <x v="0"/>
    <x v="2"/>
    <x v="1"/>
    <x v="7"/>
    <x v="182"/>
    <x v="0"/>
    <x v="0"/>
    <s v="Tesseramento"/>
    <x v="1"/>
    <x v="2"/>
    <x v="0"/>
    <m/>
  </r>
  <r>
    <n v="228925"/>
    <x v="0"/>
    <x v="0"/>
    <x v="0"/>
    <x v="0"/>
    <x v="2"/>
    <x v="298"/>
    <x v="0"/>
    <x v="0"/>
    <s v="Tesseramento"/>
    <x v="1"/>
    <x v="0"/>
    <x v="0"/>
    <m/>
  </r>
  <r>
    <n v="238583"/>
    <x v="1"/>
    <x v="1"/>
    <x v="1"/>
    <x v="2"/>
    <x v="4"/>
    <x v="80"/>
    <x v="0"/>
    <x v="0"/>
    <s v="Tesseramento"/>
    <x v="1"/>
    <x v="5"/>
    <x v="0"/>
    <m/>
  </r>
  <r>
    <n v="238541"/>
    <x v="0"/>
    <x v="1"/>
    <x v="1"/>
    <x v="2"/>
    <x v="2"/>
    <x v="298"/>
    <x v="0"/>
    <x v="1"/>
    <s v="Tesseramento"/>
    <x v="1"/>
    <x v="4"/>
    <x v="0"/>
    <m/>
  </r>
  <r>
    <n v="238494"/>
    <x v="0"/>
    <x v="1"/>
    <x v="1"/>
    <x v="2"/>
    <x v="7"/>
    <x v="45"/>
    <x v="0"/>
    <x v="0"/>
    <s v="Tesseramento"/>
    <x v="1"/>
    <x v="1"/>
    <x v="0"/>
    <m/>
  </r>
  <r>
    <n v="238380"/>
    <x v="0"/>
    <x v="1"/>
    <x v="1"/>
    <x v="2"/>
    <x v="15"/>
    <x v="104"/>
    <x v="0"/>
    <x v="0"/>
    <s v="Tesseramento"/>
    <x v="1"/>
    <x v="1"/>
    <x v="0"/>
    <m/>
  </r>
  <r>
    <n v="238383"/>
    <x v="0"/>
    <x v="0"/>
    <x v="1"/>
    <x v="1"/>
    <x v="4"/>
    <x v="219"/>
    <x v="0"/>
    <x v="1"/>
    <s v="Tesseramento"/>
    <x v="0"/>
    <x v="3"/>
    <x v="0"/>
    <m/>
  </r>
  <r>
    <n v="238418"/>
    <x v="0"/>
    <x v="0"/>
    <x v="1"/>
    <x v="2"/>
    <x v="7"/>
    <x v="209"/>
    <x v="0"/>
    <x v="0"/>
    <s v="Tesseramento"/>
    <x v="0"/>
    <x v="3"/>
    <x v="0"/>
    <m/>
  </r>
  <r>
    <n v="230595"/>
    <x v="0"/>
    <x v="0"/>
    <x v="0"/>
    <x v="1"/>
    <x v="7"/>
    <x v="209"/>
    <x v="0"/>
    <x v="0"/>
    <s v="Tesseramento"/>
    <x v="0"/>
    <x v="1"/>
    <x v="0"/>
    <m/>
  </r>
  <r>
    <n v="238419"/>
    <x v="0"/>
    <x v="0"/>
    <x v="1"/>
    <x v="1"/>
    <x v="7"/>
    <x v="209"/>
    <x v="0"/>
    <x v="0"/>
    <s v="Tesseramento"/>
    <x v="0"/>
    <x v="3"/>
    <x v="0"/>
    <m/>
  </r>
  <r>
    <n v="238536"/>
    <x v="1"/>
    <x v="0"/>
    <x v="1"/>
    <x v="2"/>
    <x v="7"/>
    <x v="41"/>
    <x v="0"/>
    <x v="0"/>
    <s v="Tesseramento"/>
    <x v="1"/>
    <x v="5"/>
    <x v="0"/>
    <m/>
  </r>
  <r>
    <n v="238907"/>
    <x v="0"/>
    <x v="0"/>
    <x v="1"/>
    <x v="1"/>
    <x v="1"/>
    <x v="239"/>
    <x v="0"/>
    <x v="0"/>
    <s v="Tesseramento"/>
    <x v="1"/>
    <x v="3"/>
    <x v="0"/>
    <m/>
  </r>
  <r>
    <n v="238429"/>
    <x v="0"/>
    <x v="0"/>
    <x v="1"/>
    <x v="1"/>
    <x v="7"/>
    <x v="210"/>
    <x v="0"/>
    <x v="0"/>
    <s v="Tesseramento"/>
    <x v="0"/>
    <x v="3"/>
    <x v="0"/>
    <m/>
  </r>
  <r>
    <n v="238333"/>
    <x v="0"/>
    <x v="1"/>
    <x v="1"/>
    <x v="2"/>
    <x v="7"/>
    <x v="301"/>
    <x v="0"/>
    <x v="0"/>
    <s v="Tesseramento"/>
    <x v="1"/>
    <x v="0"/>
    <x v="0"/>
    <m/>
  </r>
  <r>
    <n v="111450"/>
    <x v="0"/>
    <x v="0"/>
    <x v="0"/>
    <x v="0"/>
    <x v="11"/>
    <x v="221"/>
    <x v="0"/>
    <x v="0"/>
    <s v="Tesseramento"/>
    <x v="1"/>
    <x v="1"/>
    <x v="0"/>
    <m/>
  </r>
  <r>
    <n v="238426"/>
    <x v="0"/>
    <x v="0"/>
    <x v="1"/>
    <x v="0"/>
    <x v="3"/>
    <x v="118"/>
    <x v="0"/>
    <x v="0"/>
    <s v="Tesseramento"/>
    <x v="1"/>
    <x v="0"/>
    <x v="0"/>
    <m/>
  </r>
  <r>
    <n v="230838"/>
    <x v="1"/>
    <x v="1"/>
    <x v="0"/>
    <x v="2"/>
    <x v="12"/>
    <x v="245"/>
    <x v="0"/>
    <x v="0"/>
    <s v="Tesseramento"/>
    <x v="1"/>
    <x v="5"/>
    <x v="0"/>
    <m/>
  </r>
  <r>
    <n v="238660"/>
    <x v="0"/>
    <x v="1"/>
    <x v="1"/>
    <x v="2"/>
    <x v="7"/>
    <x v="293"/>
    <x v="0"/>
    <x v="0"/>
    <s v="Tesseramento"/>
    <x v="1"/>
    <x v="0"/>
    <x v="0"/>
    <m/>
  </r>
  <r>
    <n v="238663"/>
    <x v="0"/>
    <x v="1"/>
    <x v="1"/>
    <x v="1"/>
    <x v="7"/>
    <x v="293"/>
    <x v="0"/>
    <x v="1"/>
    <s v="Tesseramento"/>
    <x v="1"/>
    <x v="0"/>
    <x v="0"/>
    <m/>
  </r>
  <r>
    <n v="238659"/>
    <x v="0"/>
    <x v="1"/>
    <x v="1"/>
    <x v="1"/>
    <x v="7"/>
    <x v="293"/>
    <x v="0"/>
    <x v="1"/>
    <s v="Tesseramento"/>
    <x v="1"/>
    <x v="0"/>
    <x v="0"/>
    <m/>
  </r>
  <r>
    <n v="172927"/>
    <x v="0"/>
    <x v="0"/>
    <x v="0"/>
    <x v="1"/>
    <x v="4"/>
    <x v="68"/>
    <x v="0"/>
    <x v="0"/>
    <s v="Tesseramento"/>
    <x v="1"/>
    <x v="0"/>
    <x v="0"/>
    <m/>
  </r>
  <r>
    <n v="238364"/>
    <x v="0"/>
    <x v="1"/>
    <x v="1"/>
    <x v="1"/>
    <x v="1"/>
    <x v="1"/>
    <x v="0"/>
    <x v="1"/>
    <s v="Tesseramento"/>
    <x v="0"/>
    <x v="0"/>
    <x v="0"/>
    <m/>
  </r>
  <r>
    <n v="185977"/>
    <x v="0"/>
    <x v="1"/>
    <x v="0"/>
    <x v="1"/>
    <x v="7"/>
    <x v="293"/>
    <x v="0"/>
    <x v="0"/>
    <s v="Tesseramento"/>
    <x v="1"/>
    <x v="0"/>
    <x v="0"/>
    <m/>
  </r>
  <r>
    <n v="213425"/>
    <x v="0"/>
    <x v="0"/>
    <x v="0"/>
    <x v="1"/>
    <x v="4"/>
    <x v="368"/>
    <x v="0"/>
    <x v="0"/>
    <s v="Tesseramento"/>
    <x v="1"/>
    <x v="0"/>
    <x v="0"/>
    <m/>
  </r>
  <r>
    <n v="108859"/>
    <x v="0"/>
    <x v="0"/>
    <x v="0"/>
    <x v="0"/>
    <x v="11"/>
    <x v="91"/>
    <x v="0"/>
    <x v="0"/>
    <s v="Tesseramento"/>
    <x v="1"/>
    <x v="4"/>
    <x v="0"/>
    <m/>
  </r>
  <r>
    <n v="238584"/>
    <x v="1"/>
    <x v="0"/>
    <x v="1"/>
    <x v="2"/>
    <x v="8"/>
    <x v="237"/>
    <x v="0"/>
    <x v="0"/>
    <s v="Tesseramento"/>
    <x v="1"/>
    <x v="5"/>
    <x v="0"/>
    <m/>
  </r>
  <r>
    <n v="188346"/>
    <x v="1"/>
    <x v="1"/>
    <x v="0"/>
    <x v="2"/>
    <x v="4"/>
    <x v="303"/>
    <x v="0"/>
    <x v="0"/>
    <s v="Tesseramento"/>
    <x v="1"/>
    <x v="6"/>
    <x v="0"/>
    <m/>
  </r>
  <r>
    <n v="238393"/>
    <x v="0"/>
    <x v="1"/>
    <x v="1"/>
    <x v="2"/>
    <x v="12"/>
    <x v="106"/>
    <x v="0"/>
    <x v="0"/>
    <s v="Tesseramento"/>
    <x v="1"/>
    <x v="1"/>
    <x v="0"/>
    <m/>
  </r>
  <r>
    <n v="205047"/>
    <x v="0"/>
    <x v="1"/>
    <x v="0"/>
    <x v="3"/>
    <x v="7"/>
    <x v="267"/>
    <x v="0"/>
    <x v="0"/>
    <s v="Tesseramento"/>
    <x v="1"/>
    <x v="0"/>
    <x v="0"/>
    <m/>
  </r>
  <r>
    <n v="10276"/>
    <x v="0"/>
    <x v="0"/>
    <x v="0"/>
    <x v="0"/>
    <x v="7"/>
    <x v="301"/>
    <x v="0"/>
    <x v="0"/>
    <s v="Tesseramento"/>
    <x v="1"/>
    <x v="0"/>
    <x v="0"/>
    <m/>
  </r>
  <r>
    <n v="124271"/>
    <x v="0"/>
    <x v="0"/>
    <x v="0"/>
    <x v="0"/>
    <x v="11"/>
    <x v="365"/>
    <x v="0"/>
    <x v="0"/>
    <s v="Tesseramento"/>
    <x v="1"/>
    <x v="0"/>
    <x v="0"/>
    <m/>
  </r>
  <r>
    <n v="72205"/>
    <x v="0"/>
    <x v="0"/>
    <x v="0"/>
    <x v="0"/>
    <x v="8"/>
    <x v="46"/>
    <x v="0"/>
    <x v="0"/>
    <s v="Tesseramento"/>
    <x v="0"/>
    <x v="0"/>
    <x v="0"/>
    <m/>
  </r>
  <r>
    <n v="159780"/>
    <x v="0"/>
    <x v="0"/>
    <x v="0"/>
    <x v="0"/>
    <x v="2"/>
    <x v="36"/>
    <x v="0"/>
    <x v="0"/>
    <s v="Tesseramento"/>
    <x v="1"/>
    <x v="0"/>
    <x v="0"/>
    <m/>
  </r>
  <r>
    <n v="3254"/>
    <x v="0"/>
    <x v="0"/>
    <x v="0"/>
    <x v="0"/>
    <x v="12"/>
    <x v="245"/>
    <x v="0"/>
    <x v="0"/>
    <s v="Tesseramento"/>
    <x v="1"/>
    <x v="4"/>
    <x v="0"/>
    <m/>
  </r>
  <r>
    <n v="3333"/>
    <x v="0"/>
    <x v="0"/>
    <x v="0"/>
    <x v="0"/>
    <x v="12"/>
    <x v="245"/>
    <x v="0"/>
    <x v="0"/>
    <s v="Tesseramento"/>
    <x v="1"/>
    <x v="4"/>
    <x v="0"/>
    <m/>
  </r>
  <r>
    <n v="3480"/>
    <x v="0"/>
    <x v="0"/>
    <x v="0"/>
    <x v="0"/>
    <x v="12"/>
    <x v="245"/>
    <x v="0"/>
    <x v="0"/>
    <s v="Tesseramento"/>
    <x v="1"/>
    <x v="3"/>
    <x v="0"/>
    <m/>
  </r>
  <r>
    <n v="238363"/>
    <x v="1"/>
    <x v="1"/>
    <x v="1"/>
    <x v="2"/>
    <x v="9"/>
    <x v="19"/>
    <x v="0"/>
    <x v="0"/>
    <s v="Tesseramento"/>
    <x v="1"/>
    <x v="5"/>
    <x v="0"/>
    <m/>
  </r>
  <r>
    <n v="148745"/>
    <x v="0"/>
    <x v="0"/>
    <x v="0"/>
    <x v="0"/>
    <x v="15"/>
    <x v="243"/>
    <x v="0"/>
    <x v="0"/>
    <s v="Tesseramento"/>
    <x v="0"/>
    <x v="0"/>
    <x v="0"/>
    <m/>
  </r>
  <r>
    <n v="229775"/>
    <x v="1"/>
    <x v="1"/>
    <x v="0"/>
    <x v="2"/>
    <x v="2"/>
    <x v="224"/>
    <x v="0"/>
    <x v="1"/>
    <s v="Tesseramento"/>
    <x v="1"/>
    <x v="5"/>
    <x v="0"/>
    <m/>
  </r>
  <r>
    <n v="154710"/>
    <x v="0"/>
    <x v="0"/>
    <x v="0"/>
    <x v="0"/>
    <x v="2"/>
    <x v="36"/>
    <x v="0"/>
    <x v="0"/>
    <s v="Tesseramento"/>
    <x v="1"/>
    <x v="0"/>
    <x v="0"/>
    <m/>
  </r>
  <r>
    <n v="2240"/>
    <x v="0"/>
    <x v="0"/>
    <x v="0"/>
    <x v="0"/>
    <x v="7"/>
    <x v="69"/>
    <x v="0"/>
    <x v="0"/>
    <s v="Tesseramento"/>
    <x v="1"/>
    <x v="0"/>
    <x v="0"/>
    <m/>
  </r>
  <r>
    <n v="238379"/>
    <x v="0"/>
    <x v="0"/>
    <x v="1"/>
    <x v="0"/>
    <x v="11"/>
    <x v="86"/>
    <x v="0"/>
    <x v="0"/>
    <s v="Tesseramento"/>
    <x v="0"/>
    <x v="0"/>
    <x v="0"/>
    <m/>
  </r>
  <r>
    <n v="238610"/>
    <x v="0"/>
    <x v="1"/>
    <x v="1"/>
    <x v="3"/>
    <x v="9"/>
    <x v="329"/>
    <x v="0"/>
    <x v="1"/>
    <s v="Tesseramento"/>
    <x v="1"/>
    <x v="0"/>
    <x v="0"/>
    <m/>
  </r>
  <r>
    <n v="238392"/>
    <x v="1"/>
    <x v="0"/>
    <x v="1"/>
    <x v="1"/>
    <x v="12"/>
    <x v="106"/>
    <x v="0"/>
    <x v="0"/>
    <s v="Tesseramento"/>
    <x v="1"/>
    <x v="5"/>
    <x v="0"/>
    <m/>
  </r>
  <r>
    <n v="238376"/>
    <x v="0"/>
    <x v="0"/>
    <x v="1"/>
    <x v="3"/>
    <x v="11"/>
    <x v="155"/>
    <x v="0"/>
    <x v="0"/>
    <s v="Tesseramento"/>
    <x v="0"/>
    <x v="0"/>
    <x v="0"/>
    <m/>
  </r>
  <r>
    <n v="171162"/>
    <x v="0"/>
    <x v="0"/>
    <x v="0"/>
    <x v="0"/>
    <x v="1"/>
    <x v="22"/>
    <x v="0"/>
    <x v="0"/>
    <s v="Tesseramento"/>
    <x v="1"/>
    <x v="0"/>
    <x v="0"/>
    <m/>
  </r>
  <r>
    <n v="101846"/>
    <x v="0"/>
    <x v="1"/>
    <x v="0"/>
    <x v="4"/>
    <x v="1"/>
    <x v="320"/>
    <x v="0"/>
    <x v="1"/>
    <s v="Tesseramento"/>
    <x v="1"/>
    <x v="0"/>
    <x v="0"/>
    <m/>
  </r>
  <r>
    <n v="185043"/>
    <x v="0"/>
    <x v="1"/>
    <x v="0"/>
    <x v="1"/>
    <x v="1"/>
    <x v="320"/>
    <x v="0"/>
    <x v="1"/>
    <s v="Tesseramento"/>
    <x v="1"/>
    <x v="0"/>
    <x v="0"/>
    <m/>
  </r>
  <r>
    <n v="238359"/>
    <x v="0"/>
    <x v="1"/>
    <x v="1"/>
    <x v="1"/>
    <x v="7"/>
    <x v="328"/>
    <x v="0"/>
    <x v="0"/>
    <s v="Tesseramento"/>
    <x v="0"/>
    <x v="0"/>
    <x v="0"/>
    <m/>
  </r>
  <r>
    <n v="238375"/>
    <x v="0"/>
    <x v="1"/>
    <x v="1"/>
    <x v="2"/>
    <x v="1"/>
    <x v="320"/>
    <x v="0"/>
    <x v="0"/>
    <s v="Tesseramento"/>
    <x v="1"/>
    <x v="0"/>
    <x v="0"/>
    <m/>
  </r>
  <r>
    <n v="31211"/>
    <x v="0"/>
    <x v="0"/>
    <x v="0"/>
    <x v="0"/>
    <x v="4"/>
    <x v="87"/>
    <x v="0"/>
    <x v="1"/>
    <s v="Tesseramento"/>
    <x v="0"/>
    <x v="4"/>
    <x v="0"/>
    <m/>
  </r>
  <r>
    <n v="230639"/>
    <x v="0"/>
    <x v="1"/>
    <x v="0"/>
    <x v="1"/>
    <x v="4"/>
    <x v="236"/>
    <x v="0"/>
    <x v="0"/>
    <s v="Tesseramento"/>
    <x v="1"/>
    <x v="0"/>
    <x v="0"/>
    <m/>
  </r>
  <r>
    <n v="19119"/>
    <x v="0"/>
    <x v="0"/>
    <x v="0"/>
    <x v="0"/>
    <x v="4"/>
    <x v="236"/>
    <x v="0"/>
    <x v="0"/>
    <s v="Tesseramento"/>
    <x v="1"/>
    <x v="4"/>
    <x v="0"/>
    <m/>
  </r>
  <r>
    <n v="238413"/>
    <x v="0"/>
    <x v="1"/>
    <x v="1"/>
    <x v="2"/>
    <x v="4"/>
    <x v="236"/>
    <x v="0"/>
    <x v="1"/>
    <s v="Tesseramento"/>
    <x v="1"/>
    <x v="0"/>
    <x v="0"/>
    <m/>
  </r>
  <r>
    <n v="181211"/>
    <x v="0"/>
    <x v="0"/>
    <x v="0"/>
    <x v="0"/>
    <x v="4"/>
    <x v="236"/>
    <x v="0"/>
    <x v="0"/>
    <s v="Tesseramento"/>
    <x v="1"/>
    <x v="0"/>
    <x v="0"/>
    <m/>
  </r>
  <r>
    <n v="231254"/>
    <x v="0"/>
    <x v="1"/>
    <x v="0"/>
    <x v="0"/>
    <x v="7"/>
    <x v="74"/>
    <x v="0"/>
    <x v="0"/>
    <s v="Tesseramento"/>
    <x v="1"/>
    <x v="1"/>
    <x v="0"/>
    <m/>
  </r>
  <r>
    <n v="238386"/>
    <x v="1"/>
    <x v="0"/>
    <x v="1"/>
    <x v="3"/>
    <x v="13"/>
    <x v="188"/>
    <x v="0"/>
    <x v="0"/>
    <s v="Tesseramento"/>
    <x v="1"/>
    <x v="5"/>
    <x v="0"/>
    <m/>
  </r>
  <r>
    <n v="238396"/>
    <x v="1"/>
    <x v="0"/>
    <x v="1"/>
    <x v="1"/>
    <x v="10"/>
    <x v="294"/>
    <x v="0"/>
    <x v="1"/>
    <s v="Tesseramento"/>
    <x v="1"/>
    <x v="5"/>
    <x v="0"/>
    <m/>
  </r>
  <r>
    <n v="31420"/>
    <x v="0"/>
    <x v="0"/>
    <x v="0"/>
    <x v="0"/>
    <x v="1"/>
    <x v="26"/>
    <x v="0"/>
    <x v="0"/>
    <s v="Tesseramento"/>
    <x v="1"/>
    <x v="1"/>
    <x v="0"/>
    <m/>
  </r>
  <r>
    <n v="238373"/>
    <x v="1"/>
    <x v="1"/>
    <x v="1"/>
    <x v="1"/>
    <x v="1"/>
    <x v="26"/>
    <x v="0"/>
    <x v="0"/>
    <s v="Tesseramento"/>
    <x v="1"/>
    <x v="7"/>
    <x v="0"/>
    <m/>
  </r>
  <r>
    <n v="238374"/>
    <x v="1"/>
    <x v="1"/>
    <x v="1"/>
    <x v="1"/>
    <x v="1"/>
    <x v="26"/>
    <x v="0"/>
    <x v="1"/>
    <s v="Tesseramento"/>
    <x v="1"/>
    <x v="5"/>
    <x v="0"/>
    <m/>
  </r>
  <r>
    <n v="182134"/>
    <x v="0"/>
    <x v="0"/>
    <x v="2"/>
    <x v="1"/>
    <x v="11"/>
    <x v="345"/>
    <x v="0"/>
    <x v="0"/>
    <s v="Tesseramento"/>
    <x v="0"/>
    <x v="0"/>
    <x v="0"/>
    <m/>
  </r>
  <r>
    <n v="20299"/>
    <x v="0"/>
    <x v="1"/>
    <x v="2"/>
    <x v="4"/>
    <x v="1"/>
    <x v="176"/>
    <x v="0"/>
    <x v="1"/>
    <s v="Tesseramento"/>
    <x v="1"/>
    <x v="0"/>
    <x v="0"/>
    <m/>
  </r>
  <r>
    <n v="238377"/>
    <x v="0"/>
    <x v="0"/>
    <x v="1"/>
    <x v="1"/>
    <x v="7"/>
    <x v="227"/>
    <x v="0"/>
    <x v="0"/>
    <s v="Tesseramento"/>
    <x v="1"/>
    <x v="0"/>
    <x v="0"/>
    <m/>
  </r>
  <r>
    <n v="238397"/>
    <x v="0"/>
    <x v="1"/>
    <x v="1"/>
    <x v="1"/>
    <x v="10"/>
    <x v="294"/>
    <x v="0"/>
    <x v="1"/>
    <s v="Tesseramento"/>
    <x v="1"/>
    <x v="0"/>
    <x v="0"/>
    <m/>
  </r>
  <r>
    <n v="238378"/>
    <x v="0"/>
    <x v="0"/>
    <x v="1"/>
    <x v="0"/>
    <x v="7"/>
    <x v="227"/>
    <x v="0"/>
    <x v="0"/>
    <s v="Tesseramento"/>
    <x v="1"/>
    <x v="1"/>
    <x v="0"/>
    <m/>
  </r>
  <r>
    <n v="238472"/>
    <x v="1"/>
    <x v="1"/>
    <x v="1"/>
    <x v="2"/>
    <x v="7"/>
    <x v="109"/>
    <x v="0"/>
    <x v="0"/>
    <s v="Tesseramento"/>
    <x v="1"/>
    <x v="5"/>
    <x v="0"/>
    <m/>
  </r>
  <r>
    <n v="238398"/>
    <x v="0"/>
    <x v="0"/>
    <x v="1"/>
    <x v="0"/>
    <x v="10"/>
    <x v="294"/>
    <x v="0"/>
    <x v="1"/>
    <s v="Tesseramento"/>
    <x v="1"/>
    <x v="0"/>
    <x v="0"/>
    <m/>
  </r>
  <r>
    <n v="238399"/>
    <x v="0"/>
    <x v="0"/>
    <x v="1"/>
    <x v="1"/>
    <x v="10"/>
    <x v="294"/>
    <x v="0"/>
    <x v="1"/>
    <s v="Tesseramento"/>
    <x v="1"/>
    <x v="0"/>
    <x v="0"/>
    <m/>
  </r>
  <r>
    <n v="238471"/>
    <x v="0"/>
    <x v="1"/>
    <x v="1"/>
    <x v="2"/>
    <x v="7"/>
    <x v="109"/>
    <x v="0"/>
    <x v="1"/>
    <s v="Tesseramento"/>
    <x v="1"/>
    <x v="4"/>
    <x v="0"/>
    <m/>
  </r>
  <r>
    <n v="183239"/>
    <x v="0"/>
    <x v="0"/>
    <x v="0"/>
    <x v="0"/>
    <x v="7"/>
    <x v="288"/>
    <x v="0"/>
    <x v="1"/>
    <s v="Tesseramento"/>
    <x v="3"/>
    <x v="0"/>
    <x v="0"/>
    <m/>
  </r>
  <r>
    <n v="238332"/>
    <x v="0"/>
    <x v="1"/>
    <x v="1"/>
    <x v="1"/>
    <x v="7"/>
    <x v="301"/>
    <x v="0"/>
    <x v="1"/>
    <s v="Tesseramento"/>
    <x v="1"/>
    <x v="0"/>
    <x v="0"/>
    <m/>
  </r>
  <r>
    <n v="238417"/>
    <x v="0"/>
    <x v="0"/>
    <x v="1"/>
    <x v="3"/>
    <x v="11"/>
    <x v="130"/>
    <x v="0"/>
    <x v="0"/>
    <s v="Tesseramento"/>
    <x v="1"/>
    <x v="0"/>
    <x v="0"/>
    <m/>
  </r>
  <r>
    <n v="143004"/>
    <x v="0"/>
    <x v="0"/>
    <x v="0"/>
    <x v="0"/>
    <x v="7"/>
    <x v="51"/>
    <x v="0"/>
    <x v="1"/>
    <s v="Tesseramento"/>
    <x v="1"/>
    <x v="0"/>
    <x v="0"/>
    <m/>
  </r>
  <r>
    <n v="217841"/>
    <x v="0"/>
    <x v="0"/>
    <x v="0"/>
    <x v="0"/>
    <x v="8"/>
    <x v="61"/>
    <x v="0"/>
    <x v="0"/>
    <s v="Tesseramento"/>
    <x v="1"/>
    <x v="0"/>
    <x v="0"/>
    <m/>
  </r>
  <r>
    <n v="173680"/>
    <x v="1"/>
    <x v="0"/>
    <x v="0"/>
    <x v="0"/>
    <x v="7"/>
    <x v="41"/>
    <x v="0"/>
    <x v="1"/>
    <s v="Tesseramento"/>
    <x v="1"/>
    <x v="2"/>
    <x v="0"/>
    <m/>
  </r>
  <r>
    <n v="193321"/>
    <x v="0"/>
    <x v="0"/>
    <x v="2"/>
    <x v="1"/>
    <x v="7"/>
    <x v="210"/>
    <x v="0"/>
    <x v="0"/>
    <s v="Tesseramento"/>
    <x v="0"/>
    <x v="0"/>
    <x v="0"/>
    <m/>
  </r>
  <r>
    <n v="238545"/>
    <x v="1"/>
    <x v="0"/>
    <x v="1"/>
    <x v="2"/>
    <x v="7"/>
    <x v="342"/>
    <x v="0"/>
    <x v="0"/>
    <s v="Tesseramento"/>
    <x v="1"/>
    <x v="5"/>
    <x v="0"/>
    <m/>
  </r>
  <r>
    <n v="238410"/>
    <x v="0"/>
    <x v="1"/>
    <x v="1"/>
    <x v="3"/>
    <x v="8"/>
    <x v="17"/>
    <x v="0"/>
    <x v="0"/>
    <s v="Tesseramento"/>
    <x v="1"/>
    <x v="0"/>
    <x v="0"/>
    <m/>
  </r>
  <r>
    <n v="184157"/>
    <x v="0"/>
    <x v="0"/>
    <x v="0"/>
    <x v="0"/>
    <x v="11"/>
    <x v="155"/>
    <x v="0"/>
    <x v="0"/>
    <s v="Tesseramento"/>
    <x v="0"/>
    <x v="0"/>
    <x v="0"/>
    <m/>
  </r>
  <r>
    <n v="223893"/>
    <x v="0"/>
    <x v="1"/>
    <x v="0"/>
    <x v="1"/>
    <x v="8"/>
    <x v="397"/>
    <x v="0"/>
    <x v="1"/>
    <s v="Tesseramento"/>
    <x v="4"/>
    <x v="0"/>
    <x v="0"/>
    <m/>
  </r>
  <r>
    <n v="143045"/>
    <x v="0"/>
    <x v="0"/>
    <x v="0"/>
    <x v="0"/>
    <x v="14"/>
    <x v="129"/>
    <x v="0"/>
    <x v="0"/>
    <s v="Tesseramento"/>
    <x v="1"/>
    <x v="4"/>
    <x v="0"/>
    <m/>
  </r>
  <r>
    <n v="181895"/>
    <x v="1"/>
    <x v="0"/>
    <x v="0"/>
    <x v="3"/>
    <x v="14"/>
    <x v="129"/>
    <x v="0"/>
    <x v="1"/>
    <s v="Tesseramento"/>
    <x v="1"/>
    <x v="6"/>
    <x v="0"/>
    <m/>
  </r>
  <r>
    <n v="231057"/>
    <x v="1"/>
    <x v="0"/>
    <x v="0"/>
    <x v="2"/>
    <x v="14"/>
    <x v="129"/>
    <x v="0"/>
    <x v="0"/>
    <s v="Tesseramento"/>
    <x v="1"/>
    <x v="5"/>
    <x v="0"/>
    <m/>
  </r>
  <r>
    <n v="152488"/>
    <x v="0"/>
    <x v="0"/>
    <x v="0"/>
    <x v="1"/>
    <x v="1"/>
    <x v="60"/>
    <x v="0"/>
    <x v="0"/>
    <s v="Tesseramento"/>
    <x v="0"/>
    <x v="3"/>
    <x v="0"/>
    <m/>
  </r>
  <r>
    <n v="152487"/>
    <x v="0"/>
    <x v="0"/>
    <x v="0"/>
    <x v="1"/>
    <x v="1"/>
    <x v="60"/>
    <x v="0"/>
    <x v="1"/>
    <s v="Tesseramento"/>
    <x v="0"/>
    <x v="4"/>
    <x v="0"/>
    <m/>
  </r>
  <r>
    <n v="21101"/>
    <x v="0"/>
    <x v="0"/>
    <x v="0"/>
    <x v="0"/>
    <x v="0"/>
    <x v="100"/>
    <x v="0"/>
    <x v="0"/>
    <s v="Tesseramento"/>
    <x v="0"/>
    <x v="4"/>
    <x v="0"/>
    <m/>
  </r>
  <r>
    <n v="21092"/>
    <x v="0"/>
    <x v="0"/>
    <x v="0"/>
    <x v="0"/>
    <x v="0"/>
    <x v="100"/>
    <x v="0"/>
    <x v="1"/>
    <s v="Tesseramento"/>
    <x v="0"/>
    <x v="4"/>
    <x v="0"/>
    <m/>
  </r>
  <r>
    <n v="102664"/>
    <x v="0"/>
    <x v="0"/>
    <x v="0"/>
    <x v="0"/>
    <x v="0"/>
    <x v="100"/>
    <x v="0"/>
    <x v="0"/>
    <s v="Tesseramento"/>
    <x v="0"/>
    <x v="0"/>
    <x v="0"/>
    <m/>
  </r>
  <r>
    <n v="176931"/>
    <x v="0"/>
    <x v="0"/>
    <x v="0"/>
    <x v="0"/>
    <x v="0"/>
    <x v="100"/>
    <x v="0"/>
    <x v="0"/>
    <s v="Tesseramento"/>
    <x v="0"/>
    <x v="1"/>
    <x v="0"/>
    <m/>
  </r>
  <r>
    <n v="62203"/>
    <x v="0"/>
    <x v="0"/>
    <x v="0"/>
    <x v="0"/>
    <x v="0"/>
    <x v="100"/>
    <x v="0"/>
    <x v="0"/>
    <s v="Tesseramento"/>
    <x v="0"/>
    <x v="3"/>
    <x v="0"/>
    <m/>
  </r>
  <r>
    <n v="84690"/>
    <x v="0"/>
    <x v="0"/>
    <x v="0"/>
    <x v="1"/>
    <x v="0"/>
    <x v="100"/>
    <x v="0"/>
    <x v="1"/>
    <s v="Tesseramento"/>
    <x v="0"/>
    <x v="0"/>
    <x v="0"/>
    <m/>
  </r>
  <r>
    <n v="218540"/>
    <x v="0"/>
    <x v="0"/>
    <x v="0"/>
    <x v="1"/>
    <x v="0"/>
    <x v="100"/>
    <x v="0"/>
    <x v="0"/>
    <s v="Tesseramento"/>
    <x v="0"/>
    <x v="0"/>
    <x v="0"/>
    <m/>
  </r>
  <r>
    <n v="218541"/>
    <x v="0"/>
    <x v="0"/>
    <x v="0"/>
    <x v="1"/>
    <x v="0"/>
    <x v="100"/>
    <x v="0"/>
    <x v="0"/>
    <s v="Tesseramento"/>
    <x v="0"/>
    <x v="1"/>
    <x v="0"/>
    <m/>
  </r>
  <r>
    <n v="87075"/>
    <x v="0"/>
    <x v="0"/>
    <x v="0"/>
    <x v="0"/>
    <x v="0"/>
    <x v="100"/>
    <x v="0"/>
    <x v="0"/>
    <s v="Tesseramento"/>
    <x v="0"/>
    <x v="0"/>
    <x v="0"/>
    <m/>
  </r>
  <r>
    <n v="186201"/>
    <x v="0"/>
    <x v="0"/>
    <x v="0"/>
    <x v="3"/>
    <x v="0"/>
    <x v="100"/>
    <x v="0"/>
    <x v="0"/>
    <s v="Tesseramento"/>
    <x v="0"/>
    <x v="3"/>
    <x v="0"/>
    <m/>
  </r>
  <r>
    <n v="217942"/>
    <x v="0"/>
    <x v="1"/>
    <x v="0"/>
    <x v="3"/>
    <x v="0"/>
    <x v="100"/>
    <x v="0"/>
    <x v="1"/>
    <s v="Tesseramento"/>
    <x v="0"/>
    <x v="3"/>
    <x v="0"/>
    <m/>
  </r>
  <r>
    <n v="238309"/>
    <x v="0"/>
    <x v="0"/>
    <x v="1"/>
    <x v="3"/>
    <x v="1"/>
    <x v="176"/>
    <x v="0"/>
    <x v="1"/>
    <s v="Tesseramento"/>
    <x v="1"/>
    <x v="4"/>
    <x v="0"/>
    <m/>
  </r>
  <r>
    <n v="238493"/>
    <x v="0"/>
    <x v="1"/>
    <x v="1"/>
    <x v="3"/>
    <x v="7"/>
    <x v="45"/>
    <x v="0"/>
    <x v="0"/>
    <s v="Tesseramento"/>
    <x v="1"/>
    <x v="0"/>
    <x v="0"/>
    <m/>
  </r>
  <r>
    <n v="238400"/>
    <x v="0"/>
    <x v="0"/>
    <x v="1"/>
    <x v="3"/>
    <x v="4"/>
    <x v="124"/>
    <x v="0"/>
    <x v="1"/>
    <s v="Tesseramento"/>
    <x v="1"/>
    <x v="0"/>
    <x v="0"/>
    <m/>
  </r>
  <r>
    <n v="238401"/>
    <x v="0"/>
    <x v="0"/>
    <x v="1"/>
    <x v="1"/>
    <x v="4"/>
    <x v="124"/>
    <x v="0"/>
    <x v="1"/>
    <s v="Tesseramento"/>
    <x v="1"/>
    <x v="3"/>
    <x v="0"/>
    <m/>
  </r>
  <r>
    <n v="203803"/>
    <x v="0"/>
    <x v="0"/>
    <x v="0"/>
    <x v="1"/>
    <x v="3"/>
    <x v="8"/>
    <x v="0"/>
    <x v="0"/>
    <s v="Tesseramento"/>
    <x v="0"/>
    <x v="0"/>
    <x v="0"/>
    <m/>
  </r>
  <r>
    <n v="134795"/>
    <x v="0"/>
    <x v="0"/>
    <x v="0"/>
    <x v="0"/>
    <x v="10"/>
    <x v="315"/>
    <x v="0"/>
    <x v="0"/>
    <s v="Tesseramento"/>
    <x v="1"/>
    <x v="0"/>
    <x v="0"/>
    <m/>
  </r>
  <r>
    <n v="38574"/>
    <x v="0"/>
    <x v="0"/>
    <x v="0"/>
    <x v="0"/>
    <x v="10"/>
    <x v="93"/>
    <x v="0"/>
    <x v="0"/>
    <s v="Tesseramento"/>
    <x v="0"/>
    <x v="4"/>
    <x v="0"/>
    <m/>
  </r>
  <r>
    <n v="238336"/>
    <x v="1"/>
    <x v="1"/>
    <x v="1"/>
    <x v="1"/>
    <x v="2"/>
    <x v="55"/>
    <x v="0"/>
    <x v="0"/>
    <s v="Tesseramento"/>
    <x v="1"/>
    <x v="5"/>
    <x v="0"/>
    <m/>
  </r>
  <r>
    <n v="155036"/>
    <x v="0"/>
    <x v="0"/>
    <x v="0"/>
    <x v="0"/>
    <x v="7"/>
    <x v="11"/>
    <x v="0"/>
    <x v="0"/>
    <s v="Tesseramento"/>
    <x v="1"/>
    <x v="1"/>
    <x v="0"/>
    <m/>
  </r>
  <r>
    <n v="238335"/>
    <x v="1"/>
    <x v="1"/>
    <x v="1"/>
    <x v="2"/>
    <x v="2"/>
    <x v="55"/>
    <x v="0"/>
    <x v="0"/>
    <s v="Tesseramento"/>
    <x v="1"/>
    <x v="7"/>
    <x v="0"/>
    <m/>
  </r>
  <r>
    <n v="138576"/>
    <x v="0"/>
    <x v="0"/>
    <x v="0"/>
    <x v="0"/>
    <x v="11"/>
    <x v="142"/>
    <x v="0"/>
    <x v="0"/>
    <s v="Tesseramento"/>
    <x v="1"/>
    <x v="0"/>
    <x v="0"/>
    <m/>
  </r>
  <r>
    <n v="224203"/>
    <x v="0"/>
    <x v="1"/>
    <x v="2"/>
    <x v="1"/>
    <x v="7"/>
    <x v="168"/>
    <x v="0"/>
    <x v="0"/>
    <s v="Tesseramento"/>
    <x v="1"/>
    <x v="0"/>
    <x v="0"/>
    <m/>
  </r>
  <r>
    <n v="238334"/>
    <x v="1"/>
    <x v="1"/>
    <x v="1"/>
    <x v="2"/>
    <x v="2"/>
    <x v="55"/>
    <x v="0"/>
    <x v="0"/>
    <s v="Tesseramento"/>
    <x v="1"/>
    <x v="5"/>
    <x v="0"/>
    <m/>
  </r>
  <r>
    <n v="21992"/>
    <x v="0"/>
    <x v="0"/>
    <x v="0"/>
    <x v="2"/>
    <x v="2"/>
    <x v="55"/>
    <x v="0"/>
    <x v="0"/>
    <s v="Tesseramento"/>
    <x v="1"/>
    <x v="0"/>
    <x v="0"/>
    <m/>
  </r>
  <r>
    <n v="238372"/>
    <x v="0"/>
    <x v="1"/>
    <x v="1"/>
    <x v="2"/>
    <x v="7"/>
    <x v="168"/>
    <x v="0"/>
    <x v="1"/>
    <s v="Tesseramento"/>
    <x v="1"/>
    <x v="1"/>
    <x v="0"/>
    <m/>
  </r>
  <r>
    <n v="171861"/>
    <x v="1"/>
    <x v="0"/>
    <x v="2"/>
    <x v="1"/>
    <x v="7"/>
    <x v="168"/>
    <x v="0"/>
    <x v="0"/>
    <s v="Tesseramento"/>
    <x v="1"/>
    <x v="5"/>
    <x v="0"/>
    <m/>
  </r>
  <r>
    <n v="211124"/>
    <x v="0"/>
    <x v="0"/>
    <x v="0"/>
    <x v="1"/>
    <x v="7"/>
    <x v="168"/>
    <x v="0"/>
    <x v="0"/>
    <s v="Tesseramento"/>
    <x v="1"/>
    <x v="3"/>
    <x v="0"/>
    <m/>
  </r>
  <r>
    <n v="206627"/>
    <x v="0"/>
    <x v="1"/>
    <x v="2"/>
    <x v="0"/>
    <x v="7"/>
    <x v="301"/>
    <x v="0"/>
    <x v="0"/>
    <s v="Tesseramento"/>
    <x v="1"/>
    <x v="0"/>
    <x v="0"/>
    <m/>
  </r>
  <r>
    <n v="238580"/>
    <x v="0"/>
    <x v="0"/>
    <x v="1"/>
    <x v="1"/>
    <x v="4"/>
    <x v="151"/>
    <x v="0"/>
    <x v="1"/>
    <s v="Tesseramento"/>
    <x v="1"/>
    <x v="0"/>
    <x v="0"/>
    <m/>
  </r>
  <r>
    <n v="238365"/>
    <x v="0"/>
    <x v="1"/>
    <x v="1"/>
    <x v="1"/>
    <x v="1"/>
    <x v="1"/>
    <x v="0"/>
    <x v="0"/>
    <s v="Tesseramento"/>
    <x v="0"/>
    <x v="0"/>
    <x v="0"/>
    <m/>
  </r>
  <r>
    <n v="238582"/>
    <x v="0"/>
    <x v="0"/>
    <x v="1"/>
    <x v="1"/>
    <x v="4"/>
    <x v="151"/>
    <x v="0"/>
    <x v="0"/>
    <s v="Tesseramento"/>
    <x v="1"/>
    <x v="0"/>
    <x v="0"/>
    <m/>
  </r>
  <r>
    <n v="238416"/>
    <x v="0"/>
    <x v="0"/>
    <x v="1"/>
    <x v="1"/>
    <x v="2"/>
    <x v="172"/>
    <x v="0"/>
    <x v="1"/>
    <s v="Tesseramento"/>
    <x v="1"/>
    <x v="1"/>
    <x v="0"/>
    <m/>
  </r>
  <r>
    <n v="228851"/>
    <x v="1"/>
    <x v="0"/>
    <x v="0"/>
    <x v="2"/>
    <x v="10"/>
    <x v="273"/>
    <x v="0"/>
    <x v="0"/>
    <s v="Tesseramento"/>
    <x v="1"/>
    <x v="5"/>
    <x v="0"/>
    <m/>
  </r>
  <r>
    <n v="229541"/>
    <x v="0"/>
    <x v="1"/>
    <x v="0"/>
    <x v="2"/>
    <x v="2"/>
    <x v="172"/>
    <x v="0"/>
    <x v="1"/>
    <s v="Tesseramento"/>
    <x v="1"/>
    <x v="0"/>
    <x v="0"/>
    <m/>
  </r>
  <r>
    <n v="202124"/>
    <x v="0"/>
    <x v="0"/>
    <x v="0"/>
    <x v="0"/>
    <x v="1"/>
    <x v="193"/>
    <x v="0"/>
    <x v="0"/>
    <s v="Tesseramento"/>
    <x v="1"/>
    <x v="0"/>
    <x v="0"/>
    <m/>
  </r>
  <r>
    <n v="106552"/>
    <x v="0"/>
    <x v="0"/>
    <x v="0"/>
    <x v="0"/>
    <x v="1"/>
    <x v="193"/>
    <x v="0"/>
    <x v="0"/>
    <s v="Tesseramento"/>
    <x v="1"/>
    <x v="0"/>
    <x v="0"/>
    <m/>
  </r>
  <r>
    <n v="61182"/>
    <x v="0"/>
    <x v="0"/>
    <x v="0"/>
    <x v="0"/>
    <x v="1"/>
    <x v="193"/>
    <x v="0"/>
    <x v="0"/>
    <s v="Tesseramento"/>
    <x v="1"/>
    <x v="4"/>
    <x v="0"/>
    <m/>
  </r>
  <r>
    <n v="198969"/>
    <x v="1"/>
    <x v="0"/>
    <x v="0"/>
    <x v="0"/>
    <x v="1"/>
    <x v="193"/>
    <x v="0"/>
    <x v="0"/>
    <s v="Tesseramento"/>
    <x v="1"/>
    <x v="6"/>
    <x v="0"/>
    <m/>
  </r>
  <r>
    <n v="175943"/>
    <x v="1"/>
    <x v="0"/>
    <x v="0"/>
    <x v="0"/>
    <x v="1"/>
    <x v="193"/>
    <x v="0"/>
    <x v="0"/>
    <s v="Tesseramento"/>
    <x v="1"/>
    <x v="6"/>
    <x v="0"/>
    <m/>
  </r>
  <r>
    <n v="226023"/>
    <x v="0"/>
    <x v="0"/>
    <x v="0"/>
    <x v="2"/>
    <x v="1"/>
    <x v="176"/>
    <x v="0"/>
    <x v="0"/>
    <s v="Tesseramento"/>
    <x v="1"/>
    <x v="0"/>
    <x v="0"/>
    <m/>
  </r>
  <r>
    <n v="238478"/>
    <x v="0"/>
    <x v="0"/>
    <x v="1"/>
    <x v="0"/>
    <x v="13"/>
    <x v="177"/>
    <x v="0"/>
    <x v="0"/>
    <s v="Tesseramento"/>
    <x v="1"/>
    <x v="0"/>
    <x v="0"/>
    <m/>
  </r>
  <r>
    <n v="238479"/>
    <x v="0"/>
    <x v="0"/>
    <x v="1"/>
    <x v="0"/>
    <x v="13"/>
    <x v="177"/>
    <x v="0"/>
    <x v="1"/>
    <s v="Tesseramento"/>
    <x v="1"/>
    <x v="0"/>
    <x v="0"/>
    <m/>
  </r>
  <r>
    <n v="154517"/>
    <x v="0"/>
    <x v="0"/>
    <x v="2"/>
    <x v="4"/>
    <x v="7"/>
    <x v="44"/>
    <x v="0"/>
    <x v="0"/>
    <s v="Tesseramento"/>
    <x v="1"/>
    <x v="0"/>
    <x v="0"/>
    <m/>
  </r>
  <r>
    <n v="16693"/>
    <x v="0"/>
    <x v="0"/>
    <x v="0"/>
    <x v="0"/>
    <x v="7"/>
    <x v="67"/>
    <x v="0"/>
    <x v="0"/>
    <s v="Tesseramento"/>
    <x v="0"/>
    <x v="4"/>
    <x v="0"/>
    <m/>
  </r>
  <r>
    <n v="99756"/>
    <x v="0"/>
    <x v="0"/>
    <x v="0"/>
    <x v="0"/>
    <x v="2"/>
    <x v="298"/>
    <x v="0"/>
    <x v="0"/>
    <s v="Tesseramento"/>
    <x v="1"/>
    <x v="3"/>
    <x v="0"/>
    <m/>
  </r>
  <r>
    <n v="99755"/>
    <x v="0"/>
    <x v="0"/>
    <x v="0"/>
    <x v="0"/>
    <x v="2"/>
    <x v="298"/>
    <x v="0"/>
    <x v="1"/>
    <s v="Tesseramento"/>
    <x v="1"/>
    <x v="3"/>
    <x v="0"/>
    <m/>
  </r>
  <r>
    <n v="152974"/>
    <x v="0"/>
    <x v="0"/>
    <x v="0"/>
    <x v="0"/>
    <x v="4"/>
    <x v="146"/>
    <x v="0"/>
    <x v="0"/>
    <s v="Tesseramento"/>
    <x v="1"/>
    <x v="0"/>
    <x v="0"/>
    <m/>
  </r>
  <r>
    <n v="223099"/>
    <x v="0"/>
    <x v="1"/>
    <x v="0"/>
    <x v="2"/>
    <x v="15"/>
    <x v="203"/>
    <x v="0"/>
    <x v="0"/>
    <s v="Tesseramento"/>
    <x v="1"/>
    <x v="0"/>
    <x v="0"/>
    <m/>
  </r>
  <r>
    <n v="223097"/>
    <x v="0"/>
    <x v="1"/>
    <x v="0"/>
    <x v="2"/>
    <x v="15"/>
    <x v="203"/>
    <x v="0"/>
    <x v="1"/>
    <s v="Tesseramento"/>
    <x v="1"/>
    <x v="0"/>
    <x v="0"/>
    <m/>
  </r>
  <r>
    <n v="21048"/>
    <x v="0"/>
    <x v="0"/>
    <x v="0"/>
    <x v="0"/>
    <x v="15"/>
    <x v="203"/>
    <x v="0"/>
    <x v="0"/>
    <s v="Tesseramento"/>
    <x v="1"/>
    <x v="4"/>
    <x v="0"/>
    <m/>
  </r>
  <r>
    <n v="165038"/>
    <x v="0"/>
    <x v="1"/>
    <x v="0"/>
    <x v="1"/>
    <x v="14"/>
    <x v="129"/>
    <x v="0"/>
    <x v="0"/>
    <s v="Tesseramento"/>
    <x v="1"/>
    <x v="0"/>
    <x v="0"/>
    <m/>
  </r>
  <r>
    <n v="164426"/>
    <x v="0"/>
    <x v="0"/>
    <x v="0"/>
    <x v="0"/>
    <x v="11"/>
    <x v="142"/>
    <x v="0"/>
    <x v="0"/>
    <s v="Tesseramento"/>
    <x v="1"/>
    <x v="0"/>
    <x v="0"/>
    <m/>
  </r>
  <r>
    <n v="22695"/>
    <x v="0"/>
    <x v="0"/>
    <x v="0"/>
    <x v="0"/>
    <x v="11"/>
    <x v="142"/>
    <x v="0"/>
    <x v="0"/>
    <s v="Tesseramento"/>
    <x v="1"/>
    <x v="4"/>
    <x v="0"/>
    <m/>
  </r>
  <r>
    <n v="238528"/>
    <x v="0"/>
    <x v="0"/>
    <x v="1"/>
    <x v="1"/>
    <x v="4"/>
    <x v="219"/>
    <x v="0"/>
    <x v="1"/>
    <s v="Tesseramento"/>
    <x v="0"/>
    <x v="1"/>
    <x v="0"/>
    <m/>
  </r>
  <r>
    <n v="238480"/>
    <x v="1"/>
    <x v="0"/>
    <x v="1"/>
    <x v="0"/>
    <x v="7"/>
    <x v="35"/>
    <x v="0"/>
    <x v="0"/>
    <s v="Tesseramento"/>
    <x v="1"/>
    <x v="6"/>
    <x v="0"/>
    <m/>
  </r>
  <r>
    <n v="171704"/>
    <x v="0"/>
    <x v="0"/>
    <x v="0"/>
    <x v="0"/>
    <x v="7"/>
    <x v="223"/>
    <x v="0"/>
    <x v="0"/>
    <s v="Tesseramento"/>
    <x v="2"/>
    <x v="0"/>
    <x v="0"/>
    <m/>
  </r>
  <r>
    <n v="238414"/>
    <x v="0"/>
    <x v="0"/>
    <x v="1"/>
    <x v="2"/>
    <x v="10"/>
    <x v="93"/>
    <x v="0"/>
    <x v="0"/>
    <s v="Tesseramento"/>
    <x v="0"/>
    <x v="0"/>
    <x v="0"/>
    <m/>
  </r>
  <r>
    <n v="212462"/>
    <x v="0"/>
    <x v="0"/>
    <x v="0"/>
    <x v="0"/>
    <x v="2"/>
    <x v="292"/>
    <x v="0"/>
    <x v="0"/>
    <s v="Tesseramento"/>
    <x v="1"/>
    <x v="1"/>
    <x v="0"/>
    <m/>
  </r>
  <r>
    <n v="104637"/>
    <x v="0"/>
    <x v="0"/>
    <x v="2"/>
    <x v="0"/>
    <x v="7"/>
    <x v="74"/>
    <x v="0"/>
    <x v="0"/>
    <s v="Tesseramento"/>
    <x v="1"/>
    <x v="0"/>
    <x v="0"/>
    <m/>
  </r>
  <r>
    <n v="150145"/>
    <x v="0"/>
    <x v="0"/>
    <x v="0"/>
    <x v="0"/>
    <x v="11"/>
    <x v="333"/>
    <x v="0"/>
    <x v="0"/>
    <s v="Tesseramento"/>
    <x v="0"/>
    <x v="1"/>
    <x v="0"/>
    <m/>
  </r>
  <r>
    <n v="221421"/>
    <x v="1"/>
    <x v="0"/>
    <x v="0"/>
    <x v="1"/>
    <x v="11"/>
    <x v="333"/>
    <x v="0"/>
    <x v="0"/>
    <s v="Tesseramento"/>
    <x v="0"/>
    <x v="6"/>
    <x v="0"/>
    <m/>
  </r>
  <r>
    <n v="195540"/>
    <x v="0"/>
    <x v="0"/>
    <x v="0"/>
    <x v="1"/>
    <x v="11"/>
    <x v="333"/>
    <x v="0"/>
    <x v="1"/>
    <s v="Tesseramento"/>
    <x v="0"/>
    <x v="3"/>
    <x v="0"/>
    <m/>
  </r>
  <r>
    <n v="238409"/>
    <x v="0"/>
    <x v="0"/>
    <x v="1"/>
    <x v="1"/>
    <x v="15"/>
    <x v="362"/>
    <x v="0"/>
    <x v="0"/>
    <s v="Tesseramento"/>
    <x v="0"/>
    <x v="3"/>
    <x v="0"/>
    <m/>
  </r>
  <r>
    <n v="238491"/>
    <x v="0"/>
    <x v="0"/>
    <x v="1"/>
    <x v="1"/>
    <x v="11"/>
    <x v="333"/>
    <x v="0"/>
    <x v="0"/>
    <s v="Tesseramento"/>
    <x v="0"/>
    <x v="0"/>
    <x v="0"/>
    <m/>
  </r>
  <r>
    <n v="238657"/>
    <x v="0"/>
    <x v="0"/>
    <x v="1"/>
    <x v="2"/>
    <x v="2"/>
    <x v="156"/>
    <x v="0"/>
    <x v="0"/>
    <s v="Tesseramento"/>
    <x v="0"/>
    <x v="0"/>
    <x v="0"/>
    <m/>
  </r>
  <r>
    <n v="155375"/>
    <x v="0"/>
    <x v="1"/>
    <x v="2"/>
    <x v="1"/>
    <x v="7"/>
    <x v="45"/>
    <x v="0"/>
    <x v="0"/>
    <s v="Tesseramento"/>
    <x v="1"/>
    <x v="1"/>
    <x v="0"/>
    <m/>
  </r>
  <r>
    <n v="222174"/>
    <x v="0"/>
    <x v="1"/>
    <x v="2"/>
    <x v="3"/>
    <x v="10"/>
    <x v="273"/>
    <x v="0"/>
    <x v="0"/>
    <s v="Tesseramento"/>
    <x v="1"/>
    <x v="0"/>
    <x v="0"/>
    <m/>
  </r>
  <r>
    <n v="238408"/>
    <x v="1"/>
    <x v="0"/>
    <x v="1"/>
    <x v="2"/>
    <x v="4"/>
    <x v="4"/>
    <x v="0"/>
    <x v="0"/>
    <s v="Tesseramento"/>
    <x v="1"/>
    <x v="5"/>
    <x v="0"/>
    <m/>
  </r>
  <r>
    <n v="238406"/>
    <x v="0"/>
    <x v="0"/>
    <x v="1"/>
    <x v="3"/>
    <x v="7"/>
    <x v="242"/>
    <x v="0"/>
    <x v="0"/>
    <s v="Tesseramento"/>
    <x v="0"/>
    <x v="0"/>
    <x v="0"/>
    <m/>
  </r>
  <r>
    <n v="238405"/>
    <x v="0"/>
    <x v="0"/>
    <x v="1"/>
    <x v="3"/>
    <x v="7"/>
    <x v="242"/>
    <x v="0"/>
    <x v="0"/>
    <s v="Tesseramento"/>
    <x v="0"/>
    <x v="0"/>
    <x v="0"/>
    <m/>
  </r>
  <r>
    <n v="238508"/>
    <x v="0"/>
    <x v="0"/>
    <x v="1"/>
    <x v="1"/>
    <x v="10"/>
    <x v="266"/>
    <x v="0"/>
    <x v="1"/>
    <s v="Tesseramento"/>
    <x v="1"/>
    <x v="0"/>
    <x v="0"/>
    <m/>
  </r>
  <r>
    <n v="209195"/>
    <x v="0"/>
    <x v="0"/>
    <x v="0"/>
    <x v="1"/>
    <x v="7"/>
    <x v="9"/>
    <x v="0"/>
    <x v="1"/>
    <s v="Tesseramento"/>
    <x v="0"/>
    <x v="4"/>
    <x v="0"/>
    <m/>
  </r>
  <r>
    <n v="169292"/>
    <x v="0"/>
    <x v="0"/>
    <x v="0"/>
    <x v="0"/>
    <x v="7"/>
    <x v="9"/>
    <x v="0"/>
    <x v="0"/>
    <s v="Tesseramento"/>
    <x v="0"/>
    <x v="3"/>
    <x v="0"/>
    <m/>
  </r>
  <r>
    <n v="100918"/>
    <x v="0"/>
    <x v="0"/>
    <x v="0"/>
    <x v="0"/>
    <x v="7"/>
    <x v="9"/>
    <x v="0"/>
    <x v="0"/>
    <s v="Tesseramento"/>
    <x v="0"/>
    <x v="0"/>
    <x v="0"/>
    <m/>
  </r>
  <r>
    <n v="179140"/>
    <x v="0"/>
    <x v="0"/>
    <x v="0"/>
    <x v="0"/>
    <x v="11"/>
    <x v="280"/>
    <x v="0"/>
    <x v="0"/>
    <s v="Tesseramento"/>
    <x v="0"/>
    <x v="0"/>
    <x v="0"/>
    <m/>
  </r>
  <r>
    <n v="238442"/>
    <x v="0"/>
    <x v="0"/>
    <x v="1"/>
    <x v="1"/>
    <x v="7"/>
    <x v="9"/>
    <x v="0"/>
    <x v="1"/>
    <s v="Tesseramento"/>
    <x v="0"/>
    <x v="1"/>
    <x v="0"/>
    <m/>
  </r>
  <r>
    <n v="238443"/>
    <x v="0"/>
    <x v="0"/>
    <x v="1"/>
    <x v="1"/>
    <x v="7"/>
    <x v="9"/>
    <x v="0"/>
    <x v="0"/>
    <s v="Tesseramento"/>
    <x v="0"/>
    <x v="0"/>
    <x v="0"/>
    <m/>
  </r>
  <r>
    <n v="238445"/>
    <x v="0"/>
    <x v="0"/>
    <x v="1"/>
    <x v="0"/>
    <x v="7"/>
    <x v="175"/>
    <x v="0"/>
    <x v="0"/>
    <s v="Tesseramento"/>
    <x v="0"/>
    <x v="0"/>
    <x v="0"/>
    <m/>
  </r>
  <r>
    <n v="208157"/>
    <x v="0"/>
    <x v="0"/>
    <x v="0"/>
    <x v="2"/>
    <x v="10"/>
    <x v="63"/>
    <x v="0"/>
    <x v="0"/>
    <s v="Tesseramento"/>
    <x v="0"/>
    <x v="3"/>
    <x v="0"/>
    <m/>
  </r>
  <r>
    <n v="208160"/>
    <x v="0"/>
    <x v="0"/>
    <x v="0"/>
    <x v="2"/>
    <x v="10"/>
    <x v="63"/>
    <x v="0"/>
    <x v="1"/>
    <s v="Tesseramento"/>
    <x v="0"/>
    <x v="4"/>
    <x v="0"/>
    <m/>
  </r>
  <r>
    <n v="238446"/>
    <x v="0"/>
    <x v="0"/>
    <x v="1"/>
    <x v="0"/>
    <x v="7"/>
    <x v="175"/>
    <x v="0"/>
    <x v="0"/>
    <s v="Tesseramento"/>
    <x v="0"/>
    <x v="0"/>
    <x v="0"/>
    <m/>
  </r>
  <r>
    <n v="238447"/>
    <x v="0"/>
    <x v="0"/>
    <x v="1"/>
    <x v="1"/>
    <x v="7"/>
    <x v="175"/>
    <x v="0"/>
    <x v="0"/>
    <s v="Tesseramento"/>
    <x v="0"/>
    <x v="0"/>
    <x v="0"/>
    <m/>
  </r>
  <r>
    <n v="238448"/>
    <x v="0"/>
    <x v="1"/>
    <x v="1"/>
    <x v="1"/>
    <x v="7"/>
    <x v="175"/>
    <x v="0"/>
    <x v="0"/>
    <s v="Tesseramento"/>
    <x v="0"/>
    <x v="1"/>
    <x v="0"/>
    <m/>
  </r>
  <r>
    <n v="115309"/>
    <x v="0"/>
    <x v="0"/>
    <x v="0"/>
    <x v="0"/>
    <x v="7"/>
    <x v="74"/>
    <x v="0"/>
    <x v="0"/>
    <s v="Tesseramento"/>
    <x v="1"/>
    <x v="0"/>
    <x v="0"/>
    <m/>
  </r>
  <r>
    <n v="28482"/>
    <x v="0"/>
    <x v="0"/>
    <x v="0"/>
    <x v="0"/>
    <x v="0"/>
    <x v="305"/>
    <x v="0"/>
    <x v="0"/>
    <s v="Tesseramento"/>
    <x v="0"/>
    <x v="4"/>
    <x v="0"/>
    <m/>
  </r>
  <r>
    <n v="238449"/>
    <x v="0"/>
    <x v="0"/>
    <x v="1"/>
    <x v="1"/>
    <x v="7"/>
    <x v="175"/>
    <x v="0"/>
    <x v="0"/>
    <s v="Tesseramento"/>
    <x v="0"/>
    <x v="0"/>
    <x v="0"/>
    <m/>
  </r>
  <r>
    <n v="238450"/>
    <x v="0"/>
    <x v="0"/>
    <x v="1"/>
    <x v="1"/>
    <x v="7"/>
    <x v="175"/>
    <x v="0"/>
    <x v="1"/>
    <s v="Tesseramento"/>
    <x v="0"/>
    <x v="0"/>
    <x v="0"/>
    <m/>
  </r>
  <r>
    <n v="225132"/>
    <x v="0"/>
    <x v="0"/>
    <x v="0"/>
    <x v="0"/>
    <x v="1"/>
    <x v="351"/>
    <x v="0"/>
    <x v="0"/>
    <s v="Tesseramento"/>
    <x v="1"/>
    <x v="0"/>
    <x v="0"/>
    <m/>
  </r>
  <r>
    <n v="238353"/>
    <x v="0"/>
    <x v="0"/>
    <x v="1"/>
    <x v="3"/>
    <x v="1"/>
    <x v="351"/>
    <x v="0"/>
    <x v="0"/>
    <s v="Tesseramento"/>
    <x v="1"/>
    <x v="0"/>
    <x v="0"/>
    <m/>
  </r>
  <r>
    <n v="238608"/>
    <x v="1"/>
    <x v="0"/>
    <x v="1"/>
    <x v="1"/>
    <x v="11"/>
    <x v="143"/>
    <x v="0"/>
    <x v="0"/>
    <s v="Tesseramento"/>
    <x v="1"/>
    <x v="5"/>
    <x v="0"/>
    <m/>
  </r>
  <r>
    <n v="238451"/>
    <x v="0"/>
    <x v="0"/>
    <x v="1"/>
    <x v="1"/>
    <x v="7"/>
    <x v="175"/>
    <x v="0"/>
    <x v="1"/>
    <s v="Tesseramento"/>
    <x v="0"/>
    <x v="3"/>
    <x v="0"/>
    <m/>
  </r>
  <r>
    <n v="239066"/>
    <x v="1"/>
    <x v="0"/>
    <x v="1"/>
    <x v="3"/>
    <x v="12"/>
    <x v="245"/>
    <x v="0"/>
    <x v="0"/>
    <s v="Tesseramento"/>
    <x v="1"/>
    <x v="5"/>
    <x v="0"/>
    <m/>
  </r>
  <r>
    <n v="238415"/>
    <x v="0"/>
    <x v="0"/>
    <x v="1"/>
    <x v="2"/>
    <x v="10"/>
    <x v="93"/>
    <x v="0"/>
    <x v="0"/>
    <s v="Tesseramento"/>
    <x v="0"/>
    <x v="1"/>
    <x v="0"/>
    <m/>
  </r>
  <r>
    <n v="238527"/>
    <x v="0"/>
    <x v="0"/>
    <x v="1"/>
    <x v="2"/>
    <x v="4"/>
    <x v="219"/>
    <x v="0"/>
    <x v="0"/>
    <s v="Tesseramento"/>
    <x v="0"/>
    <x v="3"/>
    <x v="0"/>
    <m/>
  </r>
  <r>
    <n v="238503"/>
    <x v="0"/>
    <x v="0"/>
    <x v="1"/>
    <x v="3"/>
    <x v="10"/>
    <x v="341"/>
    <x v="0"/>
    <x v="0"/>
    <s v="Tesseramento"/>
    <x v="0"/>
    <x v="0"/>
    <x v="0"/>
    <m/>
  </r>
  <r>
    <n v="238459"/>
    <x v="1"/>
    <x v="0"/>
    <x v="1"/>
    <x v="1"/>
    <x v="0"/>
    <x v="206"/>
    <x v="0"/>
    <x v="0"/>
    <s v="Tesseramento"/>
    <x v="1"/>
    <x v="5"/>
    <x v="0"/>
    <m/>
  </r>
  <r>
    <n v="238499"/>
    <x v="0"/>
    <x v="0"/>
    <x v="1"/>
    <x v="3"/>
    <x v="10"/>
    <x v="341"/>
    <x v="0"/>
    <x v="0"/>
    <s v="Tesseramento"/>
    <x v="0"/>
    <x v="1"/>
    <x v="0"/>
    <m/>
  </r>
  <r>
    <n v="238501"/>
    <x v="0"/>
    <x v="0"/>
    <x v="1"/>
    <x v="3"/>
    <x v="10"/>
    <x v="341"/>
    <x v="0"/>
    <x v="0"/>
    <s v="Tesseramento"/>
    <x v="0"/>
    <x v="0"/>
    <x v="0"/>
    <m/>
  </r>
  <r>
    <n v="238500"/>
    <x v="0"/>
    <x v="0"/>
    <x v="1"/>
    <x v="3"/>
    <x v="10"/>
    <x v="341"/>
    <x v="0"/>
    <x v="0"/>
    <s v="Tesseramento"/>
    <x v="0"/>
    <x v="0"/>
    <x v="0"/>
    <m/>
  </r>
  <r>
    <n v="238403"/>
    <x v="0"/>
    <x v="0"/>
    <x v="1"/>
    <x v="1"/>
    <x v="2"/>
    <x v="292"/>
    <x v="0"/>
    <x v="0"/>
    <s v="Tesseramento"/>
    <x v="1"/>
    <x v="1"/>
    <x v="0"/>
    <m/>
  </r>
  <r>
    <n v="198318"/>
    <x v="0"/>
    <x v="1"/>
    <x v="0"/>
    <x v="1"/>
    <x v="7"/>
    <x v="328"/>
    <x v="0"/>
    <x v="0"/>
    <s v="Tesseramento"/>
    <x v="0"/>
    <x v="0"/>
    <x v="0"/>
    <m/>
  </r>
  <r>
    <n v="207796"/>
    <x v="0"/>
    <x v="0"/>
    <x v="2"/>
    <x v="1"/>
    <x v="7"/>
    <x v="175"/>
    <x v="0"/>
    <x v="1"/>
    <s v="Tesseramento"/>
    <x v="0"/>
    <x v="0"/>
    <x v="0"/>
    <m/>
  </r>
  <r>
    <n v="238452"/>
    <x v="0"/>
    <x v="0"/>
    <x v="1"/>
    <x v="1"/>
    <x v="7"/>
    <x v="175"/>
    <x v="0"/>
    <x v="1"/>
    <s v="Tesseramento"/>
    <x v="0"/>
    <x v="0"/>
    <x v="0"/>
    <m/>
  </r>
  <r>
    <n v="144316"/>
    <x v="0"/>
    <x v="0"/>
    <x v="0"/>
    <x v="1"/>
    <x v="10"/>
    <x v="93"/>
    <x v="0"/>
    <x v="0"/>
    <s v="Tesseramento"/>
    <x v="0"/>
    <x v="0"/>
    <x v="0"/>
    <m/>
  </r>
  <r>
    <n v="238513"/>
    <x v="0"/>
    <x v="0"/>
    <x v="1"/>
    <x v="1"/>
    <x v="4"/>
    <x v="40"/>
    <x v="0"/>
    <x v="0"/>
    <s v="Tesseramento"/>
    <x v="1"/>
    <x v="3"/>
    <x v="0"/>
    <m/>
  </r>
  <r>
    <n v="113250"/>
    <x v="0"/>
    <x v="0"/>
    <x v="0"/>
    <x v="0"/>
    <x v="4"/>
    <x v="40"/>
    <x v="0"/>
    <x v="0"/>
    <s v="Tesseramento"/>
    <x v="1"/>
    <x v="4"/>
    <x v="0"/>
    <m/>
  </r>
  <r>
    <n v="226920"/>
    <x v="0"/>
    <x v="0"/>
    <x v="0"/>
    <x v="1"/>
    <x v="8"/>
    <x v="113"/>
    <x v="0"/>
    <x v="0"/>
    <s v="Tesseramento"/>
    <x v="0"/>
    <x v="0"/>
    <x v="0"/>
    <m/>
  </r>
  <r>
    <n v="238512"/>
    <x v="0"/>
    <x v="0"/>
    <x v="1"/>
    <x v="1"/>
    <x v="4"/>
    <x v="40"/>
    <x v="0"/>
    <x v="0"/>
    <s v="Tesseramento"/>
    <x v="1"/>
    <x v="0"/>
    <x v="0"/>
    <m/>
  </r>
  <r>
    <n v="155891"/>
    <x v="0"/>
    <x v="0"/>
    <x v="0"/>
    <x v="0"/>
    <x v="11"/>
    <x v="142"/>
    <x v="0"/>
    <x v="0"/>
    <s v="Tesseramento"/>
    <x v="1"/>
    <x v="0"/>
    <x v="0"/>
    <m/>
  </r>
  <r>
    <n v="231484"/>
    <x v="0"/>
    <x v="1"/>
    <x v="0"/>
    <x v="1"/>
    <x v="7"/>
    <x v="328"/>
    <x v="0"/>
    <x v="1"/>
    <s v="Tesseramento"/>
    <x v="0"/>
    <x v="1"/>
    <x v="0"/>
    <m/>
  </r>
  <r>
    <n v="238844"/>
    <x v="0"/>
    <x v="1"/>
    <x v="1"/>
    <x v="3"/>
    <x v="7"/>
    <x v="328"/>
    <x v="0"/>
    <x v="1"/>
    <s v="Tesseramento"/>
    <x v="0"/>
    <x v="0"/>
    <x v="0"/>
    <m/>
  </r>
  <r>
    <n v="238533"/>
    <x v="0"/>
    <x v="1"/>
    <x v="1"/>
    <x v="3"/>
    <x v="7"/>
    <x v="328"/>
    <x v="0"/>
    <x v="0"/>
    <s v="Tesseramento"/>
    <x v="0"/>
    <x v="0"/>
    <x v="0"/>
    <m/>
  </r>
  <r>
    <n v="238845"/>
    <x v="0"/>
    <x v="1"/>
    <x v="1"/>
    <x v="3"/>
    <x v="7"/>
    <x v="328"/>
    <x v="0"/>
    <x v="0"/>
    <s v="Tesseramento"/>
    <x v="0"/>
    <x v="0"/>
    <x v="0"/>
    <m/>
  </r>
  <r>
    <n v="238453"/>
    <x v="0"/>
    <x v="1"/>
    <x v="1"/>
    <x v="1"/>
    <x v="7"/>
    <x v="175"/>
    <x v="0"/>
    <x v="1"/>
    <s v="Tesseramento"/>
    <x v="0"/>
    <x v="0"/>
    <x v="0"/>
    <m/>
  </r>
  <r>
    <n v="238466"/>
    <x v="0"/>
    <x v="0"/>
    <x v="1"/>
    <x v="1"/>
    <x v="8"/>
    <x v="98"/>
    <x v="0"/>
    <x v="1"/>
    <s v="Tesseramento"/>
    <x v="0"/>
    <x v="0"/>
    <x v="0"/>
    <m/>
  </r>
  <r>
    <n v="147714"/>
    <x v="0"/>
    <x v="0"/>
    <x v="0"/>
    <x v="0"/>
    <x v="7"/>
    <x v="56"/>
    <x v="0"/>
    <x v="0"/>
    <s v="Tesseramento"/>
    <x v="1"/>
    <x v="3"/>
    <x v="0"/>
    <m/>
  </r>
  <r>
    <n v="238465"/>
    <x v="0"/>
    <x v="0"/>
    <x v="1"/>
    <x v="1"/>
    <x v="8"/>
    <x v="98"/>
    <x v="0"/>
    <x v="1"/>
    <s v="Tesseramento"/>
    <x v="0"/>
    <x v="0"/>
    <x v="0"/>
    <m/>
  </r>
  <r>
    <n v="238456"/>
    <x v="0"/>
    <x v="0"/>
    <x v="1"/>
    <x v="3"/>
    <x v="11"/>
    <x v="280"/>
    <x v="0"/>
    <x v="0"/>
    <s v="Tesseramento"/>
    <x v="0"/>
    <x v="0"/>
    <x v="0"/>
    <m/>
  </r>
  <r>
    <n v="223146"/>
    <x v="0"/>
    <x v="0"/>
    <x v="0"/>
    <x v="2"/>
    <x v="7"/>
    <x v="272"/>
    <x v="0"/>
    <x v="0"/>
    <s v="Tesseramento"/>
    <x v="0"/>
    <x v="0"/>
    <x v="0"/>
    <m/>
  </r>
  <r>
    <n v="206625"/>
    <x v="0"/>
    <x v="0"/>
    <x v="0"/>
    <x v="2"/>
    <x v="7"/>
    <x v="272"/>
    <x v="0"/>
    <x v="0"/>
    <s v="Tesseramento"/>
    <x v="0"/>
    <x v="3"/>
    <x v="0"/>
    <m/>
  </r>
  <r>
    <n v="238526"/>
    <x v="0"/>
    <x v="1"/>
    <x v="1"/>
    <x v="2"/>
    <x v="4"/>
    <x v="219"/>
    <x v="0"/>
    <x v="1"/>
    <s v="Tesseramento"/>
    <x v="0"/>
    <x v="0"/>
    <x v="0"/>
    <m/>
  </r>
  <r>
    <n v="98262"/>
    <x v="0"/>
    <x v="0"/>
    <x v="0"/>
    <x v="0"/>
    <x v="12"/>
    <x v="254"/>
    <x v="0"/>
    <x v="0"/>
    <s v="Tesseramento"/>
    <x v="0"/>
    <x v="3"/>
    <x v="0"/>
    <m/>
  </r>
  <r>
    <n v="17479"/>
    <x v="0"/>
    <x v="0"/>
    <x v="0"/>
    <x v="0"/>
    <x v="7"/>
    <x v="342"/>
    <x v="0"/>
    <x v="0"/>
    <s v="Tesseramento"/>
    <x v="1"/>
    <x v="3"/>
    <x v="0"/>
    <m/>
  </r>
  <r>
    <n v="79199"/>
    <x v="0"/>
    <x v="1"/>
    <x v="0"/>
    <x v="0"/>
    <x v="1"/>
    <x v="1"/>
    <x v="0"/>
    <x v="0"/>
    <s v="Tesseramento"/>
    <x v="0"/>
    <x v="0"/>
    <x v="0"/>
    <m/>
  </r>
  <r>
    <n v="13662"/>
    <x v="0"/>
    <x v="0"/>
    <x v="2"/>
    <x v="0"/>
    <x v="7"/>
    <x v="342"/>
    <x v="0"/>
    <x v="1"/>
    <s v="Tesseramento"/>
    <x v="1"/>
    <x v="0"/>
    <x v="0"/>
    <m/>
  </r>
  <r>
    <n v="44553"/>
    <x v="0"/>
    <x v="0"/>
    <x v="2"/>
    <x v="0"/>
    <x v="7"/>
    <x v="342"/>
    <x v="0"/>
    <x v="0"/>
    <s v="Tesseramento"/>
    <x v="1"/>
    <x v="0"/>
    <x v="0"/>
    <m/>
  </r>
  <r>
    <n v="84564"/>
    <x v="0"/>
    <x v="0"/>
    <x v="0"/>
    <x v="0"/>
    <x v="17"/>
    <x v="167"/>
    <x v="0"/>
    <x v="0"/>
    <s v="Tesseramento"/>
    <x v="0"/>
    <x v="3"/>
    <x v="0"/>
    <m/>
  </r>
  <r>
    <n v="238362"/>
    <x v="0"/>
    <x v="0"/>
    <x v="1"/>
    <x v="2"/>
    <x v="11"/>
    <x v="339"/>
    <x v="0"/>
    <x v="1"/>
    <s v="Tesseramento"/>
    <x v="1"/>
    <x v="0"/>
    <x v="0"/>
    <m/>
  </r>
  <r>
    <n v="238458"/>
    <x v="0"/>
    <x v="0"/>
    <x v="1"/>
    <x v="2"/>
    <x v="17"/>
    <x v="167"/>
    <x v="0"/>
    <x v="0"/>
    <s v="Tesseramento"/>
    <x v="0"/>
    <x v="3"/>
    <x v="0"/>
    <m/>
  </r>
  <r>
    <n v="210912"/>
    <x v="0"/>
    <x v="1"/>
    <x v="0"/>
    <x v="0"/>
    <x v="7"/>
    <x v="274"/>
    <x v="0"/>
    <x v="0"/>
    <s v="Tesseramento"/>
    <x v="0"/>
    <x v="0"/>
    <x v="0"/>
    <m/>
  </r>
  <r>
    <n v="238455"/>
    <x v="1"/>
    <x v="0"/>
    <x v="1"/>
    <x v="2"/>
    <x v="4"/>
    <x v="18"/>
    <x v="0"/>
    <x v="0"/>
    <s v="Tesseramento"/>
    <x v="1"/>
    <x v="5"/>
    <x v="0"/>
    <m/>
  </r>
  <r>
    <n v="50033"/>
    <x v="0"/>
    <x v="0"/>
    <x v="0"/>
    <x v="0"/>
    <x v="4"/>
    <x v="18"/>
    <x v="0"/>
    <x v="0"/>
    <s v="Tesseramento"/>
    <x v="1"/>
    <x v="0"/>
    <x v="0"/>
    <m/>
  </r>
  <r>
    <n v="238428"/>
    <x v="1"/>
    <x v="1"/>
    <x v="1"/>
    <x v="3"/>
    <x v="4"/>
    <x v="146"/>
    <x v="0"/>
    <x v="0"/>
    <s v="Tesseramento"/>
    <x v="1"/>
    <x v="5"/>
    <x v="0"/>
    <m/>
  </r>
  <r>
    <n v="238674"/>
    <x v="0"/>
    <x v="0"/>
    <x v="1"/>
    <x v="1"/>
    <x v="4"/>
    <x v="88"/>
    <x v="0"/>
    <x v="0"/>
    <s v="Tesseramento"/>
    <x v="1"/>
    <x v="1"/>
    <x v="0"/>
    <m/>
  </r>
  <r>
    <n v="90779"/>
    <x v="0"/>
    <x v="0"/>
    <x v="0"/>
    <x v="0"/>
    <x v="7"/>
    <x v="9"/>
    <x v="0"/>
    <x v="0"/>
    <s v="Tesseramento"/>
    <x v="0"/>
    <x v="0"/>
    <x v="0"/>
    <m/>
  </r>
  <r>
    <n v="99918"/>
    <x v="0"/>
    <x v="0"/>
    <x v="2"/>
    <x v="2"/>
    <x v="7"/>
    <x v="202"/>
    <x v="0"/>
    <x v="1"/>
    <s v="Tesseramento"/>
    <x v="1"/>
    <x v="0"/>
    <x v="0"/>
    <m/>
  </r>
  <r>
    <n v="33369"/>
    <x v="0"/>
    <x v="0"/>
    <x v="0"/>
    <x v="3"/>
    <x v="7"/>
    <x v="210"/>
    <x v="0"/>
    <x v="1"/>
    <s v="Tesseramento"/>
    <x v="0"/>
    <x v="4"/>
    <x v="0"/>
    <m/>
  </r>
  <r>
    <n v="238511"/>
    <x v="1"/>
    <x v="0"/>
    <x v="1"/>
    <x v="2"/>
    <x v="10"/>
    <x v="266"/>
    <x v="0"/>
    <x v="0"/>
    <s v="Tesseramento"/>
    <x v="1"/>
    <x v="5"/>
    <x v="0"/>
    <m/>
  </r>
  <r>
    <n v="238510"/>
    <x v="1"/>
    <x v="0"/>
    <x v="1"/>
    <x v="2"/>
    <x v="10"/>
    <x v="266"/>
    <x v="0"/>
    <x v="0"/>
    <s v="Tesseramento"/>
    <x v="1"/>
    <x v="5"/>
    <x v="0"/>
    <m/>
  </r>
  <r>
    <n v="204864"/>
    <x v="0"/>
    <x v="0"/>
    <x v="0"/>
    <x v="0"/>
    <x v="4"/>
    <x v="83"/>
    <x v="0"/>
    <x v="0"/>
    <s v="Tesseramento"/>
    <x v="0"/>
    <x v="0"/>
    <x v="0"/>
    <m/>
  </r>
  <r>
    <n v="28596"/>
    <x v="0"/>
    <x v="0"/>
    <x v="0"/>
    <x v="0"/>
    <x v="4"/>
    <x v="83"/>
    <x v="0"/>
    <x v="0"/>
    <s v="Tesseramento"/>
    <x v="0"/>
    <x v="4"/>
    <x v="0"/>
    <m/>
  </r>
  <r>
    <n v="238402"/>
    <x v="1"/>
    <x v="0"/>
    <x v="1"/>
    <x v="2"/>
    <x v="8"/>
    <x v="127"/>
    <x v="0"/>
    <x v="0"/>
    <s v="Tesseramento"/>
    <x v="1"/>
    <x v="5"/>
    <x v="0"/>
    <m/>
  </r>
  <r>
    <n v="238404"/>
    <x v="1"/>
    <x v="0"/>
    <x v="1"/>
    <x v="1"/>
    <x v="2"/>
    <x v="277"/>
    <x v="0"/>
    <x v="0"/>
    <s v="Tesseramento"/>
    <x v="0"/>
    <x v="5"/>
    <x v="0"/>
    <m/>
  </r>
  <r>
    <n v="190535"/>
    <x v="0"/>
    <x v="0"/>
    <x v="0"/>
    <x v="1"/>
    <x v="7"/>
    <x v="261"/>
    <x v="0"/>
    <x v="0"/>
    <s v="Tesseramento"/>
    <x v="3"/>
    <x v="0"/>
    <x v="0"/>
    <m/>
  </r>
  <r>
    <n v="238899"/>
    <x v="0"/>
    <x v="1"/>
    <x v="1"/>
    <x v="2"/>
    <x v="7"/>
    <x v="261"/>
    <x v="0"/>
    <x v="1"/>
    <s v="Tesseramento"/>
    <x v="3"/>
    <x v="1"/>
    <x v="0"/>
    <m/>
  </r>
  <r>
    <n v="127144"/>
    <x v="0"/>
    <x v="0"/>
    <x v="2"/>
    <x v="0"/>
    <x v="7"/>
    <x v="297"/>
    <x v="0"/>
    <x v="0"/>
    <s v="Tesseramento"/>
    <x v="1"/>
    <x v="0"/>
    <x v="0"/>
    <m/>
  </r>
  <r>
    <n v="4845"/>
    <x v="0"/>
    <x v="1"/>
    <x v="0"/>
    <x v="4"/>
    <x v="7"/>
    <x v="282"/>
    <x v="0"/>
    <x v="0"/>
    <s v="Tesseramento"/>
    <x v="0"/>
    <x v="0"/>
    <x v="0"/>
    <m/>
  </r>
  <r>
    <n v="171456"/>
    <x v="1"/>
    <x v="0"/>
    <x v="0"/>
    <x v="0"/>
    <x v="14"/>
    <x v="121"/>
    <x v="0"/>
    <x v="0"/>
    <s v="Tesseramento"/>
    <x v="1"/>
    <x v="6"/>
    <x v="0"/>
    <m/>
  </r>
  <r>
    <n v="238662"/>
    <x v="1"/>
    <x v="0"/>
    <x v="1"/>
    <x v="2"/>
    <x v="7"/>
    <x v="293"/>
    <x v="0"/>
    <x v="0"/>
    <s v="Tesseramento"/>
    <x v="1"/>
    <x v="5"/>
    <x v="0"/>
    <m/>
  </r>
  <r>
    <n v="238661"/>
    <x v="1"/>
    <x v="0"/>
    <x v="1"/>
    <x v="2"/>
    <x v="7"/>
    <x v="293"/>
    <x v="0"/>
    <x v="0"/>
    <s v="Tesseramento"/>
    <x v="1"/>
    <x v="5"/>
    <x v="0"/>
    <m/>
  </r>
  <r>
    <n v="4744"/>
    <x v="0"/>
    <x v="0"/>
    <x v="0"/>
    <x v="0"/>
    <x v="7"/>
    <x v="103"/>
    <x v="0"/>
    <x v="1"/>
    <s v="Tesseramento"/>
    <x v="1"/>
    <x v="4"/>
    <x v="0"/>
    <m/>
  </r>
  <r>
    <n v="4738"/>
    <x v="0"/>
    <x v="0"/>
    <x v="0"/>
    <x v="0"/>
    <x v="7"/>
    <x v="103"/>
    <x v="0"/>
    <x v="0"/>
    <s v="Tesseramento"/>
    <x v="1"/>
    <x v="4"/>
    <x v="0"/>
    <m/>
  </r>
  <r>
    <n v="198615"/>
    <x v="0"/>
    <x v="0"/>
    <x v="0"/>
    <x v="0"/>
    <x v="7"/>
    <x v="242"/>
    <x v="0"/>
    <x v="0"/>
    <s v="Tesseramento"/>
    <x v="0"/>
    <x v="0"/>
    <x v="0"/>
    <m/>
  </r>
  <r>
    <n v="221298"/>
    <x v="0"/>
    <x v="1"/>
    <x v="0"/>
    <x v="0"/>
    <x v="7"/>
    <x v="316"/>
    <x v="0"/>
    <x v="0"/>
    <s v="Tesseramento"/>
    <x v="1"/>
    <x v="0"/>
    <x v="0"/>
    <m/>
  </r>
  <r>
    <n v="238620"/>
    <x v="0"/>
    <x v="1"/>
    <x v="1"/>
    <x v="0"/>
    <x v="7"/>
    <x v="316"/>
    <x v="0"/>
    <x v="0"/>
    <s v="Tesseramento"/>
    <x v="1"/>
    <x v="0"/>
    <x v="0"/>
    <m/>
  </r>
  <r>
    <n v="238705"/>
    <x v="0"/>
    <x v="1"/>
    <x v="1"/>
    <x v="3"/>
    <x v="7"/>
    <x v="316"/>
    <x v="0"/>
    <x v="0"/>
    <s v="Tesseramento"/>
    <x v="1"/>
    <x v="0"/>
    <x v="0"/>
    <m/>
  </r>
  <r>
    <n v="238430"/>
    <x v="1"/>
    <x v="0"/>
    <x v="1"/>
    <x v="1"/>
    <x v="7"/>
    <x v="30"/>
    <x v="0"/>
    <x v="1"/>
    <s v="Tesseramento"/>
    <x v="1"/>
    <x v="7"/>
    <x v="0"/>
    <m/>
  </r>
  <r>
    <n v="54856"/>
    <x v="0"/>
    <x v="0"/>
    <x v="0"/>
    <x v="0"/>
    <x v="7"/>
    <x v="231"/>
    <x v="0"/>
    <x v="0"/>
    <s v="Tesseramento"/>
    <x v="1"/>
    <x v="3"/>
    <x v="0"/>
    <m/>
  </r>
  <r>
    <n v="112446"/>
    <x v="0"/>
    <x v="0"/>
    <x v="0"/>
    <x v="1"/>
    <x v="7"/>
    <x v="231"/>
    <x v="0"/>
    <x v="0"/>
    <s v="Tesseramento"/>
    <x v="1"/>
    <x v="1"/>
    <x v="0"/>
    <m/>
  </r>
  <r>
    <n v="23688"/>
    <x v="0"/>
    <x v="0"/>
    <x v="0"/>
    <x v="0"/>
    <x v="7"/>
    <x v="231"/>
    <x v="0"/>
    <x v="0"/>
    <s v="Tesseramento"/>
    <x v="1"/>
    <x v="1"/>
    <x v="0"/>
    <m/>
  </r>
  <r>
    <n v="170496"/>
    <x v="0"/>
    <x v="0"/>
    <x v="0"/>
    <x v="0"/>
    <x v="7"/>
    <x v="231"/>
    <x v="0"/>
    <x v="0"/>
    <s v="Tesseramento"/>
    <x v="1"/>
    <x v="3"/>
    <x v="0"/>
    <m/>
  </r>
  <r>
    <n v="58629"/>
    <x v="0"/>
    <x v="0"/>
    <x v="0"/>
    <x v="0"/>
    <x v="7"/>
    <x v="231"/>
    <x v="0"/>
    <x v="0"/>
    <s v="Tesseramento"/>
    <x v="1"/>
    <x v="4"/>
    <x v="0"/>
    <m/>
  </r>
  <r>
    <n v="30939"/>
    <x v="0"/>
    <x v="0"/>
    <x v="0"/>
    <x v="0"/>
    <x v="7"/>
    <x v="231"/>
    <x v="0"/>
    <x v="0"/>
    <s v="Tesseramento"/>
    <x v="1"/>
    <x v="1"/>
    <x v="0"/>
    <m/>
  </r>
  <r>
    <n v="231349"/>
    <x v="1"/>
    <x v="0"/>
    <x v="0"/>
    <x v="1"/>
    <x v="7"/>
    <x v="231"/>
    <x v="0"/>
    <x v="1"/>
    <s v="Tesseramento"/>
    <x v="1"/>
    <x v="5"/>
    <x v="0"/>
    <m/>
  </r>
  <r>
    <n v="48427"/>
    <x v="0"/>
    <x v="0"/>
    <x v="0"/>
    <x v="0"/>
    <x v="7"/>
    <x v="231"/>
    <x v="0"/>
    <x v="1"/>
    <s v="Tesseramento"/>
    <x v="1"/>
    <x v="4"/>
    <x v="0"/>
    <m/>
  </r>
  <r>
    <n v="47276"/>
    <x v="0"/>
    <x v="0"/>
    <x v="0"/>
    <x v="0"/>
    <x v="7"/>
    <x v="231"/>
    <x v="0"/>
    <x v="0"/>
    <s v="Tesseramento"/>
    <x v="1"/>
    <x v="4"/>
    <x v="0"/>
    <m/>
  </r>
  <r>
    <n v="94613"/>
    <x v="0"/>
    <x v="0"/>
    <x v="0"/>
    <x v="0"/>
    <x v="7"/>
    <x v="231"/>
    <x v="0"/>
    <x v="1"/>
    <s v="Tesseramento"/>
    <x v="1"/>
    <x v="0"/>
    <x v="0"/>
    <m/>
  </r>
  <r>
    <n v="238604"/>
    <x v="1"/>
    <x v="1"/>
    <x v="1"/>
    <x v="3"/>
    <x v="7"/>
    <x v="231"/>
    <x v="0"/>
    <x v="0"/>
    <s v="Tesseramento"/>
    <x v="1"/>
    <x v="5"/>
    <x v="0"/>
    <m/>
  </r>
  <r>
    <n v="238460"/>
    <x v="1"/>
    <x v="0"/>
    <x v="1"/>
    <x v="1"/>
    <x v="2"/>
    <x v="233"/>
    <x v="0"/>
    <x v="1"/>
    <s v="Tesseramento"/>
    <x v="0"/>
    <x v="5"/>
    <x v="0"/>
    <m/>
  </r>
  <r>
    <n v="210355"/>
    <x v="0"/>
    <x v="0"/>
    <x v="0"/>
    <x v="0"/>
    <x v="2"/>
    <x v="233"/>
    <x v="0"/>
    <x v="0"/>
    <s v="Tesseramento"/>
    <x v="0"/>
    <x v="0"/>
    <x v="0"/>
    <m/>
  </r>
  <r>
    <n v="238718"/>
    <x v="0"/>
    <x v="0"/>
    <x v="1"/>
    <x v="1"/>
    <x v="8"/>
    <x v="34"/>
    <x v="0"/>
    <x v="0"/>
    <s v="Tesseramento"/>
    <x v="1"/>
    <x v="3"/>
    <x v="0"/>
    <m/>
  </r>
  <r>
    <n v="200936"/>
    <x v="0"/>
    <x v="0"/>
    <x v="0"/>
    <x v="3"/>
    <x v="4"/>
    <x v="236"/>
    <x v="0"/>
    <x v="0"/>
    <s v="Tesseramento"/>
    <x v="1"/>
    <x v="0"/>
    <x v="0"/>
    <m/>
  </r>
  <r>
    <n v="238524"/>
    <x v="0"/>
    <x v="0"/>
    <x v="1"/>
    <x v="2"/>
    <x v="4"/>
    <x v="236"/>
    <x v="0"/>
    <x v="0"/>
    <s v="Tesseramento"/>
    <x v="1"/>
    <x v="3"/>
    <x v="0"/>
    <m/>
  </r>
  <r>
    <n v="238609"/>
    <x v="0"/>
    <x v="0"/>
    <x v="1"/>
    <x v="1"/>
    <x v="15"/>
    <x v="247"/>
    <x v="0"/>
    <x v="0"/>
    <s v="Tesseramento"/>
    <x v="1"/>
    <x v="0"/>
    <x v="0"/>
    <m/>
  </r>
  <r>
    <n v="220224"/>
    <x v="0"/>
    <x v="1"/>
    <x v="0"/>
    <x v="1"/>
    <x v="11"/>
    <x v="152"/>
    <x v="0"/>
    <x v="0"/>
    <s v="Tesseramento"/>
    <x v="1"/>
    <x v="0"/>
    <x v="0"/>
    <m/>
  </r>
  <r>
    <n v="238431"/>
    <x v="0"/>
    <x v="0"/>
    <x v="1"/>
    <x v="1"/>
    <x v="7"/>
    <x v="78"/>
    <x v="0"/>
    <x v="0"/>
    <s v="Tesseramento"/>
    <x v="0"/>
    <x v="0"/>
    <x v="0"/>
    <m/>
  </r>
  <r>
    <n v="223517"/>
    <x v="0"/>
    <x v="0"/>
    <x v="0"/>
    <x v="3"/>
    <x v="8"/>
    <x v="218"/>
    <x v="0"/>
    <x v="1"/>
    <s v="Tesseramento"/>
    <x v="0"/>
    <x v="0"/>
    <x v="0"/>
    <m/>
  </r>
  <r>
    <n v="110691"/>
    <x v="0"/>
    <x v="1"/>
    <x v="0"/>
    <x v="0"/>
    <x v="7"/>
    <x v="45"/>
    <x v="0"/>
    <x v="0"/>
    <s v="Tesseramento"/>
    <x v="1"/>
    <x v="0"/>
    <x v="0"/>
    <m/>
  </r>
  <r>
    <n v="164264"/>
    <x v="0"/>
    <x v="0"/>
    <x v="0"/>
    <x v="0"/>
    <x v="10"/>
    <x v="63"/>
    <x v="0"/>
    <x v="0"/>
    <s v="Tesseramento"/>
    <x v="0"/>
    <x v="0"/>
    <x v="0"/>
    <m/>
  </r>
  <r>
    <n v="216729"/>
    <x v="1"/>
    <x v="0"/>
    <x v="2"/>
    <x v="3"/>
    <x v="1"/>
    <x v="138"/>
    <x v="0"/>
    <x v="0"/>
    <s v="Tesseramento"/>
    <x v="1"/>
    <x v="5"/>
    <x v="0"/>
    <m/>
  </r>
  <r>
    <n v="231909"/>
    <x v="0"/>
    <x v="1"/>
    <x v="0"/>
    <x v="3"/>
    <x v="10"/>
    <x v="273"/>
    <x v="0"/>
    <x v="1"/>
    <s v="Tesseramento"/>
    <x v="1"/>
    <x v="0"/>
    <x v="0"/>
    <m/>
  </r>
  <r>
    <n v="238811"/>
    <x v="0"/>
    <x v="0"/>
    <x v="1"/>
    <x v="2"/>
    <x v="2"/>
    <x v="10"/>
    <x v="0"/>
    <x v="0"/>
    <s v="Tesseramento"/>
    <x v="0"/>
    <x v="3"/>
    <x v="0"/>
    <m/>
  </r>
  <r>
    <n v="238809"/>
    <x v="0"/>
    <x v="0"/>
    <x v="1"/>
    <x v="2"/>
    <x v="2"/>
    <x v="10"/>
    <x v="0"/>
    <x v="0"/>
    <s v="Tesseramento"/>
    <x v="0"/>
    <x v="0"/>
    <x v="0"/>
    <m/>
  </r>
  <r>
    <n v="238496"/>
    <x v="0"/>
    <x v="1"/>
    <x v="1"/>
    <x v="2"/>
    <x v="1"/>
    <x v="284"/>
    <x v="0"/>
    <x v="0"/>
    <s v="Tesseramento"/>
    <x v="0"/>
    <x v="0"/>
    <x v="0"/>
    <m/>
  </r>
  <r>
    <n v="238812"/>
    <x v="0"/>
    <x v="0"/>
    <x v="1"/>
    <x v="2"/>
    <x v="2"/>
    <x v="10"/>
    <x v="0"/>
    <x v="1"/>
    <s v="Tesseramento"/>
    <x v="0"/>
    <x v="3"/>
    <x v="0"/>
    <m/>
  </r>
  <r>
    <n v="238495"/>
    <x v="0"/>
    <x v="1"/>
    <x v="1"/>
    <x v="1"/>
    <x v="1"/>
    <x v="284"/>
    <x v="0"/>
    <x v="0"/>
    <s v="Tesseramento"/>
    <x v="0"/>
    <x v="0"/>
    <x v="0"/>
    <m/>
  </r>
  <r>
    <n v="238481"/>
    <x v="1"/>
    <x v="0"/>
    <x v="1"/>
    <x v="2"/>
    <x v="8"/>
    <x v="222"/>
    <x v="0"/>
    <x v="0"/>
    <s v="Tesseramento"/>
    <x v="1"/>
    <x v="5"/>
    <x v="0"/>
    <m/>
  </r>
  <r>
    <n v="238637"/>
    <x v="1"/>
    <x v="0"/>
    <x v="1"/>
    <x v="2"/>
    <x v="7"/>
    <x v="51"/>
    <x v="0"/>
    <x v="0"/>
    <s v="Tesseramento"/>
    <x v="1"/>
    <x v="5"/>
    <x v="0"/>
    <m/>
  </r>
  <r>
    <n v="33013"/>
    <x v="0"/>
    <x v="0"/>
    <x v="0"/>
    <x v="0"/>
    <x v="7"/>
    <x v="35"/>
    <x v="0"/>
    <x v="0"/>
    <s v="Tesseramento"/>
    <x v="1"/>
    <x v="4"/>
    <x v="0"/>
    <m/>
  </r>
  <r>
    <n v="231229"/>
    <x v="0"/>
    <x v="0"/>
    <x v="0"/>
    <x v="2"/>
    <x v="7"/>
    <x v="51"/>
    <x v="0"/>
    <x v="1"/>
    <s v="Tesseramento"/>
    <x v="1"/>
    <x v="3"/>
    <x v="0"/>
    <m/>
  </r>
  <r>
    <n v="41257"/>
    <x v="0"/>
    <x v="0"/>
    <x v="2"/>
    <x v="4"/>
    <x v="7"/>
    <x v="51"/>
    <x v="0"/>
    <x v="0"/>
    <s v="Tesseramento"/>
    <x v="1"/>
    <x v="0"/>
    <x v="0"/>
    <m/>
  </r>
  <r>
    <n v="238427"/>
    <x v="1"/>
    <x v="0"/>
    <x v="1"/>
    <x v="2"/>
    <x v="3"/>
    <x v="118"/>
    <x v="0"/>
    <x v="0"/>
    <s v="Tesseramento"/>
    <x v="1"/>
    <x v="5"/>
    <x v="0"/>
    <m/>
  </r>
  <r>
    <n v="218181"/>
    <x v="0"/>
    <x v="0"/>
    <x v="2"/>
    <x v="3"/>
    <x v="3"/>
    <x v="118"/>
    <x v="0"/>
    <x v="1"/>
    <s v="Tesseramento"/>
    <x v="1"/>
    <x v="0"/>
    <x v="0"/>
    <m/>
  </r>
  <r>
    <n v="231290"/>
    <x v="0"/>
    <x v="1"/>
    <x v="0"/>
    <x v="3"/>
    <x v="7"/>
    <x v="195"/>
    <x v="0"/>
    <x v="0"/>
    <s v="Tesseramento"/>
    <x v="1"/>
    <x v="0"/>
    <x v="0"/>
    <m/>
  </r>
  <r>
    <n v="22972"/>
    <x v="0"/>
    <x v="0"/>
    <x v="0"/>
    <x v="0"/>
    <x v="4"/>
    <x v="146"/>
    <x v="0"/>
    <x v="1"/>
    <s v="Tesseramento"/>
    <x v="1"/>
    <x v="4"/>
    <x v="0"/>
    <m/>
  </r>
  <r>
    <n v="238420"/>
    <x v="0"/>
    <x v="1"/>
    <x v="1"/>
    <x v="3"/>
    <x v="7"/>
    <x v="195"/>
    <x v="0"/>
    <x v="0"/>
    <s v="Tesseramento"/>
    <x v="1"/>
    <x v="0"/>
    <x v="0"/>
    <m/>
  </r>
  <r>
    <n v="49390"/>
    <x v="0"/>
    <x v="0"/>
    <x v="2"/>
    <x v="0"/>
    <x v="11"/>
    <x v="142"/>
    <x v="0"/>
    <x v="0"/>
    <s v="Tesseramento"/>
    <x v="1"/>
    <x v="0"/>
    <x v="0"/>
    <m/>
  </r>
  <r>
    <n v="34919"/>
    <x v="0"/>
    <x v="2"/>
    <x v="0"/>
    <x v="0"/>
    <x v="7"/>
    <x v="225"/>
    <x v="1"/>
    <x v="0"/>
    <s v="Tesseramento"/>
    <x v="0"/>
    <x v="8"/>
    <x v="0"/>
    <m/>
  </r>
  <r>
    <n v="42014"/>
    <x v="0"/>
    <x v="0"/>
    <x v="2"/>
    <x v="4"/>
    <x v="1"/>
    <x v="73"/>
    <x v="0"/>
    <x v="0"/>
    <s v="Tesseramento"/>
    <x v="1"/>
    <x v="3"/>
    <x v="0"/>
    <m/>
  </r>
  <r>
    <n v="238454"/>
    <x v="0"/>
    <x v="0"/>
    <x v="1"/>
    <x v="1"/>
    <x v="7"/>
    <x v="175"/>
    <x v="0"/>
    <x v="1"/>
    <s v="Tesseramento"/>
    <x v="0"/>
    <x v="0"/>
    <x v="0"/>
    <m/>
  </r>
  <r>
    <n v="238421"/>
    <x v="0"/>
    <x v="0"/>
    <x v="1"/>
    <x v="3"/>
    <x v="4"/>
    <x v="200"/>
    <x v="0"/>
    <x v="0"/>
    <s v="Tesseramento"/>
    <x v="1"/>
    <x v="4"/>
    <x v="0"/>
    <m/>
  </r>
  <r>
    <n v="198333"/>
    <x v="0"/>
    <x v="0"/>
    <x v="2"/>
    <x v="0"/>
    <x v="11"/>
    <x v="142"/>
    <x v="0"/>
    <x v="0"/>
    <s v="Tesseramento"/>
    <x v="1"/>
    <x v="1"/>
    <x v="0"/>
    <m/>
  </r>
  <r>
    <n v="87721"/>
    <x v="0"/>
    <x v="0"/>
    <x v="0"/>
    <x v="0"/>
    <x v="11"/>
    <x v="142"/>
    <x v="0"/>
    <x v="0"/>
    <s v="Tesseramento"/>
    <x v="1"/>
    <x v="0"/>
    <x v="0"/>
    <m/>
  </r>
  <r>
    <n v="190773"/>
    <x v="0"/>
    <x v="0"/>
    <x v="0"/>
    <x v="5"/>
    <x v="11"/>
    <x v="142"/>
    <x v="0"/>
    <x v="0"/>
    <s v="Tesseramento"/>
    <x v="1"/>
    <x v="0"/>
    <x v="0"/>
    <m/>
  </r>
  <r>
    <n v="238440"/>
    <x v="0"/>
    <x v="0"/>
    <x v="1"/>
    <x v="2"/>
    <x v="11"/>
    <x v="142"/>
    <x v="0"/>
    <x v="0"/>
    <s v="Tesseramento"/>
    <x v="1"/>
    <x v="0"/>
    <x v="0"/>
    <m/>
  </r>
  <r>
    <n v="238636"/>
    <x v="0"/>
    <x v="0"/>
    <x v="1"/>
    <x v="3"/>
    <x v="7"/>
    <x v="45"/>
    <x v="0"/>
    <x v="0"/>
    <s v="Tesseramento"/>
    <x v="1"/>
    <x v="4"/>
    <x v="0"/>
    <m/>
  </r>
  <r>
    <n v="19157"/>
    <x v="0"/>
    <x v="0"/>
    <x v="0"/>
    <x v="2"/>
    <x v="7"/>
    <x v="334"/>
    <x v="0"/>
    <x v="1"/>
    <s v="Tesseramento"/>
    <x v="1"/>
    <x v="4"/>
    <x v="0"/>
    <m/>
  </r>
  <r>
    <n v="239067"/>
    <x v="1"/>
    <x v="1"/>
    <x v="1"/>
    <x v="2"/>
    <x v="12"/>
    <x v="245"/>
    <x v="0"/>
    <x v="0"/>
    <s v="Tesseramento"/>
    <x v="1"/>
    <x v="5"/>
    <x v="0"/>
    <m/>
  </r>
  <r>
    <n v="95565"/>
    <x v="0"/>
    <x v="0"/>
    <x v="0"/>
    <x v="0"/>
    <x v="2"/>
    <x v="157"/>
    <x v="0"/>
    <x v="1"/>
    <s v="Tesseramento"/>
    <x v="1"/>
    <x v="4"/>
    <x v="0"/>
    <m/>
  </r>
  <r>
    <n v="6561"/>
    <x v="0"/>
    <x v="0"/>
    <x v="2"/>
    <x v="0"/>
    <x v="7"/>
    <x v="150"/>
    <x v="0"/>
    <x v="0"/>
    <s v="Tesseramento"/>
    <x v="1"/>
    <x v="4"/>
    <x v="0"/>
    <m/>
  </r>
  <r>
    <n v="6564"/>
    <x v="0"/>
    <x v="0"/>
    <x v="0"/>
    <x v="0"/>
    <x v="7"/>
    <x v="150"/>
    <x v="0"/>
    <x v="1"/>
    <s v="Tesseramento"/>
    <x v="1"/>
    <x v="4"/>
    <x v="0"/>
    <m/>
  </r>
  <r>
    <n v="155252"/>
    <x v="0"/>
    <x v="0"/>
    <x v="0"/>
    <x v="0"/>
    <x v="11"/>
    <x v="142"/>
    <x v="0"/>
    <x v="0"/>
    <s v="Tesseramento"/>
    <x v="1"/>
    <x v="0"/>
    <x v="0"/>
    <m/>
  </r>
  <r>
    <n v="238490"/>
    <x v="1"/>
    <x v="0"/>
    <x v="1"/>
    <x v="2"/>
    <x v="11"/>
    <x v="333"/>
    <x v="0"/>
    <x v="0"/>
    <s v="Tesseramento"/>
    <x v="0"/>
    <x v="6"/>
    <x v="0"/>
    <m/>
  </r>
  <r>
    <n v="238489"/>
    <x v="0"/>
    <x v="0"/>
    <x v="1"/>
    <x v="2"/>
    <x v="11"/>
    <x v="333"/>
    <x v="0"/>
    <x v="0"/>
    <s v="Tesseramento"/>
    <x v="0"/>
    <x v="1"/>
    <x v="0"/>
    <m/>
  </r>
  <r>
    <n v="238492"/>
    <x v="0"/>
    <x v="0"/>
    <x v="1"/>
    <x v="2"/>
    <x v="11"/>
    <x v="333"/>
    <x v="0"/>
    <x v="1"/>
    <s v="Tesseramento"/>
    <x v="0"/>
    <x v="1"/>
    <x v="0"/>
    <m/>
  </r>
  <r>
    <n v="238439"/>
    <x v="0"/>
    <x v="1"/>
    <x v="1"/>
    <x v="1"/>
    <x v="4"/>
    <x v="335"/>
    <x v="0"/>
    <x v="0"/>
    <s v="Tesseramento"/>
    <x v="0"/>
    <x v="3"/>
    <x v="0"/>
    <m/>
  </r>
  <r>
    <n v="238486"/>
    <x v="0"/>
    <x v="0"/>
    <x v="1"/>
    <x v="1"/>
    <x v="14"/>
    <x v="386"/>
    <x v="0"/>
    <x v="0"/>
    <s v="Tesseramento"/>
    <x v="1"/>
    <x v="1"/>
    <x v="0"/>
    <m/>
  </r>
  <r>
    <n v="238467"/>
    <x v="0"/>
    <x v="0"/>
    <x v="1"/>
    <x v="3"/>
    <x v="11"/>
    <x v="152"/>
    <x v="0"/>
    <x v="0"/>
    <s v="Tesseramento"/>
    <x v="1"/>
    <x v="4"/>
    <x v="0"/>
    <m/>
  </r>
  <r>
    <n v="238438"/>
    <x v="0"/>
    <x v="1"/>
    <x v="1"/>
    <x v="2"/>
    <x v="4"/>
    <x v="335"/>
    <x v="0"/>
    <x v="0"/>
    <s v="Tesseramento"/>
    <x v="0"/>
    <x v="4"/>
    <x v="0"/>
    <m/>
  </r>
  <r>
    <n v="183176"/>
    <x v="1"/>
    <x v="1"/>
    <x v="2"/>
    <x v="2"/>
    <x v="7"/>
    <x v="45"/>
    <x v="0"/>
    <x v="0"/>
    <s v="Tesseramento"/>
    <x v="1"/>
    <x v="5"/>
    <x v="0"/>
    <m/>
  </r>
  <r>
    <n v="238437"/>
    <x v="0"/>
    <x v="1"/>
    <x v="1"/>
    <x v="2"/>
    <x v="4"/>
    <x v="335"/>
    <x v="0"/>
    <x v="1"/>
    <s v="Tesseramento"/>
    <x v="0"/>
    <x v="4"/>
    <x v="0"/>
    <m/>
  </r>
  <r>
    <n v="238436"/>
    <x v="0"/>
    <x v="1"/>
    <x v="1"/>
    <x v="1"/>
    <x v="4"/>
    <x v="335"/>
    <x v="0"/>
    <x v="1"/>
    <s v="Tesseramento"/>
    <x v="0"/>
    <x v="0"/>
    <x v="0"/>
    <m/>
  </r>
  <r>
    <n v="238485"/>
    <x v="0"/>
    <x v="0"/>
    <x v="1"/>
    <x v="2"/>
    <x v="14"/>
    <x v="386"/>
    <x v="0"/>
    <x v="1"/>
    <s v="Tesseramento"/>
    <x v="1"/>
    <x v="0"/>
    <x v="0"/>
    <m/>
  </r>
  <r>
    <n v="238487"/>
    <x v="0"/>
    <x v="0"/>
    <x v="1"/>
    <x v="2"/>
    <x v="14"/>
    <x v="386"/>
    <x v="0"/>
    <x v="0"/>
    <s v="Tesseramento"/>
    <x v="1"/>
    <x v="0"/>
    <x v="0"/>
    <m/>
  </r>
  <r>
    <n v="179707"/>
    <x v="1"/>
    <x v="0"/>
    <x v="0"/>
    <x v="0"/>
    <x v="13"/>
    <x v="177"/>
    <x v="0"/>
    <x v="0"/>
    <s v="Tesseramento"/>
    <x v="1"/>
    <x v="6"/>
    <x v="0"/>
    <m/>
  </r>
  <r>
    <n v="238667"/>
    <x v="1"/>
    <x v="0"/>
    <x v="1"/>
    <x v="2"/>
    <x v="7"/>
    <x v="202"/>
    <x v="0"/>
    <x v="1"/>
    <s v="Tesseramento"/>
    <x v="1"/>
    <x v="5"/>
    <x v="0"/>
    <m/>
  </r>
  <r>
    <n v="238532"/>
    <x v="0"/>
    <x v="1"/>
    <x v="1"/>
    <x v="3"/>
    <x v="7"/>
    <x v="161"/>
    <x v="0"/>
    <x v="0"/>
    <s v="Tesseramento"/>
    <x v="0"/>
    <x v="4"/>
    <x v="0"/>
    <m/>
  </r>
  <r>
    <n v="124898"/>
    <x v="0"/>
    <x v="0"/>
    <x v="2"/>
    <x v="2"/>
    <x v="2"/>
    <x v="313"/>
    <x v="0"/>
    <x v="1"/>
    <s v="Tesseramento"/>
    <x v="1"/>
    <x v="3"/>
    <x v="0"/>
    <m/>
  </r>
  <r>
    <n v="131315"/>
    <x v="0"/>
    <x v="0"/>
    <x v="0"/>
    <x v="4"/>
    <x v="2"/>
    <x v="313"/>
    <x v="0"/>
    <x v="0"/>
    <s v="Tesseramento"/>
    <x v="1"/>
    <x v="0"/>
    <x v="0"/>
    <m/>
  </r>
  <r>
    <n v="211257"/>
    <x v="0"/>
    <x v="1"/>
    <x v="0"/>
    <x v="0"/>
    <x v="14"/>
    <x v="131"/>
    <x v="0"/>
    <x v="1"/>
    <s v="Tesseramento"/>
    <x v="1"/>
    <x v="0"/>
    <x v="0"/>
    <m/>
  </r>
  <r>
    <n v="238519"/>
    <x v="0"/>
    <x v="0"/>
    <x v="1"/>
    <x v="1"/>
    <x v="7"/>
    <x v="185"/>
    <x v="0"/>
    <x v="0"/>
    <s v="Tesseramento"/>
    <x v="1"/>
    <x v="0"/>
    <x v="0"/>
    <m/>
  </r>
  <r>
    <n v="219534"/>
    <x v="0"/>
    <x v="1"/>
    <x v="0"/>
    <x v="1"/>
    <x v="7"/>
    <x v="56"/>
    <x v="0"/>
    <x v="0"/>
    <s v="Tesseramento"/>
    <x v="1"/>
    <x v="1"/>
    <x v="0"/>
    <m/>
  </r>
  <r>
    <n v="32274"/>
    <x v="0"/>
    <x v="0"/>
    <x v="0"/>
    <x v="0"/>
    <x v="0"/>
    <x v="76"/>
    <x v="0"/>
    <x v="0"/>
    <s v="Tesseramento"/>
    <x v="0"/>
    <x v="0"/>
    <x v="0"/>
    <m/>
  </r>
  <r>
    <n v="208791"/>
    <x v="0"/>
    <x v="0"/>
    <x v="0"/>
    <x v="2"/>
    <x v="2"/>
    <x v="163"/>
    <x v="0"/>
    <x v="1"/>
    <s v="Tesseramento"/>
    <x v="0"/>
    <x v="3"/>
    <x v="0"/>
    <m/>
  </r>
  <r>
    <n v="3230"/>
    <x v="0"/>
    <x v="0"/>
    <x v="0"/>
    <x v="3"/>
    <x v="2"/>
    <x v="163"/>
    <x v="0"/>
    <x v="0"/>
    <s v="Tesseramento"/>
    <x v="0"/>
    <x v="3"/>
    <x v="0"/>
    <m/>
  </r>
  <r>
    <n v="238441"/>
    <x v="1"/>
    <x v="0"/>
    <x v="1"/>
    <x v="1"/>
    <x v="2"/>
    <x v="326"/>
    <x v="0"/>
    <x v="1"/>
    <s v="Tesseramento"/>
    <x v="1"/>
    <x v="5"/>
    <x v="0"/>
    <m/>
  </r>
  <r>
    <n v="238435"/>
    <x v="0"/>
    <x v="1"/>
    <x v="1"/>
    <x v="1"/>
    <x v="4"/>
    <x v="335"/>
    <x v="0"/>
    <x v="0"/>
    <s v="Tesseramento"/>
    <x v="0"/>
    <x v="3"/>
    <x v="0"/>
    <m/>
  </r>
  <r>
    <n v="238434"/>
    <x v="0"/>
    <x v="1"/>
    <x v="1"/>
    <x v="1"/>
    <x v="4"/>
    <x v="335"/>
    <x v="0"/>
    <x v="1"/>
    <s v="Tesseramento"/>
    <x v="0"/>
    <x v="4"/>
    <x v="0"/>
    <m/>
  </r>
  <r>
    <n v="127335"/>
    <x v="0"/>
    <x v="0"/>
    <x v="0"/>
    <x v="1"/>
    <x v="7"/>
    <x v="210"/>
    <x v="0"/>
    <x v="1"/>
    <s v="Tesseramento"/>
    <x v="0"/>
    <x v="0"/>
    <x v="0"/>
    <m/>
  </r>
  <r>
    <n v="138029"/>
    <x v="0"/>
    <x v="0"/>
    <x v="0"/>
    <x v="1"/>
    <x v="12"/>
    <x v="254"/>
    <x v="0"/>
    <x v="0"/>
    <s v="Tesseramento"/>
    <x v="0"/>
    <x v="0"/>
    <x v="0"/>
    <m/>
  </r>
  <r>
    <n v="188976"/>
    <x v="1"/>
    <x v="0"/>
    <x v="0"/>
    <x v="1"/>
    <x v="2"/>
    <x v="326"/>
    <x v="0"/>
    <x v="0"/>
    <s v="Tesseramento"/>
    <x v="1"/>
    <x v="5"/>
    <x v="0"/>
    <m/>
  </r>
  <r>
    <n v="238984"/>
    <x v="1"/>
    <x v="1"/>
    <x v="1"/>
    <x v="2"/>
    <x v="7"/>
    <x v="35"/>
    <x v="0"/>
    <x v="0"/>
    <s v="Tesseramento"/>
    <x v="1"/>
    <x v="5"/>
    <x v="0"/>
    <m/>
  </r>
  <r>
    <n v="238469"/>
    <x v="0"/>
    <x v="0"/>
    <x v="1"/>
    <x v="0"/>
    <x v="1"/>
    <x v="405"/>
    <x v="0"/>
    <x v="0"/>
    <s v="Tesseramento"/>
    <x v="0"/>
    <x v="0"/>
    <x v="0"/>
    <m/>
  </r>
  <r>
    <n v="238470"/>
    <x v="0"/>
    <x v="0"/>
    <x v="1"/>
    <x v="1"/>
    <x v="1"/>
    <x v="405"/>
    <x v="0"/>
    <x v="0"/>
    <s v="Tesseramento"/>
    <x v="0"/>
    <x v="0"/>
    <x v="0"/>
    <m/>
  </r>
  <r>
    <n v="184769"/>
    <x v="0"/>
    <x v="0"/>
    <x v="0"/>
    <x v="0"/>
    <x v="4"/>
    <x v="256"/>
    <x v="0"/>
    <x v="0"/>
    <s v="Tesseramento"/>
    <x v="1"/>
    <x v="3"/>
    <x v="0"/>
    <m/>
  </r>
  <r>
    <n v="121353"/>
    <x v="0"/>
    <x v="0"/>
    <x v="0"/>
    <x v="0"/>
    <x v="7"/>
    <x v="210"/>
    <x v="0"/>
    <x v="1"/>
    <s v="Tesseramento"/>
    <x v="0"/>
    <x v="4"/>
    <x v="0"/>
    <m/>
  </r>
  <r>
    <n v="141199"/>
    <x v="0"/>
    <x v="0"/>
    <x v="0"/>
    <x v="0"/>
    <x v="5"/>
    <x v="38"/>
    <x v="0"/>
    <x v="0"/>
    <s v="Tesseramento"/>
    <x v="1"/>
    <x v="1"/>
    <x v="0"/>
    <m/>
  </r>
  <r>
    <n v="238525"/>
    <x v="0"/>
    <x v="0"/>
    <x v="1"/>
    <x v="1"/>
    <x v="4"/>
    <x v="291"/>
    <x v="0"/>
    <x v="0"/>
    <s v="Tesseramento"/>
    <x v="1"/>
    <x v="0"/>
    <x v="0"/>
    <m/>
  </r>
  <r>
    <n v="238529"/>
    <x v="0"/>
    <x v="0"/>
    <x v="1"/>
    <x v="2"/>
    <x v="1"/>
    <x v="402"/>
    <x v="0"/>
    <x v="1"/>
    <s v="Tesseramento"/>
    <x v="1"/>
    <x v="0"/>
    <x v="0"/>
    <m/>
  </r>
  <r>
    <n v="92343"/>
    <x v="0"/>
    <x v="0"/>
    <x v="2"/>
    <x v="0"/>
    <x v="7"/>
    <x v="297"/>
    <x v="0"/>
    <x v="0"/>
    <s v="Tesseramento"/>
    <x v="1"/>
    <x v="4"/>
    <x v="0"/>
    <m/>
  </r>
  <r>
    <n v="182059"/>
    <x v="0"/>
    <x v="0"/>
    <x v="2"/>
    <x v="1"/>
    <x v="7"/>
    <x v="297"/>
    <x v="0"/>
    <x v="0"/>
    <s v="Tesseramento"/>
    <x v="1"/>
    <x v="0"/>
    <x v="0"/>
    <m/>
  </r>
  <r>
    <n v="189386"/>
    <x v="1"/>
    <x v="0"/>
    <x v="2"/>
    <x v="0"/>
    <x v="7"/>
    <x v="297"/>
    <x v="0"/>
    <x v="1"/>
    <s v="Tesseramento"/>
    <x v="1"/>
    <x v="6"/>
    <x v="0"/>
    <m/>
  </r>
  <r>
    <n v="238530"/>
    <x v="0"/>
    <x v="0"/>
    <x v="1"/>
    <x v="2"/>
    <x v="1"/>
    <x v="402"/>
    <x v="0"/>
    <x v="0"/>
    <s v="Tesseramento"/>
    <x v="1"/>
    <x v="4"/>
    <x v="0"/>
    <m/>
  </r>
  <r>
    <n v="238566"/>
    <x v="1"/>
    <x v="0"/>
    <x v="1"/>
    <x v="3"/>
    <x v="11"/>
    <x v="365"/>
    <x v="0"/>
    <x v="0"/>
    <s v="Tesseramento"/>
    <x v="1"/>
    <x v="7"/>
    <x v="0"/>
    <m/>
  </r>
  <r>
    <n v="67270"/>
    <x v="0"/>
    <x v="0"/>
    <x v="0"/>
    <x v="4"/>
    <x v="7"/>
    <x v="123"/>
    <x v="0"/>
    <x v="0"/>
    <s v="Tesseramento"/>
    <x v="1"/>
    <x v="0"/>
    <x v="0"/>
    <m/>
  </r>
  <r>
    <n v="238567"/>
    <x v="0"/>
    <x v="0"/>
    <x v="1"/>
    <x v="3"/>
    <x v="11"/>
    <x v="365"/>
    <x v="0"/>
    <x v="0"/>
    <s v="Tesseramento"/>
    <x v="1"/>
    <x v="0"/>
    <x v="0"/>
    <m/>
  </r>
  <r>
    <n v="231334"/>
    <x v="1"/>
    <x v="1"/>
    <x v="0"/>
    <x v="1"/>
    <x v="7"/>
    <x v="297"/>
    <x v="0"/>
    <x v="0"/>
    <s v="Tesseramento"/>
    <x v="1"/>
    <x v="5"/>
    <x v="0"/>
    <m/>
  </r>
  <r>
    <n v="188281"/>
    <x v="0"/>
    <x v="0"/>
    <x v="0"/>
    <x v="0"/>
    <x v="18"/>
    <x v="322"/>
    <x v="0"/>
    <x v="0"/>
    <s v="Tesseramento"/>
    <x v="0"/>
    <x v="3"/>
    <x v="0"/>
    <m/>
  </r>
  <r>
    <n v="151458"/>
    <x v="0"/>
    <x v="0"/>
    <x v="0"/>
    <x v="0"/>
    <x v="0"/>
    <x v="100"/>
    <x v="0"/>
    <x v="0"/>
    <s v="Tesseramento"/>
    <x v="0"/>
    <x v="0"/>
    <x v="0"/>
    <m/>
  </r>
  <r>
    <n v="130635"/>
    <x v="0"/>
    <x v="0"/>
    <x v="0"/>
    <x v="0"/>
    <x v="14"/>
    <x v="312"/>
    <x v="0"/>
    <x v="0"/>
    <s v="Tesseramento"/>
    <x v="0"/>
    <x v="3"/>
    <x v="0"/>
    <m/>
  </r>
  <r>
    <n v="198616"/>
    <x v="1"/>
    <x v="0"/>
    <x v="0"/>
    <x v="1"/>
    <x v="11"/>
    <x v="152"/>
    <x v="0"/>
    <x v="0"/>
    <s v="Tesseramento"/>
    <x v="1"/>
    <x v="5"/>
    <x v="0"/>
    <m/>
  </r>
  <r>
    <n v="124959"/>
    <x v="0"/>
    <x v="0"/>
    <x v="0"/>
    <x v="1"/>
    <x v="11"/>
    <x v="49"/>
    <x v="0"/>
    <x v="0"/>
    <s v="Tesseramento"/>
    <x v="1"/>
    <x v="4"/>
    <x v="0"/>
    <m/>
  </r>
  <r>
    <n v="238523"/>
    <x v="1"/>
    <x v="0"/>
    <x v="1"/>
    <x v="1"/>
    <x v="11"/>
    <x v="49"/>
    <x v="0"/>
    <x v="0"/>
    <s v="Tesseramento"/>
    <x v="1"/>
    <x v="5"/>
    <x v="0"/>
    <m/>
  </r>
  <r>
    <n v="53514"/>
    <x v="0"/>
    <x v="0"/>
    <x v="0"/>
    <x v="0"/>
    <x v="4"/>
    <x v="154"/>
    <x v="0"/>
    <x v="0"/>
    <s v="Tesseramento"/>
    <x v="1"/>
    <x v="0"/>
    <x v="0"/>
    <m/>
  </r>
  <r>
    <n v="238522"/>
    <x v="0"/>
    <x v="1"/>
    <x v="1"/>
    <x v="2"/>
    <x v="7"/>
    <x v="288"/>
    <x v="0"/>
    <x v="1"/>
    <s v="Tesseramento"/>
    <x v="3"/>
    <x v="0"/>
    <x v="0"/>
    <m/>
  </r>
  <r>
    <n v="238468"/>
    <x v="0"/>
    <x v="0"/>
    <x v="1"/>
    <x v="1"/>
    <x v="1"/>
    <x v="405"/>
    <x v="0"/>
    <x v="0"/>
    <s v="Tesseramento"/>
    <x v="0"/>
    <x v="0"/>
    <x v="0"/>
    <m/>
  </r>
  <r>
    <n v="230211"/>
    <x v="0"/>
    <x v="0"/>
    <x v="0"/>
    <x v="0"/>
    <x v="4"/>
    <x v="119"/>
    <x v="0"/>
    <x v="1"/>
    <s v="Tesseramento"/>
    <x v="1"/>
    <x v="0"/>
    <x v="0"/>
    <m/>
  </r>
  <r>
    <n v="48741"/>
    <x v="0"/>
    <x v="0"/>
    <x v="0"/>
    <x v="0"/>
    <x v="4"/>
    <x v="119"/>
    <x v="0"/>
    <x v="0"/>
    <s v="Tesseramento"/>
    <x v="1"/>
    <x v="4"/>
    <x v="0"/>
    <m/>
  </r>
  <r>
    <n v="198810"/>
    <x v="0"/>
    <x v="0"/>
    <x v="0"/>
    <x v="0"/>
    <x v="0"/>
    <x v="206"/>
    <x v="0"/>
    <x v="0"/>
    <s v="Tesseramento"/>
    <x v="1"/>
    <x v="0"/>
    <x v="0"/>
    <m/>
  </r>
  <r>
    <n v="197342"/>
    <x v="0"/>
    <x v="0"/>
    <x v="0"/>
    <x v="0"/>
    <x v="4"/>
    <x v="125"/>
    <x v="0"/>
    <x v="0"/>
    <s v="Tesseramento"/>
    <x v="1"/>
    <x v="4"/>
    <x v="0"/>
    <m/>
  </r>
  <r>
    <n v="144710"/>
    <x v="1"/>
    <x v="0"/>
    <x v="0"/>
    <x v="0"/>
    <x v="7"/>
    <x v="109"/>
    <x v="0"/>
    <x v="0"/>
    <s v="Tesseramento"/>
    <x v="1"/>
    <x v="2"/>
    <x v="0"/>
    <m/>
  </r>
  <r>
    <n v="238518"/>
    <x v="0"/>
    <x v="1"/>
    <x v="1"/>
    <x v="3"/>
    <x v="4"/>
    <x v="50"/>
    <x v="0"/>
    <x v="0"/>
    <s v="Tesseramento"/>
    <x v="1"/>
    <x v="1"/>
    <x v="0"/>
    <m/>
  </r>
  <r>
    <n v="238517"/>
    <x v="0"/>
    <x v="1"/>
    <x v="1"/>
    <x v="2"/>
    <x v="4"/>
    <x v="50"/>
    <x v="0"/>
    <x v="0"/>
    <s v="Tesseramento"/>
    <x v="1"/>
    <x v="0"/>
    <x v="0"/>
    <m/>
  </r>
  <r>
    <n v="190320"/>
    <x v="1"/>
    <x v="0"/>
    <x v="0"/>
    <x v="0"/>
    <x v="2"/>
    <x v="230"/>
    <x v="0"/>
    <x v="0"/>
    <s v="Tesseramento"/>
    <x v="1"/>
    <x v="2"/>
    <x v="0"/>
    <m/>
  </r>
  <r>
    <n v="238516"/>
    <x v="0"/>
    <x v="1"/>
    <x v="1"/>
    <x v="1"/>
    <x v="4"/>
    <x v="50"/>
    <x v="0"/>
    <x v="0"/>
    <s v="Tesseramento"/>
    <x v="1"/>
    <x v="3"/>
    <x v="0"/>
    <m/>
  </r>
  <r>
    <n v="195838"/>
    <x v="0"/>
    <x v="0"/>
    <x v="0"/>
    <x v="1"/>
    <x v="2"/>
    <x v="230"/>
    <x v="0"/>
    <x v="0"/>
    <s v="Tesseramento"/>
    <x v="1"/>
    <x v="0"/>
    <x v="0"/>
    <m/>
  </r>
  <r>
    <n v="204976"/>
    <x v="0"/>
    <x v="1"/>
    <x v="0"/>
    <x v="2"/>
    <x v="2"/>
    <x v="230"/>
    <x v="0"/>
    <x v="0"/>
    <s v="Tesseramento"/>
    <x v="1"/>
    <x v="3"/>
    <x v="0"/>
    <m/>
  </r>
  <r>
    <n v="238534"/>
    <x v="0"/>
    <x v="1"/>
    <x v="1"/>
    <x v="2"/>
    <x v="2"/>
    <x v="230"/>
    <x v="0"/>
    <x v="0"/>
    <s v="Tesseramento"/>
    <x v="1"/>
    <x v="0"/>
    <x v="0"/>
    <m/>
  </r>
  <r>
    <n v="238535"/>
    <x v="0"/>
    <x v="1"/>
    <x v="1"/>
    <x v="1"/>
    <x v="2"/>
    <x v="230"/>
    <x v="0"/>
    <x v="0"/>
    <s v="Tesseramento"/>
    <x v="1"/>
    <x v="0"/>
    <x v="0"/>
    <m/>
  </r>
  <r>
    <n v="211797"/>
    <x v="0"/>
    <x v="0"/>
    <x v="0"/>
    <x v="0"/>
    <x v="7"/>
    <x v="328"/>
    <x v="0"/>
    <x v="0"/>
    <s v="Tesseramento"/>
    <x v="0"/>
    <x v="0"/>
    <x v="0"/>
    <m/>
  </r>
  <r>
    <n v="192237"/>
    <x v="1"/>
    <x v="0"/>
    <x v="0"/>
    <x v="0"/>
    <x v="7"/>
    <x v="328"/>
    <x v="0"/>
    <x v="0"/>
    <s v="Tesseramento"/>
    <x v="0"/>
    <x v="2"/>
    <x v="0"/>
    <m/>
  </r>
  <r>
    <n v="131242"/>
    <x v="0"/>
    <x v="0"/>
    <x v="0"/>
    <x v="0"/>
    <x v="7"/>
    <x v="328"/>
    <x v="0"/>
    <x v="0"/>
    <s v="Tesseramento"/>
    <x v="0"/>
    <x v="3"/>
    <x v="0"/>
    <m/>
  </r>
  <r>
    <n v="226710"/>
    <x v="0"/>
    <x v="0"/>
    <x v="0"/>
    <x v="2"/>
    <x v="7"/>
    <x v="328"/>
    <x v="0"/>
    <x v="1"/>
    <s v="Tesseramento"/>
    <x v="0"/>
    <x v="3"/>
    <x v="0"/>
    <m/>
  </r>
  <r>
    <n v="142304"/>
    <x v="0"/>
    <x v="0"/>
    <x v="0"/>
    <x v="0"/>
    <x v="7"/>
    <x v="328"/>
    <x v="0"/>
    <x v="1"/>
    <s v="Tesseramento"/>
    <x v="0"/>
    <x v="4"/>
    <x v="0"/>
    <m/>
  </r>
  <r>
    <n v="139765"/>
    <x v="0"/>
    <x v="0"/>
    <x v="0"/>
    <x v="0"/>
    <x v="7"/>
    <x v="328"/>
    <x v="0"/>
    <x v="1"/>
    <s v="Tesseramento"/>
    <x v="0"/>
    <x v="4"/>
    <x v="0"/>
    <m/>
  </r>
  <r>
    <n v="238502"/>
    <x v="0"/>
    <x v="1"/>
    <x v="1"/>
    <x v="3"/>
    <x v="10"/>
    <x v="341"/>
    <x v="0"/>
    <x v="1"/>
    <s v="Tesseramento"/>
    <x v="0"/>
    <x v="0"/>
    <x v="0"/>
    <m/>
  </r>
  <r>
    <n v="238628"/>
    <x v="0"/>
    <x v="1"/>
    <x v="1"/>
    <x v="0"/>
    <x v="4"/>
    <x v="235"/>
    <x v="0"/>
    <x v="0"/>
    <s v="Tesseramento"/>
    <x v="0"/>
    <x v="0"/>
    <x v="0"/>
    <m/>
  </r>
  <r>
    <n v="238847"/>
    <x v="0"/>
    <x v="0"/>
    <x v="1"/>
    <x v="1"/>
    <x v="7"/>
    <x v="328"/>
    <x v="0"/>
    <x v="0"/>
    <s v="Tesseramento"/>
    <x v="0"/>
    <x v="0"/>
    <x v="0"/>
    <m/>
  </r>
  <r>
    <n v="220648"/>
    <x v="1"/>
    <x v="0"/>
    <x v="0"/>
    <x v="0"/>
    <x v="11"/>
    <x v="126"/>
    <x v="0"/>
    <x v="0"/>
    <s v="Tesseramento"/>
    <x v="1"/>
    <x v="5"/>
    <x v="0"/>
    <m/>
  </r>
  <r>
    <n v="68259"/>
    <x v="0"/>
    <x v="0"/>
    <x v="2"/>
    <x v="0"/>
    <x v="7"/>
    <x v="150"/>
    <x v="0"/>
    <x v="1"/>
    <s v="Tesseramento"/>
    <x v="1"/>
    <x v="3"/>
    <x v="0"/>
    <m/>
  </r>
  <r>
    <n v="146538"/>
    <x v="1"/>
    <x v="0"/>
    <x v="2"/>
    <x v="2"/>
    <x v="7"/>
    <x v="150"/>
    <x v="0"/>
    <x v="0"/>
    <s v="Tesseramento"/>
    <x v="1"/>
    <x v="2"/>
    <x v="0"/>
    <m/>
  </r>
  <r>
    <n v="6543"/>
    <x v="0"/>
    <x v="0"/>
    <x v="2"/>
    <x v="2"/>
    <x v="7"/>
    <x v="150"/>
    <x v="0"/>
    <x v="1"/>
    <s v="Tesseramento"/>
    <x v="1"/>
    <x v="4"/>
    <x v="0"/>
    <m/>
  </r>
  <r>
    <n v="239573"/>
    <x v="0"/>
    <x v="0"/>
    <x v="1"/>
    <x v="2"/>
    <x v="2"/>
    <x v="5"/>
    <x v="0"/>
    <x v="0"/>
    <s v="Tesseramento"/>
    <x v="1"/>
    <x v="1"/>
    <x v="0"/>
    <m/>
  </r>
  <r>
    <n v="238850"/>
    <x v="0"/>
    <x v="0"/>
    <x v="1"/>
    <x v="2"/>
    <x v="11"/>
    <x v="91"/>
    <x v="0"/>
    <x v="0"/>
    <s v="Tesseramento"/>
    <x v="1"/>
    <x v="0"/>
    <x v="0"/>
    <m/>
  </r>
  <r>
    <n v="25617"/>
    <x v="0"/>
    <x v="0"/>
    <x v="0"/>
    <x v="0"/>
    <x v="10"/>
    <x v="93"/>
    <x v="0"/>
    <x v="0"/>
    <s v="Tesseramento"/>
    <x v="0"/>
    <x v="4"/>
    <x v="0"/>
    <m/>
  </r>
  <r>
    <n v="49321"/>
    <x v="0"/>
    <x v="0"/>
    <x v="0"/>
    <x v="4"/>
    <x v="7"/>
    <x v="161"/>
    <x v="0"/>
    <x v="0"/>
    <s v="Tesseramento"/>
    <x v="0"/>
    <x v="4"/>
    <x v="0"/>
    <m/>
  </r>
  <r>
    <n v="94581"/>
    <x v="0"/>
    <x v="0"/>
    <x v="0"/>
    <x v="0"/>
    <x v="7"/>
    <x v="135"/>
    <x v="0"/>
    <x v="0"/>
    <s v="Tesseramento"/>
    <x v="1"/>
    <x v="0"/>
    <x v="0"/>
    <m/>
  </r>
  <r>
    <n v="231846"/>
    <x v="0"/>
    <x v="1"/>
    <x v="0"/>
    <x v="3"/>
    <x v="5"/>
    <x v="38"/>
    <x v="0"/>
    <x v="0"/>
    <s v="Tesseramento"/>
    <x v="1"/>
    <x v="1"/>
    <x v="0"/>
    <m/>
  </r>
  <r>
    <n v="123677"/>
    <x v="0"/>
    <x v="0"/>
    <x v="0"/>
    <x v="0"/>
    <x v="8"/>
    <x v="222"/>
    <x v="0"/>
    <x v="0"/>
    <s v="Tesseramento"/>
    <x v="1"/>
    <x v="3"/>
    <x v="0"/>
    <m/>
  </r>
  <r>
    <n v="191610"/>
    <x v="0"/>
    <x v="0"/>
    <x v="0"/>
    <x v="0"/>
    <x v="2"/>
    <x v="233"/>
    <x v="0"/>
    <x v="0"/>
    <s v="Tesseramento"/>
    <x v="0"/>
    <x v="0"/>
    <x v="0"/>
    <m/>
  </r>
  <r>
    <n v="198486"/>
    <x v="0"/>
    <x v="1"/>
    <x v="2"/>
    <x v="3"/>
    <x v="11"/>
    <x v="126"/>
    <x v="0"/>
    <x v="0"/>
    <s v="Tesseramento"/>
    <x v="1"/>
    <x v="1"/>
    <x v="0"/>
    <m/>
  </r>
  <r>
    <n v="67915"/>
    <x v="0"/>
    <x v="0"/>
    <x v="0"/>
    <x v="0"/>
    <x v="3"/>
    <x v="331"/>
    <x v="0"/>
    <x v="0"/>
    <s v="Tesseramento"/>
    <x v="1"/>
    <x v="4"/>
    <x v="0"/>
    <m/>
  </r>
  <r>
    <n v="238748"/>
    <x v="1"/>
    <x v="0"/>
    <x v="1"/>
    <x v="1"/>
    <x v="11"/>
    <x v="280"/>
    <x v="0"/>
    <x v="0"/>
    <s v="Tesseramento"/>
    <x v="0"/>
    <x v="6"/>
    <x v="0"/>
    <m/>
  </r>
  <r>
    <n v="167999"/>
    <x v="0"/>
    <x v="0"/>
    <x v="0"/>
    <x v="2"/>
    <x v="13"/>
    <x v="177"/>
    <x v="0"/>
    <x v="0"/>
    <s v="Tesseramento"/>
    <x v="1"/>
    <x v="3"/>
    <x v="0"/>
    <m/>
  </r>
  <r>
    <n v="97707"/>
    <x v="0"/>
    <x v="0"/>
    <x v="2"/>
    <x v="1"/>
    <x v="4"/>
    <x v="303"/>
    <x v="0"/>
    <x v="1"/>
    <s v="Tesseramento"/>
    <x v="1"/>
    <x v="4"/>
    <x v="0"/>
    <m/>
  </r>
  <r>
    <n v="63957"/>
    <x v="0"/>
    <x v="0"/>
    <x v="0"/>
    <x v="0"/>
    <x v="13"/>
    <x v="177"/>
    <x v="0"/>
    <x v="0"/>
    <s v="Tesseramento"/>
    <x v="1"/>
    <x v="0"/>
    <x v="0"/>
    <m/>
  </r>
  <r>
    <n v="238590"/>
    <x v="0"/>
    <x v="1"/>
    <x v="1"/>
    <x v="3"/>
    <x v="2"/>
    <x v="180"/>
    <x v="0"/>
    <x v="0"/>
    <s v="Tesseramento"/>
    <x v="1"/>
    <x v="0"/>
    <x v="0"/>
    <m/>
  </r>
  <r>
    <n v="41352"/>
    <x v="0"/>
    <x v="0"/>
    <x v="2"/>
    <x v="4"/>
    <x v="5"/>
    <x v="6"/>
    <x v="0"/>
    <x v="0"/>
    <s v="Tesseramento"/>
    <x v="0"/>
    <x v="3"/>
    <x v="0"/>
    <m/>
  </r>
  <r>
    <n v="198088"/>
    <x v="0"/>
    <x v="0"/>
    <x v="0"/>
    <x v="0"/>
    <x v="5"/>
    <x v="6"/>
    <x v="0"/>
    <x v="0"/>
    <s v="Tesseramento"/>
    <x v="0"/>
    <x v="1"/>
    <x v="0"/>
    <m/>
  </r>
  <r>
    <n v="155084"/>
    <x v="0"/>
    <x v="0"/>
    <x v="0"/>
    <x v="0"/>
    <x v="5"/>
    <x v="6"/>
    <x v="0"/>
    <x v="1"/>
    <s v="Tesseramento"/>
    <x v="0"/>
    <x v="0"/>
    <x v="0"/>
    <m/>
  </r>
  <r>
    <n v="238595"/>
    <x v="0"/>
    <x v="0"/>
    <x v="1"/>
    <x v="3"/>
    <x v="12"/>
    <x v="114"/>
    <x v="0"/>
    <x v="0"/>
    <s v="Tesseramento"/>
    <x v="1"/>
    <x v="3"/>
    <x v="0"/>
    <m/>
  </r>
  <r>
    <n v="238596"/>
    <x v="0"/>
    <x v="0"/>
    <x v="1"/>
    <x v="3"/>
    <x v="12"/>
    <x v="114"/>
    <x v="0"/>
    <x v="1"/>
    <s v="Tesseramento"/>
    <x v="1"/>
    <x v="3"/>
    <x v="0"/>
    <m/>
  </r>
  <r>
    <n v="238498"/>
    <x v="0"/>
    <x v="1"/>
    <x v="1"/>
    <x v="2"/>
    <x v="2"/>
    <x v="36"/>
    <x v="0"/>
    <x v="0"/>
    <s v="Tesseramento"/>
    <x v="1"/>
    <x v="1"/>
    <x v="0"/>
    <m/>
  </r>
  <r>
    <n v="5746"/>
    <x v="0"/>
    <x v="0"/>
    <x v="0"/>
    <x v="0"/>
    <x v="7"/>
    <x v="150"/>
    <x v="0"/>
    <x v="1"/>
    <s v="Tesseramento"/>
    <x v="1"/>
    <x v="4"/>
    <x v="0"/>
    <m/>
  </r>
  <r>
    <n v="230048"/>
    <x v="1"/>
    <x v="0"/>
    <x v="0"/>
    <x v="1"/>
    <x v="11"/>
    <x v="302"/>
    <x v="0"/>
    <x v="0"/>
    <s v="Tesseramento"/>
    <x v="1"/>
    <x v="6"/>
    <x v="0"/>
    <m/>
  </r>
  <r>
    <n v="6158"/>
    <x v="0"/>
    <x v="0"/>
    <x v="0"/>
    <x v="0"/>
    <x v="7"/>
    <x v="150"/>
    <x v="0"/>
    <x v="0"/>
    <s v="Tesseramento"/>
    <x v="1"/>
    <x v="4"/>
    <x v="0"/>
    <m/>
  </r>
  <r>
    <n v="155955"/>
    <x v="0"/>
    <x v="0"/>
    <x v="2"/>
    <x v="1"/>
    <x v="8"/>
    <x v="115"/>
    <x v="0"/>
    <x v="0"/>
    <s v="Tesseramento"/>
    <x v="1"/>
    <x v="0"/>
    <x v="0"/>
    <m/>
  </r>
  <r>
    <n v="134230"/>
    <x v="0"/>
    <x v="0"/>
    <x v="0"/>
    <x v="0"/>
    <x v="8"/>
    <x v="115"/>
    <x v="0"/>
    <x v="0"/>
    <s v="Tesseramento"/>
    <x v="1"/>
    <x v="4"/>
    <x v="0"/>
    <m/>
  </r>
  <r>
    <n v="238557"/>
    <x v="0"/>
    <x v="0"/>
    <x v="1"/>
    <x v="2"/>
    <x v="8"/>
    <x v="115"/>
    <x v="0"/>
    <x v="0"/>
    <s v="Tesseramento"/>
    <x v="1"/>
    <x v="3"/>
    <x v="0"/>
    <m/>
  </r>
  <r>
    <n v="198023"/>
    <x v="1"/>
    <x v="0"/>
    <x v="0"/>
    <x v="2"/>
    <x v="8"/>
    <x v="115"/>
    <x v="0"/>
    <x v="0"/>
    <s v="Tesseramento"/>
    <x v="1"/>
    <x v="5"/>
    <x v="0"/>
    <m/>
  </r>
  <r>
    <n v="198024"/>
    <x v="1"/>
    <x v="0"/>
    <x v="0"/>
    <x v="2"/>
    <x v="8"/>
    <x v="115"/>
    <x v="0"/>
    <x v="1"/>
    <s v="Tesseramento"/>
    <x v="1"/>
    <x v="5"/>
    <x v="0"/>
    <m/>
  </r>
  <r>
    <n v="238646"/>
    <x v="0"/>
    <x v="0"/>
    <x v="1"/>
    <x v="3"/>
    <x v="2"/>
    <x v="157"/>
    <x v="0"/>
    <x v="1"/>
    <s v="Tesseramento"/>
    <x v="1"/>
    <x v="3"/>
    <x v="0"/>
    <m/>
  </r>
  <r>
    <n v="210315"/>
    <x v="0"/>
    <x v="0"/>
    <x v="0"/>
    <x v="0"/>
    <x v="8"/>
    <x v="397"/>
    <x v="0"/>
    <x v="0"/>
    <s v="Tesseramento"/>
    <x v="4"/>
    <x v="0"/>
    <x v="0"/>
    <m/>
  </r>
  <r>
    <n v="238733"/>
    <x v="0"/>
    <x v="1"/>
    <x v="1"/>
    <x v="3"/>
    <x v="2"/>
    <x v="79"/>
    <x v="0"/>
    <x v="0"/>
    <s v="Tesseramento"/>
    <x v="1"/>
    <x v="0"/>
    <x v="0"/>
    <m/>
  </r>
  <r>
    <n v="86150"/>
    <x v="0"/>
    <x v="0"/>
    <x v="0"/>
    <x v="4"/>
    <x v="4"/>
    <x v="116"/>
    <x v="0"/>
    <x v="0"/>
    <s v="Tesseramento"/>
    <x v="1"/>
    <x v="1"/>
    <x v="0"/>
    <m/>
  </r>
  <r>
    <n v="222273"/>
    <x v="1"/>
    <x v="1"/>
    <x v="0"/>
    <x v="0"/>
    <x v="4"/>
    <x v="84"/>
    <x v="0"/>
    <x v="0"/>
    <s v="Tesseramento"/>
    <x v="0"/>
    <x v="6"/>
    <x v="0"/>
    <m/>
  </r>
  <r>
    <n v="21656"/>
    <x v="0"/>
    <x v="0"/>
    <x v="0"/>
    <x v="0"/>
    <x v="10"/>
    <x v="93"/>
    <x v="0"/>
    <x v="0"/>
    <s v="Tesseramento"/>
    <x v="0"/>
    <x v="1"/>
    <x v="0"/>
    <m/>
  </r>
  <r>
    <n v="38269"/>
    <x v="0"/>
    <x v="0"/>
    <x v="0"/>
    <x v="0"/>
    <x v="9"/>
    <x v="117"/>
    <x v="0"/>
    <x v="0"/>
    <s v="Tesseramento"/>
    <x v="1"/>
    <x v="4"/>
    <x v="0"/>
    <m/>
  </r>
  <r>
    <n v="238538"/>
    <x v="0"/>
    <x v="1"/>
    <x v="1"/>
    <x v="1"/>
    <x v="7"/>
    <x v="215"/>
    <x v="0"/>
    <x v="1"/>
    <s v="Tesseramento"/>
    <x v="1"/>
    <x v="3"/>
    <x v="0"/>
    <m/>
  </r>
  <r>
    <n v="59511"/>
    <x v="0"/>
    <x v="1"/>
    <x v="0"/>
    <x v="4"/>
    <x v="1"/>
    <x v="319"/>
    <x v="0"/>
    <x v="1"/>
    <s v="Tesseramento"/>
    <x v="1"/>
    <x v="1"/>
    <x v="0"/>
    <m/>
  </r>
  <r>
    <n v="229114"/>
    <x v="0"/>
    <x v="1"/>
    <x v="0"/>
    <x v="1"/>
    <x v="1"/>
    <x v="319"/>
    <x v="0"/>
    <x v="0"/>
    <s v="Tesseramento"/>
    <x v="1"/>
    <x v="0"/>
    <x v="0"/>
    <m/>
  </r>
  <r>
    <n v="225190"/>
    <x v="0"/>
    <x v="0"/>
    <x v="0"/>
    <x v="1"/>
    <x v="6"/>
    <x v="299"/>
    <x v="0"/>
    <x v="0"/>
    <s v="Tesseramento"/>
    <x v="1"/>
    <x v="0"/>
    <x v="0"/>
    <m/>
  </r>
  <r>
    <n v="238509"/>
    <x v="0"/>
    <x v="0"/>
    <x v="1"/>
    <x v="1"/>
    <x v="10"/>
    <x v="266"/>
    <x v="0"/>
    <x v="0"/>
    <s v="Tesseramento"/>
    <x v="1"/>
    <x v="1"/>
    <x v="0"/>
    <m/>
  </r>
  <r>
    <n v="238507"/>
    <x v="0"/>
    <x v="0"/>
    <x v="1"/>
    <x v="1"/>
    <x v="10"/>
    <x v="266"/>
    <x v="0"/>
    <x v="0"/>
    <s v="Tesseramento"/>
    <x v="1"/>
    <x v="1"/>
    <x v="0"/>
    <m/>
  </r>
  <r>
    <n v="223523"/>
    <x v="1"/>
    <x v="0"/>
    <x v="0"/>
    <x v="1"/>
    <x v="1"/>
    <x v="28"/>
    <x v="0"/>
    <x v="1"/>
    <s v="Tesseramento"/>
    <x v="1"/>
    <x v="5"/>
    <x v="0"/>
    <m/>
  </r>
  <r>
    <n v="39269"/>
    <x v="0"/>
    <x v="0"/>
    <x v="0"/>
    <x v="0"/>
    <x v="1"/>
    <x v="28"/>
    <x v="0"/>
    <x v="0"/>
    <s v="Tesseramento"/>
    <x v="1"/>
    <x v="0"/>
    <x v="0"/>
    <m/>
  </r>
  <r>
    <n v="238742"/>
    <x v="0"/>
    <x v="0"/>
    <x v="1"/>
    <x v="1"/>
    <x v="11"/>
    <x v="130"/>
    <x v="0"/>
    <x v="0"/>
    <s v="Tesseramento"/>
    <x v="1"/>
    <x v="0"/>
    <x v="0"/>
    <m/>
  </r>
  <r>
    <n v="238647"/>
    <x v="0"/>
    <x v="0"/>
    <x v="1"/>
    <x v="1"/>
    <x v="1"/>
    <x v="28"/>
    <x v="0"/>
    <x v="1"/>
    <s v="Tesseramento"/>
    <x v="1"/>
    <x v="0"/>
    <x v="0"/>
    <m/>
  </r>
  <r>
    <n v="36749"/>
    <x v="0"/>
    <x v="0"/>
    <x v="2"/>
    <x v="0"/>
    <x v="1"/>
    <x v="28"/>
    <x v="0"/>
    <x v="0"/>
    <s v="Tesseramento"/>
    <x v="1"/>
    <x v="0"/>
    <x v="0"/>
    <m/>
  </r>
  <r>
    <n v="238558"/>
    <x v="0"/>
    <x v="0"/>
    <x v="1"/>
    <x v="2"/>
    <x v="8"/>
    <x v="115"/>
    <x v="0"/>
    <x v="0"/>
    <s v="Tesseramento"/>
    <x v="1"/>
    <x v="3"/>
    <x v="0"/>
    <m/>
  </r>
  <r>
    <n v="87883"/>
    <x v="0"/>
    <x v="0"/>
    <x v="0"/>
    <x v="4"/>
    <x v="13"/>
    <x v="356"/>
    <x v="0"/>
    <x v="0"/>
    <s v="Tesseramento"/>
    <x v="1"/>
    <x v="0"/>
    <x v="0"/>
    <m/>
  </r>
  <r>
    <n v="195395"/>
    <x v="0"/>
    <x v="0"/>
    <x v="0"/>
    <x v="1"/>
    <x v="11"/>
    <x v="86"/>
    <x v="0"/>
    <x v="0"/>
    <s v="Tesseramento"/>
    <x v="0"/>
    <x v="4"/>
    <x v="0"/>
    <m/>
  </r>
  <r>
    <n v="221261"/>
    <x v="0"/>
    <x v="1"/>
    <x v="0"/>
    <x v="1"/>
    <x v="13"/>
    <x v="356"/>
    <x v="0"/>
    <x v="1"/>
    <s v="Tesseramento"/>
    <x v="1"/>
    <x v="3"/>
    <x v="0"/>
    <m/>
  </r>
  <r>
    <n v="140014"/>
    <x v="1"/>
    <x v="0"/>
    <x v="2"/>
    <x v="0"/>
    <x v="4"/>
    <x v="149"/>
    <x v="0"/>
    <x v="0"/>
    <s v="Tesseramento"/>
    <x v="1"/>
    <x v="6"/>
    <x v="0"/>
    <m/>
  </r>
  <r>
    <n v="51437"/>
    <x v="0"/>
    <x v="0"/>
    <x v="0"/>
    <x v="0"/>
    <x v="7"/>
    <x v="35"/>
    <x v="0"/>
    <x v="0"/>
    <s v="Tesseramento"/>
    <x v="1"/>
    <x v="3"/>
    <x v="0"/>
    <m/>
  </r>
  <r>
    <n v="83705"/>
    <x v="0"/>
    <x v="0"/>
    <x v="0"/>
    <x v="0"/>
    <x v="7"/>
    <x v="35"/>
    <x v="0"/>
    <x v="1"/>
    <s v="Tesseramento"/>
    <x v="1"/>
    <x v="1"/>
    <x v="0"/>
    <m/>
  </r>
  <r>
    <n v="238547"/>
    <x v="0"/>
    <x v="0"/>
    <x v="1"/>
    <x v="1"/>
    <x v="7"/>
    <x v="11"/>
    <x v="0"/>
    <x v="0"/>
    <s v="Tesseramento"/>
    <x v="1"/>
    <x v="0"/>
    <x v="0"/>
    <m/>
  </r>
  <r>
    <n v="229016"/>
    <x v="0"/>
    <x v="0"/>
    <x v="0"/>
    <x v="1"/>
    <x v="6"/>
    <x v="300"/>
    <x v="0"/>
    <x v="0"/>
    <s v="Tesseramento"/>
    <x v="0"/>
    <x v="0"/>
    <x v="0"/>
    <m/>
  </r>
  <r>
    <n v="152375"/>
    <x v="0"/>
    <x v="0"/>
    <x v="0"/>
    <x v="1"/>
    <x v="0"/>
    <x v="100"/>
    <x v="0"/>
    <x v="0"/>
    <s v="Tesseramento"/>
    <x v="0"/>
    <x v="0"/>
    <x v="0"/>
    <m/>
  </r>
  <r>
    <n v="170447"/>
    <x v="0"/>
    <x v="0"/>
    <x v="0"/>
    <x v="0"/>
    <x v="0"/>
    <x v="100"/>
    <x v="0"/>
    <x v="0"/>
    <s v="Tesseramento"/>
    <x v="0"/>
    <x v="0"/>
    <x v="0"/>
    <m/>
  </r>
  <r>
    <n v="151065"/>
    <x v="0"/>
    <x v="0"/>
    <x v="0"/>
    <x v="0"/>
    <x v="0"/>
    <x v="100"/>
    <x v="0"/>
    <x v="0"/>
    <s v="Tesseramento"/>
    <x v="0"/>
    <x v="0"/>
    <x v="0"/>
    <m/>
  </r>
  <r>
    <n v="58753"/>
    <x v="0"/>
    <x v="0"/>
    <x v="2"/>
    <x v="4"/>
    <x v="0"/>
    <x v="100"/>
    <x v="0"/>
    <x v="0"/>
    <s v="Tesseramento"/>
    <x v="0"/>
    <x v="0"/>
    <x v="0"/>
    <m/>
  </r>
  <r>
    <n v="238515"/>
    <x v="0"/>
    <x v="0"/>
    <x v="1"/>
    <x v="2"/>
    <x v="12"/>
    <x v="269"/>
    <x v="0"/>
    <x v="1"/>
    <s v="Tesseramento"/>
    <x v="1"/>
    <x v="4"/>
    <x v="0"/>
    <m/>
  </r>
  <r>
    <n v="224198"/>
    <x v="0"/>
    <x v="0"/>
    <x v="0"/>
    <x v="0"/>
    <x v="2"/>
    <x v="180"/>
    <x v="0"/>
    <x v="0"/>
    <s v="Tesseramento"/>
    <x v="1"/>
    <x v="0"/>
    <x v="0"/>
    <m/>
  </r>
  <r>
    <n v="174568"/>
    <x v="0"/>
    <x v="0"/>
    <x v="0"/>
    <x v="1"/>
    <x v="8"/>
    <x v="113"/>
    <x v="0"/>
    <x v="0"/>
    <s v="Tesseramento"/>
    <x v="0"/>
    <x v="3"/>
    <x v="0"/>
    <m/>
  </r>
  <r>
    <n v="238789"/>
    <x v="1"/>
    <x v="0"/>
    <x v="1"/>
    <x v="2"/>
    <x v="13"/>
    <x v="356"/>
    <x v="0"/>
    <x v="0"/>
    <s v="Tesseramento"/>
    <x v="1"/>
    <x v="5"/>
    <x v="0"/>
    <m/>
  </r>
  <r>
    <n v="238790"/>
    <x v="0"/>
    <x v="0"/>
    <x v="1"/>
    <x v="2"/>
    <x v="13"/>
    <x v="356"/>
    <x v="0"/>
    <x v="1"/>
    <s v="Tesseramento"/>
    <x v="1"/>
    <x v="3"/>
    <x v="0"/>
    <m/>
  </r>
  <r>
    <n v="52936"/>
    <x v="0"/>
    <x v="0"/>
    <x v="2"/>
    <x v="4"/>
    <x v="13"/>
    <x v="356"/>
    <x v="0"/>
    <x v="0"/>
    <s v="Tesseramento"/>
    <x v="1"/>
    <x v="4"/>
    <x v="0"/>
    <m/>
  </r>
  <r>
    <n v="111114"/>
    <x v="0"/>
    <x v="0"/>
    <x v="0"/>
    <x v="0"/>
    <x v="4"/>
    <x v="12"/>
    <x v="0"/>
    <x v="1"/>
    <s v="Tesseramento"/>
    <x v="1"/>
    <x v="3"/>
    <x v="0"/>
    <m/>
  </r>
  <r>
    <n v="238985"/>
    <x v="0"/>
    <x v="1"/>
    <x v="1"/>
    <x v="3"/>
    <x v="7"/>
    <x v="35"/>
    <x v="0"/>
    <x v="0"/>
    <s v="Tesseramento"/>
    <x v="1"/>
    <x v="0"/>
    <x v="0"/>
    <m/>
  </r>
  <r>
    <n v="238791"/>
    <x v="1"/>
    <x v="0"/>
    <x v="1"/>
    <x v="3"/>
    <x v="2"/>
    <x v="251"/>
    <x v="0"/>
    <x v="0"/>
    <s v="Tesseramento"/>
    <x v="1"/>
    <x v="5"/>
    <x v="0"/>
    <m/>
  </r>
  <r>
    <n v="238514"/>
    <x v="0"/>
    <x v="0"/>
    <x v="1"/>
    <x v="2"/>
    <x v="4"/>
    <x v="40"/>
    <x v="0"/>
    <x v="0"/>
    <s v="Tesseramento"/>
    <x v="1"/>
    <x v="1"/>
    <x v="0"/>
    <m/>
  </r>
  <r>
    <n v="48189"/>
    <x v="0"/>
    <x v="0"/>
    <x v="0"/>
    <x v="0"/>
    <x v="12"/>
    <x v="27"/>
    <x v="0"/>
    <x v="1"/>
    <s v="Tesseramento"/>
    <x v="1"/>
    <x v="4"/>
    <x v="0"/>
    <m/>
  </r>
  <r>
    <n v="226233"/>
    <x v="0"/>
    <x v="1"/>
    <x v="0"/>
    <x v="1"/>
    <x v="1"/>
    <x v="1"/>
    <x v="0"/>
    <x v="0"/>
    <s v="Tesseramento"/>
    <x v="0"/>
    <x v="3"/>
    <x v="0"/>
    <m/>
  </r>
  <r>
    <n v="175583"/>
    <x v="0"/>
    <x v="0"/>
    <x v="2"/>
    <x v="0"/>
    <x v="7"/>
    <x v="11"/>
    <x v="0"/>
    <x v="0"/>
    <s v="Tesseramento"/>
    <x v="1"/>
    <x v="0"/>
    <x v="0"/>
    <m/>
  </r>
  <r>
    <n v="25733"/>
    <x v="0"/>
    <x v="0"/>
    <x v="2"/>
    <x v="0"/>
    <x v="2"/>
    <x v="224"/>
    <x v="0"/>
    <x v="0"/>
    <s v="Tesseramento"/>
    <x v="1"/>
    <x v="1"/>
    <x v="0"/>
    <m/>
  </r>
  <r>
    <n v="158639"/>
    <x v="0"/>
    <x v="0"/>
    <x v="0"/>
    <x v="1"/>
    <x v="2"/>
    <x v="251"/>
    <x v="0"/>
    <x v="1"/>
    <s v="Tesseramento"/>
    <x v="1"/>
    <x v="4"/>
    <x v="0"/>
    <m/>
  </r>
  <r>
    <n v="133358"/>
    <x v="0"/>
    <x v="0"/>
    <x v="0"/>
    <x v="0"/>
    <x v="2"/>
    <x v="251"/>
    <x v="0"/>
    <x v="0"/>
    <s v="Tesseramento"/>
    <x v="1"/>
    <x v="1"/>
    <x v="0"/>
    <m/>
  </r>
  <r>
    <n v="39810"/>
    <x v="0"/>
    <x v="0"/>
    <x v="0"/>
    <x v="0"/>
    <x v="2"/>
    <x v="251"/>
    <x v="0"/>
    <x v="1"/>
    <s v="Tesseramento"/>
    <x v="1"/>
    <x v="4"/>
    <x v="0"/>
    <m/>
  </r>
  <r>
    <n v="12991"/>
    <x v="0"/>
    <x v="0"/>
    <x v="0"/>
    <x v="0"/>
    <x v="4"/>
    <x v="12"/>
    <x v="0"/>
    <x v="0"/>
    <s v="Tesseramento"/>
    <x v="1"/>
    <x v="0"/>
    <x v="0"/>
    <m/>
  </r>
  <r>
    <n v="74616"/>
    <x v="0"/>
    <x v="0"/>
    <x v="0"/>
    <x v="0"/>
    <x v="1"/>
    <x v="26"/>
    <x v="0"/>
    <x v="0"/>
    <s v="Tesseramento"/>
    <x v="1"/>
    <x v="4"/>
    <x v="0"/>
    <m/>
  </r>
  <r>
    <n v="238607"/>
    <x v="0"/>
    <x v="1"/>
    <x v="1"/>
    <x v="2"/>
    <x v="11"/>
    <x v="143"/>
    <x v="0"/>
    <x v="0"/>
    <s v="Tesseramento"/>
    <x v="1"/>
    <x v="1"/>
    <x v="0"/>
    <m/>
  </r>
  <r>
    <n v="238504"/>
    <x v="0"/>
    <x v="1"/>
    <x v="1"/>
    <x v="1"/>
    <x v="4"/>
    <x v="303"/>
    <x v="0"/>
    <x v="0"/>
    <s v="Tesseramento"/>
    <x v="1"/>
    <x v="0"/>
    <x v="0"/>
    <m/>
  </r>
  <r>
    <n v="238594"/>
    <x v="0"/>
    <x v="1"/>
    <x v="1"/>
    <x v="3"/>
    <x v="0"/>
    <x v="66"/>
    <x v="0"/>
    <x v="0"/>
    <s v="Tesseramento"/>
    <x v="1"/>
    <x v="0"/>
    <x v="0"/>
    <m/>
  </r>
  <r>
    <n v="238593"/>
    <x v="0"/>
    <x v="1"/>
    <x v="1"/>
    <x v="3"/>
    <x v="0"/>
    <x v="66"/>
    <x v="0"/>
    <x v="1"/>
    <s v="Tesseramento"/>
    <x v="1"/>
    <x v="0"/>
    <x v="0"/>
    <m/>
  </r>
  <r>
    <n v="165923"/>
    <x v="0"/>
    <x v="0"/>
    <x v="0"/>
    <x v="1"/>
    <x v="7"/>
    <x v="78"/>
    <x v="0"/>
    <x v="0"/>
    <s v="Tesseramento"/>
    <x v="0"/>
    <x v="4"/>
    <x v="0"/>
    <m/>
  </r>
  <r>
    <n v="57020"/>
    <x v="0"/>
    <x v="0"/>
    <x v="2"/>
    <x v="4"/>
    <x v="7"/>
    <x v="78"/>
    <x v="0"/>
    <x v="0"/>
    <s v="Tesseramento"/>
    <x v="0"/>
    <x v="1"/>
    <x v="0"/>
    <m/>
  </r>
  <r>
    <n v="184671"/>
    <x v="0"/>
    <x v="0"/>
    <x v="2"/>
    <x v="1"/>
    <x v="7"/>
    <x v="78"/>
    <x v="0"/>
    <x v="1"/>
    <s v="Tesseramento"/>
    <x v="0"/>
    <x v="4"/>
    <x v="0"/>
    <m/>
  </r>
  <r>
    <n v="238548"/>
    <x v="0"/>
    <x v="0"/>
    <x v="1"/>
    <x v="3"/>
    <x v="7"/>
    <x v="11"/>
    <x v="0"/>
    <x v="0"/>
    <s v="Tesseramento"/>
    <x v="1"/>
    <x v="0"/>
    <x v="0"/>
    <m/>
  </r>
  <r>
    <n v="138464"/>
    <x v="0"/>
    <x v="1"/>
    <x v="2"/>
    <x v="0"/>
    <x v="1"/>
    <x v="48"/>
    <x v="0"/>
    <x v="0"/>
    <s v="Tesseramento"/>
    <x v="1"/>
    <x v="0"/>
    <x v="0"/>
    <m/>
  </r>
  <r>
    <n v="148224"/>
    <x v="0"/>
    <x v="0"/>
    <x v="2"/>
    <x v="0"/>
    <x v="11"/>
    <x v="95"/>
    <x v="0"/>
    <x v="0"/>
    <s v="Tesseramento"/>
    <x v="1"/>
    <x v="4"/>
    <x v="0"/>
    <m/>
  </r>
  <r>
    <n v="238823"/>
    <x v="0"/>
    <x v="0"/>
    <x v="1"/>
    <x v="1"/>
    <x v="4"/>
    <x v="249"/>
    <x v="0"/>
    <x v="0"/>
    <s v="Tesseramento"/>
    <x v="1"/>
    <x v="0"/>
    <x v="0"/>
    <m/>
  </r>
  <r>
    <n v="238699"/>
    <x v="0"/>
    <x v="1"/>
    <x v="1"/>
    <x v="2"/>
    <x v="1"/>
    <x v="48"/>
    <x v="0"/>
    <x v="0"/>
    <s v="Tesseramento"/>
    <x v="1"/>
    <x v="1"/>
    <x v="0"/>
    <m/>
  </r>
  <r>
    <n v="238869"/>
    <x v="0"/>
    <x v="1"/>
    <x v="1"/>
    <x v="2"/>
    <x v="8"/>
    <x v="62"/>
    <x v="0"/>
    <x v="0"/>
    <s v="Tesseramento"/>
    <x v="1"/>
    <x v="3"/>
    <x v="0"/>
    <m/>
  </r>
  <r>
    <n v="231447"/>
    <x v="0"/>
    <x v="0"/>
    <x v="0"/>
    <x v="1"/>
    <x v="10"/>
    <x v="194"/>
    <x v="0"/>
    <x v="0"/>
    <s v="Tesseramento"/>
    <x v="1"/>
    <x v="3"/>
    <x v="0"/>
    <m/>
  </r>
  <r>
    <n v="218912"/>
    <x v="0"/>
    <x v="1"/>
    <x v="0"/>
    <x v="1"/>
    <x v="4"/>
    <x v="291"/>
    <x v="0"/>
    <x v="0"/>
    <s v="Tesseramento"/>
    <x v="1"/>
    <x v="0"/>
    <x v="0"/>
    <m/>
  </r>
  <r>
    <n v="13558"/>
    <x v="0"/>
    <x v="1"/>
    <x v="0"/>
    <x v="4"/>
    <x v="2"/>
    <x v="313"/>
    <x v="0"/>
    <x v="0"/>
    <s v="Tesseramento"/>
    <x v="1"/>
    <x v="0"/>
    <x v="0"/>
    <m/>
  </r>
  <r>
    <n v="238540"/>
    <x v="1"/>
    <x v="0"/>
    <x v="1"/>
    <x v="2"/>
    <x v="2"/>
    <x v="313"/>
    <x v="0"/>
    <x v="0"/>
    <s v="Tesseramento"/>
    <x v="1"/>
    <x v="5"/>
    <x v="0"/>
    <m/>
  </r>
  <r>
    <n v="238708"/>
    <x v="0"/>
    <x v="0"/>
    <x v="1"/>
    <x v="1"/>
    <x v="8"/>
    <x v="304"/>
    <x v="0"/>
    <x v="0"/>
    <s v="Tesseramento"/>
    <x v="0"/>
    <x v="1"/>
    <x v="0"/>
    <m/>
  </r>
  <r>
    <n v="201433"/>
    <x v="0"/>
    <x v="0"/>
    <x v="0"/>
    <x v="0"/>
    <x v="7"/>
    <x v="227"/>
    <x v="0"/>
    <x v="0"/>
    <s v="Tesseramento"/>
    <x v="1"/>
    <x v="0"/>
    <x v="0"/>
    <m/>
  </r>
  <r>
    <n v="238707"/>
    <x v="0"/>
    <x v="0"/>
    <x v="1"/>
    <x v="1"/>
    <x v="8"/>
    <x v="304"/>
    <x v="0"/>
    <x v="0"/>
    <s v="Tesseramento"/>
    <x v="0"/>
    <x v="1"/>
    <x v="0"/>
    <m/>
  </r>
  <r>
    <n v="210967"/>
    <x v="1"/>
    <x v="0"/>
    <x v="0"/>
    <x v="0"/>
    <x v="2"/>
    <x v="157"/>
    <x v="0"/>
    <x v="0"/>
    <s v="Tesseramento"/>
    <x v="1"/>
    <x v="7"/>
    <x v="0"/>
    <m/>
  </r>
  <r>
    <n v="238562"/>
    <x v="0"/>
    <x v="1"/>
    <x v="1"/>
    <x v="0"/>
    <x v="10"/>
    <x v="281"/>
    <x v="0"/>
    <x v="0"/>
    <s v="Tesseramento"/>
    <x v="0"/>
    <x v="0"/>
    <x v="0"/>
    <m/>
  </r>
  <r>
    <n v="122163"/>
    <x v="0"/>
    <x v="0"/>
    <x v="0"/>
    <x v="3"/>
    <x v="10"/>
    <x v="281"/>
    <x v="0"/>
    <x v="0"/>
    <s v="Tesseramento"/>
    <x v="0"/>
    <x v="3"/>
    <x v="0"/>
    <m/>
  </r>
  <r>
    <n v="238531"/>
    <x v="0"/>
    <x v="1"/>
    <x v="1"/>
    <x v="3"/>
    <x v="7"/>
    <x v="161"/>
    <x v="0"/>
    <x v="0"/>
    <s v="Tesseramento"/>
    <x v="0"/>
    <x v="0"/>
    <x v="0"/>
    <m/>
  </r>
  <r>
    <n v="238703"/>
    <x v="0"/>
    <x v="0"/>
    <x v="1"/>
    <x v="0"/>
    <x v="5"/>
    <x v="317"/>
    <x v="0"/>
    <x v="0"/>
    <s v="Tesseramento"/>
    <x v="1"/>
    <x v="1"/>
    <x v="0"/>
    <m/>
  </r>
  <r>
    <n v="238549"/>
    <x v="0"/>
    <x v="1"/>
    <x v="1"/>
    <x v="0"/>
    <x v="9"/>
    <x v="255"/>
    <x v="0"/>
    <x v="0"/>
    <s v="Tesseramento"/>
    <x v="0"/>
    <x v="0"/>
    <x v="0"/>
    <m/>
  </r>
  <r>
    <n v="238550"/>
    <x v="0"/>
    <x v="0"/>
    <x v="1"/>
    <x v="1"/>
    <x v="9"/>
    <x v="255"/>
    <x v="0"/>
    <x v="0"/>
    <s v="Tesseramento"/>
    <x v="0"/>
    <x v="3"/>
    <x v="0"/>
    <m/>
  </r>
  <r>
    <n v="238551"/>
    <x v="0"/>
    <x v="0"/>
    <x v="1"/>
    <x v="1"/>
    <x v="9"/>
    <x v="255"/>
    <x v="0"/>
    <x v="0"/>
    <s v="Tesseramento"/>
    <x v="0"/>
    <x v="0"/>
    <x v="0"/>
    <m/>
  </r>
  <r>
    <n v="238552"/>
    <x v="0"/>
    <x v="0"/>
    <x v="1"/>
    <x v="1"/>
    <x v="9"/>
    <x v="255"/>
    <x v="0"/>
    <x v="0"/>
    <s v="Tesseramento"/>
    <x v="0"/>
    <x v="0"/>
    <x v="0"/>
    <m/>
  </r>
  <r>
    <n v="238497"/>
    <x v="0"/>
    <x v="1"/>
    <x v="1"/>
    <x v="2"/>
    <x v="7"/>
    <x v="195"/>
    <x v="0"/>
    <x v="1"/>
    <s v="Tesseramento"/>
    <x v="1"/>
    <x v="0"/>
    <x v="0"/>
    <m/>
  </r>
  <r>
    <n v="228802"/>
    <x v="0"/>
    <x v="0"/>
    <x v="0"/>
    <x v="0"/>
    <x v="8"/>
    <x v="268"/>
    <x v="0"/>
    <x v="0"/>
    <s v="Tesseramento"/>
    <x v="1"/>
    <x v="3"/>
    <x v="0"/>
    <m/>
  </r>
  <r>
    <n v="238553"/>
    <x v="0"/>
    <x v="1"/>
    <x v="1"/>
    <x v="1"/>
    <x v="9"/>
    <x v="255"/>
    <x v="0"/>
    <x v="0"/>
    <s v="Tesseramento"/>
    <x v="0"/>
    <x v="1"/>
    <x v="0"/>
    <m/>
  </r>
  <r>
    <n v="229422"/>
    <x v="1"/>
    <x v="0"/>
    <x v="0"/>
    <x v="2"/>
    <x v="8"/>
    <x v="268"/>
    <x v="0"/>
    <x v="1"/>
    <s v="Tesseramento"/>
    <x v="1"/>
    <x v="5"/>
    <x v="0"/>
    <m/>
  </r>
  <r>
    <n v="229423"/>
    <x v="1"/>
    <x v="0"/>
    <x v="0"/>
    <x v="2"/>
    <x v="8"/>
    <x v="268"/>
    <x v="0"/>
    <x v="0"/>
    <s v="Tesseramento"/>
    <x v="1"/>
    <x v="5"/>
    <x v="0"/>
    <m/>
  </r>
  <r>
    <n v="21662"/>
    <x v="0"/>
    <x v="0"/>
    <x v="0"/>
    <x v="1"/>
    <x v="8"/>
    <x v="268"/>
    <x v="0"/>
    <x v="0"/>
    <s v="Tesseramento"/>
    <x v="1"/>
    <x v="3"/>
    <x v="0"/>
    <m/>
  </r>
  <r>
    <n v="21661"/>
    <x v="0"/>
    <x v="0"/>
    <x v="0"/>
    <x v="1"/>
    <x v="8"/>
    <x v="268"/>
    <x v="0"/>
    <x v="0"/>
    <s v="Tesseramento"/>
    <x v="1"/>
    <x v="4"/>
    <x v="0"/>
    <m/>
  </r>
  <r>
    <n v="218522"/>
    <x v="0"/>
    <x v="1"/>
    <x v="0"/>
    <x v="1"/>
    <x v="8"/>
    <x v="268"/>
    <x v="0"/>
    <x v="0"/>
    <s v="Tesseramento"/>
    <x v="1"/>
    <x v="0"/>
    <x v="0"/>
    <m/>
  </r>
  <r>
    <n v="218514"/>
    <x v="0"/>
    <x v="1"/>
    <x v="0"/>
    <x v="1"/>
    <x v="8"/>
    <x v="268"/>
    <x v="0"/>
    <x v="1"/>
    <s v="Tesseramento"/>
    <x v="1"/>
    <x v="0"/>
    <x v="0"/>
    <m/>
  </r>
  <r>
    <n v="98532"/>
    <x v="0"/>
    <x v="0"/>
    <x v="0"/>
    <x v="0"/>
    <x v="8"/>
    <x v="268"/>
    <x v="0"/>
    <x v="0"/>
    <s v="Tesseramento"/>
    <x v="1"/>
    <x v="4"/>
    <x v="0"/>
    <m/>
  </r>
  <r>
    <n v="98531"/>
    <x v="0"/>
    <x v="0"/>
    <x v="0"/>
    <x v="0"/>
    <x v="8"/>
    <x v="268"/>
    <x v="0"/>
    <x v="1"/>
    <s v="Tesseramento"/>
    <x v="1"/>
    <x v="4"/>
    <x v="0"/>
    <m/>
  </r>
  <r>
    <n v="85423"/>
    <x v="0"/>
    <x v="0"/>
    <x v="2"/>
    <x v="4"/>
    <x v="8"/>
    <x v="268"/>
    <x v="0"/>
    <x v="0"/>
    <s v="Tesseramento"/>
    <x v="1"/>
    <x v="3"/>
    <x v="0"/>
    <m/>
  </r>
  <r>
    <n v="4029"/>
    <x v="0"/>
    <x v="0"/>
    <x v="2"/>
    <x v="0"/>
    <x v="4"/>
    <x v="250"/>
    <x v="0"/>
    <x v="0"/>
    <s v="Tesseramento"/>
    <x v="1"/>
    <x v="4"/>
    <x v="0"/>
    <m/>
  </r>
  <r>
    <n v="58922"/>
    <x v="0"/>
    <x v="0"/>
    <x v="2"/>
    <x v="4"/>
    <x v="4"/>
    <x v="250"/>
    <x v="0"/>
    <x v="0"/>
    <s v="Tesseramento"/>
    <x v="1"/>
    <x v="4"/>
    <x v="0"/>
    <m/>
  </r>
  <r>
    <n v="238556"/>
    <x v="0"/>
    <x v="1"/>
    <x v="1"/>
    <x v="2"/>
    <x v="7"/>
    <x v="74"/>
    <x v="0"/>
    <x v="1"/>
    <s v="Tesseramento"/>
    <x v="1"/>
    <x v="3"/>
    <x v="0"/>
    <m/>
  </r>
  <r>
    <n v="14036"/>
    <x v="0"/>
    <x v="0"/>
    <x v="0"/>
    <x v="0"/>
    <x v="0"/>
    <x v="76"/>
    <x v="0"/>
    <x v="1"/>
    <s v="Tesseramento"/>
    <x v="0"/>
    <x v="4"/>
    <x v="0"/>
    <m/>
  </r>
  <r>
    <n v="229229"/>
    <x v="1"/>
    <x v="1"/>
    <x v="0"/>
    <x v="2"/>
    <x v="2"/>
    <x v="286"/>
    <x v="0"/>
    <x v="0"/>
    <s v="Tesseramento"/>
    <x v="1"/>
    <x v="2"/>
    <x v="0"/>
    <m/>
  </r>
  <r>
    <n v="231162"/>
    <x v="0"/>
    <x v="1"/>
    <x v="0"/>
    <x v="0"/>
    <x v="2"/>
    <x v="286"/>
    <x v="0"/>
    <x v="0"/>
    <s v="Tesseramento"/>
    <x v="1"/>
    <x v="1"/>
    <x v="0"/>
    <m/>
  </r>
  <r>
    <n v="227837"/>
    <x v="1"/>
    <x v="1"/>
    <x v="0"/>
    <x v="3"/>
    <x v="4"/>
    <x v="144"/>
    <x v="0"/>
    <x v="1"/>
    <s v="Tesseramento"/>
    <x v="1"/>
    <x v="5"/>
    <x v="0"/>
    <m/>
  </r>
  <r>
    <n v="18033"/>
    <x v="0"/>
    <x v="0"/>
    <x v="0"/>
    <x v="2"/>
    <x v="4"/>
    <x v="144"/>
    <x v="0"/>
    <x v="1"/>
    <s v="Tesseramento"/>
    <x v="1"/>
    <x v="4"/>
    <x v="0"/>
    <m/>
  </r>
  <r>
    <n v="218224"/>
    <x v="0"/>
    <x v="0"/>
    <x v="0"/>
    <x v="0"/>
    <x v="2"/>
    <x v="163"/>
    <x v="0"/>
    <x v="0"/>
    <s v="Tesseramento"/>
    <x v="0"/>
    <x v="0"/>
    <x v="0"/>
    <m/>
  </r>
  <r>
    <n v="238537"/>
    <x v="0"/>
    <x v="1"/>
    <x v="1"/>
    <x v="1"/>
    <x v="7"/>
    <x v="168"/>
    <x v="0"/>
    <x v="1"/>
    <s v="Tesseramento"/>
    <x v="1"/>
    <x v="0"/>
    <x v="0"/>
    <m/>
  </r>
  <r>
    <n v="212817"/>
    <x v="0"/>
    <x v="0"/>
    <x v="0"/>
    <x v="1"/>
    <x v="12"/>
    <x v="133"/>
    <x v="0"/>
    <x v="0"/>
    <s v="Tesseramento"/>
    <x v="0"/>
    <x v="0"/>
    <x v="0"/>
    <m/>
  </r>
  <r>
    <n v="211740"/>
    <x v="0"/>
    <x v="1"/>
    <x v="0"/>
    <x v="1"/>
    <x v="7"/>
    <x v="168"/>
    <x v="0"/>
    <x v="0"/>
    <s v="Tesseramento"/>
    <x v="1"/>
    <x v="0"/>
    <x v="0"/>
    <m/>
  </r>
  <r>
    <n v="184595"/>
    <x v="1"/>
    <x v="0"/>
    <x v="2"/>
    <x v="3"/>
    <x v="7"/>
    <x v="168"/>
    <x v="0"/>
    <x v="1"/>
    <s v="Tesseramento"/>
    <x v="1"/>
    <x v="7"/>
    <x v="0"/>
    <m/>
  </r>
  <r>
    <n v="238653"/>
    <x v="1"/>
    <x v="0"/>
    <x v="1"/>
    <x v="3"/>
    <x v="7"/>
    <x v="168"/>
    <x v="0"/>
    <x v="0"/>
    <s v="Tesseramento"/>
    <x v="1"/>
    <x v="7"/>
    <x v="0"/>
    <m/>
  </r>
  <r>
    <n v="113230"/>
    <x v="0"/>
    <x v="0"/>
    <x v="0"/>
    <x v="0"/>
    <x v="7"/>
    <x v="168"/>
    <x v="0"/>
    <x v="0"/>
    <s v="Tesseramento"/>
    <x v="1"/>
    <x v="0"/>
    <x v="0"/>
    <m/>
  </r>
  <r>
    <n v="113231"/>
    <x v="0"/>
    <x v="0"/>
    <x v="0"/>
    <x v="0"/>
    <x v="7"/>
    <x v="168"/>
    <x v="0"/>
    <x v="1"/>
    <s v="Tesseramento"/>
    <x v="1"/>
    <x v="3"/>
    <x v="0"/>
    <m/>
  </r>
  <r>
    <n v="16906"/>
    <x v="0"/>
    <x v="0"/>
    <x v="0"/>
    <x v="0"/>
    <x v="7"/>
    <x v="11"/>
    <x v="0"/>
    <x v="1"/>
    <s v="Tesseramento"/>
    <x v="1"/>
    <x v="4"/>
    <x v="0"/>
    <m/>
  </r>
  <r>
    <n v="240054"/>
    <x v="1"/>
    <x v="0"/>
    <x v="1"/>
    <x v="2"/>
    <x v="2"/>
    <x v="364"/>
    <x v="0"/>
    <x v="0"/>
    <s v="Tesseramento"/>
    <x v="1"/>
    <x v="5"/>
    <x v="0"/>
    <m/>
  </r>
  <r>
    <n v="172485"/>
    <x v="0"/>
    <x v="1"/>
    <x v="0"/>
    <x v="0"/>
    <x v="9"/>
    <x v="329"/>
    <x v="0"/>
    <x v="0"/>
    <s v="Tesseramento"/>
    <x v="1"/>
    <x v="0"/>
    <x v="0"/>
    <m/>
  </r>
  <r>
    <n v="229309"/>
    <x v="0"/>
    <x v="1"/>
    <x v="0"/>
    <x v="2"/>
    <x v="7"/>
    <x v="181"/>
    <x v="0"/>
    <x v="0"/>
    <s v="Tesseramento"/>
    <x v="1"/>
    <x v="4"/>
    <x v="0"/>
    <m/>
  </r>
  <r>
    <n v="4046"/>
    <x v="0"/>
    <x v="0"/>
    <x v="0"/>
    <x v="0"/>
    <x v="7"/>
    <x v="181"/>
    <x v="0"/>
    <x v="0"/>
    <s v="Tesseramento"/>
    <x v="1"/>
    <x v="4"/>
    <x v="0"/>
    <m/>
  </r>
  <r>
    <n v="24791"/>
    <x v="0"/>
    <x v="0"/>
    <x v="0"/>
    <x v="2"/>
    <x v="7"/>
    <x v="181"/>
    <x v="0"/>
    <x v="1"/>
    <s v="Tesseramento"/>
    <x v="1"/>
    <x v="4"/>
    <x v="0"/>
    <m/>
  </r>
  <r>
    <n v="24790"/>
    <x v="0"/>
    <x v="0"/>
    <x v="0"/>
    <x v="0"/>
    <x v="7"/>
    <x v="181"/>
    <x v="0"/>
    <x v="0"/>
    <s v="Tesseramento"/>
    <x v="1"/>
    <x v="4"/>
    <x v="0"/>
    <m/>
  </r>
  <r>
    <n v="238601"/>
    <x v="0"/>
    <x v="1"/>
    <x v="1"/>
    <x v="1"/>
    <x v="7"/>
    <x v="181"/>
    <x v="0"/>
    <x v="0"/>
    <s v="Tesseramento"/>
    <x v="1"/>
    <x v="3"/>
    <x v="0"/>
    <m/>
  </r>
  <r>
    <n v="238603"/>
    <x v="0"/>
    <x v="1"/>
    <x v="1"/>
    <x v="2"/>
    <x v="7"/>
    <x v="181"/>
    <x v="0"/>
    <x v="0"/>
    <s v="Tesseramento"/>
    <x v="1"/>
    <x v="0"/>
    <x v="0"/>
    <m/>
  </r>
  <r>
    <n v="186877"/>
    <x v="0"/>
    <x v="0"/>
    <x v="0"/>
    <x v="0"/>
    <x v="8"/>
    <x v="127"/>
    <x v="0"/>
    <x v="1"/>
    <s v="Tesseramento"/>
    <x v="1"/>
    <x v="0"/>
    <x v="0"/>
    <m/>
  </r>
  <r>
    <n v="238602"/>
    <x v="0"/>
    <x v="1"/>
    <x v="1"/>
    <x v="3"/>
    <x v="7"/>
    <x v="181"/>
    <x v="0"/>
    <x v="0"/>
    <s v="Tesseramento"/>
    <x v="1"/>
    <x v="1"/>
    <x v="0"/>
    <m/>
  </r>
  <r>
    <n v="232304"/>
    <x v="1"/>
    <x v="0"/>
    <x v="0"/>
    <x v="3"/>
    <x v="4"/>
    <x v="12"/>
    <x v="0"/>
    <x v="0"/>
    <s v="Tesseramento"/>
    <x v="1"/>
    <x v="5"/>
    <x v="0"/>
    <m/>
  </r>
  <r>
    <n v="238600"/>
    <x v="0"/>
    <x v="1"/>
    <x v="1"/>
    <x v="2"/>
    <x v="7"/>
    <x v="181"/>
    <x v="0"/>
    <x v="1"/>
    <s v="Tesseramento"/>
    <x v="1"/>
    <x v="3"/>
    <x v="0"/>
    <m/>
  </r>
  <r>
    <n v="238568"/>
    <x v="0"/>
    <x v="1"/>
    <x v="1"/>
    <x v="1"/>
    <x v="2"/>
    <x v="55"/>
    <x v="0"/>
    <x v="0"/>
    <s v="Tesseramento"/>
    <x v="1"/>
    <x v="1"/>
    <x v="0"/>
    <m/>
  </r>
  <r>
    <n v="238569"/>
    <x v="0"/>
    <x v="1"/>
    <x v="1"/>
    <x v="1"/>
    <x v="2"/>
    <x v="55"/>
    <x v="0"/>
    <x v="0"/>
    <s v="Tesseramento"/>
    <x v="1"/>
    <x v="0"/>
    <x v="0"/>
    <m/>
  </r>
  <r>
    <n v="238579"/>
    <x v="0"/>
    <x v="0"/>
    <x v="1"/>
    <x v="3"/>
    <x v="10"/>
    <x v="396"/>
    <x v="0"/>
    <x v="0"/>
    <s v="Tesseramento"/>
    <x v="0"/>
    <x v="0"/>
    <x v="0"/>
    <m/>
  </r>
  <r>
    <n v="238576"/>
    <x v="0"/>
    <x v="0"/>
    <x v="1"/>
    <x v="3"/>
    <x v="10"/>
    <x v="396"/>
    <x v="0"/>
    <x v="1"/>
    <s v="Tesseramento"/>
    <x v="0"/>
    <x v="1"/>
    <x v="0"/>
    <m/>
  </r>
  <r>
    <n v="238575"/>
    <x v="0"/>
    <x v="0"/>
    <x v="1"/>
    <x v="3"/>
    <x v="10"/>
    <x v="396"/>
    <x v="0"/>
    <x v="0"/>
    <s v="Tesseramento"/>
    <x v="0"/>
    <x v="3"/>
    <x v="0"/>
    <m/>
  </r>
  <r>
    <n v="238577"/>
    <x v="0"/>
    <x v="0"/>
    <x v="1"/>
    <x v="3"/>
    <x v="10"/>
    <x v="396"/>
    <x v="0"/>
    <x v="0"/>
    <s v="Tesseramento"/>
    <x v="0"/>
    <x v="1"/>
    <x v="0"/>
    <m/>
  </r>
  <r>
    <n v="10196"/>
    <x v="0"/>
    <x v="0"/>
    <x v="0"/>
    <x v="0"/>
    <x v="10"/>
    <x v="70"/>
    <x v="0"/>
    <x v="0"/>
    <s v="Tesseramento"/>
    <x v="0"/>
    <x v="0"/>
    <x v="0"/>
    <m/>
  </r>
  <r>
    <n v="238578"/>
    <x v="0"/>
    <x v="0"/>
    <x v="1"/>
    <x v="3"/>
    <x v="10"/>
    <x v="396"/>
    <x v="0"/>
    <x v="0"/>
    <s v="Tesseramento"/>
    <x v="0"/>
    <x v="1"/>
    <x v="0"/>
    <m/>
  </r>
  <r>
    <n v="238592"/>
    <x v="1"/>
    <x v="0"/>
    <x v="1"/>
    <x v="2"/>
    <x v="10"/>
    <x v="70"/>
    <x v="0"/>
    <x v="1"/>
    <s v="Tesseramento"/>
    <x v="0"/>
    <x v="5"/>
    <x v="0"/>
    <m/>
  </r>
  <r>
    <n v="127389"/>
    <x v="0"/>
    <x v="0"/>
    <x v="0"/>
    <x v="0"/>
    <x v="12"/>
    <x v="27"/>
    <x v="0"/>
    <x v="1"/>
    <s v="Tesseramento"/>
    <x v="1"/>
    <x v="1"/>
    <x v="0"/>
    <m/>
  </r>
  <r>
    <n v="199641"/>
    <x v="0"/>
    <x v="0"/>
    <x v="0"/>
    <x v="2"/>
    <x v="8"/>
    <x v="127"/>
    <x v="0"/>
    <x v="0"/>
    <s v="Tesseramento"/>
    <x v="1"/>
    <x v="4"/>
    <x v="0"/>
    <m/>
  </r>
  <r>
    <n v="238678"/>
    <x v="0"/>
    <x v="0"/>
    <x v="1"/>
    <x v="1"/>
    <x v="1"/>
    <x v="405"/>
    <x v="0"/>
    <x v="0"/>
    <s v="Tesseramento"/>
    <x v="0"/>
    <x v="0"/>
    <x v="0"/>
    <m/>
  </r>
  <r>
    <n v="198549"/>
    <x v="0"/>
    <x v="1"/>
    <x v="0"/>
    <x v="1"/>
    <x v="10"/>
    <x v="391"/>
    <x v="0"/>
    <x v="0"/>
    <s v="Tesseramento"/>
    <x v="1"/>
    <x v="1"/>
    <x v="0"/>
    <m/>
  </r>
  <r>
    <n v="195223"/>
    <x v="1"/>
    <x v="0"/>
    <x v="0"/>
    <x v="0"/>
    <x v="7"/>
    <x v="328"/>
    <x v="0"/>
    <x v="0"/>
    <s v="Tesseramento"/>
    <x v="0"/>
    <x v="2"/>
    <x v="0"/>
    <m/>
  </r>
  <r>
    <n v="66631"/>
    <x v="0"/>
    <x v="2"/>
    <x v="0"/>
    <x v="0"/>
    <x v="7"/>
    <x v="225"/>
    <x v="1"/>
    <x v="0"/>
    <s v="Tesseramento"/>
    <x v="0"/>
    <x v="8"/>
    <x v="0"/>
    <m/>
  </r>
  <r>
    <n v="238846"/>
    <x v="0"/>
    <x v="1"/>
    <x v="1"/>
    <x v="3"/>
    <x v="7"/>
    <x v="328"/>
    <x v="0"/>
    <x v="0"/>
    <s v="Tesseramento"/>
    <x v="0"/>
    <x v="0"/>
    <x v="0"/>
    <m/>
  </r>
  <r>
    <n v="238843"/>
    <x v="0"/>
    <x v="1"/>
    <x v="1"/>
    <x v="3"/>
    <x v="7"/>
    <x v="328"/>
    <x v="0"/>
    <x v="0"/>
    <s v="Tesseramento"/>
    <x v="0"/>
    <x v="0"/>
    <x v="0"/>
    <m/>
  </r>
  <r>
    <n v="68568"/>
    <x v="0"/>
    <x v="0"/>
    <x v="0"/>
    <x v="0"/>
    <x v="7"/>
    <x v="9"/>
    <x v="0"/>
    <x v="1"/>
    <s v="Tesseramento"/>
    <x v="0"/>
    <x v="4"/>
    <x v="0"/>
    <m/>
  </r>
  <r>
    <n v="238769"/>
    <x v="0"/>
    <x v="0"/>
    <x v="1"/>
    <x v="1"/>
    <x v="7"/>
    <x v="9"/>
    <x v="0"/>
    <x v="1"/>
    <s v="Tesseramento"/>
    <x v="0"/>
    <x v="0"/>
    <x v="0"/>
    <m/>
  </r>
  <r>
    <n v="6884"/>
    <x v="0"/>
    <x v="0"/>
    <x v="0"/>
    <x v="4"/>
    <x v="6"/>
    <x v="299"/>
    <x v="0"/>
    <x v="0"/>
    <s v="Tesseramento"/>
    <x v="1"/>
    <x v="3"/>
    <x v="0"/>
    <m/>
  </r>
  <r>
    <n v="123127"/>
    <x v="0"/>
    <x v="1"/>
    <x v="2"/>
    <x v="3"/>
    <x v="3"/>
    <x v="331"/>
    <x v="0"/>
    <x v="0"/>
    <s v="Tesseramento"/>
    <x v="1"/>
    <x v="1"/>
    <x v="0"/>
    <m/>
  </r>
  <r>
    <n v="84490"/>
    <x v="0"/>
    <x v="0"/>
    <x v="0"/>
    <x v="0"/>
    <x v="10"/>
    <x v="228"/>
    <x v="0"/>
    <x v="0"/>
    <s v="Tesseramento"/>
    <x v="1"/>
    <x v="0"/>
    <x v="0"/>
    <m/>
  </r>
  <r>
    <n v="233189"/>
    <x v="1"/>
    <x v="0"/>
    <x v="0"/>
    <x v="1"/>
    <x v="4"/>
    <x v="14"/>
    <x v="0"/>
    <x v="1"/>
    <s v="Tesseramento"/>
    <x v="1"/>
    <x v="5"/>
    <x v="0"/>
    <m/>
  </r>
  <r>
    <n v="238573"/>
    <x v="0"/>
    <x v="1"/>
    <x v="1"/>
    <x v="0"/>
    <x v="3"/>
    <x v="331"/>
    <x v="0"/>
    <x v="0"/>
    <s v="Tesseramento"/>
    <x v="1"/>
    <x v="1"/>
    <x v="0"/>
    <m/>
  </r>
  <r>
    <n v="238801"/>
    <x v="0"/>
    <x v="0"/>
    <x v="1"/>
    <x v="2"/>
    <x v="4"/>
    <x v="144"/>
    <x v="0"/>
    <x v="0"/>
    <s v="Tesseramento"/>
    <x v="1"/>
    <x v="0"/>
    <x v="0"/>
    <m/>
  </r>
  <r>
    <n v="238599"/>
    <x v="0"/>
    <x v="0"/>
    <x v="1"/>
    <x v="1"/>
    <x v="4"/>
    <x v="250"/>
    <x v="0"/>
    <x v="1"/>
    <s v="Tesseramento"/>
    <x v="1"/>
    <x v="0"/>
    <x v="0"/>
    <m/>
  </r>
  <r>
    <n v="238625"/>
    <x v="1"/>
    <x v="1"/>
    <x v="1"/>
    <x v="2"/>
    <x v="7"/>
    <x v="109"/>
    <x v="0"/>
    <x v="0"/>
    <s v="Tesseramento"/>
    <x v="1"/>
    <x v="5"/>
    <x v="0"/>
    <m/>
  </r>
  <r>
    <n v="238587"/>
    <x v="0"/>
    <x v="1"/>
    <x v="1"/>
    <x v="2"/>
    <x v="9"/>
    <x v="379"/>
    <x v="0"/>
    <x v="0"/>
    <s v="Tesseramento"/>
    <x v="0"/>
    <x v="0"/>
    <x v="0"/>
    <m/>
  </r>
  <r>
    <n v="231850"/>
    <x v="1"/>
    <x v="1"/>
    <x v="0"/>
    <x v="2"/>
    <x v="3"/>
    <x v="331"/>
    <x v="0"/>
    <x v="0"/>
    <s v="Tesseramento"/>
    <x v="1"/>
    <x v="5"/>
    <x v="0"/>
    <m/>
  </r>
  <r>
    <n v="238574"/>
    <x v="0"/>
    <x v="0"/>
    <x v="1"/>
    <x v="1"/>
    <x v="3"/>
    <x v="331"/>
    <x v="0"/>
    <x v="0"/>
    <s v="Tesseramento"/>
    <x v="1"/>
    <x v="1"/>
    <x v="0"/>
    <m/>
  </r>
  <r>
    <n v="192875"/>
    <x v="0"/>
    <x v="0"/>
    <x v="0"/>
    <x v="0"/>
    <x v="2"/>
    <x v="36"/>
    <x v="0"/>
    <x v="0"/>
    <s v="Tesseramento"/>
    <x v="1"/>
    <x v="0"/>
    <x v="0"/>
    <m/>
  </r>
  <r>
    <n v="238588"/>
    <x v="0"/>
    <x v="0"/>
    <x v="1"/>
    <x v="1"/>
    <x v="1"/>
    <x v="108"/>
    <x v="0"/>
    <x v="0"/>
    <s v="Tesseramento"/>
    <x v="0"/>
    <x v="4"/>
    <x v="0"/>
    <m/>
  </r>
  <r>
    <n v="238571"/>
    <x v="1"/>
    <x v="1"/>
    <x v="1"/>
    <x v="1"/>
    <x v="3"/>
    <x v="331"/>
    <x v="0"/>
    <x v="0"/>
    <s v="Tesseramento"/>
    <x v="1"/>
    <x v="5"/>
    <x v="0"/>
    <m/>
  </r>
  <r>
    <n v="238572"/>
    <x v="1"/>
    <x v="1"/>
    <x v="1"/>
    <x v="1"/>
    <x v="3"/>
    <x v="331"/>
    <x v="0"/>
    <x v="0"/>
    <s v="Tesseramento"/>
    <x v="1"/>
    <x v="5"/>
    <x v="0"/>
    <m/>
  </r>
  <r>
    <n v="85832"/>
    <x v="0"/>
    <x v="0"/>
    <x v="0"/>
    <x v="0"/>
    <x v="14"/>
    <x v="121"/>
    <x v="0"/>
    <x v="0"/>
    <s v="Tesseramento"/>
    <x v="1"/>
    <x v="3"/>
    <x v="0"/>
    <m/>
  </r>
  <r>
    <n v="105872"/>
    <x v="0"/>
    <x v="0"/>
    <x v="2"/>
    <x v="1"/>
    <x v="14"/>
    <x v="121"/>
    <x v="0"/>
    <x v="0"/>
    <s v="Tesseramento"/>
    <x v="1"/>
    <x v="4"/>
    <x v="0"/>
    <m/>
  </r>
  <r>
    <n v="17612"/>
    <x v="0"/>
    <x v="0"/>
    <x v="0"/>
    <x v="0"/>
    <x v="11"/>
    <x v="363"/>
    <x v="0"/>
    <x v="1"/>
    <s v="Tesseramento"/>
    <x v="1"/>
    <x v="1"/>
    <x v="0"/>
    <m/>
  </r>
  <r>
    <n v="238597"/>
    <x v="1"/>
    <x v="0"/>
    <x v="1"/>
    <x v="2"/>
    <x v="11"/>
    <x v="363"/>
    <x v="0"/>
    <x v="0"/>
    <s v="Tesseramento"/>
    <x v="1"/>
    <x v="2"/>
    <x v="0"/>
    <m/>
  </r>
  <r>
    <n v="238598"/>
    <x v="0"/>
    <x v="0"/>
    <x v="1"/>
    <x v="2"/>
    <x v="11"/>
    <x v="363"/>
    <x v="0"/>
    <x v="0"/>
    <s v="Tesseramento"/>
    <x v="1"/>
    <x v="3"/>
    <x v="0"/>
    <m/>
  </r>
  <r>
    <n v="148656"/>
    <x v="0"/>
    <x v="0"/>
    <x v="2"/>
    <x v="1"/>
    <x v="0"/>
    <x v="76"/>
    <x v="0"/>
    <x v="1"/>
    <s v="Tesseramento"/>
    <x v="0"/>
    <x v="0"/>
    <x v="0"/>
    <m/>
  </r>
  <r>
    <n v="58433"/>
    <x v="0"/>
    <x v="0"/>
    <x v="0"/>
    <x v="0"/>
    <x v="0"/>
    <x v="206"/>
    <x v="0"/>
    <x v="0"/>
    <s v="Tesseramento"/>
    <x v="1"/>
    <x v="0"/>
    <x v="0"/>
    <m/>
  </r>
  <r>
    <n v="62763"/>
    <x v="0"/>
    <x v="2"/>
    <x v="0"/>
    <x v="4"/>
    <x v="7"/>
    <x v="225"/>
    <x v="1"/>
    <x v="0"/>
    <s v="Tesseramento"/>
    <x v="0"/>
    <x v="8"/>
    <x v="0"/>
    <m/>
  </r>
  <r>
    <n v="238658"/>
    <x v="0"/>
    <x v="0"/>
    <x v="1"/>
    <x v="3"/>
    <x v="7"/>
    <x v="241"/>
    <x v="0"/>
    <x v="0"/>
    <s v="Tesseramento"/>
    <x v="0"/>
    <x v="0"/>
    <x v="0"/>
    <m/>
  </r>
  <r>
    <n v="195797"/>
    <x v="0"/>
    <x v="0"/>
    <x v="0"/>
    <x v="0"/>
    <x v="11"/>
    <x v="142"/>
    <x v="0"/>
    <x v="0"/>
    <s v="Tesseramento"/>
    <x v="1"/>
    <x v="0"/>
    <x v="0"/>
    <m/>
  </r>
  <r>
    <n v="13401"/>
    <x v="0"/>
    <x v="0"/>
    <x v="0"/>
    <x v="0"/>
    <x v="7"/>
    <x v="231"/>
    <x v="0"/>
    <x v="0"/>
    <s v="Tesseramento"/>
    <x v="1"/>
    <x v="0"/>
    <x v="0"/>
    <m/>
  </r>
  <r>
    <n v="143430"/>
    <x v="0"/>
    <x v="0"/>
    <x v="0"/>
    <x v="0"/>
    <x v="7"/>
    <x v="231"/>
    <x v="0"/>
    <x v="1"/>
    <s v="Tesseramento"/>
    <x v="1"/>
    <x v="0"/>
    <x v="0"/>
    <m/>
  </r>
  <r>
    <n v="41803"/>
    <x v="0"/>
    <x v="0"/>
    <x v="0"/>
    <x v="0"/>
    <x v="7"/>
    <x v="231"/>
    <x v="0"/>
    <x v="0"/>
    <s v="Tesseramento"/>
    <x v="1"/>
    <x v="3"/>
    <x v="0"/>
    <m/>
  </r>
  <r>
    <n v="54861"/>
    <x v="0"/>
    <x v="0"/>
    <x v="0"/>
    <x v="0"/>
    <x v="7"/>
    <x v="231"/>
    <x v="0"/>
    <x v="0"/>
    <s v="Tesseramento"/>
    <x v="1"/>
    <x v="1"/>
    <x v="0"/>
    <m/>
  </r>
  <r>
    <n v="45827"/>
    <x v="0"/>
    <x v="0"/>
    <x v="0"/>
    <x v="0"/>
    <x v="7"/>
    <x v="231"/>
    <x v="0"/>
    <x v="0"/>
    <s v="Tesseramento"/>
    <x v="1"/>
    <x v="0"/>
    <x v="0"/>
    <m/>
  </r>
  <r>
    <n v="30935"/>
    <x v="0"/>
    <x v="0"/>
    <x v="0"/>
    <x v="0"/>
    <x v="7"/>
    <x v="231"/>
    <x v="0"/>
    <x v="0"/>
    <s v="Tesseramento"/>
    <x v="1"/>
    <x v="0"/>
    <x v="0"/>
    <m/>
  </r>
  <r>
    <n v="16959"/>
    <x v="0"/>
    <x v="0"/>
    <x v="0"/>
    <x v="0"/>
    <x v="7"/>
    <x v="231"/>
    <x v="0"/>
    <x v="0"/>
    <s v="Tesseramento"/>
    <x v="1"/>
    <x v="4"/>
    <x v="0"/>
    <m/>
  </r>
  <r>
    <n v="17003"/>
    <x v="0"/>
    <x v="0"/>
    <x v="0"/>
    <x v="0"/>
    <x v="7"/>
    <x v="231"/>
    <x v="0"/>
    <x v="1"/>
    <s v="Tesseramento"/>
    <x v="1"/>
    <x v="4"/>
    <x v="0"/>
    <m/>
  </r>
  <r>
    <n v="197103"/>
    <x v="1"/>
    <x v="0"/>
    <x v="0"/>
    <x v="0"/>
    <x v="7"/>
    <x v="231"/>
    <x v="0"/>
    <x v="0"/>
    <s v="Tesseramento"/>
    <x v="1"/>
    <x v="7"/>
    <x v="0"/>
    <m/>
  </r>
  <r>
    <n v="238605"/>
    <x v="1"/>
    <x v="1"/>
    <x v="1"/>
    <x v="1"/>
    <x v="7"/>
    <x v="231"/>
    <x v="0"/>
    <x v="0"/>
    <s v="Tesseramento"/>
    <x v="1"/>
    <x v="5"/>
    <x v="0"/>
    <m/>
  </r>
  <r>
    <n v="238606"/>
    <x v="1"/>
    <x v="1"/>
    <x v="1"/>
    <x v="3"/>
    <x v="7"/>
    <x v="231"/>
    <x v="0"/>
    <x v="1"/>
    <s v="Tesseramento"/>
    <x v="1"/>
    <x v="5"/>
    <x v="0"/>
    <m/>
  </r>
  <r>
    <n v="238645"/>
    <x v="1"/>
    <x v="1"/>
    <x v="1"/>
    <x v="0"/>
    <x v="0"/>
    <x v="96"/>
    <x v="0"/>
    <x v="1"/>
    <s v="Tesseramento"/>
    <x v="0"/>
    <x v="7"/>
    <x v="0"/>
    <m/>
  </r>
  <r>
    <n v="238644"/>
    <x v="1"/>
    <x v="1"/>
    <x v="1"/>
    <x v="1"/>
    <x v="0"/>
    <x v="96"/>
    <x v="0"/>
    <x v="1"/>
    <s v="Tesseramento"/>
    <x v="0"/>
    <x v="7"/>
    <x v="0"/>
    <m/>
  </r>
  <r>
    <n v="201542"/>
    <x v="0"/>
    <x v="0"/>
    <x v="0"/>
    <x v="1"/>
    <x v="2"/>
    <x v="277"/>
    <x v="0"/>
    <x v="0"/>
    <s v="Tesseramento"/>
    <x v="0"/>
    <x v="0"/>
    <x v="0"/>
    <m/>
  </r>
  <r>
    <n v="238589"/>
    <x v="1"/>
    <x v="0"/>
    <x v="1"/>
    <x v="3"/>
    <x v="2"/>
    <x v="277"/>
    <x v="0"/>
    <x v="0"/>
    <s v="Tesseramento"/>
    <x v="0"/>
    <x v="7"/>
    <x v="0"/>
    <m/>
  </r>
  <r>
    <n v="238635"/>
    <x v="0"/>
    <x v="0"/>
    <x v="1"/>
    <x v="3"/>
    <x v="7"/>
    <x v="385"/>
    <x v="0"/>
    <x v="0"/>
    <s v="Tesseramento"/>
    <x v="0"/>
    <x v="3"/>
    <x v="0"/>
    <m/>
  </r>
  <r>
    <n v="238586"/>
    <x v="0"/>
    <x v="0"/>
    <x v="1"/>
    <x v="1"/>
    <x v="4"/>
    <x v="256"/>
    <x v="0"/>
    <x v="0"/>
    <s v="Tesseramento"/>
    <x v="1"/>
    <x v="0"/>
    <x v="0"/>
    <m/>
  </r>
  <r>
    <n v="175416"/>
    <x v="0"/>
    <x v="0"/>
    <x v="0"/>
    <x v="0"/>
    <x v="7"/>
    <x v="241"/>
    <x v="0"/>
    <x v="0"/>
    <s v="Tesseramento"/>
    <x v="0"/>
    <x v="0"/>
    <x v="0"/>
    <m/>
  </r>
  <r>
    <n v="238738"/>
    <x v="0"/>
    <x v="0"/>
    <x v="1"/>
    <x v="2"/>
    <x v="7"/>
    <x v="267"/>
    <x v="0"/>
    <x v="1"/>
    <s v="Tesseramento"/>
    <x v="1"/>
    <x v="3"/>
    <x v="0"/>
    <m/>
  </r>
  <r>
    <n v="238570"/>
    <x v="1"/>
    <x v="0"/>
    <x v="1"/>
    <x v="1"/>
    <x v="2"/>
    <x v="55"/>
    <x v="0"/>
    <x v="0"/>
    <s v="Tesseramento"/>
    <x v="1"/>
    <x v="6"/>
    <x v="0"/>
    <m/>
  </r>
  <r>
    <n v="139770"/>
    <x v="0"/>
    <x v="0"/>
    <x v="0"/>
    <x v="1"/>
    <x v="7"/>
    <x v="328"/>
    <x v="0"/>
    <x v="0"/>
    <s v="Tesseramento"/>
    <x v="0"/>
    <x v="0"/>
    <x v="0"/>
    <m/>
  </r>
  <r>
    <n v="79853"/>
    <x v="0"/>
    <x v="0"/>
    <x v="0"/>
    <x v="0"/>
    <x v="7"/>
    <x v="328"/>
    <x v="0"/>
    <x v="0"/>
    <s v="Tesseramento"/>
    <x v="0"/>
    <x v="1"/>
    <x v="0"/>
    <m/>
  </r>
  <r>
    <n v="59707"/>
    <x v="0"/>
    <x v="0"/>
    <x v="2"/>
    <x v="3"/>
    <x v="7"/>
    <x v="328"/>
    <x v="0"/>
    <x v="0"/>
    <s v="Tesseramento"/>
    <x v="0"/>
    <x v="3"/>
    <x v="0"/>
    <m/>
  </r>
  <r>
    <n v="238626"/>
    <x v="0"/>
    <x v="1"/>
    <x v="1"/>
    <x v="2"/>
    <x v="7"/>
    <x v="274"/>
    <x v="0"/>
    <x v="0"/>
    <s v="Tesseramento"/>
    <x v="0"/>
    <x v="0"/>
    <x v="0"/>
    <m/>
  </r>
  <r>
    <n v="218797"/>
    <x v="1"/>
    <x v="0"/>
    <x v="0"/>
    <x v="1"/>
    <x v="7"/>
    <x v="41"/>
    <x v="0"/>
    <x v="0"/>
    <s v="Tesseramento"/>
    <x v="1"/>
    <x v="7"/>
    <x v="0"/>
    <m/>
  </r>
  <r>
    <n v="82056"/>
    <x v="0"/>
    <x v="0"/>
    <x v="2"/>
    <x v="0"/>
    <x v="4"/>
    <x v="236"/>
    <x v="0"/>
    <x v="1"/>
    <s v="Tesseramento"/>
    <x v="1"/>
    <x v="4"/>
    <x v="0"/>
    <m/>
  </r>
  <r>
    <n v="230390"/>
    <x v="1"/>
    <x v="1"/>
    <x v="0"/>
    <x v="1"/>
    <x v="0"/>
    <x v="96"/>
    <x v="0"/>
    <x v="1"/>
    <s v="Tesseramento"/>
    <x v="0"/>
    <x v="5"/>
    <x v="0"/>
    <m/>
  </r>
  <r>
    <n v="238969"/>
    <x v="0"/>
    <x v="1"/>
    <x v="1"/>
    <x v="1"/>
    <x v="11"/>
    <x v="221"/>
    <x v="0"/>
    <x v="1"/>
    <s v="Tesseramento"/>
    <x v="1"/>
    <x v="3"/>
    <x v="0"/>
    <m/>
  </r>
  <r>
    <n v="176701"/>
    <x v="0"/>
    <x v="0"/>
    <x v="0"/>
    <x v="0"/>
    <x v="11"/>
    <x v="143"/>
    <x v="0"/>
    <x v="1"/>
    <s v="Tesseramento"/>
    <x v="1"/>
    <x v="3"/>
    <x v="0"/>
    <m/>
  </r>
  <r>
    <n v="106358"/>
    <x v="0"/>
    <x v="0"/>
    <x v="2"/>
    <x v="4"/>
    <x v="5"/>
    <x v="38"/>
    <x v="0"/>
    <x v="0"/>
    <s v="Tesseramento"/>
    <x v="1"/>
    <x v="0"/>
    <x v="0"/>
    <m/>
  </r>
  <r>
    <n v="238633"/>
    <x v="0"/>
    <x v="1"/>
    <x v="1"/>
    <x v="2"/>
    <x v="5"/>
    <x v="38"/>
    <x v="0"/>
    <x v="1"/>
    <s v="Tesseramento"/>
    <x v="1"/>
    <x v="0"/>
    <x v="0"/>
    <m/>
  </r>
  <r>
    <n v="238632"/>
    <x v="0"/>
    <x v="1"/>
    <x v="1"/>
    <x v="2"/>
    <x v="5"/>
    <x v="38"/>
    <x v="0"/>
    <x v="1"/>
    <s v="Tesseramento"/>
    <x v="1"/>
    <x v="0"/>
    <x v="0"/>
    <m/>
  </r>
  <r>
    <n v="120821"/>
    <x v="0"/>
    <x v="0"/>
    <x v="2"/>
    <x v="0"/>
    <x v="11"/>
    <x v="142"/>
    <x v="0"/>
    <x v="1"/>
    <s v="Tesseramento"/>
    <x v="1"/>
    <x v="0"/>
    <x v="0"/>
    <m/>
  </r>
  <r>
    <n v="120814"/>
    <x v="0"/>
    <x v="0"/>
    <x v="2"/>
    <x v="0"/>
    <x v="11"/>
    <x v="142"/>
    <x v="0"/>
    <x v="0"/>
    <s v="Tesseramento"/>
    <x v="1"/>
    <x v="0"/>
    <x v="0"/>
    <m/>
  </r>
  <r>
    <n v="30955"/>
    <x v="0"/>
    <x v="0"/>
    <x v="0"/>
    <x v="0"/>
    <x v="11"/>
    <x v="142"/>
    <x v="0"/>
    <x v="0"/>
    <s v="Tesseramento"/>
    <x v="1"/>
    <x v="3"/>
    <x v="0"/>
    <m/>
  </r>
  <r>
    <n v="145134"/>
    <x v="0"/>
    <x v="0"/>
    <x v="0"/>
    <x v="0"/>
    <x v="2"/>
    <x v="286"/>
    <x v="0"/>
    <x v="0"/>
    <s v="Tesseramento"/>
    <x v="1"/>
    <x v="1"/>
    <x v="0"/>
    <m/>
  </r>
  <r>
    <n v="162171"/>
    <x v="0"/>
    <x v="0"/>
    <x v="0"/>
    <x v="0"/>
    <x v="2"/>
    <x v="286"/>
    <x v="0"/>
    <x v="0"/>
    <s v="Tesseramento"/>
    <x v="1"/>
    <x v="0"/>
    <x v="0"/>
    <m/>
  </r>
  <r>
    <n v="77681"/>
    <x v="0"/>
    <x v="0"/>
    <x v="0"/>
    <x v="0"/>
    <x v="11"/>
    <x v="142"/>
    <x v="0"/>
    <x v="0"/>
    <s v="Tesseramento"/>
    <x v="1"/>
    <x v="3"/>
    <x v="0"/>
    <m/>
  </r>
  <r>
    <n v="97608"/>
    <x v="0"/>
    <x v="0"/>
    <x v="0"/>
    <x v="0"/>
    <x v="11"/>
    <x v="142"/>
    <x v="0"/>
    <x v="0"/>
    <s v="Tesseramento"/>
    <x v="1"/>
    <x v="0"/>
    <x v="0"/>
    <m/>
  </r>
  <r>
    <n v="12414"/>
    <x v="0"/>
    <x v="0"/>
    <x v="0"/>
    <x v="0"/>
    <x v="11"/>
    <x v="142"/>
    <x v="0"/>
    <x v="0"/>
    <s v="Tesseramento"/>
    <x v="1"/>
    <x v="3"/>
    <x v="0"/>
    <m/>
  </r>
  <r>
    <n v="81850"/>
    <x v="0"/>
    <x v="0"/>
    <x v="0"/>
    <x v="0"/>
    <x v="11"/>
    <x v="142"/>
    <x v="0"/>
    <x v="0"/>
    <s v="Tesseramento"/>
    <x v="1"/>
    <x v="0"/>
    <x v="0"/>
    <m/>
  </r>
  <r>
    <n v="13229"/>
    <x v="0"/>
    <x v="0"/>
    <x v="0"/>
    <x v="0"/>
    <x v="10"/>
    <x v="315"/>
    <x v="0"/>
    <x v="0"/>
    <s v="Tesseramento"/>
    <x v="1"/>
    <x v="4"/>
    <x v="0"/>
    <m/>
  </r>
  <r>
    <n v="211575"/>
    <x v="0"/>
    <x v="1"/>
    <x v="0"/>
    <x v="1"/>
    <x v="4"/>
    <x v="80"/>
    <x v="0"/>
    <x v="0"/>
    <s v="Tesseramento"/>
    <x v="1"/>
    <x v="4"/>
    <x v="0"/>
    <m/>
  </r>
  <r>
    <n v="238631"/>
    <x v="1"/>
    <x v="0"/>
    <x v="1"/>
    <x v="2"/>
    <x v="11"/>
    <x v="142"/>
    <x v="0"/>
    <x v="0"/>
    <s v="Tesseramento"/>
    <x v="1"/>
    <x v="5"/>
    <x v="0"/>
    <m/>
  </r>
  <r>
    <n v="113566"/>
    <x v="1"/>
    <x v="0"/>
    <x v="0"/>
    <x v="0"/>
    <x v="1"/>
    <x v="193"/>
    <x v="0"/>
    <x v="1"/>
    <s v="Tesseramento"/>
    <x v="1"/>
    <x v="2"/>
    <x v="0"/>
    <m/>
  </r>
  <r>
    <n v="106262"/>
    <x v="0"/>
    <x v="1"/>
    <x v="0"/>
    <x v="4"/>
    <x v="4"/>
    <x v="111"/>
    <x v="0"/>
    <x v="1"/>
    <s v="Tesseramento"/>
    <x v="3"/>
    <x v="0"/>
    <x v="0"/>
    <m/>
  </r>
  <r>
    <n v="98927"/>
    <x v="0"/>
    <x v="0"/>
    <x v="2"/>
    <x v="0"/>
    <x v="1"/>
    <x v="193"/>
    <x v="0"/>
    <x v="1"/>
    <s v="Tesseramento"/>
    <x v="1"/>
    <x v="1"/>
    <x v="0"/>
    <m/>
  </r>
  <r>
    <n v="170747"/>
    <x v="0"/>
    <x v="1"/>
    <x v="0"/>
    <x v="0"/>
    <x v="12"/>
    <x v="323"/>
    <x v="0"/>
    <x v="0"/>
    <s v="Tesseramento"/>
    <x v="1"/>
    <x v="0"/>
    <x v="0"/>
    <m/>
  </r>
  <r>
    <n v="238798"/>
    <x v="0"/>
    <x v="1"/>
    <x v="1"/>
    <x v="1"/>
    <x v="1"/>
    <x v="193"/>
    <x v="0"/>
    <x v="0"/>
    <s v="Tesseramento"/>
    <x v="1"/>
    <x v="0"/>
    <x v="0"/>
    <m/>
  </r>
  <r>
    <n v="238799"/>
    <x v="0"/>
    <x v="0"/>
    <x v="1"/>
    <x v="2"/>
    <x v="1"/>
    <x v="193"/>
    <x v="0"/>
    <x v="0"/>
    <s v="Tesseramento"/>
    <x v="1"/>
    <x v="0"/>
    <x v="0"/>
    <m/>
  </r>
  <r>
    <n v="94928"/>
    <x v="0"/>
    <x v="0"/>
    <x v="0"/>
    <x v="1"/>
    <x v="11"/>
    <x v="142"/>
    <x v="0"/>
    <x v="0"/>
    <s v="Tesseramento"/>
    <x v="1"/>
    <x v="4"/>
    <x v="0"/>
    <m/>
  </r>
  <r>
    <n v="238565"/>
    <x v="0"/>
    <x v="0"/>
    <x v="1"/>
    <x v="2"/>
    <x v="1"/>
    <x v="138"/>
    <x v="0"/>
    <x v="0"/>
    <s v="Tesseramento"/>
    <x v="1"/>
    <x v="1"/>
    <x v="0"/>
    <m/>
  </r>
  <r>
    <n v="188216"/>
    <x v="0"/>
    <x v="0"/>
    <x v="2"/>
    <x v="1"/>
    <x v="10"/>
    <x v="63"/>
    <x v="0"/>
    <x v="1"/>
    <s v="Tesseramento"/>
    <x v="0"/>
    <x v="3"/>
    <x v="0"/>
    <m/>
  </r>
  <r>
    <n v="239226"/>
    <x v="0"/>
    <x v="1"/>
    <x v="1"/>
    <x v="2"/>
    <x v="7"/>
    <x v="37"/>
    <x v="0"/>
    <x v="1"/>
    <s v="Tesseramento"/>
    <x v="1"/>
    <x v="0"/>
    <x v="0"/>
    <m/>
  </r>
  <r>
    <n v="239353"/>
    <x v="0"/>
    <x v="1"/>
    <x v="1"/>
    <x v="2"/>
    <x v="7"/>
    <x v="37"/>
    <x v="0"/>
    <x v="0"/>
    <s v="Tesseramento"/>
    <x v="1"/>
    <x v="3"/>
    <x v="0"/>
    <m/>
  </r>
  <r>
    <n v="118817"/>
    <x v="0"/>
    <x v="0"/>
    <x v="0"/>
    <x v="0"/>
    <x v="11"/>
    <x v="279"/>
    <x v="0"/>
    <x v="0"/>
    <s v="Tesseramento"/>
    <x v="0"/>
    <x v="0"/>
    <x v="0"/>
    <m/>
  </r>
  <r>
    <n v="212808"/>
    <x v="0"/>
    <x v="1"/>
    <x v="0"/>
    <x v="1"/>
    <x v="7"/>
    <x v="109"/>
    <x v="0"/>
    <x v="0"/>
    <s v="Tesseramento"/>
    <x v="1"/>
    <x v="3"/>
    <x v="0"/>
    <m/>
  </r>
  <r>
    <n v="212807"/>
    <x v="1"/>
    <x v="1"/>
    <x v="0"/>
    <x v="1"/>
    <x v="7"/>
    <x v="109"/>
    <x v="0"/>
    <x v="0"/>
    <s v="Tesseramento"/>
    <x v="1"/>
    <x v="2"/>
    <x v="0"/>
    <m/>
  </r>
  <r>
    <n v="31671"/>
    <x v="0"/>
    <x v="0"/>
    <x v="0"/>
    <x v="0"/>
    <x v="7"/>
    <x v="109"/>
    <x v="0"/>
    <x v="0"/>
    <s v="Tesseramento"/>
    <x v="1"/>
    <x v="4"/>
    <x v="0"/>
    <m/>
  </r>
  <r>
    <n v="31670"/>
    <x v="0"/>
    <x v="0"/>
    <x v="0"/>
    <x v="0"/>
    <x v="7"/>
    <x v="109"/>
    <x v="0"/>
    <x v="1"/>
    <s v="Tesseramento"/>
    <x v="1"/>
    <x v="4"/>
    <x v="0"/>
    <m/>
  </r>
  <r>
    <n v="239354"/>
    <x v="0"/>
    <x v="1"/>
    <x v="1"/>
    <x v="2"/>
    <x v="7"/>
    <x v="37"/>
    <x v="0"/>
    <x v="0"/>
    <s v="Tesseramento"/>
    <x v="1"/>
    <x v="1"/>
    <x v="0"/>
    <m/>
  </r>
  <r>
    <n v="30867"/>
    <x v="0"/>
    <x v="0"/>
    <x v="0"/>
    <x v="0"/>
    <x v="7"/>
    <x v="45"/>
    <x v="0"/>
    <x v="0"/>
    <s v="Tesseramento"/>
    <x v="1"/>
    <x v="0"/>
    <x v="0"/>
    <m/>
  </r>
  <r>
    <n v="29653"/>
    <x v="0"/>
    <x v="0"/>
    <x v="0"/>
    <x v="0"/>
    <x v="11"/>
    <x v="279"/>
    <x v="0"/>
    <x v="0"/>
    <s v="Tesseramento"/>
    <x v="0"/>
    <x v="3"/>
    <x v="0"/>
    <m/>
  </r>
  <r>
    <n v="238784"/>
    <x v="1"/>
    <x v="1"/>
    <x v="1"/>
    <x v="2"/>
    <x v="7"/>
    <x v="45"/>
    <x v="0"/>
    <x v="0"/>
    <s v="Tesseramento"/>
    <x v="1"/>
    <x v="5"/>
    <x v="0"/>
    <m/>
  </r>
  <r>
    <n v="94546"/>
    <x v="0"/>
    <x v="0"/>
    <x v="0"/>
    <x v="1"/>
    <x v="7"/>
    <x v="45"/>
    <x v="0"/>
    <x v="0"/>
    <s v="Tesseramento"/>
    <x v="1"/>
    <x v="3"/>
    <x v="0"/>
    <m/>
  </r>
  <r>
    <n v="78670"/>
    <x v="0"/>
    <x v="0"/>
    <x v="2"/>
    <x v="0"/>
    <x v="1"/>
    <x v="26"/>
    <x v="0"/>
    <x v="0"/>
    <s v="Tesseramento"/>
    <x v="1"/>
    <x v="4"/>
    <x v="0"/>
    <m/>
  </r>
  <r>
    <n v="210697"/>
    <x v="0"/>
    <x v="0"/>
    <x v="0"/>
    <x v="1"/>
    <x v="7"/>
    <x v="242"/>
    <x v="0"/>
    <x v="0"/>
    <s v="Tesseramento"/>
    <x v="0"/>
    <x v="0"/>
    <x v="0"/>
    <m/>
  </r>
  <r>
    <n v="238630"/>
    <x v="0"/>
    <x v="0"/>
    <x v="1"/>
    <x v="1"/>
    <x v="7"/>
    <x v="242"/>
    <x v="0"/>
    <x v="1"/>
    <s v="Tesseramento"/>
    <x v="0"/>
    <x v="0"/>
    <x v="0"/>
    <m/>
  </r>
  <r>
    <n v="158841"/>
    <x v="0"/>
    <x v="1"/>
    <x v="0"/>
    <x v="0"/>
    <x v="1"/>
    <x v="320"/>
    <x v="0"/>
    <x v="0"/>
    <s v="Tesseramento"/>
    <x v="1"/>
    <x v="0"/>
    <x v="0"/>
    <m/>
  </r>
  <r>
    <n v="65217"/>
    <x v="0"/>
    <x v="0"/>
    <x v="0"/>
    <x v="0"/>
    <x v="2"/>
    <x v="326"/>
    <x v="0"/>
    <x v="0"/>
    <s v="Tesseramento"/>
    <x v="1"/>
    <x v="0"/>
    <x v="0"/>
    <m/>
  </r>
  <r>
    <n v="238803"/>
    <x v="1"/>
    <x v="0"/>
    <x v="1"/>
    <x v="3"/>
    <x v="2"/>
    <x v="326"/>
    <x v="0"/>
    <x v="0"/>
    <s v="Tesseramento"/>
    <x v="1"/>
    <x v="5"/>
    <x v="0"/>
    <m/>
  </r>
  <r>
    <n v="238665"/>
    <x v="1"/>
    <x v="0"/>
    <x v="1"/>
    <x v="2"/>
    <x v="7"/>
    <x v="202"/>
    <x v="0"/>
    <x v="1"/>
    <s v="Tesseramento"/>
    <x v="1"/>
    <x v="5"/>
    <x v="0"/>
    <m/>
  </r>
  <r>
    <n v="209163"/>
    <x v="1"/>
    <x v="0"/>
    <x v="0"/>
    <x v="2"/>
    <x v="7"/>
    <x v="301"/>
    <x v="0"/>
    <x v="1"/>
    <s v="Tesseramento"/>
    <x v="1"/>
    <x v="5"/>
    <x v="0"/>
    <m/>
  </r>
  <r>
    <n v="998"/>
    <x v="0"/>
    <x v="0"/>
    <x v="0"/>
    <x v="0"/>
    <x v="7"/>
    <x v="211"/>
    <x v="0"/>
    <x v="0"/>
    <s v="Tesseramento"/>
    <x v="1"/>
    <x v="0"/>
    <x v="0"/>
    <m/>
  </r>
  <r>
    <n v="238664"/>
    <x v="0"/>
    <x v="0"/>
    <x v="1"/>
    <x v="2"/>
    <x v="7"/>
    <x v="202"/>
    <x v="0"/>
    <x v="1"/>
    <s v="Tesseramento"/>
    <x v="1"/>
    <x v="4"/>
    <x v="0"/>
    <m/>
  </r>
  <r>
    <n v="238681"/>
    <x v="0"/>
    <x v="1"/>
    <x v="1"/>
    <x v="1"/>
    <x v="7"/>
    <x v="195"/>
    <x v="0"/>
    <x v="0"/>
    <s v="Tesseramento"/>
    <x v="1"/>
    <x v="0"/>
    <x v="0"/>
    <m/>
  </r>
  <r>
    <n v="238989"/>
    <x v="1"/>
    <x v="0"/>
    <x v="1"/>
    <x v="1"/>
    <x v="4"/>
    <x v="65"/>
    <x v="0"/>
    <x v="0"/>
    <s v="Tesseramento"/>
    <x v="1"/>
    <x v="5"/>
    <x v="0"/>
    <m/>
  </r>
  <r>
    <n v="238666"/>
    <x v="0"/>
    <x v="0"/>
    <x v="1"/>
    <x v="2"/>
    <x v="7"/>
    <x v="202"/>
    <x v="0"/>
    <x v="0"/>
    <s v="Tesseramento"/>
    <x v="1"/>
    <x v="4"/>
    <x v="0"/>
    <m/>
  </r>
  <r>
    <n v="238683"/>
    <x v="1"/>
    <x v="1"/>
    <x v="1"/>
    <x v="2"/>
    <x v="7"/>
    <x v="195"/>
    <x v="0"/>
    <x v="0"/>
    <s v="Tesseramento"/>
    <x v="1"/>
    <x v="5"/>
    <x v="0"/>
    <m/>
  </r>
  <r>
    <n v="238990"/>
    <x v="1"/>
    <x v="0"/>
    <x v="1"/>
    <x v="2"/>
    <x v="4"/>
    <x v="65"/>
    <x v="0"/>
    <x v="1"/>
    <s v="Tesseramento"/>
    <x v="1"/>
    <x v="6"/>
    <x v="0"/>
    <m/>
  </r>
  <r>
    <n v="238682"/>
    <x v="1"/>
    <x v="1"/>
    <x v="1"/>
    <x v="2"/>
    <x v="7"/>
    <x v="195"/>
    <x v="0"/>
    <x v="0"/>
    <s v="Tesseramento"/>
    <x v="1"/>
    <x v="5"/>
    <x v="0"/>
    <m/>
  </r>
  <r>
    <n v="229022"/>
    <x v="1"/>
    <x v="0"/>
    <x v="0"/>
    <x v="3"/>
    <x v="1"/>
    <x v="20"/>
    <x v="0"/>
    <x v="0"/>
    <s v="Tesseramento"/>
    <x v="0"/>
    <x v="5"/>
    <x v="0"/>
    <m/>
  </r>
  <r>
    <n v="116271"/>
    <x v="0"/>
    <x v="0"/>
    <x v="0"/>
    <x v="2"/>
    <x v="7"/>
    <x v="202"/>
    <x v="0"/>
    <x v="1"/>
    <s v="Tesseramento"/>
    <x v="1"/>
    <x v="3"/>
    <x v="0"/>
    <m/>
  </r>
  <r>
    <n v="238668"/>
    <x v="1"/>
    <x v="0"/>
    <x v="1"/>
    <x v="2"/>
    <x v="7"/>
    <x v="202"/>
    <x v="0"/>
    <x v="1"/>
    <s v="Tesseramento"/>
    <x v="1"/>
    <x v="5"/>
    <x v="0"/>
    <m/>
  </r>
  <r>
    <n v="54756"/>
    <x v="0"/>
    <x v="0"/>
    <x v="2"/>
    <x v="0"/>
    <x v="7"/>
    <x v="202"/>
    <x v="0"/>
    <x v="0"/>
    <s v="Tesseramento"/>
    <x v="1"/>
    <x v="3"/>
    <x v="0"/>
    <m/>
  </r>
  <r>
    <n v="239174"/>
    <x v="1"/>
    <x v="0"/>
    <x v="1"/>
    <x v="2"/>
    <x v="7"/>
    <x v="301"/>
    <x v="0"/>
    <x v="0"/>
    <s v="Tesseramento"/>
    <x v="1"/>
    <x v="5"/>
    <x v="0"/>
    <m/>
  </r>
  <r>
    <n v="239171"/>
    <x v="1"/>
    <x v="0"/>
    <x v="1"/>
    <x v="2"/>
    <x v="7"/>
    <x v="301"/>
    <x v="0"/>
    <x v="0"/>
    <s v="Tesseramento"/>
    <x v="1"/>
    <x v="5"/>
    <x v="0"/>
    <m/>
  </r>
  <r>
    <n v="238638"/>
    <x v="0"/>
    <x v="0"/>
    <x v="1"/>
    <x v="2"/>
    <x v="7"/>
    <x v="51"/>
    <x v="0"/>
    <x v="1"/>
    <s v="Tesseramento"/>
    <x v="1"/>
    <x v="3"/>
    <x v="0"/>
    <m/>
  </r>
  <r>
    <n v="238822"/>
    <x v="0"/>
    <x v="1"/>
    <x v="1"/>
    <x v="3"/>
    <x v="4"/>
    <x v="50"/>
    <x v="0"/>
    <x v="0"/>
    <s v="Tesseramento"/>
    <x v="1"/>
    <x v="0"/>
    <x v="0"/>
    <m/>
  </r>
  <r>
    <n v="238684"/>
    <x v="1"/>
    <x v="1"/>
    <x v="1"/>
    <x v="2"/>
    <x v="7"/>
    <x v="195"/>
    <x v="0"/>
    <x v="1"/>
    <s v="Tesseramento"/>
    <x v="1"/>
    <x v="5"/>
    <x v="0"/>
    <m/>
  </r>
  <r>
    <n v="238675"/>
    <x v="0"/>
    <x v="0"/>
    <x v="1"/>
    <x v="1"/>
    <x v="4"/>
    <x v="88"/>
    <x v="0"/>
    <x v="1"/>
    <s v="Tesseramento"/>
    <x v="1"/>
    <x v="4"/>
    <x v="0"/>
    <m/>
  </r>
  <r>
    <n v="238581"/>
    <x v="0"/>
    <x v="1"/>
    <x v="1"/>
    <x v="2"/>
    <x v="4"/>
    <x v="151"/>
    <x v="0"/>
    <x v="1"/>
    <s v="Tesseramento"/>
    <x v="1"/>
    <x v="3"/>
    <x v="0"/>
    <m/>
  </r>
  <r>
    <n v="238676"/>
    <x v="0"/>
    <x v="0"/>
    <x v="1"/>
    <x v="1"/>
    <x v="4"/>
    <x v="88"/>
    <x v="0"/>
    <x v="1"/>
    <s v="Tesseramento"/>
    <x v="1"/>
    <x v="4"/>
    <x v="0"/>
    <m/>
  </r>
  <r>
    <n v="155780"/>
    <x v="0"/>
    <x v="0"/>
    <x v="0"/>
    <x v="0"/>
    <x v="10"/>
    <x v="273"/>
    <x v="0"/>
    <x v="1"/>
    <s v="Tesseramento"/>
    <x v="1"/>
    <x v="4"/>
    <x v="0"/>
    <m/>
  </r>
  <r>
    <n v="126327"/>
    <x v="0"/>
    <x v="0"/>
    <x v="2"/>
    <x v="3"/>
    <x v="10"/>
    <x v="396"/>
    <x v="0"/>
    <x v="1"/>
    <s v="Tesseramento"/>
    <x v="0"/>
    <x v="3"/>
    <x v="0"/>
    <m/>
  </r>
  <r>
    <n v="126326"/>
    <x v="0"/>
    <x v="0"/>
    <x v="2"/>
    <x v="3"/>
    <x v="10"/>
    <x v="396"/>
    <x v="0"/>
    <x v="0"/>
    <s v="Tesseramento"/>
    <x v="0"/>
    <x v="3"/>
    <x v="0"/>
    <m/>
  </r>
  <r>
    <n v="216857"/>
    <x v="1"/>
    <x v="0"/>
    <x v="0"/>
    <x v="1"/>
    <x v="7"/>
    <x v="301"/>
    <x v="0"/>
    <x v="0"/>
    <s v="Tesseramento"/>
    <x v="1"/>
    <x v="5"/>
    <x v="0"/>
    <m/>
  </r>
  <r>
    <n v="216829"/>
    <x v="1"/>
    <x v="0"/>
    <x v="0"/>
    <x v="1"/>
    <x v="7"/>
    <x v="301"/>
    <x v="0"/>
    <x v="1"/>
    <s v="Tesseramento"/>
    <x v="1"/>
    <x v="5"/>
    <x v="0"/>
    <m/>
  </r>
  <r>
    <n v="238816"/>
    <x v="0"/>
    <x v="0"/>
    <x v="1"/>
    <x v="1"/>
    <x v="7"/>
    <x v="41"/>
    <x v="0"/>
    <x v="0"/>
    <s v="Tesseramento"/>
    <x v="1"/>
    <x v="3"/>
    <x v="0"/>
    <m/>
  </r>
  <r>
    <n v="239355"/>
    <x v="0"/>
    <x v="1"/>
    <x v="1"/>
    <x v="1"/>
    <x v="7"/>
    <x v="37"/>
    <x v="0"/>
    <x v="0"/>
    <s v="Tesseramento"/>
    <x v="1"/>
    <x v="0"/>
    <x v="0"/>
    <m/>
  </r>
  <r>
    <n v="238991"/>
    <x v="1"/>
    <x v="0"/>
    <x v="1"/>
    <x v="2"/>
    <x v="4"/>
    <x v="65"/>
    <x v="0"/>
    <x v="0"/>
    <s v="Tesseramento"/>
    <x v="1"/>
    <x v="5"/>
    <x v="0"/>
    <m/>
  </r>
  <r>
    <n v="238616"/>
    <x v="1"/>
    <x v="0"/>
    <x v="1"/>
    <x v="1"/>
    <x v="2"/>
    <x v="55"/>
    <x v="0"/>
    <x v="0"/>
    <s v="Tesseramento"/>
    <x v="1"/>
    <x v="5"/>
    <x v="0"/>
    <m/>
  </r>
  <r>
    <n v="230096"/>
    <x v="0"/>
    <x v="1"/>
    <x v="0"/>
    <x v="1"/>
    <x v="0"/>
    <x v="100"/>
    <x v="0"/>
    <x v="0"/>
    <s v="Tesseramento"/>
    <x v="0"/>
    <x v="1"/>
    <x v="0"/>
    <m/>
  </r>
  <r>
    <n v="238821"/>
    <x v="0"/>
    <x v="1"/>
    <x v="1"/>
    <x v="3"/>
    <x v="10"/>
    <x v="273"/>
    <x v="0"/>
    <x v="0"/>
    <s v="Tesseramento"/>
    <x v="1"/>
    <x v="4"/>
    <x v="0"/>
    <m/>
  </r>
  <r>
    <n v="150088"/>
    <x v="0"/>
    <x v="0"/>
    <x v="2"/>
    <x v="0"/>
    <x v="7"/>
    <x v="51"/>
    <x v="0"/>
    <x v="1"/>
    <s v="Tesseramento"/>
    <x v="1"/>
    <x v="3"/>
    <x v="0"/>
    <m/>
  </r>
  <r>
    <n v="145749"/>
    <x v="0"/>
    <x v="0"/>
    <x v="0"/>
    <x v="1"/>
    <x v="8"/>
    <x v="34"/>
    <x v="0"/>
    <x v="1"/>
    <s v="Tesseramento"/>
    <x v="1"/>
    <x v="0"/>
    <x v="0"/>
    <m/>
  </r>
  <r>
    <n v="239444"/>
    <x v="1"/>
    <x v="1"/>
    <x v="1"/>
    <x v="2"/>
    <x v="1"/>
    <x v="319"/>
    <x v="0"/>
    <x v="1"/>
    <s v="Tesseramento"/>
    <x v="1"/>
    <x v="6"/>
    <x v="0"/>
    <m/>
  </r>
  <r>
    <n v="238768"/>
    <x v="1"/>
    <x v="1"/>
    <x v="1"/>
    <x v="2"/>
    <x v="1"/>
    <x v="319"/>
    <x v="0"/>
    <x v="0"/>
    <s v="Tesseramento"/>
    <x v="1"/>
    <x v="7"/>
    <x v="0"/>
    <m/>
  </r>
  <r>
    <n v="161283"/>
    <x v="0"/>
    <x v="0"/>
    <x v="0"/>
    <x v="0"/>
    <x v="7"/>
    <x v="103"/>
    <x v="0"/>
    <x v="0"/>
    <s v="Tesseramento"/>
    <x v="1"/>
    <x v="0"/>
    <x v="0"/>
    <m/>
  </r>
  <r>
    <n v="218209"/>
    <x v="0"/>
    <x v="0"/>
    <x v="0"/>
    <x v="0"/>
    <x v="7"/>
    <x v="103"/>
    <x v="0"/>
    <x v="1"/>
    <s v="Tesseramento"/>
    <x v="1"/>
    <x v="0"/>
    <x v="0"/>
    <m/>
  </r>
  <r>
    <n v="238656"/>
    <x v="1"/>
    <x v="0"/>
    <x v="1"/>
    <x v="2"/>
    <x v="11"/>
    <x v="186"/>
    <x v="0"/>
    <x v="0"/>
    <s v="Tesseramento"/>
    <x v="0"/>
    <x v="5"/>
    <x v="0"/>
    <m/>
  </r>
  <r>
    <n v="223515"/>
    <x v="1"/>
    <x v="1"/>
    <x v="2"/>
    <x v="1"/>
    <x v="11"/>
    <x v="186"/>
    <x v="0"/>
    <x v="1"/>
    <s v="Tesseramento"/>
    <x v="0"/>
    <x v="5"/>
    <x v="0"/>
    <m/>
  </r>
  <r>
    <n v="33584"/>
    <x v="0"/>
    <x v="0"/>
    <x v="2"/>
    <x v="0"/>
    <x v="7"/>
    <x v="37"/>
    <x v="0"/>
    <x v="0"/>
    <s v="Tesseramento"/>
    <x v="1"/>
    <x v="0"/>
    <x v="0"/>
    <m/>
  </r>
  <r>
    <n v="238736"/>
    <x v="1"/>
    <x v="0"/>
    <x v="1"/>
    <x v="2"/>
    <x v="7"/>
    <x v="150"/>
    <x v="0"/>
    <x v="0"/>
    <s v="Tesseramento"/>
    <x v="1"/>
    <x v="5"/>
    <x v="0"/>
    <m/>
  </r>
  <r>
    <n v="166227"/>
    <x v="0"/>
    <x v="0"/>
    <x v="0"/>
    <x v="1"/>
    <x v="7"/>
    <x v="9"/>
    <x v="0"/>
    <x v="0"/>
    <s v="Tesseramento"/>
    <x v="0"/>
    <x v="1"/>
    <x v="0"/>
    <m/>
  </r>
  <r>
    <n v="238770"/>
    <x v="0"/>
    <x v="0"/>
    <x v="1"/>
    <x v="1"/>
    <x v="7"/>
    <x v="9"/>
    <x v="0"/>
    <x v="1"/>
    <s v="Tesseramento"/>
    <x v="0"/>
    <x v="0"/>
    <x v="0"/>
    <m/>
  </r>
  <r>
    <n v="7370"/>
    <x v="0"/>
    <x v="0"/>
    <x v="0"/>
    <x v="0"/>
    <x v="9"/>
    <x v="19"/>
    <x v="0"/>
    <x v="1"/>
    <s v="Tesseramento"/>
    <x v="1"/>
    <x v="4"/>
    <x v="0"/>
    <m/>
  </r>
  <r>
    <n v="7371"/>
    <x v="0"/>
    <x v="0"/>
    <x v="0"/>
    <x v="0"/>
    <x v="9"/>
    <x v="19"/>
    <x v="0"/>
    <x v="0"/>
    <s v="Tesseramento"/>
    <x v="1"/>
    <x v="4"/>
    <x v="0"/>
    <m/>
  </r>
  <r>
    <n v="143240"/>
    <x v="0"/>
    <x v="0"/>
    <x v="0"/>
    <x v="0"/>
    <x v="11"/>
    <x v="132"/>
    <x v="0"/>
    <x v="0"/>
    <s v="Tesseramento"/>
    <x v="1"/>
    <x v="1"/>
    <x v="0"/>
    <m/>
  </r>
  <r>
    <n v="239166"/>
    <x v="0"/>
    <x v="0"/>
    <x v="1"/>
    <x v="1"/>
    <x v="10"/>
    <x v="228"/>
    <x v="0"/>
    <x v="0"/>
    <s v="Tesseramento"/>
    <x v="1"/>
    <x v="0"/>
    <x v="0"/>
    <m/>
  </r>
  <r>
    <n v="117769"/>
    <x v="0"/>
    <x v="0"/>
    <x v="0"/>
    <x v="0"/>
    <x v="2"/>
    <x v="71"/>
    <x v="0"/>
    <x v="0"/>
    <s v="Tesseramento"/>
    <x v="1"/>
    <x v="0"/>
    <x v="0"/>
    <m/>
  </r>
  <r>
    <n v="238997"/>
    <x v="0"/>
    <x v="0"/>
    <x v="1"/>
    <x v="1"/>
    <x v="11"/>
    <x v="132"/>
    <x v="0"/>
    <x v="1"/>
    <s v="Tesseramento"/>
    <x v="1"/>
    <x v="0"/>
    <x v="0"/>
    <m/>
  </r>
  <r>
    <n v="162948"/>
    <x v="0"/>
    <x v="0"/>
    <x v="0"/>
    <x v="0"/>
    <x v="4"/>
    <x v="68"/>
    <x v="0"/>
    <x v="0"/>
    <s v="Tesseramento"/>
    <x v="1"/>
    <x v="0"/>
    <x v="0"/>
    <m/>
  </r>
  <r>
    <n v="187939"/>
    <x v="0"/>
    <x v="1"/>
    <x v="0"/>
    <x v="3"/>
    <x v="2"/>
    <x v="42"/>
    <x v="0"/>
    <x v="0"/>
    <s v="Tesseramento"/>
    <x v="1"/>
    <x v="0"/>
    <x v="0"/>
    <m/>
  </r>
  <r>
    <n v="197968"/>
    <x v="1"/>
    <x v="0"/>
    <x v="2"/>
    <x v="1"/>
    <x v="2"/>
    <x v="42"/>
    <x v="0"/>
    <x v="0"/>
    <s v="Tesseramento"/>
    <x v="1"/>
    <x v="6"/>
    <x v="0"/>
    <m/>
  </r>
  <r>
    <n v="238998"/>
    <x v="0"/>
    <x v="0"/>
    <x v="1"/>
    <x v="1"/>
    <x v="11"/>
    <x v="132"/>
    <x v="0"/>
    <x v="0"/>
    <s v="Tesseramento"/>
    <x v="1"/>
    <x v="1"/>
    <x v="0"/>
    <m/>
  </r>
  <r>
    <n v="232828"/>
    <x v="0"/>
    <x v="1"/>
    <x v="0"/>
    <x v="1"/>
    <x v="7"/>
    <x v="181"/>
    <x v="0"/>
    <x v="1"/>
    <s v="Tesseramento"/>
    <x v="1"/>
    <x v="3"/>
    <x v="0"/>
    <m/>
  </r>
  <r>
    <n v="98148"/>
    <x v="0"/>
    <x v="0"/>
    <x v="0"/>
    <x v="0"/>
    <x v="2"/>
    <x v="55"/>
    <x v="0"/>
    <x v="0"/>
    <s v="Tesseramento"/>
    <x v="1"/>
    <x v="1"/>
    <x v="0"/>
    <m/>
  </r>
  <r>
    <n v="69830"/>
    <x v="0"/>
    <x v="0"/>
    <x v="0"/>
    <x v="0"/>
    <x v="8"/>
    <x v="92"/>
    <x v="0"/>
    <x v="0"/>
    <s v="Tesseramento"/>
    <x v="1"/>
    <x v="3"/>
    <x v="0"/>
    <m/>
  </r>
  <r>
    <n v="194771"/>
    <x v="0"/>
    <x v="0"/>
    <x v="2"/>
    <x v="2"/>
    <x v="2"/>
    <x v="42"/>
    <x v="0"/>
    <x v="0"/>
    <s v="Tesseramento"/>
    <x v="1"/>
    <x v="4"/>
    <x v="0"/>
    <m/>
  </r>
  <r>
    <n v="139190"/>
    <x v="0"/>
    <x v="0"/>
    <x v="0"/>
    <x v="0"/>
    <x v="8"/>
    <x v="92"/>
    <x v="0"/>
    <x v="0"/>
    <s v="Tesseramento"/>
    <x v="1"/>
    <x v="0"/>
    <x v="0"/>
    <m/>
  </r>
  <r>
    <n v="72051"/>
    <x v="0"/>
    <x v="0"/>
    <x v="0"/>
    <x v="0"/>
    <x v="8"/>
    <x v="92"/>
    <x v="0"/>
    <x v="0"/>
    <s v="Tesseramento"/>
    <x v="1"/>
    <x v="0"/>
    <x v="0"/>
    <m/>
  </r>
  <r>
    <n v="194772"/>
    <x v="0"/>
    <x v="0"/>
    <x v="2"/>
    <x v="2"/>
    <x v="2"/>
    <x v="42"/>
    <x v="0"/>
    <x v="1"/>
    <s v="Tesseramento"/>
    <x v="1"/>
    <x v="4"/>
    <x v="0"/>
    <m/>
  </r>
  <r>
    <n v="226652"/>
    <x v="1"/>
    <x v="0"/>
    <x v="0"/>
    <x v="1"/>
    <x v="1"/>
    <x v="320"/>
    <x v="0"/>
    <x v="0"/>
    <s v="Tesseramento"/>
    <x v="1"/>
    <x v="5"/>
    <x v="0"/>
    <m/>
  </r>
  <r>
    <n v="197484"/>
    <x v="1"/>
    <x v="0"/>
    <x v="2"/>
    <x v="2"/>
    <x v="2"/>
    <x v="42"/>
    <x v="0"/>
    <x v="1"/>
    <s v="Tesseramento"/>
    <x v="1"/>
    <x v="5"/>
    <x v="0"/>
    <m/>
  </r>
  <r>
    <n v="64084"/>
    <x v="0"/>
    <x v="0"/>
    <x v="0"/>
    <x v="0"/>
    <x v="9"/>
    <x v="19"/>
    <x v="0"/>
    <x v="0"/>
    <s v="Tesseramento"/>
    <x v="1"/>
    <x v="4"/>
    <x v="0"/>
    <m/>
  </r>
  <r>
    <n v="64085"/>
    <x v="0"/>
    <x v="0"/>
    <x v="0"/>
    <x v="0"/>
    <x v="9"/>
    <x v="19"/>
    <x v="0"/>
    <x v="1"/>
    <s v="Tesseramento"/>
    <x v="1"/>
    <x v="4"/>
    <x v="0"/>
    <m/>
  </r>
  <r>
    <n v="150547"/>
    <x v="0"/>
    <x v="0"/>
    <x v="0"/>
    <x v="0"/>
    <x v="4"/>
    <x v="184"/>
    <x v="0"/>
    <x v="0"/>
    <s v="Tesseramento"/>
    <x v="0"/>
    <x v="0"/>
    <x v="0"/>
    <m/>
  </r>
  <r>
    <n v="238634"/>
    <x v="1"/>
    <x v="0"/>
    <x v="1"/>
    <x v="2"/>
    <x v="2"/>
    <x v="42"/>
    <x v="0"/>
    <x v="1"/>
    <s v="Tesseramento"/>
    <x v="1"/>
    <x v="5"/>
    <x v="0"/>
    <m/>
  </r>
  <r>
    <n v="158217"/>
    <x v="0"/>
    <x v="0"/>
    <x v="2"/>
    <x v="1"/>
    <x v="12"/>
    <x v="254"/>
    <x v="0"/>
    <x v="0"/>
    <s v="Tesseramento"/>
    <x v="0"/>
    <x v="0"/>
    <x v="0"/>
    <m/>
  </r>
  <r>
    <n v="238755"/>
    <x v="0"/>
    <x v="1"/>
    <x v="1"/>
    <x v="3"/>
    <x v="4"/>
    <x v="184"/>
    <x v="0"/>
    <x v="1"/>
    <s v="Tesseramento"/>
    <x v="0"/>
    <x v="3"/>
    <x v="0"/>
    <m/>
  </r>
  <r>
    <n v="238613"/>
    <x v="0"/>
    <x v="0"/>
    <x v="1"/>
    <x v="2"/>
    <x v="4"/>
    <x v="271"/>
    <x v="0"/>
    <x v="0"/>
    <s v="Tesseramento"/>
    <x v="1"/>
    <x v="3"/>
    <x v="0"/>
    <m/>
  </r>
  <r>
    <n v="211105"/>
    <x v="0"/>
    <x v="1"/>
    <x v="0"/>
    <x v="1"/>
    <x v="7"/>
    <x v="37"/>
    <x v="0"/>
    <x v="0"/>
    <s v="Tesseramento"/>
    <x v="1"/>
    <x v="1"/>
    <x v="0"/>
    <m/>
  </r>
  <r>
    <n v="211106"/>
    <x v="0"/>
    <x v="1"/>
    <x v="0"/>
    <x v="0"/>
    <x v="7"/>
    <x v="37"/>
    <x v="0"/>
    <x v="0"/>
    <s v="Tesseramento"/>
    <x v="1"/>
    <x v="1"/>
    <x v="0"/>
    <m/>
  </r>
  <r>
    <n v="238714"/>
    <x v="0"/>
    <x v="0"/>
    <x v="1"/>
    <x v="2"/>
    <x v="4"/>
    <x v="271"/>
    <x v="0"/>
    <x v="0"/>
    <s v="Tesseramento"/>
    <x v="1"/>
    <x v="4"/>
    <x v="0"/>
    <m/>
  </r>
  <r>
    <n v="52125"/>
    <x v="0"/>
    <x v="0"/>
    <x v="0"/>
    <x v="0"/>
    <x v="10"/>
    <x v="306"/>
    <x v="0"/>
    <x v="0"/>
    <s v="Tesseramento"/>
    <x v="1"/>
    <x v="1"/>
    <x v="0"/>
    <m/>
  </r>
  <r>
    <n v="238652"/>
    <x v="0"/>
    <x v="1"/>
    <x v="1"/>
    <x v="3"/>
    <x v="7"/>
    <x v="168"/>
    <x v="0"/>
    <x v="0"/>
    <s v="Tesseramento"/>
    <x v="1"/>
    <x v="4"/>
    <x v="0"/>
    <m/>
  </r>
  <r>
    <n v="4616"/>
    <x v="0"/>
    <x v="0"/>
    <x v="0"/>
    <x v="0"/>
    <x v="7"/>
    <x v="103"/>
    <x v="0"/>
    <x v="0"/>
    <s v="Tesseramento"/>
    <x v="1"/>
    <x v="4"/>
    <x v="0"/>
    <m/>
  </r>
  <r>
    <n v="223503"/>
    <x v="1"/>
    <x v="0"/>
    <x v="0"/>
    <x v="2"/>
    <x v="10"/>
    <x v="306"/>
    <x v="0"/>
    <x v="0"/>
    <s v="Tesseramento"/>
    <x v="1"/>
    <x v="6"/>
    <x v="0"/>
    <m/>
  </r>
  <r>
    <n v="238615"/>
    <x v="0"/>
    <x v="0"/>
    <x v="1"/>
    <x v="3"/>
    <x v="10"/>
    <x v="63"/>
    <x v="0"/>
    <x v="1"/>
    <s v="Tesseramento"/>
    <x v="0"/>
    <x v="0"/>
    <x v="0"/>
    <m/>
  </r>
  <r>
    <n v="229386"/>
    <x v="1"/>
    <x v="0"/>
    <x v="0"/>
    <x v="3"/>
    <x v="4"/>
    <x v="88"/>
    <x v="0"/>
    <x v="1"/>
    <s v="Tesseramento"/>
    <x v="1"/>
    <x v="6"/>
    <x v="0"/>
    <m/>
  </r>
  <r>
    <n v="29856"/>
    <x v="0"/>
    <x v="0"/>
    <x v="0"/>
    <x v="0"/>
    <x v="4"/>
    <x v="271"/>
    <x v="0"/>
    <x v="0"/>
    <s v="Tesseramento"/>
    <x v="1"/>
    <x v="0"/>
    <x v="0"/>
    <m/>
  </r>
  <r>
    <n v="29858"/>
    <x v="0"/>
    <x v="0"/>
    <x v="0"/>
    <x v="2"/>
    <x v="4"/>
    <x v="271"/>
    <x v="0"/>
    <x v="1"/>
    <s v="Tesseramento"/>
    <x v="1"/>
    <x v="3"/>
    <x v="0"/>
    <m/>
  </r>
  <r>
    <n v="239356"/>
    <x v="0"/>
    <x v="1"/>
    <x v="1"/>
    <x v="2"/>
    <x v="7"/>
    <x v="37"/>
    <x v="0"/>
    <x v="0"/>
    <s v="Tesseramento"/>
    <x v="1"/>
    <x v="3"/>
    <x v="0"/>
    <m/>
  </r>
  <r>
    <n v="238743"/>
    <x v="0"/>
    <x v="0"/>
    <x v="1"/>
    <x v="1"/>
    <x v="11"/>
    <x v="130"/>
    <x v="0"/>
    <x v="0"/>
    <s v="Tesseramento"/>
    <x v="1"/>
    <x v="1"/>
    <x v="0"/>
    <m/>
  </r>
  <r>
    <n v="50141"/>
    <x v="0"/>
    <x v="0"/>
    <x v="0"/>
    <x v="0"/>
    <x v="5"/>
    <x v="6"/>
    <x v="0"/>
    <x v="1"/>
    <s v="Tesseramento"/>
    <x v="0"/>
    <x v="3"/>
    <x v="0"/>
    <m/>
  </r>
  <r>
    <n v="156813"/>
    <x v="0"/>
    <x v="0"/>
    <x v="0"/>
    <x v="1"/>
    <x v="10"/>
    <x v="63"/>
    <x v="0"/>
    <x v="0"/>
    <s v="Tesseramento"/>
    <x v="0"/>
    <x v="1"/>
    <x v="0"/>
    <m/>
  </r>
  <r>
    <n v="238640"/>
    <x v="0"/>
    <x v="0"/>
    <x v="1"/>
    <x v="3"/>
    <x v="2"/>
    <x v="71"/>
    <x v="0"/>
    <x v="0"/>
    <s v="Tesseramento"/>
    <x v="1"/>
    <x v="1"/>
    <x v="0"/>
    <m/>
  </r>
  <r>
    <n v="238639"/>
    <x v="0"/>
    <x v="0"/>
    <x v="1"/>
    <x v="2"/>
    <x v="2"/>
    <x v="71"/>
    <x v="0"/>
    <x v="0"/>
    <s v="Tesseramento"/>
    <x v="1"/>
    <x v="0"/>
    <x v="0"/>
    <m/>
  </r>
  <r>
    <n v="238641"/>
    <x v="0"/>
    <x v="0"/>
    <x v="1"/>
    <x v="2"/>
    <x v="2"/>
    <x v="71"/>
    <x v="0"/>
    <x v="0"/>
    <s v="Tesseramento"/>
    <x v="1"/>
    <x v="0"/>
    <x v="0"/>
    <m/>
  </r>
  <r>
    <n v="216900"/>
    <x v="0"/>
    <x v="0"/>
    <x v="0"/>
    <x v="0"/>
    <x v="7"/>
    <x v="103"/>
    <x v="0"/>
    <x v="0"/>
    <s v="Tesseramento"/>
    <x v="1"/>
    <x v="0"/>
    <x v="0"/>
    <m/>
  </r>
  <r>
    <n v="156357"/>
    <x v="0"/>
    <x v="0"/>
    <x v="0"/>
    <x v="0"/>
    <x v="7"/>
    <x v="103"/>
    <x v="0"/>
    <x v="0"/>
    <s v="Tesseramento"/>
    <x v="1"/>
    <x v="3"/>
    <x v="0"/>
    <m/>
  </r>
  <r>
    <n v="4671"/>
    <x v="0"/>
    <x v="0"/>
    <x v="0"/>
    <x v="0"/>
    <x v="7"/>
    <x v="103"/>
    <x v="0"/>
    <x v="1"/>
    <s v="Tesseramento"/>
    <x v="1"/>
    <x v="4"/>
    <x v="0"/>
    <m/>
  </r>
  <r>
    <n v="164639"/>
    <x v="0"/>
    <x v="0"/>
    <x v="0"/>
    <x v="0"/>
    <x v="7"/>
    <x v="103"/>
    <x v="0"/>
    <x v="0"/>
    <s v="Tesseramento"/>
    <x v="1"/>
    <x v="0"/>
    <x v="0"/>
    <m/>
  </r>
  <r>
    <n v="4519"/>
    <x v="0"/>
    <x v="0"/>
    <x v="0"/>
    <x v="0"/>
    <x v="7"/>
    <x v="103"/>
    <x v="0"/>
    <x v="0"/>
    <s v="Tesseramento"/>
    <x v="1"/>
    <x v="4"/>
    <x v="0"/>
    <m/>
  </r>
  <r>
    <n v="238670"/>
    <x v="0"/>
    <x v="0"/>
    <x v="1"/>
    <x v="2"/>
    <x v="8"/>
    <x v="115"/>
    <x v="0"/>
    <x v="0"/>
    <s v="Tesseramento"/>
    <x v="1"/>
    <x v="0"/>
    <x v="0"/>
    <m/>
  </r>
  <r>
    <n v="146070"/>
    <x v="0"/>
    <x v="0"/>
    <x v="0"/>
    <x v="0"/>
    <x v="8"/>
    <x v="115"/>
    <x v="0"/>
    <x v="0"/>
    <s v="Tesseramento"/>
    <x v="1"/>
    <x v="3"/>
    <x v="0"/>
    <m/>
  </r>
  <r>
    <n v="160161"/>
    <x v="0"/>
    <x v="0"/>
    <x v="2"/>
    <x v="0"/>
    <x v="8"/>
    <x v="115"/>
    <x v="0"/>
    <x v="0"/>
    <s v="Tesseramento"/>
    <x v="1"/>
    <x v="0"/>
    <x v="0"/>
    <m/>
  </r>
  <r>
    <n v="202143"/>
    <x v="0"/>
    <x v="0"/>
    <x v="0"/>
    <x v="3"/>
    <x v="8"/>
    <x v="115"/>
    <x v="0"/>
    <x v="1"/>
    <s v="Tesseramento"/>
    <x v="1"/>
    <x v="3"/>
    <x v="0"/>
    <m/>
  </r>
  <r>
    <n v="7388"/>
    <x v="0"/>
    <x v="0"/>
    <x v="0"/>
    <x v="1"/>
    <x v="9"/>
    <x v="19"/>
    <x v="0"/>
    <x v="1"/>
    <s v="Tesseramento"/>
    <x v="1"/>
    <x v="4"/>
    <x v="0"/>
    <m/>
  </r>
  <r>
    <n v="238669"/>
    <x v="0"/>
    <x v="0"/>
    <x v="1"/>
    <x v="2"/>
    <x v="8"/>
    <x v="115"/>
    <x v="0"/>
    <x v="0"/>
    <s v="Tesseramento"/>
    <x v="1"/>
    <x v="4"/>
    <x v="0"/>
    <m/>
  </r>
  <r>
    <n v="110564"/>
    <x v="0"/>
    <x v="0"/>
    <x v="0"/>
    <x v="1"/>
    <x v="16"/>
    <x v="90"/>
    <x v="0"/>
    <x v="0"/>
    <s v="Tesseramento"/>
    <x v="1"/>
    <x v="1"/>
    <x v="0"/>
    <m/>
  </r>
  <r>
    <n v="56648"/>
    <x v="0"/>
    <x v="0"/>
    <x v="0"/>
    <x v="0"/>
    <x v="4"/>
    <x v="149"/>
    <x v="0"/>
    <x v="0"/>
    <s v="Tesseramento"/>
    <x v="1"/>
    <x v="4"/>
    <x v="0"/>
    <m/>
  </r>
  <r>
    <n v="61059"/>
    <x v="0"/>
    <x v="0"/>
    <x v="0"/>
    <x v="0"/>
    <x v="4"/>
    <x v="149"/>
    <x v="0"/>
    <x v="0"/>
    <s v="Tesseramento"/>
    <x v="1"/>
    <x v="4"/>
    <x v="0"/>
    <m/>
  </r>
  <r>
    <n v="238619"/>
    <x v="0"/>
    <x v="1"/>
    <x v="1"/>
    <x v="3"/>
    <x v="4"/>
    <x v="149"/>
    <x v="0"/>
    <x v="0"/>
    <s v="Tesseramento"/>
    <x v="1"/>
    <x v="0"/>
    <x v="0"/>
    <m/>
  </r>
  <r>
    <n v="56709"/>
    <x v="0"/>
    <x v="0"/>
    <x v="0"/>
    <x v="0"/>
    <x v="8"/>
    <x v="246"/>
    <x v="0"/>
    <x v="0"/>
    <s v="Tesseramento"/>
    <x v="1"/>
    <x v="0"/>
    <x v="0"/>
    <m/>
  </r>
  <r>
    <n v="139431"/>
    <x v="0"/>
    <x v="0"/>
    <x v="0"/>
    <x v="1"/>
    <x v="0"/>
    <x v="76"/>
    <x v="0"/>
    <x v="1"/>
    <s v="Tesseramento"/>
    <x v="0"/>
    <x v="4"/>
    <x v="0"/>
    <m/>
  </r>
  <r>
    <n v="238746"/>
    <x v="0"/>
    <x v="0"/>
    <x v="1"/>
    <x v="3"/>
    <x v="4"/>
    <x v="219"/>
    <x v="0"/>
    <x v="0"/>
    <s v="Tesseramento"/>
    <x v="0"/>
    <x v="1"/>
    <x v="0"/>
    <m/>
  </r>
  <r>
    <n v="238747"/>
    <x v="0"/>
    <x v="0"/>
    <x v="1"/>
    <x v="3"/>
    <x v="4"/>
    <x v="219"/>
    <x v="0"/>
    <x v="0"/>
    <s v="Tesseramento"/>
    <x v="0"/>
    <x v="1"/>
    <x v="0"/>
    <m/>
  </r>
  <r>
    <n v="238744"/>
    <x v="0"/>
    <x v="0"/>
    <x v="1"/>
    <x v="1"/>
    <x v="4"/>
    <x v="219"/>
    <x v="0"/>
    <x v="1"/>
    <s v="Tesseramento"/>
    <x v="0"/>
    <x v="3"/>
    <x v="0"/>
    <m/>
  </r>
  <r>
    <n v="224855"/>
    <x v="0"/>
    <x v="0"/>
    <x v="0"/>
    <x v="1"/>
    <x v="7"/>
    <x v="74"/>
    <x v="0"/>
    <x v="0"/>
    <s v="Tesseramento"/>
    <x v="1"/>
    <x v="1"/>
    <x v="0"/>
    <m/>
  </r>
  <r>
    <n v="238709"/>
    <x v="0"/>
    <x v="0"/>
    <x v="1"/>
    <x v="2"/>
    <x v="7"/>
    <x v="74"/>
    <x v="0"/>
    <x v="0"/>
    <s v="Tesseramento"/>
    <x v="1"/>
    <x v="0"/>
    <x v="0"/>
    <m/>
  </r>
  <r>
    <n v="239434"/>
    <x v="0"/>
    <x v="1"/>
    <x v="1"/>
    <x v="1"/>
    <x v="3"/>
    <x v="85"/>
    <x v="0"/>
    <x v="0"/>
    <s v="Tesseramento"/>
    <x v="1"/>
    <x v="3"/>
    <x v="0"/>
    <m/>
  </r>
  <r>
    <n v="153329"/>
    <x v="0"/>
    <x v="0"/>
    <x v="0"/>
    <x v="0"/>
    <x v="11"/>
    <x v="325"/>
    <x v="0"/>
    <x v="0"/>
    <s v="Tesseramento"/>
    <x v="1"/>
    <x v="0"/>
    <x v="0"/>
    <m/>
  </r>
  <r>
    <n v="238621"/>
    <x v="0"/>
    <x v="0"/>
    <x v="1"/>
    <x v="3"/>
    <x v="10"/>
    <x v="295"/>
    <x v="0"/>
    <x v="1"/>
    <s v="Tesseramento"/>
    <x v="0"/>
    <x v="0"/>
    <x v="0"/>
    <m/>
  </r>
  <r>
    <n v="238622"/>
    <x v="0"/>
    <x v="0"/>
    <x v="1"/>
    <x v="3"/>
    <x v="10"/>
    <x v="295"/>
    <x v="0"/>
    <x v="0"/>
    <s v="Tesseramento"/>
    <x v="0"/>
    <x v="0"/>
    <x v="0"/>
    <m/>
  </r>
  <r>
    <n v="238624"/>
    <x v="0"/>
    <x v="0"/>
    <x v="1"/>
    <x v="3"/>
    <x v="10"/>
    <x v="295"/>
    <x v="0"/>
    <x v="0"/>
    <s v="Tesseramento"/>
    <x v="0"/>
    <x v="3"/>
    <x v="0"/>
    <m/>
  </r>
  <r>
    <n v="238623"/>
    <x v="0"/>
    <x v="0"/>
    <x v="1"/>
    <x v="3"/>
    <x v="10"/>
    <x v="295"/>
    <x v="0"/>
    <x v="1"/>
    <s v="Tesseramento"/>
    <x v="0"/>
    <x v="4"/>
    <x v="0"/>
    <m/>
  </r>
  <r>
    <n v="239172"/>
    <x v="1"/>
    <x v="0"/>
    <x v="1"/>
    <x v="2"/>
    <x v="7"/>
    <x v="301"/>
    <x v="0"/>
    <x v="1"/>
    <s v="Tesseramento"/>
    <x v="1"/>
    <x v="5"/>
    <x v="0"/>
    <m/>
  </r>
  <r>
    <n v="109353"/>
    <x v="1"/>
    <x v="0"/>
    <x v="0"/>
    <x v="0"/>
    <x v="7"/>
    <x v="51"/>
    <x v="0"/>
    <x v="1"/>
    <s v="Tesseramento"/>
    <x v="1"/>
    <x v="2"/>
    <x v="0"/>
    <m/>
  </r>
  <r>
    <n v="238629"/>
    <x v="0"/>
    <x v="0"/>
    <x v="1"/>
    <x v="2"/>
    <x v="7"/>
    <x v="242"/>
    <x v="0"/>
    <x v="0"/>
    <s v="Tesseramento"/>
    <x v="0"/>
    <x v="0"/>
    <x v="0"/>
    <m/>
  </r>
  <r>
    <n v="239177"/>
    <x v="1"/>
    <x v="0"/>
    <x v="1"/>
    <x v="1"/>
    <x v="7"/>
    <x v="301"/>
    <x v="0"/>
    <x v="0"/>
    <s v="Tesseramento"/>
    <x v="1"/>
    <x v="5"/>
    <x v="0"/>
    <m/>
  </r>
  <r>
    <n v="219896"/>
    <x v="1"/>
    <x v="0"/>
    <x v="0"/>
    <x v="3"/>
    <x v="4"/>
    <x v="18"/>
    <x v="0"/>
    <x v="1"/>
    <s v="Tesseramento"/>
    <x v="1"/>
    <x v="6"/>
    <x v="0"/>
    <m/>
  </r>
  <r>
    <n v="189513"/>
    <x v="0"/>
    <x v="1"/>
    <x v="2"/>
    <x v="3"/>
    <x v="11"/>
    <x v="91"/>
    <x v="0"/>
    <x v="0"/>
    <s v="Tesseramento"/>
    <x v="1"/>
    <x v="0"/>
    <x v="0"/>
    <m/>
  </r>
  <r>
    <n v="137811"/>
    <x v="0"/>
    <x v="0"/>
    <x v="2"/>
    <x v="2"/>
    <x v="7"/>
    <x v="150"/>
    <x v="0"/>
    <x v="1"/>
    <s v="Tesseramento"/>
    <x v="1"/>
    <x v="4"/>
    <x v="0"/>
    <m/>
  </r>
  <r>
    <n v="77163"/>
    <x v="0"/>
    <x v="0"/>
    <x v="0"/>
    <x v="2"/>
    <x v="7"/>
    <x v="150"/>
    <x v="0"/>
    <x v="0"/>
    <s v="Tesseramento"/>
    <x v="1"/>
    <x v="3"/>
    <x v="0"/>
    <m/>
  </r>
  <r>
    <n v="96510"/>
    <x v="0"/>
    <x v="0"/>
    <x v="0"/>
    <x v="2"/>
    <x v="7"/>
    <x v="150"/>
    <x v="0"/>
    <x v="1"/>
    <s v="Tesseramento"/>
    <x v="1"/>
    <x v="1"/>
    <x v="0"/>
    <m/>
  </r>
  <r>
    <n v="106131"/>
    <x v="1"/>
    <x v="0"/>
    <x v="0"/>
    <x v="2"/>
    <x v="7"/>
    <x v="150"/>
    <x v="0"/>
    <x v="1"/>
    <s v="Tesseramento"/>
    <x v="1"/>
    <x v="2"/>
    <x v="0"/>
    <m/>
  </r>
  <r>
    <n v="77162"/>
    <x v="0"/>
    <x v="0"/>
    <x v="0"/>
    <x v="2"/>
    <x v="7"/>
    <x v="150"/>
    <x v="0"/>
    <x v="1"/>
    <s v="Tesseramento"/>
    <x v="1"/>
    <x v="3"/>
    <x v="0"/>
    <m/>
  </r>
  <r>
    <n v="57459"/>
    <x v="0"/>
    <x v="0"/>
    <x v="2"/>
    <x v="1"/>
    <x v="7"/>
    <x v="150"/>
    <x v="0"/>
    <x v="1"/>
    <s v="Tesseramento"/>
    <x v="1"/>
    <x v="3"/>
    <x v="0"/>
    <m/>
  </r>
  <r>
    <n v="184558"/>
    <x v="0"/>
    <x v="0"/>
    <x v="0"/>
    <x v="0"/>
    <x v="4"/>
    <x v="330"/>
    <x v="0"/>
    <x v="0"/>
    <s v="Tesseramento"/>
    <x v="1"/>
    <x v="0"/>
    <x v="0"/>
    <m/>
  </r>
  <r>
    <n v="111937"/>
    <x v="0"/>
    <x v="0"/>
    <x v="0"/>
    <x v="2"/>
    <x v="4"/>
    <x v="330"/>
    <x v="0"/>
    <x v="0"/>
    <s v="Tesseramento"/>
    <x v="1"/>
    <x v="0"/>
    <x v="0"/>
    <m/>
  </r>
  <r>
    <n v="223403"/>
    <x v="0"/>
    <x v="0"/>
    <x v="0"/>
    <x v="0"/>
    <x v="4"/>
    <x v="330"/>
    <x v="0"/>
    <x v="0"/>
    <s v="Tesseramento"/>
    <x v="1"/>
    <x v="1"/>
    <x v="0"/>
    <m/>
  </r>
  <r>
    <n v="34896"/>
    <x v="0"/>
    <x v="0"/>
    <x v="0"/>
    <x v="0"/>
    <x v="4"/>
    <x v="330"/>
    <x v="0"/>
    <x v="0"/>
    <s v="Tesseramento"/>
    <x v="1"/>
    <x v="4"/>
    <x v="0"/>
    <m/>
  </r>
  <r>
    <n v="14286"/>
    <x v="0"/>
    <x v="0"/>
    <x v="0"/>
    <x v="0"/>
    <x v="4"/>
    <x v="330"/>
    <x v="0"/>
    <x v="0"/>
    <s v="Tesseramento"/>
    <x v="1"/>
    <x v="1"/>
    <x v="0"/>
    <m/>
  </r>
  <r>
    <n v="214898"/>
    <x v="1"/>
    <x v="0"/>
    <x v="0"/>
    <x v="3"/>
    <x v="12"/>
    <x v="148"/>
    <x v="0"/>
    <x v="0"/>
    <s v="Tesseramento"/>
    <x v="1"/>
    <x v="6"/>
    <x v="0"/>
    <m/>
  </r>
  <r>
    <n v="213280"/>
    <x v="0"/>
    <x v="0"/>
    <x v="0"/>
    <x v="1"/>
    <x v="4"/>
    <x v="330"/>
    <x v="0"/>
    <x v="1"/>
    <s v="Tesseramento"/>
    <x v="1"/>
    <x v="0"/>
    <x v="0"/>
    <m/>
  </r>
  <r>
    <n v="114276"/>
    <x v="0"/>
    <x v="0"/>
    <x v="2"/>
    <x v="3"/>
    <x v="12"/>
    <x v="148"/>
    <x v="0"/>
    <x v="1"/>
    <s v="Tesseramento"/>
    <x v="1"/>
    <x v="0"/>
    <x v="0"/>
    <m/>
  </r>
  <r>
    <n v="239176"/>
    <x v="1"/>
    <x v="0"/>
    <x v="1"/>
    <x v="2"/>
    <x v="7"/>
    <x v="301"/>
    <x v="0"/>
    <x v="0"/>
    <s v="Tesseramento"/>
    <x v="1"/>
    <x v="5"/>
    <x v="0"/>
    <m/>
  </r>
  <r>
    <n v="239173"/>
    <x v="1"/>
    <x v="0"/>
    <x v="1"/>
    <x v="2"/>
    <x v="7"/>
    <x v="301"/>
    <x v="0"/>
    <x v="0"/>
    <s v="Tesseramento"/>
    <x v="1"/>
    <x v="2"/>
    <x v="0"/>
    <m/>
  </r>
  <r>
    <n v="239151"/>
    <x v="0"/>
    <x v="1"/>
    <x v="1"/>
    <x v="2"/>
    <x v="11"/>
    <x v="174"/>
    <x v="0"/>
    <x v="0"/>
    <s v="Tesseramento"/>
    <x v="3"/>
    <x v="0"/>
    <x v="0"/>
    <m/>
  </r>
  <r>
    <n v="238643"/>
    <x v="1"/>
    <x v="1"/>
    <x v="1"/>
    <x v="2"/>
    <x v="12"/>
    <x v="27"/>
    <x v="0"/>
    <x v="0"/>
    <s v="Tesseramento"/>
    <x v="1"/>
    <x v="5"/>
    <x v="0"/>
    <m/>
  </r>
  <r>
    <n v="239152"/>
    <x v="0"/>
    <x v="1"/>
    <x v="1"/>
    <x v="2"/>
    <x v="11"/>
    <x v="174"/>
    <x v="0"/>
    <x v="1"/>
    <s v="Tesseramento"/>
    <x v="3"/>
    <x v="0"/>
    <x v="0"/>
    <m/>
  </r>
  <r>
    <n v="7287"/>
    <x v="0"/>
    <x v="0"/>
    <x v="0"/>
    <x v="0"/>
    <x v="1"/>
    <x v="1"/>
    <x v="0"/>
    <x v="0"/>
    <s v="Tesseramento"/>
    <x v="0"/>
    <x v="4"/>
    <x v="0"/>
    <m/>
  </r>
  <r>
    <n v="153282"/>
    <x v="0"/>
    <x v="1"/>
    <x v="0"/>
    <x v="0"/>
    <x v="8"/>
    <x v="393"/>
    <x v="0"/>
    <x v="0"/>
    <s v="Tesseramento"/>
    <x v="1"/>
    <x v="0"/>
    <x v="0"/>
    <m/>
  </r>
  <r>
    <n v="238701"/>
    <x v="0"/>
    <x v="0"/>
    <x v="1"/>
    <x v="0"/>
    <x v="5"/>
    <x v="317"/>
    <x v="0"/>
    <x v="0"/>
    <s v="Tesseramento"/>
    <x v="1"/>
    <x v="3"/>
    <x v="0"/>
    <m/>
  </r>
  <r>
    <n v="238702"/>
    <x v="0"/>
    <x v="0"/>
    <x v="1"/>
    <x v="0"/>
    <x v="5"/>
    <x v="317"/>
    <x v="0"/>
    <x v="0"/>
    <s v="Tesseramento"/>
    <x v="1"/>
    <x v="0"/>
    <x v="0"/>
    <m/>
  </r>
  <r>
    <n v="238700"/>
    <x v="0"/>
    <x v="0"/>
    <x v="1"/>
    <x v="1"/>
    <x v="5"/>
    <x v="317"/>
    <x v="0"/>
    <x v="0"/>
    <s v="Tesseramento"/>
    <x v="1"/>
    <x v="1"/>
    <x v="0"/>
    <m/>
  </r>
  <r>
    <n v="102323"/>
    <x v="0"/>
    <x v="0"/>
    <x v="0"/>
    <x v="4"/>
    <x v="2"/>
    <x v="286"/>
    <x v="0"/>
    <x v="0"/>
    <s v="Tesseramento"/>
    <x v="1"/>
    <x v="0"/>
    <x v="0"/>
    <m/>
  </r>
  <r>
    <n v="238819"/>
    <x v="0"/>
    <x v="0"/>
    <x v="1"/>
    <x v="0"/>
    <x v="2"/>
    <x v="313"/>
    <x v="0"/>
    <x v="0"/>
    <s v="Tesseramento"/>
    <x v="1"/>
    <x v="0"/>
    <x v="0"/>
    <m/>
  </r>
  <r>
    <n v="238795"/>
    <x v="0"/>
    <x v="0"/>
    <x v="1"/>
    <x v="3"/>
    <x v="7"/>
    <x v="210"/>
    <x v="0"/>
    <x v="0"/>
    <s v="Tesseramento"/>
    <x v="0"/>
    <x v="0"/>
    <x v="0"/>
    <m/>
  </r>
  <r>
    <n v="238704"/>
    <x v="0"/>
    <x v="1"/>
    <x v="1"/>
    <x v="3"/>
    <x v="7"/>
    <x v="316"/>
    <x v="0"/>
    <x v="0"/>
    <s v="Tesseramento"/>
    <x v="1"/>
    <x v="3"/>
    <x v="0"/>
    <m/>
  </r>
  <r>
    <n v="238654"/>
    <x v="1"/>
    <x v="1"/>
    <x v="1"/>
    <x v="1"/>
    <x v="7"/>
    <x v="69"/>
    <x v="0"/>
    <x v="1"/>
    <s v="Tesseramento"/>
    <x v="1"/>
    <x v="5"/>
    <x v="0"/>
    <m/>
  </r>
  <r>
    <n v="147748"/>
    <x v="0"/>
    <x v="0"/>
    <x v="0"/>
    <x v="0"/>
    <x v="11"/>
    <x v="126"/>
    <x v="0"/>
    <x v="0"/>
    <s v="Tesseramento"/>
    <x v="1"/>
    <x v="0"/>
    <x v="0"/>
    <m/>
  </r>
  <r>
    <n v="238655"/>
    <x v="1"/>
    <x v="1"/>
    <x v="1"/>
    <x v="1"/>
    <x v="7"/>
    <x v="69"/>
    <x v="0"/>
    <x v="1"/>
    <s v="Tesseramento"/>
    <x v="1"/>
    <x v="5"/>
    <x v="0"/>
    <m/>
  </r>
  <r>
    <n v="73468"/>
    <x v="0"/>
    <x v="0"/>
    <x v="2"/>
    <x v="0"/>
    <x v="7"/>
    <x v="69"/>
    <x v="0"/>
    <x v="0"/>
    <s v="Tesseramento"/>
    <x v="1"/>
    <x v="4"/>
    <x v="0"/>
    <m/>
  </r>
  <r>
    <n v="25695"/>
    <x v="0"/>
    <x v="0"/>
    <x v="0"/>
    <x v="0"/>
    <x v="13"/>
    <x v="369"/>
    <x v="0"/>
    <x v="0"/>
    <s v="Tesseramento"/>
    <x v="1"/>
    <x v="0"/>
    <x v="0"/>
    <m/>
  </r>
  <r>
    <n v="122739"/>
    <x v="0"/>
    <x v="0"/>
    <x v="0"/>
    <x v="0"/>
    <x v="13"/>
    <x v="369"/>
    <x v="0"/>
    <x v="0"/>
    <s v="Tesseramento"/>
    <x v="1"/>
    <x v="0"/>
    <x v="0"/>
    <m/>
  </r>
  <r>
    <n v="197086"/>
    <x v="1"/>
    <x v="0"/>
    <x v="0"/>
    <x v="2"/>
    <x v="7"/>
    <x v="11"/>
    <x v="0"/>
    <x v="0"/>
    <s v="Tesseramento"/>
    <x v="1"/>
    <x v="5"/>
    <x v="0"/>
    <m/>
  </r>
  <r>
    <n v="132725"/>
    <x v="0"/>
    <x v="0"/>
    <x v="0"/>
    <x v="0"/>
    <x v="15"/>
    <x v="248"/>
    <x v="0"/>
    <x v="0"/>
    <s v="Tesseramento"/>
    <x v="1"/>
    <x v="0"/>
    <x v="0"/>
    <m/>
  </r>
  <r>
    <n v="15596"/>
    <x v="0"/>
    <x v="0"/>
    <x v="0"/>
    <x v="0"/>
    <x v="7"/>
    <x v="213"/>
    <x v="0"/>
    <x v="0"/>
    <s v="Tesseramento"/>
    <x v="1"/>
    <x v="4"/>
    <x v="0"/>
    <m/>
  </r>
  <r>
    <n v="155492"/>
    <x v="1"/>
    <x v="0"/>
    <x v="2"/>
    <x v="2"/>
    <x v="7"/>
    <x v="213"/>
    <x v="0"/>
    <x v="0"/>
    <s v="Tesseramento"/>
    <x v="1"/>
    <x v="7"/>
    <x v="0"/>
    <m/>
  </r>
  <r>
    <n v="238649"/>
    <x v="1"/>
    <x v="0"/>
    <x v="1"/>
    <x v="1"/>
    <x v="2"/>
    <x v="55"/>
    <x v="0"/>
    <x v="0"/>
    <s v="Tesseramento"/>
    <x v="1"/>
    <x v="2"/>
    <x v="0"/>
    <m/>
  </r>
  <r>
    <n v="238836"/>
    <x v="0"/>
    <x v="0"/>
    <x v="1"/>
    <x v="1"/>
    <x v="5"/>
    <x v="38"/>
    <x v="0"/>
    <x v="1"/>
    <s v="Tesseramento"/>
    <x v="1"/>
    <x v="0"/>
    <x v="0"/>
    <m/>
  </r>
  <r>
    <n v="238835"/>
    <x v="0"/>
    <x v="0"/>
    <x v="1"/>
    <x v="1"/>
    <x v="5"/>
    <x v="38"/>
    <x v="0"/>
    <x v="1"/>
    <s v="Tesseramento"/>
    <x v="1"/>
    <x v="0"/>
    <x v="0"/>
    <m/>
  </r>
  <r>
    <n v="218653"/>
    <x v="0"/>
    <x v="0"/>
    <x v="0"/>
    <x v="1"/>
    <x v="7"/>
    <x v="175"/>
    <x v="0"/>
    <x v="0"/>
    <s v="Tesseramento"/>
    <x v="0"/>
    <x v="4"/>
    <x v="0"/>
    <m/>
  </r>
  <r>
    <n v="238830"/>
    <x v="0"/>
    <x v="0"/>
    <x v="1"/>
    <x v="1"/>
    <x v="5"/>
    <x v="38"/>
    <x v="0"/>
    <x v="1"/>
    <s v="Tesseramento"/>
    <x v="1"/>
    <x v="0"/>
    <x v="0"/>
    <m/>
  </r>
  <r>
    <n v="238834"/>
    <x v="0"/>
    <x v="1"/>
    <x v="1"/>
    <x v="3"/>
    <x v="5"/>
    <x v="38"/>
    <x v="0"/>
    <x v="1"/>
    <s v="Tesseramento"/>
    <x v="1"/>
    <x v="3"/>
    <x v="0"/>
    <m/>
  </r>
  <r>
    <n v="238680"/>
    <x v="0"/>
    <x v="0"/>
    <x v="1"/>
    <x v="4"/>
    <x v="11"/>
    <x v="94"/>
    <x v="0"/>
    <x v="0"/>
    <s v="Tesseramento"/>
    <x v="1"/>
    <x v="4"/>
    <x v="0"/>
    <m/>
  </r>
  <r>
    <n v="238800"/>
    <x v="0"/>
    <x v="0"/>
    <x v="1"/>
    <x v="1"/>
    <x v="4"/>
    <x v="256"/>
    <x v="0"/>
    <x v="0"/>
    <s v="Tesseramento"/>
    <x v="1"/>
    <x v="0"/>
    <x v="0"/>
    <m/>
  </r>
  <r>
    <n v="239018"/>
    <x v="1"/>
    <x v="1"/>
    <x v="1"/>
    <x v="3"/>
    <x v="7"/>
    <x v="44"/>
    <x v="0"/>
    <x v="1"/>
    <s v="Tesseramento"/>
    <x v="1"/>
    <x v="7"/>
    <x v="0"/>
    <m/>
  </r>
  <r>
    <n v="238715"/>
    <x v="0"/>
    <x v="0"/>
    <x v="1"/>
    <x v="0"/>
    <x v="1"/>
    <x v="60"/>
    <x v="0"/>
    <x v="0"/>
    <s v="Tesseramento"/>
    <x v="0"/>
    <x v="0"/>
    <x v="0"/>
    <m/>
  </r>
  <r>
    <n v="238716"/>
    <x v="0"/>
    <x v="0"/>
    <x v="1"/>
    <x v="1"/>
    <x v="1"/>
    <x v="60"/>
    <x v="0"/>
    <x v="1"/>
    <s v="Tesseramento"/>
    <x v="0"/>
    <x v="1"/>
    <x v="0"/>
    <m/>
  </r>
  <r>
    <n v="229437"/>
    <x v="0"/>
    <x v="0"/>
    <x v="0"/>
    <x v="2"/>
    <x v="4"/>
    <x v="80"/>
    <x v="0"/>
    <x v="0"/>
    <s v="Tesseramento"/>
    <x v="1"/>
    <x v="0"/>
    <x v="0"/>
    <m/>
  </r>
  <r>
    <n v="170422"/>
    <x v="0"/>
    <x v="1"/>
    <x v="0"/>
    <x v="1"/>
    <x v="4"/>
    <x v="125"/>
    <x v="0"/>
    <x v="0"/>
    <s v="Tesseramento"/>
    <x v="1"/>
    <x v="0"/>
    <x v="0"/>
    <m/>
  </r>
  <r>
    <n v="238745"/>
    <x v="0"/>
    <x v="0"/>
    <x v="1"/>
    <x v="2"/>
    <x v="4"/>
    <x v="219"/>
    <x v="0"/>
    <x v="0"/>
    <s v="Tesseramento"/>
    <x v="0"/>
    <x v="1"/>
    <x v="0"/>
    <m/>
  </r>
  <r>
    <n v="95699"/>
    <x v="0"/>
    <x v="0"/>
    <x v="2"/>
    <x v="1"/>
    <x v="11"/>
    <x v="389"/>
    <x v="0"/>
    <x v="0"/>
    <s v="Tesseramento"/>
    <x v="0"/>
    <x v="3"/>
    <x v="0"/>
    <m/>
  </r>
  <r>
    <n v="65272"/>
    <x v="0"/>
    <x v="0"/>
    <x v="0"/>
    <x v="0"/>
    <x v="1"/>
    <x v="28"/>
    <x v="0"/>
    <x v="1"/>
    <s v="Tesseramento"/>
    <x v="1"/>
    <x v="4"/>
    <x v="0"/>
    <m/>
  </r>
  <r>
    <n v="9550"/>
    <x v="0"/>
    <x v="0"/>
    <x v="0"/>
    <x v="0"/>
    <x v="12"/>
    <x v="148"/>
    <x v="0"/>
    <x v="0"/>
    <s v="Tesseramento"/>
    <x v="1"/>
    <x v="0"/>
    <x v="0"/>
    <m/>
  </r>
  <r>
    <n v="62281"/>
    <x v="0"/>
    <x v="0"/>
    <x v="0"/>
    <x v="0"/>
    <x v="13"/>
    <x v="356"/>
    <x v="0"/>
    <x v="0"/>
    <s v="Tesseramento"/>
    <x v="1"/>
    <x v="4"/>
    <x v="0"/>
    <m/>
  </r>
  <r>
    <n v="233067"/>
    <x v="1"/>
    <x v="0"/>
    <x v="0"/>
    <x v="1"/>
    <x v="11"/>
    <x v="244"/>
    <x v="0"/>
    <x v="1"/>
    <s v="Tesseramento"/>
    <x v="0"/>
    <x v="5"/>
    <x v="0"/>
    <m/>
  </r>
  <r>
    <n v="238691"/>
    <x v="0"/>
    <x v="0"/>
    <x v="1"/>
    <x v="3"/>
    <x v="11"/>
    <x v="244"/>
    <x v="0"/>
    <x v="0"/>
    <s v="Tesseramento"/>
    <x v="0"/>
    <x v="0"/>
    <x v="0"/>
    <m/>
  </r>
  <r>
    <n v="171455"/>
    <x v="0"/>
    <x v="1"/>
    <x v="2"/>
    <x v="0"/>
    <x v="11"/>
    <x v="244"/>
    <x v="0"/>
    <x v="0"/>
    <s v="Tesseramento"/>
    <x v="0"/>
    <x v="0"/>
    <x v="0"/>
    <m/>
  </r>
  <r>
    <n v="171457"/>
    <x v="0"/>
    <x v="1"/>
    <x v="2"/>
    <x v="1"/>
    <x v="11"/>
    <x v="244"/>
    <x v="0"/>
    <x v="1"/>
    <s v="Tesseramento"/>
    <x v="0"/>
    <x v="0"/>
    <x v="0"/>
    <m/>
  </r>
  <r>
    <n v="239143"/>
    <x v="1"/>
    <x v="1"/>
    <x v="1"/>
    <x v="1"/>
    <x v="11"/>
    <x v="143"/>
    <x v="0"/>
    <x v="0"/>
    <s v="Tesseramento"/>
    <x v="1"/>
    <x v="6"/>
    <x v="0"/>
    <m/>
  </r>
  <r>
    <n v="53419"/>
    <x v="0"/>
    <x v="0"/>
    <x v="0"/>
    <x v="0"/>
    <x v="0"/>
    <x v="361"/>
    <x v="0"/>
    <x v="0"/>
    <s v="Tesseramento"/>
    <x v="0"/>
    <x v="3"/>
    <x v="0"/>
    <m/>
  </r>
  <r>
    <n v="202167"/>
    <x v="0"/>
    <x v="0"/>
    <x v="0"/>
    <x v="0"/>
    <x v="0"/>
    <x v="361"/>
    <x v="0"/>
    <x v="0"/>
    <s v="Tesseramento"/>
    <x v="0"/>
    <x v="1"/>
    <x v="0"/>
    <m/>
  </r>
  <r>
    <n v="223764"/>
    <x v="0"/>
    <x v="1"/>
    <x v="0"/>
    <x v="1"/>
    <x v="4"/>
    <x v="88"/>
    <x v="0"/>
    <x v="0"/>
    <s v="Tesseramento"/>
    <x v="1"/>
    <x v="0"/>
    <x v="0"/>
    <m/>
  </r>
  <r>
    <n v="216801"/>
    <x v="0"/>
    <x v="1"/>
    <x v="0"/>
    <x v="1"/>
    <x v="4"/>
    <x v="80"/>
    <x v="0"/>
    <x v="0"/>
    <s v="Tesseramento"/>
    <x v="1"/>
    <x v="0"/>
    <x v="0"/>
    <m/>
  </r>
  <r>
    <n v="238651"/>
    <x v="0"/>
    <x v="1"/>
    <x v="1"/>
    <x v="1"/>
    <x v="7"/>
    <x v="56"/>
    <x v="0"/>
    <x v="0"/>
    <s v="Tesseramento"/>
    <x v="1"/>
    <x v="0"/>
    <x v="0"/>
    <m/>
  </r>
  <r>
    <n v="130511"/>
    <x v="0"/>
    <x v="0"/>
    <x v="0"/>
    <x v="0"/>
    <x v="7"/>
    <x v="56"/>
    <x v="0"/>
    <x v="0"/>
    <s v="Tesseramento"/>
    <x v="1"/>
    <x v="1"/>
    <x v="0"/>
    <m/>
  </r>
  <r>
    <n v="121522"/>
    <x v="0"/>
    <x v="0"/>
    <x v="0"/>
    <x v="0"/>
    <x v="7"/>
    <x v="56"/>
    <x v="0"/>
    <x v="0"/>
    <s v="Tesseramento"/>
    <x v="1"/>
    <x v="3"/>
    <x v="0"/>
    <m/>
  </r>
  <r>
    <n v="238817"/>
    <x v="0"/>
    <x v="0"/>
    <x v="1"/>
    <x v="3"/>
    <x v="7"/>
    <x v="135"/>
    <x v="0"/>
    <x v="0"/>
    <s v="Tesseramento"/>
    <x v="1"/>
    <x v="0"/>
    <x v="0"/>
    <m/>
  </r>
  <r>
    <n v="147725"/>
    <x v="0"/>
    <x v="0"/>
    <x v="0"/>
    <x v="0"/>
    <x v="4"/>
    <x v="271"/>
    <x v="0"/>
    <x v="0"/>
    <s v="Tesseramento"/>
    <x v="1"/>
    <x v="0"/>
    <x v="0"/>
    <m/>
  </r>
  <r>
    <n v="195774"/>
    <x v="0"/>
    <x v="0"/>
    <x v="0"/>
    <x v="0"/>
    <x v="8"/>
    <x v="92"/>
    <x v="0"/>
    <x v="0"/>
    <s v="Tesseramento"/>
    <x v="1"/>
    <x v="0"/>
    <x v="0"/>
    <m/>
  </r>
  <r>
    <n v="238721"/>
    <x v="1"/>
    <x v="0"/>
    <x v="1"/>
    <x v="2"/>
    <x v="7"/>
    <x v="51"/>
    <x v="0"/>
    <x v="1"/>
    <s v="Tesseramento"/>
    <x v="1"/>
    <x v="5"/>
    <x v="0"/>
    <m/>
  </r>
  <r>
    <n v="238720"/>
    <x v="1"/>
    <x v="0"/>
    <x v="1"/>
    <x v="2"/>
    <x v="7"/>
    <x v="51"/>
    <x v="0"/>
    <x v="1"/>
    <s v="Tesseramento"/>
    <x v="1"/>
    <x v="5"/>
    <x v="0"/>
    <m/>
  </r>
  <r>
    <n v="210802"/>
    <x v="1"/>
    <x v="0"/>
    <x v="0"/>
    <x v="0"/>
    <x v="2"/>
    <x v="251"/>
    <x v="0"/>
    <x v="1"/>
    <s v="Tesseramento"/>
    <x v="1"/>
    <x v="7"/>
    <x v="0"/>
    <m/>
  </r>
  <r>
    <n v="88964"/>
    <x v="0"/>
    <x v="0"/>
    <x v="0"/>
    <x v="0"/>
    <x v="1"/>
    <x v="26"/>
    <x v="0"/>
    <x v="0"/>
    <s v="Tesseramento"/>
    <x v="1"/>
    <x v="0"/>
    <x v="0"/>
    <m/>
  </r>
  <r>
    <n v="169073"/>
    <x v="0"/>
    <x v="0"/>
    <x v="2"/>
    <x v="2"/>
    <x v="11"/>
    <x v="126"/>
    <x v="0"/>
    <x v="1"/>
    <s v="Tesseramento"/>
    <x v="1"/>
    <x v="4"/>
    <x v="0"/>
    <m/>
  </r>
  <r>
    <n v="238785"/>
    <x v="1"/>
    <x v="1"/>
    <x v="1"/>
    <x v="1"/>
    <x v="7"/>
    <x v="45"/>
    <x v="0"/>
    <x v="0"/>
    <s v="Tesseramento"/>
    <x v="1"/>
    <x v="5"/>
    <x v="0"/>
    <m/>
  </r>
  <r>
    <n v="238804"/>
    <x v="1"/>
    <x v="0"/>
    <x v="1"/>
    <x v="2"/>
    <x v="10"/>
    <x v="266"/>
    <x v="0"/>
    <x v="0"/>
    <s v="Tesseramento"/>
    <x v="1"/>
    <x v="5"/>
    <x v="0"/>
    <m/>
  </r>
  <r>
    <n v="238805"/>
    <x v="1"/>
    <x v="0"/>
    <x v="1"/>
    <x v="2"/>
    <x v="10"/>
    <x v="266"/>
    <x v="0"/>
    <x v="1"/>
    <s v="Tesseramento"/>
    <x v="1"/>
    <x v="5"/>
    <x v="0"/>
    <m/>
  </r>
  <r>
    <n v="238806"/>
    <x v="1"/>
    <x v="0"/>
    <x v="1"/>
    <x v="2"/>
    <x v="10"/>
    <x v="266"/>
    <x v="0"/>
    <x v="1"/>
    <s v="Tesseramento"/>
    <x v="1"/>
    <x v="5"/>
    <x v="0"/>
    <m/>
  </r>
  <r>
    <n v="239079"/>
    <x v="0"/>
    <x v="0"/>
    <x v="1"/>
    <x v="2"/>
    <x v="2"/>
    <x v="2"/>
    <x v="0"/>
    <x v="1"/>
    <s v="Tesseramento"/>
    <x v="1"/>
    <x v="1"/>
    <x v="0"/>
    <m/>
  </r>
  <r>
    <n v="24539"/>
    <x v="0"/>
    <x v="0"/>
    <x v="0"/>
    <x v="0"/>
    <x v="4"/>
    <x v="75"/>
    <x v="0"/>
    <x v="0"/>
    <s v="Tesseramento"/>
    <x v="0"/>
    <x v="0"/>
    <x v="0"/>
    <m/>
  </r>
  <r>
    <n v="238825"/>
    <x v="0"/>
    <x v="1"/>
    <x v="1"/>
    <x v="2"/>
    <x v="11"/>
    <x v="102"/>
    <x v="0"/>
    <x v="0"/>
    <s v="Tesseramento"/>
    <x v="1"/>
    <x v="3"/>
    <x v="0"/>
    <m/>
  </r>
  <r>
    <n v="209465"/>
    <x v="0"/>
    <x v="1"/>
    <x v="0"/>
    <x v="2"/>
    <x v="11"/>
    <x v="95"/>
    <x v="0"/>
    <x v="0"/>
    <s v="Tesseramento"/>
    <x v="1"/>
    <x v="3"/>
    <x v="0"/>
    <m/>
  </r>
  <r>
    <n v="196803"/>
    <x v="1"/>
    <x v="1"/>
    <x v="0"/>
    <x v="1"/>
    <x v="11"/>
    <x v="95"/>
    <x v="0"/>
    <x v="0"/>
    <s v="Tesseramento"/>
    <x v="1"/>
    <x v="6"/>
    <x v="0"/>
    <m/>
  </r>
  <r>
    <n v="238679"/>
    <x v="0"/>
    <x v="0"/>
    <x v="1"/>
    <x v="1"/>
    <x v="1"/>
    <x v="405"/>
    <x v="0"/>
    <x v="0"/>
    <s v="Tesseramento"/>
    <x v="0"/>
    <x v="0"/>
    <x v="0"/>
    <m/>
  </r>
  <r>
    <n v="232374"/>
    <x v="1"/>
    <x v="1"/>
    <x v="0"/>
    <x v="1"/>
    <x v="4"/>
    <x v="166"/>
    <x v="0"/>
    <x v="1"/>
    <s v="Tesseramento"/>
    <x v="1"/>
    <x v="6"/>
    <x v="0"/>
    <m/>
  </r>
  <r>
    <n v="222865"/>
    <x v="1"/>
    <x v="0"/>
    <x v="0"/>
    <x v="0"/>
    <x v="13"/>
    <x v="356"/>
    <x v="0"/>
    <x v="0"/>
    <s v="Tesseramento"/>
    <x v="1"/>
    <x v="6"/>
    <x v="0"/>
    <m/>
  </r>
  <r>
    <n v="61109"/>
    <x v="0"/>
    <x v="0"/>
    <x v="0"/>
    <x v="0"/>
    <x v="13"/>
    <x v="356"/>
    <x v="0"/>
    <x v="0"/>
    <s v="Tesseramento"/>
    <x v="1"/>
    <x v="0"/>
    <x v="0"/>
    <m/>
  </r>
  <r>
    <n v="240219"/>
    <x v="1"/>
    <x v="1"/>
    <x v="1"/>
    <x v="2"/>
    <x v="1"/>
    <x v="239"/>
    <x v="0"/>
    <x v="1"/>
    <s v="Tesseramento"/>
    <x v="1"/>
    <x v="6"/>
    <x v="0"/>
    <m/>
  </r>
  <r>
    <n v="48567"/>
    <x v="0"/>
    <x v="0"/>
    <x v="0"/>
    <x v="0"/>
    <x v="7"/>
    <x v="342"/>
    <x v="0"/>
    <x v="0"/>
    <s v="Tesseramento"/>
    <x v="1"/>
    <x v="3"/>
    <x v="0"/>
    <m/>
  </r>
  <r>
    <n v="238677"/>
    <x v="0"/>
    <x v="0"/>
    <x v="1"/>
    <x v="1"/>
    <x v="1"/>
    <x v="405"/>
    <x v="0"/>
    <x v="0"/>
    <s v="Tesseramento"/>
    <x v="0"/>
    <x v="0"/>
    <x v="0"/>
    <m/>
  </r>
  <r>
    <n v="240220"/>
    <x v="1"/>
    <x v="1"/>
    <x v="1"/>
    <x v="2"/>
    <x v="1"/>
    <x v="239"/>
    <x v="0"/>
    <x v="0"/>
    <s v="Tesseramento"/>
    <x v="1"/>
    <x v="7"/>
    <x v="0"/>
    <m/>
  </r>
  <r>
    <n v="238849"/>
    <x v="0"/>
    <x v="1"/>
    <x v="1"/>
    <x v="1"/>
    <x v="11"/>
    <x v="91"/>
    <x v="0"/>
    <x v="0"/>
    <s v="Tesseramento"/>
    <x v="1"/>
    <x v="1"/>
    <x v="0"/>
    <m/>
  </r>
  <r>
    <n v="2748"/>
    <x v="0"/>
    <x v="0"/>
    <x v="0"/>
    <x v="1"/>
    <x v="4"/>
    <x v="125"/>
    <x v="0"/>
    <x v="0"/>
    <s v="Tesseramento"/>
    <x v="1"/>
    <x v="4"/>
    <x v="0"/>
    <m/>
  </r>
  <r>
    <n v="49729"/>
    <x v="0"/>
    <x v="0"/>
    <x v="0"/>
    <x v="0"/>
    <x v="1"/>
    <x v="351"/>
    <x v="0"/>
    <x v="0"/>
    <s v="Tesseramento"/>
    <x v="1"/>
    <x v="4"/>
    <x v="0"/>
    <m/>
  </r>
  <r>
    <n v="55315"/>
    <x v="0"/>
    <x v="0"/>
    <x v="0"/>
    <x v="0"/>
    <x v="2"/>
    <x v="157"/>
    <x v="0"/>
    <x v="0"/>
    <s v="Tesseramento"/>
    <x v="1"/>
    <x v="4"/>
    <x v="0"/>
    <m/>
  </r>
  <r>
    <n v="238892"/>
    <x v="0"/>
    <x v="0"/>
    <x v="1"/>
    <x v="1"/>
    <x v="4"/>
    <x v="88"/>
    <x v="0"/>
    <x v="1"/>
    <s v="Tesseramento"/>
    <x v="1"/>
    <x v="0"/>
    <x v="0"/>
    <m/>
  </r>
  <r>
    <n v="238893"/>
    <x v="0"/>
    <x v="0"/>
    <x v="1"/>
    <x v="1"/>
    <x v="4"/>
    <x v="88"/>
    <x v="0"/>
    <x v="0"/>
    <s v="Tesseramento"/>
    <x v="1"/>
    <x v="0"/>
    <x v="0"/>
    <m/>
  </r>
  <r>
    <n v="239062"/>
    <x v="0"/>
    <x v="1"/>
    <x v="1"/>
    <x v="3"/>
    <x v="4"/>
    <x v="84"/>
    <x v="0"/>
    <x v="0"/>
    <s v="Tesseramento"/>
    <x v="0"/>
    <x v="1"/>
    <x v="0"/>
    <m/>
  </r>
  <r>
    <n v="21166"/>
    <x v="0"/>
    <x v="0"/>
    <x v="0"/>
    <x v="0"/>
    <x v="0"/>
    <x v="383"/>
    <x v="0"/>
    <x v="1"/>
    <s v="Tesseramento"/>
    <x v="0"/>
    <x v="4"/>
    <x v="0"/>
    <m/>
  </r>
  <r>
    <n v="238771"/>
    <x v="0"/>
    <x v="1"/>
    <x v="1"/>
    <x v="0"/>
    <x v="4"/>
    <x v="166"/>
    <x v="0"/>
    <x v="0"/>
    <s v="Tesseramento"/>
    <x v="1"/>
    <x v="3"/>
    <x v="0"/>
    <m/>
  </r>
  <r>
    <n v="238986"/>
    <x v="1"/>
    <x v="1"/>
    <x v="1"/>
    <x v="2"/>
    <x v="7"/>
    <x v="35"/>
    <x v="0"/>
    <x v="1"/>
    <s v="Tesseramento"/>
    <x v="1"/>
    <x v="7"/>
    <x v="0"/>
    <m/>
  </r>
  <r>
    <n v="9670"/>
    <x v="0"/>
    <x v="0"/>
    <x v="0"/>
    <x v="0"/>
    <x v="12"/>
    <x v="148"/>
    <x v="0"/>
    <x v="0"/>
    <s v="Tesseramento"/>
    <x v="1"/>
    <x v="0"/>
    <x v="0"/>
    <m/>
  </r>
  <r>
    <n v="9669"/>
    <x v="0"/>
    <x v="0"/>
    <x v="0"/>
    <x v="0"/>
    <x v="12"/>
    <x v="148"/>
    <x v="0"/>
    <x v="0"/>
    <s v="Tesseramento"/>
    <x v="1"/>
    <x v="4"/>
    <x v="0"/>
    <m/>
  </r>
  <r>
    <n v="9668"/>
    <x v="0"/>
    <x v="0"/>
    <x v="0"/>
    <x v="0"/>
    <x v="12"/>
    <x v="148"/>
    <x v="0"/>
    <x v="1"/>
    <s v="Tesseramento"/>
    <x v="1"/>
    <x v="4"/>
    <x v="0"/>
    <m/>
  </r>
  <r>
    <n v="238987"/>
    <x v="1"/>
    <x v="1"/>
    <x v="1"/>
    <x v="2"/>
    <x v="7"/>
    <x v="35"/>
    <x v="0"/>
    <x v="1"/>
    <s v="Tesseramento"/>
    <x v="1"/>
    <x v="5"/>
    <x v="0"/>
    <m/>
  </r>
  <r>
    <n v="106760"/>
    <x v="0"/>
    <x v="0"/>
    <x v="2"/>
    <x v="0"/>
    <x v="7"/>
    <x v="215"/>
    <x v="0"/>
    <x v="1"/>
    <s v="Tesseramento"/>
    <x v="1"/>
    <x v="1"/>
    <x v="0"/>
    <m/>
  </r>
  <r>
    <n v="238717"/>
    <x v="0"/>
    <x v="1"/>
    <x v="1"/>
    <x v="1"/>
    <x v="7"/>
    <x v="215"/>
    <x v="0"/>
    <x v="0"/>
    <s v="Tesseramento"/>
    <x v="1"/>
    <x v="1"/>
    <x v="0"/>
    <m/>
  </r>
  <r>
    <n v="238710"/>
    <x v="1"/>
    <x v="1"/>
    <x v="1"/>
    <x v="1"/>
    <x v="7"/>
    <x v="74"/>
    <x v="0"/>
    <x v="0"/>
    <s v="Tesseramento"/>
    <x v="1"/>
    <x v="7"/>
    <x v="0"/>
    <m/>
  </r>
  <r>
    <n v="238685"/>
    <x v="1"/>
    <x v="1"/>
    <x v="1"/>
    <x v="2"/>
    <x v="2"/>
    <x v="55"/>
    <x v="0"/>
    <x v="0"/>
    <s v="Tesseramento"/>
    <x v="1"/>
    <x v="5"/>
    <x v="0"/>
    <m/>
  </r>
  <r>
    <n v="191827"/>
    <x v="0"/>
    <x v="0"/>
    <x v="0"/>
    <x v="1"/>
    <x v="12"/>
    <x v="27"/>
    <x v="0"/>
    <x v="0"/>
    <s v="Tesseramento"/>
    <x v="1"/>
    <x v="4"/>
    <x v="0"/>
    <m/>
  </r>
  <r>
    <n v="238686"/>
    <x v="1"/>
    <x v="1"/>
    <x v="1"/>
    <x v="1"/>
    <x v="2"/>
    <x v="55"/>
    <x v="0"/>
    <x v="0"/>
    <s v="Tesseramento"/>
    <x v="1"/>
    <x v="6"/>
    <x v="0"/>
    <m/>
  </r>
  <r>
    <n v="229862"/>
    <x v="0"/>
    <x v="0"/>
    <x v="0"/>
    <x v="0"/>
    <x v="3"/>
    <x v="252"/>
    <x v="0"/>
    <x v="0"/>
    <s v="Tesseramento"/>
    <x v="1"/>
    <x v="0"/>
    <x v="0"/>
    <m/>
  </r>
  <r>
    <n v="108842"/>
    <x v="0"/>
    <x v="0"/>
    <x v="0"/>
    <x v="0"/>
    <x v="11"/>
    <x v="155"/>
    <x v="0"/>
    <x v="0"/>
    <s v="Tesseramento"/>
    <x v="0"/>
    <x v="3"/>
    <x v="0"/>
    <m/>
  </r>
  <r>
    <n v="214433"/>
    <x v="0"/>
    <x v="0"/>
    <x v="2"/>
    <x v="1"/>
    <x v="11"/>
    <x v="142"/>
    <x v="0"/>
    <x v="0"/>
    <s v="Tesseramento"/>
    <x v="1"/>
    <x v="0"/>
    <x v="0"/>
    <m/>
  </r>
  <r>
    <n v="212992"/>
    <x v="0"/>
    <x v="0"/>
    <x v="0"/>
    <x v="3"/>
    <x v="11"/>
    <x v="142"/>
    <x v="0"/>
    <x v="0"/>
    <s v="Tesseramento"/>
    <x v="1"/>
    <x v="3"/>
    <x v="0"/>
    <m/>
  </r>
  <r>
    <n v="109099"/>
    <x v="0"/>
    <x v="0"/>
    <x v="0"/>
    <x v="0"/>
    <x v="11"/>
    <x v="142"/>
    <x v="0"/>
    <x v="0"/>
    <s v="Tesseramento"/>
    <x v="1"/>
    <x v="3"/>
    <x v="0"/>
    <m/>
  </r>
  <r>
    <n v="238690"/>
    <x v="0"/>
    <x v="0"/>
    <x v="1"/>
    <x v="1"/>
    <x v="4"/>
    <x v="119"/>
    <x v="0"/>
    <x v="1"/>
    <s v="Tesseramento"/>
    <x v="1"/>
    <x v="0"/>
    <x v="0"/>
    <m/>
  </r>
  <r>
    <n v="238719"/>
    <x v="0"/>
    <x v="0"/>
    <x v="1"/>
    <x v="1"/>
    <x v="2"/>
    <x v="53"/>
    <x v="0"/>
    <x v="0"/>
    <s v="Tesseramento"/>
    <x v="1"/>
    <x v="0"/>
    <x v="0"/>
    <m/>
  </r>
  <r>
    <n v="238689"/>
    <x v="1"/>
    <x v="1"/>
    <x v="1"/>
    <x v="2"/>
    <x v="7"/>
    <x v="274"/>
    <x v="0"/>
    <x v="0"/>
    <s v="Tesseramento"/>
    <x v="0"/>
    <x v="5"/>
    <x v="0"/>
    <m/>
  </r>
  <r>
    <n v="116873"/>
    <x v="0"/>
    <x v="0"/>
    <x v="0"/>
    <x v="2"/>
    <x v="7"/>
    <x v="274"/>
    <x v="0"/>
    <x v="0"/>
    <s v="Tesseramento"/>
    <x v="0"/>
    <x v="1"/>
    <x v="0"/>
    <m/>
  </r>
  <r>
    <n v="4516"/>
    <x v="0"/>
    <x v="0"/>
    <x v="0"/>
    <x v="4"/>
    <x v="7"/>
    <x v="274"/>
    <x v="0"/>
    <x v="0"/>
    <s v="Tesseramento"/>
    <x v="0"/>
    <x v="4"/>
    <x v="0"/>
    <m/>
  </r>
  <r>
    <n v="238687"/>
    <x v="0"/>
    <x v="1"/>
    <x v="1"/>
    <x v="3"/>
    <x v="12"/>
    <x v="269"/>
    <x v="0"/>
    <x v="1"/>
    <s v="Tesseramento"/>
    <x v="1"/>
    <x v="3"/>
    <x v="0"/>
    <m/>
  </r>
  <r>
    <n v="96180"/>
    <x v="0"/>
    <x v="0"/>
    <x v="0"/>
    <x v="0"/>
    <x v="12"/>
    <x v="269"/>
    <x v="0"/>
    <x v="0"/>
    <s v="Tesseramento"/>
    <x v="1"/>
    <x v="0"/>
    <x v="0"/>
    <m/>
  </r>
  <r>
    <n v="238688"/>
    <x v="0"/>
    <x v="1"/>
    <x v="1"/>
    <x v="3"/>
    <x v="12"/>
    <x v="269"/>
    <x v="0"/>
    <x v="0"/>
    <s v="Tesseramento"/>
    <x v="1"/>
    <x v="3"/>
    <x v="0"/>
    <m/>
  </r>
  <r>
    <n v="184379"/>
    <x v="0"/>
    <x v="0"/>
    <x v="2"/>
    <x v="1"/>
    <x v="9"/>
    <x v="64"/>
    <x v="0"/>
    <x v="1"/>
    <s v="Tesseramento"/>
    <x v="0"/>
    <x v="4"/>
    <x v="0"/>
    <m/>
  </r>
  <r>
    <n v="239053"/>
    <x v="1"/>
    <x v="1"/>
    <x v="1"/>
    <x v="2"/>
    <x v="7"/>
    <x v="45"/>
    <x v="0"/>
    <x v="0"/>
    <s v="Tesseramento"/>
    <x v="1"/>
    <x v="6"/>
    <x v="0"/>
    <m/>
  </r>
  <r>
    <n v="238757"/>
    <x v="1"/>
    <x v="0"/>
    <x v="1"/>
    <x v="1"/>
    <x v="8"/>
    <x v="246"/>
    <x v="0"/>
    <x v="0"/>
    <s v="Tesseramento"/>
    <x v="1"/>
    <x v="7"/>
    <x v="0"/>
    <m/>
  </r>
  <r>
    <n v="159230"/>
    <x v="0"/>
    <x v="0"/>
    <x v="0"/>
    <x v="3"/>
    <x v="7"/>
    <x v="67"/>
    <x v="0"/>
    <x v="0"/>
    <s v="Tesseramento"/>
    <x v="0"/>
    <x v="4"/>
    <x v="0"/>
    <m/>
  </r>
  <r>
    <n v="230930"/>
    <x v="1"/>
    <x v="0"/>
    <x v="0"/>
    <x v="2"/>
    <x v="12"/>
    <x v="269"/>
    <x v="0"/>
    <x v="1"/>
    <s v="Tesseramento"/>
    <x v="1"/>
    <x v="5"/>
    <x v="0"/>
    <m/>
  </r>
  <r>
    <n v="238818"/>
    <x v="0"/>
    <x v="0"/>
    <x v="1"/>
    <x v="3"/>
    <x v="2"/>
    <x v="97"/>
    <x v="0"/>
    <x v="0"/>
    <s v="Tesseramento"/>
    <x v="0"/>
    <x v="0"/>
    <x v="0"/>
    <m/>
  </r>
  <r>
    <n v="135469"/>
    <x v="0"/>
    <x v="0"/>
    <x v="0"/>
    <x v="0"/>
    <x v="10"/>
    <x v="315"/>
    <x v="0"/>
    <x v="1"/>
    <s v="Tesseramento"/>
    <x v="1"/>
    <x v="1"/>
    <x v="0"/>
    <m/>
  </r>
  <r>
    <n v="31451"/>
    <x v="0"/>
    <x v="0"/>
    <x v="0"/>
    <x v="0"/>
    <x v="10"/>
    <x v="315"/>
    <x v="0"/>
    <x v="0"/>
    <s v="Tesseramento"/>
    <x v="1"/>
    <x v="4"/>
    <x v="0"/>
    <m/>
  </r>
  <r>
    <n v="190980"/>
    <x v="0"/>
    <x v="0"/>
    <x v="0"/>
    <x v="0"/>
    <x v="14"/>
    <x v="129"/>
    <x v="0"/>
    <x v="0"/>
    <s v="Tesseramento"/>
    <x v="1"/>
    <x v="1"/>
    <x v="0"/>
    <m/>
  </r>
  <r>
    <n v="75964"/>
    <x v="0"/>
    <x v="0"/>
    <x v="0"/>
    <x v="1"/>
    <x v="3"/>
    <x v="252"/>
    <x v="0"/>
    <x v="0"/>
    <s v="Tesseramento"/>
    <x v="1"/>
    <x v="0"/>
    <x v="0"/>
    <m/>
  </r>
  <r>
    <n v="238788"/>
    <x v="1"/>
    <x v="0"/>
    <x v="1"/>
    <x v="2"/>
    <x v="3"/>
    <x v="252"/>
    <x v="0"/>
    <x v="1"/>
    <s v="Tesseramento"/>
    <x v="1"/>
    <x v="5"/>
    <x v="0"/>
    <m/>
  </r>
  <r>
    <n v="61198"/>
    <x v="0"/>
    <x v="0"/>
    <x v="0"/>
    <x v="0"/>
    <x v="15"/>
    <x v="243"/>
    <x v="0"/>
    <x v="0"/>
    <s v="Tesseramento"/>
    <x v="0"/>
    <x v="4"/>
    <x v="0"/>
    <m/>
  </r>
  <r>
    <n v="61199"/>
    <x v="0"/>
    <x v="0"/>
    <x v="0"/>
    <x v="0"/>
    <x v="15"/>
    <x v="243"/>
    <x v="0"/>
    <x v="1"/>
    <s v="Tesseramento"/>
    <x v="0"/>
    <x v="4"/>
    <x v="0"/>
    <m/>
  </r>
  <r>
    <n v="65438"/>
    <x v="0"/>
    <x v="0"/>
    <x v="0"/>
    <x v="0"/>
    <x v="15"/>
    <x v="243"/>
    <x v="0"/>
    <x v="0"/>
    <s v="Tesseramento"/>
    <x v="0"/>
    <x v="0"/>
    <x v="0"/>
    <m/>
  </r>
  <r>
    <n v="132184"/>
    <x v="0"/>
    <x v="0"/>
    <x v="0"/>
    <x v="0"/>
    <x v="15"/>
    <x v="243"/>
    <x v="0"/>
    <x v="0"/>
    <s v="Tesseramento"/>
    <x v="0"/>
    <x v="3"/>
    <x v="0"/>
    <m/>
  </r>
  <r>
    <n v="229048"/>
    <x v="1"/>
    <x v="1"/>
    <x v="0"/>
    <x v="1"/>
    <x v="16"/>
    <x v="90"/>
    <x v="0"/>
    <x v="0"/>
    <s v="Tesseramento"/>
    <x v="1"/>
    <x v="5"/>
    <x v="0"/>
    <m/>
  </r>
  <r>
    <n v="188160"/>
    <x v="0"/>
    <x v="0"/>
    <x v="2"/>
    <x v="2"/>
    <x v="15"/>
    <x v="243"/>
    <x v="0"/>
    <x v="1"/>
    <s v="Tesseramento"/>
    <x v="0"/>
    <x v="4"/>
    <x v="0"/>
    <m/>
  </r>
  <r>
    <n v="238692"/>
    <x v="0"/>
    <x v="0"/>
    <x v="1"/>
    <x v="3"/>
    <x v="2"/>
    <x v="180"/>
    <x v="0"/>
    <x v="1"/>
    <s v="Tesseramento"/>
    <x v="1"/>
    <x v="1"/>
    <x v="0"/>
    <m/>
  </r>
  <r>
    <n v="106453"/>
    <x v="0"/>
    <x v="0"/>
    <x v="0"/>
    <x v="0"/>
    <x v="8"/>
    <x v="358"/>
    <x v="0"/>
    <x v="0"/>
    <s v="Tesseramento"/>
    <x v="0"/>
    <x v="0"/>
    <x v="0"/>
    <m/>
  </r>
  <r>
    <n v="239030"/>
    <x v="1"/>
    <x v="1"/>
    <x v="1"/>
    <x v="2"/>
    <x v="16"/>
    <x v="90"/>
    <x v="0"/>
    <x v="0"/>
    <s v="Tesseramento"/>
    <x v="1"/>
    <x v="5"/>
    <x v="0"/>
    <m/>
  </r>
  <r>
    <n v="238828"/>
    <x v="1"/>
    <x v="0"/>
    <x v="1"/>
    <x v="2"/>
    <x v="3"/>
    <x v="252"/>
    <x v="0"/>
    <x v="0"/>
    <s v="Tesseramento"/>
    <x v="1"/>
    <x v="5"/>
    <x v="0"/>
    <m/>
  </r>
  <r>
    <n v="239032"/>
    <x v="1"/>
    <x v="1"/>
    <x v="1"/>
    <x v="2"/>
    <x v="16"/>
    <x v="90"/>
    <x v="0"/>
    <x v="0"/>
    <s v="Tesseramento"/>
    <x v="1"/>
    <x v="5"/>
    <x v="0"/>
    <m/>
  </r>
  <r>
    <n v="49472"/>
    <x v="0"/>
    <x v="0"/>
    <x v="0"/>
    <x v="4"/>
    <x v="2"/>
    <x v="233"/>
    <x v="0"/>
    <x v="0"/>
    <s v="Tesseramento"/>
    <x v="0"/>
    <x v="3"/>
    <x v="0"/>
    <m/>
  </r>
  <r>
    <n v="239029"/>
    <x v="1"/>
    <x v="1"/>
    <x v="1"/>
    <x v="2"/>
    <x v="16"/>
    <x v="90"/>
    <x v="0"/>
    <x v="1"/>
    <s v="Tesseramento"/>
    <x v="1"/>
    <x v="5"/>
    <x v="0"/>
    <m/>
  </r>
  <r>
    <n v="239031"/>
    <x v="1"/>
    <x v="1"/>
    <x v="1"/>
    <x v="2"/>
    <x v="16"/>
    <x v="90"/>
    <x v="0"/>
    <x v="0"/>
    <s v="Tesseramento"/>
    <x v="1"/>
    <x v="5"/>
    <x v="0"/>
    <m/>
  </r>
  <r>
    <n v="238695"/>
    <x v="1"/>
    <x v="0"/>
    <x v="1"/>
    <x v="1"/>
    <x v="2"/>
    <x v="233"/>
    <x v="0"/>
    <x v="1"/>
    <s v="Tesseramento"/>
    <x v="0"/>
    <x v="7"/>
    <x v="0"/>
    <m/>
  </r>
  <r>
    <n v="176346"/>
    <x v="0"/>
    <x v="0"/>
    <x v="0"/>
    <x v="0"/>
    <x v="7"/>
    <x v="223"/>
    <x v="0"/>
    <x v="0"/>
    <s v="Tesseramento"/>
    <x v="2"/>
    <x v="0"/>
    <x v="0"/>
    <m/>
  </r>
  <r>
    <n v="215659"/>
    <x v="0"/>
    <x v="0"/>
    <x v="0"/>
    <x v="1"/>
    <x v="7"/>
    <x v="223"/>
    <x v="0"/>
    <x v="0"/>
    <s v="Tesseramento"/>
    <x v="2"/>
    <x v="0"/>
    <x v="0"/>
    <m/>
  </r>
  <r>
    <n v="238782"/>
    <x v="0"/>
    <x v="0"/>
    <x v="1"/>
    <x v="2"/>
    <x v="11"/>
    <x v="189"/>
    <x v="0"/>
    <x v="0"/>
    <s v="Tesseramento"/>
    <x v="1"/>
    <x v="1"/>
    <x v="0"/>
    <m/>
  </r>
  <r>
    <n v="178673"/>
    <x v="0"/>
    <x v="0"/>
    <x v="0"/>
    <x v="0"/>
    <x v="7"/>
    <x v="223"/>
    <x v="0"/>
    <x v="0"/>
    <s v="Tesseramento"/>
    <x v="2"/>
    <x v="0"/>
    <x v="0"/>
    <m/>
  </r>
  <r>
    <n v="117063"/>
    <x v="0"/>
    <x v="0"/>
    <x v="2"/>
    <x v="1"/>
    <x v="7"/>
    <x v="223"/>
    <x v="0"/>
    <x v="0"/>
    <s v="Tesseramento"/>
    <x v="2"/>
    <x v="0"/>
    <x v="0"/>
    <m/>
  </r>
  <r>
    <n v="143986"/>
    <x v="1"/>
    <x v="0"/>
    <x v="0"/>
    <x v="1"/>
    <x v="8"/>
    <x v="31"/>
    <x v="0"/>
    <x v="1"/>
    <s v="Tesseramento"/>
    <x v="1"/>
    <x v="2"/>
    <x v="0"/>
    <m/>
  </r>
  <r>
    <n v="233172"/>
    <x v="0"/>
    <x v="0"/>
    <x v="0"/>
    <x v="1"/>
    <x v="8"/>
    <x v="31"/>
    <x v="0"/>
    <x v="0"/>
    <s v="Tesseramento"/>
    <x v="1"/>
    <x v="1"/>
    <x v="0"/>
    <m/>
  </r>
  <r>
    <n v="121455"/>
    <x v="0"/>
    <x v="0"/>
    <x v="2"/>
    <x v="1"/>
    <x v="8"/>
    <x v="31"/>
    <x v="0"/>
    <x v="1"/>
    <s v="Tesseramento"/>
    <x v="1"/>
    <x v="1"/>
    <x v="0"/>
    <m/>
  </r>
  <r>
    <n v="238694"/>
    <x v="0"/>
    <x v="1"/>
    <x v="1"/>
    <x v="2"/>
    <x v="7"/>
    <x v="223"/>
    <x v="0"/>
    <x v="0"/>
    <s v="Tesseramento"/>
    <x v="2"/>
    <x v="1"/>
    <x v="0"/>
    <m/>
  </r>
  <r>
    <n v="238693"/>
    <x v="0"/>
    <x v="0"/>
    <x v="1"/>
    <x v="3"/>
    <x v="7"/>
    <x v="223"/>
    <x v="0"/>
    <x v="0"/>
    <s v="Tesseramento"/>
    <x v="2"/>
    <x v="1"/>
    <x v="0"/>
    <m/>
  </r>
  <r>
    <n v="238697"/>
    <x v="1"/>
    <x v="0"/>
    <x v="1"/>
    <x v="1"/>
    <x v="8"/>
    <x v="31"/>
    <x v="0"/>
    <x v="0"/>
    <s v="Tesseramento"/>
    <x v="1"/>
    <x v="5"/>
    <x v="0"/>
    <m/>
  </r>
  <r>
    <n v="238696"/>
    <x v="0"/>
    <x v="0"/>
    <x v="1"/>
    <x v="1"/>
    <x v="8"/>
    <x v="31"/>
    <x v="0"/>
    <x v="1"/>
    <s v="Tesseramento"/>
    <x v="1"/>
    <x v="0"/>
    <x v="0"/>
    <m/>
  </r>
  <r>
    <n v="167701"/>
    <x v="0"/>
    <x v="0"/>
    <x v="0"/>
    <x v="0"/>
    <x v="5"/>
    <x v="6"/>
    <x v="0"/>
    <x v="0"/>
    <s v="Tesseramento"/>
    <x v="0"/>
    <x v="3"/>
    <x v="0"/>
    <m/>
  </r>
  <r>
    <n v="238949"/>
    <x v="1"/>
    <x v="0"/>
    <x v="1"/>
    <x v="2"/>
    <x v="1"/>
    <x v="370"/>
    <x v="0"/>
    <x v="0"/>
    <s v="Tesseramento"/>
    <x v="0"/>
    <x v="6"/>
    <x v="0"/>
    <m/>
  </r>
  <r>
    <n v="238950"/>
    <x v="1"/>
    <x v="0"/>
    <x v="1"/>
    <x v="2"/>
    <x v="1"/>
    <x v="370"/>
    <x v="0"/>
    <x v="1"/>
    <s v="Tesseramento"/>
    <x v="0"/>
    <x v="6"/>
    <x v="0"/>
    <m/>
  </r>
  <r>
    <n v="238952"/>
    <x v="1"/>
    <x v="0"/>
    <x v="1"/>
    <x v="2"/>
    <x v="1"/>
    <x v="370"/>
    <x v="0"/>
    <x v="0"/>
    <s v="Tesseramento"/>
    <x v="0"/>
    <x v="6"/>
    <x v="0"/>
    <m/>
  </r>
  <r>
    <n v="238953"/>
    <x v="1"/>
    <x v="0"/>
    <x v="1"/>
    <x v="2"/>
    <x v="1"/>
    <x v="370"/>
    <x v="0"/>
    <x v="1"/>
    <s v="Tesseramento"/>
    <x v="0"/>
    <x v="6"/>
    <x v="0"/>
    <m/>
  </r>
  <r>
    <n v="238962"/>
    <x v="1"/>
    <x v="0"/>
    <x v="1"/>
    <x v="2"/>
    <x v="1"/>
    <x v="370"/>
    <x v="0"/>
    <x v="0"/>
    <s v="Tesseramento"/>
    <x v="0"/>
    <x v="6"/>
    <x v="0"/>
    <m/>
  </r>
  <r>
    <n v="238955"/>
    <x v="1"/>
    <x v="0"/>
    <x v="1"/>
    <x v="2"/>
    <x v="1"/>
    <x v="370"/>
    <x v="0"/>
    <x v="0"/>
    <s v="Tesseramento"/>
    <x v="0"/>
    <x v="5"/>
    <x v="0"/>
    <m/>
  </r>
  <r>
    <n v="189661"/>
    <x v="0"/>
    <x v="0"/>
    <x v="0"/>
    <x v="2"/>
    <x v="7"/>
    <x v="328"/>
    <x v="0"/>
    <x v="1"/>
    <s v="Tesseramento"/>
    <x v="0"/>
    <x v="3"/>
    <x v="0"/>
    <m/>
  </r>
  <r>
    <n v="238900"/>
    <x v="0"/>
    <x v="0"/>
    <x v="1"/>
    <x v="2"/>
    <x v="4"/>
    <x v="179"/>
    <x v="0"/>
    <x v="1"/>
    <s v="Tesseramento"/>
    <x v="1"/>
    <x v="0"/>
    <x v="0"/>
    <m/>
  </r>
  <r>
    <n v="239054"/>
    <x v="0"/>
    <x v="1"/>
    <x v="1"/>
    <x v="3"/>
    <x v="7"/>
    <x v="45"/>
    <x v="0"/>
    <x v="1"/>
    <s v="Tesseramento"/>
    <x v="1"/>
    <x v="4"/>
    <x v="0"/>
    <m/>
  </r>
  <r>
    <n v="76475"/>
    <x v="0"/>
    <x v="0"/>
    <x v="0"/>
    <x v="0"/>
    <x v="12"/>
    <x v="254"/>
    <x v="0"/>
    <x v="0"/>
    <s v="Tesseramento"/>
    <x v="0"/>
    <x v="4"/>
    <x v="0"/>
    <m/>
  </r>
  <r>
    <n v="76481"/>
    <x v="0"/>
    <x v="0"/>
    <x v="0"/>
    <x v="0"/>
    <x v="12"/>
    <x v="254"/>
    <x v="0"/>
    <x v="1"/>
    <s v="Tesseramento"/>
    <x v="0"/>
    <x v="4"/>
    <x v="0"/>
    <m/>
  </r>
  <r>
    <n v="206180"/>
    <x v="0"/>
    <x v="0"/>
    <x v="0"/>
    <x v="0"/>
    <x v="7"/>
    <x v="182"/>
    <x v="0"/>
    <x v="0"/>
    <s v="Tesseramento"/>
    <x v="1"/>
    <x v="0"/>
    <x v="0"/>
    <m/>
  </r>
  <r>
    <n v="15895"/>
    <x v="0"/>
    <x v="0"/>
    <x v="0"/>
    <x v="1"/>
    <x v="7"/>
    <x v="109"/>
    <x v="0"/>
    <x v="0"/>
    <s v="Tesseramento"/>
    <x v="1"/>
    <x v="3"/>
    <x v="0"/>
    <m/>
  </r>
  <r>
    <n v="97509"/>
    <x v="0"/>
    <x v="0"/>
    <x v="0"/>
    <x v="0"/>
    <x v="7"/>
    <x v="109"/>
    <x v="0"/>
    <x v="1"/>
    <s v="Tesseramento"/>
    <x v="1"/>
    <x v="3"/>
    <x v="0"/>
    <m/>
  </r>
  <r>
    <n v="238792"/>
    <x v="1"/>
    <x v="0"/>
    <x v="1"/>
    <x v="1"/>
    <x v="2"/>
    <x v="251"/>
    <x v="0"/>
    <x v="0"/>
    <s v="Tesseramento"/>
    <x v="1"/>
    <x v="6"/>
    <x v="0"/>
    <m/>
  </r>
  <r>
    <n v="198390"/>
    <x v="1"/>
    <x v="1"/>
    <x v="0"/>
    <x v="1"/>
    <x v="9"/>
    <x v="329"/>
    <x v="0"/>
    <x v="0"/>
    <s v="Tesseramento"/>
    <x v="1"/>
    <x v="5"/>
    <x v="0"/>
    <m/>
  </r>
  <r>
    <n v="62898"/>
    <x v="0"/>
    <x v="0"/>
    <x v="0"/>
    <x v="0"/>
    <x v="12"/>
    <x v="133"/>
    <x v="0"/>
    <x v="0"/>
    <s v="Tesseramento"/>
    <x v="0"/>
    <x v="3"/>
    <x v="0"/>
    <m/>
  </r>
  <r>
    <n v="102826"/>
    <x v="0"/>
    <x v="0"/>
    <x v="0"/>
    <x v="0"/>
    <x v="12"/>
    <x v="133"/>
    <x v="0"/>
    <x v="1"/>
    <s v="Tesseramento"/>
    <x v="0"/>
    <x v="3"/>
    <x v="0"/>
    <m/>
  </r>
  <r>
    <n v="238783"/>
    <x v="0"/>
    <x v="1"/>
    <x v="1"/>
    <x v="2"/>
    <x v="1"/>
    <x v="1"/>
    <x v="0"/>
    <x v="1"/>
    <s v="Tesseramento"/>
    <x v="0"/>
    <x v="3"/>
    <x v="0"/>
    <m/>
  </r>
  <r>
    <n v="238722"/>
    <x v="0"/>
    <x v="0"/>
    <x v="1"/>
    <x v="2"/>
    <x v="12"/>
    <x v="133"/>
    <x v="0"/>
    <x v="1"/>
    <s v="Tesseramento"/>
    <x v="0"/>
    <x v="1"/>
    <x v="0"/>
    <m/>
  </r>
  <r>
    <n v="238796"/>
    <x v="0"/>
    <x v="0"/>
    <x v="1"/>
    <x v="3"/>
    <x v="7"/>
    <x v="210"/>
    <x v="0"/>
    <x v="0"/>
    <s v="Tesseramento"/>
    <x v="0"/>
    <x v="0"/>
    <x v="0"/>
    <m/>
  </r>
  <r>
    <n v="238739"/>
    <x v="0"/>
    <x v="1"/>
    <x v="1"/>
    <x v="1"/>
    <x v="15"/>
    <x v="243"/>
    <x v="0"/>
    <x v="0"/>
    <s v="Tesseramento"/>
    <x v="0"/>
    <x v="1"/>
    <x v="0"/>
    <m/>
  </r>
  <r>
    <n v="166706"/>
    <x v="0"/>
    <x v="1"/>
    <x v="2"/>
    <x v="2"/>
    <x v="5"/>
    <x v="38"/>
    <x v="0"/>
    <x v="0"/>
    <s v="Tesseramento"/>
    <x v="1"/>
    <x v="0"/>
    <x v="0"/>
    <m/>
  </r>
  <r>
    <n v="189411"/>
    <x v="0"/>
    <x v="1"/>
    <x v="2"/>
    <x v="2"/>
    <x v="5"/>
    <x v="38"/>
    <x v="0"/>
    <x v="1"/>
    <s v="Tesseramento"/>
    <x v="1"/>
    <x v="0"/>
    <x v="0"/>
    <m/>
  </r>
  <r>
    <n v="222314"/>
    <x v="0"/>
    <x v="0"/>
    <x v="0"/>
    <x v="1"/>
    <x v="1"/>
    <x v="1"/>
    <x v="0"/>
    <x v="0"/>
    <s v="Tesseramento"/>
    <x v="0"/>
    <x v="4"/>
    <x v="0"/>
    <m/>
  </r>
  <r>
    <n v="226260"/>
    <x v="0"/>
    <x v="1"/>
    <x v="0"/>
    <x v="0"/>
    <x v="14"/>
    <x v="129"/>
    <x v="0"/>
    <x v="0"/>
    <s v="Tesseramento"/>
    <x v="1"/>
    <x v="0"/>
    <x v="0"/>
    <m/>
  </r>
  <r>
    <n v="238740"/>
    <x v="1"/>
    <x v="1"/>
    <x v="1"/>
    <x v="2"/>
    <x v="5"/>
    <x v="38"/>
    <x v="0"/>
    <x v="0"/>
    <s v="Tesseramento"/>
    <x v="1"/>
    <x v="7"/>
    <x v="0"/>
    <m/>
  </r>
  <r>
    <n v="34441"/>
    <x v="0"/>
    <x v="2"/>
    <x v="0"/>
    <x v="4"/>
    <x v="8"/>
    <x v="237"/>
    <x v="1"/>
    <x v="0"/>
    <s v="Tesseramento"/>
    <x v="1"/>
    <x v="8"/>
    <x v="0"/>
    <m/>
  </r>
  <r>
    <n v="159546"/>
    <x v="0"/>
    <x v="0"/>
    <x v="0"/>
    <x v="0"/>
    <x v="10"/>
    <x v="93"/>
    <x v="0"/>
    <x v="1"/>
    <s v="Tesseramento"/>
    <x v="0"/>
    <x v="0"/>
    <x v="0"/>
    <m/>
  </r>
  <r>
    <n v="159346"/>
    <x v="0"/>
    <x v="0"/>
    <x v="2"/>
    <x v="4"/>
    <x v="10"/>
    <x v="93"/>
    <x v="0"/>
    <x v="0"/>
    <s v="Tesseramento"/>
    <x v="0"/>
    <x v="0"/>
    <x v="0"/>
    <m/>
  </r>
  <r>
    <n v="75014"/>
    <x v="0"/>
    <x v="0"/>
    <x v="0"/>
    <x v="0"/>
    <x v="7"/>
    <x v="161"/>
    <x v="0"/>
    <x v="0"/>
    <s v="Tesseramento"/>
    <x v="0"/>
    <x v="0"/>
    <x v="0"/>
    <m/>
  </r>
  <r>
    <n v="87627"/>
    <x v="0"/>
    <x v="0"/>
    <x v="0"/>
    <x v="0"/>
    <x v="11"/>
    <x v="142"/>
    <x v="0"/>
    <x v="0"/>
    <s v="Tesseramento"/>
    <x v="1"/>
    <x v="4"/>
    <x v="0"/>
    <m/>
  </r>
  <r>
    <n v="122204"/>
    <x v="0"/>
    <x v="0"/>
    <x v="2"/>
    <x v="1"/>
    <x v="13"/>
    <x v="369"/>
    <x v="0"/>
    <x v="0"/>
    <s v="Tesseramento"/>
    <x v="1"/>
    <x v="4"/>
    <x v="0"/>
    <m/>
  </r>
  <r>
    <n v="122738"/>
    <x v="0"/>
    <x v="0"/>
    <x v="0"/>
    <x v="0"/>
    <x v="13"/>
    <x v="369"/>
    <x v="0"/>
    <x v="0"/>
    <s v="Tesseramento"/>
    <x v="1"/>
    <x v="1"/>
    <x v="0"/>
    <m/>
  </r>
  <r>
    <n v="123385"/>
    <x v="0"/>
    <x v="0"/>
    <x v="0"/>
    <x v="0"/>
    <x v="0"/>
    <x v="206"/>
    <x v="0"/>
    <x v="0"/>
    <s v="Tesseramento"/>
    <x v="1"/>
    <x v="3"/>
    <x v="0"/>
    <m/>
  </r>
  <r>
    <n v="105401"/>
    <x v="0"/>
    <x v="0"/>
    <x v="0"/>
    <x v="0"/>
    <x v="10"/>
    <x v="294"/>
    <x v="0"/>
    <x v="0"/>
    <s v="Tesseramento"/>
    <x v="1"/>
    <x v="1"/>
    <x v="0"/>
    <m/>
  </r>
  <r>
    <n v="95553"/>
    <x v="0"/>
    <x v="0"/>
    <x v="2"/>
    <x v="1"/>
    <x v="10"/>
    <x v="294"/>
    <x v="0"/>
    <x v="0"/>
    <s v="Tesseramento"/>
    <x v="1"/>
    <x v="1"/>
    <x v="0"/>
    <m/>
  </r>
  <r>
    <n v="116264"/>
    <x v="0"/>
    <x v="0"/>
    <x v="2"/>
    <x v="4"/>
    <x v="10"/>
    <x v="294"/>
    <x v="0"/>
    <x v="0"/>
    <s v="Tesseramento"/>
    <x v="1"/>
    <x v="1"/>
    <x v="0"/>
    <m/>
  </r>
  <r>
    <n v="147448"/>
    <x v="1"/>
    <x v="0"/>
    <x v="0"/>
    <x v="0"/>
    <x v="2"/>
    <x v="224"/>
    <x v="0"/>
    <x v="1"/>
    <s v="Tesseramento"/>
    <x v="1"/>
    <x v="2"/>
    <x v="0"/>
    <m/>
  </r>
  <r>
    <n v="238706"/>
    <x v="0"/>
    <x v="1"/>
    <x v="1"/>
    <x v="1"/>
    <x v="0"/>
    <x v="206"/>
    <x v="0"/>
    <x v="0"/>
    <s v="Tesseramento"/>
    <x v="1"/>
    <x v="0"/>
    <x v="0"/>
    <m/>
  </r>
  <r>
    <n v="153036"/>
    <x v="0"/>
    <x v="0"/>
    <x v="0"/>
    <x v="0"/>
    <x v="7"/>
    <x v="384"/>
    <x v="0"/>
    <x v="0"/>
    <s v="Tesseramento"/>
    <x v="1"/>
    <x v="1"/>
    <x v="0"/>
    <m/>
  </r>
  <r>
    <n v="238773"/>
    <x v="1"/>
    <x v="0"/>
    <x v="1"/>
    <x v="2"/>
    <x v="4"/>
    <x v="110"/>
    <x v="0"/>
    <x v="1"/>
    <s v="Tesseramento"/>
    <x v="1"/>
    <x v="6"/>
    <x v="0"/>
    <m/>
  </r>
  <r>
    <n v="238749"/>
    <x v="0"/>
    <x v="1"/>
    <x v="1"/>
    <x v="2"/>
    <x v="7"/>
    <x v="56"/>
    <x v="0"/>
    <x v="0"/>
    <s v="Tesseramento"/>
    <x v="1"/>
    <x v="0"/>
    <x v="0"/>
    <m/>
  </r>
  <r>
    <n v="238841"/>
    <x v="1"/>
    <x v="1"/>
    <x v="1"/>
    <x v="1"/>
    <x v="11"/>
    <x v="95"/>
    <x v="0"/>
    <x v="1"/>
    <s v="Tesseramento"/>
    <x v="1"/>
    <x v="5"/>
    <x v="0"/>
    <m/>
  </r>
  <r>
    <n v="238752"/>
    <x v="0"/>
    <x v="1"/>
    <x v="1"/>
    <x v="1"/>
    <x v="7"/>
    <x v="56"/>
    <x v="0"/>
    <x v="1"/>
    <s v="Tesseramento"/>
    <x v="1"/>
    <x v="1"/>
    <x v="0"/>
    <m/>
  </r>
  <r>
    <n v="238751"/>
    <x v="0"/>
    <x v="1"/>
    <x v="1"/>
    <x v="1"/>
    <x v="7"/>
    <x v="56"/>
    <x v="0"/>
    <x v="0"/>
    <s v="Tesseramento"/>
    <x v="1"/>
    <x v="1"/>
    <x v="0"/>
    <m/>
  </r>
  <r>
    <n v="238750"/>
    <x v="0"/>
    <x v="1"/>
    <x v="1"/>
    <x v="1"/>
    <x v="7"/>
    <x v="56"/>
    <x v="0"/>
    <x v="1"/>
    <s v="Tesseramento"/>
    <x v="1"/>
    <x v="1"/>
    <x v="0"/>
    <m/>
  </r>
  <r>
    <n v="134705"/>
    <x v="0"/>
    <x v="0"/>
    <x v="0"/>
    <x v="0"/>
    <x v="4"/>
    <x v="184"/>
    <x v="0"/>
    <x v="0"/>
    <s v="Tesseramento"/>
    <x v="0"/>
    <x v="3"/>
    <x v="0"/>
    <m/>
  </r>
  <r>
    <n v="238753"/>
    <x v="0"/>
    <x v="1"/>
    <x v="1"/>
    <x v="1"/>
    <x v="4"/>
    <x v="184"/>
    <x v="0"/>
    <x v="0"/>
    <s v="Tesseramento"/>
    <x v="0"/>
    <x v="0"/>
    <x v="0"/>
    <m/>
  </r>
  <r>
    <n v="238754"/>
    <x v="1"/>
    <x v="1"/>
    <x v="1"/>
    <x v="1"/>
    <x v="4"/>
    <x v="184"/>
    <x v="0"/>
    <x v="0"/>
    <s v="Tesseramento"/>
    <x v="0"/>
    <x v="6"/>
    <x v="0"/>
    <m/>
  </r>
  <r>
    <n v="227437"/>
    <x v="0"/>
    <x v="0"/>
    <x v="0"/>
    <x v="1"/>
    <x v="7"/>
    <x v="175"/>
    <x v="0"/>
    <x v="0"/>
    <s v="Tesseramento"/>
    <x v="0"/>
    <x v="0"/>
    <x v="0"/>
    <m/>
  </r>
  <r>
    <n v="226624"/>
    <x v="0"/>
    <x v="1"/>
    <x v="0"/>
    <x v="1"/>
    <x v="7"/>
    <x v="161"/>
    <x v="0"/>
    <x v="1"/>
    <s v="Tesseramento"/>
    <x v="0"/>
    <x v="4"/>
    <x v="0"/>
    <m/>
  </r>
  <r>
    <n v="15262"/>
    <x v="0"/>
    <x v="1"/>
    <x v="0"/>
    <x v="4"/>
    <x v="7"/>
    <x v="161"/>
    <x v="0"/>
    <x v="0"/>
    <s v="Tesseramento"/>
    <x v="0"/>
    <x v="4"/>
    <x v="0"/>
    <m/>
  </r>
  <r>
    <n v="171014"/>
    <x v="0"/>
    <x v="0"/>
    <x v="0"/>
    <x v="0"/>
    <x v="0"/>
    <x v="76"/>
    <x v="0"/>
    <x v="0"/>
    <s v="Tesseramento"/>
    <x v="0"/>
    <x v="0"/>
    <x v="0"/>
    <m/>
  </r>
  <r>
    <n v="92455"/>
    <x v="0"/>
    <x v="0"/>
    <x v="2"/>
    <x v="4"/>
    <x v="0"/>
    <x v="76"/>
    <x v="0"/>
    <x v="1"/>
    <s v="Tesseramento"/>
    <x v="0"/>
    <x v="0"/>
    <x v="0"/>
    <m/>
  </r>
  <r>
    <n v="198003"/>
    <x v="0"/>
    <x v="0"/>
    <x v="0"/>
    <x v="0"/>
    <x v="7"/>
    <x v="74"/>
    <x v="0"/>
    <x v="0"/>
    <s v="Tesseramento"/>
    <x v="1"/>
    <x v="0"/>
    <x v="0"/>
    <m/>
  </r>
  <r>
    <n v="219045"/>
    <x v="0"/>
    <x v="0"/>
    <x v="0"/>
    <x v="0"/>
    <x v="7"/>
    <x v="74"/>
    <x v="0"/>
    <x v="1"/>
    <s v="Tesseramento"/>
    <x v="1"/>
    <x v="0"/>
    <x v="0"/>
    <m/>
  </r>
  <r>
    <n v="90417"/>
    <x v="0"/>
    <x v="0"/>
    <x v="0"/>
    <x v="0"/>
    <x v="2"/>
    <x v="2"/>
    <x v="0"/>
    <x v="0"/>
    <s v="Tesseramento"/>
    <x v="1"/>
    <x v="3"/>
    <x v="0"/>
    <m/>
  </r>
  <r>
    <n v="90416"/>
    <x v="0"/>
    <x v="0"/>
    <x v="0"/>
    <x v="1"/>
    <x v="2"/>
    <x v="2"/>
    <x v="0"/>
    <x v="1"/>
    <s v="Tesseramento"/>
    <x v="1"/>
    <x v="3"/>
    <x v="0"/>
    <m/>
  </r>
  <r>
    <n v="238725"/>
    <x v="0"/>
    <x v="0"/>
    <x v="1"/>
    <x v="3"/>
    <x v="10"/>
    <x v="295"/>
    <x v="0"/>
    <x v="1"/>
    <s v="Tesseramento"/>
    <x v="0"/>
    <x v="1"/>
    <x v="0"/>
    <m/>
  </r>
  <r>
    <n v="238723"/>
    <x v="0"/>
    <x v="0"/>
    <x v="1"/>
    <x v="3"/>
    <x v="10"/>
    <x v="295"/>
    <x v="0"/>
    <x v="0"/>
    <s v="Tesseramento"/>
    <x v="0"/>
    <x v="0"/>
    <x v="0"/>
    <m/>
  </r>
  <r>
    <n v="238724"/>
    <x v="0"/>
    <x v="0"/>
    <x v="1"/>
    <x v="1"/>
    <x v="10"/>
    <x v="295"/>
    <x v="0"/>
    <x v="0"/>
    <s v="Tesseramento"/>
    <x v="0"/>
    <x v="1"/>
    <x v="0"/>
    <m/>
  </r>
  <r>
    <n v="238780"/>
    <x v="0"/>
    <x v="1"/>
    <x v="1"/>
    <x v="2"/>
    <x v="7"/>
    <x v="74"/>
    <x v="0"/>
    <x v="0"/>
    <s v="Tesseramento"/>
    <x v="1"/>
    <x v="0"/>
    <x v="0"/>
    <m/>
  </r>
  <r>
    <n v="238842"/>
    <x v="0"/>
    <x v="0"/>
    <x v="1"/>
    <x v="2"/>
    <x v="2"/>
    <x v="77"/>
    <x v="0"/>
    <x v="0"/>
    <s v="Tesseramento"/>
    <x v="0"/>
    <x v="0"/>
    <x v="0"/>
    <m/>
  </r>
  <r>
    <n v="238829"/>
    <x v="1"/>
    <x v="0"/>
    <x v="1"/>
    <x v="2"/>
    <x v="4"/>
    <x v="368"/>
    <x v="0"/>
    <x v="0"/>
    <s v="Tesseramento"/>
    <x v="1"/>
    <x v="5"/>
    <x v="0"/>
    <m/>
  </r>
  <r>
    <n v="224565"/>
    <x v="0"/>
    <x v="1"/>
    <x v="2"/>
    <x v="0"/>
    <x v="16"/>
    <x v="263"/>
    <x v="0"/>
    <x v="0"/>
    <s v="Tesseramento"/>
    <x v="1"/>
    <x v="0"/>
    <x v="0"/>
    <m/>
  </r>
  <r>
    <n v="34433"/>
    <x v="0"/>
    <x v="2"/>
    <x v="0"/>
    <x v="4"/>
    <x v="7"/>
    <x v="225"/>
    <x v="1"/>
    <x v="0"/>
    <s v="Tesseramento"/>
    <x v="0"/>
    <x v="8"/>
    <x v="0"/>
    <m/>
  </r>
  <r>
    <n v="77773"/>
    <x v="0"/>
    <x v="2"/>
    <x v="0"/>
    <x v="4"/>
    <x v="7"/>
    <x v="225"/>
    <x v="1"/>
    <x v="0"/>
    <s v="Tesseramento"/>
    <x v="0"/>
    <x v="8"/>
    <x v="0"/>
    <m/>
  </r>
  <r>
    <n v="34711"/>
    <x v="0"/>
    <x v="2"/>
    <x v="0"/>
    <x v="0"/>
    <x v="7"/>
    <x v="225"/>
    <x v="1"/>
    <x v="0"/>
    <s v="Tesseramento"/>
    <x v="0"/>
    <x v="8"/>
    <x v="0"/>
    <m/>
  </r>
  <r>
    <n v="34303"/>
    <x v="0"/>
    <x v="2"/>
    <x v="0"/>
    <x v="0"/>
    <x v="7"/>
    <x v="225"/>
    <x v="1"/>
    <x v="0"/>
    <s v="Tesseramento"/>
    <x v="0"/>
    <x v="8"/>
    <x v="0"/>
    <m/>
  </r>
  <r>
    <n v="232367"/>
    <x v="0"/>
    <x v="0"/>
    <x v="0"/>
    <x v="1"/>
    <x v="11"/>
    <x v="91"/>
    <x v="0"/>
    <x v="0"/>
    <s v="Tesseramento"/>
    <x v="1"/>
    <x v="3"/>
    <x v="0"/>
    <m/>
  </r>
  <r>
    <n v="119584"/>
    <x v="0"/>
    <x v="0"/>
    <x v="0"/>
    <x v="0"/>
    <x v="4"/>
    <x v="88"/>
    <x v="0"/>
    <x v="0"/>
    <s v="Tesseramento"/>
    <x v="1"/>
    <x v="4"/>
    <x v="0"/>
    <m/>
  </r>
  <r>
    <n v="239185"/>
    <x v="0"/>
    <x v="0"/>
    <x v="1"/>
    <x v="3"/>
    <x v="8"/>
    <x v="17"/>
    <x v="0"/>
    <x v="1"/>
    <s v="Tesseramento"/>
    <x v="1"/>
    <x v="3"/>
    <x v="0"/>
    <m/>
  </r>
  <r>
    <n v="239538"/>
    <x v="0"/>
    <x v="0"/>
    <x v="1"/>
    <x v="2"/>
    <x v="8"/>
    <x v="46"/>
    <x v="0"/>
    <x v="0"/>
    <s v="Tesseramento"/>
    <x v="0"/>
    <x v="1"/>
    <x v="0"/>
    <m/>
  </r>
  <r>
    <n v="239184"/>
    <x v="0"/>
    <x v="0"/>
    <x v="1"/>
    <x v="3"/>
    <x v="8"/>
    <x v="17"/>
    <x v="0"/>
    <x v="1"/>
    <s v="Tesseramento"/>
    <x v="1"/>
    <x v="0"/>
    <x v="0"/>
    <m/>
  </r>
  <r>
    <n v="158819"/>
    <x v="0"/>
    <x v="0"/>
    <x v="0"/>
    <x v="1"/>
    <x v="0"/>
    <x v="100"/>
    <x v="0"/>
    <x v="0"/>
    <s v="Tesseramento"/>
    <x v="0"/>
    <x v="0"/>
    <x v="0"/>
    <m/>
  </r>
  <r>
    <n v="176578"/>
    <x v="0"/>
    <x v="0"/>
    <x v="0"/>
    <x v="0"/>
    <x v="0"/>
    <x v="100"/>
    <x v="0"/>
    <x v="0"/>
    <s v="Tesseramento"/>
    <x v="0"/>
    <x v="0"/>
    <x v="0"/>
    <m/>
  </r>
  <r>
    <n v="84051"/>
    <x v="0"/>
    <x v="0"/>
    <x v="0"/>
    <x v="0"/>
    <x v="0"/>
    <x v="100"/>
    <x v="0"/>
    <x v="0"/>
    <s v="Tesseramento"/>
    <x v="0"/>
    <x v="3"/>
    <x v="0"/>
    <m/>
  </r>
  <r>
    <n v="32110"/>
    <x v="0"/>
    <x v="0"/>
    <x v="0"/>
    <x v="0"/>
    <x v="0"/>
    <x v="100"/>
    <x v="0"/>
    <x v="0"/>
    <s v="Tesseramento"/>
    <x v="0"/>
    <x v="3"/>
    <x v="0"/>
    <m/>
  </r>
  <r>
    <n v="107610"/>
    <x v="0"/>
    <x v="0"/>
    <x v="0"/>
    <x v="0"/>
    <x v="0"/>
    <x v="100"/>
    <x v="0"/>
    <x v="0"/>
    <s v="Tesseramento"/>
    <x v="0"/>
    <x v="0"/>
    <x v="0"/>
    <m/>
  </r>
  <r>
    <n v="238712"/>
    <x v="0"/>
    <x v="1"/>
    <x v="1"/>
    <x v="1"/>
    <x v="12"/>
    <x v="254"/>
    <x v="0"/>
    <x v="0"/>
    <s v="Tesseramento"/>
    <x v="0"/>
    <x v="3"/>
    <x v="0"/>
    <m/>
  </r>
  <r>
    <n v="238711"/>
    <x v="0"/>
    <x v="0"/>
    <x v="1"/>
    <x v="1"/>
    <x v="12"/>
    <x v="254"/>
    <x v="0"/>
    <x v="1"/>
    <s v="Tesseramento"/>
    <x v="0"/>
    <x v="3"/>
    <x v="0"/>
    <m/>
  </r>
  <r>
    <n v="238713"/>
    <x v="0"/>
    <x v="0"/>
    <x v="1"/>
    <x v="1"/>
    <x v="12"/>
    <x v="254"/>
    <x v="0"/>
    <x v="1"/>
    <s v="Tesseramento"/>
    <x v="0"/>
    <x v="3"/>
    <x v="0"/>
    <m/>
  </r>
  <r>
    <n v="240907"/>
    <x v="0"/>
    <x v="1"/>
    <x v="1"/>
    <x v="2"/>
    <x v="11"/>
    <x v="221"/>
    <x v="0"/>
    <x v="0"/>
    <s v="Tesseramento"/>
    <x v="1"/>
    <x v="4"/>
    <x v="0"/>
    <m/>
  </r>
  <r>
    <n v="238831"/>
    <x v="0"/>
    <x v="0"/>
    <x v="1"/>
    <x v="1"/>
    <x v="5"/>
    <x v="38"/>
    <x v="0"/>
    <x v="1"/>
    <s v="Tesseramento"/>
    <x v="1"/>
    <x v="0"/>
    <x v="0"/>
    <m/>
  </r>
  <r>
    <n v="239055"/>
    <x v="0"/>
    <x v="1"/>
    <x v="1"/>
    <x v="2"/>
    <x v="7"/>
    <x v="45"/>
    <x v="0"/>
    <x v="0"/>
    <s v="Tesseramento"/>
    <x v="1"/>
    <x v="0"/>
    <x v="0"/>
    <m/>
  </r>
  <r>
    <n v="239033"/>
    <x v="0"/>
    <x v="1"/>
    <x v="1"/>
    <x v="2"/>
    <x v="7"/>
    <x v="213"/>
    <x v="0"/>
    <x v="1"/>
    <s v="Tesseramento"/>
    <x v="1"/>
    <x v="0"/>
    <x v="0"/>
    <m/>
  </r>
  <r>
    <n v="238840"/>
    <x v="1"/>
    <x v="0"/>
    <x v="1"/>
    <x v="2"/>
    <x v="11"/>
    <x v="186"/>
    <x v="0"/>
    <x v="0"/>
    <s v="Tesseramento"/>
    <x v="0"/>
    <x v="5"/>
    <x v="1"/>
    <m/>
  </r>
  <r>
    <n v="239977"/>
    <x v="0"/>
    <x v="0"/>
    <x v="1"/>
    <x v="2"/>
    <x v="4"/>
    <x v="111"/>
    <x v="0"/>
    <x v="0"/>
    <s v="Tesseramento"/>
    <x v="3"/>
    <x v="3"/>
    <x v="0"/>
    <m/>
  </r>
  <r>
    <n v="238741"/>
    <x v="0"/>
    <x v="1"/>
    <x v="1"/>
    <x v="3"/>
    <x v="2"/>
    <x v="265"/>
    <x v="0"/>
    <x v="0"/>
    <s v="Tesseramento"/>
    <x v="1"/>
    <x v="3"/>
    <x v="0"/>
    <m/>
  </r>
  <r>
    <n v="240511"/>
    <x v="0"/>
    <x v="1"/>
    <x v="1"/>
    <x v="2"/>
    <x v="7"/>
    <x v="37"/>
    <x v="0"/>
    <x v="1"/>
    <s v="Tesseramento"/>
    <x v="1"/>
    <x v="0"/>
    <x v="0"/>
    <m/>
  </r>
  <r>
    <n v="144669"/>
    <x v="0"/>
    <x v="0"/>
    <x v="0"/>
    <x v="0"/>
    <x v="13"/>
    <x v="356"/>
    <x v="0"/>
    <x v="0"/>
    <s v="Tesseramento"/>
    <x v="1"/>
    <x v="0"/>
    <x v="0"/>
    <m/>
  </r>
  <r>
    <n v="185228"/>
    <x v="0"/>
    <x v="0"/>
    <x v="0"/>
    <x v="1"/>
    <x v="7"/>
    <x v="109"/>
    <x v="0"/>
    <x v="0"/>
    <s v="Tesseramento"/>
    <x v="1"/>
    <x v="0"/>
    <x v="0"/>
    <m/>
  </r>
  <r>
    <n v="184434"/>
    <x v="1"/>
    <x v="0"/>
    <x v="0"/>
    <x v="3"/>
    <x v="7"/>
    <x v="109"/>
    <x v="0"/>
    <x v="0"/>
    <s v="Tesseramento"/>
    <x v="1"/>
    <x v="7"/>
    <x v="0"/>
    <m/>
  </r>
  <r>
    <n v="137096"/>
    <x v="0"/>
    <x v="0"/>
    <x v="0"/>
    <x v="0"/>
    <x v="1"/>
    <x v="138"/>
    <x v="0"/>
    <x v="0"/>
    <s v="Tesseramento"/>
    <x v="1"/>
    <x v="3"/>
    <x v="0"/>
    <m/>
  </r>
  <r>
    <n v="238826"/>
    <x v="0"/>
    <x v="0"/>
    <x v="1"/>
    <x v="1"/>
    <x v="1"/>
    <x v="20"/>
    <x v="0"/>
    <x v="0"/>
    <s v="Tesseramento"/>
    <x v="0"/>
    <x v="3"/>
    <x v="0"/>
    <m/>
  </r>
  <r>
    <n v="238729"/>
    <x v="0"/>
    <x v="0"/>
    <x v="1"/>
    <x v="2"/>
    <x v="10"/>
    <x v="396"/>
    <x v="0"/>
    <x v="0"/>
    <s v="Tesseramento"/>
    <x v="0"/>
    <x v="4"/>
    <x v="0"/>
    <m/>
  </r>
  <r>
    <n v="238728"/>
    <x v="0"/>
    <x v="0"/>
    <x v="1"/>
    <x v="2"/>
    <x v="10"/>
    <x v="396"/>
    <x v="0"/>
    <x v="1"/>
    <s v="Tesseramento"/>
    <x v="0"/>
    <x v="0"/>
    <x v="0"/>
    <m/>
  </r>
  <r>
    <n v="238732"/>
    <x v="0"/>
    <x v="0"/>
    <x v="1"/>
    <x v="2"/>
    <x v="10"/>
    <x v="396"/>
    <x v="0"/>
    <x v="1"/>
    <s v="Tesseramento"/>
    <x v="0"/>
    <x v="0"/>
    <x v="0"/>
    <m/>
  </r>
  <r>
    <n v="238832"/>
    <x v="0"/>
    <x v="1"/>
    <x v="1"/>
    <x v="2"/>
    <x v="5"/>
    <x v="38"/>
    <x v="0"/>
    <x v="0"/>
    <s v="Tesseramento"/>
    <x v="1"/>
    <x v="1"/>
    <x v="0"/>
    <m/>
  </r>
  <r>
    <n v="156991"/>
    <x v="0"/>
    <x v="0"/>
    <x v="0"/>
    <x v="0"/>
    <x v="11"/>
    <x v="126"/>
    <x v="0"/>
    <x v="0"/>
    <s v="Tesseramento"/>
    <x v="1"/>
    <x v="3"/>
    <x v="0"/>
    <m/>
  </r>
  <r>
    <n v="238772"/>
    <x v="0"/>
    <x v="1"/>
    <x v="1"/>
    <x v="1"/>
    <x v="4"/>
    <x v="166"/>
    <x v="0"/>
    <x v="0"/>
    <s v="Tesseramento"/>
    <x v="1"/>
    <x v="4"/>
    <x v="0"/>
    <m/>
  </r>
  <r>
    <n v="82914"/>
    <x v="0"/>
    <x v="0"/>
    <x v="0"/>
    <x v="0"/>
    <x v="7"/>
    <x v="288"/>
    <x v="0"/>
    <x v="0"/>
    <s v="Tesseramento"/>
    <x v="3"/>
    <x v="1"/>
    <x v="0"/>
    <m/>
  </r>
  <r>
    <n v="238928"/>
    <x v="0"/>
    <x v="0"/>
    <x v="1"/>
    <x v="2"/>
    <x v="7"/>
    <x v="51"/>
    <x v="0"/>
    <x v="1"/>
    <s v="Tesseramento"/>
    <x v="1"/>
    <x v="0"/>
    <x v="0"/>
    <m/>
  </r>
  <r>
    <n v="204098"/>
    <x v="0"/>
    <x v="0"/>
    <x v="0"/>
    <x v="0"/>
    <x v="2"/>
    <x v="79"/>
    <x v="0"/>
    <x v="0"/>
    <s v="Tesseramento"/>
    <x v="1"/>
    <x v="0"/>
    <x v="0"/>
    <m/>
  </r>
  <r>
    <n v="238930"/>
    <x v="0"/>
    <x v="1"/>
    <x v="1"/>
    <x v="2"/>
    <x v="7"/>
    <x v="51"/>
    <x v="0"/>
    <x v="0"/>
    <s v="Tesseramento"/>
    <x v="1"/>
    <x v="1"/>
    <x v="0"/>
    <m/>
  </r>
  <r>
    <n v="103128"/>
    <x v="0"/>
    <x v="0"/>
    <x v="0"/>
    <x v="1"/>
    <x v="7"/>
    <x v="150"/>
    <x v="0"/>
    <x v="1"/>
    <s v="Tesseramento"/>
    <x v="1"/>
    <x v="1"/>
    <x v="0"/>
    <m/>
  </r>
  <r>
    <n v="193526"/>
    <x v="1"/>
    <x v="0"/>
    <x v="0"/>
    <x v="2"/>
    <x v="7"/>
    <x v="150"/>
    <x v="0"/>
    <x v="1"/>
    <s v="Tesseramento"/>
    <x v="1"/>
    <x v="5"/>
    <x v="0"/>
    <m/>
  </r>
  <r>
    <n v="58463"/>
    <x v="0"/>
    <x v="0"/>
    <x v="0"/>
    <x v="0"/>
    <x v="7"/>
    <x v="150"/>
    <x v="0"/>
    <x v="0"/>
    <s v="Tesseramento"/>
    <x v="1"/>
    <x v="0"/>
    <x v="0"/>
    <m/>
  </r>
  <r>
    <n v="206229"/>
    <x v="1"/>
    <x v="0"/>
    <x v="2"/>
    <x v="2"/>
    <x v="7"/>
    <x v="150"/>
    <x v="0"/>
    <x v="0"/>
    <s v="Tesseramento"/>
    <x v="1"/>
    <x v="5"/>
    <x v="0"/>
    <m/>
  </r>
  <r>
    <n v="119907"/>
    <x v="0"/>
    <x v="0"/>
    <x v="2"/>
    <x v="0"/>
    <x v="7"/>
    <x v="150"/>
    <x v="0"/>
    <x v="1"/>
    <s v="Tesseramento"/>
    <x v="1"/>
    <x v="0"/>
    <x v="0"/>
    <m/>
  </r>
  <r>
    <n v="238931"/>
    <x v="0"/>
    <x v="1"/>
    <x v="1"/>
    <x v="2"/>
    <x v="7"/>
    <x v="51"/>
    <x v="0"/>
    <x v="0"/>
    <s v="Tesseramento"/>
    <x v="1"/>
    <x v="1"/>
    <x v="0"/>
    <m/>
  </r>
  <r>
    <n v="34353"/>
    <x v="0"/>
    <x v="2"/>
    <x v="0"/>
    <x v="4"/>
    <x v="7"/>
    <x v="225"/>
    <x v="1"/>
    <x v="0"/>
    <s v="Tesseramento"/>
    <x v="0"/>
    <x v="8"/>
    <x v="0"/>
    <m/>
  </r>
  <r>
    <n v="34384"/>
    <x v="0"/>
    <x v="2"/>
    <x v="0"/>
    <x v="0"/>
    <x v="7"/>
    <x v="225"/>
    <x v="1"/>
    <x v="0"/>
    <s v="Tesseramento"/>
    <x v="0"/>
    <x v="8"/>
    <x v="0"/>
    <m/>
  </r>
  <r>
    <n v="189929"/>
    <x v="0"/>
    <x v="1"/>
    <x v="0"/>
    <x v="1"/>
    <x v="11"/>
    <x v="82"/>
    <x v="0"/>
    <x v="1"/>
    <s v="Tesseramento"/>
    <x v="0"/>
    <x v="0"/>
    <x v="0"/>
    <m/>
  </r>
  <r>
    <n v="86500"/>
    <x v="0"/>
    <x v="0"/>
    <x v="0"/>
    <x v="4"/>
    <x v="11"/>
    <x v="82"/>
    <x v="0"/>
    <x v="0"/>
    <s v="Tesseramento"/>
    <x v="0"/>
    <x v="0"/>
    <x v="0"/>
    <m/>
  </r>
  <r>
    <n v="118886"/>
    <x v="0"/>
    <x v="0"/>
    <x v="0"/>
    <x v="3"/>
    <x v="7"/>
    <x v="213"/>
    <x v="0"/>
    <x v="0"/>
    <s v="Tesseramento"/>
    <x v="1"/>
    <x v="4"/>
    <x v="0"/>
    <m/>
  </r>
  <r>
    <n v="194981"/>
    <x v="0"/>
    <x v="1"/>
    <x v="0"/>
    <x v="1"/>
    <x v="10"/>
    <x v="396"/>
    <x v="0"/>
    <x v="1"/>
    <s v="Tesseramento"/>
    <x v="0"/>
    <x v="1"/>
    <x v="0"/>
    <m/>
  </r>
  <r>
    <n v="238879"/>
    <x v="0"/>
    <x v="0"/>
    <x v="1"/>
    <x v="2"/>
    <x v="10"/>
    <x v="396"/>
    <x v="0"/>
    <x v="0"/>
    <s v="Tesseramento"/>
    <x v="0"/>
    <x v="0"/>
    <x v="0"/>
    <m/>
  </r>
  <r>
    <n v="238737"/>
    <x v="0"/>
    <x v="1"/>
    <x v="1"/>
    <x v="3"/>
    <x v="7"/>
    <x v="123"/>
    <x v="0"/>
    <x v="0"/>
    <s v="Tesseramento"/>
    <x v="1"/>
    <x v="1"/>
    <x v="0"/>
    <m/>
  </r>
  <r>
    <n v="238833"/>
    <x v="0"/>
    <x v="1"/>
    <x v="1"/>
    <x v="2"/>
    <x v="5"/>
    <x v="38"/>
    <x v="0"/>
    <x v="0"/>
    <s v="Tesseramento"/>
    <x v="1"/>
    <x v="0"/>
    <x v="0"/>
    <m/>
  </r>
  <r>
    <n v="238793"/>
    <x v="1"/>
    <x v="0"/>
    <x v="1"/>
    <x v="3"/>
    <x v="7"/>
    <x v="384"/>
    <x v="0"/>
    <x v="0"/>
    <s v="Tesseramento"/>
    <x v="1"/>
    <x v="5"/>
    <x v="0"/>
    <m/>
  </r>
  <r>
    <n v="238794"/>
    <x v="1"/>
    <x v="0"/>
    <x v="1"/>
    <x v="3"/>
    <x v="7"/>
    <x v="384"/>
    <x v="0"/>
    <x v="0"/>
    <s v="Tesseramento"/>
    <x v="1"/>
    <x v="5"/>
    <x v="0"/>
    <m/>
  </r>
  <r>
    <n v="238807"/>
    <x v="1"/>
    <x v="0"/>
    <x v="1"/>
    <x v="2"/>
    <x v="10"/>
    <x v="266"/>
    <x v="0"/>
    <x v="1"/>
    <s v="Tesseramento"/>
    <x v="1"/>
    <x v="5"/>
    <x v="0"/>
    <m/>
  </r>
  <r>
    <n v="238808"/>
    <x v="1"/>
    <x v="0"/>
    <x v="1"/>
    <x v="2"/>
    <x v="10"/>
    <x v="266"/>
    <x v="0"/>
    <x v="0"/>
    <s v="Tesseramento"/>
    <x v="1"/>
    <x v="5"/>
    <x v="0"/>
    <m/>
  </r>
  <r>
    <n v="34403"/>
    <x v="0"/>
    <x v="0"/>
    <x v="2"/>
    <x v="0"/>
    <x v="7"/>
    <x v="242"/>
    <x v="0"/>
    <x v="0"/>
    <s v="Tesseramento"/>
    <x v="0"/>
    <x v="0"/>
    <x v="0"/>
    <m/>
  </r>
  <r>
    <n v="19554"/>
    <x v="0"/>
    <x v="0"/>
    <x v="0"/>
    <x v="0"/>
    <x v="11"/>
    <x v="366"/>
    <x v="0"/>
    <x v="0"/>
    <s v="Tesseramento"/>
    <x v="4"/>
    <x v="0"/>
    <x v="0"/>
    <m/>
  </r>
  <r>
    <n v="238855"/>
    <x v="0"/>
    <x v="0"/>
    <x v="1"/>
    <x v="1"/>
    <x v="2"/>
    <x v="71"/>
    <x v="0"/>
    <x v="0"/>
    <s v="Tesseramento"/>
    <x v="1"/>
    <x v="0"/>
    <x v="0"/>
    <m/>
  </r>
  <r>
    <n v="238854"/>
    <x v="0"/>
    <x v="0"/>
    <x v="1"/>
    <x v="2"/>
    <x v="2"/>
    <x v="71"/>
    <x v="0"/>
    <x v="0"/>
    <s v="Tesseramento"/>
    <x v="1"/>
    <x v="4"/>
    <x v="0"/>
    <m/>
  </r>
  <r>
    <n v="238853"/>
    <x v="0"/>
    <x v="0"/>
    <x v="1"/>
    <x v="2"/>
    <x v="2"/>
    <x v="71"/>
    <x v="0"/>
    <x v="1"/>
    <s v="Tesseramento"/>
    <x v="1"/>
    <x v="0"/>
    <x v="0"/>
    <m/>
  </r>
  <r>
    <n v="238856"/>
    <x v="1"/>
    <x v="0"/>
    <x v="1"/>
    <x v="1"/>
    <x v="2"/>
    <x v="71"/>
    <x v="0"/>
    <x v="0"/>
    <s v="Tesseramento"/>
    <x v="1"/>
    <x v="5"/>
    <x v="0"/>
    <m/>
  </r>
  <r>
    <n v="238851"/>
    <x v="0"/>
    <x v="0"/>
    <x v="1"/>
    <x v="2"/>
    <x v="2"/>
    <x v="71"/>
    <x v="0"/>
    <x v="1"/>
    <s v="Tesseramento"/>
    <x v="1"/>
    <x v="0"/>
    <x v="0"/>
    <m/>
  </r>
  <r>
    <n v="238852"/>
    <x v="1"/>
    <x v="0"/>
    <x v="1"/>
    <x v="2"/>
    <x v="2"/>
    <x v="71"/>
    <x v="0"/>
    <x v="0"/>
    <s v="Tesseramento"/>
    <x v="1"/>
    <x v="5"/>
    <x v="0"/>
    <m/>
  </r>
  <r>
    <n v="238797"/>
    <x v="0"/>
    <x v="0"/>
    <x v="1"/>
    <x v="1"/>
    <x v="1"/>
    <x v="324"/>
    <x v="0"/>
    <x v="0"/>
    <s v="Tesseramento"/>
    <x v="1"/>
    <x v="1"/>
    <x v="0"/>
    <m/>
  </r>
  <r>
    <n v="238937"/>
    <x v="0"/>
    <x v="0"/>
    <x v="1"/>
    <x v="1"/>
    <x v="2"/>
    <x v="233"/>
    <x v="0"/>
    <x v="1"/>
    <s v="Tesseramento"/>
    <x v="0"/>
    <x v="1"/>
    <x v="0"/>
    <m/>
  </r>
  <r>
    <n v="142879"/>
    <x v="0"/>
    <x v="0"/>
    <x v="0"/>
    <x v="1"/>
    <x v="2"/>
    <x v="233"/>
    <x v="0"/>
    <x v="0"/>
    <s v="Tesseramento"/>
    <x v="0"/>
    <x v="3"/>
    <x v="0"/>
    <m/>
  </r>
  <r>
    <n v="226828"/>
    <x v="0"/>
    <x v="0"/>
    <x v="0"/>
    <x v="1"/>
    <x v="14"/>
    <x v="121"/>
    <x v="0"/>
    <x v="0"/>
    <s v="Tesseramento"/>
    <x v="1"/>
    <x v="0"/>
    <x v="0"/>
    <m/>
  </r>
  <r>
    <n v="226829"/>
    <x v="0"/>
    <x v="0"/>
    <x v="0"/>
    <x v="1"/>
    <x v="14"/>
    <x v="121"/>
    <x v="0"/>
    <x v="0"/>
    <s v="Tesseramento"/>
    <x v="1"/>
    <x v="0"/>
    <x v="0"/>
    <m/>
  </r>
  <r>
    <n v="239069"/>
    <x v="0"/>
    <x v="1"/>
    <x v="1"/>
    <x v="2"/>
    <x v="12"/>
    <x v="245"/>
    <x v="0"/>
    <x v="0"/>
    <s v="Tesseramento"/>
    <x v="1"/>
    <x v="4"/>
    <x v="0"/>
    <m/>
  </r>
  <r>
    <n v="225682"/>
    <x v="0"/>
    <x v="0"/>
    <x v="0"/>
    <x v="0"/>
    <x v="11"/>
    <x v="244"/>
    <x v="0"/>
    <x v="0"/>
    <s v="Tesseramento"/>
    <x v="0"/>
    <x v="0"/>
    <x v="0"/>
    <m/>
  </r>
  <r>
    <n v="238781"/>
    <x v="0"/>
    <x v="0"/>
    <x v="1"/>
    <x v="2"/>
    <x v="11"/>
    <x v="244"/>
    <x v="0"/>
    <x v="0"/>
    <s v="Tesseramento"/>
    <x v="0"/>
    <x v="4"/>
    <x v="0"/>
    <m/>
  </r>
  <r>
    <n v="10899"/>
    <x v="0"/>
    <x v="2"/>
    <x v="0"/>
    <x v="0"/>
    <x v="7"/>
    <x v="225"/>
    <x v="1"/>
    <x v="0"/>
    <s v="Tesseramento"/>
    <x v="0"/>
    <x v="8"/>
    <x v="0"/>
    <m/>
  </r>
  <r>
    <n v="1612"/>
    <x v="0"/>
    <x v="0"/>
    <x v="0"/>
    <x v="0"/>
    <x v="2"/>
    <x v="265"/>
    <x v="0"/>
    <x v="0"/>
    <s v="Tesseramento"/>
    <x v="1"/>
    <x v="0"/>
    <x v="0"/>
    <m/>
  </r>
  <r>
    <n v="48238"/>
    <x v="0"/>
    <x v="0"/>
    <x v="0"/>
    <x v="0"/>
    <x v="11"/>
    <x v="142"/>
    <x v="0"/>
    <x v="0"/>
    <s v="Tesseramento"/>
    <x v="1"/>
    <x v="1"/>
    <x v="0"/>
    <m/>
  </r>
  <r>
    <n v="83665"/>
    <x v="0"/>
    <x v="0"/>
    <x v="0"/>
    <x v="4"/>
    <x v="11"/>
    <x v="142"/>
    <x v="0"/>
    <x v="0"/>
    <s v="Tesseramento"/>
    <x v="1"/>
    <x v="3"/>
    <x v="0"/>
    <m/>
  </r>
  <r>
    <n v="102289"/>
    <x v="0"/>
    <x v="0"/>
    <x v="2"/>
    <x v="1"/>
    <x v="11"/>
    <x v="279"/>
    <x v="0"/>
    <x v="0"/>
    <s v="Tesseramento"/>
    <x v="0"/>
    <x v="0"/>
    <x v="0"/>
    <m/>
  </r>
  <r>
    <n v="239081"/>
    <x v="0"/>
    <x v="0"/>
    <x v="1"/>
    <x v="1"/>
    <x v="2"/>
    <x v="2"/>
    <x v="0"/>
    <x v="0"/>
    <s v="Tesseramento"/>
    <x v="1"/>
    <x v="3"/>
    <x v="0"/>
    <m/>
  </r>
  <r>
    <n v="76992"/>
    <x v="0"/>
    <x v="0"/>
    <x v="0"/>
    <x v="0"/>
    <x v="1"/>
    <x v="26"/>
    <x v="0"/>
    <x v="0"/>
    <s v="Tesseramento"/>
    <x v="1"/>
    <x v="4"/>
    <x v="0"/>
    <m/>
  </r>
  <r>
    <n v="173864"/>
    <x v="0"/>
    <x v="0"/>
    <x v="0"/>
    <x v="3"/>
    <x v="9"/>
    <x v="19"/>
    <x v="0"/>
    <x v="0"/>
    <s v="Tesseramento"/>
    <x v="1"/>
    <x v="1"/>
    <x v="0"/>
    <m/>
  </r>
  <r>
    <n v="173866"/>
    <x v="0"/>
    <x v="0"/>
    <x v="0"/>
    <x v="3"/>
    <x v="9"/>
    <x v="19"/>
    <x v="0"/>
    <x v="0"/>
    <s v="Tesseramento"/>
    <x v="1"/>
    <x v="0"/>
    <x v="0"/>
    <m/>
  </r>
  <r>
    <n v="31201"/>
    <x v="0"/>
    <x v="0"/>
    <x v="2"/>
    <x v="4"/>
    <x v="7"/>
    <x v="161"/>
    <x v="0"/>
    <x v="0"/>
    <s v="Tesseramento"/>
    <x v="0"/>
    <x v="3"/>
    <x v="0"/>
    <m/>
  </r>
  <r>
    <n v="238820"/>
    <x v="0"/>
    <x v="0"/>
    <x v="1"/>
    <x v="2"/>
    <x v="12"/>
    <x v="314"/>
    <x v="0"/>
    <x v="0"/>
    <s v="Tesseramento"/>
    <x v="0"/>
    <x v="0"/>
    <x v="0"/>
    <m/>
  </r>
  <r>
    <n v="18952"/>
    <x v="0"/>
    <x v="0"/>
    <x v="0"/>
    <x v="4"/>
    <x v="11"/>
    <x v="280"/>
    <x v="0"/>
    <x v="0"/>
    <s v="Tesseramento"/>
    <x v="0"/>
    <x v="4"/>
    <x v="0"/>
    <m/>
  </r>
  <r>
    <n v="231971"/>
    <x v="0"/>
    <x v="1"/>
    <x v="0"/>
    <x v="2"/>
    <x v="12"/>
    <x v="148"/>
    <x v="0"/>
    <x v="1"/>
    <s v="Tesseramento"/>
    <x v="1"/>
    <x v="4"/>
    <x v="0"/>
    <m/>
  </r>
  <r>
    <n v="233108"/>
    <x v="1"/>
    <x v="1"/>
    <x v="0"/>
    <x v="2"/>
    <x v="12"/>
    <x v="148"/>
    <x v="0"/>
    <x v="0"/>
    <s v="Tesseramento"/>
    <x v="1"/>
    <x v="5"/>
    <x v="0"/>
    <m/>
  </r>
  <r>
    <n v="34038"/>
    <x v="0"/>
    <x v="0"/>
    <x v="0"/>
    <x v="0"/>
    <x v="7"/>
    <x v="288"/>
    <x v="0"/>
    <x v="0"/>
    <s v="Tesseramento"/>
    <x v="3"/>
    <x v="3"/>
    <x v="0"/>
    <m/>
  </r>
  <r>
    <n v="238868"/>
    <x v="0"/>
    <x v="1"/>
    <x v="1"/>
    <x v="1"/>
    <x v="12"/>
    <x v="148"/>
    <x v="0"/>
    <x v="0"/>
    <s v="Tesseramento"/>
    <x v="1"/>
    <x v="4"/>
    <x v="0"/>
    <m/>
  </r>
  <r>
    <n v="117775"/>
    <x v="0"/>
    <x v="0"/>
    <x v="0"/>
    <x v="0"/>
    <x v="14"/>
    <x v="131"/>
    <x v="0"/>
    <x v="0"/>
    <s v="Tesseramento"/>
    <x v="1"/>
    <x v="0"/>
    <x v="0"/>
    <m/>
  </r>
  <r>
    <n v="238759"/>
    <x v="0"/>
    <x v="1"/>
    <x v="1"/>
    <x v="1"/>
    <x v="12"/>
    <x v="323"/>
    <x v="0"/>
    <x v="0"/>
    <s v="Tesseramento"/>
    <x v="1"/>
    <x v="0"/>
    <x v="0"/>
    <m/>
  </r>
  <r>
    <n v="238874"/>
    <x v="0"/>
    <x v="1"/>
    <x v="1"/>
    <x v="1"/>
    <x v="1"/>
    <x v="1"/>
    <x v="0"/>
    <x v="1"/>
    <s v="Tesseramento"/>
    <x v="0"/>
    <x v="0"/>
    <x v="0"/>
    <m/>
  </r>
  <r>
    <n v="106814"/>
    <x v="0"/>
    <x v="0"/>
    <x v="2"/>
    <x v="0"/>
    <x v="7"/>
    <x v="227"/>
    <x v="0"/>
    <x v="0"/>
    <s v="Tesseramento"/>
    <x v="1"/>
    <x v="0"/>
    <x v="0"/>
    <m/>
  </r>
  <r>
    <n v="238762"/>
    <x v="0"/>
    <x v="1"/>
    <x v="1"/>
    <x v="1"/>
    <x v="12"/>
    <x v="323"/>
    <x v="0"/>
    <x v="0"/>
    <s v="Tesseramento"/>
    <x v="1"/>
    <x v="1"/>
    <x v="0"/>
    <m/>
  </r>
  <r>
    <n v="238761"/>
    <x v="1"/>
    <x v="0"/>
    <x v="1"/>
    <x v="2"/>
    <x v="12"/>
    <x v="323"/>
    <x v="0"/>
    <x v="1"/>
    <s v="Tesseramento"/>
    <x v="1"/>
    <x v="7"/>
    <x v="0"/>
    <m/>
  </r>
  <r>
    <n v="223123"/>
    <x v="1"/>
    <x v="0"/>
    <x v="2"/>
    <x v="2"/>
    <x v="12"/>
    <x v="323"/>
    <x v="0"/>
    <x v="1"/>
    <s v="Tesseramento"/>
    <x v="1"/>
    <x v="5"/>
    <x v="0"/>
    <m/>
  </r>
  <r>
    <n v="158253"/>
    <x v="0"/>
    <x v="0"/>
    <x v="0"/>
    <x v="3"/>
    <x v="7"/>
    <x v="205"/>
    <x v="0"/>
    <x v="0"/>
    <s v="Tesseramento"/>
    <x v="1"/>
    <x v="0"/>
    <x v="0"/>
    <m/>
  </r>
  <r>
    <n v="238838"/>
    <x v="0"/>
    <x v="0"/>
    <x v="1"/>
    <x v="3"/>
    <x v="11"/>
    <x v="365"/>
    <x v="0"/>
    <x v="0"/>
    <s v="Tesseramento"/>
    <x v="1"/>
    <x v="3"/>
    <x v="0"/>
    <m/>
  </r>
  <r>
    <n v="196113"/>
    <x v="1"/>
    <x v="0"/>
    <x v="0"/>
    <x v="1"/>
    <x v="7"/>
    <x v="205"/>
    <x v="0"/>
    <x v="1"/>
    <s v="Tesseramento"/>
    <x v="1"/>
    <x v="7"/>
    <x v="0"/>
    <m/>
  </r>
  <r>
    <n v="175124"/>
    <x v="1"/>
    <x v="0"/>
    <x v="0"/>
    <x v="0"/>
    <x v="7"/>
    <x v="205"/>
    <x v="0"/>
    <x v="0"/>
    <s v="Tesseramento"/>
    <x v="1"/>
    <x v="6"/>
    <x v="0"/>
    <m/>
  </r>
  <r>
    <n v="158249"/>
    <x v="0"/>
    <x v="0"/>
    <x v="0"/>
    <x v="3"/>
    <x v="7"/>
    <x v="205"/>
    <x v="0"/>
    <x v="1"/>
    <s v="Tesseramento"/>
    <x v="1"/>
    <x v="0"/>
    <x v="0"/>
    <m/>
  </r>
  <r>
    <n v="29797"/>
    <x v="0"/>
    <x v="0"/>
    <x v="0"/>
    <x v="0"/>
    <x v="12"/>
    <x v="323"/>
    <x v="0"/>
    <x v="1"/>
    <s v="Tesseramento"/>
    <x v="1"/>
    <x v="4"/>
    <x v="0"/>
    <m/>
  </r>
  <r>
    <n v="219507"/>
    <x v="0"/>
    <x v="0"/>
    <x v="0"/>
    <x v="2"/>
    <x v="12"/>
    <x v="323"/>
    <x v="0"/>
    <x v="1"/>
    <s v="Tesseramento"/>
    <x v="1"/>
    <x v="3"/>
    <x v="0"/>
    <m/>
  </r>
  <r>
    <n v="414"/>
    <x v="0"/>
    <x v="0"/>
    <x v="0"/>
    <x v="0"/>
    <x v="12"/>
    <x v="323"/>
    <x v="0"/>
    <x v="0"/>
    <s v="Tesseramento"/>
    <x v="1"/>
    <x v="4"/>
    <x v="0"/>
    <m/>
  </r>
  <r>
    <n v="63850"/>
    <x v="0"/>
    <x v="0"/>
    <x v="2"/>
    <x v="0"/>
    <x v="12"/>
    <x v="323"/>
    <x v="0"/>
    <x v="0"/>
    <s v="Tesseramento"/>
    <x v="1"/>
    <x v="0"/>
    <x v="0"/>
    <m/>
  </r>
  <r>
    <n v="191174"/>
    <x v="1"/>
    <x v="0"/>
    <x v="2"/>
    <x v="1"/>
    <x v="12"/>
    <x v="323"/>
    <x v="0"/>
    <x v="1"/>
    <s v="Tesseramento"/>
    <x v="1"/>
    <x v="5"/>
    <x v="0"/>
    <m/>
  </r>
  <r>
    <n v="238760"/>
    <x v="1"/>
    <x v="0"/>
    <x v="1"/>
    <x v="3"/>
    <x v="12"/>
    <x v="323"/>
    <x v="0"/>
    <x v="0"/>
    <s v="Tesseramento"/>
    <x v="1"/>
    <x v="6"/>
    <x v="0"/>
    <m/>
  </r>
  <r>
    <n v="238905"/>
    <x v="0"/>
    <x v="1"/>
    <x v="1"/>
    <x v="3"/>
    <x v="7"/>
    <x v="205"/>
    <x v="0"/>
    <x v="0"/>
    <s v="Tesseramento"/>
    <x v="1"/>
    <x v="1"/>
    <x v="0"/>
    <m/>
  </r>
  <r>
    <n v="112302"/>
    <x v="0"/>
    <x v="0"/>
    <x v="0"/>
    <x v="0"/>
    <x v="15"/>
    <x v="357"/>
    <x v="0"/>
    <x v="0"/>
    <s v="Tesseramento"/>
    <x v="1"/>
    <x v="0"/>
    <x v="0"/>
    <m/>
  </r>
  <r>
    <n v="238906"/>
    <x v="0"/>
    <x v="1"/>
    <x v="1"/>
    <x v="1"/>
    <x v="7"/>
    <x v="205"/>
    <x v="0"/>
    <x v="0"/>
    <s v="Tesseramento"/>
    <x v="1"/>
    <x v="0"/>
    <x v="0"/>
    <m/>
  </r>
  <r>
    <n v="60896"/>
    <x v="0"/>
    <x v="0"/>
    <x v="0"/>
    <x v="0"/>
    <x v="10"/>
    <x v="21"/>
    <x v="0"/>
    <x v="0"/>
    <s v="Tesseramento"/>
    <x v="1"/>
    <x v="4"/>
    <x v="0"/>
    <m/>
  </r>
  <r>
    <n v="238767"/>
    <x v="0"/>
    <x v="0"/>
    <x v="1"/>
    <x v="2"/>
    <x v="4"/>
    <x v="164"/>
    <x v="0"/>
    <x v="0"/>
    <s v="Tesseramento"/>
    <x v="0"/>
    <x v="3"/>
    <x v="0"/>
    <m/>
  </r>
  <r>
    <n v="187254"/>
    <x v="0"/>
    <x v="0"/>
    <x v="2"/>
    <x v="2"/>
    <x v="10"/>
    <x v="21"/>
    <x v="0"/>
    <x v="0"/>
    <s v="Tesseramento"/>
    <x v="1"/>
    <x v="4"/>
    <x v="0"/>
    <m/>
  </r>
  <r>
    <n v="238766"/>
    <x v="0"/>
    <x v="0"/>
    <x v="1"/>
    <x v="2"/>
    <x v="4"/>
    <x v="164"/>
    <x v="0"/>
    <x v="1"/>
    <s v="Tesseramento"/>
    <x v="0"/>
    <x v="3"/>
    <x v="0"/>
    <m/>
  </r>
  <r>
    <n v="20077"/>
    <x v="0"/>
    <x v="0"/>
    <x v="0"/>
    <x v="0"/>
    <x v="2"/>
    <x v="36"/>
    <x v="0"/>
    <x v="0"/>
    <s v="Tesseramento"/>
    <x v="1"/>
    <x v="0"/>
    <x v="0"/>
    <m/>
  </r>
  <r>
    <n v="187429"/>
    <x v="0"/>
    <x v="1"/>
    <x v="2"/>
    <x v="3"/>
    <x v="10"/>
    <x v="240"/>
    <x v="0"/>
    <x v="0"/>
    <s v="Tesseramento"/>
    <x v="1"/>
    <x v="0"/>
    <x v="0"/>
    <m/>
  </r>
  <r>
    <n v="238909"/>
    <x v="0"/>
    <x v="0"/>
    <x v="1"/>
    <x v="2"/>
    <x v="4"/>
    <x v="125"/>
    <x v="0"/>
    <x v="0"/>
    <s v="Tesseramento"/>
    <x v="1"/>
    <x v="0"/>
    <x v="0"/>
    <m/>
  </r>
  <r>
    <n v="238814"/>
    <x v="1"/>
    <x v="0"/>
    <x v="1"/>
    <x v="2"/>
    <x v="10"/>
    <x v="194"/>
    <x v="0"/>
    <x v="0"/>
    <s v="Tesseramento"/>
    <x v="1"/>
    <x v="5"/>
    <x v="0"/>
    <m/>
  </r>
  <r>
    <n v="238779"/>
    <x v="0"/>
    <x v="0"/>
    <x v="1"/>
    <x v="1"/>
    <x v="4"/>
    <x v="101"/>
    <x v="0"/>
    <x v="0"/>
    <s v="Tesseramento"/>
    <x v="0"/>
    <x v="0"/>
    <x v="0"/>
    <m/>
  </r>
  <r>
    <n v="238775"/>
    <x v="0"/>
    <x v="0"/>
    <x v="1"/>
    <x v="1"/>
    <x v="4"/>
    <x v="101"/>
    <x v="0"/>
    <x v="0"/>
    <s v="Tesseramento"/>
    <x v="0"/>
    <x v="3"/>
    <x v="0"/>
    <m/>
  </r>
  <r>
    <n v="238774"/>
    <x v="0"/>
    <x v="0"/>
    <x v="1"/>
    <x v="1"/>
    <x v="4"/>
    <x v="101"/>
    <x v="0"/>
    <x v="0"/>
    <s v="Tesseramento"/>
    <x v="0"/>
    <x v="0"/>
    <x v="0"/>
    <m/>
  </r>
  <r>
    <n v="238778"/>
    <x v="0"/>
    <x v="0"/>
    <x v="1"/>
    <x v="1"/>
    <x v="4"/>
    <x v="101"/>
    <x v="0"/>
    <x v="0"/>
    <s v="Tesseramento"/>
    <x v="0"/>
    <x v="0"/>
    <x v="0"/>
    <m/>
  </r>
  <r>
    <n v="238827"/>
    <x v="1"/>
    <x v="0"/>
    <x v="1"/>
    <x v="1"/>
    <x v="10"/>
    <x v="228"/>
    <x v="0"/>
    <x v="0"/>
    <s v="Tesseramento"/>
    <x v="1"/>
    <x v="5"/>
    <x v="0"/>
    <m/>
  </r>
  <r>
    <n v="67998"/>
    <x v="0"/>
    <x v="0"/>
    <x v="0"/>
    <x v="0"/>
    <x v="4"/>
    <x v="367"/>
    <x v="0"/>
    <x v="1"/>
    <s v="Tesseramento"/>
    <x v="1"/>
    <x v="1"/>
    <x v="0"/>
    <m/>
  </r>
  <r>
    <n v="102549"/>
    <x v="0"/>
    <x v="0"/>
    <x v="0"/>
    <x v="1"/>
    <x v="4"/>
    <x v="367"/>
    <x v="0"/>
    <x v="1"/>
    <s v="Tesseramento"/>
    <x v="1"/>
    <x v="0"/>
    <x v="0"/>
    <m/>
  </r>
  <r>
    <n v="106259"/>
    <x v="0"/>
    <x v="0"/>
    <x v="0"/>
    <x v="1"/>
    <x v="4"/>
    <x v="166"/>
    <x v="0"/>
    <x v="0"/>
    <s v="Tesseramento"/>
    <x v="1"/>
    <x v="4"/>
    <x v="0"/>
    <m/>
  </r>
  <r>
    <n v="137408"/>
    <x v="0"/>
    <x v="1"/>
    <x v="0"/>
    <x v="0"/>
    <x v="7"/>
    <x v="275"/>
    <x v="0"/>
    <x v="0"/>
    <s v="Tesseramento"/>
    <x v="0"/>
    <x v="0"/>
    <x v="0"/>
    <m/>
  </r>
  <r>
    <n v="1565"/>
    <x v="0"/>
    <x v="0"/>
    <x v="0"/>
    <x v="0"/>
    <x v="11"/>
    <x v="327"/>
    <x v="0"/>
    <x v="0"/>
    <s v="Tesseramento"/>
    <x v="0"/>
    <x v="4"/>
    <x v="0"/>
    <m/>
  </r>
  <r>
    <n v="173164"/>
    <x v="0"/>
    <x v="0"/>
    <x v="2"/>
    <x v="0"/>
    <x v="6"/>
    <x v="299"/>
    <x v="0"/>
    <x v="0"/>
    <s v="Tesseramento"/>
    <x v="1"/>
    <x v="0"/>
    <x v="0"/>
    <m/>
  </r>
  <r>
    <n v="238777"/>
    <x v="0"/>
    <x v="0"/>
    <x v="1"/>
    <x v="1"/>
    <x v="4"/>
    <x v="101"/>
    <x v="0"/>
    <x v="1"/>
    <s v="Tesseramento"/>
    <x v="0"/>
    <x v="0"/>
    <x v="0"/>
    <m/>
  </r>
  <r>
    <n v="180367"/>
    <x v="0"/>
    <x v="0"/>
    <x v="0"/>
    <x v="2"/>
    <x v="4"/>
    <x v="101"/>
    <x v="0"/>
    <x v="1"/>
    <s v="Tesseramento"/>
    <x v="0"/>
    <x v="4"/>
    <x v="0"/>
    <m/>
  </r>
  <r>
    <n v="197150"/>
    <x v="1"/>
    <x v="0"/>
    <x v="0"/>
    <x v="2"/>
    <x v="4"/>
    <x v="101"/>
    <x v="0"/>
    <x v="1"/>
    <s v="Tesseramento"/>
    <x v="0"/>
    <x v="5"/>
    <x v="0"/>
    <m/>
  </r>
  <r>
    <n v="230861"/>
    <x v="1"/>
    <x v="0"/>
    <x v="0"/>
    <x v="2"/>
    <x v="4"/>
    <x v="101"/>
    <x v="0"/>
    <x v="1"/>
    <s v="Tesseramento"/>
    <x v="0"/>
    <x v="5"/>
    <x v="0"/>
    <m/>
  </r>
  <r>
    <n v="226760"/>
    <x v="0"/>
    <x v="0"/>
    <x v="0"/>
    <x v="1"/>
    <x v="4"/>
    <x v="101"/>
    <x v="0"/>
    <x v="1"/>
    <s v="Tesseramento"/>
    <x v="0"/>
    <x v="3"/>
    <x v="0"/>
    <m/>
  </r>
  <r>
    <n v="238776"/>
    <x v="0"/>
    <x v="0"/>
    <x v="1"/>
    <x v="1"/>
    <x v="4"/>
    <x v="101"/>
    <x v="0"/>
    <x v="0"/>
    <s v="Tesseramento"/>
    <x v="0"/>
    <x v="4"/>
    <x v="0"/>
    <m/>
  </r>
  <r>
    <n v="62961"/>
    <x v="0"/>
    <x v="0"/>
    <x v="0"/>
    <x v="0"/>
    <x v="4"/>
    <x v="219"/>
    <x v="0"/>
    <x v="0"/>
    <s v="Tesseramento"/>
    <x v="0"/>
    <x v="3"/>
    <x v="0"/>
    <m/>
  </r>
  <r>
    <n v="239160"/>
    <x v="0"/>
    <x v="1"/>
    <x v="1"/>
    <x v="1"/>
    <x v="14"/>
    <x v="43"/>
    <x v="0"/>
    <x v="0"/>
    <s v="Tesseramento"/>
    <x v="1"/>
    <x v="0"/>
    <x v="0"/>
    <m/>
  </r>
  <r>
    <n v="158849"/>
    <x v="0"/>
    <x v="0"/>
    <x v="0"/>
    <x v="0"/>
    <x v="7"/>
    <x v="74"/>
    <x v="0"/>
    <x v="0"/>
    <s v="Tesseramento"/>
    <x v="1"/>
    <x v="0"/>
    <x v="0"/>
    <m/>
  </r>
  <r>
    <n v="238870"/>
    <x v="1"/>
    <x v="1"/>
    <x v="1"/>
    <x v="2"/>
    <x v="8"/>
    <x v="62"/>
    <x v="0"/>
    <x v="1"/>
    <s v="Tesseramento"/>
    <x v="1"/>
    <x v="2"/>
    <x v="0"/>
    <m/>
  </r>
  <r>
    <n v="238872"/>
    <x v="1"/>
    <x v="1"/>
    <x v="1"/>
    <x v="3"/>
    <x v="8"/>
    <x v="59"/>
    <x v="0"/>
    <x v="0"/>
    <s v="Tesseramento"/>
    <x v="1"/>
    <x v="5"/>
    <x v="0"/>
    <m/>
  </r>
  <r>
    <n v="135799"/>
    <x v="0"/>
    <x v="0"/>
    <x v="0"/>
    <x v="0"/>
    <x v="10"/>
    <x v="343"/>
    <x v="0"/>
    <x v="0"/>
    <s v="Tesseramento"/>
    <x v="1"/>
    <x v="1"/>
    <x v="0"/>
    <m/>
  </r>
  <r>
    <n v="46052"/>
    <x v="0"/>
    <x v="0"/>
    <x v="0"/>
    <x v="0"/>
    <x v="10"/>
    <x v="343"/>
    <x v="0"/>
    <x v="0"/>
    <s v="Tesseramento"/>
    <x v="1"/>
    <x v="3"/>
    <x v="0"/>
    <m/>
  </r>
  <r>
    <n v="46051"/>
    <x v="0"/>
    <x v="0"/>
    <x v="0"/>
    <x v="1"/>
    <x v="10"/>
    <x v="343"/>
    <x v="0"/>
    <x v="1"/>
    <s v="Tesseramento"/>
    <x v="1"/>
    <x v="3"/>
    <x v="0"/>
    <m/>
  </r>
  <r>
    <n v="239147"/>
    <x v="0"/>
    <x v="1"/>
    <x v="1"/>
    <x v="3"/>
    <x v="11"/>
    <x v="143"/>
    <x v="0"/>
    <x v="0"/>
    <s v="Tesseramento"/>
    <x v="1"/>
    <x v="0"/>
    <x v="0"/>
    <m/>
  </r>
  <r>
    <n v="238891"/>
    <x v="0"/>
    <x v="0"/>
    <x v="1"/>
    <x v="3"/>
    <x v="7"/>
    <x v="11"/>
    <x v="0"/>
    <x v="0"/>
    <s v="Tesseramento"/>
    <x v="1"/>
    <x v="1"/>
    <x v="0"/>
    <m/>
  </r>
  <r>
    <n v="238896"/>
    <x v="0"/>
    <x v="0"/>
    <x v="1"/>
    <x v="3"/>
    <x v="2"/>
    <x v="157"/>
    <x v="0"/>
    <x v="0"/>
    <s v="Tesseramento"/>
    <x v="1"/>
    <x v="3"/>
    <x v="0"/>
    <m/>
  </r>
  <r>
    <n v="238895"/>
    <x v="0"/>
    <x v="0"/>
    <x v="1"/>
    <x v="3"/>
    <x v="2"/>
    <x v="157"/>
    <x v="0"/>
    <x v="1"/>
    <s v="Tesseramento"/>
    <x v="1"/>
    <x v="3"/>
    <x v="0"/>
    <m/>
  </r>
  <r>
    <n v="233327"/>
    <x v="1"/>
    <x v="0"/>
    <x v="0"/>
    <x v="1"/>
    <x v="14"/>
    <x v="129"/>
    <x v="0"/>
    <x v="1"/>
    <s v="Tesseramento"/>
    <x v="1"/>
    <x v="5"/>
    <x v="0"/>
    <m/>
  </r>
  <r>
    <n v="188284"/>
    <x v="0"/>
    <x v="1"/>
    <x v="2"/>
    <x v="4"/>
    <x v="2"/>
    <x v="36"/>
    <x v="0"/>
    <x v="0"/>
    <s v="Tesseramento"/>
    <x v="1"/>
    <x v="1"/>
    <x v="0"/>
    <m/>
  </r>
  <r>
    <n v="231558"/>
    <x v="0"/>
    <x v="1"/>
    <x v="0"/>
    <x v="0"/>
    <x v="10"/>
    <x v="240"/>
    <x v="0"/>
    <x v="0"/>
    <s v="Tesseramento"/>
    <x v="1"/>
    <x v="1"/>
    <x v="0"/>
    <m/>
  </r>
  <r>
    <n v="239026"/>
    <x v="1"/>
    <x v="1"/>
    <x v="1"/>
    <x v="2"/>
    <x v="2"/>
    <x v="153"/>
    <x v="0"/>
    <x v="0"/>
    <s v="Tesseramento"/>
    <x v="0"/>
    <x v="5"/>
    <x v="0"/>
    <m/>
  </r>
  <r>
    <n v="199712"/>
    <x v="1"/>
    <x v="0"/>
    <x v="0"/>
    <x v="0"/>
    <x v="1"/>
    <x v="193"/>
    <x v="0"/>
    <x v="0"/>
    <s v="Tesseramento"/>
    <x v="1"/>
    <x v="6"/>
    <x v="0"/>
    <m/>
  </r>
  <r>
    <n v="227864"/>
    <x v="0"/>
    <x v="0"/>
    <x v="0"/>
    <x v="1"/>
    <x v="1"/>
    <x v="193"/>
    <x v="0"/>
    <x v="0"/>
    <s v="Tesseramento"/>
    <x v="1"/>
    <x v="3"/>
    <x v="0"/>
    <m/>
  </r>
  <r>
    <n v="187679"/>
    <x v="0"/>
    <x v="0"/>
    <x v="0"/>
    <x v="1"/>
    <x v="7"/>
    <x v="272"/>
    <x v="0"/>
    <x v="0"/>
    <s v="Tesseramento"/>
    <x v="0"/>
    <x v="1"/>
    <x v="0"/>
    <m/>
  </r>
  <r>
    <n v="232038"/>
    <x v="0"/>
    <x v="1"/>
    <x v="0"/>
    <x v="1"/>
    <x v="2"/>
    <x v="192"/>
    <x v="0"/>
    <x v="1"/>
    <s v="Tesseramento"/>
    <x v="1"/>
    <x v="0"/>
    <x v="0"/>
    <m/>
  </r>
  <r>
    <n v="222588"/>
    <x v="0"/>
    <x v="1"/>
    <x v="0"/>
    <x v="0"/>
    <x v="2"/>
    <x v="192"/>
    <x v="0"/>
    <x v="0"/>
    <s v="Tesseramento"/>
    <x v="1"/>
    <x v="1"/>
    <x v="0"/>
    <m/>
  </r>
  <r>
    <n v="223525"/>
    <x v="1"/>
    <x v="1"/>
    <x v="0"/>
    <x v="1"/>
    <x v="2"/>
    <x v="192"/>
    <x v="0"/>
    <x v="0"/>
    <s v="Tesseramento"/>
    <x v="1"/>
    <x v="5"/>
    <x v="0"/>
    <m/>
  </r>
  <r>
    <n v="73990"/>
    <x v="0"/>
    <x v="0"/>
    <x v="0"/>
    <x v="0"/>
    <x v="2"/>
    <x v="192"/>
    <x v="0"/>
    <x v="0"/>
    <s v="Tesseramento"/>
    <x v="1"/>
    <x v="0"/>
    <x v="0"/>
    <m/>
  </r>
  <r>
    <n v="219134"/>
    <x v="0"/>
    <x v="1"/>
    <x v="2"/>
    <x v="2"/>
    <x v="15"/>
    <x v="243"/>
    <x v="0"/>
    <x v="0"/>
    <s v="Tesseramento"/>
    <x v="0"/>
    <x v="3"/>
    <x v="0"/>
    <m/>
  </r>
  <r>
    <n v="193788"/>
    <x v="0"/>
    <x v="0"/>
    <x v="0"/>
    <x v="1"/>
    <x v="12"/>
    <x v="106"/>
    <x v="0"/>
    <x v="1"/>
    <s v="Tesseramento"/>
    <x v="1"/>
    <x v="0"/>
    <x v="0"/>
    <m/>
  </r>
  <r>
    <n v="46746"/>
    <x v="0"/>
    <x v="0"/>
    <x v="0"/>
    <x v="0"/>
    <x v="12"/>
    <x v="106"/>
    <x v="0"/>
    <x v="0"/>
    <s v="Tesseramento"/>
    <x v="1"/>
    <x v="3"/>
    <x v="0"/>
    <m/>
  </r>
  <r>
    <n v="185115"/>
    <x v="0"/>
    <x v="0"/>
    <x v="2"/>
    <x v="1"/>
    <x v="11"/>
    <x v="142"/>
    <x v="0"/>
    <x v="1"/>
    <s v="Tesseramento"/>
    <x v="1"/>
    <x v="3"/>
    <x v="0"/>
    <m/>
  </r>
  <r>
    <n v="238885"/>
    <x v="0"/>
    <x v="0"/>
    <x v="1"/>
    <x v="1"/>
    <x v="4"/>
    <x v="249"/>
    <x v="0"/>
    <x v="1"/>
    <s v="Tesseramento"/>
    <x v="1"/>
    <x v="4"/>
    <x v="0"/>
    <m/>
  </r>
  <r>
    <n v="238824"/>
    <x v="0"/>
    <x v="0"/>
    <x v="1"/>
    <x v="2"/>
    <x v="13"/>
    <x v="188"/>
    <x v="0"/>
    <x v="1"/>
    <s v="Tesseramento"/>
    <x v="1"/>
    <x v="0"/>
    <x v="0"/>
    <m/>
  </r>
  <r>
    <n v="206529"/>
    <x v="0"/>
    <x v="1"/>
    <x v="0"/>
    <x v="1"/>
    <x v="7"/>
    <x v="274"/>
    <x v="0"/>
    <x v="0"/>
    <s v="Tesseramento"/>
    <x v="0"/>
    <x v="0"/>
    <x v="0"/>
    <m/>
  </r>
  <r>
    <n v="146880"/>
    <x v="0"/>
    <x v="0"/>
    <x v="0"/>
    <x v="0"/>
    <x v="11"/>
    <x v="95"/>
    <x v="0"/>
    <x v="0"/>
    <s v="Tesseramento"/>
    <x v="1"/>
    <x v="1"/>
    <x v="0"/>
    <m/>
  </r>
  <r>
    <n v="226868"/>
    <x v="0"/>
    <x v="0"/>
    <x v="0"/>
    <x v="0"/>
    <x v="1"/>
    <x v="1"/>
    <x v="0"/>
    <x v="0"/>
    <s v="Tesseramento"/>
    <x v="0"/>
    <x v="1"/>
    <x v="0"/>
    <m/>
  </r>
  <r>
    <n v="238871"/>
    <x v="0"/>
    <x v="0"/>
    <x v="1"/>
    <x v="1"/>
    <x v="9"/>
    <x v="253"/>
    <x v="0"/>
    <x v="1"/>
    <s v="Tesseramento"/>
    <x v="0"/>
    <x v="0"/>
    <x v="0"/>
    <m/>
  </r>
  <r>
    <n v="226604"/>
    <x v="0"/>
    <x v="0"/>
    <x v="0"/>
    <x v="0"/>
    <x v="9"/>
    <x v="253"/>
    <x v="0"/>
    <x v="0"/>
    <s v="Tesseramento"/>
    <x v="0"/>
    <x v="0"/>
    <x v="0"/>
    <m/>
  </r>
  <r>
    <n v="238839"/>
    <x v="0"/>
    <x v="0"/>
    <x v="1"/>
    <x v="1"/>
    <x v="2"/>
    <x v="172"/>
    <x v="0"/>
    <x v="1"/>
    <s v="Tesseramento"/>
    <x v="1"/>
    <x v="1"/>
    <x v="0"/>
    <m/>
  </r>
  <r>
    <n v="132582"/>
    <x v="0"/>
    <x v="0"/>
    <x v="2"/>
    <x v="2"/>
    <x v="7"/>
    <x v="150"/>
    <x v="0"/>
    <x v="1"/>
    <s v="Tesseramento"/>
    <x v="1"/>
    <x v="0"/>
    <x v="0"/>
    <m/>
  </r>
  <r>
    <n v="132580"/>
    <x v="0"/>
    <x v="0"/>
    <x v="2"/>
    <x v="2"/>
    <x v="7"/>
    <x v="150"/>
    <x v="0"/>
    <x v="0"/>
    <s v="Tesseramento"/>
    <x v="1"/>
    <x v="0"/>
    <x v="0"/>
    <m/>
  </r>
  <r>
    <n v="238815"/>
    <x v="1"/>
    <x v="0"/>
    <x v="1"/>
    <x v="2"/>
    <x v="7"/>
    <x v="150"/>
    <x v="0"/>
    <x v="0"/>
    <s v="Tesseramento"/>
    <x v="1"/>
    <x v="5"/>
    <x v="0"/>
    <m/>
  </r>
  <r>
    <n v="238889"/>
    <x v="1"/>
    <x v="0"/>
    <x v="1"/>
    <x v="2"/>
    <x v="12"/>
    <x v="323"/>
    <x v="0"/>
    <x v="0"/>
    <s v="Tesseramento"/>
    <x v="1"/>
    <x v="5"/>
    <x v="0"/>
    <m/>
  </r>
  <r>
    <n v="228466"/>
    <x v="1"/>
    <x v="0"/>
    <x v="0"/>
    <x v="2"/>
    <x v="7"/>
    <x v="150"/>
    <x v="0"/>
    <x v="0"/>
    <s v="Tesseramento"/>
    <x v="1"/>
    <x v="5"/>
    <x v="0"/>
    <m/>
  </r>
  <r>
    <n v="238888"/>
    <x v="1"/>
    <x v="0"/>
    <x v="1"/>
    <x v="2"/>
    <x v="12"/>
    <x v="323"/>
    <x v="0"/>
    <x v="0"/>
    <s v="Tesseramento"/>
    <x v="1"/>
    <x v="5"/>
    <x v="0"/>
    <m/>
  </r>
  <r>
    <n v="238802"/>
    <x v="0"/>
    <x v="0"/>
    <x v="1"/>
    <x v="2"/>
    <x v="7"/>
    <x v="210"/>
    <x v="0"/>
    <x v="0"/>
    <s v="Tesseramento"/>
    <x v="0"/>
    <x v="4"/>
    <x v="0"/>
    <m/>
  </r>
  <r>
    <n v="239063"/>
    <x v="0"/>
    <x v="1"/>
    <x v="1"/>
    <x v="3"/>
    <x v="12"/>
    <x v="245"/>
    <x v="0"/>
    <x v="0"/>
    <s v="Tesseramento"/>
    <x v="1"/>
    <x v="4"/>
    <x v="0"/>
    <m/>
  </r>
  <r>
    <n v="137604"/>
    <x v="0"/>
    <x v="0"/>
    <x v="0"/>
    <x v="4"/>
    <x v="10"/>
    <x v="136"/>
    <x v="0"/>
    <x v="0"/>
    <s v="Tesseramento"/>
    <x v="1"/>
    <x v="0"/>
    <x v="0"/>
    <m/>
  </r>
  <r>
    <n v="137603"/>
    <x v="0"/>
    <x v="0"/>
    <x v="0"/>
    <x v="1"/>
    <x v="10"/>
    <x v="136"/>
    <x v="0"/>
    <x v="1"/>
    <s v="Tesseramento"/>
    <x v="1"/>
    <x v="0"/>
    <x v="0"/>
    <m/>
  </r>
  <r>
    <n v="212091"/>
    <x v="1"/>
    <x v="0"/>
    <x v="0"/>
    <x v="0"/>
    <x v="2"/>
    <x v="251"/>
    <x v="0"/>
    <x v="0"/>
    <s v="Tesseramento"/>
    <x v="1"/>
    <x v="2"/>
    <x v="0"/>
    <m/>
  </r>
  <r>
    <n v="4751"/>
    <x v="0"/>
    <x v="0"/>
    <x v="2"/>
    <x v="4"/>
    <x v="0"/>
    <x v="76"/>
    <x v="0"/>
    <x v="0"/>
    <s v="Tesseramento"/>
    <x v="0"/>
    <x v="0"/>
    <x v="0"/>
    <m/>
  </r>
  <r>
    <n v="239142"/>
    <x v="0"/>
    <x v="0"/>
    <x v="1"/>
    <x v="2"/>
    <x v="4"/>
    <x v="271"/>
    <x v="0"/>
    <x v="0"/>
    <s v="Tesseramento"/>
    <x v="1"/>
    <x v="4"/>
    <x v="1"/>
    <m/>
  </r>
  <r>
    <n v="224426"/>
    <x v="0"/>
    <x v="0"/>
    <x v="0"/>
    <x v="3"/>
    <x v="4"/>
    <x v="147"/>
    <x v="0"/>
    <x v="0"/>
    <s v="Tesseramento"/>
    <x v="1"/>
    <x v="0"/>
    <x v="0"/>
    <m/>
  </r>
  <r>
    <n v="218834"/>
    <x v="0"/>
    <x v="1"/>
    <x v="0"/>
    <x v="0"/>
    <x v="7"/>
    <x v="282"/>
    <x v="0"/>
    <x v="0"/>
    <s v="Tesseramento"/>
    <x v="0"/>
    <x v="0"/>
    <x v="0"/>
    <m/>
  </r>
  <r>
    <n v="44676"/>
    <x v="0"/>
    <x v="1"/>
    <x v="0"/>
    <x v="0"/>
    <x v="7"/>
    <x v="282"/>
    <x v="0"/>
    <x v="1"/>
    <s v="Tesseramento"/>
    <x v="0"/>
    <x v="0"/>
    <x v="0"/>
    <m/>
  </r>
  <r>
    <n v="238965"/>
    <x v="1"/>
    <x v="1"/>
    <x v="1"/>
    <x v="2"/>
    <x v="7"/>
    <x v="282"/>
    <x v="0"/>
    <x v="0"/>
    <s v="Tesseramento"/>
    <x v="0"/>
    <x v="5"/>
    <x v="0"/>
    <m/>
  </r>
  <r>
    <n v="211763"/>
    <x v="1"/>
    <x v="0"/>
    <x v="2"/>
    <x v="1"/>
    <x v="12"/>
    <x v="323"/>
    <x v="0"/>
    <x v="0"/>
    <s v="Tesseramento"/>
    <x v="1"/>
    <x v="5"/>
    <x v="0"/>
    <m/>
  </r>
  <r>
    <n v="186015"/>
    <x v="0"/>
    <x v="0"/>
    <x v="0"/>
    <x v="1"/>
    <x v="7"/>
    <x v="181"/>
    <x v="0"/>
    <x v="1"/>
    <s v="Tesseramento"/>
    <x v="1"/>
    <x v="0"/>
    <x v="0"/>
    <m/>
  </r>
  <r>
    <n v="238875"/>
    <x v="0"/>
    <x v="1"/>
    <x v="1"/>
    <x v="3"/>
    <x v="7"/>
    <x v="181"/>
    <x v="0"/>
    <x v="0"/>
    <s v="Tesseramento"/>
    <x v="1"/>
    <x v="0"/>
    <x v="0"/>
    <m/>
  </r>
  <r>
    <n v="238876"/>
    <x v="0"/>
    <x v="0"/>
    <x v="1"/>
    <x v="0"/>
    <x v="7"/>
    <x v="181"/>
    <x v="0"/>
    <x v="1"/>
    <s v="Tesseramento"/>
    <x v="1"/>
    <x v="3"/>
    <x v="0"/>
    <m/>
  </r>
  <r>
    <n v="205745"/>
    <x v="0"/>
    <x v="0"/>
    <x v="0"/>
    <x v="0"/>
    <x v="8"/>
    <x v="62"/>
    <x v="0"/>
    <x v="0"/>
    <s v="Tesseramento"/>
    <x v="1"/>
    <x v="3"/>
    <x v="0"/>
    <m/>
  </r>
  <r>
    <n v="238941"/>
    <x v="0"/>
    <x v="1"/>
    <x v="1"/>
    <x v="3"/>
    <x v="1"/>
    <x v="1"/>
    <x v="0"/>
    <x v="0"/>
    <s v="Tesseramento"/>
    <x v="0"/>
    <x v="0"/>
    <x v="0"/>
    <m/>
  </r>
  <r>
    <n v="238912"/>
    <x v="1"/>
    <x v="0"/>
    <x v="1"/>
    <x v="0"/>
    <x v="10"/>
    <x v="93"/>
    <x v="0"/>
    <x v="0"/>
    <s v="Tesseramento"/>
    <x v="0"/>
    <x v="2"/>
    <x v="0"/>
    <m/>
  </r>
  <r>
    <n v="238837"/>
    <x v="0"/>
    <x v="0"/>
    <x v="1"/>
    <x v="2"/>
    <x v="11"/>
    <x v="365"/>
    <x v="0"/>
    <x v="0"/>
    <s v="Tesseramento"/>
    <x v="1"/>
    <x v="0"/>
    <x v="0"/>
    <m/>
  </r>
  <r>
    <n v="238864"/>
    <x v="0"/>
    <x v="0"/>
    <x v="1"/>
    <x v="0"/>
    <x v="10"/>
    <x v="93"/>
    <x v="0"/>
    <x v="0"/>
    <s v="Tesseramento"/>
    <x v="0"/>
    <x v="3"/>
    <x v="0"/>
    <m/>
  </r>
  <r>
    <n v="109933"/>
    <x v="0"/>
    <x v="0"/>
    <x v="0"/>
    <x v="0"/>
    <x v="7"/>
    <x v="301"/>
    <x v="0"/>
    <x v="1"/>
    <s v="Tesseramento"/>
    <x v="1"/>
    <x v="1"/>
    <x v="0"/>
    <m/>
  </r>
  <r>
    <n v="45690"/>
    <x v="0"/>
    <x v="0"/>
    <x v="0"/>
    <x v="0"/>
    <x v="7"/>
    <x v="301"/>
    <x v="0"/>
    <x v="0"/>
    <s v="Tesseramento"/>
    <x v="1"/>
    <x v="0"/>
    <x v="0"/>
    <m/>
  </r>
  <r>
    <n v="109939"/>
    <x v="0"/>
    <x v="0"/>
    <x v="0"/>
    <x v="0"/>
    <x v="7"/>
    <x v="301"/>
    <x v="0"/>
    <x v="1"/>
    <s v="Tesseramento"/>
    <x v="1"/>
    <x v="3"/>
    <x v="0"/>
    <m/>
  </r>
  <r>
    <n v="239225"/>
    <x v="0"/>
    <x v="1"/>
    <x v="1"/>
    <x v="1"/>
    <x v="2"/>
    <x v="224"/>
    <x v="0"/>
    <x v="0"/>
    <s v="Tesseramento"/>
    <x v="1"/>
    <x v="0"/>
    <x v="0"/>
    <m/>
  </r>
  <r>
    <n v="210563"/>
    <x v="0"/>
    <x v="1"/>
    <x v="2"/>
    <x v="3"/>
    <x v="14"/>
    <x v="131"/>
    <x v="0"/>
    <x v="0"/>
    <s v="Tesseramento"/>
    <x v="1"/>
    <x v="0"/>
    <x v="0"/>
    <m/>
  </r>
  <r>
    <n v="238873"/>
    <x v="0"/>
    <x v="1"/>
    <x v="1"/>
    <x v="1"/>
    <x v="14"/>
    <x v="131"/>
    <x v="0"/>
    <x v="1"/>
    <s v="Tesseramento"/>
    <x v="1"/>
    <x v="0"/>
    <x v="0"/>
    <m/>
  </r>
  <r>
    <n v="56294"/>
    <x v="0"/>
    <x v="0"/>
    <x v="0"/>
    <x v="0"/>
    <x v="2"/>
    <x v="208"/>
    <x v="0"/>
    <x v="0"/>
    <s v="Tesseramento"/>
    <x v="0"/>
    <x v="0"/>
    <x v="0"/>
    <m/>
  </r>
  <r>
    <n v="166862"/>
    <x v="0"/>
    <x v="1"/>
    <x v="0"/>
    <x v="1"/>
    <x v="11"/>
    <x v="126"/>
    <x v="0"/>
    <x v="0"/>
    <s v="Tesseramento"/>
    <x v="1"/>
    <x v="0"/>
    <x v="0"/>
    <m/>
  </r>
  <r>
    <n v="166861"/>
    <x v="0"/>
    <x v="1"/>
    <x v="0"/>
    <x v="1"/>
    <x v="11"/>
    <x v="126"/>
    <x v="0"/>
    <x v="1"/>
    <s v="Tesseramento"/>
    <x v="1"/>
    <x v="3"/>
    <x v="0"/>
    <m/>
  </r>
  <r>
    <n v="199544"/>
    <x v="0"/>
    <x v="0"/>
    <x v="0"/>
    <x v="1"/>
    <x v="10"/>
    <x v="343"/>
    <x v="0"/>
    <x v="0"/>
    <s v="Tesseramento"/>
    <x v="1"/>
    <x v="0"/>
    <x v="0"/>
    <m/>
  </r>
  <r>
    <n v="212016"/>
    <x v="1"/>
    <x v="0"/>
    <x v="0"/>
    <x v="0"/>
    <x v="10"/>
    <x v="343"/>
    <x v="0"/>
    <x v="0"/>
    <s v="Tesseramento"/>
    <x v="1"/>
    <x v="7"/>
    <x v="0"/>
    <m/>
  </r>
  <r>
    <n v="198624"/>
    <x v="0"/>
    <x v="0"/>
    <x v="0"/>
    <x v="1"/>
    <x v="10"/>
    <x v="343"/>
    <x v="0"/>
    <x v="1"/>
    <s v="Tesseramento"/>
    <x v="1"/>
    <x v="1"/>
    <x v="0"/>
    <m/>
  </r>
  <r>
    <n v="238877"/>
    <x v="0"/>
    <x v="0"/>
    <x v="1"/>
    <x v="2"/>
    <x v="6"/>
    <x v="354"/>
    <x v="0"/>
    <x v="0"/>
    <s v="Tesseramento"/>
    <x v="0"/>
    <x v="4"/>
    <x v="0"/>
    <m/>
  </r>
  <r>
    <n v="14168"/>
    <x v="0"/>
    <x v="0"/>
    <x v="0"/>
    <x v="0"/>
    <x v="4"/>
    <x v="23"/>
    <x v="0"/>
    <x v="0"/>
    <s v="Tesseramento"/>
    <x v="1"/>
    <x v="4"/>
    <x v="0"/>
    <m/>
  </r>
  <r>
    <n v="14393"/>
    <x v="0"/>
    <x v="0"/>
    <x v="0"/>
    <x v="0"/>
    <x v="4"/>
    <x v="23"/>
    <x v="0"/>
    <x v="1"/>
    <s v="Tesseramento"/>
    <x v="1"/>
    <x v="4"/>
    <x v="0"/>
    <m/>
  </r>
  <r>
    <n v="238926"/>
    <x v="1"/>
    <x v="1"/>
    <x v="1"/>
    <x v="2"/>
    <x v="7"/>
    <x v="227"/>
    <x v="0"/>
    <x v="0"/>
    <s v="Tesseramento"/>
    <x v="1"/>
    <x v="5"/>
    <x v="0"/>
    <m/>
  </r>
  <r>
    <n v="118937"/>
    <x v="0"/>
    <x v="0"/>
    <x v="0"/>
    <x v="0"/>
    <x v="8"/>
    <x v="246"/>
    <x v="0"/>
    <x v="0"/>
    <s v="Tesseramento"/>
    <x v="1"/>
    <x v="0"/>
    <x v="0"/>
    <m/>
  </r>
  <r>
    <n v="231433"/>
    <x v="1"/>
    <x v="0"/>
    <x v="0"/>
    <x v="2"/>
    <x v="8"/>
    <x v="246"/>
    <x v="0"/>
    <x v="1"/>
    <s v="Tesseramento"/>
    <x v="1"/>
    <x v="5"/>
    <x v="0"/>
    <m/>
  </r>
  <r>
    <n v="198604"/>
    <x v="1"/>
    <x v="0"/>
    <x v="0"/>
    <x v="0"/>
    <x v="7"/>
    <x v="182"/>
    <x v="0"/>
    <x v="0"/>
    <s v="Tesseramento"/>
    <x v="1"/>
    <x v="2"/>
    <x v="0"/>
    <m/>
  </r>
  <r>
    <n v="140301"/>
    <x v="0"/>
    <x v="0"/>
    <x v="0"/>
    <x v="0"/>
    <x v="8"/>
    <x v="246"/>
    <x v="0"/>
    <x v="1"/>
    <s v="Tesseramento"/>
    <x v="1"/>
    <x v="0"/>
    <x v="0"/>
    <m/>
  </r>
  <r>
    <n v="169431"/>
    <x v="1"/>
    <x v="0"/>
    <x v="0"/>
    <x v="0"/>
    <x v="2"/>
    <x v="298"/>
    <x v="0"/>
    <x v="1"/>
    <s v="Tesseramento"/>
    <x v="1"/>
    <x v="2"/>
    <x v="0"/>
    <m/>
  </r>
  <r>
    <n v="170278"/>
    <x v="0"/>
    <x v="0"/>
    <x v="0"/>
    <x v="0"/>
    <x v="2"/>
    <x v="298"/>
    <x v="0"/>
    <x v="0"/>
    <s v="Tesseramento"/>
    <x v="1"/>
    <x v="0"/>
    <x v="0"/>
    <m/>
  </r>
  <r>
    <n v="71365"/>
    <x v="0"/>
    <x v="0"/>
    <x v="0"/>
    <x v="0"/>
    <x v="4"/>
    <x v="88"/>
    <x v="0"/>
    <x v="0"/>
    <s v="Tesseramento"/>
    <x v="1"/>
    <x v="4"/>
    <x v="0"/>
    <m/>
  </r>
  <r>
    <n v="170995"/>
    <x v="0"/>
    <x v="0"/>
    <x v="0"/>
    <x v="0"/>
    <x v="4"/>
    <x v="88"/>
    <x v="0"/>
    <x v="1"/>
    <s v="Tesseramento"/>
    <x v="1"/>
    <x v="4"/>
    <x v="0"/>
    <m/>
  </r>
  <r>
    <n v="163658"/>
    <x v="0"/>
    <x v="0"/>
    <x v="0"/>
    <x v="0"/>
    <x v="11"/>
    <x v="345"/>
    <x v="0"/>
    <x v="0"/>
    <s v="Tesseramento"/>
    <x v="0"/>
    <x v="0"/>
    <x v="0"/>
    <m/>
  </r>
  <r>
    <n v="239130"/>
    <x v="0"/>
    <x v="1"/>
    <x v="1"/>
    <x v="1"/>
    <x v="9"/>
    <x v="329"/>
    <x v="0"/>
    <x v="0"/>
    <s v="Tesseramento"/>
    <x v="1"/>
    <x v="1"/>
    <x v="0"/>
    <m/>
  </r>
  <r>
    <n v="213136"/>
    <x v="0"/>
    <x v="0"/>
    <x v="0"/>
    <x v="1"/>
    <x v="4"/>
    <x v="140"/>
    <x v="0"/>
    <x v="0"/>
    <s v="Tesseramento"/>
    <x v="0"/>
    <x v="3"/>
    <x v="0"/>
    <m/>
  </r>
  <r>
    <n v="173327"/>
    <x v="0"/>
    <x v="1"/>
    <x v="2"/>
    <x v="3"/>
    <x v="10"/>
    <x v="294"/>
    <x v="0"/>
    <x v="1"/>
    <s v="Tesseramento"/>
    <x v="1"/>
    <x v="4"/>
    <x v="0"/>
    <m/>
  </r>
  <r>
    <n v="173326"/>
    <x v="0"/>
    <x v="1"/>
    <x v="2"/>
    <x v="3"/>
    <x v="10"/>
    <x v="294"/>
    <x v="0"/>
    <x v="0"/>
    <s v="Tesseramento"/>
    <x v="1"/>
    <x v="4"/>
    <x v="0"/>
    <m/>
  </r>
  <r>
    <n v="239149"/>
    <x v="0"/>
    <x v="1"/>
    <x v="1"/>
    <x v="3"/>
    <x v="10"/>
    <x v="294"/>
    <x v="0"/>
    <x v="0"/>
    <s v="Tesseramento"/>
    <x v="1"/>
    <x v="3"/>
    <x v="0"/>
    <m/>
  </r>
  <r>
    <n v="239150"/>
    <x v="0"/>
    <x v="1"/>
    <x v="1"/>
    <x v="1"/>
    <x v="10"/>
    <x v="294"/>
    <x v="0"/>
    <x v="1"/>
    <s v="Tesseramento"/>
    <x v="1"/>
    <x v="3"/>
    <x v="0"/>
    <m/>
  </r>
  <r>
    <n v="238923"/>
    <x v="0"/>
    <x v="0"/>
    <x v="1"/>
    <x v="1"/>
    <x v="11"/>
    <x v="130"/>
    <x v="0"/>
    <x v="0"/>
    <s v="Tesseramento"/>
    <x v="1"/>
    <x v="0"/>
    <x v="0"/>
    <m/>
  </r>
  <r>
    <n v="238921"/>
    <x v="0"/>
    <x v="0"/>
    <x v="1"/>
    <x v="1"/>
    <x v="11"/>
    <x v="130"/>
    <x v="0"/>
    <x v="0"/>
    <s v="Tesseramento"/>
    <x v="1"/>
    <x v="0"/>
    <x v="0"/>
    <m/>
  </r>
  <r>
    <n v="238920"/>
    <x v="0"/>
    <x v="0"/>
    <x v="1"/>
    <x v="1"/>
    <x v="11"/>
    <x v="130"/>
    <x v="0"/>
    <x v="0"/>
    <s v="Tesseramento"/>
    <x v="1"/>
    <x v="0"/>
    <x v="0"/>
    <m/>
  </r>
  <r>
    <n v="238922"/>
    <x v="0"/>
    <x v="0"/>
    <x v="1"/>
    <x v="1"/>
    <x v="11"/>
    <x v="130"/>
    <x v="0"/>
    <x v="0"/>
    <s v="Tesseramento"/>
    <x v="1"/>
    <x v="0"/>
    <x v="0"/>
    <m/>
  </r>
  <r>
    <n v="239572"/>
    <x v="0"/>
    <x v="0"/>
    <x v="1"/>
    <x v="1"/>
    <x v="2"/>
    <x v="5"/>
    <x v="0"/>
    <x v="0"/>
    <s v="Tesseramento"/>
    <x v="1"/>
    <x v="3"/>
    <x v="0"/>
    <m/>
  </r>
  <r>
    <n v="175526"/>
    <x v="1"/>
    <x v="1"/>
    <x v="0"/>
    <x v="0"/>
    <x v="12"/>
    <x v="27"/>
    <x v="0"/>
    <x v="0"/>
    <s v="Tesseramento"/>
    <x v="1"/>
    <x v="6"/>
    <x v="0"/>
    <m/>
  </r>
  <r>
    <n v="239261"/>
    <x v="0"/>
    <x v="0"/>
    <x v="1"/>
    <x v="1"/>
    <x v="7"/>
    <x v="209"/>
    <x v="0"/>
    <x v="0"/>
    <s v="Tesseramento"/>
    <x v="0"/>
    <x v="3"/>
    <x v="0"/>
    <m/>
  </r>
  <r>
    <n v="228779"/>
    <x v="0"/>
    <x v="1"/>
    <x v="0"/>
    <x v="1"/>
    <x v="7"/>
    <x v="261"/>
    <x v="0"/>
    <x v="0"/>
    <s v="Tesseramento"/>
    <x v="3"/>
    <x v="3"/>
    <x v="0"/>
    <m/>
  </r>
  <r>
    <n v="239262"/>
    <x v="0"/>
    <x v="0"/>
    <x v="1"/>
    <x v="1"/>
    <x v="7"/>
    <x v="209"/>
    <x v="0"/>
    <x v="1"/>
    <s v="Tesseramento"/>
    <x v="0"/>
    <x v="3"/>
    <x v="0"/>
    <m/>
  </r>
  <r>
    <n v="156149"/>
    <x v="0"/>
    <x v="0"/>
    <x v="0"/>
    <x v="0"/>
    <x v="2"/>
    <x v="36"/>
    <x v="0"/>
    <x v="0"/>
    <s v="Tesseramento"/>
    <x v="1"/>
    <x v="1"/>
    <x v="0"/>
    <m/>
  </r>
  <r>
    <n v="198822"/>
    <x v="1"/>
    <x v="0"/>
    <x v="0"/>
    <x v="0"/>
    <x v="14"/>
    <x v="129"/>
    <x v="0"/>
    <x v="0"/>
    <s v="Tesseramento"/>
    <x v="1"/>
    <x v="5"/>
    <x v="0"/>
    <s v="B"/>
  </r>
  <r>
    <n v="18632"/>
    <x v="0"/>
    <x v="0"/>
    <x v="0"/>
    <x v="1"/>
    <x v="11"/>
    <x v="126"/>
    <x v="0"/>
    <x v="0"/>
    <s v="Tesseramento"/>
    <x v="1"/>
    <x v="4"/>
    <x v="0"/>
    <m/>
  </r>
  <r>
    <n v="239013"/>
    <x v="0"/>
    <x v="1"/>
    <x v="1"/>
    <x v="0"/>
    <x v="12"/>
    <x v="106"/>
    <x v="0"/>
    <x v="0"/>
    <s v="Tesseramento"/>
    <x v="1"/>
    <x v="0"/>
    <x v="0"/>
    <m/>
  </r>
  <r>
    <n v="208151"/>
    <x v="0"/>
    <x v="0"/>
    <x v="0"/>
    <x v="3"/>
    <x v="15"/>
    <x v="72"/>
    <x v="0"/>
    <x v="1"/>
    <s v="Tesseramento"/>
    <x v="1"/>
    <x v="3"/>
    <x v="0"/>
    <m/>
  </r>
  <r>
    <n v="208150"/>
    <x v="0"/>
    <x v="0"/>
    <x v="0"/>
    <x v="3"/>
    <x v="15"/>
    <x v="72"/>
    <x v="0"/>
    <x v="0"/>
    <s v="Tesseramento"/>
    <x v="1"/>
    <x v="0"/>
    <x v="0"/>
    <m/>
  </r>
  <r>
    <n v="57134"/>
    <x v="0"/>
    <x v="0"/>
    <x v="2"/>
    <x v="0"/>
    <x v="2"/>
    <x v="172"/>
    <x v="0"/>
    <x v="0"/>
    <s v="Tesseramento"/>
    <x v="1"/>
    <x v="1"/>
    <x v="0"/>
    <m/>
  </r>
  <r>
    <n v="225485"/>
    <x v="0"/>
    <x v="1"/>
    <x v="0"/>
    <x v="1"/>
    <x v="10"/>
    <x v="294"/>
    <x v="0"/>
    <x v="0"/>
    <s v="Tesseramento"/>
    <x v="1"/>
    <x v="0"/>
    <x v="0"/>
    <m/>
  </r>
  <r>
    <n v="192153"/>
    <x v="0"/>
    <x v="0"/>
    <x v="2"/>
    <x v="4"/>
    <x v="1"/>
    <x v="48"/>
    <x v="0"/>
    <x v="0"/>
    <s v="Tesseramento"/>
    <x v="1"/>
    <x v="1"/>
    <x v="0"/>
    <m/>
  </r>
  <r>
    <n v="77284"/>
    <x v="0"/>
    <x v="0"/>
    <x v="2"/>
    <x v="4"/>
    <x v="13"/>
    <x v="177"/>
    <x v="0"/>
    <x v="0"/>
    <s v="Tesseramento"/>
    <x v="1"/>
    <x v="0"/>
    <x v="0"/>
    <m/>
  </r>
  <r>
    <n v="187430"/>
    <x v="0"/>
    <x v="1"/>
    <x v="2"/>
    <x v="3"/>
    <x v="10"/>
    <x v="240"/>
    <x v="0"/>
    <x v="0"/>
    <s v="Tesseramento"/>
    <x v="1"/>
    <x v="0"/>
    <x v="0"/>
    <m/>
  </r>
  <r>
    <n v="231688"/>
    <x v="0"/>
    <x v="1"/>
    <x v="0"/>
    <x v="3"/>
    <x v="10"/>
    <x v="240"/>
    <x v="0"/>
    <x v="1"/>
    <s v="Tesseramento"/>
    <x v="1"/>
    <x v="1"/>
    <x v="0"/>
    <m/>
  </r>
  <r>
    <n v="133186"/>
    <x v="0"/>
    <x v="0"/>
    <x v="0"/>
    <x v="0"/>
    <x v="8"/>
    <x v="92"/>
    <x v="0"/>
    <x v="0"/>
    <s v="Tesseramento"/>
    <x v="1"/>
    <x v="0"/>
    <x v="0"/>
    <m/>
  </r>
  <r>
    <n v="238929"/>
    <x v="0"/>
    <x v="0"/>
    <x v="1"/>
    <x v="2"/>
    <x v="7"/>
    <x v="51"/>
    <x v="0"/>
    <x v="1"/>
    <s v="Tesseramento"/>
    <x v="1"/>
    <x v="3"/>
    <x v="0"/>
    <m/>
  </r>
  <r>
    <n v="238897"/>
    <x v="0"/>
    <x v="0"/>
    <x v="1"/>
    <x v="1"/>
    <x v="2"/>
    <x v="157"/>
    <x v="0"/>
    <x v="0"/>
    <s v="Tesseramento"/>
    <x v="1"/>
    <x v="0"/>
    <x v="0"/>
    <m/>
  </r>
  <r>
    <n v="63350"/>
    <x v="0"/>
    <x v="0"/>
    <x v="0"/>
    <x v="0"/>
    <x v="2"/>
    <x v="374"/>
    <x v="0"/>
    <x v="0"/>
    <s v="Tesseramento"/>
    <x v="0"/>
    <x v="0"/>
    <x v="0"/>
    <m/>
  </r>
  <r>
    <n v="12465"/>
    <x v="0"/>
    <x v="1"/>
    <x v="2"/>
    <x v="3"/>
    <x v="10"/>
    <x v="21"/>
    <x v="0"/>
    <x v="0"/>
    <s v="Tesseramento"/>
    <x v="1"/>
    <x v="0"/>
    <x v="0"/>
    <m/>
  </r>
  <r>
    <n v="238917"/>
    <x v="0"/>
    <x v="0"/>
    <x v="1"/>
    <x v="1"/>
    <x v="4"/>
    <x v="236"/>
    <x v="0"/>
    <x v="1"/>
    <s v="Tesseramento"/>
    <x v="1"/>
    <x v="0"/>
    <x v="0"/>
    <m/>
  </r>
  <r>
    <n v="238916"/>
    <x v="0"/>
    <x v="0"/>
    <x v="1"/>
    <x v="1"/>
    <x v="4"/>
    <x v="236"/>
    <x v="0"/>
    <x v="0"/>
    <s v="Tesseramento"/>
    <x v="1"/>
    <x v="3"/>
    <x v="0"/>
    <m/>
  </r>
  <r>
    <n v="238886"/>
    <x v="0"/>
    <x v="0"/>
    <x v="1"/>
    <x v="0"/>
    <x v="4"/>
    <x v="249"/>
    <x v="0"/>
    <x v="1"/>
    <s v="Tesseramento"/>
    <x v="1"/>
    <x v="0"/>
    <x v="0"/>
    <m/>
  </r>
  <r>
    <n v="194834"/>
    <x v="1"/>
    <x v="0"/>
    <x v="0"/>
    <x v="1"/>
    <x v="2"/>
    <x v="5"/>
    <x v="0"/>
    <x v="0"/>
    <s v="Tesseramento"/>
    <x v="1"/>
    <x v="5"/>
    <x v="0"/>
    <m/>
  </r>
  <r>
    <n v="18575"/>
    <x v="0"/>
    <x v="0"/>
    <x v="0"/>
    <x v="0"/>
    <x v="7"/>
    <x v="301"/>
    <x v="0"/>
    <x v="0"/>
    <s v="Tesseramento"/>
    <x v="1"/>
    <x v="3"/>
    <x v="0"/>
    <m/>
  </r>
  <r>
    <n v="238867"/>
    <x v="0"/>
    <x v="0"/>
    <x v="1"/>
    <x v="0"/>
    <x v="13"/>
    <x v="198"/>
    <x v="0"/>
    <x v="0"/>
    <s v="Tesseramento"/>
    <x v="1"/>
    <x v="3"/>
    <x v="0"/>
    <m/>
  </r>
  <r>
    <n v="211396"/>
    <x v="0"/>
    <x v="0"/>
    <x v="0"/>
    <x v="0"/>
    <x v="2"/>
    <x v="326"/>
    <x v="0"/>
    <x v="1"/>
    <s v="Tesseramento"/>
    <x v="1"/>
    <x v="3"/>
    <x v="0"/>
    <m/>
  </r>
  <r>
    <n v="182541"/>
    <x v="1"/>
    <x v="0"/>
    <x v="0"/>
    <x v="3"/>
    <x v="7"/>
    <x v="33"/>
    <x v="0"/>
    <x v="1"/>
    <s v="Tesseramento"/>
    <x v="1"/>
    <x v="5"/>
    <x v="0"/>
    <m/>
  </r>
  <r>
    <n v="214901"/>
    <x v="1"/>
    <x v="0"/>
    <x v="0"/>
    <x v="2"/>
    <x v="7"/>
    <x v="33"/>
    <x v="0"/>
    <x v="0"/>
    <s v="Tesseramento"/>
    <x v="1"/>
    <x v="5"/>
    <x v="0"/>
    <m/>
  </r>
  <r>
    <n v="175750"/>
    <x v="0"/>
    <x v="0"/>
    <x v="0"/>
    <x v="0"/>
    <x v="7"/>
    <x v="33"/>
    <x v="0"/>
    <x v="0"/>
    <s v="Tesseramento"/>
    <x v="1"/>
    <x v="3"/>
    <x v="0"/>
    <m/>
  </r>
  <r>
    <n v="80150"/>
    <x v="0"/>
    <x v="0"/>
    <x v="0"/>
    <x v="0"/>
    <x v="7"/>
    <x v="33"/>
    <x v="0"/>
    <x v="0"/>
    <s v="Tesseramento"/>
    <x v="1"/>
    <x v="0"/>
    <x v="0"/>
    <m/>
  </r>
  <r>
    <n v="223392"/>
    <x v="0"/>
    <x v="0"/>
    <x v="0"/>
    <x v="1"/>
    <x v="7"/>
    <x v="78"/>
    <x v="0"/>
    <x v="0"/>
    <s v="Tesseramento"/>
    <x v="0"/>
    <x v="1"/>
    <x v="0"/>
    <m/>
  </r>
  <r>
    <n v="33503"/>
    <x v="0"/>
    <x v="0"/>
    <x v="2"/>
    <x v="0"/>
    <x v="2"/>
    <x v="77"/>
    <x v="0"/>
    <x v="0"/>
    <s v="Tesseramento"/>
    <x v="0"/>
    <x v="1"/>
    <x v="0"/>
    <m/>
  </r>
  <r>
    <n v="230778"/>
    <x v="0"/>
    <x v="1"/>
    <x v="0"/>
    <x v="1"/>
    <x v="7"/>
    <x v="161"/>
    <x v="0"/>
    <x v="1"/>
    <s v="Tesseramento"/>
    <x v="0"/>
    <x v="0"/>
    <x v="0"/>
    <m/>
  </r>
  <r>
    <n v="238972"/>
    <x v="0"/>
    <x v="1"/>
    <x v="1"/>
    <x v="3"/>
    <x v="11"/>
    <x v="152"/>
    <x v="0"/>
    <x v="0"/>
    <s v="Tesseramento"/>
    <x v="1"/>
    <x v="0"/>
    <x v="0"/>
    <m/>
  </r>
  <r>
    <n v="238970"/>
    <x v="0"/>
    <x v="1"/>
    <x v="1"/>
    <x v="1"/>
    <x v="11"/>
    <x v="152"/>
    <x v="0"/>
    <x v="0"/>
    <s v="Tesseramento"/>
    <x v="1"/>
    <x v="1"/>
    <x v="0"/>
    <m/>
  </r>
  <r>
    <n v="225070"/>
    <x v="0"/>
    <x v="1"/>
    <x v="0"/>
    <x v="3"/>
    <x v="11"/>
    <x v="152"/>
    <x v="0"/>
    <x v="0"/>
    <s v="Tesseramento"/>
    <x v="1"/>
    <x v="4"/>
    <x v="0"/>
    <m/>
  </r>
  <r>
    <n v="238971"/>
    <x v="0"/>
    <x v="1"/>
    <x v="1"/>
    <x v="2"/>
    <x v="11"/>
    <x v="152"/>
    <x v="0"/>
    <x v="1"/>
    <s v="Tesseramento"/>
    <x v="1"/>
    <x v="1"/>
    <x v="0"/>
    <m/>
  </r>
  <r>
    <n v="238974"/>
    <x v="0"/>
    <x v="1"/>
    <x v="1"/>
    <x v="2"/>
    <x v="11"/>
    <x v="152"/>
    <x v="0"/>
    <x v="0"/>
    <s v="Tesseramento"/>
    <x v="1"/>
    <x v="1"/>
    <x v="0"/>
    <m/>
  </r>
  <r>
    <n v="238975"/>
    <x v="0"/>
    <x v="1"/>
    <x v="1"/>
    <x v="2"/>
    <x v="11"/>
    <x v="152"/>
    <x v="0"/>
    <x v="0"/>
    <s v="Tesseramento"/>
    <x v="1"/>
    <x v="1"/>
    <x v="0"/>
    <m/>
  </r>
  <r>
    <n v="133769"/>
    <x v="0"/>
    <x v="0"/>
    <x v="0"/>
    <x v="0"/>
    <x v="11"/>
    <x v="152"/>
    <x v="0"/>
    <x v="0"/>
    <s v="Tesseramento"/>
    <x v="1"/>
    <x v="0"/>
    <x v="0"/>
    <m/>
  </r>
  <r>
    <n v="159081"/>
    <x v="1"/>
    <x v="0"/>
    <x v="0"/>
    <x v="0"/>
    <x v="7"/>
    <x v="135"/>
    <x v="0"/>
    <x v="0"/>
    <s v="Tesseramento"/>
    <x v="1"/>
    <x v="2"/>
    <x v="0"/>
    <m/>
  </r>
  <r>
    <n v="238973"/>
    <x v="1"/>
    <x v="0"/>
    <x v="1"/>
    <x v="2"/>
    <x v="11"/>
    <x v="152"/>
    <x v="0"/>
    <x v="0"/>
    <s v="Tesseramento"/>
    <x v="1"/>
    <x v="5"/>
    <x v="0"/>
    <m/>
  </r>
  <r>
    <n v="89185"/>
    <x v="0"/>
    <x v="0"/>
    <x v="0"/>
    <x v="0"/>
    <x v="7"/>
    <x v="78"/>
    <x v="0"/>
    <x v="0"/>
    <s v="Tesseramento"/>
    <x v="0"/>
    <x v="0"/>
    <x v="0"/>
    <m/>
  </r>
  <r>
    <n v="238976"/>
    <x v="0"/>
    <x v="1"/>
    <x v="1"/>
    <x v="3"/>
    <x v="11"/>
    <x v="152"/>
    <x v="0"/>
    <x v="0"/>
    <s v="Tesseramento"/>
    <x v="1"/>
    <x v="1"/>
    <x v="0"/>
    <m/>
  </r>
  <r>
    <n v="238927"/>
    <x v="0"/>
    <x v="1"/>
    <x v="1"/>
    <x v="1"/>
    <x v="7"/>
    <x v="227"/>
    <x v="0"/>
    <x v="0"/>
    <s v="Tesseramento"/>
    <x v="1"/>
    <x v="0"/>
    <x v="0"/>
    <m/>
  </r>
  <r>
    <n v="218028"/>
    <x v="0"/>
    <x v="0"/>
    <x v="2"/>
    <x v="1"/>
    <x v="4"/>
    <x v="235"/>
    <x v="0"/>
    <x v="0"/>
    <s v="Tesseramento"/>
    <x v="0"/>
    <x v="3"/>
    <x v="0"/>
    <m/>
  </r>
  <r>
    <n v="27691"/>
    <x v="0"/>
    <x v="0"/>
    <x v="0"/>
    <x v="0"/>
    <x v="4"/>
    <x v="58"/>
    <x v="0"/>
    <x v="0"/>
    <s v="Tesseramento"/>
    <x v="1"/>
    <x v="4"/>
    <x v="0"/>
    <m/>
  </r>
  <r>
    <n v="94399"/>
    <x v="0"/>
    <x v="0"/>
    <x v="0"/>
    <x v="0"/>
    <x v="4"/>
    <x v="58"/>
    <x v="0"/>
    <x v="0"/>
    <s v="Tesseramento"/>
    <x v="1"/>
    <x v="3"/>
    <x v="0"/>
    <m/>
  </r>
  <r>
    <n v="196872"/>
    <x v="0"/>
    <x v="0"/>
    <x v="0"/>
    <x v="0"/>
    <x v="13"/>
    <x v="39"/>
    <x v="0"/>
    <x v="0"/>
    <s v="Tesseramento"/>
    <x v="0"/>
    <x v="0"/>
    <x v="0"/>
    <m/>
  </r>
  <r>
    <n v="147401"/>
    <x v="0"/>
    <x v="0"/>
    <x v="0"/>
    <x v="0"/>
    <x v="13"/>
    <x v="39"/>
    <x v="0"/>
    <x v="0"/>
    <s v="Tesseramento"/>
    <x v="0"/>
    <x v="1"/>
    <x v="0"/>
    <m/>
  </r>
  <r>
    <n v="147402"/>
    <x v="0"/>
    <x v="0"/>
    <x v="0"/>
    <x v="0"/>
    <x v="13"/>
    <x v="39"/>
    <x v="0"/>
    <x v="0"/>
    <s v="Tesseramento"/>
    <x v="0"/>
    <x v="1"/>
    <x v="0"/>
    <m/>
  </r>
  <r>
    <n v="39943"/>
    <x v="0"/>
    <x v="0"/>
    <x v="0"/>
    <x v="0"/>
    <x v="13"/>
    <x v="39"/>
    <x v="0"/>
    <x v="0"/>
    <s v="Tesseramento"/>
    <x v="0"/>
    <x v="4"/>
    <x v="0"/>
    <m/>
  </r>
  <r>
    <n v="39944"/>
    <x v="0"/>
    <x v="0"/>
    <x v="0"/>
    <x v="0"/>
    <x v="13"/>
    <x v="39"/>
    <x v="0"/>
    <x v="1"/>
    <s v="Tesseramento"/>
    <x v="0"/>
    <x v="3"/>
    <x v="0"/>
    <m/>
  </r>
  <r>
    <n v="238925"/>
    <x v="0"/>
    <x v="0"/>
    <x v="1"/>
    <x v="2"/>
    <x v="7"/>
    <x v="210"/>
    <x v="0"/>
    <x v="0"/>
    <s v="Tesseramento"/>
    <x v="0"/>
    <x v="0"/>
    <x v="0"/>
    <m/>
  </r>
  <r>
    <n v="239052"/>
    <x v="0"/>
    <x v="1"/>
    <x v="1"/>
    <x v="1"/>
    <x v="7"/>
    <x v="45"/>
    <x v="0"/>
    <x v="0"/>
    <s v="Tesseramento"/>
    <x v="1"/>
    <x v="0"/>
    <x v="0"/>
    <m/>
  </r>
  <r>
    <n v="238901"/>
    <x v="0"/>
    <x v="0"/>
    <x v="1"/>
    <x v="1"/>
    <x v="4"/>
    <x v="58"/>
    <x v="0"/>
    <x v="1"/>
    <s v="Tesseramento"/>
    <x v="1"/>
    <x v="0"/>
    <x v="0"/>
    <m/>
  </r>
  <r>
    <n v="196871"/>
    <x v="0"/>
    <x v="1"/>
    <x v="0"/>
    <x v="1"/>
    <x v="13"/>
    <x v="39"/>
    <x v="0"/>
    <x v="1"/>
    <s v="Tesseramento"/>
    <x v="0"/>
    <x v="0"/>
    <x v="0"/>
    <m/>
  </r>
  <r>
    <n v="238890"/>
    <x v="0"/>
    <x v="0"/>
    <x v="1"/>
    <x v="2"/>
    <x v="1"/>
    <x v="409"/>
    <x v="0"/>
    <x v="0"/>
    <s v="Tesseramento"/>
    <x v="0"/>
    <x v="0"/>
    <x v="0"/>
    <m/>
  </r>
  <r>
    <n v="214770"/>
    <x v="0"/>
    <x v="1"/>
    <x v="0"/>
    <x v="1"/>
    <x v="4"/>
    <x v="110"/>
    <x v="0"/>
    <x v="0"/>
    <s v="Tesseramento"/>
    <x v="1"/>
    <x v="0"/>
    <x v="0"/>
    <m/>
  </r>
  <r>
    <n v="128978"/>
    <x v="0"/>
    <x v="0"/>
    <x v="0"/>
    <x v="0"/>
    <x v="11"/>
    <x v="142"/>
    <x v="0"/>
    <x v="0"/>
    <s v="Tesseramento"/>
    <x v="1"/>
    <x v="0"/>
    <x v="0"/>
    <m/>
  </r>
  <r>
    <n v="59890"/>
    <x v="0"/>
    <x v="0"/>
    <x v="0"/>
    <x v="0"/>
    <x v="10"/>
    <x v="343"/>
    <x v="0"/>
    <x v="0"/>
    <s v="Tesseramento"/>
    <x v="1"/>
    <x v="4"/>
    <x v="0"/>
    <m/>
  </r>
  <r>
    <n v="44362"/>
    <x v="0"/>
    <x v="0"/>
    <x v="2"/>
    <x v="0"/>
    <x v="10"/>
    <x v="343"/>
    <x v="0"/>
    <x v="0"/>
    <s v="Tesseramento"/>
    <x v="1"/>
    <x v="4"/>
    <x v="0"/>
    <m/>
  </r>
  <r>
    <n v="120871"/>
    <x v="0"/>
    <x v="0"/>
    <x v="0"/>
    <x v="0"/>
    <x v="13"/>
    <x v="369"/>
    <x v="0"/>
    <x v="0"/>
    <s v="Tesseramento"/>
    <x v="1"/>
    <x v="0"/>
    <x v="0"/>
    <m/>
  </r>
  <r>
    <n v="238982"/>
    <x v="0"/>
    <x v="0"/>
    <x v="1"/>
    <x v="2"/>
    <x v="11"/>
    <x v="142"/>
    <x v="0"/>
    <x v="0"/>
    <s v="Tesseramento"/>
    <x v="1"/>
    <x v="0"/>
    <x v="0"/>
    <m/>
  </r>
  <r>
    <n v="238894"/>
    <x v="0"/>
    <x v="1"/>
    <x v="1"/>
    <x v="1"/>
    <x v="4"/>
    <x v="88"/>
    <x v="0"/>
    <x v="1"/>
    <s v="Tesseramento"/>
    <x v="1"/>
    <x v="4"/>
    <x v="0"/>
    <m/>
  </r>
  <r>
    <n v="118009"/>
    <x v="0"/>
    <x v="0"/>
    <x v="0"/>
    <x v="0"/>
    <x v="6"/>
    <x v="107"/>
    <x v="0"/>
    <x v="0"/>
    <s v="Tesseramento"/>
    <x v="1"/>
    <x v="0"/>
    <x v="0"/>
    <m/>
  </r>
  <r>
    <n v="151648"/>
    <x v="0"/>
    <x v="0"/>
    <x v="0"/>
    <x v="0"/>
    <x v="8"/>
    <x v="222"/>
    <x v="0"/>
    <x v="0"/>
    <s v="Tesseramento"/>
    <x v="1"/>
    <x v="3"/>
    <x v="0"/>
    <m/>
  </r>
  <r>
    <n v="212966"/>
    <x v="0"/>
    <x v="0"/>
    <x v="0"/>
    <x v="1"/>
    <x v="10"/>
    <x v="315"/>
    <x v="0"/>
    <x v="0"/>
    <s v="Tesseramento"/>
    <x v="1"/>
    <x v="3"/>
    <x v="0"/>
    <m/>
  </r>
  <r>
    <n v="152959"/>
    <x v="0"/>
    <x v="0"/>
    <x v="0"/>
    <x v="2"/>
    <x v="8"/>
    <x v="268"/>
    <x v="0"/>
    <x v="1"/>
    <s v="Tesseramento"/>
    <x v="1"/>
    <x v="1"/>
    <x v="0"/>
    <m/>
  </r>
  <r>
    <n v="21637"/>
    <x v="0"/>
    <x v="0"/>
    <x v="0"/>
    <x v="4"/>
    <x v="8"/>
    <x v="268"/>
    <x v="0"/>
    <x v="0"/>
    <s v="Tesseramento"/>
    <x v="1"/>
    <x v="3"/>
    <x v="0"/>
    <m/>
  </r>
  <r>
    <n v="94700"/>
    <x v="0"/>
    <x v="0"/>
    <x v="0"/>
    <x v="1"/>
    <x v="8"/>
    <x v="268"/>
    <x v="0"/>
    <x v="0"/>
    <s v="Tesseramento"/>
    <x v="1"/>
    <x v="4"/>
    <x v="0"/>
    <m/>
  </r>
  <r>
    <n v="94699"/>
    <x v="0"/>
    <x v="0"/>
    <x v="0"/>
    <x v="1"/>
    <x v="8"/>
    <x v="268"/>
    <x v="0"/>
    <x v="1"/>
    <s v="Tesseramento"/>
    <x v="1"/>
    <x v="4"/>
    <x v="0"/>
    <m/>
  </r>
  <r>
    <n v="69113"/>
    <x v="0"/>
    <x v="0"/>
    <x v="0"/>
    <x v="0"/>
    <x v="8"/>
    <x v="268"/>
    <x v="0"/>
    <x v="0"/>
    <s v="Tesseramento"/>
    <x v="1"/>
    <x v="3"/>
    <x v="0"/>
    <m/>
  </r>
  <r>
    <n v="175565"/>
    <x v="0"/>
    <x v="0"/>
    <x v="0"/>
    <x v="1"/>
    <x v="8"/>
    <x v="268"/>
    <x v="0"/>
    <x v="0"/>
    <s v="Tesseramento"/>
    <x v="1"/>
    <x v="1"/>
    <x v="0"/>
    <m/>
  </r>
  <r>
    <n v="22530"/>
    <x v="0"/>
    <x v="0"/>
    <x v="0"/>
    <x v="1"/>
    <x v="0"/>
    <x v="76"/>
    <x v="0"/>
    <x v="0"/>
    <s v="Tesseramento"/>
    <x v="0"/>
    <x v="0"/>
    <x v="0"/>
    <m/>
  </r>
  <r>
    <n v="201248"/>
    <x v="1"/>
    <x v="0"/>
    <x v="0"/>
    <x v="0"/>
    <x v="1"/>
    <x v="320"/>
    <x v="0"/>
    <x v="0"/>
    <s v="Tesseramento"/>
    <x v="1"/>
    <x v="7"/>
    <x v="0"/>
    <m/>
  </r>
  <r>
    <n v="239829"/>
    <x v="0"/>
    <x v="0"/>
    <x v="1"/>
    <x v="2"/>
    <x v="6"/>
    <x v="32"/>
    <x v="0"/>
    <x v="0"/>
    <s v="Tesseramento"/>
    <x v="1"/>
    <x v="4"/>
    <x v="0"/>
    <m/>
  </r>
  <r>
    <n v="149096"/>
    <x v="0"/>
    <x v="0"/>
    <x v="0"/>
    <x v="1"/>
    <x v="11"/>
    <x v="333"/>
    <x v="0"/>
    <x v="0"/>
    <s v="Tesseramento"/>
    <x v="0"/>
    <x v="0"/>
    <x v="0"/>
    <m/>
  </r>
  <r>
    <n v="200321"/>
    <x v="0"/>
    <x v="0"/>
    <x v="2"/>
    <x v="1"/>
    <x v="11"/>
    <x v="333"/>
    <x v="0"/>
    <x v="1"/>
    <s v="Tesseramento"/>
    <x v="0"/>
    <x v="0"/>
    <x v="0"/>
    <m/>
  </r>
  <r>
    <n v="238898"/>
    <x v="0"/>
    <x v="0"/>
    <x v="1"/>
    <x v="1"/>
    <x v="11"/>
    <x v="333"/>
    <x v="0"/>
    <x v="1"/>
    <s v="Tesseramento"/>
    <x v="0"/>
    <x v="1"/>
    <x v="0"/>
    <m/>
  </r>
  <r>
    <n v="142586"/>
    <x v="0"/>
    <x v="0"/>
    <x v="2"/>
    <x v="4"/>
    <x v="1"/>
    <x v="73"/>
    <x v="0"/>
    <x v="0"/>
    <s v="Tesseramento"/>
    <x v="1"/>
    <x v="0"/>
    <x v="0"/>
    <m/>
  </r>
  <r>
    <n v="168196"/>
    <x v="1"/>
    <x v="0"/>
    <x v="0"/>
    <x v="0"/>
    <x v="1"/>
    <x v="73"/>
    <x v="0"/>
    <x v="1"/>
    <s v="Tesseramento"/>
    <x v="1"/>
    <x v="7"/>
    <x v="0"/>
    <m/>
  </r>
  <r>
    <n v="95003"/>
    <x v="0"/>
    <x v="0"/>
    <x v="0"/>
    <x v="1"/>
    <x v="7"/>
    <x v="137"/>
    <x v="0"/>
    <x v="0"/>
    <s v="Tesseramento"/>
    <x v="3"/>
    <x v="4"/>
    <x v="0"/>
    <m/>
  </r>
  <r>
    <n v="238918"/>
    <x v="0"/>
    <x v="0"/>
    <x v="1"/>
    <x v="1"/>
    <x v="13"/>
    <x v="188"/>
    <x v="0"/>
    <x v="1"/>
    <s v="Tesseramento"/>
    <x v="1"/>
    <x v="1"/>
    <x v="0"/>
    <m/>
  </r>
  <r>
    <n v="238908"/>
    <x v="0"/>
    <x v="1"/>
    <x v="1"/>
    <x v="1"/>
    <x v="16"/>
    <x v="263"/>
    <x v="0"/>
    <x v="0"/>
    <s v="Tesseramento"/>
    <x v="1"/>
    <x v="0"/>
    <x v="0"/>
    <m/>
  </r>
  <r>
    <n v="170684"/>
    <x v="1"/>
    <x v="1"/>
    <x v="2"/>
    <x v="3"/>
    <x v="16"/>
    <x v="263"/>
    <x v="0"/>
    <x v="1"/>
    <s v="Tesseramento"/>
    <x v="1"/>
    <x v="5"/>
    <x v="0"/>
    <m/>
  </r>
  <r>
    <n v="162657"/>
    <x v="1"/>
    <x v="1"/>
    <x v="2"/>
    <x v="1"/>
    <x v="16"/>
    <x v="263"/>
    <x v="0"/>
    <x v="0"/>
    <s v="Tesseramento"/>
    <x v="1"/>
    <x v="6"/>
    <x v="0"/>
    <m/>
  </r>
  <r>
    <n v="238859"/>
    <x v="1"/>
    <x v="0"/>
    <x v="1"/>
    <x v="2"/>
    <x v="1"/>
    <x v="73"/>
    <x v="0"/>
    <x v="0"/>
    <s v="Tesseramento"/>
    <x v="1"/>
    <x v="5"/>
    <x v="0"/>
    <m/>
  </r>
  <r>
    <n v="118684"/>
    <x v="0"/>
    <x v="0"/>
    <x v="2"/>
    <x v="0"/>
    <x v="15"/>
    <x v="248"/>
    <x v="0"/>
    <x v="1"/>
    <s v="Tesseramento"/>
    <x v="1"/>
    <x v="1"/>
    <x v="0"/>
    <m/>
  </r>
  <r>
    <n v="14506"/>
    <x v="0"/>
    <x v="0"/>
    <x v="0"/>
    <x v="4"/>
    <x v="2"/>
    <x v="163"/>
    <x v="0"/>
    <x v="0"/>
    <s v="Tesseramento"/>
    <x v="0"/>
    <x v="3"/>
    <x v="0"/>
    <m/>
  </r>
  <r>
    <n v="238966"/>
    <x v="0"/>
    <x v="0"/>
    <x v="1"/>
    <x v="2"/>
    <x v="7"/>
    <x v="137"/>
    <x v="0"/>
    <x v="1"/>
    <s v="Tesseramento"/>
    <x v="3"/>
    <x v="3"/>
    <x v="0"/>
    <m/>
  </r>
  <r>
    <n v="238968"/>
    <x v="0"/>
    <x v="0"/>
    <x v="1"/>
    <x v="2"/>
    <x v="7"/>
    <x v="137"/>
    <x v="0"/>
    <x v="1"/>
    <s v="Tesseramento"/>
    <x v="3"/>
    <x v="0"/>
    <x v="0"/>
    <m/>
  </r>
  <r>
    <n v="238861"/>
    <x v="0"/>
    <x v="1"/>
    <x v="1"/>
    <x v="1"/>
    <x v="15"/>
    <x v="57"/>
    <x v="0"/>
    <x v="1"/>
    <s v="Tesseramento"/>
    <x v="1"/>
    <x v="4"/>
    <x v="0"/>
    <m/>
  </r>
  <r>
    <n v="238967"/>
    <x v="1"/>
    <x v="0"/>
    <x v="1"/>
    <x v="2"/>
    <x v="7"/>
    <x v="137"/>
    <x v="0"/>
    <x v="0"/>
    <s v="Tesseramento"/>
    <x v="3"/>
    <x v="5"/>
    <x v="0"/>
    <m/>
  </r>
  <r>
    <n v="238863"/>
    <x v="0"/>
    <x v="1"/>
    <x v="1"/>
    <x v="0"/>
    <x v="15"/>
    <x v="57"/>
    <x v="0"/>
    <x v="0"/>
    <s v="Tesseramento"/>
    <x v="1"/>
    <x v="0"/>
    <x v="0"/>
    <m/>
  </r>
  <r>
    <n v="238862"/>
    <x v="0"/>
    <x v="1"/>
    <x v="1"/>
    <x v="3"/>
    <x v="15"/>
    <x v="57"/>
    <x v="0"/>
    <x v="0"/>
    <s v="Tesseramento"/>
    <x v="1"/>
    <x v="0"/>
    <x v="0"/>
    <m/>
  </r>
  <r>
    <n v="238860"/>
    <x v="0"/>
    <x v="1"/>
    <x v="1"/>
    <x v="2"/>
    <x v="15"/>
    <x v="57"/>
    <x v="0"/>
    <x v="0"/>
    <s v="Tesseramento"/>
    <x v="1"/>
    <x v="3"/>
    <x v="0"/>
    <m/>
  </r>
  <r>
    <n v="86529"/>
    <x v="0"/>
    <x v="0"/>
    <x v="2"/>
    <x v="4"/>
    <x v="11"/>
    <x v="189"/>
    <x v="0"/>
    <x v="0"/>
    <s v="Tesseramento"/>
    <x v="1"/>
    <x v="1"/>
    <x v="0"/>
    <m/>
  </r>
  <r>
    <n v="238903"/>
    <x v="0"/>
    <x v="1"/>
    <x v="1"/>
    <x v="2"/>
    <x v="7"/>
    <x v="181"/>
    <x v="0"/>
    <x v="0"/>
    <s v="Tesseramento"/>
    <x v="1"/>
    <x v="0"/>
    <x v="0"/>
    <m/>
  </r>
  <r>
    <n v="238866"/>
    <x v="0"/>
    <x v="0"/>
    <x v="1"/>
    <x v="2"/>
    <x v="10"/>
    <x v="93"/>
    <x v="0"/>
    <x v="0"/>
    <s v="Tesseramento"/>
    <x v="0"/>
    <x v="3"/>
    <x v="0"/>
    <m/>
  </r>
  <r>
    <n v="238904"/>
    <x v="0"/>
    <x v="1"/>
    <x v="1"/>
    <x v="2"/>
    <x v="7"/>
    <x v="181"/>
    <x v="0"/>
    <x v="0"/>
    <s v="Tesseramento"/>
    <x v="1"/>
    <x v="0"/>
    <x v="0"/>
    <m/>
  </r>
  <r>
    <n v="238913"/>
    <x v="0"/>
    <x v="0"/>
    <x v="1"/>
    <x v="3"/>
    <x v="10"/>
    <x v="93"/>
    <x v="0"/>
    <x v="0"/>
    <s v="Tesseramento"/>
    <x v="0"/>
    <x v="0"/>
    <x v="0"/>
    <m/>
  </r>
  <r>
    <n v="238902"/>
    <x v="0"/>
    <x v="0"/>
    <x v="1"/>
    <x v="4"/>
    <x v="7"/>
    <x v="181"/>
    <x v="0"/>
    <x v="0"/>
    <s v="Tesseramento"/>
    <x v="1"/>
    <x v="1"/>
    <x v="0"/>
    <m/>
  </r>
  <r>
    <n v="238865"/>
    <x v="0"/>
    <x v="0"/>
    <x v="1"/>
    <x v="3"/>
    <x v="10"/>
    <x v="93"/>
    <x v="0"/>
    <x v="1"/>
    <s v="Tesseramento"/>
    <x v="0"/>
    <x v="0"/>
    <x v="0"/>
    <m/>
  </r>
  <r>
    <n v="220574"/>
    <x v="0"/>
    <x v="1"/>
    <x v="0"/>
    <x v="3"/>
    <x v="11"/>
    <x v="221"/>
    <x v="0"/>
    <x v="0"/>
    <s v="Tesseramento"/>
    <x v="1"/>
    <x v="0"/>
    <x v="0"/>
    <m/>
  </r>
  <r>
    <n v="230901"/>
    <x v="1"/>
    <x v="1"/>
    <x v="0"/>
    <x v="3"/>
    <x v="11"/>
    <x v="221"/>
    <x v="0"/>
    <x v="0"/>
    <s v="Tesseramento"/>
    <x v="1"/>
    <x v="7"/>
    <x v="0"/>
    <m/>
  </r>
  <r>
    <n v="239117"/>
    <x v="0"/>
    <x v="0"/>
    <x v="1"/>
    <x v="1"/>
    <x v="2"/>
    <x v="97"/>
    <x v="0"/>
    <x v="0"/>
    <s v="Tesseramento"/>
    <x v="0"/>
    <x v="1"/>
    <x v="0"/>
    <m/>
  </r>
  <r>
    <n v="239118"/>
    <x v="0"/>
    <x v="0"/>
    <x v="1"/>
    <x v="1"/>
    <x v="2"/>
    <x v="97"/>
    <x v="0"/>
    <x v="0"/>
    <s v="Tesseramento"/>
    <x v="0"/>
    <x v="0"/>
    <x v="0"/>
    <m/>
  </r>
  <r>
    <n v="239080"/>
    <x v="0"/>
    <x v="0"/>
    <x v="1"/>
    <x v="3"/>
    <x v="2"/>
    <x v="2"/>
    <x v="0"/>
    <x v="0"/>
    <s v="Tesseramento"/>
    <x v="1"/>
    <x v="3"/>
    <x v="0"/>
    <m/>
  </r>
  <r>
    <n v="136810"/>
    <x v="0"/>
    <x v="0"/>
    <x v="0"/>
    <x v="0"/>
    <x v="12"/>
    <x v="106"/>
    <x v="0"/>
    <x v="0"/>
    <s v="Tesseramento"/>
    <x v="1"/>
    <x v="0"/>
    <x v="0"/>
    <m/>
  </r>
  <r>
    <n v="145935"/>
    <x v="0"/>
    <x v="0"/>
    <x v="0"/>
    <x v="1"/>
    <x v="7"/>
    <x v="385"/>
    <x v="0"/>
    <x v="1"/>
    <s v="Tesseramento"/>
    <x v="0"/>
    <x v="0"/>
    <x v="0"/>
    <m/>
  </r>
  <r>
    <n v="238887"/>
    <x v="0"/>
    <x v="0"/>
    <x v="1"/>
    <x v="1"/>
    <x v="4"/>
    <x v="249"/>
    <x v="0"/>
    <x v="0"/>
    <s v="Tesseramento"/>
    <x v="1"/>
    <x v="3"/>
    <x v="0"/>
    <m/>
  </r>
  <r>
    <n v="238880"/>
    <x v="0"/>
    <x v="0"/>
    <x v="1"/>
    <x v="3"/>
    <x v="10"/>
    <x v="295"/>
    <x v="0"/>
    <x v="0"/>
    <s v="Tesseramento"/>
    <x v="0"/>
    <x v="4"/>
    <x v="0"/>
    <m/>
  </r>
  <r>
    <n v="128062"/>
    <x v="0"/>
    <x v="0"/>
    <x v="0"/>
    <x v="0"/>
    <x v="1"/>
    <x v="26"/>
    <x v="0"/>
    <x v="0"/>
    <s v="Tesseramento"/>
    <x v="1"/>
    <x v="0"/>
    <x v="0"/>
    <m/>
  </r>
  <r>
    <n v="180266"/>
    <x v="0"/>
    <x v="0"/>
    <x v="2"/>
    <x v="4"/>
    <x v="0"/>
    <x v="100"/>
    <x v="0"/>
    <x v="1"/>
    <s v="Tesseramento"/>
    <x v="0"/>
    <x v="0"/>
    <x v="0"/>
    <m/>
  </r>
  <r>
    <n v="123366"/>
    <x v="0"/>
    <x v="0"/>
    <x v="2"/>
    <x v="0"/>
    <x v="0"/>
    <x v="100"/>
    <x v="0"/>
    <x v="0"/>
    <s v="Tesseramento"/>
    <x v="0"/>
    <x v="1"/>
    <x v="0"/>
    <m/>
  </r>
  <r>
    <n v="89213"/>
    <x v="0"/>
    <x v="0"/>
    <x v="0"/>
    <x v="0"/>
    <x v="0"/>
    <x v="100"/>
    <x v="0"/>
    <x v="0"/>
    <s v="Tesseramento"/>
    <x v="0"/>
    <x v="0"/>
    <x v="0"/>
    <m/>
  </r>
  <r>
    <n v="238988"/>
    <x v="1"/>
    <x v="0"/>
    <x v="1"/>
    <x v="1"/>
    <x v="7"/>
    <x v="35"/>
    <x v="0"/>
    <x v="0"/>
    <s v="Tesseramento"/>
    <x v="1"/>
    <x v="5"/>
    <x v="0"/>
    <m/>
  </r>
  <r>
    <n v="239036"/>
    <x v="0"/>
    <x v="1"/>
    <x v="1"/>
    <x v="2"/>
    <x v="14"/>
    <x v="232"/>
    <x v="0"/>
    <x v="0"/>
    <s v="Tesseramento"/>
    <x v="0"/>
    <x v="0"/>
    <x v="0"/>
    <m/>
  </r>
  <r>
    <n v="239035"/>
    <x v="0"/>
    <x v="1"/>
    <x v="1"/>
    <x v="2"/>
    <x v="14"/>
    <x v="232"/>
    <x v="0"/>
    <x v="0"/>
    <s v="Tesseramento"/>
    <x v="0"/>
    <x v="0"/>
    <x v="0"/>
    <m/>
  </r>
  <r>
    <n v="44104"/>
    <x v="0"/>
    <x v="0"/>
    <x v="0"/>
    <x v="0"/>
    <x v="4"/>
    <x v="330"/>
    <x v="0"/>
    <x v="0"/>
    <s v="Tesseramento"/>
    <x v="1"/>
    <x v="3"/>
    <x v="0"/>
    <m/>
  </r>
  <r>
    <n v="34607"/>
    <x v="0"/>
    <x v="0"/>
    <x v="2"/>
    <x v="4"/>
    <x v="10"/>
    <x v="187"/>
    <x v="0"/>
    <x v="0"/>
    <s v="Tesseramento"/>
    <x v="0"/>
    <x v="3"/>
    <x v="0"/>
    <m/>
  </r>
  <r>
    <n v="190603"/>
    <x v="0"/>
    <x v="1"/>
    <x v="0"/>
    <x v="1"/>
    <x v="7"/>
    <x v="67"/>
    <x v="0"/>
    <x v="1"/>
    <s v="Tesseramento"/>
    <x v="0"/>
    <x v="0"/>
    <x v="0"/>
    <m/>
  </r>
  <r>
    <n v="238919"/>
    <x v="0"/>
    <x v="0"/>
    <x v="1"/>
    <x v="2"/>
    <x v="13"/>
    <x v="188"/>
    <x v="0"/>
    <x v="0"/>
    <s v="Tesseramento"/>
    <x v="1"/>
    <x v="0"/>
    <x v="0"/>
    <m/>
  </r>
  <r>
    <n v="238878"/>
    <x v="0"/>
    <x v="1"/>
    <x v="1"/>
    <x v="1"/>
    <x v="15"/>
    <x v="243"/>
    <x v="0"/>
    <x v="1"/>
    <s v="Tesseramento"/>
    <x v="0"/>
    <x v="0"/>
    <x v="0"/>
    <m/>
  </r>
  <r>
    <n v="238940"/>
    <x v="0"/>
    <x v="1"/>
    <x v="1"/>
    <x v="2"/>
    <x v="4"/>
    <x v="4"/>
    <x v="0"/>
    <x v="1"/>
    <s v="Tesseramento"/>
    <x v="1"/>
    <x v="0"/>
    <x v="0"/>
    <m/>
  </r>
  <r>
    <n v="141784"/>
    <x v="0"/>
    <x v="0"/>
    <x v="0"/>
    <x v="0"/>
    <x v="12"/>
    <x v="106"/>
    <x v="0"/>
    <x v="0"/>
    <s v="Tesseramento"/>
    <x v="1"/>
    <x v="4"/>
    <x v="0"/>
    <m/>
  </r>
  <r>
    <n v="238882"/>
    <x v="0"/>
    <x v="1"/>
    <x v="1"/>
    <x v="1"/>
    <x v="10"/>
    <x v="136"/>
    <x v="0"/>
    <x v="1"/>
    <s v="Tesseramento"/>
    <x v="1"/>
    <x v="1"/>
    <x v="0"/>
    <m/>
  </r>
  <r>
    <n v="238943"/>
    <x v="0"/>
    <x v="0"/>
    <x v="1"/>
    <x v="1"/>
    <x v="15"/>
    <x v="72"/>
    <x v="0"/>
    <x v="0"/>
    <s v="Tesseramento"/>
    <x v="1"/>
    <x v="0"/>
    <x v="0"/>
    <m/>
  </r>
  <r>
    <n v="196284"/>
    <x v="0"/>
    <x v="0"/>
    <x v="0"/>
    <x v="0"/>
    <x v="0"/>
    <x v="100"/>
    <x v="0"/>
    <x v="0"/>
    <s v="Tesseramento"/>
    <x v="0"/>
    <x v="0"/>
    <x v="0"/>
    <m/>
  </r>
  <r>
    <n v="238939"/>
    <x v="0"/>
    <x v="1"/>
    <x v="1"/>
    <x v="2"/>
    <x v="4"/>
    <x v="4"/>
    <x v="0"/>
    <x v="0"/>
    <s v="Tesseramento"/>
    <x v="1"/>
    <x v="0"/>
    <x v="0"/>
    <m/>
  </r>
  <r>
    <n v="103173"/>
    <x v="0"/>
    <x v="1"/>
    <x v="2"/>
    <x v="0"/>
    <x v="7"/>
    <x v="274"/>
    <x v="0"/>
    <x v="0"/>
    <s v="Tesseramento"/>
    <x v="0"/>
    <x v="1"/>
    <x v="0"/>
    <m/>
  </r>
  <r>
    <n v="238884"/>
    <x v="0"/>
    <x v="1"/>
    <x v="1"/>
    <x v="2"/>
    <x v="7"/>
    <x v="274"/>
    <x v="0"/>
    <x v="1"/>
    <s v="Tesseramento"/>
    <x v="0"/>
    <x v="1"/>
    <x v="0"/>
    <m/>
  </r>
  <r>
    <n v="239064"/>
    <x v="0"/>
    <x v="1"/>
    <x v="1"/>
    <x v="3"/>
    <x v="12"/>
    <x v="245"/>
    <x v="0"/>
    <x v="1"/>
    <s v="Tesseramento"/>
    <x v="1"/>
    <x v="3"/>
    <x v="0"/>
    <m/>
  </r>
  <r>
    <n v="239065"/>
    <x v="0"/>
    <x v="1"/>
    <x v="1"/>
    <x v="3"/>
    <x v="12"/>
    <x v="245"/>
    <x v="0"/>
    <x v="0"/>
    <s v="Tesseramento"/>
    <x v="1"/>
    <x v="0"/>
    <x v="0"/>
    <m/>
  </r>
  <r>
    <n v="238881"/>
    <x v="1"/>
    <x v="0"/>
    <x v="1"/>
    <x v="1"/>
    <x v="10"/>
    <x v="136"/>
    <x v="0"/>
    <x v="0"/>
    <s v="Tesseramento"/>
    <x v="1"/>
    <x v="7"/>
    <x v="0"/>
    <m/>
  </r>
  <r>
    <n v="173444"/>
    <x v="0"/>
    <x v="1"/>
    <x v="2"/>
    <x v="1"/>
    <x v="10"/>
    <x v="136"/>
    <x v="0"/>
    <x v="1"/>
    <s v="Tesseramento"/>
    <x v="1"/>
    <x v="0"/>
    <x v="0"/>
    <m/>
  </r>
  <r>
    <n v="239543"/>
    <x v="0"/>
    <x v="0"/>
    <x v="1"/>
    <x v="2"/>
    <x v="8"/>
    <x v="34"/>
    <x v="0"/>
    <x v="0"/>
    <s v="Tesseramento"/>
    <x v="1"/>
    <x v="4"/>
    <x v="0"/>
    <m/>
  </r>
  <r>
    <n v="239017"/>
    <x v="0"/>
    <x v="1"/>
    <x v="1"/>
    <x v="2"/>
    <x v="7"/>
    <x v="44"/>
    <x v="0"/>
    <x v="0"/>
    <s v="Tesseramento"/>
    <x v="1"/>
    <x v="0"/>
    <x v="0"/>
    <m/>
  </r>
  <r>
    <n v="203229"/>
    <x v="0"/>
    <x v="0"/>
    <x v="2"/>
    <x v="0"/>
    <x v="12"/>
    <x v="114"/>
    <x v="0"/>
    <x v="0"/>
    <s v="Tesseramento"/>
    <x v="1"/>
    <x v="0"/>
    <x v="0"/>
    <m/>
  </r>
  <r>
    <n v="238883"/>
    <x v="0"/>
    <x v="1"/>
    <x v="1"/>
    <x v="0"/>
    <x v="7"/>
    <x v="274"/>
    <x v="0"/>
    <x v="0"/>
    <s v="Tesseramento"/>
    <x v="0"/>
    <x v="1"/>
    <x v="0"/>
    <m/>
  </r>
  <r>
    <n v="123906"/>
    <x v="0"/>
    <x v="0"/>
    <x v="0"/>
    <x v="0"/>
    <x v="13"/>
    <x v="177"/>
    <x v="0"/>
    <x v="0"/>
    <s v="Tesseramento"/>
    <x v="1"/>
    <x v="1"/>
    <x v="0"/>
    <m/>
  </r>
  <r>
    <n v="123907"/>
    <x v="0"/>
    <x v="0"/>
    <x v="0"/>
    <x v="2"/>
    <x v="13"/>
    <x v="177"/>
    <x v="0"/>
    <x v="1"/>
    <s v="Tesseramento"/>
    <x v="1"/>
    <x v="1"/>
    <x v="0"/>
    <m/>
  </r>
  <r>
    <n v="123905"/>
    <x v="0"/>
    <x v="0"/>
    <x v="0"/>
    <x v="0"/>
    <x v="13"/>
    <x v="177"/>
    <x v="0"/>
    <x v="1"/>
    <s v="Tesseramento"/>
    <x v="1"/>
    <x v="3"/>
    <x v="0"/>
    <m/>
  </r>
  <r>
    <n v="116869"/>
    <x v="0"/>
    <x v="0"/>
    <x v="2"/>
    <x v="4"/>
    <x v="7"/>
    <x v="67"/>
    <x v="0"/>
    <x v="1"/>
    <s v="Tesseramento"/>
    <x v="0"/>
    <x v="4"/>
    <x v="0"/>
    <m/>
  </r>
  <r>
    <n v="239127"/>
    <x v="0"/>
    <x v="1"/>
    <x v="1"/>
    <x v="2"/>
    <x v="12"/>
    <x v="114"/>
    <x v="0"/>
    <x v="1"/>
    <s v="Tesseramento"/>
    <x v="1"/>
    <x v="0"/>
    <x v="0"/>
    <m/>
  </r>
  <r>
    <n v="239128"/>
    <x v="1"/>
    <x v="1"/>
    <x v="1"/>
    <x v="2"/>
    <x v="12"/>
    <x v="114"/>
    <x v="0"/>
    <x v="0"/>
    <s v="Tesseramento"/>
    <x v="1"/>
    <x v="5"/>
    <x v="0"/>
    <m/>
  </r>
  <r>
    <n v="239020"/>
    <x v="0"/>
    <x v="1"/>
    <x v="1"/>
    <x v="2"/>
    <x v="3"/>
    <x v="118"/>
    <x v="0"/>
    <x v="1"/>
    <s v="Tesseramento"/>
    <x v="1"/>
    <x v="0"/>
    <x v="0"/>
    <m/>
  </r>
  <r>
    <n v="66696"/>
    <x v="0"/>
    <x v="0"/>
    <x v="0"/>
    <x v="0"/>
    <x v="1"/>
    <x v="48"/>
    <x v="0"/>
    <x v="0"/>
    <s v="Tesseramento"/>
    <x v="1"/>
    <x v="4"/>
    <x v="0"/>
    <m/>
  </r>
  <r>
    <n v="50255"/>
    <x v="0"/>
    <x v="0"/>
    <x v="0"/>
    <x v="0"/>
    <x v="1"/>
    <x v="48"/>
    <x v="0"/>
    <x v="1"/>
    <s v="Tesseramento"/>
    <x v="1"/>
    <x v="3"/>
    <x v="0"/>
    <m/>
  </r>
  <r>
    <n v="239019"/>
    <x v="1"/>
    <x v="1"/>
    <x v="1"/>
    <x v="2"/>
    <x v="3"/>
    <x v="118"/>
    <x v="0"/>
    <x v="1"/>
    <s v="Tesseramento"/>
    <x v="1"/>
    <x v="5"/>
    <x v="0"/>
    <m/>
  </r>
  <r>
    <n v="238979"/>
    <x v="0"/>
    <x v="1"/>
    <x v="1"/>
    <x v="0"/>
    <x v="1"/>
    <x v="48"/>
    <x v="0"/>
    <x v="1"/>
    <s v="Tesseramento"/>
    <x v="1"/>
    <x v="0"/>
    <x v="0"/>
    <m/>
  </r>
  <r>
    <n v="238978"/>
    <x v="1"/>
    <x v="1"/>
    <x v="1"/>
    <x v="0"/>
    <x v="1"/>
    <x v="48"/>
    <x v="0"/>
    <x v="0"/>
    <s v="Tesseramento"/>
    <x v="1"/>
    <x v="6"/>
    <x v="0"/>
    <m/>
  </r>
  <r>
    <n v="102295"/>
    <x v="0"/>
    <x v="0"/>
    <x v="0"/>
    <x v="0"/>
    <x v="7"/>
    <x v="67"/>
    <x v="0"/>
    <x v="0"/>
    <s v="Tesseramento"/>
    <x v="0"/>
    <x v="4"/>
    <x v="0"/>
    <m/>
  </r>
  <r>
    <n v="239014"/>
    <x v="0"/>
    <x v="1"/>
    <x v="1"/>
    <x v="1"/>
    <x v="12"/>
    <x v="106"/>
    <x v="0"/>
    <x v="0"/>
    <s v="Tesseramento"/>
    <x v="1"/>
    <x v="3"/>
    <x v="0"/>
    <m/>
  </r>
  <r>
    <n v="238942"/>
    <x v="0"/>
    <x v="1"/>
    <x v="1"/>
    <x v="2"/>
    <x v="1"/>
    <x v="1"/>
    <x v="0"/>
    <x v="0"/>
    <s v="Tesseramento"/>
    <x v="0"/>
    <x v="0"/>
    <x v="0"/>
    <m/>
  </r>
  <r>
    <n v="239041"/>
    <x v="0"/>
    <x v="0"/>
    <x v="1"/>
    <x v="2"/>
    <x v="10"/>
    <x v="70"/>
    <x v="0"/>
    <x v="1"/>
    <s v="Tesseramento"/>
    <x v="0"/>
    <x v="0"/>
    <x v="0"/>
    <m/>
  </r>
  <r>
    <n v="239458"/>
    <x v="0"/>
    <x v="0"/>
    <x v="1"/>
    <x v="1"/>
    <x v="9"/>
    <x v="204"/>
    <x v="0"/>
    <x v="0"/>
    <s v="Tesseramento"/>
    <x v="0"/>
    <x v="0"/>
    <x v="0"/>
    <m/>
  </r>
  <r>
    <n v="57141"/>
    <x v="0"/>
    <x v="0"/>
    <x v="0"/>
    <x v="0"/>
    <x v="15"/>
    <x v="357"/>
    <x v="0"/>
    <x v="0"/>
    <s v="Tesseramento"/>
    <x v="1"/>
    <x v="3"/>
    <x v="0"/>
    <m/>
  </r>
  <r>
    <n v="239457"/>
    <x v="1"/>
    <x v="0"/>
    <x v="1"/>
    <x v="1"/>
    <x v="9"/>
    <x v="204"/>
    <x v="0"/>
    <x v="0"/>
    <s v="Tesseramento"/>
    <x v="0"/>
    <x v="5"/>
    <x v="1"/>
    <m/>
  </r>
  <r>
    <n v="232291"/>
    <x v="0"/>
    <x v="0"/>
    <x v="0"/>
    <x v="1"/>
    <x v="13"/>
    <x v="350"/>
    <x v="0"/>
    <x v="0"/>
    <s v="Tesseramento"/>
    <x v="0"/>
    <x v="1"/>
    <x v="0"/>
    <m/>
  </r>
  <r>
    <n v="161180"/>
    <x v="0"/>
    <x v="0"/>
    <x v="0"/>
    <x v="0"/>
    <x v="7"/>
    <x v="210"/>
    <x v="0"/>
    <x v="0"/>
    <s v="Tesseramento"/>
    <x v="0"/>
    <x v="0"/>
    <x v="0"/>
    <m/>
  </r>
  <r>
    <n v="196476"/>
    <x v="0"/>
    <x v="1"/>
    <x v="0"/>
    <x v="1"/>
    <x v="4"/>
    <x v="291"/>
    <x v="0"/>
    <x v="1"/>
    <s v="Tesseramento"/>
    <x v="1"/>
    <x v="0"/>
    <x v="0"/>
    <m/>
  </r>
  <r>
    <n v="66744"/>
    <x v="0"/>
    <x v="0"/>
    <x v="0"/>
    <x v="0"/>
    <x v="10"/>
    <x v="228"/>
    <x v="0"/>
    <x v="0"/>
    <s v="Tesseramento"/>
    <x v="1"/>
    <x v="0"/>
    <x v="0"/>
    <m/>
  </r>
  <r>
    <n v="238992"/>
    <x v="0"/>
    <x v="0"/>
    <x v="1"/>
    <x v="1"/>
    <x v="7"/>
    <x v="231"/>
    <x v="0"/>
    <x v="1"/>
    <s v="Tesseramento"/>
    <x v="1"/>
    <x v="0"/>
    <x v="0"/>
    <m/>
  </r>
  <r>
    <n v="61518"/>
    <x v="0"/>
    <x v="0"/>
    <x v="0"/>
    <x v="0"/>
    <x v="7"/>
    <x v="231"/>
    <x v="0"/>
    <x v="0"/>
    <s v="Tesseramento"/>
    <x v="1"/>
    <x v="4"/>
    <x v="0"/>
    <m/>
  </r>
  <r>
    <n v="230733"/>
    <x v="0"/>
    <x v="0"/>
    <x v="0"/>
    <x v="0"/>
    <x v="7"/>
    <x v="231"/>
    <x v="0"/>
    <x v="0"/>
    <s v="Tesseramento"/>
    <x v="1"/>
    <x v="1"/>
    <x v="0"/>
    <m/>
  </r>
  <r>
    <n v="30980"/>
    <x v="0"/>
    <x v="0"/>
    <x v="0"/>
    <x v="0"/>
    <x v="7"/>
    <x v="231"/>
    <x v="0"/>
    <x v="0"/>
    <s v="Tesseramento"/>
    <x v="1"/>
    <x v="3"/>
    <x v="0"/>
    <m/>
  </r>
  <r>
    <n v="199986"/>
    <x v="0"/>
    <x v="0"/>
    <x v="0"/>
    <x v="0"/>
    <x v="7"/>
    <x v="231"/>
    <x v="0"/>
    <x v="0"/>
    <s v="Tesseramento"/>
    <x v="1"/>
    <x v="0"/>
    <x v="0"/>
    <m/>
  </r>
  <r>
    <n v="180378"/>
    <x v="0"/>
    <x v="0"/>
    <x v="0"/>
    <x v="0"/>
    <x v="5"/>
    <x v="6"/>
    <x v="0"/>
    <x v="0"/>
    <s v="Tesseramento"/>
    <x v="0"/>
    <x v="1"/>
    <x v="0"/>
    <m/>
  </r>
  <r>
    <n v="238911"/>
    <x v="0"/>
    <x v="0"/>
    <x v="1"/>
    <x v="1"/>
    <x v="9"/>
    <x v="196"/>
    <x v="0"/>
    <x v="0"/>
    <s v="Tesseramento"/>
    <x v="1"/>
    <x v="3"/>
    <x v="0"/>
    <m/>
  </r>
  <r>
    <n v="238910"/>
    <x v="0"/>
    <x v="0"/>
    <x v="1"/>
    <x v="1"/>
    <x v="9"/>
    <x v="196"/>
    <x v="0"/>
    <x v="1"/>
    <s v="Tesseramento"/>
    <x v="1"/>
    <x v="0"/>
    <x v="0"/>
    <m/>
  </r>
  <r>
    <n v="238914"/>
    <x v="0"/>
    <x v="1"/>
    <x v="1"/>
    <x v="0"/>
    <x v="4"/>
    <x v="236"/>
    <x v="0"/>
    <x v="0"/>
    <s v="Tesseramento"/>
    <x v="1"/>
    <x v="1"/>
    <x v="0"/>
    <m/>
  </r>
  <r>
    <n v="238915"/>
    <x v="0"/>
    <x v="0"/>
    <x v="1"/>
    <x v="0"/>
    <x v="4"/>
    <x v="236"/>
    <x v="0"/>
    <x v="0"/>
    <s v="Tesseramento"/>
    <x v="1"/>
    <x v="0"/>
    <x v="0"/>
    <m/>
  </r>
  <r>
    <n v="239099"/>
    <x v="0"/>
    <x v="0"/>
    <x v="1"/>
    <x v="1"/>
    <x v="2"/>
    <x v="313"/>
    <x v="0"/>
    <x v="1"/>
    <s v="Tesseramento"/>
    <x v="1"/>
    <x v="3"/>
    <x v="0"/>
    <m/>
  </r>
  <r>
    <n v="238993"/>
    <x v="0"/>
    <x v="1"/>
    <x v="1"/>
    <x v="2"/>
    <x v="7"/>
    <x v="316"/>
    <x v="0"/>
    <x v="0"/>
    <s v="Tesseramento"/>
    <x v="1"/>
    <x v="3"/>
    <x v="0"/>
    <m/>
  </r>
  <r>
    <n v="238994"/>
    <x v="1"/>
    <x v="1"/>
    <x v="1"/>
    <x v="2"/>
    <x v="7"/>
    <x v="316"/>
    <x v="0"/>
    <x v="0"/>
    <s v="Tesseramento"/>
    <x v="1"/>
    <x v="7"/>
    <x v="0"/>
    <m/>
  </r>
  <r>
    <n v="239125"/>
    <x v="0"/>
    <x v="1"/>
    <x v="1"/>
    <x v="2"/>
    <x v="10"/>
    <x v="343"/>
    <x v="0"/>
    <x v="1"/>
    <s v="Tesseramento"/>
    <x v="1"/>
    <x v="1"/>
    <x v="0"/>
    <m/>
  </r>
  <r>
    <n v="224684"/>
    <x v="0"/>
    <x v="1"/>
    <x v="2"/>
    <x v="1"/>
    <x v="7"/>
    <x v="56"/>
    <x v="0"/>
    <x v="0"/>
    <s v="Tesseramento"/>
    <x v="1"/>
    <x v="4"/>
    <x v="0"/>
    <m/>
  </r>
  <r>
    <n v="239015"/>
    <x v="0"/>
    <x v="0"/>
    <x v="1"/>
    <x v="1"/>
    <x v="12"/>
    <x v="106"/>
    <x v="0"/>
    <x v="0"/>
    <s v="Tesseramento"/>
    <x v="1"/>
    <x v="4"/>
    <x v="0"/>
    <m/>
  </r>
  <r>
    <n v="102818"/>
    <x v="0"/>
    <x v="0"/>
    <x v="2"/>
    <x v="1"/>
    <x v="1"/>
    <x v="193"/>
    <x v="0"/>
    <x v="0"/>
    <s v="Tesseramento"/>
    <x v="1"/>
    <x v="4"/>
    <x v="0"/>
    <m/>
  </r>
  <r>
    <n v="219788"/>
    <x v="1"/>
    <x v="0"/>
    <x v="0"/>
    <x v="2"/>
    <x v="4"/>
    <x v="12"/>
    <x v="0"/>
    <x v="0"/>
    <s v="Tesseramento"/>
    <x v="1"/>
    <x v="5"/>
    <x v="0"/>
    <m/>
  </r>
  <r>
    <n v="204166"/>
    <x v="0"/>
    <x v="0"/>
    <x v="0"/>
    <x v="0"/>
    <x v="7"/>
    <x v="9"/>
    <x v="0"/>
    <x v="0"/>
    <s v="Tesseramento"/>
    <x v="0"/>
    <x v="0"/>
    <x v="0"/>
    <m/>
  </r>
  <r>
    <n v="239040"/>
    <x v="0"/>
    <x v="0"/>
    <x v="1"/>
    <x v="1"/>
    <x v="7"/>
    <x v="9"/>
    <x v="0"/>
    <x v="0"/>
    <s v="Tesseramento"/>
    <x v="0"/>
    <x v="1"/>
    <x v="0"/>
    <m/>
  </r>
  <r>
    <n v="239290"/>
    <x v="1"/>
    <x v="1"/>
    <x v="1"/>
    <x v="2"/>
    <x v="11"/>
    <x v="91"/>
    <x v="0"/>
    <x v="1"/>
    <s v="Tesseramento"/>
    <x v="1"/>
    <x v="2"/>
    <x v="0"/>
    <m/>
  </r>
  <r>
    <n v="227298"/>
    <x v="0"/>
    <x v="1"/>
    <x v="0"/>
    <x v="3"/>
    <x v="7"/>
    <x v="242"/>
    <x v="0"/>
    <x v="0"/>
    <s v="Tesseramento"/>
    <x v="0"/>
    <x v="0"/>
    <x v="0"/>
    <m/>
  </r>
  <r>
    <n v="238924"/>
    <x v="0"/>
    <x v="0"/>
    <x v="1"/>
    <x v="3"/>
    <x v="7"/>
    <x v="242"/>
    <x v="0"/>
    <x v="0"/>
    <s v="Tesseramento"/>
    <x v="0"/>
    <x v="0"/>
    <x v="0"/>
    <m/>
  </r>
  <r>
    <n v="227951"/>
    <x v="0"/>
    <x v="0"/>
    <x v="0"/>
    <x v="0"/>
    <x v="7"/>
    <x v="103"/>
    <x v="0"/>
    <x v="0"/>
    <s v="Tesseramento"/>
    <x v="1"/>
    <x v="3"/>
    <x v="0"/>
    <m/>
  </r>
  <r>
    <n v="239068"/>
    <x v="0"/>
    <x v="1"/>
    <x v="1"/>
    <x v="2"/>
    <x v="12"/>
    <x v="245"/>
    <x v="0"/>
    <x v="0"/>
    <s v="Tesseramento"/>
    <x v="1"/>
    <x v="0"/>
    <x v="0"/>
    <m/>
  </r>
  <r>
    <n v="81567"/>
    <x v="0"/>
    <x v="0"/>
    <x v="2"/>
    <x v="4"/>
    <x v="0"/>
    <x v="76"/>
    <x v="0"/>
    <x v="0"/>
    <s v="Tesseramento"/>
    <x v="0"/>
    <x v="0"/>
    <x v="0"/>
    <m/>
  </r>
  <r>
    <n v="239045"/>
    <x v="0"/>
    <x v="0"/>
    <x v="1"/>
    <x v="3"/>
    <x v="10"/>
    <x v="63"/>
    <x v="0"/>
    <x v="0"/>
    <s v="Tesseramento"/>
    <x v="0"/>
    <x v="4"/>
    <x v="0"/>
    <m/>
  </r>
  <r>
    <n v="172904"/>
    <x v="0"/>
    <x v="0"/>
    <x v="0"/>
    <x v="1"/>
    <x v="7"/>
    <x v="210"/>
    <x v="0"/>
    <x v="1"/>
    <s v="Tesseramento"/>
    <x v="0"/>
    <x v="3"/>
    <x v="0"/>
    <m/>
  </r>
  <r>
    <n v="18745"/>
    <x v="0"/>
    <x v="0"/>
    <x v="0"/>
    <x v="1"/>
    <x v="10"/>
    <x v="220"/>
    <x v="0"/>
    <x v="0"/>
    <s v="Tesseramento"/>
    <x v="0"/>
    <x v="0"/>
    <x v="0"/>
    <m/>
  </r>
  <r>
    <n v="205477"/>
    <x v="1"/>
    <x v="0"/>
    <x v="0"/>
    <x v="2"/>
    <x v="4"/>
    <x v="52"/>
    <x v="0"/>
    <x v="0"/>
    <s v="Tesseramento"/>
    <x v="1"/>
    <x v="5"/>
    <x v="0"/>
    <m/>
  </r>
  <r>
    <n v="239095"/>
    <x v="0"/>
    <x v="1"/>
    <x v="1"/>
    <x v="2"/>
    <x v="7"/>
    <x v="74"/>
    <x v="0"/>
    <x v="1"/>
    <s v="Tesseramento"/>
    <x v="1"/>
    <x v="4"/>
    <x v="0"/>
    <m/>
  </r>
  <r>
    <n v="239238"/>
    <x v="0"/>
    <x v="1"/>
    <x v="1"/>
    <x v="2"/>
    <x v="13"/>
    <x v="39"/>
    <x v="0"/>
    <x v="0"/>
    <s v="Tesseramento"/>
    <x v="0"/>
    <x v="4"/>
    <x v="0"/>
    <m/>
  </r>
  <r>
    <n v="224978"/>
    <x v="0"/>
    <x v="0"/>
    <x v="0"/>
    <x v="1"/>
    <x v="1"/>
    <x v="340"/>
    <x v="0"/>
    <x v="0"/>
    <s v="Tesseramento"/>
    <x v="1"/>
    <x v="3"/>
    <x v="0"/>
    <m/>
  </r>
  <r>
    <n v="239073"/>
    <x v="0"/>
    <x v="0"/>
    <x v="1"/>
    <x v="4"/>
    <x v="1"/>
    <x v="340"/>
    <x v="0"/>
    <x v="0"/>
    <s v="Tesseramento"/>
    <x v="1"/>
    <x v="4"/>
    <x v="0"/>
    <m/>
  </r>
  <r>
    <n v="238935"/>
    <x v="1"/>
    <x v="0"/>
    <x v="1"/>
    <x v="2"/>
    <x v="10"/>
    <x v="306"/>
    <x v="0"/>
    <x v="0"/>
    <s v="Tesseramento"/>
    <x v="1"/>
    <x v="5"/>
    <x v="0"/>
    <m/>
  </r>
  <r>
    <n v="238933"/>
    <x v="0"/>
    <x v="0"/>
    <x v="1"/>
    <x v="3"/>
    <x v="10"/>
    <x v="306"/>
    <x v="0"/>
    <x v="0"/>
    <s v="Tesseramento"/>
    <x v="1"/>
    <x v="0"/>
    <x v="0"/>
    <m/>
  </r>
  <r>
    <n v="238934"/>
    <x v="1"/>
    <x v="0"/>
    <x v="1"/>
    <x v="2"/>
    <x v="10"/>
    <x v="306"/>
    <x v="0"/>
    <x v="1"/>
    <s v="Tesseramento"/>
    <x v="1"/>
    <x v="5"/>
    <x v="0"/>
    <m/>
  </r>
  <r>
    <n v="238936"/>
    <x v="0"/>
    <x v="1"/>
    <x v="1"/>
    <x v="2"/>
    <x v="10"/>
    <x v="306"/>
    <x v="0"/>
    <x v="0"/>
    <s v="Tesseramento"/>
    <x v="1"/>
    <x v="0"/>
    <x v="0"/>
    <m/>
  </r>
  <r>
    <n v="238932"/>
    <x v="0"/>
    <x v="1"/>
    <x v="1"/>
    <x v="2"/>
    <x v="10"/>
    <x v="306"/>
    <x v="0"/>
    <x v="0"/>
    <s v="Tesseramento"/>
    <x v="1"/>
    <x v="0"/>
    <x v="0"/>
    <m/>
  </r>
  <r>
    <n v="227115"/>
    <x v="0"/>
    <x v="0"/>
    <x v="0"/>
    <x v="4"/>
    <x v="1"/>
    <x v="340"/>
    <x v="0"/>
    <x v="0"/>
    <s v="Tesseramento"/>
    <x v="1"/>
    <x v="0"/>
    <x v="0"/>
    <m/>
  </r>
  <r>
    <n v="239072"/>
    <x v="0"/>
    <x v="0"/>
    <x v="1"/>
    <x v="2"/>
    <x v="1"/>
    <x v="340"/>
    <x v="0"/>
    <x v="1"/>
    <s v="Tesseramento"/>
    <x v="1"/>
    <x v="3"/>
    <x v="0"/>
    <m/>
  </r>
  <r>
    <n v="238983"/>
    <x v="0"/>
    <x v="0"/>
    <x v="1"/>
    <x v="1"/>
    <x v="2"/>
    <x v="172"/>
    <x v="0"/>
    <x v="1"/>
    <s v="Tesseramento"/>
    <x v="1"/>
    <x v="0"/>
    <x v="0"/>
    <m/>
  </r>
  <r>
    <n v="239016"/>
    <x v="0"/>
    <x v="1"/>
    <x v="1"/>
    <x v="1"/>
    <x v="7"/>
    <x v="44"/>
    <x v="0"/>
    <x v="0"/>
    <s v="Tesseramento"/>
    <x v="1"/>
    <x v="0"/>
    <x v="0"/>
    <m/>
  </r>
  <r>
    <n v="232263"/>
    <x v="1"/>
    <x v="0"/>
    <x v="0"/>
    <x v="2"/>
    <x v="13"/>
    <x v="177"/>
    <x v="0"/>
    <x v="0"/>
    <s v="Tesseramento"/>
    <x v="1"/>
    <x v="5"/>
    <x v="0"/>
    <m/>
  </r>
  <r>
    <n v="177663"/>
    <x v="1"/>
    <x v="0"/>
    <x v="2"/>
    <x v="0"/>
    <x v="8"/>
    <x v="222"/>
    <x v="0"/>
    <x v="0"/>
    <s v="Tesseramento"/>
    <x v="1"/>
    <x v="7"/>
    <x v="0"/>
    <m/>
  </r>
  <r>
    <n v="177664"/>
    <x v="1"/>
    <x v="0"/>
    <x v="2"/>
    <x v="0"/>
    <x v="8"/>
    <x v="222"/>
    <x v="0"/>
    <x v="0"/>
    <s v="Tesseramento"/>
    <x v="1"/>
    <x v="7"/>
    <x v="0"/>
    <m/>
  </r>
  <r>
    <n v="176361"/>
    <x v="0"/>
    <x v="0"/>
    <x v="2"/>
    <x v="0"/>
    <x v="9"/>
    <x v="321"/>
    <x v="0"/>
    <x v="1"/>
    <s v="Tesseramento"/>
    <x v="0"/>
    <x v="0"/>
    <x v="0"/>
    <m/>
  </r>
  <r>
    <n v="127570"/>
    <x v="0"/>
    <x v="0"/>
    <x v="0"/>
    <x v="0"/>
    <x v="11"/>
    <x v="142"/>
    <x v="0"/>
    <x v="0"/>
    <s v="Tesseramento"/>
    <x v="1"/>
    <x v="0"/>
    <x v="0"/>
    <m/>
  </r>
  <r>
    <n v="9624"/>
    <x v="0"/>
    <x v="0"/>
    <x v="0"/>
    <x v="0"/>
    <x v="12"/>
    <x v="148"/>
    <x v="0"/>
    <x v="1"/>
    <s v="Tesseramento"/>
    <x v="1"/>
    <x v="0"/>
    <x v="0"/>
    <m/>
  </r>
  <r>
    <n v="239038"/>
    <x v="0"/>
    <x v="0"/>
    <x v="1"/>
    <x v="1"/>
    <x v="11"/>
    <x v="186"/>
    <x v="0"/>
    <x v="0"/>
    <s v="Tesseramento"/>
    <x v="0"/>
    <x v="0"/>
    <x v="0"/>
    <m/>
  </r>
  <r>
    <n v="239039"/>
    <x v="0"/>
    <x v="0"/>
    <x v="1"/>
    <x v="1"/>
    <x v="11"/>
    <x v="186"/>
    <x v="0"/>
    <x v="1"/>
    <s v="Tesseramento"/>
    <x v="0"/>
    <x v="1"/>
    <x v="0"/>
    <m/>
  </r>
  <r>
    <n v="238977"/>
    <x v="1"/>
    <x v="1"/>
    <x v="1"/>
    <x v="2"/>
    <x v="4"/>
    <x v="335"/>
    <x v="0"/>
    <x v="0"/>
    <s v="Tesseramento"/>
    <x v="0"/>
    <x v="5"/>
    <x v="0"/>
    <m/>
  </r>
  <r>
    <n v="230952"/>
    <x v="1"/>
    <x v="1"/>
    <x v="0"/>
    <x v="2"/>
    <x v="4"/>
    <x v="335"/>
    <x v="0"/>
    <x v="0"/>
    <s v="Tesseramento"/>
    <x v="0"/>
    <x v="2"/>
    <x v="0"/>
    <m/>
  </r>
  <r>
    <n v="228516"/>
    <x v="0"/>
    <x v="1"/>
    <x v="0"/>
    <x v="0"/>
    <x v="4"/>
    <x v="119"/>
    <x v="0"/>
    <x v="1"/>
    <s v="Tesseramento"/>
    <x v="1"/>
    <x v="1"/>
    <x v="0"/>
    <m/>
  </r>
  <r>
    <n v="108665"/>
    <x v="0"/>
    <x v="0"/>
    <x v="2"/>
    <x v="0"/>
    <x v="4"/>
    <x v="47"/>
    <x v="0"/>
    <x v="0"/>
    <s v="Tesseramento"/>
    <x v="0"/>
    <x v="0"/>
    <x v="0"/>
    <m/>
  </r>
  <r>
    <n v="127108"/>
    <x v="0"/>
    <x v="0"/>
    <x v="2"/>
    <x v="0"/>
    <x v="4"/>
    <x v="47"/>
    <x v="0"/>
    <x v="0"/>
    <s v="Tesseramento"/>
    <x v="0"/>
    <x v="0"/>
    <x v="0"/>
    <m/>
  </r>
  <r>
    <n v="134754"/>
    <x v="0"/>
    <x v="1"/>
    <x v="2"/>
    <x v="3"/>
    <x v="3"/>
    <x v="331"/>
    <x v="0"/>
    <x v="0"/>
    <s v="Tesseramento"/>
    <x v="1"/>
    <x v="1"/>
    <x v="0"/>
    <m/>
  </r>
  <r>
    <n v="6267"/>
    <x v="0"/>
    <x v="0"/>
    <x v="0"/>
    <x v="1"/>
    <x v="11"/>
    <x v="143"/>
    <x v="0"/>
    <x v="1"/>
    <s v="Tesseramento"/>
    <x v="1"/>
    <x v="0"/>
    <x v="0"/>
    <m/>
  </r>
  <r>
    <n v="239009"/>
    <x v="0"/>
    <x v="1"/>
    <x v="1"/>
    <x v="1"/>
    <x v="14"/>
    <x v="386"/>
    <x v="0"/>
    <x v="0"/>
    <s v="Tesseramento"/>
    <x v="1"/>
    <x v="0"/>
    <x v="0"/>
    <m/>
  </r>
  <r>
    <n v="239157"/>
    <x v="0"/>
    <x v="1"/>
    <x v="1"/>
    <x v="3"/>
    <x v="7"/>
    <x v="11"/>
    <x v="0"/>
    <x v="1"/>
    <s v="Tesseramento"/>
    <x v="1"/>
    <x v="0"/>
    <x v="0"/>
    <m/>
  </r>
  <r>
    <n v="238981"/>
    <x v="0"/>
    <x v="1"/>
    <x v="1"/>
    <x v="2"/>
    <x v="7"/>
    <x v="56"/>
    <x v="0"/>
    <x v="1"/>
    <s v="Tesseramento"/>
    <x v="1"/>
    <x v="3"/>
    <x v="0"/>
    <m/>
  </r>
  <r>
    <n v="238980"/>
    <x v="0"/>
    <x v="1"/>
    <x v="1"/>
    <x v="3"/>
    <x v="7"/>
    <x v="56"/>
    <x v="0"/>
    <x v="0"/>
    <s v="Tesseramento"/>
    <x v="1"/>
    <x v="1"/>
    <x v="0"/>
    <m/>
  </r>
  <r>
    <n v="83462"/>
    <x v="0"/>
    <x v="0"/>
    <x v="0"/>
    <x v="0"/>
    <x v="7"/>
    <x v="123"/>
    <x v="0"/>
    <x v="0"/>
    <s v="Tesseramento"/>
    <x v="1"/>
    <x v="0"/>
    <x v="0"/>
    <m/>
  </r>
  <r>
    <n v="4445"/>
    <x v="0"/>
    <x v="0"/>
    <x v="0"/>
    <x v="0"/>
    <x v="7"/>
    <x v="123"/>
    <x v="0"/>
    <x v="0"/>
    <s v="Tesseramento"/>
    <x v="1"/>
    <x v="3"/>
    <x v="0"/>
    <m/>
  </r>
  <r>
    <n v="65947"/>
    <x v="0"/>
    <x v="0"/>
    <x v="0"/>
    <x v="0"/>
    <x v="7"/>
    <x v="195"/>
    <x v="0"/>
    <x v="0"/>
    <s v="Tesseramento"/>
    <x v="1"/>
    <x v="1"/>
    <x v="0"/>
    <m/>
  </r>
  <r>
    <n v="231053"/>
    <x v="1"/>
    <x v="0"/>
    <x v="0"/>
    <x v="1"/>
    <x v="10"/>
    <x v="315"/>
    <x v="0"/>
    <x v="0"/>
    <s v="Tesseramento"/>
    <x v="1"/>
    <x v="5"/>
    <x v="0"/>
    <m/>
  </r>
  <r>
    <n v="180564"/>
    <x v="1"/>
    <x v="0"/>
    <x v="0"/>
    <x v="0"/>
    <x v="7"/>
    <x v="202"/>
    <x v="0"/>
    <x v="0"/>
    <s v="Tesseramento"/>
    <x v="1"/>
    <x v="2"/>
    <x v="0"/>
    <m/>
  </r>
  <r>
    <n v="180565"/>
    <x v="0"/>
    <x v="0"/>
    <x v="2"/>
    <x v="1"/>
    <x v="7"/>
    <x v="202"/>
    <x v="0"/>
    <x v="0"/>
    <s v="Tesseramento"/>
    <x v="1"/>
    <x v="1"/>
    <x v="0"/>
    <m/>
  </r>
  <r>
    <n v="239042"/>
    <x v="0"/>
    <x v="0"/>
    <x v="1"/>
    <x v="1"/>
    <x v="10"/>
    <x v="70"/>
    <x v="0"/>
    <x v="0"/>
    <s v="Tesseramento"/>
    <x v="0"/>
    <x v="4"/>
    <x v="0"/>
    <m/>
  </r>
  <r>
    <n v="239046"/>
    <x v="0"/>
    <x v="0"/>
    <x v="1"/>
    <x v="3"/>
    <x v="10"/>
    <x v="63"/>
    <x v="0"/>
    <x v="1"/>
    <s v="Tesseramento"/>
    <x v="0"/>
    <x v="0"/>
    <x v="0"/>
    <m/>
  </r>
  <r>
    <n v="239047"/>
    <x v="0"/>
    <x v="0"/>
    <x v="1"/>
    <x v="3"/>
    <x v="10"/>
    <x v="63"/>
    <x v="0"/>
    <x v="0"/>
    <s v="Tesseramento"/>
    <x v="0"/>
    <x v="0"/>
    <x v="0"/>
    <m/>
  </r>
  <r>
    <n v="239048"/>
    <x v="1"/>
    <x v="0"/>
    <x v="1"/>
    <x v="3"/>
    <x v="10"/>
    <x v="63"/>
    <x v="0"/>
    <x v="0"/>
    <s v="Tesseramento"/>
    <x v="0"/>
    <x v="5"/>
    <x v="0"/>
    <m/>
  </r>
  <r>
    <n v="239049"/>
    <x v="1"/>
    <x v="0"/>
    <x v="1"/>
    <x v="3"/>
    <x v="10"/>
    <x v="63"/>
    <x v="0"/>
    <x v="0"/>
    <s v="Tesseramento"/>
    <x v="0"/>
    <x v="5"/>
    <x v="0"/>
    <m/>
  </r>
  <r>
    <n v="88244"/>
    <x v="0"/>
    <x v="0"/>
    <x v="2"/>
    <x v="4"/>
    <x v="2"/>
    <x v="139"/>
    <x v="0"/>
    <x v="0"/>
    <s v="Tesseramento"/>
    <x v="1"/>
    <x v="4"/>
    <x v="0"/>
    <m/>
  </r>
  <r>
    <n v="230479"/>
    <x v="0"/>
    <x v="1"/>
    <x v="0"/>
    <x v="0"/>
    <x v="2"/>
    <x v="292"/>
    <x v="0"/>
    <x v="0"/>
    <s v="Tesseramento"/>
    <x v="1"/>
    <x v="0"/>
    <x v="0"/>
    <m/>
  </r>
  <r>
    <n v="21195"/>
    <x v="0"/>
    <x v="0"/>
    <x v="0"/>
    <x v="4"/>
    <x v="2"/>
    <x v="292"/>
    <x v="0"/>
    <x v="1"/>
    <s v="Tesseramento"/>
    <x v="1"/>
    <x v="4"/>
    <x v="0"/>
    <m/>
  </r>
  <r>
    <n v="27739"/>
    <x v="0"/>
    <x v="0"/>
    <x v="0"/>
    <x v="1"/>
    <x v="2"/>
    <x v="292"/>
    <x v="0"/>
    <x v="0"/>
    <s v="Tesseramento"/>
    <x v="1"/>
    <x v="0"/>
    <x v="0"/>
    <m/>
  </r>
  <r>
    <n v="191953"/>
    <x v="0"/>
    <x v="0"/>
    <x v="2"/>
    <x v="4"/>
    <x v="2"/>
    <x v="292"/>
    <x v="0"/>
    <x v="0"/>
    <s v="Tesseramento"/>
    <x v="1"/>
    <x v="1"/>
    <x v="0"/>
    <m/>
  </r>
  <r>
    <n v="213455"/>
    <x v="0"/>
    <x v="1"/>
    <x v="2"/>
    <x v="3"/>
    <x v="11"/>
    <x v="95"/>
    <x v="0"/>
    <x v="0"/>
    <s v="Tesseramento"/>
    <x v="1"/>
    <x v="4"/>
    <x v="0"/>
    <m/>
  </r>
  <r>
    <n v="239000"/>
    <x v="0"/>
    <x v="1"/>
    <x v="1"/>
    <x v="2"/>
    <x v="7"/>
    <x v="274"/>
    <x v="0"/>
    <x v="0"/>
    <s v="Tesseramento"/>
    <x v="0"/>
    <x v="0"/>
    <x v="0"/>
    <m/>
  </r>
  <r>
    <n v="223549"/>
    <x v="0"/>
    <x v="1"/>
    <x v="2"/>
    <x v="0"/>
    <x v="7"/>
    <x v="274"/>
    <x v="0"/>
    <x v="1"/>
    <s v="Tesseramento"/>
    <x v="0"/>
    <x v="0"/>
    <x v="0"/>
    <m/>
  </r>
  <r>
    <n v="213527"/>
    <x v="0"/>
    <x v="1"/>
    <x v="2"/>
    <x v="0"/>
    <x v="7"/>
    <x v="274"/>
    <x v="0"/>
    <x v="0"/>
    <s v="Tesseramento"/>
    <x v="0"/>
    <x v="0"/>
    <x v="0"/>
    <m/>
  </r>
  <r>
    <n v="239003"/>
    <x v="0"/>
    <x v="0"/>
    <x v="1"/>
    <x v="1"/>
    <x v="2"/>
    <x v="292"/>
    <x v="0"/>
    <x v="0"/>
    <s v="Tesseramento"/>
    <x v="1"/>
    <x v="1"/>
    <x v="0"/>
    <m/>
  </r>
  <r>
    <n v="211449"/>
    <x v="0"/>
    <x v="1"/>
    <x v="0"/>
    <x v="1"/>
    <x v="7"/>
    <x v="267"/>
    <x v="0"/>
    <x v="0"/>
    <s v="Tesseramento"/>
    <x v="1"/>
    <x v="1"/>
    <x v="0"/>
    <m/>
  </r>
  <r>
    <n v="220789"/>
    <x v="0"/>
    <x v="0"/>
    <x v="0"/>
    <x v="1"/>
    <x v="4"/>
    <x v="249"/>
    <x v="0"/>
    <x v="0"/>
    <s v="Tesseramento"/>
    <x v="1"/>
    <x v="1"/>
    <x v="0"/>
    <m/>
  </r>
  <r>
    <n v="161198"/>
    <x v="0"/>
    <x v="1"/>
    <x v="0"/>
    <x v="0"/>
    <x v="12"/>
    <x v="27"/>
    <x v="0"/>
    <x v="0"/>
    <s v="Tesseramento"/>
    <x v="1"/>
    <x v="3"/>
    <x v="0"/>
    <m/>
  </r>
  <r>
    <n v="240216"/>
    <x v="1"/>
    <x v="1"/>
    <x v="1"/>
    <x v="2"/>
    <x v="1"/>
    <x v="239"/>
    <x v="0"/>
    <x v="0"/>
    <s v="Tesseramento"/>
    <x v="1"/>
    <x v="5"/>
    <x v="0"/>
    <m/>
  </r>
  <r>
    <n v="112096"/>
    <x v="0"/>
    <x v="0"/>
    <x v="0"/>
    <x v="0"/>
    <x v="2"/>
    <x v="172"/>
    <x v="0"/>
    <x v="0"/>
    <s v="Tesseramento"/>
    <x v="1"/>
    <x v="0"/>
    <x v="0"/>
    <m/>
  </r>
  <r>
    <n v="239004"/>
    <x v="0"/>
    <x v="1"/>
    <x v="1"/>
    <x v="2"/>
    <x v="7"/>
    <x v="123"/>
    <x v="0"/>
    <x v="0"/>
    <s v="Tesseramento"/>
    <x v="1"/>
    <x v="1"/>
    <x v="0"/>
    <m/>
  </r>
  <r>
    <n v="101389"/>
    <x v="0"/>
    <x v="0"/>
    <x v="0"/>
    <x v="0"/>
    <x v="4"/>
    <x v="330"/>
    <x v="0"/>
    <x v="0"/>
    <s v="Tesseramento"/>
    <x v="1"/>
    <x v="1"/>
    <x v="0"/>
    <m/>
  </r>
  <r>
    <n v="76703"/>
    <x v="0"/>
    <x v="0"/>
    <x v="2"/>
    <x v="0"/>
    <x v="12"/>
    <x v="133"/>
    <x v="0"/>
    <x v="0"/>
    <s v="Tesseramento"/>
    <x v="0"/>
    <x v="4"/>
    <x v="0"/>
    <m/>
  </r>
  <r>
    <n v="216118"/>
    <x v="0"/>
    <x v="0"/>
    <x v="0"/>
    <x v="0"/>
    <x v="7"/>
    <x v="137"/>
    <x v="0"/>
    <x v="0"/>
    <s v="Tesseramento"/>
    <x v="3"/>
    <x v="0"/>
    <x v="0"/>
    <m/>
  </r>
  <r>
    <n v="166770"/>
    <x v="0"/>
    <x v="0"/>
    <x v="0"/>
    <x v="0"/>
    <x v="7"/>
    <x v="137"/>
    <x v="0"/>
    <x v="0"/>
    <s v="Tesseramento"/>
    <x v="3"/>
    <x v="0"/>
    <x v="0"/>
    <m/>
  </r>
  <r>
    <n v="239121"/>
    <x v="1"/>
    <x v="1"/>
    <x v="1"/>
    <x v="2"/>
    <x v="10"/>
    <x v="343"/>
    <x v="0"/>
    <x v="0"/>
    <s v="Tesseramento"/>
    <x v="1"/>
    <x v="5"/>
    <x v="0"/>
    <m/>
  </r>
  <r>
    <n v="239119"/>
    <x v="1"/>
    <x v="1"/>
    <x v="1"/>
    <x v="2"/>
    <x v="10"/>
    <x v="343"/>
    <x v="0"/>
    <x v="0"/>
    <s v="Tesseramento"/>
    <x v="1"/>
    <x v="5"/>
    <x v="0"/>
    <m/>
  </r>
  <r>
    <n v="239123"/>
    <x v="1"/>
    <x v="1"/>
    <x v="1"/>
    <x v="2"/>
    <x v="10"/>
    <x v="343"/>
    <x v="0"/>
    <x v="0"/>
    <s v="Tesseramento"/>
    <x v="1"/>
    <x v="5"/>
    <x v="0"/>
    <m/>
  </r>
  <r>
    <n v="190350"/>
    <x v="0"/>
    <x v="0"/>
    <x v="0"/>
    <x v="2"/>
    <x v="1"/>
    <x v="26"/>
    <x v="0"/>
    <x v="1"/>
    <s v="Tesseramento"/>
    <x v="1"/>
    <x v="3"/>
    <x v="0"/>
    <m/>
  </r>
  <r>
    <n v="239056"/>
    <x v="0"/>
    <x v="0"/>
    <x v="1"/>
    <x v="2"/>
    <x v="7"/>
    <x v="210"/>
    <x v="0"/>
    <x v="1"/>
    <s v="Tesseramento"/>
    <x v="0"/>
    <x v="4"/>
    <x v="0"/>
    <m/>
  </r>
  <r>
    <n v="239122"/>
    <x v="1"/>
    <x v="1"/>
    <x v="1"/>
    <x v="2"/>
    <x v="10"/>
    <x v="343"/>
    <x v="0"/>
    <x v="0"/>
    <s v="Tesseramento"/>
    <x v="1"/>
    <x v="5"/>
    <x v="0"/>
    <m/>
  </r>
  <r>
    <n v="59348"/>
    <x v="0"/>
    <x v="0"/>
    <x v="0"/>
    <x v="0"/>
    <x v="8"/>
    <x v="105"/>
    <x v="0"/>
    <x v="0"/>
    <s v="Tesseramento"/>
    <x v="2"/>
    <x v="4"/>
    <x v="0"/>
    <m/>
  </r>
  <r>
    <n v="239120"/>
    <x v="1"/>
    <x v="1"/>
    <x v="1"/>
    <x v="2"/>
    <x v="10"/>
    <x v="343"/>
    <x v="0"/>
    <x v="0"/>
    <s v="Tesseramento"/>
    <x v="1"/>
    <x v="5"/>
    <x v="0"/>
    <m/>
  </r>
  <r>
    <n v="239626"/>
    <x v="0"/>
    <x v="0"/>
    <x v="1"/>
    <x v="0"/>
    <x v="8"/>
    <x v="13"/>
    <x v="0"/>
    <x v="0"/>
    <s v="Tesseramento"/>
    <x v="0"/>
    <x v="3"/>
    <x v="0"/>
    <m/>
  </r>
  <r>
    <n v="238999"/>
    <x v="0"/>
    <x v="0"/>
    <x v="1"/>
    <x v="2"/>
    <x v="7"/>
    <x v="195"/>
    <x v="0"/>
    <x v="1"/>
    <s v="Tesseramento"/>
    <x v="1"/>
    <x v="0"/>
    <x v="0"/>
    <m/>
  </r>
  <r>
    <n v="239162"/>
    <x v="1"/>
    <x v="0"/>
    <x v="1"/>
    <x v="2"/>
    <x v="12"/>
    <x v="323"/>
    <x v="0"/>
    <x v="0"/>
    <s v="Tesseramento"/>
    <x v="1"/>
    <x v="5"/>
    <x v="0"/>
    <m/>
  </r>
  <r>
    <n v="239025"/>
    <x v="0"/>
    <x v="1"/>
    <x v="1"/>
    <x v="0"/>
    <x v="4"/>
    <x v="146"/>
    <x v="0"/>
    <x v="0"/>
    <s v="Tesseramento"/>
    <x v="1"/>
    <x v="0"/>
    <x v="0"/>
    <m/>
  </r>
  <r>
    <n v="239024"/>
    <x v="0"/>
    <x v="1"/>
    <x v="1"/>
    <x v="1"/>
    <x v="4"/>
    <x v="146"/>
    <x v="0"/>
    <x v="0"/>
    <s v="Tesseramento"/>
    <x v="1"/>
    <x v="1"/>
    <x v="0"/>
    <m/>
  </r>
  <r>
    <n v="239001"/>
    <x v="0"/>
    <x v="1"/>
    <x v="1"/>
    <x v="0"/>
    <x v="7"/>
    <x v="274"/>
    <x v="0"/>
    <x v="0"/>
    <s v="Tesseramento"/>
    <x v="0"/>
    <x v="3"/>
    <x v="0"/>
    <m/>
  </r>
  <r>
    <n v="120853"/>
    <x v="0"/>
    <x v="0"/>
    <x v="0"/>
    <x v="0"/>
    <x v="7"/>
    <x v="242"/>
    <x v="0"/>
    <x v="0"/>
    <s v="Tesseramento"/>
    <x v="0"/>
    <x v="0"/>
    <x v="0"/>
    <m/>
  </r>
  <r>
    <n v="114308"/>
    <x v="0"/>
    <x v="0"/>
    <x v="0"/>
    <x v="0"/>
    <x v="1"/>
    <x v="319"/>
    <x v="0"/>
    <x v="0"/>
    <s v="Tesseramento"/>
    <x v="1"/>
    <x v="3"/>
    <x v="0"/>
    <m/>
  </r>
  <r>
    <n v="239131"/>
    <x v="0"/>
    <x v="0"/>
    <x v="1"/>
    <x v="1"/>
    <x v="11"/>
    <x v="376"/>
    <x v="0"/>
    <x v="0"/>
    <s v="Tesseramento"/>
    <x v="1"/>
    <x v="0"/>
    <x v="0"/>
    <m/>
  </r>
  <r>
    <n v="239089"/>
    <x v="0"/>
    <x v="1"/>
    <x v="1"/>
    <x v="1"/>
    <x v="4"/>
    <x v="236"/>
    <x v="0"/>
    <x v="1"/>
    <s v="Tesseramento"/>
    <x v="1"/>
    <x v="3"/>
    <x v="0"/>
    <m/>
  </r>
  <r>
    <n v="239090"/>
    <x v="0"/>
    <x v="1"/>
    <x v="1"/>
    <x v="1"/>
    <x v="4"/>
    <x v="236"/>
    <x v="0"/>
    <x v="1"/>
    <s v="Tesseramento"/>
    <x v="1"/>
    <x v="3"/>
    <x v="0"/>
    <m/>
  </r>
  <r>
    <n v="51887"/>
    <x v="0"/>
    <x v="0"/>
    <x v="0"/>
    <x v="0"/>
    <x v="7"/>
    <x v="51"/>
    <x v="0"/>
    <x v="0"/>
    <s v="Tesseramento"/>
    <x v="1"/>
    <x v="0"/>
    <x v="0"/>
    <m/>
  </r>
  <r>
    <n v="129880"/>
    <x v="0"/>
    <x v="0"/>
    <x v="0"/>
    <x v="2"/>
    <x v="7"/>
    <x v="51"/>
    <x v="0"/>
    <x v="1"/>
    <s v="Tesseramento"/>
    <x v="1"/>
    <x v="0"/>
    <x v="0"/>
    <m/>
  </r>
  <r>
    <n v="78214"/>
    <x v="0"/>
    <x v="0"/>
    <x v="0"/>
    <x v="2"/>
    <x v="7"/>
    <x v="51"/>
    <x v="0"/>
    <x v="0"/>
    <s v="Tesseramento"/>
    <x v="1"/>
    <x v="3"/>
    <x v="0"/>
    <m/>
  </r>
  <r>
    <n v="239002"/>
    <x v="1"/>
    <x v="0"/>
    <x v="1"/>
    <x v="3"/>
    <x v="8"/>
    <x v="31"/>
    <x v="0"/>
    <x v="0"/>
    <s v="Tesseramento"/>
    <x v="1"/>
    <x v="5"/>
    <x v="0"/>
    <m/>
  </r>
  <r>
    <n v="220697"/>
    <x v="0"/>
    <x v="0"/>
    <x v="0"/>
    <x v="1"/>
    <x v="8"/>
    <x v="31"/>
    <x v="0"/>
    <x v="0"/>
    <s v="Tesseramento"/>
    <x v="1"/>
    <x v="1"/>
    <x v="0"/>
    <m/>
  </r>
  <r>
    <n v="28667"/>
    <x v="0"/>
    <x v="0"/>
    <x v="0"/>
    <x v="0"/>
    <x v="13"/>
    <x v="369"/>
    <x v="0"/>
    <x v="0"/>
    <s v="Tesseramento"/>
    <x v="1"/>
    <x v="4"/>
    <x v="0"/>
    <m/>
  </r>
  <r>
    <n v="239008"/>
    <x v="0"/>
    <x v="0"/>
    <x v="1"/>
    <x v="1"/>
    <x v="10"/>
    <x v="266"/>
    <x v="0"/>
    <x v="0"/>
    <s v="Tesseramento"/>
    <x v="1"/>
    <x v="0"/>
    <x v="0"/>
    <m/>
  </r>
  <r>
    <n v="230642"/>
    <x v="0"/>
    <x v="1"/>
    <x v="0"/>
    <x v="2"/>
    <x v="4"/>
    <x v="219"/>
    <x v="0"/>
    <x v="0"/>
    <s v="Tesseramento"/>
    <x v="0"/>
    <x v="0"/>
    <x v="0"/>
    <m/>
  </r>
  <r>
    <n v="239187"/>
    <x v="0"/>
    <x v="0"/>
    <x v="1"/>
    <x v="2"/>
    <x v="7"/>
    <x v="168"/>
    <x v="0"/>
    <x v="0"/>
    <s v="Tesseramento"/>
    <x v="1"/>
    <x v="1"/>
    <x v="0"/>
    <m/>
  </r>
  <r>
    <n v="126783"/>
    <x v="0"/>
    <x v="0"/>
    <x v="0"/>
    <x v="0"/>
    <x v="7"/>
    <x v="168"/>
    <x v="0"/>
    <x v="0"/>
    <s v="Tesseramento"/>
    <x v="1"/>
    <x v="0"/>
    <x v="0"/>
    <m/>
  </r>
  <r>
    <n v="18942"/>
    <x v="0"/>
    <x v="0"/>
    <x v="2"/>
    <x v="4"/>
    <x v="7"/>
    <x v="168"/>
    <x v="0"/>
    <x v="1"/>
    <s v="Tesseramento"/>
    <x v="1"/>
    <x v="4"/>
    <x v="0"/>
    <m/>
  </r>
  <r>
    <n v="1543"/>
    <x v="0"/>
    <x v="1"/>
    <x v="0"/>
    <x v="2"/>
    <x v="11"/>
    <x v="339"/>
    <x v="0"/>
    <x v="0"/>
    <s v="Tesseramento"/>
    <x v="1"/>
    <x v="4"/>
    <x v="0"/>
    <m/>
  </r>
  <r>
    <n v="144233"/>
    <x v="0"/>
    <x v="0"/>
    <x v="0"/>
    <x v="0"/>
    <x v="4"/>
    <x v="119"/>
    <x v="0"/>
    <x v="0"/>
    <s v="Tesseramento"/>
    <x v="1"/>
    <x v="1"/>
    <x v="0"/>
    <m/>
  </r>
  <r>
    <n v="239124"/>
    <x v="0"/>
    <x v="1"/>
    <x v="1"/>
    <x v="1"/>
    <x v="10"/>
    <x v="343"/>
    <x v="0"/>
    <x v="1"/>
    <s v="Tesseramento"/>
    <x v="1"/>
    <x v="0"/>
    <x v="0"/>
    <m/>
  </r>
  <r>
    <n v="232301"/>
    <x v="1"/>
    <x v="1"/>
    <x v="0"/>
    <x v="1"/>
    <x v="10"/>
    <x v="343"/>
    <x v="0"/>
    <x v="0"/>
    <s v="Tesseramento"/>
    <x v="1"/>
    <x v="5"/>
    <x v="0"/>
    <m/>
  </r>
  <r>
    <n v="201906"/>
    <x v="0"/>
    <x v="0"/>
    <x v="2"/>
    <x v="1"/>
    <x v="10"/>
    <x v="273"/>
    <x v="0"/>
    <x v="0"/>
    <s v="Tesseramento"/>
    <x v="1"/>
    <x v="0"/>
    <x v="0"/>
    <m/>
  </r>
  <r>
    <n v="239005"/>
    <x v="0"/>
    <x v="0"/>
    <x v="1"/>
    <x v="1"/>
    <x v="14"/>
    <x v="290"/>
    <x v="0"/>
    <x v="0"/>
    <s v="Tesseramento"/>
    <x v="0"/>
    <x v="1"/>
    <x v="0"/>
    <m/>
  </r>
  <r>
    <n v="136763"/>
    <x v="1"/>
    <x v="0"/>
    <x v="0"/>
    <x v="2"/>
    <x v="1"/>
    <x v="26"/>
    <x v="0"/>
    <x v="0"/>
    <s v="Tesseramento"/>
    <x v="1"/>
    <x v="2"/>
    <x v="0"/>
    <m/>
  </r>
  <r>
    <n v="147074"/>
    <x v="0"/>
    <x v="0"/>
    <x v="0"/>
    <x v="0"/>
    <x v="17"/>
    <x v="258"/>
    <x v="0"/>
    <x v="0"/>
    <s v="Tesseramento"/>
    <x v="1"/>
    <x v="0"/>
    <x v="0"/>
    <m/>
  </r>
  <r>
    <n v="239163"/>
    <x v="0"/>
    <x v="0"/>
    <x v="1"/>
    <x v="2"/>
    <x v="12"/>
    <x v="323"/>
    <x v="0"/>
    <x v="0"/>
    <s v="Tesseramento"/>
    <x v="1"/>
    <x v="4"/>
    <x v="0"/>
    <m/>
  </r>
  <r>
    <n v="227452"/>
    <x v="1"/>
    <x v="0"/>
    <x v="0"/>
    <x v="0"/>
    <x v="6"/>
    <x v="299"/>
    <x v="0"/>
    <x v="1"/>
    <s v="Tesseramento"/>
    <x v="1"/>
    <x v="7"/>
    <x v="0"/>
    <m/>
  </r>
  <r>
    <n v="239155"/>
    <x v="0"/>
    <x v="1"/>
    <x v="1"/>
    <x v="2"/>
    <x v="11"/>
    <x v="174"/>
    <x v="0"/>
    <x v="1"/>
    <s v="Tesseramento"/>
    <x v="3"/>
    <x v="0"/>
    <x v="0"/>
    <m/>
  </r>
  <r>
    <n v="167695"/>
    <x v="0"/>
    <x v="0"/>
    <x v="0"/>
    <x v="1"/>
    <x v="1"/>
    <x v="320"/>
    <x v="0"/>
    <x v="0"/>
    <s v="Tesseramento"/>
    <x v="1"/>
    <x v="4"/>
    <x v="0"/>
    <m/>
  </r>
  <r>
    <n v="148402"/>
    <x v="0"/>
    <x v="0"/>
    <x v="0"/>
    <x v="0"/>
    <x v="11"/>
    <x v="24"/>
    <x v="0"/>
    <x v="0"/>
    <s v="Tesseramento"/>
    <x v="1"/>
    <x v="0"/>
    <x v="0"/>
    <m/>
  </r>
  <r>
    <n v="239007"/>
    <x v="0"/>
    <x v="1"/>
    <x v="1"/>
    <x v="2"/>
    <x v="1"/>
    <x v="320"/>
    <x v="0"/>
    <x v="0"/>
    <s v="Tesseramento"/>
    <x v="1"/>
    <x v="0"/>
    <x v="0"/>
    <m/>
  </r>
  <r>
    <n v="239006"/>
    <x v="0"/>
    <x v="1"/>
    <x v="1"/>
    <x v="2"/>
    <x v="1"/>
    <x v="320"/>
    <x v="0"/>
    <x v="1"/>
    <s v="Tesseramento"/>
    <x v="1"/>
    <x v="0"/>
    <x v="0"/>
    <m/>
  </r>
  <r>
    <n v="148973"/>
    <x v="0"/>
    <x v="0"/>
    <x v="0"/>
    <x v="0"/>
    <x v="2"/>
    <x v="286"/>
    <x v="0"/>
    <x v="0"/>
    <s v="Tesseramento"/>
    <x v="1"/>
    <x v="0"/>
    <x v="0"/>
    <m/>
  </r>
  <r>
    <n v="239569"/>
    <x v="0"/>
    <x v="0"/>
    <x v="1"/>
    <x v="2"/>
    <x v="7"/>
    <x v="185"/>
    <x v="0"/>
    <x v="0"/>
    <s v="Tesseramento"/>
    <x v="1"/>
    <x v="0"/>
    <x v="0"/>
    <m/>
  </r>
  <r>
    <n v="76972"/>
    <x v="0"/>
    <x v="0"/>
    <x v="0"/>
    <x v="0"/>
    <x v="13"/>
    <x v="356"/>
    <x v="0"/>
    <x v="0"/>
    <s v="Tesseramento"/>
    <x v="1"/>
    <x v="0"/>
    <x v="0"/>
    <m/>
  </r>
  <r>
    <n v="77290"/>
    <x v="0"/>
    <x v="0"/>
    <x v="0"/>
    <x v="0"/>
    <x v="7"/>
    <x v="161"/>
    <x v="0"/>
    <x v="0"/>
    <s v="Tesseramento"/>
    <x v="0"/>
    <x v="0"/>
    <x v="0"/>
    <m/>
  </r>
  <r>
    <n v="218922"/>
    <x v="1"/>
    <x v="0"/>
    <x v="0"/>
    <x v="1"/>
    <x v="2"/>
    <x v="230"/>
    <x v="0"/>
    <x v="0"/>
    <s v="Tesseramento"/>
    <x v="1"/>
    <x v="6"/>
    <x v="0"/>
    <m/>
  </r>
  <r>
    <n v="211179"/>
    <x v="0"/>
    <x v="0"/>
    <x v="0"/>
    <x v="0"/>
    <x v="3"/>
    <x v="331"/>
    <x v="0"/>
    <x v="1"/>
    <s v="Tesseramento"/>
    <x v="1"/>
    <x v="0"/>
    <x v="0"/>
    <m/>
  </r>
  <r>
    <n v="211178"/>
    <x v="0"/>
    <x v="0"/>
    <x v="0"/>
    <x v="0"/>
    <x v="3"/>
    <x v="331"/>
    <x v="0"/>
    <x v="0"/>
    <s v="Tesseramento"/>
    <x v="1"/>
    <x v="0"/>
    <x v="0"/>
    <m/>
  </r>
  <r>
    <n v="147359"/>
    <x v="0"/>
    <x v="0"/>
    <x v="0"/>
    <x v="0"/>
    <x v="8"/>
    <x v="113"/>
    <x v="0"/>
    <x v="1"/>
    <s v="Tesseramento"/>
    <x v="0"/>
    <x v="3"/>
    <x v="0"/>
    <m/>
  </r>
  <r>
    <n v="220667"/>
    <x v="1"/>
    <x v="0"/>
    <x v="0"/>
    <x v="0"/>
    <x v="8"/>
    <x v="59"/>
    <x v="0"/>
    <x v="0"/>
    <s v="Tesseramento"/>
    <x v="1"/>
    <x v="5"/>
    <x v="0"/>
    <m/>
  </r>
  <r>
    <n v="239178"/>
    <x v="0"/>
    <x v="0"/>
    <x v="1"/>
    <x v="2"/>
    <x v="7"/>
    <x v="301"/>
    <x v="0"/>
    <x v="0"/>
    <s v="Tesseramento"/>
    <x v="1"/>
    <x v="0"/>
    <x v="0"/>
    <m/>
  </r>
  <r>
    <n v="239012"/>
    <x v="0"/>
    <x v="0"/>
    <x v="1"/>
    <x v="0"/>
    <x v="1"/>
    <x v="201"/>
    <x v="0"/>
    <x v="0"/>
    <s v="Tesseramento"/>
    <x v="0"/>
    <x v="1"/>
    <x v="0"/>
    <m/>
  </r>
  <r>
    <n v="239132"/>
    <x v="1"/>
    <x v="1"/>
    <x v="1"/>
    <x v="2"/>
    <x v="7"/>
    <x v="69"/>
    <x v="0"/>
    <x v="1"/>
    <s v="Tesseramento"/>
    <x v="1"/>
    <x v="5"/>
    <x v="0"/>
    <m/>
  </r>
  <r>
    <n v="239011"/>
    <x v="0"/>
    <x v="1"/>
    <x v="1"/>
    <x v="3"/>
    <x v="1"/>
    <x v="201"/>
    <x v="0"/>
    <x v="0"/>
    <s v="Tesseramento"/>
    <x v="0"/>
    <x v="3"/>
    <x v="0"/>
    <m/>
  </r>
  <r>
    <n v="17955"/>
    <x v="0"/>
    <x v="0"/>
    <x v="2"/>
    <x v="0"/>
    <x v="9"/>
    <x v="321"/>
    <x v="0"/>
    <x v="0"/>
    <s v="Tesseramento"/>
    <x v="0"/>
    <x v="4"/>
    <x v="0"/>
    <m/>
  </r>
  <r>
    <n v="684"/>
    <x v="0"/>
    <x v="0"/>
    <x v="0"/>
    <x v="0"/>
    <x v="4"/>
    <x v="149"/>
    <x v="0"/>
    <x v="0"/>
    <s v="Tesseramento"/>
    <x v="1"/>
    <x v="4"/>
    <x v="0"/>
    <m/>
  </r>
  <r>
    <n v="239087"/>
    <x v="0"/>
    <x v="1"/>
    <x v="1"/>
    <x v="3"/>
    <x v="4"/>
    <x v="235"/>
    <x v="0"/>
    <x v="1"/>
    <s v="Tesseramento"/>
    <x v="0"/>
    <x v="1"/>
    <x v="0"/>
    <m/>
  </r>
  <r>
    <n v="204444"/>
    <x v="0"/>
    <x v="1"/>
    <x v="0"/>
    <x v="3"/>
    <x v="7"/>
    <x v="267"/>
    <x v="0"/>
    <x v="0"/>
    <s v="Tesseramento"/>
    <x v="1"/>
    <x v="0"/>
    <x v="0"/>
    <m/>
  </r>
  <r>
    <n v="239094"/>
    <x v="0"/>
    <x v="0"/>
    <x v="1"/>
    <x v="2"/>
    <x v="4"/>
    <x v="47"/>
    <x v="0"/>
    <x v="0"/>
    <s v="Tesseramento"/>
    <x v="0"/>
    <x v="3"/>
    <x v="0"/>
    <m/>
  </r>
  <r>
    <n v="239044"/>
    <x v="0"/>
    <x v="0"/>
    <x v="1"/>
    <x v="3"/>
    <x v="4"/>
    <x v="411"/>
    <x v="0"/>
    <x v="0"/>
    <s v="Tesseramento"/>
    <x v="1"/>
    <x v="3"/>
    <x v="0"/>
    <m/>
  </r>
  <r>
    <n v="239043"/>
    <x v="0"/>
    <x v="0"/>
    <x v="1"/>
    <x v="3"/>
    <x v="4"/>
    <x v="411"/>
    <x v="0"/>
    <x v="0"/>
    <s v="Tesseramento"/>
    <x v="1"/>
    <x v="0"/>
    <x v="0"/>
    <m/>
  </r>
  <r>
    <n v="153802"/>
    <x v="0"/>
    <x v="0"/>
    <x v="0"/>
    <x v="0"/>
    <x v="10"/>
    <x v="266"/>
    <x v="0"/>
    <x v="0"/>
    <s v="Tesseramento"/>
    <x v="1"/>
    <x v="1"/>
    <x v="0"/>
    <m/>
  </r>
  <r>
    <n v="79962"/>
    <x v="0"/>
    <x v="0"/>
    <x v="2"/>
    <x v="0"/>
    <x v="10"/>
    <x v="294"/>
    <x v="0"/>
    <x v="0"/>
    <s v="Tesseramento"/>
    <x v="1"/>
    <x v="4"/>
    <x v="0"/>
    <m/>
  </r>
  <r>
    <n v="227504"/>
    <x v="0"/>
    <x v="1"/>
    <x v="0"/>
    <x v="3"/>
    <x v="7"/>
    <x v="56"/>
    <x v="0"/>
    <x v="0"/>
    <s v="Tesseramento"/>
    <x v="1"/>
    <x v="0"/>
    <x v="0"/>
    <m/>
  </r>
  <r>
    <n v="157957"/>
    <x v="0"/>
    <x v="0"/>
    <x v="0"/>
    <x v="0"/>
    <x v="11"/>
    <x v="91"/>
    <x v="0"/>
    <x v="0"/>
    <s v="Tesseramento"/>
    <x v="1"/>
    <x v="0"/>
    <x v="0"/>
    <m/>
  </r>
  <r>
    <n v="230022"/>
    <x v="0"/>
    <x v="1"/>
    <x v="0"/>
    <x v="0"/>
    <x v="7"/>
    <x v="282"/>
    <x v="0"/>
    <x v="0"/>
    <s v="Tesseramento"/>
    <x v="0"/>
    <x v="3"/>
    <x v="0"/>
    <m/>
  </r>
  <r>
    <n v="239070"/>
    <x v="0"/>
    <x v="1"/>
    <x v="1"/>
    <x v="2"/>
    <x v="12"/>
    <x v="269"/>
    <x v="0"/>
    <x v="1"/>
    <s v="Tesseramento"/>
    <x v="1"/>
    <x v="3"/>
    <x v="0"/>
    <m/>
  </r>
  <r>
    <n v="199699"/>
    <x v="0"/>
    <x v="1"/>
    <x v="0"/>
    <x v="1"/>
    <x v="13"/>
    <x v="39"/>
    <x v="0"/>
    <x v="1"/>
    <s v="Tesseramento"/>
    <x v="0"/>
    <x v="3"/>
    <x v="0"/>
    <m/>
  </r>
  <r>
    <n v="208674"/>
    <x v="0"/>
    <x v="0"/>
    <x v="0"/>
    <x v="4"/>
    <x v="12"/>
    <x v="269"/>
    <x v="0"/>
    <x v="0"/>
    <s v="Tesseramento"/>
    <x v="1"/>
    <x v="0"/>
    <x v="0"/>
    <m/>
  </r>
  <r>
    <n v="87751"/>
    <x v="0"/>
    <x v="0"/>
    <x v="0"/>
    <x v="0"/>
    <x v="2"/>
    <x v="36"/>
    <x v="0"/>
    <x v="0"/>
    <s v="Tesseramento"/>
    <x v="1"/>
    <x v="3"/>
    <x v="0"/>
    <m/>
  </r>
  <r>
    <n v="181319"/>
    <x v="0"/>
    <x v="0"/>
    <x v="0"/>
    <x v="1"/>
    <x v="4"/>
    <x v="116"/>
    <x v="0"/>
    <x v="0"/>
    <s v="Tesseramento"/>
    <x v="1"/>
    <x v="0"/>
    <x v="0"/>
    <m/>
  </r>
  <r>
    <n v="231307"/>
    <x v="1"/>
    <x v="0"/>
    <x v="0"/>
    <x v="2"/>
    <x v="10"/>
    <x v="315"/>
    <x v="0"/>
    <x v="1"/>
    <s v="Tesseramento"/>
    <x v="1"/>
    <x v="5"/>
    <x v="0"/>
    <m/>
  </r>
  <r>
    <n v="231308"/>
    <x v="1"/>
    <x v="0"/>
    <x v="0"/>
    <x v="2"/>
    <x v="10"/>
    <x v="315"/>
    <x v="0"/>
    <x v="1"/>
    <s v="Tesseramento"/>
    <x v="1"/>
    <x v="5"/>
    <x v="0"/>
    <m/>
  </r>
  <r>
    <n v="239164"/>
    <x v="0"/>
    <x v="0"/>
    <x v="1"/>
    <x v="3"/>
    <x v="4"/>
    <x v="68"/>
    <x v="0"/>
    <x v="0"/>
    <s v="Tesseramento"/>
    <x v="1"/>
    <x v="1"/>
    <x v="0"/>
    <m/>
  </r>
  <r>
    <n v="88241"/>
    <x v="0"/>
    <x v="0"/>
    <x v="0"/>
    <x v="0"/>
    <x v="2"/>
    <x v="71"/>
    <x v="0"/>
    <x v="1"/>
    <s v="Tesseramento"/>
    <x v="1"/>
    <x v="3"/>
    <x v="0"/>
    <m/>
  </r>
  <r>
    <n v="239098"/>
    <x v="0"/>
    <x v="1"/>
    <x v="1"/>
    <x v="3"/>
    <x v="2"/>
    <x v="180"/>
    <x v="0"/>
    <x v="0"/>
    <s v="Tesseramento"/>
    <x v="1"/>
    <x v="0"/>
    <x v="0"/>
    <m/>
  </r>
  <r>
    <n v="198433"/>
    <x v="0"/>
    <x v="0"/>
    <x v="2"/>
    <x v="0"/>
    <x v="14"/>
    <x v="121"/>
    <x v="0"/>
    <x v="0"/>
    <s v="Tesseramento"/>
    <x v="1"/>
    <x v="1"/>
    <x v="0"/>
    <m/>
  </r>
  <r>
    <n v="239096"/>
    <x v="0"/>
    <x v="1"/>
    <x v="1"/>
    <x v="3"/>
    <x v="2"/>
    <x v="180"/>
    <x v="0"/>
    <x v="1"/>
    <s v="Tesseramento"/>
    <x v="1"/>
    <x v="0"/>
    <x v="0"/>
    <m/>
  </r>
  <r>
    <n v="54129"/>
    <x v="0"/>
    <x v="0"/>
    <x v="0"/>
    <x v="0"/>
    <x v="12"/>
    <x v="27"/>
    <x v="0"/>
    <x v="0"/>
    <s v="Tesseramento"/>
    <x v="1"/>
    <x v="1"/>
    <x v="0"/>
    <m/>
  </r>
  <r>
    <n v="217900"/>
    <x v="0"/>
    <x v="1"/>
    <x v="2"/>
    <x v="3"/>
    <x v="8"/>
    <x v="113"/>
    <x v="0"/>
    <x v="0"/>
    <s v="Tesseramento"/>
    <x v="0"/>
    <x v="0"/>
    <x v="0"/>
    <m/>
  </r>
  <r>
    <n v="239093"/>
    <x v="0"/>
    <x v="0"/>
    <x v="1"/>
    <x v="1"/>
    <x v="6"/>
    <x v="107"/>
    <x v="0"/>
    <x v="1"/>
    <s v="Tesseramento"/>
    <x v="1"/>
    <x v="0"/>
    <x v="0"/>
    <m/>
  </r>
  <r>
    <n v="239092"/>
    <x v="1"/>
    <x v="0"/>
    <x v="1"/>
    <x v="1"/>
    <x v="6"/>
    <x v="107"/>
    <x v="0"/>
    <x v="0"/>
    <s v="Tesseramento"/>
    <x v="1"/>
    <x v="7"/>
    <x v="0"/>
    <m/>
  </r>
  <r>
    <n v="239061"/>
    <x v="1"/>
    <x v="0"/>
    <x v="1"/>
    <x v="3"/>
    <x v="13"/>
    <x v="198"/>
    <x v="0"/>
    <x v="0"/>
    <s v="Tesseramento"/>
    <x v="1"/>
    <x v="5"/>
    <x v="0"/>
    <m/>
  </r>
  <r>
    <n v="239116"/>
    <x v="0"/>
    <x v="0"/>
    <x v="1"/>
    <x v="2"/>
    <x v="8"/>
    <x v="92"/>
    <x v="0"/>
    <x v="0"/>
    <s v="Tesseramento"/>
    <x v="1"/>
    <x v="4"/>
    <x v="0"/>
    <m/>
  </r>
  <r>
    <n v="239022"/>
    <x v="0"/>
    <x v="0"/>
    <x v="1"/>
    <x v="1"/>
    <x v="11"/>
    <x v="132"/>
    <x v="0"/>
    <x v="0"/>
    <s v="Tesseramento"/>
    <x v="1"/>
    <x v="0"/>
    <x v="0"/>
    <m/>
  </r>
  <r>
    <n v="223816"/>
    <x v="1"/>
    <x v="0"/>
    <x v="0"/>
    <x v="2"/>
    <x v="12"/>
    <x v="245"/>
    <x v="0"/>
    <x v="1"/>
    <s v="Tesseramento"/>
    <x v="1"/>
    <x v="5"/>
    <x v="0"/>
    <m/>
  </r>
  <r>
    <n v="178099"/>
    <x v="1"/>
    <x v="0"/>
    <x v="0"/>
    <x v="0"/>
    <x v="12"/>
    <x v="245"/>
    <x v="0"/>
    <x v="1"/>
    <s v="Tesseramento"/>
    <x v="1"/>
    <x v="7"/>
    <x v="0"/>
    <m/>
  </r>
  <r>
    <n v="78651"/>
    <x v="0"/>
    <x v="0"/>
    <x v="0"/>
    <x v="0"/>
    <x v="12"/>
    <x v="245"/>
    <x v="0"/>
    <x v="1"/>
    <s v="Tesseramento"/>
    <x v="1"/>
    <x v="3"/>
    <x v="0"/>
    <m/>
  </r>
  <r>
    <n v="187137"/>
    <x v="0"/>
    <x v="0"/>
    <x v="0"/>
    <x v="3"/>
    <x v="10"/>
    <x v="266"/>
    <x v="0"/>
    <x v="0"/>
    <s v="Tesseramento"/>
    <x v="1"/>
    <x v="3"/>
    <x v="0"/>
    <m/>
  </r>
  <r>
    <n v="223616"/>
    <x v="0"/>
    <x v="1"/>
    <x v="0"/>
    <x v="1"/>
    <x v="12"/>
    <x v="106"/>
    <x v="0"/>
    <x v="0"/>
    <s v="Tesseramento"/>
    <x v="1"/>
    <x v="0"/>
    <x v="0"/>
    <m/>
  </r>
  <r>
    <n v="239317"/>
    <x v="0"/>
    <x v="0"/>
    <x v="1"/>
    <x v="3"/>
    <x v="11"/>
    <x v="49"/>
    <x v="0"/>
    <x v="0"/>
    <s v="Tesseramento"/>
    <x v="1"/>
    <x v="0"/>
    <x v="0"/>
    <m/>
  </r>
  <r>
    <n v="184083"/>
    <x v="0"/>
    <x v="0"/>
    <x v="0"/>
    <x v="1"/>
    <x v="12"/>
    <x v="106"/>
    <x v="0"/>
    <x v="1"/>
    <s v="Tesseramento"/>
    <x v="1"/>
    <x v="0"/>
    <x v="0"/>
    <m/>
  </r>
  <r>
    <n v="127368"/>
    <x v="0"/>
    <x v="0"/>
    <x v="0"/>
    <x v="2"/>
    <x v="12"/>
    <x v="245"/>
    <x v="0"/>
    <x v="1"/>
    <s v="Tesseramento"/>
    <x v="1"/>
    <x v="3"/>
    <x v="0"/>
    <m/>
  </r>
  <r>
    <n v="199509"/>
    <x v="0"/>
    <x v="0"/>
    <x v="0"/>
    <x v="2"/>
    <x v="12"/>
    <x v="245"/>
    <x v="0"/>
    <x v="1"/>
    <s v="Tesseramento"/>
    <x v="1"/>
    <x v="4"/>
    <x v="0"/>
    <m/>
  </r>
  <r>
    <n v="3328"/>
    <x v="0"/>
    <x v="0"/>
    <x v="0"/>
    <x v="0"/>
    <x v="12"/>
    <x v="245"/>
    <x v="0"/>
    <x v="1"/>
    <s v="Tesseramento"/>
    <x v="1"/>
    <x v="4"/>
    <x v="0"/>
    <m/>
  </r>
  <r>
    <n v="3724"/>
    <x v="0"/>
    <x v="0"/>
    <x v="0"/>
    <x v="0"/>
    <x v="12"/>
    <x v="245"/>
    <x v="0"/>
    <x v="0"/>
    <s v="Tesseramento"/>
    <x v="1"/>
    <x v="4"/>
    <x v="0"/>
    <m/>
  </r>
  <r>
    <n v="54052"/>
    <x v="0"/>
    <x v="0"/>
    <x v="0"/>
    <x v="0"/>
    <x v="12"/>
    <x v="245"/>
    <x v="0"/>
    <x v="1"/>
    <s v="Tesseramento"/>
    <x v="1"/>
    <x v="4"/>
    <x v="0"/>
    <m/>
  </r>
  <r>
    <n v="3406"/>
    <x v="0"/>
    <x v="0"/>
    <x v="0"/>
    <x v="0"/>
    <x v="12"/>
    <x v="245"/>
    <x v="0"/>
    <x v="0"/>
    <s v="Tesseramento"/>
    <x v="1"/>
    <x v="0"/>
    <x v="0"/>
    <m/>
  </r>
  <r>
    <n v="3431"/>
    <x v="0"/>
    <x v="0"/>
    <x v="0"/>
    <x v="0"/>
    <x v="12"/>
    <x v="245"/>
    <x v="0"/>
    <x v="0"/>
    <s v="Tesseramento"/>
    <x v="1"/>
    <x v="4"/>
    <x v="0"/>
    <m/>
  </r>
  <r>
    <n v="127377"/>
    <x v="0"/>
    <x v="0"/>
    <x v="0"/>
    <x v="0"/>
    <x v="12"/>
    <x v="245"/>
    <x v="0"/>
    <x v="0"/>
    <s v="Tesseramento"/>
    <x v="1"/>
    <x v="1"/>
    <x v="0"/>
    <m/>
  </r>
  <r>
    <n v="239318"/>
    <x v="0"/>
    <x v="0"/>
    <x v="1"/>
    <x v="3"/>
    <x v="11"/>
    <x v="49"/>
    <x v="0"/>
    <x v="0"/>
    <s v="Tesseramento"/>
    <x v="1"/>
    <x v="0"/>
    <x v="0"/>
    <m/>
  </r>
  <r>
    <n v="239319"/>
    <x v="0"/>
    <x v="0"/>
    <x v="1"/>
    <x v="2"/>
    <x v="11"/>
    <x v="49"/>
    <x v="0"/>
    <x v="1"/>
    <s v="Tesseramento"/>
    <x v="1"/>
    <x v="1"/>
    <x v="0"/>
    <m/>
  </r>
  <r>
    <n v="239146"/>
    <x v="0"/>
    <x v="0"/>
    <x v="1"/>
    <x v="2"/>
    <x v="11"/>
    <x v="143"/>
    <x v="0"/>
    <x v="1"/>
    <s v="Tesseramento"/>
    <x v="1"/>
    <x v="0"/>
    <x v="0"/>
    <m/>
  </r>
  <r>
    <n v="53426"/>
    <x v="0"/>
    <x v="0"/>
    <x v="0"/>
    <x v="0"/>
    <x v="0"/>
    <x v="206"/>
    <x v="0"/>
    <x v="1"/>
    <s v="Tesseramento"/>
    <x v="1"/>
    <x v="4"/>
    <x v="0"/>
    <m/>
  </r>
  <r>
    <n v="53425"/>
    <x v="0"/>
    <x v="0"/>
    <x v="0"/>
    <x v="0"/>
    <x v="0"/>
    <x v="206"/>
    <x v="0"/>
    <x v="0"/>
    <s v="Tesseramento"/>
    <x v="1"/>
    <x v="4"/>
    <x v="0"/>
    <m/>
  </r>
  <r>
    <n v="137133"/>
    <x v="0"/>
    <x v="0"/>
    <x v="2"/>
    <x v="0"/>
    <x v="0"/>
    <x v="206"/>
    <x v="0"/>
    <x v="0"/>
    <s v="Tesseramento"/>
    <x v="1"/>
    <x v="0"/>
    <x v="0"/>
    <m/>
  </r>
  <r>
    <n v="130144"/>
    <x v="0"/>
    <x v="0"/>
    <x v="0"/>
    <x v="0"/>
    <x v="6"/>
    <x v="299"/>
    <x v="0"/>
    <x v="0"/>
    <s v="Tesseramento"/>
    <x v="1"/>
    <x v="4"/>
    <x v="0"/>
    <m/>
  </r>
  <r>
    <n v="145332"/>
    <x v="0"/>
    <x v="0"/>
    <x v="0"/>
    <x v="0"/>
    <x v="6"/>
    <x v="299"/>
    <x v="0"/>
    <x v="1"/>
    <s v="Tesseramento"/>
    <x v="1"/>
    <x v="4"/>
    <x v="0"/>
    <m/>
  </r>
  <r>
    <n v="229752"/>
    <x v="0"/>
    <x v="0"/>
    <x v="0"/>
    <x v="0"/>
    <x v="1"/>
    <x v="20"/>
    <x v="0"/>
    <x v="0"/>
    <s v="Tesseramento"/>
    <x v="0"/>
    <x v="0"/>
    <x v="0"/>
    <m/>
  </r>
  <r>
    <n v="239010"/>
    <x v="1"/>
    <x v="0"/>
    <x v="1"/>
    <x v="2"/>
    <x v="0"/>
    <x v="206"/>
    <x v="0"/>
    <x v="0"/>
    <s v="Tesseramento"/>
    <x v="1"/>
    <x v="5"/>
    <x v="0"/>
    <m/>
  </r>
  <r>
    <n v="239059"/>
    <x v="0"/>
    <x v="1"/>
    <x v="1"/>
    <x v="2"/>
    <x v="11"/>
    <x v="24"/>
    <x v="0"/>
    <x v="1"/>
    <s v="Tesseramento"/>
    <x v="1"/>
    <x v="0"/>
    <x v="0"/>
    <m/>
  </r>
  <r>
    <n v="239159"/>
    <x v="0"/>
    <x v="1"/>
    <x v="1"/>
    <x v="3"/>
    <x v="14"/>
    <x v="43"/>
    <x v="0"/>
    <x v="1"/>
    <s v="Tesseramento"/>
    <x v="1"/>
    <x v="0"/>
    <x v="0"/>
    <m/>
  </r>
  <r>
    <n v="239091"/>
    <x v="0"/>
    <x v="1"/>
    <x v="1"/>
    <x v="0"/>
    <x v="4"/>
    <x v="235"/>
    <x v="0"/>
    <x v="0"/>
    <s v="Tesseramento"/>
    <x v="0"/>
    <x v="1"/>
    <x v="0"/>
    <m/>
  </r>
  <r>
    <n v="96255"/>
    <x v="0"/>
    <x v="0"/>
    <x v="0"/>
    <x v="0"/>
    <x v="5"/>
    <x v="38"/>
    <x v="0"/>
    <x v="0"/>
    <s v="Tesseramento"/>
    <x v="1"/>
    <x v="0"/>
    <x v="0"/>
    <m/>
  </r>
  <r>
    <n v="163426"/>
    <x v="0"/>
    <x v="0"/>
    <x v="0"/>
    <x v="0"/>
    <x v="6"/>
    <x v="32"/>
    <x v="0"/>
    <x v="0"/>
    <s v="Tesseramento"/>
    <x v="1"/>
    <x v="0"/>
    <x v="0"/>
    <m/>
  </r>
  <r>
    <n v="239113"/>
    <x v="1"/>
    <x v="0"/>
    <x v="1"/>
    <x v="2"/>
    <x v="5"/>
    <x v="38"/>
    <x v="0"/>
    <x v="1"/>
    <s v="Tesseramento"/>
    <x v="1"/>
    <x v="5"/>
    <x v="0"/>
    <m/>
  </r>
  <r>
    <n v="239104"/>
    <x v="0"/>
    <x v="0"/>
    <x v="1"/>
    <x v="2"/>
    <x v="5"/>
    <x v="38"/>
    <x v="0"/>
    <x v="0"/>
    <s v="Tesseramento"/>
    <x v="1"/>
    <x v="0"/>
    <x v="0"/>
    <m/>
  </r>
  <r>
    <n v="239107"/>
    <x v="1"/>
    <x v="1"/>
    <x v="1"/>
    <x v="2"/>
    <x v="5"/>
    <x v="38"/>
    <x v="0"/>
    <x v="1"/>
    <s v="Tesseramento"/>
    <x v="1"/>
    <x v="5"/>
    <x v="0"/>
    <m/>
  </r>
  <r>
    <n v="239088"/>
    <x v="1"/>
    <x v="0"/>
    <x v="1"/>
    <x v="2"/>
    <x v="4"/>
    <x v="236"/>
    <x v="0"/>
    <x v="0"/>
    <s v="Tesseramento"/>
    <x v="1"/>
    <x v="5"/>
    <x v="0"/>
    <m/>
  </r>
  <r>
    <n v="239112"/>
    <x v="1"/>
    <x v="1"/>
    <x v="1"/>
    <x v="2"/>
    <x v="5"/>
    <x v="38"/>
    <x v="0"/>
    <x v="0"/>
    <s v="Tesseramento"/>
    <x v="1"/>
    <x v="5"/>
    <x v="0"/>
    <m/>
  </r>
  <r>
    <n v="239110"/>
    <x v="0"/>
    <x v="1"/>
    <x v="1"/>
    <x v="2"/>
    <x v="5"/>
    <x v="38"/>
    <x v="0"/>
    <x v="0"/>
    <s v="Tesseramento"/>
    <x v="1"/>
    <x v="0"/>
    <x v="0"/>
    <m/>
  </r>
  <r>
    <n v="239109"/>
    <x v="0"/>
    <x v="1"/>
    <x v="1"/>
    <x v="2"/>
    <x v="5"/>
    <x v="38"/>
    <x v="0"/>
    <x v="0"/>
    <s v="Tesseramento"/>
    <x v="1"/>
    <x v="0"/>
    <x v="0"/>
    <m/>
  </r>
  <r>
    <n v="239161"/>
    <x v="0"/>
    <x v="1"/>
    <x v="1"/>
    <x v="1"/>
    <x v="14"/>
    <x v="43"/>
    <x v="0"/>
    <x v="0"/>
    <s v="Tesseramento"/>
    <x v="1"/>
    <x v="0"/>
    <x v="0"/>
    <m/>
  </r>
  <r>
    <n v="239105"/>
    <x v="0"/>
    <x v="1"/>
    <x v="1"/>
    <x v="2"/>
    <x v="5"/>
    <x v="38"/>
    <x v="0"/>
    <x v="1"/>
    <s v="Tesseramento"/>
    <x v="1"/>
    <x v="1"/>
    <x v="0"/>
    <m/>
  </r>
  <r>
    <n v="239111"/>
    <x v="0"/>
    <x v="1"/>
    <x v="1"/>
    <x v="1"/>
    <x v="5"/>
    <x v="38"/>
    <x v="0"/>
    <x v="0"/>
    <s v="Tesseramento"/>
    <x v="1"/>
    <x v="1"/>
    <x v="0"/>
    <m/>
  </r>
  <r>
    <n v="71169"/>
    <x v="0"/>
    <x v="0"/>
    <x v="2"/>
    <x v="0"/>
    <x v="7"/>
    <x v="328"/>
    <x v="0"/>
    <x v="0"/>
    <s v="Tesseramento"/>
    <x v="0"/>
    <x v="0"/>
    <x v="0"/>
    <m/>
  </r>
  <r>
    <n v="73232"/>
    <x v="0"/>
    <x v="0"/>
    <x v="2"/>
    <x v="4"/>
    <x v="7"/>
    <x v="328"/>
    <x v="0"/>
    <x v="1"/>
    <s v="Tesseramento"/>
    <x v="0"/>
    <x v="3"/>
    <x v="0"/>
    <m/>
  </r>
  <r>
    <n v="32198"/>
    <x v="0"/>
    <x v="0"/>
    <x v="0"/>
    <x v="1"/>
    <x v="7"/>
    <x v="328"/>
    <x v="0"/>
    <x v="0"/>
    <s v="Tesseramento"/>
    <x v="0"/>
    <x v="4"/>
    <x v="0"/>
    <m/>
  </r>
  <r>
    <n v="34321"/>
    <x v="0"/>
    <x v="0"/>
    <x v="0"/>
    <x v="0"/>
    <x v="7"/>
    <x v="328"/>
    <x v="0"/>
    <x v="0"/>
    <s v="Tesseramento"/>
    <x v="0"/>
    <x v="4"/>
    <x v="0"/>
    <m/>
  </r>
  <r>
    <n v="151708"/>
    <x v="0"/>
    <x v="0"/>
    <x v="0"/>
    <x v="1"/>
    <x v="7"/>
    <x v="328"/>
    <x v="0"/>
    <x v="0"/>
    <s v="Tesseramento"/>
    <x v="0"/>
    <x v="3"/>
    <x v="0"/>
    <m/>
  </r>
  <r>
    <n v="231233"/>
    <x v="0"/>
    <x v="1"/>
    <x v="0"/>
    <x v="2"/>
    <x v="7"/>
    <x v="328"/>
    <x v="0"/>
    <x v="0"/>
    <s v="Tesseramento"/>
    <x v="0"/>
    <x v="0"/>
    <x v="0"/>
    <m/>
  </r>
  <r>
    <n v="232776"/>
    <x v="1"/>
    <x v="1"/>
    <x v="0"/>
    <x v="2"/>
    <x v="7"/>
    <x v="328"/>
    <x v="0"/>
    <x v="0"/>
    <s v="Tesseramento"/>
    <x v="0"/>
    <x v="5"/>
    <x v="0"/>
    <m/>
  </r>
  <r>
    <n v="203677"/>
    <x v="0"/>
    <x v="1"/>
    <x v="0"/>
    <x v="1"/>
    <x v="7"/>
    <x v="44"/>
    <x v="0"/>
    <x v="0"/>
    <s v="Tesseramento"/>
    <x v="1"/>
    <x v="0"/>
    <x v="0"/>
    <m/>
  </r>
  <r>
    <n v="239295"/>
    <x v="0"/>
    <x v="0"/>
    <x v="1"/>
    <x v="3"/>
    <x v="4"/>
    <x v="125"/>
    <x v="0"/>
    <x v="0"/>
    <s v="Tesseramento"/>
    <x v="1"/>
    <x v="3"/>
    <x v="0"/>
    <m/>
  </r>
  <r>
    <n v="239296"/>
    <x v="0"/>
    <x v="0"/>
    <x v="1"/>
    <x v="2"/>
    <x v="4"/>
    <x v="125"/>
    <x v="0"/>
    <x v="1"/>
    <s v="Tesseramento"/>
    <x v="1"/>
    <x v="0"/>
    <x v="0"/>
    <m/>
  </r>
  <r>
    <n v="239058"/>
    <x v="0"/>
    <x v="0"/>
    <x v="1"/>
    <x v="2"/>
    <x v="8"/>
    <x v="113"/>
    <x v="0"/>
    <x v="0"/>
    <s v="Tesseramento"/>
    <x v="0"/>
    <x v="3"/>
    <x v="0"/>
    <m/>
  </r>
  <r>
    <n v="239415"/>
    <x v="0"/>
    <x v="1"/>
    <x v="1"/>
    <x v="2"/>
    <x v="7"/>
    <x v="328"/>
    <x v="0"/>
    <x v="0"/>
    <s v="Tesseramento"/>
    <x v="0"/>
    <x v="1"/>
    <x v="0"/>
    <m/>
  </r>
  <r>
    <n v="239050"/>
    <x v="0"/>
    <x v="0"/>
    <x v="1"/>
    <x v="3"/>
    <x v="10"/>
    <x v="281"/>
    <x v="0"/>
    <x v="0"/>
    <s v="Tesseramento"/>
    <x v="0"/>
    <x v="0"/>
    <x v="0"/>
    <m/>
  </r>
  <r>
    <n v="239051"/>
    <x v="0"/>
    <x v="0"/>
    <x v="1"/>
    <x v="3"/>
    <x v="10"/>
    <x v="281"/>
    <x v="0"/>
    <x v="0"/>
    <s v="Tesseramento"/>
    <x v="0"/>
    <x v="4"/>
    <x v="0"/>
    <m/>
  </r>
  <r>
    <n v="39852"/>
    <x v="0"/>
    <x v="0"/>
    <x v="0"/>
    <x v="0"/>
    <x v="7"/>
    <x v="161"/>
    <x v="0"/>
    <x v="1"/>
    <s v="Tesseramento"/>
    <x v="0"/>
    <x v="4"/>
    <x v="0"/>
    <m/>
  </r>
  <r>
    <n v="13370"/>
    <x v="0"/>
    <x v="0"/>
    <x v="0"/>
    <x v="0"/>
    <x v="7"/>
    <x v="161"/>
    <x v="0"/>
    <x v="0"/>
    <s v="Tesseramento"/>
    <x v="0"/>
    <x v="0"/>
    <x v="0"/>
    <m/>
  </r>
  <r>
    <n v="239297"/>
    <x v="0"/>
    <x v="1"/>
    <x v="1"/>
    <x v="3"/>
    <x v="7"/>
    <x v="161"/>
    <x v="0"/>
    <x v="1"/>
    <s v="Tesseramento"/>
    <x v="0"/>
    <x v="0"/>
    <x v="0"/>
    <m/>
  </r>
  <r>
    <n v="239170"/>
    <x v="0"/>
    <x v="1"/>
    <x v="1"/>
    <x v="1"/>
    <x v="2"/>
    <x v="332"/>
    <x v="0"/>
    <x v="0"/>
    <s v="Tesseramento"/>
    <x v="1"/>
    <x v="0"/>
    <x v="0"/>
    <m/>
  </r>
  <r>
    <n v="239156"/>
    <x v="0"/>
    <x v="1"/>
    <x v="1"/>
    <x v="1"/>
    <x v="7"/>
    <x v="11"/>
    <x v="0"/>
    <x v="1"/>
    <s v="Tesseramento"/>
    <x v="1"/>
    <x v="3"/>
    <x v="0"/>
    <m/>
  </r>
  <r>
    <n v="221962"/>
    <x v="0"/>
    <x v="1"/>
    <x v="0"/>
    <x v="1"/>
    <x v="7"/>
    <x v="195"/>
    <x v="0"/>
    <x v="0"/>
    <s v="Tesseramento"/>
    <x v="1"/>
    <x v="0"/>
    <x v="0"/>
    <m/>
  </r>
  <r>
    <n v="239291"/>
    <x v="1"/>
    <x v="0"/>
    <x v="1"/>
    <x v="3"/>
    <x v="7"/>
    <x v="35"/>
    <x v="0"/>
    <x v="0"/>
    <s v="Tesseramento"/>
    <x v="1"/>
    <x v="7"/>
    <x v="0"/>
    <m/>
  </r>
  <r>
    <n v="221963"/>
    <x v="0"/>
    <x v="1"/>
    <x v="0"/>
    <x v="1"/>
    <x v="7"/>
    <x v="195"/>
    <x v="0"/>
    <x v="0"/>
    <s v="Tesseramento"/>
    <x v="1"/>
    <x v="0"/>
    <x v="0"/>
    <m/>
  </r>
  <r>
    <n v="223181"/>
    <x v="0"/>
    <x v="1"/>
    <x v="0"/>
    <x v="1"/>
    <x v="7"/>
    <x v="195"/>
    <x v="0"/>
    <x v="1"/>
    <s v="Tesseramento"/>
    <x v="1"/>
    <x v="0"/>
    <x v="0"/>
    <m/>
  </r>
  <r>
    <n v="239086"/>
    <x v="0"/>
    <x v="0"/>
    <x v="1"/>
    <x v="1"/>
    <x v="7"/>
    <x v="195"/>
    <x v="0"/>
    <x v="0"/>
    <s v="Tesseramento"/>
    <x v="1"/>
    <x v="1"/>
    <x v="0"/>
    <m/>
  </r>
  <r>
    <n v="117972"/>
    <x v="0"/>
    <x v="0"/>
    <x v="0"/>
    <x v="0"/>
    <x v="4"/>
    <x v="58"/>
    <x v="0"/>
    <x v="0"/>
    <s v="Tesseramento"/>
    <x v="1"/>
    <x v="4"/>
    <x v="0"/>
    <m/>
  </r>
  <r>
    <n v="239106"/>
    <x v="0"/>
    <x v="0"/>
    <x v="1"/>
    <x v="3"/>
    <x v="5"/>
    <x v="38"/>
    <x v="0"/>
    <x v="0"/>
    <s v="Tesseramento"/>
    <x v="1"/>
    <x v="3"/>
    <x v="0"/>
    <m/>
  </r>
  <r>
    <n v="239108"/>
    <x v="1"/>
    <x v="0"/>
    <x v="1"/>
    <x v="0"/>
    <x v="5"/>
    <x v="38"/>
    <x v="0"/>
    <x v="0"/>
    <s v="Tesseramento"/>
    <x v="1"/>
    <x v="6"/>
    <x v="0"/>
    <m/>
  </r>
  <r>
    <n v="239129"/>
    <x v="0"/>
    <x v="1"/>
    <x v="1"/>
    <x v="3"/>
    <x v="9"/>
    <x v="329"/>
    <x v="0"/>
    <x v="0"/>
    <s v="Tesseramento"/>
    <x v="1"/>
    <x v="3"/>
    <x v="0"/>
    <m/>
  </r>
  <r>
    <n v="239393"/>
    <x v="0"/>
    <x v="1"/>
    <x v="1"/>
    <x v="3"/>
    <x v="12"/>
    <x v="133"/>
    <x v="0"/>
    <x v="0"/>
    <s v="Tesseramento"/>
    <x v="0"/>
    <x v="0"/>
    <x v="0"/>
    <m/>
  </r>
  <r>
    <n v="239102"/>
    <x v="1"/>
    <x v="1"/>
    <x v="1"/>
    <x v="2"/>
    <x v="2"/>
    <x v="208"/>
    <x v="0"/>
    <x v="0"/>
    <s v="Tesseramento"/>
    <x v="0"/>
    <x v="2"/>
    <x v="0"/>
    <m/>
  </r>
  <r>
    <n v="239103"/>
    <x v="0"/>
    <x v="1"/>
    <x v="1"/>
    <x v="2"/>
    <x v="2"/>
    <x v="208"/>
    <x v="0"/>
    <x v="0"/>
    <s v="Tesseramento"/>
    <x v="0"/>
    <x v="0"/>
    <x v="0"/>
    <m/>
  </r>
  <r>
    <n v="239023"/>
    <x v="0"/>
    <x v="0"/>
    <x v="1"/>
    <x v="1"/>
    <x v="4"/>
    <x v="18"/>
    <x v="0"/>
    <x v="0"/>
    <s v="Tesseramento"/>
    <x v="1"/>
    <x v="4"/>
    <x v="0"/>
    <m/>
  </r>
  <r>
    <n v="26608"/>
    <x v="0"/>
    <x v="0"/>
    <x v="0"/>
    <x v="0"/>
    <x v="4"/>
    <x v="18"/>
    <x v="0"/>
    <x v="0"/>
    <s v="Tesseramento"/>
    <x v="1"/>
    <x v="4"/>
    <x v="0"/>
    <m/>
  </r>
  <r>
    <n v="239101"/>
    <x v="1"/>
    <x v="1"/>
    <x v="1"/>
    <x v="2"/>
    <x v="2"/>
    <x v="208"/>
    <x v="0"/>
    <x v="1"/>
    <s v="Tesseramento"/>
    <x v="0"/>
    <x v="5"/>
    <x v="0"/>
    <m/>
  </r>
  <r>
    <n v="205816"/>
    <x v="0"/>
    <x v="0"/>
    <x v="0"/>
    <x v="2"/>
    <x v="7"/>
    <x v="191"/>
    <x v="0"/>
    <x v="0"/>
    <s v="Tesseramento"/>
    <x v="0"/>
    <x v="4"/>
    <x v="0"/>
    <m/>
  </r>
  <r>
    <n v="30874"/>
    <x v="0"/>
    <x v="0"/>
    <x v="0"/>
    <x v="0"/>
    <x v="7"/>
    <x v="191"/>
    <x v="0"/>
    <x v="0"/>
    <s v="Tesseramento"/>
    <x v="0"/>
    <x v="0"/>
    <x v="0"/>
    <m/>
  </r>
  <r>
    <n v="239021"/>
    <x v="0"/>
    <x v="0"/>
    <x v="1"/>
    <x v="3"/>
    <x v="4"/>
    <x v="119"/>
    <x v="0"/>
    <x v="0"/>
    <s v="Tesseramento"/>
    <x v="1"/>
    <x v="0"/>
    <x v="0"/>
    <m/>
  </r>
  <r>
    <n v="4067"/>
    <x v="0"/>
    <x v="0"/>
    <x v="2"/>
    <x v="0"/>
    <x v="4"/>
    <x v="250"/>
    <x v="0"/>
    <x v="1"/>
    <s v="Tesseramento"/>
    <x v="1"/>
    <x v="3"/>
    <x v="0"/>
    <m/>
  </r>
  <r>
    <n v="239140"/>
    <x v="0"/>
    <x v="0"/>
    <x v="1"/>
    <x v="3"/>
    <x v="4"/>
    <x v="166"/>
    <x v="0"/>
    <x v="0"/>
    <s v="Tesseramento"/>
    <x v="1"/>
    <x v="4"/>
    <x v="0"/>
    <m/>
  </r>
  <r>
    <n v="223895"/>
    <x v="0"/>
    <x v="0"/>
    <x v="0"/>
    <x v="1"/>
    <x v="10"/>
    <x v="63"/>
    <x v="0"/>
    <x v="0"/>
    <s v="Tesseramento"/>
    <x v="0"/>
    <x v="3"/>
    <x v="0"/>
    <m/>
  </r>
  <r>
    <n v="170126"/>
    <x v="0"/>
    <x v="0"/>
    <x v="2"/>
    <x v="1"/>
    <x v="11"/>
    <x v="155"/>
    <x v="0"/>
    <x v="0"/>
    <s v="Tesseramento"/>
    <x v="0"/>
    <x v="1"/>
    <x v="0"/>
    <m/>
  </r>
  <r>
    <n v="35203"/>
    <x v="0"/>
    <x v="0"/>
    <x v="0"/>
    <x v="0"/>
    <x v="7"/>
    <x v="74"/>
    <x v="0"/>
    <x v="0"/>
    <s v="Tesseramento"/>
    <x v="1"/>
    <x v="3"/>
    <x v="0"/>
    <m/>
  </r>
  <r>
    <n v="184532"/>
    <x v="0"/>
    <x v="1"/>
    <x v="0"/>
    <x v="0"/>
    <x v="7"/>
    <x v="74"/>
    <x v="0"/>
    <x v="1"/>
    <s v="Tesseramento"/>
    <x v="1"/>
    <x v="0"/>
    <x v="0"/>
    <m/>
  </r>
  <r>
    <n v="239097"/>
    <x v="1"/>
    <x v="1"/>
    <x v="1"/>
    <x v="3"/>
    <x v="2"/>
    <x v="180"/>
    <x v="0"/>
    <x v="1"/>
    <s v="Tesseramento"/>
    <x v="1"/>
    <x v="5"/>
    <x v="0"/>
    <m/>
  </r>
  <r>
    <n v="172219"/>
    <x v="0"/>
    <x v="0"/>
    <x v="2"/>
    <x v="4"/>
    <x v="4"/>
    <x v="52"/>
    <x v="0"/>
    <x v="0"/>
    <s v="Tesseramento"/>
    <x v="1"/>
    <x v="0"/>
    <x v="0"/>
    <m/>
  </r>
  <r>
    <n v="239480"/>
    <x v="0"/>
    <x v="1"/>
    <x v="1"/>
    <x v="2"/>
    <x v="7"/>
    <x v="293"/>
    <x v="0"/>
    <x v="0"/>
    <s v="Tesseramento"/>
    <x v="1"/>
    <x v="0"/>
    <x v="0"/>
    <m/>
  </r>
  <r>
    <n v="239481"/>
    <x v="0"/>
    <x v="1"/>
    <x v="1"/>
    <x v="2"/>
    <x v="7"/>
    <x v="293"/>
    <x v="0"/>
    <x v="1"/>
    <s v="Tesseramento"/>
    <x v="1"/>
    <x v="0"/>
    <x v="0"/>
    <m/>
  </r>
  <r>
    <n v="121253"/>
    <x v="0"/>
    <x v="0"/>
    <x v="2"/>
    <x v="0"/>
    <x v="5"/>
    <x v="38"/>
    <x v="0"/>
    <x v="0"/>
    <s v="Tesseramento"/>
    <x v="1"/>
    <x v="0"/>
    <x v="0"/>
    <m/>
  </r>
  <r>
    <n v="239482"/>
    <x v="0"/>
    <x v="1"/>
    <x v="1"/>
    <x v="2"/>
    <x v="7"/>
    <x v="293"/>
    <x v="0"/>
    <x v="1"/>
    <s v="Tesseramento"/>
    <x v="1"/>
    <x v="0"/>
    <x v="0"/>
    <m/>
  </r>
  <r>
    <n v="223214"/>
    <x v="0"/>
    <x v="1"/>
    <x v="2"/>
    <x v="2"/>
    <x v="7"/>
    <x v="293"/>
    <x v="0"/>
    <x v="0"/>
    <s v="Tesseramento"/>
    <x v="1"/>
    <x v="1"/>
    <x v="0"/>
    <m/>
  </r>
  <r>
    <n v="239115"/>
    <x v="0"/>
    <x v="1"/>
    <x v="1"/>
    <x v="3"/>
    <x v="13"/>
    <x v="369"/>
    <x v="0"/>
    <x v="0"/>
    <s v="Tesseramento"/>
    <x v="1"/>
    <x v="1"/>
    <x v="0"/>
    <m/>
  </r>
  <r>
    <n v="239027"/>
    <x v="1"/>
    <x v="1"/>
    <x v="1"/>
    <x v="3"/>
    <x v="4"/>
    <x v="149"/>
    <x v="0"/>
    <x v="0"/>
    <s v="Tesseramento"/>
    <x v="1"/>
    <x v="7"/>
    <x v="0"/>
    <m/>
  </r>
  <r>
    <n v="229381"/>
    <x v="0"/>
    <x v="0"/>
    <x v="0"/>
    <x v="1"/>
    <x v="4"/>
    <x v="88"/>
    <x v="0"/>
    <x v="0"/>
    <s v="Tesseramento"/>
    <x v="1"/>
    <x v="0"/>
    <x v="0"/>
    <m/>
  </r>
  <r>
    <n v="146130"/>
    <x v="0"/>
    <x v="0"/>
    <x v="0"/>
    <x v="0"/>
    <x v="4"/>
    <x v="88"/>
    <x v="0"/>
    <x v="1"/>
    <s v="Tesseramento"/>
    <x v="1"/>
    <x v="0"/>
    <x v="0"/>
    <m/>
  </r>
  <r>
    <n v="213816"/>
    <x v="0"/>
    <x v="0"/>
    <x v="0"/>
    <x v="0"/>
    <x v="4"/>
    <x v="88"/>
    <x v="0"/>
    <x v="1"/>
    <s v="Tesseramento"/>
    <x v="1"/>
    <x v="0"/>
    <x v="0"/>
    <m/>
  </r>
  <r>
    <n v="194345"/>
    <x v="1"/>
    <x v="0"/>
    <x v="0"/>
    <x v="2"/>
    <x v="4"/>
    <x v="88"/>
    <x v="0"/>
    <x v="1"/>
    <s v="Tesseramento"/>
    <x v="1"/>
    <x v="5"/>
    <x v="0"/>
    <m/>
  </r>
  <r>
    <n v="229382"/>
    <x v="1"/>
    <x v="0"/>
    <x v="0"/>
    <x v="1"/>
    <x v="4"/>
    <x v="88"/>
    <x v="0"/>
    <x v="1"/>
    <s v="Tesseramento"/>
    <x v="1"/>
    <x v="5"/>
    <x v="0"/>
    <m/>
  </r>
  <r>
    <n v="121502"/>
    <x v="0"/>
    <x v="0"/>
    <x v="0"/>
    <x v="0"/>
    <x v="4"/>
    <x v="88"/>
    <x v="0"/>
    <x v="0"/>
    <s v="Tesseramento"/>
    <x v="1"/>
    <x v="0"/>
    <x v="0"/>
    <m/>
  </r>
  <r>
    <n v="215361"/>
    <x v="0"/>
    <x v="0"/>
    <x v="0"/>
    <x v="1"/>
    <x v="10"/>
    <x v="93"/>
    <x v="0"/>
    <x v="0"/>
    <s v="Tesseramento"/>
    <x v="0"/>
    <x v="0"/>
    <x v="0"/>
    <m/>
  </r>
  <r>
    <n v="133521"/>
    <x v="1"/>
    <x v="0"/>
    <x v="0"/>
    <x v="0"/>
    <x v="7"/>
    <x v="135"/>
    <x v="0"/>
    <x v="0"/>
    <s v="Tesseramento"/>
    <x v="1"/>
    <x v="2"/>
    <x v="0"/>
    <m/>
  </r>
  <r>
    <n v="231625"/>
    <x v="1"/>
    <x v="0"/>
    <x v="0"/>
    <x v="1"/>
    <x v="10"/>
    <x v="228"/>
    <x v="0"/>
    <x v="0"/>
    <s v="Tesseramento"/>
    <x v="1"/>
    <x v="5"/>
    <x v="0"/>
    <m/>
  </r>
  <r>
    <n v="239028"/>
    <x v="0"/>
    <x v="1"/>
    <x v="1"/>
    <x v="1"/>
    <x v="0"/>
    <x v="206"/>
    <x v="0"/>
    <x v="0"/>
    <s v="Tesseramento"/>
    <x v="1"/>
    <x v="3"/>
    <x v="0"/>
    <m/>
  </r>
  <r>
    <n v="239264"/>
    <x v="0"/>
    <x v="0"/>
    <x v="1"/>
    <x v="2"/>
    <x v="2"/>
    <x v="163"/>
    <x v="0"/>
    <x v="1"/>
    <s v="Tesseramento"/>
    <x v="0"/>
    <x v="3"/>
    <x v="0"/>
    <m/>
  </r>
  <r>
    <n v="239037"/>
    <x v="1"/>
    <x v="1"/>
    <x v="1"/>
    <x v="2"/>
    <x v="14"/>
    <x v="232"/>
    <x v="0"/>
    <x v="0"/>
    <s v="Tesseramento"/>
    <x v="0"/>
    <x v="5"/>
    <x v="0"/>
    <m/>
  </r>
  <r>
    <n v="179196"/>
    <x v="0"/>
    <x v="1"/>
    <x v="0"/>
    <x v="0"/>
    <x v="12"/>
    <x v="27"/>
    <x v="0"/>
    <x v="0"/>
    <s v="Tesseramento"/>
    <x v="1"/>
    <x v="0"/>
    <x v="0"/>
    <m/>
  </r>
  <r>
    <n v="239265"/>
    <x v="0"/>
    <x v="0"/>
    <x v="1"/>
    <x v="2"/>
    <x v="2"/>
    <x v="163"/>
    <x v="0"/>
    <x v="0"/>
    <s v="Tesseramento"/>
    <x v="0"/>
    <x v="3"/>
    <x v="0"/>
    <m/>
  </r>
  <r>
    <n v="239266"/>
    <x v="0"/>
    <x v="0"/>
    <x v="1"/>
    <x v="2"/>
    <x v="2"/>
    <x v="163"/>
    <x v="0"/>
    <x v="0"/>
    <s v="Tesseramento"/>
    <x v="0"/>
    <x v="3"/>
    <x v="0"/>
    <m/>
  </r>
  <r>
    <n v="239210"/>
    <x v="0"/>
    <x v="0"/>
    <x v="1"/>
    <x v="1"/>
    <x v="13"/>
    <x v="177"/>
    <x v="0"/>
    <x v="0"/>
    <s v="Tesseramento"/>
    <x v="1"/>
    <x v="3"/>
    <x v="0"/>
    <m/>
  </r>
  <r>
    <n v="239138"/>
    <x v="0"/>
    <x v="0"/>
    <x v="1"/>
    <x v="3"/>
    <x v="2"/>
    <x v="251"/>
    <x v="0"/>
    <x v="0"/>
    <s v="Tesseramento"/>
    <x v="1"/>
    <x v="1"/>
    <x v="0"/>
    <m/>
  </r>
  <r>
    <n v="82942"/>
    <x v="0"/>
    <x v="0"/>
    <x v="0"/>
    <x v="0"/>
    <x v="0"/>
    <x v="100"/>
    <x v="0"/>
    <x v="0"/>
    <s v="Tesseramento"/>
    <x v="0"/>
    <x v="1"/>
    <x v="0"/>
    <m/>
  </r>
  <r>
    <n v="175687"/>
    <x v="0"/>
    <x v="0"/>
    <x v="0"/>
    <x v="0"/>
    <x v="0"/>
    <x v="100"/>
    <x v="0"/>
    <x v="0"/>
    <s v="Tesseramento"/>
    <x v="0"/>
    <x v="0"/>
    <x v="0"/>
    <m/>
  </r>
  <r>
    <n v="165316"/>
    <x v="0"/>
    <x v="0"/>
    <x v="0"/>
    <x v="1"/>
    <x v="0"/>
    <x v="100"/>
    <x v="0"/>
    <x v="0"/>
    <s v="Tesseramento"/>
    <x v="0"/>
    <x v="0"/>
    <x v="0"/>
    <m/>
  </r>
  <r>
    <n v="4816"/>
    <x v="0"/>
    <x v="0"/>
    <x v="0"/>
    <x v="0"/>
    <x v="0"/>
    <x v="100"/>
    <x v="0"/>
    <x v="0"/>
    <s v="Tesseramento"/>
    <x v="0"/>
    <x v="0"/>
    <x v="0"/>
    <m/>
  </r>
  <r>
    <n v="239235"/>
    <x v="0"/>
    <x v="1"/>
    <x v="1"/>
    <x v="3"/>
    <x v="7"/>
    <x v="134"/>
    <x v="0"/>
    <x v="0"/>
    <s v="Tesseramento"/>
    <x v="0"/>
    <x v="1"/>
    <x v="0"/>
    <m/>
  </r>
  <r>
    <n v="239034"/>
    <x v="1"/>
    <x v="0"/>
    <x v="1"/>
    <x v="3"/>
    <x v="13"/>
    <x v="198"/>
    <x v="0"/>
    <x v="0"/>
    <s v="Tesseramento"/>
    <x v="1"/>
    <x v="5"/>
    <x v="0"/>
    <m/>
  </r>
  <r>
    <n v="239234"/>
    <x v="0"/>
    <x v="1"/>
    <x v="1"/>
    <x v="3"/>
    <x v="7"/>
    <x v="134"/>
    <x v="0"/>
    <x v="0"/>
    <s v="Tesseramento"/>
    <x v="0"/>
    <x v="1"/>
    <x v="0"/>
    <m/>
  </r>
  <r>
    <n v="118512"/>
    <x v="0"/>
    <x v="0"/>
    <x v="0"/>
    <x v="0"/>
    <x v="4"/>
    <x v="249"/>
    <x v="0"/>
    <x v="0"/>
    <s v="Tesseramento"/>
    <x v="1"/>
    <x v="0"/>
    <x v="0"/>
    <m/>
  </r>
  <r>
    <n v="239189"/>
    <x v="0"/>
    <x v="1"/>
    <x v="1"/>
    <x v="3"/>
    <x v="9"/>
    <x v="255"/>
    <x v="0"/>
    <x v="0"/>
    <s v="Tesseramento"/>
    <x v="0"/>
    <x v="1"/>
    <x v="0"/>
    <m/>
  </r>
  <r>
    <n v="12402"/>
    <x v="0"/>
    <x v="0"/>
    <x v="2"/>
    <x v="4"/>
    <x v="7"/>
    <x v="242"/>
    <x v="0"/>
    <x v="0"/>
    <s v="Tesseramento"/>
    <x v="0"/>
    <x v="0"/>
    <x v="0"/>
    <m/>
  </r>
  <r>
    <n v="239188"/>
    <x v="0"/>
    <x v="1"/>
    <x v="1"/>
    <x v="3"/>
    <x v="9"/>
    <x v="255"/>
    <x v="0"/>
    <x v="1"/>
    <s v="Tesseramento"/>
    <x v="0"/>
    <x v="3"/>
    <x v="0"/>
    <m/>
  </r>
  <r>
    <n v="70655"/>
    <x v="0"/>
    <x v="0"/>
    <x v="0"/>
    <x v="1"/>
    <x v="15"/>
    <x v="203"/>
    <x v="0"/>
    <x v="0"/>
    <s v="Tesseramento"/>
    <x v="1"/>
    <x v="3"/>
    <x v="0"/>
    <m/>
  </r>
  <r>
    <n v="148323"/>
    <x v="1"/>
    <x v="0"/>
    <x v="0"/>
    <x v="1"/>
    <x v="15"/>
    <x v="203"/>
    <x v="0"/>
    <x v="0"/>
    <s v="Tesseramento"/>
    <x v="1"/>
    <x v="2"/>
    <x v="0"/>
    <m/>
  </r>
  <r>
    <n v="148324"/>
    <x v="0"/>
    <x v="0"/>
    <x v="0"/>
    <x v="1"/>
    <x v="15"/>
    <x v="203"/>
    <x v="0"/>
    <x v="0"/>
    <s v="Tesseramento"/>
    <x v="1"/>
    <x v="1"/>
    <x v="0"/>
    <m/>
  </r>
  <r>
    <n v="239082"/>
    <x v="1"/>
    <x v="1"/>
    <x v="1"/>
    <x v="2"/>
    <x v="15"/>
    <x v="203"/>
    <x v="0"/>
    <x v="0"/>
    <s v="Tesseramento"/>
    <x v="1"/>
    <x v="7"/>
    <x v="0"/>
    <m/>
  </r>
  <r>
    <n v="14986"/>
    <x v="0"/>
    <x v="0"/>
    <x v="0"/>
    <x v="0"/>
    <x v="7"/>
    <x v="202"/>
    <x v="0"/>
    <x v="0"/>
    <s v="Tesseramento"/>
    <x v="1"/>
    <x v="4"/>
    <x v="0"/>
    <m/>
  </r>
  <r>
    <n v="239084"/>
    <x v="0"/>
    <x v="1"/>
    <x v="1"/>
    <x v="2"/>
    <x v="15"/>
    <x v="203"/>
    <x v="0"/>
    <x v="0"/>
    <s v="Tesseramento"/>
    <x v="1"/>
    <x v="0"/>
    <x v="0"/>
    <m/>
  </r>
  <r>
    <n v="41696"/>
    <x v="0"/>
    <x v="0"/>
    <x v="0"/>
    <x v="0"/>
    <x v="7"/>
    <x v="202"/>
    <x v="0"/>
    <x v="0"/>
    <s v="Tesseramento"/>
    <x v="1"/>
    <x v="0"/>
    <x v="0"/>
    <m/>
  </r>
  <r>
    <n v="4822"/>
    <x v="0"/>
    <x v="0"/>
    <x v="0"/>
    <x v="1"/>
    <x v="7"/>
    <x v="202"/>
    <x v="0"/>
    <x v="1"/>
    <s v="Tesseramento"/>
    <x v="1"/>
    <x v="0"/>
    <x v="0"/>
    <m/>
  </r>
  <r>
    <n v="239085"/>
    <x v="0"/>
    <x v="1"/>
    <x v="1"/>
    <x v="2"/>
    <x v="15"/>
    <x v="203"/>
    <x v="0"/>
    <x v="1"/>
    <s v="Tesseramento"/>
    <x v="1"/>
    <x v="1"/>
    <x v="0"/>
    <m/>
  </r>
  <r>
    <n v="239083"/>
    <x v="1"/>
    <x v="1"/>
    <x v="1"/>
    <x v="2"/>
    <x v="15"/>
    <x v="203"/>
    <x v="0"/>
    <x v="0"/>
    <s v="Tesseramento"/>
    <x v="1"/>
    <x v="5"/>
    <x v="0"/>
    <m/>
  </r>
  <r>
    <n v="232327"/>
    <x v="1"/>
    <x v="1"/>
    <x v="0"/>
    <x v="1"/>
    <x v="8"/>
    <x v="127"/>
    <x v="0"/>
    <x v="1"/>
    <s v="Tesseramento"/>
    <x v="1"/>
    <x v="2"/>
    <x v="0"/>
    <m/>
  </r>
  <r>
    <n v="162769"/>
    <x v="0"/>
    <x v="0"/>
    <x v="2"/>
    <x v="0"/>
    <x v="8"/>
    <x v="127"/>
    <x v="0"/>
    <x v="0"/>
    <s v="Tesseramento"/>
    <x v="1"/>
    <x v="0"/>
    <x v="0"/>
    <m/>
  </r>
  <r>
    <n v="211535"/>
    <x v="0"/>
    <x v="0"/>
    <x v="0"/>
    <x v="1"/>
    <x v="2"/>
    <x v="286"/>
    <x v="0"/>
    <x v="0"/>
    <s v="Tesseramento"/>
    <x v="1"/>
    <x v="4"/>
    <x v="0"/>
    <m/>
  </r>
  <r>
    <n v="211537"/>
    <x v="0"/>
    <x v="0"/>
    <x v="0"/>
    <x v="1"/>
    <x v="2"/>
    <x v="286"/>
    <x v="0"/>
    <x v="1"/>
    <s v="Tesseramento"/>
    <x v="1"/>
    <x v="4"/>
    <x v="0"/>
    <m/>
  </r>
  <r>
    <n v="4668"/>
    <x v="0"/>
    <x v="0"/>
    <x v="0"/>
    <x v="0"/>
    <x v="9"/>
    <x v="196"/>
    <x v="0"/>
    <x v="0"/>
    <s v="Tesseramento"/>
    <x v="1"/>
    <x v="0"/>
    <x v="0"/>
    <m/>
  </r>
  <r>
    <n v="239057"/>
    <x v="0"/>
    <x v="1"/>
    <x v="1"/>
    <x v="2"/>
    <x v="8"/>
    <x v="113"/>
    <x v="0"/>
    <x v="0"/>
    <s v="Tesseramento"/>
    <x v="0"/>
    <x v="0"/>
    <x v="0"/>
    <m/>
  </r>
  <r>
    <n v="158090"/>
    <x v="0"/>
    <x v="0"/>
    <x v="0"/>
    <x v="0"/>
    <x v="2"/>
    <x v="286"/>
    <x v="0"/>
    <x v="0"/>
    <s v="Tesseramento"/>
    <x v="1"/>
    <x v="1"/>
    <x v="0"/>
    <m/>
  </r>
  <r>
    <n v="239114"/>
    <x v="0"/>
    <x v="0"/>
    <x v="1"/>
    <x v="1"/>
    <x v="11"/>
    <x v="186"/>
    <x v="0"/>
    <x v="0"/>
    <s v="Tesseramento"/>
    <x v="0"/>
    <x v="0"/>
    <x v="0"/>
    <m/>
  </r>
  <r>
    <n v="239232"/>
    <x v="0"/>
    <x v="0"/>
    <x v="1"/>
    <x v="0"/>
    <x v="15"/>
    <x v="72"/>
    <x v="0"/>
    <x v="0"/>
    <s v="Tesseramento"/>
    <x v="1"/>
    <x v="0"/>
    <x v="0"/>
    <m/>
  </r>
  <r>
    <n v="131621"/>
    <x v="0"/>
    <x v="0"/>
    <x v="0"/>
    <x v="0"/>
    <x v="7"/>
    <x v="137"/>
    <x v="0"/>
    <x v="0"/>
    <s v="Tesseramento"/>
    <x v="3"/>
    <x v="0"/>
    <x v="0"/>
    <m/>
  </r>
  <r>
    <n v="40441"/>
    <x v="0"/>
    <x v="0"/>
    <x v="0"/>
    <x v="0"/>
    <x v="4"/>
    <x v="283"/>
    <x v="0"/>
    <x v="0"/>
    <s v="Tesseramento"/>
    <x v="1"/>
    <x v="0"/>
    <x v="0"/>
    <m/>
  </r>
  <r>
    <n v="40437"/>
    <x v="0"/>
    <x v="0"/>
    <x v="0"/>
    <x v="0"/>
    <x v="4"/>
    <x v="283"/>
    <x v="0"/>
    <x v="0"/>
    <s v="Tesseramento"/>
    <x v="1"/>
    <x v="4"/>
    <x v="0"/>
    <m/>
  </r>
  <r>
    <n v="239134"/>
    <x v="0"/>
    <x v="1"/>
    <x v="1"/>
    <x v="2"/>
    <x v="7"/>
    <x v="69"/>
    <x v="0"/>
    <x v="0"/>
    <s v="Tesseramento"/>
    <x v="1"/>
    <x v="1"/>
    <x v="0"/>
    <m/>
  </r>
  <r>
    <n v="239133"/>
    <x v="0"/>
    <x v="0"/>
    <x v="1"/>
    <x v="1"/>
    <x v="7"/>
    <x v="69"/>
    <x v="0"/>
    <x v="1"/>
    <s v="Tesseramento"/>
    <x v="1"/>
    <x v="1"/>
    <x v="0"/>
    <m/>
  </r>
  <r>
    <n v="239078"/>
    <x v="0"/>
    <x v="1"/>
    <x v="1"/>
    <x v="2"/>
    <x v="4"/>
    <x v="88"/>
    <x v="0"/>
    <x v="0"/>
    <s v="Tesseramento"/>
    <x v="1"/>
    <x v="0"/>
    <x v="0"/>
    <m/>
  </r>
  <r>
    <n v="15950"/>
    <x v="0"/>
    <x v="0"/>
    <x v="2"/>
    <x v="0"/>
    <x v="1"/>
    <x v="60"/>
    <x v="0"/>
    <x v="0"/>
    <s v="Tesseramento"/>
    <x v="0"/>
    <x v="3"/>
    <x v="0"/>
    <m/>
  </r>
  <r>
    <n v="233355"/>
    <x v="1"/>
    <x v="1"/>
    <x v="0"/>
    <x v="2"/>
    <x v="1"/>
    <x v="138"/>
    <x v="0"/>
    <x v="1"/>
    <s v="Tesseramento"/>
    <x v="1"/>
    <x v="5"/>
    <x v="1"/>
    <m/>
  </r>
  <r>
    <n v="239144"/>
    <x v="1"/>
    <x v="1"/>
    <x v="1"/>
    <x v="3"/>
    <x v="11"/>
    <x v="143"/>
    <x v="0"/>
    <x v="1"/>
    <s v="Tesseramento"/>
    <x v="1"/>
    <x v="2"/>
    <x v="0"/>
    <m/>
  </r>
  <r>
    <n v="239060"/>
    <x v="0"/>
    <x v="0"/>
    <x v="1"/>
    <x v="2"/>
    <x v="11"/>
    <x v="327"/>
    <x v="0"/>
    <x v="0"/>
    <s v="Tesseramento"/>
    <x v="0"/>
    <x v="4"/>
    <x v="0"/>
    <m/>
  </r>
  <r>
    <n v="239145"/>
    <x v="0"/>
    <x v="1"/>
    <x v="1"/>
    <x v="0"/>
    <x v="11"/>
    <x v="143"/>
    <x v="0"/>
    <x v="0"/>
    <s v="Tesseramento"/>
    <x v="1"/>
    <x v="1"/>
    <x v="0"/>
    <m/>
  </r>
  <r>
    <n v="239243"/>
    <x v="0"/>
    <x v="1"/>
    <x v="1"/>
    <x v="3"/>
    <x v="12"/>
    <x v="254"/>
    <x v="0"/>
    <x v="0"/>
    <s v="Tesseramento"/>
    <x v="0"/>
    <x v="0"/>
    <x v="0"/>
    <m/>
  </r>
  <r>
    <n v="230631"/>
    <x v="0"/>
    <x v="1"/>
    <x v="0"/>
    <x v="3"/>
    <x v="9"/>
    <x v="196"/>
    <x v="0"/>
    <x v="0"/>
    <s v="Tesseramento"/>
    <x v="1"/>
    <x v="0"/>
    <x v="0"/>
    <m/>
  </r>
  <r>
    <n v="220277"/>
    <x v="1"/>
    <x v="0"/>
    <x v="0"/>
    <x v="0"/>
    <x v="14"/>
    <x v="129"/>
    <x v="0"/>
    <x v="0"/>
    <s v="Tesseramento"/>
    <x v="1"/>
    <x v="7"/>
    <x v="0"/>
    <m/>
  </r>
  <r>
    <n v="207819"/>
    <x v="0"/>
    <x v="0"/>
    <x v="0"/>
    <x v="0"/>
    <x v="10"/>
    <x v="266"/>
    <x v="0"/>
    <x v="0"/>
    <s v="Tesseramento"/>
    <x v="1"/>
    <x v="0"/>
    <x v="0"/>
    <m/>
  </r>
  <r>
    <n v="161219"/>
    <x v="1"/>
    <x v="0"/>
    <x v="0"/>
    <x v="0"/>
    <x v="2"/>
    <x v="251"/>
    <x v="0"/>
    <x v="1"/>
    <s v="Tesseramento"/>
    <x v="1"/>
    <x v="7"/>
    <x v="0"/>
    <m/>
  </r>
  <r>
    <n v="223993"/>
    <x v="1"/>
    <x v="0"/>
    <x v="0"/>
    <x v="3"/>
    <x v="2"/>
    <x v="251"/>
    <x v="0"/>
    <x v="1"/>
    <s v="Tesseramento"/>
    <x v="1"/>
    <x v="5"/>
    <x v="0"/>
    <m/>
  </r>
  <r>
    <n v="224146"/>
    <x v="0"/>
    <x v="0"/>
    <x v="0"/>
    <x v="0"/>
    <x v="2"/>
    <x v="286"/>
    <x v="0"/>
    <x v="0"/>
    <s v="Tesseramento"/>
    <x v="1"/>
    <x v="0"/>
    <x v="0"/>
    <m/>
  </r>
  <r>
    <n v="146489"/>
    <x v="0"/>
    <x v="0"/>
    <x v="2"/>
    <x v="1"/>
    <x v="2"/>
    <x v="158"/>
    <x v="0"/>
    <x v="1"/>
    <s v="Tesseramento"/>
    <x v="0"/>
    <x v="3"/>
    <x v="0"/>
    <m/>
  </r>
  <r>
    <n v="239813"/>
    <x v="1"/>
    <x v="1"/>
    <x v="1"/>
    <x v="2"/>
    <x v="0"/>
    <x v="96"/>
    <x v="0"/>
    <x v="0"/>
    <s v="Tesseramento"/>
    <x v="0"/>
    <x v="6"/>
    <x v="0"/>
    <m/>
  </r>
  <r>
    <n v="65551"/>
    <x v="0"/>
    <x v="0"/>
    <x v="0"/>
    <x v="4"/>
    <x v="7"/>
    <x v="274"/>
    <x v="0"/>
    <x v="0"/>
    <s v="Tesseramento"/>
    <x v="0"/>
    <x v="0"/>
    <x v="0"/>
    <m/>
  </r>
  <r>
    <n v="239071"/>
    <x v="0"/>
    <x v="0"/>
    <x v="1"/>
    <x v="1"/>
    <x v="12"/>
    <x v="133"/>
    <x v="0"/>
    <x v="0"/>
    <s v="Tesseramento"/>
    <x v="0"/>
    <x v="3"/>
    <x v="0"/>
    <m/>
  </r>
  <r>
    <n v="82969"/>
    <x v="0"/>
    <x v="0"/>
    <x v="0"/>
    <x v="4"/>
    <x v="12"/>
    <x v="133"/>
    <x v="0"/>
    <x v="0"/>
    <s v="Tesseramento"/>
    <x v="0"/>
    <x v="3"/>
    <x v="0"/>
    <m/>
  </r>
  <r>
    <n v="159299"/>
    <x v="0"/>
    <x v="0"/>
    <x v="0"/>
    <x v="3"/>
    <x v="10"/>
    <x v="341"/>
    <x v="0"/>
    <x v="0"/>
    <s v="Tesseramento"/>
    <x v="0"/>
    <x v="0"/>
    <x v="0"/>
    <m/>
  </r>
  <r>
    <n v="129755"/>
    <x v="0"/>
    <x v="0"/>
    <x v="0"/>
    <x v="0"/>
    <x v="7"/>
    <x v="242"/>
    <x v="0"/>
    <x v="0"/>
    <s v="Tesseramento"/>
    <x v="0"/>
    <x v="0"/>
    <x v="0"/>
    <m/>
  </r>
  <r>
    <n v="135487"/>
    <x v="0"/>
    <x v="0"/>
    <x v="0"/>
    <x v="0"/>
    <x v="7"/>
    <x v="242"/>
    <x v="0"/>
    <x v="0"/>
    <s v="Tesseramento"/>
    <x v="0"/>
    <x v="0"/>
    <x v="0"/>
    <m/>
  </r>
  <r>
    <n v="231013"/>
    <x v="0"/>
    <x v="0"/>
    <x v="0"/>
    <x v="1"/>
    <x v="10"/>
    <x v="228"/>
    <x v="0"/>
    <x v="0"/>
    <s v="Tesseramento"/>
    <x v="1"/>
    <x v="1"/>
    <x v="0"/>
    <m/>
  </r>
  <r>
    <n v="46846"/>
    <x v="0"/>
    <x v="0"/>
    <x v="0"/>
    <x v="4"/>
    <x v="7"/>
    <x v="35"/>
    <x v="0"/>
    <x v="0"/>
    <s v="Tesseramento"/>
    <x v="1"/>
    <x v="0"/>
    <x v="0"/>
    <m/>
  </r>
  <r>
    <n v="230456"/>
    <x v="1"/>
    <x v="1"/>
    <x v="0"/>
    <x v="2"/>
    <x v="7"/>
    <x v="35"/>
    <x v="0"/>
    <x v="1"/>
    <s v="Tesseramento"/>
    <x v="1"/>
    <x v="5"/>
    <x v="0"/>
    <m/>
  </r>
  <r>
    <n v="199474"/>
    <x v="1"/>
    <x v="1"/>
    <x v="0"/>
    <x v="2"/>
    <x v="7"/>
    <x v="35"/>
    <x v="0"/>
    <x v="0"/>
    <s v="Tesseramento"/>
    <x v="1"/>
    <x v="5"/>
    <x v="0"/>
    <m/>
  </r>
  <r>
    <n v="71185"/>
    <x v="0"/>
    <x v="1"/>
    <x v="0"/>
    <x v="4"/>
    <x v="7"/>
    <x v="35"/>
    <x v="0"/>
    <x v="1"/>
    <s v="Tesseramento"/>
    <x v="1"/>
    <x v="0"/>
    <x v="0"/>
    <m/>
  </r>
  <r>
    <n v="25734"/>
    <x v="0"/>
    <x v="0"/>
    <x v="2"/>
    <x v="0"/>
    <x v="7"/>
    <x v="35"/>
    <x v="0"/>
    <x v="0"/>
    <s v="Tesseramento"/>
    <x v="1"/>
    <x v="0"/>
    <x v="0"/>
    <m/>
  </r>
  <r>
    <n v="32621"/>
    <x v="0"/>
    <x v="1"/>
    <x v="0"/>
    <x v="0"/>
    <x v="7"/>
    <x v="35"/>
    <x v="0"/>
    <x v="0"/>
    <s v="Tesseramento"/>
    <x v="1"/>
    <x v="0"/>
    <x v="0"/>
    <m/>
  </r>
  <r>
    <n v="239169"/>
    <x v="0"/>
    <x v="1"/>
    <x v="1"/>
    <x v="0"/>
    <x v="2"/>
    <x v="332"/>
    <x v="0"/>
    <x v="0"/>
    <s v="Tesseramento"/>
    <x v="1"/>
    <x v="1"/>
    <x v="0"/>
    <m/>
  </r>
  <r>
    <n v="239077"/>
    <x v="0"/>
    <x v="0"/>
    <x v="1"/>
    <x v="1"/>
    <x v="7"/>
    <x v="78"/>
    <x v="0"/>
    <x v="0"/>
    <s v="Tesseramento"/>
    <x v="0"/>
    <x v="0"/>
    <x v="0"/>
    <m/>
  </r>
  <r>
    <n v="239076"/>
    <x v="0"/>
    <x v="0"/>
    <x v="1"/>
    <x v="1"/>
    <x v="7"/>
    <x v="78"/>
    <x v="0"/>
    <x v="0"/>
    <s v="Tesseramento"/>
    <x v="0"/>
    <x v="0"/>
    <x v="0"/>
    <m/>
  </r>
  <r>
    <n v="190312"/>
    <x v="0"/>
    <x v="0"/>
    <x v="0"/>
    <x v="0"/>
    <x v="2"/>
    <x v="172"/>
    <x v="0"/>
    <x v="0"/>
    <s v="Tesseramento"/>
    <x v="1"/>
    <x v="1"/>
    <x v="0"/>
    <m/>
  </r>
  <r>
    <n v="239075"/>
    <x v="0"/>
    <x v="0"/>
    <x v="1"/>
    <x v="1"/>
    <x v="7"/>
    <x v="78"/>
    <x v="0"/>
    <x v="1"/>
    <s v="Tesseramento"/>
    <x v="0"/>
    <x v="3"/>
    <x v="0"/>
    <m/>
  </r>
  <r>
    <n v="239074"/>
    <x v="0"/>
    <x v="0"/>
    <x v="1"/>
    <x v="1"/>
    <x v="7"/>
    <x v="78"/>
    <x v="0"/>
    <x v="0"/>
    <s v="Tesseramento"/>
    <x v="0"/>
    <x v="0"/>
    <x v="0"/>
    <m/>
  </r>
  <r>
    <n v="31540"/>
    <x v="0"/>
    <x v="0"/>
    <x v="0"/>
    <x v="0"/>
    <x v="11"/>
    <x v="142"/>
    <x v="0"/>
    <x v="0"/>
    <s v="Tesseramento"/>
    <x v="1"/>
    <x v="4"/>
    <x v="0"/>
    <m/>
  </r>
  <r>
    <n v="210807"/>
    <x v="1"/>
    <x v="1"/>
    <x v="0"/>
    <x v="0"/>
    <x v="13"/>
    <x v="369"/>
    <x v="0"/>
    <x v="0"/>
    <s v="Tesseramento"/>
    <x v="1"/>
    <x v="2"/>
    <x v="0"/>
    <m/>
  </r>
  <r>
    <n v="230352"/>
    <x v="0"/>
    <x v="1"/>
    <x v="0"/>
    <x v="0"/>
    <x v="1"/>
    <x v="20"/>
    <x v="0"/>
    <x v="0"/>
    <s v="Tesseramento"/>
    <x v="0"/>
    <x v="0"/>
    <x v="0"/>
    <m/>
  </r>
  <r>
    <n v="239148"/>
    <x v="0"/>
    <x v="0"/>
    <x v="1"/>
    <x v="2"/>
    <x v="11"/>
    <x v="142"/>
    <x v="0"/>
    <x v="0"/>
    <s v="Tesseramento"/>
    <x v="1"/>
    <x v="1"/>
    <x v="0"/>
    <m/>
  </r>
  <r>
    <n v="224357"/>
    <x v="0"/>
    <x v="0"/>
    <x v="0"/>
    <x v="1"/>
    <x v="7"/>
    <x v="301"/>
    <x v="0"/>
    <x v="0"/>
    <s v="Tesseramento"/>
    <x v="1"/>
    <x v="1"/>
    <x v="0"/>
    <m/>
  </r>
  <r>
    <n v="224358"/>
    <x v="0"/>
    <x v="0"/>
    <x v="0"/>
    <x v="0"/>
    <x v="7"/>
    <x v="301"/>
    <x v="0"/>
    <x v="0"/>
    <s v="Tesseramento"/>
    <x v="1"/>
    <x v="3"/>
    <x v="0"/>
    <m/>
  </r>
  <r>
    <n v="31517"/>
    <x v="0"/>
    <x v="0"/>
    <x v="0"/>
    <x v="0"/>
    <x v="7"/>
    <x v="109"/>
    <x v="0"/>
    <x v="0"/>
    <s v="Tesseramento"/>
    <x v="1"/>
    <x v="4"/>
    <x v="0"/>
    <m/>
  </r>
  <r>
    <n v="172853"/>
    <x v="1"/>
    <x v="0"/>
    <x v="0"/>
    <x v="0"/>
    <x v="7"/>
    <x v="109"/>
    <x v="0"/>
    <x v="0"/>
    <s v="Tesseramento"/>
    <x v="1"/>
    <x v="7"/>
    <x v="0"/>
    <m/>
  </r>
  <r>
    <n v="198479"/>
    <x v="1"/>
    <x v="0"/>
    <x v="2"/>
    <x v="2"/>
    <x v="7"/>
    <x v="109"/>
    <x v="0"/>
    <x v="0"/>
    <s v="Tesseramento"/>
    <x v="1"/>
    <x v="5"/>
    <x v="0"/>
    <m/>
  </r>
  <r>
    <n v="41250"/>
    <x v="0"/>
    <x v="1"/>
    <x v="2"/>
    <x v="4"/>
    <x v="4"/>
    <x v="124"/>
    <x v="0"/>
    <x v="0"/>
    <s v="Tesseramento"/>
    <x v="1"/>
    <x v="0"/>
    <x v="0"/>
    <m/>
  </r>
  <r>
    <n v="239154"/>
    <x v="0"/>
    <x v="1"/>
    <x v="1"/>
    <x v="2"/>
    <x v="11"/>
    <x v="174"/>
    <x v="0"/>
    <x v="0"/>
    <s v="Tesseramento"/>
    <x v="3"/>
    <x v="1"/>
    <x v="0"/>
    <m/>
  </r>
  <r>
    <n v="239153"/>
    <x v="0"/>
    <x v="1"/>
    <x v="1"/>
    <x v="2"/>
    <x v="11"/>
    <x v="174"/>
    <x v="0"/>
    <x v="1"/>
    <s v="Tesseramento"/>
    <x v="3"/>
    <x v="1"/>
    <x v="0"/>
    <m/>
  </r>
  <r>
    <n v="239574"/>
    <x v="0"/>
    <x v="0"/>
    <x v="1"/>
    <x v="2"/>
    <x v="2"/>
    <x v="5"/>
    <x v="0"/>
    <x v="0"/>
    <s v="Tesseramento"/>
    <x v="1"/>
    <x v="3"/>
    <x v="0"/>
    <m/>
  </r>
  <r>
    <n v="43417"/>
    <x v="0"/>
    <x v="1"/>
    <x v="2"/>
    <x v="4"/>
    <x v="2"/>
    <x v="5"/>
    <x v="0"/>
    <x v="0"/>
    <s v="Tesseramento"/>
    <x v="1"/>
    <x v="0"/>
    <x v="0"/>
    <m/>
  </r>
  <r>
    <n v="239158"/>
    <x v="0"/>
    <x v="0"/>
    <x v="1"/>
    <x v="2"/>
    <x v="10"/>
    <x v="63"/>
    <x v="0"/>
    <x v="0"/>
    <s v="Tesseramento"/>
    <x v="0"/>
    <x v="0"/>
    <x v="0"/>
    <m/>
  </r>
  <r>
    <n v="67230"/>
    <x v="0"/>
    <x v="0"/>
    <x v="2"/>
    <x v="0"/>
    <x v="10"/>
    <x v="63"/>
    <x v="0"/>
    <x v="0"/>
    <s v="Tesseramento"/>
    <x v="0"/>
    <x v="0"/>
    <x v="0"/>
    <m/>
  </r>
  <r>
    <n v="115165"/>
    <x v="0"/>
    <x v="0"/>
    <x v="0"/>
    <x v="0"/>
    <x v="11"/>
    <x v="142"/>
    <x v="0"/>
    <x v="0"/>
    <s v="Tesseramento"/>
    <x v="1"/>
    <x v="0"/>
    <x v="0"/>
    <m/>
  </r>
  <r>
    <n v="239390"/>
    <x v="0"/>
    <x v="0"/>
    <x v="1"/>
    <x v="2"/>
    <x v="11"/>
    <x v="94"/>
    <x v="0"/>
    <x v="0"/>
    <s v="Tesseramento"/>
    <x v="1"/>
    <x v="0"/>
    <x v="0"/>
    <m/>
  </r>
  <r>
    <n v="239190"/>
    <x v="0"/>
    <x v="0"/>
    <x v="1"/>
    <x v="2"/>
    <x v="4"/>
    <x v="40"/>
    <x v="0"/>
    <x v="0"/>
    <s v="Tesseramento"/>
    <x v="1"/>
    <x v="1"/>
    <x v="0"/>
    <m/>
  </r>
  <r>
    <n v="8324"/>
    <x v="0"/>
    <x v="1"/>
    <x v="0"/>
    <x v="0"/>
    <x v="7"/>
    <x v="282"/>
    <x v="0"/>
    <x v="0"/>
    <s v="Tesseramento"/>
    <x v="0"/>
    <x v="0"/>
    <x v="0"/>
    <m/>
  </r>
  <r>
    <n v="208503"/>
    <x v="1"/>
    <x v="0"/>
    <x v="2"/>
    <x v="1"/>
    <x v="10"/>
    <x v="194"/>
    <x v="0"/>
    <x v="1"/>
    <s v="Tesseramento"/>
    <x v="1"/>
    <x v="7"/>
    <x v="0"/>
    <m/>
  </r>
  <r>
    <n v="186828"/>
    <x v="0"/>
    <x v="0"/>
    <x v="0"/>
    <x v="0"/>
    <x v="10"/>
    <x v="194"/>
    <x v="0"/>
    <x v="0"/>
    <s v="Tesseramento"/>
    <x v="1"/>
    <x v="1"/>
    <x v="0"/>
    <m/>
  </r>
  <r>
    <n v="187711"/>
    <x v="0"/>
    <x v="1"/>
    <x v="2"/>
    <x v="0"/>
    <x v="2"/>
    <x v="208"/>
    <x v="0"/>
    <x v="0"/>
    <s v="Tesseramento"/>
    <x v="0"/>
    <x v="1"/>
    <x v="0"/>
    <m/>
  </r>
  <r>
    <n v="220608"/>
    <x v="0"/>
    <x v="1"/>
    <x v="0"/>
    <x v="1"/>
    <x v="4"/>
    <x v="116"/>
    <x v="0"/>
    <x v="0"/>
    <s v="Tesseramento"/>
    <x v="1"/>
    <x v="3"/>
    <x v="0"/>
    <m/>
  </r>
  <r>
    <n v="44427"/>
    <x v="0"/>
    <x v="2"/>
    <x v="0"/>
    <x v="4"/>
    <x v="7"/>
    <x v="225"/>
    <x v="1"/>
    <x v="0"/>
    <s v="Tesseramento"/>
    <x v="0"/>
    <x v="8"/>
    <x v="0"/>
    <m/>
  </r>
  <r>
    <n v="239100"/>
    <x v="0"/>
    <x v="1"/>
    <x v="1"/>
    <x v="2"/>
    <x v="2"/>
    <x v="208"/>
    <x v="0"/>
    <x v="0"/>
    <s v="Tesseramento"/>
    <x v="0"/>
    <x v="0"/>
    <x v="0"/>
    <m/>
  </r>
  <r>
    <n v="239230"/>
    <x v="0"/>
    <x v="1"/>
    <x v="1"/>
    <x v="4"/>
    <x v="7"/>
    <x v="282"/>
    <x v="0"/>
    <x v="0"/>
    <s v="Tesseramento"/>
    <x v="0"/>
    <x v="3"/>
    <x v="0"/>
    <m/>
  </r>
  <r>
    <n v="152099"/>
    <x v="0"/>
    <x v="0"/>
    <x v="0"/>
    <x v="0"/>
    <x v="8"/>
    <x v="92"/>
    <x v="0"/>
    <x v="0"/>
    <s v="Tesseramento"/>
    <x v="1"/>
    <x v="3"/>
    <x v="0"/>
    <m/>
  </r>
  <r>
    <n v="239137"/>
    <x v="1"/>
    <x v="0"/>
    <x v="1"/>
    <x v="2"/>
    <x v="2"/>
    <x v="251"/>
    <x v="0"/>
    <x v="1"/>
    <s v="Tesseramento"/>
    <x v="1"/>
    <x v="6"/>
    <x v="0"/>
    <m/>
  </r>
  <r>
    <n v="239293"/>
    <x v="0"/>
    <x v="0"/>
    <x v="1"/>
    <x v="1"/>
    <x v="1"/>
    <x v="20"/>
    <x v="0"/>
    <x v="0"/>
    <s v="Tesseramento"/>
    <x v="0"/>
    <x v="0"/>
    <x v="0"/>
    <m/>
  </r>
  <r>
    <n v="51796"/>
    <x v="0"/>
    <x v="0"/>
    <x v="2"/>
    <x v="4"/>
    <x v="2"/>
    <x v="313"/>
    <x v="0"/>
    <x v="0"/>
    <s v="Tesseramento"/>
    <x v="1"/>
    <x v="3"/>
    <x v="0"/>
    <m/>
  </r>
  <r>
    <n v="190702"/>
    <x v="0"/>
    <x v="1"/>
    <x v="2"/>
    <x v="2"/>
    <x v="8"/>
    <x v="17"/>
    <x v="0"/>
    <x v="0"/>
    <s v="Tesseramento"/>
    <x v="1"/>
    <x v="3"/>
    <x v="0"/>
    <m/>
  </r>
  <r>
    <n v="239141"/>
    <x v="0"/>
    <x v="0"/>
    <x v="1"/>
    <x v="2"/>
    <x v="2"/>
    <x v="71"/>
    <x v="0"/>
    <x v="1"/>
    <s v="Tesseramento"/>
    <x v="1"/>
    <x v="0"/>
    <x v="0"/>
    <m/>
  </r>
  <r>
    <n v="239371"/>
    <x v="1"/>
    <x v="1"/>
    <x v="1"/>
    <x v="2"/>
    <x v="4"/>
    <x v="151"/>
    <x v="0"/>
    <x v="0"/>
    <s v="Tesseramento"/>
    <x v="1"/>
    <x v="5"/>
    <x v="0"/>
    <m/>
  </r>
  <r>
    <n v="149275"/>
    <x v="0"/>
    <x v="0"/>
    <x v="0"/>
    <x v="0"/>
    <x v="8"/>
    <x v="62"/>
    <x v="0"/>
    <x v="0"/>
    <s v="Tesseramento"/>
    <x v="1"/>
    <x v="0"/>
    <x v="0"/>
    <m/>
  </r>
  <r>
    <n v="125628"/>
    <x v="0"/>
    <x v="0"/>
    <x v="0"/>
    <x v="0"/>
    <x v="2"/>
    <x v="36"/>
    <x v="0"/>
    <x v="0"/>
    <s v="Tesseramento"/>
    <x v="1"/>
    <x v="0"/>
    <x v="0"/>
    <m/>
  </r>
  <r>
    <n v="104473"/>
    <x v="0"/>
    <x v="0"/>
    <x v="0"/>
    <x v="4"/>
    <x v="9"/>
    <x v="196"/>
    <x v="0"/>
    <x v="0"/>
    <s v="Tesseramento"/>
    <x v="1"/>
    <x v="3"/>
    <x v="0"/>
    <m/>
  </r>
  <r>
    <n v="54764"/>
    <x v="0"/>
    <x v="0"/>
    <x v="0"/>
    <x v="0"/>
    <x v="7"/>
    <x v="241"/>
    <x v="0"/>
    <x v="0"/>
    <s v="Tesseramento"/>
    <x v="0"/>
    <x v="0"/>
    <x v="0"/>
    <m/>
  </r>
  <r>
    <n v="239445"/>
    <x v="0"/>
    <x v="0"/>
    <x v="1"/>
    <x v="2"/>
    <x v="1"/>
    <x v="319"/>
    <x v="0"/>
    <x v="0"/>
    <s v="Tesseramento"/>
    <x v="1"/>
    <x v="4"/>
    <x v="0"/>
    <m/>
  </r>
  <r>
    <n v="239443"/>
    <x v="0"/>
    <x v="0"/>
    <x v="1"/>
    <x v="2"/>
    <x v="1"/>
    <x v="319"/>
    <x v="0"/>
    <x v="1"/>
    <s v="Tesseramento"/>
    <x v="1"/>
    <x v="4"/>
    <x v="0"/>
    <m/>
  </r>
  <r>
    <n v="239139"/>
    <x v="0"/>
    <x v="1"/>
    <x v="1"/>
    <x v="3"/>
    <x v="4"/>
    <x v="47"/>
    <x v="0"/>
    <x v="0"/>
    <s v="Tesseramento"/>
    <x v="0"/>
    <x v="0"/>
    <x v="0"/>
    <m/>
  </r>
  <r>
    <n v="239539"/>
    <x v="0"/>
    <x v="1"/>
    <x v="1"/>
    <x v="2"/>
    <x v="8"/>
    <x v="46"/>
    <x v="0"/>
    <x v="0"/>
    <s v="Tesseramento"/>
    <x v="0"/>
    <x v="1"/>
    <x v="0"/>
    <m/>
  </r>
  <r>
    <n v="239414"/>
    <x v="0"/>
    <x v="1"/>
    <x v="1"/>
    <x v="1"/>
    <x v="4"/>
    <x v="291"/>
    <x v="0"/>
    <x v="0"/>
    <s v="Tesseramento"/>
    <x v="1"/>
    <x v="0"/>
    <x v="0"/>
    <m/>
  </r>
  <r>
    <n v="124897"/>
    <x v="0"/>
    <x v="1"/>
    <x v="2"/>
    <x v="4"/>
    <x v="2"/>
    <x v="313"/>
    <x v="0"/>
    <x v="0"/>
    <s v="Tesseramento"/>
    <x v="1"/>
    <x v="1"/>
    <x v="0"/>
    <m/>
  </r>
  <r>
    <n v="212256"/>
    <x v="1"/>
    <x v="0"/>
    <x v="0"/>
    <x v="2"/>
    <x v="4"/>
    <x v="119"/>
    <x v="0"/>
    <x v="0"/>
    <s v="Tesseramento"/>
    <x v="1"/>
    <x v="5"/>
    <x v="0"/>
    <m/>
  </r>
  <r>
    <n v="124289"/>
    <x v="1"/>
    <x v="0"/>
    <x v="0"/>
    <x v="1"/>
    <x v="11"/>
    <x v="142"/>
    <x v="0"/>
    <x v="0"/>
    <s v="Tesseramento"/>
    <x v="1"/>
    <x v="2"/>
    <x v="0"/>
    <m/>
  </r>
  <r>
    <n v="239252"/>
    <x v="0"/>
    <x v="0"/>
    <x v="1"/>
    <x v="0"/>
    <x v="7"/>
    <x v="33"/>
    <x v="0"/>
    <x v="0"/>
    <s v="Tesseramento"/>
    <x v="1"/>
    <x v="0"/>
    <x v="0"/>
    <m/>
  </r>
  <r>
    <n v="239136"/>
    <x v="0"/>
    <x v="0"/>
    <x v="1"/>
    <x v="3"/>
    <x v="7"/>
    <x v="210"/>
    <x v="0"/>
    <x v="0"/>
    <s v="Tesseramento"/>
    <x v="0"/>
    <x v="0"/>
    <x v="0"/>
    <m/>
  </r>
  <r>
    <n v="41294"/>
    <x v="0"/>
    <x v="0"/>
    <x v="0"/>
    <x v="0"/>
    <x v="11"/>
    <x v="189"/>
    <x v="0"/>
    <x v="0"/>
    <s v="Tesseramento"/>
    <x v="1"/>
    <x v="4"/>
    <x v="0"/>
    <m/>
  </r>
  <r>
    <n v="341"/>
    <x v="0"/>
    <x v="0"/>
    <x v="2"/>
    <x v="4"/>
    <x v="12"/>
    <x v="323"/>
    <x v="0"/>
    <x v="0"/>
    <s v="Tesseramento"/>
    <x v="1"/>
    <x v="0"/>
    <x v="0"/>
    <m/>
  </r>
  <r>
    <n v="239186"/>
    <x v="0"/>
    <x v="1"/>
    <x v="1"/>
    <x v="2"/>
    <x v="7"/>
    <x v="168"/>
    <x v="0"/>
    <x v="0"/>
    <s v="Tesseramento"/>
    <x v="1"/>
    <x v="3"/>
    <x v="0"/>
    <m/>
  </r>
  <r>
    <n v="86628"/>
    <x v="0"/>
    <x v="0"/>
    <x v="0"/>
    <x v="0"/>
    <x v="7"/>
    <x v="168"/>
    <x v="0"/>
    <x v="0"/>
    <s v="Tesseramento"/>
    <x v="1"/>
    <x v="4"/>
    <x v="0"/>
    <m/>
  </r>
  <r>
    <n v="29527"/>
    <x v="0"/>
    <x v="0"/>
    <x v="0"/>
    <x v="0"/>
    <x v="4"/>
    <x v="271"/>
    <x v="0"/>
    <x v="0"/>
    <s v="Tesseramento"/>
    <x v="1"/>
    <x v="4"/>
    <x v="0"/>
    <m/>
  </r>
  <r>
    <n v="239231"/>
    <x v="0"/>
    <x v="1"/>
    <x v="1"/>
    <x v="2"/>
    <x v="8"/>
    <x v="390"/>
    <x v="0"/>
    <x v="0"/>
    <s v="Tesseramento"/>
    <x v="0"/>
    <x v="1"/>
    <x v="0"/>
    <m/>
  </r>
  <r>
    <n v="193334"/>
    <x v="0"/>
    <x v="0"/>
    <x v="0"/>
    <x v="0"/>
    <x v="11"/>
    <x v="142"/>
    <x v="0"/>
    <x v="0"/>
    <s v="Tesseramento"/>
    <x v="1"/>
    <x v="0"/>
    <x v="0"/>
    <m/>
  </r>
  <r>
    <n v="233227"/>
    <x v="0"/>
    <x v="0"/>
    <x v="0"/>
    <x v="2"/>
    <x v="2"/>
    <x v="71"/>
    <x v="0"/>
    <x v="0"/>
    <s v="Tesseramento"/>
    <x v="1"/>
    <x v="0"/>
    <x v="0"/>
    <m/>
  </r>
  <r>
    <n v="239320"/>
    <x v="0"/>
    <x v="0"/>
    <x v="1"/>
    <x v="2"/>
    <x v="4"/>
    <x v="110"/>
    <x v="0"/>
    <x v="1"/>
    <s v="Tesseramento"/>
    <x v="1"/>
    <x v="0"/>
    <x v="0"/>
    <m/>
  </r>
  <r>
    <n v="22975"/>
    <x v="0"/>
    <x v="0"/>
    <x v="0"/>
    <x v="0"/>
    <x v="2"/>
    <x v="251"/>
    <x v="0"/>
    <x v="1"/>
    <s v="Tesseramento"/>
    <x v="1"/>
    <x v="4"/>
    <x v="0"/>
    <m/>
  </r>
  <r>
    <n v="37245"/>
    <x v="0"/>
    <x v="2"/>
    <x v="0"/>
    <x v="0"/>
    <x v="7"/>
    <x v="225"/>
    <x v="1"/>
    <x v="0"/>
    <s v="Tesseramento"/>
    <x v="0"/>
    <x v="8"/>
    <x v="0"/>
    <m/>
  </r>
  <r>
    <n v="28491"/>
    <x v="0"/>
    <x v="0"/>
    <x v="0"/>
    <x v="0"/>
    <x v="2"/>
    <x v="251"/>
    <x v="0"/>
    <x v="0"/>
    <s v="Tesseramento"/>
    <x v="1"/>
    <x v="4"/>
    <x v="0"/>
    <m/>
  </r>
  <r>
    <n v="174352"/>
    <x v="0"/>
    <x v="0"/>
    <x v="0"/>
    <x v="1"/>
    <x v="2"/>
    <x v="251"/>
    <x v="0"/>
    <x v="0"/>
    <s v="Tesseramento"/>
    <x v="1"/>
    <x v="1"/>
    <x v="0"/>
    <m/>
  </r>
  <r>
    <n v="159260"/>
    <x v="0"/>
    <x v="0"/>
    <x v="0"/>
    <x v="0"/>
    <x v="8"/>
    <x v="92"/>
    <x v="0"/>
    <x v="1"/>
    <s v="Tesseramento"/>
    <x v="1"/>
    <x v="4"/>
    <x v="0"/>
    <m/>
  </r>
  <r>
    <n v="159262"/>
    <x v="0"/>
    <x v="0"/>
    <x v="0"/>
    <x v="0"/>
    <x v="8"/>
    <x v="92"/>
    <x v="0"/>
    <x v="0"/>
    <s v="Tesseramento"/>
    <x v="1"/>
    <x v="4"/>
    <x v="0"/>
    <m/>
  </r>
  <r>
    <n v="26985"/>
    <x v="0"/>
    <x v="0"/>
    <x v="0"/>
    <x v="0"/>
    <x v="8"/>
    <x v="128"/>
    <x v="0"/>
    <x v="1"/>
    <s v="Tesseramento"/>
    <x v="1"/>
    <x v="3"/>
    <x v="0"/>
    <m/>
  </r>
  <r>
    <n v="239165"/>
    <x v="0"/>
    <x v="1"/>
    <x v="1"/>
    <x v="2"/>
    <x v="7"/>
    <x v="288"/>
    <x v="0"/>
    <x v="0"/>
    <s v="Tesseramento"/>
    <x v="3"/>
    <x v="4"/>
    <x v="0"/>
    <m/>
  </r>
  <r>
    <n v="239244"/>
    <x v="1"/>
    <x v="1"/>
    <x v="1"/>
    <x v="2"/>
    <x v="12"/>
    <x v="254"/>
    <x v="0"/>
    <x v="0"/>
    <s v="Tesseramento"/>
    <x v="0"/>
    <x v="7"/>
    <x v="0"/>
    <m/>
  </r>
  <r>
    <n v="42536"/>
    <x v="0"/>
    <x v="0"/>
    <x v="0"/>
    <x v="0"/>
    <x v="2"/>
    <x v="326"/>
    <x v="0"/>
    <x v="1"/>
    <s v="Tesseramento"/>
    <x v="1"/>
    <x v="4"/>
    <x v="0"/>
    <m/>
  </r>
  <r>
    <n v="239309"/>
    <x v="1"/>
    <x v="0"/>
    <x v="1"/>
    <x v="2"/>
    <x v="2"/>
    <x v="326"/>
    <x v="0"/>
    <x v="0"/>
    <s v="Tesseramento"/>
    <x v="1"/>
    <x v="5"/>
    <x v="0"/>
    <m/>
  </r>
  <r>
    <n v="76565"/>
    <x v="0"/>
    <x v="1"/>
    <x v="0"/>
    <x v="1"/>
    <x v="4"/>
    <x v="144"/>
    <x v="0"/>
    <x v="0"/>
    <s v="Tesseramento"/>
    <x v="1"/>
    <x v="1"/>
    <x v="0"/>
    <m/>
  </r>
  <r>
    <n v="221782"/>
    <x v="0"/>
    <x v="1"/>
    <x v="0"/>
    <x v="1"/>
    <x v="4"/>
    <x v="144"/>
    <x v="0"/>
    <x v="1"/>
    <s v="Tesseramento"/>
    <x v="1"/>
    <x v="1"/>
    <x v="0"/>
    <m/>
  </r>
  <r>
    <n v="87975"/>
    <x v="0"/>
    <x v="0"/>
    <x v="0"/>
    <x v="1"/>
    <x v="7"/>
    <x v="202"/>
    <x v="0"/>
    <x v="1"/>
    <s v="Tesseramento"/>
    <x v="1"/>
    <x v="3"/>
    <x v="0"/>
    <m/>
  </r>
  <r>
    <n v="239192"/>
    <x v="0"/>
    <x v="0"/>
    <x v="1"/>
    <x v="0"/>
    <x v="5"/>
    <x v="38"/>
    <x v="0"/>
    <x v="0"/>
    <s v="Tesseramento"/>
    <x v="1"/>
    <x v="0"/>
    <x v="0"/>
    <m/>
  </r>
  <r>
    <n v="239183"/>
    <x v="0"/>
    <x v="0"/>
    <x v="1"/>
    <x v="1"/>
    <x v="10"/>
    <x v="266"/>
    <x v="0"/>
    <x v="0"/>
    <s v="Tesseramento"/>
    <x v="1"/>
    <x v="4"/>
    <x v="0"/>
    <m/>
  </r>
  <r>
    <n v="239362"/>
    <x v="1"/>
    <x v="1"/>
    <x v="1"/>
    <x v="1"/>
    <x v="14"/>
    <x v="129"/>
    <x v="0"/>
    <x v="0"/>
    <s v="Tesseramento"/>
    <x v="1"/>
    <x v="5"/>
    <x v="0"/>
    <m/>
  </r>
  <r>
    <n v="239417"/>
    <x v="0"/>
    <x v="1"/>
    <x v="1"/>
    <x v="2"/>
    <x v="7"/>
    <x v="328"/>
    <x v="0"/>
    <x v="0"/>
    <s v="Tesseramento"/>
    <x v="0"/>
    <x v="4"/>
    <x v="0"/>
    <m/>
  </r>
  <r>
    <n v="200403"/>
    <x v="1"/>
    <x v="0"/>
    <x v="0"/>
    <x v="1"/>
    <x v="7"/>
    <x v="137"/>
    <x v="0"/>
    <x v="1"/>
    <s v="Tesseramento"/>
    <x v="3"/>
    <x v="2"/>
    <x v="0"/>
    <m/>
  </r>
  <r>
    <n v="109910"/>
    <x v="0"/>
    <x v="0"/>
    <x v="0"/>
    <x v="0"/>
    <x v="7"/>
    <x v="272"/>
    <x v="0"/>
    <x v="0"/>
    <s v="Tesseramento"/>
    <x v="0"/>
    <x v="0"/>
    <x v="0"/>
    <m/>
  </r>
  <r>
    <n v="163097"/>
    <x v="1"/>
    <x v="1"/>
    <x v="0"/>
    <x v="1"/>
    <x v="7"/>
    <x v="272"/>
    <x v="0"/>
    <x v="0"/>
    <s v="Tesseramento"/>
    <x v="0"/>
    <x v="7"/>
    <x v="0"/>
    <m/>
  </r>
  <r>
    <n v="196268"/>
    <x v="0"/>
    <x v="0"/>
    <x v="0"/>
    <x v="0"/>
    <x v="14"/>
    <x v="121"/>
    <x v="0"/>
    <x v="0"/>
    <s v="Tesseramento"/>
    <x v="1"/>
    <x v="3"/>
    <x v="0"/>
    <m/>
  </r>
  <r>
    <n v="239216"/>
    <x v="0"/>
    <x v="0"/>
    <x v="1"/>
    <x v="2"/>
    <x v="1"/>
    <x v="370"/>
    <x v="0"/>
    <x v="0"/>
    <s v="Tesseramento"/>
    <x v="0"/>
    <x v="1"/>
    <x v="0"/>
    <m/>
  </r>
  <r>
    <n v="239217"/>
    <x v="0"/>
    <x v="0"/>
    <x v="1"/>
    <x v="2"/>
    <x v="1"/>
    <x v="370"/>
    <x v="0"/>
    <x v="0"/>
    <s v="Tesseramento"/>
    <x v="0"/>
    <x v="0"/>
    <x v="0"/>
    <m/>
  </r>
  <r>
    <n v="239215"/>
    <x v="0"/>
    <x v="0"/>
    <x v="1"/>
    <x v="2"/>
    <x v="1"/>
    <x v="370"/>
    <x v="0"/>
    <x v="0"/>
    <s v="Tesseramento"/>
    <x v="0"/>
    <x v="0"/>
    <x v="0"/>
    <m/>
  </r>
  <r>
    <n v="239180"/>
    <x v="0"/>
    <x v="0"/>
    <x v="1"/>
    <x v="2"/>
    <x v="2"/>
    <x v="336"/>
    <x v="0"/>
    <x v="0"/>
    <s v="Tesseramento"/>
    <x v="1"/>
    <x v="0"/>
    <x v="0"/>
    <m/>
  </r>
  <r>
    <n v="232184"/>
    <x v="1"/>
    <x v="0"/>
    <x v="0"/>
    <x v="1"/>
    <x v="10"/>
    <x v="391"/>
    <x v="0"/>
    <x v="0"/>
    <s v="Tesseramento"/>
    <x v="1"/>
    <x v="5"/>
    <x v="0"/>
    <m/>
  </r>
  <r>
    <n v="239181"/>
    <x v="0"/>
    <x v="0"/>
    <x v="1"/>
    <x v="2"/>
    <x v="2"/>
    <x v="336"/>
    <x v="0"/>
    <x v="0"/>
    <s v="Tesseramento"/>
    <x v="1"/>
    <x v="1"/>
    <x v="0"/>
    <m/>
  </r>
  <r>
    <n v="208285"/>
    <x v="0"/>
    <x v="1"/>
    <x v="2"/>
    <x v="0"/>
    <x v="4"/>
    <x v="303"/>
    <x v="0"/>
    <x v="0"/>
    <s v="Tesseramento"/>
    <x v="1"/>
    <x v="1"/>
    <x v="0"/>
    <m/>
  </r>
  <r>
    <n v="239179"/>
    <x v="0"/>
    <x v="0"/>
    <x v="1"/>
    <x v="2"/>
    <x v="2"/>
    <x v="336"/>
    <x v="0"/>
    <x v="0"/>
    <s v="Tesseramento"/>
    <x v="1"/>
    <x v="1"/>
    <x v="0"/>
    <m/>
  </r>
  <r>
    <n v="84843"/>
    <x v="0"/>
    <x v="0"/>
    <x v="2"/>
    <x v="0"/>
    <x v="2"/>
    <x v="265"/>
    <x v="0"/>
    <x v="0"/>
    <s v="Tesseramento"/>
    <x v="1"/>
    <x v="0"/>
    <x v="0"/>
    <m/>
  </r>
  <r>
    <n v="209700"/>
    <x v="0"/>
    <x v="0"/>
    <x v="0"/>
    <x v="0"/>
    <x v="10"/>
    <x v="228"/>
    <x v="0"/>
    <x v="0"/>
    <s v="Tesseramento"/>
    <x v="1"/>
    <x v="1"/>
    <x v="0"/>
    <m/>
  </r>
  <r>
    <n v="188202"/>
    <x v="0"/>
    <x v="0"/>
    <x v="2"/>
    <x v="0"/>
    <x v="10"/>
    <x v="228"/>
    <x v="0"/>
    <x v="0"/>
    <s v="Tesseramento"/>
    <x v="1"/>
    <x v="0"/>
    <x v="0"/>
    <m/>
  </r>
  <r>
    <n v="201377"/>
    <x v="0"/>
    <x v="0"/>
    <x v="0"/>
    <x v="1"/>
    <x v="7"/>
    <x v="9"/>
    <x v="0"/>
    <x v="0"/>
    <s v="Tesseramento"/>
    <x v="0"/>
    <x v="1"/>
    <x v="0"/>
    <m/>
  </r>
  <r>
    <n v="239381"/>
    <x v="1"/>
    <x v="0"/>
    <x v="1"/>
    <x v="2"/>
    <x v="12"/>
    <x v="323"/>
    <x v="0"/>
    <x v="0"/>
    <s v="Tesseramento"/>
    <x v="1"/>
    <x v="5"/>
    <x v="0"/>
    <m/>
  </r>
  <r>
    <n v="239168"/>
    <x v="0"/>
    <x v="1"/>
    <x v="1"/>
    <x v="2"/>
    <x v="4"/>
    <x v="359"/>
    <x v="0"/>
    <x v="0"/>
    <s v="Tesseramento"/>
    <x v="0"/>
    <x v="3"/>
    <x v="0"/>
    <m/>
  </r>
  <r>
    <n v="239167"/>
    <x v="0"/>
    <x v="1"/>
    <x v="1"/>
    <x v="1"/>
    <x v="4"/>
    <x v="359"/>
    <x v="0"/>
    <x v="0"/>
    <s v="Tesseramento"/>
    <x v="0"/>
    <x v="3"/>
    <x v="0"/>
    <m/>
  </r>
  <r>
    <n v="22043"/>
    <x v="0"/>
    <x v="0"/>
    <x v="2"/>
    <x v="4"/>
    <x v="0"/>
    <x v="76"/>
    <x v="0"/>
    <x v="0"/>
    <s v="Tesseramento"/>
    <x v="0"/>
    <x v="3"/>
    <x v="0"/>
    <m/>
  </r>
  <r>
    <n v="127892"/>
    <x v="0"/>
    <x v="0"/>
    <x v="0"/>
    <x v="1"/>
    <x v="0"/>
    <x v="76"/>
    <x v="0"/>
    <x v="1"/>
    <s v="Tesseramento"/>
    <x v="0"/>
    <x v="0"/>
    <x v="0"/>
    <m/>
  </r>
  <r>
    <n v="198821"/>
    <x v="1"/>
    <x v="0"/>
    <x v="0"/>
    <x v="0"/>
    <x v="14"/>
    <x v="129"/>
    <x v="0"/>
    <x v="0"/>
    <s v="Tesseramento"/>
    <x v="1"/>
    <x v="7"/>
    <x v="0"/>
    <m/>
  </r>
  <r>
    <n v="239212"/>
    <x v="0"/>
    <x v="1"/>
    <x v="1"/>
    <x v="2"/>
    <x v="2"/>
    <x v="180"/>
    <x v="0"/>
    <x v="0"/>
    <s v="Tesseramento"/>
    <x v="1"/>
    <x v="0"/>
    <x v="0"/>
    <m/>
  </r>
  <r>
    <n v="239211"/>
    <x v="1"/>
    <x v="1"/>
    <x v="1"/>
    <x v="2"/>
    <x v="2"/>
    <x v="180"/>
    <x v="0"/>
    <x v="0"/>
    <s v="Tesseramento"/>
    <x v="1"/>
    <x v="5"/>
    <x v="0"/>
    <m/>
  </r>
  <r>
    <n v="239329"/>
    <x v="0"/>
    <x v="0"/>
    <x v="1"/>
    <x v="2"/>
    <x v="4"/>
    <x v="68"/>
    <x v="0"/>
    <x v="0"/>
    <s v="Tesseramento"/>
    <x v="1"/>
    <x v="4"/>
    <x v="0"/>
    <m/>
  </r>
  <r>
    <n v="239253"/>
    <x v="0"/>
    <x v="1"/>
    <x v="1"/>
    <x v="3"/>
    <x v="14"/>
    <x v="129"/>
    <x v="0"/>
    <x v="1"/>
    <s v="Tesseramento"/>
    <x v="1"/>
    <x v="4"/>
    <x v="0"/>
    <m/>
  </r>
  <r>
    <n v="239220"/>
    <x v="0"/>
    <x v="0"/>
    <x v="1"/>
    <x v="1"/>
    <x v="4"/>
    <x v="249"/>
    <x v="0"/>
    <x v="0"/>
    <s v="Tesseramento"/>
    <x v="1"/>
    <x v="0"/>
    <x v="0"/>
    <m/>
  </r>
  <r>
    <n v="239213"/>
    <x v="0"/>
    <x v="0"/>
    <x v="1"/>
    <x v="1"/>
    <x v="2"/>
    <x v="270"/>
    <x v="0"/>
    <x v="1"/>
    <s v="Tesseramento"/>
    <x v="0"/>
    <x v="3"/>
    <x v="0"/>
    <m/>
  </r>
  <r>
    <n v="239214"/>
    <x v="0"/>
    <x v="0"/>
    <x v="1"/>
    <x v="1"/>
    <x v="2"/>
    <x v="270"/>
    <x v="0"/>
    <x v="0"/>
    <s v="Tesseramento"/>
    <x v="0"/>
    <x v="3"/>
    <x v="0"/>
    <m/>
  </r>
  <r>
    <n v="164878"/>
    <x v="0"/>
    <x v="0"/>
    <x v="0"/>
    <x v="0"/>
    <x v="11"/>
    <x v="278"/>
    <x v="0"/>
    <x v="0"/>
    <s v="Tesseramento"/>
    <x v="1"/>
    <x v="4"/>
    <x v="0"/>
    <m/>
  </r>
  <r>
    <n v="120172"/>
    <x v="0"/>
    <x v="0"/>
    <x v="2"/>
    <x v="4"/>
    <x v="10"/>
    <x v="63"/>
    <x v="0"/>
    <x v="0"/>
    <s v="Tesseramento"/>
    <x v="0"/>
    <x v="1"/>
    <x v="0"/>
    <m/>
  </r>
  <r>
    <n v="172961"/>
    <x v="0"/>
    <x v="0"/>
    <x v="2"/>
    <x v="0"/>
    <x v="10"/>
    <x v="63"/>
    <x v="0"/>
    <x v="0"/>
    <s v="Tesseramento"/>
    <x v="0"/>
    <x v="1"/>
    <x v="0"/>
    <m/>
  </r>
  <r>
    <n v="239182"/>
    <x v="0"/>
    <x v="1"/>
    <x v="1"/>
    <x v="1"/>
    <x v="2"/>
    <x v="336"/>
    <x v="0"/>
    <x v="1"/>
    <s v="Tesseramento"/>
    <x v="1"/>
    <x v="0"/>
    <x v="0"/>
    <m/>
  </r>
  <r>
    <n v="232074"/>
    <x v="1"/>
    <x v="0"/>
    <x v="0"/>
    <x v="2"/>
    <x v="13"/>
    <x v="356"/>
    <x v="0"/>
    <x v="0"/>
    <s v="Tesseramento"/>
    <x v="1"/>
    <x v="5"/>
    <x v="0"/>
    <m/>
  </r>
  <r>
    <n v="239175"/>
    <x v="0"/>
    <x v="0"/>
    <x v="1"/>
    <x v="3"/>
    <x v="7"/>
    <x v="301"/>
    <x v="0"/>
    <x v="0"/>
    <s v="Tesseramento"/>
    <x v="1"/>
    <x v="0"/>
    <x v="0"/>
    <m/>
  </r>
  <r>
    <n v="239209"/>
    <x v="0"/>
    <x v="0"/>
    <x v="1"/>
    <x v="1"/>
    <x v="7"/>
    <x v="150"/>
    <x v="0"/>
    <x v="0"/>
    <s v="Tesseramento"/>
    <x v="1"/>
    <x v="1"/>
    <x v="0"/>
    <m/>
  </r>
  <r>
    <n v="239208"/>
    <x v="0"/>
    <x v="0"/>
    <x v="1"/>
    <x v="1"/>
    <x v="7"/>
    <x v="150"/>
    <x v="0"/>
    <x v="1"/>
    <s v="Tesseramento"/>
    <x v="1"/>
    <x v="0"/>
    <x v="0"/>
    <m/>
  </r>
  <r>
    <n v="6783"/>
    <x v="0"/>
    <x v="0"/>
    <x v="0"/>
    <x v="0"/>
    <x v="7"/>
    <x v="150"/>
    <x v="0"/>
    <x v="1"/>
    <s v="Tesseramento"/>
    <x v="1"/>
    <x v="4"/>
    <x v="0"/>
    <m/>
  </r>
  <r>
    <n v="206487"/>
    <x v="0"/>
    <x v="0"/>
    <x v="0"/>
    <x v="0"/>
    <x v="7"/>
    <x v="215"/>
    <x v="0"/>
    <x v="0"/>
    <s v="Tesseramento"/>
    <x v="1"/>
    <x v="0"/>
    <x v="0"/>
    <m/>
  </r>
  <r>
    <n v="239198"/>
    <x v="0"/>
    <x v="0"/>
    <x v="1"/>
    <x v="1"/>
    <x v="8"/>
    <x v="115"/>
    <x v="0"/>
    <x v="0"/>
    <s v="Tesseramento"/>
    <x v="1"/>
    <x v="4"/>
    <x v="0"/>
    <m/>
  </r>
  <r>
    <n v="239201"/>
    <x v="0"/>
    <x v="0"/>
    <x v="1"/>
    <x v="2"/>
    <x v="8"/>
    <x v="115"/>
    <x v="0"/>
    <x v="0"/>
    <s v="Tesseramento"/>
    <x v="1"/>
    <x v="0"/>
    <x v="0"/>
    <m/>
  </r>
  <r>
    <n v="100911"/>
    <x v="0"/>
    <x v="0"/>
    <x v="2"/>
    <x v="1"/>
    <x v="8"/>
    <x v="115"/>
    <x v="0"/>
    <x v="1"/>
    <s v="Tesseramento"/>
    <x v="1"/>
    <x v="4"/>
    <x v="0"/>
    <m/>
  </r>
  <r>
    <n v="239202"/>
    <x v="0"/>
    <x v="0"/>
    <x v="1"/>
    <x v="2"/>
    <x v="8"/>
    <x v="115"/>
    <x v="0"/>
    <x v="0"/>
    <s v="Tesseramento"/>
    <x v="1"/>
    <x v="3"/>
    <x v="0"/>
    <m/>
  </r>
  <r>
    <n v="239402"/>
    <x v="0"/>
    <x v="0"/>
    <x v="1"/>
    <x v="1"/>
    <x v="10"/>
    <x v="93"/>
    <x v="0"/>
    <x v="1"/>
    <s v="Tesseramento"/>
    <x v="0"/>
    <x v="4"/>
    <x v="0"/>
    <m/>
  </r>
  <r>
    <n v="239267"/>
    <x v="1"/>
    <x v="1"/>
    <x v="1"/>
    <x v="3"/>
    <x v="4"/>
    <x v="84"/>
    <x v="0"/>
    <x v="0"/>
    <s v="Tesseramento"/>
    <x v="0"/>
    <x v="5"/>
    <x v="0"/>
    <m/>
  </r>
  <r>
    <n v="239306"/>
    <x v="0"/>
    <x v="1"/>
    <x v="1"/>
    <x v="1"/>
    <x v="8"/>
    <x v="276"/>
    <x v="0"/>
    <x v="1"/>
    <s v="Tesseramento"/>
    <x v="1"/>
    <x v="3"/>
    <x v="0"/>
    <m/>
  </r>
  <r>
    <n v="239305"/>
    <x v="0"/>
    <x v="1"/>
    <x v="1"/>
    <x v="1"/>
    <x v="8"/>
    <x v="276"/>
    <x v="0"/>
    <x v="0"/>
    <s v="Tesseramento"/>
    <x v="1"/>
    <x v="3"/>
    <x v="0"/>
    <m/>
  </r>
  <r>
    <n v="239203"/>
    <x v="0"/>
    <x v="0"/>
    <x v="1"/>
    <x v="2"/>
    <x v="8"/>
    <x v="115"/>
    <x v="0"/>
    <x v="0"/>
    <s v="Tesseramento"/>
    <x v="1"/>
    <x v="1"/>
    <x v="0"/>
    <m/>
  </r>
  <r>
    <n v="239275"/>
    <x v="0"/>
    <x v="1"/>
    <x v="1"/>
    <x v="2"/>
    <x v="11"/>
    <x v="174"/>
    <x v="0"/>
    <x v="0"/>
    <s v="Tesseramento"/>
    <x v="3"/>
    <x v="1"/>
    <x v="0"/>
    <m/>
  </r>
  <r>
    <n v="239427"/>
    <x v="1"/>
    <x v="0"/>
    <x v="1"/>
    <x v="2"/>
    <x v="2"/>
    <x v="172"/>
    <x v="0"/>
    <x v="1"/>
    <s v="Tesseramento"/>
    <x v="1"/>
    <x v="5"/>
    <x v="0"/>
    <m/>
  </r>
  <r>
    <n v="239289"/>
    <x v="0"/>
    <x v="1"/>
    <x v="1"/>
    <x v="0"/>
    <x v="11"/>
    <x v="91"/>
    <x v="0"/>
    <x v="0"/>
    <s v="Tesseramento"/>
    <x v="1"/>
    <x v="0"/>
    <x v="0"/>
    <m/>
  </r>
  <r>
    <n v="49519"/>
    <x v="0"/>
    <x v="0"/>
    <x v="0"/>
    <x v="0"/>
    <x v="10"/>
    <x v="341"/>
    <x v="0"/>
    <x v="0"/>
    <s v="Tesseramento"/>
    <x v="0"/>
    <x v="4"/>
    <x v="0"/>
    <m/>
  </r>
  <r>
    <n v="34625"/>
    <x v="0"/>
    <x v="0"/>
    <x v="0"/>
    <x v="0"/>
    <x v="10"/>
    <x v="341"/>
    <x v="0"/>
    <x v="1"/>
    <s v="Tesseramento"/>
    <x v="0"/>
    <x v="4"/>
    <x v="0"/>
    <m/>
  </r>
  <r>
    <n v="97149"/>
    <x v="0"/>
    <x v="0"/>
    <x v="0"/>
    <x v="0"/>
    <x v="0"/>
    <x v="361"/>
    <x v="0"/>
    <x v="0"/>
    <s v="Tesseramento"/>
    <x v="0"/>
    <x v="1"/>
    <x v="0"/>
    <m/>
  </r>
  <r>
    <n v="31046"/>
    <x v="0"/>
    <x v="1"/>
    <x v="2"/>
    <x v="4"/>
    <x v="11"/>
    <x v="126"/>
    <x v="0"/>
    <x v="0"/>
    <s v="Tesseramento"/>
    <x v="1"/>
    <x v="3"/>
    <x v="0"/>
    <m/>
  </r>
  <r>
    <n v="120722"/>
    <x v="0"/>
    <x v="0"/>
    <x v="0"/>
    <x v="0"/>
    <x v="0"/>
    <x v="100"/>
    <x v="0"/>
    <x v="0"/>
    <s v="Tesseramento"/>
    <x v="0"/>
    <x v="1"/>
    <x v="0"/>
    <m/>
  </r>
  <r>
    <n v="161030"/>
    <x v="0"/>
    <x v="0"/>
    <x v="0"/>
    <x v="0"/>
    <x v="0"/>
    <x v="100"/>
    <x v="0"/>
    <x v="0"/>
    <s v="Tesseramento"/>
    <x v="0"/>
    <x v="0"/>
    <x v="0"/>
    <m/>
  </r>
  <r>
    <n v="130693"/>
    <x v="0"/>
    <x v="0"/>
    <x v="0"/>
    <x v="0"/>
    <x v="0"/>
    <x v="100"/>
    <x v="0"/>
    <x v="0"/>
    <s v="Tesseramento"/>
    <x v="0"/>
    <x v="0"/>
    <x v="0"/>
    <m/>
  </r>
  <r>
    <n v="105494"/>
    <x v="0"/>
    <x v="0"/>
    <x v="0"/>
    <x v="0"/>
    <x v="10"/>
    <x v="29"/>
    <x v="0"/>
    <x v="0"/>
    <s v="Tesseramento"/>
    <x v="0"/>
    <x v="0"/>
    <x v="0"/>
    <m/>
  </r>
  <r>
    <n v="239654"/>
    <x v="0"/>
    <x v="0"/>
    <x v="1"/>
    <x v="1"/>
    <x v="7"/>
    <x v="242"/>
    <x v="0"/>
    <x v="0"/>
    <s v="Tesseramento"/>
    <x v="0"/>
    <x v="4"/>
    <x v="0"/>
    <m/>
  </r>
  <r>
    <n v="239655"/>
    <x v="0"/>
    <x v="0"/>
    <x v="1"/>
    <x v="1"/>
    <x v="7"/>
    <x v="242"/>
    <x v="0"/>
    <x v="1"/>
    <s v="Tesseramento"/>
    <x v="0"/>
    <x v="4"/>
    <x v="0"/>
    <m/>
  </r>
  <r>
    <n v="239274"/>
    <x v="1"/>
    <x v="1"/>
    <x v="1"/>
    <x v="2"/>
    <x v="11"/>
    <x v="174"/>
    <x v="0"/>
    <x v="0"/>
    <s v="Tesseramento"/>
    <x v="3"/>
    <x v="5"/>
    <x v="0"/>
    <m/>
  </r>
  <r>
    <n v="239348"/>
    <x v="0"/>
    <x v="1"/>
    <x v="1"/>
    <x v="2"/>
    <x v="3"/>
    <x v="394"/>
    <x v="0"/>
    <x v="0"/>
    <s v="Tesseramento"/>
    <x v="1"/>
    <x v="1"/>
    <x v="0"/>
    <m/>
  </r>
  <r>
    <n v="240159"/>
    <x v="0"/>
    <x v="1"/>
    <x v="1"/>
    <x v="2"/>
    <x v="4"/>
    <x v="54"/>
    <x v="0"/>
    <x v="0"/>
    <s v="Tesseramento"/>
    <x v="1"/>
    <x v="0"/>
    <x v="0"/>
    <m/>
  </r>
  <r>
    <n v="50582"/>
    <x v="0"/>
    <x v="0"/>
    <x v="2"/>
    <x v="4"/>
    <x v="11"/>
    <x v="94"/>
    <x v="0"/>
    <x v="0"/>
    <s v="Tesseramento"/>
    <x v="1"/>
    <x v="3"/>
    <x v="0"/>
    <m/>
  </r>
  <r>
    <n v="239191"/>
    <x v="0"/>
    <x v="1"/>
    <x v="1"/>
    <x v="2"/>
    <x v="5"/>
    <x v="38"/>
    <x v="0"/>
    <x v="0"/>
    <s v="Tesseramento"/>
    <x v="1"/>
    <x v="0"/>
    <x v="0"/>
    <m/>
  </r>
  <r>
    <n v="239233"/>
    <x v="0"/>
    <x v="1"/>
    <x v="1"/>
    <x v="0"/>
    <x v="7"/>
    <x v="56"/>
    <x v="0"/>
    <x v="0"/>
    <s v="Tesseramento"/>
    <x v="1"/>
    <x v="0"/>
    <x v="0"/>
    <m/>
  </r>
  <r>
    <n v="239250"/>
    <x v="0"/>
    <x v="1"/>
    <x v="1"/>
    <x v="0"/>
    <x v="7"/>
    <x v="33"/>
    <x v="0"/>
    <x v="0"/>
    <s v="Tesseramento"/>
    <x v="1"/>
    <x v="0"/>
    <x v="0"/>
    <m/>
  </r>
  <r>
    <n v="88450"/>
    <x v="0"/>
    <x v="0"/>
    <x v="0"/>
    <x v="0"/>
    <x v="7"/>
    <x v="41"/>
    <x v="0"/>
    <x v="0"/>
    <s v="Tesseramento"/>
    <x v="1"/>
    <x v="4"/>
    <x v="0"/>
    <m/>
  </r>
  <r>
    <n v="239388"/>
    <x v="0"/>
    <x v="1"/>
    <x v="1"/>
    <x v="3"/>
    <x v="2"/>
    <x v="36"/>
    <x v="0"/>
    <x v="0"/>
    <s v="Tesseramento"/>
    <x v="1"/>
    <x v="0"/>
    <x v="0"/>
    <m/>
  </r>
  <r>
    <n v="181165"/>
    <x v="0"/>
    <x v="1"/>
    <x v="0"/>
    <x v="2"/>
    <x v="12"/>
    <x v="245"/>
    <x v="0"/>
    <x v="0"/>
    <s v="Tesseramento"/>
    <x v="1"/>
    <x v="3"/>
    <x v="0"/>
    <m/>
  </r>
  <r>
    <n v="219946"/>
    <x v="0"/>
    <x v="0"/>
    <x v="0"/>
    <x v="0"/>
    <x v="1"/>
    <x v="212"/>
    <x v="0"/>
    <x v="0"/>
    <s v="Tesseramento"/>
    <x v="1"/>
    <x v="0"/>
    <x v="0"/>
    <m/>
  </r>
  <r>
    <n v="239273"/>
    <x v="1"/>
    <x v="1"/>
    <x v="1"/>
    <x v="2"/>
    <x v="8"/>
    <x v="59"/>
    <x v="0"/>
    <x v="0"/>
    <s v="Tesseramento"/>
    <x v="1"/>
    <x v="5"/>
    <x v="0"/>
    <m/>
  </r>
  <r>
    <n v="152873"/>
    <x v="0"/>
    <x v="0"/>
    <x v="0"/>
    <x v="0"/>
    <x v="4"/>
    <x v="88"/>
    <x v="0"/>
    <x v="0"/>
    <s v="Tesseramento"/>
    <x v="1"/>
    <x v="1"/>
    <x v="0"/>
    <m/>
  </r>
  <r>
    <n v="239239"/>
    <x v="0"/>
    <x v="1"/>
    <x v="1"/>
    <x v="3"/>
    <x v="7"/>
    <x v="45"/>
    <x v="0"/>
    <x v="1"/>
    <s v="Tesseramento"/>
    <x v="1"/>
    <x v="3"/>
    <x v="0"/>
    <m/>
  </r>
  <r>
    <n v="239249"/>
    <x v="0"/>
    <x v="0"/>
    <x v="1"/>
    <x v="1"/>
    <x v="11"/>
    <x v="130"/>
    <x v="0"/>
    <x v="0"/>
    <s v="Tesseramento"/>
    <x v="1"/>
    <x v="0"/>
    <x v="0"/>
    <m/>
  </r>
  <r>
    <n v="183443"/>
    <x v="0"/>
    <x v="1"/>
    <x v="2"/>
    <x v="2"/>
    <x v="7"/>
    <x v="11"/>
    <x v="0"/>
    <x v="0"/>
    <s v="Tesseramento"/>
    <x v="1"/>
    <x v="3"/>
    <x v="0"/>
    <m/>
  </r>
  <r>
    <n v="239259"/>
    <x v="0"/>
    <x v="0"/>
    <x v="1"/>
    <x v="1"/>
    <x v="14"/>
    <x v="43"/>
    <x v="0"/>
    <x v="1"/>
    <s v="Tesseramento"/>
    <x v="1"/>
    <x v="0"/>
    <x v="0"/>
    <m/>
  </r>
  <r>
    <n v="15866"/>
    <x v="0"/>
    <x v="0"/>
    <x v="0"/>
    <x v="0"/>
    <x v="8"/>
    <x v="393"/>
    <x v="0"/>
    <x v="0"/>
    <s v="Tesseramento"/>
    <x v="1"/>
    <x v="4"/>
    <x v="0"/>
    <m/>
  </r>
  <r>
    <n v="158919"/>
    <x v="0"/>
    <x v="0"/>
    <x v="0"/>
    <x v="0"/>
    <x v="8"/>
    <x v="393"/>
    <x v="0"/>
    <x v="0"/>
    <s v="Tesseramento"/>
    <x v="1"/>
    <x v="0"/>
    <x v="0"/>
    <m/>
  </r>
  <r>
    <n v="239325"/>
    <x v="1"/>
    <x v="0"/>
    <x v="1"/>
    <x v="3"/>
    <x v="13"/>
    <x v="188"/>
    <x v="0"/>
    <x v="0"/>
    <s v="Tesseramento"/>
    <x v="1"/>
    <x v="5"/>
    <x v="0"/>
    <m/>
  </r>
  <r>
    <n v="88568"/>
    <x v="0"/>
    <x v="0"/>
    <x v="0"/>
    <x v="1"/>
    <x v="10"/>
    <x v="240"/>
    <x v="0"/>
    <x v="0"/>
    <s v="Tesseramento"/>
    <x v="1"/>
    <x v="4"/>
    <x v="0"/>
    <m/>
  </r>
  <r>
    <n v="163153"/>
    <x v="0"/>
    <x v="0"/>
    <x v="0"/>
    <x v="3"/>
    <x v="10"/>
    <x v="240"/>
    <x v="0"/>
    <x v="1"/>
    <s v="Tesseramento"/>
    <x v="1"/>
    <x v="3"/>
    <x v="0"/>
    <m/>
  </r>
  <r>
    <n v="233019"/>
    <x v="0"/>
    <x v="1"/>
    <x v="0"/>
    <x v="2"/>
    <x v="3"/>
    <x v="331"/>
    <x v="0"/>
    <x v="0"/>
    <s v="Tesseramento"/>
    <x v="1"/>
    <x v="0"/>
    <x v="0"/>
    <m/>
  </r>
  <r>
    <n v="239241"/>
    <x v="0"/>
    <x v="1"/>
    <x v="1"/>
    <x v="2"/>
    <x v="3"/>
    <x v="331"/>
    <x v="0"/>
    <x v="0"/>
    <s v="Tesseramento"/>
    <x v="1"/>
    <x v="0"/>
    <x v="0"/>
    <m/>
  </r>
  <r>
    <n v="155712"/>
    <x v="0"/>
    <x v="0"/>
    <x v="0"/>
    <x v="0"/>
    <x v="7"/>
    <x v="210"/>
    <x v="0"/>
    <x v="0"/>
    <s v="Tesseramento"/>
    <x v="0"/>
    <x v="3"/>
    <x v="0"/>
    <m/>
  </r>
  <r>
    <n v="239242"/>
    <x v="0"/>
    <x v="1"/>
    <x v="1"/>
    <x v="1"/>
    <x v="3"/>
    <x v="331"/>
    <x v="0"/>
    <x v="0"/>
    <s v="Tesseramento"/>
    <x v="1"/>
    <x v="1"/>
    <x v="0"/>
    <m/>
  </r>
  <r>
    <n v="123424"/>
    <x v="0"/>
    <x v="0"/>
    <x v="0"/>
    <x v="0"/>
    <x v="2"/>
    <x v="265"/>
    <x v="0"/>
    <x v="0"/>
    <s v="Tesseramento"/>
    <x v="1"/>
    <x v="0"/>
    <x v="0"/>
    <m/>
  </r>
  <r>
    <n v="239344"/>
    <x v="1"/>
    <x v="0"/>
    <x v="1"/>
    <x v="2"/>
    <x v="2"/>
    <x v="353"/>
    <x v="0"/>
    <x v="1"/>
    <s v="Tesseramento"/>
    <x v="1"/>
    <x v="5"/>
    <x v="0"/>
    <m/>
  </r>
  <r>
    <n v="230453"/>
    <x v="1"/>
    <x v="0"/>
    <x v="0"/>
    <x v="3"/>
    <x v="12"/>
    <x v="106"/>
    <x v="0"/>
    <x v="1"/>
    <s v="Tesseramento"/>
    <x v="1"/>
    <x v="2"/>
    <x v="0"/>
    <m/>
  </r>
  <r>
    <n v="142199"/>
    <x v="0"/>
    <x v="1"/>
    <x v="2"/>
    <x v="2"/>
    <x v="2"/>
    <x v="180"/>
    <x v="0"/>
    <x v="0"/>
    <s v="Tesseramento"/>
    <x v="1"/>
    <x v="0"/>
    <x v="0"/>
    <m/>
  </r>
  <r>
    <n v="239449"/>
    <x v="0"/>
    <x v="1"/>
    <x v="1"/>
    <x v="3"/>
    <x v="7"/>
    <x v="342"/>
    <x v="0"/>
    <x v="1"/>
    <s v="Tesseramento"/>
    <x v="1"/>
    <x v="0"/>
    <x v="0"/>
    <m/>
  </r>
  <r>
    <n v="239221"/>
    <x v="1"/>
    <x v="1"/>
    <x v="1"/>
    <x v="1"/>
    <x v="11"/>
    <x v="95"/>
    <x v="0"/>
    <x v="0"/>
    <s v="Tesseramento"/>
    <x v="1"/>
    <x v="5"/>
    <x v="0"/>
    <m/>
  </r>
  <r>
    <n v="239195"/>
    <x v="1"/>
    <x v="0"/>
    <x v="1"/>
    <x v="2"/>
    <x v="2"/>
    <x v="251"/>
    <x v="0"/>
    <x v="0"/>
    <s v="Tesseramento"/>
    <x v="1"/>
    <x v="5"/>
    <x v="0"/>
    <m/>
  </r>
  <r>
    <n v="239196"/>
    <x v="1"/>
    <x v="0"/>
    <x v="1"/>
    <x v="2"/>
    <x v="2"/>
    <x v="251"/>
    <x v="0"/>
    <x v="0"/>
    <s v="Tesseramento"/>
    <x v="1"/>
    <x v="5"/>
    <x v="0"/>
    <m/>
  </r>
  <r>
    <n v="239194"/>
    <x v="0"/>
    <x v="0"/>
    <x v="1"/>
    <x v="1"/>
    <x v="7"/>
    <x v="310"/>
    <x v="0"/>
    <x v="1"/>
    <s v="Tesseramento"/>
    <x v="1"/>
    <x v="0"/>
    <x v="0"/>
    <m/>
  </r>
  <r>
    <n v="215387"/>
    <x v="0"/>
    <x v="1"/>
    <x v="2"/>
    <x v="3"/>
    <x v="10"/>
    <x v="273"/>
    <x v="0"/>
    <x v="0"/>
    <s v="Tesseramento"/>
    <x v="1"/>
    <x v="0"/>
    <x v="0"/>
    <m/>
  </r>
  <r>
    <n v="209413"/>
    <x v="0"/>
    <x v="0"/>
    <x v="2"/>
    <x v="1"/>
    <x v="13"/>
    <x v="177"/>
    <x v="0"/>
    <x v="0"/>
    <s v="Tesseramento"/>
    <x v="1"/>
    <x v="0"/>
    <x v="0"/>
    <m/>
  </r>
  <r>
    <n v="183636"/>
    <x v="0"/>
    <x v="0"/>
    <x v="0"/>
    <x v="1"/>
    <x v="4"/>
    <x v="146"/>
    <x v="0"/>
    <x v="1"/>
    <s v="Tesseramento"/>
    <x v="1"/>
    <x v="0"/>
    <x v="0"/>
    <m/>
  </r>
  <r>
    <n v="239391"/>
    <x v="0"/>
    <x v="0"/>
    <x v="1"/>
    <x v="0"/>
    <x v="12"/>
    <x v="133"/>
    <x v="0"/>
    <x v="0"/>
    <s v="Tesseramento"/>
    <x v="0"/>
    <x v="0"/>
    <x v="0"/>
    <m/>
  </r>
  <r>
    <n v="239392"/>
    <x v="0"/>
    <x v="0"/>
    <x v="1"/>
    <x v="0"/>
    <x v="12"/>
    <x v="133"/>
    <x v="0"/>
    <x v="0"/>
    <s v="Tesseramento"/>
    <x v="0"/>
    <x v="0"/>
    <x v="0"/>
    <m/>
  </r>
  <r>
    <n v="207644"/>
    <x v="0"/>
    <x v="1"/>
    <x v="0"/>
    <x v="1"/>
    <x v="7"/>
    <x v="45"/>
    <x v="0"/>
    <x v="0"/>
    <s v="Tesseramento"/>
    <x v="1"/>
    <x v="0"/>
    <x v="0"/>
    <m/>
  </r>
  <r>
    <n v="183751"/>
    <x v="0"/>
    <x v="0"/>
    <x v="0"/>
    <x v="0"/>
    <x v="4"/>
    <x v="330"/>
    <x v="0"/>
    <x v="0"/>
    <s v="Tesseramento"/>
    <x v="1"/>
    <x v="0"/>
    <x v="0"/>
    <m/>
  </r>
  <r>
    <n v="84746"/>
    <x v="0"/>
    <x v="0"/>
    <x v="0"/>
    <x v="0"/>
    <x v="4"/>
    <x v="330"/>
    <x v="0"/>
    <x v="0"/>
    <s v="Tesseramento"/>
    <x v="1"/>
    <x v="3"/>
    <x v="0"/>
    <m/>
  </r>
  <r>
    <n v="176242"/>
    <x v="0"/>
    <x v="0"/>
    <x v="0"/>
    <x v="0"/>
    <x v="4"/>
    <x v="171"/>
    <x v="0"/>
    <x v="0"/>
    <s v="Tesseramento"/>
    <x v="0"/>
    <x v="0"/>
    <x v="0"/>
    <m/>
  </r>
  <r>
    <n v="13892"/>
    <x v="0"/>
    <x v="0"/>
    <x v="2"/>
    <x v="4"/>
    <x v="5"/>
    <x v="6"/>
    <x v="0"/>
    <x v="0"/>
    <s v="Tesseramento"/>
    <x v="0"/>
    <x v="0"/>
    <x v="0"/>
    <m/>
  </r>
  <r>
    <n v="239378"/>
    <x v="0"/>
    <x v="0"/>
    <x v="1"/>
    <x v="2"/>
    <x v="4"/>
    <x v="88"/>
    <x v="0"/>
    <x v="1"/>
    <s v="Tesseramento"/>
    <x v="1"/>
    <x v="0"/>
    <x v="0"/>
    <m/>
  </r>
  <r>
    <n v="163548"/>
    <x v="0"/>
    <x v="0"/>
    <x v="0"/>
    <x v="0"/>
    <x v="0"/>
    <x v="100"/>
    <x v="0"/>
    <x v="0"/>
    <s v="Tesseramento"/>
    <x v="0"/>
    <x v="0"/>
    <x v="0"/>
    <m/>
  </r>
  <r>
    <n v="173878"/>
    <x v="0"/>
    <x v="0"/>
    <x v="0"/>
    <x v="5"/>
    <x v="0"/>
    <x v="100"/>
    <x v="0"/>
    <x v="0"/>
    <s v="Tesseramento"/>
    <x v="0"/>
    <x v="0"/>
    <x v="0"/>
    <m/>
  </r>
  <r>
    <n v="239207"/>
    <x v="0"/>
    <x v="1"/>
    <x v="1"/>
    <x v="1"/>
    <x v="0"/>
    <x v="100"/>
    <x v="0"/>
    <x v="0"/>
    <s v="Tesseramento"/>
    <x v="0"/>
    <x v="1"/>
    <x v="0"/>
    <m/>
  </r>
  <r>
    <n v="67680"/>
    <x v="0"/>
    <x v="0"/>
    <x v="2"/>
    <x v="0"/>
    <x v="0"/>
    <x v="100"/>
    <x v="0"/>
    <x v="0"/>
    <s v="Tesseramento"/>
    <x v="0"/>
    <x v="0"/>
    <x v="0"/>
    <m/>
  </r>
  <r>
    <n v="109471"/>
    <x v="0"/>
    <x v="0"/>
    <x v="0"/>
    <x v="0"/>
    <x v="0"/>
    <x v="100"/>
    <x v="0"/>
    <x v="0"/>
    <s v="Tesseramento"/>
    <x v="0"/>
    <x v="0"/>
    <x v="0"/>
    <m/>
  </r>
  <r>
    <n v="90806"/>
    <x v="0"/>
    <x v="0"/>
    <x v="0"/>
    <x v="0"/>
    <x v="0"/>
    <x v="100"/>
    <x v="0"/>
    <x v="0"/>
    <s v="Tesseramento"/>
    <x v="0"/>
    <x v="4"/>
    <x v="0"/>
    <m/>
  </r>
  <r>
    <n v="210871"/>
    <x v="0"/>
    <x v="1"/>
    <x v="0"/>
    <x v="3"/>
    <x v="7"/>
    <x v="45"/>
    <x v="0"/>
    <x v="0"/>
    <s v="Tesseramento"/>
    <x v="1"/>
    <x v="0"/>
    <x v="0"/>
    <m/>
  </r>
  <r>
    <n v="231576"/>
    <x v="1"/>
    <x v="1"/>
    <x v="0"/>
    <x v="2"/>
    <x v="2"/>
    <x v="251"/>
    <x v="0"/>
    <x v="1"/>
    <s v="Tesseramento"/>
    <x v="1"/>
    <x v="5"/>
    <x v="0"/>
    <m/>
  </r>
  <r>
    <n v="30613"/>
    <x v="0"/>
    <x v="0"/>
    <x v="2"/>
    <x v="0"/>
    <x v="7"/>
    <x v="310"/>
    <x v="0"/>
    <x v="0"/>
    <s v="Tesseramento"/>
    <x v="1"/>
    <x v="0"/>
    <x v="0"/>
    <m/>
  </r>
  <r>
    <n v="239193"/>
    <x v="0"/>
    <x v="0"/>
    <x v="1"/>
    <x v="2"/>
    <x v="7"/>
    <x v="310"/>
    <x v="0"/>
    <x v="1"/>
    <s v="Tesseramento"/>
    <x v="1"/>
    <x v="1"/>
    <x v="0"/>
    <m/>
  </r>
  <r>
    <n v="239527"/>
    <x v="0"/>
    <x v="0"/>
    <x v="1"/>
    <x v="3"/>
    <x v="4"/>
    <x v="119"/>
    <x v="0"/>
    <x v="1"/>
    <s v="Tesseramento"/>
    <x v="1"/>
    <x v="0"/>
    <x v="0"/>
    <m/>
  </r>
  <r>
    <n v="239528"/>
    <x v="0"/>
    <x v="0"/>
    <x v="1"/>
    <x v="3"/>
    <x v="4"/>
    <x v="119"/>
    <x v="0"/>
    <x v="0"/>
    <s v="Tesseramento"/>
    <x v="1"/>
    <x v="1"/>
    <x v="0"/>
    <m/>
  </r>
  <r>
    <n v="199245"/>
    <x v="0"/>
    <x v="1"/>
    <x v="2"/>
    <x v="3"/>
    <x v="2"/>
    <x v="292"/>
    <x v="0"/>
    <x v="0"/>
    <s v="Tesseramento"/>
    <x v="1"/>
    <x v="1"/>
    <x v="0"/>
    <m/>
  </r>
  <r>
    <n v="239469"/>
    <x v="0"/>
    <x v="1"/>
    <x v="1"/>
    <x v="1"/>
    <x v="2"/>
    <x v="292"/>
    <x v="0"/>
    <x v="0"/>
    <s v="Tesseramento"/>
    <x v="1"/>
    <x v="3"/>
    <x v="0"/>
    <m/>
  </r>
  <r>
    <n v="239200"/>
    <x v="0"/>
    <x v="0"/>
    <x v="1"/>
    <x v="2"/>
    <x v="8"/>
    <x v="115"/>
    <x v="0"/>
    <x v="0"/>
    <s v="Tesseramento"/>
    <x v="1"/>
    <x v="3"/>
    <x v="0"/>
    <m/>
  </r>
  <r>
    <n v="239199"/>
    <x v="0"/>
    <x v="0"/>
    <x v="1"/>
    <x v="1"/>
    <x v="8"/>
    <x v="115"/>
    <x v="0"/>
    <x v="0"/>
    <s v="Tesseramento"/>
    <x v="1"/>
    <x v="0"/>
    <x v="0"/>
    <m/>
  </r>
  <r>
    <n v="239197"/>
    <x v="0"/>
    <x v="0"/>
    <x v="1"/>
    <x v="2"/>
    <x v="8"/>
    <x v="115"/>
    <x v="0"/>
    <x v="0"/>
    <s v="Tesseramento"/>
    <x v="1"/>
    <x v="0"/>
    <x v="0"/>
    <m/>
  </r>
  <r>
    <n v="100489"/>
    <x v="0"/>
    <x v="0"/>
    <x v="2"/>
    <x v="0"/>
    <x v="2"/>
    <x v="292"/>
    <x v="0"/>
    <x v="0"/>
    <s v="Tesseramento"/>
    <x v="1"/>
    <x v="3"/>
    <x v="0"/>
    <m/>
  </r>
  <r>
    <n v="239205"/>
    <x v="0"/>
    <x v="0"/>
    <x v="1"/>
    <x v="1"/>
    <x v="8"/>
    <x v="115"/>
    <x v="0"/>
    <x v="0"/>
    <s v="Tesseramento"/>
    <x v="1"/>
    <x v="0"/>
    <x v="0"/>
    <m/>
  </r>
  <r>
    <n v="34115"/>
    <x v="0"/>
    <x v="2"/>
    <x v="0"/>
    <x v="4"/>
    <x v="7"/>
    <x v="225"/>
    <x v="1"/>
    <x v="0"/>
    <s v="Tesseramento"/>
    <x v="0"/>
    <x v="9"/>
    <x v="0"/>
    <m/>
  </r>
  <r>
    <n v="239204"/>
    <x v="0"/>
    <x v="0"/>
    <x v="1"/>
    <x v="1"/>
    <x v="8"/>
    <x v="115"/>
    <x v="0"/>
    <x v="0"/>
    <s v="Tesseramento"/>
    <x v="1"/>
    <x v="0"/>
    <x v="0"/>
    <m/>
  </r>
  <r>
    <n v="239236"/>
    <x v="0"/>
    <x v="1"/>
    <x v="1"/>
    <x v="2"/>
    <x v="4"/>
    <x v="75"/>
    <x v="0"/>
    <x v="1"/>
    <s v="Tesseramento"/>
    <x v="0"/>
    <x v="3"/>
    <x v="0"/>
    <m/>
  </r>
  <r>
    <n v="239237"/>
    <x v="0"/>
    <x v="1"/>
    <x v="1"/>
    <x v="2"/>
    <x v="4"/>
    <x v="75"/>
    <x v="0"/>
    <x v="0"/>
    <s v="Tesseramento"/>
    <x v="0"/>
    <x v="0"/>
    <x v="0"/>
    <m/>
  </r>
  <r>
    <n v="239349"/>
    <x v="1"/>
    <x v="1"/>
    <x v="1"/>
    <x v="3"/>
    <x v="3"/>
    <x v="394"/>
    <x v="0"/>
    <x v="0"/>
    <s v="Tesseramento"/>
    <x v="1"/>
    <x v="7"/>
    <x v="0"/>
    <m/>
  </r>
  <r>
    <n v="239350"/>
    <x v="0"/>
    <x v="1"/>
    <x v="1"/>
    <x v="3"/>
    <x v="3"/>
    <x v="394"/>
    <x v="0"/>
    <x v="0"/>
    <s v="Tesseramento"/>
    <x v="1"/>
    <x v="0"/>
    <x v="0"/>
    <m/>
  </r>
  <r>
    <n v="239351"/>
    <x v="1"/>
    <x v="1"/>
    <x v="1"/>
    <x v="2"/>
    <x v="3"/>
    <x v="394"/>
    <x v="0"/>
    <x v="0"/>
    <s v="Tesseramento"/>
    <x v="1"/>
    <x v="5"/>
    <x v="0"/>
    <m/>
  </r>
  <r>
    <n v="153482"/>
    <x v="0"/>
    <x v="0"/>
    <x v="0"/>
    <x v="0"/>
    <x v="2"/>
    <x v="224"/>
    <x v="0"/>
    <x v="1"/>
    <s v="Tesseramento"/>
    <x v="1"/>
    <x v="1"/>
    <x v="0"/>
    <m/>
  </r>
  <r>
    <n v="128083"/>
    <x v="0"/>
    <x v="0"/>
    <x v="0"/>
    <x v="0"/>
    <x v="4"/>
    <x v="99"/>
    <x v="0"/>
    <x v="0"/>
    <s v="Tesseramento"/>
    <x v="0"/>
    <x v="4"/>
    <x v="0"/>
    <m/>
  </r>
  <r>
    <n v="203488"/>
    <x v="0"/>
    <x v="0"/>
    <x v="0"/>
    <x v="1"/>
    <x v="8"/>
    <x v="115"/>
    <x v="0"/>
    <x v="0"/>
    <s v="Tesseramento"/>
    <x v="1"/>
    <x v="0"/>
    <x v="0"/>
    <m/>
  </r>
  <r>
    <n v="11399"/>
    <x v="0"/>
    <x v="0"/>
    <x v="0"/>
    <x v="0"/>
    <x v="7"/>
    <x v="241"/>
    <x v="0"/>
    <x v="0"/>
    <s v="Tesseramento"/>
    <x v="0"/>
    <x v="3"/>
    <x v="0"/>
    <m/>
  </r>
  <r>
    <n v="239272"/>
    <x v="0"/>
    <x v="1"/>
    <x v="1"/>
    <x v="2"/>
    <x v="8"/>
    <x v="59"/>
    <x v="0"/>
    <x v="0"/>
    <s v="Tesseramento"/>
    <x v="1"/>
    <x v="0"/>
    <x v="0"/>
    <m/>
  </r>
  <r>
    <n v="210187"/>
    <x v="1"/>
    <x v="1"/>
    <x v="0"/>
    <x v="0"/>
    <x v="2"/>
    <x v="224"/>
    <x v="0"/>
    <x v="0"/>
    <s v="Tesseramento"/>
    <x v="1"/>
    <x v="5"/>
    <x v="0"/>
    <m/>
  </r>
  <r>
    <n v="239507"/>
    <x v="1"/>
    <x v="1"/>
    <x v="1"/>
    <x v="2"/>
    <x v="14"/>
    <x v="129"/>
    <x v="0"/>
    <x v="0"/>
    <s v="Tesseramento"/>
    <x v="1"/>
    <x v="5"/>
    <x v="0"/>
    <m/>
  </r>
  <r>
    <n v="171884"/>
    <x v="0"/>
    <x v="0"/>
    <x v="0"/>
    <x v="0"/>
    <x v="7"/>
    <x v="44"/>
    <x v="0"/>
    <x v="1"/>
    <s v="Tesseramento"/>
    <x v="1"/>
    <x v="4"/>
    <x v="0"/>
    <m/>
  </r>
  <r>
    <n v="171880"/>
    <x v="0"/>
    <x v="0"/>
    <x v="0"/>
    <x v="0"/>
    <x v="7"/>
    <x v="44"/>
    <x v="0"/>
    <x v="0"/>
    <s v="Tesseramento"/>
    <x v="1"/>
    <x v="3"/>
    <x v="0"/>
    <m/>
  </r>
  <r>
    <n v="25284"/>
    <x v="0"/>
    <x v="0"/>
    <x v="0"/>
    <x v="0"/>
    <x v="1"/>
    <x v="176"/>
    <x v="0"/>
    <x v="0"/>
    <s v="Tesseramento"/>
    <x v="1"/>
    <x v="4"/>
    <x v="0"/>
    <m/>
  </r>
  <r>
    <n v="239206"/>
    <x v="0"/>
    <x v="0"/>
    <x v="1"/>
    <x v="2"/>
    <x v="1"/>
    <x v="176"/>
    <x v="0"/>
    <x v="1"/>
    <s v="Tesseramento"/>
    <x v="1"/>
    <x v="4"/>
    <x v="0"/>
    <m/>
  </r>
  <r>
    <n v="220936"/>
    <x v="0"/>
    <x v="1"/>
    <x v="0"/>
    <x v="1"/>
    <x v="7"/>
    <x v="51"/>
    <x v="0"/>
    <x v="0"/>
    <s v="Tesseramento"/>
    <x v="1"/>
    <x v="1"/>
    <x v="0"/>
    <m/>
  </r>
  <r>
    <n v="220932"/>
    <x v="0"/>
    <x v="1"/>
    <x v="0"/>
    <x v="3"/>
    <x v="7"/>
    <x v="51"/>
    <x v="0"/>
    <x v="0"/>
    <s v="Tesseramento"/>
    <x v="1"/>
    <x v="1"/>
    <x v="0"/>
    <m/>
  </r>
  <r>
    <n v="97881"/>
    <x v="0"/>
    <x v="0"/>
    <x v="0"/>
    <x v="0"/>
    <x v="7"/>
    <x v="161"/>
    <x v="0"/>
    <x v="0"/>
    <s v="Tesseramento"/>
    <x v="0"/>
    <x v="0"/>
    <x v="0"/>
    <m/>
  </r>
  <r>
    <n v="239218"/>
    <x v="0"/>
    <x v="1"/>
    <x v="1"/>
    <x v="0"/>
    <x v="7"/>
    <x v="297"/>
    <x v="0"/>
    <x v="0"/>
    <s v="Tesseramento"/>
    <x v="1"/>
    <x v="0"/>
    <x v="0"/>
    <m/>
  </r>
  <r>
    <n v="239228"/>
    <x v="0"/>
    <x v="1"/>
    <x v="1"/>
    <x v="1"/>
    <x v="7"/>
    <x v="262"/>
    <x v="0"/>
    <x v="0"/>
    <s v="Tesseramento"/>
    <x v="0"/>
    <x v="0"/>
    <x v="0"/>
    <m/>
  </r>
  <r>
    <n v="239219"/>
    <x v="0"/>
    <x v="1"/>
    <x v="1"/>
    <x v="0"/>
    <x v="7"/>
    <x v="297"/>
    <x v="0"/>
    <x v="0"/>
    <s v="Tesseramento"/>
    <x v="1"/>
    <x v="1"/>
    <x v="0"/>
    <m/>
  </r>
  <r>
    <n v="239227"/>
    <x v="0"/>
    <x v="1"/>
    <x v="1"/>
    <x v="1"/>
    <x v="7"/>
    <x v="262"/>
    <x v="0"/>
    <x v="1"/>
    <s v="Tesseramento"/>
    <x v="0"/>
    <x v="0"/>
    <x v="0"/>
    <m/>
  </r>
  <r>
    <n v="91457"/>
    <x v="0"/>
    <x v="0"/>
    <x v="0"/>
    <x v="0"/>
    <x v="11"/>
    <x v="132"/>
    <x v="0"/>
    <x v="0"/>
    <s v="Tesseramento"/>
    <x v="1"/>
    <x v="4"/>
    <x v="0"/>
    <m/>
  </r>
  <r>
    <n v="188607"/>
    <x v="0"/>
    <x v="0"/>
    <x v="0"/>
    <x v="0"/>
    <x v="11"/>
    <x v="102"/>
    <x v="0"/>
    <x v="0"/>
    <s v="Tesseramento"/>
    <x v="1"/>
    <x v="4"/>
    <x v="0"/>
    <m/>
  </r>
  <r>
    <n v="239254"/>
    <x v="0"/>
    <x v="0"/>
    <x v="1"/>
    <x v="1"/>
    <x v="11"/>
    <x v="371"/>
    <x v="0"/>
    <x v="0"/>
    <s v="Tesseramento"/>
    <x v="1"/>
    <x v="3"/>
    <x v="0"/>
    <m/>
  </r>
  <r>
    <n v="240512"/>
    <x v="0"/>
    <x v="1"/>
    <x v="1"/>
    <x v="1"/>
    <x v="7"/>
    <x v="37"/>
    <x v="0"/>
    <x v="1"/>
    <s v="Tesseramento"/>
    <x v="1"/>
    <x v="0"/>
    <x v="0"/>
    <m/>
  </r>
  <r>
    <n v="239510"/>
    <x v="1"/>
    <x v="0"/>
    <x v="1"/>
    <x v="2"/>
    <x v="14"/>
    <x v="129"/>
    <x v="0"/>
    <x v="0"/>
    <s v="Tesseramento"/>
    <x v="1"/>
    <x v="5"/>
    <x v="0"/>
    <m/>
  </r>
  <r>
    <n v="239260"/>
    <x v="0"/>
    <x v="1"/>
    <x v="1"/>
    <x v="1"/>
    <x v="14"/>
    <x v="43"/>
    <x v="0"/>
    <x v="0"/>
    <s v="Tesseramento"/>
    <x v="1"/>
    <x v="1"/>
    <x v="0"/>
    <m/>
  </r>
  <r>
    <n v="213060"/>
    <x v="0"/>
    <x v="1"/>
    <x v="0"/>
    <x v="1"/>
    <x v="7"/>
    <x v="205"/>
    <x v="0"/>
    <x v="0"/>
    <s v="Tesseramento"/>
    <x v="1"/>
    <x v="4"/>
    <x v="0"/>
    <m/>
  </r>
  <r>
    <n v="163052"/>
    <x v="0"/>
    <x v="0"/>
    <x v="0"/>
    <x v="0"/>
    <x v="7"/>
    <x v="205"/>
    <x v="0"/>
    <x v="0"/>
    <s v="Tesseramento"/>
    <x v="1"/>
    <x v="0"/>
    <x v="0"/>
    <m/>
  </r>
  <r>
    <n v="138695"/>
    <x v="0"/>
    <x v="1"/>
    <x v="0"/>
    <x v="0"/>
    <x v="9"/>
    <x v="329"/>
    <x v="0"/>
    <x v="0"/>
    <s v="Tesseramento"/>
    <x v="1"/>
    <x v="0"/>
    <x v="0"/>
    <m/>
  </r>
  <r>
    <n v="239224"/>
    <x v="0"/>
    <x v="1"/>
    <x v="1"/>
    <x v="1"/>
    <x v="7"/>
    <x v="205"/>
    <x v="0"/>
    <x v="0"/>
    <s v="Tesseramento"/>
    <x v="1"/>
    <x v="0"/>
    <x v="0"/>
    <m/>
  </r>
  <r>
    <n v="239222"/>
    <x v="0"/>
    <x v="1"/>
    <x v="1"/>
    <x v="0"/>
    <x v="7"/>
    <x v="205"/>
    <x v="0"/>
    <x v="0"/>
    <s v="Tesseramento"/>
    <x v="1"/>
    <x v="1"/>
    <x v="0"/>
    <m/>
  </r>
  <r>
    <n v="239223"/>
    <x v="0"/>
    <x v="1"/>
    <x v="1"/>
    <x v="1"/>
    <x v="7"/>
    <x v="205"/>
    <x v="0"/>
    <x v="1"/>
    <s v="Tesseramento"/>
    <x v="1"/>
    <x v="0"/>
    <x v="0"/>
    <m/>
  </r>
  <r>
    <n v="215379"/>
    <x v="0"/>
    <x v="0"/>
    <x v="0"/>
    <x v="0"/>
    <x v="11"/>
    <x v="142"/>
    <x v="0"/>
    <x v="1"/>
    <s v="Tesseramento"/>
    <x v="1"/>
    <x v="0"/>
    <x v="0"/>
    <m/>
  </r>
  <r>
    <n v="202241"/>
    <x v="0"/>
    <x v="0"/>
    <x v="0"/>
    <x v="0"/>
    <x v="7"/>
    <x v="241"/>
    <x v="0"/>
    <x v="0"/>
    <s v="Tesseramento"/>
    <x v="0"/>
    <x v="1"/>
    <x v="0"/>
    <m/>
  </r>
  <r>
    <n v="22723"/>
    <x v="0"/>
    <x v="0"/>
    <x v="0"/>
    <x v="0"/>
    <x v="10"/>
    <x v="63"/>
    <x v="0"/>
    <x v="0"/>
    <s v="Tesseramento"/>
    <x v="0"/>
    <x v="0"/>
    <x v="0"/>
    <m/>
  </r>
  <r>
    <n v="216748"/>
    <x v="0"/>
    <x v="0"/>
    <x v="2"/>
    <x v="3"/>
    <x v="12"/>
    <x v="254"/>
    <x v="0"/>
    <x v="0"/>
    <s v="Tesseramento"/>
    <x v="0"/>
    <x v="0"/>
    <x v="0"/>
    <m/>
  </r>
  <r>
    <n v="228339"/>
    <x v="1"/>
    <x v="0"/>
    <x v="0"/>
    <x v="2"/>
    <x v="6"/>
    <x v="299"/>
    <x v="0"/>
    <x v="1"/>
    <s v="Tesseramento"/>
    <x v="1"/>
    <x v="5"/>
    <x v="0"/>
    <m/>
  </r>
  <r>
    <n v="197220"/>
    <x v="0"/>
    <x v="0"/>
    <x v="0"/>
    <x v="1"/>
    <x v="2"/>
    <x v="216"/>
    <x v="0"/>
    <x v="0"/>
    <s v="Tesseramento"/>
    <x v="0"/>
    <x v="0"/>
    <x v="0"/>
    <m/>
  </r>
  <r>
    <n v="225757"/>
    <x v="1"/>
    <x v="1"/>
    <x v="0"/>
    <x v="3"/>
    <x v="2"/>
    <x v="216"/>
    <x v="0"/>
    <x v="0"/>
    <s v="Tesseramento"/>
    <x v="0"/>
    <x v="6"/>
    <x v="0"/>
    <m/>
  </r>
  <r>
    <n v="174346"/>
    <x v="0"/>
    <x v="0"/>
    <x v="0"/>
    <x v="1"/>
    <x v="2"/>
    <x v="251"/>
    <x v="0"/>
    <x v="0"/>
    <s v="Tesseramento"/>
    <x v="1"/>
    <x v="0"/>
    <x v="0"/>
    <m/>
  </r>
  <r>
    <n v="210801"/>
    <x v="1"/>
    <x v="0"/>
    <x v="0"/>
    <x v="1"/>
    <x v="2"/>
    <x v="251"/>
    <x v="0"/>
    <x v="0"/>
    <s v="Tesseramento"/>
    <x v="1"/>
    <x v="5"/>
    <x v="0"/>
    <m/>
  </r>
  <r>
    <n v="174353"/>
    <x v="0"/>
    <x v="0"/>
    <x v="0"/>
    <x v="1"/>
    <x v="2"/>
    <x v="251"/>
    <x v="0"/>
    <x v="0"/>
    <s v="Tesseramento"/>
    <x v="1"/>
    <x v="0"/>
    <x v="0"/>
    <m/>
  </r>
  <r>
    <n v="239315"/>
    <x v="0"/>
    <x v="0"/>
    <x v="1"/>
    <x v="1"/>
    <x v="11"/>
    <x v="280"/>
    <x v="0"/>
    <x v="0"/>
    <s v="Tesseramento"/>
    <x v="0"/>
    <x v="0"/>
    <x v="0"/>
    <m/>
  </r>
  <r>
    <n v="69664"/>
    <x v="0"/>
    <x v="0"/>
    <x v="0"/>
    <x v="1"/>
    <x v="2"/>
    <x v="55"/>
    <x v="0"/>
    <x v="0"/>
    <s v="Tesseramento"/>
    <x v="1"/>
    <x v="3"/>
    <x v="0"/>
    <m/>
  </r>
  <r>
    <n v="68112"/>
    <x v="0"/>
    <x v="1"/>
    <x v="2"/>
    <x v="0"/>
    <x v="8"/>
    <x v="17"/>
    <x v="0"/>
    <x v="0"/>
    <s v="Tesseramento"/>
    <x v="1"/>
    <x v="3"/>
    <x v="0"/>
    <m/>
  </r>
  <r>
    <n v="239369"/>
    <x v="0"/>
    <x v="0"/>
    <x v="1"/>
    <x v="1"/>
    <x v="8"/>
    <x v="17"/>
    <x v="0"/>
    <x v="0"/>
    <s v="Tesseramento"/>
    <x v="1"/>
    <x v="1"/>
    <x v="0"/>
    <m/>
  </r>
  <r>
    <n v="239491"/>
    <x v="0"/>
    <x v="0"/>
    <x v="1"/>
    <x v="1"/>
    <x v="11"/>
    <x v="244"/>
    <x v="0"/>
    <x v="0"/>
    <s v="Tesseramento"/>
    <x v="0"/>
    <x v="1"/>
    <x v="0"/>
    <m/>
  </r>
  <r>
    <n v="171280"/>
    <x v="0"/>
    <x v="0"/>
    <x v="2"/>
    <x v="1"/>
    <x v="11"/>
    <x v="333"/>
    <x v="0"/>
    <x v="0"/>
    <s v="Tesseramento"/>
    <x v="0"/>
    <x v="1"/>
    <x v="0"/>
    <m/>
  </r>
  <r>
    <n v="176574"/>
    <x v="0"/>
    <x v="1"/>
    <x v="2"/>
    <x v="1"/>
    <x v="11"/>
    <x v="333"/>
    <x v="0"/>
    <x v="0"/>
    <s v="Tesseramento"/>
    <x v="0"/>
    <x v="0"/>
    <x v="0"/>
    <m/>
  </r>
  <r>
    <n v="239492"/>
    <x v="0"/>
    <x v="0"/>
    <x v="1"/>
    <x v="2"/>
    <x v="11"/>
    <x v="244"/>
    <x v="0"/>
    <x v="1"/>
    <s v="Tesseramento"/>
    <x v="0"/>
    <x v="3"/>
    <x v="0"/>
    <m/>
  </r>
  <r>
    <n v="239276"/>
    <x v="0"/>
    <x v="0"/>
    <x v="1"/>
    <x v="2"/>
    <x v="11"/>
    <x v="333"/>
    <x v="0"/>
    <x v="0"/>
    <s v="Tesseramento"/>
    <x v="0"/>
    <x v="0"/>
    <x v="0"/>
    <m/>
  </r>
  <r>
    <n v="146911"/>
    <x v="0"/>
    <x v="0"/>
    <x v="0"/>
    <x v="1"/>
    <x v="11"/>
    <x v="244"/>
    <x v="0"/>
    <x v="0"/>
    <s v="Tesseramento"/>
    <x v="0"/>
    <x v="3"/>
    <x v="0"/>
    <m/>
  </r>
  <r>
    <n v="239493"/>
    <x v="1"/>
    <x v="0"/>
    <x v="1"/>
    <x v="2"/>
    <x v="11"/>
    <x v="244"/>
    <x v="0"/>
    <x v="0"/>
    <s v="Tesseramento"/>
    <x v="0"/>
    <x v="5"/>
    <x v="0"/>
    <m/>
  </r>
  <r>
    <n v="239277"/>
    <x v="0"/>
    <x v="0"/>
    <x v="1"/>
    <x v="2"/>
    <x v="11"/>
    <x v="333"/>
    <x v="0"/>
    <x v="0"/>
    <s v="Tesseramento"/>
    <x v="0"/>
    <x v="3"/>
    <x v="0"/>
    <m/>
  </r>
  <r>
    <n v="239229"/>
    <x v="1"/>
    <x v="1"/>
    <x v="1"/>
    <x v="2"/>
    <x v="13"/>
    <x v="177"/>
    <x v="0"/>
    <x v="1"/>
    <s v="Tesseramento"/>
    <x v="1"/>
    <x v="7"/>
    <x v="0"/>
    <m/>
  </r>
  <r>
    <n v="85820"/>
    <x v="0"/>
    <x v="0"/>
    <x v="0"/>
    <x v="0"/>
    <x v="2"/>
    <x v="55"/>
    <x v="0"/>
    <x v="1"/>
    <s v="Tesseramento"/>
    <x v="1"/>
    <x v="4"/>
    <x v="0"/>
    <m/>
  </r>
  <r>
    <n v="239343"/>
    <x v="0"/>
    <x v="1"/>
    <x v="1"/>
    <x v="1"/>
    <x v="13"/>
    <x v="369"/>
    <x v="0"/>
    <x v="0"/>
    <s v="Tesseramento"/>
    <x v="1"/>
    <x v="3"/>
    <x v="0"/>
    <m/>
  </r>
  <r>
    <n v="239268"/>
    <x v="1"/>
    <x v="1"/>
    <x v="1"/>
    <x v="2"/>
    <x v="4"/>
    <x v="400"/>
    <x v="0"/>
    <x v="0"/>
    <s v="Tesseramento"/>
    <x v="0"/>
    <x v="2"/>
    <x v="0"/>
    <m/>
  </r>
  <r>
    <n v="130164"/>
    <x v="0"/>
    <x v="0"/>
    <x v="0"/>
    <x v="4"/>
    <x v="11"/>
    <x v="142"/>
    <x v="0"/>
    <x v="0"/>
    <s v="Tesseramento"/>
    <x v="1"/>
    <x v="0"/>
    <x v="0"/>
    <m/>
  </r>
  <r>
    <n v="14852"/>
    <x v="0"/>
    <x v="0"/>
    <x v="0"/>
    <x v="0"/>
    <x v="10"/>
    <x v="266"/>
    <x v="0"/>
    <x v="0"/>
    <s v="Tesseramento"/>
    <x v="1"/>
    <x v="0"/>
    <x v="0"/>
    <m/>
  </r>
  <r>
    <n v="156069"/>
    <x v="1"/>
    <x v="0"/>
    <x v="0"/>
    <x v="2"/>
    <x v="10"/>
    <x v="266"/>
    <x v="0"/>
    <x v="0"/>
    <s v="Tesseramento"/>
    <x v="1"/>
    <x v="7"/>
    <x v="0"/>
    <m/>
  </r>
  <r>
    <n v="156070"/>
    <x v="0"/>
    <x v="0"/>
    <x v="2"/>
    <x v="2"/>
    <x v="10"/>
    <x v="266"/>
    <x v="0"/>
    <x v="1"/>
    <s v="Tesseramento"/>
    <x v="1"/>
    <x v="0"/>
    <x v="0"/>
    <m/>
  </r>
  <r>
    <n v="239245"/>
    <x v="0"/>
    <x v="1"/>
    <x v="1"/>
    <x v="1"/>
    <x v="15"/>
    <x v="104"/>
    <x v="0"/>
    <x v="0"/>
    <s v="Tesseramento"/>
    <x v="1"/>
    <x v="1"/>
    <x v="0"/>
    <m/>
  </r>
  <r>
    <n v="239246"/>
    <x v="0"/>
    <x v="0"/>
    <x v="1"/>
    <x v="1"/>
    <x v="13"/>
    <x v="350"/>
    <x v="0"/>
    <x v="0"/>
    <s v="Tesseramento"/>
    <x v="0"/>
    <x v="0"/>
    <x v="0"/>
    <m/>
  </r>
  <r>
    <n v="159425"/>
    <x v="0"/>
    <x v="0"/>
    <x v="0"/>
    <x v="0"/>
    <x v="13"/>
    <x v="350"/>
    <x v="0"/>
    <x v="0"/>
    <s v="Tesseramento"/>
    <x v="0"/>
    <x v="1"/>
    <x v="0"/>
    <m/>
  </r>
  <r>
    <n v="239247"/>
    <x v="0"/>
    <x v="0"/>
    <x v="1"/>
    <x v="1"/>
    <x v="13"/>
    <x v="350"/>
    <x v="0"/>
    <x v="0"/>
    <s v="Tesseramento"/>
    <x v="0"/>
    <x v="3"/>
    <x v="0"/>
    <m/>
  </r>
  <r>
    <n v="135119"/>
    <x v="0"/>
    <x v="0"/>
    <x v="0"/>
    <x v="0"/>
    <x v="7"/>
    <x v="301"/>
    <x v="0"/>
    <x v="0"/>
    <s v="Tesseramento"/>
    <x v="1"/>
    <x v="0"/>
    <x v="0"/>
    <m/>
  </r>
  <r>
    <n v="28604"/>
    <x v="0"/>
    <x v="0"/>
    <x v="0"/>
    <x v="0"/>
    <x v="4"/>
    <x v="125"/>
    <x v="0"/>
    <x v="0"/>
    <s v="Tesseramento"/>
    <x v="1"/>
    <x v="4"/>
    <x v="0"/>
    <m/>
  </r>
  <r>
    <n v="47428"/>
    <x v="0"/>
    <x v="0"/>
    <x v="0"/>
    <x v="0"/>
    <x v="10"/>
    <x v="240"/>
    <x v="0"/>
    <x v="1"/>
    <s v="Tesseramento"/>
    <x v="1"/>
    <x v="4"/>
    <x v="0"/>
    <m/>
  </r>
  <r>
    <n v="47429"/>
    <x v="0"/>
    <x v="0"/>
    <x v="0"/>
    <x v="0"/>
    <x v="10"/>
    <x v="240"/>
    <x v="0"/>
    <x v="0"/>
    <s v="Tesseramento"/>
    <x v="1"/>
    <x v="4"/>
    <x v="0"/>
    <m/>
  </r>
  <r>
    <n v="239494"/>
    <x v="0"/>
    <x v="0"/>
    <x v="1"/>
    <x v="1"/>
    <x v="11"/>
    <x v="244"/>
    <x v="0"/>
    <x v="0"/>
    <s v="Tesseramento"/>
    <x v="0"/>
    <x v="1"/>
    <x v="0"/>
    <m/>
  </r>
  <r>
    <n v="239287"/>
    <x v="0"/>
    <x v="0"/>
    <x v="1"/>
    <x v="1"/>
    <x v="1"/>
    <x v="201"/>
    <x v="0"/>
    <x v="0"/>
    <s v="Tesseramento"/>
    <x v="0"/>
    <x v="1"/>
    <x v="0"/>
    <m/>
  </r>
  <r>
    <n v="23073"/>
    <x v="0"/>
    <x v="0"/>
    <x v="0"/>
    <x v="0"/>
    <x v="4"/>
    <x v="125"/>
    <x v="0"/>
    <x v="0"/>
    <s v="Tesseramento"/>
    <x v="1"/>
    <x v="0"/>
    <x v="0"/>
    <m/>
  </r>
  <r>
    <n v="239278"/>
    <x v="1"/>
    <x v="0"/>
    <x v="1"/>
    <x v="1"/>
    <x v="1"/>
    <x v="108"/>
    <x v="0"/>
    <x v="1"/>
    <s v="Tesseramento"/>
    <x v="0"/>
    <x v="7"/>
    <x v="0"/>
    <m/>
  </r>
  <r>
    <n v="239280"/>
    <x v="0"/>
    <x v="1"/>
    <x v="1"/>
    <x v="1"/>
    <x v="7"/>
    <x v="11"/>
    <x v="0"/>
    <x v="0"/>
    <s v="Tesseramento"/>
    <x v="1"/>
    <x v="0"/>
    <x v="0"/>
    <m/>
  </r>
  <r>
    <n v="239279"/>
    <x v="0"/>
    <x v="1"/>
    <x v="1"/>
    <x v="1"/>
    <x v="7"/>
    <x v="11"/>
    <x v="0"/>
    <x v="0"/>
    <s v="Tesseramento"/>
    <x v="1"/>
    <x v="3"/>
    <x v="0"/>
    <m/>
  </r>
  <r>
    <n v="239285"/>
    <x v="0"/>
    <x v="1"/>
    <x v="1"/>
    <x v="2"/>
    <x v="8"/>
    <x v="352"/>
    <x v="0"/>
    <x v="0"/>
    <s v="Tesseramento"/>
    <x v="0"/>
    <x v="3"/>
    <x v="0"/>
    <m/>
  </r>
  <r>
    <n v="21796"/>
    <x v="0"/>
    <x v="0"/>
    <x v="0"/>
    <x v="0"/>
    <x v="15"/>
    <x v="357"/>
    <x v="0"/>
    <x v="0"/>
    <s v="Tesseramento"/>
    <x v="1"/>
    <x v="4"/>
    <x v="0"/>
    <m/>
  </r>
  <r>
    <n v="18354"/>
    <x v="0"/>
    <x v="0"/>
    <x v="0"/>
    <x v="0"/>
    <x v="15"/>
    <x v="357"/>
    <x v="0"/>
    <x v="1"/>
    <s v="Tesseramento"/>
    <x v="1"/>
    <x v="4"/>
    <x v="0"/>
    <m/>
  </r>
  <r>
    <n v="239511"/>
    <x v="1"/>
    <x v="1"/>
    <x v="1"/>
    <x v="2"/>
    <x v="14"/>
    <x v="129"/>
    <x v="0"/>
    <x v="0"/>
    <s v="Tesseramento"/>
    <x v="1"/>
    <x v="5"/>
    <x v="0"/>
    <m/>
  </r>
  <r>
    <n v="239240"/>
    <x v="1"/>
    <x v="1"/>
    <x v="1"/>
    <x v="2"/>
    <x v="7"/>
    <x v="45"/>
    <x v="0"/>
    <x v="0"/>
    <s v="Tesseramento"/>
    <x v="1"/>
    <x v="5"/>
    <x v="0"/>
    <m/>
  </r>
  <r>
    <n v="193650"/>
    <x v="0"/>
    <x v="0"/>
    <x v="0"/>
    <x v="1"/>
    <x v="2"/>
    <x v="230"/>
    <x v="0"/>
    <x v="1"/>
    <s v="Tesseramento"/>
    <x v="1"/>
    <x v="0"/>
    <x v="0"/>
    <m/>
  </r>
  <r>
    <n v="231322"/>
    <x v="1"/>
    <x v="1"/>
    <x v="0"/>
    <x v="2"/>
    <x v="2"/>
    <x v="286"/>
    <x v="0"/>
    <x v="0"/>
    <s v="Tesseramento"/>
    <x v="1"/>
    <x v="7"/>
    <x v="0"/>
    <m/>
  </r>
  <r>
    <n v="231321"/>
    <x v="1"/>
    <x v="1"/>
    <x v="0"/>
    <x v="2"/>
    <x v="2"/>
    <x v="286"/>
    <x v="0"/>
    <x v="0"/>
    <s v="Tesseramento"/>
    <x v="1"/>
    <x v="7"/>
    <x v="0"/>
    <m/>
  </r>
  <r>
    <n v="206319"/>
    <x v="0"/>
    <x v="0"/>
    <x v="0"/>
    <x v="0"/>
    <x v="4"/>
    <x v="40"/>
    <x v="0"/>
    <x v="0"/>
    <s v="Tesseramento"/>
    <x v="1"/>
    <x v="0"/>
    <x v="0"/>
    <m/>
  </r>
  <r>
    <n v="49081"/>
    <x v="0"/>
    <x v="0"/>
    <x v="2"/>
    <x v="0"/>
    <x v="7"/>
    <x v="67"/>
    <x v="0"/>
    <x v="1"/>
    <s v="Tesseramento"/>
    <x v="0"/>
    <x v="4"/>
    <x v="0"/>
    <m/>
  </r>
  <r>
    <n v="104581"/>
    <x v="0"/>
    <x v="0"/>
    <x v="0"/>
    <x v="0"/>
    <x v="7"/>
    <x v="67"/>
    <x v="0"/>
    <x v="1"/>
    <s v="Tesseramento"/>
    <x v="0"/>
    <x v="0"/>
    <x v="0"/>
    <m/>
  </r>
  <r>
    <n v="120066"/>
    <x v="0"/>
    <x v="0"/>
    <x v="0"/>
    <x v="0"/>
    <x v="4"/>
    <x v="101"/>
    <x v="0"/>
    <x v="0"/>
    <s v="Tesseramento"/>
    <x v="0"/>
    <x v="0"/>
    <x v="0"/>
    <m/>
  </r>
  <r>
    <n v="239248"/>
    <x v="0"/>
    <x v="0"/>
    <x v="1"/>
    <x v="2"/>
    <x v="10"/>
    <x v="396"/>
    <x v="0"/>
    <x v="1"/>
    <s v="Tesseramento"/>
    <x v="0"/>
    <x v="0"/>
    <x v="0"/>
    <m/>
  </r>
  <r>
    <n v="230862"/>
    <x v="0"/>
    <x v="0"/>
    <x v="0"/>
    <x v="1"/>
    <x v="4"/>
    <x v="101"/>
    <x v="0"/>
    <x v="0"/>
    <s v="Tesseramento"/>
    <x v="0"/>
    <x v="0"/>
    <x v="0"/>
    <m/>
  </r>
  <r>
    <n v="239294"/>
    <x v="0"/>
    <x v="0"/>
    <x v="1"/>
    <x v="1"/>
    <x v="1"/>
    <x v="20"/>
    <x v="0"/>
    <x v="0"/>
    <s v="Tesseramento"/>
    <x v="0"/>
    <x v="4"/>
    <x v="0"/>
    <m/>
  </r>
  <r>
    <n v="7267"/>
    <x v="0"/>
    <x v="0"/>
    <x v="2"/>
    <x v="2"/>
    <x v="7"/>
    <x v="51"/>
    <x v="0"/>
    <x v="1"/>
    <s v="Tesseramento"/>
    <x v="1"/>
    <x v="1"/>
    <x v="0"/>
    <m/>
  </r>
  <r>
    <n v="239270"/>
    <x v="0"/>
    <x v="0"/>
    <x v="1"/>
    <x v="2"/>
    <x v="14"/>
    <x v="386"/>
    <x v="0"/>
    <x v="0"/>
    <s v="Tesseramento"/>
    <x v="1"/>
    <x v="0"/>
    <x v="0"/>
    <m/>
  </r>
  <r>
    <n v="239281"/>
    <x v="1"/>
    <x v="0"/>
    <x v="1"/>
    <x v="2"/>
    <x v="9"/>
    <x v="19"/>
    <x v="0"/>
    <x v="0"/>
    <s v="Tesseramento"/>
    <x v="1"/>
    <x v="6"/>
    <x v="0"/>
    <m/>
  </r>
  <r>
    <n v="239282"/>
    <x v="1"/>
    <x v="0"/>
    <x v="1"/>
    <x v="2"/>
    <x v="9"/>
    <x v="19"/>
    <x v="0"/>
    <x v="0"/>
    <s v="Tesseramento"/>
    <x v="1"/>
    <x v="2"/>
    <x v="0"/>
    <m/>
  </r>
  <r>
    <n v="239256"/>
    <x v="1"/>
    <x v="1"/>
    <x v="1"/>
    <x v="3"/>
    <x v="10"/>
    <x v="240"/>
    <x v="0"/>
    <x v="1"/>
    <s v="Tesseramento"/>
    <x v="1"/>
    <x v="7"/>
    <x v="0"/>
    <m/>
  </r>
  <r>
    <n v="62022"/>
    <x v="0"/>
    <x v="0"/>
    <x v="0"/>
    <x v="1"/>
    <x v="13"/>
    <x v="356"/>
    <x v="0"/>
    <x v="0"/>
    <s v="Tesseramento"/>
    <x v="1"/>
    <x v="0"/>
    <x v="0"/>
    <m/>
  </r>
  <r>
    <n v="121472"/>
    <x v="0"/>
    <x v="1"/>
    <x v="2"/>
    <x v="3"/>
    <x v="13"/>
    <x v="356"/>
    <x v="0"/>
    <x v="0"/>
    <s v="Tesseramento"/>
    <x v="1"/>
    <x v="1"/>
    <x v="0"/>
    <m/>
  </r>
  <r>
    <n v="230764"/>
    <x v="0"/>
    <x v="1"/>
    <x v="0"/>
    <x v="1"/>
    <x v="4"/>
    <x v="166"/>
    <x v="0"/>
    <x v="0"/>
    <s v="Tesseramento"/>
    <x v="1"/>
    <x v="0"/>
    <x v="0"/>
    <m/>
  </r>
  <r>
    <n v="239263"/>
    <x v="0"/>
    <x v="1"/>
    <x v="1"/>
    <x v="2"/>
    <x v="4"/>
    <x v="149"/>
    <x v="0"/>
    <x v="1"/>
    <s v="Tesseramento"/>
    <x v="1"/>
    <x v="3"/>
    <x v="0"/>
    <m/>
  </r>
  <r>
    <n v="98654"/>
    <x v="0"/>
    <x v="0"/>
    <x v="0"/>
    <x v="4"/>
    <x v="2"/>
    <x v="71"/>
    <x v="0"/>
    <x v="0"/>
    <s v="Tesseramento"/>
    <x v="1"/>
    <x v="3"/>
    <x v="0"/>
    <m/>
  </r>
  <r>
    <n v="240280"/>
    <x v="0"/>
    <x v="0"/>
    <x v="1"/>
    <x v="1"/>
    <x v="2"/>
    <x v="71"/>
    <x v="0"/>
    <x v="1"/>
    <s v="Tesseramento"/>
    <x v="1"/>
    <x v="0"/>
    <x v="0"/>
    <m/>
  </r>
  <r>
    <n v="196711"/>
    <x v="0"/>
    <x v="0"/>
    <x v="0"/>
    <x v="0"/>
    <x v="7"/>
    <x v="109"/>
    <x v="0"/>
    <x v="0"/>
    <s v="Tesseramento"/>
    <x v="1"/>
    <x v="1"/>
    <x v="0"/>
    <m/>
  </r>
  <r>
    <n v="39935"/>
    <x v="0"/>
    <x v="0"/>
    <x v="0"/>
    <x v="0"/>
    <x v="7"/>
    <x v="33"/>
    <x v="0"/>
    <x v="0"/>
    <s v="Tesseramento"/>
    <x v="1"/>
    <x v="0"/>
    <x v="0"/>
    <m/>
  </r>
  <r>
    <n v="239251"/>
    <x v="0"/>
    <x v="0"/>
    <x v="1"/>
    <x v="0"/>
    <x v="7"/>
    <x v="33"/>
    <x v="0"/>
    <x v="0"/>
    <s v="Tesseramento"/>
    <x v="1"/>
    <x v="3"/>
    <x v="0"/>
    <m/>
  </r>
  <r>
    <n v="239258"/>
    <x v="0"/>
    <x v="1"/>
    <x v="1"/>
    <x v="3"/>
    <x v="12"/>
    <x v="122"/>
    <x v="0"/>
    <x v="0"/>
    <s v="Tesseramento"/>
    <x v="0"/>
    <x v="1"/>
    <x v="0"/>
    <m/>
  </r>
  <r>
    <n v="134809"/>
    <x v="0"/>
    <x v="0"/>
    <x v="0"/>
    <x v="2"/>
    <x v="12"/>
    <x v="122"/>
    <x v="0"/>
    <x v="1"/>
    <s v="Tesseramento"/>
    <x v="0"/>
    <x v="1"/>
    <x v="0"/>
    <m/>
  </r>
  <r>
    <n v="86182"/>
    <x v="0"/>
    <x v="1"/>
    <x v="2"/>
    <x v="4"/>
    <x v="11"/>
    <x v="126"/>
    <x v="0"/>
    <x v="0"/>
    <s v="Tesseramento"/>
    <x v="1"/>
    <x v="3"/>
    <x v="0"/>
    <m/>
  </r>
  <r>
    <n v="78746"/>
    <x v="0"/>
    <x v="0"/>
    <x v="0"/>
    <x v="1"/>
    <x v="12"/>
    <x v="122"/>
    <x v="0"/>
    <x v="1"/>
    <s v="Tesseramento"/>
    <x v="0"/>
    <x v="0"/>
    <x v="0"/>
    <m/>
  </r>
  <r>
    <n v="138286"/>
    <x v="0"/>
    <x v="0"/>
    <x v="0"/>
    <x v="0"/>
    <x v="12"/>
    <x v="122"/>
    <x v="0"/>
    <x v="0"/>
    <s v="Tesseramento"/>
    <x v="0"/>
    <x v="3"/>
    <x v="0"/>
    <m/>
  </r>
  <r>
    <n v="176061"/>
    <x v="0"/>
    <x v="0"/>
    <x v="2"/>
    <x v="2"/>
    <x v="12"/>
    <x v="122"/>
    <x v="0"/>
    <x v="1"/>
    <s v="Tesseramento"/>
    <x v="0"/>
    <x v="0"/>
    <x v="0"/>
    <m/>
  </r>
  <r>
    <n v="239271"/>
    <x v="0"/>
    <x v="0"/>
    <x v="1"/>
    <x v="1"/>
    <x v="14"/>
    <x v="386"/>
    <x v="0"/>
    <x v="0"/>
    <s v="Tesseramento"/>
    <x v="1"/>
    <x v="0"/>
    <x v="0"/>
    <m/>
  </r>
  <r>
    <n v="239257"/>
    <x v="0"/>
    <x v="0"/>
    <x v="1"/>
    <x v="0"/>
    <x v="5"/>
    <x v="317"/>
    <x v="0"/>
    <x v="0"/>
    <s v="Tesseramento"/>
    <x v="1"/>
    <x v="4"/>
    <x v="0"/>
    <m/>
  </r>
  <r>
    <n v="239441"/>
    <x v="0"/>
    <x v="1"/>
    <x v="1"/>
    <x v="0"/>
    <x v="8"/>
    <x v="112"/>
    <x v="0"/>
    <x v="0"/>
    <s v="Tesseramento"/>
    <x v="1"/>
    <x v="1"/>
    <x v="0"/>
    <m/>
  </r>
  <r>
    <n v="239341"/>
    <x v="0"/>
    <x v="1"/>
    <x v="1"/>
    <x v="1"/>
    <x v="7"/>
    <x v="74"/>
    <x v="0"/>
    <x v="0"/>
    <s v="Tesseramento"/>
    <x v="1"/>
    <x v="3"/>
    <x v="0"/>
    <m/>
  </r>
  <r>
    <n v="239442"/>
    <x v="0"/>
    <x v="1"/>
    <x v="1"/>
    <x v="0"/>
    <x v="8"/>
    <x v="112"/>
    <x v="0"/>
    <x v="0"/>
    <s v="Tesseramento"/>
    <x v="1"/>
    <x v="1"/>
    <x v="0"/>
    <m/>
  </r>
  <r>
    <n v="135651"/>
    <x v="1"/>
    <x v="0"/>
    <x v="0"/>
    <x v="0"/>
    <x v="4"/>
    <x v="101"/>
    <x v="0"/>
    <x v="0"/>
    <s v="Tesseramento"/>
    <x v="0"/>
    <x v="2"/>
    <x v="0"/>
    <m/>
  </r>
  <r>
    <n v="33661"/>
    <x v="0"/>
    <x v="0"/>
    <x v="0"/>
    <x v="1"/>
    <x v="4"/>
    <x v="101"/>
    <x v="0"/>
    <x v="0"/>
    <s v="Tesseramento"/>
    <x v="0"/>
    <x v="3"/>
    <x v="0"/>
    <m/>
  </r>
  <r>
    <n v="239255"/>
    <x v="0"/>
    <x v="0"/>
    <x v="1"/>
    <x v="3"/>
    <x v="7"/>
    <x v="78"/>
    <x v="0"/>
    <x v="0"/>
    <s v="Tesseramento"/>
    <x v="0"/>
    <x v="0"/>
    <x v="0"/>
    <m/>
  </r>
  <r>
    <n v="239600"/>
    <x v="0"/>
    <x v="1"/>
    <x v="1"/>
    <x v="1"/>
    <x v="0"/>
    <x v="378"/>
    <x v="0"/>
    <x v="0"/>
    <s v="Tesseramento"/>
    <x v="0"/>
    <x v="3"/>
    <x v="0"/>
    <m/>
  </r>
  <r>
    <n v="239307"/>
    <x v="0"/>
    <x v="0"/>
    <x v="1"/>
    <x v="3"/>
    <x v="7"/>
    <x v="227"/>
    <x v="0"/>
    <x v="1"/>
    <s v="Tesseramento"/>
    <x v="1"/>
    <x v="1"/>
    <x v="0"/>
    <m/>
  </r>
  <r>
    <n v="59027"/>
    <x v="0"/>
    <x v="0"/>
    <x v="0"/>
    <x v="0"/>
    <x v="8"/>
    <x v="92"/>
    <x v="0"/>
    <x v="1"/>
    <s v="Tesseramento"/>
    <x v="1"/>
    <x v="4"/>
    <x v="0"/>
    <m/>
  </r>
  <r>
    <n v="239405"/>
    <x v="0"/>
    <x v="0"/>
    <x v="1"/>
    <x v="2"/>
    <x v="8"/>
    <x v="92"/>
    <x v="0"/>
    <x v="0"/>
    <s v="Tesseramento"/>
    <x v="1"/>
    <x v="0"/>
    <x v="0"/>
    <m/>
  </r>
  <r>
    <n v="41553"/>
    <x v="0"/>
    <x v="1"/>
    <x v="2"/>
    <x v="0"/>
    <x v="7"/>
    <x v="195"/>
    <x v="0"/>
    <x v="0"/>
    <s v="Tesseramento"/>
    <x v="1"/>
    <x v="0"/>
    <x v="0"/>
    <m/>
  </r>
  <r>
    <n v="31822"/>
    <x v="0"/>
    <x v="0"/>
    <x v="2"/>
    <x v="1"/>
    <x v="8"/>
    <x v="62"/>
    <x v="0"/>
    <x v="0"/>
    <s v="Tesseramento"/>
    <x v="1"/>
    <x v="4"/>
    <x v="0"/>
    <m/>
  </r>
  <r>
    <n v="190058"/>
    <x v="0"/>
    <x v="0"/>
    <x v="0"/>
    <x v="0"/>
    <x v="11"/>
    <x v="142"/>
    <x v="0"/>
    <x v="0"/>
    <s v="Tesseramento"/>
    <x v="1"/>
    <x v="0"/>
    <x v="0"/>
    <m/>
  </r>
  <r>
    <n v="239428"/>
    <x v="1"/>
    <x v="0"/>
    <x v="1"/>
    <x v="1"/>
    <x v="7"/>
    <x v="33"/>
    <x v="0"/>
    <x v="0"/>
    <s v="Tesseramento"/>
    <x v="1"/>
    <x v="5"/>
    <x v="0"/>
    <m/>
  </r>
  <r>
    <n v="94517"/>
    <x v="0"/>
    <x v="1"/>
    <x v="0"/>
    <x v="4"/>
    <x v="12"/>
    <x v="254"/>
    <x v="0"/>
    <x v="0"/>
    <s v="Tesseramento"/>
    <x v="0"/>
    <x v="1"/>
    <x v="0"/>
    <m/>
  </r>
  <r>
    <n v="79576"/>
    <x v="0"/>
    <x v="2"/>
    <x v="0"/>
    <x v="0"/>
    <x v="7"/>
    <x v="225"/>
    <x v="1"/>
    <x v="0"/>
    <s v="Tesseramento"/>
    <x v="0"/>
    <x v="8"/>
    <x v="0"/>
    <m/>
  </r>
  <r>
    <n v="104943"/>
    <x v="0"/>
    <x v="0"/>
    <x v="0"/>
    <x v="0"/>
    <x v="7"/>
    <x v="209"/>
    <x v="0"/>
    <x v="0"/>
    <s v="Tesseramento"/>
    <x v="0"/>
    <x v="0"/>
    <x v="0"/>
    <m/>
  </r>
  <r>
    <n v="53001"/>
    <x v="0"/>
    <x v="0"/>
    <x v="0"/>
    <x v="4"/>
    <x v="2"/>
    <x v="172"/>
    <x v="0"/>
    <x v="0"/>
    <s v="Tesseramento"/>
    <x v="1"/>
    <x v="3"/>
    <x v="0"/>
    <m/>
  </r>
  <r>
    <n v="228898"/>
    <x v="0"/>
    <x v="0"/>
    <x v="0"/>
    <x v="1"/>
    <x v="2"/>
    <x v="79"/>
    <x v="0"/>
    <x v="0"/>
    <s v="Tesseramento"/>
    <x v="1"/>
    <x v="0"/>
    <x v="0"/>
    <m/>
  </r>
  <r>
    <n v="222315"/>
    <x v="0"/>
    <x v="0"/>
    <x v="0"/>
    <x v="1"/>
    <x v="1"/>
    <x v="1"/>
    <x v="0"/>
    <x v="1"/>
    <s v="Tesseramento"/>
    <x v="0"/>
    <x v="4"/>
    <x v="0"/>
    <m/>
  </r>
  <r>
    <n v="213415"/>
    <x v="0"/>
    <x v="0"/>
    <x v="0"/>
    <x v="1"/>
    <x v="10"/>
    <x v="194"/>
    <x v="0"/>
    <x v="0"/>
    <s v="Tesseramento"/>
    <x v="1"/>
    <x v="0"/>
    <x v="0"/>
    <m/>
  </r>
  <r>
    <n v="21920"/>
    <x v="0"/>
    <x v="1"/>
    <x v="2"/>
    <x v="4"/>
    <x v="1"/>
    <x v="48"/>
    <x v="0"/>
    <x v="1"/>
    <s v="Tesseramento"/>
    <x v="1"/>
    <x v="4"/>
    <x v="0"/>
    <m/>
  </r>
  <r>
    <n v="172012"/>
    <x v="0"/>
    <x v="1"/>
    <x v="2"/>
    <x v="2"/>
    <x v="1"/>
    <x v="48"/>
    <x v="0"/>
    <x v="0"/>
    <s v="Tesseramento"/>
    <x v="1"/>
    <x v="0"/>
    <x v="0"/>
    <m/>
  </r>
  <r>
    <n v="171329"/>
    <x v="1"/>
    <x v="0"/>
    <x v="2"/>
    <x v="1"/>
    <x v="1"/>
    <x v="48"/>
    <x v="0"/>
    <x v="0"/>
    <s v="Tesseramento"/>
    <x v="1"/>
    <x v="6"/>
    <x v="0"/>
    <m/>
  </r>
  <r>
    <n v="111022"/>
    <x v="0"/>
    <x v="1"/>
    <x v="0"/>
    <x v="0"/>
    <x v="7"/>
    <x v="69"/>
    <x v="0"/>
    <x v="0"/>
    <s v="Tesseramento"/>
    <x v="1"/>
    <x v="1"/>
    <x v="0"/>
    <m/>
  </r>
  <r>
    <n v="239347"/>
    <x v="0"/>
    <x v="0"/>
    <x v="1"/>
    <x v="3"/>
    <x v="7"/>
    <x v="202"/>
    <x v="0"/>
    <x v="1"/>
    <s v="Tesseramento"/>
    <x v="1"/>
    <x v="3"/>
    <x v="0"/>
    <m/>
  </r>
  <r>
    <n v="213062"/>
    <x v="0"/>
    <x v="0"/>
    <x v="2"/>
    <x v="2"/>
    <x v="8"/>
    <x v="115"/>
    <x v="0"/>
    <x v="0"/>
    <s v="Tesseramento"/>
    <x v="1"/>
    <x v="1"/>
    <x v="0"/>
    <m/>
  </r>
  <r>
    <n v="240293"/>
    <x v="0"/>
    <x v="0"/>
    <x v="1"/>
    <x v="2"/>
    <x v="8"/>
    <x v="115"/>
    <x v="0"/>
    <x v="1"/>
    <s v="Tesseramento"/>
    <x v="1"/>
    <x v="0"/>
    <x v="0"/>
    <m/>
  </r>
  <r>
    <n v="146768"/>
    <x v="0"/>
    <x v="0"/>
    <x v="0"/>
    <x v="0"/>
    <x v="0"/>
    <x v="206"/>
    <x v="0"/>
    <x v="0"/>
    <s v="Tesseramento"/>
    <x v="1"/>
    <x v="0"/>
    <x v="0"/>
    <m/>
  </r>
  <r>
    <n v="239283"/>
    <x v="0"/>
    <x v="1"/>
    <x v="1"/>
    <x v="3"/>
    <x v="15"/>
    <x v="57"/>
    <x v="0"/>
    <x v="1"/>
    <s v="Tesseramento"/>
    <x v="1"/>
    <x v="4"/>
    <x v="0"/>
    <m/>
  </r>
  <r>
    <n v="239284"/>
    <x v="0"/>
    <x v="1"/>
    <x v="1"/>
    <x v="3"/>
    <x v="15"/>
    <x v="57"/>
    <x v="0"/>
    <x v="0"/>
    <s v="Tesseramento"/>
    <x v="1"/>
    <x v="4"/>
    <x v="0"/>
    <m/>
  </r>
  <r>
    <n v="239321"/>
    <x v="0"/>
    <x v="1"/>
    <x v="1"/>
    <x v="1"/>
    <x v="12"/>
    <x v="27"/>
    <x v="0"/>
    <x v="1"/>
    <s v="Tesseramento"/>
    <x v="1"/>
    <x v="3"/>
    <x v="1"/>
    <m/>
  </r>
  <r>
    <n v="239365"/>
    <x v="0"/>
    <x v="1"/>
    <x v="1"/>
    <x v="2"/>
    <x v="13"/>
    <x v="177"/>
    <x v="0"/>
    <x v="0"/>
    <s v="Tesseramento"/>
    <x v="1"/>
    <x v="0"/>
    <x v="0"/>
    <m/>
  </r>
  <r>
    <n v="239322"/>
    <x v="1"/>
    <x v="1"/>
    <x v="1"/>
    <x v="1"/>
    <x v="12"/>
    <x v="27"/>
    <x v="0"/>
    <x v="0"/>
    <s v="Tesseramento"/>
    <x v="1"/>
    <x v="2"/>
    <x v="0"/>
    <m/>
  </r>
  <r>
    <n v="230770"/>
    <x v="1"/>
    <x v="1"/>
    <x v="0"/>
    <x v="2"/>
    <x v="4"/>
    <x v="84"/>
    <x v="0"/>
    <x v="0"/>
    <s v="Tesseramento"/>
    <x v="0"/>
    <x v="5"/>
    <x v="0"/>
    <m/>
  </r>
  <r>
    <n v="230769"/>
    <x v="0"/>
    <x v="1"/>
    <x v="0"/>
    <x v="3"/>
    <x v="4"/>
    <x v="84"/>
    <x v="0"/>
    <x v="0"/>
    <s v="Tesseramento"/>
    <x v="0"/>
    <x v="0"/>
    <x v="0"/>
    <m/>
  </r>
  <r>
    <n v="70681"/>
    <x v="0"/>
    <x v="0"/>
    <x v="0"/>
    <x v="0"/>
    <x v="7"/>
    <x v="123"/>
    <x v="0"/>
    <x v="0"/>
    <s v="Tesseramento"/>
    <x v="1"/>
    <x v="0"/>
    <x v="0"/>
    <m/>
  </r>
  <r>
    <n v="230784"/>
    <x v="0"/>
    <x v="1"/>
    <x v="0"/>
    <x v="1"/>
    <x v="12"/>
    <x v="27"/>
    <x v="0"/>
    <x v="0"/>
    <s v="Tesseramento"/>
    <x v="1"/>
    <x v="0"/>
    <x v="0"/>
    <m/>
  </r>
  <r>
    <n v="176734"/>
    <x v="0"/>
    <x v="1"/>
    <x v="0"/>
    <x v="0"/>
    <x v="12"/>
    <x v="133"/>
    <x v="0"/>
    <x v="0"/>
    <s v="Tesseramento"/>
    <x v="0"/>
    <x v="0"/>
    <x v="0"/>
    <m/>
  </r>
  <r>
    <n v="29179"/>
    <x v="0"/>
    <x v="0"/>
    <x v="0"/>
    <x v="0"/>
    <x v="4"/>
    <x v="219"/>
    <x v="0"/>
    <x v="0"/>
    <s v="Tesseramento"/>
    <x v="0"/>
    <x v="4"/>
    <x v="0"/>
    <m/>
  </r>
  <r>
    <n v="57151"/>
    <x v="0"/>
    <x v="0"/>
    <x v="2"/>
    <x v="0"/>
    <x v="7"/>
    <x v="241"/>
    <x v="0"/>
    <x v="0"/>
    <s v="Tesseramento"/>
    <x v="0"/>
    <x v="0"/>
    <x v="0"/>
    <m/>
  </r>
  <r>
    <n v="239433"/>
    <x v="1"/>
    <x v="0"/>
    <x v="1"/>
    <x v="0"/>
    <x v="3"/>
    <x v="85"/>
    <x v="0"/>
    <x v="0"/>
    <s v="Tesseramento"/>
    <x v="1"/>
    <x v="5"/>
    <x v="0"/>
    <m/>
  </r>
  <r>
    <n v="81369"/>
    <x v="0"/>
    <x v="0"/>
    <x v="0"/>
    <x v="0"/>
    <x v="7"/>
    <x v="241"/>
    <x v="0"/>
    <x v="0"/>
    <s v="Tesseramento"/>
    <x v="0"/>
    <x v="0"/>
    <x v="0"/>
    <m/>
  </r>
  <r>
    <n v="110224"/>
    <x v="0"/>
    <x v="0"/>
    <x v="2"/>
    <x v="4"/>
    <x v="7"/>
    <x v="241"/>
    <x v="0"/>
    <x v="0"/>
    <s v="Tesseramento"/>
    <x v="0"/>
    <x v="0"/>
    <x v="0"/>
    <m/>
  </r>
  <r>
    <n v="239436"/>
    <x v="0"/>
    <x v="1"/>
    <x v="1"/>
    <x v="1"/>
    <x v="3"/>
    <x v="85"/>
    <x v="0"/>
    <x v="0"/>
    <s v="Tesseramento"/>
    <x v="1"/>
    <x v="0"/>
    <x v="0"/>
    <m/>
  </r>
  <r>
    <n v="197806"/>
    <x v="0"/>
    <x v="0"/>
    <x v="2"/>
    <x v="2"/>
    <x v="0"/>
    <x v="96"/>
    <x v="0"/>
    <x v="0"/>
    <s v="Tesseramento"/>
    <x v="0"/>
    <x v="0"/>
    <x v="0"/>
    <m/>
  </r>
  <r>
    <n v="239311"/>
    <x v="0"/>
    <x v="0"/>
    <x v="1"/>
    <x v="1"/>
    <x v="5"/>
    <x v="38"/>
    <x v="0"/>
    <x v="0"/>
    <s v="Tesseramento"/>
    <x v="1"/>
    <x v="1"/>
    <x v="0"/>
    <m/>
  </r>
  <r>
    <n v="239312"/>
    <x v="0"/>
    <x v="1"/>
    <x v="1"/>
    <x v="1"/>
    <x v="5"/>
    <x v="38"/>
    <x v="0"/>
    <x v="0"/>
    <s v="Tesseramento"/>
    <x v="1"/>
    <x v="1"/>
    <x v="0"/>
    <m/>
  </r>
  <r>
    <n v="227350"/>
    <x v="0"/>
    <x v="0"/>
    <x v="0"/>
    <x v="0"/>
    <x v="11"/>
    <x v="189"/>
    <x v="0"/>
    <x v="0"/>
    <s v="Tesseramento"/>
    <x v="1"/>
    <x v="0"/>
    <x v="0"/>
    <m/>
  </r>
  <r>
    <n v="239587"/>
    <x v="1"/>
    <x v="0"/>
    <x v="1"/>
    <x v="3"/>
    <x v="2"/>
    <x v="139"/>
    <x v="0"/>
    <x v="0"/>
    <s v="Tesseramento"/>
    <x v="1"/>
    <x v="2"/>
    <x v="0"/>
    <m/>
  </r>
  <r>
    <n v="25330"/>
    <x v="0"/>
    <x v="1"/>
    <x v="0"/>
    <x v="0"/>
    <x v="9"/>
    <x v="19"/>
    <x v="0"/>
    <x v="0"/>
    <s v="Tesseramento"/>
    <x v="1"/>
    <x v="0"/>
    <x v="0"/>
    <m/>
  </r>
  <r>
    <n v="158701"/>
    <x v="0"/>
    <x v="0"/>
    <x v="0"/>
    <x v="0"/>
    <x v="12"/>
    <x v="148"/>
    <x v="0"/>
    <x v="0"/>
    <s v="Tesseramento"/>
    <x v="1"/>
    <x v="0"/>
    <x v="0"/>
    <m/>
  </r>
  <r>
    <n v="17195"/>
    <x v="0"/>
    <x v="0"/>
    <x v="0"/>
    <x v="0"/>
    <x v="12"/>
    <x v="148"/>
    <x v="0"/>
    <x v="0"/>
    <s v="Tesseramento"/>
    <x v="1"/>
    <x v="0"/>
    <x v="0"/>
    <m/>
  </r>
  <r>
    <n v="8936"/>
    <x v="0"/>
    <x v="0"/>
    <x v="2"/>
    <x v="0"/>
    <x v="1"/>
    <x v="402"/>
    <x v="0"/>
    <x v="0"/>
    <s v="Tesseramento"/>
    <x v="1"/>
    <x v="4"/>
    <x v="0"/>
    <m/>
  </r>
  <r>
    <n v="8937"/>
    <x v="0"/>
    <x v="0"/>
    <x v="2"/>
    <x v="4"/>
    <x v="1"/>
    <x v="402"/>
    <x v="0"/>
    <x v="1"/>
    <s v="Tesseramento"/>
    <x v="1"/>
    <x v="4"/>
    <x v="0"/>
    <m/>
  </r>
  <r>
    <n v="239345"/>
    <x v="0"/>
    <x v="1"/>
    <x v="1"/>
    <x v="1"/>
    <x v="3"/>
    <x v="8"/>
    <x v="0"/>
    <x v="0"/>
    <s v="Tesseramento"/>
    <x v="0"/>
    <x v="0"/>
    <x v="0"/>
    <m/>
  </r>
  <r>
    <n v="239340"/>
    <x v="0"/>
    <x v="1"/>
    <x v="1"/>
    <x v="2"/>
    <x v="7"/>
    <x v="74"/>
    <x v="0"/>
    <x v="0"/>
    <s v="Tesseramento"/>
    <x v="1"/>
    <x v="1"/>
    <x v="0"/>
    <m/>
  </r>
  <r>
    <n v="53104"/>
    <x v="0"/>
    <x v="0"/>
    <x v="0"/>
    <x v="0"/>
    <x v="10"/>
    <x v="315"/>
    <x v="0"/>
    <x v="1"/>
    <s v="Tesseramento"/>
    <x v="1"/>
    <x v="0"/>
    <x v="0"/>
    <m/>
  </r>
  <r>
    <n v="239314"/>
    <x v="0"/>
    <x v="1"/>
    <x v="1"/>
    <x v="2"/>
    <x v="5"/>
    <x v="38"/>
    <x v="0"/>
    <x v="1"/>
    <s v="Tesseramento"/>
    <x v="1"/>
    <x v="3"/>
    <x v="0"/>
    <m/>
  </r>
  <r>
    <n v="239387"/>
    <x v="1"/>
    <x v="1"/>
    <x v="1"/>
    <x v="2"/>
    <x v="5"/>
    <x v="38"/>
    <x v="0"/>
    <x v="1"/>
    <s v="Tesseramento"/>
    <x v="1"/>
    <x v="7"/>
    <x v="0"/>
    <m/>
  </r>
  <r>
    <n v="31831"/>
    <x v="0"/>
    <x v="2"/>
    <x v="0"/>
    <x v="0"/>
    <x v="1"/>
    <x v="176"/>
    <x v="1"/>
    <x v="0"/>
    <s v="Tesseramento"/>
    <x v="1"/>
    <x v="8"/>
    <x v="0"/>
    <m/>
  </r>
  <r>
    <n v="239359"/>
    <x v="1"/>
    <x v="1"/>
    <x v="1"/>
    <x v="0"/>
    <x v="14"/>
    <x v="129"/>
    <x v="0"/>
    <x v="0"/>
    <s v="Tesseramento"/>
    <x v="1"/>
    <x v="5"/>
    <x v="0"/>
    <m/>
  </r>
  <r>
    <n v="21413"/>
    <x v="0"/>
    <x v="0"/>
    <x v="0"/>
    <x v="0"/>
    <x v="4"/>
    <x v="179"/>
    <x v="0"/>
    <x v="0"/>
    <s v="Tesseramento"/>
    <x v="1"/>
    <x v="0"/>
    <x v="0"/>
    <m/>
  </r>
  <r>
    <n v="239288"/>
    <x v="1"/>
    <x v="0"/>
    <x v="1"/>
    <x v="2"/>
    <x v="11"/>
    <x v="126"/>
    <x v="0"/>
    <x v="0"/>
    <s v="Tesseramento"/>
    <x v="1"/>
    <x v="5"/>
    <x v="0"/>
    <m/>
  </r>
  <r>
    <n v="239534"/>
    <x v="0"/>
    <x v="1"/>
    <x v="1"/>
    <x v="3"/>
    <x v="10"/>
    <x v="294"/>
    <x v="0"/>
    <x v="1"/>
    <s v="Tesseramento"/>
    <x v="1"/>
    <x v="3"/>
    <x v="0"/>
    <m/>
  </r>
  <r>
    <n v="239533"/>
    <x v="0"/>
    <x v="1"/>
    <x v="1"/>
    <x v="3"/>
    <x v="10"/>
    <x v="294"/>
    <x v="0"/>
    <x v="1"/>
    <s v="Tesseramento"/>
    <x v="1"/>
    <x v="0"/>
    <x v="0"/>
    <m/>
  </r>
  <r>
    <n v="239377"/>
    <x v="0"/>
    <x v="1"/>
    <x v="1"/>
    <x v="2"/>
    <x v="1"/>
    <x v="320"/>
    <x v="0"/>
    <x v="0"/>
    <s v="Tesseramento"/>
    <x v="1"/>
    <x v="0"/>
    <x v="0"/>
    <m/>
  </r>
  <r>
    <n v="102750"/>
    <x v="0"/>
    <x v="1"/>
    <x v="0"/>
    <x v="0"/>
    <x v="1"/>
    <x v="320"/>
    <x v="0"/>
    <x v="0"/>
    <s v="Tesseramento"/>
    <x v="1"/>
    <x v="0"/>
    <x v="0"/>
    <m/>
  </r>
  <r>
    <n v="121780"/>
    <x v="0"/>
    <x v="0"/>
    <x v="0"/>
    <x v="0"/>
    <x v="2"/>
    <x v="172"/>
    <x v="0"/>
    <x v="0"/>
    <s v="Tesseramento"/>
    <x v="1"/>
    <x v="0"/>
    <x v="0"/>
    <m/>
  </r>
  <r>
    <n v="239394"/>
    <x v="0"/>
    <x v="1"/>
    <x v="1"/>
    <x v="3"/>
    <x v="4"/>
    <x v="47"/>
    <x v="0"/>
    <x v="0"/>
    <s v="Tesseramento"/>
    <x v="0"/>
    <x v="0"/>
    <x v="0"/>
    <m/>
  </r>
  <r>
    <n v="48477"/>
    <x v="0"/>
    <x v="0"/>
    <x v="0"/>
    <x v="0"/>
    <x v="7"/>
    <x v="109"/>
    <x v="0"/>
    <x v="0"/>
    <s v="Tesseramento"/>
    <x v="1"/>
    <x v="4"/>
    <x v="0"/>
    <m/>
  </r>
  <r>
    <n v="217902"/>
    <x v="0"/>
    <x v="1"/>
    <x v="2"/>
    <x v="1"/>
    <x v="8"/>
    <x v="113"/>
    <x v="0"/>
    <x v="1"/>
    <s v="Tesseramento"/>
    <x v="0"/>
    <x v="3"/>
    <x v="0"/>
    <m/>
  </r>
  <r>
    <n v="239332"/>
    <x v="0"/>
    <x v="0"/>
    <x v="1"/>
    <x v="3"/>
    <x v="10"/>
    <x v="341"/>
    <x v="0"/>
    <x v="0"/>
    <s v="Tesseramento"/>
    <x v="0"/>
    <x v="0"/>
    <x v="0"/>
    <m/>
  </r>
  <r>
    <n v="239337"/>
    <x v="0"/>
    <x v="0"/>
    <x v="1"/>
    <x v="3"/>
    <x v="10"/>
    <x v="341"/>
    <x v="0"/>
    <x v="0"/>
    <s v="Tesseramento"/>
    <x v="0"/>
    <x v="1"/>
    <x v="0"/>
    <m/>
  </r>
  <r>
    <n v="219473"/>
    <x v="0"/>
    <x v="0"/>
    <x v="0"/>
    <x v="1"/>
    <x v="10"/>
    <x v="266"/>
    <x v="0"/>
    <x v="1"/>
    <s v="Tesseramento"/>
    <x v="1"/>
    <x v="0"/>
    <x v="0"/>
    <m/>
  </r>
  <r>
    <n v="239336"/>
    <x v="0"/>
    <x v="0"/>
    <x v="1"/>
    <x v="3"/>
    <x v="10"/>
    <x v="341"/>
    <x v="0"/>
    <x v="0"/>
    <s v="Tesseramento"/>
    <x v="0"/>
    <x v="1"/>
    <x v="0"/>
    <m/>
  </r>
  <r>
    <n v="239333"/>
    <x v="0"/>
    <x v="0"/>
    <x v="1"/>
    <x v="3"/>
    <x v="10"/>
    <x v="341"/>
    <x v="0"/>
    <x v="0"/>
    <s v="Tesseramento"/>
    <x v="0"/>
    <x v="1"/>
    <x v="0"/>
    <m/>
  </r>
  <r>
    <n v="239335"/>
    <x v="0"/>
    <x v="0"/>
    <x v="1"/>
    <x v="3"/>
    <x v="10"/>
    <x v="341"/>
    <x v="0"/>
    <x v="0"/>
    <s v="Tesseramento"/>
    <x v="0"/>
    <x v="3"/>
    <x v="0"/>
    <m/>
  </r>
  <r>
    <n v="42254"/>
    <x v="0"/>
    <x v="0"/>
    <x v="0"/>
    <x v="4"/>
    <x v="6"/>
    <x v="107"/>
    <x v="0"/>
    <x v="0"/>
    <s v="Tesseramento"/>
    <x v="1"/>
    <x v="1"/>
    <x v="0"/>
    <m/>
  </r>
  <r>
    <n v="8492"/>
    <x v="0"/>
    <x v="0"/>
    <x v="0"/>
    <x v="4"/>
    <x v="6"/>
    <x v="107"/>
    <x v="0"/>
    <x v="1"/>
    <s v="Tesseramento"/>
    <x v="1"/>
    <x v="0"/>
    <x v="0"/>
    <m/>
  </r>
  <r>
    <n v="239334"/>
    <x v="0"/>
    <x v="0"/>
    <x v="1"/>
    <x v="3"/>
    <x v="10"/>
    <x v="341"/>
    <x v="0"/>
    <x v="0"/>
    <s v="Tesseramento"/>
    <x v="0"/>
    <x v="1"/>
    <x v="0"/>
    <m/>
  </r>
  <r>
    <n v="84548"/>
    <x v="0"/>
    <x v="0"/>
    <x v="0"/>
    <x v="0"/>
    <x v="10"/>
    <x v="266"/>
    <x v="0"/>
    <x v="0"/>
    <s v="Tesseramento"/>
    <x v="1"/>
    <x v="0"/>
    <x v="0"/>
    <m/>
  </r>
  <r>
    <n v="219474"/>
    <x v="1"/>
    <x v="0"/>
    <x v="0"/>
    <x v="1"/>
    <x v="10"/>
    <x v="266"/>
    <x v="0"/>
    <x v="1"/>
    <s v="Tesseramento"/>
    <x v="1"/>
    <x v="6"/>
    <x v="0"/>
    <m/>
  </r>
  <r>
    <n v="22630"/>
    <x v="0"/>
    <x v="0"/>
    <x v="0"/>
    <x v="0"/>
    <x v="7"/>
    <x v="35"/>
    <x v="0"/>
    <x v="0"/>
    <s v="Tesseramento"/>
    <x v="1"/>
    <x v="4"/>
    <x v="0"/>
    <m/>
  </r>
  <r>
    <n v="156656"/>
    <x v="0"/>
    <x v="1"/>
    <x v="2"/>
    <x v="1"/>
    <x v="7"/>
    <x v="35"/>
    <x v="0"/>
    <x v="1"/>
    <s v="Tesseramento"/>
    <x v="1"/>
    <x v="0"/>
    <x v="0"/>
    <m/>
  </r>
  <r>
    <n v="239503"/>
    <x v="0"/>
    <x v="1"/>
    <x v="1"/>
    <x v="3"/>
    <x v="2"/>
    <x v="55"/>
    <x v="0"/>
    <x v="0"/>
    <s v="Tesseramento"/>
    <x v="1"/>
    <x v="0"/>
    <x v="0"/>
    <m/>
  </r>
  <r>
    <n v="61380"/>
    <x v="0"/>
    <x v="0"/>
    <x v="2"/>
    <x v="4"/>
    <x v="7"/>
    <x v="78"/>
    <x v="0"/>
    <x v="1"/>
    <s v="Tesseramento"/>
    <x v="0"/>
    <x v="3"/>
    <x v="0"/>
    <m/>
  </r>
  <r>
    <n v="61377"/>
    <x v="0"/>
    <x v="0"/>
    <x v="2"/>
    <x v="4"/>
    <x v="7"/>
    <x v="78"/>
    <x v="0"/>
    <x v="0"/>
    <s v="Tesseramento"/>
    <x v="0"/>
    <x v="3"/>
    <x v="0"/>
    <m/>
  </r>
  <r>
    <n v="220993"/>
    <x v="0"/>
    <x v="0"/>
    <x v="0"/>
    <x v="0"/>
    <x v="6"/>
    <x v="299"/>
    <x v="0"/>
    <x v="0"/>
    <s v="Tesseramento"/>
    <x v="1"/>
    <x v="0"/>
    <x v="0"/>
    <m/>
  </r>
  <r>
    <n v="239292"/>
    <x v="0"/>
    <x v="1"/>
    <x v="1"/>
    <x v="1"/>
    <x v="11"/>
    <x v="82"/>
    <x v="0"/>
    <x v="0"/>
    <s v="Tesseramento"/>
    <x v="0"/>
    <x v="3"/>
    <x v="0"/>
    <m/>
  </r>
  <r>
    <n v="239403"/>
    <x v="0"/>
    <x v="0"/>
    <x v="1"/>
    <x v="2"/>
    <x v="10"/>
    <x v="93"/>
    <x v="0"/>
    <x v="1"/>
    <s v="Tesseramento"/>
    <x v="0"/>
    <x v="0"/>
    <x v="0"/>
    <m/>
  </r>
  <r>
    <n v="55706"/>
    <x v="0"/>
    <x v="0"/>
    <x v="0"/>
    <x v="0"/>
    <x v="11"/>
    <x v="389"/>
    <x v="0"/>
    <x v="0"/>
    <s v="Tesseramento"/>
    <x v="0"/>
    <x v="0"/>
    <x v="0"/>
    <m/>
  </r>
  <r>
    <n v="208276"/>
    <x v="1"/>
    <x v="0"/>
    <x v="2"/>
    <x v="2"/>
    <x v="8"/>
    <x v="46"/>
    <x v="0"/>
    <x v="0"/>
    <s v="Tesseramento"/>
    <x v="0"/>
    <x v="5"/>
    <x v="0"/>
    <m/>
  </r>
  <r>
    <n v="208278"/>
    <x v="1"/>
    <x v="0"/>
    <x v="2"/>
    <x v="2"/>
    <x v="8"/>
    <x v="46"/>
    <x v="0"/>
    <x v="0"/>
    <s v="Tesseramento"/>
    <x v="0"/>
    <x v="5"/>
    <x v="0"/>
    <m/>
  </r>
  <r>
    <n v="239467"/>
    <x v="0"/>
    <x v="1"/>
    <x v="1"/>
    <x v="2"/>
    <x v="15"/>
    <x v="104"/>
    <x v="0"/>
    <x v="1"/>
    <s v="Tesseramento"/>
    <x v="1"/>
    <x v="4"/>
    <x v="0"/>
    <m/>
  </r>
  <r>
    <n v="115037"/>
    <x v="0"/>
    <x v="0"/>
    <x v="0"/>
    <x v="0"/>
    <x v="4"/>
    <x v="40"/>
    <x v="0"/>
    <x v="0"/>
    <s v="Tesseramento"/>
    <x v="1"/>
    <x v="3"/>
    <x v="0"/>
    <m/>
  </r>
  <r>
    <n v="239406"/>
    <x v="0"/>
    <x v="0"/>
    <x v="1"/>
    <x v="3"/>
    <x v="8"/>
    <x v="92"/>
    <x v="0"/>
    <x v="0"/>
    <s v="Tesseramento"/>
    <x v="1"/>
    <x v="1"/>
    <x v="0"/>
    <m/>
  </r>
  <r>
    <n v="239323"/>
    <x v="0"/>
    <x v="1"/>
    <x v="1"/>
    <x v="1"/>
    <x v="7"/>
    <x v="267"/>
    <x v="0"/>
    <x v="0"/>
    <s v="Tesseramento"/>
    <x v="1"/>
    <x v="0"/>
    <x v="0"/>
    <m/>
  </r>
  <r>
    <n v="239316"/>
    <x v="0"/>
    <x v="0"/>
    <x v="1"/>
    <x v="1"/>
    <x v="11"/>
    <x v="280"/>
    <x v="0"/>
    <x v="0"/>
    <s v="Tesseramento"/>
    <x v="0"/>
    <x v="0"/>
    <x v="0"/>
    <m/>
  </r>
  <r>
    <n v="239869"/>
    <x v="0"/>
    <x v="0"/>
    <x v="1"/>
    <x v="2"/>
    <x v="3"/>
    <x v="252"/>
    <x v="0"/>
    <x v="0"/>
    <s v="Tesseramento"/>
    <x v="1"/>
    <x v="4"/>
    <x v="0"/>
    <m/>
  </r>
  <r>
    <n v="239363"/>
    <x v="0"/>
    <x v="0"/>
    <x v="1"/>
    <x v="1"/>
    <x v="4"/>
    <x v="219"/>
    <x v="0"/>
    <x v="0"/>
    <s v="Tesseramento"/>
    <x v="0"/>
    <x v="1"/>
    <x v="0"/>
    <m/>
  </r>
  <r>
    <n v="239327"/>
    <x v="0"/>
    <x v="1"/>
    <x v="1"/>
    <x v="2"/>
    <x v="7"/>
    <x v="44"/>
    <x v="0"/>
    <x v="0"/>
    <s v="Tesseramento"/>
    <x v="1"/>
    <x v="0"/>
    <x v="0"/>
    <m/>
  </r>
  <r>
    <n v="138804"/>
    <x v="0"/>
    <x v="0"/>
    <x v="2"/>
    <x v="0"/>
    <x v="2"/>
    <x v="157"/>
    <x v="0"/>
    <x v="0"/>
    <s v="Tesseramento"/>
    <x v="1"/>
    <x v="0"/>
    <x v="0"/>
    <m/>
  </r>
  <r>
    <n v="233378"/>
    <x v="0"/>
    <x v="0"/>
    <x v="0"/>
    <x v="2"/>
    <x v="2"/>
    <x v="180"/>
    <x v="0"/>
    <x v="1"/>
    <s v="Tesseramento"/>
    <x v="1"/>
    <x v="3"/>
    <x v="0"/>
    <m/>
  </r>
  <r>
    <n v="240213"/>
    <x v="1"/>
    <x v="0"/>
    <x v="1"/>
    <x v="2"/>
    <x v="1"/>
    <x v="239"/>
    <x v="0"/>
    <x v="1"/>
    <s v="Tesseramento"/>
    <x v="1"/>
    <x v="5"/>
    <x v="0"/>
    <m/>
  </r>
  <r>
    <n v="239671"/>
    <x v="0"/>
    <x v="1"/>
    <x v="1"/>
    <x v="1"/>
    <x v="4"/>
    <x v="80"/>
    <x v="0"/>
    <x v="0"/>
    <s v="Tesseramento"/>
    <x v="1"/>
    <x v="0"/>
    <x v="0"/>
    <m/>
  </r>
  <r>
    <n v="239324"/>
    <x v="0"/>
    <x v="1"/>
    <x v="1"/>
    <x v="2"/>
    <x v="7"/>
    <x v="135"/>
    <x v="0"/>
    <x v="1"/>
    <s v="Tesseramento"/>
    <x v="1"/>
    <x v="3"/>
    <x v="0"/>
    <m/>
  </r>
  <r>
    <n v="239432"/>
    <x v="0"/>
    <x v="1"/>
    <x v="1"/>
    <x v="1"/>
    <x v="7"/>
    <x v="33"/>
    <x v="0"/>
    <x v="1"/>
    <s v="Tesseramento"/>
    <x v="1"/>
    <x v="1"/>
    <x v="0"/>
    <m/>
  </r>
  <r>
    <n v="239431"/>
    <x v="0"/>
    <x v="1"/>
    <x v="1"/>
    <x v="1"/>
    <x v="7"/>
    <x v="33"/>
    <x v="0"/>
    <x v="0"/>
    <s v="Tesseramento"/>
    <x v="1"/>
    <x v="1"/>
    <x v="0"/>
    <m/>
  </r>
  <r>
    <n v="210891"/>
    <x v="0"/>
    <x v="1"/>
    <x v="0"/>
    <x v="3"/>
    <x v="7"/>
    <x v="328"/>
    <x v="0"/>
    <x v="0"/>
    <s v="Tesseramento"/>
    <x v="0"/>
    <x v="1"/>
    <x v="0"/>
    <m/>
  </r>
  <r>
    <n v="215276"/>
    <x v="0"/>
    <x v="1"/>
    <x v="0"/>
    <x v="3"/>
    <x v="7"/>
    <x v="328"/>
    <x v="0"/>
    <x v="1"/>
    <s v="Tesseramento"/>
    <x v="0"/>
    <x v="0"/>
    <x v="0"/>
    <m/>
  </r>
  <r>
    <n v="239440"/>
    <x v="0"/>
    <x v="1"/>
    <x v="1"/>
    <x v="3"/>
    <x v="8"/>
    <x v="112"/>
    <x v="0"/>
    <x v="0"/>
    <s v="Tesseramento"/>
    <x v="1"/>
    <x v="1"/>
    <x v="0"/>
    <m/>
  </r>
  <r>
    <n v="239328"/>
    <x v="1"/>
    <x v="0"/>
    <x v="1"/>
    <x v="3"/>
    <x v="4"/>
    <x v="50"/>
    <x v="0"/>
    <x v="1"/>
    <s v="Tesseramento"/>
    <x v="1"/>
    <x v="5"/>
    <x v="0"/>
    <m/>
  </r>
  <r>
    <n v="198127"/>
    <x v="0"/>
    <x v="0"/>
    <x v="2"/>
    <x v="1"/>
    <x v="2"/>
    <x v="157"/>
    <x v="0"/>
    <x v="0"/>
    <s v="Tesseramento"/>
    <x v="1"/>
    <x v="0"/>
    <x v="0"/>
    <m/>
  </r>
  <r>
    <n v="239385"/>
    <x v="0"/>
    <x v="1"/>
    <x v="1"/>
    <x v="3"/>
    <x v="10"/>
    <x v="315"/>
    <x v="0"/>
    <x v="1"/>
    <s v="Tesseramento"/>
    <x v="1"/>
    <x v="0"/>
    <x v="0"/>
    <m/>
  </r>
  <r>
    <n v="239435"/>
    <x v="0"/>
    <x v="1"/>
    <x v="1"/>
    <x v="1"/>
    <x v="3"/>
    <x v="85"/>
    <x v="0"/>
    <x v="1"/>
    <s v="Tesseramento"/>
    <x v="1"/>
    <x v="0"/>
    <x v="0"/>
    <m/>
  </r>
  <r>
    <n v="239308"/>
    <x v="1"/>
    <x v="1"/>
    <x v="1"/>
    <x v="3"/>
    <x v="10"/>
    <x v="391"/>
    <x v="0"/>
    <x v="0"/>
    <s v="Tesseramento"/>
    <x v="1"/>
    <x v="5"/>
    <x v="0"/>
    <m/>
  </r>
  <r>
    <n v="184333"/>
    <x v="0"/>
    <x v="0"/>
    <x v="0"/>
    <x v="0"/>
    <x v="4"/>
    <x v="219"/>
    <x v="0"/>
    <x v="0"/>
    <s v="Tesseramento"/>
    <x v="0"/>
    <x v="0"/>
    <x v="0"/>
    <m/>
  </r>
  <r>
    <n v="179417"/>
    <x v="0"/>
    <x v="1"/>
    <x v="2"/>
    <x v="4"/>
    <x v="14"/>
    <x v="121"/>
    <x v="0"/>
    <x v="0"/>
    <s v="Tesseramento"/>
    <x v="1"/>
    <x v="1"/>
    <x v="0"/>
    <m/>
  </r>
  <r>
    <n v="239376"/>
    <x v="0"/>
    <x v="1"/>
    <x v="1"/>
    <x v="1"/>
    <x v="4"/>
    <x v="145"/>
    <x v="0"/>
    <x v="1"/>
    <s v="Tesseramento"/>
    <x v="1"/>
    <x v="0"/>
    <x v="0"/>
    <m/>
  </r>
  <r>
    <n v="239800"/>
    <x v="0"/>
    <x v="0"/>
    <x v="1"/>
    <x v="2"/>
    <x v="10"/>
    <x v="70"/>
    <x v="0"/>
    <x v="0"/>
    <s v="Tesseramento"/>
    <x v="0"/>
    <x v="0"/>
    <x v="0"/>
    <m/>
  </r>
  <r>
    <n v="239801"/>
    <x v="1"/>
    <x v="0"/>
    <x v="1"/>
    <x v="2"/>
    <x v="10"/>
    <x v="70"/>
    <x v="0"/>
    <x v="0"/>
    <s v="Tesseramento"/>
    <x v="0"/>
    <x v="7"/>
    <x v="0"/>
    <m/>
  </r>
  <r>
    <n v="197472"/>
    <x v="0"/>
    <x v="0"/>
    <x v="0"/>
    <x v="0"/>
    <x v="0"/>
    <x v="100"/>
    <x v="0"/>
    <x v="0"/>
    <s v="Tesseramento"/>
    <x v="0"/>
    <x v="1"/>
    <x v="0"/>
    <m/>
  </r>
  <r>
    <n v="120152"/>
    <x v="0"/>
    <x v="0"/>
    <x v="0"/>
    <x v="1"/>
    <x v="0"/>
    <x v="100"/>
    <x v="0"/>
    <x v="0"/>
    <s v="Tesseramento"/>
    <x v="0"/>
    <x v="4"/>
    <x v="0"/>
    <m/>
  </r>
  <r>
    <n v="20053"/>
    <x v="0"/>
    <x v="0"/>
    <x v="0"/>
    <x v="0"/>
    <x v="0"/>
    <x v="100"/>
    <x v="0"/>
    <x v="0"/>
    <s v="Tesseramento"/>
    <x v="0"/>
    <x v="0"/>
    <x v="0"/>
    <m/>
  </r>
  <r>
    <n v="20052"/>
    <x v="0"/>
    <x v="0"/>
    <x v="0"/>
    <x v="0"/>
    <x v="0"/>
    <x v="100"/>
    <x v="0"/>
    <x v="0"/>
    <s v="Tesseramento"/>
    <x v="0"/>
    <x v="4"/>
    <x v="0"/>
    <m/>
  </r>
  <r>
    <n v="79021"/>
    <x v="0"/>
    <x v="0"/>
    <x v="0"/>
    <x v="0"/>
    <x v="0"/>
    <x v="100"/>
    <x v="0"/>
    <x v="1"/>
    <s v="Tesseramento"/>
    <x v="0"/>
    <x v="4"/>
    <x v="0"/>
    <m/>
  </r>
  <r>
    <n v="105987"/>
    <x v="0"/>
    <x v="0"/>
    <x v="0"/>
    <x v="0"/>
    <x v="0"/>
    <x v="100"/>
    <x v="0"/>
    <x v="0"/>
    <s v="Tesseramento"/>
    <x v="0"/>
    <x v="0"/>
    <x v="0"/>
    <m/>
  </r>
  <r>
    <n v="160087"/>
    <x v="0"/>
    <x v="0"/>
    <x v="0"/>
    <x v="0"/>
    <x v="0"/>
    <x v="100"/>
    <x v="0"/>
    <x v="0"/>
    <s v="Tesseramento"/>
    <x v="0"/>
    <x v="4"/>
    <x v="0"/>
    <m/>
  </r>
  <r>
    <n v="239407"/>
    <x v="0"/>
    <x v="1"/>
    <x v="1"/>
    <x v="1"/>
    <x v="2"/>
    <x v="332"/>
    <x v="0"/>
    <x v="1"/>
    <s v="Tesseramento"/>
    <x v="1"/>
    <x v="0"/>
    <x v="0"/>
    <m/>
  </r>
  <r>
    <n v="239408"/>
    <x v="0"/>
    <x v="1"/>
    <x v="1"/>
    <x v="1"/>
    <x v="2"/>
    <x v="332"/>
    <x v="0"/>
    <x v="1"/>
    <s v="Tesseramento"/>
    <x v="1"/>
    <x v="3"/>
    <x v="0"/>
    <m/>
  </r>
  <r>
    <n v="84438"/>
    <x v="0"/>
    <x v="0"/>
    <x v="0"/>
    <x v="0"/>
    <x v="8"/>
    <x v="355"/>
    <x v="0"/>
    <x v="0"/>
    <s v="Tesseramento"/>
    <x v="0"/>
    <x v="3"/>
    <x v="0"/>
    <m/>
  </r>
  <r>
    <n v="97854"/>
    <x v="0"/>
    <x v="0"/>
    <x v="0"/>
    <x v="4"/>
    <x v="8"/>
    <x v="355"/>
    <x v="0"/>
    <x v="1"/>
    <s v="Tesseramento"/>
    <x v="0"/>
    <x v="3"/>
    <x v="0"/>
    <m/>
  </r>
  <r>
    <n v="239346"/>
    <x v="1"/>
    <x v="0"/>
    <x v="1"/>
    <x v="2"/>
    <x v="1"/>
    <x v="26"/>
    <x v="0"/>
    <x v="0"/>
    <s v="Tesseramento"/>
    <x v="1"/>
    <x v="5"/>
    <x v="0"/>
    <m/>
  </r>
  <r>
    <n v="239422"/>
    <x v="0"/>
    <x v="1"/>
    <x v="1"/>
    <x v="1"/>
    <x v="8"/>
    <x v="352"/>
    <x v="0"/>
    <x v="0"/>
    <s v="Tesseramento"/>
    <x v="0"/>
    <x v="0"/>
    <x v="0"/>
    <m/>
  </r>
  <r>
    <n v="143044"/>
    <x v="0"/>
    <x v="0"/>
    <x v="0"/>
    <x v="0"/>
    <x v="14"/>
    <x v="129"/>
    <x v="0"/>
    <x v="0"/>
    <s v="Tesseramento"/>
    <x v="1"/>
    <x v="0"/>
    <x v="0"/>
    <m/>
  </r>
  <r>
    <n v="193928"/>
    <x v="1"/>
    <x v="0"/>
    <x v="0"/>
    <x v="3"/>
    <x v="4"/>
    <x v="80"/>
    <x v="0"/>
    <x v="1"/>
    <s v="Tesseramento"/>
    <x v="1"/>
    <x v="6"/>
    <x v="0"/>
    <m/>
  </r>
  <r>
    <n v="193927"/>
    <x v="1"/>
    <x v="0"/>
    <x v="0"/>
    <x v="3"/>
    <x v="4"/>
    <x v="80"/>
    <x v="0"/>
    <x v="0"/>
    <s v="Tesseramento"/>
    <x v="1"/>
    <x v="7"/>
    <x v="0"/>
    <m/>
  </r>
  <r>
    <n v="239418"/>
    <x v="0"/>
    <x v="1"/>
    <x v="1"/>
    <x v="3"/>
    <x v="7"/>
    <x v="328"/>
    <x v="0"/>
    <x v="0"/>
    <s v="Tesseramento"/>
    <x v="0"/>
    <x v="0"/>
    <x v="0"/>
    <m/>
  </r>
  <r>
    <n v="239531"/>
    <x v="0"/>
    <x v="1"/>
    <x v="1"/>
    <x v="3"/>
    <x v="12"/>
    <x v="106"/>
    <x v="0"/>
    <x v="1"/>
    <s v="Tesseramento"/>
    <x v="1"/>
    <x v="0"/>
    <x v="0"/>
    <m/>
  </r>
  <r>
    <n v="239419"/>
    <x v="0"/>
    <x v="1"/>
    <x v="1"/>
    <x v="1"/>
    <x v="7"/>
    <x v="328"/>
    <x v="0"/>
    <x v="0"/>
    <s v="Tesseramento"/>
    <x v="0"/>
    <x v="0"/>
    <x v="0"/>
    <m/>
  </r>
  <r>
    <n v="239326"/>
    <x v="1"/>
    <x v="1"/>
    <x v="1"/>
    <x v="2"/>
    <x v="7"/>
    <x v="288"/>
    <x v="0"/>
    <x v="0"/>
    <s v="Tesseramento"/>
    <x v="3"/>
    <x v="5"/>
    <x v="0"/>
    <m/>
  </r>
  <r>
    <n v="239420"/>
    <x v="0"/>
    <x v="1"/>
    <x v="1"/>
    <x v="1"/>
    <x v="7"/>
    <x v="328"/>
    <x v="0"/>
    <x v="0"/>
    <s v="Tesseramento"/>
    <x v="0"/>
    <x v="0"/>
    <x v="0"/>
    <m/>
  </r>
  <r>
    <n v="6421"/>
    <x v="0"/>
    <x v="1"/>
    <x v="2"/>
    <x v="4"/>
    <x v="7"/>
    <x v="51"/>
    <x v="0"/>
    <x v="0"/>
    <s v="Tesseramento"/>
    <x v="1"/>
    <x v="0"/>
    <x v="0"/>
    <m/>
  </r>
  <r>
    <n v="239310"/>
    <x v="1"/>
    <x v="1"/>
    <x v="1"/>
    <x v="2"/>
    <x v="7"/>
    <x v="51"/>
    <x v="0"/>
    <x v="0"/>
    <s v="Tesseramento"/>
    <x v="1"/>
    <x v="6"/>
    <x v="0"/>
    <m/>
  </r>
  <r>
    <n v="239298"/>
    <x v="0"/>
    <x v="0"/>
    <x v="1"/>
    <x v="3"/>
    <x v="7"/>
    <x v="195"/>
    <x v="0"/>
    <x v="0"/>
    <s v="Tesseramento"/>
    <x v="1"/>
    <x v="0"/>
    <x v="0"/>
    <m/>
  </r>
  <r>
    <n v="175929"/>
    <x v="0"/>
    <x v="0"/>
    <x v="0"/>
    <x v="0"/>
    <x v="4"/>
    <x v="88"/>
    <x v="0"/>
    <x v="1"/>
    <s v="Tesseramento"/>
    <x v="1"/>
    <x v="4"/>
    <x v="0"/>
    <m/>
  </r>
  <r>
    <n v="231284"/>
    <x v="0"/>
    <x v="0"/>
    <x v="0"/>
    <x v="0"/>
    <x v="13"/>
    <x v="369"/>
    <x v="0"/>
    <x v="1"/>
    <s v="Tesseramento"/>
    <x v="1"/>
    <x v="3"/>
    <x v="0"/>
    <m/>
  </r>
  <r>
    <n v="28499"/>
    <x v="0"/>
    <x v="0"/>
    <x v="0"/>
    <x v="0"/>
    <x v="13"/>
    <x v="369"/>
    <x v="0"/>
    <x v="0"/>
    <s v="Tesseramento"/>
    <x v="1"/>
    <x v="4"/>
    <x v="0"/>
    <m/>
  </r>
  <r>
    <n v="213718"/>
    <x v="0"/>
    <x v="1"/>
    <x v="2"/>
    <x v="2"/>
    <x v="8"/>
    <x v="17"/>
    <x v="0"/>
    <x v="0"/>
    <s v="Tesseramento"/>
    <x v="1"/>
    <x v="0"/>
    <x v="0"/>
    <m/>
  </r>
  <r>
    <n v="228924"/>
    <x v="0"/>
    <x v="1"/>
    <x v="0"/>
    <x v="1"/>
    <x v="4"/>
    <x v="303"/>
    <x v="0"/>
    <x v="0"/>
    <s v="Tesseramento"/>
    <x v="1"/>
    <x v="0"/>
    <x v="0"/>
    <m/>
  </r>
  <r>
    <n v="10129"/>
    <x v="0"/>
    <x v="0"/>
    <x v="0"/>
    <x v="0"/>
    <x v="4"/>
    <x v="179"/>
    <x v="0"/>
    <x v="0"/>
    <s v="Tesseramento"/>
    <x v="1"/>
    <x v="0"/>
    <x v="0"/>
    <m/>
  </r>
  <r>
    <n v="213227"/>
    <x v="0"/>
    <x v="1"/>
    <x v="2"/>
    <x v="2"/>
    <x v="8"/>
    <x v="17"/>
    <x v="0"/>
    <x v="1"/>
    <s v="Tesseramento"/>
    <x v="1"/>
    <x v="0"/>
    <x v="0"/>
    <m/>
  </r>
  <r>
    <n v="239370"/>
    <x v="0"/>
    <x v="0"/>
    <x v="1"/>
    <x v="2"/>
    <x v="8"/>
    <x v="17"/>
    <x v="0"/>
    <x v="0"/>
    <s v="Tesseramento"/>
    <x v="1"/>
    <x v="3"/>
    <x v="0"/>
    <m/>
  </r>
  <r>
    <n v="239364"/>
    <x v="1"/>
    <x v="1"/>
    <x v="1"/>
    <x v="1"/>
    <x v="11"/>
    <x v="95"/>
    <x v="0"/>
    <x v="1"/>
    <s v="Tesseramento"/>
    <x v="1"/>
    <x v="5"/>
    <x v="0"/>
    <m/>
  </r>
  <r>
    <n v="231008"/>
    <x v="0"/>
    <x v="1"/>
    <x v="0"/>
    <x v="2"/>
    <x v="4"/>
    <x v="149"/>
    <x v="0"/>
    <x v="0"/>
    <s v="Tesseramento"/>
    <x v="1"/>
    <x v="4"/>
    <x v="0"/>
    <m/>
  </r>
  <r>
    <n v="239426"/>
    <x v="0"/>
    <x v="0"/>
    <x v="1"/>
    <x v="0"/>
    <x v="4"/>
    <x v="330"/>
    <x v="0"/>
    <x v="0"/>
    <s v="Tesseramento"/>
    <x v="1"/>
    <x v="1"/>
    <x v="0"/>
    <m/>
  </r>
  <r>
    <n v="144282"/>
    <x v="0"/>
    <x v="1"/>
    <x v="2"/>
    <x v="1"/>
    <x v="7"/>
    <x v="109"/>
    <x v="0"/>
    <x v="1"/>
    <s v="Tesseramento"/>
    <x v="1"/>
    <x v="3"/>
    <x v="0"/>
    <m/>
  </r>
  <r>
    <n v="181514"/>
    <x v="0"/>
    <x v="0"/>
    <x v="0"/>
    <x v="0"/>
    <x v="4"/>
    <x v="40"/>
    <x v="0"/>
    <x v="0"/>
    <s v="Tesseramento"/>
    <x v="1"/>
    <x v="1"/>
    <x v="0"/>
    <m/>
  </r>
  <r>
    <n v="167656"/>
    <x v="0"/>
    <x v="0"/>
    <x v="2"/>
    <x v="1"/>
    <x v="4"/>
    <x v="40"/>
    <x v="0"/>
    <x v="0"/>
    <s v="Tesseramento"/>
    <x v="1"/>
    <x v="0"/>
    <x v="0"/>
    <m/>
  </r>
  <r>
    <n v="239330"/>
    <x v="0"/>
    <x v="0"/>
    <x v="1"/>
    <x v="2"/>
    <x v="4"/>
    <x v="40"/>
    <x v="0"/>
    <x v="1"/>
    <s v="Tesseramento"/>
    <x v="1"/>
    <x v="0"/>
    <x v="0"/>
    <m/>
  </r>
  <r>
    <n v="15220"/>
    <x v="0"/>
    <x v="0"/>
    <x v="0"/>
    <x v="0"/>
    <x v="7"/>
    <x v="161"/>
    <x v="0"/>
    <x v="1"/>
    <s v="Tesseramento"/>
    <x v="0"/>
    <x v="3"/>
    <x v="0"/>
    <m/>
  </r>
  <r>
    <n v="239375"/>
    <x v="0"/>
    <x v="0"/>
    <x v="1"/>
    <x v="2"/>
    <x v="7"/>
    <x v="275"/>
    <x v="0"/>
    <x v="1"/>
    <s v="Tesseramento"/>
    <x v="0"/>
    <x v="0"/>
    <x v="0"/>
    <m/>
  </r>
  <r>
    <n v="153368"/>
    <x v="0"/>
    <x v="0"/>
    <x v="0"/>
    <x v="0"/>
    <x v="11"/>
    <x v="142"/>
    <x v="0"/>
    <x v="0"/>
    <s v="Tesseramento"/>
    <x v="1"/>
    <x v="3"/>
    <x v="0"/>
    <m/>
  </r>
  <r>
    <n v="231178"/>
    <x v="0"/>
    <x v="1"/>
    <x v="0"/>
    <x v="1"/>
    <x v="15"/>
    <x v="203"/>
    <x v="0"/>
    <x v="0"/>
    <s v="Tesseramento"/>
    <x v="1"/>
    <x v="0"/>
    <x v="0"/>
    <m/>
  </r>
  <r>
    <n v="239447"/>
    <x v="0"/>
    <x v="1"/>
    <x v="1"/>
    <x v="1"/>
    <x v="15"/>
    <x v="203"/>
    <x v="0"/>
    <x v="0"/>
    <s v="Tesseramento"/>
    <x v="1"/>
    <x v="0"/>
    <x v="0"/>
    <m/>
  </r>
  <r>
    <n v="239483"/>
    <x v="0"/>
    <x v="1"/>
    <x v="1"/>
    <x v="2"/>
    <x v="7"/>
    <x v="293"/>
    <x v="0"/>
    <x v="0"/>
    <s v="Tesseramento"/>
    <x v="1"/>
    <x v="0"/>
    <x v="0"/>
    <m/>
  </r>
  <r>
    <n v="239301"/>
    <x v="0"/>
    <x v="1"/>
    <x v="1"/>
    <x v="3"/>
    <x v="13"/>
    <x v="39"/>
    <x v="0"/>
    <x v="0"/>
    <s v="Tesseramento"/>
    <x v="0"/>
    <x v="0"/>
    <x v="0"/>
    <m/>
  </r>
  <r>
    <n v="239484"/>
    <x v="0"/>
    <x v="1"/>
    <x v="1"/>
    <x v="1"/>
    <x v="7"/>
    <x v="293"/>
    <x v="0"/>
    <x v="0"/>
    <s v="Tesseramento"/>
    <x v="1"/>
    <x v="1"/>
    <x v="0"/>
    <m/>
  </r>
  <r>
    <n v="239299"/>
    <x v="0"/>
    <x v="1"/>
    <x v="1"/>
    <x v="2"/>
    <x v="13"/>
    <x v="39"/>
    <x v="0"/>
    <x v="1"/>
    <s v="Tesseramento"/>
    <x v="0"/>
    <x v="0"/>
    <x v="0"/>
    <m/>
  </r>
  <r>
    <n v="239304"/>
    <x v="1"/>
    <x v="1"/>
    <x v="1"/>
    <x v="3"/>
    <x v="7"/>
    <x v="231"/>
    <x v="0"/>
    <x v="0"/>
    <s v="Tesseramento"/>
    <x v="1"/>
    <x v="5"/>
    <x v="0"/>
    <m/>
  </r>
  <r>
    <n v="239300"/>
    <x v="1"/>
    <x v="1"/>
    <x v="1"/>
    <x v="2"/>
    <x v="13"/>
    <x v="39"/>
    <x v="0"/>
    <x v="1"/>
    <s v="Tesseramento"/>
    <x v="0"/>
    <x v="5"/>
    <x v="0"/>
    <m/>
  </r>
  <r>
    <n v="239485"/>
    <x v="1"/>
    <x v="1"/>
    <x v="1"/>
    <x v="1"/>
    <x v="7"/>
    <x v="293"/>
    <x v="0"/>
    <x v="0"/>
    <s v="Tesseramento"/>
    <x v="1"/>
    <x v="6"/>
    <x v="0"/>
    <m/>
  </r>
  <r>
    <n v="239302"/>
    <x v="1"/>
    <x v="1"/>
    <x v="1"/>
    <x v="1"/>
    <x v="7"/>
    <x v="231"/>
    <x v="0"/>
    <x v="0"/>
    <s v="Tesseramento"/>
    <x v="1"/>
    <x v="5"/>
    <x v="0"/>
    <m/>
  </r>
  <r>
    <n v="239303"/>
    <x v="1"/>
    <x v="1"/>
    <x v="1"/>
    <x v="1"/>
    <x v="7"/>
    <x v="231"/>
    <x v="0"/>
    <x v="0"/>
    <s v="Tesseramento"/>
    <x v="1"/>
    <x v="5"/>
    <x v="0"/>
    <m/>
  </r>
  <r>
    <n v="239486"/>
    <x v="0"/>
    <x v="1"/>
    <x v="1"/>
    <x v="2"/>
    <x v="7"/>
    <x v="293"/>
    <x v="0"/>
    <x v="0"/>
    <s v="Tesseramento"/>
    <x v="1"/>
    <x v="1"/>
    <x v="0"/>
    <m/>
  </r>
  <r>
    <n v="197102"/>
    <x v="1"/>
    <x v="1"/>
    <x v="0"/>
    <x v="1"/>
    <x v="7"/>
    <x v="231"/>
    <x v="0"/>
    <x v="1"/>
    <s v="Tesseramento"/>
    <x v="1"/>
    <x v="7"/>
    <x v="0"/>
    <m/>
  </r>
  <r>
    <n v="125868"/>
    <x v="0"/>
    <x v="0"/>
    <x v="2"/>
    <x v="1"/>
    <x v="10"/>
    <x v="21"/>
    <x v="0"/>
    <x v="1"/>
    <s v="Tesseramento"/>
    <x v="1"/>
    <x v="0"/>
    <x v="0"/>
    <m/>
  </r>
  <r>
    <n v="207935"/>
    <x v="1"/>
    <x v="0"/>
    <x v="2"/>
    <x v="3"/>
    <x v="7"/>
    <x v="231"/>
    <x v="0"/>
    <x v="1"/>
    <s v="Tesseramento"/>
    <x v="1"/>
    <x v="7"/>
    <x v="0"/>
    <m/>
  </r>
  <r>
    <n v="131130"/>
    <x v="0"/>
    <x v="0"/>
    <x v="2"/>
    <x v="0"/>
    <x v="7"/>
    <x v="231"/>
    <x v="0"/>
    <x v="1"/>
    <s v="Tesseramento"/>
    <x v="1"/>
    <x v="1"/>
    <x v="0"/>
    <m/>
  </r>
  <r>
    <n v="42190"/>
    <x v="0"/>
    <x v="0"/>
    <x v="2"/>
    <x v="4"/>
    <x v="11"/>
    <x v="142"/>
    <x v="0"/>
    <x v="0"/>
    <s v="Tesseramento"/>
    <x v="1"/>
    <x v="3"/>
    <x v="0"/>
    <m/>
  </r>
  <r>
    <n v="88487"/>
    <x v="0"/>
    <x v="0"/>
    <x v="0"/>
    <x v="0"/>
    <x v="8"/>
    <x v="397"/>
    <x v="0"/>
    <x v="0"/>
    <s v="Tesseramento"/>
    <x v="4"/>
    <x v="4"/>
    <x v="0"/>
    <m/>
  </r>
  <r>
    <n v="229430"/>
    <x v="1"/>
    <x v="0"/>
    <x v="0"/>
    <x v="2"/>
    <x v="2"/>
    <x v="224"/>
    <x v="0"/>
    <x v="1"/>
    <s v="Tesseramento"/>
    <x v="1"/>
    <x v="5"/>
    <x v="0"/>
    <m/>
  </r>
  <r>
    <n v="135120"/>
    <x v="0"/>
    <x v="0"/>
    <x v="2"/>
    <x v="0"/>
    <x v="11"/>
    <x v="142"/>
    <x v="0"/>
    <x v="0"/>
    <s v="Tesseramento"/>
    <x v="1"/>
    <x v="3"/>
    <x v="0"/>
    <m/>
  </r>
  <r>
    <n v="239401"/>
    <x v="0"/>
    <x v="1"/>
    <x v="1"/>
    <x v="1"/>
    <x v="3"/>
    <x v="8"/>
    <x v="0"/>
    <x v="0"/>
    <s v="Tesseramento"/>
    <x v="0"/>
    <x v="3"/>
    <x v="0"/>
    <m/>
  </r>
  <r>
    <n v="90543"/>
    <x v="0"/>
    <x v="0"/>
    <x v="0"/>
    <x v="4"/>
    <x v="4"/>
    <x v="110"/>
    <x v="0"/>
    <x v="0"/>
    <s v="Tesseramento"/>
    <x v="1"/>
    <x v="3"/>
    <x v="0"/>
    <m/>
  </r>
  <r>
    <n v="223526"/>
    <x v="1"/>
    <x v="1"/>
    <x v="0"/>
    <x v="1"/>
    <x v="2"/>
    <x v="192"/>
    <x v="0"/>
    <x v="0"/>
    <s v="Tesseramento"/>
    <x v="1"/>
    <x v="7"/>
    <x v="0"/>
    <m/>
  </r>
  <r>
    <n v="220796"/>
    <x v="0"/>
    <x v="1"/>
    <x v="0"/>
    <x v="1"/>
    <x v="2"/>
    <x v="192"/>
    <x v="0"/>
    <x v="0"/>
    <s v="Tesseramento"/>
    <x v="1"/>
    <x v="0"/>
    <x v="0"/>
    <m/>
  </r>
  <r>
    <n v="220797"/>
    <x v="1"/>
    <x v="1"/>
    <x v="0"/>
    <x v="0"/>
    <x v="2"/>
    <x v="192"/>
    <x v="0"/>
    <x v="0"/>
    <s v="Tesseramento"/>
    <x v="1"/>
    <x v="6"/>
    <x v="0"/>
    <m/>
  </r>
  <r>
    <n v="221948"/>
    <x v="0"/>
    <x v="1"/>
    <x v="0"/>
    <x v="1"/>
    <x v="2"/>
    <x v="192"/>
    <x v="0"/>
    <x v="1"/>
    <s v="Tesseramento"/>
    <x v="1"/>
    <x v="3"/>
    <x v="0"/>
    <m/>
  </r>
  <r>
    <n v="212058"/>
    <x v="1"/>
    <x v="1"/>
    <x v="0"/>
    <x v="1"/>
    <x v="2"/>
    <x v="192"/>
    <x v="0"/>
    <x v="0"/>
    <s v="Tesseramento"/>
    <x v="1"/>
    <x v="5"/>
    <x v="0"/>
    <m/>
  </r>
  <r>
    <n v="213443"/>
    <x v="1"/>
    <x v="1"/>
    <x v="0"/>
    <x v="1"/>
    <x v="2"/>
    <x v="192"/>
    <x v="0"/>
    <x v="0"/>
    <s v="Tesseramento"/>
    <x v="1"/>
    <x v="5"/>
    <x v="0"/>
    <m/>
  </r>
  <r>
    <n v="212056"/>
    <x v="1"/>
    <x v="1"/>
    <x v="0"/>
    <x v="1"/>
    <x v="2"/>
    <x v="192"/>
    <x v="0"/>
    <x v="0"/>
    <s v="Tesseramento"/>
    <x v="1"/>
    <x v="5"/>
    <x v="0"/>
    <m/>
  </r>
  <r>
    <n v="212055"/>
    <x v="1"/>
    <x v="1"/>
    <x v="0"/>
    <x v="1"/>
    <x v="2"/>
    <x v="192"/>
    <x v="0"/>
    <x v="0"/>
    <s v="Tesseramento"/>
    <x v="1"/>
    <x v="5"/>
    <x v="0"/>
    <m/>
  </r>
  <r>
    <n v="145188"/>
    <x v="0"/>
    <x v="0"/>
    <x v="0"/>
    <x v="0"/>
    <x v="7"/>
    <x v="182"/>
    <x v="0"/>
    <x v="0"/>
    <s v="Tesseramento"/>
    <x v="1"/>
    <x v="0"/>
    <x v="0"/>
    <m/>
  </r>
  <r>
    <n v="239331"/>
    <x v="0"/>
    <x v="0"/>
    <x v="1"/>
    <x v="3"/>
    <x v="10"/>
    <x v="273"/>
    <x v="0"/>
    <x v="1"/>
    <s v="Tesseramento"/>
    <x v="1"/>
    <x v="0"/>
    <x v="0"/>
    <m/>
  </r>
  <r>
    <n v="239380"/>
    <x v="0"/>
    <x v="0"/>
    <x v="1"/>
    <x v="1"/>
    <x v="4"/>
    <x v="101"/>
    <x v="0"/>
    <x v="0"/>
    <s v="Tesseramento"/>
    <x v="0"/>
    <x v="0"/>
    <x v="0"/>
    <m/>
  </r>
  <r>
    <n v="239338"/>
    <x v="0"/>
    <x v="0"/>
    <x v="1"/>
    <x v="2"/>
    <x v="1"/>
    <x v="1"/>
    <x v="0"/>
    <x v="0"/>
    <s v="Tesseramento"/>
    <x v="0"/>
    <x v="0"/>
    <x v="0"/>
    <m/>
  </r>
  <r>
    <n v="155058"/>
    <x v="0"/>
    <x v="0"/>
    <x v="2"/>
    <x v="3"/>
    <x v="4"/>
    <x v="101"/>
    <x v="0"/>
    <x v="0"/>
    <s v="Tesseramento"/>
    <x v="0"/>
    <x v="0"/>
    <x v="0"/>
    <m/>
  </r>
  <r>
    <n v="239339"/>
    <x v="0"/>
    <x v="0"/>
    <x v="1"/>
    <x v="2"/>
    <x v="8"/>
    <x v="408"/>
    <x v="0"/>
    <x v="0"/>
    <s v="Tesseramento"/>
    <x v="0"/>
    <x v="3"/>
    <x v="0"/>
    <m/>
  </r>
  <r>
    <n v="239379"/>
    <x v="0"/>
    <x v="0"/>
    <x v="1"/>
    <x v="1"/>
    <x v="4"/>
    <x v="88"/>
    <x v="0"/>
    <x v="0"/>
    <s v="Tesseramento"/>
    <x v="1"/>
    <x v="4"/>
    <x v="0"/>
    <m/>
  </r>
  <r>
    <n v="177412"/>
    <x v="0"/>
    <x v="0"/>
    <x v="0"/>
    <x v="0"/>
    <x v="7"/>
    <x v="74"/>
    <x v="0"/>
    <x v="0"/>
    <s v="Tesseramento"/>
    <x v="1"/>
    <x v="0"/>
    <x v="0"/>
    <m/>
  </r>
  <r>
    <n v="239342"/>
    <x v="0"/>
    <x v="0"/>
    <x v="1"/>
    <x v="2"/>
    <x v="9"/>
    <x v="412"/>
    <x v="0"/>
    <x v="0"/>
    <s v="Tesseramento"/>
    <x v="0"/>
    <x v="3"/>
    <x v="0"/>
    <m/>
  </r>
  <r>
    <n v="239400"/>
    <x v="0"/>
    <x v="1"/>
    <x v="1"/>
    <x v="1"/>
    <x v="3"/>
    <x v="8"/>
    <x v="0"/>
    <x v="0"/>
    <s v="Tesseramento"/>
    <x v="0"/>
    <x v="0"/>
    <x v="0"/>
    <m/>
  </r>
  <r>
    <n v="120682"/>
    <x v="0"/>
    <x v="0"/>
    <x v="0"/>
    <x v="0"/>
    <x v="7"/>
    <x v="241"/>
    <x v="0"/>
    <x v="1"/>
    <s v="Tesseramento"/>
    <x v="0"/>
    <x v="0"/>
    <x v="0"/>
    <m/>
  </r>
  <r>
    <n v="118322"/>
    <x v="0"/>
    <x v="0"/>
    <x v="0"/>
    <x v="0"/>
    <x v="7"/>
    <x v="241"/>
    <x v="0"/>
    <x v="0"/>
    <s v="Tesseramento"/>
    <x v="0"/>
    <x v="3"/>
    <x v="0"/>
    <m/>
  </r>
  <r>
    <n v="241134"/>
    <x v="0"/>
    <x v="1"/>
    <x v="1"/>
    <x v="2"/>
    <x v="9"/>
    <x v="329"/>
    <x v="0"/>
    <x v="0"/>
    <s v="Tesseramento"/>
    <x v="1"/>
    <x v="0"/>
    <x v="0"/>
    <m/>
  </r>
  <r>
    <n v="239404"/>
    <x v="0"/>
    <x v="0"/>
    <x v="1"/>
    <x v="2"/>
    <x v="10"/>
    <x v="93"/>
    <x v="0"/>
    <x v="1"/>
    <s v="Tesseramento"/>
    <x v="0"/>
    <x v="0"/>
    <x v="0"/>
    <m/>
  </r>
  <r>
    <n v="239366"/>
    <x v="1"/>
    <x v="1"/>
    <x v="1"/>
    <x v="2"/>
    <x v="13"/>
    <x v="177"/>
    <x v="0"/>
    <x v="0"/>
    <s v="Tesseramento"/>
    <x v="1"/>
    <x v="5"/>
    <x v="0"/>
    <m/>
  </r>
  <r>
    <n v="224761"/>
    <x v="1"/>
    <x v="0"/>
    <x v="2"/>
    <x v="1"/>
    <x v="14"/>
    <x v="129"/>
    <x v="0"/>
    <x v="1"/>
    <s v="Tesseramento"/>
    <x v="1"/>
    <x v="5"/>
    <x v="0"/>
    <m/>
  </r>
  <r>
    <n v="239361"/>
    <x v="1"/>
    <x v="1"/>
    <x v="1"/>
    <x v="1"/>
    <x v="14"/>
    <x v="129"/>
    <x v="0"/>
    <x v="1"/>
    <s v="Tesseramento"/>
    <x v="1"/>
    <x v="5"/>
    <x v="0"/>
    <m/>
  </r>
  <r>
    <n v="239360"/>
    <x v="1"/>
    <x v="1"/>
    <x v="1"/>
    <x v="1"/>
    <x v="14"/>
    <x v="129"/>
    <x v="0"/>
    <x v="0"/>
    <s v="Tesseramento"/>
    <x v="1"/>
    <x v="5"/>
    <x v="0"/>
    <m/>
  </r>
  <r>
    <n v="83696"/>
    <x v="0"/>
    <x v="0"/>
    <x v="0"/>
    <x v="4"/>
    <x v="12"/>
    <x v="133"/>
    <x v="0"/>
    <x v="1"/>
    <s v="Tesseramento"/>
    <x v="0"/>
    <x v="4"/>
    <x v="0"/>
    <m/>
  </r>
  <r>
    <n v="83698"/>
    <x v="0"/>
    <x v="0"/>
    <x v="0"/>
    <x v="4"/>
    <x v="12"/>
    <x v="133"/>
    <x v="0"/>
    <x v="0"/>
    <s v="Tesseramento"/>
    <x v="0"/>
    <x v="3"/>
    <x v="0"/>
    <m/>
  </r>
  <r>
    <n v="239399"/>
    <x v="0"/>
    <x v="1"/>
    <x v="1"/>
    <x v="3"/>
    <x v="7"/>
    <x v="161"/>
    <x v="0"/>
    <x v="0"/>
    <s v="Tesseramento"/>
    <x v="0"/>
    <x v="1"/>
    <x v="0"/>
    <m/>
  </r>
  <r>
    <n v="239398"/>
    <x v="0"/>
    <x v="1"/>
    <x v="1"/>
    <x v="3"/>
    <x v="7"/>
    <x v="161"/>
    <x v="0"/>
    <x v="1"/>
    <s v="Tesseramento"/>
    <x v="0"/>
    <x v="0"/>
    <x v="0"/>
    <m/>
  </r>
  <r>
    <n v="239421"/>
    <x v="0"/>
    <x v="0"/>
    <x v="1"/>
    <x v="1"/>
    <x v="2"/>
    <x v="97"/>
    <x v="0"/>
    <x v="0"/>
    <s v="Tesseramento"/>
    <x v="0"/>
    <x v="1"/>
    <x v="0"/>
    <m/>
  </r>
  <r>
    <n v="90731"/>
    <x v="0"/>
    <x v="1"/>
    <x v="2"/>
    <x v="4"/>
    <x v="12"/>
    <x v="133"/>
    <x v="0"/>
    <x v="0"/>
    <s v="Tesseramento"/>
    <x v="0"/>
    <x v="3"/>
    <x v="0"/>
    <m/>
  </r>
  <r>
    <n v="228676"/>
    <x v="1"/>
    <x v="0"/>
    <x v="0"/>
    <x v="1"/>
    <x v="14"/>
    <x v="129"/>
    <x v="0"/>
    <x v="0"/>
    <s v="Tesseramento"/>
    <x v="1"/>
    <x v="5"/>
    <x v="0"/>
    <m/>
  </r>
  <r>
    <n v="181032"/>
    <x v="0"/>
    <x v="1"/>
    <x v="0"/>
    <x v="1"/>
    <x v="15"/>
    <x v="362"/>
    <x v="0"/>
    <x v="1"/>
    <s v="Tesseramento"/>
    <x v="0"/>
    <x v="0"/>
    <x v="0"/>
    <m/>
  </r>
  <r>
    <n v="239367"/>
    <x v="0"/>
    <x v="1"/>
    <x v="1"/>
    <x v="3"/>
    <x v="2"/>
    <x v="313"/>
    <x v="0"/>
    <x v="0"/>
    <s v="Tesseramento"/>
    <x v="1"/>
    <x v="1"/>
    <x v="0"/>
    <m/>
  </r>
  <r>
    <n v="81255"/>
    <x v="0"/>
    <x v="0"/>
    <x v="0"/>
    <x v="0"/>
    <x v="9"/>
    <x v="117"/>
    <x v="0"/>
    <x v="0"/>
    <s v="Tesseramento"/>
    <x v="1"/>
    <x v="1"/>
    <x v="0"/>
    <m/>
  </r>
  <r>
    <n v="239368"/>
    <x v="0"/>
    <x v="1"/>
    <x v="1"/>
    <x v="3"/>
    <x v="2"/>
    <x v="313"/>
    <x v="0"/>
    <x v="1"/>
    <s v="Tesseramento"/>
    <x v="1"/>
    <x v="1"/>
    <x v="0"/>
    <m/>
  </r>
  <r>
    <n v="232156"/>
    <x v="0"/>
    <x v="1"/>
    <x v="0"/>
    <x v="1"/>
    <x v="8"/>
    <x v="393"/>
    <x v="0"/>
    <x v="0"/>
    <s v="Tesseramento"/>
    <x v="1"/>
    <x v="3"/>
    <x v="0"/>
    <m/>
  </r>
  <r>
    <n v="239357"/>
    <x v="0"/>
    <x v="1"/>
    <x v="1"/>
    <x v="2"/>
    <x v="1"/>
    <x v="176"/>
    <x v="0"/>
    <x v="0"/>
    <s v="Tesseramento"/>
    <x v="1"/>
    <x v="4"/>
    <x v="0"/>
    <m/>
  </r>
  <r>
    <n v="239358"/>
    <x v="0"/>
    <x v="1"/>
    <x v="1"/>
    <x v="2"/>
    <x v="1"/>
    <x v="176"/>
    <x v="0"/>
    <x v="1"/>
    <s v="Tesseramento"/>
    <x v="1"/>
    <x v="4"/>
    <x v="0"/>
    <m/>
  </r>
  <r>
    <n v="169772"/>
    <x v="0"/>
    <x v="1"/>
    <x v="0"/>
    <x v="1"/>
    <x v="7"/>
    <x v="297"/>
    <x v="0"/>
    <x v="0"/>
    <s v="Tesseramento"/>
    <x v="1"/>
    <x v="1"/>
    <x v="0"/>
    <m/>
  </r>
  <r>
    <n v="50205"/>
    <x v="0"/>
    <x v="0"/>
    <x v="0"/>
    <x v="0"/>
    <x v="4"/>
    <x v="58"/>
    <x v="0"/>
    <x v="0"/>
    <s v="Tesseramento"/>
    <x v="1"/>
    <x v="4"/>
    <x v="0"/>
    <m/>
  </r>
  <r>
    <n v="172053"/>
    <x v="0"/>
    <x v="1"/>
    <x v="2"/>
    <x v="1"/>
    <x v="5"/>
    <x v="38"/>
    <x v="0"/>
    <x v="0"/>
    <s v="Tesseramento"/>
    <x v="1"/>
    <x v="0"/>
    <x v="0"/>
    <m/>
  </r>
  <r>
    <n v="214247"/>
    <x v="0"/>
    <x v="0"/>
    <x v="2"/>
    <x v="1"/>
    <x v="2"/>
    <x v="230"/>
    <x v="0"/>
    <x v="0"/>
    <s v="Tesseramento"/>
    <x v="1"/>
    <x v="0"/>
    <x v="0"/>
    <m/>
  </r>
  <r>
    <n v="239416"/>
    <x v="0"/>
    <x v="1"/>
    <x v="1"/>
    <x v="1"/>
    <x v="7"/>
    <x v="328"/>
    <x v="0"/>
    <x v="1"/>
    <s v="Tesseramento"/>
    <x v="0"/>
    <x v="0"/>
    <x v="0"/>
    <m/>
  </r>
  <r>
    <n v="239831"/>
    <x v="1"/>
    <x v="0"/>
    <x v="1"/>
    <x v="2"/>
    <x v="7"/>
    <x v="51"/>
    <x v="0"/>
    <x v="0"/>
    <s v="Tesseramento"/>
    <x v="1"/>
    <x v="5"/>
    <x v="0"/>
    <m/>
  </r>
  <r>
    <n v="165284"/>
    <x v="0"/>
    <x v="0"/>
    <x v="0"/>
    <x v="0"/>
    <x v="7"/>
    <x v="137"/>
    <x v="0"/>
    <x v="0"/>
    <s v="Tesseramento"/>
    <x v="3"/>
    <x v="0"/>
    <x v="0"/>
    <m/>
  </r>
  <r>
    <n v="168113"/>
    <x v="0"/>
    <x v="0"/>
    <x v="0"/>
    <x v="0"/>
    <x v="7"/>
    <x v="137"/>
    <x v="0"/>
    <x v="0"/>
    <s v="Tesseramento"/>
    <x v="3"/>
    <x v="0"/>
    <x v="0"/>
    <m/>
  </r>
  <r>
    <n v="239383"/>
    <x v="1"/>
    <x v="1"/>
    <x v="1"/>
    <x v="3"/>
    <x v="12"/>
    <x v="27"/>
    <x v="0"/>
    <x v="0"/>
    <s v="Tesseramento"/>
    <x v="1"/>
    <x v="5"/>
    <x v="0"/>
    <m/>
  </r>
  <r>
    <n v="239384"/>
    <x v="0"/>
    <x v="1"/>
    <x v="1"/>
    <x v="0"/>
    <x v="12"/>
    <x v="27"/>
    <x v="0"/>
    <x v="0"/>
    <s v="Tesseramento"/>
    <x v="1"/>
    <x v="0"/>
    <x v="0"/>
    <m/>
  </r>
  <r>
    <n v="239382"/>
    <x v="0"/>
    <x v="1"/>
    <x v="1"/>
    <x v="1"/>
    <x v="12"/>
    <x v="27"/>
    <x v="0"/>
    <x v="1"/>
    <s v="Tesseramento"/>
    <x v="1"/>
    <x v="0"/>
    <x v="0"/>
    <m/>
  </r>
  <r>
    <n v="239386"/>
    <x v="0"/>
    <x v="1"/>
    <x v="1"/>
    <x v="1"/>
    <x v="5"/>
    <x v="38"/>
    <x v="0"/>
    <x v="0"/>
    <s v="Tesseramento"/>
    <x v="1"/>
    <x v="1"/>
    <x v="0"/>
    <m/>
  </r>
  <r>
    <n v="239372"/>
    <x v="0"/>
    <x v="1"/>
    <x v="1"/>
    <x v="1"/>
    <x v="4"/>
    <x v="151"/>
    <x v="0"/>
    <x v="0"/>
    <s v="Tesseramento"/>
    <x v="1"/>
    <x v="1"/>
    <x v="0"/>
    <m/>
  </r>
  <r>
    <n v="239374"/>
    <x v="0"/>
    <x v="1"/>
    <x v="1"/>
    <x v="3"/>
    <x v="4"/>
    <x v="151"/>
    <x v="0"/>
    <x v="1"/>
    <s v="Tesseramento"/>
    <x v="1"/>
    <x v="1"/>
    <x v="0"/>
    <m/>
  </r>
  <r>
    <n v="239373"/>
    <x v="0"/>
    <x v="1"/>
    <x v="1"/>
    <x v="2"/>
    <x v="4"/>
    <x v="151"/>
    <x v="0"/>
    <x v="0"/>
    <s v="Tesseramento"/>
    <x v="1"/>
    <x v="0"/>
    <x v="0"/>
    <m/>
  </r>
  <r>
    <n v="239425"/>
    <x v="0"/>
    <x v="1"/>
    <x v="1"/>
    <x v="1"/>
    <x v="11"/>
    <x v="174"/>
    <x v="0"/>
    <x v="0"/>
    <s v="Tesseramento"/>
    <x v="3"/>
    <x v="0"/>
    <x v="0"/>
    <m/>
  </r>
  <r>
    <n v="239423"/>
    <x v="0"/>
    <x v="1"/>
    <x v="1"/>
    <x v="1"/>
    <x v="11"/>
    <x v="174"/>
    <x v="0"/>
    <x v="1"/>
    <s v="Tesseramento"/>
    <x v="3"/>
    <x v="3"/>
    <x v="0"/>
    <m/>
  </r>
  <r>
    <n v="239424"/>
    <x v="0"/>
    <x v="1"/>
    <x v="1"/>
    <x v="2"/>
    <x v="11"/>
    <x v="174"/>
    <x v="0"/>
    <x v="0"/>
    <s v="Tesseramento"/>
    <x v="3"/>
    <x v="0"/>
    <x v="0"/>
    <m/>
  </r>
  <r>
    <n v="239395"/>
    <x v="0"/>
    <x v="0"/>
    <x v="1"/>
    <x v="3"/>
    <x v="10"/>
    <x v="295"/>
    <x v="0"/>
    <x v="1"/>
    <s v="Tesseramento"/>
    <x v="0"/>
    <x v="3"/>
    <x v="0"/>
    <m/>
  </r>
  <r>
    <n v="239397"/>
    <x v="0"/>
    <x v="0"/>
    <x v="1"/>
    <x v="3"/>
    <x v="10"/>
    <x v="295"/>
    <x v="0"/>
    <x v="0"/>
    <s v="Tesseramento"/>
    <x v="0"/>
    <x v="0"/>
    <x v="0"/>
    <m/>
  </r>
  <r>
    <n v="239396"/>
    <x v="0"/>
    <x v="0"/>
    <x v="1"/>
    <x v="3"/>
    <x v="10"/>
    <x v="295"/>
    <x v="0"/>
    <x v="1"/>
    <s v="Tesseramento"/>
    <x v="0"/>
    <x v="3"/>
    <x v="0"/>
    <m/>
  </r>
  <r>
    <n v="1875"/>
    <x v="0"/>
    <x v="0"/>
    <x v="0"/>
    <x v="0"/>
    <x v="7"/>
    <x v="78"/>
    <x v="0"/>
    <x v="0"/>
    <s v="Tesseramento"/>
    <x v="0"/>
    <x v="4"/>
    <x v="0"/>
    <m/>
  </r>
  <r>
    <n v="176885"/>
    <x v="0"/>
    <x v="0"/>
    <x v="0"/>
    <x v="0"/>
    <x v="7"/>
    <x v="123"/>
    <x v="0"/>
    <x v="0"/>
    <s v="Tesseramento"/>
    <x v="1"/>
    <x v="1"/>
    <x v="0"/>
    <m/>
  </r>
  <r>
    <n v="239677"/>
    <x v="0"/>
    <x v="1"/>
    <x v="1"/>
    <x v="1"/>
    <x v="2"/>
    <x v="156"/>
    <x v="0"/>
    <x v="1"/>
    <s v="Tesseramento"/>
    <x v="0"/>
    <x v="0"/>
    <x v="0"/>
    <m/>
  </r>
  <r>
    <n v="154009"/>
    <x v="0"/>
    <x v="0"/>
    <x v="0"/>
    <x v="0"/>
    <x v="2"/>
    <x v="208"/>
    <x v="0"/>
    <x v="0"/>
    <s v="Tesseramento"/>
    <x v="0"/>
    <x v="0"/>
    <x v="0"/>
    <m/>
  </r>
  <r>
    <n v="104416"/>
    <x v="0"/>
    <x v="0"/>
    <x v="0"/>
    <x v="1"/>
    <x v="5"/>
    <x v="6"/>
    <x v="0"/>
    <x v="1"/>
    <s v="Tesseramento"/>
    <x v="0"/>
    <x v="4"/>
    <x v="0"/>
    <m/>
  </r>
  <r>
    <n v="113155"/>
    <x v="0"/>
    <x v="0"/>
    <x v="2"/>
    <x v="4"/>
    <x v="2"/>
    <x v="224"/>
    <x v="0"/>
    <x v="0"/>
    <s v="Tesseramento"/>
    <x v="1"/>
    <x v="3"/>
    <x v="0"/>
    <m/>
  </r>
  <r>
    <n v="239495"/>
    <x v="0"/>
    <x v="0"/>
    <x v="1"/>
    <x v="0"/>
    <x v="11"/>
    <x v="244"/>
    <x v="0"/>
    <x v="0"/>
    <s v="Tesseramento"/>
    <x v="0"/>
    <x v="0"/>
    <x v="0"/>
    <m/>
  </r>
  <r>
    <n v="74737"/>
    <x v="0"/>
    <x v="0"/>
    <x v="2"/>
    <x v="0"/>
    <x v="2"/>
    <x v="172"/>
    <x v="0"/>
    <x v="0"/>
    <s v="Tesseramento"/>
    <x v="1"/>
    <x v="3"/>
    <x v="0"/>
    <m/>
  </r>
  <r>
    <n v="25197"/>
    <x v="0"/>
    <x v="0"/>
    <x v="2"/>
    <x v="0"/>
    <x v="12"/>
    <x v="323"/>
    <x v="0"/>
    <x v="1"/>
    <s v="Tesseramento"/>
    <x v="1"/>
    <x v="3"/>
    <x v="0"/>
    <m/>
  </r>
  <r>
    <n v="26351"/>
    <x v="0"/>
    <x v="0"/>
    <x v="0"/>
    <x v="4"/>
    <x v="1"/>
    <x v="26"/>
    <x v="0"/>
    <x v="0"/>
    <s v="Tesseramento"/>
    <x v="1"/>
    <x v="3"/>
    <x v="0"/>
    <m/>
  </r>
  <r>
    <n v="223259"/>
    <x v="0"/>
    <x v="1"/>
    <x v="0"/>
    <x v="3"/>
    <x v="8"/>
    <x v="113"/>
    <x v="0"/>
    <x v="1"/>
    <s v="Tesseramento"/>
    <x v="0"/>
    <x v="0"/>
    <x v="0"/>
    <m/>
  </r>
  <r>
    <n v="15003"/>
    <x v="0"/>
    <x v="0"/>
    <x v="0"/>
    <x v="0"/>
    <x v="11"/>
    <x v="142"/>
    <x v="0"/>
    <x v="0"/>
    <s v="Tesseramento"/>
    <x v="1"/>
    <x v="0"/>
    <x v="0"/>
    <m/>
  </r>
  <r>
    <n v="239389"/>
    <x v="0"/>
    <x v="0"/>
    <x v="1"/>
    <x v="2"/>
    <x v="1"/>
    <x v="413"/>
    <x v="0"/>
    <x v="1"/>
    <s v="Tesseramento"/>
    <x v="0"/>
    <x v="0"/>
    <x v="0"/>
    <m/>
  </r>
  <r>
    <n v="224901"/>
    <x v="1"/>
    <x v="0"/>
    <x v="0"/>
    <x v="1"/>
    <x v="7"/>
    <x v="209"/>
    <x v="0"/>
    <x v="0"/>
    <s v="Tesseramento"/>
    <x v="0"/>
    <x v="6"/>
    <x v="0"/>
    <m/>
  </r>
  <r>
    <n v="239496"/>
    <x v="0"/>
    <x v="0"/>
    <x v="1"/>
    <x v="3"/>
    <x v="11"/>
    <x v="244"/>
    <x v="0"/>
    <x v="0"/>
    <s v="Tesseramento"/>
    <x v="0"/>
    <x v="0"/>
    <x v="0"/>
    <m/>
  </r>
  <r>
    <n v="239497"/>
    <x v="0"/>
    <x v="0"/>
    <x v="1"/>
    <x v="1"/>
    <x v="11"/>
    <x v="244"/>
    <x v="0"/>
    <x v="0"/>
    <s v="Tesseramento"/>
    <x v="0"/>
    <x v="0"/>
    <x v="0"/>
    <m/>
  </r>
  <r>
    <n v="239498"/>
    <x v="0"/>
    <x v="0"/>
    <x v="1"/>
    <x v="1"/>
    <x v="11"/>
    <x v="244"/>
    <x v="0"/>
    <x v="0"/>
    <s v="Tesseramento"/>
    <x v="0"/>
    <x v="0"/>
    <x v="0"/>
    <m/>
  </r>
  <r>
    <n v="155702"/>
    <x v="0"/>
    <x v="0"/>
    <x v="0"/>
    <x v="0"/>
    <x v="15"/>
    <x v="72"/>
    <x v="0"/>
    <x v="0"/>
    <s v="Tesseramento"/>
    <x v="1"/>
    <x v="4"/>
    <x v="0"/>
    <m/>
  </r>
  <r>
    <n v="69271"/>
    <x v="0"/>
    <x v="0"/>
    <x v="0"/>
    <x v="0"/>
    <x v="15"/>
    <x v="72"/>
    <x v="0"/>
    <x v="1"/>
    <s v="Tesseramento"/>
    <x v="1"/>
    <x v="4"/>
    <x v="0"/>
    <m/>
  </r>
  <r>
    <n v="221147"/>
    <x v="1"/>
    <x v="1"/>
    <x v="2"/>
    <x v="3"/>
    <x v="4"/>
    <x v="145"/>
    <x v="0"/>
    <x v="0"/>
    <s v="Tesseramento"/>
    <x v="1"/>
    <x v="6"/>
    <x v="0"/>
    <m/>
  </r>
  <r>
    <n v="239430"/>
    <x v="0"/>
    <x v="1"/>
    <x v="1"/>
    <x v="3"/>
    <x v="7"/>
    <x v="33"/>
    <x v="0"/>
    <x v="0"/>
    <s v="Tesseramento"/>
    <x v="1"/>
    <x v="0"/>
    <x v="0"/>
    <m/>
  </r>
  <r>
    <n v="239429"/>
    <x v="1"/>
    <x v="1"/>
    <x v="1"/>
    <x v="2"/>
    <x v="7"/>
    <x v="33"/>
    <x v="0"/>
    <x v="1"/>
    <s v="Tesseramento"/>
    <x v="1"/>
    <x v="5"/>
    <x v="0"/>
    <m/>
  </r>
  <r>
    <n v="239509"/>
    <x v="0"/>
    <x v="1"/>
    <x v="1"/>
    <x v="3"/>
    <x v="14"/>
    <x v="129"/>
    <x v="0"/>
    <x v="0"/>
    <s v="Tesseramento"/>
    <x v="1"/>
    <x v="4"/>
    <x v="0"/>
    <m/>
  </r>
  <r>
    <n v="239568"/>
    <x v="0"/>
    <x v="0"/>
    <x v="1"/>
    <x v="2"/>
    <x v="7"/>
    <x v="210"/>
    <x v="0"/>
    <x v="0"/>
    <s v="Tesseramento"/>
    <x v="0"/>
    <x v="3"/>
    <x v="0"/>
    <m/>
  </r>
  <r>
    <n v="232058"/>
    <x v="0"/>
    <x v="1"/>
    <x v="0"/>
    <x v="1"/>
    <x v="2"/>
    <x v="251"/>
    <x v="0"/>
    <x v="1"/>
    <s v="Tesseramento"/>
    <x v="1"/>
    <x v="0"/>
    <x v="0"/>
    <m/>
  </r>
  <r>
    <n v="153163"/>
    <x v="0"/>
    <x v="0"/>
    <x v="0"/>
    <x v="0"/>
    <x v="11"/>
    <x v="142"/>
    <x v="0"/>
    <x v="0"/>
    <s v="Tesseramento"/>
    <x v="1"/>
    <x v="0"/>
    <x v="0"/>
    <m/>
  </r>
  <r>
    <n v="239409"/>
    <x v="0"/>
    <x v="1"/>
    <x v="1"/>
    <x v="1"/>
    <x v="7"/>
    <x v="267"/>
    <x v="0"/>
    <x v="0"/>
    <s v="Tesseramento"/>
    <x v="1"/>
    <x v="1"/>
    <x v="0"/>
    <m/>
  </r>
  <r>
    <n v="239410"/>
    <x v="0"/>
    <x v="1"/>
    <x v="1"/>
    <x v="1"/>
    <x v="7"/>
    <x v="267"/>
    <x v="0"/>
    <x v="1"/>
    <s v="Tesseramento"/>
    <x v="1"/>
    <x v="0"/>
    <x v="0"/>
    <m/>
  </r>
  <r>
    <n v="239513"/>
    <x v="0"/>
    <x v="1"/>
    <x v="1"/>
    <x v="2"/>
    <x v="7"/>
    <x v="44"/>
    <x v="0"/>
    <x v="1"/>
    <s v="Tesseramento"/>
    <x v="1"/>
    <x v="3"/>
    <x v="0"/>
    <m/>
  </r>
  <r>
    <n v="34336"/>
    <x v="0"/>
    <x v="2"/>
    <x v="2"/>
    <x v="4"/>
    <x v="8"/>
    <x v="31"/>
    <x v="1"/>
    <x v="0"/>
    <s v="Tesseramento"/>
    <x v="1"/>
    <x v="9"/>
    <x v="0"/>
    <m/>
  </r>
  <r>
    <n v="177733"/>
    <x v="0"/>
    <x v="1"/>
    <x v="2"/>
    <x v="1"/>
    <x v="16"/>
    <x v="263"/>
    <x v="0"/>
    <x v="0"/>
    <s v="Tesseramento"/>
    <x v="1"/>
    <x v="1"/>
    <x v="0"/>
    <m/>
  </r>
  <r>
    <n v="172033"/>
    <x v="0"/>
    <x v="0"/>
    <x v="0"/>
    <x v="0"/>
    <x v="16"/>
    <x v="263"/>
    <x v="0"/>
    <x v="0"/>
    <s v="Tesseramento"/>
    <x v="1"/>
    <x v="0"/>
    <x v="0"/>
    <m/>
  </r>
  <r>
    <n v="239585"/>
    <x v="0"/>
    <x v="0"/>
    <x v="1"/>
    <x v="1"/>
    <x v="2"/>
    <x v="157"/>
    <x v="0"/>
    <x v="0"/>
    <s v="Tesseramento"/>
    <x v="1"/>
    <x v="0"/>
    <x v="0"/>
    <m/>
  </r>
  <r>
    <n v="155269"/>
    <x v="0"/>
    <x v="0"/>
    <x v="0"/>
    <x v="0"/>
    <x v="9"/>
    <x v="117"/>
    <x v="0"/>
    <x v="0"/>
    <s v="Tesseramento"/>
    <x v="1"/>
    <x v="0"/>
    <x v="0"/>
    <m/>
  </r>
  <r>
    <n v="137124"/>
    <x v="0"/>
    <x v="0"/>
    <x v="0"/>
    <x v="0"/>
    <x v="7"/>
    <x v="210"/>
    <x v="0"/>
    <x v="0"/>
    <s v="Tesseramento"/>
    <x v="0"/>
    <x v="0"/>
    <x v="0"/>
    <m/>
  </r>
  <r>
    <n v="239460"/>
    <x v="0"/>
    <x v="0"/>
    <x v="1"/>
    <x v="0"/>
    <x v="1"/>
    <x v="108"/>
    <x v="0"/>
    <x v="0"/>
    <s v="Tesseramento"/>
    <x v="0"/>
    <x v="0"/>
    <x v="0"/>
    <m/>
  </r>
  <r>
    <n v="239459"/>
    <x v="1"/>
    <x v="0"/>
    <x v="1"/>
    <x v="3"/>
    <x v="1"/>
    <x v="108"/>
    <x v="0"/>
    <x v="0"/>
    <s v="Tesseramento"/>
    <x v="0"/>
    <x v="5"/>
    <x v="0"/>
    <m/>
  </r>
  <r>
    <n v="48536"/>
    <x v="0"/>
    <x v="0"/>
    <x v="0"/>
    <x v="0"/>
    <x v="7"/>
    <x v="161"/>
    <x v="0"/>
    <x v="0"/>
    <s v="Tesseramento"/>
    <x v="0"/>
    <x v="4"/>
    <x v="0"/>
    <m/>
  </r>
  <r>
    <n v="239446"/>
    <x v="0"/>
    <x v="0"/>
    <x v="1"/>
    <x v="2"/>
    <x v="8"/>
    <x v="113"/>
    <x v="0"/>
    <x v="0"/>
    <s v="Tesseramento"/>
    <x v="0"/>
    <x v="3"/>
    <x v="0"/>
    <m/>
  </r>
  <r>
    <n v="239499"/>
    <x v="0"/>
    <x v="1"/>
    <x v="1"/>
    <x v="2"/>
    <x v="5"/>
    <x v="38"/>
    <x v="0"/>
    <x v="0"/>
    <s v="Tesseramento"/>
    <x v="1"/>
    <x v="4"/>
    <x v="0"/>
    <m/>
  </r>
  <r>
    <n v="239488"/>
    <x v="0"/>
    <x v="1"/>
    <x v="1"/>
    <x v="3"/>
    <x v="12"/>
    <x v="148"/>
    <x v="0"/>
    <x v="1"/>
    <s v="Tesseramento"/>
    <x v="1"/>
    <x v="0"/>
    <x v="0"/>
    <m/>
  </r>
  <r>
    <n v="239489"/>
    <x v="0"/>
    <x v="1"/>
    <x v="1"/>
    <x v="3"/>
    <x v="12"/>
    <x v="148"/>
    <x v="0"/>
    <x v="0"/>
    <s v="Tesseramento"/>
    <x v="1"/>
    <x v="0"/>
    <x v="0"/>
    <m/>
  </r>
  <r>
    <n v="239462"/>
    <x v="0"/>
    <x v="0"/>
    <x v="1"/>
    <x v="3"/>
    <x v="10"/>
    <x v="63"/>
    <x v="0"/>
    <x v="0"/>
    <s v="Tesseramento"/>
    <x v="0"/>
    <x v="0"/>
    <x v="0"/>
    <m/>
  </r>
  <r>
    <n v="123246"/>
    <x v="0"/>
    <x v="0"/>
    <x v="0"/>
    <x v="0"/>
    <x v="14"/>
    <x v="129"/>
    <x v="0"/>
    <x v="1"/>
    <s v="Tesseramento"/>
    <x v="1"/>
    <x v="1"/>
    <x v="0"/>
    <m/>
  </r>
  <r>
    <n v="221538"/>
    <x v="0"/>
    <x v="0"/>
    <x v="0"/>
    <x v="1"/>
    <x v="13"/>
    <x v="177"/>
    <x v="0"/>
    <x v="0"/>
    <s v="Tesseramento"/>
    <x v="1"/>
    <x v="4"/>
    <x v="0"/>
    <m/>
  </r>
  <r>
    <n v="64094"/>
    <x v="0"/>
    <x v="0"/>
    <x v="2"/>
    <x v="4"/>
    <x v="4"/>
    <x v="200"/>
    <x v="0"/>
    <x v="0"/>
    <s v="Tesseramento"/>
    <x v="1"/>
    <x v="4"/>
    <x v="0"/>
    <m/>
  </r>
  <r>
    <n v="3755"/>
    <x v="0"/>
    <x v="0"/>
    <x v="2"/>
    <x v="1"/>
    <x v="4"/>
    <x v="200"/>
    <x v="0"/>
    <x v="1"/>
    <s v="Tesseramento"/>
    <x v="1"/>
    <x v="4"/>
    <x v="0"/>
    <m/>
  </r>
  <r>
    <n v="23984"/>
    <x v="0"/>
    <x v="0"/>
    <x v="0"/>
    <x v="4"/>
    <x v="11"/>
    <x v="278"/>
    <x v="0"/>
    <x v="0"/>
    <s v="Tesseramento"/>
    <x v="1"/>
    <x v="3"/>
    <x v="0"/>
    <m/>
  </r>
  <r>
    <n v="179746"/>
    <x v="0"/>
    <x v="1"/>
    <x v="0"/>
    <x v="0"/>
    <x v="12"/>
    <x v="148"/>
    <x v="0"/>
    <x v="0"/>
    <s v="Tesseramento"/>
    <x v="1"/>
    <x v="0"/>
    <x v="0"/>
    <m/>
  </r>
  <r>
    <n v="137242"/>
    <x v="0"/>
    <x v="0"/>
    <x v="0"/>
    <x v="0"/>
    <x v="4"/>
    <x v="119"/>
    <x v="0"/>
    <x v="0"/>
    <s v="Tesseramento"/>
    <x v="1"/>
    <x v="0"/>
    <x v="0"/>
    <m/>
  </r>
  <r>
    <n v="81142"/>
    <x v="0"/>
    <x v="1"/>
    <x v="2"/>
    <x v="2"/>
    <x v="7"/>
    <x v="334"/>
    <x v="0"/>
    <x v="1"/>
    <s v="Tesseramento"/>
    <x v="1"/>
    <x v="1"/>
    <x v="0"/>
    <m/>
  </r>
  <r>
    <n v="239411"/>
    <x v="0"/>
    <x v="1"/>
    <x v="1"/>
    <x v="2"/>
    <x v="7"/>
    <x v="334"/>
    <x v="0"/>
    <x v="0"/>
    <s v="Tesseramento"/>
    <x v="1"/>
    <x v="1"/>
    <x v="0"/>
    <m/>
  </r>
  <r>
    <n v="13790"/>
    <x v="0"/>
    <x v="0"/>
    <x v="2"/>
    <x v="1"/>
    <x v="4"/>
    <x v="119"/>
    <x v="0"/>
    <x v="0"/>
    <s v="Tesseramento"/>
    <x v="1"/>
    <x v="0"/>
    <x v="0"/>
    <m/>
  </r>
  <r>
    <n v="41471"/>
    <x v="0"/>
    <x v="0"/>
    <x v="0"/>
    <x v="0"/>
    <x v="10"/>
    <x v="306"/>
    <x v="0"/>
    <x v="0"/>
    <s v="Tesseramento"/>
    <x v="1"/>
    <x v="0"/>
    <x v="0"/>
    <m/>
  </r>
  <r>
    <n v="223132"/>
    <x v="1"/>
    <x v="0"/>
    <x v="0"/>
    <x v="1"/>
    <x v="10"/>
    <x v="306"/>
    <x v="0"/>
    <x v="0"/>
    <s v="Tesseramento"/>
    <x v="1"/>
    <x v="7"/>
    <x v="0"/>
    <m/>
  </r>
  <r>
    <n v="223355"/>
    <x v="0"/>
    <x v="0"/>
    <x v="0"/>
    <x v="1"/>
    <x v="10"/>
    <x v="306"/>
    <x v="0"/>
    <x v="0"/>
    <s v="Tesseramento"/>
    <x v="1"/>
    <x v="0"/>
    <x v="0"/>
    <m/>
  </r>
  <r>
    <n v="232259"/>
    <x v="1"/>
    <x v="0"/>
    <x v="0"/>
    <x v="2"/>
    <x v="10"/>
    <x v="306"/>
    <x v="0"/>
    <x v="1"/>
    <s v="Tesseramento"/>
    <x v="1"/>
    <x v="5"/>
    <x v="0"/>
    <m/>
  </r>
  <r>
    <n v="239412"/>
    <x v="0"/>
    <x v="1"/>
    <x v="1"/>
    <x v="0"/>
    <x v="7"/>
    <x v="334"/>
    <x v="0"/>
    <x v="0"/>
    <s v="Tesseramento"/>
    <x v="1"/>
    <x v="1"/>
    <x v="0"/>
    <m/>
  </r>
  <r>
    <n v="212207"/>
    <x v="0"/>
    <x v="0"/>
    <x v="2"/>
    <x v="1"/>
    <x v="7"/>
    <x v="215"/>
    <x v="0"/>
    <x v="1"/>
    <s v="Tesseramento"/>
    <x v="1"/>
    <x v="0"/>
    <x v="0"/>
    <m/>
  </r>
  <r>
    <n v="16845"/>
    <x v="0"/>
    <x v="0"/>
    <x v="0"/>
    <x v="0"/>
    <x v="12"/>
    <x v="133"/>
    <x v="0"/>
    <x v="0"/>
    <s v="Tesseramento"/>
    <x v="0"/>
    <x v="0"/>
    <x v="0"/>
    <m/>
  </r>
  <r>
    <n v="209718"/>
    <x v="1"/>
    <x v="0"/>
    <x v="0"/>
    <x v="1"/>
    <x v="2"/>
    <x v="251"/>
    <x v="0"/>
    <x v="0"/>
    <s v="Tesseramento"/>
    <x v="1"/>
    <x v="7"/>
    <x v="0"/>
    <m/>
  </r>
  <r>
    <n v="169612"/>
    <x v="1"/>
    <x v="0"/>
    <x v="0"/>
    <x v="0"/>
    <x v="2"/>
    <x v="251"/>
    <x v="0"/>
    <x v="1"/>
    <s v="Tesseramento"/>
    <x v="1"/>
    <x v="2"/>
    <x v="0"/>
    <m/>
  </r>
  <r>
    <n v="239537"/>
    <x v="1"/>
    <x v="0"/>
    <x v="1"/>
    <x v="1"/>
    <x v="15"/>
    <x v="57"/>
    <x v="0"/>
    <x v="0"/>
    <s v="Tesseramento"/>
    <x v="1"/>
    <x v="6"/>
    <x v="0"/>
    <m/>
  </r>
  <r>
    <n v="239536"/>
    <x v="0"/>
    <x v="0"/>
    <x v="1"/>
    <x v="2"/>
    <x v="15"/>
    <x v="57"/>
    <x v="0"/>
    <x v="0"/>
    <s v="Tesseramento"/>
    <x v="1"/>
    <x v="0"/>
    <x v="0"/>
    <m/>
  </r>
  <r>
    <n v="188411"/>
    <x v="0"/>
    <x v="0"/>
    <x v="0"/>
    <x v="0"/>
    <x v="12"/>
    <x v="269"/>
    <x v="0"/>
    <x v="0"/>
    <s v="Tesseramento"/>
    <x v="1"/>
    <x v="0"/>
    <x v="0"/>
    <m/>
  </r>
  <r>
    <n v="239487"/>
    <x v="1"/>
    <x v="0"/>
    <x v="1"/>
    <x v="2"/>
    <x v="12"/>
    <x v="269"/>
    <x v="0"/>
    <x v="1"/>
    <s v="Tesseramento"/>
    <x v="1"/>
    <x v="5"/>
    <x v="0"/>
    <m/>
  </r>
  <r>
    <n v="239413"/>
    <x v="0"/>
    <x v="0"/>
    <x v="1"/>
    <x v="2"/>
    <x v="4"/>
    <x v="140"/>
    <x v="0"/>
    <x v="1"/>
    <s v="Tesseramento"/>
    <x v="0"/>
    <x v="3"/>
    <x v="0"/>
    <m/>
  </r>
  <r>
    <n v="84422"/>
    <x v="0"/>
    <x v="1"/>
    <x v="0"/>
    <x v="4"/>
    <x v="13"/>
    <x v="369"/>
    <x v="0"/>
    <x v="0"/>
    <s v="Tesseramento"/>
    <x v="1"/>
    <x v="0"/>
    <x v="0"/>
    <m/>
  </r>
  <r>
    <n v="231759"/>
    <x v="1"/>
    <x v="0"/>
    <x v="0"/>
    <x v="0"/>
    <x v="14"/>
    <x v="129"/>
    <x v="0"/>
    <x v="1"/>
    <s v="Tesseramento"/>
    <x v="1"/>
    <x v="5"/>
    <x v="0"/>
    <m/>
  </r>
  <r>
    <n v="208618"/>
    <x v="0"/>
    <x v="0"/>
    <x v="0"/>
    <x v="0"/>
    <x v="9"/>
    <x v="204"/>
    <x v="0"/>
    <x v="1"/>
    <s v="Tesseramento"/>
    <x v="0"/>
    <x v="3"/>
    <x v="0"/>
    <m/>
  </r>
  <r>
    <n v="214139"/>
    <x v="0"/>
    <x v="0"/>
    <x v="0"/>
    <x v="1"/>
    <x v="9"/>
    <x v="204"/>
    <x v="0"/>
    <x v="0"/>
    <s v="Tesseramento"/>
    <x v="0"/>
    <x v="3"/>
    <x v="0"/>
    <m/>
  </r>
  <r>
    <n v="214138"/>
    <x v="0"/>
    <x v="0"/>
    <x v="0"/>
    <x v="0"/>
    <x v="9"/>
    <x v="204"/>
    <x v="0"/>
    <x v="1"/>
    <s v="Tesseramento"/>
    <x v="0"/>
    <x v="1"/>
    <x v="0"/>
    <m/>
  </r>
  <r>
    <n v="208616"/>
    <x v="1"/>
    <x v="0"/>
    <x v="0"/>
    <x v="1"/>
    <x v="9"/>
    <x v="204"/>
    <x v="0"/>
    <x v="0"/>
    <s v="Tesseramento"/>
    <x v="0"/>
    <x v="2"/>
    <x v="0"/>
    <m/>
  </r>
  <r>
    <n v="208617"/>
    <x v="1"/>
    <x v="0"/>
    <x v="0"/>
    <x v="0"/>
    <x v="9"/>
    <x v="204"/>
    <x v="0"/>
    <x v="0"/>
    <s v="Tesseramento"/>
    <x v="0"/>
    <x v="6"/>
    <x v="0"/>
    <m/>
  </r>
  <r>
    <n v="239562"/>
    <x v="0"/>
    <x v="1"/>
    <x v="1"/>
    <x v="0"/>
    <x v="11"/>
    <x v="24"/>
    <x v="0"/>
    <x v="0"/>
    <s v="Tesseramento"/>
    <x v="1"/>
    <x v="1"/>
    <x v="0"/>
    <m/>
  </r>
  <r>
    <n v="60536"/>
    <x v="0"/>
    <x v="0"/>
    <x v="0"/>
    <x v="0"/>
    <x v="4"/>
    <x v="236"/>
    <x v="0"/>
    <x v="0"/>
    <s v="Tesseramento"/>
    <x v="1"/>
    <x v="1"/>
    <x v="0"/>
    <m/>
  </r>
  <r>
    <n v="67385"/>
    <x v="0"/>
    <x v="0"/>
    <x v="0"/>
    <x v="0"/>
    <x v="2"/>
    <x v="172"/>
    <x v="0"/>
    <x v="0"/>
    <s v="Tesseramento"/>
    <x v="1"/>
    <x v="0"/>
    <x v="0"/>
    <m/>
  </r>
  <r>
    <n v="3963"/>
    <x v="0"/>
    <x v="0"/>
    <x v="2"/>
    <x v="4"/>
    <x v="4"/>
    <x v="124"/>
    <x v="0"/>
    <x v="1"/>
    <s v="Tesseramento"/>
    <x v="1"/>
    <x v="4"/>
    <x v="0"/>
    <m/>
  </r>
  <r>
    <n v="230322"/>
    <x v="0"/>
    <x v="1"/>
    <x v="0"/>
    <x v="1"/>
    <x v="11"/>
    <x v="339"/>
    <x v="0"/>
    <x v="1"/>
    <s v="Tesseramento"/>
    <x v="1"/>
    <x v="0"/>
    <x v="0"/>
    <m/>
  </r>
  <r>
    <n v="156316"/>
    <x v="0"/>
    <x v="0"/>
    <x v="0"/>
    <x v="2"/>
    <x v="7"/>
    <x v="150"/>
    <x v="0"/>
    <x v="1"/>
    <s v="Tesseramento"/>
    <x v="1"/>
    <x v="0"/>
    <x v="0"/>
    <m/>
  </r>
  <r>
    <n v="156314"/>
    <x v="1"/>
    <x v="0"/>
    <x v="0"/>
    <x v="1"/>
    <x v="7"/>
    <x v="150"/>
    <x v="0"/>
    <x v="0"/>
    <s v="Tesseramento"/>
    <x v="1"/>
    <x v="7"/>
    <x v="0"/>
    <m/>
  </r>
  <r>
    <n v="168914"/>
    <x v="1"/>
    <x v="0"/>
    <x v="0"/>
    <x v="1"/>
    <x v="7"/>
    <x v="150"/>
    <x v="0"/>
    <x v="0"/>
    <s v="Tesseramento"/>
    <x v="1"/>
    <x v="5"/>
    <x v="0"/>
    <m/>
  </r>
  <r>
    <n v="228467"/>
    <x v="1"/>
    <x v="0"/>
    <x v="0"/>
    <x v="2"/>
    <x v="7"/>
    <x v="150"/>
    <x v="0"/>
    <x v="1"/>
    <s v="Tesseramento"/>
    <x v="1"/>
    <x v="5"/>
    <x v="0"/>
    <m/>
  </r>
  <r>
    <n v="5745"/>
    <x v="0"/>
    <x v="0"/>
    <x v="0"/>
    <x v="0"/>
    <x v="7"/>
    <x v="150"/>
    <x v="0"/>
    <x v="1"/>
    <s v="Tesseramento"/>
    <x v="1"/>
    <x v="4"/>
    <x v="0"/>
    <m/>
  </r>
  <r>
    <n v="50295"/>
    <x v="0"/>
    <x v="0"/>
    <x v="0"/>
    <x v="2"/>
    <x v="7"/>
    <x v="150"/>
    <x v="0"/>
    <x v="1"/>
    <s v="Tesseramento"/>
    <x v="1"/>
    <x v="4"/>
    <x v="0"/>
    <m/>
  </r>
  <r>
    <n v="9513"/>
    <x v="0"/>
    <x v="0"/>
    <x v="2"/>
    <x v="2"/>
    <x v="7"/>
    <x v="150"/>
    <x v="0"/>
    <x v="0"/>
    <s v="Tesseramento"/>
    <x v="1"/>
    <x v="0"/>
    <x v="0"/>
    <m/>
  </r>
  <r>
    <n v="204149"/>
    <x v="1"/>
    <x v="0"/>
    <x v="0"/>
    <x v="0"/>
    <x v="14"/>
    <x v="129"/>
    <x v="0"/>
    <x v="0"/>
    <s v="Tesseramento"/>
    <x v="1"/>
    <x v="5"/>
    <x v="0"/>
    <m/>
  </r>
  <r>
    <n v="239554"/>
    <x v="0"/>
    <x v="1"/>
    <x v="1"/>
    <x v="3"/>
    <x v="13"/>
    <x v="356"/>
    <x v="0"/>
    <x v="1"/>
    <s v="Tesseramento"/>
    <x v="1"/>
    <x v="0"/>
    <x v="0"/>
    <m/>
  </r>
  <r>
    <n v="231760"/>
    <x v="1"/>
    <x v="0"/>
    <x v="0"/>
    <x v="1"/>
    <x v="14"/>
    <x v="129"/>
    <x v="0"/>
    <x v="0"/>
    <s v="Tesseramento"/>
    <x v="1"/>
    <x v="5"/>
    <x v="0"/>
    <m/>
  </r>
  <r>
    <n v="239553"/>
    <x v="0"/>
    <x v="1"/>
    <x v="1"/>
    <x v="3"/>
    <x v="13"/>
    <x v="356"/>
    <x v="0"/>
    <x v="0"/>
    <s v="Tesseramento"/>
    <x v="1"/>
    <x v="0"/>
    <x v="0"/>
    <m/>
  </r>
  <r>
    <n v="222138"/>
    <x v="0"/>
    <x v="1"/>
    <x v="0"/>
    <x v="1"/>
    <x v="0"/>
    <x v="383"/>
    <x v="0"/>
    <x v="1"/>
    <s v="Tesseramento"/>
    <x v="0"/>
    <x v="0"/>
    <x v="0"/>
    <m/>
  </r>
  <r>
    <n v="239437"/>
    <x v="0"/>
    <x v="0"/>
    <x v="1"/>
    <x v="3"/>
    <x v="0"/>
    <x v="383"/>
    <x v="0"/>
    <x v="0"/>
    <s v="Tesseramento"/>
    <x v="0"/>
    <x v="0"/>
    <x v="0"/>
    <m/>
  </r>
  <r>
    <n v="187395"/>
    <x v="0"/>
    <x v="0"/>
    <x v="0"/>
    <x v="0"/>
    <x v="11"/>
    <x v="142"/>
    <x v="0"/>
    <x v="1"/>
    <s v="Tesseramento"/>
    <x v="1"/>
    <x v="0"/>
    <x v="0"/>
    <m/>
  </r>
  <r>
    <n v="124014"/>
    <x v="0"/>
    <x v="0"/>
    <x v="2"/>
    <x v="1"/>
    <x v="11"/>
    <x v="142"/>
    <x v="0"/>
    <x v="0"/>
    <s v="Tesseramento"/>
    <x v="1"/>
    <x v="0"/>
    <x v="0"/>
    <m/>
  </r>
  <r>
    <n v="220368"/>
    <x v="0"/>
    <x v="0"/>
    <x v="0"/>
    <x v="1"/>
    <x v="4"/>
    <x v="145"/>
    <x v="0"/>
    <x v="1"/>
    <s v="Tesseramento"/>
    <x v="1"/>
    <x v="0"/>
    <x v="0"/>
    <m/>
  </r>
  <r>
    <n v="70597"/>
    <x v="0"/>
    <x v="0"/>
    <x v="0"/>
    <x v="0"/>
    <x v="10"/>
    <x v="240"/>
    <x v="0"/>
    <x v="0"/>
    <s v="Tesseramento"/>
    <x v="1"/>
    <x v="0"/>
    <x v="0"/>
    <m/>
  </r>
  <r>
    <n v="239508"/>
    <x v="1"/>
    <x v="1"/>
    <x v="1"/>
    <x v="2"/>
    <x v="14"/>
    <x v="129"/>
    <x v="0"/>
    <x v="0"/>
    <s v="Tesseramento"/>
    <x v="1"/>
    <x v="5"/>
    <x v="0"/>
    <m/>
  </r>
  <r>
    <n v="14981"/>
    <x v="0"/>
    <x v="0"/>
    <x v="0"/>
    <x v="0"/>
    <x v="4"/>
    <x v="303"/>
    <x v="0"/>
    <x v="0"/>
    <s v="Tesseramento"/>
    <x v="1"/>
    <x v="0"/>
    <x v="0"/>
    <m/>
  </r>
  <r>
    <n v="35529"/>
    <x v="0"/>
    <x v="0"/>
    <x v="0"/>
    <x v="0"/>
    <x v="8"/>
    <x v="31"/>
    <x v="0"/>
    <x v="0"/>
    <s v="Tesseramento"/>
    <x v="1"/>
    <x v="4"/>
    <x v="0"/>
    <m/>
  </r>
  <r>
    <n v="1690"/>
    <x v="0"/>
    <x v="0"/>
    <x v="0"/>
    <x v="0"/>
    <x v="2"/>
    <x v="265"/>
    <x v="0"/>
    <x v="0"/>
    <s v="Tesseramento"/>
    <x v="1"/>
    <x v="4"/>
    <x v="0"/>
    <m/>
  </r>
  <r>
    <n v="171213"/>
    <x v="1"/>
    <x v="0"/>
    <x v="0"/>
    <x v="1"/>
    <x v="7"/>
    <x v="259"/>
    <x v="0"/>
    <x v="0"/>
    <s v="Tesseramento"/>
    <x v="0"/>
    <x v="7"/>
    <x v="0"/>
    <m/>
  </r>
  <r>
    <n v="211164"/>
    <x v="1"/>
    <x v="0"/>
    <x v="0"/>
    <x v="3"/>
    <x v="7"/>
    <x v="259"/>
    <x v="0"/>
    <x v="0"/>
    <s v="Tesseramento"/>
    <x v="0"/>
    <x v="5"/>
    <x v="0"/>
    <m/>
  </r>
  <r>
    <n v="213525"/>
    <x v="0"/>
    <x v="1"/>
    <x v="0"/>
    <x v="0"/>
    <x v="11"/>
    <x v="221"/>
    <x v="0"/>
    <x v="0"/>
    <s v="Tesseramento"/>
    <x v="1"/>
    <x v="1"/>
    <x v="0"/>
    <m/>
  </r>
  <r>
    <n v="215804"/>
    <x v="0"/>
    <x v="1"/>
    <x v="2"/>
    <x v="1"/>
    <x v="14"/>
    <x v="129"/>
    <x v="0"/>
    <x v="1"/>
    <s v="Tesseramento"/>
    <x v="1"/>
    <x v="0"/>
    <x v="0"/>
    <m/>
  </r>
  <r>
    <n v="146970"/>
    <x v="0"/>
    <x v="1"/>
    <x v="0"/>
    <x v="1"/>
    <x v="2"/>
    <x v="192"/>
    <x v="0"/>
    <x v="1"/>
    <s v="Tesseramento"/>
    <x v="1"/>
    <x v="1"/>
    <x v="0"/>
    <m/>
  </r>
  <r>
    <n v="146969"/>
    <x v="0"/>
    <x v="1"/>
    <x v="0"/>
    <x v="3"/>
    <x v="2"/>
    <x v="192"/>
    <x v="0"/>
    <x v="1"/>
    <s v="Tesseramento"/>
    <x v="1"/>
    <x v="1"/>
    <x v="0"/>
    <m/>
  </r>
  <r>
    <n v="239448"/>
    <x v="0"/>
    <x v="1"/>
    <x v="1"/>
    <x v="2"/>
    <x v="8"/>
    <x v="113"/>
    <x v="0"/>
    <x v="0"/>
    <s v="Tesseramento"/>
    <x v="0"/>
    <x v="1"/>
    <x v="0"/>
    <m/>
  </r>
  <r>
    <n v="195321"/>
    <x v="0"/>
    <x v="0"/>
    <x v="0"/>
    <x v="0"/>
    <x v="10"/>
    <x v="281"/>
    <x v="0"/>
    <x v="0"/>
    <s v="Tesseramento"/>
    <x v="0"/>
    <x v="0"/>
    <x v="0"/>
    <m/>
  </r>
  <r>
    <n v="124206"/>
    <x v="0"/>
    <x v="0"/>
    <x v="0"/>
    <x v="0"/>
    <x v="2"/>
    <x v="251"/>
    <x v="0"/>
    <x v="0"/>
    <s v="Tesseramento"/>
    <x v="1"/>
    <x v="1"/>
    <x v="0"/>
    <m/>
  </r>
  <r>
    <n v="69670"/>
    <x v="0"/>
    <x v="0"/>
    <x v="0"/>
    <x v="0"/>
    <x v="2"/>
    <x v="251"/>
    <x v="0"/>
    <x v="0"/>
    <s v="Tesseramento"/>
    <x v="1"/>
    <x v="1"/>
    <x v="0"/>
    <m/>
  </r>
  <r>
    <n v="170972"/>
    <x v="0"/>
    <x v="0"/>
    <x v="0"/>
    <x v="1"/>
    <x v="4"/>
    <x v="256"/>
    <x v="0"/>
    <x v="0"/>
    <s v="Tesseramento"/>
    <x v="1"/>
    <x v="4"/>
    <x v="0"/>
    <m/>
  </r>
  <r>
    <n v="21949"/>
    <x v="0"/>
    <x v="0"/>
    <x v="0"/>
    <x v="0"/>
    <x v="2"/>
    <x v="55"/>
    <x v="0"/>
    <x v="0"/>
    <s v="Tesseramento"/>
    <x v="1"/>
    <x v="0"/>
    <x v="0"/>
    <m/>
  </r>
  <r>
    <n v="164081"/>
    <x v="0"/>
    <x v="0"/>
    <x v="0"/>
    <x v="1"/>
    <x v="2"/>
    <x v="55"/>
    <x v="0"/>
    <x v="0"/>
    <s v="Tesseramento"/>
    <x v="1"/>
    <x v="0"/>
    <x v="0"/>
    <m/>
  </r>
  <r>
    <n v="104419"/>
    <x v="0"/>
    <x v="0"/>
    <x v="2"/>
    <x v="1"/>
    <x v="11"/>
    <x v="244"/>
    <x v="0"/>
    <x v="0"/>
    <s v="Tesseramento"/>
    <x v="0"/>
    <x v="0"/>
    <x v="0"/>
    <m/>
  </r>
  <r>
    <n v="67010"/>
    <x v="0"/>
    <x v="1"/>
    <x v="2"/>
    <x v="0"/>
    <x v="4"/>
    <x v="149"/>
    <x v="0"/>
    <x v="0"/>
    <s v="Tesseramento"/>
    <x v="1"/>
    <x v="4"/>
    <x v="0"/>
    <m/>
  </r>
  <r>
    <n v="239876"/>
    <x v="0"/>
    <x v="0"/>
    <x v="1"/>
    <x v="1"/>
    <x v="11"/>
    <x v="143"/>
    <x v="0"/>
    <x v="0"/>
    <s v="Tesseramento"/>
    <x v="1"/>
    <x v="4"/>
    <x v="0"/>
    <m/>
  </r>
  <r>
    <n v="239877"/>
    <x v="0"/>
    <x v="0"/>
    <x v="1"/>
    <x v="1"/>
    <x v="11"/>
    <x v="143"/>
    <x v="0"/>
    <x v="1"/>
    <s v="Tesseramento"/>
    <x v="1"/>
    <x v="4"/>
    <x v="0"/>
    <m/>
  </r>
  <r>
    <n v="239548"/>
    <x v="1"/>
    <x v="1"/>
    <x v="1"/>
    <x v="2"/>
    <x v="4"/>
    <x v="149"/>
    <x v="0"/>
    <x v="0"/>
    <s v="Tesseramento"/>
    <x v="1"/>
    <x v="5"/>
    <x v="0"/>
    <m/>
  </r>
  <r>
    <n v="25207"/>
    <x v="0"/>
    <x v="0"/>
    <x v="0"/>
    <x v="1"/>
    <x v="1"/>
    <x v="176"/>
    <x v="0"/>
    <x v="0"/>
    <s v="Tesseramento"/>
    <x v="1"/>
    <x v="4"/>
    <x v="0"/>
    <m/>
  </r>
  <r>
    <n v="135774"/>
    <x v="0"/>
    <x v="0"/>
    <x v="2"/>
    <x v="2"/>
    <x v="10"/>
    <x v="396"/>
    <x v="0"/>
    <x v="0"/>
    <s v="Tesseramento"/>
    <x v="0"/>
    <x v="1"/>
    <x v="0"/>
    <m/>
  </r>
  <r>
    <n v="4523"/>
    <x v="0"/>
    <x v="0"/>
    <x v="2"/>
    <x v="4"/>
    <x v="7"/>
    <x v="261"/>
    <x v="0"/>
    <x v="0"/>
    <s v="Tesseramento"/>
    <x v="3"/>
    <x v="0"/>
    <x v="0"/>
    <m/>
  </r>
  <r>
    <n v="122359"/>
    <x v="0"/>
    <x v="0"/>
    <x v="0"/>
    <x v="0"/>
    <x v="8"/>
    <x v="127"/>
    <x v="0"/>
    <x v="0"/>
    <s v="Tesseramento"/>
    <x v="1"/>
    <x v="3"/>
    <x v="0"/>
    <m/>
  </r>
  <r>
    <n v="8858"/>
    <x v="0"/>
    <x v="0"/>
    <x v="0"/>
    <x v="0"/>
    <x v="11"/>
    <x v="325"/>
    <x v="0"/>
    <x v="1"/>
    <s v="Tesseramento"/>
    <x v="1"/>
    <x v="3"/>
    <x v="0"/>
    <m/>
  </r>
  <r>
    <n v="95216"/>
    <x v="0"/>
    <x v="0"/>
    <x v="2"/>
    <x v="4"/>
    <x v="8"/>
    <x v="358"/>
    <x v="0"/>
    <x v="0"/>
    <s v="Tesseramento"/>
    <x v="0"/>
    <x v="4"/>
    <x v="0"/>
    <m/>
  </r>
  <r>
    <n v="239476"/>
    <x v="0"/>
    <x v="1"/>
    <x v="1"/>
    <x v="1"/>
    <x v="2"/>
    <x v="332"/>
    <x v="0"/>
    <x v="1"/>
    <s v="Tesseramento"/>
    <x v="1"/>
    <x v="3"/>
    <x v="0"/>
    <m/>
  </r>
  <r>
    <n v="212082"/>
    <x v="0"/>
    <x v="0"/>
    <x v="0"/>
    <x v="0"/>
    <x v="11"/>
    <x v="91"/>
    <x v="0"/>
    <x v="0"/>
    <s v="Tesseramento"/>
    <x v="1"/>
    <x v="4"/>
    <x v="0"/>
    <m/>
  </r>
  <r>
    <n v="232850"/>
    <x v="0"/>
    <x v="1"/>
    <x v="0"/>
    <x v="1"/>
    <x v="8"/>
    <x v="268"/>
    <x v="0"/>
    <x v="1"/>
    <s v="Tesseramento"/>
    <x v="1"/>
    <x v="0"/>
    <x v="0"/>
    <m/>
  </r>
  <r>
    <n v="208328"/>
    <x v="0"/>
    <x v="1"/>
    <x v="0"/>
    <x v="1"/>
    <x v="8"/>
    <x v="268"/>
    <x v="0"/>
    <x v="0"/>
    <s v="Tesseramento"/>
    <x v="1"/>
    <x v="0"/>
    <x v="0"/>
    <m/>
  </r>
  <r>
    <n v="175265"/>
    <x v="0"/>
    <x v="0"/>
    <x v="0"/>
    <x v="1"/>
    <x v="8"/>
    <x v="268"/>
    <x v="0"/>
    <x v="1"/>
    <s v="Tesseramento"/>
    <x v="1"/>
    <x v="3"/>
    <x v="0"/>
    <m/>
  </r>
  <r>
    <n v="213120"/>
    <x v="1"/>
    <x v="1"/>
    <x v="0"/>
    <x v="1"/>
    <x v="8"/>
    <x v="268"/>
    <x v="0"/>
    <x v="0"/>
    <s v="Tesseramento"/>
    <x v="1"/>
    <x v="5"/>
    <x v="0"/>
    <m/>
  </r>
  <r>
    <n v="239588"/>
    <x v="0"/>
    <x v="1"/>
    <x v="1"/>
    <x v="2"/>
    <x v="12"/>
    <x v="245"/>
    <x v="0"/>
    <x v="0"/>
    <s v="Tesseramento"/>
    <x v="1"/>
    <x v="1"/>
    <x v="0"/>
    <m/>
  </r>
  <r>
    <n v="36821"/>
    <x v="0"/>
    <x v="0"/>
    <x v="0"/>
    <x v="0"/>
    <x v="1"/>
    <x v="28"/>
    <x v="0"/>
    <x v="0"/>
    <s v="Tesseramento"/>
    <x v="1"/>
    <x v="0"/>
    <x v="0"/>
    <m/>
  </r>
  <r>
    <n v="36822"/>
    <x v="0"/>
    <x v="0"/>
    <x v="0"/>
    <x v="0"/>
    <x v="1"/>
    <x v="28"/>
    <x v="0"/>
    <x v="0"/>
    <s v="Tesseramento"/>
    <x v="1"/>
    <x v="0"/>
    <x v="0"/>
    <m/>
  </r>
  <r>
    <n v="239477"/>
    <x v="0"/>
    <x v="1"/>
    <x v="1"/>
    <x v="1"/>
    <x v="2"/>
    <x v="332"/>
    <x v="0"/>
    <x v="0"/>
    <s v="Tesseramento"/>
    <x v="1"/>
    <x v="0"/>
    <x v="0"/>
    <m/>
  </r>
  <r>
    <n v="239571"/>
    <x v="0"/>
    <x v="1"/>
    <x v="1"/>
    <x v="2"/>
    <x v="2"/>
    <x v="5"/>
    <x v="0"/>
    <x v="1"/>
    <s v="Tesseramento"/>
    <x v="1"/>
    <x v="0"/>
    <x v="0"/>
    <m/>
  </r>
  <r>
    <n v="182885"/>
    <x v="0"/>
    <x v="0"/>
    <x v="0"/>
    <x v="1"/>
    <x v="11"/>
    <x v="366"/>
    <x v="0"/>
    <x v="0"/>
    <s v="Tesseramento"/>
    <x v="4"/>
    <x v="0"/>
    <x v="0"/>
    <m/>
  </r>
  <r>
    <n v="240744"/>
    <x v="0"/>
    <x v="1"/>
    <x v="1"/>
    <x v="0"/>
    <x v="7"/>
    <x v="301"/>
    <x v="0"/>
    <x v="0"/>
    <s v="Tesseramento"/>
    <x v="1"/>
    <x v="0"/>
    <x v="0"/>
    <m/>
  </r>
  <r>
    <n v="239530"/>
    <x v="0"/>
    <x v="1"/>
    <x v="1"/>
    <x v="2"/>
    <x v="4"/>
    <x v="145"/>
    <x v="0"/>
    <x v="0"/>
    <s v="Tesseramento"/>
    <x v="1"/>
    <x v="3"/>
    <x v="0"/>
    <m/>
  </r>
  <r>
    <n v="239624"/>
    <x v="0"/>
    <x v="0"/>
    <x v="1"/>
    <x v="0"/>
    <x v="3"/>
    <x v="3"/>
    <x v="0"/>
    <x v="0"/>
    <s v="Tesseramento"/>
    <x v="1"/>
    <x v="0"/>
    <x v="0"/>
    <m/>
  </r>
  <r>
    <n v="239599"/>
    <x v="1"/>
    <x v="1"/>
    <x v="1"/>
    <x v="2"/>
    <x v="0"/>
    <x v="378"/>
    <x v="0"/>
    <x v="0"/>
    <s v="Tesseramento"/>
    <x v="0"/>
    <x v="6"/>
    <x v="0"/>
    <m/>
  </r>
  <r>
    <n v="239601"/>
    <x v="1"/>
    <x v="1"/>
    <x v="1"/>
    <x v="2"/>
    <x v="0"/>
    <x v="378"/>
    <x v="0"/>
    <x v="0"/>
    <s v="Tesseramento"/>
    <x v="0"/>
    <x v="6"/>
    <x v="0"/>
    <m/>
  </r>
  <r>
    <n v="239607"/>
    <x v="0"/>
    <x v="0"/>
    <x v="1"/>
    <x v="2"/>
    <x v="11"/>
    <x v="371"/>
    <x v="0"/>
    <x v="0"/>
    <s v="Tesseramento"/>
    <x v="1"/>
    <x v="3"/>
    <x v="0"/>
    <m/>
  </r>
  <r>
    <n v="14548"/>
    <x v="0"/>
    <x v="0"/>
    <x v="2"/>
    <x v="0"/>
    <x v="2"/>
    <x v="292"/>
    <x v="0"/>
    <x v="0"/>
    <s v="Tesseramento"/>
    <x v="1"/>
    <x v="4"/>
    <x v="0"/>
    <m/>
  </r>
  <r>
    <n v="203769"/>
    <x v="0"/>
    <x v="0"/>
    <x v="2"/>
    <x v="3"/>
    <x v="2"/>
    <x v="292"/>
    <x v="0"/>
    <x v="0"/>
    <s v="Tesseramento"/>
    <x v="1"/>
    <x v="1"/>
    <x v="0"/>
    <m/>
  </r>
  <r>
    <n v="239468"/>
    <x v="0"/>
    <x v="1"/>
    <x v="1"/>
    <x v="2"/>
    <x v="2"/>
    <x v="292"/>
    <x v="0"/>
    <x v="0"/>
    <s v="Tesseramento"/>
    <x v="1"/>
    <x v="0"/>
    <x v="0"/>
    <m/>
  </r>
  <r>
    <n v="220935"/>
    <x v="0"/>
    <x v="1"/>
    <x v="0"/>
    <x v="1"/>
    <x v="7"/>
    <x v="51"/>
    <x v="0"/>
    <x v="0"/>
    <s v="Tesseramento"/>
    <x v="1"/>
    <x v="1"/>
    <x v="0"/>
    <m/>
  </r>
  <r>
    <n v="239465"/>
    <x v="0"/>
    <x v="1"/>
    <x v="1"/>
    <x v="2"/>
    <x v="7"/>
    <x v="103"/>
    <x v="0"/>
    <x v="0"/>
    <s v="Tesseramento"/>
    <x v="1"/>
    <x v="1"/>
    <x v="0"/>
    <m/>
  </r>
  <r>
    <n v="37266"/>
    <x v="0"/>
    <x v="0"/>
    <x v="0"/>
    <x v="0"/>
    <x v="14"/>
    <x v="129"/>
    <x v="0"/>
    <x v="0"/>
    <s v="Tesseramento"/>
    <x v="1"/>
    <x v="4"/>
    <x v="0"/>
    <m/>
  </r>
  <r>
    <n v="175307"/>
    <x v="0"/>
    <x v="0"/>
    <x v="2"/>
    <x v="4"/>
    <x v="14"/>
    <x v="129"/>
    <x v="0"/>
    <x v="0"/>
    <s v="Tesseramento"/>
    <x v="1"/>
    <x v="0"/>
    <x v="0"/>
    <m/>
  </r>
  <r>
    <n v="239648"/>
    <x v="0"/>
    <x v="0"/>
    <x v="1"/>
    <x v="3"/>
    <x v="7"/>
    <x v="33"/>
    <x v="0"/>
    <x v="0"/>
    <s v="Tesseramento"/>
    <x v="1"/>
    <x v="1"/>
    <x v="0"/>
    <m/>
  </r>
  <r>
    <n v="239455"/>
    <x v="0"/>
    <x v="1"/>
    <x v="1"/>
    <x v="2"/>
    <x v="7"/>
    <x v="267"/>
    <x v="0"/>
    <x v="1"/>
    <s v="Tesseramento"/>
    <x v="1"/>
    <x v="0"/>
    <x v="0"/>
    <m/>
  </r>
  <r>
    <n v="240033"/>
    <x v="1"/>
    <x v="0"/>
    <x v="1"/>
    <x v="2"/>
    <x v="11"/>
    <x v="365"/>
    <x v="0"/>
    <x v="1"/>
    <s v="Tesseramento"/>
    <x v="1"/>
    <x v="6"/>
    <x v="0"/>
    <m/>
  </r>
  <r>
    <n v="239450"/>
    <x v="0"/>
    <x v="1"/>
    <x v="1"/>
    <x v="3"/>
    <x v="7"/>
    <x v="223"/>
    <x v="0"/>
    <x v="1"/>
    <s v="Tesseramento"/>
    <x v="2"/>
    <x v="1"/>
    <x v="0"/>
    <m/>
  </r>
  <r>
    <n v="184176"/>
    <x v="0"/>
    <x v="0"/>
    <x v="2"/>
    <x v="1"/>
    <x v="8"/>
    <x v="246"/>
    <x v="0"/>
    <x v="0"/>
    <s v="Tesseramento"/>
    <x v="1"/>
    <x v="1"/>
    <x v="0"/>
    <m/>
  </r>
  <r>
    <n v="147413"/>
    <x v="0"/>
    <x v="0"/>
    <x v="2"/>
    <x v="4"/>
    <x v="8"/>
    <x v="246"/>
    <x v="0"/>
    <x v="0"/>
    <s v="Tesseramento"/>
    <x v="1"/>
    <x v="0"/>
    <x v="0"/>
    <m/>
  </r>
  <r>
    <n v="74848"/>
    <x v="0"/>
    <x v="0"/>
    <x v="0"/>
    <x v="0"/>
    <x v="2"/>
    <x v="224"/>
    <x v="0"/>
    <x v="0"/>
    <s v="Tesseramento"/>
    <x v="1"/>
    <x v="3"/>
    <x v="0"/>
    <m/>
  </r>
  <r>
    <n v="155718"/>
    <x v="0"/>
    <x v="0"/>
    <x v="2"/>
    <x v="4"/>
    <x v="4"/>
    <x v="149"/>
    <x v="0"/>
    <x v="0"/>
    <s v="Tesseramento"/>
    <x v="1"/>
    <x v="0"/>
    <x v="0"/>
    <m/>
  </r>
  <r>
    <n v="240020"/>
    <x v="0"/>
    <x v="1"/>
    <x v="1"/>
    <x v="2"/>
    <x v="7"/>
    <x v="109"/>
    <x v="0"/>
    <x v="1"/>
    <s v="Tesseramento"/>
    <x v="1"/>
    <x v="0"/>
    <x v="0"/>
    <m/>
  </r>
  <r>
    <n v="239452"/>
    <x v="0"/>
    <x v="0"/>
    <x v="1"/>
    <x v="1"/>
    <x v="1"/>
    <x v="324"/>
    <x v="0"/>
    <x v="0"/>
    <s v="Tesseramento"/>
    <x v="1"/>
    <x v="1"/>
    <x v="0"/>
    <m/>
  </r>
  <r>
    <n v="209775"/>
    <x v="1"/>
    <x v="0"/>
    <x v="2"/>
    <x v="2"/>
    <x v="1"/>
    <x v="324"/>
    <x v="0"/>
    <x v="1"/>
    <s v="Tesseramento"/>
    <x v="1"/>
    <x v="5"/>
    <x v="0"/>
    <m/>
  </r>
  <r>
    <n v="28675"/>
    <x v="0"/>
    <x v="1"/>
    <x v="0"/>
    <x v="4"/>
    <x v="13"/>
    <x v="369"/>
    <x v="0"/>
    <x v="0"/>
    <s v="Tesseramento"/>
    <x v="1"/>
    <x v="3"/>
    <x v="0"/>
    <m/>
  </r>
  <r>
    <n v="239453"/>
    <x v="0"/>
    <x v="0"/>
    <x v="1"/>
    <x v="1"/>
    <x v="1"/>
    <x v="324"/>
    <x v="0"/>
    <x v="0"/>
    <s v="Tesseramento"/>
    <x v="1"/>
    <x v="3"/>
    <x v="0"/>
    <m/>
  </r>
  <r>
    <n v="239454"/>
    <x v="0"/>
    <x v="0"/>
    <x v="1"/>
    <x v="1"/>
    <x v="1"/>
    <x v="324"/>
    <x v="0"/>
    <x v="0"/>
    <s v="Tesseramento"/>
    <x v="1"/>
    <x v="3"/>
    <x v="0"/>
    <m/>
  </r>
  <r>
    <n v="240015"/>
    <x v="0"/>
    <x v="1"/>
    <x v="1"/>
    <x v="2"/>
    <x v="7"/>
    <x v="109"/>
    <x v="0"/>
    <x v="1"/>
    <s v="Tesseramento"/>
    <x v="1"/>
    <x v="0"/>
    <x v="0"/>
    <m/>
  </r>
  <r>
    <n v="240016"/>
    <x v="0"/>
    <x v="1"/>
    <x v="1"/>
    <x v="2"/>
    <x v="7"/>
    <x v="109"/>
    <x v="0"/>
    <x v="0"/>
    <s v="Tesseramento"/>
    <x v="1"/>
    <x v="0"/>
    <x v="0"/>
    <m/>
  </r>
  <r>
    <n v="239451"/>
    <x v="0"/>
    <x v="0"/>
    <x v="1"/>
    <x v="1"/>
    <x v="1"/>
    <x v="324"/>
    <x v="0"/>
    <x v="0"/>
    <s v="Tesseramento"/>
    <x v="1"/>
    <x v="3"/>
    <x v="0"/>
    <m/>
  </r>
  <r>
    <n v="147694"/>
    <x v="0"/>
    <x v="0"/>
    <x v="2"/>
    <x v="0"/>
    <x v="15"/>
    <x v="72"/>
    <x v="0"/>
    <x v="0"/>
    <s v="Tesseramento"/>
    <x v="1"/>
    <x v="0"/>
    <x v="0"/>
    <m/>
  </r>
  <r>
    <n v="239632"/>
    <x v="0"/>
    <x v="1"/>
    <x v="1"/>
    <x v="2"/>
    <x v="15"/>
    <x v="72"/>
    <x v="0"/>
    <x v="1"/>
    <s v="Tesseramento"/>
    <x v="1"/>
    <x v="0"/>
    <x v="0"/>
    <m/>
  </r>
  <r>
    <n v="210142"/>
    <x v="0"/>
    <x v="1"/>
    <x v="0"/>
    <x v="2"/>
    <x v="1"/>
    <x v="319"/>
    <x v="0"/>
    <x v="0"/>
    <s v="Tesseramento"/>
    <x v="1"/>
    <x v="0"/>
    <x v="0"/>
    <m/>
  </r>
  <r>
    <n v="200119"/>
    <x v="0"/>
    <x v="1"/>
    <x v="0"/>
    <x v="1"/>
    <x v="1"/>
    <x v="319"/>
    <x v="0"/>
    <x v="0"/>
    <s v="Tesseramento"/>
    <x v="1"/>
    <x v="1"/>
    <x v="0"/>
    <m/>
  </r>
  <r>
    <n v="14727"/>
    <x v="0"/>
    <x v="1"/>
    <x v="0"/>
    <x v="4"/>
    <x v="7"/>
    <x v="45"/>
    <x v="0"/>
    <x v="0"/>
    <s v="Tesseramento"/>
    <x v="1"/>
    <x v="0"/>
    <x v="0"/>
    <m/>
  </r>
  <r>
    <n v="239592"/>
    <x v="0"/>
    <x v="1"/>
    <x v="1"/>
    <x v="1"/>
    <x v="7"/>
    <x v="45"/>
    <x v="0"/>
    <x v="0"/>
    <s v="Tesseramento"/>
    <x v="1"/>
    <x v="1"/>
    <x v="0"/>
    <m/>
  </r>
  <r>
    <n v="13228"/>
    <x v="0"/>
    <x v="0"/>
    <x v="0"/>
    <x v="0"/>
    <x v="10"/>
    <x v="315"/>
    <x v="0"/>
    <x v="0"/>
    <s v="Tesseramento"/>
    <x v="1"/>
    <x v="0"/>
    <x v="0"/>
    <m/>
  </r>
  <r>
    <n v="239456"/>
    <x v="0"/>
    <x v="0"/>
    <x v="1"/>
    <x v="0"/>
    <x v="4"/>
    <x v="330"/>
    <x v="0"/>
    <x v="0"/>
    <s v="Tesseramento"/>
    <x v="1"/>
    <x v="1"/>
    <x v="0"/>
    <m/>
  </r>
  <r>
    <n v="224264"/>
    <x v="0"/>
    <x v="0"/>
    <x v="0"/>
    <x v="0"/>
    <x v="4"/>
    <x v="330"/>
    <x v="0"/>
    <x v="0"/>
    <s v="Tesseramento"/>
    <x v="1"/>
    <x v="1"/>
    <x v="0"/>
    <m/>
  </r>
  <r>
    <n v="9759"/>
    <x v="0"/>
    <x v="0"/>
    <x v="0"/>
    <x v="0"/>
    <x v="4"/>
    <x v="330"/>
    <x v="0"/>
    <x v="1"/>
    <s v="Tesseramento"/>
    <x v="1"/>
    <x v="4"/>
    <x v="0"/>
    <m/>
  </r>
  <r>
    <n v="9758"/>
    <x v="0"/>
    <x v="0"/>
    <x v="0"/>
    <x v="0"/>
    <x v="4"/>
    <x v="330"/>
    <x v="0"/>
    <x v="0"/>
    <s v="Tesseramento"/>
    <x v="1"/>
    <x v="4"/>
    <x v="0"/>
    <m/>
  </r>
  <r>
    <n v="107938"/>
    <x v="0"/>
    <x v="1"/>
    <x v="0"/>
    <x v="0"/>
    <x v="7"/>
    <x v="103"/>
    <x v="0"/>
    <x v="0"/>
    <s v="Tesseramento"/>
    <x v="1"/>
    <x v="1"/>
    <x v="0"/>
    <m/>
  </r>
  <r>
    <n v="239526"/>
    <x v="1"/>
    <x v="1"/>
    <x v="1"/>
    <x v="2"/>
    <x v="10"/>
    <x v="240"/>
    <x v="0"/>
    <x v="1"/>
    <s v="Tesseramento"/>
    <x v="1"/>
    <x v="5"/>
    <x v="0"/>
    <m/>
  </r>
  <r>
    <n v="239525"/>
    <x v="1"/>
    <x v="1"/>
    <x v="1"/>
    <x v="2"/>
    <x v="10"/>
    <x v="240"/>
    <x v="0"/>
    <x v="1"/>
    <s v="Tesseramento"/>
    <x v="1"/>
    <x v="7"/>
    <x v="0"/>
    <m/>
  </r>
  <r>
    <n v="239589"/>
    <x v="0"/>
    <x v="1"/>
    <x v="1"/>
    <x v="2"/>
    <x v="12"/>
    <x v="245"/>
    <x v="0"/>
    <x v="0"/>
    <s v="Tesseramento"/>
    <x v="1"/>
    <x v="3"/>
    <x v="0"/>
    <m/>
  </r>
  <r>
    <n v="239552"/>
    <x v="0"/>
    <x v="1"/>
    <x v="1"/>
    <x v="2"/>
    <x v="13"/>
    <x v="356"/>
    <x v="0"/>
    <x v="0"/>
    <s v="Tesseramento"/>
    <x v="1"/>
    <x v="4"/>
    <x v="0"/>
    <m/>
  </r>
  <r>
    <n v="239512"/>
    <x v="0"/>
    <x v="1"/>
    <x v="1"/>
    <x v="2"/>
    <x v="7"/>
    <x v="44"/>
    <x v="0"/>
    <x v="0"/>
    <s v="Tesseramento"/>
    <x v="1"/>
    <x v="0"/>
    <x v="0"/>
    <m/>
  </r>
  <r>
    <n v="239479"/>
    <x v="0"/>
    <x v="1"/>
    <x v="1"/>
    <x v="1"/>
    <x v="2"/>
    <x v="332"/>
    <x v="0"/>
    <x v="1"/>
    <s v="Tesseramento"/>
    <x v="1"/>
    <x v="0"/>
    <x v="0"/>
    <m/>
  </r>
  <r>
    <n v="239478"/>
    <x v="0"/>
    <x v="1"/>
    <x v="1"/>
    <x v="1"/>
    <x v="2"/>
    <x v="332"/>
    <x v="0"/>
    <x v="0"/>
    <s v="Tesseramento"/>
    <x v="1"/>
    <x v="0"/>
    <x v="0"/>
    <m/>
  </r>
  <r>
    <n v="239742"/>
    <x v="1"/>
    <x v="0"/>
    <x v="1"/>
    <x v="1"/>
    <x v="1"/>
    <x v="405"/>
    <x v="0"/>
    <x v="0"/>
    <s v="Tesseramento"/>
    <x v="0"/>
    <x v="6"/>
    <x v="0"/>
    <m/>
  </r>
  <r>
    <n v="211798"/>
    <x v="0"/>
    <x v="1"/>
    <x v="0"/>
    <x v="0"/>
    <x v="7"/>
    <x v="328"/>
    <x v="0"/>
    <x v="0"/>
    <s v="Tesseramento"/>
    <x v="0"/>
    <x v="0"/>
    <x v="0"/>
    <m/>
  </r>
  <r>
    <n v="239461"/>
    <x v="0"/>
    <x v="1"/>
    <x v="1"/>
    <x v="1"/>
    <x v="12"/>
    <x v="27"/>
    <x v="0"/>
    <x v="1"/>
    <s v="Tesseramento"/>
    <x v="1"/>
    <x v="0"/>
    <x v="0"/>
    <m/>
  </r>
  <r>
    <n v="240214"/>
    <x v="0"/>
    <x v="1"/>
    <x v="1"/>
    <x v="1"/>
    <x v="1"/>
    <x v="239"/>
    <x v="0"/>
    <x v="0"/>
    <s v="Tesseramento"/>
    <x v="1"/>
    <x v="1"/>
    <x v="0"/>
    <m/>
  </r>
  <r>
    <n v="239470"/>
    <x v="0"/>
    <x v="0"/>
    <x v="1"/>
    <x v="2"/>
    <x v="4"/>
    <x v="124"/>
    <x v="0"/>
    <x v="0"/>
    <s v="Tesseramento"/>
    <x v="1"/>
    <x v="0"/>
    <x v="0"/>
    <m/>
  </r>
  <r>
    <n v="27856"/>
    <x v="0"/>
    <x v="1"/>
    <x v="0"/>
    <x v="4"/>
    <x v="4"/>
    <x v="84"/>
    <x v="0"/>
    <x v="0"/>
    <s v="Tesseramento"/>
    <x v="0"/>
    <x v="0"/>
    <x v="0"/>
    <m/>
  </r>
  <r>
    <n v="239575"/>
    <x v="0"/>
    <x v="0"/>
    <x v="1"/>
    <x v="1"/>
    <x v="4"/>
    <x v="411"/>
    <x v="0"/>
    <x v="0"/>
    <s v="Tesseramento"/>
    <x v="1"/>
    <x v="1"/>
    <x v="0"/>
    <m/>
  </r>
  <r>
    <n v="239590"/>
    <x v="0"/>
    <x v="1"/>
    <x v="1"/>
    <x v="2"/>
    <x v="12"/>
    <x v="245"/>
    <x v="0"/>
    <x v="0"/>
    <s v="Tesseramento"/>
    <x v="1"/>
    <x v="0"/>
    <x v="0"/>
    <m/>
  </r>
  <r>
    <n v="223187"/>
    <x v="0"/>
    <x v="0"/>
    <x v="0"/>
    <x v="1"/>
    <x v="4"/>
    <x v="283"/>
    <x v="0"/>
    <x v="0"/>
    <s v="Tesseramento"/>
    <x v="1"/>
    <x v="0"/>
    <x v="0"/>
    <m/>
  </r>
  <r>
    <n v="239463"/>
    <x v="0"/>
    <x v="0"/>
    <x v="1"/>
    <x v="1"/>
    <x v="11"/>
    <x v="280"/>
    <x v="0"/>
    <x v="0"/>
    <s v="Tesseramento"/>
    <x v="0"/>
    <x v="0"/>
    <x v="0"/>
    <m/>
  </r>
  <r>
    <n v="172210"/>
    <x v="0"/>
    <x v="0"/>
    <x v="0"/>
    <x v="0"/>
    <x v="7"/>
    <x v="185"/>
    <x v="0"/>
    <x v="0"/>
    <s v="Tesseramento"/>
    <x v="1"/>
    <x v="1"/>
    <x v="0"/>
    <m/>
  </r>
  <r>
    <n v="239464"/>
    <x v="0"/>
    <x v="0"/>
    <x v="1"/>
    <x v="1"/>
    <x v="11"/>
    <x v="280"/>
    <x v="0"/>
    <x v="1"/>
    <s v="Tesseramento"/>
    <x v="0"/>
    <x v="0"/>
    <x v="0"/>
    <m/>
  </r>
  <r>
    <n v="239570"/>
    <x v="0"/>
    <x v="0"/>
    <x v="1"/>
    <x v="2"/>
    <x v="7"/>
    <x v="185"/>
    <x v="0"/>
    <x v="0"/>
    <s v="Tesseramento"/>
    <x v="1"/>
    <x v="4"/>
    <x v="0"/>
    <m/>
  </r>
  <r>
    <n v="239688"/>
    <x v="1"/>
    <x v="1"/>
    <x v="1"/>
    <x v="1"/>
    <x v="2"/>
    <x v="251"/>
    <x v="0"/>
    <x v="1"/>
    <s v="Tesseramento"/>
    <x v="1"/>
    <x v="7"/>
    <x v="0"/>
    <m/>
  </r>
  <r>
    <n v="239689"/>
    <x v="1"/>
    <x v="1"/>
    <x v="1"/>
    <x v="1"/>
    <x v="2"/>
    <x v="251"/>
    <x v="0"/>
    <x v="1"/>
    <s v="Tesseramento"/>
    <x v="1"/>
    <x v="5"/>
    <x v="0"/>
    <m/>
  </r>
  <r>
    <n v="63191"/>
    <x v="0"/>
    <x v="0"/>
    <x v="0"/>
    <x v="0"/>
    <x v="4"/>
    <x v="330"/>
    <x v="0"/>
    <x v="0"/>
    <s v="Tesseramento"/>
    <x v="1"/>
    <x v="0"/>
    <x v="0"/>
    <m/>
  </r>
  <r>
    <n v="239652"/>
    <x v="1"/>
    <x v="0"/>
    <x v="1"/>
    <x v="3"/>
    <x v="1"/>
    <x v="28"/>
    <x v="0"/>
    <x v="0"/>
    <s v="Tesseramento"/>
    <x v="1"/>
    <x v="5"/>
    <x v="0"/>
    <m/>
  </r>
  <r>
    <n v="239651"/>
    <x v="1"/>
    <x v="0"/>
    <x v="1"/>
    <x v="2"/>
    <x v="1"/>
    <x v="28"/>
    <x v="0"/>
    <x v="1"/>
    <s v="Tesseramento"/>
    <x v="1"/>
    <x v="5"/>
    <x v="0"/>
    <m/>
  </r>
  <r>
    <n v="239653"/>
    <x v="1"/>
    <x v="0"/>
    <x v="1"/>
    <x v="2"/>
    <x v="1"/>
    <x v="28"/>
    <x v="0"/>
    <x v="0"/>
    <s v="Tesseramento"/>
    <x v="1"/>
    <x v="5"/>
    <x v="0"/>
    <m/>
  </r>
  <r>
    <n v="129905"/>
    <x v="0"/>
    <x v="0"/>
    <x v="0"/>
    <x v="0"/>
    <x v="2"/>
    <x v="224"/>
    <x v="0"/>
    <x v="0"/>
    <s v="Tesseramento"/>
    <x v="1"/>
    <x v="0"/>
    <x v="0"/>
    <m/>
  </r>
  <r>
    <n v="172306"/>
    <x v="0"/>
    <x v="1"/>
    <x v="2"/>
    <x v="1"/>
    <x v="2"/>
    <x v="224"/>
    <x v="0"/>
    <x v="1"/>
    <s v="Tesseramento"/>
    <x v="1"/>
    <x v="0"/>
    <x v="0"/>
    <m/>
  </r>
  <r>
    <n v="239466"/>
    <x v="0"/>
    <x v="1"/>
    <x v="1"/>
    <x v="0"/>
    <x v="15"/>
    <x v="104"/>
    <x v="0"/>
    <x v="0"/>
    <s v="Tesseramento"/>
    <x v="1"/>
    <x v="0"/>
    <x v="0"/>
    <m/>
  </r>
  <r>
    <n v="239616"/>
    <x v="0"/>
    <x v="0"/>
    <x v="1"/>
    <x v="0"/>
    <x v="1"/>
    <x v="308"/>
    <x v="0"/>
    <x v="0"/>
    <s v="Tesseramento"/>
    <x v="0"/>
    <x v="0"/>
    <x v="0"/>
    <m/>
  </r>
  <r>
    <n v="239617"/>
    <x v="0"/>
    <x v="0"/>
    <x v="1"/>
    <x v="0"/>
    <x v="1"/>
    <x v="308"/>
    <x v="0"/>
    <x v="0"/>
    <s v="Tesseramento"/>
    <x v="0"/>
    <x v="0"/>
    <x v="0"/>
    <m/>
  </r>
  <r>
    <n v="31418"/>
    <x v="0"/>
    <x v="0"/>
    <x v="0"/>
    <x v="0"/>
    <x v="10"/>
    <x v="315"/>
    <x v="0"/>
    <x v="0"/>
    <s v="Tesseramento"/>
    <x v="1"/>
    <x v="4"/>
    <x v="0"/>
    <m/>
  </r>
  <r>
    <n v="195427"/>
    <x v="0"/>
    <x v="0"/>
    <x v="0"/>
    <x v="1"/>
    <x v="4"/>
    <x v="101"/>
    <x v="0"/>
    <x v="1"/>
    <s v="Tesseramento"/>
    <x v="0"/>
    <x v="4"/>
    <x v="0"/>
    <m/>
  </r>
  <r>
    <n v="195429"/>
    <x v="0"/>
    <x v="0"/>
    <x v="0"/>
    <x v="1"/>
    <x v="4"/>
    <x v="101"/>
    <x v="0"/>
    <x v="0"/>
    <s v="Tesseramento"/>
    <x v="0"/>
    <x v="4"/>
    <x v="0"/>
    <m/>
  </r>
  <r>
    <n v="127091"/>
    <x v="1"/>
    <x v="0"/>
    <x v="0"/>
    <x v="0"/>
    <x v="4"/>
    <x v="101"/>
    <x v="0"/>
    <x v="0"/>
    <s v="Tesseramento"/>
    <x v="0"/>
    <x v="2"/>
    <x v="0"/>
    <m/>
  </r>
  <r>
    <n v="239615"/>
    <x v="0"/>
    <x v="0"/>
    <x v="1"/>
    <x v="2"/>
    <x v="1"/>
    <x v="308"/>
    <x v="0"/>
    <x v="0"/>
    <s v="Tesseramento"/>
    <x v="0"/>
    <x v="0"/>
    <x v="0"/>
    <m/>
  </r>
  <r>
    <n v="239472"/>
    <x v="1"/>
    <x v="0"/>
    <x v="1"/>
    <x v="2"/>
    <x v="7"/>
    <x v="181"/>
    <x v="0"/>
    <x v="0"/>
    <s v="Tesseramento"/>
    <x v="1"/>
    <x v="5"/>
    <x v="0"/>
    <m/>
  </r>
  <r>
    <n v="239474"/>
    <x v="0"/>
    <x v="1"/>
    <x v="1"/>
    <x v="2"/>
    <x v="7"/>
    <x v="181"/>
    <x v="0"/>
    <x v="0"/>
    <s v="Tesseramento"/>
    <x v="1"/>
    <x v="0"/>
    <x v="0"/>
    <m/>
  </r>
  <r>
    <n v="239529"/>
    <x v="0"/>
    <x v="1"/>
    <x v="1"/>
    <x v="2"/>
    <x v="4"/>
    <x v="145"/>
    <x v="0"/>
    <x v="0"/>
    <s v="Tesseramento"/>
    <x v="1"/>
    <x v="0"/>
    <x v="0"/>
    <m/>
  </r>
  <r>
    <n v="239505"/>
    <x v="0"/>
    <x v="1"/>
    <x v="1"/>
    <x v="1"/>
    <x v="14"/>
    <x v="129"/>
    <x v="0"/>
    <x v="0"/>
    <s v="Tesseramento"/>
    <x v="1"/>
    <x v="0"/>
    <x v="0"/>
    <m/>
  </r>
  <r>
    <n v="33875"/>
    <x v="0"/>
    <x v="0"/>
    <x v="0"/>
    <x v="0"/>
    <x v="7"/>
    <x v="67"/>
    <x v="0"/>
    <x v="1"/>
    <s v="Tesseramento"/>
    <x v="0"/>
    <x v="4"/>
    <x v="0"/>
    <m/>
  </r>
  <r>
    <n v="147211"/>
    <x v="0"/>
    <x v="0"/>
    <x v="2"/>
    <x v="1"/>
    <x v="7"/>
    <x v="328"/>
    <x v="0"/>
    <x v="0"/>
    <s v="Tesseramento"/>
    <x v="0"/>
    <x v="1"/>
    <x v="0"/>
    <m/>
  </r>
  <r>
    <n v="212803"/>
    <x v="0"/>
    <x v="1"/>
    <x v="0"/>
    <x v="2"/>
    <x v="7"/>
    <x v="137"/>
    <x v="0"/>
    <x v="1"/>
    <s v="Tesseramento"/>
    <x v="3"/>
    <x v="0"/>
    <x v="0"/>
    <m/>
  </r>
  <r>
    <n v="241126"/>
    <x v="1"/>
    <x v="0"/>
    <x v="1"/>
    <x v="2"/>
    <x v="1"/>
    <x v="370"/>
    <x v="0"/>
    <x v="0"/>
    <s v="Tesseramento"/>
    <x v="0"/>
    <x v="7"/>
    <x v="0"/>
    <m/>
  </r>
  <r>
    <n v="239506"/>
    <x v="1"/>
    <x v="1"/>
    <x v="1"/>
    <x v="2"/>
    <x v="14"/>
    <x v="129"/>
    <x v="0"/>
    <x v="1"/>
    <s v="Tesseramento"/>
    <x v="1"/>
    <x v="5"/>
    <x v="0"/>
    <m/>
  </r>
  <r>
    <n v="239563"/>
    <x v="0"/>
    <x v="1"/>
    <x v="1"/>
    <x v="2"/>
    <x v="11"/>
    <x v="24"/>
    <x v="0"/>
    <x v="0"/>
    <s v="Tesseramento"/>
    <x v="1"/>
    <x v="3"/>
    <x v="0"/>
    <m/>
  </r>
  <r>
    <n v="239490"/>
    <x v="1"/>
    <x v="0"/>
    <x v="1"/>
    <x v="2"/>
    <x v="8"/>
    <x v="268"/>
    <x v="0"/>
    <x v="0"/>
    <s v="Tesseramento"/>
    <x v="1"/>
    <x v="5"/>
    <x v="0"/>
    <m/>
  </r>
  <r>
    <n v="232642"/>
    <x v="0"/>
    <x v="0"/>
    <x v="0"/>
    <x v="2"/>
    <x v="8"/>
    <x v="268"/>
    <x v="0"/>
    <x v="1"/>
    <s v="Tesseramento"/>
    <x v="1"/>
    <x v="4"/>
    <x v="0"/>
    <m/>
  </r>
  <r>
    <n v="239557"/>
    <x v="0"/>
    <x v="1"/>
    <x v="1"/>
    <x v="1"/>
    <x v="7"/>
    <x v="56"/>
    <x v="0"/>
    <x v="1"/>
    <s v="Tesseramento"/>
    <x v="1"/>
    <x v="3"/>
    <x v="0"/>
    <m/>
  </r>
  <r>
    <n v="239551"/>
    <x v="0"/>
    <x v="0"/>
    <x v="1"/>
    <x v="1"/>
    <x v="2"/>
    <x v="77"/>
    <x v="0"/>
    <x v="0"/>
    <s v="Tesseramento"/>
    <x v="0"/>
    <x v="0"/>
    <x v="0"/>
    <m/>
  </r>
  <r>
    <n v="224128"/>
    <x v="0"/>
    <x v="1"/>
    <x v="0"/>
    <x v="1"/>
    <x v="11"/>
    <x v="24"/>
    <x v="0"/>
    <x v="0"/>
    <s v="Tesseramento"/>
    <x v="1"/>
    <x v="0"/>
    <x v="0"/>
    <m/>
  </r>
  <r>
    <n v="190541"/>
    <x v="0"/>
    <x v="1"/>
    <x v="2"/>
    <x v="3"/>
    <x v="5"/>
    <x v="38"/>
    <x v="0"/>
    <x v="0"/>
    <s v="Tesseramento"/>
    <x v="1"/>
    <x v="1"/>
    <x v="0"/>
    <m/>
  </r>
  <r>
    <n v="189165"/>
    <x v="0"/>
    <x v="1"/>
    <x v="2"/>
    <x v="1"/>
    <x v="5"/>
    <x v="38"/>
    <x v="0"/>
    <x v="0"/>
    <s v="Tesseramento"/>
    <x v="1"/>
    <x v="1"/>
    <x v="0"/>
    <m/>
  </r>
  <r>
    <n v="239471"/>
    <x v="0"/>
    <x v="1"/>
    <x v="1"/>
    <x v="2"/>
    <x v="2"/>
    <x v="208"/>
    <x v="0"/>
    <x v="1"/>
    <s v="Tesseramento"/>
    <x v="0"/>
    <x v="0"/>
    <x v="0"/>
    <m/>
  </r>
  <r>
    <n v="12981"/>
    <x v="0"/>
    <x v="0"/>
    <x v="2"/>
    <x v="4"/>
    <x v="8"/>
    <x v="31"/>
    <x v="0"/>
    <x v="1"/>
    <s v="Tesseramento"/>
    <x v="1"/>
    <x v="4"/>
    <x v="0"/>
    <m/>
  </r>
  <r>
    <n v="239473"/>
    <x v="0"/>
    <x v="1"/>
    <x v="1"/>
    <x v="1"/>
    <x v="7"/>
    <x v="181"/>
    <x v="0"/>
    <x v="1"/>
    <s v="Tesseramento"/>
    <x v="1"/>
    <x v="0"/>
    <x v="0"/>
    <m/>
  </r>
  <r>
    <n v="69590"/>
    <x v="0"/>
    <x v="0"/>
    <x v="0"/>
    <x v="0"/>
    <x v="12"/>
    <x v="114"/>
    <x v="0"/>
    <x v="0"/>
    <s v="Tesseramento"/>
    <x v="1"/>
    <x v="0"/>
    <x v="0"/>
    <m/>
  </r>
  <r>
    <n v="239532"/>
    <x v="1"/>
    <x v="0"/>
    <x v="1"/>
    <x v="3"/>
    <x v="13"/>
    <x v="198"/>
    <x v="0"/>
    <x v="0"/>
    <s v="Tesseramento"/>
    <x v="1"/>
    <x v="5"/>
    <x v="0"/>
    <m/>
  </r>
  <r>
    <n v="192495"/>
    <x v="0"/>
    <x v="0"/>
    <x v="2"/>
    <x v="1"/>
    <x v="4"/>
    <x v="50"/>
    <x v="0"/>
    <x v="1"/>
    <s v="Tesseramento"/>
    <x v="1"/>
    <x v="1"/>
    <x v="0"/>
    <m/>
  </r>
  <r>
    <n v="109996"/>
    <x v="0"/>
    <x v="0"/>
    <x v="0"/>
    <x v="4"/>
    <x v="4"/>
    <x v="84"/>
    <x v="0"/>
    <x v="0"/>
    <s v="Tesseramento"/>
    <x v="0"/>
    <x v="0"/>
    <x v="0"/>
    <m/>
  </r>
  <r>
    <n v="94196"/>
    <x v="0"/>
    <x v="0"/>
    <x v="0"/>
    <x v="0"/>
    <x v="2"/>
    <x v="298"/>
    <x v="0"/>
    <x v="0"/>
    <s v="Tesseramento"/>
    <x v="1"/>
    <x v="3"/>
    <x v="0"/>
    <m/>
  </r>
  <r>
    <n v="228515"/>
    <x v="0"/>
    <x v="1"/>
    <x v="0"/>
    <x v="1"/>
    <x v="4"/>
    <x v="166"/>
    <x v="0"/>
    <x v="0"/>
    <s v="Tesseramento"/>
    <x v="1"/>
    <x v="0"/>
    <x v="0"/>
    <m/>
  </r>
  <r>
    <n v="239475"/>
    <x v="1"/>
    <x v="0"/>
    <x v="1"/>
    <x v="2"/>
    <x v="7"/>
    <x v="195"/>
    <x v="0"/>
    <x v="1"/>
    <s v="Tesseramento"/>
    <x v="1"/>
    <x v="5"/>
    <x v="0"/>
    <m/>
  </r>
  <r>
    <n v="239549"/>
    <x v="0"/>
    <x v="0"/>
    <x v="1"/>
    <x v="2"/>
    <x v="8"/>
    <x v="358"/>
    <x v="0"/>
    <x v="0"/>
    <s v="Tesseramento"/>
    <x v="0"/>
    <x v="0"/>
    <x v="0"/>
    <m/>
  </r>
  <r>
    <n v="219089"/>
    <x v="1"/>
    <x v="1"/>
    <x v="0"/>
    <x v="1"/>
    <x v="4"/>
    <x v="140"/>
    <x v="0"/>
    <x v="0"/>
    <s v="Tesseramento"/>
    <x v="0"/>
    <x v="7"/>
    <x v="0"/>
    <m/>
  </r>
  <r>
    <n v="105698"/>
    <x v="0"/>
    <x v="0"/>
    <x v="0"/>
    <x v="0"/>
    <x v="7"/>
    <x v="9"/>
    <x v="0"/>
    <x v="1"/>
    <s v="Tesseramento"/>
    <x v="0"/>
    <x v="0"/>
    <x v="0"/>
    <m/>
  </r>
  <r>
    <n v="200585"/>
    <x v="1"/>
    <x v="1"/>
    <x v="0"/>
    <x v="2"/>
    <x v="7"/>
    <x v="45"/>
    <x v="0"/>
    <x v="0"/>
    <s v="Tesseramento"/>
    <x v="1"/>
    <x v="6"/>
    <x v="0"/>
    <m/>
  </r>
  <r>
    <n v="34022"/>
    <x v="0"/>
    <x v="0"/>
    <x v="0"/>
    <x v="0"/>
    <x v="7"/>
    <x v="45"/>
    <x v="0"/>
    <x v="0"/>
    <s v="Tesseramento"/>
    <x v="1"/>
    <x v="0"/>
    <x v="0"/>
    <m/>
  </r>
  <r>
    <n v="200586"/>
    <x v="1"/>
    <x v="1"/>
    <x v="2"/>
    <x v="2"/>
    <x v="7"/>
    <x v="45"/>
    <x v="0"/>
    <x v="0"/>
    <s v="Tesseramento"/>
    <x v="1"/>
    <x v="2"/>
    <x v="0"/>
    <m/>
  </r>
  <r>
    <n v="239517"/>
    <x v="0"/>
    <x v="1"/>
    <x v="1"/>
    <x v="2"/>
    <x v="13"/>
    <x v="177"/>
    <x v="0"/>
    <x v="0"/>
    <s v="Tesseramento"/>
    <x v="1"/>
    <x v="0"/>
    <x v="0"/>
    <m/>
  </r>
  <r>
    <n v="239516"/>
    <x v="0"/>
    <x v="1"/>
    <x v="1"/>
    <x v="2"/>
    <x v="13"/>
    <x v="177"/>
    <x v="0"/>
    <x v="0"/>
    <s v="Tesseramento"/>
    <x v="1"/>
    <x v="0"/>
    <x v="0"/>
    <m/>
  </r>
  <r>
    <n v="167285"/>
    <x v="0"/>
    <x v="0"/>
    <x v="0"/>
    <x v="1"/>
    <x v="2"/>
    <x v="156"/>
    <x v="0"/>
    <x v="0"/>
    <s v="Tesseramento"/>
    <x v="0"/>
    <x v="0"/>
    <x v="0"/>
    <m/>
  </r>
  <r>
    <n v="167284"/>
    <x v="0"/>
    <x v="0"/>
    <x v="0"/>
    <x v="1"/>
    <x v="2"/>
    <x v="156"/>
    <x v="0"/>
    <x v="0"/>
    <s v="Tesseramento"/>
    <x v="0"/>
    <x v="0"/>
    <x v="0"/>
    <m/>
  </r>
  <r>
    <n v="200342"/>
    <x v="0"/>
    <x v="1"/>
    <x v="2"/>
    <x v="0"/>
    <x v="7"/>
    <x v="205"/>
    <x v="0"/>
    <x v="0"/>
    <s v="Tesseramento"/>
    <x v="1"/>
    <x v="1"/>
    <x v="0"/>
    <m/>
  </r>
  <r>
    <n v="170243"/>
    <x v="0"/>
    <x v="0"/>
    <x v="0"/>
    <x v="0"/>
    <x v="7"/>
    <x v="37"/>
    <x v="0"/>
    <x v="1"/>
    <s v="Tesseramento"/>
    <x v="1"/>
    <x v="1"/>
    <x v="0"/>
    <m/>
  </r>
  <r>
    <n v="1134"/>
    <x v="0"/>
    <x v="1"/>
    <x v="2"/>
    <x v="0"/>
    <x v="7"/>
    <x v="205"/>
    <x v="0"/>
    <x v="0"/>
    <s v="Tesseramento"/>
    <x v="1"/>
    <x v="0"/>
    <x v="0"/>
    <m/>
  </r>
  <r>
    <n v="93380"/>
    <x v="0"/>
    <x v="0"/>
    <x v="2"/>
    <x v="4"/>
    <x v="10"/>
    <x v="273"/>
    <x v="0"/>
    <x v="0"/>
    <s v="Tesseramento"/>
    <x v="1"/>
    <x v="0"/>
    <x v="0"/>
    <m/>
  </r>
  <r>
    <n v="239514"/>
    <x v="0"/>
    <x v="0"/>
    <x v="1"/>
    <x v="2"/>
    <x v="11"/>
    <x v="142"/>
    <x v="0"/>
    <x v="0"/>
    <s v="Tesseramento"/>
    <x v="1"/>
    <x v="4"/>
    <x v="0"/>
    <m/>
  </r>
  <r>
    <n v="239859"/>
    <x v="0"/>
    <x v="1"/>
    <x v="1"/>
    <x v="2"/>
    <x v="7"/>
    <x v="293"/>
    <x v="0"/>
    <x v="0"/>
    <s v="Tesseramento"/>
    <x v="1"/>
    <x v="1"/>
    <x v="0"/>
    <m/>
  </r>
  <r>
    <n v="155585"/>
    <x v="0"/>
    <x v="0"/>
    <x v="0"/>
    <x v="1"/>
    <x v="11"/>
    <x v="142"/>
    <x v="0"/>
    <x v="1"/>
    <s v="Tesseramento"/>
    <x v="1"/>
    <x v="1"/>
    <x v="0"/>
    <m/>
  </r>
  <r>
    <n v="187394"/>
    <x v="0"/>
    <x v="0"/>
    <x v="0"/>
    <x v="0"/>
    <x v="11"/>
    <x v="142"/>
    <x v="0"/>
    <x v="0"/>
    <s v="Tesseramento"/>
    <x v="1"/>
    <x v="0"/>
    <x v="0"/>
    <m/>
  </r>
  <r>
    <n v="222518"/>
    <x v="0"/>
    <x v="0"/>
    <x v="0"/>
    <x v="1"/>
    <x v="11"/>
    <x v="142"/>
    <x v="0"/>
    <x v="0"/>
    <s v="Tesseramento"/>
    <x v="1"/>
    <x v="0"/>
    <x v="0"/>
    <m/>
  </r>
  <r>
    <n v="114413"/>
    <x v="0"/>
    <x v="0"/>
    <x v="0"/>
    <x v="0"/>
    <x v="11"/>
    <x v="142"/>
    <x v="0"/>
    <x v="0"/>
    <s v="Tesseramento"/>
    <x v="1"/>
    <x v="0"/>
    <x v="0"/>
    <m/>
  </r>
  <r>
    <n v="239558"/>
    <x v="1"/>
    <x v="1"/>
    <x v="1"/>
    <x v="2"/>
    <x v="7"/>
    <x v="56"/>
    <x v="0"/>
    <x v="1"/>
    <s v="Tesseramento"/>
    <x v="1"/>
    <x v="6"/>
    <x v="0"/>
    <m/>
  </r>
  <r>
    <n v="64401"/>
    <x v="0"/>
    <x v="0"/>
    <x v="0"/>
    <x v="0"/>
    <x v="10"/>
    <x v="136"/>
    <x v="0"/>
    <x v="0"/>
    <s v="Tesseramento"/>
    <x v="1"/>
    <x v="0"/>
    <x v="0"/>
    <m/>
  </r>
  <r>
    <n v="239559"/>
    <x v="0"/>
    <x v="1"/>
    <x v="1"/>
    <x v="2"/>
    <x v="7"/>
    <x v="56"/>
    <x v="0"/>
    <x v="1"/>
    <s v="Tesseramento"/>
    <x v="1"/>
    <x v="0"/>
    <x v="0"/>
    <m/>
  </r>
  <r>
    <n v="239560"/>
    <x v="0"/>
    <x v="1"/>
    <x v="1"/>
    <x v="2"/>
    <x v="7"/>
    <x v="56"/>
    <x v="0"/>
    <x v="0"/>
    <s v="Tesseramento"/>
    <x v="1"/>
    <x v="0"/>
    <x v="0"/>
    <m/>
  </r>
  <r>
    <n v="239519"/>
    <x v="0"/>
    <x v="1"/>
    <x v="1"/>
    <x v="2"/>
    <x v="4"/>
    <x v="359"/>
    <x v="0"/>
    <x v="0"/>
    <s v="Tesseramento"/>
    <x v="0"/>
    <x v="1"/>
    <x v="0"/>
    <m/>
  </r>
  <r>
    <n v="170849"/>
    <x v="0"/>
    <x v="0"/>
    <x v="0"/>
    <x v="0"/>
    <x v="10"/>
    <x v="136"/>
    <x v="0"/>
    <x v="0"/>
    <s v="Tesseramento"/>
    <x v="1"/>
    <x v="0"/>
    <x v="0"/>
    <m/>
  </r>
  <r>
    <n v="239561"/>
    <x v="0"/>
    <x v="1"/>
    <x v="1"/>
    <x v="2"/>
    <x v="7"/>
    <x v="56"/>
    <x v="0"/>
    <x v="0"/>
    <s v="Tesseramento"/>
    <x v="1"/>
    <x v="0"/>
    <x v="0"/>
    <m/>
  </r>
  <r>
    <n v="239518"/>
    <x v="0"/>
    <x v="0"/>
    <x v="1"/>
    <x v="3"/>
    <x v="1"/>
    <x v="405"/>
    <x v="0"/>
    <x v="0"/>
    <s v="Tesseramento"/>
    <x v="0"/>
    <x v="1"/>
    <x v="0"/>
    <m/>
  </r>
  <r>
    <n v="78275"/>
    <x v="0"/>
    <x v="0"/>
    <x v="2"/>
    <x v="4"/>
    <x v="7"/>
    <x v="56"/>
    <x v="0"/>
    <x v="0"/>
    <s v="Tesseramento"/>
    <x v="1"/>
    <x v="0"/>
    <x v="0"/>
    <m/>
  </r>
  <r>
    <n v="78339"/>
    <x v="0"/>
    <x v="0"/>
    <x v="2"/>
    <x v="1"/>
    <x v="7"/>
    <x v="56"/>
    <x v="0"/>
    <x v="1"/>
    <s v="Tesseramento"/>
    <x v="1"/>
    <x v="3"/>
    <x v="0"/>
    <m/>
  </r>
  <r>
    <n v="239594"/>
    <x v="1"/>
    <x v="1"/>
    <x v="1"/>
    <x v="2"/>
    <x v="7"/>
    <x v="56"/>
    <x v="0"/>
    <x v="0"/>
    <s v="Tesseramento"/>
    <x v="1"/>
    <x v="5"/>
    <x v="0"/>
    <m/>
  </r>
  <r>
    <n v="221657"/>
    <x v="0"/>
    <x v="1"/>
    <x v="0"/>
    <x v="3"/>
    <x v="7"/>
    <x v="161"/>
    <x v="0"/>
    <x v="0"/>
    <s v="Tesseramento"/>
    <x v="0"/>
    <x v="0"/>
    <x v="0"/>
    <m/>
  </r>
  <r>
    <n v="239501"/>
    <x v="0"/>
    <x v="1"/>
    <x v="1"/>
    <x v="3"/>
    <x v="5"/>
    <x v="38"/>
    <x v="0"/>
    <x v="0"/>
    <s v="Tesseramento"/>
    <x v="1"/>
    <x v="1"/>
    <x v="0"/>
    <m/>
  </r>
  <r>
    <n v="174843"/>
    <x v="0"/>
    <x v="0"/>
    <x v="0"/>
    <x v="0"/>
    <x v="4"/>
    <x v="23"/>
    <x v="0"/>
    <x v="0"/>
    <s v="Tesseramento"/>
    <x v="1"/>
    <x v="0"/>
    <x v="0"/>
    <m/>
  </r>
  <r>
    <n v="19939"/>
    <x v="0"/>
    <x v="0"/>
    <x v="0"/>
    <x v="0"/>
    <x v="2"/>
    <x v="207"/>
    <x v="0"/>
    <x v="0"/>
    <s v="Tesseramento"/>
    <x v="1"/>
    <x v="0"/>
    <x v="0"/>
    <m/>
  </r>
  <r>
    <n v="135096"/>
    <x v="1"/>
    <x v="0"/>
    <x v="0"/>
    <x v="1"/>
    <x v="2"/>
    <x v="207"/>
    <x v="0"/>
    <x v="0"/>
    <s v="Tesseramento"/>
    <x v="1"/>
    <x v="6"/>
    <x v="0"/>
    <m/>
  </r>
  <r>
    <n v="19943"/>
    <x v="0"/>
    <x v="0"/>
    <x v="0"/>
    <x v="0"/>
    <x v="2"/>
    <x v="207"/>
    <x v="0"/>
    <x v="0"/>
    <s v="Tesseramento"/>
    <x v="1"/>
    <x v="1"/>
    <x v="0"/>
    <m/>
  </r>
  <r>
    <n v="239502"/>
    <x v="0"/>
    <x v="1"/>
    <x v="1"/>
    <x v="1"/>
    <x v="5"/>
    <x v="38"/>
    <x v="0"/>
    <x v="0"/>
    <s v="Tesseramento"/>
    <x v="1"/>
    <x v="4"/>
    <x v="0"/>
    <m/>
  </r>
  <r>
    <n v="239500"/>
    <x v="0"/>
    <x v="1"/>
    <x v="1"/>
    <x v="2"/>
    <x v="5"/>
    <x v="38"/>
    <x v="0"/>
    <x v="0"/>
    <s v="Tesseramento"/>
    <x v="1"/>
    <x v="3"/>
    <x v="0"/>
    <m/>
  </r>
  <r>
    <n v="239985"/>
    <x v="0"/>
    <x v="1"/>
    <x v="1"/>
    <x v="1"/>
    <x v="8"/>
    <x v="276"/>
    <x v="0"/>
    <x v="0"/>
    <s v="Tesseramento"/>
    <x v="1"/>
    <x v="0"/>
    <x v="0"/>
    <m/>
  </r>
  <r>
    <n v="239984"/>
    <x v="0"/>
    <x v="1"/>
    <x v="1"/>
    <x v="1"/>
    <x v="8"/>
    <x v="276"/>
    <x v="0"/>
    <x v="0"/>
    <s v="Tesseramento"/>
    <x v="1"/>
    <x v="1"/>
    <x v="0"/>
    <m/>
  </r>
  <r>
    <n v="239986"/>
    <x v="0"/>
    <x v="1"/>
    <x v="1"/>
    <x v="1"/>
    <x v="8"/>
    <x v="276"/>
    <x v="0"/>
    <x v="0"/>
    <s v="Tesseramento"/>
    <x v="1"/>
    <x v="0"/>
    <x v="0"/>
    <m/>
  </r>
  <r>
    <n v="22720"/>
    <x v="0"/>
    <x v="0"/>
    <x v="0"/>
    <x v="0"/>
    <x v="10"/>
    <x v="306"/>
    <x v="0"/>
    <x v="0"/>
    <s v="Tesseramento"/>
    <x v="1"/>
    <x v="4"/>
    <x v="0"/>
    <m/>
  </r>
  <r>
    <n v="41780"/>
    <x v="0"/>
    <x v="0"/>
    <x v="0"/>
    <x v="0"/>
    <x v="13"/>
    <x v="39"/>
    <x v="0"/>
    <x v="0"/>
    <s v="Tesseramento"/>
    <x v="0"/>
    <x v="4"/>
    <x v="0"/>
    <m/>
  </r>
  <r>
    <n v="213076"/>
    <x v="0"/>
    <x v="0"/>
    <x v="0"/>
    <x v="1"/>
    <x v="9"/>
    <x v="117"/>
    <x v="0"/>
    <x v="0"/>
    <s v="Tesseramento"/>
    <x v="1"/>
    <x v="4"/>
    <x v="0"/>
    <m/>
  </r>
  <r>
    <n v="225178"/>
    <x v="0"/>
    <x v="1"/>
    <x v="0"/>
    <x v="0"/>
    <x v="9"/>
    <x v="117"/>
    <x v="0"/>
    <x v="0"/>
    <s v="Tesseramento"/>
    <x v="1"/>
    <x v="0"/>
    <x v="0"/>
    <m/>
  </r>
  <r>
    <n v="239515"/>
    <x v="0"/>
    <x v="0"/>
    <x v="1"/>
    <x v="2"/>
    <x v="7"/>
    <x v="347"/>
    <x v="0"/>
    <x v="1"/>
    <s v="Tesseramento"/>
    <x v="0"/>
    <x v="0"/>
    <x v="0"/>
    <m/>
  </r>
  <r>
    <n v="221279"/>
    <x v="0"/>
    <x v="0"/>
    <x v="0"/>
    <x v="0"/>
    <x v="1"/>
    <x v="20"/>
    <x v="0"/>
    <x v="0"/>
    <s v="Tesseramento"/>
    <x v="0"/>
    <x v="0"/>
    <x v="0"/>
    <m/>
  </r>
  <r>
    <n v="86400"/>
    <x v="0"/>
    <x v="0"/>
    <x v="0"/>
    <x v="4"/>
    <x v="7"/>
    <x v="191"/>
    <x v="0"/>
    <x v="1"/>
    <s v="Tesseramento"/>
    <x v="0"/>
    <x v="0"/>
    <x v="0"/>
    <m/>
  </r>
  <r>
    <n v="239550"/>
    <x v="0"/>
    <x v="0"/>
    <x v="1"/>
    <x v="1"/>
    <x v="4"/>
    <x v="283"/>
    <x v="0"/>
    <x v="0"/>
    <s v="Tesseramento"/>
    <x v="1"/>
    <x v="4"/>
    <x v="0"/>
    <m/>
  </r>
  <r>
    <n v="121871"/>
    <x v="0"/>
    <x v="0"/>
    <x v="0"/>
    <x v="0"/>
    <x v="0"/>
    <x v="76"/>
    <x v="0"/>
    <x v="0"/>
    <s v="Tesseramento"/>
    <x v="0"/>
    <x v="1"/>
    <x v="0"/>
    <m/>
  </r>
  <r>
    <n v="239555"/>
    <x v="0"/>
    <x v="0"/>
    <x v="1"/>
    <x v="3"/>
    <x v="2"/>
    <x v="277"/>
    <x v="0"/>
    <x v="1"/>
    <s v="Tesseramento"/>
    <x v="0"/>
    <x v="0"/>
    <x v="0"/>
    <m/>
  </r>
  <r>
    <n v="239593"/>
    <x v="0"/>
    <x v="1"/>
    <x v="1"/>
    <x v="2"/>
    <x v="10"/>
    <x v="315"/>
    <x v="0"/>
    <x v="0"/>
    <s v="Tesseramento"/>
    <x v="1"/>
    <x v="0"/>
    <x v="0"/>
    <m/>
  </r>
  <r>
    <n v="112257"/>
    <x v="0"/>
    <x v="0"/>
    <x v="0"/>
    <x v="0"/>
    <x v="0"/>
    <x v="100"/>
    <x v="0"/>
    <x v="0"/>
    <s v="Tesseramento"/>
    <x v="0"/>
    <x v="1"/>
    <x v="0"/>
    <m/>
  </r>
  <r>
    <n v="134636"/>
    <x v="0"/>
    <x v="0"/>
    <x v="0"/>
    <x v="0"/>
    <x v="0"/>
    <x v="100"/>
    <x v="0"/>
    <x v="0"/>
    <s v="Tesseramento"/>
    <x v="0"/>
    <x v="1"/>
    <x v="0"/>
    <m/>
  </r>
  <r>
    <n v="240017"/>
    <x v="1"/>
    <x v="1"/>
    <x v="1"/>
    <x v="2"/>
    <x v="7"/>
    <x v="109"/>
    <x v="0"/>
    <x v="0"/>
    <s v="Tesseramento"/>
    <x v="1"/>
    <x v="7"/>
    <x v="0"/>
    <m/>
  </r>
  <r>
    <n v="46784"/>
    <x v="0"/>
    <x v="0"/>
    <x v="0"/>
    <x v="0"/>
    <x v="11"/>
    <x v="389"/>
    <x v="0"/>
    <x v="1"/>
    <s v="Tesseramento"/>
    <x v="0"/>
    <x v="4"/>
    <x v="0"/>
    <m/>
  </r>
  <r>
    <n v="239650"/>
    <x v="0"/>
    <x v="0"/>
    <x v="1"/>
    <x v="2"/>
    <x v="8"/>
    <x v="352"/>
    <x v="0"/>
    <x v="0"/>
    <s v="Tesseramento"/>
    <x v="0"/>
    <x v="1"/>
    <x v="0"/>
    <m/>
  </r>
  <r>
    <n v="224039"/>
    <x v="0"/>
    <x v="1"/>
    <x v="0"/>
    <x v="1"/>
    <x v="8"/>
    <x v="17"/>
    <x v="0"/>
    <x v="1"/>
    <s v="Tesseramento"/>
    <x v="1"/>
    <x v="0"/>
    <x v="0"/>
    <m/>
  </r>
  <r>
    <n v="239564"/>
    <x v="1"/>
    <x v="1"/>
    <x v="1"/>
    <x v="3"/>
    <x v="8"/>
    <x v="17"/>
    <x v="0"/>
    <x v="0"/>
    <s v="Tesseramento"/>
    <x v="1"/>
    <x v="5"/>
    <x v="0"/>
    <m/>
  </r>
  <r>
    <n v="239591"/>
    <x v="0"/>
    <x v="1"/>
    <x v="1"/>
    <x v="2"/>
    <x v="7"/>
    <x v="45"/>
    <x v="0"/>
    <x v="1"/>
    <s v="Tesseramento"/>
    <x v="1"/>
    <x v="0"/>
    <x v="0"/>
    <m/>
  </r>
  <r>
    <n v="239565"/>
    <x v="1"/>
    <x v="1"/>
    <x v="1"/>
    <x v="2"/>
    <x v="8"/>
    <x v="17"/>
    <x v="0"/>
    <x v="0"/>
    <s v="Tesseramento"/>
    <x v="1"/>
    <x v="7"/>
    <x v="0"/>
    <m/>
  </r>
  <r>
    <n v="239566"/>
    <x v="0"/>
    <x v="0"/>
    <x v="1"/>
    <x v="3"/>
    <x v="8"/>
    <x v="17"/>
    <x v="0"/>
    <x v="0"/>
    <s v="Tesseramento"/>
    <x v="1"/>
    <x v="3"/>
    <x v="0"/>
    <m/>
  </r>
  <r>
    <n v="239567"/>
    <x v="0"/>
    <x v="0"/>
    <x v="1"/>
    <x v="3"/>
    <x v="8"/>
    <x v="17"/>
    <x v="0"/>
    <x v="0"/>
    <s v="Tesseramento"/>
    <x v="1"/>
    <x v="0"/>
    <x v="0"/>
    <m/>
  </r>
  <r>
    <n v="239544"/>
    <x v="0"/>
    <x v="1"/>
    <x v="1"/>
    <x v="1"/>
    <x v="3"/>
    <x v="85"/>
    <x v="0"/>
    <x v="1"/>
    <s v="Tesseramento"/>
    <x v="1"/>
    <x v="0"/>
    <x v="0"/>
    <m/>
  </r>
  <r>
    <n v="18705"/>
    <x v="0"/>
    <x v="0"/>
    <x v="0"/>
    <x v="0"/>
    <x v="0"/>
    <x v="100"/>
    <x v="0"/>
    <x v="1"/>
    <s v="Tesseramento"/>
    <x v="0"/>
    <x v="4"/>
    <x v="0"/>
    <m/>
  </r>
  <r>
    <n v="239521"/>
    <x v="0"/>
    <x v="1"/>
    <x v="1"/>
    <x v="3"/>
    <x v="10"/>
    <x v="240"/>
    <x v="0"/>
    <x v="0"/>
    <s v="Tesseramento"/>
    <x v="1"/>
    <x v="0"/>
    <x v="0"/>
    <m/>
  </r>
  <r>
    <n v="194937"/>
    <x v="1"/>
    <x v="0"/>
    <x v="0"/>
    <x v="0"/>
    <x v="10"/>
    <x v="63"/>
    <x v="0"/>
    <x v="0"/>
    <s v="Tesseramento"/>
    <x v="0"/>
    <x v="6"/>
    <x v="0"/>
    <m/>
  </r>
  <r>
    <n v="239634"/>
    <x v="0"/>
    <x v="0"/>
    <x v="1"/>
    <x v="1"/>
    <x v="8"/>
    <x v="397"/>
    <x v="0"/>
    <x v="0"/>
    <s v="Tesseramento"/>
    <x v="4"/>
    <x v="1"/>
    <x v="0"/>
    <m/>
  </r>
  <r>
    <n v="239524"/>
    <x v="0"/>
    <x v="1"/>
    <x v="1"/>
    <x v="3"/>
    <x v="10"/>
    <x v="240"/>
    <x v="0"/>
    <x v="0"/>
    <s v="Tesseramento"/>
    <x v="1"/>
    <x v="3"/>
    <x v="0"/>
    <m/>
  </r>
  <r>
    <n v="239522"/>
    <x v="0"/>
    <x v="1"/>
    <x v="1"/>
    <x v="3"/>
    <x v="10"/>
    <x v="240"/>
    <x v="0"/>
    <x v="1"/>
    <s v="Tesseramento"/>
    <x v="1"/>
    <x v="0"/>
    <x v="0"/>
    <m/>
  </r>
  <r>
    <n v="23009"/>
    <x v="0"/>
    <x v="0"/>
    <x v="0"/>
    <x v="0"/>
    <x v="2"/>
    <x v="251"/>
    <x v="0"/>
    <x v="0"/>
    <s v="Tesseramento"/>
    <x v="1"/>
    <x v="4"/>
    <x v="0"/>
    <m/>
  </r>
  <r>
    <n v="174643"/>
    <x v="1"/>
    <x v="0"/>
    <x v="0"/>
    <x v="0"/>
    <x v="4"/>
    <x v="330"/>
    <x v="0"/>
    <x v="1"/>
    <s v="Tesseramento"/>
    <x v="1"/>
    <x v="2"/>
    <x v="0"/>
    <m/>
  </r>
  <r>
    <n v="34898"/>
    <x v="0"/>
    <x v="0"/>
    <x v="0"/>
    <x v="0"/>
    <x v="4"/>
    <x v="330"/>
    <x v="0"/>
    <x v="0"/>
    <s v="Tesseramento"/>
    <x v="1"/>
    <x v="3"/>
    <x v="0"/>
    <m/>
  </r>
  <r>
    <n v="85879"/>
    <x v="0"/>
    <x v="0"/>
    <x v="0"/>
    <x v="0"/>
    <x v="2"/>
    <x v="286"/>
    <x v="0"/>
    <x v="0"/>
    <s v="Tesseramento"/>
    <x v="1"/>
    <x v="4"/>
    <x v="0"/>
    <m/>
  </r>
  <r>
    <n v="239523"/>
    <x v="0"/>
    <x v="1"/>
    <x v="1"/>
    <x v="2"/>
    <x v="10"/>
    <x v="240"/>
    <x v="0"/>
    <x v="0"/>
    <s v="Tesseramento"/>
    <x v="1"/>
    <x v="0"/>
    <x v="0"/>
    <m/>
  </r>
  <r>
    <n v="239541"/>
    <x v="0"/>
    <x v="1"/>
    <x v="1"/>
    <x v="1"/>
    <x v="2"/>
    <x v="332"/>
    <x v="0"/>
    <x v="0"/>
    <s v="Tesseramento"/>
    <x v="1"/>
    <x v="4"/>
    <x v="0"/>
    <m/>
  </r>
  <r>
    <n v="239520"/>
    <x v="0"/>
    <x v="1"/>
    <x v="1"/>
    <x v="2"/>
    <x v="10"/>
    <x v="240"/>
    <x v="0"/>
    <x v="0"/>
    <s v="Tesseramento"/>
    <x v="1"/>
    <x v="0"/>
    <x v="0"/>
    <m/>
  </r>
  <r>
    <n v="103402"/>
    <x v="0"/>
    <x v="0"/>
    <x v="0"/>
    <x v="0"/>
    <x v="14"/>
    <x v="312"/>
    <x v="0"/>
    <x v="0"/>
    <s v="Tesseramento"/>
    <x v="0"/>
    <x v="1"/>
    <x v="0"/>
    <m/>
  </r>
  <r>
    <n v="226126"/>
    <x v="0"/>
    <x v="0"/>
    <x v="0"/>
    <x v="0"/>
    <x v="7"/>
    <x v="209"/>
    <x v="0"/>
    <x v="0"/>
    <s v="Tesseramento"/>
    <x v="0"/>
    <x v="0"/>
    <x v="0"/>
    <m/>
  </r>
  <r>
    <n v="211988"/>
    <x v="0"/>
    <x v="0"/>
    <x v="0"/>
    <x v="0"/>
    <x v="4"/>
    <x v="50"/>
    <x v="0"/>
    <x v="0"/>
    <s v="Tesseramento"/>
    <x v="1"/>
    <x v="1"/>
    <x v="0"/>
    <m/>
  </r>
  <r>
    <n v="239535"/>
    <x v="1"/>
    <x v="0"/>
    <x v="1"/>
    <x v="3"/>
    <x v="10"/>
    <x v="294"/>
    <x v="0"/>
    <x v="0"/>
    <s v="Tesseramento"/>
    <x v="1"/>
    <x v="5"/>
    <x v="0"/>
    <m/>
  </r>
  <r>
    <n v="239540"/>
    <x v="0"/>
    <x v="0"/>
    <x v="1"/>
    <x v="1"/>
    <x v="15"/>
    <x v="248"/>
    <x v="0"/>
    <x v="0"/>
    <s v="Tesseramento"/>
    <x v="1"/>
    <x v="0"/>
    <x v="0"/>
    <m/>
  </r>
  <r>
    <n v="239614"/>
    <x v="0"/>
    <x v="0"/>
    <x v="1"/>
    <x v="0"/>
    <x v="1"/>
    <x v="308"/>
    <x v="0"/>
    <x v="0"/>
    <s v="Tesseramento"/>
    <x v="0"/>
    <x v="1"/>
    <x v="0"/>
    <m/>
  </r>
  <r>
    <n v="136168"/>
    <x v="0"/>
    <x v="0"/>
    <x v="0"/>
    <x v="0"/>
    <x v="10"/>
    <x v="391"/>
    <x v="0"/>
    <x v="0"/>
    <s v="Tesseramento"/>
    <x v="1"/>
    <x v="0"/>
    <x v="0"/>
    <m/>
  </r>
  <r>
    <n v="115051"/>
    <x v="0"/>
    <x v="0"/>
    <x v="0"/>
    <x v="0"/>
    <x v="0"/>
    <x v="206"/>
    <x v="0"/>
    <x v="0"/>
    <s v="Tesseramento"/>
    <x v="1"/>
    <x v="1"/>
    <x v="0"/>
    <m/>
  </r>
  <r>
    <n v="20982"/>
    <x v="0"/>
    <x v="0"/>
    <x v="2"/>
    <x v="4"/>
    <x v="0"/>
    <x v="206"/>
    <x v="0"/>
    <x v="1"/>
    <s v="Tesseramento"/>
    <x v="1"/>
    <x v="0"/>
    <x v="0"/>
    <m/>
  </r>
  <r>
    <n v="16910"/>
    <x v="0"/>
    <x v="0"/>
    <x v="0"/>
    <x v="0"/>
    <x v="11"/>
    <x v="142"/>
    <x v="0"/>
    <x v="0"/>
    <s v="Tesseramento"/>
    <x v="1"/>
    <x v="3"/>
    <x v="0"/>
    <m/>
  </r>
  <r>
    <n v="138474"/>
    <x v="0"/>
    <x v="0"/>
    <x v="0"/>
    <x v="0"/>
    <x v="4"/>
    <x v="40"/>
    <x v="0"/>
    <x v="0"/>
    <s v="Tesseramento"/>
    <x v="1"/>
    <x v="3"/>
    <x v="0"/>
    <m/>
  </r>
  <r>
    <n v="239545"/>
    <x v="0"/>
    <x v="1"/>
    <x v="1"/>
    <x v="1"/>
    <x v="7"/>
    <x v="56"/>
    <x v="0"/>
    <x v="1"/>
    <s v="Tesseramento"/>
    <x v="1"/>
    <x v="1"/>
    <x v="0"/>
    <m/>
  </r>
  <r>
    <n v="224255"/>
    <x v="0"/>
    <x v="1"/>
    <x v="2"/>
    <x v="0"/>
    <x v="2"/>
    <x v="42"/>
    <x v="0"/>
    <x v="0"/>
    <s v="Tesseramento"/>
    <x v="1"/>
    <x v="0"/>
    <x v="0"/>
    <m/>
  </r>
  <r>
    <n v="239636"/>
    <x v="1"/>
    <x v="0"/>
    <x v="1"/>
    <x v="2"/>
    <x v="2"/>
    <x v="42"/>
    <x v="0"/>
    <x v="0"/>
    <s v="Tesseramento"/>
    <x v="1"/>
    <x v="5"/>
    <x v="0"/>
    <m/>
  </r>
  <r>
    <n v="32685"/>
    <x v="0"/>
    <x v="0"/>
    <x v="2"/>
    <x v="4"/>
    <x v="1"/>
    <x v="324"/>
    <x v="0"/>
    <x v="0"/>
    <s v="Tesseramento"/>
    <x v="1"/>
    <x v="4"/>
    <x v="0"/>
    <m/>
  </r>
  <r>
    <n v="52422"/>
    <x v="0"/>
    <x v="0"/>
    <x v="0"/>
    <x v="0"/>
    <x v="7"/>
    <x v="11"/>
    <x v="0"/>
    <x v="0"/>
    <s v="Tesseramento"/>
    <x v="1"/>
    <x v="0"/>
    <x v="0"/>
    <m/>
  </r>
  <r>
    <n v="87477"/>
    <x v="0"/>
    <x v="0"/>
    <x v="2"/>
    <x v="0"/>
    <x v="10"/>
    <x v="391"/>
    <x v="0"/>
    <x v="0"/>
    <s v="Tesseramento"/>
    <x v="1"/>
    <x v="3"/>
    <x v="0"/>
    <m/>
  </r>
  <r>
    <n v="239613"/>
    <x v="0"/>
    <x v="0"/>
    <x v="1"/>
    <x v="1"/>
    <x v="1"/>
    <x v="324"/>
    <x v="0"/>
    <x v="0"/>
    <s v="Tesseramento"/>
    <x v="1"/>
    <x v="1"/>
    <x v="0"/>
    <m/>
  </r>
  <r>
    <n v="15178"/>
    <x v="0"/>
    <x v="0"/>
    <x v="0"/>
    <x v="0"/>
    <x v="13"/>
    <x v="188"/>
    <x v="0"/>
    <x v="1"/>
    <s v="Tesseramento"/>
    <x v="1"/>
    <x v="4"/>
    <x v="0"/>
    <m/>
  </r>
  <r>
    <n v="15179"/>
    <x v="0"/>
    <x v="0"/>
    <x v="0"/>
    <x v="0"/>
    <x v="13"/>
    <x v="188"/>
    <x v="0"/>
    <x v="1"/>
    <s v="Tesseramento"/>
    <x v="1"/>
    <x v="4"/>
    <x v="0"/>
    <m/>
  </r>
  <r>
    <n v="177458"/>
    <x v="0"/>
    <x v="0"/>
    <x v="0"/>
    <x v="0"/>
    <x v="11"/>
    <x v="325"/>
    <x v="0"/>
    <x v="0"/>
    <s v="Tesseramento"/>
    <x v="1"/>
    <x v="3"/>
    <x v="0"/>
    <m/>
  </r>
  <r>
    <n v="239611"/>
    <x v="1"/>
    <x v="0"/>
    <x v="1"/>
    <x v="1"/>
    <x v="1"/>
    <x v="324"/>
    <x v="0"/>
    <x v="1"/>
    <s v="Tesseramento"/>
    <x v="1"/>
    <x v="5"/>
    <x v="0"/>
    <m/>
  </r>
  <r>
    <n v="239612"/>
    <x v="1"/>
    <x v="0"/>
    <x v="1"/>
    <x v="1"/>
    <x v="1"/>
    <x v="324"/>
    <x v="0"/>
    <x v="0"/>
    <s v="Tesseramento"/>
    <x v="1"/>
    <x v="5"/>
    <x v="0"/>
    <m/>
  </r>
  <r>
    <n v="200459"/>
    <x v="1"/>
    <x v="0"/>
    <x v="2"/>
    <x v="1"/>
    <x v="1"/>
    <x v="324"/>
    <x v="0"/>
    <x v="1"/>
    <s v="Tesseramento"/>
    <x v="1"/>
    <x v="6"/>
    <x v="0"/>
    <m/>
  </r>
  <r>
    <n v="239547"/>
    <x v="0"/>
    <x v="1"/>
    <x v="1"/>
    <x v="2"/>
    <x v="4"/>
    <x v="149"/>
    <x v="0"/>
    <x v="0"/>
    <s v="Tesseramento"/>
    <x v="1"/>
    <x v="1"/>
    <x v="0"/>
    <m/>
  </r>
  <r>
    <n v="239546"/>
    <x v="1"/>
    <x v="1"/>
    <x v="1"/>
    <x v="2"/>
    <x v="4"/>
    <x v="149"/>
    <x v="0"/>
    <x v="0"/>
    <s v="Tesseramento"/>
    <x v="1"/>
    <x v="5"/>
    <x v="0"/>
    <m/>
  </r>
  <r>
    <n v="224180"/>
    <x v="0"/>
    <x v="1"/>
    <x v="0"/>
    <x v="2"/>
    <x v="4"/>
    <x v="149"/>
    <x v="0"/>
    <x v="0"/>
    <s v="Tesseramento"/>
    <x v="1"/>
    <x v="3"/>
    <x v="0"/>
    <m/>
  </r>
  <r>
    <n v="239542"/>
    <x v="1"/>
    <x v="0"/>
    <x v="1"/>
    <x v="3"/>
    <x v="8"/>
    <x v="59"/>
    <x v="0"/>
    <x v="0"/>
    <s v="Tesseramento"/>
    <x v="1"/>
    <x v="7"/>
    <x v="0"/>
    <m/>
  </r>
  <r>
    <n v="230576"/>
    <x v="0"/>
    <x v="1"/>
    <x v="0"/>
    <x v="3"/>
    <x v="4"/>
    <x v="149"/>
    <x v="0"/>
    <x v="0"/>
    <s v="Tesseramento"/>
    <x v="1"/>
    <x v="0"/>
    <x v="0"/>
    <m/>
  </r>
  <r>
    <n v="239987"/>
    <x v="0"/>
    <x v="0"/>
    <x v="1"/>
    <x v="0"/>
    <x v="13"/>
    <x v="350"/>
    <x v="0"/>
    <x v="0"/>
    <s v="Tesseramento"/>
    <x v="0"/>
    <x v="0"/>
    <x v="0"/>
    <m/>
  </r>
  <r>
    <n v="14013"/>
    <x v="0"/>
    <x v="1"/>
    <x v="0"/>
    <x v="4"/>
    <x v="12"/>
    <x v="148"/>
    <x v="0"/>
    <x v="0"/>
    <s v="Tesseramento"/>
    <x v="1"/>
    <x v="0"/>
    <x v="0"/>
    <m/>
  </r>
  <r>
    <n v="101628"/>
    <x v="0"/>
    <x v="0"/>
    <x v="2"/>
    <x v="0"/>
    <x v="10"/>
    <x v="343"/>
    <x v="0"/>
    <x v="1"/>
    <s v="Tesseramento"/>
    <x v="1"/>
    <x v="1"/>
    <x v="0"/>
    <m/>
  </r>
  <r>
    <n v="48492"/>
    <x v="0"/>
    <x v="0"/>
    <x v="2"/>
    <x v="0"/>
    <x v="10"/>
    <x v="343"/>
    <x v="0"/>
    <x v="0"/>
    <s v="Tesseramento"/>
    <x v="1"/>
    <x v="4"/>
    <x v="0"/>
    <m/>
  </r>
  <r>
    <n v="112817"/>
    <x v="0"/>
    <x v="0"/>
    <x v="2"/>
    <x v="0"/>
    <x v="10"/>
    <x v="343"/>
    <x v="0"/>
    <x v="0"/>
    <s v="Tesseramento"/>
    <x v="1"/>
    <x v="1"/>
    <x v="0"/>
    <m/>
  </r>
  <r>
    <n v="123986"/>
    <x v="0"/>
    <x v="0"/>
    <x v="2"/>
    <x v="4"/>
    <x v="10"/>
    <x v="343"/>
    <x v="0"/>
    <x v="1"/>
    <s v="Tesseramento"/>
    <x v="1"/>
    <x v="4"/>
    <x v="0"/>
    <m/>
  </r>
  <r>
    <n v="239618"/>
    <x v="0"/>
    <x v="0"/>
    <x v="1"/>
    <x v="1"/>
    <x v="14"/>
    <x v="386"/>
    <x v="0"/>
    <x v="0"/>
    <s v="Tesseramento"/>
    <x v="1"/>
    <x v="0"/>
    <x v="0"/>
    <m/>
  </r>
  <r>
    <n v="93714"/>
    <x v="0"/>
    <x v="0"/>
    <x v="0"/>
    <x v="0"/>
    <x v="11"/>
    <x v="142"/>
    <x v="0"/>
    <x v="0"/>
    <s v="Tesseramento"/>
    <x v="1"/>
    <x v="3"/>
    <x v="0"/>
    <m/>
  </r>
  <r>
    <n v="198857"/>
    <x v="0"/>
    <x v="0"/>
    <x v="0"/>
    <x v="1"/>
    <x v="4"/>
    <x v="52"/>
    <x v="0"/>
    <x v="0"/>
    <s v="Tesseramento"/>
    <x v="1"/>
    <x v="1"/>
    <x v="0"/>
    <m/>
  </r>
  <r>
    <n v="188662"/>
    <x v="0"/>
    <x v="1"/>
    <x v="2"/>
    <x v="0"/>
    <x v="14"/>
    <x v="129"/>
    <x v="0"/>
    <x v="1"/>
    <s v="Tesseramento"/>
    <x v="1"/>
    <x v="0"/>
    <x v="0"/>
    <m/>
  </r>
  <r>
    <n v="12201"/>
    <x v="0"/>
    <x v="0"/>
    <x v="2"/>
    <x v="0"/>
    <x v="2"/>
    <x v="353"/>
    <x v="0"/>
    <x v="0"/>
    <s v="Tesseramento"/>
    <x v="1"/>
    <x v="3"/>
    <x v="0"/>
    <m/>
  </r>
  <r>
    <n v="239603"/>
    <x v="0"/>
    <x v="0"/>
    <x v="1"/>
    <x v="2"/>
    <x v="1"/>
    <x v="178"/>
    <x v="0"/>
    <x v="1"/>
    <s v="Tesseramento"/>
    <x v="0"/>
    <x v="0"/>
    <x v="0"/>
    <m/>
  </r>
  <r>
    <n v="239682"/>
    <x v="0"/>
    <x v="0"/>
    <x v="1"/>
    <x v="0"/>
    <x v="10"/>
    <x v="93"/>
    <x v="0"/>
    <x v="0"/>
    <s v="Tesseramento"/>
    <x v="0"/>
    <x v="3"/>
    <x v="0"/>
    <m/>
  </r>
  <r>
    <n v="173521"/>
    <x v="0"/>
    <x v="0"/>
    <x v="0"/>
    <x v="0"/>
    <x v="8"/>
    <x v="92"/>
    <x v="0"/>
    <x v="1"/>
    <s v="Tesseramento"/>
    <x v="1"/>
    <x v="3"/>
    <x v="0"/>
    <m/>
  </r>
  <r>
    <n v="115319"/>
    <x v="0"/>
    <x v="1"/>
    <x v="0"/>
    <x v="1"/>
    <x v="7"/>
    <x v="74"/>
    <x v="0"/>
    <x v="0"/>
    <s v="Tesseramento"/>
    <x v="1"/>
    <x v="3"/>
    <x v="0"/>
    <m/>
  </r>
  <r>
    <n v="136566"/>
    <x v="1"/>
    <x v="0"/>
    <x v="0"/>
    <x v="0"/>
    <x v="7"/>
    <x v="297"/>
    <x v="0"/>
    <x v="1"/>
    <s v="Tesseramento"/>
    <x v="1"/>
    <x v="2"/>
    <x v="0"/>
    <m/>
  </r>
  <r>
    <n v="239584"/>
    <x v="1"/>
    <x v="0"/>
    <x v="1"/>
    <x v="3"/>
    <x v="4"/>
    <x v="271"/>
    <x v="0"/>
    <x v="1"/>
    <s v="Tesseramento"/>
    <x v="1"/>
    <x v="5"/>
    <x v="0"/>
    <m/>
  </r>
  <r>
    <n v="239583"/>
    <x v="0"/>
    <x v="0"/>
    <x v="1"/>
    <x v="1"/>
    <x v="7"/>
    <x v="297"/>
    <x v="0"/>
    <x v="0"/>
    <s v="Tesseramento"/>
    <x v="1"/>
    <x v="3"/>
    <x v="0"/>
    <m/>
  </r>
  <r>
    <n v="239579"/>
    <x v="0"/>
    <x v="1"/>
    <x v="1"/>
    <x v="1"/>
    <x v="7"/>
    <x v="297"/>
    <x v="0"/>
    <x v="0"/>
    <s v="Tesseramento"/>
    <x v="1"/>
    <x v="0"/>
    <x v="0"/>
    <m/>
  </r>
  <r>
    <n v="28814"/>
    <x v="0"/>
    <x v="0"/>
    <x v="0"/>
    <x v="0"/>
    <x v="7"/>
    <x v="297"/>
    <x v="0"/>
    <x v="0"/>
    <s v="Tesseramento"/>
    <x v="1"/>
    <x v="0"/>
    <x v="0"/>
    <m/>
  </r>
  <r>
    <n v="239576"/>
    <x v="0"/>
    <x v="1"/>
    <x v="1"/>
    <x v="3"/>
    <x v="12"/>
    <x v="323"/>
    <x v="0"/>
    <x v="1"/>
    <s v="Tesseramento"/>
    <x v="1"/>
    <x v="3"/>
    <x v="0"/>
    <m/>
  </r>
  <r>
    <n v="239578"/>
    <x v="0"/>
    <x v="0"/>
    <x v="1"/>
    <x v="1"/>
    <x v="7"/>
    <x v="297"/>
    <x v="0"/>
    <x v="1"/>
    <s v="Tesseramento"/>
    <x v="1"/>
    <x v="3"/>
    <x v="0"/>
    <m/>
  </r>
  <r>
    <n v="239577"/>
    <x v="1"/>
    <x v="0"/>
    <x v="1"/>
    <x v="2"/>
    <x v="12"/>
    <x v="323"/>
    <x v="0"/>
    <x v="0"/>
    <s v="Tesseramento"/>
    <x v="1"/>
    <x v="5"/>
    <x v="0"/>
    <m/>
  </r>
  <r>
    <n v="239582"/>
    <x v="0"/>
    <x v="1"/>
    <x v="1"/>
    <x v="1"/>
    <x v="7"/>
    <x v="297"/>
    <x v="0"/>
    <x v="0"/>
    <s v="Tesseramento"/>
    <x v="1"/>
    <x v="0"/>
    <x v="0"/>
    <m/>
  </r>
  <r>
    <n v="239581"/>
    <x v="0"/>
    <x v="1"/>
    <x v="1"/>
    <x v="1"/>
    <x v="7"/>
    <x v="297"/>
    <x v="0"/>
    <x v="1"/>
    <s v="Tesseramento"/>
    <x v="1"/>
    <x v="0"/>
    <x v="0"/>
    <m/>
  </r>
  <r>
    <n v="121831"/>
    <x v="0"/>
    <x v="0"/>
    <x v="2"/>
    <x v="0"/>
    <x v="7"/>
    <x v="241"/>
    <x v="0"/>
    <x v="0"/>
    <s v="Tesseramento"/>
    <x v="0"/>
    <x v="0"/>
    <x v="0"/>
    <m/>
  </r>
  <r>
    <n v="239580"/>
    <x v="0"/>
    <x v="0"/>
    <x v="1"/>
    <x v="1"/>
    <x v="7"/>
    <x v="297"/>
    <x v="0"/>
    <x v="0"/>
    <s v="Tesseramento"/>
    <x v="1"/>
    <x v="1"/>
    <x v="0"/>
    <m/>
  </r>
  <r>
    <n v="213467"/>
    <x v="0"/>
    <x v="0"/>
    <x v="0"/>
    <x v="0"/>
    <x v="2"/>
    <x v="157"/>
    <x v="0"/>
    <x v="0"/>
    <s v="Tesseramento"/>
    <x v="1"/>
    <x v="3"/>
    <x v="0"/>
    <m/>
  </r>
  <r>
    <n v="239597"/>
    <x v="1"/>
    <x v="0"/>
    <x v="1"/>
    <x v="2"/>
    <x v="12"/>
    <x v="27"/>
    <x v="0"/>
    <x v="1"/>
    <s v="Tesseramento"/>
    <x v="1"/>
    <x v="5"/>
    <x v="0"/>
    <m/>
  </r>
  <r>
    <n v="239596"/>
    <x v="1"/>
    <x v="0"/>
    <x v="1"/>
    <x v="2"/>
    <x v="12"/>
    <x v="27"/>
    <x v="0"/>
    <x v="1"/>
    <s v="Tesseramento"/>
    <x v="1"/>
    <x v="5"/>
    <x v="0"/>
    <m/>
  </r>
  <r>
    <n v="239598"/>
    <x v="1"/>
    <x v="0"/>
    <x v="1"/>
    <x v="2"/>
    <x v="12"/>
    <x v="27"/>
    <x v="0"/>
    <x v="0"/>
    <s v="Tesseramento"/>
    <x v="1"/>
    <x v="5"/>
    <x v="0"/>
    <m/>
  </r>
  <r>
    <n v="142005"/>
    <x v="0"/>
    <x v="0"/>
    <x v="0"/>
    <x v="1"/>
    <x v="0"/>
    <x v="96"/>
    <x v="0"/>
    <x v="0"/>
    <s v="Tesseramento"/>
    <x v="0"/>
    <x v="0"/>
    <x v="0"/>
    <m/>
  </r>
  <r>
    <n v="239700"/>
    <x v="0"/>
    <x v="1"/>
    <x v="1"/>
    <x v="2"/>
    <x v="11"/>
    <x v="126"/>
    <x v="0"/>
    <x v="0"/>
    <s v="Tesseramento"/>
    <x v="1"/>
    <x v="1"/>
    <x v="0"/>
    <m/>
  </r>
  <r>
    <n v="239586"/>
    <x v="0"/>
    <x v="0"/>
    <x v="1"/>
    <x v="1"/>
    <x v="11"/>
    <x v="189"/>
    <x v="0"/>
    <x v="0"/>
    <s v="Tesseramento"/>
    <x v="1"/>
    <x v="1"/>
    <x v="0"/>
    <m/>
  </r>
  <r>
    <n v="115042"/>
    <x v="0"/>
    <x v="1"/>
    <x v="0"/>
    <x v="0"/>
    <x v="1"/>
    <x v="319"/>
    <x v="0"/>
    <x v="0"/>
    <s v="Tesseramento"/>
    <x v="1"/>
    <x v="0"/>
    <x v="0"/>
    <m/>
  </r>
  <r>
    <n v="86967"/>
    <x v="0"/>
    <x v="1"/>
    <x v="0"/>
    <x v="0"/>
    <x v="1"/>
    <x v="319"/>
    <x v="0"/>
    <x v="0"/>
    <s v="Tesseramento"/>
    <x v="1"/>
    <x v="0"/>
    <x v="0"/>
    <m/>
  </r>
  <r>
    <n v="239606"/>
    <x v="0"/>
    <x v="0"/>
    <x v="1"/>
    <x v="2"/>
    <x v="11"/>
    <x v="371"/>
    <x v="0"/>
    <x v="0"/>
    <s v="Tesseramento"/>
    <x v="1"/>
    <x v="0"/>
    <x v="0"/>
    <m/>
  </r>
  <r>
    <n v="239639"/>
    <x v="0"/>
    <x v="0"/>
    <x v="1"/>
    <x v="2"/>
    <x v="2"/>
    <x v="55"/>
    <x v="0"/>
    <x v="0"/>
    <s v="Tesseramento"/>
    <x v="1"/>
    <x v="4"/>
    <x v="0"/>
    <m/>
  </r>
  <r>
    <n v="147830"/>
    <x v="0"/>
    <x v="0"/>
    <x v="0"/>
    <x v="0"/>
    <x v="1"/>
    <x v="193"/>
    <x v="0"/>
    <x v="1"/>
    <s v="Tesseramento"/>
    <x v="1"/>
    <x v="0"/>
    <x v="0"/>
    <m/>
  </r>
  <r>
    <n v="189881"/>
    <x v="0"/>
    <x v="1"/>
    <x v="0"/>
    <x v="3"/>
    <x v="10"/>
    <x v="273"/>
    <x v="0"/>
    <x v="0"/>
    <s v="Tesseramento"/>
    <x v="1"/>
    <x v="1"/>
    <x v="0"/>
    <m/>
  </r>
  <r>
    <n v="144993"/>
    <x v="0"/>
    <x v="0"/>
    <x v="2"/>
    <x v="1"/>
    <x v="2"/>
    <x v="139"/>
    <x v="0"/>
    <x v="1"/>
    <s v="Tesseramento"/>
    <x v="1"/>
    <x v="0"/>
    <x v="0"/>
    <m/>
  </r>
  <r>
    <n v="239629"/>
    <x v="0"/>
    <x v="1"/>
    <x v="1"/>
    <x v="2"/>
    <x v="7"/>
    <x v="168"/>
    <x v="0"/>
    <x v="1"/>
    <s v="Tesseramento"/>
    <x v="1"/>
    <x v="1"/>
    <x v="0"/>
    <m/>
  </r>
  <r>
    <n v="222946"/>
    <x v="0"/>
    <x v="1"/>
    <x v="0"/>
    <x v="2"/>
    <x v="7"/>
    <x v="74"/>
    <x v="0"/>
    <x v="0"/>
    <s v="Tesseramento"/>
    <x v="1"/>
    <x v="4"/>
    <x v="0"/>
    <m/>
  </r>
  <r>
    <n v="171088"/>
    <x v="0"/>
    <x v="1"/>
    <x v="0"/>
    <x v="1"/>
    <x v="7"/>
    <x v="168"/>
    <x v="0"/>
    <x v="0"/>
    <s v="Tesseramento"/>
    <x v="1"/>
    <x v="3"/>
    <x v="0"/>
    <m/>
  </r>
  <r>
    <n v="239630"/>
    <x v="0"/>
    <x v="0"/>
    <x v="1"/>
    <x v="1"/>
    <x v="1"/>
    <x v="108"/>
    <x v="0"/>
    <x v="0"/>
    <s v="Tesseramento"/>
    <x v="0"/>
    <x v="0"/>
    <x v="0"/>
    <m/>
  </r>
  <r>
    <n v="239620"/>
    <x v="1"/>
    <x v="0"/>
    <x v="1"/>
    <x v="2"/>
    <x v="13"/>
    <x v="369"/>
    <x v="0"/>
    <x v="0"/>
    <s v="Tesseramento"/>
    <x v="1"/>
    <x v="5"/>
    <x v="0"/>
    <m/>
  </r>
  <r>
    <n v="173378"/>
    <x v="0"/>
    <x v="1"/>
    <x v="2"/>
    <x v="1"/>
    <x v="7"/>
    <x v="168"/>
    <x v="0"/>
    <x v="0"/>
    <s v="Tesseramento"/>
    <x v="1"/>
    <x v="0"/>
    <x v="0"/>
    <m/>
  </r>
  <r>
    <n v="231679"/>
    <x v="1"/>
    <x v="0"/>
    <x v="0"/>
    <x v="3"/>
    <x v="13"/>
    <x v="369"/>
    <x v="0"/>
    <x v="1"/>
    <s v="Tesseramento"/>
    <x v="1"/>
    <x v="2"/>
    <x v="0"/>
    <m/>
  </r>
  <r>
    <n v="231682"/>
    <x v="1"/>
    <x v="0"/>
    <x v="0"/>
    <x v="3"/>
    <x v="13"/>
    <x v="369"/>
    <x v="0"/>
    <x v="1"/>
    <s v="Tesseramento"/>
    <x v="1"/>
    <x v="6"/>
    <x v="0"/>
    <m/>
  </r>
  <r>
    <n v="239631"/>
    <x v="0"/>
    <x v="0"/>
    <x v="1"/>
    <x v="1"/>
    <x v="1"/>
    <x v="108"/>
    <x v="0"/>
    <x v="0"/>
    <s v="Tesseramento"/>
    <x v="0"/>
    <x v="0"/>
    <x v="0"/>
    <m/>
  </r>
  <r>
    <n v="239628"/>
    <x v="1"/>
    <x v="0"/>
    <x v="1"/>
    <x v="1"/>
    <x v="7"/>
    <x v="168"/>
    <x v="0"/>
    <x v="0"/>
    <s v="Tesseramento"/>
    <x v="1"/>
    <x v="6"/>
    <x v="0"/>
    <m/>
  </r>
  <r>
    <n v="64239"/>
    <x v="0"/>
    <x v="0"/>
    <x v="0"/>
    <x v="0"/>
    <x v="7"/>
    <x v="168"/>
    <x v="0"/>
    <x v="0"/>
    <s v="Tesseramento"/>
    <x v="1"/>
    <x v="4"/>
    <x v="0"/>
    <m/>
  </r>
  <r>
    <n v="239633"/>
    <x v="0"/>
    <x v="1"/>
    <x v="1"/>
    <x v="2"/>
    <x v="4"/>
    <x v="124"/>
    <x v="0"/>
    <x v="0"/>
    <s v="Tesseramento"/>
    <x v="1"/>
    <x v="0"/>
    <x v="0"/>
    <m/>
  </r>
  <r>
    <n v="239870"/>
    <x v="0"/>
    <x v="1"/>
    <x v="1"/>
    <x v="0"/>
    <x v="3"/>
    <x v="252"/>
    <x v="0"/>
    <x v="0"/>
    <s v="Tesseramento"/>
    <x v="1"/>
    <x v="0"/>
    <x v="0"/>
    <m/>
  </r>
  <r>
    <n v="157284"/>
    <x v="0"/>
    <x v="1"/>
    <x v="0"/>
    <x v="1"/>
    <x v="7"/>
    <x v="231"/>
    <x v="0"/>
    <x v="1"/>
    <s v="Tesseramento"/>
    <x v="1"/>
    <x v="3"/>
    <x v="0"/>
    <m/>
  </r>
  <r>
    <n v="16918"/>
    <x v="0"/>
    <x v="0"/>
    <x v="0"/>
    <x v="1"/>
    <x v="7"/>
    <x v="231"/>
    <x v="0"/>
    <x v="1"/>
    <s v="Tesseramento"/>
    <x v="1"/>
    <x v="4"/>
    <x v="0"/>
    <m/>
  </r>
  <r>
    <n v="188445"/>
    <x v="0"/>
    <x v="1"/>
    <x v="0"/>
    <x v="0"/>
    <x v="14"/>
    <x v="129"/>
    <x v="0"/>
    <x v="0"/>
    <s v="Tesseramento"/>
    <x v="1"/>
    <x v="0"/>
    <x v="0"/>
    <m/>
  </r>
  <r>
    <n v="188446"/>
    <x v="0"/>
    <x v="1"/>
    <x v="0"/>
    <x v="1"/>
    <x v="14"/>
    <x v="129"/>
    <x v="0"/>
    <x v="0"/>
    <s v="Tesseramento"/>
    <x v="1"/>
    <x v="0"/>
    <x v="0"/>
    <m/>
  </r>
  <r>
    <n v="239595"/>
    <x v="1"/>
    <x v="1"/>
    <x v="1"/>
    <x v="2"/>
    <x v="12"/>
    <x v="27"/>
    <x v="0"/>
    <x v="1"/>
    <s v="Tesseramento"/>
    <x v="1"/>
    <x v="5"/>
    <x v="0"/>
    <m/>
  </r>
  <r>
    <n v="3705"/>
    <x v="0"/>
    <x v="0"/>
    <x v="0"/>
    <x v="0"/>
    <x v="7"/>
    <x v="11"/>
    <x v="0"/>
    <x v="0"/>
    <s v="Tesseramento"/>
    <x v="1"/>
    <x v="4"/>
    <x v="0"/>
    <m/>
  </r>
  <r>
    <n v="239602"/>
    <x v="0"/>
    <x v="1"/>
    <x v="1"/>
    <x v="1"/>
    <x v="4"/>
    <x v="400"/>
    <x v="0"/>
    <x v="0"/>
    <s v="Tesseramento"/>
    <x v="0"/>
    <x v="0"/>
    <x v="0"/>
    <m/>
  </r>
  <r>
    <n v="34319"/>
    <x v="0"/>
    <x v="0"/>
    <x v="0"/>
    <x v="0"/>
    <x v="7"/>
    <x v="35"/>
    <x v="0"/>
    <x v="0"/>
    <s v="Tesseramento"/>
    <x v="1"/>
    <x v="3"/>
    <x v="0"/>
    <m/>
  </r>
  <r>
    <n v="113083"/>
    <x v="0"/>
    <x v="0"/>
    <x v="0"/>
    <x v="0"/>
    <x v="12"/>
    <x v="269"/>
    <x v="0"/>
    <x v="0"/>
    <s v="Tesseramento"/>
    <x v="1"/>
    <x v="0"/>
    <x v="0"/>
    <m/>
  </r>
  <r>
    <n v="230133"/>
    <x v="0"/>
    <x v="0"/>
    <x v="0"/>
    <x v="1"/>
    <x v="7"/>
    <x v="241"/>
    <x v="0"/>
    <x v="0"/>
    <s v="Tesseramento"/>
    <x v="0"/>
    <x v="1"/>
    <x v="0"/>
    <m/>
  </r>
  <r>
    <n v="172307"/>
    <x v="0"/>
    <x v="1"/>
    <x v="2"/>
    <x v="1"/>
    <x v="15"/>
    <x v="57"/>
    <x v="0"/>
    <x v="0"/>
    <s v="Tesseramento"/>
    <x v="1"/>
    <x v="0"/>
    <x v="0"/>
    <m/>
  </r>
  <r>
    <n v="239604"/>
    <x v="1"/>
    <x v="0"/>
    <x v="1"/>
    <x v="1"/>
    <x v="5"/>
    <x v="38"/>
    <x v="0"/>
    <x v="0"/>
    <s v="Tesseramento"/>
    <x v="1"/>
    <x v="5"/>
    <x v="0"/>
    <m/>
  </r>
  <r>
    <n v="200130"/>
    <x v="0"/>
    <x v="0"/>
    <x v="0"/>
    <x v="0"/>
    <x v="2"/>
    <x v="286"/>
    <x v="0"/>
    <x v="0"/>
    <s v="Tesseramento"/>
    <x v="1"/>
    <x v="0"/>
    <x v="0"/>
    <m/>
  </r>
  <r>
    <n v="239605"/>
    <x v="0"/>
    <x v="1"/>
    <x v="1"/>
    <x v="1"/>
    <x v="4"/>
    <x v="400"/>
    <x v="0"/>
    <x v="1"/>
    <s v="Tesseramento"/>
    <x v="0"/>
    <x v="3"/>
    <x v="0"/>
    <m/>
  </r>
  <r>
    <n v="169995"/>
    <x v="0"/>
    <x v="0"/>
    <x v="2"/>
    <x v="1"/>
    <x v="11"/>
    <x v="142"/>
    <x v="0"/>
    <x v="0"/>
    <s v="Tesseramento"/>
    <x v="1"/>
    <x v="3"/>
    <x v="0"/>
    <m/>
  </r>
  <r>
    <n v="239785"/>
    <x v="0"/>
    <x v="0"/>
    <x v="1"/>
    <x v="2"/>
    <x v="4"/>
    <x v="119"/>
    <x v="0"/>
    <x v="0"/>
    <s v="Tesseramento"/>
    <x v="1"/>
    <x v="3"/>
    <x v="0"/>
    <m/>
  </r>
  <r>
    <n v="86506"/>
    <x v="0"/>
    <x v="0"/>
    <x v="2"/>
    <x v="0"/>
    <x v="11"/>
    <x v="142"/>
    <x v="0"/>
    <x v="1"/>
    <s v="Tesseramento"/>
    <x v="1"/>
    <x v="3"/>
    <x v="0"/>
    <m/>
  </r>
  <r>
    <n v="239622"/>
    <x v="0"/>
    <x v="0"/>
    <x v="1"/>
    <x v="1"/>
    <x v="15"/>
    <x v="362"/>
    <x v="0"/>
    <x v="0"/>
    <s v="Tesseramento"/>
    <x v="0"/>
    <x v="1"/>
    <x v="0"/>
    <m/>
  </r>
  <r>
    <n v="142272"/>
    <x v="0"/>
    <x v="0"/>
    <x v="0"/>
    <x v="0"/>
    <x v="2"/>
    <x v="36"/>
    <x v="0"/>
    <x v="0"/>
    <s v="Tesseramento"/>
    <x v="1"/>
    <x v="0"/>
    <x v="0"/>
    <m/>
  </r>
  <r>
    <n v="172996"/>
    <x v="0"/>
    <x v="0"/>
    <x v="0"/>
    <x v="0"/>
    <x v="2"/>
    <x v="36"/>
    <x v="0"/>
    <x v="0"/>
    <s v="Tesseramento"/>
    <x v="1"/>
    <x v="0"/>
    <x v="0"/>
    <m/>
  </r>
  <r>
    <n v="185576"/>
    <x v="0"/>
    <x v="0"/>
    <x v="0"/>
    <x v="0"/>
    <x v="4"/>
    <x v="124"/>
    <x v="0"/>
    <x v="0"/>
    <s v="Tesseramento"/>
    <x v="1"/>
    <x v="0"/>
    <x v="0"/>
    <m/>
  </r>
  <r>
    <n v="239680"/>
    <x v="0"/>
    <x v="1"/>
    <x v="1"/>
    <x v="3"/>
    <x v="10"/>
    <x v="315"/>
    <x v="0"/>
    <x v="1"/>
    <s v="Tesseramento"/>
    <x v="1"/>
    <x v="0"/>
    <x v="0"/>
    <m/>
  </r>
  <r>
    <n v="239679"/>
    <x v="0"/>
    <x v="1"/>
    <x v="1"/>
    <x v="3"/>
    <x v="10"/>
    <x v="315"/>
    <x v="0"/>
    <x v="0"/>
    <s v="Tesseramento"/>
    <x v="1"/>
    <x v="0"/>
    <x v="0"/>
    <m/>
  </r>
  <r>
    <n v="18686"/>
    <x v="0"/>
    <x v="0"/>
    <x v="2"/>
    <x v="4"/>
    <x v="4"/>
    <x v="125"/>
    <x v="0"/>
    <x v="0"/>
    <s v="Tesseramento"/>
    <x v="1"/>
    <x v="3"/>
    <x v="0"/>
    <m/>
  </r>
  <r>
    <n v="239623"/>
    <x v="0"/>
    <x v="1"/>
    <x v="1"/>
    <x v="0"/>
    <x v="2"/>
    <x v="286"/>
    <x v="0"/>
    <x v="0"/>
    <s v="Tesseramento"/>
    <x v="1"/>
    <x v="1"/>
    <x v="0"/>
    <m/>
  </r>
  <r>
    <n v="209033"/>
    <x v="0"/>
    <x v="1"/>
    <x v="2"/>
    <x v="1"/>
    <x v="7"/>
    <x v="301"/>
    <x v="0"/>
    <x v="1"/>
    <s v="Tesseramento"/>
    <x v="1"/>
    <x v="4"/>
    <x v="0"/>
    <m/>
  </r>
  <r>
    <n v="231545"/>
    <x v="0"/>
    <x v="1"/>
    <x v="0"/>
    <x v="1"/>
    <x v="7"/>
    <x v="301"/>
    <x v="0"/>
    <x v="0"/>
    <s v="Tesseramento"/>
    <x v="1"/>
    <x v="0"/>
    <x v="0"/>
    <m/>
  </r>
  <r>
    <n v="231541"/>
    <x v="0"/>
    <x v="1"/>
    <x v="0"/>
    <x v="1"/>
    <x v="7"/>
    <x v="301"/>
    <x v="0"/>
    <x v="1"/>
    <s v="Tesseramento"/>
    <x v="1"/>
    <x v="3"/>
    <x v="0"/>
    <m/>
  </r>
  <r>
    <n v="119919"/>
    <x v="0"/>
    <x v="0"/>
    <x v="0"/>
    <x v="0"/>
    <x v="7"/>
    <x v="301"/>
    <x v="0"/>
    <x v="0"/>
    <s v="Tesseramento"/>
    <x v="1"/>
    <x v="1"/>
    <x v="0"/>
    <m/>
  </r>
  <r>
    <n v="239649"/>
    <x v="0"/>
    <x v="1"/>
    <x v="1"/>
    <x v="2"/>
    <x v="7"/>
    <x v="33"/>
    <x v="0"/>
    <x v="0"/>
    <s v="Tesseramento"/>
    <x v="1"/>
    <x v="0"/>
    <x v="0"/>
    <m/>
  </r>
  <r>
    <n v="239695"/>
    <x v="0"/>
    <x v="1"/>
    <x v="1"/>
    <x v="3"/>
    <x v="10"/>
    <x v="294"/>
    <x v="0"/>
    <x v="1"/>
    <s v="Tesseramento"/>
    <x v="1"/>
    <x v="0"/>
    <x v="0"/>
    <m/>
  </r>
  <r>
    <n v="239610"/>
    <x v="0"/>
    <x v="0"/>
    <x v="1"/>
    <x v="1"/>
    <x v="8"/>
    <x v="92"/>
    <x v="0"/>
    <x v="0"/>
    <s v="Tesseramento"/>
    <x v="1"/>
    <x v="1"/>
    <x v="0"/>
    <m/>
  </r>
  <r>
    <n v="239696"/>
    <x v="0"/>
    <x v="1"/>
    <x v="1"/>
    <x v="3"/>
    <x v="10"/>
    <x v="294"/>
    <x v="0"/>
    <x v="0"/>
    <s v="Tesseramento"/>
    <x v="1"/>
    <x v="0"/>
    <x v="0"/>
    <m/>
  </r>
  <r>
    <n v="43869"/>
    <x v="0"/>
    <x v="0"/>
    <x v="0"/>
    <x v="0"/>
    <x v="9"/>
    <x v="117"/>
    <x v="0"/>
    <x v="0"/>
    <s v="Tesseramento"/>
    <x v="1"/>
    <x v="0"/>
    <x v="0"/>
    <m/>
  </r>
  <r>
    <n v="232357"/>
    <x v="0"/>
    <x v="0"/>
    <x v="0"/>
    <x v="3"/>
    <x v="11"/>
    <x v="49"/>
    <x v="0"/>
    <x v="0"/>
    <s v="Tesseramento"/>
    <x v="1"/>
    <x v="0"/>
    <x v="0"/>
    <m/>
  </r>
  <r>
    <n v="239905"/>
    <x v="1"/>
    <x v="0"/>
    <x v="1"/>
    <x v="1"/>
    <x v="11"/>
    <x v="49"/>
    <x v="0"/>
    <x v="0"/>
    <s v="Tesseramento"/>
    <x v="1"/>
    <x v="5"/>
    <x v="0"/>
    <m/>
  </r>
  <r>
    <n v="239906"/>
    <x v="1"/>
    <x v="0"/>
    <x v="1"/>
    <x v="1"/>
    <x v="11"/>
    <x v="49"/>
    <x v="0"/>
    <x v="0"/>
    <s v="Tesseramento"/>
    <x v="1"/>
    <x v="5"/>
    <x v="0"/>
    <m/>
  </r>
  <r>
    <n v="47953"/>
    <x v="0"/>
    <x v="0"/>
    <x v="2"/>
    <x v="4"/>
    <x v="8"/>
    <x v="112"/>
    <x v="0"/>
    <x v="0"/>
    <s v="Tesseramento"/>
    <x v="1"/>
    <x v="0"/>
    <x v="0"/>
    <m/>
  </r>
  <r>
    <n v="124317"/>
    <x v="1"/>
    <x v="0"/>
    <x v="2"/>
    <x v="0"/>
    <x v="12"/>
    <x v="114"/>
    <x v="0"/>
    <x v="0"/>
    <s v="Tesseramento"/>
    <x v="1"/>
    <x v="2"/>
    <x v="0"/>
    <m/>
  </r>
  <r>
    <n v="239672"/>
    <x v="0"/>
    <x v="1"/>
    <x v="1"/>
    <x v="1"/>
    <x v="4"/>
    <x v="80"/>
    <x v="0"/>
    <x v="0"/>
    <s v="Tesseramento"/>
    <x v="1"/>
    <x v="0"/>
    <x v="0"/>
    <m/>
  </r>
  <r>
    <n v="239670"/>
    <x v="0"/>
    <x v="1"/>
    <x v="1"/>
    <x v="1"/>
    <x v="4"/>
    <x v="80"/>
    <x v="0"/>
    <x v="0"/>
    <s v="Tesseramento"/>
    <x v="1"/>
    <x v="0"/>
    <x v="0"/>
    <m/>
  </r>
  <r>
    <n v="239702"/>
    <x v="0"/>
    <x v="1"/>
    <x v="1"/>
    <x v="2"/>
    <x v="10"/>
    <x v="194"/>
    <x v="0"/>
    <x v="0"/>
    <s v="Tesseramento"/>
    <x v="1"/>
    <x v="0"/>
    <x v="0"/>
    <m/>
  </r>
  <r>
    <n v="22499"/>
    <x v="0"/>
    <x v="0"/>
    <x v="2"/>
    <x v="0"/>
    <x v="1"/>
    <x v="28"/>
    <x v="0"/>
    <x v="0"/>
    <s v="Tesseramento"/>
    <x v="1"/>
    <x v="3"/>
    <x v="0"/>
    <m/>
  </r>
  <r>
    <n v="239608"/>
    <x v="0"/>
    <x v="1"/>
    <x v="1"/>
    <x v="1"/>
    <x v="4"/>
    <x v="400"/>
    <x v="0"/>
    <x v="0"/>
    <s v="Tesseramento"/>
    <x v="0"/>
    <x v="0"/>
    <x v="0"/>
    <m/>
  </r>
  <r>
    <n v="240597"/>
    <x v="0"/>
    <x v="0"/>
    <x v="1"/>
    <x v="0"/>
    <x v="1"/>
    <x v="178"/>
    <x v="0"/>
    <x v="0"/>
    <s v="Tesseramento"/>
    <x v="0"/>
    <x v="0"/>
    <x v="0"/>
    <m/>
  </r>
  <r>
    <n v="136871"/>
    <x v="0"/>
    <x v="0"/>
    <x v="0"/>
    <x v="0"/>
    <x v="12"/>
    <x v="106"/>
    <x v="0"/>
    <x v="0"/>
    <s v="Tesseramento"/>
    <x v="1"/>
    <x v="0"/>
    <x v="0"/>
    <m/>
  </r>
  <r>
    <n v="205452"/>
    <x v="1"/>
    <x v="0"/>
    <x v="2"/>
    <x v="2"/>
    <x v="12"/>
    <x v="106"/>
    <x v="0"/>
    <x v="1"/>
    <s v="Tesseramento"/>
    <x v="1"/>
    <x v="7"/>
    <x v="0"/>
    <m/>
  </r>
  <r>
    <n v="136872"/>
    <x v="0"/>
    <x v="0"/>
    <x v="2"/>
    <x v="2"/>
    <x v="12"/>
    <x v="106"/>
    <x v="0"/>
    <x v="1"/>
    <s v="Tesseramento"/>
    <x v="1"/>
    <x v="1"/>
    <x v="0"/>
    <m/>
  </r>
  <r>
    <n v="239644"/>
    <x v="0"/>
    <x v="0"/>
    <x v="1"/>
    <x v="1"/>
    <x v="2"/>
    <x v="207"/>
    <x v="0"/>
    <x v="0"/>
    <s v="Tesseramento"/>
    <x v="1"/>
    <x v="0"/>
    <x v="0"/>
    <m/>
  </r>
  <r>
    <n v="189317"/>
    <x v="0"/>
    <x v="0"/>
    <x v="0"/>
    <x v="0"/>
    <x v="8"/>
    <x v="112"/>
    <x v="0"/>
    <x v="0"/>
    <s v="Tesseramento"/>
    <x v="1"/>
    <x v="0"/>
    <x v="0"/>
    <m/>
  </r>
  <r>
    <n v="239656"/>
    <x v="0"/>
    <x v="1"/>
    <x v="1"/>
    <x v="1"/>
    <x v="7"/>
    <x v="395"/>
    <x v="0"/>
    <x v="0"/>
    <s v="Tesseramento"/>
    <x v="0"/>
    <x v="0"/>
    <x v="0"/>
    <m/>
  </r>
  <r>
    <n v="239914"/>
    <x v="0"/>
    <x v="1"/>
    <x v="1"/>
    <x v="2"/>
    <x v="11"/>
    <x v="339"/>
    <x v="0"/>
    <x v="1"/>
    <s v="Tesseramento"/>
    <x v="1"/>
    <x v="3"/>
    <x v="0"/>
    <m/>
  </r>
  <r>
    <n v="136981"/>
    <x v="0"/>
    <x v="0"/>
    <x v="2"/>
    <x v="1"/>
    <x v="4"/>
    <x v="151"/>
    <x v="0"/>
    <x v="1"/>
    <s v="Tesseramento"/>
    <x v="1"/>
    <x v="1"/>
    <x v="0"/>
    <m/>
  </r>
  <r>
    <n v="208522"/>
    <x v="0"/>
    <x v="1"/>
    <x v="2"/>
    <x v="0"/>
    <x v="4"/>
    <x v="151"/>
    <x v="0"/>
    <x v="0"/>
    <s v="Tesseramento"/>
    <x v="1"/>
    <x v="0"/>
    <x v="0"/>
    <m/>
  </r>
  <r>
    <n v="128285"/>
    <x v="0"/>
    <x v="1"/>
    <x v="2"/>
    <x v="4"/>
    <x v="0"/>
    <x v="100"/>
    <x v="0"/>
    <x v="0"/>
    <s v="Tesseramento"/>
    <x v="0"/>
    <x v="1"/>
    <x v="0"/>
    <m/>
  </r>
  <r>
    <n v="44558"/>
    <x v="0"/>
    <x v="0"/>
    <x v="0"/>
    <x v="0"/>
    <x v="0"/>
    <x v="100"/>
    <x v="0"/>
    <x v="0"/>
    <s v="Tesseramento"/>
    <x v="0"/>
    <x v="3"/>
    <x v="0"/>
    <m/>
  </r>
  <r>
    <n v="137644"/>
    <x v="0"/>
    <x v="0"/>
    <x v="2"/>
    <x v="0"/>
    <x v="0"/>
    <x v="100"/>
    <x v="0"/>
    <x v="0"/>
    <s v="Tesseramento"/>
    <x v="0"/>
    <x v="3"/>
    <x v="0"/>
    <m/>
  </r>
  <r>
    <n v="113106"/>
    <x v="0"/>
    <x v="0"/>
    <x v="0"/>
    <x v="0"/>
    <x v="0"/>
    <x v="100"/>
    <x v="0"/>
    <x v="0"/>
    <s v="Tesseramento"/>
    <x v="0"/>
    <x v="1"/>
    <x v="0"/>
    <m/>
  </r>
  <r>
    <n v="31419"/>
    <x v="0"/>
    <x v="0"/>
    <x v="0"/>
    <x v="0"/>
    <x v="0"/>
    <x v="100"/>
    <x v="0"/>
    <x v="0"/>
    <s v="Tesseramento"/>
    <x v="0"/>
    <x v="4"/>
    <x v="0"/>
    <m/>
  </r>
  <r>
    <n v="177240"/>
    <x v="0"/>
    <x v="0"/>
    <x v="0"/>
    <x v="0"/>
    <x v="8"/>
    <x v="62"/>
    <x v="0"/>
    <x v="0"/>
    <s v="Tesseramento"/>
    <x v="1"/>
    <x v="0"/>
    <x v="0"/>
    <m/>
  </r>
  <r>
    <n v="173802"/>
    <x v="0"/>
    <x v="0"/>
    <x v="0"/>
    <x v="0"/>
    <x v="7"/>
    <x v="384"/>
    <x v="0"/>
    <x v="0"/>
    <s v="Tesseramento"/>
    <x v="1"/>
    <x v="1"/>
    <x v="0"/>
    <m/>
  </r>
  <r>
    <n v="117304"/>
    <x v="0"/>
    <x v="0"/>
    <x v="0"/>
    <x v="0"/>
    <x v="8"/>
    <x v="31"/>
    <x v="0"/>
    <x v="0"/>
    <s v="Tesseramento"/>
    <x v="1"/>
    <x v="0"/>
    <x v="0"/>
    <m/>
  </r>
  <r>
    <n v="239619"/>
    <x v="0"/>
    <x v="0"/>
    <x v="1"/>
    <x v="1"/>
    <x v="8"/>
    <x v="31"/>
    <x v="0"/>
    <x v="1"/>
    <s v="Tesseramento"/>
    <x v="1"/>
    <x v="3"/>
    <x v="0"/>
    <m/>
  </r>
  <r>
    <n v="174684"/>
    <x v="0"/>
    <x v="0"/>
    <x v="0"/>
    <x v="0"/>
    <x v="4"/>
    <x v="250"/>
    <x v="0"/>
    <x v="0"/>
    <s v="Tesseramento"/>
    <x v="1"/>
    <x v="0"/>
    <x v="0"/>
    <m/>
  </r>
  <r>
    <n v="239692"/>
    <x v="0"/>
    <x v="1"/>
    <x v="1"/>
    <x v="1"/>
    <x v="10"/>
    <x v="294"/>
    <x v="0"/>
    <x v="0"/>
    <s v="Tesseramento"/>
    <x v="1"/>
    <x v="0"/>
    <x v="0"/>
    <m/>
  </r>
  <r>
    <n v="239697"/>
    <x v="0"/>
    <x v="1"/>
    <x v="1"/>
    <x v="1"/>
    <x v="10"/>
    <x v="294"/>
    <x v="0"/>
    <x v="0"/>
    <s v="Tesseramento"/>
    <x v="1"/>
    <x v="0"/>
    <x v="0"/>
    <m/>
  </r>
  <r>
    <n v="21746"/>
    <x v="0"/>
    <x v="0"/>
    <x v="0"/>
    <x v="0"/>
    <x v="4"/>
    <x v="40"/>
    <x v="0"/>
    <x v="0"/>
    <s v="Tesseramento"/>
    <x v="1"/>
    <x v="3"/>
    <x v="0"/>
    <m/>
  </r>
  <r>
    <n v="239699"/>
    <x v="0"/>
    <x v="0"/>
    <x v="1"/>
    <x v="1"/>
    <x v="11"/>
    <x v="126"/>
    <x v="0"/>
    <x v="0"/>
    <s v="Tesseramento"/>
    <x v="1"/>
    <x v="0"/>
    <x v="0"/>
    <m/>
  </r>
  <r>
    <n v="209978"/>
    <x v="1"/>
    <x v="0"/>
    <x v="0"/>
    <x v="0"/>
    <x v="10"/>
    <x v="391"/>
    <x v="0"/>
    <x v="0"/>
    <s v="Tesseramento"/>
    <x v="1"/>
    <x v="6"/>
    <x v="0"/>
    <m/>
  </r>
  <r>
    <n v="212839"/>
    <x v="0"/>
    <x v="0"/>
    <x v="0"/>
    <x v="0"/>
    <x v="1"/>
    <x v="108"/>
    <x v="0"/>
    <x v="0"/>
    <s v="Tesseramento"/>
    <x v="0"/>
    <x v="0"/>
    <x v="0"/>
    <m/>
  </r>
  <r>
    <n v="85579"/>
    <x v="0"/>
    <x v="0"/>
    <x v="0"/>
    <x v="0"/>
    <x v="11"/>
    <x v="152"/>
    <x v="0"/>
    <x v="0"/>
    <s v="Tesseramento"/>
    <x v="1"/>
    <x v="3"/>
    <x v="0"/>
    <m/>
  </r>
  <r>
    <n v="220196"/>
    <x v="0"/>
    <x v="0"/>
    <x v="0"/>
    <x v="1"/>
    <x v="11"/>
    <x v="152"/>
    <x v="0"/>
    <x v="0"/>
    <s v="Tesseramento"/>
    <x v="1"/>
    <x v="0"/>
    <x v="0"/>
    <m/>
  </r>
  <r>
    <n v="239762"/>
    <x v="0"/>
    <x v="0"/>
    <x v="1"/>
    <x v="1"/>
    <x v="11"/>
    <x v="152"/>
    <x v="0"/>
    <x v="0"/>
    <s v="Tesseramento"/>
    <x v="1"/>
    <x v="4"/>
    <x v="0"/>
    <m/>
  </r>
  <r>
    <n v="239763"/>
    <x v="1"/>
    <x v="0"/>
    <x v="1"/>
    <x v="2"/>
    <x v="11"/>
    <x v="152"/>
    <x v="0"/>
    <x v="1"/>
    <s v="Tesseramento"/>
    <x v="1"/>
    <x v="5"/>
    <x v="0"/>
    <m/>
  </r>
  <r>
    <n v="189566"/>
    <x v="0"/>
    <x v="1"/>
    <x v="0"/>
    <x v="1"/>
    <x v="11"/>
    <x v="152"/>
    <x v="0"/>
    <x v="1"/>
    <s v="Tesseramento"/>
    <x v="1"/>
    <x v="0"/>
    <x v="0"/>
    <m/>
  </r>
  <r>
    <n v="116058"/>
    <x v="0"/>
    <x v="1"/>
    <x v="0"/>
    <x v="1"/>
    <x v="11"/>
    <x v="152"/>
    <x v="0"/>
    <x v="0"/>
    <s v="Tesseramento"/>
    <x v="1"/>
    <x v="0"/>
    <x v="0"/>
    <m/>
  </r>
  <r>
    <n v="239621"/>
    <x v="1"/>
    <x v="0"/>
    <x v="1"/>
    <x v="2"/>
    <x v="13"/>
    <x v="369"/>
    <x v="0"/>
    <x v="0"/>
    <s v="Tesseramento"/>
    <x v="1"/>
    <x v="5"/>
    <x v="0"/>
    <m/>
  </r>
  <r>
    <n v="239609"/>
    <x v="0"/>
    <x v="1"/>
    <x v="1"/>
    <x v="2"/>
    <x v="4"/>
    <x v="149"/>
    <x v="0"/>
    <x v="1"/>
    <s v="Tesseramento"/>
    <x v="1"/>
    <x v="0"/>
    <x v="0"/>
    <m/>
  </r>
  <r>
    <n v="86248"/>
    <x v="0"/>
    <x v="0"/>
    <x v="2"/>
    <x v="4"/>
    <x v="4"/>
    <x v="303"/>
    <x v="0"/>
    <x v="1"/>
    <s v="Tesseramento"/>
    <x v="1"/>
    <x v="3"/>
    <x v="0"/>
    <m/>
  </r>
  <r>
    <n v="211547"/>
    <x v="0"/>
    <x v="0"/>
    <x v="0"/>
    <x v="2"/>
    <x v="7"/>
    <x v="223"/>
    <x v="0"/>
    <x v="0"/>
    <s v="Tesseramento"/>
    <x v="2"/>
    <x v="4"/>
    <x v="0"/>
    <m/>
  </r>
  <r>
    <n v="222538"/>
    <x v="0"/>
    <x v="0"/>
    <x v="0"/>
    <x v="0"/>
    <x v="7"/>
    <x v="223"/>
    <x v="0"/>
    <x v="0"/>
    <s v="Tesseramento"/>
    <x v="2"/>
    <x v="0"/>
    <x v="0"/>
    <m/>
  </r>
  <r>
    <n v="53491"/>
    <x v="0"/>
    <x v="1"/>
    <x v="0"/>
    <x v="4"/>
    <x v="7"/>
    <x v="45"/>
    <x v="0"/>
    <x v="0"/>
    <s v="Tesseramento"/>
    <x v="1"/>
    <x v="1"/>
    <x v="0"/>
    <m/>
  </r>
  <r>
    <n v="212653"/>
    <x v="0"/>
    <x v="0"/>
    <x v="0"/>
    <x v="1"/>
    <x v="11"/>
    <x v="142"/>
    <x v="0"/>
    <x v="0"/>
    <s v="Tesseramento"/>
    <x v="1"/>
    <x v="0"/>
    <x v="0"/>
    <m/>
  </r>
  <r>
    <n v="212651"/>
    <x v="0"/>
    <x v="0"/>
    <x v="0"/>
    <x v="1"/>
    <x v="11"/>
    <x v="142"/>
    <x v="0"/>
    <x v="1"/>
    <s v="Tesseramento"/>
    <x v="1"/>
    <x v="0"/>
    <x v="0"/>
    <m/>
  </r>
  <r>
    <n v="119732"/>
    <x v="0"/>
    <x v="0"/>
    <x v="0"/>
    <x v="0"/>
    <x v="18"/>
    <x v="264"/>
    <x v="0"/>
    <x v="1"/>
    <s v="Tesseramento"/>
    <x v="0"/>
    <x v="4"/>
    <x v="0"/>
    <m/>
  </r>
  <r>
    <n v="239826"/>
    <x v="0"/>
    <x v="1"/>
    <x v="1"/>
    <x v="1"/>
    <x v="7"/>
    <x v="45"/>
    <x v="0"/>
    <x v="0"/>
    <s v="Tesseramento"/>
    <x v="1"/>
    <x v="0"/>
    <x v="0"/>
    <m/>
  </r>
  <r>
    <n v="239827"/>
    <x v="1"/>
    <x v="1"/>
    <x v="1"/>
    <x v="2"/>
    <x v="7"/>
    <x v="45"/>
    <x v="0"/>
    <x v="0"/>
    <s v="Tesseramento"/>
    <x v="1"/>
    <x v="5"/>
    <x v="0"/>
    <m/>
  </r>
  <r>
    <n v="167480"/>
    <x v="0"/>
    <x v="0"/>
    <x v="0"/>
    <x v="0"/>
    <x v="7"/>
    <x v="74"/>
    <x v="0"/>
    <x v="0"/>
    <s v="Tesseramento"/>
    <x v="1"/>
    <x v="0"/>
    <x v="0"/>
    <m/>
  </r>
  <r>
    <n v="239768"/>
    <x v="0"/>
    <x v="0"/>
    <x v="1"/>
    <x v="2"/>
    <x v="10"/>
    <x v="63"/>
    <x v="0"/>
    <x v="0"/>
    <s v="Tesseramento"/>
    <x v="0"/>
    <x v="1"/>
    <x v="0"/>
    <m/>
  </r>
  <r>
    <n v="240068"/>
    <x v="0"/>
    <x v="1"/>
    <x v="1"/>
    <x v="3"/>
    <x v="12"/>
    <x v="323"/>
    <x v="0"/>
    <x v="1"/>
    <s v="Tesseramento"/>
    <x v="1"/>
    <x v="0"/>
    <x v="0"/>
    <m/>
  </r>
  <r>
    <n v="240071"/>
    <x v="1"/>
    <x v="0"/>
    <x v="1"/>
    <x v="2"/>
    <x v="12"/>
    <x v="323"/>
    <x v="0"/>
    <x v="0"/>
    <s v="Tesseramento"/>
    <x v="1"/>
    <x v="5"/>
    <x v="0"/>
    <m/>
  </r>
  <r>
    <n v="108551"/>
    <x v="0"/>
    <x v="0"/>
    <x v="0"/>
    <x v="0"/>
    <x v="9"/>
    <x v="117"/>
    <x v="0"/>
    <x v="1"/>
    <s v="Tesseramento"/>
    <x v="1"/>
    <x v="0"/>
    <x v="0"/>
    <m/>
  </r>
  <r>
    <n v="240072"/>
    <x v="1"/>
    <x v="0"/>
    <x v="1"/>
    <x v="2"/>
    <x v="12"/>
    <x v="323"/>
    <x v="0"/>
    <x v="0"/>
    <s v="Tesseramento"/>
    <x v="1"/>
    <x v="5"/>
    <x v="0"/>
    <m/>
  </r>
  <r>
    <n v="240070"/>
    <x v="1"/>
    <x v="0"/>
    <x v="1"/>
    <x v="2"/>
    <x v="12"/>
    <x v="323"/>
    <x v="0"/>
    <x v="1"/>
    <s v="Tesseramento"/>
    <x v="1"/>
    <x v="5"/>
    <x v="0"/>
    <m/>
  </r>
  <r>
    <n v="239704"/>
    <x v="0"/>
    <x v="1"/>
    <x v="1"/>
    <x v="3"/>
    <x v="2"/>
    <x v="224"/>
    <x v="0"/>
    <x v="1"/>
    <s v="Tesseramento"/>
    <x v="1"/>
    <x v="3"/>
    <x v="0"/>
    <m/>
  </r>
  <r>
    <n v="42486"/>
    <x v="0"/>
    <x v="0"/>
    <x v="0"/>
    <x v="0"/>
    <x v="4"/>
    <x v="197"/>
    <x v="0"/>
    <x v="0"/>
    <s v="Tesseramento"/>
    <x v="1"/>
    <x v="0"/>
    <x v="0"/>
    <m/>
  </r>
  <r>
    <n v="129133"/>
    <x v="0"/>
    <x v="0"/>
    <x v="0"/>
    <x v="0"/>
    <x v="4"/>
    <x v="197"/>
    <x v="0"/>
    <x v="1"/>
    <s v="Tesseramento"/>
    <x v="1"/>
    <x v="3"/>
    <x v="0"/>
    <m/>
  </r>
  <r>
    <n v="239741"/>
    <x v="0"/>
    <x v="0"/>
    <x v="1"/>
    <x v="3"/>
    <x v="1"/>
    <x v="405"/>
    <x v="0"/>
    <x v="0"/>
    <s v="Tesseramento"/>
    <x v="0"/>
    <x v="1"/>
    <x v="0"/>
    <m/>
  </r>
  <r>
    <n v="239889"/>
    <x v="1"/>
    <x v="1"/>
    <x v="1"/>
    <x v="2"/>
    <x v="12"/>
    <x v="245"/>
    <x v="0"/>
    <x v="0"/>
    <s v="Tesseramento"/>
    <x v="1"/>
    <x v="5"/>
    <x v="0"/>
    <m/>
  </r>
  <r>
    <n v="109891"/>
    <x v="0"/>
    <x v="0"/>
    <x v="0"/>
    <x v="0"/>
    <x v="11"/>
    <x v="130"/>
    <x v="0"/>
    <x v="0"/>
    <s v="Tesseramento"/>
    <x v="1"/>
    <x v="0"/>
    <x v="0"/>
    <m/>
  </r>
  <r>
    <n v="77923"/>
    <x v="0"/>
    <x v="0"/>
    <x v="0"/>
    <x v="0"/>
    <x v="10"/>
    <x v="93"/>
    <x v="0"/>
    <x v="0"/>
    <s v="Tesseramento"/>
    <x v="0"/>
    <x v="0"/>
    <x v="0"/>
    <m/>
  </r>
  <r>
    <n v="239684"/>
    <x v="0"/>
    <x v="0"/>
    <x v="1"/>
    <x v="1"/>
    <x v="10"/>
    <x v="93"/>
    <x v="0"/>
    <x v="0"/>
    <s v="Tesseramento"/>
    <x v="0"/>
    <x v="4"/>
    <x v="0"/>
    <m/>
  </r>
  <r>
    <n v="239681"/>
    <x v="0"/>
    <x v="0"/>
    <x v="1"/>
    <x v="1"/>
    <x v="10"/>
    <x v="93"/>
    <x v="0"/>
    <x v="1"/>
    <s v="Tesseramento"/>
    <x v="0"/>
    <x v="4"/>
    <x v="0"/>
    <m/>
  </r>
  <r>
    <n v="239683"/>
    <x v="0"/>
    <x v="0"/>
    <x v="1"/>
    <x v="0"/>
    <x v="10"/>
    <x v="93"/>
    <x v="0"/>
    <x v="0"/>
    <s v="Tesseramento"/>
    <x v="0"/>
    <x v="1"/>
    <x v="0"/>
    <m/>
  </r>
  <r>
    <n v="239890"/>
    <x v="0"/>
    <x v="1"/>
    <x v="1"/>
    <x v="2"/>
    <x v="12"/>
    <x v="245"/>
    <x v="0"/>
    <x v="0"/>
    <s v="Tesseramento"/>
    <x v="1"/>
    <x v="4"/>
    <x v="0"/>
    <m/>
  </r>
  <r>
    <n v="85681"/>
    <x v="0"/>
    <x v="1"/>
    <x v="0"/>
    <x v="4"/>
    <x v="2"/>
    <x v="180"/>
    <x v="0"/>
    <x v="0"/>
    <s v="Tesseramento"/>
    <x v="1"/>
    <x v="0"/>
    <x v="0"/>
    <m/>
  </r>
  <r>
    <n v="199495"/>
    <x v="0"/>
    <x v="0"/>
    <x v="0"/>
    <x v="1"/>
    <x v="8"/>
    <x v="13"/>
    <x v="0"/>
    <x v="0"/>
    <s v="Tesseramento"/>
    <x v="0"/>
    <x v="0"/>
    <x v="0"/>
    <m/>
  </r>
  <r>
    <n v="239873"/>
    <x v="0"/>
    <x v="1"/>
    <x v="1"/>
    <x v="3"/>
    <x v="15"/>
    <x v="72"/>
    <x v="0"/>
    <x v="0"/>
    <s v="Tesseramento"/>
    <x v="1"/>
    <x v="1"/>
    <x v="0"/>
    <m/>
  </r>
  <r>
    <n v="112677"/>
    <x v="0"/>
    <x v="0"/>
    <x v="0"/>
    <x v="0"/>
    <x v="7"/>
    <x v="35"/>
    <x v="0"/>
    <x v="0"/>
    <s v="Tesseramento"/>
    <x v="1"/>
    <x v="1"/>
    <x v="0"/>
    <m/>
  </r>
  <r>
    <n v="106256"/>
    <x v="0"/>
    <x v="0"/>
    <x v="0"/>
    <x v="0"/>
    <x v="7"/>
    <x v="35"/>
    <x v="0"/>
    <x v="0"/>
    <s v="Tesseramento"/>
    <x v="1"/>
    <x v="3"/>
    <x v="0"/>
    <m/>
  </r>
  <r>
    <n v="239669"/>
    <x v="0"/>
    <x v="1"/>
    <x v="1"/>
    <x v="2"/>
    <x v="7"/>
    <x v="35"/>
    <x v="0"/>
    <x v="0"/>
    <s v="Tesseramento"/>
    <x v="1"/>
    <x v="1"/>
    <x v="0"/>
    <m/>
  </r>
  <r>
    <n v="127263"/>
    <x v="0"/>
    <x v="1"/>
    <x v="0"/>
    <x v="4"/>
    <x v="1"/>
    <x v="284"/>
    <x v="0"/>
    <x v="0"/>
    <s v="Tesseramento"/>
    <x v="0"/>
    <x v="0"/>
    <x v="0"/>
    <m/>
  </r>
  <r>
    <n v="229973"/>
    <x v="1"/>
    <x v="0"/>
    <x v="0"/>
    <x v="1"/>
    <x v="1"/>
    <x v="284"/>
    <x v="0"/>
    <x v="0"/>
    <s v="Tesseramento"/>
    <x v="0"/>
    <x v="5"/>
    <x v="0"/>
    <m/>
  </r>
  <r>
    <n v="111911"/>
    <x v="0"/>
    <x v="0"/>
    <x v="0"/>
    <x v="0"/>
    <x v="4"/>
    <x v="171"/>
    <x v="0"/>
    <x v="0"/>
    <s v="Tesseramento"/>
    <x v="0"/>
    <x v="0"/>
    <x v="0"/>
    <m/>
  </r>
  <r>
    <n v="127678"/>
    <x v="0"/>
    <x v="0"/>
    <x v="0"/>
    <x v="0"/>
    <x v="11"/>
    <x v="388"/>
    <x v="0"/>
    <x v="0"/>
    <s v="Tesseramento"/>
    <x v="0"/>
    <x v="0"/>
    <x v="0"/>
    <m/>
  </r>
  <r>
    <n v="65352"/>
    <x v="0"/>
    <x v="0"/>
    <x v="0"/>
    <x v="0"/>
    <x v="10"/>
    <x v="228"/>
    <x v="0"/>
    <x v="0"/>
    <s v="Tesseramento"/>
    <x v="1"/>
    <x v="1"/>
    <x v="0"/>
    <m/>
  </r>
  <r>
    <n v="223620"/>
    <x v="0"/>
    <x v="1"/>
    <x v="0"/>
    <x v="3"/>
    <x v="7"/>
    <x v="45"/>
    <x v="0"/>
    <x v="0"/>
    <s v="Tesseramento"/>
    <x v="1"/>
    <x v="0"/>
    <x v="0"/>
    <m/>
  </r>
  <r>
    <n v="223621"/>
    <x v="0"/>
    <x v="1"/>
    <x v="0"/>
    <x v="3"/>
    <x v="7"/>
    <x v="45"/>
    <x v="0"/>
    <x v="0"/>
    <s v="Tesseramento"/>
    <x v="1"/>
    <x v="4"/>
    <x v="0"/>
    <m/>
  </r>
  <r>
    <n v="240069"/>
    <x v="1"/>
    <x v="1"/>
    <x v="1"/>
    <x v="2"/>
    <x v="12"/>
    <x v="323"/>
    <x v="0"/>
    <x v="0"/>
    <s v="Tesseramento"/>
    <x v="1"/>
    <x v="7"/>
    <x v="0"/>
    <m/>
  </r>
  <r>
    <n v="32843"/>
    <x v="0"/>
    <x v="0"/>
    <x v="0"/>
    <x v="0"/>
    <x v="11"/>
    <x v="142"/>
    <x v="0"/>
    <x v="0"/>
    <s v="Tesseramento"/>
    <x v="1"/>
    <x v="0"/>
    <x v="0"/>
    <m/>
  </r>
  <r>
    <n v="239678"/>
    <x v="0"/>
    <x v="0"/>
    <x v="1"/>
    <x v="2"/>
    <x v="2"/>
    <x v="97"/>
    <x v="0"/>
    <x v="0"/>
    <s v="Tesseramento"/>
    <x v="0"/>
    <x v="0"/>
    <x v="0"/>
    <m/>
  </r>
  <r>
    <n v="217972"/>
    <x v="0"/>
    <x v="0"/>
    <x v="0"/>
    <x v="2"/>
    <x v="2"/>
    <x v="2"/>
    <x v="0"/>
    <x v="0"/>
    <s v="Tesseramento"/>
    <x v="1"/>
    <x v="4"/>
    <x v="0"/>
    <m/>
  </r>
  <r>
    <n v="17080"/>
    <x v="0"/>
    <x v="0"/>
    <x v="0"/>
    <x v="2"/>
    <x v="8"/>
    <x v="105"/>
    <x v="0"/>
    <x v="0"/>
    <s v="Tesseramento"/>
    <x v="2"/>
    <x v="4"/>
    <x v="0"/>
    <m/>
  </r>
  <r>
    <n v="239661"/>
    <x v="0"/>
    <x v="1"/>
    <x v="1"/>
    <x v="3"/>
    <x v="13"/>
    <x v="177"/>
    <x v="0"/>
    <x v="0"/>
    <s v="Tesseramento"/>
    <x v="1"/>
    <x v="1"/>
    <x v="0"/>
    <m/>
  </r>
  <r>
    <n v="217853"/>
    <x v="0"/>
    <x v="0"/>
    <x v="2"/>
    <x v="1"/>
    <x v="9"/>
    <x v="196"/>
    <x v="0"/>
    <x v="1"/>
    <s v="Tesseramento"/>
    <x v="1"/>
    <x v="0"/>
    <x v="0"/>
    <m/>
  </r>
  <r>
    <n v="113676"/>
    <x v="0"/>
    <x v="0"/>
    <x v="2"/>
    <x v="3"/>
    <x v="7"/>
    <x v="182"/>
    <x v="0"/>
    <x v="1"/>
    <s v="Tesseramento"/>
    <x v="1"/>
    <x v="0"/>
    <x v="0"/>
    <m/>
  </r>
  <r>
    <n v="239635"/>
    <x v="1"/>
    <x v="1"/>
    <x v="1"/>
    <x v="2"/>
    <x v="1"/>
    <x v="284"/>
    <x v="0"/>
    <x v="0"/>
    <s v="Tesseramento"/>
    <x v="0"/>
    <x v="5"/>
    <x v="0"/>
    <m/>
  </r>
  <r>
    <n v="208918"/>
    <x v="0"/>
    <x v="0"/>
    <x v="0"/>
    <x v="0"/>
    <x v="9"/>
    <x v="19"/>
    <x v="0"/>
    <x v="0"/>
    <s v="Tesseramento"/>
    <x v="1"/>
    <x v="0"/>
    <x v="0"/>
    <m/>
  </r>
  <r>
    <n v="177854"/>
    <x v="1"/>
    <x v="0"/>
    <x v="0"/>
    <x v="0"/>
    <x v="14"/>
    <x v="129"/>
    <x v="0"/>
    <x v="0"/>
    <s v="Tesseramento"/>
    <x v="1"/>
    <x v="2"/>
    <x v="0"/>
    <m/>
  </r>
  <r>
    <n v="177853"/>
    <x v="1"/>
    <x v="0"/>
    <x v="0"/>
    <x v="0"/>
    <x v="14"/>
    <x v="129"/>
    <x v="0"/>
    <x v="0"/>
    <s v="Tesseramento"/>
    <x v="1"/>
    <x v="6"/>
    <x v="0"/>
    <m/>
  </r>
  <r>
    <n v="239664"/>
    <x v="0"/>
    <x v="1"/>
    <x v="1"/>
    <x v="1"/>
    <x v="3"/>
    <x v="331"/>
    <x v="0"/>
    <x v="0"/>
    <s v="Tesseramento"/>
    <x v="1"/>
    <x v="0"/>
    <x v="0"/>
    <m/>
  </r>
  <r>
    <n v="239666"/>
    <x v="0"/>
    <x v="1"/>
    <x v="1"/>
    <x v="0"/>
    <x v="3"/>
    <x v="331"/>
    <x v="0"/>
    <x v="0"/>
    <s v="Tesseramento"/>
    <x v="1"/>
    <x v="1"/>
    <x v="0"/>
    <m/>
  </r>
  <r>
    <n v="239665"/>
    <x v="0"/>
    <x v="1"/>
    <x v="1"/>
    <x v="0"/>
    <x v="3"/>
    <x v="331"/>
    <x v="0"/>
    <x v="0"/>
    <s v="Tesseramento"/>
    <x v="1"/>
    <x v="0"/>
    <x v="0"/>
    <m/>
  </r>
  <r>
    <n v="239637"/>
    <x v="1"/>
    <x v="1"/>
    <x v="1"/>
    <x v="3"/>
    <x v="13"/>
    <x v="369"/>
    <x v="0"/>
    <x v="0"/>
    <s v="Tesseramento"/>
    <x v="1"/>
    <x v="6"/>
    <x v="0"/>
    <m/>
  </r>
  <r>
    <n v="239638"/>
    <x v="1"/>
    <x v="1"/>
    <x v="1"/>
    <x v="3"/>
    <x v="13"/>
    <x v="369"/>
    <x v="0"/>
    <x v="0"/>
    <s v="Tesseramento"/>
    <x v="1"/>
    <x v="7"/>
    <x v="0"/>
    <m/>
  </r>
  <r>
    <n v="181257"/>
    <x v="0"/>
    <x v="1"/>
    <x v="0"/>
    <x v="2"/>
    <x v="3"/>
    <x v="331"/>
    <x v="0"/>
    <x v="0"/>
    <s v="Tesseramento"/>
    <x v="1"/>
    <x v="3"/>
    <x v="0"/>
    <m/>
  </r>
  <r>
    <n v="181258"/>
    <x v="0"/>
    <x v="1"/>
    <x v="0"/>
    <x v="2"/>
    <x v="3"/>
    <x v="331"/>
    <x v="0"/>
    <x v="1"/>
    <s v="Tesseramento"/>
    <x v="1"/>
    <x v="3"/>
    <x v="0"/>
    <m/>
  </r>
  <r>
    <n v="145008"/>
    <x v="0"/>
    <x v="0"/>
    <x v="0"/>
    <x v="2"/>
    <x v="1"/>
    <x v="239"/>
    <x v="0"/>
    <x v="0"/>
    <s v="Tesseramento"/>
    <x v="1"/>
    <x v="4"/>
    <x v="0"/>
    <m/>
  </r>
  <r>
    <n v="101644"/>
    <x v="0"/>
    <x v="0"/>
    <x v="0"/>
    <x v="1"/>
    <x v="1"/>
    <x v="239"/>
    <x v="0"/>
    <x v="0"/>
    <s v="Tesseramento"/>
    <x v="1"/>
    <x v="3"/>
    <x v="0"/>
    <m/>
  </r>
  <r>
    <n v="28721"/>
    <x v="0"/>
    <x v="0"/>
    <x v="0"/>
    <x v="0"/>
    <x v="1"/>
    <x v="239"/>
    <x v="0"/>
    <x v="1"/>
    <s v="Tesseramento"/>
    <x v="1"/>
    <x v="3"/>
    <x v="0"/>
    <m/>
  </r>
  <r>
    <n v="220548"/>
    <x v="1"/>
    <x v="0"/>
    <x v="0"/>
    <x v="2"/>
    <x v="1"/>
    <x v="239"/>
    <x v="0"/>
    <x v="0"/>
    <s v="Tesseramento"/>
    <x v="1"/>
    <x v="7"/>
    <x v="0"/>
    <m/>
  </r>
  <r>
    <n v="239663"/>
    <x v="0"/>
    <x v="1"/>
    <x v="1"/>
    <x v="0"/>
    <x v="3"/>
    <x v="331"/>
    <x v="0"/>
    <x v="0"/>
    <s v="Tesseramento"/>
    <x v="1"/>
    <x v="1"/>
    <x v="0"/>
    <m/>
  </r>
  <r>
    <n v="240217"/>
    <x v="0"/>
    <x v="1"/>
    <x v="1"/>
    <x v="2"/>
    <x v="1"/>
    <x v="239"/>
    <x v="0"/>
    <x v="1"/>
    <s v="Tesseramento"/>
    <x v="1"/>
    <x v="4"/>
    <x v="0"/>
    <m/>
  </r>
  <r>
    <n v="240218"/>
    <x v="0"/>
    <x v="1"/>
    <x v="1"/>
    <x v="2"/>
    <x v="1"/>
    <x v="239"/>
    <x v="0"/>
    <x v="0"/>
    <s v="Tesseramento"/>
    <x v="1"/>
    <x v="3"/>
    <x v="0"/>
    <m/>
  </r>
  <r>
    <n v="239691"/>
    <x v="0"/>
    <x v="1"/>
    <x v="1"/>
    <x v="1"/>
    <x v="2"/>
    <x v="251"/>
    <x v="0"/>
    <x v="0"/>
    <s v="Tesseramento"/>
    <x v="1"/>
    <x v="1"/>
    <x v="0"/>
    <m/>
  </r>
  <r>
    <n v="239640"/>
    <x v="0"/>
    <x v="0"/>
    <x v="1"/>
    <x v="1"/>
    <x v="4"/>
    <x v="330"/>
    <x v="0"/>
    <x v="1"/>
    <s v="Tesseramento"/>
    <x v="1"/>
    <x v="0"/>
    <x v="0"/>
    <m/>
  </r>
  <r>
    <n v="54860"/>
    <x v="0"/>
    <x v="0"/>
    <x v="0"/>
    <x v="0"/>
    <x v="7"/>
    <x v="182"/>
    <x v="0"/>
    <x v="0"/>
    <s v="Tesseramento"/>
    <x v="1"/>
    <x v="3"/>
    <x v="0"/>
    <m/>
  </r>
  <r>
    <n v="239926"/>
    <x v="0"/>
    <x v="1"/>
    <x v="1"/>
    <x v="2"/>
    <x v="8"/>
    <x v="59"/>
    <x v="0"/>
    <x v="0"/>
    <s v="Tesseramento"/>
    <x v="1"/>
    <x v="0"/>
    <x v="0"/>
    <m/>
  </r>
  <r>
    <n v="239794"/>
    <x v="1"/>
    <x v="0"/>
    <x v="1"/>
    <x v="1"/>
    <x v="10"/>
    <x v="136"/>
    <x v="0"/>
    <x v="0"/>
    <s v="Tesseramento"/>
    <x v="1"/>
    <x v="7"/>
    <x v="0"/>
    <m/>
  </r>
  <r>
    <n v="240110"/>
    <x v="1"/>
    <x v="0"/>
    <x v="1"/>
    <x v="2"/>
    <x v="4"/>
    <x v="88"/>
    <x v="0"/>
    <x v="1"/>
    <s v="Tesseramento"/>
    <x v="1"/>
    <x v="6"/>
    <x v="0"/>
    <m/>
  </r>
  <r>
    <n v="199323"/>
    <x v="0"/>
    <x v="1"/>
    <x v="2"/>
    <x v="2"/>
    <x v="0"/>
    <x v="96"/>
    <x v="0"/>
    <x v="0"/>
    <s v="Tesseramento"/>
    <x v="0"/>
    <x v="1"/>
    <x v="0"/>
    <m/>
  </r>
  <r>
    <n v="239647"/>
    <x v="1"/>
    <x v="0"/>
    <x v="1"/>
    <x v="3"/>
    <x v="13"/>
    <x v="198"/>
    <x v="0"/>
    <x v="0"/>
    <s v="Tesseramento"/>
    <x v="1"/>
    <x v="5"/>
    <x v="0"/>
    <m/>
  </r>
  <r>
    <n v="239645"/>
    <x v="0"/>
    <x v="0"/>
    <x v="1"/>
    <x v="0"/>
    <x v="13"/>
    <x v="198"/>
    <x v="0"/>
    <x v="0"/>
    <s v="Tesseramento"/>
    <x v="1"/>
    <x v="1"/>
    <x v="0"/>
    <m/>
  </r>
  <r>
    <n v="239646"/>
    <x v="0"/>
    <x v="0"/>
    <x v="1"/>
    <x v="0"/>
    <x v="13"/>
    <x v="198"/>
    <x v="0"/>
    <x v="1"/>
    <s v="Tesseramento"/>
    <x v="1"/>
    <x v="0"/>
    <x v="0"/>
    <m/>
  </r>
  <r>
    <n v="146225"/>
    <x v="0"/>
    <x v="0"/>
    <x v="2"/>
    <x v="1"/>
    <x v="11"/>
    <x v="278"/>
    <x v="0"/>
    <x v="1"/>
    <s v="Tesseramento"/>
    <x v="1"/>
    <x v="0"/>
    <x v="0"/>
    <m/>
  </r>
  <r>
    <n v="145231"/>
    <x v="0"/>
    <x v="0"/>
    <x v="0"/>
    <x v="0"/>
    <x v="11"/>
    <x v="278"/>
    <x v="0"/>
    <x v="0"/>
    <s v="Tesseramento"/>
    <x v="1"/>
    <x v="0"/>
    <x v="0"/>
    <m/>
  </r>
  <r>
    <n v="239641"/>
    <x v="0"/>
    <x v="0"/>
    <x v="1"/>
    <x v="3"/>
    <x v="2"/>
    <x v="207"/>
    <x v="0"/>
    <x v="1"/>
    <s v="Tesseramento"/>
    <x v="1"/>
    <x v="3"/>
    <x v="0"/>
    <m/>
  </r>
  <r>
    <n v="239643"/>
    <x v="1"/>
    <x v="0"/>
    <x v="1"/>
    <x v="3"/>
    <x v="2"/>
    <x v="207"/>
    <x v="0"/>
    <x v="1"/>
    <s v="Tesseramento"/>
    <x v="1"/>
    <x v="5"/>
    <x v="0"/>
    <m/>
  </r>
  <r>
    <n v="239642"/>
    <x v="1"/>
    <x v="0"/>
    <x v="1"/>
    <x v="3"/>
    <x v="2"/>
    <x v="207"/>
    <x v="0"/>
    <x v="1"/>
    <s v="Tesseramento"/>
    <x v="1"/>
    <x v="2"/>
    <x v="0"/>
    <m/>
  </r>
  <r>
    <n v="239662"/>
    <x v="0"/>
    <x v="1"/>
    <x v="1"/>
    <x v="1"/>
    <x v="1"/>
    <x v="138"/>
    <x v="0"/>
    <x v="0"/>
    <s v="Tesseramento"/>
    <x v="1"/>
    <x v="0"/>
    <x v="0"/>
    <m/>
  </r>
  <r>
    <n v="239658"/>
    <x v="0"/>
    <x v="1"/>
    <x v="1"/>
    <x v="1"/>
    <x v="10"/>
    <x v="391"/>
    <x v="0"/>
    <x v="1"/>
    <s v="Tesseramento"/>
    <x v="1"/>
    <x v="0"/>
    <x v="0"/>
    <m/>
  </r>
  <r>
    <n v="177375"/>
    <x v="0"/>
    <x v="0"/>
    <x v="0"/>
    <x v="4"/>
    <x v="10"/>
    <x v="273"/>
    <x v="0"/>
    <x v="0"/>
    <s v="Tesseramento"/>
    <x v="1"/>
    <x v="1"/>
    <x v="0"/>
    <m/>
  </r>
  <r>
    <n v="239660"/>
    <x v="1"/>
    <x v="1"/>
    <x v="1"/>
    <x v="0"/>
    <x v="10"/>
    <x v="391"/>
    <x v="0"/>
    <x v="0"/>
    <s v="Tesseramento"/>
    <x v="1"/>
    <x v="6"/>
    <x v="0"/>
    <m/>
  </r>
  <r>
    <n v="239659"/>
    <x v="1"/>
    <x v="1"/>
    <x v="1"/>
    <x v="1"/>
    <x v="10"/>
    <x v="391"/>
    <x v="0"/>
    <x v="0"/>
    <s v="Tesseramento"/>
    <x v="1"/>
    <x v="5"/>
    <x v="0"/>
    <m/>
  </r>
  <r>
    <n v="239734"/>
    <x v="1"/>
    <x v="0"/>
    <x v="1"/>
    <x v="2"/>
    <x v="8"/>
    <x v="62"/>
    <x v="0"/>
    <x v="0"/>
    <s v="Tesseramento"/>
    <x v="1"/>
    <x v="7"/>
    <x v="0"/>
    <m/>
  </r>
  <r>
    <n v="239657"/>
    <x v="1"/>
    <x v="0"/>
    <x v="1"/>
    <x v="1"/>
    <x v="4"/>
    <x v="330"/>
    <x v="0"/>
    <x v="0"/>
    <s v="Tesseramento"/>
    <x v="1"/>
    <x v="5"/>
    <x v="0"/>
    <m/>
  </r>
  <r>
    <n v="239668"/>
    <x v="0"/>
    <x v="1"/>
    <x v="1"/>
    <x v="1"/>
    <x v="7"/>
    <x v="123"/>
    <x v="0"/>
    <x v="0"/>
    <s v="Tesseramento"/>
    <x v="1"/>
    <x v="3"/>
    <x v="0"/>
    <m/>
  </r>
  <r>
    <n v="239667"/>
    <x v="0"/>
    <x v="1"/>
    <x v="1"/>
    <x v="2"/>
    <x v="7"/>
    <x v="123"/>
    <x v="0"/>
    <x v="0"/>
    <s v="Tesseramento"/>
    <x v="1"/>
    <x v="3"/>
    <x v="0"/>
    <m/>
  </r>
  <r>
    <n v="99774"/>
    <x v="0"/>
    <x v="0"/>
    <x v="0"/>
    <x v="0"/>
    <x v="7"/>
    <x v="123"/>
    <x v="0"/>
    <x v="1"/>
    <s v="Tesseramento"/>
    <x v="1"/>
    <x v="3"/>
    <x v="0"/>
    <m/>
  </r>
  <r>
    <n v="239895"/>
    <x v="0"/>
    <x v="1"/>
    <x v="1"/>
    <x v="2"/>
    <x v="14"/>
    <x v="129"/>
    <x v="0"/>
    <x v="0"/>
    <s v="Tesseramento"/>
    <x v="1"/>
    <x v="1"/>
    <x v="0"/>
    <m/>
  </r>
  <r>
    <n v="107795"/>
    <x v="0"/>
    <x v="0"/>
    <x v="2"/>
    <x v="0"/>
    <x v="4"/>
    <x v="291"/>
    <x v="0"/>
    <x v="0"/>
    <s v="Tesseramento"/>
    <x v="1"/>
    <x v="0"/>
    <x v="0"/>
    <m/>
  </r>
  <r>
    <n v="16227"/>
    <x v="0"/>
    <x v="1"/>
    <x v="2"/>
    <x v="0"/>
    <x v="7"/>
    <x v="35"/>
    <x v="0"/>
    <x v="0"/>
    <s v="Tesseramento"/>
    <x v="1"/>
    <x v="0"/>
    <x v="0"/>
    <m/>
  </r>
  <r>
    <n v="107829"/>
    <x v="0"/>
    <x v="0"/>
    <x v="0"/>
    <x v="0"/>
    <x v="5"/>
    <x v="317"/>
    <x v="0"/>
    <x v="0"/>
    <s v="Tesseramento"/>
    <x v="1"/>
    <x v="4"/>
    <x v="0"/>
    <m/>
  </r>
  <r>
    <n v="239713"/>
    <x v="0"/>
    <x v="0"/>
    <x v="1"/>
    <x v="2"/>
    <x v="7"/>
    <x v="316"/>
    <x v="0"/>
    <x v="0"/>
    <s v="Tesseramento"/>
    <x v="1"/>
    <x v="0"/>
    <x v="0"/>
    <m/>
  </r>
  <r>
    <n v="239714"/>
    <x v="1"/>
    <x v="1"/>
    <x v="1"/>
    <x v="2"/>
    <x v="7"/>
    <x v="316"/>
    <x v="0"/>
    <x v="0"/>
    <s v="Tesseramento"/>
    <x v="1"/>
    <x v="5"/>
    <x v="0"/>
    <m/>
  </r>
  <r>
    <n v="200869"/>
    <x v="0"/>
    <x v="0"/>
    <x v="0"/>
    <x v="0"/>
    <x v="2"/>
    <x v="265"/>
    <x v="0"/>
    <x v="1"/>
    <s v="Tesseramento"/>
    <x v="1"/>
    <x v="0"/>
    <x v="0"/>
    <m/>
  </r>
  <r>
    <n v="240090"/>
    <x v="0"/>
    <x v="0"/>
    <x v="1"/>
    <x v="2"/>
    <x v="14"/>
    <x v="121"/>
    <x v="0"/>
    <x v="0"/>
    <s v="Tesseramento"/>
    <x v="1"/>
    <x v="1"/>
    <x v="0"/>
    <m/>
  </r>
  <r>
    <n v="87233"/>
    <x v="0"/>
    <x v="1"/>
    <x v="0"/>
    <x v="4"/>
    <x v="13"/>
    <x v="369"/>
    <x v="0"/>
    <x v="0"/>
    <s v="Tesseramento"/>
    <x v="1"/>
    <x v="4"/>
    <x v="0"/>
    <m/>
  </r>
  <r>
    <n v="239724"/>
    <x v="0"/>
    <x v="0"/>
    <x v="1"/>
    <x v="2"/>
    <x v="10"/>
    <x v="21"/>
    <x v="0"/>
    <x v="0"/>
    <s v="Tesseramento"/>
    <x v="1"/>
    <x v="3"/>
    <x v="0"/>
    <m/>
  </r>
  <r>
    <n v="239795"/>
    <x v="1"/>
    <x v="0"/>
    <x v="1"/>
    <x v="3"/>
    <x v="10"/>
    <x v="136"/>
    <x v="0"/>
    <x v="0"/>
    <s v="Tesseramento"/>
    <x v="1"/>
    <x v="7"/>
    <x v="0"/>
    <m/>
  </r>
  <r>
    <n v="206128"/>
    <x v="0"/>
    <x v="0"/>
    <x v="2"/>
    <x v="1"/>
    <x v="12"/>
    <x v="269"/>
    <x v="0"/>
    <x v="0"/>
    <s v="Tesseramento"/>
    <x v="1"/>
    <x v="1"/>
    <x v="0"/>
    <m/>
  </r>
  <r>
    <n v="239796"/>
    <x v="0"/>
    <x v="0"/>
    <x v="1"/>
    <x v="3"/>
    <x v="10"/>
    <x v="136"/>
    <x v="0"/>
    <x v="1"/>
    <s v="Tesseramento"/>
    <x v="1"/>
    <x v="3"/>
    <x v="0"/>
    <m/>
  </r>
  <r>
    <n v="64735"/>
    <x v="0"/>
    <x v="0"/>
    <x v="2"/>
    <x v="4"/>
    <x v="7"/>
    <x v="241"/>
    <x v="0"/>
    <x v="0"/>
    <s v="Tesseramento"/>
    <x v="0"/>
    <x v="0"/>
    <x v="0"/>
    <m/>
  </r>
  <r>
    <n v="239729"/>
    <x v="0"/>
    <x v="1"/>
    <x v="1"/>
    <x v="1"/>
    <x v="12"/>
    <x v="148"/>
    <x v="0"/>
    <x v="1"/>
    <s v="Tesseramento"/>
    <x v="1"/>
    <x v="3"/>
    <x v="0"/>
    <m/>
  </r>
  <r>
    <n v="64056"/>
    <x v="0"/>
    <x v="0"/>
    <x v="0"/>
    <x v="0"/>
    <x v="6"/>
    <x v="217"/>
    <x v="0"/>
    <x v="0"/>
    <s v="Tesseramento"/>
    <x v="0"/>
    <x v="4"/>
    <x v="0"/>
    <m/>
  </r>
  <r>
    <n v="239727"/>
    <x v="0"/>
    <x v="1"/>
    <x v="1"/>
    <x v="2"/>
    <x v="4"/>
    <x v="283"/>
    <x v="0"/>
    <x v="1"/>
    <s v="Tesseramento"/>
    <x v="1"/>
    <x v="0"/>
    <x v="0"/>
    <m/>
  </r>
  <r>
    <n v="86239"/>
    <x v="0"/>
    <x v="0"/>
    <x v="0"/>
    <x v="4"/>
    <x v="11"/>
    <x v="86"/>
    <x v="0"/>
    <x v="0"/>
    <s v="Tesseramento"/>
    <x v="0"/>
    <x v="0"/>
    <x v="0"/>
    <m/>
  </r>
  <r>
    <n v="239725"/>
    <x v="0"/>
    <x v="0"/>
    <x v="1"/>
    <x v="2"/>
    <x v="12"/>
    <x v="122"/>
    <x v="0"/>
    <x v="1"/>
    <s v="Tesseramento"/>
    <x v="0"/>
    <x v="1"/>
    <x v="0"/>
    <m/>
  </r>
  <r>
    <n v="239723"/>
    <x v="1"/>
    <x v="1"/>
    <x v="1"/>
    <x v="2"/>
    <x v="12"/>
    <x v="27"/>
    <x v="0"/>
    <x v="0"/>
    <s v="Tesseramento"/>
    <x v="1"/>
    <x v="5"/>
    <x v="0"/>
    <m/>
  </r>
  <r>
    <n v="136268"/>
    <x v="0"/>
    <x v="0"/>
    <x v="2"/>
    <x v="1"/>
    <x v="12"/>
    <x v="122"/>
    <x v="0"/>
    <x v="0"/>
    <s v="Tesseramento"/>
    <x v="0"/>
    <x v="0"/>
    <x v="0"/>
    <m/>
  </r>
  <r>
    <n v="95928"/>
    <x v="0"/>
    <x v="1"/>
    <x v="0"/>
    <x v="1"/>
    <x v="12"/>
    <x v="245"/>
    <x v="0"/>
    <x v="0"/>
    <s v="Tesseramento"/>
    <x v="1"/>
    <x v="0"/>
    <x v="0"/>
    <m/>
  </r>
  <r>
    <n v="108647"/>
    <x v="0"/>
    <x v="0"/>
    <x v="0"/>
    <x v="0"/>
    <x v="11"/>
    <x v="142"/>
    <x v="0"/>
    <x v="0"/>
    <s v="Tesseramento"/>
    <x v="1"/>
    <x v="0"/>
    <x v="0"/>
    <m/>
  </r>
  <r>
    <n v="65766"/>
    <x v="0"/>
    <x v="0"/>
    <x v="0"/>
    <x v="0"/>
    <x v="13"/>
    <x v="356"/>
    <x v="0"/>
    <x v="0"/>
    <s v="Tesseramento"/>
    <x v="1"/>
    <x v="1"/>
    <x v="0"/>
    <m/>
  </r>
  <r>
    <n v="239726"/>
    <x v="1"/>
    <x v="1"/>
    <x v="1"/>
    <x v="2"/>
    <x v="4"/>
    <x v="283"/>
    <x v="0"/>
    <x v="0"/>
    <s v="Tesseramento"/>
    <x v="1"/>
    <x v="5"/>
    <x v="0"/>
    <m/>
  </r>
  <r>
    <n v="133367"/>
    <x v="0"/>
    <x v="0"/>
    <x v="0"/>
    <x v="4"/>
    <x v="0"/>
    <x v="382"/>
    <x v="0"/>
    <x v="0"/>
    <s v="Tesseramento"/>
    <x v="0"/>
    <x v="0"/>
    <x v="0"/>
    <m/>
  </r>
  <r>
    <n v="200292"/>
    <x v="0"/>
    <x v="0"/>
    <x v="0"/>
    <x v="1"/>
    <x v="4"/>
    <x v="303"/>
    <x v="0"/>
    <x v="1"/>
    <s v="Tesseramento"/>
    <x v="1"/>
    <x v="0"/>
    <x v="0"/>
    <m/>
  </r>
  <r>
    <n v="206333"/>
    <x v="1"/>
    <x v="0"/>
    <x v="0"/>
    <x v="2"/>
    <x v="4"/>
    <x v="303"/>
    <x v="0"/>
    <x v="1"/>
    <s v="Tesseramento"/>
    <x v="1"/>
    <x v="5"/>
    <x v="0"/>
    <m/>
  </r>
  <r>
    <n v="239675"/>
    <x v="1"/>
    <x v="1"/>
    <x v="1"/>
    <x v="2"/>
    <x v="4"/>
    <x v="303"/>
    <x v="0"/>
    <x v="1"/>
    <s v="Tesseramento"/>
    <x v="1"/>
    <x v="5"/>
    <x v="0"/>
    <m/>
  </r>
  <r>
    <n v="239676"/>
    <x v="0"/>
    <x v="1"/>
    <x v="1"/>
    <x v="2"/>
    <x v="1"/>
    <x v="138"/>
    <x v="0"/>
    <x v="1"/>
    <s v="Tesseramento"/>
    <x v="1"/>
    <x v="0"/>
    <x v="0"/>
    <m/>
  </r>
  <r>
    <n v="239673"/>
    <x v="0"/>
    <x v="1"/>
    <x v="1"/>
    <x v="2"/>
    <x v="4"/>
    <x v="303"/>
    <x v="0"/>
    <x v="0"/>
    <s v="Tesseramento"/>
    <x v="1"/>
    <x v="1"/>
    <x v="0"/>
    <m/>
  </r>
  <r>
    <n v="239674"/>
    <x v="0"/>
    <x v="1"/>
    <x v="1"/>
    <x v="2"/>
    <x v="4"/>
    <x v="303"/>
    <x v="0"/>
    <x v="0"/>
    <s v="Tesseramento"/>
    <x v="1"/>
    <x v="0"/>
    <x v="0"/>
    <m/>
  </r>
  <r>
    <n v="239783"/>
    <x v="0"/>
    <x v="1"/>
    <x v="1"/>
    <x v="2"/>
    <x v="11"/>
    <x v="102"/>
    <x v="0"/>
    <x v="1"/>
    <s v="Tesseramento"/>
    <x v="1"/>
    <x v="0"/>
    <x v="0"/>
    <m/>
  </r>
  <r>
    <n v="239709"/>
    <x v="1"/>
    <x v="1"/>
    <x v="1"/>
    <x v="2"/>
    <x v="4"/>
    <x v="149"/>
    <x v="0"/>
    <x v="1"/>
    <s v="Tesseramento"/>
    <x v="1"/>
    <x v="5"/>
    <x v="0"/>
    <m/>
  </r>
  <r>
    <n v="82112"/>
    <x v="0"/>
    <x v="0"/>
    <x v="2"/>
    <x v="3"/>
    <x v="4"/>
    <x v="338"/>
    <x v="0"/>
    <x v="0"/>
    <s v="Tesseramento"/>
    <x v="1"/>
    <x v="3"/>
    <x v="0"/>
    <m/>
  </r>
  <r>
    <n v="239784"/>
    <x v="0"/>
    <x v="1"/>
    <x v="1"/>
    <x v="2"/>
    <x v="11"/>
    <x v="102"/>
    <x v="0"/>
    <x v="1"/>
    <s v="Tesseramento"/>
    <x v="1"/>
    <x v="0"/>
    <x v="0"/>
    <m/>
  </r>
  <r>
    <n v="112237"/>
    <x v="0"/>
    <x v="0"/>
    <x v="2"/>
    <x v="0"/>
    <x v="2"/>
    <x v="172"/>
    <x v="0"/>
    <x v="0"/>
    <s v="Tesseramento"/>
    <x v="1"/>
    <x v="4"/>
    <x v="0"/>
    <m/>
  </r>
  <r>
    <n v="75808"/>
    <x v="0"/>
    <x v="0"/>
    <x v="0"/>
    <x v="4"/>
    <x v="10"/>
    <x v="228"/>
    <x v="0"/>
    <x v="0"/>
    <s v="Tesseramento"/>
    <x v="1"/>
    <x v="4"/>
    <x v="0"/>
    <m/>
  </r>
  <r>
    <n v="212251"/>
    <x v="1"/>
    <x v="0"/>
    <x v="0"/>
    <x v="0"/>
    <x v="2"/>
    <x v="251"/>
    <x v="0"/>
    <x v="0"/>
    <s v="Tesseramento"/>
    <x v="1"/>
    <x v="2"/>
    <x v="0"/>
    <m/>
  </r>
  <r>
    <n v="239690"/>
    <x v="1"/>
    <x v="0"/>
    <x v="1"/>
    <x v="2"/>
    <x v="2"/>
    <x v="251"/>
    <x v="0"/>
    <x v="0"/>
    <s v="Tesseramento"/>
    <x v="1"/>
    <x v="5"/>
    <x v="0"/>
    <m/>
  </r>
  <r>
    <n v="239685"/>
    <x v="1"/>
    <x v="0"/>
    <x v="1"/>
    <x v="1"/>
    <x v="2"/>
    <x v="251"/>
    <x v="0"/>
    <x v="0"/>
    <s v="Tesseramento"/>
    <x v="1"/>
    <x v="6"/>
    <x v="0"/>
    <m/>
  </r>
  <r>
    <n v="239687"/>
    <x v="0"/>
    <x v="0"/>
    <x v="1"/>
    <x v="3"/>
    <x v="2"/>
    <x v="251"/>
    <x v="0"/>
    <x v="0"/>
    <s v="Tesseramento"/>
    <x v="1"/>
    <x v="0"/>
    <x v="0"/>
    <m/>
  </r>
  <r>
    <n v="223179"/>
    <x v="0"/>
    <x v="1"/>
    <x v="0"/>
    <x v="3"/>
    <x v="11"/>
    <x v="102"/>
    <x v="0"/>
    <x v="1"/>
    <s v="Tesseramento"/>
    <x v="1"/>
    <x v="0"/>
    <x v="0"/>
    <m/>
  </r>
  <r>
    <n v="239686"/>
    <x v="0"/>
    <x v="0"/>
    <x v="1"/>
    <x v="3"/>
    <x v="2"/>
    <x v="251"/>
    <x v="0"/>
    <x v="1"/>
    <s v="Tesseramento"/>
    <x v="1"/>
    <x v="0"/>
    <x v="0"/>
    <m/>
  </r>
  <r>
    <n v="239694"/>
    <x v="1"/>
    <x v="1"/>
    <x v="1"/>
    <x v="3"/>
    <x v="10"/>
    <x v="294"/>
    <x v="0"/>
    <x v="0"/>
    <s v="Tesseramento"/>
    <x v="1"/>
    <x v="7"/>
    <x v="0"/>
    <m/>
  </r>
  <r>
    <n v="239693"/>
    <x v="0"/>
    <x v="1"/>
    <x v="1"/>
    <x v="3"/>
    <x v="10"/>
    <x v="294"/>
    <x v="0"/>
    <x v="1"/>
    <s v="Tesseramento"/>
    <x v="1"/>
    <x v="3"/>
    <x v="0"/>
    <m/>
  </r>
  <r>
    <n v="137403"/>
    <x v="1"/>
    <x v="0"/>
    <x v="2"/>
    <x v="3"/>
    <x v="8"/>
    <x v="128"/>
    <x v="0"/>
    <x v="0"/>
    <s v="Tesseramento"/>
    <x v="1"/>
    <x v="2"/>
    <x v="0"/>
    <m/>
  </r>
  <r>
    <n v="137402"/>
    <x v="1"/>
    <x v="0"/>
    <x v="2"/>
    <x v="1"/>
    <x v="8"/>
    <x v="128"/>
    <x v="0"/>
    <x v="0"/>
    <s v="Tesseramento"/>
    <x v="1"/>
    <x v="2"/>
    <x v="0"/>
    <m/>
  </r>
  <r>
    <n v="180403"/>
    <x v="0"/>
    <x v="0"/>
    <x v="0"/>
    <x v="0"/>
    <x v="11"/>
    <x v="337"/>
    <x v="0"/>
    <x v="0"/>
    <s v="Tesseramento"/>
    <x v="1"/>
    <x v="0"/>
    <x v="0"/>
    <m/>
  </r>
  <r>
    <n v="231927"/>
    <x v="1"/>
    <x v="1"/>
    <x v="0"/>
    <x v="1"/>
    <x v="10"/>
    <x v="391"/>
    <x v="0"/>
    <x v="0"/>
    <s v="Tesseramento"/>
    <x v="1"/>
    <x v="5"/>
    <x v="0"/>
    <m/>
  </r>
  <r>
    <n v="231928"/>
    <x v="1"/>
    <x v="1"/>
    <x v="0"/>
    <x v="1"/>
    <x v="10"/>
    <x v="391"/>
    <x v="0"/>
    <x v="1"/>
    <s v="Tesseramento"/>
    <x v="1"/>
    <x v="5"/>
    <x v="0"/>
    <m/>
  </r>
  <r>
    <n v="240049"/>
    <x v="1"/>
    <x v="0"/>
    <x v="1"/>
    <x v="2"/>
    <x v="11"/>
    <x v="363"/>
    <x v="0"/>
    <x v="1"/>
    <s v="Tesseramento"/>
    <x v="1"/>
    <x v="5"/>
    <x v="0"/>
    <m/>
  </r>
  <r>
    <n v="171377"/>
    <x v="0"/>
    <x v="0"/>
    <x v="2"/>
    <x v="4"/>
    <x v="4"/>
    <x v="68"/>
    <x v="0"/>
    <x v="0"/>
    <s v="Tesseramento"/>
    <x v="1"/>
    <x v="3"/>
    <x v="0"/>
    <m/>
  </r>
  <r>
    <n v="28397"/>
    <x v="0"/>
    <x v="0"/>
    <x v="0"/>
    <x v="0"/>
    <x v="2"/>
    <x v="172"/>
    <x v="0"/>
    <x v="0"/>
    <s v="Tesseramento"/>
    <x v="1"/>
    <x v="4"/>
    <x v="0"/>
    <m/>
  </r>
  <r>
    <n v="95144"/>
    <x v="0"/>
    <x v="0"/>
    <x v="0"/>
    <x v="0"/>
    <x v="0"/>
    <x v="206"/>
    <x v="0"/>
    <x v="0"/>
    <s v="Tesseramento"/>
    <x v="1"/>
    <x v="0"/>
    <x v="0"/>
    <m/>
  </r>
  <r>
    <n v="239698"/>
    <x v="1"/>
    <x v="0"/>
    <x v="1"/>
    <x v="2"/>
    <x v="0"/>
    <x v="206"/>
    <x v="0"/>
    <x v="0"/>
    <s v="Tesseramento"/>
    <x v="1"/>
    <x v="5"/>
    <x v="0"/>
    <m/>
  </r>
  <r>
    <n v="134680"/>
    <x v="0"/>
    <x v="0"/>
    <x v="0"/>
    <x v="0"/>
    <x v="11"/>
    <x v="126"/>
    <x v="0"/>
    <x v="1"/>
    <s v="Tesseramento"/>
    <x v="1"/>
    <x v="3"/>
    <x v="0"/>
    <m/>
  </r>
  <r>
    <n v="188604"/>
    <x v="0"/>
    <x v="0"/>
    <x v="0"/>
    <x v="0"/>
    <x v="12"/>
    <x v="106"/>
    <x v="0"/>
    <x v="0"/>
    <s v="Tesseramento"/>
    <x v="1"/>
    <x v="0"/>
    <x v="0"/>
    <m/>
  </r>
  <r>
    <n v="227719"/>
    <x v="0"/>
    <x v="0"/>
    <x v="0"/>
    <x v="0"/>
    <x v="2"/>
    <x v="265"/>
    <x v="0"/>
    <x v="0"/>
    <s v="Tesseramento"/>
    <x v="1"/>
    <x v="0"/>
    <x v="0"/>
    <m/>
  </r>
  <r>
    <n v="239701"/>
    <x v="0"/>
    <x v="0"/>
    <x v="1"/>
    <x v="3"/>
    <x v="4"/>
    <x v="200"/>
    <x v="0"/>
    <x v="1"/>
    <s v="Tesseramento"/>
    <x v="1"/>
    <x v="0"/>
    <x v="0"/>
    <m/>
  </r>
  <r>
    <n v="222002"/>
    <x v="0"/>
    <x v="1"/>
    <x v="0"/>
    <x v="3"/>
    <x v="7"/>
    <x v="45"/>
    <x v="0"/>
    <x v="0"/>
    <s v="Tesseramento"/>
    <x v="1"/>
    <x v="1"/>
    <x v="0"/>
    <m/>
  </r>
  <r>
    <n v="213691"/>
    <x v="0"/>
    <x v="1"/>
    <x v="0"/>
    <x v="1"/>
    <x v="7"/>
    <x v="103"/>
    <x v="0"/>
    <x v="1"/>
    <s v="Tesseramento"/>
    <x v="1"/>
    <x v="0"/>
    <x v="0"/>
    <m/>
  </r>
  <r>
    <n v="228110"/>
    <x v="0"/>
    <x v="0"/>
    <x v="0"/>
    <x v="1"/>
    <x v="2"/>
    <x v="172"/>
    <x v="0"/>
    <x v="1"/>
    <s v="Tesseramento"/>
    <x v="1"/>
    <x v="0"/>
    <x v="0"/>
    <m/>
  </r>
  <r>
    <n v="239896"/>
    <x v="0"/>
    <x v="1"/>
    <x v="1"/>
    <x v="2"/>
    <x v="14"/>
    <x v="129"/>
    <x v="0"/>
    <x v="0"/>
    <s v="Tesseramento"/>
    <x v="1"/>
    <x v="0"/>
    <x v="0"/>
    <m/>
  </r>
  <r>
    <n v="239897"/>
    <x v="0"/>
    <x v="1"/>
    <x v="1"/>
    <x v="2"/>
    <x v="14"/>
    <x v="129"/>
    <x v="0"/>
    <x v="0"/>
    <s v="Tesseramento"/>
    <x v="1"/>
    <x v="0"/>
    <x v="0"/>
    <m/>
  </r>
  <r>
    <n v="239710"/>
    <x v="0"/>
    <x v="0"/>
    <x v="1"/>
    <x v="3"/>
    <x v="8"/>
    <x v="17"/>
    <x v="0"/>
    <x v="0"/>
    <s v="Tesseramento"/>
    <x v="1"/>
    <x v="0"/>
    <x v="0"/>
    <m/>
  </r>
  <r>
    <n v="81833"/>
    <x v="0"/>
    <x v="0"/>
    <x v="2"/>
    <x v="0"/>
    <x v="0"/>
    <x v="76"/>
    <x v="0"/>
    <x v="0"/>
    <s v="Tesseramento"/>
    <x v="0"/>
    <x v="0"/>
    <x v="0"/>
    <m/>
  </r>
  <r>
    <n v="97367"/>
    <x v="0"/>
    <x v="0"/>
    <x v="0"/>
    <x v="0"/>
    <x v="6"/>
    <x v="217"/>
    <x v="0"/>
    <x v="0"/>
    <s v="Tesseramento"/>
    <x v="0"/>
    <x v="0"/>
    <x v="0"/>
    <m/>
  </r>
  <r>
    <n v="239707"/>
    <x v="0"/>
    <x v="1"/>
    <x v="1"/>
    <x v="2"/>
    <x v="4"/>
    <x v="149"/>
    <x v="0"/>
    <x v="0"/>
    <s v="Tesseramento"/>
    <x v="1"/>
    <x v="1"/>
    <x v="0"/>
    <m/>
  </r>
  <r>
    <n v="239790"/>
    <x v="0"/>
    <x v="1"/>
    <x v="1"/>
    <x v="2"/>
    <x v="9"/>
    <x v="329"/>
    <x v="0"/>
    <x v="0"/>
    <s v="Tesseramento"/>
    <x v="1"/>
    <x v="0"/>
    <x v="0"/>
    <m/>
  </r>
  <r>
    <n v="107279"/>
    <x v="0"/>
    <x v="0"/>
    <x v="0"/>
    <x v="0"/>
    <x v="4"/>
    <x v="65"/>
    <x v="0"/>
    <x v="0"/>
    <s v="Tesseramento"/>
    <x v="1"/>
    <x v="3"/>
    <x v="0"/>
    <m/>
  </r>
  <r>
    <n v="239717"/>
    <x v="1"/>
    <x v="1"/>
    <x v="1"/>
    <x v="2"/>
    <x v="13"/>
    <x v="39"/>
    <x v="0"/>
    <x v="0"/>
    <s v="Tesseramento"/>
    <x v="0"/>
    <x v="6"/>
    <x v="0"/>
    <m/>
  </r>
  <r>
    <n v="239761"/>
    <x v="0"/>
    <x v="1"/>
    <x v="1"/>
    <x v="3"/>
    <x v="11"/>
    <x v="24"/>
    <x v="0"/>
    <x v="0"/>
    <s v="Tesseramento"/>
    <x v="1"/>
    <x v="4"/>
    <x v="0"/>
    <m/>
  </r>
  <r>
    <n v="239715"/>
    <x v="0"/>
    <x v="1"/>
    <x v="1"/>
    <x v="2"/>
    <x v="14"/>
    <x v="131"/>
    <x v="0"/>
    <x v="0"/>
    <s v="Tesseramento"/>
    <x v="1"/>
    <x v="0"/>
    <x v="0"/>
    <m/>
  </r>
  <r>
    <n v="239716"/>
    <x v="0"/>
    <x v="1"/>
    <x v="1"/>
    <x v="2"/>
    <x v="14"/>
    <x v="131"/>
    <x v="0"/>
    <x v="0"/>
    <s v="Tesseramento"/>
    <x v="1"/>
    <x v="0"/>
    <x v="0"/>
    <m/>
  </r>
  <r>
    <n v="239708"/>
    <x v="0"/>
    <x v="1"/>
    <x v="1"/>
    <x v="1"/>
    <x v="4"/>
    <x v="149"/>
    <x v="0"/>
    <x v="0"/>
    <s v="Tesseramento"/>
    <x v="1"/>
    <x v="1"/>
    <x v="0"/>
    <m/>
  </r>
  <r>
    <n v="227442"/>
    <x v="0"/>
    <x v="1"/>
    <x v="0"/>
    <x v="0"/>
    <x v="2"/>
    <x v="36"/>
    <x v="0"/>
    <x v="0"/>
    <s v="Tesseramento"/>
    <x v="1"/>
    <x v="1"/>
    <x v="0"/>
    <m/>
  </r>
  <r>
    <n v="198745"/>
    <x v="0"/>
    <x v="0"/>
    <x v="0"/>
    <x v="1"/>
    <x v="1"/>
    <x v="108"/>
    <x v="0"/>
    <x v="0"/>
    <s v="Tesseramento"/>
    <x v="0"/>
    <x v="0"/>
    <x v="0"/>
    <m/>
  </r>
  <r>
    <n v="239754"/>
    <x v="0"/>
    <x v="0"/>
    <x v="1"/>
    <x v="3"/>
    <x v="10"/>
    <x v="295"/>
    <x v="0"/>
    <x v="1"/>
    <s v="Tesseramento"/>
    <x v="0"/>
    <x v="0"/>
    <x v="0"/>
    <m/>
  </r>
  <r>
    <n v="84775"/>
    <x v="0"/>
    <x v="0"/>
    <x v="0"/>
    <x v="0"/>
    <x v="11"/>
    <x v="126"/>
    <x v="0"/>
    <x v="0"/>
    <s v="Tesseramento"/>
    <x v="1"/>
    <x v="1"/>
    <x v="0"/>
    <m/>
  </r>
  <r>
    <n v="239891"/>
    <x v="0"/>
    <x v="1"/>
    <x v="1"/>
    <x v="2"/>
    <x v="12"/>
    <x v="245"/>
    <x v="0"/>
    <x v="0"/>
    <s v="Tesseramento"/>
    <x v="1"/>
    <x v="0"/>
    <x v="0"/>
    <m/>
  </r>
  <r>
    <n v="12246"/>
    <x v="0"/>
    <x v="0"/>
    <x v="0"/>
    <x v="2"/>
    <x v="11"/>
    <x v="126"/>
    <x v="0"/>
    <x v="1"/>
    <s v="Tesseramento"/>
    <x v="1"/>
    <x v="3"/>
    <x v="0"/>
    <m/>
  </r>
  <r>
    <n v="169062"/>
    <x v="0"/>
    <x v="0"/>
    <x v="0"/>
    <x v="2"/>
    <x v="11"/>
    <x v="126"/>
    <x v="0"/>
    <x v="0"/>
    <s v="Tesseramento"/>
    <x v="1"/>
    <x v="0"/>
    <x v="0"/>
    <m/>
  </r>
  <r>
    <n v="222257"/>
    <x v="0"/>
    <x v="0"/>
    <x v="0"/>
    <x v="2"/>
    <x v="11"/>
    <x v="126"/>
    <x v="0"/>
    <x v="1"/>
    <s v="Tesseramento"/>
    <x v="1"/>
    <x v="0"/>
    <x v="0"/>
    <m/>
  </r>
  <r>
    <n v="1241"/>
    <x v="0"/>
    <x v="0"/>
    <x v="0"/>
    <x v="0"/>
    <x v="11"/>
    <x v="126"/>
    <x v="0"/>
    <x v="1"/>
    <s v="Tesseramento"/>
    <x v="1"/>
    <x v="4"/>
    <x v="0"/>
    <m/>
  </r>
  <r>
    <n v="200268"/>
    <x v="0"/>
    <x v="0"/>
    <x v="0"/>
    <x v="0"/>
    <x v="11"/>
    <x v="126"/>
    <x v="0"/>
    <x v="0"/>
    <s v="Tesseramento"/>
    <x v="1"/>
    <x v="0"/>
    <x v="0"/>
    <m/>
  </r>
  <r>
    <n v="185411"/>
    <x v="1"/>
    <x v="0"/>
    <x v="0"/>
    <x v="1"/>
    <x v="11"/>
    <x v="126"/>
    <x v="0"/>
    <x v="1"/>
    <s v="Tesseramento"/>
    <x v="1"/>
    <x v="5"/>
    <x v="0"/>
    <m/>
  </r>
  <r>
    <n v="18652"/>
    <x v="0"/>
    <x v="0"/>
    <x v="0"/>
    <x v="2"/>
    <x v="11"/>
    <x v="126"/>
    <x v="0"/>
    <x v="1"/>
    <s v="Tesseramento"/>
    <x v="1"/>
    <x v="0"/>
    <x v="0"/>
    <m/>
  </r>
  <r>
    <n v="18650"/>
    <x v="0"/>
    <x v="0"/>
    <x v="0"/>
    <x v="2"/>
    <x v="11"/>
    <x v="126"/>
    <x v="0"/>
    <x v="0"/>
    <s v="Tesseramento"/>
    <x v="1"/>
    <x v="4"/>
    <x v="0"/>
    <m/>
  </r>
  <r>
    <n v="18651"/>
    <x v="0"/>
    <x v="0"/>
    <x v="0"/>
    <x v="2"/>
    <x v="11"/>
    <x v="126"/>
    <x v="0"/>
    <x v="1"/>
    <s v="Tesseramento"/>
    <x v="1"/>
    <x v="0"/>
    <x v="0"/>
    <m/>
  </r>
  <r>
    <n v="18645"/>
    <x v="0"/>
    <x v="0"/>
    <x v="0"/>
    <x v="2"/>
    <x v="11"/>
    <x v="126"/>
    <x v="0"/>
    <x v="1"/>
    <s v="Tesseramento"/>
    <x v="1"/>
    <x v="4"/>
    <x v="0"/>
    <m/>
  </r>
  <r>
    <n v="12271"/>
    <x v="0"/>
    <x v="0"/>
    <x v="0"/>
    <x v="1"/>
    <x v="11"/>
    <x v="126"/>
    <x v="0"/>
    <x v="0"/>
    <s v="Tesseramento"/>
    <x v="1"/>
    <x v="4"/>
    <x v="0"/>
    <m/>
  </r>
  <r>
    <n v="200271"/>
    <x v="0"/>
    <x v="0"/>
    <x v="0"/>
    <x v="0"/>
    <x v="11"/>
    <x v="126"/>
    <x v="0"/>
    <x v="1"/>
    <s v="Tesseramento"/>
    <x v="1"/>
    <x v="0"/>
    <x v="0"/>
    <m/>
  </r>
  <r>
    <n v="31392"/>
    <x v="0"/>
    <x v="0"/>
    <x v="0"/>
    <x v="0"/>
    <x v="11"/>
    <x v="126"/>
    <x v="0"/>
    <x v="0"/>
    <s v="Tesseramento"/>
    <x v="1"/>
    <x v="4"/>
    <x v="0"/>
    <m/>
  </r>
  <r>
    <n v="84777"/>
    <x v="0"/>
    <x v="0"/>
    <x v="0"/>
    <x v="1"/>
    <x v="11"/>
    <x v="126"/>
    <x v="0"/>
    <x v="0"/>
    <s v="Tesseramento"/>
    <x v="1"/>
    <x v="0"/>
    <x v="0"/>
    <m/>
  </r>
  <r>
    <n v="224082"/>
    <x v="1"/>
    <x v="0"/>
    <x v="0"/>
    <x v="1"/>
    <x v="11"/>
    <x v="126"/>
    <x v="0"/>
    <x v="0"/>
    <s v="Tesseramento"/>
    <x v="1"/>
    <x v="5"/>
    <x v="0"/>
    <m/>
  </r>
  <r>
    <n v="169074"/>
    <x v="1"/>
    <x v="0"/>
    <x v="0"/>
    <x v="1"/>
    <x v="11"/>
    <x v="126"/>
    <x v="0"/>
    <x v="0"/>
    <s v="Tesseramento"/>
    <x v="1"/>
    <x v="7"/>
    <x v="0"/>
    <m/>
  </r>
  <r>
    <n v="18873"/>
    <x v="0"/>
    <x v="0"/>
    <x v="0"/>
    <x v="0"/>
    <x v="11"/>
    <x v="126"/>
    <x v="0"/>
    <x v="0"/>
    <s v="Tesseramento"/>
    <x v="1"/>
    <x v="4"/>
    <x v="0"/>
    <m/>
  </r>
  <r>
    <n v="161301"/>
    <x v="0"/>
    <x v="0"/>
    <x v="0"/>
    <x v="1"/>
    <x v="11"/>
    <x v="126"/>
    <x v="0"/>
    <x v="0"/>
    <s v="Tesseramento"/>
    <x v="1"/>
    <x v="0"/>
    <x v="0"/>
    <m/>
  </r>
  <r>
    <n v="93348"/>
    <x v="0"/>
    <x v="0"/>
    <x v="0"/>
    <x v="1"/>
    <x v="11"/>
    <x v="126"/>
    <x v="0"/>
    <x v="0"/>
    <s v="Tesseramento"/>
    <x v="1"/>
    <x v="4"/>
    <x v="0"/>
    <m/>
  </r>
  <r>
    <n v="189487"/>
    <x v="0"/>
    <x v="0"/>
    <x v="0"/>
    <x v="2"/>
    <x v="11"/>
    <x v="126"/>
    <x v="0"/>
    <x v="0"/>
    <s v="Tesseramento"/>
    <x v="1"/>
    <x v="4"/>
    <x v="0"/>
    <m/>
  </r>
  <r>
    <n v="215438"/>
    <x v="0"/>
    <x v="1"/>
    <x v="0"/>
    <x v="1"/>
    <x v="11"/>
    <x v="126"/>
    <x v="0"/>
    <x v="0"/>
    <s v="Tesseramento"/>
    <x v="1"/>
    <x v="0"/>
    <x v="0"/>
    <m/>
  </r>
  <r>
    <n v="215441"/>
    <x v="0"/>
    <x v="1"/>
    <x v="0"/>
    <x v="3"/>
    <x v="11"/>
    <x v="126"/>
    <x v="0"/>
    <x v="0"/>
    <s v="Tesseramento"/>
    <x v="1"/>
    <x v="0"/>
    <x v="0"/>
    <m/>
  </r>
  <r>
    <n v="239792"/>
    <x v="0"/>
    <x v="1"/>
    <x v="1"/>
    <x v="2"/>
    <x v="3"/>
    <x v="331"/>
    <x v="0"/>
    <x v="1"/>
    <s v="Tesseramento"/>
    <x v="1"/>
    <x v="0"/>
    <x v="0"/>
    <m/>
  </r>
  <r>
    <n v="239952"/>
    <x v="0"/>
    <x v="1"/>
    <x v="1"/>
    <x v="3"/>
    <x v="2"/>
    <x v="251"/>
    <x v="0"/>
    <x v="1"/>
    <s v="Tesseramento"/>
    <x v="1"/>
    <x v="0"/>
    <x v="0"/>
    <m/>
  </r>
  <r>
    <n v="141637"/>
    <x v="0"/>
    <x v="1"/>
    <x v="2"/>
    <x v="4"/>
    <x v="1"/>
    <x v="138"/>
    <x v="0"/>
    <x v="1"/>
    <s v="Tesseramento"/>
    <x v="1"/>
    <x v="1"/>
    <x v="0"/>
    <m/>
  </r>
  <r>
    <n v="75062"/>
    <x v="0"/>
    <x v="0"/>
    <x v="2"/>
    <x v="0"/>
    <x v="0"/>
    <x v="100"/>
    <x v="0"/>
    <x v="0"/>
    <s v="Tesseramento"/>
    <x v="0"/>
    <x v="4"/>
    <x v="0"/>
    <m/>
  </r>
  <r>
    <n v="100748"/>
    <x v="0"/>
    <x v="0"/>
    <x v="0"/>
    <x v="4"/>
    <x v="0"/>
    <x v="100"/>
    <x v="0"/>
    <x v="0"/>
    <s v="Tesseramento"/>
    <x v="0"/>
    <x v="1"/>
    <x v="0"/>
    <m/>
  </r>
  <r>
    <n v="21729"/>
    <x v="0"/>
    <x v="0"/>
    <x v="0"/>
    <x v="0"/>
    <x v="0"/>
    <x v="100"/>
    <x v="0"/>
    <x v="0"/>
    <s v="Tesseramento"/>
    <x v="0"/>
    <x v="0"/>
    <x v="0"/>
    <m/>
  </r>
  <r>
    <n v="103346"/>
    <x v="0"/>
    <x v="0"/>
    <x v="0"/>
    <x v="4"/>
    <x v="4"/>
    <x v="110"/>
    <x v="0"/>
    <x v="0"/>
    <s v="Tesseramento"/>
    <x v="1"/>
    <x v="3"/>
    <x v="0"/>
    <m/>
  </r>
  <r>
    <n v="239918"/>
    <x v="0"/>
    <x v="0"/>
    <x v="1"/>
    <x v="3"/>
    <x v="7"/>
    <x v="185"/>
    <x v="0"/>
    <x v="1"/>
    <s v="Tesseramento"/>
    <x v="1"/>
    <x v="1"/>
    <x v="0"/>
    <m/>
  </r>
  <r>
    <n v="155180"/>
    <x v="0"/>
    <x v="1"/>
    <x v="2"/>
    <x v="4"/>
    <x v="1"/>
    <x v="28"/>
    <x v="0"/>
    <x v="1"/>
    <s v="Tesseramento"/>
    <x v="1"/>
    <x v="1"/>
    <x v="0"/>
    <m/>
  </r>
  <r>
    <n v="69780"/>
    <x v="0"/>
    <x v="0"/>
    <x v="2"/>
    <x v="4"/>
    <x v="11"/>
    <x v="221"/>
    <x v="0"/>
    <x v="0"/>
    <s v="Tesseramento"/>
    <x v="1"/>
    <x v="4"/>
    <x v="0"/>
    <m/>
  </r>
  <r>
    <n v="75732"/>
    <x v="0"/>
    <x v="0"/>
    <x v="2"/>
    <x v="0"/>
    <x v="11"/>
    <x v="221"/>
    <x v="0"/>
    <x v="1"/>
    <s v="Tesseramento"/>
    <x v="1"/>
    <x v="4"/>
    <x v="0"/>
    <m/>
  </r>
  <r>
    <n v="93217"/>
    <x v="0"/>
    <x v="1"/>
    <x v="2"/>
    <x v="4"/>
    <x v="11"/>
    <x v="102"/>
    <x v="0"/>
    <x v="0"/>
    <s v="Tesseramento"/>
    <x v="1"/>
    <x v="0"/>
    <x v="0"/>
    <m/>
  </r>
  <r>
    <n v="240073"/>
    <x v="0"/>
    <x v="1"/>
    <x v="1"/>
    <x v="3"/>
    <x v="12"/>
    <x v="323"/>
    <x v="0"/>
    <x v="0"/>
    <s v="Tesseramento"/>
    <x v="1"/>
    <x v="0"/>
    <x v="0"/>
    <m/>
  </r>
  <r>
    <n v="239759"/>
    <x v="0"/>
    <x v="1"/>
    <x v="1"/>
    <x v="2"/>
    <x v="11"/>
    <x v="24"/>
    <x v="0"/>
    <x v="0"/>
    <s v="Tesseramento"/>
    <x v="1"/>
    <x v="1"/>
    <x v="0"/>
    <m/>
  </r>
  <r>
    <n v="239712"/>
    <x v="0"/>
    <x v="0"/>
    <x v="1"/>
    <x v="1"/>
    <x v="4"/>
    <x v="367"/>
    <x v="0"/>
    <x v="0"/>
    <s v="Tesseramento"/>
    <x v="1"/>
    <x v="0"/>
    <x v="0"/>
    <m/>
  </r>
  <r>
    <n v="183460"/>
    <x v="1"/>
    <x v="0"/>
    <x v="0"/>
    <x v="0"/>
    <x v="4"/>
    <x v="367"/>
    <x v="0"/>
    <x v="0"/>
    <s v="Tesseramento"/>
    <x v="1"/>
    <x v="5"/>
    <x v="0"/>
    <m/>
  </r>
  <r>
    <n v="190221"/>
    <x v="0"/>
    <x v="1"/>
    <x v="0"/>
    <x v="2"/>
    <x v="7"/>
    <x v="211"/>
    <x v="0"/>
    <x v="0"/>
    <s v="Tesseramento"/>
    <x v="1"/>
    <x v="4"/>
    <x v="0"/>
    <m/>
  </r>
  <r>
    <n v="115837"/>
    <x v="0"/>
    <x v="0"/>
    <x v="0"/>
    <x v="3"/>
    <x v="7"/>
    <x v="211"/>
    <x v="0"/>
    <x v="1"/>
    <s v="Tesseramento"/>
    <x v="1"/>
    <x v="0"/>
    <x v="0"/>
    <m/>
  </r>
  <r>
    <n v="231952"/>
    <x v="0"/>
    <x v="1"/>
    <x v="0"/>
    <x v="2"/>
    <x v="7"/>
    <x v="211"/>
    <x v="0"/>
    <x v="0"/>
    <s v="Tesseramento"/>
    <x v="1"/>
    <x v="1"/>
    <x v="0"/>
    <m/>
  </r>
  <r>
    <n v="1501"/>
    <x v="0"/>
    <x v="1"/>
    <x v="0"/>
    <x v="4"/>
    <x v="7"/>
    <x v="211"/>
    <x v="0"/>
    <x v="0"/>
    <s v="Tesseramento"/>
    <x v="1"/>
    <x v="1"/>
    <x v="0"/>
    <m/>
  </r>
  <r>
    <n v="239743"/>
    <x v="0"/>
    <x v="1"/>
    <x v="1"/>
    <x v="2"/>
    <x v="7"/>
    <x v="211"/>
    <x v="0"/>
    <x v="1"/>
    <s v="Tesseramento"/>
    <x v="1"/>
    <x v="3"/>
    <x v="0"/>
    <m/>
  </r>
  <r>
    <n v="239854"/>
    <x v="0"/>
    <x v="1"/>
    <x v="1"/>
    <x v="1"/>
    <x v="5"/>
    <x v="38"/>
    <x v="0"/>
    <x v="0"/>
    <s v="Tesseramento"/>
    <x v="1"/>
    <x v="3"/>
    <x v="0"/>
    <m/>
  </r>
  <r>
    <n v="239851"/>
    <x v="1"/>
    <x v="1"/>
    <x v="1"/>
    <x v="2"/>
    <x v="5"/>
    <x v="38"/>
    <x v="0"/>
    <x v="0"/>
    <s v="Tesseramento"/>
    <x v="1"/>
    <x v="5"/>
    <x v="0"/>
    <m/>
  </r>
  <r>
    <n v="239852"/>
    <x v="0"/>
    <x v="1"/>
    <x v="1"/>
    <x v="1"/>
    <x v="5"/>
    <x v="38"/>
    <x v="0"/>
    <x v="0"/>
    <s v="Tesseramento"/>
    <x v="1"/>
    <x v="0"/>
    <x v="0"/>
    <m/>
  </r>
  <r>
    <n v="239842"/>
    <x v="1"/>
    <x v="1"/>
    <x v="1"/>
    <x v="2"/>
    <x v="5"/>
    <x v="38"/>
    <x v="0"/>
    <x v="0"/>
    <s v="Tesseramento"/>
    <x v="1"/>
    <x v="6"/>
    <x v="0"/>
    <m/>
  </r>
  <r>
    <n v="239841"/>
    <x v="0"/>
    <x v="1"/>
    <x v="1"/>
    <x v="2"/>
    <x v="5"/>
    <x v="38"/>
    <x v="0"/>
    <x v="0"/>
    <s v="Tesseramento"/>
    <x v="1"/>
    <x v="0"/>
    <x v="0"/>
    <m/>
  </r>
  <r>
    <n v="239744"/>
    <x v="0"/>
    <x v="1"/>
    <x v="1"/>
    <x v="2"/>
    <x v="11"/>
    <x v="174"/>
    <x v="0"/>
    <x v="1"/>
    <s v="Tesseramento"/>
    <x v="3"/>
    <x v="1"/>
    <x v="0"/>
    <m/>
  </r>
  <r>
    <n v="185763"/>
    <x v="1"/>
    <x v="0"/>
    <x v="0"/>
    <x v="0"/>
    <x v="10"/>
    <x v="93"/>
    <x v="0"/>
    <x v="0"/>
    <s v="Tesseramento"/>
    <x v="0"/>
    <x v="6"/>
    <x v="0"/>
    <m/>
  </r>
  <r>
    <n v="136702"/>
    <x v="0"/>
    <x v="0"/>
    <x v="0"/>
    <x v="0"/>
    <x v="10"/>
    <x v="93"/>
    <x v="0"/>
    <x v="0"/>
    <s v="Tesseramento"/>
    <x v="0"/>
    <x v="0"/>
    <x v="0"/>
    <m/>
  </r>
  <r>
    <n v="199460"/>
    <x v="1"/>
    <x v="0"/>
    <x v="0"/>
    <x v="1"/>
    <x v="10"/>
    <x v="93"/>
    <x v="0"/>
    <x v="0"/>
    <s v="Tesseramento"/>
    <x v="0"/>
    <x v="6"/>
    <x v="0"/>
    <m/>
  </r>
  <r>
    <n v="239720"/>
    <x v="1"/>
    <x v="0"/>
    <x v="1"/>
    <x v="2"/>
    <x v="13"/>
    <x v="369"/>
    <x v="0"/>
    <x v="0"/>
    <s v="Tesseramento"/>
    <x v="1"/>
    <x v="5"/>
    <x v="0"/>
    <m/>
  </r>
  <r>
    <n v="239739"/>
    <x v="0"/>
    <x v="0"/>
    <x v="1"/>
    <x v="0"/>
    <x v="10"/>
    <x v="93"/>
    <x v="0"/>
    <x v="0"/>
    <s v="Tesseramento"/>
    <x v="0"/>
    <x v="0"/>
    <x v="0"/>
    <m/>
  </r>
  <r>
    <n v="239738"/>
    <x v="0"/>
    <x v="0"/>
    <x v="1"/>
    <x v="1"/>
    <x v="10"/>
    <x v="93"/>
    <x v="0"/>
    <x v="1"/>
    <s v="Tesseramento"/>
    <x v="0"/>
    <x v="0"/>
    <x v="0"/>
    <m/>
  </r>
  <r>
    <n v="239758"/>
    <x v="0"/>
    <x v="1"/>
    <x v="1"/>
    <x v="3"/>
    <x v="11"/>
    <x v="24"/>
    <x v="0"/>
    <x v="0"/>
    <s v="Tesseramento"/>
    <x v="1"/>
    <x v="0"/>
    <x v="0"/>
    <m/>
  </r>
  <r>
    <n v="231787"/>
    <x v="1"/>
    <x v="1"/>
    <x v="0"/>
    <x v="3"/>
    <x v="13"/>
    <x v="39"/>
    <x v="0"/>
    <x v="1"/>
    <s v="Tesseramento"/>
    <x v="0"/>
    <x v="5"/>
    <x v="0"/>
    <m/>
  </r>
  <r>
    <n v="239737"/>
    <x v="0"/>
    <x v="1"/>
    <x v="1"/>
    <x v="0"/>
    <x v="2"/>
    <x v="286"/>
    <x v="0"/>
    <x v="0"/>
    <s v="Tesseramento"/>
    <x v="1"/>
    <x v="1"/>
    <x v="0"/>
    <m/>
  </r>
  <r>
    <n v="118916"/>
    <x v="0"/>
    <x v="0"/>
    <x v="0"/>
    <x v="0"/>
    <x v="13"/>
    <x v="177"/>
    <x v="0"/>
    <x v="0"/>
    <s v="Tesseramento"/>
    <x v="1"/>
    <x v="0"/>
    <x v="0"/>
    <m/>
  </r>
  <r>
    <n v="239735"/>
    <x v="0"/>
    <x v="1"/>
    <x v="1"/>
    <x v="1"/>
    <x v="2"/>
    <x v="286"/>
    <x v="0"/>
    <x v="1"/>
    <s v="Tesseramento"/>
    <x v="1"/>
    <x v="4"/>
    <x v="0"/>
    <m/>
  </r>
  <r>
    <n v="103254"/>
    <x v="0"/>
    <x v="0"/>
    <x v="0"/>
    <x v="0"/>
    <x v="7"/>
    <x v="267"/>
    <x v="0"/>
    <x v="0"/>
    <s v="Tesseramento"/>
    <x v="1"/>
    <x v="3"/>
    <x v="0"/>
    <m/>
  </r>
  <r>
    <n v="239722"/>
    <x v="0"/>
    <x v="1"/>
    <x v="1"/>
    <x v="2"/>
    <x v="7"/>
    <x v="267"/>
    <x v="0"/>
    <x v="0"/>
    <s v="Tesseramento"/>
    <x v="1"/>
    <x v="0"/>
    <x v="0"/>
    <m/>
  </r>
  <r>
    <n v="145132"/>
    <x v="0"/>
    <x v="1"/>
    <x v="2"/>
    <x v="4"/>
    <x v="2"/>
    <x v="224"/>
    <x v="0"/>
    <x v="0"/>
    <s v="Tesseramento"/>
    <x v="1"/>
    <x v="1"/>
    <x v="0"/>
    <m/>
  </r>
  <r>
    <n v="97641"/>
    <x v="0"/>
    <x v="0"/>
    <x v="2"/>
    <x v="0"/>
    <x v="10"/>
    <x v="273"/>
    <x v="0"/>
    <x v="0"/>
    <s v="Tesseramento"/>
    <x v="1"/>
    <x v="1"/>
    <x v="0"/>
    <m/>
  </r>
  <r>
    <n v="239703"/>
    <x v="0"/>
    <x v="1"/>
    <x v="1"/>
    <x v="0"/>
    <x v="1"/>
    <x v="28"/>
    <x v="0"/>
    <x v="0"/>
    <s v="Tesseramento"/>
    <x v="1"/>
    <x v="0"/>
    <x v="0"/>
    <m/>
  </r>
  <r>
    <n v="174034"/>
    <x v="1"/>
    <x v="0"/>
    <x v="2"/>
    <x v="1"/>
    <x v="10"/>
    <x v="93"/>
    <x v="0"/>
    <x v="0"/>
    <s v="Tesseramento"/>
    <x v="0"/>
    <x v="2"/>
    <x v="0"/>
    <m/>
  </r>
  <r>
    <n v="239760"/>
    <x v="0"/>
    <x v="1"/>
    <x v="1"/>
    <x v="2"/>
    <x v="11"/>
    <x v="24"/>
    <x v="0"/>
    <x v="0"/>
    <s v="Tesseramento"/>
    <x v="1"/>
    <x v="4"/>
    <x v="0"/>
    <m/>
  </r>
  <r>
    <n v="208917"/>
    <x v="0"/>
    <x v="1"/>
    <x v="2"/>
    <x v="1"/>
    <x v="8"/>
    <x v="113"/>
    <x v="0"/>
    <x v="1"/>
    <s v="Tesseramento"/>
    <x v="0"/>
    <x v="0"/>
    <x v="0"/>
    <m/>
  </r>
  <r>
    <n v="180710"/>
    <x v="1"/>
    <x v="0"/>
    <x v="2"/>
    <x v="4"/>
    <x v="11"/>
    <x v="102"/>
    <x v="0"/>
    <x v="0"/>
    <s v="Tesseramento"/>
    <x v="1"/>
    <x v="6"/>
    <x v="0"/>
    <m/>
  </r>
  <r>
    <n v="239745"/>
    <x v="0"/>
    <x v="0"/>
    <x v="1"/>
    <x v="0"/>
    <x v="10"/>
    <x v="273"/>
    <x v="0"/>
    <x v="0"/>
    <s v="Tesseramento"/>
    <x v="1"/>
    <x v="1"/>
    <x v="0"/>
    <m/>
  </r>
  <r>
    <n v="239740"/>
    <x v="0"/>
    <x v="0"/>
    <x v="1"/>
    <x v="2"/>
    <x v="11"/>
    <x v="345"/>
    <x v="0"/>
    <x v="0"/>
    <s v="Tesseramento"/>
    <x v="0"/>
    <x v="0"/>
    <x v="0"/>
    <m/>
  </r>
  <r>
    <n v="239721"/>
    <x v="0"/>
    <x v="1"/>
    <x v="1"/>
    <x v="1"/>
    <x v="10"/>
    <x v="194"/>
    <x v="0"/>
    <x v="0"/>
    <s v="Tesseramento"/>
    <x v="1"/>
    <x v="0"/>
    <x v="0"/>
    <m/>
  </r>
  <r>
    <n v="163450"/>
    <x v="0"/>
    <x v="1"/>
    <x v="0"/>
    <x v="1"/>
    <x v="14"/>
    <x v="129"/>
    <x v="0"/>
    <x v="0"/>
    <s v="Tesseramento"/>
    <x v="1"/>
    <x v="3"/>
    <x v="0"/>
    <m/>
  </r>
  <r>
    <n v="239736"/>
    <x v="0"/>
    <x v="1"/>
    <x v="1"/>
    <x v="1"/>
    <x v="2"/>
    <x v="286"/>
    <x v="0"/>
    <x v="0"/>
    <s v="Tesseramento"/>
    <x v="1"/>
    <x v="3"/>
    <x v="0"/>
    <m/>
  </r>
  <r>
    <n v="59870"/>
    <x v="0"/>
    <x v="0"/>
    <x v="0"/>
    <x v="0"/>
    <x v="6"/>
    <x v="217"/>
    <x v="0"/>
    <x v="0"/>
    <s v="Tesseramento"/>
    <x v="0"/>
    <x v="0"/>
    <x v="0"/>
    <m/>
  </r>
  <r>
    <n v="239718"/>
    <x v="1"/>
    <x v="1"/>
    <x v="1"/>
    <x v="3"/>
    <x v="2"/>
    <x v="180"/>
    <x v="0"/>
    <x v="0"/>
    <s v="Tesseramento"/>
    <x v="1"/>
    <x v="7"/>
    <x v="0"/>
    <m/>
  </r>
  <r>
    <n v="8489"/>
    <x v="0"/>
    <x v="0"/>
    <x v="0"/>
    <x v="0"/>
    <x v="1"/>
    <x v="402"/>
    <x v="0"/>
    <x v="0"/>
    <s v="Tesseramento"/>
    <x v="1"/>
    <x v="0"/>
    <x v="0"/>
    <m/>
  </r>
  <r>
    <n v="48395"/>
    <x v="0"/>
    <x v="0"/>
    <x v="2"/>
    <x v="1"/>
    <x v="1"/>
    <x v="402"/>
    <x v="0"/>
    <x v="1"/>
    <s v="Tesseramento"/>
    <x v="1"/>
    <x v="4"/>
    <x v="0"/>
    <m/>
  </r>
  <r>
    <n v="47687"/>
    <x v="0"/>
    <x v="0"/>
    <x v="2"/>
    <x v="1"/>
    <x v="1"/>
    <x v="402"/>
    <x v="0"/>
    <x v="0"/>
    <s v="Tesseramento"/>
    <x v="1"/>
    <x v="0"/>
    <x v="0"/>
    <m/>
  </r>
  <r>
    <n v="9160"/>
    <x v="0"/>
    <x v="0"/>
    <x v="2"/>
    <x v="1"/>
    <x v="1"/>
    <x v="402"/>
    <x v="0"/>
    <x v="0"/>
    <s v="Tesseramento"/>
    <x v="1"/>
    <x v="4"/>
    <x v="0"/>
    <m/>
  </r>
  <r>
    <n v="9132"/>
    <x v="0"/>
    <x v="0"/>
    <x v="2"/>
    <x v="4"/>
    <x v="1"/>
    <x v="402"/>
    <x v="0"/>
    <x v="1"/>
    <s v="Tesseramento"/>
    <x v="1"/>
    <x v="4"/>
    <x v="0"/>
    <m/>
  </r>
  <r>
    <n v="239898"/>
    <x v="0"/>
    <x v="1"/>
    <x v="1"/>
    <x v="2"/>
    <x v="14"/>
    <x v="129"/>
    <x v="0"/>
    <x v="0"/>
    <s v="Tesseramento"/>
    <x v="1"/>
    <x v="0"/>
    <x v="0"/>
    <m/>
  </r>
  <r>
    <n v="239899"/>
    <x v="0"/>
    <x v="1"/>
    <x v="1"/>
    <x v="3"/>
    <x v="14"/>
    <x v="129"/>
    <x v="0"/>
    <x v="0"/>
    <s v="Tesseramento"/>
    <x v="1"/>
    <x v="0"/>
    <x v="0"/>
    <m/>
  </r>
  <r>
    <n v="239965"/>
    <x v="0"/>
    <x v="0"/>
    <x v="1"/>
    <x v="2"/>
    <x v="2"/>
    <x v="172"/>
    <x v="0"/>
    <x v="0"/>
    <s v="Tesseramento"/>
    <x v="1"/>
    <x v="3"/>
    <x v="0"/>
    <m/>
  </r>
  <r>
    <n v="239966"/>
    <x v="1"/>
    <x v="0"/>
    <x v="1"/>
    <x v="2"/>
    <x v="2"/>
    <x v="172"/>
    <x v="0"/>
    <x v="1"/>
    <s v="Tesseramento"/>
    <x v="1"/>
    <x v="6"/>
    <x v="0"/>
    <m/>
  </r>
  <r>
    <n v="239706"/>
    <x v="1"/>
    <x v="1"/>
    <x v="1"/>
    <x v="2"/>
    <x v="4"/>
    <x v="149"/>
    <x v="0"/>
    <x v="0"/>
    <s v="Tesseramento"/>
    <x v="1"/>
    <x v="7"/>
    <x v="0"/>
    <m/>
  </r>
  <r>
    <n v="239705"/>
    <x v="0"/>
    <x v="1"/>
    <x v="1"/>
    <x v="2"/>
    <x v="4"/>
    <x v="149"/>
    <x v="0"/>
    <x v="0"/>
    <s v="Tesseramento"/>
    <x v="1"/>
    <x v="0"/>
    <x v="0"/>
    <m/>
  </r>
  <r>
    <n v="21750"/>
    <x v="0"/>
    <x v="0"/>
    <x v="0"/>
    <x v="0"/>
    <x v="7"/>
    <x v="202"/>
    <x v="0"/>
    <x v="0"/>
    <s v="Tesseramento"/>
    <x v="1"/>
    <x v="4"/>
    <x v="0"/>
    <m/>
  </r>
  <r>
    <n v="166566"/>
    <x v="0"/>
    <x v="0"/>
    <x v="0"/>
    <x v="1"/>
    <x v="8"/>
    <x v="46"/>
    <x v="0"/>
    <x v="0"/>
    <s v="Tesseramento"/>
    <x v="0"/>
    <x v="0"/>
    <x v="0"/>
    <m/>
  </r>
  <r>
    <n v="166174"/>
    <x v="0"/>
    <x v="0"/>
    <x v="2"/>
    <x v="0"/>
    <x v="4"/>
    <x v="40"/>
    <x v="0"/>
    <x v="0"/>
    <s v="Tesseramento"/>
    <x v="1"/>
    <x v="3"/>
    <x v="0"/>
    <m/>
  </r>
  <r>
    <n v="142820"/>
    <x v="0"/>
    <x v="0"/>
    <x v="0"/>
    <x v="0"/>
    <x v="4"/>
    <x v="40"/>
    <x v="0"/>
    <x v="0"/>
    <s v="Tesseramento"/>
    <x v="1"/>
    <x v="1"/>
    <x v="0"/>
    <m/>
  </r>
  <r>
    <n v="199498"/>
    <x v="0"/>
    <x v="1"/>
    <x v="2"/>
    <x v="1"/>
    <x v="14"/>
    <x v="129"/>
    <x v="0"/>
    <x v="0"/>
    <s v="Tesseramento"/>
    <x v="1"/>
    <x v="1"/>
    <x v="0"/>
    <m/>
  </r>
  <r>
    <n v="102429"/>
    <x v="0"/>
    <x v="0"/>
    <x v="0"/>
    <x v="0"/>
    <x v="8"/>
    <x v="113"/>
    <x v="0"/>
    <x v="0"/>
    <s v="Tesseramento"/>
    <x v="0"/>
    <x v="4"/>
    <x v="0"/>
    <m/>
  </r>
  <r>
    <n v="22395"/>
    <x v="0"/>
    <x v="1"/>
    <x v="0"/>
    <x v="1"/>
    <x v="4"/>
    <x v="303"/>
    <x v="0"/>
    <x v="0"/>
    <s v="Tesseramento"/>
    <x v="1"/>
    <x v="4"/>
    <x v="0"/>
    <m/>
  </r>
  <r>
    <n v="239764"/>
    <x v="0"/>
    <x v="0"/>
    <x v="1"/>
    <x v="1"/>
    <x v="8"/>
    <x v="397"/>
    <x v="0"/>
    <x v="0"/>
    <s v="Tesseramento"/>
    <x v="4"/>
    <x v="1"/>
    <x v="0"/>
    <m/>
  </r>
  <r>
    <n v="186595"/>
    <x v="1"/>
    <x v="0"/>
    <x v="0"/>
    <x v="3"/>
    <x v="13"/>
    <x v="369"/>
    <x v="0"/>
    <x v="1"/>
    <s v="Tesseramento"/>
    <x v="1"/>
    <x v="6"/>
    <x v="0"/>
    <m/>
  </r>
  <r>
    <n v="239957"/>
    <x v="0"/>
    <x v="0"/>
    <x v="1"/>
    <x v="1"/>
    <x v="2"/>
    <x v="139"/>
    <x v="0"/>
    <x v="0"/>
    <s v="Tesseramento"/>
    <x v="1"/>
    <x v="3"/>
    <x v="0"/>
    <m/>
  </r>
  <r>
    <n v="239728"/>
    <x v="1"/>
    <x v="0"/>
    <x v="1"/>
    <x v="2"/>
    <x v="10"/>
    <x v="315"/>
    <x v="0"/>
    <x v="1"/>
    <s v="Tesseramento"/>
    <x v="1"/>
    <x v="5"/>
    <x v="0"/>
    <m/>
  </r>
  <r>
    <n v="239730"/>
    <x v="0"/>
    <x v="1"/>
    <x v="1"/>
    <x v="3"/>
    <x v="10"/>
    <x v="315"/>
    <x v="0"/>
    <x v="0"/>
    <s v="Tesseramento"/>
    <x v="1"/>
    <x v="1"/>
    <x v="0"/>
    <m/>
  </r>
  <r>
    <n v="239731"/>
    <x v="0"/>
    <x v="1"/>
    <x v="1"/>
    <x v="3"/>
    <x v="10"/>
    <x v="315"/>
    <x v="0"/>
    <x v="1"/>
    <s v="Tesseramento"/>
    <x v="1"/>
    <x v="0"/>
    <x v="0"/>
    <m/>
  </r>
  <r>
    <n v="206269"/>
    <x v="0"/>
    <x v="0"/>
    <x v="0"/>
    <x v="0"/>
    <x v="4"/>
    <x v="119"/>
    <x v="0"/>
    <x v="0"/>
    <s v="Tesseramento"/>
    <x v="1"/>
    <x v="1"/>
    <x v="0"/>
    <m/>
  </r>
  <r>
    <n v="111452"/>
    <x v="0"/>
    <x v="0"/>
    <x v="0"/>
    <x v="0"/>
    <x v="8"/>
    <x v="46"/>
    <x v="0"/>
    <x v="1"/>
    <s v="Tesseramento"/>
    <x v="0"/>
    <x v="4"/>
    <x v="0"/>
    <m/>
  </r>
  <r>
    <n v="239733"/>
    <x v="0"/>
    <x v="0"/>
    <x v="1"/>
    <x v="0"/>
    <x v="15"/>
    <x v="357"/>
    <x v="0"/>
    <x v="0"/>
    <s v="Tesseramento"/>
    <x v="1"/>
    <x v="0"/>
    <x v="0"/>
    <m/>
  </r>
  <r>
    <n v="239853"/>
    <x v="0"/>
    <x v="1"/>
    <x v="1"/>
    <x v="2"/>
    <x v="5"/>
    <x v="38"/>
    <x v="0"/>
    <x v="0"/>
    <s v="Tesseramento"/>
    <x v="1"/>
    <x v="0"/>
    <x v="0"/>
    <m/>
  </r>
  <r>
    <n v="223954"/>
    <x v="0"/>
    <x v="1"/>
    <x v="0"/>
    <x v="1"/>
    <x v="15"/>
    <x v="104"/>
    <x v="0"/>
    <x v="0"/>
    <s v="Tesseramento"/>
    <x v="1"/>
    <x v="1"/>
    <x v="0"/>
    <m/>
  </r>
  <r>
    <n v="240018"/>
    <x v="0"/>
    <x v="0"/>
    <x v="1"/>
    <x v="2"/>
    <x v="7"/>
    <x v="109"/>
    <x v="0"/>
    <x v="0"/>
    <s v="Tesseramento"/>
    <x v="1"/>
    <x v="3"/>
    <x v="0"/>
    <m/>
  </r>
  <r>
    <n v="240019"/>
    <x v="0"/>
    <x v="0"/>
    <x v="1"/>
    <x v="2"/>
    <x v="7"/>
    <x v="109"/>
    <x v="0"/>
    <x v="1"/>
    <s v="Tesseramento"/>
    <x v="1"/>
    <x v="4"/>
    <x v="0"/>
    <m/>
  </r>
  <r>
    <n v="193964"/>
    <x v="0"/>
    <x v="0"/>
    <x v="2"/>
    <x v="1"/>
    <x v="7"/>
    <x v="56"/>
    <x v="0"/>
    <x v="0"/>
    <s v="Tesseramento"/>
    <x v="1"/>
    <x v="4"/>
    <x v="0"/>
    <m/>
  </r>
  <r>
    <n v="240013"/>
    <x v="0"/>
    <x v="1"/>
    <x v="1"/>
    <x v="3"/>
    <x v="7"/>
    <x v="109"/>
    <x v="0"/>
    <x v="0"/>
    <s v="Tesseramento"/>
    <x v="1"/>
    <x v="0"/>
    <x v="0"/>
    <m/>
  </r>
  <r>
    <n v="239799"/>
    <x v="0"/>
    <x v="0"/>
    <x v="1"/>
    <x v="0"/>
    <x v="1"/>
    <x v="349"/>
    <x v="0"/>
    <x v="0"/>
    <s v="Tesseramento"/>
    <x v="0"/>
    <x v="0"/>
    <x v="0"/>
    <m/>
  </r>
  <r>
    <n v="239757"/>
    <x v="1"/>
    <x v="0"/>
    <x v="1"/>
    <x v="3"/>
    <x v="10"/>
    <x v="273"/>
    <x v="0"/>
    <x v="0"/>
    <s v="Tesseramento"/>
    <x v="1"/>
    <x v="2"/>
    <x v="0"/>
    <m/>
  </r>
  <r>
    <n v="240257"/>
    <x v="0"/>
    <x v="0"/>
    <x v="1"/>
    <x v="2"/>
    <x v="11"/>
    <x v="327"/>
    <x v="0"/>
    <x v="0"/>
    <s v="Tesseramento"/>
    <x v="0"/>
    <x v="0"/>
    <x v="0"/>
    <m/>
  </r>
  <r>
    <n v="8213"/>
    <x v="0"/>
    <x v="0"/>
    <x v="0"/>
    <x v="0"/>
    <x v="12"/>
    <x v="27"/>
    <x v="0"/>
    <x v="0"/>
    <s v="Tesseramento"/>
    <x v="1"/>
    <x v="4"/>
    <x v="0"/>
    <m/>
  </r>
  <r>
    <n v="71810"/>
    <x v="0"/>
    <x v="0"/>
    <x v="2"/>
    <x v="0"/>
    <x v="4"/>
    <x v="140"/>
    <x v="0"/>
    <x v="0"/>
    <s v="Tesseramento"/>
    <x v="0"/>
    <x v="0"/>
    <x v="0"/>
    <m/>
  </r>
  <r>
    <n v="239719"/>
    <x v="0"/>
    <x v="1"/>
    <x v="1"/>
    <x v="1"/>
    <x v="7"/>
    <x v="103"/>
    <x v="0"/>
    <x v="0"/>
    <s v="Tesseramento"/>
    <x v="1"/>
    <x v="0"/>
    <x v="0"/>
    <m/>
  </r>
  <r>
    <n v="239780"/>
    <x v="0"/>
    <x v="1"/>
    <x v="1"/>
    <x v="1"/>
    <x v="4"/>
    <x v="291"/>
    <x v="0"/>
    <x v="0"/>
    <s v="Tesseramento"/>
    <x v="1"/>
    <x v="1"/>
    <x v="0"/>
    <m/>
  </r>
  <r>
    <n v="239781"/>
    <x v="0"/>
    <x v="1"/>
    <x v="1"/>
    <x v="3"/>
    <x v="11"/>
    <x v="126"/>
    <x v="0"/>
    <x v="0"/>
    <s v="Tesseramento"/>
    <x v="1"/>
    <x v="1"/>
    <x v="0"/>
    <m/>
  </r>
  <r>
    <n v="241117"/>
    <x v="0"/>
    <x v="1"/>
    <x v="1"/>
    <x v="2"/>
    <x v="7"/>
    <x v="328"/>
    <x v="0"/>
    <x v="0"/>
    <s v="Tesseramento"/>
    <x v="0"/>
    <x v="1"/>
    <x v="0"/>
    <m/>
  </r>
  <r>
    <n v="240942"/>
    <x v="0"/>
    <x v="1"/>
    <x v="1"/>
    <x v="1"/>
    <x v="7"/>
    <x v="328"/>
    <x v="0"/>
    <x v="0"/>
    <s v="Tesseramento"/>
    <x v="0"/>
    <x v="0"/>
    <x v="0"/>
    <m/>
  </r>
  <r>
    <n v="224074"/>
    <x v="0"/>
    <x v="1"/>
    <x v="2"/>
    <x v="2"/>
    <x v="7"/>
    <x v="44"/>
    <x v="0"/>
    <x v="0"/>
    <s v="Tesseramento"/>
    <x v="1"/>
    <x v="0"/>
    <x v="0"/>
    <m/>
  </r>
  <r>
    <n v="239805"/>
    <x v="0"/>
    <x v="1"/>
    <x v="1"/>
    <x v="3"/>
    <x v="11"/>
    <x v="174"/>
    <x v="0"/>
    <x v="1"/>
    <s v="Tesseramento"/>
    <x v="3"/>
    <x v="3"/>
    <x v="0"/>
    <m/>
  </r>
  <r>
    <n v="239782"/>
    <x v="0"/>
    <x v="1"/>
    <x v="1"/>
    <x v="3"/>
    <x v="4"/>
    <x v="283"/>
    <x v="0"/>
    <x v="1"/>
    <s v="Tesseramento"/>
    <x v="1"/>
    <x v="3"/>
    <x v="0"/>
    <m/>
  </r>
  <r>
    <n v="239802"/>
    <x v="0"/>
    <x v="0"/>
    <x v="1"/>
    <x v="1"/>
    <x v="9"/>
    <x v="204"/>
    <x v="0"/>
    <x v="0"/>
    <s v="Tesseramento"/>
    <x v="0"/>
    <x v="1"/>
    <x v="0"/>
    <m/>
  </r>
  <r>
    <n v="164582"/>
    <x v="0"/>
    <x v="0"/>
    <x v="0"/>
    <x v="0"/>
    <x v="12"/>
    <x v="314"/>
    <x v="0"/>
    <x v="0"/>
    <s v="Tesseramento"/>
    <x v="0"/>
    <x v="0"/>
    <x v="0"/>
    <m/>
  </r>
  <r>
    <n v="218393"/>
    <x v="0"/>
    <x v="0"/>
    <x v="0"/>
    <x v="1"/>
    <x v="6"/>
    <x v="344"/>
    <x v="0"/>
    <x v="0"/>
    <s v="Tesseramento"/>
    <x v="0"/>
    <x v="1"/>
    <x v="0"/>
    <m/>
  </r>
  <r>
    <n v="218397"/>
    <x v="0"/>
    <x v="0"/>
    <x v="0"/>
    <x v="1"/>
    <x v="6"/>
    <x v="344"/>
    <x v="0"/>
    <x v="0"/>
    <s v="Tesseramento"/>
    <x v="0"/>
    <x v="1"/>
    <x v="0"/>
    <m/>
  </r>
  <r>
    <n v="199431"/>
    <x v="1"/>
    <x v="0"/>
    <x v="0"/>
    <x v="0"/>
    <x v="0"/>
    <x v="100"/>
    <x v="0"/>
    <x v="0"/>
    <s v="Tesseramento"/>
    <x v="0"/>
    <x v="2"/>
    <x v="0"/>
    <m/>
  </r>
  <r>
    <n v="102195"/>
    <x v="0"/>
    <x v="0"/>
    <x v="0"/>
    <x v="0"/>
    <x v="12"/>
    <x v="323"/>
    <x v="0"/>
    <x v="0"/>
    <s v="Tesseramento"/>
    <x v="1"/>
    <x v="1"/>
    <x v="0"/>
    <m/>
  </r>
  <r>
    <n v="288"/>
    <x v="0"/>
    <x v="0"/>
    <x v="0"/>
    <x v="0"/>
    <x v="12"/>
    <x v="323"/>
    <x v="0"/>
    <x v="1"/>
    <s v="Tesseramento"/>
    <x v="1"/>
    <x v="4"/>
    <x v="0"/>
    <m/>
  </r>
  <r>
    <n v="287"/>
    <x v="0"/>
    <x v="0"/>
    <x v="0"/>
    <x v="0"/>
    <x v="12"/>
    <x v="323"/>
    <x v="0"/>
    <x v="0"/>
    <s v="Tesseramento"/>
    <x v="1"/>
    <x v="4"/>
    <x v="0"/>
    <m/>
  </r>
  <r>
    <n v="147708"/>
    <x v="0"/>
    <x v="0"/>
    <x v="0"/>
    <x v="0"/>
    <x v="18"/>
    <x v="264"/>
    <x v="0"/>
    <x v="0"/>
    <s v="Tesseramento"/>
    <x v="0"/>
    <x v="0"/>
    <x v="0"/>
    <m/>
  </r>
  <r>
    <n v="222244"/>
    <x v="0"/>
    <x v="0"/>
    <x v="0"/>
    <x v="1"/>
    <x v="12"/>
    <x v="323"/>
    <x v="0"/>
    <x v="0"/>
    <s v="Tesseramento"/>
    <x v="1"/>
    <x v="3"/>
    <x v="0"/>
    <m/>
  </r>
  <r>
    <n v="222242"/>
    <x v="0"/>
    <x v="0"/>
    <x v="0"/>
    <x v="1"/>
    <x v="12"/>
    <x v="323"/>
    <x v="0"/>
    <x v="1"/>
    <s v="Tesseramento"/>
    <x v="1"/>
    <x v="0"/>
    <x v="0"/>
    <m/>
  </r>
  <r>
    <n v="173067"/>
    <x v="0"/>
    <x v="1"/>
    <x v="0"/>
    <x v="0"/>
    <x v="7"/>
    <x v="195"/>
    <x v="0"/>
    <x v="0"/>
    <s v="Tesseramento"/>
    <x v="1"/>
    <x v="0"/>
    <x v="0"/>
    <m/>
  </r>
  <r>
    <n v="203660"/>
    <x v="0"/>
    <x v="0"/>
    <x v="0"/>
    <x v="1"/>
    <x v="12"/>
    <x v="323"/>
    <x v="0"/>
    <x v="0"/>
    <s v="Tesseramento"/>
    <x v="1"/>
    <x v="4"/>
    <x v="0"/>
    <m/>
  </r>
  <r>
    <n v="216409"/>
    <x v="0"/>
    <x v="0"/>
    <x v="0"/>
    <x v="1"/>
    <x v="12"/>
    <x v="323"/>
    <x v="0"/>
    <x v="1"/>
    <s v="Tesseramento"/>
    <x v="1"/>
    <x v="4"/>
    <x v="0"/>
    <m/>
  </r>
  <r>
    <n v="194"/>
    <x v="0"/>
    <x v="0"/>
    <x v="0"/>
    <x v="0"/>
    <x v="12"/>
    <x v="323"/>
    <x v="0"/>
    <x v="1"/>
    <s v="Tesseramento"/>
    <x v="1"/>
    <x v="4"/>
    <x v="0"/>
    <m/>
  </r>
  <r>
    <n v="412"/>
    <x v="0"/>
    <x v="0"/>
    <x v="0"/>
    <x v="4"/>
    <x v="12"/>
    <x v="323"/>
    <x v="0"/>
    <x v="1"/>
    <s v="Tesseramento"/>
    <x v="1"/>
    <x v="4"/>
    <x v="0"/>
    <m/>
  </r>
  <r>
    <n v="206633"/>
    <x v="0"/>
    <x v="0"/>
    <x v="0"/>
    <x v="1"/>
    <x v="7"/>
    <x v="195"/>
    <x v="0"/>
    <x v="1"/>
    <s v="Tesseramento"/>
    <x v="1"/>
    <x v="4"/>
    <x v="0"/>
    <m/>
  </r>
  <r>
    <n v="216499"/>
    <x v="0"/>
    <x v="0"/>
    <x v="0"/>
    <x v="0"/>
    <x v="7"/>
    <x v="195"/>
    <x v="0"/>
    <x v="0"/>
    <s v="Tesseramento"/>
    <x v="1"/>
    <x v="3"/>
    <x v="0"/>
    <m/>
  </r>
  <r>
    <n v="216500"/>
    <x v="0"/>
    <x v="0"/>
    <x v="0"/>
    <x v="0"/>
    <x v="7"/>
    <x v="195"/>
    <x v="0"/>
    <x v="1"/>
    <s v="Tesseramento"/>
    <x v="1"/>
    <x v="3"/>
    <x v="0"/>
    <m/>
  </r>
  <r>
    <n v="31632"/>
    <x v="0"/>
    <x v="0"/>
    <x v="0"/>
    <x v="0"/>
    <x v="7"/>
    <x v="195"/>
    <x v="0"/>
    <x v="1"/>
    <s v="Tesseramento"/>
    <x v="1"/>
    <x v="3"/>
    <x v="0"/>
    <m/>
  </r>
  <r>
    <n v="206634"/>
    <x v="0"/>
    <x v="0"/>
    <x v="0"/>
    <x v="1"/>
    <x v="7"/>
    <x v="195"/>
    <x v="0"/>
    <x v="0"/>
    <s v="Tesseramento"/>
    <x v="1"/>
    <x v="4"/>
    <x v="0"/>
    <m/>
  </r>
  <r>
    <n v="198259"/>
    <x v="0"/>
    <x v="0"/>
    <x v="0"/>
    <x v="1"/>
    <x v="7"/>
    <x v="195"/>
    <x v="0"/>
    <x v="0"/>
    <s v="Tesseramento"/>
    <x v="1"/>
    <x v="0"/>
    <x v="0"/>
    <m/>
  </r>
  <r>
    <n v="79660"/>
    <x v="0"/>
    <x v="0"/>
    <x v="0"/>
    <x v="0"/>
    <x v="2"/>
    <x v="36"/>
    <x v="0"/>
    <x v="0"/>
    <s v="Tesseramento"/>
    <x v="1"/>
    <x v="3"/>
    <x v="0"/>
    <m/>
  </r>
  <r>
    <n v="149117"/>
    <x v="0"/>
    <x v="0"/>
    <x v="0"/>
    <x v="0"/>
    <x v="2"/>
    <x v="36"/>
    <x v="0"/>
    <x v="0"/>
    <s v="Tesseramento"/>
    <x v="1"/>
    <x v="4"/>
    <x v="0"/>
    <m/>
  </r>
  <r>
    <n v="153277"/>
    <x v="0"/>
    <x v="0"/>
    <x v="0"/>
    <x v="0"/>
    <x v="2"/>
    <x v="36"/>
    <x v="0"/>
    <x v="0"/>
    <s v="Tesseramento"/>
    <x v="1"/>
    <x v="1"/>
    <x v="0"/>
    <m/>
  </r>
  <r>
    <n v="149120"/>
    <x v="0"/>
    <x v="0"/>
    <x v="0"/>
    <x v="0"/>
    <x v="2"/>
    <x v="36"/>
    <x v="0"/>
    <x v="1"/>
    <s v="Tesseramento"/>
    <x v="1"/>
    <x v="4"/>
    <x v="0"/>
    <m/>
  </r>
  <r>
    <n v="178329"/>
    <x v="0"/>
    <x v="1"/>
    <x v="0"/>
    <x v="1"/>
    <x v="2"/>
    <x v="36"/>
    <x v="0"/>
    <x v="1"/>
    <s v="Tesseramento"/>
    <x v="1"/>
    <x v="1"/>
    <x v="0"/>
    <m/>
  </r>
  <r>
    <n v="173286"/>
    <x v="0"/>
    <x v="0"/>
    <x v="0"/>
    <x v="0"/>
    <x v="2"/>
    <x v="36"/>
    <x v="0"/>
    <x v="0"/>
    <s v="Tesseramento"/>
    <x v="1"/>
    <x v="0"/>
    <x v="0"/>
    <m/>
  </r>
  <r>
    <n v="178330"/>
    <x v="0"/>
    <x v="1"/>
    <x v="0"/>
    <x v="1"/>
    <x v="2"/>
    <x v="36"/>
    <x v="0"/>
    <x v="1"/>
    <s v="Tesseramento"/>
    <x v="1"/>
    <x v="1"/>
    <x v="0"/>
    <m/>
  </r>
  <r>
    <n v="178331"/>
    <x v="0"/>
    <x v="1"/>
    <x v="0"/>
    <x v="1"/>
    <x v="2"/>
    <x v="36"/>
    <x v="0"/>
    <x v="1"/>
    <s v="Tesseramento"/>
    <x v="1"/>
    <x v="3"/>
    <x v="0"/>
    <m/>
  </r>
  <r>
    <n v="149118"/>
    <x v="0"/>
    <x v="0"/>
    <x v="0"/>
    <x v="1"/>
    <x v="2"/>
    <x v="36"/>
    <x v="0"/>
    <x v="1"/>
    <s v="Tesseramento"/>
    <x v="1"/>
    <x v="3"/>
    <x v="0"/>
    <m/>
  </r>
  <r>
    <n v="149119"/>
    <x v="0"/>
    <x v="0"/>
    <x v="0"/>
    <x v="1"/>
    <x v="2"/>
    <x v="36"/>
    <x v="0"/>
    <x v="1"/>
    <s v="Tesseramento"/>
    <x v="1"/>
    <x v="0"/>
    <x v="0"/>
    <m/>
  </r>
  <r>
    <n v="224545"/>
    <x v="0"/>
    <x v="1"/>
    <x v="0"/>
    <x v="0"/>
    <x v="2"/>
    <x v="36"/>
    <x v="0"/>
    <x v="0"/>
    <s v="Tesseramento"/>
    <x v="1"/>
    <x v="0"/>
    <x v="0"/>
    <m/>
  </r>
  <r>
    <n v="182365"/>
    <x v="1"/>
    <x v="0"/>
    <x v="0"/>
    <x v="1"/>
    <x v="8"/>
    <x v="31"/>
    <x v="0"/>
    <x v="1"/>
    <s v="Tesseramento"/>
    <x v="1"/>
    <x v="7"/>
    <x v="0"/>
    <m/>
  </r>
  <r>
    <n v="159532"/>
    <x v="1"/>
    <x v="0"/>
    <x v="0"/>
    <x v="0"/>
    <x v="8"/>
    <x v="31"/>
    <x v="0"/>
    <x v="1"/>
    <s v="Tesseramento"/>
    <x v="1"/>
    <x v="2"/>
    <x v="0"/>
    <m/>
  </r>
  <r>
    <n v="132965"/>
    <x v="1"/>
    <x v="0"/>
    <x v="0"/>
    <x v="0"/>
    <x v="8"/>
    <x v="31"/>
    <x v="0"/>
    <x v="1"/>
    <s v="Tesseramento"/>
    <x v="1"/>
    <x v="6"/>
    <x v="0"/>
    <m/>
  </r>
  <r>
    <n v="231578"/>
    <x v="1"/>
    <x v="0"/>
    <x v="0"/>
    <x v="0"/>
    <x v="8"/>
    <x v="31"/>
    <x v="0"/>
    <x v="0"/>
    <s v="Tesseramento"/>
    <x v="1"/>
    <x v="5"/>
    <x v="0"/>
    <m/>
  </r>
  <r>
    <n v="111381"/>
    <x v="0"/>
    <x v="0"/>
    <x v="0"/>
    <x v="0"/>
    <x v="8"/>
    <x v="31"/>
    <x v="0"/>
    <x v="0"/>
    <s v="Tesseramento"/>
    <x v="1"/>
    <x v="0"/>
    <x v="0"/>
    <m/>
  </r>
  <r>
    <n v="35612"/>
    <x v="0"/>
    <x v="0"/>
    <x v="0"/>
    <x v="0"/>
    <x v="8"/>
    <x v="31"/>
    <x v="0"/>
    <x v="0"/>
    <s v="Tesseramento"/>
    <x v="1"/>
    <x v="4"/>
    <x v="0"/>
    <m/>
  </r>
  <r>
    <n v="182369"/>
    <x v="1"/>
    <x v="0"/>
    <x v="0"/>
    <x v="0"/>
    <x v="8"/>
    <x v="31"/>
    <x v="0"/>
    <x v="1"/>
    <s v="Tesseramento"/>
    <x v="1"/>
    <x v="7"/>
    <x v="0"/>
    <m/>
  </r>
  <r>
    <n v="204996"/>
    <x v="1"/>
    <x v="0"/>
    <x v="0"/>
    <x v="0"/>
    <x v="8"/>
    <x v="31"/>
    <x v="0"/>
    <x v="0"/>
    <s v="Tesseramento"/>
    <x v="1"/>
    <x v="5"/>
    <x v="0"/>
    <m/>
  </r>
  <r>
    <n v="63103"/>
    <x v="0"/>
    <x v="0"/>
    <x v="0"/>
    <x v="0"/>
    <x v="8"/>
    <x v="31"/>
    <x v="0"/>
    <x v="0"/>
    <s v="Tesseramento"/>
    <x v="1"/>
    <x v="3"/>
    <x v="0"/>
    <m/>
  </r>
  <r>
    <n v="182373"/>
    <x v="1"/>
    <x v="0"/>
    <x v="0"/>
    <x v="3"/>
    <x v="8"/>
    <x v="31"/>
    <x v="0"/>
    <x v="1"/>
    <s v="Tesseramento"/>
    <x v="1"/>
    <x v="7"/>
    <x v="0"/>
    <m/>
  </r>
  <r>
    <n v="227087"/>
    <x v="1"/>
    <x v="0"/>
    <x v="0"/>
    <x v="1"/>
    <x v="8"/>
    <x v="31"/>
    <x v="0"/>
    <x v="0"/>
    <s v="Tesseramento"/>
    <x v="1"/>
    <x v="5"/>
    <x v="0"/>
    <m/>
  </r>
  <r>
    <n v="211491"/>
    <x v="0"/>
    <x v="0"/>
    <x v="0"/>
    <x v="0"/>
    <x v="8"/>
    <x v="31"/>
    <x v="0"/>
    <x v="0"/>
    <s v="Tesseramento"/>
    <x v="1"/>
    <x v="4"/>
    <x v="0"/>
    <m/>
  </r>
  <r>
    <n v="35739"/>
    <x v="0"/>
    <x v="0"/>
    <x v="0"/>
    <x v="0"/>
    <x v="8"/>
    <x v="31"/>
    <x v="0"/>
    <x v="1"/>
    <s v="Tesseramento"/>
    <x v="1"/>
    <x v="4"/>
    <x v="0"/>
    <m/>
  </r>
  <r>
    <n v="201646"/>
    <x v="1"/>
    <x v="0"/>
    <x v="0"/>
    <x v="1"/>
    <x v="8"/>
    <x v="31"/>
    <x v="0"/>
    <x v="1"/>
    <s v="Tesseramento"/>
    <x v="1"/>
    <x v="6"/>
    <x v="0"/>
    <m/>
  </r>
  <r>
    <n v="205537"/>
    <x v="1"/>
    <x v="0"/>
    <x v="0"/>
    <x v="1"/>
    <x v="8"/>
    <x v="31"/>
    <x v="0"/>
    <x v="1"/>
    <s v="Tesseramento"/>
    <x v="1"/>
    <x v="5"/>
    <x v="0"/>
    <m/>
  </r>
  <r>
    <n v="101142"/>
    <x v="0"/>
    <x v="0"/>
    <x v="0"/>
    <x v="0"/>
    <x v="8"/>
    <x v="31"/>
    <x v="0"/>
    <x v="0"/>
    <s v="Tesseramento"/>
    <x v="1"/>
    <x v="0"/>
    <x v="0"/>
    <m/>
  </r>
  <r>
    <n v="204406"/>
    <x v="0"/>
    <x v="1"/>
    <x v="0"/>
    <x v="0"/>
    <x v="7"/>
    <x v="181"/>
    <x v="0"/>
    <x v="0"/>
    <s v="Tesseramento"/>
    <x v="1"/>
    <x v="0"/>
    <x v="0"/>
    <m/>
  </r>
  <r>
    <n v="137707"/>
    <x v="0"/>
    <x v="0"/>
    <x v="0"/>
    <x v="0"/>
    <x v="8"/>
    <x v="31"/>
    <x v="0"/>
    <x v="0"/>
    <s v="Tesseramento"/>
    <x v="1"/>
    <x v="4"/>
    <x v="0"/>
    <m/>
  </r>
  <r>
    <n v="232748"/>
    <x v="1"/>
    <x v="0"/>
    <x v="0"/>
    <x v="1"/>
    <x v="8"/>
    <x v="31"/>
    <x v="0"/>
    <x v="0"/>
    <s v="Tesseramento"/>
    <x v="1"/>
    <x v="5"/>
    <x v="0"/>
    <m/>
  </r>
  <r>
    <n v="182366"/>
    <x v="1"/>
    <x v="0"/>
    <x v="2"/>
    <x v="3"/>
    <x v="8"/>
    <x v="31"/>
    <x v="0"/>
    <x v="0"/>
    <s v="Tesseramento"/>
    <x v="1"/>
    <x v="7"/>
    <x v="0"/>
    <m/>
  </r>
  <r>
    <n v="88015"/>
    <x v="0"/>
    <x v="0"/>
    <x v="0"/>
    <x v="0"/>
    <x v="4"/>
    <x v="140"/>
    <x v="0"/>
    <x v="0"/>
    <s v="Tesseramento"/>
    <x v="0"/>
    <x v="1"/>
    <x v="0"/>
    <m/>
  </r>
  <r>
    <n v="235456"/>
    <x v="1"/>
    <x v="0"/>
    <x v="1"/>
    <x v="2"/>
    <x v="8"/>
    <x v="31"/>
    <x v="0"/>
    <x v="1"/>
    <s v="Tesseramento"/>
    <x v="1"/>
    <x v="5"/>
    <x v="0"/>
    <m/>
  </r>
  <r>
    <n v="188806"/>
    <x v="0"/>
    <x v="0"/>
    <x v="0"/>
    <x v="0"/>
    <x v="7"/>
    <x v="181"/>
    <x v="0"/>
    <x v="0"/>
    <s v="Tesseramento"/>
    <x v="1"/>
    <x v="0"/>
    <x v="0"/>
    <m/>
  </r>
  <r>
    <n v="188808"/>
    <x v="1"/>
    <x v="0"/>
    <x v="0"/>
    <x v="0"/>
    <x v="7"/>
    <x v="181"/>
    <x v="0"/>
    <x v="0"/>
    <s v="Tesseramento"/>
    <x v="1"/>
    <x v="6"/>
    <x v="0"/>
    <s v="B"/>
  </r>
  <r>
    <n v="188807"/>
    <x v="1"/>
    <x v="0"/>
    <x v="0"/>
    <x v="0"/>
    <x v="7"/>
    <x v="181"/>
    <x v="0"/>
    <x v="1"/>
    <s v="Tesseramento"/>
    <x v="1"/>
    <x v="5"/>
    <x v="0"/>
    <m/>
  </r>
  <r>
    <n v="228276"/>
    <x v="1"/>
    <x v="0"/>
    <x v="0"/>
    <x v="1"/>
    <x v="7"/>
    <x v="181"/>
    <x v="0"/>
    <x v="0"/>
    <s v="Tesseramento"/>
    <x v="1"/>
    <x v="5"/>
    <x v="0"/>
    <m/>
  </r>
  <r>
    <n v="224955"/>
    <x v="0"/>
    <x v="0"/>
    <x v="0"/>
    <x v="1"/>
    <x v="7"/>
    <x v="181"/>
    <x v="0"/>
    <x v="0"/>
    <s v="Tesseramento"/>
    <x v="1"/>
    <x v="0"/>
    <x v="0"/>
    <m/>
  </r>
  <r>
    <n v="224960"/>
    <x v="0"/>
    <x v="0"/>
    <x v="0"/>
    <x v="3"/>
    <x v="7"/>
    <x v="181"/>
    <x v="0"/>
    <x v="1"/>
    <s v="Tesseramento"/>
    <x v="1"/>
    <x v="3"/>
    <x v="0"/>
    <m/>
  </r>
  <r>
    <n v="24827"/>
    <x v="0"/>
    <x v="0"/>
    <x v="0"/>
    <x v="0"/>
    <x v="7"/>
    <x v="181"/>
    <x v="0"/>
    <x v="0"/>
    <s v="Tesseramento"/>
    <x v="1"/>
    <x v="4"/>
    <x v="0"/>
    <m/>
  </r>
  <r>
    <n v="186012"/>
    <x v="0"/>
    <x v="0"/>
    <x v="0"/>
    <x v="0"/>
    <x v="7"/>
    <x v="181"/>
    <x v="0"/>
    <x v="0"/>
    <s v="Tesseramento"/>
    <x v="1"/>
    <x v="0"/>
    <x v="0"/>
    <m/>
  </r>
  <r>
    <n v="101892"/>
    <x v="0"/>
    <x v="0"/>
    <x v="0"/>
    <x v="1"/>
    <x v="7"/>
    <x v="181"/>
    <x v="0"/>
    <x v="0"/>
    <s v="Tesseramento"/>
    <x v="1"/>
    <x v="4"/>
    <x v="0"/>
    <m/>
  </r>
  <r>
    <n v="92921"/>
    <x v="0"/>
    <x v="0"/>
    <x v="0"/>
    <x v="0"/>
    <x v="7"/>
    <x v="181"/>
    <x v="0"/>
    <x v="0"/>
    <s v="Tesseramento"/>
    <x v="1"/>
    <x v="3"/>
    <x v="0"/>
    <m/>
  </r>
  <r>
    <n v="124231"/>
    <x v="0"/>
    <x v="0"/>
    <x v="0"/>
    <x v="0"/>
    <x v="7"/>
    <x v="181"/>
    <x v="0"/>
    <x v="0"/>
    <s v="Tesseramento"/>
    <x v="1"/>
    <x v="0"/>
    <x v="0"/>
    <m/>
  </r>
  <r>
    <n v="186013"/>
    <x v="1"/>
    <x v="0"/>
    <x v="0"/>
    <x v="2"/>
    <x v="7"/>
    <x v="181"/>
    <x v="0"/>
    <x v="1"/>
    <s v="Tesseramento"/>
    <x v="1"/>
    <x v="5"/>
    <x v="0"/>
    <m/>
  </r>
  <r>
    <n v="86101"/>
    <x v="0"/>
    <x v="0"/>
    <x v="0"/>
    <x v="0"/>
    <x v="7"/>
    <x v="181"/>
    <x v="0"/>
    <x v="1"/>
    <s v="Tesseramento"/>
    <x v="1"/>
    <x v="1"/>
    <x v="0"/>
    <m/>
  </r>
  <r>
    <n v="103600"/>
    <x v="0"/>
    <x v="0"/>
    <x v="0"/>
    <x v="0"/>
    <x v="7"/>
    <x v="181"/>
    <x v="0"/>
    <x v="0"/>
    <s v="Tesseramento"/>
    <x v="1"/>
    <x v="3"/>
    <x v="0"/>
    <m/>
  </r>
  <r>
    <n v="147607"/>
    <x v="0"/>
    <x v="0"/>
    <x v="0"/>
    <x v="2"/>
    <x v="7"/>
    <x v="181"/>
    <x v="0"/>
    <x v="1"/>
    <s v="Tesseramento"/>
    <x v="1"/>
    <x v="4"/>
    <x v="0"/>
    <m/>
  </r>
  <r>
    <n v="24891"/>
    <x v="0"/>
    <x v="0"/>
    <x v="0"/>
    <x v="0"/>
    <x v="7"/>
    <x v="181"/>
    <x v="0"/>
    <x v="0"/>
    <s v="Tesseramento"/>
    <x v="1"/>
    <x v="4"/>
    <x v="0"/>
    <m/>
  </r>
  <r>
    <n v="25061"/>
    <x v="0"/>
    <x v="0"/>
    <x v="0"/>
    <x v="0"/>
    <x v="7"/>
    <x v="181"/>
    <x v="0"/>
    <x v="1"/>
    <s v="Tesseramento"/>
    <x v="1"/>
    <x v="4"/>
    <x v="0"/>
    <m/>
  </r>
  <r>
    <n v="89630"/>
    <x v="0"/>
    <x v="0"/>
    <x v="0"/>
    <x v="0"/>
    <x v="7"/>
    <x v="181"/>
    <x v="0"/>
    <x v="0"/>
    <s v="Tesseramento"/>
    <x v="1"/>
    <x v="3"/>
    <x v="0"/>
    <m/>
  </r>
  <r>
    <n v="208898"/>
    <x v="1"/>
    <x v="0"/>
    <x v="0"/>
    <x v="2"/>
    <x v="7"/>
    <x v="181"/>
    <x v="0"/>
    <x v="1"/>
    <s v="Tesseramento"/>
    <x v="1"/>
    <x v="5"/>
    <x v="0"/>
    <m/>
  </r>
  <r>
    <n v="208897"/>
    <x v="1"/>
    <x v="0"/>
    <x v="0"/>
    <x v="1"/>
    <x v="7"/>
    <x v="181"/>
    <x v="0"/>
    <x v="1"/>
    <s v="Tesseramento"/>
    <x v="1"/>
    <x v="7"/>
    <x v="0"/>
    <m/>
  </r>
  <r>
    <n v="131533"/>
    <x v="0"/>
    <x v="0"/>
    <x v="0"/>
    <x v="0"/>
    <x v="7"/>
    <x v="181"/>
    <x v="0"/>
    <x v="0"/>
    <s v="Tesseramento"/>
    <x v="1"/>
    <x v="0"/>
    <x v="0"/>
    <m/>
  </r>
  <r>
    <n v="190805"/>
    <x v="0"/>
    <x v="0"/>
    <x v="0"/>
    <x v="0"/>
    <x v="7"/>
    <x v="181"/>
    <x v="0"/>
    <x v="0"/>
    <s v="Tesseramento"/>
    <x v="1"/>
    <x v="3"/>
    <x v="0"/>
    <m/>
  </r>
  <r>
    <n v="99242"/>
    <x v="0"/>
    <x v="0"/>
    <x v="0"/>
    <x v="0"/>
    <x v="7"/>
    <x v="181"/>
    <x v="0"/>
    <x v="1"/>
    <s v="Tesseramento"/>
    <x v="1"/>
    <x v="3"/>
    <x v="0"/>
    <m/>
  </r>
  <r>
    <n v="25009"/>
    <x v="0"/>
    <x v="0"/>
    <x v="0"/>
    <x v="0"/>
    <x v="7"/>
    <x v="181"/>
    <x v="0"/>
    <x v="0"/>
    <s v="Tesseramento"/>
    <x v="1"/>
    <x v="3"/>
    <x v="0"/>
    <m/>
  </r>
  <r>
    <n v="70189"/>
    <x v="0"/>
    <x v="0"/>
    <x v="0"/>
    <x v="0"/>
    <x v="7"/>
    <x v="181"/>
    <x v="0"/>
    <x v="1"/>
    <s v="Tesseramento"/>
    <x v="1"/>
    <x v="1"/>
    <x v="0"/>
    <m/>
  </r>
  <r>
    <n v="188810"/>
    <x v="0"/>
    <x v="0"/>
    <x v="0"/>
    <x v="0"/>
    <x v="7"/>
    <x v="181"/>
    <x v="0"/>
    <x v="1"/>
    <s v="Tesseramento"/>
    <x v="1"/>
    <x v="0"/>
    <x v="0"/>
    <m/>
  </r>
  <r>
    <n v="25046"/>
    <x v="0"/>
    <x v="0"/>
    <x v="0"/>
    <x v="0"/>
    <x v="7"/>
    <x v="181"/>
    <x v="0"/>
    <x v="0"/>
    <s v="Tesseramento"/>
    <x v="1"/>
    <x v="4"/>
    <x v="0"/>
    <m/>
  </r>
  <r>
    <n v="24857"/>
    <x v="0"/>
    <x v="0"/>
    <x v="0"/>
    <x v="0"/>
    <x v="7"/>
    <x v="181"/>
    <x v="0"/>
    <x v="1"/>
    <s v="Tesseramento"/>
    <x v="1"/>
    <x v="4"/>
    <x v="0"/>
    <m/>
  </r>
  <r>
    <n v="13586"/>
    <x v="0"/>
    <x v="0"/>
    <x v="0"/>
    <x v="0"/>
    <x v="7"/>
    <x v="181"/>
    <x v="0"/>
    <x v="0"/>
    <s v="Tesseramento"/>
    <x v="1"/>
    <x v="3"/>
    <x v="0"/>
    <m/>
  </r>
  <r>
    <n v="8011"/>
    <x v="0"/>
    <x v="0"/>
    <x v="0"/>
    <x v="0"/>
    <x v="12"/>
    <x v="27"/>
    <x v="0"/>
    <x v="1"/>
    <s v="Tesseramento"/>
    <x v="1"/>
    <x v="0"/>
    <x v="0"/>
    <m/>
  </r>
  <r>
    <n v="164926"/>
    <x v="0"/>
    <x v="0"/>
    <x v="0"/>
    <x v="0"/>
    <x v="10"/>
    <x v="341"/>
    <x v="0"/>
    <x v="0"/>
    <s v="Tesseramento"/>
    <x v="0"/>
    <x v="0"/>
    <x v="0"/>
    <m/>
  </r>
  <r>
    <n v="200806"/>
    <x v="0"/>
    <x v="0"/>
    <x v="0"/>
    <x v="3"/>
    <x v="10"/>
    <x v="341"/>
    <x v="0"/>
    <x v="0"/>
    <s v="Tesseramento"/>
    <x v="0"/>
    <x v="0"/>
    <x v="0"/>
    <m/>
  </r>
  <r>
    <n v="188639"/>
    <x v="0"/>
    <x v="0"/>
    <x v="0"/>
    <x v="1"/>
    <x v="10"/>
    <x v="341"/>
    <x v="0"/>
    <x v="0"/>
    <s v="Tesseramento"/>
    <x v="0"/>
    <x v="0"/>
    <x v="0"/>
    <m/>
  </r>
  <r>
    <n v="87222"/>
    <x v="0"/>
    <x v="0"/>
    <x v="0"/>
    <x v="0"/>
    <x v="11"/>
    <x v="189"/>
    <x v="0"/>
    <x v="0"/>
    <s v="Tesseramento"/>
    <x v="1"/>
    <x v="0"/>
    <x v="0"/>
    <m/>
  </r>
  <r>
    <n v="225331"/>
    <x v="1"/>
    <x v="0"/>
    <x v="0"/>
    <x v="2"/>
    <x v="11"/>
    <x v="189"/>
    <x v="0"/>
    <x v="1"/>
    <s v="Tesseramento"/>
    <x v="1"/>
    <x v="5"/>
    <x v="0"/>
    <m/>
  </r>
  <r>
    <n v="232111"/>
    <x v="0"/>
    <x v="1"/>
    <x v="0"/>
    <x v="0"/>
    <x v="2"/>
    <x v="36"/>
    <x v="0"/>
    <x v="1"/>
    <s v="Tesseramento"/>
    <x v="1"/>
    <x v="4"/>
    <x v="0"/>
    <m/>
  </r>
  <r>
    <n v="228539"/>
    <x v="0"/>
    <x v="1"/>
    <x v="0"/>
    <x v="0"/>
    <x v="2"/>
    <x v="36"/>
    <x v="0"/>
    <x v="0"/>
    <s v="Tesseramento"/>
    <x v="1"/>
    <x v="0"/>
    <x v="0"/>
    <m/>
  </r>
  <r>
    <n v="216515"/>
    <x v="0"/>
    <x v="0"/>
    <x v="0"/>
    <x v="0"/>
    <x v="2"/>
    <x v="36"/>
    <x v="0"/>
    <x v="0"/>
    <s v="Tesseramento"/>
    <x v="1"/>
    <x v="1"/>
    <x v="0"/>
    <m/>
  </r>
  <r>
    <n v="168390"/>
    <x v="0"/>
    <x v="0"/>
    <x v="0"/>
    <x v="0"/>
    <x v="2"/>
    <x v="36"/>
    <x v="0"/>
    <x v="0"/>
    <s v="Tesseramento"/>
    <x v="1"/>
    <x v="1"/>
    <x v="0"/>
    <m/>
  </r>
  <r>
    <n v="165416"/>
    <x v="0"/>
    <x v="1"/>
    <x v="0"/>
    <x v="0"/>
    <x v="2"/>
    <x v="36"/>
    <x v="0"/>
    <x v="0"/>
    <s v="Tesseramento"/>
    <x v="1"/>
    <x v="3"/>
    <x v="0"/>
    <m/>
  </r>
  <r>
    <n v="220266"/>
    <x v="0"/>
    <x v="1"/>
    <x v="0"/>
    <x v="0"/>
    <x v="2"/>
    <x v="36"/>
    <x v="0"/>
    <x v="0"/>
    <s v="Tesseramento"/>
    <x v="1"/>
    <x v="0"/>
    <x v="0"/>
    <m/>
  </r>
  <r>
    <n v="10290"/>
    <x v="0"/>
    <x v="0"/>
    <x v="0"/>
    <x v="0"/>
    <x v="2"/>
    <x v="36"/>
    <x v="0"/>
    <x v="0"/>
    <s v="Tesseramento"/>
    <x v="1"/>
    <x v="4"/>
    <x v="0"/>
    <m/>
  </r>
  <r>
    <n v="235802"/>
    <x v="1"/>
    <x v="0"/>
    <x v="1"/>
    <x v="2"/>
    <x v="4"/>
    <x v="338"/>
    <x v="0"/>
    <x v="0"/>
    <s v="Tesseramento"/>
    <x v="1"/>
    <x v="5"/>
    <x v="0"/>
    <m/>
  </r>
  <r>
    <n v="220191"/>
    <x v="0"/>
    <x v="0"/>
    <x v="0"/>
    <x v="0"/>
    <x v="2"/>
    <x v="36"/>
    <x v="0"/>
    <x v="0"/>
    <s v="Tesseramento"/>
    <x v="1"/>
    <x v="3"/>
    <x v="0"/>
    <m/>
  </r>
  <r>
    <n v="228240"/>
    <x v="0"/>
    <x v="0"/>
    <x v="0"/>
    <x v="1"/>
    <x v="11"/>
    <x v="189"/>
    <x v="0"/>
    <x v="1"/>
    <s v="Tesseramento"/>
    <x v="1"/>
    <x v="0"/>
    <x v="0"/>
    <m/>
  </r>
  <r>
    <n v="139640"/>
    <x v="0"/>
    <x v="0"/>
    <x v="0"/>
    <x v="0"/>
    <x v="2"/>
    <x v="36"/>
    <x v="0"/>
    <x v="0"/>
    <s v="Tesseramento"/>
    <x v="1"/>
    <x v="3"/>
    <x v="0"/>
    <m/>
  </r>
  <r>
    <n v="194725"/>
    <x v="0"/>
    <x v="0"/>
    <x v="0"/>
    <x v="0"/>
    <x v="2"/>
    <x v="36"/>
    <x v="0"/>
    <x v="0"/>
    <s v="Tesseramento"/>
    <x v="1"/>
    <x v="3"/>
    <x v="0"/>
    <m/>
  </r>
  <r>
    <n v="100842"/>
    <x v="0"/>
    <x v="0"/>
    <x v="0"/>
    <x v="0"/>
    <x v="11"/>
    <x v="189"/>
    <x v="0"/>
    <x v="0"/>
    <s v="Tesseramento"/>
    <x v="1"/>
    <x v="0"/>
    <x v="0"/>
    <m/>
  </r>
  <r>
    <n v="233431"/>
    <x v="0"/>
    <x v="0"/>
    <x v="0"/>
    <x v="1"/>
    <x v="7"/>
    <x v="181"/>
    <x v="0"/>
    <x v="0"/>
    <s v="Tesseramento"/>
    <x v="1"/>
    <x v="0"/>
    <x v="0"/>
    <m/>
  </r>
  <r>
    <n v="155690"/>
    <x v="0"/>
    <x v="0"/>
    <x v="0"/>
    <x v="0"/>
    <x v="1"/>
    <x v="1"/>
    <x v="0"/>
    <x v="1"/>
    <s v="Tesseramento"/>
    <x v="0"/>
    <x v="4"/>
    <x v="0"/>
    <m/>
  </r>
  <r>
    <n v="221565"/>
    <x v="0"/>
    <x v="1"/>
    <x v="0"/>
    <x v="0"/>
    <x v="2"/>
    <x v="36"/>
    <x v="0"/>
    <x v="0"/>
    <s v="Tesseramento"/>
    <x v="1"/>
    <x v="0"/>
    <x v="0"/>
    <m/>
  </r>
  <r>
    <n v="216514"/>
    <x v="0"/>
    <x v="0"/>
    <x v="0"/>
    <x v="0"/>
    <x v="2"/>
    <x v="36"/>
    <x v="0"/>
    <x v="0"/>
    <s v="Tesseramento"/>
    <x v="1"/>
    <x v="3"/>
    <x v="0"/>
    <m/>
  </r>
  <r>
    <n v="211004"/>
    <x v="0"/>
    <x v="0"/>
    <x v="0"/>
    <x v="0"/>
    <x v="2"/>
    <x v="36"/>
    <x v="0"/>
    <x v="0"/>
    <s v="Tesseramento"/>
    <x v="1"/>
    <x v="3"/>
    <x v="0"/>
    <m/>
  </r>
  <r>
    <n v="125285"/>
    <x v="0"/>
    <x v="0"/>
    <x v="0"/>
    <x v="0"/>
    <x v="11"/>
    <x v="189"/>
    <x v="0"/>
    <x v="0"/>
    <s v="Tesseramento"/>
    <x v="1"/>
    <x v="4"/>
    <x v="0"/>
    <m/>
  </r>
  <r>
    <n v="235804"/>
    <x v="0"/>
    <x v="0"/>
    <x v="1"/>
    <x v="2"/>
    <x v="4"/>
    <x v="338"/>
    <x v="0"/>
    <x v="1"/>
    <s v="Tesseramento"/>
    <x v="1"/>
    <x v="0"/>
    <x v="0"/>
    <m/>
  </r>
  <r>
    <n v="213044"/>
    <x v="0"/>
    <x v="0"/>
    <x v="0"/>
    <x v="0"/>
    <x v="2"/>
    <x v="36"/>
    <x v="0"/>
    <x v="1"/>
    <s v="Tesseramento"/>
    <x v="1"/>
    <x v="3"/>
    <x v="0"/>
    <m/>
  </r>
  <r>
    <n v="210797"/>
    <x v="0"/>
    <x v="0"/>
    <x v="0"/>
    <x v="0"/>
    <x v="2"/>
    <x v="36"/>
    <x v="0"/>
    <x v="0"/>
    <s v="Tesseramento"/>
    <x v="1"/>
    <x v="3"/>
    <x v="0"/>
    <m/>
  </r>
  <r>
    <n v="218503"/>
    <x v="0"/>
    <x v="1"/>
    <x v="0"/>
    <x v="1"/>
    <x v="2"/>
    <x v="36"/>
    <x v="0"/>
    <x v="0"/>
    <s v="Tesseramento"/>
    <x v="1"/>
    <x v="3"/>
    <x v="0"/>
    <m/>
  </r>
  <r>
    <n v="235457"/>
    <x v="0"/>
    <x v="1"/>
    <x v="1"/>
    <x v="0"/>
    <x v="2"/>
    <x v="230"/>
    <x v="0"/>
    <x v="0"/>
    <s v="Tesseramento"/>
    <x v="1"/>
    <x v="0"/>
    <x v="0"/>
    <m/>
  </r>
  <r>
    <n v="121464"/>
    <x v="0"/>
    <x v="0"/>
    <x v="0"/>
    <x v="0"/>
    <x v="11"/>
    <x v="189"/>
    <x v="0"/>
    <x v="0"/>
    <s v="Tesseramento"/>
    <x v="1"/>
    <x v="0"/>
    <x v="0"/>
    <m/>
  </r>
  <r>
    <n v="235801"/>
    <x v="1"/>
    <x v="0"/>
    <x v="1"/>
    <x v="2"/>
    <x v="4"/>
    <x v="338"/>
    <x v="0"/>
    <x v="0"/>
    <s v="Tesseramento"/>
    <x v="1"/>
    <x v="5"/>
    <x v="0"/>
    <m/>
  </r>
  <r>
    <n v="187158"/>
    <x v="0"/>
    <x v="0"/>
    <x v="0"/>
    <x v="3"/>
    <x v="11"/>
    <x v="189"/>
    <x v="0"/>
    <x v="0"/>
    <s v="Tesseramento"/>
    <x v="1"/>
    <x v="4"/>
    <x v="0"/>
    <m/>
  </r>
  <r>
    <n v="79031"/>
    <x v="0"/>
    <x v="0"/>
    <x v="0"/>
    <x v="0"/>
    <x v="11"/>
    <x v="189"/>
    <x v="0"/>
    <x v="0"/>
    <s v="Tesseramento"/>
    <x v="1"/>
    <x v="1"/>
    <x v="0"/>
    <m/>
  </r>
  <r>
    <n v="35524"/>
    <x v="0"/>
    <x v="0"/>
    <x v="0"/>
    <x v="2"/>
    <x v="8"/>
    <x v="31"/>
    <x v="0"/>
    <x v="0"/>
    <s v="Tesseramento"/>
    <x v="1"/>
    <x v="4"/>
    <x v="0"/>
    <m/>
  </r>
  <r>
    <n v="35536"/>
    <x v="0"/>
    <x v="0"/>
    <x v="0"/>
    <x v="2"/>
    <x v="8"/>
    <x v="31"/>
    <x v="0"/>
    <x v="1"/>
    <s v="Tesseramento"/>
    <x v="1"/>
    <x v="4"/>
    <x v="0"/>
    <m/>
  </r>
  <r>
    <n v="214765"/>
    <x v="0"/>
    <x v="0"/>
    <x v="0"/>
    <x v="1"/>
    <x v="8"/>
    <x v="31"/>
    <x v="0"/>
    <x v="0"/>
    <s v="Tesseramento"/>
    <x v="1"/>
    <x v="4"/>
    <x v="0"/>
    <m/>
  </r>
  <r>
    <n v="214826"/>
    <x v="0"/>
    <x v="0"/>
    <x v="0"/>
    <x v="0"/>
    <x v="8"/>
    <x v="31"/>
    <x v="0"/>
    <x v="1"/>
    <s v="Tesseramento"/>
    <x v="1"/>
    <x v="3"/>
    <x v="0"/>
    <m/>
  </r>
  <r>
    <n v="35563"/>
    <x v="0"/>
    <x v="0"/>
    <x v="0"/>
    <x v="0"/>
    <x v="8"/>
    <x v="31"/>
    <x v="0"/>
    <x v="0"/>
    <s v="Tesseramento"/>
    <x v="1"/>
    <x v="4"/>
    <x v="0"/>
    <m/>
  </r>
  <r>
    <n v="195352"/>
    <x v="0"/>
    <x v="0"/>
    <x v="0"/>
    <x v="0"/>
    <x v="8"/>
    <x v="31"/>
    <x v="0"/>
    <x v="0"/>
    <s v="Tesseramento"/>
    <x v="1"/>
    <x v="0"/>
    <x v="0"/>
    <m/>
  </r>
  <r>
    <n v="97721"/>
    <x v="0"/>
    <x v="0"/>
    <x v="0"/>
    <x v="0"/>
    <x v="8"/>
    <x v="31"/>
    <x v="0"/>
    <x v="0"/>
    <s v="Tesseramento"/>
    <x v="1"/>
    <x v="4"/>
    <x v="0"/>
    <m/>
  </r>
  <r>
    <n v="229033"/>
    <x v="0"/>
    <x v="0"/>
    <x v="0"/>
    <x v="2"/>
    <x v="8"/>
    <x v="31"/>
    <x v="0"/>
    <x v="0"/>
    <s v="Tesseramento"/>
    <x v="1"/>
    <x v="0"/>
    <x v="0"/>
    <m/>
  </r>
  <r>
    <n v="223659"/>
    <x v="0"/>
    <x v="0"/>
    <x v="0"/>
    <x v="0"/>
    <x v="8"/>
    <x v="31"/>
    <x v="0"/>
    <x v="0"/>
    <s v="Tesseramento"/>
    <x v="1"/>
    <x v="1"/>
    <x v="0"/>
    <m/>
  </r>
  <r>
    <n v="228298"/>
    <x v="0"/>
    <x v="0"/>
    <x v="0"/>
    <x v="1"/>
    <x v="8"/>
    <x v="31"/>
    <x v="0"/>
    <x v="1"/>
    <s v="Tesseramento"/>
    <x v="1"/>
    <x v="0"/>
    <x v="0"/>
    <m/>
  </r>
  <r>
    <n v="195979"/>
    <x v="0"/>
    <x v="0"/>
    <x v="0"/>
    <x v="0"/>
    <x v="8"/>
    <x v="31"/>
    <x v="0"/>
    <x v="1"/>
    <s v="Tesseramento"/>
    <x v="1"/>
    <x v="0"/>
    <x v="0"/>
    <m/>
  </r>
  <r>
    <n v="35672"/>
    <x v="0"/>
    <x v="0"/>
    <x v="0"/>
    <x v="0"/>
    <x v="8"/>
    <x v="31"/>
    <x v="0"/>
    <x v="0"/>
    <s v="Tesseramento"/>
    <x v="1"/>
    <x v="4"/>
    <x v="0"/>
    <m/>
  </r>
  <r>
    <n v="136949"/>
    <x v="0"/>
    <x v="0"/>
    <x v="0"/>
    <x v="0"/>
    <x v="8"/>
    <x v="31"/>
    <x v="0"/>
    <x v="0"/>
    <s v="Tesseramento"/>
    <x v="1"/>
    <x v="4"/>
    <x v="0"/>
    <m/>
  </r>
  <r>
    <n v="35710"/>
    <x v="0"/>
    <x v="0"/>
    <x v="0"/>
    <x v="0"/>
    <x v="8"/>
    <x v="31"/>
    <x v="0"/>
    <x v="0"/>
    <s v="Tesseramento"/>
    <x v="1"/>
    <x v="4"/>
    <x v="0"/>
    <m/>
  </r>
  <r>
    <n v="35723"/>
    <x v="0"/>
    <x v="0"/>
    <x v="0"/>
    <x v="2"/>
    <x v="8"/>
    <x v="31"/>
    <x v="0"/>
    <x v="0"/>
    <s v="Tesseramento"/>
    <x v="1"/>
    <x v="4"/>
    <x v="0"/>
    <m/>
  </r>
  <r>
    <n v="85289"/>
    <x v="0"/>
    <x v="0"/>
    <x v="0"/>
    <x v="0"/>
    <x v="8"/>
    <x v="31"/>
    <x v="0"/>
    <x v="0"/>
    <s v="Tesseramento"/>
    <x v="1"/>
    <x v="3"/>
    <x v="0"/>
    <m/>
  </r>
  <r>
    <n v="143449"/>
    <x v="0"/>
    <x v="0"/>
    <x v="0"/>
    <x v="0"/>
    <x v="8"/>
    <x v="31"/>
    <x v="0"/>
    <x v="1"/>
    <s v="Tesseramento"/>
    <x v="1"/>
    <x v="0"/>
    <x v="0"/>
    <m/>
  </r>
  <r>
    <n v="215514"/>
    <x v="0"/>
    <x v="1"/>
    <x v="0"/>
    <x v="1"/>
    <x v="2"/>
    <x v="36"/>
    <x v="0"/>
    <x v="1"/>
    <s v="Tesseramento"/>
    <x v="1"/>
    <x v="3"/>
    <x v="0"/>
    <m/>
  </r>
  <r>
    <n v="39912"/>
    <x v="0"/>
    <x v="0"/>
    <x v="0"/>
    <x v="0"/>
    <x v="11"/>
    <x v="189"/>
    <x v="0"/>
    <x v="0"/>
    <s v="Tesseramento"/>
    <x v="1"/>
    <x v="3"/>
    <x v="0"/>
    <m/>
  </r>
  <r>
    <n v="6823"/>
    <x v="0"/>
    <x v="0"/>
    <x v="0"/>
    <x v="0"/>
    <x v="2"/>
    <x v="36"/>
    <x v="0"/>
    <x v="0"/>
    <s v="Tesseramento"/>
    <x v="1"/>
    <x v="4"/>
    <x v="0"/>
    <m/>
  </r>
  <r>
    <n v="227557"/>
    <x v="1"/>
    <x v="0"/>
    <x v="0"/>
    <x v="1"/>
    <x v="4"/>
    <x v="154"/>
    <x v="0"/>
    <x v="0"/>
    <s v="Tesseramento"/>
    <x v="1"/>
    <x v="5"/>
    <x v="0"/>
    <m/>
  </r>
  <r>
    <n v="82434"/>
    <x v="0"/>
    <x v="0"/>
    <x v="0"/>
    <x v="0"/>
    <x v="2"/>
    <x v="36"/>
    <x v="0"/>
    <x v="0"/>
    <s v="Tesseramento"/>
    <x v="1"/>
    <x v="4"/>
    <x v="0"/>
    <m/>
  </r>
  <r>
    <n v="194675"/>
    <x v="1"/>
    <x v="0"/>
    <x v="0"/>
    <x v="0"/>
    <x v="4"/>
    <x v="154"/>
    <x v="0"/>
    <x v="0"/>
    <s v="Tesseramento"/>
    <x v="1"/>
    <x v="5"/>
    <x v="0"/>
    <m/>
  </r>
  <r>
    <n v="132390"/>
    <x v="0"/>
    <x v="0"/>
    <x v="0"/>
    <x v="0"/>
    <x v="4"/>
    <x v="154"/>
    <x v="0"/>
    <x v="0"/>
    <s v="Tesseramento"/>
    <x v="1"/>
    <x v="0"/>
    <x v="0"/>
    <m/>
  </r>
  <r>
    <n v="117035"/>
    <x v="0"/>
    <x v="0"/>
    <x v="0"/>
    <x v="0"/>
    <x v="4"/>
    <x v="154"/>
    <x v="0"/>
    <x v="0"/>
    <s v="Tesseramento"/>
    <x v="1"/>
    <x v="3"/>
    <x v="0"/>
    <m/>
  </r>
  <r>
    <n v="132398"/>
    <x v="0"/>
    <x v="0"/>
    <x v="0"/>
    <x v="1"/>
    <x v="4"/>
    <x v="154"/>
    <x v="0"/>
    <x v="1"/>
    <s v="Tesseramento"/>
    <x v="1"/>
    <x v="0"/>
    <x v="0"/>
    <m/>
  </r>
  <r>
    <n v="224233"/>
    <x v="0"/>
    <x v="1"/>
    <x v="0"/>
    <x v="0"/>
    <x v="2"/>
    <x v="36"/>
    <x v="0"/>
    <x v="0"/>
    <s v="Tesseramento"/>
    <x v="1"/>
    <x v="1"/>
    <x v="0"/>
    <m/>
  </r>
  <r>
    <n v="106247"/>
    <x v="0"/>
    <x v="0"/>
    <x v="0"/>
    <x v="4"/>
    <x v="2"/>
    <x v="36"/>
    <x v="0"/>
    <x v="0"/>
    <s v="Tesseramento"/>
    <x v="1"/>
    <x v="3"/>
    <x v="0"/>
    <m/>
  </r>
  <r>
    <n v="221054"/>
    <x v="0"/>
    <x v="1"/>
    <x v="0"/>
    <x v="0"/>
    <x v="4"/>
    <x v="166"/>
    <x v="0"/>
    <x v="1"/>
    <s v="Tesseramento"/>
    <x v="1"/>
    <x v="3"/>
    <x v="0"/>
    <m/>
  </r>
  <r>
    <n v="208286"/>
    <x v="0"/>
    <x v="1"/>
    <x v="0"/>
    <x v="0"/>
    <x v="2"/>
    <x v="36"/>
    <x v="0"/>
    <x v="1"/>
    <s v="Tesseramento"/>
    <x v="1"/>
    <x v="3"/>
    <x v="0"/>
    <m/>
  </r>
  <r>
    <n v="208290"/>
    <x v="0"/>
    <x v="1"/>
    <x v="0"/>
    <x v="0"/>
    <x v="2"/>
    <x v="36"/>
    <x v="0"/>
    <x v="0"/>
    <s v="Tesseramento"/>
    <x v="1"/>
    <x v="3"/>
    <x v="0"/>
    <m/>
  </r>
  <r>
    <n v="157540"/>
    <x v="0"/>
    <x v="0"/>
    <x v="0"/>
    <x v="0"/>
    <x v="2"/>
    <x v="36"/>
    <x v="0"/>
    <x v="0"/>
    <s v="Tesseramento"/>
    <x v="1"/>
    <x v="4"/>
    <x v="0"/>
    <m/>
  </r>
  <r>
    <n v="236099"/>
    <x v="0"/>
    <x v="0"/>
    <x v="1"/>
    <x v="2"/>
    <x v="5"/>
    <x v="81"/>
    <x v="0"/>
    <x v="0"/>
    <s v="Tesseramento"/>
    <x v="0"/>
    <x v="1"/>
    <x v="0"/>
    <m/>
  </r>
  <r>
    <n v="236098"/>
    <x v="0"/>
    <x v="0"/>
    <x v="1"/>
    <x v="2"/>
    <x v="5"/>
    <x v="81"/>
    <x v="0"/>
    <x v="1"/>
    <s v="Tesseramento"/>
    <x v="0"/>
    <x v="1"/>
    <x v="0"/>
    <m/>
  </r>
  <r>
    <n v="200005"/>
    <x v="0"/>
    <x v="0"/>
    <x v="0"/>
    <x v="0"/>
    <x v="2"/>
    <x v="36"/>
    <x v="0"/>
    <x v="0"/>
    <s v="Tesseramento"/>
    <x v="1"/>
    <x v="0"/>
    <x v="0"/>
    <m/>
  </r>
  <r>
    <n v="197759"/>
    <x v="0"/>
    <x v="0"/>
    <x v="0"/>
    <x v="0"/>
    <x v="2"/>
    <x v="36"/>
    <x v="0"/>
    <x v="0"/>
    <s v="Tesseramento"/>
    <x v="1"/>
    <x v="3"/>
    <x v="0"/>
    <m/>
  </r>
  <r>
    <n v="192680"/>
    <x v="0"/>
    <x v="0"/>
    <x v="0"/>
    <x v="0"/>
    <x v="2"/>
    <x v="36"/>
    <x v="0"/>
    <x v="1"/>
    <s v="Tesseramento"/>
    <x v="1"/>
    <x v="4"/>
    <x v="0"/>
    <m/>
  </r>
  <r>
    <n v="236097"/>
    <x v="0"/>
    <x v="0"/>
    <x v="1"/>
    <x v="2"/>
    <x v="5"/>
    <x v="81"/>
    <x v="0"/>
    <x v="0"/>
    <s v="Tesseramento"/>
    <x v="0"/>
    <x v="1"/>
    <x v="0"/>
    <m/>
  </r>
  <r>
    <n v="137576"/>
    <x v="0"/>
    <x v="1"/>
    <x v="0"/>
    <x v="4"/>
    <x v="8"/>
    <x v="113"/>
    <x v="0"/>
    <x v="1"/>
    <s v="Tesseramento"/>
    <x v="0"/>
    <x v="0"/>
    <x v="0"/>
    <m/>
  </r>
  <r>
    <n v="231963"/>
    <x v="0"/>
    <x v="1"/>
    <x v="0"/>
    <x v="2"/>
    <x v="11"/>
    <x v="82"/>
    <x v="0"/>
    <x v="0"/>
    <s v="Tesseramento"/>
    <x v="0"/>
    <x v="0"/>
    <x v="0"/>
    <m/>
  </r>
  <r>
    <n v="58476"/>
    <x v="0"/>
    <x v="0"/>
    <x v="0"/>
    <x v="0"/>
    <x v="11"/>
    <x v="82"/>
    <x v="0"/>
    <x v="0"/>
    <s v="Tesseramento"/>
    <x v="0"/>
    <x v="0"/>
    <x v="0"/>
    <m/>
  </r>
  <r>
    <n v="117632"/>
    <x v="0"/>
    <x v="0"/>
    <x v="0"/>
    <x v="0"/>
    <x v="11"/>
    <x v="82"/>
    <x v="0"/>
    <x v="0"/>
    <s v="Tesseramento"/>
    <x v="0"/>
    <x v="0"/>
    <x v="0"/>
    <m/>
  </r>
  <r>
    <n v="129374"/>
    <x v="0"/>
    <x v="0"/>
    <x v="0"/>
    <x v="0"/>
    <x v="11"/>
    <x v="82"/>
    <x v="0"/>
    <x v="0"/>
    <s v="Tesseramento"/>
    <x v="0"/>
    <x v="0"/>
    <x v="0"/>
    <m/>
  </r>
  <r>
    <n v="129579"/>
    <x v="0"/>
    <x v="0"/>
    <x v="0"/>
    <x v="0"/>
    <x v="11"/>
    <x v="82"/>
    <x v="0"/>
    <x v="0"/>
    <s v="Tesseramento"/>
    <x v="0"/>
    <x v="0"/>
    <x v="0"/>
    <m/>
  </r>
  <r>
    <n v="35425"/>
    <x v="0"/>
    <x v="0"/>
    <x v="0"/>
    <x v="0"/>
    <x v="11"/>
    <x v="82"/>
    <x v="0"/>
    <x v="0"/>
    <s v="Tesseramento"/>
    <x v="0"/>
    <x v="0"/>
    <x v="0"/>
    <m/>
  </r>
  <r>
    <n v="216987"/>
    <x v="0"/>
    <x v="0"/>
    <x v="0"/>
    <x v="0"/>
    <x v="7"/>
    <x v="185"/>
    <x v="0"/>
    <x v="1"/>
    <s v="Tesseramento"/>
    <x v="1"/>
    <x v="3"/>
    <x v="0"/>
    <m/>
  </r>
  <r>
    <n v="223892"/>
    <x v="0"/>
    <x v="0"/>
    <x v="0"/>
    <x v="2"/>
    <x v="5"/>
    <x v="170"/>
    <x v="0"/>
    <x v="0"/>
    <s v="Tesseramento"/>
    <x v="0"/>
    <x v="0"/>
    <x v="0"/>
    <m/>
  </r>
  <r>
    <n v="236096"/>
    <x v="0"/>
    <x v="0"/>
    <x v="1"/>
    <x v="2"/>
    <x v="5"/>
    <x v="81"/>
    <x v="0"/>
    <x v="0"/>
    <s v="Tesseramento"/>
    <x v="0"/>
    <x v="0"/>
    <x v="0"/>
    <m/>
  </r>
  <r>
    <n v="138331"/>
    <x v="0"/>
    <x v="0"/>
    <x v="0"/>
    <x v="0"/>
    <x v="5"/>
    <x v="170"/>
    <x v="0"/>
    <x v="0"/>
    <s v="Tesseramento"/>
    <x v="0"/>
    <x v="0"/>
    <x v="0"/>
    <m/>
  </r>
  <r>
    <n v="173051"/>
    <x v="0"/>
    <x v="0"/>
    <x v="0"/>
    <x v="1"/>
    <x v="8"/>
    <x v="31"/>
    <x v="0"/>
    <x v="0"/>
    <s v="Tesseramento"/>
    <x v="1"/>
    <x v="4"/>
    <x v="0"/>
    <m/>
  </r>
  <r>
    <n v="216849"/>
    <x v="0"/>
    <x v="0"/>
    <x v="0"/>
    <x v="0"/>
    <x v="8"/>
    <x v="31"/>
    <x v="0"/>
    <x v="1"/>
    <s v="Tesseramento"/>
    <x v="1"/>
    <x v="0"/>
    <x v="0"/>
    <m/>
  </r>
  <r>
    <n v="12987"/>
    <x v="0"/>
    <x v="0"/>
    <x v="0"/>
    <x v="0"/>
    <x v="8"/>
    <x v="31"/>
    <x v="0"/>
    <x v="0"/>
    <s v="Tesseramento"/>
    <x v="1"/>
    <x v="0"/>
    <x v="0"/>
    <m/>
  </r>
  <r>
    <n v="100170"/>
    <x v="0"/>
    <x v="0"/>
    <x v="0"/>
    <x v="0"/>
    <x v="8"/>
    <x v="31"/>
    <x v="0"/>
    <x v="0"/>
    <s v="Tesseramento"/>
    <x v="1"/>
    <x v="0"/>
    <x v="0"/>
    <m/>
  </r>
  <r>
    <n v="121453"/>
    <x v="0"/>
    <x v="0"/>
    <x v="0"/>
    <x v="0"/>
    <x v="8"/>
    <x v="31"/>
    <x v="0"/>
    <x v="0"/>
    <s v="Tesseramento"/>
    <x v="1"/>
    <x v="1"/>
    <x v="0"/>
    <m/>
  </r>
  <r>
    <n v="118591"/>
    <x v="0"/>
    <x v="0"/>
    <x v="0"/>
    <x v="0"/>
    <x v="8"/>
    <x v="31"/>
    <x v="0"/>
    <x v="0"/>
    <s v="Tesseramento"/>
    <x v="1"/>
    <x v="0"/>
    <x v="0"/>
    <m/>
  </r>
  <r>
    <n v="108954"/>
    <x v="0"/>
    <x v="0"/>
    <x v="0"/>
    <x v="0"/>
    <x v="8"/>
    <x v="31"/>
    <x v="0"/>
    <x v="1"/>
    <s v="Tesseramento"/>
    <x v="1"/>
    <x v="4"/>
    <x v="0"/>
    <m/>
  </r>
  <r>
    <n v="217012"/>
    <x v="0"/>
    <x v="0"/>
    <x v="0"/>
    <x v="1"/>
    <x v="8"/>
    <x v="31"/>
    <x v="0"/>
    <x v="0"/>
    <s v="Tesseramento"/>
    <x v="1"/>
    <x v="3"/>
    <x v="0"/>
    <m/>
  </r>
  <r>
    <n v="215720"/>
    <x v="0"/>
    <x v="0"/>
    <x v="0"/>
    <x v="1"/>
    <x v="5"/>
    <x v="170"/>
    <x v="0"/>
    <x v="0"/>
    <s v="Tesseramento"/>
    <x v="0"/>
    <x v="0"/>
    <x v="0"/>
    <m/>
  </r>
  <r>
    <n v="12934"/>
    <x v="0"/>
    <x v="0"/>
    <x v="0"/>
    <x v="0"/>
    <x v="8"/>
    <x v="31"/>
    <x v="0"/>
    <x v="0"/>
    <s v="Tesseramento"/>
    <x v="1"/>
    <x v="4"/>
    <x v="0"/>
    <m/>
  </r>
  <r>
    <n v="219944"/>
    <x v="0"/>
    <x v="0"/>
    <x v="0"/>
    <x v="1"/>
    <x v="8"/>
    <x v="31"/>
    <x v="0"/>
    <x v="1"/>
    <s v="Tesseramento"/>
    <x v="1"/>
    <x v="3"/>
    <x v="0"/>
    <m/>
  </r>
  <r>
    <n v="198042"/>
    <x v="0"/>
    <x v="0"/>
    <x v="0"/>
    <x v="1"/>
    <x v="8"/>
    <x v="31"/>
    <x v="0"/>
    <x v="1"/>
    <s v="Tesseramento"/>
    <x v="1"/>
    <x v="0"/>
    <x v="0"/>
    <m/>
  </r>
  <r>
    <n v="60591"/>
    <x v="0"/>
    <x v="0"/>
    <x v="0"/>
    <x v="0"/>
    <x v="8"/>
    <x v="31"/>
    <x v="0"/>
    <x v="0"/>
    <s v="Tesseramento"/>
    <x v="1"/>
    <x v="3"/>
    <x v="0"/>
    <m/>
  </r>
  <r>
    <n v="174068"/>
    <x v="0"/>
    <x v="0"/>
    <x v="0"/>
    <x v="0"/>
    <x v="8"/>
    <x v="31"/>
    <x v="0"/>
    <x v="0"/>
    <s v="Tesseramento"/>
    <x v="1"/>
    <x v="0"/>
    <x v="0"/>
    <m/>
  </r>
  <r>
    <n v="12943"/>
    <x v="0"/>
    <x v="0"/>
    <x v="0"/>
    <x v="0"/>
    <x v="8"/>
    <x v="31"/>
    <x v="0"/>
    <x v="0"/>
    <s v="Tesseramento"/>
    <x v="1"/>
    <x v="0"/>
    <x v="0"/>
    <m/>
  </r>
  <r>
    <n v="229632"/>
    <x v="0"/>
    <x v="0"/>
    <x v="0"/>
    <x v="4"/>
    <x v="7"/>
    <x v="161"/>
    <x v="0"/>
    <x v="0"/>
    <s v="Tesseramento"/>
    <x v="0"/>
    <x v="3"/>
    <x v="0"/>
    <m/>
  </r>
  <r>
    <n v="106740"/>
    <x v="0"/>
    <x v="0"/>
    <x v="0"/>
    <x v="0"/>
    <x v="8"/>
    <x v="31"/>
    <x v="0"/>
    <x v="1"/>
    <s v="Tesseramento"/>
    <x v="1"/>
    <x v="4"/>
    <x v="0"/>
    <m/>
  </r>
  <r>
    <n v="170706"/>
    <x v="0"/>
    <x v="0"/>
    <x v="0"/>
    <x v="0"/>
    <x v="8"/>
    <x v="31"/>
    <x v="0"/>
    <x v="0"/>
    <s v="Tesseramento"/>
    <x v="1"/>
    <x v="3"/>
    <x v="0"/>
    <m/>
  </r>
  <r>
    <n v="209392"/>
    <x v="0"/>
    <x v="0"/>
    <x v="0"/>
    <x v="0"/>
    <x v="8"/>
    <x v="31"/>
    <x v="0"/>
    <x v="0"/>
    <s v="Tesseramento"/>
    <x v="1"/>
    <x v="3"/>
    <x v="0"/>
    <m/>
  </r>
  <r>
    <n v="219943"/>
    <x v="0"/>
    <x v="0"/>
    <x v="0"/>
    <x v="0"/>
    <x v="8"/>
    <x v="31"/>
    <x v="0"/>
    <x v="0"/>
    <s v="Tesseramento"/>
    <x v="1"/>
    <x v="0"/>
    <x v="0"/>
    <m/>
  </r>
  <r>
    <n v="107967"/>
    <x v="0"/>
    <x v="0"/>
    <x v="0"/>
    <x v="1"/>
    <x v="8"/>
    <x v="31"/>
    <x v="0"/>
    <x v="0"/>
    <s v="Tesseramento"/>
    <x v="1"/>
    <x v="3"/>
    <x v="0"/>
    <m/>
  </r>
  <r>
    <n v="190503"/>
    <x v="0"/>
    <x v="0"/>
    <x v="0"/>
    <x v="0"/>
    <x v="8"/>
    <x v="31"/>
    <x v="0"/>
    <x v="0"/>
    <s v="Tesseramento"/>
    <x v="1"/>
    <x v="1"/>
    <x v="0"/>
    <m/>
  </r>
  <r>
    <n v="201630"/>
    <x v="0"/>
    <x v="0"/>
    <x v="0"/>
    <x v="0"/>
    <x v="5"/>
    <x v="170"/>
    <x v="0"/>
    <x v="0"/>
    <s v="Tesseramento"/>
    <x v="0"/>
    <x v="3"/>
    <x v="0"/>
    <m/>
  </r>
  <r>
    <n v="94086"/>
    <x v="0"/>
    <x v="0"/>
    <x v="0"/>
    <x v="0"/>
    <x v="8"/>
    <x v="31"/>
    <x v="0"/>
    <x v="0"/>
    <s v="Tesseramento"/>
    <x v="1"/>
    <x v="4"/>
    <x v="0"/>
    <m/>
  </r>
  <r>
    <n v="197203"/>
    <x v="0"/>
    <x v="0"/>
    <x v="0"/>
    <x v="0"/>
    <x v="8"/>
    <x v="31"/>
    <x v="0"/>
    <x v="0"/>
    <s v="Tesseramento"/>
    <x v="1"/>
    <x v="4"/>
    <x v="0"/>
    <m/>
  </r>
  <r>
    <n v="228299"/>
    <x v="0"/>
    <x v="0"/>
    <x v="0"/>
    <x v="0"/>
    <x v="8"/>
    <x v="31"/>
    <x v="0"/>
    <x v="0"/>
    <s v="Tesseramento"/>
    <x v="1"/>
    <x v="0"/>
    <x v="0"/>
    <m/>
  </r>
  <r>
    <n v="219223"/>
    <x v="0"/>
    <x v="0"/>
    <x v="0"/>
    <x v="0"/>
    <x v="8"/>
    <x v="31"/>
    <x v="0"/>
    <x v="0"/>
    <s v="Tesseramento"/>
    <x v="1"/>
    <x v="0"/>
    <x v="0"/>
    <m/>
  </r>
  <r>
    <n v="35673"/>
    <x v="0"/>
    <x v="0"/>
    <x v="0"/>
    <x v="0"/>
    <x v="8"/>
    <x v="31"/>
    <x v="0"/>
    <x v="1"/>
    <s v="Tesseramento"/>
    <x v="1"/>
    <x v="4"/>
    <x v="0"/>
    <m/>
  </r>
  <r>
    <n v="35681"/>
    <x v="0"/>
    <x v="0"/>
    <x v="0"/>
    <x v="2"/>
    <x v="8"/>
    <x v="31"/>
    <x v="0"/>
    <x v="1"/>
    <s v="Tesseramento"/>
    <x v="1"/>
    <x v="4"/>
    <x v="0"/>
    <m/>
  </r>
  <r>
    <n v="35685"/>
    <x v="0"/>
    <x v="0"/>
    <x v="0"/>
    <x v="0"/>
    <x v="8"/>
    <x v="31"/>
    <x v="0"/>
    <x v="0"/>
    <s v="Tesseramento"/>
    <x v="1"/>
    <x v="4"/>
    <x v="0"/>
    <m/>
  </r>
  <r>
    <n v="94087"/>
    <x v="0"/>
    <x v="0"/>
    <x v="0"/>
    <x v="0"/>
    <x v="8"/>
    <x v="31"/>
    <x v="0"/>
    <x v="0"/>
    <s v="Tesseramento"/>
    <x v="1"/>
    <x v="4"/>
    <x v="0"/>
    <m/>
  </r>
  <r>
    <n v="46286"/>
    <x v="0"/>
    <x v="0"/>
    <x v="0"/>
    <x v="0"/>
    <x v="8"/>
    <x v="31"/>
    <x v="0"/>
    <x v="0"/>
    <s v="Tesseramento"/>
    <x v="1"/>
    <x v="0"/>
    <x v="0"/>
    <m/>
  </r>
  <r>
    <n v="174069"/>
    <x v="0"/>
    <x v="0"/>
    <x v="0"/>
    <x v="0"/>
    <x v="8"/>
    <x v="31"/>
    <x v="0"/>
    <x v="1"/>
    <s v="Tesseramento"/>
    <x v="1"/>
    <x v="0"/>
    <x v="0"/>
    <m/>
  </r>
  <r>
    <n v="184619"/>
    <x v="0"/>
    <x v="0"/>
    <x v="0"/>
    <x v="0"/>
    <x v="8"/>
    <x v="31"/>
    <x v="0"/>
    <x v="0"/>
    <s v="Tesseramento"/>
    <x v="1"/>
    <x v="0"/>
    <x v="0"/>
    <m/>
  </r>
  <r>
    <n v="169347"/>
    <x v="0"/>
    <x v="0"/>
    <x v="0"/>
    <x v="0"/>
    <x v="8"/>
    <x v="31"/>
    <x v="0"/>
    <x v="0"/>
    <s v="Tesseramento"/>
    <x v="1"/>
    <x v="0"/>
    <x v="0"/>
    <m/>
  </r>
  <r>
    <n v="59821"/>
    <x v="0"/>
    <x v="0"/>
    <x v="0"/>
    <x v="0"/>
    <x v="8"/>
    <x v="31"/>
    <x v="0"/>
    <x v="0"/>
    <s v="Tesseramento"/>
    <x v="1"/>
    <x v="4"/>
    <x v="0"/>
    <m/>
  </r>
  <r>
    <n v="232104"/>
    <x v="0"/>
    <x v="0"/>
    <x v="0"/>
    <x v="0"/>
    <x v="5"/>
    <x v="170"/>
    <x v="0"/>
    <x v="0"/>
    <s v="Tesseramento"/>
    <x v="0"/>
    <x v="0"/>
    <x v="0"/>
    <m/>
  </r>
  <r>
    <n v="92387"/>
    <x v="0"/>
    <x v="0"/>
    <x v="0"/>
    <x v="0"/>
    <x v="8"/>
    <x v="31"/>
    <x v="0"/>
    <x v="0"/>
    <s v="Tesseramento"/>
    <x v="1"/>
    <x v="0"/>
    <x v="0"/>
    <m/>
  </r>
  <r>
    <n v="198044"/>
    <x v="0"/>
    <x v="0"/>
    <x v="0"/>
    <x v="0"/>
    <x v="8"/>
    <x v="31"/>
    <x v="0"/>
    <x v="0"/>
    <s v="Tesseramento"/>
    <x v="1"/>
    <x v="0"/>
    <x v="0"/>
    <m/>
  </r>
  <r>
    <n v="192306"/>
    <x v="0"/>
    <x v="0"/>
    <x v="0"/>
    <x v="0"/>
    <x v="8"/>
    <x v="31"/>
    <x v="0"/>
    <x v="0"/>
    <s v="Tesseramento"/>
    <x v="1"/>
    <x v="3"/>
    <x v="0"/>
    <m/>
  </r>
  <r>
    <n v="222478"/>
    <x v="0"/>
    <x v="0"/>
    <x v="0"/>
    <x v="0"/>
    <x v="8"/>
    <x v="31"/>
    <x v="0"/>
    <x v="0"/>
    <s v="Tesseramento"/>
    <x v="1"/>
    <x v="3"/>
    <x v="0"/>
    <m/>
  </r>
  <r>
    <n v="106741"/>
    <x v="0"/>
    <x v="0"/>
    <x v="0"/>
    <x v="0"/>
    <x v="8"/>
    <x v="31"/>
    <x v="0"/>
    <x v="0"/>
    <s v="Tesseramento"/>
    <x v="1"/>
    <x v="4"/>
    <x v="0"/>
    <m/>
  </r>
  <r>
    <n v="51664"/>
    <x v="0"/>
    <x v="0"/>
    <x v="0"/>
    <x v="0"/>
    <x v="8"/>
    <x v="31"/>
    <x v="0"/>
    <x v="0"/>
    <s v="Tesseramento"/>
    <x v="1"/>
    <x v="4"/>
    <x v="0"/>
    <m/>
  </r>
  <r>
    <n v="140305"/>
    <x v="0"/>
    <x v="0"/>
    <x v="0"/>
    <x v="1"/>
    <x v="8"/>
    <x v="31"/>
    <x v="0"/>
    <x v="0"/>
    <s v="Tesseramento"/>
    <x v="1"/>
    <x v="0"/>
    <x v="0"/>
    <m/>
  </r>
  <r>
    <n v="232105"/>
    <x v="0"/>
    <x v="0"/>
    <x v="0"/>
    <x v="0"/>
    <x v="5"/>
    <x v="170"/>
    <x v="0"/>
    <x v="0"/>
    <s v="Tesseramento"/>
    <x v="0"/>
    <x v="0"/>
    <x v="0"/>
    <m/>
  </r>
  <r>
    <n v="155405"/>
    <x v="0"/>
    <x v="0"/>
    <x v="0"/>
    <x v="0"/>
    <x v="5"/>
    <x v="170"/>
    <x v="0"/>
    <x v="1"/>
    <s v="Tesseramento"/>
    <x v="0"/>
    <x v="3"/>
    <x v="0"/>
    <m/>
  </r>
  <r>
    <n v="155406"/>
    <x v="0"/>
    <x v="0"/>
    <x v="0"/>
    <x v="0"/>
    <x v="5"/>
    <x v="170"/>
    <x v="0"/>
    <x v="0"/>
    <s v="Tesseramento"/>
    <x v="0"/>
    <x v="0"/>
    <x v="0"/>
    <m/>
  </r>
  <r>
    <n v="151169"/>
    <x v="0"/>
    <x v="0"/>
    <x v="0"/>
    <x v="1"/>
    <x v="5"/>
    <x v="170"/>
    <x v="0"/>
    <x v="1"/>
    <s v="Tesseramento"/>
    <x v="0"/>
    <x v="0"/>
    <x v="0"/>
    <m/>
  </r>
  <r>
    <n v="201837"/>
    <x v="0"/>
    <x v="0"/>
    <x v="0"/>
    <x v="0"/>
    <x v="5"/>
    <x v="170"/>
    <x v="0"/>
    <x v="0"/>
    <s v="Tesseramento"/>
    <x v="0"/>
    <x v="0"/>
    <x v="0"/>
    <m/>
  </r>
  <r>
    <n v="28156"/>
    <x v="0"/>
    <x v="0"/>
    <x v="0"/>
    <x v="0"/>
    <x v="8"/>
    <x v="59"/>
    <x v="0"/>
    <x v="1"/>
    <s v="Tesseramento"/>
    <x v="1"/>
    <x v="4"/>
    <x v="0"/>
    <m/>
  </r>
  <r>
    <n v="28158"/>
    <x v="0"/>
    <x v="0"/>
    <x v="0"/>
    <x v="0"/>
    <x v="8"/>
    <x v="59"/>
    <x v="0"/>
    <x v="0"/>
    <s v="Tesseramento"/>
    <x v="1"/>
    <x v="3"/>
    <x v="0"/>
    <m/>
  </r>
  <r>
    <n v="179191"/>
    <x v="0"/>
    <x v="0"/>
    <x v="2"/>
    <x v="3"/>
    <x v="11"/>
    <x v="82"/>
    <x v="0"/>
    <x v="0"/>
    <s v="Tesseramento"/>
    <x v="0"/>
    <x v="4"/>
    <x v="0"/>
    <m/>
  </r>
  <r>
    <n v="60589"/>
    <x v="0"/>
    <x v="0"/>
    <x v="0"/>
    <x v="0"/>
    <x v="8"/>
    <x v="31"/>
    <x v="0"/>
    <x v="0"/>
    <s v="Tesseramento"/>
    <x v="1"/>
    <x v="0"/>
    <x v="0"/>
    <m/>
  </r>
  <r>
    <n v="173331"/>
    <x v="0"/>
    <x v="0"/>
    <x v="0"/>
    <x v="0"/>
    <x v="8"/>
    <x v="31"/>
    <x v="0"/>
    <x v="0"/>
    <s v="Tesseramento"/>
    <x v="1"/>
    <x v="0"/>
    <x v="0"/>
    <m/>
  </r>
  <r>
    <n v="121454"/>
    <x v="0"/>
    <x v="0"/>
    <x v="0"/>
    <x v="0"/>
    <x v="8"/>
    <x v="31"/>
    <x v="0"/>
    <x v="0"/>
    <s v="Tesseramento"/>
    <x v="1"/>
    <x v="0"/>
    <x v="0"/>
    <m/>
  </r>
  <r>
    <n v="29355"/>
    <x v="0"/>
    <x v="0"/>
    <x v="0"/>
    <x v="0"/>
    <x v="8"/>
    <x v="31"/>
    <x v="0"/>
    <x v="0"/>
    <s v="Tesseramento"/>
    <x v="1"/>
    <x v="4"/>
    <x v="0"/>
    <m/>
  </r>
  <r>
    <n v="35571"/>
    <x v="0"/>
    <x v="0"/>
    <x v="0"/>
    <x v="0"/>
    <x v="8"/>
    <x v="31"/>
    <x v="0"/>
    <x v="0"/>
    <s v="Tesseramento"/>
    <x v="1"/>
    <x v="3"/>
    <x v="0"/>
    <m/>
  </r>
  <r>
    <n v="231577"/>
    <x v="0"/>
    <x v="0"/>
    <x v="0"/>
    <x v="0"/>
    <x v="8"/>
    <x v="31"/>
    <x v="0"/>
    <x v="0"/>
    <s v="Tesseramento"/>
    <x v="1"/>
    <x v="0"/>
    <x v="0"/>
    <m/>
  </r>
  <r>
    <n v="35595"/>
    <x v="0"/>
    <x v="0"/>
    <x v="0"/>
    <x v="0"/>
    <x v="8"/>
    <x v="31"/>
    <x v="0"/>
    <x v="1"/>
    <s v="Tesseramento"/>
    <x v="1"/>
    <x v="4"/>
    <x v="0"/>
    <m/>
  </r>
  <r>
    <n v="173332"/>
    <x v="0"/>
    <x v="0"/>
    <x v="0"/>
    <x v="0"/>
    <x v="8"/>
    <x v="31"/>
    <x v="0"/>
    <x v="0"/>
    <s v="Tesseramento"/>
    <x v="1"/>
    <x v="3"/>
    <x v="0"/>
    <m/>
  </r>
  <r>
    <n v="35609"/>
    <x v="0"/>
    <x v="0"/>
    <x v="0"/>
    <x v="0"/>
    <x v="8"/>
    <x v="31"/>
    <x v="0"/>
    <x v="0"/>
    <s v="Tesseramento"/>
    <x v="1"/>
    <x v="4"/>
    <x v="0"/>
    <m/>
  </r>
  <r>
    <n v="35610"/>
    <x v="0"/>
    <x v="0"/>
    <x v="0"/>
    <x v="0"/>
    <x v="8"/>
    <x v="31"/>
    <x v="0"/>
    <x v="0"/>
    <s v="Tesseramento"/>
    <x v="1"/>
    <x v="0"/>
    <x v="0"/>
    <m/>
  </r>
  <r>
    <n v="46281"/>
    <x v="0"/>
    <x v="0"/>
    <x v="0"/>
    <x v="0"/>
    <x v="8"/>
    <x v="31"/>
    <x v="0"/>
    <x v="0"/>
    <s v="Tesseramento"/>
    <x v="1"/>
    <x v="4"/>
    <x v="0"/>
    <m/>
  </r>
  <r>
    <n v="182371"/>
    <x v="0"/>
    <x v="0"/>
    <x v="0"/>
    <x v="0"/>
    <x v="8"/>
    <x v="31"/>
    <x v="0"/>
    <x v="0"/>
    <s v="Tesseramento"/>
    <x v="1"/>
    <x v="1"/>
    <x v="0"/>
    <m/>
  </r>
  <r>
    <n v="233173"/>
    <x v="0"/>
    <x v="0"/>
    <x v="0"/>
    <x v="0"/>
    <x v="8"/>
    <x v="31"/>
    <x v="0"/>
    <x v="0"/>
    <s v="Tesseramento"/>
    <x v="1"/>
    <x v="0"/>
    <x v="0"/>
    <m/>
  </r>
  <r>
    <n v="147630"/>
    <x v="0"/>
    <x v="0"/>
    <x v="0"/>
    <x v="0"/>
    <x v="8"/>
    <x v="31"/>
    <x v="0"/>
    <x v="0"/>
    <s v="Tesseramento"/>
    <x v="1"/>
    <x v="4"/>
    <x v="0"/>
    <m/>
  </r>
  <r>
    <n v="232578"/>
    <x v="0"/>
    <x v="0"/>
    <x v="0"/>
    <x v="1"/>
    <x v="8"/>
    <x v="31"/>
    <x v="0"/>
    <x v="0"/>
    <s v="Tesseramento"/>
    <x v="1"/>
    <x v="0"/>
    <x v="0"/>
    <m/>
  </r>
  <r>
    <n v="140893"/>
    <x v="0"/>
    <x v="0"/>
    <x v="0"/>
    <x v="0"/>
    <x v="8"/>
    <x v="31"/>
    <x v="0"/>
    <x v="0"/>
    <s v="Tesseramento"/>
    <x v="1"/>
    <x v="0"/>
    <x v="0"/>
    <m/>
  </r>
  <r>
    <n v="97725"/>
    <x v="0"/>
    <x v="0"/>
    <x v="0"/>
    <x v="0"/>
    <x v="8"/>
    <x v="31"/>
    <x v="0"/>
    <x v="0"/>
    <s v="Tesseramento"/>
    <x v="1"/>
    <x v="3"/>
    <x v="0"/>
    <m/>
  </r>
  <r>
    <n v="211579"/>
    <x v="0"/>
    <x v="0"/>
    <x v="0"/>
    <x v="0"/>
    <x v="8"/>
    <x v="31"/>
    <x v="0"/>
    <x v="0"/>
    <s v="Tesseramento"/>
    <x v="1"/>
    <x v="0"/>
    <x v="0"/>
    <m/>
  </r>
  <r>
    <n v="190663"/>
    <x v="0"/>
    <x v="0"/>
    <x v="0"/>
    <x v="1"/>
    <x v="8"/>
    <x v="31"/>
    <x v="0"/>
    <x v="1"/>
    <s v="Tesseramento"/>
    <x v="1"/>
    <x v="0"/>
    <x v="0"/>
    <m/>
  </r>
  <r>
    <n v="83728"/>
    <x v="0"/>
    <x v="0"/>
    <x v="0"/>
    <x v="0"/>
    <x v="8"/>
    <x v="31"/>
    <x v="0"/>
    <x v="0"/>
    <s v="Tesseramento"/>
    <x v="1"/>
    <x v="0"/>
    <x v="0"/>
    <m/>
  </r>
  <r>
    <n v="157636"/>
    <x v="0"/>
    <x v="0"/>
    <x v="0"/>
    <x v="0"/>
    <x v="8"/>
    <x v="31"/>
    <x v="0"/>
    <x v="1"/>
    <s v="Tesseramento"/>
    <x v="1"/>
    <x v="4"/>
    <x v="0"/>
    <m/>
  </r>
  <r>
    <n v="170064"/>
    <x v="0"/>
    <x v="0"/>
    <x v="0"/>
    <x v="0"/>
    <x v="8"/>
    <x v="31"/>
    <x v="0"/>
    <x v="0"/>
    <s v="Tesseramento"/>
    <x v="1"/>
    <x v="0"/>
    <x v="0"/>
    <m/>
  </r>
  <r>
    <n v="100172"/>
    <x v="0"/>
    <x v="0"/>
    <x v="0"/>
    <x v="0"/>
    <x v="8"/>
    <x v="31"/>
    <x v="0"/>
    <x v="0"/>
    <s v="Tesseramento"/>
    <x v="1"/>
    <x v="0"/>
    <x v="0"/>
    <m/>
  </r>
  <r>
    <n v="75944"/>
    <x v="0"/>
    <x v="0"/>
    <x v="0"/>
    <x v="0"/>
    <x v="8"/>
    <x v="31"/>
    <x v="0"/>
    <x v="0"/>
    <s v="Tesseramento"/>
    <x v="1"/>
    <x v="0"/>
    <x v="0"/>
    <m/>
  </r>
  <r>
    <n v="75945"/>
    <x v="0"/>
    <x v="0"/>
    <x v="0"/>
    <x v="0"/>
    <x v="8"/>
    <x v="31"/>
    <x v="0"/>
    <x v="0"/>
    <s v="Tesseramento"/>
    <x v="1"/>
    <x v="0"/>
    <x v="0"/>
    <m/>
  </r>
  <r>
    <n v="51661"/>
    <x v="0"/>
    <x v="0"/>
    <x v="0"/>
    <x v="0"/>
    <x v="8"/>
    <x v="31"/>
    <x v="0"/>
    <x v="0"/>
    <s v="Tesseramento"/>
    <x v="1"/>
    <x v="3"/>
    <x v="0"/>
    <m/>
  </r>
  <r>
    <n v="35746"/>
    <x v="0"/>
    <x v="0"/>
    <x v="0"/>
    <x v="0"/>
    <x v="8"/>
    <x v="31"/>
    <x v="0"/>
    <x v="0"/>
    <s v="Tesseramento"/>
    <x v="1"/>
    <x v="4"/>
    <x v="0"/>
    <m/>
  </r>
  <r>
    <n v="35751"/>
    <x v="0"/>
    <x v="0"/>
    <x v="0"/>
    <x v="0"/>
    <x v="8"/>
    <x v="31"/>
    <x v="0"/>
    <x v="0"/>
    <s v="Tesseramento"/>
    <x v="1"/>
    <x v="4"/>
    <x v="0"/>
    <m/>
  </r>
  <r>
    <n v="26164"/>
    <x v="0"/>
    <x v="0"/>
    <x v="0"/>
    <x v="0"/>
    <x v="8"/>
    <x v="31"/>
    <x v="0"/>
    <x v="0"/>
    <s v="Tesseramento"/>
    <x v="1"/>
    <x v="0"/>
    <x v="0"/>
    <m/>
  </r>
  <r>
    <n v="225417"/>
    <x v="0"/>
    <x v="0"/>
    <x v="0"/>
    <x v="1"/>
    <x v="8"/>
    <x v="31"/>
    <x v="0"/>
    <x v="1"/>
    <s v="Tesseramento"/>
    <x v="1"/>
    <x v="0"/>
    <x v="0"/>
    <m/>
  </r>
  <r>
    <n v="35764"/>
    <x v="0"/>
    <x v="0"/>
    <x v="0"/>
    <x v="0"/>
    <x v="8"/>
    <x v="31"/>
    <x v="0"/>
    <x v="0"/>
    <s v="Tesseramento"/>
    <x v="1"/>
    <x v="4"/>
    <x v="0"/>
    <m/>
  </r>
  <r>
    <n v="35766"/>
    <x v="0"/>
    <x v="0"/>
    <x v="0"/>
    <x v="0"/>
    <x v="8"/>
    <x v="31"/>
    <x v="0"/>
    <x v="0"/>
    <s v="Tesseramento"/>
    <x v="1"/>
    <x v="3"/>
    <x v="0"/>
    <m/>
  </r>
  <r>
    <n v="221675"/>
    <x v="0"/>
    <x v="0"/>
    <x v="0"/>
    <x v="0"/>
    <x v="8"/>
    <x v="31"/>
    <x v="0"/>
    <x v="0"/>
    <s v="Tesseramento"/>
    <x v="1"/>
    <x v="0"/>
    <x v="0"/>
    <m/>
  </r>
  <r>
    <n v="236095"/>
    <x v="0"/>
    <x v="0"/>
    <x v="1"/>
    <x v="2"/>
    <x v="5"/>
    <x v="81"/>
    <x v="0"/>
    <x v="1"/>
    <s v="Tesseramento"/>
    <x v="0"/>
    <x v="1"/>
    <x v="0"/>
    <m/>
  </r>
  <r>
    <n v="199777"/>
    <x v="0"/>
    <x v="0"/>
    <x v="0"/>
    <x v="0"/>
    <x v="4"/>
    <x v="359"/>
    <x v="0"/>
    <x v="0"/>
    <s v="Tesseramento"/>
    <x v="0"/>
    <x v="0"/>
    <x v="0"/>
    <m/>
  </r>
  <r>
    <n v="204272"/>
    <x v="0"/>
    <x v="0"/>
    <x v="0"/>
    <x v="1"/>
    <x v="14"/>
    <x v="232"/>
    <x v="0"/>
    <x v="0"/>
    <s v="Tesseramento"/>
    <x v="0"/>
    <x v="1"/>
    <x v="0"/>
    <m/>
  </r>
  <r>
    <n v="103901"/>
    <x v="0"/>
    <x v="0"/>
    <x v="0"/>
    <x v="0"/>
    <x v="8"/>
    <x v="372"/>
    <x v="0"/>
    <x v="1"/>
    <s v="Tesseramento"/>
    <x v="0"/>
    <x v="4"/>
    <x v="0"/>
    <m/>
  </r>
  <r>
    <n v="104850"/>
    <x v="0"/>
    <x v="0"/>
    <x v="0"/>
    <x v="0"/>
    <x v="11"/>
    <x v="143"/>
    <x v="0"/>
    <x v="0"/>
    <s v="Tesseramento"/>
    <x v="1"/>
    <x v="4"/>
    <x v="0"/>
    <m/>
  </r>
  <r>
    <n v="127490"/>
    <x v="0"/>
    <x v="0"/>
    <x v="0"/>
    <x v="0"/>
    <x v="11"/>
    <x v="143"/>
    <x v="0"/>
    <x v="1"/>
    <s v="Tesseramento"/>
    <x v="1"/>
    <x v="3"/>
    <x v="0"/>
    <m/>
  </r>
  <r>
    <n v="142928"/>
    <x v="0"/>
    <x v="0"/>
    <x v="0"/>
    <x v="0"/>
    <x v="11"/>
    <x v="143"/>
    <x v="0"/>
    <x v="0"/>
    <s v="Tesseramento"/>
    <x v="1"/>
    <x v="0"/>
    <x v="0"/>
    <m/>
  </r>
  <r>
    <n v="219580"/>
    <x v="1"/>
    <x v="0"/>
    <x v="0"/>
    <x v="1"/>
    <x v="11"/>
    <x v="143"/>
    <x v="0"/>
    <x v="0"/>
    <s v="Tesseramento"/>
    <x v="1"/>
    <x v="5"/>
    <x v="0"/>
    <m/>
  </r>
  <r>
    <n v="54111"/>
    <x v="0"/>
    <x v="0"/>
    <x v="0"/>
    <x v="0"/>
    <x v="11"/>
    <x v="143"/>
    <x v="0"/>
    <x v="0"/>
    <s v="Tesseramento"/>
    <x v="1"/>
    <x v="3"/>
    <x v="0"/>
    <m/>
  </r>
  <r>
    <n v="166428"/>
    <x v="0"/>
    <x v="0"/>
    <x v="0"/>
    <x v="0"/>
    <x v="11"/>
    <x v="143"/>
    <x v="0"/>
    <x v="0"/>
    <s v="Tesseramento"/>
    <x v="1"/>
    <x v="0"/>
    <x v="0"/>
    <m/>
  </r>
  <r>
    <n v="166432"/>
    <x v="0"/>
    <x v="0"/>
    <x v="0"/>
    <x v="0"/>
    <x v="11"/>
    <x v="143"/>
    <x v="0"/>
    <x v="0"/>
    <s v="Tesseramento"/>
    <x v="1"/>
    <x v="0"/>
    <x v="0"/>
    <m/>
  </r>
  <r>
    <n v="206040"/>
    <x v="0"/>
    <x v="0"/>
    <x v="0"/>
    <x v="0"/>
    <x v="11"/>
    <x v="143"/>
    <x v="0"/>
    <x v="0"/>
    <s v="Tesseramento"/>
    <x v="1"/>
    <x v="0"/>
    <x v="0"/>
    <m/>
  </r>
  <r>
    <n v="114119"/>
    <x v="0"/>
    <x v="0"/>
    <x v="0"/>
    <x v="0"/>
    <x v="11"/>
    <x v="143"/>
    <x v="0"/>
    <x v="0"/>
    <s v="Tesseramento"/>
    <x v="1"/>
    <x v="0"/>
    <x v="0"/>
    <m/>
  </r>
  <r>
    <n v="180174"/>
    <x v="0"/>
    <x v="0"/>
    <x v="0"/>
    <x v="0"/>
    <x v="11"/>
    <x v="143"/>
    <x v="0"/>
    <x v="0"/>
    <s v="Tesseramento"/>
    <x v="1"/>
    <x v="0"/>
    <x v="0"/>
    <m/>
  </r>
  <r>
    <n v="160088"/>
    <x v="0"/>
    <x v="0"/>
    <x v="0"/>
    <x v="0"/>
    <x v="11"/>
    <x v="143"/>
    <x v="0"/>
    <x v="0"/>
    <s v="Tesseramento"/>
    <x v="1"/>
    <x v="0"/>
    <x v="0"/>
    <m/>
  </r>
  <r>
    <n v="236094"/>
    <x v="0"/>
    <x v="0"/>
    <x v="1"/>
    <x v="2"/>
    <x v="5"/>
    <x v="81"/>
    <x v="0"/>
    <x v="0"/>
    <s v="Tesseramento"/>
    <x v="0"/>
    <x v="1"/>
    <x v="0"/>
    <m/>
  </r>
  <r>
    <n v="88784"/>
    <x v="0"/>
    <x v="0"/>
    <x v="0"/>
    <x v="0"/>
    <x v="2"/>
    <x v="79"/>
    <x v="0"/>
    <x v="0"/>
    <s v="Tesseramento"/>
    <x v="1"/>
    <x v="4"/>
    <x v="0"/>
    <m/>
  </r>
  <r>
    <n v="47072"/>
    <x v="0"/>
    <x v="0"/>
    <x v="2"/>
    <x v="0"/>
    <x v="8"/>
    <x v="31"/>
    <x v="0"/>
    <x v="1"/>
    <s v="Tesseramento"/>
    <x v="1"/>
    <x v="0"/>
    <x v="0"/>
    <m/>
  </r>
  <r>
    <n v="128466"/>
    <x v="0"/>
    <x v="0"/>
    <x v="0"/>
    <x v="0"/>
    <x v="2"/>
    <x v="79"/>
    <x v="0"/>
    <x v="0"/>
    <s v="Tesseramento"/>
    <x v="1"/>
    <x v="3"/>
    <x v="0"/>
    <m/>
  </r>
  <r>
    <n v="186864"/>
    <x v="1"/>
    <x v="0"/>
    <x v="2"/>
    <x v="3"/>
    <x v="8"/>
    <x v="31"/>
    <x v="0"/>
    <x v="1"/>
    <s v="Tesseramento"/>
    <x v="1"/>
    <x v="7"/>
    <x v="0"/>
    <m/>
  </r>
  <r>
    <n v="28355"/>
    <x v="0"/>
    <x v="0"/>
    <x v="0"/>
    <x v="0"/>
    <x v="2"/>
    <x v="79"/>
    <x v="0"/>
    <x v="0"/>
    <s v="Tesseramento"/>
    <x v="1"/>
    <x v="4"/>
    <x v="0"/>
    <m/>
  </r>
  <r>
    <n v="227752"/>
    <x v="0"/>
    <x v="1"/>
    <x v="0"/>
    <x v="2"/>
    <x v="11"/>
    <x v="143"/>
    <x v="0"/>
    <x v="0"/>
    <s v="Tesseramento"/>
    <x v="1"/>
    <x v="0"/>
    <x v="0"/>
    <m/>
  </r>
  <r>
    <n v="14563"/>
    <x v="0"/>
    <x v="0"/>
    <x v="0"/>
    <x v="0"/>
    <x v="2"/>
    <x v="79"/>
    <x v="0"/>
    <x v="1"/>
    <s v="Tesseramento"/>
    <x v="1"/>
    <x v="4"/>
    <x v="0"/>
    <m/>
  </r>
  <r>
    <n v="14709"/>
    <x v="0"/>
    <x v="0"/>
    <x v="0"/>
    <x v="0"/>
    <x v="2"/>
    <x v="79"/>
    <x v="0"/>
    <x v="0"/>
    <s v="Tesseramento"/>
    <x v="1"/>
    <x v="3"/>
    <x v="0"/>
    <m/>
  </r>
  <r>
    <n v="27983"/>
    <x v="0"/>
    <x v="0"/>
    <x v="0"/>
    <x v="0"/>
    <x v="7"/>
    <x v="45"/>
    <x v="0"/>
    <x v="0"/>
    <s v="Tesseramento"/>
    <x v="1"/>
    <x v="0"/>
    <x v="0"/>
    <m/>
  </r>
  <r>
    <n v="181443"/>
    <x v="0"/>
    <x v="0"/>
    <x v="0"/>
    <x v="0"/>
    <x v="7"/>
    <x v="45"/>
    <x v="0"/>
    <x v="1"/>
    <s v="Tesseramento"/>
    <x v="1"/>
    <x v="0"/>
    <x v="0"/>
    <m/>
  </r>
  <r>
    <n v="28431"/>
    <x v="0"/>
    <x v="0"/>
    <x v="0"/>
    <x v="0"/>
    <x v="2"/>
    <x v="79"/>
    <x v="0"/>
    <x v="1"/>
    <s v="Tesseramento"/>
    <x v="1"/>
    <x v="4"/>
    <x v="0"/>
    <m/>
  </r>
  <r>
    <n v="70061"/>
    <x v="0"/>
    <x v="0"/>
    <x v="0"/>
    <x v="0"/>
    <x v="7"/>
    <x v="223"/>
    <x v="0"/>
    <x v="1"/>
    <s v="Tesseramento"/>
    <x v="2"/>
    <x v="0"/>
    <x v="0"/>
    <m/>
  </r>
  <r>
    <n v="181444"/>
    <x v="0"/>
    <x v="0"/>
    <x v="0"/>
    <x v="0"/>
    <x v="7"/>
    <x v="45"/>
    <x v="0"/>
    <x v="0"/>
    <s v="Tesseramento"/>
    <x v="1"/>
    <x v="0"/>
    <x v="0"/>
    <m/>
  </r>
  <r>
    <n v="39588"/>
    <x v="0"/>
    <x v="0"/>
    <x v="2"/>
    <x v="0"/>
    <x v="8"/>
    <x v="31"/>
    <x v="0"/>
    <x v="0"/>
    <s v="Tesseramento"/>
    <x v="1"/>
    <x v="0"/>
    <x v="0"/>
    <m/>
  </r>
  <r>
    <n v="235508"/>
    <x v="0"/>
    <x v="1"/>
    <x v="1"/>
    <x v="1"/>
    <x v="11"/>
    <x v="143"/>
    <x v="0"/>
    <x v="1"/>
    <s v="Tesseramento"/>
    <x v="1"/>
    <x v="0"/>
    <x v="0"/>
    <m/>
  </r>
  <r>
    <n v="235342"/>
    <x v="0"/>
    <x v="0"/>
    <x v="1"/>
    <x v="2"/>
    <x v="1"/>
    <x v="176"/>
    <x v="0"/>
    <x v="1"/>
    <s v="Tesseramento"/>
    <x v="1"/>
    <x v="4"/>
    <x v="0"/>
    <m/>
  </r>
  <r>
    <n v="195219"/>
    <x v="0"/>
    <x v="0"/>
    <x v="0"/>
    <x v="0"/>
    <x v="2"/>
    <x v="79"/>
    <x v="0"/>
    <x v="0"/>
    <s v="Tesseramento"/>
    <x v="1"/>
    <x v="0"/>
    <x v="0"/>
    <m/>
  </r>
  <r>
    <n v="132339"/>
    <x v="0"/>
    <x v="0"/>
    <x v="0"/>
    <x v="0"/>
    <x v="2"/>
    <x v="79"/>
    <x v="0"/>
    <x v="0"/>
    <s v="Tesseramento"/>
    <x v="1"/>
    <x v="4"/>
    <x v="0"/>
    <m/>
  </r>
  <r>
    <n v="159403"/>
    <x v="0"/>
    <x v="0"/>
    <x v="0"/>
    <x v="0"/>
    <x v="2"/>
    <x v="79"/>
    <x v="0"/>
    <x v="0"/>
    <s v="Tesseramento"/>
    <x v="1"/>
    <x v="0"/>
    <x v="0"/>
    <m/>
  </r>
  <r>
    <n v="221676"/>
    <x v="1"/>
    <x v="0"/>
    <x v="0"/>
    <x v="1"/>
    <x v="8"/>
    <x v="31"/>
    <x v="0"/>
    <x v="0"/>
    <s v="Tesseramento"/>
    <x v="1"/>
    <x v="7"/>
    <x v="0"/>
    <m/>
  </r>
  <r>
    <n v="148199"/>
    <x v="0"/>
    <x v="0"/>
    <x v="0"/>
    <x v="0"/>
    <x v="2"/>
    <x v="79"/>
    <x v="0"/>
    <x v="0"/>
    <s v="Tesseramento"/>
    <x v="1"/>
    <x v="4"/>
    <x v="0"/>
    <m/>
  </r>
  <r>
    <n v="183595"/>
    <x v="0"/>
    <x v="0"/>
    <x v="0"/>
    <x v="0"/>
    <x v="2"/>
    <x v="79"/>
    <x v="0"/>
    <x v="0"/>
    <s v="Tesseramento"/>
    <x v="1"/>
    <x v="4"/>
    <x v="0"/>
    <m/>
  </r>
  <r>
    <n v="235455"/>
    <x v="1"/>
    <x v="0"/>
    <x v="1"/>
    <x v="1"/>
    <x v="7"/>
    <x v="181"/>
    <x v="0"/>
    <x v="0"/>
    <s v="Tesseramento"/>
    <x v="1"/>
    <x v="5"/>
    <x v="0"/>
    <m/>
  </r>
  <r>
    <n v="236093"/>
    <x v="1"/>
    <x v="0"/>
    <x v="1"/>
    <x v="2"/>
    <x v="5"/>
    <x v="81"/>
    <x v="0"/>
    <x v="1"/>
    <s v="Tesseramento"/>
    <x v="0"/>
    <x v="5"/>
    <x v="0"/>
    <m/>
  </r>
  <r>
    <n v="236092"/>
    <x v="1"/>
    <x v="0"/>
    <x v="1"/>
    <x v="2"/>
    <x v="5"/>
    <x v="81"/>
    <x v="0"/>
    <x v="1"/>
    <s v="Tesseramento"/>
    <x v="0"/>
    <x v="2"/>
    <x v="0"/>
    <m/>
  </r>
  <r>
    <n v="205199"/>
    <x v="0"/>
    <x v="0"/>
    <x v="2"/>
    <x v="1"/>
    <x v="4"/>
    <x v="47"/>
    <x v="0"/>
    <x v="0"/>
    <s v="Tesseramento"/>
    <x v="0"/>
    <x v="0"/>
    <x v="0"/>
    <m/>
  </r>
  <r>
    <n v="121897"/>
    <x v="0"/>
    <x v="0"/>
    <x v="0"/>
    <x v="0"/>
    <x v="2"/>
    <x v="71"/>
    <x v="0"/>
    <x v="0"/>
    <s v="Tesseramento"/>
    <x v="1"/>
    <x v="0"/>
    <x v="0"/>
    <m/>
  </r>
  <r>
    <n v="90798"/>
    <x v="0"/>
    <x v="0"/>
    <x v="0"/>
    <x v="0"/>
    <x v="2"/>
    <x v="71"/>
    <x v="0"/>
    <x v="0"/>
    <s v="Tesseramento"/>
    <x v="1"/>
    <x v="4"/>
    <x v="0"/>
    <m/>
  </r>
  <r>
    <n v="106274"/>
    <x v="0"/>
    <x v="0"/>
    <x v="0"/>
    <x v="0"/>
    <x v="4"/>
    <x v="47"/>
    <x v="0"/>
    <x v="0"/>
    <s v="Tesseramento"/>
    <x v="0"/>
    <x v="1"/>
    <x v="0"/>
    <m/>
  </r>
  <r>
    <n v="90795"/>
    <x v="0"/>
    <x v="0"/>
    <x v="0"/>
    <x v="0"/>
    <x v="2"/>
    <x v="71"/>
    <x v="0"/>
    <x v="1"/>
    <s v="Tesseramento"/>
    <x v="1"/>
    <x v="3"/>
    <x v="0"/>
    <m/>
  </r>
  <r>
    <n v="135538"/>
    <x v="0"/>
    <x v="0"/>
    <x v="0"/>
    <x v="0"/>
    <x v="2"/>
    <x v="79"/>
    <x v="0"/>
    <x v="0"/>
    <s v="Tesseramento"/>
    <x v="1"/>
    <x v="0"/>
    <x v="0"/>
    <m/>
  </r>
  <r>
    <n v="182950"/>
    <x v="0"/>
    <x v="0"/>
    <x v="0"/>
    <x v="0"/>
    <x v="2"/>
    <x v="79"/>
    <x v="0"/>
    <x v="1"/>
    <s v="Tesseramento"/>
    <x v="1"/>
    <x v="0"/>
    <x v="0"/>
    <m/>
  </r>
  <r>
    <n v="207250"/>
    <x v="0"/>
    <x v="0"/>
    <x v="0"/>
    <x v="1"/>
    <x v="2"/>
    <x v="79"/>
    <x v="0"/>
    <x v="0"/>
    <s v="Tesseramento"/>
    <x v="1"/>
    <x v="0"/>
    <x v="0"/>
    <m/>
  </r>
  <r>
    <n v="236091"/>
    <x v="1"/>
    <x v="0"/>
    <x v="1"/>
    <x v="2"/>
    <x v="5"/>
    <x v="81"/>
    <x v="0"/>
    <x v="1"/>
    <s v="Tesseramento"/>
    <x v="0"/>
    <x v="7"/>
    <x v="0"/>
    <m/>
  </r>
  <r>
    <n v="78254"/>
    <x v="0"/>
    <x v="0"/>
    <x v="0"/>
    <x v="0"/>
    <x v="2"/>
    <x v="79"/>
    <x v="0"/>
    <x v="0"/>
    <s v="Tesseramento"/>
    <x v="1"/>
    <x v="3"/>
    <x v="0"/>
    <m/>
  </r>
  <r>
    <n v="89784"/>
    <x v="0"/>
    <x v="0"/>
    <x v="0"/>
    <x v="0"/>
    <x v="2"/>
    <x v="79"/>
    <x v="0"/>
    <x v="0"/>
    <s v="Tesseramento"/>
    <x v="1"/>
    <x v="3"/>
    <x v="0"/>
    <m/>
  </r>
  <r>
    <n v="109304"/>
    <x v="0"/>
    <x v="0"/>
    <x v="0"/>
    <x v="0"/>
    <x v="2"/>
    <x v="79"/>
    <x v="0"/>
    <x v="0"/>
    <s v="Tesseramento"/>
    <x v="1"/>
    <x v="4"/>
    <x v="0"/>
    <m/>
  </r>
  <r>
    <n v="131080"/>
    <x v="0"/>
    <x v="0"/>
    <x v="0"/>
    <x v="0"/>
    <x v="2"/>
    <x v="79"/>
    <x v="0"/>
    <x v="1"/>
    <s v="Tesseramento"/>
    <x v="1"/>
    <x v="3"/>
    <x v="0"/>
    <m/>
  </r>
  <r>
    <n v="159894"/>
    <x v="1"/>
    <x v="0"/>
    <x v="0"/>
    <x v="0"/>
    <x v="4"/>
    <x v="179"/>
    <x v="0"/>
    <x v="0"/>
    <s v="Tesseramento"/>
    <x v="1"/>
    <x v="7"/>
    <x v="0"/>
    <s v="BG"/>
  </r>
  <r>
    <n v="144635"/>
    <x v="0"/>
    <x v="0"/>
    <x v="0"/>
    <x v="0"/>
    <x v="8"/>
    <x v="127"/>
    <x v="0"/>
    <x v="0"/>
    <s v="Tesseramento"/>
    <x v="1"/>
    <x v="4"/>
    <x v="0"/>
    <m/>
  </r>
  <r>
    <n v="144637"/>
    <x v="0"/>
    <x v="0"/>
    <x v="0"/>
    <x v="0"/>
    <x v="8"/>
    <x v="127"/>
    <x v="0"/>
    <x v="1"/>
    <s v="Tesseramento"/>
    <x v="1"/>
    <x v="4"/>
    <x v="0"/>
    <m/>
  </r>
  <r>
    <n v="16565"/>
    <x v="0"/>
    <x v="0"/>
    <x v="0"/>
    <x v="0"/>
    <x v="7"/>
    <x v="384"/>
    <x v="0"/>
    <x v="0"/>
    <s v="Tesseramento"/>
    <x v="1"/>
    <x v="4"/>
    <x v="0"/>
    <m/>
  </r>
  <r>
    <n v="60731"/>
    <x v="0"/>
    <x v="0"/>
    <x v="0"/>
    <x v="0"/>
    <x v="8"/>
    <x v="127"/>
    <x v="0"/>
    <x v="0"/>
    <s v="Tesseramento"/>
    <x v="1"/>
    <x v="3"/>
    <x v="0"/>
    <m/>
  </r>
  <r>
    <n v="55049"/>
    <x v="0"/>
    <x v="0"/>
    <x v="0"/>
    <x v="0"/>
    <x v="8"/>
    <x v="127"/>
    <x v="0"/>
    <x v="0"/>
    <s v="Tesseramento"/>
    <x v="1"/>
    <x v="3"/>
    <x v="0"/>
    <m/>
  </r>
  <r>
    <n v="114388"/>
    <x v="0"/>
    <x v="0"/>
    <x v="0"/>
    <x v="0"/>
    <x v="7"/>
    <x v="384"/>
    <x v="0"/>
    <x v="0"/>
    <s v="Tesseramento"/>
    <x v="1"/>
    <x v="0"/>
    <x v="0"/>
    <m/>
  </r>
  <r>
    <n v="51259"/>
    <x v="0"/>
    <x v="0"/>
    <x v="0"/>
    <x v="0"/>
    <x v="1"/>
    <x v="20"/>
    <x v="0"/>
    <x v="0"/>
    <s v="Tesseramento"/>
    <x v="0"/>
    <x v="4"/>
    <x v="0"/>
    <m/>
  </r>
  <r>
    <n v="107958"/>
    <x v="0"/>
    <x v="0"/>
    <x v="0"/>
    <x v="0"/>
    <x v="8"/>
    <x v="127"/>
    <x v="0"/>
    <x v="0"/>
    <s v="Tesseramento"/>
    <x v="1"/>
    <x v="0"/>
    <x v="0"/>
    <m/>
  </r>
  <r>
    <n v="227976"/>
    <x v="0"/>
    <x v="0"/>
    <x v="0"/>
    <x v="0"/>
    <x v="7"/>
    <x v="384"/>
    <x v="0"/>
    <x v="0"/>
    <s v="Tesseramento"/>
    <x v="1"/>
    <x v="0"/>
    <x v="0"/>
    <m/>
  </r>
  <r>
    <n v="63994"/>
    <x v="0"/>
    <x v="0"/>
    <x v="0"/>
    <x v="0"/>
    <x v="7"/>
    <x v="384"/>
    <x v="0"/>
    <x v="1"/>
    <s v="Tesseramento"/>
    <x v="1"/>
    <x v="4"/>
    <x v="0"/>
    <m/>
  </r>
  <r>
    <n v="16617"/>
    <x v="0"/>
    <x v="0"/>
    <x v="0"/>
    <x v="0"/>
    <x v="7"/>
    <x v="384"/>
    <x v="0"/>
    <x v="0"/>
    <s v="Tesseramento"/>
    <x v="1"/>
    <x v="4"/>
    <x v="0"/>
    <m/>
  </r>
  <r>
    <n v="99323"/>
    <x v="0"/>
    <x v="0"/>
    <x v="0"/>
    <x v="0"/>
    <x v="7"/>
    <x v="384"/>
    <x v="0"/>
    <x v="0"/>
    <s v="Tesseramento"/>
    <x v="1"/>
    <x v="4"/>
    <x v="0"/>
    <m/>
  </r>
  <r>
    <n v="201380"/>
    <x v="0"/>
    <x v="0"/>
    <x v="0"/>
    <x v="0"/>
    <x v="7"/>
    <x v="384"/>
    <x v="0"/>
    <x v="0"/>
    <s v="Tesseramento"/>
    <x v="1"/>
    <x v="0"/>
    <x v="0"/>
    <m/>
  </r>
  <r>
    <n v="191558"/>
    <x v="0"/>
    <x v="0"/>
    <x v="0"/>
    <x v="0"/>
    <x v="7"/>
    <x v="384"/>
    <x v="0"/>
    <x v="0"/>
    <s v="Tesseramento"/>
    <x v="1"/>
    <x v="3"/>
    <x v="0"/>
    <m/>
  </r>
  <r>
    <n v="16658"/>
    <x v="0"/>
    <x v="0"/>
    <x v="0"/>
    <x v="0"/>
    <x v="7"/>
    <x v="384"/>
    <x v="0"/>
    <x v="1"/>
    <s v="Tesseramento"/>
    <x v="1"/>
    <x v="3"/>
    <x v="0"/>
    <m/>
  </r>
  <r>
    <n v="76245"/>
    <x v="0"/>
    <x v="0"/>
    <x v="0"/>
    <x v="2"/>
    <x v="8"/>
    <x v="127"/>
    <x v="0"/>
    <x v="0"/>
    <s v="Tesseramento"/>
    <x v="1"/>
    <x v="4"/>
    <x v="0"/>
    <m/>
  </r>
  <r>
    <n v="236090"/>
    <x v="1"/>
    <x v="0"/>
    <x v="1"/>
    <x v="2"/>
    <x v="5"/>
    <x v="81"/>
    <x v="0"/>
    <x v="1"/>
    <s v="Tesseramento"/>
    <x v="0"/>
    <x v="5"/>
    <x v="0"/>
    <m/>
  </r>
  <r>
    <n v="99498"/>
    <x v="0"/>
    <x v="0"/>
    <x v="0"/>
    <x v="0"/>
    <x v="7"/>
    <x v="384"/>
    <x v="0"/>
    <x v="0"/>
    <s v="Tesseramento"/>
    <x v="1"/>
    <x v="3"/>
    <x v="0"/>
    <m/>
  </r>
  <r>
    <n v="217467"/>
    <x v="1"/>
    <x v="0"/>
    <x v="0"/>
    <x v="1"/>
    <x v="7"/>
    <x v="384"/>
    <x v="0"/>
    <x v="0"/>
    <s v="Tesseramento"/>
    <x v="1"/>
    <x v="5"/>
    <x v="0"/>
    <m/>
  </r>
  <r>
    <n v="91249"/>
    <x v="0"/>
    <x v="0"/>
    <x v="0"/>
    <x v="0"/>
    <x v="7"/>
    <x v="384"/>
    <x v="0"/>
    <x v="0"/>
    <s v="Tesseramento"/>
    <x v="1"/>
    <x v="4"/>
    <x v="0"/>
    <m/>
  </r>
  <r>
    <n v="16745"/>
    <x v="0"/>
    <x v="0"/>
    <x v="0"/>
    <x v="0"/>
    <x v="7"/>
    <x v="384"/>
    <x v="0"/>
    <x v="0"/>
    <s v="Tesseramento"/>
    <x v="1"/>
    <x v="4"/>
    <x v="0"/>
    <m/>
  </r>
  <r>
    <n v="16770"/>
    <x v="0"/>
    <x v="0"/>
    <x v="0"/>
    <x v="0"/>
    <x v="7"/>
    <x v="384"/>
    <x v="0"/>
    <x v="1"/>
    <s v="Tesseramento"/>
    <x v="1"/>
    <x v="0"/>
    <x v="0"/>
    <m/>
  </r>
  <r>
    <n v="155147"/>
    <x v="0"/>
    <x v="0"/>
    <x v="0"/>
    <x v="0"/>
    <x v="7"/>
    <x v="384"/>
    <x v="0"/>
    <x v="0"/>
    <s v="Tesseramento"/>
    <x v="1"/>
    <x v="1"/>
    <x v="0"/>
    <m/>
  </r>
  <r>
    <n v="99004"/>
    <x v="0"/>
    <x v="0"/>
    <x v="0"/>
    <x v="0"/>
    <x v="7"/>
    <x v="384"/>
    <x v="0"/>
    <x v="0"/>
    <s v="Tesseramento"/>
    <x v="1"/>
    <x v="4"/>
    <x v="0"/>
    <m/>
  </r>
  <r>
    <n v="88102"/>
    <x v="0"/>
    <x v="0"/>
    <x v="0"/>
    <x v="0"/>
    <x v="7"/>
    <x v="384"/>
    <x v="0"/>
    <x v="0"/>
    <s v="Tesseramento"/>
    <x v="1"/>
    <x v="4"/>
    <x v="0"/>
    <m/>
  </r>
  <r>
    <n v="16812"/>
    <x v="0"/>
    <x v="0"/>
    <x v="0"/>
    <x v="0"/>
    <x v="7"/>
    <x v="384"/>
    <x v="0"/>
    <x v="1"/>
    <s v="Tesseramento"/>
    <x v="1"/>
    <x v="4"/>
    <x v="0"/>
    <m/>
  </r>
  <r>
    <n v="16825"/>
    <x v="0"/>
    <x v="0"/>
    <x v="0"/>
    <x v="0"/>
    <x v="7"/>
    <x v="384"/>
    <x v="0"/>
    <x v="0"/>
    <s v="Tesseramento"/>
    <x v="1"/>
    <x v="4"/>
    <x v="0"/>
    <m/>
  </r>
  <r>
    <n v="111275"/>
    <x v="0"/>
    <x v="0"/>
    <x v="0"/>
    <x v="0"/>
    <x v="7"/>
    <x v="384"/>
    <x v="0"/>
    <x v="0"/>
    <s v="Tesseramento"/>
    <x v="1"/>
    <x v="4"/>
    <x v="0"/>
    <m/>
  </r>
  <r>
    <n v="16841"/>
    <x v="0"/>
    <x v="0"/>
    <x v="0"/>
    <x v="0"/>
    <x v="7"/>
    <x v="384"/>
    <x v="0"/>
    <x v="0"/>
    <s v="Tesseramento"/>
    <x v="1"/>
    <x v="4"/>
    <x v="0"/>
    <m/>
  </r>
  <r>
    <n v="36242"/>
    <x v="0"/>
    <x v="0"/>
    <x v="0"/>
    <x v="0"/>
    <x v="7"/>
    <x v="384"/>
    <x v="0"/>
    <x v="0"/>
    <s v="Tesseramento"/>
    <x v="1"/>
    <x v="4"/>
    <x v="0"/>
    <m/>
  </r>
  <r>
    <n v="16846"/>
    <x v="0"/>
    <x v="0"/>
    <x v="0"/>
    <x v="0"/>
    <x v="7"/>
    <x v="384"/>
    <x v="0"/>
    <x v="0"/>
    <s v="Tesseramento"/>
    <x v="1"/>
    <x v="4"/>
    <x v="0"/>
    <m/>
  </r>
  <r>
    <n v="87466"/>
    <x v="0"/>
    <x v="0"/>
    <x v="0"/>
    <x v="0"/>
    <x v="7"/>
    <x v="384"/>
    <x v="0"/>
    <x v="0"/>
    <s v="Tesseramento"/>
    <x v="1"/>
    <x v="4"/>
    <x v="0"/>
    <m/>
  </r>
  <r>
    <n v="46377"/>
    <x v="0"/>
    <x v="0"/>
    <x v="0"/>
    <x v="0"/>
    <x v="7"/>
    <x v="384"/>
    <x v="0"/>
    <x v="0"/>
    <s v="Tesseramento"/>
    <x v="1"/>
    <x v="4"/>
    <x v="0"/>
    <m/>
  </r>
  <r>
    <n v="236089"/>
    <x v="0"/>
    <x v="0"/>
    <x v="1"/>
    <x v="2"/>
    <x v="5"/>
    <x v="81"/>
    <x v="0"/>
    <x v="0"/>
    <s v="Tesseramento"/>
    <x v="0"/>
    <x v="4"/>
    <x v="0"/>
    <m/>
  </r>
  <r>
    <n v="78005"/>
    <x v="0"/>
    <x v="1"/>
    <x v="0"/>
    <x v="0"/>
    <x v="4"/>
    <x v="4"/>
    <x v="0"/>
    <x v="0"/>
    <s v="Tesseramento"/>
    <x v="1"/>
    <x v="0"/>
    <x v="0"/>
    <m/>
  </r>
  <r>
    <n v="236088"/>
    <x v="0"/>
    <x v="0"/>
    <x v="1"/>
    <x v="2"/>
    <x v="5"/>
    <x v="81"/>
    <x v="0"/>
    <x v="0"/>
    <s v="Tesseramento"/>
    <x v="0"/>
    <x v="1"/>
    <x v="0"/>
    <m/>
  </r>
  <r>
    <n v="235936"/>
    <x v="0"/>
    <x v="1"/>
    <x v="1"/>
    <x v="2"/>
    <x v="2"/>
    <x v="53"/>
    <x v="0"/>
    <x v="1"/>
    <s v="Tesseramento"/>
    <x v="1"/>
    <x v="0"/>
    <x v="0"/>
    <m/>
  </r>
  <r>
    <n v="236087"/>
    <x v="0"/>
    <x v="0"/>
    <x v="1"/>
    <x v="2"/>
    <x v="5"/>
    <x v="81"/>
    <x v="0"/>
    <x v="0"/>
    <s v="Tesseramento"/>
    <x v="0"/>
    <x v="0"/>
    <x v="0"/>
    <m/>
  </r>
  <r>
    <n v="206241"/>
    <x v="0"/>
    <x v="0"/>
    <x v="0"/>
    <x v="1"/>
    <x v="8"/>
    <x v="92"/>
    <x v="0"/>
    <x v="1"/>
    <s v="Tesseramento"/>
    <x v="1"/>
    <x v="4"/>
    <x v="0"/>
    <m/>
  </r>
  <r>
    <n v="189810"/>
    <x v="0"/>
    <x v="0"/>
    <x v="0"/>
    <x v="0"/>
    <x v="2"/>
    <x v="77"/>
    <x v="0"/>
    <x v="1"/>
    <s v="Tesseramento"/>
    <x v="0"/>
    <x v="0"/>
    <x v="0"/>
    <m/>
  </r>
  <r>
    <n v="189809"/>
    <x v="0"/>
    <x v="0"/>
    <x v="0"/>
    <x v="0"/>
    <x v="2"/>
    <x v="77"/>
    <x v="0"/>
    <x v="0"/>
    <s v="Tesseramento"/>
    <x v="0"/>
    <x v="0"/>
    <x v="0"/>
    <m/>
  </r>
  <r>
    <n v="235938"/>
    <x v="0"/>
    <x v="1"/>
    <x v="1"/>
    <x v="2"/>
    <x v="2"/>
    <x v="53"/>
    <x v="0"/>
    <x v="0"/>
    <s v="Tesseramento"/>
    <x v="1"/>
    <x v="0"/>
    <x v="0"/>
    <m/>
  </r>
  <r>
    <n v="16002"/>
    <x v="0"/>
    <x v="0"/>
    <x v="0"/>
    <x v="0"/>
    <x v="7"/>
    <x v="384"/>
    <x v="0"/>
    <x v="0"/>
    <s v="Tesseramento"/>
    <x v="1"/>
    <x v="3"/>
    <x v="0"/>
    <m/>
  </r>
  <r>
    <n v="208900"/>
    <x v="0"/>
    <x v="0"/>
    <x v="0"/>
    <x v="0"/>
    <x v="7"/>
    <x v="384"/>
    <x v="0"/>
    <x v="0"/>
    <s v="Tesseramento"/>
    <x v="1"/>
    <x v="3"/>
    <x v="0"/>
    <m/>
  </r>
  <r>
    <n v="52528"/>
    <x v="0"/>
    <x v="0"/>
    <x v="0"/>
    <x v="0"/>
    <x v="7"/>
    <x v="384"/>
    <x v="0"/>
    <x v="1"/>
    <s v="Tesseramento"/>
    <x v="1"/>
    <x v="0"/>
    <x v="0"/>
    <m/>
  </r>
  <r>
    <n v="16594"/>
    <x v="0"/>
    <x v="0"/>
    <x v="0"/>
    <x v="0"/>
    <x v="7"/>
    <x v="384"/>
    <x v="0"/>
    <x v="0"/>
    <s v="Tesseramento"/>
    <x v="1"/>
    <x v="4"/>
    <x v="0"/>
    <m/>
  </r>
  <r>
    <n v="31750"/>
    <x v="0"/>
    <x v="0"/>
    <x v="0"/>
    <x v="0"/>
    <x v="7"/>
    <x v="384"/>
    <x v="0"/>
    <x v="0"/>
    <s v="Tesseramento"/>
    <x v="1"/>
    <x v="4"/>
    <x v="0"/>
    <m/>
  </r>
  <r>
    <n v="113630"/>
    <x v="0"/>
    <x v="0"/>
    <x v="0"/>
    <x v="0"/>
    <x v="7"/>
    <x v="384"/>
    <x v="0"/>
    <x v="0"/>
    <s v="Tesseramento"/>
    <x v="1"/>
    <x v="1"/>
    <x v="0"/>
    <m/>
  </r>
  <r>
    <n v="130262"/>
    <x v="0"/>
    <x v="0"/>
    <x v="0"/>
    <x v="0"/>
    <x v="7"/>
    <x v="384"/>
    <x v="0"/>
    <x v="1"/>
    <s v="Tesseramento"/>
    <x v="1"/>
    <x v="4"/>
    <x v="0"/>
    <m/>
  </r>
  <r>
    <n v="226481"/>
    <x v="1"/>
    <x v="0"/>
    <x v="0"/>
    <x v="1"/>
    <x v="7"/>
    <x v="384"/>
    <x v="0"/>
    <x v="1"/>
    <s v="Tesseramento"/>
    <x v="1"/>
    <x v="5"/>
    <x v="0"/>
    <m/>
  </r>
  <r>
    <n v="137787"/>
    <x v="0"/>
    <x v="0"/>
    <x v="0"/>
    <x v="0"/>
    <x v="7"/>
    <x v="384"/>
    <x v="0"/>
    <x v="0"/>
    <s v="Tesseramento"/>
    <x v="1"/>
    <x v="4"/>
    <x v="0"/>
    <m/>
  </r>
  <r>
    <n v="98992"/>
    <x v="0"/>
    <x v="0"/>
    <x v="0"/>
    <x v="1"/>
    <x v="7"/>
    <x v="384"/>
    <x v="0"/>
    <x v="0"/>
    <s v="Tesseramento"/>
    <x v="1"/>
    <x v="4"/>
    <x v="0"/>
    <m/>
  </r>
  <r>
    <n v="159916"/>
    <x v="0"/>
    <x v="0"/>
    <x v="0"/>
    <x v="0"/>
    <x v="7"/>
    <x v="384"/>
    <x v="0"/>
    <x v="1"/>
    <s v="Tesseramento"/>
    <x v="1"/>
    <x v="0"/>
    <x v="0"/>
    <m/>
  </r>
  <r>
    <n v="125148"/>
    <x v="0"/>
    <x v="0"/>
    <x v="0"/>
    <x v="0"/>
    <x v="7"/>
    <x v="384"/>
    <x v="0"/>
    <x v="0"/>
    <s v="Tesseramento"/>
    <x v="1"/>
    <x v="0"/>
    <x v="0"/>
    <m/>
  </r>
  <r>
    <n v="16721"/>
    <x v="0"/>
    <x v="0"/>
    <x v="0"/>
    <x v="0"/>
    <x v="7"/>
    <x v="384"/>
    <x v="0"/>
    <x v="0"/>
    <s v="Tesseramento"/>
    <x v="1"/>
    <x v="4"/>
    <x v="0"/>
    <m/>
  </r>
  <r>
    <n v="156261"/>
    <x v="0"/>
    <x v="0"/>
    <x v="0"/>
    <x v="0"/>
    <x v="7"/>
    <x v="384"/>
    <x v="0"/>
    <x v="0"/>
    <s v="Tesseramento"/>
    <x v="1"/>
    <x v="4"/>
    <x v="0"/>
    <m/>
  </r>
  <r>
    <n v="16732"/>
    <x v="0"/>
    <x v="0"/>
    <x v="0"/>
    <x v="0"/>
    <x v="7"/>
    <x v="384"/>
    <x v="0"/>
    <x v="0"/>
    <s v="Tesseramento"/>
    <x v="1"/>
    <x v="4"/>
    <x v="0"/>
    <m/>
  </r>
  <r>
    <n v="54392"/>
    <x v="0"/>
    <x v="0"/>
    <x v="0"/>
    <x v="0"/>
    <x v="7"/>
    <x v="384"/>
    <x v="0"/>
    <x v="0"/>
    <s v="Tesseramento"/>
    <x v="1"/>
    <x v="1"/>
    <x v="0"/>
    <m/>
  </r>
  <r>
    <n v="228493"/>
    <x v="0"/>
    <x v="0"/>
    <x v="0"/>
    <x v="2"/>
    <x v="7"/>
    <x v="384"/>
    <x v="0"/>
    <x v="0"/>
    <s v="Tesseramento"/>
    <x v="1"/>
    <x v="3"/>
    <x v="0"/>
    <m/>
  </r>
  <r>
    <n v="128440"/>
    <x v="1"/>
    <x v="0"/>
    <x v="0"/>
    <x v="0"/>
    <x v="4"/>
    <x v="50"/>
    <x v="0"/>
    <x v="0"/>
    <s v="Tesseramento"/>
    <x v="1"/>
    <x v="6"/>
    <x v="0"/>
    <s v="B"/>
  </r>
  <r>
    <n v="235667"/>
    <x v="0"/>
    <x v="0"/>
    <x v="1"/>
    <x v="1"/>
    <x v="4"/>
    <x v="256"/>
    <x v="0"/>
    <x v="0"/>
    <s v="Tesseramento"/>
    <x v="1"/>
    <x v="3"/>
    <x v="0"/>
    <m/>
  </r>
  <r>
    <n v="45697"/>
    <x v="0"/>
    <x v="0"/>
    <x v="0"/>
    <x v="0"/>
    <x v="11"/>
    <x v="142"/>
    <x v="0"/>
    <x v="0"/>
    <s v="Tesseramento"/>
    <x v="1"/>
    <x v="0"/>
    <x v="0"/>
    <m/>
  </r>
  <r>
    <n v="52902"/>
    <x v="0"/>
    <x v="0"/>
    <x v="0"/>
    <x v="0"/>
    <x v="11"/>
    <x v="325"/>
    <x v="0"/>
    <x v="0"/>
    <s v="Tesseramento"/>
    <x v="1"/>
    <x v="3"/>
    <x v="0"/>
    <m/>
  </r>
  <r>
    <n v="158970"/>
    <x v="0"/>
    <x v="0"/>
    <x v="0"/>
    <x v="0"/>
    <x v="11"/>
    <x v="325"/>
    <x v="0"/>
    <x v="1"/>
    <s v="Tesseramento"/>
    <x v="1"/>
    <x v="3"/>
    <x v="0"/>
    <m/>
  </r>
  <r>
    <n v="99202"/>
    <x v="0"/>
    <x v="0"/>
    <x v="0"/>
    <x v="0"/>
    <x v="11"/>
    <x v="325"/>
    <x v="0"/>
    <x v="0"/>
    <s v="Tesseramento"/>
    <x v="1"/>
    <x v="3"/>
    <x v="0"/>
    <m/>
  </r>
  <r>
    <n v="173309"/>
    <x v="0"/>
    <x v="0"/>
    <x v="0"/>
    <x v="0"/>
    <x v="11"/>
    <x v="142"/>
    <x v="0"/>
    <x v="1"/>
    <s v="Tesseramento"/>
    <x v="1"/>
    <x v="0"/>
    <x v="0"/>
    <m/>
  </r>
  <r>
    <n v="167965"/>
    <x v="0"/>
    <x v="0"/>
    <x v="0"/>
    <x v="0"/>
    <x v="11"/>
    <x v="142"/>
    <x v="0"/>
    <x v="0"/>
    <s v="Tesseramento"/>
    <x v="1"/>
    <x v="0"/>
    <x v="0"/>
    <m/>
  </r>
  <r>
    <n v="107560"/>
    <x v="0"/>
    <x v="0"/>
    <x v="0"/>
    <x v="0"/>
    <x v="11"/>
    <x v="325"/>
    <x v="0"/>
    <x v="1"/>
    <s v="Tesseramento"/>
    <x v="1"/>
    <x v="4"/>
    <x v="0"/>
    <m/>
  </r>
  <r>
    <n v="235668"/>
    <x v="0"/>
    <x v="0"/>
    <x v="1"/>
    <x v="1"/>
    <x v="4"/>
    <x v="256"/>
    <x v="0"/>
    <x v="0"/>
    <s v="Tesseramento"/>
    <x v="1"/>
    <x v="4"/>
    <x v="0"/>
    <m/>
  </r>
  <r>
    <n v="126711"/>
    <x v="0"/>
    <x v="0"/>
    <x v="0"/>
    <x v="1"/>
    <x v="11"/>
    <x v="142"/>
    <x v="0"/>
    <x v="1"/>
    <s v="Tesseramento"/>
    <x v="1"/>
    <x v="3"/>
    <x v="0"/>
    <m/>
  </r>
  <r>
    <n v="126694"/>
    <x v="0"/>
    <x v="0"/>
    <x v="0"/>
    <x v="0"/>
    <x v="11"/>
    <x v="142"/>
    <x v="0"/>
    <x v="0"/>
    <s v="Tesseramento"/>
    <x v="1"/>
    <x v="0"/>
    <x v="0"/>
    <m/>
  </r>
  <r>
    <n v="108521"/>
    <x v="0"/>
    <x v="0"/>
    <x v="0"/>
    <x v="0"/>
    <x v="11"/>
    <x v="142"/>
    <x v="0"/>
    <x v="0"/>
    <s v="Tesseramento"/>
    <x v="1"/>
    <x v="0"/>
    <x v="0"/>
    <m/>
  </r>
  <r>
    <n v="145593"/>
    <x v="0"/>
    <x v="0"/>
    <x v="0"/>
    <x v="1"/>
    <x v="11"/>
    <x v="142"/>
    <x v="0"/>
    <x v="1"/>
    <s v="Tesseramento"/>
    <x v="1"/>
    <x v="3"/>
    <x v="0"/>
    <m/>
  </r>
  <r>
    <n v="129567"/>
    <x v="0"/>
    <x v="0"/>
    <x v="0"/>
    <x v="0"/>
    <x v="11"/>
    <x v="325"/>
    <x v="0"/>
    <x v="0"/>
    <s v="Tesseramento"/>
    <x v="1"/>
    <x v="3"/>
    <x v="0"/>
    <m/>
  </r>
  <r>
    <n v="129562"/>
    <x v="0"/>
    <x v="0"/>
    <x v="0"/>
    <x v="0"/>
    <x v="11"/>
    <x v="325"/>
    <x v="0"/>
    <x v="1"/>
    <s v="Tesseramento"/>
    <x v="1"/>
    <x v="4"/>
    <x v="0"/>
    <m/>
  </r>
  <r>
    <n v="70005"/>
    <x v="0"/>
    <x v="0"/>
    <x v="0"/>
    <x v="0"/>
    <x v="11"/>
    <x v="325"/>
    <x v="0"/>
    <x v="0"/>
    <s v="Tesseramento"/>
    <x v="1"/>
    <x v="3"/>
    <x v="0"/>
    <m/>
  </r>
  <r>
    <n v="121239"/>
    <x v="0"/>
    <x v="0"/>
    <x v="0"/>
    <x v="0"/>
    <x v="11"/>
    <x v="325"/>
    <x v="0"/>
    <x v="1"/>
    <s v="Tesseramento"/>
    <x v="1"/>
    <x v="3"/>
    <x v="0"/>
    <m/>
  </r>
  <r>
    <n v="154599"/>
    <x v="0"/>
    <x v="0"/>
    <x v="0"/>
    <x v="0"/>
    <x v="11"/>
    <x v="325"/>
    <x v="0"/>
    <x v="0"/>
    <s v="Tesseramento"/>
    <x v="1"/>
    <x v="3"/>
    <x v="0"/>
    <m/>
  </r>
  <r>
    <n v="154602"/>
    <x v="0"/>
    <x v="0"/>
    <x v="0"/>
    <x v="0"/>
    <x v="11"/>
    <x v="325"/>
    <x v="0"/>
    <x v="1"/>
    <s v="Tesseramento"/>
    <x v="1"/>
    <x v="3"/>
    <x v="0"/>
    <m/>
  </r>
  <r>
    <n v="192940"/>
    <x v="0"/>
    <x v="0"/>
    <x v="0"/>
    <x v="0"/>
    <x v="11"/>
    <x v="325"/>
    <x v="0"/>
    <x v="0"/>
    <s v="Tesseramento"/>
    <x v="1"/>
    <x v="4"/>
    <x v="0"/>
    <m/>
  </r>
  <r>
    <n v="70474"/>
    <x v="0"/>
    <x v="0"/>
    <x v="0"/>
    <x v="0"/>
    <x v="11"/>
    <x v="325"/>
    <x v="0"/>
    <x v="0"/>
    <s v="Tesseramento"/>
    <x v="1"/>
    <x v="3"/>
    <x v="0"/>
    <m/>
  </r>
  <r>
    <n v="55993"/>
    <x v="0"/>
    <x v="0"/>
    <x v="0"/>
    <x v="0"/>
    <x v="11"/>
    <x v="142"/>
    <x v="0"/>
    <x v="0"/>
    <s v="Tesseramento"/>
    <x v="1"/>
    <x v="1"/>
    <x v="0"/>
    <m/>
  </r>
  <r>
    <n v="29248"/>
    <x v="0"/>
    <x v="0"/>
    <x v="0"/>
    <x v="0"/>
    <x v="4"/>
    <x v="271"/>
    <x v="0"/>
    <x v="0"/>
    <s v="Tesseramento"/>
    <x v="1"/>
    <x v="4"/>
    <x v="0"/>
    <m/>
  </r>
  <r>
    <n v="87879"/>
    <x v="0"/>
    <x v="0"/>
    <x v="0"/>
    <x v="0"/>
    <x v="4"/>
    <x v="271"/>
    <x v="0"/>
    <x v="0"/>
    <s v="Tesseramento"/>
    <x v="1"/>
    <x v="4"/>
    <x v="0"/>
    <m/>
  </r>
  <r>
    <n v="42383"/>
    <x v="0"/>
    <x v="0"/>
    <x v="0"/>
    <x v="0"/>
    <x v="11"/>
    <x v="142"/>
    <x v="0"/>
    <x v="0"/>
    <s v="Tesseramento"/>
    <x v="1"/>
    <x v="0"/>
    <x v="0"/>
    <m/>
  </r>
  <r>
    <n v="66944"/>
    <x v="0"/>
    <x v="0"/>
    <x v="0"/>
    <x v="0"/>
    <x v="4"/>
    <x v="271"/>
    <x v="0"/>
    <x v="0"/>
    <s v="Tesseramento"/>
    <x v="1"/>
    <x v="1"/>
    <x v="0"/>
    <m/>
  </r>
  <r>
    <n v="66945"/>
    <x v="0"/>
    <x v="0"/>
    <x v="0"/>
    <x v="0"/>
    <x v="4"/>
    <x v="271"/>
    <x v="0"/>
    <x v="0"/>
    <s v="Tesseramento"/>
    <x v="1"/>
    <x v="1"/>
    <x v="0"/>
    <m/>
  </r>
  <r>
    <n v="122502"/>
    <x v="0"/>
    <x v="1"/>
    <x v="0"/>
    <x v="3"/>
    <x v="7"/>
    <x v="202"/>
    <x v="0"/>
    <x v="0"/>
    <s v="Tesseramento"/>
    <x v="1"/>
    <x v="4"/>
    <x v="0"/>
    <m/>
  </r>
  <r>
    <n v="29713"/>
    <x v="0"/>
    <x v="0"/>
    <x v="0"/>
    <x v="1"/>
    <x v="4"/>
    <x v="271"/>
    <x v="0"/>
    <x v="1"/>
    <s v="Tesseramento"/>
    <x v="1"/>
    <x v="4"/>
    <x v="0"/>
    <m/>
  </r>
  <r>
    <n v="112255"/>
    <x v="0"/>
    <x v="0"/>
    <x v="0"/>
    <x v="0"/>
    <x v="4"/>
    <x v="271"/>
    <x v="0"/>
    <x v="1"/>
    <s v="Tesseramento"/>
    <x v="1"/>
    <x v="4"/>
    <x v="0"/>
    <m/>
  </r>
  <r>
    <n v="60627"/>
    <x v="0"/>
    <x v="0"/>
    <x v="0"/>
    <x v="0"/>
    <x v="4"/>
    <x v="271"/>
    <x v="0"/>
    <x v="1"/>
    <s v="Tesseramento"/>
    <x v="1"/>
    <x v="3"/>
    <x v="0"/>
    <m/>
  </r>
  <r>
    <n v="224572"/>
    <x v="0"/>
    <x v="0"/>
    <x v="0"/>
    <x v="1"/>
    <x v="11"/>
    <x v="142"/>
    <x v="0"/>
    <x v="0"/>
    <s v="Tesseramento"/>
    <x v="1"/>
    <x v="0"/>
    <x v="0"/>
    <m/>
  </r>
  <r>
    <n v="126691"/>
    <x v="0"/>
    <x v="0"/>
    <x v="0"/>
    <x v="0"/>
    <x v="11"/>
    <x v="142"/>
    <x v="0"/>
    <x v="0"/>
    <s v="Tesseramento"/>
    <x v="1"/>
    <x v="0"/>
    <x v="0"/>
    <m/>
  </r>
  <r>
    <n v="177934"/>
    <x v="0"/>
    <x v="0"/>
    <x v="0"/>
    <x v="1"/>
    <x v="11"/>
    <x v="142"/>
    <x v="0"/>
    <x v="1"/>
    <s v="Tesseramento"/>
    <x v="1"/>
    <x v="0"/>
    <x v="0"/>
    <m/>
  </r>
  <r>
    <n v="177932"/>
    <x v="0"/>
    <x v="0"/>
    <x v="0"/>
    <x v="0"/>
    <x v="11"/>
    <x v="142"/>
    <x v="0"/>
    <x v="0"/>
    <s v="Tesseramento"/>
    <x v="1"/>
    <x v="0"/>
    <x v="0"/>
    <m/>
  </r>
  <r>
    <n v="128463"/>
    <x v="0"/>
    <x v="0"/>
    <x v="0"/>
    <x v="0"/>
    <x v="11"/>
    <x v="142"/>
    <x v="0"/>
    <x v="0"/>
    <s v="Tesseramento"/>
    <x v="1"/>
    <x v="3"/>
    <x v="0"/>
    <m/>
  </r>
  <r>
    <n v="203420"/>
    <x v="0"/>
    <x v="0"/>
    <x v="0"/>
    <x v="0"/>
    <x v="14"/>
    <x v="121"/>
    <x v="0"/>
    <x v="0"/>
    <s v="Tesseramento"/>
    <x v="1"/>
    <x v="0"/>
    <x v="0"/>
    <m/>
  </r>
  <r>
    <n v="33842"/>
    <x v="0"/>
    <x v="0"/>
    <x v="0"/>
    <x v="0"/>
    <x v="14"/>
    <x v="121"/>
    <x v="0"/>
    <x v="0"/>
    <s v="Tesseramento"/>
    <x v="1"/>
    <x v="4"/>
    <x v="0"/>
    <m/>
  </r>
  <r>
    <n v="201676"/>
    <x v="0"/>
    <x v="0"/>
    <x v="0"/>
    <x v="0"/>
    <x v="11"/>
    <x v="142"/>
    <x v="0"/>
    <x v="0"/>
    <s v="Tesseramento"/>
    <x v="1"/>
    <x v="0"/>
    <x v="0"/>
    <m/>
  </r>
  <r>
    <n v="118837"/>
    <x v="0"/>
    <x v="0"/>
    <x v="0"/>
    <x v="0"/>
    <x v="14"/>
    <x v="121"/>
    <x v="0"/>
    <x v="0"/>
    <s v="Tesseramento"/>
    <x v="1"/>
    <x v="0"/>
    <x v="0"/>
    <m/>
  </r>
  <r>
    <n v="225295"/>
    <x v="0"/>
    <x v="0"/>
    <x v="0"/>
    <x v="0"/>
    <x v="11"/>
    <x v="325"/>
    <x v="0"/>
    <x v="0"/>
    <s v="Tesseramento"/>
    <x v="1"/>
    <x v="0"/>
    <x v="0"/>
    <m/>
  </r>
  <r>
    <n v="96306"/>
    <x v="0"/>
    <x v="0"/>
    <x v="0"/>
    <x v="0"/>
    <x v="11"/>
    <x v="325"/>
    <x v="0"/>
    <x v="1"/>
    <s v="Tesseramento"/>
    <x v="1"/>
    <x v="3"/>
    <x v="0"/>
    <m/>
  </r>
  <r>
    <n v="112324"/>
    <x v="0"/>
    <x v="0"/>
    <x v="0"/>
    <x v="0"/>
    <x v="14"/>
    <x v="121"/>
    <x v="0"/>
    <x v="0"/>
    <s v="Tesseramento"/>
    <x v="1"/>
    <x v="4"/>
    <x v="0"/>
    <m/>
  </r>
  <r>
    <n v="90338"/>
    <x v="0"/>
    <x v="0"/>
    <x v="0"/>
    <x v="0"/>
    <x v="11"/>
    <x v="325"/>
    <x v="0"/>
    <x v="0"/>
    <s v="Tesseramento"/>
    <x v="1"/>
    <x v="0"/>
    <x v="0"/>
    <m/>
  </r>
  <r>
    <n v="32620"/>
    <x v="0"/>
    <x v="0"/>
    <x v="0"/>
    <x v="0"/>
    <x v="7"/>
    <x v="45"/>
    <x v="0"/>
    <x v="0"/>
    <s v="Tesseramento"/>
    <x v="1"/>
    <x v="4"/>
    <x v="0"/>
    <m/>
  </r>
  <r>
    <n v="110110"/>
    <x v="0"/>
    <x v="0"/>
    <x v="0"/>
    <x v="1"/>
    <x v="11"/>
    <x v="325"/>
    <x v="0"/>
    <x v="0"/>
    <s v="Tesseramento"/>
    <x v="1"/>
    <x v="3"/>
    <x v="0"/>
    <m/>
  </r>
  <r>
    <n v="73395"/>
    <x v="0"/>
    <x v="0"/>
    <x v="0"/>
    <x v="1"/>
    <x v="11"/>
    <x v="325"/>
    <x v="0"/>
    <x v="0"/>
    <s v="Tesseramento"/>
    <x v="1"/>
    <x v="4"/>
    <x v="0"/>
    <m/>
  </r>
  <r>
    <n v="73866"/>
    <x v="0"/>
    <x v="0"/>
    <x v="0"/>
    <x v="0"/>
    <x v="11"/>
    <x v="325"/>
    <x v="0"/>
    <x v="0"/>
    <s v="Tesseramento"/>
    <x v="1"/>
    <x v="4"/>
    <x v="0"/>
    <m/>
  </r>
  <r>
    <n v="192941"/>
    <x v="1"/>
    <x v="0"/>
    <x v="0"/>
    <x v="2"/>
    <x v="11"/>
    <x v="325"/>
    <x v="0"/>
    <x v="0"/>
    <s v="Tesseramento"/>
    <x v="1"/>
    <x v="5"/>
    <x v="0"/>
    <m/>
  </r>
  <r>
    <n v="86028"/>
    <x v="0"/>
    <x v="0"/>
    <x v="0"/>
    <x v="0"/>
    <x v="11"/>
    <x v="325"/>
    <x v="0"/>
    <x v="0"/>
    <s v="Tesseramento"/>
    <x v="1"/>
    <x v="4"/>
    <x v="0"/>
    <m/>
  </r>
  <r>
    <n v="227623"/>
    <x v="1"/>
    <x v="0"/>
    <x v="0"/>
    <x v="2"/>
    <x v="11"/>
    <x v="325"/>
    <x v="0"/>
    <x v="0"/>
    <s v="Tesseramento"/>
    <x v="1"/>
    <x v="5"/>
    <x v="0"/>
    <m/>
  </r>
  <r>
    <n v="192942"/>
    <x v="1"/>
    <x v="0"/>
    <x v="0"/>
    <x v="2"/>
    <x v="11"/>
    <x v="325"/>
    <x v="0"/>
    <x v="0"/>
    <s v="Tesseramento"/>
    <x v="1"/>
    <x v="5"/>
    <x v="0"/>
    <m/>
  </r>
  <r>
    <n v="215701"/>
    <x v="0"/>
    <x v="0"/>
    <x v="0"/>
    <x v="0"/>
    <x v="14"/>
    <x v="121"/>
    <x v="0"/>
    <x v="0"/>
    <s v="Tesseramento"/>
    <x v="1"/>
    <x v="0"/>
    <x v="0"/>
    <m/>
  </r>
  <r>
    <n v="73865"/>
    <x v="0"/>
    <x v="0"/>
    <x v="0"/>
    <x v="0"/>
    <x v="11"/>
    <x v="325"/>
    <x v="0"/>
    <x v="1"/>
    <s v="Tesseramento"/>
    <x v="1"/>
    <x v="4"/>
    <x v="0"/>
    <m/>
  </r>
  <r>
    <n v="86027"/>
    <x v="0"/>
    <x v="0"/>
    <x v="0"/>
    <x v="0"/>
    <x v="11"/>
    <x v="325"/>
    <x v="0"/>
    <x v="1"/>
    <s v="Tesseramento"/>
    <x v="1"/>
    <x v="4"/>
    <x v="0"/>
    <m/>
  </r>
  <r>
    <n v="171954"/>
    <x v="1"/>
    <x v="1"/>
    <x v="0"/>
    <x v="1"/>
    <x v="7"/>
    <x v="135"/>
    <x v="0"/>
    <x v="0"/>
    <s v="Tesseramento"/>
    <x v="1"/>
    <x v="7"/>
    <x v="0"/>
    <m/>
  </r>
  <r>
    <n v="218708"/>
    <x v="0"/>
    <x v="0"/>
    <x v="0"/>
    <x v="1"/>
    <x v="14"/>
    <x v="312"/>
    <x v="0"/>
    <x v="0"/>
    <s v="Tesseramento"/>
    <x v="0"/>
    <x v="1"/>
    <x v="0"/>
    <m/>
  </r>
  <r>
    <n v="129568"/>
    <x v="0"/>
    <x v="0"/>
    <x v="0"/>
    <x v="0"/>
    <x v="11"/>
    <x v="325"/>
    <x v="0"/>
    <x v="0"/>
    <s v="Tesseramento"/>
    <x v="1"/>
    <x v="0"/>
    <x v="0"/>
    <m/>
  </r>
  <r>
    <n v="85834"/>
    <x v="0"/>
    <x v="0"/>
    <x v="0"/>
    <x v="0"/>
    <x v="14"/>
    <x v="121"/>
    <x v="0"/>
    <x v="0"/>
    <s v="Tesseramento"/>
    <x v="1"/>
    <x v="4"/>
    <x v="0"/>
    <m/>
  </r>
  <r>
    <n v="118222"/>
    <x v="0"/>
    <x v="0"/>
    <x v="0"/>
    <x v="0"/>
    <x v="11"/>
    <x v="142"/>
    <x v="0"/>
    <x v="0"/>
    <s v="Tesseramento"/>
    <x v="1"/>
    <x v="0"/>
    <x v="0"/>
    <m/>
  </r>
  <r>
    <n v="85833"/>
    <x v="0"/>
    <x v="0"/>
    <x v="0"/>
    <x v="0"/>
    <x v="14"/>
    <x v="121"/>
    <x v="0"/>
    <x v="1"/>
    <s v="Tesseramento"/>
    <x v="1"/>
    <x v="4"/>
    <x v="0"/>
    <m/>
  </r>
  <r>
    <n v="124562"/>
    <x v="0"/>
    <x v="0"/>
    <x v="0"/>
    <x v="0"/>
    <x v="11"/>
    <x v="325"/>
    <x v="0"/>
    <x v="0"/>
    <s v="Tesseramento"/>
    <x v="1"/>
    <x v="0"/>
    <x v="0"/>
    <m/>
  </r>
  <r>
    <n v="129715"/>
    <x v="0"/>
    <x v="0"/>
    <x v="0"/>
    <x v="0"/>
    <x v="11"/>
    <x v="142"/>
    <x v="0"/>
    <x v="0"/>
    <s v="Tesseramento"/>
    <x v="1"/>
    <x v="0"/>
    <x v="0"/>
    <m/>
  </r>
  <r>
    <n v="69175"/>
    <x v="0"/>
    <x v="0"/>
    <x v="0"/>
    <x v="0"/>
    <x v="11"/>
    <x v="325"/>
    <x v="0"/>
    <x v="0"/>
    <s v="Tesseramento"/>
    <x v="1"/>
    <x v="4"/>
    <x v="0"/>
    <m/>
  </r>
  <r>
    <n v="191866"/>
    <x v="0"/>
    <x v="0"/>
    <x v="0"/>
    <x v="0"/>
    <x v="14"/>
    <x v="121"/>
    <x v="0"/>
    <x v="0"/>
    <s v="Tesseramento"/>
    <x v="1"/>
    <x v="3"/>
    <x v="0"/>
    <m/>
  </r>
  <r>
    <n v="82954"/>
    <x v="0"/>
    <x v="0"/>
    <x v="0"/>
    <x v="0"/>
    <x v="11"/>
    <x v="325"/>
    <x v="0"/>
    <x v="1"/>
    <s v="Tesseramento"/>
    <x v="1"/>
    <x v="4"/>
    <x v="0"/>
    <m/>
  </r>
  <r>
    <n v="210380"/>
    <x v="0"/>
    <x v="0"/>
    <x v="0"/>
    <x v="0"/>
    <x v="11"/>
    <x v="142"/>
    <x v="0"/>
    <x v="0"/>
    <s v="Tesseramento"/>
    <x v="1"/>
    <x v="4"/>
    <x v="0"/>
    <m/>
  </r>
  <r>
    <n v="225343"/>
    <x v="0"/>
    <x v="0"/>
    <x v="0"/>
    <x v="0"/>
    <x v="14"/>
    <x v="121"/>
    <x v="0"/>
    <x v="0"/>
    <s v="Tesseramento"/>
    <x v="1"/>
    <x v="0"/>
    <x v="0"/>
    <m/>
  </r>
  <r>
    <n v="144278"/>
    <x v="0"/>
    <x v="0"/>
    <x v="0"/>
    <x v="0"/>
    <x v="14"/>
    <x v="312"/>
    <x v="0"/>
    <x v="0"/>
    <s v="Tesseramento"/>
    <x v="0"/>
    <x v="0"/>
    <x v="0"/>
    <m/>
  </r>
  <r>
    <n v="33841"/>
    <x v="0"/>
    <x v="0"/>
    <x v="0"/>
    <x v="0"/>
    <x v="14"/>
    <x v="121"/>
    <x v="0"/>
    <x v="0"/>
    <s v="Tesseramento"/>
    <x v="1"/>
    <x v="0"/>
    <x v="0"/>
    <m/>
  </r>
  <r>
    <n v="161475"/>
    <x v="0"/>
    <x v="0"/>
    <x v="0"/>
    <x v="0"/>
    <x v="14"/>
    <x v="312"/>
    <x v="0"/>
    <x v="0"/>
    <s v="Tesseramento"/>
    <x v="0"/>
    <x v="0"/>
    <x v="0"/>
    <m/>
  </r>
  <r>
    <n v="225085"/>
    <x v="0"/>
    <x v="0"/>
    <x v="0"/>
    <x v="0"/>
    <x v="11"/>
    <x v="325"/>
    <x v="0"/>
    <x v="0"/>
    <s v="Tesseramento"/>
    <x v="1"/>
    <x v="3"/>
    <x v="0"/>
    <m/>
  </r>
  <r>
    <n v="233314"/>
    <x v="0"/>
    <x v="0"/>
    <x v="0"/>
    <x v="0"/>
    <x v="14"/>
    <x v="312"/>
    <x v="0"/>
    <x v="0"/>
    <s v="Tesseramento"/>
    <x v="0"/>
    <x v="0"/>
    <x v="0"/>
    <m/>
  </r>
  <r>
    <n v="136641"/>
    <x v="0"/>
    <x v="0"/>
    <x v="0"/>
    <x v="0"/>
    <x v="11"/>
    <x v="325"/>
    <x v="0"/>
    <x v="0"/>
    <s v="Tesseramento"/>
    <x v="1"/>
    <x v="4"/>
    <x v="0"/>
    <m/>
  </r>
  <r>
    <n v="231093"/>
    <x v="1"/>
    <x v="0"/>
    <x v="0"/>
    <x v="0"/>
    <x v="14"/>
    <x v="121"/>
    <x v="0"/>
    <x v="0"/>
    <s v="Tesseramento"/>
    <x v="1"/>
    <x v="5"/>
    <x v="0"/>
    <m/>
  </r>
  <r>
    <n v="226566"/>
    <x v="0"/>
    <x v="0"/>
    <x v="0"/>
    <x v="0"/>
    <x v="14"/>
    <x v="121"/>
    <x v="0"/>
    <x v="0"/>
    <s v="Tesseramento"/>
    <x v="1"/>
    <x v="0"/>
    <x v="0"/>
    <m/>
  </r>
  <r>
    <n v="124560"/>
    <x v="0"/>
    <x v="0"/>
    <x v="0"/>
    <x v="0"/>
    <x v="11"/>
    <x v="325"/>
    <x v="0"/>
    <x v="0"/>
    <s v="Tesseramento"/>
    <x v="1"/>
    <x v="0"/>
    <x v="0"/>
    <m/>
  </r>
  <r>
    <n v="41809"/>
    <x v="0"/>
    <x v="0"/>
    <x v="0"/>
    <x v="0"/>
    <x v="11"/>
    <x v="325"/>
    <x v="0"/>
    <x v="0"/>
    <s v="Tesseramento"/>
    <x v="1"/>
    <x v="3"/>
    <x v="0"/>
    <m/>
  </r>
  <r>
    <n v="41810"/>
    <x v="0"/>
    <x v="0"/>
    <x v="0"/>
    <x v="0"/>
    <x v="11"/>
    <x v="325"/>
    <x v="0"/>
    <x v="1"/>
    <s v="Tesseramento"/>
    <x v="1"/>
    <x v="3"/>
    <x v="0"/>
    <m/>
  </r>
  <r>
    <n v="169647"/>
    <x v="0"/>
    <x v="0"/>
    <x v="0"/>
    <x v="0"/>
    <x v="14"/>
    <x v="121"/>
    <x v="0"/>
    <x v="0"/>
    <s v="Tesseramento"/>
    <x v="1"/>
    <x v="4"/>
    <x v="0"/>
    <m/>
  </r>
  <r>
    <n v="235609"/>
    <x v="0"/>
    <x v="1"/>
    <x v="1"/>
    <x v="3"/>
    <x v="7"/>
    <x v="45"/>
    <x v="0"/>
    <x v="0"/>
    <s v="Tesseramento"/>
    <x v="1"/>
    <x v="4"/>
    <x v="0"/>
    <m/>
  </r>
  <r>
    <n v="56199"/>
    <x v="0"/>
    <x v="0"/>
    <x v="0"/>
    <x v="0"/>
    <x v="11"/>
    <x v="325"/>
    <x v="0"/>
    <x v="0"/>
    <s v="Tesseramento"/>
    <x v="1"/>
    <x v="4"/>
    <x v="0"/>
    <m/>
  </r>
  <r>
    <n v="51127"/>
    <x v="0"/>
    <x v="0"/>
    <x v="0"/>
    <x v="0"/>
    <x v="11"/>
    <x v="325"/>
    <x v="0"/>
    <x v="1"/>
    <s v="Tesseramento"/>
    <x v="1"/>
    <x v="4"/>
    <x v="0"/>
    <m/>
  </r>
  <r>
    <n v="180541"/>
    <x v="0"/>
    <x v="0"/>
    <x v="0"/>
    <x v="0"/>
    <x v="14"/>
    <x v="121"/>
    <x v="0"/>
    <x v="1"/>
    <s v="Tesseramento"/>
    <x v="1"/>
    <x v="4"/>
    <x v="0"/>
    <m/>
  </r>
  <r>
    <n v="203426"/>
    <x v="0"/>
    <x v="0"/>
    <x v="0"/>
    <x v="0"/>
    <x v="14"/>
    <x v="121"/>
    <x v="0"/>
    <x v="0"/>
    <s v="Tesseramento"/>
    <x v="1"/>
    <x v="0"/>
    <x v="0"/>
    <m/>
  </r>
  <r>
    <n v="124807"/>
    <x v="0"/>
    <x v="0"/>
    <x v="0"/>
    <x v="0"/>
    <x v="14"/>
    <x v="121"/>
    <x v="0"/>
    <x v="0"/>
    <s v="Tesseramento"/>
    <x v="1"/>
    <x v="4"/>
    <x v="0"/>
    <m/>
  </r>
  <r>
    <n v="86098"/>
    <x v="0"/>
    <x v="0"/>
    <x v="0"/>
    <x v="0"/>
    <x v="11"/>
    <x v="142"/>
    <x v="0"/>
    <x v="0"/>
    <s v="Tesseramento"/>
    <x v="1"/>
    <x v="0"/>
    <x v="0"/>
    <m/>
  </r>
  <r>
    <n v="105875"/>
    <x v="0"/>
    <x v="0"/>
    <x v="0"/>
    <x v="0"/>
    <x v="14"/>
    <x v="121"/>
    <x v="0"/>
    <x v="0"/>
    <s v="Tesseramento"/>
    <x v="1"/>
    <x v="4"/>
    <x v="0"/>
    <m/>
  </r>
  <r>
    <n v="179416"/>
    <x v="0"/>
    <x v="0"/>
    <x v="0"/>
    <x v="0"/>
    <x v="14"/>
    <x v="121"/>
    <x v="0"/>
    <x v="0"/>
    <s v="Tesseramento"/>
    <x v="1"/>
    <x v="3"/>
    <x v="0"/>
    <m/>
  </r>
  <r>
    <n v="203421"/>
    <x v="0"/>
    <x v="0"/>
    <x v="0"/>
    <x v="0"/>
    <x v="14"/>
    <x v="121"/>
    <x v="0"/>
    <x v="0"/>
    <s v="Tesseramento"/>
    <x v="1"/>
    <x v="0"/>
    <x v="0"/>
    <m/>
  </r>
  <r>
    <n v="235481"/>
    <x v="0"/>
    <x v="1"/>
    <x v="1"/>
    <x v="2"/>
    <x v="11"/>
    <x v="126"/>
    <x v="0"/>
    <x v="0"/>
    <s v="Tesseramento"/>
    <x v="1"/>
    <x v="0"/>
    <x v="0"/>
    <m/>
  </r>
  <r>
    <n v="30899"/>
    <x v="0"/>
    <x v="0"/>
    <x v="0"/>
    <x v="0"/>
    <x v="11"/>
    <x v="142"/>
    <x v="0"/>
    <x v="0"/>
    <s v="Tesseramento"/>
    <x v="1"/>
    <x v="4"/>
    <x v="0"/>
    <m/>
  </r>
  <r>
    <n v="25192"/>
    <x v="0"/>
    <x v="0"/>
    <x v="0"/>
    <x v="1"/>
    <x v="11"/>
    <x v="142"/>
    <x v="0"/>
    <x v="1"/>
    <s v="Tesseramento"/>
    <x v="1"/>
    <x v="4"/>
    <x v="0"/>
    <m/>
  </r>
  <r>
    <n v="177317"/>
    <x v="0"/>
    <x v="0"/>
    <x v="0"/>
    <x v="0"/>
    <x v="4"/>
    <x v="368"/>
    <x v="0"/>
    <x v="0"/>
    <s v="Tesseramento"/>
    <x v="1"/>
    <x v="0"/>
    <x v="0"/>
    <m/>
  </r>
  <r>
    <n v="62460"/>
    <x v="0"/>
    <x v="0"/>
    <x v="0"/>
    <x v="0"/>
    <x v="11"/>
    <x v="142"/>
    <x v="0"/>
    <x v="0"/>
    <s v="Tesseramento"/>
    <x v="1"/>
    <x v="0"/>
    <x v="0"/>
    <m/>
  </r>
  <r>
    <n v="132799"/>
    <x v="0"/>
    <x v="0"/>
    <x v="0"/>
    <x v="0"/>
    <x v="11"/>
    <x v="142"/>
    <x v="0"/>
    <x v="0"/>
    <s v="Tesseramento"/>
    <x v="1"/>
    <x v="3"/>
    <x v="0"/>
    <m/>
  </r>
  <r>
    <n v="168353"/>
    <x v="0"/>
    <x v="0"/>
    <x v="0"/>
    <x v="1"/>
    <x v="4"/>
    <x v="368"/>
    <x v="0"/>
    <x v="0"/>
    <s v="Tesseramento"/>
    <x v="1"/>
    <x v="0"/>
    <x v="0"/>
    <m/>
  </r>
  <r>
    <n v="182602"/>
    <x v="0"/>
    <x v="0"/>
    <x v="0"/>
    <x v="0"/>
    <x v="11"/>
    <x v="142"/>
    <x v="0"/>
    <x v="0"/>
    <s v="Tesseramento"/>
    <x v="1"/>
    <x v="0"/>
    <x v="0"/>
    <m/>
  </r>
  <r>
    <n v="168352"/>
    <x v="0"/>
    <x v="0"/>
    <x v="0"/>
    <x v="1"/>
    <x v="4"/>
    <x v="368"/>
    <x v="0"/>
    <x v="1"/>
    <s v="Tesseramento"/>
    <x v="1"/>
    <x v="3"/>
    <x v="0"/>
    <m/>
  </r>
  <r>
    <n v="70092"/>
    <x v="0"/>
    <x v="0"/>
    <x v="0"/>
    <x v="0"/>
    <x v="4"/>
    <x v="368"/>
    <x v="0"/>
    <x v="1"/>
    <s v="Tesseramento"/>
    <x v="1"/>
    <x v="4"/>
    <x v="0"/>
    <m/>
  </r>
  <r>
    <n v="212706"/>
    <x v="0"/>
    <x v="0"/>
    <x v="0"/>
    <x v="0"/>
    <x v="11"/>
    <x v="142"/>
    <x v="0"/>
    <x v="1"/>
    <s v="Tesseramento"/>
    <x v="1"/>
    <x v="0"/>
    <x v="0"/>
    <m/>
  </r>
  <r>
    <n v="24610"/>
    <x v="0"/>
    <x v="0"/>
    <x v="0"/>
    <x v="4"/>
    <x v="4"/>
    <x v="368"/>
    <x v="0"/>
    <x v="0"/>
    <s v="Tesseramento"/>
    <x v="1"/>
    <x v="3"/>
    <x v="0"/>
    <m/>
  </r>
  <r>
    <n v="89097"/>
    <x v="0"/>
    <x v="0"/>
    <x v="0"/>
    <x v="0"/>
    <x v="4"/>
    <x v="368"/>
    <x v="0"/>
    <x v="0"/>
    <s v="Tesseramento"/>
    <x v="1"/>
    <x v="3"/>
    <x v="0"/>
    <m/>
  </r>
  <r>
    <n v="165448"/>
    <x v="0"/>
    <x v="0"/>
    <x v="0"/>
    <x v="0"/>
    <x v="11"/>
    <x v="142"/>
    <x v="0"/>
    <x v="0"/>
    <s v="Tesseramento"/>
    <x v="1"/>
    <x v="4"/>
    <x v="0"/>
    <m/>
  </r>
  <r>
    <n v="212705"/>
    <x v="0"/>
    <x v="0"/>
    <x v="0"/>
    <x v="0"/>
    <x v="11"/>
    <x v="142"/>
    <x v="0"/>
    <x v="0"/>
    <s v="Tesseramento"/>
    <x v="1"/>
    <x v="3"/>
    <x v="0"/>
    <m/>
  </r>
  <r>
    <n v="97473"/>
    <x v="0"/>
    <x v="0"/>
    <x v="0"/>
    <x v="5"/>
    <x v="7"/>
    <x v="33"/>
    <x v="0"/>
    <x v="0"/>
    <s v="Tesseramento"/>
    <x v="1"/>
    <x v="1"/>
    <x v="0"/>
    <m/>
  </r>
  <r>
    <n v="165695"/>
    <x v="0"/>
    <x v="0"/>
    <x v="0"/>
    <x v="0"/>
    <x v="7"/>
    <x v="135"/>
    <x v="0"/>
    <x v="0"/>
    <s v="Tesseramento"/>
    <x v="1"/>
    <x v="0"/>
    <x v="0"/>
    <m/>
  </r>
  <r>
    <n v="215269"/>
    <x v="0"/>
    <x v="0"/>
    <x v="0"/>
    <x v="1"/>
    <x v="3"/>
    <x v="85"/>
    <x v="0"/>
    <x v="0"/>
    <s v="Tesseramento"/>
    <x v="1"/>
    <x v="1"/>
    <x v="0"/>
    <m/>
  </r>
  <r>
    <n v="175599"/>
    <x v="1"/>
    <x v="0"/>
    <x v="2"/>
    <x v="1"/>
    <x v="12"/>
    <x v="122"/>
    <x v="0"/>
    <x v="0"/>
    <s v="Tesseramento"/>
    <x v="0"/>
    <x v="2"/>
    <x v="0"/>
    <m/>
  </r>
  <r>
    <n v="170001"/>
    <x v="1"/>
    <x v="0"/>
    <x v="0"/>
    <x v="1"/>
    <x v="12"/>
    <x v="122"/>
    <x v="0"/>
    <x v="0"/>
    <s v="Tesseramento"/>
    <x v="0"/>
    <x v="5"/>
    <x v="0"/>
    <m/>
  </r>
  <r>
    <n v="208530"/>
    <x v="0"/>
    <x v="0"/>
    <x v="0"/>
    <x v="0"/>
    <x v="3"/>
    <x v="85"/>
    <x v="0"/>
    <x v="0"/>
    <s v="Tesseramento"/>
    <x v="1"/>
    <x v="0"/>
    <x v="0"/>
    <m/>
  </r>
  <r>
    <n v="214934"/>
    <x v="0"/>
    <x v="1"/>
    <x v="0"/>
    <x v="1"/>
    <x v="12"/>
    <x v="122"/>
    <x v="0"/>
    <x v="0"/>
    <s v="Tesseramento"/>
    <x v="0"/>
    <x v="0"/>
    <x v="0"/>
    <m/>
  </r>
  <r>
    <n v="185771"/>
    <x v="0"/>
    <x v="0"/>
    <x v="0"/>
    <x v="0"/>
    <x v="3"/>
    <x v="85"/>
    <x v="0"/>
    <x v="0"/>
    <s v="Tesseramento"/>
    <x v="1"/>
    <x v="3"/>
    <x v="0"/>
    <m/>
  </r>
  <r>
    <n v="191982"/>
    <x v="0"/>
    <x v="0"/>
    <x v="0"/>
    <x v="2"/>
    <x v="11"/>
    <x v="142"/>
    <x v="0"/>
    <x v="1"/>
    <s v="Tesseramento"/>
    <x v="1"/>
    <x v="0"/>
    <x v="0"/>
    <m/>
  </r>
  <r>
    <n v="118308"/>
    <x v="0"/>
    <x v="0"/>
    <x v="0"/>
    <x v="0"/>
    <x v="11"/>
    <x v="142"/>
    <x v="0"/>
    <x v="0"/>
    <s v="Tesseramento"/>
    <x v="1"/>
    <x v="4"/>
    <x v="0"/>
    <m/>
  </r>
  <r>
    <n v="226317"/>
    <x v="0"/>
    <x v="0"/>
    <x v="0"/>
    <x v="1"/>
    <x v="12"/>
    <x v="122"/>
    <x v="0"/>
    <x v="1"/>
    <s v="Tesseramento"/>
    <x v="0"/>
    <x v="0"/>
    <x v="0"/>
    <m/>
  </r>
  <r>
    <n v="62988"/>
    <x v="0"/>
    <x v="0"/>
    <x v="0"/>
    <x v="4"/>
    <x v="11"/>
    <x v="142"/>
    <x v="0"/>
    <x v="1"/>
    <s v="Tesseramento"/>
    <x v="1"/>
    <x v="4"/>
    <x v="0"/>
    <m/>
  </r>
  <r>
    <n v="122652"/>
    <x v="0"/>
    <x v="0"/>
    <x v="0"/>
    <x v="0"/>
    <x v="11"/>
    <x v="142"/>
    <x v="0"/>
    <x v="0"/>
    <s v="Tesseramento"/>
    <x v="1"/>
    <x v="3"/>
    <x v="0"/>
    <m/>
  </r>
  <r>
    <n v="130011"/>
    <x v="0"/>
    <x v="0"/>
    <x v="0"/>
    <x v="0"/>
    <x v="11"/>
    <x v="142"/>
    <x v="0"/>
    <x v="0"/>
    <s v="Tesseramento"/>
    <x v="1"/>
    <x v="0"/>
    <x v="0"/>
    <m/>
  </r>
  <r>
    <n v="167963"/>
    <x v="0"/>
    <x v="0"/>
    <x v="0"/>
    <x v="0"/>
    <x v="11"/>
    <x v="142"/>
    <x v="0"/>
    <x v="0"/>
    <s v="Tesseramento"/>
    <x v="1"/>
    <x v="0"/>
    <x v="0"/>
    <m/>
  </r>
  <r>
    <n v="196360"/>
    <x v="0"/>
    <x v="0"/>
    <x v="0"/>
    <x v="0"/>
    <x v="11"/>
    <x v="142"/>
    <x v="0"/>
    <x v="0"/>
    <s v="Tesseramento"/>
    <x v="1"/>
    <x v="0"/>
    <x v="0"/>
    <m/>
  </r>
  <r>
    <n v="71814"/>
    <x v="0"/>
    <x v="0"/>
    <x v="0"/>
    <x v="0"/>
    <x v="11"/>
    <x v="142"/>
    <x v="0"/>
    <x v="0"/>
    <s v="Tesseramento"/>
    <x v="1"/>
    <x v="3"/>
    <x v="0"/>
    <m/>
  </r>
  <r>
    <n v="195804"/>
    <x v="0"/>
    <x v="0"/>
    <x v="0"/>
    <x v="0"/>
    <x v="11"/>
    <x v="142"/>
    <x v="0"/>
    <x v="0"/>
    <s v="Tesseramento"/>
    <x v="1"/>
    <x v="0"/>
    <x v="0"/>
    <m/>
  </r>
  <r>
    <n v="108703"/>
    <x v="0"/>
    <x v="0"/>
    <x v="0"/>
    <x v="0"/>
    <x v="11"/>
    <x v="142"/>
    <x v="0"/>
    <x v="1"/>
    <s v="Tesseramento"/>
    <x v="1"/>
    <x v="4"/>
    <x v="0"/>
    <m/>
  </r>
  <r>
    <n v="53418"/>
    <x v="0"/>
    <x v="0"/>
    <x v="0"/>
    <x v="0"/>
    <x v="11"/>
    <x v="142"/>
    <x v="0"/>
    <x v="0"/>
    <s v="Tesseramento"/>
    <x v="1"/>
    <x v="4"/>
    <x v="0"/>
    <m/>
  </r>
  <r>
    <n v="141701"/>
    <x v="0"/>
    <x v="0"/>
    <x v="0"/>
    <x v="0"/>
    <x v="11"/>
    <x v="142"/>
    <x v="0"/>
    <x v="0"/>
    <s v="Tesseramento"/>
    <x v="1"/>
    <x v="1"/>
    <x v="0"/>
    <m/>
  </r>
  <r>
    <n v="108710"/>
    <x v="0"/>
    <x v="0"/>
    <x v="0"/>
    <x v="0"/>
    <x v="11"/>
    <x v="142"/>
    <x v="0"/>
    <x v="1"/>
    <s v="Tesseramento"/>
    <x v="1"/>
    <x v="0"/>
    <x v="0"/>
    <m/>
  </r>
  <r>
    <n v="122748"/>
    <x v="0"/>
    <x v="0"/>
    <x v="0"/>
    <x v="0"/>
    <x v="11"/>
    <x v="142"/>
    <x v="0"/>
    <x v="0"/>
    <s v="Tesseramento"/>
    <x v="1"/>
    <x v="3"/>
    <x v="0"/>
    <m/>
  </r>
  <r>
    <n v="142494"/>
    <x v="0"/>
    <x v="0"/>
    <x v="0"/>
    <x v="0"/>
    <x v="4"/>
    <x v="111"/>
    <x v="0"/>
    <x v="0"/>
    <s v="Tesseramento"/>
    <x v="3"/>
    <x v="0"/>
    <x v="0"/>
    <m/>
  </r>
  <r>
    <n v="206084"/>
    <x v="0"/>
    <x v="0"/>
    <x v="0"/>
    <x v="0"/>
    <x v="4"/>
    <x v="111"/>
    <x v="0"/>
    <x v="0"/>
    <s v="Tesseramento"/>
    <x v="3"/>
    <x v="3"/>
    <x v="0"/>
    <m/>
  </r>
  <r>
    <n v="235587"/>
    <x v="0"/>
    <x v="0"/>
    <x v="1"/>
    <x v="1"/>
    <x v="4"/>
    <x v="219"/>
    <x v="0"/>
    <x v="0"/>
    <s v="Tesseramento"/>
    <x v="0"/>
    <x v="3"/>
    <x v="0"/>
    <m/>
  </r>
  <r>
    <n v="113506"/>
    <x v="0"/>
    <x v="0"/>
    <x v="0"/>
    <x v="0"/>
    <x v="4"/>
    <x v="111"/>
    <x v="0"/>
    <x v="0"/>
    <s v="Tesseramento"/>
    <x v="3"/>
    <x v="0"/>
    <x v="0"/>
    <m/>
  </r>
  <r>
    <n v="228612"/>
    <x v="0"/>
    <x v="0"/>
    <x v="0"/>
    <x v="0"/>
    <x v="4"/>
    <x v="111"/>
    <x v="0"/>
    <x v="0"/>
    <s v="Tesseramento"/>
    <x v="3"/>
    <x v="0"/>
    <x v="0"/>
    <m/>
  </r>
  <r>
    <n v="216837"/>
    <x v="0"/>
    <x v="0"/>
    <x v="0"/>
    <x v="1"/>
    <x v="4"/>
    <x v="111"/>
    <x v="0"/>
    <x v="0"/>
    <s v="Tesseramento"/>
    <x v="3"/>
    <x v="4"/>
    <x v="0"/>
    <m/>
  </r>
  <r>
    <n v="216838"/>
    <x v="0"/>
    <x v="0"/>
    <x v="0"/>
    <x v="1"/>
    <x v="4"/>
    <x v="111"/>
    <x v="0"/>
    <x v="1"/>
    <s v="Tesseramento"/>
    <x v="3"/>
    <x v="4"/>
    <x v="0"/>
    <m/>
  </r>
  <r>
    <n v="21742"/>
    <x v="0"/>
    <x v="0"/>
    <x v="0"/>
    <x v="0"/>
    <x v="4"/>
    <x v="54"/>
    <x v="0"/>
    <x v="1"/>
    <s v="Tesseramento"/>
    <x v="1"/>
    <x v="4"/>
    <x v="0"/>
    <m/>
  </r>
  <r>
    <n v="21741"/>
    <x v="0"/>
    <x v="0"/>
    <x v="0"/>
    <x v="0"/>
    <x v="4"/>
    <x v="54"/>
    <x v="0"/>
    <x v="0"/>
    <s v="Tesseramento"/>
    <x v="1"/>
    <x v="4"/>
    <x v="0"/>
    <m/>
  </r>
  <r>
    <n v="217272"/>
    <x v="0"/>
    <x v="0"/>
    <x v="0"/>
    <x v="0"/>
    <x v="4"/>
    <x v="111"/>
    <x v="0"/>
    <x v="0"/>
    <s v="Tesseramento"/>
    <x v="3"/>
    <x v="0"/>
    <x v="0"/>
    <m/>
  </r>
  <r>
    <n v="193536"/>
    <x v="0"/>
    <x v="0"/>
    <x v="0"/>
    <x v="0"/>
    <x v="4"/>
    <x v="111"/>
    <x v="0"/>
    <x v="0"/>
    <s v="Tesseramento"/>
    <x v="3"/>
    <x v="0"/>
    <x v="0"/>
    <m/>
  </r>
  <r>
    <n v="71823"/>
    <x v="0"/>
    <x v="0"/>
    <x v="0"/>
    <x v="4"/>
    <x v="1"/>
    <x v="324"/>
    <x v="0"/>
    <x v="1"/>
    <s v="Tesseramento"/>
    <x v="1"/>
    <x v="4"/>
    <x v="0"/>
    <m/>
  </r>
  <r>
    <n v="88020"/>
    <x v="0"/>
    <x v="0"/>
    <x v="0"/>
    <x v="0"/>
    <x v="4"/>
    <x v="111"/>
    <x v="0"/>
    <x v="0"/>
    <s v="Tesseramento"/>
    <x v="3"/>
    <x v="4"/>
    <x v="0"/>
    <m/>
  </r>
  <r>
    <n v="144776"/>
    <x v="0"/>
    <x v="0"/>
    <x v="0"/>
    <x v="0"/>
    <x v="4"/>
    <x v="111"/>
    <x v="0"/>
    <x v="0"/>
    <s v="Tesseramento"/>
    <x v="3"/>
    <x v="0"/>
    <x v="0"/>
    <m/>
  </r>
  <r>
    <n v="185307"/>
    <x v="0"/>
    <x v="0"/>
    <x v="0"/>
    <x v="0"/>
    <x v="4"/>
    <x v="235"/>
    <x v="0"/>
    <x v="0"/>
    <s v="Tesseramento"/>
    <x v="0"/>
    <x v="0"/>
    <x v="0"/>
    <m/>
  </r>
  <r>
    <n v="34901"/>
    <x v="0"/>
    <x v="0"/>
    <x v="0"/>
    <x v="0"/>
    <x v="4"/>
    <x v="111"/>
    <x v="0"/>
    <x v="0"/>
    <s v="Tesseramento"/>
    <x v="3"/>
    <x v="0"/>
    <x v="0"/>
    <m/>
  </r>
  <r>
    <n v="174100"/>
    <x v="0"/>
    <x v="0"/>
    <x v="0"/>
    <x v="1"/>
    <x v="4"/>
    <x v="111"/>
    <x v="0"/>
    <x v="0"/>
    <s v="Tesseramento"/>
    <x v="3"/>
    <x v="0"/>
    <x v="0"/>
    <m/>
  </r>
  <r>
    <n v="217899"/>
    <x v="1"/>
    <x v="0"/>
    <x v="0"/>
    <x v="1"/>
    <x v="4"/>
    <x v="111"/>
    <x v="0"/>
    <x v="1"/>
    <s v="Tesseramento"/>
    <x v="3"/>
    <x v="5"/>
    <x v="0"/>
    <m/>
  </r>
  <r>
    <n v="220540"/>
    <x v="0"/>
    <x v="1"/>
    <x v="0"/>
    <x v="0"/>
    <x v="4"/>
    <x v="235"/>
    <x v="0"/>
    <x v="1"/>
    <s v="Tesseramento"/>
    <x v="0"/>
    <x v="0"/>
    <x v="0"/>
    <m/>
  </r>
  <r>
    <n v="150793"/>
    <x v="0"/>
    <x v="0"/>
    <x v="0"/>
    <x v="0"/>
    <x v="4"/>
    <x v="219"/>
    <x v="0"/>
    <x v="1"/>
    <s v="Tesseramento"/>
    <x v="0"/>
    <x v="0"/>
    <x v="0"/>
    <m/>
  </r>
  <r>
    <n v="63865"/>
    <x v="0"/>
    <x v="0"/>
    <x v="0"/>
    <x v="0"/>
    <x v="4"/>
    <x v="111"/>
    <x v="0"/>
    <x v="0"/>
    <s v="Tesseramento"/>
    <x v="3"/>
    <x v="4"/>
    <x v="0"/>
    <m/>
  </r>
  <r>
    <n v="99578"/>
    <x v="0"/>
    <x v="0"/>
    <x v="0"/>
    <x v="0"/>
    <x v="4"/>
    <x v="111"/>
    <x v="0"/>
    <x v="0"/>
    <s v="Tesseramento"/>
    <x v="3"/>
    <x v="0"/>
    <x v="0"/>
    <m/>
  </r>
  <r>
    <n v="218009"/>
    <x v="0"/>
    <x v="0"/>
    <x v="0"/>
    <x v="1"/>
    <x v="8"/>
    <x v="13"/>
    <x v="0"/>
    <x v="0"/>
    <s v="Tesseramento"/>
    <x v="0"/>
    <x v="0"/>
    <x v="0"/>
    <m/>
  </r>
  <r>
    <n v="116533"/>
    <x v="0"/>
    <x v="0"/>
    <x v="0"/>
    <x v="0"/>
    <x v="1"/>
    <x v="324"/>
    <x v="0"/>
    <x v="0"/>
    <s v="Tesseramento"/>
    <x v="1"/>
    <x v="4"/>
    <x v="0"/>
    <m/>
  </r>
  <r>
    <n v="24986"/>
    <x v="0"/>
    <x v="0"/>
    <x v="0"/>
    <x v="4"/>
    <x v="1"/>
    <x v="239"/>
    <x v="0"/>
    <x v="0"/>
    <s v="Tesseramento"/>
    <x v="1"/>
    <x v="0"/>
    <x v="0"/>
    <m/>
  </r>
  <r>
    <n v="63864"/>
    <x v="0"/>
    <x v="0"/>
    <x v="0"/>
    <x v="0"/>
    <x v="4"/>
    <x v="111"/>
    <x v="0"/>
    <x v="0"/>
    <s v="Tesseramento"/>
    <x v="3"/>
    <x v="0"/>
    <x v="0"/>
    <m/>
  </r>
  <r>
    <n v="218006"/>
    <x v="0"/>
    <x v="0"/>
    <x v="0"/>
    <x v="1"/>
    <x v="8"/>
    <x v="13"/>
    <x v="0"/>
    <x v="0"/>
    <s v="Tesseramento"/>
    <x v="0"/>
    <x v="0"/>
    <x v="0"/>
    <m/>
  </r>
  <r>
    <n v="78088"/>
    <x v="0"/>
    <x v="0"/>
    <x v="0"/>
    <x v="0"/>
    <x v="1"/>
    <x v="239"/>
    <x v="0"/>
    <x v="0"/>
    <s v="Tesseramento"/>
    <x v="1"/>
    <x v="0"/>
    <x v="0"/>
    <m/>
  </r>
  <r>
    <n v="204608"/>
    <x v="0"/>
    <x v="0"/>
    <x v="0"/>
    <x v="0"/>
    <x v="4"/>
    <x v="111"/>
    <x v="0"/>
    <x v="0"/>
    <s v="Tesseramento"/>
    <x v="3"/>
    <x v="0"/>
    <x v="0"/>
    <m/>
  </r>
  <r>
    <n v="31817"/>
    <x v="0"/>
    <x v="0"/>
    <x v="0"/>
    <x v="0"/>
    <x v="1"/>
    <x v="324"/>
    <x v="0"/>
    <x v="0"/>
    <s v="Tesseramento"/>
    <x v="1"/>
    <x v="0"/>
    <x v="0"/>
    <m/>
  </r>
  <r>
    <n v="116660"/>
    <x v="0"/>
    <x v="0"/>
    <x v="0"/>
    <x v="0"/>
    <x v="4"/>
    <x v="111"/>
    <x v="0"/>
    <x v="0"/>
    <s v="Tesseramento"/>
    <x v="3"/>
    <x v="0"/>
    <x v="0"/>
    <m/>
  </r>
  <r>
    <n v="200722"/>
    <x v="0"/>
    <x v="0"/>
    <x v="0"/>
    <x v="0"/>
    <x v="4"/>
    <x v="111"/>
    <x v="0"/>
    <x v="0"/>
    <s v="Tesseramento"/>
    <x v="3"/>
    <x v="0"/>
    <x v="0"/>
    <m/>
  </r>
  <r>
    <n v="29373"/>
    <x v="0"/>
    <x v="0"/>
    <x v="0"/>
    <x v="0"/>
    <x v="4"/>
    <x v="111"/>
    <x v="0"/>
    <x v="0"/>
    <s v="Tesseramento"/>
    <x v="3"/>
    <x v="4"/>
    <x v="0"/>
    <m/>
  </r>
  <r>
    <n v="206027"/>
    <x v="0"/>
    <x v="0"/>
    <x v="0"/>
    <x v="0"/>
    <x v="4"/>
    <x v="111"/>
    <x v="0"/>
    <x v="0"/>
    <s v="Tesseramento"/>
    <x v="3"/>
    <x v="0"/>
    <x v="0"/>
    <m/>
  </r>
  <r>
    <n v="235536"/>
    <x v="0"/>
    <x v="1"/>
    <x v="1"/>
    <x v="0"/>
    <x v="4"/>
    <x v="111"/>
    <x v="0"/>
    <x v="0"/>
    <s v="Tesseramento"/>
    <x v="3"/>
    <x v="0"/>
    <x v="0"/>
    <m/>
  </r>
  <r>
    <n v="202974"/>
    <x v="0"/>
    <x v="0"/>
    <x v="2"/>
    <x v="1"/>
    <x v="1"/>
    <x v="1"/>
    <x v="0"/>
    <x v="0"/>
    <s v="Tesseramento"/>
    <x v="0"/>
    <x v="3"/>
    <x v="0"/>
    <m/>
  </r>
  <r>
    <n v="102803"/>
    <x v="0"/>
    <x v="0"/>
    <x v="0"/>
    <x v="0"/>
    <x v="1"/>
    <x v="324"/>
    <x v="0"/>
    <x v="0"/>
    <s v="Tesseramento"/>
    <x v="1"/>
    <x v="1"/>
    <x v="0"/>
    <m/>
  </r>
  <r>
    <n v="89102"/>
    <x v="0"/>
    <x v="1"/>
    <x v="0"/>
    <x v="0"/>
    <x v="4"/>
    <x v="111"/>
    <x v="0"/>
    <x v="0"/>
    <s v="Tesseramento"/>
    <x v="3"/>
    <x v="0"/>
    <x v="0"/>
    <m/>
  </r>
  <r>
    <n v="206138"/>
    <x v="0"/>
    <x v="0"/>
    <x v="0"/>
    <x v="0"/>
    <x v="4"/>
    <x v="219"/>
    <x v="0"/>
    <x v="0"/>
    <s v="Tesseramento"/>
    <x v="0"/>
    <x v="0"/>
    <x v="0"/>
    <m/>
  </r>
  <r>
    <n v="92362"/>
    <x v="0"/>
    <x v="1"/>
    <x v="0"/>
    <x v="0"/>
    <x v="4"/>
    <x v="111"/>
    <x v="0"/>
    <x v="0"/>
    <s v="Tesseramento"/>
    <x v="3"/>
    <x v="0"/>
    <x v="0"/>
    <m/>
  </r>
  <r>
    <n v="223753"/>
    <x v="0"/>
    <x v="0"/>
    <x v="0"/>
    <x v="1"/>
    <x v="4"/>
    <x v="111"/>
    <x v="0"/>
    <x v="0"/>
    <s v="Tesseramento"/>
    <x v="3"/>
    <x v="1"/>
    <x v="0"/>
    <m/>
  </r>
  <r>
    <n v="36859"/>
    <x v="0"/>
    <x v="0"/>
    <x v="0"/>
    <x v="0"/>
    <x v="1"/>
    <x v="28"/>
    <x v="0"/>
    <x v="1"/>
    <s v="Tesseramento"/>
    <x v="1"/>
    <x v="4"/>
    <x v="0"/>
    <m/>
  </r>
  <r>
    <n v="113814"/>
    <x v="0"/>
    <x v="0"/>
    <x v="0"/>
    <x v="0"/>
    <x v="4"/>
    <x v="111"/>
    <x v="0"/>
    <x v="0"/>
    <s v="Tesseramento"/>
    <x v="3"/>
    <x v="0"/>
    <x v="0"/>
    <m/>
  </r>
  <r>
    <n v="88914"/>
    <x v="0"/>
    <x v="0"/>
    <x v="0"/>
    <x v="0"/>
    <x v="1"/>
    <x v="324"/>
    <x v="0"/>
    <x v="0"/>
    <s v="Tesseramento"/>
    <x v="1"/>
    <x v="4"/>
    <x v="0"/>
    <m/>
  </r>
  <r>
    <n v="32702"/>
    <x v="0"/>
    <x v="0"/>
    <x v="0"/>
    <x v="0"/>
    <x v="1"/>
    <x v="324"/>
    <x v="0"/>
    <x v="0"/>
    <s v="Tesseramento"/>
    <x v="1"/>
    <x v="4"/>
    <x v="0"/>
    <m/>
  </r>
  <r>
    <n v="176716"/>
    <x v="1"/>
    <x v="0"/>
    <x v="0"/>
    <x v="1"/>
    <x v="1"/>
    <x v="324"/>
    <x v="0"/>
    <x v="0"/>
    <s v="Tesseramento"/>
    <x v="1"/>
    <x v="6"/>
    <x v="0"/>
    <m/>
  </r>
  <r>
    <n v="104166"/>
    <x v="0"/>
    <x v="0"/>
    <x v="0"/>
    <x v="0"/>
    <x v="1"/>
    <x v="324"/>
    <x v="0"/>
    <x v="0"/>
    <s v="Tesseramento"/>
    <x v="1"/>
    <x v="0"/>
    <x v="0"/>
    <m/>
  </r>
  <r>
    <n v="149964"/>
    <x v="0"/>
    <x v="0"/>
    <x v="0"/>
    <x v="0"/>
    <x v="7"/>
    <x v="215"/>
    <x v="0"/>
    <x v="0"/>
    <s v="Tesseramento"/>
    <x v="1"/>
    <x v="3"/>
    <x v="0"/>
    <m/>
  </r>
  <r>
    <n v="92220"/>
    <x v="0"/>
    <x v="0"/>
    <x v="0"/>
    <x v="0"/>
    <x v="9"/>
    <x v="19"/>
    <x v="0"/>
    <x v="0"/>
    <s v="Tesseramento"/>
    <x v="1"/>
    <x v="4"/>
    <x v="0"/>
    <m/>
  </r>
  <r>
    <n v="230657"/>
    <x v="0"/>
    <x v="0"/>
    <x v="0"/>
    <x v="0"/>
    <x v="13"/>
    <x v="177"/>
    <x v="0"/>
    <x v="0"/>
    <s v="Tesseramento"/>
    <x v="1"/>
    <x v="0"/>
    <x v="0"/>
    <m/>
  </r>
  <r>
    <n v="211674"/>
    <x v="0"/>
    <x v="0"/>
    <x v="0"/>
    <x v="0"/>
    <x v="9"/>
    <x v="19"/>
    <x v="0"/>
    <x v="1"/>
    <s v="Tesseramento"/>
    <x v="1"/>
    <x v="4"/>
    <x v="0"/>
    <m/>
  </r>
  <r>
    <n v="9812"/>
    <x v="0"/>
    <x v="0"/>
    <x v="0"/>
    <x v="0"/>
    <x v="4"/>
    <x v="111"/>
    <x v="0"/>
    <x v="1"/>
    <s v="Tesseramento"/>
    <x v="3"/>
    <x v="4"/>
    <x v="0"/>
    <m/>
  </r>
  <r>
    <n v="14818"/>
    <x v="0"/>
    <x v="0"/>
    <x v="0"/>
    <x v="0"/>
    <x v="9"/>
    <x v="19"/>
    <x v="0"/>
    <x v="0"/>
    <s v="Tesseramento"/>
    <x v="1"/>
    <x v="4"/>
    <x v="0"/>
    <m/>
  </r>
  <r>
    <n v="48601"/>
    <x v="0"/>
    <x v="0"/>
    <x v="0"/>
    <x v="0"/>
    <x v="9"/>
    <x v="19"/>
    <x v="0"/>
    <x v="1"/>
    <s v="Tesseramento"/>
    <x v="1"/>
    <x v="4"/>
    <x v="0"/>
    <m/>
  </r>
  <r>
    <n v="20580"/>
    <x v="0"/>
    <x v="0"/>
    <x v="0"/>
    <x v="0"/>
    <x v="9"/>
    <x v="19"/>
    <x v="0"/>
    <x v="0"/>
    <s v="Tesseramento"/>
    <x v="1"/>
    <x v="1"/>
    <x v="0"/>
    <m/>
  </r>
  <r>
    <n v="235496"/>
    <x v="0"/>
    <x v="1"/>
    <x v="1"/>
    <x v="1"/>
    <x v="13"/>
    <x v="177"/>
    <x v="0"/>
    <x v="1"/>
    <s v="Tesseramento"/>
    <x v="1"/>
    <x v="0"/>
    <x v="0"/>
    <m/>
  </r>
  <r>
    <n v="31184"/>
    <x v="0"/>
    <x v="0"/>
    <x v="0"/>
    <x v="0"/>
    <x v="2"/>
    <x v="2"/>
    <x v="0"/>
    <x v="0"/>
    <s v="Tesseramento"/>
    <x v="1"/>
    <x v="3"/>
    <x v="0"/>
    <m/>
  </r>
  <r>
    <n v="207801"/>
    <x v="0"/>
    <x v="0"/>
    <x v="2"/>
    <x v="0"/>
    <x v="1"/>
    <x v="324"/>
    <x v="0"/>
    <x v="0"/>
    <s v="Tesseramento"/>
    <x v="1"/>
    <x v="0"/>
    <x v="0"/>
    <m/>
  </r>
  <r>
    <n v="216277"/>
    <x v="0"/>
    <x v="0"/>
    <x v="0"/>
    <x v="1"/>
    <x v="10"/>
    <x v="63"/>
    <x v="0"/>
    <x v="0"/>
    <s v="Tesseramento"/>
    <x v="0"/>
    <x v="1"/>
    <x v="0"/>
    <m/>
  </r>
  <r>
    <n v="150272"/>
    <x v="0"/>
    <x v="0"/>
    <x v="0"/>
    <x v="2"/>
    <x v="7"/>
    <x v="137"/>
    <x v="0"/>
    <x v="0"/>
    <s v="Tesseramento"/>
    <x v="3"/>
    <x v="0"/>
    <x v="0"/>
    <m/>
  </r>
  <r>
    <n v="216222"/>
    <x v="0"/>
    <x v="0"/>
    <x v="0"/>
    <x v="1"/>
    <x v="10"/>
    <x v="63"/>
    <x v="0"/>
    <x v="1"/>
    <s v="Tesseramento"/>
    <x v="0"/>
    <x v="0"/>
    <x v="0"/>
    <m/>
  </r>
  <r>
    <n v="235574"/>
    <x v="1"/>
    <x v="0"/>
    <x v="1"/>
    <x v="2"/>
    <x v="4"/>
    <x v="144"/>
    <x v="0"/>
    <x v="0"/>
    <s v="Tesseramento"/>
    <x v="1"/>
    <x v="5"/>
    <x v="0"/>
    <m/>
  </r>
  <r>
    <n v="204037"/>
    <x v="0"/>
    <x v="0"/>
    <x v="0"/>
    <x v="1"/>
    <x v="10"/>
    <x v="63"/>
    <x v="0"/>
    <x v="1"/>
    <s v="Tesseramento"/>
    <x v="0"/>
    <x v="3"/>
    <x v="0"/>
    <m/>
  </r>
  <r>
    <n v="216268"/>
    <x v="0"/>
    <x v="0"/>
    <x v="0"/>
    <x v="2"/>
    <x v="10"/>
    <x v="63"/>
    <x v="0"/>
    <x v="1"/>
    <s v="Tesseramento"/>
    <x v="0"/>
    <x v="3"/>
    <x v="0"/>
    <m/>
  </r>
  <r>
    <n v="213270"/>
    <x v="0"/>
    <x v="0"/>
    <x v="0"/>
    <x v="3"/>
    <x v="10"/>
    <x v="63"/>
    <x v="0"/>
    <x v="1"/>
    <s v="Tesseramento"/>
    <x v="0"/>
    <x v="3"/>
    <x v="0"/>
    <m/>
  </r>
  <r>
    <n v="213072"/>
    <x v="0"/>
    <x v="0"/>
    <x v="0"/>
    <x v="1"/>
    <x v="10"/>
    <x v="63"/>
    <x v="0"/>
    <x v="0"/>
    <s v="Tesseramento"/>
    <x v="0"/>
    <x v="1"/>
    <x v="0"/>
    <m/>
  </r>
  <r>
    <n v="186240"/>
    <x v="0"/>
    <x v="0"/>
    <x v="0"/>
    <x v="0"/>
    <x v="1"/>
    <x v="324"/>
    <x v="0"/>
    <x v="0"/>
    <s v="Tesseramento"/>
    <x v="1"/>
    <x v="0"/>
    <x v="0"/>
    <m/>
  </r>
  <r>
    <n v="78012"/>
    <x v="0"/>
    <x v="0"/>
    <x v="0"/>
    <x v="0"/>
    <x v="10"/>
    <x v="63"/>
    <x v="0"/>
    <x v="0"/>
    <s v="Tesseramento"/>
    <x v="0"/>
    <x v="3"/>
    <x v="0"/>
    <m/>
  </r>
  <r>
    <n v="158756"/>
    <x v="0"/>
    <x v="0"/>
    <x v="0"/>
    <x v="0"/>
    <x v="7"/>
    <x v="137"/>
    <x v="0"/>
    <x v="0"/>
    <s v="Tesseramento"/>
    <x v="3"/>
    <x v="3"/>
    <x v="0"/>
    <m/>
  </r>
  <r>
    <n v="176592"/>
    <x v="0"/>
    <x v="0"/>
    <x v="0"/>
    <x v="1"/>
    <x v="10"/>
    <x v="63"/>
    <x v="0"/>
    <x v="1"/>
    <s v="Tesseramento"/>
    <x v="0"/>
    <x v="0"/>
    <x v="0"/>
    <m/>
  </r>
  <r>
    <n v="176593"/>
    <x v="0"/>
    <x v="0"/>
    <x v="0"/>
    <x v="1"/>
    <x v="10"/>
    <x v="63"/>
    <x v="0"/>
    <x v="0"/>
    <s v="Tesseramento"/>
    <x v="0"/>
    <x v="4"/>
    <x v="0"/>
    <m/>
  </r>
  <r>
    <n v="167641"/>
    <x v="0"/>
    <x v="0"/>
    <x v="0"/>
    <x v="0"/>
    <x v="1"/>
    <x v="324"/>
    <x v="0"/>
    <x v="0"/>
    <s v="Tesseramento"/>
    <x v="1"/>
    <x v="0"/>
    <x v="0"/>
    <m/>
  </r>
  <r>
    <n v="209845"/>
    <x v="0"/>
    <x v="0"/>
    <x v="0"/>
    <x v="0"/>
    <x v="10"/>
    <x v="63"/>
    <x v="0"/>
    <x v="0"/>
    <s v="Tesseramento"/>
    <x v="0"/>
    <x v="0"/>
    <x v="0"/>
    <m/>
  </r>
  <r>
    <n v="150273"/>
    <x v="0"/>
    <x v="0"/>
    <x v="0"/>
    <x v="2"/>
    <x v="7"/>
    <x v="137"/>
    <x v="0"/>
    <x v="1"/>
    <s v="Tesseramento"/>
    <x v="3"/>
    <x v="3"/>
    <x v="0"/>
    <m/>
  </r>
  <r>
    <n v="149979"/>
    <x v="0"/>
    <x v="0"/>
    <x v="0"/>
    <x v="0"/>
    <x v="7"/>
    <x v="137"/>
    <x v="0"/>
    <x v="0"/>
    <s v="Tesseramento"/>
    <x v="3"/>
    <x v="0"/>
    <x v="0"/>
    <m/>
  </r>
  <r>
    <n v="87762"/>
    <x v="0"/>
    <x v="0"/>
    <x v="0"/>
    <x v="0"/>
    <x v="7"/>
    <x v="185"/>
    <x v="0"/>
    <x v="0"/>
    <s v="Tesseramento"/>
    <x v="1"/>
    <x v="4"/>
    <x v="0"/>
    <m/>
  </r>
  <r>
    <n v="120539"/>
    <x v="0"/>
    <x v="0"/>
    <x v="0"/>
    <x v="0"/>
    <x v="1"/>
    <x v="324"/>
    <x v="0"/>
    <x v="0"/>
    <s v="Tesseramento"/>
    <x v="1"/>
    <x v="4"/>
    <x v="0"/>
    <m/>
  </r>
  <r>
    <n v="69687"/>
    <x v="0"/>
    <x v="0"/>
    <x v="2"/>
    <x v="0"/>
    <x v="1"/>
    <x v="324"/>
    <x v="0"/>
    <x v="0"/>
    <s v="Tesseramento"/>
    <x v="1"/>
    <x v="3"/>
    <x v="0"/>
    <m/>
  </r>
  <r>
    <n v="175705"/>
    <x v="0"/>
    <x v="0"/>
    <x v="0"/>
    <x v="0"/>
    <x v="7"/>
    <x v="137"/>
    <x v="0"/>
    <x v="1"/>
    <s v="Tesseramento"/>
    <x v="3"/>
    <x v="3"/>
    <x v="0"/>
    <m/>
  </r>
  <r>
    <n v="118508"/>
    <x v="0"/>
    <x v="0"/>
    <x v="0"/>
    <x v="0"/>
    <x v="7"/>
    <x v="137"/>
    <x v="0"/>
    <x v="0"/>
    <s v="Tesseramento"/>
    <x v="3"/>
    <x v="0"/>
    <x v="0"/>
    <m/>
  </r>
  <r>
    <n v="216123"/>
    <x v="0"/>
    <x v="0"/>
    <x v="0"/>
    <x v="0"/>
    <x v="7"/>
    <x v="137"/>
    <x v="0"/>
    <x v="0"/>
    <s v="Tesseramento"/>
    <x v="3"/>
    <x v="0"/>
    <x v="0"/>
    <m/>
  </r>
  <r>
    <n v="192759"/>
    <x v="0"/>
    <x v="0"/>
    <x v="2"/>
    <x v="4"/>
    <x v="4"/>
    <x v="40"/>
    <x v="0"/>
    <x v="0"/>
    <s v="Tesseramento"/>
    <x v="1"/>
    <x v="3"/>
    <x v="0"/>
    <m/>
  </r>
  <r>
    <n v="211411"/>
    <x v="0"/>
    <x v="0"/>
    <x v="0"/>
    <x v="0"/>
    <x v="11"/>
    <x v="325"/>
    <x v="0"/>
    <x v="0"/>
    <s v="Tesseramento"/>
    <x v="1"/>
    <x v="1"/>
    <x v="0"/>
    <m/>
  </r>
  <r>
    <n v="224383"/>
    <x v="0"/>
    <x v="0"/>
    <x v="0"/>
    <x v="0"/>
    <x v="11"/>
    <x v="325"/>
    <x v="0"/>
    <x v="0"/>
    <s v="Tesseramento"/>
    <x v="1"/>
    <x v="0"/>
    <x v="0"/>
    <m/>
  </r>
  <r>
    <n v="92853"/>
    <x v="0"/>
    <x v="0"/>
    <x v="0"/>
    <x v="0"/>
    <x v="7"/>
    <x v="185"/>
    <x v="0"/>
    <x v="1"/>
    <s v="Tesseramento"/>
    <x v="1"/>
    <x v="4"/>
    <x v="0"/>
    <m/>
  </r>
  <r>
    <n v="94530"/>
    <x v="0"/>
    <x v="0"/>
    <x v="0"/>
    <x v="0"/>
    <x v="4"/>
    <x v="368"/>
    <x v="0"/>
    <x v="0"/>
    <s v="Tesseramento"/>
    <x v="1"/>
    <x v="3"/>
    <x v="0"/>
    <m/>
  </r>
  <r>
    <n v="23463"/>
    <x v="0"/>
    <x v="0"/>
    <x v="2"/>
    <x v="0"/>
    <x v="7"/>
    <x v="51"/>
    <x v="0"/>
    <x v="0"/>
    <s v="Tesseramento"/>
    <x v="1"/>
    <x v="4"/>
    <x v="0"/>
    <m/>
  </r>
  <r>
    <n v="226365"/>
    <x v="0"/>
    <x v="0"/>
    <x v="0"/>
    <x v="0"/>
    <x v="4"/>
    <x v="149"/>
    <x v="0"/>
    <x v="0"/>
    <s v="Tesseramento"/>
    <x v="1"/>
    <x v="3"/>
    <x v="0"/>
    <m/>
  </r>
  <r>
    <n v="224048"/>
    <x v="0"/>
    <x v="0"/>
    <x v="0"/>
    <x v="0"/>
    <x v="11"/>
    <x v="325"/>
    <x v="0"/>
    <x v="0"/>
    <s v="Tesseramento"/>
    <x v="1"/>
    <x v="0"/>
    <x v="0"/>
    <m/>
  </r>
  <r>
    <n v="68421"/>
    <x v="0"/>
    <x v="0"/>
    <x v="0"/>
    <x v="0"/>
    <x v="7"/>
    <x v="51"/>
    <x v="0"/>
    <x v="0"/>
    <s v="Tesseramento"/>
    <x v="1"/>
    <x v="1"/>
    <x v="0"/>
    <m/>
  </r>
  <r>
    <n v="187102"/>
    <x v="0"/>
    <x v="0"/>
    <x v="0"/>
    <x v="0"/>
    <x v="7"/>
    <x v="51"/>
    <x v="0"/>
    <x v="0"/>
    <s v="Tesseramento"/>
    <x v="1"/>
    <x v="0"/>
    <x v="0"/>
    <m/>
  </r>
  <r>
    <n v="142089"/>
    <x v="0"/>
    <x v="0"/>
    <x v="0"/>
    <x v="0"/>
    <x v="7"/>
    <x v="51"/>
    <x v="0"/>
    <x v="0"/>
    <s v="Tesseramento"/>
    <x v="1"/>
    <x v="1"/>
    <x v="0"/>
    <m/>
  </r>
  <r>
    <n v="128894"/>
    <x v="0"/>
    <x v="0"/>
    <x v="0"/>
    <x v="0"/>
    <x v="7"/>
    <x v="51"/>
    <x v="0"/>
    <x v="0"/>
    <s v="Tesseramento"/>
    <x v="1"/>
    <x v="3"/>
    <x v="0"/>
    <m/>
  </r>
  <r>
    <n v="171136"/>
    <x v="0"/>
    <x v="0"/>
    <x v="0"/>
    <x v="0"/>
    <x v="11"/>
    <x v="142"/>
    <x v="0"/>
    <x v="0"/>
    <s v="Tesseramento"/>
    <x v="1"/>
    <x v="0"/>
    <x v="0"/>
    <m/>
  </r>
  <r>
    <n v="163566"/>
    <x v="0"/>
    <x v="0"/>
    <x v="0"/>
    <x v="0"/>
    <x v="7"/>
    <x v="51"/>
    <x v="0"/>
    <x v="0"/>
    <s v="Tesseramento"/>
    <x v="1"/>
    <x v="1"/>
    <x v="0"/>
    <m/>
  </r>
  <r>
    <n v="126580"/>
    <x v="0"/>
    <x v="0"/>
    <x v="0"/>
    <x v="0"/>
    <x v="4"/>
    <x v="40"/>
    <x v="0"/>
    <x v="0"/>
    <s v="Tesseramento"/>
    <x v="1"/>
    <x v="4"/>
    <x v="0"/>
    <m/>
  </r>
  <r>
    <n v="169230"/>
    <x v="0"/>
    <x v="0"/>
    <x v="0"/>
    <x v="0"/>
    <x v="11"/>
    <x v="142"/>
    <x v="0"/>
    <x v="0"/>
    <s v="Tesseramento"/>
    <x v="1"/>
    <x v="3"/>
    <x v="0"/>
    <m/>
  </r>
  <r>
    <n v="33244"/>
    <x v="0"/>
    <x v="0"/>
    <x v="0"/>
    <x v="0"/>
    <x v="7"/>
    <x v="51"/>
    <x v="0"/>
    <x v="0"/>
    <s v="Tesseramento"/>
    <x v="1"/>
    <x v="3"/>
    <x v="0"/>
    <m/>
  </r>
  <r>
    <n v="201260"/>
    <x v="0"/>
    <x v="0"/>
    <x v="0"/>
    <x v="0"/>
    <x v="11"/>
    <x v="142"/>
    <x v="0"/>
    <x v="0"/>
    <s v="Tesseramento"/>
    <x v="1"/>
    <x v="0"/>
    <x v="0"/>
    <m/>
  </r>
  <r>
    <n v="120629"/>
    <x v="0"/>
    <x v="0"/>
    <x v="0"/>
    <x v="0"/>
    <x v="11"/>
    <x v="142"/>
    <x v="0"/>
    <x v="0"/>
    <s v="Tesseramento"/>
    <x v="1"/>
    <x v="0"/>
    <x v="0"/>
    <m/>
  </r>
  <r>
    <n v="164009"/>
    <x v="0"/>
    <x v="0"/>
    <x v="0"/>
    <x v="0"/>
    <x v="11"/>
    <x v="142"/>
    <x v="0"/>
    <x v="0"/>
    <s v="Tesseramento"/>
    <x v="1"/>
    <x v="3"/>
    <x v="0"/>
    <m/>
  </r>
  <r>
    <n v="198107"/>
    <x v="1"/>
    <x v="0"/>
    <x v="0"/>
    <x v="0"/>
    <x v="11"/>
    <x v="325"/>
    <x v="0"/>
    <x v="1"/>
    <s v="Tesseramento"/>
    <x v="1"/>
    <x v="7"/>
    <x v="0"/>
    <s v="B"/>
  </r>
  <r>
    <n v="183198"/>
    <x v="0"/>
    <x v="0"/>
    <x v="0"/>
    <x v="0"/>
    <x v="11"/>
    <x v="142"/>
    <x v="0"/>
    <x v="1"/>
    <s v="Tesseramento"/>
    <x v="1"/>
    <x v="4"/>
    <x v="0"/>
    <m/>
  </r>
  <r>
    <n v="171209"/>
    <x v="0"/>
    <x v="0"/>
    <x v="0"/>
    <x v="0"/>
    <x v="11"/>
    <x v="142"/>
    <x v="0"/>
    <x v="0"/>
    <s v="Tesseramento"/>
    <x v="1"/>
    <x v="0"/>
    <x v="0"/>
    <m/>
  </r>
  <r>
    <n v="159228"/>
    <x v="0"/>
    <x v="0"/>
    <x v="0"/>
    <x v="0"/>
    <x v="11"/>
    <x v="142"/>
    <x v="0"/>
    <x v="1"/>
    <s v="Tesseramento"/>
    <x v="1"/>
    <x v="0"/>
    <x v="0"/>
    <m/>
  </r>
  <r>
    <n v="91264"/>
    <x v="0"/>
    <x v="0"/>
    <x v="0"/>
    <x v="0"/>
    <x v="11"/>
    <x v="142"/>
    <x v="0"/>
    <x v="1"/>
    <s v="Tesseramento"/>
    <x v="1"/>
    <x v="0"/>
    <x v="0"/>
    <m/>
  </r>
  <r>
    <n v="143178"/>
    <x v="0"/>
    <x v="0"/>
    <x v="0"/>
    <x v="0"/>
    <x v="4"/>
    <x v="40"/>
    <x v="0"/>
    <x v="0"/>
    <s v="Tesseramento"/>
    <x v="1"/>
    <x v="0"/>
    <x v="0"/>
    <m/>
  </r>
  <r>
    <n v="222036"/>
    <x v="0"/>
    <x v="0"/>
    <x v="0"/>
    <x v="0"/>
    <x v="11"/>
    <x v="142"/>
    <x v="0"/>
    <x v="0"/>
    <s v="Tesseramento"/>
    <x v="1"/>
    <x v="0"/>
    <x v="0"/>
    <m/>
  </r>
  <r>
    <n v="144525"/>
    <x v="0"/>
    <x v="0"/>
    <x v="0"/>
    <x v="0"/>
    <x v="11"/>
    <x v="142"/>
    <x v="0"/>
    <x v="0"/>
    <s v="Tesseramento"/>
    <x v="1"/>
    <x v="0"/>
    <x v="0"/>
    <m/>
  </r>
  <r>
    <n v="53071"/>
    <x v="0"/>
    <x v="0"/>
    <x v="0"/>
    <x v="0"/>
    <x v="11"/>
    <x v="142"/>
    <x v="0"/>
    <x v="0"/>
    <s v="Tesseramento"/>
    <x v="1"/>
    <x v="3"/>
    <x v="0"/>
    <m/>
  </r>
  <r>
    <n v="222713"/>
    <x v="0"/>
    <x v="1"/>
    <x v="0"/>
    <x v="1"/>
    <x v="4"/>
    <x v="166"/>
    <x v="0"/>
    <x v="0"/>
    <s v="Tesseramento"/>
    <x v="1"/>
    <x v="4"/>
    <x v="0"/>
    <m/>
  </r>
  <r>
    <n v="156476"/>
    <x v="0"/>
    <x v="0"/>
    <x v="0"/>
    <x v="0"/>
    <x v="11"/>
    <x v="142"/>
    <x v="0"/>
    <x v="0"/>
    <s v="Tesseramento"/>
    <x v="1"/>
    <x v="3"/>
    <x v="0"/>
    <m/>
  </r>
  <r>
    <n v="188580"/>
    <x v="0"/>
    <x v="0"/>
    <x v="0"/>
    <x v="1"/>
    <x v="11"/>
    <x v="142"/>
    <x v="0"/>
    <x v="1"/>
    <s v="Tesseramento"/>
    <x v="1"/>
    <x v="3"/>
    <x v="0"/>
    <m/>
  </r>
  <r>
    <n v="107660"/>
    <x v="0"/>
    <x v="0"/>
    <x v="0"/>
    <x v="0"/>
    <x v="11"/>
    <x v="142"/>
    <x v="0"/>
    <x v="0"/>
    <s v="Tesseramento"/>
    <x v="1"/>
    <x v="3"/>
    <x v="0"/>
    <m/>
  </r>
  <r>
    <n v="171100"/>
    <x v="0"/>
    <x v="0"/>
    <x v="0"/>
    <x v="0"/>
    <x v="11"/>
    <x v="142"/>
    <x v="0"/>
    <x v="0"/>
    <s v="Tesseramento"/>
    <x v="1"/>
    <x v="1"/>
    <x v="0"/>
    <m/>
  </r>
  <r>
    <n v="175044"/>
    <x v="0"/>
    <x v="0"/>
    <x v="0"/>
    <x v="1"/>
    <x v="11"/>
    <x v="142"/>
    <x v="0"/>
    <x v="1"/>
    <s v="Tesseramento"/>
    <x v="1"/>
    <x v="0"/>
    <x v="0"/>
    <m/>
  </r>
  <r>
    <n v="235489"/>
    <x v="0"/>
    <x v="0"/>
    <x v="1"/>
    <x v="1"/>
    <x v="7"/>
    <x v="137"/>
    <x v="0"/>
    <x v="0"/>
    <s v="Tesseramento"/>
    <x v="3"/>
    <x v="0"/>
    <x v="0"/>
    <m/>
  </r>
  <r>
    <n v="108000"/>
    <x v="0"/>
    <x v="0"/>
    <x v="0"/>
    <x v="0"/>
    <x v="11"/>
    <x v="142"/>
    <x v="0"/>
    <x v="0"/>
    <s v="Tesseramento"/>
    <x v="1"/>
    <x v="3"/>
    <x v="0"/>
    <m/>
  </r>
  <r>
    <n v="128706"/>
    <x v="0"/>
    <x v="0"/>
    <x v="0"/>
    <x v="0"/>
    <x v="11"/>
    <x v="142"/>
    <x v="0"/>
    <x v="0"/>
    <s v="Tesseramento"/>
    <x v="1"/>
    <x v="0"/>
    <x v="0"/>
    <m/>
  </r>
  <r>
    <n v="12501"/>
    <x v="0"/>
    <x v="0"/>
    <x v="0"/>
    <x v="0"/>
    <x v="11"/>
    <x v="142"/>
    <x v="0"/>
    <x v="1"/>
    <s v="Tesseramento"/>
    <x v="1"/>
    <x v="3"/>
    <x v="0"/>
    <m/>
  </r>
  <r>
    <n v="164930"/>
    <x v="0"/>
    <x v="0"/>
    <x v="0"/>
    <x v="0"/>
    <x v="11"/>
    <x v="142"/>
    <x v="0"/>
    <x v="0"/>
    <s v="Tesseramento"/>
    <x v="1"/>
    <x v="0"/>
    <x v="0"/>
    <m/>
  </r>
  <r>
    <n v="107479"/>
    <x v="0"/>
    <x v="0"/>
    <x v="0"/>
    <x v="0"/>
    <x v="11"/>
    <x v="142"/>
    <x v="0"/>
    <x v="0"/>
    <s v="Tesseramento"/>
    <x v="1"/>
    <x v="0"/>
    <x v="0"/>
    <m/>
  </r>
  <r>
    <n v="148876"/>
    <x v="0"/>
    <x v="0"/>
    <x v="0"/>
    <x v="0"/>
    <x v="11"/>
    <x v="142"/>
    <x v="0"/>
    <x v="0"/>
    <s v="Tesseramento"/>
    <x v="1"/>
    <x v="0"/>
    <x v="0"/>
    <m/>
  </r>
  <r>
    <n v="233437"/>
    <x v="0"/>
    <x v="0"/>
    <x v="0"/>
    <x v="1"/>
    <x v="7"/>
    <x v="51"/>
    <x v="0"/>
    <x v="0"/>
    <s v="Tesseramento"/>
    <x v="1"/>
    <x v="0"/>
    <x v="0"/>
    <m/>
  </r>
  <r>
    <n v="37885"/>
    <x v="0"/>
    <x v="0"/>
    <x v="0"/>
    <x v="0"/>
    <x v="4"/>
    <x v="40"/>
    <x v="0"/>
    <x v="1"/>
    <s v="Tesseramento"/>
    <x v="1"/>
    <x v="4"/>
    <x v="0"/>
    <m/>
  </r>
  <r>
    <n v="210632"/>
    <x v="0"/>
    <x v="0"/>
    <x v="0"/>
    <x v="0"/>
    <x v="11"/>
    <x v="142"/>
    <x v="0"/>
    <x v="0"/>
    <s v="Tesseramento"/>
    <x v="1"/>
    <x v="0"/>
    <x v="0"/>
    <m/>
  </r>
  <r>
    <n v="233434"/>
    <x v="0"/>
    <x v="0"/>
    <x v="0"/>
    <x v="1"/>
    <x v="7"/>
    <x v="51"/>
    <x v="0"/>
    <x v="1"/>
    <s v="Tesseramento"/>
    <x v="1"/>
    <x v="0"/>
    <x v="0"/>
    <m/>
  </r>
  <r>
    <n v="32566"/>
    <x v="0"/>
    <x v="0"/>
    <x v="0"/>
    <x v="0"/>
    <x v="11"/>
    <x v="142"/>
    <x v="0"/>
    <x v="0"/>
    <s v="Tesseramento"/>
    <x v="1"/>
    <x v="3"/>
    <x v="0"/>
    <m/>
  </r>
  <r>
    <n v="142658"/>
    <x v="0"/>
    <x v="0"/>
    <x v="0"/>
    <x v="0"/>
    <x v="11"/>
    <x v="142"/>
    <x v="0"/>
    <x v="1"/>
    <s v="Tesseramento"/>
    <x v="1"/>
    <x v="3"/>
    <x v="0"/>
    <m/>
  </r>
  <r>
    <n v="208076"/>
    <x v="0"/>
    <x v="0"/>
    <x v="0"/>
    <x v="0"/>
    <x v="11"/>
    <x v="142"/>
    <x v="0"/>
    <x v="0"/>
    <s v="Tesseramento"/>
    <x v="1"/>
    <x v="0"/>
    <x v="0"/>
    <m/>
  </r>
  <r>
    <n v="129854"/>
    <x v="0"/>
    <x v="0"/>
    <x v="0"/>
    <x v="0"/>
    <x v="11"/>
    <x v="142"/>
    <x v="0"/>
    <x v="1"/>
    <s v="Tesseramento"/>
    <x v="1"/>
    <x v="0"/>
    <x v="0"/>
    <m/>
  </r>
  <r>
    <n v="102113"/>
    <x v="0"/>
    <x v="0"/>
    <x v="0"/>
    <x v="0"/>
    <x v="11"/>
    <x v="142"/>
    <x v="0"/>
    <x v="0"/>
    <s v="Tesseramento"/>
    <x v="1"/>
    <x v="1"/>
    <x v="0"/>
    <m/>
  </r>
  <r>
    <n v="102112"/>
    <x v="0"/>
    <x v="0"/>
    <x v="0"/>
    <x v="0"/>
    <x v="11"/>
    <x v="142"/>
    <x v="0"/>
    <x v="0"/>
    <s v="Tesseramento"/>
    <x v="1"/>
    <x v="1"/>
    <x v="0"/>
    <m/>
  </r>
  <r>
    <n v="34722"/>
    <x v="0"/>
    <x v="0"/>
    <x v="0"/>
    <x v="0"/>
    <x v="11"/>
    <x v="142"/>
    <x v="0"/>
    <x v="0"/>
    <s v="Tesseramento"/>
    <x v="1"/>
    <x v="3"/>
    <x v="0"/>
    <m/>
  </r>
  <r>
    <n v="22295"/>
    <x v="0"/>
    <x v="0"/>
    <x v="0"/>
    <x v="0"/>
    <x v="11"/>
    <x v="142"/>
    <x v="0"/>
    <x v="1"/>
    <s v="Tesseramento"/>
    <x v="1"/>
    <x v="4"/>
    <x v="0"/>
    <m/>
  </r>
  <r>
    <n v="108124"/>
    <x v="0"/>
    <x v="0"/>
    <x v="0"/>
    <x v="0"/>
    <x v="11"/>
    <x v="142"/>
    <x v="0"/>
    <x v="0"/>
    <s v="Tesseramento"/>
    <x v="1"/>
    <x v="0"/>
    <x v="0"/>
    <m/>
  </r>
  <r>
    <n v="201252"/>
    <x v="0"/>
    <x v="0"/>
    <x v="0"/>
    <x v="1"/>
    <x v="11"/>
    <x v="142"/>
    <x v="0"/>
    <x v="0"/>
    <s v="Tesseramento"/>
    <x v="1"/>
    <x v="0"/>
    <x v="0"/>
    <m/>
  </r>
  <r>
    <n v="144507"/>
    <x v="0"/>
    <x v="0"/>
    <x v="0"/>
    <x v="0"/>
    <x v="11"/>
    <x v="142"/>
    <x v="0"/>
    <x v="1"/>
    <s v="Tesseramento"/>
    <x v="1"/>
    <x v="0"/>
    <x v="0"/>
    <m/>
  </r>
  <r>
    <n v="28466"/>
    <x v="0"/>
    <x v="0"/>
    <x v="0"/>
    <x v="0"/>
    <x v="11"/>
    <x v="142"/>
    <x v="0"/>
    <x v="0"/>
    <s v="Tesseramento"/>
    <x v="1"/>
    <x v="0"/>
    <x v="0"/>
    <m/>
  </r>
  <r>
    <n v="178342"/>
    <x v="0"/>
    <x v="0"/>
    <x v="0"/>
    <x v="0"/>
    <x v="11"/>
    <x v="325"/>
    <x v="0"/>
    <x v="0"/>
    <s v="Tesseramento"/>
    <x v="1"/>
    <x v="3"/>
    <x v="0"/>
    <m/>
  </r>
  <r>
    <n v="213118"/>
    <x v="0"/>
    <x v="0"/>
    <x v="0"/>
    <x v="0"/>
    <x v="11"/>
    <x v="325"/>
    <x v="0"/>
    <x v="0"/>
    <s v="Tesseramento"/>
    <x v="1"/>
    <x v="1"/>
    <x v="0"/>
    <m/>
  </r>
  <r>
    <n v="153979"/>
    <x v="0"/>
    <x v="0"/>
    <x v="0"/>
    <x v="1"/>
    <x v="11"/>
    <x v="325"/>
    <x v="0"/>
    <x v="1"/>
    <s v="Tesseramento"/>
    <x v="1"/>
    <x v="3"/>
    <x v="0"/>
    <m/>
  </r>
  <r>
    <n v="228760"/>
    <x v="0"/>
    <x v="0"/>
    <x v="0"/>
    <x v="3"/>
    <x v="11"/>
    <x v="325"/>
    <x v="0"/>
    <x v="0"/>
    <s v="Tesseramento"/>
    <x v="1"/>
    <x v="1"/>
    <x v="0"/>
    <m/>
  </r>
  <r>
    <n v="228761"/>
    <x v="0"/>
    <x v="0"/>
    <x v="0"/>
    <x v="2"/>
    <x v="11"/>
    <x v="325"/>
    <x v="0"/>
    <x v="0"/>
    <s v="Tesseramento"/>
    <x v="1"/>
    <x v="1"/>
    <x v="0"/>
    <m/>
  </r>
  <r>
    <n v="116764"/>
    <x v="0"/>
    <x v="0"/>
    <x v="0"/>
    <x v="0"/>
    <x v="11"/>
    <x v="325"/>
    <x v="0"/>
    <x v="0"/>
    <s v="Tesseramento"/>
    <x v="1"/>
    <x v="0"/>
    <x v="0"/>
    <m/>
  </r>
  <r>
    <n v="116760"/>
    <x v="0"/>
    <x v="0"/>
    <x v="0"/>
    <x v="0"/>
    <x v="11"/>
    <x v="325"/>
    <x v="0"/>
    <x v="0"/>
    <s v="Tesseramento"/>
    <x v="1"/>
    <x v="3"/>
    <x v="0"/>
    <m/>
  </r>
  <r>
    <n v="136639"/>
    <x v="0"/>
    <x v="0"/>
    <x v="0"/>
    <x v="0"/>
    <x v="11"/>
    <x v="325"/>
    <x v="0"/>
    <x v="0"/>
    <s v="Tesseramento"/>
    <x v="1"/>
    <x v="0"/>
    <x v="0"/>
    <m/>
  </r>
  <r>
    <n v="169524"/>
    <x v="0"/>
    <x v="0"/>
    <x v="0"/>
    <x v="1"/>
    <x v="11"/>
    <x v="325"/>
    <x v="0"/>
    <x v="0"/>
    <s v="Tesseramento"/>
    <x v="1"/>
    <x v="3"/>
    <x v="0"/>
    <m/>
  </r>
  <r>
    <n v="169521"/>
    <x v="0"/>
    <x v="0"/>
    <x v="0"/>
    <x v="1"/>
    <x v="11"/>
    <x v="325"/>
    <x v="0"/>
    <x v="1"/>
    <s v="Tesseramento"/>
    <x v="1"/>
    <x v="3"/>
    <x v="0"/>
    <m/>
  </r>
  <r>
    <n v="146096"/>
    <x v="0"/>
    <x v="0"/>
    <x v="0"/>
    <x v="0"/>
    <x v="11"/>
    <x v="325"/>
    <x v="0"/>
    <x v="0"/>
    <s v="Tesseramento"/>
    <x v="1"/>
    <x v="4"/>
    <x v="0"/>
    <m/>
  </r>
  <r>
    <n v="127538"/>
    <x v="0"/>
    <x v="0"/>
    <x v="0"/>
    <x v="1"/>
    <x v="7"/>
    <x v="137"/>
    <x v="0"/>
    <x v="1"/>
    <s v="Tesseramento"/>
    <x v="3"/>
    <x v="4"/>
    <x v="0"/>
    <m/>
  </r>
  <r>
    <n v="146099"/>
    <x v="0"/>
    <x v="0"/>
    <x v="0"/>
    <x v="0"/>
    <x v="11"/>
    <x v="325"/>
    <x v="0"/>
    <x v="1"/>
    <s v="Tesseramento"/>
    <x v="1"/>
    <x v="3"/>
    <x v="0"/>
    <m/>
  </r>
  <r>
    <n v="226996"/>
    <x v="0"/>
    <x v="0"/>
    <x v="0"/>
    <x v="0"/>
    <x v="7"/>
    <x v="137"/>
    <x v="0"/>
    <x v="0"/>
    <s v="Tesseramento"/>
    <x v="3"/>
    <x v="1"/>
    <x v="0"/>
    <m/>
  </r>
  <r>
    <n v="8861"/>
    <x v="0"/>
    <x v="0"/>
    <x v="0"/>
    <x v="0"/>
    <x v="11"/>
    <x v="325"/>
    <x v="0"/>
    <x v="0"/>
    <s v="Tesseramento"/>
    <x v="1"/>
    <x v="0"/>
    <x v="0"/>
    <m/>
  </r>
  <r>
    <n v="211911"/>
    <x v="0"/>
    <x v="0"/>
    <x v="0"/>
    <x v="0"/>
    <x v="7"/>
    <x v="137"/>
    <x v="0"/>
    <x v="0"/>
    <s v="Tesseramento"/>
    <x v="3"/>
    <x v="1"/>
    <x v="0"/>
    <m/>
  </r>
  <r>
    <n v="14268"/>
    <x v="0"/>
    <x v="0"/>
    <x v="0"/>
    <x v="0"/>
    <x v="12"/>
    <x v="27"/>
    <x v="0"/>
    <x v="1"/>
    <s v="Tesseramento"/>
    <x v="1"/>
    <x v="4"/>
    <x v="0"/>
    <m/>
  </r>
  <r>
    <n v="67970"/>
    <x v="0"/>
    <x v="0"/>
    <x v="0"/>
    <x v="0"/>
    <x v="12"/>
    <x v="27"/>
    <x v="0"/>
    <x v="1"/>
    <s v="Tesseramento"/>
    <x v="1"/>
    <x v="0"/>
    <x v="0"/>
    <m/>
  </r>
  <r>
    <n v="60983"/>
    <x v="0"/>
    <x v="0"/>
    <x v="0"/>
    <x v="0"/>
    <x v="12"/>
    <x v="27"/>
    <x v="0"/>
    <x v="0"/>
    <s v="Tesseramento"/>
    <x v="1"/>
    <x v="4"/>
    <x v="0"/>
    <m/>
  </r>
  <r>
    <n v="7997"/>
    <x v="0"/>
    <x v="0"/>
    <x v="0"/>
    <x v="0"/>
    <x v="12"/>
    <x v="27"/>
    <x v="0"/>
    <x v="1"/>
    <s v="Tesseramento"/>
    <x v="1"/>
    <x v="4"/>
    <x v="0"/>
    <m/>
  </r>
  <r>
    <n v="159477"/>
    <x v="0"/>
    <x v="0"/>
    <x v="0"/>
    <x v="0"/>
    <x v="4"/>
    <x v="250"/>
    <x v="0"/>
    <x v="0"/>
    <s v="Tesseramento"/>
    <x v="1"/>
    <x v="0"/>
    <x v="0"/>
    <m/>
  </r>
  <r>
    <n v="78740"/>
    <x v="0"/>
    <x v="0"/>
    <x v="0"/>
    <x v="0"/>
    <x v="4"/>
    <x v="250"/>
    <x v="0"/>
    <x v="0"/>
    <s v="Tesseramento"/>
    <x v="1"/>
    <x v="0"/>
    <x v="0"/>
    <m/>
  </r>
  <r>
    <n v="55309"/>
    <x v="0"/>
    <x v="0"/>
    <x v="0"/>
    <x v="3"/>
    <x v="4"/>
    <x v="250"/>
    <x v="0"/>
    <x v="0"/>
    <s v="Tesseramento"/>
    <x v="1"/>
    <x v="1"/>
    <x v="0"/>
    <m/>
  </r>
  <r>
    <n v="3931"/>
    <x v="0"/>
    <x v="0"/>
    <x v="0"/>
    <x v="0"/>
    <x v="4"/>
    <x v="250"/>
    <x v="0"/>
    <x v="0"/>
    <s v="Tesseramento"/>
    <x v="1"/>
    <x v="3"/>
    <x v="0"/>
    <m/>
  </r>
  <r>
    <n v="77182"/>
    <x v="0"/>
    <x v="0"/>
    <x v="0"/>
    <x v="0"/>
    <x v="12"/>
    <x v="27"/>
    <x v="0"/>
    <x v="0"/>
    <s v="Tesseramento"/>
    <x v="1"/>
    <x v="4"/>
    <x v="0"/>
    <m/>
  </r>
  <r>
    <n v="3986"/>
    <x v="0"/>
    <x v="0"/>
    <x v="0"/>
    <x v="2"/>
    <x v="4"/>
    <x v="250"/>
    <x v="0"/>
    <x v="1"/>
    <s v="Tesseramento"/>
    <x v="1"/>
    <x v="4"/>
    <x v="0"/>
    <m/>
  </r>
  <r>
    <n v="3987"/>
    <x v="0"/>
    <x v="0"/>
    <x v="0"/>
    <x v="0"/>
    <x v="4"/>
    <x v="250"/>
    <x v="0"/>
    <x v="0"/>
    <s v="Tesseramento"/>
    <x v="1"/>
    <x v="3"/>
    <x v="0"/>
    <m/>
  </r>
  <r>
    <n v="125911"/>
    <x v="0"/>
    <x v="0"/>
    <x v="0"/>
    <x v="0"/>
    <x v="4"/>
    <x v="250"/>
    <x v="0"/>
    <x v="0"/>
    <s v="Tesseramento"/>
    <x v="1"/>
    <x v="3"/>
    <x v="0"/>
    <m/>
  </r>
  <r>
    <n v="151798"/>
    <x v="0"/>
    <x v="0"/>
    <x v="0"/>
    <x v="0"/>
    <x v="11"/>
    <x v="325"/>
    <x v="0"/>
    <x v="0"/>
    <s v="Tesseramento"/>
    <x v="1"/>
    <x v="0"/>
    <x v="0"/>
    <m/>
  </r>
  <r>
    <n v="78000"/>
    <x v="0"/>
    <x v="0"/>
    <x v="0"/>
    <x v="0"/>
    <x v="12"/>
    <x v="27"/>
    <x v="0"/>
    <x v="1"/>
    <s v="Tesseramento"/>
    <x v="1"/>
    <x v="4"/>
    <x v="0"/>
    <m/>
  </r>
  <r>
    <n v="151797"/>
    <x v="0"/>
    <x v="0"/>
    <x v="0"/>
    <x v="0"/>
    <x v="11"/>
    <x v="325"/>
    <x v="0"/>
    <x v="1"/>
    <s v="Tesseramento"/>
    <x v="1"/>
    <x v="0"/>
    <x v="0"/>
    <m/>
  </r>
  <r>
    <n v="60192"/>
    <x v="0"/>
    <x v="0"/>
    <x v="0"/>
    <x v="0"/>
    <x v="4"/>
    <x v="250"/>
    <x v="0"/>
    <x v="0"/>
    <s v="Tesseramento"/>
    <x v="1"/>
    <x v="3"/>
    <x v="0"/>
    <m/>
  </r>
  <r>
    <n v="211453"/>
    <x v="0"/>
    <x v="0"/>
    <x v="0"/>
    <x v="0"/>
    <x v="11"/>
    <x v="325"/>
    <x v="0"/>
    <x v="0"/>
    <s v="Tesseramento"/>
    <x v="1"/>
    <x v="0"/>
    <x v="0"/>
    <m/>
  </r>
  <r>
    <n v="222200"/>
    <x v="1"/>
    <x v="0"/>
    <x v="0"/>
    <x v="2"/>
    <x v="11"/>
    <x v="325"/>
    <x v="0"/>
    <x v="0"/>
    <s v="Tesseramento"/>
    <x v="1"/>
    <x v="5"/>
    <x v="0"/>
    <m/>
  </r>
  <r>
    <n v="225007"/>
    <x v="0"/>
    <x v="0"/>
    <x v="0"/>
    <x v="1"/>
    <x v="1"/>
    <x v="26"/>
    <x v="0"/>
    <x v="0"/>
    <s v="Tesseramento"/>
    <x v="1"/>
    <x v="0"/>
    <x v="0"/>
    <m/>
  </r>
  <r>
    <n v="90344"/>
    <x v="0"/>
    <x v="0"/>
    <x v="0"/>
    <x v="0"/>
    <x v="11"/>
    <x v="325"/>
    <x v="0"/>
    <x v="0"/>
    <s v="Tesseramento"/>
    <x v="1"/>
    <x v="4"/>
    <x v="0"/>
    <m/>
  </r>
  <r>
    <n v="8001"/>
    <x v="0"/>
    <x v="0"/>
    <x v="0"/>
    <x v="0"/>
    <x v="12"/>
    <x v="27"/>
    <x v="0"/>
    <x v="0"/>
    <s v="Tesseramento"/>
    <x v="1"/>
    <x v="3"/>
    <x v="0"/>
    <m/>
  </r>
  <r>
    <n v="211865"/>
    <x v="0"/>
    <x v="0"/>
    <x v="0"/>
    <x v="0"/>
    <x v="11"/>
    <x v="325"/>
    <x v="0"/>
    <x v="0"/>
    <s v="Tesseramento"/>
    <x v="1"/>
    <x v="4"/>
    <x v="0"/>
    <m/>
  </r>
  <r>
    <n v="200729"/>
    <x v="0"/>
    <x v="0"/>
    <x v="0"/>
    <x v="0"/>
    <x v="1"/>
    <x v="26"/>
    <x v="0"/>
    <x v="0"/>
    <s v="Tesseramento"/>
    <x v="1"/>
    <x v="1"/>
    <x v="0"/>
    <m/>
  </r>
  <r>
    <n v="192884"/>
    <x v="0"/>
    <x v="0"/>
    <x v="0"/>
    <x v="3"/>
    <x v="11"/>
    <x v="325"/>
    <x v="0"/>
    <x v="0"/>
    <s v="Tesseramento"/>
    <x v="1"/>
    <x v="1"/>
    <x v="0"/>
    <m/>
  </r>
  <r>
    <n v="21611"/>
    <x v="0"/>
    <x v="0"/>
    <x v="0"/>
    <x v="0"/>
    <x v="1"/>
    <x v="26"/>
    <x v="0"/>
    <x v="1"/>
    <s v="Tesseramento"/>
    <x v="1"/>
    <x v="3"/>
    <x v="0"/>
    <m/>
  </r>
  <r>
    <n v="8004"/>
    <x v="0"/>
    <x v="0"/>
    <x v="0"/>
    <x v="0"/>
    <x v="12"/>
    <x v="27"/>
    <x v="0"/>
    <x v="0"/>
    <s v="Tesseramento"/>
    <x v="1"/>
    <x v="4"/>
    <x v="0"/>
    <m/>
  </r>
  <r>
    <n v="210573"/>
    <x v="0"/>
    <x v="0"/>
    <x v="0"/>
    <x v="1"/>
    <x v="11"/>
    <x v="325"/>
    <x v="0"/>
    <x v="1"/>
    <s v="Tesseramento"/>
    <x v="1"/>
    <x v="0"/>
    <x v="0"/>
    <m/>
  </r>
  <r>
    <n v="48170"/>
    <x v="0"/>
    <x v="0"/>
    <x v="0"/>
    <x v="0"/>
    <x v="12"/>
    <x v="27"/>
    <x v="0"/>
    <x v="0"/>
    <s v="Tesseramento"/>
    <x v="1"/>
    <x v="1"/>
    <x v="0"/>
    <m/>
  </r>
  <r>
    <n v="116766"/>
    <x v="0"/>
    <x v="0"/>
    <x v="0"/>
    <x v="0"/>
    <x v="11"/>
    <x v="325"/>
    <x v="0"/>
    <x v="0"/>
    <s v="Tesseramento"/>
    <x v="1"/>
    <x v="0"/>
    <x v="0"/>
    <m/>
  </r>
  <r>
    <n v="8002"/>
    <x v="0"/>
    <x v="0"/>
    <x v="0"/>
    <x v="0"/>
    <x v="12"/>
    <x v="27"/>
    <x v="0"/>
    <x v="1"/>
    <s v="Tesseramento"/>
    <x v="1"/>
    <x v="4"/>
    <x v="0"/>
    <m/>
  </r>
  <r>
    <n v="116746"/>
    <x v="0"/>
    <x v="0"/>
    <x v="0"/>
    <x v="0"/>
    <x v="11"/>
    <x v="325"/>
    <x v="0"/>
    <x v="0"/>
    <s v="Tesseramento"/>
    <x v="1"/>
    <x v="0"/>
    <x v="0"/>
    <m/>
  </r>
  <r>
    <n v="228192"/>
    <x v="0"/>
    <x v="1"/>
    <x v="0"/>
    <x v="1"/>
    <x v="4"/>
    <x v="84"/>
    <x v="0"/>
    <x v="0"/>
    <s v="Tesseramento"/>
    <x v="0"/>
    <x v="0"/>
    <x v="0"/>
    <m/>
  </r>
  <r>
    <n v="137599"/>
    <x v="0"/>
    <x v="0"/>
    <x v="0"/>
    <x v="0"/>
    <x v="11"/>
    <x v="325"/>
    <x v="0"/>
    <x v="0"/>
    <s v="Tesseramento"/>
    <x v="1"/>
    <x v="3"/>
    <x v="0"/>
    <m/>
  </r>
  <r>
    <n v="216106"/>
    <x v="1"/>
    <x v="0"/>
    <x v="0"/>
    <x v="0"/>
    <x v="1"/>
    <x v="26"/>
    <x v="0"/>
    <x v="1"/>
    <s v="Tesseramento"/>
    <x v="1"/>
    <x v="5"/>
    <x v="0"/>
    <s v="B"/>
  </r>
  <r>
    <n v="226010"/>
    <x v="0"/>
    <x v="0"/>
    <x v="0"/>
    <x v="0"/>
    <x v="1"/>
    <x v="26"/>
    <x v="0"/>
    <x v="0"/>
    <s v="Tesseramento"/>
    <x v="1"/>
    <x v="0"/>
    <x v="0"/>
    <m/>
  </r>
  <r>
    <n v="101967"/>
    <x v="0"/>
    <x v="0"/>
    <x v="0"/>
    <x v="0"/>
    <x v="1"/>
    <x v="26"/>
    <x v="0"/>
    <x v="1"/>
    <s v="Tesseramento"/>
    <x v="1"/>
    <x v="4"/>
    <x v="0"/>
    <m/>
  </r>
  <r>
    <n v="136636"/>
    <x v="0"/>
    <x v="0"/>
    <x v="0"/>
    <x v="0"/>
    <x v="11"/>
    <x v="325"/>
    <x v="0"/>
    <x v="0"/>
    <s v="Tesseramento"/>
    <x v="1"/>
    <x v="3"/>
    <x v="0"/>
    <m/>
  </r>
  <r>
    <n v="184700"/>
    <x v="0"/>
    <x v="0"/>
    <x v="0"/>
    <x v="0"/>
    <x v="12"/>
    <x v="27"/>
    <x v="0"/>
    <x v="0"/>
    <s v="Tesseramento"/>
    <x v="1"/>
    <x v="4"/>
    <x v="0"/>
    <m/>
  </r>
  <r>
    <n v="136638"/>
    <x v="0"/>
    <x v="0"/>
    <x v="0"/>
    <x v="0"/>
    <x v="11"/>
    <x v="325"/>
    <x v="0"/>
    <x v="1"/>
    <s v="Tesseramento"/>
    <x v="1"/>
    <x v="4"/>
    <x v="0"/>
    <m/>
  </r>
  <r>
    <n v="30559"/>
    <x v="0"/>
    <x v="0"/>
    <x v="0"/>
    <x v="0"/>
    <x v="12"/>
    <x v="27"/>
    <x v="0"/>
    <x v="1"/>
    <s v="Tesseramento"/>
    <x v="1"/>
    <x v="3"/>
    <x v="0"/>
    <m/>
  </r>
  <r>
    <n v="184431"/>
    <x v="0"/>
    <x v="0"/>
    <x v="0"/>
    <x v="0"/>
    <x v="11"/>
    <x v="325"/>
    <x v="0"/>
    <x v="0"/>
    <s v="Tesseramento"/>
    <x v="1"/>
    <x v="1"/>
    <x v="0"/>
    <m/>
  </r>
  <r>
    <n v="183485"/>
    <x v="0"/>
    <x v="0"/>
    <x v="0"/>
    <x v="0"/>
    <x v="11"/>
    <x v="325"/>
    <x v="0"/>
    <x v="0"/>
    <s v="Tesseramento"/>
    <x v="1"/>
    <x v="0"/>
    <x v="0"/>
    <m/>
  </r>
  <r>
    <n v="214076"/>
    <x v="1"/>
    <x v="0"/>
    <x v="0"/>
    <x v="0"/>
    <x v="12"/>
    <x v="27"/>
    <x v="0"/>
    <x v="1"/>
    <s v="Tesseramento"/>
    <x v="1"/>
    <x v="6"/>
    <x v="0"/>
    <s v="B"/>
  </r>
  <r>
    <n v="41897"/>
    <x v="0"/>
    <x v="0"/>
    <x v="0"/>
    <x v="0"/>
    <x v="12"/>
    <x v="27"/>
    <x v="0"/>
    <x v="0"/>
    <s v="Tesseramento"/>
    <x v="1"/>
    <x v="3"/>
    <x v="0"/>
    <m/>
  </r>
  <r>
    <n v="98253"/>
    <x v="0"/>
    <x v="0"/>
    <x v="0"/>
    <x v="0"/>
    <x v="12"/>
    <x v="27"/>
    <x v="0"/>
    <x v="1"/>
    <s v="Tesseramento"/>
    <x v="1"/>
    <x v="3"/>
    <x v="0"/>
    <m/>
  </r>
  <r>
    <n v="61653"/>
    <x v="0"/>
    <x v="0"/>
    <x v="0"/>
    <x v="0"/>
    <x v="7"/>
    <x v="137"/>
    <x v="0"/>
    <x v="0"/>
    <s v="Tesseramento"/>
    <x v="3"/>
    <x v="1"/>
    <x v="0"/>
    <m/>
  </r>
  <r>
    <n v="187995"/>
    <x v="0"/>
    <x v="0"/>
    <x v="0"/>
    <x v="0"/>
    <x v="11"/>
    <x v="325"/>
    <x v="0"/>
    <x v="0"/>
    <s v="Tesseramento"/>
    <x v="1"/>
    <x v="0"/>
    <x v="0"/>
    <m/>
  </r>
  <r>
    <n v="185856"/>
    <x v="0"/>
    <x v="0"/>
    <x v="0"/>
    <x v="0"/>
    <x v="11"/>
    <x v="325"/>
    <x v="0"/>
    <x v="0"/>
    <s v="Tesseramento"/>
    <x v="1"/>
    <x v="0"/>
    <x v="0"/>
    <m/>
  </r>
  <r>
    <n v="795"/>
    <x v="0"/>
    <x v="0"/>
    <x v="0"/>
    <x v="0"/>
    <x v="12"/>
    <x v="27"/>
    <x v="0"/>
    <x v="0"/>
    <s v="Tesseramento"/>
    <x v="1"/>
    <x v="0"/>
    <x v="0"/>
    <m/>
  </r>
  <r>
    <n v="218594"/>
    <x v="1"/>
    <x v="0"/>
    <x v="0"/>
    <x v="0"/>
    <x v="12"/>
    <x v="27"/>
    <x v="0"/>
    <x v="0"/>
    <s v="Tesseramento"/>
    <x v="1"/>
    <x v="7"/>
    <x v="0"/>
    <m/>
  </r>
  <r>
    <n v="67506"/>
    <x v="0"/>
    <x v="0"/>
    <x v="0"/>
    <x v="0"/>
    <x v="12"/>
    <x v="27"/>
    <x v="0"/>
    <x v="0"/>
    <s v="Tesseramento"/>
    <x v="1"/>
    <x v="4"/>
    <x v="0"/>
    <m/>
  </r>
  <r>
    <n v="34410"/>
    <x v="0"/>
    <x v="0"/>
    <x v="0"/>
    <x v="0"/>
    <x v="12"/>
    <x v="27"/>
    <x v="0"/>
    <x v="0"/>
    <s v="Tesseramento"/>
    <x v="1"/>
    <x v="4"/>
    <x v="0"/>
    <m/>
  </r>
  <r>
    <n v="209749"/>
    <x v="0"/>
    <x v="0"/>
    <x v="0"/>
    <x v="0"/>
    <x v="11"/>
    <x v="325"/>
    <x v="0"/>
    <x v="0"/>
    <s v="Tesseramento"/>
    <x v="1"/>
    <x v="0"/>
    <x v="0"/>
    <m/>
  </r>
  <r>
    <n v="149975"/>
    <x v="0"/>
    <x v="0"/>
    <x v="0"/>
    <x v="0"/>
    <x v="7"/>
    <x v="137"/>
    <x v="0"/>
    <x v="0"/>
    <s v="Tesseramento"/>
    <x v="3"/>
    <x v="1"/>
    <x v="0"/>
    <m/>
  </r>
  <r>
    <n v="215070"/>
    <x v="0"/>
    <x v="0"/>
    <x v="0"/>
    <x v="0"/>
    <x v="12"/>
    <x v="27"/>
    <x v="0"/>
    <x v="0"/>
    <s v="Tesseramento"/>
    <x v="1"/>
    <x v="0"/>
    <x v="0"/>
    <m/>
  </r>
  <r>
    <n v="180763"/>
    <x v="0"/>
    <x v="0"/>
    <x v="0"/>
    <x v="0"/>
    <x v="12"/>
    <x v="27"/>
    <x v="0"/>
    <x v="0"/>
    <s v="Tesseramento"/>
    <x v="1"/>
    <x v="0"/>
    <x v="0"/>
    <m/>
  </r>
  <r>
    <n v="173278"/>
    <x v="1"/>
    <x v="0"/>
    <x v="0"/>
    <x v="0"/>
    <x v="12"/>
    <x v="27"/>
    <x v="0"/>
    <x v="0"/>
    <s v="Tesseramento"/>
    <x v="1"/>
    <x v="5"/>
    <x v="0"/>
    <m/>
  </r>
  <r>
    <n v="8009"/>
    <x v="0"/>
    <x v="0"/>
    <x v="0"/>
    <x v="0"/>
    <x v="12"/>
    <x v="27"/>
    <x v="0"/>
    <x v="0"/>
    <s v="Tesseramento"/>
    <x v="1"/>
    <x v="4"/>
    <x v="0"/>
    <m/>
  </r>
  <r>
    <n v="99201"/>
    <x v="0"/>
    <x v="0"/>
    <x v="0"/>
    <x v="0"/>
    <x v="11"/>
    <x v="325"/>
    <x v="0"/>
    <x v="0"/>
    <s v="Tesseramento"/>
    <x v="1"/>
    <x v="1"/>
    <x v="0"/>
    <m/>
  </r>
  <r>
    <n v="8824"/>
    <x v="0"/>
    <x v="0"/>
    <x v="0"/>
    <x v="0"/>
    <x v="11"/>
    <x v="325"/>
    <x v="0"/>
    <x v="0"/>
    <s v="Tesseramento"/>
    <x v="1"/>
    <x v="0"/>
    <x v="0"/>
    <m/>
  </r>
  <r>
    <n v="62072"/>
    <x v="0"/>
    <x v="0"/>
    <x v="0"/>
    <x v="0"/>
    <x v="12"/>
    <x v="27"/>
    <x v="0"/>
    <x v="0"/>
    <s v="Tesseramento"/>
    <x v="1"/>
    <x v="1"/>
    <x v="0"/>
    <m/>
  </r>
  <r>
    <n v="136628"/>
    <x v="0"/>
    <x v="0"/>
    <x v="0"/>
    <x v="1"/>
    <x v="11"/>
    <x v="325"/>
    <x v="0"/>
    <x v="0"/>
    <s v="Tesseramento"/>
    <x v="1"/>
    <x v="4"/>
    <x v="0"/>
    <m/>
  </r>
  <r>
    <n v="164662"/>
    <x v="0"/>
    <x v="0"/>
    <x v="0"/>
    <x v="0"/>
    <x v="11"/>
    <x v="325"/>
    <x v="0"/>
    <x v="0"/>
    <s v="Tesseramento"/>
    <x v="1"/>
    <x v="4"/>
    <x v="0"/>
    <m/>
  </r>
  <r>
    <n v="18826"/>
    <x v="0"/>
    <x v="0"/>
    <x v="0"/>
    <x v="0"/>
    <x v="11"/>
    <x v="142"/>
    <x v="0"/>
    <x v="0"/>
    <s v="Tesseramento"/>
    <x v="1"/>
    <x v="0"/>
    <x v="0"/>
    <m/>
  </r>
  <r>
    <n v="140486"/>
    <x v="0"/>
    <x v="0"/>
    <x v="0"/>
    <x v="0"/>
    <x v="11"/>
    <x v="325"/>
    <x v="0"/>
    <x v="0"/>
    <s v="Tesseramento"/>
    <x v="1"/>
    <x v="4"/>
    <x v="0"/>
    <m/>
  </r>
  <r>
    <n v="129195"/>
    <x v="0"/>
    <x v="0"/>
    <x v="0"/>
    <x v="0"/>
    <x v="11"/>
    <x v="142"/>
    <x v="0"/>
    <x v="0"/>
    <s v="Tesseramento"/>
    <x v="1"/>
    <x v="0"/>
    <x v="0"/>
    <m/>
  </r>
  <r>
    <n v="184701"/>
    <x v="0"/>
    <x v="0"/>
    <x v="0"/>
    <x v="1"/>
    <x v="12"/>
    <x v="27"/>
    <x v="0"/>
    <x v="1"/>
    <s v="Tesseramento"/>
    <x v="1"/>
    <x v="4"/>
    <x v="0"/>
    <m/>
  </r>
  <r>
    <n v="200314"/>
    <x v="0"/>
    <x v="0"/>
    <x v="0"/>
    <x v="0"/>
    <x v="11"/>
    <x v="325"/>
    <x v="0"/>
    <x v="0"/>
    <s v="Tesseramento"/>
    <x v="1"/>
    <x v="1"/>
    <x v="0"/>
    <m/>
  </r>
  <r>
    <n v="171380"/>
    <x v="0"/>
    <x v="0"/>
    <x v="0"/>
    <x v="0"/>
    <x v="11"/>
    <x v="142"/>
    <x v="0"/>
    <x v="0"/>
    <s v="Tesseramento"/>
    <x v="1"/>
    <x v="0"/>
    <x v="0"/>
    <m/>
  </r>
  <r>
    <n v="6952"/>
    <x v="0"/>
    <x v="0"/>
    <x v="0"/>
    <x v="0"/>
    <x v="11"/>
    <x v="325"/>
    <x v="0"/>
    <x v="0"/>
    <s v="Tesseramento"/>
    <x v="1"/>
    <x v="3"/>
    <x v="0"/>
    <m/>
  </r>
  <r>
    <n v="143170"/>
    <x v="0"/>
    <x v="0"/>
    <x v="0"/>
    <x v="0"/>
    <x v="11"/>
    <x v="142"/>
    <x v="0"/>
    <x v="1"/>
    <s v="Tesseramento"/>
    <x v="1"/>
    <x v="0"/>
    <x v="0"/>
    <m/>
  </r>
  <r>
    <n v="147587"/>
    <x v="0"/>
    <x v="0"/>
    <x v="0"/>
    <x v="0"/>
    <x v="11"/>
    <x v="142"/>
    <x v="0"/>
    <x v="0"/>
    <s v="Tesseramento"/>
    <x v="1"/>
    <x v="0"/>
    <x v="0"/>
    <m/>
  </r>
  <r>
    <n v="185105"/>
    <x v="0"/>
    <x v="0"/>
    <x v="0"/>
    <x v="0"/>
    <x v="4"/>
    <x v="145"/>
    <x v="0"/>
    <x v="0"/>
    <s v="Tesseramento"/>
    <x v="1"/>
    <x v="0"/>
    <x v="0"/>
    <m/>
  </r>
  <r>
    <n v="209880"/>
    <x v="0"/>
    <x v="0"/>
    <x v="0"/>
    <x v="1"/>
    <x v="11"/>
    <x v="142"/>
    <x v="0"/>
    <x v="0"/>
    <s v="Tesseramento"/>
    <x v="1"/>
    <x v="0"/>
    <x v="0"/>
    <m/>
  </r>
  <r>
    <n v="14490"/>
    <x v="0"/>
    <x v="0"/>
    <x v="0"/>
    <x v="0"/>
    <x v="4"/>
    <x v="145"/>
    <x v="0"/>
    <x v="0"/>
    <s v="Tesseramento"/>
    <x v="1"/>
    <x v="0"/>
    <x v="0"/>
    <m/>
  </r>
  <r>
    <n v="32270"/>
    <x v="0"/>
    <x v="0"/>
    <x v="0"/>
    <x v="0"/>
    <x v="11"/>
    <x v="142"/>
    <x v="0"/>
    <x v="0"/>
    <s v="Tesseramento"/>
    <x v="1"/>
    <x v="3"/>
    <x v="0"/>
    <m/>
  </r>
  <r>
    <n v="34048"/>
    <x v="0"/>
    <x v="0"/>
    <x v="0"/>
    <x v="0"/>
    <x v="11"/>
    <x v="142"/>
    <x v="0"/>
    <x v="0"/>
    <s v="Tesseramento"/>
    <x v="1"/>
    <x v="0"/>
    <x v="0"/>
    <m/>
  </r>
  <r>
    <n v="92788"/>
    <x v="0"/>
    <x v="0"/>
    <x v="0"/>
    <x v="1"/>
    <x v="11"/>
    <x v="325"/>
    <x v="0"/>
    <x v="0"/>
    <s v="Tesseramento"/>
    <x v="1"/>
    <x v="3"/>
    <x v="0"/>
    <m/>
  </r>
  <r>
    <n v="233183"/>
    <x v="0"/>
    <x v="0"/>
    <x v="0"/>
    <x v="1"/>
    <x v="11"/>
    <x v="325"/>
    <x v="0"/>
    <x v="0"/>
    <s v="Tesseramento"/>
    <x v="1"/>
    <x v="0"/>
    <x v="0"/>
    <m/>
  </r>
  <r>
    <n v="233182"/>
    <x v="0"/>
    <x v="0"/>
    <x v="0"/>
    <x v="1"/>
    <x v="11"/>
    <x v="325"/>
    <x v="0"/>
    <x v="0"/>
    <s v="Tesseramento"/>
    <x v="1"/>
    <x v="0"/>
    <x v="0"/>
    <m/>
  </r>
  <r>
    <n v="36473"/>
    <x v="0"/>
    <x v="0"/>
    <x v="0"/>
    <x v="4"/>
    <x v="4"/>
    <x v="145"/>
    <x v="0"/>
    <x v="0"/>
    <s v="Tesseramento"/>
    <x v="1"/>
    <x v="0"/>
    <x v="0"/>
    <m/>
  </r>
  <r>
    <n v="232695"/>
    <x v="0"/>
    <x v="0"/>
    <x v="0"/>
    <x v="1"/>
    <x v="11"/>
    <x v="325"/>
    <x v="0"/>
    <x v="0"/>
    <s v="Tesseramento"/>
    <x v="1"/>
    <x v="1"/>
    <x v="0"/>
    <m/>
  </r>
  <r>
    <n v="28765"/>
    <x v="0"/>
    <x v="0"/>
    <x v="0"/>
    <x v="0"/>
    <x v="4"/>
    <x v="145"/>
    <x v="0"/>
    <x v="0"/>
    <s v="Tesseramento"/>
    <x v="1"/>
    <x v="0"/>
    <x v="0"/>
    <m/>
  </r>
  <r>
    <n v="231946"/>
    <x v="0"/>
    <x v="0"/>
    <x v="0"/>
    <x v="1"/>
    <x v="11"/>
    <x v="325"/>
    <x v="0"/>
    <x v="0"/>
    <s v="Tesseramento"/>
    <x v="1"/>
    <x v="0"/>
    <x v="0"/>
    <m/>
  </r>
  <r>
    <n v="82956"/>
    <x v="0"/>
    <x v="0"/>
    <x v="0"/>
    <x v="0"/>
    <x v="12"/>
    <x v="27"/>
    <x v="0"/>
    <x v="0"/>
    <s v="Tesseramento"/>
    <x v="1"/>
    <x v="4"/>
    <x v="0"/>
    <m/>
  </r>
  <r>
    <n v="30672"/>
    <x v="0"/>
    <x v="0"/>
    <x v="0"/>
    <x v="0"/>
    <x v="12"/>
    <x v="27"/>
    <x v="0"/>
    <x v="1"/>
    <s v="Tesseramento"/>
    <x v="1"/>
    <x v="4"/>
    <x v="0"/>
    <m/>
  </r>
  <r>
    <n v="10380"/>
    <x v="0"/>
    <x v="0"/>
    <x v="0"/>
    <x v="0"/>
    <x v="11"/>
    <x v="142"/>
    <x v="0"/>
    <x v="0"/>
    <s v="Tesseramento"/>
    <x v="1"/>
    <x v="4"/>
    <x v="0"/>
    <m/>
  </r>
  <r>
    <n v="82474"/>
    <x v="0"/>
    <x v="0"/>
    <x v="0"/>
    <x v="0"/>
    <x v="11"/>
    <x v="142"/>
    <x v="0"/>
    <x v="1"/>
    <s v="Tesseramento"/>
    <x v="1"/>
    <x v="4"/>
    <x v="0"/>
    <m/>
  </r>
  <r>
    <n v="87457"/>
    <x v="0"/>
    <x v="0"/>
    <x v="0"/>
    <x v="0"/>
    <x v="11"/>
    <x v="142"/>
    <x v="0"/>
    <x v="1"/>
    <s v="Tesseramento"/>
    <x v="1"/>
    <x v="0"/>
    <x v="0"/>
    <m/>
  </r>
  <r>
    <n v="115330"/>
    <x v="0"/>
    <x v="0"/>
    <x v="0"/>
    <x v="0"/>
    <x v="12"/>
    <x v="27"/>
    <x v="0"/>
    <x v="0"/>
    <s v="Tesseramento"/>
    <x v="1"/>
    <x v="4"/>
    <x v="0"/>
    <m/>
  </r>
  <r>
    <n v="134395"/>
    <x v="0"/>
    <x v="0"/>
    <x v="0"/>
    <x v="0"/>
    <x v="12"/>
    <x v="27"/>
    <x v="0"/>
    <x v="0"/>
    <s v="Tesseramento"/>
    <x v="1"/>
    <x v="3"/>
    <x v="0"/>
    <m/>
  </r>
  <r>
    <n v="85911"/>
    <x v="0"/>
    <x v="0"/>
    <x v="0"/>
    <x v="0"/>
    <x v="12"/>
    <x v="27"/>
    <x v="0"/>
    <x v="0"/>
    <s v="Tesseramento"/>
    <x v="1"/>
    <x v="3"/>
    <x v="0"/>
    <m/>
  </r>
  <r>
    <n v="156295"/>
    <x v="0"/>
    <x v="0"/>
    <x v="0"/>
    <x v="2"/>
    <x v="11"/>
    <x v="325"/>
    <x v="0"/>
    <x v="0"/>
    <s v="Tesseramento"/>
    <x v="1"/>
    <x v="4"/>
    <x v="0"/>
    <m/>
  </r>
  <r>
    <n v="153325"/>
    <x v="0"/>
    <x v="0"/>
    <x v="0"/>
    <x v="1"/>
    <x v="11"/>
    <x v="325"/>
    <x v="0"/>
    <x v="0"/>
    <s v="Tesseramento"/>
    <x v="1"/>
    <x v="0"/>
    <x v="0"/>
    <m/>
  </r>
  <r>
    <n v="153324"/>
    <x v="0"/>
    <x v="0"/>
    <x v="0"/>
    <x v="0"/>
    <x v="11"/>
    <x v="325"/>
    <x v="0"/>
    <x v="1"/>
    <s v="Tesseramento"/>
    <x v="1"/>
    <x v="0"/>
    <x v="0"/>
    <m/>
  </r>
  <r>
    <n v="191563"/>
    <x v="0"/>
    <x v="0"/>
    <x v="0"/>
    <x v="0"/>
    <x v="12"/>
    <x v="27"/>
    <x v="0"/>
    <x v="0"/>
    <s v="Tesseramento"/>
    <x v="1"/>
    <x v="1"/>
    <x v="0"/>
    <m/>
  </r>
  <r>
    <n v="146094"/>
    <x v="0"/>
    <x v="0"/>
    <x v="0"/>
    <x v="0"/>
    <x v="11"/>
    <x v="325"/>
    <x v="0"/>
    <x v="0"/>
    <s v="Tesseramento"/>
    <x v="1"/>
    <x v="0"/>
    <x v="0"/>
    <m/>
  </r>
  <r>
    <n v="8019"/>
    <x v="0"/>
    <x v="0"/>
    <x v="0"/>
    <x v="0"/>
    <x v="12"/>
    <x v="27"/>
    <x v="0"/>
    <x v="0"/>
    <s v="Tesseramento"/>
    <x v="1"/>
    <x v="0"/>
    <x v="0"/>
    <m/>
  </r>
  <r>
    <n v="8022"/>
    <x v="0"/>
    <x v="0"/>
    <x v="0"/>
    <x v="0"/>
    <x v="12"/>
    <x v="27"/>
    <x v="0"/>
    <x v="1"/>
    <s v="Tesseramento"/>
    <x v="1"/>
    <x v="4"/>
    <x v="0"/>
    <m/>
  </r>
  <r>
    <n v="146098"/>
    <x v="0"/>
    <x v="0"/>
    <x v="0"/>
    <x v="1"/>
    <x v="11"/>
    <x v="325"/>
    <x v="0"/>
    <x v="1"/>
    <s v="Tesseramento"/>
    <x v="1"/>
    <x v="3"/>
    <x v="0"/>
    <m/>
  </r>
  <r>
    <n v="136632"/>
    <x v="0"/>
    <x v="0"/>
    <x v="0"/>
    <x v="0"/>
    <x v="11"/>
    <x v="325"/>
    <x v="0"/>
    <x v="0"/>
    <s v="Tesseramento"/>
    <x v="1"/>
    <x v="0"/>
    <x v="0"/>
    <m/>
  </r>
  <r>
    <n v="98256"/>
    <x v="0"/>
    <x v="0"/>
    <x v="0"/>
    <x v="0"/>
    <x v="12"/>
    <x v="27"/>
    <x v="0"/>
    <x v="1"/>
    <s v="Tesseramento"/>
    <x v="1"/>
    <x v="3"/>
    <x v="0"/>
    <m/>
  </r>
  <r>
    <n v="18859"/>
    <x v="0"/>
    <x v="0"/>
    <x v="0"/>
    <x v="0"/>
    <x v="11"/>
    <x v="142"/>
    <x v="0"/>
    <x v="1"/>
    <s v="Tesseramento"/>
    <x v="1"/>
    <x v="3"/>
    <x v="0"/>
    <m/>
  </r>
  <r>
    <n v="175890"/>
    <x v="0"/>
    <x v="0"/>
    <x v="0"/>
    <x v="0"/>
    <x v="12"/>
    <x v="27"/>
    <x v="0"/>
    <x v="0"/>
    <s v="Tesseramento"/>
    <x v="1"/>
    <x v="1"/>
    <x v="0"/>
    <m/>
  </r>
  <r>
    <n v="128514"/>
    <x v="1"/>
    <x v="0"/>
    <x v="0"/>
    <x v="1"/>
    <x v="12"/>
    <x v="27"/>
    <x v="0"/>
    <x v="0"/>
    <s v="Tesseramento"/>
    <x v="1"/>
    <x v="6"/>
    <x v="0"/>
    <m/>
  </r>
  <r>
    <n v="228759"/>
    <x v="0"/>
    <x v="0"/>
    <x v="0"/>
    <x v="0"/>
    <x v="11"/>
    <x v="325"/>
    <x v="0"/>
    <x v="0"/>
    <s v="Tesseramento"/>
    <x v="1"/>
    <x v="0"/>
    <x v="0"/>
    <m/>
  </r>
  <r>
    <n v="49625"/>
    <x v="0"/>
    <x v="0"/>
    <x v="0"/>
    <x v="0"/>
    <x v="1"/>
    <x v="324"/>
    <x v="0"/>
    <x v="0"/>
    <s v="Tesseramento"/>
    <x v="1"/>
    <x v="4"/>
    <x v="0"/>
    <m/>
  </r>
  <r>
    <n v="8024"/>
    <x v="0"/>
    <x v="0"/>
    <x v="0"/>
    <x v="0"/>
    <x v="12"/>
    <x v="27"/>
    <x v="0"/>
    <x v="0"/>
    <s v="Tesseramento"/>
    <x v="1"/>
    <x v="0"/>
    <x v="0"/>
    <m/>
  </r>
  <r>
    <n v="102954"/>
    <x v="0"/>
    <x v="0"/>
    <x v="0"/>
    <x v="0"/>
    <x v="11"/>
    <x v="325"/>
    <x v="0"/>
    <x v="1"/>
    <s v="Tesseramento"/>
    <x v="1"/>
    <x v="4"/>
    <x v="0"/>
    <m/>
  </r>
  <r>
    <n v="53256"/>
    <x v="0"/>
    <x v="0"/>
    <x v="0"/>
    <x v="0"/>
    <x v="1"/>
    <x v="324"/>
    <x v="0"/>
    <x v="0"/>
    <s v="Tesseramento"/>
    <x v="1"/>
    <x v="4"/>
    <x v="0"/>
    <m/>
  </r>
  <r>
    <n v="8023"/>
    <x v="0"/>
    <x v="0"/>
    <x v="0"/>
    <x v="0"/>
    <x v="12"/>
    <x v="27"/>
    <x v="0"/>
    <x v="0"/>
    <s v="Tesseramento"/>
    <x v="1"/>
    <x v="4"/>
    <x v="0"/>
    <m/>
  </r>
  <r>
    <n v="94091"/>
    <x v="0"/>
    <x v="0"/>
    <x v="0"/>
    <x v="0"/>
    <x v="11"/>
    <x v="325"/>
    <x v="0"/>
    <x v="0"/>
    <s v="Tesseramento"/>
    <x v="1"/>
    <x v="4"/>
    <x v="0"/>
    <m/>
  </r>
  <r>
    <n v="125040"/>
    <x v="0"/>
    <x v="0"/>
    <x v="0"/>
    <x v="0"/>
    <x v="12"/>
    <x v="27"/>
    <x v="0"/>
    <x v="0"/>
    <s v="Tesseramento"/>
    <x v="1"/>
    <x v="1"/>
    <x v="0"/>
    <m/>
  </r>
  <r>
    <n v="8028"/>
    <x v="0"/>
    <x v="0"/>
    <x v="0"/>
    <x v="0"/>
    <x v="12"/>
    <x v="27"/>
    <x v="0"/>
    <x v="0"/>
    <s v="Tesseramento"/>
    <x v="1"/>
    <x v="4"/>
    <x v="0"/>
    <m/>
  </r>
  <r>
    <n v="201297"/>
    <x v="0"/>
    <x v="0"/>
    <x v="2"/>
    <x v="0"/>
    <x v="7"/>
    <x v="209"/>
    <x v="0"/>
    <x v="0"/>
    <s v="Tesseramento"/>
    <x v="0"/>
    <x v="1"/>
    <x v="0"/>
    <m/>
  </r>
  <r>
    <n v="140383"/>
    <x v="0"/>
    <x v="0"/>
    <x v="0"/>
    <x v="0"/>
    <x v="1"/>
    <x v="324"/>
    <x v="0"/>
    <x v="0"/>
    <s v="Tesseramento"/>
    <x v="1"/>
    <x v="4"/>
    <x v="0"/>
    <m/>
  </r>
  <r>
    <n v="185857"/>
    <x v="0"/>
    <x v="0"/>
    <x v="0"/>
    <x v="0"/>
    <x v="11"/>
    <x v="325"/>
    <x v="0"/>
    <x v="1"/>
    <s v="Tesseramento"/>
    <x v="1"/>
    <x v="3"/>
    <x v="0"/>
    <m/>
  </r>
  <r>
    <n v="131310"/>
    <x v="1"/>
    <x v="0"/>
    <x v="0"/>
    <x v="0"/>
    <x v="12"/>
    <x v="27"/>
    <x v="0"/>
    <x v="0"/>
    <s v="Tesseramento"/>
    <x v="1"/>
    <x v="2"/>
    <x v="0"/>
    <m/>
  </r>
  <r>
    <n v="163879"/>
    <x v="0"/>
    <x v="0"/>
    <x v="0"/>
    <x v="0"/>
    <x v="13"/>
    <x v="39"/>
    <x v="0"/>
    <x v="0"/>
    <s v="Tesseramento"/>
    <x v="0"/>
    <x v="0"/>
    <x v="0"/>
    <m/>
  </r>
  <r>
    <n v="91695"/>
    <x v="0"/>
    <x v="0"/>
    <x v="0"/>
    <x v="0"/>
    <x v="12"/>
    <x v="27"/>
    <x v="0"/>
    <x v="0"/>
    <s v="Tesseramento"/>
    <x v="1"/>
    <x v="3"/>
    <x v="0"/>
    <m/>
  </r>
  <r>
    <n v="32734"/>
    <x v="0"/>
    <x v="0"/>
    <x v="0"/>
    <x v="0"/>
    <x v="1"/>
    <x v="324"/>
    <x v="0"/>
    <x v="0"/>
    <s v="Tesseramento"/>
    <x v="1"/>
    <x v="4"/>
    <x v="0"/>
    <m/>
  </r>
  <r>
    <n v="185853"/>
    <x v="0"/>
    <x v="0"/>
    <x v="0"/>
    <x v="0"/>
    <x v="11"/>
    <x v="325"/>
    <x v="0"/>
    <x v="0"/>
    <s v="Tesseramento"/>
    <x v="1"/>
    <x v="3"/>
    <x v="0"/>
    <m/>
  </r>
  <r>
    <n v="222193"/>
    <x v="0"/>
    <x v="0"/>
    <x v="0"/>
    <x v="0"/>
    <x v="12"/>
    <x v="27"/>
    <x v="0"/>
    <x v="0"/>
    <s v="Tesseramento"/>
    <x v="1"/>
    <x v="3"/>
    <x v="0"/>
    <m/>
  </r>
  <r>
    <n v="41984"/>
    <x v="0"/>
    <x v="0"/>
    <x v="0"/>
    <x v="0"/>
    <x v="12"/>
    <x v="27"/>
    <x v="0"/>
    <x v="0"/>
    <s v="Tesseramento"/>
    <x v="1"/>
    <x v="4"/>
    <x v="0"/>
    <m/>
  </r>
  <r>
    <n v="14271"/>
    <x v="0"/>
    <x v="0"/>
    <x v="0"/>
    <x v="0"/>
    <x v="12"/>
    <x v="27"/>
    <x v="0"/>
    <x v="0"/>
    <s v="Tesseramento"/>
    <x v="1"/>
    <x v="1"/>
    <x v="0"/>
    <m/>
  </r>
  <r>
    <n v="74282"/>
    <x v="0"/>
    <x v="0"/>
    <x v="0"/>
    <x v="0"/>
    <x v="1"/>
    <x v="324"/>
    <x v="0"/>
    <x v="0"/>
    <s v="Tesseramento"/>
    <x v="1"/>
    <x v="4"/>
    <x v="0"/>
    <m/>
  </r>
  <r>
    <n v="92794"/>
    <x v="0"/>
    <x v="0"/>
    <x v="0"/>
    <x v="0"/>
    <x v="11"/>
    <x v="325"/>
    <x v="0"/>
    <x v="1"/>
    <s v="Tesseramento"/>
    <x v="1"/>
    <x v="3"/>
    <x v="0"/>
    <m/>
  </r>
  <r>
    <n v="90963"/>
    <x v="0"/>
    <x v="0"/>
    <x v="0"/>
    <x v="0"/>
    <x v="12"/>
    <x v="27"/>
    <x v="0"/>
    <x v="0"/>
    <s v="Tesseramento"/>
    <x v="1"/>
    <x v="1"/>
    <x v="0"/>
    <m/>
  </r>
  <r>
    <n v="147063"/>
    <x v="0"/>
    <x v="0"/>
    <x v="0"/>
    <x v="1"/>
    <x v="1"/>
    <x v="324"/>
    <x v="0"/>
    <x v="1"/>
    <s v="Tesseramento"/>
    <x v="1"/>
    <x v="3"/>
    <x v="0"/>
    <m/>
  </r>
  <r>
    <n v="100322"/>
    <x v="1"/>
    <x v="0"/>
    <x v="0"/>
    <x v="0"/>
    <x v="12"/>
    <x v="27"/>
    <x v="0"/>
    <x v="1"/>
    <s v="Tesseramento"/>
    <x v="1"/>
    <x v="2"/>
    <x v="0"/>
    <m/>
  </r>
  <r>
    <n v="121242"/>
    <x v="0"/>
    <x v="0"/>
    <x v="0"/>
    <x v="0"/>
    <x v="11"/>
    <x v="325"/>
    <x v="0"/>
    <x v="0"/>
    <s v="Tesseramento"/>
    <x v="1"/>
    <x v="3"/>
    <x v="0"/>
    <m/>
  </r>
  <r>
    <n v="32743"/>
    <x v="0"/>
    <x v="0"/>
    <x v="0"/>
    <x v="0"/>
    <x v="1"/>
    <x v="324"/>
    <x v="0"/>
    <x v="1"/>
    <s v="Tesseramento"/>
    <x v="1"/>
    <x v="4"/>
    <x v="0"/>
    <m/>
  </r>
  <r>
    <n v="235492"/>
    <x v="0"/>
    <x v="0"/>
    <x v="1"/>
    <x v="2"/>
    <x v="7"/>
    <x v="137"/>
    <x v="0"/>
    <x v="1"/>
    <s v="Tesseramento"/>
    <x v="3"/>
    <x v="4"/>
    <x v="0"/>
    <m/>
  </r>
  <r>
    <n v="3128"/>
    <x v="0"/>
    <x v="0"/>
    <x v="0"/>
    <x v="0"/>
    <x v="12"/>
    <x v="27"/>
    <x v="0"/>
    <x v="1"/>
    <s v="Tesseramento"/>
    <x v="1"/>
    <x v="4"/>
    <x v="0"/>
    <m/>
  </r>
  <r>
    <n v="14306"/>
    <x v="0"/>
    <x v="0"/>
    <x v="0"/>
    <x v="0"/>
    <x v="12"/>
    <x v="27"/>
    <x v="0"/>
    <x v="0"/>
    <s v="Tesseramento"/>
    <x v="1"/>
    <x v="1"/>
    <x v="0"/>
    <m/>
  </r>
  <r>
    <n v="112634"/>
    <x v="0"/>
    <x v="0"/>
    <x v="0"/>
    <x v="0"/>
    <x v="10"/>
    <x v="93"/>
    <x v="0"/>
    <x v="0"/>
    <s v="Tesseramento"/>
    <x v="0"/>
    <x v="0"/>
    <x v="0"/>
    <m/>
  </r>
  <r>
    <n v="105584"/>
    <x v="0"/>
    <x v="0"/>
    <x v="0"/>
    <x v="0"/>
    <x v="1"/>
    <x v="324"/>
    <x v="0"/>
    <x v="1"/>
    <s v="Tesseramento"/>
    <x v="1"/>
    <x v="4"/>
    <x v="0"/>
    <m/>
  </r>
  <r>
    <n v="21582"/>
    <x v="0"/>
    <x v="0"/>
    <x v="0"/>
    <x v="0"/>
    <x v="10"/>
    <x v="93"/>
    <x v="0"/>
    <x v="0"/>
    <s v="Tesseramento"/>
    <x v="0"/>
    <x v="4"/>
    <x v="0"/>
    <m/>
  </r>
  <r>
    <n v="82947"/>
    <x v="0"/>
    <x v="0"/>
    <x v="0"/>
    <x v="0"/>
    <x v="11"/>
    <x v="325"/>
    <x v="0"/>
    <x v="1"/>
    <s v="Tesseramento"/>
    <x v="1"/>
    <x v="0"/>
    <x v="0"/>
    <m/>
  </r>
  <r>
    <n v="70779"/>
    <x v="0"/>
    <x v="0"/>
    <x v="0"/>
    <x v="0"/>
    <x v="12"/>
    <x v="27"/>
    <x v="0"/>
    <x v="1"/>
    <s v="Tesseramento"/>
    <x v="1"/>
    <x v="0"/>
    <x v="0"/>
    <m/>
  </r>
  <r>
    <n v="29215"/>
    <x v="0"/>
    <x v="0"/>
    <x v="0"/>
    <x v="0"/>
    <x v="12"/>
    <x v="27"/>
    <x v="0"/>
    <x v="0"/>
    <s v="Tesseramento"/>
    <x v="1"/>
    <x v="4"/>
    <x v="0"/>
    <m/>
  </r>
  <r>
    <n v="169373"/>
    <x v="0"/>
    <x v="0"/>
    <x v="0"/>
    <x v="1"/>
    <x v="10"/>
    <x v="93"/>
    <x v="0"/>
    <x v="1"/>
    <s v="Tesseramento"/>
    <x v="0"/>
    <x v="4"/>
    <x v="0"/>
    <m/>
  </r>
  <r>
    <n v="25591"/>
    <x v="0"/>
    <x v="0"/>
    <x v="0"/>
    <x v="0"/>
    <x v="10"/>
    <x v="93"/>
    <x v="0"/>
    <x v="0"/>
    <s v="Tesseramento"/>
    <x v="0"/>
    <x v="3"/>
    <x v="0"/>
    <m/>
  </r>
  <r>
    <n v="73432"/>
    <x v="0"/>
    <x v="0"/>
    <x v="0"/>
    <x v="0"/>
    <x v="12"/>
    <x v="27"/>
    <x v="0"/>
    <x v="0"/>
    <s v="Tesseramento"/>
    <x v="1"/>
    <x v="1"/>
    <x v="0"/>
    <m/>
  </r>
  <r>
    <n v="161564"/>
    <x v="0"/>
    <x v="0"/>
    <x v="0"/>
    <x v="0"/>
    <x v="11"/>
    <x v="325"/>
    <x v="0"/>
    <x v="0"/>
    <s v="Tesseramento"/>
    <x v="1"/>
    <x v="3"/>
    <x v="0"/>
    <m/>
  </r>
  <r>
    <n v="78189"/>
    <x v="0"/>
    <x v="0"/>
    <x v="0"/>
    <x v="0"/>
    <x v="12"/>
    <x v="27"/>
    <x v="0"/>
    <x v="1"/>
    <s v="Tesseramento"/>
    <x v="1"/>
    <x v="3"/>
    <x v="0"/>
    <m/>
  </r>
  <r>
    <n v="179472"/>
    <x v="0"/>
    <x v="0"/>
    <x v="0"/>
    <x v="0"/>
    <x v="1"/>
    <x v="324"/>
    <x v="0"/>
    <x v="0"/>
    <s v="Tesseramento"/>
    <x v="1"/>
    <x v="4"/>
    <x v="0"/>
    <m/>
  </r>
  <r>
    <n v="187912"/>
    <x v="0"/>
    <x v="0"/>
    <x v="0"/>
    <x v="0"/>
    <x v="10"/>
    <x v="93"/>
    <x v="0"/>
    <x v="0"/>
    <s v="Tesseramento"/>
    <x v="0"/>
    <x v="3"/>
    <x v="0"/>
    <m/>
  </r>
  <r>
    <n v="154206"/>
    <x v="0"/>
    <x v="0"/>
    <x v="0"/>
    <x v="0"/>
    <x v="10"/>
    <x v="93"/>
    <x v="0"/>
    <x v="0"/>
    <s v="Tesseramento"/>
    <x v="0"/>
    <x v="1"/>
    <x v="0"/>
    <m/>
  </r>
  <r>
    <n v="167671"/>
    <x v="0"/>
    <x v="0"/>
    <x v="0"/>
    <x v="0"/>
    <x v="1"/>
    <x v="324"/>
    <x v="0"/>
    <x v="0"/>
    <s v="Tesseramento"/>
    <x v="1"/>
    <x v="3"/>
    <x v="0"/>
    <m/>
  </r>
  <r>
    <n v="68541"/>
    <x v="0"/>
    <x v="0"/>
    <x v="0"/>
    <x v="0"/>
    <x v="10"/>
    <x v="93"/>
    <x v="0"/>
    <x v="0"/>
    <s v="Tesseramento"/>
    <x v="0"/>
    <x v="4"/>
    <x v="0"/>
    <m/>
  </r>
  <r>
    <n v="12224"/>
    <x v="0"/>
    <x v="0"/>
    <x v="0"/>
    <x v="0"/>
    <x v="12"/>
    <x v="27"/>
    <x v="0"/>
    <x v="0"/>
    <s v="Tesseramento"/>
    <x v="1"/>
    <x v="4"/>
    <x v="0"/>
    <m/>
  </r>
  <r>
    <n v="38572"/>
    <x v="0"/>
    <x v="0"/>
    <x v="0"/>
    <x v="0"/>
    <x v="10"/>
    <x v="93"/>
    <x v="0"/>
    <x v="1"/>
    <s v="Tesseramento"/>
    <x v="0"/>
    <x v="4"/>
    <x v="0"/>
    <m/>
  </r>
  <r>
    <n v="61800"/>
    <x v="0"/>
    <x v="0"/>
    <x v="0"/>
    <x v="0"/>
    <x v="1"/>
    <x v="324"/>
    <x v="0"/>
    <x v="0"/>
    <s v="Tesseramento"/>
    <x v="1"/>
    <x v="3"/>
    <x v="0"/>
    <m/>
  </r>
  <r>
    <n v="110332"/>
    <x v="0"/>
    <x v="0"/>
    <x v="0"/>
    <x v="0"/>
    <x v="10"/>
    <x v="93"/>
    <x v="0"/>
    <x v="0"/>
    <s v="Tesseramento"/>
    <x v="0"/>
    <x v="4"/>
    <x v="0"/>
    <m/>
  </r>
  <r>
    <n v="228369"/>
    <x v="0"/>
    <x v="0"/>
    <x v="0"/>
    <x v="0"/>
    <x v="10"/>
    <x v="93"/>
    <x v="0"/>
    <x v="1"/>
    <s v="Tesseramento"/>
    <x v="0"/>
    <x v="1"/>
    <x v="0"/>
    <m/>
  </r>
  <r>
    <n v="169376"/>
    <x v="0"/>
    <x v="0"/>
    <x v="0"/>
    <x v="0"/>
    <x v="10"/>
    <x v="93"/>
    <x v="0"/>
    <x v="0"/>
    <s v="Tesseramento"/>
    <x v="0"/>
    <x v="4"/>
    <x v="0"/>
    <m/>
  </r>
  <r>
    <n v="74387"/>
    <x v="0"/>
    <x v="0"/>
    <x v="0"/>
    <x v="0"/>
    <x v="1"/>
    <x v="324"/>
    <x v="0"/>
    <x v="0"/>
    <s v="Tesseramento"/>
    <x v="1"/>
    <x v="4"/>
    <x v="0"/>
    <m/>
  </r>
  <r>
    <n v="207994"/>
    <x v="1"/>
    <x v="0"/>
    <x v="0"/>
    <x v="0"/>
    <x v="10"/>
    <x v="93"/>
    <x v="0"/>
    <x v="1"/>
    <s v="Tesseramento"/>
    <x v="0"/>
    <x v="5"/>
    <x v="0"/>
    <s v="B"/>
  </r>
  <r>
    <n v="153638"/>
    <x v="0"/>
    <x v="0"/>
    <x v="0"/>
    <x v="0"/>
    <x v="12"/>
    <x v="27"/>
    <x v="0"/>
    <x v="1"/>
    <s v="Tesseramento"/>
    <x v="1"/>
    <x v="3"/>
    <x v="0"/>
    <m/>
  </r>
  <r>
    <n v="121000"/>
    <x v="0"/>
    <x v="0"/>
    <x v="0"/>
    <x v="0"/>
    <x v="10"/>
    <x v="93"/>
    <x v="0"/>
    <x v="1"/>
    <s v="Tesseramento"/>
    <x v="0"/>
    <x v="0"/>
    <x v="0"/>
    <m/>
  </r>
  <r>
    <n v="222051"/>
    <x v="0"/>
    <x v="0"/>
    <x v="0"/>
    <x v="0"/>
    <x v="10"/>
    <x v="93"/>
    <x v="0"/>
    <x v="0"/>
    <s v="Tesseramento"/>
    <x v="0"/>
    <x v="1"/>
    <x v="0"/>
    <m/>
  </r>
  <r>
    <n v="218640"/>
    <x v="0"/>
    <x v="0"/>
    <x v="0"/>
    <x v="1"/>
    <x v="10"/>
    <x v="93"/>
    <x v="0"/>
    <x v="0"/>
    <s v="Tesseramento"/>
    <x v="0"/>
    <x v="0"/>
    <x v="0"/>
    <m/>
  </r>
  <r>
    <n v="172009"/>
    <x v="0"/>
    <x v="0"/>
    <x v="0"/>
    <x v="0"/>
    <x v="10"/>
    <x v="93"/>
    <x v="0"/>
    <x v="0"/>
    <s v="Tesseramento"/>
    <x v="0"/>
    <x v="0"/>
    <x v="0"/>
    <m/>
  </r>
  <r>
    <n v="21581"/>
    <x v="0"/>
    <x v="0"/>
    <x v="0"/>
    <x v="0"/>
    <x v="10"/>
    <x v="93"/>
    <x v="0"/>
    <x v="1"/>
    <s v="Tesseramento"/>
    <x v="0"/>
    <x v="4"/>
    <x v="0"/>
    <m/>
  </r>
  <r>
    <n v="38596"/>
    <x v="0"/>
    <x v="0"/>
    <x v="0"/>
    <x v="1"/>
    <x v="10"/>
    <x v="93"/>
    <x v="0"/>
    <x v="1"/>
    <s v="Tesseramento"/>
    <x v="0"/>
    <x v="0"/>
    <x v="0"/>
    <m/>
  </r>
  <r>
    <n v="161826"/>
    <x v="0"/>
    <x v="0"/>
    <x v="0"/>
    <x v="2"/>
    <x v="10"/>
    <x v="93"/>
    <x v="0"/>
    <x v="0"/>
    <s v="Tesseramento"/>
    <x v="0"/>
    <x v="4"/>
    <x v="0"/>
    <m/>
  </r>
  <r>
    <n v="218677"/>
    <x v="0"/>
    <x v="0"/>
    <x v="0"/>
    <x v="1"/>
    <x v="10"/>
    <x v="93"/>
    <x v="0"/>
    <x v="0"/>
    <s v="Tesseramento"/>
    <x v="0"/>
    <x v="4"/>
    <x v="0"/>
    <m/>
  </r>
  <r>
    <n v="33064"/>
    <x v="0"/>
    <x v="0"/>
    <x v="0"/>
    <x v="0"/>
    <x v="10"/>
    <x v="93"/>
    <x v="0"/>
    <x v="0"/>
    <s v="Tesseramento"/>
    <x v="0"/>
    <x v="3"/>
    <x v="0"/>
    <m/>
  </r>
  <r>
    <n v="76044"/>
    <x v="0"/>
    <x v="0"/>
    <x v="0"/>
    <x v="0"/>
    <x v="1"/>
    <x v="324"/>
    <x v="0"/>
    <x v="1"/>
    <s v="Tesseramento"/>
    <x v="1"/>
    <x v="4"/>
    <x v="0"/>
    <m/>
  </r>
  <r>
    <n v="8038"/>
    <x v="0"/>
    <x v="0"/>
    <x v="0"/>
    <x v="0"/>
    <x v="12"/>
    <x v="27"/>
    <x v="0"/>
    <x v="0"/>
    <s v="Tesseramento"/>
    <x v="1"/>
    <x v="3"/>
    <x v="0"/>
    <m/>
  </r>
  <r>
    <n v="8039"/>
    <x v="0"/>
    <x v="0"/>
    <x v="0"/>
    <x v="0"/>
    <x v="12"/>
    <x v="27"/>
    <x v="0"/>
    <x v="1"/>
    <s v="Tesseramento"/>
    <x v="1"/>
    <x v="4"/>
    <x v="0"/>
    <m/>
  </r>
  <r>
    <n v="48173"/>
    <x v="0"/>
    <x v="0"/>
    <x v="0"/>
    <x v="0"/>
    <x v="12"/>
    <x v="27"/>
    <x v="0"/>
    <x v="0"/>
    <s v="Tesseramento"/>
    <x v="1"/>
    <x v="4"/>
    <x v="0"/>
    <m/>
  </r>
  <r>
    <n v="95877"/>
    <x v="0"/>
    <x v="0"/>
    <x v="0"/>
    <x v="0"/>
    <x v="11"/>
    <x v="142"/>
    <x v="0"/>
    <x v="0"/>
    <s v="Tesseramento"/>
    <x v="1"/>
    <x v="1"/>
    <x v="0"/>
    <m/>
  </r>
  <r>
    <n v="53270"/>
    <x v="0"/>
    <x v="0"/>
    <x v="0"/>
    <x v="0"/>
    <x v="1"/>
    <x v="324"/>
    <x v="0"/>
    <x v="1"/>
    <s v="Tesseramento"/>
    <x v="1"/>
    <x v="4"/>
    <x v="0"/>
    <m/>
  </r>
  <r>
    <n v="47999"/>
    <x v="0"/>
    <x v="0"/>
    <x v="0"/>
    <x v="0"/>
    <x v="11"/>
    <x v="325"/>
    <x v="0"/>
    <x v="0"/>
    <s v="Tesseramento"/>
    <x v="1"/>
    <x v="4"/>
    <x v="0"/>
    <m/>
  </r>
  <r>
    <n v="170493"/>
    <x v="1"/>
    <x v="0"/>
    <x v="0"/>
    <x v="2"/>
    <x v="12"/>
    <x v="27"/>
    <x v="0"/>
    <x v="1"/>
    <s v="Tesseramento"/>
    <x v="1"/>
    <x v="7"/>
    <x v="0"/>
    <m/>
  </r>
  <r>
    <n v="104172"/>
    <x v="0"/>
    <x v="0"/>
    <x v="0"/>
    <x v="0"/>
    <x v="1"/>
    <x v="324"/>
    <x v="0"/>
    <x v="1"/>
    <s v="Tesseramento"/>
    <x v="1"/>
    <x v="4"/>
    <x v="0"/>
    <m/>
  </r>
  <r>
    <n v="76799"/>
    <x v="0"/>
    <x v="0"/>
    <x v="0"/>
    <x v="0"/>
    <x v="12"/>
    <x v="27"/>
    <x v="0"/>
    <x v="0"/>
    <s v="Tesseramento"/>
    <x v="1"/>
    <x v="0"/>
    <x v="0"/>
    <m/>
  </r>
  <r>
    <n v="140112"/>
    <x v="0"/>
    <x v="0"/>
    <x v="0"/>
    <x v="0"/>
    <x v="11"/>
    <x v="142"/>
    <x v="0"/>
    <x v="0"/>
    <s v="Tesseramento"/>
    <x v="1"/>
    <x v="3"/>
    <x v="0"/>
    <m/>
  </r>
  <r>
    <n v="73864"/>
    <x v="0"/>
    <x v="0"/>
    <x v="0"/>
    <x v="0"/>
    <x v="11"/>
    <x v="325"/>
    <x v="0"/>
    <x v="1"/>
    <s v="Tesseramento"/>
    <x v="1"/>
    <x v="4"/>
    <x v="0"/>
    <m/>
  </r>
  <r>
    <n v="26917"/>
    <x v="0"/>
    <x v="0"/>
    <x v="0"/>
    <x v="0"/>
    <x v="12"/>
    <x v="27"/>
    <x v="0"/>
    <x v="0"/>
    <s v="Tesseramento"/>
    <x v="1"/>
    <x v="1"/>
    <x v="0"/>
    <m/>
  </r>
  <r>
    <n v="83922"/>
    <x v="0"/>
    <x v="0"/>
    <x v="0"/>
    <x v="0"/>
    <x v="11"/>
    <x v="142"/>
    <x v="0"/>
    <x v="0"/>
    <s v="Tesseramento"/>
    <x v="1"/>
    <x v="0"/>
    <x v="0"/>
    <m/>
  </r>
  <r>
    <n v="30682"/>
    <x v="0"/>
    <x v="0"/>
    <x v="0"/>
    <x v="0"/>
    <x v="12"/>
    <x v="27"/>
    <x v="0"/>
    <x v="1"/>
    <s v="Tesseramento"/>
    <x v="1"/>
    <x v="4"/>
    <x v="0"/>
    <m/>
  </r>
  <r>
    <n v="146020"/>
    <x v="0"/>
    <x v="0"/>
    <x v="0"/>
    <x v="0"/>
    <x v="11"/>
    <x v="142"/>
    <x v="0"/>
    <x v="0"/>
    <s v="Tesseramento"/>
    <x v="1"/>
    <x v="0"/>
    <x v="0"/>
    <m/>
  </r>
  <r>
    <n v="116943"/>
    <x v="0"/>
    <x v="0"/>
    <x v="0"/>
    <x v="0"/>
    <x v="11"/>
    <x v="142"/>
    <x v="0"/>
    <x v="1"/>
    <s v="Tesseramento"/>
    <x v="1"/>
    <x v="0"/>
    <x v="0"/>
    <m/>
  </r>
  <r>
    <n v="1775"/>
    <x v="0"/>
    <x v="0"/>
    <x v="0"/>
    <x v="0"/>
    <x v="11"/>
    <x v="142"/>
    <x v="0"/>
    <x v="0"/>
    <s v="Tesseramento"/>
    <x v="1"/>
    <x v="3"/>
    <x v="0"/>
    <m/>
  </r>
  <r>
    <n v="46001"/>
    <x v="0"/>
    <x v="0"/>
    <x v="0"/>
    <x v="0"/>
    <x v="11"/>
    <x v="142"/>
    <x v="0"/>
    <x v="1"/>
    <s v="Tesseramento"/>
    <x v="1"/>
    <x v="4"/>
    <x v="0"/>
    <m/>
  </r>
  <r>
    <n v="97924"/>
    <x v="0"/>
    <x v="0"/>
    <x v="0"/>
    <x v="0"/>
    <x v="7"/>
    <x v="67"/>
    <x v="0"/>
    <x v="0"/>
    <s v="Tesseramento"/>
    <x v="0"/>
    <x v="0"/>
    <x v="0"/>
    <m/>
  </r>
  <r>
    <n v="45247"/>
    <x v="0"/>
    <x v="0"/>
    <x v="0"/>
    <x v="0"/>
    <x v="11"/>
    <x v="325"/>
    <x v="0"/>
    <x v="0"/>
    <s v="Tesseramento"/>
    <x v="1"/>
    <x v="4"/>
    <x v="0"/>
    <m/>
  </r>
  <r>
    <n v="75503"/>
    <x v="0"/>
    <x v="0"/>
    <x v="0"/>
    <x v="0"/>
    <x v="11"/>
    <x v="142"/>
    <x v="0"/>
    <x v="0"/>
    <s v="Tesseramento"/>
    <x v="1"/>
    <x v="1"/>
    <x v="0"/>
    <m/>
  </r>
  <r>
    <n v="72859"/>
    <x v="0"/>
    <x v="0"/>
    <x v="0"/>
    <x v="0"/>
    <x v="11"/>
    <x v="142"/>
    <x v="0"/>
    <x v="0"/>
    <s v="Tesseramento"/>
    <x v="1"/>
    <x v="0"/>
    <x v="0"/>
    <m/>
  </r>
  <r>
    <n v="165947"/>
    <x v="0"/>
    <x v="0"/>
    <x v="0"/>
    <x v="0"/>
    <x v="11"/>
    <x v="142"/>
    <x v="0"/>
    <x v="0"/>
    <s v="Tesseramento"/>
    <x v="1"/>
    <x v="0"/>
    <x v="0"/>
    <m/>
  </r>
  <r>
    <n v="117909"/>
    <x v="0"/>
    <x v="0"/>
    <x v="0"/>
    <x v="0"/>
    <x v="11"/>
    <x v="142"/>
    <x v="0"/>
    <x v="0"/>
    <s v="Tesseramento"/>
    <x v="1"/>
    <x v="4"/>
    <x v="0"/>
    <m/>
  </r>
  <r>
    <n v="177792"/>
    <x v="0"/>
    <x v="0"/>
    <x v="0"/>
    <x v="0"/>
    <x v="11"/>
    <x v="142"/>
    <x v="0"/>
    <x v="0"/>
    <s v="Tesseramento"/>
    <x v="1"/>
    <x v="0"/>
    <x v="0"/>
    <m/>
  </r>
  <r>
    <n v="25199"/>
    <x v="0"/>
    <x v="0"/>
    <x v="0"/>
    <x v="0"/>
    <x v="11"/>
    <x v="142"/>
    <x v="0"/>
    <x v="0"/>
    <s v="Tesseramento"/>
    <x v="1"/>
    <x v="3"/>
    <x v="0"/>
    <m/>
  </r>
  <r>
    <n v="27760"/>
    <x v="0"/>
    <x v="0"/>
    <x v="0"/>
    <x v="0"/>
    <x v="11"/>
    <x v="142"/>
    <x v="0"/>
    <x v="1"/>
    <s v="Tesseramento"/>
    <x v="1"/>
    <x v="3"/>
    <x v="0"/>
    <m/>
  </r>
  <r>
    <n v="170644"/>
    <x v="0"/>
    <x v="0"/>
    <x v="0"/>
    <x v="0"/>
    <x v="11"/>
    <x v="142"/>
    <x v="0"/>
    <x v="0"/>
    <s v="Tesseramento"/>
    <x v="1"/>
    <x v="0"/>
    <x v="0"/>
    <m/>
  </r>
  <r>
    <n v="166903"/>
    <x v="0"/>
    <x v="0"/>
    <x v="0"/>
    <x v="1"/>
    <x v="11"/>
    <x v="142"/>
    <x v="0"/>
    <x v="0"/>
    <s v="Tesseramento"/>
    <x v="1"/>
    <x v="0"/>
    <x v="0"/>
    <m/>
  </r>
  <r>
    <n v="149225"/>
    <x v="0"/>
    <x v="0"/>
    <x v="0"/>
    <x v="0"/>
    <x v="11"/>
    <x v="142"/>
    <x v="0"/>
    <x v="0"/>
    <s v="Tesseramento"/>
    <x v="1"/>
    <x v="0"/>
    <x v="0"/>
    <m/>
  </r>
  <r>
    <n v="119763"/>
    <x v="0"/>
    <x v="0"/>
    <x v="0"/>
    <x v="0"/>
    <x v="11"/>
    <x v="142"/>
    <x v="0"/>
    <x v="0"/>
    <s v="Tesseramento"/>
    <x v="1"/>
    <x v="0"/>
    <x v="0"/>
    <m/>
  </r>
  <r>
    <n v="179582"/>
    <x v="0"/>
    <x v="0"/>
    <x v="0"/>
    <x v="0"/>
    <x v="11"/>
    <x v="142"/>
    <x v="0"/>
    <x v="0"/>
    <s v="Tesseramento"/>
    <x v="1"/>
    <x v="0"/>
    <x v="0"/>
    <m/>
  </r>
  <r>
    <n v="215811"/>
    <x v="0"/>
    <x v="0"/>
    <x v="0"/>
    <x v="0"/>
    <x v="4"/>
    <x v="145"/>
    <x v="0"/>
    <x v="0"/>
    <s v="Tesseramento"/>
    <x v="1"/>
    <x v="0"/>
    <x v="0"/>
    <m/>
  </r>
  <r>
    <n v="225435"/>
    <x v="0"/>
    <x v="0"/>
    <x v="0"/>
    <x v="3"/>
    <x v="10"/>
    <x v="396"/>
    <x v="0"/>
    <x v="1"/>
    <s v="Tesseramento"/>
    <x v="0"/>
    <x v="0"/>
    <x v="0"/>
    <m/>
  </r>
  <r>
    <n v="115342"/>
    <x v="0"/>
    <x v="0"/>
    <x v="0"/>
    <x v="0"/>
    <x v="12"/>
    <x v="27"/>
    <x v="0"/>
    <x v="1"/>
    <s v="Tesseramento"/>
    <x v="1"/>
    <x v="4"/>
    <x v="0"/>
    <m/>
  </r>
  <r>
    <n v="14292"/>
    <x v="0"/>
    <x v="0"/>
    <x v="0"/>
    <x v="4"/>
    <x v="4"/>
    <x v="219"/>
    <x v="0"/>
    <x v="0"/>
    <s v="Tesseramento"/>
    <x v="0"/>
    <x v="4"/>
    <x v="0"/>
    <m/>
  </r>
  <r>
    <n v="206108"/>
    <x v="0"/>
    <x v="0"/>
    <x v="0"/>
    <x v="0"/>
    <x v="12"/>
    <x v="27"/>
    <x v="0"/>
    <x v="0"/>
    <s v="Tesseramento"/>
    <x v="1"/>
    <x v="1"/>
    <x v="0"/>
    <m/>
  </r>
  <r>
    <n v="215326"/>
    <x v="0"/>
    <x v="1"/>
    <x v="0"/>
    <x v="0"/>
    <x v="7"/>
    <x v="267"/>
    <x v="0"/>
    <x v="1"/>
    <s v="Tesseramento"/>
    <x v="1"/>
    <x v="0"/>
    <x v="0"/>
    <m/>
  </r>
  <r>
    <n v="225434"/>
    <x v="0"/>
    <x v="0"/>
    <x v="0"/>
    <x v="3"/>
    <x v="10"/>
    <x v="396"/>
    <x v="0"/>
    <x v="0"/>
    <s v="Tesseramento"/>
    <x v="0"/>
    <x v="0"/>
    <x v="0"/>
    <m/>
  </r>
  <r>
    <n v="205992"/>
    <x v="0"/>
    <x v="0"/>
    <x v="0"/>
    <x v="2"/>
    <x v="4"/>
    <x v="219"/>
    <x v="0"/>
    <x v="1"/>
    <s v="Tesseramento"/>
    <x v="0"/>
    <x v="4"/>
    <x v="0"/>
    <m/>
  </r>
  <r>
    <n v="496"/>
    <x v="0"/>
    <x v="0"/>
    <x v="0"/>
    <x v="1"/>
    <x v="0"/>
    <x v="206"/>
    <x v="0"/>
    <x v="0"/>
    <s v="Tesseramento"/>
    <x v="1"/>
    <x v="4"/>
    <x v="0"/>
    <m/>
  </r>
  <r>
    <n v="27751"/>
    <x v="0"/>
    <x v="0"/>
    <x v="0"/>
    <x v="1"/>
    <x v="11"/>
    <x v="142"/>
    <x v="0"/>
    <x v="0"/>
    <s v="Tesseramento"/>
    <x v="1"/>
    <x v="0"/>
    <x v="0"/>
    <m/>
  </r>
  <r>
    <n v="8049"/>
    <x v="0"/>
    <x v="0"/>
    <x v="0"/>
    <x v="0"/>
    <x v="12"/>
    <x v="27"/>
    <x v="0"/>
    <x v="0"/>
    <s v="Tesseramento"/>
    <x v="1"/>
    <x v="4"/>
    <x v="0"/>
    <m/>
  </r>
  <r>
    <n v="95171"/>
    <x v="0"/>
    <x v="0"/>
    <x v="0"/>
    <x v="0"/>
    <x v="12"/>
    <x v="27"/>
    <x v="0"/>
    <x v="1"/>
    <s v="Tesseramento"/>
    <x v="1"/>
    <x v="4"/>
    <x v="0"/>
    <m/>
  </r>
  <r>
    <n v="51028"/>
    <x v="0"/>
    <x v="0"/>
    <x v="0"/>
    <x v="0"/>
    <x v="0"/>
    <x v="206"/>
    <x v="0"/>
    <x v="0"/>
    <s v="Tesseramento"/>
    <x v="1"/>
    <x v="1"/>
    <x v="0"/>
    <m/>
  </r>
  <r>
    <n v="170301"/>
    <x v="0"/>
    <x v="0"/>
    <x v="0"/>
    <x v="0"/>
    <x v="4"/>
    <x v="219"/>
    <x v="0"/>
    <x v="0"/>
    <s v="Tesseramento"/>
    <x v="0"/>
    <x v="1"/>
    <x v="0"/>
    <m/>
  </r>
  <r>
    <n v="43706"/>
    <x v="0"/>
    <x v="0"/>
    <x v="0"/>
    <x v="0"/>
    <x v="12"/>
    <x v="27"/>
    <x v="0"/>
    <x v="0"/>
    <s v="Tesseramento"/>
    <x v="1"/>
    <x v="4"/>
    <x v="0"/>
    <m/>
  </r>
  <r>
    <n v="8054"/>
    <x v="0"/>
    <x v="0"/>
    <x v="0"/>
    <x v="0"/>
    <x v="12"/>
    <x v="27"/>
    <x v="0"/>
    <x v="0"/>
    <s v="Tesseramento"/>
    <x v="1"/>
    <x v="0"/>
    <x v="0"/>
    <m/>
  </r>
  <r>
    <n v="169399"/>
    <x v="0"/>
    <x v="0"/>
    <x v="0"/>
    <x v="0"/>
    <x v="2"/>
    <x v="77"/>
    <x v="0"/>
    <x v="0"/>
    <s v="Tesseramento"/>
    <x v="0"/>
    <x v="3"/>
    <x v="0"/>
    <m/>
  </r>
  <r>
    <n v="8055"/>
    <x v="0"/>
    <x v="0"/>
    <x v="0"/>
    <x v="0"/>
    <x v="12"/>
    <x v="27"/>
    <x v="0"/>
    <x v="0"/>
    <s v="Tesseramento"/>
    <x v="1"/>
    <x v="4"/>
    <x v="0"/>
    <m/>
  </r>
  <r>
    <n v="200901"/>
    <x v="0"/>
    <x v="0"/>
    <x v="0"/>
    <x v="0"/>
    <x v="12"/>
    <x v="27"/>
    <x v="0"/>
    <x v="0"/>
    <s v="Tesseramento"/>
    <x v="1"/>
    <x v="1"/>
    <x v="0"/>
    <m/>
  </r>
  <r>
    <n v="139561"/>
    <x v="0"/>
    <x v="0"/>
    <x v="0"/>
    <x v="3"/>
    <x v="12"/>
    <x v="27"/>
    <x v="0"/>
    <x v="0"/>
    <s v="Tesseramento"/>
    <x v="1"/>
    <x v="4"/>
    <x v="0"/>
    <m/>
  </r>
  <r>
    <n v="20911"/>
    <x v="0"/>
    <x v="0"/>
    <x v="0"/>
    <x v="0"/>
    <x v="0"/>
    <x v="206"/>
    <x v="0"/>
    <x v="0"/>
    <s v="Tesseramento"/>
    <x v="1"/>
    <x v="4"/>
    <x v="0"/>
    <m/>
  </r>
  <r>
    <n v="104279"/>
    <x v="0"/>
    <x v="0"/>
    <x v="0"/>
    <x v="0"/>
    <x v="12"/>
    <x v="27"/>
    <x v="0"/>
    <x v="0"/>
    <s v="Tesseramento"/>
    <x v="1"/>
    <x v="0"/>
    <x v="0"/>
    <m/>
  </r>
  <r>
    <n v="235510"/>
    <x v="0"/>
    <x v="0"/>
    <x v="1"/>
    <x v="0"/>
    <x v="10"/>
    <x v="396"/>
    <x v="0"/>
    <x v="0"/>
    <s v="Tesseramento"/>
    <x v="0"/>
    <x v="0"/>
    <x v="0"/>
    <m/>
  </r>
  <r>
    <n v="87390"/>
    <x v="0"/>
    <x v="0"/>
    <x v="0"/>
    <x v="0"/>
    <x v="7"/>
    <x v="135"/>
    <x v="0"/>
    <x v="0"/>
    <s v="Tesseramento"/>
    <x v="1"/>
    <x v="0"/>
    <x v="0"/>
    <m/>
  </r>
  <r>
    <n v="94685"/>
    <x v="0"/>
    <x v="0"/>
    <x v="0"/>
    <x v="0"/>
    <x v="8"/>
    <x v="46"/>
    <x v="0"/>
    <x v="0"/>
    <s v="Tesseramento"/>
    <x v="0"/>
    <x v="3"/>
    <x v="0"/>
    <m/>
  </r>
  <r>
    <n v="191821"/>
    <x v="0"/>
    <x v="0"/>
    <x v="0"/>
    <x v="0"/>
    <x v="12"/>
    <x v="27"/>
    <x v="0"/>
    <x v="0"/>
    <s v="Tesseramento"/>
    <x v="1"/>
    <x v="3"/>
    <x v="0"/>
    <m/>
  </r>
  <r>
    <n v="106821"/>
    <x v="1"/>
    <x v="0"/>
    <x v="0"/>
    <x v="0"/>
    <x v="7"/>
    <x v="135"/>
    <x v="0"/>
    <x v="0"/>
    <s v="Tesseramento"/>
    <x v="1"/>
    <x v="2"/>
    <x v="0"/>
    <m/>
  </r>
  <r>
    <n v="160273"/>
    <x v="1"/>
    <x v="0"/>
    <x v="0"/>
    <x v="0"/>
    <x v="7"/>
    <x v="135"/>
    <x v="0"/>
    <x v="0"/>
    <s v="Tesseramento"/>
    <x v="1"/>
    <x v="6"/>
    <x v="0"/>
    <m/>
  </r>
  <r>
    <n v="65184"/>
    <x v="0"/>
    <x v="0"/>
    <x v="2"/>
    <x v="4"/>
    <x v="1"/>
    <x v="239"/>
    <x v="0"/>
    <x v="0"/>
    <s v="Tesseramento"/>
    <x v="1"/>
    <x v="4"/>
    <x v="0"/>
    <m/>
  </r>
  <r>
    <n v="183053"/>
    <x v="0"/>
    <x v="0"/>
    <x v="0"/>
    <x v="0"/>
    <x v="11"/>
    <x v="325"/>
    <x v="0"/>
    <x v="0"/>
    <s v="Tesseramento"/>
    <x v="1"/>
    <x v="1"/>
    <x v="0"/>
    <m/>
  </r>
  <r>
    <n v="183052"/>
    <x v="0"/>
    <x v="0"/>
    <x v="0"/>
    <x v="0"/>
    <x v="11"/>
    <x v="325"/>
    <x v="0"/>
    <x v="0"/>
    <s v="Tesseramento"/>
    <x v="1"/>
    <x v="3"/>
    <x v="0"/>
    <m/>
  </r>
  <r>
    <n v="235509"/>
    <x v="0"/>
    <x v="0"/>
    <x v="1"/>
    <x v="0"/>
    <x v="10"/>
    <x v="396"/>
    <x v="0"/>
    <x v="1"/>
    <s v="Tesseramento"/>
    <x v="0"/>
    <x v="0"/>
    <x v="0"/>
    <m/>
  </r>
  <r>
    <n v="42020"/>
    <x v="0"/>
    <x v="0"/>
    <x v="0"/>
    <x v="0"/>
    <x v="0"/>
    <x v="206"/>
    <x v="0"/>
    <x v="0"/>
    <s v="Tesseramento"/>
    <x v="1"/>
    <x v="3"/>
    <x v="0"/>
    <m/>
  </r>
  <r>
    <n v="103280"/>
    <x v="0"/>
    <x v="0"/>
    <x v="0"/>
    <x v="0"/>
    <x v="13"/>
    <x v="39"/>
    <x v="0"/>
    <x v="0"/>
    <s v="Tesseramento"/>
    <x v="0"/>
    <x v="0"/>
    <x v="0"/>
    <m/>
  </r>
  <r>
    <n v="41824"/>
    <x v="0"/>
    <x v="0"/>
    <x v="0"/>
    <x v="0"/>
    <x v="11"/>
    <x v="325"/>
    <x v="0"/>
    <x v="0"/>
    <s v="Tesseramento"/>
    <x v="1"/>
    <x v="4"/>
    <x v="0"/>
    <m/>
  </r>
  <r>
    <n v="140210"/>
    <x v="0"/>
    <x v="0"/>
    <x v="0"/>
    <x v="0"/>
    <x v="11"/>
    <x v="325"/>
    <x v="0"/>
    <x v="0"/>
    <s v="Tesseramento"/>
    <x v="1"/>
    <x v="4"/>
    <x v="0"/>
    <m/>
  </r>
  <r>
    <n v="218262"/>
    <x v="0"/>
    <x v="1"/>
    <x v="2"/>
    <x v="1"/>
    <x v="1"/>
    <x v="239"/>
    <x v="0"/>
    <x v="0"/>
    <s v="Tesseramento"/>
    <x v="1"/>
    <x v="1"/>
    <x v="0"/>
    <m/>
  </r>
  <r>
    <n v="71302"/>
    <x v="0"/>
    <x v="0"/>
    <x v="0"/>
    <x v="0"/>
    <x v="12"/>
    <x v="27"/>
    <x v="0"/>
    <x v="0"/>
    <s v="Tesseramento"/>
    <x v="1"/>
    <x v="4"/>
    <x v="0"/>
    <m/>
  </r>
  <r>
    <n v="140216"/>
    <x v="0"/>
    <x v="0"/>
    <x v="0"/>
    <x v="0"/>
    <x v="11"/>
    <x v="325"/>
    <x v="0"/>
    <x v="1"/>
    <s v="Tesseramento"/>
    <x v="1"/>
    <x v="4"/>
    <x v="0"/>
    <m/>
  </r>
  <r>
    <n v="71657"/>
    <x v="0"/>
    <x v="0"/>
    <x v="2"/>
    <x v="4"/>
    <x v="1"/>
    <x v="239"/>
    <x v="0"/>
    <x v="1"/>
    <s v="Tesseramento"/>
    <x v="1"/>
    <x v="4"/>
    <x v="0"/>
    <m/>
  </r>
  <r>
    <n v="185107"/>
    <x v="0"/>
    <x v="0"/>
    <x v="0"/>
    <x v="0"/>
    <x v="4"/>
    <x v="145"/>
    <x v="0"/>
    <x v="0"/>
    <s v="Tesseramento"/>
    <x v="1"/>
    <x v="0"/>
    <x v="0"/>
    <m/>
  </r>
  <r>
    <n v="194121"/>
    <x v="0"/>
    <x v="0"/>
    <x v="0"/>
    <x v="0"/>
    <x v="0"/>
    <x v="206"/>
    <x v="0"/>
    <x v="0"/>
    <s v="Tesseramento"/>
    <x v="1"/>
    <x v="0"/>
    <x v="0"/>
    <m/>
  </r>
  <r>
    <n v="147602"/>
    <x v="0"/>
    <x v="0"/>
    <x v="0"/>
    <x v="0"/>
    <x v="12"/>
    <x v="27"/>
    <x v="0"/>
    <x v="0"/>
    <s v="Tesseramento"/>
    <x v="1"/>
    <x v="0"/>
    <x v="0"/>
    <m/>
  </r>
  <r>
    <n v="54132"/>
    <x v="0"/>
    <x v="0"/>
    <x v="0"/>
    <x v="0"/>
    <x v="12"/>
    <x v="27"/>
    <x v="0"/>
    <x v="0"/>
    <s v="Tesseramento"/>
    <x v="1"/>
    <x v="4"/>
    <x v="0"/>
    <m/>
  </r>
  <r>
    <n v="63981"/>
    <x v="0"/>
    <x v="0"/>
    <x v="0"/>
    <x v="0"/>
    <x v="12"/>
    <x v="27"/>
    <x v="0"/>
    <x v="1"/>
    <s v="Tesseramento"/>
    <x v="1"/>
    <x v="4"/>
    <x v="0"/>
    <m/>
  </r>
  <r>
    <n v="171"/>
    <x v="0"/>
    <x v="0"/>
    <x v="0"/>
    <x v="0"/>
    <x v="12"/>
    <x v="27"/>
    <x v="0"/>
    <x v="0"/>
    <s v="Tesseramento"/>
    <x v="1"/>
    <x v="4"/>
    <x v="0"/>
    <m/>
  </r>
  <r>
    <n v="232359"/>
    <x v="0"/>
    <x v="0"/>
    <x v="0"/>
    <x v="0"/>
    <x v="0"/>
    <x v="206"/>
    <x v="0"/>
    <x v="0"/>
    <s v="Tesseramento"/>
    <x v="1"/>
    <x v="0"/>
    <x v="0"/>
    <m/>
  </r>
  <r>
    <n v="30677"/>
    <x v="0"/>
    <x v="0"/>
    <x v="0"/>
    <x v="0"/>
    <x v="12"/>
    <x v="27"/>
    <x v="0"/>
    <x v="0"/>
    <s v="Tesseramento"/>
    <x v="1"/>
    <x v="4"/>
    <x v="0"/>
    <m/>
  </r>
  <r>
    <n v="43709"/>
    <x v="0"/>
    <x v="0"/>
    <x v="0"/>
    <x v="0"/>
    <x v="12"/>
    <x v="27"/>
    <x v="0"/>
    <x v="0"/>
    <s v="Tesseramento"/>
    <x v="1"/>
    <x v="3"/>
    <x v="0"/>
    <m/>
  </r>
  <r>
    <n v="177705"/>
    <x v="0"/>
    <x v="0"/>
    <x v="0"/>
    <x v="0"/>
    <x v="0"/>
    <x v="206"/>
    <x v="0"/>
    <x v="0"/>
    <s v="Tesseramento"/>
    <x v="1"/>
    <x v="0"/>
    <x v="0"/>
    <m/>
  </r>
  <r>
    <n v="8057"/>
    <x v="0"/>
    <x v="0"/>
    <x v="0"/>
    <x v="0"/>
    <x v="12"/>
    <x v="27"/>
    <x v="0"/>
    <x v="1"/>
    <s v="Tesseramento"/>
    <x v="1"/>
    <x v="4"/>
    <x v="0"/>
    <m/>
  </r>
  <r>
    <n v="110899"/>
    <x v="0"/>
    <x v="0"/>
    <x v="0"/>
    <x v="0"/>
    <x v="12"/>
    <x v="27"/>
    <x v="0"/>
    <x v="0"/>
    <s v="Tesseramento"/>
    <x v="1"/>
    <x v="1"/>
    <x v="0"/>
    <m/>
  </r>
  <r>
    <n v="8062"/>
    <x v="0"/>
    <x v="0"/>
    <x v="0"/>
    <x v="0"/>
    <x v="12"/>
    <x v="27"/>
    <x v="0"/>
    <x v="0"/>
    <s v="Tesseramento"/>
    <x v="1"/>
    <x v="3"/>
    <x v="0"/>
    <m/>
  </r>
  <r>
    <n v="233403"/>
    <x v="1"/>
    <x v="0"/>
    <x v="0"/>
    <x v="2"/>
    <x v="12"/>
    <x v="27"/>
    <x v="0"/>
    <x v="0"/>
    <s v="Tesseramento"/>
    <x v="1"/>
    <x v="5"/>
    <x v="0"/>
    <m/>
  </r>
  <r>
    <n v="220129"/>
    <x v="0"/>
    <x v="0"/>
    <x v="0"/>
    <x v="0"/>
    <x v="11"/>
    <x v="325"/>
    <x v="0"/>
    <x v="0"/>
    <s v="Tesseramento"/>
    <x v="1"/>
    <x v="1"/>
    <x v="0"/>
    <m/>
  </r>
  <r>
    <n v="192267"/>
    <x v="0"/>
    <x v="0"/>
    <x v="0"/>
    <x v="0"/>
    <x v="11"/>
    <x v="325"/>
    <x v="0"/>
    <x v="0"/>
    <s v="Tesseramento"/>
    <x v="1"/>
    <x v="0"/>
    <x v="0"/>
    <m/>
  </r>
  <r>
    <n v="564"/>
    <x v="0"/>
    <x v="0"/>
    <x v="0"/>
    <x v="3"/>
    <x v="12"/>
    <x v="27"/>
    <x v="0"/>
    <x v="1"/>
    <s v="Tesseramento"/>
    <x v="1"/>
    <x v="4"/>
    <x v="0"/>
    <m/>
  </r>
  <r>
    <n v="8064"/>
    <x v="0"/>
    <x v="0"/>
    <x v="0"/>
    <x v="0"/>
    <x v="12"/>
    <x v="27"/>
    <x v="0"/>
    <x v="0"/>
    <s v="Tesseramento"/>
    <x v="1"/>
    <x v="4"/>
    <x v="0"/>
    <m/>
  </r>
  <r>
    <n v="235621"/>
    <x v="1"/>
    <x v="0"/>
    <x v="1"/>
    <x v="3"/>
    <x v="1"/>
    <x v="239"/>
    <x v="0"/>
    <x v="0"/>
    <s v="Tesseramento"/>
    <x v="1"/>
    <x v="5"/>
    <x v="0"/>
    <m/>
  </r>
  <r>
    <n v="42745"/>
    <x v="0"/>
    <x v="0"/>
    <x v="0"/>
    <x v="0"/>
    <x v="12"/>
    <x v="27"/>
    <x v="0"/>
    <x v="0"/>
    <s v="Tesseramento"/>
    <x v="1"/>
    <x v="4"/>
    <x v="0"/>
    <m/>
  </r>
  <r>
    <n v="151982"/>
    <x v="0"/>
    <x v="0"/>
    <x v="0"/>
    <x v="0"/>
    <x v="0"/>
    <x v="206"/>
    <x v="0"/>
    <x v="0"/>
    <s v="Tesseramento"/>
    <x v="1"/>
    <x v="0"/>
    <x v="0"/>
    <m/>
  </r>
  <r>
    <n v="8077"/>
    <x v="0"/>
    <x v="0"/>
    <x v="0"/>
    <x v="0"/>
    <x v="12"/>
    <x v="27"/>
    <x v="0"/>
    <x v="0"/>
    <s v="Tesseramento"/>
    <x v="1"/>
    <x v="4"/>
    <x v="0"/>
    <m/>
  </r>
  <r>
    <n v="166728"/>
    <x v="0"/>
    <x v="0"/>
    <x v="0"/>
    <x v="0"/>
    <x v="11"/>
    <x v="142"/>
    <x v="0"/>
    <x v="0"/>
    <s v="Tesseramento"/>
    <x v="1"/>
    <x v="0"/>
    <x v="0"/>
    <m/>
  </r>
  <r>
    <n v="134116"/>
    <x v="0"/>
    <x v="0"/>
    <x v="0"/>
    <x v="0"/>
    <x v="12"/>
    <x v="27"/>
    <x v="0"/>
    <x v="0"/>
    <s v="Tesseramento"/>
    <x v="1"/>
    <x v="0"/>
    <x v="0"/>
    <m/>
  </r>
  <r>
    <n v="229038"/>
    <x v="1"/>
    <x v="0"/>
    <x v="0"/>
    <x v="1"/>
    <x v="0"/>
    <x v="206"/>
    <x v="0"/>
    <x v="1"/>
    <s v="Tesseramento"/>
    <x v="1"/>
    <x v="5"/>
    <x v="0"/>
    <m/>
  </r>
  <r>
    <n v="44105"/>
    <x v="0"/>
    <x v="0"/>
    <x v="0"/>
    <x v="0"/>
    <x v="4"/>
    <x v="219"/>
    <x v="0"/>
    <x v="1"/>
    <s v="Tesseramento"/>
    <x v="0"/>
    <x v="3"/>
    <x v="0"/>
    <m/>
  </r>
  <r>
    <n v="210644"/>
    <x v="0"/>
    <x v="0"/>
    <x v="0"/>
    <x v="0"/>
    <x v="12"/>
    <x v="27"/>
    <x v="0"/>
    <x v="0"/>
    <s v="Tesseramento"/>
    <x v="1"/>
    <x v="0"/>
    <x v="0"/>
    <m/>
  </r>
  <r>
    <n v="229037"/>
    <x v="1"/>
    <x v="0"/>
    <x v="0"/>
    <x v="1"/>
    <x v="0"/>
    <x v="206"/>
    <x v="0"/>
    <x v="0"/>
    <s v="Tesseramento"/>
    <x v="1"/>
    <x v="5"/>
    <x v="0"/>
    <m/>
  </r>
  <r>
    <n v="48174"/>
    <x v="0"/>
    <x v="0"/>
    <x v="0"/>
    <x v="0"/>
    <x v="12"/>
    <x v="27"/>
    <x v="0"/>
    <x v="0"/>
    <s v="Tesseramento"/>
    <x v="1"/>
    <x v="4"/>
    <x v="0"/>
    <m/>
  </r>
  <r>
    <n v="54120"/>
    <x v="0"/>
    <x v="0"/>
    <x v="0"/>
    <x v="0"/>
    <x v="12"/>
    <x v="27"/>
    <x v="0"/>
    <x v="0"/>
    <s v="Tesseramento"/>
    <x v="1"/>
    <x v="3"/>
    <x v="0"/>
    <m/>
  </r>
  <r>
    <n v="228654"/>
    <x v="1"/>
    <x v="0"/>
    <x v="0"/>
    <x v="1"/>
    <x v="0"/>
    <x v="206"/>
    <x v="0"/>
    <x v="0"/>
    <s v="Tesseramento"/>
    <x v="1"/>
    <x v="5"/>
    <x v="0"/>
    <m/>
  </r>
  <r>
    <n v="110202"/>
    <x v="0"/>
    <x v="0"/>
    <x v="0"/>
    <x v="0"/>
    <x v="12"/>
    <x v="27"/>
    <x v="0"/>
    <x v="0"/>
    <s v="Tesseramento"/>
    <x v="1"/>
    <x v="3"/>
    <x v="0"/>
    <m/>
  </r>
  <r>
    <n v="231313"/>
    <x v="0"/>
    <x v="0"/>
    <x v="0"/>
    <x v="2"/>
    <x v="10"/>
    <x v="396"/>
    <x v="0"/>
    <x v="0"/>
    <s v="Tesseramento"/>
    <x v="0"/>
    <x v="1"/>
    <x v="0"/>
    <m/>
  </r>
  <r>
    <n v="142618"/>
    <x v="1"/>
    <x v="0"/>
    <x v="0"/>
    <x v="0"/>
    <x v="2"/>
    <x v="313"/>
    <x v="0"/>
    <x v="0"/>
    <s v="Tesseramento"/>
    <x v="1"/>
    <x v="7"/>
    <x v="0"/>
    <s v="B"/>
  </r>
  <r>
    <n v="123395"/>
    <x v="0"/>
    <x v="0"/>
    <x v="0"/>
    <x v="0"/>
    <x v="0"/>
    <x v="206"/>
    <x v="0"/>
    <x v="0"/>
    <s v="Tesseramento"/>
    <x v="1"/>
    <x v="0"/>
    <x v="0"/>
    <m/>
  </r>
  <r>
    <n v="235421"/>
    <x v="1"/>
    <x v="0"/>
    <x v="1"/>
    <x v="1"/>
    <x v="2"/>
    <x v="172"/>
    <x v="0"/>
    <x v="1"/>
    <s v="Tesseramento"/>
    <x v="1"/>
    <x v="7"/>
    <x v="0"/>
    <m/>
  </r>
  <r>
    <n v="4574"/>
    <x v="0"/>
    <x v="0"/>
    <x v="0"/>
    <x v="0"/>
    <x v="12"/>
    <x v="27"/>
    <x v="0"/>
    <x v="0"/>
    <s v="Tesseramento"/>
    <x v="1"/>
    <x v="4"/>
    <x v="0"/>
    <m/>
  </r>
  <r>
    <n v="43712"/>
    <x v="0"/>
    <x v="0"/>
    <x v="0"/>
    <x v="0"/>
    <x v="12"/>
    <x v="27"/>
    <x v="0"/>
    <x v="0"/>
    <s v="Tesseramento"/>
    <x v="1"/>
    <x v="4"/>
    <x v="0"/>
    <m/>
  </r>
  <r>
    <n v="8092"/>
    <x v="0"/>
    <x v="0"/>
    <x v="0"/>
    <x v="0"/>
    <x v="12"/>
    <x v="27"/>
    <x v="0"/>
    <x v="1"/>
    <s v="Tesseramento"/>
    <x v="1"/>
    <x v="3"/>
    <x v="0"/>
    <m/>
  </r>
  <r>
    <n v="60832"/>
    <x v="0"/>
    <x v="0"/>
    <x v="0"/>
    <x v="0"/>
    <x v="12"/>
    <x v="27"/>
    <x v="0"/>
    <x v="0"/>
    <s v="Tesseramento"/>
    <x v="1"/>
    <x v="1"/>
    <x v="0"/>
    <m/>
  </r>
  <r>
    <n v="143452"/>
    <x v="0"/>
    <x v="0"/>
    <x v="0"/>
    <x v="0"/>
    <x v="11"/>
    <x v="142"/>
    <x v="0"/>
    <x v="0"/>
    <s v="Tesseramento"/>
    <x v="1"/>
    <x v="4"/>
    <x v="0"/>
    <m/>
  </r>
  <r>
    <n v="209427"/>
    <x v="0"/>
    <x v="0"/>
    <x v="0"/>
    <x v="0"/>
    <x v="10"/>
    <x v="396"/>
    <x v="0"/>
    <x v="0"/>
    <s v="Tesseramento"/>
    <x v="0"/>
    <x v="0"/>
    <x v="0"/>
    <m/>
  </r>
  <r>
    <n v="212783"/>
    <x v="0"/>
    <x v="0"/>
    <x v="0"/>
    <x v="1"/>
    <x v="11"/>
    <x v="142"/>
    <x v="0"/>
    <x v="1"/>
    <s v="Tesseramento"/>
    <x v="1"/>
    <x v="3"/>
    <x v="0"/>
    <m/>
  </r>
  <r>
    <n v="8094"/>
    <x v="0"/>
    <x v="0"/>
    <x v="0"/>
    <x v="0"/>
    <x v="12"/>
    <x v="27"/>
    <x v="0"/>
    <x v="1"/>
    <s v="Tesseramento"/>
    <x v="1"/>
    <x v="4"/>
    <x v="0"/>
    <m/>
  </r>
  <r>
    <n v="185943"/>
    <x v="0"/>
    <x v="0"/>
    <x v="0"/>
    <x v="0"/>
    <x v="12"/>
    <x v="27"/>
    <x v="0"/>
    <x v="0"/>
    <s v="Tesseramento"/>
    <x v="1"/>
    <x v="1"/>
    <x v="0"/>
    <m/>
  </r>
  <r>
    <n v="144025"/>
    <x v="1"/>
    <x v="0"/>
    <x v="0"/>
    <x v="0"/>
    <x v="0"/>
    <x v="206"/>
    <x v="0"/>
    <x v="0"/>
    <s v="Tesseramento"/>
    <x v="1"/>
    <x v="6"/>
    <x v="0"/>
    <m/>
  </r>
  <r>
    <n v="62075"/>
    <x v="0"/>
    <x v="0"/>
    <x v="0"/>
    <x v="0"/>
    <x v="12"/>
    <x v="27"/>
    <x v="0"/>
    <x v="0"/>
    <s v="Tesseramento"/>
    <x v="1"/>
    <x v="0"/>
    <x v="0"/>
    <m/>
  </r>
  <r>
    <n v="76476"/>
    <x v="0"/>
    <x v="0"/>
    <x v="0"/>
    <x v="0"/>
    <x v="12"/>
    <x v="27"/>
    <x v="0"/>
    <x v="1"/>
    <s v="Tesseramento"/>
    <x v="1"/>
    <x v="4"/>
    <x v="0"/>
    <m/>
  </r>
  <r>
    <n v="128253"/>
    <x v="0"/>
    <x v="0"/>
    <x v="0"/>
    <x v="0"/>
    <x v="11"/>
    <x v="142"/>
    <x v="0"/>
    <x v="0"/>
    <s v="Tesseramento"/>
    <x v="1"/>
    <x v="4"/>
    <x v="0"/>
    <m/>
  </r>
  <r>
    <n v="146044"/>
    <x v="0"/>
    <x v="0"/>
    <x v="0"/>
    <x v="0"/>
    <x v="11"/>
    <x v="142"/>
    <x v="0"/>
    <x v="0"/>
    <s v="Tesseramento"/>
    <x v="1"/>
    <x v="0"/>
    <x v="0"/>
    <m/>
  </r>
  <r>
    <n v="63518"/>
    <x v="0"/>
    <x v="0"/>
    <x v="0"/>
    <x v="0"/>
    <x v="12"/>
    <x v="27"/>
    <x v="0"/>
    <x v="0"/>
    <s v="Tesseramento"/>
    <x v="1"/>
    <x v="4"/>
    <x v="0"/>
    <m/>
  </r>
  <r>
    <n v="19726"/>
    <x v="0"/>
    <x v="0"/>
    <x v="0"/>
    <x v="0"/>
    <x v="7"/>
    <x v="135"/>
    <x v="0"/>
    <x v="0"/>
    <s v="Tesseramento"/>
    <x v="1"/>
    <x v="3"/>
    <x v="0"/>
    <m/>
  </r>
  <r>
    <n v="8100"/>
    <x v="0"/>
    <x v="0"/>
    <x v="0"/>
    <x v="0"/>
    <x v="12"/>
    <x v="27"/>
    <x v="0"/>
    <x v="0"/>
    <s v="Tesseramento"/>
    <x v="1"/>
    <x v="3"/>
    <x v="0"/>
    <m/>
  </r>
  <r>
    <n v="64903"/>
    <x v="0"/>
    <x v="0"/>
    <x v="0"/>
    <x v="0"/>
    <x v="12"/>
    <x v="27"/>
    <x v="0"/>
    <x v="0"/>
    <s v="Tesseramento"/>
    <x v="1"/>
    <x v="4"/>
    <x v="0"/>
    <m/>
  </r>
  <r>
    <n v="207762"/>
    <x v="0"/>
    <x v="0"/>
    <x v="2"/>
    <x v="3"/>
    <x v="10"/>
    <x v="396"/>
    <x v="0"/>
    <x v="0"/>
    <s v="Tesseramento"/>
    <x v="0"/>
    <x v="1"/>
    <x v="0"/>
    <m/>
  </r>
  <r>
    <n v="197378"/>
    <x v="0"/>
    <x v="0"/>
    <x v="0"/>
    <x v="0"/>
    <x v="14"/>
    <x v="121"/>
    <x v="0"/>
    <x v="0"/>
    <s v="Tesseramento"/>
    <x v="1"/>
    <x v="0"/>
    <x v="0"/>
    <m/>
  </r>
  <r>
    <n v="95234"/>
    <x v="0"/>
    <x v="0"/>
    <x v="0"/>
    <x v="0"/>
    <x v="12"/>
    <x v="27"/>
    <x v="0"/>
    <x v="0"/>
    <s v="Tesseramento"/>
    <x v="1"/>
    <x v="3"/>
    <x v="0"/>
    <m/>
  </r>
  <r>
    <n v="179989"/>
    <x v="0"/>
    <x v="0"/>
    <x v="0"/>
    <x v="0"/>
    <x v="11"/>
    <x v="142"/>
    <x v="0"/>
    <x v="0"/>
    <s v="Tesseramento"/>
    <x v="1"/>
    <x v="3"/>
    <x v="0"/>
    <m/>
  </r>
  <r>
    <n v="11987"/>
    <x v="0"/>
    <x v="0"/>
    <x v="2"/>
    <x v="4"/>
    <x v="7"/>
    <x v="30"/>
    <x v="0"/>
    <x v="0"/>
    <s v="Tesseramento"/>
    <x v="1"/>
    <x v="4"/>
    <x v="0"/>
    <m/>
  </r>
  <r>
    <n v="95235"/>
    <x v="0"/>
    <x v="0"/>
    <x v="0"/>
    <x v="0"/>
    <x v="12"/>
    <x v="27"/>
    <x v="0"/>
    <x v="1"/>
    <s v="Tesseramento"/>
    <x v="1"/>
    <x v="4"/>
    <x v="0"/>
    <m/>
  </r>
  <r>
    <n v="38124"/>
    <x v="0"/>
    <x v="0"/>
    <x v="0"/>
    <x v="0"/>
    <x v="9"/>
    <x v="117"/>
    <x v="0"/>
    <x v="0"/>
    <s v="Tesseramento"/>
    <x v="1"/>
    <x v="4"/>
    <x v="0"/>
    <m/>
  </r>
  <r>
    <n v="167562"/>
    <x v="0"/>
    <x v="0"/>
    <x v="0"/>
    <x v="1"/>
    <x v="12"/>
    <x v="27"/>
    <x v="0"/>
    <x v="0"/>
    <s v="Tesseramento"/>
    <x v="1"/>
    <x v="4"/>
    <x v="0"/>
    <m/>
  </r>
  <r>
    <n v="181771"/>
    <x v="0"/>
    <x v="0"/>
    <x v="0"/>
    <x v="0"/>
    <x v="11"/>
    <x v="142"/>
    <x v="0"/>
    <x v="0"/>
    <s v="Tesseramento"/>
    <x v="1"/>
    <x v="1"/>
    <x v="0"/>
    <m/>
  </r>
  <r>
    <n v="76110"/>
    <x v="0"/>
    <x v="0"/>
    <x v="0"/>
    <x v="0"/>
    <x v="12"/>
    <x v="27"/>
    <x v="0"/>
    <x v="1"/>
    <s v="Tesseramento"/>
    <x v="1"/>
    <x v="4"/>
    <x v="0"/>
    <m/>
  </r>
  <r>
    <n v="38135"/>
    <x v="0"/>
    <x v="0"/>
    <x v="0"/>
    <x v="0"/>
    <x v="9"/>
    <x v="117"/>
    <x v="0"/>
    <x v="1"/>
    <s v="Tesseramento"/>
    <x v="1"/>
    <x v="4"/>
    <x v="0"/>
    <m/>
  </r>
  <r>
    <n v="78684"/>
    <x v="0"/>
    <x v="0"/>
    <x v="0"/>
    <x v="0"/>
    <x v="12"/>
    <x v="27"/>
    <x v="0"/>
    <x v="0"/>
    <s v="Tesseramento"/>
    <x v="1"/>
    <x v="3"/>
    <x v="0"/>
    <m/>
  </r>
  <r>
    <n v="82475"/>
    <x v="0"/>
    <x v="0"/>
    <x v="0"/>
    <x v="0"/>
    <x v="12"/>
    <x v="27"/>
    <x v="0"/>
    <x v="1"/>
    <s v="Tesseramento"/>
    <x v="1"/>
    <x v="4"/>
    <x v="0"/>
    <m/>
  </r>
  <r>
    <n v="134118"/>
    <x v="0"/>
    <x v="0"/>
    <x v="0"/>
    <x v="0"/>
    <x v="9"/>
    <x v="117"/>
    <x v="0"/>
    <x v="0"/>
    <s v="Tesseramento"/>
    <x v="1"/>
    <x v="0"/>
    <x v="0"/>
    <m/>
  </r>
  <r>
    <n v="95438"/>
    <x v="0"/>
    <x v="0"/>
    <x v="0"/>
    <x v="0"/>
    <x v="12"/>
    <x v="27"/>
    <x v="0"/>
    <x v="0"/>
    <s v="Tesseramento"/>
    <x v="1"/>
    <x v="4"/>
    <x v="0"/>
    <m/>
  </r>
  <r>
    <n v="60436"/>
    <x v="0"/>
    <x v="0"/>
    <x v="0"/>
    <x v="0"/>
    <x v="12"/>
    <x v="27"/>
    <x v="0"/>
    <x v="0"/>
    <s v="Tesseramento"/>
    <x v="1"/>
    <x v="3"/>
    <x v="0"/>
    <m/>
  </r>
  <r>
    <n v="38207"/>
    <x v="0"/>
    <x v="0"/>
    <x v="0"/>
    <x v="0"/>
    <x v="9"/>
    <x v="117"/>
    <x v="0"/>
    <x v="0"/>
    <s v="Tesseramento"/>
    <x v="1"/>
    <x v="0"/>
    <x v="0"/>
    <m/>
  </r>
  <r>
    <n v="184127"/>
    <x v="1"/>
    <x v="0"/>
    <x v="0"/>
    <x v="0"/>
    <x v="12"/>
    <x v="27"/>
    <x v="0"/>
    <x v="0"/>
    <s v="Tesseramento"/>
    <x v="1"/>
    <x v="7"/>
    <x v="0"/>
    <m/>
  </r>
  <r>
    <n v="8106"/>
    <x v="0"/>
    <x v="0"/>
    <x v="0"/>
    <x v="0"/>
    <x v="12"/>
    <x v="27"/>
    <x v="0"/>
    <x v="0"/>
    <s v="Tesseramento"/>
    <x v="1"/>
    <x v="0"/>
    <x v="0"/>
    <m/>
  </r>
  <r>
    <n v="236086"/>
    <x v="0"/>
    <x v="0"/>
    <x v="1"/>
    <x v="2"/>
    <x v="5"/>
    <x v="81"/>
    <x v="0"/>
    <x v="1"/>
    <s v="Tesseramento"/>
    <x v="0"/>
    <x v="3"/>
    <x v="0"/>
    <m/>
  </r>
  <r>
    <n v="8107"/>
    <x v="0"/>
    <x v="0"/>
    <x v="0"/>
    <x v="0"/>
    <x v="12"/>
    <x v="27"/>
    <x v="0"/>
    <x v="0"/>
    <s v="Tesseramento"/>
    <x v="1"/>
    <x v="0"/>
    <x v="0"/>
    <m/>
  </r>
  <r>
    <n v="197277"/>
    <x v="1"/>
    <x v="0"/>
    <x v="0"/>
    <x v="1"/>
    <x v="12"/>
    <x v="27"/>
    <x v="0"/>
    <x v="0"/>
    <s v="Tesseramento"/>
    <x v="1"/>
    <x v="5"/>
    <x v="0"/>
    <m/>
  </r>
  <r>
    <n v="96791"/>
    <x v="0"/>
    <x v="0"/>
    <x v="0"/>
    <x v="0"/>
    <x v="12"/>
    <x v="27"/>
    <x v="0"/>
    <x v="0"/>
    <s v="Tesseramento"/>
    <x v="1"/>
    <x v="3"/>
    <x v="0"/>
    <m/>
  </r>
  <r>
    <n v="103672"/>
    <x v="0"/>
    <x v="0"/>
    <x v="0"/>
    <x v="0"/>
    <x v="9"/>
    <x v="117"/>
    <x v="0"/>
    <x v="0"/>
    <s v="Tesseramento"/>
    <x v="1"/>
    <x v="0"/>
    <x v="0"/>
    <m/>
  </r>
  <r>
    <n v="34447"/>
    <x v="0"/>
    <x v="0"/>
    <x v="0"/>
    <x v="0"/>
    <x v="12"/>
    <x v="27"/>
    <x v="0"/>
    <x v="0"/>
    <s v="Tesseramento"/>
    <x v="1"/>
    <x v="3"/>
    <x v="0"/>
    <m/>
  </r>
  <r>
    <n v="60613"/>
    <x v="0"/>
    <x v="0"/>
    <x v="0"/>
    <x v="0"/>
    <x v="12"/>
    <x v="27"/>
    <x v="0"/>
    <x v="0"/>
    <s v="Tesseramento"/>
    <x v="1"/>
    <x v="0"/>
    <x v="0"/>
    <m/>
  </r>
  <r>
    <n v="198065"/>
    <x v="0"/>
    <x v="0"/>
    <x v="0"/>
    <x v="0"/>
    <x v="11"/>
    <x v="325"/>
    <x v="0"/>
    <x v="0"/>
    <s v="Tesseramento"/>
    <x v="1"/>
    <x v="0"/>
    <x v="0"/>
    <m/>
  </r>
  <r>
    <n v="203294"/>
    <x v="0"/>
    <x v="0"/>
    <x v="0"/>
    <x v="0"/>
    <x v="12"/>
    <x v="27"/>
    <x v="0"/>
    <x v="0"/>
    <s v="Tesseramento"/>
    <x v="1"/>
    <x v="1"/>
    <x v="0"/>
    <m/>
  </r>
  <r>
    <n v="28151"/>
    <x v="0"/>
    <x v="0"/>
    <x v="0"/>
    <x v="0"/>
    <x v="12"/>
    <x v="27"/>
    <x v="0"/>
    <x v="1"/>
    <s v="Tesseramento"/>
    <x v="1"/>
    <x v="0"/>
    <x v="0"/>
    <m/>
  </r>
  <r>
    <n v="216058"/>
    <x v="0"/>
    <x v="0"/>
    <x v="0"/>
    <x v="0"/>
    <x v="7"/>
    <x v="241"/>
    <x v="0"/>
    <x v="0"/>
    <s v="Tesseramento"/>
    <x v="0"/>
    <x v="0"/>
    <x v="0"/>
    <m/>
  </r>
  <r>
    <n v="110217"/>
    <x v="0"/>
    <x v="0"/>
    <x v="0"/>
    <x v="0"/>
    <x v="11"/>
    <x v="142"/>
    <x v="0"/>
    <x v="1"/>
    <s v="Tesseramento"/>
    <x v="1"/>
    <x v="3"/>
    <x v="0"/>
    <m/>
  </r>
  <r>
    <n v="181627"/>
    <x v="1"/>
    <x v="0"/>
    <x v="0"/>
    <x v="0"/>
    <x v="12"/>
    <x v="27"/>
    <x v="0"/>
    <x v="0"/>
    <s v="Tesseramento"/>
    <x v="1"/>
    <x v="5"/>
    <x v="0"/>
    <m/>
  </r>
  <r>
    <n v="62257"/>
    <x v="0"/>
    <x v="0"/>
    <x v="0"/>
    <x v="0"/>
    <x v="11"/>
    <x v="142"/>
    <x v="0"/>
    <x v="1"/>
    <s v="Tesseramento"/>
    <x v="1"/>
    <x v="4"/>
    <x v="0"/>
    <m/>
  </r>
  <r>
    <n v="139384"/>
    <x v="1"/>
    <x v="0"/>
    <x v="0"/>
    <x v="0"/>
    <x v="12"/>
    <x v="27"/>
    <x v="0"/>
    <x v="0"/>
    <s v="Tesseramento"/>
    <x v="1"/>
    <x v="2"/>
    <x v="0"/>
    <m/>
  </r>
  <r>
    <n v="28157"/>
    <x v="0"/>
    <x v="0"/>
    <x v="0"/>
    <x v="0"/>
    <x v="12"/>
    <x v="27"/>
    <x v="0"/>
    <x v="0"/>
    <s v="Tesseramento"/>
    <x v="1"/>
    <x v="0"/>
    <x v="0"/>
    <m/>
  </r>
  <r>
    <n v="128379"/>
    <x v="0"/>
    <x v="0"/>
    <x v="0"/>
    <x v="0"/>
    <x v="11"/>
    <x v="142"/>
    <x v="0"/>
    <x v="0"/>
    <s v="Tesseramento"/>
    <x v="1"/>
    <x v="0"/>
    <x v="0"/>
    <m/>
  </r>
  <r>
    <n v="15177"/>
    <x v="0"/>
    <x v="0"/>
    <x v="0"/>
    <x v="0"/>
    <x v="11"/>
    <x v="142"/>
    <x v="0"/>
    <x v="0"/>
    <s v="Tesseramento"/>
    <x v="1"/>
    <x v="4"/>
    <x v="0"/>
    <m/>
  </r>
  <r>
    <n v="10493"/>
    <x v="0"/>
    <x v="0"/>
    <x v="0"/>
    <x v="0"/>
    <x v="12"/>
    <x v="27"/>
    <x v="0"/>
    <x v="0"/>
    <s v="Tesseramento"/>
    <x v="1"/>
    <x v="4"/>
    <x v="0"/>
    <m/>
  </r>
  <r>
    <n v="107422"/>
    <x v="0"/>
    <x v="0"/>
    <x v="0"/>
    <x v="0"/>
    <x v="11"/>
    <x v="142"/>
    <x v="0"/>
    <x v="0"/>
    <s v="Tesseramento"/>
    <x v="1"/>
    <x v="4"/>
    <x v="0"/>
    <m/>
  </r>
  <r>
    <n v="38219"/>
    <x v="0"/>
    <x v="0"/>
    <x v="0"/>
    <x v="0"/>
    <x v="9"/>
    <x v="117"/>
    <x v="0"/>
    <x v="0"/>
    <s v="Tesseramento"/>
    <x v="1"/>
    <x v="0"/>
    <x v="0"/>
    <m/>
  </r>
  <r>
    <n v="91996"/>
    <x v="0"/>
    <x v="0"/>
    <x v="0"/>
    <x v="0"/>
    <x v="11"/>
    <x v="142"/>
    <x v="0"/>
    <x v="0"/>
    <s v="Tesseramento"/>
    <x v="1"/>
    <x v="3"/>
    <x v="0"/>
    <m/>
  </r>
  <r>
    <n v="236085"/>
    <x v="0"/>
    <x v="0"/>
    <x v="1"/>
    <x v="2"/>
    <x v="5"/>
    <x v="81"/>
    <x v="0"/>
    <x v="0"/>
    <s v="Tesseramento"/>
    <x v="0"/>
    <x v="3"/>
    <x v="0"/>
    <m/>
  </r>
  <r>
    <n v="8113"/>
    <x v="0"/>
    <x v="0"/>
    <x v="0"/>
    <x v="0"/>
    <x v="12"/>
    <x v="27"/>
    <x v="0"/>
    <x v="0"/>
    <s v="Tesseramento"/>
    <x v="1"/>
    <x v="4"/>
    <x v="0"/>
    <m/>
  </r>
  <r>
    <n v="217347"/>
    <x v="0"/>
    <x v="0"/>
    <x v="0"/>
    <x v="0"/>
    <x v="11"/>
    <x v="142"/>
    <x v="0"/>
    <x v="0"/>
    <s v="Tesseramento"/>
    <x v="1"/>
    <x v="0"/>
    <x v="0"/>
    <m/>
  </r>
  <r>
    <n v="38242"/>
    <x v="0"/>
    <x v="0"/>
    <x v="0"/>
    <x v="0"/>
    <x v="9"/>
    <x v="117"/>
    <x v="0"/>
    <x v="0"/>
    <s v="Tesseramento"/>
    <x v="1"/>
    <x v="4"/>
    <x v="0"/>
    <m/>
  </r>
  <r>
    <n v="227487"/>
    <x v="0"/>
    <x v="0"/>
    <x v="0"/>
    <x v="1"/>
    <x v="7"/>
    <x v="241"/>
    <x v="0"/>
    <x v="0"/>
    <s v="Tesseramento"/>
    <x v="0"/>
    <x v="0"/>
    <x v="0"/>
    <m/>
  </r>
  <r>
    <n v="145583"/>
    <x v="1"/>
    <x v="0"/>
    <x v="0"/>
    <x v="3"/>
    <x v="7"/>
    <x v="51"/>
    <x v="0"/>
    <x v="0"/>
    <s v="Tesseramento"/>
    <x v="1"/>
    <x v="2"/>
    <x v="0"/>
    <m/>
  </r>
  <r>
    <n v="205109"/>
    <x v="0"/>
    <x v="0"/>
    <x v="0"/>
    <x v="0"/>
    <x v="9"/>
    <x v="117"/>
    <x v="0"/>
    <x v="1"/>
    <s v="Tesseramento"/>
    <x v="1"/>
    <x v="0"/>
    <x v="0"/>
    <m/>
  </r>
  <r>
    <n v="99497"/>
    <x v="0"/>
    <x v="0"/>
    <x v="0"/>
    <x v="0"/>
    <x v="11"/>
    <x v="142"/>
    <x v="0"/>
    <x v="0"/>
    <s v="Tesseramento"/>
    <x v="1"/>
    <x v="3"/>
    <x v="0"/>
    <m/>
  </r>
  <r>
    <n v="75536"/>
    <x v="0"/>
    <x v="0"/>
    <x v="0"/>
    <x v="0"/>
    <x v="12"/>
    <x v="27"/>
    <x v="0"/>
    <x v="0"/>
    <s v="Tesseramento"/>
    <x v="1"/>
    <x v="3"/>
    <x v="0"/>
    <m/>
  </r>
  <r>
    <n v="95981"/>
    <x v="0"/>
    <x v="0"/>
    <x v="0"/>
    <x v="0"/>
    <x v="11"/>
    <x v="142"/>
    <x v="0"/>
    <x v="0"/>
    <s v="Tesseramento"/>
    <x v="1"/>
    <x v="0"/>
    <x v="0"/>
    <m/>
  </r>
  <r>
    <n v="235794"/>
    <x v="0"/>
    <x v="0"/>
    <x v="1"/>
    <x v="1"/>
    <x v="2"/>
    <x v="233"/>
    <x v="0"/>
    <x v="0"/>
    <s v="Tesseramento"/>
    <x v="0"/>
    <x v="0"/>
    <x v="0"/>
    <m/>
  </r>
  <r>
    <n v="42445"/>
    <x v="0"/>
    <x v="0"/>
    <x v="0"/>
    <x v="0"/>
    <x v="9"/>
    <x v="117"/>
    <x v="0"/>
    <x v="1"/>
    <s v="Tesseramento"/>
    <x v="1"/>
    <x v="4"/>
    <x v="0"/>
    <m/>
  </r>
  <r>
    <n v="28841"/>
    <x v="0"/>
    <x v="0"/>
    <x v="0"/>
    <x v="0"/>
    <x v="9"/>
    <x v="117"/>
    <x v="0"/>
    <x v="0"/>
    <s v="Tesseramento"/>
    <x v="1"/>
    <x v="4"/>
    <x v="0"/>
    <m/>
  </r>
  <r>
    <n v="22360"/>
    <x v="0"/>
    <x v="0"/>
    <x v="0"/>
    <x v="0"/>
    <x v="12"/>
    <x v="27"/>
    <x v="0"/>
    <x v="0"/>
    <s v="Tesseramento"/>
    <x v="1"/>
    <x v="0"/>
    <x v="0"/>
    <m/>
  </r>
  <r>
    <n v="120778"/>
    <x v="0"/>
    <x v="0"/>
    <x v="0"/>
    <x v="0"/>
    <x v="9"/>
    <x v="117"/>
    <x v="0"/>
    <x v="0"/>
    <s v="Tesseramento"/>
    <x v="1"/>
    <x v="3"/>
    <x v="0"/>
    <m/>
  </r>
  <r>
    <n v="201563"/>
    <x v="0"/>
    <x v="0"/>
    <x v="0"/>
    <x v="0"/>
    <x v="12"/>
    <x v="27"/>
    <x v="0"/>
    <x v="0"/>
    <s v="Tesseramento"/>
    <x v="1"/>
    <x v="1"/>
    <x v="0"/>
    <m/>
  </r>
  <r>
    <n v="164588"/>
    <x v="0"/>
    <x v="0"/>
    <x v="0"/>
    <x v="0"/>
    <x v="9"/>
    <x v="117"/>
    <x v="0"/>
    <x v="1"/>
    <s v="Tesseramento"/>
    <x v="1"/>
    <x v="0"/>
    <x v="0"/>
    <m/>
  </r>
  <r>
    <n v="115344"/>
    <x v="0"/>
    <x v="0"/>
    <x v="0"/>
    <x v="0"/>
    <x v="12"/>
    <x v="27"/>
    <x v="0"/>
    <x v="0"/>
    <s v="Tesseramento"/>
    <x v="1"/>
    <x v="4"/>
    <x v="0"/>
    <m/>
  </r>
  <r>
    <n v="17008"/>
    <x v="0"/>
    <x v="0"/>
    <x v="0"/>
    <x v="0"/>
    <x v="9"/>
    <x v="117"/>
    <x v="0"/>
    <x v="0"/>
    <s v="Tesseramento"/>
    <x v="1"/>
    <x v="0"/>
    <x v="0"/>
    <m/>
  </r>
  <r>
    <n v="235681"/>
    <x v="0"/>
    <x v="0"/>
    <x v="1"/>
    <x v="0"/>
    <x v="11"/>
    <x v="325"/>
    <x v="0"/>
    <x v="1"/>
    <s v="Tesseramento"/>
    <x v="1"/>
    <x v="0"/>
    <x v="0"/>
    <m/>
  </r>
  <r>
    <n v="56988"/>
    <x v="0"/>
    <x v="0"/>
    <x v="0"/>
    <x v="0"/>
    <x v="12"/>
    <x v="27"/>
    <x v="0"/>
    <x v="0"/>
    <s v="Tesseramento"/>
    <x v="1"/>
    <x v="0"/>
    <x v="0"/>
    <m/>
  </r>
  <r>
    <n v="34329"/>
    <x v="0"/>
    <x v="2"/>
    <x v="0"/>
    <x v="0"/>
    <x v="1"/>
    <x v="176"/>
    <x v="1"/>
    <x v="0"/>
    <s v="Tesseramento"/>
    <x v="1"/>
    <x v="8"/>
    <x v="0"/>
    <m/>
  </r>
  <r>
    <n v="192431"/>
    <x v="0"/>
    <x v="0"/>
    <x v="0"/>
    <x v="0"/>
    <x v="9"/>
    <x v="117"/>
    <x v="0"/>
    <x v="1"/>
    <s v="Tesseramento"/>
    <x v="1"/>
    <x v="0"/>
    <x v="0"/>
    <m/>
  </r>
  <r>
    <n v="73593"/>
    <x v="0"/>
    <x v="0"/>
    <x v="0"/>
    <x v="0"/>
    <x v="12"/>
    <x v="27"/>
    <x v="0"/>
    <x v="0"/>
    <s v="Tesseramento"/>
    <x v="1"/>
    <x v="4"/>
    <x v="0"/>
    <m/>
  </r>
  <r>
    <n v="38340"/>
    <x v="0"/>
    <x v="0"/>
    <x v="0"/>
    <x v="0"/>
    <x v="9"/>
    <x v="117"/>
    <x v="0"/>
    <x v="0"/>
    <s v="Tesseramento"/>
    <x v="1"/>
    <x v="4"/>
    <x v="0"/>
    <m/>
  </r>
  <r>
    <n v="135050"/>
    <x v="1"/>
    <x v="0"/>
    <x v="0"/>
    <x v="0"/>
    <x v="12"/>
    <x v="27"/>
    <x v="0"/>
    <x v="0"/>
    <s v="Tesseramento"/>
    <x v="1"/>
    <x v="2"/>
    <x v="0"/>
    <m/>
  </r>
  <r>
    <n v="38343"/>
    <x v="0"/>
    <x v="0"/>
    <x v="0"/>
    <x v="0"/>
    <x v="9"/>
    <x v="117"/>
    <x v="0"/>
    <x v="0"/>
    <s v="Tesseramento"/>
    <x v="1"/>
    <x v="4"/>
    <x v="0"/>
    <m/>
  </r>
  <r>
    <n v="73414"/>
    <x v="0"/>
    <x v="0"/>
    <x v="0"/>
    <x v="0"/>
    <x v="12"/>
    <x v="27"/>
    <x v="0"/>
    <x v="0"/>
    <s v="Tesseramento"/>
    <x v="1"/>
    <x v="3"/>
    <x v="0"/>
    <m/>
  </r>
  <r>
    <n v="162326"/>
    <x v="0"/>
    <x v="0"/>
    <x v="0"/>
    <x v="0"/>
    <x v="2"/>
    <x v="233"/>
    <x v="0"/>
    <x v="0"/>
    <s v="Tesseramento"/>
    <x v="0"/>
    <x v="0"/>
    <x v="0"/>
    <m/>
  </r>
  <r>
    <n v="69651"/>
    <x v="0"/>
    <x v="0"/>
    <x v="0"/>
    <x v="0"/>
    <x v="12"/>
    <x v="27"/>
    <x v="0"/>
    <x v="0"/>
    <s v="Tesseramento"/>
    <x v="1"/>
    <x v="1"/>
    <x v="0"/>
    <m/>
  </r>
  <r>
    <n v="236084"/>
    <x v="1"/>
    <x v="0"/>
    <x v="1"/>
    <x v="2"/>
    <x v="5"/>
    <x v="81"/>
    <x v="0"/>
    <x v="1"/>
    <s v="Tesseramento"/>
    <x v="0"/>
    <x v="5"/>
    <x v="0"/>
    <m/>
  </r>
  <r>
    <n v="201895"/>
    <x v="0"/>
    <x v="0"/>
    <x v="0"/>
    <x v="0"/>
    <x v="2"/>
    <x v="233"/>
    <x v="0"/>
    <x v="0"/>
    <s v="Tesseramento"/>
    <x v="0"/>
    <x v="0"/>
    <x v="0"/>
    <m/>
  </r>
  <r>
    <n v="41996"/>
    <x v="0"/>
    <x v="0"/>
    <x v="0"/>
    <x v="0"/>
    <x v="12"/>
    <x v="27"/>
    <x v="0"/>
    <x v="1"/>
    <s v="Tesseramento"/>
    <x v="1"/>
    <x v="4"/>
    <x v="0"/>
    <m/>
  </r>
  <r>
    <n v="8130"/>
    <x v="0"/>
    <x v="0"/>
    <x v="0"/>
    <x v="0"/>
    <x v="12"/>
    <x v="27"/>
    <x v="0"/>
    <x v="0"/>
    <s v="Tesseramento"/>
    <x v="1"/>
    <x v="3"/>
    <x v="0"/>
    <m/>
  </r>
  <r>
    <n v="228020"/>
    <x v="1"/>
    <x v="0"/>
    <x v="0"/>
    <x v="2"/>
    <x v="12"/>
    <x v="27"/>
    <x v="0"/>
    <x v="0"/>
    <s v="Tesseramento"/>
    <x v="1"/>
    <x v="5"/>
    <x v="0"/>
    <m/>
  </r>
  <r>
    <n v="190361"/>
    <x v="1"/>
    <x v="0"/>
    <x v="0"/>
    <x v="1"/>
    <x v="12"/>
    <x v="27"/>
    <x v="0"/>
    <x v="0"/>
    <s v="Tesseramento"/>
    <x v="1"/>
    <x v="5"/>
    <x v="0"/>
    <m/>
  </r>
  <r>
    <n v="159793"/>
    <x v="0"/>
    <x v="0"/>
    <x v="0"/>
    <x v="0"/>
    <x v="12"/>
    <x v="27"/>
    <x v="0"/>
    <x v="0"/>
    <s v="Tesseramento"/>
    <x v="1"/>
    <x v="1"/>
    <x v="0"/>
    <m/>
  </r>
  <r>
    <n v="225663"/>
    <x v="0"/>
    <x v="0"/>
    <x v="0"/>
    <x v="0"/>
    <x v="11"/>
    <x v="325"/>
    <x v="0"/>
    <x v="0"/>
    <s v="Tesseramento"/>
    <x v="1"/>
    <x v="1"/>
    <x v="0"/>
    <m/>
  </r>
  <r>
    <n v="82383"/>
    <x v="0"/>
    <x v="0"/>
    <x v="0"/>
    <x v="0"/>
    <x v="2"/>
    <x v="233"/>
    <x v="0"/>
    <x v="0"/>
    <s v="Tesseramento"/>
    <x v="0"/>
    <x v="0"/>
    <x v="0"/>
    <m/>
  </r>
  <r>
    <n v="15290"/>
    <x v="0"/>
    <x v="0"/>
    <x v="0"/>
    <x v="0"/>
    <x v="12"/>
    <x v="27"/>
    <x v="0"/>
    <x v="0"/>
    <s v="Tesseramento"/>
    <x v="1"/>
    <x v="0"/>
    <x v="0"/>
    <m/>
  </r>
  <r>
    <n v="219467"/>
    <x v="1"/>
    <x v="1"/>
    <x v="0"/>
    <x v="2"/>
    <x v="12"/>
    <x v="27"/>
    <x v="0"/>
    <x v="0"/>
    <s v="Tesseramento"/>
    <x v="1"/>
    <x v="5"/>
    <x v="0"/>
    <m/>
  </r>
  <r>
    <n v="142627"/>
    <x v="0"/>
    <x v="0"/>
    <x v="0"/>
    <x v="0"/>
    <x v="11"/>
    <x v="142"/>
    <x v="0"/>
    <x v="0"/>
    <s v="Tesseramento"/>
    <x v="1"/>
    <x v="3"/>
    <x v="0"/>
    <m/>
  </r>
  <r>
    <n v="41998"/>
    <x v="0"/>
    <x v="0"/>
    <x v="0"/>
    <x v="0"/>
    <x v="12"/>
    <x v="27"/>
    <x v="0"/>
    <x v="0"/>
    <s v="Tesseramento"/>
    <x v="1"/>
    <x v="1"/>
    <x v="0"/>
    <m/>
  </r>
  <r>
    <n v="75618"/>
    <x v="0"/>
    <x v="0"/>
    <x v="0"/>
    <x v="0"/>
    <x v="11"/>
    <x v="142"/>
    <x v="0"/>
    <x v="0"/>
    <s v="Tesseramento"/>
    <x v="1"/>
    <x v="0"/>
    <x v="0"/>
    <m/>
  </r>
  <r>
    <n v="8140"/>
    <x v="0"/>
    <x v="0"/>
    <x v="0"/>
    <x v="0"/>
    <x v="12"/>
    <x v="27"/>
    <x v="0"/>
    <x v="1"/>
    <s v="Tesseramento"/>
    <x v="1"/>
    <x v="4"/>
    <x v="0"/>
    <m/>
  </r>
  <r>
    <n v="8144"/>
    <x v="0"/>
    <x v="0"/>
    <x v="0"/>
    <x v="0"/>
    <x v="12"/>
    <x v="27"/>
    <x v="0"/>
    <x v="0"/>
    <s v="Tesseramento"/>
    <x v="1"/>
    <x v="3"/>
    <x v="0"/>
    <m/>
  </r>
  <r>
    <n v="55563"/>
    <x v="0"/>
    <x v="0"/>
    <x v="0"/>
    <x v="0"/>
    <x v="11"/>
    <x v="142"/>
    <x v="0"/>
    <x v="0"/>
    <s v="Tesseramento"/>
    <x v="1"/>
    <x v="0"/>
    <x v="0"/>
    <m/>
  </r>
  <r>
    <n v="8141"/>
    <x v="0"/>
    <x v="0"/>
    <x v="0"/>
    <x v="0"/>
    <x v="12"/>
    <x v="27"/>
    <x v="0"/>
    <x v="0"/>
    <s v="Tesseramento"/>
    <x v="1"/>
    <x v="4"/>
    <x v="0"/>
    <m/>
  </r>
  <r>
    <n v="136612"/>
    <x v="0"/>
    <x v="0"/>
    <x v="0"/>
    <x v="0"/>
    <x v="11"/>
    <x v="142"/>
    <x v="0"/>
    <x v="0"/>
    <s v="Tesseramento"/>
    <x v="1"/>
    <x v="0"/>
    <x v="0"/>
    <m/>
  </r>
  <r>
    <n v="236083"/>
    <x v="0"/>
    <x v="0"/>
    <x v="1"/>
    <x v="2"/>
    <x v="5"/>
    <x v="81"/>
    <x v="0"/>
    <x v="1"/>
    <s v="Tesseramento"/>
    <x v="0"/>
    <x v="0"/>
    <x v="0"/>
    <m/>
  </r>
  <r>
    <n v="48179"/>
    <x v="0"/>
    <x v="0"/>
    <x v="0"/>
    <x v="0"/>
    <x v="12"/>
    <x v="27"/>
    <x v="0"/>
    <x v="0"/>
    <s v="Tesseramento"/>
    <x v="1"/>
    <x v="1"/>
    <x v="0"/>
    <m/>
  </r>
  <r>
    <n v="117910"/>
    <x v="0"/>
    <x v="0"/>
    <x v="2"/>
    <x v="0"/>
    <x v="11"/>
    <x v="142"/>
    <x v="0"/>
    <x v="0"/>
    <s v="Tesseramento"/>
    <x v="1"/>
    <x v="0"/>
    <x v="0"/>
    <m/>
  </r>
  <r>
    <n v="8142"/>
    <x v="0"/>
    <x v="0"/>
    <x v="0"/>
    <x v="0"/>
    <x v="12"/>
    <x v="27"/>
    <x v="0"/>
    <x v="1"/>
    <s v="Tesseramento"/>
    <x v="1"/>
    <x v="4"/>
    <x v="0"/>
    <m/>
  </r>
  <r>
    <n v="116596"/>
    <x v="0"/>
    <x v="0"/>
    <x v="0"/>
    <x v="0"/>
    <x v="11"/>
    <x v="142"/>
    <x v="0"/>
    <x v="0"/>
    <s v="Tesseramento"/>
    <x v="1"/>
    <x v="4"/>
    <x v="0"/>
    <m/>
  </r>
  <r>
    <n v="8139"/>
    <x v="0"/>
    <x v="0"/>
    <x v="0"/>
    <x v="0"/>
    <x v="12"/>
    <x v="27"/>
    <x v="0"/>
    <x v="1"/>
    <s v="Tesseramento"/>
    <x v="1"/>
    <x v="0"/>
    <x v="0"/>
    <m/>
  </r>
  <r>
    <n v="157113"/>
    <x v="0"/>
    <x v="0"/>
    <x v="0"/>
    <x v="0"/>
    <x v="11"/>
    <x v="142"/>
    <x v="0"/>
    <x v="0"/>
    <s v="Tesseramento"/>
    <x v="1"/>
    <x v="3"/>
    <x v="0"/>
    <m/>
  </r>
  <r>
    <n v="167142"/>
    <x v="0"/>
    <x v="0"/>
    <x v="0"/>
    <x v="0"/>
    <x v="11"/>
    <x v="142"/>
    <x v="0"/>
    <x v="0"/>
    <s v="Tesseramento"/>
    <x v="1"/>
    <x v="0"/>
    <x v="0"/>
    <m/>
  </r>
  <r>
    <n v="196084"/>
    <x v="1"/>
    <x v="0"/>
    <x v="0"/>
    <x v="0"/>
    <x v="12"/>
    <x v="27"/>
    <x v="0"/>
    <x v="0"/>
    <s v="Tesseramento"/>
    <x v="1"/>
    <x v="5"/>
    <x v="0"/>
    <m/>
  </r>
  <r>
    <n v="87176"/>
    <x v="0"/>
    <x v="0"/>
    <x v="0"/>
    <x v="0"/>
    <x v="7"/>
    <x v="135"/>
    <x v="0"/>
    <x v="0"/>
    <s v="Tesseramento"/>
    <x v="1"/>
    <x v="0"/>
    <x v="0"/>
    <m/>
  </r>
  <r>
    <n v="182520"/>
    <x v="1"/>
    <x v="0"/>
    <x v="2"/>
    <x v="0"/>
    <x v="1"/>
    <x v="176"/>
    <x v="0"/>
    <x v="0"/>
    <s v="Tesseramento"/>
    <x v="1"/>
    <x v="5"/>
    <x v="0"/>
    <m/>
  </r>
  <r>
    <n v="81910"/>
    <x v="0"/>
    <x v="0"/>
    <x v="0"/>
    <x v="0"/>
    <x v="11"/>
    <x v="142"/>
    <x v="0"/>
    <x v="0"/>
    <s v="Tesseramento"/>
    <x v="1"/>
    <x v="4"/>
    <x v="0"/>
    <m/>
  </r>
  <r>
    <n v="39984"/>
    <x v="0"/>
    <x v="0"/>
    <x v="0"/>
    <x v="0"/>
    <x v="12"/>
    <x v="27"/>
    <x v="0"/>
    <x v="0"/>
    <s v="Tesseramento"/>
    <x v="1"/>
    <x v="3"/>
    <x v="0"/>
    <m/>
  </r>
  <r>
    <n v="92735"/>
    <x v="0"/>
    <x v="0"/>
    <x v="0"/>
    <x v="0"/>
    <x v="12"/>
    <x v="27"/>
    <x v="0"/>
    <x v="1"/>
    <s v="Tesseramento"/>
    <x v="1"/>
    <x v="1"/>
    <x v="0"/>
    <m/>
  </r>
  <r>
    <n v="57594"/>
    <x v="0"/>
    <x v="0"/>
    <x v="0"/>
    <x v="0"/>
    <x v="12"/>
    <x v="27"/>
    <x v="0"/>
    <x v="1"/>
    <s v="Tesseramento"/>
    <x v="1"/>
    <x v="3"/>
    <x v="0"/>
    <m/>
  </r>
  <r>
    <n v="75983"/>
    <x v="0"/>
    <x v="0"/>
    <x v="0"/>
    <x v="0"/>
    <x v="12"/>
    <x v="27"/>
    <x v="0"/>
    <x v="1"/>
    <s v="Tesseramento"/>
    <x v="1"/>
    <x v="1"/>
    <x v="0"/>
    <m/>
  </r>
  <r>
    <n v="41999"/>
    <x v="0"/>
    <x v="0"/>
    <x v="0"/>
    <x v="0"/>
    <x v="12"/>
    <x v="27"/>
    <x v="0"/>
    <x v="1"/>
    <s v="Tesseramento"/>
    <x v="1"/>
    <x v="4"/>
    <x v="0"/>
    <m/>
  </r>
  <r>
    <n v="8149"/>
    <x v="0"/>
    <x v="0"/>
    <x v="0"/>
    <x v="0"/>
    <x v="12"/>
    <x v="27"/>
    <x v="0"/>
    <x v="0"/>
    <s v="Tesseramento"/>
    <x v="1"/>
    <x v="4"/>
    <x v="0"/>
    <m/>
  </r>
  <r>
    <n v="63788"/>
    <x v="0"/>
    <x v="0"/>
    <x v="0"/>
    <x v="0"/>
    <x v="11"/>
    <x v="142"/>
    <x v="0"/>
    <x v="0"/>
    <s v="Tesseramento"/>
    <x v="1"/>
    <x v="4"/>
    <x v="0"/>
    <m/>
  </r>
  <r>
    <n v="167464"/>
    <x v="0"/>
    <x v="0"/>
    <x v="0"/>
    <x v="0"/>
    <x v="11"/>
    <x v="142"/>
    <x v="0"/>
    <x v="1"/>
    <s v="Tesseramento"/>
    <x v="1"/>
    <x v="0"/>
    <x v="0"/>
    <m/>
  </r>
  <r>
    <n v="132485"/>
    <x v="0"/>
    <x v="0"/>
    <x v="0"/>
    <x v="2"/>
    <x v="12"/>
    <x v="27"/>
    <x v="0"/>
    <x v="0"/>
    <s v="Tesseramento"/>
    <x v="1"/>
    <x v="4"/>
    <x v="0"/>
    <m/>
  </r>
  <r>
    <n v="25658"/>
    <x v="0"/>
    <x v="0"/>
    <x v="0"/>
    <x v="0"/>
    <x v="11"/>
    <x v="142"/>
    <x v="0"/>
    <x v="0"/>
    <s v="Tesseramento"/>
    <x v="1"/>
    <x v="1"/>
    <x v="0"/>
    <m/>
  </r>
  <r>
    <n v="95651"/>
    <x v="0"/>
    <x v="0"/>
    <x v="0"/>
    <x v="0"/>
    <x v="11"/>
    <x v="142"/>
    <x v="0"/>
    <x v="1"/>
    <s v="Tesseramento"/>
    <x v="1"/>
    <x v="1"/>
    <x v="0"/>
    <m/>
  </r>
  <r>
    <n v="8151"/>
    <x v="0"/>
    <x v="0"/>
    <x v="0"/>
    <x v="0"/>
    <x v="12"/>
    <x v="27"/>
    <x v="0"/>
    <x v="1"/>
    <s v="Tesseramento"/>
    <x v="1"/>
    <x v="4"/>
    <x v="0"/>
    <m/>
  </r>
  <r>
    <n v="34422"/>
    <x v="0"/>
    <x v="0"/>
    <x v="0"/>
    <x v="0"/>
    <x v="11"/>
    <x v="142"/>
    <x v="0"/>
    <x v="0"/>
    <s v="Tesseramento"/>
    <x v="1"/>
    <x v="4"/>
    <x v="0"/>
    <m/>
  </r>
  <r>
    <n v="235842"/>
    <x v="0"/>
    <x v="1"/>
    <x v="1"/>
    <x v="1"/>
    <x v="5"/>
    <x v="38"/>
    <x v="0"/>
    <x v="0"/>
    <s v="Tesseramento"/>
    <x v="1"/>
    <x v="0"/>
    <x v="0"/>
    <m/>
  </r>
  <r>
    <n v="74612"/>
    <x v="0"/>
    <x v="0"/>
    <x v="0"/>
    <x v="0"/>
    <x v="11"/>
    <x v="142"/>
    <x v="0"/>
    <x v="0"/>
    <s v="Tesseramento"/>
    <x v="1"/>
    <x v="3"/>
    <x v="0"/>
    <m/>
  </r>
  <r>
    <n v="8153"/>
    <x v="0"/>
    <x v="0"/>
    <x v="0"/>
    <x v="0"/>
    <x v="12"/>
    <x v="27"/>
    <x v="0"/>
    <x v="0"/>
    <s v="Tesseramento"/>
    <x v="1"/>
    <x v="4"/>
    <x v="0"/>
    <m/>
  </r>
  <r>
    <n v="8154"/>
    <x v="0"/>
    <x v="0"/>
    <x v="0"/>
    <x v="0"/>
    <x v="12"/>
    <x v="27"/>
    <x v="0"/>
    <x v="1"/>
    <s v="Tesseramento"/>
    <x v="1"/>
    <x v="4"/>
    <x v="0"/>
    <m/>
  </r>
  <r>
    <n v="22697"/>
    <x v="0"/>
    <x v="0"/>
    <x v="0"/>
    <x v="0"/>
    <x v="11"/>
    <x v="142"/>
    <x v="0"/>
    <x v="0"/>
    <s v="Tesseramento"/>
    <x v="1"/>
    <x v="3"/>
    <x v="0"/>
    <m/>
  </r>
  <r>
    <n v="157114"/>
    <x v="0"/>
    <x v="0"/>
    <x v="0"/>
    <x v="0"/>
    <x v="11"/>
    <x v="142"/>
    <x v="0"/>
    <x v="1"/>
    <s v="Tesseramento"/>
    <x v="1"/>
    <x v="3"/>
    <x v="0"/>
    <m/>
  </r>
  <r>
    <n v="29476"/>
    <x v="0"/>
    <x v="0"/>
    <x v="0"/>
    <x v="0"/>
    <x v="12"/>
    <x v="27"/>
    <x v="0"/>
    <x v="0"/>
    <s v="Tesseramento"/>
    <x v="1"/>
    <x v="4"/>
    <x v="0"/>
    <m/>
  </r>
  <r>
    <n v="178181"/>
    <x v="0"/>
    <x v="0"/>
    <x v="0"/>
    <x v="0"/>
    <x v="11"/>
    <x v="142"/>
    <x v="0"/>
    <x v="0"/>
    <s v="Tesseramento"/>
    <x v="1"/>
    <x v="0"/>
    <x v="0"/>
    <m/>
  </r>
  <r>
    <n v="236082"/>
    <x v="0"/>
    <x v="0"/>
    <x v="1"/>
    <x v="2"/>
    <x v="5"/>
    <x v="81"/>
    <x v="0"/>
    <x v="1"/>
    <s v="Tesseramento"/>
    <x v="0"/>
    <x v="4"/>
    <x v="0"/>
    <m/>
  </r>
  <r>
    <n v="36372"/>
    <x v="0"/>
    <x v="0"/>
    <x v="0"/>
    <x v="0"/>
    <x v="11"/>
    <x v="142"/>
    <x v="0"/>
    <x v="0"/>
    <s v="Tesseramento"/>
    <x v="1"/>
    <x v="0"/>
    <x v="0"/>
    <m/>
  </r>
  <r>
    <n v="79618"/>
    <x v="0"/>
    <x v="0"/>
    <x v="0"/>
    <x v="0"/>
    <x v="12"/>
    <x v="27"/>
    <x v="0"/>
    <x v="0"/>
    <s v="Tesseramento"/>
    <x v="1"/>
    <x v="4"/>
    <x v="0"/>
    <m/>
  </r>
  <r>
    <n v="114506"/>
    <x v="0"/>
    <x v="0"/>
    <x v="0"/>
    <x v="0"/>
    <x v="11"/>
    <x v="142"/>
    <x v="0"/>
    <x v="0"/>
    <s v="Tesseramento"/>
    <x v="1"/>
    <x v="3"/>
    <x v="0"/>
    <m/>
  </r>
  <r>
    <n v="8165"/>
    <x v="0"/>
    <x v="0"/>
    <x v="0"/>
    <x v="0"/>
    <x v="12"/>
    <x v="27"/>
    <x v="0"/>
    <x v="0"/>
    <s v="Tesseramento"/>
    <x v="1"/>
    <x v="3"/>
    <x v="0"/>
    <m/>
  </r>
  <r>
    <n v="203155"/>
    <x v="0"/>
    <x v="0"/>
    <x v="0"/>
    <x v="0"/>
    <x v="11"/>
    <x v="142"/>
    <x v="0"/>
    <x v="0"/>
    <s v="Tesseramento"/>
    <x v="1"/>
    <x v="0"/>
    <x v="0"/>
    <m/>
  </r>
  <r>
    <n v="181990"/>
    <x v="1"/>
    <x v="0"/>
    <x v="0"/>
    <x v="0"/>
    <x v="7"/>
    <x v="135"/>
    <x v="0"/>
    <x v="0"/>
    <s v="Tesseramento"/>
    <x v="1"/>
    <x v="6"/>
    <x v="0"/>
    <s v="B"/>
  </r>
  <r>
    <n v="25154"/>
    <x v="0"/>
    <x v="0"/>
    <x v="0"/>
    <x v="0"/>
    <x v="12"/>
    <x v="27"/>
    <x v="0"/>
    <x v="0"/>
    <s v="Tesseramento"/>
    <x v="1"/>
    <x v="4"/>
    <x v="0"/>
    <m/>
  </r>
  <r>
    <n v="24920"/>
    <x v="0"/>
    <x v="0"/>
    <x v="0"/>
    <x v="0"/>
    <x v="12"/>
    <x v="27"/>
    <x v="0"/>
    <x v="0"/>
    <s v="Tesseramento"/>
    <x v="1"/>
    <x v="4"/>
    <x v="0"/>
    <m/>
  </r>
  <r>
    <n v="38675"/>
    <x v="0"/>
    <x v="0"/>
    <x v="0"/>
    <x v="0"/>
    <x v="12"/>
    <x v="27"/>
    <x v="0"/>
    <x v="0"/>
    <s v="Tesseramento"/>
    <x v="1"/>
    <x v="3"/>
    <x v="0"/>
    <m/>
  </r>
  <r>
    <n v="190305"/>
    <x v="1"/>
    <x v="0"/>
    <x v="0"/>
    <x v="0"/>
    <x v="12"/>
    <x v="27"/>
    <x v="0"/>
    <x v="0"/>
    <s v="Tesseramento"/>
    <x v="1"/>
    <x v="6"/>
    <x v="0"/>
    <m/>
  </r>
  <r>
    <n v="228709"/>
    <x v="0"/>
    <x v="0"/>
    <x v="0"/>
    <x v="2"/>
    <x v="12"/>
    <x v="27"/>
    <x v="0"/>
    <x v="0"/>
    <s v="Tesseramento"/>
    <x v="1"/>
    <x v="4"/>
    <x v="0"/>
    <m/>
  </r>
  <r>
    <n v="115280"/>
    <x v="0"/>
    <x v="0"/>
    <x v="0"/>
    <x v="0"/>
    <x v="12"/>
    <x v="27"/>
    <x v="0"/>
    <x v="0"/>
    <s v="Tesseramento"/>
    <x v="1"/>
    <x v="0"/>
    <x v="0"/>
    <m/>
  </r>
  <r>
    <n v="8172"/>
    <x v="0"/>
    <x v="0"/>
    <x v="0"/>
    <x v="0"/>
    <x v="12"/>
    <x v="27"/>
    <x v="0"/>
    <x v="0"/>
    <s v="Tesseramento"/>
    <x v="1"/>
    <x v="4"/>
    <x v="0"/>
    <m/>
  </r>
  <r>
    <n v="178932"/>
    <x v="0"/>
    <x v="0"/>
    <x v="0"/>
    <x v="0"/>
    <x v="12"/>
    <x v="27"/>
    <x v="0"/>
    <x v="1"/>
    <s v="Tesseramento"/>
    <x v="1"/>
    <x v="0"/>
    <x v="0"/>
    <m/>
  </r>
  <r>
    <n v="104269"/>
    <x v="0"/>
    <x v="0"/>
    <x v="0"/>
    <x v="0"/>
    <x v="12"/>
    <x v="27"/>
    <x v="0"/>
    <x v="1"/>
    <s v="Tesseramento"/>
    <x v="1"/>
    <x v="4"/>
    <x v="0"/>
    <m/>
  </r>
  <r>
    <n v="120510"/>
    <x v="0"/>
    <x v="0"/>
    <x v="0"/>
    <x v="0"/>
    <x v="11"/>
    <x v="142"/>
    <x v="0"/>
    <x v="0"/>
    <s v="Tesseramento"/>
    <x v="1"/>
    <x v="0"/>
    <x v="0"/>
    <m/>
  </r>
  <r>
    <n v="104273"/>
    <x v="0"/>
    <x v="0"/>
    <x v="0"/>
    <x v="0"/>
    <x v="12"/>
    <x v="27"/>
    <x v="0"/>
    <x v="0"/>
    <s v="Tesseramento"/>
    <x v="1"/>
    <x v="4"/>
    <x v="0"/>
    <m/>
  </r>
  <r>
    <n v="8176"/>
    <x v="0"/>
    <x v="0"/>
    <x v="0"/>
    <x v="0"/>
    <x v="12"/>
    <x v="27"/>
    <x v="0"/>
    <x v="0"/>
    <s v="Tesseramento"/>
    <x v="1"/>
    <x v="3"/>
    <x v="0"/>
    <m/>
  </r>
  <r>
    <n v="18310"/>
    <x v="0"/>
    <x v="0"/>
    <x v="0"/>
    <x v="0"/>
    <x v="11"/>
    <x v="142"/>
    <x v="0"/>
    <x v="0"/>
    <s v="Tesseramento"/>
    <x v="1"/>
    <x v="3"/>
    <x v="0"/>
    <m/>
  </r>
  <r>
    <n v="172348"/>
    <x v="0"/>
    <x v="0"/>
    <x v="0"/>
    <x v="0"/>
    <x v="11"/>
    <x v="142"/>
    <x v="0"/>
    <x v="0"/>
    <s v="Tesseramento"/>
    <x v="1"/>
    <x v="0"/>
    <x v="0"/>
    <m/>
  </r>
  <r>
    <n v="108640"/>
    <x v="0"/>
    <x v="0"/>
    <x v="0"/>
    <x v="0"/>
    <x v="12"/>
    <x v="27"/>
    <x v="0"/>
    <x v="1"/>
    <s v="Tesseramento"/>
    <x v="1"/>
    <x v="3"/>
    <x v="0"/>
    <m/>
  </r>
  <r>
    <n v="214831"/>
    <x v="0"/>
    <x v="0"/>
    <x v="0"/>
    <x v="1"/>
    <x v="11"/>
    <x v="142"/>
    <x v="0"/>
    <x v="0"/>
    <s v="Tesseramento"/>
    <x v="1"/>
    <x v="3"/>
    <x v="0"/>
    <m/>
  </r>
  <r>
    <n v="162339"/>
    <x v="0"/>
    <x v="0"/>
    <x v="0"/>
    <x v="0"/>
    <x v="11"/>
    <x v="142"/>
    <x v="0"/>
    <x v="0"/>
    <s v="Tesseramento"/>
    <x v="1"/>
    <x v="0"/>
    <x v="0"/>
    <m/>
  </r>
  <r>
    <n v="92732"/>
    <x v="0"/>
    <x v="0"/>
    <x v="0"/>
    <x v="1"/>
    <x v="12"/>
    <x v="27"/>
    <x v="0"/>
    <x v="1"/>
    <s v="Tesseramento"/>
    <x v="1"/>
    <x v="3"/>
    <x v="0"/>
    <m/>
  </r>
  <r>
    <n v="21907"/>
    <x v="0"/>
    <x v="0"/>
    <x v="0"/>
    <x v="0"/>
    <x v="12"/>
    <x v="27"/>
    <x v="0"/>
    <x v="0"/>
    <s v="Tesseramento"/>
    <x v="1"/>
    <x v="4"/>
    <x v="0"/>
    <m/>
  </r>
  <r>
    <n v="236081"/>
    <x v="0"/>
    <x v="0"/>
    <x v="1"/>
    <x v="2"/>
    <x v="5"/>
    <x v="81"/>
    <x v="0"/>
    <x v="0"/>
    <s v="Tesseramento"/>
    <x v="0"/>
    <x v="1"/>
    <x v="0"/>
    <m/>
  </r>
  <r>
    <n v="170307"/>
    <x v="0"/>
    <x v="0"/>
    <x v="0"/>
    <x v="0"/>
    <x v="11"/>
    <x v="142"/>
    <x v="0"/>
    <x v="0"/>
    <s v="Tesseramento"/>
    <x v="1"/>
    <x v="0"/>
    <x v="0"/>
    <m/>
  </r>
  <r>
    <n v="169729"/>
    <x v="0"/>
    <x v="0"/>
    <x v="0"/>
    <x v="0"/>
    <x v="12"/>
    <x v="27"/>
    <x v="0"/>
    <x v="0"/>
    <s v="Tesseramento"/>
    <x v="1"/>
    <x v="3"/>
    <x v="0"/>
    <m/>
  </r>
  <r>
    <n v="55950"/>
    <x v="0"/>
    <x v="0"/>
    <x v="0"/>
    <x v="0"/>
    <x v="11"/>
    <x v="142"/>
    <x v="0"/>
    <x v="0"/>
    <s v="Tesseramento"/>
    <x v="1"/>
    <x v="0"/>
    <x v="0"/>
    <m/>
  </r>
  <r>
    <n v="9992"/>
    <x v="0"/>
    <x v="0"/>
    <x v="0"/>
    <x v="0"/>
    <x v="4"/>
    <x v="88"/>
    <x v="0"/>
    <x v="0"/>
    <s v="Tesseramento"/>
    <x v="1"/>
    <x v="0"/>
    <x v="0"/>
    <m/>
  </r>
  <r>
    <n v="76570"/>
    <x v="0"/>
    <x v="0"/>
    <x v="0"/>
    <x v="0"/>
    <x v="10"/>
    <x v="187"/>
    <x v="0"/>
    <x v="0"/>
    <s v="Tesseramento"/>
    <x v="0"/>
    <x v="0"/>
    <x v="0"/>
    <m/>
  </r>
  <r>
    <n v="62866"/>
    <x v="0"/>
    <x v="0"/>
    <x v="0"/>
    <x v="0"/>
    <x v="10"/>
    <x v="187"/>
    <x v="0"/>
    <x v="0"/>
    <s v="Tesseramento"/>
    <x v="0"/>
    <x v="0"/>
    <x v="0"/>
    <m/>
  </r>
  <r>
    <n v="62865"/>
    <x v="0"/>
    <x v="0"/>
    <x v="0"/>
    <x v="0"/>
    <x v="10"/>
    <x v="187"/>
    <x v="0"/>
    <x v="0"/>
    <s v="Tesseramento"/>
    <x v="0"/>
    <x v="0"/>
    <x v="0"/>
    <m/>
  </r>
  <r>
    <n v="28649"/>
    <x v="0"/>
    <x v="0"/>
    <x v="0"/>
    <x v="0"/>
    <x v="12"/>
    <x v="27"/>
    <x v="0"/>
    <x v="1"/>
    <s v="Tesseramento"/>
    <x v="1"/>
    <x v="4"/>
    <x v="0"/>
    <m/>
  </r>
  <r>
    <n v="148271"/>
    <x v="0"/>
    <x v="0"/>
    <x v="0"/>
    <x v="0"/>
    <x v="11"/>
    <x v="142"/>
    <x v="0"/>
    <x v="0"/>
    <s v="Tesseramento"/>
    <x v="1"/>
    <x v="0"/>
    <x v="0"/>
    <m/>
  </r>
  <r>
    <n v="34911"/>
    <x v="0"/>
    <x v="0"/>
    <x v="0"/>
    <x v="0"/>
    <x v="4"/>
    <x v="88"/>
    <x v="0"/>
    <x v="1"/>
    <s v="Tesseramento"/>
    <x v="1"/>
    <x v="3"/>
    <x v="0"/>
    <m/>
  </r>
  <r>
    <n v="107765"/>
    <x v="0"/>
    <x v="0"/>
    <x v="0"/>
    <x v="0"/>
    <x v="10"/>
    <x v="187"/>
    <x v="0"/>
    <x v="0"/>
    <s v="Tesseramento"/>
    <x v="0"/>
    <x v="4"/>
    <x v="0"/>
    <m/>
  </r>
  <r>
    <n v="61448"/>
    <x v="0"/>
    <x v="0"/>
    <x v="0"/>
    <x v="0"/>
    <x v="10"/>
    <x v="187"/>
    <x v="0"/>
    <x v="0"/>
    <s v="Tesseramento"/>
    <x v="0"/>
    <x v="3"/>
    <x v="0"/>
    <m/>
  </r>
  <r>
    <n v="136791"/>
    <x v="0"/>
    <x v="0"/>
    <x v="0"/>
    <x v="0"/>
    <x v="10"/>
    <x v="187"/>
    <x v="0"/>
    <x v="0"/>
    <s v="Tesseramento"/>
    <x v="0"/>
    <x v="4"/>
    <x v="0"/>
    <m/>
  </r>
  <r>
    <n v="81923"/>
    <x v="0"/>
    <x v="0"/>
    <x v="0"/>
    <x v="0"/>
    <x v="10"/>
    <x v="187"/>
    <x v="0"/>
    <x v="0"/>
    <s v="Tesseramento"/>
    <x v="0"/>
    <x v="0"/>
    <x v="0"/>
    <m/>
  </r>
  <r>
    <n v="81930"/>
    <x v="0"/>
    <x v="0"/>
    <x v="0"/>
    <x v="0"/>
    <x v="10"/>
    <x v="187"/>
    <x v="0"/>
    <x v="0"/>
    <s v="Tesseramento"/>
    <x v="0"/>
    <x v="1"/>
    <x v="0"/>
    <m/>
  </r>
  <r>
    <n v="28648"/>
    <x v="0"/>
    <x v="0"/>
    <x v="0"/>
    <x v="0"/>
    <x v="12"/>
    <x v="27"/>
    <x v="0"/>
    <x v="0"/>
    <s v="Tesseramento"/>
    <x v="1"/>
    <x v="4"/>
    <x v="0"/>
    <m/>
  </r>
  <r>
    <n v="111038"/>
    <x v="0"/>
    <x v="0"/>
    <x v="0"/>
    <x v="0"/>
    <x v="10"/>
    <x v="187"/>
    <x v="0"/>
    <x v="1"/>
    <s v="Tesseramento"/>
    <x v="0"/>
    <x v="3"/>
    <x v="0"/>
    <m/>
  </r>
  <r>
    <n v="76862"/>
    <x v="0"/>
    <x v="0"/>
    <x v="0"/>
    <x v="0"/>
    <x v="10"/>
    <x v="187"/>
    <x v="0"/>
    <x v="0"/>
    <s v="Tesseramento"/>
    <x v="0"/>
    <x v="0"/>
    <x v="0"/>
    <m/>
  </r>
  <r>
    <n v="170802"/>
    <x v="0"/>
    <x v="0"/>
    <x v="0"/>
    <x v="0"/>
    <x v="10"/>
    <x v="187"/>
    <x v="0"/>
    <x v="0"/>
    <s v="Tesseramento"/>
    <x v="0"/>
    <x v="4"/>
    <x v="0"/>
    <m/>
  </r>
  <r>
    <n v="52114"/>
    <x v="0"/>
    <x v="0"/>
    <x v="0"/>
    <x v="0"/>
    <x v="10"/>
    <x v="187"/>
    <x v="0"/>
    <x v="0"/>
    <s v="Tesseramento"/>
    <x v="0"/>
    <x v="3"/>
    <x v="0"/>
    <m/>
  </r>
  <r>
    <n v="132437"/>
    <x v="0"/>
    <x v="0"/>
    <x v="0"/>
    <x v="0"/>
    <x v="12"/>
    <x v="27"/>
    <x v="0"/>
    <x v="0"/>
    <s v="Tesseramento"/>
    <x v="1"/>
    <x v="1"/>
    <x v="0"/>
    <m/>
  </r>
  <r>
    <n v="52116"/>
    <x v="0"/>
    <x v="0"/>
    <x v="0"/>
    <x v="0"/>
    <x v="10"/>
    <x v="187"/>
    <x v="0"/>
    <x v="0"/>
    <s v="Tesseramento"/>
    <x v="0"/>
    <x v="1"/>
    <x v="0"/>
    <m/>
  </r>
  <r>
    <n v="39022"/>
    <x v="0"/>
    <x v="0"/>
    <x v="0"/>
    <x v="0"/>
    <x v="10"/>
    <x v="187"/>
    <x v="0"/>
    <x v="0"/>
    <s v="Tesseramento"/>
    <x v="0"/>
    <x v="3"/>
    <x v="0"/>
    <m/>
  </r>
  <r>
    <n v="81928"/>
    <x v="0"/>
    <x v="0"/>
    <x v="0"/>
    <x v="0"/>
    <x v="10"/>
    <x v="187"/>
    <x v="0"/>
    <x v="0"/>
    <s v="Tesseramento"/>
    <x v="0"/>
    <x v="3"/>
    <x v="0"/>
    <m/>
  </r>
  <r>
    <n v="67335"/>
    <x v="0"/>
    <x v="0"/>
    <x v="0"/>
    <x v="0"/>
    <x v="10"/>
    <x v="187"/>
    <x v="0"/>
    <x v="0"/>
    <s v="Tesseramento"/>
    <x v="0"/>
    <x v="4"/>
    <x v="0"/>
    <m/>
  </r>
  <r>
    <n v="189668"/>
    <x v="0"/>
    <x v="0"/>
    <x v="0"/>
    <x v="0"/>
    <x v="10"/>
    <x v="187"/>
    <x v="0"/>
    <x v="0"/>
    <s v="Tesseramento"/>
    <x v="0"/>
    <x v="0"/>
    <x v="0"/>
    <m/>
  </r>
  <r>
    <n v="69456"/>
    <x v="0"/>
    <x v="0"/>
    <x v="0"/>
    <x v="0"/>
    <x v="10"/>
    <x v="187"/>
    <x v="0"/>
    <x v="1"/>
    <s v="Tesseramento"/>
    <x v="0"/>
    <x v="4"/>
    <x v="0"/>
    <m/>
  </r>
  <r>
    <n v="177377"/>
    <x v="0"/>
    <x v="0"/>
    <x v="0"/>
    <x v="0"/>
    <x v="10"/>
    <x v="187"/>
    <x v="0"/>
    <x v="0"/>
    <s v="Tesseramento"/>
    <x v="0"/>
    <x v="0"/>
    <x v="0"/>
    <m/>
  </r>
  <r>
    <n v="170803"/>
    <x v="0"/>
    <x v="0"/>
    <x v="0"/>
    <x v="0"/>
    <x v="10"/>
    <x v="187"/>
    <x v="0"/>
    <x v="0"/>
    <s v="Tesseramento"/>
    <x v="0"/>
    <x v="4"/>
    <x v="0"/>
    <m/>
  </r>
  <r>
    <n v="34612"/>
    <x v="0"/>
    <x v="0"/>
    <x v="0"/>
    <x v="0"/>
    <x v="10"/>
    <x v="187"/>
    <x v="0"/>
    <x v="1"/>
    <s v="Tesseramento"/>
    <x v="0"/>
    <x v="4"/>
    <x v="0"/>
    <m/>
  </r>
  <r>
    <n v="92645"/>
    <x v="0"/>
    <x v="0"/>
    <x v="0"/>
    <x v="0"/>
    <x v="10"/>
    <x v="187"/>
    <x v="0"/>
    <x v="0"/>
    <s v="Tesseramento"/>
    <x v="0"/>
    <x v="0"/>
    <x v="0"/>
    <m/>
  </r>
  <r>
    <n v="52115"/>
    <x v="0"/>
    <x v="0"/>
    <x v="0"/>
    <x v="0"/>
    <x v="10"/>
    <x v="187"/>
    <x v="0"/>
    <x v="1"/>
    <s v="Tesseramento"/>
    <x v="0"/>
    <x v="3"/>
    <x v="0"/>
    <m/>
  </r>
  <r>
    <n v="49824"/>
    <x v="0"/>
    <x v="0"/>
    <x v="0"/>
    <x v="0"/>
    <x v="11"/>
    <x v="142"/>
    <x v="0"/>
    <x v="0"/>
    <s v="Tesseramento"/>
    <x v="1"/>
    <x v="4"/>
    <x v="0"/>
    <m/>
  </r>
  <r>
    <n v="225864"/>
    <x v="0"/>
    <x v="0"/>
    <x v="0"/>
    <x v="2"/>
    <x v="12"/>
    <x v="27"/>
    <x v="0"/>
    <x v="0"/>
    <s v="Tesseramento"/>
    <x v="1"/>
    <x v="4"/>
    <x v="0"/>
    <m/>
  </r>
  <r>
    <n v="199147"/>
    <x v="0"/>
    <x v="0"/>
    <x v="0"/>
    <x v="3"/>
    <x v="11"/>
    <x v="142"/>
    <x v="0"/>
    <x v="0"/>
    <s v="Tesseramento"/>
    <x v="1"/>
    <x v="0"/>
    <x v="0"/>
    <m/>
  </r>
  <r>
    <n v="8179"/>
    <x v="0"/>
    <x v="0"/>
    <x v="0"/>
    <x v="0"/>
    <x v="12"/>
    <x v="27"/>
    <x v="0"/>
    <x v="1"/>
    <s v="Tesseramento"/>
    <x v="1"/>
    <x v="0"/>
    <x v="0"/>
    <m/>
  </r>
  <r>
    <n v="147389"/>
    <x v="0"/>
    <x v="0"/>
    <x v="0"/>
    <x v="0"/>
    <x v="11"/>
    <x v="142"/>
    <x v="0"/>
    <x v="0"/>
    <s v="Tesseramento"/>
    <x v="1"/>
    <x v="0"/>
    <x v="0"/>
    <m/>
  </r>
  <r>
    <n v="225022"/>
    <x v="0"/>
    <x v="0"/>
    <x v="0"/>
    <x v="0"/>
    <x v="1"/>
    <x v="20"/>
    <x v="0"/>
    <x v="0"/>
    <s v="Tesseramento"/>
    <x v="0"/>
    <x v="4"/>
    <x v="0"/>
    <m/>
  </r>
  <r>
    <n v="175998"/>
    <x v="0"/>
    <x v="0"/>
    <x v="0"/>
    <x v="0"/>
    <x v="12"/>
    <x v="27"/>
    <x v="0"/>
    <x v="1"/>
    <s v="Tesseramento"/>
    <x v="1"/>
    <x v="1"/>
    <x v="0"/>
    <m/>
  </r>
  <r>
    <n v="72849"/>
    <x v="0"/>
    <x v="0"/>
    <x v="0"/>
    <x v="0"/>
    <x v="11"/>
    <x v="142"/>
    <x v="0"/>
    <x v="1"/>
    <s v="Tesseramento"/>
    <x v="1"/>
    <x v="3"/>
    <x v="0"/>
    <m/>
  </r>
  <r>
    <n v="8093"/>
    <x v="0"/>
    <x v="0"/>
    <x v="0"/>
    <x v="0"/>
    <x v="5"/>
    <x v="38"/>
    <x v="0"/>
    <x v="0"/>
    <s v="Tesseramento"/>
    <x v="1"/>
    <x v="3"/>
    <x v="0"/>
    <m/>
  </r>
  <r>
    <n v="235507"/>
    <x v="0"/>
    <x v="1"/>
    <x v="1"/>
    <x v="3"/>
    <x v="7"/>
    <x v="241"/>
    <x v="0"/>
    <x v="0"/>
    <s v="Tesseramento"/>
    <x v="0"/>
    <x v="4"/>
    <x v="0"/>
    <m/>
  </r>
  <r>
    <n v="199107"/>
    <x v="0"/>
    <x v="0"/>
    <x v="0"/>
    <x v="0"/>
    <x v="12"/>
    <x v="27"/>
    <x v="0"/>
    <x v="1"/>
    <s v="Tesseramento"/>
    <x v="1"/>
    <x v="0"/>
    <x v="0"/>
    <m/>
  </r>
  <r>
    <n v="172338"/>
    <x v="0"/>
    <x v="0"/>
    <x v="0"/>
    <x v="0"/>
    <x v="5"/>
    <x v="38"/>
    <x v="0"/>
    <x v="0"/>
    <s v="Tesseramento"/>
    <x v="1"/>
    <x v="4"/>
    <x v="0"/>
    <m/>
  </r>
  <r>
    <n v="78689"/>
    <x v="0"/>
    <x v="0"/>
    <x v="0"/>
    <x v="0"/>
    <x v="12"/>
    <x v="27"/>
    <x v="0"/>
    <x v="1"/>
    <s v="Tesseramento"/>
    <x v="1"/>
    <x v="4"/>
    <x v="0"/>
    <m/>
  </r>
  <r>
    <n v="229390"/>
    <x v="0"/>
    <x v="0"/>
    <x v="0"/>
    <x v="0"/>
    <x v="7"/>
    <x v="241"/>
    <x v="0"/>
    <x v="0"/>
    <s v="Tesseramento"/>
    <x v="0"/>
    <x v="1"/>
    <x v="0"/>
    <m/>
  </r>
  <r>
    <n v="147853"/>
    <x v="0"/>
    <x v="0"/>
    <x v="0"/>
    <x v="0"/>
    <x v="5"/>
    <x v="38"/>
    <x v="0"/>
    <x v="0"/>
    <s v="Tesseramento"/>
    <x v="1"/>
    <x v="3"/>
    <x v="0"/>
    <m/>
  </r>
  <r>
    <n v="8184"/>
    <x v="0"/>
    <x v="0"/>
    <x v="0"/>
    <x v="0"/>
    <x v="12"/>
    <x v="27"/>
    <x v="0"/>
    <x v="0"/>
    <s v="Tesseramento"/>
    <x v="1"/>
    <x v="4"/>
    <x v="0"/>
    <m/>
  </r>
  <r>
    <n v="119716"/>
    <x v="0"/>
    <x v="0"/>
    <x v="0"/>
    <x v="0"/>
    <x v="5"/>
    <x v="38"/>
    <x v="0"/>
    <x v="0"/>
    <s v="Tesseramento"/>
    <x v="1"/>
    <x v="0"/>
    <x v="0"/>
    <m/>
  </r>
  <r>
    <n v="40553"/>
    <x v="0"/>
    <x v="0"/>
    <x v="0"/>
    <x v="0"/>
    <x v="12"/>
    <x v="27"/>
    <x v="0"/>
    <x v="0"/>
    <s v="Tesseramento"/>
    <x v="1"/>
    <x v="4"/>
    <x v="0"/>
    <m/>
  </r>
  <r>
    <n v="218725"/>
    <x v="0"/>
    <x v="0"/>
    <x v="2"/>
    <x v="1"/>
    <x v="5"/>
    <x v="38"/>
    <x v="0"/>
    <x v="0"/>
    <s v="Tesseramento"/>
    <x v="1"/>
    <x v="1"/>
    <x v="0"/>
    <m/>
  </r>
  <r>
    <n v="75980"/>
    <x v="0"/>
    <x v="0"/>
    <x v="0"/>
    <x v="0"/>
    <x v="12"/>
    <x v="27"/>
    <x v="0"/>
    <x v="0"/>
    <s v="Tesseramento"/>
    <x v="1"/>
    <x v="4"/>
    <x v="0"/>
    <m/>
  </r>
  <r>
    <n v="167481"/>
    <x v="0"/>
    <x v="0"/>
    <x v="0"/>
    <x v="0"/>
    <x v="7"/>
    <x v="241"/>
    <x v="0"/>
    <x v="0"/>
    <s v="Tesseramento"/>
    <x v="0"/>
    <x v="1"/>
    <x v="0"/>
    <m/>
  </r>
  <r>
    <n v="49936"/>
    <x v="0"/>
    <x v="0"/>
    <x v="0"/>
    <x v="0"/>
    <x v="12"/>
    <x v="27"/>
    <x v="0"/>
    <x v="1"/>
    <s v="Tesseramento"/>
    <x v="1"/>
    <x v="3"/>
    <x v="0"/>
    <m/>
  </r>
  <r>
    <n v="77998"/>
    <x v="0"/>
    <x v="0"/>
    <x v="0"/>
    <x v="0"/>
    <x v="12"/>
    <x v="27"/>
    <x v="0"/>
    <x v="1"/>
    <s v="Tesseramento"/>
    <x v="1"/>
    <x v="1"/>
    <x v="0"/>
    <m/>
  </r>
  <r>
    <n v="114697"/>
    <x v="0"/>
    <x v="0"/>
    <x v="0"/>
    <x v="0"/>
    <x v="12"/>
    <x v="27"/>
    <x v="0"/>
    <x v="0"/>
    <s v="Tesseramento"/>
    <x v="1"/>
    <x v="3"/>
    <x v="0"/>
    <m/>
  </r>
  <r>
    <n v="5240"/>
    <x v="0"/>
    <x v="0"/>
    <x v="0"/>
    <x v="0"/>
    <x v="12"/>
    <x v="27"/>
    <x v="0"/>
    <x v="0"/>
    <s v="Tesseramento"/>
    <x v="1"/>
    <x v="4"/>
    <x v="0"/>
    <m/>
  </r>
  <r>
    <n v="57342"/>
    <x v="0"/>
    <x v="0"/>
    <x v="0"/>
    <x v="0"/>
    <x v="12"/>
    <x v="27"/>
    <x v="0"/>
    <x v="0"/>
    <s v="Tesseramento"/>
    <x v="1"/>
    <x v="4"/>
    <x v="0"/>
    <m/>
  </r>
  <r>
    <n v="210083"/>
    <x v="1"/>
    <x v="0"/>
    <x v="0"/>
    <x v="1"/>
    <x v="12"/>
    <x v="27"/>
    <x v="0"/>
    <x v="1"/>
    <s v="Tesseramento"/>
    <x v="1"/>
    <x v="6"/>
    <x v="0"/>
    <m/>
  </r>
  <r>
    <n v="211011"/>
    <x v="0"/>
    <x v="0"/>
    <x v="0"/>
    <x v="0"/>
    <x v="12"/>
    <x v="27"/>
    <x v="0"/>
    <x v="1"/>
    <s v="Tesseramento"/>
    <x v="1"/>
    <x v="1"/>
    <x v="0"/>
    <m/>
  </r>
  <r>
    <n v="60856"/>
    <x v="0"/>
    <x v="0"/>
    <x v="0"/>
    <x v="0"/>
    <x v="12"/>
    <x v="27"/>
    <x v="0"/>
    <x v="1"/>
    <s v="Tesseramento"/>
    <x v="1"/>
    <x v="4"/>
    <x v="0"/>
    <m/>
  </r>
  <r>
    <n v="236080"/>
    <x v="0"/>
    <x v="0"/>
    <x v="1"/>
    <x v="2"/>
    <x v="5"/>
    <x v="81"/>
    <x v="0"/>
    <x v="1"/>
    <s v="Tesseramento"/>
    <x v="0"/>
    <x v="0"/>
    <x v="0"/>
    <m/>
  </r>
  <r>
    <n v="214257"/>
    <x v="1"/>
    <x v="0"/>
    <x v="0"/>
    <x v="0"/>
    <x v="12"/>
    <x v="27"/>
    <x v="0"/>
    <x v="0"/>
    <s v="Tesseramento"/>
    <x v="1"/>
    <x v="5"/>
    <x v="0"/>
    <s v="B"/>
  </r>
  <r>
    <n v="25084"/>
    <x v="0"/>
    <x v="0"/>
    <x v="0"/>
    <x v="0"/>
    <x v="12"/>
    <x v="27"/>
    <x v="0"/>
    <x v="0"/>
    <s v="Tesseramento"/>
    <x v="1"/>
    <x v="0"/>
    <x v="0"/>
    <m/>
  </r>
  <r>
    <n v="118514"/>
    <x v="0"/>
    <x v="0"/>
    <x v="2"/>
    <x v="1"/>
    <x v="11"/>
    <x v="142"/>
    <x v="0"/>
    <x v="0"/>
    <s v="Tesseramento"/>
    <x v="1"/>
    <x v="0"/>
    <x v="0"/>
    <m/>
  </r>
  <r>
    <n v="169964"/>
    <x v="0"/>
    <x v="0"/>
    <x v="0"/>
    <x v="0"/>
    <x v="12"/>
    <x v="27"/>
    <x v="0"/>
    <x v="0"/>
    <s v="Tesseramento"/>
    <x v="1"/>
    <x v="4"/>
    <x v="0"/>
    <m/>
  </r>
  <r>
    <n v="115869"/>
    <x v="0"/>
    <x v="0"/>
    <x v="0"/>
    <x v="0"/>
    <x v="11"/>
    <x v="142"/>
    <x v="0"/>
    <x v="0"/>
    <s v="Tesseramento"/>
    <x v="1"/>
    <x v="0"/>
    <x v="0"/>
    <m/>
  </r>
  <r>
    <n v="142839"/>
    <x v="0"/>
    <x v="0"/>
    <x v="0"/>
    <x v="0"/>
    <x v="12"/>
    <x v="27"/>
    <x v="0"/>
    <x v="1"/>
    <s v="Tesseramento"/>
    <x v="1"/>
    <x v="1"/>
    <x v="0"/>
    <m/>
  </r>
  <r>
    <n v="88539"/>
    <x v="0"/>
    <x v="0"/>
    <x v="0"/>
    <x v="0"/>
    <x v="12"/>
    <x v="27"/>
    <x v="0"/>
    <x v="1"/>
    <s v="Tesseramento"/>
    <x v="1"/>
    <x v="3"/>
    <x v="0"/>
    <m/>
  </r>
  <r>
    <n v="155442"/>
    <x v="0"/>
    <x v="0"/>
    <x v="0"/>
    <x v="0"/>
    <x v="11"/>
    <x v="142"/>
    <x v="0"/>
    <x v="0"/>
    <s v="Tesseramento"/>
    <x v="1"/>
    <x v="3"/>
    <x v="0"/>
    <m/>
  </r>
  <r>
    <n v="132272"/>
    <x v="0"/>
    <x v="0"/>
    <x v="0"/>
    <x v="0"/>
    <x v="11"/>
    <x v="142"/>
    <x v="0"/>
    <x v="0"/>
    <s v="Tesseramento"/>
    <x v="1"/>
    <x v="0"/>
    <x v="0"/>
    <m/>
  </r>
  <r>
    <n v="84008"/>
    <x v="0"/>
    <x v="0"/>
    <x v="0"/>
    <x v="0"/>
    <x v="12"/>
    <x v="27"/>
    <x v="0"/>
    <x v="0"/>
    <s v="Tesseramento"/>
    <x v="1"/>
    <x v="0"/>
    <x v="0"/>
    <m/>
  </r>
  <r>
    <n v="195262"/>
    <x v="0"/>
    <x v="0"/>
    <x v="0"/>
    <x v="0"/>
    <x v="11"/>
    <x v="142"/>
    <x v="0"/>
    <x v="0"/>
    <s v="Tesseramento"/>
    <x v="1"/>
    <x v="3"/>
    <x v="0"/>
    <m/>
  </r>
  <r>
    <n v="8195"/>
    <x v="0"/>
    <x v="0"/>
    <x v="0"/>
    <x v="0"/>
    <x v="12"/>
    <x v="27"/>
    <x v="0"/>
    <x v="0"/>
    <s v="Tesseramento"/>
    <x v="1"/>
    <x v="4"/>
    <x v="0"/>
    <m/>
  </r>
  <r>
    <n v="8194"/>
    <x v="0"/>
    <x v="0"/>
    <x v="0"/>
    <x v="0"/>
    <x v="12"/>
    <x v="27"/>
    <x v="0"/>
    <x v="0"/>
    <s v="Tesseramento"/>
    <x v="1"/>
    <x v="1"/>
    <x v="0"/>
    <m/>
  </r>
  <r>
    <n v="56379"/>
    <x v="0"/>
    <x v="0"/>
    <x v="0"/>
    <x v="0"/>
    <x v="12"/>
    <x v="27"/>
    <x v="0"/>
    <x v="0"/>
    <s v="Tesseramento"/>
    <x v="1"/>
    <x v="1"/>
    <x v="0"/>
    <m/>
  </r>
  <r>
    <n v="171364"/>
    <x v="0"/>
    <x v="0"/>
    <x v="0"/>
    <x v="0"/>
    <x v="12"/>
    <x v="27"/>
    <x v="0"/>
    <x v="0"/>
    <s v="Tesseramento"/>
    <x v="1"/>
    <x v="3"/>
    <x v="0"/>
    <m/>
  </r>
  <r>
    <n v="228386"/>
    <x v="1"/>
    <x v="0"/>
    <x v="0"/>
    <x v="1"/>
    <x v="0"/>
    <x v="206"/>
    <x v="0"/>
    <x v="1"/>
    <s v="Tesseramento"/>
    <x v="1"/>
    <x v="5"/>
    <x v="0"/>
    <m/>
  </r>
  <r>
    <n v="63122"/>
    <x v="0"/>
    <x v="0"/>
    <x v="0"/>
    <x v="0"/>
    <x v="12"/>
    <x v="27"/>
    <x v="0"/>
    <x v="0"/>
    <s v="Tesseramento"/>
    <x v="1"/>
    <x v="3"/>
    <x v="0"/>
    <m/>
  </r>
  <r>
    <n v="123285"/>
    <x v="0"/>
    <x v="0"/>
    <x v="0"/>
    <x v="2"/>
    <x v="12"/>
    <x v="27"/>
    <x v="0"/>
    <x v="1"/>
    <s v="Tesseramento"/>
    <x v="1"/>
    <x v="4"/>
    <x v="0"/>
    <m/>
  </r>
  <r>
    <n v="154647"/>
    <x v="0"/>
    <x v="0"/>
    <x v="0"/>
    <x v="0"/>
    <x v="0"/>
    <x v="206"/>
    <x v="0"/>
    <x v="0"/>
    <s v="Tesseramento"/>
    <x v="1"/>
    <x v="3"/>
    <x v="0"/>
    <m/>
  </r>
  <r>
    <n v="87203"/>
    <x v="0"/>
    <x v="0"/>
    <x v="0"/>
    <x v="0"/>
    <x v="12"/>
    <x v="27"/>
    <x v="0"/>
    <x v="0"/>
    <s v="Tesseramento"/>
    <x v="1"/>
    <x v="0"/>
    <x v="0"/>
    <m/>
  </r>
  <r>
    <n v="108068"/>
    <x v="0"/>
    <x v="0"/>
    <x v="0"/>
    <x v="0"/>
    <x v="12"/>
    <x v="27"/>
    <x v="0"/>
    <x v="0"/>
    <s v="Tesseramento"/>
    <x v="1"/>
    <x v="4"/>
    <x v="0"/>
    <m/>
  </r>
  <r>
    <n v="53967"/>
    <x v="0"/>
    <x v="0"/>
    <x v="0"/>
    <x v="0"/>
    <x v="12"/>
    <x v="27"/>
    <x v="0"/>
    <x v="0"/>
    <s v="Tesseramento"/>
    <x v="1"/>
    <x v="3"/>
    <x v="0"/>
    <m/>
  </r>
  <r>
    <n v="121664"/>
    <x v="0"/>
    <x v="0"/>
    <x v="0"/>
    <x v="0"/>
    <x v="0"/>
    <x v="206"/>
    <x v="0"/>
    <x v="0"/>
    <s v="Tesseramento"/>
    <x v="1"/>
    <x v="0"/>
    <x v="0"/>
    <m/>
  </r>
  <r>
    <n v="82287"/>
    <x v="0"/>
    <x v="0"/>
    <x v="0"/>
    <x v="0"/>
    <x v="12"/>
    <x v="27"/>
    <x v="0"/>
    <x v="0"/>
    <s v="Tesseramento"/>
    <x v="1"/>
    <x v="4"/>
    <x v="0"/>
    <m/>
  </r>
  <r>
    <n v="187156"/>
    <x v="0"/>
    <x v="0"/>
    <x v="0"/>
    <x v="0"/>
    <x v="11"/>
    <x v="142"/>
    <x v="0"/>
    <x v="0"/>
    <s v="Tesseramento"/>
    <x v="1"/>
    <x v="0"/>
    <x v="0"/>
    <m/>
  </r>
  <r>
    <n v="33992"/>
    <x v="0"/>
    <x v="0"/>
    <x v="0"/>
    <x v="0"/>
    <x v="12"/>
    <x v="27"/>
    <x v="0"/>
    <x v="0"/>
    <s v="Tesseramento"/>
    <x v="1"/>
    <x v="4"/>
    <x v="0"/>
    <m/>
  </r>
  <r>
    <n v="160286"/>
    <x v="0"/>
    <x v="0"/>
    <x v="0"/>
    <x v="0"/>
    <x v="0"/>
    <x v="206"/>
    <x v="0"/>
    <x v="0"/>
    <s v="Tesseramento"/>
    <x v="1"/>
    <x v="0"/>
    <x v="0"/>
    <m/>
  </r>
  <r>
    <n v="179504"/>
    <x v="0"/>
    <x v="0"/>
    <x v="0"/>
    <x v="0"/>
    <x v="4"/>
    <x v="219"/>
    <x v="0"/>
    <x v="0"/>
    <s v="Tesseramento"/>
    <x v="0"/>
    <x v="4"/>
    <x v="0"/>
    <m/>
  </r>
  <r>
    <n v="235843"/>
    <x v="1"/>
    <x v="0"/>
    <x v="1"/>
    <x v="2"/>
    <x v="5"/>
    <x v="38"/>
    <x v="0"/>
    <x v="0"/>
    <s v="Tesseramento"/>
    <x v="1"/>
    <x v="5"/>
    <x v="0"/>
    <m/>
  </r>
  <r>
    <n v="40402"/>
    <x v="0"/>
    <x v="0"/>
    <x v="0"/>
    <x v="0"/>
    <x v="12"/>
    <x v="27"/>
    <x v="0"/>
    <x v="0"/>
    <s v="Tesseramento"/>
    <x v="1"/>
    <x v="0"/>
    <x v="0"/>
    <m/>
  </r>
  <r>
    <n v="226146"/>
    <x v="1"/>
    <x v="0"/>
    <x v="0"/>
    <x v="2"/>
    <x v="12"/>
    <x v="27"/>
    <x v="0"/>
    <x v="0"/>
    <s v="Tesseramento"/>
    <x v="1"/>
    <x v="5"/>
    <x v="0"/>
    <m/>
  </r>
  <r>
    <n v="157891"/>
    <x v="0"/>
    <x v="0"/>
    <x v="0"/>
    <x v="0"/>
    <x v="0"/>
    <x v="206"/>
    <x v="0"/>
    <x v="1"/>
    <s v="Tesseramento"/>
    <x v="1"/>
    <x v="4"/>
    <x v="0"/>
    <m/>
  </r>
  <r>
    <n v="196958"/>
    <x v="0"/>
    <x v="0"/>
    <x v="0"/>
    <x v="0"/>
    <x v="12"/>
    <x v="27"/>
    <x v="0"/>
    <x v="0"/>
    <s v="Tesseramento"/>
    <x v="1"/>
    <x v="1"/>
    <x v="0"/>
    <m/>
  </r>
  <r>
    <n v="8202"/>
    <x v="0"/>
    <x v="0"/>
    <x v="0"/>
    <x v="0"/>
    <x v="12"/>
    <x v="27"/>
    <x v="0"/>
    <x v="0"/>
    <s v="Tesseramento"/>
    <x v="1"/>
    <x v="4"/>
    <x v="0"/>
    <m/>
  </r>
  <r>
    <n v="85752"/>
    <x v="0"/>
    <x v="0"/>
    <x v="0"/>
    <x v="1"/>
    <x v="11"/>
    <x v="142"/>
    <x v="0"/>
    <x v="1"/>
    <s v="Tesseramento"/>
    <x v="1"/>
    <x v="3"/>
    <x v="0"/>
    <m/>
  </r>
  <r>
    <n v="8203"/>
    <x v="0"/>
    <x v="0"/>
    <x v="0"/>
    <x v="0"/>
    <x v="12"/>
    <x v="27"/>
    <x v="0"/>
    <x v="1"/>
    <s v="Tesseramento"/>
    <x v="1"/>
    <x v="4"/>
    <x v="0"/>
    <m/>
  </r>
  <r>
    <n v="85754"/>
    <x v="0"/>
    <x v="0"/>
    <x v="0"/>
    <x v="0"/>
    <x v="11"/>
    <x v="142"/>
    <x v="0"/>
    <x v="0"/>
    <s v="Tesseramento"/>
    <x v="1"/>
    <x v="3"/>
    <x v="0"/>
    <m/>
  </r>
  <r>
    <n v="199467"/>
    <x v="1"/>
    <x v="0"/>
    <x v="0"/>
    <x v="0"/>
    <x v="12"/>
    <x v="27"/>
    <x v="0"/>
    <x v="1"/>
    <s v="Tesseramento"/>
    <x v="1"/>
    <x v="6"/>
    <x v="0"/>
    <m/>
  </r>
  <r>
    <n v="8206"/>
    <x v="0"/>
    <x v="0"/>
    <x v="0"/>
    <x v="0"/>
    <x v="12"/>
    <x v="27"/>
    <x v="0"/>
    <x v="0"/>
    <s v="Tesseramento"/>
    <x v="1"/>
    <x v="0"/>
    <x v="0"/>
    <m/>
  </r>
  <r>
    <n v="136803"/>
    <x v="0"/>
    <x v="0"/>
    <x v="0"/>
    <x v="0"/>
    <x v="11"/>
    <x v="142"/>
    <x v="0"/>
    <x v="0"/>
    <s v="Tesseramento"/>
    <x v="1"/>
    <x v="3"/>
    <x v="0"/>
    <m/>
  </r>
  <r>
    <n v="5338"/>
    <x v="0"/>
    <x v="0"/>
    <x v="0"/>
    <x v="0"/>
    <x v="12"/>
    <x v="27"/>
    <x v="0"/>
    <x v="1"/>
    <s v="Tesseramento"/>
    <x v="1"/>
    <x v="3"/>
    <x v="0"/>
    <m/>
  </r>
  <r>
    <n v="15813"/>
    <x v="0"/>
    <x v="0"/>
    <x v="0"/>
    <x v="0"/>
    <x v="12"/>
    <x v="27"/>
    <x v="0"/>
    <x v="0"/>
    <s v="Tesseramento"/>
    <x v="1"/>
    <x v="1"/>
    <x v="0"/>
    <m/>
  </r>
  <r>
    <n v="236079"/>
    <x v="0"/>
    <x v="0"/>
    <x v="1"/>
    <x v="2"/>
    <x v="5"/>
    <x v="81"/>
    <x v="0"/>
    <x v="1"/>
    <s v="Tesseramento"/>
    <x v="0"/>
    <x v="3"/>
    <x v="0"/>
    <m/>
  </r>
  <r>
    <n v="64481"/>
    <x v="0"/>
    <x v="0"/>
    <x v="0"/>
    <x v="0"/>
    <x v="12"/>
    <x v="27"/>
    <x v="0"/>
    <x v="1"/>
    <s v="Tesseramento"/>
    <x v="1"/>
    <x v="1"/>
    <x v="0"/>
    <m/>
  </r>
  <r>
    <n v="5256"/>
    <x v="0"/>
    <x v="0"/>
    <x v="0"/>
    <x v="0"/>
    <x v="12"/>
    <x v="27"/>
    <x v="0"/>
    <x v="0"/>
    <s v="Tesseramento"/>
    <x v="1"/>
    <x v="3"/>
    <x v="0"/>
    <m/>
  </r>
  <r>
    <n v="117528"/>
    <x v="0"/>
    <x v="0"/>
    <x v="0"/>
    <x v="4"/>
    <x v="11"/>
    <x v="142"/>
    <x v="0"/>
    <x v="1"/>
    <s v="Tesseramento"/>
    <x v="1"/>
    <x v="1"/>
    <x v="0"/>
    <m/>
  </r>
  <r>
    <n v="102715"/>
    <x v="0"/>
    <x v="0"/>
    <x v="0"/>
    <x v="0"/>
    <x v="12"/>
    <x v="27"/>
    <x v="0"/>
    <x v="1"/>
    <s v="Tesseramento"/>
    <x v="1"/>
    <x v="3"/>
    <x v="0"/>
    <m/>
  </r>
  <r>
    <n v="136720"/>
    <x v="0"/>
    <x v="0"/>
    <x v="0"/>
    <x v="0"/>
    <x v="11"/>
    <x v="142"/>
    <x v="0"/>
    <x v="0"/>
    <s v="Tesseramento"/>
    <x v="1"/>
    <x v="0"/>
    <x v="0"/>
    <m/>
  </r>
  <r>
    <n v="218172"/>
    <x v="1"/>
    <x v="0"/>
    <x v="0"/>
    <x v="0"/>
    <x v="12"/>
    <x v="27"/>
    <x v="0"/>
    <x v="0"/>
    <s v="Tesseramento"/>
    <x v="1"/>
    <x v="2"/>
    <x v="0"/>
    <m/>
  </r>
  <r>
    <n v="61065"/>
    <x v="0"/>
    <x v="0"/>
    <x v="0"/>
    <x v="0"/>
    <x v="11"/>
    <x v="142"/>
    <x v="0"/>
    <x v="0"/>
    <s v="Tesseramento"/>
    <x v="1"/>
    <x v="0"/>
    <x v="0"/>
    <m/>
  </r>
  <r>
    <n v="48753"/>
    <x v="0"/>
    <x v="0"/>
    <x v="0"/>
    <x v="0"/>
    <x v="12"/>
    <x v="27"/>
    <x v="0"/>
    <x v="0"/>
    <s v="Tesseramento"/>
    <x v="1"/>
    <x v="3"/>
    <x v="0"/>
    <m/>
  </r>
  <r>
    <n v="8210"/>
    <x v="0"/>
    <x v="0"/>
    <x v="0"/>
    <x v="0"/>
    <x v="12"/>
    <x v="27"/>
    <x v="0"/>
    <x v="0"/>
    <s v="Tesseramento"/>
    <x v="1"/>
    <x v="3"/>
    <x v="0"/>
    <m/>
  </r>
  <r>
    <n v="112094"/>
    <x v="0"/>
    <x v="0"/>
    <x v="0"/>
    <x v="0"/>
    <x v="11"/>
    <x v="142"/>
    <x v="0"/>
    <x v="0"/>
    <s v="Tesseramento"/>
    <x v="1"/>
    <x v="0"/>
    <x v="0"/>
    <m/>
  </r>
  <r>
    <n v="92733"/>
    <x v="0"/>
    <x v="0"/>
    <x v="0"/>
    <x v="0"/>
    <x v="12"/>
    <x v="27"/>
    <x v="0"/>
    <x v="0"/>
    <s v="Tesseramento"/>
    <x v="1"/>
    <x v="1"/>
    <x v="0"/>
    <m/>
  </r>
  <r>
    <n v="112093"/>
    <x v="0"/>
    <x v="0"/>
    <x v="0"/>
    <x v="0"/>
    <x v="11"/>
    <x v="142"/>
    <x v="0"/>
    <x v="1"/>
    <s v="Tesseramento"/>
    <x v="1"/>
    <x v="3"/>
    <x v="0"/>
    <m/>
  </r>
  <r>
    <n v="103728"/>
    <x v="0"/>
    <x v="0"/>
    <x v="0"/>
    <x v="0"/>
    <x v="12"/>
    <x v="27"/>
    <x v="0"/>
    <x v="0"/>
    <s v="Tesseramento"/>
    <x v="1"/>
    <x v="0"/>
    <x v="0"/>
    <m/>
  </r>
  <r>
    <n v="117687"/>
    <x v="0"/>
    <x v="0"/>
    <x v="2"/>
    <x v="0"/>
    <x v="11"/>
    <x v="142"/>
    <x v="0"/>
    <x v="0"/>
    <s v="Tesseramento"/>
    <x v="1"/>
    <x v="0"/>
    <x v="0"/>
    <m/>
  </r>
  <r>
    <n v="35361"/>
    <x v="0"/>
    <x v="0"/>
    <x v="0"/>
    <x v="0"/>
    <x v="11"/>
    <x v="142"/>
    <x v="0"/>
    <x v="0"/>
    <s v="Tesseramento"/>
    <x v="1"/>
    <x v="4"/>
    <x v="0"/>
    <m/>
  </r>
  <r>
    <n v="236078"/>
    <x v="0"/>
    <x v="0"/>
    <x v="1"/>
    <x v="2"/>
    <x v="5"/>
    <x v="81"/>
    <x v="0"/>
    <x v="0"/>
    <s v="Tesseramento"/>
    <x v="0"/>
    <x v="3"/>
    <x v="0"/>
    <m/>
  </r>
  <r>
    <n v="161122"/>
    <x v="0"/>
    <x v="0"/>
    <x v="0"/>
    <x v="0"/>
    <x v="12"/>
    <x v="27"/>
    <x v="0"/>
    <x v="0"/>
    <s v="Tesseramento"/>
    <x v="1"/>
    <x v="4"/>
    <x v="0"/>
    <m/>
  </r>
  <r>
    <n v="197617"/>
    <x v="0"/>
    <x v="0"/>
    <x v="0"/>
    <x v="0"/>
    <x v="11"/>
    <x v="142"/>
    <x v="0"/>
    <x v="0"/>
    <s v="Tesseramento"/>
    <x v="1"/>
    <x v="0"/>
    <x v="0"/>
    <m/>
  </r>
  <r>
    <n v="170332"/>
    <x v="0"/>
    <x v="0"/>
    <x v="0"/>
    <x v="0"/>
    <x v="12"/>
    <x v="27"/>
    <x v="0"/>
    <x v="1"/>
    <s v="Tesseramento"/>
    <x v="1"/>
    <x v="0"/>
    <x v="0"/>
    <m/>
  </r>
  <r>
    <n v="83286"/>
    <x v="0"/>
    <x v="0"/>
    <x v="0"/>
    <x v="0"/>
    <x v="12"/>
    <x v="27"/>
    <x v="0"/>
    <x v="0"/>
    <s v="Tesseramento"/>
    <x v="1"/>
    <x v="4"/>
    <x v="0"/>
    <m/>
  </r>
  <r>
    <n v="8212"/>
    <x v="0"/>
    <x v="0"/>
    <x v="0"/>
    <x v="0"/>
    <x v="12"/>
    <x v="27"/>
    <x v="0"/>
    <x v="0"/>
    <s v="Tesseramento"/>
    <x v="1"/>
    <x v="4"/>
    <x v="0"/>
    <m/>
  </r>
  <r>
    <n v="169782"/>
    <x v="1"/>
    <x v="0"/>
    <x v="2"/>
    <x v="0"/>
    <x v="7"/>
    <x v="241"/>
    <x v="0"/>
    <x v="0"/>
    <s v="Tesseramento"/>
    <x v="0"/>
    <x v="6"/>
    <x v="0"/>
    <m/>
  </r>
  <r>
    <n v="78958"/>
    <x v="0"/>
    <x v="0"/>
    <x v="0"/>
    <x v="0"/>
    <x v="12"/>
    <x v="27"/>
    <x v="0"/>
    <x v="1"/>
    <s v="Tesseramento"/>
    <x v="1"/>
    <x v="3"/>
    <x v="0"/>
    <m/>
  </r>
  <r>
    <n v="191831"/>
    <x v="1"/>
    <x v="0"/>
    <x v="0"/>
    <x v="1"/>
    <x v="12"/>
    <x v="27"/>
    <x v="0"/>
    <x v="0"/>
    <s v="Tesseramento"/>
    <x v="1"/>
    <x v="7"/>
    <x v="0"/>
    <m/>
  </r>
  <r>
    <n v="12955"/>
    <x v="0"/>
    <x v="0"/>
    <x v="0"/>
    <x v="0"/>
    <x v="2"/>
    <x v="326"/>
    <x v="0"/>
    <x v="1"/>
    <s v="Tesseramento"/>
    <x v="1"/>
    <x v="4"/>
    <x v="0"/>
    <m/>
  </r>
  <r>
    <n v="123352"/>
    <x v="0"/>
    <x v="0"/>
    <x v="0"/>
    <x v="0"/>
    <x v="11"/>
    <x v="142"/>
    <x v="0"/>
    <x v="0"/>
    <s v="Tesseramento"/>
    <x v="1"/>
    <x v="4"/>
    <x v="0"/>
    <m/>
  </r>
  <r>
    <n v="206298"/>
    <x v="1"/>
    <x v="0"/>
    <x v="0"/>
    <x v="1"/>
    <x v="12"/>
    <x v="27"/>
    <x v="0"/>
    <x v="1"/>
    <s v="Tesseramento"/>
    <x v="1"/>
    <x v="5"/>
    <x v="0"/>
    <m/>
  </r>
  <r>
    <n v="131524"/>
    <x v="0"/>
    <x v="0"/>
    <x v="0"/>
    <x v="0"/>
    <x v="12"/>
    <x v="27"/>
    <x v="0"/>
    <x v="0"/>
    <s v="Tesseramento"/>
    <x v="1"/>
    <x v="3"/>
    <x v="0"/>
    <m/>
  </r>
  <r>
    <n v="126705"/>
    <x v="0"/>
    <x v="0"/>
    <x v="0"/>
    <x v="0"/>
    <x v="11"/>
    <x v="142"/>
    <x v="0"/>
    <x v="1"/>
    <s v="Tesseramento"/>
    <x v="1"/>
    <x v="4"/>
    <x v="0"/>
    <m/>
  </r>
  <r>
    <n v="214259"/>
    <x v="1"/>
    <x v="0"/>
    <x v="0"/>
    <x v="0"/>
    <x v="12"/>
    <x v="27"/>
    <x v="0"/>
    <x v="0"/>
    <s v="Tesseramento"/>
    <x v="1"/>
    <x v="6"/>
    <x v="0"/>
    <m/>
  </r>
  <r>
    <n v="8218"/>
    <x v="0"/>
    <x v="0"/>
    <x v="0"/>
    <x v="0"/>
    <x v="12"/>
    <x v="27"/>
    <x v="0"/>
    <x v="0"/>
    <s v="Tesseramento"/>
    <x v="1"/>
    <x v="0"/>
    <x v="0"/>
    <m/>
  </r>
  <r>
    <n v="8219"/>
    <x v="0"/>
    <x v="0"/>
    <x v="0"/>
    <x v="0"/>
    <x v="12"/>
    <x v="27"/>
    <x v="0"/>
    <x v="0"/>
    <s v="Tesseramento"/>
    <x v="1"/>
    <x v="0"/>
    <x v="0"/>
    <m/>
  </r>
  <r>
    <n v="30687"/>
    <x v="0"/>
    <x v="0"/>
    <x v="0"/>
    <x v="0"/>
    <x v="12"/>
    <x v="27"/>
    <x v="0"/>
    <x v="0"/>
    <s v="Tesseramento"/>
    <x v="1"/>
    <x v="4"/>
    <x v="0"/>
    <m/>
  </r>
  <r>
    <n v="30688"/>
    <x v="0"/>
    <x v="0"/>
    <x v="0"/>
    <x v="0"/>
    <x v="12"/>
    <x v="27"/>
    <x v="0"/>
    <x v="1"/>
    <s v="Tesseramento"/>
    <x v="1"/>
    <x v="4"/>
    <x v="0"/>
    <m/>
  </r>
  <r>
    <n v="12846"/>
    <x v="0"/>
    <x v="0"/>
    <x v="0"/>
    <x v="0"/>
    <x v="2"/>
    <x v="326"/>
    <x v="0"/>
    <x v="0"/>
    <s v="Tesseramento"/>
    <x v="1"/>
    <x v="4"/>
    <x v="0"/>
    <m/>
  </r>
  <r>
    <n v="11979"/>
    <x v="0"/>
    <x v="0"/>
    <x v="0"/>
    <x v="1"/>
    <x v="12"/>
    <x v="27"/>
    <x v="0"/>
    <x v="0"/>
    <s v="Tesseramento"/>
    <x v="1"/>
    <x v="4"/>
    <x v="0"/>
    <m/>
  </r>
  <r>
    <n v="85912"/>
    <x v="0"/>
    <x v="0"/>
    <x v="0"/>
    <x v="0"/>
    <x v="12"/>
    <x v="27"/>
    <x v="0"/>
    <x v="0"/>
    <s v="Tesseramento"/>
    <x v="1"/>
    <x v="4"/>
    <x v="0"/>
    <m/>
  </r>
  <r>
    <n v="134257"/>
    <x v="0"/>
    <x v="0"/>
    <x v="0"/>
    <x v="0"/>
    <x v="12"/>
    <x v="27"/>
    <x v="0"/>
    <x v="1"/>
    <s v="Tesseramento"/>
    <x v="1"/>
    <x v="0"/>
    <x v="0"/>
    <m/>
  </r>
  <r>
    <n v="8223"/>
    <x v="0"/>
    <x v="0"/>
    <x v="0"/>
    <x v="0"/>
    <x v="12"/>
    <x v="27"/>
    <x v="0"/>
    <x v="1"/>
    <s v="Tesseramento"/>
    <x v="1"/>
    <x v="4"/>
    <x v="0"/>
    <m/>
  </r>
  <r>
    <n v="70653"/>
    <x v="0"/>
    <x v="0"/>
    <x v="0"/>
    <x v="0"/>
    <x v="12"/>
    <x v="27"/>
    <x v="0"/>
    <x v="0"/>
    <s v="Tesseramento"/>
    <x v="1"/>
    <x v="1"/>
    <x v="0"/>
    <m/>
  </r>
  <r>
    <n v="8222"/>
    <x v="0"/>
    <x v="0"/>
    <x v="0"/>
    <x v="0"/>
    <x v="12"/>
    <x v="27"/>
    <x v="0"/>
    <x v="0"/>
    <s v="Tesseramento"/>
    <x v="1"/>
    <x v="4"/>
    <x v="0"/>
    <m/>
  </r>
  <r>
    <n v="142840"/>
    <x v="1"/>
    <x v="0"/>
    <x v="0"/>
    <x v="0"/>
    <x v="12"/>
    <x v="27"/>
    <x v="0"/>
    <x v="1"/>
    <s v="Tesseramento"/>
    <x v="1"/>
    <x v="6"/>
    <x v="0"/>
    <m/>
  </r>
  <r>
    <n v="143242"/>
    <x v="1"/>
    <x v="0"/>
    <x v="0"/>
    <x v="0"/>
    <x v="12"/>
    <x v="27"/>
    <x v="0"/>
    <x v="0"/>
    <s v="Tesseramento"/>
    <x v="1"/>
    <x v="6"/>
    <x v="0"/>
    <s v="B"/>
  </r>
  <r>
    <n v="87498"/>
    <x v="0"/>
    <x v="0"/>
    <x v="0"/>
    <x v="0"/>
    <x v="12"/>
    <x v="27"/>
    <x v="0"/>
    <x v="0"/>
    <s v="Tesseramento"/>
    <x v="1"/>
    <x v="0"/>
    <x v="0"/>
    <m/>
  </r>
  <r>
    <n v="102997"/>
    <x v="0"/>
    <x v="0"/>
    <x v="0"/>
    <x v="0"/>
    <x v="12"/>
    <x v="27"/>
    <x v="0"/>
    <x v="0"/>
    <s v="Tesseramento"/>
    <x v="1"/>
    <x v="4"/>
    <x v="0"/>
    <m/>
  </r>
  <r>
    <n v="227966"/>
    <x v="1"/>
    <x v="0"/>
    <x v="0"/>
    <x v="0"/>
    <x v="4"/>
    <x v="40"/>
    <x v="0"/>
    <x v="0"/>
    <s v="Tesseramento"/>
    <x v="1"/>
    <x v="7"/>
    <x v="0"/>
    <m/>
  </r>
  <r>
    <n v="30690"/>
    <x v="0"/>
    <x v="0"/>
    <x v="0"/>
    <x v="0"/>
    <x v="12"/>
    <x v="27"/>
    <x v="0"/>
    <x v="0"/>
    <s v="Tesseramento"/>
    <x v="1"/>
    <x v="4"/>
    <x v="0"/>
    <m/>
  </r>
  <r>
    <n v="22377"/>
    <x v="0"/>
    <x v="0"/>
    <x v="0"/>
    <x v="0"/>
    <x v="12"/>
    <x v="27"/>
    <x v="0"/>
    <x v="0"/>
    <s v="Tesseramento"/>
    <x v="1"/>
    <x v="0"/>
    <x v="0"/>
    <m/>
  </r>
  <r>
    <n v="47706"/>
    <x v="0"/>
    <x v="0"/>
    <x v="0"/>
    <x v="0"/>
    <x v="12"/>
    <x v="27"/>
    <x v="0"/>
    <x v="0"/>
    <s v="Tesseramento"/>
    <x v="1"/>
    <x v="4"/>
    <x v="0"/>
    <m/>
  </r>
  <r>
    <n v="137748"/>
    <x v="1"/>
    <x v="0"/>
    <x v="0"/>
    <x v="0"/>
    <x v="12"/>
    <x v="27"/>
    <x v="0"/>
    <x v="0"/>
    <s v="Tesseramento"/>
    <x v="1"/>
    <x v="2"/>
    <x v="0"/>
    <m/>
  </r>
  <r>
    <n v="43734"/>
    <x v="0"/>
    <x v="0"/>
    <x v="0"/>
    <x v="0"/>
    <x v="12"/>
    <x v="27"/>
    <x v="0"/>
    <x v="0"/>
    <s v="Tesseramento"/>
    <x v="1"/>
    <x v="4"/>
    <x v="0"/>
    <m/>
  </r>
  <r>
    <n v="236077"/>
    <x v="0"/>
    <x v="0"/>
    <x v="1"/>
    <x v="2"/>
    <x v="5"/>
    <x v="81"/>
    <x v="0"/>
    <x v="0"/>
    <s v="Tesseramento"/>
    <x v="0"/>
    <x v="4"/>
    <x v="0"/>
    <m/>
  </r>
  <r>
    <n v="121247"/>
    <x v="0"/>
    <x v="0"/>
    <x v="0"/>
    <x v="0"/>
    <x v="12"/>
    <x v="27"/>
    <x v="0"/>
    <x v="1"/>
    <s v="Tesseramento"/>
    <x v="1"/>
    <x v="3"/>
    <x v="0"/>
    <m/>
  </r>
  <r>
    <n v="93257"/>
    <x v="0"/>
    <x v="0"/>
    <x v="0"/>
    <x v="0"/>
    <x v="12"/>
    <x v="27"/>
    <x v="0"/>
    <x v="0"/>
    <s v="Tesseramento"/>
    <x v="1"/>
    <x v="0"/>
    <x v="0"/>
    <m/>
  </r>
  <r>
    <n v="69896"/>
    <x v="0"/>
    <x v="0"/>
    <x v="0"/>
    <x v="0"/>
    <x v="12"/>
    <x v="27"/>
    <x v="0"/>
    <x v="0"/>
    <s v="Tesseramento"/>
    <x v="1"/>
    <x v="4"/>
    <x v="0"/>
    <m/>
  </r>
  <r>
    <n v="38563"/>
    <x v="0"/>
    <x v="0"/>
    <x v="0"/>
    <x v="0"/>
    <x v="10"/>
    <x v="93"/>
    <x v="0"/>
    <x v="1"/>
    <s v="Tesseramento"/>
    <x v="0"/>
    <x v="4"/>
    <x v="0"/>
    <m/>
  </r>
  <r>
    <n v="38636"/>
    <x v="0"/>
    <x v="0"/>
    <x v="0"/>
    <x v="0"/>
    <x v="10"/>
    <x v="93"/>
    <x v="0"/>
    <x v="0"/>
    <s v="Tesseramento"/>
    <x v="0"/>
    <x v="0"/>
    <x v="0"/>
    <m/>
  </r>
  <r>
    <n v="33065"/>
    <x v="0"/>
    <x v="0"/>
    <x v="0"/>
    <x v="0"/>
    <x v="10"/>
    <x v="93"/>
    <x v="0"/>
    <x v="0"/>
    <s v="Tesseramento"/>
    <x v="0"/>
    <x v="4"/>
    <x v="0"/>
    <m/>
  </r>
  <r>
    <n v="30984"/>
    <x v="0"/>
    <x v="0"/>
    <x v="0"/>
    <x v="0"/>
    <x v="11"/>
    <x v="142"/>
    <x v="0"/>
    <x v="0"/>
    <s v="Tesseramento"/>
    <x v="1"/>
    <x v="4"/>
    <x v="0"/>
    <m/>
  </r>
  <r>
    <n v="181464"/>
    <x v="0"/>
    <x v="0"/>
    <x v="0"/>
    <x v="0"/>
    <x v="11"/>
    <x v="142"/>
    <x v="0"/>
    <x v="0"/>
    <s v="Tesseramento"/>
    <x v="1"/>
    <x v="4"/>
    <x v="0"/>
    <m/>
  </r>
  <r>
    <n v="43857"/>
    <x v="0"/>
    <x v="0"/>
    <x v="0"/>
    <x v="0"/>
    <x v="11"/>
    <x v="142"/>
    <x v="0"/>
    <x v="0"/>
    <s v="Tesseramento"/>
    <x v="1"/>
    <x v="4"/>
    <x v="0"/>
    <m/>
  </r>
  <r>
    <n v="34295"/>
    <x v="0"/>
    <x v="0"/>
    <x v="0"/>
    <x v="0"/>
    <x v="7"/>
    <x v="241"/>
    <x v="0"/>
    <x v="0"/>
    <s v="Tesseramento"/>
    <x v="0"/>
    <x v="4"/>
    <x v="0"/>
    <m/>
  </r>
  <r>
    <n v="34043"/>
    <x v="0"/>
    <x v="0"/>
    <x v="0"/>
    <x v="0"/>
    <x v="11"/>
    <x v="142"/>
    <x v="0"/>
    <x v="1"/>
    <s v="Tesseramento"/>
    <x v="1"/>
    <x v="4"/>
    <x v="0"/>
    <m/>
  </r>
  <r>
    <n v="171073"/>
    <x v="0"/>
    <x v="0"/>
    <x v="0"/>
    <x v="0"/>
    <x v="11"/>
    <x v="142"/>
    <x v="0"/>
    <x v="0"/>
    <s v="Tesseramento"/>
    <x v="1"/>
    <x v="4"/>
    <x v="0"/>
    <m/>
  </r>
  <r>
    <n v="13473"/>
    <x v="0"/>
    <x v="0"/>
    <x v="0"/>
    <x v="1"/>
    <x v="2"/>
    <x v="313"/>
    <x v="0"/>
    <x v="1"/>
    <s v="Tesseramento"/>
    <x v="1"/>
    <x v="4"/>
    <x v="0"/>
    <m/>
  </r>
  <r>
    <n v="13474"/>
    <x v="0"/>
    <x v="0"/>
    <x v="0"/>
    <x v="0"/>
    <x v="2"/>
    <x v="313"/>
    <x v="0"/>
    <x v="0"/>
    <s v="Tesseramento"/>
    <x v="1"/>
    <x v="3"/>
    <x v="0"/>
    <m/>
  </r>
  <r>
    <n v="193245"/>
    <x v="0"/>
    <x v="0"/>
    <x v="0"/>
    <x v="1"/>
    <x v="2"/>
    <x v="313"/>
    <x v="0"/>
    <x v="1"/>
    <s v="Tesseramento"/>
    <x v="1"/>
    <x v="0"/>
    <x v="0"/>
    <m/>
  </r>
  <r>
    <n v="66742"/>
    <x v="0"/>
    <x v="0"/>
    <x v="0"/>
    <x v="0"/>
    <x v="2"/>
    <x v="313"/>
    <x v="0"/>
    <x v="0"/>
    <s v="Tesseramento"/>
    <x v="1"/>
    <x v="0"/>
    <x v="0"/>
    <m/>
  </r>
  <r>
    <n v="12307"/>
    <x v="0"/>
    <x v="0"/>
    <x v="0"/>
    <x v="0"/>
    <x v="2"/>
    <x v="313"/>
    <x v="0"/>
    <x v="0"/>
    <s v="Tesseramento"/>
    <x v="1"/>
    <x v="0"/>
    <x v="0"/>
    <m/>
  </r>
  <r>
    <n v="178541"/>
    <x v="0"/>
    <x v="0"/>
    <x v="0"/>
    <x v="0"/>
    <x v="7"/>
    <x v="241"/>
    <x v="0"/>
    <x v="0"/>
    <s v="Tesseramento"/>
    <x v="0"/>
    <x v="4"/>
    <x v="0"/>
    <m/>
  </r>
  <r>
    <n v="193246"/>
    <x v="1"/>
    <x v="0"/>
    <x v="0"/>
    <x v="0"/>
    <x v="2"/>
    <x v="313"/>
    <x v="0"/>
    <x v="1"/>
    <s v="Tesseramento"/>
    <x v="1"/>
    <x v="5"/>
    <x v="0"/>
    <m/>
  </r>
  <r>
    <n v="232190"/>
    <x v="0"/>
    <x v="0"/>
    <x v="0"/>
    <x v="0"/>
    <x v="2"/>
    <x v="313"/>
    <x v="0"/>
    <x v="1"/>
    <s v="Tesseramento"/>
    <x v="1"/>
    <x v="0"/>
    <x v="0"/>
    <m/>
  </r>
  <r>
    <n v="13654"/>
    <x v="0"/>
    <x v="0"/>
    <x v="0"/>
    <x v="0"/>
    <x v="2"/>
    <x v="313"/>
    <x v="0"/>
    <x v="0"/>
    <s v="Tesseramento"/>
    <x v="1"/>
    <x v="4"/>
    <x v="0"/>
    <m/>
  </r>
  <r>
    <n v="13479"/>
    <x v="0"/>
    <x v="0"/>
    <x v="0"/>
    <x v="0"/>
    <x v="2"/>
    <x v="313"/>
    <x v="0"/>
    <x v="1"/>
    <s v="Tesseramento"/>
    <x v="1"/>
    <x v="4"/>
    <x v="0"/>
    <m/>
  </r>
  <r>
    <n v="153460"/>
    <x v="0"/>
    <x v="0"/>
    <x v="0"/>
    <x v="0"/>
    <x v="2"/>
    <x v="313"/>
    <x v="0"/>
    <x v="0"/>
    <s v="Tesseramento"/>
    <x v="1"/>
    <x v="3"/>
    <x v="0"/>
    <m/>
  </r>
  <r>
    <n v="149173"/>
    <x v="0"/>
    <x v="0"/>
    <x v="0"/>
    <x v="1"/>
    <x v="2"/>
    <x v="313"/>
    <x v="0"/>
    <x v="1"/>
    <s v="Tesseramento"/>
    <x v="1"/>
    <x v="0"/>
    <x v="0"/>
    <m/>
  </r>
  <r>
    <n v="201111"/>
    <x v="1"/>
    <x v="0"/>
    <x v="0"/>
    <x v="0"/>
    <x v="7"/>
    <x v="241"/>
    <x v="0"/>
    <x v="0"/>
    <s v="Tesseramento"/>
    <x v="0"/>
    <x v="7"/>
    <x v="0"/>
    <m/>
  </r>
  <r>
    <n v="12514"/>
    <x v="0"/>
    <x v="0"/>
    <x v="0"/>
    <x v="0"/>
    <x v="2"/>
    <x v="313"/>
    <x v="0"/>
    <x v="1"/>
    <s v="Tesseramento"/>
    <x v="1"/>
    <x v="0"/>
    <x v="0"/>
    <m/>
  </r>
  <r>
    <n v="12539"/>
    <x v="0"/>
    <x v="0"/>
    <x v="0"/>
    <x v="0"/>
    <x v="2"/>
    <x v="313"/>
    <x v="0"/>
    <x v="0"/>
    <s v="Tesseramento"/>
    <x v="1"/>
    <x v="0"/>
    <x v="0"/>
    <m/>
  </r>
  <r>
    <n v="226878"/>
    <x v="0"/>
    <x v="0"/>
    <x v="0"/>
    <x v="1"/>
    <x v="2"/>
    <x v="71"/>
    <x v="0"/>
    <x v="1"/>
    <s v="Tesseramento"/>
    <x v="1"/>
    <x v="3"/>
    <x v="0"/>
    <m/>
  </r>
  <r>
    <n v="139659"/>
    <x v="0"/>
    <x v="0"/>
    <x v="0"/>
    <x v="0"/>
    <x v="7"/>
    <x v="241"/>
    <x v="0"/>
    <x v="0"/>
    <s v="Tesseramento"/>
    <x v="0"/>
    <x v="0"/>
    <x v="0"/>
    <m/>
  </r>
  <r>
    <n v="88437"/>
    <x v="0"/>
    <x v="1"/>
    <x v="0"/>
    <x v="0"/>
    <x v="7"/>
    <x v="241"/>
    <x v="0"/>
    <x v="0"/>
    <s v="Tesseramento"/>
    <x v="0"/>
    <x v="0"/>
    <x v="0"/>
    <m/>
  </r>
  <r>
    <n v="180385"/>
    <x v="0"/>
    <x v="0"/>
    <x v="0"/>
    <x v="0"/>
    <x v="1"/>
    <x v="178"/>
    <x v="0"/>
    <x v="0"/>
    <s v="Tesseramento"/>
    <x v="0"/>
    <x v="0"/>
    <x v="0"/>
    <m/>
  </r>
  <r>
    <n v="24007"/>
    <x v="0"/>
    <x v="0"/>
    <x v="0"/>
    <x v="0"/>
    <x v="11"/>
    <x v="94"/>
    <x v="0"/>
    <x v="0"/>
    <s v="Tesseramento"/>
    <x v="1"/>
    <x v="4"/>
    <x v="0"/>
    <m/>
  </r>
  <r>
    <n v="163394"/>
    <x v="0"/>
    <x v="0"/>
    <x v="0"/>
    <x v="0"/>
    <x v="11"/>
    <x v="94"/>
    <x v="0"/>
    <x v="0"/>
    <s v="Tesseramento"/>
    <x v="1"/>
    <x v="0"/>
    <x v="0"/>
    <m/>
  </r>
  <r>
    <n v="116464"/>
    <x v="0"/>
    <x v="0"/>
    <x v="0"/>
    <x v="0"/>
    <x v="11"/>
    <x v="94"/>
    <x v="0"/>
    <x v="0"/>
    <s v="Tesseramento"/>
    <x v="1"/>
    <x v="0"/>
    <x v="0"/>
    <m/>
  </r>
  <r>
    <n v="90490"/>
    <x v="0"/>
    <x v="0"/>
    <x v="0"/>
    <x v="0"/>
    <x v="11"/>
    <x v="94"/>
    <x v="0"/>
    <x v="1"/>
    <s v="Tesseramento"/>
    <x v="1"/>
    <x v="4"/>
    <x v="0"/>
    <m/>
  </r>
  <r>
    <n v="23966"/>
    <x v="0"/>
    <x v="0"/>
    <x v="0"/>
    <x v="0"/>
    <x v="11"/>
    <x v="94"/>
    <x v="0"/>
    <x v="0"/>
    <s v="Tesseramento"/>
    <x v="1"/>
    <x v="4"/>
    <x v="0"/>
    <m/>
  </r>
  <r>
    <n v="189066"/>
    <x v="0"/>
    <x v="0"/>
    <x v="0"/>
    <x v="0"/>
    <x v="10"/>
    <x v="220"/>
    <x v="0"/>
    <x v="1"/>
    <s v="Tesseramento"/>
    <x v="0"/>
    <x v="0"/>
    <x v="0"/>
    <m/>
  </r>
  <r>
    <n v="156214"/>
    <x v="0"/>
    <x v="0"/>
    <x v="0"/>
    <x v="0"/>
    <x v="10"/>
    <x v="220"/>
    <x v="0"/>
    <x v="0"/>
    <s v="Tesseramento"/>
    <x v="0"/>
    <x v="3"/>
    <x v="0"/>
    <m/>
  </r>
  <r>
    <n v="162135"/>
    <x v="0"/>
    <x v="0"/>
    <x v="0"/>
    <x v="1"/>
    <x v="10"/>
    <x v="220"/>
    <x v="0"/>
    <x v="0"/>
    <s v="Tesseramento"/>
    <x v="0"/>
    <x v="3"/>
    <x v="0"/>
    <m/>
  </r>
  <r>
    <n v="228274"/>
    <x v="1"/>
    <x v="0"/>
    <x v="0"/>
    <x v="1"/>
    <x v="10"/>
    <x v="220"/>
    <x v="0"/>
    <x v="1"/>
    <s v="Tesseramento"/>
    <x v="0"/>
    <x v="5"/>
    <x v="0"/>
    <m/>
  </r>
  <r>
    <n v="206588"/>
    <x v="1"/>
    <x v="0"/>
    <x v="0"/>
    <x v="1"/>
    <x v="10"/>
    <x v="220"/>
    <x v="0"/>
    <x v="0"/>
    <s v="Tesseramento"/>
    <x v="0"/>
    <x v="7"/>
    <x v="0"/>
    <m/>
  </r>
  <r>
    <n v="128263"/>
    <x v="0"/>
    <x v="0"/>
    <x v="0"/>
    <x v="0"/>
    <x v="10"/>
    <x v="220"/>
    <x v="0"/>
    <x v="0"/>
    <s v="Tesseramento"/>
    <x v="0"/>
    <x v="3"/>
    <x v="0"/>
    <m/>
  </r>
  <r>
    <n v="235503"/>
    <x v="1"/>
    <x v="0"/>
    <x v="1"/>
    <x v="2"/>
    <x v="0"/>
    <x v="206"/>
    <x v="0"/>
    <x v="0"/>
    <s v="Tesseramento"/>
    <x v="1"/>
    <x v="5"/>
    <x v="0"/>
    <m/>
  </r>
  <r>
    <n v="92640"/>
    <x v="0"/>
    <x v="0"/>
    <x v="0"/>
    <x v="0"/>
    <x v="10"/>
    <x v="220"/>
    <x v="0"/>
    <x v="0"/>
    <s v="Tesseramento"/>
    <x v="0"/>
    <x v="3"/>
    <x v="0"/>
    <m/>
  </r>
  <r>
    <n v="6227"/>
    <x v="0"/>
    <x v="0"/>
    <x v="0"/>
    <x v="0"/>
    <x v="10"/>
    <x v="220"/>
    <x v="0"/>
    <x v="0"/>
    <s v="Tesseramento"/>
    <x v="0"/>
    <x v="0"/>
    <x v="0"/>
    <m/>
  </r>
  <r>
    <n v="218925"/>
    <x v="0"/>
    <x v="0"/>
    <x v="0"/>
    <x v="0"/>
    <x v="10"/>
    <x v="220"/>
    <x v="0"/>
    <x v="0"/>
    <s v="Tesseramento"/>
    <x v="0"/>
    <x v="1"/>
    <x v="0"/>
    <m/>
  </r>
  <r>
    <n v="231095"/>
    <x v="0"/>
    <x v="0"/>
    <x v="0"/>
    <x v="1"/>
    <x v="10"/>
    <x v="220"/>
    <x v="0"/>
    <x v="0"/>
    <s v="Tesseramento"/>
    <x v="0"/>
    <x v="1"/>
    <x v="0"/>
    <m/>
  </r>
  <r>
    <n v="162866"/>
    <x v="0"/>
    <x v="0"/>
    <x v="0"/>
    <x v="1"/>
    <x v="10"/>
    <x v="220"/>
    <x v="0"/>
    <x v="0"/>
    <s v="Tesseramento"/>
    <x v="0"/>
    <x v="3"/>
    <x v="0"/>
    <m/>
  </r>
  <r>
    <n v="124494"/>
    <x v="0"/>
    <x v="0"/>
    <x v="0"/>
    <x v="0"/>
    <x v="10"/>
    <x v="220"/>
    <x v="0"/>
    <x v="1"/>
    <s v="Tesseramento"/>
    <x v="0"/>
    <x v="3"/>
    <x v="0"/>
    <m/>
  </r>
  <r>
    <n v="119939"/>
    <x v="0"/>
    <x v="0"/>
    <x v="0"/>
    <x v="0"/>
    <x v="10"/>
    <x v="220"/>
    <x v="0"/>
    <x v="0"/>
    <s v="Tesseramento"/>
    <x v="0"/>
    <x v="3"/>
    <x v="0"/>
    <m/>
  </r>
  <r>
    <n v="162865"/>
    <x v="0"/>
    <x v="0"/>
    <x v="2"/>
    <x v="1"/>
    <x v="10"/>
    <x v="220"/>
    <x v="0"/>
    <x v="1"/>
    <s v="Tesseramento"/>
    <x v="0"/>
    <x v="3"/>
    <x v="0"/>
    <m/>
  </r>
  <r>
    <n v="144344"/>
    <x v="1"/>
    <x v="0"/>
    <x v="0"/>
    <x v="0"/>
    <x v="2"/>
    <x v="313"/>
    <x v="0"/>
    <x v="0"/>
    <s v="Tesseramento"/>
    <x v="1"/>
    <x v="5"/>
    <x v="0"/>
    <m/>
  </r>
  <r>
    <n v="189494"/>
    <x v="1"/>
    <x v="0"/>
    <x v="0"/>
    <x v="0"/>
    <x v="2"/>
    <x v="71"/>
    <x v="0"/>
    <x v="0"/>
    <s v="Tesseramento"/>
    <x v="1"/>
    <x v="7"/>
    <x v="0"/>
    <s v="BG"/>
  </r>
  <r>
    <n v="228886"/>
    <x v="0"/>
    <x v="0"/>
    <x v="0"/>
    <x v="1"/>
    <x v="2"/>
    <x v="71"/>
    <x v="0"/>
    <x v="0"/>
    <s v="Tesseramento"/>
    <x v="1"/>
    <x v="4"/>
    <x v="0"/>
    <m/>
  </r>
  <r>
    <n v="173738"/>
    <x v="0"/>
    <x v="0"/>
    <x v="0"/>
    <x v="0"/>
    <x v="2"/>
    <x v="71"/>
    <x v="0"/>
    <x v="0"/>
    <s v="Tesseramento"/>
    <x v="1"/>
    <x v="0"/>
    <x v="0"/>
    <m/>
  </r>
  <r>
    <n v="98627"/>
    <x v="0"/>
    <x v="0"/>
    <x v="0"/>
    <x v="0"/>
    <x v="2"/>
    <x v="71"/>
    <x v="0"/>
    <x v="0"/>
    <s v="Tesseramento"/>
    <x v="1"/>
    <x v="4"/>
    <x v="0"/>
    <m/>
  </r>
  <r>
    <n v="82362"/>
    <x v="0"/>
    <x v="0"/>
    <x v="0"/>
    <x v="0"/>
    <x v="7"/>
    <x v="137"/>
    <x v="0"/>
    <x v="1"/>
    <s v="Tesseramento"/>
    <x v="3"/>
    <x v="4"/>
    <x v="0"/>
    <m/>
  </r>
  <r>
    <n v="82364"/>
    <x v="0"/>
    <x v="0"/>
    <x v="0"/>
    <x v="0"/>
    <x v="7"/>
    <x v="137"/>
    <x v="0"/>
    <x v="0"/>
    <s v="Tesseramento"/>
    <x v="3"/>
    <x v="4"/>
    <x v="0"/>
    <m/>
  </r>
  <r>
    <n v="140857"/>
    <x v="0"/>
    <x v="0"/>
    <x v="0"/>
    <x v="0"/>
    <x v="2"/>
    <x v="71"/>
    <x v="0"/>
    <x v="0"/>
    <s v="Tesseramento"/>
    <x v="1"/>
    <x v="3"/>
    <x v="0"/>
    <m/>
  </r>
  <r>
    <n v="158757"/>
    <x v="0"/>
    <x v="1"/>
    <x v="0"/>
    <x v="0"/>
    <x v="7"/>
    <x v="137"/>
    <x v="0"/>
    <x v="1"/>
    <s v="Tesseramento"/>
    <x v="3"/>
    <x v="0"/>
    <x v="0"/>
    <m/>
  </r>
  <r>
    <n v="63693"/>
    <x v="0"/>
    <x v="0"/>
    <x v="0"/>
    <x v="4"/>
    <x v="2"/>
    <x v="71"/>
    <x v="0"/>
    <x v="0"/>
    <s v="Tesseramento"/>
    <x v="1"/>
    <x v="4"/>
    <x v="0"/>
    <m/>
  </r>
  <r>
    <n v="33096"/>
    <x v="0"/>
    <x v="0"/>
    <x v="0"/>
    <x v="0"/>
    <x v="7"/>
    <x v="137"/>
    <x v="0"/>
    <x v="0"/>
    <s v="Tesseramento"/>
    <x v="3"/>
    <x v="0"/>
    <x v="0"/>
    <m/>
  </r>
  <r>
    <n v="235502"/>
    <x v="1"/>
    <x v="0"/>
    <x v="1"/>
    <x v="2"/>
    <x v="0"/>
    <x v="206"/>
    <x v="0"/>
    <x v="0"/>
    <s v="Tesseramento"/>
    <x v="1"/>
    <x v="5"/>
    <x v="0"/>
    <m/>
  </r>
  <r>
    <n v="216125"/>
    <x v="0"/>
    <x v="0"/>
    <x v="0"/>
    <x v="1"/>
    <x v="7"/>
    <x v="137"/>
    <x v="0"/>
    <x v="0"/>
    <s v="Tesseramento"/>
    <x v="3"/>
    <x v="0"/>
    <x v="0"/>
    <m/>
  </r>
  <r>
    <n v="235514"/>
    <x v="0"/>
    <x v="0"/>
    <x v="1"/>
    <x v="2"/>
    <x v="2"/>
    <x v="313"/>
    <x v="0"/>
    <x v="0"/>
    <s v="Tesseramento"/>
    <x v="1"/>
    <x v="0"/>
    <x v="0"/>
    <m/>
  </r>
  <r>
    <n v="66304"/>
    <x v="0"/>
    <x v="1"/>
    <x v="0"/>
    <x v="0"/>
    <x v="4"/>
    <x v="219"/>
    <x v="0"/>
    <x v="0"/>
    <s v="Tesseramento"/>
    <x v="0"/>
    <x v="1"/>
    <x v="0"/>
    <m/>
  </r>
  <r>
    <n v="85896"/>
    <x v="0"/>
    <x v="0"/>
    <x v="2"/>
    <x v="0"/>
    <x v="11"/>
    <x v="142"/>
    <x v="0"/>
    <x v="0"/>
    <s v="Tesseramento"/>
    <x v="1"/>
    <x v="0"/>
    <x v="0"/>
    <m/>
  </r>
  <r>
    <n v="49672"/>
    <x v="0"/>
    <x v="1"/>
    <x v="0"/>
    <x v="4"/>
    <x v="7"/>
    <x v="137"/>
    <x v="0"/>
    <x v="0"/>
    <s v="Tesseramento"/>
    <x v="3"/>
    <x v="4"/>
    <x v="0"/>
    <m/>
  </r>
  <r>
    <n v="165601"/>
    <x v="0"/>
    <x v="0"/>
    <x v="0"/>
    <x v="0"/>
    <x v="7"/>
    <x v="137"/>
    <x v="0"/>
    <x v="1"/>
    <s v="Tesseramento"/>
    <x v="3"/>
    <x v="3"/>
    <x v="0"/>
    <m/>
  </r>
  <r>
    <n v="235515"/>
    <x v="0"/>
    <x v="0"/>
    <x v="1"/>
    <x v="0"/>
    <x v="2"/>
    <x v="313"/>
    <x v="0"/>
    <x v="0"/>
    <s v="Tesseramento"/>
    <x v="1"/>
    <x v="0"/>
    <x v="0"/>
    <m/>
  </r>
  <r>
    <n v="168524"/>
    <x v="0"/>
    <x v="0"/>
    <x v="0"/>
    <x v="0"/>
    <x v="7"/>
    <x v="137"/>
    <x v="0"/>
    <x v="0"/>
    <s v="Tesseramento"/>
    <x v="3"/>
    <x v="0"/>
    <x v="0"/>
    <m/>
  </r>
  <r>
    <n v="168115"/>
    <x v="0"/>
    <x v="0"/>
    <x v="0"/>
    <x v="0"/>
    <x v="7"/>
    <x v="137"/>
    <x v="0"/>
    <x v="0"/>
    <s v="Tesseramento"/>
    <x v="3"/>
    <x v="0"/>
    <x v="0"/>
    <m/>
  </r>
  <r>
    <n v="109876"/>
    <x v="0"/>
    <x v="0"/>
    <x v="0"/>
    <x v="0"/>
    <x v="12"/>
    <x v="27"/>
    <x v="0"/>
    <x v="1"/>
    <s v="Tesseramento"/>
    <x v="1"/>
    <x v="1"/>
    <x v="0"/>
    <m/>
  </r>
  <r>
    <n v="71102"/>
    <x v="0"/>
    <x v="0"/>
    <x v="0"/>
    <x v="0"/>
    <x v="12"/>
    <x v="27"/>
    <x v="0"/>
    <x v="1"/>
    <s v="Tesseramento"/>
    <x v="1"/>
    <x v="0"/>
    <x v="0"/>
    <m/>
  </r>
  <r>
    <n v="14324"/>
    <x v="0"/>
    <x v="0"/>
    <x v="0"/>
    <x v="0"/>
    <x v="12"/>
    <x v="27"/>
    <x v="0"/>
    <x v="0"/>
    <s v="Tesseramento"/>
    <x v="1"/>
    <x v="0"/>
    <x v="0"/>
    <m/>
  </r>
  <r>
    <n v="235516"/>
    <x v="0"/>
    <x v="0"/>
    <x v="1"/>
    <x v="1"/>
    <x v="2"/>
    <x v="313"/>
    <x v="0"/>
    <x v="0"/>
    <s v="Tesseramento"/>
    <x v="1"/>
    <x v="0"/>
    <x v="0"/>
    <m/>
  </r>
  <r>
    <n v="204069"/>
    <x v="0"/>
    <x v="0"/>
    <x v="0"/>
    <x v="0"/>
    <x v="12"/>
    <x v="27"/>
    <x v="0"/>
    <x v="0"/>
    <s v="Tesseramento"/>
    <x v="1"/>
    <x v="1"/>
    <x v="0"/>
    <m/>
  </r>
  <r>
    <n v="42004"/>
    <x v="0"/>
    <x v="0"/>
    <x v="0"/>
    <x v="0"/>
    <x v="12"/>
    <x v="27"/>
    <x v="0"/>
    <x v="0"/>
    <s v="Tesseramento"/>
    <x v="1"/>
    <x v="3"/>
    <x v="0"/>
    <m/>
  </r>
  <r>
    <n v="31960"/>
    <x v="0"/>
    <x v="0"/>
    <x v="0"/>
    <x v="0"/>
    <x v="12"/>
    <x v="27"/>
    <x v="0"/>
    <x v="0"/>
    <s v="Tesseramento"/>
    <x v="1"/>
    <x v="0"/>
    <x v="0"/>
    <m/>
  </r>
  <r>
    <n v="235517"/>
    <x v="0"/>
    <x v="0"/>
    <x v="1"/>
    <x v="3"/>
    <x v="2"/>
    <x v="313"/>
    <x v="0"/>
    <x v="1"/>
    <s v="Tesseramento"/>
    <x v="1"/>
    <x v="4"/>
    <x v="0"/>
    <m/>
  </r>
  <r>
    <n v="52864"/>
    <x v="0"/>
    <x v="0"/>
    <x v="0"/>
    <x v="0"/>
    <x v="12"/>
    <x v="27"/>
    <x v="0"/>
    <x v="0"/>
    <s v="Tesseramento"/>
    <x v="1"/>
    <x v="0"/>
    <x v="0"/>
    <m/>
  </r>
  <r>
    <n v="177914"/>
    <x v="0"/>
    <x v="0"/>
    <x v="0"/>
    <x v="0"/>
    <x v="12"/>
    <x v="27"/>
    <x v="0"/>
    <x v="0"/>
    <s v="Tesseramento"/>
    <x v="1"/>
    <x v="0"/>
    <x v="0"/>
    <m/>
  </r>
  <r>
    <n v="178998"/>
    <x v="1"/>
    <x v="0"/>
    <x v="0"/>
    <x v="0"/>
    <x v="12"/>
    <x v="27"/>
    <x v="0"/>
    <x v="1"/>
    <s v="Tesseramento"/>
    <x v="1"/>
    <x v="5"/>
    <x v="0"/>
    <s v="B"/>
  </r>
  <r>
    <n v="112861"/>
    <x v="0"/>
    <x v="0"/>
    <x v="0"/>
    <x v="0"/>
    <x v="12"/>
    <x v="27"/>
    <x v="0"/>
    <x v="0"/>
    <s v="Tesseramento"/>
    <x v="1"/>
    <x v="0"/>
    <x v="0"/>
    <m/>
  </r>
  <r>
    <n v="203299"/>
    <x v="0"/>
    <x v="0"/>
    <x v="0"/>
    <x v="0"/>
    <x v="12"/>
    <x v="27"/>
    <x v="0"/>
    <x v="0"/>
    <s v="Tesseramento"/>
    <x v="1"/>
    <x v="1"/>
    <x v="0"/>
    <m/>
  </r>
  <r>
    <n v="63986"/>
    <x v="0"/>
    <x v="0"/>
    <x v="0"/>
    <x v="0"/>
    <x v="12"/>
    <x v="27"/>
    <x v="0"/>
    <x v="0"/>
    <s v="Tesseramento"/>
    <x v="1"/>
    <x v="3"/>
    <x v="0"/>
    <m/>
  </r>
  <r>
    <n v="8249"/>
    <x v="0"/>
    <x v="0"/>
    <x v="0"/>
    <x v="0"/>
    <x v="12"/>
    <x v="27"/>
    <x v="0"/>
    <x v="0"/>
    <s v="Tesseramento"/>
    <x v="1"/>
    <x v="3"/>
    <x v="0"/>
    <m/>
  </r>
  <r>
    <n v="8253"/>
    <x v="0"/>
    <x v="0"/>
    <x v="0"/>
    <x v="0"/>
    <x v="12"/>
    <x v="27"/>
    <x v="0"/>
    <x v="1"/>
    <s v="Tesseramento"/>
    <x v="1"/>
    <x v="3"/>
    <x v="0"/>
    <m/>
  </r>
  <r>
    <n v="122860"/>
    <x v="0"/>
    <x v="0"/>
    <x v="0"/>
    <x v="0"/>
    <x v="12"/>
    <x v="27"/>
    <x v="0"/>
    <x v="0"/>
    <s v="Tesseramento"/>
    <x v="1"/>
    <x v="4"/>
    <x v="0"/>
    <m/>
  </r>
  <r>
    <n v="147422"/>
    <x v="1"/>
    <x v="0"/>
    <x v="0"/>
    <x v="0"/>
    <x v="12"/>
    <x v="27"/>
    <x v="0"/>
    <x v="1"/>
    <s v="Tesseramento"/>
    <x v="1"/>
    <x v="6"/>
    <x v="0"/>
    <m/>
  </r>
  <r>
    <n v="93566"/>
    <x v="0"/>
    <x v="0"/>
    <x v="0"/>
    <x v="0"/>
    <x v="12"/>
    <x v="27"/>
    <x v="0"/>
    <x v="0"/>
    <s v="Tesseramento"/>
    <x v="1"/>
    <x v="3"/>
    <x v="0"/>
    <m/>
  </r>
  <r>
    <n v="8255"/>
    <x v="0"/>
    <x v="0"/>
    <x v="0"/>
    <x v="0"/>
    <x v="12"/>
    <x v="27"/>
    <x v="0"/>
    <x v="0"/>
    <s v="Tesseramento"/>
    <x v="1"/>
    <x v="4"/>
    <x v="0"/>
    <m/>
  </r>
  <r>
    <n v="8196"/>
    <x v="0"/>
    <x v="0"/>
    <x v="0"/>
    <x v="0"/>
    <x v="12"/>
    <x v="27"/>
    <x v="0"/>
    <x v="1"/>
    <s v="Tesseramento"/>
    <x v="1"/>
    <x v="4"/>
    <x v="0"/>
    <m/>
  </r>
  <r>
    <n v="22736"/>
    <x v="0"/>
    <x v="0"/>
    <x v="0"/>
    <x v="0"/>
    <x v="12"/>
    <x v="27"/>
    <x v="0"/>
    <x v="0"/>
    <s v="Tesseramento"/>
    <x v="1"/>
    <x v="1"/>
    <x v="0"/>
    <m/>
  </r>
  <r>
    <n v="8261"/>
    <x v="0"/>
    <x v="0"/>
    <x v="0"/>
    <x v="0"/>
    <x v="12"/>
    <x v="27"/>
    <x v="0"/>
    <x v="0"/>
    <s v="Tesseramento"/>
    <x v="1"/>
    <x v="4"/>
    <x v="0"/>
    <m/>
  </r>
  <r>
    <n v="63987"/>
    <x v="0"/>
    <x v="0"/>
    <x v="0"/>
    <x v="0"/>
    <x v="12"/>
    <x v="27"/>
    <x v="0"/>
    <x v="0"/>
    <s v="Tesseramento"/>
    <x v="1"/>
    <x v="0"/>
    <x v="0"/>
    <m/>
  </r>
  <r>
    <n v="85418"/>
    <x v="0"/>
    <x v="0"/>
    <x v="0"/>
    <x v="0"/>
    <x v="12"/>
    <x v="27"/>
    <x v="0"/>
    <x v="1"/>
    <s v="Tesseramento"/>
    <x v="1"/>
    <x v="3"/>
    <x v="0"/>
    <m/>
  </r>
  <r>
    <n v="85428"/>
    <x v="0"/>
    <x v="0"/>
    <x v="0"/>
    <x v="0"/>
    <x v="12"/>
    <x v="27"/>
    <x v="0"/>
    <x v="0"/>
    <s v="Tesseramento"/>
    <x v="1"/>
    <x v="4"/>
    <x v="0"/>
    <m/>
  </r>
  <r>
    <n v="235501"/>
    <x v="1"/>
    <x v="0"/>
    <x v="1"/>
    <x v="2"/>
    <x v="0"/>
    <x v="206"/>
    <x v="0"/>
    <x v="0"/>
    <s v="Tesseramento"/>
    <x v="1"/>
    <x v="5"/>
    <x v="0"/>
    <m/>
  </r>
  <r>
    <n v="220361"/>
    <x v="0"/>
    <x v="0"/>
    <x v="0"/>
    <x v="0"/>
    <x v="12"/>
    <x v="27"/>
    <x v="0"/>
    <x v="0"/>
    <s v="Tesseramento"/>
    <x v="1"/>
    <x v="1"/>
    <x v="0"/>
    <m/>
  </r>
  <r>
    <n v="84444"/>
    <x v="0"/>
    <x v="0"/>
    <x v="0"/>
    <x v="0"/>
    <x v="12"/>
    <x v="27"/>
    <x v="0"/>
    <x v="0"/>
    <s v="Tesseramento"/>
    <x v="1"/>
    <x v="1"/>
    <x v="0"/>
    <m/>
  </r>
  <r>
    <n v="63988"/>
    <x v="0"/>
    <x v="0"/>
    <x v="0"/>
    <x v="0"/>
    <x v="12"/>
    <x v="27"/>
    <x v="0"/>
    <x v="0"/>
    <s v="Tesseramento"/>
    <x v="1"/>
    <x v="4"/>
    <x v="0"/>
    <m/>
  </r>
  <r>
    <n v="195876"/>
    <x v="1"/>
    <x v="0"/>
    <x v="0"/>
    <x v="0"/>
    <x v="12"/>
    <x v="27"/>
    <x v="0"/>
    <x v="1"/>
    <s v="Tesseramento"/>
    <x v="1"/>
    <x v="6"/>
    <x v="0"/>
    <m/>
  </r>
  <r>
    <n v="161727"/>
    <x v="1"/>
    <x v="0"/>
    <x v="0"/>
    <x v="0"/>
    <x v="12"/>
    <x v="27"/>
    <x v="0"/>
    <x v="0"/>
    <s v="Tesseramento"/>
    <x v="1"/>
    <x v="2"/>
    <x v="0"/>
    <m/>
  </r>
  <r>
    <n v="34343"/>
    <x v="0"/>
    <x v="0"/>
    <x v="0"/>
    <x v="0"/>
    <x v="12"/>
    <x v="27"/>
    <x v="0"/>
    <x v="0"/>
    <s v="Tesseramento"/>
    <x v="1"/>
    <x v="0"/>
    <x v="0"/>
    <m/>
  </r>
  <r>
    <n v="217281"/>
    <x v="0"/>
    <x v="0"/>
    <x v="0"/>
    <x v="0"/>
    <x v="14"/>
    <x v="121"/>
    <x v="0"/>
    <x v="0"/>
    <s v="Tesseramento"/>
    <x v="1"/>
    <x v="0"/>
    <x v="0"/>
    <m/>
  </r>
  <r>
    <n v="52777"/>
    <x v="0"/>
    <x v="0"/>
    <x v="0"/>
    <x v="0"/>
    <x v="12"/>
    <x v="27"/>
    <x v="0"/>
    <x v="0"/>
    <s v="Tesseramento"/>
    <x v="1"/>
    <x v="3"/>
    <x v="0"/>
    <m/>
  </r>
  <r>
    <n v="191015"/>
    <x v="1"/>
    <x v="0"/>
    <x v="0"/>
    <x v="0"/>
    <x v="12"/>
    <x v="27"/>
    <x v="0"/>
    <x v="0"/>
    <s v="Tesseramento"/>
    <x v="1"/>
    <x v="7"/>
    <x v="0"/>
    <s v="B"/>
  </r>
  <r>
    <n v="16429"/>
    <x v="0"/>
    <x v="0"/>
    <x v="0"/>
    <x v="0"/>
    <x v="12"/>
    <x v="27"/>
    <x v="0"/>
    <x v="1"/>
    <s v="Tesseramento"/>
    <x v="1"/>
    <x v="4"/>
    <x v="0"/>
    <m/>
  </r>
  <r>
    <n v="16428"/>
    <x v="0"/>
    <x v="0"/>
    <x v="0"/>
    <x v="0"/>
    <x v="12"/>
    <x v="27"/>
    <x v="0"/>
    <x v="0"/>
    <s v="Tesseramento"/>
    <x v="1"/>
    <x v="4"/>
    <x v="0"/>
    <m/>
  </r>
  <r>
    <n v="8271"/>
    <x v="0"/>
    <x v="0"/>
    <x v="0"/>
    <x v="0"/>
    <x v="12"/>
    <x v="27"/>
    <x v="0"/>
    <x v="1"/>
    <s v="Tesseramento"/>
    <x v="1"/>
    <x v="4"/>
    <x v="0"/>
    <m/>
  </r>
  <r>
    <n v="8272"/>
    <x v="0"/>
    <x v="0"/>
    <x v="0"/>
    <x v="0"/>
    <x v="12"/>
    <x v="27"/>
    <x v="0"/>
    <x v="0"/>
    <s v="Tesseramento"/>
    <x v="1"/>
    <x v="4"/>
    <x v="0"/>
    <m/>
  </r>
  <r>
    <n v="164578"/>
    <x v="0"/>
    <x v="0"/>
    <x v="0"/>
    <x v="0"/>
    <x v="12"/>
    <x v="27"/>
    <x v="0"/>
    <x v="0"/>
    <s v="Tesseramento"/>
    <x v="1"/>
    <x v="3"/>
    <x v="0"/>
    <m/>
  </r>
  <r>
    <n v="54125"/>
    <x v="0"/>
    <x v="0"/>
    <x v="0"/>
    <x v="0"/>
    <x v="12"/>
    <x v="27"/>
    <x v="0"/>
    <x v="1"/>
    <s v="Tesseramento"/>
    <x v="1"/>
    <x v="4"/>
    <x v="0"/>
    <m/>
  </r>
  <r>
    <n v="31278"/>
    <x v="0"/>
    <x v="0"/>
    <x v="0"/>
    <x v="0"/>
    <x v="12"/>
    <x v="27"/>
    <x v="0"/>
    <x v="0"/>
    <s v="Tesseramento"/>
    <x v="1"/>
    <x v="4"/>
    <x v="0"/>
    <m/>
  </r>
  <r>
    <n v="212367"/>
    <x v="0"/>
    <x v="0"/>
    <x v="0"/>
    <x v="0"/>
    <x v="12"/>
    <x v="27"/>
    <x v="0"/>
    <x v="0"/>
    <s v="Tesseramento"/>
    <x v="1"/>
    <x v="4"/>
    <x v="0"/>
    <m/>
  </r>
  <r>
    <n v="213867"/>
    <x v="0"/>
    <x v="0"/>
    <x v="0"/>
    <x v="0"/>
    <x v="12"/>
    <x v="27"/>
    <x v="0"/>
    <x v="1"/>
    <s v="Tesseramento"/>
    <x v="1"/>
    <x v="0"/>
    <x v="0"/>
    <m/>
  </r>
  <r>
    <n v="155604"/>
    <x v="0"/>
    <x v="0"/>
    <x v="0"/>
    <x v="0"/>
    <x v="12"/>
    <x v="27"/>
    <x v="0"/>
    <x v="1"/>
    <s v="Tesseramento"/>
    <x v="1"/>
    <x v="4"/>
    <x v="0"/>
    <m/>
  </r>
  <r>
    <n v="115281"/>
    <x v="0"/>
    <x v="0"/>
    <x v="0"/>
    <x v="0"/>
    <x v="12"/>
    <x v="27"/>
    <x v="0"/>
    <x v="1"/>
    <s v="Tesseramento"/>
    <x v="1"/>
    <x v="1"/>
    <x v="0"/>
    <m/>
  </r>
  <r>
    <n v="162259"/>
    <x v="1"/>
    <x v="0"/>
    <x v="0"/>
    <x v="0"/>
    <x v="12"/>
    <x v="27"/>
    <x v="0"/>
    <x v="0"/>
    <s v="Tesseramento"/>
    <x v="1"/>
    <x v="6"/>
    <x v="0"/>
    <m/>
  </r>
  <r>
    <n v="104536"/>
    <x v="0"/>
    <x v="0"/>
    <x v="0"/>
    <x v="0"/>
    <x v="12"/>
    <x v="27"/>
    <x v="0"/>
    <x v="0"/>
    <s v="Tesseramento"/>
    <x v="1"/>
    <x v="0"/>
    <x v="0"/>
    <m/>
  </r>
  <r>
    <n v="196760"/>
    <x v="1"/>
    <x v="0"/>
    <x v="0"/>
    <x v="0"/>
    <x v="12"/>
    <x v="27"/>
    <x v="0"/>
    <x v="0"/>
    <s v="Tesseramento"/>
    <x v="1"/>
    <x v="7"/>
    <x v="0"/>
    <s v="B"/>
  </r>
  <r>
    <n v="63989"/>
    <x v="0"/>
    <x v="0"/>
    <x v="0"/>
    <x v="0"/>
    <x v="12"/>
    <x v="27"/>
    <x v="0"/>
    <x v="0"/>
    <s v="Tesseramento"/>
    <x v="1"/>
    <x v="3"/>
    <x v="0"/>
    <m/>
  </r>
  <r>
    <n v="76106"/>
    <x v="0"/>
    <x v="0"/>
    <x v="0"/>
    <x v="0"/>
    <x v="12"/>
    <x v="27"/>
    <x v="0"/>
    <x v="0"/>
    <s v="Tesseramento"/>
    <x v="1"/>
    <x v="1"/>
    <x v="0"/>
    <m/>
  </r>
  <r>
    <n v="203823"/>
    <x v="0"/>
    <x v="0"/>
    <x v="0"/>
    <x v="0"/>
    <x v="0"/>
    <x v="206"/>
    <x v="0"/>
    <x v="0"/>
    <s v="Tesseramento"/>
    <x v="1"/>
    <x v="0"/>
    <x v="0"/>
    <m/>
  </r>
  <r>
    <n v="169733"/>
    <x v="0"/>
    <x v="0"/>
    <x v="0"/>
    <x v="0"/>
    <x v="12"/>
    <x v="27"/>
    <x v="0"/>
    <x v="0"/>
    <s v="Tesseramento"/>
    <x v="1"/>
    <x v="1"/>
    <x v="0"/>
    <m/>
  </r>
  <r>
    <n v="77036"/>
    <x v="0"/>
    <x v="0"/>
    <x v="0"/>
    <x v="0"/>
    <x v="12"/>
    <x v="27"/>
    <x v="0"/>
    <x v="1"/>
    <s v="Tesseramento"/>
    <x v="1"/>
    <x v="3"/>
    <x v="0"/>
    <m/>
  </r>
  <r>
    <n v="77038"/>
    <x v="0"/>
    <x v="0"/>
    <x v="0"/>
    <x v="0"/>
    <x v="12"/>
    <x v="27"/>
    <x v="0"/>
    <x v="0"/>
    <s v="Tesseramento"/>
    <x v="1"/>
    <x v="4"/>
    <x v="0"/>
    <m/>
  </r>
  <r>
    <n v="55266"/>
    <x v="0"/>
    <x v="0"/>
    <x v="0"/>
    <x v="0"/>
    <x v="12"/>
    <x v="27"/>
    <x v="0"/>
    <x v="0"/>
    <s v="Tesseramento"/>
    <x v="1"/>
    <x v="3"/>
    <x v="0"/>
    <m/>
  </r>
  <r>
    <n v="109881"/>
    <x v="0"/>
    <x v="0"/>
    <x v="0"/>
    <x v="0"/>
    <x v="12"/>
    <x v="27"/>
    <x v="0"/>
    <x v="0"/>
    <s v="Tesseramento"/>
    <x v="1"/>
    <x v="3"/>
    <x v="0"/>
    <m/>
  </r>
  <r>
    <n v="75981"/>
    <x v="0"/>
    <x v="0"/>
    <x v="0"/>
    <x v="0"/>
    <x v="12"/>
    <x v="27"/>
    <x v="0"/>
    <x v="0"/>
    <s v="Tesseramento"/>
    <x v="1"/>
    <x v="4"/>
    <x v="0"/>
    <m/>
  </r>
  <r>
    <n v="8278"/>
    <x v="0"/>
    <x v="0"/>
    <x v="0"/>
    <x v="0"/>
    <x v="12"/>
    <x v="27"/>
    <x v="0"/>
    <x v="0"/>
    <s v="Tesseramento"/>
    <x v="1"/>
    <x v="4"/>
    <x v="0"/>
    <m/>
  </r>
  <r>
    <n v="8216"/>
    <x v="0"/>
    <x v="0"/>
    <x v="0"/>
    <x v="0"/>
    <x v="12"/>
    <x v="27"/>
    <x v="0"/>
    <x v="1"/>
    <s v="Tesseramento"/>
    <x v="1"/>
    <x v="4"/>
    <x v="0"/>
    <m/>
  </r>
  <r>
    <n v="42759"/>
    <x v="0"/>
    <x v="0"/>
    <x v="0"/>
    <x v="0"/>
    <x v="12"/>
    <x v="27"/>
    <x v="0"/>
    <x v="0"/>
    <s v="Tesseramento"/>
    <x v="1"/>
    <x v="4"/>
    <x v="0"/>
    <m/>
  </r>
  <r>
    <n v="8281"/>
    <x v="0"/>
    <x v="0"/>
    <x v="0"/>
    <x v="0"/>
    <x v="12"/>
    <x v="27"/>
    <x v="0"/>
    <x v="0"/>
    <s v="Tesseramento"/>
    <x v="1"/>
    <x v="4"/>
    <x v="0"/>
    <m/>
  </r>
  <r>
    <n v="70528"/>
    <x v="0"/>
    <x v="0"/>
    <x v="0"/>
    <x v="0"/>
    <x v="12"/>
    <x v="27"/>
    <x v="0"/>
    <x v="0"/>
    <s v="Tesseramento"/>
    <x v="1"/>
    <x v="4"/>
    <x v="0"/>
    <m/>
  </r>
  <r>
    <n v="177157"/>
    <x v="0"/>
    <x v="0"/>
    <x v="0"/>
    <x v="0"/>
    <x v="12"/>
    <x v="27"/>
    <x v="0"/>
    <x v="0"/>
    <s v="Tesseramento"/>
    <x v="1"/>
    <x v="1"/>
    <x v="0"/>
    <m/>
  </r>
  <r>
    <n v="47420"/>
    <x v="0"/>
    <x v="0"/>
    <x v="0"/>
    <x v="0"/>
    <x v="12"/>
    <x v="27"/>
    <x v="0"/>
    <x v="0"/>
    <s v="Tesseramento"/>
    <x v="1"/>
    <x v="0"/>
    <x v="0"/>
    <m/>
  </r>
  <r>
    <n v="32882"/>
    <x v="0"/>
    <x v="0"/>
    <x v="0"/>
    <x v="0"/>
    <x v="12"/>
    <x v="27"/>
    <x v="0"/>
    <x v="0"/>
    <s v="Tesseramento"/>
    <x v="1"/>
    <x v="1"/>
    <x v="0"/>
    <m/>
  </r>
  <r>
    <n v="75884"/>
    <x v="0"/>
    <x v="0"/>
    <x v="0"/>
    <x v="0"/>
    <x v="12"/>
    <x v="27"/>
    <x v="0"/>
    <x v="1"/>
    <s v="Tesseramento"/>
    <x v="1"/>
    <x v="3"/>
    <x v="0"/>
    <m/>
  </r>
  <r>
    <n v="31177"/>
    <x v="0"/>
    <x v="0"/>
    <x v="0"/>
    <x v="0"/>
    <x v="12"/>
    <x v="27"/>
    <x v="0"/>
    <x v="0"/>
    <s v="Tesseramento"/>
    <x v="1"/>
    <x v="4"/>
    <x v="0"/>
    <m/>
  </r>
  <r>
    <n v="44608"/>
    <x v="0"/>
    <x v="0"/>
    <x v="0"/>
    <x v="0"/>
    <x v="12"/>
    <x v="27"/>
    <x v="0"/>
    <x v="0"/>
    <s v="Tesseramento"/>
    <x v="1"/>
    <x v="4"/>
    <x v="0"/>
    <m/>
  </r>
  <r>
    <n v="108336"/>
    <x v="0"/>
    <x v="0"/>
    <x v="0"/>
    <x v="0"/>
    <x v="12"/>
    <x v="27"/>
    <x v="0"/>
    <x v="0"/>
    <s v="Tesseramento"/>
    <x v="1"/>
    <x v="1"/>
    <x v="0"/>
    <m/>
  </r>
  <r>
    <n v="80352"/>
    <x v="0"/>
    <x v="0"/>
    <x v="0"/>
    <x v="0"/>
    <x v="12"/>
    <x v="27"/>
    <x v="0"/>
    <x v="0"/>
    <s v="Tesseramento"/>
    <x v="1"/>
    <x v="0"/>
    <x v="0"/>
    <m/>
  </r>
  <r>
    <n v="134267"/>
    <x v="0"/>
    <x v="0"/>
    <x v="0"/>
    <x v="0"/>
    <x v="0"/>
    <x v="206"/>
    <x v="0"/>
    <x v="0"/>
    <s v="Tesseramento"/>
    <x v="1"/>
    <x v="3"/>
    <x v="0"/>
    <m/>
  </r>
  <r>
    <n v="165527"/>
    <x v="0"/>
    <x v="0"/>
    <x v="0"/>
    <x v="0"/>
    <x v="12"/>
    <x v="27"/>
    <x v="0"/>
    <x v="0"/>
    <s v="Tesseramento"/>
    <x v="1"/>
    <x v="3"/>
    <x v="0"/>
    <m/>
  </r>
  <r>
    <n v="226682"/>
    <x v="0"/>
    <x v="0"/>
    <x v="0"/>
    <x v="0"/>
    <x v="11"/>
    <x v="174"/>
    <x v="0"/>
    <x v="1"/>
    <s v="Tesseramento"/>
    <x v="3"/>
    <x v="0"/>
    <x v="0"/>
    <m/>
  </r>
  <r>
    <n v="197549"/>
    <x v="1"/>
    <x v="0"/>
    <x v="0"/>
    <x v="0"/>
    <x v="12"/>
    <x v="27"/>
    <x v="0"/>
    <x v="0"/>
    <s v="Tesseramento"/>
    <x v="1"/>
    <x v="5"/>
    <x v="0"/>
    <s v="BG"/>
  </r>
  <r>
    <n v="164452"/>
    <x v="0"/>
    <x v="0"/>
    <x v="0"/>
    <x v="0"/>
    <x v="0"/>
    <x v="206"/>
    <x v="0"/>
    <x v="0"/>
    <s v="Tesseramento"/>
    <x v="1"/>
    <x v="0"/>
    <x v="0"/>
    <m/>
  </r>
  <r>
    <n v="50799"/>
    <x v="0"/>
    <x v="0"/>
    <x v="0"/>
    <x v="0"/>
    <x v="12"/>
    <x v="27"/>
    <x v="0"/>
    <x v="0"/>
    <s v="Tesseramento"/>
    <x v="1"/>
    <x v="0"/>
    <x v="0"/>
    <m/>
  </r>
  <r>
    <n v="214059"/>
    <x v="0"/>
    <x v="0"/>
    <x v="0"/>
    <x v="0"/>
    <x v="1"/>
    <x v="48"/>
    <x v="0"/>
    <x v="0"/>
    <s v="Tesseramento"/>
    <x v="1"/>
    <x v="1"/>
    <x v="0"/>
    <m/>
  </r>
  <r>
    <n v="103733"/>
    <x v="0"/>
    <x v="0"/>
    <x v="0"/>
    <x v="0"/>
    <x v="12"/>
    <x v="27"/>
    <x v="0"/>
    <x v="0"/>
    <s v="Tesseramento"/>
    <x v="1"/>
    <x v="3"/>
    <x v="0"/>
    <m/>
  </r>
  <r>
    <n v="8292"/>
    <x v="0"/>
    <x v="0"/>
    <x v="0"/>
    <x v="0"/>
    <x v="12"/>
    <x v="27"/>
    <x v="0"/>
    <x v="0"/>
    <s v="Tesseramento"/>
    <x v="1"/>
    <x v="3"/>
    <x v="0"/>
    <m/>
  </r>
  <r>
    <n v="36060"/>
    <x v="0"/>
    <x v="0"/>
    <x v="0"/>
    <x v="0"/>
    <x v="12"/>
    <x v="27"/>
    <x v="0"/>
    <x v="1"/>
    <s v="Tesseramento"/>
    <x v="1"/>
    <x v="4"/>
    <x v="0"/>
    <m/>
  </r>
  <r>
    <n v="8291"/>
    <x v="0"/>
    <x v="0"/>
    <x v="0"/>
    <x v="0"/>
    <x v="12"/>
    <x v="27"/>
    <x v="0"/>
    <x v="0"/>
    <s v="Tesseramento"/>
    <x v="1"/>
    <x v="0"/>
    <x v="0"/>
    <m/>
  </r>
  <r>
    <n v="215185"/>
    <x v="0"/>
    <x v="0"/>
    <x v="0"/>
    <x v="0"/>
    <x v="12"/>
    <x v="27"/>
    <x v="0"/>
    <x v="0"/>
    <s v="Tesseramento"/>
    <x v="1"/>
    <x v="1"/>
    <x v="0"/>
    <m/>
  </r>
  <r>
    <n v="94857"/>
    <x v="0"/>
    <x v="0"/>
    <x v="0"/>
    <x v="0"/>
    <x v="12"/>
    <x v="27"/>
    <x v="0"/>
    <x v="1"/>
    <s v="Tesseramento"/>
    <x v="1"/>
    <x v="3"/>
    <x v="0"/>
    <m/>
  </r>
  <r>
    <n v="76092"/>
    <x v="0"/>
    <x v="0"/>
    <x v="0"/>
    <x v="0"/>
    <x v="12"/>
    <x v="27"/>
    <x v="0"/>
    <x v="0"/>
    <s v="Tesseramento"/>
    <x v="1"/>
    <x v="3"/>
    <x v="0"/>
    <m/>
  </r>
  <r>
    <n v="8294"/>
    <x v="0"/>
    <x v="0"/>
    <x v="0"/>
    <x v="0"/>
    <x v="12"/>
    <x v="27"/>
    <x v="0"/>
    <x v="0"/>
    <s v="Tesseramento"/>
    <x v="1"/>
    <x v="0"/>
    <x v="0"/>
    <m/>
  </r>
  <r>
    <n v="8300"/>
    <x v="0"/>
    <x v="0"/>
    <x v="0"/>
    <x v="0"/>
    <x v="12"/>
    <x v="27"/>
    <x v="0"/>
    <x v="0"/>
    <s v="Tesseramento"/>
    <x v="1"/>
    <x v="4"/>
    <x v="0"/>
    <m/>
  </r>
  <r>
    <n v="42013"/>
    <x v="0"/>
    <x v="0"/>
    <x v="0"/>
    <x v="0"/>
    <x v="12"/>
    <x v="27"/>
    <x v="0"/>
    <x v="1"/>
    <s v="Tesseramento"/>
    <x v="1"/>
    <x v="4"/>
    <x v="0"/>
    <m/>
  </r>
  <r>
    <n v="47164"/>
    <x v="0"/>
    <x v="0"/>
    <x v="0"/>
    <x v="0"/>
    <x v="12"/>
    <x v="27"/>
    <x v="0"/>
    <x v="0"/>
    <s v="Tesseramento"/>
    <x v="1"/>
    <x v="1"/>
    <x v="0"/>
    <m/>
  </r>
  <r>
    <n v="8301"/>
    <x v="0"/>
    <x v="0"/>
    <x v="0"/>
    <x v="0"/>
    <x v="12"/>
    <x v="27"/>
    <x v="0"/>
    <x v="0"/>
    <s v="Tesseramento"/>
    <x v="1"/>
    <x v="4"/>
    <x v="0"/>
    <m/>
  </r>
  <r>
    <n v="146760"/>
    <x v="0"/>
    <x v="0"/>
    <x v="0"/>
    <x v="0"/>
    <x v="12"/>
    <x v="27"/>
    <x v="0"/>
    <x v="1"/>
    <s v="Tesseramento"/>
    <x v="1"/>
    <x v="4"/>
    <x v="0"/>
    <m/>
  </r>
  <r>
    <n v="21932"/>
    <x v="0"/>
    <x v="0"/>
    <x v="0"/>
    <x v="0"/>
    <x v="12"/>
    <x v="27"/>
    <x v="0"/>
    <x v="0"/>
    <s v="Tesseramento"/>
    <x v="1"/>
    <x v="4"/>
    <x v="0"/>
    <m/>
  </r>
  <r>
    <n v="48187"/>
    <x v="0"/>
    <x v="0"/>
    <x v="0"/>
    <x v="0"/>
    <x v="12"/>
    <x v="27"/>
    <x v="0"/>
    <x v="1"/>
    <s v="Tesseramento"/>
    <x v="1"/>
    <x v="4"/>
    <x v="0"/>
    <m/>
  </r>
  <r>
    <n v="8304"/>
    <x v="0"/>
    <x v="0"/>
    <x v="0"/>
    <x v="0"/>
    <x v="12"/>
    <x v="27"/>
    <x v="0"/>
    <x v="0"/>
    <s v="Tesseramento"/>
    <x v="1"/>
    <x v="4"/>
    <x v="0"/>
    <m/>
  </r>
  <r>
    <n v="54126"/>
    <x v="0"/>
    <x v="0"/>
    <x v="0"/>
    <x v="0"/>
    <x v="12"/>
    <x v="27"/>
    <x v="0"/>
    <x v="0"/>
    <s v="Tesseramento"/>
    <x v="1"/>
    <x v="1"/>
    <x v="0"/>
    <m/>
  </r>
  <r>
    <n v="8309"/>
    <x v="0"/>
    <x v="0"/>
    <x v="0"/>
    <x v="0"/>
    <x v="12"/>
    <x v="27"/>
    <x v="0"/>
    <x v="1"/>
    <s v="Tesseramento"/>
    <x v="1"/>
    <x v="4"/>
    <x v="0"/>
    <m/>
  </r>
  <r>
    <n v="34905"/>
    <x v="0"/>
    <x v="0"/>
    <x v="0"/>
    <x v="0"/>
    <x v="12"/>
    <x v="27"/>
    <x v="0"/>
    <x v="1"/>
    <s v="Tesseramento"/>
    <x v="1"/>
    <x v="4"/>
    <x v="0"/>
    <m/>
  </r>
  <r>
    <n v="81424"/>
    <x v="0"/>
    <x v="0"/>
    <x v="0"/>
    <x v="0"/>
    <x v="12"/>
    <x v="27"/>
    <x v="0"/>
    <x v="1"/>
    <s v="Tesseramento"/>
    <x v="1"/>
    <x v="4"/>
    <x v="0"/>
    <m/>
  </r>
  <r>
    <n v="8311"/>
    <x v="0"/>
    <x v="0"/>
    <x v="0"/>
    <x v="0"/>
    <x v="12"/>
    <x v="27"/>
    <x v="0"/>
    <x v="0"/>
    <s v="Tesseramento"/>
    <x v="1"/>
    <x v="3"/>
    <x v="0"/>
    <m/>
  </r>
  <r>
    <n v="8313"/>
    <x v="0"/>
    <x v="0"/>
    <x v="0"/>
    <x v="0"/>
    <x v="12"/>
    <x v="27"/>
    <x v="0"/>
    <x v="1"/>
    <s v="Tesseramento"/>
    <x v="1"/>
    <x v="3"/>
    <x v="0"/>
    <m/>
  </r>
  <r>
    <n v="8316"/>
    <x v="0"/>
    <x v="0"/>
    <x v="0"/>
    <x v="0"/>
    <x v="12"/>
    <x v="27"/>
    <x v="0"/>
    <x v="1"/>
    <s v="Tesseramento"/>
    <x v="1"/>
    <x v="4"/>
    <x v="0"/>
    <m/>
  </r>
  <r>
    <n v="8320"/>
    <x v="0"/>
    <x v="0"/>
    <x v="0"/>
    <x v="0"/>
    <x v="12"/>
    <x v="27"/>
    <x v="0"/>
    <x v="0"/>
    <s v="Tesseramento"/>
    <x v="1"/>
    <x v="4"/>
    <x v="0"/>
    <m/>
  </r>
  <r>
    <n v="152084"/>
    <x v="0"/>
    <x v="0"/>
    <x v="0"/>
    <x v="0"/>
    <x v="12"/>
    <x v="27"/>
    <x v="0"/>
    <x v="1"/>
    <s v="Tesseramento"/>
    <x v="1"/>
    <x v="0"/>
    <x v="0"/>
    <m/>
  </r>
  <r>
    <n v="8318"/>
    <x v="0"/>
    <x v="0"/>
    <x v="0"/>
    <x v="0"/>
    <x v="12"/>
    <x v="27"/>
    <x v="0"/>
    <x v="0"/>
    <s v="Tesseramento"/>
    <x v="1"/>
    <x v="0"/>
    <x v="0"/>
    <m/>
  </r>
  <r>
    <n v="57848"/>
    <x v="0"/>
    <x v="0"/>
    <x v="0"/>
    <x v="0"/>
    <x v="12"/>
    <x v="27"/>
    <x v="0"/>
    <x v="0"/>
    <s v="Tesseramento"/>
    <x v="1"/>
    <x v="0"/>
    <x v="0"/>
    <m/>
  </r>
  <r>
    <n v="159777"/>
    <x v="1"/>
    <x v="0"/>
    <x v="0"/>
    <x v="0"/>
    <x v="12"/>
    <x v="27"/>
    <x v="0"/>
    <x v="0"/>
    <s v="Tesseramento"/>
    <x v="1"/>
    <x v="6"/>
    <x v="0"/>
    <m/>
  </r>
  <r>
    <n v="54127"/>
    <x v="0"/>
    <x v="0"/>
    <x v="0"/>
    <x v="0"/>
    <x v="12"/>
    <x v="27"/>
    <x v="0"/>
    <x v="0"/>
    <s v="Tesseramento"/>
    <x v="1"/>
    <x v="4"/>
    <x v="0"/>
    <m/>
  </r>
  <r>
    <n v="19129"/>
    <x v="0"/>
    <x v="0"/>
    <x v="0"/>
    <x v="0"/>
    <x v="12"/>
    <x v="27"/>
    <x v="0"/>
    <x v="0"/>
    <s v="Tesseramento"/>
    <x v="1"/>
    <x v="0"/>
    <x v="0"/>
    <m/>
  </r>
  <r>
    <n v="152085"/>
    <x v="0"/>
    <x v="0"/>
    <x v="0"/>
    <x v="0"/>
    <x v="12"/>
    <x v="27"/>
    <x v="0"/>
    <x v="0"/>
    <s v="Tesseramento"/>
    <x v="1"/>
    <x v="4"/>
    <x v="0"/>
    <m/>
  </r>
  <r>
    <n v="29945"/>
    <x v="0"/>
    <x v="0"/>
    <x v="0"/>
    <x v="0"/>
    <x v="12"/>
    <x v="27"/>
    <x v="0"/>
    <x v="0"/>
    <s v="Tesseramento"/>
    <x v="1"/>
    <x v="4"/>
    <x v="0"/>
    <m/>
  </r>
  <r>
    <n v="207859"/>
    <x v="1"/>
    <x v="0"/>
    <x v="0"/>
    <x v="1"/>
    <x v="12"/>
    <x v="27"/>
    <x v="0"/>
    <x v="1"/>
    <s v="Tesseramento"/>
    <x v="1"/>
    <x v="7"/>
    <x v="0"/>
    <m/>
  </r>
  <r>
    <n v="79037"/>
    <x v="0"/>
    <x v="0"/>
    <x v="0"/>
    <x v="0"/>
    <x v="12"/>
    <x v="27"/>
    <x v="0"/>
    <x v="0"/>
    <s v="Tesseramento"/>
    <x v="1"/>
    <x v="3"/>
    <x v="0"/>
    <m/>
  </r>
  <r>
    <n v="127581"/>
    <x v="0"/>
    <x v="0"/>
    <x v="0"/>
    <x v="0"/>
    <x v="4"/>
    <x v="149"/>
    <x v="0"/>
    <x v="0"/>
    <s v="Tesseramento"/>
    <x v="1"/>
    <x v="3"/>
    <x v="0"/>
    <m/>
  </r>
  <r>
    <n v="8330"/>
    <x v="0"/>
    <x v="0"/>
    <x v="0"/>
    <x v="0"/>
    <x v="12"/>
    <x v="27"/>
    <x v="0"/>
    <x v="0"/>
    <s v="Tesseramento"/>
    <x v="1"/>
    <x v="0"/>
    <x v="0"/>
    <m/>
  </r>
  <r>
    <n v="8329"/>
    <x v="0"/>
    <x v="0"/>
    <x v="0"/>
    <x v="0"/>
    <x v="12"/>
    <x v="27"/>
    <x v="0"/>
    <x v="1"/>
    <s v="Tesseramento"/>
    <x v="1"/>
    <x v="4"/>
    <x v="0"/>
    <m/>
  </r>
  <r>
    <n v="8328"/>
    <x v="0"/>
    <x v="0"/>
    <x v="0"/>
    <x v="0"/>
    <x v="12"/>
    <x v="27"/>
    <x v="0"/>
    <x v="0"/>
    <s v="Tesseramento"/>
    <x v="1"/>
    <x v="0"/>
    <x v="0"/>
    <m/>
  </r>
  <r>
    <n v="90969"/>
    <x v="0"/>
    <x v="0"/>
    <x v="0"/>
    <x v="1"/>
    <x v="12"/>
    <x v="27"/>
    <x v="0"/>
    <x v="0"/>
    <s v="Tesseramento"/>
    <x v="1"/>
    <x v="0"/>
    <x v="0"/>
    <m/>
  </r>
  <r>
    <n v="108633"/>
    <x v="0"/>
    <x v="0"/>
    <x v="0"/>
    <x v="0"/>
    <x v="12"/>
    <x v="27"/>
    <x v="0"/>
    <x v="1"/>
    <s v="Tesseramento"/>
    <x v="1"/>
    <x v="3"/>
    <x v="0"/>
    <m/>
  </r>
  <r>
    <n v="8332"/>
    <x v="0"/>
    <x v="0"/>
    <x v="0"/>
    <x v="0"/>
    <x v="12"/>
    <x v="27"/>
    <x v="0"/>
    <x v="0"/>
    <s v="Tesseramento"/>
    <x v="1"/>
    <x v="4"/>
    <x v="0"/>
    <m/>
  </r>
  <r>
    <n v="42766"/>
    <x v="0"/>
    <x v="0"/>
    <x v="0"/>
    <x v="0"/>
    <x v="12"/>
    <x v="27"/>
    <x v="0"/>
    <x v="0"/>
    <s v="Tesseramento"/>
    <x v="1"/>
    <x v="3"/>
    <x v="0"/>
    <m/>
  </r>
  <r>
    <n v="119289"/>
    <x v="0"/>
    <x v="0"/>
    <x v="0"/>
    <x v="0"/>
    <x v="6"/>
    <x v="380"/>
    <x v="0"/>
    <x v="0"/>
    <s v="Tesseramento"/>
    <x v="0"/>
    <x v="0"/>
    <x v="0"/>
    <m/>
  </r>
  <r>
    <n v="119290"/>
    <x v="0"/>
    <x v="0"/>
    <x v="0"/>
    <x v="0"/>
    <x v="6"/>
    <x v="380"/>
    <x v="0"/>
    <x v="0"/>
    <s v="Tesseramento"/>
    <x v="0"/>
    <x v="4"/>
    <x v="0"/>
    <m/>
  </r>
  <r>
    <n v="206508"/>
    <x v="1"/>
    <x v="0"/>
    <x v="0"/>
    <x v="3"/>
    <x v="2"/>
    <x v="238"/>
    <x v="0"/>
    <x v="0"/>
    <s v="Tesseramento"/>
    <x v="0"/>
    <x v="5"/>
    <x v="0"/>
    <m/>
  </r>
  <r>
    <n v="7290"/>
    <x v="0"/>
    <x v="0"/>
    <x v="0"/>
    <x v="0"/>
    <x v="2"/>
    <x v="238"/>
    <x v="0"/>
    <x v="0"/>
    <s v="Tesseramento"/>
    <x v="0"/>
    <x v="3"/>
    <x v="0"/>
    <m/>
  </r>
  <r>
    <n v="30070"/>
    <x v="0"/>
    <x v="0"/>
    <x v="0"/>
    <x v="0"/>
    <x v="2"/>
    <x v="238"/>
    <x v="0"/>
    <x v="0"/>
    <s v="Tesseramento"/>
    <x v="0"/>
    <x v="0"/>
    <x v="0"/>
    <m/>
  </r>
  <r>
    <n v="72328"/>
    <x v="0"/>
    <x v="0"/>
    <x v="0"/>
    <x v="0"/>
    <x v="4"/>
    <x v="219"/>
    <x v="0"/>
    <x v="0"/>
    <s v="Tesseramento"/>
    <x v="0"/>
    <x v="4"/>
    <x v="0"/>
    <m/>
  </r>
  <r>
    <n v="235500"/>
    <x v="1"/>
    <x v="0"/>
    <x v="1"/>
    <x v="2"/>
    <x v="0"/>
    <x v="206"/>
    <x v="0"/>
    <x v="1"/>
    <s v="Tesseramento"/>
    <x v="1"/>
    <x v="5"/>
    <x v="0"/>
    <m/>
  </r>
  <r>
    <n v="192404"/>
    <x v="0"/>
    <x v="0"/>
    <x v="0"/>
    <x v="0"/>
    <x v="2"/>
    <x v="238"/>
    <x v="0"/>
    <x v="0"/>
    <s v="Tesseramento"/>
    <x v="0"/>
    <x v="3"/>
    <x v="0"/>
    <m/>
  </r>
  <r>
    <n v="230806"/>
    <x v="0"/>
    <x v="1"/>
    <x v="0"/>
    <x v="0"/>
    <x v="7"/>
    <x v="282"/>
    <x v="0"/>
    <x v="0"/>
    <s v="Tesseramento"/>
    <x v="0"/>
    <x v="0"/>
    <x v="0"/>
    <m/>
  </r>
  <r>
    <n v="235512"/>
    <x v="0"/>
    <x v="1"/>
    <x v="1"/>
    <x v="3"/>
    <x v="7"/>
    <x v="282"/>
    <x v="0"/>
    <x v="0"/>
    <s v="Tesseramento"/>
    <x v="0"/>
    <x v="4"/>
    <x v="0"/>
    <m/>
  </r>
  <r>
    <n v="171939"/>
    <x v="0"/>
    <x v="0"/>
    <x v="0"/>
    <x v="0"/>
    <x v="0"/>
    <x v="361"/>
    <x v="0"/>
    <x v="0"/>
    <s v="Tesseramento"/>
    <x v="0"/>
    <x v="3"/>
    <x v="0"/>
    <m/>
  </r>
  <r>
    <n v="226918"/>
    <x v="0"/>
    <x v="0"/>
    <x v="0"/>
    <x v="3"/>
    <x v="7"/>
    <x v="44"/>
    <x v="0"/>
    <x v="0"/>
    <s v="Tesseramento"/>
    <x v="1"/>
    <x v="1"/>
    <x v="0"/>
    <m/>
  </r>
  <r>
    <n v="152885"/>
    <x v="0"/>
    <x v="0"/>
    <x v="0"/>
    <x v="0"/>
    <x v="0"/>
    <x v="382"/>
    <x v="0"/>
    <x v="0"/>
    <s v="Tesseramento"/>
    <x v="0"/>
    <x v="4"/>
    <x v="0"/>
    <m/>
  </r>
  <r>
    <n v="194232"/>
    <x v="0"/>
    <x v="1"/>
    <x v="0"/>
    <x v="0"/>
    <x v="0"/>
    <x v="382"/>
    <x v="0"/>
    <x v="0"/>
    <s v="Tesseramento"/>
    <x v="0"/>
    <x v="0"/>
    <x v="0"/>
    <m/>
  </r>
  <r>
    <n v="232418"/>
    <x v="0"/>
    <x v="1"/>
    <x v="0"/>
    <x v="0"/>
    <x v="0"/>
    <x v="382"/>
    <x v="0"/>
    <x v="0"/>
    <s v="Tesseramento"/>
    <x v="0"/>
    <x v="0"/>
    <x v="0"/>
    <m/>
  </r>
  <r>
    <n v="179413"/>
    <x v="0"/>
    <x v="0"/>
    <x v="0"/>
    <x v="0"/>
    <x v="0"/>
    <x v="382"/>
    <x v="0"/>
    <x v="0"/>
    <s v="Tesseramento"/>
    <x v="0"/>
    <x v="4"/>
    <x v="0"/>
    <m/>
  </r>
  <r>
    <n v="232417"/>
    <x v="0"/>
    <x v="1"/>
    <x v="0"/>
    <x v="0"/>
    <x v="0"/>
    <x v="382"/>
    <x v="0"/>
    <x v="0"/>
    <s v="Tesseramento"/>
    <x v="0"/>
    <x v="1"/>
    <x v="0"/>
    <m/>
  </r>
  <r>
    <n v="59010"/>
    <x v="0"/>
    <x v="0"/>
    <x v="0"/>
    <x v="0"/>
    <x v="0"/>
    <x v="382"/>
    <x v="0"/>
    <x v="0"/>
    <s v="Tesseramento"/>
    <x v="0"/>
    <x v="3"/>
    <x v="0"/>
    <m/>
  </r>
  <r>
    <n v="231243"/>
    <x v="0"/>
    <x v="0"/>
    <x v="0"/>
    <x v="0"/>
    <x v="2"/>
    <x v="158"/>
    <x v="0"/>
    <x v="0"/>
    <s v="Tesseramento"/>
    <x v="0"/>
    <x v="0"/>
    <x v="0"/>
    <m/>
  </r>
  <r>
    <n v="234529"/>
    <x v="0"/>
    <x v="0"/>
    <x v="1"/>
    <x v="2"/>
    <x v="1"/>
    <x v="60"/>
    <x v="0"/>
    <x v="0"/>
    <s v="Tesseramento"/>
    <x v="0"/>
    <x v="4"/>
    <x v="0"/>
    <m/>
  </r>
  <r>
    <n v="84139"/>
    <x v="0"/>
    <x v="0"/>
    <x v="0"/>
    <x v="0"/>
    <x v="8"/>
    <x v="92"/>
    <x v="0"/>
    <x v="0"/>
    <s v="Tesseramento"/>
    <x v="1"/>
    <x v="0"/>
    <x v="0"/>
    <m/>
  </r>
  <r>
    <n v="138409"/>
    <x v="0"/>
    <x v="0"/>
    <x v="0"/>
    <x v="0"/>
    <x v="8"/>
    <x v="92"/>
    <x v="0"/>
    <x v="0"/>
    <s v="Tesseramento"/>
    <x v="1"/>
    <x v="3"/>
    <x v="0"/>
    <m/>
  </r>
  <r>
    <n v="163005"/>
    <x v="0"/>
    <x v="0"/>
    <x v="0"/>
    <x v="0"/>
    <x v="8"/>
    <x v="92"/>
    <x v="0"/>
    <x v="0"/>
    <s v="Tesseramento"/>
    <x v="1"/>
    <x v="0"/>
    <x v="0"/>
    <m/>
  </r>
  <r>
    <n v="138203"/>
    <x v="0"/>
    <x v="0"/>
    <x v="0"/>
    <x v="0"/>
    <x v="8"/>
    <x v="92"/>
    <x v="0"/>
    <x v="0"/>
    <s v="Tesseramento"/>
    <x v="1"/>
    <x v="0"/>
    <x v="0"/>
    <m/>
  </r>
  <r>
    <n v="165647"/>
    <x v="0"/>
    <x v="0"/>
    <x v="0"/>
    <x v="0"/>
    <x v="8"/>
    <x v="92"/>
    <x v="0"/>
    <x v="0"/>
    <s v="Tesseramento"/>
    <x v="1"/>
    <x v="0"/>
    <x v="0"/>
    <m/>
  </r>
  <r>
    <n v="234530"/>
    <x v="0"/>
    <x v="0"/>
    <x v="1"/>
    <x v="1"/>
    <x v="1"/>
    <x v="60"/>
    <x v="0"/>
    <x v="0"/>
    <s v="Tesseramento"/>
    <x v="0"/>
    <x v="4"/>
    <x v="0"/>
    <m/>
  </r>
  <r>
    <n v="234526"/>
    <x v="0"/>
    <x v="0"/>
    <x v="1"/>
    <x v="1"/>
    <x v="1"/>
    <x v="60"/>
    <x v="0"/>
    <x v="0"/>
    <s v="Tesseramento"/>
    <x v="0"/>
    <x v="4"/>
    <x v="0"/>
    <m/>
  </r>
  <r>
    <n v="166379"/>
    <x v="0"/>
    <x v="0"/>
    <x v="0"/>
    <x v="1"/>
    <x v="8"/>
    <x v="372"/>
    <x v="0"/>
    <x v="0"/>
    <s v="Tesseramento"/>
    <x v="0"/>
    <x v="0"/>
    <x v="0"/>
    <m/>
  </r>
  <r>
    <n v="215747"/>
    <x v="0"/>
    <x v="0"/>
    <x v="0"/>
    <x v="0"/>
    <x v="8"/>
    <x v="372"/>
    <x v="0"/>
    <x v="0"/>
    <s v="Tesseramento"/>
    <x v="0"/>
    <x v="0"/>
    <x v="0"/>
    <m/>
  </r>
  <r>
    <n v="122534"/>
    <x v="0"/>
    <x v="0"/>
    <x v="0"/>
    <x v="0"/>
    <x v="8"/>
    <x v="372"/>
    <x v="0"/>
    <x v="0"/>
    <s v="Tesseramento"/>
    <x v="0"/>
    <x v="0"/>
    <x v="0"/>
    <m/>
  </r>
  <r>
    <n v="150154"/>
    <x v="0"/>
    <x v="0"/>
    <x v="0"/>
    <x v="1"/>
    <x v="8"/>
    <x v="372"/>
    <x v="0"/>
    <x v="1"/>
    <s v="Tesseramento"/>
    <x v="0"/>
    <x v="0"/>
    <x v="0"/>
    <m/>
  </r>
  <r>
    <n v="120223"/>
    <x v="0"/>
    <x v="0"/>
    <x v="0"/>
    <x v="0"/>
    <x v="8"/>
    <x v="372"/>
    <x v="0"/>
    <x v="0"/>
    <s v="Tesseramento"/>
    <x v="0"/>
    <x v="0"/>
    <x v="0"/>
    <m/>
  </r>
  <r>
    <n v="139366"/>
    <x v="0"/>
    <x v="0"/>
    <x v="0"/>
    <x v="0"/>
    <x v="8"/>
    <x v="372"/>
    <x v="0"/>
    <x v="0"/>
    <s v="Tesseramento"/>
    <x v="0"/>
    <x v="3"/>
    <x v="0"/>
    <m/>
  </r>
  <r>
    <n v="194686"/>
    <x v="0"/>
    <x v="0"/>
    <x v="0"/>
    <x v="0"/>
    <x v="8"/>
    <x v="372"/>
    <x v="0"/>
    <x v="0"/>
    <s v="Tesseramento"/>
    <x v="0"/>
    <x v="1"/>
    <x v="0"/>
    <m/>
  </r>
  <r>
    <n v="137653"/>
    <x v="0"/>
    <x v="0"/>
    <x v="0"/>
    <x v="0"/>
    <x v="8"/>
    <x v="372"/>
    <x v="0"/>
    <x v="0"/>
    <s v="Tesseramento"/>
    <x v="0"/>
    <x v="4"/>
    <x v="0"/>
    <m/>
  </r>
  <r>
    <n v="231939"/>
    <x v="0"/>
    <x v="0"/>
    <x v="0"/>
    <x v="1"/>
    <x v="8"/>
    <x v="372"/>
    <x v="0"/>
    <x v="0"/>
    <s v="Tesseramento"/>
    <x v="0"/>
    <x v="0"/>
    <x v="0"/>
    <m/>
  </r>
  <r>
    <n v="145915"/>
    <x v="0"/>
    <x v="0"/>
    <x v="0"/>
    <x v="0"/>
    <x v="8"/>
    <x v="372"/>
    <x v="0"/>
    <x v="0"/>
    <s v="Tesseramento"/>
    <x v="0"/>
    <x v="3"/>
    <x v="0"/>
    <m/>
  </r>
  <r>
    <n v="74478"/>
    <x v="0"/>
    <x v="0"/>
    <x v="0"/>
    <x v="0"/>
    <x v="8"/>
    <x v="372"/>
    <x v="0"/>
    <x v="0"/>
    <s v="Tesseramento"/>
    <x v="0"/>
    <x v="4"/>
    <x v="0"/>
    <m/>
  </r>
  <r>
    <n v="226134"/>
    <x v="1"/>
    <x v="0"/>
    <x v="0"/>
    <x v="3"/>
    <x v="8"/>
    <x v="372"/>
    <x v="0"/>
    <x v="0"/>
    <s v="Tesseramento"/>
    <x v="0"/>
    <x v="5"/>
    <x v="0"/>
    <m/>
  </r>
  <r>
    <n v="150679"/>
    <x v="0"/>
    <x v="0"/>
    <x v="0"/>
    <x v="0"/>
    <x v="8"/>
    <x v="372"/>
    <x v="0"/>
    <x v="0"/>
    <s v="Tesseramento"/>
    <x v="0"/>
    <x v="3"/>
    <x v="0"/>
    <m/>
  </r>
  <r>
    <n v="150683"/>
    <x v="0"/>
    <x v="0"/>
    <x v="0"/>
    <x v="0"/>
    <x v="8"/>
    <x v="372"/>
    <x v="0"/>
    <x v="1"/>
    <s v="Tesseramento"/>
    <x v="0"/>
    <x v="3"/>
    <x v="0"/>
    <m/>
  </r>
  <r>
    <n v="192730"/>
    <x v="0"/>
    <x v="0"/>
    <x v="0"/>
    <x v="0"/>
    <x v="8"/>
    <x v="372"/>
    <x v="0"/>
    <x v="0"/>
    <s v="Tesseramento"/>
    <x v="0"/>
    <x v="4"/>
    <x v="0"/>
    <m/>
  </r>
  <r>
    <n v="222197"/>
    <x v="0"/>
    <x v="0"/>
    <x v="0"/>
    <x v="0"/>
    <x v="8"/>
    <x v="372"/>
    <x v="0"/>
    <x v="0"/>
    <s v="Tesseramento"/>
    <x v="0"/>
    <x v="0"/>
    <x v="0"/>
    <m/>
  </r>
  <r>
    <n v="226139"/>
    <x v="0"/>
    <x v="0"/>
    <x v="0"/>
    <x v="0"/>
    <x v="8"/>
    <x v="372"/>
    <x v="0"/>
    <x v="0"/>
    <s v="Tesseramento"/>
    <x v="0"/>
    <x v="0"/>
    <x v="0"/>
    <m/>
  </r>
  <r>
    <n v="221932"/>
    <x v="0"/>
    <x v="0"/>
    <x v="0"/>
    <x v="1"/>
    <x v="8"/>
    <x v="372"/>
    <x v="0"/>
    <x v="0"/>
    <s v="Tesseramento"/>
    <x v="0"/>
    <x v="3"/>
    <x v="0"/>
    <m/>
  </r>
  <r>
    <n v="177826"/>
    <x v="0"/>
    <x v="0"/>
    <x v="0"/>
    <x v="1"/>
    <x v="8"/>
    <x v="372"/>
    <x v="0"/>
    <x v="0"/>
    <s v="Tesseramento"/>
    <x v="0"/>
    <x v="0"/>
    <x v="0"/>
    <m/>
  </r>
  <r>
    <n v="194959"/>
    <x v="0"/>
    <x v="0"/>
    <x v="0"/>
    <x v="1"/>
    <x v="8"/>
    <x v="372"/>
    <x v="0"/>
    <x v="0"/>
    <s v="Tesseramento"/>
    <x v="0"/>
    <x v="0"/>
    <x v="0"/>
    <m/>
  </r>
  <r>
    <n v="120226"/>
    <x v="0"/>
    <x v="0"/>
    <x v="0"/>
    <x v="0"/>
    <x v="8"/>
    <x v="372"/>
    <x v="0"/>
    <x v="0"/>
    <s v="Tesseramento"/>
    <x v="0"/>
    <x v="3"/>
    <x v="0"/>
    <m/>
  </r>
  <r>
    <n v="139367"/>
    <x v="0"/>
    <x v="0"/>
    <x v="0"/>
    <x v="0"/>
    <x v="8"/>
    <x v="372"/>
    <x v="0"/>
    <x v="0"/>
    <s v="Tesseramento"/>
    <x v="0"/>
    <x v="4"/>
    <x v="0"/>
    <m/>
  </r>
  <r>
    <n v="59035"/>
    <x v="0"/>
    <x v="0"/>
    <x v="0"/>
    <x v="0"/>
    <x v="8"/>
    <x v="372"/>
    <x v="0"/>
    <x v="0"/>
    <s v="Tesseramento"/>
    <x v="0"/>
    <x v="3"/>
    <x v="0"/>
    <m/>
  </r>
  <r>
    <n v="168870"/>
    <x v="0"/>
    <x v="0"/>
    <x v="0"/>
    <x v="0"/>
    <x v="16"/>
    <x v="263"/>
    <x v="0"/>
    <x v="0"/>
    <s v="Tesseramento"/>
    <x v="1"/>
    <x v="0"/>
    <x v="0"/>
    <m/>
  </r>
  <r>
    <n v="196501"/>
    <x v="0"/>
    <x v="0"/>
    <x v="0"/>
    <x v="0"/>
    <x v="8"/>
    <x v="372"/>
    <x v="0"/>
    <x v="0"/>
    <s v="Tesseramento"/>
    <x v="0"/>
    <x v="0"/>
    <x v="0"/>
    <m/>
  </r>
  <r>
    <n v="165483"/>
    <x v="0"/>
    <x v="0"/>
    <x v="0"/>
    <x v="0"/>
    <x v="8"/>
    <x v="372"/>
    <x v="0"/>
    <x v="0"/>
    <s v="Tesseramento"/>
    <x v="0"/>
    <x v="0"/>
    <x v="0"/>
    <m/>
  </r>
  <r>
    <n v="132888"/>
    <x v="0"/>
    <x v="0"/>
    <x v="0"/>
    <x v="0"/>
    <x v="16"/>
    <x v="263"/>
    <x v="0"/>
    <x v="0"/>
    <s v="Tesseramento"/>
    <x v="1"/>
    <x v="1"/>
    <x v="0"/>
    <m/>
  </r>
  <r>
    <n v="215743"/>
    <x v="0"/>
    <x v="0"/>
    <x v="0"/>
    <x v="1"/>
    <x v="8"/>
    <x v="372"/>
    <x v="0"/>
    <x v="0"/>
    <s v="Tesseramento"/>
    <x v="0"/>
    <x v="0"/>
    <x v="0"/>
    <m/>
  </r>
  <r>
    <n v="215741"/>
    <x v="0"/>
    <x v="0"/>
    <x v="0"/>
    <x v="1"/>
    <x v="8"/>
    <x v="372"/>
    <x v="0"/>
    <x v="1"/>
    <s v="Tesseramento"/>
    <x v="0"/>
    <x v="0"/>
    <x v="0"/>
    <m/>
  </r>
  <r>
    <n v="109448"/>
    <x v="0"/>
    <x v="0"/>
    <x v="0"/>
    <x v="0"/>
    <x v="8"/>
    <x v="372"/>
    <x v="0"/>
    <x v="0"/>
    <s v="Tesseramento"/>
    <x v="0"/>
    <x v="1"/>
    <x v="0"/>
    <m/>
  </r>
  <r>
    <n v="166382"/>
    <x v="0"/>
    <x v="0"/>
    <x v="0"/>
    <x v="0"/>
    <x v="8"/>
    <x v="372"/>
    <x v="0"/>
    <x v="0"/>
    <s v="Tesseramento"/>
    <x v="0"/>
    <x v="0"/>
    <x v="0"/>
    <m/>
  </r>
  <r>
    <n v="151477"/>
    <x v="0"/>
    <x v="0"/>
    <x v="0"/>
    <x v="0"/>
    <x v="8"/>
    <x v="372"/>
    <x v="0"/>
    <x v="0"/>
    <s v="Tesseramento"/>
    <x v="0"/>
    <x v="0"/>
    <x v="0"/>
    <m/>
  </r>
  <r>
    <n v="138555"/>
    <x v="0"/>
    <x v="0"/>
    <x v="0"/>
    <x v="0"/>
    <x v="8"/>
    <x v="372"/>
    <x v="0"/>
    <x v="0"/>
    <s v="Tesseramento"/>
    <x v="0"/>
    <x v="3"/>
    <x v="0"/>
    <m/>
  </r>
  <r>
    <n v="234527"/>
    <x v="0"/>
    <x v="0"/>
    <x v="1"/>
    <x v="1"/>
    <x v="1"/>
    <x v="60"/>
    <x v="0"/>
    <x v="0"/>
    <s v="Tesseramento"/>
    <x v="0"/>
    <x v="0"/>
    <x v="0"/>
    <m/>
  </r>
  <r>
    <n v="171600"/>
    <x v="0"/>
    <x v="0"/>
    <x v="0"/>
    <x v="1"/>
    <x v="8"/>
    <x v="372"/>
    <x v="0"/>
    <x v="0"/>
    <s v="Tesseramento"/>
    <x v="0"/>
    <x v="0"/>
    <x v="0"/>
    <m/>
  </r>
  <r>
    <n v="230371"/>
    <x v="0"/>
    <x v="0"/>
    <x v="0"/>
    <x v="1"/>
    <x v="8"/>
    <x v="372"/>
    <x v="0"/>
    <x v="0"/>
    <s v="Tesseramento"/>
    <x v="0"/>
    <x v="0"/>
    <x v="0"/>
    <m/>
  </r>
  <r>
    <n v="230370"/>
    <x v="0"/>
    <x v="0"/>
    <x v="0"/>
    <x v="1"/>
    <x v="8"/>
    <x v="372"/>
    <x v="0"/>
    <x v="1"/>
    <s v="Tesseramento"/>
    <x v="0"/>
    <x v="0"/>
    <x v="0"/>
    <m/>
  </r>
  <r>
    <n v="215753"/>
    <x v="0"/>
    <x v="0"/>
    <x v="0"/>
    <x v="0"/>
    <x v="8"/>
    <x v="372"/>
    <x v="0"/>
    <x v="0"/>
    <s v="Tesseramento"/>
    <x v="0"/>
    <x v="0"/>
    <x v="0"/>
    <m/>
  </r>
  <r>
    <n v="140147"/>
    <x v="0"/>
    <x v="0"/>
    <x v="0"/>
    <x v="0"/>
    <x v="8"/>
    <x v="372"/>
    <x v="0"/>
    <x v="0"/>
    <s v="Tesseramento"/>
    <x v="0"/>
    <x v="0"/>
    <x v="0"/>
    <m/>
  </r>
  <r>
    <n v="185319"/>
    <x v="0"/>
    <x v="0"/>
    <x v="0"/>
    <x v="0"/>
    <x v="8"/>
    <x v="372"/>
    <x v="0"/>
    <x v="0"/>
    <s v="Tesseramento"/>
    <x v="0"/>
    <x v="0"/>
    <x v="0"/>
    <m/>
  </r>
  <r>
    <n v="227025"/>
    <x v="0"/>
    <x v="0"/>
    <x v="0"/>
    <x v="1"/>
    <x v="8"/>
    <x v="372"/>
    <x v="0"/>
    <x v="1"/>
    <s v="Tesseramento"/>
    <x v="0"/>
    <x v="1"/>
    <x v="0"/>
    <m/>
  </r>
  <r>
    <n v="226135"/>
    <x v="0"/>
    <x v="0"/>
    <x v="0"/>
    <x v="0"/>
    <x v="8"/>
    <x v="372"/>
    <x v="0"/>
    <x v="0"/>
    <s v="Tesseramento"/>
    <x v="0"/>
    <x v="1"/>
    <x v="0"/>
    <m/>
  </r>
  <r>
    <n v="133417"/>
    <x v="0"/>
    <x v="0"/>
    <x v="0"/>
    <x v="0"/>
    <x v="8"/>
    <x v="372"/>
    <x v="0"/>
    <x v="0"/>
    <s v="Tesseramento"/>
    <x v="0"/>
    <x v="0"/>
    <x v="0"/>
    <m/>
  </r>
  <r>
    <n v="149000"/>
    <x v="0"/>
    <x v="0"/>
    <x v="0"/>
    <x v="0"/>
    <x v="8"/>
    <x v="372"/>
    <x v="0"/>
    <x v="0"/>
    <s v="Tesseramento"/>
    <x v="0"/>
    <x v="0"/>
    <x v="0"/>
    <m/>
  </r>
  <r>
    <n v="234525"/>
    <x v="0"/>
    <x v="0"/>
    <x v="1"/>
    <x v="1"/>
    <x v="1"/>
    <x v="60"/>
    <x v="0"/>
    <x v="0"/>
    <s v="Tesseramento"/>
    <x v="0"/>
    <x v="0"/>
    <x v="0"/>
    <m/>
  </r>
  <r>
    <n v="149001"/>
    <x v="0"/>
    <x v="0"/>
    <x v="0"/>
    <x v="0"/>
    <x v="8"/>
    <x v="372"/>
    <x v="0"/>
    <x v="1"/>
    <s v="Tesseramento"/>
    <x v="0"/>
    <x v="0"/>
    <x v="0"/>
    <m/>
  </r>
  <r>
    <n v="31726"/>
    <x v="0"/>
    <x v="0"/>
    <x v="0"/>
    <x v="0"/>
    <x v="16"/>
    <x v="263"/>
    <x v="0"/>
    <x v="1"/>
    <s v="Tesseramento"/>
    <x v="1"/>
    <x v="4"/>
    <x v="0"/>
    <m/>
  </r>
  <r>
    <n v="190195"/>
    <x v="0"/>
    <x v="0"/>
    <x v="0"/>
    <x v="0"/>
    <x v="16"/>
    <x v="263"/>
    <x v="0"/>
    <x v="0"/>
    <s v="Tesseramento"/>
    <x v="1"/>
    <x v="0"/>
    <x v="0"/>
    <m/>
  </r>
  <r>
    <n v="205269"/>
    <x v="0"/>
    <x v="0"/>
    <x v="0"/>
    <x v="1"/>
    <x v="8"/>
    <x v="372"/>
    <x v="0"/>
    <x v="0"/>
    <s v="Tesseramento"/>
    <x v="0"/>
    <x v="4"/>
    <x v="0"/>
    <m/>
  </r>
  <r>
    <n v="90945"/>
    <x v="0"/>
    <x v="0"/>
    <x v="0"/>
    <x v="0"/>
    <x v="16"/>
    <x v="263"/>
    <x v="0"/>
    <x v="0"/>
    <s v="Tesseramento"/>
    <x v="1"/>
    <x v="4"/>
    <x v="0"/>
    <m/>
  </r>
  <r>
    <n v="162930"/>
    <x v="0"/>
    <x v="0"/>
    <x v="0"/>
    <x v="0"/>
    <x v="16"/>
    <x v="263"/>
    <x v="0"/>
    <x v="0"/>
    <s v="Tesseramento"/>
    <x v="1"/>
    <x v="4"/>
    <x v="0"/>
    <m/>
  </r>
  <r>
    <n v="31737"/>
    <x v="0"/>
    <x v="0"/>
    <x v="0"/>
    <x v="0"/>
    <x v="16"/>
    <x v="263"/>
    <x v="0"/>
    <x v="0"/>
    <s v="Tesseramento"/>
    <x v="1"/>
    <x v="0"/>
    <x v="0"/>
    <m/>
  </r>
  <r>
    <n v="31740"/>
    <x v="0"/>
    <x v="0"/>
    <x v="0"/>
    <x v="0"/>
    <x v="16"/>
    <x v="263"/>
    <x v="0"/>
    <x v="0"/>
    <s v="Tesseramento"/>
    <x v="1"/>
    <x v="4"/>
    <x v="0"/>
    <m/>
  </r>
  <r>
    <n v="205268"/>
    <x v="0"/>
    <x v="0"/>
    <x v="0"/>
    <x v="1"/>
    <x v="8"/>
    <x v="372"/>
    <x v="0"/>
    <x v="1"/>
    <s v="Tesseramento"/>
    <x v="0"/>
    <x v="4"/>
    <x v="0"/>
    <m/>
  </r>
  <r>
    <n v="31738"/>
    <x v="0"/>
    <x v="0"/>
    <x v="0"/>
    <x v="0"/>
    <x v="16"/>
    <x v="263"/>
    <x v="0"/>
    <x v="0"/>
    <s v="Tesseramento"/>
    <x v="1"/>
    <x v="3"/>
    <x v="0"/>
    <m/>
  </r>
  <r>
    <n v="177679"/>
    <x v="0"/>
    <x v="0"/>
    <x v="0"/>
    <x v="0"/>
    <x v="16"/>
    <x v="263"/>
    <x v="0"/>
    <x v="0"/>
    <s v="Tesseramento"/>
    <x v="1"/>
    <x v="0"/>
    <x v="0"/>
    <m/>
  </r>
  <r>
    <n v="188559"/>
    <x v="0"/>
    <x v="0"/>
    <x v="0"/>
    <x v="0"/>
    <x v="16"/>
    <x v="263"/>
    <x v="0"/>
    <x v="0"/>
    <s v="Tesseramento"/>
    <x v="1"/>
    <x v="0"/>
    <x v="0"/>
    <m/>
  </r>
  <r>
    <n v="221020"/>
    <x v="0"/>
    <x v="1"/>
    <x v="0"/>
    <x v="0"/>
    <x v="16"/>
    <x v="263"/>
    <x v="0"/>
    <x v="0"/>
    <s v="Tesseramento"/>
    <x v="1"/>
    <x v="0"/>
    <x v="0"/>
    <m/>
  </r>
  <r>
    <n v="75016"/>
    <x v="0"/>
    <x v="0"/>
    <x v="0"/>
    <x v="0"/>
    <x v="16"/>
    <x v="263"/>
    <x v="0"/>
    <x v="0"/>
    <s v="Tesseramento"/>
    <x v="1"/>
    <x v="0"/>
    <x v="0"/>
    <m/>
  </r>
  <r>
    <n v="118067"/>
    <x v="0"/>
    <x v="0"/>
    <x v="0"/>
    <x v="0"/>
    <x v="8"/>
    <x v="372"/>
    <x v="0"/>
    <x v="0"/>
    <s v="Tesseramento"/>
    <x v="0"/>
    <x v="0"/>
    <x v="0"/>
    <m/>
  </r>
  <r>
    <n v="139099"/>
    <x v="1"/>
    <x v="0"/>
    <x v="0"/>
    <x v="0"/>
    <x v="16"/>
    <x v="263"/>
    <x v="0"/>
    <x v="0"/>
    <s v="Tesseramento"/>
    <x v="1"/>
    <x v="2"/>
    <x v="0"/>
    <m/>
  </r>
  <r>
    <n v="224812"/>
    <x v="1"/>
    <x v="0"/>
    <x v="0"/>
    <x v="0"/>
    <x v="16"/>
    <x v="263"/>
    <x v="0"/>
    <x v="0"/>
    <s v="Tesseramento"/>
    <x v="1"/>
    <x v="2"/>
    <x v="0"/>
    <m/>
  </r>
  <r>
    <n v="223842"/>
    <x v="0"/>
    <x v="0"/>
    <x v="0"/>
    <x v="0"/>
    <x v="16"/>
    <x v="263"/>
    <x v="0"/>
    <x v="0"/>
    <s v="Tesseramento"/>
    <x v="1"/>
    <x v="0"/>
    <x v="0"/>
    <m/>
  </r>
  <r>
    <n v="168871"/>
    <x v="0"/>
    <x v="0"/>
    <x v="0"/>
    <x v="0"/>
    <x v="16"/>
    <x v="263"/>
    <x v="0"/>
    <x v="0"/>
    <s v="Tesseramento"/>
    <x v="1"/>
    <x v="3"/>
    <x v="0"/>
    <m/>
  </r>
  <r>
    <n v="125560"/>
    <x v="0"/>
    <x v="0"/>
    <x v="0"/>
    <x v="0"/>
    <x v="16"/>
    <x v="263"/>
    <x v="0"/>
    <x v="0"/>
    <s v="Tesseramento"/>
    <x v="1"/>
    <x v="1"/>
    <x v="0"/>
    <m/>
  </r>
  <r>
    <n v="150681"/>
    <x v="0"/>
    <x v="0"/>
    <x v="0"/>
    <x v="0"/>
    <x v="8"/>
    <x v="372"/>
    <x v="0"/>
    <x v="1"/>
    <s v="Tesseramento"/>
    <x v="0"/>
    <x v="3"/>
    <x v="0"/>
    <m/>
  </r>
  <r>
    <n v="188772"/>
    <x v="0"/>
    <x v="0"/>
    <x v="0"/>
    <x v="0"/>
    <x v="16"/>
    <x v="263"/>
    <x v="0"/>
    <x v="1"/>
    <s v="Tesseramento"/>
    <x v="1"/>
    <x v="0"/>
    <x v="0"/>
    <m/>
  </r>
  <r>
    <n v="213278"/>
    <x v="0"/>
    <x v="0"/>
    <x v="0"/>
    <x v="0"/>
    <x v="16"/>
    <x v="263"/>
    <x v="0"/>
    <x v="0"/>
    <s v="Tesseramento"/>
    <x v="1"/>
    <x v="0"/>
    <x v="0"/>
    <m/>
  </r>
  <r>
    <n v="223987"/>
    <x v="0"/>
    <x v="0"/>
    <x v="0"/>
    <x v="0"/>
    <x v="16"/>
    <x v="263"/>
    <x v="0"/>
    <x v="0"/>
    <s v="Tesseramento"/>
    <x v="1"/>
    <x v="0"/>
    <x v="0"/>
    <m/>
  </r>
  <r>
    <n v="46951"/>
    <x v="0"/>
    <x v="0"/>
    <x v="0"/>
    <x v="0"/>
    <x v="16"/>
    <x v="263"/>
    <x v="0"/>
    <x v="0"/>
    <s v="Tesseramento"/>
    <x v="1"/>
    <x v="1"/>
    <x v="0"/>
    <m/>
  </r>
  <r>
    <n v="115788"/>
    <x v="0"/>
    <x v="0"/>
    <x v="0"/>
    <x v="0"/>
    <x v="8"/>
    <x v="372"/>
    <x v="0"/>
    <x v="0"/>
    <s v="Tesseramento"/>
    <x v="0"/>
    <x v="4"/>
    <x v="0"/>
    <m/>
  </r>
  <r>
    <n v="42435"/>
    <x v="0"/>
    <x v="0"/>
    <x v="0"/>
    <x v="0"/>
    <x v="16"/>
    <x v="263"/>
    <x v="0"/>
    <x v="0"/>
    <s v="Tesseramento"/>
    <x v="1"/>
    <x v="3"/>
    <x v="0"/>
    <m/>
  </r>
  <r>
    <n v="124605"/>
    <x v="0"/>
    <x v="0"/>
    <x v="0"/>
    <x v="0"/>
    <x v="8"/>
    <x v="372"/>
    <x v="0"/>
    <x v="0"/>
    <s v="Tesseramento"/>
    <x v="0"/>
    <x v="4"/>
    <x v="0"/>
    <m/>
  </r>
  <r>
    <n v="82791"/>
    <x v="0"/>
    <x v="0"/>
    <x v="0"/>
    <x v="0"/>
    <x v="16"/>
    <x v="263"/>
    <x v="0"/>
    <x v="1"/>
    <s v="Tesseramento"/>
    <x v="1"/>
    <x v="1"/>
    <x v="0"/>
    <m/>
  </r>
  <r>
    <n v="67256"/>
    <x v="0"/>
    <x v="0"/>
    <x v="0"/>
    <x v="0"/>
    <x v="16"/>
    <x v="263"/>
    <x v="0"/>
    <x v="0"/>
    <s v="Tesseramento"/>
    <x v="1"/>
    <x v="3"/>
    <x v="0"/>
    <m/>
  </r>
  <r>
    <n v="224185"/>
    <x v="0"/>
    <x v="0"/>
    <x v="0"/>
    <x v="0"/>
    <x v="16"/>
    <x v="263"/>
    <x v="0"/>
    <x v="0"/>
    <s v="Tesseramento"/>
    <x v="1"/>
    <x v="3"/>
    <x v="0"/>
    <m/>
  </r>
  <r>
    <n v="201152"/>
    <x v="0"/>
    <x v="0"/>
    <x v="0"/>
    <x v="0"/>
    <x v="16"/>
    <x v="263"/>
    <x v="0"/>
    <x v="0"/>
    <s v="Tesseramento"/>
    <x v="1"/>
    <x v="1"/>
    <x v="0"/>
    <m/>
  </r>
  <r>
    <n v="118597"/>
    <x v="0"/>
    <x v="0"/>
    <x v="0"/>
    <x v="0"/>
    <x v="16"/>
    <x v="263"/>
    <x v="0"/>
    <x v="0"/>
    <s v="Tesseramento"/>
    <x v="1"/>
    <x v="1"/>
    <x v="0"/>
    <m/>
  </r>
  <r>
    <n v="166383"/>
    <x v="0"/>
    <x v="0"/>
    <x v="0"/>
    <x v="0"/>
    <x v="8"/>
    <x v="372"/>
    <x v="0"/>
    <x v="1"/>
    <s v="Tesseramento"/>
    <x v="0"/>
    <x v="0"/>
    <x v="0"/>
    <m/>
  </r>
  <r>
    <n v="37895"/>
    <x v="0"/>
    <x v="0"/>
    <x v="0"/>
    <x v="0"/>
    <x v="7"/>
    <x v="51"/>
    <x v="0"/>
    <x v="0"/>
    <s v="Tesseramento"/>
    <x v="1"/>
    <x v="4"/>
    <x v="0"/>
    <m/>
  </r>
  <r>
    <n v="166378"/>
    <x v="0"/>
    <x v="0"/>
    <x v="0"/>
    <x v="0"/>
    <x v="8"/>
    <x v="372"/>
    <x v="0"/>
    <x v="0"/>
    <s v="Tesseramento"/>
    <x v="0"/>
    <x v="0"/>
    <x v="0"/>
    <m/>
  </r>
  <r>
    <n v="19058"/>
    <x v="0"/>
    <x v="0"/>
    <x v="0"/>
    <x v="0"/>
    <x v="16"/>
    <x v="263"/>
    <x v="0"/>
    <x v="0"/>
    <s v="Tesseramento"/>
    <x v="1"/>
    <x v="0"/>
    <x v="0"/>
    <m/>
  </r>
  <r>
    <n v="60723"/>
    <x v="0"/>
    <x v="0"/>
    <x v="0"/>
    <x v="0"/>
    <x v="16"/>
    <x v="263"/>
    <x v="0"/>
    <x v="0"/>
    <s v="Tesseramento"/>
    <x v="1"/>
    <x v="0"/>
    <x v="0"/>
    <m/>
  </r>
  <r>
    <n v="183184"/>
    <x v="1"/>
    <x v="0"/>
    <x v="0"/>
    <x v="0"/>
    <x v="16"/>
    <x v="263"/>
    <x v="0"/>
    <x v="1"/>
    <s v="Tesseramento"/>
    <x v="1"/>
    <x v="6"/>
    <x v="0"/>
    <m/>
  </r>
  <r>
    <n v="138556"/>
    <x v="0"/>
    <x v="0"/>
    <x v="0"/>
    <x v="0"/>
    <x v="8"/>
    <x v="372"/>
    <x v="0"/>
    <x v="0"/>
    <s v="Tesseramento"/>
    <x v="0"/>
    <x v="0"/>
    <x v="0"/>
    <m/>
  </r>
  <r>
    <n v="176802"/>
    <x v="0"/>
    <x v="0"/>
    <x v="0"/>
    <x v="0"/>
    <x v="16"/>
    <x v="263"/>
    <x v="0"/>
    <x v="0"/>
    <s v="Tesseramento"/>
    <x v="1"/>
    <x v="0"/>
    <x v="0"/>
    <m/>
  </r>
  <r>
    <n v="79590"/>
    <x v="0"/>
    <x v="0"/>
    <x v="0"/>
    <x v="0"/>
    <x v="7"/>
    <x v="51"/>
    <x v="0"/>
    <x v="1"/>
    <s v="Tesseramento"/>
    <x v="1"/>
    <x v="4"/>
    <x v="0"/>
    <m/>
  </r>
  <r>
    <n v="31765"/>
    <x v="0"/>
    <x v="0"/>
    <x v="0"/>
    <x v="0"/>
    <x v="16"/>
    <x v="263"/>
    <x v="0"/>
    <x v="0"/>
    <s v="Tesseramento"/>
    <x v="1"/>
    <x v="4"/>
    <x v="0"/>
    <m/>
  </r>
  <r>
    <n v="161406"/>
    <x v="0"/>
    <x v="0"/>
    <x v="0"/>
    <x v="0"/>
    <x v="16"/>
    <x v="263"/>
    <x v="0"/>
    <x v="0"/>
    <s v="Tesseramento"/>
    <x v="1"/>
    <x v="3"/>
    <x v="0"/>
    <m/>
  </r>
  <r>
    <n v="31772"/>
    <x v="0"/>
    <x v="0"/>
    <x v="0"/>
    <x v="0"/>
    <x v="16"/>
    <x v="263"/>
    <x v="0"/>
    <x v="0"/>
    <s v="Tesseramento"/>
    <x v="1"/>
    <x v="4"/>
    <x v="0"/>
    <m/>
  </r>
  <r>
    <n v="188562"/>
    <x v="1"/>
    <x v="0"/>
    <x v="0"/>
    <x v="0"/>
    <x v="16"/>
    <x v="263"/>
    <x v="0"/>
    <x v="1"/>
    <s v="Tesseramento"/>
    <x v="1"/>
    <x v="2"/>
    <x v="0"/>
    <m/>
  </r>
  <r>
    <n v="15419"/>
    <x v="0"/>
    <x v="0"/>
    <x v="0"/>
    <x v="0"/>
    <x v="7"/>
    <x v="51"/>
    <x v="0"/>
    <x v="0"/>
    <s v="Tesseramento"/>
    <x v="1"/>
    <x v="4"/>
    <x v="0"/>
    <m/>
  </r>
  <r>
    <n v="144984"/>
    <x v="0"/>
    <x v="0"/>
    <x v="0"/>
    <x v="0"/>
    <x v="16"/>
    <x v="263"/>
    <x v="0"/>
    <x v="0"/>
    <s v="Tesseramento"/>
    <x v="1"/>
    <x v="1"/>
    <x v="0"/>
    <m/>
  </r>
  <r>
    <n v="108346"/>
    <x v="0"/>
    <x v="0"/>
    <x v="0"/>
    <x v="0"/>
    <x v="16"/>
    <x v="263"/>
    <x v="0"/>
    <x v="0"/>
    <s v="Tesseramento"/>
    <x v="1"/>
    <x v="1"/>
    <x v="0"/>
    <m/>
  </r>
  <r>
    <n v="211403"/>
    <x v="0"/>
    <x v="0"/>
    <x v="0"/>
    <x v="0"/>
    <x v="16"/>
    <x v="263"/>
    <x v="0"/>
    <x v="0"/>
    <s v="Tesseramento"/>
    <x v="1"/>
    <x v="3"/>
    <x v="0"/>
    <m/>
  </r>
  <r>
    <n v="190357"/>
    <x v="0"/>
    <x v="0"/>
    <x v="0"/>
    <x v="0"/>
    <x v="16"/>
    <x v="263"/>
    <x v="0"/>
    <x v="0"/>
    <s v="Tesseramento"/>
    <x v="1"/>
    <x v="0"/>
    <x v="0"/>
    <m/>
  </r>
  <r>
    <n v="157318"/>
    <x v="0"/>
    <x v="0"/>
    <x v="0"/>
    <x v="0"/>
    <x v="16"/>
    <x v="263"/>
    <x v="0"/>
    <x v="0"/>
    <s v="Tesseramento"/>
    <x v="1"/>
    <x v="3"/>
    <x v="0"/>
    <m/>
  </r>
  <r>
    <n v="211689"/>
    <x v="0"/>
    <x v="0"/>
    <x v="0"/>
    <x v="1"/>
    <x v="16"/>
    <x v="263"/>
    <x v="0"/>
    <x v="1"/>
    <s v="Tesseramento"/>
    <x v="1"/>
    <x v="1"/>
    <x v="0"/>
    <m/>
  </r>
  <r>
    <n v="163945"/>
    <x v="0"/>
    <x v="0"/>
    <x v="0"/>
    <x v="1"/>
    <x v="16"/>
    <x v="263"/>
    <x v="0"/>
    <x v="0"/>
    <s v="Tesseramento"/>
    <x v="1"/>
    <x v="0"/>
    <x v="0"/>
    <m/>
  </r>
  <r>
    <n v="169538"/>
    <x v="0"/>
    <x v="0"/>
    <x v="0"/>
    <x v="0"/>
    <x v="8"/>
    <x v="372"/>
    <x v="0"/>
    <x v="0"/>
    <s v="Tesseramento"/>
    <x v="0"/>
    <x v="4"/>
    <x v="0"/>
    <m/>
  </r>
  <r>
    <n v="230339"/>
    <x v="0"/>
    <x v="0"/>
    <x v="0"/>
    <x v="1"/>
    <x v="14"/>
    <x v="121"/>
    <x v="0"/>
    <x v="0"/>
    <s v="Tesseramento"/>
    <x v="1"/>
    <x v="3"/>
    <x v="0"/>
    <m/>
  </r>
  <r>
    <n v="138553"/>
    <x v="0"/>
    <x v="0"/>
    <x v="0"/>
    <x v="0"/>
    <x v="8"/>
    <x v="372"/>
    <x v="0"/>
    <x v="0"/>
    <s v="Tesseramento"/>
    <x v="0"/>
    <x v="3"/>
    <x v="0"/>
    <m/>
  </r>
  <r>
    <n v="138550"/>
    <x v="0"/>
    <x v="0"/>
    <x v="0"/>
    <x v="1"/>
    <x v="8"/>
    <x v="372"/>
    <x v="0"/>
    <x v="1"/>
    <s v="Tesseramento"/>
    <x v="0"/>
    <x v="3"/>
    <x v="0"/>
    <m/>
  </r>
  <r>
    <n v="198554"/>
    <x v="0"/>
    <x v="0"/>
    <x v="0"/>
    <x v="0"/>
    <x v="8"/>
    <x v="372"/>
    <x v="0"/>
    <x v="0"/>
    <s v="Tesseramento"/>
    <x v="0"/>
    <x v="3"/>
    <x v="0"/>
    <m/>
  </r>
  <r>
    <n v="155459"/>
    <x v="0"/>
    <x v="1"/>
    <x v="0"/>
    <x v="0"/>
    <x v="14"/>
    <x v="121"/>
    <x v="0"/>
    <x v="1"/>
    <s v="Tesseramento"/>
    <x v="1"/>
    <x v="1"/>
    <x v="0"/>
    <m/>
  </r>
  <r>
    <n v="122533"/>
    <x v="0"/>
    <x v="0"/>
    <x v="0"/>
    <x v="0"/>
    <x v="8"/>
    <x v="372"/>
    <x v="0"/>
    <x v="0"/>
    <s v="Tesseramento"/>
    <x v="0"/>
    <x v="1"/>
    <x v="0"/>
    <m/>
  </r>
  <r>
    <n v="198123"/>
    <x v="1"/>
    <x v="0"/>
    <x v="0"/>
    <x v="0"/>
    <x v="14"/>
    <x v="121"/>
    <x v="0"/>
    <x v="1"/>
    <s v="Tesseramento"/>
    <x v="1"/>
    <x v="5"/>
    <x v="0"/>
    <s v="B"/>
  </r>
  <r>
    <n v="20163"/>
    <x v="0"/>
    <x v="0"/>
    <x v="0"/>
    <x v="0"/>
    <x v="14"/>
    <x v="121"/>
    <x v="0"/>
    <x v="0"/>
    <s v="Tesseramento"/>
    <x v="1"/>
    <x v="4"/>
    <x v="0"/>
    <m/>
  </r>
  <r>
    <n v="126842"/>
    <x v="0"/>
    <x v="0"/>
    <x v="0"/>
    <x v="1"/>
    <x v="8"/>
    <x v="372"/>
    <x v="0"/>
    <x v="0"/>
    <s v="Tesseramento"/>
    <x v="0"/>
    <x v="4"/>
    <x v="0"/>
    <m/>
  </r>
  <r>
    <n v="212583"/>
    <x v="0"/>
    <x v="0"/>
    <x v="0"/>
    <x v="0"/>
    <x v="14"/>
    <x v="121"/>
    <x v="0"/>
    <x v="0"/>
    <s v="Tesseramento"/>
    <x v="1"/>
    <x v="3"/>
    <x v="0"/>
    <m/>
  </r>
  <r>
    <n v="163437"/>
    <x v="0"/>
    <x v="0"/>
    <x v="0"/>
    <x v="0"/>
    <x v="8"/>
    <x v="372"/>
    <x v="0"/>
    <x v="0"/>
    <s v="Tesseramento"/>
    <x v="0"/>
    <x v="0"/>
    <x v="0"/>
    <m/>
  </r>
  <r>
    <n v="190086"/>
    <x v="0"/>
    <x v="0"/>
    <x v="0"/>
    <x v="0"/>
    <x v="14"/>
    <x v="121"/>
    <x v="0"/>
    <x v="0"/>
    <s v="Tesseramento"/>
    <x v="1"/>
    <x v="3"/>
    <x v="0"/>
    <m/>
  </r>
  <r>
    <n v="161608"/>
    <x v="0"/>
    <x v="0"/>
    <x v="0"/>
    <x v="0"/>
    <x v="8"/>
    <x v="372"/>
    <x v="0"/>
    <x v="0"/>
    <s v="Tesseramento"/>
    <x v="0"/>
    <x v="0"/>
    <x v="0"/>
    <m/>
  </r>
  <r>
    <n v="85831"/>
    <x v="0"/>
    <x v="0"/>
    <x v="0"/>
    <x v="0"/>
    <x v="14"/>
    <x v="121"/>
    <x v="0"/>
    <x v="0"/>
    <s v="Tesseramento"/>
    <x v="1"/>
    <x v="3"/>
    <x v="0"/>
    <m/>
  </r>
  <r>
    <n v="209494"/>
    <x v="0"/>
    <x v="0"/>
    <x v="0"/>
    <x v="0"/>
    <x v="8"/>
    <x v="372"/>
    <x v="0"/>
    <x v="0"/>
    <s v="Tesseramento"/>
    <x v="0"/>
    <x v="0"/>
    <x v="0"/>
    <m/>
  </r>
  <r>
    <n v="118337"/>
    <x v="0"/>
    <x v="0"/>
    <x v="0"/>
    <x v="0"/>
    <x v="14"/>
    <x v="121"/>
    <x v="0"/>
    <x v="1"/>
    <s v="Tesseramento"/>
    <x v="1"/>
    <x v="3"/>
    <x v="0"/>
    <m/>
  </r>
  <r>
    <n v="103891"/>
    <x v="0"/>
    <x v="0"/>
    <x v="0"/>
    <x v="0"/>
    <x v="8"/>
    <x v="372"/>
    <x v="0"/>
    <x v="0"/>
    <s v="Tesseramento"/>
    <x v="0"/>
    <x v="0"/>
    <x v="0"/>
    <m/>
  </r>
  <r>
    <n v="103902"/>
    <x v="0"/>
    <x v="0"/>
    <x v="0"/>
    <x v="0"/>
    <x v="8"/>
    <x v="372"/>
    <x v="0"/>
    <x v="0"/>
    <s v="Tesseramento"/>
    <x v="0"/>
    <x v="0"/>
    <x v="0"/>
    <m/>
  </r>
  <r>
    <n v="155992"/>
    <x v="0"/>
    <x v="0"/>
    <x v="0"/>
    <x v="0"/>
    <x v="8"/>
    <x v="372"/>
    <x v="0"/>
    <x v="0"/>
    <s v="Tesseramento"/>
    <x v="0"/>
    <x v="0"/>
    <x v="0"/>
    <m/>
  </r>
  <r>
    <n v="155284"/>
    <x v="0"/>
    <x v="0"/>
    <x v="0"/>
    <x v="0"/>
    <x v="8"/>
    <x v="372"/>
    <x v="0"/>
    <x v="1"/>
    <s v="Tesseramento"/>
    <x v="0"/>
    <x v="3"/>
    <x v="0"/>
    <m/>
  </r>
  <r>
    <n v="152945"/>
    <x v="0"/>
    <x v="0"/>
    <x v="0"/>
    <x v="0"/>
    <x v="8"/>
    <x v="372"/>
    <x v="0"/>
    <x v="0"/>
    <s v="Tesseramento"/>
    <x v="0"/>
    <x v="3"/>
    <x v="0"/>
    <m/>
  </r>
  <r>
    <n v="152949"/>
    <x v="0"/>
    <x v="0"/>
    <x v="0"/>
    <x v="0"/>
    <x v="8"/>
    <x v="372"/>
    <x v="0"/>
    <x v="1"/>
    <s v="Tesseramento"/>
    <x v="0"/>
    <x v="3"/>
    <x v="0"/>
    <m/>
  </r>
  <r>
    <n v="115789"/>
    <x v="0"/>
    <x v="0"/>
    <x v="0"/>
    <x v="0"/>
    <x v="8"/>
    <x v="372"/>
    <x v="0"/>
    <x v="0"/>
    <s v="Tesseramento"/>
    <x v="0"/>
    <x v="4"/>
    <x v="0"/>
    <m/>
  </r>
  <r>
    <n v="139368"/>
    <x v="0"/>
    <x v="0"/>
    <x v="0"/>
    <x v="0"/>
    <x v="8"/>
    <x v="372"/>
    <x v="0"/>
    <x v="0"/>
    <s v="Tesseramento"/>
    <x v="0"/>
    <x v="3"/>
    <x v="0"/>
    <m/>
  </r>
  <r>
    <n v="226140"/>
    <x v="0"/>
    <x v="0"/>
    <x v="0"/>
    <x v="1"/>
    <x v="8"/>
    <x v="372"/>
    <x v="0"/>
    <x v="0"/>
    <s v="Tesseramento"/>
    <x v="0"/>
    <x v="1"/>
    <x v="0"/>
    <m/>
  </r>
  <r>
    <n v="152953"/>
    <x v="0"/>
    <x v="0"/>
    <x v="0"/>
    <x v="0"/>
    <x v="8"/>
    <x v="372"/>
    <x v="0"/>
    <x v="0"/>
    <s v="Tesseramento"/>
    <x v="0"/>
    <x v="0"/>
    <x v="0"/>
    <m/>
  </r>
  <r>
    <n v="234782"/>
    <x v="0"/>
    <x v="1"/>
    <x v="1"/>
    <x v="2"/>
    <x v="7"/>
    <x v="44"/>
    <x v="0"/>
    <x v="0"/>
    <s v="Tesseramento"/>
    <x v="1"/>
    <x v="0"/>
    <x v="0"/>
    <m/>
  </r>
  <r>
    <n v="234781"/>
    <x v="0"/>
    <x v="1"/>
    <x v="1"/>
    <x v="3"/>
    <x v="7"/>
    <x v="44"/>
    <x v="0"/>
    <x v="0"/>
    <s v="Tesseramento"/>
    <x v="1"/>
    <x v="3"/>
    <x v="0"/>
    <m/>
  </r>
  <r>
    <n v="234780"/>
    <x v="0"/>
    <x v="1"/>
    <x v="1"/>
    <x v="2"/>
    <x v="7"/>
    <x v="44"/>
    <x v="0"/>
    <x v="0"/>
    <s v="Tesseramento"/>
    <x v="1"/>
    <x v="1"/>
    <x v="0"/>
    <m/>
  </r>
  <r>
    <n v="220529"/>
    <x v="0"/>
    <x v="0"/>
    <x v="0"/>
    <x v="0"/>
    <x v="1"/>
    <x v="20"/>
    <x v="0"/>
    <x v="0"/>
    <s v="Tesseramento"/>
    <x v="0"/>
    <x v="0"/>
    <x v="0"/>
    <m/>
  </r>
  <r>
    <n v="52487"/>
    <x v="0"/>
    <x v="0"/>
    <x v="0"/>
    <x v="0"/>
    <x v="7"/>
    <x v="51"/>
    <x v="0"/>
    <x v="0"/>
    <s v="Tesseramento"/>
    <x v="1"/>
    <x v="4"/>
    <x v="0"/>
    <m/>
  </r>
  <r>
    <n v="160540"/>
    <x v="0"/>
    <x v="0"/>
    <x v="0"/>
    <x v="0"/>
    <x v="4"/>
    <x v="88"/>
    <x v="0"/>
    <x v="0"/>
    <s v="Tesseramento"/>
    <x v="1"/>
    <x v="3"/>
    <x v="0"/>
    <m/>
  </r>
  <r>
    <n v="160542"/>
    <x v="0"/>
    <x v="0"/>
    <x v="0"/>
    <x v="0"/>
    <x v="4"/>
    <x v="88"/>
    <x v="0"/>
    <x v="1"/>
    <s v="Tesseramento"/>
    <x v="1"/>
    <x v="3"/>
    <x v="0"/>
    <m/>
  </r>
  <r>
    <n v="230250"/>
    <x v="1"/>
    <x v="0"/>
    <x v="0"/>
    <x v="1"/>
    <x v="7"/>
    <x v="293"/>
    <x v="0"/>
    <x v="1"/>
    <s v="Tesseramento"/>
    <x v="1"/>
    <x v="5"/>
    <x v="0"/>
    <m/>
  </r>
  <r>
    <n v="230251"/>
    <x v="1"/>
    <x v="0"/>
    <x v="0"/>
    <x v="1"/>
    <x v="7"/>
    <x v="293"/>
    <x v="0"/>
    <x v="0"/>
    <s v="Tesseramento"/>
    <x v="1"/>
    <x v="5"/>
    <x v="0"/>
    <m/>
  </r>
  <r>
    <n v="225646"/>
    <x v="1"/>
    <x v="0"/>
    <x v="0"/>
    <x v="3"/>
    <x v="7"/>
    <x v="293"/>
    <x v="0"/>
    <x v="0"/>
    <s v="Tesseramento"/>
    <x v="1"/>
    <x v="5"/>
    <x v="0"/>
    <m/>
  </r>
  <r>
    <n v="232607"/>
    <x v="0"/>
    <x v="0"/>
    <x v="0"/>
    <x v="3"/>
    <x v="7"/>
    <x v="293"/>
    <x v="0"/>
    <x v="0"/>
    <s v="Tesseramento"/>
    <x v="1"/>
    <x v="0"/>
    <x v="0"/>
    <m/>
  </r>
  <r>
    <n v="115694"/>
    <x v="0"/>
    <x v="0"/>
    <x v="0"/>
    <x v="0"/>
    <x v="11"/>
    <x v="141"/>
    <x v="0"/>
    <x v="0"/>
    <s v="Tesseramento"/>
    <x v="1"/>
    <x v="3"/>
    <x v="0"/>
    <m/>
  </r>
  <r>
    <n v="232611"/>
    <x v="0"/>
    <x v="0"/>
    <x v="0"/>
    <x v="3"/>
    <x v="7"/>
    <x v="293"/>
    <x v="0"/>
    <x v="1"/>
    <s v="Tesseramento"/>
    <x v="1"/>
    <x v="3"/>
    <x v="0"/>
    <m/>
  </r>
  <r>
    <n v="146171"/>
    <x v="1"/>
    <x v="0"/>
    <x v="0"/>
    <x v="0"/>
    <x v="7"/>
    <x v="293"/>
    <x v="0"/>
    <x v="1"/>
    <s v="Tesseramento"/>
    <x v="1"/>
    <x v="6"/>
    <x v="0"/>
    <m/>
  </r>
  <r>
    <n v="232613"/>
    <x v="1"/>
    <x v="0"/>
    <x v="0"/>
    <x v="3"/>
    <x v="7"/>
    <x v="293"/>
    <x v="0"/>
    <x v="1"/>
    <s v="Tesseramento"/>
    <x v="1"/>
    <x v="7"/>
    <x v="0"/>
    <m/>
  </r>
  <r>
    <n v="205173"/>
    <x v="0"/>
    <x v="0"/>
    <x v="0"/>
    <x v="0"/>
    <x v="18"/>
    <x v="264"/>
    <x v="0"/>
    <x v="0"/>
    <s v="Tesseramento"/>
    <x v="0"/>
    <x v="4"/>
    <x v="0"/>
    <m/>
  </r>
  <r>
    <n v="232615"/>
    <x v="1"/>
    <x v="0"/>
    <x v="0"/>
    <x v="2"/>
    <x v="7"/>
    <x v="293"/>
    <x v="0"/>
    <x v="0"/>
    <s v="Tesseramento"/>
    <x v="1"/>
    <x v="5"/>
    <x v="0"/>
    <m/>
  </r>
  <r>
    <n v="194426"/>
    <x v="1"/>
    <x v="0"/>
    <x v="0"/>
    <x v="1"/>
    <x v="7"/>
    <x v="293"/>
    <x v="0"/>
    <x v="0"/>
    <s v="Tesseramento"/>
    <x v="1"/>
    <x v="5"/>
    <x v="0"/>
    <m/>
  </r>
  <r>
    <n v="128903"/>
    <x v="1"/>
    <x v="0"/>
    <x v="0"/>
    <x v="0"/>
    <x v="7"/>
    <x v="51"/>
    <x v="0"/>
    <x v="1"/>
    <s v="Tesseramento"/>
    <x v="1"/>
    <x v="2"/>
    <x v="0"/>
    <m/>
  </r>
  <r>
    <n v="233121"/>
    <x v="1"/>
    <x v="0"/>
    <x v="0"/>
    <x v="2"/>
    <x v="7"/>
    <x v="293"/>
    <x v="0"/>
    <x v="0"/>
    <s v="Tesseramento"/>
    <x v="1"/>
    <x v="5"/>
    <x v="0"/>
    <m/>
  </r>
  <r>
    <n v="225737"/>
    <x v="1"/>
    <x v="0"/>
    <x v="0"/>
    <x v="2"/>
    <x v="7"/>
    <x v="293"/>
    <x v="0"/>
    <x v="0"/>
    <s v="Tesseramento"/>
    <x v="1"/>
    <x v="5"/>
    <x v="0"/>
    <m/>
  </r>
  <r>
    <n v="234779"/>
    <x v="1"/>
    <x v="1"/>
    <x v="1"/>
    <x v="2"/>
    <x v="7"/>
    <x v="44"/>
    <x v="0"/>
    <x v="0"/>
    <s v="Tesseramento"/>
    <x v="1"/>
    <x v="5"/>
    <x v="0"/>
    <m/>
  </r>
  <r>
    <n v="212974"/>
    <x v="0"/>
    <x v="0"/>
    <x v="0"/>
    <x v="0"/>
    <x v="4"/>
    <x v="52"/>
    <x v="0"/>
    <x v="0"/>
    <s v="Tesseramento"/>
    <x v="1"/>
    <x v="1"/>
    <x v="0"/>
    <m/>
  </r>
  <r>
    <n v="234778"/>
    <x v="0"/>
    <x v="0"/>
    <x v="1"/>
    <x v="1"/>
    <x v="7"/>
    <x v="44"/>
    <x v="0"/>
    <x v="0"/>
    <s v="Tesseramento"/>
    <x v="1"/>
    <x v="0"/>
    <x v="0"/>
    <m/>
  </r>
  <r>
    <n v="234777"/>
    <x v="0"/>
    <x v="0"/>
    <x v="1"/>
    <x v="1"/>
    <x v="7"/>
    <x v="44"/>
    <x v="0"/>
    <x v="1"/>
    <s v="Tesseramento"/>
    <x v="1"/>
    <x v="0"/>
    <x v="0"/>
    <m/>
  </r>
  <r>
    <n v="116713"/>
    <x v="0"/>
    <x v="0"/>
    <x v="0"/>
    <x v="0"/>
    <x v="4"/>
    <x v="80"/>
    <x v="0"/>
    <x v="0"/>
    <s v="Tesseramento"/>
    <x v="1"/>
    <x v="4"/>
    <x v="0"/>
    <m/>
  </r>
  <r>
    <n v="172040"/>
    <x v="0"/>
    <x v="0"/>
    <x v="0"/>
    <x v="0"/>
    <x v="11"/>
    <x v="141"/>
    <x v="0"/>
    <x v="0"/>
    <s v="Tesseramento"/>
    <x v="1"/>
    <x v="3"/>
    <x v="0"/>
    <m/>
  </r>
  <r>
    <n v="211750"/>
    <x v="0"/>
    <x v="0"/>
    <x v="0"/>
    <x v="0"/>
    <x v="11"/>
    <x v="302"/>
    <x v="0"/>
    <x v="0"/>
    <s v="Tesseramento"/>
    <x v="1"/>
    <x v="0"/>
    <x v="0"/>
    <m/>
  </r>
  <r>
    <n v="23596"/>
    <x v="0"/>
    <x v="0"/>
    <x v="0"/>
    <x v="0"/>
    <x v="14"/>
    <x v="43"/>
    <x v="0"/>
    <x v="0"/>
    <s v="Tesseramento"/>
    <x v="1"/>
    <x v="3"/>
    <x v="0"/>
    <m/>
  </r>
  <r>
    <n v="203781"/>
    <x v="0"/>
    <x v="0"/>
    <x v="0"/>
    <x v="0"/>
    <x v="7"/>
    <x v="51"/>
    <x v="0"/>
    <x v="0"/>
    <s v="Tesseramento"/>
    <x v="1"/>
    <x v="3"/>
    <x v="0"/>
    <m/>
  </r>
  <r>
    <n v="203780"/>
    <x v="0"/>
    <x v="0"/>
    <x v="0"/>
    <x v="0"/>
    <x v="7"/>
    <x v="51"/>
    <x v="0"/>
    <x v="1"/>
    <s v="Tesseramento"/>
    <x v="1"/>
    <x v="3"/>
    <x v="0"/>
    <m/>
  </r>
  <r>
    <n v="219088"/>
    <x v="0"/>
    <x v="0"/>
    <x v="0"/>
    <x v="1"/>
    <x v="1"/>
    <x v="1"/>
    <x v="0"/>
    <x v="0"/>
    <s v="Tesseramento"/>
    <x v="0"/>
    <x v="3"/>
    <x v="0"/>
    <m/>
  </r>
  <r>
    <n v="21915"/>
    <x v="0"/>
    <x v="0"/>
    <x v="0"/>
    <x v="0"/>
    <x v="1"/>
    <x v="1"/>
    <x v="0"/>
    <x v="0"/>
    <s v="Tesseramento"/>
    <x v="0"/>
    <x v="0"/>
    <x v="0"/>
    <m/>
  </r>
  <r>
    <n v="232370"/>
    <x v="0"/>
    <x v="0"/>
    <x v="0"/>
    <x v="1"/>
    <x v="11"/>
    <x v="189"/>
    <x v="0"/>
    <x v="1"/>
    <s v="Tesseramento"/>
    <x v="1"/>
    <x v="4"/>
    <x v="0"/>
    <m/>
  </r>
  <r>
    <n v="235778"/>
    <x v="0"/>
    <x v="1"/>
    <x v="1"/>
    <x v="1"/>
    <x v="8"/>
    <x v="127"/>
    <x v="0"/>
    <x v="1"/>
    <s v="Tesseramento"/>
    <x v="1"/>
    <x v="0"/>
    <x v="0"/>
    <m/>
  </r>
  <r>
    <n v="176562"/>
    <x v="0"/>
    <x v="0"/>
    <x v="0"/>
    <x v="0"/>
    <x v="11"/>
    <x v="189"/>
    <x v="0"/>
    <x v="0"/>
    <s v="Tesseramento"/>
    <x v="1"/>
    <x v="0"/>
    <x v="0"/>
    <m/>
  </r>
  <r>
    <n v="87224"/>
    <x v="0"/>
    <x v="0"/>
    <x v="0"/>
    <x v="4"/>
    <x v="11"/>
    <x v="189"/>
    <x v="0"/>
    <x v="0"/>
    <s v="Tesseramento"/>
    <x v="1"/>
    <x v="3"/>
    <x v="0"/>
    <m/>
  </r>
  <r>
    <n v="107268"/>
    <x v="0"/>
    <x v="0"/>
    <x v="0"/>
    <x v="0"/>
    <x v="4"/>
    <x v="88"/>
    <x v="0"/>
    <x v="0"/>
    <s v="Tesseramento"/>
    <x v="1"/>
    <x v="0"/>
    <x v="0"/>
    <m/>
  </r>
  <r>
    <n v="169223"/>
    <x v="0"/>
    <x v="0"/>
    <x v="0"/>
    <x v="0"/>
    <x v="7"/>
    <x v="44"/>
    <x v="0"/>
    <x v="0"/>
    <s v="Tesseramento"/>
    <x v="1"/>
    <x v="4"/>
    <x v="0"/>
    <m/>
  </r>
  <r>
    <n v="232168"/>
    <x v="0"/>
    <x v="0"/>
    <x v="0"/>
    <x v="2"/>
    <x v="4"/>
    <x v="23"/>
    <x v="0"/>
    <x v="0"/>
    <s v="Tesseramento"/>
    <x v="1"/>
    <x v="3"/>
    <x v="0"/>
    <m/>
  </r>
  <r>
    <n v="231531"/>
    <x v="0"/>
    <x v="0"/>
    <x v="0"/>
    <x v="2"/>
    <x v="4"/>
    <x v="23"/>
    <x v="0"/>
    <x v="0"/>
    <s v="Tesseramento"/>
    <x v="1"/>
    <x v="3"/>
    <x v="0"/>
    <m/>
  </r>
  <r>
    <n v="162238"/>
    <x v="0"/>
    <x v="0"/>
    <x v="0"/>
    <x v="0"/>
    <x v="6"/>
    <x v="107"/>
    <x v="0"/>
    <x v="0"/>
    <s v="Tesseramento"/>
    <x v="1"/>
    <x v="0"/>
    <x v="0"/>
    <m/>
  </r>
  <r>
    <n v="46015"/>
    <x v="0"/>
    <x v="0"/>
    <x v="0"/>
    <x v="0"/>
    <x v="7"/>
    <x v="51"/>
    <x v="0"/>
    <x v="0"/>
    <s v="Tesseramento"/>
    <x v="1"/>
    <x v="4"/>
    <x v="0"/>
    <m/>
  </r>
  <r>
    <n v="234839"/>
    <x v="0"/>
    <x v="0"/>
    <x v="1"/>
    <x v="2"/>
    <x v="4"/>
    <x v="23"/>
    <x v="0"/>
    <x v="0"/>
    <s v="Tesseramento"/>
    <x v="1"/>
    <x v="0"/>
    <x v="0"/>
    <m/>
  </r>
  <r>
    <n v="192179"/>
    <x v="1"/>
    <x v="1"/>
    <x v="0"/>
    <x v="1"/>
    <x v="13"/>
    <x v="39"/>
    <x v="0"/>
    <x v="1"/>
    <s v="Tesseramento"/>
    <x v="0"/>
    <x v="2"/>
    <x v="0"/>
    <m/>
  </r>
  <r>
    <n v="134044"/>
    <x v="0"/>
    <x v="0"/>
    <x v="0"/>
    <x v="0"/>
    <x v="13"/>
    <x v="39"/>
    <x v="0"/>
    <x v="0"/>
    <s v="Tesseramento"/>
    <x v="0"/>
    <x v="3"/>
    <x v="0"/>
    <m/>
  </r>
  <r>
    <n v="212642"/>
    <x v="1"/>
    <x v="0"/>
    <x v="0"/>
    <x v="2"/>
    <x v="13"/>
    <x v="39"/>
    <x v="0"/>
    <x v="1"/>
    <s v="Tesseramento"/>
    <x v="0"/>
    <x v="6"/>
    <x v="0"/>
    <m/>
  </r>
  <r>
    <n v="80870"/>
    <x v="0"/>
    <x v="0"/>
    <x v="0"/>
    <x v="0"/>
    <x v="13"/>
    <x v="39"/>
    <x v="0"/>
    <x v="0"/>
    <s v="Tesseramento"/>
    <x v="0"/>
    <x v="0"/>
    <x v="0"/>
    <m/>
  </r>
  <r>
    <n v="214250"/>
    <x v="1"/>
    <x v="0"/>
    <x v="0"/>
    <x v="2"/>
    <x v="13"/>
    <x v="39"/>
    <x v="0"/>
    <x v="0"/>
    <s v="Tesseramento"/>
    <x v="0"/>
    <x v="5"/>
    <x v="0"/>
    <m/>
  </r>
  <r>
    <n v="28308"/>
    <x v="0"/>
    <x v="0"/>
    <x v="0"/>
    <x v="0"/>
    <x v="13"/>
    <x v="39"/>
    <x v="0"/>
    <x v="0"/>
    <s v="Tesseramento"/>
    <x v="0"/>
    <x v="0"/>
    <x v="0"/>
    <m/>
  </r>
  <r>
    <n v="68553"/>
    <x v="0"/>
    <x v="0"/>
    <x v="0"/>
    <x v="0"/>
    <x v="7"/>
    <x v="51"/>
    <x v="0"/>
    <x v="0"/>
    <s v="Tesseramento"/>
    <x v="1"/>
    <x v="0"/>
    <x v="0"/>
    <m/>
  </r>
  <r>
    <n v="9817"/>
    <x v="0"/>
    <x v="0"/>
    <x v="0"/>
    <x v="0"/>
    <x v="4"/>
    <x v="166"/>
    <x v="0"/>
    <x v="1"/>
    <s v="Tesseramento"/>
    <x v="1"/>
    <x v="0"/>
    <x v="0"/>
    <m/>
  </r>
  <r>
    <n v="173525"/>
    <x v="0"/>
    <x v="0"/>
    <x v="0"/>
    <x v="0"/>
    <x v="4"/>
    <x v="166"/>
    <x v="0"/>
    <x v="0"/>
    <s v="Tesseramento"/>
    <x v="1"/>
    <x v="4"/>
    <x v="0"/>
    <m/>
  </r>
  <r>
    <n v="192180"/>
    <x v="0"/>
    <x v="1"/>
    <x v="2"/>
    <x v="1"/>
    <x v="13"/>
    <x v="39"/>
    <x v="0"/>
    <x v="1"/>
    <s v="Tesseramento"/>
    <x v="0"/>
    <x v="3"/>
    <x v="0"/>
    <m/>
  </r>
  <r>
    <n v="132754"/>
    <x v="0"/>
    <x v="0"/>
    <x v="0"/>
    <x v="0"/>
    <x v="11"/>
    <x v="86"/>
    <x v="0"/>
    <x v="0"/>
    <s v="Tesseramento"/>
    <x v="0"/>
    <x v="0"/>
    <x v="0"/>
    <m/>
  </r>
  <r>
    <n v="228076"/>
    <x v="1"/>
    <x v="0"/>
    <x v="0"/>
    <x v="2"/>
    <x v="11"/>
    <x v="86"/>
    <x v="0"/>
    <x v="0"/>
    <s v="Tesseramento"/>
    <x v="0"/>
    <x v="5"/>
    <x v="0"/>
    <m/>
  </r>
  <r>
    <n v="228077"/>
    <x v="1"/>
    <x v="0"/>
    <x v="0"/>
    <x v="2"/>
    <x v="11"/>
    <x v="86"/>
    <x v="0"/>
    <x v="0"/>
    <s v="Tesseramento"/>
    <x v="0"/>
    <x v="5"/>
    <x v="0"/>
    <m/>
  </r>
  <r>
    <n v="210179"/>
    <x v="0"/>
    <x v="0"/>
    <x v="0"/>
    <x v="0"/>
    <x v="11"/>
    <x v="86"/>
    <x v="0"/>
    <x v="0"/>
    <s v="Tesseramento"/>
    <x v="0"/>
    <x v="0"/>
    <x v="0"/>
    <m/>
  </r>
  <r>
    <n v="108293"/>
    <x v="0"/>
    <x v="0"/>
    <x v="0"/>
    <x v="0"/>
    <x v="13"/>
    <x v="39"/>
    <x v="0"/>
    <x v="0"/>
    <s v="Tesseramento"/>
    <x v="0"/>
    <x v="0"/>
    <x v="0"/>
    <m/>
  </r>
  <r>
    <n v="230301"/>
    <x v="0"/>
    <x v="1"/>
    <x v="0"/>
    <x v="0"/>
    <x v="13"/>
    <x v="39"/>
    <x v="0"/>
    <x v="0"/>
    <s v="Tesseramento"/>
    <x v="0"/>
    <x v="0"/>
    <x v="0"/>
    <m/>
  </r>
  <r>
    <n v="95662"/>
    <x v="0"/>
    <x v="0"/>
    <x v="0"/>
    <x v="0"/>
    <x v="13"/>
    <x v="39"/>
    <x v="0"/>
    <x v="1"/>
    <s v="Tesseramento"/>
    <x v="0"/>
    <x v="4"/>
    <x v="0"/>
    <m/>
  </r>
  <r>
    <n v="128779"/>
    <x v="0"/>
    <x v="0"/>
    <x v="2"/>
    <x v="0"/>
    <x v="7"/>
    <x v="215"/>
    <x v="0"/>
    <x v="0"/>
    <s v="Tesseramento"/>
    <x v="1"/>
    <x v="1"/>
    <x v="0"/>
    <m/>
  </r>
  <r>
    <n v="234838"/>
    <x v="0"/>
    <x v="0"/>
    <x v="1"/>
    <x v="2"/>
    <x v="4"/>
    <x v="23"/>
    <x v="0"/>
    <x v="1"/>
    <s v="Tesseramento"/>
    <x v="1"/>
    <x v="0"/>
    <x v="0"/>
    <m/>
  </r>
  <r>
    <n v="105822"/>
    <x v="0"/>
    <x v="0"/>
    <x v="0"/>
    <x v="0"/>
    <x v="13"/>
    <x v="39"/>
    <x v="0"/>
    <x v="0"/>
    <s v="Tesseramento"/>
    <x v="0"/>
    <x v="3"/>
    <x v="0"/>
    <m/>
  </r>
  <r>
    <n v="3614"/>
    <x v="0"/>
    <x v="0"/>
    <x v="0"/>
    <x v="0"/>
    <x v="13"/>
    <x v="39"/>
    <x v="0"/>
    <x v="0"/>
    <s v="Tesseramento"/>
    <x v="0"/>
    <x v="0"/>
    <x v="0"/>
    <m/>
  </r>
  <r>
    <n v="194510"/>
    <x v="0"/>
    <x v="0"/>
    <x v="0"/>
    <x v="0"/>
    <x v="13"/>
    <x v="39"/>
    <x v="0"/>
    <x v="1"/>
    <s v="Tesseramento"/>
    <x v="0"/>
    <x v="1"/>
    <x v="0"/>
    <m/>
  </r>
  <r>
    <n v="203331"/>
    <x v="0"/>
    <x v="0"/>
    <x v="0"/>
    <x v="0"/>
    <x v="6"/>
    <x v="107"/>
    <x v="0"/>
    <x v="0"/>
    <s v="Tesseramento"/>
    <x v="1"/>
    <x v="0"/>
    <x v="0"/>
    <m/>
  </r>
  <r>
    <n v="172339"/>
    <x v="0"/>
    <x v="0"/>
    <x v="0"/>
    <x v="0"/>
    <x v="13"/>
    <x v="39"/>
    <x v="0"/>
    <x v="0"/>
    <s v="Tesseramento"/>
    <x v="0"/>
    <x v="0"/>
    <x v="0"/>
    <m/>
  </r>
  <r>
    <n v="51195"/>
    <x v="0"/>
    <x v="0"/>
    <x v="0"/>
    <x v="0"/>
    <x v="13"/>
    <x v="39"/>
    <x v="0"/>
    <x v="0"/>
    <s v="Tesseramento"/>
    <x v="0"/>
    <x v="3"/>
    <x v="0"/>
    <m/>
  </r>
  <r>
    <n v="234840"/>
    <x v="0"/>
    <x v="0"/>
    <x v="1"/>
    <x v="2"/>
    <x v="4"/>
    <x v="23"/>
    <x v="0"/>
    <x v="0"/>
    <s v="Tesseramento"/>
    <x v="1"/>
    <x v="0"/>
    <x v="0"/>
    <m/>
  </r>
  <r>
    <n v="234843"/>
    <x v="0"/>
    <x v="0"/>
    <x v="1"/>
    <x v="2"/>
    <x v="4"/>
    <x v="23"/>
    <x v="0"/>
    <x v="1"/>
    <s v="Tesseramento"/>
    <x v="1"/>
    <x v="1"/>
    <x v="0"/>
    <m/>
  </r>
  <r>
    <n v="206425"/>
    <x v="0"/>
    <x v="0"/>
    <x v="0"/>
    <x v="0"/>
    <x v="6"/>
    <x v="107"/>
    <x v="0"/>
    <x v="0"/>
    <s v="Tesseramento"/>
    <x v="1"/>
    <x v="0"/>
    <x v="0"/>
    <m/>
  </r>
  <r>
    <n v="234846"/>
    <x v="0"/>
    <x v="0"/>
    <x v="1"/>
    <x v="2"/>
    <x v="4"/>
    <x v="23"/>
    <x v="0"/>
    <x v="0"/>
    <s v="Tesseramento"/>
    <x v="1"/>
    <x v="1"/>
    <x v="0"/>
    <m/>
  </r>
  <r>
    <n v="189697"/>
    <x v="0"/>
    <x v="0"/>
    <x v="0"/>
    <x v="0"/>
    <x v="2"/>
    <x v="157"/>
    <x v="0"/>
    <x v="0"/>
    <s v="Tesseramento"/>
    <x v="1"/>
    <x v="1"/>
    <x v="0"/>
    <m/>
  </r>
  <r>
    <n v="234769"/>
    <x v="0"/>
    <x v="0"/>
    <x v="1"/>
    <x v="1"/>
    <x v="11"/>
    <x v="141"/>
    <x v="0"/>
    <x v="0"/>
    <s v="Tesseramento"/>
    <x v="1"/>
    <x v="1"/>
    <x v="0"/>
    <m/>
  </r>
  <r>
    <n v="223830"/>
    <x v="0"/>
    <x v="0"/>
    <x v="0"/>
    <x v="0"/>
    <x v="2"/>
    <x v="157"/>
    <x v="0"/>
    <x v="0"/>
    <s v="Tesseramento"/>
    <x v="1"/>
    <x v="1"/>
    <x v="0"/>
    <m/>
  </r>
  <r>
    <n v="234847"/>
    <x v="0"/>
    <x v="0"/>
    <x v="1"/>
    <x v="2"/>
    <x v="4"/>
    <x v="23"/>
    <x v="0"/>
    <x v="1"/>
    <s v="Tesseramento"/>
    <x v="1"/>
    <x v="0"/>
    <x v="0"/>
    <m/>
  </r>
  <r>
    <n v="234845"/>
    <x v="0"/>
    <x v="0"/>
    <x v="1"/>
    <x v="2"/>
    <x v="4"/>
    <x v="23"/>
    <x v="0"/>
    <x v="0"/>
    <s v="Tesseramento"/>
    <x v="1"/>
    <x v="1"/>
    <x v="0"/>
    <m/>
  </r>
  <r>
    <n v="190600"/>
    <x v="0"/>
    <x v="0"/>
    <x v="0"/>
    <x v="0"/>
    <x v="8"/>
    <x v="127"/>
    <x v="0"/>
    <x v="0"/>
    <s v="Tesseramento"/>
    <x v="1"/>
    <x v="0"/>
    <x v="0"/>
    <m/>
  </r>
  <r>
    <n v="115906"/>
    <x v="0"/>
    <x v="0"/>
    <x v="0"/>
    <x v="1"/>
    <x v="8"/>
    <x v="127"/>
    <x v="0"/>
    <x v="0"/>
    <s v="Tesseramento"/>
    <x v="1"/>
    <x v="4"/>
    <x v="0"/>
    <m/>
  </r>
  <r>
    <n v="16872"/>
    <x v="0"/>
    <x v="0"/>
    <x v="0"/>
    <x v="0"/>
    <x v="8"/>
    <x v="127"/>
    <x v="0"/>
    <x v="1"/>
    <s v="Tesseramento"/>
    <x v="1"/>
    <x v="4"/>
    <x v="0"/>
    <m/>
  </r>
  <r>
    <n v="234844"/>
    <x v="0"/>
    <x v="0"/>
    <x v="1"/>
    <x v="2"/>
    <x v="4"/>
    <x v="23"/>
    <x v="0"/>
    <x v="1"/>
    <s v="Tesseramento"/>
    <x v="1"/>
    <x v="0"/>
    <x v="0"/>
    <m/>
  </r>
  <r>
    <n v="33103"/>
    <x v="0"/>
    <x v="0"/>
    <x v="0"/>
    <x v="0"/>
    <x v="2"/>
    <x v="53"/>
    <x v="0"/>
    <x v="0"/>
    <s v="Tesseramento"/>
    <x v="1"/>
    <x v="3"/>
    <x v="0"/>
    <m/>
  </r>
  <r>
    <n v="169516"/>
    <x v="1"/>
    <x v="0"/>
    <x v="0"/>
    <x v="1"/>
    <x v="11"/>
    <x v="280"/>
    <x v="0"/>
    <x v="0"/>
    <s v="Tesseramento"/>
    <x v="0"/>
    <x v="2"/>
    <x v="0"/>
    <m/>
  </r>
  <r>
    <n v="169517"/>
    <x v="0"/>
    <x v="0"/>
    <x v="0"/>
    <x v="0"/>
    <x v="11"/>
    <x v="280"/>
    <x v="0"/>
    <x v="0"/>
    <s v="Tesseramento"/>
    <x v="0"/>
    <x v="0"/>
    <x v="0"/>
    <m/>
  </r>
  <r>
    <n v="234841"/>
    <x v="1"/>
    <x v="0"/>
    <x v="1"/>
    <x v="2"/>
    <x v="4"/>
    <x v="23"/>
    <x v="0"/>
    <x v="0"/>
    <s v="Tesseramento"/>
    <x v="1"/>
    <x v="5"/>
    <x v="0"/>
    <m/>
  </r>
  <r>
    <n v="167943"/>
    <x v="0"/>
    <x v="0"/>
    <x v="0"/>
    <x v="0"/>
    <x v="4"/>
    <x v="166"/>
    <x v="0"/>
    <x v="0"/>
    <s v="Tesseramento"/>
    <x v="1"/>
    <x v="0"/>
    <x v="0"/>
    <m/>
  </r>
  <r>
    <n v="209347"/>
    <x v="0"/>
    <x v="0"/>
    <x v="0"/>
    <x v="0"/>
    <x v="4"/>
    <x v="166"/>
    <x v="0"/>
    <x v="0"/>
    <s v="Tesseramento"/>
    <x v="1"/>
    <x v="4"/>
    <x v="0"/>
    <m/>
  </r>
  <r>
    <n v="64442"/>
    <x v="0"/>
    <x v="0"/>
    <x v="0"/>
    <x v="0"/>
    <x v="14"/>
    <x v="43"/>
    <x v="0"/>
    <x v="0"/>
    <s v="Tesseramento"/>
    <x v="1"/>
    <x v="0"/>
    <x v="0"/>
    <m/>
  </r>
  <r>
    <n v="82621"/>
    <x v="0"/>
    <x v="0"/>
    <x v="0"/>
    <x v="0"/>
    <x v="1"/>
    <x v="1"/>
    <x v="0"/>
    <x v="0"/>
    <s v="Tesseramento"/>
    <x v="0"/>
    <x v="0"/>
    <x v="0"/>
    <m/>
  </r>
  <r>
    <n v="82622"/>
    <x v="0"/>
    <x v="0"/>
    <x v="0"/>
    <x v="0"/>
    <x v="1"/>
    <x v="1"/>
    <x v="0"/>
    <x v="1"/>
    <s v="Tesseramento"/>
    <x v="0"/>
    <x v="3"/>
    <x v="0"/>
    <m/>
  </r>
  <r>
    <n v="128751"/>
    <x v="0"/>
    <x v="0"/>
    <x v="0"/>
    <x v="0"/>
    <x v="14"/>
    <x v="131"/>
    <x v="0"/>
    <x v="1"/>
    <s v="Tesseramento"/>
    <x v="1"/>
    <x v="1"/>
    <x v="0"/>
    <m/>
  </r>
  <r>
    <n v="64464"/>
    <x v="0"/>
    <x v="0"/>
    <x v="0"/>
    <x v="0"/>
    <x v="14"/>
    <x v="131"/>
    <x v="0"/>
    <x v="0"/>
    <s v="Tesseramento"/>
    <x v="1"/>
    <x v="3"/>
    <x v="0"/>
    <m/>
  </r>
  <r>
    <n v="79946"/>
    <x v="0"/>
    <x v="0"/>
    <x v="0"/>
    <x v="0"/>
    <x v="14"/>
    <x v="131"/>
    <x v="0"/>
    <x v="0"/>
    <s v="Tesseramento"/>
    <x v="1"/>
    <x v="1"/>
    <x v="0"/>
    <m/>
  </r>
  <r>
    <n v="235744"/>
    <x v="1"/>
    <x v="0"/>
    <x v="1"/>
    <x v="2"/>
    <x v="11"/>
    <x v="371"/>
    <x v="0"/>
    <x v="0"/>
    <s v="Tesseramento"/>
    <x v="1"/>
    <x v="5"/>
    <x v="0"/>
    <m/>
  </r>
  <r>
    <n v="154515"/>
    <x v="0"/>
    <x v="1"/>
    <x v="0"/>
    <x v="1"/>
    <x v="4"/>
    <x v="359"/>
    <x v="0"/>
    <x v="0"/>
    <s v="Tesseramento"/>
    <x v="0"/>
    <x v="0"/>
    <x v="0"/>
    <m/>
  </r>
  <r>
    <n v="231000"/>
    <x v="1"/>
    <x v="0"/>
    <x v="0"/>
    <x v="2"/>
    <x v="6"/>
    <x v="107"/>
    <x v="0"/>
    <x v="0"/>
    <s v="Tesseramento"/>
    <x v="1"/>
    <x v="5"/>
    <x v="0"/>
    <m/>
  </r>
  <r>
    <n v="221496"/>
    <x v="0"/>
    <x v="0"/>
    <x v="0"/>
    <x v="0"/>
    <x v="6"/>
    <x v="107"/>
    <x v="0"/>
    <x v="0"/>
    <s v="Tesseramento"/>
    <x v="1"/>
    <x v="0"/>
    <x v="0"/>
    <m/>
  </r>
  <r>
    <n v="222826"/>
    <x v="0"/>
    <x v="0"/>
    <x v="0"/>
    <x v="0"/>
    <x v="7"/>
    <x v="227"/>
    <x v="0"/>
    <x v="0"/>
    <s v="Tesseramento"/>
    <x v="1"/>
    <x v="0"/>
    <x v="0"/>
    <m/>
  </r>
  <r>
    <n v="18301"/>
    <x v="0"/>
    <x v="0"/>
    <x v="2"/>
    <x v="1"/>
    <x v="7"/>
    <x v="227"/>
    <x v="0"/>
    <x v="1"/>
    <s v="Tesseramento"/>
    <x v="1"/>
    <x v="4"/>
    <x v="0"/>
    <m/>
  </r>
  <r>
    <n v="138344"/>
    <x v="0"/>
    <x v="0"/>
    <x v="0"/>
    <x v="0"/>
    <x v="7"/>
    <x v="227"/>
    <x v="0"/>
    <x v="0"/>
    <s v="Tesseramento"/>
    <x v="1"/>
    <x v="0"/>
    <x v="0"/>
    <m/>
  </r>
  <r>
    <n v="138301"/>
    <x v="0"/>
    <x v="0"/>
    <x v="0"/>
    <x v="0"/>
    <x v="8"/>
    <x v="112"/>
    <x v="0"/>
    <x v="1"/>
    <s v="Tesseramento"/>
    <x v="1"/>
    <x v="4"/>
    <x v="0"/>
    <m/>
  </r>
  <r>
    <n v="138303"/>
    <x v="0"/>
    <x v="0"/>
    <x v="0"/>
    <x v="0"/>
    <x v="8"/>
    <x v="112"/>
    <x v="0"/>
    <x v="0"/>
    <s v="Tesseramento"/>
    <x v="1"/>
    <x v="4"/>
    <x v="0"/>
    <m/>
  </r>
  <r>
    <n v="116974"/>
    <x v="0"/>
    <x v="0"/>
    <x v="0"/>
    <x v="0"/>
    <x v="2"/>
    <x v="157"/>
    <x v="0"/>
    <x v="0"/>
    <s v="Tesseramento"/>
    <x v="1"/>
    <x v="0"/>
    <x v="0"/>
    <m/>
  </r>
  <r>
    <n v="34055"/>
    <x v="0"/>
    <x v="0"/>
    <x v="0"/>
    <x v="0"/>
    <x v="14"/>
    <x v="43"/>
    <x v="0"/>
    <x v="0"/>
    <s v="Tesseramento"/>
    <x v="1"/>
    <x v="4"/>
    <x v="0"/>
    <m/>
  </r>
  <r>
    <n v="146917"/>
    <x v="1"/>
    <x v="0"/>
    <x v="0"/>
    <x v="0"/>
    <x v="11"/>
    <x v="120"/>
    <x v="0"/>
    <x v="0"/>
    <s v="Tesseramento"/>
    <x v="1"/>
    <x v="6"/>
    <x v="0"/>
    <s v="B"/>
  </r>
  <r>
    <n v="168420"/>
    <x v="0"/>
    <x v="0"/>
    <x v="0"/>
    <x v="0"/>
    <x v="9"/>
    <x v="16"/>
    <x v="0"/>
    <x v="0"/>
    <s v="Tesseramento"/>
    <x v="1"/>
    <x v="4"/>
    <x v="0"/>
    <m/>
  </r>
  <r>
    <n v="178960"/>
    <x v="0"/>
    <x v="0"/>
    <x v="0"/>
    <x v="0"/>
    <x v="8"/>
    <x v="46"/>
    <x v="0"/>
    <x v="0"/>
    <s v="Tesseramento"/>
    <x v="0"/>
    <x v="0"/>
    <x v="0"/>
    <m/>
  </r>
  <r>
    <n v="188861"/>
    <x v="0"/>
    <x v="0"/>
    <x v="0"/>
    <x v="0"/>
    <x v="9"/>
    <x v="16"/>
    <x v="0"/>
    <x v="0"/>
    <s v="Tesseramento"/>
    <x v="1"/>
    <x v="0"/>
    <x v="0"/>
    <m/>
  </r>
  <r>
    <n v="180907"/>
    <x v="0"/>
    <x v="0"/>
    <x v="0"/>
    <x v="0"/>
    <x v="9"/>
    <x v="16"/>
    <x v="0"/>
    <x v="1"/>
    <s v="Tesseramento"/>
    <x v="1"/>
    <x v="4"/>
    <x v="0"/>
    <m/>
  </r>
  <r>
    <n v="234616"/>
    <x v="1"/>
    <x v="0"/>
    <x v="1"/>
    <x v="2"/>
    <x v="8"/>
    <x v="46"/>
    <x v="0"/>
    <x v="0"/>
    <s v="Tesseramento"/>
    <x v="0"/>
    <x v="5"/>
    <x v="0"/>
    <m/>
  </r>
  <r>
    <n v="176514"/>
    <x v="0"/>
    <x v="0"/>
    <x v="0"/>
    <x v="0"/>
    <x v="4"/>
    <x v="52"/>
    <x v="0"/>
    <x v="0"/>
    <s v="Tesseramento"/>
    <x v="1"/>
    <x v="0"/>
    <x v="0"/>
    <m/>
  </r>
  <r>
    <n v="208562"/>
    <x v="0"/>
    <x v="0"/>
    <x v="0"/>
    <x v="0"/>
    <x v="4"/>
    <x v="88"/>
    <x v="0"/>
    <x v="0"/>
    <s v="Tesseramento"/>
    <x v="1"/>
    <x v="0"/>
    <x v="0"/>
    <m/>
  </r>
  <r>
    <n v="118012"/>
    <x v="0"/>
    <x v="0"/>
    <x v="0"/>
    <x v="0"/>
    <x v="6"/>
    <x v="107"/>
    <x v="0"/>
    <x v="0"/>
    <s v="Tesseramento"/>
    <x v="1"/>
    <x v="0"/>
    <x v="0"/>
    <m/>
  </r>
  <r>
    <n v="206426"/>
    <x v="1"/>
    <x v="0"/>
    <x v="0"/>
    <x v="3"/>
    <x v="6"/>
    <x v="107"/>
    <x v="0"/>
    <x v="0"/>
    <s v="Tesseramento"/>
    <x v="1"/>
    <x v="5"/>
    <x v="0"/>
    <m/>
  </r>
  <r>
    <n v="217719"/>
    <x v="1"/>
    <x v="0"/>
    <x v="0"/>
    <x v="2"/>
    <x v="6"/>
    <x v="107"/>
    <x v="0"/>
    <x v="0"/>
    <s v="Tesseramento"/>
    <x v="1"/>
    <x v="5"/>
    <x v="0"/>
    <m/>
  </r>
  <r>
    <n v="45306"/>
    <x v="0"/>
    <x v="0"/>
    <x v="0"/>
    <x v="0"/>
    <x v="8"/>
    <x v="34"/>
    <x v="0"/>
    <x v="0"/>
    <s v="Tesseramento"/>
    <x v="1"/>
    <x v="0"/>
    <x v="0"/>
    <m/>
  </r>
  <r>
    <n v="173645"/>
    <x v="0"/>
    <x v="0"/>
    <x v="0"/>
    <x v="0"/>
    <x v="1"/>
    <x v="26"/>
    <x v="0"/>
    <x v="0"/>
    <s v="Tesseramento"/>
    <x v="1"/>
    <x v="0"/>
    <x v="0"/>
    <m/>
  </r>
  <r>
    <n v="112374"/>
    <x v="0"/>
    <x v="0"/>
    <x v="0"/>
    <x v="0"/>
    <x v="7"/>
    <x v="181"/>
    <x v="0"/>
    <x v="0"/>
    <s v="Tesseramento"/>
    <x v="1"/>
    <x v="1"/>
    <x v="0"/>
    <m/>
  </r>
  <r>
    <n v="211241"/>
    <x v="0"/>
    <x v="0"/>
    <x v="0"/>
    <x v="0"/>
    <x v="1"/>
    <x v="26"/>
    <x v="0"/>
    <x v="0"/>
    <s v="Tesseramento"/>
    <x v="1"/>
    <x v="3"/>
    <x v="0"/>
    <m/>
  </r>
  <r>
    <n v="99502"/>
    <x v="0"/>
    <x v="0"/>
    <x v="0"/>
    <x v="0"/>
    <x v="1"/>
    <x v="26"/>
    <x v="0"/>
    <x v="1"/>
    <s v="Tesseramento"/>
    <x v="1"/>
    <x v="4"/>
    <x v="0"/>
    <m/>
  </r>
  <r>
    <n v="146891"/>
    <x v="0"/>
    <x v="0"/>
    <x v="0"/>
    <x v="1"/>
    <x v="7"/>
    <x v="181"/>
    <x v="0"/>
    <x v="1"/>
    <s v="Tesseramento"/>
    <x v="1"/>
    <x v="4"/>
    <x v="0"/>
    <m/>
  </r>
  <r>
    <n v="31116"/>
    <x v="0"/>
    <x v="0"/>
    <x v="0"/>
    <x v="0"/>
    <x v="7"/>
    <x v="181"/>
    <x v="0"/>
    <x v="0"/>
    <s v="Tesseramento"/>
    <x v="1"/>
    <x v="0"/>
    <x v="0"/>
    <m/>
  </r>
  <r>
    <n v="189113"/>
    <x v="0"/>
    <x v="0"/>
    <x v="0"/>
    <x v="0"/>
    <x v="7"/>
    <x v="181"/>
    <x v="0"/>
    <x v="0"/>
    <s v="Tesseramento"/>
    <x v="1"/>
    <x v="1"/>
    <x v="0"/>
    <m/>
  </r>
  <r>
    <n v="204837"/>
    <x v="1"/>
    <x v="0"/>
    <x v="0"/>
    <x v="1"/>
    <x v="7"/>
    <x v="181"/>
    <x v="0"/>
    <x v="1"/>
    <s v="Tesseramento"/>
    <x v="1"/>
    <x v="6"/>
    <x v="0"/>
    <m/>
  </r>
  <r>
    <n v="188422"/>
    <x v="0"/>
    <x v="0"/>
    <x v="0"/>
    <x v="0"/>
    <x v="7"/>
    <x v="181"/>
    <x v="0"/>
    <x v="0"/>
    <s v="Tesseramento"/>
    <x v="1"/>
    <x v="3"/>
    <x v="0"/>
    <m/>
  </r>
  <r>
    <n v="214670"/>
    <x v="0"/>
    <x v="0"/>
    <x v="0"/>
    <x v="1"/>
    <x v="7"/>
    <x v="181"/>
    <x v="0"/>
    <x v="1"/>
    <s v="Tesseramento"/>
    <x v="1"/>
    <x v="1"/>
    <x v="0"/>
    <m/>
  </r>
  <r>
    <n v="228710"/>
    <x v="0"/>
    <x v="0"/>
    <x v="0"/>
    <x v="0"/>
    <x v="7"/>
    <x v="181"/>
    <x v="0"/>
    <x v="0"/>
    <s v="Tesseramento"/>
    <x v="1"/>
    <x v="0"/>
    <x v="0"/>
    <m/>
  </r>
  <r>
    <n v="148931"/>
    <x v="0"/>
    <x v="0"/>
    <x v="0"/>
    <x v="0"/>
    <x v="7"/>
    <x v="181"/>
    <x v="0"/>
    <x v="0"/>
    <s v="Tesseramento"/>
    <x v="1"/>
    <x v="3"/>
    <x v="0"/>
    <m/>
  </r>
  <r>
    <n v="55424"/>
    <x v="0"/>
    <x v="0"/>
    <x v="0"/>
    <x v="0"/>
    <x v="1"/>
    <x v="26"/>
    <x v="0"/>
    <x v="1"/>
    <s v="Tesseramento"/>
    <x v="1"/>
    <x v="4"/>
    <x v="0"/>
    <m/>
  </r>
  <r>
    <n v="148211"/>
    <x v="0"/>
    <x v="0"/>
    <x v="0"/>
    <x v="0"/>
    <x v="2"/>
    <x v="139"/>
    <x v="0"/>
    <x v="1"/>
    <s v="Tesseramento"/>
    <x v="1"/>
    <x v="3"/>
    <x v="0"/>
    <m/>
  </r>
  <r>
    <n v="16621"/>
    <x v="0"/>
    <x v="0"/>
    <x v="0"/>
    <x v="0"/>
    <x v="7"/>
    <x v="181"/>
    <x v="0"/>
    <x v="0"/>
    <s v="Tesseramento"/>
    <x v="1"/>
    <x v="0"/>
    <x v="0"/>
    <m/>
  </r>
  <r>
    <n v="174966"/>
    <x v="1"/>
    <x v="0"/>
    <x v="0"/>
    <x v="0"/>
    <x v="2"/>
    <x v="139"/>
    <x v="0"/>
    <x v="0"/>
    <s v="Tesseramento"/>
    <x v="1"/>
    <x v="7"/>
    <x v="0"/>
    <m/>
  </r>
  <r>
    <n v="24914"/>
    <x v="0"/>
    <x v="0"/>
    <x v="0"/>
    <x v="0"/>
    <x v="7"/>
    <x v="181"/>
    <x v="0"/>
    <x v="1"/>
    <s v="Tesseramento"/>
    <x v="1"/>
    <x v="4"/>
    <x v="0"/>
    <m/>
  </r>
  <r>
    <n v="170510"/>
    <x v="1"/>
    <x v="0"/>
    <x v="0"/>
    <x v="0"/>
    <x v="2"/>
    <x v="139"/>
    <x v="0"/>
    <x v="0"/>
    <s v="Tesseramento"/>
    <x v="1"/>
    <x v="6"/>
    <x v="0"/>
    <m/>
  </r>
  <r>
    <n v="185773"/>
    <x v="0"/>
    <x v="0"/>
    <x v="0"/>
    <x v="0"/>
    <x v="2"/>
    <x v="139"/>
    <x v="0"/>
    <x v="0"/>
    <s v="Tesseramento"/>
    <x v="1"/>
    <x v="0"/>
    <x v="0"/>
    <m/>
  </r>
  <r>
    <n v="5865"/>
    <x v="0"/>
    <x v="0"/>
    <x v="0"/>
    <x v="0"/>
    <x v="2"/>
    <x v="139"/>
    <x v="0"/>
    <x v="0"/>
    <s v="Tesseramento"/>
    <x v="1"/>
    <x v="4"/>
    <x v="0"/>
    <m/>
  </r>
  <r>
    <n v="224854"/>
    <x v="0"/>
    <x v="0"/>
    <x v="0"/>
    <x v="0"/>
    <x v="2"/>
    <x v="139"/>
    <x v="0"/>
    <x v="0"/>
    <s v="Tesseramento"/>
    <x v="1"/>
    <x v="0"/>
    <x v="0"/>
    <m/>
  </r>
  <r>
    <n v="150885"/>
    <x v="0"/>
    <x v="0"/>
    <x v="0"/>
    <x v="0"/>
    <x v="2"/>
    <x v="139"/>
    <x v="0"/>
    <x v="0"/>
    <s v="Tesseramento"/>
    <x v="1"/>
    <x v="4"/>
    <x v="0"/>
    <m/>
  </r>
  <r>
    <n v="152835"/>
    <x v="0"/>
    <x v="0"/>
    <x v="0"/>
    <x v="0"/>
    <x v="2"/>
    <x v="139"/>
    <x v="0"/>
    <x v="1"/>
    <s v="Tesseramento"/>
    <x v="1"/>
    <x v="3"/>
    <x v="0"/>
    <m/>
  </r>
  <r>
    <n v="24808"/>
    <x v="0"/>
    <x v="0"/>
    <x v="0"/>
    <x v="0"/>
    <x v="7"/>
    <x v="181"/>
    <x v="0"/>
    <x v="1"/>
    <s v="Tesseramento"/>
    <x v="1"/>
    <x v="4"/>
    <x v="0"/>
    <m/>
  </r>
  <r>
    <n v="172057"/>
    <x v="0"/>
    <x v="0"/>
    <x v="0"/>
    <x v="1"/>
    <x v="2"/>
    <x v="139"/>
    <x v="0"/>
    <x v="1"/>
    <s v="Tesseramento"/>
    <x v="1"/>
    <x v="1"/>
    <x v="0"/>
    <m/>
  </r>
  <r>
    <n v="169823"/>
    <x v="1"/>
    <x v="0"/>
    <x v="0"/>
    <x v="0"/>
    <x v="2"/>
    <x v="139"/>
    <x v="0"/>
    <x v="0"/>
    <s v="Tesseramento"/>
    <x v="1"/>
    <x v="2"/>
    <x v="0"/>
    <m/>
  </r>
  <r>
    <n v="169822"/>
    <x v="1"/>
    <x v="0"/>
    <x v="0"/>
    <x v="1"/>
    <x v="2"/>
    <x v="139"/>
    <x v="0"/>
    <x v="0"/>
    <s v="Tesseramento"/>
    <x v="1"/>
    <x v="7"/>
    <x v="0"/>
    <m/>
  </r>
  <r>
    <n v="92184"/>
    <x v="0"/>
    <x v="0"/>
    <x v="0"/>
    <x v="0"/>
    <x v="2"/>
    <x v="139"/>
    <x v="0"/>
    <x v="1"/>
    <s v="Tesseramento"/>
    <x v="1"/>
    <x v="4"/>
    <x v="0"/>
    <m/>
  </r>
  <r>
    <n v="214514"/>
    <x v="0"/>
    <x v="0"/>
    <x v="0"/>
    <x v="0"/>
    <x v="2"/>
    <x v="139"/>
    <x v="0"/>
    <x v="0"/>
    <s v="Tesseramento"/>
    <x v="1"/>
    <x v="4"/>
    <x v="0"/>
    <m/>
  </r>
  <r>
    <n v="179783"/>
    <x v="0"/>
    <x v="0"/>
    <x v="0"/>
    <x v="0"/>
    <x v="2"/>
    <x v="139"/>
    <x v="0"/>
    <x v="1"/>
    <s v="Tesseramento"/>
    <x v="1"/>
    <x v="4"/>
    <x v="0"/>
    <m/>
  </r>
  <r>
    <n v="113936"/>
    <x v="0"/>
    <x v="0"/>
    <x v="0"/>
    <x v="0"/>
    <x v="2"/>
    <x v="139"/>
    <x v="0"/>
    <x v="0"/>
    <s v="Tesseramento"/>
    <x v="1"/>
    <x v="4"/>
    <x v="0"/>
    <m/>
  </r>
  <r>
    <n v="83624"/>
    <x v="0"/>
    <x v="0"/>
    <x v="0"/>
    <x v="0"/>
    <x v="7"/>
    <x v="181"/>
    <x v="0"/>
    <x v="0"/>
    <s v="Tesseramento"/>
    <x v="1"/>
    <x v="1"/>
    <x v="0"/>
    <m/>
  </r>
  <r>
    <n v="229071"/>
    <x v="0"/>
    <x v="0"/>
    <x v="0"/>
    <x v="1"/>
    <x v="2"/>
    <x v="139"/>
    <x v="0"/>
    <x v="1"/>
    <s v="Tesseramento"/>
    <x v="1"/>
    <x v="4"/>
    <x v="0"/>
    <m/>
  </r>
  <r>
    <n v="178856"/>
    <x v="0"/>
    <x v="0"/>
    <x v="0"/>
    <x v="1"/>
    <x v="2"/>
    <x v="139"/>
    <x v="0"/>
    <x v="0"/>
    <s v="Tesseramento"/>
    <x v="1"/>
    <x v="4"/>
    <x v="0"/>
    <m/>
  </r>
  <r>
    <n v="173612"/>
    <x v="0"/>
    <x v="0"/>
    <x v="0"/>
    <x v="0"/>
    <x v="2"/>
    <x v="139"/>
    <x v="0"/>
    <x v="0"/>
    <s v="Tesseramento"/>
    <x v="1"/>
    <x v="4"/>
    <x v="0"/>
    <m/>
  </r>
  <r>
    <n v="96025"/>
    <x v="0"/>
    <x v="0"/>
    <x v="0"/>
    <x v="0"/>
    <x v="1"/>
    <x v="26"/>
    <x v="0"/>
    <x v="0"/>
    <s v="Tesseramento"/>
    <x v="1"/>
    <x v="0"/>
    <x v="0"/>
    <m/>
  </r>
  <r>
    <n v="228711"/>
    <x v="0"/>
    <x v="0"/>
    <x v="0"/>
    <x v="0"/>
    <x v="7"/>
    <x v="181"/>
    <x v="0"/>
    <x v="0"/>
    <s v="Tesseramento"/>
    <x v="1"/>
    <x v="0"/>
    <x v="0"/>
    <m/>
  </r>
  <r>
    <n v="102680"/>
    <x v="0"/>
    <x v="0"/>
    <x v="0"/>
    <x v="0"/>
    <x v="7"/>
    <x v="181"/>
    <x v="0"/>
    <x v="0"/>
    <s v="Tesseramento"/>
    <x v="1"/>
    <x v="0"/>
    <x v="0"/>
    <m/>
  </r>
  <r>
    <n v="141568"/>
    <x v="1"/>
    <x v="0"/>
    <x v="0"/>
    <x v="0"/>
    <x v="1"/>
    <x v="26"/>
    <x v="0"/>
    <x v="0"/>
    <s v="Tesseramento"/>
    <x v="1"/>
    <x v="2"/>
    <x v="0"/>
    <s v="BG"/>
  </r>
  <r>
    <n v="166790"/>
    <x v="0"/>
    <x v="0"/>
    <x v="0"/>
    <x v="1"/>
    <x v="2"/>
    <x v="139"/>
    <x v="0"/>
    <x v="1"/>
    <s v="Tesseramento"/>
    <x v="1"/>
    <x v="3"/>
    <x v="0"/>
    <m/>
  </r>
  <r>
    <n v="200932"/>
    <x v="0"/>
    <x v="0"/>
    <x v="0"/>
    <x v="0"/>
    <x v="2"/>
    <x v="139"/>
    <x v="0"/>
    <x v="0"/>
    <s v="Tesseramento"/>
    <x v="1"/>
    <x v="1"/>
    <x v="0"/>
    <m/>
  </r>
  <r>
    <n v="204340"/>
    <x v="0"/>
    <x v="0"/>
    <x v="0"/>
    <x v="0"/>
    <x v="2"/>
    <x v="139"/>
    <x v="0"/>
    <x v="0"/>
    <s v="Tesseramento"/>
    <x v="1"/>
    <x v="0"/>
    <x v="0"/>
    <m/>
  </r>
  <r>
    <n v="20282"/>
    <x v="0"/>
    <x v="0"/>
    <x v="0"/>
    <x v="0"/>
    <x v="2"/>
    <x v="139"/>
    <x v="0"/>
    <x v="0"/>
    <s v="Tesseramento"/>
    <x v="1"/>
    <x v="4"/>
    <x v="0"/>
    <m/>
  </r>
  <r>
    <n v="227101"/>
    <x v="0"/>
    <x v="0"/>
    <x v="0"/>
    <x v="0"/>
    <x v="7"/>
    <x v="181"/>
    <x v="0"/>
    <x v="0"/>
    <s v="Tesseramento"/>
    <x v="1"/>
    <x v="0"/>
    <x v="0"/>
    <m/>
  </r>
  <r>
    <n v="24842"/>
    <x v="0"/>
    <x v="0"/>
    <x v="0"/>
    <x v="0"/>
    <x v="7"/>
    <x v="181"/>
    <x v="0"/>
    <x v="0"/>
    <s v="Tesseramento"/>
    <x v="1"/>
    <x v="4"/>
    <x v="0"/>
    <m/>
  </r>
  <r>
    <n v="126959"/>
    <x v="0"/>
    <x v="0"/>
    <x v="0"/>
    <x v="0"/>
    <x v="2"/>
    <x v="139"/>
    <x v="0"/>
    <x v="0"/>
    <s v="Tesseramento"/>
    <x v="1"/>
    <x v="3"/>
    <x v="0"/>
    <m/>
  </r>
  <r>
    <n v="66815"/>
    <x v="0"/>
    <x v="0"/>
    <x v="0"/>
    <x v="0"/>
    <x v="7"/>
    <x v="181"/>
    <x v="0"/>
    <x v="0"/>
    <s v="Tesseramento"/>
    <x v="1"/>
    <x v="4"/>
    <x v="0"/>
    <m/>
  </r>
  <r>
    <n v="70229"/>
    <x v="0"/>
    <x v="0"/>
    <x v="0"/>
    <x v="0"/>
    <x v="7"/>
    <x v="181"/>
    <x v="0"/>
    <x v="0"/>
    <s v="Tesseramento"/>
    <x v="1"/>
    <x v="3"/>
    <x v="0"/>
    <m/>
  </r>
  <r>
    <n v="204343"/>
    <x v="0"/>
    <x v="0"/>
    <x v="0"/>
    <x v="0"/>
    <x v="2"/>
    <x v="139"/>
    <x v="0"/>
    <x v="0"/>
    <s v="Tesseramento"/>
    <x v="1"/>
    <x v="0"/>
    <x v="0"/>
    <m/>
  </r>
  <r>
    <n v="150918"/>
    <x v="0"/>
    <x v="0"/>
    <x v="0"/>
    <x v="0"/>
    <x v="2"/>
    <x v="139"/>
    <x v="0"/>
    <x v="0"/>
    <s v="Tesseramento"/>
    <x v="1"/>
    <x v="4"/>
    <x v="0"/>
    <m/>
  </r>
  <r>
    <n v="233278"/>
    <x v="0"/>
    <x v="0"/>
    <x v="0"/>
    <x v="2"/>
    <x v="2"/>
    <x v="139"/>
    <x v="0"/>
    <x v="0"/>
    <s v="Tesseramento"/>
    <x v="1"/>
    <x v="3"/>
    <x v="0"/>
    <m/>
  </r>
  <r>
    <n v="185950"/>
    <x v="0"/>
    <x v="0"/>
    <x v="0"/>
    <x v="0"/>
    <x v="2"/>
    <x v="139"/>
    <x v="0"/>
    <x v="1"/>
    <s v="Tesseramento"/>
    <x v="1"/>
    <x v="4"/>
    <x v="0"/>
    <m/>
  </r>
  <r>
    <n v="154890"/>
    <x v="0"/>
    <x v="0"/>
    <x v="0"/>
    <x v="1"/>
    <x v="2"/>
    <x v="139"/>
    <x v="0"/>
    <x v="0"/>
    <s v="Tesseramento"/>
    <x v="1"/>
    <x v="1"/>
    <x v="0"/>
    <m/>
  </r>
  <r>
    <n v="16697"/>
    <x v="0"/>
    <x v="0"/>
    <x v="0"/>
    <x v="0"/>
    <x v="7"/>
    <x v="181"/>
    <x v="0"/>
    <x v="1"/>
    <s v="Tesseramento"/>
    <x v="1"/>
    <x v="4"/>
    <x v="0"/>
    <m/>
  </r>
  <r>
    <n v="31556"/>
    <x v="0"/>
    <x v="0"/>
    <x v="0"/>
    <x v="0"/>
    <x v="7"/>
    <x v="181"/>
    <x v="0"/>
    <x v="0"/>
    <s v="Tesseramento"/>
    <x v="1"/>
    <x v="4"/>
    <x v="0"/>
    <m/>
  </r>
  <r>
    <n v="24887"/>
    <x v="0"/>
    <x v="0"/>
    <x v="0"/>
    <x v="0"/>
    <x v="7"/>
    <x v="181"/>
    <x v="0"/>
    <x v="0"/>
    <s v="Tesseramento"/>
    <x v="1"/>
    <x v="4"/>
    <x v="0"/>
    <m/>
  </r>
  <r>
    <n v="54979"/>
    <x v="0"/>
    <x v="0"/>
    <x v="0"/>
    <x v="0"/>
    <x v="1"/>
    <x v="26"/>
    <x v="0"/>
    <x v="0"/>
    <s v="Tesseramento"/>
    <x v="1"/>
    <x v="0"/>
    <x v="0"/>
    <m/>
  </r>
  <r>
    <n v="228277"/>
    <x v="1"/>
    <x v="0"/>
    <x v="0"/>
    <x v="2"/>
    <x v="7"/>
    <x v="181"/>
    <x v="0"/>
    <x v="0"/>
    <s v="Tesseramento"/>
    <x v="1"/>
    <x v="5"/>
    <x v="0"/>
    <m/>
  </r>
  <r>
    <n v="30925"/>
    <x v="0"/>
    <x v="0"/>
    <x v="0"/>
    <x v="0"/>
    <x v="7"/>
    <x v="181"/>
    <x v="0"/>
    <x v="0"/>
    <s v="Tesseramento"/>
    <x v="1"/>
    <x v="3"/>
    <x v="0"/>
    <m/>
  </r>
  <r>
    <n v="23525"/>
    <x v="0"/>
    <x v="0"/>
    <x v="0"/>
    <x v="0"/>
    <x v="7"/>
    <x v="181"/>
    <x v="0"/>
    <x v="0"/>
    <s v="Tesseramento"/>
    <x v="1"/>
    <x v="1"/>
    <x v="0"/>
    <m/>
  </r>
  <r>
    <n v="45659"/>
    <x v="0"/>
    <x v="0"/>
    <x v="0"/>
    <x v="0"/>
    <x v="7"/>
    <x v="181"/>
    <x v="0"/>
    <x v="1"/>
    <s v="Tesseramento"/>
    <x v="1"/>
    <x v="3"/>
    <x v="0"/>
    <m/>
  </r>
  <r>
    <n v="24956"/>
    <x v="0"/>
    <x v="0"/>
    <x v="0"/>
    <x v="0"/>
    <x v="7"/>
    <x v="181"/>
    <x v="0"/>
    <x v="0"/>
    <s v="Tesseramento"/>
    <x v="1"/>
    <x v="4"/>
    <x v="0"/>
    <m/>
  </r>
  <r>
    <n v="24888"/>
    <x v="0"/>
    <x v="0"/>
    <x v="0"/>
    <x v="0"/>
    <x v="7"/>
    <x v="181"/>
    <x v="0"/>
    <x v="1"/>
    <s v="Tesseramento"/>
    <x v="1"/>
    <x v="4"/>
    <x v="0"/>
    <m/>
  </r>
  <r>
    <n v="24899"/>
    <x v="0"/>
    <x v="0"/>
    <x v="0"/>
    <x v="0"/>
    <x v="7"/>
    <x v="181"/>
    <x v="0"/>
    <x v="1"/>
    <s v="Tesseramento"/>
    <x v="1"/>
    <x v="4"/>
    <x v="0"/>
    <m/>
  </r>
  <r>
    <n v="31626"/>
    <x v="0"/>
    <x v="0"/>
    <x v="0"/>
    <x v="0"/>
    <x v="7"/>
    <x v="181"/>
    <x v="0"/>
    <x v="0"/>
    <s v="Tesseramento"/>
    <x v="1"/>
    <x v="4"/>
    <x v="0"/>
    <m/>
  </r>
  <r>
    <n v="179243"/>
    <x v="0"/>
    <x v="0"/>
    <x v="0"/>
    <x v="0"/>
    <x v="1"/>
    <x v="1"/>
    <x v="0"/>
    <x v="0"/>
    <s v="Tesseramento"/>
    <x v="0"/>
    <x v="3"/>
    <x v="0"/>
    <m/>
  </r>
  <r>
    <n v="69353"/>
    <x v="0"/>
    <x v="0"/>
    <x v="0"/>
    <x v="0"/>
    <x v="7"/>
    <x v="181"/>
    <x v="0"/>
    <x v="0"/>
    <s v="Tesseramento"/>
    <x v="1"/>
    <x v="4"/>
    <x v="0"/>
    <m/>
  </r>
  <r>
    <n v="25008"/>
    <x v="0"/>
    <x v="0"/>
    <x v="0"/>
    <x v="0"/>
    <x v="7"/>
    <x v="181"/>
    <x v="0"/>
    <x v="0"/>
    <s v="Tesseramento"/>
    <x v="1"/>
    <x v="3"/>
    <x v="0"/>
    <m/>
  </r>
  <r>
    <n v="78563"/>
    <x v="0"/>
    <x v="0"/>
    <x v="0"/>
    <x v="0"/>
    <x v="7"/>
    <x v="181"/>
    <x v="0"/>
    <x v="0"/>
    <s v="Tesseramento"/>
    <x v="1"/>
    <x v="1"/>
    <x v="0"/>
    <m/>
  </r>
  <r>
    <n v="98325"/>
    <x v="0"/>
    <x v="0"/>
    <x v="0"/>
    <x v="0"/>
    <x v="7"/>
    <x v="181"/>
    <x v="0"/>
    <x v="0"/>
    <s v="Tesseramento"/>
    <x v="1"/>
    <x v="0"/>
    <x v="0"/>
    <m/>
  </r>
  <r>
    <n v="42390"/>
    <x v="0"/>
    <x v="0"/>
    <x v="0"/>
    <x v="0"/>
    <x v="7"/>
    <x v="181"/>
    <x v="0"/>
    <x v="1"/>
    <s v="Tesseramento"/>
    <x v="1"/>
    <x v="3"/>
    <x v="0"/>
    <m/>
  </r>
  <r>
    <n v="24957"/>
    <x v="0"/>
    <x v="0"/>
    <x v="0"/>
    <x v="0"/>
    <x v="7"/>
    <x v="181"/>
    <x v="0"/>
    <x v="1"/>
    <s v="Tesseramento"/>
    <x v="1"/>
    <x v="4"/>
    <x v="0"/>
    <m/>
  </r>
  <r>
    <n v="66777"/>
    <x v="0"/>
    <x v="0"/>
    <x v="0"/>
    <x v="0"/>
    <x v="7"/>
    <x v="181"/>
    <x v="0"/>
    <x v="0"/>
    <s v="Tesseramento"/>
    <x v="1"/>
    <x v="3"/>
    <x v="0"/>
    <m/>
  </r>
  <r>
    <n v="192056"/>
    <x v="1"/>
    <x v="0"/>
    <x v="0"/>
    <x v="2"/>
    <x v="7"/>
    <x v="181"/>
    <x v="0"/>
    <x v="0"/>
    <s v="Tesseramento"/>
    <x v="1"/>
    <x v="5"/>
    <x v="0"/>
    <m/>
  </r>
  <r>
    <n v="182768"/>
    <x v="1"/>
    <x v="0"/>
    <x v="0"/>
    <x v="2"/>
    <x v="7"/>
    <x v="181"/>
    <x v="0"/>
    <x v="1"/>
    <s v="Tesseramento"/>
    <x v="1"/>
    <x v="7"/>
    <x v="0"/>
    <m/>
  </r>
  <r>
    <n v="25062"/>
    <x v="0"/>
    <x v="0"/>
    <x v="0"/>
    <x v="0"/>
    <x v="7"/>
    <x v="181"/>
    <x v="0"/>
    <x v="0"/>
    <s v="Tesseramento"/>
    <x v="1"/>
    <x v="4"/>
    <x v="0"/>
    <m/>
  </r>
  <r>
    <n v="139929"/>
    <x v="0"/>
    <x v="0"/>
    <x v="0"/>
    <x v="0"/>
    <x v="7"/>
    <x v="181"/>
    <x v="0"/>
    <x v="1"/>
    <s v="Tesseramento"/>
    <x v="1"/>
    <x v="3"/>
    <x v="0"/>
    <m/>
  </r>
  <r>
    <n v="122413"/>
    <x v="0"/>
    <x v="0"/>
    <x v="0"/>
    <x v="0"/>
    <x v="7"/>
    <x v="181"/>
    <x v="0"/>
    <x v="0"/>
    <s v="Tesseramento"/>
    <x v="1"/>
    <x v="3"/>
    <x v="0"/>
    <m/>
  </r>
  <r>
    <n v="131272"/>
    <x v="1"/>
    <x v="0"/>
    <x v="0"/>
    <x v="0"/>
    <x v="7"/>
    <x v="181"/>
    <x v="0"/>
    <x v="0"/>
    <s v="Tesseramento"/>
    <x v="1"/>
    <x v="6"/>
    <x v="0"/>
    <m/>
  </r>
  <r>
    <n v="25092"/>
    <x v="0"/>
    <x v="0"/>
    <x v="0"/>
    <x v="0"/>
    <x v="7"/>
    <x v="181"/>
    <x v="0"/>
    <x v="0"/>
    <s v="Tesseramento"/>
    <x v="1"/>
    <x v="0"/>
    <x v="0"/>
    <m/>
  </r>
  <r>
    <n v="203775"/>
    <x v="1"/>
    <x v="0"/>
    <x v="0"/>
    <x v="1"/>
    <x v="7"/>
    <x v="181"/>
    <x v="0"/>
    <x v="0"/>
    <s v="Tesseramento"/>
    <x v="1"/>
    <x v="5"/>
    <x v="0"/>
    <m/>
  </r>
  <r>
    <n v="26086"/>
    <x v="0"/>
    <x v="0"/>
    <x v="0"/>
    <x v="0"/>
    <x v="7"/>
    <x v="181"/>
    <x v="0"/>
    <x v="1"/>
    <s v="Tesseramento"/>
    <x v="1"/>
    <x v="3"/>
    <x v="0"/>
    <m/>
  </r>
  <r>
    <n v="23294"/>
    <x v="0"/>
    <x v="0"/>
    <x v="0"/>
    <x v="0"/>
    <x v="1"/>
    <x v="26"/>
    <x v="0"/>
    <x v="0"/>
    <s v="Tesseramento"/>
    <x v="1"/>
    <x v="3"/>
    <x v="0"/>
    <m/>
  </r>
  <r>
    <n v="71847"/>
    <x v="0"/>
    <x v="0"/>
    <x v="0"/>
    <x v="0"/>
    <x v="1"/>
    <x v="26"/>
    <x v="0"/>
    <x v="0"/>
    <s v="Tesseramento"/>
    <x v="1"/>
    <x v="3"/>
    <x v="0"/>
    <m/>
  </r>
  <r>
    <n v="78994"/>
    <x v="0"/>
    <x v="0"/>
    <x v="0"/>
    <x v="0"/>
    <x v="1"/>
    <x v="26"/>
    <x v="0"/>
    <x v="0"/>
    <s v="Tesseramento"/>
    <x v="1"/>
    <x v="0"/>
    <x v="0"/>
    <m/>
  </r>
  <r>
    <n v="145169"/>
    <x v="0"/>
    <x v="0"/>
    <x v="0"/>
    <x v="0"/>
    <x v="1"/>
    <x v="26"/>
    <x v="0"/>
    <x v="0"/>
    <s v="Tesseramento"/>
    <x v="1"/>
    <x v="1"/>
    <x v="0"/>
    <m/>
  </r>
  <r>
    <n v="100862"/>
    <x v="0"/>
    <x v="0"/>
    <x v="0"/>
    <x v="0"/>
    <x v="2"/>
    <x v="139"/>
    <x v="0"/>
    <x v="0"/>
    <s v="Tesseramento"/>
    <x v="1"/>
    <x v="4"/>
    <x v="0"/>
    <m/>
  </r>
  <r>
    <n v="183275"/>
    <x v="0"/>
    <x v="0"/>
    <x v="0"/>
    <x v="0"/>
    <x v="2"/>
    <x v="139"/>
    <x v="0"/>
    <x v="0"/>
    <s v="Tesseramento"/>
    <x v="1"/>
    <x v="3"/>
    <x v="0"/>
    <m/>
  </r>
  <r>
    <n v="209754"/>
    <x v="0"/>
    <x v="1"/>
    <x v="0"/>
    <x v="0"/>
    <x v="7"/>
    <x v="181"/>
    <x v="0"/>
    <x v="1"/>
    <s v="Tesseramento"/>
    <x v="1"/>
    <x v="0"/>
    <x v="0"/>
    <m/>
  </r>
  <r>
    <n v="5314"/>
    <x v="0"/>
    <x v="0"/>
    <x v="0"/>
    <x v="0"/>
    <x v="6"/>
    <x v="107"/>
    <x v="0"/>
    <x v="0"/>
    <s v="Tesseramento"/>
    <x v="1"/>
    <x v="0"/>
    <x v="0"/>
    <m/>
  </r>
  <r>
    <n v="234554"/>
    <x v="1"/>
    <x v="0"/>
    <x v="1"/>
    <x v="2"/>
    <x v="7"/>
    <x v="181"/>
    <x v="0"/>
    <x v="1"/>
    <s v="Tesseramento"/>
    <x v="1"/>
    <x v="5"/>
    <x v="0"/>
    <m/>
  </r>
  <r>
    <n v="147104"/>
    <x v="0"/>
    <x v="0"/>
    <x v="0"/>
    <x v="0"/>
    <x v="1"/>
    <x v="1"/>
    <x v="0"/>
    <x v="0"/>
    <s v="Tesseramento"/>
    <x v="0"/>
    <x v="0"/>
    <x v="0"/>
    <m/>
  </r>
  <r>
    <n v="234555"/>
    <x v="0"/>
    <x v="1"/>
    <x v="1"/>
    <x v="3"/>
    <x v="7"/>
    <x v="181"/>
    <x v="0"/>
    <x v="0"/>
    <s v="Tesseramento"/>
    <x v="1"/>
    <x v="0"/>
    <x v="0"/>
    <m/>
  </r>
  <r>
    <n v="54486"/>
    <x v="0"/>
    <x v="0"/>
    <x v="0"/>
    <x v="0"/>
    <x v="7"/>
    <x v="210"/>
    <x v="0"/>
    <x v="0"/>
    <s v="Tesseramento"/>
    <x v="0"/>
    <x v="0"/>
    <x v="0"/>
    <m/>
  </r>
  <r>
    <n v="34583"/>
    <x v="0"/>
    <x v="2"/>
    <x v="0"/>
    <x v="0"/>
    <x v="2"/>
    <x v="139"/>
    <x v="1"/>
    <x v="0"/>
    <s v="Tesseramento"/>
    <x v="1"/>
    <x v="9"/>
    <x v="0"/>
    <m/>
  </r>
  <r>
    <n v="118799"/>
    <x v="1"/>
    <x v="0"/>
    <x v="0"/>
    <x v="0"/>
    <x v="2"/>
    <x v="139"/>
    <x v="0"/>
    <x v="1"/>
    <s v="Tesseramento"/>
    <x v="1"/>
    <x v="2"/>
    <x v="0"/>
    <m/>
  </r>
  <r>
    <n v="142330"/>
    <x v="1"/>
    <x v="0"/>
    <x v="0"/>
    <x v="0"/>
    <x v="2"/>
    <x v="139"/>
    <x v="0"/>
    <x v="0"/>
    <s v="Tesseramento"/>
    <x v="1"/>
    <x v="7"/>
    <x v="0"/>
    <s v="B"/>
  </r>
  <r>
    <n v="45085"/>
    <x v="0"/>
    <x v="0"/>
    <x v="0"/>
    <x v="0"/>
    <x v="2"/>
    <x v="139"/>
    <x v="0"/>
    <x v="1"/>
    <s v="Tesseramento"/>
    <x v="1"/>
    <x v="3"/>
    <x v="0"/>
    <m/>
  </r>
  <r>
    <n v="126963"/>
    <x v="0"/>
    <x v="0"/>
    <x v="2"/>
    <x v="1"/>
    <x v="2"/>
    <x v="139"/>
    <x v="0"/>
    <x v="1"/>
    <s v="Tesseramento"/>
    <x v="1"/>
    <x v="1"/>
    <x v="0"/>
    <m/>
  </r>
  <r>
    <n v="138385"/>
    <x v="0"/>
    <x v="0"/>
    <x v="0"/>
    <x v="4"/>
    <x v="1"/>
    <x v="20"/>
    <x v="0"/>
    <x v="0"/>
    <s v="Tesseramento"/>
    <x v="0"/>
    <x v="1"/>
    <x v="0"/>
    <m/>
  </r>
  <r>
    <n v="234434"/>
    <x v="0"/>
    <x v="0"/>
    <x v="1"/>
    <x v="0"/>
    <x v="6"/>
    <x v="299"/>
    <x v="0"/>
    <x v="0"/>
    <s v="Tesseramento"/>
    <x v="1"/>
    <x v="0"/>
    <x v="0"/>
    <m/>
  </r>
  <r>
    <n v="113737"/>
    <x v="0"/>
    <x v="0"/>
    <x v="0"/>
    <x v="1"/>
    <x v="11"/>
    <x v="280"/>
    <x v="0"/>
    <x v="0"/>
    <s v="Tesseramento"/>
    <x v="0"/>
    <x v="0"/>
    <x v="0"/>
    <m/>
  </r>
  <r>
    <n v="210535"/>
    <x v="0"/>
    <x v="0"/>
    <x v="0"/>
    <x v="0"/>
    <x v="11"/>
    <x v="280"/>
    <x v="0"/>
    <x v="0"/>
    <s v="Tesseramento"/>
    <x v="0"/>
    <x v="1"/>
    <x v="0"/>
    <m/>
  </r>
  <r>
    <n v="214948"/>
    <x v="1"/>
    <x v="0"/>
    <x v="0"/>
    <x v="0"/>
    <x v="15"/>
    <x v="104"/>
    <x v="0"/>
    <x v="0"/>
    <s v="Tesseramento"/>
    <x v="1"/>
    <x v="6"/>
    <x v="0"/>
    <m/>
  </r>
  <r>
    <n v="20634"/>
    <x v="0"/>
    <x v="0"/>
    <x v="0"/>
    <x v="0"/>
    <x v="15"/>
    <x v="104"/>
    <x v="0"/>
    <x v="0"/>
    <s v="Tesseramento"/>
    <x v="1"/>
    <x v="4"/>
    <x v="0"/>
    <m/>
  </r>
  <r>
    <n v="20589"/>
    <x v="0"/>
    <x v="0"/>
    <x v="0"/>
    <x v="0"/>
    <x v="15"/>
    <x v="104"/>
    <x v="0"/>
    <x v="1"/>
    <s v="Tesseramento"/>
    <x v="1"/>
    <x v="4"/>
    <x v="0"/>
    <m/>
  </r>
  <r>
    <n v="43480"/>
    <x v="0"/>
    <x v="0"/>
    <x v="0"/>
    <x v="0"/>
    <x v="4"/>
    <x v="166"/>
    <x v="0"/>
    <x v="0"/>
    <s v="Tesseramento"/>
    <x v="1"/>
    <x v="4"/>
    <x v="0"/>
    <m/>
  </r>
  <r>
    <n v="181801"/>
    <x v="0"/>
    <x v="0"/>
    <x v="0"/>
    <x v="0"/>
    <x v="4"/>
    <x v="166"/>
    <x v="0"/>
    <x v="0"/>
    <s v="Tesseramento"/>
    <x v="1"/>
    <x v="4"/>
    <x v="0"/>
    <m/>
  </r>
  <r>
    <n v="138482"/>
    <x v="0"/>
    <x v="0"/>
    <x v="0"/>
    <x v="0"/>
    <x v="4"/>
    <x v="52"/>
    <x v="0"/>
    <x v="0"/>
    <s v="Tesseramento"/>
    <x v="1"/>
    <x v="4"/>
    <x v="0"/>
    <m/>
  </r>
  <r>
    <n v="226824"/>
    <x v="1"/>
    <x v="0"/>
    <x v="0"/>
    <x v="0"/>
    <x v="15"/>
    <x v="248"/>
    <x v="0"/>
    <x v="0"/>
    <s v="Tesseramento"/>
    <x v="1"/>
    <x v="2"/>
    <x v="0"/>
    <m/>
  </r>
  <r>
    <n v="32902"/>
    <x v="0"/>
    <x v="0"/>
    <x v="0"/>
    <x v="0"/>
    <x v="7"/>
    <x v="51"/>
    <x v="0"/>
    <x v="0"/>
    <s v="Tesseramento"/>
    <x v="1"/>
    <x v="4"/>
    <x v="0"/>
    <m/>
  </r>
  <r>
    <n v="224956"/>
    <x v="0"/>
    <x v="1"/>
    <x v="2"/>
    <x v="2"/>
    <x v="7"/>
    <x v="181"/>
    <x v="0"/>
    <x v="0"/>
    <s v="Tesseramento"/>
    <x v="1"/>
    <x v="0"/>
    <x v="0"/>
    <m/>
  </r>
  <r>
    <n v="224957"/>
    <x v="0"/>
    <x v="1"/>
    <x v="2"/>
    <x v="2"/>
    <x v="7"/>
    <x v="181"/>
    <x v="0"/>
    <x v="0"/>
    <s v="Tesseramento"/>
    <x v="1"/>
    <x v="0"/>
    <x v="0"/>
    <m/>
  </r>
  <r>
    <n v="115649"/>
    <x v="0"/>
    <x v="0"/>
    <x v="0"/>
    <x v="0"/>
    <x v="7"/>
    <x v="78"/>
    <x v="0"/>
    <x v="0"/>
    <s v="Tesseramento"/>
    <x v="0"/>
    <x v="3"/>
    <x v="0"/>
    <m/>
  </r>
  <r>
    <n v="216976"/>
    <x v="0"/>
    <x v="0"/>
    <x v="0"/>
    <x v="0"/>
    <x v="7"/>
    <x v="78"/>
    <x v="0"/>
    <x v="0"/>
    <s v="Tesseramento"/>
    <x v="0"/>
    <x v="4"/>
    <x v="0"/>
    <m/>
  </r>
  <r>
    <n v="204726"/>
    <x v="1"/>
    <x v="0"/>
    <x v="0"/>
    <x v="0"/>
    <x v="15"/>
    <x v="72"/>
    <x v="0"/>
    <x v="0"/>
    <s v="Tesseramento"/>
    <x v="1"/>
    <x v="5"/>
    <x v="0"/>
    <m/>
  </r>
  <r>
    <n v="133023"/>
    <x v="0"/>
    <x v="0"/>
    <x v="0"/>
    <x v="0"/>
    <x v="15"/>
    <x v="72"/>
    <x v="0"/>
    <x v="0"/>
    <s v="Tesseramento"/>
    <x v="1"/>
    <x v="3"/>
    <x v="0"/>
    <m/>
  </r>
  <r>
    <n v="215277"/>
    <x v="0"/>
    <x v="1"/>
    <x v="0"/>
    <x v="2"/>
    <x v="11"/>
    <x v="102"/>
    <x v="0"/>
    <x v="0"/>
    <s v="Tesseramento"/>
    <x v="1"/>
    <x v="0"/>
    <x v="0"/>
    <m/>
  </r>
  <r>
    <n v="138564"/>
    <x v="0"/>
    <x v="0"/>
    <x v="0"/>
    <x v="0"/>
    <x v="15"/>
    <x v="72"/>
    <x v="0"/>
    <x v="0"/>
    <s v="Tesseramento"/>
    <x v="1"/>
    <x v="0"/>
    <x v="0"/>
    <m/>
  </r>
  <r>
    <n v="108846"/>
    <x v="0"/>
    <x v="0"/>
    <x v="0"/>
    <x v="1"/>
    <x v="11"/>
    <x v="102"/>
    <x v="0"/>
    <x v="0"/>
    <s v="Tesseramento"/>
    <x v="1"/>
    <x v="4"/>
    <x v="0"/>
    <m/>
  </r>
  <r>
    <n v="31645"/>
    <x v="0"/>
    <x v="0"/>
    <x v="0"/>
    <x v="0"/>
    <x v="15"/>
    <x v="57"/>
    <x v="0"/>
    <x v="0"/>
    <s v="Tesseramento"/>
    <x v="1"/>
    <x v="4"/>
    <x v="0"/>
    <m/>
  </r>
  <r>
    <n v="31646"/>
    <x v="0"/>
    <x v="0"/>
    <x v="0"/>
    <x v="0"/>
    <x v="15"/>
    <x v="57"/>
    <x v="0"/>
    <x v="1"/>
    <s v="Tesseramento"/>
    <x v="1"/>
    <x v="4"/>
    <x v="0"/>
    <m/>
  </r>
  <r>
    <n v="25005"/>
    <x v="0"/>
    <x v="0"/>
    <x v="0"/>
    <x v="0"/>
    <x v="11"/>
    <x v="102"/>
    <x v="0"/>
    <x v="0"/>
    <s v="Tesseramento"/>
    <x v="1"/>
    <x v="0"/>
    <x v="0"/>
    <m/>
  </r>
  <r>
    <n v="47747"/>
    <x v="0"/>
    <x v="0"/>
    <x v="0"/>
    <x v="0"/>
    <x v="11"/>
    <x v="102"/>
    <x v="0"/>
    <x v="0"/>
    <s v="Tesseramento"/>
    <x v="1"/>
    <x v="0"/>
    <x v="0"/>
    <m/>
  </r>
  <r>
    <n v="91008"/>
    <x v="0"/>
    <x v="0"/>
    <x v="0"/>
    <x v="0"/>
    <x v="7"/>
    <x v="78"/>
    <x v="0"/>
    <x v="0"/>
    <s v="Tesseramento"/>
    <x v="0"/>
    <x v="4"/>
    <x v="0"/>
    <m/>
  </r>
  <r>
    <n v="206219"/>
    <x v="1"/>
    <x v="0"/>
    <x v="0"/>
    <x v="0"/>
    <x v="15"/>
    <x v="72"/>
    <x v="0"/>
    <x v="0"/>
    <s v="Tesseramento"/>
    <x v="1"/>
    <x v="2"/>
    <x v="0"/>
    <m/>
  </r>
  <r>
    <n v="214996"/>
    <x v="0"/>
    <x v="1"/>
    <x v="0"/>
    <x v="1"/>
    <x v="11"/>
    <x v="102"/>
    <x v="0"/>
    <x v="1"/>
    <s v="Tesseramento"/>
    <x v="1"/>
    <x v="0"/>
    <x v="0"/>
    <m/>
  </r>
  <r>
    <n v="214718"/>
    <x v="0"/>
    <x v="1"/>
    <x v="0"/>
    <x v="3"/>
    <x v="11"/>
    <x v="102"/>
    <x v="0"/>
    <x v="0"/>
    <s v="Tesseramento"/>
    <x v="1"/>
    <x v="0"/>
    <x v="0"/>
    <m/>
  </r>
  <r>
    <n v="207807"/>
    <x v="0"/>
    <x v="1"/>
    <x v="0"/>
    <x v="1"/>
    <x v="15"/>
    <x v="104"/>
    <x v="0"/>
    <x v="0"/>
    <s v="Tesseramento"/>
    <x v="1"/>
    <x v="0"/>
    <x v="0"/>
    <m/>
  </r>
  <r>
    <n v="113526"/>
    <x v="0"/>
    <x v="0"/>
    <x v="0"/>
    <x v="0"/>
    <x v="15"/>
    <x v="72"/>
    <x v="0"/>
    <x v="1"/>
    <s v="Tesseramento"/>
    <x v="1"/>
    <x v="4"/>
    <x v="0"/>
    <m/>
  </r>
  <r>
    <n v="227114"/>
    <x v="0"/>
    <x v="0"/>
    <x v="0"/>
    <x v="1"/>
    <x v="15"/>
    <x v="72"/>
    <x v="0"/>
    <x v="0"/>
    <s v="Tesseramento"/>
    <x v="1"/>
    <x v="1"/>
    <x v="0"/>
    <m/>
  </r>
  <r>
    <n v="231659"/>
    <x v="0"/>
    <x v="0"/>
    <x v="0"/>
    <x v="0"/>
    <x v="15"/>
    <x v="72"/>
    <x v="0"/>
    <x v="0"/>
    <s v="Tesseramento"/>
    <x v="1"/>
    <x v="0"/>
    <x v="0"/>
    <m/>
  </r>
  <r>
    <n v="232402"/>
    <x v="0"/>
    <x v="0"/>
    <x v="0"/>
    <x v="1"/>
    <x v="15"/>
    <x v="72"/>
    <x v="0"/>
    <x v="1"/>
    <s v="Tesseramento"/>
    <x v="1"/>
    <x v="0"/>
    <x v="0"/>
    <m/>
  </r>
  <r>
    <n v="228876"/>
    <x v="1"/>
    <x v="0"/>
    <x v="0"/>
    <x v="1"/>
    <x v="7"/>
    <x v="41"/>
    <x v="0"/>
    <x v="1"/>
    <s v="Tesseramento"/>
    <x v="1"/>
    <x v="2"/>
    <x v="0"/>
    <m/>
  </r>
  <r>
    <n v="15386"/>
    <x v="0"/>
    <x v="0"/>
    <x v="0"/>
    <x v="0"/>
    <x v="7"/>
    <x v="41"/>
    <x v="0"/>
    <x v="1"/>
    <s v="Tesseramento"/>
    <x v="1"/>
    <x v="4"/>
    <x v="0"/>
    <m/>
  </r>
  <r>
    <n v="223283"/>
    <x v="0"/>
    <x v="0"/>
    <x v="0"/>
    <x v="1"/>
    <x v="15"/>
    <x v="72"/>
    <x v="0"/>
    <x v="0"/>
    <s v="Tesseramento"/>
    <x v="1"/>
    <x v="0"/>
    <x v="0"/>
    <m/>
  </r>
  <r>
    <n v="140238"/>
    <x v="0"/>
    <x v="0"/>
    <x v="0"/>
    <x v="0"/>
    <x v="7"/>
    <x v="41"/>
    <x v="0"/>
    <x v="0"/>
    <s v="Tesseramento"/>
    <x v="1"/>
    <x v="4"/>
    <x v="0"/>
    <m/>
  </r>
  <r>
    <n v="52406"/>
    <x v="0"/>
    <x v="0"/>
    <x v="0"/>
    <x v="0"/>
    <x v="7"/>
    <x v="41"/>
    <x v="0"/>
    <x v="1"/>
    <s v="Tesseramento"/>
    <x v="1"/>
    <x v="4"/>
    <x v="0"/>
    <m/>
  </r>
  <r>
    <n v="15235"/>
    <x v="0"/>
    <x v="0"/>
    <x v="0"/>
    <x v="0"/>
    <x v="7"/>
    <x v="41"/>
    <x v="0"/>
    <x v="0"/>
    <s v="Tesseramento"/>
    <x v="1"/>
    <x v="4"/>
    <x v="0"/>
    <m/>
  </r>
  <r>
    <n v="15190"/>
    <x v="0"/>
    <x v="0"/>
    <x v="0"/>
    <x v="0"/>
    <x v="7"/>
    <x v="41"/>
    <x v="0"/>
    <x v="1"/>
    <s v="Tesseramento"/>
    <x v="1"/>
    <x v="4"/>
    <x v="0"/>
    <m/>
  </r>
  <r>
    <n v="166905"/>
    <x v="0"/>
    <x v="0"/>
    <x v="0"/>
    <x v="0"/>
    <x v="7"/>
    <x v="41"/>
    <x v="0"/>
    <x v="1"/>
    <s v="Tesseramento"/>
    <x v="1"/>
    <x v="0"/>
    <x v="0"/>
    <m/>
  </r>
  <r>
    <n v="84538"/>
    <x v="0"/>
    <x v="0"/>
    <x v="0"/>
    <x v="0"/>
    <x v="7"/>
    <x v="41"/>
    <x v="0"/>
    <x v="0"/>
    <s v="Tesseramento"/>
    <x v="1"/>
    <x v="0"/>
    <x v="0"/>
    <m/>
  </r>
  <r>
    <n v="234536"/>
    <x v="0"/>
    <x v="0"/>
    <x v="1"/>
    <x v="3"/>
    <x v="7"/>
    <x v="210"/>
    <x v="0"/>
    <x v="0"/>
    <s v="Tesseramento"/>
    <x v="0"/>
    <x v="0"/>
    <x v="0"/>
    <m/>
  </r>
  <r>
    <n v="234546"/>
    <x v="0"/>
    <x v="0"/>
    <x v="1"/>
    <x v="1"/>
    <x v="2"/>
    <x v="157"/>
    <x v="0"/>
    <x v="0"/>
    <s v="Tesseramento"/>
    <x v="1"/>
    <x v="0"/>
    <x v="0"/>
    <m/>
  </r>
  <r>
    <n v="94075"/>
    <x v="0"/>
    <x v="0"/>
    <x v="0"/>
    <x v="0"/>
    <x v="15"/>
    <x v="72"/>
    <x v="0"/>
    <x v="0"/>
    <s v="Tesseramento"/>
    <x v="1"/>
    <x v="4"/>
    <x v="0"/>
    <m/>
  </r>
  <r>
    <n v="94076"/>
    <x v="0"/>
    <x v="0"/>
    <x v="0"/>
    <x v="0"/>
    <x v="15"/>
    <x v="72"/>
    <x v="0"/>
    <x v="1"/>
    <s v="Tesseramento"/>
    <x v="1"/>
    <x v="4"/>
    <x v="0"/>
    <m/>
  </r>
  <r>
    <n v="38610"/>
    <x v="0"/>
    <x v="0"/>
    <x v="0"/>
    <x v="0"/>
    <x v="2"/>
    <x v="172"/>
    <x v="0"/>
    <x v="0"/>
    <s v="Tesseramento"/>
    <x v="1"/>
    <x v="1"/>
    <x v="0"/>
    <m/>
  </r>
  <r>
    <n v="234726"/>
    <x v="1"/>
    <x v="0"/>
    <x v="1"/>
    <x v="2"/>
    <x v="15"/>
    <x v="72"/>
    <x v="0"/>
    <x v="1"/>
    <s v="Tesseramento"/>
    <x v="1"/>
    <x v="5"/>
    <x v="0"/>
    <m/>
  </r>
  <r>
    <n v="204106"/>
    <x v="0"/>
    <x v="0"/>
    <x v="0"/>
    <x v="0"/>
    <x v="6"/>
    <x v="107"/>
    <x v="0"/>
    <x v="0"/>
    <s v="Tesseramento"/>
    <x v="1"/>
    <x v="3"/>
    <x v="0"/>
    <m/>
  </r>
  <r>
    <n v="234725"/>
    <x v="1"/>
    <x v="0"/>
    <x v="1"/>
    <x v="1"/>
    <x v="15"/>
    <x v="72"/>
    <x v="0"/>
    <x v="0"/>
    <s v="Tesseramento"/>
    <x v="1"/>
    <x v="5"/>
    <x v="0"/>
    <m/>
  </r>
  <r>
    <n v="216450"/>
    <x v="1"/>
    <x v="1"/>
    <x v="0"/>
    <x v="0"/>
    <x v="1"/>
    <x v="48"/>
    <x v="0"/>
    <x v="0"/>
    <s v="Tesseramento"/>
    <x v="1"/>
    <x v="5"/>
    <x v="0"/>
    <m/>
  </r>
  <r>
    <n v="17930"/>
    <x v="0"/>
    <x v="0"/>
    <x v="0"/>
    <x v="0"/>
    <x v="4"/>
    <x v="166"/>
    <x v="0"/>
    <x v="0"/>
    <s v="Tesseramento"/>
    <x v="1"/>
    <x v="4"/>
    <x v="0"/>
    <m/>
  </r>
  <r>
    <n v="199384"/>
    <x v="0"/>
    <x v="1"/>
    <x v="2"/>
    <x v="1"/>
    <x v="8"/>
    <x v="17"/>
    <x v="0"/>
    <x v="0"/>
    <s v="Tesseramento"/>
    <x v="1"/>
    <x v="1"/>
    <x v="0"/>
    <m/>
  </r>
  <r>
    <n v="199385"/>
    <x v="0"/>
    <x v="1"/>
    <x v="2"/>
    <x v="3"/>
    <x v="8"/>
    <x v="17"/>
    <x v="0"/>
    <x v="0"/>
    <s v="Tesseramento"/>
    <x v="1"/>
    <x v="3"/>
    <x v="0"/>
    <m/>
  </r>
  <r>
    <n v="182672"/>
    <x v="1"/>
    <x v="0"/>
    <x v="0"/>
    <x v="0"/>
    <x v="2"/>
    <x v="172"/>
    <x v="0"/>
    <x v="0"/>
    <s v="Tesseramento"/>
    <x v="1"/>
    <x v="2"/>
    <x v="0"/>
    <m/>
  </r>
  <r>
    <n v="182671"/>
    <x v="0"/>
    <x v="0"/>
    <x v="0"/>
    <x v="0"/>
    <x v="2"/>
    <x v="172"/>
    <x v="0"/>
    <x v="0"/>
    <s v="Tesseramento"/>
    <x v="1"/>
    <x v="0"/>
    <x v="0"/>
    <m/>
  </r>
  <r>
    <n v="109391"/>
    <x v="0"/>
    <x v="0"/>
    <x v="0"/>
    <x v="0"/>
    <x v="7"/>
    <x v="51"/>
    <x v="0"/>
    <x v="0"/>
    <s v="Tesseramento"/>
    <x v="1"/>
    <x v="4"/>
    <x v="0"/>
    <m/>
  </r>
  <r>
    <n v="79838"/>
    <x v="0"/>
    <x v="0"/>
    <x v="0"/>
    <x v="0"/>
    <x v="7"/>
    <x v="227"/>
    <x v="0"/>
    <x v="0"/>
    <s v="Tesseramento"/>
    <x v="1"/>
    <x v="0"/>
    <x v="0"/>
    <m/>
  </r>
  <r>
    <n v="72037"/>
    <x v="0"/>
    <x v="0"/>
    <x v="0"/>
    <x v="0"/>
    <x v="1"/>
    <x v="20"/>
    <x v="0"/>
    <x v="0"/>
    <s v="Tesseramento"/>
    <x v="0"/>
    <x v="4"/>
    <x v="0"/>
    <m/>
  </r>
  <r>
    <n v="129140"/>
    <x v="0"/>
    <x v="0"/>
    <x v="0"/>
    <x v="0"/>
    <x v="4"/>
    <x v="75"/>
    <x v="0"/>
    <x v="0"/>
    <s v="Tesseramento"/>
    <x v="0"/>
    <x v="3"/>
    <x v="0"/>
    <m/>
  </r>
  <r>
    <n v="108671"/>
    <x v="0"/>
    <x v="0"/>
    <x v="0"/>
    <x v="0"/>
    <x v="11"/>
    <x v="102"/>
    <x v="0"/>
    <x v="0"/>
    <s v="Tesseramento"/>
    <x v="1"/>
    <x v="3"/>
    <x v="0"/>
    <m/>
  </r>
  <r>
    <n v="169288"/>
    <x v="0"/>
    <x v="0"/>
    <x v="0"/>
    <x v="0"/>
    <x v="11"/>
    <x v="102"/>
    <x v="0"/>
    <x v="1"/>
    <s v="Tesseramento"/>
    <x v="1"/>
    <x v="4"/>
    <x v="0"/>
    <m/>
  </r>
  <r>
    <n v="166010"/>
    <x v="0"/>
    <x v="0"/>
    <x v="0"/>
    <x v="1"/>
    <x v="2"/>
    <x v="364"/>
    <x v="0"/>
    <x v="0"/>
    <s v="Tesseramento"/>
    <x v="1"/>
    <x v="3"/>
    <x v="0"/>
    <m/>
  </r>
  <r>
    <n v="187425"/>
    <x v="0"/>
    <x v="0"/>
    <x v="0"/>
    <x v="0"/>
    <x v="2"/>
    <x v="364"/>
    <x v="0"/>
    <x v="0"/>
    <s v="Tesseramento"/>
    <x v="1"/>
    <x v="3"/>
    <x v="0"/>
    <m/>
  </r>
  <r>
    <n v="95710"/>
    <x v="0"/>
    <x v="0"/>
    <x v="0"/>
    <x v="0"/>
    <x v="2"/>
    <x v="364"/>
    <x v="0"/>
    <x v="0"/>
    <s v="Tesseramento"/>
    <x v="1"/>
    <x v="4"/>
    <x v="0"/>
    <m/>
  </r>
  <r>
    <n v="124657"/>
    <x v="0"/>
    <x v="0"/>
    <x v="0"/>
    <x v="0"/>
    <x v="2"/>
    <x v="364"/>
    <x v="0"/>
    <x v="0"/>
    <s v="Tesseramento"/>
    <x v="1"/>
    <x v="4"/>
    <x v="0"/>
    <m/>
  </r>
  <r>
    <n v="190149"/>
    <x v="0"/>
    <x v="0"/>
    <x v="0"/>
    <x v="0"/>
    <x v="2"/>
    <x v="364"/>
    <x v="0"/>
    <x v="0"/>
    <s v="Tesseramento"/>
    <x v="1"/>
    <x v="3"/>
    <x v="0"/>
    <m/>
  </r>
  <r>
    <n v="197642"/>
    <x v="0"/>
    <x v="0"/>
    <x v="0"/>
    <x v="0"/>
    <x v="2"/>
    <x v="364"/>
    <x v="0"/>
    <x v="0"/>
    <s v="Tesseramento"/>
    <x v="1"/>
    <x v="1"/>
    <x v="0"/>
    <m/>
  </r>
  <r>
    <n v="15031"/>
    <x v="0"/>
    <x v="0"/>
    <x v="0"/>
    <x v="0"/>
    <x v="2"/>
    <x v="364"/>
    <x v="0"/>
    <x v="1"/>
    <s v="Tesseramento"/>
    <x v="1"/>
    <x v="3"/>
    <x v="0"/>
    <m/>
  </r>
  <r>
    <n v="116914"/>
    <x v="0"/>
    <x v="0"/>
    <x v="0"/>
    <x v="0"/>
    <x v="2"/>
    <x v="364"/>
    <x v="0"/>
    <x v="0"/>
    <s v="Tesseramento"/>
    <x v="1"/>
    <x v="0"/>
    <x v="0"/>
    <m/>
  </r>
  <r>
    <n v="95726"/>
    <x v="0"/>
    <x v="0"/>
    <x v="0"/>
    <x v="0"/>
    <x v="2"/>
    <x v="364"/>
    <x v="0"/>
    <x v="0"/>
    <s v="Tesseramento"/>
    <x v="1"/>
    <x v="3"/>
    <x v="0"/>
    <m/>
  </r>
  <r>
    <n v="227337"/>
    <x v="0"/>
    <x v="0"/>
    <x v="0"/>
    <x v="0"/>
    <x v="2"/>
    <x v="364"/>
    <x v="0"/>
    <x v="0"/>
    <s v="Tesseramento"/>
    <x v="1"/>
    <x v="4"/>
    <x v="0"/>
    <m/>
  </r>
  <r>
    <n v="61613"/>
    <x v="0"/>
    <x v="0"/>
    <x v="0"/>
    <x v="0"/>
    <x v="2"/>
    <x v="364"/>
    <x v="0"/>
    <x v="0"/>
    <s v="Tesseramento"/>
    <x v="1"/>
    <x v="3"/>
    <x v="0"/>
    <m/>
  </r>
  <r>
    <n v="235601"/>
    <x v="0"/>
    <x v="0"/>
    <x v="1"/>
    <x v="1"/>
    <x v="2"/>
    <x v="364"/>
    <x v="0"/>
    <x v="0"/>
    <s v="Tesseramento"/>
    <x v="1"/>
    <x v="3"/>
    <x v="0"/>
    <m/>
  </r>
  <r>
    <n v="216466"/>
    <x v="0"/>
    <x v="0"/>
    <x v="0"/>
    <x v="0"/>
    <x v="4"/>
    <x v="235"/>
    <x v="0"/>
    <x v="0"/>
    <s v="Tesseramento"/>
    <x v="0"/>
    <x v="0"/>
    <x v="0"/>
    <m/>
  </r>
  <r>
    <n v="105974"/>
    <x v="0"/>
    <x v="0"/>
    <x v="0"/>
    <x v="0"/>
    <x v="4"/>
    <x v="235"/>
    <x v="0"/>
    <x v="0"/>
    <s v="Tesseramento"/>
    <x v="0"/>
    <x v="3"/>
    <x v="0"/>
    <m/>
  </r>
  <r>
    <n v="220586"/>
    <x v="0"/>
    <x v="0"/>
    <x v="0"/>
    <x v="0"/>
    <x v="4"/>
    <x v="235"/>
    <x v="0"/>
    <x v="0"/>
    <s v="Tesseramento"/>
    <x v="0"/>
    <x v="3"/>
    <x v="0"/>
    <m/>
  </r>
  <r>
    <n v="216219"/>
    <x v="0"/>
    <x v="0"/>
    <x v="0"/>
    <x v="0"/>
    <x v="4"/>
    <x v="235"/>
    <x v="0"/>
    <x v="0"/>
    <s v="Tesseramento"/>
    <x v="0"/>
    <x v="0"/>
    <x v="0"/>
    <m/>
  </r>
  <r>
    <n v="216204"/>
    <x v="0"/>
    <x v="0"/>
    <x v="0"/>
    <x v="0"/>
    <x v="4"/>
    <x v="235"/>
    <x v="0"/>
    <x v="0"/>
    <s v="Tesseramento"/>
    <x v="0"/>
    <x v="0"/>
    <x v="0"/>
    <m/>
  </r>
  <r>
    <n v="166542"/>
    <x v="0"/>
    <x v="0"/>
    <x v="0"/>
    <x v="0"/>
    <x v="4"/>
    <x v="235"/>
    <x v="0"/>
    <x v="0"/>
    <s v="Tesseramento"/>
    <x v="0"/>
    <x v="1"/>
    <x v="0"/>
    <m/>
  </r>
  <r>
    <n v="234532"/>
    <x v="0"/>
    <x v="1"/>
    <x v="1"/>
    <x v="1"/>
    <x v="4"/>
    <x v="235"/>
    <x v="0"/>
    <x v="0"/>
    <s v="Tesseramento"/>
    <x v="0"/>
    <x v="1"/>
    <x v="0"/>
    <m/>
  </r>
  <r>
    <n v="234533"/>
    <x v="1"/>
    <x v="1"/>
    <x v="1"/>
    <x v="3"/>
    <x v="4"/>
    <x v="235"/>
    <x v="0"/>
    <x v="0"/>
    <s v="Tesseramento"/>
    <x v="0"/>
    <x v="7"/>
    <x v="0"/>
    <m/>
  </r>
  <r>
    <n v="210627"/>
    <x v="0"/>
    <x v="0"/>
    <x v="0"/>
    <x v="0"/>
    <x v="7"/>
    <x v="45"/>
    <x v="0"/>
    <x v="0"/>
    <s v="Tesseramento"/>
    <x v="1"/>
    <x v="0"/>
    <x v="0"/>
    <m/>
  </r>
  <r>
    <n v="42354"/>
    <x v="0"/>
    <x v="0"/>
    <x v="0"/>
    <x v="0"/>
    <x v="7"/>
    <x v="45"/>
    <x v="0"/>
    <x v="0"/>
    <s v="Tesseramento"/>
    <x v="1"/>
    <x v="4"/>
    <x v="0"/>
    <m/>
  </r>
  <r>
    <n v="172703"/>
    <x v="0"/>
    <x v="0"/>
    <x v="0"/>
    <x v="0"/>
    <x v="7"/>
    <x v="45"/>
    <x v="0"/>
    <x v="0"/>
    <s v="Tesseramento"/>
    <x v="1"/>
    <x v="0"/>
    <x v="0"/>
    <m/>
  </r>
  <r>
    <n v="171074"/>
    <x v="0"/>
    <x v="1"/>
    <x v="0"/>
    <x v="0"/>
    <x v="7"/>
    <x v="45"/>
    <x v="0"/>
    <x v="0"/>
    <s v="Tesseramento"/>
    <x v="1"/>
    <x v="0"/>
    <x v="0"/>
    <m/>
  </r>
  <r>
    <n v="223623"/>
    <x v="0"/>
    <x v="1"/>
    <x v="0"/>
    <x v="1"/>
    <x v="7"/>
    <x v="45"/>
    <x v="0"/>
    <x v="0"/>
    <s v="Tesseramento"/>
    <x v="1"/>
    <x v="4"/>
    <x v="0"/>
    <m/>
  </r>
  <r>
    <n v="178761"/>
    <x v="0"/>
    <x v="1"/>
    <x v="0"/>
    <x v="0"/>
    <x v="7"/>
    <x v="45"/>
    <x v="0"/>
    <x v="0"/>
    <s v="Tesseramento"/>
    <x v="1"/>
    <x v="3"/>
    <x v="0"/>
    <m/>
  </r>
  <r>
    <n v="196120"/>
    <x v="0"/>
    <x v="1"/>
    <x v="0"/>
    <x v="1"/>
    <x v="7"/>
    <x v="45"/>
    <x v="0"/>
    <x v="1"/>
    <s v="Tesseramento"/>
    <x v="1"/>
    <x v="0"/>
    <x v="0"/>
    <m/>
  </r>
  <r>
    <n v="234572"/>
    <x v="0"/>
    <x v="1"/>
    <x v="1"/>
    <x v="0"/>
    <x v="7"/>
    <x v="45"/>
    <x v="0"/>
    <x v="0"/>
    <s v="Tesseramento"/>
    <x v="1"/>
    <x v="0"/>
    <x v="0"/>
    <m/>
  </r>
  <r>
    <n v="234573"/>
    <x v="0"/>
    <x v="1"/>
    <x v="1"/>
    <x v="3"/>
    <x v="7"/>
    <x v="45"/>
    <x v="0"/>
    <x v="0"/>
    <s v="Tesseramento"/>
    <x v="1"/>
    <x v="0"/>
    <x v="0"/>
    <m/>
  </r>
  <r>
    <n v="197805"/>
    <x v="0"/>
    <x v="1"/>
    <x v="2"/>
    <x v="2"/>
    <x v="0"/>
    <x v="96"/>
    <x v="0"/>
    <x v="0"/>
    <s v="Tesseramento"/>
    <x v="0"/>
    <x v="3"/>
    <x v="0"/>
    <m/>
  </r>
  <r>
    <n v="169044"/>
    <x v="0"/>
    <x v="0"/>
    <x v="0"/>
    <x v="0"/>
    <x v="11"/>
    <x v="91"/>
    <x v="0"/>
    <x v="0"/>
    <s v="Tesseramento"/>
    <x v="1"/>
    <x v="0"/>
    <x v="0"/>
    <m/>
  </r>
  <r>
    <n v="158925"/>
    <x v="0"/>
    <x v="0"/>
    <x v="0"/>
    <x v="2"/>
    <x v="2"/>
    <x v="139"/>
    <x v="0"/>
    <x v="0"/>
    <s v="Tesseramento"/>
    <x v="1"/>
    <x v="4"/>
    <x v="0"/>
    <m/>
  </r>
  <r>
    <n v="140043"/>
    <x v="0"/>
    <x v="0"/>
    <x v="0"/>
    <x v="3"/>
    <x v="2"/>
    <x v="139"/>
    <x v="0"/>
    <x v="0"/>
    <s v="Tesseramento"/>
    <x v="1"/>
    <x v="4"/>
    <x v="0"/>
    <m/>
  </r>
  <r>
    <n v="234587"/>
    <x v="1"/>
    <x v="0"/>
    <x v="1"/>
    <x v="2"/>
    <x v="7"/>
    <x v="348"/>
    <x v="0"/>
    <x v="0"/>
    <s v="Tesseramento"/>
    <x v="1"/>
    <x v="5"/>
    <x v="0"/>
    <m/>
  </r>
  <r>
    <n v="198360"/>
    <x v="0"/>
    <x v="0"/>
    <x v="0"/>
    <x v="0"/>
    <x v="8"/>
    <x v="62"/>
    <x v="0"/>
    <x v="0"/>
    <s v="Tesseramento"/>
    <x v="1"/>
    <x v="3"/>
    <x v="0"/>
    <m/>
  </r>
  <r>
    <n v="142425"/>
    <x v="0"/>
    <x v="0"/>
    <x v="0"/>
    <x v="0"/>
    <x v="8"/>
    <x v="62"/>
    <x v="0"/>
    <x v="0"/>
    <s v="Tesseramento"/>
    <x v="1"/>
    <x v="4"/>
    <x v="0"/>
    <m/>
  </r>
  <r>
    <n v="92267"/>
    <x v="0"/>
    <x v="0"/>
    <x v="0"/>
    <x v="0"/>
    <x v="8"/>
    <x v="62"/>
    <x v="0"/>
    <x v="1"/>
    <s v="Tesseramento"/>
    <x v="1"/>
    <x v="4"/>
    <x v="0"/>
    <m/>
  </r>
  <r>
    <n v="108813"/>
    <x v="0"/>
    <x v="0"/>
    <x v="0"/>
    <x v="0"/>
    <x v="8"/>
    <x v="62"/>
    <x v="0"/>
    <x v="0"/>
    <s v="Tesseramento"/>
    <x v="1"/>
    <x v="0"/>
    <x v="0"/>
    <m/>
  </r>
  <r>
    <n v="27"/>
    <x v="0"/>
    <x v="0"/>
    <x v="0"/>
    <x v="0"/>
    <x v="8"/>
    <x v="62"/>
    <x v="0"/>
    <x v="0"/>
    <s v="Tesseramento"/>
    <x v="1"/>
    <x v="4"/>
    <x v="0"/>
    <m/>
  </r>
  <r>
    <n v="157585"/>
    <x v="1"/>
    <x v="0"/>
    <x v="0"/>
    <x v="0"/>
    <x v="7"/>
    <x v="348"/>
    <x v="0"/>
    <x v="0"/>
    <s v="Tesseramento"/>
    <x v="1"/>
    <x v="6"/>
    <x v="0"/>
    <m/>
  </r>
  <r>
    <n v="182566"/>
    <x v="1"/>
    <x v="0"/>
    <x v="0"/>
    <x v="2"/>
    <x v="7"/>
    <x v="348"/>
    <x v="0"/>
    <x v="0"/>
    <s v="Tesseramento"/>
    <x v="1"/>
    <x v="7"/>
    <x v="0"/>
    <m/>
  </r>
  <r>
    <n v="219146"/>
    <x v="1"/>
    <x v="0"/>
    <x v="0"/>
    <x v="2"/>
    <x v="7"/>
    <x v="348"/>
    <x v="0"/>
    <x v="1"/>
    <s v="Tesseramento"/>
    <x v="1"/>
    <x v="5"/>
    <x v="0"/>
    <m/>
  </r>
  <r>
    <n v="219261"/>
    <x v="1"/>
    <x v="0"/>
    <x v="0"/>
    <x v="2"/>
    <x v="7"/>
    <x v="348"/>
    <x v="0"/>
    <x v="1"/>
    <s v="Tesseramento"/>
    <x v="1"/>
    <x v="5"/>
    <x v="0"/>
    <m/>
  </r>
  <r>
    <n v="787"/>
    <x v="0"/>
    <x v="0"/>
    <x v="0"/>
    <x v="0"/>
    <x v="7"/>
    <x v="348"/>
    <x v="0"/>
    <x v="0"/>
    <s v="Tesseramento"/>
    <x v="1"/>
    <x v="0"/>
    <x v="0"/>
    <m/>
  </r>
  <r>
    <n v="837"/>
    <x v="0"/>
    <x v="0"/>
    <x v="0"/>
    <x v="0"/>
    <x v="7"/>
    <x v="348"/>
    <x v="0"/>
    <x v="1"/>
    <s v="Tesseramento"/>
    <x v="1"/>
    <x v="4"/>
    <x v="0"/>
    <m/>
  </r>
  <r>
    <n v="689"/>
    <x v="0"/>
    <x v="0"/>
    <x v="0"/>
    <x v="0"/>
    <x v="7"/>
    <x v="348"/>
    <x v="0"/>
    <x v="1"/>
    <s v="Tesseramento"/>
    <x v="1"/>
    <x v="4"/>
    <x v="0"/>
    <m/>
  </r>
  <r>
    <n v="220516"/>
    <x v="0"/>
    <x v="0"/>
    <x v="2"/>
    <x v="3"/>
    <x v="1"/>
    <x v="1"/>
    <x v="0"/>
    <x v="0"/>
    <s v="Tesseramento"/>
    <x v="0"/>
    <x v="0"/>
    <x v="0"/>
    <m/>
  </r>
  <r>
    <n v="217501"/>
    <x v="0"/>
    <x v="0"/>
    <x v="0"/>
    <x v="0"/>
    <x v="4"/>
    <x v="88"/>
    <x v="0"/>
    <x v="0"/>
    <s v="Tesseramento"/>
    <x v="1"/>
    <x v="0"/>
    <x v="0"/>
    <m/>
  </r>
  <r>
    <n v="190756"/>
    <x v="0"/>
    <x v="0"/>
    <x v="0"/>
    <x v="0"/>
    <x v="7"/>
    <x v="227"/>
    <x v="0"/>
    <x v="1"/>
    <s v="Tesseramento"/>
    <x v="1"/>
    <x v="3"/>
    <x v="0"/>
    <m/>
  </r>
  <r>
    <n v="181118"/>
    <x v="0"/>
    <x v="0"/>
    <x v="0"/>
    <x v="0"/>
    <x v="7"/>
    <x v="227"/>
    <x v="0"/>
    <x v="0"/>
    <s v="Tesseramento"/>
    <x v="1"/>
    <x v="3"/>
    <x v="0"/>
    <m/>
  </r>
  <r>
    <n v="181119"/>
    <x v="1"/>
    <x v="0"/>
    <x v="0"/>
    <x v="0"/>
    <x v="7"/>
    <x v="227"/>
    <x v="0"/>
    <x v="0"/>
    <s v="Tesseramento"/>
    <x v="1"/>
    <x v="7"/>
    <x v="0"/>
    <s v="BG"/>
  </r>
  <r>
    <n v="185217"/>
    <x v="0"/>
    <x v="0"/>
    <x v="0"/>
    <x v="0"/>
    <x v="7"/>
    <x v="227"/>
    <x v="0"/>
    <x v="0"/>
    <s v="Tesseramento"/>
    <x v="1"/>
    <x v="1"/>
    <x v="0"/>
    <m/>
  </r>
  <r>
    <n v="151193"/>
    <x v="0"/>
    <x v="0"/>
    <x v="0"/>
    <x v="0"/>
    <x v="7"/>
    <x v="348"/>
    <x v="0"/>
    <x v="0"/>
    <s v="Tesseramento"/>
    <x v="1"/>
    <x v="0"/>
    <x v="0"/>
    <m/>
  </r>
  <r>
    <n v="31261"/>
    <x v="0"/>
    <x v="0"/>
    <x v="0"/>
    <x v="0"/>
    <x v="7"/>
    <x v="348"/>
    <x v="0"/>
    <x v="0"/>
    <s v="Tesseramento"/>
    <x v="1"/>
    <x v="3"/>
    <x v="0"/>
    <m/>
  </r>
  <r>
    <n v="703"/>
    <x v="0"/>
    <x v="0"/>
    <x v="0"/>
    <x v="0"/>
    <x v="7"/>
    <x v="348"/>
    <x v="0"/>
    <x v="0"/>
    <s v="Tesseramento"/>
    <x v="1"/>
    <x v="0"/>
    <x v="0"/>
    <m/>
  </r>
  <r>
    <n v="194442"/>
    <x v="0"/>
    <x v="0"/>
    <x v="2"/>
    <x v="0"/>
    <x v="4"/>
    <x v="291"/>
    <x v="0"/>
    <x v="0"/>
    <s v="Tesseramento"/>
    <x v="1"/>
    <x v="1"/>
    <x v="0"/>
    <m/>
  </r>
  <r>
    <n v="91591"/>
    <x v="0"/>
    <x v="0"/>
    <x v="0"/>
    <x v="0"/>
    <x v="7"/>
    <x v="348"/>
    <x v="0"/>
    <x v="0"/>
    <s v="Tesseramento"/>
    <x v="1"/>
    <x v="0"/>
    <x v="0"/>
    <m/>
  </r>
  <r>
    <n v="704"/>
    <x v="0"/>
    <x v="0"/>
    <x v="0"/>
    <x v="0"/>
    <x v="7"/>
    <x v="348"/>
    <x v="0"/>
    <x v="1"/>
    <s v="Tesseramento"/>
    <x v="1"/>
    <x v="4"/>
    <x v="0"/>
    <m/>
  </r>
  <r>
    <n v="231099"/>
    <x v="0"/>
    <x v="0"/>
    <x v="0"/>
    <x v="3"/>
    <x v="8"/>
    <x v="397"/>
    <x v="0"/>
    <x v="0"/>
    <s v="Tesseramento"/>
    <x v="4"/>
    <x v="0"/>
    <x v="0"/>
    <m/>
  </r>
  <r>
    <n v="167945"/>
    <x v="0"/>
    <x v="0"/>
    <x v="0"/>
    <x v="1"/>
    <x v="8"/>
    <x v="397"/>
    <x v="0"/>
    <x v="1"/>
    <s v="Tesseramento"/>
    <x v="4"/>
    <x v="0"/>
    <x v="0"/>
    <m/>
  </r>
  <r>
    <n v="45389"/>
    <x v="0"/>
    <x v="0"/>
    <x v="0"/>
    <x v="2"/>
    <x v="2"/>
    <x v="326"/>
    <x v="0"/>
    <x v="1"/>
    <s v="Tesseramento"/>
    <x v="1"/>
    <x v="4"/>
    <x v="0"/>
    <m/>
  </r>
  <r>
    <n v="74725"/>
    <x v="0"/>
    <x v="0"/>
    <x v="0"/>
    <x v="0"/>
    <x v="2"/>
    <x v="326"/>
    <x v="0"/>
    <x v="0"/>
    <s v="Tesseramento"/>
    <x v="1"/>
    <x v="4"/>
    <x v="0"/>
    <m/>
  </r>
  <r>
    <n v="12587"/>
    <x v="0"/>
    <x v="0"/>
    <x v="0"/>
    <x v="0"/>
    <x v="2"/>
    <x v="326"/>
    <x v="0"/>
    <x v="0"/>
    <s v="Tesseramento"/>
    <x v="1"/>
    <x v="4"/>
    <x v="0"/>
    <m/>
  </r>
  <r>
    <n v="177305"/>
    <x v="1"/>
    <x v="0"/>
    <x v="0"/>
    <x v="0"/>
    <x v="2"/>
    <x v="326"/>
    <x v="0"/>
    <x v="1"/>
    <s v="Tesseramento"/>
    <x v="1"/>
    <x v="7"/>
    <x v="0"/>
    <m/>
  </r>
  <r>
    <n v="12588"/>
    <x v="0"/>
    <x v="0"/>
    <x v="0"/>
    <x v="0"/>
    <x v="2"/>
    <x v="326"/>
    <x v="0"/>
    <x v="0"/>
    <s v="Tesseramento"/>
    <x v="1"/>
    <x v="3"/>
    <x v="0"/>
    <m/>
  </r>
  <r>
    <n v="68510"/>
    <x v="0"/>
    <x v="0"/>
    <x v="0"/>
    <x v="0"/>
    <x v="2"/>
    <x v="326"/>
    <x v="0"/>
    <x v="0"/>
    <s v="Tesseramento"/>
    <x v="1"/>
    <x v="0"/>
    <x v="0"/>
    <m/>
  </r>
  <r>
    <n v="67855"/>
    <x v="0"/>
    <x v="0"/>
    <x v="0"/>
    <x v="0"/>
    <x v="2"/>
    <x v="326"/>
    <x v="0"/>
    <x v="0"/>
    <s v="Tesseramento"/>
    <x v="1"/>
    <x v="4"/>
    <x v="0"/>
    <m/>
  </r>
  <r>
    <n v="59080"/>
    <x v="0"/>
    <x v="0"/>
    <x v="0"/>
    <x v="0"/>
    <x v="2"/>
    <x v="326"/>
    <x v="0"/>
    <x v="0"/>
    <s v="Tesseramento"/>
    <x v="1"/>
    <x v="3"/>
    <x v="0"/>
    <m/>
  </r>
  <r>
    <n v="12594"/>
    <x v="0"/>
    <x v="0"/>
    <x v="0"/>
    <x v="0"/>
    <x v="2"/>
    <x v="326"/>
    <x v="0"/>
    <x v="0"/>
    <s v="Tesseramento"/>
    <x v="1"/>
    <x v="4"/>
    <x v="0"/>
    <m/>
  </r>
  <r>
    <n v="21576"/>
    <x v="0"/>
    <x v="0"/>
    <x v="0"/>
    <x v="0"/>
    <x v="2"/>
    <x v="326"/>
    <x v="0"/>
    <x v="0"/>
    <s v="Tesseramento"/>
    <x v="1"/>
    <x v="4"/>
    <x v="0"/>
    <m/>
  </r>
  <r>
    <n v="229474"/>
    <x v="1"/>
    <x v="0"/>
    <x v="0"/>
    <x v="1"/>
    <x v="2"/>
    <x v="326"/>
    <x v="0"/>
    <x v="1"/>
    <s v="Tesseramento"/>
    <x v="1"/>
    <x v="5"/>
    <x v="0"/>
    <m/>
  </r>
  <r>
    <n v="234747"/>
    <x v="0"/>
    <x v="0"/>
    <x v="1"/>
    <x v="0"/>
    <x v="8"/>
    <x v="62"/>
    <x v="0"/>
    <x v="0"/>
    <s v="Tesseramento"/>
    <x v="1"/>
    <x v="3"/>
    <x v="0"/>
    <m/>
  </r>
  <r>
    <n v="229473"/>
    <x v="1"/>
    <x v="0"/>
    <x v="0"/>
    <x v="1"/>
    <x v="2"/>
    <x v="326"/>
    <x v="0"/>
    <x v="1"/>
    <s v="Tesseramento"/>
    <x v="1"/>
    <x v="5"/>
    <x v="0"/>
    <m/>
  </r>
  <r>
    <n v="229475"/>
    <x v="1"/>
    <x v="0"/>
    <x v="0"/>
    <x v="1"/>
    <x v="2"/>
    <x v="326"/>
    <x v="0"/>
    <x v="1"/>
    <s v="Tesseramento"/>
    <x v="1"/>
    <x v="6"/>
    <x v="0"/>
    <m/>
  </r>
  <r>
    <n v="227724"/>
    <x v="0"/>
    <x v="0"/>
    <x v="0"/>
    <x v="0"/>
    <x v="2"/>
    <x v="326"/>
    <x v="0"/>
    <x v="0"/>
    <s v="Tesseramento"/>
    <x v="1"/>
    <x v="0"/>
    <x v="0"/>
    <m/>
  </r>
  <r>
    <n v="12600"/>
    <x v="0"/>
    <x v="0"/>
    <x v="0"/>
    <x v="0"/>
    <x v="2"/>
    <x v="326"/>
    <x v="0"/>
    <x v="0"/>
    <s v="Tesseramento"/>
    <x v="1"/>
    <x v="4"/>
    <x v="0"/>
    <m/>
  </r>
  <r>
    <n v="197603"/>
    <x v="0"/>
    <x v="0"/>
    <x v="0"/>
    <x v="0"/>
    <x v="8"/>
    <x v="397"/>
    <x v="0"/>
    <x v="0"/>
    <s v="Tesseramento"/>
    <x v="4"/>
    <x v="0"/>
    <x v="0"/>
    <m/>
  </r>
  <r>
    <n v="128907"/>
    <x v="0"/>
    <x v="0"/>
    <x v="0"/>
    <x v="0"/>
    <x v="2"/>
    <x v="326"/>
    <x v="0"/>
    <x v="0"/>
    <s v="Tesseramento"/>
    <x v="1"/>
    <x v="0"/>
    <x v="0"/>
    <m/>
  </r>
  <r>
    <n v="209530"/>
    <x v="0"/>
    <x v="0"/>
    <x v="0"/>
    <x v="0"/>
    <x v="8"/>
    <x v="397"/>
    <x v="0"/>
    <x v="0"/>
    <s v="Tesseramento"/>
    <x v="4"/>
    <x v="0"/>
    <x v="0"/>
    <m/>
  </r>
  <r>
    <n v="225598"/>
    <x v="1"/>
    <x v="0"/>
    <x v="0"/>
    <x v="0"/>
    <x v="2"/>
    <x v="326"/>
    <x v="0"/>
    <x v="0"/>
    <s v="Tesseramento"/>
    <x v="1"/>
    <x v="7"/>
    <x v="0"/>
    <m/>
  </r>
  <r>
    <n v="136064"/>
    <x v="0"/>
    <x v="0"/>
    <x v="0"/>
    <x v="1"/>
    <x v="8"/>
    <x v="397"/>
    <x v="0"/>
    <x v="0"/>
    <s v="Tesseramento"/>
    <x v="4"/>
    <x v="0"/>
    <x v="0"/>
    <m/>
  </r>
  <r>
    <n v="49686"/>
    <x v="0"/>
    <x v="0"/>
    <x v="0"/>
    <x v="0"/>
    <x v="2"/>
    <x v="326"/>
    <x v="0"/>
    <x v="1"/>
    <s v="Tesseramento"/>
    <x v="1"/>
    <x v="3"/>
    <x v="0"/>
    <m/>
  </r>
  <r>
    <n v="203138"/>
    <x v="0"/>
    <x v="0"/>
    <x v="0"/>
    <x v="3"/>
    <x v="8"/>
    <x v="397"/>
    <x v="0"/>
    <x v="1"/>
    <s v="Tesseramento"/>
    <x v="4"/>
    <x v="0"/>
    <x v="0"/>
    <m/>
  </r>
  <r>
    <n v="214664"/>
    <x v="0"/>
    <x v="0"/>
    <x v="0"/>
    <x v="0"/>
    <x v="8"/>
    <x v="397"/>
    <x v="0"/>
    <x v="0"/>
    <s v="Tesseramento"/>
    <x v="4"/>
    <x v="1"/>
    <x v="0"/>
    <m/>
  </r>
  <r>
    <n v="198187"/>
    <x v="0"/>
    <x v="0"/>
    <x v="0"/>
    <x v="0"/>
    <x v="2"/>
    <x v="326"/>
    <x v="0"/>
    <x v="0"/>
    <s v="Tesseramento"/>
    <x v="1"/>
    <x v="1"/>
    <x v="0"/>
    <m/>
  </r>
  <r>
    <n v="45481"/>
    <x v="0"/>
    <x v="0"/>
    <x v="0"/>
    <x v="0"/>
    <x v="2"/>
    <x v="326"/>
    <x v="0"/>
    <x v="0"/>
    <s v="Tesseramento"/>
    <x v="1"/>
    <x v="3"/>
    <x v="0"/>
    <m/>
  </r>
  <r>
    <n v="12616"/>
    <x v="0"/>
    <x v="0"/>
    <x v="0"/>
    <x v="0"/>
    <x v="2"/>
    <x v="326"/>
    <x v="0"/>
    <x v="0"/>
    <s v="Tesseramento"/>
    <x v="1"/>
    <x v="4"/>
    <x v="0"/>
    <m/>
  </r>
  <r>
    <n v="42524"/>
    <x v="0"/>
    <x v="0"/>
    <x v="0"/>
    <x v="0"/>
    <x v="2"/>
    <x v="326"/>
    <x v="0"/>
    <x v="0"/>
    <s v="Tesseramento"/>
    <x v="1"/>
    <x v="4"/>
    <x v="0"/>
    <m/>
  </r>
  <r>
    <n v="12622"/>
    <x v="0"/>
    <x v="0"/>
    <x v="0"/>
    <x v="0"/>
    <x v="2"/>
    <x v="326"/>
    <x v="0"/>
    <x v="0"/>
    <s v="Tesseramento"/>
    <x v="1"/>
    <x v="4"/>
    <x v="0"/>
    <m/>
  </r>
  <r>
    <n v="102214"/>
    <x v="0"/>
    <x v="0"/>
    <x v="0"/>
    <x v="0"/>
    <x v="2"/>
    <x v="326"/>
    <x v="0"/>
    <x v="0"/>
    <s v="Tesseramento"/>
    <x v="1"/>
    <x v="3"/>
    <x v="0"/>
    <m/>
  </r>
  <r>
    <n v="148664"/>
    <x v="0"/>
    <x v="0"/>
    <x v="0"/>
    <x v="0"/>
    <x v="2"/>
    <x v="326"/>
    <x v="0"/>
    <x v="0"/>
    <s v="Tesseramento"/>
    <x v="1"/>
    <x v="4"/>
    <x v="0"/>
    <m/>
  </r>
  <r>
    <n v="137790"/>
    <x v="0"/>
    <x v="0"/>
    <x v="0"/>
    <x v="0"/>
    <x v="2"/>
    <x v="326"/>
    <x v="0"/>
    <x v="0"/>
    <s v="Tesseramento"/>
    <x v="1"/>
    <x v="4"/>
    <x v="0"/>
    <m/>
  </r>
  <r>
    <n v="49980"/>
    <x v="0"/>
    <x v="0"/>
    <x v="0"/>
    <x v="0"/>
    <x v="2"/>
    <x v="326"/>
    <x v="0"/>
    <x v="1"/>
    <s v="Tesseramento"/>
    <x v="1"/>
    <x v="0"/>
    <x v="0"/>
    <m/>
  </r>
  <r>
    <n v="12624"/>
    <x v="0"/>
    <x v="0"/>
    <x v="0"/>
    <x v="0"/>
    <x v="2"/>
    <x v="326"/>
    <x v="0"/>
    <x v="0"/>
    <s v="Tesseramento"/>
    <x v="1"/>
    <x v="4"/>
    <x v="0"/>
    <m/>
  </r>
  <r>
    <n v="21599"/>
    <x v="0"/>
    <x v="0"/>
    <x v="0"/>
    <x v="0"/>
    <x v="2"/>
    <x v="326"/>
    <x v="0"/>
    <x v="0"/>
    <s v="Tesseramento"/>
    <x v="1"/>
    <x v="4"/>
    <x v="0"/>
    <m/>
  </r>
  <r>
    <n v="220986"/>
    <x v="0"/>
    <x v="0"/>
    <x v="0"/>
    <x v="2"/>
    <x v="2"/>
    <x v="326"/>
    <x v="0"/>
    <x v="1"/>
    <s v="Tesseramento"/>
    <x v="1"/>
    <x v="3"/>
    <x v="0"/>
    <m/>
  </r>
  <r>
    <n v="12982"/>
    <x v="0"/>
    <x v="0"/>
    <x v="0"/>
    <x v="0"/>
    <x v="2"/>
    <x v="326"/>
    <x v="0"/>
    <x v="1"/>
    <s v="Tesseramento"/>
    <x v="1"/>
    <x v="4"/>
    <x v="0"/>
    <m/>
  </r>
  <r>
    <n v="53534"/>
    <x v="0"/>
    <x v="0"/>
    <x v="0"/>
    <x v="0"/>
    <x v="2"/>
    <x v="326"/>
    <x v="0"/>
    <x v="1"/>
    <s v="Tesseramento"/>
    <x v="1"/>
    <x v="0"/>
    <x v="0"/>
    <m/>
  </r>
  <r>
    <n v="25182"/>
    <x v="0"/>
    <x v="0"/>
    <x v="0"/>
    <x v="0"/>
    <x v="2"/>
    <x v="326"/>
    <x v="0"/>
    <x v="1"/>
    <s v="Tesseramento"/>
    <x v="1"/>
    <x v="1"/>
    <x v="0"/>
    <m/>
  </r>
  <r>
    <n v="12649"/>
    <x v="0"/>
    <x v="0"/>
    <x v="0"/>
    <x v="0"/>
    <x v="2"/>
    <x v="326"/>
    <x v="0"/>
    <x v="0"/>
    <s v="Tesseramento"/>
    <x v="1"/>
    <x v="0"/>
    <x v="0"/>
    <m/>
  </r>
  <r>
    <n v="12648"/>
    <x v="0"/>
    <x v="0"/>
    <x v="0"/>
    <x v="0"/>
    <x v="2"/>
    <x v="326"/>
    <x v="0"/>
    <x v="0"/>
    <s v="Tesseramento"/>
    <x v="1"/>
    <x v="4"/>
    <x v="0"/>
    <m/>
  </r>
  <r>
    <n v="45718"/>
    <x v="0"/>
    <x v="0"/>
    <x v="0"/>
    <x v="0"/>
    <x v="2"/>
    <x v="326"/>
    <x v="0"/>
    <x v="1"/>
    <s v="Tesseramento"/>
    <x v="1"/>
    <x v="3"/>
    <x v="0"/>
    <m/>
  </r>
  <r>
    <n v="42526"/>
    <x v="0"/>
    <x v="0"/>
    <x v="0"/>
    <x v="0"/>
    <x v="2"/>
    <x v="326"/>
    <x v="0"/>
    <x v="0"/>
    <s v="Tesseramento"/>
    <x v="1"/>
    <x v="4"/>
    <x v="0"/>
    <m/>
  </r>
  <r>
    <n v="12654"/>
    <x v="0"/>
    <x v="0"/>
    <x v="0"/>
    <x v="0"/>
    <x v="2"/>
    <x v="326"/>
    <x v="0"/>
    <x v="0"/>
    <s v="Tesseramento"/>
    <x v="1"/>
    <x v="4"/>
    <x v="0"/>
    <m/>
  </r>
  <r>
    <n v="30768"/>
    <x v="0"/>
    <x v="0"/>
    <x v="0"/>
    <x v="0"/>
    <x v="2"/>
    <x v="326"/>
    <x v="0"/>
    <x v="1"/>
    <s v="Tesseramento"/>
    <x v="1"/>
    <x v="3"/>
    <x v="0"/>
    <m/>
  </r>
  <r>
    <n v="12668"/>
    <x v="0"/>
    <x v="0"/>
    <x v="0"/>
    <x v="2"/>
    <x v="2"/>
    <x v="326"/>
    <x v="0"/>
    <x v="1"/>
    <s v="Tesseramento"/>
    <x v="1"/>
    <x v="4"/>
    <x v="0"/>
    <m/>
  </r>
  <r>
    <n v="20058"/>
    <x v="0"/>
    <x v="0"/>
    <x v="0"/>
    <x v="0"/>
    <x v="2"/>
    <x v="326"/>
    <x v="0"/>
    <x v="1"/>
    <s v="Tesseramento"/>
    <x v="1"/>
    <x v="4"/>
    <x v="0"/>
    <m/>
  </r>
  <r>
    <n v="12671"/>
    <x v="0"/>
    <x v="0"/>
    <x v="0"/>
    <x v="0"/>
    <x v="2"/>
    <x v="326"/>
    <x v="0"/>
    <x v="0"/>
    <s v="Tesseramento"/>
    <x v="1"/>
    <x v="3"/>
    <x v="0"/>
    <m/>
  </r>
  <r>
    <n v="773"/>
    <x v="0"/>
    <x v="0"/>
    <x v="0"/>
    <x v="0"/>
    <x v="7"/>
    <x v="348"/>
    <x v="0"/>
    <x v="0"/>
    <s v="Tesseramento"/>
    <x v="1"/>
    <x v="0"/>
    <x v="0"/>
    <m/>
  </r>
  <r>
    <n v="31712"/>
    <x v="0"/>
    <x v="0"/>
    <x v="0"/>
    <x v="0"/>
    <x v="7"/>
    <x v="348"/>
    <x v="0"/>
    <x v="1"/>
    <s v="Tesseramento"/>
    <x v="1"/>
    <x v="0"/>
    <x v="0"/>
    <m/>
  </r>
  <r>
    <n v="203816"/>
    <x v="0"/>
    <x v="0"/>
    <x v="0"/>
    <x v="1"/>
    <x v="7"/>
    <x v="348"/>
    <x v="0"/>
    <x v="1"/>
    <s v="Tesseramento"/>
    <x v="1"/>
    <x v="0"/>
    <x v="0"/>
    <m/>
  </r>
  <r>
    <n v="42711"/>
    <x v="0"/>
    <x v="0"/>
    <x v="0"/>
    <x v="0"/>
    <x v="7"/>
    <x v="348"/>
    <x v="0"/>
    <x v="0"/>
    <s v="Tesseramento"/>
    <x v="1"/>
    <x v="4"/>
    <x v="0"/>
    <m/>
  </r>
  <r>
    <n v="36694"/>
    <x v="0"/>
    <x v="0"/>
    <x v="0"/>
    <x v="0"/>
    <x v="7"/>
    <x v="348"/>
    <x v="0"/>
    <x v="1"/>
    <s v="Tesseramento"/>
    <x v="1"/>
    <x v="4"/>
    <x v="0"/>
    <m/>
  </r>
  <r>
    <n v="709"/>
    <x v="0"/>
    <x v="0"/>
    <x v="0"/>
    <x v="0"/>
    <x v="7"/>
    <x v="348"/>
    <x v="0"/>
    <x v="1"/>
    <s v="Tesseramento"/>
    <x v="1"/>
    <x v="4"/>
    <x v="0"/>
    <m/>
  </r>
  <r>
    <n v="708"/>
    <x v="0"/>
    <x v="0"/>
    <x v="0"/>
    <x v="0"/>
    <x v="7"/>
    <x v="348"/>
    <x v="0"/>
    <x v="0"/>
    <s v="Tesseramento"/>
    <x v="1"/>
    <x v="4"/>
    <x v="0"/>
    <m/>
  </r>
  <r>
    <n v="6418"/>
    <x v="0"/>
    <x v="0"/>
    <x v="0"/>
    <x v="0"/>
    <x v="7"/>
    <x v="348"/>
    <x v="0"/>
    <x v="1"/>
    <s v="Tesseramento"/>
    <x v="1"/>
    <x v="4"/>
    <x v="0"/>
    <m/>
  </r>
  <r>
    <n v="720"/>
    <x v="0"/>
    <x v="0"/>
    <x v="0"/>
    <x v="0"/>
    <x v="7"/>
    <x v="348"/>
    <x v="0"/>
    <x v="0"/>
    <s v="Tesseramento"/>
    <x v="1"/>
    <x v="4"/>
    <x v="0"/>
    <m/>
  </r>
  <r>
    <n v="170100"/>
    <x v="0"/>
    <x v="0"/>
    <x v="0"/>
    <x v="3"/>
    <x v="7"/>
    <x v="348"/>
    <x v="0"/>
    <x v="1"/>
    <s v="Tesseramento"/>
    <x v="1"/>
    <x v="1"/>
    <x v="0"/>
    <m/>
  </r>
  <r>
    <n v="134889"/>
    <x v="0"/>
    <x v="0"/>
    <x v="0"/>
    <x v="0"/>
    <x v="7"/>
    <x v="348"/>
    <x v="0"/>
    <x v="1"/>
    <s v="Tesseramento"/>
    <x v="1"/>
    <x v="0"/>
    <x v="0"/>
    <m/>
  </r>
  <r>
    <n v="51695"/>
    <x v="0"/>
    <x v="0"/>
    <x v="0"/>
    <x v="0"/>
    <x v="7"/>
    <x v="348"/>
    <x v="0"/>
    <x v="0"/>
    <s v="Tesseramento"/>
    <x v="1"/>
    <x v="3"/>
    <x v="0"/>
    <m/>
  </r>
  <r>
    <n v="12679"/>
    <x v="0"/>
    <x v="0"/>
    <x v="0"/>
    <x v="0"/>
    <x v="2"/>
    <x v="326"/>
    <x v="0"/>
    <x v="0"/>
    <s v="Tesseramento"/>
    <x v="1"/>
    <x v="4"/>
    <x v="0"/>
    <m/>
  </r>
  <r>
    <n v="72473"/>
    <x v="0"/>
    <x v="0"/>
    <x v="0"/>
    <x v="0"/>
    <x v="7"/>
    <x v="348"/>
    <x v="0"/>
    <x v="1"/>
    <s v="Tesseramento"/>
    <x v="1"/>
    <x v="3"/>
    <x v="0"/>
    <m/>
  </r>
  <r>
    <n v="90853"/>
    <x v="0"/>
    <x v="0"/>
    <x v="0"/>
    <x v="0"/>
    <x v="7"/>
    <x v="348"/>
    <x v="0"/>
    <x v="1"/>
    <s v="Tesseramento"/>
    <x v="1"/>
    <x v="3"/>
    <x v="0"/>
    <m/>
  </r>
  <r>
    <n v="20500"/>
    <x v="0"/>
    <x v="0"/>
    <x v="0"/>
    <x v="0"/>
    <x v="7"/>
    <x v="348"/>
    <x v="0"/>
    <x v="0"/>
    <s v="Tesseramento"/>
    <x v="1"/>
    <x v="0"/>
    <x v="0"/>
    <m/>
  </r>
  <r>
    <n v="724"/>
    <x v="0"/>
    <x v="0"/>
    <x v="0"/>
    <x v="0"/>
    <x v="7"/>
    <x v="348"/>
    <x v="0"/>
    <x v="0"/>
    <s v="Tesseramento"/>
    <x v="1"/>
    <x v="0"/>
    <x v="0"/>
    <m/>
  </r>
  <r>
    <n v="7473"/>
    <x v="0"/>
    <x v="0"/>
    <x v="0"/>
    <x v="0"/>
    <x v="7"/>
    <x v="348"/>
    <x v="0"/>
    <x v="0"/>
    <s v="Tesseramento"/>
    <x v="1"/>
    <x v="4"/>
    <x v="0"/>
    <m/>
  </r>
  <r>
    <n v="725"/>
    <x v="0"/>
    <x v="0"/>
    <x v="0"/>
    <x v="0"/>
    <x v="7"/>
    <x v="348"/>
    <x v="0"/>
    <x v="1"/>
    <s v="Tesseramento"/>
    <x v="1"/>
    <x v="4"/>
    <x v="0"/>
    <m/>
  </r>
  <r>
    <n v="736"/>
    <x v="0"/>
    <x v="0"/>
    <x v="0"/>
    <x v="0"/>
    <x v="7"/>
    <x v="348"/>
    <x v="0"/>
    <x v="0"/>
    <s v="Tesseramento"/>
    <x v="1"/>
    <x v="4"/>
    <x v="0"/>
    <m/>
  </r>
  <r>
    <n v="731"/>
    <x v="0"/>
    <x v="0"/>
    <x v="0"/>
    <x v="0"/>
    <x v="7"/>
    <x v="348"/>
    <x v="0"/>
    <x v="0"/>
    <s v="Tesseramento"/>
    <x v="1"/>
    <x v="0"/>
    <x v="0"/>
    <m/>
  </r>
  <r>
    <n v="734"/>
    <x v="0"/>
    <x v="0"/>
    <x v="0"/>
    <x v="0"/>
    <x v="7"/>
    <x v="348"/>
    <x v="0"/>
    <x v="1"/>
    <s v="Tesseramento"/>
    <x v="1"/>
    <x v="3"/>
    <x v="0"/>
    <m/>
  </r>
  <r>
    <n v="12683"/>
    <x v="0"/>
    <x v="0"/>
    <x v="0"/>
    <x v="0"/>
    <x v="2"/>
    <x v="326"/>
    <x v="0"/>
    <x v="0"/>
    <s v="Tesseramento"/>
    <x v="1"/>
    <x v="4"/>
    <x v="0"/>
    <m/>
  </r>
  <r>
    <n v="234748"/>
    <x v="0"/>
    <x v="0"/>
    <x v="1"/>
    <x v="0"/>
    <x v="8"/>
    <x v="62"/>
    <x v="0"/>
    <x v="1"/>
    <s v="Tesseramento"/>
    <x v="1"/>
    <x v="4"/>
    <x v="0"/>
    <m/>
  </r>
  <r>
    <n v="193310"/>
    <x v="0"/>
    <x v="0"/>
    <x v="0"/>
    <x v="0"/>
    <x v="7"/>
    <x v="348"/>
    <x v="0"/>
    <x v="0"/>
    <s v="Tesseramento"/>
    <x v="1"/>
    <x v="0"/>
    <x v="0"/>
    <m/>
  </r>
  <r>
    <n v="738"/>
    <x v="0"/>
    <x v="0"/>
    <x v="0"/>
    <x v="0"/>
    <x v="7"/>
    <x v="348"/>
    <x v="0"/>
    <x v="0"/>
    <s v="Tesseramento"/>
    <x v="1"/>
    <x v="4"/>
    <x v="0"/>
    <m/>
  </r>
  <r>
    <n v="13308"/>
    <x v="0"/>
    <x v="0"/>
    <x v="0"/>
    <x v="0"/>
    <x v="7"/>
    <x v="348"/>
    <x v="0"/>
    <x v="0"/>
    <s v="Tesseramento"/>
    <x v="1"/>
    <x v="4"/>
    <x v="0"/>
    <m/>
  </r>
  <r>
    <n v="737"/>
    <x v="0"/>
    <x v="0"/>
    <x v="0"/>
    <x v="0"/>
    <x v="7"/>
    <x v="348"/>
    <x v="0"/>
    <x v="0"/>
    <s v="Tesseramento"/>
    <x v="1"/>
    <x v="0"/>
    <x v="0"/>
    <m/>
  </r>
  <r>
    <n v="221300"/>
    <x v="0"/>
    <x v="0"/>
    <x v="0"/>
    <x v="0"/>
    <x v="7"/>
    <x v="348"/>
    <x v="0"/>
    <x v="0"/>
    <s v="Tesseramento"/>
    <x v="1"/>
    <x v="0"/>
    <x v="0"/>
    <m/>
  </r>
  <r>
    <n v="739"/>
    <x v="0"/>
    <x v="0"/>
    <x v="0"/>
    <x v="0"/>
    <x v="7"/>
    <x v="348"/>
    <x v="0"/>
    <x v="0"/>
    <s v="Tesseramento"/>
    <x v="1"/>
    <x v="4"/>
    <x v="0"/>
    <m/>
  </r>
  <r>
    <n v="61054"/>
    <x v="0"/>
    <x v="0"/>
    <x v="0"/>
    <x v="0"/>
    <x v="7"/>
    <x v="348"/>
    <x v="0"/>
    <x v="1"/>
    <s v="Tesseramento"/>
    <x v="1"/>
    <x v="0"/>
    <x v="0"/>
    <m/>
  </r>
  <r>
    <n v="60642"/>
    <x v="0"/>
    <x v="0"/>
    <x v="0"/>
    <x v="0"/>
    <x v="2"/>
    <x v="326"/>
    <x v="0"/>
    <x v="0"/>
    <s v="Tesseramento"/>
    <x v="1"/>
    <x v="0"/>
    <x v="0"/>
    <m/>
  </r>
  <r>
    <n v="749"/>
    <x v="0"/>
    <x v="0"/>
    <x v="0"/>
    <x v="0"/>
    <x v="7"/>
    <x v="348"/>
    <x v="0"/>
    <x v="0"/>
    <s v="Tesseramento"/>
    <x v="1"/>
    <x v="3"/>
    <x v="0"/>
    <m/>
  </r>
  <r>
    <n v="752"/>
    <x v="0"/>
    <x v="0"/>
    <x v="0"/>
    <x v="0"/>
    <x v="7"/>
    <x v="348"/>
    <x v="0"/>
    <x v="0"/>
    <s v="Tesseramento"/>
    <x v="1"/>
    <x v="4"/>
    <x v="0"/>
    <m/>
  </r>
  <r>
    <n v="193109"/>
    <x v="0"/>
    <x v="0"/>
    <x v="0"/>
    <x v="2"/>
    <x v="7"/>
    <x v="348"/>
    <x v="0"/>
    <x v="1"/>
    <s v="Tesseramento"/>
    <x v="1"/>
    <x v="4"/>
    <x v="0"/>
    <m/>
  </r>
  <r>
    <n v="12020"/>
    <x v="0"/>
    <x v="0"/>
    <x v="0"/>
    <x v="0"/>
    <x v="7"/>
    <x v="348"/>
    <x v="0"/>
    <x v="1"/>
    <s v="Tesseramento"/>
    <x v="1"/>
    <x v="4"/>
    <x v="0"/>
    <m/>
  </r>
  <r>
    <n v="2215"/>
    <x v="0"/>
    <x v="0"/>
    <x v="0"/>
    <x v="0"/>
    <x v="7"/>
    <x v="348"/>
    <x v="0"/>
    <x v="0"/>
    <s v="Tesseramento"/>
    <x v="1"/>
    <x v="4"/>
    <x v="0"/>
    <m/>
  </r>
  <r>
    <n v="75973"/>
    <x v="0"/>
    <x v="0"/>
    <x v="0"/>
    <x v="0"/>
    <x v="7"/>
    <x v="348"/>
    <x v="0"/>
    <x v="0"/>
    <s v="Tesseramento"/>
    <x v="1"/>
    <x v="3"/>
    <x v="0"/>
    <m/>
  </r>
  <r>
    <n v="769"/>
    <x v="0"/>
    <x v="0"/>
    <x v="0"/>
    <x v="0"/>
    <x v="7"/>
    <x v="348"/>
    <x v="0"/>
    <x v="1"/>
    <s v="Tesseramento"/>
    <x v="1"/>
    <x v="4"/>
    <x v="0"/>
    <m/>
  </r>
  <r>
    <n v="58527"/>
    <x v="0"/>
    <x v="0"/>
    <x v="0"/>
    <x v="0"/>
    <x v="2"/>
    <x v="326"/>
    <x v="0"/>
    <x v="0"/>
    <s v="Tesseramento"/>
    <x v="1"/>
    <x v="0"/>
    <x v="0"/>
    <m/>
  </r>
  <r>
    <n v="768"/>
    <x v="0"/>
    <x v="0"/>
    <x v="0"/>
    <x v="0"/>
    <x v="7"/>
    <x v="348"/>
    <x v="0"/>
    <x v="0"/>
    <s v="Tesseramento"/>
    <x v="1"/>
    <x v="4"/>
    <x v="0"/>
    <m/>
  </r>
  <r>
    <n v="16445"/>
    <x v="0"/>
    <x v="0"/>
    <x v="0"/>
    <x v="0"/>
    <x v="7"/>
    <x v="348"/>
    <x v="0"/>
    <x v="0"/>
    <s v="Tesseramento"/>
    <x v="1"/>
    <x v="0"/>
    <x v="0"/>
    <m/>
  </r>
  <r>
    <n v="69463"/>
    <x v="0"/>
    <x v="0"/>
    <x v="0"/>
    <x v="0"/>
    <x v="7"/>
    <x v="348"/>
    <x v="0"/>
    <x v="1"/>
    <s v="Tesseramento"/>
    <x v="1"/>
    <x v="4"/>
    <x v="0"/>
    <m/>
  </r>
  <r>
    <n v="36211"/>
    <x v="0"/>
    <x v="0"/>
    <x v="0"/>
    <x v="0"/>
    <x v="7"/>
    <x v="348"/>
    <x v="0"/>
    <x v="0"/>
    <s v="Tesseramento"/>
    <x v="1"/>
    <x v="0"/>
    <x v="0"/>
    <m/>
  </r>
  <r>
    <n v="507"/>
    <x v="0"/>
    <x v="0"/>
    <x v="0"/>
    <x v="0"/>
    <x v="7"/>
    <x v="348"/>
    <x v="0"/>
    <x v="1"/>
    <s v="Tesseramento"/>
    <x v="1"/>
    <x v="3"/>
    <x v="0"/>
    <m/>
  </r>
  <r>
    <n v="90838"/>
    <x v="0"/>
    <x v="0"/>
    <x v="0"/>
    <x v="0"/>
    <x v="7"/>
    <x v="348"/>
    <x v="0"/>
    <x v="0"/>
    <s v="Tesseramento"/>
    <x v="1"/>
    <x v="4"/>
    <x v="0"/>
    <m/>
  </r>
  <r>
    <n v="221244"/>
    <x v="0"/>
    <x v="0"/>
    <x v="0"/>
    <x v="0"/>
    <x v="7"/>
    <x v="348"/>
    <x v="0"/>
    <x v="0"/>
    <s v="Tesseramento"/>
    <x v="1"/>
    <x v="0"/>
    <x v="0"/>
    <m/>
  </r>
  <r>
    <n v="781"/>
    <x v="0"/>
    <x v="0"/>
    <x v="0"/>
    <x v="0"/>
    <x v="7"/>
    <x v="348"/>
    <x v="0"/>
    <x v="0"/>
    <s v="Tesseramento"/>
    <x v="1"/>
    <x v="4"/>
    <x v="0"/>
    <m/>
  </r>
  <r>
    <n v="780"/>
    <x v="0"/>
    <x v="0"/>
    <x v="0"/>
    <x v="0"/>
    <x v="7"/>
    <x v="348"/>
    <x v="0"/>
    <x v="1"/>
    <s v="Tesseramento"/>
    <x v="1"/>
    <x v="4"/>
    <x v="0"/>
    <m/>
  </r>
  <r>
    <n v="782"/>
    <x v="0"/>
    <x v="0"/>
    <x v="0"/>
    <x v="0"/>
    <x v="7"/>
    <x v="348"/>
    <x v="0"/>
    <x v="1"/>
    <s v="Tesseramento"/>
    <x v="1"/>
    <x v="3"/>
    <x v="0"/>
    <m/>
  </r>
  <r>
    <n v="784"/>
    <x v="0"/>
    <x v="0"/>
    <x v="0"/>
    <x v="0"/>
    <x v="7"/>
    <x v="348"/>
    <x v="0"/>
    <x v="0"/>
    <s v="Tesseramento"/>
    <x v="1"/>
    <x v="4"/>
    <x v="0"/>
    <m/>
  </r>
  <r>
    <n v="785"/>
    <x v="0"/>
    <x v="0"/>
    <x v="0"/>
    <x v="0"/>
    <x v="7"/>
    <x v="348"/>
    <x v="0"/>
    <x v="0"/>
    <s v="Tesseramento"/>
    <x v="1"/>
    <x v="4"/>
    <x v="0"/>
    <m/>
  </r>
  <r>
    <n v="69465"/>
    <x v="0"/>
    <x v="0"/>
    <x v="0"/>
    <x v="0"/>
    <x v="7"/>
    <x v="348"/>
    <x v="0"/>
    <x v="0"/>
    <s v="Tesseramento"/>
    <x v="1"/>
    <x v="1"/>
    <x v="0"/>
    <m/>
  </r>
  <r>
    <n v="2273"/>
    <x v="0"/>
    <x v="0"/>
    <x v="0"/>
    <x v="0"/>
    <x v="7"/>
    <x v="348"/>
    <x v="0"/>
    <x v="0"/>
    <s v="Tesseramento"/>
    <x v="1"/>
    <x v="4"/>
    <x v="0"/>
    <m/>
  </r>
  <r>
    <n v="62084"/>
    <x v="0"/>
    <x v="0"/>
    <x v="0"/>
    <x v="0"/>
    <x v="7"/>
    <x v="348"/>
    <x v="0"/>
    <x v="0"/>
    <s v="Tesseramento"/>
    <x v="1"/>
    <x v="4"/>
    <x v="0"/>
    <m/>
  </r>
  <r>
    <n v="34354"/>
    <x v="0"/>
    <x v="0"/>
    <x v="0"/>
    <x v="0"/>
    <x v="7"/>
    <x v="348"/>
    <x v="0"/>
    <x v="0"/>
    <s v="Tesseramento"/>
    <x v="1"/>
    <x v="4"/>
    <x v="0"/>
    <m/>
  </r>
  <r>
    <n v="34356"/>
    <x v="0"/>
    <x v="0"/>
    <x v="0"/>
    <x v="0"/>
    <x v="7"/>
    <x v="348"/>
    <x v="0"/>
    <x v="0"/>
    <s v="Tesseramento"/>
    <x v="1"/>
    <x v="4"/>
    <x v="0"/>
    <m/>
  </r>
  <r>
    <n v="18941"/>
    <x v="0"/>
    <x v="0"/>
    <x v="0"/>
    <x v="0"/>
    <x v="7"/>
    <x v="348"/>
    <x v="0"/>
    <x v="0"/>
    <s v="Tesseramento"/>
    <x v="1"/>
    <x v="3"/>
    <x v="0"/>
    <m/>
  </r>
  <r>
    <n v="69467"/>
    <x v="0"/>
    <x v="0"/>
    <x v="0"/>
    <x v="0"/>
    <x v="7"/>
    <x v="348"/>
    <x v="0"/>
    <x v="0"/>
    <s v="Tesseramento"/>
    <x v="1"/>
    <x v="3"/>
    <x v="0"/>
    <m/>
  </r>
  <r>
    <n v="32319"/>
    <x v="0"/>
    <x v="0"/>
    <x v="0"/>
    <x v="0"/>
    <x v="7"/>
    <x v="348"/>
    <x v="0"/>
    <x v="1"/>
    <s v="Tesseramento"/>
    <x v="1"/>
    <x v="0"/>
    <x v="0"/>
    <m/>
  </r>
  <r>
    <n v="116007"/>
    <x v="0"/>
    <x v="0"/>
    <x v="0"/>
    <x v="0"/>
    <x v="7"/>
    <x v="348"/>
    <x v="0"/>
    <x v="0"/>
    <s v="Tesseramento"/>
    <x v="1"/>
    <x v="4"/>
    <x v="0"/>
    <m/>
  </r>
  <r>
    <n v="820"/>
    <x v="0"/>
    <x v="0"/>
    <x v="0"/>
    <x v="0"/>
    <x v="7"/>
    <x v="348"/>
    <x v="0"/>
    <x v="0"/>
    <s v="Tesseramento"/>
    <x v="1"/>
    <x v="4"/>
    <x v="0"/>
    <m/>
  </r>
  <r>
    <n v="108786"/>
    <x v="0"/>
    <x v="0"/>
    <x v="0"/>
    <x v="0"/>
    <x v="7"/>
    <x v="348"/>
    <x v="0"/>
    <x v="0"/>
    <s v="Tesseramento"/>
    <x v="1"/>
    <x v="3"/>
    <x v="0"/>
    <m/>
  </r>
  <r>
    <n v="70752"/>
    <x v="0"/>
    <x v="0"/>
    <x v="0"/>
    <x v="0"/>
    <x v="7"/>
    <x v="348"/>
    <x v="0"/>
    <x v="1"/>
    <s v="Tesseramento"/>
    <x v="1"/>
    <x v="4"/>
    <x v="0"/>
    <m/>
  </r>
  <r>
    <n v="204378"/>
    <x v="0"/>
    <x v="0"/>
    <x v="0"/>
    <x v="0"/>
    <x v="7"/>
    <x v="348"/>
    <x v="0"/>
    <x v="0"/>
    <s v="Tesseramento"/>
    <x v="1"/>
    <x v="0"/>
    <x v="0"/>
    <m/>
  </r>
  <r>
    <n v="56155"/>
    <x v="0"/>
    <x v="0"/>
    <x v="0"/>
    <x v="0"/>
    <x v="7"/>
    <x v="348"/>
    <x v="0"/>
    <x v="1"/>
    <s v="Tesseramento"/>
    <x v="1"/>
    <x v="4"/>
    <x v="0"/>
    <m/>
  </r>
  <r>
    <n v="13429"/>
    <x v="0"/>
    <x v="0"/>
    <x v="0"/>
    <x v="0"/>
    <x v="7"/>
    <x v="348"/>
    <x v="0"/>
    <x v="0"/>
    <s v="Tesseramento"/>
    <x v="1"/>
    <x v="4"/>
    <x v="0"/>
    <m/>
  </r>
  <r>
    <n v="839"/>
    <x v="0"/>
    <x v="0"/>
    <x v="0"/>
    <x v="0"/>
    <x v="7"/>
    <x v="348"/>
    <x v="0"/>
    <x v="1"/>
    <s v="Tesseramento"/>
    <x v="1"/>
    <x v="0"/>
    <x v="0"/>
    <m/>
  </r>
  <r>
    <n v="841"/>
    <x v="0"/>
    <x v="0"/>
    <x v="0"/>
    <x v="0"/>
    <x v="7"/>
    <x v="348"/>
    <x v="0"/>
    <x v="0"/>
    <s v="Tesseramento"/>
    <x v="1"/>
    <x v="4"/>
    <x v="0"/>
    <m/>
  </r>
  <r>
    <n v="5501"/>
    <x v="0"/>
    <x v="0"/>
    <x v="0"/>
    <x v="0"/>
    <x v="7"/>
    <x v="348"/>
    <x v="0"/>
    <x v="0"/>
    <s v="Tesseramento"/>
    <x v="1"/>
    <x v="4"/>
    <x v="0"/>
    <m/>
  </r>
  <r>
    <n v="115327"/>
    <x v="0"/>
    <x v="0"/>
    <x v="0"/>
    <x v="0"/>
    <x v="7"/>
    <x v="348"/>
    <x v="0"/>
    <x v="1"/>
    <s v="Tesseramento"/>
    <x v="1"/>
    <x v="3"/>
    <x v="0"/>
    <m/>
  </r>
  <r>
    <n v="845"/>
    <x v="0"/>
    <x v="0"/>
    <x v="0"/>
    <x v="0"/>
    <x v="7"/>
    <x v="348"/>
    <x v="0"/>
    <x v="0"/>
    <s v="Tesseramento"/>
    <x v="1"/>
    <x v="4"/>
    <x v="0"/>
    <m/>
  </r>
  <r>
    <n v="71791"/>
    <x v="0"/>
    <x v="0"/>
    <x v="0"/>
    <x v="2"/>
    <x v="2"/>
    <x v="326"/>
    <x v="0"/>
    <x v="1"/>
    <s v="Tesseramento"/>
    <x v="1"/>
    <x v="4"/>
    <x v="0"/>
    <m/>
  </r>
  <r>
    <n v="133468"/>
    <x v="0"/>
    <x v="0"/>
    <x v="0"/>
    <x v="0"/>
    <x v="2"/>
    <x v="326"/>
    <x v="0"/>
    <x v="1"/>
    <s v="Tesseramento"/>
    <x v="1"/>
    <x v="3"/>
    <x v="0"/>
    <m/>
  </r>
  <r>
    <n v="4948"/>
    <x v="0"/>
    <x v="0"/>
    <x v="0"/>
    <x v="0"/>
    <x v="2"/>
    <x v="326"/>
    <x v="0"/>
    <x v="0"/>
    <s v="Tesseramento"/>
    <x v="1"/>
    <x v="4"/>
    <x v="0"/>
    <m/>
  </r>
  <r>
    <n v="4949"/>
    <x v="0"/>
    <x v="0"/>
    <x v="0"/>
    <x v="0"/>
    <x v="2"/>
    <x v="326"/>
    <x v="0"/>
    <x v="0"/>
    <s v="Tesseramento"/>
    <x v="1"/>
    <x v="0"/>
    <x v="0"/>
    <m/>
  </r>
  <r>
    <n v="26815"/>
    <x v="0"/>
    <x v="0"/>
    <x v="0"/>
    <x v="0"/>
    <x v="2"/>
    <x v="326"/>
    <x v="0"/>
    <x v="0"/>
    <s v="Tesseramento"/>
    <x v="1"/>
    <x v="0"/>
    <x v="0"/>
    <m/>
  </r>
  <r>
    <n v="53537"/>
    <x v="0"/>
    <x v="0"/>
    <x v="0"/>
    <x v="0"/>
    <x v="2"/>
    <x v="326"/>
    <x v="0"/>
    <x v="0"/>
    <s v="Tesseramento"/>
    <x v="1"/>
    <x v="0"/>
    <x v="0"/>
    <m/>
  </r>
  <r>
    <n v="110538"/>
    <x v="0"/>
    <x v="0"/>
    <x v="0"/>
    <x v="2"/>
    <x v="2"/>
    <x v="326"/>
    <x v="0"/>
    <x v="0"/>
    <s v="Tesseramento"/>
    <x v="1"/>
    <x v="4"/>
    <x v="0"/>
    <m/>
  </r>
  <r>
    <n v="61281"/>
    <x v="0"/>
    <x v="0"/>
    <x v="0"/>
    <x v="0"/>
    <x v="2"/>
    <x v="326"/>
    <x v="0"/>
    <x v="1"/>
    <s v="Tesseramento"/>
    <x v="1"/>
    <x v="4"/>
    <x v="0"/>
    <m/>
  </r>
  <r>
    <n v="12699"/>
    <x v="0"/>
    <x v="0"/>
    <x v="0"/>
    <x v="0"/>
    <x v="2"/>
    <x v="326"/>
    <x v="0"/>
    <x v="0"/>
    <s v="Tesseramento"/>
    <x v="1"/>
    <x v="4"/>
    <x v="0"/>
    <m/>
  </r>
  <r>
    <n v="131393"/>
    <x v="0"/>
    <x v="0"/>
    <x v="0"/>
    <x v="0"/>
    <x v="2"/>
    <x v="326"/>
    <x v="0"/>
    <x v="0"/>
    <s v="Tesseramento"/>
    <x v="1"/>
    <x v="0"/>
    <x v="0"/>
    <m/>
  </r>
  <r>
    <n v="12706"/>
    <x v="0"/>
    <x v="0"/>
    <x v="0"/>
    <x v="0"/>
    <x v="2"/>
    <x v="326"/>
    <x v="0"/>
    <x v="0"/>
    <s v="Tesseramento"/>
    <x v="1"/>
    <x v="4"/>
    <x v="0"/>
    <m/>
  </r>
  <r>
    <n v="21651"/>
    <x v="0"/>
    <x v="0"/>
    <x v="0"/>
    <x v="0"/>
    <x v="2"/>
    <x v="326"/>
    <x v="0"/>
    <x v="0"/>
    <s v="Tesseramento"/>
    <x v="1"/>
    <x v="4"/>
    <x v="0"/>
    <m/>
  </r>
  <r>
    <n v="21650"/>
    <x v="0"/>
    <x v="0"/>
    <x v="0"/>
    <x v="0"/>
    <x v="2"/>
    <x v="326"/>
    <x v="0"/>
    <x v="0"/>
    <s v="Tesseramento"/>
    <x v="1"/>
    <x v="0"/>
    <x v="0"/>
    <m/>
  </r>
  <r>
    <n v="234537"/>
    <x v="0"/>
    <x v="1"/>
    <x v="1"/>
    <x v="4"/>
    <x v="1"/>
    <x v="108"/>
    <x v="0"/>
    <x v="0"/>
    <s v="Tesseramento"/>
    <x v="0"/>
    <x v="0"/>
    <x v="0"/>
    <m/>
  </r>
  <r>
    <n v="180906"/>
    <x v="0"/>
    <x v="0"/>
    <x v="0"/>
    <x v="0"/>
    <x v="11"/>
    <x v="302"/>
    <x v="0"/>
    <x v="0"/>
    <s v="Tesseramento"/>
    <x v="1"/>
    <x v="1"/>
    <x v="0"/>
    <m/>
  </r>
  <r>
    <n v="180905"/>
    <x v="0"/>
    <x v="0"/>
    <x v="0"/>
    <x v="0"/>
    <x v="11"/>
    <x v="302"/>
    <x v="0"/>
    <x v="0"/>
    <s v="Tesseramento"/>
    <x v="1"/>
    <x v="3"/>
    <x v="0"/>
    <m/>
  </r>
  <r>
    <n v="234745"/>
    <x v="0"/>
    <x v="0"/>
    <x v="1"/>
    <x v="2"/>
    <x v="8"/>
    <x v="62"/>
    <x v="0"/>
    <x v="0"/>
    <s v="Tesseramento"/>
    <x v="1"/>
    <x v="4"/>
    <x v="0"/>
    <m/>
  </r>
  <r>
    <n v="12718"/>
    <x v="0"/>
    <x v="0"/>
    <x v="0"/>
    <x v="0"/>
    <x v="2"/>
    <x v="326"/>
    <x v="0"/>
    <x v="0"/>
    <s v="Tesseramento"/>
    <x v="1"/>
    <x v="4"/>
    <x v="0"/>
    <m/>
  </r>
  <r>
    <n v="118638"/>
    <x v="0"/>
    <x v="0"/>
    <x v="0"/>
    <x v="0"/>
    <x v="2"/>
    <x v="326"/>
    <x v="0"/>
    <x v="0"/>
    <s v="Tesseramento"/>
    <x v="1"/>
    <x v="4"/>
    <x v="0"/>
    <m/>
  </r>
  <r>
    <n v="61918"/>
    <x v="0"/>
    <x v="0"/>
    <x v="0"/>
    <x v="0"/>
    <x v="2"/>
    <x v="326"/>
    <x v="0"/>
    <x v="1"/>
    <s v="Tesseramento"/>
    <x v="1"/>
    <x v="4"/>
    <x v="0"/>
    <m/>
  </r>
  <r>
    <n v="45398"/>
    <x v="0"/>
    <x v="0"/>
    <x v="0"/>
    <x v="0"/>
    <x v="2"/>
    <x v="326"/>
    <x v="0"/>
    <x v="0"/>
    <s v="Tesseramento"/>
    <x v="1"/>
    <x v="3"/>
    <x v="0"/>
    <m/>
  </r>
  <r>
    <n v="203281"/>
    <x v="0"/>
    <x v="0"/>
    <x v="0"/>
    <x v="0"/>
    <x v="1"/>
    <x v="26"/>
    <x v="0"/>
    <x v="0"/>
    <s v="Tesseramento"/>
    <x v="1"/>
    <x v="0"/>
    <x v="0"/>
    <m/>
  </r>
  <r>
    <n v="187417"/>
    <x v="0"/>
    <x v="0"/>
    <x v="0"/>
    <x v="2"/>
    <x v="2"/>
    <x v="326"/>
    <x v="0"/>
    <x v="1"/>
    <s v="Tesseramento"/>
    <x v="1"/>
    <x v="0"/>
    <x v="0"/>
    <m/>
  </r>
  <r>
    <n v="12764"/>
    <x v="0"/>
    <x v="0"/>
    <x v="0"/>
    <x v="0"/>
    <x v="2"/>
    <x v="326"/>
    <x v="0"/>
    <x v="1"/>
    <s v="Tesseramento"/>
    <x v="1"/>
    <x v="4"/>
    <x v="0"/>
    <m/>
  </r>
  <r>
    <n v="82490"/>
    <x v="0"/>
    <x v="0"/>
    <x v="0"/>
    <x v="0"/>
    <x v="2"/>
    <x v="326"/>
    <x v="0"/>
    <x v="1"/>
    <s v="Tesseramento"/>
    <x v="1"/>
    <x v="4"/>
    <x v="0"/>
    <m/>
  </r>
  <r>
    <n v="12726"/>
    <x v="0"/>
    <x v="0"/>
    <x v="0"/>
    <x v="0"/>
    <x v="2"/>
    <x v="326"/>
    <x v="0"/>
    <x v="1"/>
    <s v="Tesseramento"/>
    <x v="1"/>
    <x v="3"/>
    <x v="0"/>
    <m/>
  </r>
  <r>
    <n v="49983"/>
    <x v="0"/>
    <x v="0"/>
    <x v="0"/>
    <x v="0"/>
    <x v="2"/>
    <x v="326"/>
    <x v="0"/>
    <x v="0"/>
    <s v="Tesseramento"/>
    <x v="1"/>
    <x v="4"/>
    <x v="0"/>
    <m/>
  </r>
  <r>
    <n v="79664"/>
    <x v="0"/>
    <x v="0"/>
    <x v="0"/>
    <x v="0"/>
    <x v="2"/>
    <x v="326"/>
    <x v="0"/>
    <x v="0"/>
    <s v="Tesseramento"/>
    <x v="1"/>
    <x v="1"/>
    <x v="0"/>
    <m/>
  </r>
  <r>
    <n v="52650"/>
    <x v="0"/>
    <x v="0"/>
    <x v="0"/>
    <x v="0"/>
    <x v="1"/>
    <x v="26"/>
    <x v="0"/>
    <x v="0"/>
    <s v="Tesseramento"/>
    <x v="1"/>
    <x v="4"/>
    <x v="0"/>
    <m/>
  </r>
  <r>
    <n v="214749"/>
    <x v="1"/>
    <x v="0"/>
    <x v="0"/>
    <x v="2"/>
    <x v="2"/>
    <x v="326"/>
    <x v="0"/>
    <x v="0"/>
    <s v="Tesseramento"/>
    <x v="1"/>
    <x v="5"/>
    <x v="0"/>
    <m/>
  </r>
  <r>
    <n v="12738"/>
    <x v="0"/>
    <x v="0"/>
    <x v="0"/>
    <x v="0"/>
    <x v="2"/>
    <x v="326"/>
    <x v="0"/>
    <x v="0"/>
    <s v="Tesseramento"/>
    <x v="1"/>
    <x v="0"/>
    <x v="0"/>
    <m/>
  </r>
  <r>
    <n v="224338"/>
    <x v="0"/>
    <x v="0"/>
    <x v="0"/>
    <x v="0"/>
    <x v="8"/>
    <x v="62"/>
    <x v="0"/>
    <x v="0"/>
    <s v="Tesseramento"/>
    <x v="1"/>
    <x v="1"/>
    <x v="0"/>
    <m/>
  </r>
  <r>
    <n v="48582"/>
    <x v="0"/>
    <x v="0"/>
    <x v="0"/>
    <x v="0"/>
    <x v="2"/>
    <x v="326"/>
    <x v="0"/>
    <x v="0"/>
    <s v="Tesseramento"/>
    <x v="1"/>
    <x v="3"/>
    <x v="0"/>
    <m/>
  </r>
  <r>
    <n v="12742"/>
    <x v="0"/>
    <x v="0"/>
    <x v="0"/>
    <x v="0"/>
    <x v="2"/>
    <x v="326"/>
    <x v="0"/>
    <x v="0"/>
    <s v="Tesseramento"/>
    <x v="1"/>
    <x v="4"/>
    <x v="0"/>
    <m/>
  </r>
  <r>
    <n v="12746"/>
    <x v="0"/>
    <x v="0"/>
    <x v="0"/>
    <x v="0"/>
    <x v="2"/>
    <x v="326"/>
    <x v="0"/>
    <x v="0"/>
    <s v="Tesseramento"/>
    <x v="1"/>
    <x v="4"/>
    <x v="0"/>
    <m/>
  </r>
  <r>
    <n v="12749"/>
    <x v="0"/>
    <x v="0"/>
    <x v="0"/>
    <x v="0"/>
    <x v="2"/>
    <x v="326"/>
    <x v="0"/>
    <x v="0"/>
    <s v="Tesseramento"/>
    <x v="1"/>
    <x v="4"/>
    <x v="0"/>
    <m/>
  </r>
  <r>
    <n v="187418"/>
    <x v="0"/>
    <x v="0"/>
    <x v="0"/>
    <x v="2"/>
    <x v="2"/>
    <x v="326"/>
    <x v="0"/>
    <x v="0"/>
    <s v="Tesseramento"/>
    <x v="1"/>
    <x v="0"/>
    <x v="0"/>
    <m/>
  </r>
  <r>
    <n v="12755"/>
    <x v="0"/>
    <x v="0"/>
    <x v="0"/>
    <x v="0"/>
    <x v="2"/>
    <x v="326"/>
    <x v="0"/>
    <x v="0"/>
    <s v="Tesseramento"/>
    <x v="1"/>
    <x v="4"/>
    <x v="0"/>
    <m/>
  </r>
  <r>
    <n v="23870"/>
    <x v="0"/>
    <x v="0"/>
    <x v="0"/>
    <x v="0"/>
    <x v="2"/>
    <x v="326"/>
    <x v="0"/>
    <x v="1"/>
    <s v="Tesseramento"/>
    <x v="1"/>
    <x v="3"/>
    <x v="0"/>
    <m/>
  </r>
  <r>
    <n v="32015"/>
    <x v="0"/>
    <x v="0"/>
    <x v="0"/>
    <x v="2"/>
    <x v="2"/>
    <x v="326"/>
    <x v="0"/>
    <x v="0"/>
    <s v="Tesseramento"/>
    <x v="1"/>
    <x v="3"/>
    <x v="0"/>
    <m/>
  </r>
  <r>
    <n v="66844"/>
    <x v="0"/>
    <x v="0"/>
    <x v="0"/>
    <x v="0"/>
    <x v="2"/>
    <x v="326"/>
    <x v="0"/>
    <x v="1"/>
    <s v="Tesseramento"/>
    <x v="1"/>
    <x v="4"/>
    <x v="0"/>
    <m/>
  </r>
  <r>
    <n v="211368"/>
    <x v="0"/>
    <x v="0"/>
    <x v="0"/>
    <x v="0"/>
    <x v="2"/>
    <x v="326"/>
    <x v="0"/>
    <x v="0"/>
    <s v="Tesseramento"/>
    <x v="1"/>
    <x v="3"/>
    <x v="0"/>
    <m/>
  </r>
  <r>
    <n v="12770"/>
    <x v="0"/>
    <x v="0"/>
    <x v="0"/>
    <x v="0"/>
    <x v="2"/>
    <x v="326"/>
    <x v="0"/>
    <x v="1"/>
    <s v="Tesseramento"/>
    <x v="1"/>
    <x v="4"/>
    <x v="0"/>
    <m/>
  </r>
  <r>
    <n v="12769"/>
    <x v="0"/>
    <x v="0"/>
    <x v="0"/>
    <x v="0"/>
    <x v="2"/>
    <x v="326"/>
    <x v="0"/>
    <x v="0"/>
    <s v="Tesseramento"/>
    <x v="1"/>
    <x v="4"/>
    <x v="0"/>
    <m/>
  </r>
  <r>
    <n v="190298"/>
    <x v="1"/>
    <x v="0"/>
    <x v="0"/>
    <x v="0"/>
    <x v="4"/>
    <x v="166"/>
    <x v="0"/>
    <x v="1"/>
    <s v="Tesseramento"/>
    <x v="1"/>
    <x v="5"/>
    <x v="0"/>
    <m/>
  </r>
  <r>
    <n v="220235"/>
    <x v="0"/>
    <x v="0"/>
    <x v="0"/>
    <x v="0"/>
    <x v="4"/>
    <x v="166"/>
    <x v="0"/>
    <x v="0"/>
    <s v="Tesseramento"/>
    <x v="1"/>
    <x v="0"/>
    <x v="0"/>
    <m/>
  </r>
  <r>
    <n v="98719"/>
    <x v="0"/>
    <x v="0"/>
    <x v="0"/>
    <x v="0"/>
    <x v="1"/>
    <x v="26"/>
    <x v="0"/>
    <x v="1"/>
    <s v="Tesseramento"/>
    <x v="1"/>
    <x v="3"/>
    <x v="0"/>
    <m/>
  </r>
  <r>
    <n v="172794"/>
    <x v="0"/>
    <x v="0"/>
    <x v="0"/>
    <x v="0"/>
    <x v="1"/>
    <x v="26"/>
    <x v="0"/>
    <x v="0"/>
    <s v="Tesseramento"/>
    <x v="1"/>
    <x v="0"/>
    <x v="0"/>
    <m/>
  </r>
  <r>
    <n v="54419"/>
    <x v="0"/>
    <x v="0"/>
    <x v="0"/>
    <x v="0"/>
    <x v="1"/>
    <x v="26"/>
    <x v="0"/>
    <x v="0"/>
    <s v="Tesseramento"/>
    <x v="1"/>
    <x v="0"/>
    <x v="0"/>
    <m/>
  </r>
  <r>
    <n v="229479"/>
    <x v="1"/>
    <x v="0"/>
    <x v="0"/>
    <x v="2"/>
    <x v="2"/>
    <x v="326"/>
    <x v="0"/>
    <x v="1"/>
    <s v="Tesseramento"/>
    <x v="1"/>
    <x v="5"/>
    <x v="0"/>
    <m/>
  </r>
  <r>
    <n v="20096"/>
    <x v="0"/>
    <x v="0"/>
    <x v="0"/>
    <x v="2"/>
    <x v="2"/>
    <x v="326"/>
    <x v="0"/>
    <x v="0"/>
    <s v="Tesseramento"/>
    <x v="1"/>
    <x v="4"/>
    <x v="0"/>
    <m/>
  </r>
  <r>
    <n v="204528"/>
    <x v="0"/>
    <x v="0"/>
    <x v="0"/>
    <x v="2"/>
    <x v="2"/>
    <x v="326"/>
    <x v="0"/>
    <x v="0"/>
    <s v="Tesseramento"/>
    <x v="1"/>
    <x v="4"/>
    <x v="0"/>
    <m/>
  </r>
  <r>
    <n v="21691"/>
    <x v="0"/>
    <x v="0"/>
    <x v="0"/>
    <x v="0"/>
    <x v="2"/>
    <x v="326"/>
    <x v="0"/>
    <x v="0"/>
    <s v="Tesseramento"/>
    <x v="1"/>
    <x v="4"/>
    <x v="0"/>
    <m/>
  </r>
  <r>
    <n v="29024"/>
    <x v="0"/>
    <x v="0"/>
    <x v="0"/>
    <x v="0"/>
    <x v="1"/>
    <x v="26"/>
    <x v="0"/>
    <x v="1"/>
    <s v="Tesseramento"/>
    <x v="1"/>
    <x v="3"/>
    <x v="0"/>
    <m/>
  </r>
  <r>
    <n v="12778"/>
    <x v="0"/>
    <x v="0"/>
    <x v="0"/>
    <x v="0"/>
    <x v="2"/>
    <x v="326"/>
    <x v="0"/>
    <x v="0"/>
    <s v="Tesseramento"/>
    <x v="1"/>
    <x v="3"/>
    <x v="0"/>
    <m/>
  </r>
  <r>
    <n v="43084"/>
    <x v="0"/>
    <x v="0"/>
    <x v="0"/>
    <x v="0"/>
    <x v="1"/>
    <x v="26"/>
    <x v="0"/>
    <x v="0"/>
    <s v="Tesseramento"/>
    <x v="1"/>
    <x v="3"/>
    <x v="0"/>
    <m/>
  </r>
  <r>
    <n v="45373"/>
    <x v="0"/>
    <x v="0"/>
    <x v="0"/>
    <x v="0"/>
    <x v="2"/>
    <x v="326"/>
    <x v="0"/>
    <x v="0"/>
    <s v="Tesseramento"/>
    <x v="1"/>
    <x v="4"/>
    <x v="0"/>
    <m/>
  </r>
  <r>
    <n v="12783"/>
    <x v="0"/>
    <x v="0"/>
    <x v="0"/>
    <x v="0"/>
    <x v="2"/>
    <x v="326"/>
    <x v="0"/>
    <x v="0"/>
    <s v="Tesseramento"/>
    <x v="1"/>
    <x v="4"/>
    <x v="0"/>
    <m/>
  </r>
  <r>
    <n v="14622"/>
    <x v="0"/>
    <x v="0"/>
    <x v="0"/>
    <x v="0"/>
    <x v="2"/>
    <x v="326"/>
    <x v="0"/>
    <x v="0"/>
    <s v="Tesseramento"/>
    <x v="1"/>
    <x v="3"/>
    <x v="0"/>
    <m/>
  </r>
  <r>
    <n v="12792"/>
    <x v="0"/>
    <x v="0"/>
    <x v="0"/>
    <x v="0"/>
    <x v="2"/>
    <x v="326"/>
    <x v="0"/>
    <x v="0"/>
    <s v="Tesseramento"/>
    <x v="1"/>
    <x v="3"/>
    <x v="0"/>
    <m/>
  </r>
  <r>
    <n v="167248"/>
    <x v="0"/>
    <x v="0"/>
    <x v="0"/>
    <x v="2"/>
    <x v="2"/>
    <x v="326"/>
    <x v="0"/>
    <x v="0"/>
    <s v="Tesseramento"/>
    <x v="1"/>
    <x v="4"/>
    <x v="0"/>
    <m/>
  </r>
  <r>
    <n v="172825"/>
    <x v="0"/>
    <x v="0"/>
    <x v="0"/>
    <x v="1"/>
    <x v="2"/>
    <x v="326"/>
    <x v="0"/>
    <x v="0"/>
    <s v="Tesseramento"/>
    <x v="1"/>
    <x v="1"/>
    <x v="0"/>
    <m/>
  </r>
  <r>
    <n v="12795"/>
    <x v="0"/>
    <x v="0"/>
    <x v="0"/>
    <x v="0"/>
    <x v="2"/>
    <x v="326"/>
    <x v="0"/>
    <x v="0"/>
    <s v="Tesseramento"/>
    <x v="1"/>
    <x v="3"/>
    <x v="0"/>
    <m/>
  </r>
  <r>
    <n v="60546"/>
    <x v="0"/>
    <x v="0"/>
    <x v="0"/>
    <x v="0"/>
    <x v="2"/>
    <x v="326"/>
    <x v="0"/>
    <x v="0"/>
    <s v="Tesseramento"/>
    <x v="1"/>
    <x v="0"/>
    <x v="0"/>
    <m/>
  </r>
  <r>
    <n v="12798"/>
    <x v="0"/>
    <x v="0"/>
    <x v="0"/>
    <x v="0"/>
    <x v="2"/>
    <x v="326"/>
    <x v="0"/>
    <x v="0"/>
    <s v="Tesseramento"/>
    <x v="1"/>
    <x v="4"/>
    <x v="0"/>
    <m/>
  </r>
  <r>
    <n v="168260"/>
    <x v="1"/>
    <x v="0"/>
    <x v="0"/>
    <x v="1"/>
    <x v="2"/>
    <x v="326"/>
    <x v="0"/>
    <x v="1"/>
    <s v="Tesseramento"/>
    <x v="1"/>
    <x v="7"/>
    <x v="0"/>
    <m/>
  </r>
  <r>
    <n v="168261"/>
    <x v="0"/>
    <x v="0"/>
    <x v="0"/>
    <x v="0"/>
    <x v="2"/>
    <x v="326"/>
    <x v="0"/>
    <x v="0"/>
    <s v="Tesseramento"/>
    <x v="1"/>
    <x v="0"/>
    <x v="0"/>
    <m/>
  </r>
  <r>
    <n v="21709"/>
    <x v="0"/>
    <x v="0"/>
    <x v="0"/>
    <x v="0"/>
    <x v="2"/>
    <x v="326"/>
    <x v="0"/>
    <x v="0"/>
    <s v="Tesseramento"/>
    <x v="1"/>
    <x v="3"/>
    <x v="0"/>
    <m/>
  </r>
  <r>
    <n v="39664"/>
    <x v="0"/>
    <x v="0"/>
    <x v="0"/>
    <x v="0"/>
    <x v="2"/>
    <x v="326"/>
    <x v="0"/>
    <x v="0"/>
    <s v="Tesseramento"/>
    <x v="1"/>
    <x v="0"/>
    <x v="0"/>
    <m/>
  </r>
  <r>
    <n v="211873"/>
    <x v="0"/>
    <x v="0"/>
    <x v="0"/>
    <x v="2"/>
    <x v="2"/>
    <x v="326"/>
    <x v="0"/>
    <x v="0"/>
    <s v="Tesseramento"/>
    <x v="1"/>
    <x v="4"/>
    <x v="0"/>
    <m/>
  </r>
  <r>
    <n v="48583"/>
    <x v="0"/>
    <x v="0"/>
    <x v="0"/>
    <x v="0"/>
    <x v="2"/>
    <x v="326"/>
    <x v="0"/>
    <x v="0"/>
    <s v="Tesseramento"/>
    <x v="1"/>
    <x v="0"/>
    <x v="0"/>
    <m/>
  </r>
  <r>
    <n v="12810"/>
    <x v="0"/>
    <x v="0"/>
    <x v="0"/>
    <x v="0"/>
    <x v="2"/>
    <x v="326"/>
    <x v="0"/>
    <x v="0"/>
    <s v="Tesseramento"/>
    <x v="1"/>
    <x v="4"/>
    <x v="0"/>
    <m/>
  </r>
  <r>
    <n v="85722"/>
    <x v="0"/>
    <x v="0"/>
    <x v="0"/>
    <x v="0"/>
    <x v="2"/>
    <x v="326"/>
    <x v="0"/>
    <x v="1"/>
    <s v="Tesseramento"/>
    <x v="1"/>
    <x v="1"/>
    <x v="0"/>
    <m/>
  </r>
  <r>
    <n v="45370"/>
    <x v="0"/>
    <x v="0"/>
    <x v="0"/>
    <x v="0"/>
    <x v="2"/>
    <x v="326"/>
    <x v="0"/>
    <x v="0"/>
    <s v="Tesseramento"/>
    <x v="1"/>
    <x v="4"/>
    <x v="0"/>
    <m/>
  </r>
  <r>
    <n v="234480"/>
    <x v="0"/>
    <x v="1"/>
    <x v="1"/>
    <x v="2"/>
    <x v="1"/>
    <x v="26"/>
    <x v="0"/>
    <x v="0"/>
    <s v="Tesseramento"/>
    <x v="1"/>
    <x v="0"/>
    <x v="0"/>
    <m/>
  </r>
  <r>
    <n v="4308"/>
    <x v="0"/>
    <x v="0"/>
    <x v="0"/>
    <x v="0"/>
    <x v="2"/>
    <x v="326"/>
    <x v="0"/>
    <x v="0"/>
    <s v="Tesseramento"/>
    <x v="1"/>
    <x v="1"/>
    <x v="0"/>
    <m/>
  </r>
  <r>
    <n v="51374"/>
    <x v="0"/>
    <x v="0"/>
    <x v="0"/>
    <x v="0"/>
    <x v="2"/>
    <x v="326"/>
    <x v="0"/>
    <x v="1"/>
    <s v="Tesseramento"/>
    <x v="1"/>
    <x v="3"/>
    <x v="0"/>
    <m/>
  </r>
  <r>
    <n v="108648"/>
    <x v="0"/>
    <x v="0"/>
    <x v="0"/>
    <x v="0"/>
    <x v="1"/>
    <x v="26"/>
    <x v="0"/>
    <x v="1"/>
    <s v="Tesseramento"/>
    <x v="1"/>
    <x v="4"/>
    <x v="0"/>
    <m/>
  </r>
  <r>
    <n v="21733"/>
    <x v="0"/>
    <x v="0"/>
    <x v="0"/>
    <x v="0"/>
    <x v="2"/>
    <x v="326"/>
    <x v="0"/>
    <x v="0"/>
    <s v="Tesseramento"/>
    <x v="1"/>
    <x v="3"/>
    <x v="0"/>
    <m/>
  </r>
  <r>
    <n v="12647"/>
    <x v="0"/>
    <x v="0"/>
    <x v="0"/>
    <x v="0"/>
    <x v="2"/>
    <x v="326"/>
    <x v="0"/>
    <x v="1"/>
    <s v="Tesseramento"/>
    <x v="1"/>
    <x v="3"/>
    <x v="0"/>
    <m/>
  </r>
  <r>
    <n v="103872"/>
    <x v="0"/>
    <x v="0"/>
    <x v="0"/>
    <x v="0"/>
    <x v="1"/>
    <x v="26"/>
    <x v="0"/>
    <x v="0"/>
    <s v="Tesseramento"/>
    <x v="1"/>
    <x v="3"/>
    <x v="0"/>
    <m/>
  </r>
  <r>
    <n v="79351"/>
    <x v="0"/>
    <x v="0"/>
    <x v="0"/>
    <x v="0"/>
    <x v="1"/>
    <x v="26"/>
    <x v="0"/>
    <x v="0"/>
    <s v="Tesseramento"/>
    <x v="1"/>
    <x v="0"/>
    <x v="0"/>
    <m/>
  </r>
  <r>
    <n v="96848"/>
    <x v="0"/>
    <x v="0"/>
    <x v="0"/>
    <x v="3"/>
    <x v="1"/>
    <x v="26"/>
    <x v="0"/>
    <x v="1"/>
    <s v="Tesseramento"/>
    <x v="1"/>
    <x v="0"/>
    <x v="0"/>
    <m/>
  </r>
  <r>
    <n v="53690"/>
    <x v="0"/>
    <x v="0"/>
    <x v="0"/>
    <x v="0"/>
    <x v="1"/>
    <x v="26"/>
    <x v="0"/>
    <x v="0"/>
    <s v="Tesseramento"/>
    <x v="1"/>
    <x v="4"/>
    <x v="0"/>
    <m/>
  </r>
  <r>
    <n v="136776"/>
    <x v="0"/>
    <x v="0"/>
    <x v="0"/>
    <x v="0"/>
    <x v="1"/>
    <x v="26"/>
    <x v="0"/>
    <x v="1"/>
    <s v="Tesseramento"/>
    <x v="1"/>
    <x v="3"/>
    <x v="0"/>
    <m/>
  </r>
  <r>
    <n v="184581"/>
    <x v="0"/>
    <x v="0"/>
    <x v="0"/>
    <x v="0"/>
    <x v="1"/>
    <x v="26"/>
    <x v="0"/>
    <x v="0"/>
    <s v="Tesseramento"/>
    <x v="1"/>
    <x v="1"/>
    <x v="0"/>
    <m/>
  </r>
  <r>
    <n v="693"/>
    <x v="0"/>
    <x v="0"/>
    <x v="0"/>
    <x v="0"/>
    <x v="7"/>
    <x v="348"/>
    <x v="0"/>
    <x v="1"/>
    <s v="Tesseramento"/>
    <x v="1"/>
    <x v="0"/>
    <x v="0"/>
    <m/>
  </r>
  <r>
    <n v="163592"/>
    <x v="0"/>
    <x v="0"/>
    <x v="0"/>
    <x v="0"/>
    <x v="1"/>
    <x v="26"/>
    <x v="0"/>
    <x v="0"/>
    <s v="Tesseramento"/>
    <x v="1"/>
    <x v="0"/>
    <x v="0"/>
    <m/>
  </r>
  <r>
    <n v="183048"/>
    <x v="0"/>
    <x v="0"/>
    <x v="0"/>
    <x v="0"/>
    <x v="1"/>
    <x v="26"/>
    <x v="0"/>
    <x v="1"/>
    <s v="Tesseramento"/>
    <x v="1"/>
    <x v="0"/>
    <x v="0"/>
    <m/>
  </r>
  <r>
    <n v="111780"/>
    <x v="0"/>
    <x v="0"/>
    <x v="0"/>
    <x v="0"/>
    <x v="1"/>
    <x v="26"/>
    <x v="0"/>
    <x v="0"/>
    <s v="Tesseramento"/>
    <x v="1"/>
    <x v="0"/>
    <x v="0"/>
    <m/>
  </r>
  <r>
    <n v="164627"/>
    <x v="0"/>
    <x v="0"/>
    <x v="0"/>
    <x v="0"/>
    <x v="1"/>
    <x v="26"/>
    <x v="0"/>
    <x v="0"/>
    <s v="Tesseramento"/>
    <x v="1"/>
    <x v="0"/>
    <x v="0"/>
    <m/>
  </r>
  <r>
    <n v="216098"/>
    <x v="1"/>
    <x v="0"/>
    <x v="0"/>
    <x v="1"/>
    <x v="1"/>
    <x v="26"/>
    <x v="0"/>
    <x v="0"/>
    <s v="Tesseramento"/>
    <x v="1"/>
    <x v="5"/>
    <x v="0"/>
    <m/>
  </r>
  <r>
    <n v="132939"/>
    <x v="0"/>
    <x v="0"/>
    <x v="0"/>
    <x v="0"/>
    <x v="1"/>
    <x v="193"/>
    <x v="0"/>
    <x v="0"/>
    <s v="Tesseramento"/>
    <x v="1"/>
    <x v="0"/>
    <x v="0"/>
    <m/>
  </r>
  <r>
    <n v="105082"/>
    <x v="0"/>
    <x v="0"/>
    <x v="0"/>
    <x v="0"/>
    <x v="1"/>
    <x v="193"/>
    <x v="0"/>
    <x v="1"/>
    <s v="Tesseramento"/>
    <x v="1"/>
    <x v="1"/>
    <x v="0"/>
    <m/>
  </r>
  <r>
    <n v="185338"/>
    <x v="0"/>
    <x v="0"/>
    <x v="0"/>
    <x v="0"/>
    <x v="1"/>
    <x v="193"/>
    <x v="0"/>
    <x v="0"/>
    <s v="Tesseramento"/>
    <x v="1"/>
    <x v="0"/>
    <x v="0"/>
    <m/>
  </r>
  <r>
    <n v="143855"/>
    <x v="0"/>
    <x v="0"/>
    <x v="0"/>
    <x v="0"/>
    <x v="1"/>
    <x v="26"/>
    <x v="0"/>
    <x v="0"/>
    <s v="Tesseramento"/>
    <x v="1"/>
    <x v="0"/>
    <x v="0"/>
    <m/>
  </r>
  <r>
    <n v="53704"/>
    <x v="0"/>
    <x v="0"/>
    <x v="0"/>
    <x v="0"/>
    <x v="1"/>
    <x v="26"/>
    <x v="0"/>
    <x v="0"/>
    <s v="Tesseramento"/>
    <x v="1"/>
    <x v="0"/>
    <x v="0"/>
    <m/>
  </r>
  <r>
    <n v="43086"/>
    <x v="0"/>
    <x v="0"/>
    <x v="0"/>
    <x v="0"/>
    <x v="1"/>
    <x v="193"/>
    <x v="0"/>
    <x v="0"/>
    <s v="Tesseramento"/>
    <x v="1"/>
    <x v="4"/>
    <x v="0"/>
    <m/>
  </r>
  <r>
    <n v="40347"/>
    <x v="0"/>
    <x v="0"/>
    <x v="0"/>
    <x v="0"/>
    <x v="1"/>
    <x v="193"/>
    <x v="0"/>
    <x v="0"/>
    <s v="Tesseramento"/>
    <x v="1"/>
    <x v="3"/>
    <x v="0"/>
    <m/>
  </r>
  <r>
    <n v="203837"/>
    <x v="1"/>
    <x v="0"/>
    <x v="0"/>
    <x v="0"/>
    <x v="1"/>
    <x v="193"/>
    <x v="0"/>
    <x v="0"/>
    <s v="Tesseramento"/>
    <x v="1"/>
    <x v="2"/>
    <x v="0"/>
    <m/>
  </r>
  <r>
    <n v="203838"/>
    <x v="0"/>
    <x v="0"/>
    <x v="0"/>
    <x v="0"/>
    <x v="1"/>
    <x v="193"/>
    <x v="0"/>
    <x v="0"/>
    <s v="Tesseramento"/>
    <x v="1"/>
    <x v="0"/>
    <x v="0"/>
    <m/>
  </r>
  <r>
    <n v="227404"/>
    <x v="0"/>
    <x v="1"/>
    <x v="0"/>
    <x v="0"/>
    <x v="1"/>
    <x v="193"/>
    <x v="0"/>
    <x v="0"/>
    <s v="Tesseramento"/>
    <x v="1"/>
    <x v="0"/>
    <x v="0"/>
    <m/>
  </r>
  <r>
    <n v="22855"/>
    <x v="0"/>
    <x v="0"/>
    <x v="0"/>
    <x v="0"/>
    <x v="1"/>
    <x v="193"/>
    <x v="0"/>
    <x v="0"/>
    <s v="Tesseramento"/>
    <x v="1"/>
    <x v="4"/>
    <x v="0"/>
    <m/>
  </r>
  <r>
    <n v="126222"/>
    <x v="0"/>
    <x v="0"/>
    <x v="0"/>
    <x v="0"/>
    <x v="12"/>
    <x v="245"/>
    <x v="0"/>
    <x v="1"/>
    <s v="Tesseramento"/>
    <x v="1"/>
    <x v="3"/>
    <x v="0"/>
    <m/>
  </r>
  <r>
    <n v="39671"/>
    <x v="0"/>
    <x v="0"/>
    <x v="0"/>
    <x v="0"/>
    <x v="1"/>
    <x v="193"/>
    <x v="0"/>
    <x v="0"/>
    <s v="Tesseramento"/>
    <x v="1"/>
    <x v="3"/>
    <x v="0"/>
    <m/>
  </r>
  <r>
    <n v="64486"/>
    <x v="0"/>
    <x v="0"/>
    <x v="0"/>
    <x v="0"/>
    <x v="1"/>
    <x v="193"/>
    <x v="0"/>
    <x v="1"/>
    <s v="Tesseramento"/>
    <x v="1"/>
    <x v="3"/>
    <x v="0"/>
    <m/>
  </r>
  <r>
    <n v="200390"/>
    <x v="0"/>
    <x v="0"/>
    <x v="0"/>
    <x v="0"/>
    <x v="1"/>
    <x v="193"/>
    <x v="0"/>
    <x v="1"/>
    <s v="Tesseramento"/>
    <x v="1"/>
    <x v="3"/>
    <x v="0"/>
    <m/>
  </r>
  <r>
    <n v="222261"/>
    <x v="0"/>
    <x v="1"/>
    <x v="0"/>
    <x v="3"/>
    <x v="7"/>
    <x v="45"/>
    <x v="0"/>
    <x v="1"/>
    <s v="Tesseramento"/>
    <x v="1"/>
    <x v="0"/>
    <x v="0"/>
    <m/>
  </r>
  <r>
    <n v="3322"/>
    <x v="0"/>
    <x v="0"/>
    <x v="0"/>
    <x v="0"/>
    <x v="12"/>
    <x v="245"/>
    <x v="0"/>
    <x v="0"/>
    <s v="Tesseramento"/>
    <x v="1"/>
    <x v="4"/>
    <x v="0"/>
    <m/>
  </r>
  <r>
    <n v="108816"/>
    <x v="0"/>
    <x v="0"/>
    <x v="2"/>
    <x v="1"/>
    <x v="8"/>
    <x v="62"/>
    <x v="0"/>
    <x v="1"/>
    <s v="Tesseramento"/>
    <x v="1"/>
    <x v="4"/>
    <x v="0"/>
    <m/>
  </r>
  <r>
    <n v="222260"/>
    <x v="0"/>
    <x v="1"/>
    <x v="0"/>
    <x v="3"/>
    <x v="7"/>
    <x v="45"/>
    <x v="0"/>
    <x v="0"/>
    <s v="Tesseramento"/>
    <x v="1"/>
    <x v="0"/>
    <x v="0"/>
    <m/>
  </r>
  <r>
    <n v="81386"/>
    <x v="0"/>
    <x v="0"/>
    <x v="0"/>
    <x v="3"/>
    <x v="12"/>
    <x v="245"/>
    <x v="0"/>
    <x v="0"/>
    <s v="Tesseramento"/>
    <x v="1"/>
    <x v="0"/>
    <x v="0"/>
    <m/>
  </r>
  <r>
    <n v="147619"/>
    <x v="0"/>
    <x v="0"/>
    <x v="0"/>
    <x v="3"/>
    <x v="12"/>
    <x v="245"/>
    <x v="0"/>
    <x v="1"/>
    <s v="Tesseramento"/>
    <x v="1"/>
    <x v="3"/>
    <x v="0"/>
    <m/>
  </r>
  <r>
    <n v="126219"/>
    <x v="0"/>
    <x v="0"/>
    <x v="0"/>
    <x v="0"/>
    <x v="12"/>
    <x v="245"/>
    <x v="0"/>
    <x v="0"/>
    <s v="Tesseramento"/>
    <x v="1"/>
    <x v="3"/>
    <x v="0"/>
    <m/>
  </r>
  <r>
    <n v="70836"/>
    <x v="0"/>
    <x v="0"/>
    <x v="0"/>
    <x v="1"/>
    <x v="12"/>
    <x v="245"/>
    <x v="0"/>
    <x v="0"/>
    <s v="Tesseramento"/>
    <x v="1"/>
    <x v="3"/>
    <x v="0"/>
    <m/>
  </r>
  <r>
    <n v="54708"/>
    <x v="0"/>
    <x v="0"/>
    <x v="0"/>
    <x v="0"/>
    <x v="12"/>
    <x v="245"/>
    <x v="0"/>
    <x v="0"/>
    <s v="Tesseramento"/>
    <x v="1"/>
    <x v="4"/>
    <x v="0"/>
    <m/>
  </r>
  <r>
    <n v="234724"/>
    <x v="0"/>
    <x v="0"/>
    <x v="1"/>
    <x v="1"/>
    <x v="1"/>
    <x v="193"/>
    <x v="0"/>
    <x v="0"/>
    <s v="Tesseramento"/>
    <x v="1"/>
    <x v="3"/>
    <x v="0"/>
    <m/>
  </r>
  <r>
    <n v="3145"/>
    <x v="0"/>
    <x v="0"/>
    <x v="0"/>
    <x v="0"/>
    <x v="12"/>
    <x v="245"/>
    <x v="0"/>
    <x v="0"/>
    <s v="Tesseramento"/>
    <x v="1"/>
    <x v="4"/>
    <x v="0"/>
    <m/>
  </r>
  <r>
    <n v="4191"/>
    <x v="0"/>
    <x v="0"/>
    <x v="0"/>
    <x v="0"/>
    <x v="12"/>
    <x v="245"/>
    <x v="0"/>
    <x v="1"/>
    <s v="Tesseramento"/>
    <x v="1"/>
    <x v="4"/>
    <x v="0"/>
    <m/>
  </r>
  <r>
    <n v="112410"/>
    <x v="0"/>
    <x v="0"/>
    <x v="0"/>
    <x v="0"/>
    <x v="12"/>
    <x v="245"/>
    <x v="0"/>
    <x v="0"/>
    <s v="Tesseramento"/>
    <x v="1"/>
    <x v="4"/>
    <x v="0"/>
    <m/>
  </r>
  <r>
    <n v="15066"/>
    <x v="0"/>
    <x v="0"/>
    <x v="2"/>
    <x v="0"/>
    <x v="8"/>
    <x v="62"/>
    <x v="0"/>
    <x v="0"/>
    <s v="Tesseramento"/>
    <x v="1"/>
    <x v="4"/>
    <x v="0"/>
    <m/>
  </r>
  <r>
    <n v="210283"/>
    <x v="0"/>
    <x v="0"/>
    <x v="0"/>
    <x v="0"/>
    <x v="1"/>
    <x v="193"/>
    <x v="0"/>
    <x v="0"/>
    <s v="Tesseramento"/>
    <x v="1"/>
    <x v="1"/>
    <x v="0"/>
    <m/>
  </r>
  <r>
    <n v="203388"/>
    <x v="0"/>
    <x v="0"/>
    <x v="0"/>
    <x v="0"/>
    <x v="12"/>
    <x v="245"/>
    <x v="0"/>
    <x v="1"/>
    <s v="Tesseramento"/>
    <x v="1"/>
    <x v="0"/>
    <x v="0"/>
    <m/>
  </r>
  <r>
    <n v="58887"/>
    <x v="0"/>
    <x v="0"/>
    <x v="0"/>
    <x v="0"/>
    <x v="8"/>
    <x v="62"/>
    <x v="0"/>
    <x v="1"/>
    <s v="Tesseramento"/>
    <x v="1"/>
    <x v="4"/>
    <x v="0"/>
    <m/>
  </r>
  <r>
    <n v="58886"/>
    <x v="0"/>
    <x v="0"/>
    <x v="0"/>
    <x v="0"/>
    <x v="8"/>
    <x v="62"/>
    <x v="0"/>
    <x v="0"/>
    <s v="Tesseramento"/>
    <x v="1"/>
    <x v="4"/>
    <x v="0"/>
    <m/>
  </r>
  <r>
    <n v="80566"/>
    <x v="0"/>
    <x v="0"/>
    <x v="0"/>
    <x v="0"/>
    <x v="12"/>
    <x v="245"/>
    <x v="0"/>
    <x v="0"/>
    <s v="Tesseramento"/>
    <x v="1"/>
    <x v="1"/>
    <x v="0"/>
    <m/>
  </r>
  <r>
    <n v="48895"/>
    <x v="0"/>
    <x v="0"/>
    <x v="0"/>
    <x v="0"/>
    <x v="12"/>
    <x v="245"/>
    <x v="0"/>
    <x v="0"/>
    <s v="Tesseramento"/>
    <x v="1"/>
    <x v="0"/>
    <x v="0"/>
    <m/>
  </r>
  <r>
    <n v="102187"/>
    <x v="0"/>
    <x v="0"/>
    <x v="0"/>
    <x v="0"/>
    <x v="12"/>
    <x v="245"/>
    <x v="0"/>
    <x v="1"/>
    <s v="Tesseramento"/>
    <x v="1"/>
    <x v="1"/>
    <x v="0"/>
    <m/>
  </r>
  <r>
    <n v="1151"/>
    <x v="0"/>
    <x v="0"/>
    <x v="0"/>
    <x v="0"/>
    <x v="12"/>
    <x v="245"/>
    <x v="0"/>
    <x v="1"/>
    <s v="Tesseramento"/>
    <x v="1"/>
    <x v="4"/>
    <x v="0"/>
    <m/>
  </r>
  <r>
    <n v="88026"/>
    <x v="0"/>
    <x v="0"/>
    <x v="0"/>
    <x v="0"/>
    <x v="12"/>
    <x v="245"/>
    <x v="0"/>
    <x v="0"/>
    <s v="Tesseramento"/>
    <x v="1"/>
    <x v="3"/>
    <x v="0"/>
    <m/>
  </r>
  <r>
    <n v="233035"/>
    <x v="1"/>
    <x v="0"/>
    <x v="0"/>
    <x v="0"/>
    <x v="1"/>
    <x v="193"/>
    <x v="0"/>
    <x v="1"/>
    <s v="Tesseramento"/>
    <x v="1"/>
    <x v="5"/>
    <x v="0"/>
    <m/>
  </r>
  <r>
    <n v="233034"/>
    <x v="1"/>
    <x v="0"/>
    <x v="0"/>
    <x v="1"/>
    <x v="1"/>
    <x v="193"/>
    <x v="0"/>
    <x v="0"/>
    <s v="Tesseramento"/>
    <x v="1"/>
    <x v="5"/>
    <x v="0"/>
    <m/>
  </r>
  <r>
    <n v="201591"/>
    <x v="1"/>
    <x v="0"/>
    <x v="0"/>
    <x v="0"/>
    <x v="1"/>
    <x v="193"/>
    <x v="0"/>
    <x v="0"/>
    <s v="Tesseramento"/>
    <x v="1"/>
    <x v="6"/>
    <x v="0"/>
    <s v="B"/>
  </r>
  <r>
    <n v="3303"/>
    <x v="0"/>
    <x v="0"/>
    <x v="0"/>
    <x v="0"/>
    <x v="12"/>
    <x v="245"/>
    <x v="0"/>
    <x v="1"/>
    <s v="Tesseramento"/>
    <x v="1"/>
    <x v="4"/>
    <x v="0"/>
    <m/>
  </r>
  <r>
    <n v="183376"/>
    <x v="1"/>
    <x v="0"/>
    <x v="0"/>
    <x v="0"/>
    <x v="1"/>
    <x v="193"/>
    <x v="0"/>
    <x v="0"/>
    <s v="Tesseramento"/>
    <x v="1"/>
    <x v="6"/>
    <x v="0"/>
    <s v="B"/>
  </r>
  <r>
    <n v="3286"/>
    <x v="0"/>
    <x v="0"/>
    <x v="0"/>
    <x v="0"/>
    <x v="12"/>
    <x v="245"/>
    <x v="0"/>
    <x v="1"/>
    <s v="Tesseramento"/>
    <x v="1"/>
    <x v="4"/>
    <x v="0"/>
    <m/>
  </r>
  <r>
    <n v="3285"/>
    <x v="0"/>
    <x v="0"/>
    <x v="0"/>
    <x v="0"/>
    <x v="12"/>
    <x v="245"/>
    <x v="0"/>
    <x v="0"/>
    <s v="Tesseramento"/>
    <x v="1"/>
    <x v="4"/>
    <x v="0"/>
    <m/>
  </r>
  <r>
    <n v="3185"/>
    <x v="0"/>
    <x v="0"/>
    <x v="0"/>
    <x v="0"/>
    <x v="12"/>
    <x v="245"/>
    <x v="0"/>
    <x v="1"/>
    <s v="Tesseramento"/>
    <x v="1"/>
    <x v="0"/>
    <x v="0"/>
    <m/>
  </r>
  <r>
    <n v="148493"/>
    <x v="0"/>
    <x v="0"/>
    <x v="0"/>
    <x v="0"/>
    <x v="1"/>
    <x v="108"/>
    <x v="0"/>
    <x v="0"/>
    <s v="Tesseramento"/>
    <x v="0"/>
    <x v="3"/>
    <x v="0"/>
    <m/>
  </r>
  <r>
    <n v="41383"/>
    <x v="0"/>
    <x v="0"/>
    <x v="0"/>
    <x v="0"/>
    <x v="12"/>
    <x v="245"/>
    <x v="0"/>
    <x v="0"/>
    <s v="Tesseramento"/>
    <x v="1"/>
    <x v="4"/>
    <x v="0"/>
    <m/>
  </r>
  <r>
    <n v="21735"/>
    <x v="0"/>
    <x v="0"/>
    <x v="0"/>
    <x v="0"/>
    <x v="2"/>
    <x v="326"/>
    <x v="0"/>
    <x v="0"/>
    <s v="Tesseramento"/>
    <x v="1"/>
    <x v="3"/>
    <x v="0"/>
    <m/>
  </r>
  <r>
    <n v="67858"/>
    <x v="0"/>
    <x v="0"/>
    <x v="0"/>
    <x v="0"/>
    <x v="2"/>
    <x v="326"/>
    <x v="0"/>
    <x v="1"/>
    <s v="Tesseramento"/>
    <x v="1"/>
    <x v="1"/>
    <x v="0"/>
    <m/>
  </r>
  <r>
    <n v="12817"/>
    <x v="0"/>
    <x v="0"/>
    <x v="0"/>
    <x v="0"/>
    <x v="2"/>
    <x v="326"/>
    <x v="0"/>
    <x v="0"/>
    <s v="Tesseramento"/>
    <x v="1"/>
    <x v="3"/>
    <x v="0"/>
    <m/>
  </r>
  <r>
    <n v="12819"/>
    <x v="0"/>
    <x v="0"/>
    <x v="0"/>
    <x v="0"/>
    <x v="2"/>
    <x v="326"/>
    <x v="0"/>
    <x v="0"/>
    <s v="Tesseramento"/>
    <x v="1"/>
    <x v="4"/>
    <x v="0"/>
    <m/>
  </r>
  <r>
    <n v="164687"/>
    <x v="0"/>
    <x v="0"/>
    <x v="0"/>
    <x v="0"/>
    <x v="2"/>
    <x v="326"/>
    <x v="0"/>
    <x v="0"/>
    <s v="Tesseramento"/>
    <x v="1"/>
    <x v="4"/>
    <x v="0"/>
    <m/>
  </r>
  <r>
    <n v="193511"/>
    <x v="0"/>
    <x v="0"/>
    <x v="0"/>
    <x v="0"/>
    <x v="2"/>
    <x v="326"/>
    <x v="0"/>
    <x v="1"/>
    <s v="Tesseramento"/>
    <x v="1"/>
    <x v="3"/>
    <x v="0"/>
    <m/>
  </r>
  <r>
    <n v="49697"/>
    <x v="0"/>
    <x v="0"/>
    <x v="0"/>
    <x v="0"/>
    <x v="2"/>
    <x v="326"/>
    <x v="0"/>
    <x v="0"/>
    <s v="Tesseramento"/>
    <x v="1"/>
    <x v="4"/>
    <x v="0"/>
    <m/>
  </r>
  <r>
    <n v="12825"/>
    <x v="0"/>
    <x v="0"/>
    <x v="0"/>
    <x v="0"/>
    <x v="2"/>
    <x v="326"/>
    <x v="0"/>
    <x v="0"/>
    <s v="Tesseramento"/>
    <x v="1"/>
    <x v="0"/>
    <x v="0"/>
    <m/>
  </r>
  <r>
    <n v="12834"/>
    <x v="0"/>
    <x v="0"/>
    <x v="0"/>
    <x v="2"/>
    <x v="2"/>
    <x v="326"/>
    <x v="0"/>
    <x v="0"/>
    <s v="Tesseramento"/>
    <x v="1"/>
    <x v="4"/>
    <x v="0"/>
    <m/>
  </r>
  <r>
    <n v="12661"/>
    <x v="0"/>
    <x v="0"/>
    <x v="0"/>
    <x v="0"/>
    <x v="2"/>
    <x v="326"/>
    <x v="0"/>
    <x v="1"/>
    <s v="Tesseramento"/>
    <x v="1"/>
    <x v="4"/>
    <x v="0"/>
    <m/>
  </r>
  <r>
    <n v="10220"/>
    <x v="0"/>
    <x v="0"/>
    <x v="0"/>
    <x v="0"/>
    <x v="2"/>
    <x v="326"/>
    <x v="0"/>
    <x v="1"/>
    <s v="Tesseramento"/>
    <x v="1"/>
    <x v="0"/>
    <x v="0"/>
    <m/>
  </r>
  <r>
    <n v="60358"/>
    <x v="0"/>
    <x v="0"/>
    <x v="0"/>
    <x v="0"/>
    <x v="2"/>
    <x v="326"/>
    <x v="0"/>
    <x v="0"/>
    <s v="Tesseramento"/>
    <x v="1"/>
    <x v="1"/>
    <x v="0"/>
    <m/>
  </r>
  <r>
    <n v="226531"/>
    <x v="1"/>
    <x v="0"/>
    <x v="0"/>
    <x v="0"/>
    <x v="1"/>
    <x v="193"/>
    <x v="0"/>
    <x v="1"/>
    <s v="Tesseramento"/>
    <x v="1"/>
    <x v="5"/>
    <x v="0"/>
    <s v="B"/>
  </r>
  <r>
    <n v="45717"/>
    <x v="0"/>
    <x v="0"/>
    <x v="0"/>
    <x v="0"/>
    <x v="2"/>
    <x v="326"/>
    <x v="0"/>
    <x v="0"/>
    <s v="Tesseramento"/>
    <x v="1"/>
    <x v="3"/>
    <x v="0"/>
    <m/>
  </r>
  <r>
    <n v="60360"/>
    <x v="0"/>
    <x v="0"/>
    <x v="0"/>
    <x v="0"/>
    <x v="2"/>
    <x v="326"/>
    <x v="0"/>
    <x v="0"/>
    <s v="Tesseramento"/>
    <x v="1"/>
    <x v="4"/>
    <x v="0"/>
    <m/>
  </r>
  <r>
    <n v="96749"/>
    <x v="0"/>
    <x v="0"/>
    <x v="0"/>
    <x v="0"/>
    <x v="2"/>
    <x v="326"/>
    <x v="0"/>
    <x v="1"/>
    <s v="Tesseramento"/>
    <x v="1"/>
    <x v="0"/>
    <x v="0"/>
    <m/>
  </r>
  <r>
    <n v="21761"/>
    <x v="0"/>
    <x v="0"/>
    <x v="0"/>
    <x v="0"/>
    <x v="2"/>
    <x v="326"/>
    <x v="0"/>
    <x v="0"/>
    <s v="Tesseramento"/>
    <x v="1"/>
    <x v="4"/>
    <x v="0"/>
    <m/>
  </r>
  <r>
    <n v="229600"/>
    <x v="0"/>
    <x v="0"/>
    <x v="0"/>
    <x v="1"/>
    <x v="2"/>
    <x v="326"/>
    <x v="0"/>
    <x v="1"/>
    <s v="Tesseramento"/>
    <x v="1"/>
    <x v="0"/>
    <x v="0"/>
    <m/>
  </r>
  <r>
    <n v="42147"/>
    <x v="0"/>
    <x v="0"/>
    <x v="0"/>
    <x v="4"/>
    <x v="2"/>
    <x v="326"/>
    <x v="0"/>
    <x v="1"/>
    <s v="Tesseramento"/>
    <x v="1"/>
    <x v="4"/>
    <x v="0"/>
    <m/>
  </r>
  <r>
    <n v="21688"/>
    <x v="0"/>
    <x v="0"/>
    <x v="0"/>
    <x v="0"/>
    <x v="2"/>
    <x v="326"/>
    <x v="0"/>
    <x v="0"/>
    <s v="Tesseramento"/>
    <x v="1"/>
    <x v="3"/>
    <x v="0"/>
    <m/>
  </r>
  <r>
    <n v="12843"/>
    <x v="0"/>
    <x v="0"/>
    <x v="0"/>
    <x v="0"/>
    <x v="2"/>
    <x v="326"/>
    <x v="0"/>
    <x v="0"/>
    <s v="Tesseramento"/>
    <x v="1"/>
    <x v="3"/>
    <x v="0"/>
    <m/>
  </r>
  <r>
    <n v="173305"/>
    <x v="0"/>
    <x v="0"/>
    <x v="0"/>
    <x v="0"/>
    <x v="4"/>
    <x v="166"/>
    <x v="0"/>
    <x v="0"/>
    <s v="Tesseramento"/>
    <x v="1"/>
    <x v="4"/>
    <x v="0"/>
    <m/>
  </r>
  <r>
    <n v="139234"/>
    <x v="0"/>
    <x v="0"/>
    <x v="0"/>
    <x v="0"/>
    <x v="12"/>
    <x v="245"/>
    <x v="0"/>
    <x v="1"/>
    <s v="Tesseramento"/>
    <x v="1"/>
    <x v="4"/>
    <x v="0"/>
    <m/>
  </r>
  <r>
    <n v="9919"/>
    <x v="0"/>
    <x v="0"/>
    <x v="0"/>
    <x v="0"/>
    <x v="12"/>
    <x v="245"/>
    <x v="0"/>
    <x v="1"/>
    <s v="Tesseramento"/>
    <x v="1"/>
    <x v="4"/>
    <x v="0"/>
    <m/>
  </r>
  <r>
    <n v="9920"/>
    <x v="0"/>
    <x v="0"/>
    <x v="0"/>
    <x v="0"/>
    <x v="12"/>
    <x v="245"/>
    <x v="0"/>
    <x v="0"/>
    <s v="Tesseramento"/>
    <x v="1"/>
    <x v="4"/>
    <x v="0"/>
    <m/>
  </r>
  <r>
    <n v="137640"/>
    <x v="0"/>
    <x v="0"/>
    <x v="0"/>
    <x v="0"/>
    <x v="12"/>
    <x v="245"/>
    <x v="0"/>
    <x v="0"/>
    <s v="Tesseramento"/>
    <x v="1"/>
    <x v="3"/>
    <x v="0"/>
    <m/>
  </r>
  <r>
    <n v="136798"/>
    <x v="0"/>
    <x v="0"/>
    <x v="0"/>
    <x v="0"/>
    <x v="12"/>
    <x v="245"/>
    <x v="0"/>
    <x v="0"/>
    <s v="Tesseramento"/>
    <x v="1"/>
    <x v="4"/>
    <x v="0"/>
    <m/>
  </r>
  <r>
    <n v="3183"/>
    <x v="0"/>
    <x v="0"/>
    <x v="0"/>
    <x v="0"/>
    <x v="12"/>
    <x v="245"/>
    <x v="0"/>
    <x v="1"/>
    <s v="Tesseramento"/>
    <x v="1"/>
    <x v="4"/>
    <x v="0"/>
    <m/>
  </r>
  <r>
    <n v="102190"/>
    <x v="0"/>
    <x v="0"/>
    <x v="0"/>
    <x v="2"/>
    <x v="12"/>
    <x v="245"/>
    <x v="0"/>
    <x v="1"/>
    <s v="Tesseramento"/>
    <x v="1"/>
    <x v="0"/>
    <x v="0"/>
    <m/>
  </r>
  <r>
    <n v="9935"/>
    <x v="0"/>
    <x v="0"/>
    <x v="0"/>
    <x v="0"/>
    <x v="12"/>
    <x v="245"/>
    <x v="0"/>
    <x v="1"/>
    <s v="Tesseramento"/>
    <x v="1"/>
    <x v="4"/>
    <x v="0"/>
    <m/>
  </r>
  <r>
    <n v="9942"/>
    <x v="0"/>
    <x v="0"/>
    <x v="0"/>
    <x v="0"/>
    <x v="12"/>
    <x v="245"/>
    <x v="0"/>
    <x v="0"/>
    <s v="Tesseramento"/>
    <x v="1"/>
    <x v="4"/>
    <x v="0"/>
    <m/>
  </r>
  <r>
    <n v="3314"/>
    <x v="0"/>
    <x v="0"/>
    <x v="0"/>
    <x v="0"/>
    <x v="12"/>
    <x v="245"/>
    <x v="0"/>
    <x v="1"/>
    <s v="Tesseramento"/>
    <x v="1"/>
    <x v="3"/>
    <x v="0"/>
    <m/>
  </r>
  <r>
    <n v="48891"/>
    <x v="0"/>
    <x v="0"/>
    <x v="0"/>
    <x v="0"/>
    <x v="12"/>
    <x v="245"/>
    <x v="0"/>
    <x v="0"/>
    <s v="Tesseramento"/>
    <x v="1"/>
    <x v="0"/>
    <x v="0"/>
    <m/>
  </r>
  <r>
    <n v="40399"/>
    <x v="0"/>
    <x v="0"/>
    <x v="0"/>
    <x v="0"/>
    <x v="12"/>
    <x v="245"/>
    <x v="0"/>
    <x v="0"/>
    <s v="Tesseramento"/>
    <x v="1"/>
    <x v="3"/>
    <x v="0"/>
    <m/>
  </r>
  <r>
    <n v="3298"/>
    <x v="0"/>
    <x v="0"/>
    <x v="0"/>
    <x v="0"/>
    <x v="12"/>
    <x v="245"/>
    <x v="0"/>
    <x v="0"/>
    <s v="Tesseramento"/>
    <x v="1"/>
    <x v="0"/>
    <x v="0"/>
    <m/>
  </r>
  <r>
    <n v="175512"/>
    <x v="0"/>
    <x v="0"/>
    <x v="0"/>
    <x v="2"/>
    <x v="12"/>
    <x v="245"/>
    <x v="0"/>
    <x v="1"/>
    <s v="Tesseramento"/>
    <x v="1"/>
    <x v="0"/>
    <x v="0"/>
    <m/>
  </r>
  <r>
    <n v="85910"/>
    <x v="0"/>
    <x v="0"/>
    <x v="0"/>
    <x v="2"/>
    <x v="12"/>
    <x v="245"/>
    <x v="0"/>
    <x v="1"/>
    <s v="Tesseramento"/>
    <x v="1"/>
    <x v="4"/>
    <x v="0"/>
    <m/>
  </r>
  <r>
    <n v="34420"/>
    <x v="0"/>
    <x v="0"/>
    <x v="0"/>
    <x v="0"/>
    <x v="12"/>
    <x v="245"/>
    <x v="0"/>
    <x v="1"/>
    <s v="Tesseramento"/>
    <x v="1"/>
    <x v="4"/>
    <x v="0"/>
    <m/>
  </r>
  <r>
    <n v="16334"/>
    <x v="0"/>
    <x v="0"/>
    <x v="0"/>
    <x v="0"/>
    <x v="12"/>
    <x v="245"/>
    <x v="0"/>
    <x v="0"/>
    <s v="Tesseramento"/>
    <x v="1"/>
    <x v="4"/>
    <x v="0"/>
    <m/>
  </r>
  <r>
    <n v="3537"/>
    <x v="0"/>
    <x v="0"/>
    <x v="0"/>
    <x v="0"/>
    <x v="12"/>
    <x v="245"/>
    <x v="0"/>
    <x v="1"/>
    <s v="Tesseramento"/>
    <x v="1"/>
    <x v="4"/>
    <x v="0"/>
    <m/>
  </r>
  <r>
    <n v="102188"/>
    <x v="0"/>
    <x v="0"/>
    <x v="0"/>
    <x v="0"/>
    <x v="12"/>
    <x v="245"/>
    <x v="0"/>
    <x v="0"/>
    <s v="Tesseramento"/>
    <x v="1"/>
    <x v="0"/>
    <x v="0"/>
    <m/>
  </r>
  <r>
    <n v="118095"/>
    <x v="0"/>
    <x v="0"/>
    <x v="0"/>
    <x v="0"/>
    <x v="12"/>
    <x v="245"/>
    <x v="0"/>
    <x v="0"/>
    <s v="Tesseramento"/>
    <x v="1"/>
    <x v="0"/>
    <x v="0"/>
    <m/>
  </r>
  <r>
    <n v="98656"/>
    <x v="0"/>
    <x v="0"/>
    <x v="0"/>
    <x v="2"/>
    <x v="11"/>
    <x v="130"/>
    <x v="0"/>
    <x v="0"/>
    <s v="Tesseramento"/>
    <x v="1"/>
    <x v="4"/>
    <x v="0"/>
    <m/>
  </r>
  <r>
    <n v="152901"/>
    <x v="0"/>
    <x v="0"/>
    <x v="0"/>
    <x v="0"/>
    <x v="11"/>
    <x v="130"/>
    <x v="0"/>
    <x v="0"/>
    <s v="Tesseramento"/>
    <x v="1"/>
    <x v="0"/>
    <x v="0"/>
    <m/>
  </r>
  <r>
    <n v="103260"/>
    <x v="0"/>
    <x v="0"/>
    <x v="0"/>
    <x v="0"/>
    <x v="11"/>
    <x v="130"/>
    <x v="0"/>
    <x v="0"/>
    <s v="Tesseramento"/>
    <x v="1"/>
    <x v="3"/>
    <x v="0"/>
    <m/>
  </r>
  <r>
    <n v="78370"/>
    <x v="0"/>
    <x v="0"/>
    <x v="0"/>
    <x v="0"/>
    <x v="11"/>
    <x v="130"/>
    <x v="0"/>
    <x v="0"/>
    <s v="Tesseramento"/>
    <x v="1"/>
    <x v="0"/>
    <x v="0"/>
    <m/>
  </r>
  <r>
    <n v="92722"/>
    <x v="0"/>
    <x v="0"/>
    <x v="0"/>
    <x v="0"/>
    <x v="11"/>
    <x v="130"/>
    <x v="0"/>
    <x v="0"/>
    <s v="Tesseramento"/>
    <x v="1"/>
    <x v="1"/>
    <x v="0"/>
    <m/>
  </r>
  <r>
    <n v="77953"/>
    <x v="0"/>
    <x v="0"/>
    <x v="0"/>
    <x v="0"/>
    <x v="11"/>
    <x v="130"/>
    <x v="0"/>
    <x v="0"/>
    <s v="Tesseramento"/>
    <x v="1"/>
    <x v="4"/>
    <x v="0"/>
    <m/>
  </r>
  <r>
    <n v="232685"/>
    <x v="0"/>
    <x v="0"/>
    <x v="0"/>
    <x v="1"/>
    <x v="11"/>
    <x v="130"/>
    <x v="0"/>
    <x v="0"/>
    <s v="Tesseramento"/>
    <x v="1"/>
    <x v="0"/>
    <x v="0"/>
    <m/>
  </r>
  <r>
    <n v="98670"/>
    <x v="0"/>
    <x v="0"/>
    <x v="0"/>
    <x v="1"/>
    <x v="11"/>
    <x v="130"/>
    <x v="0"/>
    <x v="0"/>
    <s v="Tesseramento"/>
    <x v="1"/>
    <x v="3"/>
    <x v="0"/>
    <m/>
  </r>
  <r>
    <n v="129202"/>
    <x v="0"/>
    <x v="0"/>
    <x v="0"/>
    <x v="0"/>
    <x v="11"/>
    <x v="130"/>
    <x v="0"/>
    <x v="0"/>
    <s v="Tesseramento"/>
    <x v="1"/>
    <x v="3"/>
    <x v="0"/>
    <m/>
  </r>
  <r>
    <n v="32212"/>
    <x v="0"/>
    <x v="0"/>
    <x v="0"/>
    <x v="0"/>
    <x v="11"/>
    <x v="130"/>
    <x v="0"/>
    <x v="0"/>
    <s v="Tesseramento"/>
    <x v="1"/>
    <x v="4"/>
    <x v="0"/>
    <m/>
  </r>
  <r>
    <n v="177330"/>
    <x v="0"/>
    <x v="0"/>
    <x v="0"/>
    <x v="0"/>
    <x v="11"/>
    <x v="130"/>
    <x v="0"/>
    <x v="0"/>
    <s v="Tesseramento"/>
    <x v="1"/>
    <x v="0"/>
    <x v="0"/>
    <m/>
  </r>
  <r>
    <n v="21203"/>
    <x v="0"/>
    <x v="0"/>
    <x v="0"/>
    <x v="0"/>
    <x v="11"/>
    <x v="130"/>
    <x v="0"/>
    <x v="0"/>
    <s v="Tesseramento"/>
    <x v="1"/>
    <x v="0"/>
    <x v="0"/>
    <m/>
  </r>
  <r>
    <n v="175298"/>
    <x v="1"/>
    <x v="0"/>
    <x v="0"/>
    <x v="0"/>
    <x v="1"/>
    <x v="28"/>
    <x v="0"/>
    <x v="0"/>
    <s v="Tesseramento"/>
    <x v="1"/>
    <x v="6"/>
    <x v="0"/>
    <m/>
  </r>
  <r>
    <n v="36871"/>
    <x v="0"/>
    <x v="0"/>
    <x v="0"/>
    <x v="0"/>
    <x v="1"/>
    <x v="28"/>
    <x v="0"/>
    <x v="0"/>
    <s v="Tesseramento"/>
    <x v="1"/>
    <x v="3"/>
    <x v="0"/>
    <m/>
  </r>
  <r>
    <n v="105442"/>
    <x v="0"/>
    <x v="0"/>
    <x v="0"/>
    <x v="0"/>
    <x v="1"/>
    <x v="28"/>
    <x v="0"/>
    <x v="0"/>
    <s v="Tesseramento"/>
    <x v="1"/>
    <x v="4"/>
    <x v="0"/>
    <m/>
  </r>
  <r>
    <n v="46187"/>
    <x v="0"/>
    <x v="0"/>
    <x v="0"/>
    <x v="0"/>
    <x v="12"/>
    <x v="245"/>
    <x v="0"/>
    <x v="0"/>
    <s v="Tesseramento"/>
    <x v="1"/>
    <x v="3"/>
    <x v="0"/>
    <m/>
  </r>
  <r>
    <n v="3115"/>
    <x v="0"/>
    <x v="0"/>
    <x v="0"/>
    <x v="0"/>
    <x v="12"/>
    <x v="245"/>
    <x v="0"/>
    <x v="0"/>
    <s v="Tesseramento"/>
    <x v="1"/>
    <x v="4"/>
    <x v="0"/>
    <m/>
  </r>
  <r>
    <n v="3119"/>
    <x v="0"/>
    <x v="0"/>
    <x v="0"/>
    <x v="0"/>
    <x v="12"/>
    <x v="245"/>
    <x v="0"/>
    <x v="1"/>
    <s v="Tesseramento"/>
    <x v="1"/>
    <x v="4"/>
    <x v="0"/>
    <m/>
  </r>
  <r>
    <n v="172929"/>
    <x v="0"/>
    <x v="0"/>
    <x v="0"/>
    <x v="2"/>
    <x v="12"/>
    <x v="245"/>
    <x v="0"/>
    <x v="1"/>
    <s v="Tesseramento"/>
    <x v="1"/>
    <x v="4"/>
    <x v="0"/>
    <m/>
  </r>
  <r>
    <n v="211622"/>
    <x v="0"/>
    <x v="0"/>
    <x v="0"/>
    <x v="1"/>
    <x v="12"/>
    <x v="245"/>
    <x v="0"/>
    <x v="1"/>
    <s v="Tesseramento"/>
    <x v="1"/>
    <x v="1"/>
    <x v="0"/>
    <m/>
  </r>
  <r>
    <n v="65881"/>
    <x v="0"/>
    <x v="0"/>
    <x v="0"/>
    <x v="0"/>
    <x v="12"/>
    <x v="245"/>
    <x v="0"/>
    <x v="1"/>
    <s v="Tesseramento"/>
    <x v="1"/>
    <x v="3"/>
    <x v="0"/>
    <m/>
  </r>
  <r>
    <n v="43236"/>
    <x v="0"/>
    <x v="0"/>
    <x v="0"/>
    <x v="0"/>
    <x v="12"/>
    <x v="245"/>
    <x v="0"/>
    <x v="0"/>
    <s v="Tesseramento"/>
    <x v="1"/>
    <x v="4"/>
    <x v="0"/>
    <m/>
  </r>
  <r>
    <n v="27467"/>
    <x v="0"/>
    <x v="0"/>
    <x v="0"/>
    <x v="0"/>
    <x v="12"/>
    <x v="245"/>
    <x v="0"/>
    <x v="0"/>
    <s v="Tesseramento"/>
    <x v="1"/>
    <x v="3"/>
    <x v="0"/>
    <m/>
  </r>
  <r>
    <n v="90002"/>
    <x v="0"/>
    <x v="0"/>
    <x v="0"/>
    <x v="0"/>
    <x v="12"/>
    <x v="245"/>
    <x v="0"/>
    <x v="1"/>
    <s v="Tesseramento"/>
    <x v="1"/>
    <x v="3"/>
    <x v="0"/>
    <m/>
  </r>
  <r>
    <n v="138650"/>
    <x v="0"/>
    <x v="0"/>
    <x v="0"/>
    <x v="0"/>
    <x v="1"/>
    <x v="28"/>
    <x v="0"/>
    <x v="0"/>
    <s v="Tesseramento"/>
    <x v="1"/>
    <x v="0"/>
    <x v="0"/>
    <m/>
  </r>
  <r>
    <n v="123215"/>
    <x v="0"/>
    <x v="0"/>
    <x v="0"/>
    <x v="0"/>
    <x v="12"/>
    <x v="245"/>
    <x v="0"/>
    <x v="0"/>
    <s v="Tesseramento"/>
    <x v="1"/>
    <x v="1"/>
    <x v="0"/>
    <m/>
  </r>
  <r>
    <n v="3268"/>
    <x v="0"/>
    <x v="0"/>
    <x v="0"/>
    <x v="0"/>
    <x v="12"/>
    <x v="245"/>
    <x v="0"/>
    <x v="0"/>
    <s v="Tesseramento"/>
    <x v="1"/>
    <x v="3"/>
    <x v="0"/>
    <m/>
  </r>
  <r>
    <n v="3278"/>
    <x v="0"/>
    <x v="0"/>
    <x v="0"/>
    <x v="0"/>
    <x v="12"/>
    <x v="245"/>
    <x v="0"/>
    <x v="0"/>
    <s v="Tesseramento"/>
    <x v="1"/>
    <x v="4"/>
    <x v="0"/>
    <m/>
  </r>
  <r>
    <n v="3282"/>
    <x v="0"/>
    <x v="0"/>
    <x v="0"/>
    <x v="0"/>
    <x v="12"/>
    <x v="245"/>
    <x v="0"/>
    <x v="1"/>
    <s v="Tesseramento"/>
    <x v="1"/>
    <x v="4"/>
    <x v="0"/>
    <m/>
  </r>
  <r>
    <n v="95484"/>
    <x v="0"/>
    <x v="0"/>
    <x v="0"/>
    <x v="0"/>
    <x v="12"/>
    <x v="245"/>
    <x v="0"/>
    <x v="0"/>
    <s v="Tesseramento"/>
    <x v="1"/>
    <x v="3"/>
    <x v="0"/>
    <m/>
  </r>
  <r>
    <n v="36810"/>
    <x v="0"/>
    <x v="0"/>
    <x v="0"/>
    <x v="0"/>
    <x v="1"/>
    <x v="28"/>
    <x v="0"/>
    <x v="0"/>
    <s v="Tesseramento"/>
    <x v="1"/>
    <x v="4"/>
    <x v="0"/>
    <m/>
  </r>
  <r>
    <n v="85906"/>
    <x v="0"/>
    <x v="0"/>
    <x v="0"/>
    <x v="0"/>
    <x v="12"/>
    <x v="245"/>
    <x v="0"/>
    <x v="0"/>
    <s v="Tesseramento"/>
    <x v="1"/>
    <x v="3"/>
    <x v="0"/>
    <m/>
  </r>
  <r>
    <n v="218671"/>
    <x v="0"/>
    <x v="1"/>
    <x v="0"/>
    <x v="1"/>
    <x v="4"/>
    <x v="145"/>
    <x v="0"/>
    <x v="0"/>
    <s v="Tesseramento"/>
    <x v="1"/>
    <x v="1"/>
    <x v="0"/>
    <m/>
  </r>
  <r>
    <n v="218672"/>
    <x v="0"/>
    <x v="1"/>
    <x v="0"/>
    <x v="1"/>
    <x v="4"/>
    <x v="145"/>
    <x v="0"/>
    <x v="0"/>
    <s v="Tesseramento"/>
    <x v="1"/>
    <x v="3"/>
    <x v="0"/>
    <m/>
  </r>
  <r>
    <n v="160605"/>
    <x v="0"/>
    <x v="0"/>
    <x v="0"/>
    <x v="5"/>
    <x v="12"/>
    <x v="245"/>
    <x v="0"/>
    <x v="0"/>
    <s v="Tesseramento"/>
    <x v="1"/>
    <x v="3"/>
    <x v="0"/>
    <m/>
  </r>
  <r>
    <n v="36811"/>
    <x v="0"/>
    <x v="0"/>
    <x v="0"/>
    <x v="0"/>
    <x v="1"/>
    <x v="28"/>
    <x v="0"/>
    <x v="0"/>
    <s v="Tesseramento"/>
    <x v="1"/>
    <x v="4"/>
    <x v="0"/>
    <m/>
  </r>
  <r>
    <n v="218673"/>
    <x v="0"/>
    <x v="1"/>
    <x v="0"/>
    <x v="1"/>
    <x v="4"/>
    <x v="145"/>
    <x v="0"/>
    <x v="1"/>
    <s v="Tesseramento"/>
    <x v="1"/>
    <x v="3"/>
    <x v="0"/>
    <m/>
  </r>
  <r>
    <n v="166847"/>
    <x v="0"/>
    <x v="0"/>
    <x v="0"/>
    <x v="2"/>
    <x v="12"/>
    <x v="245"/>
    <x v="0"/>
    <x v="1"/>
    <s v="Tesseramento"/>
    <x v="1"/>
    <x v="4"/>
    <x v="0"/>
    <m/>
  </r>
  <r>
    <n v="141626"/>
    <x v="0"/>
    <x v="0"/>
    <x v="0"/>
    <x v="2"/>
    <x v="12"/>
    <x v="245"/>
    <x v="0"/>
    <x v="1"/>
    <s v="Tesseramento"/>
    <x v="1"/>
    <x v="4"/>
    <x v="0"/>
    <m/>
  </r>
  <r>
    <n v="3336"/>
    <x v="0"/>
    <x v="0"/>
    <x v="0"/>
    <x v="0"/>
    <x v="12"/>
    <x v="245"/>
    <x v="0"/>
    <x v="0"/>
    <s v="Tesseramento"/>
    <x v="1"/>
    <x v="4"/>
    <x v="0"/>
    <m/>
  </r>
  <r>
    <n v="217825"/>
    <x v="0"/>
    <x v="0"/>
    <x v="0"/>
    <x v="2"/>
    <x v="12"/>
    <x v="245"/>
    <x v="0"/>
    <x v="0"/>
    <s v="Tesseramento"/>
    <x v="1"/>
    <x v="3"/>
    <x v="0"/>
    <m/>
  </r>
  <r>
    <n v="100114"/>
    <x v="0"/>
    <x v="0"/>
    <x v="0"/>
    <x v="0"/>
    <x v="12"/>
    <x v="245"/>
    <x v="0"/>
    <x v="0"/>
    <s v="Tesseramento"/>
    <x v="1"/>
    <x v="1"/>
    <x v="0"/>
    <m/>
  </r>
  <r>
    <n v="128876"/>
    <x v="0"/>
    <x v="0"/>
    <x v="0"/>
    <x v="0"/>
    <x v="4"/>
    <x v="145"/>
    <x v="0"/>
    <x v="0"/>
    <s v="Tesseramento"/>
    <x v="1"/>
    <x v="0"/>
    <x v="0"/>
    <m/>
  </r>
  <r>
    <n v="123796"/>
    <x v="0"/>
    <x v="0"/>
    <x v="0"/>
    <x v="0"/>
    <x v="4"/>
    <x v="145"/>
    <x v="0"/>
    <x v="0"/>
    <s v="Tesseramento"/>
    <x v="1"/>
    <x v="0"/>
    <x v="0"/>
    <m/>
  </r>
  <r>
    <n v="129639"/>
    <x v="0"/>
    <x v="0"/>
    <x v="0"/>
    <x v="0"/>
    <x v="4"/>
    <x v="145"/>
    <x v="0"/>
    <x v="0"/>
    <s v="Tesseramento"/>
    <x v="1"/>
    <x v="0"/>
    <x v="0"/>
    <m/>
  </r>
  <r>
    <n v="209111"/>
    <x v="1"/>
    <x v="0"/>
    <x v="0"/>
    <x v="2"/>
    <x v="4"/>
    <x v="145"/>
    <x v="0"/>
    <x v="1"/>
    <s v="Tesseramento"/>
    <x v="1"/>
    <x v="5"/>
    <x v="0"/>
    <m/>
  </r>
  <r>
    <n v="53787"/>
    <x v="0"/>
    <x v="0"/>
    <x v="0"/>
    <x v="0"/>
    <x v="12"/>
    <x v="245"/>
    <x v="0"/>
    <x v="0"/>
    <s v="Tesseramento"/>
    <x v="1"/>
    <x v="3"/>
    <x v="0"/>
    <m/>
  </r>
  <r>
    <n v="52775"/>
    <x v="0"/>
    <x v="0"/>
    <x v="0"/>
    <x v="0"/>
    <x v="12"/>
    <x v="245"/>
    <x v="0"/>
    <x v="0"/>
    <s v="Tesseramento"/>
    <x v="1"/>
    <x v="0"/>
    <x v="0"/>
    <m/>
  </r>
  <r>
    <n v="139239"/>
    <x v="0"/>
    <x v="0"/>
    <x v="0"/>
    <x v="2"/>
    <x v="12"/>
    <x v="245"/>
    <x v="0"/>
    <x v="1"/>
    <s v="Tesseramento"/>
    <x v="1"/>
    <x v="3"/>
    <x v="0"/>
    <m/>
  </r>
  <r>
    <n v="3411"/>
    <x v="0"/>
    <x v="0"/>
    <x v="0"/>
    <x v="0"/>
    <x v="12"/>
    <x v="245"/>
    <x v="0"/>
    <x v="0"/>
    <s v="Tesseramento"/>
    <x v="1"/>
    <x v="0"/>
    <x v="0"/>
    <m/>
  </r>
  <r>
    <n v="3423"/>
    <x v="0"/>
    <x v="0"/>
    <x v="0"/>
    <x v="0"/>
    <x v="12"/>
    <x v="245"/>
    <x v="0"/>
    <x v="1"/>
    <s v="Tesseramento"/>
    <x v="1"/>
    <x v="4"/>
    <x v="0"/>
    <m/>
  </r>
  <r>
    <n v="139241"/>
    <x v="0"/>
    <x v="0"/>
    <x v="0"/>
    <x v="2"/>
    <x v="12"/>
    <x v="245"/>
    <x v="0"/>
    <x v="0"/>
    <s v="Tesseramento"/>
    <x v="1"/>
    <x v="3"/>
    <x v="0"/>
    <m/>
  </r>
  <r>
    <n v="33783"/>
    <x v="0"/>
    <x v="0"/>
    <x v="0"/>
    <x v="1"/>
    <x v="12"/>
    <x v="245"/>
    <x v="0"/>
    <x v="0"/>
    <s v="Tesseramento"/>
    <x v="1"/>
    <x v="4"/>
    <x v="0"/>
    <m/>
  </r>
  <r>
    <n v="110910"/>
    <x v="0"/>
    <x v="0"/>
    <x v="0"/>
    <x v="1"/>
    <x v="12"/>
    <x v="245"/>
    <x v="0"/>
    <x v="1"/>
    <s v="Tesseramento"/>
    <x v="1"/>
    <x v="4"/>
    <x v="0"/>
    <m/>
  </r>
  <r>
    <n v="108942"/>
    <x v="0"/>
    <x v="0"/>
    <x v="0"/>
    <x v="0"/>
    <x v="12"/>
    <x v="245"/>
    <x v="0"/>
    <x v="0"/>
    <s v="Tesseramento"/>
    <x v="1"/>
    <x v="0"/>
    <x v="0"/>
    <m/>
  </r>
  <r>
    <n v="181562"/>
    <x v="0"/>
    <x v="0"/>
    <x v="0"/>
    <x v="2"/>
    <x v="4"/>
    <x v="145"/>
    <x v="0"/>
    <x v="1"/>
    <s v="Tesseramento"/>
    <x v="1"/>
    <x v="0"/>
    <x v="0"/>
    <m/>
  </r>
  <r>
    <n v="114954"/>
    <x v="0"/>
    <x v="0"/>
    <x v="0"/>
    <x v="0"/>
    <x v="12"/>
    <x v="245"/>
    <x v="0"/>
    <x v="0"/>
    <s v="Tesseramento"/>
    <x v="1"/>
    <x v="3"/>
    <x v="0"/>
    <m/>
  </r>
  <r>
    <n v="54910"/>
    <x v="0"/>
    <x v="0"/>
    <x v="0"/>
    <x v="0"/>
    <x v="4"/>
    <x v="166"/>
    <x v="0"/>
    <x v="0"/>
    <s v="Tesseramento"/>
    <x v="1"/>
    <x v="4"/>
    <x v="0"/>
    <m/>
  </r>
  <r>
    <n v="3529"/>
    <x v="0"/>
    <x v="0"/>
    <x v="0"/>
    <x v="0"/>
    <x v="12"/>
    <x v="245"/>
    <x v="0"/>
    <x v="0"/>
    <s v="Tesseramento"/>
    <x v="1"/>
    <x v="0"/>
    <x v="0"/>
    <m/>
  </r>
  <r>
    <n v="3526"/>
    <x v="0"/>
    <x v="0"/>
    <x v="0"/>
    <x v="0"/>
    <x v="12"/>
    <x v="245"/>
    <x v="0"/>
    <x v="0"/>
    <s v="Tesseramento"/>
    <x v="1"/>
    <x v="4"/>
    <x v="0"/>
    <m/>
  </r>
  <r>
    <n v="155182"/>
    <x v="0"/>
    <x v="0"/>
    <x v="0"/>
    <x v="0"/>
    <x v="1"/>
    <x v="28"/>
    <x v="0"/>
    <x v="0"/>
    <s v="Tesseramento"/>
    <x v="1"/>
    <x v="4"/>
    <x v="0"/>
    <m/>
  </r>
  <r>
    <n v="3527"/>
    <x v="0"/>
    <x v="0"/>
    <x v="0"/>
    <x v="0"/>
    <x v="12"/>
    <x v="245"/>
    <x v="0"/>
    <x v="1"/>
    <s v="Tesseramento"/>
    <x v="1"/>
    <x v="4"/>
    <x v="0"/>
    <m/>
  </r>
  <r>
    <n v="36727"/>
    <x v="0"/>
    <x v="0"/>
    <x v="0"/>
    <x v="0"/>
    <x v="1"/>
    <x v="28"/>
    <x v="0"/>
    <x v="0"/>
    <s v="Tesseramento"/>
    <x v="1"/>
    <x v="4"/>
    <x v="0"/>
    <m/>
  </r>
  <r>
    <n v="116075"/>
    <x v="0"/>
    <x v="0"/>
    <x v="0"/>
    <x v="0"/>
    <x v="1"/>
    <x v="28"/>
    <x v="0"/>
    <x v="0"/>
    <s v="Tesseramento"/>
    <x v="1"/>
    <x v="0"/>
    <x v="0"/>
    <m/>
  </r>
  <r>
    <n v="116072"/>
    <x v="0"/>
    <x v="0"/>
    <x v="0"/>
    <x v="0"/>
    <x v="1"/>
    <x v="28"/>
    <x v="0"/>
    <x v="0"/>
    <s v="Tesseramento"/>
    <x v="1"/>
    <x v="3"/>
    <x v="0"/>
    <m/>
  </r>
  <r>
    <n v="232858"/>
    <x v="1"/>
    <x v="0"/>
    <x v="0"/>
    <x v="0"/>
    <x v="1"/>
    <x v="108"/>
    <x v="0"/>
    <x v="1"/>
    <s v="Tesseramento"/>
    <x v="0"/>
    <x v="5"/>
    <x v="0"/>
    <m/>
  </r>
  <r>
    <n v="234523"/>
    <x v="0"/>
    <x v="0"/>
    <x v="1"/>
    <x v="0"/>
    <x v="1"/>
    <x v="1"/>
    <x v="0"/>
    <x v="1"/>
    <s v="Tesseramento"/>
    <x v="0"/>
    <x v="0"/>
    <x v="0"/>
    <m/>
  </r>
  <r>
    <n v="79159"/>
    <x v="0"/>
    <x v="0"/>
    <x v="0"/>
    <x v="0"/>
    <x v="1"/>
    <x v="1"/>
    <x v="0"/>
    <x v="1"/>
    <s v="Tesseramento"/>
    <x v="0"/>
    <x v="0"/>
    <x v="0"/>
    <m/>
  </r>
  <r>
    <n v="58021"/>
    <x v="0"/>
    <x v="0"/>
    <x v="0"/>
    <x v="0"/>
    <x v="1"/>
    <x v="1"/>
    <x v="0"/>
    <x v="0"/>
    <s v="Tesseramento"/>
    <x v="0"/>
    <x v="4"/>
    <x v="0"/>
    <m/>
  </r>
  <r>
    <n v="42650"/>
    <x v="0"/>
    <x v="0"/>
    <x v="0"/>
    <x v="0"/>
    <x v="1"/>
    <x v="1"/>
    <x v="0"/>
    <x v="1"/>
    <s v="Tesseramento"/>
    <x v="0"/>
    <x v="4"/>
    <x v="0"/>
    <m/>
  </r>
  <r>
    <n v="143460"/>
    <x v="0"/>
    <x v="0"/>
    <x v="0"/>
    <x v="0"/>
    <x v="1"/>
    <x v="28"/>
    <x v="0"/>
    <x v="0"/>
    <s v="Tesseramento"/>
    <x v="1"/>
    <x v="0"/>
    <x v="0"/>
    <m/>
  </r>
  <r>
    <n v="197700"/>
    <x v="0"/>
    <x v="0"/>
    <x v="0"/>
    <x v="0"/>
    <x v="1"/>
    <x v="28"/>
    <x v="0"/>
    <x v="1"/>
    <s v="Tesseramento"/>
    <x v="1"/>
    <x v="3"/>
    <x v="0"/>
    <m/>
  </r>
  <r>
    <n v="143642"/>
    <x v="0"/>
    <x v="0"/>
    <x v="0"/>
    <x v="0"/>
    <x v="1"/>
    <x v="28"/>
    <x v="0"/>
    <x v="0"/>
    <s v="Tesseramento"/>
    <x v="1"/>
    <x v="3"/>
    <x v="0"/>
    <m/>
  </r>
  <r>
    <n v="67344"/>
    <x v="0"/>
    <x v="0"/>
    <x v="0"/>
    <x v="0"/>
    <x v="1"/>
    <x v="28"/>
    <x v="0"/>
    <x v="0"/>
    <s v="Tesseramento"/>
    <x v="1"/>
    <x v="0"/>
    <x v="0"/>
    <m/>
  </r>
  <r>
    <n v="67338"/>
    <x v="0"/>
    <x v="0"/>
    <x v="0"/>
    <x v="0"/>
    <x v="1"/>
    <x v="28"/>
    <x v="0"/>
    <x v="1"/>
    <s v="Tesseramento"/>
    <x v="1"/>
    <x v="0"/>
    <x v="0"/>
    <m/>
  </r>
  <r>
    <n v="36918"/>
    <x v="0"/>
    <x v="0"/>
    <x v="0"/>
    <x v="0"/>
    <x v="1"/>
    <x v="28"/>
    <x v="0"/>
    <x v="1"/>
    <s v="Tesseramento"/>
    <x v="1"/>
    <x v="4"/>
    <x v="0"/>
    <m/>
  </r>
  <r>
    <n v="126383"/>
    <x v="0"/>
    <x v="0"/>
    <x v="0"/>
    <x v="0"/>
    <x v="1"/>
    <x v="28"/>
    <x v="0"/>
    <x v="0"/>
    <s v="Tesseramento"/>
    <x v="1"/>
    <x v="3"/>
    <x v="0"/>
    <m/>
  </r>
  <r>
    <n v="178945"/>
    <x v="0"/>
    <x v="0"/>
    <x v="0"/>
    <x v="0"/>
    <x v="1"/>
    <x v="28"/>
    <x v="0"/>
    <x v="0"/>
    <s v="Tesseramento"/>
    <x v="1"/>
    <x v="0"/>
    <x v="0"/>
    <m/>
  </r>
  <r>
    <n v="122321"/>
    <x v="0"/>
    <x v="0"/>
    <x v="0"/>
    <x v="0"/>
    <x v="1"/>
    <x v="28"/>
    <x v="0"/>
    <x v="0"/>
    <s v="Tesseramento"/>
    <x v="1"/>
    <x v="3"/>
    <x v="0"/>
    <m/>
  </r>
  <r>
    <n v="159888"/>
    <x v="0"/>
    <x v="0"/>
    <x v="0"/>
    <x v="0"/>
    <x v="12"/>
    <x v="245"/>
    <x v="0"/>
    <x v="0"/>
    <s v="Tesseramento"/>
    <x v="1"/>
    <x v="0"/>
    <x v="0"/>
    <m/>
  </r>
  <r>
    <n v="27461"/>
    <x v="0"/>
    <x v="0"/>
    <x v="0"/>
    <x v="0"/>
    <x v="12"/>
    <x v="245"/>
    <x v="0"/>
    <x v="1"/>
    <s v="Tesseramento"/>
    <x v="1"/>
    <x v="4"/>
    <x v="0"/>
    <m/>
  </r>
  <r>
    <n v="64781"/>
    <x v="0"/>
    <x v="0"/>
    <x v="0"/>
    <x v="0"/>
    <x v="12"/>
    <x v="245"/>
    <x v="0"/>
    <x v="1"/>
    <s v="Tesseramento"/>
    <x v="1"/>
    <x v="4"/>
    <x v="0"/>
    <m/>
  </r>
  <r>
    <n v="64782"/>
    <x v="0"/>
    <x v="0"/>
    <x v="0"/>
    <x v="0"/>
    <x v="12"/>
    <x v="245"/>
    <x v="0"/>
    <x v="0"/>
    <s v="Tesseramento"/>
    <x v="1"/>
    <x v="4"/>
    <x v="0"/>
    <m/>
  </r>
  <r>
    <n v="233323"/>
    <x v="0"/>
    <x v="0"/>
    <x v="0"/>
    <x v="0"/>
    <x v="1"/>
    <x v="28"/>
    <x v="0"/>
    <x v="0"/>
    <s v="Tesseramento"/>
    <x v="1"/>
    <x v="0"/>
    <x v="0"/>
    <m/>
  </r>
  <r>
    <n v="114525"/>
    <x v="0"/>
    <x v="0"/>
    <x v="0"/>
    <x v="0"/>
    <x v="12"/>
    <x v="245"/>
    <x v="0"/>
    <x v="0"/>
    <s v="Tesseramento"/>
    <x v="1"/>
    <x v="0"/>
    <x v="0"/>
    <m/>
  </r>
  <r>
    <n v="3151"/>
    <x v="0"/>
    <x v="0"/>
    <x v="0"/>
    <x v="0"/>
    <x v="12"/>
    <x v="245"/>
    <x v="0"/>
    <x v="0"/>
    <s v="Tesseramento"/>
    <x v="1"/>
    <x v="3"/>
    <x v="0"/>
    <m/>
  </r>
  <r>
    <n v="234538"/>
    <x v="1"/>
    <x v="0"/>
    <x v="1"/>
    <x v="2"/>
    <x v="1"/>
    <x v="108"/>
    <x v="0"/>
    <x v="0"/>
    <s v="Tesseramento"/>
    <x v="0"/>
    <x v="5"/>
    <x v="0"/>
    <m/>
  </r>
  <r>
    <n v="3152"/>
    <x v="0"/>
    <x v="0"/>
    <x v="0"/>
    <x v="0"/>
    <x v="12"/>
    <x v="245"/>
    <x v="0"/>
    <x v="1"/>
    <s v="Tesseramento"/>
    <x v="1"/>
    <x v="3"/>
    <x v="0"/>
    <m/>
  </r>
  <r>
    <n v="168573"/>
    <x v="0"/>
    <x v="0"/>
    <x v="0"/>
    <x v="0"/>
    <x v="1"/>
    <x v="28"/>
    <x v="0"/>
    <x v="1"/>
    <s v="Tesseramento"/>
    <x v="1"/>
    <x v="4"/>
    <x v="0"/>
    <m/>
  </r>
  <r>
    <n v="62151"/>
    <x v="0"/>
    <x v="0"/>
    <x v="0"/>
    <x v="0"/>
    <x v="12"/>
    <x v="245"/>
    <x v="0"/>
    <x v="0"/>
    <s v="Tesseramento"/>
    <x v="1"/>
    <x v="1"/>
    <x v="0"/>
    <m/>
  </r>
  <r>
    <n v="3188"/>
    <x v="0"/>
    <x v="0"/>
    <x v="0"/>
    <x v="0"/>
    <x v="12"/>
    <x v="245"/>
    <x v="0"/>
    <x v="0"/>
    <s v="Tesseramento"/>
    <x v="1"/>
    <x v="4"/>
    <x v="0"/>
    <m/>
  </r>
  <r>
    <n v="221517"/>
    <x v="0"/>
    <x v="0"/>
    <x v="0"/>
    <x v="2"/>
    <x v="12"/>
    <x v="245"/>
    <x v="0"/>
    <x v="1"/>
    <s v="Tesseramento"/>
    <x v="1"/>
    <x v="4"/>
    <x v="0"/>
    <m/>
  </r>
  <r>
    <n v="216878"/>
    <x v="0"/>
    <x v="0"/>
    <x v="0"/>
    <x v="0"/>
    <x v="12"/>
    <x v="245"/>
    <x v="0"/>
    <x v="0"/>
    <s v="Tesseramento"/>
    <x v="1"/>
    <x v="4"/>
    <x v="0"/>
    <m/>
  </r>
  <r>
    <n v="3218"/>
    <x v="0"/>
    <x v="0"/>
    <x v="0"/>
    <x v="0"/>
    <x v="12"/>
    <x v="245"/>
    <x v="0"/>
    <x v="0"/>
    <s v="Tesseramento"/>
    <x v="1"/>
    <x v="4"/>
    <x v="0"/>
    <m/>
  </r>
  <r>
    <n v="128400"/>
    <x v="0"/>
    <x v="0"/>
    <x v="0"/>
    <x v="1"/>
    <x v="1"/>
    <x v="28"/>
    <x v="0"/>
    <x v="1"/>
    <s v="Tesseramento"/>
    <x v="1"/>
    <x v="4"/>
    <x v="0"/>
    <m/>
  </r>
  <r>
    <n v="3217"/>
    <x v="0"/>
    <x v="0"/>
    <x v="0"/>
    <x v="0"/>
    <x v="12"/>
    <x v="245"/>
    <x v="0"/>
    <x v="1"/>
    <s v="Tesseramento"/>
    <x v="1"/>
    <x v="4"/>
    <x v="0"/>
    <m/>
  </r>
  <r>
    <n v="181488"/>
    <x v="0"/>
    <x v="0"/>
    <x v="0"/>
    <x v="2"/>
    <x v="12"/>
    <x v="245"/>
    <x v="0"/>
    <x v="1"/>
    <s v="Tesseramento"/>
    <x v="1"/>
    <x v="4"/>
    <x v="0"/>
    <m/>
  </r>
  <r>
    <n v="104130"/>
    <x v="0"/>
    <x v="0"/>
    <x v="0"/>
    <x v="0"/>
    <x v="12"/>
    <x v="245"/>
    <x v="0"/>
    <x v="0"/>
    <s v="Tesseramento"/>
    <x v="1"/>
    <x v="3"/>
    <x v="0"/>
    <m/>
  </r>
  <r>
    <n v="1092"/>
    <x v="0"/>
    <x v="0"/>
    <x v="0"/>
    <x v="0"/>
    <x v="12"/>
    <x v="245"/>
    <x v="0"/>
    <x v="0"/>
    <s v="Tesseramento"/>
    <x v="1"/>
    <x v="1"/>
    <x v="0"/>
    <m/>
  </r>
  <r>
    <n v="123940"/>
    <x v="0"/>
    <x v="0"/>
    <x v="0"/>
    <x v="0"/>
    <x v="1"/>
    <x v="28"/>
    <x v="0"/>
    <x v="0"/>
    <s v="Tesseramento"/>
    <x v="1"/>
    <x v="4"/>
    <x v="0"/>
    <m/>
  </r>
  <r>
    <n v="226976"/>
    <x v="0"/>
    <x v="0"/>
    <x v="0"/>
    <x v="2"/>
    <x v="12"/>
    <x v="245"/>
    <x v="0"/>
    <x v="1"/>
    <s v="Tesseramento"/>
    <x v="1"/>
    <x v="0"/>
    <x v="0"/>
    <m/>
  </r>
  <r>
    <n v="91177"/>
    <x v="0"/>
    <x v="0"/>
    <x v="0"/>
    <x v="0"/>
    <x v="12"/>
    <x v="245"/>
    <x v="0"/>
    <x v="0"/>
    <s v="Tesseramento"/>
    <x v="1"/>
    <x v="1"/>
    <x v="0"/>
    <m/>
  </r>
  <r>
    <n v="102184"/>
    <x v="0"/>
    <x v="0"/>
    <x v="0"/>
    <x v="0"/>
    <x v="12"/>
    <x v="245"/>
    <x v="0"/>
    <x v="1"/>
    <s v="Tesseramento"/>
    <x v="1"/>
    <x v="1"/>
    <x v="0"/>
    <m/>
  </r>
  <r>
    <n v="178358"/>
    <x v="0"/>
    <x v="0"/>
    <x v="0"/>
    <x v="0"/>
    <x v="12"/>
    <x v="245"/>
    <x v="0"/>
    <x v="0"/>
    <s v="Tesseramento"/>
    <x v="1"/>
    <x v="3"/>
    <x v="0"/>
    <m/>
  </r>
  <r>
    <n v="3320"/>
    <x v="0"/>
    <x v="0"/>
    <x v="0"/>
    <x v="0"/>
    <x v="12"/>
    <x v="245"/>
    <x v="0"/>
    <x v="0"/>
    <s v="Tesseramento"/>
    <x v="1"/>
    <x v="0"/>
    <x v="0"/>
    <m/>
  </r>
  <r>
    <n v="204229"/>
    <x v="0"/>
    <x v="0"/>
    <x v="0"/>
    <x v="0"/>
    <x v="12"/>
    <x v="245"/>
    <x v="0"/>
    <x v="0"/>
    <s v="Tesseramento"/>
    <x v="1"/>
    <x v="0"/>
    <x v="0"/>
    <m/>
  </r>
  <r>
    <n v="127374"/>
    <x v="0"/>
    <x v="0"/>
    <x v="0"/>
    <x v="0"/>
    <x v="12"/>
    <x v="245"/>
    <x v="0"/>
    <x v="0"/>
    <s v="Tesseramento"/>
    <x v="1"/>
    <x v="1"/>
    <x v="0"/>
    <m/>
  </r>
  <r>
    <n v="164165"/>
    <x v="0"/>
    <x v="0"/>
    <x v="0"/>
    <x v="0"/>
    <x v="12"/>
    <x v="245"/>
    <x v="0"/>
    <x v="1"/>
    <s v="Tesseramento"/>
    <x v="1"/>
    <x v="0"/>
    <x v="0"/>
    <m/>
  </r>
  <r>
    <n v="29650"/>
    <x v="0"/>
    <x v="0"/>
    <x v="0"/>
    <x v="0"/>
    <x v="12"/>
    <x v="245"/>
    <x v="0"/>
    <x v="0"/>
    <s v="Tesseramento"/>
    <x v="1"/>
    <x v="3"/>
    <x v="0"/>
    <m/>
  </r>
  <r>
    <n v="42854"/>
    <x v="0"/>
    <x v="0"/>
    <x v="0"/>
    <x v="0"/>
    <x v="12"/>
    <x v="245"/>
    <x v="0"/>
    <x v="0"/>
    <s v="Tesseramento"/>
    <x v="1"/>
    <x v="1"/>
    <x v="0"/>
    <m/>
  </r>
  <r>
    <n v="39317"/>
    <x v="0"/>
    <x v="0"/>
    <x v="0"/>
    <x v="0"/>
    <x v="12"/>
    <x v="245"/>
    <x v="0"/>
    <x v="0"/>
    <s v="Tesseramento"/>
    <x v="1"/>
    <x v="1"/>
    <x v="0"/>
    <m/>
  </r>
  <r>
    <n v="37656"/>
    <x v="0"/>
    <x v="0"/>
    <x v="0"/>
    <x v="0"/>
    <x v="12"/>
    <x v="245"/>
    <x v="0"/>
    <x v="0"/>
    <s v="Tesseramento"/>
    <x v="1"/>
    <x v="0"/>
    <x v="0"/>
    <m/>
  </r>
  <r>
    <n v="3189"/>
    <x v="0"/>
    <x v="0"/>
    <x v="0"/>
    <x v="0"/>
    <x v="12"/>
    <x v="245"/>
    <x v="0"/>
    <x v="1"/>
    <s v="Tesseramento"/>
    <x v="1"/>
    <x v="4"/>
    <x v="0"/>
    <m/>
  </r>
  <r>
    <n v="70832"/>
    <x v="0"/>
    <x v="0"/>
    <x v="0"/>
    <x v="0"/>
    <x v="12"/>
    <x v="245"/>
    <x v="0"/>
    <x v="1"/>
    <s v="Tesseramento"/>
    <x v="1"/>
    <x v="0"/>
    <x v="0"/>
    <m/>
  </r>
  <r>
    <n v="3405"/>
    <x v="0"/>
    <x v="0"/>
    <x v="0"/>
    <x v="0"/>
    <x v="12"/>
    <x v="245"/>
    <x v="0"/>
    <x v="0"/>
    <s v="Tesseramento"/>
    <x v="1"/>
    <x v="0"/>
    <x v="0"/>
    <m/>
  </r>
  <r>
    <n v="111004"/>
    <x v="0"/>
    <x v="0"/>
    <x v="0"/>
    <x v="0"/>
    <x v="1"/>
    <x v="28"/>
    <x v="0"/>
    <x v="0"/>
    <s v="Tesseramento"/>
    <x v="1"/>
    <x v="3"/>
    <x v="0"/>
    <m/>
  </r>
  <r>
    <n v="3439"/>
    <x v="0"/>
    <x v="0"/>
    <x v="0"/>
    <x v="2"/>
    <x v="12"/>
    <x v="245"/>
    <x v="0"/>
    <x v="0"/>
    <s v="Tesseramento"/>
    <x v="1"/>
    <x v="0"/>
    <x v="0"/>
    <m/>
  </r>
  <r>
    <n v="27470"/>
    <x v="0"/>
    <x v="0"/>
    <x v="0"/>
    <x v="0"/>
    <x v="12"/>
    <x v="245"/>
    <x v="0"/>
    <x v="1"/>
    <s v="Tesseramento"/>
    <x v="1"/>
    <x v="3"/>
    <x v="0"/>
    <m/>
  </r>
  <r>
    <n v="147013"/>
    <x v="0"/>
    <x v="0"/>
    <x v="0"/>
    <x v="0"/>
    <x v="12"/>
    <x v="245"/>
    <x v="0"/>
    <x v="1"/>
    <s v="Tesseramento"/>
    <x v="1"/>
    <x v="0"/>
    <x v="0"/>
    <m/>
  </r>
  <r>
    <n v="53781"/>
    <x v="0"/>
    <x v="0"/>
    <x v="0"/>
    <x v="0"/>
    <x v="12"/>
    <x v="245"/>
    <x v="0"/>
    <x v="0"/>
    <s v="Tesseramento"/>
    <x v="1"/>
    <x v="3"/>
    <x v="0"/>
    <m/>
  </r>
  <r>
    <n v="32993"/>
    <x v="0"/>
    <x v="0"/>
    <x v="0"/>
    <x v="0"/>
    <x v="1"/>
    <x v="28"/>
    <x v="0"/>
    <x v="0"/>
    <s v="Tesseramento"/>
    <x v="1"/>
    <x v="0"/>
    <x v="0"/>
    <m/>
  </r>
  <r>
    <n v="51503"/>
    <x v="0"/>
    <x v="0"/>
    <x v="0"/>
    <x v="0"/>
    <x v="12"/>
    <x v="245"/>
    <x v="0"/>
    <x v="1"/>
    <s v="Tesseramento"/>
    <x v="1"/>
    <x v="0"/>
    <x v="0"/>
    <m/>
  </r>
  <r>
    <n v="3476"/>
    <x v="0"/>
    <x v="0"/>
    <x v="0"/>
    <x v="0"/>
    <x v="12"/>
    <x v="245"/>
    <x v="0"/>
    <x v="1"/>
    <s v="Tesseramento"/>
    <x v="1"/>
    <x v="0"/>
    <x v="0"/>
    <m/>
  </r>
  <r>
    <n v="3473"/>
    <x v="0"/>
    <x v="0"/>
    <x v="0"/>
    <x v="0"/>
    <x v="12"/>
    <x v="245"/>
    <x v="0"/>
    <x v="0"/>
    <s v="Tesseramento"/>
    <x v="1"/>
    <x v="4"/>
    <x v="0"/>
    <m/>
  </r>
  <r>
    <n v="6992"/>
    <x v="0"/>
    <x v="0"/>
    <x v="0"/>
    <x v="0"/>
    <x v="1"/>
    <x v="28"/>
    <x v="0"/>
    <x v="0"/>
    <s v="Tesseramento"/>
    <x v="1"/>
    <x v="4"/>
    <x v="0"/>
    <m/>
  </r>
  <r>
    <n v="3484"/>
    <x v="0"/>
    <x v="0"/>
    <x v="0"/>
    <x v="0"/>
    <x v="12"/>
    <x v="245"/>
    <x v="0"/>
    <x v="0"/>
    <s v="Tesseramento"/>
    <x v="1"/>
    <x v="4"/>
    <x v="0"/>
    <m/>
  </r>
  <r>
    <n v="21933"/>
    <x v="0"/>
    <x v="0"/>
    <x v="0"/>
    <x v="1"/>
    <x v="12"/>
    <x v="245"/>
    <x v="0"/>
    <x v="1"/>
    <s v="Tesseramento"/>
    <x v="1"/>
    <x v="0"/>
    <x v="0"/>
    <m/>
  </r>
  <r>
    <n v="33217"/>
    <x v="0"/>
    <x v="0"/>
    <x v="0"/>
    <x v="0"/>
    <x v="12"/>
    <x v="245"/>
    <x v="0"/>
    <x v="1"/>
    <s v="Tesseramento"/>
    <x v="1"/>
    <x v="0"/>
    <x v="0"/>
    <m/>
  </r>
  <r>
    <n v="33198"/>
    <x v="0"/>
    <x v="0"/>
    <x v="0"/>
    <x v="0"/>
    <x v="12"/>
    <x v="245"/>
    <x v="0"/>
    <x v="0"/>
    <s v="Tesseramento"/>
    <x v="1"/>
    <x v="4"/>
    <x v="0"/>
    <m/>
  </r>
  <r>
    <n v="37494"/>
    <x v="0"/>
    <x v="0"/>
    <x v="0"/>
    <x v="0"/>
    <x v="1"/>
    <x v="28"/>
    <x v="0"/>
    <x v="0"/>
    <s v="Tesseramento"/>
    <x v="1"/>
    <x v="4"/>
    <x v="0"/>
    <m/>
  </r>
  <r>
    <n v="192250"/>
    <x v="0"/>
    <x v="0"/>
    <x v="0"/>
    <x v="0"/>
    <x v="1"/>
    <x v="28"/>
    <x v="0"/>
    <x v="1"/>
    <s v="Tesseramento"/>
    <x v="1"/>
    <x v="4"/>
    <x v="0"/>
    <m/>
  </r>
  <r>
    <n v="211871"/>
    <x v="1"/>
    <x v="0"/>
    <x v="0"/>
    <x v="0"/>
    <x v="1"/>
    <x v="28"/>
    <x v="0"/>
    <x v="0"/>
    <s v="Tesseramento"/>
    <x v="1"/>
    <x v="7"/>
    <x v="0"/>
    <s v="B"/>
  </r>
  <r>
    <n v="231595"/>
    <x v="0"/>
    <x v="0"/>
    <x v="0"/>
    <x v="0"/>
    <x v="1"/>
    <x v="28"/>
    <x v="0"/>
    <x v="0"/>
    <s v="Tesseramento"/>
    <x v="1"/>
    <x v="0"/>
    <x v="0"/>
    <m/>
  </r>
  <r>
    <n v="81222"/>
    <x v="0"/>
    <x v="0"/>
    <x v="0"/>
    <x v="0"/>
    <x v="1"/>
    <x v="28"/>
    <x v="0"/>
    <x v="0"/>
    <s v="Tesseramento"/>
    <x v="1"/>
    <x v="4"/>
    <x v="0"/>
    <m/>
  </r>
  <r>
    <n v="15738"/>
    <x v="0"/>
    <x v="0"/>
    <x v="0"/>
    <x v="0"/>
    <x v="1"/>
    <x v="28"/>
    <x v="0"/>
    <x v="0"/>
    <s v="Tesseramento"/>
    <x v="1"/>
    <x v="4"/>
    <x v="0"/>
    <m/>
  </r>
  <r>
    <n v="8442"/>
    <x v="0"/>
    <x v="0"/>
    <x v="0"/>
    <x v="0"/>
    <x v="1"/>
    <x v="28"/>
    <x v="0"/>
    <x v="0"/>
    <s v="Tesseramento"/>
    <x v="1"/>
    <x v="0"/>
    <x v="0"/>
    <m/>
  </r>
  <r>
    <n v="65254"/>
    <x v="0"/>
    <x v="0"/>
    <x v="0"/>
    <x v="0"/>
    <x v="1"/>
    <x v="28"/>
    <x v="0"/>
    <x v="0"/>
    <s v="Tesseramento"/>
    <x v="1"/>
    <x v="3"/>
    <x v="0"/>
    <m/>
  </r>
  <r>
    <n v="176772"/>
    <x v="0"/>
    <x v="0"/>
    <x v="0"/>
    <x v="0"/>
    <x v="8"/>
    <x v="113"/>
    <x v="0"/>
    <x v="0"/>
    <s v="Tesseramento"/>
    <x v="0"/>
    <x v="0"/>
    <x v="0"/>
    <m/>
  </r>
  <r>
    <n v="179905"/>
    <x v="0"/>
    <x v="0"/>
    <x v="0"/>
    <x v="0"/>
    <x v="8"/>
    <x v="113"/>
    <x v="0"/>
    <x v="0"/>
    <s v="Tesseramento"/>
    <x v="0"/>
    <x v="3"/>
    <x v="0"/>
    <m/>
  </r>
  <r>
    <n v="36737"/>
    <x v="0"/>
    <x v="0"/>
    <x v="0"/>
    <x v="0"/>
    <x v="1"/>
    <x v="28"/>
    <x v="0"/>
    <x v="0"/>
    <s v="Tesseramento"/>
    <x v="1"/>
    <x v="3"/>
    <x v="0"/>
    <m/>
  </r>
  <r>
    <n v="213230"/>
    <x v="0"/>
    <x v="0"/>
    <x v="0"/>
    <x v="0"/>
    <x v="8"/>
    <x v="113"/>
    <x v="0"/>
    <x v="0"/>
    <s v="Tesseramento"/>
    <x v="0"/>
    <x v="3"/>
    <x v="0"/>
    <m/>
  </r>
  <r>
    <n v="133698"/>
    <x v="0"/>
    <x v="0"/>
    <x v="0"/>
    <x v="0"/>
    <x v="8"/>
    <x v="113"/>
    <x v="0"/>
    <x v="0"/>
    <s v="Tesseramento"/>
    <x v="0"/>
    <x v="4"/>
    <x v="0"/>
    <m/>
  </r>
  <r>
    <n v="233028"/>
    <x v="0"/>
    <x v="0"/>
    <x v="0"/>
    <x v="0"/>
    <x v="1"/>
    <x v="28"/>
    <x v="0"/>
    <x v="0"/>
    <s v="Tesseramento"/>
    <x v="1"/>
    <x v="0"/>
    <x v="0"/>
    <m/>
  </r>
  <r>
    <n v="117991"/>
    <x v="0"/>
    <x v="0"/>
    <x v="0"/>
    <x v="3"/>
    <x v="1"/>
    <x v="28"/>
    <x v="0"/>
    <x v="1"/>
    <s v="Tesseramento"/>
    <x v="1"/>
    <x v="4"/>
    <x v="0"/>
    <m/>
  </r>
  <r>
    <n v="117993"/>
    <x v="0"/>
    <x v="0"/>
    <x v="0"/>
    <x v="1"/>
    <x v="1"/>
    <x v="28"/>
    <x v="0"/>
    <x v="0"/>
    <s v="Tesseramento"/>
    <x v="1"/>
    <x v="4"/>
    <x v="0"/>
    <m/>
  </r>
  <r>
    <n v="72057"/>
    <x v="0"/>
    <x v="0"/>
    <x v="0"/>
    <x v="0"/>
    <x v="1"/>
    <x v="28"/>
    <x v="0"/>
    <x v="0"/>
    <s v="Tesseramento"/>
    <x v="1"/>
    <x v="0"/>
    <x v="0"/>
    <m/>
  </r>
  <r>
    <n v="36874"/>
    <x v="0"/>
    <x v="0"/>
    <x v="0"/>
    <x v="0"/>
    <x v="1"/>
    <x v="28"/>
    <x v="0"/>
    <x v="1"/>
    <s v="Tesseramento"/>
    <x v="1"/>
    <x v="4"/>
    <x v="0"/>
    <m/>
  </r>
  <r>
    <n v="32420"/>
    <x v="0"/>
    <x v="0"/>
    <x v="0"/>
    <x v="0"/>
    <x v="1"/>
    <x v="28"/>
    <x v="0"/>
    <x v="1"/>
    <s v="Tesseramento"/>
    <x v="1"/>
    <x v="4"/>
    <x v="0"/>
    <m/>
  </r>
  <r>
    <n v="177217"/>
    <x v="0"/>
    <x v="0"/>
    <x v="0"/>
    <x v="0"/>
    <x v="1"/>
    <x v="28"/>
    <x v="0"/>
    <x v="0"/>
    <s v="Tesseramento"/>
    <x v="1"/>
    <x v="4"/>
    <x v="0"/>
    <m/>
  </r>
  <r>
    <n v="235705"/>
    <x v="1"/>
    <x v="0"/>
    <x v="1"/>
    <x v="1"/>
    <x v="3"/>
    <x v="85"/>
    <x v="0"/>
    <x v="0"/>
    <s v="Tesseramento"/>
    <x v="1"/>
    <x v="5"/>
    <x v="0"/>
    <m/>
  </r>
  <r>
    <n v="163384"/>
    <x v="0"/>
    <x v="0"/>
    <x v="0"/>
    <x v="0"/>
    <x v="11"/>
    <x v="132"/>
    <x v="0"/>
    <x v="0"/>
    <s v="Tesseramento"/>
    <x v="1"/>
    <x v="3"/>
    <x v="0"/>
    <m/>
  </r>
  <r>
    <n v="233027"/>
    <x v="0"/>
    <x v="0"/>
    <x v="0"/>
    <x v="0"/>
    <x v="1"/>
    <x v="28"/>
    <x v="0"/>
    <x v="0"/>
    <s v="Tesseramento"/>
    <x v="1"/>
    <x v="1"/>
    <x v="0"/>
    <m/>
  </r>
  <r>
    <n v="216363"/>
    <x v="0"/>
    <x v="0"/>
    <x v="0"/>
    <x v="0"/>
    <x v="1"/>
    <x v="28"/>
    <x v="0"/>
    <x v="0"/>
    <s v="Tesseramento"/>
    <x v="1"/>
    <x v="3"/>
    <x v="0"/>
    <m/>
  </r>
  <r>
    <n v="36833"/>
    <x v="0"/>
    <x v="0"/>
    <x v="0"/>
    <x v="0"/>
    <x v="1"/>
    <x v="28"/>
    <x v="0"/>
    <x v="1"/>
    <s v="Tesseramento"/>
    <x v="1"/>
    <x v="4"/>
    <x v="0"/>
    <m/>
  </r>
  <r>
    <n v="204671"/>
    <x v="0"/>
    <x v="0"/>
    <x v="0"/>
    <x v="0"/>
    <x v="1"/>
    <x v="28"/>
    <x v="0"/>
    <x v="0"/>
    <s v="Tesseramento"/>
    <x v="1"/>
    <x v="0"/>
    <x v="0"/>
    <m/>
  </r>
  <r>
    <n v="179141"/>
    <x v="0"/>
    <x v="0"/>
    <x v="0"/>
    <x v="0"/>
    <x v="1"/>
    <x v="28"/>
    <x v="0"/>
    <x v="0"/>
    <s v="Tesseramento"/>
    <x v="1"/>
    <x v="0"/>
    <x v="0"/>
    <m/>
  </r>
  <r>
    <n v="155183"/>
    <x v="0"/>
    <x v="0"/>
    <x v="0"/>
    <x v="3"/>
    <x v="1"/>
    <x v="28"/>
    <x v="0"/>
    <x v="0"/>
    <s v="Tesseramento"/>
    <x v="1"/>
    <x v="0"/>
    <x v="0"/>
    <m/>
  </r>
  <r>
    <n v="36767"/>
    <x v="0"/>
    <x v="0"/>
    <x v="0"/>
    <x v="0"/>
    <x v="1"/>
    <x v="28"/>
    <x v="0"/>
    <x v="1"/>
    <s v="Tesseramento"/>
    <x v="1"/>
    <x v="3"/>
    <x v="0"/>
    <m/>
  </r>
  <r>
    <n v="212085"/>
    <x v="0"/>
    <x v="0"/>
    <x v="0"/>
    <x v="0"/>
    <x v="11"/>
    <x v="91"/>
    <x v="0"/>
    <x v="0"/>
    <s v="Tesseramento"/>
    <x v="1"/>
    <x v="0"/>
    <x v="0"/>
    <m/>
  </r>
  <r>
    <n v="234510"/>
    <x v="0"/>
    <x v="1"/>
    <x v="1"/>
    <x v="1"/>
    <x v="8"/>
    <x v="113"/>
    <x v="0"/>
    <x v="1"/>
    <s v="Tesseramento"/>
    <x v="0"/>
    <x v="3"/>
    <x v="0"/>
    <m/>
  </r>
  <r>
    <n v="234511"/>
    <x v="0"/>
    <x v="1"/>
    <x v="1"/>
    <x v="1"/>
    <x v="8"/>
    <x v="113"/>
    <x v="0"/>
    <x v="1"/>
    <s v="Tesseramento"/>
    <x v="0"/>
    <x v="3"/>
    <x v="0"/>
    <m/>
  </r>
  <r>
    <n v="11269"/>
    <x v="0"/>
    <x v="0"/>
    <x v="0"/>
    <x v="0"/>
    <x v="11"/>
    <x v="91"/>
    <x v="0"/>
    <x v="0"/>
    <s v="Tesseramento"/>
    <x v="1"/>
    <x v="0"/>
    <x v="0"/>
    <m/>
  </r>
  <r>
    <n v="234618"/>
    <x v="0"/>
    <x v="1"/>
    <x v="1"/>
    <x v="1"/>
    <x v="1"/>
    <x v="48"/>
    <x v="0"/>
    <x v="0"/>
    <s v="Tesseramento"/>
    <x v="1"/>
    <x v="0"/>
    <x v="0"/>
    <m/>
  </r>
  <r>
    <n v="220069"/>
    <x v="0"/>
    <x v="0"/>
    <x v="0"/>
    <x v="0"/>
    <x v="11"/>
    <x v="91"/>
    <x v="0"/>
    <x v="0"/>
    <s v="Tesseramento"/>
    <x v="1"/>
    <x v="1"/>
    <x v="0"/>
    <m/>
  </r>
  <r>
    <n v="224768"/>
    <x v="0"/>
    <x v="0"/>
    <x v="0"/>
    <x v="2"/>
    <x v="1"/>
    <x v="26"/>
    <x v="0"/>
    <x v="0"/>
    <s v="Tesseramento"/>
    <x v="1"/>
    <x v="0"/>
    <x v="0"/>
    <m/>
  </r>
  <r>
    <n v="230549"/>
    <x v="0"/>
    <x v="0"/>
    <x v="0"/>
    <x v="0"/>
    <x v="7"/>
    <x v="45"/>
    <x v="0"/>
    <x v="0"/>
    <s v="Tesseramento"/>
    <x v="1"/>
    <x v="3"/>
    <x v="0"/>
    <m/>
  </r>
  <r>
    <n v="36766"/>
    <x v="0"/>
    <x v="0"/>
    <x v="0"/>
    <x v="0"/>
    <x v="1"/>
    <x v="28"/>
    <x v="0"/>
    <x v="0"/>
    <s v="Tesseramento"/>
    <x v="1"/>
    <x v="0"/>
    <x v="0"/>
    <m/>
  </r>
  <r>
    <n v="65256"/>
    <x v="0"/>
    <x v="0"/>
    <x v="0"/>
    <x v="0"/>
    <x v="1"/>
    <x v="28"/>
    <x v="0"/>
    <x v="0"/>
    <s v="Tesseramento"/>
    <x v="1"/>
    <x v="1"/>
    <x v="0"/>
    <m/>
  </r>
  <r>
    <n v="202130"/>
    <x v="0"/>
    <x v="0"/>
    <x v="2"/>
    <x v="1"/>
    <x v="7"/>
    <x v="210"/>
    <x v="0"/>
    <x v="1"/>
    <s v="Tesseramento"/>
    <x v="0"/>
    <x v="3"/>
    <x v="0"/>
    <m/>
  </r>
  <r>
    <n v="84852"/>
    <x v="0"/>
    <x v="0"/>
    <x v="0"/>
    <x v="0"/>
    <x v="1"/>
    <x v="28"/>
    <x v="0"/>
    <x v="0"/>
    <s v="Tesseramento"/>
    <x v="1"/>
    <x v="3"/>
    <x v="0"/>
    <m/>
  </r>
  <r>
    <n v="65268"/>
    <x v="0"/>
    <x v="0"/>
    <x v="0"/>
    <x v="0"/>
    <x v="1"/>
    <x v="28"/>
    <x v="0"/>
    <x v="0"/>
    <s v="Tesseramento"/>
    <x v="1"/>
    <x v="4"/>
    <x v="0"/>
    <m/>
  </r>
  <r>
    <n v="65260"/>
    <x v="0"/>
    <x v="0"/>
    <x v="0"/>
    <x v="0"/>
    <x v="1"/>
    <x v="28"/>
    <x v="0"/>
    <x v="1"/>
    <s v="Tesseramento"/>
    <x v="1"/>
    <x v="3"/>
    <x v="0"/>
    <m/>
  </r>
  <r>
    <n v="204674"/>
    <x v="0"/>
    <x v="0"/>
    <x v="0"/>
    <x v="0"/>
    <x v="1"/>
    <x v="28"/>
    <x v="0"/>
    <x v="0"/>
    <s v="Tesseramento"/>
    <x v="1"/>
    <x v="0"/>
    <x v="0"/>
    <m/>
  </r>
  <r>
    <n v="157361"/>
    <x v="0"/>
    <x v="0"/>
    <x v="0"/>
    <x v="0"/>
    <x v="1"/>
    <x v="28"/>
    <x v="0"/>
    <x v="0"/>
    <s v="Tesseramento"/>
    <x v="1"/>
    <x v="0"/>
    <x v="0"/>
    <m/>
  </r>
  <r>
    <n v="219783"/>
    <x v="0"/>
    <x v="0"/>
    <x v="0"/>
    <x v="0"/>
    <x v="1"/>
    <x v="28"/>
    <x v="0"/>
    <x v="0"/>
    <s v="Tesseramento"/>
    <x v="1"/>
    <x v="3"/>
    <x v="0"/>
    <m/>
  </r>
  <r>
    <n v="78461"/>
    <x v="0"/>
    <x v="0"/>
    <x v="0"/>
    <x v="0"/>
    <x v="1"/>
    <x v="28"/>
    <x v="0"/>
    <x v="0"/>
    <s v="Tesseramento"/>
    <x v="1"/>
    <x v="3"/>
    <x v="0"/>
    <m/>
  </r>
  <r>
    <n v="58023"/>
    <x v="0"/>
    <x v="0"/>
    <x v="0"/>
    <x v="0"/>
    <x v="1"/>
    <x v="28"/>
    <x v="0"/>
    <x v="0"/>
    <s v="Tesseramento"/>
    <x v="1"/>
    <x v="4"/>
    <x v="0"/>
    <m/>
  </r>
  <r>
    <n v="168574"/>
    <x v="0"/>
    <x v="0"/>
    <x v="0"/>
    <x v="1"/>
    <x v="1"/>
    <x v="28"/>
    <x v="0"/>
    <x v="0"/>
    <s v="Tesseramento"/>
    <x v="1"/>
    <x v="0"/>
    <x v="0"/>
    <m/>
  </r>
  <r>
    <n v="9113"/>
    <x v="0"/>
    <x v="0"/>
    <x v="0"/>
    <x v="0"/>
    <x v="1"/>
    <x v="28"/>
    <x v="0"/>
    <x v="0"/>
    <s v="Tesseramento"/>
    <x v="1"/>
    <x v="4"/>
    <x v="0"/>
    <m/>
  </r>
  <r>
    <n v="42902"/>
    <x v="0"/>
    <x v="0"/>
    <x v="0"/>
    <x v="0"/>
    <x v="1"/>
    <x v="28"/>
    <x v="0"/>
    <x v="0"/>
    <s v="Tesseramento"/>
    <x v="1"/>
    <x v="4"/>
    <x v="0"/>
    <m/>
  </r>
  <r>
    <n v="25453"/>
    <x v="0"/>
    <x v="0"/>
    <x v="0"/>
    <x v="0"/>
    <x v="1"/>
    <x v="28"/>
    <x v="0"/>
    <x v="0"/>
    <s v="Tesseramento"/>
    <x v="1"/>
    <x v="4"/>
    <x v="0"/>
    <m/>
  </r>
  <r>
    <n v="140455"/>
    <x v="0"/>
    <x v="0"/>
    <x v="0"/>
    <x v="0"/>
    <x v="1"/>
    <x v="28"/>
    <x v="0"/>
    <x v="0"/>
    <s v="Tesseramento"/>
    <x v="1"/>
    <x v="3"/>
    <x v="0"/>
    <m/>
  </r>
  <r>
    <n v="213064"/>
    <x v="0"/>
    <x v="0"/>
    <x v="0"/>
    <x v="0"/>
    <x v="1"/>
    <x v="28"/>
    <x v="0"/>
    <x v="0"/>
    <s v="Tesseramento"/>
    <x v="1"/>
    <x v="3"/>
    <x v="0"/>
    <m/>
  </r>
  <r>
    <n v="136678"/>
    <x v="0"/>
    <x v="0"/>
    <x v="0"/>
    <x v="0"/>
    <x v="1"/>
    <x v="28"/>
    <x v="0"/>
    <x v="0"/>
    <s v="Tesseramento"/>
    <x v="1"/>
    <x v="4"/>
    <x v="0"/>
    <m/>
  </r>
  <r>
    <n v="187771"/>
    <x v="1"/>
    <x v="0"/>
    <x v="0"/>
    <x v="0"/>
    <x v="1"/>
    <x v="28"/>
    <x v="0"/>
    <x v="0"/>
    <s v="Tesseramento"/>
    <x v="1"/>
    <x v="7"/>
    <x v="0"/>
    <m/>
  </r>
  <r>
    <n v="196237"/>
    <x v="0"/>
    <x v="0"/>
    <x v="0"/>
    <x v="1"/>
    <x v="1"/>
    <x v="28"/>
    <x v="0"/>
    <x v="0"/>
    <s v="Tesseramento"/>
    <x v="1"/>
    <x v="3"/>
    <x v="0"/>
    <m/>
  </r>
  <r>
    <n v="175297"/>
    <x v="1"/>
    <x v="0"/>
    <x v="0"/>
    <x v="0"/>
    <x v="1"/>
    <x v="28"/>
    <x v="0"/>
    <x v="1"/>
    <s v="Tesseramento"/>
    <x v="1"/>
    <x v="6"/>
    <x v="0"/>
    <s v="B"/>
  </r>
  <r>
    <n v="36818"/>
    <x v="0"/>
    <x v="0"/>
    <x v="0"/>
    <x v="0"/>
    <x v="1"/>
    <x v="28"/>
    <x v="0"/>
    <x v="0"/>
    <s v="Tesseramento"/>
    <x v="1"/>
    <x v="3"/>
    <x v="0"/>
    <m/>
  </r>
  <r>
    <n v="196767"/>
    <x v="0"/>
    <x v="0"/>
    <x v="2"/>
    <x v="1"/>
    <x v="1"/>
    <x v="28"/>
    <x v="0"/>
    <x v="0"/>
    <s v="Tesseramento"/>
    <x v="1"/>
    <x v="0"/>
    <x v="0"/>
    <m/>
  </r>
  <r>
    <n v="216346"/>
    <x v="0"/>
    <x v="0"/>
    <x v="0"/>
    <x v="1"/>
    <x v="1"/>
    <x v="28"/>
    <x v="0"/>
    <x v="0"/>
    <s v="Tesseramento"/>
    <x v="1"/>
    <x v="0"/>
    <x v="0"/>
    <m/>
  </r>
  <r>
    <n v="61224"/>
    <x v="0"/>
    <x v="0"/>
    <x v="0"/>
    <x v="0"/>
    <x v="1"/>
    <x v="28"/>
    <x v="0"/>
    <x v="0"/>
    <s v="Tesseramento"/>
    <x v="1"/>
    <x v="3"/>
    <x v="0"/>
    <m/>
  </r>
  <r>
    <n v="4830"/>
    <x v="0"/>
    <x v="0"/>
    <x v="0"/>
    <x v="0"/>
    <x v="1"/>
    <x v="28"/>
    <x v="0"/>
    <x v="0"/>
    <s v="Tesseramento"/>
    <x v="1"/>
    <x v="4"/>
    <x v="0"/>
    <m/>
  </r>
  <r>
    <n v="7020"/>
    <x v="0"/>
    <x v="0"/>
    <x v="0"/>
    <x v="0"/>
    <x v="1"/>
    <x v="28"/>
    <x v="0"/>
    <x v="1"/>
    <s v="Tesseramento"/>
    <x v="1"/>
    <x v="3"/>
    <x v="0"/>
    <m/>
  </r>
  <r>
    <n v="6991"/>
    <x v="0"/>
    <x v="0"/>
    <x v="0"/>
    <x v="0"/>
    <x v="1"/>
    <x v="28"/>
    <x v="0"/>
    <x v="0"/>
    <s v="Tesseramento"/>
    <x v="1"/>
    <x v="4"/>
    <x v="0"/>
    <m/>
  </r>
  <r>
    <n v="19871"/>
    <x v="0"/>
    <x v="0"/>
    <x v="0"/>
    <x v="0"/>
    <x v="1"/>
    <x v="28"/>
    <x v="0"/>
    <x v="0"/>
    <s v="Tesseramento"/>
    <x v="1"/>
    <x v="4"/>
    <x v="0"/>
    <m/>
  </r>
  <r>
    <n v="175295"/>
    <x v="1"/>
    <x v="0"/>
    <x v="0"/>
    <x v="0"/>
    <x v="1"/>
    <x v="28"/>
    <x v="0"/>
    <x v="1"/>
    <s v="Tesseramento"/>
    <x v="1"/>
    <x v="2"/>
    <x v="0"/>
    <m/>
  </r>
  <r>
    <n v="175294"/>
    <x v="0"/>
    <x v="0"/>
    <x v="0"/>
    <x v="0"/>
    <x v="1"/>
    <x v="28"/>
    <x v="0"/>
    <x v="1"/>
    <s v="Tesseramento"/>
    <x v="1"/>
    <x v="1"/>
    <x v="0"/>
    <m/>
  </r>
  <r>
    <n v="231546"/>
    <x v="0"/>
    <x v="0"/>
    <x v="0"/>
    <x v="0"/>
    <x v="1"/>
    <x v="28"/>
    <x v="0"/>
    <x v="0"/>
    <s v="Tesseramento"/>
    <x v="1"/>
    <x v="0"/>
    <x v="0"/>
    <m/>
  </r>
  <r>
    <n v="40005"/>
    <x v="0"/>
    <x v="0"/>
    <x v="0"/>
    <x v="0"/>
    <x v="7"/>
    <x v="78"/>
    <x v="0"/>
    <x v="1"/>
    <s v="Tesseramento"/>
    <x v="0"/>
    <x v="3"/>
    <x v="0"/>
    <m/>
  </r>
  <r>
    <n v="182923"/>
    <x v="0"/>
    <x v="0"/>
    <x v="0"/>
    <x v="0"/>
    <x v="1"/>
    <x v="28"/>
    <x v="0"/>
    <x v="0"/>
    <s v="Tesseramento"/>
    <x v="1"/>
    <x v="4"/>
    <x v="0"/>
    <m/>
  </r>
  <r>
    <n v="182921"/>
    <x v="0"/>
    <x v="0"/>
    <x v="0"/>
    <x v="0"/>
    <x v="1"/>
    <x v="28"/>
    <x v="0"/>
    <x v="1"/>
    <s v="Tesseramento"/>
    <x v="1"/>
    <x v="4"/>
    <x v="0"/>
    <m/>
  </r>
  <r>
    <n v="12585"/>
    <x v="0"/>
    <x v="0"/>
    <x v="0"/>
    <x v="0"/>
    <x v="2"/>
    <x v="326"/>
    <x v="0"/>
    <x v="1"/>
    <s v="Tesseramento"/>
    <x v="1"/>
    <x v="4"/>
    <x v="0"/>
    <m/>
  </r>
  <r>
    <n v="85716"/>
    <x v="0"/>
    <x v="0"/>
    <x v="0"/>
    <x v="0"/>
    <x v="2"/>
    <x v="326"/>
    <x v="0"/>
    <x v="1"/>
    <s v="Tesseramento"/>
    <x v="1"/>
    <x v="4"/>
    <x v="0"/>
    <m/>
  </r>
  <r>
    <n v="33075"/>
    <x v="0"/>
    <x v="0"/>
    <x v="0"/>
    <x v="0"/>
    <x v="2"/>
    <x v="326"/>
    <x v="0"/>
    <x v="0"/>
    <s v="Tesseramento"/>
    <x v="1"/>
    <x v="4"/>
    <x v="0"/>
    <m/>
  </r>
  <r>
    <n v="70792"/>
    <x v="0"/>
    <x v="0"/>
    <x v="0"/>
    <x v="0"/>
    <x v="2"/>
    <x v="326"/>
    <x v="0"/>
    <x v="0"/>
    <s v="Tesseramento"/>
    <x v="1"/>
    <x v="4"/>
    <x v="0"/>
    <m/>
  </r>
  <r>
    <n v="223323"/>
    <x v="0"/>
    <x v="0"/>
    <x v="0"/>
    <x v="0"/>
    <x v="2"/>
    <x v="326"/>
    <x v="0"/>
    <x v="0"/>
    <s v="Tesseramento"/>
    <x v="1"/>
    <x v="0"/>
    <x v="0"/>
    <m/>
  </r>
  <r>
    <n v="3090"/>
    <x v="0"/>
    <x v="0"/>
    <x v="0"/>
    <x v="0"/>
    <x v="12"/>
    <x v="245"/>
    <x v="0"/>
    <x v="0"/>
    <s v="Tesseramento"/>
    <x v="1"/>
    <x v="4"/>
    <x v="0"/>
    <m/>
  </r>
  <r>
    <n v="139233"/>
    <x v="0"/>
    <x v="0"/>
    <x v="0"/>
    <x v="0"/>
    <x v="12"/>
    <x v="245"/>
    <x v="0"/>
    <x v="1"/>
    <s v="Tesseramento"/>
    <x v="1"/>
    <x v="4"/>
    <x v="0"/>
    <m/>
  </r>
  <r>
    <n v="123211"/>
    <x v="0"/>
    <x v="0"/>
    <x v="0"/>
    <x v="0"/>
    <x v="12"/>
    <x v="245"/>
    <x v="0"/>
    <x v="0"/>
    <s v="Tesseramento"/>
    <x v="1"/>
    <x v="1"/>
    <x v="0"/>
    <m/>
  </r>
  <r>
    <n v="123210"/>
    <x v="0"/>
    <x v="0"/>
    <x v="0"/>
    <x v="0"/>
    <x v="12"/>
    <x v="245"/>
    <x v="0"/>
    <x v="0"/>
    <s v="Tesseramento"/>
    <x v="1"/>
    <x v="0"/>
    <x v="0"/>
    <m/>
  </r>
  <r>
    <n v="123213"/>
    <x v="0"/>
    <x v="0"/>
    <x v="0"/>
    <x v="0"/>
    <x v="12"/>
    <x v="245"/>
    <x v="0"/>
    <x v="1"/>
    <s v="Tesseramento"/>
    <x v="1"/>
    <x v="3"/>
    <x v="0"/>
    <m/>
  </r>
  <r>
    <n v="3159"/>
    <x v="0"/>
    <x v="0"/>
    <x v="0"/>
    <x v="0"/>
    <x v="12"/>
    <x v="245"/>
    <x v="0"/>
    <x v="1"/>
    <s v="Tesseramento"/>
    <x v="1"/>
    <x v="3"/>
    <x v="0"/>
    <m/>
  </r>
  <r>
    <n v="3160"/>
    <x v="0"/>
    <x v="0"/>
    <x v="0"/>
    <x v="0"/>
    <x v="12"/>
    <x v="245"/>
    <x v="0"/>
    <x v="0"/>
    <s v="Tesseramento"/>
    <x v="1"/>
    <x v="4"/>
    <x v="0"/>
    <m/>
  </r>
  <r>
    <n v="70827"/>
    <x v="0"/>
    <x v="0"/>
    <x v="0"/>
    <x v="0"/>
    <x v="12"/>
    <x v="245"/>
    <x v="0"/>
    <x v="0"/>
    <s v="Tesseramento"/>
    <x v="1"/>
    <x v="3"/>
    <x v="0"/>
    <m/>
  </r>
  <r>
    <n v="3173"/>
    <x v="0"/>
    <x v="0"/>
    <x v="0"/>
    <x v="0"/>
    <x v="12"/>
    <x v="245"/>
    <x v="0"/>
    <x v="1"/>
    <s v="Tesseramento"/>
    <x v="1"/>
    <x v="4"/>
    <x v="0"/>
    <m/>
  </r>
  <r>
    <n v="96453"/>
    <x v="0"/>
    <x v="0"/>
    <x v="0"/>
    <x v="0"/>
    <x v="2"/>
    <x v="326"/>
    <x v="0"/>
    <x v="1"/>
    <s v="Tesseramento"/>
    <x v="1"/>
    <x v="3"/>
    <x v="0"/>
    <m/>
  </r>
  <r>
    <n v="12903"/>
    <x v="0"/>
    <x v="0"/>
    <x v="0"/>
    <x v="0"/>
    <x v="2"/>
    <x v="326"/>
    <x v="0"/>
    <x v="0"/>
    <s v="Tesseramento"/>
    <x v="1"/>
    <x v="4"/>
    <x v="0"/>
    <m/>
  </r>
  <r>
    <n v="223311"/>
    <x v="1"/>
    <x v="0"/>
    <x v="0"/>
    <x v="0"/>
    <x v="2"/>
    <x v="326"/>
    <x v="0"/>
    <x v="0"/>
    <s v="Tesseramento"/>
    <x v="1"/>
    <x v="5"/>
    <x v="0"/>
    <m/>
  </r>
  <r>
    <n v="48496"/>
    <x v="0"/>
    <x v="0"/>
    <x v="0"/>
    <x v="0"/>
    <x v="2"/>
    <x v="326"/>
    <x v="0"/>
    <x v="1"/>
    <s v="Tesseramento"/>
    <x v="1"/>
    <x v="3"/>
    <x v="0"/>
    <m/>
  </r>
  <r>
    <n v="103517"/>
    <x v="0"/>
    <x v="0"/>
    <x v="0"/>
    <x v="0"/>
    <x v="12"/>
    <x v="245"/>
    <x v="0"/>
    <x v="1"/>
    <s v="Tesseramento"/>
    <x v="1"/>
    <x v="4"/>
    <x v="0"/>
    <m/>
  </r>
  <r>
    <n v="3346"/>
    <x v="0"/>
    <x v="0"/>
    <x v="0"/>
    <x v="0"/>
    <x v="12"/>
    <x v="245"/>
    <x v="0"/>
    <x v="1"/>
    <s v="Tesseramento"/>
    <x v="1"/>
    <x v="4"/>
    <x v="0"/>
    <m/>
  </r>
  <r>
    <n v="119823"/>
    <x v="0"/>
    <x v="0"/>
    <x v="0"/>
    <x v="0"/>
    <x v="12"/>
    <x v="245"/>
    <x v="0"/>
    <x v="1"/>
    <s v="Tesseramento"/>
    <x v="1"/>
    <x v="0"/>
    <x v="0"/>
    <m/>
  </r>
  <r>
    <n v="223009"/>
    <x v="0"/>
    <x v="0"/>
    <x v="0"/>
    <x v="0"/>
    <x v="2"/>
    <x v="326"/>
    <x v="0"/>
    <x v="0"/>
    <s v="Tesseramento"/>
    <x v="1"/>
    <x v="0"/>
    <x v="0"/>
    <m/>
  </r>
  <r>
    <n v="223012"/>
    <x v="1"/>
    <x v="0"/>
    <x v="0"/>
    <x v="0"/>
    <x v="2"/>
    <x v="326"/>
    <x v="0"/>
    <x v="0"/>
    <s v="Tesseramento"/>
    <x v="1"/>
    <x v="5"/>
    <x v="0"/>
    <m/>
  </r>
  <r>
    <n v="121166"/>
    <x v="0"/>
    <x v="0"/>
    <x v="0"/>
    <x v="0"/>
    <x v="2"/>
    <x v="326"/>
    <x v="0"/>
    <x v="0"/>
    <s v="Tesseramento"/>
    <x v="1"/>
    <x v="0"/>
    <x v="0"/>
    <m/>
  </r>
  <r>
    <n v="162500"/>
    <x v="0"/>
    <x v="0"/>
    <x v="0"/>
    <x v="0"/>
    <x v="12"/>
    <x v="245"/>
    <x v="0"/>
    <x v="0"/>
    <s v="Tesseramento"/>
    <x v="1"/>
    <x v="0"/>
    <x v="0"/>
    <m/>
  </r>
  <r>
    <n v="116121"/>
    <x v="0"/>
    <x v="0"/>
    <x v="0"/>
    <x v="0"/>
    <x v="2"/>
    <x v="326"/>
    <x v="0"/>
    <x v="0"/>
    <s v="Tesseramento"/>
    <x v="1"/>
    <x v="3"/>
    <x v="0"/>
    <m/>
  </r>
  <r>
    <n v="27270"/>
    <x v="0"/>
    <x v="0"/>
    <x v="0"/>
    <x v="0"/>
    <x v="2"/>
    <x v="326"/>
    <x v="0"/>
    <x v="0"/>
    <s v="Tesseramento"/>
    <x v="1"/>
    <x v="4"/>
    <x v="0"/>
    <m/>
  </r>
  <r>
    <n v="162501"/>
    <x v="0"/>
    <x v="0"/>
    <x v="0"/>
    <x v="0"/>
    <x v="12"/>
    <x v="245"/>
    <x v="0"/>
    <x v="0"/>
    <s v="Tesseramento"/>
    <x v="1"/>
    <x v="1"/>
    <x v="0"/>
    <m/>
  </r>
  <r>
    <n v="3259"/>
    <x v="0"/>
    <x v="0"/>
    <x v="0"/>
    <x v="0"/>
    <x v="12"/>
    <x v="245"/>
    <x v="0"/>
    <x v="0"/>
    <s v="Tesseramento"/>
    <x v="1"/>
    <x v="4"/>
    <x v="0"/>
    <m/>
  </r>
  <r>
    <n v="212775"/>
    <x v="0"/>
    <x v="0"/>
    <x v="0"/>
    <x v="1"/>
    <x v="12"/>
    <x v="245"/>
    <x v="0"/>
    <x v="1"/>
    <s v="Tesseramento"/>
    <x v="1"/>
    <x v="0"/>
    <x v="0"/>
    <m/>
  </r>
  <r>
    <n v="70651"/>
    <x v="0"/>
    <x v="0"/>
    <x v="0"/>
    <x v="0"/>
    <x v="12"/>
    <x v="245"/>
    <x v="0"/>
    <x v="0"/>
    <s v="Tesseramento"/>
    <x v="1"/>
    <x v="3"/>
    <x v="0"/>
    <m/>
  </r>
  <r>
    <n v="139236"/>
    <x v="0"/>
    <x v="0"/>
    <x v="0"/>
    <x v="2"/>
    <x v="12"/>
    <x v="245"/>
    <x v="0"/>
    <x v="1"/>
    <s v="Tesseramento"/>
    <x v="1"/>
    <x v="4"/>
    <x v="0"/>
    <m/>
  </r>
  <r>
    <n v="181489"/>
    <x v="0"/>
    <x v="0"/>
    <x v="0"/>
    <x v="2"/>
    <x v="12"/>
    <x v="245"/>
    <x v="0"/>
    <x v="1"/>
    <s v="Tesseramento"/>
    <x v="1"/>
    <x v="4"/>
    <x v="0"/>
    <m/>
  </r>
  <r>
    <n v="190899"/>
    <x v="0"/>
    <x v="0"/>
    <x v="0"/>
    <x v="0"/>
    <x v="12"/>
    <x v="245"/>
    <x v="0"/>
    <x v="0"/>
    <s v="Tesseramento"/>
    <x v="1"/>
    <x v="0"/>
    <x v="0"/>
    <m/>
  </r>
  <r>
    <n v="125516"/>
    <x v="0"/>
    <x v="0"/>
    <x v="0"/>
    <x v="0"/>
    <x v="12"/>
    <x v="245"/>
    <x v="0"/>
    <x v="0"/>
    <s v="Tesseramento"/>
    <x v="1"/>
    <x v="1"/>
    <x v="0"/>
    <m/>
  </r>
  <r>
    <n v="127376"/>
    <x v="0"/>
    <x v="0"/>
    <x v="0"/>
    <x v="0"/>
    <x v="12"/>
    <x v="245"/>
    <x v="0"/>
    <x v="0"/>
    <s v="Tesseramento"/>
    <x v="1"/>
    <x v="0"/>
    <x v="0"/>
    <m/>
  </r>
  <r>
    <n v="107183"/>
    <x v="0"/>
    <x v="0"/>
    <x v="0"/>
    <x v="1"/>
    <x v="12"/>
    <x v="245"/>
    <x v="0"/>
    <x v="1"/>
    <s v="Tesseramento"/>
    <x v="1"/>
    <x v="3"/>
    <x v="0"/>
    <m/>
  </r>
  <r>
    <n v="3410"/>
    <x v="0"/>
    <x v="0"/>
    <x v="0"/>
    <x v="0"/>
    <x v="12"/>
    <x v="245"/>
    <x v="0"/>
    <x v="0"/>
    <s v="Tesseramento"/>
    <x v="1"/>
    <x v="4"/>
    <x v="0"/>
    <m/>
  </r>
  <r>
    <n v="3424"/>
    <x v="0"/>
    <x v="0"/>
    <x v="0"/>
    <x v="0"/>
    <x v="12"/>
    <x v="245"/>
    <x v="0"/>
    <x v="0"/>
    <s v="Tesseramento"/>
    <x v="1"/>
    <x v="4"/>
    <x v="0"/>
    <m/>
  </r>
  <r>
    <n v="14361"/>
    <x v="0"/>
    <x v="0"/>
    <x v="0"/>
    <x v="0"/>
    <x v="12"/>
    <x v="245"/>
    <x v="0"/>
    <x v="1"/>
    <s v="Tesseramento"/>
    <x v="1"/>
    <x v="4"/>
    <x v="0"/>
    <m/>
  </r>
  <r>
    <n v="14364"/>
    <x v="0"/>
    <x v="0"/>
    <x v="0"/>
    <x v="0"/>
    <x v="12"/>
    <x v="245"/>
    <x v="0"/>
    <x v="0"/>
    <s v="Tesseramento"/>
    <x v="1"/>
    <x v="4"/>
    <x v="0"/>
    <m/>
  </r>
  <r>
    <n v="3445"/>
    <x v="0"/>
    <x v="0"/>
    <x v="0"/>
    <x v="0"/>
    <x v="12"/>
    <x v="245"/>
    <x v="0"/>
    <x v="1"/>
    <s v="Tesseramento"/>
    <x v="1"/>
    <x v="3"/>
    <x v="0"/>
    <m/>
  </r>
  <r>
    <n v="163840"/>
    <x v="0"/>
    <x v="0"/>
    <x v="0"/>
    <x v="2"/>
    <x v="12"/>
    <x v="245"/>
    <x v="0"/>
    <x v="1"/>
    <s v="Tesseramento"/>
    <x v="1"/>
    <x v="4"/>
    <x v="0"/>
    <m/>
  </r>
  <r>
    <n v="3482"/>
    <x v="0"/>
    <x v="0"/>
    <x v="0"/>
    <x v="0"/>
    <x v="12"/>
    <x v="245"/>
    <x v="0"/>
    <x v="0"/>
    <s v="Tesseramento"/>
    <x v="1"/>
    <x v="4"/>
    <x v="0"/>
    <m/>
  </r>
  <r>
    <n v="131487"/>
    <x v="0"/>
    <x v="0"/>
    <x v="0"/>
    <x v="2"/>
    <x v="12"/>
    <x v="245"/>
    <x v="0"/>
    <x v="0"/>
    <s v="Tesseramento"/>
    <x v="1"/>
    <x v="3"/>
    <x v="0"/>
    <m/>
  </r>
  <r>
    <n v="131488"/>
    <x v="0"/>
    <x v="0"/>
    <x v="0"/>
    <x v="2"/>
    <x v="12"/>
    <x v="245"/>
    <x v="0"/>
    <x v="1"/>
    <s v="Tesseramento"/>
    <x v="1"/>
    <x v="3"/>
    <x v="0"/>
    <m/>
  </r>
  <r>
    <n v="3523"/>
    <x v="0"/>
    <x v="0"/>
    <x v="0"/>
    <x v="0"/>
    <x v="12"/>
    <x v="245"/>
    <x v="0"/>
    <x v="0"/>
    <s v="Tesseramento"/>
    <x v="1"/>
    <x v="0"/>
    <x v="0"/>
    <m/>
  </r>
  <r>
    <n v="12913"/>
    <x v="0"/>
    <x v="0"/>
    <x v="0"/>
    <x v="0"/>
    <x v="2"/>
    <x v="326"/>
    <x v="0"/>
    <x v="0"/>
    <s v="Tesseramento"/>
    <x v="1"/>
    <x v="4"/>
    <x v="0"/>
    <m/>
  </r>
  <r>
    <n v="213719"/>
    <x v="0"/>
    <x v="1"/>
    <x v="0"/>
    <x v="0"/>
    <x v="17"/>
    <x v="258"/>
    <x v="0"/>
    <x v="0"/>
    <s v="Tesseramento"/>
    <x v="1"/>
    <x v="0"/>
    <x v="0"/>
    <m/>
  </r>
  <r>
    <n v="221546"/>
    <x v="0"/>
    <x v="1"/>
    <x v="0"/>
    <x v="0"/>
    <x v="4"/>
    <x v="166"/>
    <x v="0"/>
    <x v="0"/>
    <s v="Tesseramento"/>
    <x v="1"/>
    <x v="0"/>
    <x v="0"/>
    <m/>
  </r>
  <r>
    <n v="150314"/>
    <x v="0"/>
    <x v="1"/>
    <x v="0"/>
    <x v="0"/>
    <x v="7"/>
    <x v="328"/>
    <x v="0"/>
    <x v="0"/>
    <s v="Tesseramento"/>
    <x v="0"/>
    <x v="1"/>
    <x v="0"/>
    <m/>
  </r>
  <r>
    <n v="204676"/>
    <x v="1"/>
    <x v="0"/>
    <x v="0"/>
    <x v="1"/>
    <x v="1"/>
    <x v="20"/>
    <x v="0"/>
    <x v="0"/>
    <s v="Tesseramento"/>
    <x v="0"/>
    <x v="7"/>
    <x v="0"/>
    <m/>
  </r>
  <r>
    <n v="115259"/>
    <x v="0"/>
    <x v="0"/>
    <x v="0"/>
    <x v="0"/>
    <x v="1"/>
    <x v="20"/>
    <x v="0"/>
    <x v="0"/>
    <s v="Tesseramento"/>
    <x v="0"/>
    <x v="0"/>
    <x v="0"/>
    <m/>
  </r>
  <r>
    <n v="12914"/>
    <x v="0"/>
    <x v="0"/>
    <x v="0"/>
    <x v="0"/>
    <x v="2"/>
    <x v="326"/>
    <x v="0"/>
    <x v="1"/>
    <s v="Tesseramento"/>
    <x v="1"/>
    <x v="4"/>
    <x v="0"/>
    <m/>
  </r>
  <r>
    <n v="85717"/>
    <x v="0"/>
    <x v="0"/>
    <x v="0"/>
    <x v="0"/>
    <x v="2"/>
    <x v="326"/>
    <x v="0"/>
    <x v="0"/>
    <s v="Tesseramento"/>
    <x v="1"/>
    <x v="4"/>
    <x v="0"/>
    <m/>
  </r>
  <r>
    <n v="157089"/>
    <x v="0"/>
    <x v="0"/>
    <x v="0"/>
    <x v="0"/>
    <x v="2"/>
    <x v="326"/>
    <x v="0"/>
    <x v="0"/>
    <s v="Tesseramento"/>
    <x v="1"/>
    <x v="3"/>
    <x v="0"/>
    <m/>
  </r>
  <r>
    <n v="95101"/>
    <x v="0"/>
    <x v="0"/>
    <x v="0"/>
    <x v="0"/>
    <x v="2"/>
    <x v="326"/>
    <x v="0"/>
    <x v="1"/>
    <s v="Tesseramento"/>
    <x v="1"/>
    <x v="1"/>
    <x v="0"/>
    <m/>
  </r>
  <r>
    <n v="122608"/>
    <x v="0"/>
    <x v="0"/>
    <x v="0"/>
    <x v="2"/>
    <x v="2"/>
    <x v="326"/>
    <x v="0"/>
    <x v="0"/>
    <s v="Tesseramento"/>
    <x v="1"/>
    <x v="4"/>
    <x v="0"/>
    <m/>
  </r>
  <r>
    <n v="160974"/>
    <x v="0"/>
    <x v="0"/>
    <x v="0"/>
    <x v="2"/>
    <x v="2"/>
    <x v="326"/>
    <x v="0"/>
    <x v="1"/>
    <s v="Tesseramento"/>
    <x v="1"/>
    <x v="4"/>
    <x v="0"/>
    <m/>
  </r>
  <r>
    <n v="95100"/>
    <x v="0"/>
    <x v="0"/>
    <x v="0"/>
    <x v="0"/>
    <x v="2"/>
    <x v="326"/>
    <x v="0"/>
    <x v="1"/>
    <s v="Tesseramento"/>
    <x v="1"/>
    <x v="1"/>
    <x v="0"/>
    <m/>
  </r>
  <r>
    <n v="77459"/>
    <x v="0"/>
    <x v="0"/>
    <x v="0"/>
    <x v="0"/>
    <x v="2"/>
    <x v="326"/>
    <x v="0"/>
    <x v="0"/>
    <s v="Tesseramento"/>
    <x v="1"/>
    <x v="0"/>
    <x v="0"/>
    <m/>
  </r>
  <r>
    <n v="55881"/>
    <x v="0"/>
    <x v="0"/>
    <x v="0"/>
    <x v="0"/>
    <x v="2"/>
    <x v="326"/>
    <x v="0"/>
    <x v="0"/>
    <s v="Tesseramento"/>
    <x v="1"/>
    <x v="0"/>
    <x v="0"/>
    <m/>
  </r>
  <r>
    <n v="117861"/>
    <x v="0"/>
    <x v="0"/>
    <x v="0"/>
    <x v="0"/>
    <x v="2"/>
    <x v="326"/>
    <x v="0"/>
    <x v="0"/>
    <s v="Tesseramento"/>
    <x v="1"/>
    <x v="3"/>
    <x v="0"/>
    <m/>
  </r>
  <r>
    <n v="12923"/>
    <x v="0"/>
    <x v="0"/>
    <x v="0"/>
    <x v="0"/>
    <x v="2"/>
    <x v="326"/>
    <x v="0"/>
    <x v="1"/>
    <s v="Tesseramento"/>
    <x v="1"/>
    <x v="4"/>
    <x v="0"/>
    <m/>
  </r>
  <r>
    <n v="12924"/>
    <x v="0"/>
    <x v="0"/>
    <x v="0"/>
    <x v="0"/>
    <x v="2"/>
    <x v="326"/>
    <x v="0"/>
    <x v="0"/>
    <s v="Tesseramento"/>
    <x v="1"/>
    <x v="4"/>
    <x v="0"/>
    <m/>
  </r>
  <r>
    <n v="82442"/>
    <x v="0"/>
    <x v="0"/>
    <x v="0"/>
    <x v="0"/>
    <x v="2"/>
    <x v="326"/>
    <x v="0"/>
    <x v="0"/>
    <s v="Tesseramento"/>
    <x v="1"/>
    <x v="0"/>
    <x v="0"/>
    <m/>
  </r>
  <r>
    <n v="186083"/>
    <x v="1"/>
    <x v="0"/>
    <x v="0"/>
    <x v="2"/>
    <x v="2"/>
    <x v="326"/>
    <x v="0"/>
    <x v="0"/>
    <s v="Tesseramento"/>
    <x v="1"/>
    <x v="5"/>
    <x v="0"/>
    <m/>
  </r>
  <r>
    <n v="38073"/>
    <x v="0"/>
    <x v="0"/>
    <x v="0"/>
    <x v="0"/>
    <x v="2"/>
    <x v="326"/>
    <x v="0"/>
    <x v="0"/>
    <s v="Tesseramento"/>
    <x v="1"/>
    <x v="4"/>
    <x v="0"/>
    <m/>
  </r>
  <r>
    <n v="72748"/>
    <x v="0"/>
    <x v="0"/>
    <x v="0"/>
    <x v="4"/>
    <x v="2"/>
    <x v="326"/>
    <x v="0"/>
    <x v="0"/>
    <s v="Tesseramento"/>
    <x v="1"/>
    <x v="0"/>
    <x v="0"/>
    <m/>
  </r>
  <r>
    <n v="57125"/>
    <x v="0"/>
    <x v="0"/>
    <x v="0"/>
    <x v="0"/>
    <x v="2"/>
    <x v="326"/>
    <x v="0"/>
    <x v="0"/>
    <s v="Tesseramento"/>
    <x v="1"/>
    <x v="4"/>
    <x v="0"/>
    <m/>
  </r>
  <r>
    <n v="67331"/>
    <x v="0"/>
    <x v="0"/>
    <x v="0"/>
    <x v="0"/>
    <x v="2"/>
    <x v="326"/>
    <x v="0"/>
    <x v="0"/>
    <s v="Tesseramento"/>
    <x v="1"/>
    <x v="4"/>
    <x v="0"/>
    <m/>
  </r>
  <r>
    <n v="225570"/>
    <x v="1"/>
    <x v="0"/>
    <x v="0"/>
    <x v="1"/>
    <x v="2"/>
    <x v="326"/>
    <x v="0"/>
    <x v="1"/>
    <s v="Tesseramento"/>
    <x v="1"/>
    <x v="5"/>
    <x v="0"/>
    <m/>
  </r>
  <r>
    <n v="198058"/>
    <x v="0"/>
    <x v="0"/>
    <x v="0"/>
    <x v="0"/>
    <x v="2"/>
    <x v="326"/>
    <x v="0"/>
    <x v="0"/>
    <s v="Tesseramento"/>
    <x v="1"/>
    <x v="0"/>
    <x v="0"/>
    <m/>
  </r>
  <r>
    <n v="28327"/>
    <x v="0"/>
    <x v="0"/>
    <x v="0"/>
    <x v="0"/>
    <x v="2"/>
    <x v="53"/>
    <x v="0"/>
    <x v="1"/>
    <s v="Tesseramento"/>
    <x v="1"/>
    <x v="4"/>
    <x v="0"/>
    <m/>
  </r>
  <r>
    <n v="12944"/>
    <x v="0"/>
    <x v="0"/>
    <x v="0"/>
    <x v="0"/>
    <x v="2"/>
    <x v="326"/>
    <x v="0"/>
    <x v="0"/>
    <s v="Tesseramento"/>
    <x v="1"/>
    <x v="4"/>
    <x v="0"/>
    <m/>
  </r>
  <r>
    <n v="21574"/>
    <x v="0"/>
    <x v="0"/>
    <x v="0"/>
    <x v="0"/>
    <x v="2"/>
    <x v="326"/>
    <x v="0"/>
    <x v="1"/>
    <s v="Tesseramento"/>
    <x v="1"/>
    <x v="4"/>
    <x v="0"/>
    <m/>
  </r>
  <r>
    <n v="10269"/>
    <x v="0"/>
    <x v="0"/>
    <x v="0"/>
    <x v="0"/>
    <x v="2"/>
    <x v="326"/>
    <x v="0"/>
    <x v="0"/>
    <s v="Tesseramento"/>
    <x v="1"/>
    <x v="3"/>
    <x v="0"/>
    <m/>
  </r>
  <r>
    <n v="72750"/>
    <x v="0"/>
    <x v="0"/>
    <x v="0"/>
    <x v="0"/>
    <x v="2"/>
    <x v="326"/>
    <x v="0"/>
    <x v="0"/>
    <s v="Tesseramento"/>
    <x v="1"/>
    <x v="4"/>
    <x v="0"/>
    <m/>
  </r>
  <r>
    <n v="21628"/>
    <x v="0"/>
    <x v="0"/>
    <x v="0"/>
    <x v="0"/>
    <x v="2"/>
    <x v="326"/>
    <x v="0"/>
    <x v="1"/>
    <s v="Tesseramento"/>
    <x v="1"/>
    <x v="4"/>
    <x v="0"/>
    <m/>
  </r>
  <r>
    <n v="116123"/>
    <x v="0"/>
    <x v="0"/>
    <x v="0"/>
    <x v="0"/>
    <x v="2"/>
    <x v="326"/>
    <x v="0"/>
    <x v="0"/>
    <s v="Tesseramento"/>
    <x v="1"/>
    <x v="1"/>
    <x v="0"/>
    <m/>
  </r>
  <r>
    <n v="85718"/>
    <x v="0"/>
    <x v="0"/>
    <x v="0"/>
    <x v="0"/>
    <x v="2"/>
    <x v="326"/>
    <x v="0"/>
    <x v="0"/>
    <s v="Tesseramento"/>
    <x v="1"/>
    <x v="4"/>
    <x v="0"/>
    <m/>
  </r>
  <r>
    <n v="12972"/>
    <x v="0"/>
    <x v="0"/>
    <x v="0"/>
    <x v="0"/>
    <x v="2"/>
    <x v="326"/>
    <x v="0"/>
    <x v="0"/>
    <s v="Tesseramento"/>
    <x v="1"/>
    <x v="4"/>
    <x v="0"/>
    <m/>
  </r>
  <r>
    <n v="12975"/>
    <x v="0"/>
    <x v="0"/>
    <x v="0"/>
    <x v="0"/>
    <x v="2"/>
    <x v="326"/>
    <x v="0"/>
    <x v="0"/>
    <s v="Tesseramento"/>
    <x v="1"/>
    <x v="4"/>
    <x v="0"/>
    <m/>
  </r>
  <r>
    <n v="99745"/>
    <x v="0"/>
    <x v="0"/>
    <x v="0"/>
    <x v="0"/>
    <x v="2"/>
    <x v="326"/>
    <x v="0"/>
    <x v="0"/>
    <s v="Tesseramento"/>
    <x v="1"/>
    <x v="0"/>
    <x v="0"/>
    <m/>
  </r>
  <r>
    <n v="12986"/>
    <x v="0"/>
    <x v="0"/>
    <x v="0"/>
    <x v="0"/>
    <x v="2"/>
    <x v="326"/>
    <x v="0"/>
    <x v="0"/>
    <s v="Tesseramento"/>
    <x v="1"/>
    <x v="4"/>
    <x v="0"/>
    <m/>
  </r>
  <r>
    <n v="45384"/>
    <x v="0"/>
    <x v="0"/>
    <x v="0"/>
    <x v="0"/>
    <x v="2"/>
    <x v="326"/>
    <x v="0"/>
    <x v="0"/>
    <s v="Tesseramento"/>
    <x v="1"/>
    <x v="3"/>
    <x v="0"/>
    <m/>
  </r>
  <r>
    <n v="25250"/>
    <x v="0"/>
    <x v="0"/>
    <x v="0"/>
    <x v="2"/>
    <x v="2"/>
    <x v="326"/>
    <x v="0"/>
    <x v="0"/>
    <s v="Tesseramento"/>
    <x v="1"/>
    <x v="4"/>
    <x v="0"/>
    <m/>
  </r>
  <r>
    <n v="12989"/>
    <x v="0"/>
    <x v="0"/>
    <x v="0"/>
    <x v="0"/>
    <x v="2"/>
    <x v="326"/>
    <x v="0"/>
    <x v="0"/>
    <s v="Tesseramento"/>
    <x v="1"/>
    <x v="4"/>
    <x v="0"/>
    <m/>
  </r>
  <r>
    <n v="128839"/>
    <x v="0"/>
    <x v="0"/>
    <x v="0"/>
    <x v="0"/>
    <x v="2"/>
    <x v="326"/>
    <x v="0"/>
    <x v="0"/>
    <s v="Tesseramento"/>
    <x v="1"/>
    <x v="0"/>
    <x v="0"/>
    <m/>
  </r>
  <r>
    <n v="39425"/>
    <x v="0"/>
    <x v="0"/>
    <x v="0"/>
    <x v="0"/>
    <x v="2"/>
    <x v="326"/>
    <x v="0"/>
    <x v="0"/>
    <s v="Tesseramento"/>
    <x v="1"/>
    <x v="4"/>
    <x v="0"/>
    <m/>
  </r>
  <r>
    <n v="60676"/>
    <x v="0"/>
    <x v="0"/>
    <x v="0"/>
    <x v="0"/>
    <x v="2"/>
    <x v="326"/>
    <x v="0"/>
    <x v="0"/>
    <s v="Tesseramento"/>
    <x v="1"/>
    <x v="3"/>
    <x v="0"/>
    <m/>
  </r>
  <r>
    <n v="118660"/>
    <x v="0"/>
    <x v="0"/>
    <x v="0"/>
    <x v="0"/>
    <x v="2"/>
    <x v="326"/>
    <x v="0"/>
    <x v="0"/>
    <s v="Tesseramento"/>
    <x v="1"/>
    <x v="1"/>
    <x v="0"/>
    <m/>
  </r>
  <r>
    <n v="133472"/>
    <x v="0"/>
    <x v="0"/>
    <x v="0"/>
    <x v="0"/>
    <x v="2"/>
    <x v="326"/>
    <x v="0"/>
    <x v="0"/>
    <s v="Tesseramento"/>
    <x v="1"/>
    <x v="0"/>
    <x v="0"/>
    <m/>
  </r>
  <r>
    <n v="13005"/>
    <x v="0"/>
    <x v="0"/>
    <x v="0"/>
    <x v="0"/>
    <x v="2"/>
    <x v="326"/>
    <x v="0"/>
    <x v="0"/>
    <s v="Tesseramento"/>
    <x v="1"/>
    <x v="3"/>
    <x v="0"/>
    <m/>
  </r>
  <r>
    <n v="148669"/>
    <x v="0"/>
    <x v="0"/>
    <x v="0"/>
    <x v="0"/>
    <x v="2"/>
    <x v="326"/>
    <x v="0"/>
    <x v="0"/>
    <s v="Tesseramento"/>
    <x v="1"/>
    <x v="0"/>
    <x v="0"/>
    <m/>
  </r>
  <r>
    <n v="160977"/>
    <x v="0"/>
    <x v="0"/>
    <x v="0"/>
    <x v="0"/>
    <x v="2"/>
    <x v="326"/>
    <x v="0"/>
    <x v="0"/>
    <s v="Tesseramento"/>
    <x v="1"/>
    <x v="4"/>
    <x v="0"/>
    <m/>
  </r>
  <r>
    <n v="173523"/>
    <x v="0"/>
    <x v="0"/>
    <x v="0"/>
    <x v="0"/>
    <x v="2"/>
    <x v="326"/>
    <x v="0"/>
    <x v="0"/>
    <s v="Tesseramento"/>
    <x v="1"/>
    <x v="0"/>
    <x v="0"/>
    <m/>
  </r>
  <r>
    <n v="12586"/>
    <x v="0"/>
    <x v="0"/>
    <x v="0"/>
    <x v="0"/>
    <x v="2"/>
    <x v="326"/>
    <x v="0"/>
    <x v="1"/>
    <s v="Tesseramento"/>
    <x v="1"/>
    <x v="4"/>
    <x v="0"/>
    <m/>
  </r>
  <r>
    <n v="228216"/>
    <x v="0"/>
    <x v="0"/>
    <x v="0"/>
    <x v="1"/>
    <x v="2"/>
    <x v="326"/>
    <x v="0"/>
    <x v="1"/>
    <s v="Tesseramento"/>
    <x v="1"/>
    <x v="0"/>
    <x v="0"/>
    <m/>
  </r>
  <r>
    <n v="62002"/>
    <x v="0"/>
    <x v="0"/>
    <x v="0"/>
    <x v="0"/>
    <x v="2"/>
    <x v="326"/>
    <x v="0"/>
    <x v="1"/>
    <s v="Tesseramento"/>
    <x v="1"/>
    <x v="4"/>
    <x v="0"/>
    <m/>
  </r>
  <r>
    <n v="227725"/>
    <x v="0"/>
    <x v="0"/>
    <x v="0"/>
    <x v="1"/>
    <x v="2"/>
    <x v="326"/>
    <x v="0"/>
    <x v="1"/>
    <s v="Tesseramento"/>
    <x v="1"/>
    <x v="0"/>
    <x v="0"/>
    <m/>
  </r>
  <r>
    <n v="20105"/>
    <x v="0"/>
    <x v="0"/>
    <x v="0"/>
    <x v="0"/>
    <x v="2"/>
    <x v="326"/>
    <x v="0"/>
    <x v="1"/>
    <s v="Tesseramento"/>
    <x v="1"/>
    <x v="4"/>
    <x v="0"/>
    <m/>
  </r>
  <r>
    <n v="152134"/>
    <x v="0"/>
    <x v="0"/>
    <x v="0"/>
    <x v="0"/>
    <x v="2"/>
    <x v="326"/>
    <x v="0"/>
    <x v="1"/>
    <s v="Tesseramento"/>
    <x v="1"/>
    <x v="3"/>
    <x v="0"/>
    <m/>
  </r>
  <r>
    <n v="56297"/>
    <x v="0"/>
    <x v="0"/>
    <x v="0"/>
    <x v="0"/>
    <x v="2"/>
    <x v="326"/>
    <x v="0"/>
    <x v="1"/>
    <s v="Tesseramento"/>
    <x v="1"/>
    <x v="4"/>
    <x v="0"/>
    <m/>
  </r>
  <r>
    <n v="12646"/>
    <x v="0"/>
    <x v="0"/>
    <x v="0"/>
    <x v="0"/>
    <x v="2"/>
    <x v="326"/>
    <x v="0"/>
    <x v="1"/>
    <s v="Tesseramento"/>
    <x v="1"/>
    <x v="4"/>
    <x v="0"/>
    <m/>
  </r>
  <r>
    <n v="71792"/>
    <x v="0"/>
    <x v="0"/>
    <x v="0"/>
    <x v="2"/>
    <x v="2"/>
    <x v="326"/>
    <x v="0"/>
    <x v="1"/>
    <s v="Tesseramento"/>
    <x v="1"/>
    <x v="0"/>
    <x v="0"/>
    <m/>
  </r>
  <r>
    <n v="48069"/>
    <x v="0"/>
    <x v="0"/>
    <x v="0"/>
    <x v="0"/>
    <x v="2"/>
    <x v="326"/>
    <x v="0"/>
    <x v="0"/>
    <s v="Tesseramento"/>
    <x v="1"/>
    <x v="4"/>
    <x v="0"/>
    <m/>
  </r>
  <r>
    <n v="12672"/>
    <x v="0"/>
    <x v="0"/>
    <x v="0"/>
    <x v="0"/>
    <x v="2"/>
    <x v="326"/>
    <x v="0"/>
    <x v="1"/>
    <s v="Tesseramento"/>
    <x v="1"/>
    <x v="3"/>
    <x v="0"/>
    <m/>
  </r>
  <r>
    <n v="12678"/>
    <x v="0"/>
    <x v="0"/>
    <x v="0"/>
    <x v="0"/>
    <x v="2"/>
    <x v="326"/>
    <x v="0"/>
    <x v="1"/>
    <s v="Tesseramento"/>
    <x v="1"/>
    <x v="4"/>
    <x v="0"/>
    <m/>
  </r>
  <r>
    <n v="42528"/>
    <x v="0"/>
    <x v="0"/>
    <x v="0"/>
    <x v="0"/>
    <x v="2"/>
    <x v="326"/>
    <x v="0"/>
    <x v="1"/>
    <s v="Tesseramento"/>
    <x v="1"/>
    <x v="4"/>
    <x v="0"/>
    <m/>
  </r>
  <r>
    <n v="198852"/>
    <x v="1"/>
    <x v="0"/>
    <x v="0"/>
    <x v="2"/>
    <x v="2"/>
    <x v="326"/>
    <x v="0"/>
    <x v="1"/>
    <s v="Tesseramento"/>
    <x v="1"/>
    <x v="5"/>
    <x v="0"/>
    <m/>
  </r>
  <r>
    <n v="223719"/>
    <x v="1"/>
    <x v="0"/>
    <x v="0"/>
    <x v="2"/>
    <x v="2"/>
    <x v="326"/>
    <x v="0"/>
    <x v="1"/>
    <s v="Tesseramento"/>
    <x v="1"/>
    <x v="5"/>
    <x v="0"/>
    <m/>
  </r>
  <r>
    <n v="4951"/>
    <x v="0"/>
    <x v="0"/>
    <x v="0"/>
    <x v="0"/>
    <x v="2"/>
    <x v="326"/>
    <x v="0"/>
    <x v="1"/>
    <s v="Tesseramento"/>
    <x v="1"/>
    <x v="4"/>
    <x v="0"/>
    <m/>
  </r>
  <r>
    <n v="21789"/>
    <x v="0"/>
    <x v="0"/>
    <x v="0"/>
    <x v="0"/>
    <x v="2"/>
    <x v="326"/>
    <x v="0"/>
    <x v="1"/>
    <s v="Tesseramento"/>
    <x v="1"/>
    <x v="3"/>
    <x v="0"/>
    <m/>
  </r>
  <r>
    <n v="110539"/>
    <x v="0"/>
    <x v="0"/>
    <x v="0"/>
    <x v="2"/>
    <x v="2"/>
    <x v="326"/>
    <x v="0"/>
    <x v="1"/>
    <s v="Tesseramento"/>
    <x v="1"/>
    <x v="4"/>
    <x v="0"/>
    <m/>
  </r>
  <r>
    <n v="101480"/>
    <x v="0"/>
    <x v="0"/>
    <x v="0"/>
    <x v="0"/>
    <x v="2"/>
    <x v="139"/>
    <x v="0"/>
    <x v="0"/>
    <s v="Tesseramento"/>
    <x v="1"/>
    <x v="3"/>
    <x v="0"/>
    <m/>
  </r>
  <r>
    <n v="230098"/>
    <x v="0"/>
    <x v="0"/>
    <x v="0"/>
    <x v="1"/>
    <x v="1"/>
    <x v="20"/>
    <x v="0"/>
    <x v="0"/>
    <s v="Tesseramento"/>
    <x v="0"/>
    <x v="1"/>
    <x v="0"/>
    <m/>
  </r>
  <r>
    <n v="193510"/>
    <x v="0"/>
    <x v="0"/>
    <x v="0"/>
    <x v="0"/>
    <x v="2"/>
    <x v="326"/>
    <x v="0"/>
    <x v="1"/>
    <s v="Tesseramento"/>
    <x v="1"/>
    <x v="3"/>
    <x v="0"/>
    <m/>
  </r>
  <r>
    <n v="53235"/>
    <x v="0"/>
    <x v="0"/>
    <x v="0"/>
    <x v="0"/>
    <x v="2"/>
    <x v="326"/>
    <x v="0"/>
    <x v="1"/>
    <s v="Tesseramento"/>
    <x v="1"/>
    <x v="3"/>
    <x v="0"/>
    <m/>
  </r>
  <r>
    <n v="192191"/>
    <x v="1"/>
    <x v="0"/>
    <x v="0"/>
    <x v="3"/>
    <x v="8"/>
    <x v="34"/>
    <x v="0"/>
    <x v="0"/>
    <s v="Tesseramento"/>
    <x v="1"/>
    <x v="5"/>
    <x v="0"/>
    <m/>
  </r>
  <r>
    <n v="12784"/>
    <x v="0"/>
    <x v="0"/>
    <x v="0"/>
    <x v="0"/>
    <x v="2"/>
    <x v="326"/>
    <x v="0"/>
    <x v="1"/>
    <s v="Tesseramento"/>
    <x v="1"/>
    <x v="4"/>
    <x v="0"/>
    <m/>
  </r>
  <r>
    <n v="198847"/>
    <x v="1"/>
    <x v="0"/>
    <x v="0"/>
    <x v="0"/>
    <x v="2"/>
    <x v="326"/>
    <x v="0"/>
    <x v="0"/>
    <s v="Tesseramento"/>
    <x v="1"/>
    <x v="5"/>
    <x v="0"/>
    <m/>
  </r>
  <r>
    <n v="12665"/>
    <x v="0"/>
    <x v="0"/>
    <x v="0"/>
    <x v="0"/>
    <x v="2"/>
    <x v="326"/>
    <x v="0"/>
    <x v="1"/>
    <s v="Tesseramento"/>
    <x v="1"/>
    <x v="3"/>
    <x v="0"/>
    <m/>
  </r>
  <r>
    <n v="32998"/>
    <x v="0"/>
    <x v="0"/>
    <x v="0"/>
    <x v="0"/>
    <x v="7"/>
    <x v="25"/>
    <x v="0"/>
    <x v="0"/>
    <s v="Tesseramento"/>
    <x v="0"/>
    <x v="4"/>
    <x v="0"/>
    <m/>
  </r>
  <r>
    <n v="67271"/>
    <x v="0"/>
    <x v="0"/>
    <x v="0"/>
    <x v="0"/>
    <x v="7"/>
    <x v="25"/>
    <x v="0"/>
    <x v="0"/>
    <s v="Tesseramento"/>
    <x v="0"/>
    <x v="1"/>
    <x v="0"/>
    <m/>
  </r>
  <r>
    <n v="107437"/>
    <x v="0"/>
    <x v="0"/>
    <x v="0"/>
    <x v="0"/>
    <x v="7"/>
    <x v="25"/>
    <x v="0"/>
    <x v="1"/>
    <s v="Tesseramento"/>
    <x v="0"/>
    <x v="0"/>
    <x v="0"/>
    <m/>
  </r>
  <r>
    <n v="136000"/>
    <x v="0"/>
    <x v="0"/>
    <x v="0"/>
    <x v="0"/>
    <x v="7"/>
    <x v="25"/>
    <x v="0"/>
    <x v="0"/>
    <s v="Tesseramento"/>
    <x v="0"/>
    <x v="3"/>
    <x v="0"/>
    <m/>
  </r>
  <r>
    <n v="33620"/>
    <x v="0"/>
    <x v="1"/>
    <x v="0"/>
    <x v="0"/>
    <x v="7"/>
    <x v="44"/>
    <x v="0"/>
    <x v="0"/>
    <s v="Tesseramento"/>
    <x v="1"/>
    <x v="0"/>
    <x v="0"/>
    <m/>
  </r>
  <r>
    <n v="49701"/>
    <x v="0"/>
    <x v="0"/>
    <x v="0"/>
    <x v="0"/>
    <x v="2"/>
    <x v="326"/>
    <x v="0"/>
    <x v="1"/>
    <s v="Tesseramento"/>
    <x v="1"/>
    <x v="4"/>
    <x v="0"/>
    <m/>
  </r>
  <r>
    <n v="12809"/>
    <x v="0"/>
    <x v="0"/>
    <x v="0"/>
    <x v="0"/>
    <x v="2"/>
    <x v="326"/>
    <x v="0"/>
    <x v="1"/>
    <s v="Tesseramento"/>
    <x v="1"/>
    <x v="4"/>
    <x v="0"/>
    <m/>
  </r>
  <r>
    <n v="12815"/>
    <x v="0"/>
    <x v="0"/>
    <x v="0"/>
    <x v="0"/>
    <x v="2"/>
    <x v="326"/>
    <x v="0"/>
    <x v="1"/>
    <s v="Tesseramento"/>
    <x v="1"/>
    <x v="3"/>
    <x v="0"/>
    <m/>
  </r>
  <r>
    <n v="38044"/>
    <x v="0"/>
    <x v="0"/>
    <x v="0"/>
    <x v="0"/>
    <x v="2"/>
    <x v="326"/>
    <x v="0"/>
    <x v="1"/>
    <s v="Tesseramento"/>
    <x v="1"/>
    <x v="4"/>
    <x v="0"/>
    <m/>
  </r>
  <r>
    <n v="229480"/>
    <x v="0"/>
    <x v="0"/>
    <x v="0"/>
    <x v="2"/>
    <x v="2"/>
    <x v="326"/>
    <x v="0"/>
    <x v="1"/>
    <s v="Tesseramento"/>
    <x v="1"/>
    <x v="0"/>
    <x v="0"/>
    <m/>
  </r>
  <r>
    <n v="137881"/>
    <x v="0"/>
    <x v="0"/>
    <x v="2"/>
    <x v="2"/>
    <x v="7"/>
    <x v="69"/>
    <x v="0"/>
    <x v="1"/>
    <s v="Tesseramento"/>
    <x v="1"/>
    <x v="0"/>
    <x v="0"/>
    <m/>
  </r>
  <r>
    <n v="12954"/>
    <x v="0"/>
    <x v="0"/>
    <x v="0"/>
    <x v="0"/>
    <x v="2"/>
    <x v="326"/>
    <x v="0"/>
    <x v="0"/>
    <s v="Tesseramento"/>
    <x v="1"/>
    <x v="4"/>
    <x v="0"/>
    <m/>
  </r>
  <r>
    <n v="62752"/>
    <x v="0"/>
    <x v="0"/>
    <x v="0"/>
    <x v="0"/>
    <x v="2"/>
    <x v="139"/>
    <x v="0"/>
    <x v="0"/>
    <s v="Tesseramento"/>
    <x v="1"/>
    <x v="4"/>
    <x v="0"/>
    <m/>
  </r>
  <r>
    <n v="93952"/>
    <x v="0"/>
    <x v="0"/>
    <x v="0"/>
    <x v="0"/>
    <x v="2"/>
    <x v="139"/>
    <x v="0"/>
    <x v="0"/>
    <s v="Tesseramento"/>
    <x v="1"/>
    <x v="3"/>
    <x v="0"/>
    <m/>
  </r>
  <r>
    <n v="227357"/>
    <x v="0"/>
    <x v="0"/>
    <x v="0"/>
    <x v="1"/>
    <x v="2"/>
    <x v="139"/>
    <x v="0"/>
    <x v="0"/>
    <s v="Tesseramento"/>
    <x v="1"/>
    <x v="3"/>
    <x v="0"/>
    <m/>
  </r>
  <r>
    <n v="62499"/>
    <x v="0"/>
    <x v="0"/>
    <x v="0"/>
    <x v="0"/>
    <x v="2"/>
    <x v="326"/>
    <x v="0"/>
    <x v="0"/>
    <s v="Tesseramento"/>
    <x v="1"/>
    <x v="0"/>
    <x v="0"/>
    <m/>
  </r>
  <r>
    <n v="12835"/>
    <x v="0"/>
    <x v="0"/>
    <x v="0"/>
    <x v="2"/>
    <x v="2"/>
    <x v="326"/>
    <x v="0"/>
    <x v="1"/>
    <s v="Tesseramento"/>
    <x v="1"/>
    <x v="4"/>
    <x v="0"/>
    <m/>
  </r>
  <r>
    <n v="104994"/>
    <x v="0"/>
    <x v="0"/>
    <x v="0"/>
    <x v="0"/>
    <x v="2"/>
    <x v="326"/>
    <x v="0"/>
    <x v="1"/>
    <s v="Tesseramento"/>
    <x v="1"/>
    <x v="0"/>
    <x v="0"/>
    <m/>
  </r>
  <r>
    <n v="60359"/>
    <x v="0"/>
    <x v="0"/>
    <x v="0"/>
    <x v="2"/>
    <x v="2"/>
    <x v="326"/>
    <x v="0"/>
    <x v="1"/>
    <s v="Tesseramento"/>
    <x v="1"/>
    <x v="4"/>
    <x v="0"/>
    <m/>
  </r>
  <r>
    <n v="229598"/>
    <x v="1"/>
    <x v="0"/>
    <x v="0"/>
    <x v="0"/>
    <x v="2"/>
    <x v="326"/>
    <x v="0"/>
    <x v="1"/>
    <s v="Tesseramento"/>
    <x v="1"/>
    <x v="5"/>
    <x v="0"/>
    <m/>
  </r>
  <r>
    <n v="229599"/>
    <x v="1"/>
    <x v="0"/>
    <x v="0"/>
    <x v="1"/>
    <x v="2"/>
    <x v="326"/>
    <x v="0"/>
    <x v="1"/>
    <s v="Tesseramento"/>
    <x v="1"/>
    <x v="5"/>
    <x v="0"/>
    <m/>
  </r>
  <r>
    <n v="189205"/>
    <x v="0"/>
    <x v="0"/>
    <x v="0"/>
    <x v="0"/>
    <x v="7"/>
    <x v="227"/>
    <x v="0"/>
    <x v="0"/>
    <s v="Tesseramento"/>
    <x v="1"/>
    <x v="0"/>
    <x v="0"/>
    <m/>
  </r>
  <r>
    <n v="119330"/>
    <x v="0"/>
    <x v="0"/>
    <x v="0"/>
    <x v="0"/>
    <x v="7"/>
    <x v="227"/>
    <x v="0"/>
    <x v="0"/>
    <s v="Tesseramento"/>
    <x v="1"/>
    <x v="0"/>
    <x v="0"/>
    <m/>
  </r>
  <r>
    <n v="106232"/>
    <x v="0"/>
    <x v="0"/>
    <x v="0"/>
    <x v="4"/>
    <x v="2"/>
    <x v="326"/>
    <x v="0"/>
    <x v="1"/>
    <s v="Tesseramento"/>
    <x v="1"/>
    <x v="3"/>
    <x v="0"/>
    <m/>
  </r>
  <r>
    <n v="223324"/>
    <x v="0"/>
    <x v="0"/>
    <x v="0"/>
    <x v="2"/>
    <x v="2"/>
    <x v="326"/>
    <x v="0"/>
    <x v="1"/>
    <s v="Tesseramento"/>
    <x v="1"/>
    <x v="3"/>
    <x v="0"/>
    <m/>
  </r>
  <r>
    <n v="12890"/>
    <x v="0"/>
    <x v="0"/>
    <x v="0"/>
    <x v="0"/>
    <x v="2"/>
    <x v="326"/>
    <x v="0"/>
    <x v="1"/>
    <s v="Tesseramento"/>
    <x v="1"/>
    <x v="4"/>
    <x v="0"/>
    <m/>
  </r>
  <r>
    <n v="194582"/>
    <x v="0"/>
    <x v="0"/>
    <x v="0"/>
    <x v="0"/>
    <x v="4"/>
    <x v="166"/>
    <x v="0"/>
    <x v="1"/>
    <s v="Tesseramento"/>
    <x v="1"/>
    <x v="0"/>
    <x v="0"/>
    <m/>
  </r>
  <r>
    <n v="162114"/>
    <x v="0"/>
    <x v="0"/>
    <x v="0"/>
    <x v="0"/>
    <x v="4"/>
    <x v="166"/>
    <x v="0"/>
    <x v="0"/>
    <s v="Tesseramento"/>
    <x v="1"/>
    <x v="0"/>
    <x v="0"/>
    <m/>
  </r>
  <r>
    <n v="225009"/>
    <x v="0"/>
    <x v="0"/>
    <x v="0"/>
    <x v="2"/>
    <x v="2"/>
    <x v="326"/>
    <x v="0"/>
    <x v="1"/>
    <s v="Tesseramento"/>
    <x v="1"/>
    <x v="0"/>
    <x v="0"/>
    <m/>
  </r>
  <r>
    <n v="197251"/>
    <x v="1"/>
    <x v="0"/>
    <x v="0"/>
    <x v="0"/>
    <x v="4"/>
    <x v="166"/>
    <x v="0"/>
    <x v="1"/>
    <s v="Tesseramento"/>
    <x v="1"/>
    <x v="5"/>
    <x v="0"/>
    <m/>
  </r>
  <r>
    <n v="116133"/>
    <x v="0"/>
    <x v="0"/>
    <x v="0"/>
    <x v="0"/>
    <x v="2"/>
    <x v="326"/>
    <x v="0"/>
    <x v="1"/>
    <s v="Tesseramento"/>
    <x v="1"/>
    <x v="3"/>
    <x v="0"/>
    <m/>
  </r>
  <r>
    <n v="12912"/>
    <x v="0"/>
    <x v="0"/>
    <x v="0"/>
    <x v="0"/>
    <x v="2"/>
    <x v="326"/>
    <x v="0"/>
    <x v="1"/>
    <s v="Tesseramento"/>
    <x v="1"/>
    <x v="4"/>
    <x v="0"/>
    <m/>
  </r>
  <r>
    <n v="157088"/>
    <x v="0"/>
    <x v="0"/>
    <x v="0"/>
    <x v="0"/>
    <x v="2"/>
    <x v="326"/>
    <x v="0"/>
    <x v="1"/>
    <s v="Tesseramento"/>
    <x v="1"/>
    <x v="3"/>
    <x v="0"/>
    <m/>
  </r>
  <r>
    <n v="117858"/>
    <x v="0"/>
    <x v="0"/>
    <x v="0"/>
    <x v="0"/>
    <x v="2"/>
    <x v="326"/>
    <x v="0"/>
    <x v="1"/>
    <s v="Tesseramento"/>
    <x v="1"/>
    <x v="3"/>
    <x v="0"/>
    <m/>
  </r>
  <r>
    <n v="234565"/>
    <x v="0"/>
    <x v="0"/>
    <x v="1"/>
    <x v="1"/>
    <x v="2"/>
    <x v="139"/>
    <x v="0"/>
    <x v="0"/>
    <s v="Tesseramento"/>
    <x v="1"/>
    <x v="4"/>
    <x v="0"/>
    <m/>
  </r>
  <r>
    <n v="12811"/>
    <x v="0"/>
    <x v="0"/>
    <x v="0"/>
    <x v="0"/>
    <x v="2"/>
    <x v="326"/>
    <x v="0"/>
    <x v="1"/>
    <s v="Tesseramento"/>
    <x v="1"/>
    <x v="4"/>
    <x v="0"/>
    <m/>
  </r>
  <r>
    <n v="201805"/>
    <x v="0"/>
    <x v="0"/>
    <x v="0"/>
    <x v="0"/>
    <x v="2"/>
    <x v="326"/>
    <x v="0"/>
    <x v="1"/>
    <s v="Tesseramento"/>
    <x v="1"/>
    <x v="0"/>
    <x v="0"/>
    <m/>
  </r>
  <r>
    <n v="148666"/>
    <x v="0"/>
    <x v="0"/>
    <x v="0"/>
    <x v="0"/>
    <x v="2"/>
    <x v="326"/>
    <x v="0"/>
    <x v="1"/>
    <s v="Tesseramento"/>
    <x v="1"/>
    <x v="0"/>
    <x v="0"/>
    <m/>
  </r>
  <r>
    <n v="200803"/>
    <x v="0"/>
    <x v="0"/>
    <x v="0"/>
    <x v="0"/>
    <x v="2"/>
    <x v="326"/>
    <x v="0"/>
    <x v="1"/>
    <s v="Tesseramento"/>
    <x v="1"/>
    <x v="0"/>
    <x v="0"/>
    <m/>
  </r>
  <r>
    <n v="167255"/>
    <x v="0"/>
    <x v="0"/>
    <x v="0"/>
    <x v="0"/>
    <x v="2"/>
    <x v="326"/>
    <x v="0"/>
    <x v="1"/>
    <s v="Tesseramento"/>
    <x v="1"/>
    <x v="4"/>
    <x v="0"/>
    <m/>
  </r>
  <r>
    <n v="127906"/>
    <x v="0"/>
    <x v="0"/>
    <x v="0"/>
    <x v="0"/>
    <x v="4"/>
    <x v="166"/>
    <x v="0"/>
    <x v="1"/>
    <s v="Tesseramento"/>
    <x v="1"/>
    <x v="4"/>
    <x v="0"/>
    <m/>
  </r>
  <r>
    <n v="221491"/>
    <x v="0"/>
    <x v="0"/>
    <x v="0"/>
    <x v="0"/>
    <x v="8"/>
    <x v="173"/>
    <x v="0"/>
    <x v="0"/>
    <s v="Tesseramento"/>
    <x v="0"/>
    <x v="4"/>
    <x v="0"/>
    <m/>
  </r>
  <r>
    <n v="142140"/>
    <x v="0"/>
    <x v="0"/>
    <x v="0"/>
    <x v="0"/>
    <x v="4"/>
    <x v="166"/>
    <x v="0"/>
    <x v="0"/>
    <s v="Tesseramento"/>
    <x v="1"/>
    <x v="0"/>
    <x v="0"/>
    <m/>
  </r>
  <r>
    <n v="234892"/>
    <x v="0"/>
    <x v="0"/>
    <x v="1"/>
    <x v="0"/>
    <x v="2"/>
    <x v="332"/>
    <x v="0"/>
    <x v="0"/>
    <s v="Tesseramento"/>
    <x v="1"/>
    <x v="4"/>
    <x v="0"/>
    <m/>
  </r>
  <r>
    <n v="234891"/>
    <x v="0"/>
    <x v="0"/>
    <x v="1"/>
    <x v="0"/>
    <x v="2"/>
    <x v="332"/>
    <x v="0"/>
    <x v="1"/>
    <s v="Tesseramento"/>
    <x v="1"/>
    <x v="4"/>
    <x v="0"/>
    <m/>
  </r>
  <r>
    <n v="40060"/>
    <x v="0"/>
    <x v="0"/>
    <x v="0"/>
    <x v="0"/>
    <x v="8"/>
    <x v="112"/>
    <x v="0"/>
    <x v="0"/>
    <s v="Tesseramento"/>
    <x v="1"/>
    <x v="4"/>
    <x v="0"/>
    <m/>
  </r>
  <r>
    <n v="94767"/>
    <x v="0"/>
    <x v="0"/>
    <x v="0"/>
    <x v="0"/>
    <x v="11"/>
    <x v="130"/>
    <x v="0"/>
    <x v="0"/>
    <s v="Tesseramento"/>
    <x v="1"/>
    <x v="0"/>
    <x v="0"/>
    <m/>
  </r>
  <r>
    <n v="213310"/>
    <x v="0"/>
    <x v="0"/>
    <x v="0"/>
    <x v="1"/>
    <x v="12"/>
    <x v="314"/>
    <x v="0"/>
    <x v="1"/>
    <s v="Tesseramento"/>
    <x v="0"/>
    <x v="0"/>
    <x v="0"/>
    <m/>
  </r>
  <r>
    <n v="15081"/>
    <x v="0"/>
    <x v="0"/>
    <x v="0"/>
    <x v="0"/>
    <x v="8"/>
    <x v="304"/>
    <x v="0"/>
    <x v="0"/>
    <s v="Tesseramento"/>
    <x v="0"/>
    <x v="0"/>
    <x v="0"/>
    <m/>
  </r>
  <r>
    <n v="175744"/>
    <x v="0"/>
    <x v="0"/>
    <x v="0"/>
    <x v="1"/>
    <x v="7"/>
    <x v="328"/>
    <x v="0"/>
    <x v="0"/>
    <s v="Tesseramento"/>
    <x v="0"/>
    <x v="0"/>
    <x v="0"/>
    <m/>
  </r>
  <r>
    <n v="72520"/>
    <x v="0"/>
    <x v="0"/>
    <x v="0"/>
    <x v="0"/>
    <x v="7"/>
    <x v="328"/>
    <x v="0"/>
    <x v="0"/>
    <s v="Tesseramento"/>
    <x v="0"/>
    <x v="3"/>
    <x v="0"/>
    <m/>
  </r>
  <r>
    <n v="192229"/>
    <x v="0"/>
    <x v="0"/>
    <x v="0"/>
    <x v="0"/>
    <x v="7"/>
    <x v="328"/>
    <x v="0"/>
    <x v="1"/>
    <s v="Tesseramento"/>
    <x v="0"/>
    <x v="3"/>
    <x v="0"/>
    <m/>
  </r>
  <r>
    <n v="219047"/>
    <x v="0"/>
    <x v="0"/>
    <x v="0"/>
    <x v="1"/>
    <x v="7"/>
    <x v="328"/>
    <x v="0"/>
    <x v="0"/>
    <s v="Tesseramento"/>
    <x v="0"/>
    <x v="3"/>
    <x v="0"/>
    <m/>
  </r>
  <r>
    <n v="187330"/>
    <x v="0"/>
    <x v="0"/>
    <x v="0"/>
    <x v="1"/>
    <x v="7"/>
    <x v="328"/>
    <x v="0"/>
    <x v="0"/>
    <s v="Tesseramento"/>
    <x v="0"/>
    <x v="0"/>
    <x v="0"/>
    <m/>
  </r>
  <r>
    <n v="203605"/>
    <x v="0"/>
    <x v="0"/>
    <x v="0"/>
    <x v="0"/>
    <x v="7"/>
    <x v="328"/>
    <x v="0"/>
    <x v="0"/>
    <s v="Tesseramento"/>
    <x v="0"/>
    <x v="3"/>
    <x v="0"/>
    <m/>
  </r>
  <r>
    <n v="160268"/>
    <x v="0"/>
    <x v="0"/>
    <x v="0"/>
    <x v="0"/>
    <x v="7"/>
    <x v="328"/>
    <x v="0"/>
    <x v="0"/>
    <s v="Tesseramento"/>
    <x v="0"/>
    <x v="0"/>
    <x v="0"/>
    <m/>
  </r>
  <r>
    <n v="2214"/>
    <x v="0"/>
    <x v="0"/>
    <x v="0"/>
    <x v="0"/>
    <x v="7"/>
    <x v="328"/>
    <x v="0"/>
    <x v="1"/>
    <s v="Tesseramento"/>
    <x v="0"/>
    <x v="4"/>
    <x v="0"/>
    <m/>
  </r>
  <r>
    <n v="192406"/>
    <x v="0"/>
    <x v="0"/>
    <x v="0"/>
    <x v="0"/>
    <x v="7"/>
    <x v="328"/>
    <x v="0"/>
    <x v="1"/>
    <s v="Tesseramento"/>
    <x v="0"/>
    <x v="3"/>
    <x v="0"/>
    <m/>
  </r>
  <r>
    <n v="31748"/>
    <x v="0"/>
    <x v="0"/>
    <x v="0"/>
    <x v="1"/>
    <x v="7"/>
    <x v="328"/>
    <x v="0"/>
    <x v="0"/>
    <s v="Tesseramento"/>
    <x v="0"/>
    <x v="3"/>
    <x v="0"/>
    <m/>
  </r>
  <r>
    <n v="2224"/>
    <x v="0"/>
    <x v="0"/>
    <x v="0"/>
    <x v="0"/>
    <x v="7"/>
    <x v="328"/>
    <x v="0"/>
    <x v="0"/>
    <s v="Tesseramento"/>
    <x v="0"/>
    <x v="4"/>
    <x v="0"/>
    <m/>
  </r>
  <r>
    <n v="226690"/>
    <x v="0"/>
    <x v="0"/>
    <x v="0"/>
    <x v="1"/>
    <x v="7"/>
    <x v="328"/>
    <x v="0"/>
    <x v="0"/>
    <s v="Tesseramento"/>
    <x v="0"/>
    <x v="3"/>
    <x v="0"/>
    <m/>
  </r>
  <r>
    <n v="62828"/>
    <x v="0"/>
    <x v="0"/>
    <x v="0"/>
    <x v="0"/>
    <x v="7"/>
    <x v="328"/>
    <x v="0"/>
    <x v="0"/>
    <s v="Tesseramento"/>
    <x v="0"/>
    <x v="4"/>
    <x v="0"/>
    <m/>
  </r>
  <r>
    <n v="199018"/>
    <x v="0"/>
    <x v="0"/>
    <x v="0"/>
    <x v="0"/>
    <x v="7"/>
    <x v="328"/>
    <x v="0"/>
    <x v="0"/>
    <s v="Tesseramento"/>
    <x v="0"/>
    <x v="0"/>
    <x v="0"/>
    <m/>
  </r>
  <r>
    <n v="187346"/>
    <x v="0"/>
    <x v="0"/>
    <x v="0"/>
    <x v="0"/>
    <x v="7"/>
    <x v="328"/>
    <x v="0"/>
    <x v="0"/>
    <s v="Tesseramento"/>
    <x v="0"/>
    <x v="0"/>
    <x v="0"/>
    <m/>
  </r>
  <r>
    <n v="154757"/>
    <x v="0"/>
    <x v="0"/>
    <x v="0"/>
    <x v="0"/>
    <x v="7"/>
    <x v="328"/>
    <x v="0"/>
    <x v="0"/>
    <s v="Tesseramento"/>
    <x v="0"/>
    <x v="0"/>
    <x v="0"/>
    <m/>
  </r>
  <r>
    <n v="166607"/>
    <x v="0"/>
    <x v="0"/>
    <x v="0"/>
    <x v="0"/>
    <x v="7"/>
    <x v="328"/>
    <x v="0"/>
    <x v="0"/>
    <s v="Tesseramento"/>
    <x v="0"/>
    <x v="3"/>
    <x v="0"/>
    <m/>
  </r>
  <r>
    <n v="117218"/>
    <x v="0"/>
    <x v="0"/>
    <x v="0"/>
    <x v="3"/>
    <x v="7"/>
    <x v="328"/>
    <x v="0"/>
    <x v="0"/>
    <s v="Tesseramento"/>
    <x v="0"/>
    <x v="4"/>
    <x v="0"/>
    <m/>
  </r>
  <r>
    <n v="72528"/>
    <x v="0"/>
    <x v="0"/>
    <x v="0"/>
    <x v="0"/>
    <x v="7"/>
    <x v="328"/>
    <x v="0"/>
    <x v="1"/>
    <s v="Tesseramento"/>
    <x v="0"/>
    <x v="4"/>
    <x v="0"/>
    <m/>
  </r>
  <r>
    <n v="226693"/>
    <x v="0"/>
    <x v="0"/>
    <x v="0"/>
    <x v="0"/>
    <x v="7"/>
    <x v="328"/>
    <x v="0"/>
    <x v="0"/>
    <s v="Tesseramento"/>
    <x v="0"/>
    <x v="0"/>
    <x v="0"/>
    <m/>
  </r>
  <r>
    <n v="229894"/>
    <x v="0"/>
    <x v="0"/>
    <x v="0"/>
    <x v="1"/>
    <x v="7"/>
    <x v="328"/>
    <x v="0"/>
    <x v="0"/>
    <s v="Tesseramento"/>
    <x v="0"/>
    <x v="0"/>
    <x v="0"/>
    <m/>
  </r>
  <r>
    <n v="203608"/>
    <x v="0"/>
    <x v="0"/>
    <x v="0"/>
    <x v="0"/>
    <x v="7"/>
    <x v="328"/>
    <x v="0"/>
    <x v="0"/>
    <s v="Tesseramento"/>
    <x v="0"/>
    <x v="0"/>
    <x v="0"/>
    <m/>
  </r>
  <r>
    <n v="117220"/>
    <x v="0"/>
    <x v="0"/>
    <x v="0"/>
    <x v="0"/>
    <x v="7"/>
    <x v="328"/>
    <x v="0"/>
    <x v="0"/>
    <s v="Tesseramento"/>
    <x v="0"/>
    <x v="4"/>
    <x v="0"/>
    <m/>
  </r>
  <r>
    <n v="66229"/>
    <x v="0"/>
    <x v="0"/>
    <x v="0"/>
    <x v="1"/>
    <x v="7"/>
    <x v="328"/>
    <x v="0"/>
    <x v="1"/>
    <s v="Tesseramento"/>
    <x v="0"/>
    <x v="4"/>
    <x v="0"/>
    <m/>
  </r>
  <r>
    <n v="174576"/>
    <x v="0"/>
    <x v="0"/>
    <x v="0"/>
    <x v="0"/>
    <x v="7"/>
    <x v="328"/>
    <x v="0"/>
    <x v="0"/>
    <s v="Tesseramento"/>
    <x v="0"/>
    <x v="0"/>
    <x v="0"/>
    <m/>
  </r>
  <r>
    <n v="226696"/>
    <x v="0"/>
    <x v="0"/>
    <x v="0"/>
    <x v="1"/>
    <x v="7"/>
    <x v="328"/>
    <x v="0"/>
    <x v="0"/>
    <s v="Tesseramento"/>
    <x v="0"/>
    <x v="4"/>
    <x v="0"/>
    <m/>
  </r>
  <r>
    <n v="32182"/>
    <x v="0"/>
    <x v="0"/>
    <x v="0"/>
    <x v="1"/>
    <x v="7"/>
    <x v="328"/>
    <x v="0"/>
    <x v="0"/>
    <s v="Tesseramento"/>
    <x v="0"/>
    <x v="4"/>
    <x v="0"/>
    <m/>
  </r>
  <r>
    <n v="92611"/>
    <x v="0"/>
    <x v="0"/>
    <x v="0"/>
    <x v="0"/>
    <x v="7"/>
    <x v="328"/>
    <x v="0"/>
    <x v="0"/>
    <s v="Tesseramento"/>
    <x v="0"/>
    <x v="4"/>
    <x v="0"/>
    <m/>
  </r>
  <r>
    <n v="92612"/>
    <x v="0"/>
    <x v="0"/>
    <x v="0"/>
    <x v="0"/>
    <x v="7"/>
    <x v="328"/>
    <x v="0"/>
    <x v="1"/>
    <s v="Tesseramento"/>
    <x v="0"/>
    <x v="4"/>
    <x v="0"/>
    <m/>
  </r>
  <r>
    <n v="167651"/>
    <x v="0"/>
    <x v="0"/>
    <x v="0"/>
    <x v="0"/>
    <x v="7"/>
    <x v="328"/>
    <x v="0"/>
    <x v="0"/>
    <s v="Tesseramento"/>
    <x v="0"/>
    <x v="4"/>
    <x v="0"/>
    <m/>
  </r>
  <r>
    <n v="32183"/>
    <x v="0"/>
    <x v="0"/>
    <x v="0"/>
    <x v="0"/>
    <x v="7"/>
    <x v="328"/>
    <x v="0"/>
    <x v="0"/>
    <s v="Tesseramento"/>
    <x v="0"/>
    <x v="4"/>
    <x v="0"/>
    <m/>
  </r>
  <r>
    <n v="82555"/>
    <x v="0"/>
    <x v="0"/>
    <x v="0"/>
    <x v="1"/>
    <x v="7"/>
    <x v="328"/>
    <x v="0"/>
    <x v="0"/>
    <s v="Tesseramento"/>
    <x v="0"/>
    <x v="0"/>
    <x v="0"/>
    <m/>
  </r>
  <r>
    <n v="226698"/>
    <x v="0"/>
    <x v="0"/>
    <x v="0"/>
    <x v="0"/>
    <x v="7"/>
    <x v="328"/>
    <x v="0"/>
    <x v="1"/>
    <s v="Tesseramento"/>
    <x v="0"/>
    <x v="3"/>
    <x v="0"/>
    <m/>
  </r>
  <r>
    <n v="211795"/>
    <x v="0"/>
    <x v="0"/>
    <x v="0"/>
    <x v="0"/>
    <x v="7"/>
    <x v="328"/>
    <x v="0"/>
    <x v="0"/>
    <s v="Tesseramento"/>
    <x v="0"/>
    <x v="3"/>
    <x v="0"/>
    <m/>
  </r>
  <r>
    <n v="164331"/>
    <x v="0"/>
    <x v="0"/>
    <x v="0"/>
    <x v="1"/>
    <x v="7"/>
    <x v="328"/>
    <x v="0"/>
    <x v="0"/>
    <s v="Tesseramento"/>
    <x v="0"/>
    <x v="0"/>
    <x v="0"/>
    <m/>
  </r>
  <r>
    <n v="219048"/>
    <x v="0"/>
    <x v="0"/>
    <x v="0"/>
    <x v="0"/>
    <x v="7"/>
    <x v="328"/>
    <x v="0"/>
    <x v="0"/>
    <s v="Tesseramento"/>
    <x v="0"/>
    <x v="4"/>
    <x v="0"/>
    <m/>
  </r>
  <r>
    <n v="198313"/>
    <x v="0"/>
    <x v="0"/>
    <x v="0"/>
    <x v="1"/>
    <x v="7"/>
    <x v="328"/>
    <x v="0"/>
    <x v="0"/>
    <s v="Tesseramento"/>
    <x v="0"/>
    <x v="3"/>
    <x v="0"/>
    <m/>
  </r>
  <r>
    <n v="210892"/>
    <x v="0"/>
    <x v="0"/>
    <x v="0"/>
    <x v="0"/>
    <x v="7"/>
    <x v="328"/>
    <x v="0"/>
    <x v="0"/>
    <s v="Tesseramento"/>
    <x v="0"/>
    <x v="0"/>
    <x v="0"/>
    <m/>
  </r>
  <r>
    <n v="174815"/>
    <x v="0"/>
    <x v="0"/>
    <x v="0"/>
    <x v="0"/>
    <x v="7"/>
    <x v="328"/>
    <x v="0"/>
    <x v="0"/>
    <s v="Tesseramento"/>
    <x v="0"/>
    <x v="0"/>
    <x v="0"/>
    <m/>
  </r>
  <r>
    <n v="34267"/>
    <x v="0"/>
    <x v="0"/>
    <x v="0"/>
    <x v="0"/>
    <x v="7"/>
    <x v="328"/>
    <x v="0"/>
    <x v="0"/>
    <s v="Tesseramento"/>
    <x v="0"/>
    <x v="4"/>
    <x v="0"/>
    <m/>
  </r>
  <r>
    <n v="209885"/>
    <x v="0"/>
    <x v="0"/>
    <x v="0"/>
    <x v="0"/>
    <x v="7"/>
    <x v="328"/>
    <x v="0"/>
    <x v="1"/>
    <s v="Tesseramento"/>
    <x v="0"/>
    <x v="0"/>
    <x v="0"/>
    <m/>
  </r>
  <r>
    <n v="57907"/>
    <x v="0"/>
    <x v="0"/>
    <x v="0"/>
    <x v="0"/>
    <x v="7"/>
    <x v="328"/>
    <x v="0"/>
    <x v="0"/>
    <s v="Tesseramento"/>
    <x v="0"/>
    <x v="0"/>
    <x v="0"/>
    <m/>
  </r>
  <r>
    <n v="173678"/>
    <x v="0"/>
    <x v="0"/>
    <x v="0"/>
    <x v="0"/>
    <x v="7"/>
    <x v="328"/>
    <x v="0"/>
    <x v="0"/>
    <s v="Tesseramento"/>
    <x v="0"/>
    <x v="3"/>
    <x v="0"/>
    <m/>
  </r>
  <r>
    <n v="231231"/>
    <x v="0"/>
    <x v="0"/>
    <x v="0"/>
    <x v="1"/>
    <x v="7"/>
    <x v="328"/>
    <x v="0"/>
    <x v="0"/>
    <s v="Tesseramento"/>
    <x v="0"/>
    <x v="4"/>
    <x v="0"/>
    <m/>
  </r>
  <r>
    <n v="82559"/>
    <x v="0"/>
    <x v="0"/>
    <x v="0"/>
    <x v="0"/>
    <x v="7"/>
    <x v="328"/>
    <x v="0"/>
    <x v="0"/>
    <s v="Tesseramento"/>
    <x v="0"/>
    <x v="4"/>
    <x v="0"/>
    <m/>
  </r>
  <r>
    <n v="117226"/>
    <x v="0"/>
    <x v="0"/>
    <x v="0"/>
    <x v="0"/>
    <x v="7"/>
    <x v="328"/>
    <x v="0"/>
    <x v="0"/>
    <s v="Tesseramento"/>
    <x v="0"/>
    <x v="3"/>
    <x v="0"/>
    <m/>
  </r>
  <r>
    <n v="117227"/>
    <x v="0"/>
    <x v="0"/>
    <x v="0"/>
    <x v="0"/>
    <x v="7"/>
    <x v="328"/>
    <x v="0"/>
    <x v="0"/>
    <s v="Tesseramento"/>
    <x v="0"/>
    <x v="3"/>
    <x v="0"/>
    <m/>
  </r>
  <r>
    <n v="32186"/>
    <x v="0"/>
    <x v="0"/>
    <x v="0"/>
    <x v="0"/>
    <x v="7"/>
    <x v="328"/>
    <x v="0"/>
    <x v="0"/>
    <s v="Tesseramento"/>
    <x v="0"/>
    <x v="4"/>
    <x v="0"/>
    <m/>
  </r>
  <r>
    <n v="32187"/>
    <x v="0"/>
    <x v="0"/>
    <x v="0"/>
    <x v="0"/>
    <x v="7"/>
    <x v="328"/>
    <x v="0"/>
    <x v="1"/>
    <s v="Tesseramento"/>
    <x v="0"/>
    <x v="0"/>
    <x v="0"/>
    <m/>
  </r>
  <r>
    <n v="226699"/>
    <x v="0"/>
    <x v="0"/>
    <x v="0"/>
    <x v="0"/>
    <x v="7"/>
    <x v="328"/>
    <x v="0"/>
    <x v="0"/>
    <s v="Tesseramento"/>
    <x v="0"/>
    <x v="3"/>
    <x v="0"/>
    <m/>
  </r>
  <r>
    <n v="66240"/>
    <x v="0"/>
    <x v="0"/>
    <x v="0"/>
    <x v="0"/>
    <x v="7"/>
    <x v="328"/>
    <x v="0"/>
    <x v="0"/>
    <s v="Tesseramento"/>
    <x v="0"/>
    <x v="0"/>
    <x v="0"/>
    <m/>
  </r>
  <r>
    <n v="217007"/>
    <x v="0"/>
    <x v="0"/>
    <x v="0"/>
    <x v="0"/>
    <x v="7"/>
    <x v="328"/>
    <x v="0"/>
    <x v="0"/>
    <s v="Tesseramento"/>
    <x v="0"/>
    <x v="0"/>
    <x v="0"/>
    <m/>
  </r>
  <r>
    <n v="104165"/>
    <x v="0"/>
    <x v="0"/>
    <x v="0"/>
    <x v="1"/>
    <x v="7"/>
    <x v="328"/>
    <x v="0"/>
    <x v="0"/>
    <s v="Tesseramento"/>
    <x v="0"/>
    <x v="3"/>
    <x v="0"/>
    <m/>
  </r>
  <r>
    <n v="231232"/>
    <x v="0"/>
    <x v="0"/>
    <x v="0"/>
    <x v="0"/>
    <x v="7"/>
    <x v="328"/>
    <x v="0"/>
    <x v="0"/>
    <s v="Tesseramento"/>
    <x v="0"/>
    <x v="3"/>
    <x v="0"/>
    <m/>
  </r>
  <r>
    <n v="166610"/>
    <x v="0"/>
    <x v="0"/>
    <x v="0"/>
    <x v="0"/>
    <x v="7"/>
    <x v="328"/>
    <x v="0"/>
    <x v="0"/>
    <s v="Tesseramento"/>
    <x v="0"/>
    <x v="3"/>
    <x v="0"/>
    <m/>
  </r>
  <r>
    <n v="115903"/>
    <x v="0"/>
    <x v="0"/>
    <x v="0"/>
    <x v="0"/>
    <x v="7"/>
    <x v="328"/>
    <x v="0"/>
    <x v="0"/>
    <s v="Tesseramento"/>
    <x v="0"/>
    <x v="3"/>
    <x v="0"/>
    <m/>
  </r>
  <r>
    <n v="2245"/>
    <x v="0"/>
    <x v="0"/>
    <x v="0"/>
    <x v="0"/>
    <x v="7"/>
    <x v="328"/>
    <x v="0"/>
    <x v="0"/>
    <s v="Tesseramento"/>
    <x v="0"/>
    <x v="4"/>
    <x v="0"/>
    <m/>
  </r>
  <r>
    <n v="187348"/>
    <x v="0"/>
    <x v="0"/>
    <x v="0"/>
    <x v="0"/>
    <x v="7"/>
    <x v="328"/>
    <x v="0"/>
    <x v="0"/>
    <s v="Tesseramento"/>
    <x v="0"/>
    <x v="0"/>
    <x v="0"/>
    <m/>
  </r>
  <r>
    <n v="79849"/>
    <x v="0"/>
    <x v="0"/>
    <x v="0"/>
    <x v="0"/>
    <x v="7"/>
    <x v="328"/>
    <x v="0"/>
    <x v="0"/>
    <s v="Tesseramento"/>
    <x v="0"/>
    <x v="4"/>
    <x v="0"/>
    <m/>
  </r>
  <r>
    <n v="174581"/>
    <x v="0"/>
    <x v="0"/>
    <x v="0"/>
    <x v="0"/>
    <x v="7"/>
    <x v="328"/>
    <x v="0"/>
    <x v="0"/>
    <s v="Tesseramento"/>
    <x v="0"/>
    <x v="4"/>
    <x v="0"/>
    <m/>
  </r>
  <r>
    <n v="186772"/>
    <x v="0"/>
    <x v="0"/>
    <x v="0"/>
    <x v="0"/>
    <x v="7"/>
    <x v="328"/>
    <x v="0"/>
    <x v="0"/>
    <s v="Tesseramento"/>
    <x v="0"/>
    <x v="3"/>
    <x v="0"/>
    <m/>
  </r>
  <r>
    <n v="216782"/>
    <x v="0"/>
    <x v="0"/>
    <x v="0"/>
    <x v="0"/>
    <x v="7"/>
    <x v="328"/>
    <x v="0"/>
    <x v="0"/>
    <s v="Tesseramento"/>
    <x v="0"/>
    <x v="0"/>
    <x v="0"/>
    <m/>
  </r>
  <r>
    <n v="117228"/>
    <x v="0"/>
    <x v="0"/>
    <x v="0"/>
    <x v="0"/>
    <x v="7"/>
    <x v="328"/>
    <x v="0"/>
    <x v="0"/>
    <s v="Tesseramento"/>
    <x v="0"/>
    <x v="4"/>
    <x v="0"/>
    <m/>
  </r>
  <r>
    <n v="192233"/>
    <x v="0"/>
    <x v="0"/>
    <x v="0"/>
    <x v="0"/>
    <x v="7"/>
    <x v="328"/>
    <x v="0"/>
    <x v="0"/>
    <s v="Tesseramento"/>
    <x v="0"/>
    <x v="4"/>
    <x v="0"/>
    <m/>
  </r>
  <r>
    <n v="192234"/>
    <x v="0"/>
    <x v="0"/>
    <x v="0"/>
    <x v="0"/>
    <x v="7"/>
    <x v="328"/>
    <x v="0"/>
    <x v="0"/>
    <s v="Tesseramento"/>
    <x v="0"/>
    <x v="4"/>
    <x v="0"/>
    <m/>
  </r>
  <r>
    <n v="217005"/>
    <x v="0"/>
    <x v="0"/>
    <x v="0"/>
    <x v="2"/>
    <x v="7"/>
    <x v="328"/>
    <x v="0"/>
    <x v="1"/>
    <s v="Tesseramento"/>
    <x v="0"/>
    <x v="3"/>
    <x v="0"/>
    <m/>
  </r>
  <r>
    <n v="203611"/>
    <x v="0"/>
    <x v="0"/>
    <x v="0"/>
    <x v="0"/>
    <x v="7"/>
    <x v="328"/>
    <x v="0"/>
    <x v="0"/>
    <s v="Tesseramento"/>
    <x v="0"/>
    <x v="4"/>
    <x v="0"/>
    <m/>
  </r>
  <r>
    <n v="72534"/>
    <x v="0"/>
    <x v="0"/>
    <x v="0"/>
    <x v="0"/>
    <x v="7"/>
    <x v="328"/>
    <x v="0"/>
    <x v="1"/>
    <s v="Tesseramento"/>
    <x v="0"/>
    <x v="3"/>
    <x v="0"/>
    <m/>
  </r>
  <r>
    <n v="231487"/>
    <x v="0"/>
    <x v="0"/>
    <x v="0"/>
    <x v="2"/>
    <x v="7"/>
    <x v="328"/>
    <x v="0"/>
    <x v="1"/>
    <s v="Tesseramento"/>
    <x v="0"/>
    <x v="3"/>
    <x v="0"/>
    <m/>
  </r>
  <r>
    <n v="198315"/>
    <x v="0"/>
    <x v="0"/>
    <x v="0"/>
    <x v="0"/>
    <x v="7"/>
    <x v="328"/>
    <x v="0"/>
    <x v="0"/>
    <s v="Tesseramento"/>
    <x v="0"/>
    <x v="0"/>
    <x v="0"/>
    <m/>
  </r>
  <r>
    <n v="220482"/>
    <x v="0"/>
    <x v="0"/>
    <x v="0"/>
    <x v="1"/>
    <x v="7"/>
    <x v="328"/>
    <x v="0"/>
    <x v="0"/>
    <s v="Tesseramento"/>
    <x v="0"/>
    <x v="3"/>
    <x v="0"/>
    <m/>
  </r>
  <r>
    <n v="203612"/>
    <x v="0"/>
    <x v="0"/>
    <x v="0"/>
    <x v="0"/>
    <x v="7"/>
    <x v="328"/>
    <x v="0"/>
    <x v="0"/>
    <s v="Tesseramento"/>
    <x v="0"/>
    <x v="3"/>
    <x v="0"/>
    <m/>
  </r>
  <r>
    <n v="214617"/>
    <x v="0"/>
    <x v="0"/>
    <x v="0"/>
    <x v="0"/>
    <x v="7"/>
    <x v="328"/>
    <x v="0"/>
    <x v="0"/>
    <s v="Tesseramento"/>
    <x v="0"/>
    <x v="0"/>
    <x v="0"/>
    <m/>
  </r>
  <r>
    <n v="146832"/>
    <x v="0"/>
    <x v="0"/>
    <x v="0"/>
    <x v="0"/>
    <x v="7"/>
    <x v="328"/>
    <x v="0"/>
    <x v="0"/>
    <s v="Tesseramento"/>
    <x v="0"/>
    <x v="4"/>
    <x v="0"/>
    <m/>
  </r>
  <r>
    <n v="105906"/>
    <x v="0"/>
    <x v="0"/>
    <x v="0"/>
    <x v="0"/>
    <x v="7"/>
    <x v="328"/>
    <x v="0"/>
    <x v="0"/>
    <s v="Tesseramento"/>
    <x v="0"/>
    <x v="0"/>
    <x v="0"/>
    <m/>
  </r>
  <r>
    <n v="217015"/>
    <x v="0"/>
    <x v="0"/>
    <x v="0"/>
    <x v="0"/>
    <x v="7"/>
    <x v="328"/>
    <x v="0"/>
    <x v="0"/>
    <s v="Tesseramento"/>
    <x v="0"/>
    <x v="3"/>
    <x v="0"/>
    <m/>
  </r>
  <r>
    <n v="55995"/>
    <x v="0"/>
    <x v="0"/>
    <x v="0"/>
    <x v="0"/>
    <x v="7"/>
    <x v="328"/>
    <x v="0"/>
    <x v="0"/>
    <s v="Tesseramento"/>
    <x v="0"/>
    <x v="4"/>
    <x v="0"/>
    <m/>
  </r>
  <r>
    <n v="226701"/>
    <x v="0"/>
    <x v="0"/>
    <x v="0"/>
    <x v="0"/>
    <x v="7"/>
    <x v="328"/>
    <x v="0"/>
    <x v="0"/>
    <s v="Tesseramento"/>
    <x v="0"/>
    <x v="4"/>
    <x v="0"/>
    <m/>
  </r>
  <r>
    <n v="210893"/>
    <x v="0"/>
    <x v="0"/>
    <x v="0"/>
    <x v="0"/>
    <x v="7"/>
    <x v="328"/>
    <x v="0"/>
    <x v="1"/>
    <s v="Tesseramento"/>
    <x v="0"/>
    <x v="0"/>
    <x v="0"/>
    <m/>
  </r>
  <r>
    <n v="222832"/>
    <x v="0"/>
    <x v="0"/>
    <x v="0"/>
    <x v="0"/>
    <x v="7"/>
    <x v="328"/>
    <x v="0"/>
    <x v="0"/>
    <s v="Tesseramento"/>
    <x v="0"/>
    <x v="0"/>
    <x v="0"/>
    <m/>
  </r>
  <r>
    <n v="176457"/>
    <x v="0"/>
    <x v="0"/>
    <x v="0"/>
    <x v="0"/>
    <x v="7"/>
    <x v="328"/>
    <x v="0"/>
    <x v="0"/>
    <s v="Tesseramento"/>
    <x v="0"/>
    <x v="4"/>
    <x v="0"/>
    <m/>
  </r>
  <r>
    <n v="13207"/>
    <x v="0"/>
    <x v="0"/>
    <x v="0"/>
    <x v="0"/>
    <x v="7"/>
    <x v="328"/>
    <x v="0"/>
    <x v="0"/>
    <s v="Tesseramento"/>
    <x v="0"/>
    <x v="0"/>
    <x v="0"/>
    <m/>
  </r>
  <r>
    <n v="2251"/>
    <x v="0"/>
    <x v="0"/>
    <x v="0"/>
    <x v="0"/>
    <x v="7"/>
    <x v="328"/>
    <x v="0"/>
    <x v="0"/>
    <s v="Tesseramento"/>
    <x v="0"/>
    <x v="4"/>
    <x v="0"/>
    <m/>
  </r>
  <r>
    <n v="87416"/>
    <x v="0"/>
    <x v="0"/>
    <x v="0"/>
    <x v="0"/>
    <x v="7"/>
    <x v="328"/>
    <x v="0"/>
    <x v="0"/>
    <s v="Tesseramento"/>
    <x v="0"/>
    <x v="4"/>
    <x v="0"/>
    <m/>
  </r>
  <r>
    <n v="182836"/>
    <x v="0"/>
    <x v="0"/>
    <x v="0"/>
    <x v="0"/>
    <x v="7"/>
    <x v="328"/>
    <x v="0"/>
    <x v="0"/>
    <s v="Tesseramento"/>
    <x v="0"/>
    <x v="4"/>
    <x v="0"/>
    <m/>
  </r>
  <r>
    <n v="113579"/>
    <x v="0"/>
    <x v="0"/>
    <x v="0"/>
    <x v="0"/>
    <x v="7"/>
    <x v="328"/>
    <x v="0"/>
    <x v="0"/>
    <s v="Tesseramento"/>
    <x v="0"/>
    <x v="3"/>
    <x v="0"/>
    <m/>
  </r>
  <r>
    <n v="158017"/>
    <x v="0"/>
    <x v="0"/>
    <x v="0"/>
    <x v="0"/>
    <x v="7"/>
    <x v="328"/>
    <x v="0"/>
    <x v="0"/>
    <s v="Tesseramento"/>
    <x v="0"/>
    <x v="0"/>
    <x v="0"/>
    <m/>
  </r>
  <r>
    <n v="204749"/>
    <x v="0"/>
    <x v="0"/>
    <x v="0"/>
    <x v="0"/>
    <x v="7"/>
    <x v="328"/>
    <x v="0"/>
    <x v="0"/>
    <s v="Tesseramento"/>
    <x v="0"/>
    <x v="0"/>
    <x v="0"/>
    <m/>
  </r>
  <r>
    <n v="105699"/>
    <x v="0"/>
    <x v="0"/>
    <x v="0"/>
    <x v="0"/>
    <x v="7"/>
    <x v="328"/>
    <x v="0"/>
    <x v="0"/>
    <s v="Tesseramento"/>
    <x v="0"/>
    <x v="4"/>
    <x v="0"/>
    <m/>
  </r>
  <r>
    <n v="160876"/>
    <x v="0"/>
    <x v="0"/>
    <x v="0"/>
    <x v="0"/>
    <x v="7"/>
    <x v="328"/>
    <x v="0"/>
    <x v="0"/>
    <s v="Tesseramento"/>
    <x v="0"/>
    <x v="4"/>
    <x v="0"/>
    <m/>
  </r>
  <r>
    <n v="171263"/>
    <x v="0"/>
    <x v="0"/>
    <x v="0"/>
    <x v="0"/>
    <x v="7"/>
    <x v="328"/>
    <x v="0"/>
    <x v="0"/>
    <s v="Tesseramento"/>
    <x v="0"/>
    <x v="0"/>
    <x v="0"/>
    <m/>
  </r>
  <r>
    <n v="226704"/>
    <x v="0"/>
    <x v="0"/>
    <x v="0"/>
    <x v="1"/>
    <x v="7"/>
    <x v="328"/>
    <x v="0"/>
    <x v="1"/>
    <s v="Tesseramento"/>
    <x v="0"/>
    <x v="0"/>
    <x v="0"/>
    <m/>
  </r>
  <r>
    <n v="203618"/>
    <x v="0"/>
    <x v="0"/>
    <x v="0"/>
    <x v="0"/>
    <x v="7"/>
    <x v="328"/>
    <x v="0"/>
    <x v="1"/>
    <s v="Tesseramento"/>
    <x v="0"/>
    <x v="0"/>
    <x v="0"/>
    <m/>
  </r>
  <r>
    <n v="92977"/>
    <x v="0"/>
    <x v="0"/>
    <x v="0"/>
    <x v="0"/>
    <x v="7"/>
    <x v="328"/>
    <x v="0"/>
    <x v="0"/>
    <s v="Tesseramento"/>
    <x v="0"/>
    <x v="0"/>
    <x v="0"/>
    <m/>
  </r>
  <r>
    <n v="79424"/>
    <x v="0"/>
    <x v="0"/>
    <x v="0"/>
    <x v="0"/>
    <x v="7"/>
    <x v="328"/>
    <x v="0"/>
    <x v="0"/>
    <s v="Tesseramento"/>
    <x v="0"/>
    <x v="3"/>
    <x v="0"/>
    <m/>
  </r>
  <r>
    <n v="150865"/>
    <x v="0"/>
    <x v="0"/>
    <x v="0"/>
    <x v="0"/>
    <x v="7"/>
    <x v="328"/>
    <x v="0"/>
    <x v="0"/>
    <s v="Tesseramento"/>
    <x v="0"/>
    <x v="1"/>
    <x v="0"/>
    <m/>
  </r>
  <r>
    <n v="1659"/>
    <x v="0"/>
    <x v="0"/>
    <x v="0"/>
    <x v="0"/>
    <x v="7"/>
    <x v="328"/>
    <x v="0"/>
    <x v="1"/>
    <s v="Tesseramento"/>
    <x v="0"/>
    <x v="4"/>
    <x v="0"/>
    <m/>
  </r>
  <r>
    <n v="68575"/>
    <x v="0"/>
    <x v="0"/>
    <x v="0"/>
    <x v="0"/>
    <x v="7"/>
    <x v="328"/>
    <x v="0"/>
    <x v="0"/>
    <s v="Tesseramento"/>
    <x v="0"/>
    <x v="4"/>
    <x v="0"/>
    <m/>
  </r>
  <r>
    <n v="175754"/>
    <x v="0"/>
    <x v="0"/>
    <x v="0"/>
    <x v="0"/>
    <x v="7"/>
    <x v="328"/>
    <x v="0"/>
    <x v="0"/>
    <s v="Tesseramento"/>
    <x v="0"/>
    <x v="3"/>
    <x v="0"/>
    <m/>
  </r>
  <r>
    <n v="59698"/>
    <x v="0"/>
    <x v="0"/>
    <x v="0"/>
    <x v="0"/>
    <x v="7"/>
    <x v="328"/>
    <x v="0"/>
    <x v="0"/>
    <s v="Tesseramento"/>
    <x v="0"/>
    <x v="0"/>
    <x v="0"/>
    <m/>
  </r>
  <r>
    <n v="198316"/>
    <x v="0"/>
    <x v="0"/>
    <x v="0"/>
    <x v="0"/>
    <x v="7"/>
    <x v="328"/>
    <x v="0"/>
    <x v="0"/>
    <s v="Tesseramento"/>
    <x v="0"/>
    <x v="3"/>
    <x v="0"/>
    <m/>
  </r>
  <r>
    <n v="210894"/>
    <x v="0"/>
    <x v="0"/>
    <x v="0"/>
    <x v="0"/>
    <x v="7"/>
    <x v="328"/>
    <x v="0"/>
    <x v="0"/>
    <s v="Tesseramento"/>
    <x v="0"/>
    <x v="1"/>
    <x v="0"/>
    <m/>
  </r>
  <r>
    <n v="29442"/>
    <x v="0"/>
    <x v="0"/>
    <x v="0"/>
    <x v="0"/>
    <x v="7"/>
    <x v="328"/>
    <x v="0"/>
    <x v="0"/>
    <s v="Tesseramento"/>
    <x v="0"/>
    <x v="4"/>
    <x v="0"/>
    <m/>
  </r>
  <r>
    <n v="231235"/>
    <x v="0"/>
    <x v="0"/>
    <x v="0"/>
    <x v="1"/>
    <x v="7"/>
    <x v="328"/>
    <x v="0"/>
    <x v="0"/>
    <s v="Tesseramento"/>
    <x v="0"/>
    <x v="3"/>
    <x v="0"/>
    <m/>
  </r>
  <r>
    <n v="204750"/>
    <x v="0"/>
    <x v="0"/>
    <x v="0"/>
    <x v="0"/>
    <x v="7"/>
    <x v="328"/>
    <x v="0"/>
    <x v="0"/>
    <s v="Tesseramento"/>
    <x v="0"/>
    <x v="4"/>
    <x v="0"/>
    <m/>
  </r>
  <r>
    <n v="139766"/>
    <x v="1"/>
    <x v="0"/>
    <x v="0"/>
    <x v="0"/>
    <x v="7"/>
    <x v="328"/>
    <x v="0"/>
    <x v="0"/>
    <s v="Tesseramento"/>
    <x v="0"/>
    <x v="6"/>
    <x v="0"/>
    <m/>
  </r>
  <r>
    <n v="139767"/>
    <x v="1"/>
    <x v="0"/>
    <x v="0"/>
    <x v="0"/>
    <x v="7"/>
    <x v="328"/>
    <x v="0"/>
    <x v="0"/>
    <s v="Tesseramento"/>
    <x v="0"/>
    <x v="2"/>
    <x v="0"/>
    <m/>
  </r>
  <r>
    <n v="139768"/>
    <x v="0"/>
    <x v="0"/>
    <x v="0"/>
    <x v="0"/>
    <x v="7"/>
    <x v="328"/>
    <x v="0"/>
    <x v="0"/>
    <s v="Tesseramento"/>
    <x v="0"/>
    <x v="0"/>
    <x v="0"/>
    <m/>
  </r>
  <r>
    <n v="93397"/>
    <x v="0"/>
    <x v="0"/>
    <x v="0"/>
    <x v="0"/>
    <x v="7"/>
    <x v="328"/>
    <x v="0"/>
    <x v="1"/>
    <s v="Tesseramento"/>
    <x v="0"/>
    <x v="4"/>
    <x v="0"/>
    <m/>
  </r>
  <r>
    <n v="128501"/>
    <x v="0"/>
    <x v="0"/>
    <x v="0"/>
    <x v="0"/>
    <x v="7"/>
    <x v="328"/>
    <x v="0"/>
    <x v="0"/>
    <s v="Tesseramento"/>
    <x v="0"/>
    <x v="4"/>
    <x v="0"/>
    <m/>
  </r>
  <r>
    <n v="133513"/>
    <x v="1"/>
    <x v="0"/>
    <x v="0"/>
    <x v="0"/>
    <x v="7"/>
    <x v="328"/>
    <x v="0"/>
    <x v="0"/>
    <s v="Tesseramento"/>
    <x v="0"/>
    <x v="2"/>
    <x v="0"/>
    <m/>
  </r>
  <r>
    <n v="111415"/>
    <x v="0"/>
    <x v="0"/>
    <x v="0"/>
    <x v="0"/>
    <x v="7"/>
    <x v="328"/>
    <x v="0"/>
    <x v="0"/>
    <s v="Tesseramento"/>
    <x v="0"/>
    <x v="0"/>
    <x v="0"/>
    <m/>
  </r>
  <r>
    <n v="226706"/>
    <x v="0"/>
    <x v="0"/>
    <x v="0"/>
    <x v="0"/>
    <x v="7"/>
    <x v="328"/>
    <x v="0"/>
    <x v="0"/>
    <s v="Tesseramento"/>
    <x v="0"/>
    <x v="3"/>
    <x v="0"/>
    <m/>
  </r>
  <r>
    <n v="117238"/>
    <x v="0"/>
    <x v="0"/>
    <x v="0"/>
    <x v="0"/>
    <x v="7"/>
    <x v="328"/>
    <x v="0"/>
    <x v="0"/>
    <s v="Tesseramento"/>
    <x v="0"/>
    <x v="4"/>
    <x v="0"/>
    <m/>
  </r>
  <r>
    <n v="131004"/>
    <x v="0"/>
    <x v="0"/>
    <x v="0"/>
    <x v="0"/>
    <x v="7"/>
    <x v="328"/>
    <x v="0"/>
    <x v="0"/>
    <s v="Tesseramento"/>
    <x v="0"/>
    <x v="3"/>
    <x v="0"/>
    <m/>
  </r>
  <r>
    <n v="39030"/>
    <x v="0"/>
    <x v="0"/>
    <x v="0"/>
    <x v="0"/>
    <x v="7"/>
    <x v="328"/>
    <x v="0"/>
    <x v="0"/>
    <s v="Tesseramento"/>
    <x v="0"/>
    <x v="4"/>
    <x v="0"/>
    <m/>
  </r>
  <r>
    <n v="226709"/>
    <x v="0"/>
    <x v="0"/>
    <x v="0"/>
    <x v="1"/>
    <x v="7"/>
    <x v="328"/>
    <x v="0"/>
    <x v="1"/>
    <s v="Tesseramento"/>
    <x v="0"/>
    <x v="4"/>
    <x v="0"/>
    <m/>
  </r>
  <r>
    <n v="226708"/>
    <x v="0"/>
    <x v="0"/>
    <x v="0"/>
    <x v="1"/>
    <x v="7"/>
    <x v="328"/>
    <x v="0"/>
    <x v="1"/>
    <s v="Tesseramento"/>
    <x v="0"/>
    <x v="3"/>
    <x v="0"/>
    <m/>
  </r>
  <r>
    <n v="166612"/>
    <x v="0"/>
    <x v="0"/>
    <x v="0"/>
    <x v="0"/>
    <x v="7"/>
    <x v="328"/>
    <x v="0"/>
    <x v="1"/>
    <s v="Tesseramento"/>
    <x v="0"/>
    <x v="4"/>
    <x v="0"/>
    <m/>
  </r>
  <r>
    <n v="218615"/>
    <x v="0"/>
    <x v="0"/>
    <x v="0"/>
    <x v="0"/>
    <x v="7"/>
    <x v="328"/>
    <x v="0"/>
    <x v="0"/>
    <s v="Tesseramento"/>
    <x v="0"/>
    <x v="0"/>
    <x v="0"/>
    <m/>
  </r>
  <r>
    <n v="97060"/>
    <x v="0"/>
    <x v="0"/>
    <x v="0"/>
    <x v="0"/>
    <x v="7"/>
    <x v="328"/>
    <x v="0"/>
    <x v="1"/>
    <s v="Tesseramento"/>
    <x v="0"/>
    <x v="0"/>
    <x v="0"/>
    <m/>
  </r>
  <r>
    <n v="133254"/>
    <x v="0"/>
    <x v="0"/>
    <x v="0"/>
    <x v="0"/>
    <x v="7"/>
    <x v="328"/>
    <x v="0"/>
    <x v="0"/>
    <s v="Tesseramento"/>
    <x v="0"/>
    <x v="4"/>
    <x v="0"/>
    <m/>
  </r>
  <r>
    <n v="17480"/>
    <x v="0"/>
    <x v="0"/>
    <x v="0"/>
    <x v="0"/>
    <x v="7"/>
    <x v="328"/>
    <x v="0"/>
    <x v="0"/>
    <s v="Tesseramento"/>
    <x v="0"/>
    <x v="4"/>
    <x v="0"/>
    <m/>
  </r>
  <r>
    <n v="186763"/>
    <x v="0"/>
    <x v="0"/>
    <x v="0"/>
    <x v="1"/>
    <x v="7"/>
    <x v="328"/>
    <x v="0"/>
    <x v="0"/>
    <s v="Tesseramento"/>
    <x v="0"/>
    <x v="0"/>
    <x v="0"/>
    <m/>
  </r>
  <r>
    <n v="228136"/>
    <x v="0"/>
    <x v="0"/>
    <x v="0"/>
    <x v="1"/>
    <x v="7"/>
    <x v="328"/>
    <x v="0"/>
    <x v="0"/>
    <s v="Tesseramento"/>
    <x v="0"/>
    <x v="0"/>
    <x v="0"/>
    <m/>
  </r>
  <r>
    <n v="151684"/>
    <x v="0"/>
    <x v="0"/>
    <x v="0"/>
    <x v="0"/>
    <x v="7"/>
    <x v="328"/>
    <x v="0"/>
    <x v="0"/>
    <s v="Tesseramento"/>
    <x v="0"/>
    <x v="0"/>
    <x v="0"/>
    <m/>
  </r>
  <r>
    <n v="157135"/>
    <x v="0"/>
    <x v="0"/>
    <x v="0"/>
    <x v="1"/>
    <x v="7"/>
    <x v="328"/>
    <x v="0"/>
    <x v="0"/>
    <s v="Tesseramento"/>
    <x v="0"/>
    <x v="4"/>
    <x v="0"/>
    <m/>
  </r>
  <r>
    <n v="171886"/>
    <x v="0"/>
    <x v="0"/>
    <x v="0"/>
    <x v="0"/>
    <x v="7"/>
    <x v="328"/>
    <x v="0"/>
    <x v="0"/>
    <s v="Tesseramento"/>
    <x v="0"/>
    <x v="0"/>
    <x v="0"/>
    <m/>
  </r>
  <r>
    <n v="82567"/>
    <x v="0"/>
    <x v="0"/>
    <x v="0"/>
    <x v="0"/>
    <x v="7"/>
    <x v="328"/>
    <x v="0"/>
    <x v="0"/>
    <s v="Tesseramento"/>
    <x v="0"/>
    <x v="4"/>
    <x v="0"/>
    <m/>
  </r>
  <r>
    <n v="226711"/>
    <x v="0"/>
    <x v="0"/>
    <x v="0"/>
    <x v="1"/>
    <x v="7"/>
    <x v="328"/>
    <x v="0"/>
    <x v="0"/>
    <s v="Tesseramento"/>
    <x v="0"/>
    <x v="3"/>
    <x v="0"/>
    <m/>
  </r>
  <r>
    <n v="197629"/>
    <x v="0"/>
    <x v="0"/>
    <x v="0"/>
    <x v="1"/>
    <x v="7"/>
    <x v="328"/>
    <x v="0"/>
    <x v="0"/>
    <s v="Tesseramento"/>
    <x v="0"/>
    <x v="4"/>
    <x v="0"/>
    <m/>
  </r>
  <r>
    <n v="104694"/>
    <x v="0"/>
    <x v="0"/>
    <x v="0"/>
    <x v="0"/>
    <x v="7"/>
    <x v="328"/>
    <x v="0"/>
    <x v="0"/>
    <s v="Tesseramento"/>
    <x v="0"/>
    <x v="1"/>
    <x v="0"/>
    <m/>
  </r>
  <r>
    <n v="136490"/>
    <x v="0"/>
    <x v="0"/>
    <x v="0"/>
    <x v="0"/>
    <x v="7"/>
    <x v="328"/>
    <x v="0"/>
    <x v="0"/>
    <s v="Tesseramento"/>
    <x v="0"/>
    <x v="0"/>
    <x v="0"/>
    <m/>
  </r>
  <r>
    <n v="180719"/>
    <x v="0"/>
    <x v="0"/>
    <x v="0"/>
    <x v="0"/>
    <x v="7"/>
    <x v="328"/>
    <x v="0"/>
    <x v="0"/>
    <s v="Tesseramento"/>
    <x v="0"/>
    <x v="3"/>
    <x v="0"/>
    <m/>
  </r>
  <r>
    <n v="179571"/>
    <x v="0"/>
    <x v="0"/>
    <x v="0"/>
    <x v="1"/>
    <x v="7"/>
    <x v="328"/>
    <x v="0"/>
    <x v="0"/>
    <s v="Tesseramento"/>
    <x v="0"/>
    <x v="4"/>
    <x v="0"/>
    <m/>
  </r>
  <r>
    <n v="198317"/>
    <x v="0"/>
    <x v="0"/>
    <x v="0"/>
    <x v="1"/>
    <x v="7"/>
    <x v="328"/>
    <x v="0"/>
    <x v="1"/>
    <s v="Tesseramento"/>
    <x v="0"/>
    <x v="3"/>
    <x v="0"/>
    <m/>
  </r>
  <r>
    <n v="151688"/>
    <x v="0"/>
    <x v="0"/>
    <x v="0"/>
    <x v="0"/>
    <x v="7"/>
    <x v="328"/>
    <x v="0"/>
    <x v="0"/>
    <s v="Tesseramento"/>
    <x v="0"/>
    <x v="0"/>
    <x v="0"/>
    <m/>
  </r>
  <r>
    <n v="203627"/>
    <x v="0"/>
    <x v="0"/>
    <x v="0"/>
    <x v="0"/>
    <x v="7"/>
    <x v="328"/>
    <x v="0"/>
    <x v="0"/>
    <s v="Tesseramento"/>
    <x v="0"/>
    <x v="3"/>
    <x v="0"/>
    <m/>
  </r>
  <r>
    <n v="165696"/>
    <x v="0"/>
    <x v="0"/>
    <x v="0"/>
    <x v="0"/>
    <x v="7"/>
    <x v="328"/>
    <x v="0"/>
    <x v="1"/>
    <s v="Tesseramento"/>
    <x v="0"/>
    <x v="0"/>
    <x v="0"/>
    <m/>
  </r>
  <r>
    <n v="173679"/>
    <x v="0"/>
    <x v="0"/>
    <x v="0"/>
    <x v="0"/>
    <x v="7"/>
    <x v="328"/>
    <x v="0"/>
    <x v="1"/>
    <s v="Tesseramento"/>
    <x v="0"/>
    <x v="4"/>
    <x v="0"/>
    <m/>
  </r>
  <r>
    <n v="117249"/>
    <x v="0"/>
    <x v="0"/>
    <x v="0"/>
    <x v="1"/>
    <x v="7"/>
    <x v="328"/>
    <x v="0"/>
    <x v="1"/>
    <s v="Tesseramento"/>
    <x v="0"/>
    <x v="4"/>
    <x v="0"/>
    <m/>
  </r>
  <r>
    <n v="226713"/>
    <x v="0"/>
    <x v="0"/>
    <x v="0"/>
    <x v="0"/>
    <x v="7"/>
    <x v="328"/>
    <x v="0"/>
    <x v="0"/>
    <s v="Tesseramento"/>
    <x v="0"/>
    <x v="0"/>
    <x v="0"/>
    <m/>
  </r>
  <r>
    <n v="175745"/>
    <x v="0"/>
    <x v="0"/>
    <x v="0"/>
    <x v="1"/>
    <x v="7"/>
    <x v="328"/>
    <x v="0"/>
    <x v="1"/>
    <s v="Tesseramento"/>
    <x v="0"/>
    <x v="0"/>
    <x v="0"/>
    <m/>
  </r>
  <r>
    <n v="104717"/>
    <x v="0"/>
    <x v="0"/>
    <x v="0"/>
    <x v="2"/>
    <x v="7"/>
    <x v="328"/>
    <x v="0"/>
    <x v="1"/>
    <s v="Tesseramento"/>
    <x v="0"/>
    <x v="4"/>
    <x v="0"/>
    <m/>
  </r>
  <r>
    <n v="195050"/>
    <x v="1"/>
    <x v="0"/>
    <x v="0"/>
    <x v="0"/>
    <x v="8"/>
    <x v="304"/>
    <x v="0"/>
    <x v="0"/>
    <s v="Tesseramento"/>
    <x v="0"/>
    <x v="7"/>
    <x v="0"/>
    <s v="B"/>
  </r>
  <r>
    <n v="24658"/>
    <x v="0"/>
    <x v="0"/>
    <x v="0"/>
    <x v="0"/>
    <x v="4"/>
    <x v="101"/>
    <x v="0"/>
    <x v="0"/>
    <s v="Tesseramento"/>
    <x v="0"/>
    <x v="1"/>
    <x v="0"/>
    <m/>
  </r>
  <r>
    <n v="216212"/>
    <x v="0"/>
    <x v="0"/>
    <x v="0"/>
    <x v="1"/>
    <x v="8"/>
    <x v="304"/>
    <x v="0"/>
    <x v="0"/>
    <s v="Tesseramento"/>
    <x v="0"/>
    <x v="3"/>
    <x v="0"/>
    <m/>
  </r>
  <r>
    <n v="173138"/>
    <x v="0"/>
    <x v="0"/>
    <x v="0"/>
    <x v="0"/>
    <x v="4"/>
    <x v="101"/>
    <x v="0"/>
    <x v="0"/>
    <s v="Tesseramento"/>
    <x v="0"/>
    <x v="4"/>
    <x v="0"/>
    <m/>
  </r>
  <r>
    <n v="158801"/>
    <x v="0"/>
    <x v="0"/>
    <x v="0"/>
    <x v="0"/>
    <x v="4"/>
    <x v="101"/>
    <x v="0"/>
    <x v="0"/>
    <s v="Tesseramento"/>
    <x v="0"/>
    <x v="3"/>
    <x v="0"/>
    <m/>
  </r>
  <r>
    <n v="204128"/>
    <x v="0"/>
    <x v="0"/>
    <x v="0"/>
    <x v="1"/>
    <x v="4"/>
    <x v="101"/>
    <x v="0"/>
    <x v="1"/>
    <s v="Tesseramento"/>
    <x v="0"/>
    <x v="0"/>
    <x v="0"/>
    <m/>
  </r>
  <r>
    <n v="201015"/>
    <x v="0"/>
    <x v="0"/>
    <x v="0"/>
    <x v="0"/>
    <x v="4"/>
    <x v="101"/>
    <x v="0"/>
    <x v="0"/>
    <s v="Tesseramento"/>
    <x v="0"/>
    <x v="1"/>
    <x v="0"/>
    <m/>
  </r>
  <r>
    <n v="218952"/>
    <x v="0"/>
    <x v="0"/>
    <x v="0"/>
    <x v="1"/>
    <x v="4"/>
    <x v="101"/>
    <x v="0"/>
    <x v="0"/>
    <s v="Tesseramento"/>
    <x v="0"/>
    <x v="4"/>
    <x v="0"/>
    <m/>
  </r>
  <r>
    <n v="227795"/>
    <x v="0"/>
    <x v="0"/>
    <x v="0"/>
    <x v="2"/>
    <x v="4"/>
    <x v="101"/>
    <x v="0"/>
    <x v="1"/>
    <s v="Tesseramento"/>
    <x v="0"/>
    <x v="4"/>
    <x v="0"/>
    <m/>
  </r>
  <r>
    <n v="232545"/>
    <x v="0"/>
    <x v="0"/>
    <x v="0"/>
    <x v="1"/>
    <x v="4"/>
    <x v="101"/>
    <x v="0"/>
    <x v="0"/>
    <s v="Tesseramento"/>
    <x v="0"/>
    <x v="3"/>
    <x v="0"/>
    <m/>
  </r>
  <r>
    <n v="7826"/>
    <x v="0"/>
    <x v="0"/>
    <x v="0"/>
    <x v="0"/>
    <x v="10"/>
    <x v="70"/>
    <x v="0"/>
    <x v="0"/>
    <s v="Tesseramento"/>
    <x v="0"/>
    <x v="0"/>
    <x v="0"/>
    <m/>
  </r>
  <r>
    <n v="221373"/>
    <x v="1"/>
    <x v="0"/>
    <x v="0"/>
    <x v="2"/>
    <x v="10"/>
    <x v="70"/>
    <x v="0"/>
    <x v="0"/>
    <s v="Tesseramento"/>
    <x v="0"/>
    <x v="5"/>
    <x v="0"/>
    <m/>
  </r>
  <r>
    <n v="232805"/>
    <x v="0"/>
    <x v="0"/>
    <x v="0"/>
    <x v="1"/>
    <x v="4"/>
    <x v="101"/>
    <x v="0"/>
    <x v="1"/>
    <s v="Tesseramento"/>
    <x v="0"/>
    <x v="3"/>
    <x v="0"/>
    <m/>
  </r>
  <r>
    <n v="197559"/>
    <x v="0"/>
    <x v="0"/>
    <x v="0"/>
    <x v="0"/>
    <x v="4"/>
    <x v="101"/>
    <x v="0"/>
    <x v="0"/>
    <s v="Tesseramento"/>
    <x v="0"/>
    <x v="1"/>
    <x v="0"/>
    <m/>
  </r>
  <r>
    <n v="197560"/>
    <x v="0"/>
    <x v="0"/>
    <x v="0"/>
    <x v="0"/>
    <x v="4"/>
    <x v="101"/>
    <x v="0"/>
    <x v="0"/>
    <s v="Tesseramento"/>
    <x v="0"/>
    <x v="0"/>
    <x v="0"/>
    <m/>
  </r>
  <r>
    <n v="228727"/>
    <x v="0"/>
    <x v="0"/>
    <x v="0"/>
    <x v="0"/>
    <x v="10"/>
    <x v="70"/>
    <x v="0"/>
    <x v="0"/>
    <s v="Tesseramento"/>
    <x v="0"/>
    <x v="1"/>
    <x v="0"/>
    <m/>
  </r>
  <r>
    <n v="228728"/>
    <x v="0"/>
    <x v="0"/>
    <x v="0"/>
    <x v="1"/>
    <x v="10"/>
    <x v="70"/>
    <x v="0"/>
    <x v="0"/>
    <s v="Tesseramento"/>
    <x v="0"/>
    <x v="0"/>
    <x v="0"/>
    <m/>
  </r>
  <r>
    <n v="77484"/>
    <x v="0"/>
    <x v="0"/>
    <x v="0"/>
    <x v="0"/>
    <x v="4"/>
    <x v="101"/>
    <x v="0"/>
    <x v="1"/>
    <s v="Tesseramento"/>
    <x v="0"/>
    <x v="4"/>
    <x v="0"/>
    <m/>
  </r>
  <r>
    <n v="77480"/>
    <x v="0"/>
    <x v="0"/>
    <x v="0"/>
    <x v="0"/>
    <x v="4"/>
    <x v="101"/>
    <x v="0"/>
    <x v="0"/>
    <s v="Tesseramento"/>
    <x v="0"/>
    <x v="4"/>
    <x v="0"/>
    <m/>
  </r>
  <r>
    <n v="183391"/>
    <x v="0"/>
    <x v="0"/>
    <x v="0"/>
    <x v="0"/>
    <x v="4"/>
    <x v="101"/>
    <x v="0"/>
    <x v="0"/>
    <s v="Tesseramento"/>
    <x v="0"/>
    <x v="3"/>
    <x v="0"/>
    <m/>
  </r>
  <r>
    <n v="234624"/>
    <x v="0"/>
    <x v="0"/>
    <x v="1"/>
    <x v="2"/>
    <x v="4"/>
    <x v="101"/>
    <x v="0"/>
    <x v="1"/>
    <s v="Tesseramento"/>
    <x v="0"/>
    <x v="4"/>
    <x v="0"/>
    <m/>
  </r>
  <r>
    <n v="234622"/>
    <x v="0"/>
    <x v="0"/>
    <x v="1"/>
    <x v="2"/>
    <x v="4"/>
    <x v="101"/>
    <x v="0"/>
    <x v="0"/>
    <s v="Tesseramento"/>
    <x v="0"/>
    <x v="3"/>
    <x v="0"/>
    <m/>
  </r>
  <r>
    <n v="10130"/>
    <x v="0"/>
    <x v="0"/>
    <x v="0"/>
    <x v="0"/>
    <x v="4"/>
    <x v="101"/>
    <x v="0"/>
    <x v="0"/>
    <s v="Tesseramento"/>
    <x v="0"/>
    <x v="4"/>
    <x v="0"/>
    <m/>
  </r>
  <r>
    <n v="90407"/>
    <x v="0"/>
    <x v="0"/>
    <x v="0"/>
    <x v="0"/>
    <x v="4"/>
    <x v="101"/>
    <x v="0"/>
    <x v="1"/>
    <s v="Tesseramento"/>
    <x v="0"/>
    <x v="4"/>
    <x v="0"/>
    <m/>
  </r>
  <r>
    <n v="61572"/>
    <x v="0"/>
    <x v="0"/>
    <x v="0"/>
    <x v="0"/>
    <x v="4"/>
    <x v="101"/>
    <x v="0"/>
    <x v="0"/>
    <s v="Tesseramento"/>
    <x v="0"/>
    <x v="4"/>
    <x v="0"/>
    <m/>
  </r>
  <r>
    <n v="154456"/>
    <x v="0"/>
    <x v="0"/>
    <x v="0"/>
    <x v="0"/>
    <x v="4"/>
    <x v="101"/>
    <x v="0"/>
    <x v="0"/>
    <s v="Tesseramento"/>
    <x v="0"/>
    <x v="4"/>
    <x v="0"/>
    <m/>
  </r>
  <r>
    <n v="216226"/>
    <x v="0"/>
    <x v="0"/>
    <x v="0"/>
    <x v="1"/>
    <x v="4"/>
    <x v="101"/>
    <x v="0"/>
    <x v="0"/>
    <s v="Tesseramento"/>
    <x v="0"/>
    <x v="0"/>
    <x v="0"/>
    <m/>
  </r>
  <r>
    <n v="216228"/>
    <x v="0"/>
    <x v="0"/>
    <x v="0"/>
    <x v="1"/>
    <x v="4"/>
    <x v="101"/>
    <x v="0"/>
    <x v="1"/>
    <s v="Tesseramento"/>
    <x v="0"/>
    <x v="0"/>
    <x v="0"/>
    <m/>
  </r>
  <r>
    <n v="227794"/>
    <x v="1"/>
    <x v="0"/>
    <x v="0"/>
    <x v="1"/>
    <x v="4"/>
    <x v="101"/>
    <x v="0"/>
    <x v="1"/>
    <s v="Tesseramento"/>
    <x v="0"/>
    <x v="7"/>
    <x v="0"/>
    <m/>
  </r>
  <r>
    <n v="214241"/>
    <x v="1"/>
    <x v="0"/>
    <x v="0"/>
    <x v="1"/>
    <x v="4"/>
    <x v="101"/>
    <x v="0"/>
    <x v="0"/>
    <s v="Tesseramento"/>
    <x v="0"/>
    <x v="7"/>
    <x v="0"/>
    <m/>
  </r>
  <r>
    <n v="92591"/>
    <x v="0"/>
    <x v="0"/>
    <x v="0"/>
    <x v="0"/>
    <x v="4"/>
    <x v="101"/>
    <x v="0"/>
    <x v="0"/>
    <s v="Tesseramento"/>
    <x v="0"/>
    <x v="4"/>
    <x v="0"/>
    <m/>
  </r>
  <r>
    <n v="150825"/>
    <x v="0"/>
    <x v="0"/>
    <x v="0"/>
    <x v="0"/>
    <x v="4"/>
    <x v="101"/>
    <x v="0"/>
    <x v="0"/>
    <s v="Tesseramento"/>
    <x v="0"/>
    <x v="3"/>
    <x v="0"/>
    <m/>
  </r>
  <r>
    <n v="172472"/>
    <x v="0"/>
    <x v="0"/>
    <x v="0"/>
    <x v="0"/>
    <x v="4"/>
    <x v="101"/>
    <x v="0"/>
    <x v="0"/>
    <s v="Tesseramento"/>
    <x v="0"/>
    <x v="3"/>
    <x v="0"/>
    <m/>
  </r>
  <r>
    <n v="174200"/>
    <x v="0"/>
    <x v="0"/>
    <x v="0"/>
    <x v="1"/>
    <x v="4"/>
    <x v="101"/>
    <x v="0"/>
    <x v="1"/>
    <s v="Tesseramento"/>
    <x v="0"/>
    <x v="3"/>
    <x v="0"/>
    <m/>
  </r>
  <r>
    <n v="201842"/>
    <x v="0"/>
    <x v="0"/>
    <x v="0"/>
    <x v="0"/>
    <x v="4"/>
    <x v="101"/>
    <x v="0"/>
    <x v="0"/>
    <s v="Tesseramento"/>
    <x v="0"/>
    <x v="3"/>
    <x v="0"/>
    <m/>
  </r>
  <r>
    <n v="234621"/>
    <x v="1"/>
    <x v="0"/>
    <x v="1"/>
    <x v="2"/>
    <x v="4"/>
    <x v="101"/>
    <x v="0"/>
    <x v="0"/>
    <s v="Tesseramento"/>
    <x v="0"/>
    <x v="5"/>
    <x v="0"/>
    <m/>
  </r>
  <r>
    <n v="234623"/>
    <x v="0"/>
    <x v="0"/>
    <x v="1"/>
    <x v="0"/>
    <x v="4"/>
    <x v="101"/>
    <x v="0"/>
    <x v="0"/>
    <s v="Tesseramento"/>
    <x v="0"/>
    <x v="4"/>
    <x v="0"/>
    <m/>
  </r>
  <r>
    <n v="182645"/>
    <x v="0"/>
    <x v="0"/>
    <x v="0"/>
    <x v="0"/>
    <x v="4"/>
    <x v="101"/>
    <x v="0"/>
    <x v="0"/>
    <s v="Tesseramento"/>
    <x v="0"/>
    <x v="0"/>
    <x v="0"/>
    <m/>
  </r>
  <r>
    <n v="142381"/>
    <x v="0"/>
    <x v="0"/>
    <x v="0"/>
    <x v="0"/>
    <x v="4"/>
    <x v="101"/>
    <x v="0"/>
    <x v="1"/>
    <s v="Tesseramento"/>
    <x v="0"/>
    <x v="3"/>
    <x v="0"/>
    <m/>
  </r>
  <r>
    <n v="130728"/>
    <x v="0"/>
    <x v="0"/>
    <x v="0"/>
    <x v="0"/>
    <x v="4"/>
    <x v="101"/>
    <x v="0"/>
    <x v="1"/>
    <s v="Tesseramento"/>
    <x v="0"/>
    <x v="4"/>
    <x v="0"/>
    <m/>
  </r>
  <r>
    <n v="234625"/>
    <x v="1"/>
    <x v="0"/>
    <x v="1"/>
    <x v="2"/>
    <x v="4"/>
    <x v="101"/>
    <x v="0"/>
    <x v="0"/>
    <s v="Tesseramento"/>
    <x v="0"/>
    <x v="5"/>
    <x v="0"/>
    <m/>
  </r>
  <r>
    <n v="191327"/>
    <x v="0"/>
    <x v="0"/>
    <x v="0"/>
    <x v="0"/>
    <x v="4"/>
    <x v="101"/>
    <x v="0"/>
    <x v="0"/>
    <s v="Tesseramento"/>
    <x v="0"/>
    <x v="0"/>
    <x v="0"/>
    <m/>
  </r>
  <r>
    <n v="57653"/>
    <x v="0"/>
    <x v="0"/>
    <x v="0"/>
    <x v="0"/>
    <x v="4"/>
    <x v="101"/>
    <x v="0"/>
    <x v="0"/>
    <s v="Tesseramento"/>
    <x v="0"/>
    <x v="0"/>
    <x v="0"/>
    <m/>
  </r>
  <r>
    <n v="144445"/>
    <x v="1"/>
    <x v="0"/>
    <x v="0"/>
    <x v="0"/>
    <x v="4"/>
    <x v="101"/>
    <x v="0"/>
    <x v="0"/>
    <s v="Tesseramento"/>
    <x v="0"/>
    <x v="7"/>
    <x v="0"/>
    <m/>
  </r>
  <r>
    <n v="81949"/>
    <x v="0"/>
    <x v="0"/>
    <x v="0"/>
    <x v="0"/>
    <x v="4"/>
    <x v="101"/>
    <x v="0"/>
    <x v="0"/>
    <s v="Tesseramento"/>
    <x v="0"/>
    <x v="0"/>
    <x v="0"/>
    <m/>
  </r>
  <r>
    <n v="196876"/>
    <x v="0"/>
    <x v="0"/>
    <x v="0"/>
    <x v="0"/>
    <x v="14"/>
    <x v="121"/>
    <x v="0"/>
    <x v="0"/>
    <s v="Tesseramento"/>
    <x v="1"/>
    <x v="0"/>
    <x v="0"/>
    <m/>
  </r>
  <r>
    <n v="56400"/>
    <x v="0"/>
    <x v="0"/>
    <x v="0"/>
    <x v="0"/>
    <x v="8"/>
    <x v="98"/>
    <x v="0"/>
    <x v="0"/>
    <s v="Tesseramento"/>
    <x v="0"/>
    <x v="3"/>
    <x v="0"/>
    <m/>
  </r>
  <r>
    <n v="234507"/>
    <x v="1"/>
    <x v="0"/>
    <x v="1"/>
    <x v="3"/>
    <x v="8"/>
    <x v="98"/>
    <x v="0"/>
    <x v="0"/>
    <s v="Tesseramento"/>
    <x v="0"/>
    <x v="5"/>
    <x v="0"/>
    <m/>
  </r>
  <r>
    <n v="234517"/>
    <x v="0"/>
    <x v="1"/>
    <x v="1"/>
    <x v="0"/>
    <x v="2"/>
    <x v="36"/>
    <x v="0"/>
    <x v="0"/>
    <s v="Tesseramento"/>
    <x v="1"/>
    <x v="0"/>
    <x v="0"/>
    <m/>
  </r>
  <r>
    <n v="231085"/>
    <x v="0"/>
    <x v="1"/>
    <x v="0"/>
    <x v="3"/>
    <x v="3"/>
    <x v="331"/>
    <x v="0"/>
    <x v="0"/>
    <s v="Tesseramento"/>
    <x v="1"/>
    <x v="4"/>
    <x v="0"/>
    <m/>
  </r>
  <r>
    <n v="193945"/>
    <x v="0"/>
    <x v="0"/>
    <x v="0"/>
    <x v="0"/>
    <x v="3"/>
    <x v="331"/>
    <x v="0"/>
    <x v="0"/>
    <s v="Tesseramento"/>
    <x v="1"/>
    <x v="3"/>
    <x v="0"/>
    <m/>
  </r>
  <r>
    <n v="182724"/>
    <x v="0"/>
    <x v="0"/>
    <x v="0"/>
    <x v="0"/>
    <x v="3"/>
    <x v="331"/>
    <x v="0"/>
    <x v="0"/>
    <s v="Tesseramento"/>
    <x v="1"/>
    <x v="0"/>
    <x v="0"/>
    <m/>
  </r>
  <r>
    <n v="117070"/>
    <x v="0"/>
    <x v="0"/>
    <x v="0"/>
    <x v="0"/>
    <x v="3"/>
    <x v="331"/>
    <x v="0"/>
    <x v="0"/>
    <s v="Tesseramento"/>
    <x v="1"/>
    <x v="0"/>
    <x v="0"/>
    <m/>
  </r>
  <r>
    <n v="160164"/>
    <x v="0"/>
    <x v="0"/>
    <x v="0"/>
    <x v="0"/>
    <x v="3"/>
    <x v="331"/>
    <x v="0"/>
    <x v="0"/>
    <s v="Tesseramento"/>
    <x v="1"/>
    <x v="0"/>
    <x v="0"/>
    <m/>
  </r>
  <r>
    <n v="155850"/>
    <x v="0"/>
    <x v="1"/>
    <x v="0"/>
    <x v="0"/>
    <x v="3"/>
    <x v="331"/>
    <x v="0"/>
    <x v="0"/>
    <s v="Tesseramento"/>
    <x v="1"/>
    <x v="3"/>
    <x v="0"/>
    <m/>
  </r>
  <r>
    <n v="210308"/>
    <x v="0"/>
    <x v="0"/>
    <x v="0"/>
    <x v="0"/>
    <x v="3"/>
    <x v="331"/>
    <x v="0"/>
    <x v="0"/>
    <s v="Tesseramento"/>
    <x v="1"/>
    <x v="3"/>
    <x v="0"/>
    <m/>
  </r>
  <r>
    <n v="155853"/>
    <x v="0"/>
    <x v="0"/>
    <x v="0"/>
    <x v="0"/>
    <x v="3"/>
    <x v="331"/>
    <x v="0"/>
    <x v="0"/>
    <s v="Tesseramento"/>
    <x v="1"/>
    <x v="4"/>
    <x v="0"/>
    <m/>
  </r>
  <r>
    <n v="34193"/>
    <x v="0"/>
    <x v="0"/>
    <x v="0"/>
    <x v="0"/>
    <x v="3"/>
    <x v="331"/>
    <x v="0"/>
    <x v="1"/>
    <s v="Tesseramento"/>
    <x v="1"/>
    <x v="4"/>
    <x v="0"/>
    <m/>
  </r>
  <r>
    <n v="105310"/>
    <x v="0"/>
    <x v="0"/>
    <x v="0"/>
    <x v="0"/>
    <x v="3"/>
    <x v="331"/>
    <x v="0"/>
    <x v="0"/>
    <s v="Tesseramento"/>
    <x v="1"/>
    <x v="3"/>
    <x v="0"/>
    <m/>
  </r>
  <r>
    <n v="129742"/>
    <x v="0"/>
    <x v="0"/>
    <x v="0"/>
    <x v="0"/>
    <x v="3"/>
    <x v="331"/>
    <x v="0"/>
    <x v="0"/>
    <s v="Tesseramento"/>
    <x v="1"/>
    <x v="0"/>
    <x v="0"/>
    <m/>
  </r>
  <r>
    <n v="154951"/>
    <x v="0"/>
    <x v="0"/>
    <x v="0"/>
    <x v="0"/>
    <x v="3"/>
    <x v="331"/>
    <x v="0"/>
    <x v="0"/>
    <s v="Tesseramento"/>
    <x v="1"/>
    <x v="0"/>
    <x v="0"/>
    <m/>
  </r>
  <r>
    <n v="228106"/>
    <x v="0"/>
    <x v="1"/>
    <x v="0"/>
    <x v="0"/>
    <x v="3"/>
    <x v="331"/>
    <x v="0"/>
    <x v="0"/>
    <s v="Tesseramento"/>
    <x v="1"/>
    <x v="0"/>
    <x v="0"/>
    <m/>
  </r>
  <r>
    <n v="190767"/>
    <x v="0"/>
    <x v="0"/>
    <x v="0"/>
    <x v="1"/>
    <x v="3"/>
    <x v="331"/>
    <x v="0"/>
    <x v="0"/>
    <s v="Tesseramento"/>
    <x v="1"/>
    <x v="0"/>
    <x v="0"/>
    <m/>
  </r>
  <r>
    <n v="193944"/>
    <x v="0"/>
    <x v="0"/>
    <x v="0"/>
    <x v="3"/>
    <x v="3"/>
    <x v="331"/>
    <x v="0"/>
    <x v="0"/>
    <s v="Tesseramento"/>
    <x v="1"/>
    <x v="3"/>
    <x v="0"/>
    <m/>
  </r>
  <r>
    <n v="113243"/>
    <x v="0"/>
    <x v="0"/>
    <x v="0"/>
    <x v="0"/>
    <x v="3"/>
    <x v="331"/>
    <x v="0"/>
    <x v="1"/>
    <s v="Tesseramento"/>
    <x v="1"/>
    <x v="1"/>
    <x v="0"/>
    <m/>
  </r>
  <r>
    <n v="120826"/>
    <x v="0"/>
    <x v="0"/>
    <x v="0"/>
    <x v="0"/>
    <x v="3"/>
    <x v="331"/>
    <x v="0"/>
    <x v="1"/>
    <s v="Tesseramento"/>
    <x v="1"/>
    <x v="1"/>
    <x v="0"/>
    <m/>
  </r>
  <r>
    <n v="105307"/>
    <x v="0"/>
    <x v="0"/>
    <x v="0"/>
    <x v="0"/>
    <x v="3"/>
    <x v="331"/>
    <x v="0"/>
    <x v="0"/>
    <s v="Tesseramento"/>
    <x v="1"/>
    <x v="0"/>
    <x v="0"/>
    <m/>
  </r>
  <r>
    <n v="118985"/>
    <x v="0"/>
    <x v="0"/>
    <x v="0"/>
    <x v="0"/>
    <x v="3"/>
    <x v="331"/>
    <x v="0"/>
    <x v="1"/>
    <s v="Tesseramento"/>
    <x v="1"/>
    <x v="3"/>
    <x v="0"/>
    <m/>
  </r>
  <r>
    <n v="148470"/>
    <x v="0"/>
    <x v="0"/>
    <x v="0"/>
    <x v="0"/>
    <x v="3"/>
    <x v="331"/>
    <x v="0"/>
    <x v="0"/>
    <s v="Tesseramento"/>
    <x v="1"/>
    <x v="3"/>
    <x v="0"/>
    <m/>
  </r>
  <r>
    <n v="173398"/>
    <x v="0"/>
    <x v="0"/>
    <x v="0"/>
    <x v="0"/>
    <x v="3"/>
    <x v="331"/>
    <x v="0"/>
    <x v="0"/>
    <s v="Tesseramento"/>
    <x v="1"/>
    <x v="4"/>
    <x v="0"/>
    <m/>
  </r>
  <r>
    <n v="25030"/>
    <x v="0"/>
    <x v="0"/>
    <x v="2"/>
    <x v="1"/>
    <x v="3"/>
    <x v="331"/>
    <x v="0"/>
    <x v="0"/>
    <s v="Tesseramento"/>
    <x v="1"/>
    <x v="4"/>
    <x v="0"/>
    <m/>
  </r>
  <r>
    <n v="229432"/>
    <x v="0"/>
    <x v="1"/>
    <x v="0"/>
    <x v="1"/>
    <x v="7"/>
    <x v="45"/>
    <x v="0"/>
    <x v="0"/>
    <s v="Tesseramento"/>
    <x v="1"/>
    <x v="1"/>
    <x v="0"/>
    <m/>
  </r>
  <r>
    <n v="216550"/>
    <x v="0"/>
    <x v="0"/>
    <x v="0"/>
    <x v="0"/>
    <x v="7"/>
    <x v="45"/>
    <x v="0"/>
    <x v="0"/>
    <s v="Tesseramento"/>
    <x v="1"/>
    <x v="0"/>
    <x v="0"/>
    <m/>
  </r>
  <r>
    <n v="226517"/>
    <x v="0"/>
    <x v="0"/>
    <x v="0"/>
    <x v="3"/>
    <x v="7"/>
    <x v="210"/>
    <x v="0"/>
    <x v="0"/>
    <s v="Tesseramento"/>
    <x v="0"/>
    <x v="0"/>
    <x v="0"/>
    <m/>
  </r>
  <r>
    <n v="126773"/>
    <x v="0"/>
    <x v="0"/>
    <x v="0"/>
    <x v="0"/>
    <x v="7"/>
    <x v="135"/>
    <x v="0"/>
    <x v="0"/>
    <s v="Tesseramento"/>
    <x v="1"/>
    <x v="4"/>
    <x v="0"/>
    <m/>
  </r>
  <r>
    <n v="63760"/>
    <x v="0"/>
    <x v="0"/>
    <x v="0"/>
    <x v="0"/>
    <x v="7"/>
    <x v="135"/>
    <x v="0"/>
    <x v="0"/>
    <s v="Tesseramento"/>
    <x v="1"/>
    <x v="4"/>
    <x v="0"/>
    <m/>
  </r>
  <r>
    <n v="216463"/>
    <x v="0"/>
    <x v="0"/>
    <x v="0"/>
    <x v="0"/>
    <x v="3"/>
    <x v="331"/>
    <x v="0"/>
    <x v="0"/>
    <s v="Tesseramento"/>
    <x v="1"/>
    <x v="0"/>
    <x v="0"/>
    <m/>
  </r>
  <r>
    <n v="96326"/>
    <x v="0"/>
    <x v="0"/>
    <x v="0"/>
    <x v="0"/>
    <x v="3"/>
    <x v="331"/>
    <x v="0"/>
    <x v="0"/>
    <s v="Tesseramento"/>
    <x v="1"/>
    <x v="0"/>
    <x v="0"/>
    <m/>
  </r>
  <r>
    <n v="44511"/>
    <x v="0"/>
    <x v="0"/>
    <x v="0"/>
    <x v="0"/>
    <x v="3"/>
    <x v="331"/>
    <x v="0"/>
    <x v="0"/>
    <s v="Tesseramento"/>
    <x v="1"/>
    <x v="0"/>
    <x v="0"/>
    <m/>
  </r>
  <r>
    <n v="44512"/>
    <x v="0"/>
    <x v="0"/>
    <x v="0"/>
    <x v="0"/>
    <x v="3"/>
    <x v="331"/>
    <x v="0"/>
    <x v="0"/>
    <s v="Tesseramento"/>
    <x v="1"/>
    <x v="0"/>
    <x v="0"/>
    <m/>
  </r>
  <r>
    <n v="34188"/>
    <x v="0"/>
    <x v="0"/>
    <x v="0"/>
    <x v="0"/>
    <x v="3"/>
    <x v="331"/>
    <x v="0"/>
    <x v="0"/>
    <s v="Tesseramento"/>
    <x v="1"/>
    <x v="4"/>
    <x v="0"/>
    <m/>
  </r>
  <r>
    <n v="63720"/>
    <x v="0"/>
    <x v="0"/>
    <x v="2"/>
    <x v="4"/>
    <x v="7"/>
    <x v="45"/>
    <x v="0"/>
    <x v="0"/>
    <s v="Tesseramento"/>
    <x v="1"/>
    <x v="3"/>
    <x v="0"/>
    <m/>
  </r>
  <r>
    <n v="227943"/>
    <x v="0"/>
    <x v="0"/>
    <x v="0"/>
    <x v="0"/>
    <x v="3"/>
    <x v="331"/>
    <x v="0"/>
    <x v="0"/>
    <s v="Tesseramento"/>
    <x v="1"/>
    <x v="3"/>
    <x v="0"/>
    <m/>
  </r>
  <r>
    <n v="130324"/>
    <x v="0"/>
    <x v="0"/>
    <x v="2"/>
    <x v="1"/>
    <x v="3"/>
    <x v="331"/>
    <x v="0"/>
    <x v="0"/>
    <s v="Tesseramento"/>
    <x v="1"/>
    <x v="0"/>
    <x v="0"/>
    <m/>
  </r>
  <r>
    <n v="178336"/>
    <x v="0"/>
    <x v="0"/>
    <x v="0"/>
    <x v="0"/>
    <x v="3"/>
    <x v="331"/>
    <x v="0"/>
    <x v="0"/>
    <s v="Tesseramento"/>
    <x v="1"/>
    <x v="3"/>
    <x v="0"/>
    <m/>
  </r>
  <r>
    <n v="56320"/>
    <x v="0"/>
    <x v="0"/>
    <x v="0"/>
    <x v="0"/>
    <x v="3"/>
    <x v="331"/>
    <x v="0"/>
    <x v="0"/>
    <s v="Tesseramento"/>
    <x v="1"/>
    <x v="4"/>
    <x v="0"/>
    <m/>
  </r>
  <r>
    <n v="90831"/>
    <x v="0"/>
    <x v="0"/>
    <x v="0"/>
    <x v="0"/>
    <x v="3"/>
    <x v="331"/>
    <x v="0"/>
    <x v="0"/>
    <s v="Tesseramento"/>
    <x v="1"/>
    <x v="1"/>
    <x v="0"/>
    <m/>
  </r>
  <r>
    <n v="157053"/>
    <x v="0"/>
    <x v="0"/>
    <x v="0"/>
    <x v="0"/>
    <x v="3"/>
    <x v="331"/>
    <x v="0"/>
    <x v="0"/>
    <s v="Tesseramento"/>
    <x v="1"/>
    <x v="4"/>
    <x v="0"/>
    <m/>
  </r>
  <r>
    <n v="90826"/>
    <x v="0"/>
    <x v="0"/>
    <x v="0"/>
    <x v="0"/>
    <x v="3"/>
    <x v="331"/>
    <x v="0"/>
    <x v="0"/>
    <s v="Tesseramento"/>
    <x v="1"/>
    <x v="0"/>
    <x v="0"/>
    <m/>
  </r>
  <r>
    <n v="56315"/>
    <x v="0"/>
    <x v="0"/>
    <x v="0"/>
    <x v="0"/>
    <x v="3"/>
    <x v="331"/>
    <x v="0"/>
    <x v="0"/>
    <s v="Tesseramento"/>
    <x v="1"/>
    <x v="0"/>
    <x v="0"/>
    <m/>
  </r>
  <r>
    <n v="103754"/>
    <x v="0"/>
    <x v="0"/>
    <x v="0"/>
    <x v="1"/>
    <x v="3"/>
    <x v="331"/>
    <x v="0"/>
    <x v="0"/>
    <s v="Tesseramento"/>
    <x v="1"/>
    <x v="4"/>
    <x v="0"/>
    <m/>
  </r>
  <r>
    <n v="83393"/>
    <x v="0"/>
    <x v="1"/>
    <x v="0"/>
    <x v="0"/>
    <x v="3"/>
    <x v="331"/>
    <x v="0"/>
    <x v="0"/>
    <s v="Tesseramento"/>
    <x v="1"/>
    <x v="0"/>
    <x v="0"/>
    <m/>
  </r>
  <r>
    <n v="213405"/>
    <x v="1"/>
    <x v="0"/>
    <x v="0"/>
    <x v="0"/>
    <x v="3"/>
    <x v="331"/>
    <x v="0"/>
    <x v="0"/>
    <s v="Tesseramento"/>
    <x v="1"/>
    <x v="6"/>
    <x v="0"/>
    <m/>
  </r>
  <r>
    <n v="19303"/>
    <x v="0"/>
    <x v="0"/>
    <x v="0"/>
    <x v="0"/>
    <x v="3"/>
    <x v="331"/>
    <x v="0"/>
    <x v="0"/>
    <s v="Tesseramento"/>
    <x v="1"/>
    <x v="3"/>
    <x v="0"/>
    <m/>
  </r>
  <r>
    <n v="152070"/>
    <x v="0"/>
    <x v="0"/>
    <x v="0"/>
    <x v="0"/>
    <x v="4"/>
    <x v="166"/>
    <x v="0"/>
    <x v="1"/>
    <s v="Tesseramento"/>
    <x v="1"/>
    <x v="4"/>
    <x v="0"/>
    <m/>
  </r>
  <r>
    <n v="160952"/>
    <x v="0"/>
    <x v="0"/>
    <x v="0"/>
    <x v="0"/>
    <x v="4"/>
    <x v="166"/>
    <x v="0"/>
    <x v="0"/>
    <s v="Tesseramento"/>
    <x v="1"/>
    <x v="4"/>
    <x v="0"/>
    <m/>
  </r>
  <r>
    <n v="116724"/>
    <x v="0"/>
    <x v="0"/>
    <x v="0"/>
    <x v="0"/>
    <x v="4"/>
    <x v="166"/>
    <x v="0"/>
    <x v="1"/>
    <s v="Tesseramento"/>
    <x v="1"/>
    <x v="4"/>
    <x v="0"/>
    <m/>
  </r>
  <r>
    <n v="227003"/>
    <x v="0"/>
    <x v="0"/>
    <x v="0"/>
    <x v="0"/>
    <x v="4"/>
    <x v="99"/>
    <x v="0"/>
    <x v="0"/>
    <s v="Tesseramento"/>
    <x v="0"/>
    <x v="3"/>
    <x v="0"/>
    <m/>
  </r>
  <r>
    <n v="227397"/>
    <x v="0"/>
    <x v="0"/>
    <x v="0"/>
    <x v="0"/>
    <x v="4"/>
    <x v="99"/>
    <x v="0"/>
    <x v="0"/>
    <s v="Tesseramento"/>
    <x v="0"/>
    <x v="3"/>
    <x v="0"/>
    <m/>
  </r>
  <r>
    <n v="85198"/>
    <x v="0"/>
    <x v="0"/>
    <x v="0"/>
    <x v="0"/>
    <x v="4"/>
    <x v="99"/>
    <x v="0"/>
    <x v="1"/>
    <s v="Tesseramento"/>
    <x v="0"/>
    <x v="3"/>
    <x v="0"/>
    <m/>
  </r>
  <r>
    <n v="215725"/>
    <x v="0"/>
    <x v="0"/>
    <x v="0"/>
    <x v="0"/>
    <x v="4"/>
    <x v="99"/>
    <x v="0"/>
    <x v="0"/>
    <s v="Tesseramento"/>
    <x v="0"/>
    <x v="1"/>
    <x v="0"/>
    <m/>
  </r>
  <r>
    <n v="184541"/>
    <x v="0"/>
    <x v="0"/>
    <x v="0"/>
    <x v="0"/>
    <x v="7"/>
    <x v="275"/>
    <x v="0"/>
    <x v="0"/>
    <s v="Tesseramento"/>
    <x v="0"/>
    <x v="0"/>
    <x v="0"/>
    <m/>
  </r>
  <r>
    <n v="230386"/>
    <x v="0"/>
    <x v="0"/>
    <x v="0"/>
    <x v="0"/>
    <x v="4"/>
    <x v="99"/>
    <x v="0"/>
    <x v="0"/>
    <s v="Tesseramento"/>
    <x v="0"/>
    <x v="1"/>
    <x v="0"/>
    <m/>
  </r>
  <r>
    <n v="183304"/>
    <x v="0"/>
    <x v="0"/>
    <x v="0"/>
    <x v="1"/>
    <x v="4"/>
    <x v="99"/>
    <x v="0"/>
    <x v="0"/>
    <s v="Tesseramento"/>
    <x v="0"/>
    <x v="4"/>
    <x v="0"/>
    <m/>
  </r>
  <r>
    <n v="153650"/>
    <x v="0"/>
    <x v="0"/>
    <x v="0"/>
    <x v="0"/>
    <x v="4"/>
    <x v="99"/>
    <x v="0"/>
    <x v="1"/>
    <s v="Tesseramento"/>
    <x v="0"/>
    <x v="1"/>
    <x v="0"/>
    <m/>
  </r>
  <r>
    <n v="226067"/>
    <x v="0"/>
    <x v="0"/>
    <x v="0"/>
    <x v="0"/>
    <x v="4"/>
    <x v="99"/>
    <x v="0"/>
    <x v="0"/>
    <s v="Tesseramento"/>
    <x v="0"/>
    <x v="0"/>
    <x v="0"/>
    <m/>
  </r>
  <r>
    <n v="236259"/>
    <x v="0"/>
    <x v="0"/>
    <x v="1"/>
    <x v="0"/>
    <x v="3"/>
    <x v="331"/>
    <x v="0"/>
    <x v="0"/>
    <s v="Tesseramento"/>
    <x v="1"/>
    <x v="1"/>
    <x v="0"/>
    <m/>
  </r>
  <r>
    <n v="100669"/>
    <x v="0"/>
    <x v="0"/>
    <x v="0"/>
    <x v="0"/>
    <x v="4"/>
    <x v="99"/>
    <x v="0"/>
    <x v="0"/>
    <s v="Tesseramento"/>
    <x v="0"/>
    <x v="0"/>
    <x v="0"/>
    <m/>
  </r>
  <r>
    <n v="234553"/>
    <x v="0"/>
    <x v="1"/>
    <x v="1"/>
    <x v="3"/>
    <x v="7"/>
    <x v="195"/>
    <x v="0"/>
    <x v="0"/>
    <s v="Tesseramento"/>
    <x v="1"/>
    <x v="0"/>
    <x v="0"/>
    <m/>
  </r>
  <r>
    <n v="234721"/>
    <x v="0"/>
    <x v="1"/>
    <x v="1"/>
    <x v="1"/>
    <x v="4"/>
    <x v="99"/>
    <x v="0"/>
    <x v="0"/>
    <s v="Tesseramento"/>
    <x v="0"/>
    <x v="0"/>
    <x v="0"/>
    <m/>
  </r>
  <r>
    <n v="191731"/>
    <x v="0"/>
    <x v="1"/>
    <x v="2"/>
    <x v="1"/>
    <x v="7"/>
    <x v="195"/>
    <x v="0"/>
    <x v="0"/>
    <s v="Tesseramento"/>
    <x v="1"/>
    <x v="0"/>
    <x v="0"/>
    <m/>
  </r>
  <r>
    <n v="87332"/>
    <x v="0"/>
    <x v="0"/>
    <x v="0"/>
    <x v="0"/>
    <x v="17"/>
    <x v="167"/>
    <x v="0"/>
    <x v="0"/>
    <s v="Tesseramento"/>
    <x v="0"/>
    <x v="1"/>
    <x v="0"/>
    <m/>
  </r>
  <r>
    <n v="234720"/>
    <x v="0"/>
    <x v="1"/>
    <x v="1"/>
    <x v="1"/>
    <x v="4"/>
    <x v="99"/>
    <x v="0"/>
    <x v="0"/>
    <s v="Tesseramento"/>
    <x v="0"/>
    <x v="0"/>
    <x v="0"/>
    <m/>
  </r>
  <r>
    <n v="234552"/>
    <x v="0"/>
    <x v="1"/>
    <x v="1"/>
    <x v="1"/>
    <x v="7"/>
    <x v="195"/>
    <x v="0"/>
    <x v="0"/>
    <s v="Tesseramento"/>
    <x v="1"/>
    <x v="0"/>
    <x v="0"/>
    <m/>
  </r>
  <r>
    <n v="223440"/>
    <x v="0"/>
    <x v="0"/>
    <x v="0"/>
    <x v="0"/>
    <x v="17"/>
    <x v="167"/>
    <x v="0"/>
    <x v="0"/>
    <s v="Tesseramento"/>
    <x v="0"/>
    <x v="0"/>
    <x v="0"/>
    <m/>
  </r>
  <r>
    <n v="208532"/>
    <x v="1"/>
    <x v="0"/>
    <x v="0"/>
    <x v="0"/>
    <x v="17"/>
    <x v="167"/>
    <x v="0"/>
    <x v="0"/>
    <s v="Tesseramento"/>
    <x v="0"/>
    <x v="2"/>
    <x v="0"/>
    <m/>
  </r>
  <r>
    <n v="234719"/>
    <x v="0"/>
    <x v="1"/>
    <x v="1"/>
    <x v="1"/>
    <x v="4"/>
    <x v="99"/>
    <x v="0"/>
    <x v="1"/>
    <s v="Tesseramento"/>
    <x v="0"/>
    <x v="0"/>
    <x v="0"/>
    <m/>
  </r>
  <r>
    <n v="234534"/>
    <x v="0"/>
    <x v="0"/>
    <x v="1"/>
    <x v="1"/>
    <x v="17"/>
    <x v="167"/>
    <x v="0"/>
    <x v="0"/>
    <s v="Tesseramento"/>
    <x v="0"/>
    <x v="0"/>
    <x v="0"/>
    <m/>
  </r>
  <r>
    <n v="131856"/>
    <x v="0"/>
    <x v="0"/>
    <x v="0"/>
    <x v="0"/>
    <x v="17"/>
    <x v="167"/>
    <x v="0"/>
    <x v="0"/>
    <s v="Tesseramento"/>
    <x v="0"/>
    <x v="0"/>
    <x v="0"/>
    <m/>
  </r>
  <r>
    <n v="106090"/>
    <x v="0"/>
    <x v="0"/>
    <x v="0"/>
    <x v="0"/>
    <x v="17"/>
    <x v="167"/>
    <x v="0"/>
    <x v="0"/>
    <s v="Tesseramento"/>
    <x v="0"/>
    <x v="3"/>
    <x v="0"/>
    <m/>
  </r>
  <r>
    <n v="193296"/>
    <x v="1"/>
    <x v="0"/>
    <x v="0"/>
    <x v="0"/>
    <x v="17"/>
    <x v="167"/>
    <x v="0"/>
    <x v="0"/>
    <s v="Tesseramento"/>
    <x v="0"/>
    <x v="7"/>
    <x v="0"/>
    <s v="B"/>
  </r>
  <r>
    <n v="23111"/>
    <x v="0"/>
    <x v="0"/>
    <x v="0"/>
    <x v="0"/>
    <x v="17"/>
    <x v="167"/>
    <x v="0"/>
    <x v="0"/>
    <s v="Tesseramento"/>
    <x v="0"/>
    <x v="0"/>
    <x v="0"/>
    <m/>
  </r>
  <r>
    <n v="200726"/>
    <x v="0"/>
    <x v="0"/>
    <x v="0"/>
    <x v="1"/>
    <x v="7"/>
    <x v="275"/>
    <x v="0"/>
    <x v="0"/>
    <s v="Tesseramento"/>
    <x v="0"/>
    <x v="3"/>
    <x v="0"/>
    <m/>
  </r>
  <r>
    <n v="158585"/>
    <x v="0"/>
    <x v="0"/>
    <x v="0"/>
    <x v="0"/>
    <x v="7"/>
    <x v="275"/>
    <x v="0"/>
    <x v="1"/>
    <s v="Tesseramento"/>
    <x v="0"/>
    <x v="0"/>
    <x v="0"/>
    <m/>
  </r>
  <r>
    <n v="114645"/>
    <x v="0"/>
    <x v="0"/>
    <x v="0"/>
    <x v="0"/>
    <x v="1"/>
    <x v="1"/>
    <x v="0"/>
    <x v="0"/>
    <s v="Tesseramento"/>
    <x v="0"/>
    <x v="0"/>
    <x v="0"/>
    <m/>
  </r>
  <r>
    <n v="182861"/>
    <x v="0"/>
    <x v="0"/>
    <x v="0"/>
    <x v="0"/>
    <x v="7"/>
    <x v="275"/>
    <x v="0"/>
    <x v="0"/>
    <s v="Tesseramento"/>
    <x v="0"/>
    <x v="0"/>
    <x v="0"/>
    <m/>
  </r>
  <r>
    <n v="232484"/>
    <x v="0"/>
    <x v="0"/>
    <x v="0"/>
    <x v="0"/>
    <x v="1"/>
    <x v="1"/>
    <x v="0"/>
    <x v="0"/>
    <s v="Tesseramento"/>
    <x v="0"/>
    <x v="0"/>
    <x v="0"/>
    <m/>
  </r>
  <r>
    <n v="114644"/>
    <x v="0"/>
    <x v="0"/>
    <x v="0"/>
    <x v="0"/>
    <x v="1"/>
    <x v="1"/>
    <x v="0"/>
    <x v="1"/>
    <s v="Tesseramento"/>
    <x v="0"/>
    <x v="3"/>
    <x v="0"/>
    <m/>
  </r>
  <r>
    <n v="234718"/>
    <x v="0"/>
    <x v="1"/>
    <x v="1"/>
    <x v="0"/>
    <x v="4"/>
    <x v="99"/>
    <x v="0"/>
    <x v="0"/>
    <s v="Tesseramento"/>
    <x v="0"/>
    <x v="0"/>
    <x v="0"/>
    <m/>
  </r>
  <r>
    <n v="213418"/>
    <x v="0"/>
    <x v="0"/>
    <x v="0"/>
    <x v="0"/>
    <x v="4"/>
    <x v="99"/>
    <x v="0"/>
    <x v="1"/>
    <s v="Tesseramento"/>
    <x v="0"/>
    <x v="0"/>
    <x v="0"/>
    <m/>
  </r>
  <r>
    <n v="234551"/>
    <x v="0"/>
    <x v="1"/>
    <x v="1"/>
    <x v="2"/>
    <x v="7"/>
    <x v="195"/>
    <x v="0"/>
    <x v="1"/>
    <s v="Tesseramento"/>
    <x v="1"/>
    <x v="3"/>
    <x v="0"/>
    <m/>
  </r>
  <r>
    <n v="197915"/>
    <x v="0"/>
    <x v="0"/>
    <x v="0"/>
    <x v="3"/>
    <x v="14"/>
    <x v="232"/>
    <x v="0"/>
    <x v="0"/>
    <s v="Tesseramento"/>
    <x v="0"/>
    <x v="3"/>
    <x v="0"/>
    <m/>
  </r>
  <r>
    <n v="59967"/>
    <x v="0"/>
    <x v="0"/>
    <x v="0"/>
    <x v="0"/>
    <x v="2"/>
    <x v="157"/>
    <x v="0"/>
    <x v="0"/>
    <s v="Tesseramento"/>
    <x v="1"/>
    <x v="3"/>
    <x v="0"/>
    <m/>
  </r>
  <r>
    <n v="59968"/>
    <x v="0"/>
    <x v="0"/>
    <x v="0"/>
    <x v="0"/>
    <x v="2"/>
    <x v="157"/>
    <x v="0"/>
    <x v="1"/>
    <s v="Tesseramento"/>
    <x v="1"/>
    <x v="3"/>
    <x v="0"/>
    <m/>
  </r>
  <r>
    <n v="196052"/>
    <x v="1"/>
    <x v="0"/>
    <x v="0"/>
    <x v="0"/>
    <x v="15"/>
    <x v="72"/>
    <x v="0"/>
    <x v="0"/>
    <s v="Tesseramento"/>
    <x v="1"/>
    <x v="7"/>
    <x v="0"/>
    <s v="B"/>
  </r>
  <r>
    <n v="196051"/>
    <x v="1"/>
    <x v="0"/>
    <x v="0"/>
    <x v="0"/>
    <x v="15"/>
    <x v="72"/>
    <x v="0"/>
    <x v="0"/>
    <s v="Tesseramento"/>
    <x v="1"/>
    <x v="2"/>
    <x v="0"/>
    <m/>
  </r>
  <r>
    <n v="153900"/>
    <x v="0"/>
    <x v="0"/>
    <x v="0"/>
    <x v="1"/>
    <x v="15"/>
    <x v="72"/>
    <x v="0"/>
    <x v="0"/>
    <s v="Tesseramento"/>
    <x v="1"/>
    <x v="4"/>
    <x v="0"/>
    <m/>
  </r>
  <r>
    <n v="227538"/>
    <x v="1"/>
    <x v="0"/>
    <x v="0"/>
    <x v="1"/>
    <x v="15"/>
    <x v="72"/>
    <x v="0"/>
    <x v="0"/>
    <s v="Tesseramento"/>
    <x v="1"/>
    <x v="7"/>
    <x v="0"/>
    <m/>
  </r>
  <r>
    <n v="235004"/>
    <x v="0"/>
    <x v="1"/>
    <x v="1"/>
    <x v="2"/>
    <x v="14"/>
    <x v="232"/>
    <x v="0"/>
    <x v="0"/>
    <s v="Tesseramento"/>
    <x v="0"/>
    <x v="4"/>
    <x v="0"/>
    <m/>
  </r>
  <r>
    <n v="133020"/>
    <x v="0"/>
    <x v="0"/>
    <x v="0"/>
    <x v="0"/>
    <x v="15"/>
    <x v="72"/>
    <x v="0"/>
    <x v="0"/>
    <s v="Tesseramento"/>
    <x v="1"/>
    <x v="3"/>
    <x v="0"/>
    <m/>
  </r>
  <r>
    <n v="234522"/>
    <x v="0"/>
    <x v="0"/>
    <x v="1"/>
    <x v="1"/>
    <x v="1"/>
    <x v="138"/>
    <x v="0"/>
    <x v="0"/>
    <s v="Tesseramento"/>
    <x v="1"/>
    <x v="1"/>
    <x v="0"/>
    <m/>
  </r>
  <r>
    <n v="192698"/>
    <x v="0"/>
    <x v="0"/>
    <x v="0"/>
    <x v="0"/>
    <x v="7"/>
    <x v="195"/>
    <x v="0"/>
    <x v="0"/>
    <s v="Tesseramento"/>
    <x v="1"/>
    <x v="1"/>
    <x v="0"/>
    <m/>
  </r>
  <r>
    <n v="16764"/>
    <x v="0"/>
    <x v="0"/>
    <x v="0"/>
    <x v="0"/>
    <x v="7"/>
    <x v="195"/>
    <x v="0"/>
    <x v="0"/>
    <s v="Tesseramento"/>
    <x v="1"/>
    <x v="3"/>
    <x v="0"/>
    <m/>
  </r>
  <r>
    <n v="26823"/>
    <x v="0"/>
    <x v="0"/>
    <x v="0"/>
    <x v="0"/>
    <x v="7"/>
    <x v="195"/>
    <x v="0"/>
    <x v="0"/>
    <s v="Tesseramento"/>
    <x v="1"/>
    <x v="3"/>
    <x v="0"/>
    <m/>
  </r>
  <r>
    <n v="196671"/>
    <x v="0"/>
    <x v="0"/>
    <x v="0"/>
    <x v="0"/>
    <x v="7"/>
    <x v="195"/>
    <x v="0"/>
    <x v="0"/>
    <s v="Tesseramento"/>
    <x v="1"/>
    <x v="0"/>
    <x v="0"/>
    <m/>
  </r>
  <r>
    <n v="117907"/>
    <x v="0"/>
    <x v="0"/>
    <x v="0"/>
    <x v="0"/>
    <x v="7"/>
    <x v="195"/>
    <x v="0"/>
    <x v="0"/>
    <s v="Tesseramento"/>
    <x v="1"/>
    <x v="4"/>
    <x v="0"/>
    <m/>
  </r>
  <r>
    <n v="109595"/>
    <x v="0"/>
    <x v="0"/>
    <x v="0"/>
    <x v="0"/>
    <x v="7"/>
    <x v="195"/>
    <x v="0"/>
    <x v="0"/>
    <s v="Tesseramento"/>
    <x v="1"/>
    <x v="4"/>
    <x v="0"/>
    <m/>
  </r>
  <r>
    <n v="49429"/>
    <x v="0"/>
    <x v="0"/>
    <x v="0"/>
    <x v="0"/>
    <x v="7"/>
    <x v="195"/>
    <x v="0"/>
    <x v="0"/>
    <s v="Tesseramento"/>
    <x v="1"/>
    <x v="4"/>
    <x v="0"/>
    <m/>
  </r>
  <r>
    <n v="176537"/>
    <x v="0"/>
    <x v="0"/>
    <x v="0"/>
    <x v="0"/>
    <x v="7"/>
    <x v="272"/>
    <x v="0"/>
    <x v="0"/>
    <s v="Tesseramento"/>
    <x v="0"/>
    <x v="4"/>
    <x v="0"/>
    <m/>
  </r>
  <r>
    <n v="58241"/>
    <x v="0"/>
    <x v="1"/>
    <x v="0"/>
    <x v="4"/>
    <x v="7"/>
    <x v="272"/>
    <x v="0"/>
    <x v="0"/>
    <s v="Tesseramento"/>
    <x v="0"/>
    <x v="3"/>
    <x v="0"/>
    <m/>
  </r>
  <r>
    <n v="35949"/>
    <x v="0"/>
    <x v="0"/>
    <x v="0"/>
    <x v="0"/>
    <x v="7"/>
    <x v="195"/>
    <x v="0"/>
    <x v="0"/>
    <s v="Tesseramento"/>
    <x v="1"/>
    <x v="4"/>
    <x v="0"/>
    <m/>
  </r>
  <r>
    <n v="226794"/>
    <x v="0"/>
    <x v="0"/>
    <x v="0"/>
    <x v="0"/>
    <x v="7"/>
    <x v="195"/>
    <x v="0"/>
    <x v="0"/>
    <s v="Tesseramento"/>
    <x v="1"/>
    <x v="1"/>
    <x v="0"/>
    <m/>
  </r>
  <r>
    <n v="223717"/>
    <x v="0"/>
    <x v="0"/>
    <x v="0"/>
    <x v="0"/>
    <x v="7"/>
    <x v="195"/>
    <x v="0"/>
    <x v="0"/>
    <s v="Tesseramento"/>
    <x v="1"/>
    <x v="0"/>
    <x v="0"/>
    <m/>
  </r>
  <r>
    <n v="92728"/>
    <x v="0"/>
    <x v="0"/>
    <x v="0"/>
    <x v="0"/>
    <x v="7"/>
    <x v="195"/>
    <x v="0"/>
    <x v="1"/>
    <s v="Tesseramento"/>
    <x v="1"/>
    <x v="4"/>
    <x v="0"/>
    <m/>
  </r>
  <r>
    <n v="224495"/>
    <x v="0"/>
    <x v="0"/>
    <x v="0"/>
    <x v="1"/>
    <x v="7"/>
    <x v="195"/>
    <x v="0"/>
    <x v="0"/>
    <s v="Tesseramento"/>
    <x v="1"/>
    <x v="4"/>
    <x v="0"/>
    <m/>
  </r>
  <r>
    <n v="192382"/>
    <x v="0"/>
    <x v="0"/>
    <x v="0"/>
    <x v="0"/>
    <x v="7"/>
    <x v="195"/>
    <x v="0"/>
    <x v="0"/>
    <s v="Tesseramento"/>
    <x v="1"/>
    <x v="4"/>
    <x v="0"/>
    <m/>
  </r>
  <r>
    <n v="6863"/>
    <x v="0"/>
    <x v="0"/>
    <x v="0"/>
    <x v="0"/>
    <x v="7"/>
    <x v="195"/>
    <x v="0"/>
    <x v="0"/>
    <s v="Tesseramento"/>
    <x v="1"/>
    <x v="4"/>
    <x v="0"/>
    <m/>
  </r>
  <r>
    <n v="144575"/>
    <x v="0"/>
    <x v="0"/>
    <x v="0"/>
    <x v="1"/>
    <x v="7"/>
    <x v="195"/>
    <x v="0"/>
    <x v="0"/>
    <s v="Tesseramento"/>
    <x v="1"/>
    <x v="4"/>
    <x v="0"/>
    <m/>
  </r>
  <r>
    <n v="104462"/>
    <x v="0"/>
    <x v="0"/>
    <x v="0"/>
    <x v="1"/>
    <x v="7"/>
    <x v="195"/>
    <x v="0"/>
    <x v="1"/>
    <s v="Tesseramento"/>
    <x v="1"/>
    <x v="4"/>
    <x v="0"/>
    <m/>
  </r>
  <r>
    <n v="204827"/>
    <x v="0"/>
    <x v="0"/>
    <x v="0"/>
    <x v="0"/>
    <x v="7"/>
    <x v="195"/>
    <x v="0"/>
    <x v="0"/>
    <s v="Tesseramento"/>
    <x v="1"/>
    <x v="4"/>
    <x v="0"/>
    <m/>
  </r>
  <r>
    <n v="4807"/>
    <x v="0"/>
    <x v="0"/>
    <x v="0"/>
    <x v="0"/>
    <x v="7"/>
    <x v="195"/>
    <x v="0"/>
    <x v="0"/>
    <s v="Tesseramento"/>
    <x v="1"/>
    <x v="3"/>
    <x v="0"/>
    <m/>
  </r>
  <r>
    <n v="111956"/>
    <x v="0"/>
    <x v="0"/>
    <x v="0"/>
    <x v="0"/>
    <x v="7"/>
    <x v="195"/>
    <x v="0"/>
    <x v="1"/>
    <s v="Tesseramento"/>
    <x v="1"/>
    <x v="0"/>
    <x v="0"/>
    <m/>
  </r>
  <r>
    <n v="204381"/>
    <x v="1"/>
    <x v="1"/>
    <x v="0"/>
    <x v="2"/>
    <x v="7"/>
    <x v="272"/>
    <x v="0"/>
    <x v="1"/>
    <s v="Tesseramento"/>
    <x v="0"/>
    <x v="7"/>
    <x v="0"/>
    <m/>
  </r>
  <r>
    <n v="111957"/>
    <x v="0"/>
    <x v="0"/>
    <x v="0"/>
    <x v="0"/>
    <x v="7"/>
    <x v="195"/>
    <x v="0"/>
    <x v="0"/>
    <s v="Tesseramento"/>
    <x v="1"/>
    <x v="0"/>
    <x v="0"/>
    <m/>
  </r>
  <r>
    <n v="89745"/>
    <x v="0"/>
    <x v="0"/>
    <x v="0"/>
    <x v="0"/>
    <x v="7"/>
    <x v="195"/>
    <x v="0"/>
    <x v="0"/>
    <s v="Tesseramento"/>
    <x v="1"/>
    <x v="3"/>
    <x v="0"/>
    <m/>
  </r>
  <r>
    <n v="89730"/>
    <x v="0"/>
    <x v="0"/>
    <x v="0"/>
    <x v="0"/>
    <x v="7"/>
    <x v="195"/>
    <x v="0"/>
    <x v="1"/>
    <s v="Tesseramento"/>
    <x v="1"/>
    <x v="3"/>
    <x v="0"/>
    <m/>
  </r>
  <r>
    <n v="116361"/>
    <x v="0"/>
    <x v="0"/>
    <x v="0"/>
    <x v="0"/>
    <x v="7"/>
    <x v="195"/>
    <x v="0"/>
    <x v="0"/>
    <s v="Tesseramento"/>
    <x v="1"/>
    <x v="0"/>
    <x v="0"/>
    <m/>
  </r>
  <r>
    <n v="126683"/>
    <x v="0"/>
    <x v="0"/>
    <x v="0"/>
    <x v="0"/>
    <x v="7"/>
    <x v="195"/>
    <x v="0"/>
    <x v="0"/>
    <s v="Tesseramento"/>
    <x v="1"/>
    <x v="4"/>
    <x v="0"/>
    <m/>
  </r>
  <r>
    <n v="90473"/>
    <x v="0"/>
    <x v="0"/>
    <x v="0"/>
    <x v="0"/>
    <x v="7"/>
    <x v="195"/>
    <x v="0"/>
    <x v="0"/>
    <s v="Tesseramento"/>
    <x v="1"/>
    <x v="0"/>
    <x v="0"/>
    <m/>
  </r>
  <r>
    <n v="64695"/>
    <x v="0"/>
    <x v="0"/>
    <x v="0"/>
    <x v="0"/>
    <x v="7"/>
    <x v="195"/>
    <x v="0"/>
    <x v="0"/>
    <s v="Tesseramento"/>
    <x v="1"/>
    <x v="4"/>
    <x v="0"/>
    <m/>
  </r>
  <r>
    <n v="45577"/>
    <x v="0"/>
    <x v="0"/>
    <x v="0"/>
    <x v="0"/>
    <x v="7"/>
    <x v="195"/>
    <x v="0"/>
    <x v="0"/>
    <s v="Tesseramento"/>
    <x v="1"/>
    <x v="4"/>
    <x v="0"/>
    <m/>
  </r>
  <r>
    <n v="166917"/>
    <x v="0"/>
    <x v="0"/>
    <x v="0"/>
    <x v="0"/>
    <x v="7"/>
    <x v="195"/>
    <x v="0"/>
    <x v="1"/>
    <s v="Tesseramento"/>
    <x v="1"/>
    <x v="0"/>
    <x v="0"/>
    <m/>
  </r>
  <r>
    <n v="228035"/>
    <x v="1"/>
    <x v="0"/>
    <x v="0"/>
    <x v="2"/>
    <x v="7"/>
    <x v="195"/>
    <x v="0"/>
    <x v="0"/>
    <s v="Tesseramento"/>
    <x v="1"/>
    <x v="2"/>
    <x v="0"/>
    <m/>
  </r>
  <r>
    <n v="228036"/>
    <x v="0"/>
    <x v="0"/>
    <x v="0"/>
    <x v="2"/>
    <x v="7"/>
    <x v="195"/>
    <x v="0"/>
    <x v="0"/>
    <s v="Tesseramento"/>
    <x v="1"/>
    <x v="3"/>
    <x v="0"/>
    <m/>
  </r>
  <r>
    <n v="226999"/>
    <x v="0"/>
    <x v="1"/>
    <x v="0"/>
    <x v="1"/>
    <x v="7"/>
    <x v="195"/>
    <x v="0"/>
    <x v="0"/>
    <s v="Tesseramento"/>
    <x v="1"/>
    <x v="0"/>
    <x v="0"/>
    <m/>
  </r>
  <r>
    <n v="104552"/>
    <x v="0"/>
    <x v="0"/>
    <x v="0"/>
    <x v="0"/>
    <x v="8"/>
    <x v="112"/>
    <x v="0"/>
    <x v="0"/>
    <s v="Tesseramento"/>
    <x v="1"/>
    <x v="3"/>
    <x v="0"/>
    <m/>
  </r>
  <r>
    <n v="134882"/>
    <x v="0"/>
    <x v="0"/>
    <x v="0"/>
    <x v="0"/>
    <x v="7"/>
    <x v="195"/>
    <x v="0"/>
    <x v="0"/>
    <s v="Tesseramento"/>
    <x v="1"/>
    <x v="0"/>
    <x v="0"/>
    <m/>
  </r>
  <r>
    <n v="134883"/>
    <x v="0"/>
    <x v="0"/>
    <x v="0"/>
    <x v="0"/>
    <x v="7"/>
    <x v="195"/>
    <x v="0"/>
    <x v="1"/>
    <s v="Tesseramento"/>
    <x v="1"/>
    <x v="0"/>
    <x v="0"/>
    <m/>
  </r>
  <r>
    <n v="13365"/>
    <x v="0"/>
    <x v="0"/>
    <x v="0"/>
    <x v="0"/>
    <x v="9"/>
    <x v="16"/>
    <x v="0"/>
    <x v="1"/>
    <s v="Tesseramento"/>
    <x v="1"/>
    <x v="3"/>
    <x v="0"/>
    <m/>
  </r>
  <r>
    <n v="207516"/>
    <x v="0"/>
    <x v="0"/>
    <x v="0"/>
    <x v="0"/>
    <x v="7"/>
    <x v="195"/>
    <x v="0"/>
    <x v="0"/>
    <s v="Tesseramento"/>
    <x v="1"/>
    <x v="0"/>
    <x v="0"/>
    <m/>
  </r>
  <r>
    <n v="78020"/>
    <x v="0"/>
    <x v="0"/>
    <x v="0"/>
    <x v="4"/>
    <x v="7"/>
    <x v="195"/>
    <x v="0"/>
    <x v="0"/>
    <s v="Tesseramento"/>
    <x v="1"/>
    <x v="4"/>
    <x v="0"/>
    <m/>
  </r>
  <r>
    <n v="129178"/>
    <x v="0"/>
    <x v="0"/>
    <x v="0"/>
    <x v="0"/>
    <x v="7"/>
    <x v="195"/>
    <x v="0"/>
    <x v="0"/>
    <s v="Tesseramento"/>
    <x v="1"/>
    <x v="0"/>
    <x v="0"/>
    <m/>
  </r>
  <r>
    <n v="100238"/>
    <x v="0"/>
    <x v="0"/>
    <x v="0"/>
    <x v="0"/>
    <x v="9"/>
    <x v="16"/>
    <x v="0"/>
    <x v="0"/>
    <s v="Tesseramento"/>
    <x v="1"/>
    <x v="3"/>
    <x v="0"/>
    <m/>
  </r>
  <r>
    <n v="122966"/>
    <x v="0"/>
    <x v="0"/>
    <x v="0"/>
    <x v="0"/>
    <x v="7"/>
    <x v="195"/>
    <x v="0"/>
    <x v="1"/>
    <s v="Tesseramento"/>
    <x v="1"/>
    <x v="3"/>
    <x v="0"/>
    <m/>
  </r>
  <r>
    <n v="125247"/>
    <x v="0"/>
    <x v="0"/>
    <x v="0"/>
    <x v="0"/>
    <x v="7"/>
    <x v="195"/>
    <x v="0"/>
    <x v="1"/>
    <s v="Tesseramento"/>
    <x v="1"/>
    <x v="3"/>
    <x v="0"/>
    <m/>
  </r>
  <r>
    <n v="115473"/>
    <x v="0"/>
    <x v="0"/>
    <x v="0"/>
    <x v="1"/>
    <x v="7"/>
    <x v="195"/>
    <x v="0"/>
    <x v="1"/>
    <s v="Tesseramento"/>
    <x v="1"/>
    <x v="4"/>
    <x v="0"/>
    <m/>
  </r>
  <r>
    <n v="228912"/>
    <x v="0"/>
    <x v="1"/>
    <x v="0"/>
    <x v="1"/>
    <x v="7"/>
    <x v="195"/>
    <x v="0"/>
    <x v="1"/>
    <s v="Tesseramento"/>
    <x v="1"/>
    <x v="0"/>
    <x v="0"/>
    <m/>
  </r>
  <r>
    <n v="143329"/>
    <x v="0"/>
    <x v="0"/>
    <x v="0"/>
    <x v="0"/>
    <x v="7"/>
    <x v="195"/>
    <x v="0"/>
    <x v="0"/>
    <s v="Tesseramento"/>
    <x v="1"/>
    <x v="3"/>
    <x v="0"/>
    <m/>
  </r>
  <r>
    <n v="39967"/>
    <x v="0"/>
    <x v="0"/>
    <x v="0"/>
    <x v="0"/>
    <x v="7"/>
    <x v="195"/>
    <x v="0"/>
    <x v="0"/>
    <s v="Tesseramento"/>
    <x v="1"/>
    <x v="0"/>
    <x v="0"/>
    <m/>
  </r>
  <r>
    <n v="220394"/>
    <x v="0"/>
    <x v="0"/>
    <x v="0"/>
    <x v="0"/>
    <x v="7"/>
    <x v="195"/>
    <x v="0"/>
    <x v="0"/>
    <s v="Tesseramento"/>
    <x v="1"/>
    <x v="0"/>
    <x v="0"/>
    <m/>
  </r>
  <r>
    <n v="228229"/>
    <x v="1"/>
    <x v="0"/>
    <x v="0"/>
    <x v="1"/>
    <x v="7"/>
    <x v="195"/>
    <x v="0"/>
    <x v="1"/>
    <s v="Tesseramento"/>
    <x v="1"/>
    <x v="5"/>
    <x v="0"/>
    <m/>
  </r>
  <r>
    <n v="158294"/>
    <x v="0"/>
    <x v="0"/>
    <x v="0"/>
    <x v="0"/>
    <x v="4"/>
    <x v="166"/>
    <x v="0"/>
    <x v="0"/>
    <s v="Tesseramento"/>
    <x v="1"/>
    <x v="4"/>
    <x v="0"/>
    <m/>
  </r>
  <r>
    <n v="126699"/>
    <x v="0"/>
    <x v="0"/>
    <x v="0"/>
    <x v="0"/>
    <x v="7"/>
    <x v="195"/>
    <x v="0"/>
    <x v="0"/>
    <s v="Tesseramento"/>
    <x v="1"/>
    <x v="0"/>
    <x v="0"/>
    <m/>
  </r>
  <r>
    <n v="115480"/>
    <x v="0"/>
    <x v="0"/>
    <x v="0"/>
    <x v="0"/>
    <x v="7"/>
    <x v="195"/>
    <x v="0"/>
    <x v="0"/>
    <s v="Tesseramento"/>
    <x v="1"/>
    <x v="4"/>
    <x v="0"/>
    <m/>
  </r>
  <r>
    <n v="191194"/>
    <x v="0"/>
    <x v="0"/>
    <x v="0"/>
    <x v="0"/>
    <x v="7"/>
    <x v="195"/>
    <x v="0"/>
    <x v="0"/>
    <s v="Tesseramento"/>
    <x v="1"/>
    <x v="1"/>
    <x v="0"/>
    <m/>
  </r>
  <r>
    <n v="121655"/>
    <x v="0"/>
    <x v="0"/>
    <x v="0"/>
    <x v="0"/>
    <x v="7"/>
    <x v="195"/>
    <x v="0"/>
    <x v="0"/>
    <s v="Tesseramento"/>
    <x v="1"/>
    <x v="3"/>
    <x v="0"/>
    <m/>
  </r>
  <r>
    <n v="219185"/>
    <x v="0"/>
    <x v="0"/>
    <x v="0"/>
    <x v="1"/>
    <x v="7"/>
    <x v="195"/>
    <x v="0"/>
    <x v="0"/>
    <s v="Tesseramento"/>
    <x v="1"/>
    <x v="3"/>
    <x v="0"/>
    <m/>
  </r>
  <r>
    <n v="184052"/>
    <x v="0"/>
    <x v="0"/>
    <x v="0"/>
    <x v="0"/>
    <x v="7"/>
    <x v="195"/>
    <x v="0"/>
    <x v="1"/>
    <s v="Tesseramento"/>
    <x v="1"/>
    <x v="3"/>
    <x v="0"/>
    <m/>
  </r>
  <r>
    <n v="32442"/>
    <x v="0"/>
    <x v="0"/>
    <x v="0"/>
    <x v="0"/>
    <x v="14"/>
    <x v="131"/>
    <x v="0"/>
    <x v="0"/>
    <s v="Tesseramento"/>
    <x v="1"/>
    <x v="4"/>
    <x v="0"/>
    <m/>
  </r>
  <r>
    <n v="130687"/>
    <x v="0"/>
    <x v="0"/>
    <x v="0"/>
    <x v="0"/>
    <x v="14"/>
    <x v="386"/>
    <x v="0"/>
    <x v="0"/>
    <s v="Tesseramento"/>
    <x v="1"/>
    <x v="0"/>
    <x v="0"/>
    <m/>
  </r>
  <r>
    <n v="44121"/>
    <x v="0"/>
    <x v="0"/>
    <x v="0"/>
    <x v="0"/>
    <x v="7"/>
    <x v="202"/>
    <x v="0"/>
    <x v="0"/>
    <s v="Tesseramento"/>
    <x v="1"/>
    <x v="4"/>
    <x v="0"/>
    <m/>
  </r>
  <r>
    <n v="154663"/>
    <x v="0"/>
    <x v="1"/>
    <x v="0"/>
    <x v="0"/>
    <x v="7"/>
    <x v="202"/>
    <x v="0"/>
    <x v="0"/>
    <s v="Tesseramento"/>
    <x v="1"/>
    <x v="4"/>
    <x v="0"/>
    <m/>
  </r>
  <r>
    <n v="105811"/>
    <x v="0"/>
    <x v="0"/>
    <x v="0"/>
    <x v="0"/>
    <x v="7"/>
    <x v="202"/>
    <x v="0"/>
    <x v="1"/>
    <s v="Tesseramento"/>
    <x v="1"/>
    <x v="4"/>
    <x v="0"/>
    <m/>
  </r>
  <r>
    <n v="72338"/>
    <x v="0"/>
    <x v="0"/>
    <x v="0"/>
    <x v="0"/>
    <x v="7"/>
    <x v="202"/>
    <x v="0"/>
    <x v="0"/>
    <s v="Tesseramento"/>
    <x v="1"/>
    <x v="3"/>
    <x v="0"/>
    <m/>
  </r>
  <r>
    <n v="86882"/>
    <x v="0"/>
    <x v="0"/>
    <x v="0"/>
    <x v="0"/>
    <x v="7"/>
    <x v="202"/>
    <x v="0"/>
    <x v="0"/>
    <s v="Tesseramento"/>
    <x v="1"/>
    <x v="0"/>
    <x v="0"/>
    <m/>
  </r>
  <r>
    <n v="12052"/>
    <x v="0"/>
    <x v="0"/>
    <x v="0"/>
    <x v="0"/>
    <x v="7"/>
    <x v="202"/>
    <x v="0"/>
    <x v="0"/>
    <s v="Tesseramento"/>
    <x v="1"/>
    <x v="3"/>
    <x v="0"/>
    <m/>
  </r>
  <r>
    <n v="66677"/>
    <x v="0"/>
    <x v="0"/>
    <x v="0"/>
    <x v="0"/>
    <x v="7"/>
    <x v="202"/>
    <x v="0"/>
    <x v="1"/>
    <s v="Tesseramento"/>
    <x v="1"/>
    <x v="4"/>
    <x v="0"/>
    <m/>
  </r>
  <r>
    <n v="165555"/>
    <x v="0"/>
    <x v="0"/>
    <x v="0"/>
    <x v="0"/>
    <x v="7"/>
    <x v="202"/>
    <x v="0"/>
    <x v="0"/>
    <s v="Tesseramento"/>
    <x v="1"/>
    <x v="0"/>
    <x v="0"/>
    <m/>
  </r>
  <r>
    <n v="234730"/>
    <x v="1"/>
    <x v="0"/>
    <x v="1"/>
    <x v="2"/>
    <x v="7"/>
    <x v="202"/>
    <x v="0"/>
    <x v="0"/>
    <s v="Tesseramento"/>
    <x v="1"/>
    <x v="5"/>
    <x v="0"/>
    <m/>
  </r>
  <r>
    <n v="180498"/>
    <x v="0"/>
    <x v="0"/>
    <x v="0"/>
    <x v="0"/>
    <x v="4"/>
    <x v="65"/>
    <x v="0"/>
    <x v="0"/>
    <s v="Tesseramento"/>
    <x v="1"/>
    <x v="3"/>
    <x v="0"/>
    <m/>
  </r>
  <r>
    <n v="180493"/>
    <x v="0"/>
    <x v="0"/>
    <x v="0"/>
    <x v="0"/>
    <x v="4"/>
    <x v="65"/>
    <x v="0"/>
    <x v="1"/>
    <s v="Tesseramento"/>
    <x v="1"/>
    <x v="4"/>
    <x v="0"/>
    <m/>
  </r>
  <r>
    <n v="227680"/>
    <x v="0"/>
    <x v="0"/>
    <x v="0"/>
    <x v="2"/>
    <x v="4"/>
    <x v="65"/>
    <x v="0"/>
    <x v="0"/>
    <s v="Tesseramento"/>
    <x v="1"/>
    <x v="3"/>
    <x v="0"/>
    <m/>
  </r>
  <r>
    <n v="234731"/>
    <x v="1"/>
    <x v="0"/>
    <x v="1"/>
    <x v="2"/>
    <x v="7"/>
    <x v="202"/>
    <x v="0"/>
    <x v="0"/>
    <s v="Tesseramento"/>
    <x v="1"/>
    <x v="7"/>
    <x v="0"/>
    <m/>
  </r>
  <r>
    <n v="32434"/>
    <x v="0"/>
    <x v="0"/>
    <x v="0"/>
    <x v="0"/>
    <x v="2"/>
    <x v="224"/>
    <x v="0"/>
    <x v="0"/>
    <s v="Tesseramento"/>
    <x v="1"/>
    <x v="3"/>
    <x v="0"/>
    <m/>
  </r>
  <r>
    <n v="103141"/>
    <x v="0"/>
    <x v="0"/>
    <x v="0"/>
    <x v="0"/>
    <x v="2"/>
    <x v="224"/>
    <x v="0"/>
    <x v="1"/>
    <s v="Tesseramento"/>
    <x v="1"/>
    <x v="3"/>
    <x v="0"/>
    <m/>
  </r>
  <r>
    <n v="153477"/>
    <x v="0"/>
    <x v="0"/>
    <x v="0"/>
    <x v="0"/>
    <x v="2"/>
    <x v="224"/>
    <x v="0"/>
    <x v="0"/>
    <s v="Tesseramento"/>
    <x v="1"/>
    <x v="1"/>
    <x v="0"/>
    <m/>
  </r>
  <r>
    <n v="146524"/>
    <x v="0"/>
    <x v="0"/>
    <x v="0"/>
    <x v="0"/>
    <x v="2"/>
    <x v="224"/>
    <x v="0"/>
    <x v="0"/>
    <s v="Tesseramento"/>
    <x v="1"/>
    <x v="0"/>
    <x v="0"/>
    <m/>
  </r>
  <r>
    <n v="147467"/>
    <x v="1"/>
    <x v="0"/>
    <x v="0"/>
    <x v="0"/>
    <x v="2"/>
    <x v="224"/>
    <x v="0"/>
    <x v="0"/>
    <s v="Tesseramento"/>
    <x v="1"/>
    <x v="2"/>
    <x v="0"/>
    <m/>
  </r>
  <r>
    <n v="89448"/>
    <x v="0"/>
    <x v="1"/>
    <x v="0"/>
    <x v="0"/>
    <x v="4"/>
    <x v="166"/>
    <x v="0"/>
    <x v="0"/>
    <s v="Tesseramento"/>
    <x v="1"/>
    <x v="4"/>
    <x v="0"/>
    <m/>
  </r>
  <r>
    <n v="197778"/>
    <x v="0"/>
    <x v="0"/>
    <x v="0"/>
    <x v="0"/>
    <x v="2"/>
    <x v="224"/>
    <x v="0"/>
    <x v="1"/>
    <s v="Tesseramento"/>
    <x v="1"/>
    <x v="0"/>
    <x v="0"/>
    <m/>
  </r>
  <r>
    <n v="210968"/>
    <x v="0"/>
    <x v="1"/>
    <x v="0"/>
    <x v="0"/>
    <x v="2"/>
    <x v="224"/>
    <x v="0"/>
    <x v="0"/>
    <s v="Tesseramento"/>
    <x v="1"/>
    <x v="0"/>
    <x v="0"/>
    <m/>
  </r>
  <r>
    <n v="172310"/>
    <x v="0"/>
    <x v="0"/>
    <x v="0"/>
    <x v="0"/>
    <x v="2"/>
    <x v="224"/>
    <x v="0"/>
    <x v="1"/>
    <s v="Tesseramento"/>
    <x v="1"/>
    <x v="3"/>
    <x v="0"/>
    <m/>
  </r>
  <r>
    <n v="146521"/>
    <x v="0"/>
    <x v="0"/>
    <x v="0"/>
    <x v="0"/>
    <x v="2"/>
    <x v="224"/>
    <x v="0"/>
    <x v="0"/>
    <s v="Tesseramento"/>
    <x v="1"/>
    <x v="3"/>
    <x v="0"/>
    <m/>
  </r>
  <r>
    <n v="169717"/>
    <x v="0"/>
    <x v="0"/>
    <x v="0"/>
    <x v="0"/>
    <x v="2"/>
    <x v="224"/>
    <x v="0"/>
    <x v="0"/>
    <s v="Tesseramento"/>
    <x v="1"/>
    <x v="4"/>
    <x v="0"/>
    <m/>
  </r>
  <r>
    <n v="140864"/>
    <x v="0"/>
    <x v="0"/>
    <x v="0"/>
    <x v="0"/>
    <x v="2"/>
    <x v="224"/>
    <x v="0"/>
    <x v="0"/>
    <s v="Tesseramento"/>
    <x v="1"/>
    <x v="0"/>
    <x v="0"/>
    <m/>
  </r>
  <r>
    <n v="234575"/>
    <x v="0"/>
    <x v="0"/>
    <x v="1"/>
    <x v="1"/>
    <x v="2"/>
    <x v="224"/>
    <x v="0"/>
    <x v="0"/>
    <s v="Tesseramento"/>
    <x v="1"/>
    <x v="4"/>
    <x v="0"/>
    <m/>
  </r>
  <r>
    <n v="234576"/>
    <x v="0"/>
    <x v="0"/>
    <x v="1"/>
    <x v="1"/>
    <x v="2"/>
    <x v="224"/>
    <x v="0"/>
    <x v="1"/>
    <s v="Tesseramento"/>
    <x v="1"/>
    <x v="0"/>
    <x v="0"/>
    <m/>
  </r>
  <r>
    <n v="213389"/>
    <x v="0"/>
    <x v="0"/>
    <x v="2"/>
    <x v="0"/>
    <x v="13"/>
    <x v="177"/>
    <x v="0"/>
    <x v="0"/>
    <s v="Tesseramento"/>
    <x v="1"/>
    <x v="0"/>
    <x v="0"/>
    <m/>
  </r>
  <r>
    <n v="29942"/>
    <x v="0"/>
    <x v="0"/>
    <x v="0"/>
    <x v="0"/>
    <x v="2"/>
    <x v="158"/>
    <x v="0"/>
    <x v="0"/>
    <s v="Tesseramento"/>
    <x v="0"/>
    <x v="3"/>
    <x v="0"/>
    <m/>
  </r>
  <r>
    <n v="206347"/>
    <x v="0"/>
    <x v="0"/>
    <x v="0"/>
    <x v="0"/>
    <x v="2"/>
    <x v="158"/>
    <x v="0"/>
    <x v="0"/>
    <s v="Tesseramento"/>
    <x v="0"/>
    <x v="1"/>
    <x v="0"/>
    <m/>
  </r>
  <r>
    <n v="114178"/>
    <x v="0"/>
    <x v="0"/>
    <x v="0"/>
    <x v="0"/>
    <x v="2"/>
    <x v="158"/>
    <x v="0"/>
    <x v="0"/>
    <s v="Tesseramento"/>
    <x v="0"/>
    <x v="0"/>
    <x v="0"/>
    <m/>
  </r>
  <r>
    <n v="98269"/>
    <x v="0"/>
    <x v="0"/>
    <x v="0"/>
    <x v="3"/>
    <x v="12"/>
    <x v="254"/>
    <x v="0"/>
    <x v="0"/>
    <s v="Tesseramento"/>
    <x v="0"/>
    <x v="4"/>
    <x v="0"/>
    <m/>
  </r>
  <r>
    <n v="170231"/>
    <x v="0"/>
    <x v="0"/>
    <x v="0"/>
    <x v="0"/>
    <x v="12"/>
    <x v="254"/>
    <x v="0"/>
    <x v="0"/>
    <s v="Tesseramento"/>
    <x v="0"/>
    <x v="4"/>
    <x v="0"/>
    <m/>
  </r>
  <r>
    <n v="195511"/>
    <x v="0"/>
    <x v="0"/>
    <x v="0"/>
    <x v="0"/>
    <x v="12"/>
    <x v="254"/>
    <x v="0"/>
    <x v="0"/>
    <s v="Tesseramento"/>
    <x v="0"/>
    <x v="0"/>
    <x v="0"/>
    <m/>
  </r>
  <r>
    <n v="210215"/>
    <x v="1"/>
    <x v="1"/>
    <x v="0"/>
    <x v="2"/>
    <x v="12"/>
    <x v="254"/>
    <x v="0"/>
    <x v="0"/>
    <s v="Tesseramento"/>
    <x v="0"/>
    <x v="7"/>
    <x v="0"/>
    <m/>
  </r>
  <r>
    <n v="102808"/>
    <x v="0"/>
    <x v="0"/>
    <x v="0"/>
    <x v="0"/>
    <x v="12"/>
    <x v="254"/>
    <x v="0"/>
    <x v="0"/>
    <s v="Tesseramento"/>
    <x v="0"/>
    <x v="0"/>
    <x v="0"/>
    <m/>
  </r>
  <r>
    <n v="112274"/>
    <x v="0"/>
    <x v="0"/>
    <x v="0"/>
    <x v="0"/>
    <x v="12"/>
    <x v="254"/>
    <x v="0"/>
    <x v="0"/>
    <s v="Tesseramento"/>
    <x v="0"/>
    <x v="0"/>
    <x v="0"/>
    <m/>
  </r>
  <r>
    <n v="234627"/>
    <x v="0"/>
    <x v="0"/>
    <x v="1"/>
    <x v="2"/>
    <x v="13"/>
    <x v="177"/>
    <x v="0"/>
    <x v="1"/>
    <s v="Tesseramento"/>
    <x v="1"/>
    <x v="0"/>
    <x v="0"/>
    <m/>
  </r>
  <r>
    <n v="226049"/>
    <x v="0"/>
    <x v="0"/>
    <x v="0"/>
    <x v="0"/>
    <x v="12"/>
    <x v="254"/>
    <x v="0"/>
    <x v="0"/>
    <s v="Tesseramento"/>
    <x v="0"/>
    <x v="0"/>
    <x v="0"/>
    <m/>
  </r>
  <r>
    <n v="219356"/>
    <x v="0"/>
    <x v="0"/>
    <x v="0"/>
    <x v="1"/>
    <x v="12"/>
    <x v="254"/>
    <x v="0"/>
    <x v="0"/>
    <s v="Tesseramento"/>
    <x v="0"/>
    <x v="3"/>
    <x v="0"/>
    <m/>
  </r>
  <r>
    <n v="226050"/>
    <x v="0"/>
    <x v="1"/>
    <x v="0"/>
    <x v="0"/>
    <x v="12"/>
    <x v="254"/>
    <x v="0"/>
    <x v="1"/>
    <s v="Tesseramento"/>
    <x v="0"/>
    <x v="0"/>
    <x v="0"/>
    <m/>
  </r>
  <r>
    <n v="234629"/>
    <x v="1"/>
    <x v="0"/>
    <x v="1"/>
    <x v="2"/>
    <x v="13"/>
    <x v="177"/>
    <x v="0"/>
    <x v="1"/>
    <s v="Tesseramento"/>
    <x v="1"/>
    <x v="5"/>
    <x v="0"/>
    <m/>
  </r>
  <r>
    <n v="226688"/>
    <x v="0"/>
    <x v="0"/>
    <x v="0"/>
    <x v="1"/>
    <x v="7"/>
    <x v="328"/>
    <x v="0"/>
    <x v="1"/>
    <s v="Tesseramento"/>
    <x v="0"/>
    <x v="4"/>
    <x v="0"/>
    <m/>
  </r>
  <r>
    <n v="157129"/>
    <x v="0"/>
    <x v="0"/>
    <x v="0"/>
    <x v="1"/>
    <x v="7"/>
    <x v="328"/>
    <x v="0"/>
    <x v="1"/>
    <s v="Tesseramento"/>
    <x v="0"/>
    <x v="4"/>
    <x v="0"/>
    <m/>
  </r>
  <r>
    <n v="211589"/>
    <x v="0"/>
    <x v="0"/>
    <x v="0"/>
    <x v="0"/>
    <x v="7"/>
    <x v="328"/>
    <x v="0"/>
    <x v="0"/>
    <s v="Tesseramento"/>
    <x v="0"/>
    <x v="0"/>
    <x v="0"/>
    <m/>
  </r>
  <r>
    <n v="154761"/>
    <x v="0"/>
    <x v="0"/>
    <x v="0"/>
    <x v="1"/>
    <x v="7"/>
    <x v="328"/>
    <x v="0"/>
    <x v="1"/>
    <s v="Tesseramento"/>
    <x v="0"/>
    <x v="0"/>
    <x v="0"/>
    <m/>
  </r>
  <r>
    <n v="2311"/>
    <x v="0"/>
    <x v="0"/>
    <x v="0"/>
    <x v="0"/>
    <x v="7"/>
    <x v="328"/>
    <x v="0"/>
    <x v="1"/>
    <s v="Tesseramento"/>
    <x v="0"/>
    <x v="4"/>
    <x v="0"/>
    <m/>
  </r>
  <r>
    <n v="212865"/>
    <x v="0"/>
    <x v="0"/>
    <x v="0"/>
    <x v="0"/>
    <x v="7"/>
    <x v="328"/>
    <x v="0"/>
    <x v="0"/>
    <s v="Tesseramento"/>
    <x v="0"/>
    <x v="1"/>
    <x v="0"/>
    <m/>
  </r>
  <r>
    <n v="216990"/>
    <x v="0"/>
    <x v="0"/>
    <x v="0"/>
    <x v="0"/>
    <x v="7"/>
    <x v="328"/>
    <x v="0"/>
    <x v="0"/>
    <s v="Tesseramento"/>
    <x v="0"/>
    <x v="3"/>
    <x v="0"/>
    <m/>
  </r>
  <r>
    <n v="200144"/>
    <x v="0"/>
    <x v="0"/>
    <x v="0"/>
    <x v="0"/>
    <x v="7"/>
    <x v="328"/>
    <x v="0"/>
    <x v="0"/>
    <s v="Tesseramento"/>
    <x v="0"/>
    <x v="3"/>
    <x v="0"/>
    <m/>
  </r>
  <r>
    <n v="143772"/>
    <x v="0"/>
    <x v="0"/>
    <x v="0"/>
    <x v="0"/>
    <x v="7"/>
    <x v="328"/>
    <x v="0"/>
    <x v="1"/>
    <s v="Tesseramento"/>
    <x v="0"/>
    <x v="4"/>
    <x v="0"/>
    <m/>
  </r>
  <r>
    <n v="60759"/>
    <x v="0"/>
    <x v="0"/>
    <x v="0"/>
    <x v="0"/>
    <x v="7"/>
    <x v="328"/>
    <x v="0"/>
    <x v="0"/>
    <s v="Tesseramento"/>
    <x v="0"/>
    <x v="3"/>
    <x v="0"/>
    <m/>
  </r>
  <r>
    <n v="213937"/>
    <x v="0"/>
    <x v="0"/>
    <x v="0"/>
    <x v="0"/>
    <x v="7"/>
    <x v="328"/>
    <x v="0"/>
    <x v="1"/>
    <s v="Tesseramento"/>
    <x v="0"/>
    <x v="1"/>
    <x v="0"/>
    <m/>
  </r>
  <r>
    <n v="172686"/>
    <x v="0"/>
    <x v="0"/>
    <x v="0"/>
    <x v="0"/>
    <x v="7"/>
    <x v="328"/>
    <x v="0"/>
    <x v="0"/>
    <s v="Tesseramento"/>
    <x v="0"/>
    <x v="0"/>
    <x v="0"/>
    <m/>
  </r>
  <r>
    <n v="234628"/>
    <x v="1"/>
    <x v="0"/>
    <x v="1"/>
    <x v="2"/>
    <x v="13"/>
    <x v="177"/>
    <x v="0"/>
    <x v="1"/>
    <s v="Tesseramento"/>
    <x v="1"/>
    <x v="5"/>
    <x v="0"/>
    <m/>
  </r>
  <r>
    <n v="190431"/>
    <x v="0"/>
    <x v="0"/>
    <x v="0"/>
    <x v="3"/>
    <x v="7"/>
    <x v="328"/>
    <x v="0"/>
    <x v="0"/>
    <s v="Tesseramento"/>
    <x v="0"/>
    <x v="3"/>
    <x v="0"/>
    <m/>
  </r>
  <r>
    <n v="217174"/>
    <x v="1"/>
    <x v="0"/>
    <x v="0"/>
    <x v="1"/>
    <x v="7"/>
    <x v="328"/>
    <x v="0"/>
    <x v="0"/>
    <s v="Tesseramento"/>
    <x v="0"/>
    <x v="7"/>
    <x v="0"/>
    <m/>
  </r>
  <r>
    <n v="216991"/>
    <x v="0"/>
    <x v="0"/>
    <x v="0"/>
    <x v="0"/>
    <x v="7"/>
    <x v="328"/>
    <x v="0"/>
    <x v="0"/>
    <s v="Tesseramento"/>
    <x v="0"/>
    <x v="0"/>
    <x v="0"/>
    <m/>
  </r>
  <r>
    <n v="221145"/>
    <x v="0"/>
    <x v="0"/>
    <x v="0"/>
    <x v="0"/>
    <x v="7"/>
    <x v="328"/>
    <x v="0"/>
    <x v="0"/>
    <s v="Tesseramento"/>
    <x v="0"/>
    <x v="0"/>
    <x v="0"/>
    <m/>
  </r>
  <r>
    <n v="46037"/>
    <x v="0"/>
    <x v="0"/>
    <x v="0"/>
    <x v="0"/>
    <x v="7"/>
    <x v="328"/>
    <x v="0"/>
    <x v="0"/>
    <s v="Tesseramento"/>
    <x v="0"/>
    <x v="0"/>
    <x v="0"/>
    <m/>
  </r>
  <r>
    <n v="32238"/>
    <x v="0"/>
    <x v="0"/>
    <x v="0"/>
    <x v="0"/>
    <x v="7"/>
    <x v="328"/>
    <x v="0"/>
    <x v="0"/>
    <s v="Tesseramento"/>
    <x v="0"/>
    <x v="4"/>
    <x v="0"/>
    <m/>
  </r>
  <r>
    <n v="87425"/>
    <x v="0"/>
    <x v="0"/>
    <x v="0"/>
    <x v="0"/>
    <x v="7"/>
    <x v="328"/>
    <x v="0"/>
    <x v="0"/>
    <s v="Tesseramento"/>
    <x v="0"/>
    <x v="4"/>
    <x v="0"/>
    <m/>
  </r>
  <r>
    <n v="200145"/>
    <x v="0"/>
    <x v="0"/>
    <x v="0"/>
    <x v="1"/>
    <x v="7"/>
    <x v="328"/>
    <x v="0"/>
    <x v="0"/>
    <s v="Tesseramento"/>
    <x v="0"/>
    <x v="3"/>
    <x v="0"/>
    <m/>
  </r>
  <r>
    <n v="222380"/>
    <x v="0"/>
    <x v="0"/>
    <x v="0"/>
    <x v="1"/>
    <x v="7"/>
    <x v="328"/>
    <x v="0"/>
    <x v="1"/>
    <s v="Tesseramento"/>
    <x v="0"/>
    <x v="0"/>
    <x v="0"/>
    <m/>
  </r>
  <r>
    <n v="2368"/>
    <x v="0"/>
    <x v="0"/>
    <x v="0"/>
    <x v="1"/>
    <x v="7"/>
    <x v="328"/>
    <x v="0"/>
    <x v="0"/>
    <s v="Tesseramento"/>
    <x v="0"/>
    <x v="0"/>
    <x v="0"/>
    <m/>
  </r>
  <r>
    <n v="203630"/>
    <x v="0"/>
    <x v="0"/>
    <x v="0"/>
    <x v="0"/>
    <x v="7"/>
    <x v="328"/>
    <x v="0"/>
    <x v="1"/>
    <s v="Tesseramento"/>
    <x v="0"/>
    <x v="0"/>
    <x v="0"/>
    <m/>
  </r>
  <r>
    <n v="214621"/>
    <x v="0"/>
    <x v="0"/>
    <x v="0"/>
    <x v="0"/>
    <x v="7"/>
    <x v="328"/>
    <x v="0"/>
    <x v="0"/>
    <s v="Tesseramento"/>
    <x v="0"/>
    <x v="0"/>
    <x v="0"/>
    <m/>
  </r>
  <r>
    <n v="216977"/>
    <x v="0"/>
    <x v="0"/>
    <x v="0"/>
    <x v="0"/>
    <x v="7"/>
    <x v="328"/>
    <x v="0"/>
    <x v="1"/>
    <s v="Tesseramento"/>
    <x v="0"/>
    <x v="0"/>
    <x v="0"/>
    <m/>
  </r>
  <r>
    <n v="216957"/>
    <x v="0"/>
    <x v="0"/>
    <x v="0"/>
    <x v="1"/>
    <x v="7"/>
    <x v="328"/>
    <x v="0"/>
    <x v="1"/>
    <s v="Tesseramento"/>
    <x v="0"/>
    <x v="3"/>
    <x v="0"/>
    <m/>
  </r>
  <r>
    <n v="73666"/>
    <x v="0"/>
    <x v="0"/>
    <x v="0"/>
    <x v="0"/>
    <x v="7"/>
    <x v="328"/>
    <x v="0"/>
    <x v="1"/>
    <s v="Tesseramento"/>
    <x v="0"/>
    <x v="4"/>
    <x v="0"/>
    <m/>
  </r>
  <r>
    <n v="2374"/>
    <x v="0"/>
    <x v="0"/>
    <x v="0"/>
    <x v="0"/>
    <x v="7"/>
    <x v="328"/>
    <x v="0"/>
    <x v="0"/>
    <s v="Tesseramento"/>
    <x v="0"/>
    <x v="4"/>
    <x v="0"/>
    <m/>
  </r>
  <r>
    <n v="195711"/>
    <x v="0"/>
    <x v="0"/>
    <x v="0"/>
    <x v="1"/>
    <x v="7"/>
    <x v="328"/>
    <x v="0"/>
    <x v="0"/>
    <s v="Tesseramento"/>
    <x v="0"/>
    <x v="4"/>
    <x v="0"/>
    <m/>
  </r>
  <r>
    <n v="226712"/>
    <x v="0"/>
    <x v="0"/>
    <x v="0"/>
    <x v="1"/>
    <x v="7"/>
    <x v="328"/>
    <x v="0"/>
    <x v="0"/>
    <s v="Tesseramento"/>
    <x v="0"/>
    <x v="0"/>
    <x v="0"/>
    <m/>
  </r>
  <r>
    <n v="199021"/>
    <x v="0"/>
    <x v="0"/>
    <x v="0"/>
    <x v="1"/>
    <x v="7"/>
    <x v="328"/>
    <x v="0"/>
    <x v="0"/>
    <s v="Tesseramento"/>
    <x v="0"/>
    <x v="3"/>
    <x v="0"/>
    <m/>
  </r>
  <r>
    <n v="166615"/>
    <x v="0"/>
    <x v="0"/>
    <x v="0"/>
    <x v="0"/>
    <x v="7"/>
    <x v="328"/>
    <x v="0"/>
    <x v="0"/>
    <s v="Tesseramento"/>
    <x v="0"/>
    <x v="4"/>
    <x v="0"/>
    <m/>
  </r>
  <r>
    <n v="143482"/>
    <x v="0"/>
    <x v="0"/>
    <x v="0"/>
    <x v="0"/>
    <x v="7"/>
    <x v="328"/>
    <x v="0"/>
    <x v="1"/>
    <s v="Tesseramento"/>
    <x v="0"/>
    <x v="4"/>
    <x v="0"/>
    <m/>
  </r>
  <r>
    <n v="76519"/>
    <x v="0"/>
    <x v="0"/>
    <x v="0"/>
    <x v="0"/>
    <x v="7"/>
    <x v="328"/>
    <x v="0"/>
    <x v="0"/>
    <s v="Tesseramento"/>
    <x v="0"/>
    <x v="3"/>
    <x v="0"/>
    <m/>
  </r>
  <r>
    <n v="129448"/>
    <x v="0"/>
    <x v="0"/>
    <x v="0"/>
    <x v="1"/>
    <x v="7"/>
    <x v="328"/>
    <x v="0"/>
    <x v="0"/>
    <s v="Tesseramento"/>
    <x v="0"/>
    <x v="4"/>
    <x v="0"/>
    <m/>
  </r>
  <r>
    <n v="180723"/>
    <x v="0"/>
    <x v="0"/>
    <x v="0"/>
    <x v="0"/>
    <x v="7"/>
    <x v="328"/>
    <x v="0"/>
    <x v="0"/>
    <s v="Tesseramento"/>
    <x v="0"/>
    <x v="3"/>
    <x v="0"/>
    <m/>
  </r>
  <r>
    <n v="139774"/>
    <x v="0"/>
    <x v="0"/>
    <x v="0"/>
    <x v="0"/>
    <x v="7"/>
    <x v="328"/>
    <x v="0"/>
    <x v="0"/>
    <s v="Tesseramento"/>
    <x v="0"/>
    <x v="0"/>
    <x v="0"/>
    <m/>
  </r>
  <r>
    <n v="178888"/>
    <x v="0"/>
    <x v="0"/>
    <x v="0"/>
    <x v="1"/>
    <x v="7"/>
    <x v="328"/>
    <x v="0"/>
    <x v="1"/>
    <s v="Tesseramento"/>
    <x v="0"/>
    <x v="1"/>
    <x v="0"/>
    <m/>
  </r>
  <r>
    <n v="216956"/>
    <x v="0"/>
    <x v="0"/>
    <x v="0"/>
    <x v="1"/>
    <x v="7"/>
    <x v="328"/>
    <x v="0"/>
    <x v="0"/>
    <s v="Tesseramento"/>
    <x v="0"/>
    <x v="0"/>
    <x v="0"/>
    <m/>
  </r>
  <r>
    <n v="228137"/>
    <x v="0"/>
    <x v="0"/>
    <x v="0"/>
    <x v="1"/>
    <x v="7"/>
    <x v="328"/>
    <x v="0"/>
    <x v="1"/>
    <s v="Tesseramento"/>
    <x v="0"/>
    <x v="4"/>
    <x v="0"/>
    <m/>
  </r>
  <r>
    <n v="216918"/>
    <x v="0"/>
    <x v="0"/>
    <x v="0"/>
    <x v="0"/>
    <x v="7"/>
    <x v="328"/>
    <x v="0"/>
    <x v="0"/>
    <s v="Tesseramento"/>
    <x v="0"/>
    <x v="0"/>
    <x v="0"/>
    <m/>
  </r>
  <r>
    <n v="13202"/>
    <x v="0"/>
    <x v="0"/>
    <x v="0"/>
    <x v="0"/>
    <x v="7"/>
    <x v="328"/>
    <x v="0"/>
    <x v="0"/>
    <s v="Tesseramento"/>
    <x v="0"/>
    <x v="1"/>
    <x v="0"/>
    <m/>
  </r>
  <r>
    <n v="109411"/>
    <x v="0"/>
    <x v="0"/>
    <x v="0"/>
    <x v="0"/>
    <x v="7"/>
    <x v="328"/>
    <x v="0"/>
    <x v="0"/>
    <s v="Tesseramento"/>
    <x v="0"/>
    <x v="4"/>
    <x v="0"/>
    <m/>
  </r>
  <r>
    <n v="82524"/>
    <x v="0"/>
    <x v="0"/>
    <x v="0"/>
    <x v="0"/>
    <x v="7"/>
    <x v="328"/>
    <x v="0"/>
    <x v="0"/>
    <s v="Tesseramento"/>
    <x v="0"/>
    <x v="4"/>
    <x v="0"/>
    <m/>
  </r>
  <r>
    <n v="75492"/>
    <x v="0"/>
    <x v="0"/>
    <x v="0"/>
    <x v="2"/>
    <x v="7"/>
    <x v="328"/>
    <x v="0"/>
    <x v="0"/>
    <s v="Tesseramento"/>
    <x v="0"/>
    <x v="0"/>
    <x v="0"/>
    <m/>
  </r>
  <r>
    <n v="213939"/>
    <x v="0"/>
    <x v="0"/>
    <x v="0"/>
    <x v="0"/>
    <x v="7"/>
    <x v="328"/>
    <x v="0"/>
    <x v="0"/>
    <s v="Tesseramento"/>
    <x v="0"/>
    <x v="4"/>
    <x v="0"/>
    <m/>
  </r>
  <r>
    <n v="216989"/>
    <x v="0"/>
    <x v="0"/>
    <x v="0"/>
    <x v="0"/>
    <x v="7"/>
    <x v="328"/>
    <x v="0"/>
    <x v="0"/>
    <s v="Tesseramento"/>
    <x v="0"/>
    <x v="0"/>
    <x v="0"/>
    <m/>
  </r>
  <r>
    <n v="223723"/>
    <x v="0"/>
    <x v="0"/>
    <x v="0"/>
    <x v="0"/>
    <x v="7"/>
    <x v="328"/>
    <x v="0"/>
    <x v="0"/>
    <s v="Tesseramento"/>
    <x v="0"/>
    <x v="3"/>
    <x v="0"/>
    <m/>
  </r>
  <r>
    <n v="199024"/>
    <x v="0"/>
    <x v="0"/>
    <x v="0"/>
    <x v="0"/>
    <x v="7"/>
    <x v="328"/>
    <x v="0"/>
    <x v="0"/>
    <s v="Tesseramento"/>
    <x v="0"/>
    <x v="3"/>
    <x v="0"/>
    <m/>
  </r>
  <r>
    <n v="2396"/>
    <x v="0"/>
    <x v="0"/>
    <x v="0"/>
    <x v="0"/>
    <x v="7"/>
    <x v="328"/>
    <x v="0"/>
    <x v="0"/>
    <s v="Tesseramento"/>
    <x v="0"/>
    <x v="4"/>
    <x v="0"/>
    <m/>
  </r>
  <r>
    <n v="151698"/>
    <x v="0"/>
    <x v="0"/>
    <x v="0"/>
    <x v="0"/>
    <x v="7"/>
    <x v="328"/>
    <x v="0"/>
    <x v="0"/>
    <s v="Tesseramento"/>
    <x v="0"/>
    <x v="0"/>
    <x v="0"/>
    <m/>
  </r>
  <r>
    <n v="186774"/>
    <x v="0"/>
    <x v="0"/>
    <x v="0"/>
    <x v="0"/>
    <x v="7"/>
    <x v="328"/>
    <x v="0"/>
    <x v="0"/>
    <s v="Tesseramento"/>
    <x v="0"/>
    <x v="3"/>
    <x v="0"/>
    <m/>
  </r>
  <r>
    <n v="166620"/>
    <x v="0"/>
    <x v="0"/>
    <x v="0"/>
    <x v="1"/>
    <x v="7"/>
    <x v="328"/>
    <x v="0"/>
    <x v="0"/>
    <s v="Tesseramento"/>
    <x v="0"/>
    <x v="4"/>
    <x v="0"/>
    <m/>
  </r>
  <r>
    <n v="164892"/>
    <x v="0"/>
    <x v="0"/>
    <x v="0"/>
    <x v="0"/>
    <x v="7"/>
    <x v="328"/>
    <x v="0"/>
    <x v="0"/>
    <s v="Tesseramento"/>
    <x v="0"/>
    <x v="0"/>
    <x v="0"/>
    <m/>
  </r>
  <r>
    <n v="153882"/>
    <x v="0"/>
    <x v="0"/>
    <x v="0"/>
    <x v="0"/>
    <x v="7"/>
    <x v="328"/>
    <x v="0"/>
    <x v="0"/>
    <s v="Tesseramento"/>
    <x v="0"/>
    <x v="4"/>
    <x v="0"/>
    <m/>
  </r>
  <r>
    <n v="228138"/>
    <x v="0"/>
    <x v="0"/>
    <x v="0"/>
    <x v="1"/>
    <x v="7"/>
    <x v="328"/>
    <x v="0"/>
    <x v="0"/>
    <s v="Tesseramento"/>
    <x v="0"/>
    <x v="0"/>
    <x v="0"/>
    <m/>
  </r>
  <r>
    <n v="157137"/>
    <x v="0"/>
    <x v="0"/>
    <x v="0"/>
    <x v="0"/>
    <x v="7"/>
    <x v="328"/>
    <x v="0"/>
    <x v="0"/>
    <s v="Tesseramento"/>
    <x v="0"/>
    <x v="4"/>
    <x v="0"/>
    <m/>
  </r>
  <r>
    <n v="201009"/>
    <x v="0"/>
    <x v="0"/>
    <x v="0"/>
    <x v="0"/>
    <x v="7"/>
    <x v="328"/>
    <x v="0"/>
    <x v="0"/>
    <s v="Tesseramento"/>
    <x v="0"/>
    <x v="0"/>
    <x v="0"/>
    <m/>
  </r>
  <r>
    <n v="226714"/>
    <x v="0"/>
    <x v="0"/>
    <x v="0"/>
    <x v="0"/>
    <x v="7"/>
    <x v="328"/>
    <x v="0"/>
    <x v="0"/>
    <s v="Tesseramento"/>
    <x v="0"/>
    <x v="3"/>
    <x v="0"/>
    <m/>
  </r>
  <r>
    <n v="188045"/>
    <x v="0"/>
    <x v="0"/>
    <x v="0"/>
    <x v="1"/>
    <x v="7"/>
    <x v="328"/>
    <x v="0"/>
    <x v="0"/>
    <s v="Tesseramento"/>
    <x v="0"/>
    <x v="0"/>
    <x v="0"/>
    <m/>
  </r>
  <r>
    <n v="139781"/>
    <x v="0"/>
    <x v="0"/>
    <x v="0"/>
    <x v="0"/>
    <x v="7"/>
    <x v="328"/>
    <x v="0"/>
    <x v="1"/>
    <s v="Tesseramento"/>
    <x v="0"/>
    <x v="4"/>
    <x v="0"/>
    <m/>
  </r>
  <r>
    <n v="79882"/>
    <x v="0"/>
    <x v="0"/>
    <x v="0"/>
    <x v="0"/>
    <x v="7"/>
    <x v="328"/>
    <x v="0"/>
    <x v="1"/>
    <s v="Tesseramento"/>
    <x v="0"/>
    <x v="4"/>
    <x v="0"/>
    <m/>
  </r>
  <r>
    <n v="60868"/>
    <x v="0"/>
    <x v="0"/>
    <x v="0"/>
    <x v="0"/>
    <x v="7"/>
    <x v="135"/>
    <x v="0"/>
    <x v="1"/>
    <s v="Tesseramento"/>
    <x v="1"/>
    <x v="4"/>
    <x v="0"/>
    <m/>
  </r>
  <r>
    <n v="59714"/>
    <x v="0"/>
    <x v="0"/>
    <x v="0"/>
    <x v="0"/>
    <x v="7"/>
    <x v="328"/>
    <x v="0"/>
    <x v="1"/>
    <s v="Tesseramento"/>
    <x v="0"/>
    <x v="3"/>
    <x v="0"/>
    <m/>
  </r>
  <r>
    <n v="117254"/>
    <x v="0"/>
    <x v="0"/>
    <x v="0"/>
    <x v="0"/>
    <x v="7"/>
    <x v="328"/>
    <x v="0"/>
    <x v="0"/>
    <s v="Tesseramento"/>
    <x v="0"/>
    <x v="3"/>
    <x v="0"/>
    <m/>
  </r>
  <r>
    <n v="32286"/>
    <x v="0"/>
    <x v="0"/>
    <x v="0"/>
    <x v="0"/>
    <x v="7"/>
    <x v="328"/>
    <x v="0"/>
    <x v="0"/>
    <s v="Tesseramento"/>
    <x v="0"/>
    <x v="4"/>
    <x v="0"/>
    <m/>
  </r>
  <r>
    <n v="128505"/>
    <x v="0"/>
    <x v="0"/>
    <x v="0"/>
    <x v="0"/>
    <x v="7"/>
    <x v="328"/>
    <x v="0"/>
    <x v="0"/>
    <s v="Tesseramento"/>
    <x v="0"/>
    <x v="4"/>
    <x v="0"/>
    <m/>
  </r>
  <r>
    <n v="45622"/>
    <x v="0"/>
    <x v="0"/>
    <x v="0"/>
    <x v="0"/>
    <x v="7"/>
    <x v="328"/>
    <x v="0"/>
    <x v="0"/>
    <s v="Tesseramento"/>
    <x v="0"/>
    <x v="3"/>
    <x v="0"/>
    <m/>
  </r>
  <r>
    <n v="130335"/>
    <x v="0"/>
    <x v="0"/>
    <x v="0"/>
    <x v="0"/>
    <x v="7"/>
    <x v="328"/>
    <x v="0"/>
    <x v="0"/>
    <s v="Tesseramento"/>
    <x v="0"/>
    <x v="4"/>
    <x v="0"/>
    <m/>
  </r>
  <r>
    <n v="22546"/>
    <x v="0"/>
    <x v="0"/>
    <x v="0"/>
    <x v="0"/>
    <x v="7"/>
    <x v="328"/>
    <x v="0"/>
    <x v="0"/>
    <s v="Tesseramento"/>
    <x v="0"/>
    <x v="4"/>
    <x v="0"/>
    <m/>
  </r>
  <r>
    <n v="180725"/>
    <x v="0"/>
    <x v="0"/>
    <x v="0"/>
    <x v="0"/>
    <x v="7"/>
    <x v="328"/>
    <x v="0"/>
    <x v="0"/>
    <s v="Tesseramento"/>
    <x v="0"/>
    <x v="3"/>
    <x v="0"/>
    <m/>
  </r>
  <r>
    <n v="117255"/>
    <x v="0"/>
    <x v="0"/>
    <x v="0"/>
    <x v="1"/>
    <x v="7"/>
    <x v="328"/>
    <x v="0"/>
    <x v="0"/>
    <s v="Tesseramento"/>
    <x v="0"/>
    <x v="0"/>
    <x v="0"/>
    <m/>
  </r>
  <r>
    <n v="1638"/>
    <x v="0"/>
    <x v="0"/>
    <x v="0"/>
    <x v="0"/>
    <x v="7"/>
    <x v="135"/>
    <x v="0"/>
    <x v="0"/>
    <s v="Tesseramento"/>
    <x v="1"/>
    <x v="3"/>
    <x v="0"/>
    <m/>
  </r>
  <r>
    <n v="1663"/>
    <x v="0"/>
    <x v="0"/>
    <x v="0"/>
    <x v="0"/>
    <x v="7"/>
    <x v="135"/>
    <x v="0"/>
    <x v="0"/>
    <s v="Tesseramento"/>
    <x v="1"/>
    <x v="4"/>
    <x v="0"/>
    <m/>
  </r>
  <r>
    <n v="135409"/>
    <x v="0"/>
    <x v="0"/>
    <x v="0"/>
    <x v="0"/>
    <x v="4"/>
    <x v="65"/>
    <x v="0"/>
    <x v="0"/>
    <s v="Tesseramento"/>
    <x v="1"/>
    <x v="0"/>
    <x v="0"/>
    <m/>
  </r>
  <r>
    <n v="104677"/>
    <x v="0"/>
    <x v="0"/>
    <x v="0"/>
    <x v="0"/>
    <x v="7"/>
    <x v="328"/>
    <x v="0"/>
    <x v="1"/>
    <s v="Tesseramento"/>
    <x v="0"/>
    <x v="4"/>
    <x v="0"/>
    <m/>
  </r>
  <r>
    <n v="229898"/>
    <x v="0"/>
    <x v="0"/>
    <x v="0"/>
    <x v="1"/>
    <x v="7"/>
    <x v="328"/>
    <x v="0"/>
    <x v="1"/>
    <s v="Tesseramento"/>
    <x v="0"/>
    <x v="4"/>
    <x v="0"/>
    <m/>
  </r>
  <r>
    <n v="216967"/>
    <x v="0"/>
    <x v="0"/>
    <x v="0"/>
    <x v="1"/>
    <x v="7"/>
    <x v="328"/>
    <x v="0"/>
    <x v="1"/>
    <s v="Tesseramento"/>
    <x v="0"/>
    <x v="4"/>
    <x v="0"/>
    <m/>
  </r>
  <r>
    <n v="60753"/>
    <x v="0"/>
    <x v="0"/>
    <x v="0"/>
    <x v="0"/>
    <x v="7"/>
    <x v="328"/>
    <x v="0"/>
    <x v="1"/>
    <s v="Tesseramento"/>
    <x v="0"/>
    <x v="4"/>
    <x v="0"/>
    <m/>
  </r>
  <r>
    <n v="156060"/>
    <x v="0"/>
    <x v="0"/>
    <x v="0"/>
    <x v="0"/>
    <x v="7"/>
    <x v="328"/>
    <x v="0"/>
    <x v="0"/>
    <s v="Tesseramento"/>
    <x v="0"/>
    <x v="0"/>
    <x v="0"/>
    <m/>
  </r>
  <r>
    <n v="226716"/>
    <x v="0"/>
    <x v="0"/>
    <x v="0"/>
    <x v="0"/>
    <x v="7"/>
    <x v="328"/>
    <x v="0"/>
    <x v="0"/>
    <s v="Tesseramento"/>
    <x v="0"/>
    <x v="0"/>
    <x v="0"/>
    <m/>
  </r>
  <r>
    <n v="104709"/>
    <x v="0"/>
    <x v="0"/>
    <x v="0"/>
    <x v="0"/>
    <x v="7"/>
    <x v="328"/>
    <x v="0"/>
    <x v="0"/>
    <s v="Tesseramento"/>
    <x v="0"/>
    <x v="4"/>
    <x v="0"/>
    <m/>
  </r>
  <r>
    <n v="60756"/>
    <x v="0"/>
    <x v="0"/>
    <x v="0"/>
    <x v="0"/>
    <x v="7"/>
    <x v="328"/>
    <x v="0"/>
    <x v="0"/>
    <s v="Tesseramento"/>
    <x v="0"/>
    <x v="4"/>
    <x v="0"/>
    <m/>
  </r>
  <r>
    <n v="2422"/>
    <x v="0"/>
    <x v="0"/>
    <x v="0"/>
    <x v="0"/>
    <x v="7"/>
    <x v="328"/>
    <x v="0"/>
    <x v="0"/>
    <s v="Tesseramento"/>
    <x v="0"/>
    <x v="4"/>
    <x v="0"/>
    <m/>
  </r>
  <r>
    <n v="189142"/>
    <x v="0"/>
    <x v="0"/>
    <x v="0"/>
    <x v="1"/>
    <x v="7"/>
    <x v="328"/>
    <x v="0"/>
    <x v="0"/>
    <s v="Tesseramento"/>
    <x v="0"/>
    <x v="4"/>
    <x v="0"/>
    <m/>
  </r>
  <r>
    <n v="204754"/>
    <x v="0"/>
    <x v="0"/>
    <x v="0"/>
    <x v="0"/>
    <x v="7"/>
    <x v="328"/>
    <x v="0"/>
    <x v="0"/>
    <s v="Tesseramento"/>
    <x v="0"/>
    <x v="4"/>
    <x v="0"/>
    <m/>
  </r>
  <r>
    <n v="213940"/>
    <x v="0"/>
    <x v="0"/>
    <x v="0"/>
    <x v="1"/>
    <x v="7"/>
    <x v="328"/>
    <x v="0"/>
    <x v="0"/>
    <s v="Tesseramento"/>
    <x v="0"/>
    <x v="1"/>
    <x v="0"/>
    <m/>
  </r>
  <r>
    <n v="139780"/>
    <x v="0"/>
    <x v="0"/>
    <x v="0"/>
    <x v="0"/>
    <x v="7"/>
    <x v="328"/>
    <x v="0"/>
    <x v="0"/>
    <s v="Tesseramento"/>
    <x v="0"/>
    <x v="0"/>
    <x v="0"/>
    <m/>
  </r>
  <r>
    <n v="2427"/>
    <x v="0"/>
    <x v="0"/>
    <x v="0"/>
    <x v="2"/>
    <x v="7"/>
    <x v="328"/>
    <x v="0"/>
    <x v="0"/>
    <s v="Tesseramento"/>
    <x v="0"/>
    <x v="4"/>
    <x v="0"/>
    <m/>
  </r>
  <r>
    <n v="151704"/>
    <x v="0"/>
    <x v="0"/>
    <x v="0"/>
    <x v="1"/>
    <x v="7"/>
    <x v="328"/>
    <x v="0"/>
    <x v="1"/>
    <s v="Tesseramento"/>
    <x v="0"/>
    <x v="4"/>
    <x v="0"/>
    <m/>
  </r>
  <r>
    <n v="226717"/>
    <x v="0"/>
    <x v="0"/>
    <x v="0"/>
    <x v="0"/>
    <x v="7"/>
    <x v="328"/>
    <x v="0"/>
    <x v="0"/>
    <s v="Tesseramento"/>
    <x v="0"/>
    <x v="3"/>
    <x v="0"/>
    <m/>
  </r>
  <r>
    <n v="139783"/>
    <x v="0"/>
    <x v="0"/>
    <x v="0"/>
    <x v="0"/>
    <x v="7"/>
    <x v="328"/>
    <x v="0"/>
    <x v="0"/>
    <s v="Tesseramento"/>
    <x v="0"/>
    <x v="1"/>
    <x v="0"/>
    <m/>
  </r>
  <r>
    <n v="180728"/>
    <x v="0"/>
    <x v="0"/>
    <x v="0"/>
    <x v="1"/>
    <x v="7"/>
    <x v="328"/>
    <x v="0"/>
    <x v="0"/>
    <s v="Tesseramento"/>
    <x v="0"/>
    <x v="4"/>
    <x v="0"/>
    <m/>
  </r>
  <r>
    <n v="203641"/>
    <x v="0"/>
    <x v="0"/>
    <x v="0"/>
    <x v="0"/>
    <x v="7"/>
    <x v="328"/>
    <x v="0"/>
    <x v="0"/>
    <s v="Tesseramento"/>
    <x v="0"/>
    <x v="4"/>
    <x v="0"/>
    <m/>
  </r>
  <r>
    <n v="213104"/>
    <x v="0"/>
    <x v="0"/>
    <x v="0"/>
    <x v="0"/>
    <x v="7"/>
    <x v="328"/>
    <x v="0"/>
    <x v="0"/>
    <s v="Tesseramento"/>
    <x v="0"/>
    <x v="0"/>
    <x v="0"/>
    <m/>
  </r>
  <r>
    <n v="109072"/>
    <x v="0"/>
    <x v="0"/>
    <x v="0"/>
    <x v="0"/>
    <x v="7"/>
    <x v="328"/>
    <x v="0"/>
    <x v="0"/>
    <s v="Tesseramento"/>
    <x v="0"/>
    <x v="3"/>
    <x v="0"/>
    <m/>
  </r>
  <r>
    <n v="226719"/>
    <x v="0"/>
    <x v="0"/>
    <x v="0"/>
    <x v="1"/>
    <x v="7"/>
    <x v="328"/>
    <x v="0"/>
    <x v="0"/>
    <s v="Tesseramento"/>
    <x v="0"/>
    <x v="0"/>
    <x v="0"/>
    <m/>
  </r>
  <r>
    <n v="36348"/>
    <x v="0"/>
    <x v="0"/>
    <x v="0"/>
    <x v="0"/>
    <x v="7"/>
    <x v="328"/>
    <x v="0"/>
    <x v="0"/>
    <s v="Tesseramento"/>
    <x v="0"/>
    <x v="3"/>
    <x v="0"/>
    <m/>
  </r>
  <r>
    <n v="166624"/>
    <x v="0"/>
    <x v="0"/>
    <x v="0"/>
    <x v="0"/>
    <x v="7"/>
    <x v="328"/>
    <x v="0"/>
    <x v="0"/>
    <s v="Tesseramento"/>
    <x v="0"/>
    <x v="0"/>
    <x v="0"/>
    <m/>
  </r>
  <r>
    <n v="200149"/>
    <x v="0"/>
    <x v="0"/>
    <x v="0"/>
    <x v="0"/>
    <x v="7"/>
    <x v="328"/>
    <x v="0"/>
    <x v="0"/>
    <s v="Tesseramento"/>
    <x v="0"/>
    <x v="1"/>
    <x v="0"/>
    <m/>
  </r>
  <r>
    <n v="32329"/>
    <x v="0"/>
    <x v="0"/>
    <x v="0"/>
    <x v="0"/>
    <x v="7"/>
    <x v="328"/>
    <x v="0"/>
    <x v="0"/>
    <s v="Tesseramento"/>
    <x v="0"/>
    <x v="3"/>
    <x v="0"/>
    <m/>
  </r>
  <r>
    <n v="162020"/>
    <x v="0"/>
    <x v="0"/>
    <x v="0"/>
    <x v="0"/>
    <x v="7"/>
    <x v="328"/>
    <x v="0"/>
    <x v="0"/>
    <s v="Tesseramento"/>
    <x v="0"/>
    <x v="3"/>
    <x v="0"/>
    <m/>
  </r>
  <r>
    <n v="229905"/>
    <x v="0"/>
    <x v="0"/>
    <x v="0"/>
    <x v="1"/>
    <x v="7"/>
    <x v="328"/>
    <x v="0"/>
    <x v="0"/>
    <s v="Tesseramento"/>
    <x v="0"/>
    <x v="0"/>
    <x v="0"/>
    <m/>
  </r>
  <r>
    <n v="143485"/>
    <x v="0"/>
    <x v="0"/>
    <x v="0"/>
    <x v="0"/>
    <x v="7"/>
    <x v="328"/>
    <x v="0"/>
    <x v="0"/>
    <s v="Tesseramento"/>
    <x v="0"/>
    <x v="0"/>
    <x v="0"/>
    <m/>
  </r>
  <r>
    <n v="180730"/>
    <x v="1"/>
    <x v="0"/>
    <x v="0"/>
    <x v="0"/>
    <x v="7"/>
    <x v="328"/>
    <x v="0"/>
    <x v="0"/>
    <s v="Tesseramento"/>
    <x v="0"/>
    <x v="5"/>
    <x v="0"/>
    <m/>
  </r>
  <r>
    <n v="201524"/>
    <x v="0"/>
    <x v="0"/>
    <x v="0"/>
    <x v="0"/>
    <x v="7"/>
    <x v="328"/>
    <x v="0"/>
    <x v="0"/>
    <s v="Tesseramento"/>
    <x v="0"/>
    <x v="0"/>
    <x v="0"/>
    <m/>
  </r>
  <r>
    <n v="154766"/>
    <x v="0"/>
    <x v="0"/>
    <x v="0"/>
    <x v="1"/>
    <x v="7"/>
    <x v="328"/>
    <x v="0"/>
    <x v="1"/>
    <s v="Tesseramento"/>
    <x v="0"/>
    <x v="4"/>
    <x v="0"/>
    <m/>
  </r>
  <r>
    <n v="192241"/>
    <x v="0"/>
    <x v="0"/>
    <x v="0"/>
    <x v="0"/>
    <x v="7"/>
    <x v="328"/>
    <x v="0"/>
    <x v="0"/>
    <s v="Tesseramento"/>
    <x v="0"/>
    <x v="4"/>
    <x v="0"/>
    <m/>
  </r>
  <r>
    <n v="214624"/>
    <x v="0"/>
    <x v="0"/>
    <x v="0"/>
    <x v="1"/>
    <x v="7"/>
    <x v="328"/>
    <x v="0"/>
    <x v="0"/>
    <s v="Tesseramento"/>
    <x v="0"/>
    <x v="0"/>
    <x v="0"/>
    <m/>
  </r>
  <r>
    <n v="224531"/>
    <x v="0"/>
    <x v="0"/>
    <x v="0"/>
    <x v="1"/>
    <x v="7"/>
    <x v="328"/>
    <x v="0"/>
    <x v="1"/>
    <s v="Tesseramento"/>
    <x v="0"/>
    <x v="0"/>
    <x v="0"/>
    <m/>
  </r>
  <r>
    <n v="200571"/>
    <x v="0"/>
    <x v="0"/>
    <x v="0"/>
    <x v="0"/>
    <x v="7"/>
    <x v="328"/>
    <x v="0"/>
    <x v="0"/>
    <s v="Tesseramento"/>
    <x v="0"/>
    <x v="3"/>
    <x v="0"/>
    <m/>
  </r>
  <r>
    <n v="60830"/>
    <x v="0"/>
    <x v="0"/>
    <x v="0"/>
    <x v="0"/>
    <x v="7"/>
    <x v="328"/>
    <x v="0"/>
    <x v="0"/>
    <s v="Tesseramento"/>
    <x v="0"/>
    <x v="0"/>
    <x v="0"/>
    <m/>
  </r>
  <r>
    <n v="119757"/>
    <x v="0"/>
    <x v="0"/>
    <x v="0"/>
    <x v="0"/>
    <x v="7"/>
    <x v="328"/>
    <x v="0"/>
    <x v="0"/>
    <s v="Tesseramento"/>
    <x v="0"/>
    <x v="4"/>
    <x v="0"/>
    <m/>
  </r>
  <r>
    <n v="200150"/>
    <x v="0"/>
    <x v="0"/>
    <x v="0"/>
    <x v="0"/>
    <x v="7"/>
    <x v="328"/>
    <x v="0"/>
    <x v="0"/>
    <s v="Tesseramento"/>
    <x v="0"/>
    <x v="3"/>
    <x v="0"/>
    <m/>
  </r>
  <r>
    <n v="18967"/>
    <x v="0"/>
    <x v="0"/>
    <x v="0"/>
    <x v="0"/>
    <x v="7"/>
    <x v="135"/>
    <x v="0"/>
    <x v="0"/>
    <s v="Tesseramento"/>
    <x v="1"/>
    <x v="4"/>
    <x v="0"/>
    <m/>
  </r>
  <r>
    <n v="173127"/>
    <x v="0"/>
    <x v="0"/>
    <x v="0"/>
    <x v="0"/>
    <x v="2"/>
    <x v="79"/>
    <x v="0"/>
    <x v="0"/>
    <s v="Tesseramento"/>
    <x v="1"/>
    <x v="4"/>
    <x v="0"/>
    <m/>
  </r>
  <r>
    <n v="85824"/>
    <x v="0"/>
    <x v="0"/>
    <x v="0"/>
    <x v="0"/>
    <x v="2"/>
    <x v="79"/>
    <x v="0"/>
    <x v="0"/>
    <s v="Tesseramento"/>
    <x v="1"/>
    <x v="4"/>
    <x v="0"/>
    <m/>
  </r>
  <r>
    <n v="46529"/>
    <x v="0"/>
    <x v="0"/>
    <x v="0"/>
    <x v="0"/>
    <x v="2"/>
    <x v="79"/>
    <x v="0"/>
    <x v="0"/>
    <s v="Tesseramento"/>
    <x v="1"/>
    <x v="4"/>
    <x v="0"/>
    <m/>
  </r>
  <r>
    <n v="108778"/>
    <x v="0"/>
    <x v="0"/>
    <x v="0"/>
    <x v="0"/>
    <x v="7"/>
    <x v="161"/>
    <x v="0"/>
    <x v="0"/>
    <s v="Tesseramento"/>
    <x v="0"/>
    <x v="0"/>
    <x v="0"/>
    <m/>
  </r>
  <r>
    <n v="193317"/>
    <x v="0"/>
    <x v="0"/>
    <x v="0"/>
    <x v="0"/>
    <x v="7"/>
    <x v="161"/>
    <x v="0"/>
    <x v="0"/>
    <s v="Tesseramento"/>
    <x v="0"/>
    <x v="3"/>
    <x v="0"/>
    <m/>
  </r>
  <r>
    <n v="48633"/>
    <x v="0"/>
    <x v="0"/>
    <x v="0"/>
    <x v="0"/>
    <x v="2"/>
    <x v="79"/>
    <x v="0"/>
    <x v="1"/>
    <s v="Tesseramento"/>
    <x v="1"/>
    <x v="4"/>
    <x v="0"/>
    <m/>
  </r>
  <r>
    <n v="170049"/>
    <x v="0"/>
    <x v="0"/>
    <x v="0"/>
    <x v="0"/>
    <x v="2"/>
    <x v="79"/>
    <x v="0"/>
    <x v="0"/>
    <s v="Tesseramento"/>
    <x v="1"/>
    <x v="3"/>
    <x v="0"/>
    <m/>
  </r>
  <r>
    <n v="160686"/>
    <x v="0"/>
    <x v="0"/>
    <x v="0"/>
    <x v="0"/>
    <x v="2"/>
    <x v="79"/>
    <x v="0"/>
    <x v="0"/>
    <s v="Tesseramento"/>
    <x v="1"/>
    <x v="3"/>
    <x v="0"/>
    <m/>
  </r>
  <r>
    <n v="19406"/>
    <x v="0"/>
    <x v="0"/>
    <x v="0"/>
    <x v="0"/>
    <x v="2"/>
    <x v="79"/>
    <x v="0"/>
    <x v="0"/>
    <s v="Tesseramento"/>
    <x v="1"/>
    <x v="3"/>
    <x v="0"/>
    <m/>
  </r>
  <r>
    <n v="21234"/>
    <x v="0"/>
    <x v="0"/>
    <x v="0"/>
    <x v="0"/>
    <x v="2"/>
    <x v="79"/>
    <x v="0"/>
    <x v="0"/>
    <s v="Tesseramento"/>
    <x v="1"/>
    <x v="3"/>
    <x v="0"/>
    <m/>
  </r>
  <r>
    <n v="233055"/>
    <x v="1"/>
    <x v="1"/>
    <x v="0"/>
    <x v="2"/>
    <x v="7"/>
    <x v="135"/>
    <x v="0"/>
    <x v="0"/>
    <s v="Tesseramento"/>
    <x v="1"/>
    <x v="5"/>
    <x v="0"/>
    <m/>
  </r>
  <r>
    <n v="28285"/>
    <x v="0"/>
    <x v="0"/>
    <x v="0"/>
    <x v="0"/>
    <x v="2"/>
    <x v="79"/>
    <x v="0"/>
    <x v="1"/>
    <s v="Tesseramento"/>
    <x v="1"/>
    <x v="3"/>
    <x v="0"/>
    <m/>
  </r>
  <r>
    <n v="57438"/>
    <x v="0"/>
    <x v="0"/>
    <x v="0"/>
    <x v="0"/>
    <x v="2"/>
    <x v="79"/>
    <x v="0"/>
    <x v="0"/>
    <s v="Tesseramento"/>
    <x v="1"/>
    <x v="3"/>
    <x v="0"/>
    <m/>
  </r>
  <r>
    <n v="28343"/>
    <x v="0"/>
    <x v="0"/>
    <x v="0"/>
    <x v="0"/>
    <x v="2"/>
    <x v="79"/>
    <x v="0"/>
    <x v="1"/>
    <s v="Tesseramento"/>
    <x v="1"/>
    <x v="4"/>
    <x v="0"/>
    <m/>
  </r>
  <r>
    <n v="46530"/>
    <x v="0"/>
    <x v="0"/>
    <x v="0"/>
    <x v="0"/>
    <x v="2"/>
    <x v="79"/>
    <x v="0"/>
    <x v="0"/>
    <s v="Tesseramento"/>
    <x v="1"/>
    <x v="3"/>
    <x v="0"/>
    <m/>
  </r>
  <r>
    <n v="9661"/>
    <x v="0"/>
    <x v="0"/>
    <x v="0"/>
    <x v="0"/>
    <x v="2"/>
    <x v="79"/>
    <x v="0"/>
    <x v="0"/>
    <s v="Tesseramento"/>
    <x v="1"/>
    <x v="0"/>
    <x v="0"/>
    <m/>
  </r>
  <r>
    <n v="234714"/>
    <x v="0"/>
    <x v="1"/>
    <x v="1"/>
    <x v="2"/>
    <x v="11"/>
    <x v="24"/>
    <x v="0"/>
    <x v="0"/>
    <s v="Tesseramento"/>
    <x v="1"/>
    <x v="3"/>
    <x v="0"/>
    <m/>
  </r>
  <r>
    <n v="28287"/>
    <x v="0"/>
    <x v="0"/>
    <x v="0"/>
    <x v="0"/>
    <x v="2"/>
    <x v="79"/>
    <x v="0"/>
    <x v="0"/>
    <s v="Tesseramento"/>
    <x v="1"/>
    <x v="4"/>
    <x v="0"/>
    <m/>
  </r>
  <r>
    <n v="105457"/>
    <x v="0"/>
    <x v="0"/>
    <x v="0"/>
    <x v="0"/>
    <x v="2"/>
    <x v="79"/>
    <x v="0"/>
    <x v="1"/>
    <s v="Tesseramento"/>
    <x v="1"/>
    <x v="4"/>
    <x v="0"/>
    <m/>
  </r>
  <r>
    <n v="222300"/>
    <x v="0"/>
    <x v="1"/>
    <x v="0"/>
    <x v="3"/>
    <x v="11"/>
    <x v="24"/>
    <x v="0"/>
    <x v="0"/>
    <s v="Tesseramento"/>
    <x v="1"/>
    <x v="0"/>
    <x v="0"/>
    <m/>
  </r>
  <r>
    <n v="222296"/>
    <x v="0"/>
    <x v="1"/>
    <x v="0"/>
    <x v="3"/>
    <x v="11"/>
    <x v="24"/>
    <x v="0"/>
    <x v="0"/>
    <s v="Tesseramento"/>
    <x v="1"/>
    <x v="3"/>
    <x v="0"/>
    <m/>
  </r>
  <r>
    <n v="222297"/>
    <x v="0"/>
    <x v="1"/>
    <x v="0"/>
    <x v="3"/>
    <x v="11"/>
    <x v="24"/>
    <x v="0"/>
    <x v="0"/>
    <s v="Tesseramento"/>
    <x v="1"/>
    <x v="3"/>
    <x v="0"/>
    <m/>
  </r>
  <r>
    <n v="192455"/>
    <x v="0"/>
    <x v="0"/>
    <x v="0"/>
    <x v="0"/>
    <x v="7"/>
    <x v="135"/>
    <x v="0"/>
    <x v="0"/>
    <s v="Tesseramento"/>
    <x v="1"/>
    <x v="0"/>
    <x v="0"/>
    <m/>
  </r>
  <r>
    <n v="104270"/>
    <x v="0"/>
    <x v="0"/>
    <x v="0"/>
    <x v="0"/>
    <x v="12"/>
    <x v="254"/>
    <x v="0"/>
    <x v="0"/>
    <s v="Tesseramento"/>
    <x v="0"/>
    <x v="4"/>
    <x v="0"/>
    <m/>
  </r>
  <r>
    <n v="118580"/>
    <x v="0"/>
    <x v="0"/>
    <x v="0"/>
    <x v="0"/>
    <x v="6"/>
    <x v="380"/>
    <x v="0"/>
    <x v="0"/>
    <s v="Tesseramento"/>
    <x v="0"/>
    <x v="0"/>
    <x v="0"/>
    <m/>
  </r>
  <r>
    <n v="204505"/>
    <x v="0"/>
    <x v="0"/>
    <x v="0"/>
    <x v="1"/>
    <x v="6"/>
    <x v="380"/>
    <x v="0"/>
    <x v="1"/>
    <s v="Tesseramento"/>
    <x v="0"/>
    <x v="0"/>
    <x v="0"/>
    <m/>
  </r>
  <r>
    <n v="73845"/>
    <x v="0"/>
    <x v="0"/>
    <x v="0"/>
    <x v="4"/>
    <x v="6"/>
    <x v="380"/>
    <x v="0"/>
    <x v="0"/>
    <s v="Tesseramento"/>
    <x v="0"/>
    <x v="4"/>
    <x v="0"/>
    <m/>
  </r>
  <r>
    <n v="44830"/>
    <x v="0"/>
    <x v="0"/>
    <x v="0"/>
    <x v="0"/>
    <x v="7"/>
    <x v="135"/>
    <x v="0"/>
    <x v="0"/>
    <s v="Tesseramento"/>
    <x v="1"/>
    <x v="4"/>
    <x v="0"/>
    <m/>
  </r>
  <r>
    <n v="236260"/>
    <x v="0"/>
    <x v="1"/>
    <x v="1"/>
    <x v="2"/>
    <x v="3"/>
    <x v="331"/>
    <x v="0"/>
    <x v="0"/>
    <s v="Tesseramento"/>
    <x v="1"/>
    <x v="0"/>
    <x v="0"/>
    <m/>
  </r>
  <r>
    <n v="484"/>
    <x v="0"/>
    <x v="0"/>
    <x v="0"/>
    <x v="0"/>
    <x v="13"/>
    <x v="188"/>
    <x v="0"/>
    <x v="0"/>
    <s v="Tesseramento"/>
    <x v="1"/>
    <x v="4"/>
    <x v="0"/>
    <m/>
  </r>
  <r>
    <n v="135008"/>
    <x v="0"/>
    <x v="0"/>
    <x v="0"/>
    <x v="0"/>
    <x v="13"/>
    <x v="188"/>
    <x v="0"/>
    <x v="0"/>
    <s v="Tesseramento"/>
    <x v="1"/>
    <x v="3"/>
    <x v="0"/>
    <m/>
  </r>
  <r>
    <n v="75264"/>
    <x v="0"/>
    <x v="0"/>
    <x v="0"/>
    <x v="0"/>
    <x v="13"/>
    <x v="188"/>
    <x v="0"/>
    <x v="1"/>
    <s v="Tesseramento"/>
    <x v="1"/>
    <x v="3"/>
    <x v="0"/>
    <m/>
  </r>
  <r>
    <n v="95069"/>
    <x v="0"/>
    <x v="0"/>
    <x v="0"/>
    <x v="0"/>
    <x v="7"/>
    <x v="67"/>
    <x v="0"/>
    <x v="0"/>
    <s v="Tesseramento"/>
    <x v="0"/>
    <x v="3"/>
    <x v="0"/>
    <m/>
  </r>
  <r>
    <n v="115946"/>
    <x v="0"/>
    <x v="0"/>
    <x v="0"/>
    <x v="0"/>
    <x v="7"/>
    <x v="67"/>
    <x v="0"/>
    <x v="0"/>
    <s v="Tesseramento"/>
    <x v="0"/>
    <x v="0"/>
    <x v="0"/>
    <m/>
  </r>
  <r>
    <n v="73070"/>
    <x v="0"/>
    <x v="0"/>
    <x v="0"/>
    <x v="0"/>
    <x v="7"/>
    <x v="67"/>
    <x v="0"/>
    <x v="0"/>
    <s v="Tesseramento"/>
    <x v="0"/>
    <x v="4"/>
    <x v="0"/>
    <m/>
  </r>
  <r>
    <n v="196224"/>
    <x v="0"/>
    <x v="0"/>
    <x v="0"/>
    <x v="1"/>
    <x v="7"/>
    <x v="67"/>
    <x v="0"/>
    <x v="0"/>
    <s v="Tesseramento"/>
    <x v="0"/>
    <x v="0"/>
    <x v="0"/>
    <m/>
  </r>
  <r>
    <n v="200588"/>
    <x v="0"/>
    <x v="0"/>
    <x v="0"/>
    <x v="0"/>
    <x v="7"/>
    <x v="67"/>
    <x v="0"/>
    <x v="0"/>
    <s v="Tesseramento"/>
    <x v="0"/>
    <x v="0"/>
    <x v="0"/>
    <m/>
  </r>
  <r>
    <n v="44810"/>
    <x v="0"/>
    <x v="0"/>
    <x v="0"/>
    <x v="0"/>
    <x v="7"/>
    <x v="67"/>
    <x v="0"/>
    <x v="0"/>
    <s v="Tesseramento"/>
    <x v="0"/>
    <x v="4"/>
    <x v="0"/>
    <m/>
  </r>
  <r>
    <n v="166098"/>
    <x v="0"/>
    <x v="0"/>
    <x v="0"/>
    <x v="1"/>
    <x v="7"/>
    <x v="67"/>
    <x v="0"/>
    <x v="0"/>
    <s v="Tesseramento"/>
    <x v="0"/>
    <x v="0"/>
    <x v="0"/>
    <m/>
  </r>
  <r>
    <n v="62468"/>
    <x v="0"/>
    <x v="0"/>
    <x v="0"/>
    <x v="0"/>
    <x v="7"/>
    <x v="67"/>
    <x v="0"/>
    <x v="0"/>
    <s v="Tesseramento"/>
    <x v="0"/>
    <x v="0"/>
    <x v="0"/>
    <m/>
  </r>
  <r>
    <n v="16386"/>
    <x v="0"/>
    <x v="0"/>
    <x v="0"/>
    <x v="0"/>
    <x v="7"/>
    <x v="67"/>
    <x v="0"/>
    <x v="0"/>
    <s v="Tesseramento"/>
    <x v="0"/>
    <x v="4"/>
    <x v="0"/>
    <m/>
  </r>
  <r>
    <n v="45864"/>
    <x v="0"/>
    <x v="0"/>
    <x v="0"/>
    <x v="0"/>
    <x v="7"/>
    <x v="67"/>
    <x v="0"/>
    <x v="0"/>
    <s v="Tesseramento"/>
    <x v="0"/>
    <x v="4"/>
    <x v="0"/>
    <m/>
  </r>
  <r>
    <n v="95073"/>
    <x v="0"/>
    <x v="0"/>
    <x v="0"/>
    <x v="0"/>
    <x v="7"/>
    <x v="67"/>
    <x v="0"/>
    <x v="1"/>
    <s v="Tesseramento"/>
    <x v="0"/>
    <x v="3"/>
    <x v="0"/>
    <m/>
  </r>
  <r>
    <n v="153387"/>
    <x v="0"/>
    <x v="0"/>
    <x v="0"/>
    <x v="0"/>
    <x v="7"/>
    <x v="67"/>
    <x v="0"/>
    <x v="0"/>
    <s v="Tesseramento"/>
    <x v="0"/>
    <x v="0"/>
    <x v="0"/>
    <m/>
  </r>
  <r>
    <n v="126813"/>
    <x v="0"/>
    <x v="0"/>
    <x v="0"/>
    <x v="0"/>
    <x v="7"/>
    <x v="67"/>
    <x v="0"/>
    <x v="1"/>
    <s v="Tesseramento"/>
    <x v="0"/>
    <x v="0"/>
    <x v="0"/>
    <m/>
  </r>
  <r>
    <n v="187731"/>
    <x v="0"/>
    <x v="1"/>
    <x v="0"/>
    <x v="1"/>
    <x v="7"/>
    <x v="67"/>
    <x v="0"/>
    <x v="1"/>
    <s v="Tesseramento"/>
    <x v="0"/>
    <x v="0"/>
    <x v="0"/>
    <m/>
  </r>
  <r>
    <n v="164332"/>
    <x v="0"/>
    <x v="1"/>
    <x v="0"/>
    <x v="0"/>
    <x v="7"/>
    <x v="67"/>
    <x v="0"/>
    <x v="0"/>
    <s v="Tesseramento"/>
    <x v="0"/>
    <x v="0"/>
    <x v="0"/>
    <m/>
  </r>
  <r>
    <n v="187733"/>
    <x v="0"/>
    <x v="1"/>
    <x v="0"/>
    <x v="1"/>
    <x v="7"/>
    <x v="67"/>
    <x v="0"/>
    <x v="0"/>
    <s v="Tesseramento"/>
    <x v="0"/>
    <x v="0"/>
    <x v="0"/>
    <m/>
  </r>
  <r>
    <n v="220870"/>
    <x v="0"/>
    <x v="1"/>
    <x v="0"/>
    <x v="0"/>
    <x v="7"/>
    <x v="67"/>
    <x v="0"/>
    <x v="0"/>
    <s v="Tesseramento"/>
    <x v="0"/>
    <x v="0"/>
    <x v="0"/>
    <m/>
  </r>
  <r>
    <n v="183382"/>
    <x v="0"/>
    <x v="1"/>
    <x v="0"/>
    <x v="1"/>
    <x v="7"/>
    <x v="67"/>
    <x v="0"/>
    <x v="1"/>
    <s v="Tesseramento"/>
    <x v="0"/>
    <x v="3"/>
    <x v="0"/>
    <m/>
  </r>
  <r>
    <n v="54558"/>
    <x v="0"/>
    <x v="1"/>
    <x v="0"/>
    <x v="4"/>
    <x v="7"/>
    <x v="67"/>
    <x v="0"/>
    <x v="0"/>
    <s v="Tesseramento"/>
    <x v="0"/>
    <x v="4"/>
    <x v="0"/>
    <m/>
  </r>
  <r>
    <n v="167988"/>
    <x v="0"/>
    <x v="1"/>
    <x v="0"/>
    <x v="1"/>
    <x v="7"/>
    <x v="67"/>
    <x v="0"/>
    <x v="1"/>
    <s v="Tesseramento"/>
    <x v="0"/>
    <x v="4"/>
    <x v="0"/>
    <m/>
  </r>
  <r>
    <n v="216064"/>
    <x v="0"/>
    <x v="1"/>
    <x v="0"/>
    <x v="1"/>
    <x v="7"/>
    <x v="67"/>
    <x v="0"/>
    <x v="0"/>
    <s v="Tesseramento"/>
    <x v="0"/>
    <x v="0"/>
    <x v="0"/>
    <m/>
  </r>
  <r>
    <n v="197645"/>
    <x v="0"/>
    <x v="0"/>
    <x v="0"/>
    <x v="0"/>
    <x v="14"/>
    <x v="129"/>
    <x v="0"/>
    <x v="0"/>
    <s v="Tesseramento"/>
    <x v="1"/>
    <x v="0"/>
    <x v="0"/>
    <m/>
  </r>
  <r>
    <n v="80174"/>
    <x v="0"/>
    <x v="0"/>
    <x v="0"/>
    <x v="0"/>
    <x v="15"/>
    <x v="72"/>
    <x v="0"/>
    <x v="0"/>
    <s v="Tesseramento"/>
    <x v="1"/>
    <x v="4"/>
    <x v="0"/>
    <m/>
  </r>
  <r>
    <n v="95179"/>
    <x v="0"/>
    <x v="0"/>
    <x v="0"/>
    <x v="0"/>
    <x v="15"/>
    <x v="72"/>
    <x v="0"/>
    <x v="1"/>
    <s v="Tesseramento"/>
    <x v="1"/>
    <x v="4"/>
    <x v="0"/>
    <m/>
  </r>
  <r>
    <n v="17787"/>
    <x v="0"/>
    <x v="0"/>
    <x v="0"/>
    <x v="0"/>
    <x v="13"/>
    <x v="188"/>
    <x v="0"/>
    <x v="1"/>
    <s v="Tesseramento"/>
    <x v="1"/>
    <x v="0"/>
    <x v="0"/>
    <m/>
  </r>
  <r>
    <n v="223595"/>
    <x v="1"/>
    <x v="0"/>
    <x v="0"/>
    <x v="3"/>
    <x v="13"/>
    <x v="188"/>
    <x v="0"/>
    <x v="0"/>
    <s v="Tesseramento"/>
    <x v="1"/>
    <x v="5"/>
    <x v="0"/>
    <m/>
  </r>
  <r>
    <n v="187788"/>
    <x v="0"/>
    <x v="0"/>
    <x v="0"/>
    <x v="2"/>
    <x v="13"/>
    <x v="188"/>
    <x v="0"/>
    <x v="0"/>
    <s v="Tesseramento"/>
    <x v="1"/>
    <x v="0"/>
    <x v="0"/>
    <m/>
  </r>
  <r>
    <n v="160502"/>
    <x v="0"/>
    <x v="0"/>
    <x v="0"/>
    <x v="0"/>
    <x v="13"/>
    <x v="188"/>
    <x v="0"/>
    <x v="1"/>
    <s v="Tesseramento"/>
    <x v="1"/>
    <x v="3"/>
    <x v="0"/>
    <m/>
  </r>
  <r>
    <n v="140098"/>
    <x v="0"/>
    <x v="0"/>
    <x v="0"/>
    <x v="0"/>
    <x v="13"/>
    <x v="188"/>
    <x v="0"/>
    <x v="0"/>
    <s v="Tesseramento"/>
    <x v="1"/>
    <x v="0"/>
    <x v="0"/>
    <m/>
  </r>
  <r>
    <n v="210979"/>
    <x v="1"/>
    <x v="0"/>
    <x v="0"/>
    <x v="0"/>
    <x v="13"/>
    <x v="188"/>
    <x v="0"/>
    <x v="0"/>
    <s v="Tesseramento"/>
    <x v="1"/>
    <x v="5"/>
    <x v="0"/>
    <m/>
  </r>
  <r>
    <n v="28582"/>
    <x v="0"/>
    <x v="0"/>
    <x v="0"/>
    <x v="0"/>
    <x v="13"/>
    <x v="188"/>
    <x v="0"/>
    <x v="0"/>
    <s v="Tesseramento"/>
    <x v="1"/>
    <x v="4"/>
    <x v="0"/>
    <m/>
  </r>
  <r>
    <n v="212234"/>
    <x v="1"/>
    <x v="0"/>
    <x v="0"/>
    <x v="0"/>
    <x v="13"/>
    <x v="188"/>
    <x v="0"/>
    <x v="0"/>
    <s v="Tesseramento"/>
    <x v="1"/>
    <x v="7"/>
    <x v="0"/>
    <m/>
  </r>
  <r>
    <n v="234516"/>
    <x v="0"/>
    <x v="0"/>
    <x v="1"/>
    <x v="2"/>
    <x v="2"/>
    <x v="36"/>
    <x v="0"/>
    <x v="0"/>
    <s v="Tesseramento"/>
    <x v="1"/>
    <x v="4"/>
    <x v="0"/>
    <m/>
  </r>
  <r>
    <n v="221541"/>
    <x v="0"/>
    <x v="0"/>
    <x v="0"/>
    <x v="1"/>
    <x v="7"/>
    <x v="135"/>
    <x v="0"/>
    <x v="1"/>
    <s v="Tesseramento"/>
    <x v="1"/>
    <x v="4"/>
    <x v="0"/>
    <m/>
  </r>
  <r>
    <n v="129228"/>
    <x v="0"/>
    <x v="0"/>
    <x v="0"/>
    <x v="0"/>
    <x v="4"/>
    <x v="149"/>
    <x v="0"/>
    <x v="0"/>
    <s v="Tesseramento"/>
    <x v="1"/>
    <x v="4"/>
    <x v="0"/>
    <m/>
  </r>
  <r>
    <n v="189464"/>
    <x v="1"/>
    <x v="0"/>
    <x v="0"/>
    <x v="0"/>
    <x v="7"/>
    <x v="182"/>
    <x v="0"/>
    <x v="0"/>
    <s v="Tesseramento"/>
    <x v="1"/>
    <x v="2"/>
    <x v="0"/>
    <m/>
  </r>
  <r>
    <n v="327"/>
    <x v="0"/>
    <x v="0"/>
    <x v="0"/>
    <x v="4"/>
    <x v="8"/>
    <x v="173"/>
    <x v="0"/>
    <x v="0"/>
    <s v="Tesseramento"/>
    <x v="0"/>
    <x v="0"/>
    <x v="0"/>
    <m/>
  </r>
  <r>
    <n v="29013"/>
    <x v="0"/>
    <x v="0"/>
    <x v="0"/>
    <x v="0"/>
    <x v="13"/>
    <x v="177"/>
    <x v="0"/>
    <x v="0"/>
    <s v="Tesseramento"/>
    <x v="1"/>
    <x v="3"/>
    <x v="0"/>
    <m/>
  </r>
  <r>
    <n v="220470"/>
    <x v="0"/>
    <x v="0"/>
    <x v="0"/>
    <x v="0"/>
    <x v="13"/>
    <x v="177"/>
    <x v="0"/>
    <x v="1"/>
    <s v="Tesseramento"/>
    <x v="1"/>
    <x v="4"/>
    <x v="0"/>
    <m/>
  </r>
  <r>
    <n v="162173"/>
    <x v="0"/>
    <x v="0"/>
    <x v="0"/>
    <x v="0"/>
    <x v="13"/>
    <x v="177"/>
    <x v="0"/>
    <x v="0"/>
    <s v="Tesseramento"/>
    <x v="1"/>
    <x v="0"/>
    <x v="0"/>
    <m/>
  </r>
  <r>
    <n v="143095"/>
    <x v="0"/>
    <x v="0"/>
    <x v="0"/>
    <x v="0"/>
    <x v="15"/>
    <x v="247"/>
    <x v="0"/>
    <x v="0"/>
    <s v="Tesseramento"/>
    <x v="1"/>
    <x v="0"/>
    <x v="0"/>
    <m/>
  </r>
  <r>
    <n v="224391"/>
    <x v="1"/>
    <x v="0"/>
    <x v="0"/>
    <x v="2"/>
    <x v="15"/>
    <x v="247"/>
    <x v="0"/>
    <x v="1"/>
    <s v="Tesseramento"/>
    <x v="1"/>
    <x v="5"/>
    <x v="0"/>
    <m/>
  </r>
  <r>
    <n v="14772"/>
    <x v="0"/>
    <x v="0"/>
    <x v="0"/>
    <x v="0"/>
    <x v="15"/>
    <x v="247"/>
    <x v="0"/>
    <x v="0"/>
    <s v="Tesseramento"/>
    <x v="1"/>
    <x v="3"/>
    <x v="0"/>
    <m/>
  </r>
  <r>
    <n v="91538"/>
    <x v="0"/>
    <x v="0"/>
    <x v="0"/>
    <x v="0"/>
    <x v="15"/>
    <x v="247"/>
    <x v="0"/>
    <x v="0"/>
    <s v="Tesseramento"/>
    <x v="1"/>
    <x v="4"/>
    <x v="0"/>
    <m/>
  </r>
  <r>
    <n v="93799"/>
    <x v="0"/>
    <x v="0"/>
    <x v="0"/>
    <x v="0"/>
    <x v="13"/>
    <x v="177"/>
    <x v="0"/>
    <x v="0"/>
    <s v="Tesseramento"/>
    <x v="1"/>
    <x v="4"/>
    <x v="0"/>
    <m/>
  </r>
  <r>
    <n v="73421"/>
    <x v="0"/>
    <x v="0"/>
    <x v="0"/>
    <x v="0"/>
    <x v="15"/>
    <x v="247"/>
    <x v="0"/>
    <x v="0"/>
    <s v="Tesseramento"/>
    <x v="1"/>
    <x v="0"/>
    <x v="0"/>
    <m/>
  </r>
  <r>
    <n v="11380"/>
    <x v="0"/>
    <x v="0"/>
    <x v="0"/>
    <x v="0"/>
    <x v="15"/>
    <x v="247"/>
    <x v="0"/>
    <x v="0"/>
    <s v="Tesseramento"/>
    <x v="1"/>
    <x v="3"/>
    <x v="0"/>
    <m/>
  </r>
  <r>
    <n v="221271"/>
    <x v="1"/>
    <x v="0"/>
    <x v="0"/>
    <x v="1"/>
    <x v="15"/>
    <x v="247"/>
    <x v="0"/>
    <x v="0"/>
    <s v="Tesseramento"/>
    <x v="1"/>
    <x v="2"/>
    <x v="0"/>
    <m/>
  </r>
  <r>
    <n v="43502"/>
    <x v="0"/>
    <x v="0"/>
    <x v="0"/>
    <x v="0"/>
    <x v="15"/>
    <x v="247"/>
    <x v="0"/>
    <x v="1"/>
    <s v="Tesseramento"/>
    <x v="1"/>
    <x v="3"/>
    <x v="0"/>
    <m/>
  </r>
  <r>
    <n v="121085"/>
    <x v="0"/>
    <x v="0"/>
    <x v="0"/>
    <x v="0"/>
    <x v="15"/>
    <x v="247"/>
    <x v="0"/>
    <x v="0"/>
    <s v="Tesseramento"/>
    <x v="1"/>
    <x v="3"/>
    <x v="0"/>
    <m/>
  </r>
  <r>
    <n v="96133"/>
    <x v="0"/>
    <x v="0"/>
    <x v="0"/>
    <x v="0"/>
    <x v="15"/>
    <x v="247"/>
    <x v="0"/>
    <x v="0"/>
    <s v="Tesseramento"/>
    <x v="1"/>
    <x v="1"/>
    <x v="0"/>
    <m/>
  </r>
  <r>
    <n v="31127"/>
    <x v="0"/>
    <x v="0"/>
    <x v="0"/>
    <x v="0"/>
    <x v="15"/>
    <x v="247"/>
    <x v="0"/>
    <x v="0"/>
    <s v="Tesseramento"/>
    <x v="1"/>
    <x v="3"/>
    <x v="0"/>
    <m/>
  </r>
  <r>
    <n v="158402"/>
    <x v="0"/>
    <x v="0"/>
    <x v="0"/>
    <x v="1"/>
    <x v="15"/>
    <x v="247"/>
    <x v="0"/>
    <x v="0"/>
    <s v="Tesseramento"/>
    <x v="1"/>
    <x v="0"/>
    <x v="0"/>
    <m/>
  </r>
  <r>
    <n v="98345"/>
    <x v="0"/>
    <x v="0"/>
    <x v="0"/>
    <x v="0"/>
    <x v="15"/>
    <x v="247"/>
    <x v="0"/>
    <x v="1"/>
    <s v="Tesseramento"/>
    <x v="1"/>
    <x v="3"/>
    <x v="0"/>
    <m/>
  </r>
  <r>
    <n v="113333"/>
    <x v="0"/>
    <x v="0"/>
    <x v="0"/>
    <x v="0"/>
    <x v="15"/>
    <x v="247"/>
    <x v="0"/>
    <x v="0"/>
    <s v="Tesseramento"/>
    <x v="1"/>
    <x v="3"/>
    <x v="0"/>
    <m/>
  </r>
  <r>
    <n v="170377"/>
    <x v="0"/>
    <x v="0"/>
    <x v="0"/>
    <x v="0"/>
    <x v="15"/>
    <x v="247"/>
    <x v="0"/>
    <x v="0"/>
    <s v="Tesseramento"/>
    <x v="1"/>
    <x v="4"/>
    <x v="0"/>
    <m/>
  </r>
  <r>
    <n v="11430"/>
    <x v="0"/>
    <x v="0"/>
    <x v="0"/>
    <x v="0"/>
    <x v="15"/>
    <x v="247"/>
    <x v="0"/>
    <x v="0"/>
    <s v="Tesseramento"/>
    <x v="1"/>
    <x v="4"/>
    <x v="0"/>
    <m/>
  </r>
  <r>
    <n v="11439"/>
    <x v="0"/>
    <x v="0"/>
    <x v="0"/>
    <x v="0"/>
    <x v="15"/>
    <x v="247"/>
    <x v="0"/>
    <x v="1"/>
    <s v="Tesseramento"/>
    <x v="1"/>
    <x v="4"/>
    <x v="0"/>
    <m/>
  </r>
  <r>
    <n v="11452"/>
    <x v="0"/>
    <x v="0"/>
    <x v="0"/>
    <x v="0"/>
    <x v="15"/>
    <x v="247"/>
    <x v="0"/>
    <x v="0"/>
    <s v="Tesseramento"/>
    <x v="1"/>
    <x v="4"/>
    <x v="0"/>
    <m/>
  </r>
  <r>
    <n v="206924"/>
    <x v="0"/>
    <x v="0"/>
    <x v="0"/>
    <x v="0"/>
    <x v="15"/>
    <x v="247"/>
    <x v="0"/>
    <x v="0"/>
    <s v="Tesseramento"/>
    <x v="1"/>
    <x v="0"/>
    <x v="0"/>
    <m/>
  </r>
  <r>
    <n v="126879"/>
    <x v="0"/>
    <x v="0"/>
    <x v="0"/>
    <x v="0"/>
    <x v="15"/>
    <x v="247"/>
    <x v="0"/>
    <x v="0"/>
    <s v="Tesseramento"/>
    <x v="1"/>
    <x v="0"/>
    <x v="0"/>
    <m/>
  </r>
  <r>
    <n v="195401"/>
    <x v="1"/>
    <x v="0"/>
    <x v="0"/>
    <x v="3"/>
    <x v="15"/>
    <x v="247"/>
    <x v="0"/>
    <x v="1"/>
    <s v="Tesseramento"/>
    <x v="1"/>
    <x v="5"/>
    <x v="0"/>
    <m/>
  </r>
  <r>
    <n v="14801"/>
    <x v="0"/>
    <x v="0"/>
    <x v="0"/>
    <x v="0"/>
    <x v="15"/>
    <x v="247"/>
    <x v="0"/>
    <x v="0"/>
    <s v="Tesseramento"/>
    <x v="1"/>
    <x v="0"/>
    <x v="0"/>
    <m/>
  </r>
  <r>
    <n v="84625"/>
    <x v="0"/>
    <x v="0"/>
    <x v="0"/>
    <x v="0"/>
    <x v="15"/>
    <x v="247"/>
    <x v="0"/>
    <x v="0"/>
    <s v="Tesseramento"/>
    <x v="1"/>
    <x v="0"/>
    <x v="0"/>
    <m/>
  </r>
  <r>
    <n v="212877"/>
    <x v="0"/>
    <x v="0"/>
    <x v="0"/>
    <x v="1"/>
    <x v="15"/>
    <x v="247"/>
    <x v="0"/>
    <x v="0"/>
    <s v="Tesseramento"/>
    <x v="1"/>
    <x v="0"/>
    <x v="0"/>
    <m/>
  </r>
  <r>
    <n v="232274"/>
    <x v="1"/>
    <x v="0"/>
    <x v="0"/>
    <x v="2"/>
    <x v="15"/>
    <x v="247"/>
    <x v="0"/>
    <x v="0"/>
    <s v="Tesseramento"/>
    <x v="1"/>
    <x v="5"/>
    <x v="0"/>
    <m/>
  </r>
  <r>
    <n v="31849"/>
    <x v="0"/>
    <x v="0"/>
    <x v="0"/>
    <x v="0"/>
    <x v="15"/>
    <x v="247"/>
    <x v="0"/>
    <x v="0"/>
    <s v="Tesseramento"/>
    <x v="1"/>
    <x v="4"/>
    <x v="0"/>
    <m/>
  </r>
  <r>
    <n v="121340"/>
    <x v="0"/>
    <x v="0"/>
    <x v="0"/>
    <x v="0"/>
    <x v="15"/>
    <x v="247"/>
    <x v="0"/>
    <x v="0"/>
    <s v="Tesseramento"/>
    <x v="1"/>
    <x v="4"/>
    <x v="0"/>
    <m/>
  </r>
  <r>
    <n v="14816"/>
    <x v="0"/>
    <x v="0"/>
    <x v="0"/>
    <x v="0"/>
    <x v="15"/>
    <x v="247"/>
    <x v="0"/>
    <x v="0"/>
    <s v="Tesseramento"/>
    <x v="1"/>
    <x v="4"/>
    <x v="0"/>
    <m/>
  </r>
  <r>
    <n v="171065"/>
    <x v="0"/>
    <x v="0"/>
    <x v="0"/>
    <x v="0"/>
    <x v="7"/>
    <x v="67"/>
    <x v="0"/>
    <x v="0"/>
    <s v="Tesseramento"/>
    <x v="0"/>
    <x v="0"/>
    <x v="0"/>
    <m/>
  </r>
  <r>
    <n v="201035"/>
    <x v="1"/>
    <x v="0"/>
    <x v="0"/>
    <x v="1"/>
    <x v="15"/>
    <x v="247"/>
    <x v="0"/>
    <x v="0"/>
    <s v="Tesseramento"/>
    <x v="1"/>
    <x v="5"/>
    <x v="0"/>
    <m/>
  </r>
  <r>
    <n v="137227"/>
    <x v="0"/>
    <x v="0"/>
    <x v="0"/>
    <x v="0"/>
    <x v="15"/>
    <x v="247"/>
    <x v="0"/>
    <x v="1"/>
    <s v="Tesseramento"/>
    <x v="1"/>
    <x v="0"/>
    <x v="0"/>
    <m/>
  </r>
  <r>
    <n v="153156"/>
    <x v="0"/>
    <x v="0"/>
    <x v="0"/>
    <x v="1"/>
    <x v="15"/>
    <x v="247"/>
    <x v="0"/>
    <x v="1"/>
    <s v="Tesseramento"/>
    <x v="1"/>
    <x v="4"/>
    <x v="0"/>
    <m/>
  </r>
  <r>
    <n v="79197"/>
    <x v="0"/>
    <x v="0"/>
    <x v="0"/>
    <x v="0"/>
    <x v="15"/>
    <x v="247"/>
    <x v="0"/>
    <x v="1"/>
    <s v="Tesseramento"/>
    <x v="1"/>
    <x v="4"/>
    <x v="0"/>
    <m/>
  </r>
  <r>
    <n v="66098"/>
    <x v="0"/>
    <x v="0"/>
    <x v="0"/>
    <x v="0"/>
    <x v="15"/>
    <x v="247"/>
    <x v="0"/>
    <x v="0"/>
    <s v="Tesseramento"/>
    <x v="1"/>
    <x v="3"/>
    <x v="0"/>
    <m/>
  </r>
  <r>
    <n v="192963"/>
    <x v="0"/>
    <x v="0"/>
    <x v="0"/>
    <x v="0"/>
    <x v="15"/>
    <x v="247"/>
    <x v="0"/>
    <x v="0"/>
    <s v="Tesseramento"/>
    <x v="1"/>
    <x v="1"/>
    <x v="0"/>
    <m/>
  </r>
  <r>
    <n v="193654"/>
    <x v="0"/>
    <x v="0"/>
    <x v="0"/>
    <x v="1"/>
    <x v="15"/>
    <x v="247"/>
    <x v="0"/>
    <x v="1"/>
    <s v="Tesseramento"/>
    <x v="1"/>
    <x v="4"/>
    <x v="0"/>
    <m/>
  </r>
  <r>
    <n v="200915"/>
    <x v="1"/>
    <x v="0"/>
    <x v="0"/>
    <x v="0"/>
    <x v="15"/>
    <x v="247"/>
    <x v="0"/>
    <x v="0"/>
    <s v="Tesseramento"/>
    <x v="1"/>
    <x v="6"/>
    <x v="0"/>
    <m/>
  </r>
  <r>
    <n v="53955"/>
    <x v="0"/>
    <x v="0"/>
    <x v="0"/>
    <x v="0"/>
    <x v="13"/>
    <x v="177"/>
    <x v="0"/>
    <x v="0"/>
    <s v="Tesseramento"/>
    <x v="1"/>
    <x v="4"/>
    <x v="0"/>
    <m/>
  </r>
  <r>
    <n v="232647"/>
    <x v="1"/>
    <x v="0"/>
    <x v="0"/>
    <x v="1"/>
    <x v="13"/>
    <x v="177"/>
    <x v="0"/>
    <x v="0"/>
    <s v="Tesseramento"/>
    <x v="1"/>
    <x v="5"/>
    <x v="0"/>
    <m/>
  </r>
  <r>
    <n v="28995"/>
    <x v="0"/>
    <x v="0"/>
    <x v="0"/>
    <x v="0"/>
    <x v="13"/>
    <x v="177"/>
    <x v="0"/>
    <x v="1"/>
    <s v="Tesseramento"/>
    <x v="1"/>
    <x v="4"/>
    <x v="0"/>
    <m/>
  </r>
  <r>
    <n v="205067"/>
    <x v="0"/>
    <x v="0"/>
    <x v="0"/>
    <x v="0"/>
    <x v="13"/>
    <x v="177"/>
    <x v="0"/>
    <x v="0"/>
    <s v="Tesseramento"/>
    <x v="1"/>
    <x v="3"/>
    <x v="0"/>
    <m/>
  </r>
  <r>
    <n v="229308"/>
    <x v="1"/>
    <x v="0"/>
    <x v="0"/>
    <x v="2"/>
    <x v="13"/>
    <x v="177"/>
    <x v="0"/>
    <x v="0"/>
    <s v="Tesseramento"/>
    <x v="1"/>
    <x v="5"/>
    <x v="0"/>
    <m/>
  </r>
  <r>
    <n v="193535"/>
    <x v="0"/>
    <x v="0"/>
    <x v="0"/>
    <x v="0"/>
    <x v="13"/>
    <x v="177"/>
    <x v="0"/>
    <x v="0"/>
    <s v="Tesseramento"/>
    <x v="1"/>
    <x v="4"/>
    <x v="0"/>
    <m/>
  </r>
  <r>
    <n v="220420"/>
    <x v="1"/>
    <x v="0"/>
    <x v="0"/>
    <x v="1"/>
    <x v="13"/>
    <x v="177"/>
    <x v="0"/>
    <x v="0"/>
    <s v="Tesseramento"/>
    <x v="1"/>
    <x v="5"/>
    <x v="0"/>
    <m/>
  </r>
  <r>
    <n v="155714"/>
    <x v="0"/>
    <x v="0"/>
    <x v="0"/>
    <x v="0"/>
    <x v="13"/>
    <x v="188"/>
    <x v="0"/>
    <x v="0"/>
    <s v="Tesseramento"/>
    <x v="1"/>
    <x v="4"/>
    <x v="0"/>
    <m/>
  </r>
  <r>
    <n v="25875"/>
    <x v="0"/>
    <x v="0"/>
    <x v="0"/>
    <x v="0"/>
    <x v="1"/>
    <x v="28"/>
    <x v="0"/>
    <x v="0"/>
    <s v="Tesseramento"/>
    <x v="1"/>
    <x v="0"/>
    <x v="0"/>
    <m/>
  </r>
  <r>
    <n v="213510"/>
    <x v="1"/>
    <x v="0"/>
    <x v="0"/>
    <x v="0"/>
    <x v="1"/>
    <x v="28"/>
    <x v="0"/>
    <x v="0"/>
    <s v="Tesseramento"/>
    <x v="1"/>
    <x v="2"/>
    <x v="0"/>
    <m/>
  </r>
  <r>
    <n v="182922"/>
    <x v="0"/>
    <x v="0"/>
    <x v="0"/>
    <x v="0"/>
    <x v="1"/>
    <x v="28"/>
    <x v="0"/>
    <x v="0"/>
    <s v="Tesseramento"/>
    <x v="1"/>
    <x v="0"/>
    <x v="0"/>
    <m/>
  </r>
  <r>
    <n v="223118"/>
    <x v="0"/>
    <x v="0"/>
    <x v="0"/>
    <x v="0"/>
    <x v="7"/>
    <x v="272"/>
    <x v="0"/>
    <x v="0"/>
    <s v="Tesseramento"/>
    <x v="0"/>
    <x v="3"/>
    <x v="0"/>
    <m/>
  </r>
  <r>
    <n v="58150"/>
    <x v="0"/>
    <x v="0"/>
    <x v="0"/>
    <x v="0"/>
    <x v="7"/>
    <x v="272"/>
    <x v="0"/>
    <x v="0"/>
    <s v="Tesseramento"/>
    <x v="0"/>
    <x v="3"/>
    <x v="0"/>
    <m/>
  </r>
  <r>
    <n v="152507"/>
    <x v="0"/>
    <x v="0"/>
    <x v="0"/>
    <x v="0"/>
    <x v="7"/>
    <x v="272"/>
    <x v="0"/>
    <x v="0"/>
    <s v="Tesseramento"/>
    <x v="0"/>
    <x v="0"/>
    <x v="0"/>
    <m/>
  </r>
  <r>
    <n v="152511"/>
    <x v="0"/>
    <x v="0"/>
    <x v="0"/>
    <x v="0"/>
    <x v="7"/>
    <x v="272"/>
    <x v="0"/>
    <x v="1"/>
    <s v="Tesseramento"/>
    <x v="0"/>
    <x v="3"/>
    <x v="0"/>
    <m/>
  </r>
  <r>
    <n v="9533"/>
    <x v="0"/>
    <x v="0"/>
    <x v="2"/>
    <x v="0"/>
    <x v="11"/>
    <x v="142"/>
    <x v="0"/>
    <x v="0"/>
    <s v="Tesseramento"/>
    <x v="1"/>
    <x v="4"/>
    <x v="0"/>
    <m/>
  </r>
  <r>
    <n v="141852"/>
    <x v="0"/>
    <x v="0"/>
    <x v="0"/>
    <x v="0"/>
    <x v="4"/>
    <x v="101"/>
    <x v="0"/>
    <x v="0"/>
    <s v="Tesseramento"/>
    <x v="0"/>
    <x v="3"/>
    <x v="0"/>
    <m/>
  </r>
  <r>
    <n v="10063"/>
    <x v="0"/>
    <x v="0"/>
    <x v="0"/>
    <x v="0"/>
    <x v="4"/>
    <x v="101"/>
    <x v="0"/>
    <x v="0"/>
    <s v="Tesseramento"/>
    <x v="0"/>
    <x v="4"/>
    <x v="0"/>
    <m/>
  </r>
  <r>
    <n v="9995"/>
    <x v="0"/>
    <x v="0"/>
    <x v="0"/>
    <x v="0"/>
    <x v="4"/>
    <x v="101"/>
    <x v="0"/>
    <x v="1"/>
    <s v="Tesseramento"/>
    <x v="0"/>
    <x v="3"/>
    <x v="0"/>
    <m/>
  </r>
  <r>
    <n v="33086"/>
    <x v="0"/>
    <x v="0"/>
    <x v="0"/>
    <x v="0"/>
    <x v="2"/>
    <x v="216"/>
    <x v="0"/>
    <x v="0"/>
    <s v="Tesseramento"/>
    <x v="0"/>
    <x v="4"/>
    <x v="0"/>
    <m/>
  </r>
  <r>
    <n v="40175"/>
    <x v="0"/>
    <x v="0"/>
    <x v="0"/>
    <x v="0"/>
    <x v="2"/>
    <x v="216"/>
    <x v="0"/>
    <x v="1"/>
    <s v="Tesseramento"/>
    <x v="0"/>
    <x v="4"/>
    <x v="0"/>
    <m/>
  </r>
  <r>
    <n v="179906"/>
    <x v="0"/>
    <x v="0"/>
    <x v="0"/>
    <x v="0"/>
    <x v="12"/>
    <x v="314"/>
    <x v="0"/>
    <x v="0"/>
    <s v="Tesseramento"/>
    <x v="0"/>
    <x v="3"/>
    <x v="0"/>
    <m/>
  </r>
  <r>
    <n v="190627"/>
    <x v="1"/>
    <x v="0"/>
    <x v="0"/>
    <x v="0"/>
    <x v="7"/>
    <x v="44"/>
    <x v="0"/>
    <x v="0"/>
    <s v="Tesseramento"/>
    <x v="1"/>
    <x v="7"/>
    <x v="0"/>
    <m/>
  </r>
  <r>
    <n v="174025"/>
    <x v="0"/>
    <x v="0"/>
    <x v="0"/>
    <x v="0"/>
    <x v="7"/>
    <x v="44"/>
    <x v="0"/>
    <x v="0"/>
    <s v="Tesseramento"/>
    <x v="1"/>
    <x v="0"/>
    <x v="0"/>
    <m/>
  </r>
  <r>
    <n v="204425"/>
    <x v="0"/>
    <x v="0"/>
    <x v="0"/>
    <x v="0"/>
    <x v="7"/>
    <x v="44"/>
    <x v="0"/>
    <x v="0"/>
    <s v="Tesseramento"/>
    <x v="1"/>
    <x v="4"/>
    <x v="0"/>
    <m/>
  </r>
  <r>
    <n v="59313"/>
    <x v="0"/>
    <x v="0"/>
    <x v="0"/>
    <x v="0"/>
    <x v="7"/>
    <x v="44"/>
    <x v="0"/>
    <x v="0"/>
    <s v="Tesseramento"/>
    <x v="1"/>
    <x v="0"/>
    <x v="0"/>
    <m/>
  </r>
  <r>
    <n v="201555"/>
    <x v="0"/>
    <x v="0"/>
    <x v="0"/>
    <x v="0"/>
    <x v="7"/>
    <x v="44"/>
    <x v="0"/>
    <x v="0"/>
    <s v="Tesseramento"/>
    <x v="1"/>
    <x v="0"/>
    <x v="0"/>
    <m/>
  </r>
  <r>
    <n v="127230"/>
    <x v="0"/>
    <x v="0"/>
    <x v="0"/>
    <x v="0"/>
    <x v="7"/>
    <x v="45"/>
    <x v="0"/>
    <x v="0"/>
    <s v="Tesseramento"/>
    <x v="1"/>
    <x v="1"/>
    <x v="0"/>
    <m/>
  </r>
  <r>
    <n v="137120"/>
    <x v="0"/>
    <x v="0"/>
    <x v="0"/>
    <x v="0"/>
    <x v="7"/>
    <x v="45"/>
    <x v="0"/>
    <x v="0"/>
    <s v="Tesseramento"/>
    <x v="1"/>
    <x v="0"/>
    <x v="0"/>
    <m/>
  </r>
  <r>
    <n v="127229"/>
    <x v="0"/>
    <x v="0"/>
    <x v="0"/>
    <x v="0"/>
    <x v="7"/>
    <x v="45"/>
    <x v="0"/>
    <x v="0"/>
    <s v="Tesseramento"/>
    <x v="1"/>
    <x v="0"/>
    <x v="0"/>
    <m/>
  </r>
  <r>
    <n v="62633"/>
    <x v="0"/>
    <x v="0"/>
    <x v="0"/>
    <x v="0"/>
    <x v="7"/>
    <x v="45"/>
    <x v="0"/>
    <x v="0"/>
    <s v="Tesseramento"/>
    <x v="1"/>
    <x v="0"/>
    <x v="0"/>
    <m/>
  </r>
  <r>
    <n v="214755"/>
    <x v="0"/>
    <x v="1"/>
    <x v="0"/>
    <x v="0"/>
    <x v="7"/>
    <x v="45"/>
    <x v="0"/>
    <x v="1"/>
    <s v="Tesseramento"/>
    <x v="1"/>
    <x v="0"/>
    <x v="0"/>
    <m/>
  </r>
  <r>
    <n v="198686"/>
    <x v="0"/>
    <x v="0"/>
    <x v="0"/>
    <x v="0"/>
    <x v="0"/>
    <x v="361"/>
    <x v="0"/>
    <x v="0"/>
    <s v="Tesseramento"/>
    <x v="0"/>
    <x v="0"/>
    <x v="0"/>
    <m/>
  </r>
  <r>
    <n v="234601"/>
    <x v="0"/>
    <x v="1"/>
    <x v="1"/>
    <x v="1"/>
    <x v="4"/>
    <x v="80"/>
    <x v="0"/>
    <x v="1"/>
    <s v="Tesseramento"/>
    <x v="1"/>
    <x v="0"/>
    <x v="0"/>
    <m/>
  </r>
  <r>
    <n v="106753"/>
    <x v="0"/>
    <x v="0"/>
    <x v="0"/>
    <x v="0"/>
    <x v="4"/>
    <x v="80"/>
    <x v="0"/>
    <x v="1"/>
    <s v="Tesseramento"/>
    <x v="1"/>
    <x v="4"/>
    <x v="0"/>
    <m/>
  </r>
  <r>
    <n v="48718"/>
    <x v="0"/>
    <x v="0"/>
    <x v="0"/>
    <x v="0"/>
    <x v="11"/>
    <x v="189"/>
    <x v="0"/>
    <x v="0"/>
    <s v="Tesseramento"/>
    <x v="1"/>
    <x v="3"/>
    <x v="0"/>
    <m/>
  </r>
  <r>
    <n v="32825"/>
    <x v="0"/>
    <x v="0"/>
    <x v="0"/>
    <x v="0"/>
    <x v="11"/>
    <x v="189"/>
    <x v="0"/>
    <x v="0"/>
    <s v="Tesseramento"/>
    <x v="1"/>
    <x v="1"/>
    <x v="0"/>
    <m/>
  </r>
  <r>
    <n v="71993"/>
    <x v="0"/>
    <x v="0"/>
    <x v="0"/>
    <x v="0"/>
    <x v="11"/>
    <x v="189"/>
    <x v="0"/>
    <x v="0"/>
    <s v="Tesseramento"/>
    <x v="1"/>
    <x v="3"/>
    <x v="0"/>
    <m/>
  </r>
  <r>
    <n v="150340"/>
    <x v="0"/>
    <x v="0"/>
    <x v="0"/>
    <x v="0"/>
    <x v="11"/>
    <x v="189"/>
    <x v="0"/>
    <x v="0"/>
    <s v="Tesseramento"/>
    <x v="1"/>
    <x v="0"/>
    <x v="0"/>
    <m/>
  </r>
  <r>
    <n v="119096"/>
    <x v="0"/>
    <x v="0"/>
    <x v="2"/>
    <x v="1"/>
    <x v="3"/>
    <x v="85"/>
    <x v="0"/>
    <x v="1"/>
    <s v="Tesseramento"/>
    <x v="1"/>
    <x v="3"/>
    <x v="0"/>
    <m/>
  </r>
  <r>
    <n v="150242"/>
    <x v="0"/>
    <x v="0"/>
    <x v="0"/>
    <x v="0"/>
    <x v="11"/>
    <x v="189"/>
    <x v="0"/>
    <x v="0"/>
    <s v="Tesseramento"/>
    <x v="1"/>
    <x v="0"/>
    <x v="0"/>
    <m/>
  </r>
  <r>
    <n v="231962"/>
    <x v="0"/>
    <x v="0"/>
    <x v="0"/>
    <x v="0"/>
    <x v="11"/>
    <x v="189"/>
    <x v="0"/>
    <x v="0"/>
    <s v="Tesseramento"/>
    <x v="1"/>
    <x v="0"/>
    <x v="0"/>
    <m/>
  </r>
  <r>
    <n v="231293"/>
    <x v="0"/>
    <x v="0"/>
    <x v="0"/>
    <x v="0"/>
    <x v="11"/>
    <x v="189"/>
    <x v="0"/>
    <x v="0"/>
    <s v="Tesseramento"/>
    <x v="1"/>
    <x v="0"/>
    <x v="0"/>
    <m/>
  </r>
  <r>
    <n v="231068"/>
    <x v="0"/>
    <x v="0"/>
    <x v="0"/>
    <x v="0"/>
    <x v="11"/>
    <x v="189"/>
    <x v="0"/>
    <x v="0"/>
    <s v="Tesseramento"/>
    <x v="1"/>
    <x v="4"/>
    <x v="0"/>
    <m/>
  </r>
  <r>
    <n v="217228"/>
    <x v="0"/>
    <x v="0"/>
    <x v="0"/>
    <x v="2"/>
    <x v="11"/>
    <x v="189"/>
    <x v="0"/>
    <x v="0"/>
    <s v="Tesseramento"/>
    <x v="1"/>
    <x v="0"/>
    <x v="0"/>
    <m/>
  </r>
  <r>
    <n v="89273"/>
    <x v="0"/>
    <x v="0"/>
    <x v="0"/>
    <x v="0"/>
    <x v="11"/>
    <x v="189"/>
    <x v="0"/>
    <x v="0"/>
    <s v="Tesseramento"/>
    <x v="1"/>
    <x v="3"/>
    <x v="0"/>
    <m/>
  </r>
  <r>
    <n v="114913"/>
    <x v="0"/>
    <x v="0"/>
    <x v="0"/>
    <x v="0"/>
    <x v="11"/>
    <x v="189"/>
    <x v="0"/>
    <x v="0"/>
    <s v="Tesseramento"/>
    <x v="1"/>
    <x v="0"/>
    <x v="0"/>
    <m/>
  </r>
  <r>
    <n v="53847"/>
    <x v="0"/>
    <x v="0"/>
    <x v="2"/>
    <x v="4"/>
    <x v="8"/>
    <x v="246"/>
    <x v="0"/>
    <x v="0"/>
    <s v="Tesseramento"/>
    <x v="1"/>
    <x v="3"/>
    <x v="0"/>
    <m/>
  </r>
  <r>
    <n v="203585"/>
    <x v="0"/>
    <x v="0"/>
    <x v="0"/>
    <x v="0"/>
    <x v="8"/>
    <x v="246"/>
    <x v="0"/>
    <x v="0"/>
    <s v="Tesseramento"/>
    <x v="1"/>
    <x v="4"/>
    <x v="0"/>
    <m/>
  </r>
  <r>
    <n v="92797"/>
    <x v="0"/>
    <x v="0"/>
    <x v="0"/>
    <x v="0"/>
    <x v="11"/>
    <x v="189"/>
    <x v="0"/>
    <x v="0"/>
    <s v="Tesseramento"/>
    <x v="1"/>
    <x v="3"/>
    <x v="0"/>
    <m/>
  </r>
  <r>
    <n v="220806"/>
    <x v="1"/>
    <x v="0"/>
    <x v="0"/>
    <x v="1"/>
    <x v="11"/>
    <x v="189"/>
    <x v="0"/>
    <x v="0"/>
    <s v="Tesseramento"/>
    <x v="1"/>
    <x v="5"/>
    <x v="0"/>
    <m/>
  </r>
  <r>
    <n v="78953"/>
    <x v="0"/>
    <x v="0"/>
    <x v="0"/>
    <x v="0"/>
    <x v="4"/>
    <x v="235"/>
    <x v="0"/>
    <x v="0"/>
    <s v="Tesseramento"/>
    <x v="0"/>
    <x v="1"/>
    <x v="0"/>
    <m/>
  </r>
  <r>
    <n v="137258"/>
    <x v="0"/>
    <x v="0"/>
    <x v="0"/>
    <x v="0"/>
    <x v="15"/>
    <x v="104"/>
    <x v="0"/>
    <x v="0"/>
    <s v="Tesseramento"/>
    <x v="1"/>
    <x v="0"/>
    <x v="0"/>
    <m/>
  </r>
  <r>
    <n v="166346"/>
    <x v="0"/>
    <x v="0"/>
    <x v="0"/>
    <x v="0"/>
    <x v="6"/>
    <x v="217"/>
    <x v="0"/>
    <x v="0"/>
    <s v="Tesseramento"/>
    <x v="0"/>
    <x v="3"/>
    <x v="0"/>
    <m/>
  </r>
  <r>
    <n v="110957"/>
    <x v="0"/>
    <x v="0"/>
    <x v="0"/>
    <x v="0"/>
    <x v="6"/>
    <x v="217"/>
    <x v="0"/>
    <x v="0"/>
    <s v="Tesseramento"/>
    <x v="0"/>
    <x v="4"/>
    <x v="0"/>
    <m/>
  </r>
  <r>
    <n v="231352"/>
    <x v="0"/>
    <x v="0"/>
    <x v="0"/>
    <x v="1"/>
    <x v="6"/>
    <x v="217"/>
    <x v="0"/>
    <x v="0"/>
    <s v="Tesseramento"/>
    <x v="0"/>
    <x v="1"/>
    <x v="0"/>
    <m/>
  </r>
  <r>
    <n v="158880"/>
    <x v="0"/>
    <x v="0"/>
    <x v="0"/>
    <x v="0"/>
    <x v="2"/>
    <x v="55"/>
    <x v="0"/>
    <x v="1"/>
    <s v="Tesseramento"/>
    <x v="1"/>
    <x v="3"/>
    <x v="0"/>
    <m/>
  </r>
  <r>
    <n v="84854"/>
    <x v="0"/>
    <x v="0"/>
    <x v="0"/>
    <x v="0"/>
    <x v="6"/>
    <x v="217"/>
    <x v="0"/>
    <x v="0"/>
    <s v="Tesseramento"/>
    <x v="0"/>
    <x v="1"/>
    <x v="0"/>
    <m/>
  </r>
  <r>
    <n v="85821"/>
    <x v="0"/>
    <x v="0"/>
    <x v="0"/>
    <x v="0"/>
    <x v="2"/>
    <x v="55"/>
    <x v="0"/>
    <x v="1"/>
    <s v="Tesseramento"/>
    <x v="1"/>
    <x v="4"/>
    <x v="0"/>
    <m/>
  </r>
  <r>
    <n v="91804"/>
    <x v="0"/>
    <x v="0"/>
    <x v="0"/>
    <x v="0"/>
    <x v="2"/>
    <x v="55"/>
    <x v="0"/>
    <x v="1"/>
    <s v="Tesseramento"/>
    <x v="1"/>
    <x v="0"/>
    <x v="0"/>
    <m/>
  </r>
  <r>
    <n v="126509"/>
    <x v="0"/>
    <x v="0"/>
    <x v="0"/>
    <x v="0"/>
    <x v="6"/>
    <x v="217"/>
    <x v="0"/>
    <x v="0"/>
    <s v="Tesseramento"/>
    <x v="0"/>
    <x v="4"/>
    <x v="0"/>
    <m/>
  </r>
  <r>
    <n v="101013"/>
    <x v="0"/>
    <x v="0"/>
    <x v="2"/>
    <x v="4"/>
    <x v="6"/>
    <x v="217"/>
    <x v="0"/>
    <x v="1"/>
    <s v="Tesseramento"/>
    <x v="0"/>
    <x v="4"/>
    <x v="0"/>
    <m/>
  </r>
  <r>
    <n v="217136"/>
    <x v="0"/>
    <x v="0"/>
    <x v="0"/>
    <x v="1"/>
    <x v="6"/>
    <x v="217"/>
    <x v="0"/>
    <x v="0"/>
    <s v="Tesseramento"/>
    <x v="0"/>
    <x v="0"/>
    <x v="0"/>
    <m/>
  </r>
  <r>
    <n v="96441"/>
    <x v="0"/>
    <x v="0"/>
    <x v="0"/>
    <x v="0"/>
    <x v="2"/>
    <x v="55"/>
    <x v="0"/>
    <x v="0"/>
    <s v="Tesseramento"/>
    <x v="1"/>
    <x v="4"/>
    <x v="0"/>
    <m/>
  </r>
  <r>
    <n v="234569"/>
    <x v="0"/>
    <x v="0"/>
    <x v="1"/>
    <x v="1"/>
    <x v="2"/>
    <x v="139"/>
    <x v="0"/>
    <x v="0"/>
    <s v="Tesseramento"/>
    <x v="1"/>
    <x v="3"/>
    <x v="0"/>
    <m/>
  </r>
  <r>
    <n v="22437"/>
    <x v="0"/>
    <x v="0"/>
    <x v="0"/>
    <x v="0"/>
    <x v="2"/>
    <x v="55"/>
    <x v="0"/>
    <x v="1"/>
    <s v="Tesseramento"/>
    <x v="1"/>
    <x v="3"/>
    <x v="0"/>
    <m/>
  </r>
  <r>
    <n v="234691"/>
    <x v="0"/>
    <x v="0"/>
    <x v="1"/>
    <x v="0"/>
    <x v="1"/>
    <x v="20"/>
    <x v="0"/>
    <x v="1"/>
    <s v="Tesseramento"/>
    <x v="0"/>
    <x v="3"/>
    <x v="0"/>
    <m/>
  </r>
  <r>
    <n v="214069"/>
    <x v="0"/>
    <x v="0"/>
    <x v="0"/>
    <x v="0"/>
    <x v="2"/>
    <x v="55"/>
    <x v="0"/>
    <x v="0"/>
    <s v="Tesseramento"/>
    <x v="1"/>
    <x v="0"/>
    <x v="0"/>
    <m/>
  </r>
  <r>
    <n v="18031"/>
    <x v="0"/>
    <x v="0"/>
    <x v="0"/>
    <x v="0"/>
    <x v="2"/>
    <x v="55"/>
    <x v="0"/>
    <x v="1"/>
    <s v="Tesseramento"/>
    <x v="1"/>
    <x v="0"/>
    <x v="0"/>
    <m/>
  </r>
  <r>
    <n v="234692"/>
    <x v="0"/>
    <x v="0"/>
    <x v="1"/>
    <x v="0"/>
    <x v="1"/>
    <x v="20"/>
    <x v="0"/>
    <x v="0"/>
    <s v="Tesseramento"/>
    <x v="0"/>
    <x v="3"/>
    <x v="0"/>
    <m/>
  </r>
  <r>
    <n v="40918"/>
    <x v="0"/>
    <x v="0"/>
    <x v="0"/>
    <x v="0"/>
    <x v="2"/>
    <x v="55"/>
    <x v="0"/>
    <x v="1"/>
    <s v="Tesseramento"/>
    <x v="1"/>
    <x v="4"/>
    <x v="0"/>
    <m/>
  </r>
  <r>
    <n v="22438"/>
    <x v="0"/>
    <x v="0"/>
    <x v="0"/>
    <x v="0"/>
    <x v="2"/>
    <x v="55"/>
    <x v="0"/>
    <x v="0"/>
    <s v="Tesseramento"/>
    <x v="1"/>
    <x v="4"/>
    <x v="0"/>
    <m/>
  </r>
  <r>
    <n v="54465"/>
    <x v="0"/>
    <x v="0"/>
    <x v="0"/>
    <x v="0"/>
    <x v="2"/>
    <x v="55"/>
    <x v="0"/>
    <x v="0"/>
    <s v="Tesseramento"/>
    <x v="1"/>
    <x v="3"/>
    <x v="0"/>
    <m/>
  </r>
  <r>
    <n v="96979"/>
    <x v="0"/>
    <x v="0"/>
    <x v="0"/>
    <x v="0"/>
    <x v="2"/>
    <x v="55"/>
    <x v="0"/>
    <x v="0"/>
    <s v="Tesseramento"/>
    <x v="1"/>
    <x v="4"/>
    <x v="0"/>
    <m/>
  </r>
  <r>
    <n v="192399"/>
    <x v="0"/>
    <x v="0"/>
    <x v="0"/>
    <x v="0"/>
    <x v="2"/>
    <x v="55"/>
    <x v="0"/>
    <x v="0"/>
    <s v="Tesseramento"/>
    <x v="1"/>
    <x v="4"/>
    <x v="0"/>
    <m/>
  </r>
  <r>
    <n v="139467"/>
    <x v="0"/>
    <x v="0"/>
    <x v="0"/>
    <x v="0"/>
    <x v="2"/>
    <x v="55"/>
    <x v="0"/>
    <x v="0"/>
    <s v="Tesseramento"/>
    <x v="1"/>
    <x v="3"/>
    <x v="0"/>
    <m/>
  </r>
  <r>
    <n v="220997"/>
    <x v="0"/>
    <x v="0"/>
    <x v="0"/>
    <x v="1"/>
    <x v="2"/>
    <x v="55"/>
    <x v="0"/>
    <x v="0"/>
    <s v="Tesseramento"/>
    <x v="1"/>
    <x v="4"/>
    <x v="0"/>
    <m/>
  </r>
  <r>
    <n v="72193"/>
    <x v="0"/>
    <x v="1"/>
    <x v="0"/>
    <x v="4"/>
    <x v="2"/>
    <x v="55"/>
    <x v="0"/>
    <x v="0"/>
    <s v="Tesseramento"/>
    <x v="1"/>
    <x v="4"/>
    <x v="0"/>
    <m/>
  </r>
  <r>
    <n v="235136"/>
    <x v="0"/>
    <x v="0"/>
    <x v="1"/>
    <x v="2"/>
    <x v="6"/>
    <x v="217"/>
    <x v="0"/>
    <x v="1"/>
    <s v="Tesseramento"/>
    <x v="0"/>
    <x v="0"/>
    <x v="0"/>
    <m/>
  </r>
  <r>
    <n v="22042"/>
    <x v="0"/>
    <x v="0"/>
    <x v="0"/>
    <x v="0"/>
    <x v="2"/>
    <x v="55"/>
    <x v="0"/>
    <x v="0"/>
    <s v="Tesseramento"/>
    <x v="1"/>
    <x v="4"/>
    <x v="0"/>
    <m/>
  </r>
  <r>
    <n v="22071"/>
    <x v="0"/>
    <x v="0"/>
    <x v="0"/>
    <x v="0"/>
    <x v="2"/>
    <x v="55"/>
    <x v="0"/>
    <x v="1"/>
    <s v="Tesseramento"/>
    <x v="1"/>
    <x v="4"/>
    <x v="0"/>
    <m/>
  </r>
  <r>
    <n v="220804"/>
    <x v="1"/>
    <x v="0"/>
    <x v="0"/>
    <x v="1"/>
    <x v="2"/>
    <x v="55"/>
    <x v="0"/>
    <x v="0"/>
    <s v="Tesseramento"/>
    <x v="1"/>
    <x v="5"/>
    <x v="0"/>
    <m/>
  </r>
  <r>
    <n v="100082"/>
    <x v="0"/>
    <x v="0"/>
    <x v="0"/>
    <x v="0"/>
    <x v="2"/>
    <x v="55"/>
    <x v="0"/>
    <x v="0"/>
    <s v="Tesseramento"/>
    <x v="1"/>
    <x v="0"/>
    <x v="0"/>
    <m/>
  </r>
  <r>
    <n v="13526"/>
    <x v="0"/>
    <x v="0"/>
    <x v="0"/>
    <x v="0"/>
    <x v="2"/>
    <x v="55"/>
    <x v="0"/>
    <x v="0"/>
    <s v="Tesseramento"/>
    <x v="1"/>
    <x v="4"/>
    <x v="0"/>
    <m/>
  </r>
  <r>
    <n v="13527"/>
    <x v="0"/>
    <x v="0"/>
    <x v="0"/>
    <x v="0"/>
    <x v="2"/>
    <x v="55"/>
    <x v="0"/>
    <x v="1"/>
    <s v="Tesseramento"/>
    <x v="1"/>
    <x v="4"/>
    <x v="0"/>
    <m/>
  </r>
  <r>
    <n v="167121"/>
    <x v="0"/>
    <x v="0"/>
    <x v="0"/>
    <x v="0"/>
    <x v="2"/>
    <x v="55"/>
    <x v="0"/>
    <x v="1"/>
    <s v="Tesseramento"/>
    <x v="1"/>
    <x v="0"/>
    <x v="0"/>
    <m/>
  </r>
  <r>
    <n v="167128"/>
    <x v="0"/>
    <x v="0"/>
    <x v="0"/>
    <x v="0"/>
    <x v="2"/>
    <x v="55"/>
    <x v="0"/>
    <x v="0"/>
    <s v="Tesseramento"/>
    <x v="1"/>
    <x v="3"/>
    <x v="0"/>
    <m/>
  </r>
  <r>
    <n v="22028"/>
    <x v="0"/>
    <x v="0"/>
    <x v="0"/>
    <x v="0"/>
    <x v="2"/>
    <x v="55"/>
    <x v="0"/>
    <x v="0"/>
    <s v="Tesseramento"/>
    <x v="1"/>
    <x v="4"/>
    <x v="0"/>
    <m/>
  </r>
  <r>
    <n v="40692"/>
    <x v="0"/>
    <x v="0"/>
    <x v="0"/>
    <x v="0"/>
    <x v="2"/>
    <x v="55"/>
    <x v="0"/>
    <x v="1"/>
    <s v="Tesseramento"/>
    <x v="1"/>
    <x v="4"/>
    <x v="0"/>
    <m/>
  </r>
  <r>
    <n v="108414"/>
    <x v="0"/>
    <x v="0"/>
    <x v="0"/>
    <x v="0"/>
    <x v="2"/>
    <x v="55"/>
    <x v="0"/>
    <x v="0"/>
    <s v="Tesseramento"/>
    <x v="1"/>
    <x v="4"/>
    <x v="0"/>
    <m/>
  </r>
  <r>
    <n v="144245"/>
    <x v="1"/>
    <x v="0"/>
    <x v="0"/>
    <x v="0"/>
    <x v="2"/>
    <x v="251"/>
    <x v="0"/>
    <x v="0"/>
    <s v="Tesseramento"/>
    <x v="1"/>
    <x v="6"/>
    <x v="0"/>
    <s v="B"/>
  </r>
  <r>
    <n v="188600"/>
    <x v="0"/>
    <x v="0"/>
    <x v="0"/>
    <x v="0"/>
    <x v="2"/>
    <x v="55"/>
    <x v="0"/>
    <x v="0"/>
    <s v="Tesseramento"/>
    <x v="1"/>
    <x v="3"/>
    <x v="0"/>
    <m/>
  </r>
  <r>
    <n v="215588"/>
    <x v="0"/>
    <x v="0"/>
    <x v="0"/>
    <x v="0"/>
    <x v="2"/>
    <x v="55"/>
    <x v="0"/>
    <x v="0"/>
    <s v="Tesseramento"/>
    <x v="1"/>
    <x v="1"/>
    <x v="0"/>
    <m/>
  </r>
  <r>
    <n v="110033"/>
    <x v="0"/>
    <x v="0"/>
    <x v="0"/>
    <x v="0"/>
    <x v="2"/>
    <x v="251"/>
    <x v="0"/>
    <x v="0"/>
    <s v="Tesseramento"/>
    <x v="1"/>
    <x v="0"/>
    <x v="0"/>
    <m/>
  </r>
  <r>
    <n v="151670"/>
    <x v="0"/>
    <x v="0"/>
    <x v="0"/>
    <x v="0"/>
    <x v="7"/>
    <x v="44"/>
    <x v="0"/>
    <x v="0"/>
    <s v="Tesseramento"/>
    <x v="1"/>
    <x v="0"/>
    <x v="0"/>
    <m/>
  </r>
  <r>
    <n v="158636"/>
    <x v="1"/>
    <x v="0"/>
    <x v="0"/>
    <x v="0"/>
    <x v="2"/>
    <x v="251"/>
    <x v="0"/>
    <x v="0"/>
    <s v="Tesseramento"/>
    <x v="1"/>
    <x v="6"/>
    <x v="0"/>
    <s v="BG"/>
  </r>
  <r>
    <n v="100216"/>
    <x v="0"/>
    <x v="0"/>
    <x v="0"/>
    <x v="0"/>
    <x v="2"/>
    <x v="251"/>
    <x v="0"/>
    <x v="0"/>
    <s v="Tesseramento"/>
    <x v="1"/>
    <x v="0"/>
    <x v="0"/>
    <m/>
  </r>
  <r>
    <n v="221670"/>
    <x v="1"/>
    <x v="0"/>
    <x v="0"/>
    <x v="0"/>
    <x v="2"/>
    <x v="251"/>
    <x v="0"/>
    <x v="1"/>
    <s v="Tesseramento"/>
    <x v="1"/>
    <x v="5"/>
    <x v="0"/>
    <m/>
  </r>
  <r>
    <n v="212252"/>
    <x v="1"/>
    <x v="0"/>
    <x v="0"/>
    <x v="0"/>
    <x v="2"/>
    <x v="251"/>
    <x v="0"/>
    <x v="0"/>
    <s v="Tesseramento"/>
    <x v="1"/>
    <x v="6"/>
    <x v="0"/>
    <m/>
  </r>
  <r>
    <n v="102329"/>
    <x v="0"/>
    <x v="0"/>
    <x v="0"/>
    <x v="0"/>
    <x v="2"/>
    <x v="55"/>
    <x v="0"/>
    <x v="0"/>
    <s v="Tesseramento"/>
    <x v="1"/>
    <x v="3"/>
    <x v="0"/>
    <m/>
  </r>
  <r>
    <n v="228841"/>
    <x v="0"/>
    <x v="0"/>
    <x v="0"/>
    <x v="0"/>
    <x v="2"/>
    <x v="55"/>
    <x v="0"/>
    <x v="1"/>
    <s v="Tesseramento"/>
    <x v="1"/>
    <x v="0"/>
    <x v="0"/>
    <m/>
  </r>
  <r>
    <n v="25348"/>
    <x v="0"/>
    <x v="1"/>
    <x v="0"/>
    <x v="0"/>
    <x v="15"/>
    <x v="104"/>
    <x v="0"/>
    <x v="1"/>
    <s v="Tesseramento"/>
    <x v="1"/>
    <x v="4"/>
    <x v="0"/>
    <m/>
  </r>
  <r>
    <n v="27810"/>
    <x v="0"/>
    <x v="0"/>
    <x v="0"/>
    <x v="0"/>
    <x v="2"/>
    <x v="55"/>
    <x v="0"/>
    <x v="0"/>
    <s v="Tesseramento"/>
    <x v="1"/>
    <x v="4"/>
    <x v="0"/>
    <m/>
  </r>
  <r>
    <n v="172188"/>
    <x v="1"/>
    <x v="0"/>
    <x v="0"/>
    <x v="0"/>
    <x v="2"/>
    <x v="55"/>
    <x v="0"/>
    <x v="0"/>
    <s v="Tesseramento"/>
    <x v="1"/>
    <x v="7"/>
    <x v="0"/>
    <m/>
  </r>
  <r>
    <n v="164652"/>
    <x v="0"/>
    <x v="0"/>
    <x v="0"/>
    <x v="0"/>
    <x v="2"/>
    <x v="55"/>
    <x v="0"/>
    <x v="0"/>
    <s v="Tesseramento"/>
    <x v="1"/>
    <x v="3"/>
    <x v="0"/>
    <m/>
  </r>
  <r>
    <n v="85836"/>
    <x v="0"/>
    <x v="0"/>
    <x v="0"/>
    <x v="0"/>
    <x v="2"/>
    <x v="55"/>
    <x v="0"/>
    <x v="0"/>
    <s v="Tesseramento"/>
    <x v="1"/>
    <x v="4"/>
    <x v="0"/>
    <m/>
  </r>
  <r>
    <n v="220686"/>
    <x v="0"/>
    <x v="0"/>
    <x v="0"/>
    <x v="0"/>
    <x v="2"/>
    <x v="55"/>
    <x v="0"/>
    <x v="0"/>
    <s v="Tesseramento"/>
    <x v="1"/>
    <x v="0"/>
    <x v="0"/>
    <m/>
  </r>
  <r>
    <n v="14613"/>
    <x v="0"/>
    <x v="0"/>
    <x v="0"/>
    <x v="0"/>
    <x v="2"/>
    <x v="55"/>
    <x v="0"/>
    <x v="0"/>
    <s v="Tesseramento"/>
    <x v="1"/>
    <x v="4"/>
    <x v="0"/>
    <m/>
  </r>
  <r>
    <n v="132569"/>
    <x v="0"/>
    <x v="0"/>
    <x v="0"/>
    <x v="0"/>
    <x v="2"/>
    <x v="55"/>
    <x v="0"/>
    <x v="0"/>
    <s v="Tesseramento"/>
    <x v="1"/>
    <x v="3"/>
    <x v="0"/>
    <m/>
  </r>
  <r>
    <n v="189796"/>
    <x v="0"/>
    <x v="0"/>
    <x v="0"/>
    <x v="0"/>
    <x v="2"/>
    <x v="55"/>
    <x v="0"/>
    <x v="0"/>
    <s v="Tesseramento"/>
    <x v="1"/>
    <x v="1"/>
    <x v="0"/>
    <m/>
  </r>
  <r>
    <n v="107892"/>
    <x v="0"/>
    <x v="0"/>
    <x v="0"/>
    <x v="0"/>
    <x v="1"/>
    <x v="319"/>
    <x v="0"/>
    <x v="0"/>
    <s v="Tesseramento"/>
    <x v="1"/>
    <x v="1"/>
    <x v="0"/>
    <m/>
  </r>
  <r>
    <n v="72062"/>
    <x v="0"/>
    <x v="0"/>
    <x v="0"/>
    <x v="0"/>
    <x v="1"/>
    <x v="319"/>
    <x v="0"/>
    <x v="0"/>
    <s v="Tesseramento"/>
    <x v="1"/>
    <x v="1"/>
    <x v="0"/>
    <m/>
  </r>
  <r>
    <n v="88896"/>
    <x v="0"/>
    <x v="0"/>
    <x v="0"/>
    <x v="0"/>
    <x v="2"/>
    <x v="55"/>
    <x v="0"/>
    <x v="0"/>
    <s v="Tesseramento"/>
    <x v="1"/>
    <x v="3"/>
    <x v="0"/>
    <m/>
  </r>
  <r>
    <n v="88897"/>
    <x v="0"/>
    <x v="0"/>
    <x v="0"/>
    <x v="0"/>
    <x v="2"/>
    <x v="55"/>
    <x v="0"/>
    <x v="1"/>
    <s v="Tesseramento"/>
    <x v="1"/>
    <x v="3"/>
    <x v="0"/>
    <m/>
  </r>
  <r>
    <n v="28386"/>
    <x v="0"/>
    <x v="0"/>
    <x v="0"/>
    <x v="0"/>
    <x v="2"/>
    <x v="55"/>
    <x v="0"/>
    <x v="0"/>
    <s v="Tesseramento"/>
    <x v="1"/>
    <x v="3"/>
    <x v="0"/>
    <m/>
  </r>
  <r>
    <n v="226953"/>
    <x v="1"/>
    <x v="0"/>
    <x v="0"/>
    <x v="3"/>
    <x v="2"/>
    <x v="55"/>
    <x v="0"/>
    <x v="1"/>
    <s v="Tesseramento"/>
    <x v="1"/>
    <x v="5"/>
    <x v="0"/>
    <m/>
  </r>
  <r>
    <n v="3976"/>
    <x v="0"/>
    <x v="0"/>
    <x v="0"/>
    <x v="0"/>
    <x v="2"/>
    <x v="55"/>
    <x v="0"/>
    <x v="1"/>
    <s v="Tesseramento"/>
    <x v="1"/>
    <x v="0"/>
    <x v="0"/>
    <m/>
  </r>
  <r>
    <n v="19392"/>
    <x v="0"/>
    <x v="0"/>
    <x v="0"/>
    <x v="0"/>
    <x v="2"/>
    <x v="55"/>
    <x v="0"/>
    <x v="0"/>
    <s v="Tesseramento"/>
    <x v="1"/>
    <x v="0"/>
    <x v="0"/>
    <m/>
  </r>
  <r>
    <n v="205564"/>
    <x v="1"/>
    <x v="0"/>
    <x v="0"/>
    <x v="0"/>
    <x v="2"/>
    <x v="55"/>
    <x v="0"/>
    <x v="0"/>
    <s v="Tesseramento"/>
    <x v="1"/>
    <x v="7"/>
    <x v="0"/>
    <s v="B"/>
  </r>
  <r>
    <n v="129359"/>
    <x v="0"/>
    <x v="0"/>
    <x v="0"/>
    <x v="0"/>
    <x v="2"/>
    <x v="55"/>
    <x v="0"/>
    <x v="1"/>
    <s v="Tesseramento"/>
    <x v="1"/>
    <x v="3"/>
    <x v="0"/>
    <m/>
  </r>
  <r>
    <n v="22060"/>
    <x v="0"/>
    <x v="0"/>
    <x v="0"/>
    <x v="0"/>
    <x v="2"/>
    <x v="55"/>
    <x v="0"/>
    <x v="0"/>
    <s v="Tesseramento"/>
    <x v="1"/>
    <x v="3"/>
    <x v="0"/>
    <m/>
  </r>
  <r>
    <n v="48631"/>
    <x v="0"/>
    <x v="0"/>
    <x v="0"/>
    <x v="0"/>
    <x v="2"/>
    <x v="55"/>
    <x v="0"/>
    <x v="1"/>
    <s v="Tesseramento"/>
    <x v="1"/>
    <x v="4"/>
    <x v="0"/>
    <m/>
  </r>
  <r>
    <n v="205569"/>
    <x v="0"/>
    <x v="0"/>
    <x v="0"/>
    <x v="1"/>
    <x v="2"/>
    <x v="55"/>
    <x v="0"/>
    <x v="1"/>
    <s v="Tesseramento"/>
    <x v="1"/>
    <x v="0"/>
    <x v="0"/>
    <m/>
  </r>
  <r>
    <n v="30773"/>
    <x v="0"/>
    <x v="0"/>
    <x v="0"/>
    <x v="0"/>
    <x v="2"/>
    <x v="55"/>
    <x v="0"/>
    <x v="1"/>
    <s v="Tesseramento"/>
    <x v="1"/>
    <x v="4"/>
    <x v="0"/>
    <m/>
  </r>
  <r>
    <n v="96965"/>
    <x v="0"/>
    <x v="0"/>
    <x v="0"/>
    <x v="0"/>
    <x v="2"/>
    <x v="55"/>
    <x v="0"/>
    <x v="1"/>
    <s v="Tesseramento"/>
    <x v="1"/>
    <x v="0"/>
    <x v="0"/>
    <m/>
  </r>
  <r>
    <n v="211853"/>
    <x v="0"/>
    <x v="0"/>
    <x v="0"/>
    <x v="0"/>
    <x v="2"/>
    <x v="55"/>
    <x v="0"/>
    <x v="0"/>
    <s v="Tesseramento"/>
    <x v="1"/>
    <x v="0"/>
    <x v="0"/>
    <m/>
  </r>
  <r>
    <n v="179851"/>
    <x v="0"/>
    <x v="0"/>
    <x v="0"/>
    <x v="2"/>
    <x v="11"/>
    <x v="345"/>
    <x v="0"/>
    <x v="0"/>
    <s v="Tesseramento"/>
    <x v="0"/>
    <x v="1"/>
    <x v="0"/>
    <m/>
  </r>
  <r>
    <n v="179814"/>
    <x v="0"/>
    <x v="0"/>
    <x v="0"/>
    <x v="2"/>
    <x v="11"/>
    <x v="345"/>
    <x v="0"/>
    <x v="0"/>
    <s v="Tesseramento"/>
    <x v="0"/>
    <x v="4"/>
    <x v="0"/>
    <m/>
  </r>
  <r>
    <n v="179867"/>
    <x v="0"/>
    <x v="0"/>
    <x v="0"/>
    <x v="1"/>
    <x v="11"/>
    <x v="345"/>
    <x v="0"/>
    <x v="1"/>
    <s v="Tesseramento"/>
    <x v="0"/>
    <x v="3"/>
    <x v="0"/>
    <m/>
  </r>
  <r>
    <n v="200483"/>
    <x v="0"/>
    <x v="0"/>
    <x v="0"/>
    <x v="0"/>
    <x v="11"/>
    <x v="345"/>
    <x v="0"/>
    <x v="1"/>
    <s v="Tesseramento"/>
    <x v="0"/>
    <x v="3"/>
    <x v="0"/>
    <m/>
  </r>
  <r>
    <n v="200482"/>
    <x v="0"/>
    <x v="0"/>
    <x v="0"/>
    <x v="1"/>
    <x v="11"/>
    <x v="345"/>
    <x v="0"/>
    <x v="0"/>
    <s v="Tesseramento"/>
    <x v="0"/>
    <x v="0"/>
    <x v="0"/>
    <m/>
  </r>
  <r>
    <n v="179856"/>
    <x v="0"/>
    <x v="0"/>
    <x v="0"/>
    <x v="0"/>
    <x v="11"/>
    <x v="345"/>
    <x v="0"/>
    <x v="0"/>
    <s v="Tesseramento"/>
    <x v="0"/>
    <x v="0"/>
    <x v="0"/>
    <m/>
  </r>
  <r>
    <n v="145278"/>
    <x v="1"/>
    <x v="0"/>
    <x v="0"/>
    <x v="0"/>
    <x v="8"/>
    <x v="268"/>
    <x v="0"/>
    <x v="1"/>
    <s v="Tesseramento"/>
    <x v="1"/>
    <x v="2"/>
    <x v="0"/>
    <m/>
  </r>
  <r>
    <n v="145277"/>
    <x v="1"/>
    <x v="0"/>
    <x v="0"/>
    <x v="0"/>
    <x v="8"/>
    <x v="268"/>
    <x v="0"/>
    <x v="0"/>
    <s v="Tesseramento"/>
    <x v="1"/>
    <x v="6"/>
    <x v="0"/>
    <s v="B"/>
  </r>
  <r>
    <n v="234610"/>
    <x v="0"/>
    <x v="0"/>
    <x v="1"/>
    <x v="0"/>
    <x v="2"/>
    <x v="313"/>
    <x v="0"/>
    <x v="0"/>
    <s v="Tesseramento"/>
    <x v="1"/>
    <x v="1"/>
    <x v="0"/>
    <m/>
  </r>
  <r>
    <n v="234615"/>
    <x v="0"/>
    <x v="0"/>
    <x v="1"/>
    <x v="0"/>
    <x v="2"/>
    <x v="313"/>
    <x v="0"/>
    <x v="0"/>
    <s v="Tesseramento"/>
    <x v="1"/>
    <x v="1"/>
    <x v="0"/>
    <m/>
  </r>
  <r>
    <n v="60880"/>
    <x v="0"/>
    <x v="0"/>
    <x v="2"/>
    <x v="0"/>
    <x v="2"/>
    <x v="313"/>
    <x v="0"/>
    <x v="0"/>
    <s v="Tesseramento"/>
    <x v="1"/>
    <x v="1"/>
    <x v="0"/>
    <m/>
  </r>
  <r>
    <n v="234611"/>
    <x v="0"/>
    <x v="0"/>
    <x v="1"/>
    <x v="1"/>
    <x v="2"/>
    <x v="313"/>
    <x v="0"/>
    <x v="0"/>
    <s v="Tesseramento"/>
    <x v="1"/>
    <x v="0"/>
    <x v="0"/>
    <m/>
  </r>
  <r>
    <n v="234608"/>
    <x v="0"/>
    <x v="0"/>
    <x v="1"/>
    <x v="1"/>
    <x v="2"/>
    <x v="313"/>
    <x v="0"/>
    <x v="1"/>
    <s v="Tesseramento"/>
    <x v="1"/>
    <x v="0"/>
    <x v="0"/>
    <m/>
  </r>
  <r>
    <n v="224945"/>
    <x v="1"/>
    <x v="0"/>
    <x v="0"/>
    <x v="2"/>
    <x v="8"/>
    <x v="34"/>
    <x v="0"/>
    <x v="0"/>
    <s v="Tesseramento"/>
    <x v="1"/>
    <x v="5"/>
    <x v="0"/>
    <m/>
  </r>
  <r>
    <n v="80387"/>
    <x v="0"/>
    <x v="0"/>
    <x v="2"/>
    <x v="0"/>
    <x v="9"/>
    <x v="64"/>
    <x v="0"/>
    <x v="0"/>
    <s v="Tesseramento"/>
    <x v="0"/>
    <x v="0"/>
    <x v="0"/>
    <m/>
  </r>
  <r>
    <n v="136486"/>
    <x v="0"/>
    <x v="0"/>
    <x v="0"/>
    <x v="0"/>
    <x v="7"/>
    <x v="328"/>
    <x v="0"/>
    <x v="0"/>
    <s v="Tesseramento"/>
    <x v="0"/>
    <x v="4"/>
    <x v="0"/>
    <m/>
  </r>
  <r>
    <n v="66260"/>
    <x v="0"/>
    <x v="0"/>
    <x v="2"/>
    <x v="0"/>
    <x v="7"/>
    <x v="328"/>
    <x v="0"/>
    <x v="0"/>
    <s v="Tesseramento"/>
    <x v="0"/>
    <x v="4"/>
    <x v="0"/>
    <m/>
  </r>
  <r>
    <n v="234612"/>
    <x v="0"/>
    <x v="0"/>
    <x v="1"/>
    <x v="0"/>
    <x v="2"/>
    <x v="313"/>
    <x v="0"/>
    <x v="0"/>
    <s v="Tesseramento"/>
    <x v="1"/>
    <x v="1"/>
    <x v="0"/>
    <m/>
  </r>
  <r>
    <n v="234613"/>
    <x v="0"/>
    <x v="0"/>
    <x v="1"/>
    <x v="0"/>
    <x v="2"/>
    <x v="313"/>
    <x v="0"/>
    <x v="0"/>
    <s v="Tesseramento"/>
    <x v="1"/>
    <x v="0"/>
    <x v="0"/>
    <m/>
  </r>
  <r>
    <n v="234614"/>
    <x v="0"/>
    <x v="0"/>
    <x v="1"/>
    <x v="0"/>
    <x v="2"/>
    <x v="313"/>
    <x v="0"/>
    <x v="0"/>
    <s v="Tesseramento"/>
    <x v="1"/>
    <x v="1"/>
    <x v="0"/>
    <m/>
  </r>
  <r>
    <n v="234609"/>
    <x v="0"/>
    <x v="0"/>
    <x v="1"/>
    <x v="1"/>
    <x v="2"/>
    <x v="313"/>
    <x v="0"/>
    <x v="1"/>
    <s v="Tesseramento"/>
    <x v="1"/>
    <x v="3"/>
    <x v="0"/>
    <m/>
  </r>
  <r>
    <n v="74659"/>
    <x v="0"/>
    <x v="0"/>
    <x v="0"/>
    <x v="0"/>
    <x v="7"/>
    <x v="242"/>
    <x v="0"/>
    <x v="0"/>
    <s v="Tesseramento"/>
    <x v="0"/>
    <x v="0"/>
    <x v="0"/>
    <m/>
  </r>
  <r>
    <n v="170595"/>
    <x v="0"/>
    <x v="0"/>
    <x v="0"/>
    <x v="1"/>
    <x v="7"/>
    <x v="242"/>
    <x v="0"/>
    <x v="0"/>
    <s v="Tesseramento"/>
    <x v="0"/>
    <x v="0"/>
    <x v="0"/>
    <m/>
  </r>
  <r>
    <n v="71884"/>
    <x v="0"/>
    <x v="0"/>
    <x v="0"/>
    <x v="0"/>
    <x v="7"/>
    <x v="242"/>
    <x v="0"/>
    <x v="0"/>
    <s v="Tesseramento"/>
    <x v="0"/>
    <x v="4"/>
    <x v="0"/>
    <m/>
  </r>
  <r>
    <n v="170597"/>
    <x v="0"/>
    <x v="0"/>
    <x v="0"/>
    <x v="0"/>
    <x v="7"/>
    <x v="242"/>
    <x v="0"/>
    <x v="0"/>
    <s v="Tesseramento"/>
    <x v="0"/>
    <x v="0"/>
    <x v="0"/>
    <m/>
  </r>
  <r>
    <n v="214408"/>
    <x v="0"/>
    <x v="0"/>
    <x v="0"/>
    <x v="0"/>
    <x v="7"/>
    <x v="242"/>
    <x v="0"/>
    <x v="0"/>
    <s v="Tesseramento"/>
    <x v="0"/>
    <x v="0"/>
    <x v="0"/>
    <m/>
  </r>
  <r>
    <n v="214911"/>
    <x v="1"/>
    <x v="0"/>
    <x v="0"/>
    <x v="0"/>
    <x v="7"/>
    <x v="242"/>
    <x v="0"/>
    <x v="0"/>
    <s v="Tesseramento"/>
    <x v="0"/>
    <x v="7"/>
    <x v="0"/>
    <m/>
  </r>
  <r>
    <n v="137260"/>
    <x v="0"/>
    <x v="0"/>
    <x v="0"/>
    <x v="0"/>
    <x v="7"/>
    <x v="242"/>
    <x v="0"/>
    <x v="0"/>
    <s v="Tesseramento"/>
    <x v="0"/>
    <x v="0"/>
    <x v="0"/>
    <m/>
  </r>
  <r>
    <n v="143516"/>
    <x v="0"/>
    <x v="0"/>
    <x v="2"/>
    <x v="1"/>
    <x v="7"/>
    <x v="242"/>
    <x v="0"/>
    <x v="1"/>
    <s v="Tesseramento"/>
    <x v="0"/>
    <x v="0"/>
    <x v="0"/>
    <m/>
  </r>
  <r>
    <n v="148456"/>
    <x v="0"/>
    <x v="0"/>
    <x v="0"/>
    <x v="0"/>
    <x v="7"/>
    <x v="242"/>
    <x v="0"/>
    <x v="0"/>
    <s v="Tesseramento"/>
    <x v="0"/>
    <x v="0"/>
    <x v="0"/>
    <m/>
  </r>
  <r>
    <n v="234578"/>
    <x v="1"/>
    <x v="0"/>
    <x v="1"/>
    <x v="3"/>
    <x v="7"/>
    <x v="242"/>
    <x v="0"/>
    <x v="0"/>
    <s v="Tesseramento"/>
    <x v="0"/>
    <x v="5"/>
    <x v="0"/>
    <m/>
  </r>
  <r>
    <n v="234709"/>
    <x v="0"/>
    <x v="0"/>
    <x v="1"/>
    <x v="2"/>
    <x v="7"/>
    <x v="210"/>
    <x v="0"/>
    <x v="0"/>
    <s v="Tesseramento"/>
    <x v="0"/>
    <x v="3"/>
    <x v="0"/>
    <m/>
  </r>
  <r>
    <n v="161597"/>
    <x v="0"/>
    <x v="0"/>
    <x v="0"/>
    <x v="0"/>
    <x v="2"/>
    <x v="71"/>
    <x v="0"/>
    <x v="0"/>
    <s v="Tesseramento"/>
    <x v="1"/>
    <x v="0"/>
    <x v="0"/>
    <m/>
  </r>
  <r>
    <n v="66264"/>
    <x v="0"/>
    <x v="0"/>
    <x v="0"/>
    <x v="0"/>
    <x v="7"/>
    <x v="51"/>
    <x v="0"/>
    <x v="0"/>
    <s v="Tesseramento"/>
    <x v="1"/>
    <x v="4"/>
    <x v="0"/>
    <m/>
  </r>
  <r>
    <n v="161596"/>
    <x v="0"/>
    <x v="0"/>
    <x v="0"/>
    <x v="0"/>
    <x v="2"/>
    <x v="71"/>
    <x v="0"/>
    <x v="1"/>
    <s v="Tesseramento"/>
    <x v="1"/>
    <x v="0"/>
    <x v="0"/>
    <m/>
  </r>
  <r>
    <n v="104093"/>
    <x v="0"/>
    <x v="0"/>
    <x v="0"/>
    <x v="0"/>
    <x v="0"/>
    <x v="76"/>
    <x v="0"/>
    <x v="0"/>
    <s v="Tesseramento"/>
    <x v="0"/>
    <x v="3"/>
    <x v="0"/>
    <m/>
  </r>
  <r>
    <n v="56975"/>
    <x v="0"/>
    <x v="0"/>
    <x v="0"/>
    <x v="0"/>
    <x v="7"/>
    <x v="51"/>
    <x v="0"/>
    <x v="0"/>
    <s v="Tesseramento"/>
    <x v="1"/>
    <x v="4"/>
    <x v="0"/>
    <m/>
  </r>
  <r>
    <n v="118375"/>
    <x v="0"/>
    <x v="0"/>
    <x v="0"/>
    <x v="1"/>
    <x v="7"/>
    <x v="51"/>
    <x v="0"/>
    <x v="0"/>
    <s v="Tesseramento"/>
    <x v="1"/>
    <x v="4"/>
    <x v="0"/>
    <m/>
  </r>
  <r>
    <n v="15385"/>
    <x v="0"/>
    <x v="0"/>
    <x v="0"/>
    <x v="0"/>
    <x v="0"/>
    <x v="76"/>
    <x v="0"/>
    <x v="0"/>
    <s v="Tesseramento"/>
    <x v="0"/>
    <x v="3"/>
    <x v="0"/>
    <m/>
  </r>
  <r>
    <n v="172998"/>
    <x v="0"/>
    <x v="0"/>
    <x v="0"/>
    <x v="0"/>
    <x v="2"/>
    <x v="313"/>
    <x v="0"/>
    <x v="0"/>
    <s v="Tesseramento"/>
    <x v="1"/>
    <x v="0"/>
    <x v="0"/>
    <m/>
  </r>
  <r>
    <n v="205924"/>
    <x v="1"/>
    <x v="0"/>
    <x v="2"/>
    <x v="3"/>
    <x v="2"/>
    <x v="313"/>
    <x v="0"/>
    <x v="0"/>
    <s v="Tesseramento"/>
    <x v="1"/>
    <x v="5"/>
    <x v="0"/>
    <m/>
  </r>
  <r>
    <n v="13845"/>
    <x v="0"/>
    <x v="0"/>
    <x v="0"/>
    <x v="0"/>
    <x v="2"/>
    <x v="71"/>
    <x v="0"/>
    <x v="0"/>
    <s v="Tesseramento"/>
    <x v="1"/>
    <x v="4"/>
    <x v="0"/>
    <m/>
  </r>
  <r>
    <n v="205290"/>
    <x v="0"/>
    <x v="0"/>
    <x v="0"/>
    <x v="0"/>
    <x v="2"/>
    <x v="71"/>
    <x v="0"/>
    <x v="0"/>
    <s v="Tesseramento"/>
    <x v="1"/>
    <x v="0"/>
    <x v="0"/>
    <m/>
  </r>
  <r>
    <n v="167802"/>
    <x v="0"/>
    <x v="0"/>
    <x v="0"/>
    <x v="1"/>
    <x v="2"/>
    <x v="71"/>
    <x v="0"/>
    <x v="0"/>
    <s v="Tesseramento"/>
    <x v="1"/>
    <x v="3"/>
    <x v="0"/>
    <m/>
  </r>
  <r>
    <n v="185834"/>
    <x v="0"/>
    <x v="0"/>
    <x v="0"/>
    <x v="0"/>
    <x v="2"/>
    <x v="71"/>
    <x v="0"/>
    <x v="0"/>
    <s v="Tesseramento"/>
    <x v="1"/>
    <x v="3"/>
    <x v="0"/>
    <m/>
  </r>
  <r>
    <n v="222752"/>
    <x v="0"/>
    <x v="0"/>
    <x v="0"/>
    <x v="1"/>
    <x v="2"/>
    <x v="71"/>
    <x v="0"/>
    <x v="0"/>
    <s v="Tesseramento"/>
    <x v="1"/>
    <x v="0"/>
    <x v="0"/>
    <m/>
  </r>
  <r>
    <n v="70762"/>
    <x v="0"/>
    <x v="0"/>
    <x v="0"/>
    <x v="0"/>
    <x v="0"/>
    <x v="76"/>
    <x v="0"/>
    <x v="0"/>
    <s v="Tesseramento"/>
    <x v="0"/>
    <x v="0"/>
    <x v="0"/>
    <m/>
  </r>
  <r>
    <n v="130938"/>
    <x v="0"/>
    <x v="0"/>
    <x v="0"/>
    <x v="0"/>
    <x v="2"/>
    <x v="71"/>
    <x v="0"/>
    <x v="0"/>
    <s v="Tesseramento"/>
    <x v="1"/>
    <x v="1"/>
    <x v="0"/>
    <m/>
  </r>
  <r>
    <n v="153218"/>
    <x v="1"/>
    <x v="0"/>
    <x v="0"/>
    <x v="0"/>
    <x v="2"/>
    <x v="71"/>
    <x v="0"/>
    <x v="0"/>
    <s v="Tesseramento"/>
    <x v="1"/>
    <x v="7"/>
    <x v="0"/>
    <s v="B"/>
  </r>
  <r>
    <n v="140859"/>
    <x v="1"/>
    <x v="0"/>
    <x v="0"/>
    <x v="0"/>
    <x v="2"/>
    <x v="71"/>
    <x v="0"/>
    <x v="0"/>
    <s v="Tesseramento"/>
    <x v="1"/>
    <x v="2"/>
    <x v="0"/>
    <m/>
  </r>
  <r>
    <n v="125665"/>
    <x v="1"/>
    <x v="0"/>
    <x v="0"/>
    <x v="0"/>
    <x v="2"/>
    <x v="71"/>
    <x v="0"/>
    <x v="0"/>
    <s v="Tesseramento"/>
    <x v="1"/>
    <x v="2"/>
    <x v="0"/>
    <s v="BG"/>
  </r>
  <r>
    <n v="175181"/>
    <x v="0"/>
    <x v="0"/>
    <x v="0"/>
    <x v="0"/>
    <x v="2"/>
    <x v="71"/>
    <x v="0"/>
    <x v="0"/>
    <s v="Tesseramento"/>
    <x v="1"/>
    <x v="4"/>
    <x v="0"/>
    <m/>
  </r>
  <r>
    <n v="221486"/>
    <x v="0"/>
    <x v="0"/>
    <x v="0"/>
    <x v="1"/>
    <x v="2"/>
    <x v="71"/>
    <x v="0"/>
    <x v="1"/>
    <s v="Tesseramento"/>
    <x v="1"/>
    <x v="0"/>
    <x v="0"/>
    <m/>
  </r>
  <r>
    <n v="190071"/>
    <x v="1"/>
    <x v="0"/>
    <x v="0"/>
    <x v="0"/>
    <x v="2"/>
    <x v="71"/>
    <x v="0"/>
    <x v="1"/>
    <s v="Tesseramento"/>
    <x v="1"/>
    <x v="6"/>
    <x v="0"/>
    <s v="B"/>
  </r>
  <r>
    <n v="189493"/>
    <x v="1"/>
    <x v="0"/>
    <x v="0"/>
    <x v="0"/>
    <x v="2"/>
    <x v="71"/>
    <x v="0"/>
    <x v="0"/>
    <s v="Tesseramento"/>
    <x v="1"/>
    <x v="5"/>
    <x v="0"/>
    <s v="B"/>
  </r>
  <r>
    <n v="234644"/>
    <x v="0"/>
    <x v="0"/>
    <x v="1"/>
    <x v="1"/>
    <x v="2"/>
    <x v="71"/>
    <x v="0"/>
    <x v="0"/>
    <s v="Tesseramento"/>
    <x v="1"/>
    <x v="3"/>
    <x v="0"/>
    <m/>
  </r>
  <r>
    <n v="93647"/>
    <x v="0"/>
    <x v="0"/>
    <x v="0"/>
    <x v="0"/>
    <x v="0"/>
    <x v="76"/>
    <x v="0"/>
    <x v="0"/>
    <s v="Tesseramento"/>
    <x v="0"/>
    <x v="0"/>
    <x v="0"/>
    <m/>
  </r>
  <r>
    <n v="85147"/>
    <x v="0"/>
    <x v="0"/>
    <x v="0"/>
    <x v="0"/>
    <x v="0"/>
    <x v="76"/>
    <x v="0"/>
    <x v="0"/>
    <s v="Tesseramento"/>
    <x v="0"/>
    <x v="0"/>
    <x v="0"/>
    <m/>
  </r>
  <r>
    <n v="156853"/>
    <x v="1"/>
    <x v="0"/>
    <x v="0"/>
    <x v="0"/>
    <x v="10"/>
    <x v="294"/>
    <x v="0"/>
    <x v="0"/>
    <s v="Tesseramento"/>
    <x v="1"/>
    <x v="7"/>
    <x v="0"/>
    <s v="BG"/>
  </r>
  <r>
    <n v="176237"/>
    <x v="1"/>
    <x v="0"/>
    <x v="0"/>
    <x v="0"/>
    <x v="10"/>
    <x v="294"/>
    <x v="0"/>
    <x v="0"/>
    <s v="Tesseramento"/>
    <x v="1"/>
    <x v="6"/>
    <x v="0"/>
    <s v="B"/>
  </r>
  <r>
    <n v="169125"/>
    <x v="0"/>
    <x v="0"/>
    <x v="0"/>
    <x v="0"/>
    <x v="7"/>
    <x v="44"/>
    <x v="0"/>
    <x v="0"/>
    <s v="Tesseramento"/>
    <x v="1"/>
    <x v="0"/>
    <x v="0"/>
    <m/>
  </r>
  <r>
    <n v="10512"/>
    <x v="0"/>
    <x v="0"/>
    <x v="0"/>
    <x v="0"/>
    <x v="4"/>
    <x v="12"/>
    <x v="0"/>
    <x v="0"/>
    <s v="Tesseramento"/>
    <x v="1"/>
    <x v="4"/>
    <x v="0"/>
    <m/>
  </r>
  <r>
    <n v="180021"/>
    <x v="0"/>
    <x v="0"/>
    <x v="0"/>
    <x v="0"/>
    <x v="4"/>
    <x v="12"/>
    <x v="0"/>
    <x v="0"/>
    <s v="Tesseramento"/>
    <x v="1"/>
    <x v="4"/>
    <x v="0"/>
    <m/>
  </r>
  <r>
    <n v="153321"/>
    <x v="0"/>
    <x v="0"/>
    <x v="0"/>
    <x v="0"/>
    <x v="4"/>
    <x v="12"/>
    <x v="0"/>
    <x v="0"/>
    <s v="Tesseramento"/>
    <x v="1"/>
    <x v="4"/>
    <x v="0"/>
    <m/>
  </r>
  <r>
    <n v="85230"/>
    <x v="0"/>
    <x v="0"/>
    <x v="0"/>
    <x v="0"/>
    <x v="4"/>
    <x v="12"/>
    <x v="0"/>
    <x v="1"/>
    <s v="Tesseramento"/>
    <x v="1"/>
    <x v="4"/>
    <x v="0"/>
    <m/>
  </r>
  <r>
    <n v="214981"/>
    <x v="0"/>
    <x v="0"/>
    <x v="0"/>
    <x v="1"/>
    <x v="4"/>
    <x v="12"/>
    <x v="0"/>
    <x v="0"/>
    <s v="Tesseramento"/>
    <x v="1"/>
    <x v="0"/>
    <x v="0"/>
    <m/>
  </r>
  <r>
    <n v="19065"/>
    <x v="0"/>
    <x v="0"/>
    <x v="0"/>
    <x v="1"/>
    <x v="4"/>
    <x v="12"/>
    <x v="0"/>
    <x v="0"/>
    <s v="Tesseramento"/>
    <x v="1"/>
    <x v="4"/>
    <x v="0"/>
    <m/>
  </r>
  <r>
    <n v="151899"/>
    <x v="0"/>
    <x v="0"/>
    <x v="0"/>
    <x v="0"/>
    <x v="4"/>
    <x v="12"/>
    <x v="0"/>
    <x v="1"/>
    <s v="Tesseramento"/>
    <x v="1"/>
    <x v="3"/>
    <x v="0"/>
    <m/>
  </r>
  <r>
    <n v="28456"/>
    <x v="0"/>
    <x v="0"/>
    <x v="0"/>
    <x v="0"/>
    <x v="4"/>
    <x v="12"/>
    <x v="0"/>
    <x v="0"/>
    <s v="Tesseramento"/>
    <x v="1"/>
    <x v="0"/>
    <x v="0"/>
    <m/>
  </r>
  <r>
    <n v="136455"/>
    <x v="0"/>
    <x v="0"/>
    <x v="0"/>
    <x v="0"/>
    <x v="4"/>
    <x v="12"/>
    <x v="0"/>
    <x v="0"/>
    <s v="Tesseramento"/>
    <x v="1"/>
    <x v="3"/>
    <x v="0"/>
    <m/>
  </r>
  <r>
    <n v="93530"/>
    <x v="0"/>
    <x v="0"/>
    <x v="0"/>
    <x v="0"/>
    <x v="4"/>
    <x v="12"/>
    <x v="0"/>
    <x v="0"/>
    <s v="Tesseramento"/>
    <x v="1"/>
    <x v="3"/>
    <x v="0"/>
    <m/>
  </r>
  <r>
    <n v="119585"/>
    <x v="0"/>
    <x v="0"/>
    <x v="0"/>
    <x v="0"/>
    <x v="4"/>
    <x v="12"/>
    <x v="0"/>
    <x v="0"/>
    <s v="Tesseramento"/>
    <x v="1"/>
    <x v="0"/>
    <x v="0"/>
    <m/>
  </r>
  <r>
    <n v="230911"/>
    <x v="0"/>
    <x v="0"/>
    <x v="0"/>
    <x v="0"/>
    <x v="4"/>
    <x v="12"/>
    <x v="0"/>
    <x v="0"/>
    <s v="Tesseramento"/>
    <x v="1"/>
    <x v="1"/>
    <x v="0"/>
    <m/>
  </r>
  <r>
    <n v="7687"/>
    <x v="0"/>
    <x v="0"/>
    <x v="0"/>
    <x v="0"/>
    <x v="4"/>
    <x v="12"/>
    <x v="0"/>
    <x v="0"/>
    <s v="Tesseramento"/>
    <x v="1"/>
    <x v="0"/>
    <x v="0"/>
    <m/>
  </r>
  <r>
    <n v="72620"/>
    <x v="0"/>
    <x v="0"/>
    <x v="0"/>
    <x v="0"/>
    <x v="4"/>
    <x v="12"/>
    <x v="0"/>
    <x v="1"/>
    <s v="Tesseramento"/>
    <x v="1"/>
    <x v="3"/>
    <x v="0"/>
    <m/>
  </r>
  <r>
    <n v="157045"/>
    <x v="0"/>
    <x v="0"/>
    <x v="0"/>
    <x v="0"/>
    <x v="4"/>
    <x v="12"/>
    <x v="0"/>
    <x v="0"/>
    <s v="Tesseramento"/>
    <x v="1"/>
    <x v="4"/>
    <x v="0"/>
    <m/>
  </r>
  <r>
    <n v="82981"/>
    <x v="0"/>
    <x v="0"/>
    <x v="0"/>
    <x v="0"/>
    <x v="4"/>
    <x v="12"/>
    <x v="0"/>
    <x v="0"/>
    <s v="Tesseramento"/>
    <x v="1"/>
    <x v="4"/>
    <x v="0"/>
    <m/>
  </r>
  <r>
    <n v="101849"/>
    <x v="0"/>
    <x v="0"/>
    <x v="0"/>
    <x v="0"/>
    <x v="4"/>
    <x v="12"/>
    <x v="0"/>
    <x v="0"/>
    <s v="Tesseramento"/>
    <x v="1"/>
    <x v="4"/>
    <x v="0"/>
    <m/>
  </r>
  <r>
    <n v="109788"/>
    <x v="0"/>
    <x v="0"/>
    <x v="0"/>
    <x v="0"/>
    <x v="4"/>
    <x v="12"/>
    <x v="0"/>
    <x v="0"/>
    <s v="Tesseramento"/>
    <x v="1"/>
    <x v="4"/>
    <x v="0"/>
    <m/>
  </r>
  <r>
    <n v="103237"/>
    <x v="0"/>
    <x v="0"/>
    <x v="0"/>
    <x v="0"/>
    <x v="4"/>
    <x v="12"/>
    <x v="0"/>
    <x v="1"/>
    <s v="Tesseramento"/>
    <x v="1"/>
    <x v="4"/>
    <x v="0"/>
    <m/>
  </r>
  <r>
    <n v="184015"/>
    <x v="0"/>
    <x v="0"/>
    <x v="0"/>
    <x v="0"/>
    <x v="4"/>
    <x v="12"/>
    <x v="0"/>
    <x v="1"/>
    <s v="Tesseramento"/>
    <x v="1"/>
    <x v="3"/>
    <x v="0"/>
    <m/>
  </r>
  <r>
    <n v="78302"/>
    <x v="0"/>
    <x v="0"/>
    <x v="0"/>
    <x v="0"/>
    <x v="4"/>
    <x v="12"/>
    <x v="0"/>
    <x v="0"/>
    <s v="Tesseramento"/>
    <x v="1"/>
    <x v="4"/>
    <x v="0"/>
    <m/>
  </r>
  <r>
    <n v="33755"/>
    <x v="0"/>
    <x v="0"/>
    <x v="0"/>
    <x v="0"/>
    <x v="4"/>
    <x v="12"/>
    <x v="0"/>
    <x v="0"/>
    <s v="Tesseramento"/>
    <x v="1"/>
    <x v="4"/>
    <x v="0"/>
    <m/>
  </r>
  <r>
    <n v="181371"/>
    <x v="0"/>
    <x v="0"/>
    <x v="0"/>
    <x v="0"/>
    <x v="4"/>
    <x v="12"/>
    <x v="0"/>
    <x v="0"/>
    <s v="Tesseramento"/>
    <x v="1"/>
    <x v="0"/>
    <x v="0"/>
    <m/>
  </r>
  <r>
    <n v="208573"/>
    <x v="0"/>
    <x v="0"/>
    <x v="0"/>
    <x v="0"/>
    <x v="4"/>
    <x v="12"/>
    <x v="0"/>
    <x v="0"/>
    <s v="Tesseramento"/>
    <x v="1"/>
    <x v="0"/>
    <x v="0"/>
    <m/>
  </r>
  <r>
    <n v="139252"/>
    <x v="0"/>
    <x v="0"/>
    <x v="0"/>
    <x v="0"/>
    <x v="4"/>
    <x v="12"/>
    <x v="0"/>
    <x v="0"/>
    <s v="Tesseramento"/>
    <x v="1"/>
    <x v="4"/>
    <x v="0"/>
    <m/>
  </r>
  <r>
    <n v="219638"/>
    <x v="1"/>
    <x v="0"/>
    <x v="0"/>
    <x v="1"/>
    <x v="4"/>
    <x v="12"/>
    <x v="0"/>
    <x v="1"/>
    <s v="Tesseramento"/>
    <x v="1"/>
    <x v="5"/>
    <x v="0"/>
    <m/>
  </r>
  <r>
    <n v="151223"/>
    <x v="0"/>
    <x v="0"/>
    <x v="0"/>
    <x v="0"/>
    <x v="4"/>
    <x v="12"/>
    <x v="0"/>
    <x v="0"/>
    <s v="Tesseramento"/>
    <x v="1"/>
    <x v="3"/>
    <x v="0"/>
    <m/>
  </r>
  <r>
    <n v="3579"/>
    <x v="0"/>
    <x v="2"/>
    <x v="0"/>
    <x v="0"/>
    <x v="4"/>
    <x v="12"/>
    <x v="1"/>
    <x v="0"/>
    <s v="Tesseramento"/>
    <x v="1"/>
    <x v="9"/>
    <x v="0"/>
    <m/>
  </r>
  <r>
    <n v="168520"/>
    <x v="0"/>
    <x v="0"/>
    <x v="0"/>
    <x v="0"/>
    <x v="4"/>
    <x v="12"/>
    <x v="0"/>
    <x v="0"/>
    <s v="Tesseramento"/>
    <x v="1"/>
    <x v="3"/>
    <x v="0"/>
    <m/>
  </r>
  <r>
    <n v="158887"/>
    <x v="0"/>
    <x v="0"/>
    <x v="0"/>
    <x v="0"/>
    <x v="4"/>
    <x v="12"/>
    <x v="0"/>
    <x v="0"/>
    <s v="Tesseramento"/>
    <x v="1"/>
    <x v="4"/>
    <x v="0"/>
    <m/>
  </r>
  <r>
    <n v="93532"/>
    <x v="0"/>
    <x v="0"/>
    <x v="0"/>
    <x v="0"/>
    <x v="4"/>
    <x v="12"/>
    <x v="0"/>
    <x v="0"/>
    <s v="Tesseramento"/>
    <x v="1"/>
    <x v="0"/>
    <x v="0"/>
    <m/>
  </r>
  <r>
    <n v="229097"/>
    <x v="0"/>
    <x v="0"/>
    <x v="0"/>
    <x v="3"/>
    <x v="4"/>
    <x v="12"/>
    <x v="0"/>
    <x v="1"/>
    <s v="Tesseramento"/>
    <x v="1"/>
    <x v="0"/>
    <x v="0"/>
    <m/>
  </r>
  <r>
    <n v="28457"/>
    <x v="0"/>
    <x v="0"/>
    <x v="0"/>
    <x v="0"/>
    <x v="4"/>
    <x v="12"/>
    <x v="0"/>
    <x v="0"/>
    <s v="Tesseramento"/>
    <x v="1"/>
    <x v="0"/>
    <x v="0"/>
    <m/>
  </r>
  <r>
    <n v="30926"/>
    <x v="0"/>
    <x v="0"/>
    <x v="0"/>
    <x v="0"/>
    <x v="4"/>
    <x v="12"/>
    <x v="0"/>
    <x v="1"/>
    <s v="Tesseramento"/>
    <x v="1"/>
    <x v="0"/>
    <x v="0"/>
    <m/>
  </r>
  <r>
    <n v="101852"/>
    <x v="0"/>
    <x v="0"/>
    <x v="0"/>
    <x v="0"/>
    <x v="4"/>
    <x v="12"/>
    <x v="0"/>
    <x v="0"/>
    <s v="Tesseramento"/>
    <x v="1"/>
    <x v="4"/>
    <x v="0"/>
    <m/>
  </r>
  <r>
    <n v="95056"/>
    <x v="0"/>
    <x v="0"/>
    <x v="0"/>
    <x v="0"/>
    <x v="4"/>
    <x v="12"/>
    <x v="0"/>
    <x v="1"/>
    <s v="Tesseramento"/>
    <x v="1"/>
    <x v="3"/>
    <x v="0"/>
    <m/>
  </r>
  <r>
    <n v="29294"/>
    <x v="0"/>
    <x v="0"/>
    <x v="0"/>
    <x v="0"/>
    <x v="4"/>
    <x v="12"/>
    <x v="0"/>
    <x v="0"/>
    <s v="Tesseramento"/>
    <x v="1"/>
    <x v="4"/>
    <x v="0"/>
    <m/>
  </r>
  <r>
    <n v="212867"/>
    <x v="0"/>
    <x v="0"/>
    <x v="0"/>
    <x v="1"/>
    <x v="4"/>
    <x v="12"/>
    <x v="0"/>
    <x v="0"/>
    <s v="Tesseramento"/>
    <x v="1"/>
    <x v="4"/>
    <x v="0"/>
    <m/>
  </r>
  <r>
    <n v="7843"/>
    <x v="0"/>
    <x v="0"/>
    <x v="0"/>
    <x v="0"/>
    <x v="4"/>
    <x v="12"/>
    <x v="0"/>
    <x v="0"/>
    <s v="Tesseramento"/>
    <x v="1"/>
    <x v="3"/>
    <x v="0"/>
    <m/>
  </r>
  <r>
    <n v="75755"/>
    <x v="0"/>
    <x v="0"/>
    <x v="0"/>
    <x v="0"/>
    <x v="4"/>
    <x v="12"/>
    <x v="0"/>
    <x v="0"/>
    <s v="Tesseramento"/>
    <x v="1"/>
    <x v="4"/>
    <x v="0"/>
    <m/>
  </r>
  <r>
    <n v="115355"/>
    <x v="0"/>
    <x v="0"/>
    <x v="0"/>
    <x v="0"/>
    <x v="4"/>
    <x v="12"/>
    <x v="0"/>
    <x v="0"/>
    <s v="Tesseramento"/>
    <x v="1"/>
    <x v="3"/>
    <x v="0"/>
    <m/>
  </r>
  <r>
    <n v="209867"/>
    <x v="0"/>
    <x v="0"/>
    <x v="0"/>
    <x v="0"/>
    <x v="4"/>
    <x v="12"/>
    <x v="0"/>
    <x v="1"/>
    <s v="Tesseramento"/>
    <x v="1"/>
    <x v="4"/>
    <x v="0"/>
    <m/>
  </r>
  <r>
    <n v="8995"/>
    <x v="0"/>
    <x v="0"/>
    <x v="0"/>
    <x v="0"/>
    <x v="4"/>
    <x v="12"/>
    <x v="0"/>
    <x v="0"/>
    <s v="Tesseramento"/>
    <x v="1"/>
    <x v="3"/>
    <x v="0"/>
    <m/>
  </r>
  <r>
    <n v="193129"/>
    <x v="0"/>
    <x v="0"/>
    <x v="0"/>
    <x v="0"/>
    <x v="4"/>
    <x v="12"/>
    <x v="0"/>
    <x v="1"/>
    <s v="Tesseramento"/>
    <x v="1"/>
    <x v="0"/>
    <x v="0"/>
    <m/>
  </r>
  <r>
    <n v="184410"/>
    <x v="0"/>
    <x v="0"/>
    <x v="0"/>
    <x v="1"/>
    <x v="4"/>
    <x v="12"/>
    <x v="0"/>
    <x v="0"/>
    <s v="Tesseramento"/>
    <x v="1"/>
    <x v="4"/>
    <x v="0"/>
    <m/>
  </r>
  <r>
    <n v="20616"/>
    <x v="0"/>
    <x v="0"/>
    <x v="0"/>
    <x v="0"/>
    <x v="4"/>
    <x v="12"/>
    <x v="0"/>
    <x v="1"/>
    <s v="Tesseramento"/>
    <x v="1"/>
    <x v="3"/>
    <x v="0"/>
    <m/>
  </r>
  <r>
    <n v="30938"/>
    <x v="0"/>
    <x v="0"/>
    <x v="0"/>
    <x v="0"/>
    <x v="4"/>
    <x v="12"/>
    <x v="0"/>
    <x v="1"/>
    <s v="Tesseramento"/>
    <x v="1"/>
    <x v="3"/>
    <x v="0"/>
    <m/>
  </r>
  <r>
    <n v="94897"/>
    <x v="0"/>
    <x v="0"/>
    <x v="0"/>
    <x v="0"/>
    <x v="4"/>
    <x v="12"/>
    <x v="0"/>
    <x v="0"/>
    <s v="Tesseramento"/>
    <x v="1"/>
    <x v="4"/>
    <x v="0"/>
    <m/>
  </r>
  <r>
    <n v="81175"/>
    <x v="0"/>
    <x v="0"/>
    <x v="0"/>
    <x v="0"/>
    <x v="4"/>
    <x v="12"/>
    <x v="0"/>
    <x v="0"/>
    <s v="Tesseramento"/>
    <x v="1"/>
    <x v="3"/>
    <x v="0"/>
    <m/>
  </r>
  <r>
    <n v="107517"/>
    <x v="0"/>
    <x v="0"/>
    <x v="0"/>
    <x v="0"/>
    <x v="4"/>
    <x v="12"/>
    <x v="0"/>
    <x v="0"/>
    <s v="Tesseramento"/>
    <x v="1"/>
    <x v="4"/>
    <x v="0"/>
    <m/>
  </r>
  <r>
    <n v="151224"/>
    <x v="0"/>
    <x v="0"/>
    <x v="0"/>
    <x v="0"/>
    <x v="4"/>
    <x v="12"/>
    <x v="0"/>
    <x v="0"/>
    <s v="Tesseramento"/>
    <x v="1"/>
    <x v="4"/>
    <x v="0"/>
    <m/>
  </r>
  <r>
    <n v="14661"/>
    <x v="0"/>
    <x v="0"/>
    <x v="0"/>
    <x v="0"/>
    <x v="4"/>
    <x v="12"/>
    <x v="0"/>
    <x v="0"/>
    <s v="Tesseramento"/>
    <x v="1"/>
    <x v="3"/>
    <x v="0"/>
    <m/>
  </r>
  <r>
    <n v="132147"/>
    <x v="0"/>
    <x v="0"/>
    <x v="0"/>
    <x v="0"/>
    <x v="4"/>
    <x v="12"/>
    <x v="0"/>
    <x v="0"/>
    <s v="Tesseramento"/>
    <x v="1"/>
    <x v="1"/>
    <x v="0"/>
    <m/>
  </r>
  <r>
    <n v="162945"/>
    <x v="0"/>
    <x v="0"/>
    <x v="0"/>
    <x v="0"/>
    <x v="4"/>
    <x v="12"/>
    <x v="0"/>
    <x v="0"/>
    <s v="Tesseramento"/>
    <x v="1"/>
    <x v="4"/>
    <x v="0"/>
    <m/>
  </r>
  <r>
    <n v="30952"/>
    <x v="0"/>
    <x v="0"/>
    <x v="0"/>
    <x v="0"/>
    <x v="4"/>
    <x v="12"/>
    <x v="0"/>
    <x v="0"/>
    <s v="Tesseramento"/>
    <x v="1"/>
    <x v="4"/>
    <x v="0"/>
    <m/>
  </r>
  <r>
    <n v="151226"/>
    <x v="0"/>
    <x v="0"/>
    <x v="0"/>
    <x v="3"/>
    <x v="4"/>
    <x v="12"/>
    <x v="0"/>
    <x v="0"/>
    <s v="Tesseramento"/>
    <x v="1"/>
    <x v="4"/>
    <x v="0"/>
    <m/>
  </r>
  <r>
    <n v="81176"/>
    <x v="0"/>
    <x v="0"/>
    <x v="0"/>
    <x v="0"/>
    <x v="4"/>
    <x v="12"/>
    <x v="0"/>
    <x v="0"/>
    <s v="Tesseramento"/>
    <x v="1"/>
    <x v="4"/>
    <x v="0"/>
    <m/>
  </r>
  <r>
    <n v="20624"/>
    <x v="0"/>
    <x v="0"/>
    <x v="0"/>
    <x v="1"/>
    <x v="4"/>
    <x v="12"/>
    <x v="0"/>
    <x v="0"/>
    <s v="Tesseramento"/>
    <x v="1"/>
    <x v="4"/>
    <x v="0"/>
    <m/>
  </r>
  <r>
    <n v="20620"/>
    <x v="0"/>
    <x v="0"/>
    <x v="0"/>
    <x v="1"/>
    <x v="4"/>
    <x v="12"/>
    <x v="0"/>
    <x v="1"/>
    <s v="Tesseramento"/>
    <x v="1"/>
    <x v="4"/>
    <x v="0"/>
    <m/>
  </r>
  <r>
    <n v="196993"/>
    <x v="0"/>
    <x v="0"/>
    <x v="0"/>
    <x v="0"/>
    <x v="4"/>
    <x v="12"/>
    <x v="0"/>
    <x v="1"/>
    <s v="Tesseramento"/>
    <x v="1"/>
    <x v="4"/>
    <x v="0"/>
    <m/>
  </r>
  <r>
    <n v="9018"/>
    <x v="0"/>
    <x v="0"/>
    <x v="0"/>
    <x v="0"/>
    <x v="4"/>
    <x v="12"/>
    <x v="0"/>
    <x v="0"/>
    <s v="Tesseramento"/>
    <x v="1"/>
    <x v="4"/>
    <x v="0"/>
    <m/>
  </r>
  <r>
    <n v="30954"/>
    <x v="0"/>
    <x v="1"/>
    <x v="0"/>
    <x v="1"/>
    <x v="4"/>
    <x v="12"/>
    <x v="0"/>
    <x v="1"/>
    <s v="Tesseramento"/>
    <x v="1"/>
    <x v="0"/>
    <x v="0"/>
    <m/>
  </r>
  <r>
    <n v="33767"/>
    <x v="0"/>
    <x v="0"/>
    <x v="0"/>
    <x v="0"/>
    <x v="4"/>
    <x v="12"/>
    <x v="0"/>
    <x v="0"/>
    <s v="Tesseramento"/>
    <x v="1"/>
    <x v="0"/>
    <x v="0"/>
    <m/>
  </r>
  <r>
    <n v="202150"/>
    <x v="0"/>
    <x v="0"/>
    <x v="0"/>
    <x v="1"/>
    <x v="4"/>
    <x v="12"/>
    <x v="0"/>
    <x v="0"/>
    <s v="Tesseramento"/>
    <x v="1"/>
    <x v="0"/>
    <x v="0"/>
    <m/>
  </r>
  <r>
    <n v="214910"/>
    <x v="0"/>
    <x v="0"/>
    <x v="0"/>
    <x v="2"/>
    <x v="4"/>
    <x v="12"/>
    <x v="0"/>
    <x v="0"/>
    <s v="Tesseramento"/>
    <x v="1"/>
    <x v="0"/>
    <x v="0"/>
    <m/>
  </r>
  <r>
    <n v="225414"/>
    <x v="0"/>
    <x v="0"/>
    <x v="0"/>
    <x v="3"/>
    <x v="4"/>
    <x v="12"/>
    <x v="0"/>
    <x v="0"/>
    <s v="Tesseramento"/>
    <x v="1"/>
    <x v="1"/>
    <x v="0"/>
    <m/>
  </r>
  <r>
    <n v="104340"/>
    <x v="0"/>
    <x v="0"/>
    <x v="0"/>
    <x v="0"/>
    <x v="4"/>
    <x v="12"/>
    <x v="0"/>
    <x v="1"/>
    <s v="Tesseramento"/>
    <x v="1"/>
    <x v="0"/>
    <x v="0"/>
    <m/>
  </r>
  <r>
    <n v="170255"/>
    <x v="0"/>
    <x v="0"/>
    <x v="0"/>
    <x v="0"/>
    <x v="4"/>
    <x v="12"/>
    <x v="0"/>
    <x v="1"/>
    <s v="Tesseramento"/>
    <x v="1"/>
    <x v="4"/>
    <x v="0"/>
    <m/>
  </r>
  <r>
    <n v="20625"/>
    <x v="0"/>
    <x v="0"/>
    <x v="0"/>
    <x v="0"/>
    <x v="4"/>
    <x v="12"/>
    <x v="0"/>
    <x v="0"/>
    <s v="Tesseramento"/>
    <x v="1"/>
    <x v="3"/>
    <x v="0"/>
    <m/>
  </r>
  <r>
    <n v="151495"/>
    <x v="0"/>
    <x v="0"/>
    <x v="0"/>
    <x v="0"/>
    <x v="4"/>
    <x v="12"/>
    <x v="0"/>
    <x v="0"/>
    <s v="Tesseramento"/>
    <x v="1"/>
    <x v="0"/>
    <x v="0"/>
    <m/>
  </r>
  <r>
    <n v="228457"/>
    <x v="1"/>
    <x v="0"/>
    <x v="0"/>
    <x v="1"/>
    <x v="4"/>
    <x v="12"/>
    <x v="0"/>
    <x v="1"/>
    <s v="Tesseramento"/>
    <x v="1"/>
    <x v="5"/>
    <x v="0"/>
    <m/>
  </r>
  <r>
    <n v="190159"/>
    <x v="0"/>
    <x v="0"/>
    <x v="0"/>
    <x v="0"/>
    <x v="4"/>
    <x v="12"/>
    <x v="0"/>
    <x v="0"/>
    <s v="Tesseramento"/>
    <x v="1"/>
    <x v="0"/>
    <x v="0"/>
    <m/>
  </r>
  <r>
    <n v="89284"/>
    <x v="0"/>
    <x v="0"/>
    <x v="0"/>
    <x v="0"/>
    <x v="4"/>
    <x v="12"/>
    <x v="0"/>
    <x v="1"/>
    <s v="Tesseramento"/>
    <x v="1"/>
    <x v="4"/>
    <x v="0"/>
    <m/>
  </r>
  <r>
    <n v="119178"/>
    <x v="0"/>
    <x v="0"/>
    <x v="0"/>
    <x v="0"/>
    <x v="4"/>
    <x v="12"/>
    <x v="0"/>
    <x v="0"/>
    <s v="Tesseramento"/>
    <x v="1"/>
    <x v="4"/>
    <x v="0"/>
    <m/>
  </r>
  <r>
    <n v="226454"/>
    <x v="0"/>
    <x v="0"/>
    <x v="0"/>
    <x v="2"/>
    <x v="4"/>
    <x v="12"/>
    <x v="0"/>
    <x v="1"/>
    <s v="Tesseramento"/>
    <x v="1"/>
    <x v="3"/>
    <x v="0"/>
    <m/>
  </r>
  <r>
    <n v="30959"/>
    <x v="0"/>
    <x v="0"/>
    <x v="0"/>
    <x v="0"/>
    <x v="4"/>
    <x v="12"/>
    <x v="0"/>
    <x v="0"/>
    <s v="Tesseramento"/>
    <x v="1"/>
    <x v="0"/>
    <x v="0"/>
    <m/>
  </r>
  <r>
    <n v="184017"/>
    <x v="0"/>
    <x v="0"/>
    <x v="0"/>
    <x v="0"/>
    <x v="4"/>
    <x v="12"/>
    <x v="0"/>
    <x v="0"/>
    <s v="Tesseramento"/>
    <x v="1"/>
    <x v="3"/>
    <x v="0"/>
    <m/>
  </r>
  <r>
    <n v="143684"/>
    <x v="0"/>
    <x v="0"/>
    <x v="0"/>
    <x v="0"/>
    <x v="4"/>
    <x v="12"/>
    <x v="0"/>
    <x v="1"/>
    <s v="Tesseramento"/>
    <x v="1"/>
    <x v="4"/>
    <x v="0"/>
    <m/>
  </r>
  <r>
    <n v="20626"/>
    <x v="0"/>
    <x v="0"/>
    <x v="0"/>
    <x v="0"/>
    <x v="4"/>
    <x v="12"/>
    <x v="0"/>
    <x v="0"/>
    <s v="Tesseramento"/>
    <x v="1"/>
    <x v="4"/>
    <x v="0"/>
    <m/>
  </r>
  <r>
    <n v="168052"/>
    <x v="0"/>
    <x v="0"/>
    <x v="0"/>
    <x v="0"/>
    <x v="4"/>
    <x v="12"/>
    <x v="0"/>
    <x v="0"/>
    <s v="Tesseramento"/>
    <x v="1"/>
    <x v="4"/>
    <x v="0"/>
    <m/>
  </r>
  <r>
    <n v="93538"/>
    <x v="0"/>
    <x v="0"/>
    <x v="0"/>
    <x v="0"/>
    <x v="4"/>
    <x v="12"/>
    <x v="0"/>
    <x v="0"/>
    <s v="Tesseramento"/>
    <x v="1"/>
    <x v="4"/>
    <x v="0"/>
    <m/>
  </r>
  <r>
    <n v="232305"/>
    <x v="1"/>
    <x v="0"/>
    <x v="0"/>
    <x v="2"/>
    <x v="4"/>
    <x v="12"/>
    <x v="0"/>
    <x v="0"/>
    <s v="Tesseramento"/>
    <x v="1"/>
    <x v="5"/>
    <x v="0"/>
    <m/>
  </r>
  <r>
    <n v="97527"/>
    <x v="0"/>
    <x v="0"/>
    <x v="0"/>
    <x v="0"/>
    <x v="4"/>
    <x v="12"/>
    <x v="0"/>
    <x v="0"/>
    <s v="Tesseramento"/>
    <x v="1"/>
    <x v="4"/>
    <x v="0"/>
    <m/>
  </r>
  <r>
    <n v="80163"/>
    <x v="0"/>
    <x v="0"/>
    <x v="0"/>
    <x v="0"/>
    <x v="4"/>
    <x v="12"/>
    <x v="0"/>
    <x v="0"/>
    <s v="Tesseramento"/>
    <x v="1"/>
    <x v="4"/>
    <x v="0"/>
    <m/>
  </r>
  <r>
    <n v="103242"/>
    <x v="0"/>
    <x v="0"/>
    <x v="0"/>
    <x v="0"/>
    <x v="4"/>
    <x v="12"/>
    <x v="0"/>
    <x v="0"/>
    <s v="Tesseramento"/>
    <x v="1"/>
    <x v="4"/>
    <x v="0"/>
    <m/>
  </r>
  <r>
    <n v="166309"/>
    <x v="0"/>
    <x v="0"/>
    <x v="0"/>
    <x v="0"/>
    <x v="4"/>
    <x v="12"/>
    <x v="0"/>
    <x v="1"/>
    <s v="Tesseramento"/>
    <x v="1"/>
    <x v="4"/>
    <x v="0"/>
    <m/>
  </r>
  <r>
    <n v="72630"/>
    <x v="0"/>
    <x v="0"/>
    <x v="0"/>
    <x v="0"/>
    <x v="4"/>
    <x v="12"/>
    <x v="0"/>
    <x v="0"/>
    <s v="Tesseramento"/>
    <x v="1"/>
    <x v="4"/>
    <x v="0"/>
    <m/>
  </r>
  <r>
    <n v="164501"/>
    <x v="0"/>
    <x v="0"/>
    <x v="0"/>
    <x v="0"/>
    <x v="4"/>
    <x v="12"/>
    <x v="0"/>
    <x v="1"/>
    <s v="Tesseramento"/>
    <x v="1"/>
    <x v="4"/>
    <x v="0"/>
    <m/>
  </r>
  <r>
    <n v="115357"/>
    <x v="0"/>
    <x v="0"/>
    <x v="0"/>
    <x v="0"/>
    <x v="4"/>
    <x v="12"/>
    <x v="0"/>
    <x v="1"/>
    <s v="Tesseramento"/>
    <x v="1"/>
    <x v="4"/>
    <x v="0"/>
    <m/>
  </r>
  <r>
    <n v="92365"/>
    <x v="0"/>
    <x v="0"/>
    <x v="0"/>
    <x v="0"/>
    <x v="4"/>
    <x v="12"/>
    <x v="0"/>
    <x v="0"/>
    <s v="Tesseramento"/>
    <x v="1"/>
    <x v="0"/>
    <x v="0"/>
    <m/>
  </r>
  <r>
    <n v="19076"/>
    <x v="0"/>
    <x v="0"/>
    <x v="0"/>
    <x v="0"/>
    <x v="4"/>
    <x v="12"/>
    <x v="0"/>
    <x v="1"/>
    <s v="Tesseramento"/>
    <x v="1"/>
    <x v="3"/>
    <x v="0"/>
    <m/>
  </r>
  <r>
    <n v="151230"/>
    <x v="0"/>
    <x v="0"/>
    <x v="0"/>
    <x v="0"/>
    <x v="4"/>
    <x v="12"/>
    <x v="0"/>
    <x v="0"/>
    <s v="Tesseramento"/>
    <x v="1"/>
    <x v="0"/>
    <x v="0"/>
    <m/>
  </r>
  <r>
    <n v="33769"/>
    <x v="0"/>
    <x v="0"/>
    <x v="0"/>
    <x v="0"/>
    <x v="4"/>
    <x v="12"/>
    <x v="0"/>
    <x v="1"/>
    <s v="Tesseramento"/>
    <x v="1"/>
    <x v="4"/>
    <x v="0"/>
    <m/>
  </r>
  <r>
    <n v="218756"/>
    <x v="0"/>
    <x v="0"/>
    <x v="0"/>
    <x v="0"/>
    <x v="4"/>
    <x v="12"/>
    <x v="0"/>
    <x v="0"/>
    <s v="Tesseramento"/>
    <x v="1"/>
    <x v="4"/>
    <x v="0"/>
    <m/>
  </r>
  <r>
    <n v="208071"/>
    <x v="1"/>
    <x v="0"/>
    <x v="0"/>
    <x v="0"/>
    <x v="4"/>
    <x v="12"/>
    <x v="0"/>
    <x v="1"/>
    <s v="Tesseramento"/>
    <x v="1"/>
    <x v="7"/>
    <x v="0"/>
    <s v="B"/>
  </r>
  <r>
    <n v="222796"/>
    <x v="0"/>
    <x v="0"/>
    <x v="0"/>
    <x v="0"/>
    <x v="4"/>
    <x v="12"/>
    <x v="0"/>
    <x v="0"/>
    <s v="Tesseramento"/>
    <x v="1"/>
    <x v="0"/>
    <x v="0"/>
    <m/>
  </r>
  <r>
    <n v="149467"/>
    <x v="0"/>
    <x v="0"/>
    <x v="0"/>
    <x v="0"/>
    <x v="4"/>
    <x v="12"/>
    <x v="0"/>
    <x v="0"/>
    <s v="Tesseramento"/>
    <x v="1"/>
    <x v="3"/>
    <x v="0"/>
    <m/>
  </r>
  <r>
    <n v="89285"/>
    <x v="0"/>
    <x v="0"/>
    <x v="0"/>
    <x v="0"/>
    <x v="4"/>
    <x v="12"/>
    <x v="0"/>
    <x v="0"/>
    <s v="Tesseramento"/>
    <x v="1"/>
    <x v="4"/>
    <x v="0"/>
    <m/>
  </r>
  <r>
    <n v="9891"/>
    <x v="0"/>
    <x v="0"/>
    <x v="0"/>
    <x v="0"/>
    <x v="4"/>
    <x v="12"/>
    <x v="0"/>
    <x v="0"/>
    <s v="Tesseramento"/>
    <x v="1"/>
    <x v="4"/>
    <x v="0"/>
    <m/>
  </r>
  <r>
    <n v="197368"/>
    <x v="0"/>
    <x v="0"/>
    <x v="0"/>
    <x v="0"/>
    <x v="4"/>
    <x v="12"/>
    <x v="0"/>
    <x v="0"/>
    <s v="Tesseramento"/>
    <x v="1"/>
    <x v="1"/>
    <x v="0"/>
    <m/>
  </r>
  <r>
    <n v="70085"/>
    <x v="0"/>
    <x v="0"/>
    <x v="0"/>
    <x v="0"/>
    <x v="4"/>
    <x v="12"/>
    <x v="0"/>
    <x v="0"/>
    <s v="Tesseramento"/>
    <x v="1"/>
    <x v="0"/>
    <x v="0"/>
    <m/>
  </r>
  <r>
    <n v="140712"/>
    <x v="1"/>
    <x v="0"/>
    <x v="0"/>
    <x v="0"/>
    <x v="4"/>
    <x v="12"/>
    <x v="0"/>
    <x v="0"/>
    <s v="Tesseramento"/>
    <x v="1"/>
    <x v="6"/>
    <x v="0"/>
    <m/>
  </r>
  <r>
    <n v="161611"/>
    <x v="0"/>
    <x v="0"/>
    <x v="0"/>
    <x v="0"/>
    <x v="4"/>
    <x v="12"/>
    <x v="0"/>
    <x v="0"/>
    <s v="Tesseramento"/>
    <x v="1"/>
    <x v="3"/>
    <x v="0"/>
    <m/>
  </r>
  <r>
    <n v="228001"/>
    <x v="0"/>
    <x v="0"/>
    <x v="0"/>
    <x v="1"/>
    <x v="4"/>
    <x v="12"/>
    <x v="0"/>
    <x v="0"/>
    <s v="Tesseramento"/>
    <x v="1"/>
    <x v="3"/>
    <x v="0"/>
    <m/>
  </r>
  <r>
    <n v="30962"/>
    <x v="0"/>
    <x v="0"/>
    <x v="0"/>
    <x v="1"/>
    <x v="4"/>
    <x v="12"/>
    <x v="0"/>
    <x v="1"/>
    <s v="Tesseramento"/>
    <x v="1"/>
    <x v="4"/>
    <x v="0"/>
    <m/>
  </r>
  <r>
    <n v="10089"/>
    <x v="0"/>
    <x v="0"/>
    <x v="0"/>
    <x v="0"/>
    <x v="4"/>
    <x v="12"/>
    <x v="0"/>
    <x v="0"/>
    <s v="Tesseramento"/>
    <x v="1"/>
    <x v="0"/>
    <x v="0"/>
    <m/>
  </r>
  <r>
    <n v="14316"/>
    <x v="0"/>
    <x v="0"/>
    <x v="0"/>
    <x v="0"/>
    <x v="4"/>
    <x v="12"/>
    <x v="0"/>
    <x v="1"/>
    <s v="Tesseramento"/>
    <x v="1"/>
    <x v="4"/>
    <x v="0"/>
    <m/>
  </r>
  <r>
    <n v="173933"/>
    <x v="0"/>
    <x v="0"/>
    <x v="0"/>
    <x v="0"/>
    <x v="4"/>
    <x v="12"/>
    <x v="0"/>
    <x v="0"/>
    <s v="Tesseramento"/>
    <x v="1"/>
    <x v="3"/>
    <x v="0"/>
    <m/>
  </r>
  <r>
    <n v="50172"/>
    <x v="0"/>
    <x v="0"/>
    <x v="0"/>
    <x v="0"/>
    <x v="2"/>
    <x v="71"/>
    <x v="0"/>
    <x v="0"/>
    <s v="Tesseramento"/>
    <x v="1"/>
    <x v="3"/>
    <x v="0"/>
    <m/>
  </r>
  <r>
    <n v="190004"/>
    <x v="0"/>
    <x v="0"/>
    <x v="0"/>
    <x v="0"/>
    <x v="4"/>
    <x v="12"/>
    <x v="0"/>
    <x v="0"/>
    <s v="Tesseramento"/>
    <x v="1"/>
    <x v="1"/>
    <x v="0"/>
    <m/>
  </r>
  <r>
    <n v="190003"/>
    <x v="0"/>
    <x v="0"/>
    <x v="0"/>
    <x v="0"/>
    <x v="4"/>
    <x v="12"/>
    <x v="0"/>
    <x v="0"/>
    <s v="Tesseramento"/>
    <x v="1"/>
    <x v="1"/>
    <x v="0"/>
    <m/>
  </r>
  <r>
    <n v="151232"/>
    <x v="0"/>
    <x v="0"/>
    <x v="0"/>
    <x v="0"/>
    <x v="4"/>
    <x v="12"/>
    <x v="0"/>
    <x v="0"/>
    <s v="Tesseramento"/>
    <x v="1"/>
    <x v="4"/>
    <x v="0"/>
    <m/>
  </r>
  <r>
    <n v="189928"/>
    <x v="0"/>
    <x v="0"/>
    <x v="0"/>
    <x v="0"/>
    <x v="4"/>
    <x v="12"/>
    <x v="0"/>
    <x v="1"/>
    <s v="Tesseramento"/>
    <x v="1"/>
    <x v="4"/>
    <x v="0"/>
    <m/>
  </r>
  <r>
    <n v="73208"/>
    <x v="0"/>
    <x v="0"/>
    <x v="0"/>
    <x v="0"/>
    <x v="4"/>
    <x v="12"/>
    <x v="0"/>
    <x v="0"/>
    <s v="Tesseramento"/>
    <x v="1"/>
    <x v="0"/>
    <x v="0"/>
    <m/>
  </r>
  <r>
    <n v="161612"/>
    <x v="0"/>
    <x v="0"/>
    <x v="0"/>
    <x v="1"/>
    <x v="4"/>
    <x v="12"/>
    <x v="0"/>
    <x v="0"/>
    <s v="Tesseramento"/>
    <x v="1"/>
    <x v="0"/>
    <x v="0"/>
    <m/>
  </r>
  <r>
    <n v="74159"/>
    <x v="0"/>
    <x v="0"/>
    <x v="0"/>
    <x v="0"/>
    <x v="4"/>
    <x v="12"/>
    <x v="0"/>
    <x v="0"/>
    <s v="Tesseramento"/>
    <x v="1"/>
    <x v="4"/>
    <x v="0"/>
    <m/>
  </r>
  <r>
    <n v="140619"/>
    <x v="0"/>
    <x v="0"/>
    <x v="0"/>
    <x v="0"/>
    <x v="4"/>
    <x v="12"/>
    <x v="0"/>
    <x v="0"/>
    <s v="Tesseramento"/>
    <x v="1"/>
    <x v="0"/>
    <x v="0"/>
    <m/>
  </r>
  <r>
    <n v="146563"/>
    <x v="0"/>
    <x v="0"/>
    <x v="0"/>
    <x v="0"/>
    <x v="4"/>
    <x v="12"/>
    <x v="0"/>
    <x v="0"/>
    <s v="Tesseramento"/>
    <x v="1"/>
    <x v="4"/>
    <x v="0"/>
    <m/>
  </r>
  <r>
    <n v="10969"/>
    <x v="0"/>
    <x v="0"/>
    <x v="0"/>
    <x v="0"/>
    <x v="4"/>
    <x v="12"/>
    <x v="0"/>
    <x v="0"/>
    <s v="Tesseramento"/>
    <x v="1"/>
    <x v="4"/>
    <x v="0"/>
    <m/>
  </r>
  <r>
    <n v="30979"/>
    <x v="0"/>
    <x v="0"/>
    <x v="0"/>
    <x v="1"/>
    <x v="4"/>
    <x v="12"/>
    <x v="0"/>
    <x v="0"/>
    <s v="Tesseramento"/>
    <x v="1"/>
    <x v="3"/>
    <x v="0"/>
    <m/>
  </r>
  <r>
    <n v="196994"/>
    <x v="0"/>
    <x v="0"/>
    <x v="0"/>
    <x v="0"/>
    <x v="4"/>
    <x v="12"/>
    <x v="0"/>
    <x v="0"/>
    <s v="Tesseramento"/>
    <x v="1"/>
    <x v="4"/>
    <x v="0"/>
    <m/>
  </r>
  <r>
    <n v="67824"/>
    <x v="0"/>
    <x v="0"/>
    <x v="0"/>
    <x v="0"/>
    <x v="4"/>
    <x v="12"/>
    <x v="0"/>
    <x v="1"/>
    <s v="Tesseramento"/>
    <x v="1"/>
    <x v="3"/>
    <x v="0"/>
    <m/>
  </r>
  <r>
    <n v="173934"/>
    <x v="0"/>
    <x v="0"/>
    <x v="0"/>
    <x v="0"/>
    <x v="4"/>
    <x v="12"/>
    <x v="0"/>
    <x v="1"/>
    <s v="Tesseramento"/>
    <x v="1"/>
    <x v="3"/>
    <x v="0"/>
    <m/>
  </r>
  <r>
    <n v="30981"/>
    <x v="0"/>
    <x v="0"/>
    <x v="0"/>
    <x v="0"/>
    <x v="4"/>
    <x v="12"/>
    <x v="0"/>
    <x v="0"/>
    <s v="Tesseramento"/>
    <x v="1"/>
    <x v="3"/>
    <x v="0"/>
    <m/>
  </r>
  <r>
    <n v="104349"/>
    <x v="0"/>
    <x v="0"/>
    <x v="0"/>
    <x v="0"/>
    <x v="4"/>
    <x v="12"/>
    <x v="0"/>
    <x v="0"/>
    <s v="Tesseramento"/>
    <x v="1"/>
    <x v="1"/>
    <x v="0"/>
    <m/>
  </r>
  <r>
    <n v="46547"/>
    <x v="0"/>
    <x v="0"/>
    <x v="0"/>
    <x v="0"/>
    <x v="4"/>
    <x v="12"/>
    <x v="0"/>
    <x v="0"/>
    <s v="Tesseramento"/>
    <x v="1"/>
    <x v="4"/>
    <x v="0"/>
    <m/>
  </r>
  <r>
    <n v="207534"/>
    <x v="1"/>
    <x v="0"/>
    <x v="0"/>
    <x v="0"/>
    <x v="4"/>
    <x v="12"/>
    <x v="0"/>
    <x v="0"/>
    <s v="Tesseramento"/>
    <x v="1"/>
    <x v="6"/>
    <x v="0"/>
    <m/>
  </r>
  <r>
    <n v="146565"/>
    <x v="0"/>
    <x v="0"/>
    <x v="0"/>
    <x v="0"/>
    <x v="4"/>
    <x v="12"/>
    <x v="0"/>
    <x v="0"/>
    <s v="Tesseramento"/>
    <x v="1"/>
    <x v="0"/>
    <x v="0"/>
    <m/>
  </r>
  <r>
    <n v="115361"/>
    <x v="0"/>
    <x v="0"/>
    <x v="0"/>
    <x v="0"/>
    <x v="4"/>
    <x v="12"/>
    <x v="0"/>
    <x v="0"/>
    <s v="Tesseramento"/>
    <x v="1"/>
    <x v="3"/>
    <x v="0"/>
    <m/>
  </r>
  <r>
    <n v="117330"/>
    <x v="0"/>
    <x v="0"/>
    <x v="0"/>
    <x v="0"/>
    <x v="7"/>
    <x v="328"/>
    <x v="0"/>
    <x v="0"/>
    <s v="Tesseramento"/>
    <x v="0"/>
    <x v="4"/>
    <x v="0"/>
    <m/>
  </r>
  <r>
    <n v="153366"/>
    <x v="0"/>
    <x v="0"/>
    <x v="0"/>
    <x v="2"/>
    <x v="7"/>
    <x v="51"/>
    <x v="0"/>
    <x v="1"/>
    <s v="Tesseramento"/>
    <x v="1"/>
    <x v="4"/>
    <x v="0"/>
    <m/>
  </r>
  <r>
    <n v="234574"/>
    <x v="0"/>
    <x v="0"/>
    <x v="1"/>
    <x v="1"/>
    <x v="8"/>
    <x v="13"/>
    <x v="0"/>
    <x v="1"/>
    <s v="Tesseramento"/>
    <x v="0"/>
    <x v="4"/>
    <x v="0"/>
    <m/>
  </r>
  <r>
    <n v="48453"/>
    <x v="0"/>
    <x v="0"/>
    <x v="0"/>
    <x v="0"/>
    <x v="0"/>
    <x v="76"/>
    <x v="0"/>
    <x v="0"/>
    <s v="Tesseramento"/>
    <x v="0"/>
    <x v="1"/>
    <x v="0"/>
    <m/>
  </r>
  <r>
    <n v="84556"/>
    <x v="0"/>
    <x v="0"/>
    <x v="0"/>
    <x v="4"/>
    <x v="0"/>
    <x v="76"/>
    <x v="0"/>
    <x v="0"/>
    <s v="Tesseramento"/>
    <x v="0"/>
    <x v="0"/>
    <x v="0"/>
    <m/>
  </r>
  <r>
    <n v="187556"/>
    <x v="1"/>
    <x v="0"/>
    <x v="0"/>
    <x v="0"/>
    <x v="8"/>
    <x v="276"/>
    <x v="0"/>
    <x v="0"/>
    <s v="Tesseramento"/>
    <x v="1"/>
    <x v="6"/>
    <x v="0"/>
    <s v="BG"/>
  </r>
  <r>
    <n v="152412"/>
    <x v="1"/>
    <x v="0"/>
    <x v="0"/>
    <x v="0"/>
    <x v="8"/>
    <x v="276"/>
    <x v="0"/>
    <x v="0"/>
    <s v="Tesseramento"/>
    <x v="1"/>
    <x v="6"/>
    <x v="0"/>
    <s v="B"/>
  </r>
  <r>
    <n v="164489"/>
    <x v="1"/>
    <x v="0"/>
    <x v="0"/>
    <x v="0"/>
    <x v="8"/>
    <x v="276"/>
    <x v="0"/>
    <x v="1"/>
    <s v="Tesseramento"/>
    <x v="1"/>
    <x v="5"/>
    <x v="0"/>
    <m/>
  </r>
  <r>
    <n v="98502"/>
    <x v="0"/>
    <x v="0"/>
    <x v="0"/>
    <x v="0"/>
    <x v="7"/>
    <x v="182"/>
    <x v="0"/>
    <x v="0"/>
    <s v="Tesseramento"/>
    <x v="1"/>
    <x v="3"/>
    <x v="0"/>
    <m/>
  </r>
  <r>
    <n v="130434"/>
    <x v="0"/>
    <x v="0"/>
    <x v="0"/>
    <x v="0"/>
    <x v="0"/>
    <x v="361"/>
    <x v="0"/>
    <x v="0"/>
    <s v="Tesseramento"/>
    <x v="0"/>
    <x v="0"/>
    <x v="0"/>
    <m/>
  </r>
  <r>
    <n v="58990"/>
    <x v="0"/>
    <x v="0"/>
    <x v="0"/>
    <x v="0"/>
    <x v="0"/>
    <x v="361"/>
    <x v="0"/>
    <x v="0"/>
    <s v="Tesseramento"/>
    <x v="0"/>
    <x v="0"/>
    <x v="0"/>
    <m/>
  </r>
  <r>
    <n v="126483"/>
    <x v="0"/>
    <x v="0"/>
    <x v="0"/>
    <x v="0"/>
    <x v="11"/>
    <x v="389"/>
    <x v="0"/>
    <x v="0"/>
    <s v="Tesseramento"/>
    <x v="0"/>
    <x v="0"/>
    <x v="0"/>
    <m/>
  </r>
  <r>
    <n v="139544"/>
    <x v="0"/>
    <x v="0"/>
    <x v="0"/>
    <x v="0"/>
    <x v="11"/>
    <x v="389"/>
    <x v="0"/>
    <x v="0"/>
    <s v="Tesseramento"/>
    <x v="0"/>
    <x v="0"/>
    <x v="0"/>
    <m/>
  </r>
  <r>
    <n v="151233"/>
    <x v="0"/>
    <x v="0"/>
    <x v="0"/>
    <x v="0"/>
    <x v="4"/>
    <x v="12"/>
    <x v="0"/>
    <x v="0"/>
    <s v="Tesseramento"/>
    <x v="1"/>
    <x v="4"/>
    <x v="0"/>
    <m/>
  </r>
  <r>
    <n v="193126"/>
    <x v="0"/>
    <x v="0"/>
    <x v="0"/>
    <x v="0"/>
    <x v="4"/>
    <x v="12"/>
    <x v="0"/>
    <x v="0"/>
    <s v="Tesseramento"/>
    <x v="1"/>
    <x v="0"/>
    <x v="0"/>
    <m/>
  </r>
  <r>
    <n v="230526"/>
    <x v="1"/>
    <x v="0"/>
    <x v="0"/>
    <x v="1"/>
    <x v="8"/>
    <x v="13"/>
    <x v="0"/>
    <x v="0"/>
    <s v="Tesseramento"/>
    <x v="0"/>
    <x v="7"/>
    <x v="0"/>
    <m/>
  </r>
  <r>
    <n v="105086"/>
    <x v="0"/>
    <x v="0"/>
    <x v="0"/>
    <x v="0"/>
    <x v="11"/>
    <x v="389"/>
    <x v="0"/>
    <x v="0"/>
    <s v="Tesseramento"/>
    <x v="0"/>
    <x v="0"/>
    <x v="0"/>
    <m/>
  </r>
  <r>
    <n v="205587"/>
    <x v="0"/>
    <x v="0"/>
    <x v="0"/>
    <x v="0"/>
    <x v="4"/>
    <x v="219"/>
    <x v="0"/>
    <x v="0"/>
    <s v="Tesseramento"/>
    <x v="0"/>
    <x v="0"/>
    <x v="0"/>
    <m/>
  </r>
  <r>
    <n v="222199"/>
    <x v="0"/>
    <x v="0"/>
    <x v="0"/>
    <x v="1"/>
    <x v="4"/>
    <x v="219"/>
    <x v="0"/>
    <x v="0"/>
    <s v="Tesseramento"/>
    <x v="0"/>
    <x v="0"/>
    <x v="0"/>
    <m/>
  </r>
  <r>
    <n v="224439"/>
    <x v="0"/>
    <x v="0"/>
    <x v="0"/>
    <x v="0"/>
    <x v="4"/>
    <x v="219"/>
    <x v="0"/>
    <x v="0"/>
    <s v="Tesseramento"/>
    <x v="0"/>
    <x v="0"/>
    <x v="0"/>
    <m/>
  </r>
  <r>
    <n v="82597"/>
    <x v="0"/>
    <x v="0"/>
    <x v="0"/>
    <x v="1"/>
    <x v="11"/>
    <x v="389"/>
    <x v="0"/>
    <x v="0"/>
    <s v="Tesseramento"/>
    <x v="0"/>
    <x v="0"/>
    <x v="0"/>
    <m/>
  </r>
  <r>
    <n v="180599"/>
    <x v="0"/>
    <x v="0"/>
    <x v="0"/>
    <x v="0"/>
    <x v="4"/>
    <x v="219"/>
    <x v="0"/>
    <x v="0"/>
    <s v="Tesseramento"/>
    <x v="0"/>
    <x v="1"/>
    <x v="0"/>
    <m/>
  </r>
  <r>
    <n v="216380"/>
    <x v="0"/>
    <x v="0"/>
    <x v="0"/>
    <x v="0"/>
    <x v="4"/>
    <x v="219"/>
    <x v="0"/>
    <x v="0"/>
    <s v="Tesseramento"/>
    <x v="0"/>
    <x v="0"/>
    <x v="0"/>
    <m/>
  </r>
  <r>
    <n v="194575"/>
    <x v="0"/>
    <x v="1"/>
    <x v="0"/>
    <x v="0"/>
    <x v="4"/>
    <x v="219"/>
    <x v="0"/>
    <x v="1"/>
    <s v="Tesseramento"/>
    <x v="0"/>
    <x v="3"/>
    <x v="0"/>
    <m/>
  </r>
  <r>
    <n v="209688"/>
    <x v="0"/>
    <x v="0"/>
    <x v="0"/>
    <x v="0"/>
    <x v="4"/>
    <x v="219"/>
    <x v="0"/>
    <x v="0"/>
    <s v="Tesseramento"/>
    <x v="0"/>
    <x v="0"/>
    <x v="0"/>
    <m/>
  </r>
  <r>
    <n v="180248"/>
    <x v="0"/>
    <x v="0"/>
    <x v="0"/>
    <x v="0"/>
    <x v="4"/>
    <x v="219"/>
    <x v="0"/>
    <x v="0"/>
    <s v="Tesseramento"/>
    <x v="0"/>
    <x v="0"/>
    <x v="0"/>
    <m/>
  </r>
  <r>
    <n v="10142"/>
    <x v="0"/>
    <x v="0"/>
    <x v="0"/>
    <x v="0"/>
    <x v="4"/>
    <x v="219"/>
    <x v="0"/>
    <x v="0"/>
    <s v="Tesseramento"/>
    <x v="0"/>
    <x v="4"/>
    <x v="0"/>
    <m/>
  </r>
  <r>
    <n v="192951"/>
    <x v="0"/>
    <x v="0"/>
    <x v="0"/>
    <x v="0"/>
    <x v="4"/>
    <x v="219"/>
    <x v="0"/>
    <x v="0"/>
    <s v="Tesseramento"/>
    <x v="0"/>
    <x v="0"/>
    <x v="0"/>
    <m/>
  </r>
  <r>
    <n v="121514"/>
    <x v="0"/>
    <x v="1"/>
    <x v="0"/>
    <x v="0"/>
    <x v="4"/>
    <x v="219"/>
    <x v="0"/>
    <x v="0"/>
    <s v="Tesseramento"/>
    <x v="0"/>
    <x v="0"/>
    <x v="0"/>
    <m/>
  </r>
  <r>
    <n v="215328"/>
    <x v="0"/>
    <x v="1"/>
    <x v="0"/>
    <x v="0"/>
    <x v="7"/>
    <x v="274"/>
    <x v="0"/>
    <x v="0"/>
    <s v="Tesseramento"/>
    <x v="0"/>
    <x v="0"/>
    <x v="0"/>
    <m/>
  </r>
  <r>
    <n v="231999"/>
    <x v="0"/>
    <x v="1"/>
    <x v="0"/>
    <x v="0"/>
    <x v="7"/>
    <x v="274"/>
    <x v="0"/>
    <x v="1"/>
    <s v="Tesseramento"/>
    <x v="0"/>
    <x v="3"/>
    <x v="0"/>
    <m/>
  </r>
  <r>
    <n v="231997"/>
    <x v="0"/>
    <x v="1"/>
    <x v="0"/>
    <x v="0"/>
    <x v="7"/>
    <x v="274"/>
    <x v="0"/>
    <x v="0"/>
    <s v="Tesseramento"/>
    <x v="0"/>
    <x v="0"/>
    <x v="0"/>
    <m/>
  </r>
  <r>
    <n v="172504"/>
    <x v="0"/>
    <x v="1"/>
    <x v="0"/>
    <x v="0"/>
    <x v="4"/>
    <x v="219"/>
    <x v="0"/>
    <x v="0"/>
    <s v="Tesseramento"/>
    <x v="0"/>
    <x v="0"/>
    <x v="0"/>
    <m/>
  </r>
  <r>
    <n v="218614"/>
    <x v="0"/>
    <x v="0"/>
    <x v="0"/>
    <x v="0"/>
    <x v="4"/>
    <x v="219"/>
    <x v="0"/>
    <x v="0"/>
    <s v="Tesseramento"/>
    <x v="0"/>
    <x v="3"/>
    <x v="0"/>
    <m/>
  </r>
  <r>
    <n v="234603"/>
    <x v="0"/>
    <x v="1"/>
    <x v="1"/>
    <x v="1"/>
    <x v="7"/>
    <x v="274"/>
    <x v="0"/>
    <x v="1"/>
    <s v="Tesseramento"/>
    <x v="0"/>
    <x v="3"/>
    <x v="0"/>
    <m/>
  </r>
  <r>
    <n v="226219"/>
    <x v="0"/>
    <x v="1"/>
    <x v="0"/>
    <x v="0"/>
    <x v="7"/>
    <x v="274"/>
    <x v="0"/>
    <x v="1"/>
    <s v="Tesseramento"/>
    <x v="0"/>
    <x v="0"/>
    <x v="0"/>
    <m/>
  </r>
  <r>
    <n v="223840"/>
    <x v="0"/>
    <x v="0"/>
    <x v="0"/>
    <x v="0"/>
    <x v="4"/>
    <x v="219"/>
    <x v="0"/>
    <x v="0"/>
    <s v="Tesseramento"/>
    <x v="0"/>
    <x v="0"/>
    <x v="0"/>
    <m/>
  </r>
  <r>
    <n v="228012"/>
    <x v="0"/>
    <x v="1"/>
    <x v="0"/>
    <x v="0"/>
    <x v="4"/>
    <x v="219"/>
    <x v="0"/>
    <x v="0"/>
    <s v="Tesseramento"/>
    <x v="0"/>
    <x v="0"/>
    <x v="0"/>
    <m/>
  </r>
  <r>
    <n v="197935"/>
    <x v="0"/>
    <x v="0"/>
    <x v="0"/>
    <x v="0"/>
    <x v="4"/>
    <x v="219"/>
    <x v="0"/>
    <x v="0"/>
    <s v="Tesseramento"/>
    <x v="0"/>
    <x v="4"/>
    <x v="0"/>
    <m/>
  </r>
  <r>
    <n v="182174"/>
    <x v="0"/>
    <x v="1"/>
    <x v="0"/>
    <x v="0"/>
    <x v="4"/>
    <x v="219"/>
    <x v="0"/>
    <x v="0"/>
    <s v="Tesseramento"/>
    <x v="0"/>
    <x v="0"/>
    <x v="0"/>
    <m/>
  </r>
  <r>
    <n v="210430"/>
    <x v="0"/>
    <x v="0"/>
    <x v="0"/>
    <x v="0"/>
    <x v="4"/>
    <x v="219"/>
    <x v="0"/>
    <x v="0"/>
    <s v="Tesseramento"/>
    <x v="0"/>
    <x v="0"/>
    <x v="0"/>
    <m/>
  </r>
  <r>
    <n v="234825"/>
    <x v="0"/>
    <x v="1"/>
    <x v="1"/>
    <x v="3"/>
    <x v="12"/>
    <x v="106"/>
    <x v="0"/>
    <x v="0"/>
    <s v="Tesseramento"/>
    <x v="1"/>
    <x v="1"/>
    <x v="0"/>
    <m/>
  </r>
  <r>
    <n v="234826"/>
    <x v="0"/>
    <x v="1"/>
    <x v="1"/>
    <x v="3"/>
    <x v="12"/>
    <x v="106"/>
    <x v="0"/>
    <x v="0"/>
    <s v="Tesseramento"/>
    <x v="1"/>
    <x v="1"/>
    <x v="0"/>
    <m/>
  </r>
  <r>
    <n v="234827"/>
    <x v="0"/>
    <x v="1"/>
    <x v="1"/>
    <x v="3"/>
    <x v="12"/>
    <x v="106"/>
    <x v="0"/>
    <x v="0"/>
    <s v="Tesseramento"/>
    <x v="1"/>
    <x v="3"/>
    <x v="0"/>
    <m/>
  </r>
  <r>
    <n v="234948"/>
    <x v="0"/>
    <x v="0"/>
    <x v="1"/>
    <x v="3"/>
    <x v="4"/>
    <x v="219"/>
    <x v="0"/>
    <x v="0"/>
    <s v="Tesseramento"/>
    <x v="0"/>
    <x v="0"/>
    <x v="0"/>
    <m/>
  </r>
  <r>
    <n v="234949"/>
    <x v="0"/>
    <x v="0"/>
    <x v="1"/>
    <x v="0"/>
    <x v="4"/>
    <x v="219"/>
    <x v="0"/>
    <x v="0"/>
    <s v="Tesseramento"/>
    <x v="0"/>
    <x v="3"/>
    <x v="0"/>
    <m/>
  </r>
  <r>
    <n v="205834"/>
    <x v="1"/>
    <x v="0"/>
    <x v="0"/>
    <x v="0"/>
    <x v="4"/>
    <x v="197"/>
    <x v="0"/>
    <x v="1"/>
    <s v="Tesseramento"/>
    <x v="1"/>
    <x v="2"/>
    <x v="0"/>
    <m/>
  </r>
  <r>
    <n v="33725"/>
    <x v="0"/>
    <x v="0"/>
    <x v="0"/>
    <x v="1"/>
    <x v="4"/>
    <x v="101"/>
    <x v="0"/>
    <x v="0"/>
    <s v="Tesseramento"/>
    <x v="0"/>
    <x v="4"/>
    <x v="0"/>
    <m/>
  </r>
  <r>
    <n v="173615"/>
    <x v="0"/>
    <x v="0"/>
    <x v="0"/>
    <x v="0"/>
    <x v="4"/>
    <x v="101"/>
    <x v="0"/>
    <x v="1"/>
    <s v="Tesseramento"/>
    <x v="0"/>
    <x v="3"/>
    <x v="0"/>
    <m/>
  </r>
  <r>
    <n v="192621"/>
    <x v="0"/>
    <x v="0"/>
    <x v="0"/>
    <x v="0"/>
    <x v="0"/>
    <x v="100"/>
    <x v="0"/>
    <x v="0"/>
    <s v="Tesseramento"/>
    <x v="0"/>
    <x v="0"/>
    <x v="0"/>
    <m/>
  </r>
  <r>
    <n v="178991"/>
    <x v="0"/>
    <x v="0"/>
    <x v="0"/>
    <x v="0"/>
    <x v="0"/>
    <x v="100"/>
    <x v="0"/>
    <x v="0"/>
    <s v="Tesseramento"/>
    <x v="0"/>
    <x v="3"/>
    <x v="0"/>
    <m/>
  </r>
  <r>
    <n v="53563"/>
    <x v="0"/>
    <x v="0"/>
    <x v="0"/>
    <x v="0"/>
    <x v="0"/>
    <x v="100"/>
    <x v="0"/>
    <x v="0"/>
    <s v="Tesseramento"/>
    <x v="0"/>
    <x v="4"/>
    <x v="0"/>
    <m/>
  </r>
  <r>
    <n v="124534"/>
    <x v="0"/>
    <x v="0"/>
    <x v="0"/>
    <x v="1"/>
    <x v="0"/>
    <x v="100"/>
    <x v="0"/>
    <x v="1"/>
    <s v="Tesseramento"/>
    <x v="0"/>
    <x v="4"/>
    <x v="0"/>
    <m/>
  </r>
  <r>
    <n v="92164"/>
    <x v="0"/>
    <x v="0"/>
    <x v="0"/>
    <x v="0"/>
    <x v="0"/>
    <x v="100"/>
    <x v="0"/>
    <x v="1"/>
    <s v="Tesseramento"/>
    <x v="0"/>
    <x v="3"/>
    <x v="0"/>
    <m/>
  </r>
  <r>
    <n v="113671"/>
    <x v="0"/>
    <x v="0"/>
    <x v="0"/>
    <x v="1"/>
    <x v="0"/>
    <x v="100"/>
    <x v="0"/>
    <x v="0"/>
    <s v="Tesseramento"/>
    <x v="0"/>
    <x v="0"/>
    <x v="0"/>
    <m/>
  </r>
  <r>
    <n v="4078"/>
    <x v="0"/>
    <x v="0"/>
    <x v="0"/>
    <x v="0"/>
    <x v="0"/>
    <x v="100"/>
    <x v="0"/>
    <x v="0"/>
    <s v="Tesseramento"/>
    <x v="0"/>
    <x v="1"/>
    <x v="0"/>
    <m/>
  </r>
  <r>
    <n v="43161"/>
    <x v="0"/>
    <x v="0"/>
    <x v="0"/>
    <x v="0"/>
    <x v="0"/>
    <x v="100"/>
    <x v="0"/>
    <x v="0"/>
    <s v="Tesseramento"/>
    <x v="0"/>
    <x v="4"/>
    <x v="0"/>
    <m/>
  </r>
  <r>
    <n v="108744"/>
    <x v="0"/>
    <x v="0"/>
    <x v="0"/>
    <x v="0"/>
    <x v="0"/>
    <x v="100"/>
    <x v="0"/>
    <x v="0"/>
    <s v="Tesseramento"/>
    <x v="0"/>
    <x v="0"/>
    <x v="0"/>
    <m/>
  </r>
  <r>
    <n v="188855"/>
    <x v="0"/>
    <x v="0"/>
    <x v="0"/>
    <x v="1"/>
    <x v="0"/>
    <x v="100"/>
    <x v="0"/>
    <x v="1"/>
    <s v="Tesseramento"/>
    <x v="0"/>
    <x v="3"/>
    <x v="0"/>
    <m/>
  </r>
  <r>
    <n v="151964"/>
    <x v="0"/>
    <x v="0"/>
    <x v="0"/>
    <x v="0"/>
    <x v="4"/>
    <x v="236"/>
    <x v="0"/>
    <x v="1"/>
    <s v="Tesseramento"/>
    <x v="1"/>
    <x v="4"/>
    <x v="0"/>
    <m/>
  </r>
  <r>
    <n v="70476"/>
    <x v="0"/>
    <x v="0"/>
    <x v="0"/>
    <x v="0"/>
    <x v="4"/>
    <x v="236"/>
    <x v="0"/>
    <x v="0"/>
    <s v="Tesseramento"/>
    <x v="1"/>
    <x v="4"/>
    <x v="0"/>
    <m/>
  </r>
  <r>
    <n v="97953"/>
    <x v="0"/>
    <x v="0"/>
    <x v="0"/>
    <x v="0"/>
    <x v="4"/>
    <x v="236"/>
    <x v="0"/>
    <x v="1"/>
    <s v="Tesseramento"/>
    <x v="1"/>
    <x v="4"/>
    <x v="0"/>
    <m/>
  </r>
  <r>
    <n v="70478"/>
    <x v="0"/>
    <x v="0"/>
    <x v="0"/>
    <x v="0"/>
    <x v="4"/>
    <x v="236"/>
    <x v="0"/>
    <x v="1"/>
    <s v="Tesseramento"/>
    <x v="1"/>
    <x v="4"/>
    <x v="0"/>
    <m/>
  </r>
  <r>
    <n v="153236"/>
    <x v="0"/>
    <x v="0"/>
    <x v="0"/>
    <x v="0"/>
    <x v="4"/>
    <x v="236"/>
    <x v="0"/>
    <x v="1"/>
    <s v="Tesseramento"/>
    <x v="1"/>
    <x v="1"/>
    <x v="0"/>
    <m/>
  </r>
  <r>
    <n v="59360"/>
    <x v="0"/>
    <x v="0"/>
    <x v="0"/>
    <x v="0"/>
    <x v="4"/>
    <x v="236"/>
    <x v="0"/>
    <x v="0"/>
    <s v="Tesseramento"/>
    <x v="1"/>
    <x v="4"/>
    <x v="0"/>
    <m/>
  </r>
  <r>
    <n v="67044"/>
    <x v="0"/>
    <x v="0"/>
    <x v="0"/>
    <x v="0"/>
    <x v="4"/>
    <x v="236"/>
    <x v="0"/>
    <x v="1"/>
    <s v="Tesseramento"/>
    <x v="1"/>
    <x v="0"/>
    <x v="0"/>
    <m/>
  </r>
  <r>
    <n v="43166"/>
    <x v="0"/>
    <x v="0"/>
    <x v="0"/>
    <x v="0"/>
    <x v="0"/>
    <x v="100"/>
    <x v="0"/>
    <x v="1"/>
    <s v="Tesseramento"/>
    <x v="0"/>
    <x v="4"/>
    <x v="0"/>
    <m/>
  </r>
  <r>
    <n v="20137"/>
    <x v="0"/>
    <x v="0"/>
    <x v="0"/>
    <x v="0"/>
    <x v="4"/>
    <x v="236"/>
    <x v="0"/>
    <x v="0"/>
    <s v="Tesseramento"/>
    <x v="1"/>
    <x v="4"/>
    <x v="0"/>
    <m/>
  </r>
  <r>
    <n v="82075"/>
    <x v="0"/>
    <x v="0"/>
    <x v="0"/>
    <x v="0"/>
    <x v="4"/>
    <x v="236"/>
    <x v="0"/>
    <x v="0"/>
    <s v="Tesseramento"/>
    <x v="1"/>
    <x v="4"/>
    <x v="0"/>
    <m/>
  </r>
  <r>
    <n v="97977"/>
    <x v="0"/>
    <x v="0"/>
    <x v="0"/>
    <x v="0"/>
    <x v="4"/>
    <x v="236"/>
    <x v="0"/>
    <x v="0"/>
    <s v="Tesseramento"/>
    <x v="1"/>
    <x v="4"/>
    <x v="0"/>
    <m/>
  </r>
  <r>
    <n v="10165"/>
    <x v="0"/>
    <x v="0"/>
    <x v="0"/>
    <x v="0"/>
    <x v="4"/>
    <x v="236"/>
    <x v="0"/>
    <x v="0"/>
    <s v="Tesseramento"/>
    <x v="1"/>
    <x v="3"/>
    <x v="0"/>
    <m/>
  </r>
  <r>
    <n v="95367"/>
    <x v="0"/>
    <x v="0"/>
    <x v="0"/>
    <x v="0"/>
    <x v="4"/>
    <x v="236"/>
    <x v="0"/>
    <x v="0"/>
    <s v="Tesseramento"/>
    <x v="1"/>
    <x v="3"/>
    <x v="0"/>
    <m/>
  </r>
  <r>
    <n v="83739"/>
    <x v="0"/>
    <x v="0"/>
    <x v="0"/>
    <x v="0"/>
    <x v="0"/>
    <x v="100"/>
    <x v="0"/>
    <x v="1"/>
    <s v="Tesseramento"/>
    <x v="0"/>
    <x v="3"/>
    <x v="0"/>
    <m/>
  </r>
  <r>
    <n v="225018"/>
    <x v="1"/>
    <x v="0"/>
    <x v="0"/>
    <x v="0"/>
    <x v="4"/>
    <x v="236"/>
    <x v="0"/>
    <x v="0"/>
    <s v="Tesseramento"/>
    <x v="1"/>
    <x v="5"/>
    <x v="0"/>
    <m/>
  </r>
  <r>
    <n v="146335"/>
    <x v="0"/>
    <x v="0"/>
    <x v="0"/>
    <x v="0"/>
    <x v="0"/>
    <x v="100"/>
    <x v="0"/>
    <x v="0"/>
    <s v="Tesseramento"/>
    <x v="0"/>
    <x v="3"/>
    <x v="0"/>
    <m/>
  </r>
  <r>
    <n v="127682"/>
    <x v="0"/>
    <x v="0"/>
    <x v="0"/>
    <x v="0"/>
    <x v="0"/>
    <x v="100"/>
    <x v="0"/>
    <x v="0"/>
    <s v="Tesseramento"/>
    <x v="0"/>
    <x v="0"/>
    <x v="0"/>
    <m/>
  </r>
  <r>
    <n v="159195"/>
    <x v="0"/>
    <x v="0"/>
    <x v="0"/>
    <x v="0"/>
    <x v="0"/>
    <x v="100"/>
    <x v="0"/>
    <x v="0"/>
    <s v="Tesseramento"/>
    <x v="0"/>
    <x v="0"/>
    <x v="0"/>
    <m/>
  </r>
  <r>
    <n v="230234"/>
    <x v="0"/>
    <x v="1"/>
    <x v="0"/>
    <x v="1"/>
    <x v="4"/>
    <x v="236"/>
    <x v="0"/>
    <x v="0"/>
    <s v="Tesseramento"/>
    <x v="1"/>
    <x v="1"/>
    <x v="0"/>
    <m/>
  </r>
  <r>
    <n v="16657"/>
    <x v="0"/>
    <x v="0"/>
    <x v="0"/>
    <x v="0"/>
    <x v="0"/>
    <x v="100"/>
    <x v="0"/>
    <x v="0"/>
    <s v="Tesseramento"/>
    <x v="0"/>
    <x v="3"/>
    <x v="0"/>
    <m/>
  </r>
  <r>
    <n v="177512"/>
    <x v="0"/>
    <x v="0"/>
    <x v="0"/>
    <x v="1"/>
    <x v="0"/>
    <x v="100"/>
    <x v="0"/>
    <x v="1"/>
    <s v="Tesseramento"/>
    <x v="0"/>
    <x v="4"/>
    <x v="0"/>
    <m/>
  </r>
  <r>
    <n v="174009"/>
    <x v="0"/>
    <x v="0"/>
    <x v="0"/>
    <x v="1"/>
    <x v="0"/>
    <x v="100"/>
    <x v="0"/>
    <x v="0"/>
    <s v="Tesseramento"/>
    <x v="0"/>
    <x v="0"/>
    <x v="0"/>
    <m/>
  </r>
  <r>
    <n v="177516"/>
    <x v="0"/>
    <x v="0"/>
    <x v="0"/>
    <x v="1"/>
    <x v="0"/>
    <x v="100"/>
    <x v="0"/>
    <x v="0"/>
    <s v="Tesseramento"/>
    <x v="0"/>
    <x v="4"/>
    <x v="0"/>
    <m/>
  </r>
  <r>
    <n v="105278"/>
    <x v="0"/>
    <x v="0"/>
    <x v="0"/>
    <x v="0"/>
    <x v="0"/>
    <x v="100"/>
    <x v="0"/>
    <x v="1"/>
    <s v="Tesseramento"/>
    <x v="0"/>
    <x v="3"/>
    <x v="0"/>
    <m/>
  </r>
  <r>
    <n v="164191"/>
    <x v="0"/>
    <x v="0"/>
    <x v="0"/>
    <x v="0"/>
    <x v="0"/>
    <x v="100"/>
    <x v="0"/>
    <x v="0"/>
    <s v="Tesseramento"/>
    <x v="0"/>
    <x v="0"/>
    <x v="0"/>
    <m/>
  </r>
  <r>
    <n v="117807"/>
    <x v="0"/>
    <x v="0"/>
    <x v="0"/>
    <x v="1"/>
    <x v="0"/>
    <x v="100"/>
    <x v="0"/>
    <x v="0"/>
    <s v="Tesseramento"/>
    <x v="0"/>
    <x v="3"/>
    <x v="0"/>
    <m/>
  </r>
  <r>
    <n v="129402"/>
    <x v="0"/>
    <x v="0"/>
    <x v="0"/>
    <x v="0"/>
    <x v="0"/>
    <x v="100"/>
    <x v="0"/>
    <x v="1"/>
    <s v="Tesseramento"/>
    <x v="0"/>
    <x v="4"/>
    <x v="0"/>
    <m/>
  </r>
  <r>
    <n v="193234"/>
    <x v="0"/>
    <x v="0"/>
    <x v="0"/>
    <x v="1"/>
    <x v="0"/>
    <x v="100"/>
    <x v="0"/>
    <x v="0"/>
    <s v="Tesseramento"/>
    <x v="0"/>
    <x v="0"/>
    <x v="0"/>
    <m/>
  </r>
  <r>
    <n v="129792"/>
    <x v="0"/>
    <x v="0"/>
    <x v="0"/>
    <x v="0"/>
    <x v="0"/>
    <x v="100"/>
    <x v="0"/>
    <x v="0"/>
    <s v="Tesseramento"/>
    <x v="0"/>
    <x v="0"/>
    <x v="0"/>
    <m/>
  </r>
  <r>
    <n v="47441"/>
    <x v="0"/>
    <x v="0"/>
    <x v="0"/>
    <x v="0"/>
    <x v="0"/>
    <x v="100"/>
    <x v="0"/>
    <x v="1"/>
    <s v="Tesseramento"/>
    <x v="0"/>
    <x v="1"/>
    <x v="0"/>
    <m/>
  </r>
  <r>
    <n v="17624"/>
    <x v="0"/>
    <x v="0"/>
    <x v="0"/>
    <x v="0"/>
    <x v="0"/>
    <x v="100"/>
    <x v="0"/>
    <x v="0"/>
    <s v="Tesseramento"/>
    <x v="0"/>
    <x v="0"/>
    <x v="0"/>
    <m/>
  </r>
  <r>
    <n v="120159"/>
    <x v="0"/>
    <x v="0"/>
    <x v="0"/>
    <x v="0"/>
    <x v="0"/>
    <x v="100"/>
    <x v="0"/>
    <x v="0"/>
    <s v="Tesseramento"/>
    <x v="0"/>
    <x v="4"/>
    <x v="0"/>
    <m/>
  </r>
  <r>
    <n v="215981"/>
    <x v="0"/>
    <x v="0"/>
    <x v="0"/>
    <x v="1"/>
    <x v="0"/>
    <x v="100"/>
    <x v="0"/>
    <x v="0"/>
    <s v="Tesseramento"/>
    <x v="0"/>
    <x v="0"/>
    <x v="0"/>
    <m/>
  </r>
  <r>
    <n v="26400"/>
    <x v="0"/>
    <x v="0"/>
    <x v="0"/>
    <x v="0"/>
    <x v="0"/>
    <x v="100"/>
    <x v="0"/>
    <x v="0"/>
    <s v="Tesseramento"/>
    <x v="0"/>
    <x v="0"/>
    <x v="0"/>
    <m/>
  </r>
  <r>
    <n v="155866"/>
    <x v="0"/>
    <x v="0"/>
    <x v="0"/>
    <x v="1"/>
    <x v="0"/>
    <x v="100"/>
    <x v="0"/>
    <x v="1"/>
    <s v="Tesseramento"/>
    <x v="0"/>
    <x v="4"/>
    <x v="0"/>
    <m/>
  </r>
  <r>
    <n v="155095"/>
    <x v="0"/>
    <x v="0"/>
    <x v="0"/>
    <x v="1"/>
    <x v="0"/>
    <x v="100"/>
    <x v="0"/>
    <x v="0"/>
    <s v="Tesseramento"/>
    <x v="0"/>
    <x v="4"/>
    <x v="0"/>
    <m/>
  </r>
  <r>
    <n v="64848"/>
    <x v="0"/>
    <x v="0"/>
    <x v="0"/>
    <x v="0"/>
    <x v="0"/>
    <x v="100"/>
    <x v="0"/>
    <x v="0"/>
    <s v="Tesseramento"/>
    <x v="0"/>
    <x v="3"/>
    <x v="0"/>
    <m/>
  </r>
  <r>
    <n v="171498"/>
    <x v="0"/>
    <x v="0"/>
    <x v="0"/>
    <x v="0"/>
    <x v="0"/>
    <x v="100"/>
    <x v="0"/>
    <x v="0"/>
    <s v="Tesseramento"/>
    <x v="0"/>
    <x v="0"/>
    <x v="0"/>
    <m/>
  </r>
  <r>
    <n v="67660"/>
    <x v="0"/>
    <x v="0"/>
    <x v="0"/>
    <x v="0"/>
    <x v="0"/>
    <x v="100"/>
    <x v="0"/>
    <x v="0"/>
    <s v="Tesseramento"/>
    <x v="0"/>
    <x v="0"/>
    <x v="0"/>
    <m/>
  </r>
  <r>
    <n v="128024"/>
    <x v="0"/>
    <x v="0"/>
    <x v="0"/>
    <x v="4"/>
    <x v="0"/>
    <x v="100"/>
    <x v="0"/>
    <x v="0"/>
    <s v="Tesseramento"/>
    <x v="0"/>
    <x v="3"/>
    <x v="0"/>
    <m/>
  </r>
  <r>
    <n v="222412"/>
    <x v="0"/>
    <x v="1"/>
    <x v="0"/>
    <x v="0"/>
    <x v="0"/>
    <x v="100"/>
    <x v="0"/>
    <x v="1"/>
    <s v="Tesseramento"/>
    <x v="0"/>
    <x v="0"/>
    <x v="0"/>
    <m/>
  </r>
  <r>
    <n v="132992"/>
    <x v="0"/>
    <x v="0"/>
    <x v="0"/>
    <x v="0"/>
    <x v="12"/>
    <x v="314"/>
    <x v="0"/>
    <x v="0"/>
    <s v="Tesseramento"/>
    <x v="0"/>
    <x v="0"/>
    <x v="0"/>
    <m/>
  </r>
  <r>
    <n v="103166"/>
    <x v="0"/>
    <x v="0"/>
    <x v="0"/>
    <x v="1"/>
    <x v="12"/>
    <x v="254"/>
    <x v="0"/>
    <x v="0"/>
    <s v="Tesseramento"/>
    <x v="0"/>
    <x v="4"/>
    <x v="0"/>
    <m/>
  </r>
  <r>
    <n v="186497"/>
    <x v="0"/>
    <x v="0"/>
    <x v="0"/>
    <x v="0"/>
    <x v="12"/>
    <x v="254"/>
    <x v="0"/>
    <x v="0"/>
    <s v="Tesseramento"/>
    <x v="0"/>
    <x v="0"/>
    <x v="0"/>
    <m/>
  </r>
  <r>
    <n v="164274"/>
    <x v="0"/>
    <x v="0"/>
    <x v="0"/>
    <x v="0"/>
    <x v="5"/>
    <x v="38"/>
    <x v="0"/>
    <x v="0"/>
    <s v="Tesseramento"/>
    <x v="1"/>
    <x v="0"/>
    <x v="0"/>
    <m/>
  </r>
  <r>
    <n v="206326"/>
    <x v="0"/>
    <x v="0"/>
    <x v="0"/>
    <x v="0"/>
    <x v="5"/>
    <x v="38"/>
    <x v="0"/>
    <x v="0"/>
    <s v="Tesseramento"/>
    <x v="1"/>
    <x v="4"/>
    <x v="0"/>
    <m/>
  </r>
  <r>
    <n v="142367"/>
    <x v="0"/>
    <x v="0"/>
    <x v="0"/>
    <x v="0"/>
    <x v="5"/>
    <x v="38"/>
    <x v="0"/>
    <x v="0"/>
    <s v="Tesseramento"/>
    <x v="1"/>
    <x v="1"/>
    <x v="0"/>
    <m/>
  </r>
  <r>
    <n v="128740"/>
    <x v="0"/>
    <x v="0"/>
    <x v="0"/>
    <x v="0"/>
    <x v="5"/>
    <x v="38"/>
    <x v="0"/>
    <x v="0"/>
    <s v="Tesseramento"/>
    <x v="1"/>
    <x v="3"/>
    <x v="0"/>
    <m/>
  </r>
  <r>
    <n v="180666"/>
    <x v="0"/>
    <x v="0"/>
    <x v="0"/>
    <x v="0"/>
    <x v="5"/>
    <x v="38"/>
    <x v="0"/>
    <x v="1"/>
    <s v="Tesseramento"/>
    <x v="1"/>
    <x v="3"/>
    <x v="0"/>
    <m/>
  </r>
  <r>
    <n v="199924"/>
    <x v="0"/>
    <x v="0"/>
    <x v="0"/>
    <x v="0"/>
    <x v="5"/>
    <x v="38"/>
    <x v="0"/>
    <x v="0"/>
    <s v="Tesseramento"/>
    <x v="1"/>
    <x v="0"/>
    <x v="0"/>
    <m/>
  </r>
  <r>
    <n v="211610"/>
    <x v="0"/>
    <x v="0"/>
    <x v="0"/>
    <x v="0"/>
    <x v="5"/>
    <x v="38"/>
    <x v="0"/>
    <x v="0"/>
    <s v="Tesseramento"/>
    <x v="1"/>
    <x v="0"/>
    <x v="0"/>
    <m/>
  </r>
  <r>
    <n v="228412"/>
    <x v="1"/>
    <x v="0"/>
    <x v="0"/>
    <x v="2"/>
    <x v="5"/>
    <x v="38"/>
    <x v="0"/>
    <x v="0"/>
    <s v="Tesseramento"/>
    <x v="1"/>
    <x v="5"/>
    <x v="0"/>
    <m/>
  </r>
  <r>
    <n v="107084"/>
    <x v="0"/>
    <x v="0"/>
    <x v="0"/>
    <x v="0"/>
    <x v="5"/>
    <x v="38"/>
    <x v="0"/>
    <x v="0"/>
    <s v="Tesseramento"/>
    <x v="1"/>
    <x v="4"/>
    <x v="0"/>
    <m/>
  </r>
  <r>
    <n v="106360"/>
    <x v="0"/>
    <x v="0"/>
    <x v="0"/>
    <x v="0"/>
    <x v="5"/>
    <x v="38"/>
    <x v="0"/>
    <x v="0"/>
    <s v="Tesseramento"/>
    <x v="1"/>
    <x v="3"/>
    <x v="0"/>
    <m/>
  </r>
  <r>
    <n v="234817"/>
    <x v="0"/>
    <x v="1"/>
    <x v="1"/>
    <x v="3"/>
    <x v="5"/>
    <x v="38"/>
    <x v="0"/>
    <x v="0"/>
    <s v="Tesseramento"/>
    <x v="1"/>
    <x v="1"/>
    <x v="0"/>
    <m/>
  </r>
  <r>
    <n v="91244"/>
    <x v="0"/>
    <x v="0"/>
    <x v="0"/>
    <x v="0"/>
    <x v="8"/>
    <x v="62"/>
    <x v="0"/>
    <x v="0"/>
    <s v="Tesseramento"/>
    <x v="1"/>
    <x v="4"/>
    <x v="0"/>
    <m/>
  </r>
  <r>
    <n v="15627"/>
    <x v="0"/>
    <x v="0"/>
    <x v="0"/>
    <x v="0"/>
    <x v="8"/>
    <x v="62"/>
    <x v="0"/>
    <x v="0"/>
    <s v="Tesseramento"/>
    <x v="1"/>
    <x v="4"/>
    <x v="0"/>
    <m/>
  </r>
  <r>
    <n v="19080"/>
    <x v="0"/>
    <x v="0"/>
    <x v="0"/>
    <x v="0"/>
    <x v="4"/>
    <x v="166"/>
    <x v="0"/>
    <x v="0"/>
    <s v="Tesseramento"/>
    <x v="1"/>
    <x v="4"/>
    <x v="0"/>
    <m/>
  </r>
  <r>
    <n v="56404"/>
    <x v="0"/>
    <x v="0"/>
    <x v="0"/>
    <x v="0"/>
    <x v="4"/>
    <x v="166"/>
    <x v="0"/>
    <x v="1"/>
    <s v="Tesseramento"/>
    <x v="1"/>
    <x v="4"/>
    <x v="0"/>
    <m/>
  </r>
  <r>
    <n v="158361"/>
    <x v="0"/>
    <x v="0"/>
    <x v="0"/>
    <x v="0"/>
    <x v="13"/>
    <x v="177"/>
    <x v="0"/>
    <x v="0"/>
    <s v="Tesseramento"/>
    <x v="1"/>
    <x v="3"/>
    <x v="0"/>
    <m/>
  </r>
  <r>
    <n v="228957"/>
    <x v="0"/>
    <x v="0"/>
    <x v="0"/>
    <x v="1"/>
    <x v="13"/>
    <x v="177"/>
    <x v="0"/>
    <x v="1"/>
    <s v="Tesseramento"/>
    <x v="1"/>
    <x v="0"/>
    <x v="0"/>
    <m/>
  </r>
  <r>
    <n v="234746"/>
    <x v="0"/>
    <x v="0"/>
    <x v="1"/>
    <x v="2"/>
    <x v="8"/>
    <x v="62"/>
    <x v="0"/>
    <x v="0"/>
    <s v="Tesseramento"/>
    <x v="1"/>
    <x v="0"/>
    <x v="0"/>
    <m/>
  </r>
  <r>
    <n v="16582"/>
    <x v="0"/>
    <x v="0"/>
    <x v="0"/>
    <x v="0"/>
    <x v="7"/>
    <x v="384"/>
    <x v="0"/>
    <x v="0"/>
    <s v="Tesseramento"/>
    <x v="1"/>
    <x v="4"/>
    <x v="0"/>
    <m/>
  </r>
  <r>
    <n v="123746"/>
    <x v="0"/>
    <x v="0"/>
    <x v="0"/>
    <x v="0"/>
    <x v="7"/>
    <x v="384"/>
    <x v="0"/>
    <x v="0"/>
    <s v="Tesseramento"/>
    <x v="1"/>
    <x v="0"/>
    <x v="0"/>
    <m/>
  </r>
  <r>
    <n v="207924"/>
    <x v="1"/>
    <x v="0"/>
    <x v="0"/>
    <x v="1"/>
    <x v="7"/>
    <x v="384"/>
    <x v="0"/>
    <x v="1"/>
    <s v="Tesseramento"/>
    <x v="1"/>
    <x v="5"/>
    <x v="0"/>
    <m/>
  </r>
  <r>
    <n v="151435"/>
    <x v="1"/>
    <x v="0"/>
    <x v="0"/>
    <x v="1"/>
    <x v="7"/>
    <x v="384"/>
    <x v="0"/>
    <x v="1"/>
    <s v="Tesseramento"/>
    <x v="1"/>
    <x v="7"/>
    <x v="0"/>
    <m/>
  </r>
  <r>
    <n v="155143"/>
    <x v="0"/>
    <x v="0"/>
    <x v="0"/>
    <x v="0"/>
    <x v="7"/>
    <x v="384"/>
    <x v="0"/>
    <x v="1"/>
    <s v="Tesseramento"/>
    <x v="1"/>
    <x v="3"/>
    <x v="0"/>
    <m/>
  </r>
  <r>
    <n v="58576"/>
    <x v="0"/>
    <x v="0"/>
    <x v="0"/>
    <x v="0"/>
    <x v="7"/>
    <x v="384"/>
    <x v="0"/>
    <x v="0"/>
    <s v="Tesseramento"/>
    <x v="1"/>
    <x v="3"/>
    <x v="0"/>
    <m/>
  </r>
  <r>
    <n v="16597"/>
    <x v="0"/>
    <x v="0"/>
    <x v="0"/>
    <x v="0"/>
    <x v="7"/>
    <x v="384"/>
    <x v="0"/>
    <x v="0"/>
    <s v="Tesseramento"/>
    <x v="1"/>
    <x v="0"/>
    <x v="0"/>
    <m/>
  </r>
  <r>
    <n v="98497"/>
    <x v="0"/>
    <x v="0"/>
    <x v="0"/>
    <x v="0"/>
    <x v="7"/>
    <x v="384"/>
    <x v="0"/>
    <x v="0"/>
    <s v="Tesseramento"/>
    <x v="1"/>
    <x v="0"/>
    <x v="0"/>
    <m/>
  </r>
  <r>
    <n v="189068"/>
    <x v="1"/>
    <x v="0"/>
    <x v="0"/>
    <x v="1"/>
    <x v="7"/>
    <x v="384"/>
    <x v="0"/>
    <x v="1"/>
    <s v="Tesseramento"/>
    <x v="1"/>
    <x v="5"/>
    <x v="0"/>
    <m/>
  </r>
  <r>
    <n v="153029"/>
    <x v="1"/>
    <x v="0"/>
    <x v="0"/>
    <x v="0"/>
    <x v="7"/>
    <x v="384"/>
    <x v="0"/>
    <x v="1"/>
    <s v="Tesseramento"/>
    <x v="1"/>
    <x v="7"/>
    <x v="0"/>
    <m/>
  </r>
  <r>
    <n v="51507"/>
    <x v="0"/>
    <x v="0"/>
    <x v="0"/>
    <x v="0"/>
    <x v="7"/>
    <x v="384"/>
    <x v="0"/>
    <x v="0"/>
    <s v="Tesseramento"/>
    <x v="1"/>
    <x v="4"/>
    <x v="0"/>
    <m/>
  </r>
  <r>
    <n v="196024"/>
    <x v="0"/>
    <x v="0"/>
    <x v="0"/>
    <x v="0"/>
    <x v="7"/>
    <x v="384"/>
    <x v="0"/>
    <x v="0"/>
    <s v="Tesseramento"/>
    <x v="1"/>
    <x v="0"/>
    <x v="0"/>
    <m/>
  </r>
  <r>
    <n v="139048"/>
    <x v="0"/>
    <x v="0"/>
    <x v="0"/>
    <x v="0"/>
    <x v="7"/>
    <x v="384"/>
    <x v="0"/>
    <x v="0"/>
    <s v="Tesseramento"/>
    <x v="1"/>
    <x v="0"/>
    <x v="0"/>
    <m/>
  </r>
  <r>
    <n v="7122"/>
    <x v="0"/>
    <x v="0"/>
    <x v="0"/>
    <x v="0"/>
    <x v="7"/>
    <x v="384"/>
    <x v="0"/>
    <x v="1"/>
    <s v="Tesseramento"/>
    <x v="1"/>
    <x v="3"/>
    <x v="0"/>
    <m/>
  </r>
  <r>
    <n v="191793"/>
    <x v="0"/>
    <x v="0"/>
    <x v="0"/>
    <x v="0"/>
    <x v="7"/>
    <x v="384"/>
    <x v="0"/>
    <x v="1"/>
    <s v="Tesseramento"/>
    <x v="1"/>
    <x v="1"/>
    <x v="0"/>
    <m/>
  </r>
  <r>
    <n v="209707"/>
    <x v="0"/>
    <x v="0"/>
    <x v="0"/>
    <x v="0"/>
    <x v="11"/>
    <x v="345"/>
    <x v="0"/>
    <x v="0"/>
    <s v="Tesseramento"/>
    <x v="0"/>
    <x v="0"/>
    <x v="0"/>
    <m/>
  </r>
  <r>
    <n v="167003"/>
    <x v="0"/>
    <x v="0"/>
    <x v="0"/>
    <x v="0"/>
    <x v="7"/>
    <x v="384"/>
    <x v="0"/>
    <x v="1"/>
    <s v="Tesseramento"/>
    <x v="1"/>
    <x v="1"/>
    <x v="0"/>
    <m/>
  </r>
  <r>
    <n v="226482"/>
    <x v="0"/>
    <x v="0"/>
    <x v="0"/>
    <x v="0"/>
    <x v="7"/>
    <x v="384"/>
    <x v="0"/>
    <x v="0"/>
    <s v="Tesseramento"/>
    <x v="1"/>
    <x v="3"/>
    <x v="0"/>
    <m/>
  </r>
  <r>
    <n v="191815"/>
    <x v="1"/>
    <x v="0"/>
    <x v="0"/>
    <x v="2"/>
    <x v="7"/>
    <x v="384"/>
    <x v="0"/>
    <x v="1"/>
    <s v="Tesseramento"/>
    <x v="1"/>
    <x v="5"/>
    <x v="0"/>
    <m/>
  </r>
  <r>
    <n v="60527"/>
    <x v="0"/>
    <x v="0"/>
    <x v="0"/>
    <x v="0"/>
    <x v="7"/>
    <x v="384"/>
    <x v="0"/>
    <x v="0"/>
    <s v="Tesseramento"/>
    <x v="1"/>
    <x v="1"/>
    <x v="0"/>
    <m/>
  </r>
  <r>
    <n v="95962"/>
    <x v="0"/>
    <x v="0"/>
    <x v="0"/>
    <x v="0"/>
    <x v="7"/>
    <x v="384"/>
    <x v="0"/>
    <x v="0"/>
    <s v="Tesseramento"/>
    <x v="1"/>
    <x v="4"/>
    <x v="0"/>
    <m/>
  </r>
  <r>
    <n v="146138"/>
    <x v="0"/>
    <x v="0"/>
    <x v="0"/>
    <x v="0"/>
    <x v="7"/>
    <x v="384"/>
    <x v="0"/>
    <x v="0"/>
    <s v="Tesseramento"/>
    <x v="1"/>
    <x v="0"/>
    <x v="0"/>
    <m/>
  </r>
  <r>
    <n v="155145"/>
    <x v="1"/>
    <x v="0"/>
    <x v="0"/>
    <x v="0"/>
    <x v="7"/>
    <x v="384"/>
    <x v="0"/>
    <x v="1"/>
    <s v="Tesseramento"/>
    <x v="1"/>
    <x v="2"/>
    <x v="0"/>
    <m/>
  </r>
  <r>
    <n v="155144"/>
    <x v="0"/>
    <x v="0"/>
    <x v="0"/>
    <x v="0"/>
    <x v="7"/>
    <x v="384"/>
    <x v="0"/>
    <x v="0"/>
    <s v="Tesseramento"/>
    <x v="1"/>
    <x v="1"/>
    <x v="0"/>
    <m/>
  </r>
  <r>
    <n v="16734"/>
    <x v="0"/>
    <x v="0"/>
    <x v="0"/>
    <x v="0"/>
    <x v="7"/>
    <x v="384"/>
    <x v="0"/>
    <x v="1"/>
    <s v="Tesseramento"/>
    <x v="1"/>
    <x v="4"/>
    <x v="0"/>
    <m/>
  </r>
  <r>
    <n v="31399"/>
    <x v="0"/>
    <x v="0"/>
    <x v="0"/>
    <x v="0"/>
    <x v="7"/>
    <x v="384"/>
    <x v="0"/>
    <x v="0"/>
    <s v="Tesseramento"/>
    <x v="1"/>
    <x v="4"/>
    <x v="0"/>
    <m/>
  </r>
  <r>
    <n v="16740"/>
    <x v="0"/>
    <x v="0"/>
    <x v="0"/>
    <x v="0"/>
    <x v="7"/>
    <x v="384"/>
    <x v="0"/>
    <x v="0"/>
    <s v="Tesseramento"/>
    <x v="1"/>
    <x v="4"/>
    <x v="0"/>
    <m/>
  </r>
  <r>
    <n v="16747"/>
    <x v="0"/>
    <x v="0"/>
    <x v="0"/>
    <x v="0"/>
    <x v="7"/>
    <x v="384"/>
    <x v="0"/>
    <x v="0"/>
    <s v="Tesseramento"/>
    <x v="1"/>
    <x v="4"/>
    <x v="0"/>
    <m/>
  </r>
  <r>
    <n v="16763"/>
    <x v="0"/>
    <x v="0"/>
    <x v="0"/>
    <x v="0"/>
    <x v="7"/>
    <x v="384"/>
    <x v="0"/>
    <x v="0"/>
    <s v="Tesseramento"/>
    <x v="1"/>
    <x v="3"/>
    <x v="0"/>
    <m/>
  </r>
  <r>
    <n v="63307"/>
    <x v="0"/>
    <x v="0"/>
    <x v="0"/>
    <x v="0"/>
    <x v="7"/>
    <x v="384"/>
    <x v="0"/>
    <x v="0"/>
    <s v="Tesseramento"/>
    <x v="1"/>
    <x v="3"/>
    <x v="0"/>
    <m/>
  </r>
  <r>
    <n v="193438"/>
    <x v="1"/>
    <x v="0"/>
    <x v="0"/>
    <x v="0"/>
    <x v="7"/>
    <x v="384"/>
    <x v="0"/>
    <x v="0"/>
    <s v="Tesseramento"/>
    <x v="1"/>
    <x v="2"/>
    <x v="0"/>
    <m/>
  </r>
  <r>
    <n v="170315"/>
    <x v="0"/>
    <x v="0"/>
    <x v="0"/>
    <x v="0"/>
    <x v="7"/>
    <x v="384"/>
    <x v="0"/>
    <x v="0"/>
    <s v="Tesseramento"/>
    <x v="1"/>
    <x v="3"/>
    <x v="0"/>
    <m/>
  </r>
  <r>
    <n v="170316"/>
    <x v="0"/>
    <x v="0"/>
    <x v="0"/>
    <x v="0"/>
    <x v="7"/>
    <x v="384"/>
    <x v="0"/>
    <x v="0"/>
    <s v="Tesseramento"/>
    <x v="1"/>
    <x v="1"/>
    <x v="0"/>
    <m/>
  </r>
  <r>
    <n v="118052"/>
    <x v="0"/>
    <x v="0"/>
    <x v="0"/>
    <x v="0"/>
    <x v="7"/>
    <x v="384"/>
    <x v="0"/>
    <x v="0"/>
    <s v="Tesseramento"/>
    <x v="1"/>
    <x v="4"/>
    <x v="0"/>
    <m/>
  </r>
  <r>
    <n v="42835"/>
    <x v="0"/>
    <x v="0"/>
    <x v="0"/>
    <x v="0"/>
    <x v="7"/>
    <x v="384"/>
    <x v="0"/>
    <x v="1"/>
    <s v="Tesseramento"/>
    <x v="1"/>
    <x v="4"/>
    <x v="0"/>
    <m/>
  </r>
  <r>
    <n v="16788"/>
    <x v="0"/>
    <x v="0"/>
    <x v="0"/>
    <x v="0"/>
    <x v="7"/>
    <x v="384"/>
    <x v="0"/>
    <x v="1"/>
    <s v="Tesseramento"/>
    <x v="1"/>
    <x v="4"/>
    <x v="0"/>
    <m/>
  </r>
  <r>
    <n v="169790"/>
    <x v="0"/>
    <x v="0"/>
    <x v="0"/>
    <x v="0"/>
    <x v="7"/>
    <x v="384"/>
    <x v="0"/>
    <x v="1"/>
    <s v="Tesseramento"/>
    <x v="1"/>
    <x v="3"/>
    <x v="0"/>
    <m/>
  </r>
  <r>
    <n v="225501"/>
    <x v="0"/>
    <x v="0"/>
    <x v="0"/>
    <x v="0"/>
    <x v="7"/>
    <x v="384"/>
    <x v="0"/>
    <x v="0"/>
    <s v="Tesseramento"/>
    <x v="1"/>
    <x v="3"/>
    <x v="0"/>
    <m/>
  </r>
  <r>
    <n v="31788"/>
    <x v="0"/>
    <x v="0"/>
    <x v="0"/>
    <x v="0"/>
    <x v="7"/>
    <x v="384"/>
    <x v="0"/>
    <x v="0"/>
    <s v="Tesseramento"/>
    <x v="1"/>
    <x v="3"/>
    <x v="0"/>
    <m/>
  </r>
  <r>
    <n v="153035"/>
    <x v="0"/>
    <x v="0"/>
    <x v="0"/>
    <x v="0"/>
    <x v="7"/>
    <x v="384"/>
    <x v="0"/>
    <x v="0"/>
    <s v="Tesseramento"/>
    <x v="1"/>
    <x v="1"/>
    <x v="0"/>
    <m/>
  </r>
  <r>
    <n v="121413"/>
    <x v="0"/>
    <x v="0"/>
    <x v="0"/>
    <x v="0"/>
    <x v="7"/>
    <x v="384"/>
    <x v="0"/>
    <x v="0"/>
    <s v="Tesseramento"/>
    <x v="1"/>
    <x v="0"/>
    <x v="0"/>
    <m/>
  </r>
  <r>
    <n v="195101"/>
    <x v="0"/>
    <x v="0"/>
    <x v="0"/>
    <x v="0"/>
    <x v="7"/>
    <x v="384"/>
    <x v="0"/>
    <x v="0"/>
    <s v="Tesseramento"/>
    <x v="1"/>
    <x v="4"/>
    <x v="0"/>
    <m/>
  </r>
  <r>
    <n v="7537"/>
    <x v="0"/>
    <x v="0"/>
    <x v="0"/>
    <x v="0"/>
    <x v="7"/>
    <x v="384"/>
    <x v="0"/>
    <x v="0"/>
    <s v="Tesseramento"/>
    <x v="1"/>
    <x v="4"/>
    <x v="0"/>
    <m/>
  </r>
  <r>
    <n v="96182"/>
    <x v="1"/>
    <x v="0"/>
    <x v="0"/>
    <x v="0"/>
    <x v="7"/>
    <x v="384"/>
    <x v="0"/>
    <x v="1"/>
    <s v="Tesseramento"/>
    <x v="1"/>
    <x v="2"/>
    <x v="0"/>
    <m/>
  </r>
  <r>
    <n v="17014"/>
    <x v="0"/>
    <x v="0"/>
    <x v="0"/>
    <x v="0"/>
    <x v="7"/>
    <x v="384"/>
    <x v="0"/>
    <x v="0"/>
    <s v="Tesseramento"/>
    <x v="1"/>
    <x v="4"/>
    <x v="0"/>
    <m/>
  </r>
  <r>
    <n v="121639"/>
    <x v="0"/>
    <x v="0"/>
    <x v="0"/>
    <x v="1"/>
    <x v="10"/>
    <x v="93"/>
    <x v="0"/>
    <x v="1"/>
    <s v="Tesseramento"/>
    <x v="0"/>
    <x v="4"/>
    <x v="0"/>
    <m/>
  </r>
  <r>
    <n v="101879"/>
    <x v="0"/>
    <x v="0"/>
    <x v="0"/>
    <x v="0"/>
    <x v="10"/>
    <x v="93"/>
    <x v="0"/>
    <x v="0"/>
    <s v="Tesseramento"/>
    <x v="0"/>
    <x v="4"/>
    <x v="0"/>
    <m/>
  </r>
  <r>
    <n v="163284"/>
    <x v="0"/>
    <x v="0"/>
    <x v="0"/>
    <x v="0"/>
    <x v="10"/>
    <x v="93"/>
    <x v="0"/>
    <x v="0"/>
    <s v="Tesseramento"/>
    <x v="0"/>
    <x v="0"/>
    <x v="0"/>
    <m/>
  </r>
  <r>
    <n v="33063"/>
    <x v="0"/>
    <x v="0"/>
    <x v="0"/>
    <x v="0"/>
    <x v="10"/>
    <x v="93"/>
    <x v="0"/>
    <x v="0"/>
    <s v="Tesseramento"/>
    <x v="0"/>
    <x v="3"/>
    <x v="0"/>
    <m/>
  </r>
  <r>
    <n v="216946"/>
    <x v="0"/>
    <x v="1"/>
    <x v="0"/>
    <x v="0"/>
    <x v="14"/>
    <x v="129"/>
    <x v="0"/>
    <x v="0"/>
    <s v="Tesseramento"/>
    <x v="1"/>
    <x v="0"/>
    <x v="0"/>
    <m/>
  </r>
  <r>
    <n v="14779"/>
    <x v="0"/>
    <x v="0"/>
    <x v="0"/>
    <x v="0"/>
    <x v="7"/>
    <x v="384"/>
    <x v="0"/>
    <x v="0"/>
    <s v="Tesseramento"/>
    <x v="1"/>
    <x v="4"/>
    <x v="0"/>
    <m/>
  </r>
  <r>
    <n v="16614"/>
    <x v="0"/>
    <x v="0"/>
    <x v="0"/>
    <x v="0"/>
    <x v="7"/>
    <x v="384"/>
    <x v="0"/>
    <x v="0"/>
    <s v="Tesseramento"/>
    <x v="1"/>
    <x v="4"/>
    <x v="0"/>
    <m/>
  </r>
  <r>
    <n v="16615"/>
    <x v="0"/>
    <x v="0"/>
    <x v="0"/>
    <x v="0"/>
    <x v="7"/>
    <x v="384"/>
    <x v="0"/>
    <x v="1"/>
    <s v="Tesseramento"/>
    <x v="1"/>
    <x v="4"/>
    <x v="0"/>
    <m/>
  </r>
  <r>
    <n v="75525"/>
    <x v="0"/>
    <x v="0"/>
    <x v="0"/>
    <x v="0"/>
    <x v="11"/>
    <x v="91"/>
    <x v="0"/>
    <x v="0"/>
    <s v="Tesseramento"/>
    <x v="1"/>
    <x v="4"/>
    <x v="0"/>
    <m/>
  </r>
  <r>
    <n v="203332"/>
    <x v="0"/>
    <x v="0"/>
    <x v="0"/>
    <x v="0"/>
    <x v="6"/>
    <x v="107"/>
    <x v="0"/>
    <x v="0"/>
    <s v="Tesseramento"/>
    <x v="1"/>
    <x v="0"/>
    <x v="0"/>
    <m/>
  </r>
  <r>
    <n v="72194"/>
    <x v="0"/>
    <x v="0"/>
    <x v="0"/>
    <x v="0"/>
    <x v="2"/>
    <x v="157"/>
    <x v="0"/>
    <x v="0"/>
    <s v="Tesseramento"/>
    <x v="1"/>
    <x v="0"/>
    <x v="0"/>
    <m/>
  </r>
  <r>
    <n v="68623"/>
    <x v="0"/>
    <x v="0"/>
    <x v="0"/>
    <x v="0"/>
    <x v="7"/>
    <x v="384"/>
    <x v="0"/>
    <x v="1"/>
    <s v="Tesseramento"/>
    <x v="1"/>
    <x v="4"/>
    <x v="0"/>
    <m/>
  </r>
  <r>
    <n v="177215"/>
    <x v="0"/>
    <x v="0"/>
    <x v="0"/>
    <x v="0"/>
    <x v="2"/>
    <x v="139"/>
    <x v="0"/>
    <x v="1"/>
    <s v="Tesseramento"/>
    <x v="1"/>
    <x v="4"/>
    <x v="0"/>
    <m/>
  </r>
  <r>
    <n v="132652"/>
    <x v="0"/>
    <x v="0"/>
    <x v="0"/>
    <x v="0"/>
    <x v="7"/>
    <x v="384"/>
    <x v="0"/>
    <x v="1"/>
    <s v="Tesseramento"/>
    <x v="1"/>
    <x v="3"/>
    <x v="0"/>
    <m/>
  </r>
  <r>
    <n v="221887"/>
    <x v="0"/>
    <x v="0"/>
    <x v="0"/>
    <x v="3"/>
    <x v="7"/>
    <x v="11"/>
    <x v="0"/>
    <x v="0"/>
    <s v="Tesseramento"/>
    <x v="1"/>
    <x v="1"/>
    <x v="0"/>
    <m/>
  </r>
  <r>
    <n v="124847"/>
    <x v="0"/>
    <x v="0"/>
    <x v="0"/>
    <x v="1"/>
    <x v="7"/>
    <x v="11"/>
    <x v="0"/>
    <x v="0"/>
    <s v="Tesseramento"/>
    <x v="1"/>
    <x v="3"/>
    <x v="0"/>
    <m/>
  </r>
  <r>
    <n v="193441"/>
    <x v="1"/>
    <x v="0"/>
    <x v="0"/>
    <x v="0"/>
    <x v="7"/>
    <x v="384"/>
    <x v="0"/>
    <x v="0"/>
    <s v="Tesseramento"/>
    <x v="1"/>
    <x v="6"/>
    <x v="0"/>
    <m/>
  </r>
  <r>
    <n v="14971"/>
    <x v="0"/>
    <x v="0"/>
    <x v="0"/>
    <x v="0"/>
    <x v="7"/>
    <x v="11"/>
    <x v="0"/>
    <x v="0"/>
    <s v="Tesseramento"/>
    <x v="1"/>
    <x v="0"/>
    <x v="0"/>
    <m/>
  </r>
  <r>
    <n v="153037"/>
    <x v="1"/>
    <x v="0"/>
    <x v="0"/>
    <x v="0"/>
    <x v="7"/>
    <x v="384"/>
    <x v="0"/>
    <x v="0"/>
    <s v="Tesseramento"/>
    <x v="1"/>
    <x v="6"/>
    <x v="0"/>
    <m/>
  </r>
  <r>
    <n v="82552"/>
    <x v="0"/>
    <x v="0"/>
    <x v="0"/>
    <x v="0"/>
    <x v="7"/>
    <x v="11"/>
    <x v="0"/>
    <x v="0"/>
    <s v="Tesseramento"/>
    <x v="1"/>
    <x v="0"/>
    <x v="0"/>
    <m/>
  </r>
  <r>
    <n v="156932"/>
    <x v="0"/>
    <x v="0"/>
    <x v="0"/>
    <x v="0"/>
    <x v="7"/>
    <x v="11"/>
    <x v="0"/>
    <x v="0"/>
    <s v="Tesseramento"/>
    <x v="1"/>
    <x v="0"/>
    <x v="0"/>
    <m/>
  </r>
  <r>
    <n v="225097"/>
    <x v="0"/>
    <x v="0"/>
    <x v="0"/>
    <x v="1"/>
    <x v="7"/>
    <x v="11"/>
    <x v="0"/>
    <x v="0"/>
    <s v="Tesseramento"/>
    <x v="1"/>
    <x v="0"/>
    <x v="0"/>
    <m/>
  </r>
  <r>
    <n v="210990"/>
    <x v="0"/>
    <x v="0"/>
    <x v="0"/>
    <x v="0"/>
    <x v="7"/>
    <x v="11"/>
    <x v="0"/>
    <x v="1"/>
    <s v="Tesseramento"/>
    <x v="1"/>
    <x v="4"/>
    <x v="0"/>
    <m/>
  </r>
  <r>
    <n v="184393"/>
    <x v="1"/>
    <x v="0"/>
    <x v="0"/>
    <x v="1"/>
    <x v="7"/>
    <x v="11"/>
    <x v="0"/>
    <x v="0"/>
    <s v="Tesseramento"/>
    <x v="1"/>
    <x v="5"/>
    <x v="0"/>
    <m/>
  </r>
  <r>
    <n v="3639"/>
    <x v="0"/>
    <x v="0"/>
    <x v="0"/>
    <x v="0"/>
    <x v="7"/>
    <x v="11"/>
    <x v="0"/>
    <x v="0"/>
    <s v="Tesseramento"/>
    <x v="1"/>
    <x v="0"/>
    <x v="0"/>
    <m/>
  </r>
  <r>
    <n v="191176"/>
    <x v="0"/>
    <x v="0"/>
    <x v="0"/>
    <x v="0"/>
    <x v="7"/>
    <x v="11"/>
    <x v="0"/>
    <x v="0"/>
    <s v="Tesseramento"/>
    <x v="1"/>
    <x v="0"/>
    <x v="0"/>
    <m/>
  </r>
  <r>
    <n v="211943"/>
    <x v="0"/>
    <x v="0"/>
    <x v="0"/>
    <x v="0"/>
    <x v="7"/>
    <x v="11"/>
    <x v="0"/>
    <x v="0"/>
    <s v="Tesseramento"/>
    <x v="1"/>
    <x v="3"/>
    <x v="0"/>
    <m/>
  </r>
  <r>
    <n v="124475"/>
    <x v="0"/>
    <x v="0"/>
    <x v="0"/>
    <x v="0"/>
    <x v="7"/>
    <x v="41"/>
    <x v="0"/>
    <x v="0"/>
    <s v="Tesseramento"/>
    <x v="1"/>
    <x v="4"/>
    <x v="0"/>
    <m/>
  </r>
  <r>
    <n v="204223"/>
    <x v="0"/>
    <x v="0"/>
    <x v="0"/>
    <x v="0"/>
    <x v="7"/>
    <x v="41"/>
    <x v="0"/>
    <x v="0"/>
    <s v="Tesseramento"/>
    <x v="1"/>
    <x v="4"/>
    <x v="0"/>
    <m/>
  </r>
  <r>
    <n v="173171"/>
    <x v="0"/>
    <x v="0"/>
    <x v="0"/>
    <x v="1"/>
    <x v="7"/>
    <x v="11"/>
    <x v="0"/>
    <x v="0"/>
    <s v="Tesseramento"/>
    <x v="1"/>
    <x v="4"/>
    <x v="0"/>
    <m/>
  </r>
  <r>
    <n v="30875"/>
    <x v="0"/>
    <x v="0"/>
    <x v="0"/>
    <x v="0"/>
    <x v="7"/>
    <x v="11"/>
    <x v="0"/>
    <x v="0"/>
    <s v="Tesseramento"/>
    <x v="1"/>
    <x v="4"/>
    <x v="0"/>
    <m/>
  </r>
  <r>
    <n v="156611"/>
    <x v="0"/>
    <x v="0"/>
    <x v="0"/>
    <x v="0"/>
    <x v="7"/>
    <x v="41"/>
    <x v="0"/>
    <x v="0"/>
    <s v="Tesseramento"/>
    <x v="1"/>
    <x v="3"/>
    <x v="0"/>
    <m/>
  </r>
  <r>
    <n v="22923"/>
    <x v="0"/>
    <x v="0"/>
    <x v="0"/>
    <x v="0"/>
    <x v="7"/>
    <x v="11"/>
    <x v="0"/>
    <x v="0"/>
    <s v="Tesseramento"/>
    <x v="1"/>
    <x v="3"/>
    <x v="0"/>
    <m/>
  </r>
  <r>
    <n v="84140"/>
    <x v="0"/>
    <x v="0"/>
    <x v="0"/>
    <x v="0"/>
    <x v="7"/>
    <x v="11"/>
    <x v="0"/>
    <x v="0"/>
    <s v="Tesseramento"/>
    <x v="1"/>
    <x v="0"/>
    <x v="0"/>
    <m/>
  </r>
  <r>
    <n v="178347"/>
    <x v="0"/>
    <x v="0"/>
    <x v="0"/>
    <x v="0"/>
    <x v="7"/>
    <x v="11"/>
    <x v="0"/>
    <x v="0"/>
    <s v="Tesseramento"/>
    <x v="1"/>
    <x v="0"/>
    <x v="0"/>
    <m/>
  </r>
  <r>
    <n v="104674"/>
    <x v="0"/>
    <x v="0"/>
    <x v="0"/>
    <x v="0"/>
    <x v="7"/>
    <x v="11"/>
    <x v="0"/>
    <x v="0"/>
    <s v="Tesseramento"/>
    <x v="1"/>
    <x v="0"/>
    <x v="0"/>
    <m/>
  </r>
  <r>
    <n v="142455"/>
    <x v="0"/>
    <x v="0"/>
    <x v="0"/>
    <x v="0"/>
    <x v="7"/>
    <x v="11"/>
    <x v="0"/>
    <x v="0"/>
    <s v="Tesseramento"/>
    <x v="1"/>
    <x v="0"/>
    <x v="0"/>
    <m/>
  </r>
  <r>
    <n v="209696"/>
    <x v="0"/>
    <x v="0"/>
    <x v="0"/>
    <x v="0"/>
    <x v="3"/>
    <x v="118"/>
    <x v="0"/>
    <x v="0"/>
    <s v="Tesseramento"/>
    <x v="1"/>
    <x v="3"/>
    <x v="0"/>
    <m/>
  </r>
  <r>
    <n v="181446"/>
    <x v="0"/>
    <x v="0"/>
    <x v="0"/>
    <x v="1"/>
    <x v="2"/>
    <x v="313"/>
    <x v="0"/>
    <x v="1"/>
    <s v="Tesseramento"/>
    <x v="1"/>
    <x v="4"/>
    <x v="0"/>
    <m/>
  </r>
  <r>
    <n v="13481"/>
    <x v="0"/>
    <x v="0"/>
    <x v="0"/>
    <x v="0"/>
    <x v="2"/>
    <x v="313"/>
    <x v="0"/>
    <x v="0"/>
    <s v="Tesseramento"/>
    <x v="1"/>
    <x v="4"/>
    <x v="0"/>
    <m/>
  </r>
  <r>
    <n v="55920"/>
    <x v="0"/>
    <x v="0"/>
    <x v="0"/>
    <x v="0"/>
    <x v="2"/>
    <x v="313"/>
    <x v="0"/>
    <x v="0"/>
    <s v="Tesseramento"/>
    <x v="1"/>
    <x v="3"/>
    <x v="0"/>
    <m/>
  </r>
  <r>
    <n v="227184"/>
    <x v="0"/>
    <x v="0"/>
    <x v="0"/>
    <x v="3"/>
    <x v="7"/>
    <x v="11"/>
    <x v="0"/>
    <x v="0"/>
    <s v="Tesseramento"/>
    <x v="1"/>
    <x v="0"/>
    <x v="0"/>
    <m/>
  </r>
  <r>
    <n v="68875"/>
    <x v="0"/>
    <x v="0"/>
    <x v="0"/>
    <x v="0"/>
    <x v="2"/>
    <x v="313"/>
    <x v="0"/>
    <x v="0"/>
    <s v="Tesseramento"/>
    <x v="1"/>
    <x v="4"/>
    <x v="0"/>
    <m/>
  </r>
  <r>
    <n v="119026"/>
    <x v="0"/>
    <x v="0"/>
    <x v="0"/>
    <x v="0"/>
    <x v="7"/>
    <x v="11"/>
    <x v="0"/>
    <x v="0"/>
    <s v="Tesseramento"/>
    <x v="1"/>
    <x v="0"/>
    <x v="0"/>
    <m/>
  </r>
  <r>
    <n v="13522"/>
    <x v="0"/>
    <x v="0"/>
    <x v="0"/>
    <x v="0"/>
    <x v="2"/>
    <x v="313"/>
    <x v="0"/>
    <x v="1"/>
    <s v="Tesseramento"/>
    <x v="1"/>
    <x v="4"/>
    <x v="0"/>
    <m/>
  </r>
  <r>
    <n v="226963"/>
    <x v="1"/>
    <x v="0"/>
    <x v="0"/>
    <x v="0"/>
    <x v="7"/>
    <x v="41"/>
    <x v="0"/>
    <x v="0"/>
    <s v="Tesseramento"/>
    <x v="1"/>
    <x v="6"/>
    <x v="0"/>
    <m/>
  </r>
  <r>
    <n v="193244"/>
    <x v="0"/>
    <x v="0"/>
    <x v="0"/>
    <x v="0"/>
    <x v="2"/>
    <x v="313"/>
    <x v="0"/>
    <x v="0"/>
    <s v="Tesseramento"/>
    <x v="1"/>
    <x v="4"/>
    <x v="0"/>
    <m/>
  </r>
  <r>
    <n v="184849"/>
    <x v="0"/>
    <x v="0"/>
    <x v="0"/>
    <x v="0"/>
    <x v="7"/>
    <x v="11"/>
    <x v="0"/>
    <x v="0"/>
    <s v="Tesseramento"/>
    <x v="1"/>
    <x v="4"/>
    <x v="0"/>
    <m/>
  </r>
  <r>
    <n v="222012"/>
    <x v="0"/>
    <x v="0"/>
    <x v="0"/>
    <x v="0"/>
    <x v="2"/>
    <x v="313"/>
    <x v="0"/>
    <x v="0"/>
    <s v="Tesseramento"/>
    <x v="1"/>
    <x v="0"/>
    <x v="0"/>
    <m/>
  </r>
  <r>
    <n v="23250"/>
    <x v="0"/>
    <x v="0"/>
    <x v="0"/>
    <x v="0"/>
    <x v="2"/>
    <x v="313"/>
    <x v="0"/>
    <x v="0"/>
    <s v="Tesseramento"/>
    <x v="1"/>
    <x v="4"/>
    <x v="0"/>
    <m/>
  </r>
  <r>
    <n v="156230"/>
    <x v="0"/>
    <x v="0"/>
    <x v="0"/>
    <x v="1"/>
    <x v="2"/>
    <x v="313"/>
    <x v="0"/>
    <x v="1"/>
    <s v="Tesseramento"/>
    <x v="1"/>
    <x v="0"/>
    <x v="0"/>
    <m/>
  </r>
  <r>
    <n v="11180"/>
    <x v="0"/>
    <x v="0"/>
    <x v="0"/>
    <x v="0"/>
    <x v="2"/>
    <x v="313"/>
    <x v="0"/>
    <x v="1"/>
    <s v="Tesseramento"/>
    <x v="1"/>
    <x v="4"/>
    <x v="0"/>
    <m/>
  </r>
  <r>
    <n v="125788"/>
    <x v="0"/>
    <x v="0"/>
    <x v="0"/>
    <x v="1"/>
    <x v="2"/>
    <x v="313"/>
    <x v="0"/>
    <x v="1"/>
    <s v="Tesseramento"/>
    <x v="1"/>
    <x v="3"/>
    <x v="0"/>
    <m/>
  </r>
  <r>
    <n v="43763"/>
    <x v="0"/>
    <x v="0"/>
    <x v="0"/>
    <x v="0"/>
    <x v="2"/>
    <x v="313"/>
    <x v="0"/>
    <x v="0"/>
    <s v="Tesseramento"/>
    <x v="1"/>
    <x v="4"/>
    <x v="0"/>
    <m/>
  </r>
  <r>
    <n v="28810"/>
    <x v="0"/>
    <x v="0"/>
    <x v="0"/>
    <x v="0"/>
    <x v="2"/>
    <x v="313"/>
    <x v="0"/>
    <x v="0"/>
    <s v="Tesseramento"/>
    <x v="1"/>
    <x v="3"/>
    <x v="0"/>
    <m/>
  </r>
  <r>
    <n v="77064"/>
    <x v="0"/>
    <x v="0"/>
    <x v="0"/>
    <x v="0"/>
    <x v="2"/>
    <x v="313"/>
    <x v="0"/>
    <x v="1"/>
    <s v="Tesseramento"/>
    <x v="1"/>
    <x v="3"/>
    <x v="0"/>
    <m/>
  </r>
  <r>
    <n v="46165"/>
    <x v="0"/>
    <x v="0"/>
    <x v="0"/>
    <x v="0"/>
    <x v="2"/>
    <x v="313"/>
    <x v="0"/>
    <x v="1"/>
    <s v="Tesseramento"/>
    <x v="1"/>
    <x v="0"/>
    <x v="0"/>
    <m/>
  </r>
  <r>
    <n v="2399"/>
    <x v="0"/>
    <x v="0"/>
    <x v="0"/>
    <x v="0"/>
    <x v="7"/>
    <x v="11"/>
    <x v="0"/>
    <x v="0"/>
    <s v="Tesseramento"/>
    <x v="1"/>
    <x v="0"/>
    <x v="0"/>
    <m/>
  </r>
  <r>
    <n v="13525"/>
    <x v="0"/>
    <x v="0"/>
    <x v="0"/>
    <x v="0"/>
    <x v="2"/>
    <x v="313"/>
    <x v="0"/>
    <x v="0"/>
    <s v="Tesseramento"/>
    <x v="1"/>
    <x v="4"/>
    <x v="0"/>
    <m/>
  </r>
  <r>
    <n v="13531"/>
    <x v="0"/>
    <x v="0"/>
    <x v="0"/>
    <x v="0"/>
    <x v="2"/>
    <x v="313"/>
    <x v="0"/>
    <x v="0"/>
    <s v="Tesseramento"/>
    <x v="1"/>
    <x v="3"/>
    <x v="0"/>
    <m/>
  </r>
  <r>
    <n v="141761"/>
    <x v="0"/>
    <x v="0"/>
    <x v="0"/>
    <x v="0"/>
    <x v="2"/>
    <x v="313"/>
    <x v="0"/>
    <x v="0"/>
    <s v="Tesseramento"/>
    <x v="1"/>
    <x v="4"/>
    <x v="0"/>
    <m/>
  </r>
  <r>
    <n v="210593"/>
    <x v="0"/>
    <x v="0"/>
    <x v="0"/>
    <x v="1"/>
    <x v="7"/>
    <x v="11"/>
    <x v="0"/>
    <x v="0"/>
    <s v="Tesseramento"/>
    <x v="1"/>
    <x v="0"/>
    <x v="0"/>
    <m/>
  </r>
  <r>
    <n v="229733"/>
    <x v="0"/>
    <x v="0"/>
    <x v="0"/>
    <x v="0"/>
    <x v="2"/>
    <x v="313"/>
    <x v="0"/>
    <x v="0"/>
    <s v="Tesseramento"/>
    <x v="1"/>
    <x v="0"/>
    <x v="0"/>
    <m/>
  </r>
  <r>
    <n v="49851"/>
    <x v="0"/>
    <x v="0"/>
    <x v="0"/>
    <x v="1"/>
    <x v="2"/>
    <x v="313"/>
    <x v="0"/>
    <x v="1"/>
    <s v="Tesseramento"/>
    <x v="1"/>
    <x v="0"/>
    <x v="0"/>
    <m/>
  </r>
  <r>
    <n v="92234"/>
    <x v="0"/>
    <x v="0"/>
    <x v="0"/>
    <x v="0"/>
    <x v="2"/>
    <x v="313"/>
    <x v="0"/>
    <x v="0"/>
    <s v="Tesseramento"/>
    <x v="1"/>
    <x v="4"/>
    <x v="0"/>
    <m/>
  </r>
  <r>
    <n v="49852"/>
    <x v="0"/>
    <x v="0"/>
    <x v="0"/>
    <x v="0"/>
    <x v="2"/>
    <x v="313"/>
    <x v="0"/>
    <x v="1"/>
    <s v="Tesseramento"/>
    <x v="1"/>
    <x v="0"/>
    <x v="0"/>
    <m/>
  </r>
  <r>
    <n v="176751"/>
    <x v="0"/>
    <x v="0"/>
    <x v="0"/>
    <x v="0"/>
    <x v="7"/>
    <x v="11"/>
    <x v="0"/>
    <x v="1"/>
    <s v="Tesseramento"/>
    <x v="1"/>
    <x v="0"/>
    <x v="0"/>
    <m/>
  </r>
  <r>
    <n v="73991"/>
    <x v="0"/>
    <x v="0"/>
    <x v="0"/>
    <x v="0"/>
    <x v="2"/>
    <x v="313"/>
    <x v="0"/>
    <x v="0"/>
    <s v="Tesseramento"/>
    <x v="1"/>
    <x v="4"/>
    <x v="0"/>
    <m/>
  </r>
  <r>
    <n v="13541"/>
    <x v="0"/>
    <x v="0"/>
    <x v="0"/>
    <x v="0"/>
    <x v="2"/>
    <x v="313"/>
    <x v="0"/>
    <x v="0"/>
    <s v="Tesseramento"/>
    <x v="1"/>
    <x v="4"/>
    <x v="0"/>
    <m/>
  </r>
  <r>
    <n v="222011"/>
    <x v="0"/>
    <x v="0"/>
    <x v="0"/>
    <x v="0"/>
    <x v="2"/>
    <x v="313"/>
    <x v="0"/>
    <x v="1"/>
    <s v="Tesseramento"/>
    <x v="1"/>
    <x v="0"/>
    <x v="0"/>
    <m/>
  </r>
  <r>
    <n v="121753"/>
    <x v="0"/>
    <x v="0"/>
    <x v="0"/>
    <x v="0"/>
    <x v="2"/>
    <x v="313"/>
    <x v="0"/>
    <x v="0"/>
    <s v="Tesseramento"/>
    <x v="1"/>
    <x v="3"/>
    <x v="0"/>
    <m/>
  </r>
  <r>
    <n v="176750"/>
    <x v="0"/>
    <x v="0"/>
    <x v="0"/>
    <x v="5"/>
    <x v="7"/>
    <x v="11"/>
    <x v="0"/>
    <x v="0"/>
    <s v="Tesseramento"/>
    <x v="1"/>
    <x v="0"/>
    <x v="0"/>
    <m/>
  </r>
  <r>
    <n v="22970"/>
    <x v="0"/>
    <x v="0"/>
    <x v="0"/>
    <x v="0"/>
    <x v="2"/>
    <x v="313"/>
    <x v="0"/>
    <x v="0"/>
    <s v="Tesseramento"/>
    <x v="1"/>
    <x v="4"/>
    <x v="0"/>
    <m/>
  </r>
  <r>
    <n v="43766"/>
    <x v="0"/>
    <x v="0"/>
    <x v="0"/>
    <x v="0"/>
    <x v="2"/>
    <x v="313"/>
    <x v="0"/>
    <x v="1"/>
    <s v="Tesseramento"/>
    <x v="1"/>
    <x v="4"/>
    <x v="0"/>
    <m/>
  </r>
  <r>
    <n v="13737"/>
    <x v="0"/>
    <x v="0"/>
    <x v="0"/>
    <x v="0"/>
    <x v="2"/>
    <x v="313"/>
    <x v="0"/>
    <x v="1"/>
    <s v="Tesseramento"/>
    <x v="1"/>
    <x v="4"/>
    <x v="0"/>
    <m/>
  </r>
  <r>
    <n v="205681"/>
    <x v="0"/>
    <x v="0"/>
    <x v="0"/>
    <x v="0"/>
    <x v="2"/>
    <x v="313"/>
    <x v="0"/>
    <x v="0"/>
    <s v="Tesseramento"/>
    <x v="1"/>
    <x v="0"/>
    <x v="0"/>
    <m/>
  </r>
  <r>
    <n v="225327"/>
    <x v="0"/>
    <x v="0"/>
    <x v="0"/>
    <x v="3"/>
    <x v="2"/>
    <x v="313"/>
    <x v="0"/>
    <x v="1"/>
    <s v="Tesseramento"/>
    <x v="1"/>
    <x v="4"/>
    <x v="0"/>
    <m/>
  </r>
  <r>
    <n v="186812"/>
    <x v="0"/>
    <x v="0"/>
    <x v="0"/>
    <x v="0"/>
    <x v="2"/>
    <x v="313"/>
    <x v="0"/>
    <x v="0"/>
    <s v="Tesseramento"/>
    <x v="1"/>
    <x v="0"/>
    <x v="0"/>
    <m/>
  </r>
  <r>
    <n v="193995"/>
    <x v="1"/>
    <x v="0"/>
    <x v="0"/>
    <x v="0"/>
    <x v="2"/>
    <x v="313"/>
    <x v="0"/>
    <x v="0"/>
    <s v="Tesseramento"/>
    <x v="1"/>
    <x v="5"/>
    <x v="0"/>
    <m/>
  </r>
  <r>
    <n v="77324"/>
    <x v="0"/>
    <x v="0"/>
    <x v="0"/>
    <x v="0"/>
    <x v="2"/>
    <x v="313"/>
    <x v="0"/>
    <x v="0"/>
    <s v="Tesseramento"/>
    <x v="1"/>
    <x v="3"/>
    <x v="0"/>
    <m/>
  </r>
  <r>
    <n v="195990"/>
    <x v="0"/>
    <x v="0"/>
    <x v="0"/>
    <x v="0"/>
    <x v="2"/>
    <x v="313"/>
    <x v="0"/>
    <x v="0"/>
    <s v="Tesseramento"/>
    <x v="1"/>
    <x v="1"/>
    <x v="0"/>
    <m/>
  </r>
  <r>
    <n v="174446"/>
    <x v="0"/>
    <x v="0"/>
    <x v="0"/>
    <x v="0"/>
    <x v="2"/>
    <x v="313"/>
    <x v="0"/>
    <x v="1"/>
    <s v="Tesseramento"/>
    <x v="1"/>
    <x v="0"/>
    <x v="0"/>
    <m/>
  </r>
  <r>
    <n v="129316"/>
    <x v="0"/>
    <x v="0"/>
    <x v="0"/>
    <x v="0"/>
    <x v="2"/>
    <x v="313"/>
    <x v="0"/>
    <x v="0"/>
    <s v="Tesseramento"/>
    <x v="1"/>
    <x v="4"/>
    <x v="0"/>
    <m/>
  </r>
  <r>
    <n v="68883"/>
    <x v="0"/>
    <x v="0"/>
    <x v="0"/>
    <x v="0"/>
    <x v="2"/>
    <x v="313"/>
    <x v="0"/>
    <x v="0"/>
    <s v="Tesseramento"/>
    <x v="1"/>
    <x v="4"/>
    <x v="0"/>
    <m/>
  </r>
  <r>
    <n v="116957"/>
    <x v="0"/>
    <x v="0"/>
    <x v="0"/>
    <x v="0"/>
    <x v="2"/>
    <x v="313"/>
    <x v="0"/>
    <x v="0"/>
    <s v="Tesseramento"/>
    <x v="1"/>
    <x v="4"/>
    <x v="0"/>
    <m/>
  </r>
  <r>
    <n v="40654"/>
    <x v="0"/>
    <x v="0"/>
    <x v="0"/>
    <x v="0"/>
    <x v="2"/>
    <x v="313"/>
    <x v="0"/>
    <x v="0"/>
    <s v="Tesseramento"/>
    <x v="1"/>
    <x v="4"/>
    <x v="0"/>
    <m/>
  </r>
  <r>
    <n v="149007"/>
    <x v="0"/>
    <x v="0"/>
    <x v="0"/>
    <x v="0"/>
    <x v="2"/>
    <x v="313"/>
    <x v="0"/>
    <x v="1"/>
    <s v="Tesseramento"/>
    <x v="1"/>
    <x v="0"/>
    <x v="0"/>
    <m/>
  </r>
  <r>
    <n v="181448"/>
    <x v="1"/>
    <x v="0"/>
    <x v="0"/>
    <x v="0"/>
    <x v="2"/>
    <x v="313"/>
    <x v="0"/>
    <x v="0"/>
    <s v="Tesseramento"/>
    <x v="1"/>
    <x v="7"/>
    <x v="0"/>
    <m/>
  </r>
  <r>
    <n v="41276"/>
    <x v="0"/>
    <x v="0"/>
    <x v="0"/>
    <x v="0"/>
    <x v="2"/>
    <x v="313"/>
    <x v="0"/>
    <x v="0"/>
    <s v="Tesseramento"/>
    <x v="1"/>
    <x v="0"/>
    <x v="0"/>
    <m/>
  </r>
  <r>
    <n v="113097"/>
    <x v="0"/>
    <x v="0"/>
    <x v="0"/>
    <x v="0"/>
    <x v="2"/>
    <x v="313"/>
    <x v="0"/>
    <x v="1"/>
    <s v="Tesseramento"/>
    <x v="1"/>
    <x v="3"/>
    <x v="0"/>
    <m/>
  </r>
  <r>
    <n v="81693"/>
    <x v="0"/>
    <x v="0"/>
    <x v="0"/>
    <x v="0"/>
    <x v="2"/>
    <x v="313"/>
    <x v="0"/>
    <x v="0"/>
    <s v="Tesseramento"/>
    <x v="1"/>
    <x v="4"/>
    <x v="0"/>
    <m/>
  </r>
  <r>
    <n v="218228"/>
    <x v="0"/>
    <x v="0"/>
    <x v="0"/>
    <x v="1"/>
    <x v="2"/>
    <x v="313"/>
    <x v="0"/>
    <x v="1"/>
    <s v="Tesseramento"/>
    <x v="1"/>
    <x v="0"/>
    <x v="0"/>
    <m/>
  </r>
  <r>
    <n v="69871"/>
    <x v="0"/>
    <x v="0"/>
    <x v="0"/>
    <x v="0"/>
    <x v="2"/>
    <x v="313"/>
    <x v="0"/>
    <x v="0"/>
    <s v="Tesseramento"/>
    <x v="1"/>
    <x v="4"/>
    <x v="0"/>
    <m/>
  </r>
  <r>
    <n v="77331"/>
    <x v="0"/>
    <x v="0"/>
    <x v="0"/>
    <x v="0"/>
    <x v="2"/>
    <x v="313"/>
    <x v="0"/>
    <x v="1"/>
    <s v="Tesseramento"/>
    <x v="1"/>
    <x v="4"/>
    <x v="0"/>
    <m/>
  </r>
  <r>
    <n v="197635"/>
    <x v="0"/>
    <x v="0"/>
    <x v="0"/>
    <x v="0"/>
    <x v="2"/>
    <x v="313"/>
    <x v="0"/>
    <x v="0"/>
    <s v="Tesseramento"/>
    <x v="1"/>
    <x v="3"/>
    <x v="0"/>
    <m/>
  </r>
  <r>
    <n v="13530"/>
    <x v="0"/>
    <x v="0"/>
    <x v="0"/>
    <x v="0"/>
    <x v="2"/>
    <x v="313"/>
    <x v="0"/>
    <x v="1"/>
    <s v="Tesseramento"/>
    <x v="1"/>
    <x v="4"/>
    <x v="0"/>
    <m/>
  </r>
  <r>
    <n v="73993"/>
    <x v="0"/>
    <x v="0"/>
    <x v="0"/>
    <x v="0"/>
    <x v="2"/>
    <x v="313"/>
    <x v="0"/>
    <x v="0"/>
    <s v="Tesseramento"/>
    <x v="1"/>
    <x v="4"/>
    <x v="0"/>
    <m/>
  </r>
  <r>
    <n v="229734"/>
    <x v="0"/>
    <x v="0"/>
    <x v="0"/>
    <x v="0"/>
    <x v="2"/>
    <x v="313"/>
    <x v="0"/>
    <x v="1"/>
    <s v="Tesseramento"/>
    <x v="1"/>
    <x v="3"/>
    <x v="0"/>
    <m/>
  </r>
  <r>
    <n v="172548"/>
    <x v="0"/>
    <x v="0"/>
    <x v="0"/>
    <x v="1"/>
    <x v="2"/>
    <x v="313"/>
    <x v="0"/>
    <x v="0"/>
    <s v="Tesseramento"/>
    <x v="1"/>
    <x v="3"/>
    <x v="0"/>
    <m/>
  </r>
  <r>
    <n v="89793"/>
    <x v="0"/>
    <x v="0"/>
    <x v="0"/>
    <x v="0"/>
    <x v="2"/>
    <x v="313"/>
    <x v="0"/>
    <x v="1"/>
    <s v="Tesseramento"/>
    <x v="1"/>
    <x v="0"/>
    <x v="0"/>
    <m/>
  </r>
  <r>
    <n v="139712"/>
    <x v="1"/>
    <x v="0"/>
    <x v="0"/>
    <x v="0"/>
    <x v="2"/>
    <x v="313"/>
    <x v="0"/>
    <x v="1"/>
    <s v="Tesseramento"/>
    <x v="1"/>
    <x v="2"/>
    <x v="0"/>
    <s v="BG"/>
  </r>
  <r>
    <n v="156841"/>
    <x v="0"/>
    <x v="0"/>
    <x v="0"/>
    <x v="0"/>
    <x v="2"/>
    <x v="313"/>
    <x v="0"/>
    <x v="0"/>
    <s v="Tesseramento"/>
    <x v="1"/>
    <x v="3"/>
    <x v="0"/>
    <m/>
  </r>
  <r>
    <n v="13645"/>
    <x v="0"/>
    <x v="0"/>
    <x v="0"/>
    <x v="0"/>
    <x v="2"/>
    <x v="313"/>
    <x v="0"/>
    <x v="0"/>
    <s v="Tesseramento"/>
    <x v="1"/>
    <x v="0"/>
    <x v="0"/>
    <m/>
  </r>
  <r>
    <n v="148723"/>
    <x v="1"/>
    <x v="0"/>
    <x v="0"/>
    <x v="0"/>
    <x v="2"/>
    <x v="313"/>
    <x v="0"/>
    <x v="0"/>
    <s v="Tesseramento"/>
    <x v="1"/>
    <x v="2"/>
    <x v="0"/>
    <m/>
  </r>
  <r>
    <n v="156235"/>
    <x v="0"/>
    <x v="0"/>
    <x v="0"/>
    <x v="1"/>
    <x v="2"/>
    <x v="313"/>
    <x v="0"/>
    <x v="0"/>
    <s v="Tesseramento"/>
    <x v="1"/>
    <x v="0"/>
    <x v="0"/>
    <m/>
  </r>
  <r>
    <n v="148722"/>
    <x v="1"/>
    <x v="0"/>
    <x v="0"/>
    <x v="0"/>
    <x v="2"/>
    <x v="313"/>
    <x v="0"/>
    <x v="1"/>
    <s v="Tesseramento"/>
    <x v="1"/>
    <x v="6"/>
    <x v="0"/>
    <m/>
  </r>
  <r>
    <n v="89798"/>
    <x v="0"/>
    <x v="0"/>
    <x v="0"/>
    <x v="0"/>
    <x v="2"/>
    <x v="313"/>
    <x v="0"/>
    <x v="0"/>
    <s v="Tesseramento"/>
    <x v="1"/>
    <x v="3"/>
    <x v="0"/>
    <m/>
  </r>
  <r>
    <n v="73994"/>
    <x v="0"/>
    <x v="0"/>
    <x v="0"/>
    <x v="0"/>
    <x v="2"/>
    <x v="313"/>
    <x v="0"/>
    <x v="1"/>
    <s v="Tesseramento"/>
    <x v="1"/>
    <x v="4"/>
    <x v="0"/>
    <m/>
  </r>
  <r>
    <n v="59188"/>
    <x v="0"/>
    <x v="0"/>
    <x v="0"/>
    <x v="0"/>
    <x v="2"/>
    <x v="313"/>
    <x v="0"/>
    <x v="0"/>
    <s v="Tesseramento"/>
    <x v="1"/>
    <x v="4"/>
    <x v="0"/>
    <m/>
  </r>
  <r>
    <n v="49856"/>
    <x v="0"/>
    <x v="0"/>
    <x v="0"/>
    <x v="0"/>
    <x v="2"/>
    <x v="313"/>
    <x v="0"/>
    <x v="0"/>
    <s v="Tesseramento"/>
    <x v="1"/>
    <x v="4"/>
    <x v="0"/>
    <m/>
  </r>
  <r>
    <n v="69873"/>
    <x v="0"/>
    <x v="0"/>
    <x v="0"/>
    <x v="0"/>
    <x v="2"/>
    <x v="313"/>
    <x v="0"/>
    <x v="0"/>
    <s v="Tesseramento"/>
    <x v="1"/>
    <x v="3"/>
    <x v="0"/>
    <m/>
  </r>
  <r>
    <n v="236261"/>
    <x v="0"/>
    <x v="0"/>
    <x v="1"/>
    <x v="0"/>
    <x v="3"/>
    <x v="331"/>
    <x v="0"/>
    <x v="0"/>
    <s v="Tesseramento"/>
    <x v="1"/>
    <x v="3"/>
    <x v="0"/>
    <m/>
  </r>
  <r>
    <n v="65696"/>
    <x v="0"/>
    <x v="0"/>
    <x v="0"/>
    <x v="0"/>
    <x v="2"/>
    <x v="313"/>
    <x v="0"/>
    <x v="1"/>
    <s v="Tesseramento"/>
    <x v="1"/>
    <x v="4"/>
    <x v="0"/>
    <m/>
  </r>
  <r>
    <n v="18482"/>
    <x v="0"/>
    <x v="0"/>
    <x v="0"/>
    <x v="0"/>
    <x v="2"/>
    <x v="313"/>
    <x v="0"/>
    <x v="0"/>
    <s v="Tesseramento"/>
    <x v="1"/>
    <x v="3"/>
    <x v="0"/>
    <m/>
  </r>
  <r>
    <n v="171625"/>
    <x v="0"/>
    <x v="0"/>
    <x v="0"/>
    <x v="0"/>
    <x v="2"/>
    <x v="313"/>
    <x v="0"/>
    <x v="0"/>
    <s v="Tesseramento"/>
    <x v="1"/>
    <x v="0"/>
    <x v="0"/>
    <m/>
  </r>
  <r>
    <n v="159724"/>
    <x v="0"/>
    <x v="0"/>
    <x v="0"/>
    <x v="0"/>
    <x v="2"/>
    <x v="313"/>
    <x v="0"/>
    <x v="0"/>
    <s v="Tesseramento"/>
    <x v="1"/>
    <x v="4"/>
    <x v="0"/>
    <m/>
  </r>
  <r>
    <n v="59199"/>
    <x v="0"/>
    <x v="0"/>
    <x v="0"/>
    <x v="0"/>
    <x v="2"/>
    <x v="313"/>
    <x v="0"/>
    <x v="1"/>
    <s v="Tesseramento"/>
    <x v="1"/>
    <x v="4"/>
    <x v="0"/>
    <m/>
  </r>
  <r>
    <n v="13687"/>
    <x v="0"/>
    <x v="0"/>
    <x v="0"/>
    <x v="0"/>
    <x v="2"/>
    <x v="313"/>
    <x v="0"/>
    <x v="0"/>
    <s v="Tesseramento"/>
    <x v="1"/>
    <x v="4"/>
    <x v="0"/>
    <m/>
  </r>
  <r>
    <n v="52725"/>
    <x v="0"/>
    <x v="0"/>
    <x v="0"/>
    <x v="1"/>
    <x v="2"/>
    <x v="313"/>
    <x v="0"/>
    <x v="1"/>
    <s v="Tesseramento"/>
    <x v="1"/>
    <x v="3"/>
    <x v="0"/>
    <m/>
  </r>
  <r>
    <n v="13911"/>
    <x v="0"/>
    <x v="0"/>
    <x v="0"/>
    <x v="0"/>
    <x v="2"/>
    <x v="313"/>
    <x v="0"/>
    <x v="1"/>
    <s v="Tesseramento"/>
    <x v="1"/>
    <x v="4"/>
    <x v="0"/>
    <m/>
  </r>
  <r>
    <n v="139962"/>
    <x v="0"/>
    <x v="0"/>
    <x v="0"/>
    <x v="0"/>
    <x v="2"/>
    <x v="313"/>
    <x v="0"/>
    <x v="1"/>
    <s v="Tesseramento"/>
    <x v="1"/>
    <x v="3"/>
    <x v="0"/>
    <m/>
  </r>
  <r>
    <n v="134200"/>
    <x v="0"/>
    <x v="0"/>
    <x v="0"/>
    <x v="0"/>
    <x v="2"/>
    <x v="313"/>
    <x v="0"/>
    <x v="0"/>
    <s v="Tesseramento"/>
    <x v="1"/>
    <x v="3"/>
    <x v="0"/>
    <m/>
  </r>
  <r>
    <n v="13912"/>
    <x v="0"/>
    <x v="0"/>
    <x v="0"/>
    <x v="0"/>
    <x v="2"/>
    <x v="313"/>
    <x v="0"/>
    <x v="1"/>
    <s v="Tesseramento"/>
    <x v="1"/>
    <x v="3"/>
    <x v="0"/>
    <m/>
  </r>
  <r>
    <n v="158745"/>
    <x v="0"/>
    <x v="0"/>
    <x v="0"/>
    <x v="0"/>
    <x v="2"/>
    <x v="313"/>
    <x v="0"/>
    <x v="0"/>
    <s v="Tesseramento"/>
    <x v="1"/>
    <x v="0"/>
    <x v="0"/>
    <m/>
  </r>
  <r>
    <n v="217858"/>
    <x v="0"/>
    <x v="0"/>
    <x v="0"/>
    <x v="0"/>
    <x v="2"/>
    <x v="313"/>
    <x v="0"/>
    <x v="0"/>
    <s v="Tesseramento"/>
    <x v="1"/>
    <x v="1"/>
    <x v="0"/>
    <m/>
  </r>
  <r>
    <n v="103399"/>
    <x v="0"/>
    <x v="0"/>
    <x v="0"/>
    <x v="1"/>
    <x v="2"/>
    <x v="313"/>
    <x v="0"/>
    <x v="0"/>
    <s v="Tesseramento"/>
    <x v="1"/>
    <x v="0"/>
    <x v="0"/>
    <m/>
  </r>
  <r>
    <n v="13732"/>
    <x v="0"/>
    <x v="0"/>
    <x v="0"/>
    <x v="0"/>
    <x v="2"/>
    <x v="313"/>
    <x v="0"/>
    <x v="0"/>
    <s v="Tesseramento"/>
    <x v="1"/>
    <x v="0"/>
    <x v="0"/>
    <m/>
  </r>
  <r>
    <n v="234604"/>
    <x v="0"/>
    <x v="0"/>
    <x v="1"/>
    <x v="2"/>
    <x v="7"/>
    <x v="11"/>
    <x v="0"/>
    <x v="1"/>
    <s v="Tesseramento"/>
    <x v="1"/>
    <x v="0"/>
    <x v="0"/>
    <m/>
  </r>
  <r>
    <n v="59203"/>
    <x v="0"/>
    <x v="0"/>
    <x v="0"/>
    <x v="0"/>
    <x v="2"/>
    <x v="313"/>
    <x v="0"/>
    <x v="0"/>
    <s v="Tesseramento"/>
    <x v="1"/>
    <x v="3"/>
    <x v="0"/>
    <m/>
  </r>
  <r>
    <n v="13736"/>
    <x v="0"/>
    <x v="0"/>
    <x v="0"/>
    <x v="0"/>
    <x v="2"/>
    <x v="313"/>
    <x v="0"/>
    <x v="0"/>
    <s v="Tesseramento"/>
    <x v="1"/>
    <x v="4"/>
    <x v="0"/>
    <m/>
  </r>
  <r>
    <n v="228481"/>
    <x v="0"/>
    <x v="0"/>
    <x v="0"/>
    <x v="0"/>
    <x v="2"/>
    <x v="313"/>
    <x v="0"/>
    <x v="0"/>
    <s v="Tesseramento"/>
    <x v="1"/>
    <x v="3"/>
    <x v="0"/>
    <m/>
  </r>
  <r>
    <n v="52724"/>
    <x v="0"/>
    <x v="0"/>
    <x v="0"/>
    <x v="1"/>
    <x v="2"/>
    <x v="313"/>
    <x v="0"/>
    <x v="0"/>
    <s v="Tesseramento"/>
    <x v="1"/>
    <x v="3"/>
    <x v="0"/>
    <m/>
  </r>
  <r>
    <n v="232372"/>
    <x v="1"/>
    <x v="0"/>
    <x v="0"/>
    <x v="2"/>
    <x v="2"/>
    <x v="313"/>
    <x v="0"/>
    <x v="0"/>
    <s v="Tesseramento"/>
    <x v="1"/>
    <x v="5"/>
    <x v="0"/>
    <m/>
  </r>
  <r>
    <n v="96714"/>
    <x v="0"/>
    <x v="0"/>
    <x v="0"/>
    <x v="0"/>
    <x v="2"/>
    <x v="313"/>
    <x v="0"/>
    <x v="0"/>
    <s v="Tesseramento"/>
    <x v="1"/>
    <x v="4"/>
    <x v="0"/>
    <m/>
  </r>
  <r>
    <n v="234602"/>
    <x v="1"/>
    <x v="0"/>
    <x v="1"/>
    <x v="2"/>
    <x v="7"/>
    <x v="41"/>
    <x v="0"/>
    <x v="1"/>
    <s v="Tesseramento"/>
    <x v="1"/>
    <x v="7"/>
    <x v="0"/>
    <m/>
  </r>
  <r>
    <n v="49802"/>
    <x v="0"/>
    <x v="0"/>
    <x v="0"/>
    <x v="0"/>
    <x v="2"/>
    <x v="313"/>
    <x v="0"/>
    <x v="0"/>
    <s v="Tesseramento"/>
    <x v="1"/>
    <x v="3"/>
    <x v="0"/>
    <m/>
  </r>
  <r>
    <n v="114838"/>
    <x v="0"/>
    <x v="0"/>
    <x v="0"/>
    <x v="0"/>
    <x v="12"/>
    <x v="314"/>
    <x v="0"/>
    <x v="0"/>
    <s v="Tesseramento"/>
    <x v="0"/>
    <x v="0"/>
    <x v="0"/>
    <m/>
  </r>
  <r>
    <n v="181449"/>
    <x v="1"/>
    <x v="0"/>
    <x v="0"/>
    <x v="0"/>
    <x v="2"/>
    <x v="313"/>
    <x v="0"/>
    <x v="0"/>
    <s v="Tesseramento"/>
    <x v="1"/>
    <x v="2"/>
    <x v="0"/>
    <m/>
  </r>
  <r>
    <n v="194471"/>
    <x v="1"/>
    <x v="0"/>
    <x v="0"/>
    <x v="3"/>
    <x v="2"/>
    <x v="313"/>
    <x v="0"/>
    <x v="0"/>
    <s v="Tesseramento"/>
    <x v="1"/>
    <x v="6"/>
    <x v="0"/>
    <m/>
  </r>
  <r>
    <n v="113098"/>
    <x v="0"/>
    <x v="0"/>
    <x v="0"/>
    <x v="0"/>
    <x v="2"/>
    <x v="313"/>
    <x v="0"/>
    <x v="0"/>
    <s v="Tesseramento"/>
    <x v="1"/>
    <x v="0"/>
    <x v="0"/>
    <m/>
  </r>
  <r>
    <n v="13774"/>
    <x v="0"/>
    <x v="0"/>
    <x v="0"/>
    <x v="0"/>
    <x v="2"/>
    <x v="313"/>
    <x v="0"/>
    <x v="0"/>
    <s v="Tesseramento"/>
    <x v="1"/>
    <x v="4"/>
    <x v="0"/>
    <m/>
  </r>
  <r>
    <n v="46160"/>
    <x v="0"/>
    <x v="0"/>
    <x v="0"/>
    <x v="0"/>
    <x v="2"/>
    <x v="313"/>
    <x v="0"/>
    <x v="0"/>
    <s v="Tesseramento"/>
    <x v="1"/>
    <x v="0"/>
    <x v="0"/>
    <m/>
  </r>
  <r>
    <n v="60270"/>
    <x v="0"/>
    <x v="0"/>
    <x v="0"/>
    <x v="0"/>
    <x v="2"/>
    <x v="313"/>
    <x v="0"/>
    <x v="1"/>
    <s v="Tesseramento"/>
    <x v="1"/>
    <x v="3"/>
    <x v="0"/>
    <m/>
  </r>
  <r>
    <n v="49857"/>
    <x v="0"/>
    <x v="0"/>
    <x v="0"/>
    <x v="0"/>
    <x v="2"/>
    <x v="313"/>
    <x v="0"/>
    <x v="1"/>
    <s v="Tesseramento"/>
    <x v="1"/>
    <x v="4"/>
    <x v="0"/>
    <m/>
  </r>
  <r>
    <n v="59206"/>
    <x v="0"/>
    <x v="0"/>
    <x v="0"/>
    <x v="0"/>
    <x v="2"/>
    <x v="313"/>
    <x v="0"/>
    <x v="0"/>
    <s v="Tesseramento"/>
    <x v="1"/>
    <x v="3"/>
    <x v="0"/>
    <m/>
  </r>
  <r>
    <n v="171628"/>
    <x v="0"/>
    <x v="0"/>
    <x v="0"/>
    <x v="1"/>
    <x v="2"/>
    <x v="313"/>
    <x v="0"/>
    <x v="0"/>
    <s v="Tesseramento"/>
    <x v="1"/>
    <x v="0"/>
    <x v="0"/>
    <m/>
  </r>
  <r>
    <n v="14720"/>
    <x v="0"/>
    <x v="0"/>
    <x v="0"/>
    <x v="0"/>
    <x v="2"/>
    <x v="313"/>
    <x v="0"/>
    <x v="0"/>
    <s v="Tesseramento"/>
    <x v="1"/>
    <x v="4"/>
    <x v="0"/>
    <m/>
  </r>
  <r>
    <n v="21058"/>
    <x v="0"/>
    <x v="0"/>
    <x v="0"/>
    <x v="0"/>
    <x v="2"/>
    <x v="313"/>
    <x v="0"/>
    <x v="1"/>
    <s v="Tesseramento"/>
    <x v="1"/>
    <x v="3"/>
    <x v="0"/>
    <m/>
  </r>
  <r>
    <n v="21056"/>
    <x v="0"/>
    <x v="0"/>
    <x v="0"/>
    <x v="0"/>
    <x v="2"/>
    <x v="313"/>
    <x v="0"/>
    <x v="0"/>
    <s v="Tesseramento"/>
    <x v="1"/>
    <x v="3"/>
    <x v="0"/>
    <m/>
  </r>
  <r>
    <n v="13814"/>
    <x v="0"/>
    <x v="0"/>
    <x v="0"/>
    <x v="0"/>
    <x v="2"/>
    <x v="313"/>
    <x v="0"/>
    <x v="1"/>
    <s v="Tesseramento"/>
    <x v="1"/>
    <x v="3"/>
    <x v="0"/>
    <m/>
  </r>
  <r>
    <n v="62276"/>
    <x v="0"/>
    <x v="0"/>
    <x v="0"/>
    <x v="0"/>
    <x v="2"/>
    <x v="313"/>
    <x v="0"/>
    <x v="0"/>
    <s v="Tesseramento"/>
    <x v="1"/>
    <x v="3"/>
    <x v="0"/>
    <m/>
  </r>
  <r>
    <n v="159670"/>
    <x v="0"/>
    <x v="1"/>
    <x v="2"/>
    <x v="1"/>
    <x v="7"/>
    <x v="11"/>
    <x v="0"/>
    <x v="0"/>
    <s v="Tesseramento"/>
    <x v="1"/>
    <x v="0"/>
    <x v="0"/>
    <m/>
  </r>
  <r>
    <n v="13813"/>
    <x v="0"/>
    <x v="0"/>
    <x v="0"/>
    <x v="0"/>
    <x v="2"/>
    <x v="313"/>
    <x v="0"/>
    <x v="0"/>
    <s v="Tesseramento"/>
    <x v="1"/>
    <x v="3"/>
    <x v="0"/>
    <m/>
  </r>
  <r>
    <n v="163754"/>
    <x v="0"/>
    <x v="0"/>
    <x v="0"/>
    <x v="1"/>
    <x v="2"/>
    <x v="313"/>
    <x v="0"/>
    <x v="0"/>
    <s v="Tesseramento"/>
    <x v="1"/>
    <x v="4"/>
    <x v="0"/>
    <m/>
  </r>
  <r>
    <n v="80638"/>
    <x v="0"/>
    <x v="0"/>
    <x v="0"/>
    <x v="0"/>
    <x v="2"/>
    <x v="313"/>
    <x v="0"/>
    <x v="0"/>
    <s v="Tesseramento"/>
    <x v="1"/>
    <x v="3"/>
    <x v="0"/>
    <m/>
  </r>
  <r>
    <n v="49805"/>
    <x v="0"/>
    <x v="0"/>
    <x v="0"/>
    <x v="0"/>
    <x v="2"/>
    <x v="313"/>
    <x v="0"/>
    <x v="0"/>
    <s v="Tesseramento"/>
    <x v="1"/>
    <x v="4"/>
    <x v="0"/>
    <m/>
  </r>
  <r>
    <n v="163755"/>
    <x v="0"/>
    <x v="0"/>
    <x v="0"/>
    <x v="1"/>
    <x v="2"/>
    <x v="313"/>
    <x v="0"/>
    <x v="1"/>
    <s v="Tesseramento"/>
    <x v="1"/>
    <x v="4"/>
    <x v="0"/>
    <m/>
  </r>
  <r>
    <n v="68898"/>
    <x v="0"/>
    <x v="0"/>
    <x v="0"/>
    <x v="0"/>
    <x v="2"/>
    <x v="313"/>
    <x v="0"/>
    <x v="1"/>
    <s v="Tesseramento"/>
    <x v="1"/>
    <x v="4"/>
    <x v="0"/>
    <m/>
  </r>
  <r>
    <n v="13848"/>
    <x v="0"/>
    <x v="0"/>
    <x v="0"/>
    <x v="0"/>
    <x v="2"/>
    <x v="313"/>
    <x v="0"/>
    <x v="0"/>
    <s v="Tesseramento"/>
    <x v="1"/>
    <x v="4"/>
    <x v="0"/>
    <m/>
  </r>
  <r>
    <n v="13523"/>
    <x v="0"/>
    <x v="0"/>
    <x v="0"/>
    <x v="2"/>
    <x v="2"/>
    <x v="313"/>
    <x v="0"/>
    <x v="1"/>
    <s v="Tesseramento"/>
    <x v="1"/>
    <x v="4"/>
    <x v="0"/>
    <m/>
  </r>
  <r>
    <n v="121754"/>
    <x v="0"/>
    <x v="0"/>
    <x v="0"/>
    <x v="0"/>
    <x v="2"/>
    <x v="313"/>
    <x v="0"/>
    <x v="1"/>
    <s v="Tesseramento"/>
    <x v="1"/>
    <x v="3"/>
    <x v="0"/>
    <m/>
  </r>
  <r>
    <n v="71409"/>
    <x v="0"/>
    <x v="0"/>
    <x v="0"/>
    <x v="0"/>
    <x v="2"/>
    <x v="313"/>
    <x v="0"/>
    <x v="1"/>
    <s v="Tesseramento"/>
    <x v="1"/>
    <x v="3"/>
    <x v="0"/>
    <m/>
  </r>
  <r>
    <n v="65702"/>
    <x v="0"/>
    <x v="0"/>
    <x v="0"/>
    <x v="0"/>
    <x v="2"/>
    <x v="313"/>
    <x v="0"/>
    <x v="0"/>
    <s v="Tesseramento"/>
    <x v="1"/>
    <x v="0"/>
    <x v="0"/>
    <m/>
  </r>
  <r>
    <n v="59180"/>
    <x v="0"/>
    <x v="0"/>
    <x v="0"/>
    <x v="0"/>
    <x v="2"/>
    <x v="313"/>
    <x v="0"/>
    <x v="1"/>
    <s v="Tesseramento"/>
    <x v="1"/>
    <x v="4"/>
    <x v="0"/>
    <m/>
  </r>
  <r>
    <n v="234686"/>
    <x v="0"/>
    <x v="0"/>
    <x v="1"/>
    <x v="1"/>
    <x v="4"/>
    <x v="47"/>
    <x v="0"/>
    <x v="0"/>
    <s v="Tesseramento"/>
    <x v="0"/>
    <x v="3"/>
    <x v="0"/>
    <m/>
  </r>
  <r>
    <n v="67133"/>
    <x v="0"/>
    <x v="0"/>
    <x v="0"/>
    <x v="0"/>
    <x v="2"/>
    <x v="313"/>
    <x v="0"/>
    <x v="0"/>
    <s v="Tesseramento"/>
    <x v="1"/>
    <x v="1"/>
    <x v="0"/>
    <m/>
  </r>
  <r>
    <n v="59211"/>
    <x v="0"/>
    <x v="0"/>
    <x v="0"/>
    <x v="0"/>
    <x v="2"/>
    <x v="313"/>
    <x v="0"/>
    <x v="0"/>
    <s v="Tesseramento"/>
    <x v="1"/>
    <x v="4"/>
    <x v="0"/>
    <m/>
  </r>
  <r>
    <n v="145732"/>
    <x v="0"/>
    <x v="0"/>
    <x v="0"/>
    <x v="0"/>
    <x v="2"/>
    <x v="313"/>
    <x v="0"/>
    <x v="0"/>
    <s v="Tesseramento"/>
    <x v="1"/>
    <x v="0"/>
    <x v="0"/>
    <m/>
  </r>
  <r>
    <n v="77346"/>
    <x v="0"/>
    <x v="0"/>
    <x v="0"/>
    <x v="0"/>
    <x v="2"/>
    <x v="313"/>
    <x v="0"/>
    <x v="0"/>
    <s v="Tesseramento"/>
    <x v="1"/>
    <x v="4"/>
    <x v="0"/>
    <m/>
  </r>
  <r>
    <n v="177308"/>
    <x v="0"/>
    <x v="0"/>
    <x v="0"/>
    <x v="0"/>
    <x v="2"/>
    <x v="313"/>
    <x v="0"/>
    <x v="0"/>
    <s v="Tesseramento"/>
    <x v="1"/>
    <x v="3"/>
    <x v="0"/>
    <m/>
  </r>
  <r>
    <n v="137396"/>
    <x v="0"/>
    <x v="0"/>
    <x v="0"/>
    <x v="0"/>
    <x v="2"/>
    <x v="313"/>
    <x v="0"/>
    <x v="0"/>
    <s v="Tesseramento"/>
    <x v="1"/>
    <x v="4"/>
    <x v="0"/>
    <m/>
  </r>
  <r>
    <n v="66756"/>
    <x v="0"/>
    <x v="0"/>
    <x v="0"/>
    <x v="0"/>
    <x v="2"/>
    <x v="313"/>
    <x v="0"/>
    <x v="0"/>
    <s v="Tesseramento"/>
    <x v="1"/>
    <x v="4"/>
    <x v="0"/>
    <m/>
  </r>
  <r>
    <n v="118808"/>
    <x v="0"/>
    <x v="0"/>
    <x v="0"/>
    <x v="1"/>
    <x v="2"/>
    <x v="313"/>
    <x v="0"/>
    <x v="1"/>
    <s v="Tesseramento"/>
    <x v="1"/>
    <x v="0"/>
    <x v="0"/>
    <m/>
  </r>
  <r>
    <n v="58956"/>
    <x v="0"/>
    <x v="0"/>
    <x v="0"/>
    <x v="0"/>
    <x v="2"/>
    <x v="313"/>
    <x v="0"/>
    <x v="0"/>
    <s v="Tesseramento"/>
    <x v="1"/>
    <x v="3"/>
    <x v="0"/>
    <m/>
  </r>
  <r>
    <n v="117526"/>
    <x v="0"/>
    <x v="0"/>
    <x v="0"/>
    <x v="0"/>
    <x v="2"/>
    <x v="313"/>
    <x v="0"/>
    <x v="0"/>
    <s v="Tesseramento"/>
    <x v="1"/>
    <x v="4"/>
    <x v="0"/>
    <m/>
  </r>
  <r>
    <n v="13916"/>
    <x v="0"/>
    <x v="0"/>
    <x v="0"/>
    <x v="0"/>
    <x v="2"/>
    <x v="313"/>
    <x v="0"/>
    <x v="0"/>
    <s v="Tesseramento"/>
    <x v="1"/>
    <x v="4"/>
    <x v="0"/>
    <m/>
  </r>
  <r>
    <n v="13915"/>
    <x v="0"/>
    <x v="0"/>
    <x v="0"/>
    <x v="0"/>
    <x v="2"/>
    <x v="313"/>
    <x v="0"/>
    <x v="0"/>
    <s v="Tesseramento"/>
    <x v="1"/>
    <x v="4"/>
    <x v="0"/>
    <m/>
  </r>
  <r>
    <n v="141780"/>
    <x v="0"/>
    <x v="0"/>
    <x v="0"/>
    <x v="0"/>
    <x v="2"/>
    <x v="313"/>
    <x v="0"/>
    <x v="0"/>
    <s v="Tesseramento"/>
    <x v="1"/>
    <x v="0"/>
    <x v="0"/>
    <m/>
  </r>
  <r>
    <n v="117527"/>
    <x v="0"/>
    <x v="0"/>
    <x v="0"/>
    <x v="0"/>
    <x v="2"/>
    <x v="313"/>
    <x v="0"/>
    <x v="0"/>
    <s v="Tesseramento"/>
    <x v="1"/>
    <x v="3"/>
    <x v="0"/>
    <m/>
  </r>
  <r>
    <n v="60887"/>
    <x v="0"/>
    <x v="0"/>
    <x v="0"/>
    <x v="0"/>
    <x v="2"/>
    <x v="313"/>
    <x v="0"/>
    <x v="1"/>
    <s v="Tesseramento"/>
    <x v="1"/>
    <x v="4"/>
    <x v="0"/>
    <m/>
  </r>
  <r>
    <n v="235133"/>
    <x v="0"/>
    <x v="0"/>
    <x v="1"/>
    <x v="1"/>
    <x v="2"/>
    <x v="139"/>
    <x v="0"/>
    <x v="0"/>
    <s v="Tesseramento"/>
    <x v="1"/>
    <x v="0"/>
    <x v="0"/>
    <m/>
  </r>
  <r>
    <n v="114672"/>
    <x v="0"/>
    <x v="0"/>
    <x v="0"/>
    <x v="0"/>
    <x v="1"/>
    <x v="1"/>
    <x v="0"/>
    <x v="0"/>
    <s v="Tesseramento"/>
    <x v="0"/>
    <x v="4"/>
    <x v="0"/>
    <m/>
  </r>
  <r>
    <n v="202959"/>
    <x v="0"/>
    <x v="0"/>
    <x v="0"/>
    <x v="0"/>
    <x v="1"/>
    <x v="1"/>
    <x v="0"/>
    <x v="0"/>
    <s v="Tesseramento"/>
    <x v="0"/>
    <x v="4"/>
    <x v="0"/>
    <m/>
  </r>
  <r>
    <n v="80310"/>
    <x v="0"/>
    <x v="0"/>
    <x v="0"/>
    <x v="0"/>
    <x v="1"/>
    <x v="26"/>
    <x v="0"/>
    <x v="1"/>
    <s v="Tesseramento"/>
    <x v="1"/>
    <x v="4"/>
    <x v="0"/>
    <m/>
  </r>
  <r>
    <n v="108915"/>
    <x v="0"/>
    <x v="0"/>
    <x v="0"/>
    <x v="0"/>
    <x v="1"/>
    <x v="26"/>
    <x v="0"/>
    <x v="0"/>
    <s v="Tesseramento"/>
    <x v="1"/>
    <x v="0"/>
    <x v="0"/>
    <m/>
  </r>
  <r>
    <n v="177095"/>
    <x v="0"/>
    <x v="0"/>
    <x v="0"/>
    <x v="0"/>
    <x v="1"/>
    <x v="26"/>
    <x v="0"/>
    <x v="0"/>
    <s v="Tesseramento"/>
    <x v="1"/>
    <x v="1"/>
    <x v="0"/>
    <m/>
  </r>
  <r>
    <n v="165340"/>
    <x v="0"/>
    <x v="0"/>
    <x v="0"/>
    <x v="0"/>
    <x v="1"/>
    <x v="26"/>
    <x v="0"/>
    <x v="0"/>
    <s v="Tesseramento"/>
    <x v="1"/>
    <x v="1"/>
    <x v="0"/>
    <m/>
  </r>
  <r>
    <n v="111774"/>
    <x v="0"/>
    <x v="0"/>
    <x v="0"/>
    <x v="0"/>
    <x v="1"/>
    <x v="26"/>
    <x v="0"/>
    <x v="0"/>
    <s v="Tesseramento"/>
    <x v="1"/>
    <x v="0"/>
    <x v="0"/>
    <m/>
  </r>
  <r>
    <n v="91852"/>
    <x v="0"/>
    <x v="0"/>
    <x v="0"/>
    <x v="1"/>
    <x v="1"/>
    <x v="26"/>
    <x v="0"/>
    <x v="0"/>
    <s v="Tesseramento"/>
    <x v="1"/>
    <x v="0"/>
    <x v="0"/>
    <m/>
  </r>
  <r>
    <n v="31358"/>
    <x v="0"/>
    <x v="0"/>
    <x v="0"/>
    <x v="0"/>
    <x v="1"/>
    <x v="26"/>
    <x v="0"/>
    <x v="1"/>
    <s v="Tesseramento"/>
    <x v="1"/>
    <x v="3"/>
    <x v="0"/>
    <m/>
  </r>
  <r>
    <n v="152782"/>
    <x v="0"/>
    <x v="0"/>
    <x v="0"/>
    <x v="0"/>
    <x v="1"/>
    <x v="26"/>
    <x v="0"/>
    <x v="1"/>
    <s v="Tesseramento"/>
    <x v="1"/>
    <x v="3"/>
    <x v="0"/>
    <m/>
  </r>
  <r>
    <n v="15573"/>
    <x v="0"/>
    <x v="0"/>
    <x v="0"/>
    <x v="0"/>
    <x v="1"/>
    <x v="26"/>
    <x v="0"/>
    <x v="1"/>
    <s v="Tesseramento"/>
    <x v="1"/>
    <x v="4"/>
    <x v="0"/>
    <m/>
  </r>
  <r>
    <n v="98686"/>
    <x v="0"/>
    <x v="0"/>
    <x v="0"/>
    <x v="0"/>
    <x v="1"/>
    <x v="26"/>
    <x v="0"/>
    <x v="0"/>
    <s v="Tesseramento"/>
    <x v="1"/>
    <x v="0"/>
    <x v="0"/>
    <m/>
  </r>
  <r>
    <n v="137941"/>
    <x v="1"/>
    <x v="0"/>
    <x v="0"/>
    <x v="0"/>
    <x v="1"/>
    <x v="26"/>
    <x v="0"/>
    <x v="0"/>
    <s v="Tesseramento"/>
    <x v="1"/>
    <x v="6"/>
    <x v="0"/>
    <s v="BG"/>
  </r>
  <r>
    <n v="85150"/>
    <x v="0"/>
    <x v="0"/>
    <x v="0"/>
    <x v="0"/>
    <x v="8"/>
    <x v="222"/>
    <x v="0"/>
    <x v="0"/>
    <s v="Tesseramento"/>
    <x v="1"/>
    <x v="0"/>
    <x v="0"/>
    <m/>
  </r>
  <r>
    <n v="135319"/>
    <x v="0"/>
    <x v="0"/>
    <x v="0"/>
    <x v="0"/>
    <x v="1"/>
    <x v="26"/>
    <x v="0"/>
    <x v="0"/>
    <s v="Tesseramento"/>
    <x v="1"/>
    <x v="0"/>
    <x v="0"/>
    <m/>
  </r>
  <r>
    <n v="134575"/>
    <x v="0"/>
    <x v="0"/>
    <x v="0"/>
    <x v="0"/>
    <x v="1"/>
    <x v="26"/>
    <x v="0"/>
    <x v="0"/>
    <s v="Tesseramento"/>
    <x v="1"/>
    <x v="3"/>
    <x v="0"/>
    <m/>
  </r>
  <r>
    <n v="108358"/>
    <x v="0"/>
    <x v="0"/>
    <x v="0"/>
    <x v="0"/>
    <x v="1"/>
    <x v="26"/>
    <x v="0"/>
    <x v="0"/>
    <s v="Tesseramento"/>
    <x v="1"/>
    <x v="0"/>
    <x v="0"/>
    <m/>
  </r>
  <r>
    <n v="92778"/>
    <x v="0"/>
    <x v="0"/>
    <x v="0"/>
    <x v="0"/>
    <x v="1"/>
    <x v="26"/>
    <x v="0"/>
    <x v="0"/>
    <s v="Tesseramento"/>
    <x v="1"/>
    <x v="0"/>
    <x v="0"/>
    <m/>
  </r>
  <r>
    <n v="33200"/>
    <x v="0"/>
    <x v="0"/>
    <x v="0"/>
    <x v="0"/>
    <x v="4"/>
    <x v="256"/>
    <x v="0"/>
    <x v="0"/>
    <s v="Tesseramento"/>
    <x v="1"/>
    <x v="3"/>
    <x v="0"/>
    <m/>
  </r>
  <r>
    <n v="216101"/>
    <x v="1"/>
    <x v="0"/>
    <x v="0"/>
    <x v="2"/>
    <x v="1"/>
    <x v="26"/>
    <x v="0"/>
    <x v="1"/>
    <s v="Tesseramento"/>
    <x v="1"/>
    <x v="5"/>
    <x v="0"/>
    <m/>
  </r>
  <r>
    <n v="143944"/>
    <x v="1"/>
    <x v="0"/>
    <x v="0"/>
    <x v="0"/>
    <x v="8"/>
    <x v="222"/>
    <x v="0"/>
    <x v="1"/>
    <s v="Tesseramento"/>
    <x v="1"/>
    <x v="2"/>
    <x v="0"/>
    <m/>
  </r>
  <r>
    <n v="68848"/>
    <x v="0"/>
    <x v="0"/>
    <x v="0"/>
    <x v="0"/>
    <x v="8"/>
    <x v="222"/>
    <x v="0"/>
    <x v="0"/>
    <s v="Tesseramento"/>
    <x v="1"/>
    <x v="3"/>
    <x v="0"/>
    <m/>
  </r>
  <r>
    <n v="179042"/>
    <x v="0"/>
    <x v="0"/>
    <x v="0"/>
    <x v="0"/>
    <x v="1"/>
    <x v="20"/>
    <x v="0"/>
    <x v="0"/>
    <s v="Tesseramento"/>
    <x v="0"/>
    <x v="4"/>
    <x v="0"/>
    <m/>
  </r>
  <r>
    <n v="191951"/>
    <x v="1"/>
    <x v="0"/>
    <x v="0"/>
    <x v="1"/>
    <x v="2"/>
    <x v="292"/>
    <x v="0"/>
    <x v="1"/>
    <s v="Tesseramento"/>
    <x v="1"/>
    <x v="7"/>
    <x v="0"/>
    <m/>
  </r>
  <r>
    <n v="227923"/>
    <x v="1"/>
    <x v="0"/>
    <x v="0"/>
    <x v="1"/>
    <x v="2"/>
    <x v="292"/>
    <x v="0"/>
    <x v="0"/>
    <s v="Tesseramento"/>
    <x v="1"/>
    <x v="5"/>
    <x v="0"/>
    <m/>
  </r>
  <r>
    <n v="228203"/>
    <x v="1"/>
    <x v="0"/>
    <x v="0"/>
    <x v="0"/>
    <x v="2"/>
    <x v="292"/>
    <x v="0"/>
    <x v="0"/>
    <s v="Tesseramento"/>
    <x v="1"/>
    <x v="7"/>
    <x v="0"/>
    <s v="B"/>
  </r>
  <r>
    <n v="78401"/>
    <x v="0"/>
    <x v="0"/>
    <x v="0"/>
    <x v="0"/>
    <x v="7"/>
    <x v="11"/>
    <x v="0"/>
    <x v="0"/>
    <s v="Tesseramento"/>
    <x v="1"/>
    <x v="4"/>
    <x v="0"/>
    <m/>
  </r>
  <r>
    <n v="113934"/>
    <x v="0"/>
    <x v="0"/>
    <x v="0"/>
    <x v="0"/>
    <x v="2"/>
    <x v="313"/>
    <x v="0"/>
    <x v="0"/>
    <s v="Tesseramento"/>
    <x v="1"/>
    <x v="0"/>
    <x v="0"/>
    <m/>
  </r>
  <r>
    <n v="234865"/>
    <x v="1"/>
    <x v="0"/>
    <x v="1"/>
    <x v="2"/>
    <x v="2"/>
    <x v="292"/>
    <x v="0"/>
    <x v="0"/>
    <s v="Tesseramento"/>
    <x v="1"/>
    <x v="5"/>
    <x v="0"/>
    <m/>
  </r>
  <r>
    <n v="13559"/>
    <x v="0"/>
    <x v="0"/>
    <x v="0"/>
    <x v="0"/>
    <x v="2"/>
    <x v="313"/>
    <x v="0"/>
    <x v="0"/>
    <s v="Tesseramento"/>
    <x v="1"/>
    <x v="4"/>
    <x v="0"/>
    <m/>
  </r>
  <r>
    <n v="234866"/>
    <x v="1"/>
    <x v="0"/>
    <x v="1"/>
    <x v="2"/>
    <x v="2"/>
    <x v="292"/>
    <x v="0"/>
    <x v="1"/>
    <s v="Tesseramento"/>
    <x v="1"/>
    <x v="5"/>
    <x v="0"/>
    <m/>
  </r>
  <r>
    <n v="22763"/>
    <x v="0"/>
    <x v="0"/>
    <x v="0"/>
    <x v="0"/>
    <x v="2"/>
    <x v="292"/>
    <x v="0"/>
    <x v="1"/>
    <s v="Tesseramento"/>
    <x v="1"/>
    <x v="4"/>
    <x v="0"/>
    <m/>
  </r>
  <r>
    <n v="116332"/>
    <x v="0"/>
    <x v="0"/>
    <x v="0"/>
    <x v="0"/>
    <x v="2"/>
    <x v="292"/>
    <x v="0"/>
    <x v="0"/>
    <s v="Tesseramento"/>
    <x v="1"/>
    <x v="0"/>
    <x v="0"/>
    <m/>
  </r>
  <r>
    <n v="51148"/>
    <x v="0"/>
    <x v="0"/>
    <x v="0"/>
    <x v="0"/>
    <x v="2"/>
    <x v="292"/>
    <x v="0"/>
    <x v="0"/>
    <s v="Tesseramento"/>
    <x v="1"/>
    <x v="3"/>
    <x v="0"/>
    <m/>
  </r>
  <r>
    <n v="234863"/>
    <x v="0"/>
    <x v="0"/>
    <x v="1"/>
    <x v="1"/>
    <x v="2"/>
    <x v="292"/>
    <x v="0"/>
    <x v="0"/>
    <s v="Tesseramento"/>
    <x v="1"/>
    <x v="0"/>
    <x v="0"/>
    <m/>
  </r>
  <r>
    <n v="234867"/>
    <x v="0"/>
    <x v="0"/>
    <x v="1"/>
    <x v="1"/>
    <x v="2"/>
    <x v="292"/>
    <x v="0"/>
    <x v="0"/>
    <s v="Tesseramento"/>
    <x v="1"/>
    <x v="0"/>
    <x v="0"/>
    <m/>
  </r>
  <r>
    <n v="33098"/>
    <x v="0"/>
    <x v="0"/>
    <x v="0"/>
    <x v="0"/>
    <x v="2"/>
    <x v="292"/>
    <x v="0"/>
    <x v="0"/>
    <s v="Tesseramento"/>
    <x v="1"/>
    <x v="4"/>
    <x v="0"/>
    <m/>
  </r>
  <r>
    <n v="69220"/>
    <x v="0"/>
    <x v="0"/>
    <x v="0"/>
    <x v="0"/>
    <x v="2"/>
    <x v="292"/>
    <x v="0"/>
    <x v="0"/>
    <s v="Tesseramento"/>
    <x v="1"/>
    <x v="3"/>
    <x v="0"/>
    <m/>
  </r>
  <r>
    <n v="80532"/>
    <x v="0"/>
    <x v="0"/>
    <x v="0"/>
    <x v="0"/>
    <x v="2"/>
    <x v="292"/>
    <x v="0"/>
    <x v="0"/>
    <s v="Tesseramento"/>
    <x v="1"/>
    <x v="0"/>
    <x v="0"/>
    <m/>
  </r>
  <r>
    <n v="15067"/>
    <x v="0"/>
    <x v="0"/>
    <x v="0"/>
    <x v="0"/>
    <x v="2"/>
    <x v="292"/>
    <x v="0"/>
    <x v="1"/>
    <s v="Tesseramento"/>
    <x v="1"/>
    <x v="4"/>
    <x v="0"/>
    <m/>
  </r>
  <r>
    <n v="197245"/>
    <x v="0"/>
    <x v="0"/>
    <x v="0"/>
    <x v="0"/>
    <x v="2"/>
    <x v="292"/>
    <x v="0"/>
    <x v="0"/>
    <s v="Tesseramento"/>
    <x v="1"/>
    <x v="0"/>
    <x v="0"/>
    <m/>
  </r>
  <r>
    <n v="66429"/>
    <x v="0"/>
    <x v="1"/>
    <x v="0"/>
    <x v="0"/>
    <x v="2"/>
    <x v="292"/>
    <x v="0"/>
    <x v="0"/>
    <s v="Tesseramento"/>
    <x v="1"/>
    <x v="0"/>
    <x v="0"/>
    <m/>
  </r>
  <r>
    <n v="188681"/>
    <x v="0"/>
    <x v="0"/>
    <x v="0"/>
    <x v="0"/>
    <x v="2"/>
    <x v="292"/>
    <x v="0"/>
    <x v="0"/>
    <s v="Tesseramento"/>
    <x v="1"/>
    <x v="0"/>
    <x v="0"/>
    <m/>
  </r>
  <r>
    <n v="234862"/>
    <x v="0"/>
    <x v="0"/>
    <x v="1"/>
    <x v="3"/>
    <x v="2"/>
    <x v="292"/>
    <x v="0"/>
    <x v="0"/>
    <s v="Tesseramento"/>
    <x v="1"/>
    <x v="0"/>
    <x v="0"/>
    <m/>
  </r>
  <r>
    <n v="60149"/>
    <x v="0"/>
    <x v="0"/>
    <x v="2"/>
    <x v="4"/>
    <x v="7"/>
    <x v="261"/>
    <x v="0"/>
    <x v="0"/>
    <s v="Tesseramento"/>
    <x v="3"/>
    <x v="3"/>
    <x v="0"/>
    <m/>
  </r>
  <r>
    <n v="213851"/>
    <x v="0"/>
    <x v="0"/>
    <x v="0"/>
    <x v="1"/>
    <x v="7"/>
    <x v="297"/>
    <x v="0"/>
    <x v="0"/>
    <s v="Tesseramento"/>
    <x v="1"/>
    <x v="0"/>
    <x v="0"/>
    <m/>
  </r>
  <r>
    <n v="64189"/>
    <x v="0"/>
    <x v="0"/>
    <x v="2"/>
    <x v="4"/>
    <x v="7"/>
    <x v="261"/>
    <x v="0"/>
    <x v="1"/>
    <s v="Tesseramento"/>
    <x v="3"/>
    <x v="4"/>
    <x v="0"/>
    <m/>
  </r>
  <r>
    <n v="170667"/>
    <x v="0"/>
    <x v="0"/>
    <x v="0"/>
    <x v="0"/>
    <x v="2"/>
    <x v="292"/>
    <x v="0"/>
    <x v="0"/>
    <s v="Tesseramento"/>
    <x v="1"/>
    <x v="0"/>
    <x v="0"/>
    <m/>
  </r>
  <r>
    <n v="177380"/>
    <x v="0"/>
    <x v="0"/>
    <x v="0"/>
    <x v="1"/>
    <x v="7"/>
    <x v="297"/>
    <x v="0"/>
    <x v="1"/>
    <s v="Tesseramento"/>
    <x v="1"/>
    <x v="3"/>
    <x v="0"/>
    <m/>
  </r>
  <r>
    <n v="224552"/>
    <x v="0"/>
    <x v="0"/>
    <x v="0"/>
    <x v="0"/>
    <x v="2"/>
    <x v="292"/>
    <x v="0"/>
    <x v="0"/>
    <s v="Tesseramento"/>
    <x v="1"/>
    <x v="3"/>
    <x v="0"/>
    <m/>
  </r>
  <r>
    <n v="117213"/>
    <x v="0"/>
    <x v="0"/>
    <x v="0"/>
    <x v="0"/>
    <x v="7"/>
    <x v="297"/>
    <x v="0"/>
    <x v="0"/>
    <s v="Tesseramento"/>
    <x v="1"/>
    <x v="0"/>
    <x v="0"/>
    <m/>
  </r>
  <r>
    <n v="213852"/>
    <x v="0"/>
    <x v="0"/>
    <x v="0"/>
    <x v="1"/>
    <x v="7"/>
    <x v="297"/>
    <x v="0"/>
    <x v="1"/>
    <s v="Tesseramento"/>
    <x v="1"/>
    <x v="0"/>
    <x v="0"/>
    <m/>
  </r>
  <r>
    <n v="12911"/>
    <x v="0"/>
    <x v="0"/>
    <x v="0"/>
    <x v="0"/>
    <x v="2"/>
    <x v="292"/>
    <x v="0"/>
    <x v="1"/>
    <s v="Tesseramento"/>
    <x v="1"/>
    <x v="4"/>
    <x v="0"/>
    <m/>
  </r>
  <r>
    <n v="108004"/>
    <x v="0"/>
    <x v="0"/>
    <x v="0"/>
    <x v="0"/>
    <x v="7"/>
    <x v="297"/>
    <x v="0"/>
    <x v="1"/>
    <s v="Tesseramento"/>
    <x v="1"/>
    <x v="4"/>
    <x v="0"/>
    <m/>
  </r>
  <r>
    <n v="234861"/>
    <x v="0"/>
    <x v="0"/>
    <x v="1"/>
    <x v="2"/>
    <x v="2"/>
    <x v="292"/>
    <x v="0"/>
    <x v="0"/>
    <s v="Tesseramento"/>
    <x v="1"/>
    <x v="1"/>
    <x v="0"/>
    <m/>
  </r>
  <r>
    <n v="12507"/>
    <x v="0"/>
    <x v="0"/>
    <x v="0"/>
    <x v="0"/>
    <x v="2"/>
    <x v="292"/>
    <x v="0"/>
    <x v="1"/>
    <s v="Tesseramento"/>
    <x v="1"/>
    <x v="3"/>
    <x v="0"/>
    <m/>
  </r>
  <r>
    <n v="82746"/>
    <x v="0"/>
    <x v="0"/>
    <x v="0"/>
    <x v="0"/>
    <x v="2"/>
    <x v="292"/>
    <x v="0"/>
    <x v="0"/>
    <s v="Tesseramento"/>
    <x v="1"/>
    <x v="3"/>
    <x v="0"/>
    <m/>
  </r>
  <r>
    <n v="234605"/>
    <x v="0"/>
    <x v="0"/>
    <x v="1"/>
    <x v="2"/>
    <x v="7"/>
    <x v="261"/>
    <x v="0"/>
    <x v="0"/>
    <s v="Tesseramento"/>
    <x v="3"/>
    <x v="0"/>
    <x v="0"/>
    <m/>
  </r>
  <r>
    <n v="163176"/>
    <x v="0"/>
    <x v="0"/>
    <x v="0"/>
    <x v="0"/>
    <x v="2"/>
    <x v="292"/>
    <x v="0"/>
    <x v="0"/>
    <s v="Tesseramento"/>
    <x v="1"/>
    <x v="0"/>
    <x v="0"/>
    <m/>
  </r>
  <r>
    <n v="105031"/>
    <x v="0"/>
    <x v="0"/>
    <x v="2"/>
    <x v="4"/>
    <x v="2"/>
    <x v="292"/>
    <x v="0"/>
    <x v="0"/>
    <s v="Tesseramento"/>
    <x v="1"/>
    <x v="4"/>
    <x v="0"/>
    <m/>
  </r>
  <r>
    <n v="104785"/>
    <x v="0"/>
    <x v="0"/>
    <x v="0"/>
    <x v="0"/>
    <x v="2"/>
    <x v="292"/>
    <x v="0"/>
    <x v="0"/>
    <s v="Tesseramento"/>
    <x v="1"/>
    <x v="4"/>
    <x v="0"/>
    <m/>
  </r>
  <r>
    <n v="78948"/>
    <x v="0"/>
    <x v="0"/>
    <x v="0"/>
    <x v="0"/>
    <x v="2"/>
    <x v="292"/>
    <x v="0"/>
    <x v="1"/>
    <s v="Tesseramento"/>
    <x v="1"/>
    <x v="3"/>
    <x v="0"/>
    <m/>
  </r>
  <r>
    <n v="123018"/>
    <x v="0"/>
    <x v="0"/>
    <x v="0"/>
    <x v="0"/>
    <x v="2"/>
    <x v="292"/>
    <x v="0"/>
    <x v="0"/>
    <s v="Tesseramento"/>
    <x v="1"/>
    <x v="3"/>
    <x v="0"/>
    <m/>
  </r>
  <r>
    <n v="167960"/>
    <x v="0"/>
    <x v="0"/>
    <x v="2"/>
    <x v="3"/>
    <x v="7"/>
    <x v="261"/>
    <x v="0"/>
    <x v="0"/>
    <s v="Tesseramento"/>
    <x v="3"/>
    <x v="4"/>
    <x v="0"/>
    <m/>
  </r>
  <r>
    <n v="104215"/>
    <x v="0"/>
    <x v="0"/>
    <x v="0"/>
    <x v="0"/>
    <x v="7"/>
    <x v="261"/>
    <x v="0"/>
    <x v="0"/>
    <s v="Tesseramento"/>
    <x v="3"/>
    <x v="0"/>
    <x v="0"/>
    <m/>
  </r>
  <r>
    <n v="28609"/>
    <x v="0"/>
    <x v="0"/>
    <x v="0"/>
    <x v="0"/>
    <x v="11"/>
    <x v="280"/>
    <x v="0"/>
    <x v="0"/>
    <s v="Tesseramento"/>
    <x v="0"/>
    <x v="0"/>
    <x v="0"/>
    <m/>
  </r>
  <r>
    <n v="218448"/>
    <x v="0"/>
    <x v="0"/>
    <x v="0"/>
    <x v="1"/>
    <x v="4"/>
    <x v="47"/>
    <x v="0"/>
    <x v="0"/>
    <s v="Tesseramento"/>
    <x v="0"/>
    <x v="4"/>
    <x v="0"/>
    <m/>
  </r>
  <r>
    <n v="207124"/>
    <x v="0"/>
    <x v="0"/>
    <x v="0"/>
    <x v="0"/>
    <x v="1"/>
    <x v="20"/>
    <x v="0"/>
    <x v="0"/>
    <s v="Tesseramento"/>
    <x v="0"/>
    <x v="0"/>
    <x v="0"/>
    <m/>
  </r>
  <r>
    <n v="196220"/>
    <x v="0"/>
    <x v="0"/>
    <x v="0"/>
    <x v="4"/>
    <x v="1"/>
    <x v="20"/>
    <x v="0"/>
    <x v="0"/>
    <s v="Tesseramento"/>
    <x v="0"/>
    <x v="0"/>
    <x v="0"/>
    <m/>
  </r>
  <r>
    <n v="231492"/>
    <x v="0"/>
    <x v="0"/>
    <x v="0"/>
    <x v="0"/>
    <x v="7"/>
    <x v="261"/>
    <x v="0"/>
    <x v="0"/>
    <s v="Tesseramento"/>
    <x v="3"/>
    <x v="3"/>
    <x v="0"/>
    <m/>
  </r>
  <r>
    <n v="232751"/>
    <x v="0"/>
    <x v="0"/>
    <x v="0"/>
    <x v="0"/>
    <x v="7"/>
    <x v="261"/>
    <x v="0"/>
    <x v="0"/>
    <s v="Tesseramento"/>
    <x v="3"/>
    <x v="3"/>
    <x v="0"/>
    <m/>
  </r>
  <r>
    <n v="169560"/>
    <x v="0"/>
    <x v="0"/>
    <x v="0"/>
    <x v="3"/>
    <x v="8"/>
    <x v="46"/>
    <x v="0"/>
    <x v="0"/>
    <s v="Tesseramento"/>
    <x v="0"/>
    <x v="0"/>
    <x v="0"/>
    <m/>
  </r>
  <r>
    <n v="95961"/>
    <x v="0"/>
    <x v="0"/>
    <x v="0"/>
    <x v="0"/>
    <x v="7"/>
    <x v="261"/>
    <x v="0"/>
    <x v="0"/>
    <s v="Tesseramento"/>
    <x v="3"/>
    <x v="4"/>
    <x v="0"/>
    <m/>
  </r>
  <r>
    <n v="137545"/>
    <x v="1"/>
    <x v="0"/>
    <x v="0"/>
    <x v="0"/>
    <x v="1"/>
    <x v="26"/>
    <x v="1"/>
    <x v="0"/>
    <s v="Tesseramento"/>
    <x v="1"/>
    <x v="2"/>
    <x v="0"/>
    <m/>
  </r>
  <r>
    <n v="103154"/>
    <x v="0"/>
    <x v="0"/>
    <x v="0"/>
    <x v="0"/>
    <x v="7"/>
    <x v="74"/>
    <x v="0"/>
    <x v="0"/>
    <s v="Tesseramento"/>
    <x v="1"/>
    <x v="0"/>
    <x v="0"/>
    <m/>
  </r>
  <r>
    <n v="221056"/>
    <x v="1"/>
    <x v="0"/>
    <x v="0"/>
    <x v="2"/>
    <x v="7"/>
    <x v="74"/>
    <x v="0"/>
    <x v="1"/>
    <s v="Tesseramento"/>
    <x v="1"/>
    <x v="5"/>
    <x v="0"/>
    <m/>
  </r>
  <r>
    <n v="30823"/>
    <x v="0"/>
    <x v="0"/>
    <x v="0"/>
    <x v="0"/>
    <x v="7"/>
    <x v="74"/>
    <x v="0"/>
    <x v="0"/>
    <s v="Tesseramento"/>
    <x v="1"/>
    <x v="3"/>
    <x v="0"/>
    <m/>
  </r>
  <r>
    <n v="103156"/>
    <x v="0"/>
    <x v="0"/>
    <x v="0"/>
    <x v="0"/>
    <x v="7"/>
    <x v="74"/>
    <x v="0"/>
    <x v="1"/>
    <s v="Tesseramento"/>
    <x v="1"/>
    <x v="0"/>
    <x v="0"/>
    <m/>
  </r>
  <r>
    <n v="78568"/>
    <x v="0"/>
    <x v="0"/>
    <x v="0"/>
    <x v="0"/>
    <x v="7"/>
    <x v="74"/>
    <x v="0"/>
    <x v="0"/>
    <s v="Tesseramento"/>
    <x v="1"/>
    <x v="4"/>
    <x v="0"/>
    <m/>
  </r>
  <r>
    <n v="115292"/>
    <x v="0"/>
    <x v="0"/>
    <x v="0"/>
    <x v="0"/>
    <x v="7"/>
    <x v="74"/>
    <x v="0"/>
    <x v="0"/>
    <s v="Tesseramento"/>
    <x v="1"/>
    <x v="0"/>
    <x v="0"/>
    <m/>
  </r>
  <r>
    <n v="209076"/>
    <x v="1"/>
    <x v="0"/>
    <x v="0"/>
    <x v="2"/>
    <x v="7"/>
    <x v="74"/>
    <x v="0"/>
    <x v="0"/>
    <s v="Tesseramento"/>
    <x v="1"/>
    <x v="5"/>
    <x v="0"/>
    <m/>
  </r>
  <r>
    <n v="129517"/>
    <x v="0"/>
    <x v="0"/>
    <x v="0"/>
    <x v="0"/>
    <x v="7"/>
    <x v="74"/>
    <x v="0"/>
    <x v="0"/>
    <s v="Tesseramento"/>
    <x v="1"/>
    <x v="0"/>
    <x v="0"/>
    <m/>
  </r>
  <r>
    <n v="230517"/>
    <x v="0"/>
    <x v="0"/>
    <x v="0"/>
    <x v="1"/>
    <x v="7"/>
    <x v="74"/>
    <x v="0"/>
    <x v="0"/>
    <s v="Tesseramento"/>
    <x v="1"/>
    <x v="0"/>
    <x v="0"/>
    <m/>
  </r>
  <r>
    <n v="90210"/>
    <x v="0"/>
    <x v="0"/>
    <x v="0"/>
    <x v="0"/>
    <x v="7"/>
    <x v="74"/>
    <x v="0"/>
    <x v="0"/>
    <s v="Tesseramento"/>
    <x v="1"/>
    <x v="0"/>
    <x v="0"/>
    <m/>
  </r>
  <r>
    <n v="179835"/>
    <x v="0"/>
    <x v="0"/>
    <x v="0"/>
    <x v="1"/>
    <x v="7"/>
    <x v="74"/>
    <x v="0"/>
    <x v="0"/>
    <s v="Tesseramento"/>
    <x v="1"/>
    <x v="3"/>
    <x v="0"/>
    <m/>
  </r>
  <r>
    <n v="167492"/>
    <x v="0"/>
    <x v="0"/>
    <x v="0"/>
    <x v="0"/>
    <x v="7"/>
    <x v="74"/>
    <x v="0"/>
    <x v="0"/>
    <s v="Tesseramento"/>
    <x v="1"/>
    <x v="4"/>
    <x v="0"/>
    <m/>
  </r>
  <r>
    <n v="156184"/>
    <x v="0"/>
    <x v="0"/>
    <x v="0"/>
    <x v="0"/>
    <x v="7"/>
    <x v="74"/>
    <x v="0"/>
    <x v="0"/>
    <s v="Tesseramento"/>
    <x v="1"/>
    <x v="0"/>
    <x v="0"/>
    <m/>
  </r>
  <r>
    <n v="156185"/>
    <x v="0"/>
    <x v="0"/>
    <x v="0"/>
    <x v="0"/>
    <x v="7"/>
    <x v="74"/>
    <x v="0"/>
    <x v="0"/>
    <s v="Tesseramento"/>
    <x v="1"/>
    <x v="0"/>
    <x v="0"/>
    <m/>
  </r>
  <r>
    <n v="204876"/>
    <x v="0"/>
    <x v="0"/>
    <x v="0"/>
    <x v="0"/>
    <x v="7"/>
    <x v="74"/>
    <x v="0"/>
    <x v="0"/>
    <s v="Tesseramento"/>
    <x v="1"/>
    <x v="0"/>
    <x v="0"/>
    <m/>
  </r>
  <r>
    <n v="37879"/>
    <x v="0"/>
    <x v="0"/>
    <x v="0"/>
    <x v="0"/>
    <x v="7"/>
    <x v="74"/>
    <x v="0"/>
    <x v="0"/>
    <s v="Tesseramento"/>
    <x v="1"/>
    <x v="4"/>
    <x v="0"/>
    <m/>
  </r>
  <r>
    <n v="129519"/>
    <x v="0"/>
    <x v="0"/>
    <x v="0"/>
    <x v="1"/>
    <x v="7"/>
    <x v="74"/>
    <x v="0"/>
    <x v="1"/>
    <s v="Tesseramento"/>
    <x v="1"/>
    <x v="0"/>
    <x v="0"/>
    <m/>
  </r>
  <r>
    <n v="63719"/>
    <x v="0"/>
    <x v="0"/>
    <x v="0"/>
    <x v="0"/>
    <x v="7"/>
    <x v="74"/>
    <x v="0"/>
    <x v="1"/>
    <s v="Tesseramento"/>
    <x v="1"/>
    <x v="3"/>
    <x v="0"/>
    <m/>
  </r>
  <r>
    <n v="104212"/>
    <x v="0"/>
    <x v="0"/>
    <x v="0"/>
    <x v="0"/>
    <x v="7"/>
    <x v="261"/>
    <x v="0"/>
    <x v="1"/>
    <s v="Tesseramento"/>
    <x v="3"/>
    <x v="4"/>
    <x v="0"/>
    <m/>
  </r>
  <r>
    <n v="81238"/>
    <x v="0"/>
    <x v="0"/>
    <x v="0"/>
    <x v="0"/>
    <x v="7"/>
    <x v="261"/>
    <x v="0"/>
    <x v="0"/>
    <s v="Tesseramento"/>
    <x v="3"/>
    <x v="0"/>
    <x v="0"/>
    <m/>
  </r>
  <r>
    <n v="150160"/>
    <x v="0"/>
    <x v="0"/>
    <x v="0"/>
    <x v="0"/>
    <x v="7"/>
    <x v="261"/>
    <x v="0"/>
    <x v="0"/>
    <s v="Tesseramento"/>
    <x v="3"/>
    <x v="0"/>
    <x v="0"/>
    <m/>
  </r>
  <r>
    <n v="102909"/>
    <x v="0"/>
    <x v="0"/>
    <x v="0"/>
    <x v="0"/>
    <x v="8"/>
    <x v="46"/>
    <x v="0"/>
    <x v="0"/>
    <s v="Tesseramento"/>
    <x v="0"/>
    <x v="0"/>
    <x v="0"/>
    <m/>
  </r>
  <r>
    <n v="224423"/>
    <x v="0"/>
    <x v="0"/>
    <x v="0"/>
    <x v="1"/>
    <x v="7"/>
    <x v="44"/>
    <x v="0"/>
    <x v="0"/>
    <s v="Tesseramento"/>
    <x v="1"/>
    <x v="0"/>
    <x v="0"/>
    <m/>
  </r>
  <r>
    <n v="234626"/>
    <x v="0"/>
    <x v="0"/>
    <x v="1"/>
    <x v="0"/>
    <x v="4"/>
    <x v="145"/>
    <x v="0"/>
    <x v="0"/>
    <s v="Tesseramento"/>
    <x v="1"/>
    <x v="3"/>
    <x v="0"/>
    <m/>
  </r>
  <r>
    <n v="150849"/>
    <x v="0"/>
    <x v="0"/>
    <x v="0"/>
    <x v="0"/>
    <x v="4"/>
    <x v="88"/>
    <x v="0"/>
    <x v="0"/>
    <s v="Tesseramento"/>
    <x v="1"/>
    <x v="0"/>
    <x v="0"/>
    <m/>
  </r>
  <r>
    <n v="166204"/>
    <x v="0"/>
    <x v="0"/>
    <x v="0"/>
    <x v="0"/>
    <x v="4"/>
    <x v="88"/>
    <x v="0"/>
    <x v="1"/>
    <s v="Tesseramento"/>
    <x v="1"/>
    <x v="3"/>
    <x v="0"/>
    <m/>
  </r>
  <r>
    <n v="72501"/>
    <x v="0"/>
    <x v="0"/>
    <x v="0"/>
    <x v="0"/>
    <x v="4"/>
    <x v="166"/>
    <x v="0"/>
    <x v="0"/>
    <s v="Tesseramento"/>
    <x v="1"/>
    <x v="3"/>
    <x v="0"/>
    <m/>
  </r>
  <r>
    <n v="80050"/>
    <x v="0"/>
    <x v="0"/>
    <x v="0"/>
    <x v="0"/>
    <x v="4"/>
    <x v="166"/>
    <x v="0"/>
    <x v="1"/>
    <s v="Tesseramento"/>
    <x v="1"/>
    <x v="0"/>
    <x v="0"/>
    <m/>
  </r>
  <r>
    <n v="129203"/>
    <x v="0"/>
    <x v="0"/>
    <x v="0"/>
    <x v="0"/>
    <x v="11"/>
    <x v="174"/>
    <x v="0"/>
    <x v="0"/>
    <s v="Tesseramento"/>
    <x v="3"/>
    <x v="3"/>
    <x v="0"/>
    <m/>
  </r>
  <r>
    <n v="226681"/>
    <x v="0"/>
    <x v="0"/>
    <x v="0"/>
    <x v="1"/>
    <x v="11"/>
    <x v="174"/>
    <x v="0"/>
    <x v="1"/>
    <s v="Tesseramento"/>
    <x v="3"/>
    <x v="0"/>
    <x v="0"/>
    <m/>
  </r>
  <r>
    <n v="215904"/>
    <x v="0"/>
    <x v="0"/>
    <x v="0"/>
    <x v="1"/>
    <x v="11"/>
    <x v="174"/>
    <x v="0"/>
    <x v="1"/>
    <s v="Tesseramento"/>
    <x v="3"/>
    <x v="0"/>
    <x v="0"/>
    <m/>
  </r>
  <r>
    <n v="215905"/>
    <x v="0"/>
    <x v="0"/>
    <x v="0"/>
    <x v="1"/>
    <x v="11"/>
    <x v="174"/>
    <x v="0"/>
    <x v="0"/>
    <s v="Tesseramento"/>
    <x v="3"/>
    <x v="0"/>
    <x v="0"/>
    <m/>
  </r>
  <r>
    <n v="130865"/>
    <x v="0"/>
    <x v="0"/>
    <x v="2"/>
    <x v="0"/>
    <x v="11"/>
    <x v="142"/>
    <x v="0"/>
    <x v="0"/>
    <s v="Tesseramento"/>
    <x v="1"/>
    <x v="3"/>
    <x v="0"/>
    <m/>
  </r>
  <r>
    <n v="177299"/>
    <x v="0"/>
    <x v="0"/>
    <x v="0"/>
    <x v="0"/>
    <x v="4"/>
    <x v="88"/>
    <x v="0"/>
    <x v="0"/>
    <s v="Tesseramento"/>
    <x v="1"/>
    <x v="0"/>
    <x v="0"/>
    <m/>
  </r>
  <r>
    <n v="147152"/>
    <x v="0"/>
    <x v="0"/>
    <x v="0"/>
    <x v="0"/>
    <x v="2"/>
    <x v="307"/>
    <x v="0"/>
    <x v="0"/>
    <s v="Tesseramento"/>
    <x v="1"/>
    <x v="4"/>
    <x v="0"/>
    <m/>
  </r>
  <r>
    <n v="193215"/>
    <x v="0"/>
    <x v="0"/>
    <x v="0"/>
    <x v="0"/>
    <x v="2"/>
    <x v="307"/>
    <x v="0"/>
    <x v="0"/>
    <s v="Tesseramento"/>
    <x v="1"/>
    <x v="0"/>
    <x v="0"/>
    <m/>
  </r>
  <r>
    <n v="122682"/>
    <x v="0"/>
    <x v="0"/>
    <x v="0"/>
    <x v="0"/>
    <x v="2"/>
    <x v="307"/>
    <x v="0"/>
    <x v="0"/>
    <s v="Tesseramento"/>
    <x v="1"/>
    <x v="0"/>
    <x v="0"/>
    <m/>
  </r>
  <r>
    <n v="82437"/>
    <x v="0"/>
    <x v="0"/>
    <x v="0"/>
    <x v="0"/>
    <x v="2"/>
    <x v="307"/>
    <x v="0"/>
    <x v="0"/>
    <s v="Tesseramento"/>
    <x v="1"/>
    <x v="4"/>
    <x v="0"/>
    <m/>
  </r>
  <r>
    <n v="60631"/>
    <x v="0"/>
    <x v="0"/>
    <x v="0"/>
    <x v="0"/>
    <x v="2"/>
    <x v="307"/>
    <x v="0"/>
    <x v="1"/>
    <s v="Tesseramento"/>
    <x v="1"/>
    <x v="4"/>
    <x v="0"/>
    <m/>
  </r>
  <r>
    <n v="86433"/>
    <x v="0"/>
    <x v="0"/>
    <x v="0"/>
    <x v="0"/>
    <x v="2"/>
    <x v="307"/>
    <x v="0"/>
    <x v="0"/>
    <s v="Tesseramento"/>
    <x v="1"/>
    <x v="4"/>
    <x v="0"/>
    <m/>
  </r>
  <r>
    <n v="172135"/>
    <x v="0"/>
    <x v="0"/>
    <x v="0"/>
    <x v="0"/>
    <x v="2"/>
    <x v="307"/>
    <x v="0"/>
    <x v="0"/>
    <s v="Tesseramento"/>
    <x v="1"/>
    <x v="3"/>
    <x v="0"/>
    <m/>
  </r>
  <r>
    <n v="48490"/>
    <x v="0"/>
    <x v="0"/>
    <x v="0"/>
    <x v="0"/>
    <x v="2"/>
    <x v="307"/>
    <x v="0"/>
    <x v="0"/>
    <s v="Tesseramento"/>
    <x v="1"/>
    <x v="3"/>
    <x v="0"/>
    <m/>
  </r>
  <r>
    <n v="199007"/>
    <x v="0"/>
    <x v="0"/>
    <x v="0"/>
    <x v="0"/>
    <x v="2"/>
    <x v="307"/>
    <x v="0"/>
    <x v="0"/>
    <s v="Tesseramento"/>
    <x v="1"/>
    <x v="3"/>
    <x v="0"/>
    <m/>
  </r>
  <r>
    <n v="118651"/>
    <x v="0"/>
    <x v="0"/>
    <x v="0"/>
    <x v="0"/>
    <x v="2"/>
    <x v="307"/>
    <x v="0"/>
    <x v="0"/>
    <s v="Tesseramento"/>
    <x v="1"/>
    <x v="3"/>
    <x v="0"/>
    <m/>
  </r>
  <r>
    <n v="74124"/>
    <x v="0"/>
    <x v="0"/>
    <x v="0"/>
    <x v="0"/>
    <x v="2"/>
    <x v="307"/>
    <x v="0"/>
    <x v="0"/>
    <s v="Tesseramento"/>
    <x v="1"/>
    <x v="0"/>
    <x v="0"/>
    <m/>
  </r>
  <r>
    <n v="82422"/>
    <x v="0"/>
    <x v="0"/>
    <x v="0"/>
    <x v="0"/>
    <x v="2"/>
    <x v="307"/>
    <x v="0"/>
    <x v="1"/>
    <s v="Tesseramento"/>
    <x v="1"/>
    <x v="0"/>
    <x v="0"/>
    <m/>
  </r>
  <r>
    <n v="208381"/>
    <x v="0"/>
    <x v="0"/>
    <x v="0"/>
    <x v="0"/>
    <x v="2"/>
    <x v="307"/>
    <x v="0"/>
    <x v="0"/>
    <s v="Tesseramento"/>
    <x v="1"/>
    <x v="0"/>
    <x v="0"/>
    <m/>
  </r>
  <r>
    <n v="208380"/>
    <x v="0"/>
    <x v="0"/>
    <x v="0"/>
    <x v="0"/>
    <x v="2"/>
    <x v="307"/>
    <x v="0"/>
    <x v="0"/>
    <s v="Tesseramento"/>
    <x v="1"/>
    <x v="1"/>
    <x v="0"/>
    <m/>
  </r>
  <r>
    <n v="166652"/>
    <x v="0"/>
    <x v="0"/>
    <x v="0"/>
    <x v="0"/>
    <x v="2"/>
    <x v="307"/>
    <x v="0"/>
    <x v="0"/>
    <s v="Tesseramento"/>
    <x v="1"/>
    <x v="3"/>
    <x v="0"/>
    <m/>
  </r>
  <r>
    <n v="138986"/>
    <x v="0"/>
    <x v="0"/>
    <x v="0"/>
    <x v="0"/>
    <x v="2"/>
    <x v="307"/>
    <x v="0"/>
    <x v="0"/>
    <s v="Tesseramento"/>
    <x v="1"/>
    <x v="1"/>
    <x v="0"/>
    <m/>
  </r>
  <r>
    <n v="105859"/>
    <x v="0"/>
    <x v="0"/>
    <x v="0"/>
    <x v="0"/>
    <x v="2"/>
    <x v="230"/>
    <x v="0"/>
    <x v="1"/>
    <s v="Tesseramento"/>
    <x v="1"/>
    <x v="3"/>
    <x v="0"/>
    <m/>
  </r>
  <r>
    <n v="223357"/>
    <x v="0"/>
    <x v="0"/>
    <x v="0"/>
    <x v="0"/>
    <x v="2"/>
    <x v="230"/>
    <x v="0"/>
    <x v="0"/>
    <s v="Tesseramento"/>
    <x v="1"/>
    <x v="0"/>
    <x v="0"/>
    <m/>
  </r>
  <r>
    <n v="77325"/>
    <x v="0"/>
    <x v="0"/>
    <x v="0"/>
    <x v="0"/>
    <x v="2"/>
    <x v="230"/>
    <x v="0"/>
    <x v="0"/>
    <s v="Tesseramento"/>
    <x v="1"/>
    <x v="4"/>
    <x v="0"/>
    <m/>
  </r>
  <r>
    <n v="53222"/>
    <x v="0"/>
    <x v="0"/>
    <x v="0"/>
    <x v="0"/>
    <x v="2"/>
    <x v="230"/>
    <x v="0"/>
    <x v="0"/>
    <s v="Tesseramento"/>
    <x v="1"/>
    <x v="4"/>
    <x v="0"/>
    <m/>
  </r>
  <r>
    <n v="204974"/>
    <x v="0"/>
    <x v="1"/>
    <x v="0"/>
    <x v="2"/>
    <x v="2"/>
    <x v="230"/>
    <x v="0"/>
    <x v="1"/>
    <s v="Tesseramento"/>
    <x v="1"/>
    <x v="4"/>
    <x v="0"/>
    <m/>
  </r>
  <r>
    <n v="13596"/>
    <x v="0"/>
    <x v="0"/>
    <x v="0"/>
    <x v="0"/>
    <x v="2"/>
    <x v="230"/>
    <x v="0"/>
    <x v="0"/>
    <s v="Tesseramento"/>
    <x v="1"/>
    <x v="4"/>
    <x v="0"/>
    <m/>
  </r>
  <r>
    <n v="191880"/>
    <x v="0"/>
    <x v="0"/>
    <x v="0"/>
    <x v="2"/>
    <x v="2"/>
    <x v="230"/>
    <x v="0"/>
    <x v="1"/>
    <s v="Tesseramento"/>
    <x v="1"/>
    <x v="1"/>
    <x v="0"/>
    <m/>
  </r>
  <r>
    <n v="35024"/>
    <x v="0"/>
    <x v="0"/>
    <x v="0"/>
    <x v="0"/>
    <x v="2"/>
    <x v="230"/>
    <x v="0"/>
    <x v="0"/>
    <s v="Tesseramento"/>
    <x v="1"/>
    <x v="4"/>
    <x v="0"/>
    <m/>
  </r>
  <r>
    <n v="204977"/>
    <x v="0"/>
    <x v="0"/>
    <x v="0"/>
    <x v="1"/>
    <x v="2"/>
    <x v="230"/>
    <x v="0"/>
    <x v="0"/>
    <s v="Tesseramento"/>
    <x v="1"/>
    <x v="4"/>
    <x v="0"/>
    <m/>
  </r>
  <r>
    <n v="116906"/>
    <x v="0"/>
    <x v="0"/>
    <x v="0"/>
    <x v="0"/>
    <x v="2"/>
    <x v="230"/>
    <x v="0"/>
    <x v="0"/>
    <s v="Tesseramento"/>
    <x v="1"/>
    <x v="0"/>
    <x v="0"/>
    <m/>
  </r>
  <r>
    <n v="187991"/>
    <x v="0"/>
    <x v="0"/>
    <x v="0"/>
    <x v="0"/>
    <x v="2"/>
    <x v="230"/>
    <x v="0"/>
    <x v="0"/>
    <s v="Tesseramento"/>
    <x v="1"/>
    <x v="3"/>
    <x v="0"/>
    <m/>
  </r>
  <r>
    <n v="60458"/>
    <x v="0"/>
    <x v="0"/>
    <x v="0"/>
    <x v="0"/>
    <x v="2"/>
    <x v="230"/>
    <x v="0"/>
    <x v="0"/>
    <s v="Tesseramento"/>
    <x v="1"/>
    <x v="4"/>
    <x v="0"/>
    <m/>
  </r>
  <r>
    <n v="94335"/>
    <x v="0"/>
    <x v="0"/>
    <x v="0"/>
    <x v="0"/>
    <x v="2"/>
    <x v="230"/>
    <x v="0"/>
    <x v="0"/>
    <s v="Tesseramento"/>
    <x v="1"/>
    <x v="4"/>
    <x v="0"/>
    <m/>
  </r>
  <r>
    <n v="166793"/>
    <x v="0"/>
    <x v="0"/>
    <x v="0"/>
    <x v="1"/>
    <x v="2"/>
    <x v="230"/>
    <x v="0"/>
    <x v="1"/>
    <s v="Tesseramento"/>
    <x v="1"/>
    <x v="0"/>
    <x v="0"/>
    <m/>
  </r>
  <r>
    <n v="105866"/>
    <x v="0"/>
    <x v="0"/>
    <x v="0"/>
    <x v="0"/>
    <x v="2"/>
    <x v="230"/>
    <x v="0"/>
    <x v="0"/>
    <s v="Tesseramento"/>
    <x v="1"/>
    <x v="3"/>
    <x v="0"/>
    <m/>
  </r>
  <r>
    <n v="87134"/>
    <x v="0"/>
    <x v="0"/>
    <x v="0"/>
    <x v="0"/>
    <x v="2"/>
    <x v="230"/>
    <x v="0"/>
    <x v="0"/>
    <s v="Tesseramento"/>
    <x v="1"/>
    <x v="3"/>
    <x v="0"/>
    <m/>
  </r>
  <r>
    <n v="140709"/>
    <x v="0"/>
    <x v="0"/>
    <x v="0"/>
    <x v="0"/>
    <x v="2"/>
    <x v="230"/>
    <x v="0"/>
    <x v="1"/>
    <s v="Tesseramento"/>
    <x v="1"/>
    <x v="4"/>
    <x v="0"/>
    <m/>
  </r>
  <r>
    <n v="95039"/>
    <x v="0"/>
    <x v="0"/>
    <x v="0"/>
    <x v="0"/>
    <x v="2"/>
    <x v="230"/>
    <x v="0"/>
    <x v="0"/>
    <s v="Tesseramento"/>
    <x v="1"/>
    <x v="3"/>
    <x v="0"/>
    <m/>
  </r>
  <r>
    <n v="211478"/>
    <x v="0"/>
    <x v="0"/>
    <x v="0"/>
    <x v="0"/>
    <x v="2"/>
    <x v="230"/>
    <x v="0"/>
    <x v="0"/>
    <s v="Tesseramento"/>
    <x v="1"/>
    <x v="3"/>
    <x v="0"/>
    <m/>
  </r>
  <r>
    <n v="169214"/>
    <x v="0"/>
    <x v="0"/>
    <x v="2"/>
    <x v="0"/>
    <x v="2"/>
    <x v="230"/>
    <x v="0"/>
    <x v="0"/>
    <s v="Tesseramento"/>
    <x v="1"/>
    <x v="0"/>
    <x v="0"/>
    <m/>
  </r>
  <r>
    <n v="110540"/>
    <x v="0"/>
    <x v="0"/>
    <x v="0"/>
    <x v="0"/>
    <x v="2"/>
    <x v="307"/>
    <x v="0"/>
    <x v="0"/>
    <s v="Tesseramento"/>
    <x v="1"/>
    <x v="1"/>
    <x v="0"/>
    <m/>
  </r>
  <r>
    <n v="234687"/>
    <x v="0"/>
    <x v="1"/>
    <x v="1"/>
    <x v="0"/>
    <x v="4"/>
    <x v="47"/>
    <x v="0"/>
    <x v="1"/>
    <s v="Tesseramento"/>
    <x v="0"/>
    <x v="0"/>
    <x v="0"/>
    <m/>
  </r>
  <r>
    <n v="166642"/>
    <x v="0"/>
    <x v="0"/>
    <x v="0"/>
    <x v="0"/>
    <x v="2"/>
    <x v="208"/>
    <x v="0"/>
    <x v="1"/>
    <s v="Tesseramento"/>
    <x v="0"/>
    <x v="0"/>
    <x v="0"/>
    <m/>
  </r>
  <r>
    <n v="172175"/>
    <x v="0"/>
    <x v="0"/>
    <x v="0"/>
    <x v="0"/>
    <x v="2"/>
    <x v="208"/>
    <x v="0"/>
    <x v="0"/>
    <s v="Tesseramento"/>
    <x v="0"/>
    <x v="0"/>
    <x v="0"/>
    <m/>
  </r>
  <r>
    <n v="193217"/>
    <x v="0"/>
    <x v="0"/>
    <x v="0"/>
    <x v="0"/>
    <x v="2"/>
    <x v="208"/>
    <x v="0"/>
    <x v="0"/>
    <s v="Tesseramento"/>
    <x v="0"/>
    <x v="0"/>
    <x v="0"/>
    <m/>
  </r>
  <r>
    <n v="72510"/>
    <x v="0"/>
    <x v="0"/>
    <x v="0"/>
    <x v="0"/>
    <x v="4"/>
    <x v="80"/>
    <x v="0"/>
    <x v="1"/>
    <s v="Tesseramento"/>
    <x v="1"/>
    <x v="4"/>
    <x v="0"/>
    <m/>
  </r>
  <r>
    <n v="33287"/>
    <x v="0"/>
    <x v="0"/>
    <x v="0"/>
    <x v="0"/>
    <x v="7"/>
    <x v="51"/>
    <x v="0"/>
    <x v="0"/>
    <s v="Tesseramento"/>
    <x v="1"/>
    <x v="4"/>
    <x v="0"/>
    <m/>
  </r>
  <r>
    <n v="69620"/>
    <x v="0"/>
    <x v="0"/>
    <x v="0"/>
    <x v="0"/>
    <x v="5"/>
    <x v="38"/>
    <x v="0"/>
    <x v="1"/>
    <s v="Tesseramento"/>
    <x v="1"/>
    <x v="3"/>
    <x v="0"/>
    <m/>
  </r>
  <r>
    <n v="44348"/>
    <x v="0"/>
    <x v="0"/>
    <x v="0"/>
    <x v="0"/>
    <x v="5"/>
    <x v="38"/>
    <x v="0"/>
    <x v="0"/>
    <s v="Tesseramento"/>
    <x v="1"/>
    <x v="1"/>
    <x v="0"/>
    <m/>
  </r>
  <r>
    <n v="83232"/>
    <x v="0"/>
    <x v="0"/>
    <x v="0"/>
    <x v="0"/>
    <x v="5"/>
    <x v="38"/>
    <x v="0"/>
    <x v="1"/>
    <s v="Tesseramento"/>
    <x v="1"/>
    <x v="4"/>
    <x v="0"/>
    <m/>
  </r>
  <r>
    <n v="83236"/>
    <x v="0"/>
    <x v="0"/>
    <x v="0"/>
    <x v="0"/>
    <x v="5"/>
    <x v="38"/>
    <x v="0"/>
    <x v="0"/>
    <s v="Tesseramento"/>
    <x v="1"/>
    <x v="4"/>
    <x v="0"/>
    <m/>
  </r>
  <r>
    <n v="115522"/>
    <x v="1"/>
    <x v="0"/>
    <x v="0"/>
    <x v="0"/>
    <x v="5"/>
    <x v="38"/>
    <x v="0"/>
    <x v="0"/>
    <s v="Tesseramento"/>
    <x v="1"/>
    <x v="2"/>
    <x v="0"/>
    <m/>
  </r>
  <r>
    <n v="33286"/>
    <x v="0"/>
    <x v="0"/>
    <x v="0"/>
    <x v="0"/>
    <x v="7"/>
    <x v="51"/>
    <x v="0"/>
    <x v="1"/>
    <s v="Tesseramento"/>
    <x v="1"/>
    <x v="4"/>
    <x v="0"/>
    <m/>
  </r>
  <r>
    <n v="14882"/>
    <x v="0"/>
    <x v="0"/>
    <x v="0"/>
    <x v="0"/>
    <x v="7"/>
    <x v="51"/>
    <x v="0"/>
    <x v="0"/>
    <s v="Tesseramento"/>
    <x v="1"/>
    <x v="4"/>
    <x v="0"/>
    <m/>
  </r>
  <r>
    <n v="119005"/>
    <x v="0"/>
    <x v="0"/>
    <x v="0"/>
    <x v="1"/>
    <x v="7"/>
    <x v="51"/>
    <x v="0"/>
    <x v="1"/>
    <s v="Tesseramento"/>
    <x v="1"/>
    <x v="4"/>
    <x v="0"/>
    <m/>
  </r>
  <r>
    <n v="32335"/>
    <x v="0"/>
    <x v="0"/>
    <x v="0"/>
    <x v="0"/>
    <x v="7"/>
    <x v="51"/>
    <x v="0"/>
    <x v="0"/>
    <s v="Tesseramento"/>
    <x v="1"/>
    <x v="3"/>
    <x v="0"/>
    <m/>
  </r>
  <r>
    <n v="65497"/>
    <x v="0"/>
    <x v="0"/>
    <x v="0"/>
    <x v="0"/>
    <x v="7"/>
    <x v="51"/>
    <x v="0"/>
    <x v="0"/>
    <s v="Tesseramento"/>
    <x v="1"/>
    <x v="3"/>
    <x v="0"/>
    <m/>
  </r>
  <r>
    <n v="192778"/>
    <x v="0"/>
    <x v="0"/>
    <x v="0"/>
    <x v="2"/>
    <x v="7"/>
    <x v="51"/>
    <x v="0"/>
    <x v="0"/>
    <s v="Tesseramento"/>
    <x v="1"/>
    <x v="4"/>
    <x v="0"/>
    <m/>
  </r>
  <r>
    <n v="151537"/>
    <x v="0"/>
    <x v="0"/>
    <x v="0"/>
    <x v="2"/>
    <x v="7"/>
    <x v="51"/>
    <x v="0"/>
    <x v="1"/>
    <s v="Tesseramento"/>
    <x v="1"/>
    <x v="4"/>
    <x v="0"/>
    <m/>
  </r>
  <r>
    <n v="136292"/>
    <x v="0"/>
    <x v="0"/>
    <x v="0"/>
    <x v="0"/>
    <x v="4"/>
    <x v="40"/>
    <x v="0"/>
    <x v="0"/>
    <s v="Tesseramento"/>
    <x v="1"/>
    <x v="3"/>
    <x v="0"/>
    <m/>
  </r>
  <r>
    <n v="182919"/>
    <x v="0"/>
    <x v="0"/>
    <x v="0"/>
    <x v="0"/>
    <x v="4"/>
    <x v="40"/>
    <x v="0"/>
    <x v="0"/>
    <s v="Tesseramento"/>
    <x v="1"/>
    <x v="4"/>
    <x v="0"/>
    <m/>
  </r>
  <r>
    <n v="204681"/>
    <x v="0"/>
    <x v="0"/>
    <x v="0"/>
    <x v="2"/>
    <x v="4"/>
    <x v="40"/>
    <x v="0"/>
    <x v="0"/>
    <s v="Tesseramento"/>
    <x v="1"/>
    <x v="3"/>
    <x v="0"/>
    <m/>
  </r>
  <r>
    <n v="226838"/>
    <x v="0"/>
    <x v="0"/>
    <x v="0"/>
    <x v="0"/>
    <x v="4"/>
    <x v="40"/>
    <x v="0"/>
    <x v="0"/>
    <s v="Tesseramento"/>
    <x v="1"/>
    <x v="0"/>
    <x v="0"/>
    <m/>
  </r>
  <r>
    <n v="234633"/>
    <x v="1"/>
    <x v="0"/>
    <x v="1"/>
    <x v="3"/>
    <x v="7"/>
    <x v="51"/>
    <x v="0"/>
    <x v="1"/>
    <s v="Tesseramento"/>
    <x v="1"/>
    <x v="5"/>
    <x v="0"/>
    <m/>
  </r>
  <r>
    <n v="121490"/>
    <x v="0"/>
    <x v="0"/>
    <x v="0"/>
    <x v="0"/>
    <x v="7"/>
    <x v="51"/>
    <x v="0"/>
    <x v="0"/>
    <s v="Tesseramento"/>
    <x v="1"/>
    <x v="3"/>
    <x v="0"/>
    <m/>
  </r>
  <r>
    <n v="137280"/>
    <x v="0"/>
    <x v="0"/>
    <x v="0"/>
    <x v="0"/>
    <x v="7"/>
    <x v="51"/>
    <x v="0"/>
    <x v="0"/>
    <s v="Tesseramento"/>
    <x v="1"/>
    <x v="0"/>
    <x v="0"/>
    <m/>
  </r>
  <r>
    <n v="1891"/>
    <x v="0"/>
    <x v="0"/>
    <x v="0"/>
    <x v="0"/>
    <x v="7"/>
    <x v="51"/>
    <x v="0"/>
    <x v="0"/>
    <s v="Tesseramento"/>
    <x v="1"/>
    <x v="4"/>
    <x v="0"/>
    <m/>
  </r>
  <r>
    <n v="118030"/>
    <x v="0"/>
    <x v="0"/>
    <x v="0"/>
    <x v="0"/>
    <x v="7"/>
    <x v="51"/>
    <x v="0"/>
    <x v="0"/>
    <s v="Tesseramento"/>
    <x v="1"/>
    <x v="3"/>
    <x v="0"/>
    <m/>
  </r>
  <r>
    <n v="33947"/>
    <x v="0"/>
    <x v="0"/>
    <x v="0"/>
    <x v="0"/>
    <x v="7"/>
    <x v="51"/>
    <x v="0"/>
    <x v="0"/>
    <s v="Tesseramento"/>
    <x v="1"/>
    <x v="3"/>
    <x v="0"/>
    <m/>
  </r>
  <r>
    <n v="16049"/>
    <x v="0"/>
    <x v="0"/>
    <x v="0"/>
    <x v="0"/>
    <x v="7"/>
    <x v="51"/>
    <x v="0"/>
    <x v="0"/>
    <s v="Tesseramento"/>
    <x v="1"/>
    <x v="4"/>
    <x v="0"/>
    <m/>
  </r>
  <r>
    <n v="51822"/>
    <x v="0"/>
    <x v="0"/>
    <x v="0"/>
    <x v="0"/>
    <x v="7"/>
    <x v="51"/>
    <x v="0"/>
    <x v="1"/>
    <s v="Tesseramento"/>
    <x v="1"/>
    <x v="4"/>
    <x v="0"/>
    <m/>
  </r>
  <r>
    <n v="34409"/>
    <x v="0"/>
    <x v="0"/>
    <x v="0"/>
    <x v="0"/>
    <x v="7"/>
    <x v="51"/>
    <x v="0"/>
    <x v="0"/>
    <s v="Tesseramento"/>
    <x v="1"/>
    <x v="4"/>
    <x v="0"/>
    <m/>
  </r>
  <r>
    <n v="91223"/>
    <x v="0"/>
    <x v="0"/>
    <x v="0"/>
    <x v="1"/>
    <x v="7"/>
    <x v="51"/>
    <x v="0"/>
    <x v="1"/>
    <s v="Tesseramento"/>
    <x v="1"/>
    <x v="4"/>
    <x v="0"/>
    <m/>
  </r>
  <r>
    <n v="49305"/>
    <x v="0"/>
    <x v="0"/>
    <x v="0"/>
    <x v="0"/>
    <x v="7"/>
    <x v="51"/>
    <x v="0"/>
    <x v="0"/>
    <s v="Tesseramento"/>
    <x v="1"/>
    <x v="3"/>
    <x v="0"/>
    <m/>
  </r>
  <r>
    <n v="91071"/>
    <x v="0"/>
    <x v="0"/>
    <x v="0"/>
    <x v="0"/>
    <x v="7"/>
    <x v="51"/>
    <x v="0"/>
    <x v="0"/>
    <s v="Tesseramento"/>
    <x v="1"/>
    <x v="3"/>
    <x v="0"/>
    <m/>
  </r>
  <r>
    <n v="116152"/>
    <x v="1"/>
    <x v="0"/>
    <x v="0"/>
    <x v="0"/>
    <x v="7"/>
    <x v="51"/>
    <x v="0"/>
    <x v="1"/>
    <s v="Tesseramento"/>
    <x v="1"/>
    <x v="6"/>
    <x v="0"/>
    <m/>
  </r>
  <r>
    <n v="109906"/>
    <x v="0"/>
    <x v="0"/>
    <x v="0"/>
    <x v="0"/>
    <x v="7"/>
    <x v="51"/>
    <x v="0"/>
    <x v="0"/>
    <s v="Tesseramento"/>
    <x v="1"/>
    <x v="3"/>
    <x v="0"/>
    <m/>
  </r>
  <r>
    <n v="109361"/>
    <x v="1"/>
    <x v="0"/>
    <x v="0"/>
    <x v="0"/>
    <x v="7"/>
    <x v="51"/>
    <x v="0"/>
    <x v="0"/>
    <s v="Tesseramento"/>
    <x v="1"/>
    <x v="2"/>
    <x v="0"/>
    <m/>
  </r>
  <r>
    <n v="110504"/>
    <x v="0"/>
    <x v="0"/>
    <x v="0"/>
    <x v="0"/>
    <x v="7"/>
    <x v="51"/>
    <x v="0"/>
    <x v="1"/>
    <s v="Tesseramento"/>
    <x v="1"/>
    <x v="0"/>
    <x v="0"/>
    <m/>
  </r>
  <r>
    <n v="166025"/>
    <x v="0"/>
    <x v="0"/>
    <x v="0"/>
    <x v="0"/>
    <x v="7"/>
    <x v="51"/>
    <x v="0"/>
    <x v="0"/>
    <s v="Tesseramento"/>
    <x v="1"/>
    <x v="1"/>
    <x v="0"/>
    <m/>
  </r>
  <r>
    <n v="85269"/>
    <x v="0"/>
    <x v="0"/>
    <x v="0"/>
    <x v="0"/>
    <x v="7"/>
    <x v="51"/>
    <x v="0"/>
    <x v="0"/>
    <s v="Tesseramento"/>
    <x v="1"/>
    <x v="0"/>
    <x v="0"/>
    <m/>
  </r>
  <r>
    <n v="209877"/>
    <x v="1"/>
    <x v="0"/>
    <x v="0"/>
    <x v="0"/>
    <x v="7"/>
    <x v="51"/>
    <x v="0"/>
    <x v="1"/>
    <s v="Tesseramento"/>
    <x v="1"/>
    <x v="5"/>
    <x v="0"/>
    <m/>
  </r>
  <r>
    <n v="147280"/>
    <x v="0"/>
    <x v="0"/>
    <x v="0"/>
    <x v="0"/>
    <x v="7"/>
    <x v="51"/>
    <x v="0"/>
    <x v="0"/>
    <s v="Tesseramento"/>
    <x v="1"/>
    <x v="0"/>
    <x v="0"/>
    <m/>
  </r>
  <r>
    <n v="29452"/>
    <x v="0"/>
    <x v="0"/>
    <x v="0"/>
    <x v="0"/>
    <x v="4"/>
    <x v="271"/>
    <x v="0"/>
    <x v="0"/>
    <s v="Tesseramento"/>
    <x v="1"/>
    <x v="4"/>
    <x v="0"/>
    <m/>
  </r>
  <r>
    <n v="213351"/>
    <x v="0"/>
    <x v="0"/>
    <x v="0"/>
    <x v="1"/>
    <x v="4"/>
    <x v="271"/>
    <x v="0"/>
    <x v="1"/>
    <s v="Tesseramento"/>
    <x v="1"/>
    <x v="0"/>
    <x v="0"/>
    <m/>
  </r>
  <r>
    <n v="29534"/>
    <x v="0"/>
    <x v="0"/>
    <x v="0"/>
    <x v="0"/>
    <x v="4"/>
    <x v="271"/>
    <x v="0"/>
    <x v="0"/>
    <s v="Tesseramento"/>
    <x v="1"/>
    <x v="0"/>
    <x v="0"/>
    <m/>
  </r>
  <r>
    <n v="234642"/>
    <x v="1"/>
    <x v="0"/>
    <x v="1"/>
    <x v="2"/>
    <x v="7"/>
    <x v="51"/>
    <x v="0"/>
    <x v="1"/>
    <s v="Tesseramento"/>
    <x v="1"/>
    <x v="5"/>
    <x v="0"/>
    <m/>
  </r>
  <r>
    <n v="171942"/>
    <x v="0"/>
    <x v="0"/>
    <x v="0"/>
    <x v="2"/>
    <x v="7"/>
    <x v="44"/>
    <x v="0"/>
    <x v="0"/>
    <s v="Tesseramento"/>
    <x v="1"/>
    <x v="1"/>
    <x v="0"/>
    <m/>
  </r>
  <r>
    <n v="234646"/>
    <x v="0"/>
    <x v="0"/>
    <x v="1"/>
    <x v="1"/>
    <x v="9"/>
    <x v="204"/>
    <x v="0"/>
    <x v="0"/>
    <s v="Tesseramento"/>
    <x v="0"/>
    <x v="3"/>
    <x v="0"/>
    <m/>
  </r>
  <r>
    <n v="178926"/>
    <x v="0"/>
    <x v="0"/>
    <x v="0"/>
    <x v="0"/>
    <x v="1"/>
    <x v="239"/>
    <x v="0"/>
    <x v="0"/>
    <s v="Tesseramento"/>
    <x v="1"/>
    <x v="0"/>
    <x v="0"/>
    <m/>
  </r>
  <r>
    <n v="206438"/>
    <x v="0"/>
    <x v="0"/>
    <x v="0"/>
    <x v="1"/>
    <x v="8"/>
    <x v="46"/>
    <x v="0"/>
    <x v="0"/>
    <s v="Tesseramento"/>
    <x v="0"/>
    <x v="0"/>
    <x v="0"/>
    <m/>
  </r>
  <r>
    <n v="2997"/>
    <x v="0"/>
    <x v="0"/>
    <x v="0"/>
    <x v="4"/>
    <x v="8"/>
    <x v="46"/>
    <x v="0"/>
    <x v="1"/>
    <s v="Tesseramento"/>
    <x v="0"/>
    <x v="0"/>
    <x v="0"/>
    <m/>
  </r>
  <r>
    <n v="71898"/>
    <x v="0"/>
    <x v="0"/>
    <x v="0"/>
    <x v="0"/>
    <x v="1"/>
    <x v="239"/>
    <x v="0"/>
    <x v="0"/>
    <s v="Tesseramento"/>
    <x v="1"/>
    <x v="4"/>
    <x v="0"/>
    <m/>
  </r>
  <r>
    <n v="131003"/>
    <x v="0"/>
    <x v="0"/>
    <x v="0"/>
    <x v="4"/>
    <x v="1"/>
    <x v="239"/>
    <x v="0"/>
    <x v="0"/>
    <s v="Tesseramento"/>
    <x v="1"/>
    <x v="4"/>
    <x v="0"/>
    <m/>
  </r>
  <r>
    <n v="32398"/>
    <x v="0"/>
    <x v="0"/>
    <x v="0"/>
    <x v="4"/>
    <x v="1"/>
    <x v="239"/>
    <x v="0"/>
    <x v="0"/>
    <s v="Tesseramento"/>
    <x v="1"/>
    <x v="3"/>
    <x v="0"/>
    <m/>
  </r>
  <r>
    <n v="49114"/>
    <x v="0"/>
    <x v="0"/>
    <x v="0"/>
    <x v="0"/>
    <x v="1"/>
    <x v="239"/>
    <x v="0"/>
    <x v="0"/>
    <s v="Tesseramento"/>
    <x v="1"/>
    <x v="1"/>
    <x v="0"/>
    <m/>
  </r>
  <r>
    <n v="234647"/>
    <x v="0"/>
    <x v="0"/>
    <x v="1"/>
    <x v="0"/>
    <x v="9"/>
    <x v="204"/>
    <x v="0"/>
    <x v="0"/>
    <s v="Tesseramento"/>
    <x v="0"/>
    <x v="0"/>
    <x v="0"/>
    <m/>
  </r>
  <r>
    <n v="58905"/>
    <x v="0"/>
    <x v="0"/>
    <x v="0"/>
    <x v="0"/>
    <x v="1"/>
    <x v="239"/>
    <x v="0"/>
    <x v="0"/>
    <s v="Tesseramento"/>
    <x v="1"/>
    <x v="0"/>
    <x v="0"/>
    <m/>
  </r>
  <r>
    <n v="168680"/>
    <x v="0"/>
    <x v="0"/>
    <x v="0"/>
    <x v="0"/>
    <x v="1"/>
    <x v="239"/>
    <x v="0"/>
    <x v="0"/>
    <s v="Tesseramento"/>
    <x v="1"/>
    <x v="3"/>
    <x v="0"/>
    <m/>
  </r>
  <r>
    <n v="127399"/>
    <x v="0"/>
    <x v="0"/>
    <x v="0"/>
    <x v="0"/>
    <x v="1"/>
    <x v="239"/>
    <x v="0"/>
    <x v="0"/>
    <s v="Tesseramento"/>
    <x v="1"/>
    <x v="4"/>
    <x v="0"/>
    <m/>
  </r>
  <r>
    <n v="192704"/>
    <x v="0"/>
    <x v="0"/>
    <x v="0"/>
    <x v="0"/>
    <x v="1"/>
    <x v="239"/>
    <x v="0"/>
    <x v="0"/>
    <s v="Tesseramento"/>
    <x v="1"/>
    <x v="0"/>
    <x v="0"/>
    <m/>
  </r>
  <r>
    <n v="15664"/>
    <x v="0"/>
    <x v="0"/>
    <x v="0"/>
    <x v="0"/>
    <x v="1"/>
    <x v="239"/>
    <x v="0"/>
    <x v="0"/>
    <s v="Tesseramento"/>
    <x v="1"/>
    <x v="4"/>
    <x v="0"/>
    <m/>
  </r>
  <r>
    <n v="190542"/>
    <x v="0"/>
    <x v="0"/>
    <x v="0"/>
    <x v="0"/>
    <x v="1"/>
    <x v="239"/>
    <x v="0"/>
    <x v="1"/>
    <s v="Tesseramento"/>
    <x v="1"/>
    <x v="0"/>
    <x v="0"/>
    <m/>
  </r>
  <r>
    <n v="109333"/>
    <x v="0"/>
    <x v="0"/>
    <x v="0"/>
    <x v="0"/>
    <x v="1"/>
    <x v="239"/>
    <x v="0"/>
    <x v="1"/>
    <s v="Tesseramento"/>
    <x v="1"/>
    <x v="4"/>
    <x v="0"/>
    <m/>
  </r>
  <r>
    <n v="31836"/>
    <x v="0"/>
    <x v="0"/>
    <x v="0"/>
    <x v="0"/>
    <x v="1"/>
    <x v="239"/>
    <x v="0"/>
    <x v="0"/>
    <s v="Tesseramento"/>
    <x v="1"/>
    <x v="4"/>
    <x v="0"/>
    <m/>
  </r>
  <r>
    <n v="202408"/>
    <x v="1"/>
    <x v="0"/>
    <x v="0"/>
    <x v="1"/>
    <x v="1"/>
    <x v="239"/>
    <x v="0"/>
    <x v="0"/>
    <s v="Tesseramento"/>
    <x v="1"/>
    <x v="5"/>
    <x v="0"/>
    <m/>
  </r>
  <r>
    <n v="30077"/>
    <x v="0"/>
    <x v="0"/>
    <x v="0"/>
    <x v="0"/>
    <x v="1"/>
    <x v="239"/>
    <x v="0"/>
    <x v="0"/>
    <s v="Tesseramento"/>
    <x v="1"/>
    <x v="4"/>
    <x v="0"/>
    <m/>
  </r>
  <r>
    <n v="88911"/>
    <x v="0"/>
    <x v="0"/>
    <x v="0"/>
    <x v="0"/>
    <x v="1"/>
    <x v="239"/>
    <x v="0"/>
    <x v="0"/>
    <s v="Tesseramento"/>
    <x v="1"/>
    <x v="4"/>
    <x v="0"/>
    <m/>
  </r>
  <r>
    <n v="144136"/>
    <x v="0"/>
    <x v="0"/>
    <x v="0"/>
    <x v="0"/>
    <x v="1"/>
    <x v="239"/>
    <x v="0"/>
    <x v="0"/>
    <s v="Tesseramento"/>
    <x v="1"/>
    <x v="3"/>
    <x v="0"/>
    <m/>
  </r>
  <r>
    <n v="15714"/>
    <x v="0"/>
    <x v="0"/>
    <x v="0"/>
    <x v="0"/>
    <x v="1"/>
    <x v="239"/>
    <x v="0"/>
    <x v="0"/>
    <s v="Tesseramento"/>
    <x v="1"/>
    <x v="4"/>
    <x v="0"/>
    <m/>
  </r>
  <r>
    <n v="143298"/>
    <x v="0"/>
    <x v="0"/>
    <x v="0"/>
    <x v="0"/>
    <x v="1"/>
    <x v="239"/>
    <x v="0"/>
    <x v="0"/>
    <s v="Tesseramento"/>
    <x v="1"/>
    <x v="4"/>
    <x v="0"/>
    <m/>
  </r>
  <r>
    <n v="121842"/>
    <x v="0"/>
    <x v="0"/>
    <x v="0"/>
    <x v="0"/>
    <x v="1"/>
    <x v="239"/>
    <x v="0"/>
    <x v="0"/>
    <s v="Tesseramento"/>
    <x v="1"/>
    <x v="3"/>
    <x v="0"/>
    <m/>
  </r>
  <r>
    <n v="225676"/>
    <x v="1"/>
    <x v="0"/>
    <x v="0"/>
    <x v="1"/>
    <x v="1"/>
    <x v="239"/>
    <x v="0"/>
    <x v="1"/>
    <s v="Tesseramento"/>
    <x v="1"/>
    <x v="5"/>
    <x v="0"/>
    <m/>
  </r>
  <r>
    <n v="201871"/>
    <x v="1"/>
    <x v="0"/>
    <x v="0"/>
    <x v="0"/>
    <x v="1"/>
    <x v="239"/>
    <x v="0"/>
    <x v="1"/>
    <s v="Tesseramento"/>
    <x v="1"/>
    <x v="7"/>
    <x v="0"/>
    <m/>
  </r>
  <r>
    <n v="15722"/>
    <x v="0"/>
    <x v="0"/>
    <x v="0"/>
    <x v="0"/>
    <x v="1"/>
    <x v="239"/>
    <x v="0"/>
    <x v="0"/>
    <s v="Tesseramento"/>
    <x v="1"/>
    <x v="3"/>
    <x v="0"/>
    <m/>
  </r>
  <r>
    <n v="126354"/>
    <x v="0"/>
    <x v="0"/>
    <x v="0"/>
    <x v="0"/>
    <x v="1"/>
    <x v="239"/>
    <x v="0"/>
    <x v="0"/>
    <s v="Tesseramento"/>
    <x v="1"/>
    <x v="0"/>
    <x v="0"/>
    <m/>
  </r>
  <r>
    <n v="218253"/>
    <x v="0"/>
    <x v="0"/>
    <x v="0"/>
    <x v="1"/>
    <x v="1"/>
    <x v="239"/>
    <x v="0"/>
    <x v="1"/>
    <s v="Tesseramento"/>
    <x v="1"/>
    <x v="4"/>
    <x v="0"/>
    <m/>
  </r>
  <r>
    <n v="90556"/>
    <x v="0"/>
    <x v="0"/>
    <x v="0"/>
    <x v="0"/>
    <x v="1"/>
    <x v="239"/>
    <x v="0"/>
    <x v="0"/>
    <s v="Tesseramento"/>
    <x v="1"/>
    <x v="4"/>
    <x v="0"/>
    <m/>
  </r>
  <r>
    <n v="55379"/>
    <x v="0"/>
    <x v="0"/>
    <x v="0"/>
    <x v="0"/>
    <x v="1"/>
    <x v="239"/>
    <x v="0"/>
    <x v="0"/>
    <s v="Tesseramento"/>
    <x v="1"/>
    <x v="4"/>
    <x v="0"/>
    <m/>
  </r>
  <r>
    <n v="15774"/>
    <x v="0"/>
    <x v="0"/>
    <x v="0"/>
    <x v="0"/>
    <x v="1"/>
    <x v="239"/>
    <x v="0"/>
    <x v="0"/>
    <s v="Tesseramento"/>
    <x v="1"/>
    <x v="4"/>
    <x v="0"/>
    <m/>
  </r>
  <r>
    <n v="83847"/>
    <x v="0"/>
    <x v="0"/>
    <x v="0"/>
    <x v="0"/>
    <x v="1"/>
    <x v="239"/>
    <x v="0"/>
    <x v="0"/>
    <s v="Tesseramento"/>
    <x v="1"/>
    <x v="0"/>
    <x v="0"/>
    <m/>
  </r>
  <r>
    <n v="15786"/>
    <x v="0"/>
    <x v="0"/>
    <x v="0"/>
    <x v="0"/>
    <x v="1"/>
    <x v="239"/>
    <x v="0"/>
    <x v="1"/>
    <s v="Tesseramento"/>
    <x v="1"/>
    <x v="3"/>
    <x v="0"/>
    <m/>
  </r>
  <r>
    <n v="190544"/>
    <x v="0"/>
    <x v="0"/>
    <x v="0"/>
    <x v="0"/>
    <x v="1"/>
    <x v="239"/>
    <x v="0"/>
    <x v="0"/>
    <s v="Tesseramento"/>
    <x v="1"/>
    <x v="0"/>
    <x v="0"/>
    <m/>
  </r>
  <r>
    <n v="190836"/>
    <x v="1"/>
    <x v="0"/>
    <x v="0"/>
    <x v="0"/>
    <x v="1"/>
    <x v="239"/>
    <x v="0"/>
    <x v="1"/>
    <s v="Tesseramento"/>
    <x v="1"/>
    <x v="6"/>
    <x v="0"/>
    <m/>
  </r>
  <r>
    <n v="190835"/>
    <x v="0"/>
    <x v="0"/>
    <x v="0"/>
    <x v="0"/>
    <x v="1"/>
    <x v="239"/>
    <x v="0"/>
    <x v="1"/>
    <s v="Tesseramento"/>
    <x v="1"/>
    <x v="1"/>
    <x v="0"/>
    <m/>
  </r>
  <r>
    <n v="191927"/>
    <x v="0"/>
    <x v="0"/>
    <x v="0"/>
    <x v="0"/>
    <x v="1"/>
    <x v="239"/>
    <x v="0"/>
    <x v="0"/>
    <s v="Tesseramento"/>
    <x v="1"/>
    <x v="0"/>
    <x v="0"/>
    <m/>
  </r>
  <r>
    <n v="90561"/>
    <x v="0"/>
    <x v="0"/>
    <x v="0"/>
    <x v="0"/>
    <x v="1"/>
    <x v="239"/>
    <x v="0"/>
    <x v="1"/>
    <s v="Tesseramento"/>
    <x v="1"/>
    <x v="4"/>
    <x v="0"/>
    <m/>
  </r>
  <r>
    <n v="124682"/>
    <x v="0"/>
    <x v="0"/>
    <x v="0"/>
    <x v="0"/>
    <x v="4"/>
    <x v="52"/>
    <x v="0"/>
    <x v="0"/>
    <s v="Tesseramento"/>
    <x v="1"/>
    <x v="1"/>
    <x v="0"/>
    <m/>
  </r>
  <r>
    <n v="181537"/>
    <x v="0"/>
    <x v="0"/>
    <x v="0"/>
    <x v="0"/>
    <x v="1"/>
    <x v="239"/>
    <x v="0"/>
    <x v="0"/>
    <s v="Tesseramento"/>
    <x v="1"/>
    <x v="4"/>
    <x v="0"/>
    <m/>
  </r>
  <r>
    <n v="65178"/>
    <x v="0"/>
    <x v="0"/>
    <x v="0"/>
    <x v="0"/>
    <x v="1"/>
    <x v="239"/>
    <x v="0"/>
    <x v="0"/>
    <s v="Tesseramento"/>
    <x v="1"/>
    <x v="0"/>
    <x v="0"/>
    <m/>
  </r>
  <r>
    <n v="218255"/>
    <x v="0"/>
    <x v="0"/>
    <x v="0"/>
    <x v="1"/>
    <x v="1"/>
    <x v="239"/>
    <x v="0"/>
    <x v="0"/>
    <s v="Tesseramento"/>
    <x v="1"/>
    <x v="3"/>
    <x v="0"/>
    <m/>
  </r>
  <r>
    <n v="91714"/>
    <x v="0"/>
    <x v="0"/>
    <x v="0"/>
    <x v="0"/>
    <x v="1"/>
    <x v="239"/>
    <x v="0"/>
    <x v="1"/>
    <s v="Tesseramento"/>
    <x v="1"/>
    <x v="3"/>
    <x v="0"/>
    <m/>
  </r>
  <r>
    <n v="31898"/>
    <x v="0"/>
    <x v="0"/>
    <x v="0"/>
    <x v="0"/>
    <x v="1"/>
    <x v="239"/>
    <x v="0"/>
    <x v="0"/>
    <s v="Tesseramento"/>
    <x v="1"/>
    <x v="4"/>
    <x v="0"/>
    <m/>
  </r>
  <r>
    <n v="180501"/>
    <x v="0"/>
    <x v="0"/>
    <x v="0"/>
    <x v="0"/>
    <x v="1"/>
    <x v="239"/>
    <x v="0"/>
    <x v="0"/>
    <s v="Tesseramento"/>
    <x v="1"/>
    <x v="0"/>
    <x v="0"/>
    <m/>
  </r>
  <r>
    <n v="15860"/>
    <x v="0"/>
    <x v="0"/>
    <x v="0"/>
    <x v="0"/>
    <x v="1"/>
    <x v="239"/>
    <x v="0"/>
    <x v="0"/>
    <s v="Tesseramento"/>
    <x v="1"/>
    <x v="4"/>
    <x v="0"/>
    <m/>
  </r>
  <r>
    <n v="197744"/>
    <x v="0"/>
    <x v="0"/>
    <x v="0"/>
    <x v="2"/>
    <x v="1"/>
    <x v="239"/>
    <x v="0"/>
    <x v="1"/>
    <s v="Tesseramento"/>
    <x v="1"/>
    <x v="0"/>
    <x v="0"/>
    <m/>
  </r>
  <r>
    <n v="79134"/>
    <x v="0"/>
    <x v="0"/>
    <x v="0"/>
    <x v="0"/>
    <x v="1"/>
    <x v="239"/>
    <x v="0"/>
    <x v="0"/>
    <s v="Tesseramento"/>
    <x v="1"/>
    <x v="4"/>
    <x v="0"/>
    <m/>
  </r>
  <r>
    <n v="191616"/>
    <x v="0"/>
    <x v="0"/>
    <x v="0"/>
    <x v="1"/>
    <x v="1"/>
    <x v="239"/>
    <x v="0"/>
    <x v="0"/>
    <s v="Tesseramento"/>
    <x v="1"/>
    <x v="0"/>
    <x v="0"/>
    <m/>
  </r>
  <r>
    <n v="98868"/>
    <x v="0"/>
    <x v="0"/>
    <x v="0"/>
    <x v="0"/>
    <x v="1"/>
    <x v="239"/>
    <x v="0"/>
    <x v="1"/>
    <s v="Tesseramento"/>
    <x v="1"/>
    <x v="4"/>
    <x v="0"/>
    <m/>
  </r>
  <r>
    <n v="180416"/>
    <x v="0"/>
    <x v="0"/>
    <x v="0"/>
    <x v="0"/>
    <x v="1"/>
    <x v="239"/>
    <x v="0"/>
    <x v="0"/>
    <s v="Tesseramento"/>
    <x v="1"/>
    <x v="0"/>
    <x v="0"/>
    <m/>
  </r>
  <r>
    <n v="15914"/>
    <x v="0"/>
    <x v="0"/>
    <x v="0"/>
    <x v="0"/>
    <x v="1"/>
    <x v="239"/>
    <x v="0"/>
    <x v="0"/>
    <s v="Tesseramento"/>
    <x v="1"/>
    <x v="4"/>
    <x v="0"/>
    <m/>
  </r>
  <r>
    <n v="164905"/>
    <x v="0"/>
    <x v="0"/>
    <x v="0"/>
    <x v="0"/>
    <x v="1"/>
    <x v="239"/>
    <x v="0"/>
    <x v="0"/>
    <s v="Tesseramento"/>
    <x v="1"/>
    <x v="0"/>
    <x v="0"/>
    <m/>
  </r>
  <r>
    <n v="30080"/>
    <x v="0"/>
    <x v="0"/>
    <x v="0"/>
    <x v="0"/>
    <x v="1"/>
    <x v="239"/>
    <x v="0"/>
    <x v="0"/>
    <s v="Tesseramento"/>
    <x v="1"/>
    <x v="4"/>
    <x v="0"/>
    <m/>
  </r>
  <r>
    <n v="81643"/>
    <x v="0"/>
    <x v="0"/>
    <x v="0"/>
    <x v="0"/>
    <x v="1"/>
    <x v="239"/>
    <x v="0"/>
    <x v="0"/>
    <s v="Tesseramento"/>
    <x v="1"/>
    <x v="3"/>
    <x v="0"/>
    <m/>
  </r>
  <r>
    <n v="235706"/>
    <x v="0"/>
    <x v="1"/>
    <x v="1"/>
    <x v="2"/>
    <x v="3"/>
    <x v="331"/>
    <x v="0"/>
    <x v="0"/>
    <s v="Tesseramento"/>
    <x v="1"/>
    <x v="0"/>
    <x v="0"/>
    <m/>
  </r>
  <r>
    <n v="164907"/>
    <x v="0"/>
    <x v="0"/>
    <x v="0"/>
    <x v="0"/>
    <x v="1"/>
    <x v="239"/>
    <x v="0"/>
    <x v="1"/>
    <s v="Tesseramento"/>
    <x v="1"/>
    <x v="0"/>
    <x v="0"/>
    <m/>
  </r>
  <r>
    <n v="5578"/>
    <x v="0"/>
    <x v="0"/>
    <x v="0"/>
    <x v="0"/>
    <x v="1"/>
    <x v="239"/>
    <x v="0"/>
    <x v="0"/>
    <s v="Tesseramento"/>
    <x v="1"/>
    <x v="3"/>
    <x v="0"/>
    <m/>
  </r>
  <r>
    <n v="152916"/>
    <x v="0"/>
    <x v="0"/>
    <x v="0"/>
    <x v="0"/>
    <x v="1"/>
    <x v="239"/>
    <x v="0"/>
    <x v="0"/>
    <s v="Tesseramento"/>
    <x v="1"/>
    <x v="3"/>
    <x v="0"/>
    <m/>
  </r>
  <r>
    <n v="49126"/>
    <x v="0"/>
    <x v="0"/>
    <x v="0"/>
    <x v="0"/>
    <x v="1"/>
    <x v="239"/>
    <x v="0"/>
    <x v="1"/>
    <s v="Tesseramento"/>
    <x v="1"/>
    <x v="4"/>
    <x v="0"/>
    <m/>
  </r>
  <r>
    <n v="15977"/>
    <x v="0"/>
    <x v="0"/>
    <x v="0"/>
    <x v="0"/>
    <x v="1"/>
    <x v="239"/>
    <x v="0"/>
    <x v="0"/>
    <s v="Tesseramento"/>
    <x v="1"/>
    <x v="4"/>
    <x v="0"/>
    <m/>
  </r>
  <r>
    <n v="226557"/>
    <x v="1"/>
    <x v="0"/>
    <x v="0"/>
    <x v="3"/>
    <x v="1"/>
    <x v="239"/>
    <x v="0"/>
    <x v="0"/>
    <s v="Tesseramento"/>
    <x v="1"/>
    <x v="5"/>
    <x v="0"/>
    <m/>
  </r>
  <r>
    <n v="104744"/>
    <x v="0"/>
    <x v="0"/>
    <x v="0"/>
    <x v="0"/>
    <x v="1"/>
    <x v="239"/>
    <x v="0"/>
    <x v="0"/>
    <s v="Tesseramento"/>
    <x v="1"/>
    <x v="0"/>
    <x v="0"/>
    <m/>
  </r>
  <r>
    <n v="148536"/>
    <x v="0"/>
    <x v="0"/>
    <x v="0"/>
    <x v="0"/>
    <x v="1"/>
    <x v="239"/>
    <x v="0"/>
    <x v="1"/>
    <s v="Tesseramento"/>
    <x v="1"/>
    <x v="3"/>
    <x v="0"/>
    <m/>
  </r>
  <r>
    <n v="235707"/>
    <x v="0"/>
    <x v="1"/>
    <x v="1"/>
    <x v="2"/>
    <x v="3"/>
    <x v="331"/>
    <x v="0"/>
    <x v="1"/>
    <s v="Tesseramento"/>
    <x v="1"/>
    <x v="0"/>
    <x v="0"/>
    <m/>
  </r>
  <r>
    <n v="65168"/>
    <x v="0"/>
    <x v="0"/>
    <x v="0"/>
    <x v="0"/>
    <x v="1"/>
    <x v="239"/>
    <x v="0"/>
    <x v="0"/>
    <s v="Tesseramento"/>
    <x v="1"/>
    <x v="4"/>
    <x v="0"/>
    <m/>
  </r>
  <r>
    <n v="229383"/>
    <x v="0"/>
    <x v="0"/>
    <x v="0"/>
    <x v="0"/>
    <x v="4"/>
    <x v="88"/>
    <x v="0"/>
    <x v="0"/>
    <s v="Tesseramento"/>
    <x v="1"/>
    <x v="0"/>
    <x v="0"/>
    <m/>
  </r>
  <r>
    <n v="230935"/>
    <x v="0"/>
    <x v="0"/>
    <x v="0"/>
    <x v="1"/>
    <x v="4"/>
    <x v="88"/>
    <x v="0"/>
    <x v="1"/>
    <s v="Tesseramento"/>
    <x v="1"/>
    <x v="3"/>
    <x v="0"/>
    <m/>
  </r>
  <r>
    <n v="234698"/>
    <x v="0"/>
    <x v="0"/>
    <x v="1"/>
    <x v="1"/>
    <x v="1"/>
    <x v="239"/>
    <x v="0"/>
    <x v="1"/>
    <s v="Tesseramento"/>
    <x v="1"/>
    <x v="0"/>
    <x v="0"/>
    <m/>
  </r>
  <r>
    <n v="35110"/>
    <x v="0"/>
    <x v="0"/>
    <x v="2"/>
    <x v="4"/>
    <x v="2"/>
    <x v="71"/>
    <x v="0"/>
    <x v="0"/>
    <s v="Tesseramento"/>
    <x v="1"/>
    <x v="4"/>
    <x v="0"/>
    <m/>
  </r>
  <r>
    <n v="196662"/>
    <x v="0"/>
    <x v="0"/>
    <x v="0"/>
    <x v="0"/>
    <x v="2"/>
    <x v="71"/>
    <x v="0"/>
    <x v="0"/>
    <s v="Tesseramento"/>
    <x v="1"/>
    <x v="3"/>
    <x v="0"/>
    <m/>
  </r>
  <r>
    <n v="120648"/>
    <x v="0"/>
    <x v="0"/>
    <x v="0"/>
    <x v="0"/>
    <x v="2"/>
    <x v="71"/>
    <x v="0"/>
    <x v="0"/>
    <s v="Tesseramento"/>
    <x v="1"/>
    <x v="4"/>
    <x v="0"/>
    <m/>
  </r>
  <r>
    <n v="131943"/>
    <x v="0"/>
    <x v="0"/>
    <x v="0"/>
    <x v="0"/>
    <x v="2"/>
    <x v="71"/>
    <x v="0"/>
    <x v="1"/>
    <s v="Tesseramento"/>
    <x v="1"/>
    <x v="4"/>
    <x v="0"/>
    <m/>
  </r>
  <r>
    <n v="234699"/>
    <x v="0"/>
    <x v="1"/>
    <x v="1"/>
    <x v="0"/>
    <x v="1"/>
    <x v="239"/>
    <x v="0"/>
    <x v="0"/>
    <s v="Tesseramento"/>
    <x v="1"/>
    <x v="1"/>
    <x v="0"/>
    <m/>
  </r>
  <r>
    <n v="47310"/>
    <x v="0"/>
    <x v="0"/>
    <x v="0"/>
    <x v="0"/>
    <x v="8"/>
    <x v="92"/>
    <x v="0"/>
    <x v="0"/>
    <s v="Tesseramento"/>
    <x v="1"/>
    <x v="4"/>
    <x v="0"/>
    <m/>
  </r>
  <r>
    <n v="189839"/>
    <x v="0"/>
    <x v="0"/>
    <x v="0"/>
    <x v="0"/>
    <x v="8"/>
    <x v="92"/>
    <x v="0"/>
    <x v="0"/>
    <s v="Tesseramento"/>
    <x v="1"/>
    <x v="4"/>
    <x v="0"/>
    <m/>
  </r>
  <r>
    <n v="114608"/>
    <x v="0"/>
    <x v="0"/>
    <x v="0"/>
    <x v="0"/>
    <x v="8"/>
    <x v="92"/>
    <x v="0"/>
    <x v="0"/>
    <s v="Tesseramento"/>
    <x v="1"/>
    <x v="0"/>
    <x v="0"/>
    <m/>
  </r>
  <r>
    <n v="87290"/>
    <x v="0"/>
    <x v="0"/>
    <x v="0"/>
    <x v="0"/>
    <x v="8"/>
    <x v="92"/>
    <x v="0"/>
    <x v="0"/>
    <s v="Tesseramento"/>
    <x v="1"/>
    <x v="0"/>
    <x v="0"/>
    <m/>
  </r>
  <r>
    <n v="161144"/>
    <x v="0"/>
    <x v="0"/>
    <x v="0"/>
    <x v="0"/>
    <x v="8"/>
    <x v="92"/>
    <x v="0"/>
    <x v="0"/>
    <s v="Tesseramento"/>
    <x v="1"/>
    <x v="1"/>
    <x v="0"/>
    <m/>
  </r>
  <r>
    <n v="191006"/>
    <x v="0"/>
    <x v="0"/>
    <x v="0"/>
    <x v="0"/>
    <x v="8"/>
    <x v="92"/>
    <x v="0"/>
    <x v="0"/>
    <s v="Tesseramento"/>
    <x v="1"/>
    <x v="0"/>
    <x v="0"/>
    <m/>
  </r>
  <r>
    <n v="146499"/>
    <x v="0"/>
    <x v="0"/>
    <x v="0"/>
    <x v="0"/>
    <x v="12"/>
    <x v="254"/>
    <x v="0"/>
    <x v="0"/>
    <s v="Tesseramento"/>
    <x v="0"/>
    <x v="0"/>
    <x v="0"/>
    <m/>
  </r>
  <r>
    <n v="195810"/>
    <x v="0"/>
    <x v="0"/>
    <x v="0"/>
    <x v="0"/>
    <x v="4"/>
    <x v="125"/>
    <x v="0"/>
    <x v="1"/>
    <s v="Tesseramento"/>
    <x v="1"/>
    <x v="3"/>
    <x v="0"/>
    <m/>
  </r>
  <r>
    <n v="82826"/>
    <x v="0"/>
    <x v="0"/>
    <x v="0"/>
    <x v="0"/>
    <x v="4"/>
    <x v="125"/>
    <x v="0"/>
    <x v="0"/>
    <s v="Tesseramento"/>
    <x v="1"/>
    <x v="3"/>
    <x v="0"/>
    <m/>
  </r>
  <r>
    <n v="210830"/>
    <x v="0"/>
    <x v="0"/>
    <x v="0"/>
    <x v="0"/>
    <x v="4"/>
    <x v="125"/>
    <x v="0"/>
    <x v="0"/>
    <s v="Tesseramento"/>
    <x v="1"/>
    <x v="0"/>
    <x v="0"/>
    <m/>
  </r>
  <r>
    <n v="139250"/>
    <x v="0"/>
    <x v="0"/>
    <x v="0"/>
    <x v="0"/>
    <x v="4"/>
    <x v="125"/>
    <x v="0"/>
    <x v="0"/>
    <s v="Tesseramento"/>
    <x v="1"/>
    <x v="3"/>
    <x v="0"/>
    <m/>
  </r>
  <r>
    <n v="97272"/>
    <x v="0"/>
    <x v="0"/>
    <x v="0"/>
    <x v="0"/>
    <x v="4"/>
    <x v="125"/>
    <x v="0"/>
    <x v="0"/>
    <s v="Tesseramento"/>
    <x v="1"/>
    <x v="4"/>
    <x v="0"/>
    <m/>
  </r>
  <r>
    <n v="42497"/>
    <x v="0"/>
    <x v="0"/>
    <x v="0"/>
    <x v="0"/>
    <x v="4"/>
    <x v="125"/>
    <x v="0"/>
    <x v="0"/>
    <s v="Tesseramento"/>
    <x v="1"/>
    <x v="3"/>
    <x v="0"/>
    <m/>
  </r>
  <r>
    <n v="192980"/>
    <x v="0"/>
    <x v="0"/>
    <x v="0"/>
    <x v="0"/>
    <x v="1"/>
    <x v="26"/>
    <x v="0"/>
    <x v="1"/>
    <s v="Tesseramento"/>
    <x v="1"/>
    <x v="3"/>
    <x v="0"/>
    <m/>
  </r>
  <r>
    <n v="203701"/>
    <x v="0"/>
    <x v="0"/>
    <x v="0"/>
    <x v="0"/>
    <x v="4"/>
    <x v="125"/>
    <x v="0"/>
    <x v="0"/>
    <s v="Tesseramento"/>
    <x v="1"/>
    <x v="0"/>
    <x v="0"/>
    <m/>
  </r>
  <r>
    <n v="79741"/>
    <x v="0"/>
    <x v="0"/>
    <x v="0"/>
    <x v="0"/>
    <x v="1"/>
    <x v="26"/>
    <x v="0"/>
    <x v="0"/>
    <s v="Tesseramento"/>
    <x v="1"/>
    <x v="0"/>
    <x v="0"/>
    <m/>
  </r>
  <r>
    <n v="150769"/>
    <x v="0"/>
    <x v="0"/>
    <x v="0"/>
    <x v="1"/>
    <x v="4"/>
    <x v="125"/>
    <x v="0"/>
    <x v="1"/>
    <s v="Tesseramento"/>
    <x v="1"/>
    <x v="3"/>
    <x v="0"/>
    <m/>
  </r>
  <r>
    <n v="150765"/>
    <x v="0"/>
    <x v="0"/>
    <x v="0"/>
    <x v="1"/>
    <x v="4"/>
    <x v="125"/>
    <x v="0"/>
    <x v="0"/>
    <s v="Tesseramento"/>
    <x v="1"/>
    <x v="3"/>
    <x v="0"/>
    <m/>
  </r>
  <r>
    <n v="138073"/>
    <x v="0"/>
    <x v="0"/>
    <x v="0"/>
    <x v="0"/>
    <x v="1"/>
    <x v="26"/>
    <x v="0"/>
    <x v="0"/>
    <s v="Tesseramento"/>
    <x v="1"/>
    <x v="0"/>
    <x v="0"/>
    <m/>
  </r>
  <r>
    <n v="167203"/>
    <x v="0"/>
    <x v="0"/>
    <x v="0"/>
    <x v="0"/>
    <x v="4"/>
    <x v="125"/>
    <x v="0"/>
    <x v="0"/>
    <s v="Tesseramento"/>
    <x v="1"/>
    <x v="3"/>
    <x v="0"/>
    <m/>
  </r>
  <r>
    <n v="108900"/>
    <x v="0"/>
    <x v="0"/>
    <x v="0"/>
    <x v="0"/>
    <x v="1"/>
    <x v="26"/>
    <x v="0"/>
    <x v="0"/>
    <s v="Tesseramento"/>
    <x v="1"/>
    <x v="1"/>
    <x v="0"/>
    <m/>
  </r>
  <r>
    <n v="31886"/>
    <x v="0"/>
    <x v="0"/>
    <x v="0"/>
    <x v="0"/>
    <x v="1"/>
    <x v="26"/>
    <x v="0"/>
    <x v="0"/>
    <s v="Tesseramento"/>
    <x v="1"/>
    <x v="3"/>
    <x v="0"/>
    <m/>
  </r>
  <r>
    <n v="148068"/>
    <x v="0"/>
    <x v="0"/>
    <x v="0"/>
    <x v="0"/>
    <x v="4"/>
    <x v="125"/>
    <x v="0"/>
    <x v="0"/>
    <s v="Tesseramento"/>
    <x v="1"/>
    <x v="0"/>
    <x v="0"/>
    <m/>
  </r>
  <r>
    <n v="172136"/>
    <x v="0"/>
    <x v="0"/>
    <x v="0"/>
    <x v="2"/>
    <x v="1"/>
    <x v="26"/>
    <x v="0"/>
    <x v="0"/>
    <s v="Tesseramento"/>
    <x v="1"/>
    <x v="4"/>
    <x v="0"/>
    <m/>
  </r>
  <r>
    <n v="216097"/>
    <x v="1"/>
    <x v="0"/>
    <x v="0"/>
    <x v="0"/>
    <x v="1"/>
    <x v="26"/>
    <x v="0"/>
    <x v="0"/>
    <s v="Tesseramento"/>
    <x v="1"/>
    <x v="5"/>
    <x v="0"/>
    <m/>
  </r>
  <r>
    <n v="216147"/>
    <x v="0"/>
    <x v="0"/>
    <x v="0"/>
    <x v="0"/>
    <x v="1"/>
    <x v="26"/>
    <x v="0"/>
    <x v="0"/>
    <s v="Tesseramento"/>
    <x v="1"/>
    <x v="0"/>
    <x v="0"/>
    <m/>
  </r>
  <r>
    <n v="81888"/>
    <x v="0"/>
    <x v="0"/>
    <x v="0"/>
    <x v="4"/>
    <x v="1"/>
    <x v="26"/>
    <x v="0"/>
    <x v="0"/>
    <s v="Tesseramento"/>
    <x v="1"/>
    <x v="3"/>
    <x v="0"/>
    <m/>
  </r>
  <r>
    <n v="92405"/>
    <x v="0"/>
    <x v="0"/>
    <x v="0"/>
    <x v="0"/>
    <x v="4"/>
    <x v="125"/>
    <x v="0"/>
    <x v="0"/>
    <s v="Tesseramento"/>
    <x v="1"/>
    <x v="0"/>
    <x v="0"/>
    <m/>
  </r>
  <r>
    <n v="47085"/>
    <x v="0"/>
    <x v="0"/>
    <x v="0"/>
    <x v="0"/>
    <x v="1"/>
    <x v="26"/>
    <x v="0"/>
    <x v="0"/>
    <s v="Tesseramento"/>
    <x v="1"/>
    <x v="0"/>
    <x v="0"/>
    <m/>
  </r>
  <r>
    <n v="184493"/>
    <x v="0"/>
    <x v="0"/>
    <x v="0"/>
    <x v="0"/>
    <x v="4"/>
    <x v="125"/>
    <x v="0"/>
    <x v="0"/>
    <s v="Tesseramento"/>
    <x v="1"/>
    <x v="3"/>
    <x v="0"/>
    <m/>
  </r>
  <r>
    <n v="107269"/>
    <x v="0"/>
    <x v="0"/>
    <x v="0"/>
    <x v="0"/>
    <x v="4"/>
    <x v="125"/>
    <x v="0"/>
    <x v="1"/>
    <s v="Tesseramento"/>
    <x v="1"/>
    <x v="4"/>
    <x v="0"/>
    <m/>
  </r>
  <r>
    <n v="108908"/>
    <x v="0"/>
    <x v="0"/>
    <x v="0"/>
    <x v="0"/>
    <x v="1"/>
    <x v="26"/>
    <x v="0"/>
    <x v="0"/>
    <s v="Tesseramento"/>
    <x v="1"/>
    <x v="0"/>
    <x v="0"/>
    <m/>
  </r>
  <r>
    <n v="117838"/>
    <x v="0"/>
    <x v="0"/>
    <x v="0"/>
    <x v="0"/>
    <x v="4"/>
    <x v="125"/>
    <x v="0"/>
    <x v="1"/>
    <s v="Tesseramento"/>
    <x v="1"/>
    <x v="4"/>
    <x v="0"/>
    <m/>
  </r>
  <r>
    <n v="13621"/>
    <x v="0"/>
    <x v="0"/>
    <x v="0"/>
    <x v="0"/>
    <x v="4"/>
    <x v="125"/>
    <x v="0"/>
    <x v="0"/>
    <s v="Tesseramento"/>
    <x v="1"/>
    <x v="3"/>
    <x v="0"/>
    <m/>
  </r>
  <r>
    <n v="41860"/>
    <x v="0"/>
    <x v="0"/>
    <x v="0"/>
    <x v="0"/>
    <x v="1"/>
    <x v="26"/>
    <x v="0"/>
    <x v="0"/>
    <s v="Tesseramento"/>
    <x v="1"/>
    <x v="0"/>
    <x v="0"/>
    <m/>
  </r>
  <r>
    <n v="102979"/>
    <x v="0"/>
    <x v="0"/>
    <x v="0"/>
    <x v="1"/>
    <x v="4"/>
    <x v="125"/>
    <x v="0"/>
    <x v="0"/>
    <s v="Tesseramento"/>
    <x v="1"/>
    <x v="3"/>
    <x v="0"/>
    <m/>
  </r>
  <r>
    <n v="57231"/>
    <x v="0"/>
    <x v="0"/>
    <x v="0"/>
    <x v="0"/>
    <x v="4"/>
    <x v="125"/>
    <x v="0"/>
    <x v="0"/>
    <s v="Tesseramento"/>
    <x v="1"/>
    <x v="0"/>
    <x v="0"/>
    <m/>
  </r>
  <r>
    <n v="181284"/>
    <x v="0"/>
    <x v="0"/>
    <x v="0"/>
    <x v="0"/>
    <x v="1"/>
    <x v="26"/>
    <x v="0"/>
    <x v="0"/>
    <s v="Tesseramento"/>
    <x v="1"/>
    <x v="1"/>
    <x v="0"/>
    <m/>
  </r>
  <r>
    <n v="107277"/>
    <x v="0"/>
    <x v="0"/>
    <x v="0"/>
    <x v="0"/>
    <x v="4"/>
    <x v="125"/>
    <x v="0"/>
    <x v="0"/>
    <s v="Tesseramento"/>
    <x v="1"/>
    <x v="1"/>
    <x v="0"/>
    <m/>
  </r>
  <r>
    <n v="108899"/>
    <x v="0"/>
    <x v="0"/>
    <x v="0"/>
    <x v="0"/>
    <x v="1"/>
    <x v="26"/>
    <x v="0"/>
    <x v="0"/>
    <s v="Tesseramento"/>
    <x v="1"/>
    <x v="0"/>
    <x v="0"/>
    <m/>
  </r>
  <r>
    <n v="201892"/>
    <x v="0"/>
    <x v="0"/>
    <x v="0"/>
    <x v="0"/>
    <x v="4"/>
    <x v="125"/>
    <x v="0"/>
    <x v="1"/>
    <s v="Tesseramento"/>
    <x v="1"/>
    <x v="3"/>
    <x v="0"/>
    <m/>
  </r>
  <r>
    <n v="159326"/>
    <x v="0"/>
    <x v="0"/>
    <x v="0"/>
    <x v="0"/>
    <x v="1"/>
    <x v="26"/>
    <x v="0"/>
    <x v="0"/>
    <s v="Tesseramento"/>
    <x v="1"/>
    <x v="3"/>
    <x v="0"/>
    <m/>
  </r>
  <r>
    <n v="33567"/>
    <x v="0"/>
    <x v="0"/>
    <x v="0"/>
    <x v="0"/>
    <x v="4"/>
    <x v="125"/>
    <x v="0"/>
    <x v="0"/>
    <s v="Tesseramento"/>
    <x v="1"/>
    <x v="4"/>
    <x v="0"/>
    <m/>
  </r>
  <r>
    <n v="104756"/>
    <x v="0"/>
    <x v="0"/>
    <x v="0"/>
    <x v="2"/>
    <x v="4"/>
    <x v="125"/>
    <x v="0"/>
    <x v="0"/>
    <s v="Tesseramento"/>
    <x v="1"/>
    <x v="4"/>
    <x v="0"/>
    <m/>
  </r>
  <r>
    <n v="202590"/>
    <x v="0"/>
    <x v="0"/>
    <x v="0"/>
    <x v="1"/>
    <x v="1"/>
    <x v="26"/>
    <x v="0"/>
    <x v="0"/>
    <s v="Tesseramento"/>
    <x v="1"/>
    <x v="3"/>
    <x v="0"/>
    <m/>
  </r>
  <r>
    <n v="42476"/>
    <x v="0"/>
    <x v="0"/>
    <x v="0"/>
    <x v="0"/>
    <x v="4"/>
    <x v="125"/>
    <x v="0"/>
    <x v="0"/>
    <s v="Tesseramento"/>
    <x v="1"/>
    <x v="4"/>
    <x v="0"/>
    <m/>
  </r>
  <r>
    <n v="217210"/>
    <x v="0"/>
    <x v="0"/>
    <x v="0"/>
    <x v="0"/>
    <x v="4"/>
    <x v="125"/>
    <x v="0"/>
    <x v="0"/>
    <s v="Tesseramento"/>
    <x v="1"/>
    <x v="0"/>
    <x v="0"/>
    <m/>
  </r>
  <r>
    <n v="61423"/>
    <x v="0"/>
    <x v="0"/>
    <x v="0"/>
    <x v="0"/>
    <x v="4"/>
    <x v="125"/>
    <x v="0"/>
    <x v="0"/>
    <s v="Tesseramento"/>
    <x v="1"/>
    <x v="0"/>
    <x v="0"/>
    <m/>
  </r>
  <r>
    <n v="104759"/>
    <x v="0"/>
    <x v="0"/>
    <x v="0"/>
    <x v="0"/>
    <x v="4"/>
    <x v="125"/>
    <x v="0"/>
    <x v="0"/>
    <s v="Tesseramento"/>
    <x v="1"/>
    <x v="3"/>
    <x v="0"/>
    <m/>
  </r>
  <r>
    <n v="133293"/>
    <x v="0"/>
    <x v="0"/>
    <x v="0"/>
    <x v="0"/>
    <x v="4"/>
    <x v="125"/>
    <x v="0"/>
    <x v="0"/>
    <s v="Tesseramento"/>
    <x v="1"/>
    <x v="0"/>
    <x v="0"/>
    <m/>
  </r>
  <r>
    <n v="88153"/>
    <x v="0"/>
    <x v="0"/>
    <x v="0"/>
    <x v="0"/>
    <x v="4"/>
    <x v="125"/>
    <x v="0"/>
    <x v="1"/>
    <s v="Tesseramento"/>
    <x v="1"/>
    <x v="3"/>
    <x v="0"/>
    <m/>
  </r>
  <r>
    <n v="197379"/>
    <x v="0"/>
    <x v="0"/>
    <x v="0"/>
    <x v="0"/>
    <x v="4"/>
    <x v="125"/>
    <x v="0"/>
    <x v="0"/>
    <s v="Tesseramento"/>
    <x v="1"/>
    <x v="0"/>
    <x v="0"/>
    <m/>
  </r>
  <r>
    <n v="107276"/>
    <x v="0"/>
    <x v="0"/>
    <x v="0"/>
    <x v="0"/>
    <x v="4"/>
    <x v="125"/>
    <x v="0"/>
    <x v="0"/>
    <s v="Tesseramento"/>
    <x v="1"/>
    <x v="3"/>
    <x v="0"/>
    <m/>
  </r>
  <r>
    <n v="85646"/>
    <x v="0"/>
    <x v="0"/>
    <x v="0"/>
    <x v="0"/>
    <x v="4"/>
    <x v="125"/>
    <x v="0"/>
    <x v="0"/>
    <s v="Tesseramento"/>
    <x v="1"/>
    <x v="4"/>
    <x v="0"/>
    <m/>
  </r>
  <r>
    <n v="181744"/>
    <x v="0"/>
    <x v="0"/>
    <x v="0"/>
    <x v="0"/>
    <x v="4"/>
    <x v="125"/>
    <x v="0"/>
    <x v="0"/>
    <s v="Tesseramento"/>
    <x v="1"/>
    <x v="3"/>
    <x v="0"/>
    <m/>
  </r>
  <r>
    <n v="196937"/>
    <x v="0"/>
    <x v="0"/>
    <x v="0"/>
    <x v="5"/>
    <x v="4"/>
    <x v="125"/>
    <x v="0"/>
    <x v="0"/>
    <s v="Tesseramento"/>
    <x v="1"/>
    <x v="0"/>
    <x v="0"/>
    <m/>
  </r>
  <r>
    <n v="208459"/>
    <x v="0"/>
    <x v="0"/>
    <x v="0"/>
    <x v="0"/>
    <x v="4"/>
    <x v="125"/>
    <x v="0"/>
    <x v="0"/>
    <s v="Tesseramento"/>
    <x v="1"/>
    <x v="0"/>
    <x v="0"/>
    <m/>
  </r>
  <r>
    <n v="177023"/>
    <x v="0"/>
    <x v="0"/>
    <x v="0"/>
    <x v="0"/>
    <x v="4"/>
    <x v="125"/>
    <x v="0"/>
    <x v="0"/>
    <s v="Tesseramento"/>
    <x v="1"/>
    <x v="0"/>
    <x v="0"/>
    <m/>
  </r>
  <r>
    <n v="135673"/>
    <x v="0"/>
    <x v="0"/>
    <x v="0"/>
    <x v="0"/>
    <x v="4"/>
    <x v="125"/>
    <x v="0"/>
    <x v="0"/>
    <s v="Tesseramento"/>
    <x v="1"/>
    <x v="0"/>
    <x v="0"/>
    <m/>
  </r>
  <r>
    <n v="136227"/>
    <x v="0"/>
    <x v="0"/>
    <x v="0"/>
    <x v="0"/>
    <x v="4"/>
    <x v="125"/>
    <x v="0"/>
    <x v="0"/>
    <s v="Tesseramento"/>
    <x v="1"/>
    <x v="0"/>
    <x v="0"/>
    <m/>
  </r>
  <r>
    <n v="88167"/>
    <x v="0"/>
    <x v="0"/>
    <x v="0"/>
    <x v="0"/>
    <x v="4"/>
    <x v="125"/>
    <x v="0"/>
    <x v="0"/>
    <s v="Tesseramento"/>
    <x v="1"/>
    <x v="3"/>
    <x v="0"/>
    <m/>
  </r>
  <r>
    <n v="125712"/>
    <x v="0"/>
    <x v="0"/>
    <x v="0"/>
    <x v="0"/>
    <x v="4"/>
    <x v="125"/>
    <x v="0"/>
    <x v="1"/>
    <s v="Tesseramento"/>
    <x v="1"/>
    <x v="4"/>
    <x v="0"/>
    <m/>
  </r>
  <r>
    <n v="2776"/>
    <x v="0"/>
    <x v="0"/>
    <x v="0"/>
    <x v="0"/>
    <x v="4"/>
    <x v="125"/>
    <x v="0"/>
    <x v="0"/>
    <s v="Tesseramento"/>
    <x v="1"/>
    <x v="0"/>
    <x v="0"/>
    <m/>
  </r>
  <r>
    <n v="211141"/>
    <x v="0"/>
    <x v="0"/>
    <x v="0"/>
    <x v="0"/>
    <x v="4"/>
    <x v="125"/>
    <x v="0"/>
    <x v="1"/>
    <s v="Tesseramento"/>
    <x v="1"/>
    <x v="3"/>
    <x v="0"/>
    <m/>
  </r>
  <r>
    <n v="142429"/>
    <x v="0"/>
    <x v="0"/>
    <x v="0"/>
    <x v="0"/>
    <x v="2"/>
    <x v="157"/>
    <x v="0"/>
    <x v="0"/>
    <s v="Tesseramento"/>
    <x v="1"/>
    <x v="4"/>
    <x v="0"/>
    <m/>
  </r>
  <r>
    <n v="92888"/>
    <x v="0"/>
    <x v="0"/>
    <x v="0"/>
    <x v="0"/>
    <x v="2"/>
    <x v="157"/>
    <x v="0"/>
    <x v="0"/>
    <s v="Tesseramento"/>
    <x v="1"/>
    <x v="4"/>
    <x v="0"/>
    <m/>
  </r>
  <r>
    <n v="172052"/>
    <x v="0"/>
    <x v="0"/>
    <x v="0"/>
    <x v="1"/>
    <x v="4"/>
    <x v="125"/>
    <x v="0"/>
    <x v="0"/>
    <s v="Tesseramento"/>
    <x v="1"/>
    <x v="0"/>
    <x v="0"/>
    <m/>
  </r>
  <r>
    <n v="159562"/>
    <x v="0"/>
    <x v="0"/>
    <x v="0"/>
    <x v="1"/>
    <x v="4"/>
    <x v="125"/>
    <x v="0"/>
    <x v="0"/>
    <s v="Tesseramento"/>
    <x v="1"/>
    <x v="3"/>
    <x v="0"/>
    <m/>
  </r>
  <r>
    <n v="127505"/>
    <x v="0"/>
    <x v="0"/>
    <x v="0"/>
    <x v="0"/>
    <x v="4"/>
    <x v="125"/>
    <x v="0"/>
    <x v="1"/>
    <s v="Tesseramento"/>
    <x v="1"/>
    <x v="3"/>
    <x v="0"/>
    <m/>
  </r>
  <r>
    <n v="185962"/>
    <x v="0"/>
    <x v="0"/>
    <x v="0"/>
    <x v="0"/>
    <x v="4"/>
    <x v="125"/>
    <x v="0"/>
    <x v="0"/>
    <s v="Tesseramento"/>
    <x v="1"/>
    <x v="3"/>
    <x v="0"/>
    <m/>
  </r>
  <r>
    <n v="127522"/>
    <x v="0"/>
    <x v="0"/>
    <x v="0"/>
    <x v="0"/>
    <x v="4"/>
    <x v="125"/>
    <x v="0"/>
    <x v="0"/>
    <s v="Tesseramento"/>
    <x v="1"/>
    <x v="0"/>
    <x v="0"/>
    <m/>
  </r>
  <r>
    <n v="33179"/>
    <x v="0"/>
    <x v="0"/>
    <x v="0"/>
    <x v="0"/>
    <x v="4"/>
    <x v="125"/>
    <x v="0"/>
    <x v="0"/>
    <s v="Tesseramento"/>
    <x v="1"/>
    <x v="3"/>
    <x v="0"/>
    <m/>
  </r>
  <r>
    <n v="166308"/>
    <x v="0"/>
    <x v="0"/>
    <x v="0"/>
    <x v="0"/>
    <x v="4"/>
    <x v="125"/>
    <x v="0"/>
    <x v="0"/>
    <s v="Tesseramento"/>
    <x v="1"/>
    <x v="4"/>
    <x v="0"/>
    <m/>
  </r>
  <r>
    <n v="5217"/>
    <x v="0"/>
    <x v="0"/>
    <x v="0"/>
    <x v="0"/>
    <x v="4"/>
    <x v="125"/>
    <x v="0"/>
    <x v="0"/>
    <s v="Tesseramento"/>
    <x v="1"/>
    <x v="0"/>
    <x v="0"/>
    <m/>
  </r>
  <r>
    <n v="164170"/>
    <x v="0"/>
    <x v="0"/>
    <x v="0"/>
    <x v="0"/>
    <x v="4"/>
    <x v="125"/>
    <x v="0"/>
    <x v="0"/>
    <s v="Tesseramento"/>
    <x v="1"/>
    <x v="0"/>
    <x v="0"/>
    <m/>
  </r>
  <r>
    <n v="217199"/>
    <x v="0"/>
    <x v="0"/>
    <x v="0"/>
    <x v="3"/>
    <x v="4"/>
    <x v="125"/>
    <x v="0"/>
    <x v="0"/>
    <s v="Tesseramento"/>
    <x v="1"/>
    <x v="4"/>
    <x v="0"/>
    <m/>
  </r>
  <r>
    <n v="168474"/>
    <x v="0"/>
    <x v="0"/>
    <x v="0"/>
    <x v="3"/>
    <x v="4"/>
    <x v="125"/>
    <x v="0"/>
    <x v="0"/>
    <s v="Tesseramento"/>
    <x v="1"/>
    <x v="4"/>
    <x v="0"/>
    <m/>
  </r>
  <r>
    <n v="188375"/>
    <x v="0"/>
    <x v="0"/>
    <x v="0"/>
    <x v="0"/>
    <x v="4"/>
    <x v="125"/>
    <x v="0"/>
    <x v="0"/>
    <s v="Tesseramento"/>
    <x v="1"/>
    <x v="0"/>
    <x v="0"/>
    <m/>
  </r>
  <r>
    <n v="88159"/>
    <x v="0"/>
    <x v="0"/>
    <x v="0"/>
    <x v="0"/>
    <x v="4"/>
    <x v="125"/>
    <x v="0"/>
    <x v="0"/>
    <s v="Tesseramento"/>
    <x v="1"/>
    <x v="3"/>
    <x v="0"/>
    <m/>
  </r>
  <r>
    <n v="24679"/>
    <x v="0"/>
    <x v="0"/>
    <x v="0"/>
    <x v="0"/>
    <x v="4"/>
    <x v="125"/>
    <x v="0"/>
    <x v="1"/>
    <s v="Tesseramento"/>
    <x v="1"/>
    <x v="3"/>
    <x v="0"/>
    <m/>
  </r>
  <r>
    <n v="93375"/>
    <x v="0"/>
    <x v="0"/>
    <x v="0"/>
    <x v="0"/>
    <x v="4"/>
    <x v="125"/>
    <x v="0"/>
    <x v="0"/>
    <s v="Tesseramento"/>
    <x v="1"/>
    <x v="4"/>
    <x v="0"/>
    <m/>
  </r>
  <r>
    <n v="24953"/>
    <x v="0"/>
    <x v="0"/>
    <x v="0"/>
    <x v="0"/>
    <x v="4"/>
    <x v="125"/>
    <x v="0"/>
    <x v="0"/>
    <s v="Tesseramento"/>
    <x v="1"/>
    <x v="0"/>
    <x v="0"/>
    <m/>
  </r>
  <r>
    <n v="154752"/>
    <x v="0"/>
    <x v="0"/>
    <x v="0"/>
    <x v="0"/>
    <x v="4"/>
    <x v="125"/>
    <x v="0"/>
    <x v="1"/>
    <s v="Tesseramento"/>
    <x v="1"/>
    <x v="3"/>
    <x v="0"/>
    <m/>
  </r>
  <r>
    <n v="103176"/>
    <x v="0"/>
    <x v="0"/>
    <x v="0"/>
    <x v="0"/>
    <x v="4"/>
    <x v="125"/>
    <x v="0"/>
    <x v="1"/>
    <s v="Tesseramento"/>
    <x v="1"/>
    <x v="4"/>
    <x v="0"/>
    <m/>
  </r>
  <r>
    <n v="183694"/>
    <x v="0"/>
    <x v="0"/>
    <x v="0"/>
    <x v="0"/>
    <x v="4"/>
    <x v="125"/>
    <x v="0"/>
    <x v="0"/>
    <s v="Tesseramento"/>
    <x v="1"/>
    <x v="1"/>
    <x v="0"/>
    <m/>
  </r>
  <r>
    <n v="190671"/>
    <x v="0"/>
    <x v="0"/>
    <x v="0"/>
    <x v="0"/>
    <x v="4"/>
    <x v="125"/>
    <x v="0"/>
    <x v="0"/>
    <s v="Tesseramento"/>
    <x v="1"/>
    <x v="3"/>
    <x v="0"/>
    <m/>
  </r>
  <r>
    <n v="130345"/>
    <x v="0"/>
    <x v="0"/>
    <x v="0"/>
    <x v="0"/>
    <x v="4"/>
    <x v="125"/>
    <x v="0"/>
    <x v="0"/>
    <s v="Tesseramento"/>
    <x v="1"/>
    <x v="4"/>
    <x v="0"/>
    <m/>
  </r>
  <r>
    <n v="124992"/>
    <x v="0"/>
    <x v="0"/>
    <x v="0"/>
    <x v="3"/>
    <x v="4"/>
    <x v="125"/>
    <x v="0"/>
    <x v="1"/>
    <s v="Tesseramento"/>
    <x v="1"/>
    <x v="0"/>
    <x v="0"/>
    <m/>
  </r>
  <r>
    <n v="61119"/>
    <x v="0"/>
    <x v="0"/>
    <x v="0"/>
    <x v="0"/>
    <x v="4"/>
    <x v="125"/>
    <x v="0"/>
    <x v="0"/>
    <s v="Tesseramento"/>
    <x v="1"/>
    <x v="3"/>
    <x v="0"/>
    <m/>
  </r>
  <r>
    <n v="28767"/>
    <x v="0"/>
    <x v="0"/>
    <x v="0"/>
    <x v="0"/>
    <x v="7"/>
    <x v="168"/>
    <x v="0"/>
    <x v="1"/>
    <s v="Tesseramento"/>
    <x v="1"/>
    <x v="4"/>
    <x v="0"/>
    <m/>
  </r>
  <r>
    <n v="50435"/>
    <x v="0"/>
    <x v="0"/>
    <x v="0"/>
    <x v="0"/>
    <x v="7"/>
    <x v="168"/>
    <x v="0"/>
    <x v="0"/>
    <s v="Tesseramento"/>
    <x v="1"/>
    <x v="4"/>
    <x v="0"/>
    <m/>
  </r>
  <r>
    <n v="215740"/>
    <x v="0"/>
    <x v="0"/>
    <x v="0"/>
    <x v="3"/>
    <x v="4"/>
    <x v="125"/>
    <x v="0"/>
    <x v="0"/>
    <s v="Tesseramento"/>
    <x v="1"/>
    <x v="0"/>
    <x v="0"/>
    <m/>
  </r>
  <r>
    <n v="53611"/>
    <x v="0"/>
    <x v="0"/>
    <x v="0"/>
    <x v="0"/>
    <x v="7"/>
    <x v="168"/>
    <x v="0"/>
    <x v="0"/>
    <s v="Tesseramento"/>
    <x v="1"/>
    <x v="4"/>
    <x v="0"/>
    <m/>
  </r>
  <r>
    <n v="971"/>
    <x v="0"/>
    <x v="0"/>
    <x v="0"/>
    <x v="0"/>
    <x v="4"/>
    <x v="125"/>
    <x v="0"/>
    <x v="1"/>
    <s v="Tesseramento"/>
    <x v="1"/>
    <x v="4"/>
    <x v="0"/>
    <m/>
  </r>
  <r>
    <n v="4262"/>
    <x v="0"/>
    <x v="0"/>
    <x v="0"/>
    <x v="0"/>
    <x v="4"/>
    <x v="166"/>
    <x v="0"/>
    <x v="0"/>
    <s v="Tesseramento"/>
    <x v="1"/>
    <x v="4"/>
    <x v="0"/>
    <m/>
  </r>
  <r>
    <n v="33582"/>
    <x v="0"/>
    <x v="0"/>
    <x v="0"/>
    <x v="0"/>
    <x v="4"/>
    <x v="125"/>
    <x v="0"/>
    <x v="0"/>
    <s v="Tesseramento"/>
    <x v="1"/>
    <x v="3"/>
    <x v="0"/>
    <m/>
  </r>
  <r>
    <n v="33577"/>
    <x v="0"/>
    <x v="0"/>
    <x v="0"/>
    <x v="0"/>
    <x v="4"/>
    <x v="125"/>
    <x v="0"/>
    <x v="0"/>
    <s v="Tesseramento"/>
    <x v="1"/>
    <x v="1"/>
    <x v="0"/>
    <m/>
  </r>
  <r>
    <n v="152998"/>
    <x v="0"/>
    <x v="0"/>
    <x v="0"/>
    <x v="0"/>
    <x v="7"/>
    <x v="168"/>
    <x v="0"/>
    <x v="0"/>
    <s v="Tesseramento"/>
    <x v="1"/>
    <x v="0"/>
    <x v="0"/>
    <m/>
  </r>
  <r>
    <n v="123283"/>
    <x v="0"/>
    <x v="0"/>
    <x v="0"/>
    <x v="0"/>
    <x v="4"/>
    <x v="125"/>
    <x v="0"/>
    <x v="0"/>
    <s v="Tesseramento"/>
    <x v="1"/>
    <x v="4"/>
    <x v="0"/>
    <m/>
  </r>
  <r>
    <n v="69074"/>
    <x v="0"/>
    <x v="0"/>
    <x v="0"/>
    <x v="4"/>
    <x v="7"/>
    <x v="168"/>
    <x v="0"/>
    <x v="0"/>
    <s v="Tesseramento"/>
    <x v="1"/>
    <x v="0"/>
    <x v="0"/>
    <m/>
  </r>
  <r>
    <n v="80939"/>
    <x v="0"/>
    <x v="0"/>
    <x v="0"/>
    <x v="0"/>
    <x v="4"/>
    <x v="125"/>
    <x v="0"/>
    <x v="0"/>
    <s v="Tesseramento"/>
    <x v="1"/>
    <x v="4"/>
    <x v="0"/>
    <m/>
  </r>
  <r>
    <n v="188721"/>
    <x v="0"/>
    <x v="0"/>
    <x v="0"/>
    <x v="0"/>
    <x v="7"/>
    <x v="168"/>
    <x v="0"/>
    <x v="0"/>
    <s v="Tesseramento"/>
    <x v="1"/>
    <x v="0"/>
    <x v="0"/>
    <m/>
  </r>
  <r>
    <n v="48652"/>
    <x v="0"/>
    <x v="0"/>
    <x v="0"/>
    <x v="0"/>
    <x v="4"/>
    <x v="125"/>
    <x v="0"/>
    <x v="0"/>
    <s v="Tesseramento"/>
    <x v="1"/>
    <x v="0"/>
    <x v="0"/>
    <m/>
  </r>
  <r>
    <n v="158982"/>
    <x v="0"/>
    <x v="0"/>
    <x v="0"/>
    <x v="0"/>
    <x v="7"/>
    <x v="168"/>
    <x v="0"/>
    <x v="0"/>
    <s v="Tesseramento"/>
    <x v="1"/>
    <x v="0"/>
    <x v="0"/>
    <m/>
  </r>
  <r>
    <n v="203702"/>
    <x v="0"/>
    <x v="0"/>
    <x v="0"/>
    <x v="0"/>
    <x v="4"/>
    <x v="125"/>
    <x v="0"/>
    <x v="0"/>
    <s v="Tesseramento"/>
    <x v="1"/>
    <x v="0"/>
    <x v="0"/>
    <m/>
  </r>
  <r>
    <n v="182141"/>
    <x v="0"/>
    <x v="0"/>
    <x v="0"/>
    <x v="0"/>
    <x v="2"/>
    <x v="71"/>
    <x v="0"/>
    <x v="0"/>
    <s v="Tesseramento"/>
    <x v="1"/>
    <x v="1"/>
    <x v="0"/>
    <m/>
  </r>
  <r>
    <n v="179200"/>
    <x v="0"/>
    <x v="0"/>
    <x v="0"/>
    <x v="0"/>
    <x v="4"/>
    <x v="125"/>
    <x v="0"/>
    <x v="0"/>
    <s v="Tesseramento"/>
    <x v="1"/>
    <x v="0"/>
    <x v="0"/>
    <m/>
  </r>
  <r>
    <n v="136456"/>
    <x v="0"/>
    <x v="0"/>
    <x v="0"/>
    <x v="0"/>
    <x v="4"/>
    <x v="125"/>
    <x v="0"/>
    <x v="0"/>
    <s v="Tesseramento"/>
    <x v="1"/>
    <x v="4"/>
    <x v="0"/>
    <m/>
  </r>
  <r>
    <n v="198021"/>
    <x v="0"/>
    <x v="0"/>
    <x v="0"/>
    <x v="0"/>
    <x v="4"/>
    <x v="125"/>
    <x v="0"/>
    <x v="0"/>
    <s v="Tesseramento"/>
    <x v="1"/>
    <x v="4"/>
    <x v="0"/>
    <m/>
  </r>
  <r>
    <n v="112399"/>
    <x v="0"/>
    <x v="0"/>
    <x v="0"/>
    <x v="0"/>
    <x v="4"/>
    <x v="125"/>
    <x v="0"/>
    <x v="0"/>
    <s v="Tesseramento"/>
    <x v="1"/>
    <x v="0"/>
    <x v="0"/>
    <m/>
  </r>
  <r>
    <n v="2891"/>
    <x v="0"/>
    <x v="0"/>
    <x v="0"/>
    <x v="0"/>
    <x v="8"/>
    <x v="237"/>
    <x v="0"/>
    <x v="0"/>
    <s v="Tesseramento"/>
    <x v="1"/>
    <x v="0"/>
    <x v="0"/>
    <m/>
  </r>
  <r>
    <n v="11534"/>
    <x v="0"/>
    <x v="0"/>
    <x v="0"/>
    <x v="0"/>
    <x v="8"/>
    <x v="237"/>
    <x v="0"/>
    <x v="0"/>
    <s v="Tesseramento"/>
    <x v="1"/>
    <x v="0"/>
    <x v="0"/>
    <m/>
  </r>
  <r>
    <n v="49600"/>
    <x v="0"/>
    <x v="0"/>
    <x v="0"/>
    <x v="0"/>
    <x v="4"/>
    <x v="125"/>
    <x v="0"/>
    <x v="1"/>
    <s v="Tesseramento"/>
    <x v="1"/>
    <x v="4"/>
    <x v="0"/>
    <m/>
  </r>
  <r>
    <n v="81181"/>
    <x v="0"/>
    <x v="0"/>
    <x v="0"/>
    <x v="0"/>
    <x v="4"/>
    <x v="125"/>
    <x v="0"/>
    <x v="0"/>
    <s v="Tesseramento"/>
    <x v="1"/>
    <x v="0"/>
    <x v="0"/>
    <m/>
  </r>
  <r>
    <n v="2729"/>
    <x v="0"/>
    <x v="0"/>
    <x v="0"/>
    <x v="0"/>
    <x v="4"/>
    <x v="125"/>
    <x v="0"/>
    <x v="0"/>
    <s v="Tesseramento"/>
    <x v="1"/>
    <x v="0"/>
    <x v="0"/>
    <m/>
  </r>
  <r>
    <n v="141058"/>
    <x v="0"/>
    <x v="0"/>
    <x v="0"/>
    <x v="0"/>
    <x v="4"/>
    <x v="125"/>
    <x v="0"/>
    <x v="0"/>
    <s v="Tesseramento"/>
    <x v="1"/>
    <x v="0"/>
    <x v="0"/>
    <m/>
  </r>
  <r>
    <n v="228705"/>
    <x v="1"/>
    <x v="0"/>
    <x v="0"/>
    <x v="3"/>
    <x v="4"/>
    <x v="125"/>
    <x v="0"/>
    <x v="0"/>
    <s v="Tesseramento"/>
    <x v="1"/>
    <x v="5"/>
    <x v="0"/>
    <m/>
  </r>
  <r>
    <n v="143385"/>
    <x v="0"/>
    <x v="0"/>
    <x v="0"/>
    <x v="0"/>
    <x v="4"/>
    <x v="125"/>
    <x v="0"/>
    <x v="0"/>
    <s v="Tesseramento"/>
    <x v="1"/>
    <x v="4"/>
    <x v="0"/>
    <m/>
  </r>
  <r>
    <n v="217535"/>
    <x v="1"/>
    <x v="0"/>
    <x v="0"/>
    <x v="3"/>
    <x v="4"/>
    <x v="125"/>
    <x v="0"/>
    <x v="0"/>
    <s v="Tesseramento"/>
    <x v="1"/>
    <x v="5"/>
    <x v="0"/>
    <m/>
  </r>
  <r>
    <n v="76349"/>
    <x v="0"/>
    <x v="0"/>
    <x v="0"/>
    <x v="0"/>
    <x v="4"/>
    <x v="125"/>
    <x v="0"/>
    <x v="0"/>
    <s v="Tesseramento"/>
    <x v="1"/>
    <x v="4"/>
    <x v="0"/>
    <m/>
  </r>
  <r>
    <n v="94110"/>
    <x v="0"/>
    <x v="0"/>
    <x v="0"/>
    <x v="0"/>
    <x v="4"/>
    <x v="125"/>
    <x v="0"/>
    <x v="0"/>
    <s v="Tesseramento"/>
    <x v="1"/>
    <x v="3"/>
    <x v="0"/>
    <m/>
  </r>
  <r>
    <n v="187728"/>
    <x v="0"/>
    <x v="0"/>
    <x v="0"/>
    <x v="0"/>
    <x v="4"/>
    <x v="125"/>
    <x v="0"/>
    <x v="0"/>
    <s v="Tesseramento"/>
    <x v="1"/>
    <x v="4"/>
    <x v="0"/>
    <m/>
  </r>
  <r>
    <n v="200819"/>
    <x v="0"/>
    <x v="0"/>
    <x v="0"/>
    <x v="0"/>
    <x v="4"/>
    <x v="125"/>
    <x v="0"/>
    <x v="1"/>
    <s v="Tesseramento"/>
    <x v="1"/>
    <x v="4"/>
    <x v="0"/>
    <m/>
  </r>
  <r>
    <n v="74708"/>
    <x v="0"/>
    <x v="0"/>
    <x v="0"/>
    <x v="0"/>
    <x v="11"/>
    <x v="345"/>
    <x v="0"/>
    <x v="0"/>
    <s v="Tesseramento"/>
    <x v="0"/>
    <x v="0"/>
    <x v="0"/>
    <m/>
  </r>
  <r>
    <n v="74712"/>
    <x v="0"/>
    <x v="0"/>
    <x v="2"/>
    <x v="0"/>
    <x v="11"/>
    <x v="345"/>
    <x v="0"/>
    <x v="0"/>
    <s v="Tesseramento"/>
    <x v="0"/>
    <x v="1"/>
    <x v="0"/>
    <m/>
  </r>
  <r>
    <n v="74706"/>
    <x v="0"/>
    <x v="0"/>
    <x v="0"/>
    <x v="1"/>
    <x v="11"/>
    <x v="345"/>
    <x v="0"/>
    <x v="1"/>
    <s v="Tesseramento"/>
    <x v="0"/>
    <x v="3"/>
    <x v="0"/>
    <m/>
  </r>
  <r>
    <n v="81174"/>
    <x v="0"/>
    <x v="1"/>
    <x v="2"/>
    <x v="4"/>
    <x v="4"/>
    <x v="125"/>
    <x v="0"/>
    <x v="0"/>
    <s v="Tesseramento"/>
    <x v="1"/>
    <x v="0"/>
    <x v="0"/>
    <m/>
  </r>
  <r>
    <n v="98361"/>
    <x v="0"/>
    <x v="1"/>
    <x v="2"/>
    <x v="4"/>
    <x v="4"/>
    <x v="125"/>
    <x v="0"/>
    <x v="1"/>
    <s v="Tesseramento"/>
    <x v="1"/>
    <x v="0"/>
    <x v="0"/>
    <m/>
  </r>
  <r>
    <n v="181419"/>
    <x v="0"/>
    <x v="1"/>
    <x v="0"/>
    <x v="0"/>
    <x v="4"/>
    <x v="125"/>
    <x v="0"/>
    <x v="0"/>
    <s v="Tesseramento"/>
    <x v="1"/>
    <x v="0"/>
    <x v="0"/>
    <m/>
  </r>
  <r>
    <n v="183820"/>
    <x v="0"/>
    <x v="1"/>
    <x v="0"/>
    <x v="0"/>
    <x v="4"/>
    <x v="125"/>
    <x v="0"/>
    <x v="0"/>
    <s v="Tesseramento"/>
    <x v="1"/>
    <x v="0"/>
    <x v="0"/>
    <m/>
  </r>
  <r>
    <n v="181420"/>
    <x v="0"/>
    <x v="1"/>
    <x v="0"/>
    <x v="0"/>
    <x v="4"/>
    <x v="125"/>
    <x v="0"/>
    <x v="0"/>
    <s v="Tesseramento"/>
    <x v="1"/>
    <x v="0"/>
    <x v="0"/>
    <m/>
  </r>
  <r>
    <n v="198689"/>
    <x v="0"/>
    <x v="1"/>
    <x v="0"/>
    <x v="1"/>
    <x v="4"/>
    <x v="125"/>
    <x v="0"/>
    <x v="1"/>
    <s v="Tesseramento"/>
    <x v="1"/>
    <x v="0"/>
    <x v="0"/>
    <m/>
  </r>
  <r>
    <n v="103646"/>
    <x v="0"/>
    <x v="0"/>
    <x v="0"/>
    <x v="0"/>
    <x v="7"/>
    <x v="168"/>
    <x v="0"/>
    <x v="0"/>
    <s v="Tesseramento"/>
    <x v="1"/>
    <x v="0"/>
    <x v="0"/>
    <m/>
  </r>
  <r>
    <n v="198690"/>
    <x v="0"/>
    <x v="1"/>
    <x v="0"/>
    <x v="0"/>
    <x v="4"/>
    <x v="125"/>
    <x v="0"/>
    <x v="0"/>
    <s v="Tesseramento"/>
    <x v="1"/>
    <x v="0"/>
    <x v="0"/>
    <m/>
  </r>
  <r>
    <n v="153228"/>
    <x v="0"/>
    <x v="0"/>
    <x v="0"/>
    <x v="1"/>
    <x v="11"/>
    <x v="302"/>
    <x v="0"/>
    <x v="1"/>
    <s v="Tesseramento"/>
    <x v="1"/>
    <x v="4"/>
    <x v="0"/>
    <m/>
  </r>
  <r>
    <n v="152060"/>
    <x v="0"/>
    <x v="0"/>
    <x v="0"/>
    <x v="0"/>
    <x v="4"/>
    <x v="166"/>
    <x v="0"/>
    <x v="0"/>
    <s v="Tesseramento"/>
    <x v="1"/>
    <x v="4"/>
    <x v="0"/>
    <m/>
  </r>
  <r>
    <n v="70535"/>
    <x v="0"/>
    <x v="0"/>
    <x v="0"/>
    <x v="0"/>
    <x v="15"/>
    <x v="104"/>
    <x v="0"/>
    <x v="0"/>
    <s v="Tesseramento"/>
    <x v="1"/>
    <x v="0"/>
    <x v="0"/>
    <m/>
  </r>
  <r>
    <n v="109715"/>
    <x v="0"/>
    <x v="0"/>
    <x v="0"/>
    <x v="0"/>
    <x v="15"/>
    <x v="104"/>
    <x v="0"/>
    <x v="1"/>
    <s v="Tesseramento"/>
    <x v="1"/>
    <x v="4"/>
    <x v="0"/>
    <m/>
  </r>
  <r>
    <n v="70554"/>
    <x v="0"/>
    <x v="0"/>
    <x v="0"/>
    <x v="0"/>
    <x v="15"/>
    <x v="104"/>
    <x v="0"/>
    <x v="1"/>
    <s v="Tesseramento"/>
    <x v="1"/>
    <x v="3"/>
    <x v="0"/>
    <m/>
  </r>
  <r>
    <n v="22439"/>
    <x v="0"/>
    <x v="2"/>
    <x v="0"/>
    <x v="0"/>
    <x v="14"/>
    <x v="131"/>
    <x v="1"/>
    <x v="0"/>
    <s v="Tesseramento"/>
    <x v="1"/>
    <x v="8"/>
    <x v="0"/>
    <m/>
  </r>
  <r>
    <n v="208149"/>
    <x v="1"/>
    <x v="0"/>
    <x v="2"/>
    <x v="1"/>
    <x v="4"/>
    <x v="125"/>
    <x v="0"/>
    <x v="0"/>
    <s v="Tesseramento"/>
    <x v="1"/>
    <x v="7"/>
    <x v="0"/>
    <m/>
  </r>
  <r>
    <n v="208148"/>
    <x v="1"/>
    <x v="0"/>
    <x v="2"/>
    <x v="2"/>
    <x v="4"/>
    <x v="125"/>
    <x v="0"/>
    <x v="0"/>
    <s v="Tesseramento"/>
    <x v="1"/>
    <x v="5"/>
    <x v="0"/>
    <m/>
  </r>
  <r>
    <n v="211412"/>
    <x v="0"/>
    <x v="0"/>
    <x v="2"/>
    <x v="1"/>
    <x v="4"/>
    <x v="125"/>
    <x v="0"/>
    <x v="1"/>
    <s v="Tesseramento"/>
    <x v="1"/>
    <x v="0"/>
    <x v="0"/>
    <m/>
  </r>
  <r>
    <n v="154495"/>
    <x v="0"/>
    <x v="0"/>
    <x v="0"/>
    <x v="1"/>
    <x v="4"/>
    <x v="149"/>
    <x v="0"/>
    <x v="0"/>
    <s v="Tesseramento"/>
    <x v="1"/>
    <x v="3"/>
    <x v="0"/>
    <m/>
  </r>
  <r>
    <n v="99218"/>
    <x v="0"/>
    <x v="0"/>
    <x v="0"/>
    <x v="0"/>
    <x v="4"/>
    <x v="125"/>
    <x v="0"/>
    <x v="0"/>
    <s v="Tesseramento"/>
    <x v="1"/>
    <x v="4"/>
    <x v="0"/>
    <m/>
  </r>
  <r>
    <n v="116202"/>
    <x v="0"/>
    <x v="0"/>
    <x v="0"/>
    <x v="0"/>
    <x v="4"/>
    <x v="125"/>
    <x v="0"/>
    <x v="1"/>
    <s v="Tesseramento"/>
    <x v="1"/>
    <x v="3"/>
    <x v="0"/>
    <m/>
  </r>
  <r>
    <n v="226296"/>
    <x v="0"/>
    <x v="0"/>
    <x v="0"/>
    <x v="1"/>
    <x v="4"/>
    <x v="125"/>
    <x v="0"/>
    <x v="1"/>
    <s v="Tesseramento"/>
    <x v="1"/>
    <x v="3"/>
    <x v="0"/>
    <m/>
  </r>
  <r>
    <n v="115839"/>
    <x v="0"/>
    <x v="0"/>
    <x v="0"/>
    <x v="0"/>
    <x v="7"/>
    <x v="185"/>
    <x v="0"/>
    <x v="0"/>
    <s v="Tesseramento"/>
    <x v="1"/>
    <x v="1"/>
    <x v="0"/>
    <m/>
  </r>
  <r>
    <n v="205910"/>
    <x v="0"/>
    <x v="0"/>
    <x v="0"/>
    <x v="3"/>
    <x v="4"/>
    <x v="149"/>
    <x v="0"/>
    <x v="0"/>
    <s v="Tesseramento"/>
    <x v="1"/>
    <x v="1"/>
    <x v="0"/>
    <m/>
  </r>
  <r>
    <n v="122147"/>
    <x v="0"/>
    <x v="0"/>
    <x v="0"/>
    <x v="0"/>
    <x v="4"/>
    <x v="149"/>
    <x v="0"/>
    <x v="0"/>
    <s v="Tesseramento"/>
    <x v="1"/>
    <x v="0"/>
    <x v="0"/>
    <m/>
  </r>
  <r>
    <n v="209388"/>
    <x v="0"/>
    <x v="0"/>
    <x v="0"/>
    <x v="0"/>
    <x v="4"/>
    <x v="149"/>
    <x v="0"/>
    <x v="0"/>
    <s v="Tesseramento"/>
    <x v="1"/>
    <x v="0"/>
    <x v="0"/>
    <m/>
  </r>
  <r>
    <n v="98318"/>
    <x v="0"/>
    <x v="0"/>
    <x v="0"/>
    <x v="0"/>
    <x v="4"/>
    <x v="149"/>
    <x v="0"/>
    <x v="0"/>
    <s v="Tesseramento"/>
    <x v="1"/>
    <x v="4"/>
    <x v="0"/>
    <m/>
  </r>
  <r>
    <n v="234950"/>
    <x v="0"/>
    <x v="0"/>
    <x v="1"/>
    <x v="0"/>
    <x v="4"/>
    <x v="219"/>
    <x v="0"/>
    <x v="0"/>
    <s v="Tesseramento"/>
    <x v="0"/>
    <x v="1"/>
    <x v="0"/>
    <m/>
  </r>
  <r>
    <n v="235395"/>
    <x v="1"/>
    <x v="0"/>
    <x v="1"/>
    <x v="1"/>
    <x v="7"/>
    <x v="185"/>
    <x v="0"/>
    <x v="0"/>
    <s v="Tesseramento"/>
    <x v="1"/>
    <x v="6"/>
    <x v="0"/>
    <m/>
  </r>
  <r>
    <n v="65131"/>
    <x v="0"/>
    <x v="0"/>
    <x v="0"/>
    <x v="0"/>
    <x v="7"/>
    <x v="191"/>
    <x v="0"/>
    <x v="1"/>
    <s v="Tesseramento"/>
    <x v="0"/>
    <x v="3"/>
    <x v="0"/>
    <m/>
  </r>
  <r>
    <n v="65136"/>
    <x v="0"/>
    <x v="0"/>
    <x v="0"/>
    <x v="0"/>
    <x v="7"/>
    <x v="191"/>
    <x v="0"/>
    <x v="0"/>
    <s v="Tesseramento"/>
    <x v="0"/>
    <x v="3"/>
    <x v="0"/>
    <m/>
  </r>
  <r>
    <n v="158293"/>
    <x v="0"/>
    <x v="0"/>
    <x v="0"/>
    <x v="0"/>
    <x v="4"/>
    <x v="166"/>
    <x v="0"/>
    <x v="0"/>
    <s v="Tesseramento"/>
    <x v="1"/>
    <x v="3"/>
    <x v="0"/>
    <m/>
  </r>
  <r>
    <n v="37607"/>
    <x v="0"/>
    <x v="0"/>
    <x v="0"/>
    <x v="0"/>
    <x v="4"/>
    <x v="166"/>
    <x v="0"/>
    <x v="1"/>
    <s v="Tesseramento"/>
    <x v="1"/>
    <x v="4"/>
    <x v="0"/>
    <m/>
  </r>
  <r>
    <n v="208218"/>
    <x v="0"/>
    <x v="0"/>
    <x v="0"/>
    <x v="0"/>
    <x v="4"/>
    <x v="197"/>
    <x v="0"/>
    <x v="0"/>
    <s v="Tesseramento"/>
    <x v="1"/>
    <x v="0"/>
    <x v="0"/>
    <m/>
  </r>
  <r>
    <n v="208216"/>
    <x v="0"/>
    <x v="0"/>
    <x v="0"/>
    <x v="0"/>
    <x v="4"/>
    <x v="197"/>
    <x v="0"/>
    <x v="1"/>
    <s v="Tesseramento"/>
    <x v="1"/>
    <x v="0"/>
    <x v="0"/>
    <m/>
  </r>
  <r>
    <n v="21379"/>
    <x v="0"/>
    <x v="0"/>
    <x v="2"/>
    <x v="4"/>
    <x v="4"/>
    <x v="125"/>
    <x v="0"/>
    <x v="0"/>
    <s v="Tesseramento"/>
    <x v="1"/>
    <x v="3"/>
    <x v="0"/>
    <m/>
  </r>
  <r>
    <n v="75698"/>
    <x v="0"/>
    <x v="0"/>
    <x v="0"/>
    <x v="0"/>
    <x v="9"/>
    <x v="16"/>
    <x v="0"/>
    <x v="0"/>
    <s v="Tesseramento"/>
    <x v="1"/>
    <x v="4"/>
    <x v="0"/>
    <m/>
  </r>
  <r>
    <n v="117733"/>
    <x v="0"/>
    <x v="0"/>
    <x v="0"/>
    <x v="0"/>
    <x v="9"/>
    <x v="16"/>
    <x v="0"/>
    <x v="1"/>
    <s v="Tesseramento"/>
    <x v="1"/>
    <x v="3"/>
    <x v="0"/>
    <m/>
  </r>
  <r>
    <n v="228002"/>
    <x v="0"/>
    <x v="0"/>
    <x v="0"/>
    <x v="0"/>
    <x v="9"/>
    <x v="16"/>
    <x v="0"/>
    <x v="0"/>
    <s v="Tesseramento"/>
    <x v="1"/>
    <x v="3"/>
    <x v="0"/>
    <m/>
  </r>
  <r>
    <n v="79533"/>
    <x v="0"/>
    <x v="1"/>
    <x v="0"/>
    <x v="0"/>
    <x v="4"/>
    <x v="166"/>
    <x v="0"/>
    <x v="0"/>
    <s v="Tesseramento"/>
    <x v="1"/>
    <x v="0"/>
    <x v="0"/>
    <m/>
  </r>
  <r>
    <n v="9352"/>
    <x v="0"/>
    <x v="0"/>
    <x v="0"/>
    <x v="0"/>
    <x v="2"/>
    <x v="353"/>
    <x v="0"/>
    <x v="0"/>
    <s v="Tesseramento"/>
    <x v="1"/>
    <x v="4"/>
    <x v="0"/>
    <m/>
  </r>
  <r>
    <n v="215397"/>
    <x v="0"/>
    <x v="0"/>
    <x v="0"/>
    <x v="1"/>
    <x v="2"/>
    <x v="353"/>
    <x v="0"/>
    <x v="1"/>
    <s v="Tesseramento"/>
    <x v="1"/>
    <x v="0"/>
    <x v="0"/>
    <m/>
  </r>
  <r>
    <n v="61611"/>
    <x v="0"/>
    <x v="0"/>
    <x v="0"/>
    <x v="0"/>
    <x v="2"/>
    <x v="353"/>
    <x v="0"/>
    <x v="0"/>
    <s v="Tesseramento"/>
    <x v="1"/>
    <x v="3"/>
    <x v="0"/>
    <m/>
  </r>
  <r>
    <n v="143406"/>
    <x v="0"/>
    <x v="0"/>
    <x v="0"/>
    <x v="0"/>
    <x v="2"/>
    <x v="71"/>
    <x v="0"/>
    <x v="0"/>
    <s v="Tesseramento"/>
    <x v="1"/>
    <x v="0"/>
    <x v="0"/>
    <m/>
  </r>
  <r>
    <n v="19161"/>
    <x v="0"/>
    <x v="0"/>
    <x v="0"/>
    <x v="0"/>
    <x v="4"/>
    <x v="166"/>
    <x v="0"/>
    <x v="0"/>
    <s v="Tesseramento"/>
    <x v="1"/>
    <x v="4"/>
    <x v="0"/>
    <m/>
  </r>
  <r>
    <n v="207938"/>
    <x v="0"/>
    <x v="0"/>
    <x v="0"/>
    <x v="0"/>
    <x v="2"/>
    <x v="71"/>
    <x v="0"/>
    <x v="1"/>
    <s v="Tesseramento"/>
    <x v="1"/>
    <x v="0"/>
    <x v="0"/>
    <m/>
  </r>
  <r>
    <n v="207939"/>
    <x v="0"/>
    <x v="0"/>
    <x v="0"/>
    <x v="0"/>
    <x v="2"/>
    <x v="71"/>
    <x v="0"/>
    <x v="0"/>
    <s v="Tesseramento"/>
    <x v="1"/>
    <x v="0"/>
    <x v="0"/>
    <m/>
  </r>
  <r>
    <n v="182560"/>
    <x v="1"/>
    <x v="0"/>
    <x v="0"/>
    <x v="1"/>
    <x v="7"/>
    <x v="348"/>
    <x v="0"/>
    <x v="0"/>
    <s v="Tesseramento"/>
    <x v="1"/>
    <x v="5"/>
    <x v="0"/>
    <m/>
  </r>
  <r>
    <n v="94589"/>
    <x v="0"/>
    <x v="0"/>
    <x v="2"/>
    <x v="0"/>
    <x v="2"/>
    <x v="353"/>
    <x v="0"/>
    <x v="1"/>
    <s v="Tesseramento"/>
    <x v="1"/>
    <x v="4"/>
    <x v="0"/>
    <m/>
  </r>
  <r>
    <n v="169204"/>
    <x v="1"/>
    <x v="0"/>
    <x v="0"/>
    <x v="1"/>
    <x v="7"/>
    <x v="348"/>
    <x v="0"/>
    <x v="0"/>
    <s v="Tesseramento"/>
    <x v="1"/>
    <x v="7"/>
    <x v="0"/>
    <m/>
  </r>
  <r>
    <n v="182561"/>
    <x v="1"/>
    <x v="0"/>
    <x v="0"/>
    <x v="2"/>
    <x v="7"/>
    <x v="348"/>
    <x v="0"/>
    <x v="1"/>
    <s v="Tesseramento"/>
    <x v="1"/>
    <x v="5"/>
    <x v="0"/>
    <m/>
  </r>
  <r>
    <n v="73203"/>
    <x v="0"/>
    <x v="1"/>
    <x v="0"/>
    <x v="0"/>
    <x v="2"/>
    <x v="353"/>
    <x v="0"/>
    <x v="0"/>
    <s v="Tesseramento"/>
    <x v="1"/>
    <x v="3"/>
    <x v="0"/>
    <m/>
  </r>
  <r>
    <n v="234732"/>
    <x v="1"/>
    <x v="0"/>
    <x v="1"/>
    <x v="2"/>
    <x v="2"/>
    <x v="353"/>
    <x v="0"/>
    <x v="0"/>
    <s v="Tesseramento"/>
    <x v="1"/>
    <x v="5"/>
    <x v="0"/>
    <m/>
  </r>
  <r>
    <n v="234733"/>
    <x v="0"/>
    <x v="0"/>
    <x v="1"/>
    <x v="1"/>
    <x v="2"/>
    <x v="353"/>
    <x v="0"/>
    <x v="1"/>
    <s v="Tesseramento"/>
    <x v="1"/>
    <x v="3"/>
    <x v="0"/>
    <m/>
  </r>
  <r>
    <n v="39712"/>
    <x v="0"/>
    <x v="0"/>
    <x v="0"/>
    <x v="0"/>
    <x v="4"/>
    <x v="14"/>
    <x v="0"/>
    <x v="1"/>
    <s v="Tesseramento"/>
    <x v="1"/>
    <x v="4"/>
    <x v="0"/>
    <m/>
  </r>
  <r>
    <n v="24450"/>
    <x v="0"/>
    <x v="0"/>
    <x v="0"/>
    <x v="0"/>
    <x v="4"/>
    <x v="14"/>
    <x v="0"/>
    <x v="0"/>
    <s v="Tesseramento"/>
    <x v="1"/>
    <x v="3"/>
    <x v="0"/>
    <m/>
  </r>
  <r>
    <n v="61928"/>
    <x v="0"/>
    <x v="0"/>
    <x v="0"/>
    <x v="0"/>
    <x v="4"/>
    <x v="14"/>
    <x v="0"/>
    <x v="0"/>
    <s v="Tesseramento"/>
    <x v="1"/>
    <x v="1"/>
    <x v="0"/>
    <m/>
  </r>
  <r>
    <n v="69712"/>
    <x v="0"/>
    <x v="0"/>
    <x v="0"/>
    <x v="0"/>
    <x v="4"/>
    <x v="14"/>
    <x v="0"/>
    <x v="0"/>
    <s v="Tesseramento"/>
    <x v="1"/>
    <x v="1"/>
    <x v="0"/>
    <m/>
  </r>
  <r>
    <n v="82879"/>
    <x v="0"/>
    <x v="0"/>
    <x v="0"/>
    <x v="0"/>
    <x v="4"/>
    <x v="14"/>
    <x v="0"/>
    <x v="0"/>
    <s v="Tesseramento"/>
    <x v="1"/>
    <x v="4"/>
    <x v="0"/>
    <m/>
  </r>
  <r>
    <n v="154267"/>
    <x v="0"/>
    <x v="0"/>
    <x v="0"/>
    <x v="0"/>
    <x v="4"/>
    <x v="14"/>
    <x v="0"/>
    <x v="0"/>
    <s v="Tesseramento"/>
    <x v="1"/>
    <x v="4"/>
    <x v="0"/>
    <m/>
  </r>
  <r>
    <n v="65764"/>
    <x v="0"/>
    <x v="0"/>
    <x v="0"/>
    <x v="0"/>
    <x v="4"/>
    <x v="14"/>
    <x v="0"/>
    <x v="1"/>
    <s v="Tesseramento"/>
    <x v="1"/>
    <x v="4"/>
    <x v="0"/>
    <m/>
  </r>
  <r>
    <n v="65765"/>
    <x v="0"/>
    <x v="0"/>
    <x v="0"/>
    <x v="0"/>
    <x v="4"/>
    <x v="14"/>
    <x v="0"/>
    <x v="0"/>
    <s v="Tesseramento"/>
    <x v="1"/>
    <x v="3"/>
    <x v="0"/>
    <m/>
  </r>
  <r>
    <n v="65767"/>
    <x v="0"/>
    <x v="0"/>
    <x v="0"/>
    <x v="0"/>
    <x v="4"/>
    <x v="14"/>
    <x v="0"/>
    <x v="1"/>
    <s v="Tesseramento"/>
    <x v="1"/>
    <x v="4"/>
    <x v="0"/>
    <m/>
  </r>
  <r>
    <n v="80159"/>
    <x v="0"/>
    <x v="0"/>
    <x v="0"/>
    <x v="0"/>
    <x v="4"/>
    <x v="14"/>
    <x v="0"/>
    <x v="0"/>
    <s v="Tesseramento"/>
    <x v="1"/>
    <x v="4"/>
    <x v="0"/>
    <m/>
  </r>
  <r>
    <n v="24491"/>
    <x v="0"/>
    <x v="0"/>
    <x v="0"/>
    <x v="0"/>
    <x v="4"/>
    <x v="14"/>
    <x v="0"/>
    <x v="0"/>
    <s v="Tesseramento"/>
    <x v="1"/>
    <x v="4"/>
    <x v="0"/>
    <m/>
  </r>
  <r>
    <n v="24508"/>
    <x v="0"/>
    <x v="0"/>
    <x v="0"/>
    <x v="0"/>
    <x v="4"/>
    <x v="14"/>
    <x v="0"/>
    <x v="0"/>
    <s v="Tesseramento"/>
    <x v="1"/>
    <x v="4"/>
    <x v="0"/>
    <m/>
  </r>
  <r>
    <n v="24509"/>
    <x v="0"/>
    <x v="0"/>
    <x v="0"/>
    <x v="0"/>
    <x v="4"/>
    <x v="14"/>
    <x v="0"/>
    <x v="0"/>
    <s v="Tesseramento"/>
    <x v="1"/>
    <x v="4"/>
    <x v="0"/>
    <m/>
  </r>
  <r>
    <n v="59786"/>
    <x v="0"/>
    <x v="0"/>
    <x v="0"/>
    <x v="0"/>
    <x v="4"/>
    <x v="14"/>
    <x v="0"/>
    <x v="0"/>
    <s v="Tesseramento"/>
    <x v="1"/>
    <x v="0"/>
    <x v="0"/>
    <m/>
  </r>
  <r>
    <n v="84608"/>
    <x v="0"/>
    <x v="0"/>
    <x v="0"/>
    <x v="0"/>
    <x v="4"/>
    <x v="14"/>
    <x v="0"/>
    <x v="0"/>
    <s v="Tesseramento"/>
    <x v="1"/>
    <x v="1"/>
    <x v="0"/>
    <m/>
  </r>
  <r>
    <n v="24506"/>
    <x v="0"/>
    <x v="0"/>
    <x v="0"/>
    <x v="0"/>
    <x v="4"/>
    <x v="14"/>
    <x v="0"/>
    <x v="1"/>
    <s v="Tesseramento"/>
    <x v="1"/>
    <x v="4"/>
    <x v="0"/>
    <m/>
  </r>
  <r>
    <n v="24557"/>
    <x v="0"/>
    <x v="0"/>
    <x v="0"/>
    <x v="0"/>
    <x v="4"/>
    <x v="14"/>
    <x v="0"/>
    <x v="1"/>
    <s v="Tesseramento"/>
    <x v="1"/>
    <x v="4"/>
    <x v="0"/>
    <m/>
  </r>
  <r>
    <n v="89410"/>
    <x v="0"/>
    <x v="0"/>
    <x v="0"/>
    <x v="0"/>
    <x v="4"/>
    <x v="14"/>
    <x v="0"/>
    <x v="1"/>
    <s v="Tesseramento"/>
    <x v="1"/>
    <x v="4"/>
    <x v="0"/>
    <m/>
  </r>
  <r>
    <n v="59788"/>
    <x v="0"/>
    <x v="0"/>
    <x v="0"/>
    <x v="0"/>
    <x v="4"/>
    <x v="14"/>
    <x v="0"/>
    <x v="0"/>
    <s v="Tesseramento"/>
    <x v="1"/>
    <x v="0"/>
    <x v="0"/>
    <m/>
  </r>
  <r>
    <n v="23069"/>
    <x v="0"/>
    <x v="0"/>
    <x v="0"/>
    <x v="0"/>
    <x v="4"/>
    <x v="14"/>
    <x v="0"/>
    <x v="1"/>
    <s v="Tesseramento"/>
    <x v="1"/>
    <x v="4"/>
    <x v="0"/>
    <m/>
  </r>
  <r>
    <n v="24537"/>
    <x v="0"/>
    <x v="0"/>
    <x v="0"/>
    <x v="0"/>
    <x v="4"/>
    <x v="14"/>
    <x v="0"/>
    <x v="0"/>
    <s v="Tesseramento"/>
    <x v="1"/>
    <x v="4"/>
    <x v="0"/>
    <m/>
  </r>
  <r>
    <n v="44185"/>
    <x v="0"/>
    <x v="0"/>
    <x v="0"/>
    <x v="0"/>
    <x v="4"/>
    <x v="14"/>
    <x v="0"/>
    <x v="0"/>
    <s v="Tesseramento"/>
    <x v="1"/>
    <x v="0"/>
    <x v="0"/>
    <m/>
  </r>
  <r>
    <n v="24541"/>
    <x v="0"/>
    <x v="0"/>
    <x v="0"/>
    <x v="0"/>
    <x v="4"/>
    <x v="14"/>
    <x v="0"/>
    <x v="0"/>
    <s v="Tesseramento"/>
    <x v="1"/>
    <x v="4"/>
    <x v="0"/>
    <m/>
  </r>
  <r>
    <n v="24540"/>
    <x v="0"/>
    <x v="0"/>
    <x v="0"/>
    <x v="0"/>
    <x v="4"/>
    <x v="14"/>
    <x v="0"/>
    <x v="0"/>
    <s v="Tesseramento"/>
    <x v="1"/>
    <x v="4"/>
    <x v="0"/>
    <m/>
  </r>
  <r>
    <n v="146561"/>
    <x v="0"/>
    <x v="0"/>
    <x v="0"/>
    <x v="0"/>
    <x v="4"/>
    <x v="14"/>
    <x v="0"/>
    <x v="1"/>
    <s v="Tesseramento"/>
    <x v="1"/>
    <x v="4"/>
    <x v="0"/>
    <m/>
  </r>
  <r>
    <n v="37554"/>
    <x v="0"/>
    <x v="0"/>
    <x v="0"/>
    <x v="0"/>
    <x v="4"/>
    <x v="14"/>
    <x v="0"/>
    <x v="0"/>
    <s v="Tesseramento"/>
    <x v="1"/>
    <x v="3"/>
    <x v="0"/>
    <m/>
  </r>
  <r>
    <n v="72666"/>
    <x v="0"/>
    <x v="0"/>
    <x v="0"/>
    <x v="0"/>
    <x v="4"/>
    <x v="14"/>
    <x v="0"/>
    <x v="0"/>
    <s v="Tesseramento"/>
    <x v="1"/>
    <x v="4"/>
    <x v="0"/>
    <m/>
  </r>
  <r>
    <n v="34882"/>
    <x v="0"/>
    <x v="0"/>
    <x v="0"/>
    <x v="0"/>
    <x v="4"/>
    <x v="14"/>
    <x v="0"/>
    <x v="0"/>
    <s v="Tesseramento"/>
    <x v="1"/>
    <x v="3"/>
    <x v="0"/>
    <m/>
  </r>
  <r>
    <n v="139254"/>
    <x v="0"/>
    <x v="0"/>
    <x v="0"/>
    <x v="0"/>
    <x v="4"/>
    <x v="14"/>
    <x v="0"/>
    <x v="0"/>
    <s v="Tesseramento"/>
    <x v="1"/>
    <x v="0"/>
    <x v="0"/>
    <m/>
  </r>
  <r>
    <n v="24674"/>
    <x v="0"/>
    <x v="0"/>
    <x v="0"/>
    <x v="0"/>
    <x v="4"/>
    <x v="14"/>
    <x v="0"/>
    <x v="1"/>
    <s v="Tesseramento"/>
    <x v="1"/>
    <x v="3"/>
    <x v="0"/>
    <m/>
  </r>
  <r>
    <n v="155220"/>
    <x v="1"/>
    <x v="0"/>
    <x v="0"/>
    <x v="0"/>
    <x v="4"/>
    <x v="14"/>
    <x v="0"/>
    <x v="0"/>
    <s v="Tesseramento"/>
    <x v="1"/>
    <x v="7"/>
    <x v="0"/>
    <s v="BG"/>
  </r>
  <r>
    <n v="97521"/>
    <x v="0"/>
    <x v="0"/>
    <x v="0"/>
    <x v="0"/>
    <x v="4"/>
    <x v="14"/>
    <x v="0"/>
    <x v="1"/>
    <s v="Tesseramento"/>
    <x v="1"/>
    <x v="3"/>
    <x v="0"/>
    <m/>
  </r>
  <r>
    <n v="24563"/>
    <x v="0"/>
    <x v="0"/>
    <x v="0"/>
    <x v="0"/>
    <x v="4"/>
    <x v="14"/>
    <x v="0"/>
    <x v="0"/>
    <s v="Tesseramento"/>
    <x v="1"/>
    <x v="4"/>
    <x v="0"/>
    <m/>
  </r>
  <r>
    <n v="49599"/>
    <x v="0"/>
    <x v="0"/>
    <x v="0"/>
    <x v="0"/>
    <x v="4"/>
    <x v="14"/>
    <x v="0"/>
    <x v="0"/>
    <s v="Tesseramento"/>
    <x v="1"/>
    <x v="4"/>
    <x v="0"/>
    <m/>
  </r>
  <r>
    <n v="24569"/>
    <x v="0"/>
    <x v="0"/>
    <x v="0"/>
    <x v="0"/>
    <x v="4"/>
    <x v="14"/>
    <x v="0"/>
    <x v="0"/>
    <s v="Tesseramento"/>
    <x v="1"/>
    <x v="4"/>
    <x v="0"/>
    <m/>
  </r>
  <r>
    <n v="9985"/>
    <x v="0"/>
    <x v="0"/>
    <x v="0"/>
    <x v="0"/>
    <x v="4"/>
    <x v="80"/>
    <x v="0"/>
    <x v="0"/>
    <s v="Tesseramento"/>
    <x v="1"/>
    <x v="1"/>
    <x v="0"/>
    <m/>
  </r>
  <r>
    <n v="118912"/>
    <x v="0"/>
    <x v="0"/>
    <x v="0"/>
    <x v="0"/>
    <x v="4"/>
    <x v="14"/>
    <x v="0"/>
    <x v="0"/>
    <s v="Tesseramento"/>
    <x v="1"/>
    <x v="4"/>
    <x v="0"/>
    <m/>
  </r>
  <r>
    <n v="103580"/>
    <x v="0"/>
    <x v="0"/>
    <x v="0"/>
    <x v="0"/>
    <x v="4"/>
    <x v="14"/>
    <x v="0"/>
    <x v="1"/>
    <s v="Tesseramento"/>
    <x v="1"/>
    <x v="4"/>
    <x v="0"/>
    <m/>
  </r>
  <r>
    <n v="9986"/>
    <x v="0"/>
    <x v="0"/>
    <x v="0"/>
    <x v="0"/>
    <x v="4"/>
    <x v="80"/>
    <x v="0"/>
    <x v="0"/>
    <s v="Tesseramento"/>
    <x v="1"/>
    <x v="3"/>
    <x v="0"/>
    <m/>
  </r>
  <r>
    <n v="103172"/>
    <x v="0"/>
    <x v="0"/>
    <x v="0"/>
    <x v="0"/>
    <x v="4"/>
    <x v="14"/>
    <x v="0"/>
    <x v="0"/>
    <s v="Tesseramento"/>
    <x v="1"/>
    <x v="4"/>
    <x v="0"/>
    <m/>
  </r>
  <r>
    <n v="24577"/>
    <x v="0"/>
    <x v="0"/>
    <x v="0"/>
    <x v="0"/>
    <x v="4"/>
    <x v="14"/>
    <x v="0"/>
    <x v="0"/>
    <s v="Tesseramento"/>
    <x v="1"/>
    <x v="4"/>
    <x v="0"/>
    <m/>
  </r>
  <r>
    <n v="24582"/>
    <x v="0"/>
    <x v="0"/>
    <x v="0"/>
    <x v="0"/>
    <x v="4"/>
    <x v="14"/>
    <x v="0"/>
    <x v="0"/>
    <s v="Tesseramento"/>
    <x v="1"/>
    <x v="3"/>
    <x v="0"/>
    <m/>
  </r>
  <r>
    <n v="112772"/>
    <x v="0"/>
    <x v="0"/>
    <x v="0"/>
    <x v="0"/>
    <x v="4"/>
    <x v="14"/>
    <x v="0"/>
    <x v="0"/>
    <s v="Tesseramento"/>
    <x v="1"/>
    <x v="1"/>
    <x v="0"/>
    <m/>
  </r>
  <r>
    <n v="42474"/>
    <x v="0"/>
    <x v="0"/>
    <x v="0"/>
    <x v="0"/>
    <x v="4"/>
    <x v="14"/>
    <x v="0"/>
    <x v="0"/>
    <s v="Tesseramento"/>
    <x v="1"/>
    <x v="4"/>
    <x v="0"/>
    <m/>
  </r>
  <r>
    <n v="192609"/>
    <x v="0"/>
    <x v="0"/>
    <x v="0"/>
    <x v="1"/>
    <x v="4"/>
    <x v="14"/>
    <x v="0"/>
    <x v="0"/>
    <s v="Tesseramento"/>
    <x v="1"/>
    <x v="3"/>
    <x v="0"/>
    <m/>
  </r>
  <r>
    <n v="60945"/>
    <x v="0"/>
    <x v="0"/>
    <x v="0"/>
    <x v="0"/>
    <x v="4"/>
    <x v="14"/>
    <x v="0"/>
    <x v="0"/>
    <s v="Tesseramento"/>
    <x v="1"/>
    <x v="4"/>
    <x v="0"/>
    <m/>
  </r>
  <r>
    <n v="24600"/>
    <x v="0"/>
    <x v="0"/>
    <x v="0"/>
    <x v="0"/>
    <x v="4"/>
    <x v="14"/>
    <x v="0"/>
    <x v="0"/>
    <s v="Tesseramento"/>
    <x v="1"/>
    <x v="4"/>
    <x v="0"/>
    <m/>
  </r>
  <r>
    <n v="172503"/>
    <x v="0"/>
    <x v="0"/>
    <x v="0"/>
    <x v="0"/>
    <x v="4"/>
    <x v="14"/>
    <x v="0"/>
    <x v="0"/>
    <s v="Tesseramento"/>
    <x v="1"/>
    <x v="4"/>
    <x v="0"/>
    <m/>
  </r>
  <r>
    <n v="40543"/>
    <x v="0"/>
    <x v="0"/>
    <x v="0"/>
    <x v="0"/>
    <x v="4"/>
    <x v="14"/>
    <x v="0"/>
    <x v="0"/>
    <s v="Tesseramento"/>
    <x v="1"/>
    <x v="0"/>
    <x v="0"/>
    <m/>
  </r>
  <r>
    <n v="65796"/>
    <x v="0"/>
    <x v="0"/>
    <x v="0"/>
    <x v="0"/>
    <x v="4"/>
    <x v="14"/>
    <x v="0"/>
    <x v="1"/>
    <s v="Tesseramento"/>
    <x v="1"/>
    <x v="4"/>
    <x v="0"/>
    <m/>
  </r>
  <r>
    <n v="85648"/>
    <x v="0"/>
    <x v="0"/>
    <x v="0"/>
    <x v="0"/>
    <x v="4"/>
    <x v="14"/>
    <x v="0"/>
    <x v="0"/>
    <s v="Tesseramento"/>
    <x v="1"/>
    <x v="3"/>
    <x v="0"/>
    <m/>
  </r>
  <r>
    <n v="154269"/>
    <x v="1"/>
    <x v="0"/>
    <x v="0"/>
    <x v="0"/>
    <x v="4"/>
    <x v="14"/>
    <x v="0"/>
    <x v="0"/>
    <s v="Tesseramento"/>
    <x v="1"/>
    <x v="6"/>
    <x v="0"/>
    <s v="B"/>
  </r>
  <r>
    <n v="60946"/>
    <x v="0"/>
    <x v="0"/>
    <x v="0"/>
    <x v="0"/>
    <x v="4"/>
    <x v="14"/>
    <x v="0"/>
    <x v="0"/>
    <s v="Tesseramento"/>
    <x v="1"/>
    <x v="4"/>
    <x v="0"/>
    <m/>
  </r>
  <r>
    <n v="192612"/>
    <x v="0"/>
    <x v="0"/>
    <x v="0"/>
    <x v="1"/>
    <x v="4"/>
    <x v="14"/>
    <x v="0"/>
    <x v="1"/>
    <s v="Tesseramento"/>
    <x v="1"/>
    <x v="4"/>
    <x v="0"/>
    <m/>
  </r>
  <r>
    <n v="14630"/>
    <x v="0"/>
    <x v="0"/>
    <x v="0"/>
    <x v="0"/>
    <x v="4"/>
    <x v="14"/>
    <x v="0"/>
    <x v="1"/>
    <s v="Tesseramento"/>
    <x v="1"/>
    <x v="3"/>
    <x v="0"/>
    <m/>
  </r>
  <r>
    <n v="97525"/>
    <x v="0"/>
    <x v="0"/>
    <x v="0"/>
    <x v="0"/>
    <x v="4"/>
    <x v="14"/>
    <x v="0"/>
    <x v="0"/>
    <s v="Tesseramento"/>
    <x v="1"/>
    <x v="1"/>
    <x v="0"/>
    <m/>
  </r>
  <r>
    <n v="24455"/>
    <x v="0"/>
    <x v="0"/>
    <x v="0"/>
    <x v="0"/>
    <x v="4"/>
    <x v="14"/>
    <x v="0"/>
    <x v="1"/>
    <s v="Tesseramento"/>
    <x v="1"/>
    <x v="3"/>
    <x v="0"/>
    <m/>
  </r>
  <r>
    <n v="24627"/>
    <x v="0"/>
    <x v="0"/>
    <x v="0"/>
    <x v="0"/>
    <x v="4"/>
    <x v="14"/>
    <x v="0"/>
    <x v="0"/>
    <s v="Tesseramento"/>
    <x v="1"/>
    <x v="4"/>
    <x v="0"/>
    <m/>
  </r>
  <r>
    <n v="24640"/>
    <x v="0"/>
    <x v="0"/>
    <x v="0"/>
    <x v="0"/>
    <x v="4"/>
    <x v="14"/>
    <x v="0"/>
    <x v="0"/>
    <s v="Tesseramento"/>
    <x v="1"/>
    <x v="4"/>
    <x v="0"/>
    <m/>
  </r>
  <r>
    <n v="188362"/>
    <x v="0"/>
    <x v="0"/>
    <x v="0"/>
    <x v="0"/>
    <x v="4"/>
    <x v="14"/>
    <x v="0"/>
    <x v="1"/>
    <s v="Tesseramento"/>
    <x v="1"/>
    <x v="4"/>
    <x v="0"/>
    <m/>
  </r>
  <r>
    <n v="74552"/>
    <x v="0"/>
    <x v="0"/>
    <x v="0"/>
    <x v="0"/>
    <x v="4"/>
    <x v="14"/>
    <x v="0"/>
    <x v="1"/>
    <s v="Tesseramento"/>
    <x v="1"/>
    <x v="4"/>
    <x v="0"/>
    <m/>
  </r>
  <r>
    <n v="24586"/>
    <x v="0"/>
    <x v="0"/>
    <x v="0"/>
    <x v="0"/>
    <x v="4"/>
    <x v="14"/>
    <x v="0"/>
    <x v="1"/>
    <s v="Tesseramento"/>
    <x v="1"/>
    <x v="4"/>
    <x v="0"/>
    <m/>
  </r>
  <r>
    <n v="113898"/>
    <x v="0"/>
    <x v="0"/>
    <x v="0"/>
    <x v="0"/>
    <x v="4"/>
    <x v="14"/>
    <x v="0"/>
    <x v="0"/>
    <s v="Tesseramento"/>
    <x v="1"/>
    <x v="4"/>
    <x v="0"/>
    <m/>
  </r>
  <r>
    <n v="29607"/>
    <x v="0"/>
    <x v="0"/>
    <x v="0"/>
    <x v="0"/>
    <x v="4"/>
    <x v="14"/>
    <x v="0"/>
    <x v="0"/>
    <s v="Tesseramento"/>
    <x v="1"/>
    <x v="4"/>
    <x v="0"/>
    <m/>
  </r>
  <r>
    <n v="151229"/>
    <x v="1"/>
    <x v="0"/>
    <x v="0"/>
    <x v="0"/>
    <x v="4"/>
    <x v="14"/>
    <x v="0"/>
    <x v="1"/>
    <s v="Tesseramento"/>
    <x v="1"/>
    <x v="2"/>
    <x v="0"/>
    <m/>
  </r>
  <r>
    <n v="126950"/>
    <x v="0"/>
    <x v="0"/>
    <x v="0"/>
    <x v="0"/>
    <x v="4"/>
    <x v="14"/>
    <x v="0"/>
    <x v="0"/>
    <s v="Tesseramento"/>
    <x v="1"/>
    <x v="3"/>
    <x v="0"/>
    <m/>
  </r>
  <r>
    <n v="18683"/>
    <x v="0"/>
    <x v="0"/>
    <x v="0"/>
    <x v="0"/>
    <x v="4"/>
    <x v="14"/>
    <x v="0"/>
    <x v="0"/>
    <s v="Tesseramento"/>
    <x v="1"/>
    <x v="3"/>
    <x v="0"/>
    <m/>
  </r>
  <r>
    <n v="24504"/>
    <x v="0"/>
    <x v="0"/>
    <x v="0"/>
    <x v="0"/>
    <x v="4"/>
    <x v="14"/>
    <x v="0"/>
    <x v="1"/>
    <s v="Tesseramento"/>
    <x v="1"/>
    <x v="4"/>
    <x v="0"/>
    <m/>
  </r>
  <r>
    <n v="141217"/>
    <x v="0"/>
    <x v="0"/>
    <x v="0"/>
    <x v="1"/>
    <x v="4"/>
    <x v="14"/>
    <x v="0"/>
    <x v="1"/>
    <s v="Tesseramento"/>
    <x v="1"/>
    <x v="4"/>
    <x v="0"/>
    <m/>
  </r>
  <r>
    <n v="158625"/>
    <x v="0"/>
    <x v="0"/>
    <x v="0"/>
    <x v="0"/>
    <x v="4"/>
    <x v="14"/>
    <x v="0"/>
    <x v="1"/>
    <s v="Tesseramento"/>
    <x v="1"/>
    <x v="4"/>
    <x v="0"/>
    <m/>
  </r>
  <r>
    <n v="30960"/>
    <x v="0"/>
    <x v="0"/>
    <x v="0"/>
    <x v="0"/>
    <x v="4"/>
    <x v="14"/>
    <x v="0"/>
    <x v="0"/>
    <s v="Tesseramento"/>
    <x v="1"/>
    <x v="3"/>
    <x v="0"/>
    <m/>
  </r>
  <r>
    <n v="24534"/>
    <x v="0"/>
    <x v="0"/>
    <x v="0"/>
    <x v="0"/>
    <x v="4"/>
    <x v="14"/>
    <x v="0"/>
    <x v="1"/>
    <s v="Tesseramento"/>
    <x v="1"/>
    <x v="4"/>
    <x v="0"/>
    <m/>
  </r>
  <r>
    <n v="65803"/>
    <x v="0"/>
    <x v="0"/>
    <x v="0"/>
    <x v="0"/>
    <x v="4"/>
    <x v="14"/>
    <x v="0"/>
    <x v="0"/>
    <s v="Tesseramento"/>
    <x v="1"/>
    <x v="4"/>
    <x v="0"/>
    <m/>
  </r>
  <r>
    <n v="35863"/>
    <x v="0"/>
    <x v="0"/>
    <x v="0"/>
    <x v="0"/>
    <x v="4"/>
    <x v="14"/>
    <x v="0"/>
    <x v="1"/>
    <s v="Tesseramento"/>
    <x v="1"/>
    <x v="3"/>
    <x v="0"/>
    <m/>
  </r>
  <r>
    <n v="61932"/>
    <x v="0"/>
    <x v="0"/>
    <x v="0"/>
    <x v="0"/>
    <x v="4"/>
    <x v="14"/>
    <x v="0"/>
    <x v="0"/>
    <s v="Tesseramento"/>
    <x v="1"/>
    <x v="3"/>
    <x v="0"/>
    <m/>
  </r>
  <r>
    <n v="89415"/>
    <x v="0"/>
    <x v="0"/>
    <x v="0"/>
    <x v="4"/>
    <x v="4"/>
    <x v="14"/>
    <x v="0"/>
    <x v="0"/>
    <s v="Tesseramento"/>
    <x v="1"/>
    <x v="1"/>
    <x v="0"/>
    <m/>
  </r>
  <r>
    <n v="24678"/>
    <x v="0"/>
    <x v="0"/>
    <x v="0"/>
    <x v="0"/>
    <x v="4"/>
    <x v="14"/>
    <x v="0"/>
    <x v="0"/>
    <s v="Tesseramento"/>
    <x v="1"/>
    <x v="4"/>
    <x v="0"/>
    <m/>
  </r>
  <r>
    <n v="24601"/>
    <x v="0"/>
    <x v="0"/>
    <x v="0"/>
    <x v="0"/>
    <x v="4"/>
    <x v="14"/>
    <x v="0"/>
    <x v="1"/>
    <s v="Tesseramento"/>
    <x v="1"/>
    <x v="4"/>
    <x v="0"/>
    <m/>
  </r>
  <r>
    <n v="147971"/>
    <x v="0"/>
    <x v="0"/>
    <x v="0"/>
    <x v="0"/>
    <x v="4"/>
    <x v="14"/>
    <x v="0"/>
    <x v="0"/>
    <s v="Tesseramento"/>
    <x v="1"/>
    <x v="4"/>
    <x v="0"/>
    <m/>
  </r>
  <r>
    <n v="205878"/>
    <x v="0"/>
    <x v="0"/>
    <x v="0"/>
    <x v="2"/>
    <x v="4"/>
    <x v="14"/>
    <x v="0"/>
    <x v="0"/>
    <s v="Tesseramento"/>
    <x v="1"/>
    <x v="1"/>
    <x v="0"/>
    <m/>
  </r>
  <r>
    <n v="158626"/>
    <x v="0"/>
    <x v="0"/>
    <x v="0"/>
    <x v="0"/>
    <x v="4"/>
    <x v="14"/>
    <x v="0"/>
    <x v="0"/>
    <s v="Tesseramento"/>
    <x v="1"/>
    <x v="4"/>
    <x v="0"/>
    <m/>
  </r>
  <r>
    <n v="44195"/>
    <x v="0"/>
    <x v="0"/>
    <x v="0"/>
    <x v="0"/>
    <x v="4"/>
    <x v="14"/>
    <x v="0"/>
    <x v="0"/>
    <s v="Tesseramento"/>
    <x v="1"/>
    <x v="0"/>
    <x v="0"/>
    <m/>
  </r>
  <r>
    <n v="24703"/>
    <x v="0"/>
    <x v="0"/>
    <x v="0"/>
    <x v="0"/>
    <x v="4"/>
    <x v="14"/>
    <x v="0"/>
    <x v="0"/>
    <s v="Tesseramento"/>
    <x v="1"/>
    <x v="0"/>
    <x v="0"/>
    <m/>
  </r>
  <r>
    <n v="65820"/>
    <x v="0"/>
    <x v="0"/>
    <x v="0"/>
    <x v="0"/>
    <x v="4"/>
    <x v="14"/>
    <x v="0"/>
    <x v="1"/>
    <s v="Tesseramento"/>
    <x v="1"/>
    <x v="4"/>
    <x v="0"/>
    <m/>
  </r>
  <r>
    <n v="120459"/>
    <x v="0"/>
    <x v="0"/>
    <x v="0"/>
    <x v="0"/>
    <x v="4"/>
    <x v="14"/>
    <x v="0"/>
    <x v="0"/>
    <s v="Tesseramento"/>
    <x v="1"/>
    <x v="4"/>
    <x v="0"/>
    <m/>
  </r>
  <r>
    <n v="24492"/>
    <x v="0"/>
    <x v="0"/>
    <x v="0"/>
    <x v="0"/>
    <x v="4"/>
    <x v="14"/>
    <x v="0"/>
    <x v="1"/>
    <s v="Tesseramento"/>
    <x v="1"/>
    <x v="4"/>
    <x v="0"/>
    <m/>
  </r>
  <r>
    <n v="24715"/>
    <x v="0"/>
    <x v="0"/>
    <x v="0"/>
    <x v="0"/>
    <x v="4"/>
    <x v="14"/>
    <x v="0"/>
    <x v="0"/>
    <s v="Tesseramento"/>
    <x v="1"/>
    <x v="3"/>
    <x v="0"/>
    <m/>
  </r>
  <r>
    <n v="24716"/>
    <x v="0"/>
    <x v="0"/>
    <x v="0"/>
    <x v="0"/>
    <x v="4"/>
    <x v="14"/>
    <x v="0"/>
    <x v="0"/>
    <s v="Tesseramento"/>
    <x v="1"/>
    <x v="4"/>
    <x v="0"/>
    <m/>
  </r>
  <r>
    <n v="109794"/>
    <x v="0"/>
    <x v="0"/>
    <x v="0"/>
    <x v="0"/>
    <x v="4"/>
    <x v="14"/>
    <x v="0"/>
    <x v="0"/>
    <s v="Tesseramento"/>
    <x v="1"/>
    <x v="4"/>
    <x v="0"/>
    <m/>
  </r>
  <r>
    <n v="93411"/>
    <x v="0"/>
    <x v="0"/>
    <x v="0"/>
    <x v="0"/>
    <x v="4"/>
    <x v="14"/>
    <x v="0"/>
    <x v="0"/>
    <s v="Tesseramento"/>
    <x v="1"/>
    <x v="3"/>
    <x v="0"/>
    <m/>
  </r>
  <r>
    <n v="218908"/>
    <x v="0"/>
    <x v="0"/>
    <x v="0"/>
    <x v="0"/>
    <x v="4"/>
    <x v="14"/>
    <x v="0"/>
    <x v="0"/>
    <s v="Tesseramento"/>
    <x v="1"/>
    <x v="4"/>
    <x v="0"/>
    <m/>
  </r>
  <r>
    <n v="14635"/>
    <x v="0"/>
    <x v="0"/>
    <x v="0"/>
    <x v="0"/>
    <x v="4"/>
    <x v="14"/>
    <x v="0"/>
    <x v="1"/>
    <s v="Tesseramento"/>
    <x v="1"/>
    <x v="1"/>
    <x v="0"/>
    <m/>
  </r>
  <r>
    <n v="14618"/>
    <x v="0"/>
    <x v="0"/>
    <x v="0"/>
    <x v="0"/>
    <x v="4"/>
    <x v="14"/>
    <x v="0"/>
    <x v="0"/>
    <s v="Tesseramento"/>
    <x v="1"/>
    <x v="4"/>
    <x v="0"/>
    <m/>
  </r>
  <r>
    <n v="95058"/>
    <x v="0"/>
    <x v="0"/>
    <x v="0"/>
    <x v="0"/>
    <x v="4"/>
    <x v="14"/>
    <x v="0"/>
    <x v="1"/>
    <s v="Tesseramento"/>
    <x v="1"/>
    <x v="3"/>
    <x v="0"/>
    <m/>
  </r>
  <r>
    <n v="24641"/>
    <x v="0"/>
    <x v="0"/>
    <x v="0"/>
    <x v="0"/>
    <x v="4"/>
    <x v="14"/>
    <x v="0"/>
    <x v="1"/>
    <s v="Tesseramento"/>
    <x v="1"/>
    <x v="4"/>
    <x v="0"/>
    <m/>
  </r>
  <r>
    <n v="82897"/>
    <x v="0"/>
    <x v="0"/>
    <x v="0"/>
    <x v="0"/>
    <x v="4"/>
    <x v="14"/>
    <x v="0"/>
    <x v="0"/>
    <s v="Tesseramento"/>
    <x v="1"/>
    <x v="4"/>
    <x v="0"/>
    <m/>
  </r>
  <r>
    <n v="93798"/>
    <x v="0"/>
    <x v="0"/>
    <x v="0"/>
    <x v="0"/>
    <x v="4"/>
    <x v="14"/>
    <x v="0"/>
    <x v="1"/>
    <s v="Tesseramento"/>
    <x v="1"/>
    <x v="4"/>
    <x v="0"/>
    <m/>
  </r>
  <r>
    <n v="60969"/>
    <x v="0"/>
    <x v="0"/>
    <x v="0"/>
    <x v="0"/>
    <x v="4"/>
    <x v="14"/>
    <x v="0"/>
    <x v="0"/>
    <s v="Tesseramento"/>
    <x v="1"/>
    <x v="3"/>
    <x v="0"/>
    <m/>
  </r>
  <r>
    <n v="127022"/>
    <x v="0"/>
    <x v="0"/>
    <x v="0"/>
    <x v="0"/>
    <x v="4"/>
    <x v="166"/>
    <x v="0"/>
    <x v="0"/>
    <s v="Tesseramento"/>
    <x v="1"/>
    <x v="0"/>
    <x v="0"/>
    <m/>
  </r>
  <r>
    <n v="221741"/>
    <x v="1"/>
    <x v="0"/>
    <x v="0"/>
    <x v="0"/>
    <x v="4"/>
    <x v="166"/>
    <x v="0"/>
    <x v="0"/>
    <s v="Tesseramento"/>
    <x v="1"/>
    <x v="5"/>
    <x v="0"/>
    <m/>
  </r>
  <r>
    <n v="76007"/>
    <x v="0"/>
    <x v="0"/>
    <x v="0"/>
    <x v="0"/>
    <x v="4"/>
    <x v="166"/>
    <x v="0"/>
    <x v="0"/>
    <s v="Tesseramento"/>
    <x v="1"/>
    <x v="4"/>
    <x v="0"/>
    <m/>
  </r>
  <r>
    <n v="191963"/>
    <x v="0"/>
    <x v="0"/>
    <x v="2"/>
    <x v="0"/>
    <x v="1"/>
    <x v="48"/>
    <x v="0"/>
    <x v="0"/>
    <s v="Tesseramento"/>
    <x v="1"/>
    <x v="0"/>
    <x v="0"/>
    <m/>
  </r>
  <r>
    <n v="31423"/>
    <x v="0"/>
    <x v="0"/>
    <x v="0"/>
    <x v="0"/>
    <x v="7"/>
    <x v="51"/>
    <x v="0"/>
    <x v="0"/>
    <s v="Tesseramento"/>
    <x v="1"/>
    <x v="4"/>
    <x v="0"/>
    <m/>
  </r>
  <r>
    <n v="227698"/>
    <x v="0"/>
    <x v="0"/>
    <x v="0"/>
    <x v="2"/>
    <x v="7"/>
    <x v="51"/>
    <x v="0"/>
    <x v="1"/>
    <s v="Tesseramento"/>
    <x v="1"/>
    <x v="0"/>
    <x v="0"/>
    <m/>
  </r>
  <r>
    <n v="32317"/>
    <x v="0"/>
    <x v="0"/>
    <x v="0"/>
    <x v="0"/>
    <x v="7"/>
    <x v="78"/>
    <x v="0"/>
    <x v="0"/>
    <s v="Tesseramento"/>
    <x v="0"/>
    <x v="3"/>
    <x v="0"/>
    <m/>
  </r>
  <r>
    <n v="234684"/>
    <x v="0"/>
    <x v="0"/>
    <x v="1"/>
    <x v="1"/>
    <x v="14"/>
    <x v="121"/>
    <x v="0"/>
    <x v="0"/>
    <s v="Tesseramento"/>
    <x v="1"/>
    <x v="1"/>
    <x v="0"/>
    <m/>
  </r>
  <r>
    <n v="116712"/>
    <x v="0"/>
    <x v="0"/>
    <x v="0"/>
    <x v="0"/>
    <x v="4"/>
    <x v="166"/>
    <x v="0"/>
    <x v="0"/>
    <s v="Tesseramento"/>
    <x v="1"/>
    <x v="3"/>
    <x v="0"/>
    <m/>
  </r>
  <r>
    <n v="180594"/>
    <x v="0"/>
    <x v="0"/>
    <x v="2"/>
    <x v="1"/>
    <x v="4"/>
    <x v="219"/>
    <x v="0"/>
    <x v="0"/>
    <s v="Tesseramento"/>
    <x v="0"/>
    <x v="4"/>
    <x v="0"/>
    <m/>
  </r>
  <r>
    <n v="202961"/>
    <x v="0"/>
    <x v="0"/>
    <x v="2"/>
    <x v="0"/>
    <x v="1"/>
    <x v="1"/>
    <x v="0"/>
    <x v="0"/>
    <s v="Tesseramento"/>
    <x v="0"/>
    <x v="0"/>
    <x v="0"/>
    <m/>
  </r>
  <r>
    <n v="220587"/>
    <x v="0"/>
    <x v="0"/>
    <x v="2"/>
    <x v="1"/>
    <x v="4"/>
    <x v="235"/>
    <x v="0"/>
    <x v="1"/>
    <s v="Tesseramento"/>
    <x v="0"/>
    <x v="3"/>
    <x v="0"/>
    <m/>
  </r>
  <r>
    <n v="118824"/>
    <x v="0"/>
    <x v="0"/>
    <x v="0"/>
    <x v="0"/>
    <x v="17"/>
    <x v="258"/>
    <x v="0"/>
    <x v="1"/>
    <s v="Tesseramento"/>
    <x v="1"/>
    <x v="4"/>
    <x v="0"/>
    <m/>
  </r>
  <r>
    <n v="234685"/>
    <x v="0"/>
    <x v="0"/>
    <x v="1"/>
    <x v="3"/>
    <x v="10"/>
    <x v="396"/>
    <x v="0"/>
    <x v="1"/>
    <s v="Tesseramento"/>
    <x v="0"/>
    <x v="0"/>
    <x v="0"/>
    <m/>
  </r>
  <r>
    <n v="208686"/>
    <x v="0"/>
    <x v="0"/>
    <x v="0"/>
    <x v="0"/>
    <x v="17"/>
    <x v="258"/>
    <x v="0"/>
    <x v="0"/>
    <s v="Tesseramento"/>
    <x v="1"/>
    <x v="4"/>
    <x v="0"/>
    <m/>
  </r>
  <r>
    <n v="80883"/>
    <x v="0"/>
    <x v="0"/>
    <x v="0"/>
    <x v="0"/>
    <x v="17"/>
    <x v="258"/>
    <x v="0"/>
    <x v="0"/>
    <s v="Tesseramento"/>
    <x v="1"/>
    <x v="0"/>
    <x v="0"/>
    <m/>
  </r>
  <r>
    <n v="65362"/>
    <x v="0"/>
    <x v="0"/>
    <x v="0"/>
    <x v="0"/>
    <x v="17"/>
    <x v="258"/>
    <x v="0"/>
    <x v="0"/>
    <s v="Tesseramento"/>
    <x v="1"/>
    <x v="3"/>
    <x v="0"/>
    <m/>
  </r>
  <r>
    <n v="6898"/>
    <x v="0"/>
    <x v="0"/>
    <x v="0"/>
    <x v="0"/>
    <x v="17"/>
    <x v="258"/>
    <x v="0"/>
    <x v="0"/>
    <s v="Tesseramento"/>
    <x v="1"/>
    <x v="4"/>
    <x v="0"/>
    <m/>
  </r>
  <r>
    <n v="130254"/>
    <x v="0"/>
    <x v="0"/>
    <x v="0"/>
    <x v="0"/>
    <x v="17"/>
    <x v="258"/>
    <x v="0"/>
    <x v="0"/>
    <s v="Tesseramento"/>
    <x v="1"/>
    <x v="1"/>
    <x v="0"/>
    <m/>
  </r>
  <r>
    <n v="37312"/>
    <x v="0"/>
    <x v="0"/>
    <x v="0"/>
    <x v="0"/>
    <x v="17"/>
    <x v="258"/>
    <x v="0"/>
    <x v="0"/>
    <s v="Tesseramento"/>
    <x v="1"/>
    <x v="3"/>
    <x v="0"/>
    <m/>
  </r>
  <r>
    <n v="186145"/>
    <x v="0"/>
    <x v="0"/>
    <x v="0"/>
    <x v="0"/>
    <x v="1"/>
    <x v="324"/>
    <x v="0"/>
    <x v="0"/>
    <s v="Tesseramento"/>
    <x v="1"/>
    <x v="0"/>
    <x v="0"/>
    <m/>
  </r>
  <r>
    <n v="17511"/>
    <x v="0"/>
    <x v="0"/>
    <x v="0"/>
    <x v="0"/>
    <x v="17"/>
    <x v="258"/>
    <x v="0"/>
    <x v="0"/>
    <s v="Tesseramento"/>
    <x v="1"/>
    <x v="3"/>
    <x v="0"/>
    <m/>
  </r>
  <r>
    <n v="181699"/>
    <x v="0"/>
    <x v="0"/>
    <x v="0"/>
    <x v="0"/>
    <x v="17"/>
    <x v="258"/>
    <x v="0"/>
    <x v="0"/>
    <s v="Tesseramento"/>
    <x v="1"/>
    <x v="0"/>
    <x v="0"/>
    <m/>
  </r>
  <r>
    <n v="140842"/>
    <x v="0"/>
    <x v="0"/>
    <x v="0"/>
    <x v="0"/>
    <x v="17"/>
    <x v="258"/>
    <x v="0"/>
    <x v="0"/>
    <s v="Tesseramento"/>
    <x v="1"/>
    <x v="0"/>
    <x v="0"/>
    <m/>
  </r>
  <r>
    <n v="93776"/>
    <x v="0"/>
    <x v="0"/>
    <x v="0"/>
    <x v="4"/>
    <x v="10"/>
    <x v="396"/>
    <x v="0"/>
    <x v="1"/>
    <s v="Tesseramento"/>
    <x v="0"/>
    <x v="4"/>
    <x v="0"/>
    <m/>
  </r>
  <r>
    <n v="93777"/>
    <x v="0"/>
    <x v="0"/>
    <x v="0"/>
    <x v="4"/>
    <x v="10"/>
    <x v="396"/>
    <x v="0"/>
    <x v="0"/>
    <s v="Tesseramento"/>
    <x v="0"/>
    <x v="3"/>
    <x v="0"/>
    <m/>
  </r>
  <r>
    <n v="107896"/>
    <x v="0"/>
    <x v="0"/>
    <x v="0"/>
    <x v="0"/>
    <x v="17"/>
    <x v="258"/>
    <x v="0"/>
    <x v="0"/>
    <s v="Tesseramento"/>
    <x v="1"/>
    <x v="4"/>
    <x v="0"/>
    <m/>
  </r>
  <r>
    <n v="26014"/>
    <x v="0"/>
    <x v="0"/>
    <x v="0"/>
    <x v="0"/>
    <x v="17"/>
    <x v="258"/>
    <x v="0"/>
    <x v="1"/>
    <s v="Tesseramento"/>
    <x v="1"/>
    <x v="0"/>
    <x v="0"/>
    <m/>
  </r>
  <r>
    <n v="151919"/>
    <x v="0"/>
    <x v="0"/>
    <x v="0"/>
    <x v="0"/>
    <x v="17"/>
    <x v="258"/>
    <x v="0"/>
    <x v="0"/>
    <s v="Tesseramento"/>
    <x v="1"/>
    <x v="0"/>
    <x v="0"/>
    <m/>
  </r>
  <r>
    <n v="153632"/>
    <x v="0"/>
    <x v="1"/>
    <x v="0"/>
    <x v="0"/>
    <x v="17"/>
    <x v="258"/>
    <x v="0"/>
    <x v="0"/>
    <s v="Tesseramento"/>
    <x v="1"/>
    <x v="4"/>
    <x v="0"/>
    <m/>
  </r>
  <r>
    <n v="62815"/>
    <x v="0"/>
    <x v="0"/>
    <x v="0"/>
    <x v="0"/>
    <x v="13"/>
    <x v="356"/>
    <x v="0"/>
    <x v="0"/>
    <s v="Tesseramento"/>
    <x v="1"/>
    <x v="4"/>
    <x v="0"/>
    <m/>
  </r>
  <r>
    <n v="131090"/>
    <x v="0"/>
    <x v="0"/>
    <x v="0"/>
    <x v="0"/>
    <x v="13"/>
    <x v="356"/>
    <x v="0"/>
    <x v="0"/>
    <s v="Tesseramento"/>
    <x v="1"/>
    <x v="3"/>
    <x v="0"/>
    <m/>
  </r>
  <r>
    <n v="131995"/>
    <x v="0"/>
    <x v="0"/>
    <x v="0"/>
    <x v="0"/>
    <x v="13"/>
    <x v="356"/>
    <x v="0"/>
    <x v="0"/>
    <s v="Tesseramento"/>
    <x v="1"/>
    <x v="1"/>
    <x v="0"/>
    <m/>
  </r>
  <r>
    <n v="139350"/>
    <x v="0"/>
    <x v="0"/>
    <x v="0"/>
    <x v="0"/>
    <x v="13"/>
    <x v="356"/>
    <x v="0"/>
    <x v="0"/>
    <s v="Tesseramento"/>
    <x v="1"/>
    <x v="4"/>
    <x v="0"/>
    <m/>
  </r>
  <r>
    <n v="131091"/>
    <x v="0"/>
    <x v="0"/>
    <x v="0"/>
    <x v="0"/>
    <x v="13"/>
    <x v="356"/>
    <x v="0"/>
    <x v="0"/>
    <s v="Tesseramento"/>
    <x v="1"/>
    <x v="3"/>
    <x v="0"/>
    <m/>
  </r>
  <r>
    <n v="213491"/>
    <x v="0"/>
    <x v="0"/>
    <x v="0"/>
    <x v="0"/>
    <x v="13"/>
    <x v="356"/>
    <x v="0"/>
    <x v="0"/>
    <s v="Tesseramento"/>
    <x v="1"/>
    <x v="0"/>
    <x v="0"/>
    <m/>
  </r>
  <r>
    <n v="6906"/>
    <x v="0"/>
    <x v="0"/>
    <x v="0"/>
    <x v="0"/>
    <x v="17"/>
    <x v="258"/>
    <x v="0"/>
    <x v="0"/>
    <s v="Tesseramento"/>
    <x v="1"/>
    <x v="3"/>
    <x v="0"/>
    <m/>
  </r>
  <r>
    <n v="204539"/>
    <x v="0"/>
    <x v="1"/>
    <x v="0"/>
    <x v="1"/>
    <x v="17"/>
    <x v="258"/>
    <x v="0"/>
    <x v="0"/>
    <s v="Tesseramento"/>
    <x v="1"/>
    <x v="4"/>
    <x v="0"/>
    <m/>
  </r>
  <r>
    <n v="188645"/>
    <x v="0"/>
    <x v="0"/>
    <x v="0"/>
    <x v="3"/>
    <x v="10"/>
    <x v="396"/>
    <x v="0"/>
    <x v="1"/>
    <s v="Tesseramento"/>
    <x v="0"/>
    <x v="4"/>
    <x v="0"/>
    <m/>
  </r>
  <r>
    <n v="144918"/>
    <x v="0"/>
    <x v="0"/>
    <x v="0"/>
    <x v="0"/>
    <x v="17"/>
    <x v="258"/>
    <x v="0"/>
    <x v="1"/>
    <s v="Tesseramento"/>
    <x v="1"/>
    <x v="4"/>
    <x v="0"/>
    <m/>
  </r>
  <r>
    <n v="188644"/>
    <x v="0"/>
    <x v="0"/>
    <x v="0"/>
    <x v="3"/>
    <x v="10"/>
    <x v="396"/>
    <x v="0"/>
    <x v="0"/>
    <s v="Tesseramento"/>
    <x v="0"/>
    <x v="4"/>
    <x v="0"/>
    <m/>
  </r>
  <r>
    <n v="215979"/>
    <x v="0"/>
    <x v="0"/>
    <x v="0"/>
    <x v="0"/>
    <x v="7"/>
    <x v="33"/>
    <x v="0"/>
    <x v="0"/>
    <s v="Tesseramento"/>
    <x v="1"/>
    <x v="0"/>
    <x v="0"/>
    <m/>
  </r>
  <r>
    <n v="167901"/>
    <x v="0"/>
    <x v="0"/>
    <x v="0"/>
    <x v="0"/>
    <x v="7"/>
    <x v="33"/>
    <x v="0"/>
    <x v="0"/>
    <s v="Tesseramento"/>
    <x v="1"/>
    <x v="0"/>
    <x v="0"/>
    <m/>
  </r>
  <r>
    <n v="141140"/>
    <x v="0"/>
    <x v="0"/>
    <x v="0"/>
    <x v="0"/>
    <x v="7"/>
    <x v="33"/>
    <x v="0"/>
    <x v="1"/>
    <s v="Tesseramento"/>
    <x v="1"/>
    <x v="0"/>
    <x v="0"/>
    <m/>
  </r>
  <r>
    <n v="203517"/>
    <x v="0"/>
    <x v="0"/>
    <x v="0"/>
    <x v="1"/>
    <x v="7"/>
    <x v="33"/>
    <x v="0"/>
    <x v="0"/>
    <s v="Tesseramento"/>
    <x v="1"/>
    <x v="0"/>
    <x v="0"/>
    <m/>
  </r>
  <r>
    <n v="213456"/>
    <x v="0"/>
    <x v="0"/>
    <x v="0"/>
    <x v="0"/>
    <x v="7"/>
    <x v="33"/>
    <x v="0"/>
    <x v="0"/>
    <s v="Tesseramento"/>
    <x v="1"/>
    <x v="4"/>
    <x v="0"/>
    <m/>
  </r>
  <r>
    <n v="141142"/>
    <x v="0"/>
    <x v="0"/>
    <x v="0"/>
    <x v="0"/>
    <x v="7"/>
    <x v="33"/>
    <x v="0"/>
    <x v="0"/>
    <s v="Tesseramento"/>
    <x v="1"/>
    <x v="0"/>
    <x v="0"/>
    <m/>
  </r>
  <r>
    <n v="93019"/>
    <x v="0"/>
    <x v="0"/>
    <x v="0"/>
    <x v="0"/>
    <x v="7"/>
    <x v="33"/>
    <x v="0"/>
    <x v="1"/>
    <s v="Tesseramento"/>
    <x v="1"/>
    <x v="4"/>
    <x v="0"/>
    <m/>
  </r>
  <r>
    <n v="215980"/>
    <x v="0"/>
    <x v="0"/>
    <x v="0"/>
    <x v="0"/>
    <x v="7"/>
    <x v="33"/>
    <x v="0"/>
    <x v="0"/>
    <s v="Tesseramento"/>
    <x v="1"/>
    <x v="0"/>
    <x v="0"/>
    <m/>
  </r>
  <r>
    <n v="97408"/>
    <x v="0"/>
    <x v="0"/>
    <x v="0"/>
    <x v="0"/>
    <x v="7"/>
    <x v="33"/>
    <x v="0"/>
    <x v="0"/>
    <s v="Tesseramento"/>
    <x v="1"/>
    <x v="4"/>
    <x v="0"/>
    <m/>
  </r>
  <r>
    <n v="167904"/>
    <x v="0"/>
    <x v="0"/>
    <x v="0"/>
    <x v="1"/>
    <x v="7"/>
    <x v="33"/>
    <x v="0"/>
    <x v="0"/>
    <s v="Tesseramento"/>
    <x v="1"/>
    <x v="3"/>
    <x v="0"/>
    <m/>
  </r>
  <r>
    <n v="141143"/>
    <x v="0"/>
    <x v="0"/>
    <x v="0"/>
    <x v="0"/>
    <x v="7"/>
    <x v="33"/>
    <x v="0"/>
    <x v="0"/>
    <s v="Tesseramento"/>
    <x v="1"/>
    <x v="0"/>
    <x v="0"/>
    <m/>
  </r>
  <r>
    <n v="95347"/>
    <x v="0"/>
    <x v="0"/>
    <x v="0"/>
    <x v="0"/>
    <x v="7"/>
    <x v="33"/>
    <x v="0"/>
    <x v="0"/>
    <s v="Tesseramento"/>
    <x v="1"/>
    <x v="0"/>
    <x v="0"/>
    <m/>
  </r>
  <r>
    <n v="185733"/>
    <x v="0"/>
    <x v="0"/>
    <x v="0"/>
    <x v="0"/>
    <x v="7"/>
    <x v="33"/>
    <x v="0"/>
    <x v="0"/>
    <s v="Tesseramento"/>
    <x v="1"/>
    <x v="4"/>
    <x v="0"/>
    <m/>
  </r>
  <r>
    <n v="168995"/>
    <x v="0"/>
    <x v="0"/>
    <x v="0"/>
    <x v="1"/>
    <x v="7"/>
    <x v="33"/>
    <x v="0"/>
    <x v="0"/>
    <s v="Tesseramento"/>
    <x v="1"/>
    <x v="3"/>
    <x v="0"/>
    <m/>
  </r>
  <r>
    <n v="176979"/>
    <x v="0"/>
    <x v="0"/>
    <x v="0"/>
    <x v="0"/>
    <x v="7"/>
    <x v="33"/>
    <x v="0"/>
    <x v="0"/>
    <s v="Tesseramento"/>
    <x v="1"/>
    <x v="1"/>
    <x v="0"/>
    <m/>
  </r>
  <r>
    <n v="173759"/>
    <x v="0"/>
    <x v="0"/>
    <x v="0"/>
    <x v="0"/>
    <x v="7"/>
    <x v="33"/>
    <x v="0"/>
    <x v="1"/>
    <s v="Tesseramento"/>
    <x v="1"/>
    <x v="3"/>
    <x v="0"/>
    <m/>
  </r>
  <r>
    <n v="229141"/>
    <x v="0"/>
    <x v="0"/>
    <x v="0"/>
    <x v="0"/>
    <x v="7"/>
    <x v="33"/>
    <x v="0"/>
    <x v="0"/>
    <s v="Tesseramento"/>
    <x v="1"/>
    <x v="4"/>
    <x v="0"/>
    <m/>
  </r>
  <r>
    <n v="203206"/>
    <x v="0"/>
    <x v="0"/>
    <x v="0"/>
    <x v="0"/>
    <x v="7"/>
    <x v="33"/>
    <x v="0"/>
    <x v="0"/>
    <s v="Tesseramento"/>
    <x v="1"/>
    <x v="0"/>
    <x v="0"/>
    <m/>
  </r>
  <r>
    <n v="158900"/>
    <x v="0"/>
    <x v="0"/>
    <x v="0"/>
    <x v="1"/>
    <x v="7"/>
    <x v="33"/>
    <x v="0"/>
    <x v="1"/>
    <s v="Tesseramento"/>
    <x v="1"/>
    <x v="4"/>
    <x v="0"/>
    <m/>
  </r>
  <r>
    <n v="113664"/>
    <x v="0"/>
    <x v="0"/>
    <x v="0"/>
    <x v="0"/>
    <x v="7"/>
    <x v="33"/>
    <x v="0"/>
    <x v="1"/>
    <s v="Tesseramento"/>
    <x v="1"/>
    <x v="3"/>
    <x v="0"/>
    <m/>
  </r>
  <r>
    <n v="144917"/>
    <x v="0"/>
    <x v="0"/>
    <x v="0"/>
    <x v="0"/>
    <x v="17"/>
    <x v="258"/>
    <x v="0"/>
    <x v="0"/>
    <s v="Tesseramento"/>
    <x v="1"/>
    <x v="4"/>
    <x v="0"/>
    <m/>
  </r>
  <r>
    <n v="149098"/>
    <x v="0"/>
    <x v="0"/>
    <x v="0"/>
    <x v="0"/>
    <x v="7"/>
    <x v="33"/>
    <x v="0"/>
    <x v="1"/>
    <s v="Tesseramento"/>
    <x v="1"/>
    <x v="0"/>
    <x v="0"/>
    <m/>
  </r>
  <r>
    <n v="157654"/>
    <x v="0"/>
    <x v="0"/>
    <x v="0"/>
    <x v="0"/>
    <x v="7"/>
    <x v="33"/>
    <x v="0"/>
    <x v="0"/>
    <s v="Tesseramento"/>
    <x v="1"/>
    <x v="4"/>
    <x v="0"/>
    <m/>
  </r>
  <r>
    <n v="118129"/>
    <x v="0"/>
    <x v="0"/>
    <x v="0"/>
    <x v="0"/>
    <x v="7"/>
    <x v="33"/>
    <x v="0"/>
    <x v="0"/>
    <s v="Tesseramento"/>
    <x v="1"/>
    <x v="4"/>
    <x v="0"/>
    <m/>
  </r>
  <r>
    <n v="129978"/>
    <x v="0"/>
    <x v="0"/>
    <x v="0"/>
    <x v="0"/>
    <x v="7"/>
    <x v="33"/>
    <x v="0"/>
    <x v="0"/>
    <s v="Tesseramento"/>
    <x v="1"/>
    <x v="4"/>
    <x v="0"/>
    <m/>
  </r>
  <r>
    <n v="31971"/>
    <x v="0"/>
    <x v="0"/>
    <x v="0"/>
    <x v="0"/>
    <x v="7"/>
    <x v="33"/>
    <x v="0"/>
    <x v="0"/>
    <s v="Tesseramento"/>
    <x v="1"/>
    <x v="3"/>
    <x v="0"/>
    <m/>
  </r>
  <r>
    <n v="31970"/>
    <x v="0"/>
    <x v="0"/>
    <x v="0"/>
    <x v="0"/>
    <x v="7"/>
    <x v="33"/>
    <x v="0"/>
    <x v="0"/>
    <s v="Tesseramento"/>
    <x v="1"/>
    <x v="0"/>
    <x v="0"/>
    <m/>
  </r>
  <r>
    <n v="57395"/>
    <x v="0"/>
    <x v="1"/>
    <x v="0"/>
    <x v="1"/>
    <x v="7"/>
    <x v="33"/>
    <x v="0"/>
    <x v="1"/>
    <s v="Tesseramento"/>
    <x v="1"/>
    <x v="0"/>
    <x v="0"/>
    <m/>
  </r>
  <r>
    <n v="111533"/>
    <x v="0"/>
    <x v="0"/>
    <x v="0"/>
    <x v="0"/>
    <x v="7"/>
    <x v="33"/>
    <x v="0"/>
    <x v="0"/>
    <s v="Tesseramento"/>
    <x v="1"/>
    <x v="3"/>
    <x v="0"/>
    <m/>
  </r>
  <r>
    <n v="31973"/>
    <x v="0"/>
    <x v="0"/>
    <x v="0"/>
    <x v="0"/>
    <x v="7"/>
    <x v="33"/>
    <x v="0"/>
    <x v="0"/>
    <s v="Tesseramento"/>
    <x v="1"/>
    <x v="4"/>
    <x v="0"/>
    <m/>
  </r>
  <r>
    <n v="113998"/>
    <x v="0"/>
    <x v="0"/>
    <x v="0"/>
    <x v="0"/>
    <x v="7"/>
    <x v="33"/>
    <x v="0"/>
    <x v="0"/>
    <s v="Tesseramento"/>
    <x v="1"/>
    <x v="0"/>
    <x v="0"/>
    <m/>
  </r>
  <r>
    <n v="220205"/>
    <x v="0"/>
    <x v="0"/>
    <x v="0"/>
    <x v="0"/>
    <x v="7"/>
    <x v="33"/>
    <x v="0"/>
    <x v="0"/>
    <s v="Tesseramento"/>
    <x v="1"/>
    <x v="3"/>
    <x v="0"/>
    <m/>
  </r>
  <r>
    <n v="222618"/>
    <x v="0"/>
    <x v="0"/>
    <x v="0"/>
    <x v="0"/>
    <x v="7"/>
    <x v="33"/>
    <x v="0"/>
    <x v="0"/>
    <s v="Tesseramento"/>
    <x v="1"/>
    <x v="0"/>
    <x v="0"/>
    <m/>
  </r>
  <r>
    <n v="206498"/>
    <x v="0"/>
    <x v="0"/>
    <x v="0"/>
    <x v="0"/>
    <x v="7"/>
    <x v="33"/>
    <x v="0"/>
    <x v="0"/>
    <s v="Tesseramento"/>
    <x v="1"/>
    <x v="4"/>
    <x v="0"/>
    <m/>
  </r>
  <r>
    <n v="190599"/>
    <x v="0"/>
    <x v="0"/>
    <x v="0"/>
    <x v="0"/>
    <x v="7"/>
    <x v="33"/>
    <x v="0"/>
    <x v="0"/>
    <s v="Tesseramento"/>
    <x v="1"/>
    <x v="0"/>
    <x v="0"/>
    <m/>
  </r>
  <r>
    <n v="107430"/>
    <x v="0"/>
    <x v="0"/>
    <x v="0"/>
    <x v="0"/>
    <x v="7"/>
    <x v="33"/>
    <x v="0"/>
    <x v="0"/>
    <s v="Tesseramento"/>
    <x v="1"/>
    <x v="1"/>
    <x v="0"/>
    <m/>
  </r>
  <r>
    <n v="203207"/>
    <x v="0"/>
    <x v="0"/>
    <x v="0"/>
    <x v="0"/>
    <x v="7"/>
    <x v="33"/>
    <x v="0"/>
    <x v="0"/>
    <s v="Tesseramento"/>
    <x v="1"/>
    <x v="4"/>
    <x v="0"/>
    <m/>
  </r>
  <r>
    <n v="180812"/>
    <x v="0"/>
    <x v="0"/>
    <x v="0"/>
    <x v="0"/>
    <x v="7"/>
    <x v="33"/>
    <x v="0"/>
    <x v="1"/>
    <s v="Tesseramento"/>
    <x v="1"/>
    <x v="0"/>
    <x v="0"/>
    <m/>
  </r>
  <r>
    <n v="214746"/>
    <x v="0"/>
    <x v="0"/>
    <x v="0"/>
    <x v="0"/>
    <x v="7"/>
    <x v="33"/>
    <x v="0"/>
    <x v="0"/>
    <s v="Tesseramento"/>
    <x v="1"/>
    <x v="0"/>
    <x v="0"/>
    <m/>
  </r>
  <r>
    <n v="193600"/>
    <x v="0"/>
    <x v="0"/>
    <x v="0"/>
    <x v="1"/>
    <x v="7"/>
    <x v="33"/>
    <x v="0"/>
    <x v="0"/>
    <s v="Tesseramento"/>
    <x v="1"/>
    <x v="4"/>
    <x v="0"/>
    <m/>
  </r>
  <r>
    <n v="211539"/>
    <x v="0"/>
    <x v="0"/>
    <x v="0"/>
    <x v="0"/>
    <x v="7"/>
    <x v="33"/>
    <x v="0"/>
    <x v="0"/>
    <s v="Tesseramento"/>
    <x v="1"/>
    <x v="0"/>
    <x v="0"/>
    <m/>
  </r>
  <r>
    <n v="211538"/>
    <x v="1"/>
    <x v="0"/>
    <x v="0"/>
    <x v="0"/>
    <x v="7"/>
    <x v="33"/>
    <x v="0"/>
    <x v="0"/>
    <s v="Tesseramento"/>
    <x v="1"/>
    <x v="2"/>
    <x v="0"/>
    <m/>
  </r>
  <r>
    <n v="191643"/>
    <x v="0"/>
    <x v="0"/>
    <x v="0"/>
    <x v="0"/>
    <x v="7"/>
    <x v="33"/>
    <x v="0"/>
    <x v="0"/>
    <s v="Tesseramento"/>
    <x v="1"/>
    <x v="0"/>
    <x v="0"/>
    <m/>
  </r>
  <r>
    <n v="203518"/>
    <x v="0"/>
    <x v="0"/>
    <x v="0"/>
    <x v="1"/>
    <x v="7"/>
    <x v="33"/>
    <x v="0"/>
    <x v="0"/>
    <s v="Tesseramento"/>
    <x v="1"/>
    <x v="0"/>
    <x v="0"/>
    <m/>
  </r>
  <r>
    <n v="56442"/>
    <x v="0"/>
    <x v="0"/>
    <x v="0"/>
    <x v="0"/>
    <x v="7"/>
    <x v="33"/>
    <x v="0"/>
    <x v="1"/>
    <s v="Tesseramento"/>
    <x v="1"/>
    <x v="4"/>
    <x v="0"/>
    <m/>
  </r>
  <r>
    <n v="59453"/>
    <x v="0"/>
    <x v="0"/>
    <x v="0"/>
    <x v="0"/>
    <x v="7"/>
    <x v="33"/>
    <x v="0"/>
    <x v="1"/>
    <s v="Tesseramento"/>
    <x v="1"/>
    <x v="4"/>
    <x v="0"/>
    <m/>
  </r>
  <r>
    <n v="107403"/>
    <x v="0"/>
    <x v="0"/>
    <x v="0"/>
    <x v="1"/>
    <x v="7"/>
    <x v="33"/>
    <x v="0"/>
    <x v="0"/>
    <s v="Tesseramento"/>
    <x v="1"/>
    <x v="0"/>
    <x v="0"/>
    <m/>
  </r>
  <r>
    <n v="167909"/>
    <x v="0"/>
    <x v="0"/>
    <x v="0"/>
    <x v="0"/>
    <x v="7"/>
    <x v="33"/>
    <x v="0"/>
    <x v="0"/>
    <s v="Tesseramento"/>
    <x v="1"/>
    <x v="0"/>
    <x v="0"/>
    <m/>
  </r>
  <r>
    <n v="110278"/>
    <x v="0"/>
    <x v="0"/>
    <x v="0"/>
    <x v="0"/>
    <x v="7"/>
    <x v="33"/>
    <x v="0"/>
    <x v="0"/>
    <s v="Tesseramento"/>
    <x v="1"/>
    <x v="4"/>
    <x v="0"/>
    <m/>
  </r>
  <r>
    <n v="149003"/>
    <x v="0"/>
    <x v="0"/>
    <x v="0"/>
    <x v="0"/>
    <x v="3"/>
    <x v="252"/>
    <x v="0"/>
    <x v="1"/>
    <s v="Tesseramento"/>
    <x v="1"/>
    <x v="0"/>
    <x v="0"/>
    <m/>
  </r>
  <r>
    <n v="141147"/>
    <x v="0"/>
    <x v="0"/>
    <x v="0"/>
    <x v="0"/>
    <x v="7"/>
    <x v="33"/>
    <x v="0"/>
    <x v="1"/>
    <s v="Tesseramento"/>
    <x v="1"/>
    <x v="0"/>
    <x v="0"/>
    <m/>
  </r>
  <r>
    <n v="203519"/>
    <x v="0"/>
    <x v="0"/>
    <x v="0"/>
    <x v="0"/>
    <x v="7"/>
    <x v="33"/>
    <x v="0"/>
    <x v="1"/>
    <s v="Tesseramento"/>
    <x v="1"/>
    <x v="0"/>
    <x v="0"/>
    <m/>
  </r>
  <r>
    <n v="19284"/>
    <x v="0"/>
    <x v="0"/>
    <x v="0"/>
    <x v="0"/>
    <x v="3"/>
    <x v="252"/>
    <x v="0"/>
    <x v="0"/>
    <s v="Tesseramento"/>
    <x v="1"/>
    <x v="1"/>
    <x v="0"/>
    <m/>
  </r>
  <r>
    <n v="19286"/>
    <x v="0"/>
    <x v="0"/>
    <x v="0"/>
    <x v="0"/>
    <x v="3"/>
    <x v="252"/>
    <x v="0"/>
    <x v="0"/>
    <s v="Tesseramento"/>
    <x v="1"/>
    <x v="3"/>
    <x v="0"/>
    <m/>
  </r>
  <r>
    <n v="203209"/>
    <x v="0"/>
    <x v="0"/>
    <x v="0"/>
    <x v="0"/>
    <x v="7"/>
    <x v="33"/>
    <x v="0"/>
    <x v="0"/>
    <s v="Tesseramento"/>
    <x v="1"/>
    <x v="3"/>
    <x v="0"/>
    <m/>
  </r>
  <r>
    <n v="19291"/>
    <x v="0"/>
    <x v="0"/>
    <x v="0"/>
    <x v="0"/>
    <x v="3"/>
    <x v="252"/>
    <x v="0"/>
    <x v="1"/>
    <s v="Tesseramento"/>
    <x v="1"/>
    <x v="3"/>
    <x v="0"/>
    <m/>
  </r>
  <r>
    <n v="203210"/>
    <x v="0"/>
    <x v="0"/>
    <x v="0"/>
    <x v="0"/>
    <x v="7"/>
    <x v="33"/>
    <x v="0"/>
    <x v="1"/>
    <s v="Tesseramento"/>
    <x v="1"/>
    <x v="0"/>
    <x v="0"/>
    <m/>
  </r>
  <r>
    <n v="226471"/>
    <x v="0"/>
    <x v="0"/>
    <x v="0"/>
    <x v="0"/>
    <x v="7"/>
    <x v="33"/>
    <x v="0"/>
    <x v="0"/>
    <s v="Tesseramento"/>
    <x v="1"/>
    <x v="1"/>
    <x v="0"/>
    <m/>
  </r>
  <r>
    <n v="226472"/>
    <x v="0"/>
    <x v="0"/>
    <x v="0"/>
    <x v="0"/>
    <x v="7"/>
    <x v="33"/>
    <x v="0"/>
    <x v="0"/>
    <s v="Tesseramento"/>
    <x v="1"/>
    <x v="4"/>
    <x v="0"/>
    <m/>
  </r>
  <r>
    <n v="228335"/>
    <x v="1"/>
    <x v="0"/>
    <x v="0"/>
    <x v="2"/>
    <x v="7"/>
    <x v="33"/>
    <x v="0"/>
    <x v="0"/>
    <s v="Tesseramento"/>
    <x v="1"/>
    <x v="5"/>
    <x v="0"/>
    <m/>
  </r>
  <r>
    <n v="107442"/>
    <x v="0"/>
    <x v="0"/>
    <x v="0"/>
    <x v="0"/>
    <x v="7"/>
    <x v="33"/>
    <x v="0"/>
    <x v="0"/>
    <s v="Tesseramento"/>
    <x v="1"/>
    <x v="3"/>
    <x v="0"/>
    <m/>
  </r>
  <r>
    <n v="107441"/>
    <x v="0"/>
    <x v="0"/>
    <x v="0"/>
    <x v="0"/>
    <x v="7"/>
    <x v="33"/>
    <x v="0"/>
    <x v="0"/>
    <s v="Tesseramento"/>
    <x v="1"/>
    <x v="1"/>
    <x v="0"/>
    <m/>
  </r>
  <r>
    <n v="226473"/>
    <x v="0"/>
    <x v="0"/>
    <x v="0"/>
    <x v="1"/>
    <x v="7"/>
    <x v="33"/>
    <x v="0"/>
    <x v="0"/>
    <s v="Tesseramento"/>
    <x v="1"/>
    <x v="4"/>
    <x v="0"/>
    <m/>
  </r>
  <r>
    <n v="203211"/>
    <x v="0"/>
    <x v="0"/>
    <x v="0"/>
    <x v="0"/>
    <x v="7"/>
    <x v="33"/>
    <x v="0"/>
    <x v="0"/>
    <s v="Tesseramento"/>
    <x v="1"/>
    <x v="0"/>
    <x v="0"/>
    <m/>
  </r>
  <r>
    <n v="203212"/>
    <x v="0"/>
    <x v="0"/>
    <x v="0"/>
    <x v="1"/>
    <x v="7"/>
    <x v="33"/>
    <x v="0"/>
    <x v="0"/>
    <s v="Tesseramento"/>
    <x v="1"/>
    <x v="4"/>
    <x v="0"/>
    <m/>
  </r>
  <r>
    <n v="226654"/>
    <x v="0"/>
    <x v="0"/>
    <x v="0"/>
    <x v="0"/>
    <x v="7"/>
    <x v="33"/>
    <x v="0"/>
    <x v="0"/>
    <s v="Tesseramento"/>
    <x v="1"/>
    <x v="0"/>
    <x v="0"/>
    <m/>
  </r>
  <r>
    <n v="180815"/>
    <x v="0"/>
    <x v="0"/>
    <x v="0"/>
    <x v="1"/>
    <x v="7"/>
    <x v="33"/>
    <x v="0"/>
    <x v="0"/>
    <s v="Tesseramento"/>
    <x v="1"/>
    <x v="3"/>
    <x v="0"/>
    <m/>
  </r>
  <r>
    <n v="48531"/>
    <x v="0"/>
    <x v="0"/>
    <x v="0"/>
    <x v="0"/>
    <x v="7"/>
    <x v="33"/>
    <x v="0"/>
    <x v="0"/>
    <s v="Tesseramento"/>
    <x v="1"/>
    <x v="3"/>
    <x v="0"/>
    <m/>
  </r>
  <r>
    <n v="215822"/>
    <x v="0"/>
    <x v="0"/>
    <x v="0"/>
    <x v="0"/>
    <x v="7"/>
    <x v="33"/>
    <x v="0"/>
    <x v="0"/>
    <s v="Tesseramento"/>
    <x v="1"/>
    <x v="0"/>
    <x v="0"/>
    <m/>
  </r>
  <r>
    <n v="193259"/>
    <x v="0"/>
    <x v="0"/>
    <x v="0"/>
    <x v="0"/>
    <x v="7"/>
    <x v="33"/>
    <x v="0"/>
    <x v="0"/>
    <s v="Tesseramento"/>
    <x v="1"/>
    <x v="0"/>
    <x v="0"/>
    <m/>
  </r>
  <r>
    <n v="167912"/>
    <x v="0"/>
    <x v="0"/>
    <x v="0"/>
    <x v="0"/>
    <x v="7"/>
    <x v="33"/>
    <x v="0"/>
    <x v="1"/>
    <s v="Tesseramento"/>
    <x v="1"/>
    <x v="3"/>
    <x v="0"/>
    <m/>
  </r>
  <r>
    <n v="34162"/>
    <x v="0"/>
    <x v="0"/>
    <x v="0"/>
    <x v="0"/>
    <x v="3"/>
    <x v="252"/>
    <x v="0"/>
    <x v="0"/>
    <s v="Tesseramento"/>
    <x v="1"/>
    <x v="4"/>
    <x v="0"/>
    <m/>
  </r>
  <r>
    <n v="129986"/>
    <x v="0"/>
    <x v="0"/>
    <x v="0"/>
    <x v="1"/>
    <x v="7"/>
    <x v="33"/>
    <x v="0"/>
    <x v="0"/>
    <s v="Tesseramento"/>
    <x v="1"/>
    <x v="0"/>
    <x v="0"/>
    <m/>
  </r>
  <r>
    <n v="23449"/>
    <x v="0"/>
    <x v="0"/>
    <x v="0"/>
    <x v="0"/>
    <x v="7"/>
    <x v="33"/>
    <x v="0"/>
    <x v="0"/>
    <s v="Tesseramento"/>
    <x v="1"/>
    <x v="3"/>
    <x v="0"/>
    <m/>
  </r>
  <r>
    <n v="2557"/>
    <x v="0"/>
    <x v="0"/>
    <x v="0"/>
    <x v="0"/>
    <x v="7"/>
    <x v="33"/>
    <x v="0"/>
    <x v="0"/>
    <s v="Tesseramento"/>
    <x v="1"/>
    <x v="3"/>
    <x v="0"/>
    <m/>
  </r>
  <r>
    <n v="136599"/>
    <x v="0"/>
    <x v="0"/>
    <x v="0"/>
    <x v="0"/>
    <x v="7"/>
    <x v="33"/>
    <x v="0"/>
    <x v="0"/>
    <s v="Tesseramento"/>
    <x v="1"/>
    <x v="0"/>
    <x v="0"/>
    <m/>
  </r>
  <r>
    <n v="107447"/>
    <x v="0"/>
    <x v="0"/>
    <x v="0"/>
    <x v="0"/>
    <x v="7"/>
    <x v="33"/>
    <x v="0"/>
    <x v="0"/>
    <s v="Tesseramento"/>
    <x v="1"/>
    <x v="0"/>
    <x v="0"/>
    <m/>
  </r>
  <r>
    <n v="80647"/>
    <x v="0"/>
    <x v="0"/>
    <x v="0"/>
    <x v="0"/>
    <x v="7"/>
    <x v="33"/>
    <x v="0"/>
    <x v="0"/>
    <s v="Tesseramento"/>
    <x v="1"/>
    <x v="4"/>
    <x v="0"/>
    <m/>
  </r>
  <r>
    <n v="188823"/>
    <x v="0"/>
    <x v="0"/>
    <x v="0"/>
    <x v="1"/>
    <x v="7"/>
    <x v="33"/>
    <x v="0"/>
    <x v="0"/>
    <s v="Tesseramento"/>
    <x v="1"/>
    <x v="4"/>
    <x v="0"/>
    <m/>
  </r>
  <r>
    <n v="167913"/>
    <x v="0"/>
    <x v="0"/>
    <x v="0"/>
    <x v="0"/>
    <x v="7"/>
    <x v="33"/>
    <x v="0"/>
    <x v="0"/>
    <s v="Tesseramento"/>
    <x v="1"/>
    <x v="3"/>
    <x v="0"/>
    <m/>
  </r>
  <r>
    <n v="71979"/>
    <x v="0"/>
    <x v="0"/>
    <x v="0"/>
    <x v="0"/>
    <x v="7"/>
    <x v="33"/>
    <x v="0"/>
    <x v="0"/>
    <s v="Tesseramento"/>
    <x v="1"/>
    <x v="0"/>
    <x v="0"/>
    <m/>
  </r>
  <r>
    <n v="136480"/>
    <x v="0"/>
    <x v="0"/>
    <x v="0"/>
    <x v="0"/>
    <x v="7"/>
    <x v="33"/>
    <x v="0"/>
    <x v="1"/>
    <s v="Tesseramento"/>
    <x v="1"/>
    <x v="4"/>
    <x v="0"/>
    <m/>
  </r>
  <r>
    <n v="191646"/>
    <x v="0"/>
    <x v="0"/>
    <x v="0"/>
    <x v="0"/>
    <x v="7"/>
    <x v="33"/>
    <x v="0"/>
    <x v="0"/>
    <s v="Tesseramento"/>
    <x v="1"/>
    <x v="0"/>
    <x v="0"/>
    <m/>
  </r>
  <r>
    <n v="121434"/>
    <x v="0"/>
    <x v="0"/>
    <x v="0"/>
    <x v="0"/>
    <x v="7"/>
    <x v="33"/>
    <x v="0"/>
    <x v="0"/>
    <s v="Tesseramento"/>
    <x v="1"/>
    <x v="3"/>
    <x v="0"/>
    <m/>
  </r>
  <r>
    <n v="214931"/>
    <x v="0"/>
    <x v="0"/>
    <x v="0"/>
    <x v="0"/>
    <x v="7"/>
    <x v="33"/>
    <x v="0"/>
    <x v="0"/>
    <s v="Tesseramento"/>
    <x v="1"/>
    <x v="0"/>
    <x v="0"/>
    <m/>
  </r>
  <r>
    <n v="118149"/>
    <x v="0"/>
    <x v="0"/>
    <x v="0"/>
    <x v="0"/>
    <x v="7"/>
    <x v="33"/>
    <x v="0"/>
    <x v="0"/>
    <s v="Tesseramento"/>
    <x v="1"/>
    <x v="3"/>
    <x v="0"/>
    <m/>
  </r>
  <r>
    <n v="221364"/>
    <x v="0"/>
    <x v="0"/>
    <x v="0"/>
    <x v="1"/>
    <x v="7"/>
    <x v="33"/>
    <x v="0"/>
    <x v="0"/>
    <s v="Tesseramento"/>
    <x v="1"/>
    <x v="0"/>
    <x v="0"/>
    <m/>
  </r>
  <r>
    <n v="212611"/>
    <x v="0"/>
    <x v="0"/>
    <x v="0"/>
    <x v="0"/>
    <x v="7"/>
    <x v="33"/>
    <x v="0"/>
    <x v="0"/>
    <s v="Tesseramento"/>
    <x v="1"/>
    <x v="1"/>
    <x v="0"/>
    <m/>
  </r>
  <r>
    <n v="204488"/>
    <x v="0"/>
    <x v="0"/>
    <x v="0"/>
    <x v="1"/>
    <x v="7"/>
    <x v="33"/>
    <x v="0"/>
    <x v="0"/>
    <s v="Tesseramento"/>
    <x v="1"/>
    <x v="4"/>
    <x v="0"/>
    <m/>
  </r>
  <r>
    <n v="214932"/>
    <x v="0"/>
    <x v="0"/>
    <x v="0"/>
    <x v="0"/>
    <x v="7"/>
    <x v="33"/>
    <x v="0"/>
    <x v="1"/>
    <s v="Tesseramento"/>
    <x v="1"/>
    <x v="1"/>
    <x v="0"/>
    <m/>
  </r>
  <r>
    <n v="191647"/>
    <x v="0"/>
    <x v="0"/>
    <x v="0"/>
    <x v="0"/>
    <x v="7"/>
    <x v="33"/>
    <x v="0"/>
    <x v="1"/>
    <s v="Tesseramento"/>
    <x v="1"/>
    <x v="3"/>
    <x v="0"/>
    <m/>
  </r>
  <r>
    <n v="34192"/>
    <x v="0"/>
    <x v="0"/>
    <x v="0"/>
    <x v="0"/>
    <x v="3"/>
    <x v="252"/>
    <x v="0"/>
    <x v="1"/>
    <s v="Tesseramento"/>
    <x v="1"/>
    <x v="4"/>
    <x v="0"/>
    <m/>
  </r>
  <r>
    <n v="57396"/>
    <x v="0"/>
    <x v="0"/>
    <x v="0"/>
    <x v="3"/>
    <x v="7"/>
    <x v="33"/>
    <x v="0"/>
    <x v="0"/>
    <s v="Tesseramento"/>
    <x v="1"/>
    <x v="0"/>
    <x v="0"/>
    <m/>
  </r>
  <r>
    <n v="176639"/>
    <x v="0"/>
    <x v="0"/>
    <x v="0"/>
    <x v="1"/>
    <x v="7"/>
    <x v="33"/>
    <x v="0"/>
    <x v="1"/>
    <s v="Tesseramento"/>
    <x v="1"/>
    <x v="3"/>
    <x v="0"/>
    <m/>
  </r>
  <r>
    <n v="179029"/>
    <x v="0"/>
    <x v="0"/>
    <x v="0"/>
    <x v="0"/>
    <x v="7"/>
    <x v="33"/>
    <x v="0"/>
    <x v="0"/>
    <s v="Tesseramento"/>
    <x v="1"/>
    <x v="4"/>
    <x v="0"/>
    <m/>
  </r>
  <r>
    <n v="118151"/>
    <x v="0"/>
    <x v="0"/>
    <x v="0"/>
    <x v="0"/>
    <x v="7"/>
    <x v="33"/>
    <x v="0"/>
    <x v="0"/>
    <s v="Tesseramento"/>
    <x v="1"/>
    <x v="0"/>
    <x v="0"/>
    <m/>
  </r>
  <r>
    <n v="191648"/>
    <x v="0"/>
    <x v="0"/>
    <x v="0"/>
    <x v="0"/>
    <x v="7"/>
    <x v="33"/>
    <x v="0"/>
    <x v="0"/>
    <s v="Tesseramento"/>
    <x v="1"/>
    <x v="0"/>
    <x v="0"/>
    <m/>
  </r>
  <r>
    <n v="226475"/>
    <x v="0"/>
    <x v="0"/>
    <x v="0"/>
    <x v="3"/>
    <x v="7"/>
    <x v="33"/>
    <x v="0"/>
    <x v="0"/>
    <s v="Tesseramento"/>
    <x v="1"/>
    <x v="0"/>
    <x v="0"/>
    <m/>
  </r>
  <r>
    <n v="64533"/>
    <x v="0"/>
    <x v="0"/>
    <x v="0"/>
    <x v="0"/>
    <x v="7"/>
    <x v="33"/>
    <x v="0"/>
    <x v="0"/>
    <s v="Tesseramento"/>
    <x v="1"/>
    <x v="3"/>
    <x v="0"/>
    <m/>
  </r>
  <r>
    <n v="108791"/>
    <x v="0"/>
    <x v="0"/>
    <x v="0"/>
    <x v="0"/>
    <x v="3"/>
    <x v="252"/>
    <x v="0"/>
    <x v="0"/>
    <s v="Tesseramento"/>
    <x v="1"/>
    <x v="1"/>
    <x v="0"/>
    <m/>
  </r>
  <r>
    <n v="101380"/>
    <x v="0"/>
    <x v="0"/>
    <x v="0"/>
    <x v="0"/>
    <x v="7"/>
    <x v="33"/>
    <x v="0"/>
    <x v="1"/>
    <s v="Tesseramento"/>
    <x v="1"/>
    <x v="1"/>
    <x v="0"/>
    <m/>
  </r>
  <r>
    <n v="215986"/>
    <x v="0"/>
    <x v="0"/>
    <x v="0"/>
    <x v="0"/>
    <x v="7"/>
    <x v="33"/>
    <x v="0"/>
    <x v="1"/>
    <s v="Tesseramento"/>
    <x v="1"/>
    <x v="0"/>
    <x v="0"/>
    <m/>
  </r>
  <r>
    <n v="186405"/>
    <x v="0"/>
    <x v="0"/>
    <x v="0"/>
    <x v="0"/>
    <x v="7"/>
    <x v="33"/>
    <x v="0"/>
    <x v="0"/>
    <s v="Tesseramento"/>
    <x v="1"/>
    <x v="4"/>
    <x v="0"/>
    <m/>
  </r>
  <r>
    <n v="213457"/>
    <x v="0"/>
    <x v="0"/>
    <x v="0"/>
    <x v="1"/>
    <x v="7"/>
    <x v="33"/>
    <x v="0"/>
    <x v="1"/>
    <s v="Tesseramento"/>
    <x v="1"/>
    <x v="3"/>
    <x v="0"/>
    <m/>
  </r>
  <r>
    <n v="207037"/>
    <x v="0"/>
    <x v="0"/>
    <x v="0"/>
    <x v="1"/>
    <x v="7"/>
    <x v="33"/>
    <x v="0"/>
    <x v="0"/>
    <s v="Tesseramento"/>
    <x v="1"/>
    <x v="0"/>
    <x v="0"/>
    <m/>
  </r>
  <r>
    <n v="113672"/>
    <x v="0"/>
    <x v="0"/>
    <x v="0"/>
    <x v="0"/>
    <x v="7"/>
    <x v="33"/>
    <x v="0"/>
    <x v="0"/>
    <s v="Tesseramento"/>
    <x v="1"/>
    <x v="3"/>
    <x v="0"/>
    <m/>
  </r>
  <r>
    <n v="224459"/>
    <x v="0"/>
    <x v="0"/>
    <x v="0"/>
    <x v="0"/>
    <x v="7"/>
    <x v="33"/>
    <x v="0"/>
    <x v="0"/>
    <s v="Tesseramento"/>
    <x v="1"/>
    <x v="4"/>
    <x v="0"/>
    <m/>
  </r>
  <r>
    <n v="225370"/>
    <x v="0"/>
    <x v="0"/>
    <x v="0"/>
    <x v="0"/>
    <x v="7"/>
    <x v="33"/>
    <x v="0"/>
    <x v="0"/>
    <s v="Tesseramento"/>
    <x v="1"/>
    <x v="1"/>
    <x v="0"/>
    <m/>
  </r>
  <r>
    <n v="211902"/>
    <x v="0"/>
    <x v="0"/>
    <x v="0"/>
    <x v="0"/>
    <x v="7"/>
    <x v="33"/>
    <x v="0"/>
    <x v="0"/>
    <s v="Tesseramento"/>
    <x v="1"/>
    <x v="3"/>
    <x v="0"/>
    <m/>
  </r>
  <r>
    <n v="228602"/>
    <x v="0"/>
    <x v="0"/>
    <x v="0"/>
    <x v="1"/>
    <x v="7"/>
    <x v="33"/>
    <x v="0"/>
    <x v="1"/>
    <s v="Tesseramento"/>
    <x v="1"/>
    <x v="1"/>
    <x v="0"/>
    <m/>
  </r>
  <r>
    <n v="97437"/>
    <x v="0"/>
    <x v="0"/>
    <x v="0"/>
    <x v="0"/>
    <x v="7"/>
    <x v="33"/>
    <x v="0"/>
    <x v="1"/>
    <s v="Tesseramento"/>
    <x v="1"/>
    <x v="3"/>
    <x v="0"/>
    <m/>
  </r>
  <r>
    <n v="3699"/>
    <x v="0"/>
    <x v="0"/>
    <x v="0"/>
    <x v="0"/>
    <x v="7"/>
    <x v="33"/>
    <x v="0"/>
    <x v="0"/>
    <s v="Tesseramento"/>
    <x v="1"/>
    <x v="4"/>
    <x v="0"/>
    <m/>
  </r>
  <r>
    <n v="32018"/>
    <x v="0"/>
    <x v="0"/>
    <x v="0"/>
    <x v="0"/>
    <x v="7"/>
    <x v="33"/>
    <x v="0"/>
    <x v="0"/>
    <s v="Tesseramento"/>
    <x v="1"/>
    <x v="4"/>
    <x v="0"/>
    <m/>
  </r>
  <r>
    <n v="207014"/>
    <x v="0"/>
    <x v="0"/>
    <x v="0"/>
    <x v="0"/>
    <x v="3"/>
    <x v="118"/>
    <x v="0"/>
    <x v="0"/>
    <s v="Tesseramento"/>
    <x v="1"/>
    <x v="4"/>
    <x v="0"/>
    <m/>
  </r>
  <r>
    <n v="118154"/>
    <x v="0"/>
    <x v="0"/>
    <x v="0"/>
    <x v="0"/>
    <x v="7"/>
    <x v="33"/>
    <x v="0"/>
    <x v="0"/>
    <s v="Tesseramento"/>
    <x v="1"/>
    <x v="0"/>
    <x v="0"/>
    <m/>
  </r>
  <r>
    <n v="167915"/>
    <x v="0"/>
    <x v="0"/>
    <x v="0"/>
    <x v="0"/>
    <x v="7"/>
    <x v="33"/>
    <x v="0"/>
    <x v="0"/>
    <s v="Tesseramento"/>
    <x v="1"/>
    <x v="3"/>
    <x v="0"/>
    <m/>
  </r>
  <r>
    <n v="176350"/>
    <x v="0"/>
    <x v="0"/>
    <x v="0"/>
    <x v="3"/>
    <x v="7"/>
    <x v="33"/>
    <x v="0"/>
    <x v="0"/>
    <s v="Tesseramento"/>
    <x v="1"/>
    <x v="4"/>
    <x v="0"/>
    <m/>
  </r>
  <r>
    <n v="64535"/>
    <x v="0"/>
    <x v="0"/>
    <x v="0"/>
    <x v="0"/>
    <x v="7"/>
    <x v="33"/>
    <x v="0"/>
    <x v="0"/>
    <s v="Tesseramento"/>
    <x v="1"/>
    <x v="4"/>
    <x v="0"/>
    <m/>
  </r>
  <r>
    <n v="2564"/>
    <x v="0"/>
    <x v="0"/>
    <x v="0"/>
    <x v="0"/>
    <x v="7"/>
    <x v="33"/>
    <x v="0"/>
    <x v="1"/>
    <s v="Tesseramento"/>
    <x v="1"/>
    <x v="0"/>
    <x v="0"/>
    <m/>
  </r>
  <r>
    <n v="55652"/>
    <x v="0"/>
    <x v="0"/>
    <x v="0"/>
    <x v="0"/>
    <x v="7"/>
    <x v="33"/>
    <x v="0"/>
    <x v="1"/>
    <s v="Tesseramento"/>
    <x v="1"/>
    <x v="4"/>
    <x v="0"/>
    <m/>
  </r>
  <r>
    <n v="154587"/>
    <x v="0"/>
    <x v="0"/>
    <x v="0"/>
    <x v="0"/>
    <x v="7"/>
    <x v="33"/>
    <x v="0"/>
    <x v="0"/>
    <s v="Tesseramento"/>
    <x v="1"/>
    <x v="4"/>
    <x v="0"/>
    <m/>
  </r>
  <r>
    <n v="225249"/>
    <x v="0"/>
    <x v="0"/>
    <x v="0"/>
    <x v="1"/>
    <x v="7"/>
    <x v="33"/>
    <x v="0"/>
    <x v="0"/>
    <s v="Tesseramento"/>
    <x v="1"/>
    <x v="0"/>
    <x v="0"/>
    <m/>
  </r>
  <r>
    <n v="232679"/>
    <x v="1"/>
    <x v="0"/>
    <x v="0"/>
    <x v="1"/>
    <x v="7"/>
    <x v="33"/>
    <x v="0"/>
    <x v="0"/>
    <s v="Tesseramento"/>
    <x v="1"/>
    <x v="5"/>
    <x v="0"/>
    <m/>
  </r>
  <r>
    <n v="130514"/>
    <x v="0"/>
    <x v="0"/>
    <x v="0"/>
    <x v="0"/>
    <x v="7"/>
    <x v="33"/>
    <x v="0"/>
    <x v="0"/>
    <s v="Tesseramento"/>
    <x v="1"/>
    <x v="3"/>
    <x v="0"/>
    <m/>
  </r>
  <r>
    <n v="129995"/>
    <x v="0"/>
    <x v="0"/>
    <x v="0"/>
    <x v="0"/>
    <x v="7"/>
    <x v="33"/>
    <x v="0"/>
    <x v="0"/>
    <s v="Tesseramento"/>
    <x v="1"/>
    <x v="0"/>
    <x v="0"/>
    <m/>
  </r>
  <r>
    <n v="40491"/>
    <x v="0"/>
    <x v="0"/>
    <x v="0"/>
    <x v="0"/>
    <x v="7"/>
    <x v="33"/>
    <x v="0"/>
    <x v="0"/>
    <s v="Tesseramento"/>
    <x v="1"/>
    <x v="0"/>
    <x v="0"/>
    <m/>
  </r>
  <r>
    <n v="166225"/>
    <x v="0"/>
    <x v="0"/>
    <x v="0"/>
    <x v="0"/>
    <x v="7"/>
    <x v="33"/>
    <x v="0"/>
    <x v="0"/>
    <s v="Tesseramento"/>
    <x v="1"/>
    <x v="0"/>
    <x v="0"/>
    <m/>
  </r>
  <r>
    <n v="85427"/>
    <x v="0"/>
    <x v="0"/>
    <x v="0"/>
    <x v="0"/>
    <x v="7"/>
    <x v="33"/>
    <x v="0"/>
    <x v="0"/>
    <s v="Tesseramento"/>
    <x v="1"/>
    <x v="0"/>
    <x v="0"/>
    <m/>
  </r>
  <r>
    <n v="176359"/>
    <x v="0"/>
    <x v="0"/>
    <x v="0"/>
    <x v="0"/>
    <x v="7"/>
    <x v="33"/>
    <x v="0"/>
    <x v="1"/>
    <s v="Tesseramento"/>
    <x v="1"/>
    <x v="4"/>
    <x v="0"/>
    <m/>
  </r>
  <r>
    <n v="167919"/>
    <x v="0"/>
    <x v="0"/>
    <x v="0"/>
    <x v="1"/>
    <x v="7"/>
    <x v="33"/>
    <x v="0"/>
    <x v="0"/>
    <s v="Tesseramento"/>
    <x v="1"/>
    <x v="4"/>
    <x v="0"/>
    <m/>
  </r>
  <r>
    <n v="226476"/>
    <x v="0"/>
    <x v="0"/>
    <x v="0"/>
    <x v="1"/>
    <x v="7"/>
    <x v="33"/>
    <x v="0"/>
    <x v="0"/>
    <s v="Tesseramento"/>
    <x v="1"/>
    <x v="4"/>
    <x v="0"/>
    <m/>
  </r>
  <r>
    <n v="88101"/>
    <x v="0"/>
    <x v="0"/>
    <x v="0"/>
    <x v="0"/>
    <x v="7"/>
    <x v="33"/>
    <x v="0"/>
    <x v="1"/>
    <s v="Tesseramento"/>
    <x v="1"/>
    <x v="4"/>
    <x v="0"/>
    <m/>
  </r>
  <r>
    <n v="166855"/>
    <x v="0"/>
    <x v="0"/>
    <x v="0"/>
    <x v="0"/>
    <x v="7"/>
    <x v="33"/>
    <x v="0"/>
    <x v="0"/>
    <s v="Tesseramento"/>
    <x v="1"/>
    <x v="0"/>
    <x v="0"/>
    <m/>
  </r>
  <r>
    <n v="203052"/>
    <x v="0"/>
    <x v="0"/>
    <x v="0"/>
    <x v="1"/>
    <x v="7"/>
    <x v="33"/>
    <x v="0"/>
    <x v="0"/>
    <s v="Tesseramento"/>
    <x v="1"/>
    <x v="0"/>
    <x v="0"/>
    <m/>
  </r>
  <r>
    <n v="114493"/>
    <x v="0"/>
    <x v="0"/>
    <x v="0"/>
    <x v="0"/>
    <x v="7"/>
    <x v="33"/>
    <x v="0"/>
    <x v="1"/>
    <s v="Tesseramento"/>
    <x v="1"/>
    <x v="0"/>
    <x v="0"/>
    <m/>
  </r>
  <r>
    <n v="132024"/>
    <x v="0"/>
    <x v="0"/>
    <x v="0"/>
    <x v="1"/>
    <x v="7"/>
    <x v="33"/>
    <x v="0"/>
    <x v="1"/>
    <s v="Tesseramento"/>
    <x v="1"/>
    <x v="4"/>
    <x v="0"/>
    <m/>
  </r>
  <r>
    <n v="114494"/>
    <x v="0"/>
    <x v="0"/>
    <x v="0"/>
    <x v="0"/>
    <x v="7"/>
    <x v="33"/>
    <x v="0"/>
    <x v="0"/>
    <s v="Tesseramento"/>
    <x v="1"/>
    <x v="3"/>
    <x v="0"/>
    <m/>
  </r>
  <r>
    <n v="189127"/>
    <x v="0"/>
    <x v="0"/>
    <x v="0"/>
    <x v="1"/>
    <x v="7"/>
    <x v="33"/>
    <x v="0"/>
    <x v="0"/>
    <s v="Tesseramento"/>
    <x v="1"/>
    <x v="4"/>
    <x v="0"/>
    <m/>
  </r>
  <r>
    <n v="130002"/>
    <x v="0"/>
    <x v="0"/>
    <x v="0"/>
    <x v="0"/>
    <x v="7"/>
    <x v="33"/>
    <x v="0"/>
    <x v="0"/>
    <s v="Tesseramento"/>
    <x v="1"/>
    <x v="4"/>
    <x v="0"/>
    <m/>
  </r>
  <r>
    <n v="198817"/>
    <x v="0"/>
    <x v="0"/>
    <x v="0"/>
    <x v="1"/>
    <x v="7"/>
    <x v="33"/>
    <x v="0"/>
    <x v="1"/>
    <s v="Tesseramento"/>
    <x v="1"/>
    <x v="3"/>
    <x v="0"/>
    <m/>
  </r>
  <r>
    <n v="206500"/>
    <x v="0"/>
    <x v="0"/>
    <x v="0"/>
    <x v="0"/>
    <x v="7"/>
    <x v="33"/>
    <x v="0"/>
    <x v="1"/>
    <s v="Tesseramento"/>
    <x v="1"/>
    <x v="3"/>
    <x v="0"/>
    <m/>
  </r>
  <r>
    <n v="23406"/>
    <x v="0"/>
    <x v="0"/>
    <x v="0"/>
    <x v="1"/>
    <x v="7"/>
    <x v="33"/>
    <x v="0"/>
    <x v="1"/>
    <s v="Tesseramento"/>
    <x v="1"/>
    <x v="4"/>
    <x v="0"/>
    <m/>
  </r>
  <r>
    <n v="191859"/>
    <x v="0"/>
    <x v="0"/>
    <x v="0"/>
    <x v="0"/>
    <x v="7"/>
    <x v="33"/>
    <x v="0"/>
    <x v="0"/>
    <s v="Tesseramento"/>
    <x v="1"/>
    <x v="0"/>
    <x v="0"/>
    <m/>
  </r>
  <r>
    <n v="74684"/>
    <x v="0"/>
    <x v="0"/>
    <x v="0"/>
    <x v="1"/>
    <x v="7"/>
    <x v="33"/>
    <x v="0"/>
    <x v="1"/>
    <s v="Tesseramento"/>
    <x v="1"/>
    <x v="4"/>
    <x v="0"/>
    <m/>
  </r>
  <r>
    <n v="64543"/>
    <x v="0"/>
    <x v="0"/>
    <x v="0"/>
    <x v="0"/>
    <x v="7"/>
    <x v="33"/>
    <x v="0"/>
    <x v="1"/>
    <s v="Tesseramento"/>
    <x v="1"/>
    <x v="4"/>
    <x v="0"/>
    <m/>
  </r>
  <r>
    <n v="203521"/>
    <x v="0"/>
    <x v="0"/>
    <x v="0"/>
    <x v="1"/>
    <x v="7"/>
    <x v="33"/>
    <x v="0"/>
    <x v="1"/>
    <s v="Tesseramento"/>
    <x v="1"/>
    <x v="0"/>
    <x v="0"/>
    <m/>
  </r>
  <r>
    <n v="214017"/>
    <x v="0"/>
    <x v="0"/>
    <x v="0"/>
    <x v="0"/>
    <x v="7"/>
    <x v="33"/>
    <x v="0"/>
    <x v="0"/>
    <s v="Tesseramento"/>
    <x v="1"/>
    <x v="3"/>
    <x v="0"/>
    <m/>
  </r>
  <r>
    <n v="3775"/>
    <x v="0"/>
    <x v="0"/>
    <x v="0"/>
    <x v="0"/>
    <x v="7"/>
    <x v="33"/>
    <x v="0"/>
    <x v="0"/>
    <s v="Tesseramento"/>
    <x v="1"/>
    <x v="4"/>
    <x v="0"/>
    <m/>
  </r>
  <r>
    <n v="113677"/>
    <x v="0"/>
    <x v="0"/>
    <x v="0"/>
    <x v="0"/>
    <x v="7"/>
    <x v="33"/>
    <x v="0"/>
    <x v="1"/>
    <s v="Tesseramento"/>
    <x v="1"/>
    <x v="4"/>
    <x v="0"/>
    <m/>
  </r>
  <r>
    <n v="145037"/>
    <x v="0"/>
    <x v="0"/>
    <x v="0"/>
    <x v="1"/>
    <x v="7"/>
    <x v="33"/>
    <x v="0"/>
    <x v="1"/>
    <s v="Tesseramento"/>
    <x v="1"/>
    <x v="3"/>
    <x v="0"/>
    <m/>
  </r>
  <r>
    <n v="48436"/>
    <x v="0"/>
    <x v="0"/>
    <x v="0"/>
    <x v="0"/>
    <x v="7"/>
    <x v="33"/>
    <x v="0"/>
    <x v="1"/>
    <s v="Tesseramento"/>
    <x v="1"/>
    <x v="4"/>
    <x v="0"/>
    <m/>
  </r>
  <r>
    <n v="213793"/>
    <x v="0"/>
    <x v="0"/>
    <x v="0"/>
    <x v="0"/>
    <x v="7"/>
    <x v="33"/>
    <x v="0"/>
    <x v="0"/>
    <s v="Tesseramento"/>
    <x v="1"/>
    <x v="0"/>
    <x v="0"/>
    <m/>
  </r>
  <r>
    <n v="221982"/>
    <x v="0"/>
    <x v="0"/>
    <x v="0"/>
    <x v="3"/>
    <x v="7"/>
    <x v="33"/>
    <x v="0"/>
    <x v="1"/>
    <s v="Tesseramento"/>
    <x v="1"/>
    <x v="3"/>
    <x v="0"/>
    <m/>
  </r>
  <r>
    <n v="229672"/>
    <x v="0"/>
    <x v="0"/>
    <x v="0"/>
    <x v="0"/>
    <x v="7"/>
    <x v="33"/>
    <x v="0"/>
    <x v="0"/>
    <s v="Tesseramento"/>
    <x v="1"/>
    <x v="0"/>
    <x v="0"/>
    <m/>
  </r>
  <r>
    <n v="80656"/>
    <x v="0"/>
    <x v="0"/>
    <x v="0"/>
    <x v="1"/>
    <x v="7"/>
    <x v="33"/>
    <x v="0"/>
    <x v="1"/>
    <s v="Tesseramento"/>
    <x v="1"/>
    <x v="4"/>
    <x v="0"/>
    <m/>
  </r>
  <r>
    <n v="23792"/>
    <x v="0"/>
    <x v="0"/>
    <x v="0"/>
    <x v="0"/>
    <x v="7"/>
    <x v="33"/>
    <x v="0"/>
    <x v="0"/>
    <s v="Tesseramento"/>
    <x v="1"/>
    <x v="4"/>
    <x v="0"/>
    <m/>
  </r>
  <r>
    <n v="97460"/>
    <x v="0"/>
    <x v="0"/>
    <x v="0"/>
    <x v="0"/>
    <x v="7"/>
    <x v="33"/>
    <x v="0"/>
    <x v="0"/>
    <s v="Tesseramento"/>
    <x v="1"/>
    <x v="0"/>
    <x v="0"/>
    <m/>
  </r>
  <r>
    <n v="123311"/>
    <x v="1"/>
    <x v="0"/>
    <x v="0"/>
    <x v="0"/>
    <x v="7"/>
    <x v="33"/>
    <x v="0"/>
    <x v="0"/>
    <s v="Tesseramento"/>
    <x v="1"/>
    <x v="2"/>
    <x v="0"/>
    <m/>
  </r>
  <r>
    <n v="203213"/>
    <x v="0"/>
    <x v="0"/>
    <x v="0"/>
    <x v="1"/>
    <x v="7"/>
    <x v="33"/>
    <x v="0"/>
    <x v="0"/>
    <s v="Tesseramento"/>
    <x v="1"/>
    <x v="0"/>
    <x v="0"/>
    <m/>
  </r>
  <r>
    <n v="114756"/>
    <x v="0"/>
    <x v="0"/>
    <x v="2"/>
    <x v="4"/>
    <x v="10"/>
    <x v="396"/>
    <x v="0"/>
    <x v="0"/>
    <s v="Tesseramento"/>
    <x v="0"/>
    <x v="4"/>
    <x v="0"/>
    <m/>
  </r>
  <r>
    <n v="114757"/>
    <x v="0"/>
    <x v="0"/>
    <x v="2"/>
    <x v="4"/>
    <x v="10"/>
    <x v="396"/>
    <x v="0"/>
    <x v="1"/>
    <s v="Tesseramento"/>
    <x v="0"/>
    <x v="4"/>
    <x v="0"/>
    <m/>
  </r>
  <r>
    <n v="52859"/>
    <x v="0"/>
    <x v="0"/>
    <x v="0"/>
    <x v="4"/>
    <x v="10"/>
    <x v="396"/>
    <x v="0"/>
    <x v="1"/>
    <s v="Tesseramento"/>
    <x v="0"/>
    <x v="4"/>
    <x v="0"/>
    <m/>
  </r>
  <r>
    <n v="52860"/>
    <x v="0"/>
    <x v="0"/>
    <x v="0"/>
    <x v="4"/>
    <x v="10"/>
    <x v="396"/>
    <x v="0"/>
    <x v="0"/>
    <s v="Tesseramento"/>
    <x v="0"/>
    <x v="3"/>
    <x v="0"/>
    <m/>
  </r>
  <r>
    <n v="71774"/>
    <x v="0"/>
    <x v="0"/>
    <x v="0"/>
    <x v="0"/>
    <x v="10"/>
    <x v="396"/>
    <x v="0"/>
    <x v="0"/>
    <s v="Tesseramento"/>
    <x v="0"/>
    <x v="0"/>
    <x v="0"/>
    <m/>
  </r>
  <r>
    <n v="234759"/>
    <x v="0"/>
    <x v="1"/>
    <x v="1"/>
    <x v="1"/>
    <x v="17"/>
    <x v="258"/>
    <x v="0"/>
    <x v="0"/>
    <s v="Tesseramento"/>
    <x v="1"/>
    <x v="1"/>
    <x v="0"/>
    <m/>
  </r>
  <r>
    <n v="234758"/>
    <x v="0"/>
    <x v="1"/>
    <x v="1"/>
    <x v="0"/>
    <x v="17"/>
    <x v="258"/>
    <x v="0"/>
    <x v="1"/>
    <s v="Tesseramento"/>
    <x v="1"/>
    <x v="0"/>
    <x v="0"/>
    <m/>
  </r>
  <r>
    <n v="171042"/>
    <x v="1"/>
    <x v="0"/>
    <x v="0"/>
    <x v="1"/>
    <x v="7"/>
    <x v="348"/>
    <x v="0"/>
    <x v="0"/>
    <s v="Tesseramento"/>
    <x v="1"/>
    <x v="5"/>
    <x v="0"/>
    <m/>
  </r>
  <r>
    <n v="182562"/>
    <x v="1"/>
    <x v="0"/>
    <x v="0"/>
    <x v="2"/>
    <x v="7"/>
    <x v="348"/>
    <x v="0"/>
    <x v="0"/>
    <s v="Tesseramento"/>
    <x v="1"/>
    <x v="5"/>
    <x v="0"/>
    <m/>
  </r>
  <r>
    <n v="157578"/>
    <x v="1"/>
    <x v="0"/>
    <x v="0"/>
    <x v="0"/>
    <x v="7"/>
    <x v="348"/>
    <x v="0"/>
    <x v="0"/>
    <s v="Tesseramento"/>
    <x v="1"/>
    <x v="7"/>
    <x v="0"/>
    <m/>
  </r>
  <r>
    <n v="217926"/>
    <x v="0"/>
    <x v="0"/>
    <x v="0"/>
    <x v="0"/>
    <x v="8"/>
    <x v="112"/>
    <x v="0"/>
    <x v="1"/>
    <s v="Tesseramento"/>
    <x v="1"/>
    <x v="3"/>
    <x v="0"/>
    <m/>
  </r>
  <r>
    <n v="177227"/>
    <x v="0"/>
    <x v="0"/>
    <x v="0"/>
    <x v="1"/>
    <x v="8"/>
    <x v="62"/>
    <x v="0"/>
    <x v="0"/>
    <s v="Tesseramento"/>
    <x v="1"/>
    <x v="3"/>
    <x v="0"/>
    <m/>
  </r>
  <r>
    <n v="33396"/>
    <x v="0"/>
    <x v="0"/>
    <x v="0"/>
    <x v="0"/>
    <x v="12"/>
    <x v="106"/>
    <x v="0"/>
    <x v="0"/>
    <s v="Tesseramento"/>
    <x v="1"/>
    <x v="4"/>
    <x v="0"/>
    <m/>
  </r>
  <r>
    <n v="34818"/>
    <x v="0"/>
    <x v="2"/>
    <x v="0"/>
    <x v="0"/>
    <x v="8"/>
    <x v="222"/>
    <x v="1"/>
    <x v="0"/>
    <s v="Tesseramento"/>
    <x v="1"/>
    <x v="8"/>
    <x v="0"/>
    <m/>
  </r>
  <r>
    <n v="132871"/>
    <x v="1"/>
    <x v="0"/>
    <x v="0"/>
    <x v="0"/>
    <x v="8"/>
    <x v="222"/>
    <x v="0"/>
    <x v="1"/>
    <s v="Tesseramento"/>
    <x v="1"/>
    <x v="2"/>
    <x v="0"/>
    <m/>
  </r>
  <r>
    <n v="132872"/>
    <x v="1"/>
    <x v="0"/>
    <x v="0"/>
    <x v="0"/>
    <x v="8"/>
    <x v="222"/>
    <x v="0"/>
    <x v="1"/>
    <s v="Tesseramento"/>
    <x v="1"/>
    <x v="2"/>
    <x v="0"/>
    <m/>
  </r>
  <r>
    <n v="229498"/>
    <x v="0"/>
    <x v="1"/>
    <x v="0"/>
    <x v="1"/>
    <x v="4"/>
    <x v="149"/>
    <x v="0"/>
    <x v="0"/>
    <s v="Tesseramento"/>
    <x v="1"/>
    <x v="0"/>
    <x v="0"/>
    <m/>
  </r>
  <r>
    <n v="229497"/>
    <x v="0"/>
    <x v="1"/>
    <x v="0"/>
    <x v="1"/>
    <x v="4"/>
    <x v="149"/>
    <x v="0"/>
    <x v="0"/>
    <s v="Tesseramento"/>
    <x v="1"/>
    <x v="1"/>
    <x v="0"/>
    <m/>
  </r>
  <r>
    <n v="89169"/>
    <x v="0"/>
    <x v="0"/>
    <x v="2"/>
    <x v="4"/>
    <x v="10"/>
    <x v="396"/>
    <x v="0"/>
    <x v="0"/>
    <s v="Tesseramento"/>
    <x v="0"/>
    <x v="3"/>
    <x v="0"/>
    <m/>
  </r>
  <r>
    <n v="133779"/>
    <x v="0"/>
    <x v="0"/>
    <x v="0"/>
    <x v="0"/>
    <x v="12"/>
    <x v="106"/>
    <x v="0"/>
    <x v="0"/>
    <s v="Tesseramento"/>
    <x v="1"/>
    <x v="4"/>
    <x v="0"/>
    <m/>
  </r>
  <r>
    <n v="81607"/>
    <x v="0"/>
    <x v="2"/>
    <x v="0"/>
    <x v="4"/>
    <x v="15"/>
    <x v="57"/>
    <x v="1"/>
    <x v="0"/>
    <s v="Tesseramento"/>
    <x v="1"/>
    <x v="8"/>
    <x v="0"/>
    <m/>
  </r>
  <r>
    <n v="11305"/>
    <x v="0"/>
    <x v="0"/>
    <x v="0"/>
    <x v="0"/>
    <x v="15"/>
    <x v="57"/>
    <x v="0"/>
    <x v="0"/>
    <s v="Tesseramento"/>
    <x v="1"/>
    <x v="4"/>
    <x v="0"/>
    <m/>
  </r>
  <r>
    <n v="203343"/>
    <x v="0"/>
    <x v="0"/>
    <x v="2"/>
    <x v="3"/>
    <x v="10"/>
    <x v="396"/>
    <x v="0"/>
    <x v="0"/>
    <s v="Tesseramento"/>
    <x v="0"/>
    <x v="1"/>
    <x v="0"/>
    <m/>
  </r>
  <r>
    <n v="179845"/>
    <x v="1"/>
    <x v="0"/>
    <x v="0"/>
    <x v="0"/>
    <x v="7"/>
    <x v="316"/>
    <x v="0"/>
    <x v="0"/>
    <s v="Tesseramento"/>
    <x v="1"/>
    <x v="7"/>
    <x v="0"/>
    <m/>
  </r>
  <r>
    <n v="147877"/>
    <x v="1"/>
    <x v="0"/>
    <x v="0"/>
    <x v="0"/>
    <x v="7"/>
    <x v="316"/>
    <x v="0"/>
    <x v="1"/>
    <s v="Tesseramento"/>
    <x v="1"/>
    <x v="6"/>
    <x v="0"/>
    <s v="B"/>
  </r>
  <r>
    <n v="234951"/>
    <x v="0"/>
    <x v="0"/>
    <x v="1"/>
    <x v="1"/>
    <x v="4"/>
    <x v="219"/>
    <x v="0"/>
    <x v="1"/>
    <s v="Tesseramento"/>
    <x v="0"/>
    <x v="0"/>
    <x v="0"/>
    <m/>
  </r>
  <r>
    <n v="171095"/>
    <x v="0"/>
    <x v="0"/>
    <x v="0"/>
    <x v="2"/>
    <x v="7"/>
    <x v="316"/>
    <x v="0"/>
    <x v="1"/>
    <s v="Tesseramento"/>
    <x v="1"/>
    <x v="0"/>
    <x v="0"/>
    <m/>
  </r>
  <r>
    <n v="171097"/>
    <x v="0"/>
    <x v="0"/>
    <x v="0"/>
    <x v="2"/>
    <x v="7"/>
    <x v="316"/>
    <x v="0"/>
    <x v="0"/>
    <s v="Tesseramento"/>
    <x v="1"/>
    <x v="0"/>
    <x v="0"/>
    <m/>
  </r>
  <r>
    <n v="212848"/>
    <x v="0"/>
    <x v="0"/>
    <x v="2"/>
    <x v="3"/>
    <x v="10"/>
    <x v="396"/>
    <x v="0"/>
    <x v="1"/>
    <s v="Tesseramento"/>
    <x v="0"/>
    <x v="0"/>
    <x v="0"/>
    <m/>
  </r>
  <r>
    <n v="211015"/>
    <x v="0"/>
    <x v="0"/>
    <x v="0"/>
    <x v="1"/>
    <x v="15"/>
    <x v="57"/>
    <x v="0"/>
    <x v="0"/>
    <s v="Tesseramento"/>
    <x v="1"/>
    <x v="4"/>
    <x v="0"/>
    <m/>
  </r>
  <r>
    <n v="79815"/>
    <x v="0"/>
    <x v="0"/>
    <x v="0"/>
    <x v="0"/>
    <x v="7"/>
    <x v="316"/>
    <x v="0"/>
    <x v="0"/>
    <s v="Tesseramento"/>
    <x v="1"/>
    <x v="3"/>
    <x v="0"/>
    <m/>
  </r>
  <r>
    <n v="22512"/>
    <x v="0"/>
    <x v="0"/>
    <x v="0"/>
    <x v="0"/>
    <x v="8"/>
    <x v="92"/>
    <x v="0"/>
    <x v="0"/>
    <s v="Tesseramento"/>
    <x v="1"/>
    <x v="0"/>
    <x v="0"/>
    <m/>
  </r>
  <r>
    <n v="23734"/>
    <x v="0"/>
    <x v="0"/>
    <x v="0"/>
    <x v="0"/>
    <x v="7"/>
    <x v="316"/>
    <x v="0"/>
    <x v="0"/>
    <s v="Tesseramento"/>
    <x v="1"/>
    <x v="1"/>
    <x v="0"/>
    <m/>
  </r>
  <r>
    <n v="126317"/>
    <x v="0"/>
    <x v="0"/>
    <x v="0"/>
    <x v="3"/>
    <x v="10"/>
    <x v="396"/>
    <x v="0"/>
    <x v="1"/>
    <s v="Tesseramento"/>
    <x v="0"/>
    <x v="0"/>
    <x v="0"/>
    <m/>
  </r>
  <r>
    <n v="152486"/>
    <x v="0"/>
    <x v="0"/>
    <x v="2"/>
    <x v="1"/>
    <x v="7"/>
    <x v="316"/>
    <x v="0"/>
    <x v="1"/>
    <s v="Tesseramento"/>
    <x v="1"/>
    <x v="3"/>
    <x v="0"/>
    <m/>
  </r>
  <r>
    <n v="210223"/>
    <x v="0"/>
    <x v="0"/>
    <x v="0"/>
    <x v="0"/>
    <x v="12"/>
    <x v="106"/>
    <x v="0"/>
    <x v="0"/>
    <s v="Tesseramento"/>
    <x v="1"/>
    <x v="0"/>
    <x v="0"/>
    <m/>
  </r>
  <r>
    <n v="208904"/>
    <x v="0"/>
    <x v="0"/>
    <x v="0"/>
    <x v="1"/>
    <x v="7"/>
    <x v="316"/>
    <x v="0"/>
    <x v="1"/>
    <s v="Tesseramento"/>
    <x v="1"/>
    <x v="3"/>
    <x v="0"/>
    <m/>
  </r>
  <r>
    <n v="132795"/>
    <x v="0"/>
    <x v="0"/>
    <x v="0"/>
    <x v="0"/>
    <x v="12"/>
    <x v="106"/>
    <x v="0"/>
    <x v="0"/>
    <s v="Tesseramento"/>
    <x v="1"/>
    <x v="4"/>
    <x v="0"/>
    <m/>
  </r>
  <r>
    <n v="31760"/>
    <x v="0"/>
    <x v="0"/>
    <x v="0"/>
    <x v="0"/>
    <x v="7"/>
    <x v="316"/>
    <x v="0"/>
    <x v="0"/>
    <s v="Tesseramento"/>
    <x v="1"/>
    <x v="3"/>
    <x v="0"/>
    <m/>
  </r>
  <r>
    <n v="79240"/>
    <x v="0"/>
    <x v="0"/>
    <x v="0"/>
    <x v="0"/>
    <x v="7"/>
    <x v="316"/>
    <x v="0"/>
    <x v="0"/>
    <s v="Tesseramento"/>
    <x v="1"/>
    <x v="0"/>
    <x v="0"/>
    <m/>
  </r>
  <r>
    <n v="217258"/>
    <x v="0"/>
    <x v="0"/>
    <x v="2"/>
    <x v="2"/>
    <x v="10"/>
    <x v="396"/>
    <x v="0"/>
    <x v="1"/>
    <s v="Tesseramento"/>
    <x v="0"/>
    <x v="3"/>
    <x v="0"/>
    <m/>
  </r>
  <r>
    <n v="79239"/>
    <x v="0"/>
    <x v="0"/>
    <x v="0"/>
    <x v="0"/>
    <x v="7"/>
    <x v="316"/>
    <x v="0"/>
    <x v="0"/>
    <s v="Tesseramento"/>
    <x v="1"/>
    <x v="0"/>
    <x v="0"/>
    <m/>
  </r>
  <r>
    <n v="52155"/>
    <x v="0"/>
    <x v="0"/>
    <x v="0"/>
    <x v="0"/>
    <x v="7"/>
    <x v="316"/>
    <x v="0"/>
    <x v="0"/>
    <s v="Tesseramento"/>
    <x v="1"/>
    <x v="4"/>
    <x v="0"/>
    <m/>
  </r>
  <r>
    <n v="78539"/>
    <x v="0"/>
    <x v="0"/>
    <x v="0"/>
    <x v="0"/>
    <x v="7"/>
    <x v="316"/>
    <x v="0"/>
    <x v="0"/>
    <s v="Tesseramento"/>
    <x v="1"/>
    <x v="0"/>
    <x v="0"/>
    <m/>
  </r>
  <r>
    <n v="225271"/>
    <x v="0"/>
    <x v="0"/>
    <x v="0"/>
    <x v="2"/>
    <x v="7"/>
    <x v="316"/>
    <x v="0"/>
    <x v="0"/>
    <s v="Tesseramento"/>
    <x v="1"/>
    <x v="0"/>
    <x v="0"/>
    <m/>
  </r>
  <r>
    <n v="19951"/>
    <x v="0"/>
    <x v="0"/>
    <x v="2"/>
    <x v="4"/>
    <x v="10"/>
    <x v="396"/>
    <x v="0"/>
    <x v="0"/>
    <s v="Tesseramento"/>
    <x v="0"/>
    <x v="3"/>
    <x v="0"/>
    <m/>
  </r>
  <r>
    <n v="19945"/>
    <x v="0"/>
    <x v="0"/>
    <x v="2"/>
    <x v="4"/>
    <x v="10"/>
    <x v="396"/>
    <x v="0"/>
    <x v="1"/>
    <s v="Tesseramento"/>
    <x v="0"/>
    <x v="4"/>
    <x v="0"/>
    <m/>
  </r>
  <r>
    <n v="79233"/>
    <x v="0"/>
    <x v="0"/>
    <x v="0"/>
    <x v="0"/>
    <x v="7"/>
    <x v="316"/>
    <x v="0"/>
    <x v="0"/>
    <s v="Tesseramento"/>
    <x v="1"/>
    <x v="4"/>
    <x v="0"/>
    <m/>
  </r>
  <r>
    <n v="79237"/>
    <x v="0"/>
    <x v="0"/>
    <x v="0"/>
    <x v="0"/>
    <x v="7"/>
    <x v="316"/>
    <x v="0"/>
    <x v="1"/>
    <s v="Tesseramento"/>
    <x v="1"/>
    <x v="4"/>
    <x v="0"/>
    <m/>
  </r>
  <r>
    <n v="169285"/>
    <x v="0"/>
    <x v="0"/>
    <x v="0"/>
    <x v="0"/>
    <x v="7"/>
    <x v="316"/>
    <x v="0"/>
    <x v="0"/>
    <s v="Tesseramento"/>
    <x v="1"/>
    <x v="0"/>
    <x v="0"/>
    <m/>
  </r>
  <r>
    <n v="40142"/>
    <x v="0"/>
    <x v="0"/>
    <x v="0"/>
    <x v="0"/>
    <x v="7"/>
    <x v="316"/>
    <x v="0"/>
    <x v="0"/>
    <s v="Tesseramento"/>
    <x v="1"/>
    <x v="4"/>
    <x v="0"/>
    <m/>
  </r>
  <r>
    <n v="16348"/>
    <x v="0"/>
    <x v="0"/>
    <x v="0"/>
    <x v="0"/>
    <x v="7"/>
    <x v="316"/>
    <x v="0"/>
    <x v="0"/>
    <s v="Tesseramento"/>
    <x v="1"/>
    <x v="4"/>
    <x v="0"/>
    <m/>
  </r>
  <r>
    <n v="29960"/>
    <x v="0"/>
    <x v="0"/>
    <x v="0"/>
    <x v="0"/>
    <x v="7"/>
    <x v="316"/>
    <x v="0"/>
    <x v="1"/>
    <s v="Tesseramento"/>
    <x v="1"/>
    <x v="3"/>
    <x v="0"/>
    <m/>
  </r>
  <r>
    <n v="204346"/>
    <x v="0"/>
    <x v="0"/>
    <x v="0"/>
    <x v="0"/>
    <x v="7"/>
    <x v="316"/>
    <x v="0"/>
    <x v="0"/>
    <s v="Tesseramento"/>
    <x v="1"/>
    <x v="3"/>
    <x v="0"/>
    <m/>
  </r>
  <r>
    <n v="16017"/>
    <x v="0"/>
    <x v="0"/>
    <x v="0"/>
    <x v="0"/>
    <x v="7"/>
    <x v="316"/>
    <x v="0"/>
    <x v="0"/>
    <s v="Tesseramento"/>
    <x v="1"/>
    <x v="3"/>
    <x v="0"/>
    <m/>
  </r>
  <r>
    <n v="176733"/>
    <x v="0"/>
    <x v="0"/>
    <x v="0"/>
    <x v="0"/>
    <x v="12"/>
    <x v="106"/>
    <x v="0"/>
    <x v="1"/>
    <s v="Tesseramento"/>
    <x v="1"/>
    <x v="0"/>
    <x v="0"/>
    <m/>
  </r>
  <r>
    <n v="196142"/>
    <x v="0"/>
    <x v="0"/>
    <x v="0"/>
    <x v="0"/>
    <x v="0"/>
    <x v="206"/>
    <x v="0"/>
    <x v="0"/>
    <s v="Tesseramento"/>
    <x v="1"/>
    <x v="0"/>
    <x v="0"/>
    <m/>
  </r>
  <r>
    <n v="135098"/>
    <x v="0"/>
    <x v="0"/>
    <x v="0"/>
    <x v="0"/>
    <x v="0"/>
    <x v="206"/>
    <x v="0"/>
    <x v="0"/>
    <s v="Tesseramento"/>
    <x v="1"/>
    <x v="4"/>
    <x v="0"/>
    <m/>
  </r>
  <r>
    <n v="23898"/>
    <x v="0"/>
    <x v="0"/>
    <x v="0"/>
    <x v="0"/>
    <x v="0"/>
    <x v="206"/>
    <x v="0"/>
    <x v="1"/>
    <s v="Tesseramento"/>
    <x v="1"/>
    <x v="4"/>
    <x v="0"/>
    <m/>
  </r>
  <r>
    <n v="20913"/>
    <x v="0"/>
    <x v="0"/>
    <x v="0"/>
    <x v="0"/>
    <x v="0"/>
    <x v="206"/>
    <x v="0"/>
    <x v="0"/>
    <s v="Tesseramento"/>
    <x v="1"/>
    <x v="4"/>
    <x v="0"/>
    <m/>
  </r>
  <r>
    <n v="20914"/>
    <x v="0"/>
    <x v="0"/>
    <x v="0"/>
    <x v="0"/>
    <x v="0"/>
    <x v="206"/>
    <x v="0"/>
    <x v="1"/>
    <s v="Tesseramento"/>
    <x v="1"/>
    <x v="4"/>
    <x v="0"/>
    <m/>
  </r>
  <r>
    <n v="230450"/>
    <x v="0"/>
    <x v="0"/>
    <x v="0"/>
    <x v="0"/>
    <x v="12"/>
    <x v="106"/>
    <x v="0"/>
    <x v="0"/>
    <s v="Tesseramento"/>
    <x v="1"/>
    <x v="0"/>
    <x v="0"/>
    <m/>
  </r>
  <r>
    <n v="225669"/>
    <x v="0"/>
    <x v="1"/>
    <x v="0"/>
    <x v="0"/>
    <x v="12"/>
    <x v="106"/>
    <x v="0"/>
    <x v="0"/>
    <s v="Tesseramento"/>
    <x v="1"/>
    <x v="1"/>
    <x v="0"/>
    <m/>
  </r>
  <r>
    <n v="168704"/>
    <x v="1"/>
    <x v="0"/>
    <x v="0"/>
    <x v="0"/>
    <x v="0"/>
    <x v="206"/>
    <x v="0"/>
    <x v="0"/>
    <s v="Tesseramento"/>
    <x v="1"/>
    <x v="2"/>
    <x v="0"/>
    <m/>
  </r>
  <r>
    <n v="111707"/>
    <x v="0"/>
    <x v="0"/>
    <x v="0"/>
    <x v="0"/>
    <x v="0"/>
    <x v="206"/>
    <x v="0"/>
    <x v="0"/>
    <s v="Tesseramento"/>
    <x v="1"/>
    <x v="4"/>
    <x v="0"/>
    <m/>
  </r>
  <r>
    <n v="138639"/>
    <x v="0"/>
    <x v="0"/>
    <x v="0"/>
    <x v="0"/>
    <x v="12"/>
    <x v="254"/>
    <x v="0"/>
    <x v="0"/>
    <s v="Tesseramento"/>
    <x v="0"/>
    <x v="0"/>
    <x v="0"/>
    <m/>
  </r>
  <r>
    <n v="138504"/>
    <x v="0"/>
    <x v="0"/>
    <x v="0"/>
    <x v="0"/>
    <x v="0"/>
    <x v="206"/>
    <x v="0"/>
    <x v="0"/>
    <s v="Tesseramento"/>
    <x v="1"/>
    <x v="0"/>
    <x v="0"/>
    <m/>
  </r>
  <r>
    <n v="203828"/>
    <x v="0"/>
    <x v="0"/>
    <x v="0"/>
    <x v="0"/>
    <x v="0"/>
    <x v="206"/>
    <x v="0"/>
    <x v="0"/>
    <s v="Tesseramento"/>
    <x v="1"/>
    <x v="0"/>
    <x v="0"/>
    <m/>
  </r>
  <r>
    <n v="20946"/>
    <x v="0"/>
    <x v="0"/>
    <x v="0"/>
    <x v="0"/>
    <x v="0"/>
    <x v="206"/>
    <x v="0"/>
    <x v="0"/>
    <s v="Tesseramento"/>
    <x v="1"/>
    <x v="4"/>
    <x v="0"/>
    <m/>
  </r>
  <r>
    <n v="20947"/>
    <x v="0"/>
    <x v="0"/>
    <x v="0"/>
    <x v="0"/>
    <x v="0"/>
    <x v="206"/>
    <x v="0"/>
    <x v="1"/>
    <s v="Tesseramento"/>
    <x v="1"/>
    <x v="4"/>
    <x v="0"/>
    <m/>
  </r>
  <r>
    <n v="184023"/>
    <x v="0"/>
    <x v="0"/>
    <x v="0"/>
    <x v="1"/>
    <x v="4"/>
    <x v="166"/>
    <x v="0"/>
    <x v="1"/>
    <s v="Tesseramento"/>
    <x v="1"/>
    <x v="4"/>
    <x v="0"/>
    <m/>
  </r>
  <r>
    <n v="91430"/>
    <x v="0"/>
    <x v="0"/>
    <x v="0"/>
    <x v="0"/>
    <x v="0"/>
    <x v="206"/>
    <x v="0"/>
    <x v="1"/>
    <s v="Tesseramento"/>
    <x v="1"/>
    <x v="4"/>
    <x v="0"/>
    <m/>
  </r>
  <r>
    <n v="230716"/>
    <x v="1"/>
    <x v="0"/>
    <x v="0"/>
    <x v="2"/>
    <x v="0"/>
    <x v="206"/>
    <x v="0"/>
    <x v="1"/>
    <s v="Tesseramento"/>
    <x v="1"/>
    <x v="5"/>
    <x v="0"/>
    <m/>
  </r>
  <r>
    <n v="71345"/>
    <x v="0"/>
    <x v="0"/>
    <x v="0"/>
    <x v="0"/>
    <x v="7"/>
    <x v="51"/>
    <x v="0"/>
    <x v="0"/>
    <s v="Tesseramento"/>
    <x v="1"/>
    <x v="4"/>
    <x v="0"/>
    <m/>
  </r>
  <r>
    <n v="72137"/>
    <x v="0"/>
    <x v="0"/>
    <x v="0"/>
    <x v="0"/>
    <x v="0"/>
    <x v="206"/>
    <x v="0"/>
    <x v="0"/>
    <s v="Tesseramento"/>
    <x v="1"/>
    <x v="4"/>
    <x v="0"/>
    <m/>
  </r>
  <r>
    <n v="113339"/>
    <x v="0"/>
    <x v="0"/>
    <x v="0"/>
    <x v="0"/>
    <x v="0"/>
    <x v="206"/>
    <x v="0"/>
    <x v="0"/>
    <s v="Tesseramento"/>
    <x v="1"/>
    <x v="3"/>
    <x v="0"/>
    <m/>
  </r>
  <r>
    <n v="20987"/>
    <x v="0"/>
    <x v="0"/>
    <x v="0"/>
    <x v="0"/>
    <x v="0"/>
    <x v="206"/>
    <x v="0"/>
    <x v="0"/>
    <s v="Tesseramento"/>
    <x v="1"/>
    <x v="4"/>
    <x v="0"/>
    <m/>
  </r>
  <r>
    <n v="20986"/>
    <x v="0"/>
    <x v="0"/>
    <x v="0"/>
    <x v="0"/>
    <x v="0"/>
    <x v="206"/>
    <x v="0"/>
    <x v="1"/>
    <s v="Tesseramento"/>
    <x v="1"/>
    <x v="4"/>
    <x v="0"/>
    <m/>
  </r>
  <r>
    <n v="85963"/>
    <x v="0"/>
    <x v="0"/>
    <x v="2"/>
    <x v="0"/>
    <x v="10"/>
    <x v="396"/>
    <x v="0"/>
    <x v="0"/>
    <s v="Tesseramento"/>
    <x v="0"/>
    <x v="4"/>
    <x v="0"/>
    <m/>
  </r>
  <r>
    <n v="234596"/>
    <x v="0"/>
    <x v="0"/>
    <x v="1"/>
    <x v="1"/>
    <x v="10"/>
    <x v="93"/>
    <x v="0"/>
    <x v="0"/>
    <s v="Tesseramento"/>
    <x v="0"/>
    <x v="1"/>
    <x v="0"/>
    <m/>
  </r>
  <r>
    <n v="63256"/>
    <x v="0"/>
    <x v="0"/>
    <x v="0"/>
    <x v="0"/>
    <x v="10"/>
    <x v="396"/>
    <x v="0"/>
    <x v="0"/>
    <s v="Tesseramento"/>
    <x v="0"/>
    <x v="0"/>
    <x v="0"/>
    <m/>
  </r>
  <r>
    <n v="157889"/>
    <x v="0"/>
    <x v="0"/>
    <x v="0"/>
    <x v="0"/>
    <x v="0"/>
    <x v="206"/>
    <x v="0"/>
    <x v="0"/>
    <s v="Tesseramento"/>
    <x v="1"/>
    <x v="4"/>
    <x v="0"/>
    <m/>
  </r>
  <r>
    <n v="93437"/>
    <x v="0"/>
    <x v="0"/>
    <x v="2"/>
    <x v="0"/>
    <x v="10"/>
    <x v="396"/>
    <x v="0"/>
    <x v="0"/>
    <s v="Tesseramento"/>
    <x v="0"/>
    <x v="0"/>
    <x v="0"/>
    <m/>
  </r>
  <r>
    <n v="11121"/>
    <x v="0"/>
    <x v="0"/>
    <x v="0"/>
    <x v="0"/>
    <x v="10"/>
    <x v="396"/>
    <x v="0"/>
    <x v="0"/>
    <s v="Tesseramento"/>
    <x v="0"/>
    <x v="0"/>
    <x v="0"/>
    <m/>
  </r>
  <r>
    <n v="64660"/>
    <x v="0"/>
    <x v="0"/>
    <x v="0"/>
    <x v="1"/>
    <x v="10"/>
    <x v="396"/>
    <x v="0"/>
    <x v="0"/>
    <s v="Tesseramento"/>
    <x v="0"/>
    <x v="3"/>
    <x v="0"/>
    <m/>
  </r>
  <r>
    <n v="234597"/>
    <x v="0"/>
    <x v="0"/>
    <x v="1"/>
    <x v="3"/>
    <x v="10"/>
    <x v="93"/>
    <x v="0"/>
    <x v="0"/>
    <s v="Tesseramento"/>
    <x v="0"/>
    <x v="3"/>
    <x v="0"/>
    <m/>
  </r>
  <r>
    <n v="153820"/>
    <x v="0"/>
    <x v="0"/>
    <x v="2"/>
    <x v="2"/>
    <x v="10"/>
    <x v="396"/>
    <x v="0"/>
    <x v="1"/>
    <s v="Tesseramento"/>
    <x v="0"/>
    <x v="3"/>
    <x v="0"/>
    <m/>
  </r>
  <r>
    <n v="148521"/>
    <x v="1"/>
    <x v="0"/>
    <x v="2"/>
    <x v="0"/>
    <x v="1"/>
    <x v="239"/>
    <x v="0"/>
    <x v="1"/>
    <s v="Tesseramento"/>
    <x v="1"/>
    <x v="2"/>
    <x v="0"/>
    <m/>
  </r>
  <r>
    <n v="140607"/>
    <x v="0"/>
    <x v="0"/>
    <x v="0"/>
    <x v="1"/>
    <x v="10"/>
    <x v="266"/>
    <x v="0"/>
    <x v="1"/>
    <s v="Tesseramento"/>
    <x v="1"/>
    <x v="0"/>
    <x v="0"/>
    <m/>
  </r>
  <r>
    <n v="138373"/>
    <x v="0"/>
    <x v="0"/>
    <x v="0"/>
    <x v="0"/>
    <x v="10"/>
    <x v="266"/>
    <x v="0"/>
    <x v="0"/>
    <s v="Tesseramento"/>
    <x v="1"/>
    <x v="0"/>
    <x v="0"/>
    <m/>
  </r>
  <r>
    <n v="102181"/>
    <x v="0"/>
    <x v="0"/>
    <x v="0"/>
    <x v="0"/>
    <x v="12"/>
    <x v="106"/>
    <x v="0"/>
    <x v="0"/>
    <s v="Tesseramento"/>
    <x v="1"/>
    <x v="3"/>
    <x v="0"/>
    <m/>
  </r>
  <r>
    <n v="217247"/>
    <x v="0"/>
    <x v="0"/>
    <x v="2"/>
    <x v="2"/>
    <x v="10"/>
    <x v="396"/>
    <x v="0"/>
    <x v="1"/>
    <s v="Tesseramento"/>
    <x v="0"/>
    <x v="0"/>
    <x v="0"/>
    <m/>
  </r>
  <r>
    <n v="217312"/>
    <x v="0"/>
    <x v="0"/>
    <x v="2"/>
    <x v="2"/>
    <x v="10"/>
    <x v="396"/>
    <x v="0"/>
    <x v="0"/>
    <s v="Tesseramento"/>
    <x v="0"/>
    <x v="0"/>
    <x v="0"/>
    <m/>
  </r>
  <r>
    <n v="130613"/>
    <x v="0"/>
    <x v="0"/>
    <x v="0"/>
    <x v="0"/>
    <x v="12"/>
    <x v="106"/>
    <x v="0"/>
    <x v="0"/>
    <s v="Tesseramento"/>
    <x v="1"/>
    <x v="4"/>
    <x v="0"/>
    <m/>
  </r>
  <r>
    <n v="115352"/>
    <x v="0"/>
    <x v="0"/>
    <x v="0"/>
    <x v="0"/>
    <x v="12"/>
    <x v="106"/>
    <x v="0"/>
    <x v="0"/>
    <s v="Tesseramento"/>
    <x v="1"/>
    <x v="3"/>
    <x v="0"/>
    <m/>
  </r>
  <r>
    <n v="100421"/>
    <x v="0"/>
    <x v="0"/>
    <x v="0"/>
    <x v="0"/>
    <x v="12"/>
    <x v="106"/>
    <x v="0"/>
    <x v="0"/>
    <s v="Tesseramento"/>
    <x v="1"/>
    <x v="3"/>
    <x v="0"/>
    <m/>
  </r>
  <r>
    <n v="188413"/>
    <x v="0"/>
    <x v="0"/>
    <x v="0"/>
    <x v="0"/>
    <x v="12"/>
    <x v="106"/>
    <x v="0"/>
    <x v="0"/>
    <s v="Tesseramento"/>
    <x v="1"/>
    <x v="4"/>
    <x v="0"/>
    <m/>
  </r>
  <r>
    <n v="131443"/>
    <x v="0"/>
    <x v="0"/>
    <x v="0"/>
    <x v="0"/>
    <x v="12"/>
    <x v="106"/>
    <x v="0"/>
    <x v="0"/>
    <s v="Tesseramento"/>
    <x v="1"/>
    <x v="4"/>
    <x v="0"/>
    <m/>
  </r>
  <r>
    <n v="131447"/>
    <x v="0"/>
    <x v="0"/>
    <x v="0"/>
    <x v="1"/>
    <x v="12"/>
    <x v="106"/>
    <x v="0"/>
    <x v="1"/>
    <s v="Tesseramento"/>
    <x v="1"/>
    <x v="4"/>
    <x v="0"/>
    <m/>
  </r>
  <r>
    <n v="138370"/>
    <x v="0"/>
    <x v="0"/>
    <x v="0"/>
    <x v="1"/>
    <x v="10"/>
    <x v="266"/>
    <x v="0"/>
    <x v="1"/>
    <s v="Tesseramento"/>
    <x v="1"/>
    <x v="4"/>
    <x v="0"/>
    <m/>
  </r>
  <r>
    <n v="174421"/>
    <x v="0"/>
    <x v="0"/>
    <x v="0"/>
    <x v="0"/>
    <x v="10"/>
    <x v="266"/>
    <x v="0"/>
    <x v="0"/>
    <s v="Tesseramento"/>
    <x v="1"/>
    <x v="0"/>
    <x v="0"/>
    <m/>
  </r>
  <r>
    <n v="229542"/>
    <x v="0"/>
    <x v="0"/>
    <x v="0"/>
    <x v="3"/>
    <x v="10"/>
    <x v="266"/>
    <x v="0"/>
    <x v="1"/>
    <s v="Tesseramento"/>
    <x v="1"/>
    <x v="3"/>
    <x v="0"/>
    <m/>
  </r>
  <r>
    <n v="147670"/>
    <x v="0"/>
    <x v="0"/>
    <x v="0"/>
    <x v="0"/>
    <x v="10"/>
    <x v="266"/>
    <x v="0"/>
    <x v="1"/>
    <s v="Tesseramento"/>
    <x v="1"/>
    <x v="4"/>
    <x v="0"/>
    <m/>
  </r>
  <r>
    <n v="231877"/>
    <x v="1"/>
    <x v="0"/>
    <x v="0"/>
    <x v="1"/>
    <x v="10"/>
    <x v="266"/>
    <x v="0"/>
    <x v="0"/>
    <s v="Tesseramento"/>
    <x v="1"/>
    <x v="5"/>
    <x v="0"/>
    <m/>
  </r>
  <r>
    <n v="229765"/>
    <x v="0"/>
    <x v="0"/>
    <x v="0"/>
    <x v="3"/>
    <x v="10"/>
    <x v="266"/>
    <x v="0"/>
    <x v="0"/>
    <s v="Tesseramento"/>
    <x v="1"/>
    <x v="3"/>
    <x v="0"/>
    <m/>
  </r>
  <r>
    <n v="153801"/>
    <x v="0"/>
    <x v="0"/>
    <x v="0"/>
    <x v="0"/>
    <x v="10"/>
    <x v="266"/>
    <x v="0"/>
    <x v="0"/>
    <s v="Tesseramento"/>
    <x v="1"/>
    <x v="4"/>
    <x v="0"/>
    <m/>
  </r>
  <r>
    <n v="232316"/>
    <x v="0"/>
    <x v="0"/>
    <x v="0"/>
    <x v="0"/>
    <x v="10"/>
    <x v="266"/>
    <x v="0"/>
    <x v="0"/>
    <s v="Tesseramento"/>
    <x v="1"/>
    <x v="1"/>
    <x v="0"/>
    <m/>
  </r>
  <r>
    <n v="199813"/>
    <x v="0"/>
    <x v="0"/>
    <x v="0"/>
    <x v="0"/>
    <x v="10"/>
    <x v="266"/>
    <x v="0"/>
    <x v="0"/>
    <s v="Tesseramento"/>
    <x v="1"/>
    <x v="0"/>
    <x v="0"/>
    <m/>
  </r>
  <r>
    <n v="135082"/>
    <x v="0"/>
    <x v="0"/>
    <x v="0"/>
    <x v="0"/>
    <x v="10"/>
    <x v="266"/>
    <x v="0"/>
    <x v="0"/>
    <s v="Tesseramento"/>
    <x v="1"/>
    <x v="1"/>
    <x v="0"/>
    <m/>
  </r>
  <r>
    <n v="170862"/>
    <x v="0"/>
    <x v="0"/>
    <x v="0"/>
    <x v="0"/>
    <x v="10"/>
    <x v="266"/>
    <x v="0"/>
    <x v="1"/>
    <s v="Tesseramento"/>
    <x v="1"/>
    <x v="3"/>
    <x v="0"/>
    <m/>
  </r>
  <r>
    <n v="35870"/>
    <x v="0"/>
    <x v="0"/>
    <x v="0"/>
    <x v="0"/>
    <x v="10"/>
    <x v="266"/>
    <x v="0"/>
    <x v="0"/>
    <s v="Tesseramento"/>
    <x v="1"/>
    <x v="4"/>
    <x v="0"/>
    <m/>
  </r>
  <r>
    <n v="198681"/>
    <x v="0"/>
    <x v="0"/>
    <x v="2"/>
    <x v="1"/>
    <x v="12"/>
    <x v="106"/>
    <x v="0"/>
    <x v="0"/>
    <s v="Tesseramento"/>
    <x v="1"/>
    <x v="0"/>
    <x v="0"/>
    <m/>
  </r>
  <r>
    <n v="175184"/>
    <x v="0"/>
    <x v="0"/>
    <x v="0"/>
    <x v="0"/>
    <x v="10"/>
    <x v="266"/>
    <x v="0"/>
    <x v="0"/>
    <s v="Tesseramento"/>
    <x v="1"/>
    <x v="0"/>
    <x v="0"/>
    <m/>
  </r>
  <r>
    <n v="164130"/>
    <x v="0"/>
    <x v="0"/>
    <x v="0"/>
    <x v="0"/>
    <x v="10"/>
    <x v="266"/>
    <x v="0"/>
    <x v="0"/>
    <s v="Tesseramento"/>
    <x v="1"/>
    <x v="0"/>
    <x v="0"/>
    <m/>
  </r>
  <r>
    <n v="153280"/>
    <x v="0"/>
    <x v="0"/>
    <x v="0"/>
    <x v="0"/>
    <x v="10"/>
    <x v="266"/>
    <x v="0"/>
    <x v="0"/>
    <s v="Tesseramento"/>
    <x v="1"/>
    <x v="0"/>
    <x v="0"/>
    <m/>
  </r>
  <r>
    <n v="174605"/>
    <x v="0"/>
    <x v="0"/>
    <x v="0"/>
    <x v="0"/>
    <x v="10"/>
    <x v="266"/>
    <x v="0"/>
    <x v="0"/>
    <s v="Tesseramento"/>
    <x v="1"/>
    <x v="3"/>
    <x v="0"/>
    <m/>
  </r>
  <r>
    <n v="38555"/>
    <x v="0"/>
    <x v="0"/>
    <x v="0"/>
    <x v="0"/>
    <x v="10"/>
    <x v="266"/>
    <x v="0"/>
    <x v="0"/>
    <s v="Tesseramento"/>
    <x v="1"/>
    <x v="3"/>
    <x v="0"/>
    <m/>
  </r>
  <r>
    <n v="150323"/>
    <x v="0"/>
    <x v="0"/>
    <x v="0"/>
    <x v="0"/>
    <x v="10"/>
    <x v="266"/>
    <x v="0"/>
    <x v="0"/>
    <s v="Tesseramento"/>
    <x v="1"/>
    <x v="0"/>
    <x v="0"/>
    <m/>
  </r>
  <r>
    <n v="143234"/>
    <x v="0"/>
    <x v="0"/>
    <x v="0"/>
    <x v="0"/>
    <x v="12"/>
    <x v="106"/>
    <x v="0"/>
    <x v="0"/>
    <s v="Tesseramento"/>
    <x v="1"/>
    <x v="0"/>
    <x v="0"/>
    <m/>
  </r>
  <r>
    <n v="211534"/>
    <x v="0"/>
    <x v="0"/>
    <x v="0"/>
    <x v="0"/>
    <x v="10"/>
    <x v="266"/>
    <x v="0"/>
    <x v="0"/>
    <s v="Tesseramento"/>
    <x v="1"/>
    <x v="0"/>
    <x v="0"/>
    <m/>
  </r>
  <r>
    <n v="101126"/>
    <x v="0"/>
    <x v="0"/>
    <x v="0"/>
    <x v="0"/>
    <x v="10"/>
    <x v="266"/>
    <x v="0"/>
    <x v="0"/>
    <s v="Tesseramento"/>
    <x v="1"/>
    <x v="0"/>
    <x v="0"/>
    <m/>
  </r>
  <r>
    <n v="38540"/>
    <x v="0"/>
    <x v="0"/>
    <x v="0"/>
    <x v="0"/>
    <x v="10"/>
    <x v="266"/>
    <x v="0"/>
    <x v="0"/>
    <s v="Tesseramento"/>
    <x v="1"/>
    <x v="0"/>
    <x v="0"/>
    <m/>
  </r>
  <r>
    <n v="49680"/>
    <x v="0"/>
    <x v="0"/>
    <x v="0"/>
    <x v="0"/>
    <x v="10"/>
    <x v="266"/>
    <x v="0"/>
    <x v="1"/>
    <s v="Tesseramento"/>
    <x v="1"/>
    <x v="3"/>
    <x v="0"/>
    <m/>
  </r>
  <r>
    <n v="233134"/>
    <x v="0"/>
    <x v="0"/>
    <x v="0"/>
    <x v="1"/>
    <x v="10"/>
    <x v="266"/>
    <x v="0"/>
    <x v="0"/>
    <s v="Tesseramento"/>
    <x v="1"/>
    <x v="0"/>
    <x v="0"/>
    <m/>
  </r>
  <r>
    <n v="108418"/>
    <x v="0"/>
    <x v="0"/>
    <x v="0"/>
    <x v="0"/>
    <x v="10"/>
    <x v="266"/>
    <x v="0"/>
    <x v="1"/>
    <s v="Tesseramento"/>
    <x v="1"/>
    <x v="4"/>
    <x v="0"/>
    <m/>
  </r>
  <r>
    <n v="188836"/>
    <x v="0"/>
    <x v="0"/>
    <x v="0"/>
    <x v="0"/>
    <x v="10"/>
    <x v="266"/>
    <x v="0"/>
    <x v="1"/>
    <s v="Tesseramento"/>
    <x v="1"/>
    <x v="0"/>
    <x v="0"/>
    <m/>
  </r>
  <r>
    <n v="49681"/>
    <x v="0"/>
    <x v="0"/>
    <x v="0"/>
    <x v="0"/>
    <x v="10"/>
    <x v="266"/>
    <x v="0"/>
    <x v="1"/>
    <s v="Tesseramento"/>
    <x v="1"/>
    <x v="4"/>
    <x v="0"/>
    <m/>
  </r>
  <r>
    <n v="113499"/>
    <x v="0"/>
    <x v="0"/>
    <x v="0"/>
    <x v="0"/>
    <x v="10"/>
    <x v="266"/>
    <x v="0"/>
    <x v="0"/>
    <s v="Tesseramento"/>
    <x v="1"/>
    <x v="3"/>
    <x v="0"/>
    <m/>
  </r>
  <r>
    <n v="113500"/>
    <x v="0"/>
    <x v="0"/>
    <x v="0"/>
    <x v="0"/>
    <x v="10"/>
    <x v="266"/>
    <x v="0"/>
    <x v="1"/>
    <s v="Tesseramento"/>
    <x v="1"/>
    <x v="3"/>
    <x v="0"/>
    <m/>
  </r>
  <r>
    <n v="187265"/>
    <x v="0"/>
    <x v="0"/>
    <x v="0"/>
    <x v="1"/>
    <x v="10"/>
    <x v="266"/>
    <x v="0"/>
    <x v="1"/>
    <s v="Tesseramento"/>
    <x v="1"/>
    <x v="4"/>
    <x v="0"/>
    <m/>
  </r>
  <r>
    <n v="170623"/>
    <x v="0"/>
    <x v="0"/>
    <x v="0"/>
    <x v="1"/>
    <x v="10"/>
    <x v="266"/>
    <x v="0"/>
    <x v="1"/>
    <s v="Tesseramento"/>
    <x v="1"/>
    <x v="4"/>
    <x v="0"/>
    <m/>
  </r>
  <r>
    <n v="177040"/>
    <x v="0"/>
    <x v="1"/>
    <x v="0"/>
    <x v="0"/>
    <x v="12"/>
    <x v="148"/>
    <x v="0"/>
    <x v="0"/>
    <s v="Tesseramento"/>
    <x v="1"/>
    <x v="4"/>
    <x v="0"/>
    <m/>
  </r>
  <r>
    <n v="170707"/>
    <x v="0"/>
    <x v="0"/>
    <x v="0"/>
    <x v="0"/>
    <x v="10"/>
    <x v="266"/>
    <x v="0"/>
    <x v="0"/>
    <s v="Tesseramento"/>
    <x v="1"/>
    <x v="1"/>
    <x v="0"/>
    <m/>
  </r>
  <r>
    <n v="137907"/>
    <x v="0"/>
    <x v="0"/>
    <x v="0"/>
    <x v="0"/>
    <x v="10"/>
    <x v="266"/>
    <x v="0"/>
    <x v="1"/>
    <s v="Tesseramento"/>
    <x v="1"/>
    <x v="3"/>
    <x v="0"/>
    <m/>
  </r>
  <r>
    <n v="142741"/>
    <x v="0"/>
    <x v="0"/>
    <x v="0"/>
    <x v="0"/>
    <x v="10"/>
    <x v="266"/>
    <x v="0"/>
    <x v="0"/>
    <s v="Tesseramento"/>
    <x v="1"/>
    <x v="3"/>
    <x v="0"/>
    <m/>
  </r>
  <r>
    <n v="224309"/>
    <x v="0"/>
    <x v="0"/>
    <x v="0"/>
    <x v="0"/>
    <x v="10"/>
    <x v="266"/>
    <x v="0"/>
    <x v="0"/>
    <s v="Tesseramento"/>
    <x v="1"/>
    <x v="0"/>
    <x v="0"/>
    <m/>
  </r>
  <r>
    <n v="67232"/>
    <x v="0"/>
    <x v="0"/>
    <x v="0"/>
    <x v="0"/>
    <x v="10"/>
    <x v="266"/>
    <x v="0"/>
    <x v="0"/>
    <s v="Tesseramento"/>
    <x v="1"/>
    <x v="0"/>
    <x v="0"/>
    <m/>
  </r>
  <r>
    <n v="195475"/>
    <x v="1"/>
    <x v="0"/>
    <x v="0"/>
    <x v="0"/>
    <x v="10"/>
    <x v="266"/>
    <x v="0"/>
    <x v="1"/>
    <s v="Tesseramento"/>
    <x v="1"/>
    <x v="7"/>
    <x v="0"/>
    <m/>
  </r>
  <r>
    <n v="232777"/>
    <x v="0"/>
    <x v="0"/>
    <x v="0"/>
    <x v="1"/>
    <x v="10"/>
    <x v="266"/>
    <x v="0"/>
    <x v="0"/>
    <s v="Tesseramento"/>
    <x v="1"/>
    <x v="0"/>
    <x v="0"/>
    <m/>
  </r>
  <r>
    <n v="208586"/>
    <x v="0"/>
    <x v="0"/>
    <x v="0"/>
    <x v="0"/>
    <x v="10"/>
    <x v="266"/>
    <x v="0"/>
    <x v="0"/>
    <s v="Tesseramento"/>
    <x v="1"/>
    <x v="0"/>
    <x v="0"/>
    <m/>
  </r>
  <r>
    <n v="162480"/>
    <x v="0"/>
    <x v="0"/>
    <x v="0"/>
    <x v="0"/>
    <x v="10"/>
    <x v="266"/>
    <x v="0"/>
    <x v="0"/>
    <s v="Tesseramento"/>
    <x v="1"/>
    <x v="4"/>
    <x v="0"/>
    <m/>
  </r>
  <r>
    <n v="57377"/>
    <x v="0"/>
    <x v="0"/>
    <x v="0"/>
    <x v="0"/>
    <x v="10"/>
    <x v="266"/>
    <x v="0"/>
    <x v="0"/>
    <s v="Tesseramento"/>
    <x v="1"/>
    <x v="4"/>
    <x v="0"/>
    <m/>
  </r>
  <r>
    <n v="148131"/>
    <x v="0"/>
    <x v="0"/>
    <x v="0"/>
    <x v="0"/>
    <x v="12"/>
    <x v="106"/>
    <x v="0"/>
    <x v="0"/>
    <s v="Tesseramento"/>
    <x v="1"/>
    <x v="0"/>
    <x v="0"/>
    <m/>
  </r>
  <r>
    <n v="147671"/>
    <x v="0"/>
    <x v="0"/>
    <x v="0"/>
    <x v="0"/>
    <x v="10"/>
    <x v="266"/>
    <x v="0"/>
    <x v="1"/>
    <s v="Tesseramento"/>
    <x v="1"/>
    <x v="4"/>
    <x v="0"/>
    <m/>
  </r>
  <r>
    <n v="169219"/>
    <x v="0"/>
    <x v="0"/>
    <x v="0"/>
    <x v="0"/>
    <x v="10"/>
    <x v="266"/>
    <x v="0"/>
    <x v="1"/>
    <s v="Tesseramento"/>
    <x v="1"/>
    <x v="0"/>
    <x v="0"/>
    <m/>
  </r>
  <r>
    <n v="34594"/>
    <x v="0"/>
    <x v="0"/>
    <x v="0"/>
    <x v="0"/>
    <x v="10"/>
    <x v="266"/>
    <x v="0"/>
    <x v="0"/>
    <s v="Tesseramento"/>
    <x v="1"/>
    <x v="3"/>
    <x v="0"/>
    <m/>
  </r>
  <r>
    <n v="150328"/>
    <x v="0"/>
    <x v="0"/>
    <x v="0"/>
    <x v="0"/>
    <x v="10"/>
    <x v="266"/>
    <x v="0"/>
    <x v="0"/>
    <s v="Tesseramento"/>
    <x v="1"/>
    <x v="0"/>
    <x v="0"/>
    <m/>
  </r>
  <r>
    <n v="229544"/>
    <x v="0"/>
    <x v="0"/>
    <x v="0"/>
    <x v="0"/>
    <x v="10"/>
    <x v="266"/>
    <x v="0"/>
    <x v="0"/>
    <s v="Tesseramento"/>
    <x v="1"/>
    <x v="4"/>
    <x v="0"/>
    <m/>
  </r>
  <r>
    <n v="153810"/>
    <x v="0"/>
    <x v="0"/>
    <x v="0"/>
    <x v="0"/>
    <x v="10"/>
    <x v="266"/>
    <x v="0"/>
    <x v="1"/>
    <s v="Tesseramento"/>
    <x v="1"/>
    <x v="0"/>
    <x v="0"/>
    <m/>
  </r>
  <r>
    <n v="38531"/>
    <x v="0"/>
    <x v="0"/>
    <x v="0"/>
    <x v="0"/>
    <x v="10"/>
    <x v="266"/>
    <x v="0"/>
    <x v="0"/>
    <s v="Tesseramento"/>
    <x v="1"/>
    <x v="4"/>
    <x v="0"/>
    <m/>
  </r>
  <r>
    <n v="150329"/>
    <x v="0"/>
    <x v="0"/>
    <x v="0"/>
    <x v="1"/>
    <x v="10"/>
    <x v="266"/>
    <x v="0"/>
    <x v="0"/>
    <s v="Tesseramento"/>
    <x v="1"/>
    <x v="0"/>
    <x v="0"/>
    <m/>
  </r>
  <r>
    <n v="148273"/>
    <x v="0"/>
    <x v="0"/>
    <x v="0"/>
    <x v="0"/>
    <x v="10"/>
    <x v="266"/>
    <x v="0"/>
    <x v="0"/>
    <s v="Tesseramento"/>
    <x v="1"/>
    <x v="4"/>
    <x v="0"/>
    <m/>
  </r>
  <r>
    <n v="34637"/>
    <x v="0"/>
    <x v="0"/>
    <x v="0"/>
    <x v="0"/>
    <x v="10"/>
    <x v="266"/>
    <x v="0"/>
    <x v="0"/>
    <s v="Tesseramento"/>
    <x v="1"/>
    <x v="3"/>
    <x v="0"/>
    <m/>
  </r>
  <r>
    <n v="150331"/>
    <x v="0"/>
    <x v="0"/>
    <x v="0"/>
    <x v="0"/>
    <x v="10"/>
    <x v="266"/>
    <x v="0"/>
    <x v="0"/>
    <s v="Tesseramento"/>
    <x v="1"/>
    <x v="1"/>
    <x v="0"/>
    <m/>
  </r>
  <r>
    <n v="153811"/>
    <x v="1"/>
    <x v="0"/>
    <x v="0"/>
    <x v="0"/>
    <x v="10"/>
    <x v="266"/>
    <x v="0"/>
    <x v="1"/>
    <s v="Tesseramento"/>
    <x v="1"/>
    <x v="6"/>
    <x v="0"/>
    <m/>
  </r>
  <r>
    <n v="170228"/>
    <x v="1"/>
    <x v="0"/>
    <x v="0"/>
    <x v="0"/>
    <x v="4"/>
    <x v="119"/>
    <x v="0"/>
    <x v="0"/>
    <s v="Tesseramento"/>
    <x v="1"/>
    <x v="6"/>
    <x v="0"/>
    <s v="B"/>
  </r>
  <r>
    <n v="167719"/>
    <x v="0"/>
    <x v="0"/>
    <x v="0"/>
    <x v="0"/>
    <x v="10"/>
    <x v="266"/>
    <x v="0"/>
    <x v="1"/>
    <s v="Tesseramento"/>
    <x v="1"/>
    <x v="0"/>
    <x v="0"/>
    <m/>
  </r>
  <r>
    <n v="38534"/>
    <x v="0"/>
    <x v="0"/>
    <x v="0"/>
    <x v="0"/>
    <x v="10"/>
    <x v="266"/>
    <x v="0"/>
    <x v="0"/>
    <s v="Tesseramento"/>
    <x v="1"/>
    <x v="3"/>
    <x v="0"/>
    <m/>
  </r>
  <r>
    <n v="156392"/>
    <x v="0"/>
    <x v="0"/>
    <x v="0"/>
    <x v="0"/>
    <x v="10"/>
    <x v="266"/>
    <x v="0"/>
    <x v="0"/>
    <s v="Tesseramento"/>
    <x v="1"/>
    <x v="1"/>
    <x v="0"/>
    <m/>
  </r>
  <r>
    <n v="150332"/>
    <x v="0"/>
    <x v="0"/>
    <x v="0"/>
    <x v="0"/>
    <x v="10"/>
    <x v="266"/>
    <x v="0"/>
    <x v="0"/>
    <s v="Tesseramento"/>
    <x v="1"/>
    <x v="0"/>
    <x v="0"/>
    <m/>
  </r>
  <r>
    <n v="190790"/>
    <x v="0"/>
    <x v="0"/>
    <x v="0"/>
    <x v="0"/>
    <x v="10"/>
    <x v="266"/>
    <x v="0"/>
    <x v="0"/>
    <s v="Tesseramento"/>
    <x v="1"/>
    <x v="0"/>
    <x v="0"/>
    <m/>
  </r>
  <r>
    <n v="155931"/>
    <x v="1"/>
    <x v="0"/>
    <x v="0"/>
    <x v="0"/>
    <x v="10"/>
    <x v="266"/>
    <x v="0"/>
    <x v="0"/>
    <s v="Tesseramento"/>
    <x v="1"/>
    <x v="2"/>
    <x v="0"/>
    <m/>
  </r>
  <r>
    <n v="133590"/>
    <x v="0"/>
    <x v="0"/>
    <x v="0"/>
    <x v="0"/>
    <x v="10"/>
    <x v="266"/>
    <x v="0"/>
    <x v="0"/>
    <s v="Tesseramento"/>
    <x v="1"/>
    <x v="0"/>
    <x v="0"/>
    <m/>
  </r>
  <r>
    <n v="169859"/>
    <x v="0"/>
    <x v="0"/>
    <x v="0"/>
    <x v="0"/>
    <x v="10"/>
    <x v="266"/>
    <x v="0"/>
    <x v="1"/>
    <s v="Tesseramento"/>
    <x v="1"/>
    <x v="3"/>
    <x v="0"/>
    <m/>
  </r>
  <r>
    <n v="219775"/>
    <x v="0"/>
    <x v="0"/>
    <x v="0"/>
    <x v="1"/>
    <x v="10"/>
    <x v="266"/>
    <x v="0"/>
    <x v="0"/>
    <s v="Tesseramento"/>
    <x v="1"/>
    <x v="4"/>
    <x v="0"/>
    <m/>
  </r>
  <r>
    <n v="12964"/>
    <x v="0"/>
    <x v="0"/>
    <x v="0"/>
    <x v="0"/>
    <x v="10"/>
    <x v="266"/>
    <x v="0"/>
    <x v="1"/>
    <s v="Tesseramento"/>
    <x v="1"/>
    <x v="3"/>
    <x v="0"/>
    <m/>
  </r>
  <r>
    <n v="147673"/>
    <x v="0"/>
    <x v="0"/>
    <x v="0"/>
    <x v="0"/>
    <x v="10"/>
    <x v="266"/>
    <x v="0"/>
    <x v="0"/>
    <s v="Tesseramento"/>
    <x v="1"/>
    <x v="3"/>
    <x v="0"/>
    <m/>
  </r>
  <r>
    <n v="147672"/>
    <x v="0"/>
    <x v="0"/>
    <x v="0"/>
    <x v="0"/>
    <x v="10"/>
    <x v="266"/>
    <x v="0"/>
    <x v="0"/>
    <s v="Tesseramento"/>
    <x v="1"/>
    <x v="1"/>
    <x v="0"/>
    <m/>
  </r>
  <r>
    <n v="147674"/>
    <x v="0"/>
    <x v="0"/>
    <x v="0"/>
    <x v="0"/>
    <x v="10"/>
    <x v="266"/>
    <x v="0"/>
    <x v="1"/>
    <s v="Tesseramento"/>
    <x v="1"/>
    <x v="1"/>
    <x v="0"/>
    <m/>
  </r>
  <r>
    <n v="153815"/>
    <x v="0"/>
    <x v="0"/>
    <x v="0"/>
    <x v="0"/>
    <x v="10"/>
    <x v="266"/>
    <x v="0"/>
    <x v="0"/>
    <s v="Tesseramento"/>
    <x v="1"/>
    <x v="1"/>
    <x v="0"/>
    <m/>
  </r>
  <r>
    <n v="153816"/>
    <x v="1"/>
    <x v="0"/>
    <x v="0"/>
    <x v="0"/>
    <x v="10"/>
    <x v="266"/>
    <x v="0"/>
    <x v="0"/>
    <s v="Tesseramento"/>
    <x v="1"/>
    <x v="2"/>
    <x v="0"/>
    <m/>
  </r>
  <r>
    <n v="159075"/>
    <x v="0"/>
    <x v="0"/>
    <x v="0"/>
    <x v="0"/>
    <x v="10"/>
    <x v="266"/>
    <x v="0"/>
    <x v="0"/>
    <s v="Tesseramento"/>
    <x v="1"/>
    <x v="0"/>
    <x v="0"/>
    <m/>
  </r>
  <r>
    <n v="232318"/>
    <x v="0"/>
    <x v="0"/>
    <x v="0"/>
    <x v="0"/>
    <x v="10"/>
    <x v="266"/>
    <x v="0"/>
    <x v="1"/>
    <s v="Tesseramento"/>
    <x v="1"/>
    <x v="0"/>
    <x v="0"/>
    <m/>
  </r>
  <r>
    <n v="218976"/>
    <x v="0"/>
    <x v="0"/>
    <x v="0"/>
    <x v="1"/>
    <x v="10"/>
    <x v="266"/>
    <x v="0"/>
    <x v="1"/>
    <s v="Tesseramento"/>
    <x v="1"/>
    <x v="3"/>
    <x v="0"/>
    <m/>
  </r>
  <r>
    <n v="219622"/>
    <x v="0"/>
    <x v="0"/>
    <x v="0"/>
    <x v="0"/>
    <x v="10"/>
    <x v="266"/>
    <x v="0"/>
    <x v="0"/>
    <s v="Tesseramento"/>
    <x v="1"/>
    <x v="1"/>
    <x v="0"/>
    <m/>
  </r>
  <r>
    <n v="23103"/>
    <x v="0"/>
    <x v="0"/>
    <x v="0"/>
    <x v="0"/>
    <x v="10"/>
    <x v="266"/>
    <x v="0"/>
    <x v="0"/>
    <s v="Tesseramento"/>
    <x v="1"/>
    <x v="0"/>
    <x v="0"/>
    <m/>
  </r>
  <r>
    <n v="69377"/>
    <x v="0"/>
    <x v="0"/>
    <x v="0"/>
    <x v="0"/>
    <x v="10"/>
    <x v="266"/>
    <x v="0"/>
    <x v="0"/>
    <s v="Tesseramento"/>
    <x v="1"/>
    <x v="4"/>
    <x v="0"/>
    <m/>
  </r>
  <r>
    <n v="20337"/>
    <x v="0"/>
    <x v="0"/>
    <x v="0"/>
    <x v="0"/>
    <x v="10"/>
    <x v="266"/>
    <x v="0"/>
    <x v="1"/>
    <s v="Tesseramento"/>
    <x v="1"/>
    <x v="4"/>
    <x v="0"/>
    <m/>
  </r>
  <r>
    <n v="177007"/>
    <x v="0"/>
    <x v="0"/>
    <x v="0"/>
    <x v="0"/>
    <x v="10"/>
    <x v="266"/>
    <x v="0"/>
    <x v="0"/>
    <s v="Tesseramento"/>
    <x v="1"/>
    <x v="1"/>
    <x v="0"/>
    <m/>
  </r>
  <r>
    <n v="212934"/>
    <x v="0"/>
    <x v="0"/>
    <x v="0"/>
    <x v="0"/>
    <x v="10"/>
    <x v="266"/>
    <x v="0"/>
    <x v="1"/>
    <s v="Tesseramento"/>
    <x v="1"/>
    <x v="3"/>
    <x v="0"/>
    <m/>
  </r>
  <r>
    <n v="233135"/>
    <x v="0"/>
    <x v="0"/>
    <x v="0"/>
    <x v="1"/>
    <x v="10"/>
    <x v="266"/>
    <x v="0"/>
    <x v="0"/>
    <s v="Tesseramento"/>
    <x v="1"/>
    <x v="0"/>
    <x v="0"/>
    <m/>
  </r>
  <r>
    <n v="232319"/>
    <x v="0"/>
    <x v="0"/>
    <x v="0"/>
    <x v="0"/>
    <x v="10"/>
    <x v="266"/>
    <x v="0"/>
    <x v="0"/>
    <s v="Tesseramento"/>
    <x v="1"/>
    <x v="0"/>
    <x v="0"/>
    <m/>
  </r>
  <r>
    <n v="155731"/>
    <x v="0"/>
    <x v="0"/>
    <x v="0"/>
    <x v="0"/>
    <x v="10"/>
    <x v="266"/>
    <x v="0"/>
    <x v="0"/>
    <s v="Tesseramento"/>
    <x v="1"/>
    <x v="1"/>
    <x v="0"/>
    <m/>
  </r>
  <r>
    <n v="174422"/>
    <x v="0"/>
    <x v="0"/>
    <x v="0"/>
    <x v="0"/>
    <x v="10"/>
    <x v="266"/>
    <x v="0"/>
    <x v="1"/>
    <s v="Tesseramento"/>
    <x v="1"/>
    <x v="0"/>
    <x v="0"/>
    <m/>
  </r>
  <r>
    <n v="155732"/>
    <x v="0"/>
    <x v="0"/>
    <x v="0"/>
    <x v="0"/>
    <x v="10"/>
    <x v="266"/>
    <x v="0"/>
    <x v="0"/>
    <s v="Tesseramento"/>
    <x v="1"/>
    <x v="0"/>
    <x v="0"/>
    <m/>
  </r>
  <r>
    <n v="155733"/>
    <x v="0"/>
    <x v="0"/>
    <x v="0"/>
    <x v="0"/>
    <x v="10"/>
    <x v="266"/>
    <x v="0"/>
    <x v="0"/>
    <s v="Tesseramento"/>
    <x v="1"/>
    <x v="0"/>
    <x v="0"/>
    <m/>
  </r>
  <r>
    <n v="45724"/>
    <x v="0"/>
    <x v="0"/>
    <x v="0"/>
    <x v="0"/>
    <x v="10"/>
    <x v="266"/>
    <x v="0"/>
    <x v="0"/>
    <s v="Tesseramento"/>
    <x v="1"/>
    <x v="3"/>
    <x v="0"/>
    <m/>
  </r>
  <r>
    <n v="41287"/>
    <x v="0"/>
    <x v="0"/>
    <x v="0"/>
    <x v="0"/>
    <x v="10"/>
    <x v="266"/>
    <x v="0"/>
    <x v="0"/>
    <s v="Tesseramento"/>
    <x v="1"/>
    <x v="0"/>
    <x v="0"/>
    <m/>
  </r>
  <r>
    <n v="86156"/>
    <x v="0"/>
    <x v="0"/>
    <x v="0"/>
    <x v="0"/>
    <x v="10"/>
    <x v="266"/>
    <x v="0"/>
    <x v="0"/>
    <s v="Tesseramento"/>
    <x v="1"/>
    <x v="4"/>
    <x v="0"/>
    <m/>
  </r>
  <r>
    <n v="130380"/>
    <x v="0"/>
    <x v="0"/>
    <x v="0"/>
    <x v="0"/>
    <x v="10"/>
    <x v="266"/>
    <x v="0"/>
    <x v="0"/>
    <s v="Tesseramento"/>
    <x v="1"/>
    <x v="0"/>
    <x v="0"/>
    <m/>
  </r>
  <r>
    <n v="86157"/>
    <x v="0"/>
    <x v="0"/>
    <x v="0"/>
    <x v="0"/>
    <x v="10"/>
    <x v="266"/>
    <x v="0"/>
    <x v="0"/>
    <s v="Tesseramento"/>
    <x v="1"/>
    <x v="0"/>
    <x v="0"/>
    <m/>
  </r>
  <r>
    <n v="121699"/>
    <x v="0"/>
    <x v="0"/>
    <x v="0"/>
    <x v="0"/>
    <x v="10"/>
    <x v="266"/>
    <x v="0"/>
    <x v="1"/>
    <s v="Tesseramento"/>
    <x v="1"/>
    <x v="0"/>
    <x v="0"/>
    <m/>
  </r>
  <r>
    <n v="38504"/>
    <x v="0"/>
    <x v="0"/>
    <x v="0"/>
    <x v="0"/>
    <x v="7"/>
    <x v="78"/>
    <x v="0"/>
    <x v="0"/>
    <s v="Tesseramento"/>
    <x v="0"/>
    <x v="4"/>
    <x v="0"/>
    <m/>
  </r>
  <r>
    <n v="97579"/>
    <x v="0"/>
    <x v="0"/>
    <x v="0"/>
    <x v="0"/>
    <x v="1"/>
    <x v="28"/>
    <x v="0"/>
    <x v="1"/>
    <s v="Tesseramento"/>
    <x v="1"/>
    <x v="4"/>
    <x v="0"/>
    <m/>
  </r>
  <r>
    <n v="150335"/>
    <x v="0"/>
    <x v="0"/>
    <x v="0"/>
    <x v="0"/>
    <x v="10"/>
    <x v="266"/>
    <x v="0"/>
    <x v="0"/>
    <s v="Tesseramento"/>
    <x v="1"/>
    <x v="1"/>
    <x v="0"/>
    <m/>
  </r>
  <r>
    <n v="212979"/>
    <x v="0"/>
    <x v="0"/>
    <x v="0"/>
    <x v="1"/>
    <x v="10"/>
    <x v="266"/>
    <x v="0"/>
    <x v="1"/>
    <s v="Tesseramento"/>
    <x v="1"/>
    <x v="3"/>
    <x v="0"/>
    <m/>
  </r>
  <r>
    <n v="163583"/>
    <x v="0"/>
    <x v="0"/>
    <x v="0"/>
    <x v="0"/>
    <x v="10"/>
    <x v="266"/>
    <x v="0"/>
    <x v="0"/>
    <s v="Tesseramento"/>
    <x v="1"/>
    <x v="0"/>
    <x v="0"/>
    <m/>
  </r>
  <r>
    <n v="220304"/>
    <x v="0"/>
    <x v="0"/>
    <x v="0"/>
    <x v="0"/>
    <x v="10"/>
    <x v="266"/>
    <x v="0"/>
    <x v="0"/>
    <s v="Tesseramento"/>
    <x v="1"/>
    <x v="1"/>
    <x v="0"/>
    <m/>
  </r>
  <r>
    <n v="147676"/>
    <x v="0"/>
    <x v="0"/>
    <x v="0"/>
    <x v="0"/>
    <x v="10"/>
    <x v="266"/>
    <x v="0"/>
    <x v="0"/>
    <s v="Tesseramento"/>
    <x v="1"/>
    <x v="0"/>
    <x v="0"/>
    <m/>
  </r>
  <r>
    <n v="177008"/>
    <x v="0"/>
    <x v="0"/>
    <x v="0"/>
    <x v="1"/>
    <x v="10"/>
    <x v="266"/>
    <x v="0"/>
    <x v="1"/>
    <s v="Tesseramento"/>
    <x v="1"/>
    <x v="0"/>
    <x v="0"/>
    <m/>
  </r>
  <r>
    <n v="138375"/>
    <x v="0"/>
    <x v="0"/>
    <x v="0"/>
    <x v="0"/>
    <x v="10"/>
    <x v="266"/>
    <x v="0"/>
    <x v="0"/>
    <s v="Tesseramento"/>
    <x v="1"/>
    <x v="4"/>
    <x v="0"/>
    <m/>
  </r>
  <r>
    <n v="212810"/>
    <x v="0"/>
    <x v="0"/>
    <x v="0"/>
    <x v="0"/>
    <x v="10"/>
    <x v="266"/>
    <x v="0"/>
    <x v="1"/>
    <s v="Tesseramento"/>
    <x v="1"/>
    <x v="0"/>
    <x v="0"/>
    <m/>
  </r>
  <r>
    <n v="155418"/>
    <x v="0"/>
    <x v="0"/>
    <x v="0"/>
    <x v="1"/>
    <x v="10"/>
    <x v="266"/>
    <x v="0"/>
    <x v="0"/>
    <s v="Tesseramento"/>
    <x v="1"/>
    <x v="0"/>
    <x v="0"/>
    <m/>
  </r>
  <r>
    <n v="162481"/>
    <x v="0"/>
    <x v="0"/>
    <x v="0"/>
    <x v="0"/>
    <x v="10"/>
    <x v="266"/>
    <x v="0"/>
    <x v="1"/>
    <s v="Tesseramento"/>
    <x v="1"/>
    <x v="4"/>
    <x v="0"/>
    <m/>
  </r>
  <r>
    <n v="198189"/>
    <x v="0"/>
    <x v="0"/>
    <x v="0"/>
    <x v="0"/>
    <x v="1"/>
    <x v="28"/>
    <x v="0"/>
    <x v="0"/>
    <s v="Tesseramento"/>
    <x v="1"/>
    <x v="0"/>
    <x v="0"/>
    <m/>
  </r>
  <r>
    <n v="38530"/>
    <x v="0"/>
    <x v="0"/>
    <x v="0"/>
    <x v="0"/>
    <x v="10"/>
    <x v="266"/>
    <x v="0"/>
    <x v="0"/>
    <s v="Tesseramento"/>
    <x v="1"/>
    <x v="4"/>
    <x v="0"/>
    <m/>
  </r>
  <r>
    <n v="38535"/>
    <x v="0"/>
    <x v="0"/>
    <x v="0"/>
    <x v="0"/>
    <x v="10"/>
    <x v="266"/>
    <x v="0"/>
    <x v="0"/>
    <s v="Tesseramento"/>
    <x v="1"/>
    <x v="3"/>
    <x v="0"/>
    <m/>
  </r>
  <r>
    <n v="9358"/>
    <x v="0"/>
    <x v="0"/>
    <x v="0"/>
    <x v="0"/>
    <x v="12"/>
    <x v="148"/>
    <x v="0"/>
    <x v="0"/>
    <s v="Tesseramento"/>
    <x v="1"/>
    <x v="4"/>
    <x v="0"/>
    <m/>
  </r>
  <r>
    <n v="208100"/>
    <x v="0"/>
    <x v="0"/>
    <x v="0"/>
    <x v="0"/>
    <x v="12"/>
    <x v="148"/>
    <x v="0"/>
    <x v="0"/>
    <s v="Tesseramento"/>
    <x v="1"/>
    <x v="4"/>
    <x v="0"/>
    <m/>
  </r>
  <r>
    <n v="9385"/>
    <x v="0"/>
    <x v="0"/>
    <x v="0"/>
    <x v="0"/>
    <x v="12"/>
    <x v="148"/>
    <x v="0"/>
    <x v="0"/>
    <s v="Tesseramento"/>
    <x v="1"/>
    <x v="4"/>
    <x v="0"/>
    <m/>
  </r>
  <r>
    <n v="9386"/>
    <x v="0"/>
    <x v="0"/>
    <x v="0"/>
    <x v="0"/>
    <x v="12"/>
    <x v="148"/>
    <x v="0"/>
    <x v="1"/>
    <s v="Tesseramento"/>
    <x v="1"/>
    <x v="4"/>
    <x v="0"/>
    <m/>
  </r>
  <r>
    <n v="220640"/>
    <x v="0"/>
    <x v="0"/>
    <x v="0"/>
    <x v="0"/>
    <x v="12"/>
    <x v="148"/>
    <x v="0"/>
    <x v="1"/>
    <s v="Tesseramento"/>
    <x v="1"/>
    <x v="4"/>
    <x v="0"/>
    <m/>
  </r>
  <r>
    <n v="140497"/>
    <x v="0"/>
    <x v="0"/>
    <x v="0"/>
    <x v="0"/>
    <x v="12"/>
    <x v="148"/>
    <x v="0"/>
    <x v="1"/>
    <s v="Tesseramento"/>
    <x v="1"/>
    <x v="3"/>
    <x v="0"/>
    <m/>
  </r>
  <r>
    <n v="9432"/>
    <x v="0"/>
    <x v="0"/>
    <x v="0"/>
    <x v="0"/>
    <x v="12"/>
    <x v="148"/>
    <x v="0"/>
    <x v="0"/>
    <s v="Tesseramento"/>
    <x v="1"/>
    <x v="3"/>
    <x v="0"/>
    <m/>
  </r>
  <r>
    <n v="12257"/>
    <x v="0"/>
    <x v="0"/>
    <x v="0"/>
    <x v="0"/>
    <x v="12"/>
    <x v="148"/>
    <x v="0"/>
    <x v="1"/>
    <s v="Tesseramento"/>
    <x v="1"/>
    <x v="4"/>
    <x v="0"/>
    <m/>
  </r>
  <r>
    <n v="9433"/>
    <x v="0"/>
    <x v="0"/>
    <x v="0"/>
    <x v="0"/>
    <x v="12"/>
    <x v="148"/>
    <x v="0"/>
    <x v="0"/>
    <s v="Tesseramento"/>
    <x v="1"/>
    <x v="4"/>
    <x v="0"/>
    <m/>
  </r>
  <r>
    <n v="55116"/>
    <x v="0"/>
    <x v="0"/>
    <x v="0"/>
    <x v="0"/>
    <x v="12"/>
    <x v="148"/>
    <x v="0"/>
    <x v="1"/>
    <s v="Tesseramento"/>
    <x v="1"/>
    <x v="4"/>
    <x v="0"/>
    <m/>
  </r>
  <r>
    <n v="148349"/>
    <x v="0"/>
    <x v="0"/>
    <x v="0"/>
    <x v="0"/>
    <x v="2"/>
    <x v="5"/>
    <x v="0"/>
    <x v="1"/>
    <s v="Tesseramento"/>
    <x v="1"/>
    <x v="0"/>
    <x v="0"/>
    <m/>
  </r>
  <r>
    <n v="136747"/>
    <x v="0"/>
    <x v="0"/>
    <x v="0"/>
    <x v="0"/>
    <x v="2"/>
    <x v="5"/>
    <x v="0"/>
    <x v="1"/>
    <s v="Tesseramento"/>
    <x v="1"/>
    <x v="1"/>
    <x v="0"/>
    <m/>
  </r>
  <r>
    <n v="229325"/>
    <x v="0"/>
    <x v="0"/>
    <x v="0"/>
    <x v="1"/>
    <x v="2"/>
    <x v="5"/>
    <x v="0"/>
    <x v="0"/>
    <s v="Tesseramento"/>
    <x v="1"/>
    <x v="0"/>
    <x v="0"/>
    <m/>
  </r>
  <r>
    <n v="200964"/>
    <x v="0"/>
    <x v="0"/>
    <x v="0"/>
    <x v="0"/>
    <x v="2"/>
    <x v="5"/>
    <x v="0"/>
    <x v="0"/>
    <s v="Tesseramento"/>
    <x v="1"/>
    <x v="0"/>
    <x v="0"/>
    <m/>
  </r>
  <r>
    <n v="9434"/>
    <x v="0"/>
    <x v="0"/>
    <x v="0"/>
    <x v="0"/>
    <x v="12"/>
    <x v="148"/>
    <x v="0"/>
    <x v="0"/>
    <s v="Tesseramento"/>
    <x v="1"/>
    <x v="3"/>
    <x v="0"/>
    <m/>
  </r>
  <r>
    <n v="202832"/>
    <x v="1"/>
    <x v="0"/>
    <x v="0"/>
    <x v="0"/>
    <x v="2"/>
    <x v="5"/>
    <x v="0"/>
    <x v="0"/>
    <s v="Tesseramento"/>
    <x v="1"/>
    <x v="6"/>
    <x v="0"/>
    <s v="B"/>
  </r>
  <r>
    <n v="145963"/>
    <x v="1"/>
    <x v="0"/>
    <x v="0"/>
    <x v="0"/>
    <x v="2"/>
    <x v="5"/>
    <x v="0"/>
    <x v="0"/>
    <s v="Tesseramento"/>
    <x v="1"/>
    <x v="6"/>
    <x v="0"/>
    <s v="B"/>
  </r>
  <r>
    <n v="74297"/>
    <x v="0"/>
    <x v="0"/>
    <x v="0"/>
    <x v="0"/>
    <x v="2"/>
    <x v="5"/>
    <x v="0"/>
    <x v="0"/>
    <s v="Tesseramento"/>
    <x v="1"/>
    <x v="1"/>
    <x v="0"/>
    <m/>
  </r>
  <r>
    <n v="76348"/>
    <x v="0"/>
    <x v="0"/>
    <x v="0"/>
    <x v="0"/>
    <x v="7"/>
    <x v="51"/>
    <x v="0"/>
    <x v="0"/>
    <s v="Tesseramento"/>
    <x v="1"/>
    <x v="4"/>
    <x v="0"/>
    <m/>
  </r>
  <r>
    <n v="63457"/>
    <x v="0"/>
    <x v="0"/>
    <x v="0"/>
    <x v="0"/>
    <x v="7"/>
    <x v="51"/>
    <x v="0"/>
    <x v="0"/>
    <s v="Tesseramento"/>
    <x v="1"/>
    <x v="1"/>
    <x v="0"/>
    <m/>
  </r>
  <r>
    <n v="171132"/>
    <x v="0"/>
    <x v="0"/>
    <x v="0"/>
    <x v="0"/>
    <x v="12"/>
    <x v="148"/>
    <x v="0"/>
    <x v="1"/>
    <s v="Tesseramento"/>
    <x v="1"/>
    <x v="0"/>
    <x v="0"/>
    <m/>
  </r>
  <r>
    <n v="11146"/>
    <x v="0"/>
    <x v="0"/>
    <x v="0"/>
    <x v="0"/>
    <x v="2"/>
    <x v="5"/>
    <x v="0"/>
    <x v="0"/>
    <s v="Tesseramento"/>
    <x v="1"/>
    <x v="3"/>
    <x v="0"/>
    <m/>
  </r>
  <r>
    <n v="55640"/>
    <x v="0"/>
    <x v="0"/>
    <x v="0"/>
    <x v="0"/>
    <x v="2"/>
    <x v="5"/>
    <x v="0"/>
    <x v="0"/>
    <s v="Tesseramento"/>
    <x v="1"/>
    <x v="4"/>
    <x v="0"/>
    <m/>
  </r>
  <r>
    <n v="21191"/>
    <x v="0"/>
    <x v="0"/>
    <x v="0"/>
    <x v="0"/>
    <x v="2"/>
    <x v="5"/>
    <x v="0"/>
    <x v="0"/>
    <s v="Tesseramento"/>
    <x v="1"/>
    <x v="4"/>
    <x v="0"/>
    <m/>
  </r>
  <r>
    <n v="168882"/>
    <x v="1"/>
    <x v="0"/>
    <x v="0"/>
    <x v="0"/>
    <x v="12"/>
    <x v="148"/>
    <x v="0"/>
    <x v="1"/>
    <s v="Tesseramento"/>
    <x v="1"/>
    <x v="6"/>
    <x v="0"/>
    <m/>
  </r>
  <r>
    <n v="169003"/>
    <x v="0"/>
    <x v="0"/>
    <x v="0"/>
    <x v="0"/>
    <x v="2"/>
    <x v="5"/>
    <x v="0"/>
    <x v="0"/>
    <s v="Tesseramento"/>
    <x v="1"/>
    <x v="0"/>
    <x v="0"/>
    <m/>
  </r>
  <r>
    <n v="55642"/>
    <x v="0"/>
    <x v="0"/>
    <x v="0"/>
    <x v="0"/>
    <x v="2"/>
    <x v="5"/>
    <x v="0"/>
    <x v="1"/>
    <s v="Tesseramento"/>
    <x v="1"/>
    <x v="4"/>
    <x v="0"/>
    <m/>
  </r>
  <r>
    <n v="229326"/>
    <x v="0"/>
    <x v="0"/>
    <x v="0"/>
    <x v="1"/>
    <x v="2"/>
    <x v="5"/>
    <x v="0"/>
    <x v="1"/>
    <s v="Tesseramento"/>
    <x v="1"/>
    <x v="0"/>
    <x v="0"/>
    <m/>
  </r>
  <r>
    <n v="21214"/>
    <x v="0"/>
    <x v="0"/>
    <x v="0"/>
    <x v="0"/>
    <x v="2"/>
    <x v="5"/>
    <x v="0"/>
    <x v="0"/>
    <s v="Tesseramento"/>
    <x v="1"/>
    <x v="4"/>
    <x v="0"/>
    <m/>
  </r>
  <r>
    <n v="82745"/>
    <x v="0"/>
    <x v="0"/>
    <x v="0"/>
    <x v="0"/>
    <x v="2"/>
    <x v="5"/>
    <x v="0"/>
    <x v="1"/>
    <s v="Tesseramento"/>
    <x v="1"/>
    <x v="0"/>
    <x v="0"/>
    <m/>
  </r>
  <r>
    <n v="21247"/>
    <x v="0"/>
    <x v="0"/>
    <x v="0"/>
    <x v="0"/>
    <x v="2"/>
    <x v="5"/>
    <x v="0"/>
    <x v="0"/>
    <s v="Tesseramento"/>
    <x v="1"/>
    <x v="0"/>
    <x v="0"/>
    <m/>
  </r>
  <r>
    <n v="231827"/>
    <x v="1"/>
    <x v="0"/>
    <x v="0"/>
    <x v="1"/>
    <x v="2"/>
    <x v="5"/>
    <x v="0"/>
    <x v="1"/>
    <s v="Tesseramento"/>
    <x v="1"/>
    <x v="5"/>
    <x v="0"/>
    <m/>
  </r>
  <r>
    <n v="231826"/>
    <x v="1"/>
    <x v="0"/>
    <x v="0"/>
    <x v="1"/>
    <x v="2"/>
    <x v="5"/>
    <x v="0"/>
    <x v="1"/>
    <s v="Tesseramento"/>
    <x v="1"/>
    <x v="5"/>
    <x v="0"/>
    <m/>
  </r>
  <r>
    <n v="212295"/>
    <x v="0"/>
    <x v="0"/>
    <x v="0"/>
    <x v="0"/>
    <x v="2"/>
    <x v="5"/>
    <x v="0"/>
    <x v="0"/>
    <s v="Tesseramento"/>
    <x v="1"/>
    <x v="0"/>
    <x v="0"/>
    <m/>
  </r>
  <r>
    <n v="59275"/>
    <x v="0"/>
    <x v="0"/>
    <x v="0"/>
    <x v="0"/>
    <x v="12"/>
    <x v="148"/>
    <x v="0"/>
    <x v="0"/>
    <s v="Tesseramento"/>
    <x v="1"/>
    <x v="4"/>
    <x v="0"/>
    <m/>
  </r>
  <r>
    <n v="9443"/>
    <x v="0"/>
    <x v="0"/>
    <x v="0"/>
    <x v="0"/>
    <x v="12"/>
    <x v="148"/>
    <x v="0"/>
    <x v="0"/>
    <s v="Tesseramento"/>
    <x v="1"/>
    <x v="4"/>
    <x v="0"/>
    <m/>
  </r>
  <r>
    <n v="104563"/>
    <x v="0"/>
    <x v="0"/>
    <x v="0"/>
    <x v="0"/>
    <x v="7"/>
    <x v="78"/>
    <x v="0"/>
    <x v="0"/>
    <s v="Tesseramento"/>
    <x v="0"/>
    <x v="0"/>
    <x v="0"/>
    <m/>
  </r>
  <r>
    <n v="84203"/>
    <x v="0"/>
    <x v="0"/>
    <x v="0"/>
    <x v="0"/>
    <x v="13"/>
    <x v="39"/>
    <x v="0"/>
    <x v="0"/>
    <s v="Tesseramento"/>
    <x v="0"/>
    <x v="3"/>
    <x v="0"/>
    <m/>
  </r>
  <r>
    <n v="84204"/>
    <x v="0"/>
    <x v="0"/>
    <x v="0"/>
    <x v="0"/>
    <x v="13"/>
    <x v="39"/>
    <x v="0"/>
    <x v="1"/>
    <s v="Tesseramento"/>
    <x v="0"/>
    <x v="0"/>
    <x v="0"/>
    <m/>
  </r>
  <r>
    <n v="122923"/>
    <x v="0"/>
    <x v="0"/>
    <x v="0"/>
    <x v="0"/>
    <x v="7"/>
    <x v="51"/>
    <x v="0"/>
    <x v="0"/>
    <s v="Tesseramento"/>
    <x v="1"/>
    <x v="0"/>
    <x v="0"/>
    <m/>
  </r>
  <r>
    <n v="234666"/>
    <x v="0"/>
    <x v="1"/>
    <x v="1"/>
    <x v="0"/>
    <x v="4"/>
    <x v="197"/>
    <x v="0"/>
    <x v="0"/>
    <s v="Tesseramento"/>
    <x v="1"/>
    <x v="3"/>
    <x v="0"/>
    <m/>
  </r>
  <r>
    <n v="191375"/>
    <x v="0"/>
    <x v="1"/>
    <x v="0"/>
    <x v="1"/>
    <x v="17"/>
    <x v="229"/>
    <x v="0"/>
    <x v="0"/>
    <s v="Tesseramento"/>
    <x v="1"/>
    <x v="0"/>
    <x v="0"/>
    <m/>
  </r>
  <r>
    <n v="198146"/>
    <x v="0"/>
    <x v="1"/>
    <x v="0"/>
    <x v="0"/>
    <x v="17"/>
    <x v="229"/>
    <x v="0"/>
    <x v="1"/>
    <s v="Tesseramento"/>
    <x v="1"/>
    <x v="4"/>
    <x v="0"/>
    <m/>
  </r>
  <r>
    <n v="192313"/>
    <x v="0"/>
    <x v="1"/>
    <x v="0"/>
    <x v="1"/>
    <x v="17"/>
    <x v="229"/>
    <x v="0"/>
    <x v="0"/>
    <s v="Tesseramento"/>
    <x v="1"/>
    <x v="0"/>
    <x v="0"/>
    <m/>
  </r>
  <r>
    <n v="105776"/>
    <x v="0"/>
    <x v="1"/>
    <x v="0"/>
    <x v="4"/>
    <x v="17"/>
    <x v="229"/>
    <x v="0"/>
    <x v="0"/>
    <s v="Tesseramento"/>
    <x v="1"/>
    <x v="0"/>
    <x v="0"/>
    <m/>
  </r>
  <r>
    <n v="231619"/>
    <x v="0"/>
    <x v="1"/>
    <x v="0"/>
    <x v="0"/>
    <x v="17"/>
    <x v="229"/>
    <x v="0"/>
    <x v="0"/>
    <s v="Tesseramento"/>
    <x v="1"/>
    <x v="0"/>
    <x v="0"/>
    <m/>
  </r>
  <r>
    <n v="198147"/>
    <x v="0"/>
    <x v="1"/>
    <x v="0"/>
    <x v="0"/>
    <x v="17"/>
    <x v="229"/>
    <x v="0"/>
    <x v="0"/>
    <s v="Tesseramento"/>
    <x v="1"/>
    <x v="4"/>
    <x v="0"/>
    <m/>
  </r>
  <r>
    <n v="60862"/>
    <x v="0"/>
    <x v="0"/>
    <x v="0"/>
    <x v="0"/>
    <x v="0"/>
    <x v="206"/>
    <x v="0"/>
    <x v="0"/>
    <s v="Tesseramento"/>
    <x v="1"/>
    <x v="0"/>
    <x v="0"/>
    <m/>
  </r>
  <r>
    <n v="486"/>
    <x v="0"/>
    <x v="0"/>
    <x v="0"/>
    <x v="0"/>
    <x v="0"/>
    <x v="206"/>
    <x v="0"/>
    <x v="1"/>
    <s v="Tesseramento"/>
    <x v="1"/>
    <x v="3"/>
    <x v="0"/>
    <m/>
  </r>
  <r>
    <n v="485"/>
    <x v="0"/>
    <x v="0"/>
    <x v="0"/>
    <x v="0"/>
    <x v="0"/>
    <x v="206"/>
    <x v="0"/>
    <x v="1"/>
    <s v="Tesseramento"/>
    <x v="1"/>
    <x v="1"/>
    <x v="0"/>
    <m/>
  </r>
  <r>
    <n v="115052"/>
    <x v="0"/>
    <x v="0"/>
    <x v="0"/>
    <x v="0"/>
    <x v="0"/>
    <x v="206"/>
    <x v="0"/>
    <x v="1"/>
    <s v="Tesseramento"/>
    <x v="1"/>
    <x v="1"/>
    <x v="0"/>
    <m/>
  </r>
  <r>
    <n v="105770"/>
    <x v="0"/>
    <x v="1"/>
    <x v="2"/>
    <x v="0"/>
    <x v="17"/>
    <x v="229"/>
    <x v="0"/>
    <x v="0"/>
    <s v="Tesseramento"/>
    <x v="1"/>
    <x v="0"/>
    <x v="0"/>
    <m/>
  </r>
  <r>
    <n v="127525"/>
    <x v="0"/>
    <x v="0"/>
    <x v="0"/>
    <x v="0"/>
    <x v="7"/>
    <x v="137"/>
    <x v="0"/>
    <x v="0"/>
    <s v="Tesseramento"/>
    <x v="3"/>
    <x v="0"/>
    <x v="0"/>
    <m/>
  </r>
  <r>
    <n v="20951"/>
    <x v="0"/>
    <x v="0"/>
    <x v="0"/>
    <x v="0"/>
    <x v="0"/>
    <x v="206"/>
    <x v="0"/>
    <x v="0"/>
    <s v="Tesseramento"/>
    <x v="1"/>
    <x v="4"/>
    <x v="0"/>
    <m/>
  </r>
  <r>
    <n v="51050"/>
    <x v="0"/>
    <x v="0"/>
    <x v="0"/>
    <x v="0"/>
    <x v="0"/>
    <x v="206"/>
    <x v="0"/>
    <x v="1"/>
    <s v="Tesseramento"/>
    <x v="1"/>
    <x v="4"/>
    <x v="0"/>
    <m/>
  </r>
  <r>
    <n v="149974"/>
    <x v="0"/>
    <x v="0"/>
    <x v="0"/>
    <x v="0"/>
    <x v="7"/>
    <x v="137"/>
    <x v="0"/>
    <x v="1"/>
    <s v="Tesseramento"/>
    <x v="3"/>
    <x v="4"/>
    <x v="0"/>
    <m/>
  </r>
  <r>
    <n v="20969"/>
    <x v="0"/>
    <x v="0"/>
    <x v="0"/>
    <x v="0"/>
    <x v="0"/>
    <x v="206"/>
    <x v="0"/>
    <x v="1"/>
    <s v="Tesseramento"/>
    <x v="1"/>
    <x v="4"/>
    <x v="0"/>
    <m/>
  </r>
  <r>
    <n v="127530"/>
    <x v="0"/>
    <x v="0"/>
    <x v="0"/>
    <x v="0"/>
    <x v="7"/>
    <x v="137"/>
    <x v="0"/>
    <x v="0"/>
    <s v="Tesseramento"/>
    <x v="3"/>
    <x v="0"/>
    <x v="0"/>
    <m/>
  </r>
  <r>
    <n v="216126"/>
    <x v="0"/>
    <x v="0"/>
    <x v="0"/>
    <x v="0"/>
    <x v="7"/>
    <x v="137"/>
    <x v="0"/>
    <x v="0"/>
    <s v="Tesseramento"/>
    <x v="3"/>
    <x v="0"/>
    <x v="0"/>
    <m/>
  </r>
  <r>
    <n v="216124"/>
    <x v="0"/>
    <x v="0"/>
    <x v="0"/>
    <x v="0"/>
    <x v="7"/>
    <x v="137"/>
    <x v="0"/>
    <x v="0"/>
    <s v="Tesseramento"/>
    <x v="3"/>
    <x v="0"/>
    <x v="0"/>
    <m/>
  </r>
  <r>
    <n v="216122"/>
    <x v="0"/>
    <x v="0"/>
    <x v="0"/>
    <x v="0"/>
    <x v="7"/>
    <x v="137"/>
    <x v="0"/>
    <x v="0"/>
    <s v="Tesseramento"/>
    <x v="3"/>
    <x v="0"/>
    <x v="0"/>
    <m/>
  </r>
  <r>
    <n v="205612"/>
    <x v="0"/>
    <x v="0"/>
    <x v="0"/>
    <x v="0"/>
    <x v="7"/>
    <x v="137"/>
    <x v="0"/>
    <x v="0"/>
    <s v="Tesseramento"/>
    <x v="3"/>
    <x v="3"/>
    <x v="0"/>
    <m/>
  </r>
  <r>
    <n v="234806"/>
    <x v="0"/>
    <x v="1"/>
    <x v="1"/>
    <x v="1"/>
    <x v="11"/>
    <x v="376"/>
    <x v="0"/>
    <x v="0"/>
    <s v="Tesseramento"/>
    <x v="1"/>
    <x v="0"/>
    <x v="0"/>
    <m/>
  </r>
  <r>
    <n v="320"/>
    <x v="0"/>
    <x v="0"/>
    <x v="0"/>
    <x v="0"/>
    <x v="1"/>
    <x v="138"/>
    <x v="0"/>
    <x v="1"/>
    <s v="Tesseramento"/>
    <x v="1"/>
    <x v="1"/>
    <x v="0"/>
    <m/>
  </r>
  <r>
    <n v="234805"/>
    <x v="0"/>
    <x v="1"/>
    <x v="1"/>
    <x v="0"/>
    <x v="11"/>
    <x v="376"/>
    <x v="0"/>
    <x v="0"/>
    <s v="Tesseramento"/>
    <x v="1"/>
    <x v="3"/>
    <x v="0"/>
    <m/>
  </r>
  <r>
    <n v="129370"/>
    <x v="0"/>
    <x v="0"/>
    <x v="0"/>
    <x v="0"/>
    <x v="11"/>
    <x v="82"/>
    <x v="0"/>
    <x v="0"/>
    <s v="Tesseramento"/>
    <x v="0"/>
    <x v="3"/>
    <x v="0"/>
    <m/>
  </r>
  <r>
    <n v="190268"/>
    <x v="0"/>
    <x v="0"/>
    <x v="0"/>
    <x v="0"/>
    <x v="12"/>
    <x v="314"/>
    <x v="0"/>
    <x v="0"/>
    <s v="Tesseramento"/>
    <x v="0"/>
    <x v="3"/>
    <x v="0"/>
    <m/>
  </r>
  <r>
    <n v="234818"/>
    <x v="0"/>
    <x v="1"/>
    <x v="1"/>
    <x v="1"/>
    <x v="5"/>
    <x v="38"/>
    <x v="0"/>
    <x v="0"/>
    <s v="Tesseramento"/>
    <x v="1"/>
    <x v="3"/>
    <x v="0"/>
    <m/>
  </r>
  <r>
    <n v="157227"/>
    <x v="0"/>
    <x v="0"/>
    <x v="0"/>
    <x v="0"/>
    <x v="12"/>
    <x v="254"/>
    <x v="0"/>
    <x v="0"/>
    <s v="Tesseramento"/>
    <x v="0"/>
    <x v="0"/>
    <x v="0"/>
    <m/>
  </r>
  <r>
    <n v="137132"/>
    <x v="0"/>
    <x v="0"/>
    <x v="0"/>
    <x v="0"/>
    <x v="0"/>
    <x v="206"/>
    <x v="0"/>
    <x v="0"/>
    <s v="Tesseramento"/>
    <x v="1"/>
    <x v="0"/>
    <x v="0"/>
    <m/>
  </r>
  <r>
    <n v="38783"/>
    <x v="0"/>
    <x v="0"/>
    <x v="0"/>
    <x v="0"/>
    <x v="4"/>
    <x v="200"/>
    <x v="0"/>
    <x v="0"/>
    <s v="Tesseramento"/>
    <x v="1"/>
    <x v="4"/>
    <x v="0"/>
    <m/>
  </r>
  <r>
    <n v="1007"/>
    <x v="0"/>
    <x v="0"/>
    <x v="0"/>
    <x v="0"/>
    <x v="1"/>
    <x v="26"/>
    <x v="0"/>
    <x v="0"/>
    <s v="Tesseramento"/>
    <x v="1"/>
    <x v="0"/>
    <x v="0"/>
    <m/>
  </r>
  <r>
    <n v="58847"/>
    <x v="0"/>
    <x v="0"/>
    <x v="0"/>
    <x v="0"/>
    <x v="1"/>
    <x v="26"/>
    <x v="0"/>
    <x v="0"/>
    <s v="Tesseramento"/>
    <x v="1"/>
    <x v="3"/>
    <x v="0"/>
    <m/>
  </r>
  <r>
    <n v="155178"/>
    <x v="0"/>
    <x v="0"/>
    <x v="0"/>
    <x v="0"/>
    <x v="8"/>
    <x v="92"/>
    <x v="0"/>
    <x v="0"/>
    <s v="Tesseramento"/>
    <x v="1"/>
    <x v="0"/>
    <x v="0"/>
    <m/>
  </r>
  <r>
    <n v="156739"/>
    <x v="0"/>
    <x v="1"/>
    <x v="0"/>
    <x v="0"/>
    <x v="4"/>
    <x v="166"/>
    <x v="0"/>
    <x v="0"/>
    <s v="Tesseramento"/>
    <x v="1"/>
    <x v="0"/>
    <x v="0"/>
    <m/>
  </r>
  <r>
    <n v="10815"/>
    <x v="0"/>
    <x v="1"/>
    <x v="0"/>
    <x v="0"/>
    <x v="4"/>
    <x v="166"/>
    <x v="0"/>
    <x v="0"/>
    <s v="Tesseramento"/>
    <x v="1"/>
    <x v="3"/>
    <x v="0"/>
    <m/>
  </r>
  <r>
    <n v="219882"/>
    <x v="1"/>
    <x v="0"/>
    <x v="0"/>
    <x v="0"/>
    <x v="7"/>
    <x v="44"/>
    <x v="0"/>
    <x v="0"/>
    <s v="Tesseramento"/>
    <x v="1"/>
    <x v="5"/>
    <x v="0"/>
    <m/>
  </r>
  <r>
    <n v="75"/>
    <x v="0"/>
    <x v="0"/>
    <x v="0"/>
    <x v="0"/>
    <x v="8"/>
    <x v="62"/>
    <x v="0"/>
    <x v="0"/>
    <s v="Tesseramento"/>
    <x v="1"/>
    <x v="3"/>
    <x v="0"/>
    <m/>
  </r>
  <r>
    <n v="39103"/>
    <x v="0"/>
    <x v="0"/>
    <x v="0"/>
    <x v="0"/>
    <x v="8"/>
    <x v="62"/>
    <x v="0"/>
    <x v="0"/>
    <s v="Tesseramento"/>
    <x v="1"/>
    <x v="0"/>
    <x v="0"/>
    <m/>
  </r>
  <r>
    <n v="5"/>
    <x v="0"/>
    <x v="0"/>
    <x v="0"/>
    <x v="0"/>
    <x v="8"/>
    <x v="62"/>
    <x v="0"/>
    <x v="0"/>
    <s v="Tesseramento"/>
    <x v="1"/>
    <x v="3"/>
    <x v="0"/>
    <m/>
  </r>
  <r>
    <n v="6"/>
    <x v="0"/>
    <x v="0"/>
    <x v="0"/>
    <x v="0"/>
    <x v="8"/>
    <x v="62"/>
    <x v="0"/>
    <x v="0"/>
    <s v="Tesseramento"/>
    <x v="1"/>
    <x v="1"/>
    <x v="0"/>
    <m/>
  </r>
  <r>
    <n v="165433"/>
    <x v="0"/>
    <x v="0"/>
    <x v="0"/>
    <x v="0"/>
    <x v="11"/>
    <x v="189"/>
    <x v="0"/>
    <x v="0"/>
    <s v="Tesseramento"/>
    <x v="1"/>
    <x v="0"/>
    <x v="0"/>
    <m/>
  </r>
  <r>
    <n v="153711"/>
    <x v="0"/>
    <x v="0"/>
    <x v="0"/>
    <x v="0"/>
    <x v="11"/>
    <x v="189"/>
    <x v="0"/>
    <x v="0"/>
    <s v="Tesseramento"/>
    <x v="1"/>
    <x v="0"/>
    <x v="0"/>
    <m/>
  </r>
  <r>
    <n v="36983"/>
    <x v="0"/>
    <x v="0"/>
    <x v="0"/>
    <x v="0"/>
    <x v="7"/>
    <x v="259"/>
    <x v="0"/>
    <x v="0"/>
    <s v="Tesseramento"/>
    <x v="0"/>
    <x v="4"/>
    <x v="0"/>
    <m/>
  </r>
  <r>
    <n v="215554"/>
    <x v="0"/>
    <x v="0"/>
    <x v="0"/>
    <x v="0"/>
    <x v="7"/>
    <x v="259"/>
    <x v="0"/>
    <x v="0"/>
    <s v="Tesseramento"/>
    <x v="0"/>
    <x v="3"/>
    <x v="0"/>
    <m/>
  </r>
  <r>
    <n v="128853"/>
    <x v="0"/>
    <x v="0"/>
    <x v="0"/>
    <x v="0"/>
    <x v="7"/>
    <x v="259"/>
    <x v="0"/>
    <x v="0"/>
    <s v="Tesseramento"/>
    <x v="0"/>
    <x v="0"/>
    <x v="0"/>
    <m/>
  </r>
  <r>
    <n v="163968"/>
    <x v="1"/>
    <x v="0"/>
    <x v="0"/>
    <x v="0"/>
    <x v="7"/>
    <x v="259"/>
    <x v="0"/>
    <x v="0"/>
    <s v="Tesseramento"/>
    <x v="0"/>
    <x v="7"/>
    <x v="0"/>
    <m/>
  </r>
  <r>
    <n v="234592"/>
    <x v="0"/>
    <x v="0"/>
    <x v="1"/>
    <x v="3"/>
    <x v="7"/>
    <x v="137"/>
    <x v="0"/>
    <x v="0"/>
    <s v="Tesseramento"/>
    <x v="3"/>
    <x v="1"/>
    <x v="0"/>
    <m/>
  </r>
  <r>
    <n v="226559"/>
    <x v="0"/>
    <x v="0"/>
    <x v="0"/>
    <x v="0"/>
    <x v="7"/>
    <x v="44"/>
    <x v="0"/>
    <x v="1"/>
    <s v="Tesseramento"/>
    <x v="1"/>
    <x v="0"/>
    <x v="0"/>
    <m/>
  </r>
  <r>
    <n v="234679"/>
    <x v="1"/>
    <x v="0"/>
    <x v="1"/>
    <x v="0"/>
    <x v="14"/>
    <x v="121"/>
    <x v="0"/>
    <x v="0"/>
    <s v="Tesseramento"/>
    <x v="1"/>
    <x v="5"/>
    <x v="0"/>
    <m/>
  </r>
  <r>
    <n v="203423"/>
    <x v="1"/>
    <x v="0"/>
    <x v="0"/>
    <x v="0"/>
    <x v="14"/>
    <x v="121"/>
    <x v="0"/>
    <x v="0"/>
    <s v="Tesseramento"/>
    <x v="1"/>
    <x v="2"/>
    <x v="0"/>
    <s v="B"/>
  </r>
  <r>
    <n v="215702"/>
    <x v="1"/>
    <x v="0"/>
    <x v="0"/>
    <x v="0"/>
    <x v="14"/>
    <x v="121"/>
    <x v="0"/>
    <x v="1"/>
    <s v="Tesseramento"/>
    <x v="1"/>
    <x v="2"/>
    <x v="0"/>
    <m/>
  </r>
  <r>
    <n v="211227"/>
    <x v="1"/>
    <x v="0"/>
    <x v="0"/>
    <x v="0"/>
    <x v="14"/>
    <x v="121"/>
    <x v="0"/>
    <x v="0"/>
    <s v="Tesseramento"/>
    <x v="1"/>
    <x v="6"/>
    <x v="0"/>
    <s v="B"/>
  </r>
  <r>
    <n v="171201"/>
    <x v="1"/>
    <x v="0"/>
    <x v="0"/>
    <x v="0"/>
    <x v="4"/>
    <x v="119"/>
    <x v="0"/>
    <x v="0"/>
    <s v="Tesseramento"/>
    <x v="1"/>
    <x v="7"/>
    <x v="0"/>
    <s v="B"/>
  </r>
  <r>
    <n v="150112"/>
    <x v="0"/>
    <x v="0"/>
    <x v="0"/>
    <x v="1"/>
    <x v="12"/>
    <x v="254"/>
    <x v="0"/>
    <x v="0"/>
    <s v="Tesseramento"/>
    <x v="0"/>
    <x v="4"/>
    <x v="0"/>
    <m/>
  </r>
  <r>
    <n v="13852"/>
    <x v="0"/>
    <x v="0"/>
    <x v="0"/>
    <x v="0"/>
    <x v="11"/>
    <x v="339"/>
    <x v="0"/>
    <x v="0"/>
    <s v="Tesseramento"/>
    <x v="1"/>
    <x v="1"/>
    <x v="0"/>
    <m/>
  </r>
  <r>
    <n v="50438"/>
    <x v="0"/>
    <x v="0"/>
    <x v="0"/>
    <x v="0"/>
    <x v="4"/>
    <x v="18"/>
    <x v="0"/>
    <x v="0"/>
    <s v="Tesseramento"/>
    <x v="1"/>
    <x v="0"/>
    <x v="0"/>
    <m/>
  </r>
  <r>
    <n v="115401"/>
    <x v="0"/>
    <x v="0"/>
    <x v="0"/>
    <x v="1"/>
    <x v="4"/>
    <x v="47"/>
    <x v="0"/>
    <x v="0"/>
    <s v="Tesseramento"/>
    <x v="0"/>
    <x v="4"/>
    <x v="0"/>
    <m/>
  </r>
  <r>
    <n v="114247"/>
    <x v="0"/>
    <x v="0"/>
    <x v="0"/>
    <x v="0"/>
    <x v="2"/>
    <x v="216"/>
    <x v="0"/>
    <x v="0"/>
    <s v="Tesseramento"/>
    <x v="0"/>
    <x v="0"/>
    <x v="0"/>
    <m/>
  </r>
  <r>
    <n v="182558"/>
    <x v="1"/>
    <x v="0"/>
    <x v="2"/>
    <x v="2"/>
    <x v="7"/>
    <x v="348"/>
    <x v="0"/>
    <x v="0"/>
    <s v="Tesseramento"/>
    <x v="1"/>
    <x v="7"/>
    <x v="0"/>
    <m/>
  </r>
  <r>
    <n v="121554"/>
    <x v="0"/>
    <x v="0"/>
    <x v="0"/>
    <x v="0"/>
    <x v="2"/>
    <x v="216"/>
    <x v="0"/>
    <x v="0"/>
    <s v="Tesseramento"/>
    <x v="0"/>
    <x v="1"/>
    <x v="0"/>
    <m/>
  </r>
  <r>
    <n v="221216"/>
    <x v="0"/>
    <x v="0"/>
    <x v="0"/>
    <x v="0"/>
    <x v="2"/>
    <x v="216"/>
    <x v="0"/>
    <x v="0"/>
    <s v="Tesseramento"/>
    <x v="0"/>
    <x v="0"/>
    <x v="0"/>
    <m/>
  </r>
  <r>
    <n v="26383"/>
    <x v="0"/>
    <x v="0"/>
    <x v="0"/>
    <x v="0"/>
    <x v="4"/>
    <x v="18"/>
    <x v="0"/>
    <x v="0"/>
    <s v="Tesseramento"/>
    <x v="1"/>
    <x v="4"/>
    <x v="0"/>
    <m/>
  </r>
  <r>
    <n v="229158"/>
    <x v="0"/>
    <x v="0"/>
    <x v="0"/>
    <x v="1"/>
    <x v="6"/>
    <x v="107"/>
    <x v="0"/>
    <x v="1"/>
    <s v="Tesseramento"/>
    <x v="1"/>
    <x v="0"/>
    <x v="0"/>
    <m/>
  </r>
  <r>
    <n v="142947"/>
    <x v="1"/>
    <x v="0"/>
    <x v="0"/>
    <x v="0"/>
    <x v="4"/>
    <x v="18"/>
    <x v="0"/>
    <x v="0"/>
    <s v="Tesseramento"/>
    <x v="1"/>
    <x v="7"/>
    <x v="0"/>
    <s v="BG"/>
  </r>
  <r>
    <n v="229157"/>
    <x v="0"/>
    <x v="0"/>
    <x v="0"/>
    <x v="1"/>
    <x v="6"/>
    <x v="107"/>
    <x v="0"/>
    <x v="0"/>
    <s v="Tesseramento"/>
    <x v="1"/>
    <x v="0"/>
    <x v="0"/>
    <m/>
  </r>
  <r>
    <n v="215614"/>
    <x v="0"/>
    <x v="0"/>
    <x v="0"/>
    <x v="1"/>
    <x v="4"/>
    <x v="18"/>
    <x v="0"/>
    <x v="1"/>
    <s v="Tesseramento"/>
    <x v="1"/>
    <x v="3"/>
    <x v="0"/>
    <m/>
  </r>
  <r>
    <n v="122145"/>
    <x v="0"/>
    <x v="0"/>
    <x v="0"/>
    <x v="0"/>
    <x v="4"/>
    <x v="18"/>
    <x v="0"/>
    <x v="1"/>
    <s v="Tesseramento"/>
    <x v="1"/>
    <x v="4"/>
    <x v="0"/>
    <m/>
  </r>
  <r>
    <n v="26555"/>
    <x v="0"/>
    <x v="0"/>
    <x v="0"/>
    <x v="0"/>
    <x v="4"/>
    <x v="18"/>
    <x v="0"/>
    <x v="1"/>
    <s v="Tesseramento"/>
    <x v="1"/>
    <x v="4"/>
    <x v="0"/>
    <m/>
  </r>
  <r>
    <n v="205218"/>
    <x v="0"/>
    <x v="0"/>
    <x v="0"/>
    <x v="0"/>
    <x v="4"/>
    <x v="18"/>
    <x v="0"/>
    <x v="0"/>
    <s v="Tesseramento"/>
    <x v="1"/>
    <x v="0"/>
    <x v="0"/>
    <m/>
  </r>
  <r>
    <n v="72340"/>
    <x v="0"/>
    <x v="0"/>
    <x v="0"/>
    <x v="0"/>
    <x v="4"/>
    <x v="18"/>
    <x v="0"/>
    <x v="0"/>
    <s v="Tesseramento"/>
    <x v="1"/>
    <x v="0"/>
    <x v="0"/>
    <m/>
  </r>
  <r>
    <n v="545"/>
    <x v="0"/>
    <x v="0"/>
    <x v="0"/>
    <x v="0"/>
    <x v="4"/>
    <x v="18"/>
    <x v="0"/>
    <x v="0"/>
    <s v="Tesseramento"/>
    <x v="1"/>
    <x v="4"/>
    <x v="0"/>
    <m/>
  </r>
  <r>
    <n v="199172"/>
    <x v="0"/>
    <x v="0"/>
    <x v="0"/>
    <x v="0"/>
    <x v="4"/>
    <x v="18"/>
    <x v="0"/>
    <x v="0"/>
    <s v="Tesseramento"/>
    <x v="1"/>
    <x v="3"/>
    <x v="0"/>
    <m/>
  </r>
  <r>
    <n v="130169"/>
    <x v="0"/>
    <x v="0"/>
    <x v="0"/>
    <x v="0"/>
    <x v="4"/>
    <x v="18"/>
    <x v="0"/>
    <x v="0"/>
    <s v="Tesseramento"/>
    <x v="1"/>
    <x v="3"/>
    <x v="0"/>
    <m/>
  </r>
  <r>
    <n v="169195"/>
    <x v="0"/>
    <x v="0"/>
    <x v="0"/>
    <x v="0"/>
    <x v="4"/>
    <x v="18"/>
    <x v="0"/>
    <x v="0"/>
    <s v="Tesseramento"/>
    <x v="1"/>
    <x v="0"/>
    <x v="0"/>
    <m/>
  </r>
  <r>
    <n v="42786"/>
    <x v="0"/>
    <x v="0"/>
    <x v="0"/>
    <x v="0"/>
    <x v="4"/>
    <x v="18"/>
    <x v="0"/>
    <x v="0"/>
    <s v="Tesseramento"/>
    <x v="1"/>
    <x v="0"/>
    <x v="0"/>
    <m/>
  </r>
  <r>
    <n v="175283"/>
    <x v="0"/>
    <x v="0"/>
    <x v="0"/>
    <x v="0"/>
    <x v="4"/>
    <x v="18"/>
    <x v="0"/>
    <x v="1"/>
    <s v="Tesseramento"/>
    <x v="1"/>
    <x v="3"/>
    <x v="0"/>
    <m/>
  </r>
  <r>
    <n v="100799"/>
    <x v="0"/>
    <x v="0"/>
    <x v="0"/>
    <x v="0"/>
    <x v="4"/>
    <x v="18"/>
    <x v="0"/>
    <x v="1"/>
    <s v="Tesseramento"/>
    <x v="1"/>
    <x v="4"/>
    <x v="0"/>
    <m/>
  </r>
  <r>
    <n v="26478"/>
    <x v="0"/>
    <x v="0"/>
    <x v="0"/>
    <x v="0"/>
    <x v="4"/>
    <x v="18"/>
    <x v="0"/>
    <x v="0"/>
    <s v="Tesseramento"/>
    <x v="1"/>
    <x v="4"/>
    <x v="0"/>
    <m/>
  </r>
  <r>
    <n v="26527"/>
    <x v="0"/>
    <x v="0"/>
    <x v="0"/>
    <x v="0"/>
    <x v="4"/>
    <x v="18"/>
    <x v="0"/>
    <x v="1"/>
    <s v="Tesseramento"/>
    <x v="1"/>
    <x v="4"/>
    <x v="0"/>
    <m/>
  </r>
  <r>
    <n v="26501"/>
    <x v="0"/>
    <x v="0"/>
    <x v="0"/>
    <x v="0"/>
    <x v="4"/>
    <x v="18"/>
    <x v="0"/>
    <x v="0"/>
    <s v="Tesseramento"/>
    <x v="1"/>
    <x v="4"/>
    <x v="0"/>
    <m/>
  </r>
  <r>
    <n v="28614"/>
    <x v="0"/>
    <x v="0"/>
    <x v="0"/>
    <x v="0"/>
    <x v="4"/>
    <x v="18"/>
    <x v="0"/>
    <x v="0"/>
    <s v="Tesseramento"/>
    <x v="1"/>
    <x v="4"/>
    <x v="0"/>
    <m/>
  </r>
  <r>
    <n v="26515"/>
    <x v="0"/>
    <x v="0"/>
    <x v="0"/>
    <x v="0"/>
    <x v="4"/>
    <x v="18"/>
    <x v="0"/>
    <x v="0"/>
    <s v="Tesseramento"/>
    <x v="1"/>
    <x v="4"/>
    <x v="0"/>
    <m/>
  </r>
  <r>
    <n v="26526"/>
    <x v="0"/>
    <x v="0"/>
    <x v="0"/>
    <x v="0"/>
    <x v="4"/>
    <x v="18"/>
    <x v="0"/>
    <x v="0"/>
    <s v="Tesseramento"/>
    <x v="1"/>
    <x v="4"/>
    <x v="0"/>
    <m/>
  </r>
  <r>
    <n v="26528"/>
    <x v="0"/>
    <x v="0"/>
    <x v="0"/>
    <x v="0"/>
    <x v="4"/>
    <x v="18"/>
    <x v="0"/>
    <x v="0"/>
    <s v="Tesseramento"/>
    <x v="1"/>
    <x v="0"/>
    <x v="0"/>
    <m/>
  </r>
  <r>
    <n v="50433"/>
    <x v="0"/>
    <x v="0"/>
    <x v="0"/>
    <x v="0"/>
    <x v="4"/>
    <x v="18"/>
    <x v="0"/>
    <x v="1"/>
    <s v="Tesseramento"/>
    <x v="1"/>
    <x v="0"/>
    <x v="0"/>
    <m/>
  </r>
  <r>
    <n v="26532"/>
    <x v="0"/>
    <x v="0"/>
    <x v="0"/>
    <x v="0"/>
    <x v="4"/>
    <x v="18"/>
    <x v="0"/>
    <x v="0"/>
    <s v="Tesseramento"/>
    <x v="1"/>
    <x v="4"/>
    <x v="0"/>
    <m/>
  </r>
  <r>
    <n v="183393"/>
    <x v="0"/>
    <x v="0"/>
    <x v="0"/>
    <x v="1"/>
    <x v="4"/>
    <x v="18"/>
    <x v="0"/>
    <x v="0"/>
    <s v="Tesseramento"/>
    <x v="1"/>
    <x v="0"/>
    <x v="0"/>
    <m/>
  </r>
  <r>
    <n v="26556"/>
    <x v="0"/>
    <x v="0"/>
    <x v="0"/>
    <x v="0"/>
    <x v="4"/>
    <x v="18"/>
    <x v="0"/>
    <x v="0"/>
    <s v="Tesseramento"/>
    <x v="1"/>
    <x v="4"/>
    <x v="0"/>
    <m/>
  </r>
  <r>
    <n v="56638"/>
    <x v="0"/>
    <x v="0"/>
    <x v="0"/>
    <x v="0"/>
    <x v="4"/>
    <x v="18"/>
    <x v="0"/>
    <x v="1"/>
    <s v="Tesseramento"/>
    <x v="1"/>
    <x v="4"/>
    <x v="0"/>
    <m/>
  </r>
  <r>
    <n v="203175"/>
    <x v="0"/>
    <x v="0"/>
    <x v="0"/>
    <x v="0"/>
    <x v="4"/>
    <x v="18"/>
    <x v="0"/>
    <x v="1"/>
    <s v="Tesseramento"/>
    <x v="1"/>
    <x v="3"/>
    <x v="0"/>
    <m/>
  </r>
  <r>
    <n v="75303"/>
    <x v="0"/>
    <x v="0"/>
    <x v="0"/>
    <x v="0"/>
    <x v="4"/>
    <x v="18"/>
    <x v="0"/>
    <x v="0"/>
    <s v="Tesseramento"/>
    <x v="1"/>
    <x v="0"/>
    <x v="0"/>
    <m/>
  </r>
  <r>
    <n v="26568"/>
    <x v="0"/>
    <x v="0"/>
    <x v="0"/>
    <x v="4"/>
    <x v="4"/>
    <x v="18"/>
    <x v="0"/>
    <x v="1"/>
    <s v="Tesseramento"/>
    <x v="1"/>
    <x v="0"/>
    <x v="0"/>
    <m/>
  </r>
  <r>
    <n v="26569"/>
    <x v="0"/>
    <x v="0"/>
    <x v="0"/>
    <x v="0"/>
    <x v="4"/>
    <x v="18"/>
    <x v="0"/>
    <x v="0"/>
    <s v="Tesseramento"/>
    <x v="1"/>
    <x v="4"/>
    <x v="0"/>
    <m/>
  </r>
  <r>
    <n v="26567"/>
    <x v="0"/>
    <x v="0"/>
    <x v="0"/>
    <x v="0"/>
    <x v="4"/>
    <x v="18"/>
    <x v="0"/>
    <x v="1"/>
    <s v="Tesseramento"/>
    <x v="1"/>
    <x v="0"/>
    <x v="0"/>
    <m/>
  </r>
  <r>
    <n v="88729"/>
    <x v="0"/>
    <x v="0"/>
    <x v="0"/>
    <x v="0"/>
    <x v="4"/>
    <x v="18"/>
    <x v="0"/>
    <x v="0"/>
    <s v="Tesseramento"/>
    <x v="1"/>
    <x v="4"/>
    <x v="0"/>
    <m/>
  </r>
  <r>
    <n v="175141"/>
    <x v="0"/>
    <x v="0"/>
    <x v="0"/>
    <x v="0"/>
    <x v="4"/>
    <x v="18"/>
    <x v="0"/>
    <x v="0"/>
    <s v="Tesseramento"/>
    <x v="1"/>
    <x v="3"/>
    <x v="0"/>
    <m/>
  </r>
  <r>
    <n v="26582"/>
    <x v="0"/>
    <x v="0"/>
    <x v="0"/>
    <x v="0"/>
    <x v="4"/>
    <x v="18"/>
    <x v="0"/>
    <x v="1"/>
    <s v="Tesseramento"/>
    <x v="1"/>
    <x v="3"/>
    <x v="0"/>
    <m/>
  </r>
  <r>
    <n v="26596"/>
    <x v="0"/>
    <x v="0"/>
    <x v="0"/>
    <x v="0"/>
    <x v="4"/>
    <x v="18"/>
    <x v="0"/>
    <x v="0"/>
    <s v="Tesseramento"/>
    <x v="1"/>
    <x v="0"/>
    <x v="0"/>
    <m/>
  </r>
  <r>
    <n v="111341"/>
    <x v="1"/>
    <x v="0"/>
    <x v="0"/>
    <x v="0"/>
    <x v="4"/>
    <x v="18"/>
    <x v="0"/>
    <x v="0"/>
    <s v="Tesseramento"/>
    <x v="1"/>
    <x v="2"/>
    <x v="0"/>
    <m/>
  </r>
  <r>
    <n v="119620"/>
    <x v="1"/>
    <x v="0"/>
    <x v="0"/>
    <x v="0"/>
    <x v="4"/>
    <x v="18"/>
    <x v="0"/>
    <x v="0"/>
    <s v="Tesseramento"/>
    <x v="1"/>
    <x v="6"/>
    <x v="0"/>
    <s v="B"/>
  </r>
  <r>
    <n v="12108"/>
    <x v="0"/>
    <x v="0"/>
    <x v="0"/>
    <x v="0"/>
    <x v="4"/>
    <x v="18"/>
    <x v="0"/>
    <x v="0"/>
    <s v="Tesseramento"/>
    <x v="1"/>
    <x v="3"/>
    <x v="0"/>
    <m/>
  </r>
  <r>
    <n v="26597"/>
    <x v="0"/>
    <x v="0"/>
    <x v="0"/>
    <x v="0"/>
    <x v="4"/>
    <x v="18"/>
    <x v="0"/>
    <x v="1"/>
    <s v="Tesseramento"/>
    <x v="1"/>
    <x v="0"/>
    <x v="0"/>
    <m/>
  </r>
  <r>
    <n v="111343"/>
    <x v="0"/>
    <x v="0"/>
    <x v="0"/>
    <x v="0"/>
    <x v="4"/>
    <x v="18"/>
    <x v="0"/>
    <x v="0"/>
    <s v="Tesseramento"/>
    <x v="1"/>
    <x v="1"/>
    <x v="0"/>
    <m/>
  </r>
  <r>
    <n v="26614"/>
    <x v="0"/>
    <x v="0"/>
    <x v="0"/>
    <x v="0"/>
    <x v="4"/>
    <x v="18"/>
    <x v="0"/>
    <x v="0"/>
    <s v="Tesseramento"/>
    <x v="1"/>
    <x v="3"/>
    <x v="0"/>
    <m/>
  </r>
  <r>
    <n v="229181"/>
    <x v="0"/>
    <x v="0"/>
    <x v="0"/>
    <x v="0"/>
    <x v="2"/>
    <x v="216"/>
    <x v="0"/>
    <x v="0"/>
    <s v="Tesseramento"/>
    <x v="0"/>
    <x v="0"/>
    <x v="0"/>
    <m/>
  </r>
  <r>
    <n v="26618"/>
    <x v="0"/>
    <x v="0"/>
    <x v="0"/>
    <x v="0"/>
    <x v="4"/>
    <x v="18"/>
    <x v="0"/>
    <x v="1"/>
    <s v="Tesseramento"/>
    <x v="1"/>
    <x v="0"/>
    <x v="0"/>
    <m/>
  </r>
  <r>
    <n v="182236"/>
    <x v="1"/>
    <x v="0"/>
    <x v="0"/>
    <x v="0"/>
    <x v="4"/>
    <x v="18"/>
    <x v="0"/>
    <x v="0"/>
    <s v="Tesseramento"/>
    <x v="1"/>
    <x v="5"/>
    <x v="0"/>
    <m/>
  </r>
  <r>
    <n v="26633"/>
    <x v="0"/>
    <x v="0"/>
    <x v="0"/>
    <x v="0"/>
    <x v="4"/>
    <x v="18"/>
    <x v="0"/>
    <x v="0"/>
    <s v="Tesseramento"/>
    <x v="1"/>
    <x v="0"/>
    <x v="0"/>
    <m/>
  </r>
  <r>
    <n v="218545"/>
    <x v="1"/>
    <x v="0"/>
    <x v="0"/>
    <x v="3"/>
    <x v="4"/>
    <x v="18"/>
    <x v="0"/>
    <x v="0"/>
    <s v="Tesseramento"/>
    <x v="1"/>
    <x v="5"/>
    <x v="0"/>
    <m/>
  </r>
  <r>
    <n v="93920"/>
    <x v="0"/>
    <x v="0"/>
    <x v="0"/>
    <x v="0"/>
    <x v="4"/>
    <x v="18"/>
    <x v="0"/>
    <x v="1"/>
    <s v="Tesseramento"/>
    <x v="1"/>
    <x v="3"/>
    <x v="0"/>
    <m/>
  </r>
  <r>
    <n v="123890"/>
    <x v="0"/>
    <x v="0"/>
    <x v="0"/>
    <x v="0"/>
    <x v="4"/>
    <x v="18"/>
    <x v="0"/>
    <x v="0"/>
    <s v="Tesseramento"/>
    <x v="1"/>
    <x v="0"/>
    <x v="0"/>
    <m/>
  </r>
  <r>
    <n v="26646"/>
    <x v="0"/>
    <x v="0"/>
    <x v="0"/>
    <x v="0"/>
    <x v="4"/>
    <x v="18"/>
    <x v="0"/>
    <x v="0"/>
    <s v="Tesseramento"/>
    <x v="1"/>
    <x v="3"/>
    <x v="0"/>
    <m/>
  </r>
  <r>
    <n v="184895"/>
    <x v="0"/>
    <x v="0"/>
    <x v="0"/>
    <x v="0"/>
    <x v="4"/>
    <x v="18"/>
    <x v="0"/>
    <x v="1"/>
    <s v="Tesseramento"/>
    <x v="1"/>
    <x v="1"/>
    <x v="0"/>
    <m/>
  </r>
  <r>
    <n v="7769"/>
    <x v="0"/>
    <x v="0"/>
    <x v="0"/>
    <x v="0"/>
    <x v="4"/>
    <x v="18"/>
    <x v="0"/>
    <x v="0"/>
    <s v="Tesseramento"/>
    <x v="1"/>
    <x v="4"/>
    <x v="0"/>
    <m/>
  </r>
  <r>
    <n v="154385"/>
    <x v="0"/>
    <x v="0"/>
    <x v="0"/>
    <x v="0"/>
    <x v="4"/>
    <x v="18"/>
    <x v="0"/>
    <x v="0"/>
    <s v="Tesseramento"/>
    <x v="1"/>
    <x v="0"/>
    <x v="0"/>
    <m/>
  </r>
  <r>
    <n v="183154"/>
    <x v="1"/>
    <x v="0"/>
    <x v="0"/>
    <x v="0"/>
    <x v="4"/>
    <x v="18"/>
    <x v="0"/>
    <x v="0"/>
    <s v="Tesseramento"/>
    <x v="1"/>
    <x v="7"/>
    <x v="0"/>
    <m/>
  </r>
  <r>
    <n v="183153"/>
    <x v="0"/>
    <x v="0"/>
    <x v="0"/>
    <x v="0"/>
    <x v="4"/>
    <x v="18"/>
    <x v="0"/>
    <x v="0"/>
    <s v="Tesseramento"/>
    <x v="1"/>
    <x v="3"/>
    <x v="0"/>
    <m/>
  </r>
  <r>
    <n v="117049"/>
    <x v="0"/>
    <x v="0"/>
    <x v="0"/>
    <x v="0"/>
    <x v="4"/>
    <x v="18"/>
    <x v="0"/>
    <x v="1"/>
    <s v="Tesseramento"/>
    <x v="1"/>
    <x v="4"/>
    <x v="0"/>
    <m/>
  </r>
  <r>
    <n v="69108"/>
    <x v="0"/>
    <x v="0"/>
    <x v="0"/>
    <x v="0"/>
    <x v="4"/>
    <x v="18"/>
    <x v="0"/>
    <x v="0"/>
    <s v="Tesseramento"/>
    <x v="1"/>
    <x v="0"/>
    <x v="0"/>
    <m/>
  </r>
  <r>
    <n v="121106"/>
    <x v="0"/>
    <x v="0"/>
    <x v="0"/>
    <x v="0"/>
    <x v="4"/>
    <x v="18"/>
    <x v="0"/>
    <x v="1"/>
    <s v="Tesseramento"/>
    <x v="1"/>
    <x v="4"/>
    <x v="0"/>
    <m/>
  </r>
  <r>
    <n v="88728"/>
    <x v="0"/>
    <x v="0"/>
    <x v="0"/>
    <x v="0"/>
    <x v="4"/>
    <x v="18"/>
    <x v="0"/>
    <x v="1"/>
    <s v="Tesseramento"/>
    <x v="1"/>
    <x v="4"/>
    <x v="0"/>
    <m/>
  </r>
  <r>
    <n v="169196"/>
    <x v="0"/>
    <x v="0"/>
    <x v="0"/>
    <x v="0"/>
    <x v="4"/>
    <x v="18"/>
    <x v="0"/>
    <x v="1"/>
    <s v="Tesseramento"/>
    <x v="1"/>
    <x v="0"/>
    <x v="0"/>
    <m/>
  </r>
  <r>
    <n v="7794"/>
    <x v="0"/>
    <x v="0"/>
    <x v="0"/>
    <x v="0"/>
    <x v="4"/>
    <x v="18"/>
    <x v="0"/>
    <x v="0"/>
    <s v="Tesseramento"/>
    <x v="1"/>
    <x v="4"/>
    <x v="0"/>
    <m/>
  </r>
  <r>
    <n v="7793"/>
    <x v="0"/>
    <x v="0"/>
    <x v="0"/>
    <x v="0"/>
    <x v="4"/>
    <x v="18"/>
    <x v="0"/>
    <x v="1"/>
    <s v="Tesseramento"/>
    <x v="1"/>
    <x v="4"/>
    <x v="0"/>
    <m/>
  </r>
  <r>
    <n v="175285"/>
    <x v="0"/>
    <x v="0"/>
    <x v="0"/>
    <x v="0"/>
    <x v="4"/>
    <x v="18"/>
    <x v="0"/>
    <x v="0"/>
    <s v="Tesseramento"/>
    <x v="1"/>
    <x v="0"/>
    <x v="0"/>
    <m/>
  </r>
  <r>
    <n v="194978"/>
    <x v="1"/>
    <x v="0"/>
    <x v="0"/>
    <x v="0"/>
    <x v="4"/>
    <x v="18"/>
    <x v="0"/>
    <x v="0"/>
    <s v="Tesseramento"/>
    <x v="1"/>
    <x v="5"/>
    <x v="0"/>
    <s v="B"/>
  </r>
  <r>
    <n v="35811"/>
    <x v="0"/>
    <x v="0"/>
    <x v="0"/>
    <x v="0"/>
    <x v="4"/>
    <x v="18"/>
    <x v="0"/>
    <x v="1"/>
    <s v="Tesseramento"/>
    <x v="1"/>
    <x v="4"/>
    <x v="0"/>
    <m/>
  </r>
  <r>
    <n v="188713"/>
    <x v="0"/>
    <x v="0"/>
    <x v="0"/>
    <x v="0"/>
    <x v="4"/>
    <x v="18"/>
    <x v="0"/>
    <x v="0"/>
    <s v="Tesseramento"/>
    <x v="1"/>
    <x v="1"/>
    <x v="0"/>
    <m/>
  </r>
  <r>
    <n v="225293"/>
    <x v="0"/>
    <x v="1"/>
    <x v="0"/>
    <x v="0"/>
    <x v="7"/>
    <x v="44"/>
    <x v="0"/>
    <x v="0"/>
    <s v="Tesseramento"/>
    <x v="1"/>
    <x v="0"/>
    <x v="0"/>
    <m/>
  </r>
  <r>
    <n v="234797"/>
    <x v="0"/>
    <x v="1"/>
    <x v="1"/>
    <x v="3"/>
    <x v="9"/>
    <x v="329"/>
    <x v="0"/>
    <x v="0"/>
    <s v="Tesseramento"/>
    <x v="1"/>
    <x v="0"/>
    <x v="0"/>
    <m/>
  </r>
  <r>
    <n v="214043"/>
    <x v="0"/>
    <x v="1"/>
    <x v="2"/>
    <x v="3"/>
    <x v="7"/>
    <x v="135"/>
    <x v="0"/>
    <x v="0"/>
    <s v="Tesseramento"/>
    <x v="1"/>
    <x v="1"/>
    <x v="0"/>
    <m/>
  </r>
  <r>
    <n v="16978"/>
    <x v="0"/>
    <x v="0"/>
    <x v="0"/>
    <x v="0"/>
    <x v="8"/>
    <x v="46"/>
    <x v="0"/>
    <x v="0"/>
    <s v="Tesseramento"/>
    <x v="0"/>
    <x v="0"/>
    <x v="0"/>
    <m/>
  </r>
  <r>
    <n v="36063"/>
    <x v="0"/>
    <x v="0"/>
    <x v="0"/>
    <x v="0"/>
    <x v="2"/>
    <x v="353"/>
    <x v="0"/>
    <x v="0"/>
    <s v="Tesseramento"/>
    <x v="1"/>
    <x v="0"/>
    <x v="0"/>
    <m/>
  </r>
  <r>
    <n v="121440"/>
    <x v="0"/>
    <x v="0"/>
    <x v="0"/>
    <x v="0"/>
    <x v="2"/>
    <x v="353"/>
    <x v="0"/>
    <x v="0"/>
    <s v="Tesseramento"/>
    <x v="1"/>
    <x v="0"/>
    <x v="0"/>
    <m/>
  </r>
  <r>
    <n v="156759"/>
    <x v="1"/>
    <x v="0"/>
    <x v="0"/>
    <x v="0"/>
    <x v="2"/>
    <x v="353"/>
    <x v="0"/>
    <x v="0"/>
    <s v="Tesseramento"/>
    <x v="1"/>
    <x v="7"/>
    <x v="0"/>
    <s v="BG"/>
  </r>
  <r>
    <n v="175359"/>
    <x v="0"/>
    <x v="0"/>
    <x v="0"/>
    <x v="0"/>
    <x v="2"/>
    <x v="353"/>
    <x v="0"/>
    <x v="0"/>
    <s v="Tesseramento"/>
    <x v="1"/>
    <x v="4"/>
    <x v="0"/>
    <m/>
  </r>
  <r>
    <n v="137689"/>
    <x v="0"/>
    <x v="0"/>
    <x v="0"/>
    <x v="0"/>
    <x v="2"/>
    <x v="353"/>
    <x v="0"/>
    <x v="0"/>
    <s v="Tesseramento"/>
    <x v="1"/>
    <x v="4"/>
    <x v="0"/>
    <m/>
  </r>
  <r>
    <n v="12211"/>
    <x v="0"/>
    <x v="0"/>
    <x v="0"/>
    <x v="0"/>
    <x v="2"/>
    <x v="353"/>
    <x v="0"/>
    <x v="0"/>
    <s v="Tesseramento"/>
    <x v="1"/>
    <x v="0"/>
    <x v="0"/>
    <m/>
  </r>
  <r>
    <n v="12212"/>
    <x v="0"/>
    <x v="0"/>
    <x v="0"/>
    <x v="2"/>
    <x v="2"/>
    <x v="353"/>
    <x v="0"/>
    <x v="1"/>
    <s v="Tesseramento"/>
    <x v="1"/>
    <x v="3"/>
    <x v="0"/>
    <m/>
  </r>
  <r>
    <n v="12214"/>
    <x v="0"/>
    <x v="0"/>
    <x v="0"/>
    <x v="0"/>
    <x v="2"/>
    <x v="353"/>
    <x v="0"/>
    <x v="1"/>
    <s v="Tesseramento"/>
    <x v="1"/>
    <x v="4"/>
    <x v="0"/>
    <m/>
  </r>
  <r>
    <n v="116588"/>
    <x v="0"/>
    <x v="0"/>
    <x v="0"/>
    <x v="0"/>
    <x v="2"/>
    <x v="353"/>
    <x v="0"/>
    <x v="0"/>
    <s v="Tesseramento"/>
    <x v="1"/>
    <x v="1"/>
    <x v="0"/>
    <m/>
  </r>
  <r>
    <n v="97131"/>
    <x v="0"/>
    <x v="0"/>
    <x v="0"/>
    <x v="0"/>
    <x v="2"/>
    <x v="353"/>
    <x v="0"/>
    <x v="0"/>
    <s v="Tesseramento"/>
    <x v="1"/>
    <x v="1"/>
    <x v="0"/>
    <m/>
  </r>
  <r>
    <n v="88152"/>
    <x v="0"/>
    <x v="0"/>
    <x v="0"/>
    <x v="0"/>
    <x v="2"/>
    <x v="353"/>
    <x v="0"/>
    <x v="0"/>
    <s v="Tesseramento"/>
    <x v="1"/>
    <x v="1"/>
    <x v="0"/>
    <m/>
  </r>
  <r>
    <n v="97132"/>
    <x v="0"/>
    <x v="0"/>
    <x v="0"/>
    <x v="0"/>
    <x v="2"/>
    <x v="353"/>
    <x v="0"/>
    <x v="1"/>
    <s v="Tesseramento"/>
    <x v="1"/>
    <x v="1"/>
    <x v="0"/>
    <m/>
  </r>
  <r>
    <n v="12218"/>
    <x v="0"/>
    <x v="0"/>
    <x v="0"/>
    <x v="0"/>
    <x v="2"/>
    <x v="353"/>
    <x v="0"/>
    <x v="0"/>
    <s v="Tesseramento"/>
    <x v="1"/>
    <x v="4"/>
    <x v="0"/>
    <m/>
  </r>
  <r>
    <n v="137691"/>
    <x v="1"/>
    <x v="0"/>
    <x v="0"/>
    <x v="0"/>
    <x v="2"/>
    <x v="353"/>
    <x v="0"/>
    <x v="0"/>
    <s v="Tesseramento"/>
    <x v="1"/>
    <x v="2"/>
    <x v="0"/>
    <m/>
  </r>
  <r>
    <n v="137690"/>
    <x v="0"/>
    <x v="0"/>
    <x v="0"/>
    <x v="0"/>
    <x v="2"/>
    <x v="353"/>
    <x v="0"/>
    <x v="0"/>
    <s v="Tesseramento"/>
    <x v="1"/>
    <x v="0"/>
    <x v="0"/>
    <m/>
  </r>
  <r>
    <n v="53488"/>
    <x v="0"/>
    <x v="0"/>
    <x v="0"/>
    <x v="0"/>
    <x v="2"/>
    <x v="353"/>
    <x v="0"/>
    <x v="0"/>
    <s v="Tesseramento"/>
    <x v="1"/>
    <x v="4"/>
    <x v="0"/>
    <m/>
  </r>
  <r>
    <n v="112525"/>
    <x v="0"/>
    <x v="0"/>
    <x v="0"/>
    <x v="0"/>
    <x v="2"/>
    <x v="353"/>
    <x v="0"/>
    <x v="1"/>
    <s v="Tesseramento"/>
    <x v="1"/>
    <x v="4"/>
    <x v="0"/>
    <m/>
  </r>
  <r>
    <n v="116590"/>
    <x v="0"/>
    <x v="0"/>
    <x v="0"/>
    <x v="0"/>
    <x v="2"/>
    <x v="353"/>
    <x v="0"/>
    <x v="0"/>
    <s v="Tesseramento"/>
    <x v="1"/>
    <x v="4"/>
    <x v="0"/>
    <m/>
  </r>
  <r>
    <n v="159094"/>
    <x v="0"/>
    <x v="0"/>
    <x v="0"/>
    <x v="0"/>
    <x v="2"/>
    <x v="353"/>
    <x v="0"/>
    <x v="0"/>
    <s v="Tesseramento"/>
    <x v="1"/>
    <x v="3"/>
    <x v="0"/>
    <m/>
  </r>
  <r>
    <n v="76115"/>
    <x v="0"/>
    <x v="0"/>
    <x v="0"/>
    <x v="0"/>
    <x v="2"/>
    <x v="353"/>
    <x v="0"/>
    <x v="0"/>
    <s v="Tesseramento"/>
    <x v="1"/>
    <x v="4"/>
    <x v="0"/>
    <m/>
  </r>
  <r>
    <n v="121442"/>
    <x v="0"/>
    <x v="0"/>
    <x v="0"/>
    <x v="0"/>
    <x v="2"/>
    <x v="353"/>
    <x v="0"/>
    <x v="0"/>
    <s v="Tesseramento"/>
    <x v="1"/>
    <x v="4"/>
    <x v="0"/>
    <m/>
  </r>
  <r>
    <n v="153456"/>
    <x v="0"/>
    <x v="0"/>
    <x v="0"/>
    <x v="0"/>
    <x v="2"/>
    <x v="353"/>
    <x v="0"/>
    <x v="0"/>
    <s v="Tesseramento"/>
    <x v="1"/>
    <x v="4"/>
    <x v="0"/>
    <m/>
  </r>
  <r>
    <n v="190422"/>
    <x v="0"/>
    <x v="0"/>
    <x v="0"/>
    <x v="1"/>
    <x v="2"/>
    <x v="353"/>
    <x v="0"/>
    <x v="0"/>
    <s v="Tesseramento"/>
    <x v="1"/>
    <x v="4"/>
    <x v="0"/>
    <m/>
  </r>
  <r>
    <n v="12228"/>
    <x v="0"/>
    <x v="0"/>
    <x v="0"/>
    <x v="0"/>
    <x v="2"/>
    <x v="353"/>
    <x v="0"/>
    <x v="1"/>
    <s v="Tesseramento"/>
    <x v="1"/>
    <x v="3"/>
    <x v="0"/>
    <m/>
  </r>
  <r>
    <n v="92233"/>
    <x v="0"/>
    <x v="0"/>
    <x v="0"/>
    <x v="0"/>
    <x v="2"/>
    <x v="353"/>
    <x v="0"/>
    <x v="1"/>
    <s v="Tesseramento"/>
    <x v="1"/>
    <x v="4"/>
    <x v="0"/>
    <m/>
  </r>
  <r>
    <n v="59164"/>
    <x v="0"/>
    <x v="0"/>
    <x v="0"/>
    <x v="0"/>
    <x v="2"/>
    <x v="353"/>
    <x v="0"/>
    <x v="0"/>
    <s v="Tesseramento"/>
    <x v="1"/>
    <x v="0"/>
    <x v="0"/>
    <m/>
  </r>
  <r>
    <n v="12241"/>
    <x v="0"/>
    <x v="0"/>
    <x v="0"/>
    <x v="0"/>
    <x v="2"/>
    <x v="353"/>
    <x v="0"/>
    <x v="0"/>
    <s v="Tesseramento"/>
    <x v="1"/>
    <x v="4"/>
    <x v="0"/>
    <m/>
  </r>
  <r>
    <n v="12242"/>
    <x v="0"/>
    <x v="0"/>
    <x v="0"/>
    <x v="0"/>
    <x v="2"/>
    <x v="353"/>
    <x v="0"/>
    <x v="1"/>
    <s v="Tesseramento"/>
    <x v="1"/>
    <x v="4"/>
    <x v="0"/>
    <m/>
  </r>
  <r>
    <n v="147648"/>
    <x v="0"/>
    <x v="0"/>
    <x v="0"/>
    <x v="0"/>
    <x v="2"/>
    <x v="353"/>
    <x v="0"/>
    <x v="0"/>
    <s v="Tesseramento"/>
    <x v="1"/>
    <x v="4"/>
    <x v="0"/>
    <m/>
  </r>
  <r>
    <n v="116591"/>
    <x v="0"/>
    <x v="0"/>
    <x v="0"/>
    <x v="0"/>
    <x v="2"/>
    <x v="353"/>
    <x v="0"/>
    <x v="1"/>
    <s v="Tesseramento"/>
    <x v="1"/>
    <x v="4"/>
    <x v="0"/>
    <m/>
  </r>
  <r>
    <n v="123806"/>
    <x v="0"/>
    <x v="0"/>
    <x v="0"/>
    <x v="0"/>
    <x v="2"/>
    <x v="353"/>
    <x v="0"/>
    <x v="1"/>
    <s v="Tesseramento"/>
    <x v="1"/>
    <x v="4"/>
    <x v="0"/>
    <m/>
  </r>
  <r>
    <n v="147942"/>
    <x v="0"/>
    <x v="0"/>
    <x v="0"/>
    <x v="0"/>
    <x v="2"/>
    <x v="353"/>
    <x v="0"/>
    <x v="0"/>
    <s v="Tesseramento"/>
    <x v="1"/>
    <x v="4"/>
    <x v="0"/>
    <m/>
  </r>
  <r>
    <n v="116592"/>
    <x v="0"/>
    <x v="0"/>
    <x v="0"/>
    <x v="0"/>
    <x v="2"/>
    <x v="353"/>
    <x v="0"/>
    <x v="1"/>
    <s v="Tesseramento"/>
    <x v="1"/>
    <x v="4"/>
    <x v="0"/>
    <m/>
  </r>
  <r>
    <n v="13088"/>
    <x v="0"/>
    <x v="0"/>
    <x v="0"/>
    <x v="0"/>
    <x v="2"/>
    <x v="353"/>
    <x v="0"/>
    <x v="0"/>
    <s v="Tesseramento"/>
    <x v="1"/>
    <x v="4"/>
    <x v="0"/>
    <m/>
  </r>
  <r>
    <n v="36078"/>
    <x v="0"/>
    <x v="0"/>
    <x v="0"/>
    <x v="0"/>
    <x v="2"/>
    <x v="353"/>
    <x v="0"/>
    <x v="1"/>
    <s v="Tesseramento"/>
    <x v="1"/>
    <x v="4"/>
    <x v="0"/>
    <m/>
  </r>
  <r>
    <n v="169393"/>
    <x v="0"/>
    <x v="0"/>
    <x v="0"/>
    <x v="0"/>
    <x v="2"/>
    <x v="353"/>
    <x v="0"/>
    <x v="0"/>
    <s v="Tesseramento"/>
    <x v="1"/>
    <x v="0"/>
    <x v="0"/>
    <m/>
  </r>
  <r>
    <n v="73948"/>
    <x v="0"/>
    <x v="0"/>
    <x v="0"/>
    <x v="0"/>
    <x v="2"/>
    <x v="353"/>
    <x v="0"/>
    <x v="0"/>
    <s v="Tesseramento"/>
    <x v="1"/>
    <x v="4"/>
    <x v="0"/>
    <m/>
  </r>
  <r>
    <n v="226398"/>
    <x v="0"/>
    <x v="0"/>
    <x v="0"/>
    <x v="0"/>
    <x v="2"/>
    <x v="353"/>
    <x v="0"/>
    <x v="0"/>
    <s v="Tesseramento"/>
    <x v="1"/>
    <x v="0"/>
    <x v="0"/>
    <m/>
  </r>
  <r>
    <n v="226400"/>
    <x v="1"/>
    <x v="0"/>
    <x v="0"/>
    <x v="1"/>
    <x v="2"/>
    <x v="353"/>
    <x v="0"/>
    <x v="0"/>
    <s v="Tesseramento"/>
    <x v="1"/>
    <x v="5"/>
    <x v="0"/>
    <m/>
  </r>
  <r>
    <n v="226399"/>
    <x v="1"/>
    <x v="0"/>
    <x v="0"/>
    <x v="1"/>
    <x v="2"/>
    <x v="353"/>
    <x v="0"/>
    <x v="0"/>
    <s v="Tesseramento"/>
    <x v="1"/>
    <x v="5"/>
    <x v="0"/>
    <m/>
  </r>
  <r>
    <n v="20596"/>
    <x v="0"/>
    <x v="0"/>
    <x v="0"/>
    <x v="0"/>
    <x v="2"/>
    <x v="353"/>
    <x v="0"/>
    <x v="0"/>
    <s v="Tesseramento"/>
    <x v="1"/>
    <x v="4"/>
    <x v="0"/>
    <m/>
  </r>
  <r>
    <n v="12260"/>
    <x v="0"/>
    <x v="0"/>
    <x v="0"/>
    <x v="0"/>
    <x v="2"/>
    <x v="353"/>
    <x v="0"/>
    <x v="0"/>
    <s v="Tesseramento"/>
    <x v="1"/>
    <x v="4"/>
    <x v="0"/>
    <m/>
  </r>
  <r>
    <n v="36069"/>
    <x v="0"/>
    <x v="0"/>
    <x v="0"/>
    <x v="0"/>
    <x v="2"/>
    <x v="353"/>
    <x v="0"/>
    <x v="1"/>
    <s v="Tesseramento"/>
    <x v="1"/>
    <x v="4"/>
    <x v="0"/>
    <m/>
  </r>
  <r>
    <n v="36070"/>
    <x v="0"/>
    <x v="0"/>
    <x v="0"/>
    <x v="0"/>
    <x v="2"/>
    <x v="353"/>
    <x v="0"/>
    <x v="0"/>
    <s v="Tesseramento"/>
    <x v="1"/>
    <x v="4"/>
    <x v="0"/>
    <m/>
  </r>
  <r>
    <n v="147077"/>
    <x v="0"/>
    <x v="0"/>
    <x v="0"/>
    <x v="0"/>
    <x v="2"/>
    <x v="353"/>
    <x v="0"/>
    <x v="0"/>
    <s v="Tesseramento"/>
    <x v="1"/>
    <x v="3"/>
    <x v="0"/>
    <m/>
  </r>
  <r>
    <n v="84089"/>
    <x v="0"/>
    <x v="0"/>
    <x v="0"/>
    <x v="0"/>
    <x v="2"/>
    <x v="353"/>
    <x v="0"/>
    <x v="1"/>
    <s v="Tesseramento"/>
    <x v="1"/>
    <x v="3"/>
    <x v="0"/>
    <m/>
  </r>
  <r>
    <n v="52999"/>
    <x v="0"/>
    <x v="0"/>
    <x v="0"/>
    <x v="0"/>
    <x v="2"/>
    <x v="353"/>
    <x v="0"/>
    <x v="0"/>
    <s v="Tesseramento"/>
    <x v="1"/>
    <x v="4"/>
    <x v="0"/>
    <m/>
  </r>
  <r>
    <n v="12268"/>
    <x v="0"/>
    <x v="0"/>
    <x v="0"/>
    <x v="0"/>
    <x v="2"/>
    <x v="353"/>
    <x v="0"/>
    <x v="0"/>
    <s v="Tesseramento"/>
    <x v="1"/>
    <x v="4"/>
    <x v="0"/>
    <m/>
  </r>
  <r>
    <n v="33240"/>
    <x v="0"/>
    <x v="0"/>
    <x v="0"/>
    <x v="0"/>
    <x v="2"/>
    <x v="353"/>
    <x v="0"/>
    <x v="1"/>
    <s v="Tesseramento"/>
    <x v="1"/>
    <x v="4"/>
    <x v="0"/>
    <m/>
  </r>
  <r>
    <n v="33239"/>
    <x v="0"/>
    <x v="0"/>
    <x v="0"/>
    <x v="0"/>
    <x v="2"/>
    <x v="353"/>
    <x v="0"/>
    <x v="0"/>
    <s v="Tesseramento"/>
    <x v="1"/>
    <x v="4"/>
    <x v="0"/>
    <m/>
  </r>
  <r>
    <n v="174727"/>
    <x v="0"/>
    <x v="0"/>
    <x v="0"/>
    <x v="1"/>
    <x v="2"/>
    <x v="353"/>
    <x v="0"/>
    <x v="0"/>
    <s v="Tesseramento"/>
    <x v="1"/>
    <x v="3"/>
    <x v="0"/>
    <m/>
  </r>
  <r>
    <n v="66743"/>
    <x v="0"/>
    <x v="0"/>
    <x v="0"/>
    <x v="0"/>
    <x v="2"/>
    <x v="353"/>
    <x v="0"/>
    <x v="0"/>
    <s v="Tesseramento"/>
    <x v="1"/>
    <x v="4"/>
    <x v="0"/>
    <m/>
  </r>
  <r>
    <n v="189538"/>
    <x v="1"/>
    <x v="0"/>
    <x v="0"/>
    <x v="0"/>
    <x v="2"/>
    <x v="353"/>
    <x v="0"/>
    <x v="0"/>
    <s v="Tesseramento"/>
    <x v="1"/>
    <x v="6"/>
    <x v="0"/>
    <m/>
  </r>
  <r>
    <n v="12275"/>
    <x v="0"/>
    <x v="0"/>
    <x v="0"/>
    <x v="0"/>
    <x v="2"/>
    <x v="353"/>
    <x v="0"/>
    <x v="0"/>
    <s v="Tesseramento"/>
    <x v="1"/>
    <x v="4"/>
    <x v="0"/>
    <m/>
  </r>
  <r>
    <n v="12281"/>
    <x v="0"/>
    <x v="0"/>
    <x v="0"/>
    <x v="0"/>
    <x v="2"/>
    <x v="353"/>
    <x v="0"/>
    <x v="0"/>
    <s v="Tesseramento"/>
    <x v="1"/>
    <x v="3"/>
    <x v="0"/>
    <m/>
  </r>
  <r>
    <n v="63196"/>
    <x v="0"/>
    <x v="0"/>
    <x v="0"/>
    <x v="0"/>
    <x v="2"/>
    <x v="353"/>
    <x v="0"/>
    <x v="0"/>
    <s v="Tesseramento"/>
    <x v="1"/>
    <x v="4"/>
    <x v="0"/>
    <m/>
  </r>
  <r>
    <n v="84834"/>
    <x v="0"/>
    <x v="0"/>
    <x v="0"/>
    <x v="0"/>
    <x v="2"/>
    <x v="353"/>
    <x v="0"/>
    <x v="1"/>
    <s v="Tesseramento"/>
    <x v="1"/>
    <x v="4"/>
    <x v="0"/>
    <m/>
  </r>
  <r>
    <n v="36073"/>
    <x v="0"/>
    <x v="0"/>
    <x v="0"/>
    <x v="0"/>
    <x v="2"/>
    <x v="353"/>
    <x v="0"/>
    <x v="0"/>
    <s v="Tesseramento"/>
    <x v="1"/>
    <x v="4"/>
    <x v="0"/>
    <m/>
  </r>
  <r>
    <n v="217469"/>
    <x v="0"/>
    <x v="0"/>
    <x v="0"/>
    <x v="0"/>
    <x v="2"/>
    <x v="353"/>
    <x v="0"/>
    <x v="0"/>
    <s v="Tesseramento"/>
    <x v="1"/>
    <x v="3"/>
    <x v="0"/>
    <m/>
  </r>
  <r>
    <n v="85863"/>
    <x v="0"/>
    <x v="0"/>
    <x v="0"/>
    <x v="0"/>
    <x v="2"/>
    <x v="353"/>
    <x v="0"/>
    <x v="1"/>
    <s v="Tesseramento"/>
    <x v="1"/>
    <x v="4"/>
    <x v="0"/>
    <m/>
  </r>
  <r>
    <n v="21879"/>
    <x v="0"/>
    <x v="0"/>
    <x v="0"/>
    <x v="0"/>
    <x v="2"/>
    <x v="353"/>
    <x v="0"/>
    <x v="0"/>
    <s v="Tesseramento"/>
    <x v="1"/>
    <x v="4"/>
    <x v="0"/>
    <m/>
  </r>
  <r>
    <n v="190883"/>
    <x v="0"/>
    <x v="0"/>
    <x v="0"/>
    <x v="0"/>
    <x v="2"/>
    <x v="353"/>
    <x v="0"/>
    <x v="0"/>
    <s v="Tesseramento"/>
    <x v="1"/>
    <x v="4"/>
    <x v="0"/>
    <m/>
  </r>
  <r>
    <n v="142038"/>
    <x v="1"/>
    <x v="0"/>
    <x v="0"/>
    <x v="0"/>
    <x v="2"/>
    <x v="353"/>
    <x v="0"/>
    <x v="0"/>
    <s v="Tesseramento"/>
    <x v="1"/>
    <x v="7"/>
    <x v="0"/>
    <s v="B"/>
  </r>
  <r>
    <n v="60257"/>
    <x v="0"/>
    <x v="0"/>
    <x v="0"/>
    <x v="0"/>
    <x v="2"/>
    <x v="353"/>
    <x v="0"/>
    <x v="0"/>
    <s v="Tesseramento"/>
    <x v="1"/>
    <x v="0"/>
    <x v="0"/>
    <m/>
  </r>
  <r>
    <n v="92235"/>
    <x v="0"/>
    <x v="0"/>
    <x v="0"/>
    <x v="0"/>
    <x v="2"/>
    <x v="353"/>
    <x v="0"/>
    <x v="0"/>
    <s v="Tesseramento"/>
    <x v="1"/>
    <x v="4"/>
    <x v="0"/>
    <m/>
  </r>
  <r>
    <n v="137693"/>
    <x v="1"/>
    <x v="0"/>
    <x v="0"/>
    <x v="0"/>
    <x v="2"/>
    <x v="353"/>
    <x v="0"/>
    <x v="1"/>
    <s v="Tesseramento"/>
    <x v="1"/>
    <x v="2"/>
    <x v="0"/>
    <m/>
  </r>
  <r>
    <n v="12293"/>
    <x v="0"/>
    <x v="0"/>
    <x v="0"/>
    <x v="0"/>
    <x v="2"/>
    <x v="353"/>
    <x v="0"/>
    <x v="0"/>
    <s v="Tesseramento"/>
    <x v="1"/>
    <x v="3"/>
    <x v="0"/>
    <m/>
  </r>
  <r>
    <n v="81585"/>
    <x v="0"/>
    <x v="0"/>
    <x v="0"/>
    <x v="0"/>
    <x v="2"/>
    <x v="353"/>
    <x v="0"/>
    <x v="0"/>
    <s v="Tesseramento"/>
    <x v="1"/>
    <x v="3"/>
    <x v="0"/>
    <m/>
  </r>
  <r>
    <n v="231132"/>
    <x v="0"/>
    <x v="0"/>
    <x v="0"/>
    <x v="0"/>
    <x v="2"/>
    <x v="353"/>
    <x v="0"/>
    <x v="0"/>
    <s v="Tesseramento"/>
    <x v="1"/>
    <x v="0"/>
    <x v="0"/>
    <m/>
  </r>
  <r>
    <n v="103348"/>
    <x v="0"/>
    <x v="0"/>
    <x v="0"/>
    <x v="0"/>
    <x v="2"/>
    <x v="353"/>
    <x v="0"/>
    <x v="1"/>
    <s v="Tesseramento"/>
    <x v="1"/>
    <x v="4"/>
    <x v="0"/>
    <m/>
  </r>
  <r>
    <n v="12303"/>
    <x v="0"/>
    <x v="0"/>
    <x v="0"/>
    <x v="0"/>
    <x v="2"/>
    <x v="353"/>
    <x v="0"/>
    <x v="0"/>
    <s v="Tesseramento"/>
    <x v="1"/>
    <x v="4"/>
    <x v="0"/>
    <m/>
  </r>
  <r>
    <n v="12311"/>
    <x v="0"/>
    <x v="0"/>
    <x v="0"/>
    <x v="0"/>
    <x v="2"/>
    <x v="353"/>
    <x v="0"/>
    <x v="0"/>
    <s v="Tesseramento"/>
    <x v="1"/>
    <x v="4"/>
    <x v="0"/>
    <m/>
  </r>
  <r>
    <n v="12302"/>
    <x v="0"/>
    <x v="0"/>
    <x v="0"/>
    <x v="0"/>
    <x v="2"/>
    <x v="353"/>
    <x v="0"/>
    <x v="1"/>
    <s v="Tesseramento"/>
    <x v="1"/>
    <x v="4"/>
    <x v="0"/>
    <m/>
  </r>
  <r>
    <n v="12332"/>
    <x v="0"/>
    <x v="0"/>
    <x v="0"/>
    <x v="0"/>
    <x v="2"/>
    <x v="353"/>
    <x v="0"/>
    <x v="1"/>
    <s v="Tesseramento"/>
    <x v="1"/>
    <x v="3"/>
    <x v="0"/>
    <m/>
  </r>
  <r>
    <n v="81586"/>
    <x v="0"/>
    <x v="0"/>
    <x v="0"/>
    <x v="0"/>
    <x v="2"/>
    <x v="353"/>
    <x v="0"/>
    <x v="1"/>
    <s v="Tesseramento"/>
    <x v="1"/>
    <x v="0"/>
    <x v="0"/>
    <m/>
  </r>
  <r>
    <n v="210109"/>
    <x v="0"/>
    <x v="0"/>
    <x v="0"/>
    <x v="0"/>
    <x v="2"/>
    <x v="353"/>
    <x v="0"/>
    <x v="0"/>
    <s v="Tesseramento"/>
    <x v="1"/>
    <x v="4"/>
    <x v="0"/>
    <m/>
  </r>
  <r>
    <n v="226401"/>
    <x v="0"/>
    <x v="0"/>
    <x v="0"/>
    <x v="0"/>
    <x v="2"/>
    <x v="353"/>
    <x v="0"/>
    <x v="1"/>
    <s v="Tesseramento"/>
    <x v="1"/>
    <x v="0"/>
    <x v="0"/>
    <m/>
  </r>
  <r>
    <n v="177444"/>
    <x v="0"/>
    <x v="0"/>
    <x v="0"/>
    <x v="1"/>
    <x v="2"/>
    <x v="353"/>
    <x v="0"/>
    <x v="1"/>
    <s v="Tesseramento"/>
    <x v="1"/>
    <x v="3"/>
    <x v="0"/>
    <m/>
  </r>
  <r>
    <n v="12340"/>
    <x v="0"/>
    <x v="0"/>
    <x v="0"/>
    <x v="0"/>
    <x v="2"/>
    <x v="353"/>
    <x v="0"/>
    <x v="0"/>
    <s v="Tesseramento"/>
    <x v="1"/>
    <x v="4"/>
    <x v="0"/>
    <m/>
  </r>
  <r>
    <n v="100978"/>
    <x v="0"/>
    <x v="0"/>
    <x v="0"/>
    <x v="0"/>
    <x v="2"/>
    <x v="353"/>
    <x v="0"/>
    <x v="0"/>
    <s v="Tesseramento"/>
    <x v="1"/>
    <x v="0"/>
    <x v="0"/>
    <m/>
  </r>
  <r>
    <n v="97134"/>
    <x v="0"/>
    <x v="0"/>
    <x v="0"/>
    <x v="0"/>
    <x v="2"/>
    <x v="353"/>
    <x v="0"/>
    <x v="1"/>
    <s v="Tesseramento"/>
    <x v="1"/>
    <x v="4"/>
    <x v="0"/>
    <m/>
  </r>
  <r>
    <n v="163534"/>
    <x v="0"/>
    <x v="0"/>
    <x v="0"/>
    <x v="0"/>
    <x v="2"/>
    <x v="353"/>
    <x v="0"/>
    <x v="0"/>
    <s v="Tesseramento"/>
    <x v="1"/>
    <x v="3"/>
    <x v="0"/>
    <m/>
  </r>
  <r>
    <n v="186607"/>
    <x v="1"/>
    <x v="0"/>
    <x v="0"/>
    <x v="0"/>
    <x v="2"/>
    <x v="353"/>
    <x v="0"/>
    <x v="0"/>
    <s v="Tesseramento"/>
    <x v="1"/>
    <x v="5"/>
    <x v="0"/>
    <s v="B"/>
  </r>
  <r>
    <n v="107410"/>
    <x v="0"/>
    <x v="0"/>
    <x v="0"/>
    <x v="0"/>
    <x v="8"/>
    <x v="34"/>
    <x v="0"/>
    <x v="1"/>
    <s v="Tesseramento"/>
    <x v="1"/>
    <x v="0"/>
    <x v="0"/>
    <m/>
  </r>
  <r>
    <n v="2581"/>
    <x v="0"/>
    <x v="0"/>
    <x v="0"/>
    <x v="0"/>
    <x v="8"/>
    <x v="34"/>
    <x v="0"/>
    <x v="0"/>
    <s v="Tesseramento"/>
    <x v="1"/>
    <x v="0"/>
    <x v="0"/>
    <m/>
  </r>
  <r>
    <n v="182850"/>
    <x v="0"/>
    <x v="0"/>
    <x v="0"/>
    <x v="1"/>
    <x v="8"/>
    <x v="34"/>
    <x v="0"/>
    <x v="0"/>
    <s v="Tesseramento"/>
    <x v="1"/>
    <x v="1"/>
    <x v="0"/>
    <m/>
  </r>
  <r>
    <n v="114542"/>
    <x v="0"/>
    <x v="0"/>
    <x v="0"/>
    <x v="1"/>
    <x v="8"/>
    <x v="34"/>
    <x v="0"/>
    <x v="1"/>
    <s v="Tesseramento"/>
    <x v="1"/>
    <x v="3"/>
    <x v="0"/>
    <m/>
  </r>
  <r>
    <n v="75024"/>
    <x v="0"/>
    <x v="0"/>
    <x v="0"/>
    <x v="0"/>
    <x v="8"/>
    <x v="34"/>
    <x v="0"/>
    <x v="0"/>
    <s v="Tesseramento"/>
    <x v="1"/>
    <x v="4"/>
    <x v="0"/>
    <m/>
  </r>
  <r>
    <n v="207793"/>
    <x v="0"/>
    <x v="0"/>
    <x v="0"/>
    <x v="0"/>
    <x v="7"/>
    <x v="191"/>
    <x v="0"/>
    <x v="0"/>
    <s v="Tesseramento"/>
    <x v="0"/>
    <x v="1"/>
    <x v="0"/>
    <m/>
  </r>
  <r>
    <n v="106663"/>
    <x v="0"/>
    <x v="0"/>
    <x v="0"/>
    <x v="1"/>
    <x v="8"/>
    <x v="34"/>
    <x v="0"/>
    <x v="1"/>
    <s v="Tesseramento"/>
    <x v="1"/>
    <x v="0"/>
    <x v="0"/>
    <m/>
  </r>
  <r>
    <n v="234664"/>
    <x v="0"/>
    <x v="0"/>
    <x v="1"/>
    <x v="0"/>
    <x v="4"/>
    <x v="14"/>
    <x v="0"/>
    <x v="1"/>
    <s v="Tesseramento"/>
    <x v="1"/>
    <x v="0"/>
    <x v="0"/>
    <m/>
  </r>
  <r>
    <n v="79949"/>
    <x v="0"/>
    <x v="0"/>
    <x v="0"/>
    <x v="0"/>
    <x v="14"/>
    <x v="131"/>
    <x v="0"/>
    <x v="0"/>
    <s v="Tesseramento"/>
    <x v="1"/>
    <x v="0"/>
    <x v="0"/>
    <m/>
  </r>
  <r>
    <n v="234645"/>
    <x v="0"/>
    <x v="0"/>
    <x v="1"/>
    <x v="2"/>
    <x v="7"/>
    <x v="191"/>
    <x v="0"/>
    <x v="0"/>
    <s v="Tesseramento"/>
    <x v="0"/>
    <x v="0"/>
    <x v="0"/>
    <m/>
  </r>
  <r>
    <n v="234665"/>
    <x v="0"/>
    <x v="0"/>
    <x v="1"/>
    <x v="0"/>
    <x v="4"/>
    <x v="14"/>
    <x v="0"/>
    <x v="0"/>
    <s v="Tesseramento"/>
    <x v="1"/>
    <x v="0"/>
    <x v="0"/>
    <m/>
  </r>
  <r>
    <n v="34071"/>
    <x v="0"/>
    <x v="0"/>
    <x v="0"/>
    <x v="4"/>
    <x v="11"/>
    <x v="142"/>
    <x v="0"/>
    <x v="0"/>
    <s v="Tesseramento"/>
    <x v="1"/>
    <x v="3"/>
    <x v="0"/>
    <m/>
  </r>
  <r>
    <n v="12351"/>
    <x v="0"/>
    <x v="0"/>
    <x v="0"/>
    <x v="0"/>
    <x v="2"/>
    <x v="353"/>
    <x v="0"/>
    <x v="0"/>
    <s v="Tesseramento"/>
    <x v="1"/>
    <x v="4"/>
    <x v="0"/>
    <m/>
  </r>
  <r>
    <n v="50830"/>
    <x v="0"/>
    <x v="0"/>
    <x v="0"/>
    <x v="0"/>
    <x v="2"/>
    <x v="353"/>
    <x v="0"/>
    <x v="0"/>
    <s v="Tesseramento"/>
    <x v="1"/>
    <x v="4"/>
    <x v="0"/>
    <m/>
  </r>
  <r>
    <n v="231133"/>
    <x v="0"/>
    <x v="0"/>
    <x v="0"/>
    <x v="0"/>
    <x v="2"/>
    <x v="353"/>
    <x v="0"/>
    <x v="0"/>
    <s v="Tesseramento"/>
    <x v="1"/>
    <x v="0"/>
    <x v="0"/>
    <m/>
  </r>
  <r>
    <n v="84845"/>
    <x v="0"/>
    <x v="0"/>
    <x v="0"/>
    <x v="0"/>
    <x v="2"/>
    <x v="353"/>
    <x v="0"/>
    <x v="0"/>
    <s v="Tesseramento"/>
    <x v="1"/>
    <x v="4"/>
    <x v="0"/>
    <m/>
  </r>
  <r>
    <n v="12364"/>
    <x v="0"/>
    <x v="0"/>
    <x v="0"/>
    <x v="0"/>
    <x v="2"/>
    <x v="353"/>
    <x v="0"/>
    <x v="1"/>
    <s v="Tesseramento"/>
    <x v="1"/>
    <x v="4"/>
    <x v="0"/>
    <m/>
  </r>
  <r>
    <n v="113599"/>
    <x v="0"/>
    <x v="0"/>
    <x v="0"/>
    <x v="0"/>
    <x v="2"/>
    <x v="353"/>
    <x v="0"/>
    <x v="0"/>
    <s v="Tesseramento"/>
    <x v="1"/>
    <x v="4"/>
    <x v="0"/>
    <m/>
  </r>
  <r>
    <n v="91460"/>
    <x v="0"/>
    <x v="0"/>
    <x v="0"/>
    <x v="0"/>
    <x v="2"/>
    <x v="353"/>
    <x v="0"/>
    <x v="1"/>
    <s v="Tesseramento"/>
    <x v="1"/>
    <x v="4"/>
    <x v="0"/>
    <m/>
  </r>
  <r>
    <n v="66038"/>
    <x v="0"/>
    <x v="0"/>
    <x v="0"/>
    <x v="0"/>
    <x v="2"/>
    <x v="353"/>
    <x v="0"/>
    <x v="0"/>
    <s v="Tesseramento"/>
    <x v="1"/>
    <x v="4"/>
    <x v="0"/>
    <m/>
  </r>
  <r>
    <n v="12377"/>
    <x v="0"/>
    <x v="0"/>
    <x v="0"/>
    <x v="0"/>
    <x v="2"/>
    <x v="353"/>
    <x v="0"/>
    <x v="1"/>
    <s v="Tesseramento"/>
    <x v="1"/>
    <x v="4"/>
    <x v="0"/>
    <m/>
  </r>
  <r>
    <n v="12379"/>
    <x v="0"/>
    <x v="0"/>
    <x v="0"/>
    <x v="0"/>
    <x v="2"/>
    <x v="353"/>
    <x v="0"/>
    <x v="1"/>
    <s v="Tesseramento"/>
    <x v="1"/>
    <x v="4"/>
    <x v="0"/>
    <m/>
  </r>
  <r>
    <n v="12378"/>
    <x v="0"/>
    <x v="0"/>
    <x v="0"/>
    <x v="0"/>
    <x v="2"/>
    <x v="353"/>
    <x v="0"/>
    <x v="0"/>
    <s v="Tesseramento"/>
    <x v="1"/>
    <x v="3"/>
    <x v="0"/>
    <m/>
  </r>
  <r>
    <n v="210874"/>
    <x v="0"/>
    <x v="0"/>
    <x v="0"/>
    <x v="1"/>
    <x v="2"/>
    <x v="353"/>
    <x v="0"/>
    <x v="0"/>
    <s v="Tesseramento"/>
    <x v="1"/>
    <x v="4"/>
    <x v="0"/>
    <m/>
  </r>
  <r>
    <n v="82190"/>
    <x v="0"/>
    <x v="0"/>
    <x v="0"/>
    <x v="0"/>
    <x v="2"/>
    <x v="353"/>
    <x v="0"/>
    <x v="0"/>
    <s v="Tesseramento"/>
    <x v="1"/>
    <x v="0"/>
    <x v="0"/>
    <m/>
  </r>
  <r>
    <n v="12386"/>
    <x v="0"/>
    <x v="0"/>
    <x v="0"/>
    <x v="2"/>
    <x v="2"/>
    <x v="353"/>
    <x v="0"/>
    <x v="1"/>
    <s v="Tesseramento"/>
    <x v="1"/>
    <x v="4"/>
    <x v="0"/>
    <m/>
  </r>
  <r>
    <n v="12389"/>
    <x v="0"/>
    <x v="0"/>
    <x v="0"/>
    <x v="0"/>
    <x v="2"/>
    <x v="353"/>
    <x v="0"/>
    <x v="1"/>
    <s v="Tesseramento"/>
    <x v="1"/>
    <x v="4"/>
    <x v="0"/>
    <m/>
  </r>
  <r>
    <n v="94590"/>
    <x v="0"/>
    <x v="0"/>
    <x v="0"/>
    <x v="0"/>
    <x v="2"/>
    <x v="353"/>
    <x v="0"/>
    <x v="0"/>
    <s v="Tesseramento"/>
    <x v="1"/>
    <x v="4"/>
    <x v="0"/>
    <m/>
  </r>
  <r>
    <n v="12781"/>
    <x v="0"/>
    <x v="0"/>
    <x v="0"/>
    <x v="2"/>
    <x v="2"/>
    <x v="353"/>
    <x v="0"/>
    <x v="0"/>
    <s v="Tesseramento"/>
    <x v="1"/>
    <x v="4"/>
    <x v="0"/>
    <m/>
  </r>
  <r>
    <n v="194521"/>
    <x v="0"/>
    <x v="0"/>
    <x v="0"/>
    <x v="0"/>
    <x v="2"/>
    <x v="353"/>
    <x v="0"/>
    <x v="1"/>
    <s v="Tesseramento"/>
    <x v="1"/>
    <x v="3"/>
    <x v="0"/>
    <m/>
  </r>
  <r>
    <n v="128281"/>
    <x v="0"/>
    <x v="0"/>
    <x v="0"/>
    <x v="0"/>
    <x v="2"/>
    <x v="353"/>
    <x v="0"/>
    <x v="1"/>
    <s v="Tesseramento"/>
    <x v="1"/>
    <x v="0"/>
    <x v="0"/>
    <m/>
  </r>
  <r>
    <n v="12392"/>
    <x v="0"/>
    <x v="0"/>
    <x v="0"/>
    <x v="0"/>
    <x v="2"/>
    <x v="353"/>
    <x v="0"/>
    <x v="0"/>
    <s v="Tesseramento"/>
    <x v="1"/>
    <x v="4"/>
    <x v="0"/>
    <m/>
  </r>
  <r>
    <n v="71280"/>
    <x v="0"/>
    <x v="0"/>
    <x v="0"/>
    <x v="0"/>
    <x v="2"/>
    <x v="353"/>
    <x v="0"/>
    <x v="0"/>
    <s v="Tesseramento"/>
    <x v="1"/>
    <x v="4"/>
    <x v="0"/>
    <m/>
  </r>
  <r>
    <n v="180786"/>
    <x v="0"/>
    <x v="0"/>
    <x v="0"/>
    <x v="2"/>
    <x v="2"/>
    <x v="353"/>
    <x v="0"/>
    <x v="1"/>
    <s v="Tesseramento"/>
    <x v="1"/>
    <x v="4"/>
    <x v="0"/>
    <m/>
  </r>
  <r>
    <n v="12393"/>
    <x v="0"/>
    <x v="0"/>
    <x v="0"/>
    <x v="0"/>
    <x v="2"/>
    <x v="353"/>
    <x v="0"/>
    <x v="0"/>
    <s v="Tesseramento"/>
    <x v="1"/>
    <x v="4"/>
    <x v="0"/>
    <m/>
  </r>
  <r>
    <n v="12394"/>
    <x v="0"/>
    <x v="0"/>
    <x v="0"/>
    <x v="0"/>
    <x v="2"/>
    <x v="353"/>
    <x v="0"/>
    <x v="0"/>
    <s v="Tesseramento"/>
    <x v="1"/>
    <x v="4"/>
    <x v="0"/>
    <m/>
  </r>
  <r>
    <n v="1003"/>
    <x v="0"/>
    <x v="0"/>
    <x v="0"/>
    <x v="0"/>
    <x v="2"/>
    <x v="353"/>
    <x v="0"/>
    <x v="0"/>
    <s v="Tesseramento"/>
    <x v="1"/>
    <x v="4"/>
    <x v="0"/>
    <m/>
  </r>
  <r>
    <n v="160240"/>
    <x v="0"/>
    <x v="0"/>
    <x v="0"/>
    <x v="0"/>
    <x v="2"/>
    <x v="353"/>
    <x v="0"/>
    <x v="1"/>
    <s v="Tesseramento"/>
    <x v="1"/>
    <x v="3"/>
    <x v="0"/>
    <m/>
  </r>
  <r>
    <n v="174729"/>
    <x v="0"/>
    <x v="0"/>
    <x v="0"/>
    <x v="0"/>
    <x v="2"/>
    <x v="353"/>
    <x v="0"/>
    <x v="1"/>
    <s v="Tesseramento"/>
    <x v="1"/>
    <x v="3"/>
    <x v="0"/>
    <m/>
  </r>
  <r>
    <n v="177446"/>
    <x v="0"/>
    <x v="0"/>
    <x v="0"/>
    <x v="1"/>
    <x v="2"/>
    <x v="353"/>
    <x v="0"/>
    <x v="0"/>
    <s v="Tesseramento"/>
    <x v="1"/>
    <x v="3"/>
    <x v="0"/>
    <m/>
  </r>
  <r>
    <n v="174730"/>
    <x v="0"/>
    <x v="0"/>
    <x v="0"/>
    <x v="0"/>
    <x v="2"/>
    <x v="353"/>
    <x v="0"/>
    <x v="0"/>
    <s v="Tesseramento"/>
    <x v="1"/>
    <x v="3"/>
    <x v="0"/>
    <m/>
  </r>
  <r>
    <n v="68888"/>
    <x v="0"/>
    <x v="0"/>
    <x v="0"/>
    <x v="0"/>
    <x v="2"/>
    <x v="353"/>
    <x v="0"/>
    <x v="0"/>
    <s v="Tesseramento"/>
    <x v="1"/>
    <x v="0"/>
    <x v="0"/>
    <m/>
  </r>
  <r>
    <n v="12401"/>
    <x v="0"/>
    <x v="0"/>
    <x v="0"/>
    <x v="0"/>
    <x v="2"/>
    <x v="353"/>
    <x v="0"/>
    <x v="0"/>
    <s v="Tesseramento"/>
    <x v="1"/>
    <x v="3"/>
    <x v="0"/>
    <m/>
  </r>
  <r>
    <n v="12405"/>
    <x v="0"/>
    <x v="0"/>
    <x v="0"/>
    <x v="0"/>
    <x v="2"/>
    <x v="353"/>
    <x v="0"/>
    <x v="0"/>
    <s v="Tesseramento"/>
    <x v="1"/>
    <x v="4"/>
    <x v="0"/>
    <m/>
  </r>
  <r>
    <n v="63963"/>
    <x v="0"/>
    <x v="0"/>
    <x v="0"/>
    <x v="0"/>
    <x v="2"/>
    <x v="353"/>
    <x v="0"/>
    <x v="1"/>
    <s v="Tesseramento"/>
    <x v="1"/>
    <x v="4"/>
    <x v="0"/>
    <m/>
  </r>
  <r>
    <n v="124323"/>
    <x v="0"/>
    <x v="0"/>
    <x v="0"/>
    <x v="0"/>
    <x v="2"/>
    <x v="353"/>
    <x v="0"/>
    <x v="1"/>
    <s v="Tesseramento"/>
    <x v="1"/>
    <x v="4"/>
    <x v="0"/>
    <m/>
  </r>
  <r>
    <n v="12342"/>
    <x v="0"/>
    <x v="0"/>
    <x v="0"/>
    <x v="0"/>
    <x v="2"/>
    <x v="353"/>
    <x v="0"/>
    <x v="1"/>
    <s v="Tesseramento"/>
    <x v="1"/>
    <x v="4"/>
    <x v="0"/>
    <m/>
  </r>
  <r>
    <n v="3266"/>
    <x v="0"/>
    <x v="0"/>
    <x v="0"/>
    <x v="0"/>
    <x v="2"/>
    <x v="353"/>
    <x v="0"/>
    <x v="1"/>
    <s v="Tesseramento"/>
    <x v="1"/>
    <x v="4"/>
    <x v="0"/>
    <m/>
  </r>
  <r>
    <n v="103350"/>
    <x v="0"/>
    <x v="0"/>
    <x v="0"/>
    <x v="0"/>
    <x v="2"/>
    <x v="353"/>
    <x v="0"/>
    <x v="1"/>
    <s v="Tesseramento"/>
    <x v="1"/>
    <x v="3"/>
    <x v="0"/>
    <m/>
  </r>
  <r>
    <n v="12410"/>
    <x v="0"/>
    <x v="0"/>
    <x v="0"/>
    <x v="0"/>
    <x v="2"/>
    <x v="353"/>
    <x v="0"/>
    <x v="0"/>
    <s v="Tesseramento"/>
    <x v="1"/>
    <x v="4"/>
    <x v="0"/>
    <m/>
  </r>
  <r>
    <n v="12412"/>
    <x v="0"/>
    <x v="0"/>
    <x v="0"/>
    <x v="0"/>
    <x v="2"/>
    <x v="353"/>
    <x v="0"/>
    <x v="0"/>
    <s v="Tesseramento"/>
    <x v="1"/>
    <x v="4"/>
    <x v="0"/>
    <m/>
  </r>
  <r>
    <n v="172281"/>
    <x v="0"/>
    <x v="0"/>
    <x v="0"/>
    <x v="0"/>
    <x v="2"/>
    <x v="353"/>
    <x v="0"/>
    <x v="0"/>
    <s v="Tesseramento"/>
    <x v="1"/>
    <x v="3"/>
    <x v="0"/>
    <m/>
  </r>
  <r>
    <n v="200730"/>
    <x v="0"/>
    <x v="0"/>
    <x v="0"/>
    <x v="3"/>
    <x v="2"/>
    <x v="353"/>
    <x v="0"/>
    <x v="0"/>
    <s v="Tesseramento"/>
    <x v="1"/>
    <x v="4"/>
    <x v="0"/>
    <m/>
  </r>
  <r>
    <n v="123803"/>
    <x v="0"/>
    <x v="0"/>
    <x v="0"/>
    <x v="0"/>
    <x v="2"/>
    <x v="353"/>
    <x v="0"/>
    <x v="1"/>
    <s v="Tesseramento"/>
    <x v="1"/>
    <x v="3"/>
    <x v="0"/>
    <m/>
  </r>
  <r>
    <n v="12418"/>
    <x v="0"/>
    <x v="0"/>
    <x v="0"/>
    <x v="0"/>
    <x v="2"/>
    <x v="353"/>
    <x v="0"/>
    <x v="0"/>
    <s v="Tesseramento"/>
    <x v="1"/>
    <x v="4"/>
    <x v="0"/>
    <m/>
  </r>
  <r>
    <n v="12423"/>
    <x v="0"/>
    <x v="0"/>
    <x v="0"/>
    <x v="0"/>
    <x v="2"/>
    <x v="353"/>
    <x v="0"/>
    <x v="0"/>
    <s v="Tesseramento"/>
    <x v="1"/>
    <x v="4"/>
    <x v="0"/>
    <m/>
  </r>
  <r>
    <n v="79641"/>
    <x v="0"/>
    <x v="0"/>
    <x v="0"/>
    <x v="0"/>
    <x v="2"/>
    <x v="353"/>
    <x v="0"/>
    <x v="1"/>
    <s v="Tesseramento"/>
    <x v="1"/>
    <x v="4"/>
    <x v="0"/>
    <m/>
  </r>
  <r>
    <n v="12430"/>
    <x v="0"/>
    <x v="0"/>
    <x v="0"/>
    <x v="0"/>
    <x v="2"/>
    <x v="353"/>
    <x v="0"/>
    <x v="1"/>
    <s v="Tesseramento"/>
    <x v="1"/>
    <x v="4"/>
    <x v="0"/>
    <m/>
  </r>
  <r>
    <n v="12427"/>
    <x v="0"/>
    <x v="0"/>
    <x v="0"/>
    <x v="0"/>
    <x v="2"/>
    <x v="353"/>
    <x v="0"/>
    <x v="0"/>
    <s v="Tesseramento"/>
    <x v="1"/>
    <x v="4"/>
    <x v="0"/>
    <m/>
  </r>
  <r>
    <n v="12432"/>
    <x v="0"/>
    <x v="0"/>
    <x v="0"/>
    <x v="0"/>
    <x v="2"/>
    <x v="353"/>
    <x v="0"/>
    <x v="0"/>
    <s v="Tesseramento"/>
    <x v="1"/>
    <x v="4"/>
    <x v="0"/>
    <m/>
  </r>
  <r>
    <n v="1294"/>
    <x v="0"/>
    <x v="0"/>
    <x v="0"/>
    <x v="0"/>
    <x v="2"/>
    <x v="353"/>
    <x v="0"/>
    <x v="0"/>
    <s v="Tesseramento"/>
    <x v="1"/>
    <x v="4"/>
    <x v="0"/>
    <m/>
  </r>
  <r>
    <n v="4877"/>
    <x v="0"/>
    <x v="0"/>
    <x v="0"/>
    <x v="0"/>
    <x v="2"/>
    <x v="353"/>
    <x v="0"/>
    <x v="1"/>
    <s v="Tesseramento"/>
    <x v="1"/>
    <x v="3"/>
    <x v="0"/>
    <m/>
  </r>
  <r>
    <n v="79024"/>
    <x v="0"/>
    <x v="0"/>
    <x v="0"/>
    <x v="0"/>
    <x v="2"/>
    <x v="353"/>
    <x v="0"/>
    <x v="0"/>
    <s v="Tesseramento"/>
    <x v="1"/>
    <x v="4"/>
    <x v="0"/>
    <m/>
  </r>
  <r>
    <n v="77536"/>
    <x v="0"/>
    <x v="0"/>
    <x v="0"/>
    <x v="0"/>
    <x v="2"/>
    <x v="353"/>
    <x v="0"/>
    <x v="0"/>
    <s v="Tesseramento"/>
    <x v="1"/>
    <x v="1"/>
    <x v="0"/>
    <m/>
  </r>
  <r>
    <n v="47381"/>
    <x v="0"/>
    <x v="0"/>
    <x v="0"/>
    <x v="3"/>
    <x v="2"/>
    <x v="353"/>
    <x v="0"/>
    <x v="0"/>
    <s v="Tesseramento"/>
    <x v="1"/>
    <x v="4"/>
    <x v="0"/>
    <m/>
  </r>
  <r>
    <n v="107143"/>
    <x v="0"/>
    <x v="0"/>
    <x v="0"/>
    <x v="0"/>
    <x v="2"/>
    <x v="353"/>
    <x v="0"/>
    <x v="0"/>
    <s v="Tesseramento"/>
    <x v="1"/>
    <x v="0"/>
    <x v="0"/>
    <m/>
  </r>
  <r>
    <n v="87735"/>
    <x v="0"/>
    <x v="0"/>
    <x v="0"/>
    <x v="0"/>
    <x v="2"/>
    <x v="353"/>
    <x v="0"/>
    <x v="1"/>
    <s v="Tesseramento"/>
    <x v="1"/>
    <x v="0"/>
    <x v="0"/>
    <m/>
  </r>
  <r>
    <n v="159095"/>
    <x v="0"/>
    <x v="0"/>
    <x v="0"/>
    <x v="0"/>
    <x v="2"/>
    <x v="353"/>
    <x v="0"/>
    <x v="0"/>
    <s v="Tesseramento"/>
    <x v="1"/>
    <x v="0"/>
    <x v="0"/>
    <m/>
  </r>
  <r>
    <n v="53515"/>
    <x v="0"/>
    <x v="0"/>
    <x v="0"/>
    <x v="0"/>
    <x v="2"/>
    <x v="353"/>
    <x v="0"/>
    <x v="0"/>
    <s v="Tesseramento"/>
    <x v="1"/>
    <x v="3"/>
    <x v="0"/>
    <m/>
  </r>
  <r>
    <n v="215398"/>
    <x v="0"/>
    <x v="0"/>
    <x v="0"/>
    <x v="1"/>
    <x v="2"/>
    <x v="353"/>
    <x v="0"/>
    <x v="1"/>
    <s v="Tesseramento"/>
    <x v="1"/>
    <x v="4"/>
    <x v="0"/>
    <m/>
  </r>
  <r>
    <n v="28417"/>
    <x v="0"/>
    <x v="0"/>
    <x v="0"/>
    <x v="1"/>
    <x v="2"/>
    <x v="353"/>
    <x v="0"/>
    <x v="0"/>
    <s v="Tesseramento"/>
    <x v="1"/>
    <x v="3"/>
    <x v="0"/>
    <m/>
  </r>
  <r>
    <n v="89425"/>
    <x v="0"/>
    <x v="0"/>
    <x v="0"/>
    <x v="0"/>
    <x v="2"/>
    <x v="353"/>
    <x v="0"/>
    <x v="1"/>
    <s v="Tesseramento"/>
    <x v="1"/>
    <x v="3"/>
    <x v="0"/>
    <m/>
  </r>
  <r>
    <n v="136126"/>
    <x v="0"/>
    <x v="0"/>
    <x v="0"/>
    <x v="0"/>
    <x v="2"/>
    <x v="353"/>
    <x v="0"/>
    <x v="0"/>
    <s v="Tesseramento"/>
    <x v="1"/>
    <x v="4"/>
    <x v="0"/>
    <m/>
  </r>
  <r>
    <n v="84102"/>
    <x v="0"/>
    <x v="0"/>
    <x v="0"/>
    <x v="0"/>
    <x v="2"/>
    <x v="353"/>
    <x v="0"/>
    <x v="1"/>
    <s v="Tesseramento"/>
    <x v="1"/>
    <x v="4"/>
    <x v="0"/>
    <m/>
  </r>
  <r>
    <n v="59169"/>
    <x v="0"/>
    <x v="0"/>
    <x v="0"/>
    <x v="0"/>
    <x v="2"/>
    <x v="353"/>
    <x v="0"/>
    <x v="0"/>
    <s v="Tesseramento"/>
    <x v="1"/>
    <x v="0"/>
    <x v="0"/>
    <m/>
  </r>
  <r>
    <n v="213928"/>
    <x v="1"/>
    <x v="0"/>
    <x v="0"/>
    <x v="0"/>
    <x v="2"/>
    <x v="353"/>
    <x v="0"/>
    <x v="0"/>
    <s v="Tesseramento"/>
    <x v="1"/>
    <x v="5"/>
    <x v="0"/>
    <m/>
  </r>
  <r>
    <n v="87731"/>
    <x v="0"/>
    <x v="0"/>
    <x v="0"/>
    <x v="0"/>
    <x v="2"/>
    <x v="353"/>
    <x v="0"/>
    <x v="0"/>
    <s v="Tesseramento"/>
    <x v="1"/>
    <x v="4"/>
    <x v="0"/>
    <m/>
  </r>
  <r>
    <n v="12463"/>
    <x v="0"/>
    <x v="0"/>
    <x v="0"/>
    <x v="0"/>
    <x v="2"/>
    <x v="353"/>
    <x v="0"/>
    <x v="0"/>
    <s v="Tesseramento"/>
    <x v="1"/>
    <x v="4"/>
    <x v="0"/>
    <m/>
  </r>
  <r>
    <n v="12464"/>
    <x v="0"/>
    <x v="0"/>
    <x v="0"/>
    <x v="0"/>
    <x v="2"/>
    <x v="353"/>
    <x v="0"/>
    <x v="1"/>
    <s v="Tesseramento"/>
    <x v="1"/>
    <x v="4"/>
    <x v="0"/>
    <m/>
  </r>
  <r>
    <n v="186609"/>
    <x v="1"/>
    <x v="0"/>
    <x v="0"/>
    <x v="0"/>
    <x v="2"/>
    <x v="353"/>
    <x v="0"/>
    <x v="1"/>
    <s v="Tesseramento"/>
    <x v="1"/>
    <x v="6"/>
    <x v="0"/>
    <s v="B"/>
  </r>
  <r>
    <n v="103763"/>
    <x v="0"/>
    <x v="0"/>
    <x v="0"/>
    <x v="0"/>
    <x v="2"/>
    <x v="353"/>
    <x v="0"/>
    <x v="0"/>
    <s v="Tesseramento"/>
    <x v="1"/>
    <x v="0"/>
    <x v="0"/>
    <m/>
  </r>
  <r>
    <n v="163842"/>
    <x v="0"/>
    <x v="0"/>
    <x v="0"/>
    <x v="0"/>
    <x v="2"/>
    <x v="353"/>
    <x v="0"/>
    <x v="1"/>
    <s v="Tesseramento"/>
    <x v="1"/>
    <x v="3"/>
    <x v="0"/>
    <m/>
  </r>
  <r>
    <n v="12466"/>
    <x v="0"/>
    <x v="0"/>
    <x v="0"/>
    <x v="0"/>
    <x v="2"/>
    <x v="353"/>
    <x v="0"/>
    <x v="0"/>
    <s v="Tesseramento"/>
    <x v="1"/>
    <x v="4"/>
    <x v="0"/>
    <m/>
  </r>
  <r>
    <n v="12469"/>
    <x v="0"/>
    <x v="0"/>
    <x v="0"/>
    <x v="0"/>
    <x v="2"/>
    <x v="353"/>
    <x v="0"/>
    <x v="1"/>
    <s v="Tesseramento"/>
    <x v="1"/>
    <x v="4"/>
    <x v="0"/>
    <m/>
  </r>
  <r>
    <n v="119541"/>
    <x v="1"/>
    <x v="0"/>
    <x v="0"/>
    <x v="0"/>
    <x v="2"/>
    <x v="353"/>
    <x v="0"/>
    <x v="0"/>
    <s v="Tesseramento"/>
    <x v="1"/>
    <x v="2"/>
    <x v="0"/>
    <m/>
  </r>
  <r>
    <n v="12468"/>
    <x v="0"/>
    <x v="0"/>
    <x v="0"/>
    <x v="4"/>
    <x v="2"/>
    <x v="353"/>
    <x v="0"/>
    <x v="0"/>
    <s v="Tesseramento"/>
    <x v="1"/>
    <x v="4"/>
    <x v="0"/>
    <m/>
  </r>
  <r>
    <n v="12470"/>
    <x v="0"/>
    <x v="0"/>
    <x v="0"/>
    <x v="0"/>
    <x v="2"/>
    <x v="353"/>
    <x v="0"/>
    <x v="0"/>
    <s v="Tesseramento"/>
    <x v="1"/>
    <x v="0"/>
    <x v="0"/>
    <m/>
  </r>
  <r>
    <n v="123804"/>
    <x v="0"/>
    <x v="0"/>
    <x v="0"/>
    <x v="0"/>
    <x v="2"/>
    <x v="353"/>
    <x v="0"/>
    <x v="0"/>
    <s v="Tesseramento"/>
    <x v="1"/>
    <x v="4"/>
    <x v="0"/>
    <m/>
  </r>
  <r>
    <n v="189540"/>
    <x v="1"/>
    <x v="0"/>
    <x v="0"/>
    <x v="0"/>
    <x v="2"/>
    <x v="353"/>
    <x v="0"/>
    <x v="0"/>
    <s v="Tesseramento"/>
    <x v="1"/>
    <x v="5"/>
    <x v="0"/>
    <m/>
  </r>
  <r>
    <n v="156760"/>
    <x v="1"/>
    <x v="0"/>
    <x v="0"/>
    <x v="0"/>
    <x v="2"/>
    <x v="353"/>
    <x v="0"/>
    <x v="0"/>
    <s v="Tesseramento"/>
    <x v="1"/>
    <x v="6"/>
    <x v="0"/>
    <m/>
  </r>
  <r>
    <n v="129904"/>
    <x v="0"/>
    <x v="0"/>
    <x v="0"/>
    <x v="0"/>
    <x v="2"/>
    <x v="353"/>
    <x v="0"/>
    <x v="0"/>
    <s v="Tesseramento"/>
    <x v="1"/>
    <x v="0"/>
    <x v="0"/>
    <m/>
  </r>
  <r>
    <n v="12476"/>
    <x v="0"/>
    <x v="0"/>
    <x v="0"/>
    <x v="0"/>
    <x v="2"/>
    <x v="353"/>
    <x v="0"/>
    <x v="0"/>
    <s v="Tesseramento"/>
    <x v="1"/>
    <x v="4"/>
    <x v="0"/>
    <m/>
  </r>
  <r>
    <n v="12478"/>
    <x v="0"/>
    <x v="0"/>
    <x v="0"/>
    <x v="0"/>
    <x v="2"/>
    <x v="353"/>
    <x v="0"/>
    <x v="1"/>
    <s v="Tesseramento"/>
    <x v="1"/>
    <x v="4"/>
    <x v="0"/>
    <m/>
  </r>
  <r>
    <n v="12480"/>
    <x v="0"/>
    <x v="0"/>
    <x v="0"/>
    <x v="0"/>
    <x v="2"/>
    <x v="353"/>
    <x v="0"/>
    <x v="1"/>
    <s v="Tesseramento"/>
    <x v="1"/>
    <x v="4"/>
    <x v="0"/>
    <m/>
  </r>
  <r>
    <n v="51936"/>
    <x v="0"/>
    <x v="0"/>
    <x v="0"/>
    <x v="0"/>
    <x v="2"/>
    <x v="353"/>
    <x v="0"/>
    <x v="0"/>
    <s v="Tesseramento"/>
    <x v="1"/>
    <x v="4"/>
    <x v="0"/>
    <m/>
  </r>
  <r>
    <n v="173685"/>
    <x v="0"/>
    <x v="0"/>
    <x v="0"/>
    <x v="1"/>
    <x v="2"/>
    <x v="353"/>
    <x v="0"/>
    <x v="1"/>
    <s v="Tesseramento"/>
    <x v="1"/>
    <x v="0"/>
    <x v="0"/>
    <m/>
  </r>
  <r>
    <n v="135432"/>
    <x v="0"/>
    <x v="0"/>
    <x v="0"/>
    <x v="0"/>
    <x v="2"/>
    <x v="353"/>
    <x v="0"/>
    <x v="0"/>
    <s v="Tesseramento"/>
    <x v="1"/>
    <x v="0"/>
    <x v="0"/>
    <m/>
  </r>
  <r>
    <n v="36096"/>
    <x v="0"/>
    <x v="0"/>
    <x v="0"/>
    <x v="0"/>
    <x v="2"/>
    <x v="353"/>
    <x v="0"/>
    <x v="1"/>
    <s v="Tesseramento"/>
    <x v="1"/>
    <x v="4"/>
    <x v="0"/>
    <m/>
  </r>
  <r>
    <n v="185069"/>
    <x v="1"/>
    <x v="0"/>
    <x v="0"/>
    <x v="0"/>
    <x v="2"/>
    <x v="353"/>
    <x v="0"/>
    <x v="0"/>
    <s v="Tesseramento"/>
    <x v="1"/>
    <x v="5"/>
    <x v="0"/>
    <s v="B"/>
  </r>
  <r>
    <n v="36097"/>
    <x v="0"/>
    <x v="0"/>
    <x v="0"/>
    <x v="0"/>
    <x v="2"/>
    <x v="353"/>
    <x v="0"/>
    <x v="0"/>
    <s v="Tesseramento"/>
    <x v="1"/>
    <x v="4"/>
    <x v="0"/>
    <m/>
  </r>
  <r>
    <n v="79025"/>
    <x v="0"/>
    <x v="0"/>
    <x v="0"/>
    <x v="0"/>
    <x v="2"/>
    <x v="353"/>
    <x v="0"/>
    <x v="1"/>
    <s v="Tesseramento"/>
    <x v="1"/>
    <x v="4"/>
    <x v="0"/>
    <m/>
  </r>
  <r>
    <n v="67609"/>
    <x v="0"/>
    <x v="0"/>
    <x v="0"/>
    <x v="0"/>
    <x v="2"/>
    <x v="353"/>
    <x v="0"/>
    <x v="0"/>
    <s v="Tesseramento"/>
    <x v="1"/>
    <x v="4"/>
    <x v="0"/>
    <m/>
  </r>
  <r>
    <n v="116597"/>
    <x v="0"/>
    <x v="0"/>
    <x v="0"/>
    <x v="0"/>
    <x v="2"/>
    <x v="353"/>
    <x v="0"/>
    <x v="0"/>
    <s v="Tesseramento"/>
    <x v="1"/>
    <x v="4"/>
    <x v="0"/>
    <m/>
  </r>
  <r>
    <n v="63201"/>
    <x v="0"/>
    <x v="0"/>
    <x v="0"/>
    <x v="0"/>
    <x v="2"/>
    <x v="353"/>
    <x v="0"/>
    <x v="0"/>
    <s v="Tesseramento"/>
    <x v="1"/>
    <x v="4"/>
    <x v="0"/>
    <m/>
  </r>
  <r>
    <n v="100980"/>
    <x v="0"/>
    <x v="0"/>
    <x v="0"/>
    <x v="0"/>
    <x v="2"/>
    <x v="353"/>
    <x v="0"/>
    <x v="0"/>
    <s v="Tesseramento"/>
    <x v="1"/>
    <x v="0"/>
    <x v="0"/>
    <m/>
  </r>
  <r>
    <n v="172282"/>
    <x v="1"/>
    <x v="0"/>
    <x v="0"/>
    <x v="0"/>
    <x v="2"/>
    <x v="353"/>
    <x v="0"/>
    <x v="0"/>
    <s v="Tesseramento"/>
    <x v="1"/>
    <x v="2"/>
    <x v="0"/>
    <m/>
  </r>
  <r>
    <n v="167648"/>
    <x v="1"/>
    <x v="0"/>
    <x v="0"/>
    <x v="0"/>
    <x v="2"/>
    <x v="353"/>
    <x v="0"/>
    <x v="0"/>
    <s v="Tesseramento"/>
    <x v="1"/>
    <x v="7"/>
    <x v="0"/>
    <s v="B"/>
  </r>
  <r>
    <n v="1311"/>
    <x v="0"/>
    <x v="0"/>
    <x v="0"/>
    <x v="0"/>
    <x v="2"/>
    <x v="353"/>
    <x v="0"/>
    <x v="0"/>
    <s v="Tesseramento"/>
    <x v="1"/>
    <x v="3"/>
    <x v="0"/>
    <m/>
  </r>
  <r>
    <n v="122714"/>
    <x v="0"/>
    <x v="0"/>
    <x v="0"/>
    <x v="0"/>
    <x v="2"/>
    <x v="353"/>
    <x v="0"/>
    <x v="0"/>
    <s v="Tesseramento"/>
    <x v="1"/>
    <x v="4"/>
    <x v="0"/>
    <m/>
  </r>
  <r>
    <n v="109363"/>
    <x v="0"/>
    <x v="0"/>
    <x v="0"/>
    <x v="0"/>
    <x v="2"/>
    <x v="353"/>
    <x v="0"/>
    <x v="0"/>
    <s v="Tesseramento"/>
    <x v="1"/>
    <x v="4"/>
    <x v="0"/>
    <m/>
  </r>
  <r>
    <n v="94938"/>
    <x v="0"/>
    <x v="0"/>
    <x v="0"/>
    <x v="0"/>
    <x v="2"/>
    <x v="353"/>
    <x v="0"/>
    <x v="1"/>
    <s v="Tesseramento"/>
    <x v="1"/>
    <x v="4"/>
    <x v="0"/>
    <m/>
  </r>
  <r>
    <n v="86933"/>
    <x v="0"/>
    <x v="0"/>
    <x v="0"/>
    <x v="0"/>
    <x v="2"/>
    <x v="353"/>
    <x v="0"/>
    <x v="1"/>
    <s v="Tesseramento"/>
    <x v="1"/>
    <x v="4"/>
    <x v="0"/>
    <m/>
  </r>
  <r>
    <n v="122715"/>
    <x v="0"/>
    <x v="0"/>
    <x v="0"/>
    <x v="0"/>
    <x v="2"/>
    <x v="353"/>
    <x v="0"/>
    <x v="1"/>
    <s v="Tesseramento"/>
    <x v="1"/>
    <x v="3"/>
    <x v="0"/>
    <m/>
  </r>
  <r>
    <n v="111946"/>
    <x v="0"/>
    <x v="0"/>
    <x v="0"/>
    <x v="0"/>
    <x v="2"/>
    <x v="353"/>
    <x v="0"/>
    <x v="1"/>
    <s v="Tesseramento"/>
    <x v="1"/>
    <x v="4"/>
    <x v="0"/>
    <m/>
  </r>
  <r>
    <n v="163843"/>
    <x v="0"/>
    <x v="0"/>
    <x v="0"/>
    <x v="0"/>
    <x v="2"/>
    <x v="353"/>
    <x v="0"/>
    <x v="0"/>
    <s v="Tesseramento"/>
    <x v="1"/>
    <x v="4"/>
    <x v="0"/>
    <m/>
  </r>
  <r>
    <n v="81592"/>
    <x v="0"/>
    <x v="0"/>
    <x v="0"/>
    <x v="0"/>
    <x v="2"/>
    <x v="353"/>
    <x v="0"/>
    <x v="0"/>
    <s v="Tesseramento"/>
    <x v="1"/>
    <x v="3"/>
    <x v="0"/>
    <m/>
  </r>
  <r>
    <n v="163844"/>
    <x v="0"/>
    <x v="0"/>
    <x v="0"/>
    <x v="0"/>
    <x v="2"/>
    <x v="353"/>
    <x v="0"/>
    <x v="1"/>
    <s v="Tesseramento"/>
    <x v="1"/>
    <x v="0"/>
    <x v="0"/>
    <m/>
  </r>
  <r>
    <n v="12506"/>
    <x v="0"/>
    <x v="0"/>
    <x v="0"/>
    <x v="0"/>
    <x v="2"/>
    <x v="353"/>
    <x v="0"/>
    <x v="0"/>
    <s v="Tesseramento"/>
    <x v="1"/>
    <x v="4"/>
    <x v="0"/>
    <m/>
  </r>
  <r>
    <n v="123809"/>
    <x v="0"/>
    <x v="0"/>
    <x v="0"/>
    <x v="0"/>
    <x v="2"/>
    <x v="353"/>
    <x v="0"/>
    <x v="0"/>
    <s v="Tesseramento"/>
    <x v="1"/>
    <x v="4"/>
    <x v="0"/>
    <m/>
  </r>
  <r>
    <n v="175947"/>
    <x v="0"/>
    <x v="0"/>
    <x v="0"/>
    <x v="4"/>
    <x v="2"/>
    <x v="353"/>
    <x v="0"/>
    <x v="1"/>
    <s v="Tesseramento"/>
    <x v="1"/>
    <x v="3"/>
    <x v="0"/>
    <m/>
  </r>
  <r>
    <n v="173054"/>
    <x v="0"/>
    <x v="0"/>
    <x v="0"/>
    <x v="0"/>
    <x v="2"/>
    <x v="353"/>
    <x v="0"/>
    <x v="0"/>
    <s v="Tesseramento"/>
    <x v="1"/>
    <x v="3"/>
    <x v="0"/>
    <m/>
  </r>
  <r>
    <n v="95338"/>
    <x v="0"/>
    <x v="0"/>
    <x v="0"/>
    <x v="0"/>
    <x v="2"/>
    <x v="353"/>
    <x v="0"/>
    <x v="0"/>
    <s v="Tesseramento"/>
    <x v="1"/>
    <x v="4"/>
    <x v="0"/>
    <m/>
  </r>
  <r>
    <n v="159096"/>
    <x v="0"/>
    <x v="0"/>
    <x v="0"/>
    <x v="0"/>
    <x v="2"/>
    <x v="353"/>
    <x v="0"/>
    <x v="0"/>
    <s v="Tesseramento"/>
    <x v="1"/>
    <x v="4"/>
    <x v="0"/>
    <m/>
  </r>
  <r>
    <n v="12520"/>
    <x v="0"/>
    <x v="0"/>
    <x v="0"/>
    <x v="0"/>
    <x v="2"/>
    <x v="353"/>
    <x v="0"/>
    <x v="1"/>
    <s v="Tesseramento"/>
    <x v="1"/>
    <x v="4"/>
    <x v="0"/>
    <m/>
  </r>
  <r>
    <n v="12519"/>
    <x v="0"/>
    <x v="0"/>
    <x v="0"/>
    <x v="0"/>
    <x v="2"/>
    <x v="353"/>
    <x v="0"/>
    <x v="0"/>
    <s v="Tesseramento"/>
    <x v="1"/>
    <x v="4"/>
    <x v="0"/>
    <m/>
  </r>
  <r>
    <n v="231135"/>
    <x v="0"/>
    <x v="0"/>
    <x v="0"/>
    <x v="0"/>
    <x v="2"/>
    <x v="353"/>
    <x v="0"/>
    <x v="0"/>
    <s v="Tesseramento"/>
    <x v="1"/>
    <x v="1"/>
    <x v="0"/>
    <m/>
  </r>
  <r>
    <n v="153461"/>
    <x v="0"/>
    <x v="0"/>
    <x v="0"/>
    <x v="0"/>
    <x v="2"/>
    <x v="353"/>
    <x v="0"/>
    <x v="0"/>
    <s v="Tesseramento"/>
    <x v="1"/>
    <x v="3"/>
    <x v="0"/>
    <m/>
  </r>
  <r>
    <n v="12527"/>
    <x v="0"/>
    <x v="0"/>
    <x v="0"/>
    <x v="0"/>
    <x v="2"/>
    <x v="353"/>
    <x v="0"/>
    <x v="1"/>
    <s v="Tesseramento"/>
    <x v="1"/>
    <x v="4"/>
    <x v="0"/>
    <m/>
  </r>
  <r>
    <n v="56021"/>
    <x v="0"/>
    <x v="0"/>
    <x v="0"/>
    <x v="0"/>
    <x v="2"/>
    <x v="353"/>
    <x v="0"/>
    <x v="1"/>
    <s v="Tesseramento"/>
    <x v="1"/>
    <x v="4"/>
    <x v="0"/>
    <m/>
  </r>
  <r>
    <n v="58722"/>
    <x v="0"/>
    <x v="0"/>
    <x v="0"/>
    <x v="0"/>
    <x v="2"/>
    <x v="353"/>
    <x v="0"/>
    <x v="0"/>
    <s v="Tesseramento"/>
    <x v="1"/>
    <x v="4"/>
    <x v="0"/>
    <m/>
  </r>
  <r>
    <n v="12531"/>
    <x v="0"/>
    <x v="0"/>
    <x v="0"/>
    <x v="0"/>
    <x v="2"/>
    <x v="353"/>
    <x v="0"/>
    <x v="1"/>
    <s v="Tesseramento"/>
    <x v="1"/>
    <x v="4"/>
    <x v="0"/>
    <m/>
  </r>
  <r>
    <n v="87734"/>
    <x v="0"/>
    <x v="0"/>
    <x v="0"/>
    <x v="0"/>
    <x v="2"/>
    <x v="353"/>
    <x v="0"/>
    <x v="0"/>
    <s v="Tesseramento"/>
    <x v="1"/>
    <x v="0"/>
    <x v="0"/>
    <m/>
  </r>
  <r>
    <n v="159097"/>
    <x v="0"/>
    <x v="0"/>
    <x v="0"/>
    <x v="0"/>
    <x v="2"/>
    <x v="353"/>
    <x v="0"/>
    <x v="0"/>
    <s v="Tesseramento"/>
    <x v="1"/>
    <x v="3"/>
    <x v="0"/>
    <m/>
  </r>
  <r>
    <n v="168626"/>
    <x v="1"/>
    <x v="0"/>
    <x v="0"/>
    <x v="0"/>
    <x v="2"/>
    <x v="353"/>
    <x v="0"/>
    <x v="1"/>
    <s v="Tesseramento"/>
    <x v="1"/>
    <x v="6"/>
    <x v="0"/>
    <m/>
  </r>
  <r>
    <n v="12535"/>
    <x v="0"/>
    <x v="0"/>
    <x v="0"/>
    <x v="0"/>
    <x v="2"/>
    <x v="353"/>
    <x v="0"/>
    <x v="0"/>
    <s v="Tesseramento"/>
    <x v="1"/>
    <x v="0"/>
    <x v="0"/>
    <m/>
  </r>
  <r>
    <n v="149396"/>
    <x v="1"/>
    <x v="0"/>
    <x v="0"/>
    <x v="0"/>
    <x v="2"/>
    <x v="353"/>
    <x v="0"/>
    <x v="0"/>
    <s v="Tesseramento"/>
    <x v="1"/>
    <x v="7"/>
    <x v="0"/>
    <s v="B"/>
  </r>
  <r>
    <n v="224347"/>
    <x v="0"/>
    <x v="0"/>
    <x v="0"/>
    <x v="0"/>
    <x v="2"/>
    <x v="353"/>
    <x v="0"/>
    <x v="0"/>
    <s v="Tesseramento"/>
    <x v="1"/>
    <x v="0"/>
    <x v="0"/>
    <m/>
  </r>
  <r>
    <n v="143297"/>
    <x v="0"/>
    <x v="0"/>
    <x v="0"/>
    <x v="0"/>
    <x v="2"/>
    <x v="353"/>
    <x v="0"/>
    <x v="0"/>
    <s v="Tesseramento"/>
    <x v="1"/>
    <x v="4"/>
    <x v="0"/>
    <m/>
  </r>
  <r>
    <n v="85867"/>
    <x v="0"/>
    <x v="0"/>
    <x v="0"/>
    <x v="0"/>
    <x v="2"/>
    <x v="353"/>
    <x v="0"/>
    <x v="0"/>
    <s v="Tesseramento"/>
    <x v="1"/>
    <x v="4"/>
    <x v="0"/>
    <m/>
  </r>
  <r>
    <n v="97142"/>
    <x v="0"/>
    <x v="0"/>
    <x v="0"/>
    <x v="0"/>
    <x v="2"/>
    <x v="353"/>
    <x v="0"/>
    <x v="0"/>
    <s v="Tesseramento"/>
    <x v="1"/>
    <x v="3"/>
    <x v="0"/>
    <m/>
  </r>
  <r>
    <n v="93455"/>
    <x v="0"/>
    <x v="0"/>
    <x v="0"/>
    <x v="1"/>
    <x v="2"/>
    <x v="353"/>
    <x v="0"/>
    <x v="1"/>
    <s v="Tesseramento"/>
    <x v="1"/>
    <x v="4"/>
    <x v="0"/>
    <m/>
  </r>
  <r>
    <n v="225001"/>
    <x v="1"/>
    <x v="0"/>
    <x v="0"/>
    <x v="2"/>
    <x v="2"/>
    <x v="353"/>
    <x v="0"/>
    <x v="1"/>
    <s v="Tesseramento"/>
    <x v="1"/>
    <x v="5"/>
    <x v="0"/>
    <m/>
  </r>
  <r>
    <n v="12555"/>
    <x v="0"/>
    <x v="0"/>
    <x v="0"/>
    <x v="0"/>
    <x v="2"/>
    <x v="353"/>
    <x v="0"/>
    <x v="1"/>
    <s v="Tesseramento"/>
    <x v="1"/>
    <x v="4"/>
    <x v="0"/>
    <m/>
  </r>
  <r>
    <n v="12553"/>
    <x v="0"/>
    <x v="0"/>
    <x v="0"/>
    <x v="0"/>
    <x v="2"/>
    <x v="353"/>
    <x v="0"/>
    <x v="0"/>
    <s v="Tesseramento"/>
    <x v="1"/>
    <x v="3"/>
    <x v="0"/>
    <m/>
  </r>
  <r>
    <n v="215564"/>
    <x v="0"/>
    <x v="0"/>
    <x v="0"/>
    <x v="0"/>
    <x v="2"/>
    <x v="353"/>
    <x v="0"/>
    <x v="0"/>
    <s v="Tesseramento"/>
    <x v="1"/>
    <x v="4"/>
    <x v="0"/>
    <m/>
  </r>
  <r>
    <n v="63205"/>
    <x v="0"/>
    <x v="0"/>
    <x v="0"/>
    <x v="0"/>
    <x v="2"/>
    <x v="353"/>
    <x v="0"/>
    <x v="0"/>
    <s v="Tesseramento"/>
    <x v="1"/>
    <x v="4"/>
    <x v="0"/>
    <m/>
  </r>
  <r>
    <n v="56023"/>
    <x v="0"/>
    <x v="0"/>
    <x v="0"/>
    <x v="0"/>
    <x v="2"/>
    <x v="353"/>
    <x v="0"/>
    <x v="0"/>
    <s v="Tesseramento"/>
    <x v="1"/>
    <x v="4"/>
    <x v="0"/>
    <m/>
  </r>
  <r>
    <n v="12557"/>
    <x v="0"/>
    <x v="0"/>
    <x v="0"/>
    <x v="0"/>
    <x v="2"/>
    <x v="353"/>
    <x v="0"/>
    <x v="0"/>
    <s v="Tesseramento"/>
    <x v="1"/>
    <x v="3"/>
    <x v="0"/>
    <m/>
  </r>
  <r>
    <n v="87135"/>
    <x v="0"/>
    <x v="0"/>
    <x v="0"/>
    <x v="0"/>
    <x v="2"/>
    <x v="353"/>
    <x v="0"/>
    <x v="0"/>
    <s v="Tesseramento"/>
    <x v="1"/>
    <x v="0"/>
    <x v="0"/>
    <m/>
  </r>
  <r>
    <n v="85868"/>
    <x v="0"/>
    <x v="0"/>
    <x v="0"/>
    <x v="0"/>
    <x v="2"/>
    <x v="353"/>
    <x v="0"/>
    <x v="0"/>
    <s v="Tesseramento"/>
    <x v="1"/>
    <x v="4"/>
    <x v="0"/>
    <m/>
  </r>
  <r>
    <n v="222246"/>
    <x v="1"/>
    <x v="0"/>
    <x v="0"/>
    <x v="1"/>
    <x v="2"/>
    <x v="353"/>
    <x v="0"/>
    <x v="1"/>
    <s v="Tesseramento"/>
    <x v="1"/>
    <x v="2"/>
    <x v="0"/>
    <m/>
  </r>
  <r>
    <n v="59175"/>
    <x v="0"/>
    <x v="0"/>
    <x v="0"/>
    <x v="0"/>
    <x v="2"/>
    <x v="353"/>
    <x v="0"/>
    <x v="0"/>
    <s v="Tesseramento"/>
    <x v="1"/>
    <x v="4"/>
    <x v="0"/>
    <m/>
  </r>
  <r>
    <n v="63206"/>
    <x v="0"/>
    <x v="0"/>
    <x v="0"/>
    <x v="0"/>
    <x v="2"/>
    <x v="353"/>
    <x v="0"/>
    <x v="1"/>
    <s v="Tesseramento"/>
    <x v="1"/>
    <x v="3"/>
    <x v="0"/>
    <m/>
  </r>
  <r>
    <n v="36104"/>
    <x v="0"/>
    <x v="0"/>
    <x v="0"/>
    <x v="0"/>
    <x v="2"/>
    <x v="353"/>
    <x v="0"/>
    <x v="0"/>
    <s v="Tesseramento"/>
    <x v="1"/>
    <x v="4"/>
    <x v="0"/>
    <m/>
  </r>
  <r>
    <n v="86805"/>
    <x v="0"/>
    <x v="0"/>
    <x v="0"/>
    <x v="0"/>
    <x v="2"/>
    <x v="353"/>
    <x v="0"/>
    <x v="0"/>
    <s v="Tesseramento"/>
    <x v="1"/>
    <x v="4"/>
    <x v="0"/>
    <m/>
  </r>
  <r>
    <n v="198100"/>
    <x v="0"/>
    <x v="0"/>
    <x v="0"/>
    <x v="0"/>
    <x v="2"/>
    <x v="353"/>
    <x v="0"/>
    <x v="1"/>
    <s v="Tesseramento"/>
    <x v="1"/>
    <x v="0"/>
    <x v="0"/>
    <m/>
  </r>
  <r>
    <n v="123807"/>
    <x v="0"/>
    <x v="0"/>
    <x v="0"/>
    <x v="0"/>
    <x v="2"/>
    <x v="353"/>
    <x v="0"/>
    <x v="0"/>
    <s v="Tesseramento"/>
    <x v="1"/>
    <x v="0"/>
    <x v="0"/>
    <m/>
  </r>
  <r>
    <n v="147650"/>
    <x v="0"/>
    <x v="0"/>
    <x v="0"/>
    <x v="0"/>
    <x v="2"/>
    <x v="353"/>
    <x v="0"/>
    <x v="0"/>
    <s v="Tesseramento"/>
    <x v="1"/>
    <x v="3"/>
    <x v="0"/>
    <m/>
  </r>
  <r>
    <n v="166214"/>
    <x v="1"/>
    <x v="0"/>
    <x v="0"/>
    <x v="0"/>
    <x v="2"/>
    <x v="353"/>
    <x v="0"/>
    <x v="1"/>
    <s v="Tesseramento"/>
    <x v="1"/>
    <x v="6"/>
    <x v="0"/>
    <s v="B"/>
  </r>
  <r>
    <n v="148569"/>
    <x v="0"/>
    <x v="0"/>
    <x v="0"/>
    <x v="0"/>
    <x v="2"/>
    <x v="353"/>
    <x v="0"/>
    <x v="1"/>
    <s v="Tesseramento"/>
    <x v="1"/>
    <x v="3"/>
    <x v="0"/>
    <m/>
  </r>
  <r>
    <n v="12568"/>
    <x v="0"/>
    <x v="0"/>
    <x v="0"/>
    <x v="0"/>
    <x v="2"/>
    <x v="353"/>
    <x v="0"/>
    <x v="0"/>
    <s v="Tesseramento"/>
    <x v="1"/>
    <x v="3"/>
    <x v="0"/>
    <m/>
  </r>
  <r>
    <n v="107144"/>
    <x v="0"/>
    <x v="0"/>
    <x v="0"/>
    <x v="0"/>
    <x v="2"/>
    <x v="353"/>
    <x v="0"/>
    <x v="0"/>
    <s v="Tesseramento"/>
    <x v="1"/>
    <x v="4"/>
    <x v="0"/>
    <m/>
  </r>
  <r>
    <n v="180789"/>
    <x v="0"/>
    <x v="0"/>
    <x v="0"/>
    <x v="1"/>
    <x v="2"/>
    <x v="353"/>
    <x v="0"/>
    <x v="1"/>
    <s v="Tesseramento"/>
    <x v="1"/>
    <x v="4"/>
    <x v="0"/>
    <m/>
  </r>
  <r>
    <n v="100983"/>
    <x v="0"/>
    <x v="0"/>
    <x v="0"/>
    <x v="1"/>
    <x v="2"/>
    <x v="353"/>
    <x v="0"/>
    <x v="1"/>
    <s v="Tesseramento"/>
    <x v="1"/>
    <x v="4"/>
    <x v="0"/>
    <m/>
  </r>
  <r>
    <n v="228480"/>
    <x v="1"/>
    <x v="0"/>
    <x v="0"/>
    <x v="2"/>
    <x v="2"/>
    <x v="353"/>
    <x v="0"/>
    <x v="0"/>
    <s v="Tesseramento"/>
    <x v="1"/>
    <x v="5"/>
    <x v="0"/>
    <m/>
  </r>
  <r>
    <n v="21899"/>
    <x v="0"/>
    <x v="0"/>
    <x v="0"/>
    <x v="0"/>
    <x v="2"/>
    <x v="353"/>
    <x v="0"/>
    <x v="0"/>
    <s v="Tesseramento"/>
    <x v="1"/>
    <x v="4"/>
    <x v="0"/>
    <m/>
  </r>
  <r>
    <n v="116602"/>
    <x v="0"/>
    <x v="0"/>
    <x v="0"/>
    <x v="0"/>
    <x v="2"/>
    <x v="353"/>
    <x v="0"/>
    <x v="1"/>
    <s v="Tesseramento"/>
    <x v="1"/>
    <x v="3"/>
    <x v="0"/>
    <m/>
  </r>
  <r>
    <n v="50852"/>
    <x v="0"/>
    <x v="0"/>
    <x v="0"/>
    <x v="0"/>
    <x v="2"/>
    <x v="353"/>
    <x v="0"/>
    <x v="1"/>
    <s v="Tesseramento"/>
    <x v="1"/>
    <x v="4"/>
    <x v="0"/>
    <m/>
  </r>
  <r>
    <n v="50851"/>
    <x v="0"/>
    <x v="0"/>
    <x v="0"/>
    <x v="0"/>
    <x v="2"/>
    <x v="353"/>
    <x v="0"/>
    <x v="0"/>
    <s v="Tesseramento"/>
    <x v="1"/>
    <x v="4"/>
    <x v="0"/>
    <m/>
  </r>
  <r>
    <n v="226740"/>
    <x v="0"/>
    <x v="0"/>
    <x v="0"/>
    <x v="0"/>
    <x v="4"/>
    <x v="88"/>
    <x v="0"/>
    <x v="0"/>
    <s v="Tesseramento"/>
    <x v="1"/>
    <x v="3"/>
    <x v="0"/>
    <m/>
  </r>
  <r>
    <n v="33619"/>
    <x v="0"/>
    <x v="0"/>
    <x v="0"/>
    <x v="0"/>
    <x v="7"/>
    <x v="185"/>
    <x v="0"/>
    <x v="1"/>
    <s v="Tesseramento"/>
    <x v="1"/>
    <x v="3"/>
    <x v="0"/>
    <m/>
  </r>
  <r>
    <n v="180955"/>
    <x v="1"/>
    <x v="0"/>
    <x v="0"/>
    <x v="0"/>
    <x v="11"/>
    <x v="363"/>
    <x v="0"/>
    <x v="1"/>
    <s v="Tesseramento"/>
    <x v="1"/>
    <x v="7"/>
    <x v="0"/>
    <s v="B"/>
  </r>
  <r>
    <n v="122537"/>
    <x v="0"/>
    <x v="0"/>
    <x v="0"/>
    <x v="0"/>
    <x v="8"/>
    <x v="372"/>
    <x v="0"/>
    <x v="0"/>
    <s v="Tesseramento"/>
    <x v="0"/>
    <x v="0"/>
    <x v="0"/>
    <m/>
  </r>
  <r>
    <n v="59758"/>
    <x v="0"/>
    <x v="0"/>
    <x v="0"/>
    <x v="0"/>
    <x v="4"/>
    <x v="140"/>
    <x v="0"/>
    <x v="1"/>
    <s v="Tesseramento"/>
    <x v="0"/>
    <x v="4"/>
    <x v="0"/>
    <m/>
  </r>
  <r>
    <n v="162018"/>
    <x v="0"/>
    <x v="0"/>
    <x v="0"/>
    <x v="0"/>
    <x v="7"/>
    <x v="44"/>
    <x v="0"/>
    <x v="0"/>
    <s v="Tesseramento"/>
    <x v="1"/>
    <x v="0"/>
    <x v="0"/>
    <m/>
  </r>
  <r>
    <n v="180513"/>
    <x v="0"/>
    <x v="0"/>
    <x v="0"/>
    <x v="0"/>
    <x v="7"/>
    <x v="44"/>
    <x v="0"/>
    <x v="0"/>
    <s v="Tesseramento"/>
    <x v="1"/>
    <x v="4"/>
    <x v="0"/>
    <m/>
  </r>
  <r>
    <n v="214557"/>
    <x v="0"/>
    <x v="0"/>
    <x v="0"/>
    <x v="0"/>
    <x v="2"/>
    <x v="55"/>
    <x v="0"/>
    <x v="0"/>
    <s v="Tesseramento"/>
    <x v="1"/>
    <x v="0"/>
    <x v="0"/>
    <m/>
  </r>
  <r>
    <n v="88900"/>
    <x v="0"/>
    <x v="0"/>
    <x v="0"/>
    <x v="0"/>
    <x v="2"/>
    <x v="55"/>
    <x v="0"/>
    <x v="0"/>
    <s v="Tesseramento"/>
    <x v="1"/>
    <x v="4"/>
    <x v="0"/>
    <m/>
  </r>
  <r>
    <n v="223793"/>
    <x v="0"/>
    <x v="1"/>
    <x v="0"/>
    <x v="1"/>
    <x v="7"/>
    <x v="267"/>
    <x v="0"/>
    <x v="0"/>
    <s v="Tesseramento"/>
    <x v="1"/>
    <x v="0"/>
    <x v="0"/>
    <m/>
  </r>
  <r>
    <n v="194224"/>
    <x v="0"/>
    <x v="0"/>
    <x v="0"/>
    <x v="0"/>
    <x v="2"/>
    <x v="77"/>
    <x v="0"/>
    <x v="0"/>
    <s v="Tesseramento"/>
    <x v="0"/>
    <x v="3"/>
    <x v="0"/>
    <m/>
  </r>
  <r>
    <n v="225182"/>
    <x v="0"/>
    <x v="1"/>
    <x v="0"/>
    <x v="0"/>
    <x v="4"/>
    <x v="84"/>
    <x v="0"/>
    <x v="0"/>
    <s v="Tesseramento"/>
    <x v="0"/>
    <x v="0"/>
    <x v="0"/>
    <m/>
  </r>
  <r>
    <n v="168659"/>
    <x v="0"/>
    <x v="0"/>
    <x v="0"/>
    <x v="1"/>
    <x v="11"/>
    <x v="302"/>
    <x v="0"/>
    <x v="1"/>
    <s v="Tesseramento"/>
    <x v="1"/>
    <x v="4"/>
    <x v="0"/>
    <m/>
  </r>
  <r>
    <n v="210456"/>
    <x v="0"/>
    <x v="0"/>
    <x v="0"/>
    <x v="1"/>
    <x v="1"/>
    <x v="20"/>
    <x v="0"/>
    <x v="0"/>
    <s v="Tesseramento"/>
    <x v="0"/>
    <x v="4"/>
    <x v="0"/>
    <m/>
  </r>
  <r>
    <n v="234715"/>
    <x v="0"/>
    <x v="1"/>
    <x v="1"/>
    <x v="0"/>
    <x v="4"/>
    <x v="84"/>
    <x v="0"/>
    <x v="0"/>
    <s v="Tesseramento"/>
    <x v="0"/>
    <x v="3"/>
    <x v="0"/>
    <m/>
  </r>
  <r>
    <n v="201401"/>
    <x v="0"/>
    <x v="0"/>
    <x v="0"/>
    <x v="0"/>
    <x v="4"/>
    <x v="84"/>
    <x v="0"/>
    <x v="0"/>
    <s v="Tesseramento"/>
    <x v="0"/>
    <x v="1"/>
    <x v="0"/>
    <m/>
  </r>
  <r>
    <n v="114101"/>
    <x v="0"/>
    <x v="0"/>
    <x v="0"/>
    <x v="0"/>
    <x v="2"/>
    <x v="353"/>
    <x v="0"/>
    <x v="0"/>
    <s v="Tesseramento"/>
    <x v="1"/>
    <x v="4"/>
    <x v="0"/>
    <m/>
  </r>
  <r>
    <n v="188891"/>
    <x v="0"/>
    <x v="0"/>
    <x v="0"/>
    <x v="0"/>
    <x v="8"/>
    <x v="46"/>
    <x v="0"/>
    <x v="0"/>
    <s v="Tesseramento"/>
    <x v="0"/>
    <x v="3"/>
    <x v="0"/>
    <m/>
  </r>
  <r>
    <n v="234757"/>
    <x v="1"/>
    <x v="0"/>
    <x v="1"/>
    <x v="2"/>
    <x v="4"/>
    <x v="88"/>
    <x v="0"/>
    <x v="0"/>
    <s v="Tesseramento"/>
    <x v="1"/>
    <x v="5"/>
    <x v="0"/>
    <m/>
  </r>
  <r>
    <n v="134163"/>
    <x v="0"/>
    <x v="0"/>
    <x v="0"/>
    <x v="0"/>
    <x v="11"/>
    <x v="142"/>
    <x v="0"/>
    <x v="0"/>
    <s v="Tesseramento"/>
    <x v="1"/>
    <x v="0"/>
    <x v="0"/>
    <m/>
  </r>
  <r>
    <n v="235689"/>
    <x v="0"/>
    <x v="0"/>
    <x v="1"/>
    <x v="2"/>
    <x v="1"/>
    <x v="178"/>
    <x v="0"/>
    <x v="1"/>
    <s v="Tesseramento"/>
    <x v="0"/>
    <x v="0"/>
    <x v="0"/>
    <m/>
  </r>
  <r>
    <n v="133573"/>
    <x v="0"/>
    <x v="0"/>
    <x v="0"/>
    <x v="0"/>
    <x v="1"/>
    <x v="178"/>
    <x v="0"/>
    <x v="0"/>
    <s v="Tesseramento"/>
    <x v="0"/>
    <x v="0"/>
    <x v="0"/>
    <m/>
  </r>
  <r>
    <n v="235641"/>
    <x v="0"/>
    <x v="0"/>
    <x v="1"/>
    <x v="1"/>
    <x v="1"/>
    <x v="178"/>
    <x v="0"/>
    <x v="0"/>
    <s v="Tesseramento"/>
    <x v="0"/>
    <x v="4"/>
    <x v="0"/>
    <m/>
  </r>
  <r>
    <n v="177146"/>
    <x v="0"/>
    <x v="0"/>
    <x v="2"/>
    <x v="1"/>
    <x v="11"/>
    <x v="142"/>
    <x v="0"/>
    <x v="1"/>
    <s v="Tesseramento"/>
    <x v="1"/>
    <x v="3"/>
    <x v="0"/>
    <m/>
  </r>
  <r>
    <n v="153253"/>
    <x v="0"/>
    <x v="0"/>
    <x v="0"/>
    <x v="0"/>
    <x v="4"/>
    <x v="166"/>
    <x v="0"/>
    <x v="0"/>
    <s v="Tesseramento"/>
    <x v="1"/>
    <x v="1"/>
    <x v="0"/>
    <m/>
  </r>
  <r>
    <n v="163537"/>
    <x v="0"/>
    <x v="0"/>
    <x v="0"/>
    <x v="0"/>
    <x v="11"/>
    <x v="142"/>
    <x v="0"/>
    <x v="0"/>
    <s v="Tesseramento"/>
    <x v="1"/>
    <x v="0"/>
    <x v="0"/>
    <m/>
  </r>
  <r>
    <n v="146226"/>
    <x v="0"/>
    <x v="0"/>
    <x v="0"/>
    <x v="0"/>
    <x v="12"/>
    <x v="106"/>
    <x v="0"/>
    <x v="0"/>
    <s v="Tesseramento"/>
    <x v="1"/>
    <x v="4"/>
    <x v="0"/>
    <m/>
  </r>
  <r>
    <n v="177435"/>
    <x v="0"/>
    <x v="0"/>
    <x v="0"/>
    <x v="0"/>
    <x v="0"/>
    <x v="76"/>
    <x v="0"/>
    <x v="1"/>
    <s v="Tesseramento"/>
    <x v="0"/>
    <x v="4"/>
    <x v="0"/>
    <m/>
  </r>
  <r>
    <n v="42285"/>
    <x v="0"/>
    <x v="0"/>
    <x v="0"/>
    <x v="4"/>
    <x v="0"/>
    <x v="76"/>
    <x v="0"/>
    <x v="0"/>
    <s v="Tesseramento"/>
    <x v="0"/>
    <x v="4"/>
    <x v="0"/>
    <m/>
  </r>
  <r>
    <n v="217620"/>
    <x v="0"/>
    <x v="0"/>
    <x v="0"/>
    <x v="1"/>
    <x v="12"/>
    <x v="106"/>
    <x v="0"/>
    <x v="1"/>
    <s v="Tesseramento"/>
    <x v="1"/>
    <x v="3"/>
    <x v="0"/>
    <m/>
  </r>
  <r>
    <n v="15399"/>
    <x v="0"/>
    <x v="0"/>
    <x v="0"/>
    <x v="0"/>
    <x v="12"/>
    <x v="106"/>
    <x v="0"/>
    <x v="1"/>
    <s v="Tesseramento"/>
    <x v="1"/>
    <x v="4"/>
    <x v="0"/>
    <m/>
  </r>
  <r>
    <n v="143235"/>
    <x v="0"/>
    <x v="0"/>
    <x v="0"/>
    <x v="3"/>
    <x v="12"/>
    <x v="106"/>
    <x v="0"/>
    <x v="1"/>
    <s v="Tesseramento"/>
    <x v="1"/>
    <x v="0"/>
    <x v="0"/>
    <m/>
  </r>
  <r>
    <n v="220272"/>
    <x v="0"/>
    <x v="1"/>
    <x v="0"/>
    <x v="0"/>
    <x v="12"/>
    <x v="106"/>
    <x v="0"/>
    <x v="0"/>
    <s v="Tesseramento"/>
    <x v="1"/>
    <x v="3"/>
    <x v="0"/>
    <m/>
  </r>
  <r>
    <n v="209345"/>
    <x v="0"/>
    <x v="0"/>
    <x v="0"/>
    <x v="0"/>
    <x v="4"/>
    <x v="166"/>
    <x v="0"/>
    <x v="1"/>
    <s v="Tesseramento"/>
    <x v="1"/>
    <x v="4"/>
    <x v="0"/>
    <m/>
  </r>
  <r>
    <n v="209346"/>
    <x v="0"/>
    <x v="0"/>
    <x v="0"/>
    <x v="0"/>
    <x v="4"/>
    <x v="166"/>
    <x v="0"/>
    <x v="0"/>
    <s v="Tesseramento"/>
    <x v="1"/>
    <x v="4"/>
    <x v="0"/>
    <m/>
  </r>
  <r>
    <n v="81082"/>
    <x v="0"/>
    <x v="0"/>
    <x v="0"/>
    <x v="0"/>
    <x v="0"/>
    <x v="76"/>
    <x v="0"/>
    <x v="1"/>
    <s v="Tesseramento"/>
    <x v="0"/>
    <x v="1"/>
    <x v="0"/>
    <m/>
  </r>
  <r>
    <n v="108155"/>
    <x v="0"/>
    <x v="0"/>
    <x v="0"/>
    <x v="0"/>
    <x v="4"/>
    <x v="12"/>
    <x v="0"/>
    <x v="0"/>
    <s v="Tesseramento"/>
    <x v="1"/>
    <x v="4"/>
    <x v="0"/>
    <m/>
  </r>
  <r>
    <n v="220068"/>
    <x v="0"/>
    <x v="1"/>
    <x v="0"/>
    <x v="2"/>
    <x v="4"/>
    <x v="12"/>
    <x v="0"/>
    <x v="0"/>
    <s v="Tesseramento"/>
    <x v="1"/>
    <x v="0"/>
    <x v="0"/>
    <m/>
  </r>
  <r>
    <n v="207167"/>
    <x v="1"/>
    <x v="0"/>
    <x v="0"/>
    <x v="3"/>
    <x v="4"/>
    <x v="12"/>
    <x v="0"/>
    <x v="0"/>
    <s v="Tesseramento"/>
    <x v="1"/>
    <x v="5"/>
    <x v="0"/>
    <m/>
  </r>
  <r>
    <n v="109742"/>
    <x v="0"/>
    <x v="0"/>
    <x v="0"/>
    <x v="0"/>
    <x v="4"/>
    <x v="12"/>
    <x v="0"/>
    <x v="0"/>
    <s v="Tesseramento"/>
    <x v="1"/>
    <x v="4"/>
    <x v="0"/>
    <m/>
  </r>
  <r>
    <n v="139253"/>
    <x v="0"/>
    <x v="0"/>
    <x v="0"/>
    <x v="0"/>
    <x v="4"/>
    <x v="12"/>
    <x v="0"/>
    <x v="0"/>
    <s v="Tesseramento"/>
    <x v="1"/>
    <x v="1"/>
    <x v="0"/>
    <m/>
  </r>
  <r>
    <n v="93534"/>
    <x v="0"/>
    <x v="0"/>
    <x v="0"/>
    <x v="0"/>
    <x v="4"/>
    <x v="12"/>
    <x v="0"/>
    <x v="0"/>
    <s v="Tesseramento"/>
    <x v="1"/>
    <x v="0"/>
    <x v="0"/>
    <m/>
  </r>
  <r>
    <n v="157047"/>
    <x v="0"/>
    <x v="0"/>
    <x v="0"/>
    <x v="0"/>
    <x v="4"/>
    <x v="12"/>
    <x v="0"/>
    <x v="0"/>
    <s v="Tesseramento"/>
    <x v="1"/>
    <x v="1"/>
    <x v="0"/>
    <m/>
  </r>
  <r>
    <n v="225793"/>
    <x v="0"/>
    <x v="0"/>
    <x v="0"/>
    <x v="1"/>
    <x v="4"/>
    <x v="12"/>
    <x v="0"/>
    <x v="0"/>
    <s v="Tesseramento"/>
    <x v="1"/>
    <x v="1"/>
    <x v="0"/>
    <m/>
  </r>
  <r>
    <n v="158890"/>
    <x v="0"/>
    <x v="0"/>
    <x v="0"/>
    <x v="0"/>
    <x v="4"/>
    <x v="12"/>
    <x v="0"/>
    <x v="0"/>
    <s v="Tesseramento"/>
    <x v="1"/>
    <x v="3"/>
    <x v="0"/>
    <m/>
  </r>
  <r>
    <n v="217573"/>
    <x v="0"/>
    <x v="0"/>
    <x v="0"/>
    <x v="0"/>
    <x v="4"/>
    <x v="12"/>
    <x v="0"/>
    <x v="0"/>
    <s v="Tesseramento"/>
    <x v="1"/>
    <x v="3"/>
    <x v="0"/>
    <m/>
  </r>
  <r>
    <n v="100332"/>
    <x v="0"/>
    <x v="0"/>
    <x v="0"/>
    <x v="0"/>
    <x v="4"/>
    <x v="12"/>
    <x v="0"/>
    <x v="0"/>
    <s v="Tesseramento"/>
    <x v="1"/>
    <x v="0"/>
    <x v="0"/>
    <m/>
  </r>
  <r>
    <n v="216674"/>
    <x v="0"/>
    <x v="0"/>
    <x v="0"/>
    <x v="3"/>
    <x v="4"/>
    <x v="12"/>
    <x v="0"/>
    <x v="0"/>
    <s v="Tesseramento"/>
    <x v="1"/>
    <x v="4"/>
    <x v="0"/>
    <m/>
  </r>
  <r>
    <n v="20627"/>
    <x v="0"/>
    <x v="0"/>
    <x v="0"/>
    <x v="1"/>
    <x v="4"/>
    <x v="12"/>
    <x v="0"/>
    <x v="0"/>
    <s v="Tesseramento"/>
    <x v="1"/>
    <x v="4"/>
    <x v="0"/>
    <m/>
  </r>
  <r>
    <n v="216679"/>
    <x v="0"/>
    <x v="0"/>
    <x v="0"/>
    <x v="3"/>
    <x v="4"/>
    <x v="12"/>
    <x v="0"/>
    <x v="1"/>
    <s v="Tesseramento"/>
    <x v="1"/>
    <x v="4"/>
    <x v="0"/>
    <m/>
  </r>
  <r>
    <n v="164704"/>
    <x v="0"/>
    <x v="0"/>
    <x v="0"/>
    <x v="0"/>
    <x v="4"/>
    <x v="12"/>
    <x v="0"/>
    <x v="0"/>
    <s v="Tesseramento"/>
    <x v="1"/>
    <x v="3"/>
    <x v="0"/>
    <m/>
  </r>
  <r>
    <n v="199083"/>
    <x v="0"/>
    <x v="0"/>
    <x v="0"/>
    <x v="0"/>
    <x v="4"/>
    <x v="12"/>
    <x v="0"/>
    <x v="0"/>
    <s v="Tesseramento"/>
    <x v="1"/>
    <x v="0"/>
    <x v="0"/>
    <m/>
  </r>
  <r>
    <n v="109740"/>
    <x v="0"/>
    <x v="0"/>
    <x v="0"/>
    <x v="0"/>
    <x v="4"/>
    <x v="12"/>
    <x v="0"/>
    <x v="0"/>
    <s v="Tesseramento"/>
    <x v="1"/>
    <x v="0"/>
    <x v="0"/>
    <m/>
  </r>
  <r>
    <n v="109741"/>
    <x v="0"/>
    <x v="0"/>
    <x v="0"/>
    <x v="0"/>
    <x v="4"/>
    <x v="12"/>
    <x v="0"/>
    <x v="1"/>
    <s v="Tesseramento"/>
    <x v="1"/>
    <x v="0"/>
    <x v="0"/>
    <m/>
  </r>
  <r>
    <n v="226452"/>
    <x v="0"/>
    <x v="0"/>
    <x v="0"/>
    <x v="2"/>
    <x v="4"/>
    <x v="12"/>
    <x v="0"/>
    <x v="0"/>
    <s v="Tesseramento"/>
    <x v="1"/>
    <x v="4"/>
    <x v="0"/>
    <m/>
  </r>
  <r>
    <n v="77918"/>
    <x v="0"/>
    <x v="0"/>
    <x v="0"/>
    <x v="0"/>
    <x v="7"/>
    <x v="41"/>
    <x v="0"/>
    <x v="0"/>
    <s v="Tesseramento"/>
    <x v="1"/>
    <x v="4"/>
    <x v="0"/>
    <m/>
  </r>
  <r>
    <n v="168167"/>
    <x v="0"/>
    <x v="0"/>
    <x v="0"/>
    <x v="0"/>
    <x v="7"/>
    <x v="41"/>
    <x v="0"/>
    <x v="1"/>
    <s v="Tesseramento"/>
    <x v="1"/>
    <x v="4"/>
    <x v="0"/>
    <m/>
  </r>
  <r>
    <n v="196522"/>
    <x v="0"/>
    <x v="0"/>
    <x v="0"/>
    <x v="0"/>
    <x v="7"/>
    <x v="41"/>
    <x v="0"/>
    <x v="0"/>
    <s v="Tesseramento"/>
    <x v="1"/>
    <x v="4"/>
    <x v="0"/>
    <m/>
  </r>
  <r>
    <n v="205232"/>
    <x v="1"/>
    <x v="0"/>
    <x v="0"/>
    <x v="1"/>
    <x v="7"/>
    <x v="41"/>
    <x v="0"/>
    <x v="0"/>
    <s v="Tesseramento"/>
    <x v="1"/>
    <x v="7"/>
    <x v="0"/>
    <m/>
  </r>
  <r>
    <n v="75205"/>
    <x v="0"/>
    <x v="0"/>
    <x v="0"/>
    <x v="0"/>
    <x v="0"/>
    <x v="76"/>
    <x v="0"/>
    <x v="1"/>
    <s v="Tesseramento"/>
    <x v="0"/>
    <x v="0"/>
    <x v="0"/>
    <m/>
  </r>
  <r>
    <n v="17437"/>
    <x v="0"/>
    <x v="0"/>
    <x v="0"/>
    <x v="0"/>
    <x v="0"/>
    <x v="76"/>
    <x v="0"/>
    <x v="1"/>
    <s v="Tesseramento"/>
    <x v="0"/>
    <x v="4"/>
    <x v="0"/>
    <m/>
  </r>
  <r>
    <n v="214056"/>
    <x v="0"/>
    <x v="0"/>
    <x v="0"/>
    <x v="0"/>
    <x v="0"/>
    <x v="76"/>
    <x v="0"/>
    <x v="0"/>
    <s v="Tesseramento"/>
    <x v="0"/>
    <x v="0"/>
    <x v="0"/>
    <m/>
  </r>
  <r>
    <n v="146349"/>
    <x v="1"/>
    <x v="0"/>
    <x v="0"/>
    <x v="0"/>
    <x v="7"/>
    <x v="37"/>
    <x v="0"/>
    <x v="0"/>
    <s v="Tesseramento"/>
    <x v="1"/>
    <x v="2"/>
    <x v="0"/>
    <m/>
  </r>
  <r>
    <n v="168232"/>
    <x v="1"/>
    <x v="0"/>
    <x v="0"/>
    <x v="0"/>
    <x v="7"/>
    <x v="37"/>
    <x v="0"/>
    <x v="0"/>
    <s v="Tesseramento"/>
    <x v="1"/>
    <x v="6"/>
    <x v="0"/>
    <s v="B"/>
  </r>
  <r>
    <n v="95305"/>
    <x v="0"/>
    <x v="0"/>
    <x v="0"/>
    <x v="0"/>
    <x v="3"/>
    <x v="3"/>
    <x v="0"/>
    <x v="0"/>
    <s v="Tesseramento"/>
    <x v="1"/>
    <x v="0"/>
    <x v="0"/>
    <m/>
  </r>
  <r>
    <n v="119084"/>
    <x v="0"/>
    <x v="0"/>
    <x v="0"/>
    <x v="0"/>
    <x v="3"/>
    <x v="3"/>
    <x v="0"/>
    <x v="0"/>
    <s v="Tesseramento"/>
    <x v="1"/>
    <x v="0"/>
    <x v="0"/>
    <m/>
  </r>
  <r>
    <n v="119095"/>
    <x v="0"/>
    <x v="0"/>
    <x v="0"/>
    <x v="0"/>
    <x v="3"/>
    <x v="3"/>
    <x v="0"/>
    <x v="0"/>
    <s v="Tesseramento"/>
    <x v="1"/>
    <x v="4"/>
    <x v="0"/>
    <m/>
  </r>
  <r>
    <n v="149465"/>
    <x v="0"/>
    <x v="0"/>
    <x v="0"/>
    <x v="0"/>
    <x v="3"/>
    <x v="3"/>
    <x v="0"/>
    <x v="0"/>
    <s v="Tesseramento"/>
    <x v="1"/>
    <x v="0"/>
    <x v="0"/>
    <m/>
  </r>
  <r>
    <n v="134133"/>
    <x v="0"/>
    <x v="0"/>
    <x v="0"/>
    <x v="0"/>
    <x v="3"/>
    <x v="3"/>
    <x v="0"/>
    <x v="0"/>
    <s v="Tesseramento"/>
    <x v="1"/>
    <x v="4"/>
    <x v="0"/>
    <m/>
  </r>
  <r>
    <n v="123274"/>
    <x v="0"/>
    <x v="0"/>
    <x v="0"/>
    <x v="0"/>
    <x v="3"/>
    <x v="3"/>
    <x v="0"/>
    <x v="0"/>
    <s v="Tesseramento"/>
    <x v="1"/>
    <x v="0"/>
    <x v="0"/>
    <m/>
  </r>
  <r>
    <n v="19317"/>
    <x v="0"/>
    <x v="0"/>
    <x v="0"/>
    <x v="0"/>
    <x v="3"/>
    <x v="3"/>
    <x v="0"/>
    <x v="0"/>
    <s v="Tesseramento"/>
    <x v="1"/>
    <x v="0"/>
    <x v="0"/>
    <m/>
  </r>
  <r>
    <n v="113977"/>
    <x v="0"/>
    <x v="0"/>
    <x v="0"/>
    <x v="0"/>
    <x v="4"/>
    <x v="149"/>
    <x v="0"/>
    <x v="0"/>
    <s v="Tesseramento"/>
    <x v="1"/>
    <x v="3"/>
    <x v="0"/>
    <m/>
  </r>
  <r>
    <n v="64444"/>
    <x v="0"/>
    <x v="0"/>
    <x v="2"/>
    <x v="4"/>
    <x v="14"/>
    <x v="43"/>
    <x v="0"/>
    <x v="0"/>
    <s v="Tesseramento"/>
    <x v="1"/>
    <x v="4"/>
    <x v="0"/>
    <m/>
  </r>
  <r>
    <n v="206025"/>
    <x v="0"/>
    <x v="0"/>
    <x v="0"/>
    <x v="0"/>
    <x v="7"/>
    <x v="44"/>
    <x v="0"/>
    <x v="0"/>
    <s v="Tesseramento"/>
    <x v="1"/>
    <x v="4"/>
    <x v="0"/>
    <m/>
  </r>
  <r>
    <n v="114060"/>
    <x v="0"/>
    <x v="0"/>
    <x v="0"/>
    <x v="0"/>
    <x v="1"/>
    <x v="324"/>
    <x v="0"/>
    <x v="0"/>
    <s v="Tesseramento"/>
    <x v="1"/>
    <x v="0"/>
    <x v="0"/>
    <m/>
  </r>
  <r>
    <n v="184974"/>
    <x v="0"/>
    <x v="0"/>
    <x v="0"/>
    <x v="0"/>
    <x v="11"/>
    <x v="280"/>
    <x v="0"/>
    <x v="0"/>
    <s v="Tesseramento"/>
    <x v="0"/>
    <x v="0"/>
    <x v="0"/>
    <m/>
  </r>
  <r>
    <n v="132215"/>
    <x v="0"/>
    <x v="0"/>
    <x v="0"/>
    <x v="0"/>
    <x v="1"/>
    <x v="324"/>
    <x v="0"/>
    <x v="1"/>
    <s v="Tesseramento"/>
    <x v="1"/>
    <x v="0"/>
    <x v="0"/>
    <m/>
  </r>
  <r>
    <n v="82502"/>
    <x v="0"/>
    <x v="0"/>
    <x v="2"/>
    <x v="4"/>
    <x v="11"/>
    <x v="142"/>
    <x v="0"/>
    <x v="1"/>
    <s v="Tesseramento"/>
    <x v="1"/>
    <x v="0"/>
    <x v="0"/>
    <m/>
  </r>
  <r>
    <n v="180854"/>
    <x v="0"/>
    <x v="0"/>
    <x v="0"/>
    <x v="0"/>
    <x v="1"/>
    <x v="324"/>
    <x v="0"/>
    <x v="0"/>
    <s v="Tesseramento"/>
    <x v="1"/>
    <x v="0"/>
    <x v="0"/>
    <m/>
  </r>
  <r>
    <n v="229482"/>
    <x v="0"/>
    <x v="0"/>
    <x v="0"/>
    <x v="0"/>
    <x v="1"/>
    <x v="324"/>
    <x v="0"/>
    <x v="0"/>
    <s v="Tesseramento"/>
    <x v="1"/>
    <x v="0"/>
    <x v="0"/>
    <m/>
  </r>
  <r>
    <n v="64603"/>
    <x v="0"/>
    <x v="0"/>
    <x v="0"/>
    <x v="0"/>
    <x v="1"/>
    <x v="324"/>
    <x v="0"/>
    <x v="1"/>
    <s v="Tesseramento"/>
    <x v="1"/>
    <x v="3"/>
    <x v="0"/>
    <m/>
  </r>
  <r>
    <n v="108103"/>
    <x v="0"/>
    <x v="0"/>
    <x v="0"/>
    <x v="0"/>
    <x v="1"/>
    <x v="324"/>
    <x v="0"/>
    <x v="1"/>
    <s v="Tesseramento"/>
    <x v="1"/>
    <x v="4"/>
    <x v="0"/>
    <m/>
  </r>
  <r>
    <n v="166030"/>
    <x v="0"/>
    <x v="0"/>
    <x v="0"/>
    <x v="1"/>
    <x v="12"/>
    <x v="314"/>
    <x v="0"/>
    <x v="0"/>
    <s v="Tesseramento"/>
    <x v="0"/>
    <x v="0"/>
    <x v="0"/>
    <m/>
  </r>
  <r>
    <n v="190747"/>
    <x v="0"/>
    <x v="0"/>
    <x v="0"/>
    <x v="0"/>
    <x v="2"/>
    <x v="216"/>
    <x v="0"/>
    <x v="0"/>
    <s v="Tesseramento"/>
    <x v="0"/>
    <x v="0"/>
    <x v="0"/>
    <m/>
  </r>
  <r>
    <n v="234776"/>
    <x v="0"/>
    <x v="1"/>
    <x v="1"/>
    <x v="2"/>
    <x v="7"/>
    <x v="44"/>
    <x v="0"/>
    <x v="0"/>
    <s v="Tesseramento"/>
    <x v="1"/>
    <x v="3"/>
    <x v="0"/>
    <m/>
  </r>
  <r>
    <n v="126402"/>
    <x v="0"/>
    <x v="0"/>
    <x v="0"/>
    <x v="0"/>
    <x v="1"/>
    <x v="324"/>
    <x v="0"/>
    <x v="0"/>
    <s v="Tesseramento"/>
    <x v="1"/>
    <x v="0"/>
    <x v="0"/>
    <m/>
  </r>
  <r>
    <n v="216136"/>
    <x v="0"/>
    <x v="0"/>
    <x v="0"/>
    <x v="1"/>
    <x v="2"/>
    <x v="157"/>
    <x v="0"/>
    <x v="1"/>
    <s v="Tesseramento"/>
    <x v="1"/>
    <x v="0"/>
    <x v="0"/>
    <m/>
  </r>
  <r>
    <n v="64608"/>
    <x v="0"/>
    <x v="0"/>
    <x v="0"/>
    <x v="0"/>
    <x v="1"/>
    <x v="324"/>
    <x v="0"/>
    <x v="0"/>
    <s v="Tesseramento"/>
    <x v="1"/>
    <x v="3"/>
    <x v="0"/>
    <m/>
  </r>
  <r>
    <n v="13498"/>
    <x v="0"/>
    <x v="0"/>
    <x v="0"/>
    <x v="4"/>
    <x v="2"/>
    <x v="157"/>
    <x v="0"/>
    <x v="0"/>
    <s v="Tesseramento"/>
    <x v="1"/>
    <x v="4"/>
    <x v="0"/>
    <m/>
  </r>
  <r>
    <n v="100906"/>
    <x v="0"/>
    <x v="0"/>
    <x v="0"/>
    <x v="0"/>
    <x v="1"/>
    <x v="324"/>
    <x v="0"/>
    <x v="1"/>
    <s v="Tesseramento"/>
    <x v="1"/>
    <x v="0"/>
    <x v="0"/>
    <m/>
  </r>
  <r>
    <n v="126412"/>
    <x v="0"/>
    <x v="0"/>
    <x v="0"/>
    <x v="0"/>
    <x v="1"/>
    <x v="324"/>
    <x v="0"/>
    <x v="1"/>
    <s v="Tesseramento"/>
    <x v="1"/>
    <x v="0"/>
    <x v="0"/>
    <m/>
  </r>
  <r>
    <n v="185659"/>
    <x v="0"/>
    <x v="0"/>
    <x v="0"/>
    <x v="0"/>
    <x v="1"/>
    <x v="324"/>
    <x v="0"/>
    <x v="0"/>
    <s v="Tesseramento"/>
    <x v="1"/>
    <x v="0"/>
    <x v="0"/>
    <m/>
  </r>
  <r>
    <n v="234697"/>
    <x v="0"/>
    <x v="0"/>
    <x v="1"/>
    <x v="1"/>
    <x v="1"/>
    <x v="324"/>
    <x v="0"/>
    <x v="1"/>
    <s v="Tesseramento"/>
    <x v="1"/>
    <x v="0"/>
    <x v="0"/>
    <m/>
  </r>
  <r>
    <n v="229027"/>
    <x v="0"/>
    <x v="0"/>
    <x v="0"/>
    <x v="0"/>
    <x v="4"/>
    <x v="140"/>
    <x v="0"/>
    <x v="0"/>
    <s v="Tesseramento"/>
    <x v="0"/>
    <x v="4"/>
    <x v="0"/>
    <m/>
  </r>
  <r>
    <n v="229028"/>
    <x v="0"/>
    <x v="0"/>
    <x v="0"/>
    <x v="1"/>
    <x v="4"/>
    <x v="140"/>
    <x v="0"/>
    <x v="1"/>
    <s v="Tesseramento"/>
    <x v="0"/>
    <x v="3"/>
    <x v="0"/>
    <m/>
  </r>
  <r>
    <n v="201822"/>
    <x v="0"/>
    <x v="0"/>
    <x v="0"/>
    <x v="0"/>
    <x v="7"/>
    <x v="44"/>
    <x v="0"/>
    <x v="0"/>
    <s v="Tesseramento"/>
    <x v="1"/>
    <x v="0"/>
    <x v="0"/>
    <m/>
  </r>
  <r>
    <n v="128399"/>
    <x v="0"/>
    <x v="0"/>
    <x v="0"/>
    <x v="0"/>
    <x v="1"/>
    <x v="28"/>
    <x v="0"/>
    <x v="0"/>
    <s v="Tesseramento"/>
    <x v="1"/>
    <x v="3"/>
    <x v="0"/>
    <m/>
  </r>
  <r>
    <n v="133317"/>
    <x v="0"/>
    <x v="0"/>
    <x v="0"/>
    <x v="0"/>
    <x v="4"/>
    <x v="4"/>
    <x v="0"/>
    <x v="0"/>
    <s v="Tesseramento"/>
    <x v="1"/>
    <x v="1"/>
    <x v="0"/>
    <m/>
  </r>
  <r>
    <n v="235159"/>
    <x v="0"/>
    <x v="1"/>
    <x v="1"/>
    <x v="2"/>
    <x v="7"/>
    <x v="223"/>
    <x v="0"/>
    <x v="0"/>
    <s v="Tesseramento"/>
    <x v="2"/>
    <x v="0"/>
    <x v="0"/>
    <m/>
  </r>
  <r>
    <n v="204672"/>
    <x v="0"/>
    <x v="0"/>
    <x v="0"/>
    <x v="0"/>
    <x v="1"/>
    <x v="28"/>
    <x v="0"/>
    <x v="0"/>
    <s v="Tesseramento"/>
    <x v="1"/>
    <x v="3"/>
    <x v="0"/>
    <m/>
  </r>
  <r>
    <n v="39065"/>
    <x v="0"/>
    <x v="0"/>
    <x v="0"/>
    <x v="0"/>
    <x v="11"/>
    <x v="174"/>
    <x v="0"/>
    <x v="0"/>
    <s v="Tesseramento"/>
    <x v="3"/>
    <x v="4"/>
    <x v="0"/>
    <m/>
  </r>
  <r>
    <n v="45710"/>
    <x v="0"/>
    <x v="0"/>
    <x v="0"/>
    <x v="0"/>
    <x v="7"/>
    <x v="51"/>
    <x v="0"/>
    <x v="0"/>
    <s v="Tesseramento"/>
    <x v="1"/>
    <x v="4"/>
    <x v="0"/>
    <m/>
  </r>
  <r>
    <n v="51901"/>
    <x v="0"/>
    <x v="0"/>
    <x v="0"/>
    <x v="0"/>
    <x v="7"/>
    <x v="51"/>
    <x v="0"/>
    <x v="0"/>
    <s v="Tesseramento"/>
    <x v="1"/>
    <x v="4"/>
    <x v="0"/>
    <m/>
  </r>
  <r>
    <n v="150564"/>
    <x v="0"/>
    <x v="0"/>
    <x v="0"/>
    <x v="0"/>
    <x v="8"/>
    <x v="92"/>
    <x v="0"/>
    <x v="0"/>
    <s v="Tesseramento"/>
    <x v="1"/>
    <x v="4"/>
    <x v="0"/>
    <m/>
  </r>
  <r>
    <n v="131925"/>
    <x v="0"/>
    <x v="0"/>
    <x v="0"/>
    <x v="2"/>
    <x v="7"/>
    <x v="51"/>
    <x v="0"/>
    <x v="1"/>
    <s v="Tesseramento"/>
    <x v="1"/>
    <x v="3"/>
    <x v="0"/>
    <m/>
  </r>
  <r>
    <n v="102599"/>
    <x v="0"/>
    <x v="0"/>
    <x v="0"/>
    <x v="0"/>
    <x v="7"/>
    <x v="51"/>
    <x v="0"/>
    <x v="0"/>
    <s v="Tesseramento"/>
    <x v="1"/>
    <x v="4"/>
    <x v="0"/>
    <m/>
  </r>
  <r>
    <n v="41443"/>
    <x v="0"/>
    <x v="0"/>
    <x v="0"/>
    <x v="0"/>
    <x v="2"/>
    <x v="79"/>
    <x v="0"/>
    <x v="1"/>
    <s v="Tesseramento"/>
    <x v="1"/>
    <x v="3"/>
    <x v="0"/>
    <m/>
  </r>
  <r>
    <n v="220626"/>
    <x v="0"/>
    <x v="0"/>
    <x v="0"/>
    <x v="0"/>
    <x v="2"/>
    <x v="79"/>
    <x v="0"/>
    <x v="1"/>
    <s v="Tesseramento"/>
    <x v="1"/>
    <x v="3"/>
    <x v="0"/>
    <m/>
  </r>
  <r>
    <n v="205653"/>
    <x v="0"/>
    <x v="0"/>
    <x v="0"/>
    <x v="0"/>
    <x v="2"/>
    <x v="79"/>
    <x v="0"/>
    <x v="0"/>
    <s v="Tesseramento"/>
    <x v="1"/>
    <x v="0"/>
    <x v="0"/>
    <m/>
  </r>
  <r>
    <n v="160684"/>
    <x v="0"/>
    <x v="0"/>
    <x v="0"/>
    <x v="0"/>
    <x v="2"/>
    <x v="79"/>
    <x v="0"/>
    <x v="0"/>
    <s v="Tesseramento"/>
    <x v="1"/>
    <x v="3"/>
    <x v="0"/>
    <m/>
  </r>
  <r>
    <n v="118775"/>
    <x v="0"/>
    <x v="0"/>
    <x v="0"/>
    <x v="0"/>
    <x v="2"/>
    <x v="79"/>
    <x v="0"/>
    <x v="0"/>
    <s v="Tesseramento"/>
    <x v="1"/>
    <x v="0"/>
    <x v="0"/>
    <m/>
  </r>
  <r>
    <n v="85818"/>
    <x v="0"/>
    <x v="0"/>
    <x v="0"/>
    <x v="0"/>
    <x v="2"/>
    <x v="79"/>
    <x v="0"/>
    <x v="0"/>
    <s v="Tesseramento"/>
    <x v="1"/>
    <x v="4"/>
    <x v="0"/>
    <m/>
  </r>
  <r>
    <n v="234768"/>
    <x v="0"/>
    <x v="0"/>
    <x v="1"/>
    <x v="1"/>
    <x v="2"/>
    <x v="157"/>
    <x v="0"/>
    <x v="0"/>
    <s v="Tesseramento"/>
    <x v="1"/>
    <x v="1"/>
    <x v="0"/>
    <m/>
  </r>
  <r>
    <n v="103379"/>
    <x v="0"/>
    <x v="0"/>
    <x v="0"/>
    <x v="0"/>
    <x v="11"/>
    <x v="189"/>
    <x v="0"/>
    <x v="0"/>
    <s v="Tesseramento"/>
    <x v="1"/>
    <x v="1"/>
    <x v="0"/>
    <m/>
  </r>
  <r>
    <n v="131411"/>
    <x v="0"/>
    <x v="0"/>
    <x v="0"/>
    <x v="0"/>
    <x v="11"/>
    <x v="189"/>
    <x v="0"/>
    <x v="1"/>
    <s v="Tesseramento"/>
    <x v="1"/>
    <x v="0"/>
    <x v="0"/>
    <m/>
  </r>
  <r>
    <n v="131412"/>
    <x v="0"/>
    <x v="0"/>
    <x v="0"/>
    <x v="0"/>
    <x v="11"/>
    <x v="189"/>
    <x v="0"/>
    <x v="0"/>
    <s v="Tesseramento"/>
    <x v="1"/>
    <x v="0"/>
    <x v="0"/>
    <m/>
  </r>
  <r>
    <n v="204985"/>
    <x v="0"/>
    <x v="0"/>
    <x v="0"/>
    <x v="1"/>
    <x v="1"/>
    <x v="20"/>
    <x v="0"/>
    <x v="0"/>
    <s v="Tesseramento"/>
    <x v="0"/>
    <x v="3"/>
    <x v="0"/>
    <m/>
  </r>
  <r>
    <n v="233409"/>
    <x v="0"/>
    <x v="0"/>
    <x v="0"/>
    <x v="0"/>
    <x v="2"/>
    <x v="313"/>
    <x v="0"/>
    <x v="0"/>
    <s v="Tesseramento"/>
    <x v="1"/>
    <x v="0"/>
    <x v="0"/>
    <m/>
  </r>
  <r>
    <n v="73140"/>
    <x v="0"/>
    <x v="0"/>
    <x v="0"/>
    <x v="0"/>
    <x v="7"/>
    <x v="51"/>
    <x v="0"/>
    <x v="0"/>
    <s v="Tesseramento"/>
    <x v="1"/>
    <x v="3"/>
    <x v="0"/>
    <m/>
  </r>
  <r>
    <n v="166683"/>
    <x v="1"/>
    <x v="0"/>
    <x v="0"/>
    <x v="0"/>
    <x v="7"/>
    <x v="51"/>
    <x v="0"/>
    <x v="0"/>
    <s v="Tesseramento"/>
    <x v="1"/>
    <x v="2"/>
    <x v="0"/>
    <m/>
  </r>
  <r>
    <n v="116721"/>
    <x v="0"/>
    <x v="0"/>
    <x v="0"/>
    <x v="0"/>
    <x v="4"/>
    <x v="166"/>
    <x v="0"/>
    <x v="0"/>
    <s v="Tesseramento"/>
    <x v="1"/>
    <x v="4"/>
    <x v="0"/>
    <m/>
  </r>
  <r>
    <n v="205132"/>
    <x v="0"/>
    <x v="0"/>
    <x v="0"/>
    <x v="0"/>
    <x v="4"/>
    <x v="166"/>
    <x v="0"/>
    <x v="0"/>
    <s v="Tesseramento"/>
    <x v="1"/>
    <x v="1"/>
    <x v="0"/>
    <m/>
  </r>
  <r>
    <n v="33111"/>
    <x v="0"/>
    <x v="0"/>
    <x v="0"/>
    <x v="0"/>
    <x v="2"/>
    <x v="313"/>
    <x v="0"/>
    <x v="0"/>
    <s v="Tesseramento"/>
    <x v="1"/>
    <x v="4"/>
    <x v="0"/>
    <m/>
  </r>
  <r>
    <n v="233138"/>
    <x v="0"/>
    <x v="0"/>
    <x v="0"/>
    <x v="2"/>
    <x v="2"/>
    <x v="313"/>
    <x v="0"/>
    <x v="0"/>
    <s v="Tesseramento"/>
    <x v="1"/>
    <x v="0"/>
    <x v="0"/>
    <m/>
  </r>
  <r>
    <n v="233261"/>
    <x v="0"/>
    <x v="0"/>
    <x v="0"/>
    <x v="0"/>
    <x v="2"/>
    <x v="313"/>
    <x v="0"/>
    <x v="0"/>
    <s v="Tesseramento"/>
    <x v="1"/>
    <x v="0"/>
    <x v="0"/>
    <m/>
  </r>
  <r>
    <n v="233139"/>
    <x v="0"/>
    <x v="0"/>
    <x v="0"/>
    <x v="0"/>
    <x v="2"/>
    <x v="313"/>
    <x v="0"/>
    <x v="0"/>
    <s v="Tesseramento"/>
    <x v="1"/>
    <x v="0"/>
    <x v="0"/>
    <m/>
  </r>
  <r>
    <n v="142548"/>
    <x v="1"/>
    <x v="0"/>
    <x v="0"/>
    <x v="0"/>
    <x v="2"/>
    <x v="313"/>
    <x v="0"/>
    <x v="1"/>
    <s v="Tesseramento"/>
    <x v="1"/>
    <x v="2"/>
    <x v="0"/>
    <m/>
  </r>
  <r>
    <n v="58559"/>
    <x v="0"/>
    <x v="0"/>
    <x v="0"/>
    <x v="0"/>
    <x v="2"/>
    <x v="313"/>
    <x v="0"/>
    <x v="0"/>
    <s v="Tesseramento"/>
    <x v="1"/>
    <x v="3"/>
    <x v="0"/>
    <m/>
  </r>
  <r>
    <n v="233140"/>
    <x v="0"/>
    <x v="0"/>
    <x v="0"/>
    <x v="1"/>
    <x v="2"/>
    <x v="313"/>
    <x v="0"/>
    <x v="0"/>
    <s v="Tesseramento"/>
    <x v="1"/>
    <x v="0"/>
    <x v="0"/>
    <m/>
  </r>
  <r>
    <n v="10084"/>
    <x v="0"/>
    <x v="0"/>
    <x v="0"/>
    <x v="0"/>
    <x v="2"/>
    <x v="313"/>
    <x v="0"/>
    <x v="0"/>
    <s v="Tesseramento"/>
    <x v="1"/>
    <x v="4"/>
    <x v="0"/>
    <m/>
  </r>
  <r>
    <n v="209605"/>
    <x v="0"/>
    <x v="0"/>
    <x v="0"/>
    <x v="1"/>
    <x v="2"/>
    <x v="313"/>
    <x v="0"/>
    <x v="0"/>
    <s v="Tesseramento"/>
    <x v="1"/>
    <x v="4"/>
    <x v="0"/>
    <m/>
  </r>
  <r>
    <n v="13710"/>
    <x v="0"/>
    <x v="0"/>
    <x v="0"/>
    <x v="0"/>
    <x v="2"/>
    <x v="313"/>
    <x v="0"/>
    <x v="0"/>
    <s v="Tesseramento"/>
    <x v="1"/>
    <x v="4"/>
    <x v="0"/>
    <m/>
  </r>
  <r>
    <n v="13744"/>
    <x v="0"/>
    <x v="0"/>
    <x v="0"/>
    <x v="0"/>
    <x v="2"/>
    <x v="313"/>
    <x v="0"/>
    <x v="0"/>
    <s v="Tesseramento"/>
    <x v="1"/>
    <x v="4"/>
    <x v="0"/>
    <m/>
  </r>
  <r>
    <n v="220939"/>
    <x v="0"/>
    <x v="0"/>
    <x v="0"/>
    <x v="2"/>
    <x v="2"/>
    <x v="313"/>
    <x v="0"/>
    <x v="1"/>
    <s v="Tesseramento"/>
    <x v="1"/>
    <x v="0"/>
    <x v="0"/>
    <m/>
  </r>
  <r>
    <n v="173412"/>
    <x v="0"/>
    <x v="0"/>
    <x v="0"/>
    <x v="0"/>
    <x v="2"/>
    <x v="313"/>
    <x v="0"/>
    <x v="0"/>
    <s v="Tesseramento"/>
    <x v="1"/>
    <x v="3"/>
    <x v="0"/>
    <m/>
  </r>
  <r>
    <n v="220940"/>
    <x v="0"/>
    <x v="0"/>
    <x v="0"/>
    <x v="3"/>
    <x v="2"/>
    <x v="313"/>
    <x v="0"/>
    <x v="0"/>
    <s v="Tesseramento"/>
    <x v="1"/>
    <x v="0"/>
    <x v="0"/>
    <m/>
  </r>
  <r>
    <n v="13872"/>
    <x v="0"/>
    <x v="0"/>
    <x v="0"/>
    <x v="0"/>
    <x v="2"/>
    <x v="313"/>
    <x v="0"/>
    <x v="0"/>
    <s v="Tesseramento"/>
    <x v="1"/>
    <x v="4"/>
    <x v="0"/>
    <m/>
  </r>
  <r>
    <n v="13711"/>
    <x v="0"/>
    <x v="0"/>
    <x v="0"/>
    <x v="0"/>
    <x v="2"/>
    <x v="313"/>
    <x v="0"/>
    <x v="1"/>
    <s v="Tesseramento"/>
    <x v="1"/>
    <x v="4"/>
    <x v="0"/>
    <m/>
  </r>
  <r>
    <n v="96721"/>
    <x v="1"/>
    <x v="0"/>
    <x v="0"/>
    <x v="0"/>
    <x v="2"/>
    <x v="313"/>
    <x v="0"/>
    <x v="0"/>
    <s v="Tesseramento"/>
    <x v="1"/>
    <x v="2"/>
    <x v="0"/>
    <s v="BG"/>
  </r>
  <r>
    <n v="131324"/>
    <x v="1"/>
    <x v="0"/>
    <x v="0"/>
    <x v="0"/>
    <x v="2"/>
    <x v="313"/>
    <x v="0"/>
    <x v="1"/>
    <s v="Tesseramento"/>
    <x v="1"/>
    <x v="6"/>
    <x v="0"/>
    <m/>
  </r>
  <r>
    <n v="85850"/>
    <x v="0"/>
    <x v="0"/>
    <x v="0"/>
    <x v="0"/>
    <x v="2"/>
    <x v="313"/>
    <x v="0"/>
    <x v="0"/>
    <s v="Tesseramento"/>
    <x v="1"/>
    <x v="3"/>
    <x v="0"/>
    <m/>
  </r>
  <r>
    <n v="163756"/>
    <x v="1"/>
    <x v="0"/>
    <x v="0"/>
    <x v="0"/>
    <x v="2"/>
    <x v="313"/>
    <x v="0"/>
    <x v="1"/>
    <s v="Tesseramento"/>
    <x v="1"/>
    <x v="6"/>
    <x v="0"/>
    <s v="B"/>
  </r>
  <r>
    <n v="46161"/>
    <x v="0"/>
    <x v="0"/>
    <x v="0"/>
    <x v="0"/>
    <x v="2"/>
    <x v="313"/>
    <x v="0"/>
    <x v="1"/>
    <s v="Tesseramento"/>
    <x v="1"/>
    <x v="3"/>
    <x v="0"/>
    <m/>
  </r>
  <r>
    <n v="13747"/>
    <x v="0"/>
    <x v="0"/>
    <x v="0"/>
    <x v="0"/>
    <x v="2"/>
    <x v="313"/>
    <x v="0"/>
    <x v="1"/>
    <s v="Tesseramento"/>
    <x v="1"/>
    <x v="4"/>
    <x v="0"/>
    <m/>
  </r>
  <r>
    <n v="160282"/>
    <x v="0"/>
    <x v="0"/>
    <x v="0"/>
    <x v="0"/>
    <x v="15"/>
    <x v="362"/>
    <x v="0"/>
    <x v="0"/>
    <s v="Tesseramento"/>
    <x v="0"/>
    <x v="0"/>
    <x v="0"/>
    <m/>
  </r>
  <r>
    <n v="198697"/>
    <x v="0"/>
    <x v="0"/>
    <x v="0"/>
    <x v="0"/>
    <x v="4"/>
    <x v="47"/>
    <x v="0"/>
    <x v="0"/>
    <s v="Tesseramento"/>
    <x v="0"/>
    <x v="0"/>
    <x v="0"/>
    <m/>
  </r>
  <r>
    <n v="227833"/>
    <x v="1"/>
    <x v="0"/>
    <x v="0"/>
    <x v="2"/>
    <x v="7"/>
    <x v="348"/>
    <x v="0"/>
    <x v="1"/>
    <s v="Tesseramento"/>
    <x v="1"/>
    <x v="5"/>
    <x v="0"/>
    <m/>
  </r>
  <r>
    <n v="228231"/>
    <x v="1"/>
    <x v="0"/>
    <x v="0"/>
    <x v="0"/>
    <x v="4"/>
    <x v="166"/>
    <x v="0"/>
    <x v="0"/>
    <s v="Tesseramento"/>
    <x v="1"/>
    <x v="5"/>
    <x v="0"/>
    <s v="B"/>
  </r>
  <r>
    <n v="109095"/>
    <x v="0"/>
    <x v="0"/>
    <x v="0"/>
    <x v="0"/>
    <x v="4"/>
    <x v="166"/>
    <x v="0"/>
    <x v="0"/>
    <s v="Tesseramento"/>
    <x v="1"/>
    <x v="0"/>
    <x v="0"/>
    <m/>
  </r>
  <r>
    <n v="222111"/>
    <x v="0"/>
    <x v="1"/>
    <x v="0"/>
    <x v="0"/>
    <x v="4"/>
    <x v="166"/>
    <x v="0"/>
    <x v="0"/>
    <s v="Tesseramento"/>
    <x v="1"/>
    <x v="0"/>
    <x v="0"/>
    <m/>
  </r>
  <r>
    <n v="147175"/>
    <x v="0"/>
    <x v="0"/>
    <x v="0"/>
    <x v="0"/>
    <x v="2"/>
    <x v="2"/>
    <x v="0"/>
    <x v="0"/>
    <s v="Tesseramento"/>
    <x v="1"/>
    <x v="0"/>
    <x v="0"/>
    <m/>
  </r>
  <r>
    <n v="32427"/>
    <x v="0"/>
    <x v="0"/>
    <x v="0"/>
    <x v="0"/>
    <x v="4"/>
    <x v="40"/>
    <x v="0"/>
    <x v="0"/>
    <s v="Tesseramento"/>
    <x v="1"/>
    <x v="3"/>
    <x v="0"/>
    <m/>
  </r>
  <r>
    <n v="104383"/>
    <x v="0"/>
    <x v="0"/>
    <x v="0"/>
    <x v="0"/>
    <x v="4"/>
    <x v="40"/>
    <x v="0"/>
    <x v="0"/>
    <s v="Tesseramento"/>
    <x v="1"/>
    <x v="3"/>
    <x v="0"/>
    <m/>
  </r>
  <r>
    <n v="87256"/>
    <x v="0"/>
    <x v="0"/>
    <x v="0"/>
    <x v="0"/>
    <x v="7"/>
    <x v="51"/>
    <x v="0"/>
    <x v="0"/>
    <s v="Tesseramento"/>
    <x v="1"/>
    <x v="3"/>
    <x v="0"/>
    <m/>
  </r>
  <r>
    <n v="34364"/>
    <x v="0"/>
    <x v="0"/>
    <x v="0"/>
    <x v="0"/>
    <x v="7"/>
    <x v="51"/>
    <x v="0"/>
    <x v="0"/>
    <s v="Tesseramento"/>
    <x v="1"/>
    <x v="0"/>
    <x v="0"/>
    <m/>
  </r>
  <r>
    <n v="129555"/>
    <x v="0"/>
    <x v="0"/>
    <x v="0"/>
    <x v="0"/>
    <x v="4"/>
    <x v="88"/>
    <x v="0"/>
    <x v="1"/>
    <s v="Tesseramento"/>
    <x v="1"/>
    <x v="4"/>
    <x v="0"/>
    <m/>
  </r>
  <r>
    <n v="129556"/>
    <x v="0"/>
    <x v="0"/>
    <x v="0"/>
    <x v="0"/>
    <x v="4"/>
    <x v="88"/>
    <x v="0"/>
    <x v="0"/>
    <s v="Tesseramento"/>
    <x v="1"/>
    <x v="4"/>
    <x v="0"/>
    <m/>
  </r>
  <r>
    <n v="138473"/>
    <x v="0"/>
    <x v="0"/>
    <x v="0"/>
    <x v="0"/>
    <x v="4"/>
    <x v="40"/>
    <x v="0"/>
    <x v="0"/>
    <s v="Tesseramento"/>
    <x v="1"/>
    <x v="0"/>
    <x v="0"/>
    <m/>
  </r>
  <r>
    <n v="194003"/>
    <x v="0"/>
    <x v="1"/>
    <x v="0"/>
    <x v="0"/>
    <x v="4"/>
    <x v="166"/>
    <x v="0"/>
    <x v="0"/>
    <s v="Tesseramento"/>
    <x v="1"/>
    <x v="0"/>
    <x v="0"/>
    <m/>
  </r>
  <r>
    <n v="197904"/>
    <x v="0"/>
    <x v="0"/>
    <x v="0"/>
    <x v="0"/>
    <x v="1"/>
    <x v="26"/>
    <x v="0"/>
    <x v="0"/>
    <s v="Tesseramento"/>
    <x v="1"/>
    <x v="0"/>
    <x v="0"/>
    <m/>
  </r>
  <r>
    <n v="19020"/>
    <x v="0"/>
    <x v="0"/>
    <x v="0"/>
    <x v="0"/>
    <x v="1"/>
    <x v="26"/>
    <x v="0"/>
    <x v="1"/>
    <s v="Tesseramento"/>
    <x v="1"/>
    <x v="4"/>
    <x v="0"/>
    <m/>
  </r>
  <r>
    <n v="137822"/>
    <x v="0"/>
    <x v="0"/>
    <x v="0"/>
    <x v="0"/>
    <x v="1"/>
    <x v="26"/>
    <x v="0"/>
    <x v="0"/>
    <s v="Tesseramento"/>
    <x v="1"/>
    <x v="0"/>
    <x v="0"/>
    <m/>
  </r>
  <r>
    <n v="149263"/>
    <x v="0"/>
    <x v="0"/>
    <x v="0"/>
    <x v="0"/>
    <x v="7"/>
    <x v="51"/>
    <x v="0"/>
    <x v="1"/>
    <s v="Tesseramento"/>
    <x v="1"/>
    <x v="3"/>
    <x v="0"/>
    <m/>
  </r>
  <r>
    <n v="179652"/>
    <x v="0"/>
    <x v="0"/>
    <x v="0"/>
    <x v="1"/>
    <x v="7"/>
    <x v="51"/>
    <x v="0"/>
    <x v="1"/>
    <s v="Tesseramento"/>
    <x v="1"/>
    <x v="4"/>
    <x v="0"/>
    <m/>
  </r>
  <r>
    <n v="179654"/>
    <x v="0"/>
    <x v="0"/>
    <x v="0"/>
    <x v="1"/>
    <x v="7"/>
    <x v="51"/>
    <x v="0"/>
    <x v="0"/>
    <s v="Tesseramento"/>
    <x v="1"/>
    <x v="4"/>
    <x v="0"/>
    <m/>
  </r>
  <r>
    <n v="220144"/>
    <x v="0"/>
    <x v="0"/>
    <x v="0"/>
    <x v="0"/>
    <x v="4"/>
    <x v="88"/>
    <x v="0"/>
    <x v="0"/>
    <s v="Tesseramento"/>
    <x v="1"/>
    <x v="0"/>
    <x v="0"/>
    <m/>
  </r>
  <r>
    <n v="220145"/>
    <x v="0"/>
    <x v="0"/>
    <x v="0"/>
    <x v="1"/>
    <x v="4"/>
    <x v="88"/>
    <x v="0"/>
    <x v="1"/>
    <s v="Tesseramento"/>
    <x v="1"/>
    <x v="0"/>
    <x v="0"/>
    <m/>
  </r>
  <r>
    <n v="104478"/>
    <x v="0"/>
    <x v="0"/>
    <x v="0"/>
    <x v="0"/>
    <x v="7"/>
    <x v="51"/>
    <x v="0"/>
    <x v="1"/>
    <s v="Tesseramento"/>
    <x v="1"/>
    <x v="3"/>
    <x v="0"/>
    <m/>
  </r>
  <r>
    <n v="33294"/>
    <x v="0"/>
    <x v="0"/>
    <x v="0"/>
    <x v="0"/>
    <x v="7"/>
    <x v="41"/>
    <x v="0"/>
    <x v="1"/>
    <s v="Tesseramento"/>
    <x v="1"/>
    <x v="4"/>
    <x v="0"/>
    <m/>
  </r>
  <r>
    <n v="212571"/>
    <x v="0"/>
    <x v="0"/>
    <x v="0"/>
    <x v="0"/>
    <x v="3"/>
    <x v="118"/>
    <x v="0"/>
    <x v="0"/>
    <s v="Tesseramento"/>
    <x v="1"/>
    <x v="1"/>
    <x v="0"/>
    <m/>
  </r>
  <r>
    <n v="24872"/>
    <x v="0"/>
    <x v="0"/>
    <x v="0"/>
    <x v="0"/>
    <x v="3"/>
    <x v="118"/>
    <x v="0"/>
    <x v="0"/>
    <s v="Tesseramento"/>
    <x v="1"/>
    <x v="4"/>
    <x v="0"/>
    <m/>
  </r>
  <r>
    <n v="228290"/>
    <x v="0"/>
    <x v="0"/>
    <x v="0"/>
    <x v="0"/>
    <x v="3"/>
    <x v="118"/>
    <x v="0"/>
    <x v="0"/>
    <s v="Tesseramento"/>
    <x v="1"/>
    <x v="3"/>
    <x v="0"/>
    <m/>
  </r>
  <r>
    <n v="126215"/>
    <x v="0"/>
    <x v="0"/>
    <x v="0"/>
    <x v="0"/>
    <x v="14"/>
    <x v="129"/>
    <x v="0"/>
    <x v="0"/>
    <s v="Tesseramento"/>
    <x v="1"/>
    <x v="0"/>
    <x v="0"/>
    <m/>
  </r>
  <r>
    <n v="109276"/>
    <x v="0"/>
    <x v="0"/>
    <x v="0"/>
    <x v="0"/>
    <x v="14"/>
    <x v="129"/>
    <x v="0"/>
    <x v="0"/>
    <s v="Tesseramento"/>
    <x v="1"/>
    <x v="1"/>
    <x v="0"/>
    <m/>
  </r>
  <r>
    <n v="208859"/>
    <x v="0"/>
    <x v="0"/>
    <x v="0"/>
    <x v="1"/>
    <x v="11"/>
    <x v="278"/>
    <x v="0"/>
    <x v="0"/>
    <s v="Tesseramento"/>
    <x v="1"/>
    <x v="0"/>
    <x v="0"/>
    <m/>
  </r>
  <r>
    <n v="210458"/>
    <x v="0"/>
    <x v="0"/>
    <x v="0"/>
    <x v="0"/>
    <x v="1"/>
    <x v="20"/>
    <x v="0"/>
    <x v="0"/>
    <s v="Tesseramento"/>
    <x v="0"/>
    <x v="4"/>
    <x v="0"/>
    <m/>
  </r>
  <r>
    <n v="13276"/>
    <x v="0"/>
    <x v="0"/>
    <x v="0"/>
    <x v="0"/>
    <x v="9"/>
    <x v="16"/>
    <x v="0"/>
    <x v="1"/>
    <s v="Tesseramento"/>
    <x v="1"/>
    <x v="4"/>
    <x v="0"/>
    <m/>
  </r>
  <r>
    <n v="161126"/>
    <x v="1"/>
    <x v="0"/>
    <x v="0"/>
    <x v="1"/>
    <x v="9"/>
    <x v="16"/>
    <x v="0"/>
    <x v="0"/>
    <s v="Tesseramento"/>
    <x v="1"/>
    <x v="2"/>
    <x v="0"/>
    <m/>
  </r>
  <r>
    <n v="93011"/>
    <x v="0"/>
    <x v="0"/>
    <x v="0"/>
    <x v="0"/>
    <x v="9"/>
    <x v="16"/>
    <x v="0"/>
    <x v="0"/>
    <s v="Tesseramento"/>
    <x v="1"/>
    <x v="4"/>
    <x v="0"/>
    <m/>
  </r>
  <r>
    <n v="42588"/>
    <x v="0"/>
    <x v="0"/>
    <x v="0"/>
    <x v="0"/>
    <x v="11"/>
    <x v="280"/>
    <x v="0"/>
    <x v="0"/>
    <s v="Tesseramento"/>
    <x v="0"/>
    <x v="0"/>
    <x v="0"/>
    <m/>
  </r>
  <r>
    <n v="106623"/>
    <x v="0"/>
    <x v="0"/>
    <x v="0"/>
    <x v="0"/>
    <x v="5"/>
    <x v="38"/>
    <x v="0"/>
    <x v="0"/>
    <s v="Tesseramento"/>
    <x v="1"/>
    <x v="1"/>
    <x v="0"/>
    <m/>
  </r>
  <r>
    <n v="106359"/>
    <x v="0"/>
    <x v="0"/>
    <x v="0"/>
    <x v="0"/>
    <x v="5"/>
    <x v="38"/>
    <x v="0"/>
    <x v="0"/>
    <s v="Tesseramento"/>
    <x v="1"/>
    <x v="3"/>
    <x v="0"/>
    <m/>
  </r>
  <r>
    <n v="148770"/>
    <x v="0"/>
    <x v="0"/>
    <x v="0"/>
    <x v="0"/>
    <x v="5"/>
    <x v="38"/>
    <x v="0"/>
    <x v="1"/>
    <s v="Tesseramento"/>
    <x v="1"/>
    <x v="3"/>
    <x v="0"/>
    <m/>
  </r>
  <r>
    <n v="230514"/>
    <x v="0"/>
    <x v="0"/>
    <x v="0"/>
    <x v="0"/>
    <x v="11"/>
    <x v="120"/>
    <x v="0"/>
    <x v="1"/>
    <s v="Tesseramento"/>
    <x v="1"/>
    <x v="0"/>
    <x v="0"/>
    <m/>
  </r>
  <r>
    <n v="29383"/>
    <x v="0"/>
    <x v="0"/>
    <x v="0"/>
    <x v="0"/>
    <x v="7"/>
    <x v="51"/>
    <x v="0"/>
    <x v="1"/>
    <s v="Tesseramento"/>
    <x v="1"/>
    <x v="4"/>
    <x v="0"/>
    <m/>
  </r>
  <r>
    <n v="29256"/>
    <x v="0"/>
    <x v="0"/>
    <x v="0"/>
    <x v="0"/>
    <x v="7"/>
    <x v="51"/>
    <x v="0"/>
    <x v="0"/>
    <s v="Tesseramento"/>
    <x v="1"/>
    <x v="3"/>
    <x v="0"/>
    <m/>
  </r>
  <r>
    <n v="42237"/>
    <x v="0"/>
    <x v="0"/>
    <x v="0"/>
    <x v="0"/>
    <x v="12"/>
    <x v="314"/>
    <x v="0"/>
    <x v="0"/>
    <s v="Tesseramento"/>
    <x v="0"/>
    <x v="3"/>
    <x v="0"/>
    <m/>
  </r>
  <r>
    <n v="191594"/>
    <x v="0"/>
    <x v="0"/>
    <x v="0"/>
    <x v="1"/>
    <x v="12"/>
    <x v="314"/>
    <x v="0"/>
    <x v="1"/>
    <s v="Tesseramento"/>
    <x v="0"/>
    <x v="0"/>
    <x v="0"/>
    <m/>
  </r>
  <r>
    <n v="78821"/>
    <x v="0"/>
    <x v="0"/>
    <x v="0"/>
    <x v="0"/>
    <x v="4"/>
    <x v="149"/>
    <x v="0"/>
    <x v="0"/>
    <s v="Tesseramento"/>
    <x v="1"/>
    <x v="1"/>
    <x v="0"/>
    <m/>
  </r>
  <r>
    <n v="200732"/>
    <x v="0"/>
    <x v="0"/>
    <x v="0"/>
    <x v="0"/>
    <x v="4"/>
    <x v="149"/>
    <x v="0"/>
    <x v="0"/>
    <s v="Tesseramento"/>
    <x v="1"/>
    <x v="0"/>
    <x v="0"/>
    <m/>
  </r>
  <r>
    <n v="60810"/>
    <x v="0"/>
    <x v="0"/>
    <x v="0"/>
    <x v="0"/>
    <x v="4"/>
    <x v="149"/>
    <x v="0"/>
    <x v="0"/>
    <s v="Tesseramento"/>
    <x v="1"/>
    <x v="3"/>
    <x v="0"/>
    <m/>
  </r>
  <r>
    <n v="115954"/>
    <x v="0"/>
    <x v="0"/>
    <x v="0"/>
    <x v="0"/>
    <x v="4"/>
    <x v="149"/>
    <x v="0"/>
    <x v="1"/>
    <s v="Tesseramento"/>
    <x v="1"/>
    <x v="4"/>
    <x v="0"/>
    <m/>
  </r>
  <r>
    <n v="52812"/>
    <x v="0"/>
    <x v="0"/>
    <x v="0"/>
    <x v="0"/>
    <x v="4"/>
    <x v="149"/>
    <x v="0"/>
    <x v="0"/>
    <s v="Tesseramento"/>
    <x v="1"/>
    <x v="3"/>
    <x v="0"/>
    <m/>
  </r>
  <r>
    <n v="139111"/>
    <x v="0"/>
    <x v="0"/>
    <x v="0"/>
    <x v="0"/>
    <x v="4"/>
    <x v="149"/>
    <x v="0"/>
    <x v="1"/>
    <s v="Tesseramento"/>
    <x v="1"/>
    <x v="3"/>
    <x v="0"/>
    <m/>
  </r>
  <r>
    <n v="187236"/>
    <x v="0"/>
    <x v="0"/>
    <x v="0"/>
    <x v="0"/>
    <x v="7"/>
    <x v="44"/>
    <x v="0"/>
    <x v="0"/>
    <s v="Tesseramento"/>
    <x v="1"/>
    <x v="0"/>
    <x v="0"/>
    <m/>
  </r>
  <r>
    <n v="183145"/>
    <x v="0"/>
    <x v="0"/>
    <x v="0"/>
    <x v="0"/>
    <x v="11"/>
    <x v="102"/>
    <x v="0"/>
    <x v="0"/>
    <s v="Tesseramento"/>
    <x v="1"/>
    <x v="0"/>
    <x v="0"/>
    <m/>
  </r>
  <r>
    <n v="112839"/>
    <x v="0"/>
    <x v="0"/>
    <x v="0"/>
    <x v="0"/>
    <x v="11"/>
    <x v="102"/>
    <x v="0"/>
    <x v="0"/>
    <s v="Tesseramento"/>
    <x v="1"/>
    <x v="3"/>
    <x v="0"/>
    <m/>
  </r>
  <r>
    <n v="37640"/>
    <x v="0"/>
    <x v="0"/>
    <x v="0"/>
    <x v="0"/>
    <x v="4"/>
    <x v="166"/>
    <x v="0"/>
    <x v="0"/>
    <s v="Tesseramento"/>
    <x v="1"/>
    <x v="0"/>
    <x v="0"/>
    <m/>
  </r>
  <r>
    <n v="81967"/>
    <x v="0"/>
    <x v="0"/>
    <x v="0"/>
    <x v="0"/>
    <x v="4"/>
    <x v="166"/>
    <x v="0"/>
    <x v="0"/>
    <s v="Tesseramento"/>
    <x v="1"/>
    <x v="3"/>
    <x v="0"/>
    <m/>
  </r>
  <r>
    <n v="35874"/>
    <x v="0"/>
    <x v="0"/>
    <x v="0"/>
    <x v="0"/>
    <x v="13"/>
    <x v="198"/>
    <x v="0"/>
    <x v="0"/>
    <s v="Tesseramento"/>
    <x v="1"/>
    <x v="3"/>
    <x v="0"/>
    <m/>
  </r>
  <r>
    <n v="62189"/>
    <x v="0"/>
    <x v="0"/>
    <x v="0"/>
    <x v="0"/>
    <x v="13"/>
    <x v="198"/>
    <x v="0"/>
    <x v="0"/>
    <s v="Tesseramento"/>
    <x v="1"/>
    <x v="4"/>
    <x v="0"/>
    <m/>
  </r>
  <r>
    <n v="59410"/>
    <x v="0"/>
    <x v="0"/>
    <x v="0"/>
    <x v="0"/>
    <x v="13"/>
    <x v="198"/>
    <x v="0"/>
    <x v="0"/>
    <s v="Tesseramento"/>
    <x v="1"/>
    <x v="4"/>
    <x v="0"/>
    <m/>
  </r>
  <r>
    <n v="80871"/>
    <x v="0"/>
    <x v="0"/>
    <x v="0"/>
    <x v="0"/>
    <x v="13"/>
    <x v="198"/>
    <x v="0"/>
    <x v="0"/>
    <s v="Tesseramento"/>
    <x v="1"/>
    <x v="4"/>
    <x v="0"/>
    <m/>
  </r>
  <r>
    <n v="92686"/>
    <x v="0"/>
    <x v="0"/>
    <x v="0"/>
    <x v="0"/>
    <x v="13"/>
    <x v="198"/>
    <x v="0"/>
    <x v="1"/>
    <s v="Tesseramento"/>
    <x v="1"/>
    <x v="4"/>
    <x v="0"/>
    <m/>
  </r>
  <r>
    <n v="95661"/>
    <x v="0"/>
    <x v="0"/>
    <x v="0"/>
    <x v="0"/>
    <x v="13"/>
    <x v="198"/>
    <x v="0"/>
    <x v="0"/>
    <s v="Tesseramento"/>
    <x v="1"/>
    <x v="0"/>
    <x v="0"/>
    <m/>
  </r>
  <r>
    <n v="95663"/>
    <x v="0"/>
    <x v="0"/>
    <x v="0"/>
    <x v="0"/>
    <x v="13"/>
    <x v="198"/>
    <x v="0"/>
    <x v="0"/>
    <s v="Tesseramento"/>
    <x v="1"/>
    <x v="0"/>
    <x v="0"/>
    <m/>
  </r>
  <r>
    <n v="109871"/>
    <x v="1"/>
    <x v="0"/>
    <x v="0"/>
    <x v="0"/>
    <x v="13"/>
    <x v="198"/>
    <x v="0"/>
    <x v="0"/>
    <s v="Tesseramento"/>
    <x v="1"/>
    <x v="2"/>
    <x v="0"/>
    <m/>
  </r>
  <r>
    <n v="156545"/>
    <x v="0"/>
    <x v="0"/>
    <x v="0"/>
    <x v="0"/>
    <x v="13"/>
    <x v="198"/>
    <x v="0"/>
    <x v="0"/>
    <s v="Tesseramento"/>
    <x v="1"/>
    <x v="0"/>
    <x v="0"/>
    <m/>
  </r>
  <r>
    <n v="97260"/>
    <x v="0"/>
    <x v="0"/>
    <x v="0"/>
    <x v="1"/>
    <x v="13"/>
    <x v="198"/>
    <x v="0"/>
    <x v="1"/>
    <s v="Tesseramento"/>
    <x v="1"/>
    <x v="0"/>
    <x v="0"/>
    <m/>
  </r>
  <r>
    <n v="108299"/>
    <x v="0"/>
    <x v="0"/>
    <x v="0"/>
    <x v="0"/>
    <x v="13"/>
    <x v="198"/>
    <x v="0"/>
    <x v="1"/>
    <s v="Tesseramento"/>
    <x v="1"/>
    <x v="3"/>
    <x v="0"/>
    <m/>
  </r>
  <r>
    <n v="121588"/>
    <x v="0"/>
    <x v="0"/>
    <x v="0"/>
    <x v="0"/>
    <x v="13"/>
    <x v="198"/>
    <x v="0"/>
    <x v="0"/>
    <s v="Tesseramento"/>
    <x v="1"/>
    <x v="0"/>
    <x v="0"/>
    <m/>
  </r>
  <r>
    <n v="125847"/>
    <x v="0"/>
    <x v="0"/>
    <x v="0"/>
    <x v="0"/>
    <x v="13"/>
    <x v="198"/>
    <x v="0"/>
    <x v="0"/>
    <s v="Tesseramento"/>
    <x v="1"/>
    <x v="4"/>
    <x v="0"/>
    <m/>
  </r>
  <r>
    <n v="125849"/>
    <x v="0"/>
    <x v="0"/>
    <x v="0"/>
    <x v="0"/>
    <x v="13"/>
    <x v="198"/>
    <x v="0"/>
    <x v="0"/>
    <s v="Tesseramento"/>
    <x v="1"/>
    <x v="3"/>
    <x v="0"/>
    <m/>
  </r>
  <r>
    <n v="133407"/>
    <x v="0"/>
    <x v="0"/>
    <x v="0"/>
    <x v="0"/>
    <x v="13"/>
    <x v="198"/>
    <x v="0"/>
    <x v="0"/>
    <s v="Tesseramento"/>
    <x v="1"/>
    <x v="0"/>
    <x v="0"/>
    <m/>
  </r>
  <r>
    <n v="147921"/>
    <x v="0"/>
    <x v="0"/>
    <x v="0"/>
    <x v="0"/>
    <x v="13"/>
    <x v="198"/>
    <x v="0"/>
    <x v="0"/>
    <s v="Tesseramento"/>
    <x v="1"/>
    <x v="0"/>
    <x v="0"/>
    <m/>
  </r>
  <r>
    <n v="151008"/>
    <x v="0"/>
    <x v="0"/>
    <x v="0"/>
    <x v="0"/>
    <x v="13"/>
    <x v="198"/>
    <x v="0"/>
    <x v="0"/>
    <s v="Tesseramento"/>
    <x v="1"/>
    <x v="0"/>
    <x v="0"/>
    <m/>
  </r>
  <r>
    <n v="190193"/>
    <x v="0"/>
    <x v="0"/>
    <x v="0"/>
    <x v="0"/>
    <x v="4"/>
    <x v="65"/>
    <x v="0"/>
    <x v="0"/>
    <s v="Tesseramento"/>
    <x v="1"/>
    <x v="0"/>
    <x v="0"/>
    <m/>
  </r>
  <r>
    <n v="153205"/>
    <x v="0"/>
    <x v="0"/>
    <x v="0"/>
    <x v="0"/>
    <x v="13"/>
    <x v="198"/>
    <x v="0"/>
    <x v="0"/>
    <s v="Tesseramento"/>
    <x v="1"/>
    <x v="0"/>
    <x v="0"/>
    <m/>
  </r>
  <r>
    <n v="156933"/>
    <x v="0"/>
    <x v="0"/>
    <x v="0"/>
    <x v="0"/>
    <x v="13"/>
    <x v="198"/>
    <x v="0"/>
    <x v="0"/>
    <s v="Tesseramento"/>
    <x v="1"/>
    <x v="0"/>
    <x v="0"/>
    <m/>
  </r>
  <r>
    <n v="159356"/>
    <x v="0"/>
    <x v="0"/>
    <x v="0"/>
    <x v="0"/>
    <x v="13"/>
    <x v="198"/>
    <x v="0"/>
    <x v="0"/>
    <s v="Tesseramento"/>
    <x v="1"/>
    <x v="0"/>
    <x v="0"/>
    <m/>
  </r>
  <r>
    <n v="161401"/>
    <x v="0"/>
    <x v="0"/>
    <x v="0"/>
    <x v="0"/>
    <x v="13"/>
    <x v="198"/>
    <x v="0"/>
    <x v="0"/>
    <s v="Tesseramento"/>
    <x v="1"/>
    <x v="3"/>
    <x v="0"/>
    <m/>
  </r>
  <r>
    <n v="161402"/>
    <x v="0"/>
    <x v="0"/>
    <x v="0"/>
    <x v="0"/>
    <x v="13"/>
    <x v="198"/>
    <x v="0"/>
    <x v="0"/>
    <s v="Tesseramento"/>
    <x v="1"/>
    <x v="4"/>
    <x v="0"/>
    <m/>
  </r>
  <r>
    <n v="161992"/>
    <x v="0"/>
    <x v="0"/>
    <x v="0"/>
    <x v="0"/>
    <x v="13"/>
    <x v="198"/>
    <x v="0"/>
    <x v="0"/>
    <s v="Tesseramento"/>
    <x v="1"/>
    <x v="0"/>
    <x v="0"/>
    <m/>
  </r>
  <r>
    <n v="174163"/>
    <x v="0"/>
    <x v="0"/>
    <x v="0"/>
    <x v="0"/>
    <x v="13"/>
    <x v="198"/>
    <x v="0"/>
    <x v="1"/>
    <s v="Tesseramento"/>
    <x v="1"/>
    <x v="0"/>
    <x v="0"/>
    <m/>
  </r>
  <r>
    <n v="184337"/>
    <x v="0"/>
    <x v="0"/>
    <x v="0"/>
    <x v="0"/>
    <x v="13"/>
    <x v="198"/>
    <x v="0"/>
    <x v="0"/>
    <s v="Tesseramento"/>
    <x v="1"/>
    <x v="0"/>
    <x v="0"/>
    <m/>
  </r>
  <r>
    <n v="192181"/>
    <x v="0"/>
    <x v="0"/>
    <x v="0"/>
    <x v="0"/>
    <x v="13"/>
    <x v="198"/>
    <x v="0"/>
    <x v="1"/>
    <s v="Tesseramento"/>
    <x v="1"/>
    <x v="3"/>
    <x v="0"/>
    <m/>
  </r>
  <r>
    <n v="192182"/>
    <x v="0"/>
    <x v="0"/>
    <x v="0"/>
    <x v="0"/>
    <x v="13"/>
    <x v="198"/>
    <x v="0"/>
    <x v="0"/>
    <s v="Tesseramento"/>
    <x v="1"/>
    <x v="3"/>
    <x v="0"/>
    <m/>
  </r>
  <r>
    <n v="195306"/>
    <x v="0"/>
    <x v="0"/>
    <x v="0"/>
    <x v="0"/>
    <x v="13"/>
    <x v="198"/>
    <x v="0"/>
    <x v="0"/>
    <s v="Tesseramento"/>
    <x v="1"/>
    <x v="0"/>
    <x v="0"/>
    <m/>
  </r>
  <r>
    <n v="211530"/>
    <x v="0"/>
    <x v="0"/>
    <x v="0"/>
    <x v="0"/>
    <x v="13"/>
    <x v="198"/>
    <x v="0"/>
    <x v="0"/>
    <s v="Tesseramento"/>
    <x v="1"/>
    <x v="1"/>
    <x v="0"/>
    <m/>
  </r>
  <r>
    <n v="212953"/>
    <x v="0"/>
    <x v="0"/>
    <x v="0"/>
    <x v="0"/>
    <x v="13"/>
    <x v="198"/>
    <x v="0"/>
    <x v="0"/>
    <s v="Tesseramento"/>
    <x v="1"/>
    <x v="3"/>
    <x v="0"/>
    <m/>
  </r>
  <r>
    <n v="122559"/>
    <x v="0"/>
    <x v="0"/>
    <x v="0"/>
    <x v="0"/>
    <x v="4"/>
    <x v="65"/>
    <x v="0"/>
    <x v="0"/>
    <s v="Tesseramento"/>
    <x v="1"/>
    <x v="3"/>
    <x v="0"/>
    <m/>
  </r>
  <r>
    <n v="218274"/>
    <x v="0"/>
    <x v="0"/>
    <x v="0"/>
    <x v="0"/>
    <x v="13"/>
    <x v="198"/>
    <x v="0"/>
    <x v="0"/>
    <s v="Tesseramento"/>
    <x v="1"/>
    <x v="3"/>
    <x v="0"/>
    <m/>
  </r>
  <r>
    <n v="225168"/>
    <x v="0"/>
    <x v="0"/>
    <x v="0"/>
    <x v="0"/>
    <x v="13"/>
    <x v="198"/>
    <x v="0"/>
    <x v="0"/>
    <s v="Tesseramento"/>
    <x v="1"/>
    <x v="0"/>
    <x v="0"/>
    <m/>
  </r>
  <r>
    <n v="184279"/>
    <x v="0"/>
    <x v="0"/>
    <x v="0"/>
    <x v="0"/>
    <x v="13"/>
    <x v="198"/>
    <x v="0"/>
    <x v="0"/>
    <s v="Tesseramento"/>
    <x v="1"/>
    <x v="0"/>
    <x v="0"/>
    <m/>
  </r>
  <r>
    <n v="187747"/>
    <x v="1"/>
    <x v="0"/>
    <x v="0"/>
    <x v="0"/>
    <x v="13"/>
    <x v="198"/>
    <x v="0"/>
    <x v="0"/>
    <s v="Tesseramento"/>
    <x v="1"/>
    <x v="7"/>
    <x v="0"/>
    <s v="B"/>
  </r>
  <r>
    <n v="235671"/>
    <x v="0"/>
    <x v="1"/>
    <x v="1"/>
    <x v="0"/>
    <x v="4"/>
    <x v="80"/>
    <x v="0"/>
    <x v="1"/>
    <s v="Tesseramento"/>
    <x v="1"/>
    <x v="1"/>
    <x v="0"/>
    <m/>
  </r>
  <r>
    <n v="85299"/>
    <x v="0"/>
    <x v="0"/>
    <x v="0"/>
    <x v="0"/>
    <x v="8"/>
    <x v="46"/>
    <x v="0"/>
    <x v="0"/>
    <s v="Tesseramento"/>
    <x v="0"/>
    <x v="0"/>
    <x v="0"/>
    <m/>
  </r>
  <r>
    <n v="214493"/>
    <x v="0"/>
    <x v="0"/>
    <x v="0"/>
    <x v="0"/>
    <x v="1"/>
    <x v="26"/>
    <x v="0"/>
    <x v="0"/>
    <s v="Tesseramento"/>
    <x v="1"/>
    <x v="0"/>
    <x v="0"/>
    <m/>
  </r>
  <r>
    <n v="138284"/>
    <x v="0"/>
    <x v="0"/>
    <x v="0"/>
    <x v="0"/>
    <x v="1"/>
    <x v="26"/>
    <x v="0"/>
    <x v="1"/>
    <s v="Tesseramento"/>
    <x v="1"/>
    <x v="3"/>
    <x v="0"/>
    <m/>
  </r>
  <r>
    <n v="38647"/>
    <x v="0"/>
    <x v="0"/>
    <x v="0"/>
    <x v="0"/>
    <x v="7"/>
    <x v="123"/>
    <x v="0"/>
    <x v="0"/>
    <s v="Tesseramento"/>
    <x v="1"/>
    <x v="3"/>
    <x v="0"/>
    <m/>
  </r>
  <r>
    <n v="93149"/>
    <x v="0"/>
    <x v="0"/>
    <x v="0"/>
    <x v="0"/>
    <x v="7"/>
    <x v="123"/>
    <x v="0"/>
    <x v="0"/>
    <s v="Tesseramento"/>
    <x v="1"/>
    <x v="4"/>
    <x v="0"/>
    <m/>
  </r>
  <r>
    <n v="75576"/>
    <x v="0"/>
    <x v="0"/>
    <x v="0"/>
    <x v="0"/>
    <x v="7"/>
    <x v="123"/>
    <x v="0"/>
    <x v="1"/>
    <s v="Tesseramento"/>
    <x v="1"/>
    <x v="0"/>
    <x v="0"/>
    <m/>
  </r>
  <r>
    <n v="164650"/>
    <x v="0"/>
    <x v="0"/>
    <x v="0"/>
    <x v="0"/>
    <x v="7"/>
    <x v="123"/>
    <x v="0"/>
    <x v="0"/>
    <s v="Tesseramento"/>
    <x v="1"/>
    <x v="0"/>
    <x v="0"/>
    <m/>
  </r>
  <r>
    <n v="95879"/>
    <x v="0"/>
    <x v="0"/>
    <x v="0"/>
    <x v="0"/>
    <x v="7"/>
    <x v="123"/>
    <x v="0"/>
    <x v="1"/>
    <s v="Tesseramento"/>
    <x v="1"/>
    <x v="3"/>
    <x v="0"/>
    <m/>
  </r>
  <r>
    <n v="14394"/>
    <x v="0"/>
    <x v="0"/>
    <x v="0"/>
    <x v="0"/>
    <x v="7"/>
    <x v="123"/>
    <x v="0"/>
    <x v="0"/>
    <s v="Tesseramento"/>
    <x v="1"/>
    <x v="0"/>
    <x v="0"/>
    <m/>
  </r>
  <r>
    <n v="140587"/>
    <x v="0"/>
    <x v="0"/>
    <x v="0"/>
    <x v="1"/>
    <x v="7"/>
    <x v="123"/>
    <x v="0"/>
    <x v="1"/>
    <s v="Tesseramento"/>
    <x v="1"/>
    <x v="3"/>
    <x v="0"/>
    <m/>
  </r>
  <r>
    <n v="200183"/>
    <x v="0"/>
    <x v="0"/>
    <x v="0"/>
    <x v="0"/>
    <x v="7"/>
    <x v="123"/>
    <x v="0"/>
    <x v="0"/>
    <s v="Tesseramento"/>
    <x v="1"/>
    <x v="4"/>
    <x v="0"/>
    <m/>
  </r>
  <r>
    <n v="121929"/>
    <x v="0"/>
    <x v="0"/>
    <x v="0"/>
    <x v="0"/>
    <x v="7"/>
    <x v="123"/>
    <x v="0"/>
    <x v="0"/>
    <s v="Tesseramento"/>
    <x v="1"/>
    <x v="3"/>
    <x v="0"/>
    <m/>
  </r>
  <r>
    <n v="185221"/>
    <x v="0"/>
    <x v="0"/>
    <x v="0"/>
    <x v="0"/>
    <x v="7"/>
    <x v="123"/>
    <x v="0"/>
    <x v="0"/>
    <s v="Tesseramento"/>
    <x v="1"/>
    <x v="3"/>
    <x v="0"/>
    <m/>
  </r>
  <r>
    <n v="60593"/>
    <x v="0"/>
    <x v="0"/>
    <x v="0"/>
    <x v="0"/>
    <x v="6"/>
    <x v="107"/>
    <x v="0"/>
    <x v="1"/>
    <s v="Tesseramento"/>
    <x v="1"/>
    <x v="3"/>
    <x v="0"/>
    <m/>
  </r>
  <r>
    <n v="154838"/>
    <x v="0"/>
    <x v="0"/>
    <x v="0"/>
    <x v="0"/>
    <x v="12"/>
    <x v="254"/>
    <x v="0"/>
    <x v="0"/>
    <s v="Tesseramento"/>
    <x v="0"/>
    <x v="0"/>
    <x v="0"/>
    <m/>
  </r>
  <r>
    <n v="216607"/>
    <x v="1"/>
    <x v="0"/>
    <x v="0"/>
    <x v="0"/>
    <x v="7"/>
    <x v="51"/>
    <x v="0"/>
    <x v="0"/>
    <s v="Tesseramento"/>
    <x v="1"/>
    <x v="5"/>
    <x v="0"/>
    <s v="B"/>
  </r>
  <r>
    <n v="2316"/>
    <x v="0"/>
    <x v="0"/>
    <x v="0"/>
    <x v="0"/>
    <x v="7"/>
    <x v="51"/>
    <x v="0"/>
    <x v="0"/>
    <s v="Tesseramento"/>
    <x v="1"/>
    <x v="0"/>
    <x v="0"/>
    <m/>
  </r>
  <r>
    <n v="2315"/>
    <x v="0"/>
    <x v="0"/>
    <x v="0"/>
    <x v="0"/>
    <x v="7"/>
    <x v="51"/>
    <x v="0"/>
    <x v="0"/>
    <s v="Tesseramento"/>
    <x v="1"/>
    <x v="4"/>
    <x v="0"/>
    <m/>
  </r>
  <r>
    <n v="2317"/>
    <x v="0"/>
    <x v="0"/>
    <x v="0"/>
    <x v="0"/>
    <x v="7"/>
    <x v="51"/>
    <x v="0"/>
    <x v="1"/>
    <s v="Tesseramento"/>
    <x v="1"/>
    <x v="4"/>
    <x v="0"/>
    <m/>
  </r>
  <r>
    <n v="163031"/>
    <x v="0"/>
    <x v="0"/>
    <x v="0"/>
    <x v="0"/>
    <x v="11"/>
    <x v="102"/>
    <x v="0"/>
    <x v="0"/>
    <s v="Tesseramento"/>
    <x v="1"/>
    <x v="0"/>
    <x v="0"/>
    <m/>
  </r>
  <r>
    <n v="208279"/>
    <x v="0"/>
    <x v="0"/>
    <x v="0"/>
    <x v="0"/>
    <x v="8"/>
    <x v="46"/>
    <x v="0"/>
    <x v="0"/>
    <s v="Tesseramento"/>
    <x v="0"/>
    <x v="0"/>
    <x v="0"/>
    <m/>
  </r>
  <r>
    <n v="211690"/>
    <x v="1"/>
    <x v="0"/>
    <x v="0"/>
    <x v="0"/>
    <x v="8"/>
    <x v="46"/>
    <x v="0"/>
    <x v="0"/>
    <s v="Tesseramento"/>
    <x v="0"/>
    <x v="7"/>
    <x v="0"/>
    <m/>
  </r>
  <r>
    <n v="211691"/>
    <x v="1"/>
    <x v="0"/>
    <x v="0"/>
    <x v="0"/>
    <x v="8"/>
    <x v="46"/>
    <x v="0"/>
    <x v="0"/>
    <s v="Tesseramento"/>
    <x v="0"/>
    <x v="5"/>
    <x v="0"/>
    <m/>
  </r>
  <r>
    <n v="134964"/>
    <x v="0"/>
    <x v="0"/>
    <x v="0"/>
    <x v="0"/>
    <x v="12"/>
    <x v="254"/>
    <x v="0"/>
    <x v="0"/>
    <s v="Tesseramento"/>
    <x v="0"/>
    <x v="3"/>
    <x v="0"/>
    <m/>
  </r>
  <r>
    <n v="227512"/>
    <x v="1"/>
    <x v="0"/>
    <x v="0"/>
    <x v="2"/>
    <x v="2"/>
    <x v="139"/>
    <x v="0"/>
    <x v="0"/>
    <s v="Tesseramento"/>
    <x v="1"/>
    <x v="5"/>
    <x v="0"/>
    <m/>
  </r>
  <r>
    <n v="204119"/>
    <x v="0"/>
    <x v="0"/>
    <x v="0"/>
    <x v="1"/>
    <x v="4"/>
    <x v="147"/>
    <x v="0"/>
    <x v="0"/>
    <s v="Tesseramento"/>
    <x v="1"/>
    <x v="3"/>
    <x v="0"/>
    <m/>
  </r>
  <r>
    <n v="84256"/>
    <x v="0"/>
    <x v="0"/>
    <x v="0"/>
    <x v="0"/>
    <x v="4"/>
    <x v="147"/>
    <x v="0"/>
    <x v="0"/>
    <s v="Tesseramento"/>
    <x v="1"/>
    <x v="3"/>
    <x v="0"/>
    <m/>
  </r>
  <r>
    <n v="105814"/>
    <x v="0"/>
    <x v="0"/>
    <x v="0"/>
    <x v="0"/>
    <x v="4"/>
    <x v="147"/>
    <x v="0"/>
    <x v="0"/>
    <s v="Tesseramento"/>
    <x v="1"/>
    <x v="3"/>
    <x v="0"/>
    <m/>
  </r>
  <r>
    <n v="69653"/>
    <x v="0"/>
    <x v="0"/>
    <x v="0"/>
    <x v="0"/>
    <x v="4"/>
    <x v="147"/>
    <x v="0"/>
    <x v="0"/>
    <s v="Tesseramento"/>
    <x v="1"/>
    <x v="3"/>
    <x v="0"/>
    <m/>
  </r>
  <r>
    <n v="110587"/>
    <x v="0"/>
    <x v="0"/>
    <x v="0"/>
    <x v="0"/>
    <x v="4"/>
    <x v="147"/>
    <x v="0"/>
    <x v="0"/>
    <s v="Tesseramento"/>
    <x v="1"/>
    <x v="0"/>
    <x v="0"/>
    <m/>
  </r>
  <r>
    <n v="101938"/>
    <x v="0"/>
    <x v="0"/>
    <x v="0"/>
    <x v="0"/>
    <x v="4"/>
    <x v="147"/>
    <x v="0"/>
    <x v="0"/>
    <s v="Tesseramento"/>
    <x v="1"/>
    <x v="3"/>
    <x v="0"/>
    <m/>
  </r>
  <r>
    <n v="19067"/>
    <x v="0"/>
    <x v="0"/>
    <x v="0"/>
    <x v="0"/>
    <x v="4"/>
    <x v="147"/>
    <x v="0"/>
    <x v="0"/>
    <s v="Tesseramento"/>
    <x v="1"/>
    <x v="4"/>
    <x v="0"/>
    <m/>
  </r>
  <r>
    <n v="13020"/>
    <x v="0"/>
    <x v="0"/>
    <x v="0"/>
    <x v="0"/>
    <x v="13"/>
    <x v="177"/>
    <x v="0"/>
    <x v="0"/>
    <s v="Tesseramento"/>
    <x v="1"/>
    <x v="0"/>
    <x v="0"/>
    <m/>
  </r>
  <r>
    <n v="173905"/>
    <x v="0"/>
    <x v="0"/>
    <x v="0"/>
    <x v="0"/>
    <x v="4"/>
    <x v="147"/>
    <x v="0"/>
    <x v="0"/>
    <s v="Tesseramento"/>
    <x v="1"/>
    <x v="0"/>
    <x v="0"/>
    <m/>
  </r>
  <r>
    <n v="104751"/>
    <x v="0"/>
    <x v="0"/>
    <x v="0"/>
    <x v="0"/>
    <x v="13"/>
    <x v="177"/>
    <x v="0"/>
    <x v="0"/>
    <s v="Tesseramento"/>
    <x v="1"/>
    <x v="4"/>
    <x v="0"/>
    <m/>
  </r>
  <r>
    <n v="216405"/>
    <x v="1"/>
    <x v="0"/>
    <x v="0"/>
    <x v="0"/>
    <x v="4"/>
    <x v="147"/>
    <x v="0"/>
    <x v="0"/>
    <s v="Tesseramento"/>
    <x v="1"/>
    <x v="5"/>
    <x v="0"/>
    <m/>
  </r>
  <r>
    <n v="107607"/>
    <x v="0"/>
    <x v="0"/>
    <x v="0"/>
    <x v="0"/>
    <x v="4"/>
    <x v="147"/>
    <x v="0"/>
    <x v="0"/>
    <s v="Tesseramento"/>
    <x v="1"/>
    <x v="0"/>
    <x v="0"/>
    <m/>
  </r>
  <r>
    <n v="104750"/>
    <x v="0"/>
    <x v="0"/>
    <x v="0"/>
    <x v="0"/>
    <x v="13"/>
    <x v="177"/>
    <x v="0"/>
    <x v="1"/>
    <s v="Tesseramento"/>
    <x v="1"/>
    <x v="3"/>
    <x v="0"/>
    <m/>
  </r>
  <r>
    <n v="167922"/>
    <x v="0"/>
    <x v="0"/>
    <x v="0"/>
    <x v="0"/>
    <x v="4"/>
    <x v="147"/>
    <x v="0"/>
    <x v="1"/>
    <s v="Tesseramento"/>
    <x v="1"/>
    <x v="4"/>
    <x v="0"/>
    <m/>
  </r>
  <r>
    <n v="60445"/>
    <x v="0"/>
    <x v="0"/>
    <x v="0"/>
    <x v="0"/>
    <x v="4"/>
    <x v="147"/>
    <x v="0"/>
    <x v="1"/>
    <s v="Tesseramento"/>
    <x v="1"/>
    <x v="4"/>
    <x v="0"/>
    <m/>
  </r>
  <r>
    <n v="38806"/>
    <x v="0"/>
    <x v="0"/>
    <x v="0"/>
    <x v="4"/>
    <x v="4"/>
    <x v="147"/>
    <x v="0"/>
    <x v="0"/>
    <s v="Tesseramento"/>
    <x v="1"/>
    <x v="4"/>
    <x v="0"/>
    <m/>
  </r>
  <r>
    <n v="162846"/>
    <x v="1"/>
    <x v="0"/>
    <x v="0"/>
    <x v="0"/>
    <x v="4"/>
    <x v="147"/>
    <x v="0"/>
    <x v="1"/>
    <s v="Tesseramento"/>
    <x v="1"/>
    <x v="7"/>
    <x v="0"/>
    <s v="B"/>
  </r>
  <r>
    <n v="234722"/>
    <x v="0"/>
    <x v="0"/>
    <x v="1"/>
    <x v="0"/>
    <x v="4"/>
    <x v="147"/>
    <x v="0"/>
    <x v="1"/>
    <s v="Tesseramento"/>
    <x v="1"/>
    <x v="0"/>
    <x v="0"/>
    <m/>
  </r>
  <r>
    <n v="59553"/>
    <x v="0"/>
    <x v="0"/>
    <x v="0"/>
    <x v="0"/>
    <x v="2"/>
    <x v="208"/>
    <x v="0"/>
    <x v="0"/>
    <s v="Tesseramento"/>
    <x v="0"/>
    <x v="4"/>
    <x v="0"/>
    <m/>
  </r>
  <r>
    <n v="235132"/>
    <x v="0"/>
    <x v="0"/>
    <x v="1"/>
    <x v="1"/>
    <x v="2"/>
    <x v="139"/>
    <x v="0"/>
    <x v="0"/>
    <s v="Tesseramento"/>
    <x v="1"/>
    <x v="3"/>
    <x v="0"/>
    <m/>
  </r>
  <r>
    <n v="223850"/>
    <x v="0"/>
    <x v="0"/>
    <x v="0"/>
    <x v="3"/>
    <x v="4"/>
    <x v="52"/>
    <x v="0"/>
    <x v="0"/>
    <s v="Tesseramento"/>
    <x v="1"/>
    <x v="0"/>
    <x v="0"/>
    <m/>
  </r>
  <r>
    <n v="234723"/>
    <x v="1"/>
    <x v="0"/>
    <x v="1"/>
    <x v="2"/>
    <x v="4"/>
    <x v="147"/>
    <x v="0"/>
    <x v="0"/>
    <s v="Tesseramento"/>
    <x v="1"/>
    <x v="5"/>
    <x v="0"/>
    <m/>
  </r>
  <r>
    <n v="187107"/>
    <x v="0"/>
    <x v="0"/>
    <x v="0"/>
    <x v="1"/>
    <x v="8"/>
    <x v="92"/>
    <x v="0"/>
    <x v="0"/>
    <s v="Tesseramento"/>
    <x v="1"/>
    <x v="0"/>
    <x v="0"/>
    <m/>
  </r>
  <r>
    <n v="155760"/>
    <x v="0"/>
    <x v="0"/>
    <x v="0"/>
    <x v="0"/>
    <x v="11"/>
    <x v="302"/>
    <x v="0"/>
    <x v="0"/>
    <s v="Tesseramento"/>
    <x v="1"/>
    <x v="0"/>
    <x v="0"/>
    <m/>
  </r>
  <r>
    <n v="188351"/>
    <x v="0"/>
    <x v="0"/>
    <x v="0"/>
    <x v="1"/>
    <x v="13"/>
    <x v="177"/>
    <x v="0"/>
    <x v="1"/>
    <s v="Tesseramento"/>
    <x v="1"/>
    <x v="3"/>
    <x v="0"/>
    <m/>
  </r>
  <r>
    <n v="140797"/>
    <x v="0"/>
    <x v="0"/>
    <x v="0"/>
    <x v="0"/>
    <x v="13"/>
    <x v="177"/>
    <x v="0"/>
    <x v="0"/>
    <s v="Tesseramento"/>
    <x v="1"/>
    <x v="4"/>
    <x v="0"/>
    <m/>
  </r>
  <r>
    <n v="93942"/>
    <x v="0"/>
    <x v="0"/>
    <x v="0"/>
    <x v="0"/>
    <x v="2"/>
    <x v="139"/>
    <x v="0"/>
    <x v="0"/>
    <s v="Tesseramento"/>
    <x v="1"/>
    <x v="3"/>
    <x v="0"/>
    <m/>
  </r>
  <r>
    <n v="198431"/>
    <x v="0"/>
    <x v="0"/>
    <x v="0"/>
    <x v="1"/>
    <x v="2"/>
    <x v="139"/>
    <x v="0"/>
    <x v="1"/>
    <s v="Tesseramento"/>
    <x v="1"/>
    <x v="0"/>
    <x v="0"/>
    <m/>
  </r>
  <r>
    <n v="204583"/>
    <x v="0"/>
    <x v="0"/>
    <x v="0"/>
    <x v="0"/>
    <x v="2"/>
    <x v="139"/>
    <x v="0"/>
    <x v="0"/>
    <s v="Tesseramento"/>
    <x v="1"/>
    <x v="1"/>
    <x v="0"/>
    <m/>
  </r>
  <r>
    <n v="51797"/>
    <x v="0"/>
    <x v="0"/>
    <x v="0"/>
    <x v="0"/>
    <x v="2"/>
    <x v="139"/>
    <x v="0"/>
    <x v="0"/>
    <s v="Tesseramento"/>
    <x v="1"/>
    <x v="4"/>
    <x v="0"/>
    <m/>
  </r>
  <r>
    <n v="217921"/>
    <x v="0"/>
    <x v="0"/>
    <x v="0"/>
    <x v="0"/>
    <x v="2"/>
    <x v="139"/>
    <x v="0"/>
    <x v="0"/>
    <s v="Tesseramento"/>
    <x v="1"/>
    <x v="1"/>
    <x v="0"/>
    <m/>
  </r>
  <r>
    <n v="173364"/>
    <x v="0"/>
    <x v="0"/>
    <x v="0"/>
    <x v="0"/>
    <x v="2"/>
    <x v="139"/>
    <x v="0"/>
    <x v="0"/>
    <s v="Tesseramento"/>
    <x v="1"/>
    <x v="3"/>
    <x v="0"/>
    <m/>
  </r>
  <r>
    <n v="166785"/>
    <x v="0"/>
    <x v="0"/>
    <x v="0"/>
    <x v="0"/>
    <x v="2"/>
    <x v="139"/>
    <x v="0"/>
    <x v="1"/>
    <s v="Tesseramento"/>
    <x v="1"/>
    <x v="3"/>
    <x v="0"/>
    <m/>
  </r>
  <r>
    <n v="101493"/>
    <x v="0"/>
    <x v="0"/>
    <x v="0"/>
    <x v="0"/>
    <x v="2"/>
    <x v="139"/>
    <x v="0"/>
    <x v="0"/>
    <s v="Tesseramento"/>
    <x v="1"/>
    <x v="3"/>
    <x v="0"/>
    <m/>
  </r>
  <r>
    <n v="184520"/>
    <x v="0"/>
    <x v="0"/>
    <x v="0"/>
    <x v="0"/>
    <x v="2"/>
    <x v="139"/>
    <x v="0"/>
    <x v="0"/>
    <s v="Tesseramento"/>
    <x v="1"/>
    <x v="0"/>
    <x v="0"/>
    <m/>
  </r>
  <r>
    <n v="109408"/>
    <x v="0"/>
    <x v="0"/>
    <x v="0"/>
    <x v="0"/>
    <x v="14"/>
    <x v="131"/>
    <x v="0"/>
    <x v="0"/>
    <s v="Tesseramento"/>
    <x v="1"/>
    <x v="3"/>
    <x v="0"/>
    <m/>
  </r>
  <r>
    <n v="6057"/>
    <x v="0"/>
    <x v="0"/>
    <x v="0"/>
    <x v="0"/>
    <x v="13"/>
    <x v="177"/>
    <x v="0"/>
    <x v="0"/>
    <s v="Tesseramento"/>
    <x v="1"/>
    <x v="0"/>
    <x v="0"/>
    <m/>
  </r>
  <r>
    <n v="13817"/>
    <x v="0"/>
    <x v="0"/>
    <x v="0"/>
    <x v="0"/>
    <x v="2"/>
    <x v="139"/>
    <x v="0"/>
    <x v="1"/>
    <s v="Tesseramento"/>
    <x v="1"/>
    <x v="4"/>
    <x v="0"/>
    <m/>
  </r>
  <r>
    <n v="126955"/>
    <x v="0"/>
    <x v="0"/>
    <x v="0"/>
    <x v="0"/>
    <x v="2"/>
    <x v="139"/>
    <x v="0"/>
    <x v="1"/>
    <s v="Tesseramento"/>
    <x v="1"/>
    <x v="4"/>
    <x v="0"/>
    <m/>
  </r>
  <r>
    <n v="232078"/>
    <x v="0"/>
    <x v="0"/>
    <x v="0"/>
    <x v="1"/>
    <x v="2"/>
    <x v="139"/>
    <x v="0"/>
    <x v="1"/>
    <s v="Tesseramento"/>
    <x v="1"/>
    <x v="0"/>
    <x v="0"/>
    <m/>
  </r>
  <r>
    <n v="224884"/>
    <x v="0"/>
    <x v="0"/>
    <x v="0"/>
    <x v="0"/>
    <x v="2"/>
    <x v="139"/>
    <x v="0"/>
    <x v="0"/>
    <s v="Tesseramento"/>
    <x v="1"/>
    <x v="0"/>
    <x v="0"/>
    <m/>
  </r>
  <r>
    <n v="227614"/>
    <x v="0"/>
    <x v="0"/>
    <x v="0"/>
    <x v="1"/>
    <x v="2"/>
    <x v="139"/>
    <x v="0"/>
    <x v="0"/>
    <s v="Tesseramento"/>
    <x v="1"/>
    <x v="0"/>
    <x v="0"/>
    <m/>
  </r>
  <r>
    <n v="116043"/>
    <x v="0"/>
    <x v="0"/>
    <x v="0"/>
    <x v="0"/>
    <x v="2"/>
    <x v="139"/>
    <x v="0"/>
    <x v="0"/>
    <s v="Tesseramento"/>
    <x v="1"/>
    <x v="3"/>
    <x v="0"/>
    <m/>
  </r>
  <r>
    <n v="198300"/>
    <x v="1"/>
    <x v="0"/>
    <x v="0"/>
    <x v="0"/>
    <x v="2"/>
    <x v="139"/>
    <x v="0"/>
    <x v="0"/>
    <s v="Tesseramento"/>
    <x v="1"/>
    <x v="5"/>
    <x v="0"/>
    <m/>
  </r>
  <r>
    <n v="219556"/>
    <x v="0"/>
    <x v="0"/>
    <x v="0"/>
    <x v="0"/>
    <x v="2"/>
    <x v="139"/>
    <x v="0"/>
    <x v="0"/>
    <s v="Tesseramento"/>
    <x v="1"/>
    <x v="3"/>
    <x v="0"/>
    <m/>
  </r>
  <r>
    <n v="185774"/>
    <x v="0"/>
    <x v="0"/>
    <x v="0"/>
    <x v="0"/>
    <x v="2"/>
    <x v="139"/>
    <x v="0"/>
    <x v="1"/>
    <s v="Tesseramento"/>
    <x v="1"/>
    <x v="0"/>
    <x v="0"/>
    <m/>
  </r>
  <r>
    <n v="13818"/>
    <x v="0"/>
    <x v="0"/>
    <x v="0"/>
    <x v="0"/>
    <x v="2"/>
    <x v="139"/>
    <x v="0"/>
    <x v="0"/>
    <s v="Tesseramento"/>
    <x v="1"/>
    <x v="4"/>
    <x v="0"/>
    <m/>
  </r>
  <r>
    <n v="60461"/>
    <x v="0"/>
    <x v="0"/>
    <x v="0"/>
    <x v="0"/>
    <x v="2"/>
    <x v="139"/>
    <x v="0"/>
    <x v="0"/>
    <s v="Tesseramento"/>
    <x v="1"/>
    <x v="3"/>
    <x v="0"/>
    <m/>
  </r>
  <r>
    <n v="136912"/>
    <x v="0"/>
    <x v="0"/>
    <x v="0"/>
    <x v="0"/>
    <x v="2"/>
    <x v="139"/>
    <x v="0"/>
    <x v="1"/>
    <s v="Tesseramento"/>
    <x v="1"/>
    <x v="0"/>
    <x v="0"/>
    <m/>
  </r>
  <r>
    <n v="201866"/>
    <x v="0"/>
    <x v="0"/>
    <x v="0"/>
    <x v="1"/>
    <x v="4"/>
    <x v="149"/>
    <x v="0"/>
    <x v="1"/>
    <s v="Tesseramento"/>
    <x v="1"/>
    <x v="0"/>
    <x v="0"/>
    <m/>
  </r>
  <r>
    <n v="9243"/>
    <x v="0"/>
    <x v="0"/>
    <x v="0"/>
    <x v="0"/>
    <x v="4"/>
    <x v="149"/>
    <x v="0"/>
    <x v="0"/>
    <s v="Tesseramento"/>
    <x v="1"/>
    <x v="0"/>
    <x v="0"/>
    <m/>
  </r>
  <r>
    <n v="73164"/>
    <x v="0"/>
    <x v="0"/>
    <x v="0"/>
    <x v="0"/>
    <x v="4"/>
    <x v="149"/>
    <x v="0"/>
    <x v="0"/>
    <s v="Tesseramento"/>
    <x v="1"/>
    <x v="0"/>
    <x v="0"/>
    <m/>
  </r>
  <r>
    <n v="205253"/>
    <x v="0"/>
    <x v="0"/>
    <x v="0"/>
    <x v="0"/>
    <x v="2"/>
    <x v="2"/>
    <x v="0"/>
    <x v="0"/>
    <s v="Tesseramento"/>
    <x v="1"/>
    <x v="3"/>
    <x v="0"/>
    <m/>
  </r>
  <r>
    <n v="77516"/>
    <x v="0"/>
    <x v="0"/>
    <x v="0"/>
    <x v="0"/>
    <x v="13"/>
    <x v="177"/>
    <x v="0"/>
    <x v="1"/>
    <s v="Tesseramento"/>
    <x v="1"/>
    <x v="4"/>
    <x v="0"/>
    <m/>
  </r>
  <r>
    <n v="77517"/>
    <x v="0"/>
    <x v="0"/>
    <x v="0"/>
    <x v="0"/>
    <x v="13"/>
    <x v="177"/>
    <x v="0"/>
    <x v="1"/>
    <s v="Tesseramento"/>
    <x v="1"/>
    <x v="4"/>
    <x v="0"/>
    <m/>
  </r>
  <r>
    <n v="105823"/>
    <x v="0"/>
    <x v="0"/>
    <x v="0"/>
    <x v="0"/>
    <x v="13"/>
    <x v="177"/>
    <x v="0"/>
    <x v="0"/>
    <s v="Tesseramento"/>
    <x v="1"/>
    <x v="3"/>
    <x v="0"/>
    <m/>
  </r>
  <r>
    <n v="164357"/>
    <x v="1"/>
    <x v="0"/>
    <x v="0"/>
    <x v="0"/>
    <x v="7"/>
    <x v="185"/>
    <x v="0"/>
    <x v="0"/>
    <s v="Tesseramento"/>
    <x v="1"/>
    <x v="2"/>
    <x v="0"/>
    <m/>
  </r>
  <r>
    <n v="187315"/>
    <x v="0"/>
    <x v="0"/>
    <x v="0"/>
    <x v="0"/>
    <x v="13"/>
    <x v="177"/>
    <x v="0"/>
    <x v="0"/>
    <s v="Tesseramento"/>
    <x v="1"/>
    <x v="0"/>
    <x v="0"/>
    <m/>
  </r>
  <r>
    <n v="218789"/>
    <x v="1"/>
    <x v="0"/>
    <x v="0"/>
    <x v="0"/>
    <x v="7"/>
    <x v="41"/>
    <x v="0"/>
    <x v="1"/>
    <s v="Tesseramento"/>
    <x v="1"/>
    <x v="5"/>
    <x v="0"/>
    <s v="B"/>
  </r>
  <r>
    <n v="123678"/>
    <x v="0"/>
    <x v="0"/>
    <x v="0"/>
    <x v="1"/>
    <x v="8"/>
    <x v="34"/>
    <x v="0"/>
    <x v="0"/>
    <s v="Tesseramento"/>
    <x v="1"/>
    <x v="3"/>
    <x v="0"/>
    <m/>
  </r>
  <r>
    <n v="13236"/>
    <x v="0"/>
    <x v="0"/>
    <x v="0"/>
    <x v="0"/>
    <x v="9"/>
    <x v="16"/>
    <x v="0"/>
    <x v="0"/>
    <s v="Tesseramento"/>
    <x v="1"/>
    <x v="4"/>
    <x v="0"/>
    <m/>
  </r>
  <r>
    <n v="19811"/>
    <x v="0"/>
    <x v="0"/>
    <x v="0"/>
    <x v="0"/>
    <x v="9"/>
    <x v="16"/>
    <x v="0"/>
    <x v="1"/>
    <s v="Tesseramento"/>
    <x v="1"/>
    <x v="4"/>
    <x v="0"/>
    <m/>
  </r>
  <r>
    <n v="21490"/>
    <x v="0"/>
    <x v="0"/>
    <x v="0"/>
    <x v="0"/>
    <x v="14"/>
    <x v="43"/>
    <x v="0"/>
    <x v="0"/>
    <s v="Tesseramento"/>
    <x v="1"/>
    <x v="0"/>
    <x v="0"/>
    <m/>
  </r>
  <r>
    <n v="204293"/>
    <x v="0"/>
    <x v="0"/>
    <x v="0"/>
    <x v="0"/>
    <x v="4"/>
    <x v="47"/>
    <x v="0"/>
    <x v="0"/>
    <s v="Tesseramento"/>
    <x v="0"/>
    <x v="0"/>
    <x v="0"/>
    <m/>
  </r>
  <r>
    <n v="150622"/>
    <x v="0"/>
    <x v="0"/>
    <x v="0"/>
    <x v="0"/>
    <x v="4"/>
    <x v="47"/>
    <x v="0"/>
    <x v="0"/>
    <s v="Tesseramento"/>
    <x v="0"/>
    <x v="4"/>
    <x v="0"/>
    <m/>
  </r>
  <r>
    <n v="108052"/>
    <x v="0"/>
    <x v="0"/>
    <x v="0"/>
    <x v="0"/>
    <x v="14"/>
    <x v="43"/>
    <x v="0"/>
    <x v="0"/>
    <s v="Tesseramento"/>
    <x v="1"/>
    <x v="0"/>
    <x v="0"/>
    <m/>
  </r>
  <r>
    <n v="221032"/>
    <x v="0"/>
    <x v="0"/>
    <x v="0"/>
    <x v="0"/>
    <x v="2"/>
    <x v="2"/>
    <x v="0"/>
    <x v="0"/>
    <s v="Tesseramento"/>
    <x v="1"/>
    <x v="0"/>
    <x v="0"/>
    <m/>
  </r>
  <r>
    <n v="4908"/>
    <x v="0"/>
    <x v="0"/>
    <x v="0"/>
    <x v="0"/>
    <x v="7"/>
    <x v="51"/>
    <x v="0"/>
    <x v="0"/>
    <s v="Tesseramento"/>
    <x v="1"/>
    <x v="4"/>
    <x v="0"/>
    <m/>
  </r>
  <r>
    <n v="139397"/>
    <x v="0"/>
    <x v="0"/>
    <x v="0"/>
    <x v="0"/>
    <x v="7"/>
    <x v="51"/>
    <x v="0"/>
    <x v="1"/>
    <s v="Tesseramento"/>
    <x v="1"/>
    <x v="0"/>
    <x v="0"/>
    <m/>
  </r>
  <r>
    <n v="115951"/>
    <x v="0"/>
    <x v="0"/>
    <x v="0"/>
    <x v="1"/>
    <x v="7"/>
    <x v="51"/>
    <x v="0"/>
    <x v="1"/>
    <s v="Tesseramento"/>
    <x v="1"/>
    <x v="4"/>
    <x v="0"/>
    <m/>
  </r>
  <r>
    <n v="73114"/>
    <x v="0"/>
    <x v="0"/>
    <x v="0"/>
    <x v="0"/>
    <x v="7"/>
    <x v="51"/>
    <x v="0"/>
    <x v="1"/>
    <s v="Tesseramento"/>
    <x v="1"/>
    <x v="3"/>
    <x v="0"/>
    <m/>
  </r>
  <r>
    <n v="49438"/>
    <x v="0"/>
    <x v="0"/>
    <x v="0"/>
    <x v="0"/>
    <x v="7"/>
    <x v="51"/>
    <x v="0"/>
    <x v="0"/>
    <s v="Tesseramento"/>
    <x v="1"/>
    <x v="4"/>
    <x v="0"/>
    <m/>
  </r>
  <r>
    <n v="49424"/>
    <x v="0"/>
    <x v="0"/>
    <x v="0"/>
    <x v="0"/>
    <x v="7"/>
    <x v="51"/>
    <x v="0"/>
    <x v="1"/>
    <s v="Tesseramento"/>
    <x v="1"/>
    <x v="4"/>
    <x v="0"/>
    <m/>
  </r>
  <r>
    <n v="230083"/>
    <x v="0"/>
    <x v="0"/>
    <x v="0"/>
    <x v="2"/>
    <x v="7"/>
    <x v="51"/>
    <x v="0"/>
    <x v="0"/>
    <s v="Tesseramento"/>
    <x v="1"/>
    <x v="4"/>
    <x v="0"/>
    <m/>
  </r>
  <r>
    <n v="230081"/>
    <x v="0"/>
    <x v="0"/>
    <x v="0"/>
    <x v="2"/>
    <x v="7"/>
    <x v="51"/>
    <x v="0"/>
    <x v="1"/>
    <s v="Tesseramento"/>
    <x v="1"/>
    <x v="4"/>
    <x v="0"/>
    <m/>
  </r>
  <r>
    <n v="41223"/>
    <x v="0"/>
    <x v="0"/>
    <x v="0"/>
    <x v="0"/>
    <x v="7"/>
    <x v="51"/>
    <x v="0"/>
    <x v="0"/>
    <s v="Tesseramento"/>
    <x v="1"/>
    <x v="4"/>
    <x v="0"/>
    <m/>
  </r>
  <r>
    <n v="42784"/>
    <x v="0"/>
    <x v="0"/>
    <x v="0"/>
    <x v="0"/>
    <x v="7"/>
    <x v="51"/>
    <x v="0"/>
    <x v="1"/>
    <s v="Tesseramento"/>
    <x v="1"/>
    <x v="4"/>
    <x v="0"/>
    <m/>
  </r>
  <r>
    <n v="50677"/>
    <x v="0"/>
    <x v="0"/>
    <x v="0"/>
    <x v="0"/>
    <x v="7"/>
    <x v="51"/>
    <x v="0"/>
    <x v="1"/>
    <s v="Tesseramento"/>
    <x v="1"/>
    <x v="4"/>
    <x v="0"/>
    <m/>
  </r>
  <r>
    <n v="50676"/>
    <x v="0"/>
    <x v="0"/>
    <x v="0"/>
    <x v="0"/>
    <x v="7"/>
    <x v="51"/>
    <x v="0"/>
    <x v="0"/>
    <s v="Tesseramento"/>
    <x v="1"/>
    <x v="4"/>
    <x v="0"/>
    <m/>
  </r>
  <r>
    <n v="49562"/>
    <x v="0"/>
    <x v="0"/>
    <x v="0"/>
    <x v="0"/>
    <x v="7"/>
    <x v="51"/>
    <x v="0"/>
    <x v="1"/>
    <s v="Tesseramento"/>
    <x v="1"/>
    <x v="4"/>
    <x v="0"/>
    <m/>
  </r>
  <r>
    <n v="180076"/>
    <x v="0"/>
    <x v="0"/>
    <x v="0"/>
    <x v="2"/>
    <x v="7"/>
    <x v="51"/>
    <x v="0"/>
    <x v="0"/>
    <s v="Tesseramento"/>
    <x v="1"/>
    <x v="4"/>
    <x v="0"/>
    <m/>
  </r>
  <r>
    <n v="15431"/>
    <x v="0"/>
    <x v="0"/>
    <x v="0"/>
    <x v="0"/>
    <x v="7"/>
    <x v="51"/>
    <x v="0"/>
    <x v="1"/>
    <s v="Tesseramento"/>
    <x v="1"/>
    <x v="4"/>
    <x v="0"/>
    <m/>
  </r>
  <r>
    <n v="41222"/>
    <x v="0"/>
    <x v="0"/>
    <x v="0"/>
    <x v="0"/>
    <x v="7"/>
    <x v="51"/>
    <x v="0"/>
    <x v="0"/>
    <s v="Tesseramento"/>
    <x v="1"/>
    <x v="0"/>
    <x v="0"/>
    <m/>
  </r>
  <r>
    <n v="15432"/>
    <x v="0"/>
    <x v="0"/>
    <x v="0"/>
    <x v="0"/>
    <x v="7"/>
    <x v="51"/>
    <x v="0"/>
    <x v="0"/>
    <s v="Tesseramento"/>
    <x v="1"/>
    <x v="4"/>
    <x v="0"/>
    <m/>
  </r>
  <r>
    <n v="142078"/>
    <x v="0"/>
    <x v="0"/>
    <x v="2"/>
    <x v="1"/>
    <x v="7"/>
    <x v="51"/>
    <x v="0"/>
    <x v="1"/>
    <s v="Tesseramento"/>
    <x v="1"/>
    <x v="0"/>
    <x v="0"/>
    <m/>
  </r>
  <r>
    <n v="234640"/>
    <x v="1"/>
    <x v="0"/>
    <x v="1"/>
    <x v="2"/>
    <x v="7"/>
    <x v="51"/>
    <x v="0"/>
    <x v="0"/>
    <s v="Tesseramento"/>
    <x v="1"/>
    <x v="5"/>
    <x v="0"/>
    <m/>
  </r>
  <r>
    <n v="125237"/>
    <x v="0"/>
    <x v="0"/>
    <x v="0"/>
    <x v="0"/>
    <x v="4"/>
    <x v="47"/>
    <x v="0"/>
    <x v="0"/>
    <s v="Tesseramento"/>
    <x v="0"/>
    <x v="3"/>
    <x v="0"/>
    <m/>
  </r>
  <r>
    <n v="115176"/>
    <x v="0"/>
    <x v="0"/>
    <x v="0"/>
    <x v="0"/>
    <x v="0"/>
    <x v="361"/>
    <x v="0"/>
    <x v="0"/>
    <s v="Tesseramento"/>
    <x v="0"/>
    <x v="0"/>
    <x v="0"/>
    <m/>
  </r>
  <r>
    <n v="193120"/>
    <x v="0"/>
    <x v="0"/>
    <x v="0"/>
    <x v="0"/>
    <x v="0"/>
    <x v="361"/>
    <x v="0"/>
    <x v="0"/>
    <s v="Tesseramento"/>
    <x v="0"/>
    <x v="0"/>
    <x v="0"/>
    <m/>
  </r>
  <r>
    <n v="31061"/>
    <x v="0"/>
    <x v="0"/>
    <x v="0"/>
    <x v="0"/>
    <x v="0"/>
    <x v="361"/>
    <x v="0"/>
    <x v="0"/>
    <s v="Tesseramento"/>
    <x v="0"/>
    <x v="0"/>
    <x v="0"/>
    <m/>
  </r>
  <r>
    <n v="128617"/>
    <x v="0"/>
    <x v="0"/>
    <x v="0"/>
    <x v="0"/>
    <x v="11"/>
    <x v="142"/>
    <x v="0"/>
    <x v="0"/>
    <s v="Tesseramento"/>
    <x v="1"/>
    <x v="1"/>
    <x v="0"/>
    <m/>
  </r>
  <r>
    <n v="107809"/>
    <x v="0"/>
    <x v="0"/>
    <x v="0"/>
    <x v="0"/>
    <x v="8"/>
    <x v="92"/>
    <x v="0"/>
    <x v="0"/>
    <s v="Tesseramento"/>
    <x v="1"/>
    <x v="4"/>
    <x v="0"/>
    <m/>
  </r>
  <r>
    <n v="78996"/>
    <x v="0"/>
    <x v="0"/>
    <x v="0"/>
    <x v="0"/>
    <x v="8"/>
    <x v="92"/>
    <x v="0"/>
    <x v="0"/>
    <s v="Tesseramento"/>
    <x v="1"/>
    <x v="3"/>
    <x v="0"/>
    <m/>
  </r>
  <r>
    <n v="55481"/>
    <x v="0"/>
    <x v="0"/>
    <x v="0"/>
    <x v="0"/>
    <x v="8"/>
    <x v="92"/>
    <x v="0"/>
    <x v="0"/>
    <s v="Tesseramento"/>
    <x v="1"/>
    <x v="3"/>
    <x v="0"/>
    <m/>
  </r>
  <r>
    <n v="168572"/>
    <x v="0"/>
    <x v="0"/>
    <x v="0"/>
    <x v="0"/>
    <x v="8"/>
    <x v="92"/>
    <x v="0"/>
    <x v="0"/>
    <s v="Tesseramento"/>
    <x v="1"/>
    <x v="3"/>
    <x v="0"/>
    <m/>
  </r>
  <r>
    <n v="76930"/>
    <x v="0"/>
    <x v="0"/>
    <x v="0"/>
    <x v="0"/>
    <x v="8"/>
    <x v="92"/>
    <x v="0"/>
    <x v="0"/>
    <s v="Tesseramento"/>
    <x v="1"/>
    <x v="0"/>
    <x v="0"/>
    <m/>
  </r>
  <r>
    <n v="11236"/>
    <x v="0"/>
    <x v="0"/>
    <x v="0"/>
    <x v="0"/>
    <x v="15"/>
    <x v="72"/>
    <x v="0"/>
    <x v="0"/>
    <s v="Tesseramento"/>
    <x v="1"/>
    <x v="0"/>
    <x v="0"/>
    <m/>
  </r>
  <r>
    <n v="221061"/>
    <x v="0"/>
    <x v="0"/>
    <x v="0"/>
    <x v="0"/>
    <x v="11"/>
    <x v="86"/>
    <x v="0"/>
    <x v="0"/>
    <s v="Tesseramento"/>
    <x v="0"/>
    <x v="0"/>
    <x v="0"/>
    <m/>
  </r>
  <r>
    <n v="115700"/>
    <x v="0"/>
    <x v="0"/>
    <x v="0"/>
    <x v="0"/>
    <x v="11"/>
    <x v="86"/>
    <x v="0"/>
    <x v="0"/>
    <s v="Tesseramento"/>
    <x v="0"/>
    <x v="0"/>
    <x v="0"/>
    <m/>
  </r>
  <r>
    <n v="110417"/>
    <x v="0"/>
    <x v="0"/>
    <x v="0"/>
    <x v="0"/>
    <x v="11"/>
    <x v="86"/>
    <x v="0"/>
    <x v="0"/>
    <s v="Tesseramento"/>
    <x v="0"/>
    <x v="0"/>
    <x v="0"/>
    <m/>
  </r>
  <r>
    <n v="178278"/>
    <x v="1"/>
    <x v="0"/>
    <x v="0"/>
    <x v="1"/>
    <x v="11"/>
    <x v="86"/>
    <x v="0"/>
    <x v="0"/>
    <s v="Tesseramento"/>
    <x v="0"/>
    <x v="6"/>
    <x v="0"/>
    <m/>
  </r>
  <r>
    <n v="115698"/>
    <x v="0"/>
    <x v="0"/>
    <x v="0"/>
    <x v="0"/>
    <x v="11"/>
    <x v="86"/>
    <x v="0"/>
    <x v="0"/>
    <s v="Tesseramento"/>
    <x v="0"/>
    <x v="0"/>
    <x v="0"/>
    <m/>
  </r>
  <r>
    <n v="138645"/>
    <x v="0"/>
    <x v="0"/>
    <x v="0"/>
    <x v="0"/>
    <x v="15"/>
    <x v="72"/>
    <x v="0"/>
    <x v="1"/>
    <s v="Tesseramento"/>
    <x v="1"/>
    <x v="4"/>
    <x v="0"/>
    <m/>
  </r>
  <r>
    <n v="68729"/>
    <x v="0"/>
    <x v="0"/>
    <x v="0"/>
    <x v="1"/>
    <x v="11"/>
    <x v="86"/>
    <x v="0"/>
    <x v="0"/>
    <s v="Tesseramento"/>
    <x v="0"/>
    <x v="0"/>
    <x v="0"/>
    <m/>
  </r>
  <r>
    <n v="129676"/>
    <x v="0"/>
    <x v="0"/>
    <x v="0"/>
    <x v="0"/>
    <x v="15"/>
    <x v="72"/>
    <x v="0"/>
    <x v="0"/>
    <s v="Tesseramento"/>
    <x v="1"/>
    <x v="0"/>
    <x v="0"/>
    <m/>
  </r>
  <r>
    <n v="209086"/>
    <x v="0"/>
    <x v="0"/>
    <x v="0"/>
    <x v="0"/>
    <x v="15"/>
    <x v="72"/>
    <x v="0"/>
    <x v="0"/>
    <s v="Tesseramento"/>
    <x v="1"/>
    <x v="0"/>
    <x v="0"/>
    <m/>
  </r>
  <r>
    <n v="115829"/>
    <x v="0"/>
    <x v="0"/>
    <x v="0"/>
    <x v="0"/>
    <x v="15"/>
    <x v="72"/>
    <x v="0"/>
    <x v="1"/>
    <s v="Tesseramento"/>
    <x v="1"/>
    <x v="3"/>
    <x v="0"/>
    <m/>
  </r>
  <r>
    <n v="157282"/>
    <x v="0"/>
    <x v="0"/>
    <x v="0"/>
    <x v="0"/>
    <x v="15"/>
    <x v="72"/>
    <x v="0"/>
    <x v="0"/>
    <s v="Tesseramento"/>
    <x v="1"/>
    <x v="0"/>
    <x v="0"/>
    <m/>
  </r>
  <r>
    <n v="209160"/>
    <x v="0"/>
    <x v="0"/>
    <x v="0"/>
    <x v="0"/>
    <x v="14"/>
    <x v="131"/>
    <x v="0"/>
    <x v="0"/>
    <s v="Tesseramento"/>
    <x v="1"/>
    <x v="0"/>
    <x v="0"/>
    <m/>
  </r>
  <r>
    <n v="196259"/>
    <x v="0"/>
    <x v="0"/>
    <x v="0"/>
    <x v="0"/>
    <x v="15"/>
    <x v="72"/>
    <x v="0"/>
    <x v="0"/>
    <s v="Tesseramento"/>
    <x v="1"/>
    <x v="3"/>
    <x v="0"/>
    <m/>
  </r>
  <r>
    <n v="198185"/>
    <x v="1"/>
    <x v="0"/>
    <x v="0"/>
    <x v="1"/>
    <x v="15"/>
    <x v="72"/>
    <x v="0"/>
    <x v="0"/>
    <s v="Tesseramento"/>
    <x v="1"/>
    <x v="2"/>
    <x v="0"/>
    <m/>
  </r>
  <r>
    <n v="147657"/>
    <x v="0"/>
    <x v="0"/>
    <x v="0"/>
    <x v="0"/>
    <x v="15"/>
    <x v="72"/>
    <x v="0"/>
    <x v="0"/>
    <s v="Tesseramento"/>
    <x v="1"/>
    <x v="1"/>
    <x v="0"/>
    <m/>
  </r>
  <r>
    <n v="204673"/>
    <x v="0"/>
    <x v="0"/>
    <x v="0"/>
    <x v="0"/>
    <x v="1"/>
    <x v="28"/>
    <x v="0"/>
    <x v="0"/>
    <s v="Tesseramento"/>
    <x v="1"/>
    <x v="0"/>
    <x v="0"/>
    <m/>
  </r>
  <r>
    <n v="147658"/>
    <x v="0"/>
    <x v="0"/>
    <x v="0"/>
    <x v="0"/>
    <x v="15"/>
    <x v="72"/>
    <x v="0"/>
    <x v="1"/>
    <s v="Tesseramento"/>
    <x v="1"/>
    <x v="4"/>
    <x v="0"/>
    <m/>
  </r>
  <r>
    <n v="217940"/>
    <x v="0"/>
    <x v="1"/>
    <x v="0"/>
    <x v="0"/>
    <x v="15"/>
    <x v="72"/>
    <x v="0"/>
    <x v="0"/>
    <s v="Tesseramento"/>
    <x v="1"/>
    <x v="0"/>
    <x v="0"/>
    <m/>
  </r>
  <r>
    <n v="95851"/>
    <x v="0"/>
    <x v="0"/>
    <x v="0"/>
    <x v="0"/>
    <x v="15"/>
    <x v="72"/>
    <x v="0"/>
    <x v="0"/>
    <s v="Tesseramento"/>
    <x v="1"/>
    <x v="1"/>
    <x v="0"/>
    <m/>
  </r>
  <r>
    <n v="50967"/>
    <x v="0"/>
    <x v="0"/>
    <x v="0"/>
    <x v="0"/>
    <x v="15"/>
    <x v="72"/>
    <x v="0"/>
    <x v="1"/>
    <s v="Tesseramento"/>
    <x v="1"/>
    <x v="4"/>
    <x v="0"/>
    <m/>
  </r>
  <r>
    <n v="56456"/>
    <x v="0"/>
    <x v="0"/>
    <x v="0"/>
    <x v="0"/>
    <x v="15"/>
    <x v="72"/>
    <x v="0"/>
    <x v="0"/>
    <s v="Tesseramento"/>
    <x v="1"/>
    <x v="3"/>
    <x v="0"/>
    <m/>
  </r>
  <r>
    <n v="26113"/>
    <x v="0"/>
    <x v="0"/>
    <x v="0"/>
    <x v="0"/>
    <x v="15"/>
    <x v="72"/>
    <x v="0"/>
    <x v="0"/>
    <s v="Tesseramento"/>
    <x v="1"/>
    <x v="4"/>
    <x v="0"/>
    <m/>
  </r>
  <r>
    <n v="96589"/>
    <x v="0"/>
    <x v="0"/>
    <x v="0"/>
    <x v="0"/>
    <x v="15"/>
    <x v="72"/>
    <x v="0"/>
    <x v="1"/>
    <s v="Tesseramento"/>
    <x v="1"/>
    <x v="3"/>
    <x v="0"/>
    <m/>
  </r>
  <r>
    <n v="214411"/>
    <x v="1"/>
    <x v="0"/>
    <x v="0"/>
    <x v="0"/>
    <x v="4"/>
    <x v="166"/>
    <x v="0"/>
    <x v="0"/>
    <s v="Tesseramento"/>
    <x v="1"/>
    <x v="6"/>
    <x v="0"/>
    <m/>
  </r>
  <r>
    <n v="214410"/>
    <x v="0"/>
    <x v="0"/>
    <x v="0"/>
    <x v="0"/>
    <x v="4"/>
    <x v="166"/>
    <x v="0"/>
    <x v="0"/>
    <s v="Tesseramento"/>
    <x v="1"/>
    <x v="3"/>
    <x v="0"/>
    <m/>
  </r>
  <r>
    <n v="182029"/>
    <x v="0"/>
    <x v="0"/>
    <x v="0"/>
    <x v="0"/>
    <x v="4"/>
    <x v="166"/>
    <x v="0"/>
    <x v="1"/>
    <s v="Tesseramento"/>
    <x v="1"/>
    <x v="3"/>
    <x v="0"/>
    <m/>
  </r>
  <r>
    <n v="182026"/>
    <x v="0"/>
    <x v="0"/>
    <x v="0"/>
    <x v="0"/>
    <x v="4"/>
    <x v="166"/>
    <x v="0"/>
    <x v="0"/>
    <s v="Tesseramento"/>
    <x v="1"/>
    <x v="3"/>
    <x v="0"/>
    <m/>
  </r>
  <r>
    <n v="66483"/>
    <x v="0"/>
    <x v="0"/>
    <x v="0"/>
    <x v="0"/>
    <x v="4"/>
    <x v="166"/>
    <x v="0"/>
    <x v="0"/>
    <s v="Tesseramento"/>
    <x v="1"/>
    <x v="3"/>
    <x v="0"/>
    <m/>
  </r>
  <r>
    <n v="235001"/>
    <x v="0"/>
    <x v="1"/>
    <x v="1"/>
    <x v="3"/>
    <x v="8"/>
    <x v="17"/>
    <x v="0"/>
    <x v="0"/>
    <s v="Tesseramento"/>
    <x v="1"/>
    <x v="1"/>
    <x v="0"/>
    <m/>
  </r>
  <r>
    <n v="12920"/>
    <x v="0"/>
    <x v="0"/>
    <x v="0"/>
    <x v="0"/>
    <x v="11"/>
    <x v="302"/>
    <x v="0"/>
    <x v="0"/>
    <s v="Tesseramento"/>
    <x v="1"/>
    <x v="3"/>
    <x v="0"/>
    <m/>
  </r>
  <r>
    <n v="79129"/>
    <x v="0"/>
    <x v="0"/>
    <x v="0"/>
    <x v="0"/>
    <x v="11"/>
    <x v="302"/>
    <x v="0"/>
    <x v="1"/>
    <s v="Tesseramento"/>
    <x v="1"/>
    <x v="4"/>
    <x v="0"/>
    <m/>
  </r>
  <r>
    <n v="217997"/>
    <x v="0"/>
    <x v="1"/>
    <x v="0"/>
    <x v="0"/>
    <x v="7"/>
    <x v="44"/>
    <x v="0"/>
    <x v="0"/>
    <s v="Tesseramento"/>
    <x v="1"/>
    <x v="0"/>
    <x v="0"/>
    <m/>
  </r>
  <r>
    <n v="15401"/>
    <x v="0"/>
    <x v="0"/>
    <x v="0"/>
    <x v="0"/>
    <x v="7"/>
    <x v="51"/>
    <x v="0"/>
    <x v="0"/>
    <s v="Tesseramento"/>
    <x v="1"/>
    <x v="3"/>
    <x v="0"/>
    <m/>
  </r>
  <r>
    <n v="75707"/>
    <x v="0"/>
    <x v="0"/>
    <x v="0"/>
    <x v="0"/>
    <x v="9"/>
    <x v="16"/>
    <x v="0"/>
    <x v="0"/>
    <s v="Tesseramento"/>
    <x v="1"/>
    <x v="4"/>
    <x v="0"/>
    <m/>
  </r>
  <r>
    <n v="83999"/>
    <x v="0"/>
    <x v="0"/>
    <x v="0"/>
    <x v="0"/>
    <x v="15"/>
    <x v="72"/>
    <x v="0"/>
    <x v="1"/>
    <s v="Tesseramento"/>
    <x v="1"/>
    <x v="4"/>
    <x v="0"/>
    <m/>
  </r>
  <r>
    <n v="14783"/>
    <x v="0"/>
    <x v="0"/>
    <x v="0"/>
    <x v="0"/>
    <x v="15"/>
    <x v="72"/>
    <x v="0"/>
    <x v="0"/>
    <s v="Tesseramento"/>
    <x v="1"/>
    <x v="3"/>
    <x v="0"/>
    <m/>
  </r>
  <r>
    <n v="224326"/>
    <x v="0"/>
    <x v="0"/>
    <x v="0"/>
    <x v="1"/>
    <x v="1"/>
    <x v="108"/>
    <x v="0"/>
    <x v="0"/>
    <s v="Tesseramento"/>
    <x v="0"/>
    <x v="0"/>
    <x v="0"/>
    <m/>
  </r>
  <r>
    <n v="33461"/>
    <x v="0"/>
    <x v="0"/>
    <x v="0"/>
    <x v="0"/>
    <x v="11"/>
    <x v="302"/>
    <x v="0"/>
    <x v="0"/>
    <s v="Tesseramento"/>
    <x v="1"/>
    <x v="4"/>
    <x v="0"/>
    <m/>
  </r>
  <r>
    <n v="183290"/>
    <x v="0"/>
    <x v="0"/>
    <x v="0"/>
    <x v="0"/>
    <x v="4"/>
    <x v="52"/>
    <x v="0"/>
    <x v="1"/>
    <s v="Tesseramento"/>
    <x v="1"/>
    <x v="4"/>
    <x v="0"/>
    <m/>
  </r>
  <r>
    <n v="122774"/>
    <x v="1"/>
    <x v="0"/>
    <x v="0"/>
    <x v="0"/>
    <x v="7"/>
    <x v="267"/>
    <x v="0"/>
    <x v="0"/>
    <s v="Tesseramento"/>
    <x v="1"/>
    <x v="2"/>
    <x v="0"/>
    <m/>
  </r>
  <r>
    <n v="144604"/>
    <x v="1"/>
    <x v="0"/>
    <x v="0"/>
    <x v="0"/>
    <x v="7"/>
    <x v="267"/>
    <x v="0"/>
    <x v="0"/>
    <s v="Tesseramento"/>
    <x v="1"/>
    <x v="7"/>
    <x v="0"/>
    <s v="B"/>
  </r>
  <r>
    <n v="14269"/>
    <x v="0"/>
    <x v="0"/>
    <x v="0"/>
    <x v="0"/>
    <x v="4"/>
    <x v="166"/>
    <x v="0"/>
    <x v="0"/>
    <s v="Tesseramento"/>
    <x v="1"/>
    <x v="3"/>
    <x v="0"/>
    <m/>
  </r>
  <r>
    <n v="133402"/>
    <x v="1"/>
    <x v="0"/>
    <x v="0"/>
    <x v="0"/>
    <x v="7"/>
    <x v="267"/>
    <x v="0"/>
    <x v="0"/>
    <s v="Tesseramento"/>
    <x v="1"/>
    <x v="2"/>
    <x v="0"/>
    <m/>
  </r>
  <r>
    <n v="154812"/>
    <x v="1"/>
    <x v="0"/>
    <x v="0"/>
    <x v="0"/>
    <x v="7"/>
    <x v="267"/>
    <x v="0"/>
    <x v="0"/>
    <s v="Tesseramento"/>
    <x v="1"/>
    <x v="6"/>
    <x v="0"/>
    <m/>
  </r>
  <r>
    <n v="176981"/>
    <x v="1"/>
    <x v="0"/>
    <x v="0"/>
    <x v="0"/>
    <x v="7"/>
    <x v="267"/>
    <x v="0"/>
    <x v="0"/>
    <s v="Tesseramento"/>
    <x v="1"/>
    <x v="6"/>
    <x v="0"/>
    <m/>
  </r>
  <r>
    <n v="206046"/>
    <x v="1"/>
    <x v="0"/>
    <x v="0"/>
    <x v="0"/>
    <x v="7"/>
    <x v="267"/>
    <x v="0"/>
    <x v="0"/>
    <s v="Tesseramento"/>
    <x v="1"/>
    <x v="5"/>
    <x v="0"/>
    <s v="B"/>
  </r>
  <r>
    <n v="206047"/>
    <x v="1"/>
    <x v="0"/>
    <x v="0"/>
    <x v="0"/>
    <x v="7"/>
    <x v="267"/>
    <x v="0"/>
    <x v="0"/>
    <s v="Tesseramento"/>
    <x v="1"/>
    <x v="5"/>
    <x v="0"/>
    <s v="B"/>
  </r>
  <r>
    <n v="168997"/>
    <x v="1"/>
    <x v="0"/>
    <x v="0"/>
    <x v="0"/>
    <x v="7"/>
    <x v="267"/>
    <x v="0"/>
    <x v="0"/>
    <s v="Tesseramento"/>
    <x v="1"/>
    <x v="7"/>
    <x v="0"/>
    <s v="B"/>
  </r>
  <r>
    <n v="19908"/>
    <x v="0"/>
    <x v="0"/>
    <x v="0"/>
    <x v="0"/>
    <x v="1"/>
    <x v="340"/>
    <x v="0"/>
    <x v="1"/>
    <s v="Tesseramento"/>
    <x v="1"/>
    <x v="4"/>
    <x v="0"/>
    <m/>
  </r>
  <r>
    <n v="156258"/>
    <x v="1"/>
    <x v="0"/>
    <x v="0"/>
    <x v="0"/>
    <x v="7"/>
    <x v="267"/>
    <x v="0"/>
    <x v="1"/>
    <s v="Tesseramento"/>
    <x v="1"/>
    <x v="6"/>
    <x v="0"/>
    <m/>
  </r>
  <r>
    <n v="156259"/>
    <x v="1"/>
    <x v="0"/>
    <x v="0"/>
    <x v="0"/>
    <x v="7"/>
    <x v="267"/>
    <x v="0"/>
    <x v="0"/>
    <s v="Tesseramento"/>
    <x v="1"/>
    <x v="6"/>
    <x v="0"/>
    <m/>
  </r>
  <r>
    <n v="156257"/>
    <x v="1"/>
    <x v="0"/>
    <x v="0"/>
    <x v="0"/>
    <x v="7"/>
    <x v="267"/>
    <x v="0"/>
    <x v="0"/>
    <s v="Tesseramento"/>
    <x v="1"/>
    <x v="7"/>
    <x v="0"/>
    <s v="B"/>
  </r>
  <r>
    <n v="156256"/>
    <x v="1"/>
    <x v="0"/>
    <x v="0"/>
    <x v="0"/>
    <x v="7"/>
    <x v="267"/>
    <x v="0"/>
    <x v="1"/>
    <s v="Tesseramento"/>
    <x v="1"/>
    <x v="7"/>
    <x v="0"/>
    <s v="B"/>
  </r>
  <r>
    <n v="168998"/>
    <x v="1"/>
    <x v="0"/>
    <x v="0"/>
    <x v="0"/>
    <x v="7"/>
    <x v="267"/>
    <x v="0"/>
    <x v="1"/>
    <s v="Tesseramento"/>
    <x v="1"/>
    <x v="7"/>
    <x v="0"/>
    <s v="B"/>
  </r>
  <r>
    <n v="181828"/>
    <x v="1"/>
    <x v="0"/>
    <x v="0"/>
    <x v="0"/>
    <x v="7"/>
    <x v="267"/>
    <x v="0"/>
    <x v="0"/>
    <s v="Tesseramento"/>
    <x v="1"/>
    <x v="5"/>
    <x v="0"/>
    <s v="B"/>
  </r>
  <r>
    <n v="79313"/>
    <x v="0"/>
    <x v="0"/>
    <x v="0"/>
    <x v="0"/>
    <x v="1"/>
    <x v="340"/>
    <x v="0"/>
    <x v="0"/>
    <s v="Tesseramento"/>
    <x v="1"/>
    <x v="3"/>
    <x v="0"/>
    <m/>
  </r>
  <r>
    <n v="156327"/>
    <x v="1"/>
    <x v="0"/>
    <x v="0"/>
    <x v="0"/>
    <x v="7"/>
    <x v="267"/>
    <x v="0"/>
    <x v="1"/>
    <s v="Tesseramento"/>
    <x v="1"/>
    <x v="6"/>
    <x v="0"/>
    <s v="B"/>
  </r>
  <r>
    <n v="127256"/>
    <x v="0"/>
    <x v="0"/>
    <x v="0"/>
    <x v="0"/>
    <x v="15"/>
    <x v="72"/>
    <x v="0"/>
    <x v="0"/>
    <s v="Tesseramento"/>
    <x v="1"/>
    <x v="3"/>
    <x v="0"/>
    <m/>
  </r>
  <r>
    <n v="143973"/>
    <x v="1"/>
    <x v="0"/>
    <x v="0"/>
    <x v="0"/>
    <x v="7"/>
    <x v="267"/>
    <x v="0"/>
    <x v="1"/>
    <s v="Tesseramento"/>
    <x v="1"/>
    <x v="6"/>
    <x v="0"/>
    <m/>
  </r>
  <r>
    <n v="168999"/>
    <x v="1"/>
    <x v="0"/>
    <x v="0"/>
    <x v="0"/>
    <x v="7"/>
    <x v="267"/>
    <x v="0"/>
    <x v="0"/>
    <s v="Tesseramento"/>
    <x v="1"/>
    <x v="7"/>
    <x v="0"/>
    <s v="B"/>
  </r>
  <r>
    <n v="170793"/>
    <x v="1"/>
    <x v="0"/>
    <x v="0"/>
    <x v="0"/>
    <x v="7"/>
    <x v="267"/>
    <x v="0"/>
    <x v="0"/>
    <s v="Tesseramento"/>
    <x v="1"/>
    <x v="7"/>
    <x v="0"/>
    <m/>
  </r>
  <r>
    <n v="33435"/>
    <x v="0"/>
    <x v="0"/>
    <x v="0"/>
    <x v="0"/>
    <x v="11"/>
    <x v="302"/>
    <x v="0"/>
    <x v="0"/>
    <s v="Tesseramento"/>
    <x v="1"/>
    <x v="0"/>
    <x v="0"/>
    <m/>
  </r>
  <r>
    <n v="129097"/>
    <x v="1"/>
    <x v="0"/>
    <x v="0"/>
    <x v="0"/>
    <x v="7"/>
    <x v="267"/>
    <x v="0"/>
    <x v="0"/>
    <s v="Tesseramento"/>
    <x v="1"/>
    <x v="2"/>
    <x v="0"/>
    <m/>
  </r>
  <r>
    <n v="181832"/>
    <x v="1"/>
    <x v="0"/>
    <x v="0"/>
    <x v="0"/>
    <x v="7"/>
    <x v="267"/>
    <x v="0"/>
    <x v="1"/>
    <s v="Tesseramento"/>
    <x v="1"/>
    <x v="5"/>
    <x v="0"/>
    <s v="B"/>
  </r>
  <r>
    <n v="131654"/>
    <x v="1"/>
    <x v="0"/>
    <x v="0"/>
    <x v="0"/>
    <x v="7"/>
    <x v="267"/>
    <x v="0"/>
    <x v="0"/>
    <s v="Tesseramento"/>
    <x v="1"/>
    <x v="2"/>
    <x v="0"/>
    <m/>
  </r>
  <r>
    <n v="140158"/>
    <x v="1"/>
    <x v="0"/>
    <x v="0"/>
    <x v="0"/>
    <x v="7"/>
    <x v="267"/>
    <x v="0"/>
    <x v="0"/>
    <s v="Tesseramento"/>
    <x v="1"/>
    <x v="6"/>
    <x v="0"/>
    <s v="B"/>
  </r>
  <r>
    <n v="180741"/>
    <x v="0"/>
    <x v="1"/>
    <x v="0"/>
    <x v="0"/>
    <x v="7"/>
    <x v="44"/>
    <x v="0"/>
    <x v="0"/>
    <s v="Tesseramento"/>
    <x v="1"/>
    <x v="0"/>
    <x v="0"/>
    <m/>
  </r>
  <r>
    <n v="234832"/>
    <x v="1"/>
    <x v="0"/>
    <x v="1"/>
    <x v="1"/>
    <x v="8"/>
    <x v="98"/>
    <x v="0"/>
    <x v="0"/>
    <s v="Tesseramento"/>
    <x v="0"/>
    <x v="5"/>
    <x v="0"/>
    <m/>
  </r>
  <r>
    <n v="234830"/>
    <x v="1"/>
    <x v="0"/>
    <x v="1"/>
    <x v="2"/>
    <x v="8"/>
    <x v="98"/>
    <x v="0"/>
    <x v="0"/>
    <s v="Tesseramento"/>
    <x v="0"/>
    <x v="5"/>
    <x v="0"/>
    <m/>
  </r>
  <r>
    <n v="166237"/>
    <x v="0"/>
    <x v="0"/>
    <x v="0"/>
    <x v="1"/>
    <x v="1"/>
    <x v="20"/>
    <x v="0"/>
    <x v="0"/>
    <s v="Tesseramento"/>
    <x v="0"/>
    <x v="4"/>
    <x v="0"/>
    <m/>
  </r>
  <r>
    <n v="186640"/>
    <x v="1"/>
    <x v="0"/>
    <x v="0"/>
    <x v="0"/>
    <x v="11"/>
    <x v="91"/>
    <x v="0"/>
    <x v="0"/>
    <s v="Tesseramento"/>
    <x v="1"/>
    <x v="7"/>
    <x v="0"/>
    <m/>
  </r>
  <r>
    <n v="179225"/>
    <x v="0"/>
    <x v="0"/>
    <x v="0"/>
    <x v="0"/>
    <x v="11"/>
    <x v="91"/>
    <x v="0"/>
    <x v="0"/>
    <s v="Tesseramento"/>
    <x v="1"/>
    <x v="0"/>
    <x v="0"/>
    <m/>
  </r>
  <r>
    <n v="220127"/>
    <x v="0"/>
    <x v="0"/>
    <x v="0"/>
    <x v="0"/>
    <x v="11"/>
    <x v="91"/>
    <x v="0"/>
    <x v="0"/>
    <s v="Tesseramento"/>
    <x v="1"/>
    <x v="1"/>
    <x v="0"/>
    <m/>
  </r>
  <r>
    <n v="131051"/>
    <x v="0"/>
    <x v="0"/>
    <x v="0"/>
    <x v="0"/>
    <x v="11"/>
    <x v="91"/>
    <x v="0"/>
    <x v="0"/>
    <s v="Tesseramento"/>
    <x v="1"/>
    <x v="3"/>
    <x v="0"/>
    <m/>
  </r>
  <r>
    <n v="234831"/>
    <x v="1"/>
    <x v="0"/>
    <x v="1"/>
    <x v="2"/>
    <x v="8"/>
    <x v="98"/>
    <x v="0"/>
    <x v="1"/>
    <s v="Tesseramento"/>
    <x v="0"/>
    <x v="5"/>
    <x v="0"/>
    <m/>
  </r>
  <r>
    <n v="216208"/>
    <x v="0"/>
    <x v="0"/>
    <x v="0"/>
    <x v="0"/>
    <x v="8"/>
    <x v="98"/>
    <x v="0"/>
    <x v="0"/>
    <s v="Tesseramento"/>
    <x v="0"/>
    <x v="0"/>
    <x v="0"/>
    <m/>
  </r>
  <r>
    <n v="161681"/>
    <x v="0"/>
    <x v="0"/>
    <x v="0"/>
    <x v="0"/>
    <x v="2"/>
    <x v="224"/>
    <x v="0"/>
    <x v="1"/>
    <s v="Tesseramento"/>
    <x v="1"/>
    <x v="0"/>
    <x v="0"/>
    <m/>
  </r>
  <r>
    <n v="149210"/>
    <x v="0"/>
    <x v="0"/>
    <x v="0"/>
    <x v="1"/>
    <x v="2"/>
    <x v="224"/>
    <x v="0"/>
    <x v="1"/>
    <s v="Tesseramento"/>
    <x v="1"/>
    <x v="3"/>
    <x v="0"/>
    <m/>
  </r>
  <r>
    <n v="153898"/>
    <x v="0"/>
    <x v="0"/>
    <x v="0"/>
    <x v="0"/>
    <x v="4"/>
    <x v="12"/>
    <x v="0"/>
    <x v="0"/>
    <s v="Tesseramento"/>
    <x v="1"/>
    <x v="0"/>
    <x v="0"/>
    <m/>
  </r>
  <r>
    <n v="90999"/>
    <x v="0"/>
    <x v="2"/>
    <x v="0"/>
    <x v="4"/>
    <x v="8"/>
    <x v="92"/>
    <x v="1"/>
    <x v="0"/>
    <s v="Tesseramento"/>
    <x v="1"/>
    <x v="8"/>
    <x v="0"/>
    <m/>
  </r>
  <r>
    <n v="151231"/>
    <x v="0"/>
    <x v="0"/>
    <x v="0"/>
    <x v="1"/>
    <x v="4"/>
    <x v="12"/>
    <x v="0"/>
    <x v="1"/>
    <s v="Tesseramento"/>
    <x v="1"/>
    <x v="0"/>
    <x v="0"/>
    <m/>
  </r>
  <r>
    <n v="31777"/>
    <x v="0"/>
    <x v="0"/>
    <x v="0"/>
    <x v="0"/>
    <x v="16"/>
    <x v="263"/>
    <x v="0"/>
    <x v="0"/>
    <s v="Tesseramento"/>
    <x v="1"/>
    <x v="0"/>
    <x v="0"/>
    <m/>
  </r>
  <r>
    <n v="140929"/>
    <x v="0"/>
    <x v="0"/>
    <x v="0"/>
    <x v="0"/>
    <x v="15"/>
    <x v="72"/>
    <x v="0"/>
    <x v="0"/>
    <s v="Tesseramento"/>
    <x v="1"/>
    <x v="3"/>
    <x v="0"/>
    <m/>
  </r>
  <r>
    <n v="60707"/>
    <x v="0"/>
    <x v="0"/>
    <x v="0"/>
    <x v="0"/>
    <x v="4"/>
    <x v="65"/>
    <x v="0"/>
    <x v="0"/>
    <s v="Tesseramento"/>
    <x v="1"/>
    <x v="3"/>
    <x v="0"/>
    <m/>
  </r>
  <r>
    <n v="229330"/>
    <x v="0"/>
    <x v="0"/>
    <x v="0"/>
    <x v="0"/>
    <x v="6"/>
    <x v="107"/>
    <x v="0"/>
    <x v="1"/>
    <s v="Tesseramento"/>
    <x v="1"/>
    <x v="0"/>
    <x v="0"/>
    <m/>
  </r>
  <r>
    <n v="36866"/>
    <x v="0"/>
    <x v="0"/>
    <x v="0"/>
    <x v="0"/>
    <x v="1"/>
    <x v="28"/>
    <x v="0"/>
    <x v="0"/>
    <s v="Tesseramento"/>
    <x v="1"/>
    <x v="4"/>
    <x v="0"/>
    <m/>
  </r>
  <r>
    <n v="220122"/>
    <x v="0"/>
    <x v="0"/>
    <x v="0"/>
    <x v="0"/>
    <x v="6"/>
    <x v="107"/>
    <x v="0"/>
    <x v="0"/>
    <s v="Tesseramento"/>
    <x v="1"/>
    <x v="0"/>
    <x v="0"/>
    <m/>
  </r>
  <r>
    <n v="17571"/>
    <x v="0"/>
    <x v="0"/>
    <x v="0"/>
    <x v="0"/>
    <x v="7"/>
    <x v="51"/>
    <x v="0"/>
    <x v="0"/>
    <s v="Tesseramento"/>
    <x v="1"/>
    <x v="3"/>
    <x v="0"/>
    <m/>
  </r>
  <r>
    <n v="170436"/>
    <x v="0"/>
    <x v="0"/>
    <x v="2"/>
    <x v="2"/>
    <x v="7"/>
    <x v="51"/>
    <x v="0"/>
    <x v="1"/>
    <s v="Tesseramento"/>
    <x v="1"/>
    <x v="3"/>
    <x v="0"/>
    <m/>
  </r>
  <r>
    <n v="23162"/>
    <x v="0"/>
    <x v="0"/>
    <x v="0"/>
    <x v="0"/>
    <x v="11"/>
    <x v="280"/>
    <x v="0"/>
    <x v="0"/>
    <s v="Tesseramento"/>
    <x v="0"/>
    <x v="4"/>
    <x v="0"/>
    <m/>
  </r>
  <r>
    <n v="195818"/>
    <x v="0"/>
    <x v="0"/>
    <x v="0"/>
    <x v="0"/>
    <x v="8"/>
    <x v="92"/>
    <x v="0"/>
    <x v="0"/>
    <s v="Tesseramento"/>
    <x v="1"/>
    <x v="3"/>
    <x v="0"/>
    <m/>
  </r>
  <r>
    <n v="226584"/>
    <x v="1"/>
    <x v="0"/>
    <x v="0"/>
    <x v="1"/>
    <x v="1"/>
    <x v="108"/>
    <x v="0"/>
    <x v="0"/>
    <s v="Tesseramento"/>
    <x v="0"/>
    <x v="6"/>
    <x v="0"/>
    <m/>
  </r>
  <r>
    <n v="228832"/>
    <x v="0"/>
    <x v="1"/>
    <x v="0"/>
    <x v="0"/>
    <x v="5"/>
    <x v="38"/>
    <x v="0"/>
    <x v="0"/>
    <s v="Tesseramento"/>
    <x v="1"/>
    <x v="0"/>
    <x v="0"/>
    <m/>
  </r>
  <r>
    <n v="234819"/>
    <x v="0"/>
    <x v="0"/>
    <x v="1"/>
    <x v="1"/>
    <x v="5"/>
    <x v="38"/>
    <x v="0"/>
    <x v="0"/>
    <s v="Tesseramento"/>
    <x v="1"/>
    <x v="0"/>
    <x v="0"/>
    <m/>
  </r>
  <r>
    <n v="34862"/>
    <x v="0"/>
    <x v="2"/>
    <x v="0"/>
    <x v="4"/>
    <x v="15"/>
    <x v="57"/>
    <x v="1"/>
    <x v="1"/>
    <s v="Tesseramento"/>
    <x v="1"/>
    <x v="8"/>
    <x v="0"/>
    <m/>
  </r>
  <r>
    <n v="85529"/>
    <x v="0"/>
    <x v="0"/>
    <x v="0"/>
    <x v="0"/>
    <x v="4"/>
    <x v="52"/>
    <x v="0"/>
    <x v="1"/>
    <s v="Tesseramento"/>
    <x v="1"/>
    <x v="4"/>
    <x v="0"/>
    <m/>
  </r>
  <r>
    <n v="234753"/>
    <x v="0"/>
    <x v="0"/>
    <x v="1"/>
    <x v="3"/>
    <x v="4"/>
    <x v="119"/>
    <x v="0"/>
    <x v="1"/>
    <s v="Tesseramento"/>
    <x v="1"/>
    <x v="0"/>
    <x v="0"/>
    <m/>
  </r>
  <r>
    <n v="195616"/>
    <x v="0"/>
    <x v="0"/>
    <x v="0"/>
    <x v="0"/>
    <x v="12"/>
    <x v="148"/>
    <x v="0"/>
    <x v="0"/>
    <s v="Tesseramento"/>
    <x v="1"/>
    <x v="3"/>
    <x v="0"/>
    <m/>
  </r>
  <r>
    <n v="150492"/>
    <x v="0"/>
    <x v="0"/>
    <x v="0"/>
    <x v="0"/>
    <x v="12"/>
    <x v="148"/>
    <x v="0"/>
    <x v="0"/>
    <s v="Tesseramento"/>
    <x v="1"/>
    <x v="4"/>
    <x v="0"/>
    <m/>
  </r>
  <r>
    <n v="150502"/>
    <x v="0"/>
    <x v="0"/>
    <x v="0"/>
    <x v="0"/>
    <x v="12"/>
    <x v="148"/>
    <x v="0"/>
    <x v="1"/>
    <s v="Tesseramento"/>
    <x v="1"/>
    <x v="4"/>
    <x v="0"/>
    <m/>
  </r>
  <r>
    <n v="150725"/>
    <x v="0"/>
    <x v="0"/>
    <x v="0"/>
    <x v="0"/>
    <x v="12"/>
    <x v="148"/>
    <x v="0"/>
    <x v="0"/>
    <s v="Tesseramento"/>
    <x v="1"/>
    <x v="0"/>
    <x v="0"/>
    <m/>
  </r>
  <r>
    <n v="150739"/>
    <x v="0"/>
    <x v="0"/>
    <x v="0"/>
    <x v="0"/>
    <x v="12"/>
    <x v="148"/>
    <x v="0"/>
    <x v="1"/>
    <s v="Tesseramento"/>
    <x v="1"/>
    <x v="0"/>
    <x v="0"/>
    <m/>
  </r>
  <r>
    <n v="116566"/>
    <x v="0"/>
    <x v="0"/>
    <x v="0"/>
    <x v="0"/>
    <x v="12"/>
    <x v="148"/>
    <x v="0"/>
    <x v="0"/>
    <s v="Tesseramento"/>
    <x v="1"/>
    <x v="0"/>
    <x v="0"/>
    <m/>
  </r>
  <r>
    <n v="150605"/>
    <x v="0"/>
    <x v="0"/>
    <x v="0"/>
    <x v="0"/>
    <x v="12"/>
    <x v="148"/>
    <x v="0"/>
    <x v="0"/>
    <s v="Tesseramento"/>
    <x v="1"/>
    <x v="3"/>
    <x v="0"/>
    <m/>
  </r>
  <r>
    <n v="9469"/>
    <x v="0"/>
    <x v="0"/>
    <x v="0"/>
    <x v="0"/>
    <x v="12"/>
    <x v="148"/>
    <x v="0"/>
    <x v="0"/>
    <s v="Tesseramento"/>
    <x v="1"/>
    <x v="0"/>
    <x v="0"/>
    <m/>
  </r>
  <r>
    <n v="123659"/>
    <x v="0"/>
    <x v="0"/>
    <x v="0"/>
    <x v="0"/>
    <x v="12"/>
    <x v="148"/>
    <x v="0"/>
    <x v="1"/>
    <s v="Tesseramento"/>
    <x v="1"/>
    <x v="4"/>
    <x v="0"/>
    <m/>
  </r>
  <r>
    <n v="212907"/>
    <x v="1"/>
    <x v="0"/>
    <x v="0"/>
    <x v="0"/>
    <x v="12"/>
    <x v="148"/>
    <x v="0"/>
    <x v="0"/>
    <s v="Tesseramento"/>
    <x v="1"/>
    <x v="7"/>
    <x v="0"/>
    <m/>
  </r>
  <r>
    <n v="104291"/>
    <x v="0"/>
    <x v="0"/>
    <x v="0"/>
    <x v="0"/>
    <x v="12"/>
    <x v="148"/>
    <x v="0"/>
    <x v="0"/>
    <s v="Tesseramento"/>
    <x v="1"/>
    <x v="0"/>
    <x v="0"/>
    <m/>
  </r>
  <r>
    <n v="9473"/>
    <x v="0"/>
    <x v="0"/>
    <x v="0"/>
    <x v="0"/>
    <x v="12"/>
    <x v="148"/>
    <x v="0"/>
    <x v="0"/>
    <s v="Tesseramento"/>
    <x v="1"/>
    <x v="3"/>
    <x v="0"/>
    <m/>
  </r>
  <r>
    <n v="72477"/>
    <x v="0"/>
    <x v="0"/>
    <x v="0"/>
    <x v="0"/>
    <x v="12"/>
    <x v="148"/>
    <x v="0"/>
    <x v="0"/>
    <s v="Tesseramento"/>
    <x v="1"/>
    <x v="4"/>
    <x v="0"/>
    <m/>
  </r>
  <r>
    <n v="9495"/>
    <x v="0"/>
    <x v="0"/>
    <x v="0"/>
    <x v="0"/>
    <x v="12"/>
    <x v="148"/>
    <x v="0"/>
    <x v="1"/>
    <s v="Tesseramento"/>
    <x v="1"/>
    <x v="4"/>
    <x v="0"/>
    <m/>
  </r>
  <r>
    <n v="206703"/>
    <x v="0"/>
    <x v="0"/>
    <x v="0"/>
    <x v="0"/>
    <x v="12"/>
    <x v="148"/>
    <x v="0"/>
    <x v="0"/>
    <s v="Tesseramento"/>
    <x v="1"/>
    <x v="4"/>
    <x v="0"/>
    <m/>
  </r>
  <r>
    <n v="129608"/>
    <x v="0"/>
    <x v="0"/>
    <x v="0"/>
    <x v="0"/>
    <x v="12"/>
    <x v="148"/>
    <x v="0"/>
    <x v="0"/>
    <s v="Tesseramento"/>
    <x v="1"/>
    <x v="4"/>
    <x v="0"/>
    <m/>
  </r>
  <r>
    <n v="213484"/>
    <x v="1"/>
    <x v="0"/>
    <x v="0"/>
    <x v="0"/>
    <x v="12"/>
    <x v="148"/>
    <x v="0"/>
    <x v="1"/>
    <s v="Tesseramento"/>
    <x v="1"/>
    <x v="2"/>
    <x v="0"/>
    <m/>
  </r>
  <r>
    <n v="9381"/>
    <x v="0"/>
    <x v="0"/>
    <x v="0"/>
    <x v="0"/>
    <x v="12"/>
    <x v="148"/>
    <x v="0"/>
    <x v="0"/>
    <s v="Tesseramento"/>
    <x v="1"/>
    <x v="4"/>
    <x v="0"/>
    <m/>
  </r>
  <r>
    <n v="234756"/>
    <x v="0"/>
    <x v="0"/>
    <x v="1"/>
    <x v="1"/>
    <x v="4"/>
    <x v="88"/>
    <x v="0"/>
    <x v="1"/>
    <s v="Tesseramento"/>
    <x v="1"/>
    <x v="0"/>
    <x v="0"/>
    <m/>
  </r>
  <r>
    <n v="220964"/>
    <x v="0"/>
    <x v="0"/>
    <x v="0"/>
    <x v="1"/>
    <x v="12"/>
    <x v="148"/>
    <x v="0"/>
    <x v="1"/>
    <s v="Tesseramento"/>
    <x v="1"/>
    <x v="3"/>
    <x v="0"/>
    <m/>
  </r>
  <r>
    <n v="9607"/>
    <x v="0"/>
    <x v="0"/>
    <x v="0"/>
    <x v="0"/>
    <x v="12"/>
    <x v="148"/>
    <x v="0"/>
    <x v="1"/>
    <s v="Tesseramento"/>
    <x v="1"/>
    <x v="4"/>
    <x v="0"/>
    <m/>
  </r>
  <r>
    <n v="167384"/>
    <x v="0"/>
    <x v="0"/>
    <x v="0"/>
    <x v="0"/>
    <x v="12"/>
    <x v="148"/>
    <x v="0"/>
    <x v="0"/>
    <s v="Tesseramento"/>
    <x v="1"/>
    <x v="0"/>
    <x v="0"/>
    <m/>
  </r>
  <r>
    <n v="9394"/>
    <x v="0"/>
    <x v="0"/>
    <x v="0"/>
    <x v="0"/>
    <x v="12"/>
    <x v="148"/>
    <x v="0"/>
    <x v="0"/>
    <s v="Tesseramento"/>
    <x v="1"/>
    <x v="3"/>
    <x v="0"/>
    <m/>
  </r>
  <r>
    <n v="79075"/>
    <x v="0"/>
    <x v="0"/>
    <x v="0"/>
    <x v="0"/>
    <x v="12"/>
    <x v="148"/>
    <x v="0"/>
    <x v="0"/>
    <s v="Tesseramento"/>
    <x v="1"/>
    <x v="4"/>
    <x v="0"/>
    <m/>
  </r>
  <r>
    <n v="226668"/>
    <x v="1"/>
    <x v="0"/>
    <x v="0"/>
    <x v="3"/>
    <x v="12"/>
    <x v="148"/>
    <x v="0"/>
    <x v="1"/>
    <s v="Tesseramento"/>
    <x v="1"/>
    <x v="5"/>
    <x v="0"/>
    <m/>
  </r>
  <r>
    <n v="192802"/>
    <x v="1"/>
    <x v="0"/>
    <x v="0"/>
    <x v="0"/>
    <x v="12"/>
    <x v="148"/>
    <x v="0"/>
    <x v="1"/>
    <s v="Tesseramento"/>
    <x v="1"/>
    <x v="7"/>
    <x v="0"/>
    <m/>
  </r>
  <r>
    <n v="140498"/>
    <x v="1"/>
    <x v="0"/>
    <x v="0"/>
    <x v="0"/>
    <x v="12"/>
    <x v="148"/>
    <x v="0"/>
    <x v="1"/>
    <s v="Tesseramento"/>
    <x v="1"/>
    <x v="6"/>
    <x v="0"/>
    <m/>
  </r>
  <r>
    <n v="9408"/>
    <x v="0"/>
    <x v="0"/>
    <x v="0"/>
    <x v="0"/>
    <x v="12"/>
    <x v="148"/>
    <x v="0"/>
    <x v="0"/>
    <s v="Tesseramento"/>
    <x v="1"/>
    <x v="0"/>
    <x v="0"/>
    <m/>
  </r>
  <r>
    <n v="232770"/>
    <x v="0"/>
    <x v="0"/>
    <x v="0"/>
    <x v="0"/>
    <x v="12"/>
    <x v="148"/>
    <x v="0"/>
    <x v="0"/>
    <s v="Tesseramento"/>
    <x v="1"/>
    <x v="4"/>
    <x v="0"/>
    <m/>
  </r>
  <r>
    <n v="9416"/>
    <x v="0"/>
    <x v="0"/>
    <x v="0"/>
    <x v="0"/>
    <x v="12"/>
    <x v="148"/>
    <x v="0"/>
    <x v="0"/>
    <s v="Tesseramento"/>
    <x v="1"/>
    <x v="0"/>
    <x v="0"/>
    <m/>
  </r>
  <r>
    <n v="71715"/>
    <x v="0"/>
    <x v="0"/>
    <x v="0"/>
    <x v="0"/>
    <x v="12"/>
    <x v="148"/>
    <x v="0"/>
    <x v="0"/>
    <s v="Tesseramento"/>
    <x v="1"/>
    <x v="0"/>
    <x v="0"/>
    <m/>
  </r>
  <r>
    <n v="219122"/>
    <x v="1"/>
    <x v="0"/>
    <x v="0"/>
    <x v="3"/>
    <x v="12"/>
    <x v="148"/>
    <x v="0"/>
    <x v="1"/>
    <s v="Tesseramento"/>
    <x v="1"/>
    <x v="5"/>
    <x v="0"/>
    <m/>
  </r>
  <r>
    <n v="91600"/>
    <x v="0"/>
    <x v="0"/>
    <x v="0"/>
    <x v="0"/>
    <x v="12"/>
    <x v="148"/>
    <x v="0"/>
    <x v="0"/>
    <s v="Tesseramento"/>
    <x v="1"/>
    <x v="3"/>
    <x v="0"/>
    <m/>
  </r>
  <r>
    <n v="9450"/>
    <x v="0"/>
    <x v="0"/>
    <x v="0"/>
    <x v="0"/>
    <x v="12"/>
    <x v="148"/>
    <x v="0"/>
    <x v="0"/>
    <s v="Tesseramento"/>
    <x v="1"/>
    <x v="4"/>
    <x v="0"/>
    <m/>
  </r>
  <r>
    <n v="166187"/>
    <x v="0"/>
    <x v="0"/>
    <x v="0"/>
    <x v="0"/>
    <x v="12"/>
    <x v="148"/>
    <x v="0"/>
    <x v="0"/>
    <s v="Tesseramento"/>
    <x v="1"/>
    <x v="4"/>
    <x v="0"/>
    <m/>
  </r>
  <r>
    <n v="9455"/>
    <x v="0"/>
    <x v="0"/>
    <x v="0"/>
    <x v="0"/>
    <x v="12"/>
    <x v="148"/>
    <x v="0"/>
    <x v="0"/>
    <s v="Tesseramento"/>
    <x v="1"/>
    <x v="4"/>
    <x v="0"/>
    <m/>
  </r>
  <r>
    <n v="46822"/>
    <x v="0"/>
    <x v="0"/>
    <x v="0"/>
    <x v="0"/>
    <x v="12"/>
    <x v="148"/>
    <x v="0"/>
    <x v="0"/>
    <s v="Tesseramento"/>
    <x v="1"/>
    <x v="4"/>
    <x v="0"/>
    <m/>
  </r>
  <r>
    <n v="191481"/>
    <x v="0"/>
    <x v="0"/>
    <x v="0"/>
    <x v="0"/>
    <x v="12"/>
    <x v="148"/>
    <x v="0"/>
    <x v="0"/>
    <s v="Tesseramento"/>
    <x v="1"/>
    <x v="4"/>
    <x v="0"/>
    <m/>
  </r>
  <r>
    <n v="129612"/>
    <x v="0"/>
    <x v="0"/>
    <x v="0"/>
    <x v="0"/>
    <x v="12"/>
    <x v="148"/>
    <x v="0"/>
    <x v="0"/>
    <s v="Tesseramento"/>
    <x v="1"/>
    <x v="0"/>
    <x v="0"/>
    <m/>
  </r>
  <r>
    <n v="216181"/>
    <x v="0"/>
    <x v="0"/>
    <x v="0"/>
    <x v="0"/>
    <x v="15"/>
    <x v="72"/>
    <x v="0"/>
    <x v="1"/>
    <s v="Tesseramento"/>
    <x v="1"/>
    <x v="1"/>
    <x v="0"/>
    <m/>
  </r>
  <r>
    <n v="116817"/>
    <x v="0"/>
    <x v="0"/>
    <x v="0"/>
    <x v="0"/>
    <x v="11"/>
    <x v="24"/>
    <x v="0"/>
    <x v="0"/>
    <s v="Tesseramento"/>
    <x v="1"/>
    <x v="3"/>
    <x v="0"/>
    <m/>
  </r>
  <r>
    <n v="235044"/>
    <x v="0"/>
    <x v="1"/>
    <x v="1"/>
    <x v="1"/>
    <x v="15"/>
    <x v="203"/>
    <x v="0"/>
    <x v="0"/>
    <s v="Tesseramento"/>
    <x v="1"/>
    <x v="0"/>
    <x v="0"/>
    <m/>
  </r>
  <r>
    <n v="72543"/>
    <x v="0"/>
    <x v="0"/>
    <x v="0"/>
    <x v="0"/>
    <x v="7"/>
    <x v="135"/>
    <x v="0"/>
    <x v="0"/>
    <s v="Tesseramento"/>
    <x v="1"/>
    <x v="4"/>
    <x v="0"/>
    <m/>
  </r>
  <r>
    <n v="55115"/>
    <x v="0"/>
    <x v="0"/>
    <x v="0"/>
    <x v="0"/>
    <x v="12"/>
    <x v="148"/>
    <x v="0"/>
    <x v="0"/>
    <s v="Tesseramento"/>
    <x v="1"/>
    <x v="4"/>
    <x v="0"/>
    <m/>
  </r>
  <r>
    <n v="166189"/>
    <x v="0"/>
    <x v="0"/>
    <x v="0"/>
    <x v="1"/>
    <x v="12"/>
    <x v="148"/>
    <x v="0"/>
    <x v="0"/>
    <s v="Tesseramento"/>
    <x v="1"/>
    <x v="4"/>
    <x v="0"/>
    <m/>
  </r>
  <r>
    <n v="150494"/>
    <x v="0"/>
    <x v="0"/>
    <x v="0"/>
    <x v="0"/>
    <x v="12"/>
    <x v="148"/>
    <x v="0"/>
    <x v="0"/>
    <s v="Tesseramento"/>
    <x v="1"/>
    <x v="4"/>
    <x v="0"/>
    <m/>
  </r>
  <r>
    <n v="3081"/>
    <x v="0"/>
    <x v="0"/>
    <x v="0"/>
    <x v="0"/>
    <x v="12"/>
    <x v="148"/>
    <x v="0"/>
    <x v="0"/>
    <s v="Tesseramento"/>
    <x v="1"/>
    <x v="4"/>
    <x v="0"/>
    <m/>
  </r>
  <r>
    <n v="162270"/>
    <x v="0"/>
    <x v="0"/>
    <x v="0"/>
    <x v="0"/>
    <x v="12"/>
    <x v="148"/>
    <x v="0"/>
    <x v="0"/>
    <s v="Tesseramento"/>
    <x v="1"/>
    <x v="3"/>
    <x v="0"/>
    <m/>
  </r>
  <r>
    <n v="162274"/>
    <x v="0"/>
    <x v="0"/>
    <x v="0"/>
    <x v="0"/>
    <x v="12"/>
    <x v="148"/>
    <x v="0"/>
    <x v="1"/>
    <s v="Tesseramento"/>
    <x v="1"/>
    <x v="3"/>
    <x v="0"/>
    <m/>
  </r>
  <r>
    <n v="140508"/>
    <x v="1"/>
    <x v="0"/>
    <x v="0"/>
    <x v="0"/>
    <x v="12"/>
    <x v="148"/>
    <x v="0"/>
    <x v="1"/>
    <s v="Tesseramento"/>
    <x v="1"/>
    <x v="2"/>
    <x v="0"/>
    <m/>
  </r>
  <r>
    <n v="140509"/>
    <x v="0"/>
    <x v="0"/>
    <x v="0"/>
    <x v="0"/>
    <x v="12"/>
    <x v="148"/>
    <x v="0"/>
    <x v="0"/>
    <s v="Tesseramento"/>
    <x v="1"/>
    <x v="0"/>
    <x v="0"/>
    <m/>
  </r>
  <r>
    <n v="108496"/>
    <x v="0"/>
    <x v="0"/>
    <x v="0"/>
    <x v="0"/>
    <x v="11"/>
    <x v="24"/>
    <x v="0"/>
    <x v="0"/>
    <s v="Tesseramento"/>
    <x v="1"/>
    <x v="3"/>
    <x v="0"/>
    <m/>
  </r>
  <r>
    <n v="144258"/>
    <x v="0"/>
    <x v="0"/>
    <x v="0"/>
    <x v="0"/>
    <x v="11"/>
    <x v="24"/>
    <x v="0"/>
    <x v="0"/>
    <s v="Tesseramento"/>
    <x v="1"/>
    <x v="0"/>
    <x v="0"/>
    <m/>
  </r>
  <r>
    <n v="143490"/>
    <x v="0"/>
    <x v="0"/>
    <x v="0"/>
    <x v="0"/>
    <x v="7"/>
    <x v="51"/>
    <x v="0"/>
    <x v="1"/>
    <s v="Tesseramento"/>
    <x v="1"/>
    <x v="3"/>
    <x v="0"/>
    <m/>
  </r>
  <r>
    <n v="9923"/>
    <x v="0"/>
    <x v="0"/>
    <x v="0"/>
    <x v="0"/>
    <x v="4"/>
    <x v="166"/>
    <x v="0"/>
    <x v="0"/>
    <s v="Tesseramento"/>
    <x v="1"/>
    <x v="4"/>
    <x v="0"/>
    <m/>
  </r>
  <r>
    <n v="855"/>
    <x v="0"/>
    <x v="0"/>
    <x v="0"/>
    <x v="0"/>
    <x v="7"/>
    <x v="123"/>
    <x v="0"/>
    <x v="0"/>
    <s v="Tesseramento"/>
    <x v="1"/>
    <x v="3"/>
    <x v="0"/>
    <m/>
  </r>
  <r>
    <n v="36986"/>
    <x v="0"/>
    <x v="0"/>
    <x v="0"/>
    <x v="0"/>
    <x v="7"/>
    <x v="123"/>
    <x v="0"/>
    <x v="0"/>
    <s v="Tesseramento"/>
    <x v="1"/>
    <x v="3"/>
    <x v="0"/>
    <m/>
  </r>
  <r>
    <n v="172063"/>
    <x v="0"/>
    <x v="0"/>
    <x v="0"/>
    <x v="0"/>
    <x v="4"/>
    <x v="65"/>
    <x v="0"/>
    <x v="1"/>
    <s v="Tesseramento"/>
    <x v="1"/>
    <x v="4"/>
    <x v="0"/>
    <m/>
  </r>
  <r>
    <n v="28477"/>
    <x v="0"/>
    <x v="0"/>
    <x v="0"/>
    <x v="0"/>
    <x v="8"/>
    <x v="128"/>
    <x v="0"/>
    <x v="0"/>
    <s v="Tesseramento"/>
    <x v="1"/>
    <x v="4"/>
    <x v="0"/>
    <m/>
  </r>
  <r>
    <n v="26757"/>
    <x v="0"/>
    <x v="0"/>
    <x v="0"/>
    <x v="0"/>
    <x v="8"/>
    <x v="128"/>
    <x v="0"/>
    <x v="1"/>
    <s v="Tesseramento"/>
    <x v="1"/>
    <x v="4"/>
    <x v="0"/>
    <m/>
  </r>
  <r>
    <n v="122184"/>
    <x v="0"/>
    <x v="0"/>
    <x v="0"/>
    <x v="3"/>
    <x v="8"/>
    <x v="128"/>
    <x v="0"/>
    <x v="1"/>
    <s v="Tesseramento"/>
    <x v="1"/>
    <x v="4"/>
    <x v="0"/>
    <m/>
  </r>
  <r>
    <n v="154640"/>
    <x v="1"/>
    <x v="0"/>
    <x v="0"/>
    <x v="0"/>
    <x v="8"/>
    <x v="128"/>
    <x v="0"/>
    <x v="0"/>
    <s v="Tesseramento"/>
    <x v="1"/>
    <x v="6"/>
    <x v="0"/>
    <m/>
  </r>
  <r>
    <n v="94288"/>
    <x v="0"/>
    <x v="0"/>
    <x v="0"/>
    <x v="0"/>
    <x v="8"/>
    <x v="128"/>
    <x v="0"/>
    <x v="0"/>
    <s v="Tesseramento"/>
    <x v="1"/>
    <x v="3"/>
    <x v="0"/>
    <m/>
  </r>
  <r>
    <n v="134037"/>
    <x v="1"/>
    <x v="0"/>
    <x v="0"/>
    <x v="3"/>
    <x v="8"/>
    <x v="128"/>
    <x v="0"/>
    <x v="0"/>
    <s v="Tesseramento"/>
    <x v="1"/>
    <x v="6"/>
    <x v="0"/>
    <m/>
  </r>
  <r>
    <n v="184207"/>
    <x v="0"/>
    <x v="0"/>
    <x v="0"/>
    <x v="0"/>
    <x v="4"/>
    <x v="88"/>
    <x v="0"/>
    <x v="0"/>
    <s v="Tesseramento"/>
    <x v="1"/>
    <x v="0"/>
    <x v="0"/>
    <m/>
  </r>
  <r>
    <n v="234789"/>
    <x v="0"/>
    <x v="1"/>
    <x v="1"/>
    <x v="4"/>
    <x v="8"/>
    <x v="128"/>
    <x v="0"/>
    <x v="0"/>
    <s v="Tesseramento"/>
    <x v="1"/>
    <x v="4"/>
    <x v="0"/>
    <m/>
  </r>
  <r>
    <n v="185302"/>
    <x v="0"/>
    <x v="0"/>
    <x v="0"/>
    <x v="0"/>
    <x v="4"/>
    <x v="166"/>
    <x v="0"/>
    <x v="1"/>
    <s v="Tesseramento"/>
    <x v="1"/>
    <x v="0"/>
    <x v="0"/>
    <m/>
  </r>
  <r>
    <n v="175770"/>
    <x v="0"/>
    <x v="0"/>
    <x v="0"/>
    <x v="0"/>
    <x v="4"/>
    <x v="166"/>
    <x v="0"/>
    <x v="0"/>
    <s v="Tesseramento"/>
    <x v="1"/>
    <x v="0"/>
    <x v="0"/>
    <m/>
  </r>
  <r>
    <n v="80933"/>
    <x v="0"/>
    <x v="0"/>
    <x v="0"/>
    <x v="2"/>
    <x v="4"/>
    <x v="149"/>
    <x v="0"/>
    <x v="1"/>
    <s v="Tesseramento"/>
    <x v="1"/>
    <x v="4"/>
    <x v="0"/>
    <m/>
  </r>
  <r>
    <n v="80911"/>
    <x v="0"/>
    <x v="0"/>
    <x v="0"/>
    <x v="1"/>
    <x v="4"/>
    <x v="149"/>
    <x v="0"/>
    <x v="0"/>
    <s v="Tesseramento"/>
    <x v="1"/>
    <x v="4"/>
    <x v="0"/>
    <m/>
  </r>
  <r>
    <n v="80912"/>
    <x v="0"/>
    <x v="0"/>
    <x v="0"/>
    <x v="0"/>
    <x v="4"/>
    <x v="149"/>
    <x v="0"/>
    <x v="0"/>
    <s v="Tesseramento"/>
    <x v="1"/>
    <x v="0"/>
    <x v="0"/>
    <m/>
  </r>
  <r>
    <n v="58677"/>
    <x v="0"/>
    <x v="0"/>
    <x v="0"/>
    <x v="0"/>
    <x v="8"/>
    <x v="128"/>
    <x v="0"/>
    <x v="0"/>
    <s v="Tesseramento"/>
    <x v="1"/>
    <x v="0"/>
    <x v="0"/>
    <m/>
  </r>
  <r>
    <n v="226214"/>
    <x v="0"/>
    <x v="1"/>
    <x v="0"/>
    <x v="2"/>
    <x v="7"/>
    <x v="44"/>
    <x v="0"/>
    <x v="1"/>
    <s v="Tesseramento"/>
    <x v="1"/>
    <x v="3"/>
    <x v="0"/>
    <m/>
  </r>
  <r>
    <n v="15030"/>
    <x v="0"/>
    <x v="1"/>
    <x v="0"/>
    <x v="0"/>
    <x v="7"/>
    <x v="44"/>
    <x v="0"/>
    <x v="0"/>
    <s v="Tesseramento"/>
    <x v="1"/>
    <x v="4"/>
    <x v="0"/>
    <m/>
  </r>
  <r>
    <n v="59940"/>
    <x v="0"/>
    <x v="0"/>
    <x v="0"/>
    <x v="0"/>
    <x v="2"/>
    <x v="172"/>
    <x v="0"/>
    <x v="1"/>
    <s v="Tesseramento"/>
    <x v="1"/>
    <x v="4"/>
    <x v="0"/>
    <m/>
  </r>
  <r>
    <n v="82259"/>
    <x v="0"/>
    <x v="0"/>
    <x v="0"/>
    <x v="0"/>
    <x v="2"/>
    <x v="172"/>
    <x v="0"/>
    <x v="0"/>
    <s v="Tesseramento"/>
    <x v="1"/>
    <x v="4"/>
    <x v="0"/>
    <m/>
  </r>
  <r>
    <n v="167994"/>
    <x v="0"/>
    <x v="0"/>
    <x v="0"/>
    <x v="0"/>
    <x v="2"/>
    <x v="172"/>
    <x v="0"/>
    <x v="1"/>
    <s v="Tesseramento"/>
    <x v="1"/>
    <x v="0"/>
    <x v="0"/>
    <m/>
  </r>
  <r>
    <n v="130292"/>
    <x v="0"/>
    <x v="0"/>
    <x v="0"/>
    <x v="0"/>
    <x v="2"/>
    <x v="172"/>
    <x v="0"/>
    <x v="0"/>
    <s v="Tesseramento"/>
    <x v="1"/>
    <x v="4"/>
    <x v="0"/>
    <m/>
  </r>
  <r>
    <n v="12486"/>
    <x v="0"/>
    <x v="0"/>
    <x v="0"/>
    <x v="0"/>
    <x v="2"/>
    <x v="172"/>
    <x v="0"/>
    <x v="0"/>
    <s v="Tesseramento"/>
    <x v="1"/>
    <x v="0"/>
    <x v="0"/>
    <m/>
  </r>
  <r>
    <n v="60083"/>
    <x v="0"/>
    <x v="0"/>
    <x v="0"/>
    <x v="0"/>
    <x v="2"/>
    <x v="172"/>
    <x v="0"/>
    <x v="1"/>
    <s v="Tesseramento"/>
    <x v="1"/>
    <x v="4"/>
    <x v="0"/>
    <m/>
  </r>
  <r>
    <n v="78904"/>
    <x v="0"/>
    <x v="0"/>
    <x v="0"/>
    <x v="0"/>
    <x v="2"/>
    <x v="172"/>
    <x v="0"/>
    <x v="0"/>
    <s v="Tesseramento"/>
    <x v="1"/>
    <x v="4"/>
    <x v="0"/>
    <m/>
  </r>
  <r>
    <n v="3238"/>
    <x v="0"/>
    <x v="0"/>
    <x v="0"/>
    <x v="0"/>
    <x v="2"/>
    <x v="172"/>
    <x v="0"/>
    <x v="0"/>
    <s v="Tesseramento"/>
    <x v="1"/>
    <x v="0"/>
    <x v="0"/>
    <m/>
  </r>
  <r>
    <n v="101158"/>
    <x v="0"/>
    <x v="0"/>
    <x v="0"/>
    <x v="1"/>
    <x v="7"/>
    <x v="135"/>
    <x v="0"/>
    <x v="0"/>
    <s v="Tesseramento"/>
    <x v="1"/>
    <x v="3"/>
    <x v="0"/>
    <m/>
  </r>
  <r>
    <n v="26634"/>
    <x v="0"/>
    <x v="0"/>
    <x v="0"/>
    <x v="0"/>
    <x v="4"/>
    <x v="149"/>
    <x v="0"/>
    <x v="1"/>
    <s v="Tesseramento"/>
    <x v="1"/>
    <x v="0"/>
    <x v="0"/>
    <m/>
  </r>
  <r>
    <n v="77096"/>
    <x v="0"/>
    <x v="0"/>
    <x v="0"/>
    <x v="0"/>
    <x v="4"/>
    <x v="149"/>
    <x v="0"/>
    <x v="1"/>
    <s v="Tesseramento"/>
    <x v="1"/>
    <x v="0"/>
    <x v="0"/>
    <m/>
  </r>
  <r>
    <n v="92295"/>
    <x v="0"/>
    <x v="0"/>
    <x v="0"/>
    <x v="0"/>
    <x v="4"/>
    <x v="149"/>
    <x v="0"/>
    <x v="0"/>
    <s v="Tesseramento"/>
    <x v="1"/>
    <x v="1"/>
    <x v="0"/>
    <m/>
  </r>
  <r>
    <n v="124699"/>
    <x v="0"/>
    <x v="0"/>
    <x v="0"/>
    <x v="0"/>
    <x v="4"/>
    <x v="149"/>
    <x v="0"/>
    <x v="0"/>
    <s v="Tesseramento"/>
    <x v="1"/>
    <x v="0"/>
    <x v="0"/>
    <m/>
  </r>
  <r>
    <n v="72569"/>
    <x v="0"/>
    <x v="0"/>
    <x v="0"/>
    <x v="0"/>
    <x v="7"/>
    <x v="135"/>
    <x v="0"/>
    <x v="0"/>
    <s v="Tesseramento"/>
    <x v="1"/>
    <x v="0"/>
    <x v="0"/>
    <m/>
  </r>
  <r>
    <n v="22958"/>
    <x v="0"/>
    <x v="0"/>
    <x v="0"/>
    <x v="0"/>
    <x v="2"/>
    <x v="172"/>
    <x v="0"/>
    <x v="1"/>
    <s v="Tesseramento"/>
    <x v="1"/>
    <x v="3"/>
    <x v="0"/>
    <m/>
  </r>
  <r>
    <n v="3150"/>
    <x v="0"/>
    <x v="0"/>
    <x v="0"/>
    <x v="0"/>
    <x v="2"/>
    <x v="172"/>
    <x v="0"/>
    <x v="1"/>
    <s v="Tesseramento"/>
    <x v="1"/>
    <x v="4"/>
    <x v="0"/>
    <m/>
  </r>
  <r>
    <n v="66517"/>
    <x v="0"/>
    <x v="0"/>
    <x v="0"/>
    <x v="0"/>
    <x v="2"/>
    <x v="172"/>
    <x v="0"/>
    <x v="0"/>
    <s v="Tesseramento"/>
    <x v="1"/>
    <x v="4"/>
    <x v="0"/>
    <m/>
  </r>
  <r>
    <n v="28244"/>
    <x v="0"/>
    <x v="0"/>
    <x v="0"/>
    <x v="0"/>
    <x v="4"/>
    <x v="52"/>
    <x v="0"/>
    <x v="0"/>
    <s v="Tesseramento"/>
    <x v="1"/>
    <x v="1"/>
    <x v="0"/>
    <m/>
  </r>
  <r>
    <n v="22009"/>
    <x v="0"/>
    <x v="0"/>
    <x v="2"/>
    <x v="0"/>
    <x v="2"/>
    <x v="172"/>
    <x v="0"/>
    <x v="1"/>
    <s v="Tesseramento"/>
    <x v="1"/>
    <x v="0"/>
    <x v="0"/>
    <m/>
  </r>
  <r>
    <n v="62755"/>
    <x v="0"/>
    <x v="0"/>
    <x v="0"/>
    <x v="0"/>
    <x v="2"/>
    <x v="172"/>
    <x v="0"/>
    <x v="0"/>
    <s v="Tesseramento"/>
    <x v="1"/>
    <x v="4"/>
    <x v="0"/>
    <m/>
  </r>
  <r>
    <n v="235548"/>
    <x v="0"/>
    <x v="0"/>
    <x v="1"/>
    <x v="2"/>
    <x v="4"/>
    <x v="52"/>
    <x v="0"/>
    <x v="1"/>
    <s v="Tesseramento"/>
    <x v="1"/>
    <x v="0"/>
    <x v="0"/>
    <m/>
  </r>
  <r>
    <n v="50196"/>
    <x v="0"/>
    <x v="0"/>
    <x v="0"/>
    <x v="0"/>
    <x v="2"/>
    <x v="172"/>
    <x v="0"/>
    <x v="0"/>
    <s v="Tesseramento"/>
    <x v="1"/>
    <x v="3"/>
    <x v="0"/>
    <m/>
  </r>
  <r>
    <n v="57871"/>
    <x v="0"/>
    <x v="0"/>
    <x v="0"/>
    <x v="1"/>
    <x v="7"/>
    <x v="51"/>
    <x v="0"/>
    <x v="1"/>
    <s v="Tesseramento"/>
    <x v="1"/>
    <x v="4"/>
    <x v="0"/>
    <m/>
  </r>
  <r>
    <n v="16508"/>
    <x v="0"/>
    <x v="0"/>
    <x v="0"/>
    <x v="0"/>
    <x v="7"/>
    <x v="51"/>
    <x v="0"/>
    <x v="1"/>
    <s v="Tesseramento"/>
    <x v="1"/>
    <x v="4"/>
    <x v="0"/>
    <m/>
  </r>
  <r>
    <n v="139963"/>
    <x v="0"/>
    <x v="0"/>
    <x v="0"/>
    <x v="0"/>
    <x v="2"/>
    <x v="172"/>
    <x v="0"/>
    <x v="0"/>
    <s v="Tesseramento"/>
    <x v="1"/>
    <x v="3"/>
    <x v="0"/>
    <m/>
  </r>
  <r>
    <n v="187916"/>
    <x v="0"/>
    <x v="0"/>
    <x v="0"/>
    <x v="0"/>
    <x v="2"/>
    <x v="172"/>
    <x v="0"/>
    <x v="0"/>
    <s v="Tesseramento"/>
    <x v="1"/>
    <x v="0"/>
    <x v="0"/>
    <m/>
  </r>
  <r>
    <n v="187917"/>
    <x v="0"/>
    <x v="0"/>
    <x v="0"/>
    <x v="0"/>
    <x v="2"/>
    <x v="172"/>
    <x v="0"/>
    <x v="1"/>
    <s v="Tesseramento"/>
    <x v="1"/>
    <x v="0"/>
    <x v="0"/>
    <m/>
  </r>
  <r>
    <n v="1585"/>
    <x v="0"/>
    <x v="0"/>
    <x v="0"/>
    <x v="0"/>
    <x v="2"/>
    <x v="172"/>
    <x v="0"/>
    <x v="0"/>
    <s v="Tesseramento"/>
    <x v="1"/>
    <x v="4"/>
    <x v="0"/>
    <m/>
  </r>
  <r>
    <n v="66496"/>
    <x v="0"/>
    <x v="0"/>
    <x v="0"/>
    <x v="0"/>
    <x v="2"/>
    <x v="172"/>
    <x v="0"/>
    <x v="1"/>
    <s v="Tesseramento"/>
    <x v="1"/>
    <x v="1"/>
    <x v="0"/>
    <m/>
  </r>
  <r>
    <n v="1586"/>
    <x v="0"/>
    <x v="0"/>
    <x v="0"/>
    <x v="0"/>
    <x v="2"/>
    <x v="172"/>
    <x v="0"/>
    <x v="1"/>
    <s v="Tesseramento"/>
    <x v="1"/>
    <x v="4"/>
    <x v="0"/>
    <m/>
  </r>
  <r>
    <n v="174674"/>
    <x v="0"/>
    <x v="0"/>
    <x v="0"/>
    <x v="0"/>
    <x v="2"/>
    <x v="172"/>
    <x v="0"/>
    <x v="0"/>
    <s v="Tesseramento"/>
    <x v="1"/>
    <x v="0"/>
    <x v="0"/>
    <m/>
  </r>
  <r>
    <n v="121898"/>
    <x v="0"/>
    <x v="0"/>
    <x v="0"/>
    <x v="0"/>
    <x v="2"/>
    <x v="172"/>
    <x v="0"/>
    <x v="0"/>
    <s v="Tesseramento"/>
    <x v="1"/>
    <x v="0"/>
    <x v="0"/>
    <m/>
  </r>
  <r>
    <n v="229082"/>
    <x v="0"/>
    <x v="0"/>
    <x v="0"/>
    <x v="1"/>
    <x v="2"/>
    <x v="172"/>
    <x v="0"/>
    <x v="0"/>
    <s v="Tesseramento"/>
    <x v="1"/>
    <x v="1"/>
    <x v="0"/>
    <m/>
  </r>
  <r>
    <n v="63640"/>
    <x v="0"/>
    <x v="0"/>
    <x v="0"/>
    <x v="0"/>
    <x v="2"/>
    <x v="172"/>
    <x v="0"/>
    <x v="0"/>
    <s v="Tesseramento"/>
    <x v="1"/>
    <x v="3"/>
    <x v="0"/>
    <m/>
  </r>
  <r>
    <n v="182670"/>
    <x v="1"/>
    <x v="0"/>
    <x v="0"/>
    <x v="1"/>
    <x v="2"/>
    <x v="172"/>
    <x v="0"/>
    <x v="0"/>
    <s v="Tesseramento"/>
    <x v="1"/>
    <x v="7"/>
    <x v="0"/>
    <m/>
  </r>
  <r>
    <n v="124484"/>
    <x v="0"/>
    <x v="0"/>
    <x v="0"/>
    <x v="0"/>
    <x v="2"/>
    <x v="172"/>
    <x v="0"/>
    <x v="0"/>
    <s v="Tesseramento"/>
    <x v="1"/>
    <x v="0"/>
    <x v="0"/>
    <m/>
  </r>
  <r>
    <n v="124485"/>
    <x v="0"/>
    <x v="0"/>
    <x v="0"/>
    <x v="0"/>
    <x v="2"/>
    <x v="172"/>
    <x v="0"/>
    <x v="1"/>
    <s v="Tesseramento"/>
    <x v="1"/>
    <x v="0"/>
    <x v="0"/>
    <m/>
  </r>
  <r>
    <n v="226835"/>
    <x v="0"/>
    <x v="0"/>
    <x v="0"/>
    <x v="0"/>
    <x v="14"/>
    <x v="43"/>
    <x v="0"/>
    <x v="0"/>
    <s v="Tesseramento"/>
    <x v="1"/>
    <x v="3"/>
    <x v="0"/>
    <m/>
  </r>
  <r>
    <n v="28290"/>
    <x v="0"/>
    <x v="0"/>
    <x v="0"/>
    <x v="0"/>
    <x v="2"/>
    <x v="172"/>
    <x v="0"/>
    <x v="0"/>
    <s v="Tesseramento"/>
    <x v="1"/>
    <x v="3"/>
    <x v="0"/>
    <m/>
  </r>
  <r>
    <n v="226834"/>
    <x v="0"/>
    <x v="0"/>
    <x v="0"/>
    <x v="0"/>
    <x v="14"/>
    <x v="43"/>
    <x v="0"/>
    <x v="0"/>
    <s v="Tesseramento"/>
    <x v="1"/>
    <x v="3"/>
    <x v="0"/>
    <m/>
  </r>
  <r>
    <n v="105045"/>
    <x v="0"/>
    <x v="0"/>
    <x v="0"/>
    <x v="0"/>
    <x v="2"/>
    <x v="172"/>
    <x v="0"/>
    <x v="0"/>
    <s v="Tesseramento"/>
    <x v="1"/>
    <x v="1"/>
    <x v="0"/>
    <m/>
  </r>
  <r>
    <n v="108600"/>
    <x v="0"/>
    <x v="0"/>
    <x v="0"/>
    <x v="0"/>
    <x v="2"/>
    <x v="172"/>
    <x v="0"/>
    <x v="0"/>
    <s v="Tesseramento"/>
    <x v="1"/>
    <x v="3"/>
    <x v="0"/>
    <m/>
  </r>
  <r>
    <n v="152601"/>
    <x v="0"/>
    <x v="0"/>
    <x v="0"/>
    <x v="0"/>
    <x v="2"/>
    <x v="172"/>
    <x v="0"/>
    <x v="0"/>
    <s v="Tesseramento"/>
    <x v="1"/>
    <x v="3"/>
    <x v="0"/>
    <m/>
  </r>
  <r>
    <n v="5563"/>
    <x v="0"/>
    <x v="0"/>
    <x v="0"/>
    <x v="0"/>
    <x v="2"/>
    <x v="172"/>
    <x v="0"/>
    <x v="0"/>
    <s v="Tesseramento"/>
    <x v="1"/>
    <x v="3"/>
    <x v="0"/>
    <m/>
  </r>
  <r>
    <n v="66393"/>
    <x v="0"/>
    <x v="0"/>
    <x v="0"/>
    <x v="0"/>
    <x v="2"/>
    <x v="172"/>
    <x v="0"/>
    <x v="0"/>
    <s v="Tesseramento"/>
    <x v="1"/>
    <x v="4"/>
    <x v="0"/>
    <m/>
  </r>
  <r>
    <n v="56283"/>
    <x v="0"/>
    <x v="0"/>
    <x v="0"/>
    <x v="0"/>
    <x v="2"/>
    <x v="172"/>
    <x v="0"/>
    <x v="0"/>
    <s v="Tesseramento"/>
    <x v="1"/>
    <x v="3"/>
    <x v="0"/>
    <m/>
  </r>
  <r>
    <n v="74743"/>
    <x v="0"/>
    <x v="0"/>
    <x v="0"/>
    <x v="0"/>
    <x v="2"/>
    <x v="172"/>
    <x v="0"/>
    <x v="1"/>
    <s v="Tesseramento"/>
    <x v="1"/>
    <x v="3"/>
    <x v="0"/>
    <m/>
  </r>
  <r>
    <n v="225177"/>
    <x v="0"/>
    <x v="0"/>
    <x v="0"/>
    <x v="1"/>
    <x v="2"/>
    <x v="172"/>
    <x v="0"/>
    <x v="0"/>
    <s v="Tesseramento"/>
    <x v="1"/>
    <x v="4"/>
    <x v="0"/>
    <m/>
  </r>
  <r>
    <n v="106366"/>
    <x v="0"/>
    <x v="0"/>
    <x v="0"/>
    <x v="1"/>
    <x v="2"/>
    <x v="172"/>
    <x v="0"/>
    <x v="0"/>
    <s v="Tesseramento"/>
    <x v="1"/>
    <x v="0"/>
    <x v="0"/>
    <m/>
  </r>
  <r>
    <n v="3252"/>
    <x v="0"/>
    <x v="0"/>
    <x v="0"/>
    <x v="1"/>
    <x v="2"/>
    <x v="172"/>
    <x v="0"/>
    <x v="0"/>
    <s v="Tesseramento"/>
    <x v="1"/>
    <x v="4"/>
    <x v="0"/>
    <m/>
  </r>
  <r>
    <n v="84090"/>
    <x v="0"/>
    <x v="0"/>
    <x v="0"/>
    <x v="0"/>
    <x v="2"/>
    <x v="172"/>
    <x v="0"/>
    <x v="0"/>
    <s v="Tesseramento"/>
    <x v="1"/>
    <x v="4"/>
    <x v="0"/>
    <m/>
  </r>
  <r>
    <n v="17630"/>
    <x v="0"/>
    <x v="0"/>
    <x v="0"/>
    <x v="0"/>
    <x v="2"/>
    <x v="172"/>
    <x v="0"/>
    <x v="0"/>
    <s v="Tesseramento"/>
    <x v="1"/>
    <x v="3"/>
    <x v="0"/>
    <m/>
  </r>
  <r>
    <n v="17631"/>
    <x v="0"/>
    <x v="0"/>
    <x v="0"/>
    <x v="0"/>
    <x v="2"/>
    <x v="172"/>
    <x v="0"/>
    <x v="1"/>
    <s v="Tesseramento"/>
    <x v="1"/>
    <x v="4"/>
    <x v="0"/>
    <m/>
  </r>
  <r>
    <n v="74486"/>
    <x v="0"/>
    <x v="0"/>
    <x v="0"/>
    <x v="0"/>
    <x v="2"/>
    <x v="172"/>
    <x v="0"/>
    <x v="0"/>
    <s v="Tesseramento"/>
    <x v="1"/>
    <x v="4"/>
    <x v="0"/>
    <m/>
  </r>
  <r>
    <n v="118793"/>
    <x v="0"/>
    <x v="0"/>
    <x v="0"/>
    <x v="0"/>
    <x v="2"/>
    <x v="172"/>
    <x v="0"/>
    <x v="0"/>
    <s v="Tesseramento"/>
    <x v="1"/>
    <x v="3"/>
    <x v="0"/>
    <m/>
  </r>
  <r>
    <n v="148908"/>
    <x v="0"/>
    <x v="0"/>
    <x v="2"/>
    <x v="0"/>
    <x v="2"/>
    <x v="172"/>
    <x v="0"/>
    <x v="1"/>
    <s v="Tesseramento"/>
    <x v="1"/>
    <x v="3"/>
    <x v="0"/>
    <m/>
  </r>
  <r>
    <n v="38609"/>
    <x v="0"/>
    <x v="0"/>
    <x v="0"/>
    <x v="0"/>
    <x v="2"/>
    <x v="172"/>
    <x v="0"/>
    <x v="0"/>
    <s v="Tesseramento"/>
    <x v="1"/>
    <x v="4"/>
    <x v="0"/>
    <m/>
  </r>
  <r>
    <n v="66372"/>
    <x v="0"/>
    <x v="0"/>
    <x v="0"/>
    <x v="0"/>
    <x v="2"/>
    <x v="172"/>
    <x v="0"/>
    <x v="1"/>
    <s v="Tesseramento"/>
    <x v="1"/>
    <x v="4"/>
    <x v="0"/>
    <m/>
  </r>
  <r>
    <n v="96252"/>
    <x v="0"/>
    <x v="0"/>
    <x v="0"/>
    <x v="0"/>
    <x v="2"/>
    <x v="172"/>
    <x v="0"/>
    <x v="0"/>
    <s v="Tesseramento"/>
    <x v="1"/>
    <x v="0"/>
    <x v="0"/>
    <m/>
  </r>
  <r>
    <n v="128377"/>
    <x v="0"/>
    <x v="0"/>
    <x v="0"/>
    <x v="0"/>
    <x v="2"/>
    <x v="172"/>
    <x v="0"/>
    <x v="0"/>
    <s v="Tesseramento"/>
    <x v="1"/>
    <x v="4"/>
    <x v="0"/>
    <m/>
  </r>
  <r>
    <n v="161221"/>
    <x v="0"/>
    <x v="0"/>
    <x v="0"/>
    <x v="0"/>
    <x v="2"/>
    <x v="172"/>
    <x v="0"/>
    <x v="0"/>
    <s v="Tesseramento"/>
    <x v="1"/>
    <x v="4"/>
    <x v="0"/>
    <m/>
  </r>
  <r>
    <n v="142322"/>
    <x v="0"/>
    <x v="0"/>
    <x v="0"/>
    <x v="0"/>
    <x v="2"/>
    <x v="172"/>
    <x v="0"/>
    <x v="1"/>
    <s v="Tesseramento"/>
    <x v="1"/>
    <x v="3"/>
    <x v="0"/>
    <m/>
  </r>
  <r>
    <n v="60076"/>
    <x v="0"/>
    <x v="0"/>
    <x v="0"/>
    <x v="0"/>
    <x v="2"/>
    <x v="2"/>
    <x v="0"/>
    <x v="0"/>
    <s v="Tesseramento"/>
    <x v="1"/>
    <x v="3"/>
    <x v="0"/>
    <m/>
  </r>
  <r>
    <n v="109833"/>
    <x v="0"/>
    <x v="0"/>
    <x v="0"/>
    <x v="0"/>
    <x v="2"/>
    <x v="172"/>
    <x v="0"/>
    <x v="0"/>
    <s v="Tesseramento"/>
    <x v="1"/>
    <x v="0"/>
    <x v="0"/>
    <m/>
  </r>
  <r>
    <n v="202347"/>
    <x v="0"/>
    <x v="0"/>
    <x v="2"/>
    <x v="1"/>
    <x v="2"/>
    <x v="172"/>
    <x v="0"/>
    <x v="1"/>
    <s v="Tesseramento"/>
    <x v="1"/>
    <x v="0"/>
    <x v="0"/>
    <m/>
  </r>
  <r>
    <n v="53691"/>
    <x v="0"/>
    <x v="0"/>
    <x v="0"/>
    <x v="1"/>
    <x v="2"/>
    <x v="172"/>
    <x v="0"/>
    <x v="0"/>
    <s v="Tesseramento"/>
    <x v="1"/>
    <x v="3"/>
    <x v="0"/>
    <m/>
  </r>
  <r>
    <n v="78116"/>
    <x v="0"/>
    <x v="0"/>
    <x v="0"/>
    <x v="1"/>
    <x v="2"/>
    <x v="172"/>
    <x v="0"/>
    <x v="1"/>
    <s v="Tesseramento"/>
    <x v="1"/>
    <x v="3"/>
    <x v="0"/>
    <m/>
  </r>
  <r>
    <n v="142871"/>
    <x v="0"/>
    <x v="0"/>
    <x v="0"/>
    <x v="0"/>
    <x v="2"/>
    <x v="172"/>
    <x v="0"/>
    <x v="0"/>
    <s v="Tesseramento"/>
    <x v="1"/>
    <x v="4"/>
    <x v="0"/>
    <m/>
  </r>
  <r>
    <n v="142873"/>
    <x v="0"/>
    <x v="0"/>
    <x v="0"/>
    <x v="0"/>
    <x v="2"/>
    <x v="172"/>
    <x v="0"/>
    <x v="1"/>
    <s v="Tesseramento"/>
    <x v="1"/>
    <x v="4"/>
    <x v="0"/>
    <m/>
  </r>
  <r>
    <n v="66379"/>
    <x v="0"/>
    <x v="0"/>
    <x v="0"/>
    <x v="0"/>
    <x v="2"/>
    <x v="172"/>
    <x v="0"/>
    <x v="1"/>
    <s v="Tesseramento"/>
    <x v="1"/>
    <x v="0"/>
    <x v="0"/>
    <m/>
  </r>
  <r>
    <n v="49489"/>
    <x v="0"/>
    <x v="0"/>
    <x v="0"/>
    <x v="0"/>
    <x v="2"/>
    <x v="172"/>
    <x v="0"/>
    <x v="0"/>
    <s v="Tesseramento"/>
    <x v="1"/>
    <x v="3"/>
    <x v="0"/>
    <m/>
  </r>
  <r>
    <n v="138083"/>
    <x v="0"/>
    <x v="0"/>
    <x v="0"/>
    <x v="0"/>
    <x v="2"/>
    <x v="172"/>
    <x v="0"/>
    <x v="0"/>
    <s v="Tesseramento"/>
    <x v="1"/>
    <x v="4"/>
    <x v="0"/>
    <m/>
  </r>
  <r>
    <n v="138085"/>
    <x v="0"/>
    <x v="0"/>
    <x v="0"/>
    <x v="0"/>
    <x v="2"/>
    <x v="172"/>
    <x v="0"/>
    <x v="0"/>
    <s v="Tesseramento"/>
    <x v="1"/>
    <x v="0"/>
    <x v="0"/>
    <m/>
  </r>
  <r>
    <n v="138084"/>
    <x v="0"/>
    <x v="0"/>
    <x v="0"/>
    <x v="0"/>
    <x v="2"/>
    <x v="172"/>
    <x v="0"/>
    <x v="0"/>
    <s v="Tesseramento"/>
    <x v="1"/>
    <x v="0"/>
    <x v="0"/>
    <m/>
  </r>
  <r>
    <n v="232009"/>
    <x v="1"/>
    <x v="0"/>
    <x v="0"/>
    <x v="0"/>
    <x v="2"/>
    <x v="172"/>
    <x v="0"/>
    <x v="0"/>
    <s v="Tesseramento"/>
    <x v="1"/>
    <x v="7"/>
    <x v="0"/>
    <m/>
  </r>
  <r>
    <n v="56955"/>
    <x v="0"/>
    <x v="0"/>
    <x v="0"/>
    <x v="0"/>
    <x v="2"/>
    <x v="172"/>
    <x v="0"/>
    <x v="1"/>
    <s v="Tesseramento"/>
    <x v="1"/>
    <x v="4"/>
    <x v="0"/>
    <m/>
  </r>
  <r>
    <n v="56953"/>
    <x v="0"/>
    <x v="0"/>
    <x v="0"/>
    <x v="0"/>
    <x v="2"/>
    <x v="172"/>
    <x v="0"/>
    <x v="0"/>
    <s v="Tesseramento"/>
    <x v="1"/>
    <x v="4"/>
    <x v="0"/>
    <m/>
  </r>
  <r>
    <n v="182673"/>
    <x v="0"/>
    <x v="0"/>
    <x v="0"/>
    <x v="1"/>
    <x v="2"/>
    <x v="172"/>
    <x v="0"/>
    <x v="1"/>
    <s v="Tesseramento"/>
    <x v="1"/>
    <x v="0"/>
    <x v="0"/>
    <m/>
  </r>
  <r>
    <n v="46459"/>
    <x v="0"/>
    <x v="0"/>
    <x v="0"/>
    <x v="0"/>
    <x v="2"/>
    <x v="172"/>
    <x v="0"/>
    <x v="1"/>
    <s v="Tesseramento"/>
    <x v="1"/>
    <x v="3"/>
    <x v="0"/>
    <m/>
  </r>
  <r>
    <n v="46460"/>
    <x v="0"/>
    <x v="0"/>
    <x v="0"/>
    <x v="0"/>
    <x v="2"/>
    <x v="172"/>
    <x v="0"/>
    <x v="0"/>
    <s v="Tesseramento"/>
    <x v="1"/>
    <x v="3"/>
    <x v="0"/>
    <m/>
  </r>
  <r>
    <n v="35028"/>
    <x v="0"/>
    <x v="0"/>
    <x v="0"/>
    <x v="0"/>
    <x v="2"/>
    <x v="172"/>
    <x v="0"/>
    <x v="1"/>
    <s v="Tesseramento"/>
    <x v="1"/>
    <x v="4"/>
    <x v="0"/>
    <m/>
  </r>
  <r>
    <n v="161494"/>
    <x v="0"/>
    <x v="0"/>
    <x v="0"/>
    <x v="0"/>
    <x v="7"/>
    <x v="242"/>
    <x v="0"/>
    <x v="0"/>
    <s v="Tesseramento"/>
    <x v="0"/>
    <x v="0"/>
    <x v="0"/>
    <m/>
  </r>
  <r>
    <n v="20736"/>
    <x v="0"/>
    <x v="0"/>
    <x v="0"/>
    <x v="0"/>
    <x v="7"/>
    <x v="242"/>
    <x v="0"/>
    <x v="0"/>
    <s v="Tesseramento"/>
    <x v="0"/>
    <x v="4"/>
    <x v="0"/>
    <m/>
  </r>
  <r>
    <n v="172687"/>
    <x v="0"/>
    <x v="0"/>
    <x v="0"/>
    <x v="0"/>
    <x v="7"/>
    <x v="242"/>
    <x v="0"/>
    <x v="0"/>
    <s v="Tesseramento"/>
    <x v="0"/>
    <x v="0"/>
    <x v="0"/>
    <m/>
  </r>
  <r>
    <n v="134786"/>
    <x v="0"/>
    <x v="0"/>
    <x v="0"/>
    <x v="0"/>
    <x v="7"/>
    <x v="242"/>
    <x v="0"/>
    <x v="0"/>
    <s v="Tesseramento"/>
    <x v="0"/>
    <x v="4"/>
    <x v="0"/>
    <m/>
  </r>
  <r>
    <n v="188286"/>
    <x v="0"/>
    <x v="0"/>
    <x v="0"/>
    <x v="0"/>
    <x v="7"/>
    <x v="242"/>
    <x v="0"/>
    <x v="1"/>
    <s v="Tesseramento"/>
    <x v="0"/>
    <x v="4"/>
    <x v="0"/>
    <m/>
  </r>
  <r>
    <n v="155519"/>
    <x v="0"/>
    <x v="0"/>
    <x v="0"/>
    <x v="0"/>
    <x v="7"/>
    <x v="242"/>
    <x v="0"/>
    <x v="0"/>
    <s v="Tesseramento"/>
    <x v="0"/>
    <x v="3"/>
    <x v="0"/>
    <m/>
  </r>
  <r>
    <n v="232866"/>
    <x v="1"/>
    <x v="0"/>
    <x v="0"/>
    <x v="3"/>
    <x v="2"/>
    <x v="139"/>
    <x v="0"/>
    <x v="0"/>
    <s v="Tesseramento"/>
    <x v="1"/>
    <x v="5"/>
    <x v="0"/>
    <m/>
  </r>
  <r>
    <n v="232865"/>
    <x v="1"/>
    <x v="0"/>
    <x v="0"/>
    <x v="1"/>
    <x v="2"/>
    <x v="139"/>
    <x v="0"/>
    <x v="0"/>
    <s v="Tesseramento"/>
    <x v="1"/>
    <x v="7"/>
    <x v="0"/>
    <m/>
  </r>
  <r>
    <n v="118800"/>
    <x v="0"/>
    <x v="0"/>
    <x v="0"/>
    <x v="0"/>
    <x v="2"/>
    <x v="139"/>
    <x v="0"/>
    <x v="0"/>
    <s v="Tesseramento"/>
    <x v="1"/>
    <x v="4"/>
    <x v="0"/>
    <m/>
  </r>
  <r>
    <n v="90596"/>
    <x v="0"/>
    <x v="0"/>
    <x v="0"/>
    <x v="0"/>
    <x v="2"/>
    <x v="139"/>
    <x v="0"/>
    <x v="1"/>
    <s v="Tesseramento"/>
    <x v="1"/>
    <x v="4"/>
    <x v="0"/>
    <m/>
  </r>
  <r>
    <n v="19282"/>
    <x v="0"/>
    <x v="0"/>
    <x v="0"/>
    <x v="0"/>
    <x v="11"/>
    <x v="24"/>
    <x v="0"/>
    <x v="0"/>
    <s v="Tesseramento"/>
    <x v="1"/>
    <x v="4"/>
    <x v="0"/>
    <m/>
  </r>
  <r>
    <n v="80360"/>
    <x v="0"/>
    <x v="0"/>
    <x v="0"/>
    <x v="0"/>
    <x v="11"/>
    <x v="24"/>
    <x v="0"/>
    <x v="0"/>
    <s v="Tesseramento"/>
    <x v="1"/>
    <x v="3"/>
    <x v="0"/>
    <m/>
  </r>
  <r>
    <n v="122026"/>
    <x v="0"/>
    <x v="0"/>
    <x v="0"/>
    <x v="0"/>
    <x v="11"/>
    <x v="24"/>
    <x v="0"/>
    <x v="0"/>
    <s v="Tesseramento"/>
    <x v="1"/>
    <x v="0"/>
    <x v="0"/>
    <m/>
  </r>
  <r>
    <n v="19419"/>
    <x v="0"/>
    <x v="0"/>
    <x v="0"/>
    <x v="0"/>
    <x v="11"/>
    <x v="24"/>
    <x v="0"/>
    <x v="1"/>
    <s v="Tesseramento"/>
    <x v="1"/>
    <x v="3"/>
    <x v="0"/>
    <m/>
  </r>
  <r>
    <n v="113015"/>
    <x v="0"/>
    <x v="0"/>
    <x v="0"/>
    <x v="0"/>
    <x v="11"/>
    <x v="24"/>
    <x v="0"/>
    <x v="1"/>
    <s v="Tesseramento"/>
    <x v="1"/>
    <x v="1"/>
    <x v="0"/>
    <m/>
  </r>
  <r>
    <n v="116816"/>
    <x v="0"/>
    <x v="0"/>
    <x v="0"/>
    <x v="0"/>
    <x v="11"/>
    <x v="24"/>
    <x v="0"/>
    <x v="1"/>
    <s v="Tesseramento"/>
    <x v="1"/>
    <x v="1"/>
    <x v="0"/>
    <m/>
  </r>
  <r>
    <n v="19483"/>
    <x v="0"/>
    <x v="0"/>
    <x v="0"/>
    <x v="0"/>
    <x v="11"/>
    <x v="24"/>
    <x v="0"/>
    <x v="0"/>
    <s v="Tesseramento"/>
    <x v="1"/>
    <x v="4"/>
    <x v="0"/>
    <m/>
  </r>
  <r>
    <n v="19418"/>
    <x v="0"/>
    <x v="0"/>
    <x v="0"/>
    <x v="0"/>
    <x v="11"/>
    <x v="24"/>
    <x v="0"/>
    <x v="1"/>
    <s v="Tesseramento"/>
    <x v="1"/>
    <x v="3"/>
    <x v="0"/>
    <m/>
  </r>
  <r>
    <n v="233130"/>
    <x v="1"/>
    <x v="0"/>
    <x v="0"/>
    <x v="1"/>
    <x v="11"/>
    <x v="24"/>
    <x v="0"/>
    <x v="0"/>
    <s v="Tesseramento"/>
    <x v="1"/>
    <x v="7"/>
    <x v="0"/>
    <m/>
  </r>
  <r>
    <n v="66377"/>
    <x v="0"/>
    <x v="0"/>
    <x v="0"/>
    <x v="0"/>
    <x v="2"/>
    <x v="172"/>
    <x v="0"/>
    <x v="0"/>
    <s v="Tesseramento"/>
    <x v="1"/>
    <x v="4"/>
    <x v="0"/>
    <m/>
  </r>
  <r>
    <n v="154575"/>
    <x v="0"/>
    <x v="0"/>
    <x v="0"/>
    <x v="0"/>
    <x v="7"/>
    <x v="33"/>
    <x v="0"/>
    <x v="0"/>
    <s v="Tesseramento"/>
    <x v="1"/>
    <x v="3"/>
    <x v="0"/>
    <m/>
  </r>
  <r>
    <n v="95351"/>
    <x v="0"/>
    <x v="0"/>
    <x v="0"/>
    <x v="0"/>
    <x v="7"/>
    <x v="33"/>
    <x v="0"/>
    <x v="0"/>
    <s v="Tesseramento"/>
    <x v="1"/>
    <x v="4"/>
    <x v="0"/>
    <m/>
  </r>
  <r>
    <n v="95350"/>
    <x v="0"/>
    <x v="0"/>
    <x v="0"/>
    <x v="0"/>
    <x v="7"/>
    <x v="33"/>
    <x v="0"/>
    <x v="0"/>
    <s v="Tesseramento"/>
    <x v="1"/>
    <x v="4"/>
    <x v="0"/>
    <m/>
  </r>
  <r>
    <n v="181228"/>
    <x v="0"/>
    <x v="0"/>
    <x v="0"/>
    <x v="1"/>
    <x v="7"/>
    <x v="33"/>
    <x v="0"/>
    <x v="0"/>
    <s v="Tesseramento"/>
    <x v="1"/>
    <x v="0"/>
    <x v="0"/>
    <m/>
  </r>
  <r>
    <n v="205446"/>
    <x v="0"/>
    <x v="0"/>
    <x v="0"/>
    <x v="3"/>
    <x v="7"/>
    <x v="33"/>
    <x v="0"/>
    <x v="0"/>
    <s v="Tesseramento"/>
    <x v="1"/>
    <x v="0"/>
    <x v="0"/>
    <m/>
  </r>
  <r>
    <n v="173602"/>
    <x v="0"/>
    <x v="0"/>
    <x v="0"/>
    <x v="0"/>
    <x v="7"/>
    <x v="33"/>
    <x v="0"/>
    <x v="0"/>
    <s v="Tesseramento"/>
    <x v="1"/>
    <x v="3"/>
    <x v="0"/>
    <m/>
  </r>
  <r>
    <n v="46471"/>
    <x v="0"/>
    <x v="0"/>
    <x v="0"/>
    <x v="0"/>
    <x v="2"/>
    <x v="172"/>
    <x v="0"/>
    <x v="0"/>
    <s v="Tesseramento"/>
    <x v="1"/>
    <x v="4"/>
    <x v="0"/>
    <m/>
  </r>
  <r>
    <n v="142870"/>
    <x v="0"/>
    <x v="0"/>
    <x v="0"/>
    <x v="0"/>
    <x v="2"/>
    <x v="172"/>
    <x v="0"/>
    <x v="0"/>
    <s v="Tesseramento"/>
    <x v="1"/>
    <x v="0"/>
    <x v="0"/>
    <m/>
  </r>
  <r>
    <n v="31544"/>
    <x v="0"/>
    <x v="0"/>
    <x v="0"/>
    <x v="0"/>
    <x v="2"/>
    <x v="172"/>
    <x v="0"/>
    <x v="1"/>
    <s v="Tesseramento"/>
    <x v="1"/>
    <x v="0"/>
    <x v="0"/>
    <m/>
  </r>
  <r>
    <n v="56950"/>
    <x v="0"/>
    <x v="0"/>
    <x v="0"/>
    <x v="0"/>
    <x v="2"/>
    <x v="172"/>
    <x v="0"/>
    <x v="0"/>
    <s v="Tesseramento"/>
    <x v="1"/>
    <x v="4"/>
    <x v="0"/>
    <m/>
  </r>
  <r>
    <n v="45477"/>
    <x v="0"/>
    <x v="0"/>
    <x v="0"/>
    <x v="0"/>
    <x v="2"/>
    <x v="172"/>
    <x v="0"/>
    <x v="0"/>
    <s v="Tesseramento"/>
    <x v="1"/>
    <x v="3"/>
    <x v="0"/>
    <m/>
  </r>
  <r>
    <n v="45478"/>
    <x v="0"/>
    <x v="0"/>
    <x v="0"/>
    <x v="0"/>
    <x v="2"/>
    <x v="172"/>
    <x v="0"/>
    <x v="1"/>
    <s v="Tesseramento"/>
    <x v="1"/>
    <x v="3"/>
    <x v="0"/>
    <m/>
  </r>
  <r>
    <n v="234755"/>
    <x v="0"/>
    <x v="0"/>
    <x v="1"/>
    <x v="1"/>
    <x v="4"/>
    <x v="88"/>
    <x v="0"/>
    <x v="0"/>
    <s v="Tesseramento"/>
    <x v="1"/>
    <x v="0"/>
    <x v="0"/>
    <m/>
  </r>
  <r>
    <n v="198235"/>
    <x v="0"/>
    <x v="0"/>
    <x v="0"/>
    <x v="0"/>
    <x v="11"/>
    <x v="155"/>
    <x v="0"/>
    <x v="0"/>
    <s v="Tesseramento"/>
    <x v="0"/>
    <x v="0"/>
    <x v="0"/>
    <m/>
  </r>
  <r>
    <n v="69919"/>
    <x v="0"/>
    <x v="0"/>
    <x v="0"/>
    <x v="0"/>
    <x v="11"/>
    <x v="155"/>
    <x v="0"/>
    <x v="0"/>
    <s v="Tesseramento"/>
    <x v="0"/>
    <x v="0"/>
    <x v="0"/>
    <m/>
  </r>
  <r>
    <n v="193887"/>
    <x v="1"/>
    <x v="0"/>
    <x v="0"/>
    <x v="2"/>
    <x v="11"/>
    <x v="155"/>
    <x v="0"/>
    <x v="1"/>
    <s v="Tesseramento"/>
    <x v="0"/>
    <x v="7"/>
    <x v="0"/>
    <m/>
  </r>
  <r>
    <n v="163294"/>
    <x v="0"/>
    <x v="0"/>
    <x v="0"/>
    <x v="0"/>
    <x v="11"/>
    <x v="155"/>
    <x v="0"/>
    <x v="0"/>
    <s v="Tesseramento"/>
    <x v="0"/>
    <x v="0"/>
    <x v="0"/>
    <m/>
  </r>
  <r>
    <n v="163293"/>
    <x v="0"/>
    <x v="0"/>
    <x v="0"/>
    <x v="0"/>
    <x v="11"/>
    <x v="155"/>
    <x v="0"/>
    <x v="0"/>
    <s v="Tesseramento"/>
    <x v="0"/>
    <x v="0"/>
    <x v="0"/>
    <m/>
  </r>
  <r>
    <n v="121836"/>
    <x v="0"/>
    <x v="0"/>
    <x v="0"/>
    <x v="0"/>
    <x v="11"/>
    <x v="155"/>
    <x v="0"/>
    <x v="0"/>
    <s v="Tesseramento"/>
    <x v="0"/>
    <x v="0"/>
    <x v="0"/>
    <m/>
  </r>
  <r>
    <n v="132010"/>
    <x v="0"/>
    <x v="0"/>
    <x v="0"/>
    <x v="0"/>
    <x v="11"/>
    <x v="155"/>
    <x v="0"/>
    <x v="0"/>
    <s v="Tesseramento"/>
    <x v="0"/>
    <x v="1"/>
    <x v="0"/>
    <m/>
  </r>
  <r>
    <n v="8708"/>
    <x v="0"/>
    <x v="0"/>
    <x v="0"/>
    <x v="0"/>
    <x v="11"/>
    <x v="155"/>
    <x v="0"/>
    <x v="0"/>
    <s v="Tesseramento"/>
    <x v="0"/>
    <x v="3"/>
    <x v="0"/>
    <m/>
  </r>
  <r>
    <n v="2010"/>
    <x v="0"/>
    <x v="0"/>
    <x v="0"/>
    <x v="0"/>
    <x v="11"/>
    <x v="155"/>
    <x v="0"/>
    <x v="0"/>
    <s v="Tesseramento"/>
    <x v="0"/>
    <x v="0"/>
    <x v="0"/>
    <m/>
  </r>
  <r>
    <n v="224125"/>
    <x v="0"/>
    <x v="0"/>
    <x v="0"/>
    <x v="0"/>
    <x v="11"/>
    <x v="155"/>
    <x v="0"/>
    <x v="0"/>
    <s v="Tesseramento"/>
    <x v="0"/>
    <x v="0"/>
    <x v="0"/>
    <m/>
  </r>
  <r>
    <n v="149640"/>
    <x v="0"/>
    <x v="0"/>
    <x v="0"/>
    <x v="2"/>
    <x v="11"/>
    <x v="91"/>
    <x v="0"/>
    <x v="0"/>
    <s v="Tesseramento"/>
    <x v="1"/>
    <x v="0"/>
    <x v="0"/>
    <m/>
  </r>
  <r>
    <n v="149645"/>
    <x v="0"/>
    <x v="0"/>
    <x v="0"/>
    <x v="2"/>
    <x v="11"/>
    <x v="91"/>
    <x v="0"/>
    <x v="0"/>
    <s v="Tesseramento"/>
    <x v="1"/>
    <x v="3"/>
    <x v="0"/>
    <m/>
  </r>
  <r>
    <n v="85643"/>
    <x v="0"/>
    <x v="0"/>
    <x v="0"/>
    <x v="2"/>
    <x v="11"/>
    <x v="91"/>
    <x v="0"/>
    <x v="0"/>
    <s v="Tesseramento"/>
    <x v="1"/>
    <x v="0"/>
    <x v="0"/>
    <m/>
  </r>
  <r>
    <n v="149649"/>
    <x v="0"/>
    <x v="0"/>
    <x v="0"/>
    <x v="2"/>
    <x v="11"/>
    <x v="91"/>
    <x v="0"/>
    <x v="0"/>
    <s v="Tesseramento"/>
    <x v="1"/>
    <x v="4"/>
    <x v="0"/>
    <m/>
  </r>
  <r>
    <n v="227275"/>
    <x v="1"/>
    <x v="0"/>
    <x v="0"/>
    <x v="2"/>
    <x v="11"/>
    <x v="155"/>
    <x v="0"/>
    <x v="0"/>
    <s v="Tesseramento"/>
    <x v="0"/>
    <x v="5"/>
    <x v="0"/>
    <m/>
  </r>
  <r>
    <n v="94998"/>
    <x v="0"/>
    <x v="0"/>
    <x v="0"/>
    <x v="0"/>
    <x v="11"/>
    <x v="155"/>
    <x v="0"/>
    <x v="0"/>
    <s v="Tesseramento"/>
    <x v="0"/>
    <x v="1"/>
    <x v="0"/>
    <m/>
  </r>
  <r>
    <n v="206912"/>
    <x v="0"/>
    <x v="0"/>
    <x v="0"/>
    <x v="0"/>
    <x v="11"/>
    <x v="155"/>
    <x v="0"/>
    <x v="0"/>
    <s v="Tesseramento"/>
    <x v="0"/>
    <x v="4"/>
    <x v="0"/>
    <m/>
  </r>
  <r>
    <n v="234850"/>
    <x v="0"/>
    <x v="0"/>
    <x v="1"/>
    <x v="3"/>
    <x v="11"/>
    <x v="155"/>
    <x v="0"/>
    <x v="0"/>
    <s v="Tesseramento"/>
    <x v="0"/>
    <x v="0"/>
    <x v="0"/>
    <m/>
  </r>
  <r>
    <n v="129446"/>
    <x v="0"/>
    <x v="0"/>
    <x v="0"/>
    <x v="1"/>
    <x v="7"/>
    <x v="135"/>
    <x v="0"/>
    <x v="0"/>
    <s v="Tesseramento"/>
    <x v="1"/>
    <x v="4"/>
    <x v="0"/>
    <m/>
  </r>
  <r>
    <n v="37871"/>
    <x v="0"/>
    <x v="0"/>
    <x v="0"/>
    <x v="0"/>
    <x v="4"/>
    <x v="40"/>
    <x v="0"/>
    <x v="0"/>
    <s v="Tesseramento"/>
    <x v="1"/>
    <x v="4"/>
    <x v="0"/>
    <m/>
  </r>
  <r>
    <n v="161567"/>
    <x v="0"/>
    <x v="0"/>
    <x v="0"/>
    <x v="0"/>
    <x v="4"/>
    <x v="40"/>
    <x v="0"/>
    <x v="0"/>
    <s v="Tesseramento"/>
    <x v="1"/>
    <x v="0"/>
    <x v="0"/>
    <m/>
  </r>
  <r>
    <n v="132946"/>
    <x v="0"/>
    <x v="0"/>
    <x v="0"/>
    <x v="0"/>
    <x v="4"/>
    <x v="40"/>
    <x v="0"/>
    <x v="0"/>
    <s v="Tesseramento"/>
    <x v="1"/>
    <x v="0"/>
    <x v="0"/>
    <m/>
  </r>
  <r>
    <n v="40403"/>
    <x v="0"/>
    <x v="0"/>
    <x v="0"/>
    <x v="0"/>
    <x v="4"/>
    <x v="40"/>
    <x v="0"/>
    <x v="0"/>
    <s v="Tesseramento"/>
    <x v="1"/>
    <x v="3"/>
    <x v="0"/>
    <m/>
  </r>
  <r>
    <n v="192328"/>
    <x v="0"/>
    <x v="0"/>
    <x v="0"/>
    <x v="0"/>
    <x v="4"/>
    <x v="40"/>
    <x v="0"/>
    <x v="0"/>
    <s v="Tesseramento"/>
    <x v="1"/>
    <x v="4"/>
    <x v="0"/>
    <m/>
  </r>
  <r>
    <n v="13152"/>
    <x v="0"/>
    <x v="0"/>
    <x v="0"/>
    <x v="0"/>
    <x v="4"/>
    <x v="40"/>
    <x v="0"/>
    <x v="0"/>
    <s v="Tesseramento"/>
    <x v="1"/>
    <x v="0"/>
    <x v="0"/>
    <m/>
  </r>
  <r>
    <n v="188589"/>
    <x v="0"/>
    <x v="0"/>
    <x v="0"/>
    <x v="1"/>
    <x v="4"/>
    <x v="40"/>
    <x v="0"/>
    <x v="1"/>
    <s v="Tesseramento"/>
    <x v="1"/>
    <x v="3"/>
    <x v="0"/>
    <m/>
  </r>
  <r>
    <n v="172826"/>
    <x v="0"/>
    <x v="0"/>
    <x v="0"/>
    <x v="0"/>
    <x v="2"/>
    <x v="2"/>
    <x v="0"/>
    <x v="0"/>
    <s v="Tesseramento"/>
    <x v="1"/>
    <x v="3"/>
    <x v="0"/>
    <m/>
  </r>
  <r>
    <n v="192444"/>
    <x v="0"/>
    <x v="0"/>
    <x v="0"/>
    <x v="3"/>
    <x v="7"/>
    <x v="135"/>
    <x v="0"/>
    <x v="1"/>
    <s v="Tesseramento"/>
    <x v="1"/>
    <x v="0"/>
    <x v="0"/>
    <m/>
  </r>
  <r>
    <n v="177477"/>
    <x v="0"/>
    <x v="0"/>
    <x v="0"/>
    <x v="0"/>
    <x v="2"/>
    <x v="2"/>
    <x v="0"/>
    <x v="1"/>
    <s v="Tesseramento"/>
    <x v="1"/>
    <x v="3"/>
    <x v="0"/>
    <m/>
  </r>
  <r>
    <n v="129158"/>
    <x v="0"/>
    <x v="0"/>
    <x v="0"/>
    <x v="0"/>
    <x v="2"/>
    <x v="2"/>
    <x v="0"/>
    <x v="0"/>
    <s v="Tesseramento"/>
    <x v="1"/>
    <x v="3"/>
    <x v="0"/>
    <m/>
  </r>
  <r>
    <n v="112862"/>
    <x v="0"/>
    <x v="0"/>
    <x v="2"/>
    <x v="1"/>
    <x v="7"/>
    <x v="210"/>
    <x v="0"/>
    <x v="1"/>
    <s v="Tesseramento"/>
    <x v="0"/>
    <x v="3"/>
    <x v="0"/>
    <m/>
  </r>
  <r>
    <n v="234767"/>
    <x v="1"/>
    <x v="0"/>
    <x v="1"/>
    <x v="2"/>
    <x v="7"/>
    <x v="69"/>
    <x v="0"/>
    <x v="0"/>
    <s v="Tesseramento"/>
    <x v="1"/>
    <x v="5"/>
    <x v="0"/>
    <m/>
  </r>
  <r>
    <n v="108406"/>
    <x v="0"/>
    <x v="0"/>
    <x v="0"/>
    <x v="0"/>
    <x v="2"/>
    <x v="163"/>
    <x v="0"/>
    <x v="0"/>
    <s v="Tesseramento"/>
    <x v="0"/>
    <x v="0"/>
    <x v="0"/>
    <m/>
  </r>
  <r>
    <n v="234990"/>
    <x v="0"/>
    <x v="1"/>
    <x v="1"/>
    <x v="1"/>
    <x v="4"/>
    <x v="250"/>
    <x v="0"/>
    <x v="0"/>
    <s v="Tesseramento"/>
    <x v="1"/>
    <x v="1"/>
    <x v="0"/>
    <m/>
  </r>
  <r>
    <n v="216209"/>
    <x v="0"/>
    <x v="0"/>
    <x v="0"/>
    <x v="0"/>
    <x v="2"/>
    <x v="163"/>
    <x v="0"/>
    <x v="0"/>
    <s v="Tesseramento"/>
    <x v="0"/>
    <x v="4"/>
    <x v="0"/>
    <m/>
  </r>
  <r>
    <n v="147387"/>
    <x v="0"/>
    <x v="0"/>
    <x v="0"/>
    <x v="0"/>
    <x v="2"/>
    <x v="163"/>
    <x v="0"/>
    <x v="0"/>
    <s v="Tesseramento"/>
    <x v="0"/>
    <x v="4"/>
    <x v="0"/>
    <m/>
  </r>
  <r>
    <n v="235030"/>
    <x v="0"/>
    <x v="0"/>
    <x v="1"/>
    <x v="1"/>
    <x v="8"/>
    <x v="115"/>
    <x v="0"/>
    <x v="0"/>
    <s v="Tesseramento"/>
    <x v="1"/>
    <x v="0"/>
    <x v="0"/>
    <m/>
  </r>
  <r>
    <n v="153367"/>
    <x v="0"/>
    <x v="0"/>
    <x v="0"/>
    <x v="0"/>
    <x v="7"/>
    <x v="78"/>
    <x v="0"/>
    <x v="0"/>
    <s v="Tesseramento"/>
    <x v="0"/>
    <x v="0"/>
    <x v="0"/>
    <m/>
  </r>
  <r>
    <n v="126821"/>
    <x v="0"/>
    <x v="0"/>
    <x v="0"/>
    <x v="0"/>
    <x v="2"/>
    <x v="163"/>
    <x v="0"/>
    <x v="0"/>
    <s v="Tesseramento"/>
    <x v="0"/>
    <x v="0"/>
    <x v="0"/>
    <m/>
  </r>
  <r>
    <n v="130004"/>
    <x v="0"/>
    <x v="0"/>
    <x v="0"/>
    <x v="0"/>
    <x v="7"/>
    <x v="33"/>
    <x v="0"/>
    <x v="0"/>
    <s v="Tesseramento"/>
    <x v="1"/>
    <x v="4"/>
    <x v="0"/>
    <m/>
  </r>
  <r>
    <n v="130005"/>
    <x v="0"/>
    <x v="0"/>
    <x v="0"/>
    <x v="0"/>
    <x v="7"/>
    <x v="33"/>
    <x v="0"/>
    <x v="0"/>
    <s v="Tesseramento"/>
    <x v="1"/>
    <x v="0"/>
    <x v="0"/>
    <m/>
  </r>
  <r>
    <n v="212826"/>
    <x v="0"/>
    <x v="1"/>
    <x v="0"/>
    <x v="0"/>
    <x v="7"/>
    <x v="33"/>
    <x v="0"/>
    <x v="0"/>
    <s v="Tesseramento"/>
    <x v="1"/>
    <x v="3"/>
    <x v="0"/>
    <m/>
  </r>
  <r>
    <n v="235031"/>
    <x v="0"/>
    <x v="0"/>
    <x v="1"/>
    <x v="1"/>
    <x v="8"/>
    <x v="115"/>
    <x v="0"/>
    <x v="0"/>
    <s v="Tesseramento"/>
    <x v="1"/>
    <x v="0"/>
    <x v="0"/>
    <m/>
  </r>
  <r>
    <n v="105652"/>
    <x v="0"/>
    <x v="0"/>
    <x v="2"/>
    <x v="2"/>
    <x v="8"/>
    <x v="115"/>
    <x v="0"/>
    <x v="0"/>
    <s v="Tesseramento"/>
    <x v="1"/>
    <x v="0"/>
    <x v="0"/>
    <m/>
  </r>
  <r>
    <n v="174297"/>
    <x v="0"/>
    <x v="0"/>
    <x v="0"/>
    <x v="0"/>
    <x v="2"/>
    <x v="163"/>
    <x v="0"/>
    <x v="0"/>
    <s v="Tesseramento"/>
    <x v="0"/>
    <x v="0"/>
    <x v="0"/>
    <m/>
  </r>
  <r>
    <n v="169789"/>
    <x v="0"/>
    <x v="0"/>
    <x v="0"/>
    <x v="0"/>
    <x v="7"/>
    <x v="78"/>
    <x v="0"/>
    <x v="0"/>
    <s v="Tesseramento"/>
    <x v="0"/>
    <x v="3"/>
    <x v="0"/>
    <m/>
  </r>
  <r>
    <n v="152314"/>
    <x v="0"/>
    <x v="0"/>
    <x v="0"/>
    <x v="0"/>
    <x v="7"/>
    <x v="78"/>
    <x v="0"/>
    <x v="0"/>
    <s v="Tesseramento"/>
    <x v="0"/>
    <x v="4"/>
    <x v="0"/>
    <m/>
  </r>
  <r>
    <n v="218220"/>
    <x v="0"/>
    <x v="0"/>
    <x v="0"/>
    <x v="1"/>
    <x v="2"/>
    <x v="163"/>
    <x v="0"/>
    <x v="0"/>
    <s v="Tesseramento"/>
    <x v="0"/>
    <x v="4"/>
    <x v="0"/>
    <m/>
  </r>
  <r>
    <n v="208792"/>
    <x v="0"/>
    <x v="0"/>
    <x v="0"/>
    <x v="0"/>
    <x v="2"/>
    <x v="163"/>
    <x v="0"/>
    <x v="1"/>
    <s v="Tesseramento"/>
    <x v="0"/>
    <x v="3"/>
    <x v="0"/>
    <m/>
  </r>
  <r>
    <n v="229577"/>
    <x v="0"/>
    <x v="0"/>
    <x v="0"/>
    <x v="1"/>
    <x v="2"/>
    <x v="163"/>
    <x v="0"/>
    <x v="0"/>
    <s v="Tesseramento"/>
    <x v="0"/>
    <x v="3"/>
    <x v="0"/>
    <m/>
  </r>
  <r>
    <n v="216600"/>
    <x v="0"/>
    <x v="0"/>
    <x v="0"/>
    <x v="0"/>
    <x v="2"/>
    <x v="163"/>
    <x v="0"/>
    <x v="0"/>
    <s v="Tesseramento"/>
    <x v="0"/>
    <x v="4"/>
    <x v="0"/>
    <m/>
  </r>
  <r>
    <n v="224437"/>
    <x v="0"/>
    <x v="0"/>
    <x v="0"/>
    <x v="1"/>
    <x v="2"/>
    <x v="163"/>
    <x v="0"/>
    <x v="0"/>
    <s v="Tesseramento"/>
    <x v="0"/>
    <x v="0"/>
    <x v="0"/>
    <m/>
  </r>
  <r>
    <n v="213796"/>
    <x v="0"/>
    <x v="0"/>
    <x v="0"/>
    <x v="0"/>
    <x v="2"/>
    <x v="163"/>
    <x v="0"/>
    <x v="0"/>
    <s v="Tesseramento"/>
    <x v="0"/>
    <x v="0"/>
    <x v="0"/>
    <m/>
  </r>
  <r>
    <n v="175554"/>
    <x v="0"/>
    <x v="0"/>
    <x v="0"/>
    <x v="0"/>
    <x v="2"/>
    <x v="163"/>
    <x v="0"/>
    <x v="0"/>
    <s v="Tesseramento"/>
    <x v="0"/>
    <x v="0"/>
    <x v="0"/>
    <m/>
  </r>
  <r>
    <n v="188581"/>
    <x v="0"/>
    <x v="0"/>
    <x v="0"/>
    <x v="1"/>
    <x v="2"/>
    <x v="163"/>
    <x v="0"/>
    <x v="0"/>
    <s v="Tesseramento"/>
    <x v="0"/>
    <x v="3"/>
    <x v="0"/>
    <m/>
  </r>
  <r>
    <n v="64145"/>
    <x v="0"/>
    <x v="0"/>
    <x v="0"/>
    <x v="0"/>
    <x v="7"/>
    <x v="78"/>
    <x v="0"/>
    <x v="0"/>
    <s v="Tesseramento"/>
    <x v="0"/>
    <x v="4"/>
    <x v="0"/>
    <m/>
  </r>
  <r>
    <n v="29768"/>
    <x v="0"/>
    <x v="0"/>
    <x v="0"/>
    <x v="0"/>
    <x v="7"/>
    <x v="78"/>
    <x v="0"/>
    <x v="0"/>
    <s v="Tesseramento"/>
    <x v="0"/>
    <x v="3"/>
    <x v="0"/>
    <m/>
  </r>
  <r>
    <n v="179129"/>
    <x v="0"/>
    <x v="0"/>
    <x v="0"/>
    <x v="0"/>
    <x v="7"/>
    <x v="78"/>
    <x v="0"/>
    <x v="0"/>
    <s v="Tesseramento"/>
    <x v="0"/>
    <x v="1"/>
    <x v="0"/>
    <m/>
  </r>
  <r>
    <n v="125233"/>
    <x v="0"/>
    <x v="0"/>
    <x v="0"/>
    <x v="0"/>
    <x v="7"/>
    <x v="78"/>
    <x v="0"/>
    <x v="0"/>
    <s v="Tesseramento"/>
    <x v="0"/>
    <x v="1"/>
    <x v="0"/>
    <m/>
  </r>
  <r>
    <n v="186298"/>
    <x v="0"/>
    <x v="1"/>
    <x v="0"/>
    <x v="0"/>
    <x v="2"/>
    <x v="163"/>
    <x v="0"/>
    <x v="1"/>
    <s v="Tesseramento"/>
    <x v="0"/>
    <x v="0"/>
    <x v="0"/>
    <m/>
  </r>
  <r>
    <n v="79839"/>
    <x v="0"/>
    <x v="0"/>
    <x v="0"/>
    <x v="1"/>
    <x v="2"/>
    <x v="163"/>
    <x v="0"/>
    <x v="0"/>
    <s v="Tesseramento"/>
    <x v="0"/>
    <x v="4"/>
    <x v="0"/>
    <m/>
  </r>
  <r>
    <n v="224804"/>
    <x v="0"/>
    <x v="0"/>
    <x v="0"/>
    <x v="0"/>
    <x v="2"/>
    <x v="163"/>
    <x v="0"/>
    <x v="0"/>
    <s v="Tesseramento"/>
    <x v="0"/>
    <x v="0"/>
    <x v="0"/>
    <m/>
  </r>
  <r>
    <n v="79862"/>
    <x v="0"/>
    <x v="0"/>
    <x v="0"/>
    <x v="1"/>
    <x v="2"/>
    <x v="163"/>
    <x v="0"/>
    <x v="1"/>
    <s v="Tesseramento"/>
    <x v="0"/>
    <x v="4"/>
    <x v="0"/>
    <m/>
  </r>
  <r>
    <n v="150240"/>
    <x v="0"/>
    <x v="0"/>
    <x v="0"/>
    <x v="0"/>
    <x v="2"/>
    <x v="163"/>
    <x v="0"/>
    <x v="0"/>
    <s v="Tesseramento"/>
    <x v="0"/>
    <x v="0"/>
    <x v="0"/>
    <m/>
  </r>
  <r>
    <n v="180191"/>
    <x v="0"/>
    <x v="0"/>
    <x v="0"/>
    <x v="0"/>
    <x v="2"/>
    <x v="163"/>
    <x v="0"/>
    <x v="0"/>
    <s v="Tesseramento"/>
    <x v="0"/>
    <x v="0"/>
    <x v="0"/>
    <m/>
  </r>
  <r>
    <n v="204101"/>
    <x v="0"/>
    <x v="0"/>
    <x v="0"/>
    <x v="1"/>
    <x v="2"/>
    <x v="163"/>
    <x v="0"/>
    <x v="0"/>
    <s v="Tesseramento"/>
    <x v="0"/>
    <x v="0"/>
    <x v="0"/>
    <m/>
  </r>
  <r>
    <n v="222347"/>
    <x v="0"/>
    <x v="0"/>
    <x v="0"/>
    <x v="1"/>
    <x v="2"/>
    <x v="163"/>
    <x v="0"/>
    <x v="0"/>
    <s v="Tesseramento"/>
    <x v="0"/>
    <x v="3"/>
    <x v="0"/>
    <m/>
  </r>
  <r>
    <n v="182412"/>
    <x v="0"/>
    <x v="0"/>
    <x v="0"/>
    <x v="0"/>
    <x v="2"/>
    <x v="163"/>
    <x v="0"/>
    <x v="0"/>
    <s v="Tesseramento"/>
    <x v="0"/>
    <x v="4"/>
    <x v="0"/>
    <m/>
  </r>
  <r>
    <n v="216627"/>
    <x v="0"/>
    <x v="0"/>
    <x v="0"/>
    <x v="0"/>
    <x v="2"/>
    <x v="163"/>
    <x v="0"/>
    <x v="0"/>
    <s v="Tesseramento"/>
    <x v="0"/>
    <x v="3"/>
    <x v="0"/>
    <m/>
  </r>
  <r>
    <n v="231181"/>
    <x v="0"/>
    <x v="0"/>
    <x v="0"/>
    <x v="1"/>
    <x v="2"/>
    <x v="163"/>
    <x v="0"/>
    <x v="1"/>
    <s v="Tesseramento"/>
    <x v="0"/>
    <x v="0"/>
    <x v="0"/>
    <m/>
  </r>
  <r>
    <n v="216628"/>
    <x v="0"/>
    <x v="0"/>
    <x v="0"/>
    <x v="0"/>
    <x v="2"/>
    <x v="163"/>
    <x v="0"/>
    <x v="1"/>
    <s v="Tesseramento"/>
    <x v="0"/>
    <x v="4"/>
    <x v="0"/>
    <m/>
  </r>
  <r>
    <n v="189917"/>
    <x v="0"/>
    <x v="0"/>
    <x v="0"/>
    <x v="2"/>
    <x v="2"/>
    <x v="163"/>
    <x v="0"/>
    <x v="0"/>
    <s v="Tesseramento"/>
    <x v="0"/>
    <x v="4"/>
    <x v="0"/>
    <m/>
  </r>
  <r>
    <n v="30522"/>
    <x v="0"/>
    <x v="0"/>
    <x v="0"/>
    <x v="0"/>
    <x v="2"/>
    <x v="163"/>
    <x v="0"/>
    <x v="0"/>
    <s v="Tesseramento"/>
    <x v="0"/>
    <x v="0"/>
    <x v="0"/>
    <m/>
  </r>
  <r>
    <n v="73881"/>
    <x v="0"/>
    <x v="0"/>
    <x v="0"/>
    <x v="0"/>
    <x v="11"/>
    <x v="141"/>
    <x v="0"/>
    <x v="0"/>
    <s v="Tesseramento"/>
    <x v="1"/>
    <x v="4"/>
    <x v="0"/>
    <m/>
  </r>
  <r>
    <n v="73884"/>
    <x v="0"/>
    <x v="0"/>
    <x v="0"/>
    <x v="0"/>
    <x v="11"/>
    <x v="141"/>
    <x v="0"/>
    <x v="1"/>
    <s v="Tesseramento"/>
    <x v="1"/>
    <x v="4"/>
    <x v="0"/>
    <m/>
  </r>
  <r>
    <n v="45979"/>
    <x v="0"/>
    <x v="0"/>
    <x v="0"/>
    <x v="0"/>
    <x v="2"/>
    <x v="163"/>
    <x v="0"/>
    <x v="1"/>
    <s v="Tesseramento"/>
    <x v="0"/>
    <x v="0"/>
    <x v="0"/>
    <m/>
  </r>
  <r>
    <n v="221499"/>
    <x v="0"/>
    <x v="0"/>
    <x v="0"/>
    <x v="0"/>
    <x v="2"/>
    <x v="163"/>
    <x v="0"/>
    <x v="0"/>
    <s v="Tesseramento"/>
    <x v="0"/>
    <x v="4"/>
    <x v="0"/>
    <m/>
  </r>
  <r>
    <n v="180970"/>
    <x v="0"/>
    <x v="0"/>
    <x v="0"/>
    <x v="0"/>
    <x v="7"/>
    <x v="227"/>
    <x v="0"/>
    <x v="0"/>
    <s v="Tesseramento"/>
    <x v="1"/>
    <x v="1"/>
    <x v="0"/>
    <m/>
  </r>
  <r>
    <n v="166577"/>
    <x v="0"/>
    <x v="0"/>
    <x v="0"/>
    <x v="0"/>
    <x v="7"/>
    <x v="227"/>
    <x v="0"/>
    <x v="0"/>
    <s v="Tesseramento"/>
    <x v="1"/>
    <x v="0"/>
    <x v="0"/>
    <m/>
  </r>
  <r>
    <n v="181113"/>
    <x v="1"/>
    <x v="0"/>
    <x v="0"/>
    <x v="2"/>
    <x v="7"/>
    <x v="227"/>
    <x v="0"/>
    <x v="0"/>
    <s v="Tesseramento"/>
    <x v="1"/>
    <x v="7"/>
    <x v="0"/>
    <m/>
  </r>
  <r>
    <n v="213953"/>
    <x v="0"/>
    <x v="1"/>
    <x v="0"/>
    <x v="0"/>
    <x v="7"/>
    <x v="227"/>
    <x v="0"/>
    <x v="0"/>
    <s v="Tesseramento"/>
    <x v="1"/>
    <x v="0"/>
    <x v="0"/>
    <m/>
  </r>
  <r>
    <n v="127286"/>
    <x v="0"/>
    <x v="0"/>
    <x v="0"/>
    <x v="0"/>
    <x v="7"/>
    <x v="227"/>
    <x v="0"/>
    <x v="0"/>
    <s v="Tesseramento"/>
    <x v="1"/>
    <x v="3"/>
    <x v="0"/>
    <m/>
  </r>
  <r>
    <n v="200475"/>
    <x v="0"/>
    <x v="0"/>
    <x v="0"/>
    <x v="0"/>
    <x v="7"/>
    <x v="227"/>
    <x v="0"/>
    <x v="1"/>
    <s v="Tesseramento"/>
    <x v="1"/>
    <x v="0"/>
    <x v="0"/>
    <m/>
  </r>
  <r>
    <n v="188100"/>
    <x v="0"/>
    <x v="0"/>
    <x v="0"/>
    <x v="0"/>
    <x v="7"/>
    <x v="227"/>
    <x v="0"/>
    <x v="0"/>
    <s v="Tesseramento"/>
    <x v="1"/>
    <x v="0"/>
    <x v="0"/>
    <m/>
  </r>
  <r>
    <n v="214083"/>
    <x v="0"/>
    <x v="0"/>
    <x v="0"/>
    <x v="0"/>
    <x v="7"/>
    <x v="227"/>
    <x v="0"/>
    <x v="0"/>
    <s v="Tesseramento"/>
    <x v="1"/>
    <x v="0"/>
    <x v="0"/>
    <m/>
  </r>
  <r>
    <n v="185708"/>
    <x v="0"/>
    <x v="1"/>
    <x v="0"/>
    <x v="0"/>
    <x v="7"/>
    <x v="227"/>
    <x v="0"/>
    <x v="0"/>
    <s v="Tesseramento"/>
    <x v="1"/>
    <x v="0"/>
    <x v="0"/>
    <m/>
  </r>
  <r>
    <n v="181132"/>
    <x v="1"/>
    <x v="0"/>
    <x v="0"/>
    <x v="3"/>
    <x v="7"/>
    <x v="227"/>
    <x v="0"/>
    <x v="1"/>
    <s v="Tesseramento"/>
    <x v="1"/>
    <x v="7"/>
    <x v="0"/>
    <m/>
  </r>
  <r>
    <n v="161015"/>
    <x v="0"/>
    <x v="0"/>
    <x v="0"/>
    <x v="0"/>
    <x v="7"/>
    <x v="227"/>
    <x v="0"/>
    <x v="0"/>
    <s v="Tesseramento"/>
    <x v="1"/>
    <x v="0"/>
    <x v="0"/>
    <m/>
  </r>
  <r>
    <n v="185709"/>
    <x v="0"/>
    <x v="1"/>
    <x v="0"/>
    <x v="0"/>
    <x v="7"/>
    <x v="227"/>
    <x v="0"/>
    <x v="0"/>
    <s v="Tesseramento"/>
    <x v="1"/>
    <x v="1"/>
    <x v="0"/>
    <m/>
  </r>
  <r>
    <n v="182604"/>
    <x v="0"/>
    <x v="0"/>
    <x v="0"/>
    <x v="0"/>
    <x v="7"/>
    <x v="227"/>
    <x v="0"/>
    <x v="0"/>
    <s v="Tesseramento"/>
    <x v="1"/>
    <x v="0"/>
    <x v="0"/>
    <m/>
  </r>
  <r>
    <n v="95459"/>
    <x v="0"/>
    <x v="0"/>
    <x v="0"/>
    <x v="0"/>
    <x v="11"/>
    <x v="333"/>
    <x v="0"/>
    <x v="0"/>
    <s v="Tesseramento"/>
    <x v="0"/>
    <x v="0"/>
    <x v="0"/>
    <m/>
  </r>
  <r>
    <n v="135183"/>
    <x v="0"/>
    <x v="0"/>
    <x v="0"/>
    <x v="0"/>
    <x v="17"/>
    <x v="159"/>
    <x v="0"/>
    <x v="0"/>
    <s v="Tesseramento"/>
    <x v="1"/>
    <x v="0"/>
    <x v="0"/>
    <m/>
  </r>
  <r>
    <n v="207686"/>
    <x v="0"/>
    <x v="0"/>
    <x v="0"/>
    <x v="1"/>
    <x v="7"/>
    <x v="45"/>
    <x v="0"/>
    <x v="0"/>
    <s v="Tesseramento"/>
    <x v="1"/>
    <x v="3"/>
    <x v="0"/>
    <m/>
  </r>
  <r>
    <n v="36581"/>
    <x v="0"/>
    <x v="0"/>
    <x v="0"/>
    <x v="0"/>
    <x v="7"/>
    <x v="45"/>
    <x v="0"/>
    <x v="1"/>
    <s v="Tesseramento"/>
    <x v="1"/>
    <x v="0"/>
    <x v="0"/>
    <m/>
  </r>
  <r>
    <n v="127333"/>
    <x v="0"/>
    <x v="1"/>
    <x v="0"/>
    <x v="0"/>
    <x v="7"/>
    <x v="45"/>
    <x v="0"/>
    <x v="0"/>
    <s v="Tesseramento"/>
    <x v="1"/>
    <x v="1"/>
    <x v="0"/>
    <m/>
  </r>
  <r>
    <n v="161829"/>
    <x v="0"/>
    <x v="1"/>
    <x v="0"/>
    <x v="3"/>
    <x v="7"/>
    <x v="45"/>
    <x v="0"/>
    <x v="0"/>
    <s v="Tesseramento"/>
    <x v="1"/>
    <x v="0"/>
    <x v="0"/>
    <m/>
  </r>
  <r>
    <n v="190030"/>
    <x v="0"/>
    <x v="1"/>
    <x v="0"/>
    <x v="0"/>
    <x v="7"/>
    <x v="45"/>
    <x v="0"/>
    <x v="0"/>
    <s v="Tesseramento"/>
    <x v="1"/>
    <x v="0"/>
    <x v="0"/>
    <m/>
  </r>
  <r>
    <n v="62289"/>
    <x v="0"/>
    <x v="0"/>
    <x v="0"/>
    <x v="0"/>
    <x v="7"/>
    <x v="161"/>
    <x v="0"/>
    <x v="1"/>
    <s v="Tesseramento"/>
    <x v="0"/>
    <x v="0"/>
    <x v="0"/>
    <m/>
  </r>
  <r>
    <n v="134707"/>
    <x v="0"/>
    <x v="0"/>
    <x v="0"/>
    <x v="0"/>
    <x v="7"/>
    <x v="161"/>
    <x v="0"/>
    <x v="0"/>
    <s v="Tesseramento"/>
    <x v="0"/>
    <x v="4"/>
    <x v="0"/>
    <m/>
  </r>
  <r>
    <n v="33045"/>
    <x v="0"/>
    <x v="0"/>
    <x v="0"/>
    <x v="0"/>
    <x v="7"/>
    <x v="161"/>
    <x v="0"/>
    <x v="0"/>
    <s v="Tesseramento"/>
    <x v="0"/>
    <x v="3"/>
    <x v="0"/>
    <m/>
  </r>
  <r>
    <n v="93768"/>
    <x v="0"/>
    <x v="0"/>
    <x v="0"/>
    <x v="0"/>
    <x v="7"/>
    <x v="161"/>
    <x v="0"/>
    <x v="0"/>
    <s v="Tesseramento"/>
    <x v="0"/>
    <x v="4"/>
    <x v="0"/>
    <m/>
  </r>
  <r>
    <n v="122101"/>
    <x v="0"/>
    <x v="0"/>
    <x v="0"/>
    <x v="0"/>
    <x v="7"/>
    <x v="161"/>
    <x v="0"/>
    <x v="0"/>
    <s v="Tesseramento"/>
    <x v="0"/>
    <x v="0"/>
    <x v="0"/>
    <m/>
  </r>
  <r>
    <n v="213555"/>
    <x v="0"/>
    <x v="0"/>
    <x v="0"/>
    <x v="0"/>
    <x v="7"/>
    <x v="161"/>
    <x v="0"/>
    <x v="0"/>
    <s v="Tesseramento"/>
    <x v="0"/>
    <x v="1"/>
    <x v="0"/>
    <m/>
  </r>
  <r>
    <n v="4650"/>
    <x v="0"/>
    <x v="0"/>
    <x v="0"/>
    <x v="0"/>
    <x v="7"/>
    <x v="161"/>
    <x v="0"/>
    <x v="0"/>
    <s v="Tesseramento"/>
    <x v="0"/>
    <x v="4"/>
    <x v="0"/>
    <m/>
  </r>
  <r>
    <n v="217877"/>
    <x v="0"/>
    <x v="0"/>
    <x v="0"/>
    <x v="0"/>
    <x v="7"/>
    <x v="161"/>
    <x v="0"/>
    <x v="0"/>
    <s v="Tesseramento"/>
    <x v="0"/>
    <x v="0"/>
    <x v="0"/>
    <m/>
  </r>
  <r>
    <n v="196693"/>
    <x v="0"/>
    <x v="0"/>
    <x v="0"/>
    <x v="3"/>
    <x v="7"/>
    <x v="161"/>
    <x v="0"/>
    <x v="0"/>
    <s v="Tesseramento"/>
    <x v="0"/>
    <x v="4"/>
    <x v="0"/>
    <m/>
  </r>
  <r>
    <n v="222133"/>
    <x v="0"/>
    <x v="0"/>
    <x v="0"/>
    <x v="1"/>
    <x v="7"/>
    <x v="161"/>
    <x v="0"/>
    <x v="0"/>
    <s v="Tesseramento"/>
    <x v="0"/>
    <x v="0"/>
    <x v="0"/>
    <m/>
  </r>
  <r>
    <n v="57339"/>
    <x v="0"/>
    <x v="0"/>
    <x v="0"/>
    <x v="0"/>
    <x v="7"/>
    <x v="161"/>
    <x v="0"/>
    <x v="0"/>
    <s v="Tesseramento"/>
    <x v="0"/>
    <x v="4"/>
    <x v="0"/>
    <m/>
  </r>
  <r>
    <n v="96552"/>
    <x v="0"/>
    <x v="0"/>
    <x v="0"/>
    <x v="0"/>
    <x v="7"/>
    <x v="161"/>
    <x v="0"/>
    <x v="0"/>
    <s v="Tesseramento"/>
    <x v="0"/>
    <x v="0"/>
    <x v="0"/>
    <m/>
  </r>
  <r>
    <n v="234710"/>
    <x v="0"/>
    <x v="0"/>
    <x v="1"/>
    <x v="1"/>
    <x v="4"/>
    <x v="359"/>
    <x v="0"/>
    <x v="0"/>
    <s v="Tesseramento"/>
    <x v="0"/>
    <x v="3"/>
    <x v="0"/>
    <m/>
  </r>
  <r>
    <n v="122983"/>
    <x v="0"/>
    <x v="0"/>
    <x v="0"/>
    <x v="0"/>
    <x v="7"/>
    <x v="45"/>
    <x v="0"/>
    <x v="0"/>
    <s v="Tesseramento"/>
    <x v="1"/>
    <x v="0"/>
    <x v="0"/>
    <m/>
  </r>
  <r>
    <n v="232712"/>
    <x v="0"/>
    <x v="0"/>
    <x v="0"/>
    <x v="0"/>
    <x v="8"/>
    <x v="304"/>
    <x v="0"/>
    <x v="0"/>
    <s v="Tesseramento"/>
    <x v="0"/>
    <x v="0"/>
    <x v="0"/>
    <m/>
  </r>
  <r>
    <n v="234899"/>
    <x v="0"/>
    <x v="0"/>
    <x v="1"/>
    <x v="0"/>
    <x v="8"/>
    <x v="304"/>
    <x v="0"/>
    <x v="0"/>
    <s v="Tesseramento"/>
    <x v="0"/>
    <x v="1"/>
    <x v="0"/>
    <m/>
  </r>
  <r>
    <n v="114088"/>
    <x v="0"/>
    <x v="0"/>
    <x v="0"/>
    <x v="0"/>
    <x v="8"/>
    <x v="304"/>
    <x v="0"/>
    <x v="0"/>
    <s v="Tesseramento"/>
    <x v="0"/>
    <x v="0"/>
    <x v="0"/>
    <m/>
  </r>
  <r>
    <n v="231942"/>
    <x v="0"/>
    <x v="0"/>
    <x v="0"/>
    <x v="1"/>
    <x v="7"/>
    <x v="395"/>
    <x v="0"/>
    <x v="0"/>
    <s v="Tesseramento"/>
    <x v="0"/>
    <x v="0"/>
    <x v="0"/>
    <m/>
  </r>
  <r>
    <n v="14890"/>
    <x v="0"/>
    <x v="0"/>
    <x v="0"/>
    <x v="0"/>
    <x v="13"/>
    <x v="177"/>
    <x v="0"/>
    <x v="0"/>
    <s v="Tesseramento"/>
    <x v="1"/>
    <x v="0"/>
    <x v="0"/>
    <m/>
  </r>
  <r>
    <n v="203526"/>
    <x v="0"/>
    <x v="0"/>
    <x v="0"/>
    <x v="1"/>
    <x v="10"/>
    <x v="240"/>
    <x v="0"/>
    <x v="1"/>
    <s v="Tesseramento"/>
    <x v="1"/>
    <x v="4"/>
    <x v="0"/>
    <m/>
  </r>
  <r>
    <n v="203524"/>
    <x v="0"/>
    <x v="0"/>
    <x v="0"/>
    <x v="1"/>
    <x v="10"/>
    <x v="240"/>
    <x v="0"/>
    <x v="0"/>
    <s v="Tesseramento"/>
    <x v="1"/>
    <x v="4"/>
    <x v="0"/>
    <m/>
  </r>
  <r>
    <n v="203525"/>
    <x v="0"/>
    <x v="0"/>
    <x v="0"/>
    <x v="3"/>
    <x v="10"/>
    <x v="240"/>
    <x v="0"/>
    <x v="0"/>
    <s v="Tesseramento"/>
    <x v="1"/>
    <x v="0"/>
    <x v="0"/>
    <m/>
  </r>
  <r>
    <n v="197081"/>
    <x v="0"/>
    <x v="0"/>
    <x v="0"/>
    <x v="0"/>
    <x v="2"/>
    <x v="163"/>
    <x v="0"/>
    <x v="0"/>
    <s v="Tesseramento"/>
    <x v="0"/>
    <x v="0"/>
    <x v="0"/>
    <m/>
  </r>
  <r>
    <n v="206064"/>
    <x v="0"/>
    <x v="0"/>
    <x v="0"/>
    <x v="0"/>
    <x v="2"/>
    <x v="163"/>
    <x v="0"/>
    <x v="0"/>
    <s v="Tesseramento"/>
    <x v="0"/>
    <x v="0"/>
    <x v="0"/>
    <m/>
  </r>
  <r>
    <n v="56821"/>
    <x v="0"/>
    <x v="0"/>
    <x v="0"/>
    <x v="0"/>
    <x v="12"/>
    <x v="314"/>
    <x v="0"/>
    <x v="0"/>
    <s v="Tesseramento"/>
    <x v="0"/>
    <x v="0"/>
    <x v="0"/>
    <m/>
  </r>
  <r>
    <n v="234886"/>
    <x v="0"/>
    <x v="0"/>
    <x v="1"/>
    <x v="1"/>
    <x v="7"/>
    <x v="175"/>
    <x v="0"/>
    <x v="1"/>
    <s v="Tesseramento"/>
    <x v="0"/>
    <x v="0"/>
    <x v="0"/>
    <m/>
  </r>
  <r>
    <n v="234785"/>
    <x v="0"/>
    <x v="1"/>
    <x v="1"/>
    <x v="1"/>
    <x v="2"/>
    <x v="36"/>
    <x v="0"/>
    <x v="0"/>
    <s v="Tesseramento"/>
    <x v="1"/>
    <x v="0"/>
    <x v="0"/>
    <m/>
  </r>
  <r>
    <n v="234783"/>
    <x v="0"/>
    <x v="1"/>
    <x v="1"/>
    <x v="1"/>
    <x v="2"/>
    <x v="36"/>
    <x v="0"/>
    <x v="1"/>
    <s v="Tesseramento"/>
    <x v="1"/>
    <x v="3"/>
    <x v="0"/>
    <m/>
  </r>
  <r>
    <n v="47648"/>
    <x v="0"/>
    <x v="0"/>
    <x v="0"/>
    <x v="0"/>
    <x v="4"/>
    <x v="256"/>
    <x v="0"/>
    <x v="1"/>
    <s v="Tesseramento"/>
    <x v="1"/>
    <x v="3"/>
    <x v="0"/>
    <m/>
  </r>
  <r>
    <n v="33884"/>
    <x v="0"/>
    <x v="0"/>
    <x v="0"/>
    <x v="0"/>
    <x v="4"/>
    <x v="166"/>
    <x v="0"/>
    <x v="0"/>
    <s v="Tesseramento"/>
    <x v="1"/>
    <x v="4"/>
    <x v="0"/>
    <m/>
  </r>
  <r>
    <n v="105984"/>
    <x v="0"/>
    <x v="0"/>
    <x v="0"/>
    <x v="0"/>
    <x v="4"/>
    <x v="166"/>
    <x v="0"/>
    <x v="0"/>
    <s v="Tesseramento"/>
    <x v="1"/>
    <x v="4"/>
    <x v="0"/>
    <m/>
  </r>
  <r>
    <n v="61163"/>
    <x v="0"/>
    <x v="0"/>
    <x v="0"/>
    <x v="0"/>
    <x v="4"/>
    <x v="166"/>
    <x v="0"/>
    <x v="0"/>
    <s v="Tesseramento"/>
    <x v="1"/>
    <x v="4"/>
    <x v="0"/>
    <m/>
  </r>
  <r>
    <n v="10438"/>
    <x v="0"/>
    <x v="0"/>
    <x v="0"/>
    <x v="0"/>
    <x v="4"/>
    <x v="166"/>
    <x v="0"/>
    <x v="1"/>
    <s v="Tesseramento"/>
    <x v="1"/>
    <x v="4"/>
    <x v="0"/>
    <m/>
  </r>
  <r>
    <n v="10437"/>
    <x v="0"/>
    <x v="0"/>
    <x v="0"/>
    <x v="0"/>
    <x v="4"/>
    <x v="166"/>
    <x v="0"/>
    <x v="0"/>
    <s v="Tesseramento"/>
    <x v="1"/>
    <x v="4"/>
    <x v="0"/>
    <m/>
  </r>
  <r>
    <n v="143421"/>
    <x v="0"/>
    <x v="0"/>
    <x v="0"/>
    <x v="0"/>
    <x v="7"/>
    <x v="74"/>
    <x v="0"/>
    <x v="0"/>
    <s v="Tesseramento"/>
    <x v="1"/>
    <x v="3"/>
    <x v="0"/>
    <m/>
  </r>
  <r>
    <n v="178508"/>
    <x v="0"/>
    <x v="0"/>
    <x v="0"/>
    <x v="0"/>
    <x v="7"/>
    <x v="74"/>
    <x v="0"/>
    <x v="0"/>
    <s v="Tesseramento"/>
    <x v="1"/>
    <x v="4"/>
    <x v="0"/>
    <m/>
  </r>
  <r>
    <n v="173574"/>
    <x v="0"/>
    <x v="0"/>
    <x v="0"/>
    <x v="0"/>
    <x v="7"/>
    <x v="74"/>
    <x v="0"/>
    <x v="1"/>
    <s v="Tesseramento"/>
    <x v="1"/>
    <x v="3"/>
    <x v="0"/>
    <m/>
  </r>
  <r>
    <n v="35818"/>
    <x v="0"/>
    <x v="0"/>
    <x v="0"/>
    <x v="0"/>
    <x v="7"/>
    <x v="74"/>
    <x v="0"/>
    <x v="1"/>
    <s v="Tesseramento"/>
    <x v="1"/>
    <x v="4"/>
    <x v="0"/>
    <m/>
  </r>
  <r>
    <n v="34305"/>
    <x v="0"/>
    <x v="0"/>
    <x v="0"/>
    <x v="0"/>
    <x v="7"/>
    <x v="74"/>
    <x v="0"/>
    <x v="0"/>
    <s v="Tesseramento"/>
    <x v="1"/>
    <x v="4"/>
    <x v="0"/>
    <m/>
  </r>
  <r>
    <n v="218396"/>
    <x v="0"/>
    <x v="0"/>
    <x v="0"/>
    <x v="1"/>
    <x v="7"/>
    <x v="74"/>
    <x v="0"/>
    <x v="0"/>
    <s v="Tesseramento"/>
    <x v="1"/>
    <x v="0"/>
    <x v="0"/>
    <m/>
  </r>
  <r>
    <n v="232763"/>
    <x v="1"/>
    <x v="0"/>
    <x v="0"/>
    <x v="2"/>
    <x v="7"/>
    <x v="74"/>
    <x v="0"/>
    <x v="0"/>
    <s v="Tesseramento"/>
    <x v="1"/>
    <x v="5"/>
    <x v="0"/>
    <m/>
  </r>
  <r>
    <n v="61027"/>
    <x v="0"/>
    <x v="0"/>
    <x v="0"/>
    <x v="0"/>
    <x v="7"/>
    <x v="74"/>
    <x v="0"/>
    <x v="0"/>
    <s v="Tesseramento"/>
    <x v="1"/>
    <x v="3"/>
    <x v="0"/>
    <m/>
  </r>
  <r>
    <n v="101601"/>
    <x v="0"/>
    <x v="0"/>
    <x v="0"/>
    <x v="0"/>
    <x v="7"/>
    <x v="74"/>
    <x v="0"/>
    <x v="0"/>
    <s v="Tesseramento"/>
    <x v="1"/>
    <x v="0"/>
    <x v="0"/>
    <m/>
  </r>
  <r>
    <n v="90875"/>
    <x v="0"/>
    <x v="0"/>
    <x v="0"/>
    <x v="0"/>
    <x v="7"/>
    <x v="74"/>
    <x v="0"/>
    <x v="0"/>
    <s v="Tesseramento"/>
    <x v="1"/>
    <x v="3"/>
    <x v="0"/>
    <m/>
  </r>
  <r>
    <n v="227417"/>
    <x v="0"/>
    <x v="0"/>
    <x v="0"/>
    <x v="0"/>
    <x v="7"/>
    <x v="74"/>
    <x v="0"/>
    <x v="0"/>
    <s v="Tesseramento"/>
    <x v="1"/>
    <x v="1"/>
    <x v="0"/>
    <m/>
  </r>
  <r>
    <n v="31509"/>
    <x v="0"/>
    <x v="0"/>
    <x v="0"/>
    <x v="0"/>
    <x v="7"/>
    <x v="74"/>
    <x v="0"/>
    <x v="0"/>
    <s v="Tesseramento"/>
    <x v="1"/>
    <x v="0"/>
    <x v="0"/>
    <m/>
  </r>
  <r>
    <n v="159333"/>
    <x v="0"/>
    <x v="0"/>
    <x v="0"/>
    <x v="1"/>
    <x v="7"/>
    <x v="74"/>
    <x v="0"/>
    <x v="0"/>
    <s v="Tesseramento"/>
    <x v="1"/>
    <x v="0"/>
    <x v="0"/>
    <m/>
  </r>
  <r>
    <n v="143027"/>
    <x v="0"/>
    <x v="0"/>
    <x v="0"/>
    <x v="0"/>
    <x v="14"/>
    <x v="131"/>
    <x v="0"/>
    <x v="0"/>
    <s v="Tesseramento"/>
    <x v="1"/>
    <x v="0"/>
    <x v="0"/>
    <m/>
  </r>
  <r>
    <n v="130696"/>
    <x v="1"/>
    <x v="0"/>
    <x v="0"/>
    <x v="0"/>
    <x v="14"/>
    <x v="131"/>
    <x v="0"/>
    <x v="1"/>
    <s v="Tesseramento"/>
    <x v="1"/>
    <x v="2"/>
    <x v="0"/>
    <m/>
  </r>
  <r>
    <n v="130640"/>
    <x v="1"/>
    <x v="0"/>
    <x v="0"/>
    <x v="0"/>
    <x v="14"/>
    <x v="131"/>
    <x v="0"/>
    <x v="1"/>
    <s v="Tesseramento"/>
    <x v="1"/>
    <x v="6"/>
    <x v="0"/>
    <m/>
  </r>
  <r>
    <n v="143025"/>
    <x v="0"/>
    <x v="0"/>
    <x v="0"/>
    <x v="1"/>
    <x v="14"/>
    <x v="131"/>
    <x v="0"/>
    <x v="1"/>
    <s v="Tesseramento"/>
    <x v="1"/>
    <x v="0"/>
    <x v="0"/>
    <m/>
  </r>
  <r>
    <n v="234711"/>
    <x v="0"/>
    <x v="1"/>
    <x v="1"/>
    <x v="0"/>
    <x v="1"/>
    <x v="1"/>
    <x v="0"/>
    <x v="0"/>
    <s v="Tesseramento"/>
    <x v="0"/>
    <x v="0"/>
    <x v="0"/>
    <m/>
  </r>
  <r>
    <n v="234712"/>
    <x v="0"/>
    <x v="1"/>
    <x v="1"/>
    <x v="1"/>
    <x v="1"/>
    <x v="1"/>
    <x v="0"/>
    <x v="1"/>
    <s v="Tesseramento"/>
    <x v="0"/>
    <x v="3"/>
    <x v="0"/>
    <m/>
  </r>
  <r>
    <n v="171101"/>
    <x v="0"/>
    <x v="0"/>
    <x v="0"/>
    <x v="1"/>
    <x v="7"/>
    <x v="161"/>
    <x v="0"/>
    <x v="0"/>
    <s v="Tesseramento"/>
    <x v="0"/>
    <x v="4"/>
    <x v="0"/>
    <m/>
  </r>
  <r>
    <n v="148503"/>
    <x v="0"/>
    <x v="0"/>
    <x v="0"/>
    <x v="3"/>
    <x v="7"/>
    <x v="161"/>
    <x v="0"/>
    <x v="0"/>
    <s v="Tesseramento"/>
    <x v="0"/>
    <x v="4"/>
    <x v="0"/>
    <m/>
  </r>
  <r>
    <n v="223110"/>
    <x v="0"/>
    <x v="0"/>
    <x v="0"/>
    <x v="1"/>
    <x v="7"/>
    <x v="161"/>
    <x v="0"/>
    <x v="0"/>
    <s v="Tesseramento"/>
    <x v="0"/>
    <x v="4"/>
    <x v="0"/>
    <m/>
  </r>
  <r>
    <n v="114625"/>
    <x v="0"/>
    <x v="0"/>
    <x v="0"/>
    <x v="1"/>
    <x v="1"/>
    <x v="1"/>
    <x v="0"/>
    <x v="0"/>
    <s v="Tesseramento"/>
    <x v="0"/>
    <x v="4"/>
    <x v="0"/>
    <m/>
  </r>
  <r>
    <n v="234868"/>
    <x v="0"/>
    <x v="0"/>
    <x v="1"/>
    <x v="0"/>
    <x v="7"/>
    <x v="74"/>
    <x v="0"/>
    <x v="0"/>
    <s v="Tesseramento"/>
    <x v="1"/>
    <x v="0"/>
    <x v="0"/>
    <m/>
  </r>
  <r>
    <n v="234869"/>
    <x v="0"/>
    <x v="1"/>
    <x v="1"/>
    <x v="1"/>
    <x v="7"/>
    <x v="74"/>
    <x v="0"/>
    <x v="0"/>
    <s v="Tesseramento"/>
    <x v="1"/>
    <x v="0"/>
    <x v="0"/>
    <m/>
  </r>
  <r>
    <n v="205028"/>
    <x v="1"/>
    <x v="0"/>
    <x v="2"/>
    <x v="2"/>
    <x v="7"/>
    <x v="74"/>
    <x v="0"/>
    <x v="0"/>
    <s v="Tesseramento"/>
    <x v="1"/>
    <x v="5"/>
    <x v="0"/>
    <m/>
  </r>
  <r>
    <n v="201399"/>
    <x v="0"/>
    <x v="0"/>
    <x v="0"/>
    <x v="0"/>
    <x v="4"/>
    <x v="140"/>
    <x v="0"/>
    <x v="0"/>
    <s v="Tesseramento"/>
    <x v="0"/>
    <x v="0"/>
    <x v="0"/>
    <m/>
  </r>
  <r>
    <n v="173535"/>
    <x v="1"/>
    <x v="1"/>
    <x v="2"/>
    <x v="2"/>
    <x v="7"/>
    <x v="74"/>
    <x v="0"/>
    <x v="1"/>
    <s v="Tesseramento"/>
    <x v="1"/>
    <x v="5"/>
    <x v="0"/>
    <m/>
  </r>
  <r>
    <n v="159650"/>
    <x v="0"/>
    <x v="0"/>
    <x v="0"/>
    <x v="0"/>
    <x v="3"/>
    <x v="8"/>
    <x v="0"/>
    <x v="0"/>
    <s v="Tesseramento"/>
    <x v="0"/>
    <x v="3"/>
    <x v="0"/>
    <m/>
  </r>
  <r>
    <n v="180673"/>
    <x v="0"/>
    <x v="0"/>
    <x v="0"/>
    <x v="0"/>
    <x v="3"/>
    <x v="8"/>
    <x v="0"/>
    <x v="0"/>
    <s v="Tesseramento"/>
    <x v="0"/>
    <x v="3"/>
    <x v="0"/>
    <m/>
  </r>
  <r>
    <n v="114671"/>
    <x v="0"/>
    <x v="0"/>
    <x v="0"/>
    <x v="4"/>
    <x v="1"/>
    <x v="178"/>
    <x v="0"/>
    <x v="0"/>
    <s v="Tesseramento"/>
    <x v="0"/>
    <x v="0"/>
    <x v="0"/>
    <m/>
  </r>
  <r>
    <n v="118299"/>
    <x v="0"/>
    <x v="0"/>
    <x v="0"/>
    <x v="0"/>
    <x v="3"/>
    <x v="8"/>
    <x v="0"/>
    <x v="0"/>
    <s v="Tesseramento"/>
    <x v="0"/>
    <x v="0"/>
    <x v="0"/>
    <m/>
  </r>
  <r>
    <n v="217058"/>
    <x v="0"/>
    <x v="0"/>
    <x v="0"/>
    <x v="0"/>
    <x v="1"/>
    <x v="178"/>
    <x v="0"/>
    <x v="0"/>
    <s v="Tesseramento"/>
    <x v="0"/>
    <x v="0"/>
    <x v="0"/>
    <m/>
  </r>
  <r>
    <n v="212063"/>
    <x v="0"/>
    <x v="0"/>
    <x v="0"/>
    <x v="0"/>
    <x v="4"/>
    <x v="52"/>
    <x v="0"/>
    <x v="0"/>
    <s v="Tesseramento"/>
    <x v="1"/>
    <x v="3"/>
    <x v="0"/>
    <m/>
  </r>
  <r>
    <n v="161011"/>
    <x v="0"/>
    <x v="0"/>
    <x v="0"/>
    <x v="0"/>
    <x v="14"/>
    <x v="131"/>
    <x v="0"/>
    <x v="0"/>
    <s v="Tesseramento"/>
    <x v="1"/>
    <x v="0"/>
    <x v="0"/>
    <m/>
  </r>
  <r>
    <n v="180664"/>
    <x v="0"/>
    <x v="0"/>
    <x v="0"/>
    <x v="0"/>
    <x v="7"/>
    <x v="44"/>
    <x v="0"/>
    <x v="0"/>
    <s v="Tesseramento"/>
    <x v="1"/>
    <x v="0"/>
    <x v="0"/>
    <m/>
  </r>
  <r>
    <n v="178158"/>
    <x v="1"/>
    <x v="0"/>
    <x v="0"/>
    <x v="3"/>
    <x v="7"/>
    <x v="44"/>
    <x v="0"/>
    <x v="0"/>
    <s v="Tesseramento"/>
    <x v="1"/>
    <x v="6"/>
    <x v="0"/>
    <m/>
  </r>
  <r>
    <n v="180662"/>
    <x v="0"/>
    <x v="0"/>
    <x v="0"/>
    <x v="0"/>
    <x v="7"/>
    <x v="44"/>
    <x v="0"/>
    <x v="1"/>
    <s v="Tesseramento"/>
    <x v="1"/>
    <x v="0"/>
    <x v="0"/>
    <m/>
  </r>
  <r>
    <n v="234775"/>
    <x v="0"/>
    <x v="1"/>
    <x v="1"/>
    <x v="2"/>
    <x v="7"/>
    <x v="44"/>
    <x v="0"/>
    <x v="1"/>
    <s v="Tesseramento"/>
    <x v="1"/>
    <x v="0"/>
    <x v="0"/>
    <m/>
  </r>
  <r>
    <n v="234774"/>
    <x v="0"/>
    <x v="1"/>
    <x v="1"/>
    <x v="2"/>
    <x v="7"/>
    <x v="44"/>
    <x v="0"/>
    <x v="0"/>
    <s v="Tesseramento"/>
    <x v="1"/>
    <x v="3"/>
    <x v="0"/>
    <m/>
  </r>
  <r>
    <n v="230092"/>
    <x v="0"/>
    <x v="1"/>
    <x v="0"/>
    <x v="2"/>
    <x v="7"/>
    <x v="44"/>
    <x v="0"/>
    <x v="0"/>
    <s v="Tesseramento"/>
    <x v="1"/>
    <x v="0"/>
    <x v="0"/>
    <m/>
  </r>
  <r>
    <n v="230091"/>
    <x v="0"/>
    <x v="1"/>
    <x v="0"/>
    <x v="2"/>
    <x v="7"/>
    <x v="44"/>
    <x v="0"/>
    <x v="1"/>
    <s v="Tesseramento"/>
    <x v="1"/>
    <x v="0"/>
    <x v="0"/>
    <m/>
  </r>
  <r>
    <n v="157163"/>
    <x v="0"/>
    <x v="0"/>
    <x v="0"/>
    <x v="1"/>
    <x v="7"/>
    <x v="44"/>
    <x v="0"/>
    <x v="1"/>
    <s v="Tesseramento"/>
    <x v="1"/>
    <x v="3"/>
    <x v="0"/>
    <m/>
  </r>
  <r>
    <n v="216955"/>
    <x v="0"/>
    <x v="0"/>
    <x v="0"/>
    <x v="0"/>
    <x v="7"/>
    <x v="44"/>
    <x v="0"/>
    <x v="0"/>
    <s v="Tesseramento"/>
    <x v="1"/>
    <x v="0"/>
    <x v="0"/>
    <m/>
  </r>
  <r>
    <n v="157377"/>
    <x v="0"/>
    <x v="0"/>
    <x v="0"/>
    <x v="1"/>
    <x v="7"/>
    <x v="44"/>
    <x v="0"/>
    <x v="0"/>
    <s v="Tesseramento"/>
    <x v="1"/>
    <x v="0"/>
    <x v="0"/>
    <m/>
  </r>
  <r>
    <n v="174582"/>
    <x v="0"/>
    <x v="0"/>
    <x v="0"/>
    <x v="0"/>
    <x v="7"/>
    <x v="44"/>
    <x v="0"/>
    <x v="1"/>
    <s v="Tesseramento"/>
    <x v="1"/>
    <x v="3"/>
    <x v="0"/>
    <m/>
  </r>
  <r>
    <n v="215196"/>
    <x v="0"/>
    <x v="1"/>
    <x v="0"/>
    <x v="0"/>
    <x v="7"/>
    <x v="45"/>
    <x v="0"/>
    <x v="0"/>
    <s v="Tesseramento"/>
    <x v="1"/>
    <x v="0"/>
    <x v="0"/>
    <m/>
  </r>
  <r>
    <n v="32600"/>
    <x v="0"/>
    <x v="0"/>
    <x v="0"/>
    <x v="0"/>
    <x v="7"/>
    <x v="45"/>
    <x v="0"/>
    <x v="0"/>
    <s v="Tesseramento"/>
    <x v="1"/>
    <x v="0"/>
    <x v="0"/>
    <m/>
  </r>
  <r>
    <n v="234773"/>
    <x v="1"/>
    <x v="1"/>
    <x v="1"/>
    <x v="2"/>
    <x v="7"/>
    <x v="44"/>
    <x v="0"/>
    <x v="1"/>
    <s v="Tesseramento"/>
    <x v="1"/>
    <x v="5"/>
    <x v="0"/>
    <m/>
  </r>
  <r>
    <n v="234670"/>
    <x v="1"/>
    <x v="0"/>
    <x v="1"/>
    <x v="3"/>
    <x v="1"/>
    <x v="178"/>
    <x v="0"/>
    <x v="0"/>
    <s v="Tesseramento"/>
    <x v="0"/>
    <x v="5"/>
    <x v="0"/>
    <m/>
  </r>
  <r>
    <n v="234671"/>
    <x v="1"/>
    <x v="0"/>
    <x v="1"/>
    <x v="3"/>
    <x v="1"/>
    <x v="178"/>
    <x v="0"/>
    <x v="0"/>
    <s v="Tesseramento"/>
    <x v="0"/>
    <x v="5"/>
    <x v="0"/>
    <m/>
  </r>
  <r>
    <n v="108549"/>
    <x v="0"/>
    <x v="0"/>
    <x v="0"/>
    <x v="0"/>
    <x v="7"/>
    <x v="274"/>
    <x v="0"/>
    <x v="1"/>
    <s v="Tesseramento"/>
    <x v="0"/>
    <x v="0"/>
    <x v="0"/>
    <m/>
  </r>
  <r>
    <n v="116375"/>
    <x v="0"/>
    <x v="0"/>
    <x v="0"/>
    <x v="0"/>
    <x v="7"/>
    <x v="274"/>
    <x v="0"/>
    <x v="1"/>
    <s v="Tesseramento"/>
    <x v="0"/>
    <x v="4"/>
    <x v="0"/>
    <m/>
  </r>
  <r>
    <n v="83389"/>
    <x v="0"/>
    <x v="1"/>
    <x v="0"/>
    <x v="1"/>
    <x v="7"/>
    <x v="274"/>
    <x v="0"/>
    <x v="0"/>
    <s v="Tesseramento"/>
    <x v="0"/>
    <x v="4"/>
    <x v="0"/>
    <m/>
  </r>
  <r>
    <n v="214610"/>
    <x v="0"/>
    <x v="0"/>
    <x v="0"/>
    <x v="0"/>
    <x v="4"/>
    <x v="166"/>
    <x v="0"/>
    <x v="0"/>
    <s v="Tesseramento"/>
    <x v="1"/>
    <x v="3"/>
    <x v="0"/>
    <m/>
  </r>
  <r>
    <n v="21521"/>
    <x v="0"/>
    <x v="0"/>
    <x v="0"/>
    <x v="0"/>
    <x v="4"/>
    <x v="166"/>
    <x v="0"/>
    <x v="0"/>
    <s v="Tesseramento"/>
    <x v="1"/>
    <x v="4"/>
    <x v="0"/>
    <m/>
  </r>
  <r>
    <n v="127905"/>
    <x v="0"/>
    <x v="0"/>
    <x v="0"/>
    <x v="0"/>
    <x v="4"/>
    <x v="166"/>
    <x v="0"/>
    <x v="1"/>
    <s v="Tesseramento"/>
    <x v="1"/>
    <x v="4"/>
    <x v="0"/>
    <m/>
  </r>
  <r>
    <n v="234761"/>
    <x v="0"/>
    <x v="1"/>
    <x v="1"/>
    <x v="0"/>
    <x v="7"/>
    <x v="274"/>
    <x v="0"/>
    <x v="0"/>
    <s v="Tesseramento"/>
    <x v="0"/>
    <x v="1"/>
    <x v="0"/>
    <m/>
  </r>
  <r>
    <n v="132881"/>
    <x v="0"/>
    <x v="0"/>
    <x v="0"/>
    <x v="0"/>
    <x v="4"/>
    <x v="166"/>
    <x v="0"/>
    <x v="0"/>
    <s v="Tesseramento"/>
    <x v="1"/>
    <x v="4"/>
    <x v="0"/>
    <m/>
  </r>
  <r>
    <n v="159305"/>
    <x v="0"/>
    <x v="0"/>
    <x v="0"/>
    <x v="0"/>
    <x v="4"/>
    <x v="166"/>
    <x v="0"/>
    <x v="0"/>
    <s v="Tesseramento"/>
    <x v="1"/>
    <x v="4"/>
    <x v="0"/>
    <m/>
  </r>
  <r>
    <n v="116506"/>
    <x v="0"/>
    <x v="0"/>
    <x v="0"/>
    <x v="0"/>
    <x v="7"/>
    <x v="274"/>
    <x v="0"/>
    <x v="0"/>
    <s v="Tesseramento"/>
    <x v="0"/>
    <x v="0"/>
    <x v="0"/>
    <m/>
  </r>
  <r>
    <n v="229638"/>
    <x v="0"/>
    <x v="1"/>
    <x v="0"/>
    <x v="0"/>
    <x v="7"/>
    <x v="274"/>
    <x v="0"/>
    <x v="0"/>
    <s v="Tesseramento"/>
    <x v="0"/>
    <x v="3"/>
    <x v="0"/>
    <m/>
  </r>
  <r>
    <n v="229467"/>
    <x v="0"/>
    <x v="1"/>
    <x v="0"/>
    <x v="0"/>
    <x v="7"/>
    <x v="274"/>
    <x v="0"/>
    <x v="0"/>
    <s v="Tesseramento"/>
    <x v="0"/>
    <x v="0"/>
    <x v="0"/>
    <m/>
  </r>
  <r>
    <n v="104450"/>
    <x v="0"/>
    <x v="0"/>
    <x v="0"/>
    <x v="0"/>
    <x v="7"/>
    <x v="385"/>
    <x v="0"/>
    <x v="0"/>
    <s v="Tesseramento"/>
    <x v="0"/>
    <x v="3"/>
    <x v="0"/>
    <m/>
  </r>
  <r>
    <n v="221771"/>
    <x v="0"/>
    <x v="0"/>
    <x v="0"/>
    <x v="0"/>
    <x v="7"/>
    <x v="385"/>
    <x v="0"/>
    <x v="0"/>
    <s v="Tesseramento"/>
    <x v="0"/>
    <x v="0"/>
    <x v="0"/>
    <m/>
  </r>
  <r>
    <n v="104463"/>
    <x v="0"/>
    <x v="0"/>
    <x v="0"/>
    <x v="0"/>
    <x v="7"/>
    <x v="385"/>
    <x v="0"/>
    <x v="1"/>
    <s v="Tesseramento"/>
    <x v="0"/>
    <x v="3"/>
    <x v="0"/>
    <m/>
  </r>
  <r>
    <n v="73560"/>
    <x v="0"/>
    <x v="0"/>
    <x v="0"/>
    <x v="0"/>
    <x v="7"/>
    <x v="385"/>
    <x v="0"/>
    <x v="1"/>
    <s v="Tesseramento"/>
    <x v="0"/>
    <x v="4"/>
    <x v="0"/>
    <m/>
  </r>
  <r>
    <n v="38985"/>
    <x v="0"/>
    <x v="0"/>
    <x v="0"/>
    <x v="0"/>
    <x v="4"/>
    <x v="145"/>
    <x v="0"/>
    <x v="0"/>
    <s v="Tesseramento"/>
    <x v="1"/>
    <x v="4"/>
    <x v="0"/>
    <m/>
  </r>
  <r>
    <n v="132672"/>
    <x v="0"/>
    <x v="0"/>
    <x v="0"/>
    <x v="0"/>
    <x v="7"/>
    <x v="385"/>
    <x v="0"/>
    <x v="1"/>
    <s v="Tesseramento"/>
    <x v="0"/>
    <x v="0"/>
    <x v="0"/>
    <m/>
  </r>
  <r>
    <n v="153105"/>
    <x v="0"/>
    <x v="0"/>
    <x v="0"/>
    <x v="0"/>
    <x v="7"/>
    <x v="385"/>
    <x v="0"/>
    <x v="0"/>
    <s v="Tesseramento"/>
    <x v="0"/>
    <x v="0"/>
    <x v="0"/>
    <m/>
  </r>
  <r>
    <n v="64477"/>
    <x v="0"/>
    <x v="0"/>
    <x v="0"/>
    <x v="0"/>
    <x v="4"/>
    <x v="145"/>
    <x v="0"/>
    <x v="0"/>
    <s v="Tesseramento"/>
    <x v="1"/>
    <x v="4"/>
    <x v="0"/>
    <m/>
  </r>
  <r>
    <n v="72095"/>
    <x v="0"/>
    <x v="0"/>
    <x v="0"/>
    <x v="0"/>
    <x v="7"/>
    <x v="385"/>
    <x v="0"/>
    <x v="0"/>
    <s v="Tesseramento"/>
    <x v="0"/>
    <x v="4"/>
    <x v="0"/>
    <m/>
  </r>
  <r>
    <n v="72119"/>
    <x v="0"/>
    <x v="0"/>
    <x v="0"/>
    <x v="0"/>
    <x v="7"/>
    <x v="385"/>
    <x v="0"/>
    <x v="0"/>
    <s v="Tesseramento"/>
    <x v="0"/>
    <x v="4"/>
    <x v="0"/>
    <m/>
  </r>
  <r>
    <n v="44904"/>
    <x v="0"/>
    <x v="0"/>
    <x v="0"/>
    <x v="0"/>
    <x v="4"/>
    <x v="145"/>
    <x v="0"/>
    <x v="0"/>
    <s v="Tesseramento"/>
    <x v="1"/>
    <x v="4"/>
    <x v="0"/>
    <m/>
  </r>
  <r>
    <n v="124626"/>
    <x v="0"/>
    <x v="0"/>
    <x v="0"/>
    <x v="0"/>
    <x v="7"/>
    <x v="385"/>
    <x v="0"/>
    <x v="0"/>
    <s v="Tesseramento"/>
    <x v="0"/>
    <x v="0"/>
    <x v="0"/>
    <m/>
  </r>
  <r>
    <n v="3971"/>
    <x v="0"/>
    <x v="0"/>
    <x v="0"/>
    <x v="0"/>
    <x v="13"/>
    <x v="177"/>
    <x v="0"/>
    <x v="0"/>
    <s v="Tesseramento"/>
    <x v="1"/>
    <x v="0"/>
    <x v="0"/>
    <m/>
  </r>
  <r>
    <n v="217883"/>
    <x v="1"/>
    <x v="1"/>
    <x v="0"/>
    <x v="3"/>
    <x v="4"/>
    <x v="144"/>
    <x v="0"/>
    <x v="1"/>
    <s v="Tesseramento"/>
    <x v="1"/>
    <x v="5"/>
    <x v="0"/>
    <m/>
  </r>
  <r>
    <n v="220778"/>
    <x v="1"/>
    <x v="1"/>
    <x v="0"/>
    <x v="3"/>
    <x v="4"/>
    <x v="144"/>
    <x v="0"/>
    <x v="1"/>
    <s v="Tesseramento"/>
    <x v="1"/>
    <x v="6"/>
    <x v="0"/>
    <m/>
  </r>
  <r>
    <n v="227552"/>
    <x v="1"/>
    <x v="1"/>
    <x v="0"/>
    <x v="2"/>
    <x v="4"/>
    <x v="144"/>
    <x v="0"/>
    <x v="1"/>
    <s v="Tesseramento"/>
    <x v="1"/>
    <x v="7"/>
    <x v="0"/>
    <m/>
  </r>
  <r>
    <n v="227553"/>
    <x v="1"/>
    <x v="1"/>
    <x v="0"/>
    <x v="2"/>
    <x v="4"/>
    <x v="144"/>
    <x v="0"/>
    <x v="0"/>
    <s v="Tesseramento"/>
    <x v="1"/>
    <x v="7"/>
    <x v="0"/>
    <m/>
  </r>
  <r>
    <n v="206078"/>
    <x v="1"/>
    <x v="1"/>
    <x v="0"/>
    <x v="1"/>
    <x v="4"/>
    <x v="144"/>
    <x v="0"/>
    <x v="1"/>
    <s v="Tesseramento"/>
    <x v="1"/>
    <x v="5"/>
    <x v="0"/>
    <m/>
  </r>
  <r>
    <n v="220226"/>
    <x v="1"/>
    <x v="1"/>
    <x v="0"/>
    <x v="1"/>
    <x v="4"/>
    <x v="144"/>
    <x v="0"/>
    <x v="0"/>
    <s v="Tesseramento"/>
    <x v="1"/>
    <x v="5"/>
    <x v="0"/>
    <m/>
  </r>
  <r>
    <n v="227083"/>
    <x v="1"/>
    <x v="1"/>
    <x v="0"/>
    <x v="2"/>
    <x v="4"/>
    <x v="144"/>
    <x v="0"/>
    <x v="1"/>
    <s v="Tesseramento"/>
    <x v="1"/>
    <x v="5"/>
    <x v="0"/>
    <m/>
  </r>
  <r>
    <n v="234760"/>
    <x v="1"/>
    <x v="1"/>
    <x v="1"/>
    <x v="1"/>
    <x v="4"/>
    <x v="166"/>
    <x v="0"/>
    <x v="0"/>
    <s v="Tesseramento"/>
    <x v="1"/>
    <x v="5"/>
    <x v="0"/>
    <m/>
  </r>
  <r>
    <n v="12997"/>
    <x v="0"/>
    <x v="0"/>
    <x v="0"/>
    <x v="0"/>
    <x v="4"/>
    <x v="12"/>
    <x v="0"/>
    <x v="0"/>
    <s v="Tesseramento"/>
    <x v="1"/>
    <x v="0"/>
    <x v="0"/>
    <m/>
  </r>
  <r>
    <n v="104352"/>
    <x v="1"/>
    <x v="0"/>
    <x v="0"/>
    <x v="0"/>
    <x v="4"/>
    <x v="12"/>
    <x v="0"/>
    <x v="0"/>
    <s v="Tesseramento"/>
    <x v="1"/>
    <x v="2"/>
    <x v="0"/>
    <m/>
  </r>
  <r>
    <n v="199160"/>
    <x v="0"/>
    <x v="0"/>
    <x v="0"/>
    <x v="0"/>
    <x v="10"/>
    <x v="294"/>
    <x v="0"/>
    <x v="1"/>
    <s v="Tesseramento"/>
    <x v="1"/>
    <x v="0"/>
    <x v="0"/>
    <m/>
  </r>
  <r>
    <n v="199159"/>
    <x v="0"/>
    <x v="0"/>
    <x v="0"/>
    <x v="0"/>
    <x v="10"/>
    <x v="294"/>
    <x v="0"/>
    <x v="0"/>
    <s v="Tesseramento"/>
    <x v="1"/>
    <x v="3"/>
    <x v="0"/>
    <m/>
  </r>
  <r>
    <n v="197621"/>
    <x v="1"/>
    <x v="0"/>
    <x v="0"/>
    <x v="0"/>
    <x v="10"/>
    <x v="294"/>
    <x v="0"/>
    <x v="0"/>
    <s v="Tesseramento"/>
    <x v="1"/>
    <x v="7"/>
    <x v="0"/>
    <m/>
  </r>
  <r>
    <n v="234989"/>
    <x v="0"/>
    <x v="1"/>
    <x v="1"/>
    <x v="0"/>
    <x v="4"/>
    <x v="235"/>
    <x v="0"/>
    <x v="0"/>
    <s v="Tesseramento"/>
    <x v="0"/>
    <x v="1"/>
    <x v="0"/>
    <m/>
  </r>
  <r>
    <n v="235034"/>
    <x v="1"/>
    <x v="1"/>
    <x v="1"/>
    <x v="3"/>
    <x v="4"/>
    <x v="235"/>
    <x v="0"/>
    <x v="0"/>
    <s v="Tesseramento"/>
    <x v="0"/>
    <x v="2"/>
    <x v="0"/>
    <m/>
  </r>
  <r>
    <n v="192453"/>
    <x v="0"/>
    <x v="0"/>
    <x v="0"/>
    <x v="0"/>
    <x v="7"/>
    <x v="135"/>
    <x v="0"/>
    <x v="0"/>
    <s v="Tesseramento"/>
    <x v="1"/>
    <x v="0"/>
    <x v="0"/>
    <m/>
  </r>
  <r>
    <n v="28516"/>
    <x v="0"/>
    <x v="0"/>
    <x v="0"/>
    <x v="0"/>
    <x v="10"/>
    <x v="294"/>
    <x v="0"/>
    <x v="0"/>
    <s v="Tesseramento"/>
    <x v="1"/>
    <x v="0"/>
    <x v="0"/>
    <m/>
  </r>
  <r>
    <n v="93424"/>
    <x v="0"/>
    <x v="0"/>
    <x v="0"/>
    <x v="0"/>
    <x v="10"/>
    <x v="294"/>
    <x v="0"/>
    <x v="0"/>
    <s v="Tesseramento"/>
    <x v="1"/>
    <x v="3"/>
    <x v="0"/>
    <m/>
  </r>
  <r>
    <n v="53285"/>
    <x v="0"/>
    <x v="0"/>
    <x v="0"/>
    <x v="0"/>
    <x v="10"/>
    <x v="294"/>
    <x v="0"/>
    <x v="1"/>
    <s v="Tesseramento"/>
    <x v="1"/>
    <x v="4"/>
    <x v="0"/>
    <m/>
  </r>
  <r>
    <n v="136019"/>
    <x v="0"/>
    <x v="0"/>
    <x v="0"/>
    <x v="0"/>
    <x v="10"/>
    <x v="294"/>
    <x v="0"/>
    <x v="0"/>
    <s v="Tesseramento"/>
    <x v="1"/>
    <x v="4"/>
    <x v="0"/>
    <m/>
  </r>
  <r>
    <n v="105367"/>
    <x v="0"/>
    <x v="0"/>
    <x v="0"/>
    <x v="0"/>
    <x v="10"/>
    <x v="294"/>
    <x v="0"/>
    <x v="0"/>
    <s v="Tesseramento"/>
    <x v="1"/>
    <x v="0"/>
    <x v="0"/>
    <m/>
  </r>
  <r>
    <n v="187360"/>
    <x v="0"/>
    <x v="0"/>
    <x v="0"/>
    <x v="0"/>
    <x v="10"/>
    <x v="294"/>
    <x v="0"/>
    <x v="1"/>
    <s v="Tesseramento"/>
    <x v="1"/>
    <x v="0"/>
    <x v="0"/>
    <m/>
  </r>
  <r>
    <n v="53284"/>
    <x v="0"/>
    <x v="0"/>
    <x v="0"/>
    <x v="0"/>
    <x v="10"/>
    <x v="294"/>
    <x v="0"/>
    <x v="0"/>
    <s v="Tesseramento"/>
    <x v="1"/>
    <x v="0"/>
    <x v="0"/>
    <m/>
  </r>
  <r>
    <n v="53286"/>
    <x v="0"/>
    <x v="0"/>
    <x v="0"/>
    <x v="0"/>
    <x v="10"/>
    <x v="294"/>
    <x v="0"/>
    <x v="0"/>
    <s v="Tesseramento"/>
    <x v="1"/>
    <x v="3"/>
    <x v="0"/>
    <m/>
  </r>
  <r>
    <n v="40177"/>
    <x v="0"/>
    <x v="0"/>
    <x v="0"/>
    <x v="0"/>
    <x v="10"/>
    <x v="294"/>
    <x v="0"/>
    <x v="0"/>
    <s v="Tesseramento"/>
    <x v="1"/>
    <x v="0"/>
    <x v="0"/>
    <m/>
  </r>
  <r>
    <n v="122157"/>
    <x v="0"/>
    <x v="0"/>
    <x v="0"/>
    <x v="1"/>
    <x v="10"/>
    <x v="294"/>
    <x v="0"/>
    <x v="1"/>
    <s v="Tesseramento"/>
    <x v="1"/>
    <x v="3"/>
    <x v="0"/>
    <m/>
  </r>
  <r>
    <n v="53291"/>
    <x v="0"/>
    <x v="0"/>
    <x v="0"/>
    <x v="0"/>
    <x v="10"/>
    <x v="294"/>
    <x v="0"/>
    <x v="0"/>
    <s v="Tesseramento"/>
    <x v="1"/>
    <x v="3"/>
    <x v="0"/>
    <m/>
  </r>
  <r>
    <n v="199565"/>
    <x v="1"/>
    <x v="0"/>
    <x v="0"/>
    <x v="3"/>
    <x v="10"/>
    <x v="294"/>
    <x v="0"/>
    <x v="0"/>
    <s v="Tesseramento"/>
    <x v="1"/>
    <x v="6"/>
    <x v="0"/>
    <m/>
  </r>
  <r>
    <n v="116259"/>
    <x v="0"/>
    <x v="0"/>
    <x v="0"/>
    <x v="0"/>
    <x v="10"/>
    <x v="294"/>
    <x v="0"/>
    <x v="1"/>
    <s v="Tesseramento"/>
    <x v="1"/>
    <x v="3"/>
    <x v="0"/>
    <m/>
  </r>
  <r>
    <n v="210778"/>
    <x v="1"/>
    <x v="0"/>
    <x v="0"/>
    <x v="1"/>
    <x v="10"/>
    <x v="294"/>
    <x v="0"/>
    <x v="1"/>
    <s v="Tesseramento"/>
    <x v="1"/>
    <x v="5"/>
    <x v="0"/>
    <m/>
  </r>
  <r>
    <n v="84913"/>
    <x v="0"/>
    <x v="0"/>
    <x v="0"/>
    <x v="0"/>
    <x v="10"/>
    <x v="294"/>
    <x v="0"/>
    <x v="0"/>
    <s v="Tesseramento"/>
    <x v="1"/>
    <x v="0"/>
    <x v="0"/>
    <m/>
  </r>
  <r>
    <n v="53293"/>
    <x v="0"/>
    <x v="0"/>
    <x v="0"/>
    <x v="0"/>
    <x v="10"/>
    <x v="294"/>
    <x v="0"/>
    <x v="0"/>
    <s v="Tesseramento"/>
    <x v="1"/>
    <x v="0"/>
    <x v="0"/>
    <m/>
  </r>
  <r>
    <n v="172972"/>
    <x v="0"/>
    <x v="0"/>
    <x v="0"/>
    <x v="1"/>
    <x v="10"/>
    <x v="294"/>
    <x v="0"/>
    <x v="1"/>
    <s v="Tesseramento"/>
    <x v="1"/>
    <x v="3"/>
    <x v="0"/>
    <m/>
  </r>
  <r>
    <n v="64364"/>
    <x v="0"/>
    <x v="0"/>
    <x v="0"/>
    <x v="0"/>
    <x v="10"/>
    <x v="294"/>
    <x v="0"/>
    <x v="0"/>
    <s v="Tesseramento"/>
    <x v="1"/>
    <x v="0"/>
    <x v="0"/>
    <m/>
  </r>
  <r>
    <n v="82390"/>
    <x v="0"/>
    <x v="0"/>
    <x v="0"/>
    <x v="0"/>
    <x v="10"/>
    <x v="294"/>
    <x v="0"/>
    <x v="0"/>
    <s v="Tesseramento"/>
    <x v="1"/>
    <x v="4"/>
    <x v="0"/>
    <m/>
  </r>
  <r>
    <n v="53297"/>
    <x v="0"/>
    <x v="0"/>
    <x v="0"/>
    <x v="0"/>
    <x v="10"/>
    <x v="294"/>
    <x v="0"/>
    <x v="0"/>
    <s v="Tesseramento"/>
    <x v="1"/>
    <x v="3"/>
    <x v="0"/>
    <m/>
  </r>
  <r>
    <n v="183625"/>
    <x v="0"/>
    <x v="0"/>
    <x v="0"/>
    <x v="0"/>
    <x v="10"/>
    <x v="294"/>
    <x v="0"/>
    <x v="0"/>
    <s v="Tesseramento"/>
    <x v="1"/>
    <x v="0"/>
    <x v="0"/>
    <m/>
  </r>
  <r>
    <n v="186773"/>
    <x v="0"/>
    <x v="0"/>
    <x v="0"/>
    <x v="0"/>
    <x v="10"/>
    <x v="294"/>
    <x v="0"/>
    <x v="1"/>
    <s v="Tesseramento"/>
    <x v="1"/>
    <x v="3"/>
    <x v="0"/>
    <m/>
  </r>
  <r>
    <n v="57115"/>
    <x v="0"/>
    <x v="0"/>
    <x v="0"/>
    <x v="0"/>
    <x v="10"/>
    <x v="294"/>
    <x v="0"/>
    <x v="0"/>
    <s v="Tesseramento"/>
    <x v="1"/>
    <x v="0"/>
    <x v="0"/>
    <m/>
  </r>
  <r>
    <n v="53298"/>
    <x v="0"/>
    <x v="0"/>
    <x v="0"/>
    <x v="0"/>
    <x v="10"/>
    <x v="294"/>
    <x v="0"/>
    <x v="0"/>
    <s v="Tesseramento"/>
    <x v="1"/>
    <x v="3"/>
    <x v="0"/>
    <m/>
  </r>
  <r>
    <n v="55734"/>
    <x v="0"/>
    <x v="0"/>
    <x v="0"/>
    <x v="0"/>
    <x v="10"/>
    <x v="294"/>
    <x v="0"/>
    <x v="0"/>
    <s v="Tesseramento"/>
    <x v="1"/>
    <x v="3"/>
    <x v="0"/>
    <m/>
  </r>
  <r>
    <n v="195872"/>
    <x v="0"/>
    <x v="0"/>
    <x v="0"/>
    <x v="0"/>
    <x v="10"/>
    <x v="294"/>
    <x v="0"/>
    <x v="1"/>
    <s v="Tesseramento"/>
    <x v="1"/>
    <x v="0"/>
    <x v="0"/>
    <m/>
  </r>
  <r>
    <n v="154312"/>
    <x v="0"/>
    <x v="0"/>
    <x v="0"/>
    <x v="3"/>
    <x v="10"/>
    <x v="294"/>
    <x v="0"/>
    <x v="0"/>
    <s v="Tesseramento"/>
    <x v="1"/>
    <x v="3"/>
    <x v="0"/>
    <m/>
  </r>
  <r>
    <n v="212198"/>
    <x v="0"/>
    <x v="0"/>
    <x v="0"/>
    <x v="0"/>
    <x v="10"/>
    <x v="294"/>
    <x v="0"/>
    <x v="1"/>
    <s v="Tesseramento"/>
    <x v="1"/>
    <x v="3"/>
    <x v="0"/>
    <m/>
  </r>
  <r>
    <n v="116260"/>
    <x v="0"/>
    <x v="0"/>
    <x v="0"/>
    <x v="1"/>
    <x v="10"/>
    <x v="294"/>
    <x v="0"/>
    <x v="1"/>
    <s v="Tesseramento"/>
    <x v="1"/>
    <x v="3"/>
    <x v="0"/>
    <m/>
  </r>
  <r>
    <n v="61551"/>
    <x v="0"/>
    <x v="0"/>
    <x v="0"/>
    <x v="0"/>
    <x v="10"/>
    <x v="294"/>
    <x v="0"/>
    <x v="0"/>
    <s v="Tesseramento"/>
    <x v="1"/>
    <x v="0"/>
    <x v="0"/>
    <m/>
  </r>
  <r>
    <n v="24792"/>
    <x v="0"/>
    <x v="0"/>
    <x v="0"/>
    <x v="0"/>
    <x v="10"/>
    <x v="294"/>
    <x v="0"/>
    <x v="1"/>
    <s v="Tesseramento"/>
    <x v="1"/>
    <x v="0"/>
    <x v="0"/>
    <m/>
  </r>
  <r>
    <n v="53305"/>
    <x v="0"/>
    <x v="0"/>
    <x v="0"/>
    <x v="0"/>
    <x v="10"/>
    <x v="294"/>
    <x v="0"/>
    <x v="0"/>
    <s v="Tesseramento"/>
    <x v="1"/>
    <x v="3"/>
    <x v="0"/>
    <m/>
  </r>
  <r>
    <n v="24797"/>
    <x v="0"/>
    <x v="0"/>
    <x v="0"/>
    <x v="0"/>
    <x v="10"/>
    <x v="294"/>
    <x v="0"/>
    <x v="0"/>
    <s v="Tesseramento"/>
    <x v="1"/>
    <x v="0"/>
    <x v="0"/>
    <m/>
  </r>
  <r>
    <n v="122433"/>
    <x v="0"/>
    <x v="0"/>
    <x v="0"/>
    <x v="0"/>
    <x v="10"/>
    <x v="294"/>
    <x v="0"/>
    <x v="1"/>
    <s v="Tesseramento"/>
    <x v="1"/>
    <x v="4"/>
    <x v="0"/>
    <m/>
  </r>
  <r>
    <n v="105385"/>
    <x v="0"/>
    <x v="0"/>
    <x v="0"/>
    <x v="0"/>
    <x v="10"/>
    <x v="294"/>
    <x v="0"/>
    <x v="1"/>
    <s v="Tesseramento"/>
    <x v="1"/>
    <x v="4"/>
    <x v="0"/>
    <m/>
  </r>
  <r>
    <n v="53292"/>
    <x v="0"/>
    <x v="0"/>
    <x v="0"/>
    <x v="0"/>
    <x v="10"/>
    <x v="294"/>
    <x v="0"/>
    <x v="1"/>
    <s v="Tesseramento"/>
    <x v="1"/>
    <x v="3"/>
    <x v="0"/>
    <m/>
  </r>
  <r>
    <n v="53308"/>
    <x v="0"/>
    <x v="0"/>
    <x v="0"/>
    <x v="0"/>
    <x v="10"/>
    <x v="294"/>
    <x v="0"/>
    <x v="0"/>
    <s v="Tesseramento"/>
    <x v="1"/>
    <x v="3"/>
    <x v="0"/>
    <m/>
  </r>
  <r>
    <n v="111698"/>
    <x v="0"/>
    <x v="0"/>
    <x v="0"/>
    <x v="0"/>
    <x v="10"/>
    <x v="294"/>
    <x v="0"/>
    <x v="1"/>
    <s v="Tesseramento"/>
    <x v="1"/>
    <x v="0"/>
    <x v="0"/>
    <m/>
  </r>
  <r>
    <n v="60476"/>
    <x v="0"/>
    <x v="0"/>
    <x v="0"/>
    <x v="0"/>
    <x v="10"/>
    <x v="294"/>
    <x v="0"/>
    <x v="0"/>
    <s v="Tesseramento"/>
    <x v="1"/>
    <x v="3"/>
    <x v="0"/>
    <m/>
  </r>
  <r>
    <n v="61739"/>
    <x v="0"/>
    <x v="0"/>
    <x v="0"/>
    <x v="0"/>
    <x v="10"/>
    <x v="294"/>
    <x v="0"/>
    <x v="0"/>
    <s v="Tesseramento"/>
    <x v="1"/>
    <x v="3"/>
    <x v="0"/>
    <m/>
  </r>
  <r>
    <n v="53311"/>
    <x v="0"/>
    <x v="0"/>
    <x v="0"/>
    <x v="0"/>
    <x v="10"/>
    <x v="294"/>
    <x v="0"/>
    <x v="0"/>
    <s v="Tesseramento"/>
    <x v="1"/>
    <x v="0"/>
    <x v="0"/>
    <m/>
  </r>
  <r>
    <n v="105386"/>
    <x v="0"/>
    <x v="0"/>
    <x v="0"/>
    <x v="0"/>
    <x v="10"/>
    <x v="294"/>
    <x v="0"/>
    <x v="0"/>
    <s v="Tesseramento"/>
    <x v="1"/>
    <x v="1"/>
    <x v="0"/>
    <m/>
  </r>
  <r>
    <n v="53312"/>
    <x v="0"/>
    <x v="0"/>
    <x v="0"/>
    <x v="0"/>
    <x v="10"/>
    <x v="294"/>
    <x v="0"/>
    <x v="0"/>
    <s v="Tesseramento"/>
    <x v="1"/>
    <x v="4"/>
    <x v="0"/>
    <m/>
  </r>
  <r>
    <n v="230206"/>
    <x v="0"/>
    <x v="0"/>
    <x v="0"/>
    <x v="1"/>
    <x v="10"/>
    <x v="294"/>
    <x v="0"/>
    <x v="0"/>
    <s v="Tesseramento"/>
    <x v="1"/>
    <x v="0"/>
    <x v="0"/>
    <m/>
  </r>
  <r>
    <n v="111700"/>
    <x v="0"/>
    <x v="0"/>
    <x v="0"/>
    <x v="0"/>
    <x v="10"/>
    <x v="294"/>
    <x v="0"/>
    <x v="1"/>
    <s v="Tesseramento"/>
    <x v="1"/>
    <x v="3"/>
    <x v="0"/>
    <m/>
  </r>
  <r>
    <n v="78159"/>
    <x v="0"/>
    <x v="0"/>
    <x v="0"/>
    <x v="0"/>
    <x v="10"/>
    <x v="294"/>
    <x v="0"/>
    <x v="0"/>
    <s v="Tesseramento"/>
    <x v="1"/>
    <x v="4"/>
    <x v="0"/>
    <m/>
  </r>
  <r>
    <n v="225481"/>
    <x v="1"/>
    <x v="0"/>
    <x v="0"/>
    <x v="3"/>
    <x v="10"/>
    <x v="294"/>
    <x v="0"/>
    <x v="0"/>
    <s v="Tesseramento"/>
    <x v="1"/>
    <x v="7"/>
    <x v="0"/>
    <m/>
  </r>
  <r>
    <n v="225482"/>
    <x v="1"/>
    <x v="0"/>
    <x v="0"/>
    <x v="3"/>
    <x v="10"/>
    <x v="294"/>
    <x v="0"/>
    <x v="0"/>
    <s v="Tesseramento"/>
    <x v="1"/>
    <x v="5"/>
    <x v="0"/>
    <m/>
  </r>
  <r>
    <n v="105388"/>
    <x v="0"/>
    <x v="0"/>
    <x v="0"/>
    <x v="0"/>
    <x v="10"/>
    <x v="294"/>
    <x v="0"/>
    <x v="0"/>
    <s v="Tesseramento"/>
    <x v="1"/>
    <x v="0"/>
    <x v="0"/>
    <m/>
  </r>
  <r>
    <n v="198394"/>
    <x v="0"/>
    <x v="0"/>
    <x v="0"/>
    <x v="1"/>
    <x v="10"/>
    <x v="294"/>
    <x v="0"/>
    <x v="0"/>
    <s v="Tesseramento"/>
    <x v="1"/>
    <x v="0"/>
    <x v="0"/>
    <m/>
  </r>
  <r>
    <n v="184317"/>
    <x v="1"/>
    <x v="0"/>
    <x v="0"/>
    <x v="0"/>
    <x v="10"/>
    <x v="294"/>
    <x v="0"/>
    <x v="0"/>
    <s v="Tesseramento"/>
    <x v="1"/>
    <x v="6"/>
    <x v="0"/>
    <s v="B"/>
  </r>
  <r>
    <n v="12722"/>
    <x v="0"/>
    <x v="0"/>
    <x v="0"/>
    <x v="0"/>
    <x v="10"/>
    <x v="294"/>
    <x v="0"/>
    <x v="1"/>
    <s v="Tesseramento"/>
    <x v="1"/>
    <x v="3"/>
    <x v="0"/>
    <m/>
  </r>
  <r>
    <n v="144591"/>
    <x v="0"/>
    <x v="0"/>
    <x v="0"/>
    <x v="0"/>
    <x v="10"/>
    <x v="294"/>
    <x v="0"/>
    <x v="1"/>
    <s v="Tesseramento"/>
    <x v="1"/>
    <x v="3"/>
    <x v="0"/>
    <m/>
  </r>
  <r>
    <n v="53324"/>
    <x v="0"/>
    <x v="0"/>
    <x v="0"/>
    <x v="0"/>
    <x v="10"/>
    <x v="294"/>
    <x v="0"/>
    <x v="0"/>
    <s v="Tesseramento"/>
    <x v="1"/>
    <x v="0"/>
    <x v="0"/>
    <m/>
  </r>
  <r>
    <n v="105395"/>
    <x v="0"/>
    <x v="0"/>
    <x v="0"/>
    <x v="0"/>
    <x v="10"/>
    <x v="294"/>
    <x v="0"/>
    <x v="0"/>
    <s v="Tesseramento"/>
    <x v="1"/>
    <x v="1"/>
    <x v="0"/>
    <m/>
  </r>
  <r>
    <n v="124369"/>
    <x v="0"/>
    <x v="0"/>
    <x v="0"/>
    <x v="2"/>
    <x v="10"/>
    <x v="294"/>
    <x v="0"/>
    <x v="0"/>
    <s v="Tesseramento"/>
    <x v="1"/>
    <x v="3"/>
    <x v="0"/>
    <m/>
  </r>
  <r>
    <n v="12725"/>
    <x v="0"/>
    <x v="0"/>
    <x v="0"/>
    <x v="0"/>
    <x v="10"/>
    <x v="294"/>
    <x v="0"/>
    <x v="0"/>
    <s v="Tesseramento"/>
    <x v="1"/>
    <x v="3"/>
    <x v="0"/>
    <m/>
  </r>
  <r>
    <n v="91354"/>
    <x v="0"/>
    <x v="0"/>
    <x v="0"/>
    <x v="0"/>
    <x v="10"/>
    <x v="294"/>
    <x v="0"/>
    <x v="0"/>
    <s v="Tesseramento"/>
    <x v="1"/>
    <x v="3"/>
    <x v="0"/>
    <m/>
  </r>
  <r>
    <n v="12730"/>
    <x v="0"/>
    <x v="0"/>
    <x v="0"/>
    <x v="0"/>
    <x v="10"/>
    <x v="294"/>
    <x v="0"/>
    <x v="0"/>
    <s v="Tesseramento"/>
    <x v="1"/>
    <x v="3"/>
    <x v="0"/>
    <m/>
  </r>
  <r>
    <n v="198350"/>
    <x v="0"/>
    <x v="0"/>
    <x v="0"/>
    <x v="1"/>
    <x v="7"/>
    <x v="11"/>
    <x v="0"/>
    <x v="0"/>
    <s v="Tesseramento"/>
    <x v="1"/>
    <x v="4"/>
    <x v="0"/>
    <m/>
  </r>
  <r>
    <n v="87397"/>
    <x v="0"/>
    <x v="0"/>
    <x v="0"/>
    <x v="0"/>
    <x v="7"/>
    <x v="11"/>
    <x v="0"/>
    <x v="0"/>
    <s v="Tesseramento"/>
    <x v="1"/>
    <x v="0"/>
    <x v="0"/>
    <m/>
  </r>
  <r>
    <n v="87410"/>
    <x v="0"/>
    <x v="0"/>
    <x v="0"/>
    <x v="0"/>
    <x v="7"/>
    <x v="11"/>
    <x v="0"/>
    <x v="0"/>
    <s v="Tesseramento"/>
    <x v="1"/>
    <x v="0"/>
    <x v="0"/>
    <m/>
  </r>
  <r>
    <n v="88212"/>
    <x v="0"/>
    <x v="0"/>
    <x v="0"/>
    <x v="0"/>
    <x v="7"/>
    <x v="11"/>
    <x v="0"/>
    <x v="1"/>
    <s v="Tesseramento"/>
    <x v="1"/>
    <x v="4"/>
    <x v="0"/>
    <m/>
  </r>
  <r>
    <n v="41067"/>
    <x v="0"/>
    <x v="0"/>
    <x v="0"/>
    <x v="0"/>
    <x v="7"/>
    <x v="11"/>
    <x v="0"/>
    <x v="0"/>
    <s v="Tesseramento"/>
    <x v="1"/>
    <x v="4"/>
    <x v="0"/>
    <m/>
  </r>
  <r>
    <n v="107440"/>
    <x v="0"/>
    <x v="0"/>
    <x v="0"/>
    <x v="0"/>
    <x v="7"/>
    <x v="11"/>
    <x v="0"/>
    <x v="0"/>
    <s v="Tesseramento"/>
    <x v="1"/>
    <x v="4"/>
    <x v="0"/>
    <m/>
  </r>
  <r>
    <n v="101367"/>
    <x v="0"/>
    <x v="0"/>
    <x v="0"/>
    <x v="0"/>
    <x v="7"/>
    <x v="11"/>
    <x v="0"/>
    <x v="1"/>
    <s v="Tesseramento"/>
    <x v="1"/>
    <x v="4"/>
    <x v="0"/>
    <m/>
  </r>
  <r>
    <n v="143426"/>
    <x v="0"/>
    <x v="0"/>
    <x v="0"/>
    <x v="0"/>
    <x v="7"/>
    <x v="11"/>
    <x v="0"/>
    <x v="0"/>
    <s v="Tesseramento"/>
    <x v="1"/>
    <x v="0"/>
    <x v="0"/>
    <m/>
  </r>
  <r>
    <n v="152572"/>
    <x v="0"/>
    <x v="0"/>
    <x v="0"/>
    <x v="0"/>
    <x v="7"/>
    <x v="11"/>
    <x v="0"/>
    <x v="1"/>
    <s v="Tesseramento"/>
    <x v="1"/>
    <x v="4"/>
    <x v="0"/>
    <m/>
  </r>
  <r>
    <n v="165641"/>
    <x v="0"/>
    <x v="0"/>
    <x v="0"/>
    <x v="3"/>
    <x v="7"/>
    <x v="11"/>
    <x v="0"/>
    <x v="0"/>
    <s v="Tesseramento"/>
    <x v="1"/>
    <x v="0"/>
    <x v="0"/>
    <m/>
  </r>
  <r>
    <n v="34030"/>
    <x v="0"/>
    <x v="0"/>
    <x v="0"/>
    <x v="0"/>
    <x v="7"/>
    <x v="11"/>
    <x v="0"/>
    <x v="0"/>
    <s v="Tesseramento"/>
    <x v="1"/>
    <x v="4"/>
    <x v="0"/>
    <m/>
  </r>
  <r>
    <n v="115101"/>
    <x v="0"/>
    <x v="0"/>
    <x v="0"/>
    <x v="0"/>
    <x v="7"/>
    <x v="11"/>
    <x v="0"/>
    <x v="0"/>
    <s v="Tesseramento"/>
    <x v="1"/>
    <x v="0"/>
    <x v="0"/>
    <m/>
  </r>
  <r>
    <n v="64800"/>
    <x v="0"/>
    <x v="0"/>
    <x v="0"/>
    <x v="1"/>
    <x v="7"/>
    <x v="11"/>
    <x v="0"/>
    <x v="0"/>
    <s v="Tesseramento"/>
    <x v="1"/>
    <x v="4"/>
    <x v="0"/>
    <m/>
  </r>
  <r>
    <n v="215219"/>
    <x v="0"/>
    <x v="0"/>
    <x v="0"/>
    <x v="1"/>
    <x v="7"/>
    <x v="11"/>
    <x v="0"/>
    <x v="0"/>
    <s v="Tesseramento"/>
    <x v="1"/>
    <x v="1"/>
    <x v="0"/>
    <m/>
  </r>
  <r>
    <n v="147096"/>
    <x v="0"/>
    <x v="0"/>
    <x v="0"/>
    <x v="0"/>
    <x v="7"/>
    <x v="11"/>
    <x v="0"/>
    <x v="0"/>
    <s v="Tesseramento"/>
    <x v="1"/>
    <x v="0"/>
    <x v="0"/>
    <m/>
  </r>
  <r>
    <n v="229878"/>
    <x v="0"/>
    <x v="0"/>
    <x v="0"/>
    <x v="0"/>
    <x v="7"/>
    <x v="11"/>
    <x v="0"/>
    <x v="0"/>
    <s v="Tesseramento"/>
    <x v="1"/>
    <x v="1"/>
    <x v="0"/>
    <m/>
  </r>
  <r>
    <n v="79493"/>
    <x v="0"/>
    <x v="0"/>
    <x v="0"/>
    <x v="4"/>
    <x v="7"/>
    <x v="11"/>
    <x v="0"/>
    <x v="0"/>
    <s v="Tesseramento"/>
    <x v="1"/>
    <x v="0"/>
    <x v="0"/>
    <m/>
  </r>
  <r>
    <n v="66246"/>
    <x v="0"/>
    <x v="0"/>
    <x v="0"/>
    <x v="0"/>
    <x v="7"/>
    <x v="11"/>
    <x v="0"/>
    <x v="0"/>
    <s v="Tesseramento"/>
    <x v="1"/>
    <x v="4"/>
    <x v="0"/>
    <m/>
  </r>
  <r>
    <n v="147295"/>
    <x v="0"/>
    <x v="0"/>
    <x v="0"/>
    <x v="0"/>
    <x v="7"/>
    <x v="11"/>
    <x v="0"/>
    <x v="0"/>
    <s v="Tesseramento"/>
    <x v="1"/>
    <x v="0"/>
    <x v="0"/>
    <m/>
  </r>
  <r>
    <n v="191324"/>
    <x v="0"/>
    <x v="0"/>
    <x v="0"/>
    <x v="0"/>
    <x v="7"/>
    <x v="11"/>
    <x v="0"/>
    <x v="1"/>
    <s v="Tesseramento"/>
    <x v="1"/>
    <x v="0"/>
    <x v="0"/>
    <m/>
  </r>
  <r>
    <n v="155042"/>
    <x v="0"/>
    <x v="0"/>
    <x v="0"/>
    <x v="0"/>
    <x v="7"/>
    <x v="11"/>
    <x v="0"/>
    <x v="0"/>
    <s v="Tesseramento"/>
    <x v="1"/>
    <x v="0"/>
    <x v="0"/>
    <m/>
  </r>
  <r>
    <n v="185692"/>
    <x v="1"/>
    <x v="0"/>
    <x v="0"/>
    <x v="1"/>
    <x v="7"/>
    <x v="11"/>
    <x v="0"/>
    <x v="0"/>
    <s v="Tesseramento"/>
    <x v="1"/>
    <x v="5"/>
    <x v="0"/>
    <m/>
  </r>
  <r>
    <n v="185341"/>
    <x v="0"/>
    <x v="0"/>
    <x v="0"/>
    <x v="1"/>
    <x v="7"/>
    <x v="11"/>
    <x v="0"/>
    <x v="1"/>
    <s v="Tesseramento"/>
    <x v="1"/>
    <x v="4"/>
    <x v="0"/>
    <m/>
  </r>
  <r>
    <n v="202414"/>
    <x v="0"/>
    <x v="0"/>
    <x v="0"/>
    <x v="0"/>
    <x v="7"/>
    <x v="11"/>
    <x v="0"/>
    <x v="1"/>
    <s v="Tesseramento"/>
    <x v="1"/>
    <x v="3"/>
    <x v="0"/>
    <m/>
  </r>
  <r>
    <n v="202415"/>
    <x v="0"/>
    <x v="0"/>
    <x v="0"/>
    <x v="0"/>
    <x v="7"/>
    <x v="11"/>
    <x v="0"/>
    <x v="0"/>
    <s v="Tesseramento"/>
    <x v="1"/>
    <x v="3"/>
    <x v="0"/>
    <m/>
  </r>
  <r>
    <n v="168594"/>
    <x v="1"/>
    <x v="0"/>
    <x v="0"/>
    <x v="0"/>
    <x v="7"/>
    <x v="11"/>
    <x v="0"/>
    <x v="0"/>
    <s v="Tesseramento"/>
    <x v="1"/>
    <x v="2"/>
    <x v="0"/>
    <m/>
  </r>
  <r>
    <n v="175647"/>
    <x v="0"/>
    <x v="0"/>
    <x v="0"/>
    <x v="1"/>
    <x v="7"/>
    <x v="11"/>
    <x v="0"/>
    <x v="0"/>
    <s v="Tesseramento"/>
    <x v="1"/>
    <x v="0"/>
    <x v="0"/>
    <m/>
  </r>
  <r>
    <n v="194023"/>
    <x v="0"/>
    <x v="0"/>
    <x v="0"/>
    <x v="0"/>
    <x v="7"/>
    <x v="11"/>
    <x v="0"/>
    <x v="0"/>
    <s v="Tesseramento"/>
    <x v="1"/>
    <x v="3"/>
    <x v="0"/>
    <m/>
  </r>
  <r>
    <n v="29673"/>
    <x v="0"/>
    <x v="0"/>
    <x v="0"/>
    <x v="0"/>
    <x v="7"/>
    <x v="11"/>
    <x v="0"/>
    <x v="0"/>
    <s v="Tesseramento"/>
    <x v="1"/>
    <x v="4"/>
    <x v="0"/>
    <m/>
  </r>
  <r>
    <n v="12516"/>
    <x v="0"/>
    <x v="0"/>
    <x v="0"/>
    <x v="0"/>
    <x v="7"/>
    <x v="11"/>
    <x v="0"/>
    <x v="0"/>
    <s v="Tesseramento"/>
    <x v="1"/>
    <x v="4"/>
    <x v="0"/>
    <m/>
  </r>
  <r>
    <n v="129843"/>
    <x v="0"/>
    <x v="0"/>
    <x v="0"/>
    <x v="0"/>
    <x v="7"/>
    <x v="11"/>
    <x v="0"/>
    <x v="0"/>
    <s v="Tesseramento"/>
    <x v="1"/>
    <x v="4"/>
    <x v="0"/>
    <m/>
  </r>
  <r>
    <n v="14367"/>
    <x v="0"/>
    <x v="0"/>
    <x v="0"/>
    <x v="0"/>
    <x v="7"/>
    <x v="11"/>
    <x v="0"/>
    <x v="0"/>
    <s v="Tesseramento"/>
    <x v="1"/>
    <x v="4"/>
    <x v="0"/>
    <m/>
  </r>
  <r>
    <n v="98439"/>
    <x v="0"/>
    <x v="0"/>
    <x v="0"/>
    <x v="0"/>
    <x v="7"/>
    <x v="11"/>
    <x v="0"/>
    <x v="1"/>
    <s v="Tesseramento"/>
    <x v="1"/>
    <x v="4"/>
    <x v="0"/>
    <m/>
  </r>
  <r>
    <n v="98417"/>
    <x v="0"/>
    <x v="0"/>
    <x v="0"/>
    <x v="0"/>
    <x v="7"/>
    <x v="11"/>
    <x v="0"/>
    <x v="0"/>
    <s v="Tesseramento"/>
    <x v="1"/>
    <x v="4"/>
    <x v="0"/>
    <m/>
  </r>
  <r>
    <n v="173169"/>
    <x v="0"/>
    <x v="0"/>
    <x v="0"/>
    <x v="0"/>
    <x v="7"/>
    <x v="11"/>
    <x v="0"/>
    <x v="0"/>
    <s v="Tesseramento"/>
    <x v="1"/>
    <x v="4"/>
    <x v="0"/>
    <m/>
  </r>
  <r>
    <n v="192452"/>
    <x v="0"/>
    <x v="0"/>
    <x v="0"/>
    <x v="0"/>
    <x v="7"/>
    <x v="135"/>
    <x v="0"/>
    <x v="0"/>
    <s v="Tesseramento"/>
    <x v="1"/>
    <x v="4"/>
    <x v="0"/>
    <m/>
  </r>
  <r>
    <n v="207067"/>
    <x v="0"/>
    <x v="0"/>
    <x v="0"/>
    <x v="0"/>
    <x v="7"/>
    <x v="210"/>
    <x v="0"/>
    <x v="0"/>
    <s v="Tesseramento"/>
    <x v="0"/>
    <x v="0"/>
    <x v="0"/>
    <m/>
  </r>
  <r>
    <n v="208997"/>
    <x v="0"/>
    <x v="0"/>
    <x v="0"/>
    <x v="0"/>
    <x v="7"/>
    <x v="210"/>
    <x v="0"/>
    <x v="0"/>
    <s v="Tesseramento"/>
    <x v="0"/>
    <x v="0"/>
    <x v="0"/>
    <m/>
  </r>
  <r>
    <n v="216592"/>
    <x v="0"/>
    <x v="0"/>
    <x v="0"/>
    <x v="2"/>
    <x v="7"/>
    <x v="210"/>
    <x v="0"/>
    <x v="1"/>
    <s v="Tesseramento"/>
    <x v="0"/>
    <x v="3"/>
    <x v="0"/>
    <m/>
  </r>
  <r>
    <n v="36378"/>
    <x v="0"/>
    <x v="0"/>
    <x v="0"/>
    <x v="0"/>
    <x v="7"/>
    <x v="210"/>
    <x v="0"/>
    <x v="0"/>
    <s v="Tesseramento"/>
    <x v="0"/>
    <x v="3"/>
    <x v="0"/>
    <m/>
  </r>
  <r>
    <n v="184102"/>
    <x v="0"/>
    <x v="0"/>
    <x v="0"/>
    <x v="0"/>
    <x v="7"/>
    <x v="210"/>
    <x v="0"/>
    <x v="0"/>
    <s v="Tesseramento"/>
    <x v="0"/>
    <x v="3"/>
    <x v="0"/>
    <m/>
  </r>
  <r>
    <n v="211270"/>
    <x v="0"/>
    <x v="0"/>
    <x v="0"/>
    <x v="3"/>
    <x v="7"/>
    <x v="210"/>
    <x v="0"/>
    <x v="0"/>
    <s v="Tesseramento"/>
    <x v="0"/>
    <x v="0"/>
    <x v="0"/>
    <m/>
  </r>
  <r>
    <n v="230703"/>
    <x v="0"/>
    <x v="0"/>
    <x v="0"/>
    <x v="1"/>
    <x v="7"/>
    <x v="210"/>
    <x v="0"/>
    <x v="0"/>
    <s v="Tesseramento"/>
    <x v="0"/>
    <x v="1"/>
    <x v="0"/>
    <m/>
  </r>
  <r>
    <n v="163866"/>
    <x v="0"/>
    <x v="0"/>
    <x v="0"/>
    <x v="0"/>
    <x v="7"/>
    <x v="135"/>
    <x v="0"/>
    <x v="0"/>
    <s v="Tesseramento"/>
    <x v="1"/>
    <x v="0"/>
    <x v="0"/>
    <m/>
  </r>
  <r>
    <n v="83410"/>
    <x v="0"/>
    <x v="0"/>
    <x v="0"/>
    <x v="0"/>
    <x v="10"/>
    <x v="294"/>
    <x v="0"/>
    <x v="0"/>
    <s v="Tesseramento"/>
    <x v="1"/>
    <x v="0"/>
    <x v="0"/>
    <m/>
  </r>
  <r>
    <n v="22232"/>
    <x v="0"/>
    <x v="0"/>
    <x v="0"/>
    <x v="0"/>
    <x v="7"/>
    <x v="210"/>
    <x v="0"/>
    <x v="0"/>
    <s v="Tesseramento"/>
    <x v="0"/>
    <x v="3"/>
    <x v="0"/>
    <m/>
  </r>
  <r>
    <n v="230772"/>
    <x v="0"/>
    <x v="0"/>
    <x v="0"/>
    <x v="3"/>
    <x v="7"/>
    <x v="210"/>
    <x v="0"/>
    <x v="0"/>
    <s v="Tesseramento"/>
    <x v="0"/>
    <x v="1"/>
    <x v="0"/>
    <m/>
  </r>
  <r>
    <n v="153431"/>
    <x v="0"/>
    <x v="0"/>
    <x v="0"/>
    <x v="0"/>
    <x v="7"/>
    <x v="210"/>
    <x v="0"/>
    <x v="0"/>
    <s v="Tesseramento"/>
    <x v="0"/>
    <x v="0"/>
    <x v="0"/>
    <m/>
  </r>
  <r>
    <n v="216595"/>
    <x v="0"/>
    <x v="0"/>
    <x v="0"/>
    <x v="0"/>
    <x v="7"/>
    <x v="210"/>
    <x v="0"/>
    <x v="0"/>
    <s v="Tesseramento"/>
    <x v="0"/>
    <x v="1"/>
    <x v="0"/>
    <m/>
  </r>
  <r>
    <n v="108506"/>
    <x v="0"/>
    <x v="0"/>
    <x v="0"/>
    <x v="0"/>
    <x v="7"/>
    <x v="210"/>
    <x v="0"/>
    <x v="0"/>
    <s v="Tesseramento"/>
    <x v="0"/>
    <x v="3"/>
    <x v="0"/>
    <m/>
  </r>
  <r>
    <n v="131123"/>
    <x v="0"/>
    <x v="0"/>
    <x v="0"/>
    <x v="0"/>
    <x v="9"/>
    <x v="196"/>
    <x v="0"/>
    <x v="0"/>
    <s v="Tesseramento"/>
    <x v="1"/>
    <x v="4"/>
    <x v="0"/>
    <m/>
  </r>
  <r>
    <n v="134968"/>
    <x v="0"/>
    <x v="0"/>
    <x v="0"/>
    <x v="0"/>
    <x v="9"/>
    <x v="196"/>
    <x v="0"/>
    <x v="0"/>
    <s v="Tesseramento"/>
    <x v="1"/>
    <x v="3"/>
    <x v="0"/>
    <m/>
  </r>
  <r>
    <n v="206458"/>
    <x v="0"/>
    <x v="0"/>
    <x v="0"/>
    <x v="1"/>
    <x v="9"/>
    <x v="196"/>
    <x v="0"/>
    <x v="0"/>
    <s v="Tesseramento"/>
    <x v="1"/>
    <x v="3"/>
    <x v="0"/>
    <m/>
  </r>
  <r>
    <n v="170247"/>
    <x v="1"/>
    <x v="0"/>
    <x v="0"/>
    <x v="0"/>
    <x v="9"/>
    <x v="196"/>
    <x v="0"/>
    <x v="0"/>
    <s v="Tesseramento"/>
    <x v="1"/>
    <x v="2"/>
    <x v="0"/>
    <m/>
  </r>
  <r>
    <n v="151050"/>
    <x v="0"/>
    <x v="0"/>
    <x v="0"/>
    <x v="0"/>
    <x v="9"/>
    <x v="196"/>
    <x v="0"/>
    <x v="1"/>
    <s v="Tesseramento"/>
    <x v="1"/>
    <x v="3"/>
    <x v="0"/>
    <m/>
  </r>
  <r>
    <n v="138696"/>
    <x v="0"/>
    <x v="0"/>
    <x v="0"/>
    <x v="0"/>
    <x v="9"/>
    <x v="196"/>
    <x v="0"/>
    <x v="0"/>
    <s v="Tesseramento"/>
    <x v="1"/>
    <x v="4"/>
    <x v="0"/>
    <m/>
  </r>
  <r>
    <n v="106020"/>
    <x v="0"/>
    <x v="0"/>
    <x v="0"/>
    <x v="0"/>
    <x v="9"/>
    <x v="196"/>
    <x v="0"/>
    <x v="0"/>
    <s v="Tesseramento"/>
    <x v="1"/>
    <x v="4"/>
    <x v="0"/>
    <m/>
  </r>
  <r>
    <n v="230632"/>
    <x v="0"/>
    <x v="0"/>
    <x v="0"/>
    <x v="0"/>
    <x v="9"/>
    <x v="196"/>
    <x v="0"/>
    <x v="0"/>
    <s v="Tesseramento"/>
    <x v="1"/>
    <x v="1"/>
    <x v="0"/>
    <m/>
  </r>
  <r>
    <n v="138691"/>
    <x v="0"/>
    <x v="0"/>
    <x v="2"/>
    <x v="0"/>
    <x v="9"/>
    <x v="196"/>
    <x v="0"/>
    <x v="1"/>
    <s v="Tesseramento"/>
    <x v="1"/>
    <x v="4"/>
    <x v="0"/>
    <m/>
  </r>
  <r>
    <n v="165028"/>
    <x v="0"/>
    <x v="0"/>
    <x v="2"/>
    <x v="0"/>
    <x v="9"/>
    <x v="196"/>
    <x v="0"/>
    <x v="1"/>
    <s v="Tesseramento"/>
    <x v="1"/>
    <x v="4"/>
    <x v="0"/>
    <m/>
  </r>
  <r>
    <n v="126884"/>
    <x v="0"/>
    <x v="0"/>
    <x v="2"/>
    <x v="4"/>
    <x v="9"/>
    <x v="196"/>
    <x v="0"/>
    <x v="0"/>
    <s v="Tesseramento"/>
    <x v="1"/>
    <x v="0"/>
    <x v="0"/>
    <m/>
  </r>
  <r>
    <n v="106012"/>
    <x v="0"/>
    <x v="0"/>
    <x v="2"/>
    <x v="0"/>
    <x v="9"/>
    <x v="196"/>
    <x v="0"/>
    <x v="0"/>
    <s v="Tesseramento"/>
    <x v="1"/>
    <x v="0"/>
    <x v="0"/>
    <m/>
  </r>
  <r>
    <n v="112778"/>
    <x v="0"/>
    <x v="0"/>
    <x v="2"/>
    <x v="1"/>
    <x v="9"/>
    <x v="196"/>
    <x v="0"/>
    <x v="1"/>
    <s v="Tesseramento"/>
    <x v="1"/>
    <x v="0"/>
    <x v="0"/>
    <m/>
  </r>
  <r>
    <n v="226522"/>
    <x v="0"/>
    <x v="0"/>
    <x v="0"/>
    <x v="0"/>
    <x v="7"/>
    <x v="210"/>
    <x v="0"/>
    <x v="0"/>
    <s v="Tesseramento"/>
    <x v="0"/>
    <x v="1"/>
    <x v="0"/>
    <m/>
  </r>
  <r>
    <n v="223997"/>
    <x v="0"/>
    <x v="0"/>
    <x v="0"/>
    <x v="0"/>
    <x v="7"/>
    <x v="210"/>
    <x v="0"/>
    <x v="0"/>
    <s v="Tesseramento"/>
    <x v="0"/>
    <x v="3"/>
    <x v="0"/>
    <m/>
  </r>
  <r>
    <n v="195449"/>
    <x v="0"/>
    <x v="0"/>
    <x v="0"/>
    <x v="0"/>
    <x v="7"/>
    <x v="210"/>
    <x v="0"/>
    <x v="0"/>
    <s v="Tesseramento"/>
    <x v="0"/>
    <x v="0"/>
    <x v="0"/>
    <m/>
  </r>
  <r>
    <n v="195453"/>
    <x v="0"/>
    <x v="0"/>
    <x v="0"/>
    <x v="0"/>
    <x v="7"/>
    <x v="210"/>
    <x v="0"/>
    <x v="1"/>
    <s v="Tesseramento"/>
    <x v="0"/>
    <x v="0"/>
    <x v="0"/>
    <m/>
  </r>
  <r>
    <n v="210888"/>
    <x v="0"/>
    <x v="0"/>
    <x v="0"/>
    <x v="1"/>
    <x v="7"/>
    <x v="210"/>
    <x v="0"/>
    <x v="1"/>
    <s v="Tesseramento"/>
    <x v="0"/>
    <x v="0"/>
    <x v="0"/>
    <m/>
  </r>
  <r>
    <n v="176178"/>
    <x v="0"/>
    <x v="0"/>
    <x v="0"/>
    <x v="0"/>
    <x v="7"/>
    <x v="210"/>
    <x v="0"/>
    <x v="0"/>
    <s v="Tesseramento"/>
    <x v="0"/>
    <x v="0"/>
    <x v="0"/>
    <m/>
  </r>
  <r>
    <n v="220486"/>
    <x v="1"/>
    <x v="1"/>
    <x v="0"/>
    <x v="3"/>
    <x v="7"/>
    <x v="45"/>
    <x v="0"/>
    <x v="1"/>
    <s v="Tesseramento"/>
    <x v="1"/>
    <x v="5"/>
    <x v="0"/>
    <m/>
  </r>
  <r>
    <n v="105365"/>
    <x v="0"/>
    <x v="0"/>
    <x v="0"/>
    <x v="0"/>
    <x v="10"/>
    <x v="294"/>
    <x v="0"/>
    <x v="1"/>
    <s v="Tesseramento"/>
    <x v="1"/>
    <x v="0"/>
    <x v="0"/>
    <m/>
  </r>
  <r>
    <n v="189318"/>
    <x v="0"/>
    <x v="0"/>
    <x v="0"/>
    <x v="0"/>
    <x v="2"/>
    <x v="208"/>
    <x v="0"/>
    <x v="0"/>
    <s v="Tesseramento"/>
    <x v="0"/>
    <x v="0"/>
    <x v="0"/>
    <m/>
  </r>
  <r>
    <n v="116092"/>
    <x v="0"/>
    <x v="0"/>
    <x v="0"/>
    <x v="0"/>
    <x v="2"/>
    <x v="298"/>
    <x v="0"/>
    <x v="0"/>
    <s v="Tesseramento"/>
    <x v="1"/>
    <x v="4"/>
    <x v="0"/>
    <m/>
  </r>
  <r>
    <n v="72729"/>
    <x v="0"/>
    <x v="0"/>
    <x v="0"/>
    <x v="0"/>
    <x v="2"/>
    <x v="298"/>
    <x v="0"/>
    <x v="0"/>
    <s v="Tesseramento"/>
    <x v="1"/>
    <x v="4"/>
    <x v="0"/>
    <m/>
  </r>
  <r>
    <n v="172915"/>
    <x v="0"/>
    <x v="0"/>
    <x v="0"/>
    <x v="0"/>
    <x v="2"/>
    <x v="298"/>
    <x v="0"/>
    <x v="0"/>
    <s v="Tesseramento"/>
    <x v="1"/>
    <x v="3"/>
    <x v="0"/>
    <m/>
  </r>
  <r>
    <n v="116097"/>
    <x v="0"/>
    <x v="0"/>
    <x v="0"/>
    <x v="0"/>
    <x v="2"/>
    <x v="298"/>
    <x v="0"/>
    <x v="1"/>
    <s v="Tesseramento"/>
    <x v="1"/>
    <x v="4"/>
    <x v="0"/>
    <m/>
  </r>
  <r>
    <n v="158578"/>
    <x v="0"/>
    <x v="0"/>
    <x v="0"/>
    <x v="1"/>
    <x v="2"/>
    <x v="298"/>
    <x v="0"/>
    <x v="1"/>
    <s v="Tesseramento"/>
    <x v="1"/>
    <x v="4"/>
    <x v="0"/>
    <m/>
  </r>
  <r>
    <n v="96436"/>
    <x v="0"/>
    <x v="0"/>
    <x v="0"/>
    <x v="0"/>
    <x v="2"/>
    <x v="298"/>
    <x v="0"/>
    <x v="0"/>
    <s v="Tesseramento"/>
    <x v="1"/>
    <x v="0"/>
    <x v="0"/>
    <m/>
  </r>
  <r>
    <n v="172723"/>
    <x v="0"/>
    <x v="0"/>
    <x v="0"/>
    <x v="0"/>
    <x v="2"/>
    <x v="298"/>
    <x v="0"/>
    <x v="0"/>
    <s v="Tesseramento"/>
    <x v="1"/>
    <x v="0"/>
    <x v="0"/>
    <m/>
  </r>
  <r>
    <n v="82426"/>
    <x v="0"/>
    <x v="0"/>
    <x v="0"/>
    <x v="0"/>
    <x v="2"/>
    <x v="298"/>
    <x v="0"/>
    <x v="0"/>
    <s v="Tesseramento"/>
    <x v="1"/>
    <x v="3"/>
    <x v="0"/>
    <m/>
  </r>
  <r>
    <n v="86425"/>
    <x v="0"/>
    <x v="0"/>
    <x v="0"/>
    <x v="0"/>
    <x v="2"/>
    <x v="298"/>
    <x v="0"/>
    <x v="0"/>
    <s v="Tesseramento"/>
    <x v="1"/>
    <x v="3"/>
    <x v="0"/>
    <m/>
  </r>
  <r>
    <n v="170429"/>
    <x v="0"/>
    <x v="0"/>
    <x v="0"/>
    <x v="0"/>
    <x v="2"/>
    <x v="298"/>
    <x v="0"/>
    <x v="0"/>
    <s v="Tesseramento"/>
    <x v="1"/>
    <x v="1"/>
    <x v="0"/>
    <m/>
  </r>
  <r>
    <n v="187431"/>
    <x v="0"/>
    <x v="0"/>
    <x v="0"/>
    <x v="0"/>
    <x v="2"/>
    <x v="298"/>
    <x v="0"/>
    <x v="0"/>
    <s v="Tesseramento"/>
    <x v="1"/>
    <x v="0"/>
    <x v="0"/>
    <m/>
  </r>
  <r>
    <n v="170903"/>
    <x v="0"/>
    <x v="0"/>
    <x v="0"/>
    <x v="0"/>
    <x v="2"/>
    <x v="298"/>
    <x v="0"/>
    <x v="0"/>
    <s v="Tesseramento"/>
    <x v="1"/>
    <x v="0"/>
    <x v="0"/>
    <m/>
  </r>
  <r>
    <n v="67565"/>
    <x v="0"/>
    <x v="0"/>
    <x v="0"/>
    <x v="0"/>
    <x v="2"/>
    <x v="298"/>
    <x v="0"/>
    <x v="0"/>
    <s v="Tesseramento"/>
    <x v="1"/>
    <x v="4"/>
    <x v="0"/>
    <m/>
  </r>
  <r>
    <n v="108125"/>
    <x v="0"/>
    <x v="0"/>
    <x v="0"/>
    <x v="1"/>
    <x v="2"/>
    <x v="298"/>
    <x v="0"/>
    <x v="1"/>
    <s v="Tesseramento"/>
    <x v="1"/>
    <x v="4"/>
    <x v="0"/>
    <m/>
  </r>
  <r>
    <n v="75686"/>
    <x v="0"/>
    <x v="0"/>
    <x v="0"/>
    <x v="0"/>
    <x v="2"/>
    <x v="298"/>
    <x v="0"/>
    <x v="0"/>
    <s v="Tesseramento"/>
    <x v="1"/>
    <x v="4"/>
    <x v="0"/>
    <m/>
  </r>
  <r>
    <n v="67295"/>
    <x v="0"/>
    <x v="0"/>
    <x v="0"/>
    <x v="0"/>
    <x v="2"/>
    <x v="298"/>
    <x v="0"/>
    <x v="0"/>
    <s v="Tesseramento"/>
    <x v="1"/>
    <x v="4"/>
    <x v="0"/>
    <m/>
  </r>
  <r>
    <n v="53539"/>
    <x v="0"/>
    <x v="0"/>
    <x v="0"/>
    <x v="0"/>
    <x v="2"/>
    <x v="298"/>
    <x v="0"/>
    <x v="0"/>
    <s v="Tesseramento"/>
    <x v="1"/>
    <x v="4"/>
    <x v="0"/>
    <m/>
  </r>
  <r>
    <n v="65281"/>
    <x v="0"/>
    <x v="0"/>
    <x v="0"/>
    <x v="0"/>
    <x v="2"/>
    <x v="298"/>
    <x v="0"/>
    <x v="0"/>
    <s v="Tesseramento"/>
    <x v="1"/>
    <x v="1"/>
    <x v="0"/>
    <m/>
  </r>
  <r>
    <n v="21664"/>
    <x v="0"/>
    <x v="0"/>
    <x v="0"/>
    <x v="0"/>
    <x v="2"/>
    <x v="298"/>
    <x v="0"/>
    <x v="0"/>
    <s v="Tesseramento"/>
    <x v="1"/>
    <x v="3"/>
    <x v="0"/>
    <m/>
  </r>
  <r>
    <n v="155972"/>
    <x v="0"/>
    <x v="0"/>
    <x v="0"/>
    <x v="0"/>
    <x v="2"/>
    <x v="298"/>
    <x v="0"/>
    <x v="0"/>
    <s v="Tesseramento"/>
    <x v="1"/>
    <x v="0"/>
    <x v="0"/>
    <m/>
  </r>
  <r>
    <n v="81187"/>
    <x v="0"/>
    <x v="0"/>
    <x v="0"/>
    <x v="0"/>
    <x v="2"/>
    <x v="298"/>
    <x v="0"/>
    <x v="1"/>
    <s v="Tesseramento"/>
    <x v="1"/>
    <x v="3"/>
    <x v="0"/>
    <m/>
  </r>
  <r>
    <n v="78796"/>
    <x v="0"/>
    <x v="0"/>
    <x v="0"/>
    <x v="0"/>
    <x v="2"/>
    <x v="298"/>
    <x v="0"/>
    <x v="0"/>
    <s v="Tesseramento"/>
    <x v="1"/>
    <x v="0"/>
    <x v="0"/>
    <m/>
  </r>
  <r>
    <n v="169441"/>
    <x v="0"/>
    <x v="0"/>
    <x v="0"/>
    <x v="0"/>
    <x v="2"/>
    <x v="298"/>
    <x v="0"/>
    <x v="0"/>
    <s v="Tesseramento"/>
    <x v="1"/>
    <x v="0"/>
    <x v="0"/>
    <m/>
  </r>
  <r>
    <n v="171145"/>
    <x v="0"/>
    <x v="0"/>
    <x v="0"/>
    <x v="0"/>
    <x v="2"/>
    <x v="298"/>
    <x v="0"/>
    <x v="0"/>
    <s v="Tesseramento"/>
    <x v="1"/>
    <x v="0"/>
    <x v="0"/>
    <m/>
  </r>
  <r>
    <n v="110797"/>
    <x v="0"/>
    <x v="0"/>
    <x v="0"/>
    <x v="0"/>
    <x v="2"/>
    <x v="298"/>
    <x v="0"/>
    <x v="1"/>
    <s v="Tesseramento"/>
    <x v="1"/>
    <x v="4"/>
    <x v="0"/>
    <m/>
  </r>
  <r>
    <n v="158579"/>
    <x v="0"/>
    <x v="0"/>
    <x v="0"/>
    <x v="1"/>
    <x v="2"/>
    <x v="298"/>
    <x v="0"/>
    <x v="0"/>
    <s v="Tesseramento"/>
    <x v="1"/>
    <x v="4"/>
    <x v="0"/>
    <m/>
  </r>
  <r>
    <n v="51209"/>
    <x v="0"/>
    <x v="0"/>
    <x v="0"/>
    <x v="0"/>
    <x v="2"/>
    <x v="298"/>
    <x v="0"/>
    <x v="1"/>
    <s v="Tesseramento"/>
    <x v="1"/>
    <x v="4"/>
    <x v="0"/>
    <m/>
  </r>
  <r>
    <n v="22647"/>
    <x v="0"/>
    <x v="0"/>
    <x v="0"/>
    <x v="0"/>
    <x v="2"/>
    <x v="298"/>
    <x v="0"/>
    <x v="0"/>
    <s v="Tesseramento"/>
    <x v="1"/>
    <x v="0"/>
    <x v="0"/>
    <m/>
  </r>
  <r>
    <n v="230813"/>
    <x v="0"/>
    <x v="0"/>
    <x v="0"/>
    <x v="0"/>
    <x v="2"/>
    <x v="298"/>
    <x v="0"/>
    <x v="0"/>
    <s v="Tesseramento"/>
    <x v="1"/>
    <x v="0"/>
    <x v="0"/>
    <m/>
  </r>
  <r>
    <n v="9436"/>
    <x v="0"/>
    <x v="0"/>
    <x v="0"/>
    <x v="0"/>
    <x v="2"/>
    <x v="298"/>
    <x v="0"/>
    <x v="0"/>
    <s v="Tesseramento"/>
    <x v="1"/>
    <x v="0"/>
    <x v="0"/>
    <m/>
  </r>
  <r>
    <n v="127249"/>
    <x v="0"/>
    <x v="0"/>
    <x v="0"/>
    <x v="0"/>
    <x v="2"/>
    <x v="298"/>
    <x v="0"/>
    <x v="1"/>
    <s v="Tesseramento"/>
    <x v="1"/>
    <x v="3"/>
    <x v="0"/>
    <m/>
  </r>
  <r>
    <n v="62490"/>
    <x v="0"/>
    <x v="0"/>
    <x v="0"/>
    <x v="0"/>
    <x v="2"/>
    <x v="298"/>
    <x v="0"/>
    <x v="0"/>
    <s v="Tesseramento"/>
    <x v="1"/>
    <x v="4"/>
    <x v="0"/>
    <m/>
  </r>
  <r>
    <n v="33072"/>
    <x v="0"/>
    <x v="0"/>
    <x v="0"/>
    <x v="0"/>
    <x v="2"/>
    <x v="298"/>
    <x v="0"/>
    <x v="0"/>
    <s v="Tesseramento"/>
    <x v="1"/>
    <x v="4"/>
    <x v="0"/>
    <m/>
  </r>
  <r>
    <n v="12864"/>
    <x v="0"/>
    <x v="0"/>
    <x v="0"/>
    <x v="0"/>
    <x v="2"/>
    <x v="298"/>
    <x v="0"/>
    <x v="0"/>
    <s v="Tesseramento"/>
    <x v="1"/>
    <x v="0"/>
    <x v="0"/>
    <m/>
  </r>
  <r>
    <n v="33993"/>
    <x v="0"/>
    <x v="0"/>
    <x v="0"/>
    <x v="0"/>
    <x v="2"/>
    <x v="298"/>
    <x v="0"/>
    <x v="0"/>
    <s v="Tesseramento"/>
    <x v="1"/>
    <x v="3"/>
    <x v="0"/>
    <m/>
  </r>
  <r>
    <n v="12901"/>
    <x v="0"/>
    <x v="0"/>
    <x v="0"/>
    <x v="0"/>
    <x v="2"/>
    <x v="298"/>
    <x v="0"/>
    <x v="0"/>
    <s v="Tesseramento"/>
    <x v="1"/>
    <x v="4"/>
    <x v="0"/>
    <m/>
  </r>
  <r>
    <n v="48328"/>
    <x v="0"/>
    <x v="0"/>
    <x v="0"/>
    <x v="0"/>
    <x v="2"/>
    <x v="298"/>
    <x v="0"/>
    <x v="1"/>
    <s v="Tesseramento"/>
    <x v="1"/>
    <x v="4"/>
    <x v="0"/>
    <m/>
  </r>
  <r>
    <n v="181183"/>
    <x v="1"/>
    <x v="0"/>
    <x v="0"/>
    <x v="2"/>
    <x v="7"/>
    <x v="181"/>
    <x v="0"/>
    <x v="0"/>
    <s v="Tesseramento"/>
    <x v="1"/>
    <x v="5"/>
    <x v="0"/>
    <m/>
  </r>
  <r>
    <n v="63245"/>
    <x v="0"/>
    <x v="0"/>
    <x v="0"/>
    <x v="0"/>
    <x v="7"/>
    <x v="181"/>
    <x v="0"/>
    <x v="0"/>
    <s v="Tesseramento"/>
    <x v="1"/>
    <x v="0"/>
    <x v="0"/>
    <m/>
  </r>
  <r>
    <n v="21781"/>
    <x v="0"/>
    <x v="0"/>
    <x v="0"/>
    <x v="0"/>
    <x v="2"/>
    <x v="298"/>
    <x v="0"/>
    <x v="0"/>
    <s v="Tesseramento"/>
    <x v="1"/>
    <x v="4"/>
    <x v="0"/>
    <m/>
  </r>
  <r>
    <n v="15797"/>
    <x v="0"/>
    <x v="0"/>
    <x v="0"/>
    <x v="0"/>
    <x v="2"/>
    <x v="298"/>
    <x v="0"/>
    <x v="0"/>
    <s v="Tesseramento"/>
    <x v="1"/>
    <x v="4"/>
    <x v="0"/>
    <m/>
  </r>
  <r>
    <n v="71492"/>
    <x v="0"/>
    <x v="0"/>
    <x v="0"/>
    <x v="0"/>
    <x v="2"/>
    <x v="298"/>
    <x v="0"/>
    <x v="0"/>
    <s v="Tesseramento"/>
    <x v="1"/>
    <x v="4"/>
    <x v="0"/>
    <m/>
  </r>
  <r>
    <n v="24976"/>
    <x v="0"/>
    <x v="0"/>
    <x v="0"/>
    <x v="2"/>
    <x v="7"/>
    <x v="181"/>
    <x v="0"/>
    <x v="1"/>
    <s v="Tesseramento"/>
    <x v="1"/>
    <x v="4"/>
    <x v="0"/>
    <m/>
  </r>
  <r>
    <n v="24978"/>
    <x v="0"/>
    <x v="0"/>
    <x v="0"/>
    <x v="2"/>
    <x v="7"/>
    <x v="181"/>
    <x v="0"/>
    <x v="0"/>
    <s v="Tesseramento"/>
    <x v="1"/>
    <x v="4"/>
    <x v="0"/>
    <m/>
  </r>
  <r>
    <n v="80099"/>
    <x v="0"/>
    <x v="0"/>
    <x v="0"/>
    <x v="0"/>
    <x v="2"/>
    <x v="298"/>
    <x v="0"/>
    <x v="0"/>
    <s v="Tesseramento"/>
    <x v="1"/>
    <x v="4"/>
    <x v="0"/>
    <m/>
  </r>
  <r>
    <n v="62687"/>
    <x v="0"/>
    <x v="0"/>
    <x v="0"/>
    <x v="0"/>
    <x v="2"/>
    <x v="298"/>
    <x v="0"/>
    <x v="0"/>
    <s v="Tesseramento"/>
    <x v="1"/>
    <x v="0"/>
    <x v="0"/>
    <m/>
  </r>
  <r>
    <n v="155979"/>
    <x v="0"/>
    <x v="0"/>
    <x v="0"/>
    <x v="0"/>
    <x v="2"/>
    <x v="298"/>
    <x v="0"/>
    <x v="1"/>
    <s v="Tesseramento"/>
    <x v="1"/>
    <x v="3"/>
    <x v="0"/>
    <m/>
  </r>
  <r>
    <n v="77563"/>
    <x v="0"/>
    <x v="0"/>
    <x v="0"/>
    <x v="0"/>
    <x v="2"/>
    <x v="298"/>
    <x v="0"/>
    <x v="0"/>
    <s v="Tesseramento"/>
    <x v="1"/>
    <x v="4"/>
    <x v="0"/>
    <m/>
  </r>
  <r>
    <n v="48329"/>
    <x v="0"/>
    <x v="0"/>
    <x v="0"/>
    <x v="0"/>
    <x v="2"/>
    <x v="298"/>
    <x v="0"/>
    <x v="0"/>
    <s v="Tesseramento"/>
    <x v="1"/>
    <x v="4"/>
    <x v="0"/>
    <m/>
  </r>
  <r>
    <n v="38020"/>
    <x v="0"/>
    <x v="0"/>
    <x v="0"/>
    <x v="0"/>
    <x v="2"/>
    <x v="298"/>
    <x v="0"/>
    <x v="0"/>
    <s v="Tesseramento"/>
    <x v="1"/>
    <x v="3"/>
    <x v="0"/>
    <m/>
  </r>
  <r>
    <n v="24889"/>
    <x v="0"/>
    <x v="0"/>
    <x v="0"/>
    <x v="1"/>
    <x v="7"/>
    <x v="181"/>
    <x v="0"/>
    <x v="1"/>
    <s v="Tesseramento"/>
    <x v="1"/>
    <x v="4"/>
    <x v="0"/>
    <m/>
  </r>
  <r>
    <n v="177315"/>
    <x v="0"/>
    <x v="0"/>
    <x v="0"/>
    <x v="0"/>
    <x v="2"/>
    <x v="298"/>
    <x v="0"/>
    <x v="0"/>
    <s v="Tesseramento"/>
    <x v="1"/>
    <x v="3"/>
    <x v="0"/>
    <m/>
  </r>
  <r>
    <n v="202070"/>
    <x v="0"/>
    <x v="0"/>
    <x v="0"/>
    <x v="0"/>
    <x v="2"/>
    <x v="298"/>
    <x v="0"/>
    <x v="0"/>
    <s v="Tesseramento"/>
    <x v="1"/>
    <x v="0"/>
    <x v="0"/>
    <m/>
  </r>
  <r>
    <n v="48334"/>
    <x v="0"/>
    <x v="0"/>
    <x v="0"/>
    <x v="0"/>
    <x v="2"/>
    <x v="298"/>
    <x v="0"/>
    <x v="0"/>
    <s v="Tesseramento"/>
    <x v="1"/>
    <x v="4"/>
    <x v="0"/>
    <m/>
  </r>
  <r>
    <n v="189520"/>
    <x v="0"/>
    <x v="0"/>
    <x v="0"/>
    <x v="0"/>
    <x v="7"/>
    <x v="181"/>
    <x v="0"/>
    <x v="0"/>
    <s v="Tesseramento"/>
    <x v="1"/>
    <x v="0"/>
    <x v="0"/>
    <m/>
  </r>
  <r>
    <n v="200668"/>
    <x v="0"/>
    <x v="0"/>
    <x v="0"/>
    <x v="0"/>
    <x v="7"/>
    <x v="181"/>
    <x v="0"/>
    <x v="1"/>
    <s v="Tesseramento"/>
    <x v="1"/>
    <x v="1"/>
    <x v="0"/>
    <m/>
  </r>
  <r>
    <n v="26245"/>
    <x v="0"/>
    <x v="0"/>
    <x v="0"/>
    <x v="0"/>
    <x v="7"/>
    <x v="181"/>
    <x v="0"/>
    <x v="1"/>
    <s v="Tesseramento"/>
    <x v="1"/>
    <x v="4"/>
    <x v="0"/>
    <m/>
  </r>
  <r>
    <n v="100491"/>
    <x v="0"/>
    <x v="0"/>
    <x v="0"/>
    <x v="0"/>
    <x v="2"/>
    <x v="298"/>
    <x v="0"/>
    <x v="0"/>
    <s v="Tesseramento"/>
    <x v="1"/>
    <x v="0"/>
    <x v="0"/>
    <m/>
  </r>
  <r>
    <n v="82368"/>
    <x v="0"/>
    <x v="0"/>
    <x v="0"/>
    <x v="0"/>
    <x v="7"/>
    <x v="181"/>
    <x v="0"/>
    <x v="0"/>
    <s v="Tesseramento"/>
    <x v="1"/>
    <x v="4"/>
    <x v="0"/>
    <m/>
  </r>
  <r>
    <n v="103216"/>
    <x v="0"/>
    <x v="0"/>
    <x v="0"/>
    <x v="0"/>
    <x v="7"/>
    <x v="181"/>
    <x v="0"/>
    <x v="0"/>
    <s v="Tesseramento"/>
    <x v="1"/>
    <x v="4"/>
    <x v="0"/>
    <m/>
  </r>
  <r>
    <n v="141921"/>
    <x v="0"/>
    <x v="0"/>
    <x v="0"/>
    <x v="0"/>
    <x v="7"/>
    <x v="181"/>
    <x v="0"/>
    <x v="0"/>
    <s v="Tesseramento"/>
    <x v="1"/>
    <x v="0"/>
    <x v="0"/>
    <m/>
  </r>
  <r>
    <n v="144271"/>
    <x v="0"/>
    <x v="0"/>
    <x v="0"/>
    <x v="0"/>
    <x v="7"/>
    <x v="181"/>
    <x v="0"/>
    <x v="1"/>
    <s v="Tesseramento"/>
    <x v="1"/>
    <x v="3"/>
    <x v="0"/>
    <m/>
  </r>
  <r>
    <n v="45278"/>
    <x v="0"/>
    <x v="0"/>
    <x v="0"/>
    <x v="0"/>
    <x v="7"/>
    <x v="181"/>
    <x v="0"/>
    <x v="0"/>
    <s v="Tesseramento"/>
    <x v="1"/>
    <x v="3"/>
    <x v="0"/>
    <m/>
  </r>
  <r>
    <n v="85955"/>
    <x v="0"/>
    <x v="0"/>
    <x v="0"/>
    <x v="0"/>
    <x v="7"/>
    <x v="181"/>
    <x v="0"/>
    <x v="0"/>
    <s v="Tesseramento"/>
    <x v="1"/>
    <x v="1"/>
    <x v="0"/>
    <m/>
  </r>
  <r>
    <n v="83617"/>
    <x v="0"/>
    <x v="0"/>
    <x v="0"/>
    <x v="0"/>
    <x v="7"/>
    <x v="181"/>
    <x v="0"/>
    <x v="0"/>
    <s v="Tesseramento"/>
    <x v="1"/>
    <x v="1"/>
    <x v="0"/>
    <m/>
  </r>
  <r>
    <n v="45279"/>
    <x v="0"/>
    <x v="0"/>
    <x v="0"/>
    <x v="0"/>
    <x v="7"/>
    <x v="181"/>
    <x v="0"/>
    <x v="1"/>
    <s v="Tesseramento"/>
    <x v="1"/>
    <x v="3"/>
    <x v="0"/>
    <m/>
  </r>
  <r>
    <n v="140114"/>
    <x v="0"/>
    <x v="0"/>
    <x v="0"/>
    <x v="0"/>
    <x v="7"/>
    <x v="181"/>
    <x v="0"/>
    <x v="1"/>
    <s v="Tesseramento"/>
    <x v="1"/>
    <x v="3"/>
    <x v="0"/>
    <m/>
  </r>
  <r>
    <n v="120291"/>
    <x v="0"/>
    <x v="0"/>
    <x v="0"/>
    <x v="0"/>
    <x v="7"/>
    <x v="213"/>
    <x v="0"/>
    <x v="1"/>
    <s v="Tesseramento"/>
    <x v="1"/>
    <x v="0"/>
    <x v="0"/>
    <m/>
  </r>
  <r>
    <n v="4808"/>
    <x v="0"/>
    <x v="0"/>
    <x v="0"/>
    <x v="0"/>
    <x v="7"/>
    <x v="213"/>
    <x v="0"/>
    <x v="1"/>
    <s v="Tesseramento"/>
    <x v="1"/>
    <x v="3"/>
    <x v="0"/>
    <m/>
  </r>
  <r>
    <n v="24484"/>
    <x v="0"/>
    <x v="0"/>
    <x v="0"/>
    <x v="0"/>
    <x v="7"/>
    <x v="213"/>
    <x v="0"/>
    <x v="0"/>
    <s v="Tesseramento"/>
    <x v="1"/>
    <x v="4"/>
    <x v="0"/>
    <m/>
  </r>
  <r>
    <n v="87696"/>
    <x v="0"/>
    <x v="0"/>
    <x v="0"/>
    <x v="0"/>
    <x v="7"/>
    <x v="213"/>
    <x v="0"/>
    <x v="1"/>
    <s v="Tesseramento"/>
    <x v="1"/>
    <x v="4"/>
    <x v="0"/>
    <m/>
  </r>
  <r>
    <n v="18802"/>
    <x v="0"/>
    <x v="0"/>
    <x v="0"/>
    <x v="0"/>
    <x v="7"/>
    <x v="213"/>
    <x v="0"/>
    <x v="1"/>
    <s v="Tesseramento"/>
    <x v="1"/>
    <x v="1"/>
    <x v="0"/>
    <m/>
  </r>
  <r>
    <n v="205197"/>
    <x v="0"/>
    <x v="0"/>
    <x v="0"/>
    <x v="0"/>
    <x v="7"/>
    <x v="213"/>
    <x v="0"/>
    <x v="0"/>
    <s v="Tesseramento"/>
    <x v="1"/>
    <x v="0"/>
    <x v="0"/>
    <m/>
  </r>
  <r>
    <n v="119761"/>
    <x v="0"/>
    <x v="0"/>
    <x v="0"/>
    <x v="0"/>
    <x v="7"/>
    <x v="213"/>
    <x v="0"/>
    <x v="1"/>
    <s v="Tesseramento"/>
    <x v="1"/>
    <x v="4"/>
    <x v="0"/>
    <m/>
  </r>
  <r>
    <n v="129108"/>
    <x v="0"/>
    <x v="0"/>
    <x v="0"/>
    <x v="0"/>
    <x v="7"/>
    <x v="213"/>
    <x v="0"/>
    <x v="0"/>
    <s v="Tesseramento"/>
    <x v="1"/>
    <x v="3"/>
    <x v="0"/>
    <m/>
  </r>
  <r>
    <n v="105127"/>
    <x v="0"/>
    <x v="0"/>
    <x v="0"/>
    <x v="0"/>
    <x v="7"/>
    <x v="213"/>
    <x v="0"/>
    <x v="0"/>
    <s v="Tesseramento"/>
    <x v="1"/>
    <x v="4"/>
    <x v="0"/>
    <m/>
  </r>
  <r>
    <n v="33043"/>
    <x v="0"/>
    <x v="0"/>
    <x v="0"/>
    <x v="0"/>
    <x v="7"/>
    <x v="213"/>
    <x v="0"/>
    <x v="0"/>
    <s v="Tesseramento"/>
    <x v="1"/>
    <x v="4"/>
    <x v="0"/>
    <m/>
  </r>
  <r>
    <n v="6390"/>
    <x v="0"/>
    <x v="0"/>
    <x v="0"/>
    <x v="0"/>
    <x v="7"/>
    <x v="213"/>
    <x v="0"/>
    <x v="0"/>
    <s v="Tesseramento"/>
    <x v="1"/>
    <x v="4"/>
    <x v="0"/>
    <m/>
  </r>
  <r>
    <n v="159518"/>
    <x v="0"/>
    <x v="0"/>
    <x v="0"/>
    <x v="0"/>
    <x v="7"/>
    <x v="213"/>
    <x v="0"/>
    <x v="0"/>
    <s v="Tesseramento"/>
    <x v="1"/>
    <x v="4"/>
    <x v="0"/>
    <m/>
  </r>
  <r>
    <n v="139108"/>
    <x v="0"/>
    <x v="0"/>
    <x v="0"/>
    <x v="1"/>
    <x v="7"/>
    <x v="213"/>
    <x v="0"/>
    <x v="0"/>
    <s v="Tesseramento"/>
    <x v="1"/>
    <x v="4"/>
    <x v="0"/>
    <m/>
  </r>
  <r>
    <n v="111594"/>
    <x v="0"/>
    <x v="0"/>
    <x v="0"/>
    <x v="0"/>
    <x v="7"/>
    <x v="213"/>
    <x v="0"/>
    <x v="1"/>
    <s v="Tesseramento"/>
    <x v="1"/>
    <x v="3"/>
    <x v="0"/>
    <m/>
  </r>
  <r>
    <n v="103256"/>
    <x v="0"/>
    <x v="0"/>
    <x v="0"/>
    <x v="0"/>
    <x v="7"/>
    <x v="44"/>
    <x v="0"/>
    <x v="0"/>
    <s v="Tesseramento"/>
    <x v="1"/>
    <x v="0"/>
    <x v="0"/>
    <m/>
  </r>
  <r>
    <n v="232095"/>
    <x v="0"/>
    <x v="1"/>
    <x v="0"/>
    <x v="1"/>
    <x v="7"/>
    <x v="44"/>
    <x v="0"/>
    <x v="0"/>
    <s v="Tesseramento"/>
    <x v="1"/>
    <x v="3"/>
    <x v="0"/>
    <m/>
  </r>
  <r>
    <n v="234772"/>
    <x v="0"/>
    <x v="1"/>
    <x v="1"/>
    <x v="1"/>
    <x v="7"/>
    <x v="44"/>
    <x v="0"/>
    <x v="0"/>
    <s v="Tesseramento"/>
    <x v="1"/>
    <x v="0"/>
    <x v="0"/>
    <m/>
  </r>
  <r>
    <n v="155353"/>
    <x v="1"/>
    <x v="0"/>
    <x v="0"/>
    <x v="0"/>
    <x v="7"/>
    <x v="213"/>
    <x v="0"/>
    <x v="0"/>
    <s v="Tesseramento"/>
    <x v="1"/>
    <x v="6"/>
    <x v="0"/>
    <s v="B"/>
  </r>
  <r>
    <n v="106266"/>
    <x v="0"/>
    <x v="0"/>
    <x v="0"/>
    <x v="0"/>
    <x v="4"/>
    <x v="166"/>
    <x v="0"/>
    <x v="0"/>
    <s v="Tesseramento"/>
    <x v="1"/>
    <x v="0"/>
    <x v="0"/>
    <m/>
  </r>
  <r>
    <n v="131559"/>
    <x v="0"/>
    <x v="0"/>
    <x v="0"/>
    <x v="0"/>
    <x v="4"/>
    <x v="65"/>
    <x v="0"/>
    <x v="1"/>
    <s v="Tesseramento"/>
    <x v="1"/>
    <x v="3"/>
    <x v="0"/>
    <m/>
  </r>
  <r>
    <n v="72683"/>
    <x v="0"/>
    <x v="0"/>
    <x v="0"/>
    <x v="1"/>
    <x v="7"/>
    <x v="213"/>
    <x v="0"/>
    <x v="1"/>
    <s v="Tesseramento"/>
    <x v="1"/>
    <x v="4"/>
    <x v="0"/>
    <m/>
  </r>
  <r>
    <n v="205350"/>
    <x v="0"/>
    <x v="0"/>
    <x v="0"/>
    <x v="0"/>
    <x v="7"/>
    <x v="213"/>
    <x v="0"/>
    <x v="0"/>
    <s v="Tesseramento"/>
    <x v="1"/>
    <x v="1"/>
    <x v="0"/>
    <m/>
  </r>
  <r>
    <n v="214938"/>
    <x v="0"/>
    <x v="0"/>
    <x v="0"/>
    <x v="0"/>
    <x v="7"/>
    <x v="213"/>
    <x v="0"/>
    <x v="0"/>
    <s v="Tesseramento"/>
    <x v="1"/>
    <x v="1"/>
    <x v="0"/>
    <m/>
  </r>
  <r>
    <n v="119768"/>
    <x v="0"/>
    <x v="0"/>
    <x v="0"/>
    <x v="0"/>
    <x v="7"/>
    <x v="213"/>
    <x v="0"/>
    <x v="0"/>
    <s v="Tesseramento"/>
    <x v="1"/>
    <x v="4"/>
    <x v="0"/>
    <m/>
  </r>
  <r>
    <n v="118376"/>
    <x v="0"/>
    <x v="0"/>
    <x v="0"/>
    <x v="0"/>
    <x v="7"/>
    <x v="213"/>
    <x v="0"/>
    <x v="0"/>
    <s v="Tesseramento"/>
    <x v="1"/>
    <x v="1"/>
    <x v="0"/>
    <m/>
  </r>
  <r>
    <n v="118381"/>
    <x v="1"/>
    <x v="0"/>
    <x v="0"/>
    <x v="0"/>
    <x v="7"/>
    <x v="213"/>
    <x v="0"/>
    <x v="0"/>
    <s v="Tesseramento"/>
    <x v="1"/>
    <x v="2"/>
    <x v="0"/>
    <m/>
  </r>
  <r>
    <n v="127899"/>
    <x v="1"/>
    <x v="0"/>
    <x v="0"/>
    <x v="0"/>
    <x v="4"/>
    <x v="166"/>
    <x v="0"/>
    <x v="0"/>
    <s v="Tesseramento"/>
    <x v="1"/>
    <x v="2"/>
    <x v="0"/>
    <m/>
  </r>
  <r>
    <n v="10392"/>
    <x v="0"/>
    <x v="0"/>
    <x v="0"/>
    <x v="0"/>
    <x v="7"/>
    <x v="213"/>
    <x v="0"/>
    <x v="0"/>
    <s v="Tesseramento"/>
    <x v="1"/>
    <x v="0"/>
    <x v="0"/>
    <m/>
  </r>
  <r>
    <n v="130121"/>
    <x v="0"/>
    <x v="0"/>
    <x v="0"/>
    <x v="0"/>
    <x v="4"/>
    <x v="166"/>
    <x v="0"/>
    <x v="1"/>
    <s v="Tesseramento"/>
    <x v="1"/>
    <x v="0"/>
    <x v="0"/>
    <m/>
  </r>
  <r>
    <n v="97345"/>
    <x v="0"/>
    <x v="0"/>
    <x v="0"/>
    <x v="0"/>
    <x v="7"/>
    <x v="181"/>
    <x v="0"/>
    <x v="1"/>
    <s v="Tesseramento"/>
    <x v="1"/>
    <x v="4"/>
    <x v="0"/>
    <m/>
  </r>
  <r>
    <n v="211385"/>
    <x v="0"/>
    <x v="0"/>
    <x v="0"/>
    <x v="0"/>
    <x v="7"/>
    <x v="213"/>
    <x v="0"/>
    <x v="0"/>
    <s v="Tesseramento"/>
    <x v="1"/>
    <x v="1"/>
    <x v="0"/>
    <m/>
  </r>
  <r>
    <n v="166252"/>
    <x v="0"/>
    <x v="0"/>
    <x v="0"/>
    <x v="0"/>
    <x v="7"/>
    <x v="213"/>
    <x v="0"/>
    <x v="0"/>
    <s v="Tesseramento"/>
    <x v="1"/>
    <x v="0"/>
    <x v="0"/>
    <m/>
  </r>
  <r>
    <n v="73257"/>
    <x v="0"/>
    <x v="0"/>
    <x v="0"/>
    <x v="0"/>
    <x v="7"/>
    <x v="181"/>
    <x v="0"/>
    <x v="0"/>
    <s v="Tesseramento"/>
    <x v="1"/>
    <x v="4"/>
    <x v="0"/>
    <m/>
  </r>
  <r>
    <n v="54731"/>
    <x v="0"/>
    <x v="0"/>
    <x v="0"/>
    <x v="0"/>
    <x v="7"/>
    <x v="213"/>
    <x v="0"/>
    <x v="0"/>
    <s v="Tesseramento"/>
    <x v="1"/>
    <x v="4"/>
    <x v="0"/>
    <m/>
  </r>
  <r>
    <n v="203689"/>
    <x v="0"/>
    <x v="0"/>
    <x v="0"/>
    <x v="2"/>
    <x v="7"/>
    <x v="213"/>
    <x v="0"/>
    <x v="1"/>
    <s v="Tesseramento"/>
    <x v="1"/>
    <x v="0"/>
    <x v="0"/>
    <m/>
  </r>
  <r>
    <n v="139049"/>
    <x v="0"/>
    <x v="0"/>
    <x v="0"/>
    <x v="0"/>
    <x v="7"/>
    <x v="213"/>
    <x v="0"/>
    <x v="0"/>
    <s v="Tesseramento"/>
    <x v="1"/>
    <x v="4"/>
    <x v="0"/>
    <m/>
  </r>
  <r>
    <n v="128380"/>
    <x v="0"/>
    <x v="0"/>
    <x v="0"/>
    <x v="0"/>
    <x v="7"/>
    <x v="213"/>
    <x v="0"/>
    <x v="1"/>
    <s v="Tesseramento"/>
    <x v="1"/>
    <x v="1"/>
    <x v="0"/>
    <m/>
  </r>
  <r>
    <n v="16744"/>
    <x v="0"/>
    <x v="0"/>
    <x v="0"/>
    <x v="0"/>
    <x v="7"/>
    <x v="213"/>
    <x v="0"/>
    <x v="0"/>
    <s v="Tesseramento"/>
    <x v="1"/>
    <x v="1"/>
    <x v="0"/>
    <m/>
  </r>
  <r>
    <n v="16758"/>
    <x v="0"/>
    <x v="0"/>
    <x v="0"/>
    <x v="0"/>
    <x v="7"/>
    <x v="213"/>
    <x v="0"/>
    <x v="0"/>
    <s v="Tesseramento"/>
    <x v="1"/>
    <x v="3"/>
    <x v="0"/>
    <m/>
  </r>
  <r>
    <n v="105133"/>
    <x v="0"/>
    <x v="0"/>
    <x v="0"/>
    <x v="0"/>
    <x v="7"/>
    <x v="213"/>
    <x v="0"/>
    <x v="1"/>
    <s v="Tesseramento"/>
    <x v="1"/>
    <x v="3"/>
    <x v="0"/>
    <m/>
  </r>
  <r>
    <n v="158977"/>
    <x v="0"/>
    <x v="0"/>
    <x v="0"/>
    <x v="0"/>
    <x v="2"/>
    <x v="298"/>
    <x v="0"/>
    <x v="0"/>
    <s v="Tesseramento"/>
    <x v="1"/>
    <x v="0"/>
    <x v="0"/>
    <m/>
  </r>
  <r>
    <n v="16779"/>
    <x v="0"/>
    <x v="0"/>
    <x v="0"/>
    <x v="0"/>
    <x v="7"/>
    <x v="213"/>
    <x v="0"/>
    <x v="1"/>
    <s v="Tesseramento"/>
    <x v="1"/>
    <x v="3"/>
    <x v="0"/>
    <m/>
  </r>
  <r>
    <n v="193721"/>
    <x v="0"/>
    <x v="0"/>
    <x v="0"/>
    <x v="0"/>
    <x v="7"/>
    <x v="211"/>
    <x v="0"/>
    <x v="0"/>
    <s v="Tesseramento"/>
    <x v="1"/>
    <x v="4"/>
    <x v="0"/>
    <m/>
  </r>
  <r>
    <n v="129112"/>
    <x v="0"/>
    <x v="0"/>
    <x v="0"/>
    <x v="0"/>
    <x v="7"/>
    <x v="213"/>
    <x v="0"/>
    <x v="1"/>
    <s v="Tesseramento"/>
    <x v="1"/>
    <x v="3"/>
    <x v="0"/>
    <m/>
  </r>
  <r>
    <n v="80399"/>
    <x v="0"/>
    <x v="0"/>
    <x v="0"/>
    <x v="0"/>
    <x v="7"/>
    <x v="213"/>
    <x v="0"/>
    <x v="1"/>
    <s v="Tesseramento"/>
    <x v="1"/>
    <x v="4"/>
    <x v="0"/>
    <m/>
  </r>
  <r>
    <n v="62636"/>
    <x v="0"/>
    <x v="0"/>
    <x v="0"/>
    <x v="0"/>
    <x v="7"/>
    <x v="213"/>
    <x v="0"/>
    <x v="1"/>
    <s v="Tesseramento"/>
    <x v="1"/>
    <x v="4"/>
    <x v="0"/>
    <m/>
  </r>
  <r>
    <n v="203694"/>
    <x v="0"/>
    <x v="0"/>
    <x v="0"/>
    <x v="0"/>
    <x v="7"/>
    <x v="213"/>
    <x v="0"/>
    <x v="0"/>
    <s v="Tesseramento"/>
    <x v="1"/>
    <x v="0"/>
    <x v="0"/>
    <m/>
  </r>
  <r>
    <n v="117784"/>
    <x v="0"/>
    <x v="0"/>
    <x v="2"/>
    <x v="0"/>
    <x v="7"/>
    <x v="211"/>
    <x v="0"/>
    <x v="0"/>
    <s v="Tesseramento"/>
    <x v="1"/>
    <x v="3"/>
    <x v="0"/>
    <m/>
  </r>
  <r>
    <n v="158976"/>
    <x v="0"/>
    <x v="0"/>
    <x v="0"/>
    <x v="0"/>
    <x v="2"/>
    <x v="298"/>
    <x v="0"/>
    <x v="1"/>
    <s v="Tesseramento"/>
    <x v="1"/>
    <x v="0"/>
    <x v="0"/>
    <m/>
  </r>
  <r>
    <n v="1037"/>
    <x v="0"/>
    <x v="0"/>
    <x v="0"/>
    <x v="0"/>
    <x v="7"/>
    <x v="211"/>
    <x v="0"/>
    <x v="0"/>
    <s v="Tesseramento"/>
    <x v="1"/>
    <x v="3"/>
    <x v="0"/>
    <m/>
  </r>
  <r>
    <n v="947"/>
    <x v="0"/>
    <x v="0"/>
    <x v="0"/>
    <x v="0"/>
    <x v="7"/>
    <x v="211"/>
    <x v="0"/>
    <x v="0"/>
    <s v="Tesseramento"/>
    <x v="1"/>
    <x v="4"/>
    <x v="0"/>
    <m/>
  </r>
  <r>
    <n v="948"/>
    <x v="0"/>
    <x v="0"/>
    <x v="0"/>
    <x v="0"/>
    <x v="7"/>
    <x v="211"/>
    <x v="0"/>
    <x v="1"/>
    <s v="Tesseramento"/>
    <x v="1"/>
    <x v="4"/>
    <x v="0"/>
    <m/>
  </r>
  <r>
    <n v="84926"/>
    <x v="0"/>
    <x v="0"/>
    <x v="0"/>
    <x v="0"/>
    <x v="7"/>
    <x v="211"/>
    <x v="0"/>
    <x v="0"/>
    <s v="Tesseramento"/>
    <x v="1"/>
    <x v="4"/>
    <x v="0"/>
    <m/>
  </r>
  <r>
    <n v="29549"/>
    <x v="0"/>
    <x v="0"/>
    <x v="0"/>
    <x v="0"/>
    <x v="4"/>
    <x v="271"/>
    <x v="0"/>
    <x v="0"/>
    <s v="Tesseramento"/>
    <x v="1"/>
    <x v="4"/>
    <x v="0"/>
    <m/>
  </r>
  <r>
    <n v="127750"/>
    <x v="0"/>
    <x v="0"/>
    <x v="0"/>
    <x v="1"/>
    <x v="7"/>
    <x v="213"/>
    <x v="0"/>
    <x v="0"/>
    <s v="Tesseramento"/>
    <x v="1"/>
    <x v="3"/>
    <x v="0"/>
    <m/>
  </r>
  <r>
    <n v="147198"/>
    <x v="0"/>
    <x v="0"/>
    <x v="0"/>
    <x v="0"/>
    <x v="7"/>
    <x v="213"/>
    <x v="0"/>
    <x v="1"/>
    <s v="Tesseramento"/>
    <x v="1"/>
    <x v="0"/>
    <x v="0"/>
    <m/>
  </r>
  <r>
    <n v="15493"/>
    <x v="0"/>
    <x v="0"/>
    <x v="0"/>
    <x v="0"/>
    <x v="7"/>
    <x v="213"/>
    <x v="0"/>
    <x v="0"/>
    <s v="Tesseramento"/>
    <x v="1"/>
    <x v="4"/>
    <x v="0"/>
    <m/>
  </r>
  <r>
    <n v="204222"/>
    <x v="0"/>
    <x v="0"/>
    <x v="0"/>
    <x v="0"/>
    <x v="7"/>
    <x v="213"/>
    <x v="0"/>
    <x v="0"/>
    <s v="Tesseramento"/>
    <x v="1"/>
    <x v="0"/>
    <x v="0"/>
    <m/>
  </r>
  <r>
    <n v="60401"/>
    <x v="0"/>
    <x v="0"/>
    <x v="0"/>
    <x v="0"/>
    <x v="7"/>
    <x v="213"/>
    <x v="0"/>
    <x v="1"/>
    <s v="Tesseramento"/>
    <x v="1"/>
    <x v="4"/>
    <x v="0"/>
    <m/>
  </r>
  <r>
    <n v="193955"/>
    <x v="1"/>
    <x v="0"/>
    <x v="0"/>
    <x v="0"/>
    <x v="7"/>
    <x v="213"/>
    <x v="0"/>
    <x v="0"/>
    <s v="Tesseramento"/>
    <x v="1"/>
    <x v="5"/>
    <x v="0"/>
    <s v="B"/>
  </r>
  <r>
    <n v="195975"/>
    <x v="0"/>
    <x v="0"/>
    <x v="0"/>
    <x v="0"/>
    <x v="7"/>
    <x v="213"/>
    <x v="0"/>
    <x v="0"/>
    <s v="Tesseramento"/>
    <x v="1"/>
    <x v="0"/>
    <x v="0"/>
    <m/>
  </r>
  <r>
    <n v="115481"/>
    <x v="0"/>
    <x v="0"/>
    <x v="0"/>
    <x v="0"/>
    <x v="7"/>
    <x v="213"/>
    <x v="0"/>
    <x v="0"/>
    <s v="Tesseramento"/>
    <x v="1"/>
    <x v="0"/>
    <x v="0"/>
    <m/>
  </r>
  <r>
    <n v="1118"/>
    <x v="0"/>
    <x v="0"/>
    <x v="0"/>
    <x v="0"/>
    <x v="7"/>
    <x v="211"/>
    <x v="0"/>
    <x v="1"/>
    <s v="Tesseramento"/>
    <x v="1"/>
    <x v="4"/>
    <x v="0"/>
    <m/>
  </r>
  <r>
    <n v="71889"/>
    <x v="0"/>
    <x v="0"/>
    <x v="0"/>
    <x v="0"/>
    <x v="7"/>
    <x v="181"/>
    <x v="0"/>
    <x v="0"/>
    <s v="Tesseramento"/>
    <x v="1"/>
    <x v="3"/>
    <x v="0"/>
    <m/>
  </r>
  <r>
    <n v="225982"/>
    <x v="0"/>
    <x v="0"/>
    <x v="0"/>
    <x v="2"/>
    <x v="7"/>
    <x v="181"/>
    <x v="0"/>
    <x v="1"/>
    <s v="Tesseramento"/>
    <x v="1"/>
    <x v="0"/>
    <x v="0"/>
    <m/>
  </r>
  <r>
    <n v="103664"/>
    <x v="0"/>
    <x v="0"/>
    <x v="0"/>
    <x v="0"/>
    <x v="7"/>
    <x v="181"/>
    <x v="0"/>
    <x v="0"/>
    <s v="Tesseramento"/>
    <x v="1"/>
    <x v="0"/>
    <x v="0"/>
    <m/>
  </r>
  <r>
    <n v="24831"/>
    <x v="0"/>
    <x v="0"/>
    <x v="0"/>
    <x v="0"/>
    <x v="7"/>
    <x v="181"/>
    <x v="0"/>
    <x v="1"/>
    <s v="Tesseramento"/>
    <x v="1"/>
    <x v="4"/>
    <x v="0"/>
    <m/>
  </r>
  <r>
    <n v="25900"/>
    <x v="0"/>
    <x v="0"/>
    <x v="0"/>
    <x v="2"/>
    <x v="7"/>
    <x v="181"/>
    <x v="0"/>
    <x v="0"/>
    <s v="Tesseramento"/>
    <x v="1"/>
    <x v="3"/>
    <x v="0"/>
    <m/>
  </r>
  <r>
    <n v="991"/>
    <x v="0"/>
    <x v="0"/>
    <x v="0"/>
    <x v="0"/>
    <x v="7"/>
    <x v="211"/>
    <x v="0"/>
    <x v="1"/>
    <s v="Tesseramento"/>
    <x v="1"/>
    <x v="4"/>
    <x v="0"/>
    <m/>
  </r>
  <r>
    <n v="989"/>
    <x v="0"/>
    <x v="0"/>
    <x v="0"/>
    <x v="0"/>
    <x v="7"/>
    <x v="211"/>
    <x v="0"/>
    <x v="0"/>
    <s v="Tesseramento"/>
    <x v="1"/>
    <x v="4"/>
    <x v="0"/>
    <m/>
  </r>
  <r>
    <n v="85545"/>
    <x v="0"/>
    <x v="0"/>
    <x v="0"/>
    <x v="0"/>
    <x v="7"/>
    <x v="211"/>
    <x v="0"/>
    <x v="0"/>
    <s v="Tesseramento"/>
    <x v="1"/>
    <x v="4"/>
    <x v="0"/>
    <m/>
  </r>
  <r>
    <n v="85546"/>
    <x v="0"/>
    <x v="0"/>
    <x v="0"/>
    <x v="0"/>
    <x v="7"/>
    <x v="211"/>
    <x v="0"/>
    <x v="1"/>
    <s v="Tesseramento"/>
    <x v="1"/>
    <x v="4"/>
    <x v="0"/>
    <m/>
  </r>
  <r>
    <n v="165467"/>
    <x v="0"/>
    <x v="0"/>
    <x v="0"/>
    <x v="0"/>
    <x v="8"/>
    <x v="218"/>
    <x v="0"/>
    <x v="0"/>
    <s v="Tesseramento"/>
    <x v="0"/>
    <x v="4"/>
    <x v="0"/>
    <m/>
  </r>
  <r>
    <n v="121544"/>
    <x v="0"/>
    <x v="0"/>
    <x v="0"/>
    <x v="0"/>
    <x v="8"/>
    <x v="218"/>
    <x v="0"/>
    <x v="0"/>
    <s v="Tesseramento"/>
    <x v="0"/>
    <x v="0"/>
    <x v="0"/>
    <m/>
  </r>
  <r>
    <n v="1156"/>
    <x v="0"/>
    <x v="0"/>
    <x v="0"/>
    <x v="0"/>
    <x v="7"/>
    <x v="211"/>
    <x v="0"/>
    <x v="0"/>
    <s v="Tesseramento"/>
    <x v="1"/>
    <x v="3"/>
    <x v="0"/>
    <m/>
  </r>
  <r>
    <n v="1103"/>
    <x v="0"/>
    <x v="0"/>
    <x v="0"/>
    <x v="0"/>
    <x v="7"/>
    <x v="211"/>
    <x v="0"/>
    <x v="0"/>
    <s v="Tesseramento"/>
    <x v="1"/>
    <x v="4"/>
    <x v="0"/>
    <m/>
  </r>
  <r>
    <n v="141245"/>
    <x v="0"/>
    <x v="0"/>
    <x v="2"/>
    <x v="0"/>
    <x v="8"/>
    <x v="115"/>
    <x v="0"/>
    <x v="0"/>
    <s v="Tesseramento"/>
    <x v="1"/>
    <x v="0"/>
    <x v="0"/>
    <m/>
  </r>
  <r>
    <n v="109635"/>
    <x v="0"/>
    <x v="0"/>
    <x v="0"/>
    <x v="0"/>
    <x v="7"/>
    <x v="211"/>
    <x v="0"/>
    <x v="0"/>
    <s v="Tesseramento"/>
    <x v="1"/>
    <x v="4"/>
    <x v="0"/>
    <m/>
  </r>
  <r>
    <n v="79837"/>
    <x v="0"/>
    <x v="0"/>
    <x v="0"/>
    <x v="0"/>
    <x v="7"/>
    <x v="211"/>
    <x v="0"/>
    <x v="0"/>
    <s v="Tesseramento"/>
    <x v="1"/>
    <x v="4"/>
    <x v="0"/>
    <m/>
  </r>
  <r>
    <n v="96825"/>
    <x v="0"/>
    <x v="0"/>
    <x v="0"/>
    <x v="0"/>
    <x v="7"/>
    <x v="211"/>
    <x v="0"/>
    <x v="0"/>
    <s v="Tesseramento"/>
    <x v="1"/>
    <x v="4"/>
    <x v="0"/>
    <m/>
  </r>
  <r>
    <n v="26505"/>
    <x v="0"/>
    <x v="0"/>
    <x v="0"/>
    <x v="0"/>
    <x v="7"/>
    <x v="211"/>
    <x v="0"/>
    <x v="0"/>
    <s v="Tesseramento"/>
    <x v="1"/>
    <x v="1"/>
    <x v="0"/>
    <m/>
  </r>
  <r>
    <n v="31442"/>
    <x v="0"/>
    <x v="0"/>
    <x v="0"/>
    <x v="0"/>
    <x v="7"/>
    <x v="211"/>
    <x v="0"/>
    <x v="0"/>
    <s v="Tesseramento"/>
    <x v="1"/>
    <x v="3"/>
    <x v="0"/>
    <m/>
  </r>
  <r>
    <n v="212110"/>
    <x v="0"/>
    <x v="1"/>
    <x v="0"/>
    <x v="1"/>
    <x v="7"/>
    <x v="213"/>
    <x v="0"/>
    <x v="1"/>
    <s v="Tesseramento"/>
    <x v="1"/>
    <x v="3"/>
    <x v="0"/>
    <m/>
  </r>
  <r>
    <n v="79770"/>
    <x v="0"/>
    <x v="0"/>
    <x v="0"/>
    <x v="0"/>
    <x v="7"/>
    <x v="211"/>
    <x v="0"/>
    <x v="0"/>
    <s v="Tesseramento"/>
    <x v="1"/>
    <x v="0"/>
    <x v="0"/>
    <m/>
  </r>
  <r>
    <n v="104952"/>
    <x v="0"/>
    <x v="0"/>
    <x v="0"/>
    <x v="0"/>
    <x v="7"/>
    <x v="211"/>
    <x v="0"/>
    <x v="0"/>
    <s v="Tesseramento"/>
    <x v="1"/>
    <x v="0"/>
    <x v="0"/>
    <m/>
  </r>
  <r>
    <n v="234821"/>
    <x v="0"/>
    <x v="1"/>
    <x v="1"/>
    <x v="2"/>
    <x v="7"/>
    <x v="181"/>
    <x v="0"/>
    <x v="0"/>
    <s v="Tesseramento"/>
    <x v="1"/>
    <x v="0"/>
    <x v="0"/>
    <m/>
  </r>
  <r>
    <n v="104954"/>
    <x v="0"/>
    <x v="0"/>
    <x v="0"/>
    <x v="0"/>
    <x v="7"/>
    <x v="211"/>
    <x v="0"/>
    <x v="1"/>
    <s v="Tesseramento"/>
    <x v="1"/>
    <x v="0"/>
    <x v="0"/>
    <m/>
  </r>
  <r>
    <n v="220261"/>
    <x v="0"/>
    <x v="0"/>
    <x v="2"/>
    <x v="2"/>
    <x v="7"/>
    <x v="213"/>
    <x v="0"/>
    <x v="1"/>
    <s v="Tesseramento"/>
    <x v="1"/>
    <x v="0"/>
    <x v="0"/>
    <m/>
  </r>
  <r>
    <n v="220259"/>
    <x v="0"/>
    <x v="0"/>
    <x v="2"/>
    <x v="2"/>
    <x v="7"/>
    <x v="213"/>
    <x v="0"/>
    <x v="0"/>
    <s v="Tesseramento"/>
    <x v="1"/>
    <x v="0"/>
    <x v="0"/>
    <m/>
  </r>
  <r>
    <n v="195043"/>
    <x v="1"/>
    <x v="0"/>
    <x v="0"/>
    <x v="0"/>
    <x v="7"/>
    <x v="211"/>
    <x v="0"/>
    <x v="0"/>
    <s v="Tesseramento"/>
    <x v="1"/>
    <x v="2"/>
    <x v="0"/>
    <m/>
  </r>
  <r>
    <n v="53793"/>
    <x v="0"/>
    <x v="0"/>
    <x v="0"/>
    <x v="0"/>
    <x v="7"/>
    <x v="211"/>
    <x v="0"/>
    <x v="0"/>
    <s v="Tesseramento"/>
    <x v="1"/>
    <x v="4"/>
    <x v="0"/>
    <m/>
  </r>
  <r>
    <n v="163948"/>
    <x v="0"/>
    <x v="0"/>
    <x v="0"/>
    <x v="0"/>
    <x v="7"/>
    <x v="211"/>
    <x v="0"/>
    <x v="0"/>
    <s v="Tesseramento"/>
    <x v="1"/>
    <x v="3"/>
    <x v="0"/>
    <m/>
  </r>
  <r>
    <n v="234764"/>
    <x v="1"/>
    <x v="0"/>
    <x v="1"/>
    <x v="2"/>
    <x v="9"/>
    <x v="196"/>
    <x v="0"/>
    <x v="0"/>
    <s v="Tesseramento"/>
    <x v="1"/>
    <x v="5"/>
    <x v="0"/>
    <m/>
  </r>
  <r>
    <n v="190222"/>
    <x v="0"/>
    <x v="0"/>
    <x v="0"/>
    <x v="1"/>
    <x v="7"/>
    <x v="211"/>
    <x v="0"/>
    <x v="0"/>
    <s v="Tesseramento"/>
    <x v="1"/>
    <x v="4"/>
    <x v="0"/>
    <m/>
  </r>
  <r>
    <n v="188359"/>
    <x v="0"/>
    <x v="0"/>
    <x v="0"/>
    <x v="0"/>
    <x v="7"/>
    <x v="211"/>
    <x v="0"/>
    <x v="0"/>
    <s v="Tesseramento"/>
    <x v="1"/>
    <x v="1"/>
    <x v="0"/>
    <m/>
  </r>
  <r>
    <n v="190220"/>
    <x v="0"/>
    <x v="0"/>
    <x v="0"/>
    <x v="1"/>
    <x v="7"/>
    <x v="211"/>
    <x v="0"/>
    <x v="1"/>
    <s v="Tesseramento"/>
    <x v="1"/>
    <x v="4"/>
    <x v="0"/>
    <m/>
  </r>
  <r>
    <n v="1120"/>
    <x v="0"/>
    <x v="0"/>
    <x v="0"/>
    <x v="0"/>
    <x v="7"/>
    <x v="211"/>
    <x v="0"/>
    <x v="0"/>
    <s v="Tesseramento"/>
    <x v="1"/>
    <x v="0"/>
    <x v="0"/>
    <m/>
  </r>
  <r>
    <n v="176859"/>
    <x v="0"/>
    <x v="0"/>
    <x v="0"/>
    <x v="0"/>
    <x v="7"/>
    <x v="211"/>
    <x v="0"/>
    <x v="1"/>
    <s v="Tesseramento"/>
    <x v="1"/>
    <x v="4"/>
    <x v="0"/>
    <m/>
  </r>
  <r>
    <n v="1116"/>
    <x v="0"/>
    <x v="0"/>
    <x v="0"/>
    <x v="0"/>
    <x v="7"/>
    <x v="211"/>
    <x v="0"/>
    <x v="0"/>
    <s v="Tesseramento"/>
    <x v="1"/>
    <x v="4"/>
    <x v="0"/>
    <m/>
  </r>
  <r>
    <n v="234820"/>
    <x v="1"/>
    <x v="0"/>
    <x v="1"/>
    <x v="2"/>
    <x v="7"/>
    <x v="181"/>
    <x v="0"/>
    <x v="0"/>
    <s v="Tesseramento"/>
    <x v="1"/>
    <x v="5"/>
    <x v="0"/>
    <m/>
  </r>
  <r>
    <n v="234766"/>
    <x v="0"/>
    <x v="0"/>
    <x v="1"/>
    <x v="1"/>
    <x v="9"/>
    <x v="196"/>
    <x v="0"/>
    <x v="0"/>
    <s v="Tesseramento"/>
    <x v="1"/>
    <x v="0"/>
    <x v="0"/>
    <m/>
  </r>
  <r>
    <n v="26484"/>
    <x v="0"/>
    <x v="0"/>
    <x v="0"/>
    <x v="0"/>
    <x v="7"/>
    <x v="211"/>
    <x v="0"/>
    <x v="0"/>
    <s v="Tesseramento"/>
    <x v="1"/>
    <x v="4"/>
    <x v="0"/>
    <m/>
  </r>
  <r>
    <n v="1170"/>
    <x v="0"/>
    <x v="0"/>
    <x v="0"/>
    <x v="0"/>
    <x v="7"/>
    <x v="211"/>
    <x v="0"/>
    <x v="0"/>
    <s v="Tesseramento"/>
    <x v="1"/>
    <x v="3"/>
    <x v="0"/>
    <m/>
  </r>
  <r>
    <n v="80410"/>
    <x v="0"/>
    <x v="0"/>
    <x v="0"/>
    <x v="1"/>
    <x v="7"/>
    <x v="67"/>
    <x v="0"/>
    <x v="1"/>
    <s v="Tesseramento"/>
    <x v="0"/>
    <x v="3"/>
    <x v="0"/>
    <m/>
  </r>
  <r>
    <n v="73095"/>
    <x v="0"/>
    <x v="0"/>
    <x v="0"/>
    <x v="0"/>
    <x v="7"/>
    <x v="67"/>
    <x v="0"/>
    <x v="0"/>
    <s v="Tesseramento"/>
    <x v="0"/>
    <x v="3"/>
    <x v="0"/>
    <m/>
  </r>
  <r>
    <n v="119253"/>
    <x v="0"/>
    <x v="0"/>
    <x v="0"/>
    <x v="0"/>
    <x v="7"/>
    <x v="67"/>
    <x v="0"/>
    <x v="0"/>
    <s v="Tesseramento"/>
    <x v="0"/>
    <x v="4"/>
    <x v="0"/>
    <m/>
  </r>
  <r>
    <n v="73123"/>
    <x v="0"/>
    <x v="0"/>
    <x v="0"/>
    <x v="0"/>
    <x v="7"/>
    <x v="67"/>
    <x v="0"/>
    <x v="0"/>
    <s v="Tesseramento"/>
    <x v="0"/>
    <x v="3"/>
    <x v="0"/>
    <m/>
  </r>
  <r>
    <n v="126649"/>
    <x v="0"/>
    <x v="0"/>
    <x v="0"/>
    <x v="0"/>
    <x v="7"/>
    <x v="67"/>
    <x v="0"/>
    <x v="0"/>
    <s v="Tesseramento"/>
    <x v="0"/>
    <x v="0"/>
    <x v="0"/>
    <m/>
  </r>
  <r>
    <n v="156655"/>
    <x v="0"/>
    <x v="0"/>
    <x v="0"/>
    <x v="0"/>
    <x v="7"/>
    <x v="67"/>
    <x v="0"/>
    <x v="0"/>
    <s v="Tesseramento"/>
    <x v="0"/>
    <x v="0"/>
    <x v="0"/>
    <m/>
  </r>
  <r>
    <n v="194714"/>
    <x v="0"/>
    <x v="0"/>
    <x v="0"/>
    <x v="0"/>
    <x v="7"/>
    <x v="211"/>
    <x v="0"/>
    <x v="0"/>
    <s v="Tesseramento"/>
    <x v="1"/>
    <x v="1"/>
    <x v="0"/>
    <m/>
  </r>
  <r>
    <n v="892"/>
    <x v="0"/>
    <x v="0"/>
    <x v="0"/>
    <x v="1"/>
    <x v="7"/>
    <x v="211"/>
    <x v="0"/>
    <x v="0"/>
    <s v="Tesseramento"/>
    <x v="1"/>
    <x v="3"/>
    <x v="0"/>
    <m/>
  </r>
  <r>
    <n v="96824"/>
    <x v="0"/>
    <x v="0"/>
    <x v="0"/>
    <x v="1"/>
    <x v="7"/>
    <x v="211"/>
    <x v="0"/>
    <x v="1"/>
    <s v="Tesseramento"/>
    <x v="1"/>
    <x v="4"/>
    <x v="0"/>
    <m/>
  </r>
  <r>
    <n v="90294"/>
    <x v="0"/>
    <x v="0"/>
    <x v="0"/>
    <x v="0"/>
    <x v="7"/>
    <x v="211"/>
    <x v="0"/>
    <x v="0"/>
    <s v="Tesseramento"/>
    <x v="1"/>
    <x v="0"/>
    <x v="0"/>
    <m/>
  </r>
  <r>
    <n v="1026"/>
    <x v="0"/>
    <x v="0"/>
    <x v="0"/>
    <x v="0"/>
    <x v="7"/>
    <x v="211"/>
    <x v="0"/>
    <x v="0"/>
    <s v="Tesseramento"/>
    <x v="1"/>
    <x v="4"/>
    <x v="0"/>
    <m/>
  </r>
  <r>
    <n v="1025"/>
    <x v="0"/>
    <x v="0"/>
    <x v="0"/>
    <x v="0"/>
    <x v="7"/>
    <x v="211"/>
    <x v="0"/>
    <x v="1"/>
    <s v="Tesseramento"/>
    <x v="1"/>
    <x v="4"/>
    <x v="0"/>
    <m/>
  </r>
  <r>
    <n v="191903"/>
    <x v="0"/>
    <x v="0"/>
    <x v="0"/>
    <x v="0"/>
    <x v="7"/>
    <x v="67"/>
    <x v="0"/>
    <x v="0"/>
    <s v="Tesseramento"/>
    <x v="0"/>
    <x v="4"/>
    <x v="0"/>
    <m/>
  </r>
  <r>
    <n v="181662"/>
    <x v="0"/>
    <x v="0"/>
    <x v="0"/>
    <x v="0"/>
    <x v="1"/>
    <x v="320"/>
    <x v="0"/>
    <x v="0"/>
    <s v="Tesseramento"/>
    <x v="1"/>
    <x v="1"/>
    <x v="0"/>
    <m/>
  </r>
  <r>
    <n v="234811"/>
    <x v="1"/>
    <x v="0"/>
    <x v="1"/>
    <x v="2"/>
    <x v="7"/>
    <x v="213"/>
    <x v="0"/>
    <x v="1"/>
    <s v="Tesseramento"/>
    <x v="1"/>
    <x v="5"/>
    <x v="0"/>
    <m/>
  </r>
  <r>
    <n v="234673"/>
    <x v="0"/>
    <x v="0"/>
    <x v="1"/>
    <x v="0"/>
    <x v="2"/>
    <x v="298"/>
    <x v="0"/>
    <x v="1"/>
    <s v="Tesseramento"/>
    <x v="1"/>
    <x v="0"/>
    <x v="0"/>
    <m/>
  </r>
  <r>
    <n v="23908"/>
    <x v="0"/>
    <x v="0"/>
    <x v="0"/>
    <x v="0"/>
    <x v="11"/>
    <x v="94"/>
    <x v="0"/>
    <x v="1"/>
    <s v="Tesseramento"/>
    <x v="1"/>
    <x v="0"/>
    <x v="0"/>
    <m/>
  </r>
  <r>
    <n v="217146"/>
    <x v="0"/>
    <x v="0"/>
    <x v="0"/>
    <x v="1"/>
    <x v="11"/>
    <x v="94"/>
    <x v="0"/>
    <x v="0"/>
    <s v="Tesseramento"/>
    <x v="1"/>
    <x v="3"/>
    <x v="0"/>
    <m/>
  </r>
  <r>
    <n v="169759"/>
    <x v="0"/>
    <x v="0"/>
    <x v="0"/>
    <x v="0"/>
    <x v="11"/>
    <x v="94"/>
    <x v="0"/>
    <x v="0"/>
    <s v="Tesseramento"/>
    <x v="1"/>
    <x v="1"/>
    <x v="0"/>
    <m/>
  </r>
  <r>
    <n v="33603"/>
    <x v="0"/>
    <x v="0"/>
    <x v="0"/>
    <x v="0"/>
    <x v="11"/>
    <x v="94"/>
    <x v="0"/>
    <x v="0"/>
    <s v="Tesseramento"/>
    <x v="1"/>
    <x v="3"/>
    <x v="0"/>
    <m/>
  </r>
  <r>
    <n v="7988"/>
    <x v="0"/>
    <x v="0"/>
    <x v="0"/>
    <x v="0"/>
    <x v="11"/>
    <x v="94"/>
    <x v="0"/>
    <x v="0"/>
    <s v="Tesseramento"/>
    <x v="1"/>
    <x v="3"/>
    <x v="0"/>
    <m/>
  </r>
  <r>
    <n v="27512"/>
    <x v="0"/>
    <x v="0"/>
    <x v="0"/>
    <x v="0"/>
    <x v="11"/>
    <x v="94"/>
    <x v="0"/>
    <x v="0"/>
    <s v="Tesseramento"/>
    <x v="1"/>
    <x v="3"/>
    <x v="0"/>
    <m/>
  </r>
  <r>
    <n v="82902"/>
    <x v="0"/>
    <x v="0"/>
    <x v="0"/>
    <x v="1"/>
    <x v="11"/>
    <x v="94"/>
    <x v="0"/>
    <x v="1"/>
    <s v="Tesseramento"/>
    <x v="1"/>
    <x v="3"/>
    <x v="0"/>
    <m/>
  </r>
  <r>
    <n v="198081"/>
    <x v="1"/>
    <x v="0"/>
    <x v="0"/>
    <x v="1"/>
    <x v="11"/>
    <x v="94"/>
    <x v="0"/>
    <x v="0"/>
    <s v="Tesseramento"/>
    <x v="1"/>
    <x v="5"/>
    <x v="0"/>
    <m/>
  </r>
  <r>
    <n v="24193"/>
    <x v="0"/>
    <x v="0"/>
    <x v="0"/>
    <x v="0"/>
    <x v="11"/>
    <x v="94"/>
    <x v="0"/>
    <x v="1"/>
    <s v="Tesseramento"/>
    <x v="1"/>
    <x v="3"/>
    <x v="0"/>
    <m/>
  </r>
  <r>
    <n v="233075"/>
    <x v="0"/>
    <x v="0"/>
    <x v="0"/>
    <x v="3"/>
    <x v="7"/>
    <x v="211"/>
    <x v="0"/>
    <x v="1"/>
    <s v="Tesseramento"/>
    <x v="1"/>
    <x v="4"/>
    <x v="0"/>
    <m/>
  </r>
  <r>
    <n v="197599"/>
    <x v="1"/>
    <x v="0"/>
    <x v="0"/>
    <x v="0"/>
    <x v="11"/>
    <x v="94"/>
    <x v="0"/>
    <x v="0"/>
    <s v="Tesseramento"/>
    <x v="1"/>
    <x v="7"/>
    <x v="0"/>
    <s v="B"/>
  </r>
  <r>
    <n v="190210"/>
    <x v="0"/>
    <x v="0"/>
    <x v="0"/>
    <x v="0"/>
    <x v="1"/>
    <x v="320"/>
    <x v="0"/>
    <x v="0"/>
    <s v="Tesseramento"/>
    <x v="1"/>
    <x v="0"/>
    <x v="0"/>
    <m/>
  </r>
  <r>
    <n v="24463"/>
    <x v="0"/>
    <x v="0"/>
    <x v="0"/>
    <x v="0"/>
    <x v="13"/>
    <x v="188"/>
    <x v="0"/>
    <x v="0"/>
    <s v="Tesseramento"/>
    <x v="1"/>
    <x v="4"/>
    <x v="0"/>
    <m/>
  </r>
  <r>
    <n v="68058"/>
    <x v="0"/>
    <x v="0"/>
    <x v="0"/>
    <x v="0"/>
    <x v="1"/>
    <x v="320"/>
    <x v="0"/>
    <x v="0"/>
    <s v="Tesseramento"/>
    <x v="1"/>
    <x v="0"/>
    <x v="0"/>
    <m/>
  </r>
  <r>
    <n v="196443"/>
    <x v="1"/>
    <x v="0"/>
    <x v="0"/>
    <x v="0"/>
    <x v="13"/>
    <x v="177"/>
    <x v="0"/>
    <x v="0"/>
    <s v="Tesseramento"/>
    <x v="1"/>
    <x v="2"/>
    <x v="0"/>
    <m/>
  </r>
  <r>
    <n v="196442"/>
    <x v="1"/>
    <x v="0"/>
    <x v="0"/>
    <x v="0"/>
    <x v="13"/>
    <x v="177"/>
    <x v="0"/>
    <x v="0"/>
    <s v="Tesseramento"/>
    <x v="1"/>
    <x v="5"/>
    <x v="0"/>
    <s v="B"/>
  </r>
  <r>
    <n v="224285"/>
    <x v="0"/>
    <x v="0"/>
    <x v="0"/>
    <x v="0"/>
    <x v="1"/>
    <x v="320"/>
    <x v="0"/>
    <x v="0"/>
    <s v="Tesseramento"/>
    <x v="1"/>
    <x v="0"/>
    <x v="0"/>
    <m/>
  </r>
  <r>
    <n v="182551"/>
    <x v="0"/>
    <x v="0"/>
    <x v="0"/>
    <x v="0"/>
    <x v="1"/>
    <x v="320"/>
    <x v="0"/>
    <x v="0"/>
    <s v="Tesseramento"/>
    <x v="1"/>
    <x v="4"/>
    <x v="0"/>
    <m/>
  </r>
  <r>
    <n v="234812"/>
    <x v="1"/>
    <x v="1"/>
    <x v="1"/>
    <x v="2"/>
    <x v="7"/>
    <x v="213"/>
    <x v="0"/>
    <x v="1"/>
    <s v="Tesseramento"/>
    <x v="1"/>
    <x v="5"/>
    <x v="0"/>
    <m/>
  </r>
  <r>
    <n v="205353"/>
    <x v="1"/>
    <x v="0"/>
    <x v="0"/>
    <x v="0"/>
    <x v="7"/>
    <x v="213"/>
    <x v="0"/>
    <x v="0"/>
    <s v="Tesseramento"/>
    <x v="1"/>
    <x v="6"/>
    <x v="0"/>
    <s v="B"/>
  </r>
  <r>
    <n v="180977"/>
    <x v="1"/>
    <x v="0"/>
    <x v="0"/>
    <x v="0"/>
    <x v="7"/>
    <x v="213"/>
    <x v="0"/>
    <x v="1"/>
    <s v="Tesseramento"/>
    <x v="1"/>
    <x v="6"/>
    <x v="0"/>
    <m/>
  </r>
  <r>
    <n v="31742"/>
    <x v="0"/>
    <x v="0"/>
    <x v="0"/>
    <x v="0"/>
    <x v="7"/>
    <x v="185"/>
    <x v="0"/>
    <x v="1"/>
    <s v="Tesseramento"/>
    <x v="1"/>
    <x v="4"/>
    <x v="0"/>
    <m/>
  </r>
  <r>
    <n v="48845"/>
    <x v="0"/>
    <x v="0"/>
    <x v="0"/>
    <x v="0"/>
    <x v="7"/>
    <x v="185"/>
    <x v="0"/>
    <x v="0"/>
    <s v="Tesseramento"/>
    <x v="1"/>
    <x v="3"/>
    <x v="0"/>
    <m/>
  </r>
  <r>
    <n v="177790"/>
    <x v="0"/>
    <x v="0"/>
    <x v="0"/>
    <x v="3"/>
    <x v="7"/>
    <x v="185"/>
    <x v="0"/>
    <x v="1"/>
    <s v="Tesseramento"/>
    <x v="1"/>
    <x v="3"/>
    <x v="0"/>
    <m/>
  </r>
  <r>
    <n v="234727"/>
    <x v="0"/>
    <x v="0"/>
    <x v="1"/>
    <x v="0"/>
    <x v="2"/>
    <x v="207"/>
    <x v="0"/>
    <x v="0"/>
    <s v="Tesseramento"/>
    <x v="1"/>
    <x v="1"/>
    <x v="0"/>
    <m/>
  </r>
  <r>
    <n v="234762"/>
    <x v="0"/>
    <x v="1"/>
    <x v="1"/>
    <x v="0"/>
    <x v="7"/>
    <x v="274"/>
    <x v="0"/>
    <x v="1"/>
    <s v="Tesseramento"/>
    <x v="0"/>
    <x v="0"/>
    <x v="0"/>
    <m/>
  </r>
  <r>
    <n v="107581"/>
    <x v="0"/>
    <x v="0"/>
    <x v="0"/>
    <x v="0"/>
    <x v="1"/>
    <x v="320"/>
    <x v="0"/>
    <x v="0"/>
    <s v="Tesseramento"/>
    <x v="1"/>
    <x v="4"/>
    <x v="0"/>
    <m/>
  </r>
  <r>
    <n v="130782"/>
    <x v="0"/>
    <x v="0"/>
    <x v="0"/>
    <x v="0"/>
    <x v="1"/>
    <x v="320"/>
    <x v="0"/>
    <x v="0"/>
    <s v="Tesseramento"/>
    <x v="1"/>
    <x v="4"/>
    <x v="0"/>
    <m/>
  </r>
  <r>
    <n v="176007"/>
    <x v="0"/>
    <x v="0"/>
    <x v="0"/>
    <x v="0"/>
    <x v="1"/>
    <x v="320"/>
    <x v="0"/>
    <x v="0"/>
    <s v="Tesseramento"/>
    <x v="1"/>
    <x v="3"/>
    <x v="0"/>
    <m/>
  </r>
  <r>
    <n v="127669"/>
    <x v="0"/>
    <x v="0"/>
    <x v="0"/>
    <x v="0"/>
    <x v="1"/>
    <x v="320"/>
    <x v="0"/>
    <x v="0"/>
    <s v="Tesseramento"/>
    <x v="1"/>
    <x v="0"/>
    <x v="0"/>
    <m/>
  </r>
  <r>
    <n v="29895"/>
    <x v="0"/>
    <x v="0"/>
    <x v="0"/>
    <x v="0"/>
    <x v="1"/>
    <x v="320"/>
    <x v="0"/>
    <x v="0"/>
    <s v="Tesseramento"/>
    <x v="1"/>
    <x v="4"/>
    <x v="0"/>
    <m/>
  </r>
  <r>
    <n v="220416"/>
    <x v="0"/>
    <x v="0"/>
    <x v="0"/>
    <x v="0"/>
    <x v="1"/>
    <x v="320"/>
    <x v="0"/>
    <x v="0"/>
    <s v="Tesseramento"/>
    <x v="1"/>
    <x v="0"/>
    <x v="0"/>
    <m/>
  </r>
  <r>
    <n v="132006"/>
    <x v="0"/>
    <x v="0"/>
    <x v="0"/>
    <x v="0"/>
    <x v="1"/>
    <x v="320"/>
    <x v="0"/>
    <x v="0"/>
    <s v="Tesseramento"/>
    <x v="1"/>
    <x v="0"/>
    <x v="0"/>
    <m/>
  </r>
  <r>
    <n v="217346"/>
    <x v="1"/>
    <x v="0"/>
    <x v="0"/>
    <x v="1"/>
    <x v="1"/>
    <x v="320"/>
    <x v="0"/>
    <x v="0"/>
    <s v="Tesseramento"/>
    <x v="1"/>
    <x v="5"/>
    <x v="0"/>
    <m/>
  </r>
  <r>
    <n v="188529"/>
    <x v="0"/>
    <x v="0"/>
    <x v="0"/>
    <x v="0"/>
    <x v="1"/>
    <x v="320"/>
    <x v="0"/>
    <x v="0"/>
    <s v="Tesseramento"/>
    <x v="1"/>
    <x v="4"/>
    <x v="0"/>
    <m/>
  </r>
  <r>
    <n v="202367"/>
    <x v="0"/>
    <x v="1"/>
    <x v="0"/>
    <x v="0"/>
    <x v="1"/>
    <x v="320"/>
    <x v="0"/>
    <x v="0"/>
    <s v="Tesseramento"/>
    <x v="1"/>
    <x v="0"/>
    <x v="0"/>
    <m/>
  </r>
  <r>
    <n v="30198"/>
    <x v="0"/>
    <x v="0"/>
    <x v="0"/>
    <x v="0"/>
    <x v="2"/>
    <x v="79"/>
    <x v="0"/>
    <x v="0"/>
    <s v="Tesseramento"/>
    <x v="1"/>
    <x v="4"/>
    <x v="0"/>
    <m/>
  </r>
  <r>
    <n v="201050"/>
    <x v="0"/>
    <x v="0"/>
    <x v="0"/>
    <x v="0"/>
    <x v="1"/>
    <x v="320"/>
    <x v="0"/>
    <x v="0"/>
    <s v="Tesseramento"/>
    <x v="1"/>
    <x v="1"/>
    <x v="0"/>
    <m/>
  </r>
  <r>
    <n v="21121"/>
    <x v="0"/>
    <x v="0"/>
    <x v="0"/>
    <x v="0"/>
    <x v="2"/>
    <x v="79"/>
    <x v="0"/>
    <x v="0"/>
    <s v="Tesseramento"/>
    <x v="1"/>
    <x v="3"/>
    <x v="0"/>
    <m/>
  </r>
  <r>
    <n v="201250"/>
    <x v="1"/>
    <x v="0"/>
    <x v="0"/>
    <x v="1"/>
    <x v="1"/>
    <x v="320"/>
    <x v="0"/>
    <x v="0"/>
    <s v="Tesseramento"/>
    <x v="1"/>
    <x v="5"/>
    <x v="0"/>
    <m/>
  </r>
  <r>
    <n v="194197"/>
    <x v="0"/>
    <x v="0"/>
    <x v="0"/>
    <x v="0"/>
    <x v="2"/>
    <x v="207"/>
    <x v="0"/>
    <x v="0"/>
    <s v="Tesseramento"/>
    <x v="1"/>
    <x v="0"/>
    <x v="0"/>
    <m/>
  </r>
  <r>
    <n v="135244"/>
    <x v="0"/>
    <x v="0"/>
    <x v="0"/>
    <x v="0"/>
    <x v="2"/>
    <x v="207"/>
    <x v="0"/>
    <x v="0"/>
    <s v="Tesseramento"/>
    <x v="1"/>
    <x v="3"/>
    <x v="0"/>
    <m/>
  </r>
  <r>
    <n v="158570"/>
    <x v="0"/>
    <x v="0"/>
    <x v="0"/>
    <x v="0"/>
    <x v="2"/>
    <x v="207"/>
    <x v="0"/>
    <x v="0"/>
    <s v="Tesseramento"/>
    <x v="1"/>
    <x v="0"/>
    <x v="0"/>
    <m/>
  </r>
  <r>
    <n v="164246"/>
    <x v="1"/>
    <x v="0"/>
    <x v="0"/>
    <x v="0"/>
    <x v="2"/>
    <x v="207"/>
    <x v="0"/>
    <x v="0"/>
    <s v="Tesseramento"/>
    <x v="1"/>
    <x v="7"/>
    <x v="0"/>
    <m/>
  </r>
  <r>
    <n v="215023"/>
    <x v="1"/>
    <x v="0"/>
    <x v="0"/>
    <x v="1"/>
    <x v="2"/>
    <x v="207"/>
    <x v="0"/>
    <x v="1"/>
    <s v="Tesseramento"/>
    <x v="1"/>
    <x v="5"/>
    <x v="0"/>
    <m/>
  </r>
  <r>
    <n v="214398"/>
    <x v="0"/>
    <x v="0"/>
    <x v="0"/>
    <x v="0"/>
    <x v="2"/>
    <x v="207"/>
    <x v="0"/>
    <x v="0"/>
    <s v="Tesseramento"/>
    <x v="1"/>
    <x v="0"/>
    <x v="0"/>
    <m/>
  </r>
  <r>
    <n v="231297"/>
    <x v="0"/>
    <x v="0"/>
    <x v="0"/>
    <x v="0"/>
    <x v="2"/>
    <x v="207"/>
    <x v="0"/>
    <x v="0"/>
    <s v="Tesseramento"/>
    <x v="1"/>
    <x v="0"/>
    <x v="0"/>
    <m/>
  </r>
  <r>
    <n v="194198"/>
    <x v="0"/>
    <x v="0"/>
    <x v="0"/>
    <x v="0"/>
    <x v="2"/>
    <x v="207"/>
    <x v="0"/>
    <x v="0"/>
    <s v="Tesseramento"/>
    <x v="1"/>
    <x v="0"/>
    <x v="0"/>
    <m/>
  </r>
  <r>
    <n v="122792"/>
    <x v="0"/>
    <x v="0"/>
    <x v="0"/>
    <x v="0"/>
    <x v="2"/>
    <x v="207"/>
    <x v="0"/>
    <x v="0"/>
    <s v="Tesseramento"/>
    <x v="1"/>
    <x v="0"/>
    <x v="0"/>
    <m/>
  </r>
  <r>
    <n v="58275"/>
    <x v="0"/>
    <x v="0"/>
    <x v="0"/>
    <x v="0"/>
    <x v="2"/>
    <x v="207"/>
    <x v="0"/>
    <x v="0"/>
    <s v="Tesseramento"/>
    <x v="1"/>
    <x v="3"/>
    <x v="0"/>
    <m/>
  </r>
  <r>
    <n v="80531"/>
    <x v="0"/>
    <x v="0"/>
    <x v="0"/>
    <x v="0"/>
    <x v="2"/>
    <x v="207"/>
    <x v="0"/>
    <x v="0"/>
    <s v="Tesseramento"/>
    <x v="1"/>
    <x v="3"/>
    <x v="0"/>
    <m/>
  </r>
  <r>
    <n v="174351"/>
    <x v="0"/>
    <x v="0"/>
    <x v="0"/>
    <x v="0"/>
    <x v="2"/>
    <x v="207"/>
    <x v="0"/>
    <x v="1"/>
    <s v="Tesseramento"/>
    <x v="1"/>
    <x v="0"/>
    <x v="0"/>
    <m/>
  </r>
  <r>
    <n v="213697"/>
    <x v="0"/>
    <x v="0"/>
    <x v="0"/>
    <x v="0"/>
    <x v="2"/>
    <x v="207"/>
    <x v="0"/>
    <x v="0"/>
    <s v="Tesseramento"/>
    <x v="1"/>
    <x v="0"/>
    <x v="0"/>
    <m/>
  </r>
  <r>
    <n v="224461"/>
    <x v="0"/>
    <x v="0"/>
    <x v="0"/>
    <x v="0"/>
    <x v="2"/>
    <x v="207"/>
    <x v="0"/>
    <x v="0"/>
    <s v="Tesseramento"/>
    <x v="1"/>
    <x v="0"/>
    <x v="0"/>
    <m/>
  </r>
  <r>
    <n v="212296"/>
    <x v="0"/>
    <x v="0"/>
    <x v="0"/>
    <x v="1"/>
    <x v="2"/>
    <x v="207"/>
    <x v="0"/>
    <x v="0"/>
    <s v="Tesseramento"/>
    <x v="1"/>
    <x v="0"/>
    <x v="0"/>
    <m/>
  </r>
  <r>
    <n v="200545"/>
    <x v="0"/>
    <x v="0"/>
    <x v="0"/>
    <x v="0"/>
    <x v="2"/>
    <x v="207"/>
    <x v="0"/>
    <x v="0"/>
    <s v="Tesseramento"/>
    <x v="1"/>
    <x v="0"/>
    <x v="0"/>
    <m/>
  </r>
  <r>
    <n v="189378"/>
    <x v="0"/>
    <x v="0"/>
    <x v="0"/>
    <x v="0"/>
    <x v="2"/>
    <x v="207"/>
    <x v="0"/>
    <x v="0"/>
    <s v="Tesseramento"/>
    <x v="1"/>
    <x v="0"/>
    <x v="0"/>
    <m/>
  </r>
  <r>
    <n v="98151"/>
    <x v="0"/>
    <x v="0"/>
    <x v="0"/>
    <x v="0"/>
    <x v="2"/>
    <x v="207"/>
    <x v="0"/>
    <x v="0"/>
    <s v="Tesseramento"/>
    <x v="1"/>
    <x v="3"/>
    <x v="0"/>
    <m/>
  </r>
  <r>
    <n v="207624"/>
    <x v="0"/>
    <x v="0"/>
    <x v="0"/>
    <x v="0"/>
    <x v="2"/>
    <x v="207"/>
    <x v="0"/>
    <x v="0"/>
    <s v="Tesseramento"/>
    <x v="1"/>
    <x v="1"/>
    <x v="0"/>
    <m/>
  </r>
  <r>
    <n v="221083"/>
    <x v="0"/>
    <x v="0"/>
    <x v="0"/>
    <x v="1"/>
    <x v="1"/>
    <x v="320"/>
    <x v="0"/>
    <x v="0"/>
    <s v="Tesseramento"/>
    <x v="1"/>
    <x v="0"/>
    <x v="0"/>
    <m/>
  </r>
  <r>
    <n v="221082"/>
    <x v="0"/>
    <x v="0"/>
    <x v="0"/>
    <x v="1"/>
    <x v="1"/>
    <x v="320"/>
    <x v="0"/>
    <x v="0"/>
    <s v="Tesseramento"/>
    <x v="1"/>
    <x v="0"/>
    <x v="0"/>
    <m/>
  </r>
  <r>
    <n v="200634"/>
    <x v="0"/>
    <x v="1"/>
    <x v="0"/>
    <x v="0"/>
    <x v="1"/>
    <x v="320"/>
    <x v="0"/>
    <x v="0"/>
    <s v="Tesseramento"/>
    <x v="1"/>
    <x v="1"/>
    <x v="0"/>
    <m/>
  </r>
  <r>
    <n v="186998"/>
    <x v="1"/>
    <x v="0"/>
    <x v="0"/>
    <x v="1"/>
    <x v="1"/>
    <x v="320"/>
    <x v="0"/>
    <x v="0"/>
    <s v="Tesseramento"/>
    <x v="1"/>
    <x v="5"/>
    <x v="0"/>
    <m/>
  </r>
  <r>
    <n v="126357"/>
    <x v="0"/>
    <x v="0"/>
    <x v="0"/>
    <x v="0"/>
    <x v="1"/>
    <x v="320"/>
    <x v="0"/>
    <x v="1"/>
    <s v="Tesseramento"/>
    <x v="1"/>
    <x v="3"/>
    <x v="0"/>
    <m/>
  </r>
  <r>
    <n v="69363"/>
    <x v="0"/>
    <x v="0"/>
    <x v="0"/>
    <x v="0"/>
    <x v="1"/>
    <x v="320"/>
    <x v="0"/>
    <x v="0"/>
    <s v="Tesseramento"/>
    <x v="1"/>
    <x v="0"/>
    <x v="0"/>
    <m/>
  </r>
  <r>
    <n v="67963"/>
    <x v="0"/>
    <x v="0"/>
    <x v="0"/>
    <x v="0"/>
    <x v="1"/>
    <x v="320"/>
    <x v="0"/>
    <x v="1"/>
    <s v="Tesseramento"/>
    <x v="1"/>
    <x v="0"/>
    <x v="0"/>
    <m/>
  </r>
  <r>
    <n v="162358"/>
    <x v="0"/>
    <x v="0"/>
    <x v="0"/>
    <x v="0"/>
    <x v="1"/>
    <x v="320"/>
    <x v="0"/>
    <x v="0"/>
    <s v="Tesseramento"/>
    <x v="1"/>
    <x v="0"/>
    <x v="0"/>
    <m/>
  </r>
  <r>
    <n v="176048"/>
    <x v="0"/>
    <x v="0"/>
    <x v="0"/>
    <x v="1"/>
    <x v="1"/>
    <x v="320"/>
    <x v="0"/>
    <x v="0"/>
    <s v="Tesseramento"/>
    <x v="1"/>
    <x v="0"/>
    <x v="0"/>
    <m/>
  </r>
  <r>
    <n v="74379"/>
    <x v="0"/>
    <x v="0"/>
    <x v="0"/>
    <x v="0"/>
    <x v="1"/>
    <x v="320"/>
    <x v="0"/>
    <x v="0"/>
    <s v="Tesseramento"/>
    <x v="1"/>
    <x v="0"/>
    <x v="0"/>
    <m/>
  </r>
  <r>
    <n v="138653"/>
    <x v="0"/>
    <x v="0"/>
    <x v="0"/>
    <x v="0"/>
    <x v="1"/>
    <x v="320"/>
    <x v="0"/>
    <x v="0"/>
    <s v="Tesseramento"/>
    <x v="1"/>
    <x v="4"/>
    <x v="0"/>
    <m/>
  </r>
  <r>
    <n v="215975"/>
    <x v="0"/>
    <x v="0"/>
    <x v="0"/>
    <x v="3"/>
    <x v="1"/>
    <x v="320"/>
    <x v="0"/>
    <x v="0"/>
    <s v="Tesseramento"/>
    <x v="1"/>
    <x v="1"/>
    <x v="0"/>
    <m/>
  </r>
  <r>
    <n v="178935"/>
    <x v="1"/>
    <x v="0"/>
    <x v="0"/>
    <x v="2"/>
    <x v="1"/>
    <x v="320"/>
    <x v="0"/>
    <x v="0"/>
    <s v="Tesseramento"/>
    <x v="1"/>
    <x v="2"/>
    <x v="0"/>
    <m/>
  </r>
  <r>
    <n v="138670"/>
    <x v="0"/>
    <x v="0"/>
    <x v="0"/>
    <x v="0"/>
    <x v="1"/>
    <x v="320"/>
    <x v="0"/>
    <x v="0"/>
    <s v="Tesseramento"/>
    <x v="1"/>
    <x v="4"/>
    <x v="0"/>
    <m/>
  </r>
  <r>
    <n v="46867"/>
    <x v="0"/>
    <x v="0"/>
    <x v="0"/>
    <x v="0"/>
    <x v="7"/>
    <x v="202"/>
    <x v="0"/>
    <x v="0"/>
    <s v="Tesseramento"/>
    <x v="1"/>
    <x v="0"/>
    <x v="0"/>
    <m/>
  </r>
  <r>
    <n v="150016"/>
    <x v="0"/>
    <x v="0"/>
    <x v="0"/>
    <x v="1"/>
    <x v="1"/>
    <x v="320"/>
    <x v="0"/>
    <x v="0"/>
    <s v="Tesseramento"/>
    <x v="1"/>
    <x v="0"/>
    <x v="0"/>
    <m/>
  </r>
  <r>
    <n v="30144"/>
    <x v="0"/>
    <x v="0"/>
    <x v="0"/>
    <x v="0"/>
    <x v="7"/>
    <x v="202"/>
    <x v="0"/>
    <x v="1"/>
    <s v="Tesseramento"/>
    <x v="1"/>
    <x v="0"/>
    <x v="0"/>
    <m/>
  </r>
  <r>
    <n v="191471"/>
    <x v="1"/>
    <x v="0"/>
    <x v="0"/>
    <x v="0"/>
    <x v="1"/>
    <x v="320"/>
    <x v="0"/>
    <x v="0"/>
    <s v="Tesseramento"/>
    <x v="1"/>
    <x v="5"/>
    <x v="0"/>
    <m/>
  </r>
  <r>
    <n v="191470"/>
    <x v="1"/>
    <x v="0"/>
    <x v="0"/>
    <x v="0"/>
    <x v="1"/>
    <x v="320"/>
    <x v="0"/>
    <x v="0"/>
    <s v="Tesseramento"/>
    <x v="1"/>
    <x v="7"/>
    <x v="0"/>
    <m/>
  </r>
  <r>
    <n v="36891"/>
    <x v="0"/>
    <x v="0"/>
    <x v="0"/>
    <x v="0"/>
    <x v="1"/>
    <x v="320"/>
    <x v="0"/>
    <x v="0"/>
    <s v="Tesseramento"/>
    <x v="1"/>
    <x v="3"/>
    <x v="0"/>
    <m/>
  </r>
  <r>
    <n v="141074"/>
    <x v="1"/>
    <x v="0"/>
    <x v="2"/>
    <x v="4"/>
    <x v="7"/>
    <x v="202"/>
    <x v="0"/>
    <x v="1"/>
    <s v="Tesseramento"/>
    <x v="1"/>
    <x v="2"/>
    <x v="0"/>
    <m/>
  </r>
  <r>
    <n v="228395"/>
    <x v="1"/>
    <x v="0"/>
    <x v="0"/>
    <x v="1"/>
    <x v="1"/>
    <x v="320"/>
    <x v="0"/>
    <x v="0"/>
    <s v="Tesseramento"/>
    <x v="1"/>
    <x v="5"/>
    <x v="0"/>
    <m/>
  </r>
  <r>
    <n v="229685"/>
    <x v="0"/>
    <x v="0"/>
    <x v="0"/>
    <x v="0"/>
    <x v="1"/>
    <x v="320"/>
    <x v="0"/>
    <x v="0"/>
    <s v="Tesseramento"/>
    <x v="1"/>
    <x v="0"/>
    <x v="0"/>
    <m/>
  </r>
  <r>
    <n v="78887"/>
    <x v="0"/>
    <x v="0"/>
    <x v="0"/>
    <x v="0"/>
    <x v="7"/>
    <x v="202"/>
    <x v="0"/>
    <x v="0"/>
    <s v="Tesseramento"/>
    <x v="1"/>
    <x v="3"/>
    <x v="0"/>
    <m/>
  </r>
  <r>
    <n v="209250"/>
    <x v="0"/>
    <x v="0"/>
    <x v="0"/>
    <x v="0"/>
    <x v="1"/>
    <x v="320"/>
    <x v="0"/>
    <x v="0"/>
    <s v="Tesseramento"/>
    <x v="1"/>
    <x v="3"/>
    <x v="0"/>
    <m/>
  </r>
  <r>
    <n v="197845"/>
    <x v="0"/>
    <x v="0"/>
    <x v="0"/>
    <x v="0"/>
    <x v="1"/>
    <x v="320"/>
    <x v="0"/>
    <x v="0"/>
    <s v="Tesseramento"/>
    <x v="1"/>
    <x v="4"/>
    <x v="0"/>
    <m/>
  </r>
  <r>
    <n v="116518"/>
    <x v="0"/>
    <x v="0"/>
    <x v="0"/>
    <x v="0"/>
    <x v="1"/>
    <x v="320"/>
    <x v="0"/>
    <x v="0"/>
    <s v="Tesseramento"/>
    <x v="1"/>
    <x v="3"/>
    <x v="0"/>
    <m/>
  </r>
  <r>
    <n v="191754"/>
    <x v="0"/>
    <x v="0"/>
    <x v="0"/>
    <x v="0"/>
    <x v="1"/>
    <x v="320"/>
    <x v="0"/>
    <x v="1"/>
    <s v="Tesseramento"/>
    <x v="1"/>
    <x v="3"/>
    <x v="0"/>
    <m/>
  </r>
  <r>
    <n v="86236"/>
    <x v="0"/>
    <x v="0"/>
    <x v="0"/>
    <x v="0"/>
    <x v="11"/>
    <x v="95"/>
    <x v="0"/>
    <x v="1"/>
    <s v="Tesseramento"/>
    <x v="1"/>
    <x v="0"/>
    <x v="0"/>
    <m/>
  </r>
  <r>
    <n v="162938"/>
    <x v="0"/>
    <x v="0"/>
    <x v="0"/>
    <x v="0"/>
    <x v="11"/>
    <x v="95"/>
    <x v="0"/>
    <x v="0"/>
    <s v="Tesseramento"/>
    <x v="1"/>
    <x v="0"/>
    <x v="0"/>
    <m/>
  </r>
  <r>
    <n v="220960"/>
    <x v="0"/>
    <x v="0"/>
    <x v="0"/>
    <x v="0"/>
    <x v="11"/>
    <x v="95"/>
    <x v="0"/>
    <x v="0"/>
    <s v="Tesseramento"/>
    <x v="1"/>
    <x v="0"/>
    <x v="0"/>
    <m/>
  </r>
  <r>
    <n v="221904"/>
    <x v="0"/>
    <x v="0"/>
    <x v="0"/>
    <x v="1"/>
    <x v="11"/>
    <x v="95"/>
    <x v="0"/>
    <x v="1"/>
    <s v="Tesseramento"/>
    <x v="1"/>
    <x v="3"/>
    <x v="0"/>
    <m/>
  </r>
  <r>
    <n v="161397"/>
    <x v="0"/>
    <x v="0"/>
    <x v="0"/>
    <x v="0"/>
    <x v="11"/>
    <x v="95"/>
    <x v="0"/>
    <x v="0"/>
    <s v="Tesseramento"/>
    <x v="1"/>
    <x v="1"/>
    <x v="0"/>
    <m/>
  </r>
  <r>
    <n v="189418"/>
    <x v="0"/>
    <x v="0"/>
    <x v="0"/>
    <x v="0"/>
    <x v="11"/>
    <x v="95"/>
    <x v="0"/>
    <x v="0"/>
    <s v="Tesseramento"/>
    <x v="1"/>
    <x v="4"/>
    <x v="0"/>
    <m/>
  </r>
  <r>
    <n v="161986"/>
    <x v="0"/>
    <x v="0"/>
    <x v="0"/>
    <x v="0"/>
    <x v="11"/>
    <x v="95"/>
    <x v="0"/>
    <x v="0"/>
    <s v="Tesseramento"/>
    <x v="1"/>
    <x v="3"/>
    <x v="0"/>
    <m/>
  </r>
  <r>
    <n v="132554"/>
    <x v="0"/>
    <x v="0"/>
    <x v="0"/>
    <x v="0"/>
    <x v="11"/>
    <x v="95"/>
    <x v="0"/>
    <x v="0"/>
    <s v="Tesseramento"/>
    <x v="1"/>
    <x v="4"/>
    <x v="0"/>
    <m/>
  </r>
  <r>
    <n v="220962"/>
    <x v="0"/>
    <x v="0"/>
    <x v="0"/>
    <x v="0"/>
    <x v="11"/>
    <x v="95"/>
    <x v="0"/>
    <x v="0"/>
    <s v="Tesseramento"/>
    <x v="1"/>
    <x v="0"/>
    <x v="0"/>
    <m/>
  </r>
  <r>
    <n v="217553"/>
    <x v="0"/>
    <x v="0"/>
    <x v="0"/>
    <x v="0"/>
    <x v="11"/>
    <x v="95"/>
    <x v="0"/>
    <x v="0"/>
    <s v="Tesseramento"/>
    <x v="1"/>
    <x v="4"/>
    <x v="0"/>
    <m/>
  </r>
  <r>
    <n v="162975"/>
    <x v="0"/>
    <x v="0"/>
    <x v="0"/>
    <x v="0"/>
    <x v="11"/>
    <x v="95"/>
    <x v="0"/>
    <x v="0"/>
    <s v="Tesseramento"/>
    <x v="1"/>
    <x v="0"/>
    <x v="0"/>
    <m/>
  </r>
  <r>
    <n v="63706"/>
    <x v="0"/>
    <x v="0"/>
    <x v="0"/>
    <x v="0"/>
    <x v="11"/>
    <x v="95"/>
    <x v="0"/>
    <x v="0"/>
    <s v="Tesseramento"/>
    <x v="1"/>
    <x v="4"/>
    <x v="0"/>
    <m/>
  </r>
  <r>
    <n v="222280"/>
    <x v="0"/>
    <x v="0"/>
    <x v="0"/>
    <x v="0"/>
    <x v="11"/>
    <x v="95"/>
    <x v="0"/>
    <x v="0"/>
    <s v="Tesseramento"/>
    <x v="1"/>
    <x v="0"/>
    <x v="0"/>
    <m/>
  </r>
  <r>
    <n v="199930"/>
    <x v="0"/>
    <x v="0"/>
    <x v="0"/>
    <x v="0"/>
    <x v="11"/>
    <x v="95"/>
    <x v="0"/>
    <x v="0"/>
    <s v="Tesseramento"/>
    <x v="1"/>
    <x v="4"/>
    <x v="0"/>
    <m/>
  </r>
  <r>
    <n v="199950"/>
    <x v="0"/>
    <x v="0"/>
    <x v="0"/>
    <x v="0"/>
    <x v="11"/>
    <x v="95"/>
    <x v="0"/>
    <x v="0"/>
    <s v="Tesseramento"/>
    <x v="1"/>
    <x v="0"/>
    <x v="0"/>
    <m/>
  </r>
  <r>
    <n v="220961"/>
    <x v="0"/>
    <x v="0"/>
    <x v="0"/>
    <x v="0"/>
    <x v="11"/>
    <x v="95"/>
    <x v="0"/>
    <x v="0"/>
    <s v="Tesseramento"/>
    <x v="1"/>
    <x v="0"/>
    <x v="0"/>
    <m/>
  </r>
  <r>
    <n v="222793"/>
    <x v="0"/>
    <x v="0"/>
    <x v="0"/>
    <x v="0"/>
    <x v="11"/>
    <x v="95"/>
    <x v="0"/>
    <x v="0"/>
    <s v="Tesseramento"/>
    <x v="1"/>
    <x v="3"/>
    <x v="0"/>
    <m/>
  </r>
  <r>
    <n v="146883"/>
    <x v="0"/>
    <x v="0"/>
    <x v="0"/>
    <x v="0"/>
    <x v="11"/>
    <x v="95"/>
    <x v="0"/>
    <x v="0"/>
    <s v="Tesseramento"/>
    <x v="1"/>
    <x v="0"/>
    <x v="0"/>
    <m/>
  </r>
  <r>
    <n v="198137"/>
    <x v="0"/>
    <x v="0"/>
    <x v="0"/>
    <x v="0"/>
    <x v="14"/>
    <x v="312"/>
    <x v="0"/>
    <x v="0"/>
    <s v="Tesseramento"/>
    <x v="0"/>
    <x v="0"/>
    <x v="0"/>
    <m/>
  </r>
  <r>
    <n v="198959"/>
    <x v="0"/>
    <x v="0"/>
    <x v="0"/>
    <x v="0"/>
    <x v="11"/>
    <x v="95"/>
    <x v="0"/>
    <x v="0"/>
    <s v="Tesseramento"/>
    <x v="1"/>
    <x v="3"/>
    <x v="0"/>
    <m/>
  </r>
  <r>
    <n v="233312"/>
    <x v="0"/>
    <x v="0"/>
    <x v="0"/>
    <x v="0"/>
    <x v="14"/>
    <x v="312"/>
    <x v="0"/>
    <x v="1"/>
    <s v="Tesseramento"/>
    <x v="0"/>
    <x v="0"/>
    <x v="0"/>
    <m/>
  </r>
  <r>
    <n v="130649"/>
    <x v="0"/>
    <x v="0"/>
    <x v="0"/>
    <x v="0"/>
    <x v="14"/>
    <x v="312"/>
    <x v="0"/>
    <x v="0"/>
    <s v="Tesseramento"/>
    <x v="0"/>
    <x v="3"/>
    <x v="0"/>
    <m/>
  </r>
  <r>
    <n v="144262"/>
    <x v="0"/>
    <x v="0"/>
    <x v="0"/>
    <x v="0"/>
    <x v="14"/>
    <x v="312"/>
    <x v="0"/>
    <x v="0"/>
    <s v="Tesseramento"/>
    <x v="0"/>
    <x v="1"/>
    <x v="0"/>
    <m/>
  </r>
  <r>
    <n v="150707"/>
    <x v="0"/>
    <x v="0"/>
    <x v="0"/>
    <x v="0"/>
    <x v="14"/>
    <x v="312"/>
    <x v="0"/>
    <x v="0"/>
    <s v="Tesseramento"/>
    <x v="0"/>
    <x v="0"/>
    <x v="0"/>
    <m/>
  </r>
  <r>
    <n v="158436"/>
    <x v="0"/>
    <x v="0"/>
    <x v="0"/>
    <x v="0"/>
    <x v="14"/>
    <x v="312"/>
    <x v="0"/>
    <x v="0"/>
    <s v="Tesseramento"/>
    <x v="0"/>
    <x v="0"/>
    <x v="0"/>
    <m/>
  </r>
  <r>
    <n v="169427"/>
    <x v="0"/>
    <x v="0"/>
    <x v="0"/>
    <x v="0"/>
    <x v="14"/>
    <x v="312"/>
    <x v="0"/>
    <x v="1"/>
    <s v="Tesseramento"/>
    <x v="0"/>
    <x v="0"/>
    <x v="0"/>
    <m/>
  </r>
  <r>
    <n v="164894"/>
    <x v="0"/>
    <x v="0"/>
    <x v="0"/>
    <x v="0"/>
    <x v="14"/>
    <x v="312"/>
    <x v="0"/>
    <x v="0"/>
    <s v="Tesseramento"/>
    <x v="0"/>
    <x v="1"/>
    <x v="0"/>
    <m/>
  </r>
  <r>
    <n v="227057"/>
    <x v="0"/>
    <x v="1"/>
    <x v="0"/>
    <x v="0"/>
    <x v="11"/>
    <x v="95"/>
    <x v="0"/>
    <x v="0"/>
    <s v="Tesseramento"/>
    <x v="1"/>
    <x v="3"/>
    <x v="0"/>
    <m/>
  </r>
  <r>
    <n v="157884"/>
    <x v="0"/>
    <x v="0"/>
    <x v="0"/>
    <x v="0"/>
    <x v="13"/>
    <x v="177"/>
    <x v="0"/>
    <x v="0"/>
    <s v="Tesseramento"/>
    <x v="1"/>
    <x v="4"/>
    <x v="0"/>
    <m/>
  </r>
  <r>
    <n v="157881"/>
    <x v="0"/>
    <x v="0"/>
    <x v="0"/>
    <x v="0"/>
    <x v="13"/>
    <x v="177"/>
    <x v="0"/>
    <x v="1"/>
    <s v="Tesseramento"/>
    <x v="1"/>
    <x v="4"/>
    <x v="0"/>
    <m/>
  </r>
  <r>
    <n v="187628"/>
    <x v="0"/>
    <x v="0"/>
    <x v="0"/>
    <x v="3"/>
    <x v="13"/>
    <x v="177"/>
    <x v="0"/>
    <x v="0"/>
    <s v="Tesseramento"/>
    <x v="1"/>
    <x v="0"/>
    <x v="0"/>
    <m/>
  </r>
  <r>
    <n v="153493"/>
    <x v="0"/>
    <x v="0"/>
    <x v="0"/>
    <x v="0"/>
    <x v="2"/>
    <x v="216"/>
    <x v="0"/>
    <x v="0"/>
    <s v="Tesseramento"/>
    <x v="0"/>
    <x v="3"/>
    <x v="0"/>
    <m/>
  </r>
  <r>
    <n v="153491"/>
    <x v="0"/>
    <x v="0"/>
    <x v="0"/>
    <x v="1"/>
    <x v="2"/>
    <x v="216"/>
    <x v="0"/>
    <x v="0"/>
    <s v="Tesseramento"/>
    <x v="0"/>
    <x v="0"/>
    <x v="0"/>
    <m/>
  </r>
  <r>
    <n v="59056"/>
    <x v="0"/>
    <x v="0"/>
    <x v="0"/>
    <x v="0"/>
    <x v="2"/>
    <x v="157"/>
    <x v="0"/>
    <x v="0"/>
    <s v="Tesseramento"/>
    <x v="1"/>
    <x v="0"/>
    <x v="0"/>
    <m/>
  </r>
  <r>
    <n v="234728"/>
    <x v="0"/>
    <x v="0"/>
    <x v="1"/>
    <x v="2"/>
    <x v="2"/>
    <x v="207"/>
    <x v="0"/>
    <x v="1"/>
    <s v="Tesseramento"/>
    <x v="1"/>
    <x v="1"/>
    <x v="0"/>
    <m/>
  </r>
  <r>
    <n v="198448"/>
    <x v="0"/>
    <x v="0"/>
    <x v="0"/>
    <x v="0"/>
    <x v="8"/>
    <x v="268"/>
    <x v="0"/>
    <x v="1"/>
    <s v="Tesseramento"/>
    <x v="1"/>
    <x v="4"/>
    <x v="0"/>
    <m/>
  </r>
  <r>
    <n v="129061"/>
    <x v="0"/>
    <x v="0"/>
    <x v="0"/>
    <x v="0"/>
    <x v="8"/>
    <x v="268"/>
    <x v="0"/>
    <x v="0"/>
    <s v="Tesseramento"/>
    <x v="1"/>
    <x v="4"/>
    <x v="0"/>
    <m/>
  </r>
  <r>
    <n v="223195"/>
    <x v="0"/>
    <x v="1"/>
    <x v="0"/>
    <x v="0"/>
    <x v="8"/>
    <x v="268"/>
    <x v="0"/>
    <x v="0"/>
    <s v="Tesseramento"/>
    <x v="1"/>
    <x v="3"/>
    <x v="0"/>
    <m/>
  </r>
  <r>
    <n v="223519"/>
    <x v="0"/>
    <x v="1"/>
    <x v="0"/>
    <x v="0"/>
    <x v="8"/>
    <x v="268"/>
    <x v="0"/>
    <x v="1"/>
    <s v="Tesseramento"/>
    <x v="1"/>
    <x v="0"/>
    <x v="0"/>
    <m/>
  </r>
  <r>
    <n v="118249"/>
    <x v="0"/>
    <x v="0"/>
    <x v="0"/>
    <x v="0"/>
    <x v="8"/>
    <x v="268"/>
    <x v="0"/>
    <x v="0"/>
    <s v="Tesseramento"/>
    <x v="1"/>
    <x v="4"/>
    <x v="0"/>
    <m/>
  </r>
  <r>
    <n v="103344"/>
    <x v="0"/>
    <x v="0"/>
    <x v="0"/>
    <x v="0"/>
    <x v="8"/>
    <x v="268"/>
    <x v="0"/>
    <x v="0"/>
    <s v="Tesseramento"/>
    <x v="1"/>
    <x v="4"/>
    <x v="0"/>
    <m/>
  </r>
  <r>
    <n v="182910"/>
    <x v="0"/>
    <x v="0"/>
    <x v="0"/>
    <x v="0"/>
    <x v="8"/>
    <x v="268"/>
    <x v="0"/>
    <x v="0"/>
    <s v="Tesseramento"/>
    <x v="1"/>
    <x v="3"/>
    <x v="0"/>
    <m/>
  </r>
  <r>
    <n v="115607"/>
    <x v="0"/>
    <x v="0"/>
    <x v="0"/>
    <x v="0"/>
    <x v="7"/>
    <x v="44"/>
    <x v="0"/>
    <x v="0"/>
    <s v="Tesseramento"/>
    <x v="1"/>
    <x v="4"/>
    <x v="0"/>
    <m/>
  </r>
  <r>
    <n v="234763"/>
    <x v="0"/>
    <x v="0"/>
    <x v="1"/>
    <x v="0"/>
    <x v="2"/>
    <x v="158"/>
    <x v="0"/>
    <x v="0"/>
    <s v="Tesseramento"/>
    <x v="0"/>
    <x v="0"/>
    <x v="0"/>
    <m/>
  </r>
  <r>
    <n v="234743"/>
    <x v="0"/>
    <x v="1"/>
    <x v="1"/>
    <x v="0"/>
    <x v="7"/>
    <x v="161"/>
    <x v="0"/>
    <x v="0"/>
    <s v="Tesseramento"/>
    <x v="0"/>
    <x v="1"/>
    <x v="0"/>
    <m/>
  </r>
  <r>
    <n v="234737"/>
    <x v="0"/>
    <x v="1"/>
    <x v="1"/>
    <x v="0"/>
    <x v="7"/>
    <x v="161"/>
    <x v="0"/>
    <x v="0"/>
    <s v="Tesseramento"/>
    <x v="0"/>
    <x v="1"/>
    <x v="0"/>
    <m/>
  </r>
  <r>
    <n v="234704"/>
    <x v="0"/>
    <x v="0"/>
    <x v="1"/>
    <x v="0"/>
    <x v="3"/>
    <x v="3"/>
    <x v="0"/>
    <x v="0"/>
    <s v="Tesseramento"/>
    <x v="1"/>
    <x v="0"/>
    <x v="0"/>
    <m/>
  </r>
  <r>
    <n v="129903"/>
    <x v="1"/>
    <x v="0"/>
    <x v="0"/>
    <x v="0"/>
    <x v="2"/>
    <x v="313"/>
    <x v="0"/>
    <x v="1"/>
    <s v="Tesseramento"/>
    <x v="1"/>
    <x v="2"/>
    <x v="0"/>
    <s v="BG"/>
  </r>
  <r>
    <n v="112241"/>
    <x v="0"/>
    <x v="0"/>
    <x v="0"/>
    <x v="0"/>
    <x v="2"/>
    <x v="346"/>
    <x v="0"/>
    <x v="0"/>
    <s v="Tesseramento"/>
    <x v="0"/>
    <x v="3"/>
    <x v="0"/>
    <m/>
  </r>
  <r>
    <n v="138913"/>
    <x v="0"/>
    <x v="0"/>
    <x v="0"/>
    <x v="0"/>
    <x v="2"/>
    <x v="313"/>
    <x v="0"/>
    <x v="1"/>
    <s v="Tesseramento"/>
    <x v="1"/>
    <x v="0"/>
    <x v="0"/>
    <m/>
  </r>
  <r>
    <n v="138914"/>
    <x v="0"/>
    <x v="0"/>
    <x v="0"/>
    <x v="0"/>
    <x v="2"/>
    <x v="313"/>
    <x v="0"/>
    <x v="0"/>
    <s v="Tesseramento"/>
    <x v="1"/>
    <x v="3"/>
    <x v="0"/>
    <m/>
  </r>
  <r>
    <n v="76332"/>
    <x v="0"/>
    <x v="0"/>
    <x v="0"/>
    <x v="0"/>
    <x v="2"/>
    <x v="313"/>
    <x v="0"/>
    <x v="1"/>
    <s v="Tesseramento"/>
    <x v="1"/>
    <x v="3"/>
    <x v="0"/>
    <m/>
  </r>
  <r>
    <n v="34924"/>
    <x v="0"/>
    <x v="0"/>
    <x v="0"/>
    <x v="0"/>
    <x v="2"/>
    <x v="313"/>
    <x v="0"/>
    <x v="1"/>
    <s v="Tesseramento"/>
    <x v="1"/>
    <x v="4"/>
    <x v="0"/>
    <m/>
  </r>
  <r>
    <n v="13839"/>
    <x v="0"/>
    <x v="0"/>
    <x v="0"/>
    <x v="0"/>
    <x v="2"/>
    <x v="313"/>
    <x v="0"/>
    <x v="0"/>
    <s v="Tesseramento"/>
    <x v="1"/>
    <x v="4"/>
    <x v="0"/>
    <m/>
  </r>
  <r>
    <n v="66750"/>
    <x v="0"/>
    <x v="0"/>
    <x v="0"/>
    <x v="0"/>
    <x v="2"/>
    <x v="313"/>
    <x v="0"/>
    <x v="0"/>
    <s v="Tesseramento"/>
    <x v="1"/>
    <x v="0"/>
    <x v="0"/>
    <m/>
  </r>
  <r>
    <n v="13647"/>
    <x v="0"/>
    <x v="0"/>
    <x v="0"/>
    <x v="0"/>
    <x v="2"/>
    <x v="313"/>
    <x v="0"/>
    <x v="0"/>
    <s v="Tesseramento"/>
    <x v="1"/>
    <x v="4"/>
    <x v="0"/>
    <m/>
  </r>
  <r>
    <n v="46478"/>
    <x v="0"/>
    <x v="0"/>
    <x v="0"/>
    <x v="0"/>
    <x v="2"/>
    <x v="313"/>
    <x v="0"/>
    <x v="1"/>
    <s v="Tesseramento"/>
    <x v="1"/>
    <x v="4"/>
    <x v="0"/>
    <m/>
  </r>
  <r>
    <n v="163472"/>
    <x v="0"/>
    <x v="0"/>
    <x v="0"/>
    <x v="0"/>
    <x v="2"/>
    <x v="313"/>
    <x v="0"/>
    <x v="1"/>
    <s v="Tesseramento"/>
    <x v="1"/>
    <x v="0"/>
    <x v="0"/>
    <m/>
  </r>
  <r>
    <n v="71215"/>
    <x v="0"/>
    <x v="0"/>
    <x v="0"/>
    <x v="0"/>
    <x v="2"/>
    <x v="313"/>
    <x v="0"/>
    <x v="0"/>
    <s v="Tesseramento"/>
    <x v="1"/>
    <x v="3"/>
    <x v="0"/>
    <m/>
  </r>
  <r>
    <n v="62274"/>
    <x v="0"/>
    <x v="0"/>
    <x v="0"/>
    <x v="0"/>
    <x v="2"/>
    <x v="313"/>
    <x v="0"/>
    <x v="0"/>
    <s v="Tesseramento"/>
    <x v="1"/>
    <x v="4"/>
    <x v="0"/>
    <m/>
  </r>
  <r>
    <n v="113260"/>
    <x v="0"/>
    <x v="0"/>
    <x v="0"/>
    <x v="1"/>
    <x v="2"/>
    <x v="346"/>
    <x v="0"/>
    <x v="1"/>
    <s v="Tesseramento"/>
    <x v="0"/>
    <x v="3"/>
    <x v="0"/>
    <m/>
  </r>
  <r>
    <n v="53438"/>
    <x v="0"/>
    <x v="0"/>
    <x v="0"/>
    <x v="0"/>
    <x v="2"/>
    <x v="313"/>
    <x v="0"/>
    <x v="0"/>
    <s v="Tesseramento"/>
    <x v="1"/>
    <x v="3"/>
    <x v="0"/>
    <m/>
  </r>
  <r>
    <n v="45992"/>
    <x v="0"/>
    <x v="0"/>
    <x v="0"/>
    <x v="0"/>
    <x v="2"/>
    <x v="313"/>
    <x v="0"/>
    <x v="0"/>
    <s v="Tesseramento"/>
    <x v="1"/>
    <x v="3"/>
    <x v="0"/>
    <m/>
  </r>
  <r>
    <n v="113771"/>
    <x v="0"/>
    <x v="0"/>
    <x v="0"/>
    <x v="0"/>
    <x v="2"/>
    <x v="313"/>
    <x v="0"/>
    <x v="1"/>
    <s v="Tesseramento"/>
    <x v="1"/>
    <x v="3"/>
    <x v="0"/>
    <m/>
  </r>
  <r>
    <n v="113770"/>
    <x v="0"/>
    <x v="0"/>
    <x v="0"/>
    <x v="0"/>
    <x v="2"/>
    <x v="313"/>
    <x v="0"/>
    <x v="1"/>
    <s v="Tesseramento"/>
    <x v="1"/>
    <x v="1"/>
    <x v="0"/>
    <m/>
  </r>
  <r>
    <n v="113776"/>
    <x v="1"/>
    <x v="0"/>
    <x v="0"/>
    <x v="0"/>
    <x v="2"/>
    <x v="313"/>
    <x v="0"/>
    <x v="0"/>
    <s v="Tesseramento"/>
    <x v="1"/>
    <x v="2"/>
    <x v="0"/>
    <m/>
  </r>
  <r>
    <n v="113772"/>
    <x v="0"/>
    <x v="0"/>
    <x v="0"/>
    <x v="0"/>
    <x v="2"/>
    <x v="313"/>
    <x v="0"/>
    <x v="0"/>
    <s v="Tesseramento"/>
    <x v="1"/>
    <x v="3"/>
    <x v="0"/>
    <m/>
  </r>
  <r>
    <n v="234676"/>
    <x v="0"/>
    <x v="0"/>
    <x v="1"/>
    <x v="0"/>
    <x v="7"/>
    <x v="259"/>
    <x v="0"/>
    <x v="0"/>
    <s v="Tesseramento"/>
    <x v="0"/>
    <x v="0"/>
    <x v="0"/>
    <m/>
  </r>
  <r>
    <n v="224934"/>
    <x v="0"/>
    <x v="0"/>
    <x v="0"/>
    <x v="0"/>
    <x v="11"/>
    <x v="189"/>
    <x v="0"/>
    <x v="0"/>
    <s v="Tesseramento"/>
    <x v="1"/>
    <x v="0"/>
    <x v="0"/>
    <m/>
  </r>
  <r>
    <n v="193984"/>
    <x v="0"/>
    <x v="0"/>
    <x v="0"/>
    <x v="0"/>
    <x v="11"/>
    <x v="189"/>
    <x v="0"/>
    <x v="0"/>
    <s v="Tesseramento"/>
    <x v="1"/>
    <x v="0"/>
    <x v="0"/>
    <m/>
  </r>
  <r>
    <n v="82329"/>
    <x v="0"/>
    <x v="0"/>
    <x v="0"/>
    <x v="0"/>
    <x v="11"/>
    <x v="189"/>
    <x v="0"/>
    <x v="0"/>
    <s v="Tesseramento"/>
    <x v="1"/>
    <x v="3"/>
    <x v="0"/>
    <m/>
  </r>
  <r>
    <n v="235743"/>
    <x v="0"/>
    <x v="0"/>
    <x v="1"/>
    <x v="1"/>
    <x v="11"/>
    <x v="371"/>
    <x v="0"/>
    <x v="0"/>
    <s v="Tesseramento"/>
    <x v="1"/>
    <x v="3"/>
    <x v="0"/>
    <m/>
  </r>
  <r>
    <n v="74504"/>
    <x v="0"/>
    <x v="0"/>
    <x v="0"/>
    <x v="0"/>
    <x v="2"/>
    <x v="313"/>
    <x v="0"/>
    <x v="0"/>
    <s v="Tesseramento"/>
    <x v="1"/>
    <x v="4"/>
    <x v="0"/>
    <m/>
  </r>
  <r>
    <n v="161605"/>
    <x v="0"/>
    <x v="0"/>
    <x v="0"/>
    <x v="5"/>
    <x v="8"/>
    <x v="372"/>
    <x v="0"/>
    <x v="0"/>
    <s v="Tesseramento"/>
    <x v="0"/>
    <x v="0"/>
    <x v="0"/>
    <m/>
  </r>
  <r>
    <n v="138551"/>
    <x v="0"/>
    <x v="0"/>
    <x v="0"/>
    <x v="0"/>
    <x v="8"/>
    <x v="372"/>
    <x v="0"/>
    <x v="1"/>
    <s v="Tesseramento"/>
    <x v="0"/>
    <x v="0"/>
    <x v="0"/>
    <m/>
  </r>
  <r>
    <n v="225120"/>
    <x v="1"/>
    <x v="0"/>
    <x v="0"/>
    <x v="1"/>
    <x v="8"/>
    <x v="372"/>
    <x v="0"/>
    <x v="1"/>
    <s v="Tesseramento"/>
    <x v="0"/>
    <x v="5"/>
    <x v="0"/>
    <m/>
  </r>
  <r>
    <n v="138299"/>
    <x v="0"/>
    <x v="0"/>
    <x v="0"/>
    <x v="0"/>
    <x v="1"/>
    <x v="26"/>
    <x v="0"/>
    <x v="1"/>
    <s v="Tesseramento"/>
    <x v="1"/>
    <x v="3"/>
    <x v="0"/>
    <m/>
  </r>
  <r>
    <n v="87316"/>
    <x v="0"/>
    <x v="0"/>
    <x v="0"/>
    <x v="0"/>
    <x v="1"/>
    <x v="26"/>
    <x v="0"/>
    <x v="0"/>
    <s v="Tesseramento"/>
    <x v="1"/>
    <x v="0"/>
    <x v="0"/>
    <m/>
  </r>
  <r>
    <n v="204923"/>
    <x v="1"/>
    <x v="0"/>
    <x v="0"/>
    <x v="0"/>
    <x v="1"/>
    <x v="26"/>
    <x v="0"/>
    <x v="0"/>
    <s v="Tesseramento"/>
    <x v="1"/>
    <x v="2"/>
    <x v="0"/>
    <m/>
  </r>
  <r>
    <n v="6416"/>
    <x v="0"/>
    <x v="0"/>
    <x v="0"/>
    <x v="5"/>
    <x v="7"/>
    <x v="150"/>
    <x v="0"/>
    <x v="1"/>
    <s v="Tesseramento"/>
    <x v="1"/>
    <x v="4"/>
    <x v="0"/>
    <m/>
  </r>
  <r>
    <n v="17732"/>
    <x v="0"/>
    <x v="0"/>
    <x v="0"/>
    <x v="0"/>
    <x v="7"/>
    <x v="150"/>
    <x v="0"/>
    <x v="0"/>
    <s v="Tesseramento"/>
    <x v="1"/>
    <x v="4"/>
    <x v="0"/>
    <m/>
  </r>
  <r>
    <n v="5810"/>
    <x v="0"/>
    <x v="0"/>
    <x v="0"/>
    <x v="0"/>
    <x v="7"/>
    <x v="150"/>
    <x v="0"/>
    <x v="0"/>
    <s v="Tesseramento"/>
    <x v="1"/>
    <x v="4"/>
    <x v="0"/>
    <m/>
  </r>
  <r>
    <n v="5811"/>
    <x v="0"/>
    <x v="0"/>
    <x v="0"/>
    <x v="0"/>
    <x v="7"/>
    <x v="150"/>
    <x v="0"/>
    <x v="1"/>
    <s v="Tesseramento"/>
    <x v="1"/>
    <x v="4"/>
    <x v="0"/>
    <m/>
  </r>
  <r>
    <n v="203415"/>
    <x v="0"/>
    <x v="0"/>
    <x v="0"/>
    <x v="0"/>
    <x v="1"/>
    <x v="26"/>
    <x v="0"/>
    <x v="0"/>
    <s v="Tesseramento"/>
    <x v="1"/>
    <x v="1"/>
    <x v="0"/>
    <m/>
  </r>
  <r>
    <n v="138122"/>
    <x v="0"/>
    <x v="0"/>
    <x v="0"/>
    <x v="0"/>
    <x v="7"/>
    <x v="150"/>
    <x v="0"/>
    <x v="1"/>
    <s v="Tesseramento"/>
    <x v="1"/>
    <x v="3"/>
    <x v="0"/>
    <m/>
  </r>
  <r>
    <n v="1084"/>
    <x v="0"/>
    <x v="0"/>
    <x v="0"/>
    <x v="0"/>
    <x v="1"/>
    <x v="26"/>
    <x v="0"/>
    <x v="0"/>
    <s v="Tesseramento"/>
    <x v="1"/>
    <x v="3"/>
    <x v="0"/>
    <m/>
  </r>
  <r>
    <n v="202259"/>
    <x v="0"/>
    <x v="0"/>
    <x v="0"/>
    <x v="0"/>
    <x v="11"/>
    <x v="302"/>
    <x v="0"/>
    <x v="0"/>
    <s v="Tesseramento"/>
    <x v="1"/>
    <x v="0"/>
    <x v="0"/>
    <m/>
  </r>
  <r>
    <n v="20444"/>
    <x v="0"/>
    <x v="0"/>
    <x v="0"/>
    <x v="0"/>
    <x v="2"/>
    <x v="157"/>
    <x v="0"/>
    <x v="0"/>
    <s v="Tesseramento"/>
    <x v="1"/>
    <x v="0"/>
    <x v="0"/>
    <m/>
  </r>
  <r>
    <n v="180305"/>
    <x v="0"/>
    <x v="0"/>
    <x v="0"/>
    <x v="0"/>
    <x v="2"/>
    <x v="157"/>
    <x v="0"/>
    <x v="1"/>
    <s v="Tesseramento"/>
    <x v="1"/>
    <x v="3"/>
    <x v="0"/>
    <m/>
  </r>
  <r>
    <n v="149553"/>
    <x v="0"/>
    <x v="0"/>
    <x v="0"/>
    <x v="0"/>
    <x v="14"/>
    <x v="121"/>
    <x v="0"/>
    <x v="0"/>
    <s v="Tesseramento"/>
    <x v="1"/>
    <x v="0"/>
    <x v="0"/>
    <m/>
  </r>
  <r>
    <n v="209998"/>
    <x v="0"/>
    <x v="0"/>
    <x v="0"/>
    <x v="0"/>
    <x v="14"/>
    <x v="121"/>
    <x v="0"/>
    <x v="0"/>
    <s v="Tesseramento"/>
    <x v="1"/>
    <x v="0"/>
    <x v="0"/>
    <m/>
  </r>
  <r>
    <n v="206701"/>
    <x v="0"/>
    <x v="0"/>
    <x v="0"/>
    <x v="0"/>
    <x v="11"/>
    <x v="142"/>
    <x v="0"/>
    <x v="0"/>
    <s v="Tesseramento"/>
    <x v="1"/>
    <x v="0"/>
    <x v="0"/>
    <m/>
  </r>
  <r>
    <n v="219241"/>
    <x v="1"/>
    <x v="0"/>
    <x v="0"/>
    <x v="1"/>
    <x v="11"/>
    <x v="142"/>
    <x v="0"/>
    <x v="0"/>
    <s v="Tesseramento"/>
    <x v="1"/>
    <x v="5"/>
    <x v="0"/>
    <m/>
  </r>
  <r>
    <n v="209444"/>
    <x v="0"/>
    <x v="0"/>
    <x v="0"/>
    <x v="0"/>
    <x v="11"/>
    <x v="142"/>
    <x v="0"/>
    <x v="0"/>
    <s v="Tesseramento"/>
    <x v="1"/>
    <x v="0"/>
    <x v="0"/>
    <m/>
  </r>
  <r>
    <n v="109985"/>
    <x v="0"/>
    <x v="0"/>
    <x v="0"/>
    <x v="0"/>
    <x v="11"/>
    <x v="142"/>
    <x v="0"/>
    <x v="0"/>
    <s v="Tesseramento"/>
    <x v="1"/>
    <x v="0"/>
    <x v="0"/>
    <m/>
  </r>
  <r>
    <n v="219274"/>
    <x v="0"/>
    <x v="0"/>
    <x v="0"/>
    <x v="0"/>
    <x v="11"/>
    <x v="142"/>
    <x v="0"/>
    <x v="0"/>
    <s v="Tesseramento"/>
    <x v="1"/>
    <x v="0"/>
    <x v="0"/>
    <m/>
  </r>
  <r>
    <n v="219276"/>
    <x v="1"/>
    <x v="0"/>
    <x v="0"/>
    <x v="1"/>
    <x v="11"/>
    <x v="142"/>
    <x v="0"/>
    <x v="0"/>
    <s v="Tesseramento"/>
    <x v="1"/>
    <x v="7"/>
    <x v="0"/>
    <m/>
  </r>
  <r>
    <n v="135379"/>
    <x v="0"/>
    <x v="0"/>
    <x v="0"/>
    <x v="3"/>
    <x v="11"/>
    <x v="142"/>
    <x v="0"/>
    <x v="0"/>
    <s v="Tesseramento"/>
    <x v="1"/>
    <x v="3"/>
    <x v="0"/>
    <m/>
  </r>
  <r>
    <n v="101622"/>
    <x v="0"/>
    <x v="0"/>
    <x v="0"/>
    <x v="0"/>
    <x v="11"/>
    <x v="142"/>
    <x v="0"/>
    <x v="1"/>
    <s v="Tesseramento"/>
    <x v="1"/>
    <x v="4"/>
    <x v="0"/>
    <m/>
  </r>
  <r>
    <n v="55915"/>
    <x v="0"/>
    <x v="0"/>
    <x v="0"/>
    <x v="0"/>
    <x v="11"/>
    <x v="142"/>
    <x v="0"/>
    <x v="0"/>
    <s v="Tesseramento"/>
    <x v="1"/>
    <x v="4"/>
    <x v="0"/>
    <m/>
  </r>
  <r>
    <n v="158348"/>
    <x v="0"/>
    <x v="0"/>
    <x v="0"/>
    <x v="0"/>
    <x v="11"/>
    <x v="142"/>
    <x v="0"/>
    <x v="0"/>
    <s v="Tesseramento"/>
    <x v="1"/>
    <x v="4"/>
    <x v="0"/>
    <m/>
  </r>
  <r>
    <n v="163931"/>
    <x v="0"/>
    <x v="0"/>
    <x v="0"/>
    <x v="0"/>
    <x v="11"/>
    <x v="142"/>
    <x v="0"/>
    <x v="0"/>
    <s v="Tesseramento"/>
    <x v="1"/>
    <x v="4"/>
    <x v="0"/>
    <m/>
  </r>
  <r>
    <n v="13495"/>
    <x v="0"/>
    <x v="0"/>
    <x v="0"/>
    <x v="1"/>
    <x v="2"/>
    <x v="313"/>
    <x v="0"/>
    <x v="0"/>
    <s v="Tesseramento"/>
    <x v="1"/>
    <x v="4"/>
    <x v="0"/>
    <m/>
  </r>
  <r>
    <n v="144483"/>
    <x v="0"/>
    <x v="0"/>
    <x v="0"/>
    <x v="0"/>
    <x v="2"/>
    <x v="313"/>
    <x v="0"/>
    <x v="1"/>
    <s v="Tesseramento"/>
    <x v="1"/>
    <x v="3"/>
    <x v="0"/>
    <m/>
  </r>
  <r>
    <n v="103404"/>
    <x v="0"/>
    <x v="0"/>
    <x v="0"/>
    <x v="0"/>
    <x v="2"/>
    <x v="313"/>
    <x v="0"/>
    <x v="0"/>
    <s v="Tesseramento"/>
    <x v="1"/>
    <x v="1"/>
    <x v="0"/>
    <m/>
  </r>
  <r>
    <n v="7442"/>
    <x v="0"/>
    <x v="0"/>
    <x v="0"/>
    <x v="0"/>
    <x v="9"/>
    <x v="19"/>
    <x v="0"/>
    <x v="0"/>
    <s v="Tesseramento"/>
    <x v="1"/>
    <x v="4"/>
    <x v="0"/>
    <m/>
  </r>
  <r>
    <n v="30676"/>
    <x v="0"/>
    <x v="0"/>
    <x v="0"/>
    <x v="0"/>
    <x v="9"/>
    <x v="19"/>
    <x v="0"/>
    <x v="1"/>
    <s v="Tesseramento"/>
    <x v="1"/>
    <x v="4"/>
    <x v="0"/>
    <m/>
  </r>
  <r>
    <n v="94787"/>
    <x v="0"/>
    <x v="0"/>
    <x v="0"/>
    <x v="0"/>
    <x v="9"/>
    <x v="19"/>
    <x v="0"/>
    <x v="0"/>
    <s v="Tesseramento"/>
    <x v="1"/>
    <x v="0"/>
    <x v="0"/>
    <m/>
  </r>
  <r>
    <n v="121812"/>
    <x v="0"/>
    <x v="0"/>
    <x v="0"/>
    <x v="0"/>
    <x v="9"/>
    <x v="19"/>
    <x v="0"/>
    <x v="0"/>
    <s v="Tesseramento"/>
    <x v="1"/>
    <x v="4"/>
    <x v="0"/>
    <m/>
  </r>
  <r>
    <n v="126916"/>
    <x v="0"/>
    <x v="0"/>
    <x v="0"/>
    <x v="0"/>
    <x v="9"/>
    <x v="19"/>
    <x v="0"/>
    <x v="1"/>
    <s v="Tesseramento"/>
    <x v="1"/>
    <x v="0"/>
    <x v="0"/>
    <m/>
  </r>
  <r>
    <n v="7498"/>
    <x v="0"/>
    <x v="0"/>
    <x v="0"/>
    <x v="0"/>
    <x v="9"/>
    <x v="19"/>
    <x v="0"/>
    <x v="0"/>
    <s v="Tesseramento"/>
    <x v="1"/>
    <x v="4"/>
    <x v="0"/>
    <m/>
  </r>
  <r>
    <n v="7499"/>
    <x v="0"/>
    <x v="0"/>
    <x v="0"/>
    <x v="0"/>
    <x v="9"/>
    <x v="19"/>
    <x v="0"/>
    <x v="0"/>
    <s v="Tesseramento"/>
    <x v="1"/>
    <x v="0"/>
    <x v="0"/>
    <m/>
  </r>
  <r>
    <n v="138501"/>
    <x v="0"/>
    <x v="0"/>
    <x v="0"/>
    <x v="3"/>
    <x v="9"/>
    <x v="19"/>
    <x v="0"/>
    <x v="0"/>
    <s v="Tesseramento"/>
    <x v="1"/>
    <x v="0"/>
    <x v="0"/>
    <m/>
  </r>
  <r>
    <n v="138502"/>
    <x v="1"/>
    <x v="0"/>
    <x v="0"/>
    <x v="2"/>
    <x v="9"/>
    <x v="19"/>
    <x v="0"/>
    <x v="0"/>
    <s v="Tesseramento"/>
    <x v="1"/>
    <x v="2"/>
    <x v="0"/>
    <m/>
  </r>
  <r>
    <n v="138500"/>
    <x v="1"/>
    <x v="0"/>
    <x v="0"/>
    <x v="2"/>
    <x v="9"/>
    <x v="19"/>
    <x v="0"/>
    <x v="1"/>
    <s v="Tesseramento"/>
    <x v="1"/>
    <x v="6"/>
    <x v="0"/>
    <m/>
  </r>
  <r>
    <n v="138499"/>
    <x v="0"/>
    <x v="0"/>
    <x v="0"/>
    <x v="3"/>
    <x v="9"/>
    <x v="19"/>
    <x v="0"/>
    <x v="1"/>
    <s v="Tesseramento"/>
    <x v="1"/>
    <x v="0"/>
    <x v="0"/>
    <m/>
  </r>
  <r>
    <n v="35108"/>
    <x v="0"/>
    <x v="0"/>
    <x v="0"/>
    <x v="0"/>
    <x v="9"/>
    <x v="19"/>
    <x v="0"/>
    <x v="0"/>
    <s v="Tesseramento"/>
    <x v="1"/>
    <x v="4"/>
    <x v="0"/>
    <m/>
  </r>
  <r>
    <n v="73713"/>
    <x v="0"/>
    <x v="0"/>
    <x v="0"/>
    <x v="4"/>
    <x v="9"/>
    <x v="19"/>
    <x v="0"/>
    <x v="0"/>
    <s v="Tesseramento"/>
    <x v="1"/>
    <x v="0"/>
    <x v="0"/>
    <m/>
  </r>
  <r>
    <n v="79330"/>
    <x v="0"/>
    <x v="0"/>
    <x v="0"/>
    <x v="0"/>
    <x v="9"/>
    <x v="19"/>
    <x v="0"/>
    <x v="0"/>
    <s v="Tesseramento"/>
    <x v="1"/>
    <x v="0"/>
    <x v="0"/>
    <m/>
  </r>
  <r>
    <n v="38383"/>
    <x v="0"/>
    <x v="0"/>
    <x v="0"/>
    <x v="0"/>
    <x v="9"/>
    <x v="19"/>
    <x v="0"/>
    <x v="0"/>
    <s v="Tesseramento"/>
    <x v="1"/>
    <x v="4"/>
    <x v="0"/>
    <m/>
  </r>
  <r>
    <n v="38378"/>
    <x v="0"/>
    <x v="0"/>
    <x v="0"/>
    <x v="0"/>
    <x v="9"/>
    <x v="19"/>
    <x v="0"/>
    <x v="1"/>
    <s v="Tesseramento"/>
    <x v="1"/>
    <x v="4"/>
    <x v="0"/>
    <m/>
  </r>
  <r>
    <n v="7284"/>
    <x v="0"/>
    <x v="0"/>
    <x v="0"/>
    <x v="0"/>
    <x v="9"/>
    <x v="19"/>
    <x v="0"/>
    <x v="0"/>
    <s v="Tesseramento"/>
    <x v="1"/>
    <x v="0"/>
    <x v="0"/>
    <m/>
  </r>
  <r>
    <n v="129826"/>
    <x v="0"/>
    <x v="0"/>
    <x v="0"/>
    <x v="0"/>
    <x v="12"/>
    <x v="314"/>
    <x v="0"/>
    <x v="0"/>
    <s v="Tesseramento"/>
    <x v="0"/>
    <x v="0"/>
    <x v="0"/>
    <m/>
  </r>
  <r>
    <n v="57055"/>
    <x v="0"/>
    <x v="0"/>
    <x v="0"/>
    <x v="0"/>
    <x v="9"/>
    <x v="19"/>
    <x v="0"/>
    <x v="0"/>
    <s v="Tesseramento"/>
    <x v="1"/>
    <x v="4"/>
    <x v="0"/>
    <m/>
  </r>
  <r>
    <n v="26205"/>
    <x v="0"/>
    <x v="0"/>
    <x v="0"/>
    <x v="0"/>
    <x v="9"/>
    <x v="19"/>
    <x v="0"/>
    <x v="0"/>
    <s v="Tesseramento"/>
    <x v="1"/>
    <x v="1"/>
    <x v="0"/>
    <m/>
  </r>
  <r>
    <n v="34662"/>
    <x v="0"/>
    <x v="0"/>
    <x v="0"/>
    <x v="0"/>
    <x v="12"/>
    <x v="314"/>
    <x v="0"/>
    <x v="0"/>
    <s v="Tesseramento"/>
    <x v="0"/>
    <x v="0"/>
    <x v="0"/>
    <m/>
  </r>
  <r>
    <n v="73716"/>
    <x v="0"/>
    <x v="0"/>
    <x v="0"/>
    <x v="0"/>
    <x v="9"/>
    <x v="19"/>
    <x v="0"/>
    <x v="0"/>
    <s v="Tesseramento"/>
    <x v="1"/>
    <x v="4"/>
    <x v="0"/>
    <m/>
  </r>
  <r>
    <n v="78676"/>
    <x v="0"/>
    <x v="0"/>
    <x v="0"/>
    <x v="0"/>
    <x v="9"/>
    <x v="19"/>
    <x v="0"/>
    <x v="1"/>
    <s v="Tesseramento"/>
    <x v="1"/>
    <x v="4"/>
    <x v="0"/>
    <m/>
  </r>
  <r>
    <n v="183881"/>
    <x v="0"/>
    <x v="0"/>
    <x v="0"/>
    <x v="0"/>
    <x v="9"/>
    <x v="19"/>
    <x v="0"/>
    <x v="0"/>
    <s v="Tesseramento"/>
    <x v="1"/>
    <x v="4"/>
    <x v="0"/>
    <m/>
  </r>
  <r>
    <n v="119745"/>
    <x v="0"/>
    <x v="0"/>
    <x v="0"/>
    <x v="0"/>
    <x v="9"/>
    <x v="19"/>
    <x v="0"/>
    <x v="0"/>
    <s v="Tesseramento"/>
    <x v="1"/>
    <x v="4"/>
    <x v="0"/>
    <m/>
  </r>
  <r>
    <n v="7356"/>
    <x v="0"/>
    <x v="0"/>
    <x v="0"/>
    <x v="0"/>
    <x v="9"/>
    <x v="19"/>
    <x v="0"/>
    <x v="0"/>
    <s v="Tesseramento"/>
    <x v="1"/>
    <x v="4"/>
    <x v="0"/>
    <m/>
  </r>
  <r>
    <n v="7357"/>
    <x v="0"/>
    <x v="0"/>
    <x v="0"/>
    <x v="0"/>
    <x v="9"/>
    <x v="19"/>
    <x v="0"/>
    <x v="1"/>
    <s v="Tesseramento"/>
    <x v="1"/>
    <x v="4"/>
    <x v="0"/>
    <m/>
  </r>
  <r>
    <n v="31070"/>
    <x v="0"/>
    <x v="0"/>
    <x v="0"/>
    <x v="0"/>
    <x v="9"/>
    <x v="19"/>
    <x v="0"/>
    <x v="1"/>
    <s v="Tesseramento"/>
    <x v="1"/>
    <x v="4"/>
    <x v="0"/>
    <m/>
  </r>
  <r>
    <n v="175388"/>
    <x v="0"/>
    <x v="0"/>
    <x v="0"/>
    <x v="0"/>
    <x v="9"/>
    <x v="19"/>
    <x v="0"/>
    <x v="1"/>
    <s v="Tesseramento"/>
    <x v="1"/>
    <x v="4"/>
    <x v="0"/>
    <m/>
  </r>
  <r>
    <n v="175387"/>
    <x v="0"/>
    <x v="0"/>
    <x v="0"/>
    <x v="0"/>
    <x v="9"/>
    <x v="19"/>
    <x v="0"/>
    <x v="0"/>
    <s v="Tesseramento"/>
    <x v="1"/>
    <x v="3"/>
    <x v="0"/>
    <m/>
  </r>
  <r>
    <n v="198497"/>
    <x v="0"/>
    <x v="0"/>
    <x v="0"/>
    <x v="3"/>
    <x v="9"/>
    <x v="19"/>
    <x v="0"/>
    <x v="0"/>
    <s v="Tesseramento"/>
    <x v="1"/>
    <x v="0"/>
    <x v="0"/>
    <m/>
  </r>
  <r>
    <n v="38514"/>
    <x v="0"/>
    <x v="0"/>
    <x v="0"/>
    <x v="0"/>
    <x v="9"/>
    <x v="19"/>
    <x v="0"/>
    <x v="0"/>
    <s v="Tesseramento"/>
    <x v="1"/>
    <x v="4"/>
    <x v="0"/>
    <m/>
  </r>
  <r>
    <n v="33882"/>
    <x v="0"/>
    <x v="0"/>
    <x v="0"/>
    <x v="0"/>
    <x v="9"/>
    <x v="19"/>
    <x v="0"/>
    <x v="0"/>
    <s v="Tesseramento"/>
    <x v="1"/>
    <x v="4"/>
    <x v="0"/>
    <m/>
  </r>
  <r>
    <n v="33883"/>
    <x v="0"/>
    <x v="0"/>
    <x v="0"/>
    <x v="0"/>
    <x v="9"/>
    <x v="19"/>
    <x v="0"/>
    <x v="1"/>
    <s v="Tesseramento"/>
    <x v="1"/>
    <x v="4"/>
    <x v="0"/>
    <m/>
  </r>
  <r>
    <n v="7369"/>
    <x v="0"/>
    <x v="0"/>
    <x v="0"/>
    <x v="0"/>
    <x v="9"/>
    <x v="19"/>
    <x v="0"/>
    <x v="1"/>
    <s v="Tesseramento"/>
    <x v="1"/>
    <x v="4"/>
    <x v="0"/>
    <m/>
  </r>
  <r>
    <n v="7368"/>
    <x v="0"/>
    <x v="0"/>
    <x v="0"/>
    <x v="0"/>
    <x v="9"/>
    <x v="19"/>
    <x v="0"/>
    <x v="0"/>
    <s v="Tesseramento"/>
    <x v="1"/>
    <x v="4"/>
    <x v="0"/>
    <m/>
  </r>
  <r>
    <n v="17617"/>
    <x v="0"/>
    <x v="0"/>
    <x v="0"/>
    <x v="0"/>
    <x v="9"/>
    <x v="19"/>
    <x v="0"/>
    <x v="1"/>
    <s v="Tesseramento"/>
    <x v="1"/>
    <x v="0"/>
    <x v="0"/>
    <m/>
  </r>
  <r>
    <n v="114716"/>
    <x v="0"/>
    <x v="0"/>
    <x v="0"/>
    <x v="0"/>
    <x v="9"/>
    <x v="19"/>
    <x v="0"/>
    <x v="0"/>
    <s v="Tesseramento"/>
    <x v="1"/>
    <x v="4"/>
    <x v="0"/>
    <m/>
  </r>
  <r>
    <n v="75751"/>
    <x v="0"/>
    <x v="0"/>
    <x v="0"/>
    <x v="0"/>
    <x v="9"/>
    <x v="19"/>
    <x v="0"/>
    <x v="1"/>
    <s v="Tesseramento"/>
    <x v="1"/>
    <x v="3"/>
    <x v="0"/>
    <m/>
  </r>
  <r>
    <n v="22050"/>
    <x v="0"/>
    <x v="0"/>
    <x v="0"/>
    <x v="0"/>
    <x v="9"/>
    <x v="19"/>
    <x v="0"/>
    <x v="0"/>
    <s v="Tesseramento"/>
    <x v="1"/>
    <x v="4"/>
    <x v="0"/>
    <m/>
  </r>
  <r>
    <n v="185790"/>
    <x v="0"/>
    <x v="0"/>
    <x v="0"/>
    <x v="0"/>
    <x v="2"/>
    <x v="77"/>
    <x v="0"/>
    <x v="0"/>
    <s v="Tesseramento"/>
    <x v="0"/>
    <x v="0"/>
    <x v="0"/>
    <m/>
  </r>
  <r>
    <n v="234897"/>
    <x v="0"/>
    <x v="0"/>
    <x v="1"/>
    <x v="0"/>
    <x v="14"/>
    <x v="121"/>
    <x v="0"/>
    <x v="1"/>
    <s v="Tesseramento"/>
    <x v="1"/>
    <x v="0"/>
    <x v="0"/>
    <m/>
  </r>
  <r>
    <n v="7543"/>
    <x v="0"/>
    <x v="0"/>
    <x v="0"/>
    <x v="0"/>
    <x v="9"/>
    <x v="19"/>
    <x v="0"/>
    <x v="0"/>
    <s v="Tesseramento"/>
    <x v="1"/>
    <x v="4"/>
    <x v="0"/>
    <m/>
  </r>
  <r>
    <n v="7381"/>
    <x v="0"/>
    <x v="0"/>
    <x v="0"/>
    <x v="0"/>
    <x v="9"/>
    <x v="19"/>
    <x v="0"/>
    <x v="1"/>
    <s v="Tesseramento"/>
    <x v="1"/>
    <x v="4"/>
    <x v="0"/>
    <m/>
  </r>
  <r>
    <n v="193472"/>
    <x v="0"/>
    <x v="0"/>
    <x v="0"/>
    <x v="0"/>
    <x v="9"/>
    <x v="19"/>
    <x v="0"/>
    <x v="1"/>
    <s v="Tesseramento"/>
    <x v="1"/>
    <x v="4"/>
    <x v="0"/>
    <m/>
  </r>
  <r>
    <n v="138781"/>
    <x v="0"/>
    <x v="0"/>
    <x v="0"/>
    <x v="1"/>
    <x v="9"/>
    <x v="19"/>
    <x v="0"/>
    <x v="0"/>
    <s v="Tesseramento"/>
    <x v="1"/>
    <x v="0"/>
    <x v="0"/>
    <m/>
  </r>
  <r>
    <n v="140655"/>
    <x v="0"/>
    <x v="0"/>
    <x v="0"/>
    <x v="1"/>
    <x v="9"/>
    <x v="19"/>
    <x v="0"/>
    <x v="1"/>
    <s v="Tesseramento"/>
    <x v="1"/>
    <x v="0"/>
    <x v="0"/>
    <m/>
  </r>
  <r>
    <n v="179456"/>
    <x v="0"/>
    <x v="0"/>
    <x v="0"/>
    <x v="0"/>
    <x v="9"/>
    <x v="19"/>
    <x v="0"/>
    <x v="0"/>
    <s v="Tesseramento"/>
    <x v="1"/>
    <x v="3"/>
    <x v="0"/>
    <m/>
  </r>
  <r>
    <n v="7361"/>
    <x v="0"/>
    <x v="0"/>
    <x v="0"/>
    <x v="0"/>
    <x v="9"/>
    <x v="19"/>
    <x v="0"/>
    <x v="1"/>
    <s v="Tesseramento"/>
    <x v="1"/>
    <x v="4"/>
    <x v="0"/>
    <m/>
  </r>
  <r>
    <n v="7362"/>
    <x v="0"/>
    <x v="0"/>
    <x v="0"/>
    <x v="0"/>
    <x v="9"/>
    <x v="19"/>
    <x v="0"/>
    <x v="0"/>
    <s v="Tesseramento"/>
    <x v="1"/>
    <x v="4"/>
    <x v="0"/>
    <m/>
  </r>
  <r>
    <n v="136915"/>
    <x v="0"/>
    <x v="0"/>
    <x v="0"/>
    <x v="0"/>
    <x v="9"/>
    <x v="19"/>
    <x v="0"/>
    <x v="0"/>
    <s v="Tesseramento"/>
    <x v="1"/>
    <x v="4"/>
    <x v="0"/>
    <m/>
  </r>
  <r>
    <n v="138493"/>
    <x v="0"/>
    <x v="0"/>
    <x v="0"/>
    <x v="0"/>
    <x v="9"/>
    <x v="19"/>
    <x v="0"/>
    <x v="1"/>
    <s v="Tesseramento"/>
    <x v="1"/>
    <x v="4"/>
    <x v="0"/>
    <m/>
  </r>
  <r>
    <n v="210642"/>
    <x v="0"/>
    <x v="0"/>
    <x v="0"/>
    <x v="0"/>
    <x v="9"/>
    <x v="19"/>
    <x v="0"/>
    <x v="0"/>
    <s v="Tesseramento"/>
    <x v="1"/>
    <x v="0"/>
    <x v="0"/>
    <m/>
  </r>
  <r>
    <n v="208920"/>
    <x v="0"/>
    <x v="0"/>
    <x v="0"/>
    <x v="0"/>
    <x v="9"/>
    <x v="19"/>
    <x v="0"/>
    <x v="0"/>
    <s v="Tesseramento"/>
    <x v="1"/>
    <x v="3"/>
    <x v="0"/>
    <m/>
  </r>
  <r>
    <n v="208919"/>
    <x v="0"/>
    <x v="0"/>
    <x v="0"/>
    <x v="0"/>
    <x v="9"/>
    <x v="19"/>
    <x v="0"/>
    <x v="1"/>
    <s v="Tesseramento"/>
    <x v="1"/>
    <x v="4"/>
    <x v="0"/>
    <m/>
  </r>
  <r>
    <n v="53567"/>
    <x v="0"/>
    <x v="0"/>
    <x v="0"/>
    <x v="0"/>
    <x v="9"/>
    <x v="19"/>
    <x v="0"/>
    <x v="0"/>
    <s v="Tesseramento"/>
    <x v="1"/>
    <x v="3"/>
    <x v="0"/>
    <m/>
  </r>
  <r>
    <n v="26642"/>
    <x v="0"/>
    <x v="0"/>
    <x v="0"/>
    <x v="0"/>
    <x v="9"/>
    <x v="19"/>
    <x v="0"/>
    <x v="0"/>
    <s v="Tesseramento"/>
    <x v="1"/>
    <x v="4"/>
    <x v="0"/>
    <m/>
  </r>
  <r>
    <n v="26643"/>
    <x v="0"/>
    <x v="0"/>
    <x v="0"/>
    <x v="0"/>
    <x v="9"/>
    <x v="19"/>
    <x v="0"/>
    <x v="1"/>
    <s v="Tesseramento"/>
    <x v="1"/>
    <x v="4"/>
    <x v="0"/>
    <m/>
  </r>
  <r>
    <n v="114717"/>
    <x v="0"/>
    <x v="0"/>
    <x v="0"/>
    <x v="0"/>
    <x v="9"/>
    <x v="19"/>
    <x v="0"/>
    <x v="0"/>
    <s v="Tesseramento"/>
    <x v="1"/>
    <x v="0"/>
    <x v="0"/>
    <m/>
  </r>
  <r>
    <n v="79174"/>
    <x v="0"/>
    <x v="0"/>
    <x v="0"/>
    <x v="0"/>
    <x v="9"/>
    <x v="19"/>
    <x v="0"/>
    <x v="0"/>
    <s v="Tesseramento"/>
    <x v="1"/>
    <x v="0"/>
    <x v="0"/>
    <m/>
  </r>
  <r>
    <n v="121813"/>
    <x v="0"/>
    <x v="0"/>
    <x v="0"/>
    <x v="0"/>
    <x v="9"/>
    <x v="19"/>
    <x v="0"/>
    <x v="1"/>
    <s v="Tesseramento"/>
    <x v="1"/>
    <x v="3"/>
    <x v="0"/>
    <m/>
  </r>
  <r>
    <n v="133721"/>
    <x v="0"/>
    <x v="0"/>
    <x v="0"/>
    <x v="1"/>
    <x v="9"/>
    <x v="19"/>
    <x v="0"/>
    <x v="0"/>
    <s v="Tesseramento"/>
    <x v="1"/>
    <x v="0"/>
    <x v="0"/>
    <m/>
  </r>
  <r>
    <n v="46091"/>
    <x v="0"/>
    <x v="0"/>
    <x v="0"/>
    <x v="0"/>
    <x v="10"/>
    <x v="63"/>
    <x v="0"/>
    <x v="0"/>
    <s v="Tesseramento"/>
    <x v="0"/>
    <x v="1"/>
    <x v="0"/>
    <m/>
  </r>
  <r>
    <n v="89186"/>
    <x v="0"/>
    <x v="0"/>
    <x v="0"/>
    <x v="0"/>
    <x v="15"/>
    <x v="104"/>
    <x v="0"/>
    <x v="1"/>
    <s v="Tesseramento"/>
    <x v="1"/>
    <x v="4"/>
    <x v="0"/>
    <m/>
  </r>
  <r>
    <n v="124852"/>
    <x v="0"/>
    <x v="0"/>
    <x v="2"/>
    <x v="0"/>
    <x v="9"/>
    <x v="19"/>
    <x v="0"/>
    <x v="1"/>
    <s v="Tesseramento"/>
    <x v="1"/>
    <x v="0"/>
    <x v="0"/>
    <m/>
  </r>
  <r>
    <n v="12993"/>
    <x v="0"/>
    <x v="0"/>
    <x v="0"/>
    <x v="0"/>
    <x v="4"/>
    <x v="83"/>
    <x v="0"/>
    <x v="0"/>
    <s v="Tesseramento"/>
    <x v="0"/>
    <x v="4"/>
    <x v="0"/>
    <m/>
  </r>
  <r>
    <n v="231117"/>
    <x v="0"/>
    <x v="0"/>
    <x v="0"/>
    <x v="0"/>
    <x v="9"/>
    <x v="19"/>
    <x v="0"/>
    <x v="0"/>
    <s v="Tesseramento"/>
    <x v="1"/>
    <x v="3"/>
    <x v="0"/>
    <m/>
  </r>
  <r>
    <n v="220801"/>
    <x v="0"/>
    <x v="1"/>
    <x v="0"/>
    <x v="0"/>
    <x v="12"/>
    <x v="106"/>
    <x v="0"/>
    <x v="0"/>
    <s v="Tesseramento"/>
    <x v="1"/>
    <x v="0"/>
    <x v="0"/>
    <m/>
  </r>
  <r>
    <n v="219504"/>
    <x v="0"/>
    <x v="0"/>
    <x v="0"/>
    <x v="0"/>
    <x v="12"/>
    <x v="106"/>
    <x v="0"/>
    <x v="0"/>
    <s v="Tesseramento"/>
    <x v="1"/>
    <x v="0"/>
    <x v="0"/>
    <m/>
  </r>
  <r>
    <n v="143659"/>
    <x v="0"/>
    <x v="0"/>
    <x v="0"/>
    <x v="0"/>
    <x v="12"/>
    <x v="106"/>
    <x v="0"/>
    <x v="0"/>
    <s v="Tesseramento"/>
    <x v="1"/>
    <x v="1"/>
    <x v="0"/>
    <m/>
  </r>
  <r>
    <n v="234703"/>
    <x v="0"/>
    <x v="0"/>
    <x v="1"/>
    <x v="0"/>
    <x v="9"/>
    <x v="19"/>
    <x v="0"/>
    <x v="0"/>
    <s v="Tesseramento"/>
    <x v="1"/>
    <x v="0"/>
    <x v="0"/>
    <m/>
  </r>
  <r>
    <n v="57165"/>
    <x v="0"/>
    <x v="0"/>
    <x v="0"/>
    <x v="0"/>
    <x v="2"/>
    <x v="55"/>
    <x v="0"/>
    <x v="0"/>
    <s v="Tesseramento"/>
    <x v="1"/>
    <x v="4"/>
    <x v="0"/>
    <m/>
  </r>
  <r>
    <n v="191149"/>
    <x v="1"/>
    <x v="0"/>
    <x v="0"/>
    <x v="0"/>
    <x v="12"/>
    <x v="106"/>
    <x v="0"/>
    <x v="0"/>
    <s v="Tesseramento"/>
    <x v="1"/>
    <x v="5"/>
    <x v="0"/>
    <m/>
  </r>
  <r>
    <n v="88901"/>
    <x v="0"/>
    <x v="0"/>
    <x v="0"/>
    <x v="0"/>
    <x v="2"/>
    <x v="55"/>
    <x v="0"/>
    <x v="1"/>
    <s v="Tesseramento"/>
    <x v="1"/>
    <x v="4"/>
    <x v="0"/>
    <m/>
  </r>
  <r>
    <n v="106961"/>
    <x v="0"/>
    <x v="0"/>
    <x v="0"/>
    <x v="0"/>
    <x v="2"/>
    <x v="55"/>
    <x v="0"/>
    <x v="0"/>
    <s v="Tesseramento"/>
    <x v="1"/>
    <x v="4"/>
    <x v="0"/>
    <m/>
  </r>
  <r>
    <n v="28284"/>
    <x v="0"/>
    <x v="0"/>
    <x v="0"/>
    <x v="0"/>
    <x v="2"/>
    <x v="55"/>
    <x v="0"/>
    <x v="1"/>
    <s v="Tesseramento"/>
    <x v="1"/>
    <x v="3"/>
    <x v="0"/>
    <m/>
  </r>
  <r>
    <n v="190588"/>
    <x v="0"/>
    <x v="0"/>
    <x v="0"/>
    <x v="0"/>
    <x v="12"/>
    <x v="106"/>
    <x v="0"/>
    <x v="0"/>
    <s v="Tesseramento"/>
    <x v="1"/>
    <x v="0"/>
    <x v="0"/>
    <m/>
  </r>
  <r>
    <n v="118267"/>
    <x v="0"/>
    <x v="0"/>
    <x v="0"/>
    <x v="0"/>
    <x v="2"/>
    <x v="55"/>
    <x v="0"/>
    <x v="0"/>
    <s v="Tesseramento"/>
    <x v="1"/>
    <x v="1"/>
    <x v="0"/>
    <m/>
  </r>
  <r>
    <n v="143660"/>
    <x v="0"/>
    <x v="0"/>
    <x v="0"/>
    <x v="0"/>
    <x v="12"/>
    <x v="106"/>
    <x v="0"/>
    <x v="0"/>
    <s v="Tesseramento"/>
    <x v="1"/>
    <x v="1"/>
    <x v="0"/>
    <m/>
  </r>
  <r>
    <n v="54466"/>
    <x v="0"/>
    <x v="0"/>
    <x v="0"/>
    <x v="0"/>
    <x v="2"/>
    <x v="55"/>
    <x v="0"/>
    <x v="0"/>
    <s v="Tesseramento"/>
    <x v="1"/>
    <x v="4"/>
    <x v="0"/>
    <m/>
  </r>
  <r>
    <n v="116797"/>
    <x v="0"/>
    <x v="0"/>
    <x v="0"/>
    <x v="0"/>
    <x v="2"/>
    <x v="55"/>
    <x v="0"/>
    <x v="0"/>
    <s v="Tesseramento"/>
    <x v="1"/>
    <x v="0"/>
    <x v="0"/>
    <m/>
  </r>
  <r>
    <n v="82701"/>
    <x v="0"/>
    <x v="0"/>
    <x v="0"/>
    <x v="0"/>
    <x v="2"/>
    <x v="55"/>
    <x v="0"/>
    <x v="0"/>
    <s v="Tesseramento"/>
    <x v="1"/>
    <x v="4"/>
    <x v="0"/>
    <m/>
  </r>
  <r>
    <n v="78968"/>
    <x v="0"/>
    <x v="0"/>
    <x v="0"/>
    <x v="0"/>
    <x v="2"/>
    <x v="55"/>
    <x v="0"/>
    <x v="1"/>
    <s v="Tesseramento"/>
    <x v="1"/>
    <x v="4"/>
    <x v="0"/>
    <m/>
  </r>
  <r>
    <n v="141783"/>
    <x v="0"/>
    <x v="0"/>
    <x v="0"/>
    <x v="0"/>
    <x v="12"/>
    <x v="106"/>
    <x v="0"/>
    <x v="0"/>
    <s v="Tesseramento"/>
    <x v="1"/>
    <x v="4"/>
    <x v="0"/>
    <m/>
  </r>
  <r>
    <n v="80634"/>
    <x v="0"/>
    <x v="0"/>
    <x v="0"/>
    <x v="0"/>
    <x v="2"/>
    <x v="55"/>
    <x v="0"/>
    <x v="0"/>
    <s v="Tesseramento"/>
    <x v="1"/>
    <x v="3"/>
    <x v="0"/>
    <m/>
  </r>
  <r>
    <n v="116791"/>
    <x v="0"/>
    <x v="0"/>
    <x v="0"/>
    <x v="0"/>
    <x v="2"/>
    <x v="55"/>
    <x v="0"/>
    <x v="0"/>
    <s v="Tesseramento"/>
    <x v="1"/>
    <x v="0"/>
    <x v="0"/>
    <m/>
  </r>
  <r>
    <n v="60550"/>
    <x v="0"/>
    <x v="0"/>
    <x v="0"/>
    <x v="1"/>
    <x v="2"/>
    <x v="55"/>
    <x v="0"/>
    <x v="0"/>
    <s v="Tesseramento"/>
    <x v="1"/>
    <x v="4"/>
    <x v="0"/>
    <m/>
  </r>
  <r>
    <n v="69951"/>
    <x v="0"/>
    <x v="0"/>
    <x v="0"/>
    <x v="0"/>
    <x v="2"/>
    <x v="55"/>
    <x v="0"/>
    <x v="0"/>
    <s v="Tesseramento"/>
    <x v="1"/>
    <x v="1"/>
    <x v="0"/>
    <m/>
  </r>
  <r>
    <n v="22064"/>
    <x v="0"/>
    <x v="0"/>
    <x v="0"/>
    <x v="0"/>
    <x v="2"/>
    <x v="55"/>
    <x v="0"/>
    <x v="0"/>
    <s v="Tesseramento"/>
    <x v="1"/>
    <x v="3"/>
    <x v="0"/>
    <m/>
  </r>
  <r>
    <n v="41297"/>
    <x v="0"/>
    <x v="0"/>
    <x v="0"/>
    <x v="0"/>
    <x v="2"/>
    <x v="55"/>
    <x v="0"/>
    <x v="1"/>
    <s v="Tesseramento"/>
    <x v="1"/>
    <x v="3"/>
    <x v="0"/>
    <m/>
  </r>
  <r>
    <n v="226493"/>
    <x v="0"/>
    <x v="1"/>
    <x v="0"/>
    <x v="2"/>
    <x v="2"/>
    <x v="55"/>
    <x v="0"/>
    <x v="0"/>
    <s v="Tesseramento"/>
    <x v="1"/>
    <x v="0"/>
    <x v="0"/>
    <m/>
  </r>
  <r>
    <n v="206509"/>
    <x v="0"/>
    <x v="0"/>
    <x v="0"/>
    <x v="0"/>
    <x v="2"/>
    <x v="55"/>
    <x v="0"/>
    <x v="0"/>
    <s v="Tesseramento"/>
    <x v="1"/>
    <x v="0"/>
    <x v="0"/>
    <m/>
  </r>
  <r>
    <n v="141782"/>
    <x v="0"/>
    <x v="0"/>
    <x v="0"/>
    <x v="0"/>
    <x v="12"/>
    <x v="106"/>
    <x v="0"/>
    <x v="1"/>
    <s v="Tesseramento"/>
    <x v="1"/>
    <x v="4"/>
    <x v="0"/>
    <m/>
  </r>
  <r>
    <n v="59059"/>
    <x v="0"/>
    <x v="0"/>
    <x v="0"/>
    <x v="0"/>
    <x v="2"/>
    <x v="55"/>
    <x v="0"/>
    <x v="0"/>
    <s v="Tesseramento"/>
    <x v="1"/>
    <x v="3"/>
    <x v="0"/>
    <m/>
  </r>
  <r>
    <n v="69750"/>
    <x v="0"/>
    <x v="0"/>
    <x v="0"/>
    <x v="0"/>
    <x v="4"/>
    <x v="318"/>
    <x v="0"/>
    <x v="0"/>
    <s v="Tesseramento"/>
    <x v="0"/>
    <x v="0"/>
    <x v="0"/>
    <m/>
  </r>
  <r>
    <n v="135371"/>
    <x v="0"/>
    <x v="0"/>
    <x v="0"/>
    <x v="0"/>
    <x v="4"/>
    <x v="318"/>
    <x v="0"/>
    <x v="0"/>
    <s v="Tesseramento"/>
    <x v="0"/>
    <x v="1"/>
    <x v="0"/>
    <m/>
  </r>
  <r>
    <n v="234889"/>
    <x v="0"/>
    <x v="0"/>
    <x v="1"/>
    <x v="0"/>
    <x v="7"/>
    <x v="175"/>
    <x v="0"/>
    <x v="0"/>
    <s v="Tesseramento"/>
    <x v="0"/>
    <x v="0"/>
    <x v="0"/>
    <m/>
  </r>
  <r>
    <n v="143326"/>
    <x v="0"/>
    <x v="0"/>
    <x v="0"/>
    <x v="0"/>
    <x v="4"/>
    <x v="318"/>
    <x v="0"/>
    <x v="1"/>
    <s v="Tesseramento"/>
    <x v="0"/>
    <x v="0"/>
    <x v="0"/>
    <m/>
  </r>
  <r>
    <n v="98446"/>
    <x v="0"/>
    <x v="0"/>
    <x v="0"/>
    <x v="0"/>
    <x v="4"/>
    <x v="318"/>
    <x v="0"/>
    <x v="0"/>
    <s v="Tesseramento"/>
    <x v="0"/>
    <x v="3"/>
    <x v="0"/>
    <m/>
  </r>
  <r>
    <n v="132121"/>
    <x v="0"/>
    <x v="0"/>
    <x v="0"/>
    <x v="0"/>
    <x v="4"/>
    <x v="318"/>
    <x v="0"/>
    <x v="0"/>
    <s v="Tesseramento"/>
    <x v="0"/>
    <x v="3"/>
    <x v="0"/>
    <m/>
  </r>
  <r>
    <n v="144197"/>
    <x v="0"/>
    <x v="0"/>
    <x v="0"/>
    <x v="0"/>
    <x v="4"/>
    <x v="318"/>
    <x v="0"/>
    <x v="0"/>
    <s v="Tesseramento"/>
    <x v="0"/>
    <x v="3"/>
    <x v="0"/>
    <m/>
  </r>
  <r>
    <n v="223666"/>
    <x v="1"/>
    <x v="0"/>
    <x v="0"/>
    <x v="2"/>
    <x v="4"/>
    <x v="318"/>
    <x v="0"/>
    <x v="0"/>
    <s v="Tesseramento"/>
    <x v="0"/>
    <x v="5"/>
    <x v="0"/>
    <m/>
  </r>
  <r>
    <n v="223667"/>
    <x v="1"/>
    <x v="0"/>
    <x v="0"/>
    <x v="2"/>
    <x v="4"/>
    <x v="318"/>
    <x v="0"/>
    <x v="1"/>
    <s v="Tesseramento"/>
    <x v="0"/>
    <x v="5"/>
    <x v="0"/>
    <m/>
  </r>
  <r>
    <n v="37666"/>
    <x v="0"/>
    <x v="0"/>
    <x v="0"/>
    <x v="0"/>
    <x v="4"/>
    <x v="318"/>
    <x v="0"/>
    <x v="0"/>
    <s v="Tesseramento"/>
    <x v="0"/>
    <x v="3"/>
    <x v="0"/>
    <m/>
  </r>
  <r>
    <n v="83007"/>
    <x v="0"/>
    <x v="0"/>
    <x v="0"/>
    <x v="0"/>
    <x v="4"/>
    <x v="318"/>
    <x v="0"/>
    <x v="0"/>
    <s v="Tesseramento"/>
    <x v="0"/>
    <x v="0"/>
    <x v="0"/>
    <m/>
  </r>
  <r>
    <n v="90351"/>
    <x v="0"/>
    <x v="0"/>
    <x v="0"/>
    <x v="0"/>
    <x v="4"/>
    <x v="256"/>
    <x v="0"/>
    <x v="1"/>
    <s v="Tesseramento"/>
    <x v="1"/>
    <x v="4"/>
    <x v="0"/>
    <m/>
  </r>
  <r>
    <n v="54396"/>
    <x v="0"/>
    <x v="0"/>
    <x v="0"/>
    <x v="0"/>
    <x v="9"/>
    <x v="19"/>
    <x v="0"/>
    <x v="0"/>
    <s v="Tesseramento"/>
    <x v="1"/>
    <x v="0"/>
    <x v="0"/>
    <m/>
  </r>
  <r>
    <n v="60516"/>
    <x v="0"/>
    <x v="0"/>
    <x v="0"/>
    <x v="0"/>
    <x v="4"/>
    <x v="256"/>
    <x v="0"/>
    <x v="0"/>
    <s v="Tesseramento"/>
    <x v="1"/>
    <x v="4"/>
    <x v="0"/>
    <m/>
  </r>
  <r>
    <n v="7406"/>
    <x v="0"/>
    <x v="0"/>
    <x v="0"/>
    <x v="0"/>
    <x v="9"/>
    <x v="19"/>
    <x v="0"/>
    <x v="0"/>
    <s v="Tesseramento"/>
    <x v="1"/>
    <x v="0"/>
    <x v="0"/>
    <m/>
  </r>
  <r>
    <n v="72344"/>
    <x v="0"/>
    <x v="0"/>
    <x v="0"/>
    <x v="0"/>
    <x v="4"/>
    <x v="256"/>
    <x v="0"/>
    <x v="0"/>
    <s v="Tesseramento"/>
    <x v="1"/>
    <x v="4"/>
    <x v="0"/>
    <m/>
  </r>
  <r>
    <n v="52633"/>
    <x v="0"/>
    <x v="0"/>
    <x v="0"/>
    <x v="0"/>
    <x v="4"/>
    <x v="256"/>
    <x v="0"/>
    <x v="0"/>
    <s v="Tesseramento"/>
    <x v="1"/>
    <x v="3"/>
    <x v="0"/>
    <m/>
  </r>
  <r>
    <n v="72337"/>
    <x v="0"/>
    <x v="0"/>
    <x v="0"/>
    <x v="0"/>
    <x v="4"/>
    <x v="256"/>
    <x v="0"/>
    <x v="0"/>
    <s v="Tesseramento"/>
    <x v="1"/>
    <x v="4"/>
    <x v="0"/>
    <m/>
  </r>
  <r>
    <n v="7078"/>
    <x v="0"/>
    <x v="0"/>
    <x v="0"/>
    <x v="0"/>
    <x v="4"/>
    <x v="256"/>
    <x v="0"/>
    <x v="1"/>
    <s v="Tesseramento"/>
    <x v="1"/>
    <x v="3"/>
    <x v="0"/>
    <m/>
  </r>
  <r>
    <n v="88405"/>
    <x v="0"/>
    <x v="0"/>
    <x v="0"/>
    <x v="0"/>
    <x v="4"/>
    <x v="256"/>
    <x v="0"/>
    <x v="0"/>
    <s v="Tesseramento"/>
    <x v="1"/>
    <x v="4"/>
    <x v="0"/>
    <m/>
  </r>
  <r>
    <n v="33664"/>
    <x v="0"/>
    <x v="0"/>
    <x v="0"/>
    <x v="0"/>
    <x v="4"/>
    <x v="256"/>
    <x v="0"/>
    <x v="0"/>
    <s v="Tesseramento"/>
    <x v="1"/>
    <x v="0"/>
    <x v="0"/>
    <m/>
  </r>
  <r>
    <n v="192724"/>
    <x v="0"/>
    <x v="0"/>
    <x v="0"/>
    <x v="1"/>
    <x v="4"/>
    <x v="256"/>
    <x v="0"/>
    <x v="1"/>
    <s v="Tesseramento"/>
    <x v="1"/>
    <x v="0"/>
    <x v="0"/>
    <m/>
  </r>
  <r>
    <n v="101677"/>
    <x v="0"/>
    <x v="0"/>
    <x v="0"/>
    <x v="0"/>
    <x v="4"/>
    <x v="256"/>
    <x v="0"/>
    <x v="0"/>
    <s v="Tesseramento"/>
    <x v="1"/>
    <x v="4"/>
    <x v="0"/>
    <m/>
  </r>
  <r>
    <n v="230451"/>
    <x v="0"/>
    <x v="0"/>
    <x v="0"/>
    <x v="1"/>
    <x v="12"/>
    <x v="106"/>
    <x v="0"/>
    <x v="0"/>
    <s v="Tesseramento"/>
    <x v="1"/>
    <x v="3"/>
    <x v="0"/>
    <m/>
  </r>
  <r>
    <n v="230455"/>
    <x v="0"/>
    <x v="0"/>
    <x v="0"/>
    <x v="1"/>
    <x v="12"/>
    <x v="106"/>
    <x v="0"/>
    <x v="1"/>
    <s v="Tesseramento"/>
    <x v="1"/>
    <x v="0"/>
    <x v="0"/>
    <m/>
  </r>
  <r>
    <n v="101678"/>
    <x v="0"/>
    <x v="0"/>
    <x v="0"/>
    <x v="1"/>
    <x v="4"/>
    <x v="256"/>
    <x v="0"/>
    <x v="1"/>
    <s v="Tesseramento"/>
    <x v="1"/>
    <x v="3"/>
    <x v="0"/>
    <m/>
  </r>
  <r>
    <n v="234705"/>
    <x v="0"/>
    <x v="0"/>
    <x v="1"/>
    <x v="0"/>
    <x v="3"/>
    <x v="3"/>
    <x v="0"/>
    <x v="0"/>
    <s v="Tesseramento"/>
    <x v="1"/>
    <x v="3"/>
    <x v="0"/>
    <m/>
  </r>
  <r>
    <n v="108136"/>
    <x v="0"/>
    <x v="0"/>
    <x v="0"/>
    <x v="0"/>
    <x v="2"/>
    <x v="307"/>
    <x v="0"/>
    <x v="1"/>
    <s v="Tesseramento"/>
    <x v="1"/>
    <x v="4"/>
    <x v="0"/>
    <m/>
  </r>
  <r>
    <n v="120883"/>
    <x v="0"/>
    <x v="0"/>
    <x v="0"/>
    <x v="0"/>
    <x v="4"/>
    <x v="52"/>
    <x v="0"/>
    <x v="0"/>
    <s v="Tesseramento"/>
    <x v="1"/>
    <x v="3"/>
    <x v="0"/>
    <m/>
  </r>
  <r>
    <n v="120886"/>
    <x v="0"/>
    <x v="0"/>
    <x v="0"/>
    <x v="0"/>
    <x v="4"/>
    <x v="52"/>
    <x v="0"/>
    <x v="1"/>
    <s v="Tesseramento"/>
    <x v="1"/>
    <x v="3"/>
    <x v="0"/>
    <m/>
  </r>
  <r>
    <n v="135375"/>
    <x v="0"/>
    <x v="0"/>
    <x v="0"/>
    <x v="0"/>
    <x v="12"/>
    <x v="106"/>
    <x v="0"/>
    <x v="0"/>
    <s v="Tesseramento"/>
    <x v="1"/>
    <x v="3"/>
    <x v="0"/>
    <m/>
  </r>
  <r>
    <n v="85908"/>
    <x v="0"/>
    <x v="0"/>
    <x v="0"/>
    <x v="0"/>
    <x v="12"/>
    <x v="106"/>
    <x v="0"/>
    <x v="0"/>
    <s v="Tesseramento"/>
    <x v="1"/>
    <x v="4"/>
    <x v="0"/>
    <m/>
  </r>
  <r>
    <n v="167569"/>
    <x v="0"/>
    <x v="0"/>
    <x v="0"/>
    <x v="0"/>
    <x v="12"/>
    <x v="106"/>
    <x v="0"/>
    <x v="0"/>
    <s v="Tesseramento"/>
    <x v="1"/>
    <x v="4"/>
    <x v="0"/>
    <m/>
  </r>
  <r>
    <n v="234835"/>
    <x v="0"/>
    <x v="0"/>
    <x v="1"/>
    <x v="2"/>
    <x v="3"/>
    <x v="3"/>
    <x v="0"/>
    <x v="0"/>
    <s v="Tesseramento"/>
    <x v="1"/>
    <x v="3"/>
    <x v="0"/>
    <m/>
  </r>
  <r>
    <n v="103595"/>
    <x v="0"/>
    <x v="0"/>
    <x v="0"/>
    <x v="0"/>
    <x v="12"/>
    <x v="106"/>
    <x v="0"/>
    <x v="0"/>
    <s v="Tesseramento"/>
    <x v="1"/>
    <x v="3"/>
    <x v="0"/>
    <m/>
  </r>
  <r>
    <n v="27483"/>
    <x v="0"/>
    <x v="0"/>
    <x v="0"/>
    <x v="0"/>
    <x v="4"/>
    <x v="52"/>
    <x v="0"/>
    <x v="0"/>
    <s v="Tesseramento"/>
    <x v="1"/>
    <x v="4"/>
    <x v="0"/>
    <m/>
  </r>
  <r>
    <n v="234834"/>
    <x v="0"/>
    <x v="0"/>
    <x v="1"/>
    <x v="2"/>
    <x v="3"/>
    <x v="3"/>
    <x v="0"/>
    <x v="1"/>
    <s v="Tesseramento"/>
    <x v="1"/>
    <x v="3"/>
    <x v="0"/>
    <m/>
  </r>
  <r>
    <n v="235028"/>
    <x v="0"/>
    <x v="0"/>
    <x v="1"/>
    <x v="2"/>
    <x v="2"/>
    <x v="208"/>
    <x v="0"/>
    <x v="0"/>
    <s v="Tesseramento"/>
    <x v="0"/>
    <x v="1"/>
    <x v="0"/>
    <m/>
  </r>
  <r>
    <n v="133267"/>
    <x v="0"/>
    <x v="0"/>
    <x v="0"/>
    <x v="0"/>
    <x v="12"/>
    <x v="106"/>
    <x v="0"/>
    <x v="0"/>
    <s v="Tesseramento"/>
    <x v="1"/>
    <x v="4"/>
    <x v="0"/>
    <m/>
  </r>
  <r>
    <n v="234833"/>
    <x v="0"/>
    <x v="0"/>
    <x v="1"/>
    <x v="2"/>
    <x v="3"/>
    <x v="3"/>
    <x v="0"/>
    <x v="0"/>
    <s v="Tesseramento"/>
    <x v="1"/>
    <x v="1"/>
    <x v="0"/>
    <m/>
  </r>
  <r>
    <n v="17597"/>
    <x v="0"/>
    <x v="0"/>
    <x v="0"/>
    <x v="0"/>
    <x v="12"/>
    <x v="106"/>
    <x v="0"/>
    <x v="0"/>
    <s v="Tesseramento"/>
    <x v="1"/>
    <x v="3"/>
    <x v="0"/>
    <m/>
  </r>
  <r>
    <n v="234804"/>
    <x v="0"/>
    <x v="1"/>
    <x v="1"/>
    <x v="0"/>
    <x v="11"/>
    <x v="376"/>
    <x v="0"/>
    <x v="0"/>
    <s v="Tesseramento"/>
    <x v="1"/>
    <x v="3"/>
    <x v="0"/>
    <m/>
  </r>
  <r>
    <n v="131444"/>
    <x v="0"/>
    <x v="0"/>
    <x v="0"/>
    <x v="0"/>
    <x v="12"/>
    <x v="106"/>
    <x v="0"/>
    <x v="0"/>
    <s v="Tesseramento"/>
    <x v="1"/>
    <x v="4"/>
    <x v="0"/>
    <m/>
  </r>
  <r>
    <n v="213841"/>
    <x v="0"/>
    <x v="0"/>
    <x v="0"/>
    <x v="0"/>
    <x v="12"/>
    <x v="106"/>
    <x v="0"/>
    <x v="0"/>
    <s v="Tesseramento"/>
    <x v="1"/>
    <x v="3"/>
    <x v="0"/>
    <m/>
  </r>
  <r>
    <n v="179127"/>
    <x v="0"/>
    <x v="0"/>
    <x v="2"/>
    <x v="4"/>
    <x v="7"/>
    <x v="78"/>
    <x v="0"/>
    <x v="0"/>
    <s v="Tesseramento"/>
    <x v="0"/>
    <x v="0"/>
    <x v="0"/>
    <m/>
  </r>
  <r>
    <n v="196526"/>
    <x v="1"/>
    <x v="0"/>
    <x v="0"/>
    <x v="0"/>
    <x v="4"/>
    <x v="52"/>
    <x v="0"/>
    <x v="0"/>
    <s v="Tesseramento"/>
    <x v="1"/>
    <x v="6"/>
    <x v="0"/>
    <m/>
  </r>
  <r>
    <n v="217609"/>
    <x v="0"/>
    <x v="1"/>
    <x v="0"/>
    <x v="0"/>
    <x v="12"/>
    <x v="106"/>
    <x v="0"/>
    <x v="0"/>
    <s v="Tesseramento"/>
    <x v="1"/>
    <x v="3"/>
    <x v="0"/>
    <m/>
  </r>
  <r>
    <n v="150130"/>
    <x v="0"/>
    <x v="0"/>
    <x v="0"/>
    <x v="0"/>
    <x v="12"/>
    <x v="106"/>
    <x v="0"/>
    <x v="0"/>
    <s v="Tesseramento"/>
    <x v="1"/>
    <x v="0"/>
    <x v="0"/>
    <m/>
  </r>
  <r>
    <n v="77973"/>
    <x v="0"/>
    <x v="0"/>
    <x v="0"/>
    <x v="0"/>
    <x v="12"/>
    <x v="106"/>
    <x v="0"/>
    <x v="0"/>
    <s v="Tesseramento"/>
    <x v="1"/>
    <x v="4"/>
    <x v="0"/>
    <m/>
  </r>
  <r>
    <n v="30579"/>
    <x v="0"/>
    <x v="0"/>
    <x v="0"/>
    <x v="0"/>
    <x v="8"/>
    <x v="62"/>
    <x v="0"/>
    <x v="0"/>
    <s v="Tesseramento"/>
    <x v="1"/>
    <x v="3"/>
    <x v="0"/>
    <m/>
  </r>
  <r>
    <n v="189133"/>
    <x v="0"/>
    <x v="0"/>
    <x v="0"/>
    <x v="0"/>
    <x v="12"/>
    <x v="106"/>
    <x v="0"/>
    <x v="1"/>
    <s v="Tesseramento"/>
    <x v="1"/>
    <x v="3"/>
    <x v="0"/>
    <m/>
  </r>
  <r>
    <n v="134459"/>
    <x v="0"/>
    <x v="0"/>
    <x v="0"/>
    <x v="0"/>
    <x v="12"/>
    <x v="106"/>
    <x v="0"/>
    <x v="0"/>
    <s v="Tesseramento"/>
    <x v="1"/>
    <x v="0"/>
    <x v="0"/>
    <m/>
  </r>
  <r>
    <n v="227783"/>
    <x v="0"/>
    <x v="1"/>
    <x v="0"/>
    <x v="0"/>
    <x v="12"/>
    <x v="106"/>
    <x v="0"/>
    <x v="0"/>
    <s v="Tesseramento"/>
    <x v="1"/>
    <x v="4"/>
    <x v="0"/>
    <m/>
  </r>
  <r>
    <n v="131441"/>
    <x v="0"/>
    <x v="0"/>
    <x v="0"/>
    <x v="0"/>
    <x v="12"/>
    <x v="106"/>
    <x v="0"/>
    <x v="0"/>
    <s v="Tesseramento"/>
    <x v="1"/>
    <x v="3"/>
    <x v="0"/>
    <m/>
  </r>
  <r>
    <n v="131442"/>
    <x v="0"/>
    <x v="0"/>
    <x v="0"/>
    <x v="0"/>
    <x v="12"/>
    <x v="106"/>
    <x v="0"/>
    <x v="0"/>
    <s v="Tesseramento"/>
    <x v="1"/>
    <x v="1"/>
    <x v="0"/>
    <m/>
  </r>
  <r>
    <n v="234744"/>
    <x v="0"/>
    <x v="0"/>
    <x v="1"/>
    <x v="2"/>
    <x v="8"/>
    <x v="62"/>
    <x v="0"/>
    <x v="0"/>
    <s v="Tesseramento"/>
    <x v="1"/>
    <x v="4"/>
    <x v="0"/>
    <m/>
  </r>
  <r>
    <n v="212931"/>
    <x v="1"/>
    <x v="0"/>
    <x v="0"/>
    <x v="0"/>
    <x v="12"/>
    <x v="106"/>
    <x v="0"/>
    <x v="0"/>
    <s v="Tesseramento"/>
    <x v="1"/>
    <x v="5"/>
    <x v="0"/>
    <m/>
  </r>
  <r>
    <n v="133058"/>
    <x v="0"/>
    <x v="0"/>
    <x v="0"/>
    <x v="0"/>
    <x v="12"/>
    <x v="106"/>
    <x v="0"/>
    <x v="0"/>
    <s v="Tesseramento"/>
    <x v="1"/>
    <x v="0"/>
    <x v="0"/>
    <m/>
  </r>
  <r>
    <n v="131210"/>
    <x v="0"/>
    <x v="0"/>
    <x v="0"/>
    <x v="0"/>
    <x v="2"/>
    <x v="307"/>
    <x v="0"/>
    <x v="0"/>
    <s v="Tesseramento"/>
    <x v="1"/>
    <x v="3"/>
    <x v="0"/>
    <m/>
  </r>
  <r>
    <n v="208974"/>
    <x v="1"/>
    <x v="0"/>
    <x v="2"/>
    <x v="2"/>
    <x v="4"/>
    <x v="52"/>
    <x v="0"/>
    <x v="0"/>
    <s v="Tesseramento"/>
    <x v="1"/>
    <x v="7"/>
    <x v="0"/>
    <m/>
  </r>
  <r>
    <n v="68965"/>
    <x v="0"/>
    <x v="0"/>
    <x v="0"/>
    <x v="0"/>
    <x v="7"/>
    <x v="45"/>
    <x v="0"/>
    <x v="0"/>
    <s v="Tesseramento"/>
    <x v="1"/>
    <x v="0"/>
    <x v="0"/>
    <m/>
  </r>
  <r>
    <n v="27482"/>
    <x v="0"/>
    <x v="0"/>
    <x v="0"/>
    <x v="0"/>
    <x v="4"/>
    <x v="52"/>
    <x v="0"/>
    <x v="0"/>
    <s v="Tesseramento"/>
    <x v="1"/>
    <x v="4"/>
    <x v="0"/>
    <m/>
  </r>
  <r>
    <n v="72603"/>
    <x v="0"/>
    <x v="0"/>
    <x v="0"/>
    <x v="0"/>
    <x v="11"/>
    <x v="91"/>
    <x v="0"/>
    <x v="0"/>
    <s v="Tesseramento"/>
    <x v="1"/>
    <x v="4"/>
    <x v="0"/>
    <m/>
  </r>
  <r>
    <n v="232366"/>
    <x v="0"/>
    <x v="1"/>
    <x v="0"/>
    <x v="1"/>
    <x v="11"/>
    <x v="91"/>
    <x v="0"/>
    <x v="0"/>
    <s v="Tesseramento"/>
    <x v="1"/>
    <x v="1"/>
    <x v="0"/>
    <m/>
  </r>
  <r>
    <n v="232368"/>
    <x v="0"/>
    <x v="1"/>
    <x v="0"/>
    <x v="1"/>
    <x v="11"/>
    <x v="91"/>
    <x v="0"/>
    <x v="1"/>
    <s v="Tesseramento"/>
    <x v="1"/>
    <x v="0"/>
    <x v="0"/>
    <m/>
  </r>
  <r>
    <n v="232369"/>
    <x v="0"/>
    <x v="1"/>
    <x v="0"/>
    <x v="1"/>
    <x v="11"/>
    <x v="91"/>
    <x v="0"/>
    <x v="1"/>
    <s v="Tesseramento"/>
    <x v="1"/>
    <x v="0"/>
    <x v="0"/>
    <m/>
  </r>
  <r>
    <n v="189982"/>
    <x v="0"/>
    <x v="0"/>
    <x v="0"/>
    <x v="0"/>
    <x v="11"/>
    <x v="142"/>
    <x v="0"/>
    <x v="0"/>
    <s v="Tesseramento"/>
    <x v="1"/>
    <x v="1"/>
    <x v="0"/>
    <m/>
  </r>
  <r>
    <n v="163440"/>
    <x v="0"/>
    <x v="0"/>
    <x v="0"/>
    <x v="0"/>
    <x v="8"/>
    <x v="276"/>
    <x v="0"/>
    <x v="0"/>
    <s v="Tesseramento"/>
    <x v="1"/>
    <x v="1"/>
    <x v="0"/>
    <m/>
  </r>
  <r>
    <n v="234900"/>
    <x v="0"/>
    <x v="0"/>
    <x v="1"/>
    <x v="1"/>
    <x v="7"/>
    <x v="78"/>
    <x v="0"/>
    <x v="0"/>
    <s v="Tesseramento"/>
    <x v="0"/>
    <x v="0"/>
    <x v="0"/>
    <m/>
  </r>
  <r>
    <n v="163439"/>
    <x v="1"/>
    <x v="0"/>
    <x v="0"/>
    <x v="0"/>
    <x v="8"/>
    <x v="276"/>
    <x v="0"/>
    <x v="1"/>
    <s v="Tesseramento"/>
    <x v="1"/>
    <x v="6"/>
    <x v="0"/>
    <s v="B"/>
  </r>
  <r>
    <n v="177015"/>
    <x v="1"/>
    <x v="0"/>
    <x v="0"/>
    <x v="0"/>
    <x v="8"/>
    <x v="276"/>
    <x v="0"/>
    <x v="0"/>
    <s v="Tesseramento"/>
    <x v="1"/>
    <x v="7"/>
    <x v="0"/>
    <s v="B"/>
  </r>
  <r>
    <n v="27441"/>
    <x v="0"/>
    <x v="0"/>
    <x v="0"/>
    <x v="0"/>
    <x v="8"/>
    <x v="276"/>
    <x v="0"/>
    <x v="0"/>
    <s v="Tesseramento"/>
    <x v="1"/>
    <x v="1"/>
    <x v="0"/>
    <m/>
  </r>
  <r>
    <n v="96202"/>
    <x v="0"/>
    <x v="0"/>
    <x v="0"/>
    <x v="0"/>
    <x v="4"/>
    <x v="88"/>
    <x v="0"/>
    <x v="0"/>
    <s v="Tesseramento"/>
    <x v="1"/>
    <x v="4"/>
    <x v="0"/>
    <m/>
  </r>
  <r>
    <n v="211893"/>
    <x v="1"/>
    <x v="0"/>
    <x v="0"/>
    <x v="1"/>
    <x v="12"/>
    <x v="106"/>
    <x v="0"/>
    <x v="1"/>
    <s v="Tesseramento"/>
    <x v="1"/>
    <x v="2"/>
    <x v="0"/>
    <m/>
  </r>
  <r>
    <n v="180671"/>
    <x v="1"/>
    <x v="0"/>
    <x v="0"/>
    <x v="0"/>
    <x v="12"/>
    <x v="106"/>
    <x v="0"/>
    <x v="0"/>
    <s v="Tesseramento"/>
    <x v="1"/>
    <x v="6"/>
    <x v="0"/>
    <m/>
  </r>
  <r>
    <n v="234803"/>
    <x v="0"/>
    <x v="0"/>
    <x v="1"/>
    <x v="1"/>
    <x v="11"/>
    <x v="376"/>
    <x v="0"/>
    <x v="1"/>
    <s v="Tesseramento"/>
    <x v="1"/>
    <x v="0"/>
    <x v="0"/>
    <m/>
  </r>
  <r>
    <n v="137159"/>
    <x v="0"/>
    <x v="0"/>
    <x v="0"/>
    <x v="0"/>
    <x v="8"/>
    <x v="352"/>
    <x v="0"/>
    <x v="1"/>
    <s v="Tesseramento"/>
    <x v="0"/>
    <x v="4"/>
    <x v="0"/>
    <m/>
  </r>
  <r>
    <n v="138980"/>
    <x v="0"/>
    <x v="0"/>
    <x v="0"/>
    <x v="0"/>
    <x v="8"/>
    <x v="352"/>
    <x v="0"/>
    <x v="0"/>
    <s v="Tesseramento"/>
    <x v="0"/>
    <x v="4"/>
    <x v="0"/>
    <m/>
  </r>
  <r>
    <n v="150123"/>
    <x v="0"/>
    <x v="0"/>
    <x v="0"/>
    <x v="0"/>
    <x v="8"/>
    <x v="352"/>
    <x v="0"/>
    <x v="0"/>
    <s v="Tesseramento"/>
    <x v="0"/>
    <x v="4"/>
    <x v="0"/>
    <m/>
  </r>
  <r>
    <n v="179168"/>
    <x v="0"/>
    <x v="0"/>
    <x v="0"/>
    <x v="0"/>
    <x v="8"/>
    <x v="352"/>
    <x v="0"/>
    <x v="1"/>
    <s v="Tesseramento"/>
    <x v="0"/>
    <x v="4"/>
    <x v="0"/>
    <m/>
  </r>
  <r>
    <n v="90906"/>
    <x v="0"/>
    <x v="0"/>
    <x v="0"/>
    <x v="0"/>
    <x v="8"/>
    <x v="352"/>
    <x v="0"/>
    <x v="1"/>
    <s v="Tesseramento"/>
    <x v="0"/>
    <x v="4"/>
    <x v="0"/>
    <m/>
  </r>
  <r>
    <n v="154837"/>
    <x v="0"/>
    <x v="0"/>
    <x v="0"/>
    <x v="0"/>
    <x v="8"/>
    <x v="352"/>
    <x v="0"/>
    <x v="0"/>
    <s v="Tesseramento"/>
    <x v="0"/>
    <x v="4"/>
    <x v="0"/>
    <m/>
  </r>
  <r>
    <n v="153193"/>
    <x v="0"/>
    <x v="0"/>
    <x v="0"/>
    <x v="1"/>
    <x v="8"/>
    <x v="352"/>
    <x v="0"/>
    <x v="0"/>
    <s v="Tesseramento"/>
    <x v="0"/>
    <x v="4"/>
    <x v="0"/>
    <m/>
  </r>
  <r>
    <n v="114881"/>
    <x v="0"/>
    <x v="0"/>
    <x v="0"/>
    <x v="0"/>
    <x v="8"/>
    <x v="352"/>
    <x v="0"/>
    <x v="0"/>
    <s v="Tesseramento"/>
    <x v="0"/>
    <x v="0"/>
    <x v="0"/>
    <m/>
  </r>
  <r>
    <n v="142194"/>
    <x v="0"/>
    <x v="0"/>
    <x v="0"/>
    <x v="0"/>
    <x v="8"/>
    <x v="352"/>
    <x v="0"/>
    <x v="1"/>
    <s v="Tesseramento"/>
    <x v="0"/>
    <x v="4"/>
    <x v="0"/>
    <m/>
  </r>
  <r>
    <n v="192364"/>
    <x v="0"/>
    <x v="0"/>
    <x v="0"/>
    <x v="0"/>
    <x v="8"/>
    <x v="352"/>
    <x v="0"/>
    <x v="0"/>
    <s v="Tesseramento"/>
    <x v="0"/>
    <x v="3"/>
    <x v="0"/>
    <m/>
  </r>
  <r>
    <n v="192363"/>
    <x v="0"/>
    <x v="0"/>
    <x v="0"/>
    <x v="0"/>
    <x v="8"/>
    <x v="352"/>
    <x v="0"/>
    <x v="1"/>
    <s v="Tesseramento"/>
    <x v="0"/>
    <x v="3"/>
    <x v="0"/>
    <m/>
  </r>
  <r>
    <n v="55455"/>
    <x v="0"/>
    <x v="0"/>
    <x v="0"/>
    <x v="0"/>
    <x v="8"/>
    <x v="352"/>
    <x v="0"/>
    <x v="0"/>
    <s v="Tesseramento"/>
    <x v="0"/>
    <x v="4"/>
    <x v="0"/>
    <m/>
  </r>
  <r>
    <n v="95763"/>
    <x v="0"/>
    <x v="0"/>
    <x v="0"/>
    <x v="0"/>
    <x v="8"/>
    <x v="352"/>
    <x v="0"/>
    <x v="1"/>
    <s v="Tesseramento"/>
    <x v="0"/>
    <x v="4"/>
    <x v="0"/>
    <m/>
  </r>
  <r>
    <n v="68500"/>
    <x v="0"/>
    <x v="0"/>
    <x v="0"/>
    <x v="0"/>
    <x v="8"/>
    <x v="352"/>
    <x v="0"/>
    <x v="0"/>
    <s v="Tesseramento"/>
    <x v="0"/>
    <x v="4"/>
    <x v="0"/>
    <m/>
  </r>
  <r>
    <n v="127272"/>
    <x v="0"/>
    <x v="0"/>
    <x v="0"/>
    <x v="0"/>
    <x v="8"/>
    <x v="352"/>
    <x v="0"/>
    <x v="0"/>
    <s v="Tesseramento"/>
    <x v="0"/>
    <x v="4"/>
    <x v="0"/>
    <m/>
  </r>
  <r>
    <n v="153765"/>
    <x v="0"/>
    <x v="0"/>
    <x v="0"/>
    <x v="0"/>
    <x v="8"/>
    <x v="352"/>
    <x v="0"/>
    <x v="0"/>
    <s v="Tesseramento"/>
    <x v="0"/>
    <x v="1"/>
    <x v="0"/>
    <m/>
  </r>
  <r>
    <n v="122037"/>
    <x v="0"/>
    <x v="0"/>
    <x v="0"/>
    <x v="0"/>
    <x v="8"/>
    <x v="352"/>
    <x v="0"/>
    <x v="1"/>
    <s v="Tesseramento"/>
    <x v="0"/>
    <x v="1"/>
    <x v="0"/>
    <m/>
  </r>
  <r>
    <n v="87328"/>
    <x v="0"/>
    <x v="0"/>
    <x v="0"/>
    <x v="1"/>
    <x v="8"/>
    <x v="352"/>
    <x v="0"/>
    <x v="0"/>
    <s v="Tesseramento"/>
    <x v="0"/>
    <x v="4"/>
    <x v="0"/>
    <m/>
  </r>
  <r>
    <n v="131903"/>
    <x v="0"/>
    <x v="0"/>
    <x v="0"/>
    <x v="2"/>
    <x v="8"/>
    <x v="352"/>
    <x v="0"/>
    <x v="1"/>
    <s v="Tesseramento"/>
    <x v="0"/>
    <x v="4"/>
    <x v="0"/>
    <m/>
  </r>
  <r>
    <n v="204724"/>
    <x v="0"/>
    <x v="0"/>
    <x v="0"/>
    <x v="0"/>
    <x v="4"/>
    <x v="219"/>
    <x v="0"/>
    <x v="0"/>
    <s v="Tesseramento"/>
    <x v="0"/>
    <x v="0"/>
    <x v="0"/>
    <m/>
  </r>
  <r>
    <n v="226257"/>
    <x v="0"/>
    <x v="0"/>
    <x v="0"/>
    <x v="0"/>
    <x v="8"/>
    <x v="352"/>
    <x v="0"/>
    <x v="0"/>
    <s v="Tesseramento"/>
    <x v="0"/>
    <x v="4"/>
    <x v="0"/>
    <m/>
  </r>
  <r>
    <n v="226502"/>
    <x v="0"/>
    <x v="0"/>
    <x v="0"/>
    <x v="0"/>
    <x v="4"/>
    <x v="219"/>
    <x v="0"/>
    <x v="0"/>
    <s v="Tesseramento"/>
    <x v="0"/>
    <x v="0"/>
    <x v="0"/>
    <m/>
  </r>
  <r>
    <n v="75360"/>
    <x v="0"/>
    <x v="0"/>
    <x v="0"/>
    <x v="1"/>
    <x v="8"/>
    <x v="352"/>
    <x v="0"/>
    <x v="0"/>
    <s v="Tesseramento"/>
    <x v="0"/>
    <x v="4"/>
    <x v="0"/>
    <m/>
  </r>
  <r>
    <n v="178284"/>
    <x v="0"/>
    <x v="0"/>
    <x v="0"/>
    <x v="1"/>
    <x v="8"/>
    <x v="352"/>
    <x v="0"/>
    <x v="0"/>
    <s v="Tesseramento"/>
    <x v="0"/>
    <x v="4"/>
    <x v="0"/>
    <m/>
  </r>
  <r>
    <n v="150125"/>
    <x v="0"/>
    <x v="0"/>
    <x v="0"/>
    <x v="0"/>
    <x v="8"/>
    <x v="352"/>
    <x v="0"/>
    <x v="1"/>
    <s v="Tesseramento"/>
    <x v="0"/>
    <x v="3"/>
    <x v="0"/>
    <m/>
  </r>
  <r>
    <n v="178283"/>
    <x v="0"/>
    <x v="0"/>
    <x v="0"/>
    <x v="3"/>
    <x v="8"/>
    <x v="352"/>
    <x v="0"/>
    <x v="1"/>
    <s v="Tesseramento"/>
    <x v="0"/>
    <x v="4"/>
    <x v="0"/>
    <m/>
  </r>
  <r>
    <n v="140065"/>
    <x v="0"/>
    <x v="0"/>
    <x v="0"/>
    <x v="0"/>
    <x v="4"/>
    <x v="219"/>
    <x v="0"/>
    <x v="0"/>
    <s v="Tesseramento"/>
    <x v="0"/>
    <x v="3"/>
    <x v="0"/>
    <m/>
  </r>
  <r>
    <n v="106320"/>
    <x v="0"/>
    <x v="0"/>
    <x v="0"/>
    <x v="0"/>
    <x v="8"/>
    <x v="352"/>
    <x v="0"/>
    <x v="0"/>
    <s v="Tesseramento"/>
    <x v="0"/>
    <x v="4"/>
    <x v="0"/>
    <m/>
  </r>
  <r>
    <n v="156955"/>
    <x v="0"/>
    <x v="0"/>
    <x v="0"/>
    <x v="0"/>
    <x v="8"/>
    <x v="352"/>
    <x v="0"/>
    <x v="1"/>
    <s v="Tesseramento"/>
    <x v="0"/>
    <x v="3"/>
    <x v="0"/>
    <m/>
  </r>
  <r>
    <n v="150122"/>
    <x v="0"/>
    <x v="0"/>
    <x v="0"/>
    <x v="0"/>
    <x v="8"/>
    <x v="352"/>
    <x v="0"/>
    <x v="0"/>
    <s v="Tesseramento"/>
    <x v="0"/>
    <x v="0"/>
    <x v="0"/>
    <m/>
  </r>
  <r>
    <n v="92900"/>
    <x v="0"/>
    <x v="0"/>
    <x v="0"/>
    <x v="4"/>
    <x v="8"/>
    <x v="352"/>
    <x v="0"/>
    <x v="0"/>
    <s v="Tesseramento"/>
    <x v="0"/>
    <x v="4"/>
    <x v="0"/>
    <m/>
  </r>
  <r>
    <n v="201413"/>
    <x v="0"/>
    <x v="0"/>
    <x v="0"/>
    <x v="0"/>
    <x v="8"/>
    <x v="352"/>
    <x v="0"/>
    <x v="0"/>
    <s v="Tesseramento"/>
    <x v="0"/>
    <x v="0"/>
    <x v="0"/>
    <m/>
  </r>
  <r>
    <n v="156652"/>
    <x v="0"/>
    <x v="0"/>
    <x v="0"/>
    <x v="0"/>
    <x v="8"/>
    <x v="352"/>
    <x v="0"/>
    <x v="0"/>
    <s v="Tesseramento"/>
    <x v="0"/>
    <x v="0"/>
    <x v="0"/>
    <m/>
  </r>
  <r>
    <n v="207542"/>
    <x v="1"/>
    <x v="0"/>
    <x v="0"/>
    <x v="2"/>
    <x v="8"/>
    <x v="352"/>
    <x v="0"/>
    <x v="1"/>
    <s v="Tesseramento"/>
    <x v="0"/>
    <x v="5"/>
    <x v="0"/>
    <m/>
  </r>
  <r>
    <n v="152862"/>
    <x v="0"/>
    <x v="0"/>
    <x v="0"/>
    <x v="0"/>
    <x v="4"/>
    <x v="219"/>
    <x v="0"/>
    <x v="0"/>
    <s v="Tesseramento"/>
    <x v="0"/>
    <x v="0"/>
    <x v="0"/>
    <m/>
  </r>
  <r>
    <n v="176641"/>
    <x v="0"/>
    <x v="0"/>
    <x v="2"/>
    <x v="0"/>
    <x v="4"/>
    <x v="219"/>
    <x v="0"/>
    <x v="1"/>
    <s v="Tesseramento"/>
    <x v="0"/>
    <x v="0"/>
    <x v="0"/>
    <m/>
  </r>
  <r>
    <n v="226258"/>
    <x v="0"/>
    <x v="1"/>
    <x v="0"/>
    <x v="0"/>
    <x v="8"/>
    <x v="352"/>
    <x v="0"/>
    <x v="0"/>
    <s v="Tesseramento"/>
    <x v="0"/>
    <x v="3"/>
    <x v="0"/>
    <m/>
  </r>
  <r>
    <n v="46876"/>
    <x v="0"/>
    <x v="0"/>
    <x v="0"/>
    <x v="0"/>
    <x v="4"/>
    <x v="219"/>
    <x v="0"/>
    <x v="1"/>
    <s v="Tesseramento"/>
    <x v="0"/>
    <x v="4"/>
    <x v="0"/>
    <m/>
  </r>
  <r>
    <n v="234771"/>
    <x v="0"/>
    <x v="1"/>
    <x v="1"/>
    <x v="2"/>
    <x v="8"/>
    <x v="352"/>
    <x v="0"/>
    <x v="0"/>
    <s v="Tesseramento"/>
    <x v="0"/>
    <x v="0"/>
    <x v="0"/>
    <m/>
  </r>
  <r>
    <n v="106694"/>
    <x v="1"/>
    <x v="0"/>
    <x v="0"/>
    <x v="1"/>
    <x v="15"/>
    <x v="104"/>
    <x v="0"/>
    <x v="0"/>
    <s v="Tesseramento"/>
    <x v="1"/>
    <x v="2"/>
    <x v="0"/>
    <m/>
  </r>
  <r>
    <n v="200277"/>
    <x v="0"/>
    <x v="1"/>
    <x v="0"/>
    <x v="1"/>
    <x v="4"/>
    <x v="219"/>
    <x v="0"/>
    <x v="0"/>
    <s v="Tesseramento"/>
    <x v="0"/>
    <x v="1"/>
    <x v="0"/>
    <m/>
  </r>
  <r>
    <n v="200276"/>
    <x v="0"/>
    <x v="1"/>
    <x v="0"/>
    <x v="1"/>
    <x v="4"/>
    <x v="219"/>
    <x v="0"/>
    <x v="0"/>
    <s v="Tesseramento"/>
    <x v="0"/>
    <x v="4"/>
    <x v="0"/>
    <m/>
  </r>
  <r>
    <n v="234952"/>
    <x v="0"/>
    <x v="1"/>
    <x v="1"/>
    <x v="1"/>
    <x v="4"/>
    <x v="219"/>
    <x v="0"/>
    <x v="0"/>
    <s v="Tesseramento"/>
    <x v="0"/>
    <x v="1"/>
    <x v="0"/>
    <m/>
  </r>
  <r>
    <n v="234770"/>
    <x v="0"/>
    <x v="0"/>
    <x v="1"/>
    <x v="1"/>
    <x v="8"/>
    <x v="352"/>
    <x v="0"/>
    <x v="0"/>
    <s v="Tesseramento"/>
    <x v="0"/>
    <x v="0"/>
    <x v="0"/>
    <m/>
  </r>
  <r>
    <n v="213350"/>
    <x v="0"/>
    <x v="0"/>
    <x v="0"/>
    <x v="0"/>
    <x v="8"/>
    <x v="352"/>
    <x v="0"/>
    <x v="0"/>
    <s v="Tesseramento"/>
    <x v="0"/>
    <x v="0"/>
    <x v="0"/>
    <m/>
  </r>
  <r>
    <n v="233023"/>
    <x v="0"/>
    <x v="0"/>
    <x v="0"/>
    <x v="1"/>
    <x v="8"/>
    <x v="352"/>
    <x v="0"/>
    <x v="0"/>
    <s v="Tesseramento"/>
    <x v="0"/>
    <x v="0"/>
    <x v="0"/>
    <m/>
  </r>
  <r>
    <n v="234765"/>
    <x v="0"/>
    <x v="0"/>
    <x v="1"/>
    <x v="0"/>
    <x v="9"/>
    <x v="196"/>
    <x v="0"/>
    <x v="0"/>
    <s v="Tesseramento"/>
    <x v="1"/>
    <x v="0"/>
    <x v="0"/>
    <m/>
  </r>
  <r>
    <n v="234786"/>
    <x v="0"/>
    <x v="1"/>
    <x v="1"/>
    <x v="2"/>
    <x v="8"/>
    <x v="113"/>
    <x v="0"/>
    <x v="0"/>
    <s v="Tesseramento"/>
    <x v="0"/>
    <x v="1"/>
    <x v="0"/>
    <m/>
  </r>
  <r>
    <n v="109725"/>
    <x v="0"/>
    <x v="0"/>
    <x v="0"/>
    <x v="0"/>
    <x v="1"/>
    <x v="178"/>
    <x v="0"/>
    <x v="0"/>
    <s v="Tesseramento"/>
    <x v="0"/>
    <x v="4"/>
    <x v="0"/>
    <m/>
  </r>
  <r>
    <n v="173992"/>
    <x v="0"/>
    <x v="0"/>
    <x v="0"/>
    <x v="0"/>
    <x v="8"/>
    <x v="352"/>
    <x v="0"/>
    <x v="0"/>
    <s v="Tesseramento"/>
    <x v="0"/>
    <x v="0"/>
    <x v="0"/>
    <m/>
  </r>
  <r>
    <n v="91020"/>
    <x v="0"/>
    <x v="0"/>
    <x v="0"/>
    <x v="0"/>
    <x v="0"/>
    <x v="76"/>
    <x v="0"/>
    <x v="0"/>
    <s v="Tesseramento"/>
    <x v="0"/>
    <x v="4"/>
    <x v="0"/>
    <m/>
  </r>
  <r>
    <n v="93204"/>
    <x v="0"/>
    <x v="0"/>
    <x v="0"/>
    <x v="0"/>
    <x v="7"/>
    <x v="109"/>
    <x v="0"/>
    <x v="0"/>
    <s v="Tesseramento"/>
    <x v="1"/>
    <x v="4"/>
    <x v="0"/>
    <m/>
  </r>
  <r>
    <n v="93205"/>
    <x v="0"/>
    <x v="0"/>
    <x v="0"/>
    <x v="0"/>
    <x v="7"/>
    <x v="109"/>
    <x v="0"/>
    <x v="1"/>
    <s v="Tesseramento"/>
    <x v="1"/>
    <x v="4"/>
    <x v="0"/>
    <m/>
  </r>
  <r>
    <n v="213098"/>
    <x v="0"/>
    <x v="0"/>
    <x v="0"/>
    <x v="0"/>
    <x v="7"/>
    <x v="109"/>
    <x v="0"/>
    <x v="0"/>
    <s v="Tesseramento"/>
    <x v="1"/>
    <x v="0"/>
    <x v="0"/>
    <m/>
  </r>
  <r>
    <n v="179904"/>
    <x v="0"/>
    <x v="0"/>
    <x v="0"/>
    <x v="0"/>
    <x v="4"/>
    <x v="88"/>
    <x v="0"/>
    <x v="0"/>
    <s v="Tesseramento"/>
    <x v="1"/>
    <x v="0"/>
    <x v="0"/>
    <m/>
  </r>
  <r>
    <n v="59293"/>
    <x v="0"/>
    <x v="0"/>
    <x v="0"/>
    <x v="0"/>
    <x v="12"/>
    <x v="269"/>
    <x v="0"/>
    <x v="0"/>
    <s v="Tesseramento"/>
    <x v="1"/>
    <x v="0"/>
    <x v="0"/>
    <m/>
  </r>
  <r>
    <n v="32670"/>
    <x v="0"/>
    <x v="0"/>
    <x v="0"/>
    <x v="0"/>
    <x v="7"/>
    <x v="41"/>
    <x v="0"/>
    <x v="0"/>
    <s v="Tesseramento"/>
    <x v="1"/>
    <x v="3"/>
    <x v="0"/>
    <m/>
  </r>
  <r>
    <n v="31327"/>
    <x v="0"/>
    <x v="0"/>
    <x v="0"/>
    <x v="0"/>
    <x v="7"/>
    <x v="41"/>
    <x v="0"/>
    <x v="0"/>
    <s v="Tesseramento"/>
    <x v="1"/>
    <x v="0"/>
    <x v="0"/>
    <m/>
  </r>
  <r>
    <n v="145230"/>
    <x v="0"/>
    <x v="0"/>
    <x v="0"/>
    <x v="0"/>
    <x v="12"/>
    <x v="269"/>
    <x v="0"/>
    <x v="0"/>
    <s v="Tesseramento"/>
    <x v="1"/>
    <x v="0"/>
    <x v="0"/>
    <m/>
  </r>
  <r>
    <n v="142541"/>
    <x v="0"/>
    <x v="0"/>
    <x v="0"/>
    <x v="0"/>
    <x v="12"/>
    <x v="269"/>
    <x v="0"/>
    <x v="0"/>
    <s v="Tesseramento"/>
    <x v="1"/>
    <x v="0"/>
    <x v="0"/>
    <m/>
  </r>
  <r>
    <n v="226299"/>
    <x v="0"/>
    <x v="1"/>
    <x v="0"/>
    <x v="0"/>
    <x v="12"/>
    <x v="269"/>
    <x v="0"/>
    <x v="1"/>
    <s v="Tesseramento"/>
    <x v="1"/>
    <x v="3"/>
    <x v="0"/>
    <m/>
  </r>
  <r>
    <n v="96279"/>
    <x v="0"/>
    <x v="0"/>
    <x v="0"/>
    <x v="0"/>
    <x v="7"/>
    <x v="41"/>
    <x v="0"/>
    <x v="0"/>
    <s v="Tesseramento"/>
    <x v="1"/>
    <x v="4"/>
    <x v="0"/>
    <m/>
  </r>
  <r>
    <n v="16916"/>
    <x v="0"/>
    <x v="0"/>
    <x v="0"/>
    <x v="0"/>
    <x v="7"/>
    <x v="41"/>
    <x v="0"/>
    <x v="0"/>
    <s v="Tesseramento"/>
    <x v="1"/>
    <x v="4"/>
    <x v="0"/>
    <m/>
  </r>
  <r>
    <n v="187604"/>
    <x v="0"/>
    <x v="0"/>
    <x v="0"/>
    <x v="0"/>
    <x v="7"/>
    <x v="41"/>
    <x v="0"/>
    <x v="0"/>
    <s v="Tesseramento"/>
    <x v="1"/>
    <x v="4"/>
    <x v="0"/>
    <m/>
  </r>
  <r>
    <n v="166894"/>
    <x v="0"/>
    <x v="0"/>
    <x v="0"/>
    <x v="0"/>
    <x v="7"/>
    <x v="41"/>
    <x v="0"/>
    <x v="0"/>
    <s v="Tesseramento"/>
    <x v="1"/>
    <x v="0"/>
    <x v="0"/>
    <m/>
  </r>
  <r>
    <n v="11392"/>
    <x v="0"/>
    <x v="0"/>
    <x v="0"/>
    <x v="0"/>
    <x v="7"/>
    <x v="41"/>
    <x v="0"/>
    <x v="1"/>
    <s v="Tesseramento"/>
    <x v="1"/>
    <x v="3"/>
    <x v="0"/>
    <m/>
  </r>
  <r>
    <n v="218310"/>
    <x v="1"/>
    <x v="0"/>
    <x v="0"/>
    <x v="1"/>
    <x v="7"/>
    <x v="41"/>
    <x v="0"/>
    <x v="0"/>
    <s v="Tesseramento"/>
    <x v="1"/>
    <x v="5"/>
    <x v="0"/>
    <m/>
  </r>
  <r>
    <n v="223034"/>
    <x v="0"/>
    <x v="0"/>
    <x v="0"/>
    <x v="0"/>
    <x v="7"/>
    <x v="41"/>
    <x v="0"/>
    <x v="1"/>
    <s v="Tesseramento"/>
    <x v="1"/>
    <x v="0"/>
    <x v="0"/>
    <m/>
  </r>
  <r>
    <n v="171314"/>
    <x v="1"/>
    <x v="0"/>
    <x v="0"/>
    <x v="0"/>
    <x v="7"/>
    <x v="41"/>
    <x v="0"/>
    <x v="0"/>
    <s v="Tesseramento"/>
    <x v="1"/>
    <x v="2"/>
    <x v="0"/>
    <m/>
  </r>
  <r>
    <n v="171260"/>
    <x v="0"/>
    <x v="0"/>
    <x v="0"/>
    <x v="0"/>
    <x v="7"/>
    <x v="41"/>
    <x v="0"/>
    <x v="0"/>
    <s v="Tesseramento"/>
    <x v="1"/>
    <x v="0"/>
    <x v="0"/>
    <m/>
  </r>
  <r>
    <n v="2064"/>
    <x v="0"/>
    <x v="0"/>
    <x v="0"/>
    <x v="0"/>
    <x v="7"/>
    <x v="41"/>
    <x v="0"/>
    <x v="0"/>
    <s v="Tesseramento"/>
    <x v="1"/>
    <x v="4"/>
    <x v="0"/>
    <m/>
  </r>
  <r>
    <n v="15128"/>
    <x v="0"/>
    <x v="0"/>
    <x v="0"/>
    <x v="0"/>
    <x v="7"/>
    <x v="41"/>
    <x v="0"/>
    <x v="0"/>
    <s v="Tesseramento"/>
    <x v="1"/>
    <x v="4"/>
    <x v="0"/>
    <m/>
  </r>
  <r>
    <n v="165372"/>
    <x v="0"/>
    <x v="0"/>
    <x v="0"/>
    <x v="0"/>
    <x v="1"/>
    <x v="108"/>
    <x v="0"/>
    <x v="0"/>
    <s v="Tesseramento"/>
    <x v="0"/>
    <x v="0"/>
    <x v="0"/>
    <m/>
  </r>
  <r>
    <n v="54545"/>
    <x v="0"/>
    <x v="0"/>
    <x v="0"/>
    <x v="0"/>
    <x v="7"/>
    <x v="41"/>
    <x v="0"/>
    <x v="0"/>
    <s v="Tesseramento"/>
    <x v="1"/>
    <x v="3"/>
    <x v="0"/>
    <m/>
  </r>
  <r>
    <n v="216711"/>
    <x v="0"/>
    <x v="1"/>
    <x v="2"/>
    <x v="2"/>
    <x v="12"/>
    <x v="269"/>
    <x v="0"/>
    <x v="1"/>
    <s v="Tesseramento"/>
    <x v="1"/>
    <x v="3"/>
    <x v="0"/>
    <m/>
  </r>
  <r>
    <n v="76380"/>
    <x v="0"/>
    <x v="0"/>
    <x v="0"/>
    <x v="0"/>
    <x v="12"/>
    <x v="269"/>
    <x v="0"/>
    <x v="1"/>
    <s v="Tesseramento"/>
    <x v="1"/>
    <x v="1"/>
    <x v="0"/>
    <m/>
  </r>
  <r>
    <n v="305"/>
    <x v="0"/>
    <x v="0"/>
    <x v="0"/>
    <x v="0"/>
    <x v="12"/>
    <x v="269"/>
    <x v="0"/>
    <x v="0"/>
    <s v="Tesseramento"/>
    <x v="1"/>
    <x v="3"/>
    <x v="0"/>
    <m/>
  </r>
  <r>
    <n v="96199"/>
    <x v="0"/>
    <x v="0"/>
    <x v="0"/>
    <x v="0"/>
    <x v="7"/>
    <x v="78"/>
    <x v="0"/>
    <x v="0"/>
    <s v="Tesseramento"/>
    <x v="0"/>
    <x v="4"/>
    <x v="0"/>
    <m/>
  </r>
  <r>
    <n v="19877"/>
    <x v="0"/>
    <x v="0"/>
    <x v="0"/>
    <x v="0"/>
    <x v="1"/>
    <x v="319"/>
    <x v="0"/>
    <x v="0"/>
    <s v="Tesseramento"/>
    <x v="1"/>
    <x v="0"/>
    <x v="0"/>
    <m/>
  </r>
  <r>
    <n v="19895"/>
    <x v="0"/>
    <x v="0"/>
    <x v="0"/>
    <x v="0"/>
    <x v="1"/>
    <x v="319"/>
    <x v="0"/>
    <x v="0"/>
    <s v="Tesseramento"/>
    <x v="1"/>
    <x v="0"/>
    <x v="0"/>
    <m/>
  </r>
  <r>
    <n v="107348"/>
    <x v="0"/>
    <x v="0"/>
    <x v="0"/>
    <x v="0"/>
    <x v="1"/>
    <x v="319"/>
    <x v="0"/>
    <x v="1"/>
    <s v="Tesseramento"/>
    <x v="1"/>
    <x v="0"/>
    <x v="0"/>
    <m/>
  </r>
  <r>
    <n v="20215"/>
    <x v="0"/>
    <x v="0"/>
    <x v="0"/>
    <x v="0"/>
    <x v="1"/>
    <x v="319"/>
    <x v="0"/>
    <x v="0"/>
    <s v="Tesseramento"/>
    <x v="1"/>
    <x v="0"/>
    <x v="0"/>
    <m/>
  </r>
  <r>
    <n v="218971"/>
    <x v="0"/>
    <x v="0"/>
    <x v="0"/>
    <x v="0"/>
    <x v="11"/>
    <x v="86"/>
    <x v="0"/>
    <x v="1"/>
    <s v="Tesseramento"/>
    <x v="0"/>
    <x v="3"/>
    <x v="0"/>
    <m/>
  </r>
  <r>
    <n v="41551"/>
    <x v="0"/>
    <x v="0"/>
    <x v="0"/>
    <x v="0"/>
    <x v="11"/>
    <x v="86"/>
    <x v="0"/>
    <x v="0"/>
    <s v="Tesseramento"/>
    <x v="0"/>
    <x v="3"/>
    <x v="0"/>
    <m/>
  </r>
  <r>
    <n v="234809"/>
    <x v="1"/>
    <x v="0"/>
    <x v="1"/>
    <x v="1"/>
    <x v="12"/>
    <x v="269"/>
    <x v="0"/>
    <x v="0"/>
    <s v="Tesseramento"/>
    <x v="1"/>
    <x v="5"/>
    <x v="0"/>
    <m/>
  </r>
  <r>
    <n v="93993"/>
    <x v="0"/>
    <x v="0"/>
    <x v="0"/>
    <x v="0"/>
    <x v="12"/>
    <x v="269"/>
    <x v="0"/>
    <x v="1"/>
    <s v="Tesseramento"/>
    <x v="1"/>
    <x v="3"/>
    <x v="0"/>
    <m/>
  </r>
  <r>
    <n v="234729"/>
    <x v="1"/>
    <x v="0"/>
    <x v="1"/>
    <x v="2"/>
    <x v="2"/>
    <x v="207"/>
    <x v="0"/>
    <x v="0"/>
    <s v="Tesseramento"/>
    <x v="1"/>
    <x v="2"/>
    <x v="0"/>
    <m/>
  </r>
  <r>
    <n v="231323"/>
    <x v="0"/>
    <x v="0"/>
    <x v="0"/>
    <x v="1"/>
    <x v="12"/>
    <x v="269"/>
    <x v="0"/>
    <x v="0"/>
    <s v="Tesseramento"/>
    <x v="1"/>
    <x v="3"/>
    <x v="0"/>
    <m/>
  </r>
  <r>
    <n v="231953"/>
    <x v="0"/>
    <x v="0"/>
    <x v="0"/>
    <x v="1"/>
    <x v="12"/>
    <x v="269"/>
    <x v="0"/>
    <x v="0"/>
    <s v="Tesseramento"/>
    <x v="1"/>
    <x v="3"/>
    <x v="0"/>
    <m/>
  </r>
  <r>
    <n v="77699"/>
    <x v="0"/>
    <x v="2"/>
    <x v="0"/>
    <x v="6"/>
    <x v="12"/>
    <x v="269"/>
    <x v="1"/>
    <x v="0"/>
    <s v="Tesseramento"/>
    <x v="1"/>
    <x v="8"/>
    <x v="0"/>
    <m/>
  </r>
  <r>
    <n v="88040"/>
    <x v="0"/>
    <x v="0"/>
    <x v="0"/>
    <x v="0"/>
    <x v="12"/>
    <x v="269"/>
    <x v="0"/>
    <x v="0"/>
    <s v="Tesseramento"/>
    <x v="1"/>
    <x v="3"/>
    <x v="0"/>
    <m/>
  </r>
  <r>
    <n v="147975"/>
    <x v="0"/>
    <x v="0"/>
    <x v="0"/>
    <x v="0"/>
    <x v="12"/>
    <x v="269"/>
    <x v="0"/>
    <x v="0"/>
    <s v="Tesseramento"/>
    <x v="1"/>
    <x v="0"/>
    <x v="0"/>
    <m/>
  </r>
  <r>
    <n v="183360"/>
    <x v="0"/>
    <x v="0"/>
    <x v="0"/>
    <x v="0"/>
    <x v="8"/>
    <x v="113"/>
    <x v="0"/>
    <x v="0"/>
    <s v="Tesseramento"/>
    <x v="0"/>
    <x v="0"/>
    <x v="0"/>
    <m/>
  </r>
  <r>
    <n v="211428"/>
    <x v="1"/>
    <x v="0"/>
    <x v="0"/>
    <x v="3"/>
    <x v="6"/>
    <x v="107"/>
    <x v="0"/>
    <x v="0"/>
    <s v="Tesseramento"/>
    <x v="1"/>
    <x v="5"/>
    <x v="0"/>
    <m/>
  </r>
  <r>
    <n v="176236"/>
    <x v="0"/>
    <x v="0"/>
    <x v="0"/>
    <x v="0"/>
    <x v="8"/>
    <x v="113"/>
    <x v="0"/>
    <x v="0"/>
    <s v="Tesseramento"/>
    <x v="0"/>
    <x v="0"/>
    <x v="0"/>
    <m/>
  </r>
  <r>
    <n v="118957"/>
    <x v="0"/>
    <x v="0"/>
    <x v="0"/>
    <x v="0"/>
    <x v="8"/>
    <x v="113"/>
    <x v="0"/>
    <x v="1"/>
    <s v="Tesseramento"/>
    <x v="0"/>
    <x v="4"/>
    <x v="0"/>
    <m/>
  </r>
  <r>
    <n v="52784"/>
    <x v="0"/>
    <x v="0"/>
    <x v="0"/>
    <x v="0"/>
    <x v="12"/>
    <x v="269"/>
    <x v="0"/>
    <x v="0"/>
    <s v="Tesseramento"/>
    <x v="1"/>
    <x v="4"/>
    <x v="0"/>
    <m/>
  </r>
  <r>
    <n v="16709"/>
    <x v="0"/>
    <x v="0"/>
    <x v="0"/>
    <x v="0"/>
    <x v="12"/>
    <x v="269"/>
    <x v="0"/>
    <x v="0"/>
    <s v="Tesseramento"/>
    <x v="1"/>
    <x v="3"/>
    <x v="0"/>
    <m/>
  </r>
  <r>
    <n v="223687"/>
    <x v="0"/>
    <x v="0"/>
    <x v="0"/>
    <x v="3"/>
    <x v="7"/>
    <x v="44"/>
    <x v="0"/>
    <x v="0"/>
    <s v="Tesseramento"/>
    <x v="1"/>
    <x v="0"/>
    <x v="0"/>
    <m/>
  </r>
  <r>
    <n v="206549"/>
    <x v="0"/>
    <x v="0"/>
    <x v="0"/>
    <x v="1"/>
    <x v="7"/>
    <x v="44"/>
    <x v="0"/>
    <x v="0"/>
    <s v="Tesseramento"/>
    <x v="1"/>
    <x v="0"/>
    <x v="0"/>
    <m/>
  </r>
  <r>
    <n v="82520"/>
    <x v="0"/>
    <x v="0"/>
    <x v="0"/>
    <x v="0"/>
    <x v="12"/>
    <x v="269"/>
    <x v="0"/>
    <x v="1"/>
    <s v="Tesseramento"/>
    <x v="1"/>
    <x v="0"/>
    <x v="0"/>
    <m/>
  </r>
  <r>
    <n v="148530"/>
    <x v="0"/>
    <x v="0"/>
    <x v="0"/>
    <x v="0"/>
    <x v="2"/>
    <x v="207"/>
    <x v="0"/>
    <x v="0"/>
    <s v="Tesseramento"/>
    <x v="1"/>
    <x v="0"/>
    <x v="0"/>
    <m/>
  </r>
  <r>
    <n v="213038"/>
    <x v="1"/>
    <x v="0"/>
    <x v="0"/>
    <x v="0"/>
    <x v="12"/>
    <x v="269"/>
    <x v="0"/>
    <x v="0"/>
    <s v="Tesseramento"/>
    <x v="1"/>
    <x v="7"/>
    <x v="0"/>
    <m/>
  </r>
  <r>
    <n v="119153"/>
    <x v="0"/>
    <x v="0"/>
    <x v="0"/>
    <x v="0"/>
    <x v="2"/>
    <x v="207"/>
    <x v="0"/>
    <x v="1"/>
    <s v="Tesseramento"/>
    <x v="1"/>
    <x v="3"/>
    <x v="0"/>
    <m/>
  </r>
  <r>
    <n v="205391"/>
    <x v="0"/>
    <x v="0"/>
    <x v="0"/>
    <x v="0"/>
    <x v="2"/>
    <x v="207"/>
    <x v="0"/>
    <x v="0"/>
    <s v="Tesseramento"/>
    <x v="1"/>
    <x v="0"/>
    <x v="0"/>
    <m/>
  </r>
  <r>
    <n v="121493"/>
    <x v="0"/>
    <x v="0"/>
    <x v="0"/>
    <x v="0"/>
    <x v="2"/>
    <x v="207"/>
    <x v="0"/>
    <x v="0"/>
    <s v="Tesseramento"/>
    <x v="1"/>
    <x v="0"/>
    <x v="0"/>
    <m/>
  </r>
  <r>
    <n v="76059"/>
    <x v="0"/>
    <x v="0"/>
    <x v="0"/>
    <x v="4"/>
    <x v="12"/>
    <x v="269"/>
    <x v="0"/>
    <x v="1"/>
    <s v="Tesseramento"/>
    <x v="1"/>
    <x v="0"/>
    <x v="0"/>
    <m/>
  </r>
  <r>
    <n v="158419"/>
    <x v="0"/>
    <x v="0"/>
    <x v="0"/>
    <x v="0"/>
    <x v="12"/>
    <x v="269"/>
    <x v="0"/>
    <x v="0"/>
    <s v="Tesseramento"/>
    <x v="1"/>
    <x v="3"/>
    <x v="0"/>
    <m/>
  </r>
  <r>
    <n v="147474"/>
    <x v="0"/>
    <x v="0"/>
    <x v="0"/>
    <x v="0"/>
    <x v="12"/>
    <x v="269"/>
    <x v="0"/>
    <x v="0"/>
    <s v="Tesseramento"/>
    <x v="1"/>
    <x v="0"/>
    <x v="0"/>
    <m/>
  </r>
  <r>
    <n v="225025"/>
    <x v="0"/>
    <x v="0"/>
    <x v="0"/>
    <x v="0"/>
    <x v="1"/>
    <x v="60"/>
    <x v="0"/>
    <x v="0"/>
    <s v="Tesseramento"/>
    <x v="0"/>
    <x v="3"/>
    <x v="0"/>
    <m/>
  </r>
  <r>
    <n v="226974"/>
    <x v="0"/>
    <x v="0"/>
    <x v="0"/>
    <x v="0"/>
    <x v="1"/>
    <x v="60"/>
    <x v="0"/>
    <x v="0"/>
    <s v="Tesseramento"/>
    <x v="0"/>
    <x v="0"/>
    <x v="0"/>
    <m/>
  </r>
  <r>
    <n v="165732"/>
    <x v="0"/>
    <x v="0"/>
    <x v="0"/>
    <x v="1"/>
    <x v="1"/>
    <x v="60"/>
    <x v="0"/>
    <x v="1"/>
    <s v="Tesseramento"/>
    <x v="0"/>
    <x v="4"/>
    <x v="0"/>
    <m/>
  </r>
  <r>
    <n v="224997"/>
    <x v="0"/>
    <x v="0"/>
    <x v="0"/>
    <x v="1"/>
    <x v="1"/>
    <x v="60"/>
    <x v="0"/>
    <x v="0"/>
    <s v="Tesseramento"/>
    <x v="0"/>
    <x v="0"/>
    <x v="0"/>
    <m/>
  </r>
  <r>
    <n v="28963"/>
    <x v="0"/>
    <x v="0"/>
    <x v="0"/>
    <x v="0"/>
    <x v="1"/>
    <x v="60"/>
    <x v="0"/>
    <x v="0"/>
    <s v="Tesseramento"/>
    <x v="0"/>
    <x v="4"/>
    <x v="0"/>
    <m/>
  </r>
  <r>
    <n v="155774"/>
    <x v="0"/>
    <x v="0"/>
    <x v="0"/>
    <x v="0"/>
    <x v="11"/>
    <x v="302"/>
    <x v="0"/>
    <x v="0"/>
    <s v="Tesseramento"/>
    <x v="1"/>
    <x v="3"/>
    <x v="0"/>
    <m/>
  </r>
  <r>
    <n v="33093"/>
    <x v="0"/>
    <x v="0"/>
    <x v="0"/>
    <x v="3"/>
    <x v="1"/>
    <x v="239"/>
    <x v="0"/>
    <x v="0"/>
    <s v="Tesseramento"/>
    <x v="1"/>
    <x v="3"/>
    <x v="0"/>
    <m/>
  </r>
  <r>
    <n v="137065"/>
    <x v="0"/>
    <x v="0"/>
    <x v="0"/>
    <x v="0"/>
    <x v="1"/>
    <x v="239"/>
    <x v="0"/>
    <x v="1"/>
    <s v="Tesseramento"/>
    <x v="1"/>
    <x v="4"/>
    <x v="0"/>
    <m/>
  </r>
  <r>
    <n v="135963"/>
    <x v="0"/>
    <x v="0"/>
    <x v="0"/>
    <x v="0"/>
    <x v="1"/>
    <x v="239"/>
    <x v="0"/>
    <x v="0"/>
    <s v="Tesseramento"/>
    <x v="1"/>
    <x v="3"/>
    <x v="0"/>
    <m/>
  </r>
  <r>
    <n v="136510"/>
    <x v="0"/>
    <x v="0"/>
    <x v="0"/>
    <x v="0"/>
    <x v="12"/>
    <x v="269"/>
    <x v="0"/>
    <x v="0"/>
    <s v="Tesseramento"/>
    <x v="1"/>
    <x v="0"/>
    <x v="0"/>
    <m/>
  </r>
  <r>
    <n v="125772"/>
    <x v="0"/>
    <x v="0"/>
    <x v="0"/>
    <x v="0"/>
    <x v="12"/>
    <x v="269"/>
    <x v="0"/>
    <x v="0"/>
    <s v="Tesseramento"/>
    <x v="1"/>
    <x v="1"/>
    <x v="0"/>
    <m/>
  </r>
  <r>
    <n v="45895"/>
    <x v="0"/>
    <x v="0"/>
    <x v="0"/>
    <x v="0"/>
    <x v="12"/>
    <x v="269"/>
    <x v="0"/>
    <x v="0"/>
    <s v="Tesseramento"/>
    <x v="1"/>
    <x v="4"/>
    <x v="0"/>
    <m/>
  </r>
  <r>
    <n v="129143"/>
    <x v="0"/>
    <x v="0"/>
    <x v="0"/>
    <x v="0"/>
    <x v="12"/>
    <x v="269"/>
    <x v="0"/>
    <x v="0"/>
    <s v="Tesseramento"/>
    <x v="1"/>
    <x v="0"/>
    <x v="0"/>
    <m/>
  </r>
  <r>
    <n v="212130"/>
    <x v="0"/>
    <x v="0"/>
    <x v="0"/>
    <x v="1"/>
    <x v="12"/>
    <x v="269"/>
    <x v="0"/>
    <x v="1"/>
    <s v="Tesseramento"/>
    <x v="1"/>
    <x v="0"/>
    <x v="0"/>
    <m/>
  </r>
  <r>
    <n v="93058"/>
    <x v="0"/>
    <x v="0"/>
    <x v="0"/>
    <x v="0"/>
    <x v="4"/>
    <x v="52"/>
    <x v="0"/>
    <x v="0"/>
    <s v="Tesseramento"/>
    <x v="1"/>
    <x v="0"/>
    <x v="0"/>
    <m/>
  </r>
  <r>
    <n v="205480"/>
    <x v="1"/>
    <x v="1"/>
    <x v="0"/>
    <x v="3"/>
    <x v="4"/>
    <x v="52"/>
    <x v="0"/>
    <x v="1"/>
    <s v="Tesseramento"/>
    <x v="1"/>
    <x v="5"/>
    <x v="0"/>
    <m/>
  </r>
  <r>
    <n v="205481"/>
    <x v="1"/>
    <x v="1"/>
    <x v="0"/>
    <x v="1"/>
    <x v="4"/>
    <x v="52"/>
    <x v="0"/>
    <x v="1"/>
    <s v="Tesseramento"/>
    <x v="1"/>
    <x v="5"/>
    <x v="0"/>
    <m/>
  </r>
  <r>
    <n v="204280"/>
    <x v="0"/>
    <x v="0"/>
    <x v="0"/>
    <x v="1"/>
    <x v="4"/>
    <x v="52"/>
    <x v="0"/>
    <x v="1"/>
    <s v="Tesseramento"/>
    <x v="1"/>
    <x v="0"/>
    <x v="0"/>
    <m/>
  </r>
  <r>
    <n v="52783"/>
    <x v="0"/>
    <x v="0"/>
    <x v="0"/>
    <x v="0"/>
    <x v="12"/>
    <x v="269"/>
    <x v="0"/>
    <x v="0"/>
    <s v="Tesseramento"/>
    <x v="1"/>
    <x v="0"/>
    <x v="0"/>
    <m/>
  </r>
  <r>
    <n v="40219"/>
    <x v="0"/>
    <x v="0"/>
    <x v="0"/>
    <x v="0"/>
    <x v="2"/>
    <x v="307"/>
    <x v="0"/>
    <x v="0"/>
    <s v="Tesseramento"/>
    <x v="1"/>
    <x v="4"/>
    <x v="0"/>
    <m/>
  </r>
  <r>
    <n v="225717"/>
    <x v="1"/>
    <x v="0"/>
    <x v="0"/>
    <x v="0"/>
    <x v="12"/>
    <x v="269"/>
    <x v="0"/>
    <x v="1"/>
    <s v="Tesseramento"/>
    <x v="1"/>
    <x v="7"/>
    <x v="0"/>
    <m/>
  </r>
  <r>
    <n v="190275"/>
    <x v="0"/>
    <x v="0"/>
    <x v="0"/>
    <x v="0"/>
    <x v="2"/>
    <x v="307"/>
    <x v="0"/>
    <x v="1"/>
    <s v="Tesseramento"/>
    <x v="1"/>
    <x v="4"/>
    <x v="0"/>
    <m/>
  </r>
  <r>
    <n v="58835"/>
    <x v="0"/>
    <x v="0"/>
    <x v="0"/>
    <x v="0"/>
    <x v="12"/>
    <x v="269"/>
    <x v="0"/>
    <x v="0"/>
    <s v="Tesseramento"/>
    <x v="1"/>
    <x v="4"/>
    <x v="0"/>
    <m/>
  </r>
  <r>
    <n v="206"/>
    <x v="0"/>
    <x v="0"/>
    <x v="0"/>
    <x v="0"/>
    <x v="12"/>
    <x v="269"/>
    <x v="0"/>
    <x v="1"/>
    <s v="Tesseramento"/>
    <x v="1"/>
    <x v="3"/>
    <x v="0"/>
    <m/>
  </r>
  <r>
    <n v="33787"/>
    <x v="0"/>
    <x v="0"/>
    <x v="0"/>
    <x v="0"/>
    <x v="12"/>
    <x v="269"/>
    <x v="0"/>
    <x v="0"/>
    <s v="Tesseramento"/>
    <x v="1"/>
    <x v="4"/>
    <x v="0"/>
    <m/>
  </r>
  <r>
    <n v="33786"/>
    <x v="0"/>
    <x v="0"/>
    <x v="0"/>
    <x v="0"/>
    <x v="12"/>
    <x v="269"/>
    <x v="0"/>
    <x v="1"/>
    <s v="Tesseramento"/>
    <x v="1"/>
    <x v="4"/>
    <x v="0"/>
    <m/>
  </r>
  <r>
    <n v="158409"/>
    <x v="0"/>
    <x v="0"/>
    <x v="0"/>
    <x v="0"/>
    <x v="12"/>
    <x v="269"/>
    <x v="0"/>
    <x v="0"/>
    <s v="Tesseramento"/>
    <x v="1"/>
    <x v="0"/>
    <x v="0"/>
    <m/>
  </r>
  <r>
    <n v="185756"/>
    <x v="0"/>
    <x v="0"/>
    <x v="0"/>
    <x v="2"/>
    <x v="12"/>
    <x v="269"/>
    <x v="0"/>
    <x v="0"/>
    <s v="Tesseramento"/>
    <x v="1"/>
    <x v="4"/>
    <x v="0"/>
    <m/>
  </r>
  <r>
    <n v="95616"/>
    <x v="0"/>
    <x v="0"/>
    <x v="0"/>
    <x v="0"/>
    <x v="12"/>
    <x v="269"/>
    <x v="0"/>
    <x v="0"/>
    <s v="Tesseramento"/>
    <x v="1"/>
    <x v="3"/>
    <x v="0"/>
    <m/>
  </r>
  <r>
    <n v="133399"/>
    <x v="0"/>
    <x v="0"/>
    <x v="0"/>
    <x v="0"/>
    <x v="12"/>
    <x v="269"/>
    <x v="0"/>
    <x v="1"/>
    <s v="Tesseramento"/>
    <x v="1"/>
    <x v="3"/>
    <x v="0"/>
    <m/>
  </r>
  <r>
    <n v="24003"/>
    <x v="0"/>
    <x v="0"/>
    <x v="0"/>
    <x v="0"/>
    <x v="12"/>
    <x v="269"/>
    <x v="0"/>
    <x v="0"/>
    <s v="Tesseramento"/>
    <x v="1"/>
    <x v="3"/>
    <x v="0"/>
    <m/>
  </r>
  <r>
    <n v="1741"/>
    <x v="0"/>
    <x v="0"/>
    <x v="0"/>
    <x v="0"/>
    <x v="12"/>
    <x v="269"/>
    <x v="0"/>
    <x v="1"/>
    <s v="Tesseramento"/>
    <x v="1"/>
    <x v="1"/>
    <x v="0"/>
    <m/>
  </r>
  <r>
    <n v="35170"/>
    <x v="0"/>
    <x v="0"/>
    <x v="0"/>
    <x v="0"/>
    <x v="1"/>
    <x v="26"/>
    <x v="0"/>
    <x v="0"/>
    <s v="Tesseramento"/>
    <x v="1"/>
    <x v="3"/>
    <x v="0"/>
    <m/>
  </r>
  <r>
    <n v="46063"/>
    <x v="0"/>
    <x v="0"/>
    <x v="0"/>
    <x v="0"/>
    <x v="12"/>
    <x v="269"/>
    <x v="0"/>
    <x v="0"/>
    <s v="Tesseramento"/>
    <x v="1"/>
    <x v="4"/>
    <x v="0"/>
    <m/>
  </r>
  <r>
    <n v="25215"/>
    <x v="0"/>
    <x v="0"/>
    <x v="0"/>
    <x v="0"/>
    <x v="1"/>
    <x v="26"/>
    <x v="0"/>
    <x v="0"/>
    <s v="Tesseramento"/>
    <x v="1"/>
    <x v="3"/>
    <x v="0"/>
    <m/>
  </r>
  <r>
    <n v="16279"/>
    <x v="0"/>
    <x v="0"/>
    <x v="0"/>
    <x v="0"/>
    <x v="12"/>
    <x v="269"/>
    <x v="0"/>
    <x v="0"/>
    <s v="Tesseramento"/>
    <x v="1"/>
    <x v="4"/>
    <x v="0"/>
    <m/>
  </r>
  <r>
    <n v="191840"/>
    <x v="0"/>
    <x v="0"/>
    <x v="0"/>
    <x v="2"/>
    <x v="1"/>
    <x v="26"/>
    <x v="0"/>
    <x v="1"/>
    <s v="Tesseramento"/>
    <x v="1"/>
    <x v="4"/>
    <x v="0"/>
    <m/>
  </r>
  <r>
    <n v="188372"/>
    <x v="1"/>
    <x v="0"/>
    <x v="0"/>
    <x v="0"/>
    <x v="12"/>
    <x v="269"/>
    <x v="0"/>
    <x v="1"/>
    <s v="Tesseramento"/>
    <x v="1"/>
    <x v="7"/>
    <x v="0"/>
    <m/>
  </r>
  <r>
    <n v="65519"/>
    <x v="0"/>
    <x v="0"/>
    <x v="0"/>
    <x v="0"/>
    <x v="12"/>
    <x v="269"/>
    <x v="0"/>
    <x v="0"/>
    <s v="Tesseramento"/>
    <x v="1"/>
    <x v="0"/>
    <x v="0"/>
    <m/>
  </r>
  <r>
    <n v="4575"/>
    <x v="0"/>
    <x v="0"/>
    <x v="0"/>
    <x v="0"/>
    <x v="12"/>
    <x v="269"/>
    <x v="0"/>
    <x v="1"/>
    <s v="Tesseramento"/>
    <x v="1"/>
    <x v="3"/>
    <x v="0"/>
    <m/>
  </r>
  <r>
    <n v="57586"/>
    <x v="0"/>
    <x v="0"/>
    <x v="0"/>
    <x v="0"/>
    <x v="12"/>
    <x v="269"/>
    <x v="0"/>
    <x v="0"/>
    <s v="Tesseramento"/>
    <x v="1"/>
    <x v="0"/>
    <x v="0"/>
    <m/>
  </r>
  <r>
    <n v="141355"/>
    <x v="0"/>
    <x v="0"/>
    <x v="0"/>
    <x v="0"/>
    <x v="12"/>
    <x v="269"/>
    <x v="0"/>
    <x v="0"/>
    <s v="Tesseramento"/>
    <x v="1"/>
    <x v="4"/>
    <x v="0"/>
    <m/>
  </r>
  <r>
    <n v="141356"/>
    <x v="0"/>
    <x v="0"/>
    <x v="0"/>
    <x v="0"/>
    <x v="12"/>
    <x v="269"/>
    <x v="0"/>
    <x v="1"/>
    <s v="Tesseramento"/>
    <x v="1"/>
    <x v="4"/>
    <x v="0"/>
    <m/>
  </r>
  <r>
    <n v="234793"/>
    <x v="0"/>
    <x v="0"/>
    <x v="1"/>
    <x v="2"/>
    <x v="11"/>
    <x v="414"/>
    <x v="0"/>
    <x v="0"/>
    <s v="Tesseramento"/>
    <x v="0"/>
    <x v="0"/>
    <x v="0"/>
    <m/>
  </r>
  <r>
    <n v="87484"/>
    <x v="0"/>
    <x v="0"/>
    <x v="0"/>
    <x v="0"/>
    <x v="12"/>
    <x v="269"/>
    <x v="0"/>
    <x v="1"/>
    <s v="Tesseramento"/>
    <x v="1"/>
    <x v="3"/>
    <x v="0"/>
    <m/>
  </r>
  <r>
    <n v="168446"/>
    <x v="0"/>
    <x v="0"/>
    <x v="0"/>
    <x v="0"/>
    <x v="2"/>
    <x v="53"/>
    <x v="0"/>
    <x v="0"/>
    <s v="Tesseramento"/>
    <x v="1"/>
    <x v="4"/>
    <x v="0"/>
    <m/>
  </r>
  <r>
    <n v="197544"/>
    <x v="0"/>
    <x v="0"/>
    <x v="0"/>
    <x v="0"/>
    <x v="2"/>
    <x v="53"/>
    <x v="0"/>
    <x v="0"/>
    <s v="Tesseramento"/>
    <x v="1"/>
    <x v="0"/>
    <x v="0"/>
    <m/>
  </r>
  <r>
    <n v="92818"/>
    <x v="0"/>
    <x v="0"/>
    <x v="0"/>
    <x v="0"/>
    <x v="12"/>
    <x v="269"/>
    <x v="0"/>
    <x v="0"/>
    <s v="Tesseramento"/>
    <x v="1"/>
    <x v="3"/>
    <x v="0"/>
    <m/>
  </r>
  <r>
    <n v="196567"/>
    <x v="0"/>
    <x v="0"/>
    <x v="0"/>
    <x v="2"/>
    <x v="12"/>
    <x v="269"/>
    <x v="0"/>
    <x v="0"/>
    <s v="Tesseramento"/>
    <x v="1"/>
    <x v="0"/>
    <x v="0"/>
    <m/>
  </r>
  <r>
    <n v="196568"/>
    <x v="0"/>
    <x v="0"/>
    <x v="0"/>
    <x v="2"/>
    <x v="12"/>
    <x v="269"/>
    <x v="0"/>
    <x v="0"/>
    <s v="Tesseramento"/>
    <x v="1"/>
    <x v="0"/>
    <x v="0"/>
    <m/>
  </r>
  <r>
    <n v="165833"/>
    <x v="0"/>
    <x v="0"/>
    <x v="0"/>
    <x v="0"/>
    <x v="2"/>
    <x v="157"/>
    <x v="0"/>
    <x v="0"/>
    <s v="Tesseramento"/>
    <x v="1"/>
    <x v="0"/>
    <x v="0"/>
    <m/>
  </r>
  <r>
    <n v="35142"/>
    <x v="0"/>
    <x v="0"/>
    <x v="2"/>
    <x v="0"/>
    <x v="11"/>
    <x v="142"/>
    <x v="0"/>
    <x v="0"/>
    <s v="Tesseramento"/>
    <x v="1"/>
    <x v="3"/>
    <x v="0"/>
    <m/>
  </r>
  <r>
    <n v="78407"/>
    <x v="0"/>
    <x v="0"/>
    <x v="2"/>
    <x v="0"/>
    <x v="12"/>
    <x v="106"/>
    <x v="0"/>
    <x v="0"/>
    <s v="Tesseramento"/>
    <x v="1"/>
    <x v="4"/>
    <x v="0"/>
    <m/>
  </r>
  <r>
    <n v="169185"/>
    <x v="0"/>
    <x v="0"/>
    <x v="2"/>
    <x v="0"/>
    <x v="11"/>
    <x v="142"/>
    <x v="0"/>
    <x v="0"/>
    <s v="Tesseramento"/>
    <x v="1"/>
    <x v="0"/>
    <x v="0"/>
    <m/>
  </r>
  <r>
    <n v="197556"/>
    <x v="0"/>
    <x v="0"/>
    <x v="2"/>
    <x v="1"/>
    <x v="12"/>
    <x v="106"/>
    <x v="0"/>
    <x v="0"/>
    <s v="Tesseramento"/>
    <x v="1"/>
    <x v="0"/>
    <x v="0"/>
    <m/>
  </r>
  <r>
    <n v="233109"/>
    <x v="1"/>
    <x v="1"/>
    <x v="0"/>
    <x v="0"/>
    <x v="4"/>
    <x v="52"/>
    <x v="0"/>
    <x v="0"/>
    <s v="Tesseramento"/>
    <x v="1"/>
    <x v="5"/>
    <x v="0"/>
    <m/>
  </r>
  <r>
    <n v="15343"/>
    <x v="0"/>
    <x v="0"/>
    <x v="0"/>
    <x v="0"/>
    <x v="7"/>
    <x v="41"/>
    <x v="0"/>
    <x v="0"/>
    <s v="Tesseramento"/>
    <x v="1"/>
    <x v="4"/>
    <x v="0"/>
    <m/>
  </r>
  <r>
    <n v="54299"/>
    <x v="0"/>
    <x v="0"/>
    <x v="0"/>
    <x v="0"/>
    <x v="7"/>
    <x v="41"/>
    <x v="0"/>
    <x v="1"/>
    <s v="Tesseramento"/>
    <x v="1"/>
    <x v="1"/>
    <x v="0"/>
    <m/>
  </r>
  <r>
    <n v="15344"/>
    <x v="0"/>
    <x v="0"/>
    <x v="0"/>
    <x v="0"/>
    <x v="7"/>
    <x v="41"/>
    <x v="0"/>
    <x v="0"/>
    <s v="Tesseramento"/>
    <x v="1"/>
    <x v="0"/>
    <x v="0"/>
    <m/>
  </r>
  <r>
    <n v="172749"/>
    <x v="0"/>
    <x v="0"/>
    <x v="0"/>
    <x v="0"/>
    <x v="4"/>
    <x v="52"/>
    <x v="0"/>
    <x v="1"/>
    <s v="Tesseramento"/>
    <x v="1"/>
    <x v="0"/>
    <x v="0"/>
    <m/>
  </r>
  <r>
    <n v="15423"/>
    <x v="0"/>
    <x v="0"/>
    <x v="0"/>
    <x v="0"/>
    <x v="7"/>
    <x v="41"/>
    <x v="0"/>
    <x v="1"/>
    <s v="Tesseramento"/>
    <x v="1"/>
    <x v="4"/>
    <x v="0"/>
    <m/>
  </r>
  <r>
    <n v="174935"/>
    <x v="0"/>
    <x v="0"/>
    <x v="0"/>
    <x v="0"/>
    <x v="2"/>
    <x v="2"/>
    <x v="0"/>
    <x v="0"/>
    <s v="Tesseramento"/>
    <x v="1"/>
    <x v="4"/>
    <x v="0"/>
    <m/>
  </r>
  <r>
    <n v="189978"/>
    <x v="0"/>
    <x v="0"/>
    <x v="0"/>
    <x v="0"/>
    <x v="2"/>
    <x v="2"/>
    <x v="0"/>
    <x v="1"/>
    <s v="Tesseramento"/>
    <x v="1"/>
    <x v="3"/>
    <x v="0"/>
    <m/>
  </r>
  <r>
    <n v="1826"/>
    <x v="0"/>
    <x v="0"/>
    <x v="0"/>
    <x v="0"/>
    <x v="2"/>
    <x v="2"/>
    <x v="0"/>
    <x v="0"/>
    <s v="Tesseramento"/>
    <x v="1"/>
    <x v="4"/>
    <x v="0"/>
    <m/>
  </r>
  <r>
    <n v="98641"/>
    <x v="0"/>
    <x v="0"/>
    <x v="0"/>
    <x v="0"/>
    <x v="2"/>
    <x v="2"/>
    <x v="0"/>
    <x v="0"/>
    <s v="Tesseramento"/>
    <x v="1"/>
    <x v="4"/>
    <x v="0"/>
    <m/>
  </r>
  <r>
    <n v="98619"/>
    <x v="0"/>
    <x v="0"/>
    <x v="0"/>
    <x v="0"/>
    <x v="2"/>
    <x v="2"/>
    <x v="0"/>
    <x v="1"/>
    <s v="Tesseramento"/>
    <x v="1"/>
    <x v="4"/>
    <x v="0"/>
    <m/>
  </r>
  <r>
    <n v="151089"/>
    <x v="0"/>
    <x v="0"/>
    <x v="0"/>
    <x v="0"/>
    <x v="4"/>
    <x v="52"/>
    <x v="0"/>
    <x v="0"/>
    <s v="Tesseramento"/>
    <x v="1"/>
    <x v="0"/>
    <x v="0"/>
    <m/>
  </r>
  <r>
    <n v="140831"/>
    <x v="0"/>
    <x v="0"/>
    <x v="0"/>
    <x v="0"/>
    <x v="4"/>
    <x v="149"/>
    <x v="0"/>
    <x v="0"/>
    <s v="Tesseramento"/>
    <x v="1"/>
    <x v="4"/>
    <x v="0"/>
    <m/>
  </r>
  <r>
    <n v="160279"/>
    <x v="0"/>
    <x v="0"/>
    <x v="0"/>
    <x v="0"/>
    <x v="11"/>
    <x v="142"/>
    <x v="0"/>
    <x v="0"/>
    <s v="Tesseramento"/>
    <x v="1"/>
    <x v="0"/>
    <x v="0"/>
    <m/>
  </r>
  <r>
    <n v="234823"/>
    <x v="0"/>
    <x v="0"/>
    <x v="1"/>
    <x v="1"/>
    <x v="2"/>
    <x v="277"/>
    <x v="0"/>
    <x v="0"/>
    <s v="Tesseramento"/>
    <x v="0"/>
    <x v="0"/>
    <x v="0"/>
    <m/>
  </r>
  <r>
    <n v="15737"/>
    <x v="0"/>
    <x v="0"/>
    <x v="0"/>
    <x v="0"/>
    <x v="1"/>
    <x v="239"/>
    <x v="0"/>
    <x v="0"/>
    <s v="Tesseramento"/>
    <x v="1"/>
    <x v="4"/>
    <x v="0"/>
    <m/>
  </r>
  <r>
    <n v="143984"/>
    <x v="0"/>
    <x v="0"/>
    <x v="0"/>
    <x v="0"/>
    <x v="1"/>
    <x v="239"/>
    <x v="0"/>
    <x v="0"/>
    <s v="Tesseramento"/>
    <x v="1"/>
    <x v="0"/>
    <x v="0"/>
    <m/>
  </r>
  <r>
    <n v="58607"/>
    <x v="0"/>
    <x v="0"/>
    <x v="0"/>
    <x v="0"/>
    <x v="1"/>
    <x v="239"/>
    <x v="0"/>
    <x v="0"/>
    <s v="Tesseramento"/>
    <x v="1"/>
    <x v="4"/>
    <x v="0"/>
    <m/>
  </r>
  <r>
    <n v="234810"/>
    <x v="0"/>
    <x v="0"/>
    <x v="1"/>
    <x v="1"/>
    <x v="1"/>
    <x v="239"/>
    <x v="0"/>
    <x v="0"/>
    <s v="Tesseramento"/>
    <x v="1"/>
    <x v="4"/>
    <x v="0"/>
    <m/>
  </r>
  <r>
    <n v="203558"/>
    <x v="0"/>
    <x v="0"/>
    <x v="0"/>
    <x v="0"/>
    <x v="1"/>
    <x v="239"/>
    <x v="0"/>
    <x v="0"/>
    <s v="Tesseramento"/>
    <x v="1"/>
    <x v="0"/>
    <x v="0"/>
    <m/>
  </r>
  <r>
    <n v="104742"/>
    <x v="0"/>
    <x v="0"/>
    <x v="0"/>
    <x v="0"/>
    <x v="1"/>
    <x v="239"/>
    <x v="0"/>
    <x v="0"/>
    <s v="Tesseramento"/>
    <x v="1"/>
    <x v="4"/>
    <x v="0"/>
    <m/>
  </r>
  <r>
    <n v="229972"/>
    <x v="0"/>
    <x v="0"/>
    <x v="0"/>
    <x v="0"/>
    <x v="1"/>
    <x v="239"/>
    <x v="0"/>
    <x v="1"/>
    <s v="Tesseramento"/>
    <x v="1"/>
    <x v="3"/>
    <x v="0"/>
    <m/>
  </r>
  <r>
    <n v="15974"/>
    <x v="0"/>
    <x v="0"/>
    <x v="0"/>
    <x v="1"/>
    <x v="1"/>
    <x v="239"/>
    <x v="0"/>
    <x v="1"/>
    <s v="Tesseramento"/>
    <x v="1"/>
    <x v="4"/>
    <x v="0"/>
    <m/>
  </r>
  <r>
    <n v="17970"/>
    <x v="0"/>
    <x v="0"/>
    <x v="0"/>
    <x v="0"/>
    <x v="2"/>
    <x v="277"/>
    <x v="0"/>
    <x v="0"/>
    <s v="Tesseramento"/>
    <x v="0"/>
    <x v="4"/>
    <x v="0"/>
    <m/>
  </r>
  <r>
    <n v="162067"/>
    <x v="0"/>
    <x v="0"/>
    <x v="0"/>
    <x v="0"/>
    <x v="2"/>
    <x v="277"/>
    <x v="0"/>
    <x v="0"/>
    <s v="Tesseramento"/>
    <x v="0"/>
    <x v="0"/>
    <x v="0"/>
    <m/>
  </r>
  <r>
    <n v="223268"/>
    <x v="0"/>
    <x v="0"/>
    <x v="0"/>
    <x v="0"/>
    <x v="2"/>
    <x v="277"/>
    <x v="0"/>
    <x v="0"/>
    <s v="Tesseramento"/>
    <x v="0"/>
    <x v="0"/>
    <x v="0"/>
    <m/>
  </r>
  <r>
    <n v="233272"/>
    <x v="1"/>
    <x v="0"/>
    <x v="0"/>
    <x v="3"/>
    <x v="2"/>
    <x v="277"/>
    <x v="0"/>
    <x v="1"/>
    <s v="Tesseramento"/>
    <x v="0"/>
    <x v="5"/>
    <x v="0"/>
    <m/>
  </r>
  <r>
    <n v="229556"/>
    <x v="1"/>
    <x v="0"/>
    <x v="0"/>
    <x v="1"/>
    <x v="2"/>
    <x v="277"/>
    <x v="0"/>
    <x v="0"/>
    <s v="Tesseramento"/>
    <x v="0"/>
    <x v="5"/>
    <x v="0"/>
    <m/>
  </r>
  <r>
    <n v="130468"/>
    <x v="0"/>
    <x v="0"/>
    <x v="0"/>
    <x v="0"/>
    <x v="2"/>
    <x v="277"/>
    <x v="0"/>
    <x v="0"/>
    <s v="Tesseramento"/>
    <x v="0"/>
    <x v="0"/>
    <x v="0"/>
    <m/>
  </r>
  <r>
    <n v="226448"/>
    <x v="0"/>
    <x v="0"/>
    <x v="0"/>
    <x v="1"/>
    <x v="2"/>
    <x v="277"/>
    <x v="0"/>
    <x v="1"/>
    <s v="Tesseramento"/>
    <x v="0"/>
    <x v="3"/>
    <x v="0"/>
    <m/>
  </r>
  <r>
    <n v="224305"/>
    <x v="0"/>
    <x v="0"/>
    <x v="0"/>
    <x v="1"/>
    <x v="2"/>
    <x v="277"/>
    <x v="0"/>
    <x v="0"/>
    <s v="Tesseramento"/>
    <x v="0"/>
    <x v="1"/>
    <x v="0"/>
    <m/>
  </r>
  <r>
    <n v="194202"/>
    <x v="0"/>
    <x v="0"/>
    <x v="0"/>
    <x v="0"/>
    <x v="2"/>
    <x v="277"/>
    <x v="0"/>
    <x v="0"/>
    <s v="Tesseramento"/>
    <x v="0"/>
    <x v="0"/>
    <x v="0"/>
    <m/>
  </r>
  <r>
    <n v="175174"/>
    <x v="0"/>
    <x v="0"/>
    <x v="0"/>
    <x v="0"/>
    <x v="2"/>
    <x v="277"/>
    <x v="0"/>
    <x v="0"/>
    <s v="Tesseramento"/>
    <x v="0"/>
    <x v="0"/>
    <x v="0"/>
    <m/>
  </r>
  <r>
    <n v="128016"/>
    <x v="0"/>
    <x v="0"/>
    <x v="0"/>
    <x v="0"/>
    <x v="2"/>
    <x v="277"/>
    <x v="0"/>
    <x v="0"/>
    <s v="Tesseramento"/>
    <x v="0"/>
    <x v="1"/>
    <x v="0"/>
    <m/>
  </r>
  <r>
    <n v="33054"/>
    <x v="0"/>
    <x v="0"/>
    <x v="0"/>
    <x v="0"/>
    <x v="2"/>
    <x v="277"/>
    <x v="0"/>
    <x v="1"/>
    <s v="Tesseramento"/>
    <x v="0"/>
    <x v="3"/>
    <x v="0"/>
    <m/>
  </r>
  <r>
    <n v="98507"/>
    <x v="0"/>
    <x v="0"/>
    <x v="0"/>
    <x v="0"/>
    <x v="2"/>
    <x v="277"/>
    <x v="0"/>
    <x v="0"/>
    <s v="Tesseramento"/>
    <x v="0"/>
    <x v="0"/>
    <x v="0"/>
    <m/>
  </r>
  <r>
    <n v="223665"/>
    <x v="0"/>
    <x v="0"/>
    <x v="0"/>
    <x v="0"/>
    <x v="2"/>
    <x v="277"/>
    <x v="0"/>
    <x v="0"/>
    <s v="Tesseramento"/>
    <x v="0"/>
    <x v="0"/>
    <x v="0"/>
    <m/>
  </r>
  <r>
    <n v="115499"/>
    <x v="0"/>
    <x v="0"/>
    <x v="0"/>
    <x v="0"/>
    <x v="14"/>
    <x v="386"/>
    <x v="0"/>
    <x v="0"/>
    <s v="Tesseramento"/>
    <x v="1"/>
    <x v="3"/>
    <x v="0"/>
    <m/>
  </r>
  <r>
    <n v="227723"/>
    <x v="0"/>
    <x v="0"/>
    <x v="0"/>
    <x v="1"/>
    <x v="14"/>
    <x v="386"/>
    <x v="0"/>
    <x v="0"/>
    <s v="Tesseramento"/>
    <x v="1"/>
    <x v="4"/>
    <x v="0"/>
    <m/>
  </r>
  <r>
    <n v="168069"/>
    <x v="1"/>
    <x v="0"/>
    <x v="0"/>
    <x v="0"/>
    <x v="2"/>
    <x v="55"/>
    <x v="0"/>
    <x v="0"/>
    <s v="Tesseramento"/>
    <x v="1"/>
    <x v="7"/>
    <x v="0"/>
    <s v="BG"/>
  </r>
  <r>
    <n v="49460"/>
    <x v="0"/>
    <x v="0"/>
    <x v="0"/>
    <x v="0"/>
    <x v="2"/>
    <x v="71"/>
    <x v="0"/>
    <x v="1"/>
    <s v="Tesseramento"/>
    <x v="1"/>
    <x v="0"/>
    <x v="0"/>
    <m/>
  </r>
  <r>
    <n v="116903"/>
    <x v="0"/>
    <x v="0"/>
    <x v="0"/>
    <x v="0"/>
    <x v="2"/>
    <x v="71"/>
    <x v="0"/>
    <x v="0"/>
    <s v="Tesseramento"/>
    <x v="1"/>
    <x v="4"/>
    <x v="0"/>
    <m/>
  </r>
  <r>
    <n v="119631"/>
    <x v="0"/>
    <x v="0"/>
    <x v="0"/>
    <x v="0"/>
    <x v="2"/>
    <x v="71"/>
    <x v="0"/>
    <x v="0"/>
    <s v="Tesseramento"/>
    <x v="1"/>
    <x v="4"/>
    <x v="0"/>
    <m/>
  </r>
  <r>
    <n v="84808"/>
    <x v="0"/>
    <x v="0"/>
    <x v="0"/>
    <x v="0"/>
    <x v="7"/>
    <x v="44"/>
    <x v="0"/>
    <x v="0"/>
    <s v="Tesseramento"/>
    <x v="1"/>
    <x v="4"/>
    <x v="0"/>
    <m/>
  </r>
  <r>
    <n v="172358"/>
    <x v="0"/>
    <x v="0"/>
    <x v="0"/>
    <x v="0"/>
    <x v="2"/>
    <x v="71"/>
    <x v="0"/>
    <x v="0"/>
    <s v="Tesseramento"/>
    <x v="1"/>
    <x v="4"/>
    <x v="0"/>
    <m/>
  </r>
  <r>
    <n v="84806"/>
    <x v="0"/>
    <x v="0"/>
    <x v="0"/>
    <x v="1"/>
    <x v="7"/>
    <x v="44"/>
    <x v="0"/>
    <x v="1"/>
    <s v="Tesseramento"/>
    <x v="1"/>
    <x v="4"/>
    <x v="0"/>
    <m/>
  </r>
  <r>
    <n v="80538"/>
    <x v="0"/>
    <x v="0"/>
    <x v="0"/>
    <x v="0"/>
    <x v="2"/>
    <x v="71"/>
    <x v="0"/>
    <x v="0"/>
    <s v="Tesseramento"/>
    <x v="1"/>
    <x v="4"/>
    <x v="0"/>
    <m/>
  </r>
  <r>
    <n v="234800"/>
    <x v="0"/>
    <x v="0"/>
    <x v="1"/>
    <x v="1"/>
    <x v="2"/>
    <x v="71"/>
    <x v="0"/>
    <x v="0"/>
    <s v="Tesseramento"/>
    <x v="1"/>
    <x v="1"/>
    <x v="0"/>
    <m/>
  </r>
  <r>
    <n v="234801"/>
    <x v="0"/>
    <x v="0"/>
    <x v="1"/>
    <x v="1"/>
    <x v="2"/>
    <x v="71"/>
    <x v="0"/>
    <x v="0"/>
    <s v="Tesseramento"/>
    <x v="1"/>
    <x v="3"/>
    <x v="0"/>
    <m/>
  </r>
  <r>
    <n v="206382"/>
    <x v="0"/>
    <x v="1"/>
    <x v="0"/>
    <x v="0"/>
    <x v="0"/>
    <x v="96"/>
    <x v="0"/>
    <x v="0"/>
    <s v="Tesseramento"/>
    <x v="0"/>
    <x v="0"/>
    <x v="0"/>
    <m/>
  </r>
  <r>
    <n v="223451"/>
    <x v="0"/>
    <x v="1"/>
    <x v="0"/>
    <x v="1"/>
    <x v="0"/>
    <x v="96"/>
    <x v="0"/>
    <x v="0"/>
    <s v="Tesseramento"/>
    <x v="0"/>
    <x v="4"/>
    <x v="0"/>
    <m/>
  </r>
  <r>
    <n v="232648"/>
    <x v="1"/>
    <x v="1"/>
    <x v="0"/>
    <x v="0"/>
    <x v="0"/>
    <x v="96"/>
    <x v="0"/>
    <x v="0"/>
    <s v="Tesseramento"/>
    <x v="0"/>
    <x v="5"/>
    <x v="0"/>
    <m/>
  </r>
  <r>
    <n v="165867"/>
    <x v="0"/>
    <x v="0"/>
    <x v="0"/>
    <x v="0"/>
    <x v="0"/>
    <x v="96"/>
    <x v="0"/>
    <x v="0"/>
    <s v="Tesseramento"/>
    <x v="0"/>
    <x v="4"/>
    <x v="0"/>
    <m/>
  </r>
  <r>
    <n v="193550"/>
    <x v="0"/>
    <x v="0"/>
    <x v="0"/>
    <x v="0"/>
    <x v="0"/>
    <x v="96"/>
    <x v="0"/>
    <x v="0"/>
    <s v="Tesseramento"/>
    <x v="0"/>
    <x v="4"/>
    <x v="0"/>
    <m/>
  </r>
  <r>
    <n v="143437"/>
    <x v="0"/>
    <x v="0"/>
    <x v="0"/>
    <x v="0"/>
    <x v="0"/>
    <x v="96"/>
    <x v="0"/>
    <x v="0"/>
    <s v="Tesseramento"/>
    <x v="0"/>
    <x v="3"/>
    <x v="0"/>
    <m/>
  </r>
  <r>
    <n v="199786"/>
    <x v="0"/>
    <x v="0"/>
    <x v="0"/>
    <x v="0"/>
    <x v="0"/>
    <x v="96"/>
    <x v="0"/>
    <x v="0"/>
    <s v="Tesseramento"/>
    <x v="0"/>
    <x v="0"/>
    <x v="0"/>
    <m/>
  </r>
  <r>
    <n v="192985"/>
    <x v="0"/>
    <x v="0"/>
    <x v="0"/>
    <x v="0"/>
    <x v="0"/>
    <x v="96"/>
    <x v="0"/>
    <x v="0"/>
    <s v="Tesseramento"/>
    <x v="0"/>
    <x v="4"/>
    <x v="0"/>
    <m/>
  </r>
  <r>
    <n v="200940"/>
    <x v="0"/>
    <x v="0"/>
    <x v="0"/>
    <x v="0"/>
    <x v="0"/>
    <x v="96"/>
    <x v="0"/>
    <x v="1"/>
    <s v="Tesseramento"/>
    <x v="0"/>
    <x v="4"/>
    <x v="0"/>
    <m/>
  </r>
  <r>
    <n v="89593"/>
    <x v="0"/>
    <x v="0"/>
    <x v="0"/>
    <x v="1"/>
    <x v="7"/>
    <x v="44"/>
    <x v="0"/>
    <x v="0"/>
    <s v="Tesseramento"/>
    <x v="1"/>
    <x v="4"/>
    <x v="0"/>
    <m/>
  </r>
  <r>
    <n v="199586"/>
    <x v="0"/>
    <x v="0"/>
    <x v="0"/>
    <x v="0"/>
    <x v="7"/>
    <x v="44"/>
    <x v="0"/>
    <x v="0"/>
    <s v="Tesseramento"/>
    <x v="1"/>
    <x v="3"/>
    <x v="0"/>
    <m/>
  </r>
  <r>
    <n v="209816"/>
    <x v="0"/>
    <x v="0"/>
    <x v="0"/>
    <x v="0"/>
    <x v="7"/>
    <x v="44"/>
    <x v="0"/>
    <x v="0"/>
    <s v="Tesseramento"/>
    <x v="1"/>
    <x v="0"/>
    <x v="0"/>
    <m/>
  </r>
  <r>
    <n v="84936"/>
    <x v="0"/>
    <x v="0"/>
    <x v="0"/>
    <x v="0"/>
    <x v="13"/>
    <x v="188"/>
    <x v="0"/>
    <x v="0"/>
    <s v="Tesseramento"/>
    <x v="1"/>
    <x v="4"/>
    <x v="0"/>
    <m/>
  </r>
  <r>
    <n v="31306"/>
    <x v="0"/>
    <x v="0"/>
    <x v="0"/>
    <x v="0"/>
    <x v="8"/>
    <x v="372"/>
    <x v="0"/>
    <x v="0"/>
    <s v="Tesseramento"/>
    <x v="0"/>
    <x v="4"/>
    <x v="0"/>
    <m/>
  </r>
  <r>
    <n v="14745"/>
    <x v="0"/>
    <x v="0"/>
    <x v="0"/>
    <x v="0"/>
    <x v="2"/>
    <x v="277"/>
    <x v="0"/>
    <x v="1"/>
    <s v="Tesseramento"/>
    <x v="0"/>
    <x v="3"/>
    <x v="0"/>
    <m/>
  </r>
  <r>
    <n v="211267"/>
    <x v="0"/>
    <x v="0"/>
    <x v="2"/>
    <x v="0"/>
    <x v="2"/>
    <x v="277"/>
    <x v="0"/>
    <x v="0"/>
    <s v="Tesseramento"/>
    <x v="0"/>
    <x v="1"/>
    <x v="0"/>
    <m/>
  </r>
  <r>
    <n v="164593"/>
    <x v="0"/>
    <x v="0"/>
    <x v="0"/>
    <x v="0"/>
    <x v="0"/>
    <x v="361"/>
    <x v="0"/>
    <x v="0"/>
    <s v="Tesseramento"/>
    <x v="0"/>
    <x v="3"/>
    <x v="0"/>
    <m/>
  </r>
  <r>
    <n v="230230"/>
    <x v="0"/>
    <x v="0"/>
    <x v="0"/>
    <x v="1"/>
    <x v="4"/>
    <x v="236"/>
    <x v="0"/>
    <x v="0"/>
    <s v="Tesseramento"/>
    <x v="1"/>
    <x v="0"/>
    <x v="0"/>
    <m/>
  </r>
  <r>
    <n v="92575"/>
    <x v="0"/>
    <x v="0"/>
    <x v="0"/>
    <x v="0"/>
    <x v="4"/>
    <x v="236"/>
    <x v="0"/>
    <x v="1"/>
    <s v="Tesseramento"/>
    <x v="1"/>
    <x v="0"/>
    <x v="0"/>
    <m/>
  </r>
  <r>
    <n v="40101"/>
    <x v="0"/>
    <x v="0"/>
    <x v="0"/>
    <x v="0"/>
    <x v="4"/>
    <x v="236"/>
    <x v="0"/>
    <x v="1"/>
    <s v="Tesseramento"/>
    <x v="1"/>
    <x v="4"/>
    <x v="0"/>
    <m/>
  </r>
  <r>
    <n v="193370"/>
    <x v="0"/>
    <x v="0"/>
    <x v="0"/>
    <x v="0"/>
    <x v="4"/>
    <x v="236"/>
    <x v="0"/>
    <x v="0"/>
    <s v="Tesseramento"/>
    <x v="1"/>
    <x v="4"/>
    <x v="0"/>
    <m/>
  </r>
  <r>
    <n v="146104"/>
    <x v="0"/>
    <x v="0"/>
    <x v="0"/>
    <x v="0"/>
    <x v="4"/>
    <x v="236"/>
    <x v="0"/>
    <x v="0"/>
    <s v="Tesseramento"/>
    <x v="1"/>
    <x v="0"/>
    <x v="0"/>
    <m/>
  </r>
  <r>
    <n v="146103"/>
    <x v="0"/>
    <x v="0"/>
    <x v="0"/>
    <x v="0"/>
    <x v="4"/>
    <x v="236"/>
    <x v="0"/>
    <x v="0"/>
    <s v="Tesseramento"/>
    <x v="1"/>
    <x v="1"/>
    <x v="0"/>
    <m/>
  </r>
  <r>
    <n v="102690"/>
    <x v="0"/>
    <x v="0"/>
    <x v="0"/>
    <x v="0"/>
    <x v="4"/>
    <x v="236"/>
    <x v="0"/>
    <x v="0"/>
    <s v="Tesseramento"/>
    <x v="1"/>
    <x v="4"/>
    <x v="0"/>
    <m/>
  </r>
  <r>
    <n v="156306"/>
    <x v="0"/>
    <x v="0"/>
    <x v="0"/>
    <x v="0"/>
    <x v="4"/>
    <x v="236"/>
    <x v="0"/>
    <x v="0"/>
    <s v="Tesseramento"/>
    <x v="1"/>
    <x v="4"/>
    <x v="0"/>
    <m/>
  </r>
  <r>
    <n v="9967"/>
    <x v="0"/>
    <x v="0"/>
    <x v="0"/>
    <x v="0"/>
    <x v="4"/>
    <x v="236"/>
    <x v="0"/>
    <x v="1"/>
    <s v="Tesseramento"/>
    <x v="1"/>
    <x v="3"/>
    <x v="0"/>
    <m/>
  </r>
  <r>
    <n v="188081"/>
    <x v="1"/>
    <x v="0"/>
    <x v="0"/>
    <x v="0"/>
    <x v="4"/>
    <x v="236"/>
    <x v="0"/>
    <x v="0"/>
    <s v="Tesseramento"/>
    <x v="1"/>
    <x v="6"/>
    <x v="0"/>
    <s v="B"/>
  </r>
  <r>
    <n v="208831"/>
    <x v="1"/>
    <x v="0"/>
    <x v="0"/>
    <x v="1"/>
    <x v="4"/>
    <x v="236"/>
    <x v="0"/>
    <x v="1"/>
    <s v="Tesseramento"/>
    <x v="1"/>
    <x v="5"/>
    <x v="0"/>
    <m/>
  </r>
  <r>
    <n v="208830"/>
    <x v="0"/>
    <x v="0"/>
    <x v="0"/>
    <x v="0"/>
    <x v="4"/>
    <x v="236"/>
    <x v="0"/>
    <x v="0"/>
    <s v="Tesseramento"/>
    <x v="1"/>
    <x v="0"/>
    <x v="0"/>
    <m/>
  </r>
  <r>
    <n v="188082"/>
    <x v="1"/>
    <x v="0"/>
    <x v="0"/>
    <x v="0"/>
    <x v="4"/>
    <x v="236"/>
    <x v="0"/>
    <x v="0"/>
    <s v="Tesseramento"/>
    <x v="1"/>
    <x v="7"/>
    <x v="0"/>
    <s v="B"/>
  </r>
  <r>
    <n v="109885"/>
    <x v="0"/>
    <x v="0"/>
    <x v="0"/>
    <x v="0"/>
    <x v="4"/>
    <x v="236"/>
    <x v="0"/>
    <x v="0"/>
    <s v="Tesseramento"/>
    <x v="1"/>
    <x v="4"/>
    <x v="0"/>
    <m/>
  </r>
  <r>
    <n v="19135"/>
    <x v="0"/>
    <x v="0"/>
    <x v="0"/>
    <x v="0"/>
    <x v="4"/>
    <x v="236"/>
    <x v="0"/>
    <x v="0"/>
    <s v="Tesseramento"/>
    <x v="1"/>
    <x v="4"/>
    <x v="0"/>
    <m/>
  </r>
  <r>
    <n v="74143"/>
    <x v="0"/>
    <x v="0"/>
    <x v="0"/>
    <x v="0"/>
    <x v="4"/>
    <x v="236"/>
    <x v="0"/>
    <x v="0"/>
    <s v="Tesseramento"/>
    <x v="1"/>
    <x v="3"/>
    <x v="0"/>
    <m/>
  </r>
  <r>
    <n v="97971"/>
    <x v="0"/>
    <x v="0"/>
    <x v="0"/>
    <x v="0"/>
    <x v="4"/>
    <x v="236"/>
    <x v="0"/>
    <x v="0"/>
    <s v="Tesseramento"/>
    <x v="1"/>
    <x v="4"/>
    <x v="0"/>
    <m/>
  </r>
  <r>
    <n v="97972"/>
    <x v="0"/>
    <x v="0"/>
    <x v="0"/>
    <x v="1"/>
    <x v="4"/>
    <x v="236"/>
    <x v="0"/>
    <x v="1"/>
    <s v="Tesseramento"/>
    <x v="1"/>
    <x v="4"/>
    <x v="0"/>
    <m/>
  </r>
  <r>
    <n v="111749"/>
    <x v="0"/>
    <x v="0"/>
    <x v="0"/>
    <x v="2"/>
    <x v="4"/>
    <x v="236"/>
    <x v="0"/>
    <x v="1"/>
    <s v="Tesseramento"/>
    <x v="1"/>
    <x v="4"/>
    <x v="0"/>
    <m/>
  </r>
  <r>
    <n v="22872"/>
    <x v="0"/>
    <x v="0"/>
    <x v="0"/>
    <x v="0"/>
    <x v="4"/>
    <x v="236"/>
    <x v="0"/>
    <x v="0"/>
    <s v="Tesseramento"/>
    <x v="1"/>
    <x v="3"/>
    <x v="0"/>
    <m/>
  </r>
  <r>
    <n v="25944"/>
    <x v="0"/>
    <x v="0"/>
    <x v="0"/>
    <x v="0"/>
    <x v="4"/>
    <x v="236"/>
    <x v="0"/>
    <x v="1"/>
    <s v="Tesseramento"/>
    <x v="1"/>
    <x v="3"/>
    <x v="0"/>
    <m/>
  </r>
  <r>
    <n v="193377"/>
    <x v="0"/>
    <x v="0"/>
    <x v="0"/>
    <x v="1"/>
    <x v="4"/>
    <x v="236"/>
    <x v="0"/>
    <x v="1"/>
    <s v="Tesseramento"/>
    <x v="1"/>
    <x v="4"/>
    <x v="0"/>
    <m/>
  </r>
  <r>
    <n v="208832"/>
    <x v="0"/>
    <x v="0"/>
    <x v="0"/>
    <x v="1"/>
    <x v="4"/>
    <x v="236"/>
    <x v="0"/>
    <x v="1"/>
    <s v="Tesseramento"/>
    <x v="1"/>
    <x v="0"/>
    <x v="0"/>
    <m/>
  </r>
  <r>
    <n v="25985"/>
    <x v="0"/>
    <x v="0"/>
    <x v="0"/>
    <x v="0"/>
    <x v="4"/>
    <x v="236"/>
    <x v="0"/>
    <x v="0"/>
    <s v="Tesseramento"/>
    <x v="1"/>
    <x v="0"/>
    <x v="0"/>
    <m/>
  </r>
  <r>
    <n v="159293"/>
    <x v="0"/>
    <x v="0"/>
    <x v="0"/>
    <x v="0"/>
    <x v="4"/>
    <x v="236"/>
    <x v="0"/>
    <x v="0"/>
    <s v="Tesseramento"/>
    <x v="1"/>
    <x v="4"/>
    <x v="0"/>
    <m/>
  </r>
  <r>
    <n v="217605"/>
    <x v="0"/>
    <x v="0"/>
    <x v="0"/>
    <x v="1"/>
    <x v="4"/>
    <x v="236"/>
    <x v="0"/>
    <x v="1"/>
    <s v="Tesseramento"/>
    <x v="1"/>
    <x v="1"/>
    <x v="0"/>
    <m/>
  </r>
  <r>
    <n v="112205"/>
    <x v="0"/>
    <x v="0"/>
    <x v="0"/>
    <x v="0"/>
    <x v="4"/>
    <x v="236"/>
    <x v="0"/>
    <x v="1"/>
    <s v="Tesseramento"/>
    <x v="1"/>
    <x v="3"/>
    <x v="0"/>
    <m/>
  </r>
  <r>
    <n v="234791"/>
    <x v="0"/>
    <x v="0"/>
    <x v="1"/>
    <x v="1"/>
    <x v="4"/>
    <x v="236"/>
    <x v="0"/>
    <x v="0"/>
    <s v="Tesseramento"/>
    <x v="1"/>
    <x v="1"/>
    <x v="0"/>
    <m/>
  </r>
  <r>
    <n v="234792"/>
    <x v="0"/>
    <x v="0"/>
    <x v="1"/>
    <x v="1"/>
    <x v="4"/>
    <x v="236"/>
    <x v="0"/>
    <x v="1"/>
    <s v="Tesseramento"/>
    <x v="1"/>
    <x v="1"/>
    <x v="0"/>
    <m/>
  </r>
  <r>
    <n v="46272"/>
    <x v="0"/>
    <x v="0"/>
    <x v="0"/>
    <x v="0"/>
    <x v="8"/>
    <x v="92"/>
    <x v="0"/>
    <x v="0"/>
    <s v="Tesseramento"/>
    <x v="1"/>
    <x v="3"/>
    <x v="0"/>
    <m/>
  </r>
  <r>
    <n v="234784"/>
    <x v="0"/>
    <x v="0"/>
    <x v="1"/>
    <x v="0"/>
    <x v="2"/>
    <x v="36"/>
    <x v="0"/>
    <x v="0"/>
    <s v="Tesseramento"/>
    <x v="1"/>
    <x v="0"/>
    <x v="0"/>
    <m/>
  </r>
  <r>
    <n v="14511"/>
    <x v="0"/>
    <x v="0"/>
    <x v="0"/>
    <x v="0"/>
    <x v="12"/>
    <x v="254"/>
    <x v="0"/>
    <x v="0"/>
    <s v="Tesseramento"/>
    <x v="0"/>
    <x v="3"/>
    <x v="0"/>
    <m/>
  </r>
  <r>
    <n v="94979"/>
    <x v="0"/>
    <x v="0"/>
    <x v="0"/>
    <x v="0"/>
    <x v="12"/>
    <x v="254"/>
    <x v="0"/>
    <x v="1"/>
    <s v="Tesseramento"/>
    <x v="0"/>
    <x v="4"/>
    <x v="0"/>
    <m/>
  </r>
  <r>
    <n v="191489"/>
    <x v="0"/>
    <x v="0"/>
    <x v="0"/>
    <x v="0"/>
    <x v="12"/>
    <x v="254"/>
    <x v="0"/>
    <x v="0"/>
    <s v="Tesseramento"/>
    <x v="0"/>
    <x v="0"/>
    <x v="0"/>
    <m/>
  </r>
  <r>
    <n v="191488"/>
    <x v="0"/>
    <x v="0"/>
    <x v="0"/>
    <x v="0"/>
    <x v="12"/>
    <x v="254"/>
    <x v="0"/>
    <x v="1"/>
    <s v="Tesseramento"/>
    <x v="0"/>
    <x v="3"/>
    <x v="0"/>
    <m/>
  </r>
  <r>
    <n v="227010"/>
    <x v="0"/>
    <x v="1"/>
    <x v="0"/>
    <x v="1"/>
    <x v="2"/>
    <x v="36"/>
    <x v="0"/>
    <x v="0"/>
    <s v="Tesseramento"/>
    <x v="1"/>
    <x v="0"/>
    <x v="0"/>
    <m/>
  </r>
  <r>
    <n v="132604"/>
    <x v="1"/>
    <x v="0"/>
    <x v="0"/>
    <x v="0"/>
    <x v="7"/>
    <x v="30"/>
    <x v="0"/>
    <x v="1"/>
    <s v="Tesseramento"/>
    <x v="1"/>
    <x v="2"/>
    <x v="0"/>
    <s v="BG"/>
  </r>
  <r>
    <n v="188430"/>
    <x v="0"/>
    <x v="0"/>
    <x v="0"/>
    <x v="0"/>
    <x v="2"/>
    <x v="36"/>
    <x v="0"/>
    <x v="0"/>
    <s v="Tesseramento"/>
    <x v="1"/>
    <x v="3"/>
    <x v="0"/>
    <m/>
  </r>
  <r>
    <n v="197422"/>
    <x v="0"/>
    <x v="0"/>
    <x v="0"/>
    <x v="0"/>
    <x v="4"/>
    <x v="99"/>
    <x v="0"/>
    <x v="1"/>
    <s v="Tesseramento"/>
    <x v="0"/>
    <x v="3"/>
    <x v="0"/>
    <m/>
  </r>
  <r>
    <n v="197421"/>
    <x v="0"/>
    <x v="0"/>
    <x v="0"/>
    <x v="0"/>
    <x v="4"/>
    <x v="99"/>
    <x v="0"/>
    <x v="0"/>
    <s v="Tesseramento"/>
    <x v="0"/>
    <x v="4"/>
    <x v="0"/>
    <m/>
  </r>
  <r>
    <n v="234878"/>
    <x v="0"/>
    <x v="1"/>
    <x v="1"/>
    <x v="2"/>
    <x v="1"/>
    <x v="320"/>
    <x v="0"/>
    <x v="0"/>
    <s v="Tesseramento"/>
    <x v="1"/>
    <x v="0"/>
    <x v="0"/>
    <m/>
  </r>
  <r>
    <n v="234787"/>
    <x v="1"/>
    <x v="1"/>
    <x v="1"/>
    <x v="2"/>
    <x v="7"/>
    <x v="272"/>
    <x v="0"/>
    <x v="0"/>
    <s v="Tesseramento"/>
    <x v="0"/>
    <x v="5"/>
    <x v="0"/>
    <m/>
  </r>
  <r>
    <n v="4013"/>
    <x v="0"/>
    <x v="0"/>
    <x v="0"/>
    <x v="0"/>
    <x v="4"/>
    <x v="99"/>
    <x v="0"/>
    <x v="0"/>
    <s v="Tesseramento"/>
    <x v="0"/>
    <x v="0"/>
    <x v="0"/>
    <m/>
  </r>
  <r>
    <n v="234788"/>
    <x v="1"/>
    <x v="1"/>
    <x v="1"/>
    <x v="2"/>
    <x v="7"/>
    <x v="272"/>
    <x v="0"/>
    <x v="0"/>
    <s v="Tesseramento"/>
    <x v="0"/>
    <x v="5"/>
    <x v="0"/>
    <m/>
  </r>
  <r>
    <n v="234796"/>
    <x v="0"/>
    <x v="0"/>
    <x v="1"/>
    <x v="2"/>
    <x v="9"/>
    <x v="329"/>
    <x v="0"/>
    <x v="0"/>
    <s v="Tesseramento"/>
    <x v="1"/>
    <x v="0"/>
    <x v="0"/>
    <m/>
  </r>
  <r>
    <n v="234876"/>
    <x v="0"/>
    <x v="0"/>
    <x v="1"/>
    <x v="0"/>
    <x v="1"/>
    <x v="320"/>
    <x v="0"/>
    <x v="0"/>
    <s v="Tesseramento"/>
    <x v="1"/>
    <x v="4"/>
    <x v="0"/>
    <m/>
  </r>
  <r>
    <n v="182766"/>
    <x v="0"/>
    <x v="0"/>
    <x v="0"/>
    <x v="0"/>
    <x v="7"/>
    <x v="272"/>
    <x v="0"/>
    <x v="0"/>
    <s v="Tesseramento"/>
    <x v="0"/>
    <x v="4"/>
    <x v="0"/>
    <m/>
  </r>
  <r>
    <n v="223117"/>
    <x v="0"/>
    <x v="0"/>
    <x v="0"/>
    <x v="0"/>
    <x v="7"/>
    <x v="272"/>
    <x v="0"/>
    <x v="0"/>
    <s v="Tesseramento"/>
    <x v="0"/>
    <x v="3"/>
    <x v="0"/>
    <m/>
  </r>
  <r>
    <n v="199086"/>
    <x v="0"/>
    <x v="0"/>
    <x v="0"/>
    <x v="0"/>
    <x v="7"/>
    <x v="272"/>
    <x v="0"/>
    <x v="0"/>
    <s v="Tesseramento"/>
    <x v="0"/>
    <x v="0"/>
    <x v="0"/>
    <m/>
  </r>
  <r>
    <n v="175899"/>
    <x v="0"/>
    <x v="0"/>
    <x v="0"/>
    <x v="0"/>
    <x v="7"/>
    <x v="272"/>
    <x v="0"/>
    <x v="0"/>
    <s v="Tesseramento"/>
    <x v="0"/>
    <x v="3"/>
    <x v="0"/>
    <m/>
  </r>
  <r>
    <n v="94347"/>
    <x v="0"/>
    <x v="0"/>
    <x v="0"/>
    <x v="0"/>
    <x v="7"/>
    <x v="272"/>
    <x v="0"/>
    <x v="0"/>
    <s v="Tesseramento"/>
    <x v="0"/>
    <x v="4"/>
    <x v="0"/>
    <m/>
  </r>
  <r>
    <n v="167521"/>
    <x v="0"/>
    <x v="0"/>
    <x v="0"/>
    <x v="0"/>
    <x v="7"/>
    <x v="272"/>
    <x v="0"/>
    <x v="0"/>
    <s v="Tesseramento"/>
    <x v="0"/>
    <x v="0"/>
    <x v="0"/>
    <m/>
  </r>
  <r>
    <n v="207024"/>
    <x v="0"/>
    <x v="1"/>
    <x v="0"/>
    <x v="1"/>
    <x v="7"/>
    <x v="272"/>
    <x v="0"/>
    <x v="1"/>
    <s v="Tesseramento"/>
    <x v="0"/>
    <x v="1"/>
    <x v="0"/>
    <m/>
  </r>
  <r>
    <n v="234877"/>
    <x v="0"/>
    <x v="1"/>
    <x v="1"/>
    <x v="0"/>
    <x v="1"/>
    <x v="320"/>
    <x v="0"/>
    <x v="0"/>
    <s v="Tesseramento"/>
    <x v="1"/>
    <x v="0"/>
    <x v="0"/>
    <m/>
  </r>
  <r>
    <n v="17688"/>
    <x v="0"/>
    <x v="0"/>
    <x v="0"/>
    <x v="0"/>
    <x v="4"/>
    <x v="144"/>
    <x v="0"/>
    <x v="0"/>
    <s v="Tesseramento"/>
    <x v="1"/>
    <x v="3"/>
    <x v="0"/>
    <m/>
  </r>
  <r>
    <n v="82713"/>
    <x v="0"/>
    <x v="0"/>
    <x v="0"/>
    <x v="0"/>
    <x v="4"/>
    <x v="144"/>
    <x v="0"/>
    <x v="0"/>
    <s v="Tesseramento"/>
    <x v="1"/>
    <x v="4"/>
    <x v="0"/>
    <m/>
  </r>
  <r>
    <n v="17696"/>
    <x v="0"/>
    <x v="0"/>
    <x v="0"/>
    <x v="0"/>
    <x v="4"/>
    <x v="144"/>
    <x v="0"/>
    <x v="0"/>
    <s v="Tesseramento"/>
    <x v="1"/>
    <x v="4"/>
    <x v="0"/>
    <m/>
  </r>
  <r>
    <n v="11560"/>
    <x v="0"/>
    <x v="0"/>
    <x v="0"/>
    <x v="0"/>
    <x v="4"/>
    <x v="144"/>
    <x v="0"/>
    <x v="1"/>
    <s v="Tesseramento"/>
    <x v="1"/>
    <x v="4"/>
    <x v="0"/>
    <m/>
  </r>
  <r>
    <n v="11561"/>
    <x v="0"/>
    <x v="0"/>
    <x v="0"/>
    <x v="0"/>
    <x v="4"/>
    <x v="144"/>
    <x v="0"/>
    <x v="0"/>
    <s v="Tesseramento"/>
    <x v="1"/>
    <x v="4"/>
    <x v="0"/>
    <m/>
  </r>
  <r>
    <n v="17700"/>
    <x v="0"/>
    <x v="0"/>
    <x v="0"/>
    <x v="0"/>
    <x v="4"/>
    <x v="144"/>
    <x v="0"/>
    <x v="0"/>
    <s v="Tesseramento"/>
    <x v="1"/>
    <x v="4"/>
    <x v="0"/>
    <m/>
  </r>
  <r>
    <n v="32471"/>
    <x v="0"/>
    <x v="0"/>
    <x v="0"/>
    <x v="0"/>
    <x v="4"/>
    <x v="144"/>
    <x v="0"/>
    <x v="0"/>
    <s v="Tesseramento"/>
    <x v="1"/>
    <x v="4"/>
    <x v="0"/>
    <m/>
  </r>
  <r>
    <n v="17704"/>
    <x v="0"/>
    <x v="0"/>
    <x v="0"/>
    <x v="0"/>
    <x v="4"/>
    <x v="144"/>
    <x v="0"/>
    <x v="0"/>
    <s v="Tesseramento"/>
    <x v="1"/>
    <x v="4"/>
    <x v="0"/>
    <m/>
  </r>
  <r>
    <n v="14836"/>
    <x v="0"/>
    <x v="0"/>
    <x v="0"/>
    <x v="0"/>
    <x v="4"/>
    <x v="144"/>
    <x v="0"/>
    <x v="0"/>
    <s v="Tesseramento"/>
    <x v="1"/>
    <x v="0"/>
    <x v="0"/>
    <m/>
  </r>
  <r>
    <n v="14838"/>
    <x v="0"/>
    <x v="0"/>
    <x v="0"/>
    <x v="0"/>
    <x v="4"/>
    <x v="144"/>
    <x v="0"/>
    <x v="0"/>
    <s v="Tesseramento"/>
    <x v="1"/>
    <x v="4"/>
    <x v="0"/>
    <m/>
  </r>
  <r>
    <n v="17715"/>
    <x v="0"/>
    <x v="0"/>
    <x v="0"/>
    <x v="0"/>
    <x v="4"/>
    <x v="144"/>
    <x v="0"/>
    <x v="0"/>
    <s v="Tesseramento"/>
    <x v="1"/>
    <x v="0"/>
    <x v="0"/>
    <m/>
  </r>
  <r>
    <n v="17721"/>
    <x v="0"/>
    <x v="0"/>
    <x v="0"/>
    <x v="0"/>
    <x v="4"/>
    <x v="144"/>
    <x v="0"/>
    <x v="0"/>
    <s v="Tesseramento"/>
    <x v="1"/>
    <x v="4"/>
    <x v="0"/>
    <m/>
  </r>
  <r>
    <n v="102606"/>
    <x v="0"/>
    <x v="0"/>
    <x v="0"/>
    <x v="0"/>
    <x v="4"/>
    <x v="144"/>
    <x v="0"/>
    <x v="0"/>
    <s v="Tesseramento"/>
    <x v="1"/>
    <x v="0"/>
    <x v="0"/>
    <m/>
  </r>
  <r>
    <n v="17727"/>
    <x v="0"/>
    <x v="0"/>
    <x v="0"/>
    <x v="0"/>
    <x v="4"/>
    <x v="144"/>
    <x v="0"/>
    <x v="1"/>
    <s v="Tesseramento"/>
    <x v="1"/>
    <x v="4"/>
    <x v="0"/>
    <m/>
  </r>
  <r>
    <n v="56830"/>
    <x v="0"/>
    <x v="0"/>
    <x v="0"/>
    <x v="0"/>
    <x v="4"/>
    <x v="144"/>
    <x v="0"/>
    <x v="1"/>
    <s v="Tesseramento"/>
    <x v="1"/>
    <x v="3"/>
    <x v="0"/>
    <m/>
  </r>
  <r>
    <n v="56831"/>
    <x v="0"/>
    <x v="0"/>
    <x v="0"/>
    <x v="0"/>
    <x v="4"/>
    <x v="144"/>
    <x v="0"/>
    <x v="0"/>
    <s v="Tesseramento"/>
    <x v="1"/>
    <x v="3"/>
    <x v="0"/>
    <m/>
  </r>
  <r>
    <n v="17736"/>
    <x v="0"/>
    <x v="0"/>
    <x v="0"/>
    <x v="0"/>
    <x v="4"/>
    <x v="144"/>
    <x v="0"/>
    <x v="1"/>
    <s v="Tesseramento"/>
    <x v="1"/>
    <x v="4"/>
    <x v="0"/>
    <m/>
  </r>
  <r>
    <n v="193209"/>
    <x v="0"/>
    <x v="0"/>
    <x v="0"/>
    <x v="2"/>
    <x v="4"/>
    <x v="144"/>
    <x v="0"/>
    <x v="1"/>
    <s v="Tesseramento"/>
    <x v="1"/>
    <x v="0"/>
    <x v="0"/>
    <m/>
  </r>
  <r>
    <n v="17737"/>
    <x v="0"/>
    <x v="0"/>
    <x v="0"/>
    <x v="0"/>
    <x v="4"/>
    <x v="144"/>
    <x v="0"/>
    <x v="0"/>
    <s v="Tesseramento"/>
    <x v="1"/>
    <x v="4"/>
    <x v="0"/>
    <m/>
  </r>
  <r>
    <n v="232577"/>
    <x v="0"/>
    <x v="0"/>
    <x v="0"/>
    <x v="0"/>
    <x v="4"/>
    <x v="144"/>
    <x v="0"/>
    <x v="0"/>
    <s v="Tesseramento"/>
    <x v="1"/>
    <x v="0"/>
    <x v="0"/>
    <m/>
  </r>
  <r>
    <n v="79182"/>
    <x v="0"/>
    <x v="0"/>
    <x v="0"/>
    <x v="0"/>
    <x v="4"/>
    <x v="144"/>
    <x v="0"/>
    <x v="0"/>
    <s v="Tesseramento"/>
    <x v="1"/>
    <x v="0"/>
    <x v="0"/>
    <m/>
  </r>
  <r>
    <n v="171169"/>
    <x v="1"/>
    <x v="0"/>
    <x v="0"/>
    <x v="0"/>
    <x v="4"/>
    <x v="144"/>
    <x v="0"/>
    <x v="0"/>
    <s v="Tesseramento"/>
    <x v="1"/>
    <x v="5"/>
    <x v="0"/>
    <s v="B"/>
  </r>
  <r>
    <n v="124540"/>
    <x v="1"/>
    <x v="0"/>
    <x v="0"/>
    <x v="0"/>
    <x v="4"/>
    <x v="144"/>
    <x v="0"/>
    <x v="0"/>
    <s v="Tesseramento"/>
    <x v="1"/>
    <x v="6"/>
    <x v="0"/>
    <s v="B"/>
  </r>
  <r>
    <n v="3016"/>
    <x v="0"/>
    <x v="0"/>
    <x v="0"/>
    <x v="2"/>
    <x v="4"/>
    <x v="144"/>
    <x v="0"/>
    <x v="1"/>
    <s v="Tesseramento"/>
    <x v="1"/>
    <x v="4"/>
    <x v="0"/>
    <m/>
  </r>
  <r>
    <n v="43355"/>
    <x v="0"/>
    <x v="0"/>
    <x v="0"/>
    <x v="0"/>
    <x v="4"/>
    <x v="144"/>
    <x v="0"/>
    <x v="1"/>
    <s v="Tesseramento"/>
    <x v="1"/>
    <x v="4"/>
    <x v="0"/>
    <m/>
  </r>
  <r>
    <n v="17747"/>
    <x v="0"/>
    <x v="0"/>
    <x v="0"/>
    <x v="4"/>
    <x v="4"/>
    <x v="144"/>
    <x v="0"/>
    <x v="1"/>
    <s v="Tesseramento"/>
    <x v="1"/>
    <x v="0"/>
    <x v="0"/>
    <m/>
  </r>
  <r>
    <n v="17746"/>
    <x v="0"/>
    <x v="0"/>
    <x v="0"/>
    <x v="0"/>
    <x v="4"/>
    <x v="144"/>
    <x v="0"/>
    <x v="0"/>
    <s v="Tesseramento"/>
    <x v="1"/>
    <x v="0"/>
    <x v="0"/>
    <m/>
  </r>
  <r>
    <n v="17748"/>
    <x v="0"/>
    <x v="0"/>
    <x v="0"/>
    <x v="0"/>
    <x v="4"/>
    <x v="144"/>
    <x v="0"/>
    <x v="0"/>
    <s v="Tesseramento"/>
    <x v="1"/>
    <x v="4"/>
    <x v="0"/>
    <m/>
  </r>
  <r>
    <n v="17751"/>
    <x v="0"/>
    <x v="0"/>
    <x v="0"/>
    <x v="0"/>
    <x v="4"/>
    <x v="144"/>
    <x v="0"/>
    <x v="0"/>
    <s v="Tesseramento"/>
    <x v="1"/>
    <x v="3"/>
    <x v="0"/>
    <m/>
  </r>
  <r>
    <n v="121179"/>
    <x v="0"/>
    <x v="0"/>
    <x v="0"/>
    <x v="0"/>
    <x v="4"/>
    <x v="144"/>
    <x v="0"/>
    <x v="0"/>
    <s v="Tesseramento"/>
    <x v="1"/>
    <x v="1"/>
    <x v="0"/>
    <m/>
  </r>
  <r>
    <n v="69713"/>
    <x v="0"/>
    <x v="0"/>
    <x v="0"/>
    <x v="0"/>
    <x v="4"/>
    <x v="144"/>
    <x v="0"/>
    <x v="1"/>
    <s v="Tesseramento"/>
    <x v="1"/>
    <x v="3"/>
    <x v="0"/>
    <m/>
  </r>
  <r>
    <n v="17759"/>
    <x v="0"/>
    <x v="0"/>
    <x v="0"/>
    <x v="0"/>
    <x v="4"/>
    <x v="144"/>
    <x v="0"/>
    <x v="0"/>
    <s v="Tesseramento"/>
    <x v="1"/>
    <x v="4"/>
    <x v="0"/>
    <m/>
  </r>
  <r>
    <n v="146321"/>
    <x v="1"/>
    <x v="0"/>
    <x v="0"/>
    <x v="0"/>
    <x v="4"/>
    <x v="144"/>
    <x v="0"/>
    <x v="0"/>
    <s v="Tesseramento"/>
    <x v="1"/>
    <x v="6"/>
    <x v="0"/>
    <s v="B"/>
  </r>
  <r>
    <n v="121701"/>
    <x v="0"/>
    <x v="0"/>
    <x v="0"/>
    <x v="0"/>
    <x v="4"/>
    <x v="65"/>
    <x v="0"/>
    <x v="0"/>
    <s v="Tesseramento"/>
    <x v="1"/>
    <x v="4"/>
    <x v="0"/>
    <m/>
  </r>
  <r>
    <n v="181015"/>
    <x v="1"/>
    <x v="0"/>
    <x v="0"/>
    <x v="0"/>
    <x v="4"/>
    <x v="144"/>
    <x v="0"/>
    <x v="0"/>
    <s v="Tesseramento"/>
    <x v="1"/>
    <x v="5"/>
    <x v="0"/>
    <s v="B"/>
  </r>
  <r>
    <n v="43541"/>
    <x v="0"/>
    <x v="0"/>
    <x v="0"/>
    <x v="0"/>
    <x v="4"/>
    <x v="144"/>
    <x v="0"/>
    <x v="1"/>
    <s v="Tesseramento"/>
    <x v="1"/>
    <x v="0"/>
    <x v="0"/>
    <m/>
  </r>
  <r>
    <n v="17772"/>
    <x v="0"/>
    <x v="0"/>
    <x v="0"/>
    <x v="0"/>
    <x v="4"/>
    <x v="144"/>
    <x v="0"/>
    <x v="0"/>
    <s v="Tesseramento"/>
    <x v="1"/>
    <x v="4"/>
    <x v="0"/>
    <m/>
  </r>
  <r>
    <n v="17771"/>
    <x v="0"/>
    <x v="0"/>
    <x v="0"/>
    <x v="0"/>
    <x v="4"/>
    <x v="144"/>
    <x v="0"/>
    <x v="1"/>
    <s v="Tesseramento"/>
    <x v="1"/>
    <x v="4"/>
    <x v="0"/>
    <m/>
  </r>
  <r>
    <n v="17782"/>
    <x v="0"/>
    <x v="0"/>
    <x v="0"/>
    <x v="0"/>
    <x v="4"/>
    <x v="144"/>
    <x v="0"/>
    <x v="1"/>
    <s v="Tesseramento"/>
    <x v="1"/>
    <x v="4"/>
    <x v="0"/>
    <m/>
  </r>
  <r>
    <n v="17783"/>
    <x v="0"/>
    <x v="0"/>
    <x v="0"/>
    <x v="0"/>
    <x v="4"/>
    <x v="144"/>
    <x v="0"/>
    <x v="0"/>
    <s v="Tesseramento"/>
    <x v="1"/>
    <x v="4"/>
    <x v="0"/>
    <m/>
  </r>
  <r>
    <n v="17788"/>
    <x v="0"/>
    <x v="0"/>
    <x v="0"/>
    <x v="0"/>
    <x v="4"/>
    <x v="144"/>
    <x v="0"/>
    <x v="0"/>
    <s v="Tesseramento"/>
    <x v="1"/>
    <x v="4"/>
    <x v="0"/>
    <m/>
  </r>
  <r>
    <n v="17791"/>
    <x v="0"/>
    <x v="0"/>
    <x v="0"/>
    <x v="0"/>
    <x v="4"/>
    <x v="144"/>
    <x v="0"/>
    <x v="0"/>
    <s v="Tesseramento"/>
    <x v="1"/>
    <x v="0"/>
    <x v="0"/>
    <m/>
  </r>
  <r>
    <n v="206072"/>
    <x v="1"/>
    <x v="0"/>
    <x v="0"/>
    <x v="1"/>
    <x v="4"/>
    <x v="144"/>
    <x v="0"/>
    <x v="1"/>
    <s v="Tesseramento"/>
    <x v="1"/>
    <x v="5"/>
    <x v="0"/>
    <m/>
  </r>
  <r>
    <n v="17795"/>
    <x v="0"/>
    <x v="0"/>
    <x v="0"/>
    <x v="0"/>
    <x v="4"/>
    <x v="144"/>
    <x v="0"/>
    <x v="1"/>
    <s v="Tesseramento"/>
    <x v="1"/>
    <x v="4"/>
    <x v="0"/>
    <m/>
  </r>
  <r>
    <n v="17794"/>
    <x v="0"/>
    <x v="0"/>
    <x v="0"/>
    <x v="0"/>
    <x v="4"/>
    <x v="144"/>
    <x v="0"/>
    <x v="0"/>
    <s v="Tesseramento"/>
    <x v="1"/>
    <x v="4"/>
    <x v="0"/>
    <m/>
  </r>
  <r>
    <n v="20602"/>
    <x v="0"/>
    <x v="0"/>
    <x v="0"/>
    <x v="0"/>
    <x v="4"/>
    <x v="144"/>
    <x v="0"/>
    <x v="0"/>
    <s v="Tesseramento"/>
    <x v="1"/>
    <x v="0"/>
    <x v="0"/>
    <m/>
  </r>
  <r>
    <n v="206073"/>
    <x v="1"/>
    <x v="0"/>
    <x v="0"/>
    <x v="1"/>
    <x v="4"/>
    <x v="144"/>
    <x v="0"/>
    <x v="0"/>
    <s v="Tesseramento"/>
    <x v="1"/>
    <x v="5"/>
    <x v="0"/>
    <m/>
  </r>
  <r>
    <n v="206074"/>
    <x v="1"/>
    <x v="0"/>
    <x v="0"/>
    <x v="1"/>
    <x v="4"/>
    <x v="144"/>
    <x v="0"/>
    <x v="0"/>
    <s v="Tesseramento"/>
    <x v="1"/>
    <x v="5"/>
    <x v="0"/>
    <m/>
  </r>
  <r>
    <n v="104460"/>
    <x v="0"/>
    <x v="0"/>
    <x v="0"/>
    <x v="0"/>
    <x v="4"/>
    <x v="144"/>
    <x v="0"/>
    <x v="0"/>
    <s v="Tesseramento"/>
    <x v="1"/>
    <x v="3"/>
    <x v="0"/>
    <m/>
  </r>
  <r>
    <n v="91533"/>
    <x v="0"/>
    <x v="0"/>
    <x v="0"/>
    <x v="0"/>
    <x v="4"/>
    <x v="144"/>
    <x v="0"/>
    <x v="0"/>
    <s v="Tesseramento"/>
    <x v="1"/>
    <x v="4"/>
    <x v="0"/>
    <m/>
  </r>
  <r>
    <n v="42468"/>
    <x v="0"/>
    <x v="0"/>
    <x v="0"/>
    <x v="0"/>
    <x v="4"/>
    <x v="144"/>
    <x v="0"/>
    <x v="0"/>
    <s v="Tesseramento"/>
    <x v="1"/>
    <x v="4"/>
    <x v="0"/>
    <m/>
  </r>
  <r>
    <n v="17820"/>
    <x v="0"/>
    <x v="0"/>
    <x v="0"/>
    <x v="0"/>
    <x v="4"/>
    <x v="144"/>
    <x v="0"/>
    <x v="1"/>
    <s v="Tesseramento"/>
    <x v="1"/>
    <x v="4"/>
    <x v="0"/>
    <m/>
  </r>
  <r>
    <n v="82882"/>
    <x v="0"/>
    <x v="0"/>
    <x v="0"/>
    <x v="0"/>
    <x v="4"/>
    <x v="144"/>
    <x v="0"/>
    <x v="0"/>
    <s v="Tesseramento"/>
    <x v="1"/>
    <x v="3"/>
    <x v="0"/>
    <m/>
  </r>
  <r>
    <n v="118897"/>
    <x v="0"/>
    <x v="0"/>
    <x v="0"/>
    <x v="0"/>
    <x v="4"/>
    <x v="144"/>
    <x v="0"/>
    <x v="1"/>
    <s v="Tesseramento"/>
    <x v="1"/>
    <x v="3"/>
    <x v="0"/>
    <m/>
  </r>
  <r>
    <n v="17828"/>
    <x v="0"/>
    <x v="0"/>
    <x v="0"/>
    <x v="0"/>
    <x v="4"/>
    <x v="144"/>
    <x v="0"/>
    <x v="0"/>
    <s v="Tesseramento"/>
    <x v="1"/>
    <x v="4"/>
    <x v="0"/>
    <m/>
  </r>
  <r>
    <n v="127589"/>
    <x v="0"/>
    <x v="0"/>
    <x v="0"/>
    <x v="0"/>
    <x v="4"/>
    <x v="144"/>
    <x v="0"/>
    <x v="1"/>
    <s v="Tesseramento"/>
    <x v="1"/>
    <x v="3"/>
    <x v="0"/>
    <m/>
  </r>
  <r>
    <n v="18149"/>
    <x v="0"/>
    <x v="0"/>
    <x v="0"/>
    <x v="0"/>
    <x v="4"/>
    <x v="144"/>
    <x v="0"/>
    <x v="1"/>
    <s v="Tesseramento"/>
    <x v="1"/>
    <x v="4"/>
    <x v="0"/>
    <m/>
  </r>
  <r>
    <n v="21639"/>
    <x v="0"/>
    <x v="0"/>
    <x v="0"/>
    <x v="0"/>
    <x v="4"/>
    <x v="144"/>
    <x v="0"/>
    <x v="0"/>
    <s v="Tesseramento"/>
    <x v="1"/>
    <x v="0"/>
    <x v="0"/>
    <m/>
  </r>
  <r>
    <n v="226666"/>
    <x v="1"/>
    <x v="0"/>
    <x v="0"/>
    <x v="1"/>
    <x v="4"/>
    <x v="144"/>
    <x v="0"/>
    <x v="1"/>
    <s v="Tesseramento"/>
    <x v="1"/>
    <x v="5"/>
    <x v="0"/>
    <m/>
  </r>
  <r>
    <n v="206410"/>
    <x v="1"/>
    <x v="0"/>
    <x v="0"/>
    <x v="0"/>
    <x v="4"/>
    <x v="144"/>
    <x v="0"/>
    <x v="0"/>
    <s v="Tesseramento"/>
    <x v="1"/>
    <x v="5"/>
    <x v="0"/>
    <s v="B"/>
  </r>
  <r>
    <n v="11790"/>
    <x v="0"/>
    <x v="0"/>
    <x v="0"/>
    <x v="0"/>
    <x v="4"/>
    <x v="144"/>
    <x v="0"/>
    <x v="0"/>
    <s v="Tesseramento"/>
    <x v="1"/>
    <x v="4"/>
    <x v="0"/>
    <m/>
  </r>
  <r>
    <n v="125350"/>
    <x v="1"/>
    <x v="0"/>
    <x v="0"/>
    <x v="0"/>
    <x v="4"/>
    <x v="144"/>
    <x v="0"/>
    <x v="0"/>
    <s v="Tesseramento"/>
    <x v="1"/>
    <x v="2"/>
    <x v="0"/>
    <m/>
  </r>
  <r>
    <n v="81052"/>
    <x v="0"/>
    <x v="0"/>
    <x v="0"/>
    <x v="0"/>
    <x v="4"/>
    <x v="144"/>
    <x v="0"/>
    <x v="0"/>
    <s v="Tesseramento"/>
    <x v="1"/>
    <x v="3"/>
    <x v="0"/>
    <m/>
  </r>
  <r>
    <n v="9518"/>
    <x v="0"/>
    <x v="0"/>
    <x v="0"/>
    <x v="0"/>
    <x v="4"/>
    <x v="144"/>
    <x v="0"/>
    <x v="0"/>
    <s v="Tesseramento"/>
    <x v="1"/>
    <x v="4"/>
    <x v="0"/>
    <m/>
  </r>
  <r>
    <n v="66822"/>
    <x v="0"/>
    <x v="0"/>
    <x v="0"/>
    <x v="0"/>
    <x v="4"/>
    <x v="144"/>
    <x v="0"/>
    <x v="1"/>
    <s v="Tesseramento"/>
    <x v="1"/>
    <x v="3"/>
    <x v="0"/>
    <m/>
  </r>
  <r>
    <n v="17889"/>
    <x v="0"/>
    <x v="0"/>
    <x v="0"/>
    <x v="0"/>
    <x v="4"/>
    <x v="144"/>
    <x v="0"/>
    <x v="1"/>
    <s v="Tesseramento"/>
    <x v="1"/>
    <x v="4"/>
    <x v="0"/>
    <m/>
  </r>
  <r>
    <n v="17894"/>
    <x v="0"/>
    <x v="0"/>
    <x v="0"/>
    <x v="0"/>
    <x v="4"/>
    <x v="144"/>
    <x v="0"/>
    <x v="0"/>
    <s v="Tesseramento"/>
    <x v="1"/>
    <x v="4"/>
    <x v="0"/>
    <m/>
  </r>
  <r>
    <n v="17892"/>
    <x v="0"/>
    <x v="0"/>
    <x v="0"/>
    <x v="0"/>
    <x v="4"/>
    <x v="144"/>
    <x v="0"/>
    <x v="0"/>
    <s v="Tesseramento"/>
    <x v="1"/>
    <x v="1"/>
    <x v="0"/>
    <m/>
  </r>
  <r>
    <n v="177890"/>
    <x v="1"/>
    <x v="0"/>
    <x v="0"/>
    <x v="1"/>
    <x v="4"/>
    <x v="144"/>
    <x v="0"/>
    <x v="1"/>
    <s v="Tesseramento"/>
    <x v="1"/>
    <x v="6"/>
    <x v="0"/>
    <m/>
  </r>
  <r>
    <n v="195744"/>
    <x v="1"/>
    <x v="0"/>
    <x v="0"/>
    <x v="1"/>
    <x v="4"/>
    <x v="144"/>
    <x v="0"/>
    <x v="0"/>
    <s v="Tesseramento"/>
    <x v="1"/>
    <x v="5"/>
    <x v="0"/>
    <m/>
  </r>
  <r>
    <n v="52629"/>
    <x v="0"/>
    <x v="0"/>
    <x v="0"/>
    <x v="0"/>
    <x v="4"/>
    <x v="144"/>
    <x v="0"/>
    <x v="1"/>
    <s v="Tesseramento"/>
    <x v="1"/>
    <x v="0"/>
    <x v="0"/>
    <m/>
  </r>
  <r>
    <n v="52628"/>
    <x v="0"/>
    <x v="0"/>
    <x v="0"/>
    <x v="0"/>
    <x v="4"/>
    <x v="144"/>
    <x v="0"/>
    <x v="0"/>
    <s v="Tesseramento"/>
    <x v="1"/>
    <x v="4"/>
    <x v="0"/>
    <m/>
  </r>
  <r>
    <n v="70458"/>
    <x v="0"/>
    <x v="0"/>
    <x v="0"/>
    <x v="0"/>
    <x v="4"/>
    <x v="144"/>
    <x v="0"/>
    <x v="0"/>
    <s v="Tesseramento"/>
    <x v="1"/>
    <x v="4"/>
    <x v="0"/>
    <m/>
  </r>
  <r>
    <n v="17910"/>
    <x v="0"/>
    <x v="0"/>
    <x v="0"/>
    <x v="0"/>
    <x v="4"/>
    <x v="144"/>
    <x v="0"/>
    <x v="1"/>
    <s v="Tesseramento"/>
    <x v="1"/>
    <x v="4"/>
    <x v="0"/>
    <m/>
  </r>
  <r>
    <n v="17909"/>
    <x v="0"/>
    <x v="0"/>
    <x v="0"/>
    <x v="0"/>
    <x v="4"/>
    <x v="144"/>
    <x v="0"/>
    <x v="0"/>
    <s v="Tesseramento"/>
    <x v="1"/>
    <x v="4"/>
    <x v="0"/>
    <m/>
  </r>
  <r>
    <n v="26550"/>
    <x v="0"/>
    <x v="0"/>
    <x v="0"/>
    <x v="0"/>
    <x v="4"/>
    <x v="144"/>
    <x v="0"/>
    <x v="0"/>
    <s v="Tesseramento"/>
    <x v="1"/>
    <x v="4"/>
    <x v="0"/>
    <m/>
  </r>
  <r>
    <n v="26549"/>
    <x v="0"/>
    <x v="0"/>
    <x v="0"/>
    <x v="0"/>
    <x v="4"/>
    <x v="144"/>
    <x v="0"/>
    <x v="1"/>
    <s v="Tesseramento"/>
    <x v="1"/>
    <x v="4"/>
    <x v="0"/>
    <m/>
  </r>
  <r>
    <n v="168229"/>
    <x v="0"/>
    <x v="0"/>
    <x v="0"/>
    <x v="0"/>
    <x v="4"/>
    <x v="144"/>
    <x v="0"/>
    <x v="0"/>
    <s v="Tesseramento"/>
    <x v="1"/>
    <x v="1"/>
    <x v="0"/>
    <m/>
  </r>
  <r>
    <n v="169085"/>
    <x v="0"/>
    <x v="0"/>
    <x v="0"/>
    <x v="1"/>
    <x v="4"/>
    <x v="144"/>
    <x v="0"/>
    <x v="1"/>
    <s v="Tesseramento"/>
    <x v="1"/>
    <x v="3"/>
    <x v="0"/>
    <m/>
  </r>
  <r>
    <n v="176978"/>
    <x v="0"/>
    <x v="0"/>
    <x v="0"/>
    <x v="0"/>
    <x v="4"/>
    <x v="144"/>
    <x v="0"/>
    <x v="1"/>
    <s v="Tesseramento"/>
    <x v="1"/>
    <x v="3"/>
    <x v="0"/>
    <m/>
  </r>
  <r>
    <n v="48964"/>
    <x v="0"/>
    <x v="0"/>
    <x v="0"/>
    <x v="0"/>
    <x v="4"/>
    <x v="144"/>
    <x v="0"/>
    <x v="0"/>
    <s v="Tesseramento"/>
    <x v="1"/>
    <x v="3"/>
    <x v="0"/>
    <m/>
  </r>
  <r>
    <n v="48963"/>
    <x v="0"/>
    <x v="0"/>
    <x v="0"/>
    <x v="0"/>
    <x v="4"/>
    <x v="144"/>
    <x v="0"/>
    <x v="1"/>
    <s v="Tesseramento"/>
    <x v="1"/>
    <x v="3"/>
    <x v="0"/>
    <m/>
  </r>
  <r>
    <n v="82721"/>
    <x v="0"/>
    <x v="0"/>
    <x v="0"/>
    <x v="0"/>
    <x v="4"/>
    <x v="144"/>
    <x v="0"/>
    <x v="1"/>
    <s v="Tesseramento"/>
    <x v="1"/>
    <x v="1"/>
    <x v="0"/>
    <m/>
  </r>
  <r>
    <n v="17951"/>
    <x v="0"/>
    <x v="0"/>
    <x v="0"/>
    <x v="0"/>
    <x v="4"/>
    <x v="144"/>
    <x v="0"/>
    <x v="0"/>
    <s v="Tesseramento"/>
    <x v="1"/>
    <x v="4"/>
    <x v="0"/>
    <m/>
  </r>
  <r>
    <n v="200079"/>
    <x v="0"/>
    <x v="0"/>
    <x v="0"/>
    <x v="0"/>
    <x v="4"/>
    <x v="144"/>
    <x v="0"/>
    <x v="0"/>
    <s v="Tesseramento"/>
    <x v="1"/>
    <x v="1"/>
    <x v="0"/>
    <m/>
  </r>
  <r>
    <n v="127320"/>
    <x v="0"/>
    <x v="0"/>
    <x v="0"/>
    <x v="0"/>
    <x v="4"/>
    <x v="144"/>
    <x v="0"/>
    <x v="0"/>
    <s v="Tesseramento"/>
    <x v="1"/>
    <x v="0"/>
    <x v="0"/>
    <m/>
  </r>
  <r>
    <n v="219498"/>
    <x v="1"/>
    <x v="0"/>
    <x v="0"/>
    <x v="0"/>
    <x v="4"/>
    <x v="144"/>
    <x v="0"/>
    <x v="0"/>
    <s v="Tesseramento"/>
    <x v="1"/>
    <x v="7"/>
    <x v="0"/>
    <m/>
  </r>
  <r>
    <n v="17965"/>
    <x v="0"/>
    <x v="0"/>
    <x v="0"/>
    <x v="0"/>
    <x v="4"/>
    <x v="144"/>
    <x v="0"/>
    <x v="0"/>
    <s v="Tesseramento"/>
    <x v="1"/>
    <x v="4"/>
    <x v="0"/>
    <m/>
  </r>
  <r>
    <n v="17966"/>
    <x v="0"/>
    <x v="0"/>
    <x v="0"/>
    <x v="0"/>
    <x v="4"/>
    <x v="144"/>
    <x v="0"/>
    <x v="0"/>
    <s v="Tesseramento"/>
    <x v="1"/>
    <x v="1"/>
    <x v="0"/>
    <m/>
  </r>
  <r>
    <n v="81063"/>
    <x v="0"/>
    <x v="0"/>
    <x v="0"/>
    <x v="0"/>
    <x v="4"/>
    <x v="144"/>
    <x v="0"/>
    <x v="0"/>
    <s v="Tesseramento"/>
    <x v="1"/>
    <x v="4"/>
    <x v="0"/>
    <m/>
  </r>
  <r>
    <n v="88513"/>
    <x v="0"/>
    <x v="0"/>
    <x v="0"/>
    <x v="0"/>
    <x v="4"/>
    <x v="144"/>
    <x v="0"/>
    <x v="0"/>
    <s v="Tesseramento"/>
    <x v="1"/>
    <x v="4"/>
    <x v="0"/>
    <m/>
  </r>
  <r>
    <n v="29584"/>
    <x v="0"/>
    <x v="0"/>
    <x v="0"/>
    <x v="0"/>
    <x v="4"/>
    <x v="144"/>
    <x v="0"/>
    <x v="0"/>
    <s v="Tesseramento"/>
    <x v="1"/>
    <x v="4"/>
    <x v="0"/>
    <m/>
  </r>
  <r>
    <n v="5262"/>
    <x v="0"/>
    <x v="0"/>
    <x v="0"/>
    <x v="0"/>
    <x v="4"/>
    <x v="144"/>
    <x v="0"/>
    <x v="1"/>
    <s v="Tesseramento"/>
    <x v="1"/>
    <x v="4"/>
    <x v="0"/>
    <m/>
  </r>
  <r>
    <n v="17989"/>
    <x v="0"/>
    <x v="0"/>
    <x v="0"/>
    <x v="0"/>
    <x v="4"/>
    <x v="144"/>
    <x v="0"/>
    <x v="0"/>
    <s v="Tesseramento"/>
    <x v="1"/>
    <x v="4"/>
    <x v="0"/>
    <m/>
  </r>
  <r>
    <n v="52631"/>
    <x v="0"/>
    <x v="0"/>
    <x v="0"/>
    <x v="0"/>
    <x v="4"/>
    <x v="144"/>
    <x v="0"/>
    <x v="1"/>
    <s v="Tesseramento"/>
    <x v="1"/>
    <x v="4"/>
    <x v="0"/>
    <m/>
  </r>
  <r>
    <n v="43155"/>
    <x v="0"/>
    <x v="0"/>
    <x v="0"/>
    <x v="0"/>
    <x v="4"/>
    <x v="144"/>
    <x v="0"/>
    <x v="0"/>
    <s v="Tesseramento"/>
    <x v="1"/>
    <x v="3"/>
    <x v="0"/>
    <m/>
  </r>
  <r>
    <n v="17996"/>
    <x v="0"/>
    <x v="0"/>
    <x v="0"/>
    <x v="0"/>
    <x v="4"/>
    <x v="144"/>
    <x v="0"/>
    <x v="1"/>
    <s v="Tesseramento"/>
    <x v="1"/>
    <x v="4"/>
    <x v="0"/>
    <m/>
  </r>
  <r>
    <n v="205727"/>
    <x v="1"/>
    <x v="0"/>
    <x v="0"/>
    <x v="1"/>
    <x v="4"/>
    <x v="144"/>
    <x v="0"/>
    <x v="1"/>
    <s v="Tesseramento"/>
    <x v="1"/>
    <x v="5"/>
    <x v="0"/>
    <m/>
  </r>
  <r>
    <n v="169781"/>
    <x v="0"/>
    <x v="0"/>
    <x v="0"/>
    <x v="0"/>
    <x v="4"/>
    <x v="144"/>
    <x v="0"/>
    <x v="0"/>
    <s v="Tesseramento"/>
    <x v="1"/>
    <x v="0"/>
    <x v="0"/>
    <m/>
  </r>
  <r>
    <n v="18000"/>
    <x v="0"/>
    <x v="0"/>
    <x v="0"/>
    <x v="0"/>
    <x v="4"/>
    <x v="144"/>
    <x v="0"/>
    <x v="1"/>
    <s v="Tesseramento"/>
    <x v="1"/>
    <x v="4"/>
    <x v="0"/>
    <m/>
  </r>
  <r>
    <n v="227555"/>
    <x v="0"/>
    <x v="0"/>
    <x v="0"/>
    <x v="2"/>
    <x v="4"/>
    <x v="144"/>
    <x v="0"/>
    <x v="0"/>
    <s v="Tesseramento"/>
    <x v="1"/>
    <x v="3"/>
    <x v="0"/>
    <m/>
  </r>
  <r>
    <n v="206081"/>
    <x v="1"/>
    <x v="0"/>
    <x v="0"/>
    <x v="0"/>
    <x v="4"/>
    <x v="144"/>
    <x v="0"/>
    <x v="0"/>
    <s v="Tesseramento"/>
    <x v="1"/>
    <x v="7"/>
    <x v="0"/>
    <m/>
  </r>
  <r>
    <n v="206082"/>
    <x v="1"/>
    <x v="0"/>
    <x v="0"/>
    <x v="1"/>
    <x v="4"/>
    <x v="144"/>
    <x v="0"/>
    <x v="0"/>
    <s v="Tesseramento"/>
    <x v="1"/>
    <x v="5"/>
    <x v="0"/>
    <m/>
  </r>
  <r>
    <n v="88731"/>
    <x v="0"/>
    <x v="0"/>
    <x v="0"/>
    <x v="0"/>
    <x v="4"/>
    <x v="144"/>
    <x v="0"/>
    <x v="1"/>
    <s v="Tesseramento"/>
    <x v="1"/>
    <x v="3"/>
    <x v="0"/>
    <m/>
  </r>
  <r>
    <n v="122648"/>
    <x v="0"/>
    <x v="0"/>
    <x v="0"/>
    <x v="0"/>
    <x v="4"/>
    <x v="144"/>
    <x v="0"/>
    <x v="0"/>
    <s v="Tesseramento"/>
    <x v="1"/>
    <x v="0"/>
    <x v="0"/>
    <m/>
  </r>
  <r>
    <n v="26611"/>
    <x v="0"/>
    <x v="0"/>
    <x v="0"/>
    <x v="0"/>
    <x v="4"/>
    <x v="144"/>
    <x v="0"/>
    <x v="0"/>
    <s v="Tesseramento"/>
    <x v="1"/>
    <x v="4"/>
    <x v="0"/>
    <m/>
  </r>
  <r>
    <n v="88734"/>
    <x v="0"/>
    <x v="0"/>
    <x v="0"/>
    <x v="0"/>
    <x v="4"/>
    <x v="144"/>
    <x v="0"/>
    <x v="1"/>
    <s v="Tesseramento"/>
    <x v="1"/>
    <x v="4"/>
    <x v="0"/>
    <m/>
  </r>
  <r>
    <n v="44384"/>
    <x v="0"/>
    <x v="0"/>
    <x v="0"/>
    <x v="0"/>
    <x v="4"/>
    <x v="144"/>
    <x v="0"/>
    <x v="0"/>
    <s v="Tesseramento"/>
    <x v="1"/>
    <x v="4"/>
    <x v="0"/>
    <m/>
  </r>
  <r>
    <n v="37642"/>
    <x v="0"/>
    <x v="0"/>
    <x v="0"/>
    <x v="0"/>
    <x v="4"/>
    <x v="144"/>
    <x v="0"/>
    <x v="0"/>
    <s v="Tesseramento"/>
    <x v="1"/>
    <x v="4"/>
    <x v="0"/>
    <m/>
  </r>
  <r>
    <n v="37589"/>
    <x v="0"/>
    <x v="0"/>
    <x v="0"/>
    <x v="0"/>
    <x v="4"/>
    <x v="144"/>
    <x v="0"/>
    <x v="1"/>
    <s v="Tesseramento"/>
    <x v="1"/>
    <x v="4"/>
    <x v="0"/>
    <m/>
  </r>
  <r>
    <n v="81072"/>
    <x v="0"/>
    <x v="0"/>
    <x v="0"/>
    <x v="2"/>
    <x v="4"/>
    <x v="144"/>
    <x v="0"/>
    <x v="0"/>
    <s v="Tesseramento"/>
    <x v="1"/>
    <x v="4"/>
    <x v="0"/>
    <m/>
  </r>
  <r>
    <n v="61086"/>
    <x v="0"/>
    <x v="0"/>
    <x v="0"/>
    <x v="0"/>
    <x v="4"/>
    <x v="144"/>
    <x v="0"/>
    <x v="0"/>
    <s v="Tesseramento"/>
    <x v="1"/>
    <x v="3"/>
    <x v="0"/>
    <m/>
  </r>
  <r>
    <n v="45882"/>
    <x v="0"/>
    <x v="0"/>
    <x v="0"/>
    <x v="0"/>
    <x v="4"/>
    <x v="144"/>
    <x v="0"/>
    <x v="0"/>
    <s v="Tesseramento"/>
    <x v="1"/>
    <x v="3"/>
    <x v="0"/>
    <m/>
  </r>
  <r>
    <n v="170420"/>
    <x v="1"/>
    <x v="0"/>
    <x v="0"/>
    <x v="0"/>
    <x v="4"/>
    <x v="144"/>
    <x v="0"/>
    <x v="1"/>
    <s v="Tesseramento"/>
    <x v="1"/>
    <x v="2"/>
    <x v="0"/>
    <m/>
  </r>
  <r>
    <n v="170419"/>
    <x v="1"/>
    <x v="0"/>
    <x v="0"/>
    <x v="0"/>
    <x v="4"/>
    <x v="144"/>
    <x v="0"/>
    <x v="1"/>
    <s v="Tesseramento"/>
    <x v="1"/>
    <x v="7"/>
    <x v="0"/>
    <m/>
  </r>
  <r>
    <n v="169472"/>
    <x v="0"/>
    <x v="0"/>
    <x v="0"/>
    <x v="0"/>
    <x v="4"/>
    <x v="144"/>
    <x v="0"/>
    <x v="0"/>
    <s v="Tesseramento"/>
    <x v="1"/>
    <x v="0"/>
    <x v="0"/>
    <m/>
  </r>
  <r>
    <n v="105175"/>
    <x v="0"/>
    <x v="0"/>
    <x v="0"/>
    <x v="0"/>
    <x v="4"/>
    <x v="144"/>
    <x v="0"/>
    <x v="0"/>
    <s v="Tesseramento"/>
    <x v="1"/>
    <x v="0"/>
    <x v="0"/>
    <m/>
  </r>
  <r>
    <n v="42496"/>
    <x v="0"/>
    <x v="0"/>
    <x v="0"/>
    <x v="0"/>
    <x v="4"/>
    <x v="144"/>
    <x v="0"/>
    <x v="0"/>
    <s v="Tesseramento"/>
    <x v="1"/>
    <x v="3"/>
    <x v="0"/>
    <m/>
  </r>
  <r>
    <n v="147124"/>
    <x v="1"/>
    <x v="0"/>
    <x v="0"/>
    <x v="0"/>
    <x v="4"/>
    <x v="144"/>
    <x v="0"/>
    <x v="0"/>
    <s v="Tesseramento"/>
    <x v="1"/>
    <x v="2"/>
    <x v="0"/>
    <m/>
  </r>
  <r>
    <n v="147123"/>
    <x v="1"/>
    <x v="0"/>
    <x v="0"/>
    <x v="0"/>
    <x v="4"/>
    <x v="144"/>
    <x v="0"/>
    <x v="0"/>
    <s v="Tesseramento"/>
    <x v="1"/>
    <x v="2"/>
    <x v="0"/>
    <m/>
  </r>
  <r>
    <n v="41029"/>
    <x v="0"/>
    <x v="0"/>
    <x v="0"/>
    <x v="0"/>
    <x v="4"/>
    <x v="144"/>
    <x v="0"/>
    <x v="0"/>
    <s v="Tesseramento"/>
    <x v="1"/>
    <x v="3"/>
    <x v="0"/>
    <m/>
  </r>
  <r>
    <n v="195113"/>
    <x v="0"/>
    <x v="0"/>
    <x v="0"/>
    <x v="0"/>
    <x v="4"/>
    <x v="144"/>
    <x v="0"/>
    <x v="1"/>
    <s v="Tesseramento"/>
    <x v="1"/>
    <x v="4"/>
    <x v="0"/>
    <m/>
  </r>
  <r>
    <n v="91198"/>
    <x v="0"/>
    <x v="0"/>
    <x v="0"/>
    <x v="0"/>
    <x v="4"/>
    <x v="144"/>
    <x v="0"/>
    <x v="0"/>
    <s v="Tesseramento"/>
    <x v="1"/>
    <x v="3"/>
    <x v="0"/>
    <m/>
  </r>
  <r>
    <n v="18070"/>
    <x v="0"/>
    <x v="0"/>
    <x v="0"/>
    <x v="0"/>
    <x v="4"/>
    <x v="144"/>
    <x v="0"/>
    <x v="0"/>
    <s v="Tesseramento"/>
    <x v="1"/>
    <x v="4"/>
    <x v="0"/>
    <m/>
  </r>
  <r>
    <n v="18079"/>
    <x v="0"/>
    <x v="0"/>
    <x v="0"/>
    <x v="0"/>
    <x v="4"/>
    <x v="144"/>
    <x v="0"/>
    <x v="0"/>
    <s v="Tesseramento"/>
    <x v="1"/>
    <x v="4"/>
    <x v="0"/>
    <m/>
  </r>
  <r>
    <n v="54275"/>
    <x v="0"/>
    <x v="0"/>
    <x v="0"/>
    <x v="0"/>
    <x v="4"/>
    <x v="144"/>
    <x v="0"/>
    <x v="1"/>
    <s v="Tesseramento"/>
    <x v="1"/>
    <x v="4"/>
    <x v="0"/>
    <m/>
  </r>
  <r>
    <n v="18084"/>
    <x v="0"/>
    <x v="0"/>
    <x v="0"/>
    <x v="0"/>
    <x v="4"/>
    <x v="144"/>
    <x v="0"/>
    <x v="0"/>
    <s v="Tesseramento"/>
    <x v="1"/>
    <x v="3"/>
    <x v="0"/>
    <m/>
  </r>
  <r>
    <n v="181019"/>
    <x v="0"/>
    <x v="0"/>
    <x v="0"/>
    <x v="0"/>
    <x v="4"/>
    <x v="144"/>
    <x v="0"/>
    <x v="1"/>
    <s v="Tesseramento"/>
    <x v="1"/>
    <x v="3"/>
    <x v="0"/>
    <m/>
  </r>
  <r>
    <n v="18090"/>
    <x v="0"/>
    <x v="0"/>
    <x v="0"/>
    <x v="0"/>
    <x v="4"/>
    <x v="144"/>
    <x v="0"/>
    <x v="0"/>
    <s v="Tesseramento"/>
    <x v="1"/>
    <x v="4"/>
    <x v="0"/>
    <m/>
  </r>
  <r>
    <n v="18097"/>
    <x v="0"/>
    <x v="0"/>
    <x v="0"/>
    <x v="1"/>
    <x v="4"/>
    <x v="144"/>
    <x v="0"/>
    <x v="0"/>
    <s v="Tesseramento"/>
    <x v="1"/>
    <x v="4"/>
    <x v="0"/>
    <m/>
  </r>
  <r>
    <n v="6584"/>
    <x v="0"/>
    <x v="0"/>
    <x v="0"/>
    <x v="0"/>
    <x v="4"/>
    <x v="144"/>
    <x v="0"/>
    <x v="1"/>
    <s v="Tesseramento"/>
    <x v="1"/>
    <x v="0"/>
    <x v="0"/>
    <m/>
  </r>
  <r>
    <n v="104508"/>
    <x v="0"/>
    <x v="0"/>
    <x v="0"/>
    <x v="0"/>
    <x v="4"/>
    <x v="144"/>
    <x v="0"/>
    <x v="1"/>
    <s v="Tesseramento"/>
    <x v="1"/>
    <x v="4"/>
    <x v="0"/>
    <m/>
  </r>
  <r>
    <n v="67748"/>
    <x v="0"/>
    <x v="0"/>
    <x v="0"/>
    <x v="0"/>
    <x v="4"/>
    <x v="144"/>
    <x v="0"/>
    <x v="0"/>
    <s v="Tesseramento"/>
    <x v="1"/>
    <x v="0"/>
    <x v="0"/>
    <m/>
  </r>
  <r>
    <n v="76308"/>
    <x v="0"/>
    <x v="0"/>
    <x v="0"/>
    <x v="0"/>
    <x v="4"/>
    <x v="144"/>
    <x v="0"/>
    <x v="1"/>
    <s v="Tesseramento"/>
    <x v="1"/>
    <x v="0"/>
    <x v="0"/>
    <m/>
  </r>
  <r>
    <n v="33489"/>
    <x v="0"/>
    <x v="0"/>
    <x v="0"/>
    <x v="0"/>
    <x v="4"/>
    <x v="144"/>
    <x v="0"/>
    <x v="1"/>
    <s v="Tesseramento"/>
    <x v="1"/>
    <x v="0"/>
    <x v="0"/>
    <m/>
  </r>
  <r>
    <n v="55751"/>
    <x v="0"/>
    <x v="0"/>
    <x v="0"/>
    <x v="0"/>
    <x v="4"/>
    <x v="144"/>
    <x v="0"/>
    <x v="0"/>
    <s v="Tesseramento"/>
    <x v="1"/>
    <x v="3"/>
    <x v="0"/>
    <m/>
  </r>
  <r>
    <n v="18136"/>
    <x v="0"/>
    <x v="0"/>
    <x v="0"/>
    <x v="0"/>
    <x v="4"/>
    <x v="144"/>
    <x v="0"/>
    <x v="0"/>
    <s v="Tesseramento"/>
    <x v="1"/>
    <x v="4"/>
    <x v="0"/>
    <m/>
  </r>
  <r>
    <n v="41090"/>
    <x v="0"/>
    <x v="0"/>
    <x v="0"/>
    <x v="0"/>
    <x v="4"/>
    <x v="144"/>
    <x v="0"/>
    <x v="1"/>
    <s v="Tesseramento"/>
    <x v="1"/>
    <x v="4"/>
    <x v="0"/>
    <m/>
  </r>
  <r>
    <n v="18148"/>
    <x v="0"/>
    <x v="0"/>
    <x v="0"/>
    <x v="2"/>
    <x v="4"/>
    <x v="144"/>
    <x v="0"/>
    <x v="1"/>
    <s v="Tesseramento"/>
    <x v="1"/>
    <x v="4"/>
    <x v="0"/>
    <m/>
  </r>
  <r>
    <n v="18153"/>
    <x v="0"/>
    <x v="0"/>
    <x v="0"/>
    <x v="0"/>
    <x v="4"/>
    <x v="144"/>
    <x v="0"/>
    <x v="0"/>
    <s v="Tesseramento"/>
    <x v="1"/>
    <x v="4"/>
    <x v="0"/>
    <m/>
  </r>
  <r>
    <n v="5237"/>
    <x v="0"/>
    <x v="0"/>
    <x v="0"/>
    <x v="0"/>
    <x v="4"/>
    <x v="144"/>
    <x v="0"/>
    <x v="0"/>
    <s v="Tesseramento"/>
    <x v="1"/>
    <x v="4"/>
    <x v="0"/>
    <m/>
  </r>
  <r>
    <n v="27188"/>
    <x v="0"/>
    <x v="0"/>
    <x v="0"/>
    <x v="0"/>
    <x v="4"/>
    <x v="144"/>
    <x v="0"/>
    <x v="0"/>
    <s v="Tesseramento"/>
    <x v="1"/>
    <x v="3"/>
    <x v="0"/>
    <m/>
  </r>
  <r>
    <n v="18170"/>
    <x v="0"/>
    <x v="0"/>
    <x v="0"/>
    <x v="0"/>
    <x v="4"/>
    <x v="144"/>
    <x v="0"/>
    <x v="0"/>
    <s v="Tesseramento"/>
    <x v="1"/>
    <x v="3"/>
    <x v="0"/>
    <m/>
  </r>
  <r>
    <n v="73184"/>
    <x v="0"/>
    <x v="0"/>
    <x v="0"/>
    <x v="0"/>
    <x v="4"/>
    <x v="144"/>
    <x v="0"/>
    <x v="0"/>
    <s v="Tesseramento"/>
    <x v="1"/>
    <x v="4"/>
    <x v="0"/>
    <m/>
  </r>
  <r>
    <n v="96894"/>
    <x v="0"/>
    <x v="0"/>
    <x v="0"/>
    <x v="0"/>
    <x v="4"/>
    <x v="144"/>
    <x v="0"/>
    <x v="0"/>
    <s v="Tesseramento"/>
    <x v="1"/>
    <x v="1"/>
    <x v="0"/>
    <m/>
  </r>
  <r>
    <n v="18182"/>
    <x v="0"/>
    <x v="0"/>
    <x v="0"/>
    <x v="2"/>
    <x v="4"/>
    <x v="144"/>
    <x v="0"/>
    <x v="0"/>
    <s v="Tesseramento"/>
    <x v="1"/>
    <x v="4"/>
    <x v="0"/>
    <m/>
  </r>
  <r>
    <n v="95685"/>
    <x v="0"/>
    <x v="0"/>
    <x v="0"/>
    <x v="0"/>
    <x v="4"/>
    <x v="144"/>
    <x v="0"/>
    <x v="0"/>
    <s v="Tesseramento"/>
    <x v="1"/>
    <x v="3"/>
    <x v="0"/>
    <m/>
  </r>
  <r>
    <n v="59950"/>
    <x v="0"/>
    <x v="0"/>
    <x v="0"/>
    <x v="0"/>
    <x v="4"/>
    <x v="144"/>
    <x v="0"/>
    <x v="1"/>
    <s v="Tesseramento"/>
    <x v="1"/>
    <x v="0"/>
    <x v="0"/>
    <m/>
  </r>
  <r>
    <n v="214187"/>
    <x v="0"/>
    <x v="0"/>
    <x v="2"/>
    <x v="1"/>
    <x v="1"/>
    <x v="320"/>
    <x v="0"/>
    <x v="1"/>
    <s v="Tesseramento"/>
    <x v="1"/>
    <x v="3"/>
    <x v="0"/>
    <m/>
  </r>
  <r>
    <n v="145692"/>
    <x v="0"/>
    <x v="0"/>
    <x v="0"/>
    <x v="0"/>
    <x v="14"/>
    <x v="129"/>
    <x v="0"/>
    <x v="1"/>
    <s v="Tesseramento"/>
    <x v="1"/>
    <x v="3"/>
    <x v="0"/>
    <m/>
  </r>
  <r>
    <n v="55632"/>
    <x v="0"/>
    <x v="0"/>
    <x v="0"/>
    <x v="0"/>
    <x v="14"/>
    <x v="129"/>
    <x v="0"/>
    <x v="1"/>
    <s v="Tesseramento"/>
    <x v="1"/>
    <x v="0"/>
    <x v="0"/>
    <m/>
  </r>
  <r>
    <n v="162157"/>
    <x v="1"/>
    <x v="0"/>
    <x v="0"/>
    <x v="0"/>
    <x v="14"/>
    <x v="129"/>
    <x v="0"/>
    <x v="1"/>
    <s v="Tesseramento"/>
    <x v="1"/>
    <x v="2"/>
    <x v="0"/>
    <s v="B"/>
  </r>
  <r>
    <n v="182846"/>
    <x v="1"/>
    <x v="0"/>
    <x v="0"/>
    <x v="1"/>
    <x v="9"/>
    <x v="117"/>
    <x v="0"/>
    <x v="1"/>
    <s v="Tesseramento"/>
    <x v="1"/>
    <x v="6"/>
    <x v="0"/>
    <m/>
  </r>
  <r>
    <n v="182845"/>
    <x v="1"/>
    <x v="0"/>
    <x v="0"/>
    <x v="1"/>
    <x v="9"/>
    <x v="117"/>
    <x v="0"/>
    <x v="1"/>
    <s v="Tesseramento"/>
    <x v="1"/>
    <x v="7"/>
    <x v="0"/>
    <m/>
  </r>
  <r>
    <n v="146124"/>
    <x v="0"/>
    <x v="0"/>
    <x v="0"/>
    <x v="0"/>
    <x v="9"/>
    <x v="117"/>
    <x v="0"/>
    <x v="1"/>
    <s v="Tesseramento"/>
    <x v="1"/>
    <x v="0"/>
    <x v="0"/>
    <m/>
  </r>
  <r>
    <n v="196128"/>
    <x v="0"/>
    <x v="0"/>
    <x v="0"/>
    <x v="0"/>
    <x v="9"/>
    <x v="117"/>
    <x v="0"/>
    <x v="0"/>
    <s v="Tesseramento"/>
    <x v="1"/>
    <x v="0"/>
    <x v="0"/>
    <m/>
  </r>
  <r>
    <n v="64229"/>
    <x v="0"/>
    <x v="0"/>
    <x v="0"/>
    <x v="0"/>
    <x v="7"/>
    <x v="9"/>
    <x v="0"/>
    <x v="0"/>
    <s v="Tesseramento"/>
    <x v="0"/>
    <x v="0"/>
    <x v="0"/>
    <m/>
  </r>
  <r>
    <n v="192974"/>
    <x v="0"/>
    <x v="0"/>
    <x v="0"/>
    <x v="1"/>
    <x v="7"/>
    <x v="9"/>
    <x v="0"/>
    <x v="1"/>
    <s v="Tesseramento"/>
    <x v="0"/>
    <x v="3"/>
    <x v="0"/>
    <m/>
  </r>
  <r>
    <n v="151167"/>
    <x v="0"/>
    <x v="0"/>
    <x v="0"/>
    <x v="0"/>
    <x v="7"/>
    <x v="9"/>
    <x v="0"/>
    <x v="0"/>
    <s v="Tesseramento"/>
    <x v="0"/>
    <x v="0"/>
    <x v="0"/>
    <m/>
  </r>
  <r>
    <n v="217599"/>
    <x v="0"/>
    <x v="0"/>
    <x v="0"/>
    <x v="0"/>
    <x v="7"/>
    <x v="9"/>
    <x v="0"/>
    <x v="0"/>
    <s v="Tesseramento"/>
    <x v="0"/>
    <x v="0"/>
    <x v="0"/>
    <m/>
  </r>
  <r>
    <n v="98829"/>
    <x v="0"/>
    <x v="0"/>
    <x v="0"/>
    <x v="0"/>
    <x v="9"/>
    <x v="117"/>
    <x v="0"/>
    <x v="0"/>
    <s v="Tesseramento"/>
    <x v="1"/>
    <x v="0"/>
    <x v="0"/>
    <m/>
  </r>
  <r>
    <n v="163720"/>
    <x v="1"/>
    <x v="0"/>
    <x v="0"/>
    <x v="1"/>
    <x v="7"/>
    <x v="9"/>
    <x v="0"/>
    <x v="0"/>
    <s v="Tesseramento"/>
    <x v="0"/>
    <x v="5"/>
    <x v="0"/>
    <m/>
  </r>
  <r>
    <n v="166140"/>
    <x v="1"/>
    <x v="0"/>
    <x v="0"/>
    <x v="0"/>
    <x v="7"/>
    <x v="9"/>
    <x v="0"/>
    <x v="0"/>
    <s v="Tesseramento"/>
    <x v="0"/>
    <x v="6"/>
    <x v="0"/>
    <m/>
  </r>
  <r>
    <n v="179794"/>
    <x v="0"/>
    <x v="0"/>
    <x v="0"/>
    <x v="0"/>
    <x v="7"/>
    <x v="9"/>
    <x v="0"/>
    <x v="0"/>
    <s v="Tesseramento"/>
    <x v="0"/>
    <x v="1"/>
    <x v="0"/>
    <m/>
  </r>
  <r>
    <n v="161791"/>
    <x v="0"/>
    <x v="0"/>
    <x v="0"/>
    <x v="0"/>
    <x v="7"/>
    <x v="9"/>
    <x v="0"/>
    <x v="0"/>
    <s v="Tesseramento"/>
    <x v="0"/>
    <x v="0"/>
    <x v="0"/>
    <m/>
  </r>
  <r>
    <n v="209046"/>
    <x v="0"/>
    <x v="0"/>
    <x v="0"/>
    <x v="1"/>
    <x v="7"/>
    <x v="9"/>
    <x v="0"/>
    <x v="1"/>
    <s v="Tesseramento"/>
    <x v="0"/>
    <x v="3"/>
    <x v="0"/>
    <m/>
  </r>
  <r>
    <n v="192263"/>
    <x v="0"/>
    <x v="0"/>
    <x v="0"/>
    <x v="0"/>
    <x v="7"/>
    <x v="9"/>
    <x v="0"/>
    <x v="0"/>
    <s v="Tesseramento"/>
    <x v="0"/>
    <x v="3"/>
    <x v="0"/>
    <m/>
  </r>
  <r>
    <n v="223227"/>
    <x v="0"/>
    <x v="0"/>
    <x v="0"/>
    <x v="1"/>
    <x v="7"/>
    <x v="9"/>
    <x v="0"/>
    <x v="1"/>
    <s v="Tesseramento"/>
    <x v="0"/>
    <x v="4"/>
    <x v="0"/>
    <m/>
  </r>
  <r>
    <n v="170922"/>
    <x v="0"/>
    <x v="0"/>
    <x v="0"/>
    <x v="0"/>
    <x v="9"/>
    <x v="117"/>
    <x v="0"/>
    <x v="0"/>
    <s v="Tesseramento"/>
    <x v="1"/>
    <x v="0"/>
    <x v="0"/>
    <m/>
  </r>
  <r>
    <n v="127268"/>
    <x v="0"/>
    <x v="0"/>
    <x v="2"/>
    <x v="4"/>
    <x v="9"/>
    <x v="117"/>
    <x v="0"/>
    <x v="0"/>
    <s v="Tesseramento"/>
    <x v="1"/>
    <x v="0"/>
    <x v="0"/>
    <m/>
  </r>
  <r>
    <n v="38319"/>
    <x v="0"/>
    <x v="0"/>
    <x v="0"/>
    <x v="0"/>
    <x v="9"/>
    <x v="117"/>
    <x v="0"/>
    <x v="1"/>
    <s v="Tesseramento"/>
    <x v="1"/>
    <x v="3"/>
    <x v="0"/>
    <m/>
  </r>
  <r>
    <n v="183152"/>
    <x v="0"/>
    <x v="0"/>
    <x v="0"/>
    <x v="1"/>
    <x v="9"/>
    <x v="117"/>
    <x v="0"/>
    <x v="0"/>
    <s v="Tesseramento"/>
    <x v="1"/>
    <x v="1"/>
    <x v="0"/>
    <m/>
  </r>
  <r>
    <n v="229012"/>
    <x v="1"/>
    <x v="0"/>
    <x v="0"/>
    <x v="2"/>
    <x v="9"/>
    <x v="117"/>
    <x v="0"/>
    <x v="0"/>
    <s v="Tesseramento"/>
    <x v="1"/>
    <x v="5"/>
    <x v="0"/>
    <m/>
  </r>
  <r>
    <n v="167368"/>
    <x v="1"/>
    <x v="0"/>
    <x v="0"/>
    <x v="2"/>
    <x v="9"/>
    <x v="117"/>
    <x v="0"/>
    <x v="1"/>
    <s v="Tesseramento"/>
    <x v="1"/>
    <x v="6"/>
    <x v="0"/>
    <m/>
  </r>
  <r>
    <n v="44457"/>
    <x v="0"/>
    <x v="0"/>
    <x v="0"/>
    <x v="0"/>
    <x v="9"/>
    <x v="117"/>
    <x v="0"/>
    <x v="0"/>
    <s v="Tesseramento"/>
    <x v="1"/>
    <x v="4"/>
    <x v="0"/>
    <m/>
  </r>
  <r>
    <n v="234879"/>
    <x v="0"/>
    <x v="1"/>
    <x v="1"/>
    <x v="2"/>
    <x v="1"/>
    <x v="320"/>
    <x v="0"/>
    <x v="0"/>
    <s v="Tesseramento"/>
    <x v="1"/>
    <x v="4"/>
    <x v="0"/>
    <m/>
  </r>
  <r>
    <n v="234875"/>
    <x v="1"/>
    <x v="0"/>
    <x v="1"/>
    <x v="2"/>
    <x v="1"/>
    <x v="320"/>
    <x v="0"/>
    <x v="0"/>
    <s v="Tesseramento"/>
    <x v="1"/>
    <x v="5"/>
    <x v="0"/>
    <m/>
  </r>
  <r>
    <n v="19257"/>
    <x v="0"/>
    <x v="0"/>
    <x v="0"/>
    <x v="1"/>
    <x v="4"/>
    <x v="166"/>
    <x v="0"/>
    <x v="1"/>
    <s v="Tesseramento"/>
    <x v="1"/>
    <x v="4"/>
    <x v="0"/>
    <m/>
  </r>
  <r>
    <n v="187318"/>
    <x v="0"/>
    <x v="1"/>
    <x v="2"/>
    <x v="2"/>
    <x v="1"/>
    <x v="320"/>
    <x v="0"/>
    <x v="1"/>
    <s v="Tesseramento"/>
    <x v="1"/>
    <x v="4"/>
    <x v="0"/>
    <m/>
  </r>
  <r>
    <n v="234795"/>
    <x v="0"/>
    <x v="0"/>
    <x v="1"/>
    <x v="1"/>
    <x v="7"/>
    <x v="9"/>
    <x v="0"/>
    <x v="0"/>
    <s v="Tesseramento"/>
    <x v="0"/>
    <x v="0"/>
    <x v="0"/>
    <m/>
  </r>
  <r>
    <n v="130506"/>
    <x v="0"/>
    <x v="0"/>
    <x v="0"/>
    <x v="0"/>
    <x v="7"/>
    <x v="9"/>
    <x v="0"/>
    <x v="0"/>
    <s v="Tesseramento"/>
    <x v="0"/>
    <x v="4"/>
    <x v="0"/>
    <m/>
  </r>
  <r>
    <n v="78833"/>
    <x v="0"/>
    <x v="0"/>
    <x v="0"/>
    <x v="0"/>
    <x v="7"/>
    <x v="9"/>
    <x v="0"/>
    <x v="0"/>
    <s v="Tesseramento"/>
    <x v="0"/>
    <x v="4"/>
    <x v="0"/>
    <m/>
  </r>
  <r>
    <n v="168894"/>
    <x v="0"/>
    <x v="0"/>
    <x v="0"/>
    <x v="1"/>
    <x v="7"/>
    <x v="205"/>
    <x v="0"/>
    <x v="0"/>
    <s v="Tesseramento"/>
    <x v="1"/>
    <x v="4"/>
    <x v="0"/>
    <m/>
  </r>
  <r>
    <n v="172019"/>
    <x v="0"/>
    <x v="0"/>
    <x v="0"/>
    <x v="0"/>
    <x v="7"/>
    <x v="9"/>
    <x v="0"/>
    <x v="0"/>
    <s v="Tesseramento"/>
    <x v="0"/>
    <x v="3"/>
    <x v="0"/>
    <m/>
  </r>
  <r>
    <n v="167881"/>
    <x v="0"/>
    <x v="0"/>
    <x v="0"/>
    <x v="1"/>
    <x v="7"/>
    <x v="9"/>
    <x v="0"/>
    <x v="1"/>
    <s v="Tesseramento"/>
    <x v="0"/>
    <x v="3"/>
    <x v="0"/>
    <m/>
  </r>
  <r>
    <n v="138351"/>
    <x v="0"/>
    <x v="0"/>
    <x v="0"/>
    <x v="0"/>
    <x v="7"/>
    <x v="9"/>
    <x v="0"/>
    <x v="0"/>
    <s v="Tesseramento"/>
    <x v="0"/>
    <x v="3"/>
    <x v="0"/>
    <m/>
  </r>
  <r>
    <n v="180739"/>
    <x v="0"/>
    <x v="0"/>
    <x v="0"/>
    <x v="1"/>
    <x v="7"/>
    <x v="9"/>
    <x v="0"/>
    <x v="1"/>
    <s v="Tesseramento"/>
    <x v="0"/>
    <x v="1"/>
    <x v="0"/>
    <m/>
  </r>
  <r>
    <n v="192226"/>
    <x v="0"/>
    <x v="0"/>
    <x v="0"/>
    <x v="0"/>
    <x v="7"/>
    <x v="205"/>
    <x v="0"/>
    <x v="0"/>
    <s v="Tesseramento"/>
    <x v="1"/>
    <x v="1"/>
    <x v="0"/>
    <m/>
  </r>
  <r>
    <n v="179795"/>
    <x v="0"/>
    <x v="0"/>
    <x v="0"/>
    <x v="1"/>
    <x v="7"/>
    <x v="9"/>
    <x v="0"/>
    <x v="0"/>
    <s v="Tesseramento"/>
    <x v="0"/>
    <x v="1"/>
    <x v="0"/>
    <m/>
  </r>
  <r>
    <n v="136170"/>
    <x v="0"/>
    <x v="0"/>
    <x v="0"/>
    <x v="0"/>
    <x v="7"/>
    <x v="205"/>
    <x v="0"/>
    <x v="0"/>
    <s v="Tesseramento"/>
    <x v="1"/>
    <x v="0"/>
    <x v="0"/>
    <m/>
  </r>
  <r>
    <n v="141029"/>
    <x v="0"/>
    <x v="0"/>
    <x v="0"/>
    <x v="0"/>
    <x v="4"/>
    <x v="166"/>
    <x v="0"/>
    <x v="0"/>
    <s v="Tesseramento"/>
    <x v="1"/>
    <x v="4"/>
    <x v="0"/>
    <m/>
  </r>
  <r>
    <n v="223825"/>
    <x v="0"/>
    <x v="0"/>
    <x v="0"/>
    <x v="0"/>
    <x v="7"/>
    <x v="9"/>
    <x v="0"/>
    <x v="0"/>
    <s v="Tesseramento"/>
    <x v="0"/>
    <x v="0"/>
    <x v="0"/>
    <m/>
  </r>
  <r>
    <n v="84117"/>
    <x v="0"/>
    <x v="0"/>
    <x v="0"/>
    <x v="0"/>
    <x v="4"/>
    <x v="166"/>
    <x v="0"/>
    <x v="0"/>
    <s v="Tesseramento"/>
    <x v="1"/>
    <x v="1"/>
    <x v="0"/>
    <m/>
  </r>
  <r>
    <n v="119061"/>
    <x v="0"/>
    <x v="0"/>
    <x v="0"/>
    <x v="0"/>
    <x v="4"/>
    <x v="166"/>
    <x v="0"/>
    <x v="0"/>
    <s v="Tesseramento"/>
    <x v="1"/>
    <x v="1"/>
    <x v="0"/>
    <m/>
  </r>
  <r>
    <n v="144833"/>
    <x v="0"/>
    <x v="0"/>
    <x v="0"/>
    <x v="0"/>
    <x v="7"/>
    <x v="205"/>
    <x v="0"/>
    <x v="0"/>
    <s v="Tesseramento"/>
    <x v="1"/>
    <x v="0"/>
    <x v="0"/>
    <m/>
  </r>
  <r>
    <n v="159625"/>
    <x v="0"/>
    <x v="0"/>
    <x v="0"/>
    <x v="0"/>
    <x v="7"/>
    <x v="205"/>
    <x v="0"/>
    <x v="0"/>
    <s v="Tesseramento"/>
    <x v="1"/>
    <x v="4"/>
    <x v="0"/>
    <m/>
  </r>
  <r>
    <n v="200343"/>
    <x v="0"/>
    <x v="0"/>
    <x v="0"/>
    <x v="0"/>
    <x v="7"/>
    <x v="205"/>
    <x v="0"/>
    <x v="0"/>
    <s v="Tesseramento"/>
    <x v="1"/>
    <x v="0"/>
    <x v="0"/>
    <m/>
  </r>
  <r>
    <n v="148128"/>
    <x v="0"/>
    <x v="0"/>
    <x v="0"/>
    <x v="0"/>
    <x v="7"/>
    <x v="205"/>
    <x v="0"/>
    <x v="0"/>
    <s v="Tesseramento"/>
    <x v="1"/>
    <x v="1"/>
    <x v="0"/>
    <m/>
  </r>
  <r>
    <n v="205128"/>
    <x v="0"/>
    <x v="0"/>
    <x v="0"/>
    <x v="0"/>
    <x v="4"/>
    <x v="166"/>
    <x v="0"/>
    <x v="0"/>
    <s v="Tesseramento"/>
    <x v="1"/>
    <x v="0"/>
    <x v="0"/>
    <m/>
  </r>
  <r>
    <n v="215334"/>
    <x v="0"/>
    <x v="0"/>
    <x v="0"/>
    <x v="1"/>
    <x v="7"/>
    <x v="205"/>
    <x v="0"/>
    <x v="1"/>
    <s v="Tesseramento"/>
    <x v="1"/>
    <x v="3"/>
    <x v="0"/>
    <m/>
  </r>
  <r>
    <n v="154008"/>
    <x v="0"/>
    <x v="0"/>
    <x v="0"/>
    <x v="0"/>
    <x v="7"/>
    <x v="205"/>
    <x v="0"/>
    <x v="0"/>
    <s v="Tesseramento"/>
    <x v="1"/>
    <x v="4"/>
    <x v="0"/>
    <m/>
  </r>
  <r>
    <n v="115391"/>
    <x v="0"/>
    <x v="0"/>
    <x v="0"/>
    <x v="0"/>
    <x v="4"/>
    <x v="166"/>
    <x v="0"/>
    <x v="1"/>
    <s v="Tesseramento"/>
    <x v="1"/>
    <x v="4"/>
    <x v="0"/>
    <m/>
  </r>
  <r>
    <n v="86701"/>
    <x v="0"/>
    <x v="0"/>
    <x v="0"/>
    <x v="0"/>
    <x v="4"/>
    <x v="166"/>
    <x v="0"/>
    <x v="1"/>
    <s v="Tesseramento"/>
    <x v="1"/>
    <x v="3"/>
    <x v="0"/>
    <m/>
  </r>
  <r>
    <n v="133466"/>
    <x v="0"/>
    <x v="0"/>
    <x v="0"/>
    <x v="0"/>
    <x v="7"/>
    <x v="205"/>
    <x v="0"/>
    <x v="0"/>
    <s v="Tesseramento"/>
    <x v="1"/>
    <x v="4"/>
    <x v="0"/>
    <m/>
  </r>
  <r>
    <n v="209070"/>
    <x v="0"/>
    <x v="0"/>
    <x v="0"/>
    <x v="0"/>
    <x v="7"/>
    <x v="205"/>
    <x v="0"/>
    <x v="0"/>
    <s v="Tesseramento"/>
    <x v="1"/>
    <x v="0"/>
    <x v="0"/>
    <m/>
  </r>
  <r>
    <n v="114971"/>
    <x v="0"/>
    <x v="0"/>
    <x v="0"/>
    <x v="0"/>
    <x v="7"/>
    <x v="205"/>
    <x v="0"/>
    <x v="0"/>
    <s v="Tesseramento"/>
    <x v="1"/>
    <x v="0"/>
    <x v="0"/>
    <m/>
  </r>
  <r>
    <n v="229313"/>
    <x v="0"/>
    <x v="0"/>
    <x v="0"/>
    <x v="0"/>
    <x v="1"/>
    <x v="320"/>
    <x v="0"/>
    <x v="0"/>
    <s v="Tesseramento"/>
    <x v="1"/>
    <x v="0"/>
    <x v="0"/>
    <m/>
  </r>
  <r>
    <n v="224557"/>
    <x v="0"/>
    <x v="0"/>
    <x v="0"/>
    <x v="1"/>
    <x v="7"/>
    <x v="275"/>
    <x v="0"/>
    <x v="0"/>
    <s v="Tesseramento"/>
    <x v="0"/>
    <x v="0"/>
    <x v="0"/>
    <m/>
  </r>
  <r>
    <n v="75161"/>
    <x v="0"/>
    <x v="0"/>
    <x v="0"/>
    <x v="0"/>
    <x v="4"/>
    <x v="179"/>
    <x v="0"/>
    <x v="1"/>
    <s v="Tesseramento"/>
    <x v="1"/>
    <x v="3"/>
    <x v="0"/>
    <m/>
  </r>
  <r>
    <n v="21316"/>
    <x v="0"/>
    <x v="0"/>
    <x v="0"/>
    <x v="0"/>
    <x v="4"/>
    <x v="179"/>
    <x v="0"/>
    <x v="1"/>
    <s v="Tesseramento"/>
    <x v="1"/>
    <x v="4"/>
    <x v="0"/>
    <m/>
  </r>
  <r>
    <n v="215954"/>
    <x v="0"/>
    <x v="0"/>
    <x v="0"/>
    <x v="0"/>
    <x v="4"/>
    <x v="179"/>
    <x v="0"/>
    <x v="0"/>
    <s v="Tesseramento"/>
    <x v="1"/>
    <x v="4"/>
    <x v="0"/>
    <m/>
  </r>
  <r>
    <n v="127914"/>
    <x v="0"/>
    <x v="0"/>
    <x v="0"/>
    <x v="0"/>
    <x v="4"/>
    <x v="179"/>
    <x v="0"/>
    <x v="0"/>
    <s v="Tesseramento"/>
    <x v="1"/>
    <x v="0"/>
    <x v="0"/>
    <m/>
  </r>
  <r>
    <n v="42619"/>
    <x v="0"/>
    <x v="0"/>
    <x v="0"/>
    <x v="0"/>
    <x v="4"/>
    <x v="179"/>
    <x v="0"/>
    <x v="0"/>
    <s v="Tesseramento"/>
    <x v="1"/>
    <x v="4"/>
    <x v="0"/>
    <m/>
  </r>
  <r>
    <n v="55175"/>
    <x v="0"/>
    <x v="0"/>
    <x v="0"/>
    <x v="0"/>
    <x v="4"/>
    <x v="179"/>
    <x v="0"/>
    <x v="0"/>
    <s v="Tesseramento"/>
    <x v="1"/>
    <x v="3"/>
    <x v="0"/>
    <m/>
  </r>
  <r>
    <n v="116885"/>
    <x v="0"/>
    <x v="0"/>
    <x v="0"/>
    <x v="0"/>
    <x v="4"/>
    <x v="179"/>
    <x v="0"/>
    <x v="0"/>
    <s v="Tesseramento"/>
    <x v="1"/>
    <x v="4"/>
    <x v="0"/>
    <m/>
  </r>
  <r>
    <n v="234707"/>
    <x v="0"/>
    <x v="0"/>
    <x v="1"/>
    <x v="2"/>
    <x v="5"/>
    <x v="381"/>
    <x v="0"/>
    <x v="0"/>
    <s v="Tesseramento"/>
    <x v="0"/>
    <x v="3"/>
    <x v="0"/>
    <m/>
  </r>
  <r>
    <n v="118360"/>
    <x v="0"/>
    <x v="0"/>
    <x v="0"/>
    <x v="0"/>
    <x v="4"/>
    <x v="179"/>
    <x v="0"/>
    <x v="1"/>
    <s v="Tesseramento"/>
    <x v="1"/>
    <x v="4"/>
    <x v="0"/>
    <m/>
  </r>
  <r>
    <n v="167523"/>
    <x v="0"/>
    <x v="0"/>
    <x v="0"/>
    <x v="0"/>
    <x v="4"/>
    <x v="179"/>
    <x v="0"/>
    <x v="0"/>
    <s v="Tesseramento"/>
    <x v="1"/>
    <x v="3"/>
    <x v="0"/>
    <m/>
  </r>
  <r>
    <n v="234874"/>
    <x v="0"/>
    <x v="0"/>
    <x v="1"/>
    <x v="0"/>
    <x v="1"/>
    <x v="320"/>
    <x v="0"/>
    <x v="0"/>
    <s v="Tesseramento"/>
    <x v="1"/>
    <x v="0"/>
    <x v="0"/>
    <m/>
  </r>
  <r>
    <n v="172392"/>
    <x v="0"/>
    <x v="0"/>
    <x v="0"/>
    <x v="0"/>
    <x v="4"/>
    <x v="179"/>
    <x v="0"/>
    <x v="1"/>
    <s v="Tesseramento"/>
    <x v="1"/>
    <x v="3"/>
    <x v="0"/>
    <m/>
  </r>
  <r>
    <n v="105461"/>
    <x v="0"/>
    <x v="0"/>
    <x v="0"/>
    <x v="0"/>
    <x v="4"/>
    <x v="179"/>
    <x v="0"/>
    <x v="1"/>
    <s v="Tesseramento"/>
    <x v="1"/>
    <x v="0"/>
    <x v="0"/>
    <m/>
  </r>
  <r>
    <n v="126870"/>
    <x v="0"/>
    <x v="0"/>
    <x v="0"/>
    <x v="0"/>
    <x v="4"/>
    <x v="179"/>
    <x v="0"/>
    <x v="0"/>
    <s v="Tesseramento"/>
    <x v="1"/>
    <x v="0"/>
    <x v="0"/>
    <m/>
  </r>
  <r>
    <n v="234706"/>
    <x v="0"/>
    <x v="0"/>
    <x v="1"/>
    <x v="2"/>
    <x v="5"/>
    <x v="381"/>
    <x v="0"/>
    <x v="0"/>
    <s v="Tesseramento"/>
    <x v="0"/>
    <x v="0"/>
    <x v="0"/>
    <m/>
  </r>
  <r>
    <n v="114686"/>
    <x v="0"/>
    <x v="0"/>
    <x v="0"/>
    <x v="0"/>
    <x v="4"/>
    <x v="179"/>
    <x v="0"/>
    <x v="1"/>
    <s v="Tesseramento"/>
    <x v="1"/>
    <x v="4"/>
    <x v="0"/>
    <m/>
  </r>
  <r>
    <n v="90641"/>
    <x v="0"/>
    <x v="0"/>
    <x v="0"/>
    <x v="0"/>
    <x v="4"/>
    <x v="179"/>
    <x v="0"/>
    <x v="0"/>
    <s v="Tesseramento"/>
    <x v="1"/>
    <x v="4"/>
    <x v="0"/>
    <m/>
  </r>
  <r>
    <n v="21489"/>
    <x v="0"/>
    <x v="0"/>
    <x v="0"/>
    <x v="0"/>
    <x v="4"/>
    <x v="179"/>
    <x v="0"/>
    <x v="0"/>
    <s v="Tesseramento"/>
    <x v="1"/>
    <x v="3"/>
    <x v="0"/>
    <m/>
  </r>
  <r>
    <n v="176165"/>
    <x v="0"/>
    <x v="0"/>
    <x v="0"/>
    <x v="1"/>
    <x v="4"/>
    <x v="179"/>
    <x v="0"/>
    <x v="0"/>
    <s v="Tesseramento"/>
    <x v="1"/>
    <x v="4"/>
    <x v="0"/>
    <m/>
  </r>
  <r>
    <n v="176164"/>
    <x v="0"/>
    <x v="0"/>
    <x v="0"/>
    <x v="0"/>
    <x v="4"/>
    <x v="179"/>
    <x v="0"/>
    <x v="0"/>
    <s v="Tesseramento"/>
    <x v="1"/>
    <x v="4"/>
    <x v="0"/>
    <m/>
  </r>
  <r>
    <n v="21558"/>
    <x v="0"/>
    <x v="0"/>
    <x v="0"/>
    <x v="0"/>
    <x v="4"/>
    <x v="179"/>
    <x v="0"/>
    <x v="1"/>
    <s v="Tesseramento"/>
    <x v="1"/>
    <x v="4"/>
    <x v="0"/>
    <m/>
  </r>
  <r>
    <n v="21435"/>
    <x v="0"/>
    <x v="0"/>
    <x v="0"/>
    <x v="0"/>
    <x v="4"/>
    <x v="179"/>
    <x v="0"/>
    <x v="1"/>
    <s v="Tesseramento"/>
    <x v="1"/>
    <x v="4"/>
    <x v="0"/>
    <m/>
  </r>
  <r>
    <n v="201901"/>
    <x v="0"/>
    <x v="0"/>
    <x v="0"/>
    <x v="0"/>
    <x v="4"/>
    <x v="179"/>
    <x v="0"/>
    <x v="0"/>
    <s v="Tesseramento"/>
    <x v="1"/>
    <x v="1"/>
    <x v="0"/>
    <m/>
  </r>
  <r>
    <n v="215831"/>
    <x v="0"/>
    <x v="0"/>
    <x v="0"/>
    <x v="0"/>
    <x v="4"/>
    <x v="179"/>
    <x v="0"/>
    <x v="0"/>
    <s v="Tesseramento"/>
    <x v="1"/>
    <x v="0"/>
    <x v="0"/>
    <m/>
  </r>
  <r>
    <n v="67794"/>
    <x v="0"/>
    <x v="0"/>
    <x v="0"/>
    <x v="0"/>
    <x v="4"/>
    <x v="179"/>
    <x v="0"/>
    <x v="0"/>
    <s v="Tesseramento"/>
    <x v="1"/>
    <x v="3"/>
    <x v="0"/>
    <m/>
  </r>
  <r>
    <n v="235273"/>
    <x v="0"/>
    <x v="0"/>
    <x v="1"/>
    <x v="0"/>
    <x v="7"/>
    <x v="310"/>
    <x v="0"/>
    <x v="0"/>
    <s v="Tesseramento"/>
    <x v="1"/>
    <x v="0"/>
    <x v="0"/>
    <m/>
  </r>
  <r>
    <n v="108920"/>
    <x v="0"/>
    <x v="0"/>
    <x v="0"/>
    <x v="0"/>
    <x v="1"/>
    <x v="26"/>
    <x v="0"/>
    <x v="1"/>
    <s v="Tesseramento"/>
    <x v="1"/>
    <x v="0"/>
    <x v="0"/>
    <m/>
  </r>
  <r>
    <n v="235274"/>
    <x v="0"/>
    <x v="0"/>
    <x v="1"/>
    <x v="0"/>
    <x v="7"/>
    <x v="310"/>
    <x v="0"/>
    <x v="0"/>
    <s v="Tesseramento"/>
    <x v="1"/>
    <x v="1"/>
    <x v="0"/>
    <m/>
  </r>
  <r>
    <n v="193566"/>
    <x v="0"/>
    <x v="0"/>
    <x v="0"/>
    <x v="0"/>
    <x v="1"/>
    <x v="26"/>
    <x v="0"/>
    <x v="0"/>
    <s v="Tesseramento"/>
    <x v="1"/>
    <x v="0"/>
    <x v="0"/>
    <m/>
  </r>
  <r>
    <n v="190693"/>
    <x v="0"/>
    <x v="0"/>
    <x v="0"/>
    <x v="0"/>
    <x v="4"/>
    <x v="179"/>
    <x v="0"/>
    <x v="1"/>
    <s v="Tesseramento"/>
    <x v="1"/>
    <x v="4"/>
    <x v="0"/>
    <m/>
  </r>
  <r>
    <n v="235276"/>
    <x v="0"/>
    <x v="0"/>
    <x v="1"/>
    <x v="1"/>
    <x v="7"/>
    <x v="310"/>
    <x v="0"/>
    <x v="0"/>
    <s v="Tesseramento"/>
    <x v="1"/>
    <x v="3"/>
    <x v="0"/>
    <m/>
  </r>
  <r>
    <n v="5593"/>
    <x v="0"/>
    <x v="0"/>
    <x v="0"/>
    <x v="4"/>
    <x v="4"/>
    <x v="179"/>
    <x v="0"/>
    <x v="1"/>
    <s v="Tesseramento"/>
    <x v="1"/>
    <x v="3"/>
    <x v="0"/>
    <m/>
  </r>
  <r>
    <n v="49783"/>
    <x v="0"/>
    <x v="0"/>
    <x v="0"/>
    <x v="0"/>
    <x v="4"/>
    <x v="179"/>
    <x v="0"/>
    <x v="0"/>
    <s v="Tesseramento"/>
    <x v="1"/>
    <x v="4"/>
    <x v="0"/>
    <m/>
  </r>
  <r>
    <n v="156765"/>
    <x v="0"/>
    <x v="0"/>
    <x v="0"/>
    <x v="0"/>
    <x v="1"/>
    <x v="26"/>
    <x v="0"/>
    <x v="0"/>
    <s v="Tesseramento"/>
    <x v="1"/>
    <x v="0"/>
    <x v="0"/>
    <m/>
  </r>
  <r>
    <n v="215951"/>
    <x v="0"/>
    <x v="0"/>
    <x v="0"/>
    <x v="3"/>
    <x v="4"/>
    <x v="179"/>
    <x v="0"/>
    <x v="0"/>
    <s v="Tesseramento"/>
    <x v="1"/>
    <x v="1"/>
    <x v="0"/>
    <m/>
  </r>
  <r>
    <n v="32828"/>
    <x v="0"/>
    <x v="0"/>
    <x v="0"/>
    <x v="0"/>
    <x v="1"/>
    <x v="26"/>
    <x v="0"/>
    <x v="0"/>
    <s v="Tesseramento"/>
    <x v="1"/>
    <x v="0"/>
    <x v="0"/>
    <m/>
  </r>
  <r>
    <n v="19266"/>
    <x v="0"/>
    <x v="0"/>
    <x v="0"/>
    <x v="0"/>
    <x v="4"/>
    <x v="179"/>
    <x v="0"/>
    <x v="0"/>
    <s v="Tesseramento"/>
    <x v="1"/>
    <x v="4"/>
    <x v="0"/>
    <m/>
  </r>
  <r>
    <n v="49975"/>
    <x v="0"/>
    <x v="0"/>
    <x v="0"/>
    <x v="0"/>
    <x v="4"/>
    <x v="179"/>
    <x v="0"/>
    <x v="0"/>
    <s v="Tesseramento"/>
    <x v="1"/>
    <x v="3"/>
    <x v="0"/>
    <m/>
  </r>
  <r>
    <n v="10093"/>
    <x v="0"/>
    <x v="0"/>
    <x v="0"/>
    <x v="0"/>
    <x v="4"/>
    <x v="179"/>
    <x v="0"/>
    <x v="1"/>
    <s v="Tesseramento"/>
    <x v="1"/>
    <x v="4"/>
    <x v="0"/>
    <m/>
  </r>
  <r>
    <n v="106747"/>
    <x v="0"/>
    <x v="0"/>
    <x v="0"/>
    <x v="0"/>
    <x v="4"/>
    <x v="179"/>
    <x v="0"/>
    <x v="0"/>
    <s v="Tesseramento"/>
    <x v="1"/>
    <x v="4"/>
    <x v="0"/>
    <m/>
  </r>
  <r>
    <n v="186176"/>
    <x v="0"/>
    <x v="0"/>
    <x v="0"/>
    <x v="0"/>
    <x v="4"/>
    <x v="179"/>
    <x v="0"/>
    <x v="0"/>
    <s v="Tesseramento"/>
    <x v="1"/>
    <x v="4"/>
    <x v="0"/>
    <m/>
  </r>
  <r>
    <n v="235279"/>
    <x v="0"/>
    <x v="0"/>
    <x v="1"/>
    <x v="2"/>
    <x v="7"/>
    <x v="310"/>
    <x v="0"/>
    <x v="0"/>
    <s v="Tesseramento"/>
    <x v="1"/>
    <x v="4"/>
    <x v="0"/>
    <m/>
  </r>
  <r>
    <n v="101144"/>
    <x v="0"/>
    <x v="0"/>
    <x v="0"/>
    <x v="0"/>
    <x v="4"/>
    <x v="179"/>
    <x v="0"/>
    <x v="0"/>
    <s v="Tesseramento"/>
    <x v="1"/>
    <x v="3"/>
    <x v="0"/>
    <m/>
  </r>
  <r>
    <n v="356"/>
    <x v="0"/>
    <x v="0"/>
    <x v="0"/>
    <x v="0"/>
    <x v="4"/>
    <x v="179"/>
    <x v="0"/>
    <x v="1"/>
    <s v="Tesseramento"/>
    <x v="1"/>
    <x v="3"/>
    <x v="0"/>
    <m/>
  </r>
  <r>
    <n v="142169"/>
    <x v="0"/>
    <x v="0"/>
    <x v="0"/>
    <x v="0"/>
    <x v="4"/>
    <x v="179"/>
    <x v="0"/>
    <x v="1"/>
    <s v="Tesseramento"/>
    <x v="1"/>
    <x v="4"/>
    <x v="0"/>
    <m/>
  </r>
  <r>
    <n v="21539"/>
    <x v="0"/>
    <x v="0"/>
    <x v="0"/>
    <x v="0"/>
    <x v="4"/>
    <x v="179"/>
    <x v="0"/>
    <x v="0"/>
    <s v="Tesseramento"/>
    <x v="1"/>
    <x v="4"/>
    <x v="0"/>
    <m/>
  </r>
  <r>
    <n v="235280"/>
    <x v="0"/>
    <x v="0"/>
    <x v="1"/>
    <x v="1"/>
    <x v="7"/>
    <x v="310"/>
    <x v="0"/>
    <x v="0"/>
    <s v="Tesseramento"/>
    <x v="1"/>
    <x v="0"/>
    <x v="0"/>
    <m/>
  </r>
  <r>
    <n v="21449"/>
    <x v="0"/>
    <x v="0"/>
    <x v="0"/>
    <x v="0"/>
    <x v="4"/>
    <x v="179"/>
    <x v="0"/>
    <x v="0"/>
    <s v="Tesseramento"/>
    <x v="1"/>
    <x v="4"/>
    <x v="0"/>
    <m/>
  </r>
  <r>
    <n v="21450"/>
    <x v="0"/>
    <x v="0"/>
    <x v="0"/>
    <x v="0"/>
    <x v="4"/>
    <x v="179"/>
    <x v="0"/>
    <x v="1"/>
    <s v="Tesseramento"/>
    <x v="1"/>
    <x v="4"/>
    <x v="0"/>
    <m/>
  </r>
  <r>
    <n v="72483"/>
    <x v="0"/>
    <x v="0"/>
    <x v="0"/>
    <x v="0"/>
    <x v="4"/>
    <x v="179"/>
    <x v="0"/>
    <x v="1"/>
    <s v="Tesseramento"/>
    <x v="1"/>
    <x v="4"/>
    <x v="0"/>
    <m/>
  </r>
  <r>
    <n v="72482"/>
    <x v="0"/>
    <x v="0"/>
    <x v="0"/>
    <x v="0"/>
    <x v="4"/>
    <x v="179"/>
    <x v="0"/>
    <x v="0"/>
    <s v="Tesseramento"/>
    <x v="1"/>
    <x v="4"/>
    <x v="0"/>
    <m/>
  </r>
  <r>
    <n v="129645"/>
    <x v="0"/>
    <x v="0"/>
    <x v="0"/>
    <x v="0"/>
    <x v="4"/>
    <x v="179"/>
    <x v="0"/>
    <x v="0"/>
    <s v="Tesseramento"/>
    <x v="1"/>
    <x v="4"/>
    <x v="0"/>
    <m/>
  </r>
  <r>
    <n v="57643"/>
    <x v="0"/>
    <x v="0"/>
    <x v="0"/>
    <x v="0"/>
    <x v="4"/>
    <x v="179"/>
    <x v="0"/>
    <x v="1"/>
    <s v="Tesseramento"/>
    <x v="1"/>
    <x v="4"/>
    <x v="0"/>
    <m/>
  </r>
  <r>
    <n v="42604"/>
    <x v="0"/>
    <x v="0"/>
    <x v="0"/>
    <x v="0"/>
    <x v="4"/>
    <x v="179"/>
    <x v="0"/>
    <x v="0"/>
    <s v="Tesseramento"/>
    <x v="1"/>
    <x v="4"/>
    <x v="0"/>
    <m/>
  </r>
  <r>
    <n v="45565"/>
    <x v="0"/>
    <x v="0"/>
    <x v="0"/>
    <x v="0"/>
    <x v="4"/>
    <x v="179"/>
    <x v="0"/>
    <x v="0"/>
    <s v="Tesseramento"/>
    <x v="1"/>
    <x v="3"/>
    <x v="0"/>
    <m/>
  </r>
  <r>
    <n v="135228"/>
    <x v="0"/>
    <x v="0"/>
    <x v="0"/>
    <x v="0"/>
    <x v="4"/>
    <x v="179"/>
    <x v="0"/>
    <x v="1"/>
    <s v="Tesseramento"/>
    <x v="1"/>
    <x v="3"/>
    <x v="0"/>
    <m/>
  </r>
  <r>
    <n v="235272"/>
    <x v="0"/>
    <x v="0"/>
    <x v="1"/>
    <x v="2"/>
    <x v="7"/>
    <x v="310"/>
    <x v="0"/>
    <x v="0"/>
    <s v="Tesseramento"/>
    <x v="1"/>
    <x v="3"/>
    <x v="0"/>
    <m/>
  </r>
  <r>
    <n v="21366"/>
    <x v="0"/>
    <x v="0"/>
    <x v="2"/>
    <x v="0"/>
    <x v="4"/>
    <x v="179"/>
    <x v="0"/>
    <x v="0"/>
    <s v="Tesseramento"/>
    <x v="1"/>
    <x v="3"/>
    <x v="0"/>
    <m/>
  </r>
  <r>
    <n v="203740"/>
    <x v="0"/>
    <x v="0"/>
    <x v="0"/>
    <x v="0"/>
    <x v="11"/>
    <x v="345"/>
    <x v="0"/>
    <x v="0"/>
    <s v="Tesseramento"/>
    <x v="0"/>
    <x v="4"/>
    <x v="0"/>
    <m/>
  </r>
  <r>
    <n v="179818"/>
    <x v="0"/>
    <x v="0"/>
    <x v="0"/>
    <x v="0"/>
    <x v="11"/>
    <x v="345"/>
    <x v="0"/>
    <x v="0"/>
    <s v="Tesseramento"/>
    <x v="0"/>
    <x v="3"/>
    <x v="0"/>
    <m/>
  </r>
  <r>
    <n v="142735"/>
    <x v="0"/>
    <x v="0"/>
    <x v="0"/>
    <x v="0"/>
    <x v="0"/>
    <x v="66"/>
    <x v="0"/>
    <x v="1"/>
    <s v="Tesseramento"/>
    <x v="1"/>
    <x v="4"/>
    <x v="0"/>
    <m/>
  </r>
  <r>
    <n v="124834"/>
    <x v="0"/>
    <x v="0"/>
    <x v="0"/>
    <x v="0"/>
    <x v="7"/>
    <x v="275"/>
    <x v="0"/>
    <x v="0"/>
    <s v="Tesseramento"/>
    <x v="0"/>
    <x v="4"/>
    <x v="0"/>
    <m/>
  </r>
  <r>
    <n v="222010"/>
    <x v="0"/>
    <x v="0"/>
    <x v="0"/>
    <x v="0"/>
    <x v="7"/>
    <x v="275"/>
    <x v="0"/>
    <x v="0"/>
    <s v="Tesseramento"/>
    <x v="0"/>
    <x v="0"/>
    <x v="0"/>
    <m/>
  </r>
  <r>
    <n v="1050"/>
    <x v="0"/>
    <x v="0"/>
    <x v="0"/>
    <x v="0"/>
    <x v="7"/>
    <x v="275"/>
    <x v="0"/>
    <x v="1"/>
    <s v="Tesseramento"/>
    <x v="0"/>
    <x v="0"/>
    <x v="0"/>
    <m/>
  </r>
  <r>
    <n v="7444"/>
    <x v="0"/>
    <x v="0"/>
    <x v="0"/>
    <x v="0"/>
    <x v="12"/>
    <x v="254"/>
    <x v="0"/>
    <x v="1"/>
    <s v="Tesseramento"/>
    <x v="0"/>
    <x v="4"/>
    <x v="0"/>
    <m/>
  </r>
  <r>
    <n v="9915"/>
    <x v="0"/>
    <x v="0"/>
    <x v="0"/>
    <x v="0"/>
    <x v="4"/>
    <x v="166"/>
    <x v="0"/>
    <x v="1"/>
    <s v="Tesseramento"/>
    <x v="1"/>
    <x v="4"/>
    <x v="0"/>
    <m/>
  </r>
  <r>
    <n v="206947"/>
    <x v="1"/>
    <x v="0"/>
    <x v="0"/>
    <x v="1"/>
    <x v="4"/>
    <x v="166"/>
    <x v="0"/>
    <x v="0"/>
    <s v="Tesseramento"/>
    <x v="1"/>
    <x v="5"/>
    <x v="0"/>
    <m/>
  </r>
  <r>
    <n v="9916"/>
    <x v="0"/>
    <x v="0"/>
    <x v="0"/>
    <x v="0"/>
    <x v="4"/>
    <x v="166"/>
    <x v="0"/>
    <x v="0"/>
    <s v="Tesseramento"/>
    <x v="1"/>
    <x v="4"/>
    <x v="0"/>
    <m/>
  </r>
  <r>
    <n v="32596"/>
    <x v="0"/>
    <x v="0"/>
    <x v="0"/>
    <x v="0"/>
    <x v="7"/>
    <x v="45"/>
    <x v="0"/>
    <x v="0"/>
    <s v="Tesseramento"/>
    <x v="1"/>
    <x v="4"/>
    <x v="0"/>
    <m/>
  </r>
  <r>
    <n v="190527"/>
    <x v="0"/>
    <x v="0"/>
    <x v="0"/>
    <x v="0"/>
    <x v="4"/>
    <x v="52"/>
    <x v="0"/>
    <x v="0"/>
    <s v="Tesseramento"/>
    <x v="1"/>
    <x v="4"/>
    <x v="0"/>
    <m/>
  </r>
  <r>
    <n v="234798"/>
    <x v="0"/>
    <x v="0"/>
    <x v="1"/>
    <x v="1"/>
    <x v="4"/>
    <x v="164"/>
    <x v="0"/>
    <x v="1"/>
    <s v="Tesseramento"/>
    <x v="0"/>
    <x v="4"/>
    <x v="0"/>
    <m/>
  </r>
  <r>
    <n v="223238"/>
    <x v="0"/>
    <x v="1"/>
    <x v="0"/>
    <x v="0"/>
    <x v="7"/>
    <x v="45"/>
    <x v="0"/>
    <x v="0"/>
    <s v="Tesseramento"/>
    <x v="1"/>
    <x v="1"/>
    <x v="0"/>
    <m/>
  </r>
  <r>
    <n v="234754"/>
    <x v="1"/>
    <x v="0"/>
    <x v="1"/>
    <x v="2"/>
    <x v="4"/>
    <x v="119"/>
    <x v="0"/>
    <x v="0"/>
    <s v="Tesseramento"/>
    <x v="1"/>
    <x v="5"/>
    <x v="0"/>
    <m/>
  </r>
  <r>
    <n v="80172"/>
    <x v="0"/>
    <x v="0"/>
    <x v="0"/>
    <x v="0"/>
    <x v="0"/>
    <x v="361"/>
    <x v="0"/>
    <x v="0"/>
    <s v="Tesseramento"/>
    <x v="0"/>
    <x v="3"/>
    <x v="0"/>
    <m/>
  </r>
  <r>
    <n v="222365"/>
    <x v="0"/>
    <x v="0"/>
    <x v="0"/>
    <x v="0"/>
    <x v="0"/>
    <x v="66"/>
    <x v="0"/>
    <x v="0"/>
    <s v="Tesseramento"/>
    <x v="1"/>
    <x v="0"/>
    <x v="0"/>
    <m/>
  </r>
  <r>
    <n v="136547"/>
    <x v="0"/>
    <x v="0"/>
    <x v="0"/>
    <x v="0"/>
    <x v="0"/>
    <x v="66"/>
    <x v="0"/>
    <x v="1"/>
    <s v="Tesseramento"/>
    <x v="1"/>
    <x v="3"/>
    <x v="0"/>
    <m/>
  </r>
  <r>
    <n v="124929"/>
    <x v="0"/>
    <x v="0"/>
    <x v="0"/>
    <x v="0"/>
    <x v="0"/>
    <x v="66"/>
    <x v="0"/>
    <x v="1"/>
    <s v="Tesseramento"/>
    <x v="1"/>
    <x v="4"/>
    <x v="0"/>
    <m/>
  </r>
  <r>
    <n v="124932"/>
    <x v="0"/>
    <x v="0"/>
    <x v="0"/>
    <x v="0"/>
    <x v="0"/>
    <x v="66"/>
    <x v="0"/>
    <x v="0"/>
    <s v="Tesseramento"/>
    <x v="1"/>
    <x v="0"/>
    <x v="0"/>
    <m/>
  </r>
  <r>
    <n v="124936"/>
    <x v="0"/>
    <x v="0"/>
    <x v="0"/>
    <x v="1"/>
    <x v="0"/>
    <x v="66"/>
    <x v="0"/>
    <x v="0"/>
    <s v="Tesseramento"/>
    <x v="1"/>
    <x v="3"/>
    <x v="0"/>
    <m/>
  </r>
  <r>
    <n v="201631"/>
    <x v="0"/>
    <x v="0"/>
    <x v="0"/>
    <x v="0"/>
    <x v="0"/>
    <x v="66"/>
    <x v="0"/>
    <x v="0"/>
    <s v="Tesseramento"/>
    <x v="1"/>
    <x v="3"/>
    <x v="0"/>
    <m/>
  </r>
  <r>
    <n v="212453"/>
    <x v="0"/>
    <x v="0"/>
    <x v="0"/>
    <x v="0"/>
    <x v="0"/>
    <x v="66"/>
    <x v="0"/>
    <x v="0"/>
    <s v="Tesseramento"/>
    <x v="1"/>
    <x v="4"/>
    <x v="0"/>
    <m/>
  </r>
  <r>
    <n v="227472"/>
    <x v="0"/>
    <x v="0"/>
    <x v="0"/>
    <x v="0"/>
    <x v="0"/>
    <x v="66"/>
    <x v="0"/>
    <x v="0"/>
    <s v="Tesseramento"/>
    <x v="1"/>
    <x v="0"/>
    <x v="0"/>
    <m/>
  </r>
  <r>
    <n v="232481"/>
    <x v="0"/>
    <x v="0"/>
    <x v="0"/>
    <x v="0"/>
    <x v="0"/>
    <x v="66"/>
    <x v="0"/>
    <x v="0"/>
    <s v="Tesseramento"/>
    <x v="1"/>
    <x v="3"/>
    <x v="0"/>
    <m/>
  </r>
  <r>
    <n v="144928"/>
    <x v="0"/>
    <x v="0"/>
    <x v="0"/>
    <x v="0"/>
    <x v="0"/>
    <x v="66"/>
    <x v="0"/>
    <x v="0"/>
    <s v="Tesseramento"/>
    <x v="1"/>
    <x v="0"/>
    <x v="0"/>
    <m/>
  </r>
  <r>
    <n v="221050"/>
    <x v="0"/>
    <x v="0"/>
    <x v="0"/>
    <x v="0"/>
    <x v="0"/>
    <x v="66"/>
    <x v="0"/>
    <x v="0"/>
    <s v="Tesseramento"/>
    <x v="1"/>
    <x v="3"/>
    <x v="0"/>
    <m/>
  </r>
  <r>
    <n v="159667"/>
    <x v="0"/>
    <x v="0"/>
    <x v="0"/>
    <x v="0"/>
    <x v="0"/>
    <x v="66"/>
    <x v="0"/>
    <x v="0"/>
    <s v="Tesseramento"/>
    <x v="1"/>
    <x v="4"/>
    <x v="0"/>
    <m/>
  </r>
  <r>
    <n v="223890"/>
    <x v="0"/>
    <x v="0"/>
    <x v="0"/>
    <x v="2"/>
    <x v="0"/>
    <x v="66"/>
    <x v="0"/>
    <x v="0"/>
    <s v="Tesseramento"/>
    <x v="1"/>
    <x v="3"/>
    <x v="0"/>
    <m/>
  </r>
  <r>
    <n v="119718"/>
    <x v="0"/>
    <x v="0"/>
    <x v="0"/>
    <x v="0"/>
    <x v="0"/>
    <x v="66"/>
    <x v="0"/>
    <x v="0"/>
    <s v="Tesseramento"/>
    <x v="1"/>
    <x v="0"/>
    <x v="0"/>
    <m/>
  </r>
  <r>
    <n v="142736"/>
    <x v="0"/>
    <x v="0"/>
    <x v="0"/>
    <x v="0"/>
    <x v="0"/>
    <x v="66"/>
    <x v="0"/>
    <x v="0"/>
    <s v="Tesseramento"/>
    <x v="1"/>
    <x v="3"/>
    <x v="0"/>
    <m/>
  </r>
  <r>
    <n v="72147"/>
    <x v="0"/>
    <x v="0"/>
    <x v="0"/>
    <x v="0"/>
    <x v="0"/>
    <x v="66"/>
    <x v="0"/>
    <x v="0"/>
    <s v="Tesseramento"/>
    <x v="1"/>
    <x v="3"/>
    <x v="0"/>
    <m/>
  </r>
  <r>
    <n v="221051"/>
    <x v="0"/>
    <x v="0"/>
    <x v="0"/>
    <x v="0"/>
    <x v="0"/>
    <x v="66"/>
    <x v="0"/>
    <x v="1"/>
    <s v="Tesseramento"/>
    <x v="1"/>
    <x v="3"/>
    <x v="0"/>
    <m/>
  </r>
  <r>
    <n v="31058"/>
    <x v="0"/>
    <x v="0"/>
    <x v="0"/>
    <x v="0"/>
    <x v="0"/>
    <x v="66"/>
    <x v="0"/>
    <x v="0"/>
    <s v="Tesseramento"/>
    <x v="1"/>
    <x v="3"/>
    <x v="0"/>
    <m/>
  </r>
  <r>
    <n v="155102"/>
    <x v="0"/>
    <x v="0"/>
    <x v="0"/>
    <x v="0"/>
    <x v="0"/>
    <x v="66"/>
    <x v="0"/>
    <x v="0"/>
    <s v="Tesseramento"/>
    <x v="1"/>
    <x v="0"/>
    <x v="0"/>
    <m/>
  </r>
  <r>
    <n v="181478"/>
    <x v="0"/>
    <x v="0"/>
    <x v="0"/>
    <x v="0"/>
    <x v="0"/>
    <x v="66"/>
    <x v="0"/>
    <x v="0"/>
    <s v="Tesseramento"/>
    <x v="1"/>
    <x v="0"/>
    <x v="0"/>
    <m/>
  </r>
  <r>
    <n v="174554"/>
    <x v="0"/>
    <x v="0"/>
    <x v="0"/>
    <x v="0"/>
    <x v="0"/>
    <x v="66"/>
    <x v="0"/>
    <x v="0"/>
    <s v="Tesseramento"/>
    <x v="1"/>
    <x v="3"/>
    <x v="0"/>
    <m/>
  </r>
  <r>
    <n v="193121"/>
    <x v="0"/>
    <x v="0"/>
    <x v="0"/>
    <x v="0"/>
    <x v="0"/>
    <x v="66"/>
    <x v="0"/>
    <x v="0"/>
    <s v="Tesseramento"/>
    <x v="1"/>
    <x v="0"/>
    <x v="0"/>
    <m/>
  </r>
  <r>
    <n v="119724"/>
    <x v="0"/>
    <x v="0"/>
    <x v="0"/>
    <x v="0"/>
    <x v="0"/>
    <x v="66"/>
    <x v="0"/>
    <x v="0"/>
    <s v="Tesseramento"/>
    <x v="1"/>
    <x v="0"/>
    <x v="0"/>
    <m/>
  </r>
  <r>
    <n v="119725"/>
    <x v="0"/>
    <x v="0"/>
    <x v="0"/>
    <x v="0"/>
    <x v="0"/>
    <x v="66"/>
    <x v="0"/>
    <x v="0"/>
    <s v="Tesseramento"/>
    <x v="1"/>
    <x v="3"/>
    <x v="0"/>
    <m/>
  </r>
  <r>
    <n v="124949"/>
    <x v="0"/>
    <x v="0"/>
    <x v="0"/>
    <x v="1"/>
    <x v="0"/>
    <x v="66"/>
    <x v="0"/>
    <x v="1"/>
    <s v="Tesseramento"/>
    <x v="1"/>
    <x v="0"/>
    <x v="0"/>
    <m/>
  </r>
  <r>
    <n v="201415"/>
    <x v="0"/>
    <x v="0"/>
    <x v="2"/>
    <x v="1"/>
    <x v="8"/>
    <x v="352"/>
    <x v="0"/>
    <x v="1"/>
    <s v="Tesseramento"/>
    <x v="0"/>
    <x v="0"/>
    <x v="0"/>
    <m/>
  </r>
  <r>
    <n v="234907"/>
    <x v="0"/>
    <x v="0"/>
    <x v="1"/>
    <x v="1"/>
    <x v="8"/>
    <x v="222"/>
    <x v="0"/>
    <x v="0"/>
    <s v="Tesseramento"/>
    <x v="1"/>
    <x v="1"/>
    <x v="0"/>
    <m/>
  </r>
  <r>
    <n v="234908"/>
    <x v="0"/>
    <x v="1"/>
    <x v="1"/>
    <x v="1"/>
    <x v="8"/>
    <x v="222"/>
    <x v="0"/>
    <x v="1"/>
    <s v="Tesseramento"/>
    <x v="1"/>
    <x v="0"/>
    <x v="0"/>
    <m/>
  </r>
  <r>
    <n v="234799"/>
    <x v="0"/>
    <x v="0"/>
    <x v="1"/>
    <x v="0"/>
    <x v="4"/>
    <x v="164"/>
    <x v="0"/>
    <x v="0"/>
    <s v="Tesseramento"/>
    <x v="0"/>
    <x v="0"/>
    <x v="0"/>
    <m/>
  </r>
  <r>
    <n v="145954"/>
    <x v="0"/>
    <x v="0"/>
    <x v="0"/>
    <x v="0"/>
    <x v="8"/>
    <x v="352"/>
    <x v="0"/>
    <x v="0"/>
    <s v="Tesseramento"/>
    <x v="0"/>
    <x v="0"/>
    <x v="0"/>
    <m/>
  </r>
  <r>
    <n v="235369"/>
    <x v="0"/>
    <x v="0"/>
    <x v="1"/>
    <x v="0"/>
    <x v="0"/>
    <x v="66"/>
    <x v="0"/>
    <x v="0"/>
    <s v="Tesseramento"/>
    <x v="1"/>
    <x v="3"/>
    <x v="0"/>
    <m/>
  </r>
  <r>
    <n v="214564"/>
    <x v="0"/>
    <x v="0"/>
    <x v="0"/>
    <x v="0"/>
    <x v="13"/>
    <x v="177"/>
    <x v="0"/>
    <x v="0"/>
    <s v="Tesseramento"/>
    <x v="1"/>
    <x v="1"/>
    <x v="0"/>
    <m/>
  </r>
  <r>
    <n v="235370"/>
    <x v="0"/>
    <x v="0"/>
    <x v="1"/>
    <x v="1"/>
    <x v="0"/>
    <x v="66"/>
    <x v="0"/>
    <x v="0"/>
    <s v="Tesseramento"/>
    <x v="1"/>
    <x v="0"/>
    <x v="0"/>
    <m/>
  </r>
  <r>
    <n v="234909"/>
    <x v="0"/>
    <x v="1"/>
    <x v="1"/>
    <x v="1"/>
    <x v="8"/>
    <x v="222"/>
    <x v="0"/>
    <x v="1"/>
    <s v="Tesseramento"/>
    <x v="1"/>
    <x v="0"/>
    <x v="0"/>
    <m/>
  </r>
  <r>
    <n v="234910"/>
    <x v="1"/>
    <x v="0"/>
    <x v="1"/>
    <x v="2"/>
    <x v="8"/>
    <x v="222"/>
    <x v="0"/>
    <x v="0"/>
    <s v="Tesseramento"/>
    <x v="1"/>
    <x v="5"/>
    <x v="0"/>
    <m/>
  </r>
  <r>
    <n v="216646"/>
    <x v="0"/>
    <x v="0"/>
    <x v="0"/>
    <x v="1"/>
    <x v="12"/>
    <x v="314"/>
    <x v="0"/>
    <x v="1"/>
    <s v="Tesseramento"/>
    <x v="0"/>
    <x v="3"/>
    <x v="0"/>
    <m/>
  </r>
  <r>
    <n v="219449"/>
    <x v="0"/>
    <x v="0"/>
    <x v="0"/>
    <x v="3"/>
    <x v="12"/>
    <x v="314"/>
    <x v="0"/>
    <x v="0"/>
    <s v="Tesseramento"/>
    <x v="0"/>
    <x v="3"/>
    <x v="0"/>
    <m/>
  </r>
  <r>
    <n v="234851"/>
    <x v="0"/>
    <x v="0"/>
    <x v="1"/>
    <x v="1"/>
    <x v="9"/>
    <x v="253"/>
    <x v="0"/>
    <x v="0"/>
    <s v="Tesseramento"/>
    <x v="0"/>
    <x v="4"/>
    <x v="0"/>
    <m/>
  </r>
  <r>
    <n v="179896"/>
    <x v="0"/>
    <x v="0"/>
    <x v="0"/>
    <x v="0"/>
    <x v="4"/>
    <x v="151"/>
    <x v="0"/>
    <x v="0"/>
    <s v="Tesseramento"/>
    <x v="1"/>
    <x v="1"/>
    <x v="0"/>
    <m/>
  </r>
  <r>
    <n v="234911"/>
    <x v="0"/>
    <x v="0"/>
    <x v="1"/>
    <x v="1"/>
    <x v="8"/>
    <x v="222"/>
    <x v="0"/>
    <x v="0"/>
    <s v="Tesseramento"/>
    <x v="1"/>
    <x v="3"/>
    <x v="0"/>
    <m/>
  </r>
  <r>
    <n v="234852"/>
    <x v="0"/>
    <x v="0"/>
    <x v="1"/>
    <x v="1"/>
    <x v="9"/>
    <x v="253"/>
    <x v="0"/>
    <x v="1"/>
    <s v="Tesseramento"/>
    <x v="0"/>
    <x v="3"/>
    <x v="0"/>
    <m/>
  </r>
  <r>
    <n v="16591"/>
    <x v="0"/>
    <x v="0"/>
    <x v="0"/>
    <x v="0"/>
    <x v="4"/>
    <x v="151"/>
    <x v="0"/>
    <x v="0"/>
    <s v="Tesseramento"/>
    <x v="1"/>
    <x v="4"/>
    <x v="0"/>
    <m/>
  </r>
  <r>
    <n v="144807"/>
    <x v="1"/>
    <x v="0"/>
    <x v="0"/>
    <x v="0"/>
    <x v="4"/>
    <x v="151"/>
    <x v="0"/>
    <x v="0"/>
    <s v="Tesseramento"/>
    <x v="1"/>
    <x v="6"/>
    <x v="0"/>
    <m/>
  </r>
  <r>
    <n v="18264"/>
    <x v="0"/>
    <x v="0"/>
    <x v="0"/>
    <x v="0"/>
    <x v="4"/>
    <x v="151"/>
    <x v="0"/>
    <x v="0"/>
    <s v="Tesseramento"/>
    <x v="1"/>
    <x v="4"/>
    <x v="0"/>
    <m/>
  </r>
  <r>
    <n v="50609"/>
    <x v="0"/>
    <x v="0"/>
    <x v="0"/>
    <x v="0"/>
    <x v="4"/>
    <x v="151"/>
    <x v="0"/>
    <x v="1"/>
    <s v="Tesseramento"/>
    <x v="1"/>
    <x v="4"/>
    <x v="0"/>
    <m/>
  </r>
  <r>
    <n v="150156"/>
    <x v="0"/>
    <x v="0"/>
    <x v="0"/>
    <x v="0"/>
    <x v="4"/>
    <x v="151"/>
    <x v="0"/>
    <x v="0"/>
    <s v="Tesseramento"/>
    <x v="1"/>
    <x v="1"/>
    <x v="0"/>
    <m/>
  </r>
  <r>
    <n v="19754"/>
    <x v="0"/>
    <x v="0"/>
    <x v="0"/>
    <x v="3"/>
    <x v="4"/>
    <x v="151"/>
    <x v="0"/>
    <x v="1"/>
    <s v="Tesseramento"/>
    <x v="1"/>
    <x v="4"/>
    <x v="0"/>
    <m/>
  </r>
  <r>
    <n v="205663"/>
    <x v="0"/>
    <x v="1"/>
    <x v="0"/>
    <x v="0"/>
    <x v="4"/>
    <x v="151"/>
    <x v="0"/>
    <x v="0"/>
    <s v="Tesseramento"/>
    <x v="1"/>
    <x v="3"/>
    <x v="0"/>
    <m/>
  </r>
  <r>
    <n v="37776"/>
    <x v="0"/>
    <x v="0"/>
    <x v="0"/>
    <x v="0"/>
    <x v="4"/>
    <x v="151"/>
    <x v="0"/>
    <x v="0"/>
    <s v="Tesseramento"/>
    <x v="1"/>
    <x v="4"/>
    <x v="0"/>
    <m/>
  </r>
  <r>
    <n v="158483"/>
    <x v="0"/>
    <x v="0"/>
    <x v="0"/>
    <x v="0"/>
    <x v="4"/>
    <x v="151"/>
    <x v="0"/>
    <x v="0"/>
    <s v="Tesseramento"/>
    <x v="1"/>
    <x v="0"/>
    <x v="0"/>
    <m/>
  </r>
  <r>
    <n v="52063"/>
    <x v="0"/>
    <x v="0"/>
    <x v="0"/>
    <x v="0"/>
    <x v="4"/>
    <x v="151"/>
    <x v="0"/>
    <x v="0"/>
    <s v="Tesseramento"/>
    <x v="1"/>
    <x v="3"/>
    <x v="0"/>
    <m/>
  </r>
  <r>
    <n v="37799"/>
    <x v="0"/>
    <x v="0"/>
    <x v="0"/>
    <x v="0"/>
    <x v="4"/>
    <x v="151"/>
    <x v="0"/>
    <x v="0"/>
    <s v="Tesseramento"/>
    <x v="1"/>
    <x v="4"/>
    <x v="0"/>
    <m/>
  </r>
  <r>
    <n v="44390"/>
    <x v="0"/>
    <x v="0"/>
    <x v="0"/>
    <x v="0"/>
    <x v="4"/>
    <x v="151"/>
    <x v="0"/>
    <x v="0"/>
    <s v="Tesseramento"/>
    <x v="1"/>
    <x v="4"/>
    <x v="0"/>
    <m/>
  </r>
  <r>
    <n v="16154"/>
    <x v="0"/>
    <x v="0"/>
    <x v="0"/>
    <x v="0"/>
    <x v="4"/>
    <x v="151"/>
    <x v="0"/>
    <x v="1"/>
    <s v="Tesseramento"/>
    <x v="1"/>
    <x v="4"/>
    <x v="0"/>
    <m/>
  </r>
  <r>
    <n v="37811"/>
    <x v="0"/>
    <x v="0"/>
    <x v="0"/>
    <x v="0"/>
    <x v="4"/>
    <x v="151"/>
    <x v="0"/>
    <x v="0"/>
    <s v="Tesseramento"/>
    <x v="1"/>
    <x v="4"/>
    <x v="0"/>
    <m/>
  </r>
  <r>
    <n v="37777"/>
    <x v="0"/>
    <x v="0"/>
    <x v="0"/>
    <x v="0"/>
    <x v="4"/>
    <x v="151"/>
    <x v="0"/>
    <x v="1"/>
    <s v="Tesseramento"/>
    <x v="1"/>
    <x v="4"/>
    <x v="0"/>
    <m/>
  </r>
  <r>
    <n v="147610"/>
    <x v="0"/>
    <x v="0"/>
    <x v="0"/>
    <x v="0"/>
    <x v="4"/>
    <x v="151"/>
    <x v="0"/>
    <x v="0"/>
    <s v="Tesseramento"/>
    <x v="1"/>
    <x v="0"/>
    <x v="0"/>
    <m/>
  </r>
  <r>
    <n v="60511"/>
    <x v="0"/>
    <x v="0"/>
    <x v="0"/>
    <x v="0"/>
    <x v="4"/>
    <x v="151"/>
    <x v="0"/>
    <x v="0"/>
    <s v="Tesseramento"/>
    <x v="1"/>
    <x v="0"/>
    <x v="0"/>
    <m/>
  </r>
  <r>
    <n v="37844"/>
    <x v="0"/>
    <x v="0"/>
    <x v="0"/>
    <x v="0"/>
    <x v="4"/>
    <x v="151"/>
    <x v="0"/>
    <x v="0"/>
    <s v="Tesseramento"/>
    <x v="1"/>
    <x v="4"/>
    <x v="0"/>
    <m/>
  </r>
  <r>
    <n v="195377"/>
    <x v="0"/>
    <x v="0"/>
    <x v="0"/>
    <x v="0"/>
    <x v="4"/>
    <x v="151"/>
    <x v="0"/>
    <x v="1"/>
    <s v="Tesseramento"/>
    <x v="1"/>
    <x v="0"/>
    <x v="0"/>
    <m/>
  </r>
  <r>
    <n v="174756"/>
    <x v="0"/>
    <x v="0"/>
    <x v="0"/>
    <x v="0"/>
    <x v="4"/>
    <x v="151"/>
    <x v="0"/>
    <x v="0"/>
    <s v="Tesseramento"/>
    <x v="1"/>
    <x v="3"/>
    <x v="0"/>
    <m/>
  </r>
  <r>
    <n v="37918"/>
    <x v="0"/>
    <x v="0"/>
    <x v="0"/>
    <x v="0"/>
    <x v="4"/>
    <x v="151"/>
    <x v="0"/>
    <x v="0"/>
    <s v="Tesseramento"/>
    <x v="1"/>
    <x v="3"/>
    <x v="0"/>
    <m/>
  </r>
  <r>
    <n v="169766"/>
    <x v="1"/>
    <x v="0"/>
    <x v="0"/>
    <x v="0"/>
    <x v="4"/>
    <x v="151"/>
    <x v="0"/>
    <x v="0"/>
    <s v="Tesseramento"/>
    <x v="1"/>
    <x v="5"/>
    <x v="0"/>
    <s v="B"/>
  </r>
  <r>
    <n v="220504"/>
    <x v="0"/>
    <x v="1"/>
    <x v="0"/>
    <x v="0"/>
    <x v="4"/>
    <x v="151"/>
    <x v="0"/>
    <x v="0"/>
    <s v="Tesseramento"/>
    <x v="1"/>
    <x v="0"/>
    <x v="0"/>
    <m/>
  </r>
  <r>
    <n v="150771"/>
    <x v="0"/>
    <x v="0"/>
    <x v="0"/>
    <x v="0"/>
    <x v="4"/>
    <x v="151"/>
    <x v="0"/>
    <x v="0"/>
    <s v="Tesseramento"/>
    <x v="1"/>
    <x v="0"/>
    <x v="0"/>
    <m/>
  </r>
  <r>
    <n v="18265"/>
    <x v="0"/>
    <x v="0"/>
    <x v="0"/>
    <x v="0"/>
    <x v="4"/>
    <x v="151"/>
    <x v="0"/>
    <x v="1"/>
    <s v="Tesseramento"/>
    <x v="1"/>
    <x v="4"/>
    <x v="0"/>
    <m/>
  </r>
  <r>
    <n v="12126"/>
    <x v="0"/>
    <x v="0"/>
    <x v="0"/>
    <x v="0"/>
    <x v="4"/>
    <x v="151"/>
    <x v="0"/>
    <x v="0"/>
    <s v="Tesseramento"/>
    <x v="1"/>
    <x v="4"/>
    <x v="0"/>
    <m/>
  </r>
  <r>
    <n v="92492"/>
    <x v="0"/>
    <x v="0"/>
    <x v="0"/>
    <x v="0"/>
    <x v="4"/>
    <x v="151"/>
    <x v="0"/>
    <x v="0"/>
    <s v="Tesseramento"/>
    <x v="1"/>
    <x v="4"/>
    <x v="0"/>
    <m/>
  </r>
  <r>
    <n v="142971"/>
    <x v="0"/>
    <x v="0"/>
    <x v="0"/>
    <x v="0"/>
    <x v="4"/>
    <x v="151"/>
    <x v="0"/>
    <x v="0"/>
    <s v="Tesseramento"/>
    <x v="1"/>
    <x v="4"/>
    <x v="0"/>
    <m/>
  </r>
  <r>
    <n v="195231"/>
    <x v="1"/>
    <x v="0"/>
    <x v="0"/>
    <x v="0"/>
    <x v="4"/>
    <x v="151"/>
    <x v="0"/>
    <x v="1"/>
    <s v="Tesseramento"/>
    <x v="1"/>
    <x v="5"/>
    <x v="0"/>
    <m/>
  </r>
  <r>
    <n v="37845"/>
    <x v="0"/>
    <x v="0"/>
    <x v="0"/>
    <x v="0"/>
    <x v="4"/>
    <x v="151"/>
    <x v="0"/>
    <x v="1"/>
    <s v="Tesseramento"/>
    <x v="1"/>
    <x v="4"/>
    <x v="0"/>
    <m/>
  </r>
  <r>
    <n v="234853"/>
    <x v="0"/>
    <x v="0"/>
    <x v="1"/>
    <x v="1"/>
    <x v="9"/>
    <x v="253"/>
    <x v="0"/>
    <x v="1"/>
    <s v="Tesseramento"/>
    <x v="0"/>
    <x v="3"/>
    <x v="0"/>
    <m/>
  </r>
  <r>
    <n v="234854"/>
    <x v="1"/>
    <x v="0"/>
    <x v="1"/>
    <x v="1"/>
    <x v="9"/>
    <x v="253"/>
    <x v="0"/>
    <x v="1"/>
    <s v="Tesseramento"/>
    <x v="0"/>
    <x v="5"/>
    <x v="0"/>
    <m/>
  </r>
  <r>
    <n v="87802"/>
    <x v="0"/>
    <x v="0"/>
    <x v="0"/>
    <x v="0"/>
    <x v="1"/>
    <x v="284"/>
    <x v="0"/>
    <x v="0"/>
    <s v="Tesseramento"/>
    <x v="0"/>
    <x v="0"/>
    <x v="0"/>
    <m/>
  </r>
  <r>
    <n v="87795"/>
    <x v="0"/>
    <x v="0"/>
    <x v="0"/>
    <x v="0"/>
    <x v="1"/>
    <x v="284"/>
    <x v="0"/>
    <x v="1"/>
    <s v="Tesseramento"/>
    <x v="0"/>
    <x v="4"/>
    <x v="0"/>
    <m/>
  </r>
  <r>
    <n v="191368"/>
    <x v="0"/>
    <x v="0"/>
    <x v="0"/>
    <x v="0"/>
    <x v="1"/>
    <x v="284"/>
    <x v="0"/>
    <x v="0"/>
    <s v="Tesseramento"/>
    <x v="0"/>
    <x v="3"/>
    <x v="0"/>
    <m/>
  </r>
  <r>
    <n v="62916"/>
    <x v="0"/>
    <x v="0"/>
    <x v="0"/>
    <x v="4"/>
    <x v="1"/>
    <x v="284"/>
    <x v="0"/>
    <x v="0"/>
    <s v="Tesseramento"/>
    <x v="0"/>
    <x v="3"/>
    <x v="0"/>
    <m/>
  </r>
  <r>
    <n v="130824"/>
    <x v="0"/>
    <x v="0"/>
    <x v="0"/>
    <x v="0"/>
    <x v="1"/>
    <x v="284"/>
    <x v="0"/>
    <x v="0"/>
    <s v="Tesseramento"/>
    <x v="0"/>
    <x v="0"/>
    <x v="0"/>
    <m/>
  </r>
  <r>
    <n v="78186"/>
    <x v="0"/>
    <x v="0"/>
    <x v="0"/>
    <x v="0"/>
    <x v="1"/>
    <x v="284"/>
    <x v="0"/>
    <x v="0"/>
    <s v="Tesseramento"/>
    <x v="0"/>
    <x v="4"/>
    <x v="0"/>
    <m/>
  </r>
  <r>
    <n v="234855"/>
    <x v="0"/>
    <x v="0"/>
    <x v="1"/>
    <x v="0"/>
    <x v="9"/>
    <x v="253"/>
    <x v="0"/>
    <x v="1"/>
    <s v="Tesseramento"/>
    <x v="0"/>
    <x v="0"/>
    <x v="0"/>
    <m/>
  </r>
  <r>
    <n v="4342"/>
    <x v="0"/>
    <x v="0"/>
    <x v="0"/>
    <x v="0"/>
    <x v="1"/>
    <x v="284"/>
    <x v="0"/>
    <x v="1"/>
    <s v="Tesseramento"/>
    <x v="0"/>
    <x v="0"/>
    <x v="0"/>
    <m/>
  </r>
  <r>
    <n v="87800"/>
    <x v="0"/>
    <x v="0"/>
    <x v="0"/>
    <x v="0"/>
    <x v="1"/>
    <x v="284"/>
    <x v="0"/>
    <x v="0"/>
    <s v="Tesseramento"/>
    <x v="0"/>
    <x v="0"/>
    <x v="0"/>
    <m/>
  </r>
  <r>
    <n v="191367"/>
    <x v="0"/>
    <x v="1"/>
    <x v="0"/>
    <x v="1"/>
    <x v="1"/>
    <x v="284"/>
    <x v="0"/>
    <x v="0"/>
    <s v="Tesseramento"/>
    <x v="0"/>
    <x v="1"/>
    <x v="0"/>
    <m/>
  </r>
  <r>
    <n v="96877"/>
    <x v="0"/>
    <x v="1"/>
    <x v="0"/>
    <x v="0"/>
    <x v="1"/>
    <x v="284"/>
    <x v="0"/>
    <x v="0"/>
    <s v="Tesseramento"/>
    <x v="0"/>
    <x v="1"/>
    <x v="0"/>
    <m/>
  </r>
  <r>
    <n v="105892"/>
    <x v="0"/>
    <x v="0"/>
    <x v="2"/>
    <x v="4"/>
    <x v="4"/>
    <x v="144"/>
    <x v="0"/>
    <x v="0"/>
    <s v="Tesseramento"/>
    <x v="1"/>
    <x v="3"/>
    <x v="0"/>
    <m/>
  </r>
  <r>
    <n v="234856"/>
    <x v="0"/>
    <x v="0"/>
    <x v="1"/>
    <x v="1"/>
    <x v="9"/>
    <x v="253"/>
    <x v="0"/>
    <x v="1"/>
    <s v="Tesseramento"/>
    <x v="0"/>
    <x v="4"/>
    <x v="0"/>
    <m/>
  </r>
  <r>
    <n v="234857"/>
    <x v="0"/>
    <x v="0"/>
    <x v="1"/>
    <x v="1"/>
    <x v="9"/>
    <x v="253"/>
    <x v="0"/>
    <x v="0"/>
    <s v="Tesseramento"/>
    <x v="0"/>
    <x v="4"/>
    <x v="0"/>
    <m/>
  </r>
  <r>
    <n v="81021"/>
    <x v="0"/>
    <x v="0"/>
    <x v="0"/>
    <x v="0"/>
    <x v="7"/>
    <x v="78"/>
    <x v="0"/>
    <x v="0"/>
    <s v="Tesseramento"/>
    <x v="0"/>
    <x v="3"/>
    <x v="0"/>
    <m/>
  </r>
  <r>
    <n v="234858"/>
    <x v="0"/>
    <x v="0"/>
    <x v="1"/>
    <x v="3"/>
    <x v="9"/>
    <x v="253"/>
    <x v="0"/>
    <x v="0"/>
    <s v="Tesseramento"/>
    <x v="0"/>
    <x v="3"/>
    <x v="0"/>
    <m/>
  </r>
  <r>
    <n v="109749"/>
    <x v="0"/>
    <x v="0"/>
    <x v="0"/>
    <x v="0"/>
    <x v="4"/>
    <x v="125"/>
    <x v="0"/>
    <x v="1"/>
    <s v="Tesseramento"/>
    <x v="1"/>
    <x v="0"/>
    <x v="0"/>
    <m/>
  </r>
  <r>
    <n v="121675"/>
    <x v="0"/>
    <x v="0"/>
    <x v="0"/>
    <x v="0"/>
    <x v="4"/>
    <x v="125"/>
    <x v="0"/>
    <x v="1"/>
    <s v="Tesseramento"/>
    <x v="1"/>
    <x v="3"/>
    <x v="0"/>
    <m/>
  </r>
  <r>
    <n v="103180"/>
    <x v="0"/>
    <x v="0"/>
    <x v="0"/>
    <x v="0"/>
    <x v="4"/>
    <x v="125"/>
    <x v="0"/>
    <x v="0"/>
    <s v="Tesseramento"/>
    <x v="1"/>
    <x v="3"/>
    <x v="0"/>
    <m/>
  </r>
  <r>
    <n v="38352"/>
    <x v="0"/>
    <x v="0"/>
    <x v="0"/>
    <x v="0"/>
    <x v="4"/>
    <x v="125"/>
    <x v="0"/>
    <x v="0"/>
    <s v="Tesseramento"/>
    <x v="1"/>
    <x v="0"/>
    <x v="0"/>
    <m/>
  </r>
  <r>
    <n v="163476"/>
    <x v="0"/>
    <x v="0"/>
    <x v="0"/>
    <x v="1"/>
    <x v="4"/>
    <x v="125"/>
    <x v="0"/>
    <x v="0"/>
    <s v="Tesseramento"/>
    <x v="1"/>
    <x v="4"/>
    <x v="0"/>
    <m/>
  </r>
  <r>
    <n v="163492"/>
    <x v="0"/>
    <x v="0"/>
    <x v="0"/>
    <x v="0"/>
    <x v="4"/>
    <x v="125"/>
    <x v="0"/>
    <x v="0"/>
    <s v="Tesseramento"/>
    <x v="1"/>
    <x v="4"/>
    <x v="0"/>
    <m/>
  </r>
  <r>
    <n v="155740"/>
    <x v="0"/>
    <x v="0"/>
    <x v="0"/>
    <x v="0"/>
    <x v="4"/>
    <x v="125"/>
    <x v="0"/>
    <x v="0"/>
    <s v="Tesseramento"/>
    <x v="1"/>
    <x v="0"/>
    <x v="0"/>
    <m/>
  </r>
  <r>
    <n v="67822"/>
    <x v="0"/>
    <x v="0"/>
    <x v="0"/>
    <x v="1"/>
    <x v="4"/>
    <x v="125"/>
    <x v="0"/>
    <x v="1"/>
    <s v="Tesseramento"/>
    <x v="1"/>
    <x v="4"/>
    <x v="0"/>
    <m/>
  </r>
  <r>
    <n v="168410"/>
    <x v="0"/>
    <x v="0"/>
    <x v="0"/>
    <x v="0"/>
    <x v="9"/>
    <x v="253"/>
    <x v="0"/>
    <x v="0"/>
    <s v="Tesseramento"/>
    <x v="0"/>
    <x v="3"/>
    <x v="0"/>
    <m/>
  </r>
  <r>
    <n v="170822"/>
    <x v="0"/>
    <x v="0"/>
    <x v="0"/>
    <x v="0"/>
    <x v="9"/>
    <x v="253"/>
    <x v="0"/>
    <x v="1"/>
    <s v="Tesseramento"/>
    <x v="0"/>
    <x v="3"/>
    <x v="0"/>
    <m/>
  </r>
  <r>
    <n v="197084"/>
    <x v="0"/>
    <x v="0"/>
    <x v="0"/>
    <x v="0"/>
    <x v="9"/>
    <x v="253"/>
    <x v="0"/>
    <x v="0"/>
    <s v="Tesseramento"/>
    <x v="0"/>
    <x v="4"/>
    <x v="0"/>
    <m/>
  </r>
  <r>
    <n v="192092"/>
    <x v="0"/>
    <x v="0"/>
    <x v="0"/>
    <x v="0"/>
    <x v="9"/>
    <x v="253"/>
    <x v="0"/>
    <x v="0"/>
    <s v="Tesseramento"/>
    <x v="0"/>
    <x v="3"/>
    <x v="0"/>
    <m/>
  </r>
  <r>
    <n v="13277"/>
    <x v="0"/>
    <x v="0"/>
    <x v="0"/>
    <x v="0"/>
    <x v="9"/>
    <x v="253"/>
    <x v="0"/>
    <x v="1"/>
    <s v="Tesseramento"/>
    <x v="0"/>
    <x v="0"/>
    <x v="0"/>
    <m/>
  </r>
  <r>
    <n v="115529"/>
    <x v="0"/>
    <x v="0"/>
    <x v="0"/>
    <x v="0"/>
    <x v="9"/>
    <x v="253"/>
    <x v="0"/>
    <x v="0"/>
    <s v="Tesseramento"/>
    <x v="0"/>
    <x v="3"/>
    <x v="0"/>
    <m/>
  </r>
  <r>
    <n v="192095"/>
    <x v="0"/>
    <x v="0"/>
    <x v="0"/>
    <x v="0"/>
    <x v="9"/>
    <x v="253"/>
    <x v="0"/>
    <x v="0"/>
    <s v="Tesseramento"/>
    <x v="0"/>
    <x v="0"/>
    <x v="0"/>
    <m/>
  </r>
  <r>
    <n v="65802"/>
    <x v="0"/>
    <x v="0"/>
    <x v="0"/>
    <x v="0"/>
    <x v="4"/>
    <x v="125"/>
    <x v="0"/>
    <x v="0"/>
    <s v="Tesseramento"/>
    <x v="1"/>
    <x v="4"/>
    <x v="0"/>
    <m/>
  </r>
  <r>
    <n v="226606"/>
    <x v="1"/>
    <x v="0"/>
    <x v="0"/>
    <x v="0"/>
    <x v="9"/>
    <x v="253"/>
    <x v="0"/>
    <x v="0"/>
    <s v="Tesseramento"/>
    <x v="0"/>
    <x v="5"/>
    <x v="0"/>
    <m/>
  </r>
  <r>
    <n v="170823"/>
    <x v="0"/>
    <x v="0"/>
    <x v="0"/>
    <x v="0"/>
    <x v="9"/>
    <x v="253"/>
    <x v="0"/>
    <x v="1"/>
    <s v="Tesseramento"/>
    <x v="0"/>
    <x v="3"/>
    <x v="0"/>
    <m/>
  </r>
  <r>
    <n v="221956"/>
    <x v="0"/>
    <x v="0"/>
    <x v="0"/>
    <x v="1"/>
    <x v="9"/>
    <x v="253"/>
    <x v="0"/>
    <x v="0"/>
    <s v="Tesseramento"/>
    <x v="0"/>
    <x v="1"/>
    <x v="0"/>
    <m/>
  </r>
  <r>
    <n v="177304"/>
    <x v="1"/>
    <x v="0"/>
    <x v="0"/>
    <x v="1"/>
    <x v="9"/>
    <x v="253"/>
    <x v="0"/>
    <x v="1"/>
    <s v="Tesseramento"/>
    <x v="0"/>
    <x v="7"/>
    <x v="0"/>
    <m/>
  </r>
  <r>
    <n v="151909"/>
    <x v="0"/>
    <x v="0"/>
    <x v="0"/>
    <x v="0"/>
    <x v="9"/>
    <x v="253"/>
    <x v="0"/>
    <x v="0"/>
    <s v="Tesseramento"/>
    <x v="0"/>
    <x v="0"/>
    <x v="0"/>
    <m/>
  </r>
  <r>
    <n v="221957"/>
    <x v="0"/>
    <x v="0"/>
    <x v="0"/>
    <x v="0"/>
    <x v="9"/>
    <x v="253"/>
    <x v="0"/>
    <x v="0"/>
    <s v="Tesseramento"/>
    <x v="0"/>
    <x v="0"/>
    <x v="0"/>
    <m/>
  </r>
  <r>
    <n v="204620"/>
    <x v="0"/>
    <x v="0"/>
    <x v="0"/>
    <x v="0"/>
    <x v="9"/>
    <x v="253"/>
    <x v="0"/>
    <x v="0"/>
    <s v="Tesseramento"/>
    <x v="0"/>
    <x v="3"/>
    <x v="0"/>
    <m/>
  </r>
  <r>
    <n v="217022"/>
    <x v="0"/>
    <x v="0"/>
    <x v="0"/>
    <x v="1"/>
    <x v="9"/>
    <x v="253"/>
    <x v="0"/>
    <x v="0"/>
    <s v="Tesseramento"/>
    <x v="0"/>
    <x v="4"/>
    <x v="0"/>
    <m/>
  </r>
  <r>
    <n v="140344"/>
    <x v="0"/>
    <x v="0"/>
    <x v="0"/>
    <x v="0"/>
    <x v="9"/>
    <x v="253"/>
    <x v="0"/>
    <x v="1"/>
    <s v="Tesseramento"/>
    <x v="0"/>
    <x v="3"/>
    <x v="0"/>
    <m/>
  </r>
  <r>
    <n v="79393"/>
    <x v="0"/>
    <x v="0"/>
    <x v="0"/>
    <x v="0"/>
    <x v="4"/>
    <x v="125"/>
    <x v="0"/>
    <x v="0"/>
    <s v="Tesseramento"/>
    <x v="1"/>
    <x v="3"/>
    <x v="0"/>
    <m/>
  </r>
  <r>
    <n v="226611"/>
    <x v="1"/>
    <x v="0"/>
    <x v="0"/>
    <x v="0"/>
    <x v="9"/>
    <x v="253"/>
    <x v="0"/>
    <x v="0"/>
    <s v="Tesseramento"/>
    <x v="0"/>
    <x v="7"/>
    <x v="0"/>
    <s v="B"/>
  </r>
  <r>
    <n v="205008"/>
    <x v="0"/>
    <x v="0"/>
    <x v="0"/>
    <x v="0"/>
    <x v="9"/>
    <x v="253"/>
    <x v="0"/>
    <x v="0"/>
    <s v="Tesseramento"/>
    <x v="0"/>
    <x v="0"/>
    <x v="0"/>
    <m/>
  </r>
  <r>
    <n v="231431"/>
    <x v="0"/>
    <x v="0"/>
    <x v="0"/>
    <x v="0"/>
    <x v="9"/>
    <x v="253"/>
    <x v="0"/>
    <x v="0"/>
    <s v="Tesseramento"/>
    <x v="0"/>
    <x v="0"/>
    <x v="0"/>
    <m/>
  </r>
  <r>
    <n v="158051"/>
    <x v="0"/>
    <x v="0"/>
    <x v="0"/>
    <x v="1"/>
    <x v="4"/>
    <x v="125"/>
    <x v="0"/>
    <x v="1"/>
    <s v="Tesseramento"/>
    <x v="1"/>
    <x v="3"/>
    <x v="0"/>
    <m/>
  </r>
  <r>
    <n v="206558"/>
    <x v="0"/>
    <x v="0"/>
    <x v="2"/>
    <x v="1"/>
    <x v="9"/>
    <x v="253"/>
    <x v="0"/>
    <x v="0"/>
    <s v="Tesseramento"/>
    <x v="0"/>
    <x v="0"/>
    <x v="0"/>
    <m/>
  </r>
  <r>
    <n v="23060"/>
    <x v="0"/>
    <x v="0"/>
    <x v="0"/>
    <x v="0"/>
    <x v="4"/>
    <x v="125"/>
    <x v="0"/>
    <x v="1"/>
    <s v="Tesseramento"/>
    <x v="1"/>
    <x v="0"/>
    <x v="0"/>
    <m/>
  </r>
  <r>
    <n v="85793"/>
    <x v="0"/>
    <x v="0"/>
    <x v="0"/>
    <x v="0"/>
    <x v="4"/>
    <x v="125"/>
    <x v="0"/>
    <x v="0"/>
    <s v="Tesseramento"/>
    <x v="1"/>
    <x v="3"/>
    <x v="0"/>
    <m/>
  </r>
  <r>
    <n v="129643"/>
    <x v="0"/>
    <x v="0"/>
    <x v="0"/>
    <x v="0"/>
    <x v="4"/>
    <x v="125"/>
    <x v="0"/>
    <x v="1"/>
    <s v="Tesseramento"/>
    <x v="1"/>
    <x v="3"/>
    <x v="0"/>
    <m/>
  </r>
  <r>
    <n v="177403"/>
    <x v="0"/>
    <x v="0"/>
    <x v="0"/>
    <x v="0"/>
    <x v="4"/>
    <x v="125"/>
    <x v="0"/>
    <x v="1"/>
    <s v="Tesseramento"/>
    <x v="1"/>
    <x v="3"/>
    <x v="0"/>
    <m/>
  </r>
  <r>
    <n v="100608"/>
    <x v="0"/>
    <x v="0"/>
    <x v="0"/>
    <x v="0"/>
    <x v="4"/>
    <x v="125"/>
    <x v="0"/>
    <x v="0"/>
    <s v="Tesseramento"/>
    <x v="1"/>
    <x v="0"/>
    <x v="0"/>
    <m/>
  </r>
  <r>
    <n v="80376"/>
    <x v="0"/>
    <x v="0"/>
    <x v="0"/>
    <x v="0"/>
    <x v="4"/>
    <x v="125"/>
    <x v="0"/>
    <x v="1"/>
    <s v="Tesseramento"/>
    <x v="1"/>
    <x v="4"/>
    <x v="0"/>
    <m/>
  </r>
  <r>
    <n v="80381"/>
    <x v="0"/>
    <x v="0"/>
    <x v="0"/>
    <x v="0"/>
    <x v="4"/>
    <x v="125"/>
    <x v="0"/>
    <x v="0"/>
    <s v="Tesseramento"/>
    <x v="1"/>
    <x v="4"/>
    <x v="0"/>
    <m/>
  </r>
  <r>
    <n v="164871"/>
    <x v="0"/>
    <x v="0"/>
    <x v="0"/>
    <x v="0"/>
    <x v="4"/>
    <x v="125"/>
    <x v="0"/>
    <x v="0"/>
    <s v="Tesseramento"/>
    <x v="1"/>
    <x v="0"/>
    <x v="0"/>
    <m/>
  </r>
  <r>
    <n v="175937"/>
    <x v="0"/>
    <x v="0"/>
    <x v="0"/>
    <x v="0"/>
    <x v="4"/>
    <x v="125"/>
    <x v="0"/>
    <x v="0"/>
    <s v="Tesseramento"/>
    <x v="1"/>
    <x v="0"/>
    <x v="0"/>
    <m/>
  </r>
  <r>
    <n v="125377"/>
    <x v="0"/>
    <x v="0"/>
    <x v="0"/>
    <x v="0"/>
    <x v="4"/>
    <x v="125"/>
    <x v="0"/>
    <x v="0"/>
    <s v="Tesseramento"/>
    <x v="1"/>
    <x v="4"/>
    <x v="0"/>
    <m/>
  </r>
  <r>
    <n v="21516"/>
    <x v="0"/>
    <x v="0"/>
    <x v="0"/>
    <x v="0"/>
    <x v="4"/>
    <x v="125"/>
    <x v="0"/>
    <x v="0"/>
    <s v="Tesseramento"/>
    <x v="1"/>
    <x v="4"/>
    <x v="0"/>
    <m/>
  </r>
  <r>
    <n v="142192"/>
    <x v="0"/>
    <x v="0"/>
    <x v="0"/>
    <x v="0"/>
    <x v="4"/>
    <x v="125"/>
    <x v="0"/>
    <x v="0"/>
    <s v="Tesseramento"/>
    <x v="1"/>
    <x v="4"/>
    <x v="0"/>
    <m/>
  </r>
  <r>
    <n v="166502"/>
    <x v="0"/>
    <x v="0"/>
    <x v="0"/>
    <x v="1"/>
    <x v="4"/>
    <x v="125"/>
    <x v="0"/>
    <x v="1"/>
    <s v="Tesseramento"/>
    <x v="1"/>
    <x v="3"/>
    <x v="0"/>
    <m/>
  </r>
  <r>
    <n v="166503"/>
    <x v="0"/>
    <x v="0"/>
    <x v="0"/>
    <x v="1"/>
    <x v="4"/>
    <x v="125"/>
    <x v="0"/>
    <x v="0"/>
    <s v="Tesseramento"/>
    <x v="1"/>
    <x v="0"/>
    <x v="0"/>
    <m/>
  </r>
  <r>
    <n v="197865"/>
    <x v="0"/>
    <x v="0"/>
    <x v="0"/>
    <x v="0"/>
    <x v="7"/>
    <x v="51"/>
    <x v="0"/>
    <x v="0"/>
    <s v="Tesseramento"/>
    <x v="1"/>
    <x v="4"/>
    <x v="0"/>
    <m/>
  </r>
  <r>
    <n v="68470"/>
    <x v="0"/>
    <x v="0"/>
    <x v="0"/>
    <x v="0"/>
    <x v="7"/>
    <x v="51"/>
    <x v="0"/>
    <x v="0"/>
    <s v="Tesseramento"/>
    <x v="1"/>
    <x v="4"/>
    <x v="0"/>
    <m/>
  </r>
  <r>
    <n v="68473"/>
    <x v="0"/>
    <x v="0"/>
    <x v="0"/>
    <x v="0"/>
    <x v="7"/>
    <x v="51"/>
    <x v="0"/>
    <x v="1"/>
    <s v="Tesseramento"/>
    <x v="1"/>
    <x v="4"/>
    <x v="0"/>
    <m/>
  </r>
  <r>
    <n v="216605"/>
    <x v="0"/>
    <x v="0"/>
    <x v="0"/>
    <x v="1"/>
    <x v="7"/>
    <x v="51"/>
    <x v="0"/>
    <x v="0"/>
    <s v="Tesseramento"/>
    <x v="1"/>
    <x v="4"/>
    <x v="0"/>
    <m/>
  </r>
  <r>
    <n v="220522"/>
    <x v="0"/>
    <x v="0"/>
    <x v="0"/>
    <x v="1"/>
    <x v="4"/>
    <x v="151"/>
    <x v="0"/>
    <x v="1"/>
    <s v="Tesseramento"/>
    <x v="1"/>
    <x v="0"/>
    <x v="0"/>
    <m/>
  </r>
  <r>
    <n v="82477"/>
    <x v="0"/>
    <x v="0"/>
    <x v="0"/>
    <x v="0"/>
    <x v="7"/>
    <x v="51"/>
    <x v="0"/>
    <x v="0"/>
    <s v="Tesseramento"/>
    <x v="1"/>
    <x v="3"/>
    <x v="0"/>
    <m/>
  </r>
  <r>
    <n v="68508"/>
    <x v="0"/>
    <x v="0"/>
    <x v="0"/>
    <x v="0"/>
    <x v="4"/>
    <x v="151"/>
    <x v="0"/>
    <x v="0"/>
    <s v="Tesseramento"/>
    <x v="1"/>
    <x v="0"/>
    <x v="0"/>
    <m/>
  </r>
  <r>
    <n v="4225"/>
    <x v="0"/>
    <x v="0"/>
    <x v="0"/>
    <x v="0"/>
    <x v="7"/>
    <x v="51"/>
    <x v="0"/>
    <x v="0"/>
    <s v="Tesseramento"/>
    <x v="1"/>
    <x v="1"/>
    <x v="0"/>
    <m/>
  </r>
  <r>
    <n v="15440"/>
    <x v="0"/>
    <x v="0"/>
    <x v="0"/>
    <x v="0"/>
    <x v="7"/>
    <x v="51"/>
    <x v="0"/>
    <x v="0"/>
    <s v="Tesseramento"/>
    <x v="1"/>
    <x v="3"/>
    <x v="0"/>
    <m/>
  </r>
  <r>
    <n v="166684"/>
    <x v="0"/>
    <x v="0"/>
    <x v="0"/>
    <x v="0"/>
    <x v="7"/>
    <x v="51"/>
    <x v="0"/>
    <x v="0"/>
    <s v="Tesseramento"/>
    <x v="1"/>
    <x v="0"/>
    <x v="0"/>
    <m/>
  </r>
  <r>
    <n v="20232"/>
    <x v="0"/>
    <x v="0"/>
    <x v="0"/>
    <x v="0"/>
    <x v="7"/>
    <x v="51"/>
    <x v="0"/>
    <x v="0"/>
    <s v="Tesseramento"/>
    <x v="1"/>
    <x v="0"/>
    <x v="0"/>
    <m/>
  </r>
  <r>
    <n v="142068"/>
    <x v="1"/>
    <x v="0"/>
    <x v="0"/>
    <x v="0"/>
    <x v="7"/>
    <x v="51"/>
    <x v="0"/>
    <x v="0"/>
    <s v="Tesseramento"/>
    <x v="1"/>
    <x v="7"/>
    <x v="0"/>
    <m/>
  </r>
  <r>
    <n v="130777"/>
    <x v="1"/>
    <x v="0"/>
    <x v="0"/>
    <x v="0"/>
    <x v="7"/>
    <x v="51"/>
    <x v="0"/>
    <x v="0"/>
    <s v="Tesseramento"/>
    <x v="1"/>
    <x v="6"/>
    <x v="0"/>
    <s v="B"/>
  </r>
  <r>
    <n v="182493"/>
    <x v="1"/>
    <x v="0"/>
    <x v="0"/>
    <x v="0"/>
    <x v="7"/>
    <x v="51"/>
    <x v="0"/>
    <x v="0"/>
    <s v="Tesseramento"/>
    <x v="1"/>
    <x v="5"/>
    <x v="0"/>
    <m/>
  </r>
  <r>
    <n v="227697"/>
    <x v="1"/>
    <x v="0"/>
    <x v="0"/>
    <x v="2"/>
    <x v="7"/>
    <x v="51"/>
    <x v="0"/>
    <x v="0"/>
    <s v="Tesseramento"/>
    <x v="1"/>
    <x v="5"/>
    <x v="0"/>
    <m/>
  </r>
  <r>
    <n v="20261"/>
    <x v="0"/>
    <x v="0"/>
    <x v="0"/>
    <x v="0"/>
    <x v="7"/>
    <x v="51"/>
    <x v="0"/>
    <x v="1"/>
    <s v="Tesseramento"/>
    <x v="1"/>
    <x v="0"/>
    <x v="0"/>
    <m/>
  </r>
  <r>
    <n v="35810"/>
    <x v="0"/>
    <x v="0"/>
    <x v="0"/>
    <x v="0"/>
    <x v="7"/>
    <x v="51"/>
    <x v="0"/>
    <x v="0"/>
    <s v="Tesseramento"/>
    <x v="1"/>
    <x v="4"/>
    <x v="0"/>
    <m/>
  </r>
  <r>
    <n v="78311"/>
    <x v="0"/>
    <x v="0"/>
    <x v="0"/>
    <x v="0"/>
    <x v="7"/>
    <x v="51"/>
    <x v="0"/>
    <x v="0"/>
    <s v="Tesseramento"/>
    <x v="1"/>
    <x v="1"/>
    <x v="0"/>
    <m/>
  </r>
  <r>
    <n v="110122"/>
    <x v="0"/>
    <x v="0"/>
    <x v="0"/>
    <x v="0"/>
    <x v="7"/>
    <x v="51"/>
    <x v="0"/>
    <x v="0"/>
    <s v="Tesseramento"/>
    <x v="1"/>
    <x v="1"/>
    <x v="0"/>
    <m/>
  </r>
  <r>
    <n v="15270"/>
    <x v="0"/>
    <x v="0"/>
    <x v="0"/>
    <x v="0"/>
    <x v="7"/>
    <x v="51"/>
    <x v="0"/>
    <x v="0"/>
    <s v="Tesseramento"/>
    <x v="1"/>
    <x v="4"/>
    <x v="0"/>
    <m/>
  </r>
  <r>
    <n v="186758"/>
    <x v="0"/>
    <x v="0"/>
    <x v="0"/>
    <x v="1"/>
    <x v="7"/>
    <x v="51"/>
    <x v="0"/>
    <x v="0"/>
    <s v="Tesseramento"/>
    <x v="1"/>
    <x v="4"/>
    <x v="0"/>
    <m/>
  </r>
  <r>
    <n v="156009"/>
    <x v="0"/>
    <x v="0"/>
    <x v="0"/>
    <x v="0"/>
    <x v="1"/>
    <x v="1"/>
    <x v="0"/>
    <x v="1"/>
    <s v="Tesseramento"/>
    <x v="0"/>
    <x v="0"/>
    <x v="0"/>
    <m/>
  </r>
  <r>
    <n v="83291"/>
    <x v="0"/>
    <x v="0"/>
    <x v="0"/>
    <x v="0"/>
    <x v="1"/>
    <x v="1"/>
    <x v="0"/>
    <x v="0"/>
    <s v="Tesseramento"/>
    <x v="0"/>
    <x v="0"/>
    <x v="0"/>
    <m/>
  </r>
  <r>
    <n v="191114"/>
    <x v="0"/>
    <x v="0"/>
    <x v="2"/>
    <x v="4"/>
    <x v="1"/>
    <x v="1"/>
    <x v="0"/>
    <x v="1"/>
    <s v="Tesseramento"/>
    <x v="0"/>
    <x v="3"/>
    <x v="0"/>
    <m/>
  </r>
  <r>
    <n v="187832"/>
    <x v="0"/>
    <x v="0"/>
    <x v="0"/>
    <x v="0"/>
    <x v="1"/>
    <x v="1"/>
    <x v="0"/>
    <x v="1"/>
    <s v="Tesseramento"/>
    <x v="0"/>
    <x v="4"/>
    <x v="0"/>
    <m/>
  </r>
  <r>
    <n v="192775"/>
    <x v="1"/>
    <x v="0"/>
    <x v="0"/>
    <x v="2"/>
    <x v="7"/>
    <x v="51"/>
    <x v="0"/>
    <x v="0"/>
    <s v="Tesseramento"/>
    <x v="1"/>
    <x v="5"/>
    <x v="0"/>
    <m/>
  </r>
  <r>
    <n v="39393"/>
    <x v="0"/>
    <x v="0"/>
    <x v="0"/>
    <x v="0"/>
    <x v="4"/>
    <x v="151"/>
    <x v="0"/>
    <x v="0"/>
    <s v="Tesseramento"/>
    <x v="1"/>
    <x v="4"/>
    <x v="0"/>
    <m/>
  </r>
  <r>
    <n v="8780"/>
    <x v="0"/>
    <x v="0"/>
    <x v="0"/>
    <x v="0"/>
    <x v="7"/>
    <x v="51"/>
    <x v="0"/>
    <x v="0"/>
    <s v="Tesseramento"/>
    <x v="1"/>
    <x v="4"/>
    <x v="0"/>
    <m/>
  </r>
  <r>
    <n v="41097"/>
    <x v="0"/>
    <x v="0"/>
    <x v="0"/>
    <x v="0"/>
    <x v="7"/>
    <x v="51"/>
    <x v="0"/>
    <x v="0"/>
    <s v="Tesseramento"/>
    <x v="1"/>
    <x v="3"/>
    <x v="0"/>
    <m/>
  </r>
  <r>
    <n v="213431"/>
    <x v="0"/>
    <x v="0"/>
    <x v="0"/>
    <x v="0"/>
    <x v="13"/>
    <x v="177"/>
    <x v="0"/>
    <x v="0"/>
    <s v="Tesseramento"/>
    <x v="1"/>
    <x v="0"/>
    <x v="0"/>
    <m/>
  </r>
  <r>
    <n v="48322"/>
    <x v="0"/>
    <x v="0"/>
    <x v="0"/>
    <x v="0"/>
    <x v="2"/>
    <x v="307"/>
    <x v="0"/>
    <x v="0"/>
    <s v="Tesseramento"/>
    <x v="1"/>
    <x v="4"/>
    <x v="0"/>
    <m/>
  </r>
  <r>
    <n v="37992"/>
    <x v="0"/>
    <x v="0"/>
    <x v="0"/>
    <x v="0"/>
    <x v="2"/>
    <x v="307"/>
    <x v="0"/>
    <x v="1"/>
    <s v="Tesseramento"/>
    <x v="1"/>
    <x v="4"/>
    <x v="0"/>
    <m/>
  </r>
  <r>
    <n v="205049"/>
    <x v="0"/>
    <x v="0"/>
    <x v="0"/>
    <x v="0"/>
    <x v="4"/>
    <x v="151"/>
    <x v="0"/>
    <x v="0"/>
    <s v="Tesseramento"/>
    <x v="1"/>
    <x v="0"/>
    <x v="0"/>
    <m/>
  </r>
  <r>
    <n v="212993"/>
    <x v="1"/>
    <x v="0"/>
    <x v="0"/>
    <x v="0"/>
    <x v="4"/>
    <x v="151"/>
    <x v="0"/>
    <x v="0"/>
    <s v="Tesseramento"/>
    <x v="1"/>
    <x v="5"/>
    <x v="0"/>
    <m/>
  </r>
  <r>
    <n v="212994"/>
    <x v="1"/>
    <x v="0"/>
    <x v="0"/>
    <x v="1"/>
    <x v="4"/>
    <x v="151"/>
    <x v="0"/>
    <x v="0"/>
    <s v="Tesseramento"/>
    <x v="1"/>
    <x v="7"/>
    <x v="0"/>
    <m/>
  </r>
  <r>
    <n v="94579"/>
    <x v="0"/>
    <x v="0"/>
    <x v="0"/>
    <x v="0"/>
    <x v="4"/>
    <x v="151"/>
    <x v="0"/>
    <x v="0"/>
    <s v="Tesseramento"/>
    <x v="1"/>
    <x v="4"/>
    <x v="0"/>
    <m/>
  </r>
  <r>
    <n v="39392"/>
    <x v="0"/>
    <x v="0"/>
    <x v="0"/>
    <x v="0"/>
    <x v="4"/>
    <x v="151"/>
    <x v="0"/>
    <x v="1"/>
    <s v="Tesseramento"/>
    <x v="1"/>
    <x v="4"/>
    <x v="0"/>
    <m/>
  </r>
  <r>
    <n v="130679"/>
    <x v="0"/>
    <x v="0"/>
    <x v="0"/>
    <x v="0"/>
    <x v="14"/>
    <x v="43"/>
    <x v="0"/>
    <x v="1"/>
    <s v="Tesseramento"/>
    <x v="1"/>
    <x v="4"/>
    <x v="0"/>
    <m/>
  </r>
  <r>
    <n v="90834"/>
    <x v="0"/>
    <x v="0"/>
    <x v="0"/>
    <x v="0"/>
    <x v="1"/>
    <x v="20"/>
    <x v="0"/>
    <x v="0"/>
    <s v="Tesseramento"/>
    <x v="0"/>
    <x v="0"/>
    <x v="0"/>
    <m/>
  </r>
  <r>
    <n v="141535"/>
    <x v="0"/>
    <x v="0"/>
    <x v="0"/>
    <x v="0"/>
    <x v="4"/>
    <x v="65"/>
    <x v="0"/>
    <x v="0"/>
    <s v="Tesseramento"/>
    <x v="1"/>
    <x v="0"/>
    <x v="0"/>
    <m/>
  </r>
  <r>
    <n v="145887"/>
    <x v="0"/>
    <x v="0"/>
    <x v="0"/>
    <x v="0"/>
    <x v="5"/>
    <x v="38"/>
    <x v="0"/>
    <x v="0"/>
    <s v="Tesseramento"/>
    <x v="1"/>
    <x v="4"/>
    <x v="0"/>
    <m/>
  </r>
  <r>
    <n v="217687"/>
    <x v="0"/>
    <x v="0"/>
    <x v="0"/>
    <x v="0"/>
    <x v="4"/>
    <x v="65"/>
    <x v="0"/>
    <x v="1"/>
    <s v="Tesseramento"/>
    <x v="1"/>
    <x v="0"/>
    <x v="0"/>
    <m/>
  </r>
  <r>
    <n v="171424"/>
    <x v="0"/>
    <x v="0"/>
    <x v="0"/>
    <x v="1"/>
    <x v="5"/>
    <x v="38"/>
    <x v="0"/>
    <x v="0"/>
    <s v="Tesseramento"/>
    <x v="1"/>
    <x v="4"/>
    <x v="0"/>
    <m/>
  </r>
  <r>
    <n v="72"/>
    <x v="0"/>
    <x v="0"/>
    <x v="0"/>
    <x v="0"/>
    <x v="7"/>
    <x v="51"/>
    <x v="0"/>
    <x v="1"/>
    <s v="Tesseramento"/>
    <x v="1"/>
    <x v="4"/>
    <x v="0"/>
    <m/>
  </r>
  <r>
    <n v="146555"/>
    <x v="0"/>
    <x v="0"/>
    <x v="0"/>
    <x v="0"/>
    <x v="13"/>
    <x v="177"/>
    <x v="0"/>
    <x v="0"/>
    <s v="Tesseramento"/>
    <x v="1"/>
    <x v="0"/>
    <x v="0"/>
    <m/>
  </r>
  <r>
    <n v="73"/>
    <x v="0"/>
    <x v="0"/>
    <x v="0"/>
    <x v="0"/>
    <x v="7"/>
    <x v="51"/>
    <x v="0"/>
    <x v="0"/>
    <s v="Tesseramento"/>
    <x v="1"/>
    <x v="4"/>
    <x v="0"/>
    <m/>
  </r>
  <r>
    <n v="91529"/>
    <x v="0"/>
    <x v="0"/>
    <x v="0"/>
    <x v="1"/>
    <x v="2"/>
    <x v="307"/>
    <x v="0"/>
    <x v="0"/>
    <s v="Tesseramento"/>
    <x v="1"/>
    <x v="0"/>
    <x v="0"/>
    <m/>
  </r>
  <r>
    <n v="1479"/>
    <x v="0"/>
    <x v="0"/>
    <x v="0"/>
    <x v="0"/>
    <x v="1"/>
    <x v="1"/>
    <x v="0"/>
    <x v="0"/>
    <s v="Tesseramento"/>
    <x v="0"/>
    <x v="3"/>
    <x v="0"/>
    <m/>
  </r>
  <r>
    <n v="190480"/>
    <x v="0"/>
    <x v="0"/>
    <x v="0"/>
    <x v="0"/>
    <x v="11"/>
    <x v="244"/>
    <x v="0"/>
    <x v="0"/>
    <s v="Tesseramento"/>
    <x v="0"/>
    <x v="0"/>
    <x v="0"/>
    <m/>
  </r>
  <r>
    <n v="235070"/>
    <x v="1"/>
    <x v="0"/>
    <x v="1"/>
    <x v="2"/>
    <x v="11"/>
    <x v="244"/>
    <x v="0"/>
    <x v="1"/>
    <s v="Tesseramento"/>
    <x v="0"/>
    <x v="5"/>
    <x v="0"/>
    <m/>
  </r>
  <r>
    <n v="112691"/>
    <x v="0"/>
    <x v="0"/>
    <x v="0"/>
    <x v="0"/>
    <x v="11"/>
    <x v="244"/>
    <x v="0"/>
    <x v="0"/>
    <s v="Tesseramento"/>
    <x v="0"/>
    <x v="4"/>
    <x v="0"/>
    <m/>
  </r>
  <r>
    <n v="40916"/>
    <x v="0"/>
    <x v="0"/>
    <x v="0"/>
    <x v="0"/>
    <x v="2"/>
    <x v="157"/>
    <x v="0"/>
    <x v="0"/>
    <s v="Tesseramento"/>
    <x v="1"/>
    <x v="4"/>
    <x v="0"/>
    <m/>
  </r>
  <r>
    <n v="191717"/>
    <x v="0"/>
    <x v="0"/>
    <x v="0"/>
    <x v="1"/>
    <x v="11"/>
    <x v="244"/>
    <x v="0"/>
    <x v="0"/>
    <s v="Tesseramento"/>
    <x v="0"/>
    <x v="3"/>
    <x v="0"/>
    <m/>
  </r>
  <r>
    <n v="234751"/>
    <x v="0"/>
    <x v="0"/>
    <x v="1"/>
    <x v="0"/>
    <x v="1"/>
    <x v="324"/>
    <x v="0"/>
    <x v="0"/>
    <s v="Tesseramento"/>
    <x v="1"/>
    <x v="0"/>
    <x v="0"/>
    <m/>
  </r>
  <r>
    <n v="170745"/>
    <x v="0"/>
    <x v="0"/>
    <x v="2"/>
    <x v="4"/>
    <x v="11"/>
    <x v="244"/>
    <x v="0"/>
    <x v="1"/>
    <s v="Tesseramento"/>
    <x v="0"/>
    <x v="4"/>
    <x v="0"/>
    <m/>
  </r>
  <r>
    <n v="64741"/>
    <x v="0"/>
    <x v="0"/>
    <x v="0"/>
    <x v="0"/>
    <x v="7"/>
    <x v="123"/>
    <x v="0"/>
    <x v="0"/>
    <s v="Tesseramento"/>
    <x v="1"/>
    <x v="0"/>
    <x v="0"/>
    <m/>
  </r>
  <r>
    <n v="216578"/>
    <x v="0"/>
    <x v="0"/>
    <x v="0"/>
    <x v="0"/>
    <x v="11"/>
    <x v="244"/>
    <x v="0"/>
    <x v="0"/>
    <s v="Tesseramento"/>
    <x v="0"/>
    <x v="1"/>
    <x v="0"/>
    <m/>
  </r>
  <r>
    <n v="87846"/>
    <x v="0"/>
    <x v="0"/>
    <x v="0"/>
    <x v="0"/>
    <x v="7"/>
    <x v="123"/>
    <x v="0"/>
    <x v="0"/>
    <s v="Tesseramento"/>
    <x v="1"/>
    <x v="1"/>
    <x v="0"/>
    <m/>
  </r>
  <r>
    <n v="124973"/>
    <x v="0"/>
    <x v="0"/>
    <x v="0"/>
    <x v="0"/>
    <x v="13"/>
    <x v="177"/>
    <x v="0"/>
    <x v="1"/>
    <s v="Tesseramento"/>
    <x v="1"/>
    <x v="1"/>
    <x v="0"/>
    <m/>
  </r>
  <r>
    <n v="207585"/>
    <x v="0"/>
    <x v="0"/>
    <x v="0"/>
    <x v="0"/>
    <x v="11"/>
    <x v="244"/>
    <x v="0"/>
    <x v="0"/>
    <s v="Tesseramento"/>
    <x v="0"/>
    <x v="0"/>
    <x v="0"/>
    <m/>
  </r>
  <r>
    <n v="233065"/>
    <x v="1"/>
    <x v="0"/>
    <x v="0"/>
    <x v="2"/>
    <x v="11"/>
    <x v="244"/>
    <x v="0"/>
    <x v="0"/>
    <s v="Tesseramento"/>
    <x v="0"/>
    <x v="5"/>
    <x v="0"/>
    <m/>
  </r>
  <r>
    <n v="134819"/>
    <x v="0"/>
    <x v="0"/>
    <x v="0"/>
    <x v="0"/>
    <x v="11"/>
    <x v="244"/>
    <x v="0"/>
    <x v="1"/>
    <s v="Tesseramento"/>
    <x v="0"/>
    <x v="3"/>
    <x v="0"/>
    <m/>
  </r>
  <r>
    <n v="174998"/>
    <x v="0"/>
    <x v="0"/>
    <x v="0"/>
    <x v="0"/>
    <x v="11"/>
    <x v="244"/>
    <x v="0"/>
    <x v="0"/>
    <s v="Tesseramento"/>
    <x v="0"/>
    <x v="3"/>
    <x v="0"/>
    <m/>
  </r>
  <r>
    <n v="234749"/>
    <x v="0"/>
    <x v="0"/>
    <x v="1"/>
    <x v="0"/>
    <x v="1"/>
    <x v="324"/>
    <x v="0"/>
    <x v="0"/>
    <s v="Tesseramento"/>
    <x v="1"/>
    <x v="4"/>
    <x v="0"/>
    <m/>
  </r>
  <r>
    <n v="234750"/>
    <x v="0"/>
    <x v="0"/>
    <x v="1"/>
    <x v="0"/>
    <x v="1"/>
    <x v="324"/>
    <x v="0"/>
    <x v="0"/>
    <s v="Tesseramento"/>
    <x v="1"/>
    <x v="3"/>
    <x v="0"/>
    <m/>
  </r>
  <r>
    <n v="124021"/>
    <x v="0"/>
    <x v="0"/>
    <x v="0"/>
    <x v="1"/>
    <x v="11"/>
    <x v="244"/>
    <x v="0"/>
    <x v="0"/>
    <s v="Tesseramento"/>
    <x v="0"/>
    <x v="0"/>
    <x v="0"/>
    <m/>
  </r>
  <r>
    <n v="234752"/>
    <x v="0"/>
    <x v="0"/>
    <x v="1"/>
    <x v="0"/>
    <x v="1"/>
    <x v="324"/>
    <x v="0"/>
    <x v="0"/>
    <s v="Tesseramento"/>
    <x v="1"/>
    <x v="3"/>
    <x v="0"/>
    <m/>
  </r>
  <r>
    <n v="202357"/>
    <x v="0"/>
    <x v="0"/>
    <x v="0"/>
    <x v="0"/>
    <x v="11"/>
    <x v="244"/>
    <x v="0"/>
    <x v="0"/>
    <s v="Tesseramento"/>
    <x v="0"/>
    <x v="3"/>
    <x v="0"/>
    <m/>
  </r>
  <r>
    <n v="206614"/>
    <x v="0"/>
    <x v="0"/>
    <x v="0"/>
    <x v="1"/>
    <x v="11"/>
    <x v="244"/>
    <x v="0"/>
    <x v="1"/>
    <s v="Tesseramento"/>
    <x v="0"/>
    <x v="3"/>
    <x v="0"/>
    <m/>
  </r>
  <r>
    <n v="53083"/>
    <x v="0"/>
    <x v="0"/>
    <x v="0"/>
    <x v="0"/>
    <x v="4"/>
    <x v="151"/>
    <x v="0"/>
    <x v="1"/>
    <s v="Tesseramento"/>
    <x v="1"/>
    <x v="3"/>
    <x v="0"/>
    <m/>
  </r>
  <r>
    <n v="24072"/>
    <x v="0"/>
    <x v="0"/>
    <x v="0"/>
    <x v="0"/>
    <x v="11"/>
    <x v="244"/>
    <x v="0"/>
    <x v="0"/>
    <s v="Tesseramento"/>
    <x v="0"/>
    <x v="1"/>
    <x v="0"/>
    <m/>
  </r>
  <r>
    <n v="6231"/>
    <x v="0"/>
    <x v="0"/>
    <x v="0"/>
    <x v="0"/>
    <x v="4"/>
    <x v="151"/>
    <x v="0"/>
    <x v="0"/>
    <s v="Tesseramento"/>
    <x v="1"/>
    <x v="4"/>
    <x v="0"/>
    <m/>
  </r>
  <r>
    <n v="37891"/>
    <x v="0"/>
    <x v="0"/>
    <x v="0"/>
    <x v="0"/>
    <x v="4"/>
    <x v="151"/>
    <x v="0"/>
    <x v="0"/>
    <s v="Tesseramento"/>
    <x v="1"/>
    <x v="4"/>
    <x v="0"/>
    <m/>
  </r>
  <r>
    <n v="50041"/>
    <x v="0"/>
    <x v="0"/>
    <x v="0"/>
    <x v="0"/>
    <x v="4"/>
    <x v="151"/>
    <x v="0"/>
    <x v="0"/>
    <s v="Tesseramento"/>
    <x v="1"/>
    <x v="4"/>
    <x v="0"/>
    <m/>
  </r>
  <r>
    <n v="149468"/>
    <x v="0"/>
    <x v="0"/>
    <x v="0"/>
    <x v="0"/>
    <x v="4"/>
    <x v="151"/>
    <x v="0"/>
    <x v="0"/>
    <s v="Tesseramento"/>
    <x v="1"/>
    <x v="0"/>
    <x v="0"/>
    <m/>
  </r>
  <r>
    <n v="121534"/>
    <x v="1"/>
    <x v="0"/>
    <x v="0"/>
    <x v="0"/>
    <x v="4"/>
    <x v="151"/>
    <x v="0"/>
    <x v="1"/>
    <s v="Tesseramento"/>
    <x v="1"/>
    <x v="6"/>
    <x v="0"/>
    <m/>
  </r>
  <r>
    <n v="50628"/>
    <x v="0"/>
    <x v="0"/>
    <x v="0"/>
    <x v="0"/>
    <x v="4"/>
    <x v="151"/>
    <x v="0"/>
    <x v="0"/>
    <s v="Tesseramento"/>
    <x v="1"/>
    <x v="0"/>
    <x v="0"/>
    <m/>
  </r>
  <r>
    <n v="14905"/>
    <x v="0"/>
    <x v="0"/>
    <x v="0"/>
    <x v="0"/>
    <x v="4"/>
    <x v="151"/>
    <x v="0"/>
    <x v="0"/>
    <s v="Tesseramento"/>
    <x v="1"/>
    <x v="1"/>
    <x v="0"/>
    <m/>
  </r>
  <r>
    <n v="101524"/>
    <x v="0"/>
    <x v="0"/>
    <x v="0"/>
    <x v="0"/>
    <x v="11"/>
    <x v="244"/>
    <x v="0"/>
    <x v="0"/>
    <s v="Tesseramento"/>
    <x v="0"/>
    <x v="4"/>
    <x v="0"/>
    <m/>
  </r>
  <r>
    <n v="143565"/>
    <x v="0"/>
    <x v="0"/>
    <x v="0"/>
    <x v="0"/>
    <x v="4"/>
    <x v="151"/>
    <x v="0"/>
    <x v="1"/>
    <s v="Tesseramento"/>
    <x v="1"/>
    <x v="0"/>
    <x v="0"/>
    <m/>
  </r>
  <r>
    <n v="32154"/>
    <x v="0"/>
    <x v="0"/>
    <x v="0"/>
    <x v="0"/>
    <x v="0"/>
    <x v="76"/>
    <x v="0"/>
    <x v="0"/>
    <s v="Tesseramento"/>
    <x v="0"/>
    <x v="0"/>
    <x v="0"/>
    <m/>
  </r>
  <r>
    <n v="216402"/>
    <x v="0"/>
    <x v="0"/>
    <x v="0"/>
    <x v="0"/>
    <x v="11"/>
    <x v="244"/>
    <x v="0"/>
    <x v="0"/>
    <s v="Tesseramento"/>
    <x v="0"/>
    <x v="0"/>
    <x v="0"/>
    <m/>
  </r>
  <r>
    <n v="204454"/>
    <x v="0"/>
    <x v="0"/>
    <x v="0"/>
    <x v="0"/>
    <x v="11"/>
    <x v="244"/>
    <x v="0"/>
    <x v="0"/>
    <s v="Tesseramento"/>
    <x v="0"/>
    <x v="0"/>
    <x v="0"/>
    <m/>
  </r>
  <r>
    <n v="132370"/>
    <x v="0"/>
    <x v="0"/>
    <x v="0"/>
    <x v="1"/>
    <x v="0"/>
    <x v="76"/>
    <x v="0"/>
    <x v="0"/>
    <s v="Tesseramento"/>
    <x v="0"/>
    <x v="0"/>
    <x v="0"/>
    <m/>
  </r>
  <r>
    <n v="137931"/>
    <x v="0"/>
    <x v="0"/>
    <x v="0"/>
    <x v="0"/>
    <x v="1"/>
    <x v="324"/>
    <x v="0"/>
    <x v="0"/>
    <s v="Tesseramento"/>
    <x v="1"/>
    <x v="4"/>
    <x v="0"/>
    <m/>
  </r>
  <r>
    <n v="61729"/>
    <x v="0"/>
    <x v="0"/>
    <x v="0"/>
    <x v="0"/>
    <x v="0"/>
    <x v="76"/>
    <x v="0"/>
    <x v="0"/>
    <s v="Tesseramento"/>
    <x v="0"/>
    <x v="0"/>
    <x v="0"/>
    <m/>
  </r>
  <r>
    <n v="214907"/>
    <x v="0"/>
    <x v="0"/>
    <x v="0"/>
    <x v="0"/>
    <x v="13"/>
    <x v="177"/>
    <x v="0"/>
    <x v="0"/>
    <s v="Tesseramento"/>
    <x v="1"/>
    <x v="0"/>
    <x v="0"/>
    <m/>
  </r>
  <r>
    <n v="167355"/>
    <x v="0"/>
    <x v="0"/>
    <x v="0"/>
    <x v="0"/>
    <x v="11"/>
    <x v="244"/>
    <x v="0"/>
    <x v="0"/>
    <s v="Tesseramento"/>
    <x v="0"/>
    <x v="3"/>
    <x v="0"/>
    <m/>
  </r>
  <r>
    <n v="122658"/>
    <x v="0"/>
    <x v="0"/>
    <x v="0"/>
    <x v="0"/>
    <x v="11"/>
    <x v="244"/>
    <x v="0"/>
    <x v="0"/>
    <s v="Tesseramento"/>
    <x v="0"/>
    <x v="0"/>
    <x v="0"/>
    <m/>
  </r>
  <r>
    <n v="196813"/>
    <x v="0"/>
    <x v="0"/>
    <x v="0"/>
    <x v="0"/>
    <x v="11"/>
    <x v="244"/>
    <x v="0"/>
    <x v="0"/>
    <s v="Tesseramento"/>
    <x v="0"/>
    <x v="0"/>
    <x v="0"/>
    <m/>
  </r>
  <r>
    <n v="202359"/>
    <x v="0"/>
    <x v="0"/>
    <x v="0"/>
    <x v="0"/>
    <x v="11"/>
    <x v="244"/>
    <x v="0"/>
    <x v="0"/>
    <s v="Tesseramento"/>
    <x v="0"/>
    <x v="0"/>
    <x v="0"/>
    <m/>
  </r>
  <r>
    <n v="4259"/>
    <x v="0"/>
    <x v="0"/>
    <x v="0"/>
    <x v="0"/>
    <x v="4"/>
    <x v="166"/>
    <x v="0"/>
    <x v="0"/>
    <s v="Tesseramento"/>
    <x v="1"/>
    <x v="4"/>
    <x v="0"/>
    <m/>
  </r>
  <r>
    <n v="198372"/>
    <x v="0"/>
    <x v="0"/>
    <x v="2"/>
    <x v="3"/>
    <x v="11"/>
    <x v="244"/>
    <x v="0"/>
    <x v="0"/>
    <s v="Tesseramento"/>
    <x v="0"/>
    <x v="3"/>
    <x v="0"/>
    <m/>
  </r>
  <r>
    <n v="82943"/>
    <x v="0"/>
    <x v="0"/>
    <x v="0"/>
    <x v="0"/>
    <x v="11"/>
    <x v="365"/>
    <x v="0"/>
    <x v="0"/>
    <s v="Tesseramento"/>
    <x v="1"/>
    <x v="4"/>
    <x v="0"/>
    <m/>
  </r>
  <r>
    <n v="215887"/>
    <x v="0"/>
    <x v="0"/>
    <x v="0"/>
    <x v="1"/>
    <x v="11"/>
    <x v="244"/>
    <x v="0"/>
    <x v="0"/>
    <s v="Tesseramento"/>
    <x v="0"/>
    <x v="0"/>
    <x v="0"/>
    <m/>
  </r>
  <r>
    <n v="217293"/>
    <x v="0"/>
    <x v="0"/>
    <x v="0"/>
    <x v="0"/>
    <x v="11"/>
    <x v="365"/>
    <x v="0"/>
    <x v="0"/>
    <s v="Tesseramento"/>
    <x v="1"/>
    <x v="0"/>
    <x v="0"/>
    <m/>
  </r>
  <r>
    <n v="224819"/>
    <x v="1"/>
    <x v="0"/>
    <x v="0"/>
    <x v="2"/>
    <x v="11"/>
    <x v="244"/>
    <x v="0"/>
    <x v="1"/>
    <s v="Tesseramento"/>
    <x v="0"/>
    <x v="5"/>
    <x v="0"/>
    <m/>
  </r>
  <r>
    <n v="218156"/>
    <x v="1"/>
    <x v="0"/>
    <x v="0"/>
    <x v="1"/>
    <x v="11"/>
    <x v="244"/>
    <x v="0"/>
    <x v="0"/>
    <s v="Tesseramento"/>
    <x v="0"/>
    <x v="5"/>
    <x v="0"/>
    <m/>
  </r>
  <r>
    <n v="220321"/>
    <x v="0"/>
    <x v="0"/>
    <x v="0"/>
    <x v="1"/>
    <x v="11"/>
    <x v="244"/>
    <x v="0"/>
    <x v="0"/>
    <s v="Tesseramento"/>
    <x v="0"/>
    <x v="0"/>
    <x v="0"/>
    <m/>
  </r>
  <r>
    <n v="227968"/>
    <x v="0"/>
    <x v="0"/>
    <x v="0"/>
    <x v="0"/>
    <x v="11"/>
    <x v="365"/>
    <x v="0"/>
    <x v="0"/>
    <s v="Tesseramento"/>
    <x v="1"/>
    <x v="0"/>
    <x v="0"/>
    <m/>
  </r>
  <r>
    <n v="117244"/>
    <x v="0"/>
    <x v="0"/>
    <x v="0"/>
    <x v="1"/>
    <x v="13"/>
    <x v="177"/>
    <x v="0"/>
    <x v="0"/>
    <s v="Tesseramento"/>
    <x v="1"/>
    <x v="4"/>
    <x v="0"/>
    <m/>
  </r>
  <r>
    <n v="234925"/>
    <x v="0"/>
    <x v="0"/>
    <x v="1"/>
    <x v="1"/>
    <x v="11"/>
    <x v="365"/>
    <x v="0"/>
    <x v="1"/>
    <s v="Tesseramento"/>
    <x v="1"/>
    <x v="0"/>
    <x v="0"/>
    <m/>
  </r>
  <r>
    <n v="6919"/>
    <x v="0"/>
    <x v="0"/>
    <x v="0"/>
    <x v="0"/>
    <x v="11"/>
    <x v="365"/>
    <x v="0"/>
    <x v="0"/>
    <s v="Tesseramento"/>
    <x v="1"/>
    <x v="0"/>
    <x v="0"/>
    <m/>
  </r>
  <r>
    <n v="226787"/>
    <x v="0"/>
    <x v="0"/>
    <x v="0"/>
    <x v="1"/>
    <x v="11"/>
    <x v="365"/>
    <x v="0"/>
    <x v="1"/>
    <s v="Tesseramento"/>
    <x v="1"/>
    <x v="3"/>
    <x v="0"/>
    <m/>
  </r>
  <r>
    <n v="191965"/>
    <x v="0"/>
    <x v="0"/>
    <x v="0"/>
    <x v="0"/>
    <x v="11"/>
    <x v="365"/>
    <x v="0"/>
    <x v="0"/>
    <s v="Tesseramento"/>
    <x v="1"/>
    <x v="0"/>
    <x v="0"/>
    <m/>
  </r>
  <r>
    <n v="235071"/>
    <x v="0"/>
    <x v="0"/>
    <x v="1"/>
    <x v="1"/>
    <x v="11"/>
    <x v="244"/>
    <x v="0"/>
    <x v="1"/>
    <s v="Tesseramento"/>
    <x v="0"/>
    <x v="0"/>
    <x v="0"/>
    <m/>
  </r>
  <r>
    <n v="167356"/>
    <x v="0"/>
    <x v="0"/>
    <x v="0"/>
    <x v="0"/>
    <x v="11"/>
    <x v="244"/>
    <x v="0"/>
    <x v="0"/>
    <s v="Tesseramento"/>
    <x v="0"/>
    <x v="1"/>
    <x v="0"/>
    <m/>
  </r>
  <r>
    <n v="222916"/>
    <x v="0"/>
    <x v="0"/>
    <x v="0"/>
    <x v="1"/>
    <x v="11"/>
    <x v="244"/>
    <x v="0"/>
    <x v="1"/>
    <s v="Tesseramento"/>
    <x v="0"/>
    <x v="0"/>
    <x v="0"/>
    <m/>
  </r>
  <r>
    <n v="200354"/>
    <x v="0"/>
    <x v="0"/>
    <x v="0"/>
    <x v="1"/>
    <x v="11"/>
    <x v="244"/>
    <x v="0"/>
    <x v="0"/>
    <s v="Tesseramento"/>
    <x v="0"/>
    <x v="0"/>
    <x v="0"/>
    <m/>
  </r>
  <r>
    <n v="80832"/>
    <x v="0"/>
    <x v="0"/>
    <x v="0"/>
    <x v="0"/>
    <x v="11"/>
    <x v="244"/>
    <x v="0"/>
    <x v="0"/>
    <s v="Tesseramento"/>
    <x v="0"/>
    <x v="3"/>
    <x v="0"/>
    <m/>
  </r>
  <r>
    <n v="173610"/>
    <x v="0"/>
    <x v="0"/>
    <x v="0"/>
    <x v="0"/>
    <x v="11"/>
    <x v="244"/>
    <x v="0"/>
    <x v="0"/>
    <s v="Tesseramento"/>
    <x v="0"/>
    <x v="0"/>
    <x v="0"/>
    <m/>
  </r>
  <r>
    <n v="218549"/>
    <x v="1"/>
    <x v="0"/>
    <x v="0"/>
    <x v="1"/>
    <x v="11"/>
    <x v="244"/>
    <x v="0"/>
    <x v="0"/>
    <s v="Tesseramento"/>
    <x v="0"/>
    <x v="5"/>
    <x v="0"/>
    <m/>
  </r>
  <r>
    <n v="207580"/>
    <x v="0"/>
    <x v="0"/>
    <x v="0"/>
    <x v="0"/>
    <x v="11"/>
    <x v="244"/>
    <x v="0"/>
    <x v="0"/>
    <s v="Tesseramento"/>
    <x v="0"/>
    <x v="0"/>
    <x v="0"/>
    <m/>
  </r>
  <r>
    <n v="153343"/>
    <x v="0"/>
    <x v="0"/>
    <x v="0"/>
    <x v="1"/>
    <x v="13"/>
    <x v="177"/>
    <x v="0"/>
    <x v="0"/>
    <s v="Tesseramento"/>
    <x v="1"/>
    <x v="4"/>
    <x v="0"/>
    <m/>
  </r>
  <r>
    <n v="161553"/>
    <x v="0"/>
    <x v="0"/>
    <x v="0"/>
    <x v="0"/>
    <x v="13"/>
    <x v="177"/>
    <x v="0"/>
    <x v="0"/>
    <s v="Tesseramento"/>
    <x v="1"/>
    <x v="0"/>
    <x v="0"/>
    <m/>
  </r>
  <r>
    <n v="84719"/>
    <x v="0"/>
    <x v="0"/>
    <x v="0"/>
    <x v="0"/>
    <x v="13"/>
    <x v="177"/>
    <x v="0"/>
    <x v="0"/>
    <s v="Tesseramento"/>
    <x v="1"/>
    <x v="0"/>
    <x v="0"/>
    <m/>
  </r>
  <r>
    <n v="224875"/>
    <x v="1"/>
    <x v="0"/>
    <x v="0"/>
    <x v="0"/>
    <x v="11"/>
    <x v="302"/>
    <x v="0"/>
    <x v="0"/>
    <s v="Tesseramento"/>
    <x v="1"/>
    <x v="2"/>
    <x v="0"/>
    <m/>
  </r>
  <r>
    <n v="234794"/>
    <x v="0"/>
    <x v="0"/>
    <x v="1"/>
    <x v="2"/>
    <x v="11"/>
    <x v="414"/>
    <x v="0"/>
    <x v="1"/>
    <s v="Tesseramento"/>
    <x v="0"/>
    <x v="0"/>
    <x v="0"/>
    <m/>
  </r>
  <r>
    <n v="201022"/>
    <x v="0"/>
    <x v="0"/>
    <x v="0"/>
    <x v="0"/>
    <x v="7"/>
    <x v="67"/>
    <x v="0"/>
    <x v="0"/>
    <s v="Tesseramento"/>
    <x v="0"/>
    <x v="0"/>
    <x v="0"/>
    <m/>
  </r>
  <r>
    <n v="51929"/>
    <x v="0"/>
    <x v="0"/>
    <x v="0"/>
    <x v="0"/>
    <x v="7"/>
    <x v="67"/>
    <x v="0"/>
    <x v="0"/>
    <s v="Tesseramento"/>
    <x v="0"/>
    <x v="1"/>
    <x v="0"/>
    <m/>
  </r>
  <r>
    <n v="12230"/>
    <x v="0"/>
    <x v="0"/>
    <x v="0"/>
    <x v="0"/>
    <x v="7"/>
    <x v="67"/>
    <x v="0"/>
    <x v="0"/>
    <s v="Tesseramento"/>
    <x v="0"/>
    <x v="4"/>
    <x v="0"/>
    <m/>
  </r>
  <r>
    <n v="12231"/>
    <x v="0"/>
    <x v="0"/>
    <x v="0"/>
    <x v="0"/>
    <x v="7"/>
    <x v="67"/>
    <x v="0"/>
    <x v="1"/>
    <s v="Tesseramento"/>
    <x v="0"/>
    <x v="4"/>
    <x v="0"/>
    <m/>
  </r>
  <r>
    <n v="170713"/>
    <x v="0"/>
    <x v="0"/>
    <x v="0"/>
    <x v="1"/>
    <x v="1"/>
    <x v="284"/>
    <x v="0"/>
    <x v="0"/>
    <s v="Tesseramento"/>
    <x v="0"/>
    <x v="4"/>
    <x v="0"/>
    <m/>
  </r>
  <r>
    <n v="57241"/>
    <x v="0"/>
    <x v="0"/>
    <x v="0"/>
    <x v="0"/>
    <x v="4"/>
    <x v="338"/>
    <x v="0"/>
    <x v="0"/>
    <s v="Tesseramento"/>
    <x v="1"/>
    <x v="0"/>
    <x v="0"/>
    <m/>
  </r>
  <r>
    <n v="96259"/>
    <x v="0"/>
    <x v="0"/>
    <x v="0"/>
    <x v="0"/>
    <x v="4"/>
    <x v="338"/>
    <x v="0"/>
    <x v="0"/>
    <s v="Tesseramento"/>
    <x v="1"/>
    <x v="4"/>
    <x v="0"/>
    <m/>
  </r>
  <r>
    <n v="217360"/>
    <x v="0"/>
    <x v="0"/>
    <x v="0"/>
    <x v="1"/>
    <x v="4"/>
    <x v="338"/>
    <x v="0"/>
    <x v="1"/>
    <s v="Tesseramento"/>
    <x v="1"/>
    <x v="3"/>
    <x v="0"/>
    <m/>
  </r>
  <r>
    <n v="27126"/>
    <x v="0"/>
    <x v="0"/>
    <x v="0"/>
    <x v="0"/>
    <x v="4"/>
    <x v="338"/>
    <x v="0"/>
    <x v="1"/>
    <s v="Tesseramento"/>
    <x v="1"/>
    <x v="4"/>
    <x v="0"/>
    <m/>
  </r>
  <r>
    <n v="130435"/>
    <x v="0"/>
    <x v="0"/>
    <x v="0"/>
    <x v="0"/>
    <x v="4"/>
    <x v="338"/>
    <x v="0"/>
    <x v="0"/>
    <s v="Tesseramento"/>
    <x v="1"/>
    <x v="0"/>
    <x v="0"/>
    <m/>
  </r>
  <r>
    <n v="152666"/>
    <x v="0"/>
    <x v="0"/>
    <x v="0"/>
    <x v="1"/>
    <x v="4"/>
    <x v="338"/>
    <x v="0"/>
    <x v="1"/>
    <s v="Tesseramento"/>
    <x v="1"/>
    <x v="4"/>
    <x v="0"/>
    <m/>
  </r>
  <r>
    <n v="227248"/>
    <x v="0"/>
    <x v="0"/>
    <x v="0"/>
    <x v="1"/>
    <x v="4"/>
    <x v="338"/>
    <x v="0"/>
    <x v="1"/>
    <s v="Tesseramento"/>
    <x v="1"/>
    <x v="0"/>
    <x v="0"/>
    <m/>
  </r>
  <r>
    <n v="27143"/>
    <x v="0"/>
    <x v="0"/>
    <x v="0"/>
    <x v="0"/>
    <x v="4"/>
    <x v="338"/>
    <x v="0"/>
    <x v="1"/>
    <s v="Tesseramento"/>
    <x v="1"/>
    <x v="4"/>
    <x v="0"/>
    <m/>
  </r>
  <r>
    <n v="10381"/>
    <x v="0"/>
    <x v="0"/>
    <x v="0"/>
    <x v="0"/>
    <x v="4"/>
    <x v="338"/>
    <x v="0"/>
    <x v="0"/>
    <s v="Tesseramento"/>
    <x v="1"/>
    <x v="3"/>
    <x v="0"/>
    <m/>
  </r>
  <r>
    <n v="203381"/>
    <x v="0"/>
    <x v="0"/>
    <x v="0"/>
    <x v="0"/>
    <x v="4"/>
    <x v="338"/>
    <x v="0"/>
    <x v="0"/>
    <s v="Tesseramento"/>
    <x v="1"/>
    <x v="0"/>
    <x v="0"/>
    <m/>
  </r>
  <r>
    <n v="203387"/>
    <x v="0"/>
    <x v="0"/>
    <x v="0"/>
    <x v="1"/>
    <x v="4"/>
    <x v="338"/>
    <x v="0"/>
    <x v="1"/>
    <s v="Tesseramento"/>
    <x v="1"/>
    <x v="0"/>
    <x v="0"/>
    <m/>
  </r>
  <r>
    <n v="227810"/>
    <x v="0"/>
    <x v="0"/>
    <x v="0"/>
    <x v="2"/>
    <x v="4"/>
    <x v="338"/>
    <x v="0"/>
    <x v="0"/>
    <s v="Tesseramento"/>
    <x v="1"/>
    <x v="4"/>
    <x v="0"/>
    <m/>
  </r>
  <r>
    <n v="227809"/>
    <x v="0"/>
    <x v="0"/>
    <x v="0"/>
    <x v="2"/>
    <x v="4"/>
    <x v="338"/>
    <x v="0"/>
    <x v="0"/>
    <s v="Tesseramento"/>
    <x v="1"/>
    <x v="4"/>
    <x v="0"/>
    <m/>
  </r>
  <r>
    <n v="169176"/>
    <x v="0"/>
    <x v="0"/>
    <x v="0"/>
    <x v="2"/>
    <x v="4"/>
    <x v="338"/>
    <x v="0"/>
    <x v="0"/>
    <s v="Tesseramento"/>
    <x v="1"/>
    <x v="3"/>
    <x v="0"/>
    <m/>
  </r>
  <r>
    <n v="169179"/>
    <x v="0"/>
    <x v="0"/>
    <x v="0"/>
    <x v="2"/>
    <x v="4"/>
    <x v="338"/>
    <x v="0"/>
    <x v="1"/>
    <s v="Tesseramento"/>
    <x v="1"/>
    <x v="0"/>
    <x v="0"/>
    <m/>
  </r>
  <r>
    <n v="3969"/>
    <x v="0"/>
    <x v="0"/>
    <x v="0"/>
    <x v="0"/>
    <x v="4"/>
    <x v="338"/>
    <x v="0"/>
    <x v="0"/>
    <s v="Tesseramento"/>
    <x v="1"/>
    <x v="3"/>
    <x v="0"/>
    <m/>
  </r>
  <r>
    <n v="78867"/>
    <x v="0"/>
    <x v="0"/>
    <x v="0"/>
    <x v="0"/>
    <x v="4"/>
    <x v="338"/>
    <x v="0"/>
    <x v="0"/>
    <s v="Tesseramento"/>
    <x v="1"/>
    <x v="4"/>
    <x v="0"/>
    <m/>
  </r>
  <r>
    <n v="78856"/>
    <x v="0"/>
    <x v="0"/>
    <x v="0"/>
    <x v="0"/>
    <x v="4"/>
    <x v="338"/>
    <x v="0"/>
    <x v="1"/>
    <s v="Tesseramento"/>
    <x v="1"/>
    <x v="4"/>
    <x v="0"/>
    <m/>
  </r>
  <r>
    <n v="228061"/>
    <x v="0"/>
    <x v="0"/>
    <x v="0"/>
    <x v="0"/>
    <x v="4"/>
    <x v="338"/>
    <x v="0"/>
    <x v="0"/>
    <s v="Tesseramento"/>
    <x v="1"/>
    <x v="3"/>
    <x v="0"/>
    <m/>
  </r>
  <r>
    <n v="217370"/>
    <x v="1"/>
    <x v="0"/>
    <x v="0"/>
    <x v="2"/>
    <x v="4"/>
    <x v="338"/>
    <x v="0"/>
    <x v="1"/>
    <s v="Tesseramento"/>
    <x v="1"/>
    <x v="5"/>
    <x v="0"/>
    <m/>
  </r>
  <r>
    <n v="27280"/>
    <x v="0"/>
    <x v="0"/>
    <x v="0"/>
    <x v="0"/>
    <x v="4"/>
    <x v="338"/>
    <x v="0"/>
    <x v="0"/>
    <s v="Tesseramento"/>
    <x v="1"/>
    <x v="4"/>
    <x v="0"/>
    <m/>
  </r>
  <r>
    <n v="106889"/>
    <x v="0"/>
    <x v="0"/>
    <x v="0"/>
    <x v="0"/>
    <x v="4"/>
    <x v="338"/>
    <x v="0"/>
    <x v="0"/>
    <s v="Tesseramento"/>
    <x v="1"/>
    <x v="3"/>
    <x v="0"/>
    <m/>
  </r>
  <r>
    <n v="217421"/>
    <x v="1"/>
    <x v="0"/>
    <x v="0"/>
    <x v="2"/>
    <x v="4"/>
    <x v="338"/>
    <x v="0"/>
    <x v="0"/>
    <s v="Tesseramento"/>
    <x v="1"/>
    <x v="2"/>
    <x v="0"/>
    <m/>
  </r>
  <r>
    <n v="174926"/>
    <x v="1"/>
    <x v="0"/>
    <x v="0"/>
    <x v="0"/>
    <x v="4"/>
    <x v="338"/>
    <x v="0"/>
    <x v="0"/>
    <s v="Tesseramento"/>
    <x v="1"/>
    <x v="7"/>
    <x v="0"/>
    <s v="B"/>
  </r>
  <r>
    <n v="174925"/>
    <x v="0"/>
    <x v="0"/>
    <x v="0"/>
    <x v="0"/>
    <x v="4"/>
    <x v="338"/>
    <x v="0"/>
    <x v="0"/>
    <s v="Tesseramento"/>
    <x v="1"/>
    <x v="0"/>
    <x v="0"/>
    <m/>
  </r>
  <r>
    <n v="193073"/>
    <x v="1"/>
    <x v="0"/>
    <x v="0"/>
    <x v="1"/>
    <x v="4"/>
    <x v="338"/>
    <x v="0"/>
    <x v="1"/>
    <s v="Tesseramento"/>
    <x v="1"/>
    <x v="5"/>
    <x v="0"/>
    <m/>
  </r>
  <r>
    <n v="185954"/>
    <x v="0"/>
    <x v="0"/>
    <x v="0"/>
    <x v="1"/>
    <x v="4"/>
    <x v="338"/>
    <x v="0"/>
    <x v="0"/>
    <s v="Tesseramento"/>
    <x v="1"/>
    <x v="0"/>
    <x v="0"/>
    <m/>
  </r>
  <r>
    <n v="19115"/>
    <x v="0"/>
    <x v="0"/>
    <x v="0"/>
    <x v="0"/>
    <x v="4"/>
    <x v="338"/>
    <x v="0"/>
    <x v="0"/>
    <s v="Tesseramento"/>
    <x v="1"/>
    <x v="4"/>
    <x v="0"/>
    <m/>
  </r>
  <r>
    <n v="120936"/>
    <x v="0"/>
    <x v="0"/>
    <x v="0"/>
    <x v="0"/>
    <x v="4"/>
    <x v="338"/>
    <x v="0"/>
    <x v="0"/>
    <s v="Tesseramento"/>
    <x v="1"/>
    <x v="3"/>
    <x v="0"/>
    <m/>
  </r>
  <r>
    <n v="120935"/>
    <x v="0"/>
    <x v="0"/>
    <x v="0"/>
    <x v="0"/>
    <x v="4"/>
    <x v="338"/>
    <x v="0"/>
    <x v="1"/>
    <s v="Tesseramento"/>
    <x v="1"/>
    <x v="3"/>
    <x v="0"/>
    <m/>
  </r>
  <r>
    <n v="16674"/>
    <x v="0"/>
    <x v="0"/>
    <x v="0"/>
    <x v="0"/>
    <x v="4"/>
    <x v="338"/>
    <x v="0"/>
    <x v="1"/>
    <s v="Tesseramento"/>
    <x v="1"/>
    <x v="4"/>
    <x v="0"/>
    <m/>
  </r>
  <r>
    <n v="16675"/>
    <x v="0"/>
    <x v="0"/>
    <x v="0"/>
    <x v="0"/>
    <x v="4"/>
    <x v="338"/>
    <x v="0"/>
    <x v="0"/>
    <s v="Tesseramento"/>
    <x v="1"/>
    <x v="4"/>
    <x v="0"/>
    <m/>
  </r>
  <r>
    <n v="82113"/>
    <x v="0"/>
    <x v="0"/>
    <x v="0"/>
    <x v="0"/>
    <x v="4"/>
    <x v="338"/>
    <x v="0"/>
    <x v="0"/>
    <s v="Tesseramento"/>
    <x v="1"/>
    <x v="4"/>
    <x v="0"/>
    <m/>
  </r>
  <r>
    <n v="50819"/>
    <x v="0"/>
    <x v="0"/>
    <x v="0"/>
    <x v="0"/>
    <x v="4"/>
    <x v="338"/>
    <x v="0"/>
    <x v="0"/>
    <s v="Tesseramento"/>
    <x v="1"/>
    <x v="3"/>
    <x v="0"/>
    <m/>
  </r>
  <r>
    <n v="217443"/>
    <x v="1"/>
    <x v="0"/>
    <x v="0"/>
    <x v="2"/>
    <x v="4"/>
    <x v="338"/>
    <x v="0"/>
    <x v="1"/>
    <s v="Tesseramento"/>
    <x v="1"/>
    <x v="5"/>
    <x v="0"/>
    <m/>
  </r>
  <r>
    <n v="204961"/>
    <x v="0"/>
    <x v="0"/>
    <x v="0"/>
    <x v="2"/>
    <x v="4"/>
    <x v="338"/>
    <x v="0"/>
    <x v="1"/>
    <s v="Tesseramento"/>
    <x v="1"/>
    <x v="0"/>
    <x v="0"/>
    <m/>
  </r>
  <r>
    <n v="135410"/>
    <x v="0"/>
    <x v="0"/>
    <x v="0"/>
    <x v="0"/>
    <x v="4"/>
    <x v="338"/>
    <x v="0"/>
    <x v="0"/>
    <s v="Tesseramento"/>
    <x v="1"/>
    <x v="3"/>
    <x v="0"/>
    <m/>
  </r>
  <r>
    <n v="142435"/>
    <x v="0"/>
    <x v="0"/>
    <x v="0"/>
    <x v="0"/>
    <x v="11"/>
    <x v="142"/>
    <x v="0"/>
    <x v="0"/>
    <s v="Tesseramento"/>
    <x v="1"/>
    <x v="3"/>
    <x v="0"/>
    <m/>
  </r>
  <r>
    <n v="209578"/>
    <x v="0"/>
    <x v="0"/>
    <x v="0"/>
    <x v="0"/>
    <x v="11"/>
    <x v="142"/>
    <x v="0"/>
    <x v="0"/>
    <s v="Tesseramento"/>
    <x v="1"/>
    <x v="4"/>
    <x v="0"/>
    <m/>
  </r>
  <r>
    <n v="56119"/>
    <x v="0"/>
    <x v="0"/>
    <x v="0"/>
    <x v="0"/>
    <x v="11"/>
    <x v="142"/>
    <x v="0"/>
    <x v="0"/>
    <s v="Tesseramento"/>
    <x v="1"/>
    <x v="3"/>
    <x v="0"/>
    <m/>
  </r>
  <r>
    <n v="87311"/>
    <x v="0"/>
    <x v="0"/>
    <x v="0"/>
    <x v="0"/>
    <x v="4"/>
    <x v="338"/>
    <x v="0"/>
    <x v="0"/>
    <s v="Tesseramento"/>
    <x v="1"/>
    <x v="3"/>
    <x v="0"/>
    <m/>
  </r>
  <r>
    <n v="128176"/>
    <x v="0"/>
    <x v="0"/>
    <x v="0"/>
    <x v="0"/>
    <x v="11"/>
    <x v="142"/>
    <x v="0"/>
    <x v="0"/>
    <s v="Tesseramento"/>
    <x v="1"/>
    <x v="4"/>
    <x v="0"/>
    <m/>
  </r>
  <r>
    <n v="147726"/>
    <x v="0"/>
    <x v="0"/>
    <x v="0"/>
    <x v="0"/>
    <x v="11"/>
    <x v="142"/>
    <x v="0"/>
    <x v="0"/>
    <s v="Tesseramento"/>
    <x v="1"/>
    <x v="0"/>
    <x v="0"/>
    <m/>
  </r>
  <r>
    <n v="16137"/>
    <x v="0"/>
    <x v="0"/>
    <x v="0"/>
    <x v="0"/>
    <x v="11"/>
    <x v="142"/>
    <x v="0"/>
    <x v="0"/>
    <s v="Tesseramento"/>
    <x v="1"/>
    <x v="4"/>
    <x v="0"/>
    <m/>
  </r>
  <r>
    <n v="147591"/>
    <x v="0"/>
    <x v="0"/>
    <x v="0"/>
    <x v="0"/>
    <x v="4"/>
    <x v="338"/>
    <x v="0"/>
    <x v="0"/>
    <s v="Tesseramento"/>
    <x v="1"/>
    <x v="1"/>
    <x v="0"/>
    <m/>
  </r>
  <r>
    <n v="80235"/>
    <x v="0"/>
    <x v="0"/>
    <x v="0"/>
    <x v="0"/>
    <x v="11"/>
    <x v="142"/>
    <x v="0"/>
    <x v="0"/>
    <s v="Tesseramento"/>
    <x v="1"/>
    <x v="0"/>
    <x v="0"/>
    <m/>
  </r>
  <r>
    <n v="13619"/>
    <x v="0"/>
    <x v="0"/>
    <x v="0"/>
    <x v="0"/>
    <x v="4"/>
    <x v="338"/>
    <x v="0"/>
    <x v="1"/>
    <s v="Tesseramento"/>
    <x v="1"/>
    <x v="3"/>
    <x v="0"/>
    <m/>
  </r>
  <r>
    <n v="84514"/>
    <x v="0"/>
    <x v="0"/>
    <x v="0"/>
    <x v="0"/>
    <x v="11"/>
    <x v="142"/>
    <x v="0"/>
    <x v="0"/>
    <s v="Tesseramento"/>
    <x v="1"/>
    <x v="4"/>
    <x v="0"/>
    <m/>
  </r>
  <r>
    <n v="143486"/>
    <x v="0"/>
    <x v="0"/>
    <x v="0"/>
    <x v="0"/>
    <x v="11"/>
    <x v="142"/>
    <x v="0"/>
    <x v="0"/>
    <s v="Tesseramento"/>
    <x v="1"/>
    <x v="0"/>
    <x v="0"/>
    <m/>
  </r>
  <r>
    <n v="27194"/>
    <x v="0"/>
    <x v="0"/>
    <x v="0"/>
    <x v="0"/>
    <x v="4"/>
    <x v="338"/>
    <x v="0"/>
    <x v="0"/>
    <s v="Tesseramento"/>
    <x v="1"/>
    <x v="0"/>
    <x v="0"/>
    <m/>
  </r>
  <r>
    <n v="169972"/>
    <x v="0"/>
    <x v="0"/>
    <x v="0"/>
    <x v="0"/>
    <x v="4"/>
    <x v="338"/>
    <x v="0"/>
    <x v="1"/>
    <s v="Tesseramento"/>
    <x v="1"/>
    <x v="0"/>
    <x v="0"/>
    <m/>
  </r>
  <r>
    <n v="62694"/>
    <x v="0"/>
    <x v="0"/>
    <x v="0"/>
    <x v="0"/>
    <x v="11"/>
    <x v="142"/>
    <x v="0"/>
    <x v="0"/>
    <s v="Tesseramento"/>
    <x v="1"/>
    <x v="0"/>
    <x v="0"/>
    <m/>
  </r>
  <r>
    <n v="112644"/>
    <x v="0"/>
    <x v="0"/>
    <x v="0"/>
    <x v="0"/>
    <x v="11"/>
    <x v="142"/>
    <x v="0"/>
    <x v="0"/>
    <s v="Tesseramento"/>
    <x v="1"/>
    <x v="0"/>
    <x v="0"/>
    <m/>
  </r>
  <r>
    <n v="126249"/>
    <x v="0"/>
    <x v="0"/>
    <x v="0"/>
    <x v="0"/>
    <x v="11"/>
    <x v="142"/>
    <x v="0"/>
    <x v="0"/>
    <s v="Tesseramento"/>
    <x v="1"/>
    <x v="4"/>
    <x v="0"/>
    <m/>
  </r>
  <r>
    <n v="26518"/>
    <x v="0"/>
    <x v="0"/>
    <x v="0"/>
    <x v="0"/>
    <x v="11"/>
    <x v="142"/>
    <x v="0"/>
    <x v="0"/>
    <s v="Tesseramento"/>
    <x v="1"/>
    <x v="0"/>
    <x v="0"/>
    <m/>
  </r>
  <r>
    <n v="27307"/>
    <x v="0"/>
    <x v="0"/>
    <x v="0"/>
    <x v="0"/>
    <x v="4"/>
    <x v="338"/>
    <x v="0"/>
    <x v="1"/>
    <s v="Tesseramento"/>
    <x v="1"/>
    <x v="4"/>
    <x v="0"/>
    <m/>
  </r>
  <r>
    <n v="27306"/>
    <x v="0"/>
    <x v="0"/>
    <x v="0"/>
    <x v="0"/>
    <x v="4"/>
    <x v="338"/>
    <x v="0"/>
    <x v="0"/>
    <s v="Tesseramento"/>
    <x v="1"/>
    <x v="4"/>
    <x v="0"/>
    <m/>
  </r>
  <r>
    <n v="27304"/>
    <x v="0"/>
    <x v="0"/>
    <x v="0"/>
    <x v="0"/>
    <x v="4"/>
    <x v="338"/>
    <x v="0"/>
    <x v="0"/>
    <s v="Tesseramento"/>
    <x v="1"/>
    <x v="1"/>
    <x v="0"/>
    <m/>
  </r>
  <r>
    <n v="27209"/>
    <x v="0"/>
    <x v="0"/>
    <x v="0"/>
    <x v="0"/>
    <x v="4"/>
    <x v="338"/>
    <x v="0"/>
    <x v="1"/>
    <s v="Tesseramento"/>
    <x v="1"/>
    <x v="4"/>
    <x v="0"/>
    <m/>
  </r>
  <r>
    <n v="121348"/>
    <x v="0"/>
    <x v="0"/>
    <x v="0"/>
    <x v="0"/>
    <x v="11"/>
    <x v="142"/>
    <x v="0"/>
    <x v="0"/>
    <s v="Tesseramento"/>
    <x v="1"/>
    <x v="0"/>
    <x v="0"/>
    <m/>
  </r>
  <r>
    <n v="127326"/>
    <x v="0"/>
    <x v="0"/>
    <x v="0"/>
    <x v="0"/>
    <x v="11"/>
    <x v="142"/>
    <x v="0"/>
    <x v="0"/>
    <s v="Tesseramento"/>
    <x v="1"/>
    <x v="0"/>
    <x v="0"/>
    <m/>
  </r>
  <r>
    <n v="161433"/>
    <x v="0"/>
    <x v="0"/>
    <x v="0"/>
    <x v="0"/>
    <x v="11"/>
    <x v="142"/>
    <x v="0"/>
    <x v="0"/>
    <s v="Tesseramento"/>
    <x v="1"/>
    <x v="0"/>
    <x v="0"/>
    <m/>
  </r>
  <r>
    <n v="39839"/>
    <x v="0"/>
    <x v="0"/>
    <x v="0"/>
    <x v="0"/>
    <x v="4"/>
    <x v="338"/>
    <x v="0"/>
    <x v="0"/>
    <s v="Tesseramento"/>
    <x v="1"/>
    <x v="3"/>
    <x v="0"/>
    <m/>
  </r>
  <r>
    <n v="77791"/>
    <x v="0"/>
    <x v="0"/>
    <x v="0"/>
    <x v="0"/>
    <x v="4"/>
    <x v="338"/>
    <x v="0"/>
    <x v="0"/>
    <s v="Tesseramento"/>
    <x v="1"/>
    <x v="1"/>
    <x v="0"/>
    <m/>
  </r>
  <r>
    <n v="27456"/>
    <x v="0"/>
    <x v="0"/>
    <x v="0"/>
    <x v="0"/>
    <x v="11"/>
    <x v="142"/>
    <x v="0"/>
    <x v="0"/>
    <s v="Tesseramento"/>
    <x v="1"/>
    <x v="4"/>
    <x v="0"/>
    <m/>
  </r>
  <r>
    <n v="77783"/>
    <x v="0"/>
    <x v="0"/>
    <x v="0"/>
    <x v="0"/>
    <x v="4"/>
    <x v="338"/>
    <x v="0"/>
    <x v="1"/>
    <s v="Tesseramento"/>
    <x v="1"/>
    <x v="3"/>
    <x v="0"/>
    <m/>
  </r>
  <r>
    <n v="27350"/>
    <x v="0"/>
    <x v="0"/>
    <x v="0"/>
    <x v="0"/>
    <x v="4"/>
    <x v="338"/>
    <x v="0"/>
    <x v="1"/>
    <s v="Tesseramento"/>
    <x v="1"/>
    <x v="4"/>
    <x v="0"/>
    <m/>
  </r>
  <r>
    <n v="27351"/>
    <x v="0"/>
    <x v="0"/>
    <x v="0"/>
    <x v="0"/>
    <x v="4"/>
    <x v="338"/>
    <x v="0"/>
    <x v="0"/>
    <s v="Tesseramento"/>
    <x v="1"/>
    <x v="4"/>
    <x v="0"/>
    <m/>
  </r>
  <r>
    <n v="59642"/>
    <x v="0"/>
    <x v="0"/>
    <x v="0"/>
    <x v="0"/>
    <x v="4"/>
    <x v="338"/>
    <x v="0"/>
    <x v="1"/>
    <s v="Tesseramento"/>
    <x v="1"/>
    <x v="3"/>
    <x v="0"/>
    <m/>
  </r>
  <r>
    <n v="55535"/>
    <x v="0"/>
    <x v="0"/>
    <x v="0"/>
    <x v="2"/>
    <x v="4"/>
    <x v="338"/>
    <x v="0"/>
    <x v="1"/>
    <s v="Tesseramento"/>
    <x v="1"/>
    <x v="4"/>
    <x v="0"/>
    <m/>
  </r>
  <r>
    <n v="55536"/>
    <x v="0"/>
    <x v="0"/>
    <x v="0"/>
    <x v="0"/>
    <x v="4"/>
    <x v="338"/>
    <x v="0"/>
    <x v="1"/>
    <s v="Tesseramento"/>
    <x v="1"/>
    <x v="0"/>
    <x v="0"/>
    <m/>
  </r>
  <r>
    <n v="27265"/>
    <x v="0"/>
    <x v="0"/>
    <x v="0"/>
    <x v="0"/>
    <x v="4"/>
    <x v="338"/>
    <x v="0"/>
    <x v="0"/>
    <s v="Tesseramento"/>
    <x v="1"/>
    <x v="0"/>
    <x v="0"/>
    <m/>
  </r>
  <r>
    <n v="14385"/>
    <x v="0"/>
    <x v="0"/>
    <x v="0"/>
    <x v="0"/>
    <x v="4"/>
    <x v="338"/>
    <x v="0"/>
    <x v="0"/>
    <s v="Tesseramento"/>
    <x v="1"/>
    <x v="0"/>
    <x v="0"/>
    <m/>
  </r>
  <r>
    <n v="116581"/>
    <x v="0"/>
    <x v="0"/>
    <x v="0"/>
    <x v="0"/>
    <x v="4"/>
    <x v="338"/>
    <x v="0"/>
    <x v="0"/>
    <s v="Tesseramento"/>
    <x v="1"/>
    <x v="4"/>
    <x v="0"/>
    <m/>
  </r>
  <r>
    <n v="130436"/>
    <x v="0"/>
    <x v="0"/>
    <x v="0"/>
    <x v="0"/>
    <x v="4"/>
    <x v="338"/>
    <x v="0"/>
    <x v="1"/>
    <s v="Tesseramento"/>
    <x v="1"/>
    <x v="0"/>
    <x v="0"/>
    <m/>
  </r>
  <r>
    <n v="27232"/>
    <x v="0"/>
    <x v="0"/>
    <x v="0"/>
    <x v="0"/>
    <x v="4"/>
    <x v="338"/>
    <x v="0"/>
    <x v="0"/>
    <s v="Tesseramento"/>
    <x v="1"/>
    <x v="0"/>
    <x v="0"/>
    <m/>
  </r>
  <r>
    <n v="67434"/>
    <x v="0"/>
    <x v="0"/>
    <x v="0"/>
    <x v="0"/>
    <x v="4"/>
    <x v="338"/>
    <x v="0"/>
    <x v="0"/>
    <s v="Tesseramento"/>
    <x v="1"/>
    <x v="4"/>
    <x v="0"/>
    <m/>
  </r>
  <r>
    <n v="67433"/>
    <x v="0"/>
    <x v="0"/>
    <x v="0"/>
    <x v="0"/>
    <x v="4"/>
    <x v="338"/>
    <x v="0"/>
    <x v="1"/>
    <s v="Tesseramento"/>
    <x v="1"/>
    <x v="4"/>
    <x v="0"/>
    <m/>
  </r>
  <r>
    <n v="71472"/>
    <x v="0"/>
    <x v="0"/>
    <x v="0"/>
    <x v="0"/>
    <x v="4"/>
    <x v="338"/>
    <x v="0"/>
    <x v="1"/>
    <s v="Tesseramento"/>
    <x v="1"/>
    <x v="0"/>
    <x v="0"/>
    <m/>
  </r>
  <r>
    <n v="14733"/>
    <x v="0"/>
    <x v="0"/>
    <x v="0"/>
    <x v="0"/>
    <x v="4"/>
    <x v="338"/>
    <x v="0"/>
    <x v="1"/>
    <s v="Tesseramento"/>
    <x v="1"/>
    <x v="4"/>
    <x v="0"/>
    <m/>
  </r>
  <r>
    <n v="27167"/>
    <x v="0"/>
    <x v="0"/>
    <x v="0"/>
    <x v="0"/>
    <x v="4"/>
    <x v="338"/>
    <x v="0"/>
    <x v="0"/>
    <s v="Tesseramento"/>
    <x v="1"/>
    <x v="4"/>
    <x v="0"/>
    <m/>
  </r>
  <r>
    <n v="85414"/>
    <x v="0"/>
    <x v="0"/>
    <x v="0"/>
    <x v="0"/>
    <x v="4"/>
    <x v="338"/>
    <x v="0"/>
    <x v="0"/>
    <s v="Tesseramento"/>
    <x v="1"/>
    <x v="3"/>
    <x v="0"/>
    <m/>
  </r>
  <r>
    <n v="27106"/>
    <x v="0"/>
    <x v="0"/>
    <x v="0"/>
    <x v="0"/>
    <x v="4"/>
    <x v="338"/>
    <x v="0"/>
    <x v="1"/>
    <s v="Tesseramento"/>
    <x v="1"/>
    <x v="4"/>
    <x v="0"/>
    <m/>
  </r>
  <r>
    <n v="27107"/>
    <x v="0"/>
    <x v="0"/>
    <x v="0"/>
    <x v="0"/>
    <x v="4"/>
    <x v="338"/>
    <x v="0"/>
    <x v="0"/>
    <s v="Tesseramento"/>
    <x v="1"/>
    <x v="4"/>
    <x v="0"/>
    <m/>
  </r>
  <r>
    <n v="27108"/>
    <x v="0"/>
    <x v="1"/>
    <x v="0"/>
    <x v="4"/>
    <x v="4"/>
    <x v="338"/>
    <x v="0"/>
    <x v="0"/>
    <s v="Tesseramento"/>
    <x v="1"/>
    <x v="0"/>
    <x v="0"/>
    <m/>
  </r>
  <r>
    <n v="59623"/>
    <x v="0"/>
    <x v="0"/>
    <x v="0"/>
    <x v="0"/>
    <x v="4"/>
    <x v="338"/>
    <x v="0"/>
    <x v="1"/>
    <s v="Tesseramento"/>
    <x v="1"/>
    <x v="3"/>
    <x v="0"/>
    <m/>
  </r>
  <r>
    <n v="59624"/>
    <x v="0"/>
    <x v="0"/>
    <x v="0"/>
    <x v="0"/>
    <x v="4"/>
    <x v="338"/>
    <x v="0"/>
    <x v="0"/>
    <s v="Tesseramento"/>
    <x v="1"/>
    <x v="0"/>
    <x v="0"/>
    <m/>
  </r>
  <r>
    <n v="226895"/>
    <x v="0"/>
    <x v="0"/>
    <x v="0"/>
    <x v="1"/>
    <x v="11"/>
    <x v="345"/>
    <x v="0"/>
    <x v="0"/>
    <s v="Tesseramento"/>
    <x v="0"/>
    <x v="1"/>
    <x v="0"/>
    <m/>
  </r>
  <r>
    <n v="232787"/>
    <x v="0"/>
    <x v="0"/>
    <x v="0"/>
    <x v="1"/>
    <x v="14"/>
    <x v="232"/>
    <x v="0"/>
    <x v="0"/>
    <s v="Tesseramento"/>
    <x v="0"/>
    <x v="3"/>
    <x v="0"/>
    <m/>
  </r>
  <r>
    <n v="89333"/>
    <x v="0"/>
    <x v="0"/>
    <x v="0"/>
    <x v="4"/>
    <x v="6"/>
    <x v="354"/>
    <x v="0"/>
    <x v="0"/>
    <s v="Tesseramento"/>
    <x v="0"/>
    <x v="0"/>
    <x v="0"/>
    <m/>
  </r>
  <r>
    <n v="62410"/>
    <x v="0"/>
    <x v="0"/>
    <x v="0"/>
    <x v="0"/>
    <x v="6"/>
    <x v="354"/>
    <x v="0"/>
    <x v="0"/>
    <s v="Tesseramento"/>
    <x v="0"/>
    <x v="3"/>
    <x v="0"/>
    <m/>
  </r>
  <r>
    <n v="6807"/>
    <x v="0"/>
    <x v="0"/>
    <x v="0"/>
    <x v="0"/>
    <x v="6"/>
    <x v="354"/>
    <x v="0"/>
    <x v="0"/>
    <s v="Tesseramento"/>
    <x v="0"/>
    <x v="0"/>
    <x v="0"/>
    <m/>
  </r>
  <r>
    <n v="163900"/>
    <x v="0"/>
    <x v="0"/>
    <x v="0"/>
    <x v="1"/>
    <x v="6"/>
    <x v="354"/>
    <x v="0"/>
    <x v="0"/>
    <s v="Tesseramento"/>
    <x v="0"/>
    <x v="0"/>
    <x v="0"/>
    <m/>
  </r>
  <r>
    <n v="180297"/>
    <x v="0"/>
    <x v="0"/>
    <x v="2"/>
    <x v="1"/>
    <x v="2"/>
    <x v="216"/>
    <x v="0"/>
    <x v="0"/>
    <s v="Tesseramento"/>
    <x v="0"/>
    <x v="0"/>
    <x v="0"/>
    <m/>
  </r>
  <r>
    <n v="234859"/>
    <x v="0"/>
    <x v="1"/>
    <x v="1"/>
    <x v="2"/>
    <x v="0"/>
    <x v="382"/>
    <x v="0"/>
    <x v="0"/>
    <s v="Tesseramento"/>
    <x v="0"/>
    <x v="3"/>
    <x v="0"/>
    <m/>
  </r>
  <r>
    <n v="209439"/>
    <x v="0"/>
    <x v="1"/>
    <x v="0"/>
    <x v="0"/>
    <x v="0"/>
    <x v="382"/>
    <x v="0"/>
    <x v="0"/>
    <s v="Tesseramento"/>
    <x v="0"/>
    <x v="0"/>
    <x v="0"/>
    <m/>
  </r>
  <r>
    <n v="56992"/>
    <x v="0"/>
    <x v="0"/>
    <x v="0"/>
    <x v="0"/>
    <x v="4"/>
    <x v="4"/>
    <x v="0"/>
    <x v="0"/>
    <s v="Tesseramento"/>
    <x v="1"/>
    <x v="0"/>
    <x v="0"/>
    <m/>
  </r>
  <r>
    <n v="183524"/>
    <x v="1"/>
    <x v="0"/>
    <x v="0"/>
    <x v="0"/>
    <x v="4"/>
    <x v="4"/>
    <x v="0"/>
    <x v="0"/>
    <s v="Tesseramento"/>
    <x v="1"/>
    <x v="7"/>
    <x v="0"/>
    <s v="BG"/>
  </r>
  <r>
    <n v="181549"/>
    <x v="1"/>
    <x v="0"/>
    <x v="0"/>
    <x v="1"/>
    <x v="4"/>
    <x v="4"/>
    <x v="0"/>
    <x v="0"/>
    <s v="Tesseramento"/>
    <x v="1"/>
    <x v="7"/>
    <x v="0"/>
    <m/>
  </r>
  <r>
    <n v="3875"/>
    <x v="0"/>
    <x v="0"/>
    <x v="0"/>
    <x v="0"/>
    <x v="4"/>
    <x v="4"/>
    <x v="0"/>
    <x v="0"/>
    <s v="Tesseramento"/>
    <x v="1"/>
    <x v="0"/>
    <x v="0"/>
    <m/>
  </r>
  <r>
    <n v="75341"/>
    <x v="0"/>
    <x v="0"/>
    <x v="0"/>
    <x v="0"/>
    <x v="4"/>
    <x v="4"/>
    <x v="0"/>
    <x v="0"/>
    <s v="Tesseramento"/>
    <x v="1"/>
    <x v="3"/>
    <x v="0"/>
    <m/>
  </r>
  <r>
    <n v="50796"/>
    <x v="0"/>
    <x v="0"/>
    <x v="0"/>
    <x v="0"/>
    <x v="4"/>
    <x v="4"/>
    <x v="0"/>
    <x v="0"/>
    <s v="Tesseramento"/>
    <x v="1"/>
    <x v="3"/>
    <x v="0"/>
    <m/>
  </r>
  <r>
    <n v="76262"/>
    <x v="0"/>
    <x v="0"/>
    <x v="0"/>
    <x v="1"/>
    <x v="4"/>
    <x v="4"/>
    <x v="0"/>
    <x v="1"/>
    <s v="Tesseramento"/>
    <x v="1"/>
    <x v="0"/>
    <x v="0"/>
    <m/>
  </r>
  <r>
    <n v="135208"/>
    <x v="0"/>
    <x v="0"/>
    <x v="0"/>
    <x v="0"/>
    <x v="4"/>
    <x v="4"/>
    <x v="0"/>
    <x v="0"/>
    <s v="Tesseramento"/>
    <x v="1"/>
    <x v="1"/>
    <x v="0"/>
    <m/>
  </r>
  <r>
    <n v="10750"/>
    <x v="0"/>
    <x v="2"/>
    <x v="0"/>
    <x v="0"/>
    <x v="4"/>
    <x v="4"/>
    <x v="1"/>
    <x v="0"/>
    <s v="Tesseramento"/>
    <x v="1"/>
    <x v="8"/>
    <x v="0"/>
    <m/>
  </r>
  <r>
    <n v="10751"/>
    <x v="0"/>
    <x v="2"/>
    <x v="0"/>
    <x v="0"/>
    <x v="4"/>
    <x v="4"/>
    <x v="1"/>
    <x v="0"/>
    <s v="Tesseramento"/>
    <x v="1"/>
    <x v="8"/>
    <x v="0"/>
    <m/>
  </r>
  <r>
    <n v="7811"/>
    <x v="0"/>
    <x v="0"/>
    <x v="0"/>
    <x v="0"/>
    <x v="4"/>
    <x v="4"/>
    <x v="0"/>
    <x v="1"/>
    <s v="Tesseramento"/>
    <x v="1"/>
    <x v="0"/>
    <x v="0"/>
    <m/>
  </r>
  <r>
    <n v="83823"/>
    <x v="0"/>
    <x v="0"/>
    <x v="0"/>
    <x v="0"/>
    <x v="4"/>
    <x v="4"/>
    <x v="0"/>
    <x v="1"/>
    <s v="Tesseramento"/>
    <x v="1"/>
    <x v="1"/>
    <x v="0"/>
    <m/>
  </r>
  <r>
    <n v="76264"/>
    <x v="0"/>
    <x v="0"/>
    <x v="0"/>
    <x v="0"/>
    <x v="4"/>
    <x v="4"/>
    <x v="0"/>
    <x v="0"/>
    <s v="Tesseramento"/>
    <x v="1"/>
    <x v="1"/>
    <x v="0"/>
    <m/>
  </r>
  <r>
    <n v="65715"/>
    <x v="0"/>
    <x v="0"/>
    <x v="0"/>
    <x v="3"/>
    <x v="4"/>
    <x v="4"/>
    <x v="0"/>
    <x v="0"/>
    <s v="Tesseramento"/>
    <x v="1"/>
    <x v="3"/>
    <x v="0"/>
    <m/>
  </r>
  <r>
    <n v="65716"/>
    <x v="0"/>
    <x v="0"/>
    <x v="0"/>
    <x v="0"/>
    <x v="4"/>
    <x v="4"/>
    <x v="0"/>
    <x v="1"/>
    <s v="Tesseramento"/>
    <x v="1"/>
    <x v="3"/>
    <x v="0"/>
    <m/>
  </r>
  <r>
    <n v="10878"/>
    <x v="0"/>
    <x v="0"/>
    <x v="0"/>
    <x v="0"/>
    <x v="4"/>
    <x v="4"/>
    <x v="0"/>
    <x v="0"/>
    <s v="Tesseramento"/>
    <x v="1"/>
    <x v="4"/>
    <x v="0"/>
    <m/>
  </r>
  <r>
    <n v="4509"/>
    <x v="0"/>
    <x v="0"/>
    <x v="0"/>
    <x v="0"/>
    <x v="13"/>
    <x v="177"/>
    <x v="0"/>
    <x v="0"/>
    <s v="Tesseramento"/>
    <x v="1"/>
    <x v="0"/>
    <x v="0"/>
    <m/>
  </r>
  <r>
    <n v="20388"/>
    <x v="0"/>
    <x v="0"/>
    <x v="0"/>
    <x v="0"/>
    <x v="8"/>
    <x v="127"/>
    <x v="0"/>
    <x v="0"/>
    <s v="Tesseramento"/>
    <x v="1"/>
    <x v="4"/>
    <x v="0"/>
    <m/>
  </r>
  <r>
    <n v="105246"/>
    <x v="0"/>
    <x v="0"/>
    <x v="0"/>
    <x v="0"/>
    <x v="8"/>
    <x v="127"/>
    <x v="0"/>
    <x v="0"/>
    <s v="Tesseramento"/>
    <x v="1"/>
    <x v="3"/>
    <x v="0"/>
    <m/>
  </r>
  <r>
    <n v="57967"/>
    <x v="0"/>
    <x v="0"/>
    <x v="0"/>
    <x v="0"/>
    <x v="8"/>
    <x v="127"/>
    <x v="0"/>
    <x v="0"/>
    <s v="Tesseramento"/>
    <x v="1"/>
    <x v="0"/>
    <x v="0"/>
    <m/>
  </r>
  <r>
    <n v="138850"/>
    <x v="0"/>
    <x v="0"/>
    <x v="0"/>
    <x v="0"/>
    <x v="8"/>
    <x v="127"/>
    <x v="0"/>
    <x v="0"/>
    <s v="Tesseramento"/>
    <x v="1"/>
    <x v="0"/>
    <x v="0"/>
    <m/>
  </r>
  <r>
    <n v="184597"/>
    <x v="0"/>
    <x v="0"/>
    <x v="0"/>
    <x v="0"/>
    <x v="8"/>
    <x v="127"/>
    <x v="0"/>
    <x v="0"/>
    <s v="Tesseramento"/>
    <x v="1"/>
    <x v="0"/>
    <x v="0"/>
    <m/>
  </r>
  <r>
    <n v="128216"/>
    <x v="0"/>
    <x v="0"/>
    <x v="0"/>
    <x v="0"/>
    <x v="13"/>
    <x v="177"/>
    <x v="0"/>
    <x v="1"/>
    <s v="Tesseramento"/>
    <x v="1"/>
    <x v="3"/>
    <x v="0"/>
    <m/>
  </r>
  <r>
    <n v="105131"/>
    <x v="0"/>
    <x v="0"/>
    <x v="0"/>
    <x v="0"/>
    <x v="7"/>
    <x v="213"/>
    <x v="0"/>
    <x v="0"/>
    <s v="Tesseramento"/>
    <x v="1"/>
    <x v="0"/>
    <x v="0"/>
    <m/>
  </r>
  <r>
    <n v="156594"/>
    <x v="1"/>
    <x v="0"/>
    <x v="0"/>
    <x v="0"/>
    <x v="7"/>
    <x v="213"/>
    <x v="0"/>
    <x v="0"/>
    <s v="Tesseramento"/>
    <x v="1"/>
    <x v="7"/>
    <x v="0"/>
    <s v="B"/>
  </r>
  <r>
    <n v="227823"/>
    <x v="1"/>
    <x v="1"/>
    <x v="0"/>
    <x v="1"/>
    <x v="7"/>
    <x v="213"/>
    <x v="0"/>
    <x v="0"/>
    <s v="Tesseramento"/>
    <x v="1"/>
    <x v="5"/>
    <x v="0"/>
    <m/>
  </r>
  <r>
    <n v="183215"/>
    <x v="0"/>
    <x v="0"/>
    <x v="0"/>
    <x v="0"/>
    <x v="13"/>
    <x v="177"/>
    <x v="0"/>
    <x v="0"/>
    <s v="Tesseramento"/>
    <x v="1"/>
    <x v="1"/>
    <x v="0"/>
    <m/>
  </r>
  <r>
    <n v="184362"/>
    <x v="0"/>
    <x v="0"/>
    <x v="0"/>
    <x v="1"/>
    <x v="13"/>
    <x v="177"/>
    <x v="0"/>
    <x v="1"/>
    <s v="Tesseramento"/>
    <x v="1"/>
    <x v="0"/>
    <x v="0"/>
    <m/>
  </r>
  <r>
    <n v="184360"/>
    <x v="0"/>
    <x v="0"/>
    <x v="0"/>
    <x v="0"/>
    <x v="13"/>
    <x v="177"/>
    <x v="0"/>
    <x v="0"/>
    <s v="Tesseramento"/>
    <x v="1"/>
    <x v="0"/>
    <x v="0"/>
    <m/>
  </r>
  <r>
    <n v="199095"/>
    <x v="1"/>
    <x v="0"/>
    <x v="0"/>
    <x v="0"/>
    <x v="1"/>
    <x v="193"/>
    <x v="0"/>
    <x v="0"/>
    <s v="Tesseramento"/>
    <x v="1"/>
    <x v="6"/>
    <x v="0"/>
    <m/>
  </r>
  <r>
    <n v="232546"/>
    <x v="1"/>
    <x v="0"/>
    <x v="0"/>
    <x v="1"/>
    <x v="1"/>
    <x v="193"/>
    <x v="0"/>
    <x v="0"/>
    <s v="Tesseramento"/>
    <x v="1"/>
    <x v="2"/>
    <x v="0"/>
    <m/>
  </r>
  <r>
    <n v="46992"/>
    <x v="0"/>
    <x v="0"/>
    <x v="0"/>
    <x v="0"/>
    <x v="1"/>
    <x v="193"/>
    <x v="0"/>
    <x v="0"/>
    <s v="Tesseramento"/>
    <x v="1"/>
    <x v="4"/>
    <x v="0"/>
    <m/>
  </r>
  <r>
    <n v="120128"/>
    <x v="0"/>
    <x v="0"/>
    <x v="0"/>
    <x v="0"/>
    <x v="1"/>
    <x v="193"/>
    <x v="0"/>
    <x v="0"/>
    <s v="Tesseramento"/>
    <x v="1"/>
    <x v="4"/>
    <x v="0"/>
    <m/>
  </r>
  <r>
    <n v="233268"/>
    <x v="0"/>
    <x v="0"/>
    <x v="0"/>
    <x v="1"/>
    <x v="1"/>
    <x v="193"/>
    <x v="0"/>
    <x v="0"/>
    <s v="Tesseramento"/>
    <x v="1"/>
    <x v="0"/>
    <x v="0"/>
    <m/>
  </r>
  <r>
    <n v="233266"/>
    <x v="0"/>
    <x v="0"/>
    <x v="0"/>
    <x v="1"/>
    <x v="1"/>
    <x v="193"/>
    <x v="0"/>
    <x v="0"/>
    <s v="Tesseramento"/>
    <x v="1"/>
    <x v="0"/>
    <x v="0"/>
    <m/>
  </r>
  <r>
    <n v="1771"/>
    <x v="0"/>
    <x v="0"/>
    <x v="0"/>
    <x v="0"/>
    <x v="7"/>
    <x v="168"/>
    <x v="0"/>
    <x v="0"/>
    <s v="Tesseramento"/>
    <x v="1"/>
    <x v="4"/>
    <x v="0"/>
    <m/>
  </r>
  <r>
    <n v="224950"/>
    <x v="0"/>
    <x v="0"/>
    <x v="0"/>
    <x v="0"/>
    <x v="1"/>
    <x v="193"/>
    <x v="0"/>
    <x v="0"/>
    <s v="Tesseramento"/>
    <x v="1"/>
    <x v="0"/>
    <x v="0"/>
    <m/>
  </r>
  <r>
    <n v="190258"/>
    <x v="0"/>
    <x v="0"/>
    <x v="0"/>
    <x v="0"/>
    <x v="7"/>
    <x v="168"/>
    <x v="0"/>
    <x v="0"/>
    <s v="Tesseramento"/>
    <x v="1"/>
    <x v="0"/>
    <x v="0"/>
    <m/>
  </r>
  <r>
    <n v="189728"/>
    <x v="0"/>
    <x v="0"/>
    <x v="0"/>
    <x v="0"/>
    <x v="1"/>
    <x v="193"/>
    <x v="0"/>
    <x v="0"/>
    <s v="Tesseramento"/>
    <x v="1"/>
    <x v="3"/>
    <x v="0"/>
    <m/>
  </r>
  <r>
    <n v="148959"/>
    <x v="0"/>
    <x v="0"/>
    <x v="0"/>
    <x v="0"/>
    <x v="7"/>
    <x v="168"/>
    <x v="0"/>
    <x v="0"/>
    <s v="Tesseramento"/>
    <x v="1"/>
    <x v="1"/>
    <x v="0"/>
    <m/>
  </r>
  <r>
    <n v="157256"/>
    <x v="0"/>
    <x v="0"/>
    <x v="0"/>
    <x v="0"/>
    <x v="1"/>
    <x v="193"/>
    <x v="0"/>
    <x v="0"/>
    <s v="Tesseramento"/>
    <x v="1"/>
    <x v="3"/>
    <x v="0"/>
    <m/>
  </r>
  <r>
    <n v="33163"/>
    <x v="0"/>
    <x v="0"/>
    <x v="0"/>
    <x v="0"/>
    <x v="7"/>
    <x v="168"/>
    <x v="0"/>
    <x v="1"/>
    <s v="Tesseramento"/>
    <x v="1"/>
    <x v="4"/>
    <x v="0"/>
    <m/>
  </r>
  <r>
    <n v="221743"/>
    <x v="0"/>
    <x v="0"/>
    <x v="0"/>
    <x v="0"/>
    <x v="1"/>
    <x v="193"/>
    <x v="0"/>
    <x v="1"/>
    <s v="Tesseramento"/>
    <x v="1"/>
    <x v="3"/>
    <x v="0"/>
    <m/>
  </r>
  <r>
    <n v="120769"/>
    <x v="0"/>
    <x v="0"/>
    <x v="0"/>
    <x v="0"/>
    <x v="1"/>
    <x v="193"/>
    <x v="0"/>
    <x v="1"/>
    <s v="Tesseramento"/>
    <x v="1"/>
    <x v="4"/>
    <x v="0"/>
    <m/>
  </r>
  <r>
    <n v="65399"/>
    <x v="0"/>
    <x v="0"/>
    <x v="0"/>
    <x v="0"/>
    <x v="1"/>
    <x v="193"/>
    <x v="0"/>
    <x v="0"/>
    <s v="Tesseramento"/>
    <x v="1"/>
    <x v="3"/>
    <x v="0"/>
    <m/>
  </r>
  <r>
    <n v="216416"/>
    <x v="0"/>
    <x v="0"/>
    <x v="0"/>
    <x v="0"/>
    <x v="7"/>
    <x v="168"/>
    <x v="0"/>
    <x v="0"/>
    <s v="Tesseramento"/>
    <x v="1"/>
    <x v="0"/>
    <x v="0"/>
    <m/>
  </r>
  <r>
    <n v="220201"/>
    <x v="0"/>
    <x v="0"/>
    <x v="0"/>
    <x v="0"/>
    <x v="1"/>
    <x v="193"/>
    <x v="0"/>
    <x v="0"/>
    <s v="Tesseramento"/>
    <x v="1"/>
    <x v="3"/>
    <x v="0"/>
    <m/>
  </r>
  <r>
    <n v="103647"/>
    <x v="0"/>
    <x v="0"/>
    <x v="0"/>
    <x v="0"/>
    <x v="7"/>
    <x v="168"/>
    <x v="0"/>
    <x v="0"/>
    <s v="Tesseramento"/>
    <x v="1"/>
    <x v="0"/>
    <x v="0"/>
    <m/>
  </r>
  <r>
    <n v="175084"/>
    <x v="0"/>
    <x v="0"/>
    <x v="0"/>
    <x v="0"/>
    <x v="1"/>
    <x v="193"/>
    <x v="0"/>
    <x v="0"/>
    <s v="Tesseramento"/>
    <x v="1"/>
    <x v="0"/>
    <x v="0"/>
    <m/>
  </r>
  <r>
    <n v="214467"/>
    <x v="0"/>
    <x v="0"/>
    <x v="0"/>
    <x v="0"/>
    <x v="1"/>
    <x v="193"/>
    <x v="0"/>
    <x v="1"/>
    <s v="Tesseramento"/>
    <x v="1"/>
    <x v="0"/>
    <x v="0"/>
    <m/>
  </r>
  <r>
    <n v="41236"/>
    <x v="0"/>
    <x v="0"/>
    <x v="0"/>
    <x v="0"/>
    <x v="1"/>
    <x v="193"/>
    <x v="0"/>
    <x v="0"/>
    <s v="Tesseramento"/>
    <x v="1"/>
    <x v="3"/>
    <x v="0"/>
    <m/>
  </r>
  <r>
    <n v="174458"/>
    <x v="0"/>
    <x v="0"/>
    <x v="0"/>
    <x v="0"/>
    <x v="1"/>
    <x v="193"/>
    <x v="0"/>
    <x v="1"/>
    <s v="Tesseramento"/>
    <x v="1"/>
    <x v="0"/>
    <x v="0"/>
    <m/>
  </r>
  <r>
    <n v="174460"/>
    <x v="0"/>
    <x v="0"/>
    <x v="0"/>
    <x v="0"/>
    <x v="1"/>
    <x v="193"/>
    <x v="0"/>
    <x v="0"/>
    <s v="Tesseramento"/>
    <x v="1"/>
    <x v="0"/>
    <x v="0"/>
    <m/>
  </r>
  <r>
    <n v="157206"/>
    <x v="0"/>
    <x v="0"/>
    <x v="0"/>
    <x v="0"/>
    <x v="1"/>
    <x v="193"/>
    <x v="0"/>
    <x v="1"/>
    <s v="Tesseramento"/>
    <x v="1"/>
    <x v="0"/>
    <x v="0"/>
    <m/>
  </r>
  <r>
    <n v="157818"/>
    <x v="0"/>
    <x v="0"/>
    <x v="0"/>
    <x v="0"/>
    <x v="7"/>
    <x v="168"/>
    <x v="0"/>
    <x v="0"/>
    <s v="Tesseramento"/>
    <x v="1"/>
    <x v="1"/>
    <x v="0"/>
    <m/>
  </r>
  <r>
    <n v="204285"/>
    <x v="0"/>
    <x v="0"/>
    <x v="0"/>
    <x v="0"/>
    <x v="7"/>
    <x v="168"/>
    <x v="0"/>
    <x v="0"/>
    <s v="Tesseramento"/>
    <x v="1"/>
    <x v="1"/>
    <x v="0"/>
    <m/>
  </r>
  <r>
    <n v="192184"/>
    <x v="1"/>
    <x v="0"/>
    <x v="0"/>
    <x v="0"/>
    <x v="3"/>
    <x v="252"/>
    <x v="0"/>
    <x v="0"/>
    <s v="Tesseramento"/>
    <x v="1"/>
    <x v="6"/>
    <x v="0"/>
    <s v="B"/>
  </r>
  <r>
    <n v="105691"/>
    <x v="0"/>
    <x v="0"/>
    <x v="0"/>
    <x v="0"/>
    <x v="7"/>
    <x v="168"/>
    <x v="0"/>
    <x v="1"/>
    <s v="Tesseramento"/>
    <x v="1"/>
    <x v="3"/>
    <x v="0"/>
    <m/>
  </r>
  <r>
    <n v="229925"/>
    <x v="0"/>
    <x v="0"/>
    <x v="0"/>
    <x v="1"/>
    <x v="7"/>
    <x v="168"/>
    <x v="0"/>
    <x v="0"/>
    <s v="Tesseramento"/>
    <x v="1"/>
    <x v="0"/>
    <x v="0"/>
    <m/>
  </r>
  <r>
    <n v="7092"/>
    <x v="0"/>
    <x v="0"/>
    <x v="0"/>
    <x v="0"/>
    <x v="7"/>
    <x v="168"/>
    <x v="0"/>
    <x v="1"/>
    <s v="Tesseramento"/>
    <x v="1"/>
    <x v="3"/>
    <x v="0"/>
    <m/>
  </r>
  <r>
    <n v="137862"/>
    <x v="0"/>
    <x v="0"/>
    <x v="0"/>
    <x v="0"/>
    <x v="7"/>
    <x v="168"/>
    <x v="0"/>
    <x v="0"/>
    <s v="Tesseramento"/>
    <x v="1"/>
    <x v="0"/>
    <x v="0"/>
    <m/>
  </r>
  <r>
    <n v="161741"/>
    <x v="0"/>
    <x v="0"/>
    <x v="0"/>
    <x v="0"/>
    <x v="7"/>
    <x v="168"/>
    <x v="0"/>
    <x v="0"/>
    <s v="Tesseramento"/>
    <x v="1"/>
    <x v="3"/>
    <x v="0"/>
    <m/>
  </r>
  <r>
    <n v="162079"/>
    <x v="0"/>
    <x v="0"/>
    <x v="0"/>
    <x v="0"/>
    <x v="7"/>
    <x v="168"/>
    <x v="0"/>
    <x v="0"/>
    <s v="Tesseramento"/>
    <x v="1"/>
    <x v="0"/>
    <x v="0"/>
    <m/>
  </r>
  <r>
    <n v="162081"/>
    <x v="0"/>
    <x v="0"/>
    <x v="0"/>
    <x v="0"/>
    <x v="7"/>
    <x v="168"/>
    <x v="0"/>
    <x v="1"/>
    <s v="Tesseramento"/>
    <x v="1"/>
    <x v="0"/>
    <x v="0"/>
    <m/>
  </r>
  <r>
    <n v="73215"/>
    <x v="0"/>
    <x v="0"/>
    <x v="0"/>
    <x v="0"/>
    <x v="7"/>
    <x v="168"/>
    <x v="0"/>
    <x v="0"/>
    <s v="Tesseramento"/>
    <x v="1"/>
    <x v="4"/>
    <x v="0"/>
    <m/>
  </r>
  <r>
    <n v="211843"/>
    <x v="0"/>
    <x v="0"/>
    <x v="0"/>
    <x v="0"/>
    <x v="7"/>
    <x v="168"/>
    <x v="0"/>
    <x v="0"/>
    <s v="Tesseramento"/>
    <x v="1"/>
    <x v="1"/>
    <x v="0"/>
    <m/>
  </r>
  <r>
    <n v="124935"/>
    <x v="0"/>
    <x v="0"/>
    <x v="0"/>
    <x v="1"/>
    <x v="0"/>
    <x v="66"/>
    <x v="0"/>
    <x v="0"/>
    <s v="Tesseramento"/>
    <x v="1"/>
    <x v="1"/>
    <x v="0"/>
    <m/>
  </r>
  <r>
    <n v="209962"/>
    <x v="0"/>
    <x v="0"/>
    <x v="0"/>
    <x v="0"/>
    <x v="7"/>
    <x v="168"/>
    <x v="0"/>
    <x v="1"/>
    <s v="Tesseramento"/>
    <x v="1"/>
    <x v="3"/>
    <x v="0"/>
    <m/>
  </r>
  <r>
    <n v="73233"/>
    <x v="0"/>
    <x v="0"/>
    <x v="0"/>
    <x v="0"/>
    <x v="7"/>
    <x v="168"/>
    <x v="0"/>
    <x v="1"/>
    <s v="Tesseramento"/>
    <x v="1"/>
    <x v="4"/>
    <x v="0"/>
    <m/>
  </r>
  <r>
    <n v="142291"/>
    <x v="0"/>
    <x v="0"/>
    <x v="0"/>
    <x v="1"/>
    <x v="7"/>
    <x v="168"/>
    <x v="0"/>
    <x v="0"/>
    <s v="Tesseramento"/>
    <x v="1"/>
    <x v="4"/>
    <x v="0"/>
    <m/>
  </r>
  <r>
    <n v="64240"/>
    <x v="0"/>
    <x v="0"/>
    <x v="0"/>
    <x v="0"/>
    <x v="7"/>
    <x v="168"/>
    <x v="0"/>
    <x v="0"/>
    <s v="Tesseramento"/>
    <x v="1"/>
    <x v="3"/>
    <x v="0"/>
    <m/>
  </r>
  <r>
    <n v="176907"/>
    <x v="0"/>
    <x v="0"/>
    <x v="0"/>
    <x v="0"/>
    <x v="7"/>
    <x v="168"/>
    <x v="0"/>
    <x v="1"/>
    <s v="Tesseramento"/>
    <x v="1"/>
    <x v="4"/>
    <x v="0"/>
    <m/>
  </r>
  <r>
    <n v="217026"/>
    <x v="0"/>
    <x v="0"/>
    <x v="2"/>
    <x v="1"/>
    <x v="7"/>
    <x v="274"/>
    <x v="0"/>
    <x v="1"/>
    <s v="Tesseramento"/>
    <x v="0"/>
    <x v="4"/>
    <x v="0"/>
    <m/>
  </r>
  <r>
    <n v="210139"/>
    <x v="1"/>
    <x v="0"/>
    <x v="0"/>
    <x v="0"/>
    <x v="7"/>
    <x v="168"/>
    <x v="0"/>
    <x v="0"/>
    <s v="Tesseramento"/>
    <x v="1"/>
    <x v="7"/>
    <x v="0"/>
    <s v="B"/>
  </r>
  <r>
    <n v="228098"/>
    <x v="1"/>
    <x v="0"/>
    <x v="0"/>
    <x v="0"/>
    <x v="7"/>
    <x v="168"/>
    <x v="0"/>
    <x v="0"/>
    <s v="Tesseramento"/>
    <x v="1"/>
    <x v="5"/>
    <x v="0"/>
    <m/>
  </r>
  <r>
    <n v="190536"/>
    <x v="0"/>
    <x v="1"/>
    <x v="0"/>
    <x v="1"/>
    <x v="7"/>
    <x v="274"/>
    <x v="0"/>
    <x v="0"/>
    <s v="Tesseramento"/>
    <x v="0"/>
    <x v="3"/>
    <x v="0"/>
    <m/>
  </r>
  <r>
    <n v="228101"/>
    <x v="1"/>
    <x v="0"/>
    <x v="0"/>
    <x v="0"/>
    <x v="7"/>
    <x v="168"/>
    <x v="0"/>
    <x v="0"/>
    <s v="Tesseramento"/>
    <x v="1"/>
    <x v="6"/>
    <x v="0"/>
    <s v="B"/>
  </r>
  <r>
    <n v="209609"/>
    <x v="0"/>
    <x v="0"/>
    <x v="0"/>
    <x v="1"/>
    <x v="7"/>
    <x v="161"/>
    <x v="0"/>
    <x v="0"/>
    <s v="Tesseramento"/>
    <x v="0"/>
    <x v="4"/>
    <x v="0"/>
    <m/>
  </r>
  <r>
    <n v="211486"/>
    <x v="1"/>
    <x v="0"/>
    <x v="0"/>
    <x v="0"/>
    <x v="7"/>
    <x v="181"/>
    <x v="0"/>
    <x v="0"/>
    <s v="Tesseramento"/>
    <x v="1"/>
    <x v="2"/>
    <x v="0"/>
    <m/>
  </r>
  <r>
    <n v="161665"/>
    <x v="0"/>
    <x v="0"/>
    <x v="0"/>
    <x v="0"/>
    <x v="11"/>
    <x v="345"/>
    <x v="0"/>
    <x v="0"/>
    <s v="Tesseramento"/>
    <x v="0"/>
    <x v="0"/>
    <x v="0"/>
    <m/>
  </r>
  <r>
    <n v="96873"/>
    <x v="0"/>
    <x v="0"/>
    <x v="0"/>
    <x v="1"/>
    <x v="8"/>
    <x v="62"/>
    <x v="0"/>
    <x v="0"/>
    <s v="Tesseramento"/>
    <x v="1"/>
    <x v="0"/>
    <x v="0"/>
    <m/>
  </r>
  <r>
    <n v="88"/>
    <x v="0"/>
    <x v="0"/>
    <x v="0"/>
    <x v="0"/>
    <x v="8"/>
    <x v="62"/>
    <x v="0"/>
    <x v="0"/>
    <s v="Tesseramento"/>
    <x v="1"/>
    <x v="4"/>
    <x v="0"/>
    <m/>
  </r>
  <r>
    <n v="222944"/>
    <x v="0"/>
    <x v="0"/>
    <x v="0"/>
    <x v="0"/>
    <x v="11"/>
    <x v="142"/>
    <x v="0"/>
    <x v="1"/>
    <s v="Tesseramento"/>
    <x v="1"/>
    <x v="0"/>
    <x v="0"/>
    <m/>
  </r>
  <r>
    <n v="210755"/>
    <x v="0"/>
    <x v="0"/>
    <x v="0"/>
    <x v="0"/>
    <x v="4"/>
    <x v="80"/>
    <x v="0"/>
    <x v="0"/>
    <s v="Tesseramento"/>
    <x v="1"/>
    <x v="1"/>
    <x v="0"/>
    <m/>
  </r>
  <r>
    <n v="41"/>
    <x v="0"/>
    <x v="0"/>
    <x v="2"/>
    <x v="4"/>
    <x v="8"/>
    <x v="62"/>
    <x v="0"/>
    <x v="0"/>
    <s v="Tesseramento"/>
    <x v="1"/>
    <x v="4"/>
    <x v="0"/>
    <m/>
  </r>
  <r>
    <n v="42"/>
    <x v="0"/>
    <x v="0"/>
    <x v="2"/>
    <x v="4"/>
    <x v="8"/>
    <x v="62"/>
    <x v="0"/>
    <x v="1"/>
    <s v="Tesseramento"/>
    <x v="1"/>
    <x v="4"/>
    <x v="0"/>
    <m/>
  </r>
  <r>
    <n v="35169"/>
    <x v="0"/>
    <x v="0"/>
    <x v="0"/>
    <x v="0"/>
    <x v="8"/>
    <x v="62"/>
    <x v="0"/>
    <x v="0"/>
    <s v="Tesseramento"/>
    <x v="1"/>
    <x v="4"/>
    <x v="0"/>
    <m/>
  </r>
  <r>
    <n v="65"/>
    <x v="0"/>
    <x v="0"/>
    <x v="0"/>
    <x v="0"/>
    <x v="8"/>
    <x v="62"/>
    <x v="0"/>
    <x v="0"/>
    <s v="Tesseramento"/>
    <x v="1"/>
    <x v="3"/>
    <x v="0"/>
    <m/>
  </r>
  <r>
    <n v="72165"/>
    <x v="0"/>
    <x v="0"/>
    <x v="0"/>
    <x v="0"/>
    <x v="7"/>
    <x v="316"/>
    <x v="0"/>
    <x v="0"/>
    <s v="Tesseramento"/>
    <x v="1"/>
    <x v="3"/>
    <x v="0"/>
    <m/>
  </r>
  <r>
    <n v="96549"/>
    <x v="0"/>
    <x v="0"/>
    <x v="0"/>
    <x v="0"/>
    <x v="7"/>
    <x v="316"/>
    <x v="0"/>
    <x v="0"/>
    <s v="Tesseramento"/>
    <x v="1"/>
    <x v="1"/>
    <x v="0"/>
    <m/>
  </r>
  <r>
    <n v="75641"/>
    <x v="0"/>
    <x v="0"/>
    <x v="0"/>
    <x v="0"/>
    <x v="8"/>
    <x v="62"/>
    <x v="0"/>
    <x v="0"/>
    <s v="Tesseramento"/>
    <x v="1"/>
    <x v="0"/>
    <x v="0"/>
    <m/>
  </r>
  <r>
    <n v="94451"/>
    <x v="0"/>
    <x v="0"/>
    <x v="0"/>
    <x v="1"/>
    <x v="8"/>
    <x v="62"/>
    <x v="0"/>
    <x v="1"/>
    <s v="Tesseramento"/>
    <x v="1"/>
    <x v="0"/>
    <x v="0"/>
    <m/>
  </r>
  <r>
    <n v="208036"/>
    <x v="1"/>
    <x v="0"/>
    <x v="0"/>
    <x v="0"/>
    <x v="8"/>
    <x v="62"/>
    <x v="0"/>
    <x v="0"/>
    <s v="Tesseramento"/>
    <x v="1"/>
    <x v="2"/>
    <x v="0"/>
    <m/>
  </r>
  <r>
    <n v="110247"/>
    <x v="0"/>
    <x v="0"/>
    <x v="2"/>
    <x v="0"/>
    <x v="7"/>
    <x v="316"/>
    <x v="0"/>
    <x v="0"/>
    <s v="Tesseramento"/>
    <x v="1"/>
    <x v="4"/>
    <x v="0"/>
    <m/>
  </r>
  <r>
    <n v="68938"/>
    <x v="0"/>
    <x v="0"/>
    <x v="0"/>
    <x v="0"/>
    <x v="7"/>
    <x v="316"/>
    <x v="0"/>
    <x v="0"/>
    <s v="Tesseramento"/>
    <x v="1"/>
    <x v="4"/>
    <x v="0"/>
    <m/>
  </r>
  <r>
    <n v="148146"/>
    <x v="0"/>
    <x v="0"/>
    <x v="0"/>
    <x v="0"/>
    <x v="7"/>
    <x v="316"/>
    <x v="0"/>
    <x v="1"/>
    <s v="Tesseramento"/>
    <x v="1"/>
    <x v="3"/>
    <x v="0"/>
    <m/>
  </r>
  <r>
    <n v="14560"/>
    <x v="0"/>
    <x v="0"/>
    <x v="0"/>
    <x v="1"/>
    <x v="7"/>
    <x v="316"/>
    <x v="0"/>
    <x v="1"/>
    <s v="Tesseramento"/>
    <x v="1"/>
    <x v="0"/>
    <x v="0"/>
    <m/>
  </r>
  <r>
    <n v="7338"/>
    <x v="0"/>
    <x v="0"/>
    <x v="0"/>
    <x v="0"/>
    <x v="7"/>
    <x v="316"/>
    <x v="0"/>
    <x v="0"/>
    <s v="Tesseramento"/>
    <x v="1"/>
    <x v="0"/>
    <x v="0"/>
    <m/>
  </r>
  <r>
    <n v="7340"/>
    <x v="0"/>
    <x v="0"/>
    <x v="0"/>
    <x v="0"/>
    <x v="7"/>
    <x v="316"/>
    <x v="0"/>
    <x v="0"/>
    <s v="Tesseramento"/>
    <x v="1"/>
    <x v="4"/>
    <x v="0"/>
    <m/>
  </r>
  <r>
    <n v="194606"/>
    <x v="1"/>
    <x v="0"/>
    <x v="0"/>
    <x v="2"/>
    <x v="7"/>
    <x v="316"/>
    <x v="0"/>
    <x v="0"/>
    <s v="Tesseramento"/>
    <x v="1"/>
    <x v="5"/>
    <x v="0"/>
    <m/>
  </r>
  <r>
    <n v="92701"/>
    <x v="0"/>
    <x v="0"/>
    <x v="0"/>
    <x v="0"/>
    <x v="7"/>
    <x v="316"/>
    <x v="0"/>
    <x v="1"/>
    <s v="Tesseramento"/>
    <x v="1"/>
    <x v="4"/>
    <x v="0"/>
    <m/>
  </r>
  <r>
    <n v="16280"/>
    <x v="0"/>
    <x v="0"/>
    <x v="0"/>
    <x v="0"/>
    <x v="7"/>
    <x v="316"/>
    <x v="0"/>
    <x v="0"/>
    <s v="Tesseramento"/>
    <x v="1"/>
    <x v="3"/>
    <x v="0"/>
    <m/>
  </r>
  <r>
    <n v="66665"/>
    <x v="0"/>
    <x v="0"/>
    <x v="0"/>
    <x v="0"/>
    <x v="7"/>
    <x v="316"/>
    <x v="0"/>
    <x v="0"/>
    <s v="Tesseramento"/>
    <x v="1"/>
    <x v="4"/>
    <x v="0"/>
    <m/>
  </r>
  <r>
    <n v="23936"/>
    <x v="0"/>
    <x v="0"/>
    <x v="0"/>
    <x v="0"/>
    <x v="7"/>
    <x v="316"/>
    <x v="0"/>
    <x v="0"/>
    <s v="Tesseramento"/>
    <x v="1"/>
    <x v="4"/>
    <x v="0"/>
    <m/>
  </r>
  <r>
    <n v="118839"/>
    <x v="0"/>
    <x v="0"/>
    <x v="0"/>
    <x v="1"/>
    <x v="7"/>
    <x v="316"/>
    <x v="0"/>
    <x v="0"/>
    <s v="Tesseramento"/>
    <x v="1"/>
    <x v="0"/>
    <x v="0"/>
    <m/>
  </r>
  <r>
    <n v="225652"/>
    <x v="0"/>
    <x v="0"/>
    <x v="0"/>
    <x v="0"/>
    <x v="8"/>
    <x v="92"/>
    <x v="0"/>
    <x v="0"/>
    <s v="Tesseramento"/>
    <x v="1"/>
    <x v="1"/>
    <x v="0"/>
    <m/>
  </r>
  <r>
    <n v="225653"/>
    <x v="0"/>
    <x v="0"/>
    <x v="0"/>
    <x v="0"/>
    <x v="8"/>
    <x v="92"/>
    <x v="0"/>
    <x v="0"/>
    <s v="Tesseramento"/>
    <x v="1"/>
    <x v="3"/>
    <x v="0"/>
    <m/>
  </r>
  <r>
    <n v="169549"/>
    <x v="1"/>
    <x v="0"/>
    <x v="0"/>
    <x v="0"/>
    <x v="7"/>
    <x v="316"/>
    <x v="0"/>
    <x v="0"/>
    <s v="Tesseramento"/>
    <x v="1"/>
    <x v="5"/>
    <x v="0"/>
    <s v="B"/>
  </r>
  <r>
    <n v="213368"/>
    <x v="1"/>
    <x v="0"/>
    <x v="0"/>
    <x v="3"/>
    <x v="7"/>
    <x v="316"/>
    <x v="0"/>
    <x v="0"/>
    <s v="Tesseramento"/>
    <x v="1"/>
    <x v="6"/>
    <x v="0"/>
    <m/>
  </r>
  <r>
    <n v="150121"/>
    <x v="0"/>
    <x v="0"/>
    <x v="0"/>
    <x v="0"/>
    <x v="8"/>
    <x v="352"/>
    <x v="0"/>
    <x v="0"/>
    <s v="Tesseramento"/>
    <x v="0"/>
    <x v="3"/>
    <x v="0"/>
    <m/>
  </r>
  <r>
    <n v="65407"/>
    <x v="0"/>
    <x v="0"/>
    <x v="0"/>
    <x v="0"/>
    <x v="8"/>
    <x v="352"/>
    <x v="0"/>
    <x v="0"/>
    <s v="Tesseramento"/>
    <x v="0"/>
    <x v="3"/>
    <x v="0"/>
    <m/>
  </r>
  <r>
    <n v="209132"/>
    <x v="0"/>
    <x v="0"/>
    <x v="0"/>
    <x v="0"/>
    <x v="2"/>
    <x v="270"/>
    <x v="0"/>
    <x v="0"/>
    <s v="Tesseramento"/>
    <x v="0"/>
    <x v="0"/>
    <x v="0"/>
    <m/>
  </r>
  <r>
    <n v="226568"/>
    <x v="0"/>
    <x v="0"/>
    <x v="0"/>
    <x v="0"/>
    <x v="2"/>
    <x v="270"/>
    <x v="0"/>
    <x v="0"/>
    <s v="Tesseramento"/>
    <x v="0"/>
    <x v="0"/>
    <x v="0"/>
    <m/>
  </r>
  <r>
    <n v="106243"/>
    <x v="0"/>
    <x v="0"/>
    <x v="2"/>
    <x v="4"/>
    <x v="2"/>
    <x v="270"/>
    <x v="0"/>
    <x v="1"/>
    <s v="Tesseramento"/>
    <x v="0"/>
    <x v="0"/>
    <x v="0"/>
    <m/>
  </r>
  <r>
    <n v="145564"/>
    <x v="0"/>
    <x v="0"/>
    <x v="2"/>
    <x v="1"/>
    <x v="2"/>
    <x v="270"/>
    <x v="0"/>
    <x v="0"/>
    <s v="Tesseramento"/>
    <x v="0"/>
    <x v="0"/>
    <x v="0"/>
    <m/>
  </r>
  <r>
    <n v="108611"/>
    <x v="0"/>
    <x v="0"/>
    <x v="0"/>
    <x v="0"/>
    <x v="2"/>
    <x v="77"/>
    <x v="0"/>
    <x v="0"/>
    <s v="Tesseramento"/>
    <x v="0"/>
    <x v="0"/>
    <x v="0"/>
    <m/>
  </r>
  <r>
    <n v="184683"/>
    <x v="0"/>
    <x v="1"/>
    <x v="0"/>
    <x v="1"/>
    <x v="12"/>
    <x v="245"/>
    <x v="0"/>
    <x v="0"/>
    <s v="Tesseramento"/>
    <x v="1"/>
    <x v="0"/>
    <x v="0"/>
    <m/>
  </r>
  <r>
    <n v="123300"/>
    <x v="0"/>
    <x v="0"/>
    <x v="0"/>
    <x v="0"/>
    <x v="15"/>
    <x v="72"/>
    <x v="0"/>
    <x v="0"/>
    <s v="Tesseramento"/>
    <x v="1"/>
    <x v="0"/>
    <x v="0"/>
    <m/>
  </r>
  <r>
    <n v="121393"/>
    <x v="0"/>
    <x v="0"/>
    <x v="0"/>
    <x v="0"/>
    <x v="15"/>
    <x v="72"/>
    <x v="0"/>
    <x v="0"/>
    <s v="Tesseramento"/>
    <x v="1"/>
    <x v="1"/>
    <x v="0"/>
    <m/>
  </r>
  <r>
    <n v="181836"/>
    <x v="0"/>
    <x v="0"/>
    <x v="0"/>
    <x v="0"/>
    <x v="15"/>
    <x v="72"/>
    <x v="0"/>
    <x v="0"/>
    <s v="Tesseramento"/>
    <x v="1"/>
    <x v="0"/>
    <x v="0"/>
    <m/>
  </r>
  <r>
    <n v="44571"/>
    <x v="0"/>
    <x v="0"/>
    <x v="0"/>
    <x v="0"/>
    <x v="4"/>
    <x v="250"/>
    <x v="0"/>
    <x v="1"/>
    <s v="Tesseramento"/>
    <x v="1"/>
    <x v="0"/>
    <x v="0"/>
    <m/>
  </r>
  <r>
    <n v="96365"/>
    <x v="0"/>
    <x v="0"/>
    <x v="0"/>
    <x v="0"/>
    <x v="4"/>
    <x v="250"/>
    <x v="0"/>
    <x v="0"/>
    <s v="Tesseramento"/>
    <x v="1"/>
    <x v="4"/>
    <x v="0"/>
    <m/>
  </r>
  <r>
    <n v="208579"/>
    <x v="1"/>
    <x v="0"/>
    <x v="0"/>
    <x v="0"/>
    <x v="4"/>
    <x v="250"/>
    <x v="0"/>
    <x v="0"/>
    <s v="Tesseramento"/>
    <x v="1"/>
    <x v="5"/>
    <x v="0"/>
    <m/>
  </r>
  <r>
    <n v="57264"/>
    <x v="0"/>
    <x v="0"/>
    <x v="0"/>
    <x v="0"/>
    <x v="4"/>
    <x v="250"/>
    <x v="0"/>
    <x v="0"/>
    <s v="Tesseramento"/>
    <x v="1"/>
    <x v="0"/>
    <x v="0"/>
    <m/>
  </r>
  <r>
    <n v="109857"/>
    <x v="0"/>
    <x v="0"/>
    <x v="0"/>
    <x v="0"/>
    <x v="4"/>
    <x v="250"/>
    <x v="0"/>
    <x v="0"/>
    <s v="Tesseramento"/>
    <x v="1"/>
    <x v="4"/>
    <x v="0"/>
    <m/>
  </r>
  <r>
    <n v="23290"/>
    <x v="0"/>
    <x v="0"/>
    <x v="0"/>
    <x v="0"/>
    <x v="4"/>
    <x v="250"/>
    <x v="0"/>
    <x v="0"/>
    <s v="Tesseramento"/>
    <x v="1"/>
    <x v="4"/>
    <x v="0"/>
    <m/>
  </r>
  <r>
    <n v="206339"/>
    <x v="0"/>
    <x v="0"/>
    <x v="0"/>
    <x v="1"/>
    <x v="4"/>
    <x v="250"/>
    <x v="0"/>
    <x v="0"/>
    <s v="Tesseramento"/>
    <x v="1"/>
    <x v="3"/>
    <x v="0"/>
    <m/>
  </r>
  <r>
    <n v="208580"/>
    <x v="1"/>
    <x v="0"/>
    <x v="0"/>
    <x v="0"/>
    <x v="4"/>
    <x v="250"/>
    <x v="0"/>
    <x v="0"/>
    <s v="Tesseramento"/>
    <x v="1"/>
    <x v="5"/>
    <x v="0"/>
    <m/>
  </r>
  <r>
    <n v="3852"/>
    <x v="0"/>
    <x v="0"/>
    <x v="0"/>
    <x v="0"/>
    <x v="4"/>
    <x v="250"/>
    <x v="0"/>
    <x v="0"/>
    <s v="Tesseramento"/>
    <x v="1"/>
    <x v="4"/>
    <x v="0"/>
    <m/>
  </r>
  <r>
    <n v="3864"/>
    <x v="0"/>
    <x v="0"/>
    <x v="0"/>
    <x v="0"/>
    <x v="4"/>
    <x v="250"/>
    <x v="0"/>
    <x v="0"/>
    <s v="Tesseramento"/>
    <x v="1"/>
    <x v="4"/>
    <x v="0"/>
    <m/>
  </r>
  <r>
    <n v="39009"/>
    <x v="0"/>
    <x v="0"/>
    <x v="0"/>
    <x v="0"/>
    <x v="4"/>
    <x v="250"/>
    <x v="0"/>
    <x v="0"/>
    <s v="Tesseramento"/>
    <x v="1"/>
    <x v="0"/>
    <x v="0"/>
    <m/>
  </r>
  <r>
    <n v="171520"/>
    <x v="1"/>
    <x v="0"/>
    <x v="0"/>
    <x v="0"/>
    <x v="4"/>
    <x v="250"/>
    <x v="0"/>
    <x v="0"/>
    <s v="Tesseramento"/>
    <x v="1"/>
    <x v="7"/>
    <x v="0"/>
    <s v="B"/>
  </r>
  <r>
    <n v="121959"/>
    <x v="0"/>
    <x v="0"/>
    <x v="0"/>
    <x v="0"/>
    <x v="4"/>
    <x v="250"/>
    <x v="0"/>
    <x v="0"/>
    <s v="Tesseramento"/>
    <x v="1"/>
    <x v="1"/>
    <x v="0"/>
    <m/>
  </r>
  <r>
    <n v="182785"/>
    <x v="0"/>
    <x v="0"/>
    <x v="0"/>
    <x v="0"/>
    <x v="4"/>
    <x v="250"/>
    <x v="0"/>
    <x v="0"/>
    <s v="Tesseramento"/>
    <x v="1"/>
    <x v="1"/>
    <x v="0"/>
    <m/>
  </r>
  <r>
    <n v="3887"/>
    <x v="0"/>
    <x v="0"/>
    <x v="0"/>
    <x v="0"/>
    <x v="4"/>
    <x v="250"/>
    <x v="0"/>
    <x v="0"/>
    <s v="Tesseramento"/>
    <x v="1"/>
    <x v="4"/>
    <x v="0"/>
    <m/>
  </r>
  <r>
    <n v="60195"/>
    <x v="0"/>
    <x v="0"/>
    <x v="0"/>
    <x v="0"/>
    <x v="4"/>
    <x v="250"/>
    <x v="0"/>
    <x v="1"/>
    <s v="Tesseramento"/>
    <x v="1"/>
    <x v="3"/>
    <x v="0"/>
    <m/>
  </r>
  <r>
    <n v="214128"/>
    <x v="0"/>
    <x v="0"/>
    <x v="0"/>
    <x v="0"/>
    <x v="4"/>
    <x v="250"/>
    <x v="0"/>
    <x v="0"/>
    <s v="Tesseramento"/>
    <x v="1"/>
    <x v="0"/>
    <x v="0"/>
    <m/>
  </r>
  <r>
    <n v="3907"/>
    <x v="0"/>
    <x v="0"/>
    <x v="0"/>
    <x v="0"/>
    <x v="4"/>
    <x v="250"/>
    <x v="0"/>
    <x v="0"/>
    <s v="Tesseramento"/>
    <x v="1"/>
    <x v="4"/>
    <x v="0"/>
    <m/>
  </r>
  <r>
    <n v="203999"/>
    <x v="0"/>
    <x v="0"/>
    <x v="0"/>
    <x v="0"/>
    <x v="4"/>
    <x v="250"/>
    <x v="0"/>
    <x v="0"/>
    <s v="Tesseramento"/>
    <x v="1"/>
    <x v="0"/>
    <x v="0"/>
    <m/>
  </r>
  <r>
    <n v="87871"/>
    <x v="0"/>
    <x v="0"/>
    <x v="0"/>
    <x v="0"/>
    <x v="4"/>
    <x v="250"/>
    <x v="0"/>
    <x v="0"/>
    <s v="Tesseramento"/>
    <x v="1"/>
    <x v="4"/>
    <x v="0"/>
    <m/>
  </r>
  <r>
    <n v="181332"/>
    <x v="0"/>
    <x v="0"/>
    <x v="0"/>
    <x v="0"/>
    <x v="4"/>
    <x v="250"/>
    <x v="0"/>
    <x v="0"/>
    <s v="Tesseramento"/>
    <x v="1"/>
    <x v="3"/>
    <x v="0"/>
    <m/>
  </r>
  <r>
    <n v="165149"/>
    <x v="0"/>
    <x v="0"/>
    <x v="0"/>
    <x v="0"/>
    <x v="4"/>
    <x v="250"/>
    <x v="0"/>
    <x v="1"/>
    <s v="Tesseramento"/>
    <x v="1"/>
    <x v="3"/>
    <x v="0"/>
    <m/>
  </r>
  <r>
    <n v="125910"/>
    <x v="0"/>
    <x v="0"/>
    <x v="0"/>
    <x v="1"/>
    <x v="4"/>
    <x v="250"/>
    <x v="0"/>
    <x v="0"/>
    <s v="Tesseramento"/>
    <x v="1"/>
    <x v="0"/>
    <x v="0"/>
    <m/>
  </r>
  <r>
    <n v="3950"/>
    <x v="0"/>
    <x v="0"/>
    <x v="0"/>
    <x v="0"/>
    <x v="4"/>
    <x v="250"/>
    <x v="0"/>
    <x v="0"/>
    <s v="Tesseramento"/>
    <x v="1"/>
    <x v="0"/>
    <x v="0"/>
    <m/>
  </r>
  <r>
    <n v="3954"/>
    <x v="0"/>
    <x v="0"/>
    <x v="0"/>
    <x v="0"/>
    <x v="4"/>
    <x v="250"/>
    <x v="0"/>
    <x v="0"/>
    <s v="Tesseramento"/>
    <x v="1"/>
    <x v="4"/>
    <x v="0"/>
    <m/>
  </r>
  <r>
    <n v="173672"/>
    <x v="0"/>
    <x v="0"/>
    <x v="0"/>
    <x v="2"/>
    <x v="4"/>
    <x v="250"/>
    <x v="0"/>
    <x v="1"/>
    <s v="Tesseramento"/>
    <x v="1"/>
    <x v="0"/>
    <x v="0"/>
    <m/>
  </r>
  <r>
    <n v="3984"/>
    <x v="0"/>
    <x v="0"/>
    <x v="0"/>
    <x v="0"/>
    <x v="4"/>
    <x v="250"/>
    <x v="0"/>
    <x v="0"/>
    <s v="Tesseramento"/>
    <x v="1"/>
    <x v="3"/>
    <x v="0"/>
    <m/>
  </r>
  <r>
    <n v="3982"/>
    <x v="0"/>
    <x v="0"/>
    <x v="0"/>
    <x v="0"/>
    <x v="4"/>
    <x v="250"/>
    <x v="0"/>
    <x v="1"/>
    <s v="Tesseramento"/>
    <x v="1"/>
    <x v="3"/>
    <x v="0"/>
    <m/>
  </r>
  <r>
    <n v="160297"/>
    <x v="0"/>
    <x v="0"/>
    <x v="0"/>
    <x v="1"/>
    <x v="4"/>
    <x v="250"/>
    <x v="0"/>
    <x v="0"/>
    <s v="Tesseramento"/>
    <x v="1"/>
    <x v="1"/>
    <x v="0"/>
    <m/>
  </r>
  <r>
    <n v="193314"/>
    <x v="0"/>
    <x v="0"/>
    <x v="0"/>
    <x v="0"/>
    <x v="4"/>
    <x v="250"/>
    <x v="0"/>
    <x v="0"/>
    <s v="Tesseramento"/>
    <x v="1"/>
    <x v="4"/>
    <x v="0"/>
    <m/>
  </r>
  <r>
    <n v="193313"/>
    <x v="1"/>
    <x v="0"/>
    <x v="0"/>
    <x v="0"/>
    <x v="4"/>
    <x v="250"/>
    <x v="0"/>
    <x v="0"/>
    <s v="Tesseramento"/>
    <x v="1"/>
    <x v="7"/>
    <x v="0"/>
    <s v="B"/>
  </r>
  <r>
    <n v="4001"/>
    <x v="0"/>
    <x v="0"/>
    <x v="0"/>
    <x v="0"/>
    <x v="4"/>
    <x v="250"/>
    <x v="0"/>
    <x v="0"/>
    <s v="Tesseramento"/>
    <x v="1"/>
    <x v="4"/>
    <x v="0"/>
    <m/>
  </r>
  <r>
    <n v="210851"/>
    <x v="0"/>
    <x v="0"/>
    <x v="0"/>
    <x v="2"/>
    <x v="4"/>
    <x v="250"/>
    <x v="0"/>
    <x v="1"/>
    <s v="Tesseramento"/>
    <x v="1"/>
    <x v="4"/>
    <x v="0"/>
    <m/>
  </r>
  <r>
    <n v="189853"/>
    <x v="0"/>
    <x v="0"/>
    <x v="0"/>
    <x v="0"/>
    <x v="4"/>
    <x v="250"/>
    <x v="0"/>
    <x v="0"/>
    <s v="Tesseramento"/>
    <x v="1"/>
    <x v="1"/>
    <x v="0"/>
    <m/>
  </r>
  <r>
    <n v="102491"/>
    <x v="0"/>
    <x v="0"/>
    <x v="0"/>
    <x v="0"/>
    <x v="4"/>
    <x v="250"/>
    <x v="0"/>
    <x v="0"/>
    <s v="Tesseramento"/>
    <x v="1"/>
    <x v="4"/>
    <x v="0"/>
    <m/>
  </r>
  <r>
    <n v="103313"/>
    <x v="0"/>
    <x v="0"/>
    <x v="0"/>
    <x v="0"/>
    <x v="4"/>
    <x v="250"/>
    <x v="0"/>
    <x v="0"/>
    <s v="Tesseramento"/>
    <x v="1"/>
    <x v="4"/>
    <x v="0"/>
    <m/>
  </r>
  <r>
    <n v="115849"/>
    <x v="0"/>
    <x v="0"/>
    <x v="0"/>
    <x v="2"/>
    <x v="4"/>
    <x v="250"/>
    <x v="0"/>
    <x v="1"/>
    <s v="Tesseramento"/>
    <x v="1"/>
    <x v="4"/>
    <x v="0"/>
    <m/>
  </r>
  <r>
    <n v="174508"/>
    <x v="0"/>
    <x v="0"/>
    <x v="0"/>
    <x v="0"/>
    <x v="4"/>
    <x v="250"/>
    <x v="0"/>
    <x v="0"/>
    <s v="Tesseramento"/>
    <x v="1"/>
    <x v="3"/>
    <x v="0"/>
    <m/>
  </r>
  <r>
    <n v="103315"/>
    <x v="0"/>
    <x v="0"/>
    <x v="0"/>
    <x v="0"/>
    <x v="4"/>
    <x v="250"/>
    <x v="0"/>
    <x v="0"/>
    <s v="Tesseramento"/>
    <x v="1"/>
    <x v="4"/>
    <x v="0"/>
    <m/>
  </r>
  <r>
    <n v="137183"/>
    <x v="0"/>
    <x v="0"/>
    <x v="0"/>
    <x v="0"/>
    <x v="4"/>
    <x v="250"/>
    <x v="0"/>
    <x v="0"/>
    <s v="Tesseramento"/>
    <x v="1"/>
    <x v="4"/>
    <x v="0"/>
    <m/>
  </r>
  <r>
    <n v="176378"/>
    <x v="0"/>
    <x v="0"/>
    <x v="0"/>
    <x v="0"/>
    <x v="4"/>
    <x v="250"/>
    <x v="0"/>
    <x v="0"/>
    <s v="Tesseramento"/>
    <x v="1"/>
    <x v="3"/>
    <x v="0"/>
    <m/>
  </r>
  <r>
    <n v="85199"/>
    <x v="0"/>
    <x v="0"/>
    <x v="0"/>
    <x v="0"/>
    <x v="4"/>
    <x v="250"/>
    <x v="0"/>
    <x v="0"/>
    <s v="Tesseramento"/>
    <x v="1"/>
    <x v="0"/>
    <x v="0"/>
    <m/>
  </r>
  <r>
    <n v="219502"/>
    <x v="0"/>
    <x v="0"/>
    <x v="0"/>
    <x v="2"/>
    <x v="4"/>
    <x v="250"/>
    <x v="0"/>
    <x v="0"/>
    <s v="Tesseramento"/>
    <x v="1"/>
    <x v="4"/>
    <x v="0"/>
    <m/>
  </r>
  <r>
    <n v="200896"/>
    <x v="0"/>
    <x v="0"/>
    <x v="0"/>
    <x v="0"/>
    <x v="4"/>
    <x v="250"/>
    <x v="0"/>
    <x v="0"/>
    <s v="Tesseramento"/>
    <x v="1"/>
    <x v="1"/>
    <x v="0"/>
    <m/>
  </r>
  <r>
    <n v="47868"/>
    <x v="0"/>
    <x v="0"/>
    <x v="0"/>
    <x v="0"/>
    <x v="4"/>
    <x v="250"/>
    <x v="0"/>
    <x v="0"/>
    <s v="Tesseramento"/>
    <x v="1"/>
    <x v="3"/>
    <x v="0"/>
    <m/>
  </r>
  <r>
    <n v="174048"/>
    <x v="0"/>
    <x v="0"/>
    <x v="0"/>
    <x v="0"/>
    <x v="4"/>
    <x v="250"/>
    <x v="0"/>
    <x v="0"/>
    <s v="Tesseramento"/>
    <x v="1"/>
    <x v="4"/>
    <x v="0"/>
    <m/>
  </r>
  <r>
    <n v="4083"/>
    <x v="0"/>
    <x v="0"/>
    <x v="0"/>
    <x v="0"/>
    <x v="4"/>
    <x v="250"/>
    <x v="0"/>
    <x v="0"/>
    <s v="Tesseramento"/>
    <x v="1"/>
    <x v="4"/>
    <x v="0"/>
    <m/>
  </r>
  <r>
    <n v="4082"/>
    <x v="0"/>
    <x v="0"/>
    <x v="0"/>
    <x v="0"/>
    <x v="4"/>
    <x v="250"/>
    <x v="0"/>
    <x v="1"/>
    <s v="Tesseramento"/>
    <x v="1"/>
    <x v="4"/>
    <x v="0"/>
    <m/>
  </r>
  <r>
    <n v="124580"/>
    <x v="0"/>
    <x v="0"/>
    <x v="0"/>
    <x v="0"/>
    <x v="4"/>
    <x v="250"/>
    <x v="0"/>
    <x v="0"/>
    <s v="Tesseramento"/>
    <x v="1"/>
    <x v="3"/>
    <x v="0"/>
    <m/>
  </r>
  <r>
    <n v="219004"/>
    <x v="0"/>
    <x v="0"/>
    <x v="0"/>
    <x v="0"/>
    <x v="4"/>
    <x v="250"/>
    <x v="0"/>
    <x v="0"/>
    <s v="Tesseramento"/>
    <x v="1"/>
    <x v="0"/>
    <x v="0"/>
    <m/>
  </r>
  <r>
    <n v="4108"/>
    <x v="0"/>
    <x v="0"/>
    <x v="0"/>
    <x v="0"/>
    <x v="4"/>
    <x v="250"/>
    <x v="0"/>
    <x v="0"/>
    <s v="Tesseramento"/>
    <x v="1"/>
    <x v="4"/>
    <x v="0"/>
    <m/>
  </r>
  <r>
    <n v="60194"/>
    <x v="0"/>
    <x v="0"/>
    <x v="0"/>
    <x v="0"/>
    <x v="4"/>
    <x v="250"/>
    <x v="0"/>
    <x v="0"/>
    <s v="Tesseramento"/>
    <x v="1"/>
    <x v="1"/>
    <x v="0"/>
    <m/>
  </r>
  <r>
    <n v="60196"/>
    <x v="0"/>
    <x v="0"/>
    <x v="0"/>
    <x v="0"/>
    <x v="4"/>
    <x v="250"/>
    <x v="0"/>
    <x v="0"/>
    <s v="Tesseramento"/>
    <x v="1"/>
    <x v="3"/>
    <x v="0"/>
    <m/>
  </r>
  <r>
    <n v="47870"/>
    <x v="0"/>
    <x v="0"/>
    <x v="0"/>
    <x v="0"/>
    <x v="4"/>
    <x v="250"/>
    <x v="0"/>
    <x v="1"/>
    <s v="Tesseramento"/>
    <x v="1"/>
    <x v="4"/>
    <x v="0"/>
    <m/>
  </r>
  <r>
    <n v="47871"/>
    <x v="0"/>
    <x v="0"/>
    <x v="0"/>
    <x v="0"/>
    <x v="4"/>
    <x v="250"/>
    <x v="0"/>
    <x v="0"/>
    <s v="Tesseramento"/>
    <x v="1"/>
    <x v="4"/>
    <x v="0"/>
    <m/>
  </r>
  <r>
    <n v="129554"/>
    <x v="0"/>
    <x v="0"/>
    <x v="0"/>
    <x v="0"/>
    <x v="4"/>
    <x v="250"/>
    <x v="0"/>
    <x v="0"/>
    <s v="Tesseramento"/>
    <x v="1"/>
    <x v="4"/>
    <x v="0"/>
    <m/>
  </r>
  <r>
    <n v="222553"/>
    <x v="1"/>
    <x v="0"/>
    <x v="0"/>
    <x v="0"/>
    <x v="4"/>
    <x v="250"/>
    <x v="0"/>
    <x v="0"/>
    <s v="Tesseramento"/>
    <x v="1"/>
    <x v="7"/>
    <x v="0"/>
    <m/>
  </r>
  <r>
    <n v="132710"/>
    <x v="0"/>
    <x v="0"/>
    <x v="0"/>
    <x v="0"/>
    <x v="4"/>
    <x v="250"/>
    <x v="0"/>
    <x v="0"/>
    <s v="Tesseramento"/>
    <x v="1"/>
    <x v="0"/>
    <x v="0"/>
    <m/>
  </r>
  <r>
    <n v="167364"/>
    <x v="0"/>
    <x v="0"/>
    <x v="2"/>
    <x v="4"/>
    <x v="7"/>
    <x v="25"/>
    <x v="0"/>
    <x v="0"/>
    <s v="Tesseramento"/>
    <x v="0"/>
    <x v="0"/>
    <x v="0"/>
    <m/>
  </r>
  <r>
    <n v="127643"/>
    <x v="0"/>
    <x v="0"/>
    <x v="0"/>
    <x v="0"/>
    <x v="11"/>
    <x v="244"/>
    <x v="0"/>
    <x v="0"/>
    <s v="Tesseramento"/>
    <x v="0"/>
    <x v="4"/>
    <x v="0"/>
    <m/>
  </r>
  <r>
    <n v="56481"/>
    <x v="0"/>
    <x v="0"/>
    <x v="0"/>
    <x v="0"/>
    <x v="11"/>
    <x v="143"/>
    <x v="0"/>
    <x v="0"/>
    <s v="Tesseramento"/>
    <x v="1"/>
    <x v="4"/>
    <x v="0"/>
    <m/>
  </r>
  <r>
    <n v="180158"/>
    <x v="0"/>
    <x v="0"/>
    <x v="0"/>
    <x v="0"/>
    <x v="11"/>
    <x v="143"/>
    <x v="0"/>
    <x v="0"/>
    <s v="Tesseramento"/>
    <x v="1"/>
    <x v="1"/>
    <x v="0"/>
    <m/>
  </r>
  <r>
    <n v="88332"/>
    <x v="0"/>
    <x v="0"/>
    <x v="0"/>
    <x v="0"/>
    <x v="11"/>
    <x v="143"/>
    <x v="0"/>
    <x v="0"/>
    <s v="Tesseramento"/>
    <x v="1"/>
    <x v="0"/>
    <x v="0"/>
    <m/>
  </r>
  <r>
    <n v="180130"/>
    <x v="0"/>
    <x v="0"/>
    <x v="0"/>
    <x v="0"/>
    <x v="11"/>
    <x v="143"/>
    <x v="0"/>
    <x v="0"/>
    <s v="Tesseramento"/>
    <x v="1"/>
    <x v="0"/>
    <x v="0"/>
    <m/>
  </r>
  <r>
    <n v="75450"/>
    <x v="0"/>
    <x v="0"/>
    <x v="0"/>
    <x v="0"/>
    <x v="11"/>
    <x v="143"/>
    <x v="0"/>
    <x v="0"/>
    <s v="Tesseramento"/>
    <x v="1"/>
    <x v="4"/>
    <x v="0"/>
    <m/>
  </r>
  <r>
    <n v="74029"/>
    <x v="0"/>
    <x v="0"/>
    <x v="0"/>
    <x v="0"/>
    <x v="11"/>
    <x v="143"/>
    <x v="0"/>
    <x v="0"/>
    <s v="Tesseramento"/>
    <x v="1"/>
    <x v="4"/>
    <x v="0"/>
    <m/>
  </r>
  <r>
    <n v="211784"/>
    <x v="0"/>
    <x v="0"/>
    <x v="0"/>
    <x v="1"/>
    <x v="11"/>
    <x v="143"/>
    <x v="0"/>
    <x v="1"/>
    <s v="Tesseramento"/>
    <x v="1"/>
    <x v="4"/>
    <x v="0"/>
    <m/>
  </r>
  <r>
    <n v="88796"/>
    <x v="0"/>
    <x v="0"/>
    <x v="0"/>
    <x v="0"/>
    <x v="11"/>
    <x v="143"/>
    <x v="0"/>
    <x v="0"/>
    <s v="Tesseramento"/>
    <x v="1"/>
    <x v="4"/>
    <x v="0"/>
    <m/>
  </r>
  <r>
    <n v="56113"/>
    <x v="0"/>
    <x v="0"/>
    <x v="0"/>
    <x v="0"/>
    <x v="11"/>
    <x v="143"/>
    <x v="0"/>
    <x v="0"/>
    <s v="Tesseramento"/>
    <x v="1"/>
    <x v="3"/>
    <x v="0"/>
    <m/>
  </r>
  <r>
    <n v="229161"/>
    <x v="1"/>
    <x v="0"/>
    <x v="0"/>
    <x v="2"/>
    <x v="11"/>
    <x v="143"/>
    <x v="0"/>
    <x v="1"/>
    <s v="Tesseramento"/>
    <x v="1"/>
    <x v="5"/>
    <x v="0"/>
    <m/>
  </r>
  <r>
    <n v="227202"/>
    <x v="1"/>
    <x v="0"/>
    <x v="0"/>
    <x v="2"/>
    <x v="11"/>
    <x v="143"/>
    <x v="0"/>
    <x v="0"/>
    <s v="Tesseramento"/>
    <x v="1"/>
    <x v="5"/>
    <x v="0"/>
    <m/>
  </r>
  <r>
    <n v="181672"/>
    <x v="0"/>
    <x v="0"/>
    <x v="0"/>
    <x v="0"/>
    <x v="11"/>
    <x v="143"/>
    <x v="0"/>
    <x v="0"/>
    <s v="Tesseramento"/>
    <x v="1"/>
    <x v="0"/>
    <x v="0"/>
    <m/>
  </r>
  <r>
    <n v="217329"/>
    <x v="0"/>
    <x v="0"/>
    <x v="0"/>
    <x v="0"/>
    <x v="11"/>
    <x v="143"/>
    <x v="0"/>
    <x v="0"/>
    <s v="Tesseramento"/>
    <x v="1"/>
    <x v="3"/>
    <x v="0"/>
    <m/>
  </r>
  <r>
    <n v="111505"/>
    <x v="0"/>
    <x v="0"/>
    <x v="0"/>
    <x v="0"/>
    <x v="11"/>
    <x v="143"/>
    <x v="0"/>
    <x v="0"/>
    <s v="Tesseramento"/>
    <x v="1"/>
    <x v="3"/>
    <x v="0"/>
    <m/>
  </r>
  <r>
    <n v="170237"/>
    <x v="0"/>
    <x v="0"/>
    <x v="0"/>
    <x v="0"/>
    <x v="11"/>
    <x v="143"/>
    <x v="0"/>
    <x v="1"/>
    <s v="Tesseramento"/>
    <x v="1"/>
    <x v="0"/>
    <x v="0"/>
    <m/>
  </r>
  <r>
    <n v="192079"/>
    <x v="0"/>
    <x v="0"/>
    <x v="0"/>
    <x v="1"/>
    <x v="11"/>
    <x v="143"/>
    <x v="0"/>
    <x v="1"/>
    <s v="Tesseramento"/>
    <x v="1"/>
    <x v="3"/>
    <x v="0"/>
    <m/>
  </r>
  <r>
    <n v="139538"/>
    <x v="0"/>
    <x v="0"/>
    <x v="0"/>
    <x v="0"/>
    <x v="11"/>
    <x v="143"/>
    <x v="0"/>
    <x v="0"/>
    <s v="Tesseramento"/>
    <x v="1"/>
    <x v="4"/>
    <x v="0"/>
    <m/>
  </r>
  <r>
    <n v="181678"/>
    <x v="1"/>
    <x v="0"/>
    <x v="0"/>
    <x v="2"/>
    <x v="11"/>
    <x v="143"/>
    <x v="0"/>
    <x v="1"/>
    <s v="Tesseramento"/>
    <x v="1"/>
    <x v="5"/>
    <x v="0"/>
    <m/>
  </r>
  <r>
    <n v="47530"/>
    <x v="0"/>
    <x v="0"/>
    <x v="0"/>
    <x v="0"/>
    <x v="11"/>
    <x v="143"/>
    <x v="0"/>
    <x v="0"/>
    <s v="Tesseramento"/>
    <x v="1"/>
    <x v="0"/>
    <x v="0"/>
    <m/>
  </r>
  <r>
    <n v="32833"/>
    <x v="0"/>
    <x v="0"/>
    <x v="0"/>
    <x v="0"/>
    <x v="11"/>
    <x v="143"/>
    <x v="0"/>
    <x v="0"/>
    <s v="Tesseramento"/>
    <x v="1"/>
    <x v="3"/>
    <x v="0"/>
    <m/>
  </r>
  <r>
    <n v="204473"/>
    <x v="0"/>
    <x v="0"/>
    <x v="0"/>
    <x v="1"/>
    <x v="0"/>
    <x v="66"/>
    <x v="0"/>
    <x v="0"/>
    <s v="Tesseramento"/>
    <x v="1"/>
    <x v="3"/>
    <x v="0"/>
    <m/>
  </r>
  <r>
    <n v="74040"/>
    <x v="0"/>
    <x v="0"/>
    <x v="0"/>
    <x v="0"/>
    <x v="11"/>
    <x v="143"/>
    <x v="0"/>
    <x v="0"/>
    <s v="Tesseramento"/>
    <x v="1"/>
    <x v="3"/>
    <x v="0"/>
    <m/>
  </r>
  <r>
    <n v="86777"/>
    <x v="0"/>
    <x v="0"/>
    <x v="0"/>
    <x v="0"/>
    <x v="11"/>
    <x v="143"/>
    <x v="0"/>
    <x v="0"/>
    <s v="Tesseramento"/>
    <x v="1"/>
    <x v="0"/>
    <x v="0"/>
    <m/>
  </r>
  <r>
    <n v="227206"/>
    <x v="1"/>
    <x v="0"/>
    <x v="0"/>
    <x v="2"/>
    <x v="11"/>
    <x v="143"/>
    <x v="0"/>
    <x v="0"/>
    <s v="Tesseramento"/>
    <x v="1"/>
    <x v="5"/>
    <x v="0"/>
    <m/>
  </r>
  <r>
    <n v="56086"/>
    <x v="0"/>
    <x v="0"/>
    <x v="0"/>
    <x v="0"/>
    <x v="11"/>
    <x v="143"/>
    <x v="0"/>
    <x v="0"/>
    <s v="Tesseramento"/>
    <x v="1"/>
    <x v="4"/>
    <x v="0"/>
    <m/>
  </r>
  <r>
    <n v="113964"/>
    <x v="0"/>
    <x v="0"/>
    <x v="0"/>
    <x v="0"/>
    <x v="11"/>
    <x v="143"/>
    <x v="0"/>
    <x v="0"/>
    <s v="Tesseramento"/>
    <x v="1"/>
    <x v="0"/>
    <x v="0"/>
    <m/>
  </r>
  <r>
    <n v="82004"/>
    <x v="0"/>
    <x v="0"/>
    <x v="0"/>
    <x v="0"/>
    <x v="11"/>
    <x v="143"/>
    <x v="0"/>
    <x v="0"/>
    <s v="Tesseramento"/>
    <x v="1"/>
    <x v="0"/>
    <x v="0"/>
    <m/>
  </r>
  <r>
    <n v="66145"/>
    <x v="0"/>
    <x v="0"/>
    <x v="0"/>
    <x v="0"/>
    <x v="11"/>
    <x v="143"/>
    <x v="0"/>
    <x v="0"/>
    <s v="Tesseramento"/>
    <x v="1"/>
    <x v="4"/>
    <x v="0"/>
    <m/>
  </r>
  <r>
    <n v="209315"/>
    <x v="0"/>
    <x v="0"/>
    <x v="0"/>
    <x v="1"/>
    <x v="11"/>
    <x v="143"/>
    <x v="0"/>
    <x v="0"/>
    <s v="Tesseramento"/>
    <x v="1"/>
    <x v="4"/>
    <x v="0"/>
    <m/>
  </r>
  <r>
    <n v="209879"/>
    <x v="0"/>
    <x v="0"/>
    <x v="0"/>
    <x v="0"/>
    <x v="11"/>
    <x v="143"/>
    <x v="0"/>
    <x v="0"/>
    <s v="Tesseramento"/>
    <x v="1"/>
    <x v="4"/>
    <x v="0"/>
    <m/>
  </r>
  <r>
    <n v="86516"/>
    <x v="0"/>
    <x v="0"/>
    <x v="0"/>
    <x v="0"/>
    <x v="11"/>
    <x v="143"/>
    <x v="0"/>
    <x v="0"/>
    <s v="Tesseramento"/>
    <x v="1"/>
    <x v="4"/>
    <x v="0"/>
    <m/>
  </r>
  <r>
    <n v="71157"/>
    <x v="0"/>
    <x v="0"/>
    <x v="0"/>
    <x v="0"/>
    <x v="11"/>
    <x v="143"/>
    <x v="0"/>
    <x v="0"/>
    <s v="Tesseramento"/>
    <x v="1"/>
    <x v="4"/>
    <x v="0"/>
    <m/>
  </r>
  <r>
    <n v="32388"/>
    <x v="0"/>
    <x v="0"/>
    <x v="0"/>
    <x v="1"/>
    <x v="11"/>
    <x v="143"/>
    <x v="0"/>
    <x v="0"/>
    <s v="Tesseramento"/>
    <x v="1"/>
    <x v="4"/>
    <x v="0"/>
    <m/>
  </r>
  <r>
    <n v="11262"/>
    <x v="0"/>
    <x v="0"/>
    <x v="0"/>
    <x v="0"/>
    <x v="11"/>
    <x v="143"/>
    <x v="0"/>
    <x v="0"/>
    <s v="Tesseramento"/>
    <x v="1"/>
    <x v="3"/>
    <x v="0"/>
    <m/>
  </r>
  <r>
    <n v="69119"/>
    <x v="0"/>
    <x v="0"/>
    <x v="0"/>
    <x v="0"/>
    <x v="11"/>
    <x v="143"/>
    <x v="0"/>
    <x v="0"/>
    <s v="Tesseramento"/>
    <x v="1"/>
    <x v="0"/>
    <x v="0"/>
    <m/>
  </r>
  <r>
    <n v="200250"/>
    <x v="1"/>
    <x v="0"/>
    <x v="0"/>
    <x v="1"/>
    <x v="11"/>
    <x v="143"/>
    <x v="0"/>
    <x v="0"/>
    <s v="Tesseramento"/>
    <x v="1"/>
    <x v="7"/>
    <x v="0"/>
    <m/>
  </r>
  <r>
    <n v="95263"/>
    <x v="0"/>
    <x v="0"/>
    <x v="0"/>
    <x v="0"/>
    <x v="11"/>
    <x v="143"/>
    <x v="0"/>
    <x v="0"/>
    <s v="Tesseramento"/>
    <x v="1"/>
    <x v="0"/>
    <x v="0"/>
    <m/>
  </r>
  <r>
    <n v="75609"/>
    <x v="0"/>
    <x v="0"/>
    <x v="0"/>
    <x v="0"/>
    <x v="11"/>
    <x v="143"/>
    <x v="0"/>
    <x v="0"/>
    <s v="Tesseramento"/>
    <x v="1"/>
    <x v="4"/>
    <x v="0"/>
    <m/>
  </r>
  <r>
    <n v="217269"/>
    <x v="0"/>
    <x v="0"/>
    <x v="0"/>
    <x v="1"/>
    <x v="11"/>
    <x v="143"/>
    <x v="0"/>
    <x v="0"/>
    <s v="Tesseramento"/>
    <x v="1"/>
    <x v="0"/>
    <x v="0"/>
    <m/>
  </r>
  <r>
    <n v="217733"/>
    <x v="0"/>
    <x v="0"/>
    <x v="0"/>
    <x v="2"/>
    <x v="11"/>
    <x v="143"/>
    <x v="0"/>
    <x v="0"/>
    <s v="Tesseramento"/>
    <x v="1"/>
    <x v="0"/>
    <x v="0"/>
    <m/>
  </r>
  <r>
    <n v="217732"/>
    <x v="0"/>
    <x v="0"/>
    <x v="0"/>
    <x v="1"/>
    <x v="11"/>
    <x v="143"/>
    <x v="0"/>
    <x v="0"/>
    <s v="Tesseramento"/>
    <x v="1"/>
    <x v="1"/>
    <x v="0"/>
    <m/>
  </r>
  <r>
    <n v="57414"/>
    <x v="0"/>
    <x v="0"/>
    <x v="0"/>
    <x v="0"/>
    <x v="11"/>
    <x v="143"/>
    <x v="0"/>
    <x v="0"/>
    <s v="Tesseramento"/>
    <x v="1"/>
    <x v="3"/>
    <x v="0"/>
    <m/>
  </r>
  <r>
    <n v="62201"/>
    <x v="0"/>
    <x v="0"/>
    <x v="0"/>
    <x v="0"/>
    <x v="11"/>
    <x v="143"/>
    <x v="0"/>
    <x v="1"/>
    <s v="Tesseramento"/>
    <x v="1"/>
    <x v="4"/>
    <x v="0"/>
    <m/>
  </r>
  <r>
    <n v="163387"/>
    <x v="0"/>
    <x v="0"/>
    <x v="0"/>
    <x v="0"/>
    <x v="11"/>
    <x v="143"/>
    <x v="0"/>
    <x v="0"/>
    <s v="Tesseramento"/>
    <x v="1"/>
    <x v="0"/>
    <x v="0"/>
    <m/>
  </r>
  <r>
    <n v="217270"/>
    <x v="0"/>
    <x v="0"/>
    <x v="0"/>
    <x v="1"/>
    <x v="11"/>
    <x v="143"/>
    <x v="0"/>
    <x v="1"/>
    <s v="Tesseramento"/>
    <x v="1"/>
    <x v="3"/>
    <x v="0"/>
    <m/>
  </r>
  <r>
    <n v="119244"/>
    <x v="0"/>
    <x v="0"/>
    <x v="0"/>
    <x v="0"/>
    <x v="11"/>
    <x v="143"/>
    <x v="0"/>
    <x v="0"/>
    <s v="Tesseramento"/>
    <x v="1"/>
    <x v="3"/>
    <x v="0"/>
    <m/>
  </r>
  <r>
    <n v="175312"/>
    <x v="0"/>
    <x v="0"/>
    <x v="0"/>
    <x v="0"/>
    <x v="11"/>
    <x v="143"/>
    <x v="0"/>
    <x v="0"/>
    <s v="Tesseramento"/>
    <x v="1"/>
    <x v="0"/>
    <x v="0"/>
    <m/>
  </r>
  <r>
    <n v="168616"/>
    <x v="0"/>
    <x v="0"/>
    <x v="0"/>
    <x v="0"/>
    <x v="11"/>
    <x v="143"/>
    <x v="0"/>
    <x v="0"/>
    <s v="Tesseramento"/>
    <x v="1"/>
    <x v="4"/>
    <x v="0"/>
    <m/>
  </r>
  <r>
    <n v="181685"/>
    <x v="0"/>
    <x v="0"/>
    <x v="0"/>
    <x v="0"/>
    <x v="11"/>
    <x v="143"/>
    <x v="0"/>
    <x v="0"/>
    <s v="Tesseramento"/>
    <x v="1"/>
    <x v="0"/>
    <x v="0"/>
    <m/>
  </r>
  <r>
    <n v="200252"/>
    <x v="0"/>
    <x v="0"/>
    <x v="0"/>
    <x v="0"/>
    <x v="11"/>
    <x v="143"/>
    <x v="0"/>
    <x v="0"/>
    <s v="Tesseramento"/>
    <x v="1"/>
    <x v="0"/>
    <x v="0"/>
    <m/>
  </r>
  <r>
    <n v="32403"/>
    <x v="0"/>
    <x v="0"/>
    <x v="0"/>
    <x v="0"/>
    <x v="11"/>
    <x v="143"/>
    <x v="0"/>
    <x v="0"/>
    <s v="Tesseramento"/>
    <x v="1"/>
    <x v="4"/>
    <x v="0"/>
    <m/>
  </r>
  <r>
    <n v="77072"/>
    <x v="0"/>
    <x v="0"/>
    <x v="0"/>
    <x v="0"/>
    <x v="11"/>
    <x v="143"/>
    <x v="0"/>
    <x v="0"/>
    <s v="Tesseramento"/>
    <x v="1"/>
    <x v="3"/>
    <x v="0"/>
    <m/>
  </r>
  <r>
    <n v="32411"/>
    <x v="0"/>
    <x v="0"/>
    <x v="0"/>
    <x v="1"/>
    <x v="11"/>
    <x v="143"/>
    <x v="0"/>
    <x v="1"/>
    <s v="Tesseramento"/>
    <x v="1"/>
    <x v="4"/>
    <x v="0"/>
    <m/>
  </r>
  <r>
    <n v="62202"/>
    <x v="0"/>
    <x v="0"/>
    <x v="0"/>
    <x v="0"/>
    <x v="11"/>
    <x v="143"/>
    <x v="0"/>
    <x v="0"/>
    <s v="Tesseramento"/>
    <x v="1"/>
    <x v="3"/>
    <x v="0"/>
    <m/>
  </r>
  <r>
    <n v="160089"/>
    <x v="0"/>
    <x v="0"/>
    <x v="0"/>
    <x v="0"/>
    <x v="11"/>
    <x v="143"/>
    <x v="0"/>
    <x v="0"/>
    <s v="Tesseramento"/>
    <x v="1"/>
    <x v="1"/>
    <x v="0"/>
    <m/>
  </r>
  <r>
    <n v="147858"/>
    <x v="0"/>
    <x v="0"/>
    <x v="0"/>
    <x v="0"/>
    <x v="11"/>
    <x v="143"/>
    <x v="0"/>
    <x v="0"/>
    <s v="Tesseramento"/>
    <x v="1"/>
    <x v="1"/>
    <x v="0"/>
    <m/>
  </r>
  <r>
    <n v="165659"/>
    <x v="0"/>
    <x v="0"/>
    <x v="0"/>
    <x v="0"/>
    <x v="7"/>
    <x v="25"/>
    <x v="0"/>
    <x v="0"/>
    <s v="Tesseramento"/>
    <x v="0"/>
    <x v="3"/>
    <x v="0"/>
    <m/>
  </r>
  <r>
    <n v="74064"/>
    <x v="0"/>
    <x v="0"/>
    <x v="0"/>
    <x v="0"/>
    <x v="11"/>
    <x v="143"/>
    <x v="0"/>
    <x v="0"/>
    <s v="Tesseramento"/>
    <x v="1"/>
    <x v="0"/>
    <x v="0"/>
    <m/>
  </r>
  <r>
    <n v="117560"/>
    <x v="0"/>
    <x v="0"/>
    <x v="0"/>
    <x v="0"/>
    <x v="11"/>
    <x v="143"/>
    <x v="0"/>
    <x v="0"/>
    <s v="Tesseramento"/>
    <x v="1"/>
    <x v="4"/>
    <x v="0"/>
    <m/>
  </r>
  <r>
    <n v="122515"/>
    <x v="0"/>
    <x v="0"/>
    <x v="0"/>
    <x v="0"/>
    <x v="11"/>
    <x v="143"/>
    <x v="0"/>
    <x v="0"/>
    <s v="Tesseramento"/>
    <x v="1"/>
    <x v="4"/>
    <x v="0"/>
    <m/>
  </r>
  <r>
    <n v="73664"/>
    <x v="0"/>
    <x v="0"/>
    <x v="0"/>
    <x v="0"/>
    <x v="11"/>
    <x v="142"/>
    <x v="0"/>
    <x v="1"/>
    <s v="Tesseramento"/>
    <x v="1"/>
    <x v="3"/>
    <x v="0"/>
    <m/>
  </r>
  <r>
    <n v="138709"/>
    <x v="0"/>
    <x v="0"/>
    <x v="0"/>
    <x v="0"/>
    <x v="11"/>
    <x v="142"/>
    <x v="0"/>
    <x v="0"/>
    <s v="Tesseramento"/>
    <x v="1"/>
    <x v="3"/>
    <x v="0"/>
    <m/>
  </r>
  <r>
    <n v="205933"/>
    <x v="1"/>
    <x v="0"/>
    <x v="0"/>
    <x v="0"/>
    <x v="7"/>
    <x v="25"/>
    <x v="0"/>
    <x v="0"/>
    <s v="Tesseramento"/>
    <x v="0"/>
    <x v="5"/>
    <x v="0"/>
    <m/>
  </r>
  <r>
    <n v="119242"/>
    <x v="0"/>
    <x v="0"/>
    <x v="0"/>
    <x v="3"/>
    <x v="11"/>
    <x v="143"/>
    <x v="0"/>
    <x v="0"/>
    <s v="Tesseramento"/>
    <x v="1"/>
    <x v="0"/>
    <x v="0"/>
    <m/>
  </r>
  <r>
    <n v="187821"/>
    <x v="0"/>
    <x v="0"/>
    <x v="0"/>
    <x v="0"/>
    <x v="11"/>
    <x v="142"/>
    <x v="0"/>
    <x v="0"/>
    <s v="Tesseramento"/>
    <x v="1"/>
    <x v="0"/>
    <x v="0"/>
    <m/>
  </r>
  <r>
    <n v="235371"/>
    <x v="0"/>
    <x v="0"/>
    <x v="1"/>
    <x v="1"/>
    <x v="0"/>
    <x v="66"/>
    <x v="0"/>
    <x v="0"/>
    <s v="Tesseramento"/>
    <x v="1"/>
    <x v="0"/>
    <x v="0"/>
    <m/>
  </r>
  <r>
    <n v="127325"/>
    <x v="0"/>
    <x v="0"/>
    <x v="0"/>
    <x v="0"/>
    <x v="11"/>
    <x v="142"/>
    <x v="0"/>
    <x v="0"/>
    <s v="Tesseramento"/>
    <x v="1"/>
    <x v="4"/>
    <x v="0"/>
    <m/>
  </r>
  <r>
    <n v="49158"/>
    <x v="0"/>
    <x v="0"/>
    <x v="0"/>
    <x v="1"/>
    <x v="7"/>
    <x v="191"/>
    <x v="0"/>
    <x v="1"/>
    <s v="Tesseramento"/>
    <x v="0"/>
    <x v="4"/>
    <x v="0"/>
    <m/>
  </r>
  <r>
    <n v="184061"/>
    <x v="0"/>
    <x v="0"/>
    <x v="0"/>
    <x v="0"/>
    <x v="11"/>
    <x v="142"/>
    <x v="0"/>
    <x v="0"/>
    <s v="Tesseramento"/>
    <x v="1"/>
    <x v="0"/>
    <x v="0"/>
    <m/>
  </r>
  <r>
    <n v="16024"/>
    <x v="0"/>
    <x v="0"/>
    <x v="0"/>
    <x v="0"/>
    <x v="11"/>
    <x v="142"/>
    <x v="0"/>
    <x v="1"/>
    <s v="Tesseramento"/>
    <x v="1"/>
    <x v="4"/>
    <x v="0"/>
    <m/>
  </r>
  <r>
    <n v="133911"/>
    <x v="0"/>
    <x v="0"/>
    <x v="0"/>
    <x v="0"/>
    <x v="11"/>
    <x v="142"/>
    <x v="0"/>
    <x v="0"/>
    <s v="Tesseramento"/>
    <x v="1"/>
    <x v="3"/>
    <x v="0"/>
    <m/>
  </r>
  <r>
    <n v="208801"/>
    <x v="0"/>
    <x v="0"/>
    <x v="0"/>
    <x v="0"/>
    <x v="11"/>
    <x v="142"/>
    <x v="0"/>
    <x v="0"/>
    <s v="Tesseramento"/>
    <x v="1"/>
    <x v="1"/>
    <x v="0"/>
    <m/>
  </r>
  <r>
    <n v="84523"/>
    <x v="0"/>
    <x v="0"/>
    <x v="0"/>
    <x v="0"/>
    <x v="7"/>
    <x v="25"/>
    <x v="0"/>
    <x v="0"/>
    <s v="Tesseramento"/>
    <x v="0"/>
    <x v="0"/>
    <x v="0"/>
    <m/>
  </r>
  <r>
    <n v="69900"/>
    <x v="0"/>
    <x v="0"/>
    <x v="0"/>
    <x v="0"/>
    <x v="11"/>
    <x v="142"/>
    <x v="0"/>
    <x v="0"/>
    <s v="Tesseramento"/>
    <x v="1"/>
    <x v="0"/>
    <x v="0"/>
    <m/>
  </r>
  <r>
    <n v="221661"/>
    <x v="0"/>
    <x v="1"/>
    <x v="0"/>
    <x v="0"/>
    <x v="2"/>
    <x v="216"/>
    <x v="0"/>
    <x v="0"/>
    <s v="Tesseramento"/>
    <x v="0"/>
    <x v="0"/>
    <x v="0"/>
    <m/>
  </r>
  <r>
    <n v="218589"/>
    <x v="0"/>
    <x v="1"/>
    <x v="2"/>
    <x v="1"/>
    <x v="2"/>
    <x v="216"/>
    <x v="0"/>
    <x v="0"/>
    <s v="Tesseramento"/>
    <x v="0"/>
    <x v="0"/>
    <x v="0"/>
    <m/>
  </r>
  <r>
    <n v="152806"/>
    <x v="0"/>
    <x v="0"/>
    <x v="0"/>
    <x v="0"/>
    <x v="11"/>
    <x v="142"/>
    <x v="0"/>
    <x v="1"/>
    <s v="Tesseramento"/>
    <x v="1"/>
    <x v="0"/>
    <x v="0"/>
    <m/>
  </r>
  <r>
    <n v="218905"/>
    <x v="0"/>
    <x v="1"/>
    <x v="0"/>
    <x v="3"/>
    <x v="2"/>
    <x v="216"/>
    <x v="0"/>
    <x v="1"/>
    <s v="Tesseramento"/>
    <x v="0"/>
    <x v="3"/>
    <x v="0"/>
    <m/>
  </r>
  <r>
    <n v="234790"/>
    <x v="0"/>
    <x v="0"/>
    <x v="1"/>
    <x v="2"/>
    <x v="11"/>
    <x v="143"/>
    <x v="0"/>
    <x v="0"/>
    <s v="Tesseramento"/>
    <x v="1"/>
    <x v="0"/>
    <x v="0"/>
    <m/>
  </r>
  <r>
    <n v="133855"/>
    <x v="0"/>
    <x v="0"/>
    <x v="0"/>
    <x v="0"/>
    <x v="11"/>
    <x v="142"/>
    <x v="0"/>
    <x v="0"/>
    <s v="Tesseramento"/>
    <x v="1"/>
    <x v="0"/>
    <x v="0"/>
    <m/>
  </r>
  <r>
    <n v="34304"/>
    <x v="0"/>
    <x v="0"/>
    <x v="0"/>
    <x v="0"/>
    <x v="11"/>
    <x v="142"/>
    <x v="0"/>
    <x v="0"/>
    <s v="Tesseramento"/>
    <x v="1"/>
    <x v="4"/>
    <x v="0"/>
    <m/>
  </r>
  <r>
    <n v="232091"/>
    <x v="0"/>
    <x v="0"/>
    <x v="0"/>
    <x v="0"/>
    <x v="11"/>
    <x v="143"/>
    <x v="0"/>
    <x v="0"/>
    <s v="Tesseramento"/>
    <x v="1"/>
    <x v="0"/>
    <x v="0"/>
    <m/>
  </r>
  <r>
    <n v="42838"/>
    <x v="0"/>
    <x v="0"/>
    <x v="0"/>
    <x v="0"/>
    <x v="11"/>
    <x v="142"/>
    <x v="0"/>
    <x v="1"/>
    <s v="Tesseramento"/>
    <x v="1"/>
    <x v="4"/>
    <x v="0"/>
    <m/>
  </r>
  <r>
    <n v="231614"/>
    <x v="0"/>
    <x v="0"/>
    <x v="0"/>
    <x v="0"/>
    <x v="11"/>
    <x v="143"/>
    <x v="0"/>
    <x v="0"/>
    <s v="Tesseramento"/>
    <x v="1"/>
    <x v="0"/>
    <x v="0"/>
    <m/>
  </r>
  <r>
    <n v="22121"/>
    <x v="0"/>
    <x v="0"/>
    <x v="0"/>
    <x v="0"/>
    <x v="11"/>
    <x v="142"/>
    <x v="0"/>
    <x v="0"/>
    <s v="Tesseramento"/>
    <x v="1"/>
    <x v="4"/>
    <x v="0"/>
    <m/>
  </r>
  <r>
    <n v="21082"/>
    <x v="0"/>
    <x v="0"/>
    <x v="0"/>
    <x v="0"/>
    <x v="2"/>
    <x v="216"/>
    <x v="0"/>
    <x v="0"/>
    <s v="Tesseramento"/>
    <x v="0"/>
    <x v="3"/>
    <x v="0"/>
    <m/>
  </r>
  <r>
    <n v="209014"/>
    <x v="0"/>
    <x v="0"/>
    <x v="0"/>
    <x v="0"/>
    <x v="11"/>
    <x v="142"/>
    <x v="0"/>
    <x v="0"/>
    <s v="Tesseramento"/>
    <x v="1"/>
    <x v="0"/>
    <x v="0"/>
    <m/>
  </r>
  <r>
    <n v="82404"/>
    <x v="0"/>
    <x v="0"/>
    <x v="0"/>
    <x v="0"/>
    <x v="1"/>
    <x v="108"/>
    <x v="0"/>
    <x v="0"/>
    <s v="Tesseramento"/>
    <x v="0"/>
    <x v="4"/>
    <x v="0"/>
    <m/>
  </r>
  <r>
    <n v="21093"/>
    <x v="0"/>
    <x v="0"/>
    <x v="0"/>
    <x v="0"/>
    <x v="2"/>
    <x v="216"/>
    <x v="0"/>
    <x v="1"/>
    <s v="Tesseramento"/>
    <x v="0"/>
    <x v="4"/>
    <x v="0"/>
    <m/>
  </r>
  <r>
    <n v="180028"/>
    <x v="0"/>
    <x v="0"/>
    <x v="0"/>
    <x v="0"/>
    <x v="11"/>
    <x v="142"/>
    <x v="0"/>
    <x v="0"/>
    <s v="Tesseramento"/>
    <x v="1"/>
    <x v="0"/>
    <x v="0"/>
    <m/>
  </r>
  <r>
    <n v="205967"/>
    <x v="0"/>
    <x v="0"/>
    <x v="0"/>
    <x v="0"/>
    <x v="2"/>
    <x v="216"/>
    <x v="0"/>
    <x v="1"/>
    <s v="Tesseramento"/>
    <x v="0"/>
    <x v="4"/>
    <x v="0"/>
    <m/>
  </r>
  <r>
    <n v="166673"/>
    <x v="0"/>
    <x v="0"/>
    <x v="0"/>
    <x v="0"/>
    <x v="11"/>
    <x v="142"/>
    <x v="0"/>
    <x v="0"/>
    <s v="Tesseramento"/>
    <x v="1"/>
    <x v="0"/>
    <x v="0"/>
    <m/>
  </r>
  <r>
    <n v="161226"/>
    <x v="0"/>
    <x v="0"/>
    <x v="0"/>
    <x v="0"/>
    <x v="11"/>
    <x v="142"/>
    <x v="0"/>
    <x v="0"/>
    <s v="Tesseramento"/>
    <x v="1"/>
    <x v="0"/>
    <x v="0"/>
    <m/>
  </r>
  <r>
    <n v="204282"/>
    <x v="0"/>
    <x v="0"/>
    <x v="0"/>
    <x v="0"/>
    <x v="2"/>
    <x v="216"/>
    <x v="0"/>
    <x v="0"/>
    <s v="Tesseramento"/>
    <x v="0"/>
    <x v="3"/>
    <x v="0"/>
    <m/>
  </r>
  <r>
    <n v="163524"/>
    <x v="0"/>
    <x v="0"/>
    <x v="0"/>
    <x v="0"/>
    <x v="11"/>
    <x v="142"/>
    <x v="0"/>
    <x v="1"/>
    <s v="Tesseramento"/>
    <x v="1"/>
    <x v="3"/>
    <x v="0"/>
    <m/>
  </r>
  <r>
    <n v="137118"/>
    <x v="0"/>
    <x v="0"/>
    <x v="0"/>
    <x v="0"/>
    <x v="11"/>
    <x v="142"/>
    <x v="0"/>
    <x v="0"/>
    <s v="Tesseramento"/>
    <x v="1"/>
    <x v="0"/>
    <x v="0"/>
    <m/>
  </r>
  <r>
    <n v="97883"/>
    <x v="0"/>
    <x v="0"/>
    <x v="0"/>
    <x v="0"/>
    <x v="11"/>
    <x v="142"/>
    <x v="0"/>
    <x v="0"/>
    <s v="Tesseramento"/>
    <x v="1"/>
    <x v="3"/>
    <x v="0"/>
    <m/>
  </r>
  <r>
    <n v="188997"/>
    <x v="0"/>
    <x v="0"/>
    <x v="0"/>
    <x v="0"/>
    <x v="11"/>
    <x v="142"/>
    <x v="0"/>
    <x v="1"/>
    <s v="Tesseramento"/>
    <x v="1"/>
    <x v="3"/>
    <x v="0"/>
    <m/>
  </r>
  <r>
    <n v="29564"/>
    <x v="0"/>
    <x v="0"/>
    <x v="0"/>
    <x v="0"/>
    <x v="11"/>
    <x v="142"/>
    <x v="0"/>
    <x v="0"/>
    <s v="Tesseramento"/>
    <x v="1"/>
    <x v="3"/>
    <x v="0"/>
    <m/>
  </r>
  <r>
    <n v="112642"/>
    <x v="0"/>
    <x v="0"/>
    <x v="0"/>
    <x v="0"/>
    <x v="11"/>
    <x v="142"/>
    <x v="0"/>
    <x v="0"/>
    <s v="Tesseramento"/>
    <x v="1"/>
    <x v="1"/>
    <x v="0"/>
    <m/>
  </r>
  <r>
    <n v="126253"/>
    <x v="0"/>
    <x v="0"/>
    <x v="0"/>
    <x v="0"/>
    <x v="11"/>
    <x v="142"/>
    <x v="0"/>
    <x v="0"/>
    <s v="Tesseramento"/>
    <x v="1"/>
    <x v="3"/>
    <x v="0"/>
    <m/>
  </r>
  <r>
    <n v="216089"/>
    <x v="0"/>
    <x v="0"/>
    <x v="0"/>
    <x v="1"/>
    <x v="11"/>
    <x v="142"/>
    <x v="0"/>
    <x v="0"/>
    <s v="Tesseramento"/>
    <x v="1"/>
    <x v="0"/>
    <x v="0"/>
    <m/>
  </r>
  <r>
    <n v="216084"/>
    <x v="0"/>
    <x v="0"/>
    <x v="0"/>
    <x v="1"/>
    <x v="11"/>
    <x v="142"/>
    <x v="0"/>
    <x v="1"/>
    <s v="Tesseramento"/>
    <x v="1"/>
    <x v="0"/>
    <x v="0"/>
    <m/>
  </r>
  <r>
    <n v="112641"/>
    <x v="0"/>
    <x v="0"/>
    <x v="0"/>
    <x v="0"/>
    <x v="11"/>
    <x v="142"/>
    <x v="0"/>
    <x v="0"/>
    <s v="Tesseramento"/>
    <x v="1"/>
    <x v="1"/>
    <x v="0"/>
    <m/>
  </r>
  <r>
    <n v="118225"/>
    <x v="0"/>
    <x v="0"/>
    <x v="0"/>
    <x v="0"/>
    <x v="11"/>
    <x v="142"/>
    <x v="0"/>
    <x v="0"/>
    <s v="Tesseramento"/>
    <x v="1"/>
    <x v="3"/>
    <x v="0"/>
    <m/>
  </r>
  <r>
    <n v="90814"/>
    <x v="0"/>
    <x v="0"/>
    <x v="0"/>
    <x v="0"/>
    <x v="11"/>
    <x v="142"/>
    <x v="0"/>
    <x v="0"/>
    <s v="Tesseramento"/>
    <x v="1"/>
    <x v="4"/>
    <x v="0"/>
    <m/>
  </r>
  <r>
    <n v="78727"/>
    <x v="0"/>
    <x v="0"/>
    <x v="0"/>
    <x v="0"/>
    <x v="11"/>
    <x v="142"/>
    <x v="0"/>
    <x v="0"/>
    <s v="Tesseramento"/>
    <x v="1"/>
    <x v="0"/>
    <x v="0"/>
    <m/>
  </r>
  <r>
    <n v="119690"/>
    <x v="0"/>
    <x v="0"/>
    <x v="0"/>
    <x v="0"/>
    <x v="11"/>
    <x v="142"/>
    <x v="0"/>
    <x v="1"/>
    <s v="Tesseramento"/>
    <x v="1"/>
    <x v="0"/>
    <x v="0"/>
    <m/>
  </r>
  <r>
    <n v="166147"/>
    <x v="0"/>
    <x v="0"/>
    <x v="0"/>
    <x v="0"/>
    <x v="11"/>
    <x v="142"/>
    <x v="0"/>
    <x v="0"/>
    <s v="Tesseramento"/>
    <x v="1"/>
    <x v="3"/>
    <x v="0"/>
    <m/>
  </r>
  <r>
    <n v="54293"/>
    <x v="0"/>
    <x v="0"/>
    <x v="0"/>
    <x v="4"/>
    <x v="11"/>
    <x v="142"/>
    <x v="0"/>
    <x v="1"/>
    <s v="Tesseramento"/>
    <x v="1"/>
    <x v="4"/>
    <x v="0"/>
    <m/>
  </r>
  <r>
    <n v="175870"/>
    <x v="0"/>
    <x v="0"/>
    <x v="0"/>
    <x v="0"/>
    <x v="11"/>
    <x v="142"/>
    <x v="0"/>
    <x v="0"/>
    <s v="Tesseramento"/>
    <x v="1"/>
    <x v="0"/>
    <x v="0"/>
    <m/>
  </r>
  <r>
    <n v="137273"/>
    <x v="0"/>
    <x v="0"/>
    <x v="0"/>
    <x v="0"/>
    <x v="11"/>
    <x v="142"/>
    <x v="0"/>
    <x v="1"/>
    <s v="Tesseramento"/>
    <x v="1"/>
    <x v="3"/>
    <x v="0"/>
    <m/>
  </r>
  <r>
    <n v="123928"/>
    <x v="0"/>
    <x v="0"/>
    <x v="0"/>
    <x v="0"/>
    <x v="11"/>
    <x v="142"/>
    <x v="0"/>
    <x v="0"/>
    <s v="Tesseramento"/>
    <x v="1"/>
    <x v="0"/>
    <x v="0"/>
    <m/>
  </r>
  <r>
    <n v="86887"/>
    <x v="0"/>
    <x v="0"/>
    <x v="0"/>
    <x v="0"/>
    <x v="7"/>
    <x v="51"/>
    <x v="0"/>
    <x v="0"/>
    <s v="Tesseramento"/>
    <x v="1"/>
    <x v="1"/>
    <x v="0"/>
    <m/>
  </r>
  <r>
    <n v="204697"/>
    <x v="0"/>
    <x v="0"/>
    <x v="0"/>
    <x v="0"/>
    <x v="11"/>
    <x v="142"/>
    <x v="0"/>
    <x v="1"/>
    <s v="Tesseramento"/>
    <x v="1"/>
    <x v="4"/>
    <x v="0"/>
    <m/>
  </r>
  <r>
    <n v="120555"/>
    <x v="0"/>
    <x v="0"/>
    <x v="0"/>
    <x v="0"/>
    <x v="11"/>
    <x v="142"/>
    <x v="0"/>
    <x v="1"/>
    <s v="Tesseramento"/>
    <x v="1"/>
    <x v="0"/>
    <x v="0"/>
    <m/>
  </r>
  <r>
    <n v="116141"/>
    <x v="0"/>
    <x v="0"/>
    <x v="0"/>
    <x v="0"/>
    <x v="7"/>
    <x v="51"/>
    <x v="0"/>
    <x v="0"/>
    <s v="Tesseramento"/>
    <x v="1"/>
    <x v="4"/>
    <x v="0"/>
    <m/>
  </r>
  <r>
    <n v="234822"/>
    <x v="0"/>
    <x v="0"/>
    <x v="1"/>
    <x v="1"/>
    <x v="1"/>
    <x v="108"/>
    <x v="0"/>
    <x v="0"/>
    <s v="Tesseramento"/>
    <x v="0"/>
    <x v="0"/>
    <x v="0"/>
    <m/>
  </r>
  <r>
    <n v="111592"/>
    <x v="0"/>
    <x v="0"/>
    <x v="0"/>
    <x v="0"/>
    <x v="7"/>
    <x v="51"/>
    <x v="0"/>
    <x v="0"/>
    <s v="Tesseramento"/>
    <x v="1"/>
    <x v="4"/>
    <x v="0"/>
    <m/>
  </r>
  <r>
    <n v="171822"/>
    <x v="0"/>
    <x v="0"/>
    <x v="0"/>
    <x v="0"/>
    <x v="4"/>
    <x v="166"/>
    <x v="0"/>
    <x v="1"/>
    <s v="Tesseramento"/>
    <x v="1"/>
    <x v="4"/>
    <x v="0"/>
    <m/>
  </r>
  <r>
    <n v="127903"/>
    <x v="0"/>
    <x v="0"/>
    <x v="0"/>
    <x v="0"/>
    <x v="4"/>
    <x v="166"/>
    <x v="0"/>
    <x v="1"/>
    <s v="Tesseramento"/>
    <x v="1"/>
    <x v="4"/>
    <x v="0"/>
    <m/>
  </r>
  <r>
    <n v="59231"/>
    <x v="0"/>
    <x v="0"/>
    <x v="0"/>
    <x v="0"/>
    <x v="4"/>
    <x v="166"/>
    <x v="0"/>
    <x v="0"/>
    <s v="Tesseramento"/>
    <x v="1"/>
    <x v="4"/>
    <x v="0"/>
    <m/>
  </r>
  <r>
    <n v="67811"/>
    <x v="0"/>
    <x v="0"/>
    <x v="0"/>
    <x v="0"/>
    <x v="4"/>
    <x v="166"/>
    <x v="0"/>
    <x v="1"/>
    <s v="Tesseramento"/>
    <x v="1"/>
    <x v="4"/>
    <x v="0"/>
    <m/>
  </r>
  <r>
    <n v="10000"/>
    <x v="0"/>
    <x v="0"/>
    <x v="0"/>
    <x v="0"/>
    <x v="4"/>
    <x v="166"/>
    <x v="0"/>
    <x v="0"/>
    <s v="Tesseramento"/>
    <x v="1"/>
    <x v="1"/>
    <x v="0"/>
    <m/>
  </r>
  <r>
    <n v="49966"/>
    <x v="0"/>
    <x v="0"/>
    <x v="0"/>
    <x v="0"/>
    <x v="4"/>
    <x v="166"/>
    <x v="0"/>
    <x v="1"/>
    <s v="Tesseramento"/>
    <x v="1"/>
    <x v="4"/>
    <x v="0"/>
    <m/>
  </r>
  <r>
    <n v="15143"/>
    <x v="0"/>
    <x v="0"/>
    <x v="0"/>
    <x v="0"/>
    <x v="7"/>
    <x v="51"/>
    <x v="0"/>
    <x v="0"/>
    <s v="Tesseramento"/>
    <x v="1"/>
    <x v="4"/>
    <x v="0"/>
    <m/>
  </r>
  <r>
    <n v="157158"/>
    <x v="0"/>
    <x v="0"/>
    <x v="0"/>
    <x v="0"/>
    <x v="7"/>
    <x v="51"/>
    <x v="0"/>
    <x v="0"/>
    <s v="Tesseramento"/>
    <x v="1"/>
    <x v="3"/>
    <x v="0"/>
    <m/>
  </r>
  <r>
    <n v="189343"/>
    <x v="0"/>
    <x v="0"/>
    <x v="0"/>
    <x v="0"/>
    <x v="14"/>
    <x v="121"/>
    <x v="0"/>
    <x v="1"/>
    <s v="Tesseramento"/>
    <x v="1"/>
    <x v="3"/>
    <x v="0"/>
    <m/>
  </r>
  <r>
    <n v="155964"/>
    <x v="0"/>
    <x v="0"/>
    <x v="0"/>
    <x v="0"/>
    <x v="7"/>
    <x v="51"/>
    <x v="0"/>
    <x v="1"/>
    <s v="Tesseramento"/>
    <x v="1"/>
    <x v="3"/>
    <x v="0"/>
    <m/>
  </r>
  <r>
    <n v="192033"/>
    <x v="0"/>
    <x v="0"/>
    <x v="0"/>
    <x v="0"/>
    <x v="7"/>
    <x v="51"/>
    <x v="0"/>
    <x v="0"/>
    <s v="Tesseramento"/>
    <x v="1"/>
    <x v="0"/>
    <x v="0"/>
    <m/>
  </r>
  <r>
    <n v="185848"/>
    <x v="0"/>
    <x v="0"/>
    <x v="0"/>
    <x v="1"/>
    <x v="7"/>
    <x v="51"/>
    <x v="0"/>
    <x v="1"/>
    <s v="Tesseramento"/>
    <x v="1"/>
    <x v="3"/>
    <x v="0"/>
    <m/>
  </r>
  <r>
    <n v="18519"/>
    <x v="0"/>
    <x v="0"/>
    <x v="0"/>
    <x v="0"/>
    <x v="7"/>
    <x v="51"/>
    <x v="0"/>
    <x v="1"/>
    <s v="Tesseramento"/>
    <x v="1"/>
    <x v="4"/>
    <x v="0"/>
    <m/>
  </r>
  <r>
    <n v="166760"/>
    <x v="0"/>
    <x v="0"/>
    <x v="0"/>
    <x v="0"/>
    <x v="7"/>
    <x v="51"/>
    <x v="0"/>
    <x v="1"/>
    <s v="Tesseramento"/>
    <x v="1"/>
    <x v="0"/>
    <x v="0"/>
    <m/>
  </r>
  <r>
    <n v="127963"/>
    <x v="0"/>
    <x v="0"/>
    <x v="0"/>
    <x v="0"/>
    <x v="7"/>
    <x v="51"/>
    <x v="0"/>
    <x v="0"/>
    <s v="Tesseramento"/>
    <x v="1"/>
    <x v="0"/>
    <x v="0"/>
    <m/>
  </r>
  <r>
    <n v="99067"/>
    <x v="0"/>
    <x v="0"/>
    <x v="0"/>
    <x v="0"/>
    <x v="4"/>
    <x v="119"/>
    <x v="0"/>
    <x v="0"/>
    <s v="Tesseramento"/>
    <x v="1"/>
    <x v="1"/>
    <x v="0"/>
    <m/>
  </r>
  <r>
    <n v="127962"/>
    <x v="0"/>
    <x v="0"/>
    <x v="0"/>
    <x v="1"/>
    <x v="7"/>
    <x v="51"/>
    <x v="0"/>
    <x v="1"/>
    <s v="Tesseramento"/>
    <x v="1"/>
    <x v="3"/>
    <x v="0"/>
    <m/>
  </r>
  <r>
    <n v="60240"/>
    <x v="0"/>
    <x v="0"/>
    <x v="0"/>
    <x v="0"/>
    <x v="7"/>
    <x v="51"/>
    <x v="0"/>
    <x v="0"/>
    <s v="Tesseramento"/>
    <x v="1"/>
    <x v="3"/>
    <x v="0"/>
    <m/>
  </r>
  <r>
    <n v="46129"/>
    <x v="0"/>
    <x v="0"/>
    <x v="0"/>
    <x v="0"/>
    <x v="7"/>
    <x v="51"/>
    <x v="0"/>
    <x v="0"/>
    <s v="Tesseramento"/>
    <x v="1"/>
    <x v="3"/>
    <x v="0"/>
    <m/>
  </r>
  <r>
    <n v="16800"/>
    <x v="0"/>
    <x v="0"/>
    <x v="0"/>
    <x v="0"/>
    <x v="7"/>
    <x v="51"/>
    <x v="0"/>
    <x v="1"/>
    <s v="Tesseramento"/>
    <x v="1"/>
    <x v="4"/>
    <x v="0"/>
    <m/>
  </r>
  <r>
    <n v="27010"/>
    <x v="0"/>
    <x v="0"/>
    <x v="0"/>
    <x v="0"/>
    <x v="7"/>
    <x v="51"/>
    <x v="0"/>
    <x v="0"/>
    <s v="Tesseramento"/>
    <x v="1"/>
    <x v="4"/>
    <x v="0"/>
    <m/>
  </r>
  <r>
    <n v="51498"/>
    <x v="0"/>
    <x v="0"/>
    <x v="0"/>
    <x v="0"/>
    <x v="7"/>
    <x v="51"/>
    <x v="0"/>
    <x v="0"/>
    <s v="Tesseramento"/>
    <x v="1"/>
    <x v="0"/>
    <x v="0"/>
    <m/>
  </r>
  <r>
    <n v="168761"/>
    <x v="1"/>
    <x v="0"/>
    <x v="0"/>
    <x v="0"/>
    <x v="7"/>
    <x v="51"/>
    <x v="0"/>
    <x v="1"/>
    <s v="Tesseramento"/>
    <x v="1"/>
    <x v="5"/>
    <x v="0"/>
    <m/>
  </r>
  <r>
    <n v="51523"/>
    <x v="0"/>
    <x v="0"/>
    <x v="0"/>
    <x v="2"/>
    <x v="7"/>
    <x v="51"/>
    <x v="0"/>
    <x v="1"/>
    <s v="Tesseramento"/>
    <x v="1"/>
    <x v="3"/>
    <x v="0"/>
    <m/>
  </r>
  <r>
    <n v="83491"/>
    <x v="0"/>
    <x v="0"/>
    <x v="0"/>
    <x v="0"/>
    <x v="7"/>
    <x v="51"/>
    <x v="0"/>
    <x v="0"/>
    <s v="Tesseramento"/>
    <x v="1"/>
    <x v="1"/>
    <x v="0"/>
    <m/>
  </r>
  <r>
    <n v="16193"/>
    <x v="0"/>
    <x v="0"/>
    <x v="0"/>
    <x v="0"/>
    <x v="7"/>
    <x v="51"/>
    <x v="0"/>
    <x v="0"/>
    <s v="Tesseramento"/>
    <x v="1"/>
    <x v="3"/>
    <x v="0"/>
    <m/>
  </r>
  <r>
    <n v="51821"/>
    <x v="0"/>
    <x v="0"/>
    <x v="0"/>
    <x v="0"/>
    <x v="7"/>
    <x v="51"/>
    <x v="0"/>
    <x v="0"/>
    <s v="Tesseramento"/>
    <x v="1"/>
    <x v="3"/>
    <x v="0"/>
    <m/>
  </r>
  <r>
    <n v="106577"/>
    <x v="0"/>
    <x v="0"/>
    <x v="0"/>
    <x v="0"/>
    <x v="7"/>
    <x v="51"/>
    <x v="0"/>
    <x v="0"/>
    <s v="Tesseramento"/>
    <x v="1"/>
    <x v="4"/>
    <x v="0"/>
    <m/>
  </r>
  <r>
    <n v="32834"/>
    <x v="0"/>
    <x v="0"/>
    <x v="0"/>
    <x v="0"/>
    <x v="1"/>
    <x v="193"/>
    <x v="0"/>
    <x v="0"/>
    <s v="Tesseramento"/>
    <x v="1"/>
    <x v="3"/>
    <x v="0"/>
    <m/>
  </r>
  <r>
    <n v="64201"/>
    <x v="0"/>
    <x v="0"/>
    <x v="0"/>
    <x v="0"/>
    <x v="7"/>
    <x v="51"/>
    <x v="0"/>
    <x v="0"/>
    <s v="Tesseramento"/>
    <x v="1"/>
    <x v="4"/>
    <x v="0"/>
    <m/>
  </r>
  <r>
    <n v="64202"/>
    <x v="0"/>
    <x v="0"/>
    <x v="0"/>
    <x v="0"/>
    <x v="7"/>
    <x v="51"/>
    <x v="0"/>
    <x v="1"/>
    <s v="Tesseramento"/>
    <x v="1"/>
    <x v="4"/>
    <x v="0"/>
    <m/>
  </r>
  <r>
    <n v="86522"/>
    <x v="0"/>
    <x v="0"/>
    <x v="0"/>
    <x v="0"/>
    <x v="1"/>
    <x v="193"/>
    <x v="0"/>
    <x v="0"/>
    <s v="Tesseramento"/>
    <x v="1"/>
    <x v="4"/>
    <x v="0"/>
    <m/>
  </r>
  <r>
    <n v="32814"/>
    <x v="0"/>
    <x v="0"/>
    <x v="0"/>
    <x v="0"/>
    <x v="1"/>
    <x v="193"/>
    <x v="0"/>
    <x v="0"/>
    <s v="Tesseramento"/>
    <x v="1"/>
    <x v="1"/>
    <x v="0"/>
    <m/>
  </r>
  <r>
    <n v="80406"/>
    <x v="0"/>
    <x v="0"/>
    <x v="0"/>
    <x v="1"/>
    <x v="7"/>
    <x v="51"/>
    <x v="0"/>
    <x v="0"/>
    <s v="Tesseramento"/>
    <x v="1"/>
    <x v="0"/>
    <x v="0"/>
    <m/>
  </r>
  <r>
    <n v="42056"/>
    <x v="0"/>
    <x v="0"/>
    <x v="0"/>
    <x v="0"/>
    <x v="1"/>
    <x v="193"/>
    <x v="0"/>
    <x v="0"/>
    <s v="Tesseramento"/>
    <x v="1"/>
    <x v="3"/>
    <x v="0"/>
    <m/>
  </r>
  <r>
    <n v="22848"/>
    <x v="0"/>
    <x v="0"/>
    <x v="0"/>
    <x v="0"/>
    <x v="1"/>
    <x v="193"/>
    <x v="0"/>
    <x v="0"/>
    <s v="Tesseramento"/>
    <x v="1"/>
    <x v="0"/>
    <x v="0"/>
    <m/>
  </r>
  <r>
    <n v="134878"/>
    <x v="0"/>
    <x v="0"/>
    <x v="0"/>
    <x v="0"/>
    <x v="7"/>
    <x v="51"/>
    <x v="0"/>
    <x v="0"/>
    <s v="Tesseramento"/>
    <x v="1"/>
    <x v="0"/>
    <x v="0"/>
    <m/>
  </r>
  <r>
    <n v="218841"/>
    <x v="1"/>
    <x v="0"/>
    <x v="0"/>
    <x v="3"/>
    <x v="7"/>
    <x v="51"/>
    <x v="0"/>
    <x v="1"/>
    <s v="Tesseramento"/>
    <x v="1"/>
    <x v="5"/>
    <x v="0"/>
    <m/>
  </r>
  <r>
    <n v="84308"/>
    <x v="0"/>
    <x v="0"/>
    <x v="0"/>
    <x v="0"/>
    <x v="1"/>
    <x v="193"/>
    <x v="0"/>
    <x v="0"/>
    <s v="Tesseramento"/>
    <x v="1"/>
    <x v="4"/>
    <x v="0"/>
    <m/>
  </r>
  <r>
    <n v="49215"/>
    <x v="0"/>
    <x v="0"/>
    <x v="0"/>
    <x v="0"/>
    <x v="8"/>
    <x v="46"/>
    <x v="0"/>
    <x v="0"/>
    <s v="Tesseramento"/>
    <x v="0"/>
    <x v="4"/>
    <x v="0"/>
    <m/>
  </r>
  <r>
    <n v="22866"/>
    <x v="0"/>
    <x v="0"/>
    <x v="0"/>
    <x v="0"/>
    <x v="1"/>
    <x v="193"/>
    <x v="0"/>
    <x v="0"/>
    <s v="Tesseramento"/>
    <x v="1"/>
    <x v="4"/>
    <x v="0"/>
    <m/>
  </r>
  <r>
    <n v="15499"/>
    <x v="0"/>
    <x v="0"/>
    <x v="0"/>
    <x v="0"/>
    <x v="7"/>
    <x v="51"/>
    <x v="0"/>
    <x v="0"/>
    <s v="Tesseramento"/>
    <x v="1"/>
    <x v="4"/>
    <x v="0"/>
    <m/>
  </r>
  <r>
    <n v="106147"/>
    <x v="0"/>
    <x v="0"/>
    <x v="0"/>
    <x v="0"/>
    <x v="1"/>
    <x v="193"/>
    <x v="0"/>
    <x v="1"/>
    <s v="Tesseramento"/>
    <x v="1"/>
    <x v="4"/>
    <x v="0"/>
    <m/>
  </r>
  <r>
    <n v="174006"/>
    <x v="0"/>
    <x v="0"/>
    <x v="0"/>
    <x v="0"/>
    <x v="7"/>
    <x v="51"/>
    <x v="0"/>
    <x v="0"/>
    <s v="Tesseramento"/>
    <x v="1"/>
    <x v="0"/>
    <x v="0"/>
    <m/>
  </r>
  <r>
    <n v="67766"/>
    <x v="0"/>
    <x v="0"/>
    <x v="0"/>
    <x v="0"/>
    <x v="1"/>
    <x v="193"/>
    <x v="0"/>
    <x v="0"/>
    <s v="Tesseramento"/>
    <x v="1"/>
    <x v="4"/>
    <x v="0"/>
    <m/>
  </r>
  <r>
    <n v="206586"/>
    <x v="1"/>
    <x v="0"/>
    <x v="0"/>
    <x v="1"/>
    <x v="7"/>
    <x v="51"/>
    <x v="0"/>
    <x v="1"/>
    <s v="Tesseramento"/>
    <x v="1"/>
    <x v="5"/>
    <x v="0"/>
    <m/>
  </r>
  <r>
    <n v="108517"/>
    <x v="0"/>
    <x v="0"/>
    <x v="0"/>
    <x v="0"/>
    <x v="7"/>
    <x v="51"/>
    <x v="0"/>
    <x v="0"/>
    <s v="Tesseramento"/>
    <x v="1"/>
    <x v="0"/>
    <x v="0"/>
    <m/>
  </r>
  <r>
    <n v="106149"/>
    <x v="0"/>
    <x v="0"/>
    <x v="0"/>
    <x v="0"/>
    <x v="1"/>
    <x v="193"/>
    <x v="0"/>
    <x v="0"/>
    <s v="Tesseramento"/>
    <x v="1"/>
    <x v="0"/>
    <x v="0"/>
    <m/>
  </r>
  <r>
    <n v="72654"/>
    <x v="0"/>
    <x v="0"/>
    <x v="0"/>
    <x v="0"/>
    <x v="1"/>
    <x v="193"/>
    <x v="0"/>
    <x v="0"/>
    <s v="Tesseramento"/>
    <x v="1"/>
    <x v="0"/>
    <x v="0"/>
    <m/>
  </r>
  <r>
    <n v="26048"/>
    <x v="0"/>
    <x v="0"/>
    <x v="0"/>
    <x v="0"/>
    <x v="1"/>
    <x v="193"/>
    <x v="0"/>
    <x v="0"/>
    <s v="Tesseramento"/>
    <x v="1"/>
    <x v="1"/>
    <x v="0"/>
    <m/>
  </r>
  <r>
    <n v="204563"/>
    <x v="0"/>
    <x v="0"/>
    <x v="0"/>
    <x v="0"/>
    <x v="1"/>
    <x v="193"/>
    <x v="0"/>
    <x v="0"/>
    <s v="Tesseramento"/>
    <x v="1"/>
    <x v="1"/>
    <x v="0"/>
    <m/>
  </r>
  <r>
    <n v="188543"/>
    <x v="0"/>
    <x v="0"/>
    <x v="0"/>
    <x v="0"/>
    <x v="1"/>
    <x v="193"/>
    <x v="0"/>
    <x v="1"/>
    <s v="Tesseramento"/>
    <x v="1"/>
    <x v="1"/>
    <x v="0"/>
    <m/>
  </r>
  <r>
    <n v="18845"/>
    <x v="0"/>
    <x v="0"/>
    <x v="0"/>
    <x v="0"/>
    <x v="11"/>
    <x v="142"/>
    <x v="0"/>
    <x v="0"/>
    <s v="Tesseramento"/>
    <x v="1"/>
    <x v="4"/>
    <x v="0"/>
    <m/>
  </r>
  <r>
    <n v="184680"/>
    <x v="0"/>
    <x v="0"/>
    <x v="0"/>
    <x v="0"/>
    <x v="11"/>
    <x v="142"/>
    <x v="0"/>
    <x v="0"/>
    <s v="Tesseramento"/>
    <x v="1"/>
    <x v="0"/>
    <x v="0"/>
    <m/>
  </r>
  <r>
    <n v="210952"/>
    <x v="0"/>
    <x v="0"/>
    <x v="0"/>
    <x v="3"/>
    <x v="11"/>
    <x v="142"/>
    <x v="0"/>
    <x v="0"/>
    <s v="Tesseramento"/>
    <x v="1"/>
    <x v="0"/>
    <x v="0"/>
    <m/>
  </r>
  <r>
    <n v="80414"/>
    <x v="0"/>
    <x v="0"/>
    <x v="0"/>
    <x v="0"/>
    <x v="11"/>
    <x v="142"/>
    <x v="0"/>
    <x v="0"/>
    <s v="Tesseramento"/>
    <x v="1"/>
    <x v="3"/>
    <x v="0"/>
    <m/>
  </r>
  <r>
    <n v="132904"/>
    <x v="0"/>
    <x v="0"/>
    <x v="0"/>
    <x v="0"/>
    <x v="11"/>
    <x v="142"/>
    <x v="0"/>
    <x v="0"/>
    <s v="Tesseramento"/>
    <x v="1"/>
    <x v="0"/>
    <x v="0"/>
    <m/>
  </r>
  <r>
    <n v="235354"/>
    <x v="0"/>
    <x v="0"/>
    <x v="1"/>
    <x v="1"/>
    <x v="1"/>
    <x v="193"/>
    <x v="0"/>
    <x v="0"/>
    <s v="Tesseramento"/>
    <x v="1"/>
    <x v="1"/>
    <x v="0"/>
    <m/>
  </r>
  <r>
    <n v="49173"/>
    <x v="0"/>
    <x v="0"/>
    <x v="0"/>
    <x v="0"/>
    <x v="7"/>
    <x v="51"/>
    <x v="0"/>
    <x v="1"/>
    <s v="Tesseramento"/>
    <x v="1"/>
    <x v="3"/>
    <x v="0"/>
    <m/>
  </r>
  <r>
    <n v="127294"/>
    <x v="0"/>
    <x v="0"/>
    <x v="0"/>
    <x v="0"/>
    <x v="7"/>
    <x v="51"/>
    <x v="0"/>
    <x v="0"/>
    <s v="Tesseramento"/>
    <x v="1"/>
    <x v="0"/>
    <x v="0"/>
    <m/>
  </r>
  <r>
    <n v="104705"/>
    <x v="0"/>
    <x v="0"/>
    <x v="0"/>
    <x v="0"/>
    <x v="7"/>
    <x v="11"/>
    <x v="0"/>
    <x v="0"/>
    <s v="Tesseramento"/>
    <x v="1"/>
    <x v="0"/>
    <x v="0"/>
    <m/>
  </r>
  <r>
    <n v="132900"/>
    <x v="0"/>
    <x v="0"/>
    <x v="0"/>
    <x v="0"/>
    <x v="7"/>
    <x v="11"/>
    <x v="0"/>
    <x v="0"/>
    <s v="Tesseramento"/>
    <x v="1"/>
    <x v="3"/>
    <x v="0"/>
    <m/>
  </r>
  <r>
    <n v="179137"/>
    <x v="0"/>
    <x v="0"/>
    <x v="0"/>
    <x v="0"/>
    <x v="7"/>
    <x v="11"/>
    <x v="0"/>
    <x v="0"/>
    <s v="Tesseramento"/>
    <x v="1"/>
    <x v="4"/>
    <x v="0"/>
    <m/>
  </r>
  <r>
    <n v="2592"/>
    <x v="0"/>
    <x v="0"/>
    <x v="0"/>
    <x v="0"/>
    <x v="7"/>
    <x v="11"/>
    <x v="0"/>
    <x v="0"/>
    <s v="Tesseramento"/>
    <x v="1"/>
    <x v="3"/>
    <x v="0"/>
    <m/>
  </r>
  <r>
    <n v="155040"/>
    <x v="0"/>
    <x v="0"/>
    <x v="0"/>
    <x v="0"/>
    <x v="7"/>
    <x v="11"/>
    <x v="0"/>
    <x v="1"/>
    <s v="Tesseramento"/>
    <x v="1"/>
    <x v="3"/>
    <x v="0"/>
    <m/>
  </r>
  <r>
    <n v="176793"/>
    <x v="0"/>
    <x v="0"/>
    <x v="0"/>
    <x v="1"/>
    <x v="7"/>
    <x v="11"/>
    <x v="0"/>
    <x v="0"/>
    <s v="Tesseramento"/>
    <x v="1"/>
    <x v="0"/>
    <x v="0"/>
    <m/>
  </r>
  <r>
    <n v="165269"/>
    <x v="0"/>
    <x v="0"/>
    <x v="0"/>
    <x v="0"/>
    <x v="7"/>
    <x v="11"/>
    <x v="0"/>
    <x v="0"/>
    <s v="Tesseramento"/>
    <x v="1"/>
    <x v="3"/>
    <x v="0"/>
    <m/>
  </r>
  <r>
    <n v="142786"/>
    <x v="0"/>
    <x v="0"/>
    <x v="0"/>
    <x v="0"/>
    <x v="7"/>
    <x v="11"/>
    <x v="0"/>
    <x v="0"/>
    <s v="Tesseramento"/>
    <x v="1"/>
    <x v="0"/>
    <x v="0"/>
    <m/>
  </r>
  <r>
    <n v="34642"/>
    <x v="0"/>
    <x v="0"/>
    <x v="2"/>
    <x v="4"/>
    <x v="1"/>
    <x v="193"/>
    <x v="0"/>
    <x v="0"/>
    <s v="Tesseramento"/>
    <x v="1"/>
    <x v="4"/>
    <x v="0"/>
    <m/>
  </r>
  <r>
    <n v="127120"/>
    <x v="0"/>
    <x v="0"/>
    <x v="0"/>
    <x v="0"/>
    <x v="8"/>
    <x v="222"/>
    <x v="0"/>
    <x v="0"/>
    <s v="Tesseramento"/>
    <x v="1"/>
    <x v="3"/>
    <x v="0"/>
    <m/>
  </r>
  <r>
    <n v="224524"/>
    <x v="1"/>
    <x v="0"/>
    <x v="0"/>
    <x v="0"/>
    <x v="8"/>
    <x v="222"/>
    <x v="0"/>
    <x v="0"/>
    <s v="Tesseramento"/>
    <x v="1"/>
    <x v="7"/>
    <x v="0"/>
    <m/>
  </r>
  <r>
    <n v="39447"/>
    <x v="0"/>
    <x v="0"/>
    <x v="0"/>
    <x v="0"/>
    <x v="7"/>
    <x v="51"/>
    <x v="0"/>
    <x v="1"/>
    <s v="Tesseramento"/>
    <x v="1"/>
    <x v="4"/>
    <x v="0"/>
    <m/>
  </r>
  <r>
    <n v="99377"/>
    <x v="0"/>
    <x v="0"/>
    <x v="0"/>
    <x v="1"/>
    <x v="8"/>
    <x v="222"/>
    <x v="0"/>
    <x v="0"/>
    <s v="Tesseramento"/>
    <x v="1"/>
    <x v="4"/>
    <x v="0"/>
    <m/>
  </r>
  <r>
    <n v="206727"/>
    <x v="0"/>
    <x v="0"/>
    <x v="0"/>
    <x v="0"/>
    <x v="8"/>
    <x v="222"/>
    <x v="0"/>
    <x v="0"/>
    <s v="Tesseramento"/>
    <x v="1"/>
    <x v="0"/>
    <x v="0"/>
    <m/>
  </r>
  <r>
    <n v="39458"/>
    <x v="0"/>
    <x v="0"/>
    <x v="0"/>
    <x v="0"/>
    <x v="7"/>
    <x v="51"/>
    <x v="0"/>
    <x v="0"/>
    <s v="Tesseramento"/>
    <x v="1"/>
    <x v="4"/>
    <x v="0"/>
    <m/>
  </r>
  <r>
    <n v="173339"/>
    <x v="0"/>
    <x v="0"/>
    <x v="0"/>
    <x v="0"/>
    <x v="8"/>
    <x v="222"/>
    <x v="0"/>
    <x v="0"/>
    <s v="Tesseramento"/>
    <x v="1"/>
    <x v="0"/>
    <x v="0"/>
    <m/>
  </r>
  <r>
    <n v="127123"/>
    <x v="0"/>
    <x v="0"/>
    <x v="0"/>
    <x v="0"/>
    <x v="8"/>
    <x v="222"/>
    <x v="0"/>
    <x v="0"/>
    <s v="Tesseramento"/>
    <x v="1"/>
    <x v="3"/>
    <x v="0"/>
    <m/>
  </r>
  <r>
    <n v="215186"/>
    <x v="0"/>
    <x v="0"/>
    <x v="0"/>
    <x v="0"/>
    <x v="8"/>
    <x v="222"/>
    <x v="0"/>
    <x v="0"/>
    <s v="Tesseramento"/>
    <x v="1"/>
    <x v="0"/>
    <x v="0"/>
    <m/>
  </r>
  <r>
    <n v="81091"/>
    <x v="0"/>
    <x v="0"/>
    <x v="0"/>
    <x v="0"/>
    <x v="8"/>
    <x v="222"/>
    <x v="0"/>
    <x v="0"/>
    <s v="Tesseramento"/>
    <x v="1"/>
    <x v="4"/>
    <x v="0"/>
    <m/>
  </r>
  <r>
    <n v="103721"/>
    <x v="0"/>
    <x v="0"/>
    <x v="0"/>
    <x v="0"/>
    <x v="8"/>
    <x v="222"/>
    <x v="0"/>
    <x v="0"/>
    <s v="Tesseramento"/>
    <x v="1"/>
    <x v="4"/>
    <x v="0"/>
    <m/>
  </r>
  <r>
    <n v="160289"/>
    <x v="0"/>
    <x v="0"/>
    <x v="0"/>
    <x v="0"/>
    <x v="8"/>
    <x v="222"/>
    <x v="0"/>
    <x v="0"/>
    <s v="Tesseramento"/>
    <x v="1"/>
    <x v="4"/>
    <x v="0"/>
    <m/>
  </r>
  <r>
    <n v="232433"/>
    <x v="0"/>
    <x v="0"/>
    <x v="0"/>
    <x v="1"/>
    <x v="8"/>
    <x v="222"/>
    <x v="0"/>
    <x v="0"/>
    <s v="Tesseramento"/>
    <x v="1"/>
    <x v="0"/>
    <x v="0"/>
    <m/>
  </r>
  <r>
    <n v="83855"/>
    <x v="0"/>
    <x v="0"/>
    <x v="0"/>
    <x v="0"/>
    <x v="8"/>
    <x v="222"/>
    <x v="0"/>
    <x v="0"/>
    <s v="Tesseramento"/>
    <x v="1"/>
    <x v="0"/>
    <x v="0"/>
    <m/>
  </r>
  <r>
    <n v="16879"/>
    <x v="0"/>
    <x v="0"/>
    <x v="0"/>
    <x v="0"/>
    <x v="7"/>
    <x v="51"/>
    <x v="0"/>
    <x v="0"/>
    <s v="Tesseramento"/>
    <x v="1"/>
    <x v="4"/>
    <x v="0"/>
    <m/>
  </r>
  <r>
    <n v="68183"/>
    <x v="0"/>
    <x v="0"/>
    <x v="0"/>
    <x v="0"/>
    <x v="8"/>
    <x v="222"/>
    <x v="0"/>
    <x v="0"/>
    <s v="Tesseramento"/>
    <x v="1"/>
    <x v="0"/>
    <x v="0"/>
    <m/>
  </r>
  <r>
    <n v="117851"/>
    <x v="0"/>
    <x v="0"/>
    <x v="0"/>
    <x v="0"/>
    <x v="8"/>
    <x v="222"/>
    <x v="0"/>
    <x v="0"/>
    <s v="Tesseramento"/>
    <x v="1"/>
    <x v="0"/>
    <x v="0"/>
    <m/>
  </r>
  <r>
    <n v="121021"/>
    <x v="0"/>
    <x v="0"/>
    <x v="0"/>
    <x v="0"/>
    <x v="7"/>
    <x v="51"/>
    <x v="0"/>
    <x v="0"/>
    <s v="Tesseramento"/>
    <x v="1"/>
    <x v="3"/>
    <x v="0"/>
    <m/>
  </r>
  <r>
    <n v="178234"/>
    <x v="0"/>
    <x v="0"/>
    <x v="0"/>
    <x v="0"/>
    <x v="8"/>
    <x v="222"/>
    <x v="0"/>
    <x v="0"/>
    <s v="Tesseramento"/>
    <x v="1"/>
    <x v="0"/>
    <x v="0"/>
    <m/>
  </r>
  <r>
    <n v="126526"/>
    <x v="0"/>
    <x v="0"/>
    <x v="0"/>
    <x v="0"/>
    <x v="8"/>
    <x v="222"/>
    <x v="0"/>
    <x v="0"/>
    <s v="Tesseramento"/>
    <x v="1"/>
    <x v="4"/>
    <x v="0"/>
    <m/>
  </r>
  <r>
    <n v="217296"/>
    <x v="0"/>
    <x v="0"/>
    <x v="0"/>
    <x v="1"/>
    <x v="8"/>
    <x v="222"/>
    <x v="0"/>
    <x v="0"/>
    <s v="Tesseramento"/>
    <x v="1"/>
    <x v="4"/>
    <x v="0"/>
    <m/>
  </r>
  <r>
    <n v="135446"/>
    <x v="0"/>
    <x v="0"/>
    <x v="0"/>
    <x v="0"/>
    <x v="8"/>
    <x v="222"/>
    <x v="0"/>
    <x v="0"/>
    <s v="Tesseramento"/>
    <x v="1"/>
    <x v="0"/>
    <x v="0"/>
    <m/>
  </r>
  <r>
    <n v="207832"/>
    <x v="0"/>
    <x v="0"/>
    <x v="0"/>
    <x v="0"/>
    <x v="7"/>
    <x v="51"/>
    <x v="0"/>
    <x v="1"/>
    <s v="Tesseramento"/>
    <x v="1"/>
    <x v="4"/>
    <x v="0"/>
    <m/>
  </r>
  <r>
    <n v="86969"/>
    <x v="0"/>
    <x v="0"/>
    <x v="0"/>
    <x v="0"/>
    <x v="8"/>
    <x v="222"/>
    <x v="0"/>
    <x v="0"/>
    <s v="Tesseramento"/>
    <x v="1"/>
    <x v="4"/>
    <x v="0"/>
    <m/>
  </r>
  <r>
    <n v="33382"/>
    <x v="0"/>
    <x v="0"/>
    <x v="0"/>
    <x v="0"/>
    <x v="8"/>
    <x v="222"/>
    <x v="0"/>
    <x v="0"/>
    <s v="Tesseramento"/>
    <x v="1"/>
    <x v="0"/>
    <x v="0"/>
    <m/>
  </r>
  <r>
    <n v="148290"/>
    <x v="0"/>
    <x v="0"/>
    <x v="0"/>
    <x v="0"/>
    <x v="8"/>
    <x v="222"/>
    <x v="0"/>
    <x v="0"/>
    <s v="Tesseramento"/>
    <x v="1"/>
    <x v="3"/>
    <x v="0"/>
    <m/>
  </r>
  <r>
    <n v="138599"/>
    <x v="0"/>
    <x v="0"/>
    <x v="0"/>
    <x v="0"/>
    <x v="8"/>
    <x v="222"/>
    <x v="0"/>
    <x v="0"/>
    <s v="Tesseramento"/>
    <x v="1"/>
    <x v="3"/>
    <x v="0"/>
    <m/>
  </r>
  <r>
    <n v="132417"/>
    <x v="0"/>
    <x v="0"/>
    <x v="0"/>
    <x v="0"/>
    <x v="8"/>
    <x v="222"/>
    <x v="0"/>
    <x v="1"/>
    <s v="Tesseramento"/>
    <x v="1"/>
    <x v="3"/>
    <x v="0"/>
    <m/>
  </r>
  <r>
    <n v="159181"/>
    <x v="0"/>
    <x v="0"/>
    <x v="0"/>
    <x v="0"/>
    <x v="8"/>
    <x v="222"/>
    <x v="0"/>
    <x v="1"/>
    <s v="Tesseramento"/>
    <x v="1"/>
    <x v="3"/>
    <x v="0"/>
    <m/>
  </r>
  <r>
    <n v="104551"/>
    <x v="0"/>
    <x v="0"/>
    <x v="0"/>
    <x v="0"/>
    <x v="8"/>
    <x v="222"/>
    <x v="0"/>
    <x v="0"/>
    <s v="Tesseramento"/>
    <x v="1"/>
    <x v="4"/>
    <x v="0"/>
    <m/>
  </r>
  <r>
    <n v="178675"/>
    <x v="0"/>
    <x v="0"/>
    <x v="0"/>
    <x v="0"/>
    <x v="8"/>
    <x v="222"/>
    <x v="0"/>
    <x v="0"/>
    <s v="Tesseramento"/>
    <x v="1"/>
    <x v="1"/>
    <x v="0"/>
    <m/>
  </r>
  <r>
    <n v="201178"/>
    <x v="0"/>
    <x v="0"/>
    <x v="0"/>
    <x v="0"/>
    <x v="8"/>
    <x v="222"/>
    <x v="0"/>
    <x v="1"/>
    <s v="Tesseramento"/>
    <x v="1"/>
    <x v="4"/>
    <x v="0"/>
    <m/>
  </r>
  <r>
    <n v="184559"/>
    <x v="0"/>
    <x v="0"/>
    <x v="0"/>
    <x v="0"/>
    <x v="7"/>
    <x v="51"/>
    <x v="0"/>
    <x v="0"/>
    <s v="Tesseramento"/>
    <x v="1"/>
    <x v="0"/>
    <x v="0"/>
    <m/>
  </r>
  <r>
    <n v="46278"/>
    <x v="0"/>
    <x v="0"/>
    <x v="0"/>
    <x v="0"/>
    <x v="8"/>
    <x v="222"/>
    <x v="0"/>
    <x v="0"/>
    <s v="Tesseramento"/>
    <x v="1"/>
    <x v="0"/>
    <x v="0"/>
    <m/>
  </r>
  <r>
    <n v="110087"/>
    <x v="0"/>
    <x v="0"/>
    <x v="0"/>
    <x v="0"/>
    <x v="8"/>
    <x v="222"/>
    <x v="0"/>
    <x v="1"/>
    <s v="Tesseramento"/>
    <x v="1"/>
    <x v="4"/>
    <x v="0"/>
    <m/>
  </r>
  <r>
    <n v="108187"/>
    <x v="0"/>
    <x v="0"/>
    <x v="0"/>
    <x v="0"/>
    <x v="8"/>
    <x v="222"/>
    <x v="0"/>
    <x v="0"/>
    <s v="Tesseramento"/>
    <x v="1"/>
    <x v="3"/>
    <x v="0"/>
    <m/>
  </r>
  <r>
    <n v="104887"/>
    <x v="0"/>
    <x v="0"/>
    <x v="0"/>
    <x v="0"/>
    <x v="8"/>
    <x v="222"/>
    <x v="0"/>
    <x v="0"/>
    <s v="Tesseramento"/>
    <x v="1"/>
    <x v="3"/>
    <x v="0"/>
    <m/>
  </r>
  <r>
    <n v="188371"/>
    <x v="0"/>
    <x v="0"/>
    <x v="0"/>
    <x v="0"/>
    <x v="8"/>
    <x v="222"/>
    <x v="0"/>
    <x v="0"/>
    <s v="Tesseramento"/>
    <x v="1"/>
    <x v="4"/>
    <x v="0"/>
    <m/>
  </r>
  <r>
    <n v="104981"/>
    <x v="0"/>
    <x v="0"/>
    <x v="0"/>
    <x v="0"/>
    <x v="7"/>
    <x v="51"/>
    <x v="0"/>
    <x v="0"/>
    <s v="Tesseramento"/>
    <x v="1"/>
    <x v="0"/>
    <x v="0"/>
    <m/>
  </r>
  <r>
    <n v="31865"/>
    <x v="0"/>
    <x v="0"/>
    <x v="0"/>
    <x v="0"/>
    <x v="8"/>
    <x v="222"/>
    <x v="0"/>
    <x v="0"/>
    <s v="Tesseramento"/>
    <x v="1"/>
    <x v="3"/>
    <x v="0"/>
    <m/>
  </r>
  <r>
    <n v="163633"/>
    <x v="0"/>
    <x v="0"/>
    <x v="0"/>
    <x v="0"/>
    <x v="8"/>
    <x v="222"/>
    <x v="0"/>
    <x v="0"/>
    <s v="Tesseramento"/>
    <x v="1"/>
    <x v="4"/>
    <x v="0"/>
    <m/>
  </r>
  <r>
    <n v="11496"/>
    <x v="0"/>
    <x v="0"/>
    <x v="0"/>
    <x v="4"/>
    <x v="8"/>
    <x v="222"/>
    <x v="0"/>
    <x v="0"/>
    <s v="Tesseramento"/>
    <x v="1"/>
    <x v="0"/>
    <x v="0"/>
    <m/>
  </r>
  <r>
    <n v="100225"/>
    <x v="0"/>
    <x v="0"/>
    <x v="0"/>
    <x v="0"/>
    <x v="8"/>
    <x v="222"/>
    <x v="0"/>
    <x v="1"/>
    <s v="Tesseramento"/>
    <x v="1"/>
    <x v="3"/>
    <x v="0"/>
    <m/>
  </r>
  <r>
    <n v="179346"/>
    <x v="0"/>
    <x v="0"/>
    <x v="0"/>
    <x v="0"/>
    <x v="8"/>
    <x v="222"/>
    <x v="0"/>
    <x v="0"/>
    <s v="Tesseramento"/>
    <x v="1"/>
    <x v="0"/>
    <x v="0"/>
    <m/>
  </r>
  <r>
    <n v="209395"/>
    <x v="0"/>
    <x v="0"/>
    <x v="0"/>
    <x v="0"/>
    <x v="8"/>
    <x v="222"/>
    <x v="0"/>
    <x v="0"/>
    <s v="Tesseramento"/>
    <x v="1"/>
    <x v="0"/>
    <x v="0"/>
    <m/>
  </r>
  <r>
    <n v="119840"/>
    <x v="0"/>
    <x v="0"/>
    <x v="0"/>
    <x v="0"/>
    <x v="8"/>
    <x v="222"/>
    <x v="0"/>
    <x v="0"/>
    <s v="Tesseramento"/>
    <x v="1"/>
    <x v="0"/>
    <x v="0"/>
    <m/>
  </r>
  <r>
    <n v="173026"/>
    <x v="0"/>
    <x v="0"/>
    <x v="0"/>
    <x v="3"/>
    <x v="8"/>
    <x v="222"/>
    <x v="0"/>
    <x v="0"/>
    <s v="Tesseramento"/>
    <x v="1"/>
    <x v="4"/>
    <x v="0"/>
    <m/>
  </r>
  <r>
    <n v="165498"/>
    <x v="0"/>
    <x v="0"/>
    <x v="0"/>
    <x v="0"/>
    <x v="8"/>
    <x v="222"/>
    <x v="0"/>
    <x v="1"/>
    <s v="Tesseramento"/>
    <x v="1"/>
    <x v="4"/>
    <x v="0"/>
    <m/>
  </r>
  <r>
    <n v="33333"/>
    <x v="0"/>
    <x v="0"/>
    <x v="0"/>
    <x v="0"/>
    <x v="8"/>
    <x v="222"/>
    <x v="0"/>
    <x v="0"/>
    <s v="Tesseramento"/>
    <x v="1"/>
    <x v="3"/>
    <x v="0"/>
    <m/>
  </r>
  <r>
    <n v="68430"/>
    <x v="0"/>
    <x v="0"/>
    <x v="0"/>
    <x v="0"/>
    <x v="7"/>
    <x v="51"/>
    <x v="0"/>
    <x v="0"/>
    <s v="Tesseramento"/>
    <x v="1"/>
    <x v="4"/>
    <x v="0"/>
    <m/>
  </r>
  <r>
    <n v="125197"/>
    <x v="0"/>
    <x v="0"/>
    <x v="0"/>
    <x v="0"/>
    <x v="8"/>
    <x v="222"/>
    <x v="0"/>
    <x v="0"/>
    <s v="Tesseramento"/>
    <x v="1"/>
    <x v="4"/>
    <x v="0"/>
    <m/>
  </r>
  <r>
    <n v="112785"/>
    <x v="0"/>
    <x v="0"/>
    <x v="0"/>
    <x v="0"/>
    <x v="8"/>
    <x v="222"/>
    <x v="0"/>
    <x v="0"/>
    <s v="Tesseramento"/>
    <x v="1"/>
    <x v="0"/>
    <x v="0"/>
    <m/>
  </r>
  <r>
    <n v="68420"/>
    <x v="0"/>
    <x v="0"/>
    <x v="0"/>
    <x v="0"/>
    <x v="7"/>
    <x v="51"/>
    <x v="0"/>
    <x v="1"/>
    <s v="Tesseramento"/>
    <x v="1"/>
    <x v="4"/>
    <x v="0"/>
    <m/>
  </r>
  <r>
    <n v="228053"/>
    <x v="0"/>
    <x v="0"/>
    <x v="0"/>
    <x v="1"/>
    <x v="8"/>
    <x v="222"/>
    <x v="0"/>
    <x v="0"/>
    <s v="Tesseramento"/>
    <x v="1"/>
    <x v="3"/>
    <x v="0"/>
    <m/>
  </r>
  <r>
    <n v="28598"/>
    <x v="0"/>
    <x v="0"/>
    <x v="0"/>
    <x v="0"/>
    <x v="8"/>
    <x v="222"/>
    <x v="0"/>
    <x v="0"/>
    <s v="Tesseramento"/>
    <x v="1"/>
    <x v="3"/>
    <x v="0"/>
    <m/>
  </r>
  <r>
    <n v="158488"/>
    <x v="0"/>
    <x v="0"/>
    <x v="0"/>
    <x v="0"/>
    <x v="7"/>
    <x v="51"/>
    <x v="0"/>
    <x v="0"/>
    <s v="Tesseramento"/>
    <x v="1"/>
    <x v="4"/>
    <x v="0"/>
    <m/>
  </r>
  <r>
    <n v="143632"/>
    <x v="0"/>
    <x v="0"/>
    <x v="0"/>
    <x v="0"/>
    <x v="8"/>
    <x v="222"/>
    <x v="0"/>
    <x v="0"/>
    <s v="Tesseramento"/>
    <x v="1"/>
    <x v="0"/>
    <x v="0"/>
    <m/>
  </r>
  <r>
    <n v="130426"/>
    <x v="0"/>
    <x v="0"/>
    <x v="0"/>
    <x v="0"/>
    <x v="8"/>
    <x v="222"/>
    <x v="0"/>
    <x v="1"/>
    <s v="Tesseramento"/>
    <x v="1"/>
    <x v="0"/>
    <x v="0"/>
    <m/>
  </r>
  <r>
    <n v="11514"/>
    <x v="0"/>
    <x v="0"/>
    <x v="0"/>
    <x v="1"/>
    <x v="8"/>
    <x v="222"/>
    <x v="0"/>
    <x v="0"/>
    <s v="Tesseramento"/>
    <x v="1"/>
    <x v="4"/>
    <x v="0"/>
    <m/>
  </r>
  <r>
    <n v="62794"/>
    <x v="0"/>
    <x v="0"/>
    <x v="0"/>
    <x v="0"/>
    <x v="8"/>
    <x v="222"/>
    <x v="0"/>
    <x v="0"/>
    <s v="Tesseramento"/>
    <x v="1"/>
    <x v="3"/>
    <x v="0"/>
    <m/>
  </r>
  <r>
    <n v="124507"/>
    <x v="0"/>
    <x v="0"/>
    <x v="0"/>
    <x v="0"/>
    <x v="8"/>
    <x v="222"/>
    <x v="0"/>
    <x v="0"/>
    <s v="Tesseramento"/>
    <x v="1"/>
    <x v="0"/>
    <x v="0"/>
    <m/>
  </r>
  <r>
    <n v="129185"/>
    <x v="0"/>
    <x v="0"/>
    <x v="0"/>
    <x v="0"/>
    <x v="7"/>
    <x v="51"/>
    <x v="0"/>
    <x v="0"/>
    <s v="Tesseramento"/>
    <x v="1"/>
    <x v="0"/>
    <x v="0"/>
    <m/>
  </r>
  <r>
    <n v="224514"/>
    <x v="1"/>
    <x v="0"/>
    <x v="0"/>
    <x v="1"/>
    <x v="8"/>
    <x v="222"/>
    <x v="0"/>
    <x v="0"/>
    <s v="Tesseramento"/>
    <x v="1"/>
    <x v="7"/>
    <x v="0"/>
    <m/>
  </r>
  <r>
    <n v="99459"/>
    <x v="0"/>
    <x v="0"/>
    <x v="0"/>
    <x v="1"/>
    <x v="8"/>
    <x v="222"/>
    <x v="0"/>
    <x v="0"/>
    <s v="Tesseramento"/>
    <x v="1"/>
    <x v="4"/>
    <x v="0"/>
    <m/>
  </r>
  <r>
    <n v="74307"/>
    <x v="0"/>
    <x v="0"/>
    <x v="0"/>
    <x v="0"/>
    <x v="8"/>
    <x v="222"/>
    <x v="0"/>
    <x v="1"/>
    <s v="Tesseramento"/>
    <x v="1"/>
    <x v="3"/>
    <x v="0"/>
    <m/>
  </r>
  <r>
    <n v="141014"/>
    <x v="0"/>
    <x v="0"/>
    <x v="0"/>
    <x v="0"/>
    <x v="8"/>
    <x v="222"/>
    <x v="0"/>
    <x v="0"/>
    <s v="Tesseramento"/>
    <x v="1"/>
    <x v="3"/>
    <x v="0"/>
    <m/>
  </r>
  <r>
    <n v="226318"/>
    <x v="0"/>
    <x v="0"/>
    <x v="0"/>
    <x v="0"/>
    <x v="8"/>
    <x v="222"/>
    <x v="0"/>
    <x v="0"/>
    <s v="Tesseramento"/>
    <x v="1"/>
    <x v="0"/>
    <x v="0"/>
    <m/>
  </r>
  <r>
    <n v="126856"/>
    <x v="0"/>
    <x v="0"/>
    <x v="0"/>
    <x v="0"/>
    <x v="8"/>
    <x v="222"/>
    <x v="0"/>
    <x v="0"/>
    <s v="Tesseramento"/>
    <x v="1"/>
    <x v="3"/>
    <x v="0"/>
    <m/>
  </r>
  <r>
    <n v="129471"/>
    <x v="0"/>
    <x v="0"/>
    <x v="0"/>
    <x v="1"/>
    <x v="8"/>
    <x v="222"/>
    <x v="0"/>
    <x v="0"/>
    <s v="Tesseramento"/>
    <x v="1"/>
    <x v="4"/>
    <x v="0"/>
    <m/>
  </r>
  <r>
    <n v="41121"/>
    <x v="0"/>
    <x v="0"/>
    <x v="0"/>
    <x v="0"/>
    <x v="8"/>
    <x v="222"/>
    <x v="0"/>
    <x v="0"/>
    <s v="Tesseramento"/>
    <x v="1"/>
    <x v="4"/>
    <x v="0"/>
    <m/>
  </r>
  <r>
    <n v="235524"/>
    <x v="0"/>
    <x v="1"/>
    <x v="1"/>
    <x v="1"/>
    <x v="7"/>
    <x v="168"/>
    <x v="0"/>
    <x v="0"/>
    <s v="Tesseramento"/>
    <x v="1"/>
    <x v="1"/>
    <x v="0"/>
    <m/>
  </r>
  <r>
    <n v="177334"/>
    <x v="0"/>
    <x v="0"/>
    <x v="0"/>
    <x v="0"/>
    <x v="8"/>
    <x v="222"/>
    <x v="0"/>
    <x v="0"/>
    <s v="Tesseramento"/>
    <x v="1"/>
    <x v="3"/>
    <x v="0"/>
    <m/>
  </r>
  <r>
    <n v="226320"/>
    <x v="1"/>
    <x v="0"/>
    <x v="0"/>
    <x v="3"/>
    <x v="8"/>
    <x v="222"/>
    <x v="0"/>
    <x v="0"/>
    <s v="Tesseramento"/>
    <x v="1"/>
    <x v="5"/>
    <x v="0"/>
    <m/>
  </r>
  <r>
    <n v="129473"/>
    <x v="0"/>
    <x v="0"/>
    <x v="0"/>
    <x v="0"/>
    <x v="8"/>
    <x v="222"/>
    <x v="0"/>
    <x v="0"/>
    <s v="Tesseramento"/>
    <x v="1"/>
    <x v="0"/>
    <x v="0"/>
    <m/>
  </r>
  <r>
    <n v="44948"/>
    <x v="0"/>
    <x v="0"/>
    <x v="0"/>
    <x v="0"/>
    <x v="8"/>
    <x v="222"/>
    <x v="0"/>
    <x v="0"/>
    <s v="Tesseramento"/>
    <x v="1"/>
    <x v="4"/>
    <x v="0"/>
    <m/>
  </r>
  <r>
    <n v="93829"/>
    <x v="0"/>
    <x v="0"/>
    <x v="0"/>
    <x v="0"/>
    <x v="7"/>
    <x v="51"/>
    <x v="0"/>
    <x v="0"/>
    <s v="Tesseramento"/>
    <x v="1"/>
    <x v="0"/>
    <x v="0"/>
    <m/>
  </r>
  <r>
    <n v="220126"/>
    <x v="1"/>
    <x v="0"/>
    <x v="0"/>
    <x v="3"/>
    <x v="7"/>
    <x v="51"/>
    <x v="0"/>
    <x v="1"/>
    <s v="Tesseramento"/>
    <x v="1"/>
    <x v="5"/>
    <x v="0"/>
    <m/>
  </r>
  <r>
    <n v="57172"/>
    <x v="0"/>
    <x v="0"/>
    <x v="0"/>
    <x v="0"/>
    <x v="8"/>
    <x v="222"/>
    <x v="0"/>
    <x v="0"/>
    <s v="Tesseramento"/>
    <x v="1"/>
    <x v="4"/>
    <x v="0"/>
    <m/>
  </r>
  <r>
    <n v="116404"/>
    <x v="0"/>
    <x v="0"/>
    <x v="0"/>
    <x v="0"/>
    <x v="8"/>
    <x v="222"/>
    <x v="0"/>
    <x v="0"/>
    <s v="Tesseramento"/>
    <x v="1"/>
    <x v="0"/>
    <x v="0"/>
    <m/>
  </r>
  <r>
    <n v="28605"/>
    <x v="0"/>
    <x v="0"/>
    <x v="0"/>
    <x v="0"/>
    <x v="8"/>
    <x v="222"/>
    <x v="0"/>
    <x v="0"/>
    <s v="Tesseramento"/>
    <x v="1"/>
    <x v="3"/>
    <x v="0"/>
    <m/>
  </r>
  <r>
    <n v="111296"/>
    <x v="0"/>
    <x v="0"/>
    <x v="0"/>
    <x v="0"/>
    <x v="8"/>
    <x v="222"/>
    <x v="0"/>
    <x v="0"/>
    <s v="Tesseramento"/>
    <x v="1"/>
    <x v="4"/>
    <x v="0"/>
    <m/>
  </r>
  <r>
    <n v="35778"/>
    <x v="0"/>
    <x v="0"/>
    <x v="0"/>
    <x v="0"/>
    <x v="8"/>
    <x v="222"/>
    <x v="0"/>
    <x v="0"/>
    <s v="Tesseramento"/>
    <x v="1"/>
    <x v="0"/>
    <x v="0"/>
    <m/>
  </r>
  <r>
    <n v="31892"/>
    <x v="0"/>
    <x v="0"/>
    <x v="0"/>
    <x v="0"/>
    <x v="8"/>
    <x v="222"/>
    <x v="0"/>
    <x v="0"/>
    <s v="Tesseramento"/>
    <x v="1"/>
    <x v="3"/>
    <x v="0"/>
    <m/>
  </r>
  <r>
    <n v="208993"/>
    <x v="0"/>
    <x v="0"/>
    <x v="0"/>
    <x v="0"/>
    <x v="11"/>
    <x v="142"/>
    <x v="0"/>
    <x v="0"/>
    <s v="Tesseramento"/>
    <x v="1"/>
    <x v="0"/>
    <x v="0"/>
    <m/>
  </r>
  <r>
    <n v="175477"/>
    <x v="0"/>
    <x v="0"/>
    <x v="0"/>
    <x v="0"/>
    <x v="11"/>
    <x v="142"/>
    <x v="0"/>
    <x v="0"/>
    <s v="Tesseramento"/>
    <x v="1"/>
    <x v="0"/>
    <x v="0"/>
    <m/>
  </r>
  <r>
    <n v="111216"/>
    <x v="0"/>
    <x v="0"/>
    <x v="0"/>
    <x v="0"/>
    <x v="11"/>
    <x v="142"/>
    <x v="0"/>
    <x v="0"/>
    <s v="Tesseramento"/>
    <x v="1"/>
    <x v="3"/>
    <x v="0"/>
    <m/>
  </r>
  <r>
    <n v="155967"/>
    <x v="0"/>
    <x v="0"/>
    <x v="0"/>
    <x v="0"/>
    <x v="11"/>
    <x v="142"/>
    <x v="0"/>
    <x v="0"/>
    <s v="Tesseramento"/>
    <x v="1"/>
    <x v="0"/>
    <x v="0"/>
    <m/>
  </r>
  <r>
    <n v="3683"/>
    <x v="0"/>
    <x v="0"/>
    <x v="0"/>
    <x v="0"/>
    <x v="11"/>
    <x v="142"/>
    <x v="0"/>
    <x v="0"/>
    <s v="Tesseramento"/>
    <x v="1"/>
    <x v="0"/>
    <x v="0"/>
    <m/>
  </r>
  <r>
    <n v="150098"/>
    <x v="0"/>
    <x v="0"/>
    <x v="0"/>
    <x v="0"/>
    <x v="11"/>
    <x v="142"/>
    <x v="0"/>
    <x v="0"/>
    <s v="Tesseramento"/>
    <x v="1"/>
    <x v="0"/>
    <x v="0"/>
    <m/>
  </r>
  <r>
    <n v="16539"/>
    <x v="0"/>
    <x v="0"/>
    <x v="0"/>
    <x v="0"/>
    <x v="7"/>
    <x v="135"/>
    <x v="0"/>
    <x v="0"/>
    <s v="Tesseramento"/>
    <x v="1"/>
    <x v="4"/>
    <x v="0"/>
    <m/>
  </r>
  <r>
    <n v="95462"/>
    <x v="0"/>
    <x v="0"/>
    <x v="0"/>
    <x v="0"/>
    <x v="11"/>
    <x v="142"/>
    <x v="0"/>
    <x v="0"/>
    <s v="Tesseramento"/>
    <x v="1"/>
    <x v="0"/>
    <x v="0"/>
    <m/>
  </r>
  <r>
    <n v="141881"/>
    <x v="0"/>
    <x v="0"/>
    <x v="0"/>
    <x v="0"/>
    <x v="11"/>
    <x v="142"/>
    <x v="0"/>
    <x v="0"/>
    <s v="Tesseramento"/>
    <x v="1"/>
    <x v="0"/>
    <x v="0"/>
    <m/>
  </r>
  <r>
    <n v="183156"/>
    <x v="0"/>
    <x v="0"/>
    <x v="0"/>
    <x v="0"/>
    <x v="7"/>
    <x v="51"/>
    <x v="0"/>
    <x v="0"/>
    <s v="Tesseramento"/>
    <x v="1"/>
    <x v="0"/>
    <x v="0"/>
    <m/>
  </r>
  <r>
    <n v="213965"/>
    <x v="0"/>
    <x v="0"/>
    <x v="0"/>
    <x v="1"/>
    <x v="11"/>
    <x v="142"/>
    <x v="0"/>
    <x v="0"/>
    <s v="Tesseramento"/>
    <x v="1"/>
    <x v="1"/>
    <x v="0"/>
    <m/>
  </r>
  <r>
    <n v="183157"/>
    <x v="0"/>
    <x v="0"/>
    <x v="0"/>
    <x v="1"/>
    <x v="7"/>
    <x v="51"/>
    <x v="0"/>
    <x v="1"/>
    <s v="Tesseramento"/>
    <x v="1"/>
    <x v="0"/>
    <x v="0"/>
    <m/>
  </r>
  <r>
    <n v="165381"/>
    <x v="0"/>
    <x v="0"/>
    <x v="0"/>
    <x v="0"/>
    <x v="11"/>
    <x v="142"/>
    <x v="0"/>
    <x v="0"/>
    <s v="Tesseramento"/>
    <x v="1"/>
    <x v="4"/>
    <x v="0"/>
    <m/>
  </r>
  <r>
    <n v="177469"/>
    <x v="0"/>
    <x v="0"/>
    <x v="0"/>
    <x v="0"/>
    <x v="8"/>
    <x v="46"/>
    <x v="0"/>
    <x v="0"/>
    <s v="Tesseramento"/>
    <x v="0"/>
    <x v="0"/>
    <x v="0"/>
    <m/>
  </r>
  <r>
    <n v="37529"/>
    <x v="0"/>
    <x v="0"/>
    <x v="0"/>
    <x v="0"/>
    <x v="4"/>
    <x v="23"/>
    <x v="0"/>
    <x v="0"/>
    <s v="Tesseramento"/>
    <x v="1"/>
    <x v="4"/>
    <x v="0"/>
    <m/>
  </r>
  <r>
    <n v="30910"/>
    <x v="0"/>
    <x v="0"/>
    <x v="0"/>
    <x v="0"/>
    <x v="4"/>
    <x v="23"/>
    <x v="0"/>
    <x v="0"/>
    <s v="Tesseramento"/>
    <x v="1"/>
    <x v="1"/>
    <x v="0"/>
    <m/>
  </r>
  <r>
    <n v="90383"/>
    <x v="0"/>
    <x v="0"/>
    <x v="0"/>
    <x v="0"/>
    <x v="4"/>
    <x v="23"/>
    <x v="0"/>
    <x v="1"/>
    <s v="Tesseramento"/>
    <x v="1"/>
    <x v="4"/>
    <x v="0"/>
    <m/>
  </r>
  <r>
    <n v="79204"/>
    <x v="0"/>
    <x v="0"/>
    <x v="0"/>
    <x v="0"/>
    <x v="4"/>
    <x v="23"/>
    <x v="0"/>
    <x v="1"/>
    <s v="Tesseramento"/>
    <x v="1"/>
    <x v="3"/>
    <x v="0"/>
    <m/>
  </r>
  <r>
    <n v="72795"/>
    <x v="0"/>
    <x v="0"/>
    <x v="0"/>
    <x v="0"/>
    <x v="4"/>
    <x v="23"/>
    <x v="0"/>
    <x v="0"/>
    <s v="Tesseramento"/>
    <x v="1"/>
    <x v="3"/>
    <x v="0"/>
    <m/>
  </r>
  <r>
    <n v="94396"/>
    <x v="0"/>
    <x v="0"/>
    <x v="0"/>
    <x v="0"/>
    <x v="4"/>
    <x v="23"/>
    <x v="0"/>
    <x v="1"/>
    <s v="Tesseramento"/>
    <x v="1"/>
    <x v="3"/>
    <x v="0"/>
    <m/>
  </r>
  <r>
    <n v="130149"/>
    <x v="0"/>
    <x v="0"/>
    <x v="0"/>
    <x v="2"/>
    <x v="4"/>
    <x v="23"/>
    <x v="0"/>
    <x v="0"/>
    <s v="Tesseramento"/>
    <x v="1"/>
    <x v="3"/>
    <x v="0"/>
    <m/>
  </r>
  <r>
    <n v="93646"/>
    <x v="0"/>
    <x v="0"/>
    <x v="0"/>
    <x v="0"/>
    <x v="4"/>
    <x v="23"/>
    <x v="0"/>
    <x v="0"/>
    <s v="Tesseramento"/>
    <x v="1"/>
    <x v="3"/>
    <x v="0"/>
    <m/>
  </r>
  <r>
    <n v="95636"/>
    <x v="0"/>
    <x v="0"/>
    <x v="0"/>
    <x v="0"/>
    <x v="4"/>
    <x v="23"/>
    <x v="0"/>
    <x v="0"/>
    <s v="Tesseramento"/>
    <x v="1"/>
    <x v="1"/>
    <x v="0"/>
    <m/>
  </r>
  <r>
    <n v="14178"/>
    <x v="0"/>
    <x v="0"/>
    <x v="0"/>
    <x v="0"/>
    <x v="4"/>
    <x v="23"/>
    <x v="0"/>
    <x v="0"/>
    <s v="Tesseramento"/>
    <x v="1"/>
    <x v="4"/>
    <x v="0"/>
    <m/>
  </r>
  <r>
    <n v="72493"/>
    <x v="0"/>
    <x v="0"/>
    <x v="0"/>
    <x v="0"/>
    <x v="4"/>
    <x v="23"/>
    <x v="0"/>
    <x v="0"/>
    <s v="Tesseramento"/>
    <x v="1"/>
    <x v="4"/>
    <x v="0"/>
    <m/>
  </r>
  <r>
    <n v="19149"/>
    <x v="0"/>
    <x v="0"/>
    <x v="0"/>
    <x v="0"/>
    <x v="4"/>
    <x v="23"/>
    <x v="0"/>
    <x v="0"/>
    <s v="Tesseramento"/>
    <x v="1"/>
    <x v="0"/>
    <x v="0"/>
    <m/>
  </r>
  <r>
    <n v="142051"/>
    <x v="1"/>
    <x v="0"/>
    <x v="0"/>
    <x v="0"/>
    <x v="4"/>
    <x v="23"/>
    <x v="0"/>
    <x v="0"/>
    <s v="Tesseramento"/>
    <x v="1"/>
    <x v="6"/>
    <x v="0"/>
    <m/>
  </r>
  <r>
    <n v="144887"/>
    <x v="0"/>
    <x v="0"/>
    <x v="0"/>
    <x v="0"/>
    <x v="4"/>
    <x v="23"/>
    <x v="0"/>
    <x v="0"/>
    <s v="Tesseramento"/>
    <x v="1"/>
    <x v="1"/>
    <x v="0"/>
    <m/>
  </r>
  <r>
    <n v="131980"/>
    <x v="0"/>
    <x v="0"/>
    <x v="0"/>
    <x v="1"/>
    <x v="4"/>
    <x v="23"/>
    <x v="0"/>
    <x v="1"/>
    <s v="Tesseramento"/>
    <x v="1"/>
    <x v="4"/>
    <x v="0"/>
    <m/>
  </r>
  <r>
    <n v="74151"/>
    <x v="0"/>
    <x v="0"/>
    <x v="0"/>
    <x v="0"/>
    <x v="4"/>
    <x v="23"/>
    <x v="0"/>
    <x v="0"/>
    <s v="Tesseramento"/>
    <x v="1"/>
    <x v="4"/>
    <x v="0"/>
    <m/>
  </r>
  <r>
    <n v="61125"/>
    <x v="0"/>
    <x v="0"/>
    <x v="0"/>
    <x v="2"/>
    <x v="4"/>
    <x v="23"/>
    <x v="0"/>
    <x v="1"/>
    <s v="Tesseramento"/>
    <x v="1"/>
    <x v="0"/>
    <x v="0"/>
    <m/>
  </r>
  <r>
    <n v="142055"/>
    <x v="0"/>
    <x v="0"/>
    <x v="0"/>
    <x v="0"/>
    <x v="4"/>
    <x v="23"/>
    <x v="0"/>
    <x v="1"/>
    <s v="Tesseramento"/>
    <x v="1"/>
    <x v="0"/>
    <x v="0"/>
    <m/>
  </r>
  <r>
    <n v="79213"/>
    <x v="0"/>
    <x v="0"/>
    <x v="0"/>
    <x v="0"/>
    <x v="4"/>
    <x v="23"/>
    <x v="0"/>
    <x v="0"/>
    <s v="Tesseramento"/>
    <x v="1"/>
    <x v="3"/>
    <x v="0"/>
    <m/>
  </r>
  <r>
    <n v="79214"/>
    <x v="0"/>
    <x v="0"/>
    <x v="0"/>
    <x v="0"/>
    <x v="4"/>
    <x v="23"/>
    <x v="0"/>
    <x v="1"/>
    <s v="Tesseramento"/>
    <x v="1"/>
    <x v="1"/>
    <x v="0"/>
    <m/>
  </r>
  <r>
    <n v="128720"/>
    <x v="0"/>
    <x v="0"/>
    <x v="0"/>
    <x v="0"/>
    <x v="4"/>
    <x v="23"/>
    <x v="0"/>
    <x v="0"/>
    <s v="Tesseramento"/>
    <x v="1"/>
    <x v="3"/>
    <x v="0"/>
    <m/>
  </r>
  <r>
    <n v="118483"/>
    <x v="1"/>
    <x v="0"/>
    <x v="0"/>
    <x v="0"/>
    <x v="4"/>
    <x v="23"/>
    <x v="0"/>
    <x v="1"/>
    <s v="Tesseramento"/>
    <x v="1"/>
    <x v="6"/>
    <x v="0"/>
    <s v="B"/>
  </r>
  <r>
    <n v="217836"/>
    <x v="1"/>
    <x v="0"/>
    <x v="0"/>
    <x v="1"/>
    <x v="4"/>
    <x v="23"/>
    <x v="0"/>
    <x v="1"/>
    <s v="Tesseramento"/>
    <x v="1"/>
    <x v="5"/>
    <x v="0"/>
    <m/>
  </r>
  <r>
    <n v="217838"/>
    <x v="1"/>
    <x v="0"/>
    <x v="0"/>
    <x v="1"/>
    <x v="4"/>
    <x v="23"/>
    <x v="0"/>
    <x v="1"/>
    <s v="Tesseramento"/>
    <x v="1"/>
    <x v="5"/>
    <x v="0"/>
    <m/>
  </r>
  <r>
    <n v="14351"/>
    <x v="0"/>
    <x v="0"/>
    <x v="0"/>
    <x v="0"/>
    <x v="4"/>
    <x v="23"/>
    <x v="0"/>
    <x v="0"/>
    <s v="Tesseramento"/>
    <x v="1"/>
    <x v="0"/>
    <x v="0"/>
    <m/>
  </r>
  <r>
    <n v="147545"/>
    <x v="1"/>
    <x v="0"/>
    <x v="0"/>
    <x v="0"/>
    <x v="4"/>
    <x v="23"/>
    <x v="0"/>
    <x v="0"/>
    <s v="Tesseramento"/>
    <x v="1"/>
    <x v="6"/>
    <x v="0"/>
    <m/>
  </r>
  <r>
    <n v="125000"/>
    <x v="0"/>
    <x v="0"/>
    <x v="0"/>
    <x v="0"/>
    <x v="4"/>
    <x v="23"/>
    <x v="0"/>
    <x v="0"/>
    <s v="Tesseramento"/>
    <x v="1"/>
    <x v="0"/>
    <x v="0"/>
    <m/>
  </r>
  <r>
    <n v="14180"/>
    <x v="0"/>
    <x v="0"/>
    <x v="0"/>
    <x v="0"/>
    <x v="4"/>
    <x v="23"/>
    <x v="0"/>
    <x v="1"/>
    <s v="Tesseramento"/>
    <x v="1"/>
    <x v="4"/>
    <x v="0"/>
    <m/>
  </r>
  <r>
    <n v="5008"/>
    <x v="0"/>
    <x v="0"/>
    <x v="0"/>
    <x v="0"/>
    <x v="4"/>
    <x v="23"/>
    <x v="0"/>
    <x v="0"/>
    <s v="Tesseramento"/>
    <x v="1"/>
    <x v="3"/>
    <x v="0"/>
    <m/>
  </r>
  <r>
    <n v="174111"/>
    <x v="0"/>
    <x v="0"/>
    <x v="0"/>
    <x v="0"/>
    <x v="4"/>
    <x v="23"/>
    <x v="0"/>
    <x v="1"/>
    <s v="Tesseramento"/>
    <x v="1"/>
    <x v="0"/>
    <x v="0"/>
    <m/>
  </r>
  <r>
    <n v="14461"/>
    <x v="0"/>
    <x v="0"/>
    <x v="0"/>
    <x v="0"/>
    <x v="4"/>
    <x v="23"/>
    <x v="0"/>
    <x v="0"/>
    <s v="Tesseramento"/>
    <x v="1"/>
    <x v="4"/>
    <x v="0"/>
    <m/>
  </r>
  <r>
    <n v="90408"/>
    <x v="0"/>
    <x v="0"/>
    <x v="0"/>
    <x v="0"/>
    <x v="4"/>
    <x v="23"/>
    <x v="0"/>
    <x v="0"/>
    <s v="Tesseramento"/>
    <x v="1"/>
    <x v="4"/>
    <x v="0"/>
    <m/>
  </r>
  <r>
    <n v="226798"/>
    <x v="0"/>
    <x v="0"/>
    <x v="0"/>
    <x v="0"/>
    <x v="8"/>
    <x v="46"/>
    <x v="0"/>
    <x v="0"/>
    <s v="Tesseramento"/>
    <x v="0"/>
    <x v="0"/>
    <x v="0"/>
    <m/>
  </r>
  <r>
    <n v="105140"/>
    <x v="0"/>
    <x v="0"/>
    <x v="0"/>
    <x v="1"/>
    <x v="7"/>
    <x v="51"/>
    <x v="0"/>
    <x v="1"/>
    <s v="Tesseramento"/>
    <x v="1"/>
    <x v="3"/>
    <x v="0"/>
    <m/>
  </r>
  <r>
    <n v="89467"/>
    <x v="0"/>
    <x v="0"/>
    <x v="0"/>
    <x v="0"/>
    <x v="7"/>
    <x v="51"/>
    <x v="0"/>
    <x v="0"/>
    <s v="Tesseramento"/>
    <x v="1"/>
    <x v="4"/>
    <x v="0"/>
    <m/>
  </r>
  <r>
    <n v="218843"/>
    <x v="0"/>
    <x v="0"/>
    <x v="0"/>
    <x v="2"/>
    <x v="7"/>
    <x v="51"/>
    <x v="0"/>
    <x v="0"/>
    <s v="Tesseramento"/>
    <x v="1"/>
    <x v="4"/>
    <x v="0"/>
    <m/>
  </r>
  <r>
    <n v="84903"/>
    <x v="0"/>
    <x v="0"/>
    <x v="0"/>
    <x v="0"/>
    <x v="11"/>
    <x v="142"/>
    <x v="0"/>
    <x v="0"/>
    <s v="Tesseramento"/>
    <x v="1"/>
    <x v="0"/>
    <x v="0"/>
    <m/>
  </r>
  <r>
    <n v="92795"/>
    <x v="0"/>
    <x v="0"/>
    <x v="0"/>
    <x v="0"/>
    <x v="8"/>
    <x v="46"/>
    <x v="0"/>
    <x v="0"/>
    <s v="Tesseramento"/>
    <x v="0"/>
    <x v="0"/>
    <x v="0"/>
    <m/>
  </r>
  <r>
    <n v="205645"/>
    <x v="0"/>
    <x v="0"/>
    <x v="0"/>
    <x v="1"/>
    <x v="8"/>
    <x v="222"/>
    <x v="0"/>
    <x v="0"/>
    <s v="Tesseramento"/>
    <x v="1"/>
    <x v="4"/>
    <x v="0"/>
    <m/>
  </r>
  <r>
    <n v="94782"/>
    <x v="0"/>
    <x v="0"/>
    <x v="0"/>
    <x v="0"/>
    <x v="8"/>
    <x v="222"/>
    <x v="0"/>
    <x v="0"/>
    <s v="Tesseramento"/>
    <x v="1"/>
    <x v="0"/>
    <x v="0"/>
    <m/>
  </r>
  <r>
    <n v="72816"/>
    <x v="0"/>
    <x v="0"/>
    <x v="0"/>
    <x v="0"/>
    <x v="8"/>
    <x v="222"/>
    <x v="0"/>
    <x v="0"/>
    <s v="Tesseramento"/>
    <x v="1"/>
    <x v="0"/>
    <x v="0"/>
    <m/>
  </r>
  <r>
    <n v="224522"/>
    <x v="1"/>
    <x v="0"/>
    <x v="0"/>
    <x v="1"/>
    <x v="8"/>
    <x v="222"/>
    <x v="0"/>
    <x v="1"/>
    <s v="Tesseramento"/>
    <x v="1"/>
    <x v="7"/>
    <x v="0"/>
    <m/>
  </r>
  <r>
    <n v="224525"/>
    <x v="1"/>
    <x v="0"/>
    <x v="0"/>
    <x v="0"/>
    <x v="8"/>
    <x v="222"/>
    <x v="0"/>
    <x v="0"/>
    <s v="Tesseramento"/>
    <x v="1"/>
    <x v="5"/>
    <x v="0"/>
    <m/>
  </r>
  <r>
    <n v="232432"/>
    <x v="0"/>
    <x v="0"/>
    <x v="0"/>
    <x v="1"/>
    <x v="8"/>
    <x v="222"/>
    <x v="0"/>
    <x v="0"/>
    <s v="Tesseramento"/>
    <x v="1"/>
    <x v="0"/>
    <x v="0"/>
    <m/>
  </r>
  <r>
    <n v="163632"/>
    <x v="0"/>
    <x v="0"/>
    <x v="0"/>
    <x v="0"/>
    <x v="8"/>
    <x v="222"/>
    <x v="0"/>
    <x v="0"/>
    <s v="Tesseramento"/>
    <x v="1"/>
    <x v="0"/>
    <x v="0"/>
    <m/>
  </r>
  <r>
    <n v="117589"/>
    <x v="0"/>
    <x v="0"/>
    <x v="0"/>
    <x v="0"/>
    <x v="8"/>
    <x v="222"/>
    <x v="0"/>
    <x v="0"/>
    <s v="Tesseramento"/>
    <x v="1"/>
    <x v="3"/>
    <x v="0"/>
    <m/>
  </r>
  <r>
    <n v="22934"/>
    <x v="0"/>
    <x v="0"/>
    <x v="0"/>
    <x v="0"/>
    <x v="8"/>
    <x v="222"/>
    <x v="0"/>
    <x v="0"/>
    <s v="Tesseramento"/>
    <x v="1"/>
    <x v="0"/>
    <x v="0"/>
    <m/>
  </r>
  <r>
    <n v="217297"/>
    <x v="0"/>
    <x v="0"/>
    <x v="0"/>
    <x v="1"/>
    <x v="8"/>
    <x v="222"/>
    <x v="0"/>
    <x v="1"/>
    <s v="Tesseramento"/>
    <x v="1"/>
    <x v="4"/>
    <x v="0"/>
    <m/>
  </r>
  <r>
    <n v="117590"/>
    <x v="0"/>
    <x v="0"/>
    <x v="0"/>
    <x v="0"/>
    <x v="8"/>
    <x v="222"/>
    <x v="0"/>
    <x v="0"/>
    <s v="Tesseramento"/>
    <x v="1"/>
    <x v="4"/>
    <x v="0"/>
    <m/>
  </r>
  <r>
    <n v="169993"/>
    <x v="0"/>
    <x v="0"/>
    <x v="0"/>
    <x v="0"/>
    <x v="8"/>
    <x v="222"/>
    <x v="0"/>
    <x v="0"/>
    <s v="Tesseramento"/>
    <x v="1"/>
    <x v="3"/>
    <x v="0"/>
    <m/>
  </r>
  <r>
    <n v="108185"/>
    <x v="0"/>
    <x v="0"/>
    <x v="0"/>
    <x v="1"/>
    <x v="8"/>
    <x v="222"/>
    <x v="0"/>
    <x v="1"/>
    <s v="Tesseramento"/>
    <x v="1"/>
    <x v="0"/>
    <x v="0"/>
    <m/>
  </r>
  <r>
    <n v="176779"/>
    <x v="0"/>
    <x v="0"/>
    <x v="0"/>
    <x v="0"/>
    <x v="8"/>
    <x v="222"/>
    <x v="0"/>
    <x v="0"/>
    <s v="Tesseramento"/>
    <x v="1"/>
    <x v="0"/>
    <x v="0"/>
    <m/>
  </r>
  <r>
    <n v="161103"/>
    <x v="0"/>
    <x v="0"/>
    <x v="0"/>
    <x v="0"/>
    <x v="8"/>
    <x v="222"/>
    <x v="0"/>
    <x v="0"/>
    <s v="Tesseramento"/>
    <x v="1"/>
    <x v="4"/>
    <x v="0"/>
    <m/>
  </r>
  <r>
    <n v="72843"/>
    <x v="0"/>
    <x v="0"/>
    <x v="0"/>
    <x v="0"/>
    <x v="8"/>
    <x v="222"/>
    <x v="0"/>
    <x v="0"/>
    <s v="Tesseramento"/>
    <x v="1"/>
    <x v="0"/>
    <x v="0"/>
    <m/>
  </r>
  <r>
    <n v="143626"/>
    <x v="0"/>
    <x v="0"/>
    <x v="0"/>
    <x v="0"/>
    <x v="8"/>
    <x v="222"/>
    <x v="0"/>
    <x v="0"/>
    <s v="Tesseramento"/>
    <x v="1"/>
    <x v="3"/>
    <x v="0"/>
    <m/>
  </r>
  <r>
    <n v="11482"/>
    <x v="0"/>
    <x v="0"/>
    <x v="0"/>
    <x v="0"/>
    <x v="8"/>
    <x v="222"/>
    <x v="0"/>
    <x v="0"/>
    <s v="Tesseramento"/>
    <x v="1"/>
    <x v="3"/>
    <x v="0"/>
    <m/>
  </r>
  <r>
    <n v="185051"/>
    <x v="1"/>
    <x v="0"/>
    <x v="0"/>
    <x v="0"/>
    <x v="8"/>
    <x v="222"/>
    <x v="0"/>
    <x v="1"/>
    <s v="Tesseramento"/>
    <x v="1"/>
    <x v="7"/>
    <x v="0"/>
    <m/>
  </r>
  <r>
    <n v="178193"/>
    <x v="0"/>
    <x v="0"/>
    <x v="0"/>
    <x v="0"/>
    <x v="8"/>
    <x v="222"/>
    <x v="0"/>
    <x v="0"/>
    <s v="Tesseramento"/>
    <x v="1"/>
    <x v="0"/>
    <x v="0"/>
    <m/>
  </r>
  <r>
    <n v="103793"/>
    <x v="0"/>
    <x v="0"/>
    <x v="0"/>
    <x v="0"/>
    <x v="8"/>
    <x v="222"/>
    <x v="0"/>
    <x v="0"/>
    <s v="Tesseramento"/>
    <x v="1"/>
    <x v="1"/>
    <x v="0"/>
    <m/>
  </r>
  <r>
    <n v="138601"/>
    <x v="0"/>
    <x v="0"/>
    <x v="0"/>
    <x v="1"/>
    <x v="8"/>
    <x v="222"/>
    <x v="0"/>
    <x v="0"/>
    <s v="Tesseramento"/>
    <x v="1"/>
    <x v="3"/>
    <x v="0"/>
    <m/>
  </r>
  <r>
    <n v="100223"/>
    <x v="0"/>
    <x v="0"/>
    <x v="0"/>
    <x v="0"/>
    <x v="8"/>
    <x v="222"/>
    <x v="0"/>
    <x v="0"/>
    <s v="Tesseramento"/>
    <x v="1"/>
    <x v="4"/>
    <x v="0"/>
    <m/>
  </r>
  <r>
    <n v="188744"/>
    <x v="0"/>
    <x v="0"/>
    <x v="0"/>
    <x v="0"/>
    <x v="8"/>
    <x v="222"/>
    <x v="0"/>
    <x v="1"/>
    <s v="Tesseramento"/>
    <x v="1"/>
    <x v="0"/>
    <x v="0"/>
    <m/>
  </r>
  <r>
    <n v="88059"/>
    <x v="0"/>
    <x v="0"/>
    <x v="0"/>
    <x v="0"/>
    <x v="8"/>
    <x v="222"/>
    <x v="0"/>
    <x v="0"/>
    <s v="Tesseramento"/>
    <x v="1"/>
    <x v="0"/>
    <x v="0"/>
    <m/>
  </r>
  <r>
    <n v="152128"/>
    <x v="0"/>
    <x v="0"/>
    <x v="0"/>
    <x v="0"/>
    <x v="11"/>
    <x v="142"/>
    <x v="0"/>
    <x v="0"/>
    <s v="Tesseramento"/>
    <x v="1"/>
    <x v="0"/>
    <x v="0"/>
    <m/>
  </r>
  <r>
    <n v="207488"/>
    <x v="0"/>
    <x v="0"/>
    <x v="0"/>
    <x v="0"/>
    <x v="8"/>
    <x v="222"/>
    <x v="0"/>
    <x v="0"/>
    <s v="Tesseramento"/>
    <x v="1"/>
    <x v="0"/>
    <x v="0"/>
    <m/>
  </r>
  <r>
    <n v="105625"/>
    <x v="0"/>
    <x v="0"/>
    <x v="0"/>
    <x v="0"/>
    <x v="8"/>
    <x v="222"/>
    <x v="0"/>
    <x v="0"/>
    <s v="Tesseramento"/>
    <x v="1"/>
    <x v="3"/>
    <x v="0"/>
    <m/>
  </r>
  <r>
    <n v="17118"/>
    <x v="0"/>
    <x v="0"/>
    <x v="0"/>
    <x v="0"/>
    <x v="8"/>
    <x v="222"/>
    <x v="0"/>
    <x v="1"/>
    <s v="Tesseramento"/>
    <x v="1"/>
    <x v="4"/>
    <x v="0"/>
    <m/>
  </r>
  <r>
    <n v="166101"/>
    <x v="0"/>
    <x v="0"/>
    <x v="0"/>
    <x v="0"/>
    <x v="11"/>
    <x v="142"/>
    <x v="0"/>
    <x v="0"/>
    <s v="Tesseramento"/>
    <x v="1"/>
    <x v="0"/>
    <x v="0"/>
    <m/>
  </r>
  <r>
    <n v="150416"/>
    <x v="0"/>
    <x v="0"/>
    <x v="0"/>
    <x v="0"/>
    <x v="8"/>
    <x v="222"/>
    <x v="0"/>
    <x v="1"/>
    <s v="Tesseramento"/>
    <x v="1"/>
    <x v="3"/>
    <x v="0"/>
    <m/>
  </r>
  <r>
    <n v="11553"/>
    <x v="0"/>
    <x v="0"/>
    <x v="0"/>
    <x v="0"/>
    <x v="8"/>
    <x v="222"/>
    <x v="0"/>
    <x v="0"/>
    <s v="Tesseramento"/>
    <x v="1"/>
    <x v="1"/>
    <x v="0"/>
    <m/>
  </r>
  <r>
    <n v="105629"/>
    <x v="0"/>
    <x v="0"/>
    <x v="0"/>
    <x v="1"/>
    <x v="8"/>
    <x v="222"/>
    <x v="0"/>
    <x v="0"/>
    <s v="Tesseramento"/>
    <x v="1"/>
    <x v="4"/>
    <x v="0"/>
    <m/>
  </r>
  <r>
    <n v="164347"/>
    <x v="0"/>
    <x v="0"/>
    <x v="0"/>
    <x v="1"/>
    <x v="8"/>
    <x v="222"/>
    <x v="0"/>
    <x v="0"/>
    <s v="Tesseramento"/>
    <x v="1"/>
    <x v="0"/>
    <x v="0"/>
    <m/>
  </r>
  <r>
    <n v="68190"/>
    <x v="0"/>
    <x v="0"/>
    <x v="0"/>
    <x v="0"/>
    <x v="8"/>
    <x v="222"/>
    <x v="0"/>
    <x v="1"/>
    <s v="Tesseramento"/>
    <x v="1"/>
    <x v="3"/>
    <x v="0"/>
    <m/>
  </r>
  <r>
    <n v="231551"/>
    <x v="0"/>
    <x v="0"/>
    <x v="0"/>
    <x v="0"/>
    <x v="8"/>
    <x v="222"/>
    <x v="0"/>
    <x v="0"/>
    <s v="Tesseramento"/>
    <x v="1"/>
    <x v="0"/>
    <x v="0"/>
    <m/>
  </r>
  <r>
    <n v="177332"/>
    <x v="0"/>
    <x v="0"/>
    <x v="0"/>
    <x v="0"/>
    <x v="8"/>
    <x v="222"/>
    <x v="0"/>
    <x v="1"/>
    <s v="Tesseramento"/>
    <x v="1"/>
    <x v="0"/>
    <x v="0"/>
    <m/>
  </r>
  <r>
    <n v="17045"/>
    <x v="0"/>
    <x v="0"/>
    <x v="0"/>
    <x v="0"/>
    <x v="8"/>
    <x v="222"/>
    <x v="0"/>
    <x v="1"/>
    <s v="Tesseramento"/>
    <x v="1"/>
    <x v="4"/>
    <x v="0"/>
    <m/>
  </r>
  <r>
    <n v="91608"/>
    <x v="0"/>
    <x v="0"/>
    <x v="0"/>
    <x v="4"/>
    <x v="11"/>
    <x v="142"/>
    <x v="0"/>
    <x v="0"/>
    <s v="Tesseramento"/>
    <x v="1"/>
    <x v="4"/>
    <x v="0"/>
    <m/>
  </r>
  <r>
    <n v="150426"/>
    <x v="0"/>
    <x v="0"/>
    <x v="0"/>
    <x v="0"/>
    <x v="8"/>
    <x v="222"/>
    <x v="0"/>
    <x v="0"/>
    <s v="Tesseramento"/>
    <x v="1"/>
    <x v="3"/>
    <x v="0"/>
    <m/>
  </r>
  <r>
    <n v="197111"/>
    <x v="0"/>
    <x v="0"/>
    <x v="0"/>
    <x v="0"/>
    <x v="8"/>
    <x v="222"/>
    <x v="0"/>
    <x v="0"/>
    <s v="Tesseramento"/>
    <x v="1"/>
    <x v="4"/>
    <x v="0"/>
    <m/>
  </r>
  <r>
    <n v="110867"/>
    <x v="0"/>
    <x v="0"/>
    <x v="0"/>
    <x v="0"/>
    <x v="8"/>
    <x v="222"/>
    <x v="0"/>
    <x v="0"/>
    <s v="Tesseramento"/>
    <x v="1"/>
    <x v="3"/>
    <x v="0"/>
    <m/>
  </r>
  <r>
    <n v="192286"/>
    <x v="0"/>
    <x v="0"/>
    <x v="0"/>
    <x v="0"/>
    <x v="8"/>
    <x v="222"/>
    <x v="0"/>
    <x v="0"/>
    <s v="Tesseramento"/>
    <x v="1"/>
    <x v="3"/>
    <x v="0"/>
    <m/>
  </r>
  <r>
    <n v="170057"/>
    <x v="0"/>
    <x v="0"/>
    <x v="0"/>
    <x v="0"/>
    <x v="8"/>
    <x v="222"/>
    <x v="0"/>
    <x v="0"/>
    <s v="Tesseramento"/>
    <x v="1"/>
    <x v="3"/>
    <x v="0"/>
    <m/>
  </r>
  <r>
    <n v="6497"/>
    <x v="0"/>
    <x v="0"/>
    <x v="0"/>
    <x v="0"/>
    <x v="11"/>
    <x v="142"/>
    <x v="0"/>
    <x v="0"/>
    <s v="Tesseramento"/>
    <x v="1"/>
    <x v="0"/>
    <x v="0"/>
    <m/>
  </r>
  <r>
    <n v="147119"/>
    <x v="0"/>
    <x v="0"/>
    <x v="0"/>
    <x v="0"/>
    <x v="8"/>
    <x v="222"/>
    <x v="0"/>
    <x v="0"/>
    <s v="Tesseramento"/>
    <x v="1"/>
    <x v="3"/>
    <x v="0"/>
    <m/>
  </r>
  <r>
    <n v="138929"/>
    <x v="0"/>
    <x v="0"/>
    <x v="0"/>
    <x v="0"/>
    <x v="8"/>
    <x v="222"/>
    <x v="0"/>
    <x v="1"/>
    <s v="Tesseramento"/>
    <x v="1"/>
    <x v="0"/>
    <x v="0"/>
    <m/>
  </r>
  <r>
    <n v="19906"/>
    <x v="0"/>
    <x v="0"/>
    <x v="0"/>
    <x v="0"/>
    <x v="11"/>
    <x v="142"/>
    <x v="0"/>
    <x v="0"/>
    <s v="Tesseramento"/>
    <x v="1"/>
    <x v="4"/>
    <x v="0"/>
    <m/>
  </r>
  <r>
    <n v="75031"/>
    <x v="0"/>
    <x v="0"/>
    <x v="0"/>
    <x v="0"/>
    <x v="8"/>
    <x v="222"/>
    <x v="0"/>
    <x v="0"/>
    <s v="Tesseramento"/>
    <x v="1"/>
    <x v="0"/>
    <x v="0"/>
    <m/>
  </r>
  <r>
    <n v="97567"/>
    <x v="0"/>
    <x v="0"/>
    <x v="0"/>
    <x v="1"/>
    <x v="8"/>
    <x v="222"/>
    <x v="0"/>
    <x v="1"/>
    <s v="Tesseramento"/>
    <x v="1"/>
    <x v="4"/>
    <x v="0"/>
    <m/>
  </r>
  <r>
    <n v="151647"/>
    <x v="0"/>
    <x v="0"/>
    <x v="0"/>
    <x v="0"/>
    <x v="8"/>
    <x v="222"/>
    <x v="0"/>
    <x v="0"/>
    <s v="Tesseramento"/>
    <x v="1"/>
    <x v="0"/>
    <x v="0"/>
    <m/>
  </r>
  <r>
    <n v="138930"/>
    <x v="0"/>
    <x v="0"/>
    <x v="0"/>
    <x v="0"/>
    <x v="8"/>
    <x v="222"/>
    <x v="0"/>
    <x v="0"/>
    <s v="Tesseramento"/>
    <x v="1"/>
    <x v="0"/>
    <x v="0"/>
    <m/>
  </r>
  <r>
    <n v="43855"/>
    <x v="0"/>
    <x v="0"/>
    <x v="0"/>
    <x v="0"/>
    <x v="11"/>
    <x v="142"/>
    <x v="0"/>
    <x v="0"/>
    <s v="Tesseramento"/>
    <x v="1"/>
    <x v="4"/>
    <x v="0"/>
    <m/>
  </r>
  <r>
    <n v="44949"/>
    <x v="0"/>
    <x v="0"/>
    <x v="0"/>
    <x v="0"/>
    <x v="8"/>
    <x v="222"/>
    <x v="0"/>
    <x v="1"/>
    <s v="Tesseramento"/>
    <x v="1"/>
    <x v="4"/>
    <x v="0"/>
    <m/>
  </r>
  <r>
    <n v="31874"/>
    <x v="0"/>
    <x v="0"/>
    <x v="0"/>
    <x v="0"/>
    <x v="8"/>
    <x v="222"/>
    <x v="0"/>
    <x v="1"/>
    <s v="Tesseramento"/>
    <x v="1"/>
    <x v="3"/>
    <x v="0"/>
    <m/>
  </r>
  <r>
    <n v="86973"/>
    <x v="0"/>
    <x v="0"/>
    <x v="0"/>
    <x v="0"/>
    <x v="8"/>
    <x v="222"/>
    <x v="0"/>
    <x v="1"/>
    <s v="Tesseramento"/>
    <x v="1"/>
    <x v="3"/>
    <x v="0"/>
    <m/>
  </r>
  <r>
    <n v="150430"/>
    <x v="0"/>
    <x v="0"/>
    <x v="0"/>
    <x v="0"/>
    <x v="8"/>
    <x v="222"/>
    <x v="0"/>
    <x v="0"/>
    <s v="Tesseramento"/>
    <x v="1"/>
    <x v="0"/>
    <x v="0"/>
    <m/>
  </r>
  <r>
    <n v="69958"/>
    <x v="0"/>
    <x v="0"/>
    <x v="0"/>
    <x v="0"/>
    <x v="11"/>
    <x v="142"/>
    <x v="0"/>
    <x v="0"/>
    <s v="Tesseramento"/>
    <x v="1"/>
    <x v="4"/>
    <x v="0"/>
    <m/>
  </r>
  <r>
    <n v="226319"/>
    <x v="0"/>
    <x v="0"/>
    <x v="0"/>
    <x v="0"/>
    <x v="8"/>
    <x v="222"/>
    <x v="0"/>
    <x v="0"/>
    <s v="Tesseramento"/>
    <x v="1"/>
    <x v="0"/>
    <x v="0"/>
    <m/>
  </r>
  <r>
    <n v="134244"/>
    <x v="0"/>
    <x v="0"/>
    <x v="0"/>
    <x v="0"/>
    <x v="8"/>
    <x v="222"/>
    <x v="0"/>
    <x v="0"/>
    <s v="Tesseramento"/>
    <x v="1"/>
    <x v="4"/>
    <x v="0"/>
    <m/>
  </r>
  <r>
    <n v="210639"/>
    <x v="0"/>
    <x v="0"/>
    <x v="0"/>
    <x v="0"/>
    <x v="8"/>
    <x v="222"/>
    <x v="0"/>
    <x v="0"/>
    <s v="Tesseramento"/>
    <x v="1"/>
    <x v="1"/>
    <x v="0"/>
    <m/>
  </r>
  <r>
    <n v="102054"/>
    <x v="0"/>
    <x v="0"/>
    <x v="0"/>
    <x v="0"/>
    <x v="8"/>
    <x v="222"/>
    <x v="0"/>
    <x v="0"/>
    <s v="Tesseramento"/>
    <x v="1"/>
    <x v="0"/>
    <x v="0"/>
    <m/>
  </r>
  <r>
    <n v="10353"/>
    <x v="0"/>
    <x v="0"/>
    <x v="0"/>
    <x v="0"/>
    <x v="11"/>
    <x v="142"/>
    <x v="0"/>
    <x v="0"/>
    <s v="Tesseramento"/>
    <x v="1"/>
    <x v="0"/>
    <x v="0"/>
    <m/>
  </r>
  <r>
    <n v="103722"/>
    <x v="0"/>
    <x v="0"/>
    <x v="0"/>
    <x v="0"/>
    <x v="8"/>
    <x v="222"/>
    <x v="0"/>
    <x v="0"/>
    <s v="Tesseramento"/>
    <x v="1"/>
    <x v="4"/>
    <x v="0"/>
    <m/>
  </r>
  <r>
    <n v="151074"/>
    <x v="0"/>
    <x v="0"/>
    <x v="0"/>
    <x v="0"/>
    <x v="11"/>
    <x v="142"/>
    <x v="0"/>
    <x v="0"/>
    <s v="Tesseramento"/>
    <x v="1"/>
    <x v="3"/>
    <x v="0"/>
    <m/>
  </r>
  <r>
    <n v="166150"/>
    <x v="0"/>
    <x v="0"/>
    <x v="0"/>
    <x v="0"/>
    <x v="11"/>
    <x v="142"/>
    <x v="0"/>
    <x v="1"/>
    <s v="Tesseramento"/>
    <x v="1"/>
    <x v="4"/>
    <x v="0"/>
    <m/>
  </r>
  <r>
    <n v="170761"/>
    <x v="0"/>
    <x v="0"/>
    <x v="0"/>
    <x v="0"/>
    <x v="11"/>
    <x v="142"/>
    <x v="0"/>
    <x v="0"/>
    <s v="Tesseramento"/>
    <x v="1"/>
    <x v="0"/>
    <x v="0"/>
    <m/>
  </r>
  <r>
    <n v="187303"/>
    <x v="0"/>
    <x v="0"/>
    <x v="0"/>
    <x v="0"/>
    <x v="11"/>
    <x v="142"/>
    <x v="0"/>
    <x v="0"/>
    <s v="Tesseramento"/>
    <x v="1"/>
    <x v="0"/>
    <x v="0"/>
    <m/>
  </r>
  <r>
    <n v="160391"/>
    <x v="0"/>
    <x v="0"/>
    <x v="0"/>
    <x v="0"/>
    <x v="11"/>
    <x v="142"/>
    <x v="0"/>
    <x v="1"/>
    <s v="Tesseramento"/>
    <x v="1"/>
    <x v="0"/>
    <x v="0"/>
    <m/>
  </r>
  <r>
    <n v="120931"/>
    <x v="0"/>
    <x v="0"/>
    <x v="0"/>
    <x v="0"/>
    <x v="11"/>
    <x v="142"/>
    <x v="0"/>
    <x v="0"/>
    <s v="Tesseramento"/>
    <x v="1"/>
    <x v="4"/>
    <x v="0"/>
    <m/>
  </r>
  <r>
    <n v="120932"/>
    <x v="0"/>
    <x v="0"/>
    <x v="0"/>
    <x v="0"/>
    <x v="11"/>
    <x v="142"/>
    <x v="0"/>
    <x v="1"/>
    <s v="Tesseramento"/>
    <x v="1"/>
    <x v="4"/>
    <x v="0"/>
    <m/>
  </r>
  <r>
    <n v="19458"/>
    <x v="0"/>
    <x v="0"/>
    <x v="0"/>
    <x v="0"/>
    <x v="11"/>
    <x v="142"/>
    <x v="0"/>
    <x v="0"/>
    <s v="Tesseramento"/>
    <x v="1"/>
    <x v="0"/>
    <x v="0"/>
    <m/>
  </r>
  <r>
    <n v="91973"/>
    <x v="0"/>
    <x v="0"/>
    <x v="0"/>
    <x v="0"/>
    <x v="11"/>
    <x v="142"/>
    <x v="0"/>
    <x v="1"/>
    <s v="Tesseramento"/>
    <x v="1"/>
    <x v="0"/>
    <x v="0"/>
    <m/>
  </r>
  <r>
    <n v="54517"/>
    <x v="0"/>
    <x v="0"/>
    <x v="0"/>
    <x v="0"/>
    <x v="11"/>
    <x v="142"/>
    <x v="0"/>
    <x v="0"/>
    <s v="Tesseramento"/>
    <x v="1"/>
    <x v="3"/>
    <x v="0"/>
    <m/>
  </r>
  <r>
    <n v="170570"/>
    <x v="0"/>
    <x v="0"/>
    <x v="0"/>
    <x v="0"/>
    <x v="11"/>
    <x v="142"/>
    <x v="0"/>
    <x v="0"/>
    <s v="Tesseramento"/>
    <x v="1"/>
    <x v="0"/>
    <x v="0"/>
    <m/>
  </r>
  <r>
    <n v="28955"/>
    <x v="0"/>
    <x v="0"/>
    <x v="0"/>
    <x v="0"/>
    <x v="11"/>
    <x v="142"/>
    <x v="0"/>
    <x v="0"/>
    <s v="Tesseramento"/>
    <x v="1"/>
    <x v="1"/>
    <x v="0"/>
    <m/>
  </r>
  <r>
    <n v="47303"/>
    <x v="0"/>
    <x v="0"/>
    <x v="0"/>
    <x v="0"/>
    <x v="11"/>
    <x v="142"/>
    <x v="0"/>
    <x v="1"/>
    <s v="Tesseramento"/>
    <x v="1"/>
    <x v="4"/>
    <x v="0"/>
    <m/>
  </r>
  <r>
    <n v="31644"/>
    <x v="0"/>
    <x v="0"/>
    <x v="0"/>
    <x v="0"/>
    <x v="11"/>
    <x v="142"/>
    <x v="0"/>
    <x v="0"/>
    <s v="Tesseramento"/>
    <x v="1"/>
    <x v="4"/>
    <x v="0"/>
    <m/>
  </r>
  <r>
    <n v="128413"/>
    <x v="0"/>
    <x v="0"/>
    <x v="0"/>
    <x v="4"/>
    <x v="11"/>
    <x v="142"/>
    <x v="0"/>
    <x v="1"/>
    <s v="Tesseramento"/>
    <x v="1"/>
    <x v="0"/>
    <x v="0"/>
    <m/>
  </r>
  <r>
    <n v="24012"/>
    <x v="0"/>
    <x v="0"/>
    <x v="0"/>
    <x v="0"/>
    <x v="11"/>
    <x v="142"/>
    <x v="0"/>
    <x v="0"/>
    <s v="Tesseramento"/>
    <x v="1"/>
    <x v="4"/>
    <x v="0"/>
    <m/>
  </r>
  <r>
    <n v="28770"/>
    <x v="0"/>
    <x v="0"/>
    <x v="0"/>
    <x v="0"/>
    <x v="11"/>
    <x v="142"/>
    <x v="0"/>
    <x v="0"/>
    <s v="Tesseramento"/>
    <x v="1"/>
    <x v="3"/>
    <x v="0"/>
    <m/>
  </r>
  <r>
    <n v="133767"/>
    <x v="0"/>
    <x v="0"/>
    <x v="0"/>
    <x v="1"/>
    <x v="11"/>
    <x v="142"/>
    <x v="0"/>
    <x v="1"/>
    <s v="Tesseramento"/>
    <x v="1"/>
    <x v="4"/>
    <x v="0"/>
    <m/>
  </r>
  <r>
    <n v="133766"/>
    <x v="0"/>
    <x v="0"/>
    <x v="0"/>
    <x v="0"/>
    <x v="11"/>
    <x v="142"/>
    <x v="0"/>
    <x v="0"/>
    <s v="Tesseramento"/>
    <x v="1"/>
    <x v="0"/>
    <x v="0"/>
    <m/>
  </r>
  <r>
    <n v="204879"/>
    <x v="0"/>
    <x v="0"/>
    <x v="0"/>
    <x v="0"/>
    <x v="11"/>
    <x v="142"/>
    <x v="0"/>
    <x v="0"/>
    <s v="Tesseramento"/>
    <x v="1"/>
    <x v="0"/>
    <x v="0"/>
    <m/>
  </r>
  <r>
    <n v="191711"/>
    <x v="0"/>
    <x v="0"/>
    <x v="0"/>
    <x v="0"/>
    <x v="11"/>
    <x v="142"/>
    <x v="0"/>
    <x v="0"/>
    <s v="Tesseramento"/>
    <x v="1"/>
    <x v="0"/>
    <x v="0"/>
    <m/>
  </r>
  <r>
    <n v="219790"/>
    <x v="0"/>
    <x v="0"/>
    <x v="0"/>
    <x v="0"/>
    <x v="11"/>
    <x v="142"/>
    <x v="0"/>
    <x v="0"/>
    <s v="Tesseramento"/>
    <x v="1"/>
    <x v="0"/>
    <x v="0"/>
    <m/>
  </r>
  <r>
    <n v="211434"/>
    <x v="0"/>
    <x v="0"/>
    <x v="0"/>
    <x v="0"/>
    <x v="9"/>
    <x v="19"/>
    <x v="0"/>
    <x v="0"/>
    <s v="Tesseramento"/>
    <x v="1"/>
    <x v="0"/>
    <x v="0"/>
    <m/>
  </r>
  <r>
    <n v="83121"/>
    <x v="0"/>
    <x v="0"/>
    <x v="0"/>
    <x v="0"/>
    <x v="9"/>
    <x v="19"/>
    <x v="0"/>
    <x v="1"/>
    <s v="Tesseramento"/>
    <x v="1"/>
    <x v="4"/>
    <x v="0"/>
    <m/>
  </r>
  <r>
    <n v="93014"/>
    <x v="0"/>
    <x v="0"/>
    <x v="0"/>
    <x v="0"/>
    <x v="9"/>
    <x v="19"/>
    <x v="0"/>
    <x v="0"/>
    <s v="Tesseramento"/>
    <x v="1"/>
    <x v="4"/>
    <x v="0"/>
    <m/>
  </r>
  <r>
    <n v="126919"/>
    <x v="0"/>
    <x v="0"/>
    <x v="0"/>
    <x v="0"/>
    <x v="9"/>
    <x v="19"/>
    <x v="0"/>
    <x v="0"/>
    <s v="Tesseramento"/>
    <x v="1"/>
    <x v="4"/>
    <x v="0"/>
    <m/>
  </r>
  <r>
    <n v="13350"/>
    <x v="0"/>
    <x v="0"/>
    <x v="0"/>
    <x v="0"/>
    <x v="9"/>
    <x v="19"/>
    <x v="0"/>
    <x v="1"/>
    <s v="Tesseramento"/>
    <x v="1"/>
    <x v="4"/>
    <x v="0"/>
    <m/>
  </r>
  <r>
    <n v="7351"/>
    <x v="0"/>
    <x v="0"/>
    <x v="0"/>
    <x v="0"/>
    <x v="9"/>
    <x v="19"/>
    <x v="0"/>
    <x v="0"/>
    <s v="Tesseramento"/>
    <x v="1"/>
    <x v="4"/>
    <x v="0"/>
    <m/>
  </r>
  <r>
    <n v="231195"/>
    <x v="0"/>
    <x v="0"/>
    <x v="0"/>
    <x v="2"/>
    <x v="9"/>
    <x v="19"/>
    <x v="0"/>
    <x v="1"/>
    <s v="Tesseramento"/>
    <x v="1"/>
    <x v="3"/>
    <x v="0"/>
    <m/>
  </r>
  <r>
    <n v="119742"/>
    <x v="0"/>
    <x v="0"/>
    <x v="0"/>
    <x v="0"/>
    <x v="9"/>
    <x v="19"/>
    <x v="0"/>
    <x v="1"/>
    <s v="Tesseramento"/>
    <x v="1"/>
    <x v="4"/>
    <x v="0"/>
    <m/>
  </r>
  <r>
    <n v="59255"/>
    <x v="0"/>
    <x v="0"/>
    <x v="0"/>
    <x v="0"/>
    <x v="9"/>
    <x v="19"/>
    <x v="0"/>
    <x v="1"/>
    <s v="Tesseramento"/>
    <x v="1"/>
    <x v="4"/>
    <x v="0"/>
    <m/>
  </r>
  <r>
    <n v="235523"/>
    <x v="0"/>
    <x v="1"/>
    <x v="1"/>
    <x v="1"/>
    <x v="7"/>
    <x v="168"/>
    <x v="0"/>
    <x v="0"/>
    <s v="Tesseramento"/>
    <x v="1"/>
    <x v="1"/>
    <x v="0"/>
    <m/>
  </r>
  <r>
    <n v="160315"/>
    <x v="0"/>
    <x v="1"/>
    <x v="0"/>
    <x v="1"/>
    <x v="7"/>
    <x v="168"/>
    <x v="0"/>
    <x v="0"/>
    <s v="Tesseramento"/>
    <x v="1"/>
    <x v="0"/>
    <x v="0"/>
    <m/>
  </r>
  <r>
    <n v="160316"/>
    <x v="0"/>
    <x v="1"/>
    <x v="0"/>
    <x v="0"/>
    <x v="7"/>
    <x v="168"/>
    <x v="0"/>
    <x v="1"/>
    <s v="Tesseramento"/>
    <x v="1"/>
    <x v="0"/>
    <x v="0"/>
    <m/>
  </r>
  <r>
    <n v="130022"/>
    <x v="0"/>
    <x v="1"/>
    <x v="0"/>
    <x v="4"/>
    <x v="7"/>
    <x v="168"/>
    <x v="0"/>
    <x v="0"/>
    <s v="Tesseramento"/>
    <x v="1"/>
    <x v="0"/>
    <x v="0"/>
    <m/>
  </r>
  <r>
    <n v="224624"/>
    <x v="0"/>
    <x v="1"/>
    <x v="0"/>
    <x v="0"/>
    <x v="7"/>
    <x v="168"/>
    <x v="0"/>
    <x v="0"/>
    <s v="Tesseramento"/>
    <x v="1"/>
    <x v="4"/>
    <x v="0"/>
    <m/>
  </r>
  <r>
    <n v="189004"/>
    <x v="0"/>
    <x v="1"/>
    <x v="0"/>
    <x v="0"/>
    <x v="7"/>
    <x v="168"/>
    <x v="0"/>
    <x v="0"/>
    <s v="Tesseramento"/>
    <x v="1"/>
    <x v="0"/>
    <x v="0"/>
    <m/>
  </r>
  <r>
    <n v="209010"/>
    <x v="0"/>
    <x v="1"/>
    <x v="0"/>
    <x v="0"/>
    <x v="7"/>
    <x v="168"/>
    <x v="0"/>
    <x v="0"/>
    <s v="Tesseramento"/>
    <x v="1"/>
    <x v="4"/>
    <x v="0"/>
    <m/>
  </r>
  <r>
    <n v="195132"/>
    <x v="0"/>
    <x v="1"/>
    <x v="0"/>
    <x v="3"/>
    <x v="7"/>
    <x v="168"/>
    <x v="0"/>
    <x v="0"/>
    <s v="Tesseramento"/>
    <x v="1"/>
    <x v="0"/>
    <x v="0"/>
    <m/>
  </r>
  <r>
    <n v="168463"/>
    <x v="0"/>
    <x v="1"/>
    <x v="0"/>
    <x v="0"/>
    <x v="7"/>
    <x v="168"/>
    <x v="0"/>
    <x v="1"/>
    <s v="Tesseramento"/>
    <x v="1"/>
    <x v="0"/>
    <x v="0"/>
    <m/>
  </r>
  <r>
    <n v="195133"/>
    <x v="1"/>
    <x v="1"/>
    <x v="0"/>
    <x v="3"/>
    <x v="7"/>
    <x v="168"/>
    <x v="0"/>
    <x v="0"/>
    <s v="Tesseramento"/>
    <x v="1"/>
    <x v="6"/>
    <x v="0"/>
    <m/>
  </r>
  <r>
    <n v="207447"/>
    <x v="0"/>
    <x v="1"/>
    <x v="0"/>
    <x v="3"/>
    <x v="7"/>
    <x v="168"/>
    <x v="0"/>
    <x v="0"/>
    <s v="Tesseramento"/>
    <x v="1"/>
    <x v="0"/>
    <x v="0"/>
    <m/>
  </r>
  <r>
    <n v="228722"/>
    <x v="1"/>
    <x v="1"/>
    <x v="0"/>
    <x v="0"/>
    <x v="7"/>
    <x v="168"/>
    <x v="0"/>
    <x v="0"/>
    <s v="Tesseramento"/>
    <x v="1"/>
    <x v="5"/>
    <x v="0"/>
    <m/>
  </r>
  <r>
    <n v="68396"/>
    <x v="0"/>
    <x v="0"/>
    <x v="0"/>
    <x v="0"/>
    <x v="7"/>
    <x v="135"/>
    <x v="0"/>
    <x v="1"/>
    <s v="Tesseramento"/>
    <x v="1"/>
    <x v="3"/>
    <x v="0"/>
    <m/>
  </r>
  <r>
    <n v="123459"/>
    <x v="0"/>
    <x v="0"/>
    <x v="0"/>
    <x v="0"/>
    <x v="7"/>
    <x v="135"/>
    <x v="0"/>
    <x v="0"/>
    <s v="Tesseramento"/>
    <x v="1"/>
    <x v="0"/>
    <x v="0"/>
    <m/>
  </r>
  <r>
    <n v="21065"/>
    <x v="0"/>
    <x v="0"/>
    <x v="0"/>
    <x v="0"/>
    <x v="2"/>
    <x v="224"/>
    <x v="0"/>
    <x v="0"/>
    <s v="Tesseramento"/>
    <x v="1"/>
    <x v="4"/>
    <x v="0"/>
    <m/>
  </r>
  <r>
    <n v="225513"/>
    <x v="0"/>
    <x v="1"/>
    <x v="0"/>
    <x v="1"/>
    <x v="2"/>
    <x v="224"/>
    <x v="0"/>
    <x v="0"/>
    <s v="Tesseramento"/>
    <x v="1"/>
    <x v="3"/>
    <x v="0"/>
    <m/>
  </r>
  <r>
    <n v="212329"/>
    <x v="0"/>
    <x v="0"/>
    <x v="0"/>
    <x v="0"/>
    <x v="2"/>
    <x v="224"/>
    <x v="0"/>
    <x v="1"/>
    <s v="Tesseramento"/>
    <x v="1"/>
    <x v="4"/>
    <x v="0"/>
    <m/>
  </r>
  <r>
    <n v="107584"/>
    <x v="0"/>
    <x v="0"/>
    <x v="0"/>
    <x v="0"/>
    <x v="2"/>
    <x v="224"/>
    <x v="0"/>
    <x v="0"/>
    <s v="Tesseramento"/>
    <x v="1"/>
    <x v="4"/>
    <x v="0"/>
    <m/>
  </r>
  <r>
    <n v="222009"/>
    <x v="0"/>
    <x v="1"/>
    <x v="0"/>
    <x v="0"/>
    <x v="4"/>
    <x v="166"/>
    <x v="0"/>
    <x v="0"/>
    <s v="Tesseramento"/>
    <x v="1"/>
    <x v="0"/>
    <x v="0"/>
    <m/>
  </r>
  <r>
    <n v="68876"/>
    <x v="0"/>
    <x v="0"/>
    <x v="0"/>
    <x v="0"/>
    <x v="2"/>
    <x v="224"/>
    <x v="0"/>
    <x v="0"/>
    <s v="Tesseramento"/>
    <x v="1"/>
    <x v="4"/>
    <x v="0"/>
    <m/>
  </r>
  <r>
    <n v="102898"/>
    <x v="0"/>
    <x v="0"/>
    <x v="0"/>
    <x v="0"/>
    <x v="2"/>
    <x v="224"/>
    <x v="0"/>
    <x v="0"/>
    <s v="Tesseramento"/>
    <x v="1"/>
    <x v="0"/>
    <x v="0"/>
    <m/>
  </r>
  <r>
    <n v="222305"/>
    <x v="1"/>
    <x v="1"/>
    <x v="0"/>
    <x v="3"/>
    <x v="2"/>
    <x v="224"/>
    <x v="0"/>
    <x v="0"/>
    <s v="Tesseramento"/>
    <x v="1"/>
    <x v="5"/>
    <x v="0"/>
    <m/>
  </r>
  <r>
    <n v="19045"/>
    <x v="0"/>
    <x v="0"/>
    <x v="0"/>
    <x v="0"/>
    <x v="4"/>
    <x v="166"/>
    <x v="0"/>
    <x v="0"/>
    <s v="Tesseramento"/>
    <x v="1"/>
    <x v="4"/>
    <x v="0"/>
    <m/>
  </r>
  <r>
    <n v="19188"/>
    <x v="0"/>
    <x v="0"/>
    <x v="0"/>
    <x v="0"/>
    <x v="4"/>
    <x v="166"/>
    <x v="0"/>
    <x v="1"/>
    <s v="Tesseramento"/>
    <x v="1"/>
    <x v="4"/>
    <x v="0"/>
    <m/>
  </r>
  <r>
    <n v="188440"/>
    <x v="0"/>
    <x v="0"/>
    <x v="0"/>
    <x v="1"/>
    <x v="4"/>
    <x v="166"/>
    <x v="0"/>
    <x v="0"/>
    <s v="Tesseramento"/>
    <x v="1"/>
    <x v="3"/>
    <x v="0"/>
    <m/>
  </r>
  <r>
    <n v="189476"/>
    <x v="0"/>
    <x v="0"/>
    <x v="0"/>
    <x v="0"/>
    <x v="2"/>
    <x v="224"/>
    <x v="0"/>
    <x v="0"/>
    <s v="Tesseramento"/>
    <x v="1"/>
    <x v="1"/>
    <x v="0"/>
    <m/>
  </r>
  <r>
    <n v="73710"/>
    <x v="0"/>
    <x v="0"/>
    <x v="0"/>
    <x v="0"/>
    <x v="9"/>
    <x v="19"/>
    <x v="0"/>
    <x v="1"/>
    <s v="Tesseramento"/>
    <x v="1"/>
    <x v="4"/>
    <x v="0"/>
    <m/>
  </r>
  <r>
    <n v="213338"/>
    <x v="0"/>
    <x v="0"/>
    <x v="0"/>
    <x v="1"/>
    <x v="2"/>
    <x v="224"/>
    <x v="0"/>
    <x v="0"/>
    <s v="Tesseramento"/>
    <x v="1"/>
    <x v="0"/>
    <x v="0"/>
    <m/>
  </r>
  <r>
    <n v="101484"/>
    <x v="0"/>
    <x v="0"/>
    <x v="0"/>
    <x v="0"/>
    <x v="2"/>
    <x v="224"/>
    <x v="0"/>
    <x v="0"/>
    <s v="Tesseramento"/>
    <x v="1"/>
    <x v="4"/>
    <x v="0"/>
    <m/>
  </r>
  <r>
    <n v="222317"/>
    <x v="0"/>
    <x v="1"/>
    <x v="2"/>
    <x v="1"/>
    <x v="2"/>
    <x v="224"/>
    <x v="0"/>
    <x v="0"/>
    <s v="Tesseramento"/>
    <x v="1"/>
    <x v="0"/>
    <x v="0"/>
    <m/>
  </r>
  <r>
    <n v="100396"/>
    <x v="0"/>
    <x v="0"/>
    <x v="0"/>
    <x v="0"/>
    <x v="2"/>
    <x v="224"/>
    <x v="0"/>
    <x v="0"/>
    <s v="Tesseramento"/>
    <x v="1"/>
    <x v="0"/>
    <x v="0"/>
    <m/>
  </r>
  <r>
    <n v="101905"/>
    <x v="0"/>
    <x v="0"/>
    <x v="0"/>
    <x v="0"/>
    <x v="2"/>
    <x v="224"/>
    <x v="0"/>
    <x v="1"/>
    <s v="Tesseramento"/>
    <x v="1"/>
    <x v="4"/>
    <x v="0"/>
    <m/>
  </r>
  <r>
    <n v="129186"/>
    <x v="0"/>
    <x v="0"/>
    <x v="0"/>
    <x v="0"/>
    <x v="7"/>
    <x v="51"/>
    <x v="0"/>
    <x v="0"/>
    <s v="Tesseramento"/>
    <x v="1"/>
    <x v="0"/>
    <x v="0"/>
    <m/>
  </r>
  <r>
    <n v="231228"/>
    <x v="1"/>
    <x v="0"/>
    <x v="0"/>
    <x v="2"/>
    <x v="7"/>
    <x v="51"/>
    <x v="0"/>
    <x v="0"/>
    <s v="Tesseramento"/>
    <x v="1"/>
    <x v="5"/>
    <x v="0"/>
    <m/>
  </r>
  <r>
    <n v="45967"/>
    <x v="0"/>
    <x v="0"/>
    <x v="0"/>
    <x v="0"/>
    <x v="7"/>
    <x v="51"/>
    <x v="0"/>
    <x v="1"/>
    <s v="Tesseramento"/>
    <x v="1"/>
    <x v="0"/>
    <x v="0"/>
    <m/>
  </r>
  <r>
    <n v="4541"/>
    <x v="0"/>
    <x v="0"/>
    <x v="0"/>
    <x v="0"/>
    <x v="9"/>
    <x v="19"/>
    <x v="0"/>
    <x v="1"/>
    <s v="Tesseramento"/>
    <x v="1"/>
    <x v="4"/>
    <x v="0"/>
    <m/>
  </r>
  <r>
    <n v="64089"/>
    <x v="0"/>
    <x v="0"/>
    <x v="0"/>
    <x v="0"/>
    <x v="9"/>
    <x v="19"/>
    <x v="0"/>
    <x v="0"/>
    <s v="Tesseramento"/>
    <x v="1"/>
    <x v="3"/>
    <x v="0"/>
    <m/>
  </r>
  <r>
    <n v="89647"/>
    <x v="0"/>
    <x v="0"/>
    <x v="0"/>
    <x v="0"/>
    <x v="9"/>
    <x v="19"/>
    <x v="0"/>
    <x v="1"/>
    <s v="Tesseramento"/>
    <x v="1"/>
    <x v="4"/>
    <x v="0"/>
    <m/>
  </r>
  <r>
    <n v="182559"/>
    <x v="1"/>
    <x v="0"/>
    <x v="0"/>
    <x v="0"/>
    <x v="7"/>
    <x v="348"/>
    <x v="0"/>
    <x v="1"/>
    <s v="Tesseramento"/>
    <x v="1"/>
    <x v="5"/>
    <x v="0"/>
    <m/>
  </r>
  <r>
    <n v="129827"/>
    <x v="0"/>
    <x v="0"/>
    <x v="0"/>
    <x v="0"/>
    <x v="8"/>
    <x v="113"/>
    <x v="0"/>
    <x v="0"/>
    <s v="Tesseramento"/>
    <x v="0"/>
    <x v="0"/>
    <x v="0"/>
    <m/>
  </r>
  <r>
    <n v="232242"/>
    <x v="0"/>
    <x v="0"/>
    <x v="0"/>
    <x v="0"/>
    <x v="2"/>
    <x v="292"/>
    <x v="0"/>
    <x v="0"/>
    <s v="Tesseramento"/>
    <x v="1"/>
    <x v="1"/>
    <x v="0"/>
    <m/>
  </r>
  <r>
    <n v="210067"/>
    <x v="0"/>
    <x v="0"/>
    <x v="0"/>
    <x v="0"/>
    <x v="8"/>
    <x v="372"/>
    <x v="0"/>
    <x v="0"/>
    <s v="Tesseramento"/>
    <x v="0"/>
    <x v="0"/>
    <x v="0"/>
    <m/>
  </r>
  <r>
    <n v="97373"/>
    <x v="0"/>
    <x v="0"/>
    <x v="0"/>
    <x v="0"/>
    <x v="2"/>
    <x v="292"/>
    <x v="0"/>
    <x v="0"/>
    <s v="Tesseramento"/>
    <x v="1"/>
    <x v="0"/>
    <x v="0"/>
    <m/>
  </r>
  <r>
    <n v="227227"/>
    <x v="1"/>
    <x v="0"/>
    <x v="0"/>
    <x v="2"/>
    <x v="2"/>
    <x v="292"/>
    <x v="0"/>
    <x v="0"/>
    <s v="Tesseramento"/>
    <x v="1"/>
    <x v="5"/>
    <x v="0"/>
    <m/>
  </r>
  <r>
    <n v="135435"/>
    <x v="0"/>
    <x v="0"/>
    <x v="0"/>
    <x v="0"/>
    <x v="2"/>
    <x v="292"/>
    <x v="0"/>
    <x v="0"/>
    <s v="Tesseramento"/>
    <x v="1"/>
    <x v="0"/>
    <x v="0"/>
    <m/>
  </r>
  <r>
    <n v="45164"/>
    <x v="0"/>
    <x v="0"/>
    <x v="0"/>
    <x v="0"/>
    <x v="2"/>
    <x v="292"/>
    <x v="0"/>
    <x v="0"/>
    <s v="Tesseramento"/>
    <x v="1"/>
    <x v="3"/>
    <x v="0"/>
    <m/>
  </r>
  <r>
    <n v="232241"/>
    <x v="0"/>
    <x v="0"/>
    <x v="0"/>
    <x v="0"/>
    <x v="2"/>
    <x v="292"/>
    <x v="0"/>
    <x v="0"/>
    <s v="Tesseramento"/>
    <x v="1"/>
    <x v="1"/>
    <x v="0"/>
    <m/>
  </r>
  <r>
    <n v="217173"/>
    <x v="0"/>
    <x v="0"/>
    <x v="0"/>
    <x v="3"/>
    <x v="2"/>
    <x v="79"/>
    <x v="0"/>
    <x v="0"/>
    <s v="Tesseramento"/>
    <x v="1"/>
    <x v="3"/>
    <x v="0"/>
    <m/>
  </r>
  <r>
    <n v="28445"/>
    <x v="0"/>
    <x v="0"/>
    <x v="0"/>
    <x v="0"/>
    <x v="2"/>
    <x v="79"/>
    <x v="0"/>
    <x v="0"/>
    <s v="Tesseramento"/>
    <x v="1"/>
    <x v="4"/>
    <x v="0"/>
    <m/>
  </r>
  <r>
    <n v="91058"/>
    <x v="0"/>
    <x v="0"/>
    <x v="0"/>
    <x v="0"/>
    <x v="2"/>
    <x v="292"/>
    <x v="0"/>
    <x v="0"/>
    <s v="Tesseramento"/>
    <x v="1"/>
    <x v="0"/>
    <x v="0"/>
    <m/>
  </r>
  <r>
    <n v="224427"/>
    <x v="0"/>
    <x v="0"/>
    <x v="0"/>
    <x v="1"/>
    <x v="2"/>
    <x v="292"/>
    <x v="0"/>
    <x v="0"/>
    <s v="Tesseramento"/>
    <x v="1"/>
    <x v="3"/>
    <x v="0"/>
    <m/>
  </r>
  <r>
    <n v="155858"/>
    <x v="0"/>
    <x v="0"/>
    <x v="0"/>
    <x v="1"/>
    <x v="2"/>
    <x v="292"/>
    <x v="0"/>
    <x v="1"/>
    <s v="Tesseramento"/>
    <x v="1"/>
    <x v="0"/>
    <x v="0"/>
    <m/>
  </r>
  <r>
    <n v="89785"/>
    <x v="0"/>
    <x v="0"/>
    <x v="0"/>
    <x v="0"/>
    <x v="2"/>
    <x v="79"/>
    <x v="0"/>
    <x v="1"/>
    <s v="Tesseramento"/>
    <x v="1"/>
    <x v="3"/>
    <x v="0"/>
    <m/>
  </r>
  <r>
    <n v="163173"/>
    <x v="0"/>
    <x v="0"/>
    <x v="0"/>
    <x v="0"/>
    <x v="2"/>
    <x v="292"/>
    <x v="0"/>
    <x v="0"/>
    <s v="Tesseramento"/>
    <x v="1"/>
    <x v="3"/>
    <x v="0"/>
    <m/>
  </r>
  <r>
    <n v="207204"/>
    <x v="0"/>
    <x v="0"/>
    <x v="0"/>
    <x v="0"/>
    <x v="2"/>
    <x v="79"/>
    <x v="0"/>
    <x v="0"/>
    <s v="Tesseramento"/>
    <x v="1"/>
    <x v="0"/>
    <x v="0"/>
    <m/>
  </r>
  <r>
    <n v="182933"/>
    <x v="0"/>
    <x v="1"/>
    <x v="2"/>
    <x v="4"/>
    <x v="2"/>
    <x v="292"/>
    <x v="0"/>
    <x v="0"/>
    <s v="Tesseramento"/>
    <x v="1"/>
    <x v="3"/>
    <x v="0"/>
    <m/>
  </r>
  <r>
    <n v="60693"/>
    <x v="0"/>
    <x v="0"/>
    <x v="0"/>
    <x v="0"/>
    <x v="2"/>
    <x v="79"/>
    <x v="0"/>
    <x v="0"/>
    <s v="Tesseramento"/>
    <x v="1"/>
    <x v="4"/>
    <x v="0"/>
    <m/>
  </r>
  <r>
    <n v="109308"/>
    <x v="0"/>
    <x v="0"/>
    <x v="0"/>
    <x v="0"/>
    <x v="2"/>
    <x v="79"/>
    <x v="0"/>
    <x v="0"/>
    <s v="Tesseramento"/>
    <x v="1"/>
    <x v="3"/>
    <x v="0"/>
    <m/>
  </r>
  <r>
    <n v="216159"/>
    <x v="0"/>
    <x v="0"/>
    <x v="0"/>
    <x v="1"/>
    <x v="8"/>
    <x v="218"/>
    <x v="0"/>
    <x v="0"/>
    <s v="Tesseramento"/>
    <x v="0"/>
    <x v="3"/>
    <x v="0"/>
    <m/>
  </r>
  <r>
    <n v="204099"/>
    <x v="0"/>
    <x v="0"/>
    <x v="0"/>
    <x v="0"/>
    <x v="2"/>
    <x v="79"/>
    <x v="0"/>
    <x v="0"/>
    <s v="Tesseramento"/>
    <x v="1"/>
    <x v="4"/>
    <x v="0"/>
    <m/>
  </r>
  <r>
    <n v="105455"/>
    <x v="0"/>
    <x v="0"/>
    <x v="0"/>
    <x v="0"/>
    <x v="2"/>
    <x v="79"/>
    <x v="0"/>
    <x v="1"/>
    <s v="Tesseramento"/>
    <x v="1"/>
    <x v="4"/>
    <x v="0"/>
    <m/>
  </r>
  <r>
    <n v="62278"/>
    <x v="0"/>
    <x v="0"/>
    <x v="0"/>
    <x v="0"/>
    <x v="2"/>
    <x v="79"/>
    <x v="0"/>
    <x v="0"/>
    <s v="Tesseramento"/>
    <x v="1"/>
    <x v="4"/>
    <x v="0"/>
    <m/>
  </r>
  <r>
    <n v="28309"/>
    <x v="0"/>
    <x v="0"/>
    <x v="0"/>
    <x v="0"/>
    <x v="2"/>
    <x v="79"/>
    <x v="0"/>
    <x v="0"/>
    <s v="Tesseramento"/>
    <x v="1"/>
    <x v="4"/>
    <x v="0"/>
    <m/>
  </r>
  <r>
    <n v="83943"/>
    <x v="0"/>
    <x v="0"/>
    <x v="0"/>
    <x v="0"/>
    <x v="2"/>
    <x v="292"/>
    <x v="0"/>
    <x v="0"/>
    <s v="Tesseramento"/>
    <x v="1"/>
    <x v="4"/>
    <x v="0"/>
    <m/>
  </r>
  <r>
    <n v="100198"/>
    <x v="0"/>
    <x v="0"/>
    <x v="0"/>
    <x v="0"/>
    <x v="2"/>
    <x v="79"/>
    <x v="0"/>
    <x v="0"/>
    <s v="Tesseramento"/>
    <x v="1"/>
    <x v="3"/>
    <x v="0"/>
    <m/>
  </r>
  <r>
    <n v="200603"/>
    <x v="0"/>
    <x v="0"/>
    <x v="0"/>
    <x v="0"/>
    <x v="2"/>
    <x v="292"/>
    <x v="0"/>
    <x v="0"/>
    <s v="Tesseramento"/>
    <x v="1"/>
    <x v="0"/>
    <x v="0"/>
    <m/>
  </r>
  <r>
    <n v="226005"/>
    <x v="0"/>
    <x v="0"/>
    <x v="0"/>
    <x v="0"/>
    <x v="2"/>
    <x v="292"/>
    <x v="0"/>
    <x v="1"/>
    <s v="Tesseramento"/>
    <x v="1"/>
    <x v="4"/>
    <x v="0"/>
    <m/>
  </r>
  <r>
    <n v="154310"/>
    <x v="0"/>
    <x v="0"/>
    <x v="0"/>
    <x v="0"/>
    <x v="2"/>
    <x v="79"/>
    <x v="0"/>
    <x v="1"/>
    <s v="Tesseramento"/>
    <x v="1"/>
    <x v="3"/>
    <x v="0"/>
    <m/>
  </r>
  <r>
    <n v="21232"/>
    <x v="0"/>
    <x v="0"/>
    <x v="0"/>
    <x v="0"/>
    <x v="2"/>
    <x v="292"/>
    <x v="0"/>
    <x v="1"/>
    <s v="Tesseramento"/>
    <x v="1"/>
    <x v="4"/>
    <x v="0"/>
    <m/>
  </r>
  <r>
    <n v="181543"/>
    <x v="0"/>
    <x v="0"/>
    <x v="0"/>
    <x v="0"/>
    <x v="2"/>
    <x v="79"/>
    <x v="0"/>
    <x v="0"/>
    <s v="Tesseramento"/>
    <x v="1"/>
    <x v="4"/>
    <x v="0"/>
    <m/>
  </r>
  <r>
    <n v="118776"/>
    <x v="0"/>
    <x v="0"/>
    <x v="0"/>
    <x v="0"/>
    <x v="2"/>
    <x v="79"/>
    <x v="0"/>
    <x v="0"/>
    <s v="Tesseramento"/>
    <x v="1"/>
    <x v="0"/>
    <x v="0"/>
    <m/>
  </r>
  <r>
    <n v="76871"/>
    <x v="0"/>
    <x v="0"/>
    <x v="2"/>
    <x v="4"/>
    <x v="2"/>
    <x v="292"/>
    <x v="0"/>
    <x v="0"/>
    <s v="Tesseramento"/>
    <x v="1"/>
    <x v="4"/>
    <x v="0"/>
    <m/>
  </r>
  <r>
    <n v="169760"/>
    <x v="0"/>
    <x v="0"/>
    <x v="0"/>
    <x v="0"/>
    <x v="13"/>
    <x v="177"/>
    <x v="0"/>
    <x v="0"/>
    <s v="Tesseramento"/>
    <x v="1"/>
    <x v="4"/>
    <x v="0"/>
    <m/>
  </r>
  <r>
    <n v="51196"/>
    <x v="0"/>
    <x v="0"/>
    <x v="0"/>
    <x v="0"/>
    <x v="13"/>
    <x v="177"/>
    <x v="0"/>
    <x v="0"/>
    <s v="Tesseramento"/>
    <x v="1"/>
    <x v="4"/>
    <x v="0"/>
    <m/>
  </r>
  <r>
    <n v="234903"/>
    <x v="0"/>
    <x v="0"/>
    <x v="1"/>
    <x v="0"/>
    <x v="2"/>
    <x v="79"/>
    <x v="0"/>
    <x v="0"/>
    <s v="Tesseramento"/>
    <x v="1"/>
    <x v="4"/>
    <x v="0"/>
    <m/>
  </r>
  <r>
    <n v="214327"/>
    <x v="0"/>
    <x v="0"/>
    <x v="0"/>
    <x v="0"/>
    <x v="2"/>
    <x v="79"/>
    <x v="0"/>
    <x v="0"/>
    <s v="Tesseramento"/>
    <x v="1"/>
    <x v="1"/>
    <x v="0"/>
    <m/>
  </r>
  <r>
    <n v="78424"/>
    <x v="0"/>
    <x v="0"/>
    <x v="0"/>
    <x v="0"/>
    <x v="2"/>
    <x v="79"/>
    <x v="0"/>
    <x v="0"/>
    <s v="Tesseramento"/>
    <x v="1"/>
    <x v="4"/>
    <x v="0"/>
    <m/>
  </r>
  <r>
    <n v="177225"/>
    <x v="0"/>
    <x v="0"/>
    <x v="0"/>
    <x v="0"/>
    <x v="2"/>
    <x v="79"/>
    <x v="0"/>
    <x v="0"/>
    <s v="Tesseramento"/>
    <x v="1"/>
    <x v="4"/>
    <x v="0"/>
    <m/>
  </r>
  <r>
    <n v="207112"/>
    <x v="1"/>
    <x v="0"/>
    <x v="0"/>
    <x v="3"/>
    <x v="2"/>
    <x v="79"/>
    <x v="0"/>
    <x v="0"/>
    <s v="Tesseramento"/>
    <x v="1"/>
    <x v="5"/>
    <x v="0"/>
    <m/>
  </r>
  <r>
    <n v="198491"/>
    <x v="0"/>
    <x v="0"/>
    <x v="0"/>
    <x v="1"/>
    <x v="2"/>
    <x v="292"/>
    <x v="0"/>
    <x v="1"/>
    <s v="Tesseramento"/>
    <x v="1"/>
    <x v="4"/>
    <x v="0"/>
    <m/>
  </r>
  <r>
    <n v="182101"/>
    <x v="0"/>
    <x v="0"/>
    <x v="0"/>
    <x v="0"/>
    <x v="2"/>
    <x v="292"/>
    <x v="0"/>
    <x v="1"/>
    <s v="Tesseramento"/>
    <x v="1"/>
    <x v="3"/>
    <x v="0"/>
    <m/>
  </r>
  <r>
    <n v="187567"/>
    <x v="0"/>
    <x v="0"/>
    <x v="0"/>
    <x v="0"/>
    <x v="2"/>
    <x v="79"/>
    <x v="0"/>
    <x v="0"/>
    <s v="Tesseramento"/>
    <x v="1"/>
    <x v="0"/>
    <x v="0"/>
    <m/>
  </r>
  <r>
    <n v="114278"/>
    <x v="0"/>
    <x v="0"/>
    <x v="0"/>
    <x v="0"/>
    <x v="2"/>
    <x v="79"/>
    <x v="0"/>
    <x v="0"/>
    <s v="Tesseramento"/>
    <x v="1"/>
    <x v="3"/>
    <x v="0"/>
    <m/>
  </r>
  <r>
    <n v="114279"/>
    <x v="0"/>
    <x v="0"/>
    <x v="0"/>
    <x v="0"/>
    <x v="2"/>
    <x v="79"/>
    <x v="0"/>
    <x v="1"/>
    <s v="Tesseramento"/>
    <x v="1"/>
    <x v="3"/>
    <x v="0"/>
    <m/>
  </r>
  <r>
    <n v="234864"/>
    <x v="0"/>
    <x v="0"/>
    <x v="1"/>
    <x v="2"/>
    <x v="2"/>
    <x v="292"/>
    <x v="0"/>
    <x v="0"/>
    <s v="Tesseramento"/>
    <x v="1"/>
    <x v="0"/>
    <x v="0"/>
    <m/>
  </r>
  <r>
    <n v="204395"/>
    <x v="0"/>
    <x v="0"/>
    <x v="0"/>
    <x v="0"/>
    <x v="4"/>
    <x v="166"/>
    <x v="0"/>
    <x v="0"/>
    <s v="Tesseramento"/>
    <x v="1"/>
    <x v="3"/>
    <x v="0"/>
    <m/>
  </r>
  <r>
    <n v="204403"/>
    <x v="0"/>
    <x v="0"/>
    <x v="0"/>
    <x v="0"/>
    <x v="4"/>
    <x v="166"/>
    <x v="0"/>
    <x v="1"/>
    <s v="Tesseramento"/>
    <x v="1"/>
    <x v="4"/>
    <x v="0"/>
    <m/>
  </r>
  <r>
    <n v="235053"/>
    <x v="1"/>
    <x v="0"/>
    <x v="1"/>
    <x v="1"/>
    <x v="12"/>
    <x v="106"/>
    <x v="0"/>
    <x v="1"/>
    <s v="Tesseramento"/>
    <x v="1"/>
    <x v="5"/>
    <x v="0"/>
    <m/>
  </r>
  <r>
    <n v="91983"/>
    <x v="0"/>
    <x v="0"/>
    <x v="0"/>
    <x v="0"/>
    <x v="15"/>
    <x v="72"/>
    <x v="0"/>
    <x v="1"/>
    <s v="Tesseramento"/>
    <x v="1"/>
    <x v="4"/>
    <x v="0"/>
    <m/>
  </r>
  <r>
    <n v="123892"/>
    <x v="0"/>
    <x v="0"/>
    <x v="0"/>
    <x v="0"/>
    <x v="15"/>
    <x v="72"/>
    <x v="0"/>
    <x v="0"/>
    <s v="Tesseramento"/>
    <x v="1"/>
    <x v="3"/>
    <x v="0"/>
    <m/>
  </r>
  <r>
    <n v="62308"/>
    <x v="0"/>
    <x v="0"/>
    <x v="0"/>
    <x v="0"/>
    <x v="4"/>
    <x v="166"/>
    <x v="0"/>
    <x v="0"/>
    <s v="Tesseramento"/>
    <x v="1"/>
    <x v="3"/>
    <x v="0"/>
    <m/>
  </r>
  <r>
    <n v="67669"/>
    <x v="0"/>
    <x v="0"/>
    <x v="0"/>
    <x v="0"/>
    <x v="4"/>
    <x v="166"/>
    <x v="0"/>
    <x v="0"/>
    <s v="Tesseramento"/>
    <x v="1"/>
    <x v="1"/>
    <x v="0"/>
    <m/>
  </r>
  <r>
    <n v="199510"/>
    <x v="1"/>
    <x v="0"/>
    <x v="0"/>
    <x v="2"/>
    <x v="12"/>
    <x v="245"/>
    <x v="0"/>
    <x v="0"/>
    <s v="Tesseramento"/>
    <x v="1"/>
    <x v="5"/>
    <x v="0"/>
    <m/>
  </r>
  <r>
    <n v="178357"/>
    <x v="1"/>
    <x v="0"/>
    <x v="0"/>
    <x v="0"/>
    <x v="12"/>
    <x v="245"/>
    <x v="0"/>
    <x v="0"/>
    <s v="Tesseramento"/>
    <x v="1"/>
    <x v="6"/>
    <x v="0"/>
    <m/>
  </r>
  <r>
    <n v="203389"/>
    <x v="1"/>
    <x v="0"/>
    <x v="0"/>
    <x v="3"/>
    <x v="12"/>
    <x v="245"/>
    <x v="0"/>
    <x v="0"/>
    <s v="Tesseramento"/>
    <x v="1"/>
    <x v="6"/>
    <x v="0"/>
    <m/>
  </r>
  <r>
    <n v="114527"/>
    <x v="1"/>
    <x v="0"/>
    <x v="0"/>
    <x v="0"/>
    <x v="12"/>
    <x v="245"/>
    <x v="0"/>
    <x v="0"/>
    <s v="Tesseramento"/>
    <x v="1"/>
    <x v="2"/>
    <x v="0"/>
    <m/>
  </r>
  <r>
    <n v="139238"/>
    <x v="1"/>
    <x v="0"/>
    <x v="0"/>
    <x v="0"/>
    <x v="12"/>
    <x v="245"/>
    <x v="0"/>
    <x v="1"/>
    <s v="Tesseramento"/>
    <x v="1"/>
    <x v="2"/>
    <x v="0"/>
    <m/>
  </r>
  <r>
    <n v="131483"/>
    <x v="1"/>
    <x v="0"/>
    <x v="0"/>
    <x v="2"/>
    <x v="12"/>
    <x v="245"/>
    <x v="0"/>
    <x v="1"/>
    <s v="Tesseramento"/>
    <x v="1"/>
    <x v="2"/>
    <x v="0"/>
    <m/>
  </r>
  <r>
    <n v="150730"/>
    <x v="1"/>
    <x v="0"/>
    <x v="0"/>
    <x v="0"/>
    <x v="12"/>
    <x v="245"/>
    <x v="0"/>
    <x v="1"/>
    <s v="Tesseramento"/>
    <x v="1"/>
    <x v="2"/>
    <x v="0"/>
    <m/>
  </r>
  <r>
    <n v="150729"/>
    <x v="1"/>
    <x v="0"/>
    <x v="0"/>
    <x v="0"/>
    <x v="12"/>
    <x v="245"/>
    <x v="0"/>
    <x v="1"/>
    <s v="Tesseramento"/>
    <x v="1"/>
    <x v="6"/>
    <x v="0"/>
    <m/>
  </r>
  <r>
    <n v="216480"/>
    <x v="1"/>
    <x v="0"/>
    <x v="0"/>
    <x v="2"/>
    <x v="12"/>
    <x v="245"/>
    <x v="0"/>
    <x v="1"/>
    <s v="Tesseramento"/>
    <x v="1"/>
    <x v="5"/>
    <x v="0"/>
    <m/>
  </r>
  <r>
    <n v="216189"/>
    <x v="1"/>
    <x v="0"/>
    <x v="0"/>
    <x v="2"/>
    <x v="12"/>
    <x v="245"/>
    <x v="0"/>
    <x v="0"/>
    <s v="Tesseramento"/>
    <x v="1"/>
    <x v="5"/>
    <x v="0"/>
    <m/>
  </r>
  <r>
    <n v="217924"/>
    <x v="1"/>
    <x v="0"/>
    <x v="0"/>
    <x v="2"/>
    <x v="12"/>
    <x v="245"/>
    <x v="0"/>
    <x v="1"/>
    <s v="Tesseramento"/>
    <x v="1"/>
    <x v="5"/>
    <x v="0"/>
    <m/>
  </r>
  <r>
    <n v="115388"/>
    <x v="0"/>
    <x v="0"/>
    <x v="0"/>
    <x v="0"/>
    <x v="4"/>
    <x v="166"/>
    <x v="0"/>
    <x v="0"/>
    <s v="Tesseramento"/>
    <x v="1"/>
    <x v="4"/>
    <x v="0"/>
    <m/>
  </r>
  <r>
    <n v="138775"/>
    <x v="0"/>
    <x v="0"/>
    <x v="0"/>
    <x v="0"/>
    <x v="10"/>
    <x v="93"/>
    <x v="0"/>
    <x v="1"/>
    <s v="Tesseramento"/>
    <x v="0"/>
    <x v="0"/>
    <x v="0"/>
    <m/>
  </r>
  <r>
    <n v="140261"/>
    <x v="0"/>
    <x v="0"/>
    <x v="0"/>
    <x v="0"/>
    <x v="10"/>
    <x v="93"/>
    <x v="0"/>
    <x v="0"/>
    <s v="Tesseramento"/>
    <x v="0"/>
    <x v="0"/>
    <x v="0"/>
    <m/>
  </r>
  <r>
    <n v="108598"/>
    <x v="1"/>
    <x v="0"/>
    <x v="0"/>
    <x v="1"/>
    <x v="12"/>
    <x v="245"/>
    <x v="0"/>
    <x v="1"/>
    <s v="Tesseramento"/>
    <x v="1"/>
    <x v="2"/>
    <x v="0"/>
    <m/>
  </r>
  <r>
    <n v="127380"/>
    <x v="1"/>
    <x v="0"/>
    <x v="0"/>
    <x v="1"/>
    <x v="12"/>
    <x v="245"/>
    <x v="0"/>
    <x v="1"/>
    <s v="Tesseramento"/>
    <x v="1"/>
    <x v="6"/>
    <x v="0"/>
    <m/>
  </r>
  <r>
    <n v="233348"/>
    <x v="1"/>
    <x v="0"/>
    <x v="0"/>
    <x v="0"/>
    <x v="12"/>
    <x v="245"/>
    <x v="0"/>
    <x v="0"/>
    <s v="Tesseramento"/>
    <x v="1"/>
    <x v="5"/>
    <x v="0"/>
    <s v="B"/>
  </r>
  <r>
    <n v="231465"/>
    <x v="1"/>
    <x v="0"/>
    <x v="0"/>
    <x v="2"/>
    <x v="12"/>
    <x v="245"/>
    <x v="0"/>
    <x v="1"/>
    <s v="Tesseramento"/>
    <x v="1"/>
    <x v="5"/>
    <x v="0"/>
    <m/>
  </r>
  <r>
    <n v="125855"/>
    <x v="0"/>
    <x v="0"/>
    <x v="0"/>
    <x v="0"/>
    <x v="2"/>
    <x v="2"/>
    <x v="0"/>
    <x v="0"/>
    <s v="Tesseramento"/>
    <x v="1"/>
    <x v="3"/>
    <x v="0"/>
    <m/>
  </r>
  <r>
    <n v="19616"/>
    <x v="0"/>
    <x v="0"/>
    <x v="0"/>
    <x v="0"/>
    <x v="2"/>
    <x v="292"/>
    <x v="0"/>
    <x v="1"/>
    <s v="Tesseramento"/>
    <x v="1"/>
    <x v="4"/>
    <x v="0"/>
    <m/>
  </r>
  <r>
    <n v="27770"/>
    <x v="0"/>
    <x v="0"/>
    <x v="0"/>
    <x v="0"/>
    <x v="12"/>
    <x v="245"/>
    <x v="0"/>
    <x v="0"/>
    <s v="Tesseramento"/>
    <x v="1"/>
    <x v="3"/>
    <x v="0"/>
    <m/>
  </r>
  <r>
    <n v="3481"/>
    <x v="0"/>
    <x v="0"/>
    <x v="0"/>
    <x v="0"/>
    <x v="12"/>
    <x v="245"/>
    <x v="0"/>
    <x v="1"/>
    <s v="Tesseramento"/>
    <x v="1"/>
    <x v="3"/>
    <x v="0"/>
    <m/>
  </r>
  <r>
    <n v="125513"/>
    <x v="0"/>
    <x v="0"/>
    <x v="0"/>
    <x v="0"/>
    <x v="12"/>
    <x v="245"/>
    <x v="0"/>
    <x v="0"/>
    <s v="Tesseramento"/>
    <x v="1"/>
    <x v="3"/>
    <x v="0"/>
    <m/>
  </r>
  <r>
    <n v="163839"/>
    <x v="0"/>
    <x v="0"/>
    <x v="0"/>
    <x v="0"/>
    <x v="12"/>
    <x v="245"/>
    <x v="0"/>
    <x v="0"/>
    <s v="Tesseramento"/>
    <x v="1"/>
    <x v="4"/>
    <x v="0"/>
    <m/>
  </r>
  <r>
    <n v="168423"/>
    <x v="0"/>
    <x v="0"/>
    <x v="0"/>
    <x v="0"/>
    <x v="9"/>
    <x v="19"/>
    <x v="0"/>
    <x v="0"/>
    <s v="Tesseramento"/>
    <x v="1"/>
    <x v="3"/>
    <x v="0"/>
    <m/>
  </r>
  <r>
    <n v="108594"/>
    <x v="0"/>
    <x v="0"/>
    <x v="0"/>
    <x v="0"/>
    <x v="12"/>
    <x v="245"/>
    <x v="0"/>
    <x v="1"/>
    <s v="Tesseramento"/>
    <x v="1"/>
    <x v="4"/>
    <x v="0"/>
    <m/>
  </r>
  <r>
    <n v="3180"/>
    <x v="0"/>
    <x v="0"/>
    <x v="0"/>
    <x v="0"/>
    <x v="12"/>
    <x v="245"/>
    <x v="0"/>
    <x v="1"/>
    <s v="Tesseramento"/>
    <x v="1"/>
    <x v="4"/>
    <x v="0"/>
    <m/>
  </r>
  <r>
    <n v="80555"/>
    <x v="0"/>
    <x v="0"/>
    <x v="0"/>
    <x v="0"/>
    <x v="12"/>
    <x v="245"/>
    <x v="0"/>
    <x v="0"/>
    <s v="Tesseramento"/>
    <x v="1"/>
    <x v="4"/>
    <x v="0"/>
    <m/>
  </r>
  <r>
    <n v="21927"/>
    <x v="0"/>
    <x v="0"/>
    <x v="0"/>
    <x v="0"/>
    <x v="12"/>
    <x v="245"/>
    <x v="0"/>
    <x v="0"/>
    <s v="Tesseramento"/>
    <x v="1"/>
    <x v="4"/>
    <x v="0"/>
    <m/>
  </r>
  <r>
    <n v="56845"/>
    <x v="0"/>
    <x v="0"/>
    <x v="0"/>
    <x v="0"/>
    <x v="12"/>
    <x v="245"/>
    <x v="0"/>
    <x v="0"/>
    <s v="Tesseramento"/>
    <x v="1"/>
    <x v="1"/>
    <x v="0"/>
    <m/>
  </r>
  <r>
    <n v="203010"/>
    <x v="0"/>
    <x v="0"/>
    <x v="0"/>
    <x v="0"/>
    <x v="6"/>
    <x v="354"/>
    <x v="0"/>
    <x v="0"/>
    <s v="Tesseramento"/>
    <x v="0"/>
    <x v="0"/>
    <x v="0"/>
    <m/>
  </r>
  <r>
    <n v="70829"/>
    <x v="0"/>
    <x v="0"/>
    <x v="0"/>
    <x v="0"/>
    <x v="12"/>
    <x v="245"/>
    <x v="0"/>
    <x v="0"/>
    <s v="Tesseramento"/>
    <x v="1"/>
    <x v="1"/>
    <x v="0"/>
    <m/>
  </r>
  <r>
    <n v="137527"/>
    <x v="0"/>
    <x v="0"/>
    <x v="0"/>
    <x v="0"/>
    <x v="12"/>
    <x v="245"/>
    <x v="0"/>
    <x v="0"/>
    <s v="Tesseramento"/>
    <x v="1"/>
    <x v="3"/>
    <x v="0"/>
    <m/>
  </r>
  <r>
    <n v="37919"/>
    <x v="0"/>
    <x v="0"/>
    <x v="0"/>
    <x v="0"/>
    <x v="12"/>
    <x v="245"/>
    <x v="0"/>
    <x v="0"/>
    <s v="Tesseramento"/>
    <x v="1"/>
    <x v="4"/>
    <x v="0"/>
    <m/>
  </r>
  <r>
    <n v="114526"/>
    <x v="0"/>
    <x v="0"/>
    <x v="0"/>
    <x v="0"/>
    <x v="12"/>
    <x v="245"/>
    <x v="0"/>
    <x v="1"/>
    <s v="Tesseramento"/>
    <x v="1"/>
    <x v="1"/>
    <x v="0"/>
    <m/>
  </r>
  <r>
    <n v="52773"/>
    <x v="0"/>
    <x v="0"/>
    <x v="0"/>
    <x v="0"/>
    <x v="12"/>
    <x v="245"/>
    <x v="0"/>
    <x v="1"/>
    <s v="Tesseramento"/>
    <x v="1"/>
    <x v="0"/>
    <x v="0"/>
    <m/>
  </r>
  <r>
    <n v="3219"/>
    <x v="0"/>
    <x v="0"/>
    <x v="0"/>
    <x v="0"/>
    <x v="12"/>
    <x v="245"/>
    <x v="0"/>
    <x v="0"/>
    <s v="Tesseramento"/>
    <x v="1"/>
    <x v="0"/>
    <x v="0"/>
    <m/>
  </r>
  <r>
    <n v="101184"/>
    <x v="0"/>
    <x v="0"/>
    <x v="0"/>
    <x v="0"/>
    <x v="12"/>
    <x v="245"/>
    <x v="0"/>
    <x v="0"/>
    <s v="Tesseramento"/>
    <x v="1"/>
    <x v="0"/>
    <x v="0"/>
    <m/>
  </r>
  <r>
    <n v="43247"/>
    <x v="0"/>
    <x v="0"/>
    <x v="0"/>
    <x v="0"/>
    <x v="12"/>
    <x v="245"/>
    <x v="0"/>
    <x v="1"/>
    <s v="Tesseramento"/>
    <x v="1"/>
    <x v="3"/>
    <x v="0"/>
    <m/>
  </r>
  <r>
    <n v="43246"/>
    <x v="0"/>
    <x v="0"/>
    <x v="0"/>
    <x v="0"/>
    <x v="12"/>
    <x v="245"/>
    <x v="0"/>
    <x v="0"/>
    <s v="Tesseramento"/>
    <x v="1"/>
    <x v="4"/>
    <x v="0"/>
    <m/>
  </r>
  <r>
    <n v="3522"/>
    <x v="0"/>
    <x v="0"/>
    <x v="0"/>
    <x v="0"/>
    <x v="12"/>
    <x v="245"/>
    <x v="0"/>
    <x v="1"/>
    <s v="Tesseramento"/>
    <x v="1"/>
    <x v="4"/>
    <x v="0"/>
    <m/>
  </r>
  <r>
    <n v="234930"/>
    <x v="0"/>
    <x v="0"/>
    <x v="1"/>
    <x v="0"/>
    <x v="10"/>
    <x v="93"/>
    <x v="0"/>
    <x v="0"/>
    <s v="Tesseramento"/>
    <x v="0"/>
    <x v="1"/>
    <x v="0"/>
    <m/>
  </r>
  <r>
    <n v="207758"/>
    <x v="0"/>
    <x v="0"/>
    <x v="0"/>
    <x v="0"/>
    <x v="12"/>
    <x v="148"/>
    <x v="0"/>
    <x v="0"/>
    <s v="Tesseramento"/>
    <x v="1"/>
    <x v="4"/>
    <x v="0"/>
    <m/>
  </r>
  <r>
    <n v="207759"/>
    <x v="0"/>
    <x v="0"/>
    <x v="0"/>
    <x v="0"/>
    <x v="12"/>
    <x v="148"/>
    <x v="0"/>
    <x v="0"/>
    <s v="Tesseramento"/>
    <x v="1"/>
    <x v="3"/>
    <x v="0"/>
    <m/>
  </r>
  <r>
    <n v="10026"/>
    <x v="0"/>
    <x v="0"/>
    <x v="0"/>
    <x v="0"/>
    <x v="12"/>
    <x v="148"/>
    <x v="0"/>
    <x v="1"/>
    <s v="Tesseramento"/>
    <x v="1"/>
    <x v="4"/>
    <x v="0"/>
    <m/>
  </r>
  <r>
    <n v="108037"/>
    <x v="0"/>
    <x v="0"/>
    <x v="0"/>
    <x v="0"/>
    <x v="12"/>
    <x v="148"/>
    <x v="0"/>
    <x v="1"/>
    <s v="Tesseramento"/>
    <x v="1"/>
    <x v="3"/>
    <x v="0"/>
    <m/>
  </r>
  <r>
    <n v="166190"/>
    <x v="0"/>
    <x v="0"/>
    <x v="0"/>
    <x v="0"/>
    <x v="12"/>
    <x v="148"/>
    <x v="0"/>
    <x v="0"/>
    <s v="Tesseramento"/>
    <x v="1"/>
    <x v="4"/>
    <x v="0"/>
    <m/>
  </r>
  <r>
    <n v="58632"/>
    <x v="0"/>
    <x v="0"/>
    <x v="0"/>
    <x v="0"/>
    <x v="12"/>
    <x v="148"/>
    <x v="0"/>
    <x v="0"/>
    <s v="Tesseramento"/>
    <x v="1"/>
    <x v="4"/>
    <x v="0"/>
    <m/>
  </r>
  <r>
    <n v="9552"/>
    <x v="0"/>
    <x v="0"/>
    <x v="0"/>
    <x v="0"/>
    <x v="12"/>
    <x v="148"/>
    <x v="0"/>
    <x v="0"/>
    <s v="Tesseramento"/>
    <x v="1"/>
    <x v="4"/>
    <x v="0"/>
    <m/>
  </r>
  <r>
    <n v="58631"/>
    <x v="0"/>
    <x v="0"/>
    <x v="0"/>
    <x v="0"/>
    <x v="12"/>
    <x v="148"/>
    <x v="0"/>
    <x v="1"/>
    <s v="Tesseramento"/>
    <x v="1"/>
    <x v="4"/>
    <x v="0"/>
    <m/>
  </r>
  <r>
    <n v="116929"/>
    <x v="0"/>
    <x v="0"/>
    <x v="0"/>
    <x v="0"/>
    <x v="12"/>
    <x v="148"/>
    <x v="0"/>
    <x v="0"/>
    <s v="Tesseramento"/>
    <x v="1"/>
    <x v="4"/>
    <x v="0"/>
    <m/>
  </r>
  <r>
    <n v="178382"/>
    <x v="1"/>
    <x v="0"/>
    <x v="0"/>
    <x v="0"/>
    <x v="12"/>
    <x v="148"/>
    <x v="0"/>
    <x v="0"/>
    <s v="Tesseramento"/>
    <x v="1"/>
    <x v="6"/>
    <x v="0"/>
    <m/>
  </r>
  <r>
    <n v="191483"/>
    <x v="0"/>
    <x v="0"/>
    <x v="0"/>
    <x v="0"/>
    <x v="12"/>
    <x v="148"/>
    <x v="0"/>
    <x v="0"/>
    <s v="Tesseramento"/>
    <x v="1"/>
    <x v="4"/>
    <x v="0"/>
    <m/>
  </r>
  <r>
    <n v="191480"/>
    <x v="0"/>
    <x v="0"/>
    <x v="0"/>
    <x v="0"/>
    <x v="12"/>
    <x v="148"/>
    <x v="0"/>
    <x v="1"/>
    <s v="Tesseramento"/>
    <x v="1"/>
    <x v="3"/>
    <x v="0"/>
    <m/>
  </r>
  <r>
    <n v="9567"/>
    <x v="0"/>
    <x v="0"/>
    <x v="0"/>
    <x v="0"/>
    <x v="12"/>
    <x v="148"/>
    <x v="0"/>
    <x v="1"/>
    <s v="Tesseramento"/>
    <x v="1"/>
    <x v="4"/>
    <x v="0"/>
    <m/>
  </r>
  <r>
    <n v="116930"/>
    <x v="0"/>
    <x v="0"/>
    <x v="0"/>
    <x v="0"/>
    <x v="12"/>
    <x v="148"/>
    <x v="0"/>
    <x v="0"/>
    <s v="Tesseramento"/>
    <x v="1"/>
    <x v="3"/>
    <x v="0"/>
    <m/>
  </r>
  <r>
    <n v="134166"/>
    <x v="0"/>
    <x v="0"/>
    <x v="0"/>
    <x v="0"/>
    <x v="11"/>
    <x v="86"/>
    <x v="0"/>
    <x v="0"/>
    <s v="Tesseramento"/>
    <x v="0"/>
    <x v="3"/>
    <x v="0"/>
    <m/>
  </r>
  <r>
    <n v="32339"/>
    <x v="0"/>
    <x v="0"/>
    <x v="0"/>
    <x v="0"/>
    <x v="2"/>
    <x v="2"/>
    <x v="0"/>
    <x v="0"/>
    <s v="Tesseramento"/>
    <x v="1"/>
    <x v="4"/>
    <x v="0"/>
    <m/>
  </r>
  <r>
    <n v="181100"/>
    <x v="1"/>
    <x v="0"/>
    <x v="0"/>
    <x v="0"/>
    <x v="12"/>
    <x v="148"/>
    <x v="0"/>
    <x v="0"/>
    <s v="Tesseramento"/>
    <x v="1"/>
    <x v="5"/>
    <x v="0"/>
    <s v="B"/>
  </r>
  <r>
    <n v="9585"/>
    <x v="0"/>
    <x v="0"/>
    <x v="0"/>
    <x v="0"/>
    <x v="12"/>
    <x v="148"/>
    <x v="0"/>
    <x v="0"/>
    <s v="Tesseramento"/>
    <x v="1"/>
    <x v="4"/>
    <x v="0"/>
    <m/>
  </r>
  <r>
    <n v="55120"/>
    <x v="0"/>
    <x v="0"/>
    <x v="0"/>
    <x v="0"/>
    <x v="12"/>
    <x v="148"/>
    <x v="0"/>
    <x v="0"/>
    <s v="Tesseramento"/>
    <x v="1"/>
    <x v="0"/>
    <x v="0"/>
    <m/>
  </r>
  <r>
    <n v="14252"/>
    <x v="0"/>
    <x v="0"/>
    <x v="0"/>
    <x v="0"/>
    <x v="12"/>
    <x v="148"/>
    <x v="0"/>
    <x v="0"/>
    <s v="Tesseramento"/>
    <x v="1"/>
    <x v="4"/>
    <x v="0"/>
    <m/>
  </r>
  <r>
    <n v="37621"/>
    <x v="0"/>
    <x v="0"/>
    <x v="0"/>
    <x v="0"/>
    <x v="12"/>
    <x v="148"/>
    <x v="0"/>
    <x v="0"/>
    <s v="Tesseramento"/>
    <x v="1"/>
    <x v="0"/>
    <x v="0"/>
    <m/>
  </r>
  <r>
    <n v="9594"/>
    <x v="0"/>
    <x v="0"/>
    <x v="0"/>
    <x v="0"/>
    <x v="12"/>
    <x v="148"/>
    <x v="0"/>
    <x v="1"/>
    <s v="Tesseramento"/>
    <x v="1"/>
    <x v="4"/>
    <x v="0"/>
    <m/>
  </r>
  <r>
    <n v="114274"/>
    <x v="0"/>
    <x v="0"/>
    <x v="0"/>
    <x v="1"/>
    <x v="12"/>
    <x v="148"/>
    <x v="0"/>
    <x v="0"/>
    <s v="Tesseramento"/>
    <x v="1"/>
    <x v="0"/>
    <x v="0"/>
    <m/>
  </r>
  <r>
    <n v="49589"/>
    <x v="0"/>
    <x v="0"/>
    <x v="0"/>
    <x v="0"/>
    <x v="12"/>
    <x v="148"/>
    <x v="0"/>
    <x v="0"/>
    <s v="Tesseramento"/>
    <x v="1"/>
    <x v="0"/>
    <x v="0"/>
    <m/>
  </r>
  <r>
    <n v="103686"/>
    <x v="0"/>
    <x v="0"/>
    <x v="0"/>
    <x v="2"/>
    <x v="12"/>
    <x v="148"/>
    <x v="0"/>
    <x v="0"/>
    <s v="Tesseramento"/>
    <x v="1"/>
    <x v="1"/>
    <x v="0"/>
    <m/>
  </r>
  <r>
    <n v="39403"/>
    <x v="0"/>
    <x v="0"/>
    <x v="0"/>
    <x v="0"/>
    <x v="12"/>
    <x v="148"/>
    <x v="0"/>
    <x v="1"/>
    <s v="Tesseramento"/>
    <x v="1"/>
    <x v="0"/>
    <x v="0"/>
    <m/>
  </r>
  <r>
    <n v="140514"/>
    <x v="0"/>
    <x v="0"/>
    <x v="0"/>
    <x v="0"/>
    <x v="12"/>
    <x v="148"/>
    <x v="0"/>
    <x v="0"/>
    <s v="Tesseramento"/>
    <x v="1"/>
    <x v="1"/>
    <x v="0"/>
    <m/>
  </r>
  <r>
    <n v="76260"/>
    <x v="0"/>
    <x v="0"/>
    <x v="0"/>
    <x v="0"/>
    <x v="12"/>
    <x v="148"/>
    <x v="0"/>
    <x v="0"/>
    <s v="Tesseramento"/>
    <x v="1"/>
    <x v="4"/>
    <x v="0"/>
    <m/>
  </r>
  <r>
    <n v="103688"/>
    <x v="0"/>
    <x v="0"/>
    <x v="0"/>
    <x v="0"/>
    <x v="12"/>
    <x v="148"/>
    <x v="0"/>
    <x v="0"/>
    <s v="Tesseramento"/>
    <x v="1"/>
    <x v="4"/>
    <x v="0"/>
    <m/>
  </r>
  <r>
    <n v="9749"/>
    <x v="0"/>
    <x v="0"/>
    <x v="0"/>
    <x v="0"/>
    <x v="12"/>
    <x v="148"/>
    <x v="0"/>
    <x v="1"/>
    <s v="Tesseramento"/>
    <x v="1"/>
    <x v="3"/>
    <x v="0"/>
    <m/>
  </r>
  <r>
    <n v="9633"/>
    <x v="0"/>
    <x v="0"/>
    <x v="0"/>
    <x v="0"/>
    <x v="12"/>
    <x v="148"/>
    <x v="0"/>
    <x v="1"/>
    <s v="Tesseramento"/>
    <x v="1"/>
    <x v="4"/>
    <x v="0"/>
    <m/>
  </r>
  <r>
    <n v="9417"/>
    <x v="0"/>
    <x v="0"/>
    <x v="0"/>
    <x v="0"/>
    <x v="12"/>
    <x v="148"/>
    <x v="0"/>
    <x v="1"/>
    <s v="Tesseramento"/>
    <x v="1"/>
    <x v="4"/>
    <x v="0"/>
    <m/>
  </r>
  <r>
    <n v="123665"/>
    <x v="0"/>
    <x v="0"/>
    <x v="0"/>
    <x v="0"/>
    <x v="12"/>
    <x v="148"/>
    <x v="0"/>
    <x v="1"/>
    <s v="Tesseramento"/>
    <x v="1"/>
    <x v="0"/>
    <x v="0"/>
    <m/>
  </r>
  <r>
    <n v="84191"/>
    <x v="0"/>
    <x v="0"/>
    <x v="0"/>
    <x v="0"/>
    <x v="12"/>
    <x v="148"/>
    <x v="0"/>
    <x v="0"/>
    <s v="Tesseramento"/>
    <x v="1"/>
    <x v="3"/>
    <x v="0"/>
    <m/>
  </r>
  <r>
    <n v="84200"/>
    <x v="0"/>
    <x v="0"/>
    <x v="0"/>
    <x v="0"/>
    <x v="12"/>
    <x v="148"/>
    <x v="0"/>
    <x v="1"/>
    <s v="Tesseramento"/>
    <x v="1"/>
    <x v="3"/>
    <x v="0"/>
    <m/>
  </r>
  <r>
    <n v="49590"/>
    <x v="0"/>
    <x v="0"/>
    <x v="0"/>
    <x v="0"/>
    <x v="12"/>
    <x v="148"/>
    <x v="0"/>
    <x v="0"/>
    <s v="Tesseramento"/>
    <x v="1"/>
    <x v="4"/>
    <x v="0"/>
    <m/>
  </r>
  <r>
    <n v="9772"/>
    <x v="0"/>
    <x v="0"/>
    <x v="0"/>
    <x v="0"/>
    <x v="12"/>
    <x v="148"/>
    <x v="0"/>
    <x v="1"/>
    <s v="Tesseramento"/>
    <x v="1"/>
    <x v="3"/>
    <x v="0"/>
    <m/>
  </r>
  <r>
    <n v="9770"/>
    <x v="0"/>
    <x v="0"/>
    <x v="0"/>
    <x v="0"/>
    <x v="12"/>
    <x v="148"/>
    <x v="0"/>
    <x v="0"/>
    <s v="Tesseramento"/>
    <x v="1"/>
    <x v="4"/>
    <x v="0"/>
    <m/>
  </r>
  <r>
    <n v="153302"/>
    <x v="0"/>
    <x v="0"/>
    <x v="0"/>
    <x v="0"/>
    <x v="12"/>
    <x v="148"/>
    <x v="0"/>
    <x v="0"/>
    <s v="Tesseramento"/>
    <x v="1"/>
    <x v="4"/>
    <x v="0"/>
    <m/>
  </r>
  <r>
    <n v="35877"/>
    <x v="0"/>
    <x v="0"/>
    <x v="2"/>
    <x v="4"/>
    <x v="13"/>
    <x v="177"/>
    <x v="0"/>
    <x v="0"/>
    <s v="Tesseramento"/>
    <x v="1"/>
    <x v="0"/>
    <x v="0"/>
    <m/>
  </r>
  <r>
    <n v="153300"/>
    <x v="0"/>
    <x v="0"/>
    <x v="0"/>
    <x v="0"/>
    <x v="12"/>
    <x v="148"/>
    <x v="0"/>
    <x v="1"/>
    <s v="Tesseramento"/>
    <x v="1"/>
    <x v="4"/>
    <x v="0"/>
    <m/>
  </r>
  <r>
    <n v="88029"/>
    <x v="0"/>
    <x v="0"/>
    <x v="0"/>
    <x v="0"/>
    <x v="12"/>
    <x v="148"/>
    <x v="0"/>
    <x v="0"/>
    <s v="Tesseramento"/>
    <x v="1"/>
    <x v="4"/>
    <x v="0"/>
    <m/>
  </r>
  <r>
    <n v="221142"/>
    <x v="0"/>
    <x v="0"/>
    <x v="0"/>
    <x v="0"/>
    <x v="12"/>
    <x v="148"/>
    <x v="0"/>
    <x v="0"/>
    <s v="Tesseramento"/>
    <x v="1"/>
    <x v="4"/>
    <x v="0"/>
    <m/>
  </r>
  <r>
    <n v="107187"/>
    <x v="0"/>
    <x v="0"/>
    <x v="0"/>
    <x v="0"/>
    <x v="4"/>
    <x v="87"/>
    <x v="0"/>
    <x v="0"/>
    <s v="Tesseramento"/>
    <x v="0"/>
    <x v="0"/>
    <x v="0"/>
    <m/>
  </r>
  <r>
    <n v="232773"/>
    <x v="0"/>
    <x v="0"/>
    <x v="0"/>
    <x v="1"/>
    <x v="12"/>
    <x v="148"/>
    <x v="0"/>
    <x v="1"/>
    <s v="Tesseramento"/>
    <x v="1"/>
    <x v="3"/>
    <x v="0"/>
    <m/>
  </r>
  <r>
    <n v="232774"/>
    <x v="0"/>
    <x v="0"/>
    <x v="0"/>
    <x v="0"/>
    <x v="12"/>
    <x v="148"/>
    <x v="0"/>
    <x v="0"/>
    <s v="Tesseramento"/>
    <x v="1"/>
    <x v="3"/>
    <x v="0"/>
    <m/>
  </r>
  <r>
    <n v="9714"/>
    <x v="0"/>
    <x v="0"/>
    <x v="0"/>
    <x v="0"/>
    <x v="12"/>
    <x v="148"/>
    <x v="0"/>
    <x v="0"/>
    <s v="Tesseramento"/>
    <x v="1"/>
    <x v="4"/>
    <x v="0"/>
    <m/>
  </r>
  <r>
    <n v="176113"/>
    <x v="1"/>
    <x v="0"/>
    <x v="0"/>
    <x v="1"/>
    <x v="12"/>
    <x v="148"/>
    <x v="0"/>
    <x v="1"/>
    <s v="Tesseramento"/>
    <x v="1"/>
    <x v="7"/>
    <x v="0"/>
    <m/>
  </r>
  <r>
    <n v="234965"/>
    <x v="0"/>
    <x v="0"/>
    <x v="1"/>
    <x v="1"/>
    <x v="4"/>
    <x v="88"/>
    <x v="0"/>
    <x v="0"/>
    <s v="Tesseramento"/>
    <x v="1"/>
    <x v="1"/>
    <x v="0"/>
    <m/>
  </r>
  <r>
    <n v="119317"/>
    <x v="0"/>
    <x v="0"/>
    <x v="0"/>
    <x v="0"/>
    <x v="12"/>
    <x v="148"/>
    <x v="0"/>
    <x v="0"/>
    <s v="Tesseramento"/>
    <x v="1"/>
    <x v="0"/>
    <x v="0"/>
    <m/>
  </r>
  <r>
    <n v="179171"/>
    <x v="0"/>
    <x v="0"/>
    <x v="0"/>
    <x v="0"/>
    <x v="12"/>
    <x v="148"/>
    <x v="0"/>
    <x v="0"/>
    <s v="Tesseramento"/>
    <x v="1"/>
    <x v="4"/>
    <x v="0"/>
    <m/>
  </r>
  <r>
    <n v="9723"/>
    <x v="0"/>
    <x v="0"/>
    <x v="0"/>
    <x v="0"/>
    <x v="12"/>
    <x v="148"/>
    <x v="0"/>
    <x v="0"/>
    <s v="Tesseramento"/>
    <x v="1"/>
    <x v="4"/>
    <x v="0"/>
    <m/>
  </r>
  <r>
    <n v="9726"/>
    <x v="0"/>
    <x v="0"/>
    <x v="0"/>
    <x v="0"/>
    <x v="12"/>
    <x v="148"/>
    <x v="0"/>
    <x v="0"/>
    <s v="Tesseramento"/>
    <x v="1"/>
    <x v="4"/>
    <x v="0"/>
    <m/>
  </r>
  <r>
    <n v="140521"/>
    <x v="0"/>
    <x v="0"/>
    <x v="0"/>
    <x v="0"/>
    <x v="12"/>
    <x v="148"/>
    <x v="0"/>
    <x v="0"/>
    <s v="Tesseramento"/>
    <x v="1"/>
    <x v="4"/>
    <x v="0"/>
    <m/>
  </r>
  <r>
    <n v="140499"/>
    <x v="0"/>
    <x v="0"/>
    <x v="0"/>
    <x v="3"/>
    <x v="12"/>
    <x v="148"/>
    <x v="0"/>
    <x v="1"/>
    <s v="Tesseramento"/>
    <x v="1"/>
    <x v="4"/>
    <x v="0"/>
    <m/>
  </r>
  <r>
    <n v="101286"/>
    <x v="0"/>
    <x v="0"/>
    <x v="0"/>
    <x v="0"/>
    <x v="12"/>
    <x v="148"/>
    <x v="0"/>
    <x v="0"/>
    <s v="Tesseramento"/>
    <x v="1"/>
    <x v="4"/>
    <x v="0"/>
    <m/>
  </r>
  <r>
    <n v="9718"/>
    <x v="0"/>
    <x v="0"/>
    <x v="0"/>
    <x v="0"/>
    <x v="12"/>
    <x v="148"/>
    <x v="0"/>
    <x v="1"/>
    <s v="Tesseramento"/>
    <x v="1"/>
    <x v="4"/>
    <x v="0"/>
    <m/>
  </r>
  <r>
    <n v="93389"/>
    <x v="0"/>
    <x v="0"/>
    <x v="0"/>
    <x v="0"/>
    <x v="12"/>
    <x v="148"/>
    <x v="0"/>
    <x v="0"/>
    <s v="Tesseramento"/>
    <x v="1"/>
    <x v="4"/>
    <x v="0"/>
    <m/>
  </r>
  <r>
    <n v="154626"/>
    <x v="0"/>
    <x v="1"/>
    <x v="0"/>
    <x v="0"/>
    <x v="7"/>
    <x v="69"/>
    <x v="0"/>
    <x v="0"/>
    <s v="Tesseramento"/>
    <x v="1"/>
    <x v="0"/>
    <x v="0"/>
    <m/>
  </r>
  <r>
    <n v="154627"/>
    <x v="0"/>
    <x v="1"/>
    <x v="0"/>
    <x v="0"/>
    <x v="7"/>
    <x v="69"/>
    <x v="0"/>
    <x v="0"/>
    <s v="Tesseramento"/>
    <x v="1"/>
    <x v="1"/>
    <x v="0"/>
    <m/>
  </r>
  <r>
    <n v="154628"/>
    <x v="0"/>
    <x v="1"/>
    <x v="0"/>
    <x v="0"/>
    <x v="7"/>
    <x v="69"/>
    <x v="0"/>
    <x v="0"/>
    <s v="Tesseramento"/>
    <x v="1"/>
    <x v="0"/>
    <x v="0"/>
    <m/>
  </r>
  <r>
    <n v="35879"/>
    <x v="0"/>
    <x v="0"/>
    <x v="0"/>
    <x v="0"/>
    <x v="11"/>
    <x v="189"/>
    <x v="0"/>
    <x v="0"/>
    <s v="Tesseramento"/>
    <x v="1"/>
    <x v="3"/>
    <x v="0"/>
    <m/>
  </r>
  <r>
    <n v="105193"/>
    <x v="0"/>
    <x v="0"/>
    <x v="0"/>
    <x v="0"/>
    <x v="11"/>
    <x v="189"/>
    <x v="0"/>
    <x v="0"/>
    <s v="Tesseramento"/>
    <x v="1"/>
    <x v="1"/>
    <x v="0"/>
    <m/>
  </r>
  <r>
    <n v="104292"/>
    <x v="0"/>
    <x v="0"/>
    <x v="0"/>
    <x v="0"/>
    <x v="12"/>
    <x v="148"/>
    <x v="0"/>
    <x v="0"/>
    <s v="Tesseramento"/>
    <x v="1"/>
    <x v="4"/>
    <x v="0"/>
    <m/>
  </r>
  <r>
    <n v="9498"/>
    <x v="0"/>
    <x v="0"/>
    <x v="0"/>
    <x v="0"/>
    <x v="12"/>
    <x v="148"/>
    <x v="0"/>
    <x v="0"/>
    <s v="Tesseramento"/>
    <x v="1"/>
    <x v="1"/>
    <x v="0"/>
    <m/>
  </r>
  <r>
    <n v="3079"/>
    <x v="0"/>
    <x v="0"/>
    <x v="0"/>
    <x v="0"/>
    <x v="12"/>
    <x v="148"/>
    <x v="0"/>
    <x v="0"/>
    <s v="Tesseramento"/>
    <x v="1"/>
    <x v="3"/>
    <x v="0"/>
    <m/>
  </r>
  <r>
    <n v="113518"/>
    <x v="0"/>
    <x v="0"/>
    <x v="0"/>
    <x v="0"/>
    <x v="12"/>
    <x v="148"/>
    <x v="0"/>
    <x v="1"/>
    <s v="Tesseramento"/>
    <x v="1"/>
    <x v="3"/>
    <x v="0"/>
    <m/>
  </r>
  <r>
    <n v="61487"/>
    <x v="0"/>
    <x v="0"/>
    <x v="0"/>
    <x v="0"/>
    <x v="12"/>
    <x v="148"/>
    <x v="0"/>
    <x v="1"/>
    <s v="Tesseramento"/>
    <x v="1"/>
    <x v="3"/>
    <x v="0"/>
    <m/>
  </r>
  <r>
    <n v="115670"/>
    <x v="0"/>
    <x v="0"/>
    <x v="0"/>
    <x v="0"/>
    <x v="2"/>
    <x v="346"/>
    <x v="0"/>
    <x v="0"/>
    <s v="Tesseramento"/>
    <x v="0"/>
    <x v="3"/>
    <x v="0"/>
    <m/>
  </r>
  <r>
    <n v="217234"/>
    <x v="0"/>
    <x v="0"/>
    <x v="0"/>
    <x v="0"/>
    <x v="2"/>
    <x v="346"/>
    <x v="0"/>
    <x v="0"/>
    <s v="Tesseramento"/>
    <x v="0"/>
    <x v="1"/>
    <x v="0"/>
    <m/>
  </r>
  <r>
    <n v="206704"/>
    <x v="0"/>
    <x v="0"/>
    <x v="0"/>
    <x v="0"/>
    <x v="12"/>
    <x v="148"/>
    <x v="0"/>
    <x v="0"/>
    <s v="Tesseramento"/>
    <x v="1"/>
    <x v="3"/>
    <x v="0"/>
    <m/>
  </r>
  <r>
    <n v="77722"/>
    <x v="0"/>
    <x v="0"/>
    <x v="0"/>
    <x v="0"/>
    <x v="12"/>
    <x v="148"/>
    <x v="0"/>
    <x v="0"/>
    <s v="Tesseramento"/>
    <x v="1"/>
    <x v="4"/>
    <x v="0"/>
    <m/>
  </r>
  <r>
    <n v="68846"/>
    <x v="0"/>
    <x v="0"/>
    <x v="0"/>
    <x v="0"/>
    <x v="8"/>
    <x v="222"/>
    <x v="0"/>
    <x v="0"/>
    <s v="Tesseramento"/>
    <x v="1"/>
    <x v="1"/>
    <x v="0"/>
    <m/>
  </r>
  <r>
    <n v="77725"/>
    <x v="0"/>
    <x v="0"/>
    <x v="0"/>
    <x v="0"/>
    <x v="12"/>
    <x v="148"/>
    <x v="0"/>
    <x v="1"/>
    <s v="Tesseramento"/>
    <x v="1"/>
    <x v="4"/>
    <x v="0"/>
    <m/>
  </r>
  <r>
    <n v="196865"/>
    <x v="0"/>
    <x v="0"/>
    <x v="0"/>
    <x v="1"/>
    <x v="13"/>
    <x v="177"/>
    <x v="0"/>
    <x v="0"/>
    <s v="Tesseramento"/>
    <x v="1"/>
    <x v="1"/>
    <x v="0"/>
    <m/>
  </r>
  <r>
    <n v="86711"/>
    <x v="0"/>
    <x v="0"/>
    <x v="0"/>
    <x v="0"/>
    <x v="6"/>
    <x v="7"/>
    <x v="0"/>
    <x v="0"/>
    <s v="Tesseramento"/>
    <x v="0"/>
    <x v="0"/>
    <x v="0"/>
    <m/>
  </r>
  <r>
    <n v="141454"/>
    <x v="0"/>
    <x v="0"/>
    <x v="0"/>
    <x v="0"/>
    <x v="6"/>
    <x v="7"/>
    <x v="0"/>
    <x v="0"/>
    <s v="Tesseramento"/>
    <x v="0"/>
    <x v="3"/>
    <x v="0"/>
    <m/>
  </r>
  <r>
    <n v="160797"/>
    <x v="0"/>
    <x v="0"/>
    <x v="0"/>
    <x v="0"/>
    <x v="6"/>
    <x v="7"/>
    <x v="0"/>
    <x v="0"/>
    <s v="Tesseramento"/>
    <x v="0"/>
    <x v="0"/>
    <x v="0"/>
    <m/>
  </r>
  <r>
    <n v="137372"/>
    <x v="0"/>
    <x v="0"/>
    <x v="0"/>
    <x v="0"/>
    <x v="6"/>
    <x v="7"/>
    <x v="0"/>
    <x v="0"/>
    <s v="Tesseramento"/>
    <x v="0"/>
    <x v="0"/>
    <x v="0"/>
    <m/>
  </r>
  <r>
    <n v="232096"/>
    <x v="0"/>
    <x v="0"/>
    <x v="0"/>
    <x v="0"/>
    <x v="2"/>
    <x v="71"/>
    <x v="0"/>
    <x v="0"/>
    <s v="Tesseramento"/>
    <x v="1"/>
    <x v="0"/>
    <x v="0"/>
    <m/>
  </r>
  <r>
    <n v="198704"/>
    <x v="0"/>
    <x v="1"/>
    <x v="0"/>
    <x v="0"/>
    <x v="11"/>
    <x v="174"/>
    <x v="0"/>
    <x v="0"/>
    <s v="Tesseramento"/>
    <x v="3"/>
    <x v="0"/>
    <x v="0"/>
    <m/>
  </r>
  <r>
    <n v="125463"/>
    <x v="0"/>
    <x v="0"/>
    <x v="0"/>
    <x v="0"/>
    <x v="3"/>
    <x v="3"/>
    <x v="0"/>
    <x v="0"/>
    <s v="Tesseramento"/>
    <x v="1"/>
    <x v="4"/>
    <x v="0"/>
    <m/>
  </r>
  <r>
    <n v="234901"/>
    <x v="0"/>
    <x v="0"/>
    <x v="1"/>
    <x v="1"/>
    <x v="7"/>
    <x v="78"/>
    <x v="0"/>
    <x v="0"/>
    <s v="Tesseramento"/>
    <x v="0"/>
    <x v="3"/>
    <x v="0"/>
    <m/>
  </r>
  <r>
    <n v="56545"/>
    <x v="0"/>
    <x v="0"/>
    <x v="0"/>
    <x v="0"/>
    <x v="11"/>
    <x v="189"/>
    <x v="0"/>
    <x v="0"/>
    <s v="Tesseramento"/>
    <x v="1"/>
    <x v="1"/>
    <x v="0"/>
    <m/>
  </r>
  <r>
    <n v="235195"/>
    <x v="0"/>
    <x v="0"/>
    <x v="1"/>
    <x v="1"/>
    <x v="11"/>
    <x v="280"/>
    <x v="0"/>
    <x v="0"/>
    <s v="Tesseramento"/>
    <x v="0"/>
    <x v="4"/>
    <x v="0"/>
    <m/>
  </r>
  <r>
    <n v="226680"/>
    <x v="0"/>
    <x v="0"/>
    <x v="0"/>
    <x v="0"/>
    <x v="7"/>
    <x v="272"/>
    <x v="0"/>
    <x v="0"/>
    <s v="Tesseramento"/>
    <x v="0"/>
    <x v="3"/>
    <x v="0"/>
    <m/>
  </r>
  <r>
    <n v="137514"/>
    <x v="0"/>
    <x v="0"/>
    <x v="0"/>
    <x v="0"/>
    <x v="4"/>
    <x v="149"/>
    <x v="0"/>
    <x v="0"/>
    <s v="Tesseramento"/>
    <x v="1"/>
    <x v="3"/>
    <x v="0"/>
    <m/>
  </r>
  <r>
    <n v="137513"/>
    <x v="0"/>
    <x v="0"/>
    <x v="0"/>
    <x v="0"/>
    <x v="4"/>
    <x v="149"/>
    <x v="0"/>
    <x v="1"/>
    <s v="Tesseramento"/>
    <x v="1"/>
    <x v="4"/>
    <x v="0"/>
    <m/>
  </r>
  <r>
    <n v="234808"/>
    <x v="0"/>
    <x v="1"/>
    <x v="1"/>
    <x v="0"/>
    <x v="4"/>
    <x v="149"/>
    <x v="0"/>
    <x v="0"/>
    <s v="Tesseramento"/>
    <x v="1"/>
    <x v="1"/>
    <x v="0"/>
    <m/>
  </r>
  <r>
    <n v="223796"/>
    <x v="1"/>
    <x v="1"/>
    <x v="0"/>
    <x v="1"/>
    <x v="4"/>
    <x v="149"/>
    <x v="0"/>
    <x v="0"/>
    <s v="Tesseramento"/>
    <x v="1"/>
    <x v="2"/>
    <x v="0"/>
    <m/>
  </r>
  <r>
    <n v="234997"/>
    <x v="0"/>
    <x v="0"/>
    <x v="1"/>
    <x v="0"/>
    <x v="1"/>
    <x v="308"/>
    <x v="0"/>
    <x v="0"/>
    <s v="Tesseramento"/>
    <x v="0"/>
    <x v="0"/>
    <x v="0"/>
    <m/>
  </r>
  <r>
    <n v="234998"/>
    <x v="0"/>
    <x v="0"/>
    <x v="1"/>
    <x v="3"/>
    <x v="1"/>
    <x v="308"/>
    <x v="0"/>
    <x v="0"/>
    <s v="Tesseramento"/>
    <x v="0"/>
    <x v="0"/>
    <x v="0"/>
    <m/>
  </r>
  <r>
    <n v="153440"/>
    <x v="0"/>
    <x v="0"/>
    <x v="0"/>
    <x v="0"/>
    <x v="8"/>
    <x v="358"/>
    <x v="0"/>
    <x v="0"/>
    <s v="Tesseramento"/>
    <x v="0"/>
    <x v="4"/>
    <x v="0"/>
    <m/>
  </r>
  <r>
    <n v="134404"/>
    <x v="0"/>
    <x v="0"/>
    <x v="0"/>
    <x v="0"/>
    <x v="8"/>
    <x v="358"/>
    <x v="0"/>
    <x v="1"/>
    <s v="Tesseramento"/>
    <x v="0"/>
    <x v="3"/>
    <x v="0"/>
    <m/>
  </r>
  <r>
    <n v="20945"/>
    <x v="0"/>
    <x v="0"/>
    <x v="0"/>
    <x v="4"/>
    <x v="8"/>
    <x v="358"/>
    <x v="0"/>
    <x v="0"/>
    <s v="Tesseramento"/>
    <x v="0"/>
    <x v="0"/>
    <x v="0"/>
    <m/>
  </r>
  <r>
    <n v="104883"/>
    <x v="0"/>
    <x v="0"/>
    <x v="0"/>
    <x v="0"/>
    <x v="8"/>
    <x v="358"/>
    <x v="0"/>
    <x v="0"/>
    <s v="Tesseramento"/>
    <x v="0"/>
    <x v="1"/>
    <x v="0"/>
    <m/>
  </r>
  <r>
    <n v="104884"/>
    <x v="0"/>
    <x v="0"/>
    <x v="0"/>
    <x v="0"/>
    <x v="8"/>
    <x v="358"/>
    <x v="0"/>
    <x v="0"/>
    <s v="Tesseramento"/>
    <x v="0"/>
    <x v="3"/>
    <x v="0"/>
    <m/>
  </r>
  <r>
    <n v="145186"/>
    <x v="0"/>
    <x v="0"/>
    <x v="0"/>
    <x v="0"/>
    <x v="8"/>
    <x v="358"/>
    <x v="0"/>
    <x v="0"/>
    <s v="Tesseramento"/>
    <x v="0"/>
    <x v="0"/>
    <x v="0"/>
    <m/>
  </r>
  <r>
    <n v="79406"/>
    <x v="0"/>
    <x v="0"/>
    <x v="0"/>
    <x v="0"/>
    <x v="8"/>
    <x v="358"/>
    <x v="0"/>
    <x v="0"/>
    <s v="Tesseramento"/>
    <x v="0"/>
    <x v="0"/>
    <x v="0"/>
    <m/>
  </r>
  <r>
    <n v="32944"/>
    <x v="0"/>
    <x v="0"/>
    <x v="0"/>
    <x v="0"/>
    <x v="8"/>
    <x v="358"/>
    <x v="0"/>
    <x v="0"/>
    <s v="Tesseramento"/>
    <x v="0"/>
    <x v="3"/>
    <x v="0"/>
    <m/>
  </r>
  <r>
    <n v="196034"/>
    <x v="0"/>
    <x v="0"/>
    <x v="0"/>
    <x v="1"/>
    <x v="8"/>
    <x v="358"/>
    <x v="0"/>
    <x v="0"/>
    <s v="Tesseramento"/>
    <x v="0"/>
    <x v="0"/>
    <x v="0"/>
    <m/>
  </r>
  <r>
    <n v="127795"/>
    <x v="0"/>
    <x v="0"/>
    <x v="0"/>
    <x v="0"/>
    <x v="8"/>
    <x v="358"/>
    <x v="0"/>
    <x v="1"/>
    <s v="Tesseramento"/>
    <x v="0"/>
    <x v="3"/>
    <x v="0"/>
    <m/>
  </r>
  <r>
    <n v="31095"/>
    <x v="0"/>
    <x v="0"/>
    <x v="0"/>
    <x v="0"/>
    <x v="8"/>
    <x v="358"/>
    <x v="0"/>
    <x v="0"/>
    <s v="Tesseramento"/>
    <x v="0"/>
    <x v="0"/>
    <x v="0"/>
    <m/>
  </r>
  <r>
    <n v="198103"/>
    <x v="0"/>
    <x v="0"/>
    <x v="0"/>
    <x v="1"/>
    <x v="8"/>
    <x v="358"/>
    <x v="0"/>
    <x v="1"/>
    <s v="Tesseramento"/>
    <x v="0"/>
    <x v="3"/>
    <x v="0"/>
    <m/>
  </r>
  <r>
    <n v="7410"/>
    <x v="0"/>
    <x v="0"/>
    <x v="0"/>
    <x v="0"/>
    <x v="8"/>
    <x v="358"/>
    <x v="0"/>
    <x v="1"/>
    <s v="Tesseramento"/>
    <x v="0"/>
    <x v="4"/>
    <x v="0"/>
    <m/>
  </r>
  <r>
    <n v="150561"/>
    <x v="0"/>
    <x v="0"/>
    <x v="0"/>
    <x v="1"/>
    <x v="8"/>
    <x v="358"/>
    <x v="0"/>
    <x v="0"/>
    <s v="Tesseramento"/>
    <x v="0"/>
    <x v="0"/>
    <x v="0"/>
    <m/>
  </r>
  <r>
    <n v="118209"/>
    <x v="0"/>
    <x v="0"/>
    <x v="0"/>
    <x v="0"/>
    <x v="8"/>
    <x v="358"/>
    <x v="0"/>
    <x v="0"/>
    <s v="Tesseramento"/>
    <x v="0"/>
    <x v="1"/>
    <x v="0"/>
    <m/>
  </r>
  <r>
    <n v="34237"/>
    <x v="0"/>
    <x v="2"/>
    <x v="0"/>
    <x v="0"/>
    <x v="8"/>
    <x v="358"/>
    <x v="1"/>
    <x v="0"/>
    <s v="Tesseramento"/>
    <x v="0"/>
    <x v="9"/>
    <x v="0"/>
    <m/>
  </r>
  <r>
    <n v="140249"/>
    <x v="0"/>
    <x v="0"/>
    <x v="0"/>
    <x v="0"/>
    <x v="8"/>
    <x v="358"/>
    <x v="0"/>
    <x v="0"/>
    <s v="Tesseramento"/>
    <x v="0"/>
    <x v="0"/>
    <x v="0"/>
    <m/>
  </r>
  <r>
    <n v="90913"/>
    <x v="0"/>
    <x v="0"/>
    <x v="0"/>
    <x v="0"/>
    <x v="8"/>
    <x v="358"/>
    <x v="0"/>
    <x v="0"/>
    <s v="Tesseramento"/>
    <x v="0"/>
    <x v="0"/>
    <x v="0"/>
    <m/>
  </r>
  <r>
    <n v="176218"/>
    <x v="1"/>
    <x v="0"/>
    <x v="0"/>
    <x v="1"/>
    <x v="8"/>
    <x v="358"/>
    <x v="0"/>
    <x v="0"/>
    <s v="Tesseramento"/>
    <x v="0"/>
    <x v="6"/>
    <x v="0"/>
    <m/>
  </r>
  <r>
    <n v="198238"/>
    <x v="0"/>
    <x v="0"/>
    <x v="0"/>
    <x v="1"/>
    <x v="8"/>
    <x v="358"/>
    <x v="0"/>
    <x v="0"/>
    <s v="Tesseramento"/>
    <x v="0"/>
    <x v="3"/>
    <x v="0"/>
    <m/>
  </r>
  <r>
    <n v="140253"/>
    <x v="0"/>
    <x v="0"/>
    <x v="0"/>
    <x v="1"/>
    <x v="8"/>
    <x v="358"/>
    <x v="0"/>
    <x v="0"/>
    <s v="Tesseramento"/>
    <x v="0"/>
    <x v="3"/>
    <x v="0"/>
    <m/>
  </r>
  <r>
    <n v="150557"/>
    <x v="0"/>
    <x v="0"/>
    <x v="2"/>
    <x v="1"/>
    <x v="8"/>
    <x v="358"/>
    <x v="0"/>
    <x v="0"/>
    <s v="Tesseramento"/>
    <x v="0"/>
    <x v="4"/>
    <x v="0"/>
    <m/>
  </r>
  <r>
    <n v="150558"/>
    <x v="0"/>
    <x v="0"/>
    <x v="2"/>
    <x v="0"/>
    <x v="8"/>
    <x v="358"/>
    <x v="0"/>
    <x v="0"/>
    <s v="Tesseramento"/>
    <x v="0"/>
    <x v="3"/>
    <x v="0"/>
    <m/>
  </r>
  <r>
    <n v="234896"/>
    <x v="0"/>
    <x v="0"/>
    <x v="1"/>
    <x v="1"/>
    <x v="10"/>
    <x v="266"/>
    <x v="0"/>
    <x v="0"/>
    <s v="Tesseramento"/>
    <x v="1"/>
    <x v="0"/>
    <x v="0"/>
    <m/>
  </r>
  <r>
    <n v="234895"/>
    <x v="0"/>
    <x v="0"/>
    <x v="1"/>
    <x v="1"/>
    <x v="10"/>
    <x v="266"/>
    <x v="0"/>
    <x v="1"/>
    <s v="Tesseramento"/>
    <x v="1"/>
    <x v="0"/>
    <x v="0"/>
    <m/>
  </r>
  <r>
    <n v="34439"/>
    <x v="0"/>
    <x v="2"/>
    <x v="0"/>
    <x v="0"/>
    <x v="2"/>
    <x v="216"/>
    <x v="1"/>
    <x v="0"/>
    <s v="Tesseramento"/>
    <x v="0"/>
    <x v="8"/>
    <x v="0"/>
    <m/>
  </r>
  <r>
    <n v="214089"/>
    <x v="0"/>
    <x v="0"/>
    <x v="0"/>
    <x v="0"/>
    <x v="2"/>
    <x v="216"/>
    <x v="0"/>
    <x v="0"/>
    <s v="Tesseramento"/>
    <x v="0"/>
    <x v="0"/>
    <x v="0"/>
    <m/>
  </r>
  <r>
    <n v="151125"/>
    <x v="0"/>
    <x v="0"/>
    <x v="0"/>
    <x v="1"/>
    <x v="13"/>
    <x v="177"/>
    <x v="0"/>
    <x v="0"/>
    <s v="Tesseramento"/>
    <x v="1"/>
    <x v="3"/>
    <x v="0"/>
    <m/>
  </r>
  <r>
    <n v="151119"/>
    <x v="0"/>
    <x v="0"/>
    <x v="0"/>
    <x v="1"/>
    <x v="13"/>
    <x v="177"/>
    <x v="0"/>
    <x v="0"/>
    <s v="Tesseramento"/>
    <x v="1"/>
    <x v="3"/>
    <x v="0"/>
    <m/>
  </r>
  <r>
    <n v="27785"/>
    <x v="0"/>
    <x v="0"/>
    <x v="0"/>
    <x v="0"/>
    <x v="13"/>
    <x v="177"/>
    <x v="0"/>
    <x v="0"/>
    <s v="Tesseramento"/>
    <x v="1"/>
    <x v="0"/>
    <x v="0"/>
    <m/>
  </r>
  <r>
    <n v="185541"/>
    <x v="0"/>
    <x v="0"/>
    <x v="0"/>
    <x v="0"/>
    <x v="13"/>
    <x v="177"/>
    <x v="0"/>
    <x v="0"/>
    <s v="Tesseramento"/>
    <x v="1"/>
    <x v="0"/>
    <x v="0"/>
    <m/>
  </r>
  <r>
    <n v="85829"/>
    <x v="0"/>
    <x v="0"/>
    <x v="0"/>
    <x v="0"/>
    <x v="4"/>
    <x v="80"/>
    <x v="0"/>
    <x v="0"/>
    <s v="Tesseramento"/>
    <x v="1"/>
    <x v="0"/>
    <x v="0"/>
    <m/>
  </r>
  <r>
    <n v="131377"/>
    <x v="0"/>
    <x v="0"/>
    <x v="0"/>
    <x v="0"/>
    <x v="11"/>
    <x v="142"/>
    <x v="0"/>
    <x v="0"/>
    <s v="Tesseramento"/>
    <x v="1"/>
    <x v="1"/>
    <x v="0"/>
    <m/>
  </r>
  <r>
    <n v="134137"/>
    <x v="0"/>
    <x v="0"/>
    <x v="0"/>
    <x v="0"/>
    <x v="11"/>
    <x v="142"/>
    <x v="0"/>
    <x v="0"/>
    <s v="Tesseramento"/>
    <x v="1"/>
    <x v="0"/>
    <x v="0"/>
    <m/>
  </r>
  <r>
    <n v="131376"/>
    <x v="1"/>
    <x v="0"/>
    <x v="0"/>
    <x v="0"/>
    <x v="11"/>
    <x v="142"/>
    <x v="0"/>
    <x v="0"/>
    <s v="Tesseramento"/>
    <x v="1"/>
    <x v="2"/>
    <x v="0"/>
    <m/>
  </r>
  <r>
    <n v="234872"/>
    <x v="1"/>
    <x v="1"/>
    <x v="1"/>
    <x v="2"/>
    <x v="7"/>
    <x v="56"/>
    <x v="0"/>
    <x v="0"/>
    <s v="Tesseramento"/>
    <x v="1"/>
    <x v="5"/>
    <x v="0"/>
    <m/>
  </r>
  <r>
    <n v="234871"/>
    <x v="0"/>
    <x v="1"/>
    <x v="1"/>
    <x v="2"/>
    <x v="7"/>
    <x v="56"/>
    <x v="0"/>
    <x v="0"/>
    <s v="Tesseramento"/>
    <x v="1"/>
    <x v="3"/>
    <x v="0"/>
    <m/>
  </r>
  <r>
    <n v="194137"/>
    <x v="1"/>
    <x v="0"/>
    <x v="0"/>
    <x v="0"/>
    <x v="12"/>
    <x v="27"/>
    <x v="0"/>
    <x v="0"/>
    <s v="Tesseramento"/>
    <x v="1"/>
    <x v="6"/>
    <x v="0"/>
    <s v="B"/>
  </r>
  <r>
    <n v="157783"/>
    <x v="0"/>
    <x v="0"/>
    <x v="0"/>
    <x v="0"/>
    <x v="7"/>
    <x v="56"/>
    <x v="0"/>
    <x v="0"/>
    <s v="Tesseramento"/>
    <x v="1"/>
    <x v="0"/>
    <x v="0"/>
    <m/>
  </r>
  <r>
    <n v="183603"/>
    <x v="1"/>
    <x v="0"/>
    <x v="0"/>
    <x v="2"/>
    <x v="7"/>
    <x v="56"/>
    <x v="0"/>
    <x v="1"/>
    <s v="Tesseramento"/>
    <x v="1"/>
    <x v="6"/>
    <x v="0"/>
    <m/>
  </r>
  <r>
    <n v="183602"/>
    <x v="1"/>
    <x v="0"/>
    <x v="0"/>
    <x v="2"/>
    <x v="7"/>
    <x v="56"/>
    <x v="0"/>
    <x v="1"/>
    <s v="Tesseramento"/>
    <x v="1"/>
    <x v="5"/>
    <x v="0"/>
    <m/>
  </r>
  <r>
    <n v="123950"/>
    <x v="0"/>
    <x v="0"/>
    <x v="0"/>
    <x v="0"/>
    <x v="7"/>
    <x v="56"/>
    <x v="0"/>
    <x v="0"/>
    <s v="Tesseramento"/>
    <x v="1"/>
    <x v="4"/>
    <x v="0"/>
    <m/>
  </r>
  <r>
    <n v="139920"/>
    <x v="0"/>
    <x v="0"/>
    <x v="0"/>
    <x v="0"/>
    <x v="7"/>
    <x v="56"/>
    <x v="0"/>
    <x v="0"/>
    <s v="Tesseramento"/>
    <x v="1"/>
    <x v="0"/>
    <x v="0"/>
    <m/>
  </r>
  <r>
    <n v="101600"/>
    <x v="0"/>
    <x v="0"/>
    <x v="0"/>
    <x v="0"/>
    <x v="7"/>
    <x v="56"/>
    <x v="0"/>
    <x v="0"/>
    <s v="Tesseramento"/>
    <x v="1"/>
    <x v="4"/>
    <x v="0"/>
    <m/>
  </r>
  <r>
    <n v="104117"/>
    <x v="0"/>
    <x v="0"/>
    <x v="0"/>
    <x v="0"/>
    <x v="7"/>
    <x v="56"/>
    <x v="0"/>
    <x v="0"/>
    <s v="Tesseramento"/>
    <x v="1"/>
    <x v="3"/>
    <x v="0"/>
    <m/>
  </r>
  <r>
    <n v="85782"/>
    <x v="0"/>
    <x v="0"/>
    <x v="0"/>
    <x v="0"/>
    <x v="7"/>
    <x v="56"/>
    <x v="0"/>
    <x v="0"/>
    <s v="Tesseramento"/>
    <x v="1"/>
    <x v="4"/>
    <x v="0"/>
    <m/>
  </r>
  <r>
    <n v="197874"/>
    <x v="0"/>
    <x v="0"/>
    <x v="0"/>
    <x v="0"/>
    <x v="7"/>
    <x v="56"/>
    <x v="0"/>
    <x v="0"/>
    <s v="Tesseramento"/>
    <x v="1"/>
    <x v="4"/>
    <x v="0"/>
    <m/>
  </r>
  <r>
    <n v="223464"/>
    <x v="0"/>
    <x v="0"/>
    <x v="0"/>
    <x v="0"/>
    <x v="7"/>
    <x v="56"/>
    <x v="0"/>
    <x v="0"/>
    <s v="Tesseramento"/>
    <x v="1"/>
    <x v="0"/>
    <x v="0"/>
    <m/>
  </r>
  <r>
    <n v="181822"/>
    <x v="0"/>
    <x v="1"/>
    <x v="0"/>
    <x v="0"/>
    <x v="7"/>
    <x v="56"/>
    <x v="0"/>
    <x v="0"/>
    <s v="Tesseramento"/>
    <x v="1"/>
    <x v="4"/>
    <x v="0"/>
    <m/>
  </r>
  <r>
    <n v="181821"/>
    <x v="0"/>
    <x v="1"/>
    <x v="0"/>
    <x v="0"/>
    <x v="7"/>
    <x v="56"/>
    <x v="0"/>
    <x v="1"/>
    <s v="Tesseramento"/>
    <x v="1"/>
    <x v="3"/>
    <x v="0"/>
    <m/>
  </r>
  <r>
    <n v="163025"/>
    <x v="0"/>
    <x v="0"/>
    <x v="0"/>
    <x v="0"/>
    <x v="7"/>
    <x v="56"/>
    <x v="0"/>
    <x v="0"/>
    <s v="Tesseramento"/>
    <x v="1"/>
    <x v="3"/>
    <x v="0"/>
    <m/>
  </r>
  <r>
    <n v="227060"/>
    <x v="0"/>
    <x v="1"/>
    <x v="0"/>
    <x v="0"/>
    <x v="7"/>
    <x v="56"/>
    <x v="0"/>
    <x v="0"/>
    <s v="Tesseramento"/>
    <x v="1"/>
    <x v="1"/>
    <x v="0"/>
    <m/>
  </r>
  <r>
    <n v="192583"/>
    <x v="0"/>
    <x v="0"/>
    <x v="0"/>
    <x v="0"/>
    <x v="7"/>
    <x v="56"/>
    <x v="0"/>
    <x v="0"/>
    <s v="Tesseramento"/>
    <x v="1"/>
    <x v="4"/>
    <x v="0"/>
    <m/>
  </r>
  <r>
    <n v="142313"/>
    <x v="0"/>
    <x v="0"/>
    <x v="0"/>
    <x v="0"/>
    <x v="7"/>
    <x v="56"/>
    <x v="0"/>
    <x v="0"/>
    <s v="Tesseramento"/>
    <x v="1"/>
    <x v="0"/>
    <x v="0"/>
    <m/>
  </r>
  <r>
    <n v="150808"/>
    <x v="0"/>
    <x v="0"/>
    <x v="0"/>
    <x v="0"/>
    <x v="4"/>
    <x v="166"/>
    <x v="0"/>
    <x v="0"/>
    <s v="Tesseramento"/>
    <x v="1"/>
    <x v="4"/>
    <x v="0"/>
    <m/>
  </r>
  <r>
    <n v="126429"/>
    <x v="0"/>
    <x v="0"/>
    <x v="0"/>
    <x v="0"/>
    <x v="7"/>
    <x v="56"/>
    <x v="0"/>
    <x v="0"/>
    <s v="Tesseramento"/>
    <x v="1"/>
    <x v="0"/>
    <x v="0"/>
    <m/>
  </r>
  <r>
    <n v="171500"/>
    <x v="0"/>
    <x v="0"/>
    <x v="0"/>
    <x v="0"/>
    <x v="7"/>
    <x v="56"/>
    <x v="0"/>
    <x v="0"/>
    <s v="Tesseramento"/>
    <x v="1"/>
    <x v="0"/>
    <x v="0"/>
    <m/>
  </r>
  <r>
    <n v="229679"/>
    <x v="1"/>
    <x v="1"/>
    <x v="0"/>
    <x v="3"/>
    <x v="7"/>
    <x v="56"/>
    <x v="0"/>
    <x v="0"/>
    <s v="Tesseramento"/>
    <x v="1"/>
    <x v="5"/>
    <x v="0"/>
    <m/>
  </r>
  <r>
    <n v="4795"/>
    <x v="0"/>
    <x v="0"/>
    <x v="0"/>
    <x v="0"/>
    <x v="7"/>
    <x v="56"/>
    <x v="0"/>
    <x v="0"/>
    <s v="Tesseramento"/>
    <x v="1"/>
    <x v="4"/>
    <x v="0"/>
    <m/>
  </r>
  <r>
    <n v="146991"/>
    <x v="0"/>
    <x v="0"/>
    <x v="0"/>
    <x v="0"/>
    <x v="7"/>
    <x v="56"/>
    <x v="0"/>
    <x v="0"/>
    <s v="Tesseramento"/>
    <x v="1"/>
    <x v="0"/>
    <x v="0"/>
    <m/>
  </r>
  <r>
    <n v="206421"/>
    <x v="1"/>
    <x v="1"/>
    <x v="0"/>
    <x v="2"/>
    <x v="7"/>
    <x v="56"/>
    <x v="0"/>
    <x v="0"/>
    <s v="Tesseramento"/>
    <x v="1"/>
    <x v="5"/>
    <x v="0"/>
    <m/>
  </r>
  <r>
    <n v="147719"/>
    <x v="0"/>
    <x v="0"/>
    <x v="0"/>
    <x v="0"/>
    <x v="7"/>
    <x v="56"/>
    <x v="0"/>
    <x v="0"/>
    <s v="Tesseramento"/>
    <x v="1"/>
    <x v="3"/>
    <x v="0"/>
    <m/>
  </r>
  <r>
    <n v="155830"/>
    <x v="0"/>
    <x v="0"/>
    <x v="0"/>
    <x v="0"/>
    <x v="7"/>
    <x v="56"/>
    <x v="0"/>
    <x v="0"/>
    <s v="Tesseramento"/>
    <x v="1"/>
    <x v="0"/>
    <x v="0"/>
    <m/>
  </r>
  <r>
    <n v="160543"/>
    <x v="0"/>
    <x v="0"/>
    <x v="0"/>
    <x v="0"/>
    <x v="13"/>
    <x v="188"/>
    <x v="0"/>
    <x v="0"/>
    <s v="Tesseramento"/>
    <x v="1"/>
    <x v="0"/>
    <x v="0"/>
    <m/>
  </r>
  <r>
    <n v="4012"/>
    <x v="0"/>
    <x v="0"/>
    <x v="0"/>
    <x v="0"/>
    <x v="13"/>
    <x v="188"/>
    <x v="0"/>
    <x v="0"/>
    <s v="Tesseramento"/>
    <x v="1"/>
    <x v="4"/>
    <x v="0"/>
    <m/>
  </r>
  <r>
    <n v="94542"/>
    <x v="0"/>
    <x v="0"/>
    <x v="0"/>
    <x v="0"/>
    <x v="13"/>
    <x v="188"/>
    <x v="0"/>
    <x v="1"/>
    <s v="Tesseramento"/>
    <x v="1"/>
    <x v="4"/>
    <x v="0"/>
    <m/>
  </r>
  <r>
    <n v="174060"/>
    <x v="0"/>
    <x v="0"/>
    <x v="0"/>
    <x v="0"/>
    <x v="13"/>
    <x v="188"/>
    <x v="0"/>
    <x v="0"/>
    <s v="Tesseramento"/>
    <x v="1"/>
    <x v="0"/>
    <x v="0"/>
    <m/>
  </r>
  <r>
    <n v="186652"/>
    <x v="0"/>
    <x v="0"/>
    <x v="0"/>
    <x v="0"/>
    <x v="7"/>
    <x v="56"/>
    <x v="0"/>
    <x v="0"/>
    <s v="Tesseramento"/>
    <x v="1"/>
    <x v="0"/>
    <x v="0"/>
    <m/>
  </r>
  <r>
    <n v="122531"/>
    <x v="0"/>
    <x v="0"/>
    <x v="0"/>
    <x v="0"/>
    <x v="13"/>
    <x v="188"/>
    <x v="0"/>
    <x v="1"/>
    <s v="Tesseramento"/>
    <x v="1"/>
    <x v="3"/>
    <x v="0"/>
    <m/>
  </r>
  <r>
    <n v="223325"/>
    <x v="1"/>
    <x v="1"/>
    <x v="0"/>
    <x v="3"/>
    <x v="7"/>
    <x v="56"/>
    <x v="0"/>
    <x v="0"/>
    <s v="Tesseramento"/>
    <x v="1"/>
    <x v="5"/>
    <x v="0"/>
    <m/>
  </r>
  <r>
    <n v="192584"/>
    <x v="0"/>
    <x v="0"/>
    <x v="0"/>
    <x v="0"/>
    <x v="7"/>
    <x v="56"/>
    <x v="0"/>
    <x v="0"/>
    <s v="Tesseramento"/>
    <x v="1"/>
    <x v="3"/>
    <x v="0"/>
    <m/>
  </r>
  <r>
    <n v="48530"/>
    <x v="0"/>
    <x v="0"/>
    <x v="0"/>
    <x v="0"/>
    <x v="13"/>
    <x v="188"/>
    <x v="0"/>
    <x v="0"/>
    <s v="Tesseramento"/>
    <x v="1"/>
    <x v="3"/>
    <x v="0"/>
    <m/>
  </r>
  <r>
    <n v="196009"/>
    <x v="0"/>
    <x v="1"/>
    <x v="0"/>
    <x v="0"/>
    <x v="7"/>
    <x v="56"/>
    <x v="0"/>
    <x v="0"/>
    <s v="Tesseramento"/>
    <x v="1"/>
    <x v="4"/>
    <x v="0"/>
    <m/>
  </r>
  <r>
    <n v="158093"/>
    <x v="0"/>
    <x v="0"/>
    <x v="0"/>
    <x v="0"/>
    <x v="7"/>
    <x v="259"/>
    <x v="0"/>
    <x v="0"/>
    <s v="Tesseramento"/>
    <x v="0"/>
    <x v="3"/>
    <x v="0"/>
    <m/>
  </r>
  <r>
    <n v="156772"/>
    <x v="0"/>
    <x v="0"/>
    <x v="0"/>
    <x v="1"/>
    <x v="7"/>
    <x v="56"/>
    <x v="0"/>
    <x v="0"/>
    <s v="Tesseramento"/>
    <x v="1"/>
    <x v="4"/>
    <x v="0"/>
    <m/>
  </r>
  <r>
    <n v="229295"/>
    <x v="1"/>
    <x v="1"/>
    <x v="0"/>
    <x v="1"/>
    <x v="7"/>
    <x v="56"/>
    <x v="0"/>
    <x v="0"/>
    <s v="Tesseramento"/>
    <x v="1"/>
    <x v="7"/>
    <x v="0"/>
    <m/>
  </r>
  <r>
    <n v="90353"/>
    <x v="0"/>
    <x v="0"/>
    <x v="0"/>
    <x v="0"/>
    <x v="13"/>
    <x v="188"/>
    <x v="0"/>
    <x v="1"/>
    <s v="Tesseramento"/>
    <x v="1"/>
    <x v="3"/>
    <x v="0"/>
    <m/>
  </r>
  <r>
    <n v="115688"/>
    <x v="0"/>
    <x v="0"/>
    <x v="0"/>
    <x v="0"/>
    <x v="7"/>
    <x v="56"/>
    <x v="0"/>
    <x v="0"/>
    <s v="Tesseramento"/>
    <x v="1"/>
    <x v="4"/>
    <x v="0"/>
    <m/>
  </r>
  <r>
    <n v="221651"/>
    <x v="0"/>
    <x v="1"/>
    <x v="0"/>
    <x v="0"/>
    <x v="4"/>
    <x v="111"/>
    <x v="0"/>
    <x v="0"/>
    <s v="Tesseramento"/>
    <x v="3"/>
    <x v="0"/>
    <x v="0"/>
    <m/>
  </r>
  <r>
    <n v="115686"/>
    <x v="0"/>
    <x v="0"/>
    <x v="0"/>
    <x v="0"/>
    <x v="7"/>
    <x v="56"/>
    <x v="0"/>
    <x v="1"/>
    <s v="Tesseramento"/>
    <x v="1"/>
    <x v="4"/>
    <x v="0"/>
    <m/>
  </r>
  <r>
    <n v="110900"/>
    <x v="0"/>
    <x v="0"/>
    <x v="0"/>
    <x v="0"/>
    <x v="13"/>
    <x v="188"/>
    <x v="0"/>
    <x v="0"/>
    <s v="Tesseramento"/>
    <x v="1"/>
    <x v="1"/>
    <x v="0"/>
    <m/>
  </r>
  <r>
    <n v="119843"/>
    <x v="0"/>
    <x v="0"/>
    <x v="0"/>
    <x v="0"/>
    <x v="13"/>
    <x v="188"/>
    <x v="0"/>
    <x v="0"/>
    <s v="Tesseramento"/>
    <x v="1"/>
    <x v="3"/>
    <x v="0"/>
    <m/>
  </r>
  <r>
    <n v="150583"/>
    <x v="0"/>
    <x v="0"/>
    <x v="0"/>
    <x v="0"/>
    <x v="7"/>
    <x v="56"/>
    <x v="0"/>
    <x v="0"/>
    <s v="Tesseramento"/>
    <x v="1"/>
    <x v="0"/>
    <x v="0"/>
    <m/>
  </r>
  <r>
    <n v="143188"/>
    <x v="0"/>
    <x v="0"/>
    <x v="0"/>
    <x v="0"/>
    <x v="13"/>
    <x v="188"/>
    <x v="0"/>
    <x v="0"/>
    <s v="Tesseramento"/>
    <x v="1"/>
    <x v="4"/>
    <x v="0"/>
    <m/>
  </r>
  <r>
    <n v="19819"/>
    <x v="0"/>
    <x v="0"/>
    <x v="0"/>
    <x v="0"/>
    <x v="7"/>
    <x v="56"/>
    <x v="0"/>
    <x v="0"/>
    <s v="Tesseramento"/>
    <x v="1"/>
    <x v="4"/>
    <x v="0"/>
    <m/>
  </r>
  <r>
    <n v="234849"/>
    <x v="0"/>
    <x v="0"/>
    <x v="1"/>
    <x v="1"/>
    <x v="4"/>
    <x v="111"/>
    <x v="0"/>
    <x v="0"/>
    <s v="Tesseramento"/>
    <x v="3"/>
    <x v="1"/>
    <x v="0"/>
    <m/>
  </r>
  <r>
    <n v="128172"/>
    <x v="0"/>
    <x v="0"/>
    <x v="0"/>
    <x v="0"/>
    <x v="13"/>
    <x v="188"/>
    <x v="0"/>
    <x v="1"/>
    <s v="Tesseramento"/>
    <x v="1"/>
    <x v="4"/>
    <x v="0"/>
    <m/>
  </r>
  <r>
    <n v="211615"/>
    <x v="0"/>
    <x v="0"/>
    <x v="0"/>
    <x v="0"/>
    <x v="7"/>
    <x v="56"/>
    <x v="0"/>
    <x v="0"/>
    <s v="Tesseramento"/>
    <x v="1"/>
    <x v="4"/>
    <x v="0"/>
    <m/>
  </r>
  <r>
    <n v="63537"/>
    <x v="0"/>
    <x v="0"/>
    <x v="0"/>
    <x v="0"/>
    <x v="13"/>
    <x v="188"/>
    <x v="0"/>
    <x v="0"/>
    <s v="Tesseramento"/>
    <x v="1"/>
    <x v="4"/>
    <x v="0"/>
    <m/>
  </r>
  <r>
    <n v="115485"/>
    <x v="0"/>
    <x v="0"/>
    <x v="0"/>
    <x v="0"/>
    <x v="7"/>
    <x v="342"/>
    <x v="0"/>
    <x v="0"/>
    <s v="Tesseramento"/>
    <x v="1"/>
    <x v="0"/>
    <x v="0"/>
    <m/>
  </r>
  <r>
    <n v="169379"/>
    <x v="0"/>
    <x v="0"/>
    <x v="0"/>
    <x v="0"/>
    <x v="7"/>
    <x v="342"/>
    <x v="0"/>
    <x v="0"/>
    <s v="Tesseramento"/>
    <x v="1"/>
    <x v="0"/>
    <x v="0"/>
    <m/>
  </r>
  <r>
    <n v="114901"/>
    <x v="0"/>
    <x v="0"/>
    <x v="0"/>
    <x v="0"/>
    <x v="7"/>
    <x v="56"/>
    <x v="0"/>
    <x v="1"/>
    <s v="Tesseramento"/>
    <x v="1"/>
    <x v="4"/>
    <x v="0"/>
    <m/>
  </r>
  <r>
    <n v="140579"/>
    <x v="0"/>
    <x v="0"/>
    <x v="0"/>
    <x v="0"/>
    <x v="7"/>
    <x v="342"/>
    <x v="0"/>
    <x v="0"/>
    <s v="Tesseramento"/>
    <x v="1"/>
    <x v="0"/>
    <x v="0"/>
    <m/>
  </r>
  <r>
    <n v="113488"/>
    <x v="0"/>
    <x v="0"/>
    <x v="0"/>
    <x v="0"/>
    <x v="7"/>
    <x v="56"/>
    <x v="0"/>
    <x v="1"/>
    <s v="Tesseramento"/>
    <x v="1"/>
    <x v="4"/>
    <x v="0"/>
    <m/>
  </r>
  <r>
    <n v="4365"/>
    <x v="0"/>
    <x v="0"/>
    <x v="0"/>
    <x v="0"/>
    <x v="7"/>
    <x v="342"/>
    <x v="0"/>
    <x v="1"/>
    <s v="Tesseramento"/>
    <x v="1"/>
    <x v="1"/>
    <x v="0"/>
    <m/>
  </r>
  <r>
    <n v="5860"/>
    <x v="0"/>
    <x v="0"/>
    <x v="0"/>
    <x v="0"/>
    <x v="7"/>
    <x v="342"/>
    <x v="0"/>
    <x v="0"/>
    <s v="Tesseramento"/>
    <x v="1"/>
    <x v="3"/>
    <x v="0"/>
    <m/>
  </r>
  <r>
    <n v="129212"/>
    <x v="0"/>
    <x v="0"/>
    <x v="0"/>
    <x v="0"/>
    <x v="7"/>
    <x v="56"/>
    <x v="0"/>
    <x v="0"/>
    <s v="Tesseramento"/>
    <x v="1"/>
    <x v="3"/>
    <x v="0"/>
    <m/>
  </r>
  <r>
    <n v="41958"/>
    <x v="0"/>
    <x v="0"/>
    <x v="0"/>
    <x v="0"/>
    <x v="7"/>
    <x v="342"/>
    <x v="0"/>
    <x v="1"/>
    <s v="Tesseramento"/>
    <x v="1"/>
    <x v="4"/>
    <x v="0"/>
    <m/>
  </r>
  <r>
    <n v="94922"/>
    <x v="0"/>
    <x v="0"/>
    <x v="0"/>
    <x v="0"/>
    <x v="7"/>
    <x v="56"/>
    <x v="0"/>
    <x v="0"/>
    <s v="Tesseramento"/>
    <x v="1"/>
    <x v="3"/>
    <x v="0"/>
    <m/>
  </r>
  <r>
    <n v="41189"/>
    <x v="0"/>
    <x v="0"/>
    <x v="0"/>
    <x v="1"/>
    <x v="7"/>
    <x v="342"/>
    <x v="0"/>
    <x v="0"/>
    <s v="Tesseramento"/>
    <x v="1"/>
    <x v="0"/>
    <x v="0"/>
    <m/>
  </r>
  <r>
    <n v="226063"/>
    <x v="1"/>
    <x v="0"/>
    <x v="0"/>
    <x v="2"/>
    <x v="7"/>
    <x v="342"/>
    <x v="0"/>
    <x v="0"/>
    <s v="Tesseramento"/>
    <x v="1"/>
    <x v="2"/>
    <x v="0"/>
    <m/>
  </r>
  <r>
    <n v="49183"/>
    <x v="0"/>
    <x v="0"/>
    <x v="0"/>
    <x v="0"/>
    <x v="7"/>
    <x v="342"/>
    <x v="0"/>
    <x v="0"/>
    <s v="Tesseramento"/>
    <x v="1"/>
    <x v="0"/>
    <x v="0"/>
    <m/>
  </r>
  <r>
    <n v="99874"/>
    <x v="0"/>
    <x v="0"/>
    <x v="0"/>
    <x v="0"/>
    <x v="7"/>
    <x v="56"/>
    <x v="0"/>
    <x v="0"/>
    <s v="Tesseramento"/>
    <x v="1"/>
    <x v="0"/>
    <x v="0"/>
    <m/>
  </r>
  <r>
    <n v="17633"/>
    <x v="0"/>
    <x v="0"/>
    <x v="0"/>
    <x v="2"/>
    <x v="7"/>
    <x v="342"/>
    <x v="0"/>
    <x v="1"/>
    <s v="Tesseramento"/>
    <x v="1"/>
    <x v="3"/>
    <x v="0"/>
    <m/>
  </r>
  <r>
    <n v="41228"/>
    <x v="0"/>
    <x v="0"/>
    <x v="0"/>
    <x v="0"/>
    <x v="7"/>
    <x v="342"/>
    <x v="0"/>
    <x v="0"/>
    <s v="Tesseramento"/>
    <x v="1"/>
    <x v="3"/>
    <x v="0"/>
    <m/>
  </r>
  <r>
    <n v="17330"/>
    <x v="0"/>
    <x v="0"/>
    <x v="0"/>
    <x v="0"/>
    <x v="7"/>
    <x v="342"/>
    <x v="0"/>
    <x v="0"/>
    <s v="Tesseramento"/>
    <x v="1"/>
    <x v="3"/>
    <x v="0"/>
    <m/>
  </r>
  <r>
    <n v="179393"/>
    <x v="0"/>
    <x v="0"/>
    <x v="0"/>
    <x v="0"/>
    <x v="7"/>
    <x v="56"/>
    <x v="0"/>
    <x v="0"/>
    <s v="Tesseramento"/>
    <x v="1"/>
    <x v="4"/>
    <x v="0"/>
    <m/>
  </r>
  <r>
    <n v="196643"/>
    <x v="1"/>
    <x v="0"/>
    <x v="0"/>
    <x v="1"/>
    <x v="7"/>
    <x v="342"/>
    <x v="0"/>
    <x v="0"/>
    <s v="Tesseramento"/>
    <x v="1"/>
    <x v="5"/>
    <x v="0"/>
    <m/>
  </r>
  <r>
    <n v="140747"/>
    <x v="0"/>
    <x v="0"/>
    <x v="0"/>
    <x v="1"/>
    <x v="7"/>
    <x v="342"/>
    <x v="0"/>
    <x v="0"/>
    <s v="Tesseramento"/>
    <x v="1"/>
    <x v="0"/>
    <x v="0"/>
    <m/>
  </r>
  <r>
    <n v="79574"/>
    <x v="0"/>
    <x v="0"/>
    <x v="0"/>
    <x v="1"/>
    <x v="7"/>
    <x v="342"/>
    <x v="0"/>
    <x v="0"/>
    <s v="Tesseramento"/>
    <x v="1"/>
    <x v="0"/>
    <x v="0"/>
    <m/>
  </r>
  <r>
    <n v="41959"/>
    <x v="0"/>
    <x v="0"/>
    <x v="0"/>
    <x v="0"/>
    <x v="7"/>
    <x v="342"/>
    <x v="0"/>
    <x v="0"/>
    <s v="Tesseramento"/>
    <x v="1"/>
    <x v="4"/>
    <x v="0"/>
    <m/>
  </r>
  <r>
    <n v="167794"/>
    <x v="1"/>
    <x v="0"/>
    <x v="0"/>
    <x v="0"/>
    <x v="7"/>
    <x v="342"/>
    <x v="0"/>
    <x v="1"/>
    <s v="Tesseramento"/>
    <x v="1"/>
    <x v="6"/>
    <x v="0"/>
    <m/>
  </r>
  <r>
    <n v="120102"/>
    <x v="1"/>
    <x v="0"/>
    <x v="0"/>
    <x v="0"/>
    <x v="7"/>
    <x v="342"/>
    <x v="0"/>
    <x v="1"/>
    <s v="Tesseramento"/>
    <x v="1"/>
    <x v="2"/>
    <x v="0"/>
    <m/>
  </r>
  <r>
    <n v="30911"/>
    <x v="0"/>
    <x v="0"/>
    <x v="0"/>
    <x v="0"/>
    <x v="7"/>
    <x v="342"/>
    <x v="0"/>
    <x v="0"/>
    <s v="Tesseramento"/>
    <x v="1"/>
    <x v="3"/>
    <x v="0"/>
    <m/>
  </r>
  <r>
    <n v="17378"/>
    <x v="0"/>
    <x v="0"/>
    <x v="0"/>
    <x v="0"/>
    <x v="7"/>
    <x v="342"/>
    <x v="0"/>
    <x v="0"/>
    <s v="Tesseramento"/>
    <x v="1"/>
    <x v="4"/>
    <x v="0"/>
    <m/>
  </r>
  <r>
    <n v="168435"/>
    <x v="0"/>
    <x v="0"/>
    <x v="2"/>
    <x v="4"/>
    <x v="7"/>
    <x v="56"/>
    <x v="0"/>
    <x v="1"/>
    <s v="Tesseramento"/>
    <x v="1"/>
    <x v="3"/>
    <x v="0"/>
    <m/>
  </r>
  <r>
    <n v="216260"/>
    <x v="0"/>
    <x v="0"/>
    <x v="0"/>
    <x v="0"/>
    <x v="2"/>
    <x v="77"/>
    <x v="0"/>
    <x v="0"/>
    <s v="Tesseramento"/>
    <x v="0"/>
    <x v="1"/>
    <x v="0"/>
    <m/>
  </r>
  <r>
    <n v="147745"/>
    <x v="1"/>
    <x v="0"/>
    <x v="0"/>
    <x v="0"/>
    <x v="11"/>
    <x v="126"/>
    <x v="0"/>
    <x v="0"/>
    <s v="Tesseramento"/>
    <x v="1"/>
    <x v="6"/>
    <x v="0"/>
    <s v="B"/>
  </r>
  <r>
    <n v="17376"/>
    <x v="0"/>
    <x v="0"/>
    <x v="0"/>
    <x v="0"/>
    <x v="7"/>
    <x v="342"/>
    <x v="0"/>
    <x v="1"/>
    <s v="Tesseramento"/>
    <x v="1"/>
    <x v="4"/>
    <x v="0"/>
    <m/>
  </r>
  <r>
    <n v="39700"/>
    <x v="0"/>
    <x v="0"/>
    <x v="0"/>
    <x v="0"/>
    <x v="7"/>
    <x v="342"/>
    <x v="0"/>
    <x v="0"/>
    <s v="Tesseramento"/>
    <x v="1"/>
    <x v="4"/>
    <x v="0"/>
    <m/>
  </r>
  <r>
    <n v="17403"/>
    <x v="0"/>
    <x v="0"/>
    <x v="0"/>
    <x v="0"/>
    <x v="7"/>
    <x v="342"/>
    <x v="0"/>
    <x v="0"/>
    <s v="Tesseramento"/>
    <x v="1"/>
    <x v="4"/>
    <x v="0"/>
    <m/>
  </r>
  <r>
    <n v="41193"/>
    <x v="0"/>
    <x v="0"/>
    <x v="0"/>
    <x v="2"/>
    <x v="7"/>
    <x v="342"/>
    <x v="0"/>
    <x v="0"/>
    <s v="Tesseramento"/>
    <x v="1"/>
    <x v="0"/>
    <x v="0"/>
    <m/>
  </r>
  <r>
    <n v="152765"/>
    <x v="0"/>
    <x v="0"/>
    <x v="0"/>
    <x v="0"/>
    <x v="7"/>
    <x v="342"/>
    <x v="0"/>
    <x v="0"/>
    <s v="Tesseramento"/>
    <x v="1"/>
    <x v="1"/>
    <x v="0"/>
    <m/>
  </r>
  <r>
    <n v="115108"/>
    <x v="0"/>
    <x v="0"/>
    <x v="0"/>
    <x v="1"/>
    <x v="7"/>
    <x v="342"/>
    <x v="0"/>
    <x v="1"/>
    <s v="Tesseramento"/>
    <x v="1"/>
    <x v="3"/>
    <x v="0"/>
    <m/>
  </r>
  <r>
    <n v="17491"/>
    <x v="0"/>
    <x v="0"/>
    <x v="0"/>
    <x v="0"/>
    <x v="7"/>
    <x v="342"/>
    <x v="0"/>
    <x v="0"/>
    <s v="Tesseramento"/>
    <x v="1"/>
    <x v="4"/>
    <x v="0"/>
    <m/>
  </r>
  <r>
    <n v="17507"/>
    <x v="0"/>
    <x v="0"/>
    <x v="0"/>
    <x v="0"/>
    <x v="7"/>
    <x v="342"/>
    <x v="0"/>
    <x v="0"/>
    <s v="Tesseramento"/>
    <x v="1"/>
    <x v="4"/>
    <x v="0"/>
    <m/>
  </r>
  <r>
    <n v="192586"/>
    <x v="0"/>
    <x v="1"/>
    <x v="0"/>
    <x v="0"/>
    <x v="7"/>
    <x v="56"/>
    <x v="0"/>
    <x v="0"/>
    <s v="Tesseramento"/>
    <x v="1"/>
    <x v="4"/>
    <x v="0"/>
    <m/>
  </r>
  <r>
    <n v="102881"/>
    <x v="0"/>
    <x v="0"/>
    <x v="0"/>
    <x v="0"/>
    <x v="7"/>
    <x v="342"/>
    <x v="0"/>
    <x v="0"/>
    <s v="Tesseramento"/>
    <x v="1"/>
    <x v="0"/>
    <x v="0"/>
    <m/>
  </r>
  <r>
    <n v="17519"/>
    <x v="0"/>
    <x v="0"/>
    <x v="0"/>
    <x v="0"/>
    <x v="7"/>
    <x v="342"/>
    <x v="0"/>
    <x v="0"/>
    <s v="Tesseramento"/>
    <x v="1"/>
    <x v="4"/>
    <x v="0"/>
    <m/>
  </r>
  <r>
    <n v="80169"/>
    <x v="0"/>
    <x v="0"/>
    <x v="0"/>
    <x v="0"/>
    <x v="0"/>
    <x v="361"/>
    <x v="0"/>
    <x v="0"/>
    <s v="Tesseramento"/>
    <x v="0"/>
    <x v="3"/>
    <x v="0"/>
    <m/>
  </r>
  <r>
    <n v="17527"/>
    <x v="0"/>
    <x v="0"/>
    <x v="0"/>
    <x v="0"/>
    <x v="7"/>
    <x v="342"/>
    <x v="0"/>
    <x v="0"/>
    <s v="Tesseramento"/>
    <x v="1"/>
    <x v="4"/>
    <x v="0"/>
    <m/>
  </r>
  <r>
    <n v="1749"/>
    <x v="0"/>
    <x v="0"/>
    <x v="0"/>
    <x v="0"/>
    <x v="7"/>
    <x v="342"/>
    <x v="0"/>
    <x v="0"/>
    <s v="Tesseramento"/>
    <x v="1"/>
    <x v="3"/>
    <x v="0"/>
    <m/>
  </r>
  <r>
    <n v="17529"/>
    <x v="0"/>
    <x v="0"/>
    <x v="0"/>
    <x v="0"/>
    <x v="7"/>
    <x v="342"/>
    <x v="0"/>
    <x v="1"/>
    <s v="Tesseramento"/>
    <x v="1"/>
    <x v="3"/>
    <x v="0"/>
    <m/>
  </r>
  <r>
    <n v="17537"/>
    <x v="0"/>
    <x v="0"/>
    <x v="0"/>
    <x v="0"/>
    <x v="7"/>
    <x v="342"/>
    <x v="0"/>
    <x v="0"/>
    <s v="Tesseramento"/>
    <x v="1"/>
    <x v="4"/>
    <x v="0"/>
    <m/>
  </r>
  <r>
    <n v="148806"/>
    <x v="0"/>
    <x v="0"/>
    <x v="0"/>
    <x v="0"/>
    <x v="7"/>
    <x v="342"/>
    <x v="0"/>
    <x v="0"/>
    <s v="Tesseramento"/>
    <x v="1"/>
    <x v="1"/>
    <x v="0"/>
    <m/>
  </r>
  <r>
    <n v="17552"/>
    <x v="0"/>
    <x v="0"/>
    <x v="0"/>
    <x v="0"/>
    <x v="7"/>
    <x v="342"/>
    <x v="0"/>
    <x v="0"/>
    <s v="Tesseramento"/>
    <x v="1"/>
    <x v="4"/>
    <x v="0"/>
    <m/>
  </r>
  <r>
    <n v="17550"/>
    <x v="0"/>
    <x v="0"/>
    <x v="0"/>
    <x v="0"/>
    <x v="7"/>
    <x v="342"/>
    <x v="0"/>
    <x v="0"/>
    <s v="Tesseramento"/>
    <x v="1"/>
    <x v="0"/>
    <x v="0"/>
    <m/>
  </r>
  <r>
    <n v="41190"/>
    <x v="0"/>
    <x v="0"/>
    <x v="0"/>
    <x v="1"/>
    <x v="7"/>
    <x v="342"/>
    <x v="0"/>
    <x v="0"/>
    <s v="Tesseramento"/>
    <x v="1"/>
    <x v="0"/>
    <x v="0"/>
    <m/>
  </r>
  <r>
    <n v="224915"/>
    <x v="0"/>
    <x v="0"/>
    <x v="0"/>
    <x v="0"/>
    <x v="7"/>
    <x v="342"/>
    <x v="0"/>
    <x v="0"/>
    <s v="Tesseramento"/>
    <x v="1"/>
    <x v="0"/>
    <x v="0"/>
    <m/>
  </r>
  <r>
    <n v="17567"/>
    <x v="0"/>
    <x v="0"/>
    <x v="0"/>
    <x v="4"/>
    <x v="7"/>
    <x v="342"/>
    <x v="0"/>
    <x v="0"/>
    <s v="Tesseramento"/>
    <x v="1"/>
    <x v="4"/>
    <x v="0"/>
    <m/>
  </r>
  <r>
    <n v="17568"/>
    <x v="0"/>
    <x v="0"/>
    <x v="0"/>
    <x v="4"/>
    <x v="7"/>
    <x v="342"/>
    <x v="0"/>
    <x v="1"/>
    <s v="Tesseramento"/>
    <x v="1"/>
    <x v="4"/>
    <x v="0"/>
    <m/>
  </r>
  <r>
    <n v="89573"/>
    <x v="0"/>
    <x v="0"/>
    <x v="0"/>
    <x v="0"/>
    <x v="7"/>
    <x v="342"/>
    <x v="0"/>
    <x v="0"/>
    <s v="Tesseramento"/>
    <x v="1"/>
    <x v="3"/>
    <x v="0"/>
    <m/>
  </r>
  <r>
    <n v="53828"/>
    <x v="0"/>
    <x v="0"/>
    <x v="0"/>
    <x v="0"/>
    <x v="7"/>
    <x v="342"/>
    <x v="0"/>
    <x v="1"/>
    <s v="Tesseramento"/>
    <x v="1"/>
    <x v="4"/>
    <x v="0"/>
    <m/>
  </r>
  <r>
    <n v="49820"/>
    <x v="0"/>
    <x v="0"/>
    <x v="0"/>
    <x v="0"/>
    <x v="7"/>
    <x v="342"/>
    <x v="0"/>
    <x v="0"/>
    <s v="Tesseramento"/>
    <x v="1"/>
    <x v="4"/>
    <x v="0"/>
    <m/>
  </r>
  <r>
    <n v="81866"/>
    <x v="0"/>
    <x v="0"/>
    <x v="0"/>
    <x v="0"/>
    <x v="7"/>
    <x v="342"/>
    <x v="0"/>
    <x v="0"/>
    <s v="Tesseramento"/>
    <x v="1"/>
    <x v="4"/>
    <x v="0"/>
    <m/>
  </r>
  <r>
    <n v="73639"/>
    <x v="0"/>
    <x v="0"/>
    <x v="0"/>
    <x v="0"/>
    <x v="7"/>
    <x v="342"/>
    <x v="0"/>
    <x v="0"/>
    <s v="Tesseramento"/>
    <x v="1"/>
    <x v="4"/>
    <x v="0"/>
    <m/>
  </r>
  <r>
    <n v="17608"/>
    <x v="0"/>
    <x v="0"/>
    <x v="0"/>
    <x v="0"/>
    <x v="7"/>
    <x v="342"/>
    <x v="0"/>
    <x v="0"/>
    <s v="Tesseramento"/>
    <x v="1"/>
    <x v="4"/>
    <x v="0"/>
    <m/>
  </r>
  <r>
    <n v="1142"/>
    <x v="0"/>
    <x v="0"/>
    <x v="0"/>
    <x v="0"/>
    <x v="7"/>
    <x v="342"/>
    <x v="0"/>
    <x v="0"/>
    <s v="Tesseramento"/>
    <x v="1"/>
    <x v="3"/>
    <x v="0"/>
    <m/>
  </r>
  <r>
    <n v="160934"/>
    <x v="0"/>
    <x v="0"/>
    <x v="0"/>
    <x v="0"/>
    <x v="7"/>
    <x v="342"/>
    <x v="0"/>
    <x v="0"/>
    <s v="Tesseramento"/>
    <x v="1"/>
    <x v="0"/>
    <x v="0"/>
    <m/>
  </r>
  <r>
    <n v="17642"/>
    <x v="0"/>
    <x v="0"/>
    <x v="0"/>
    <x v="4"/>
    <x v="7"/>
    <x v="342"/>
    <x v="0"/>
    <x v="0"/>
    <s v="Tesseramento"/>
    <x v="1"/>
    <x v="4"/>
    <x v="0"/>
    <m/>
  </r>
  <r>
    <n v="41194"/>
    <x v="0"/>
    <x v="0"/>
    <x v="0"/>
    <x v="0"/>
    <x v="7"/>
    <x v="342"/>
    <x v="0"/>
    <x v="0"/>
    <s v="Tesseramento"/>
    <x v="1"/>
    <x v="0"/>
    <x v="0"/>
    <m/>
  </r>
  <r>
    <n v="140105"/>
    <x v="0"/>
    <x v="0"/>
    <x v="0"/>
    <x v="0"/>
    <x v="7"/>
    <x v="342"/>
    <x v="0"/>
    <x v="0"/>
    <s v="Tesseramento"/>
    <x v="1"/>
    <x v="0"/>
    <x v="0"/>
    <m/>
  </r>
  <r>
    <n v="206139"/>
    <x v="0"/>
    <x v="0"/>
    <x v="0"/>
    <x v="0"/>
    <x v="4"/>
    <x v="166"/>
    <x v="0"/>
    <x v="0"/>
    <s v="Tesseramento"/>
    <x v="1"/>
    <x v="3"/>
    <x v="0"/>
    <m/>
  </r>
  <r>
    <n v="127851"/>
    <x v="0"/>
    <x v="0"/>
    <x v="0"/>
    <x v="0"/>
    <x v="14"/>
    <x v="129"/>
    <x v="0"/>
    <x v="1"/>
    <s v="Tesseramento"/>
    <x v="1"/>
    <x v="3"/>
    <x v="0"/>
    <m/>
  </r>
  <r>
    <n v="183846"/>
    <x v="1"/>
    <x v="0"/>
    <x v="0"/>
    <x v="0"/>
    <x v="14"/>
    <x v="129"/>
    <x v="0"/>
    <x v="1"/>
    <s v="Tesseramento"/>
    <x v="1"/>
    <x v="5"/>
    <x v="0"/>
    <s v="B"/>
  </r>
  <r>
    <n v="122230"/>
    <x v="0"/>
    <x v="0"/>
    <x v="0"/>
    <x v="0"/>
    <x v="7"/>
    <x v="342"/>
    <x v="0"/>
    <x v="0"/>
    <s v="Tesseramento"/>
    <x v="1"/>
    <x v="3"/>
    <x v="0"/>
    <m/>
  </r>
  <r>
    <n v="232595"/>
    <x v="1"/>
    <x v="0"/>
    <x v="0"/>
    <x v="2"/>
    <x v="1"/>
    <x v="320"/>
    <x v="0"/>
    <x v="0"/>
    <s v="Tesseramento"/>
    <x v="1"/>
    <x v="5"/>
    <x v="0"/>
    <m/>
  </r>
  <r>
    <n v="193898"/>
    <x v="0"/>
    <x v="0"/>
    <x v="0"/>
    <x v="0"/>
    <x v="1"/>
    <x v="320"/>
    <x v="0"/>
    <x v="0"/>
    <s v="Tesseramento"/>
    <x v="1"/>
    <x v="0"/>
    <x v="0"/>
    <m/>
  </r>
  <r>
    <n v="231966"/>
    <x v="1"/>
    <x v="0"/>
    <x v="0"/>
    <x v="0"/>
    <x v="4"/>
    <x v="111"/>
    <x v="0"/>
    <x v="0"/>
    <s v="Tesseramento"/>
    <x v="3"/>
    <x v="7"/>
    <x v="0"/>
    <m/>
  </r>
  <r>
    <n v="169425"/>
    <x v="0"/>
    <x v="0"/>
    <x v="0"/>
    <x v="0"/>
    <x v="4"/>
    <x v="111"/>
    <x v="0"/>
    <x v="0"/>
    <s v="Tesseramento"/>
    <x v="3"/>
    <x v="0"/>
    <x v="0"/>
    <m/>
  </r>
  <r>
    <n v="226410"/>
    <x v="0"/>
    <x v="0"/>
    <x v="0"/>
    <x v="0"/>
    <x v="1"/>
    <x v="320"/>
    <x v="0"/>
    <x v="0"/>
    <s v="Tesseramento"/>
    <x v="1"/>
    <x v="1"/>
    <x v="0"/>
    <m/>
  </r>
  <r>
    <n v="30332"/>
    <x v="0"/>
    <x v="0"/>
    <x v="0"/>
    <x v="0"/>
    <x v="2"/>
    <x v="71"/>
    <x v="0"/>
    <x v="0"/>
    <s v="Tesseramento"/>
    <x v="1"/>
    <x v="3"/>
    <x v="0"/>
    <m/>
  </r>
  <r>
    <n v="113815"/>
    <x v="0"/>
    <x v="0"/>
    <x v="0"/>
    <x v="0"/>
    <x v="4"/>
    <x v="111"/>
    <x v="0"/>
    <x v="0"/>
    <s v="Tesseramento"/>
    <x v="3"/>
    <x v="0"/>
    <x v="0"/>
    <m/>
  </r>
  <r>
    <n v="234873"/>
    <x v="0"/>
    <x v="0"/>
    <x v="1"/>
    <x v="1"/>
    <x v="7"/>
    <x v="342"/>
    <x v="0"/>
    <x v="0"/>
    <s v="Tesseramento"/>
    <x v="1"/>
    <x v="1"/>
    <x v="0"/>
    <m/>
  </r>
  <r>
    <n v="59605"/>
    <x v="0"/>
    <x v="0"/>
    <x v="0"/>
    <x v="0"/>
    <x v="4"/>
    <x v="111"/>
    <x v="0"/>
    <x v="1"/>
    <s v="Tesseramento"/>
    <x v="3"/>
    <x v="4"/>
    <x v="0"/>
    <m/>
  </r>
  <r>
    <n v="61973"/>
    <x v="0"/>
    <x v="0"/>
    <x v="0"/>
    <x v="0"/>
    <x v="4"/>
    <x v="111"/>
    <x v="0"/>
    <x v="0"/>
    <s v="Tesseramento"/>
    <x v="3"/>
    <x v="3"/>
    <x v="0"/>
    <m/>
  </r>
  <r>
    <n v="234880"/>
    <x v="0"/>
    <x v="1"/>
    <x v="1"/>
    <x v="0"/>
    <x v="1"/>
    <x v="320"/>
    <x v="0"/>
    <x v="0"/>
    <s v="Tesseramento"/>
    <x v="1"/>
    <x v="3"/>
    <x v="0"/>
    <m/>
  </r>
  <r>
    <n v="208369"/>
    <x v="0"/>
    <x v="1"/>
    <x v="0"/>
    <x v="0"/>
    <x v="7"/>
    <x v="342"/>
    <x v="0"/>
    <x v="0"/>
    <s v="Tesseramento"/>
    <x v="1"/>
    <x v="0"/>
    <x v="0"/>
    <m/>
  </r>
  <r>
    <n v="217463"/>
    <x v="1"/>
    <x v="0"/>
    <x v="0"/>
    <x v="2"/>
    <x v="7"/>
    <x v="342"/>
    <x v="0"/>
    <x v="0"/>
    <s v="Tesseramento"/>
    <x v="1"/>
    <x v="5"/>
    <x v="0"/>
    <m/>
  </r>
  <r>
    <n v="89085"/>
    <x v="0"/>
    <x v="0"/>
    <x v="0"/>
    <x v="0"/>
    <x v="4"/>
    <x v="111"/>
    <x v="0"/>
    <x v="0"/>
    <s v="Tesseramento"/>
    <x v="3"/>
    <x v="3"/>
    <x v="0"/>
    <m/>
  </r>
  <r>
    <n v="89086"/>
    <x v="0"/>
    <x v="0"/>
    <x v="0"/>
    <x v="0"/>
    <x v="4"/>
    <x v="111"/>
    <x v="0"/>
    <x v="1"/>
    <s v="Tesseramento"/>
    <x v="3"/>
    <x v="3"/>
    <x v="0"/>
    <m/>
  </r>
  <r>
    <n v="20694"/>
    <x v="0"/>
    <x v="0"/>
    <x v="0"/>
    <x v="0"/>
    <x v="4"/>
    <x v="111"/>
    <x v="0"/>
    <x v="0"/>
    <s v="Tesseramento"/>
    <x v="3"/>
    <x v="1"/>
    <x v="0"/>
    <m/>
  </r>
  <r>
    <n v="196583"/>
    <x v="0"/>
    <x v="0"/>
    <x v="0"/>
    <x v="0"/>
    <x v="4"/>
    <x v="111"/>
    <x v="0"/>
    <x v="0"/>
    <s v="Tesseramento"/>
    <x v="3"/>
    <x v="0"/>
    <x v="0"/>
    <m/>
  </r>
  <r>
    <n v="146865"/>
    <x v="0"/>
    <x v="0"/>
    <x v="0"/>
    <x v="0"/>
    <x v="4"/>
    <x v="111"/>
    <x v="0"/>
    <x v="0"/>
    <s v="Tesseramento"/>
    <x v="3"/>
    <x v="1"/>
    <x v="0"/>
    <m/>
  </r>
  <r>
    <n v="167424"/>
    <x v="0"/>
    <x v="0"/>
    <x v="0"/>
    <x v="0"/>
    <x v="4"/>
    <x v="111"/>
    <x v="0"/>
    <x v="0"/>
    <s v="Tesseramento"/>
    <x v="3"/>
    <x v="3"/>
    <x v="0"/>
    <m/>
  </r>
  <r>
    <n v="195254"/>
    <x v="0"/>
    <x v="0"/>
    <x v="0"/>
    <x v="4"/>
    <x v="4"/>
    <x v="111"/>
    <x v="0"/>
    <x v="0"/>
    <s v="Tesseramento"/>
    <x v="3"/>
    <x v="3"/>
    <x v="0"/>
    <m/>
  </r>
  <r>
    <n v="90374"/>
    <x v="0"/>
    <x v="0"/>
    <x v="0"/>
    <x v="0"/>
    <x v="4"/>
    <x v="111"/>
    <x v="0"/>
    <x v="0"/>
    <s v="Tesseramento"/>
    <x v="3"/>
    <x v="4"/>
    <x v="0"/>
    <m/>
  </r>
  <r>
    <n v="201843"/>
    <x v="0"/>
    <x v="0"/>
    <x v="0"/>
    <x v="0"/>
    <x v="4"/>
    <x v="166"/>
    <x v="0"/>
    <x v="0"/>
    <s v="Tesseramento"/>
    <x v="1"/>
    <x v="4"/>
    <x v="0"/>
    <m/>
  </r>
  <r>
    <n v="77436"/>
    <x v="0"/>
    <x v="0"/>
    <x v="0"/>
    <x v="0"/>
    <x v="4"/>
    <x v="166"/>
    <x v="0"/>
    <x v="1"/>
    <s v="Tesseramento"/>
    <x v="1"/>
    <x v="4"/>
    <x v="0"/>
    <m/>
  </r>
  <r>
    <n v="77437"/>
    <x v="0"/>
    <x v="0"/>
    <x v="0"/>
    <x v="0"/>
    <x v="4"/>
    <x v="166"/>
    <x v="0"/>
    <x v="0"/>
    <s v="Tesseramento"/>
    <x v="1"/>
    <x v="4"/>
    <x v="0"/>
    <m/>
  </r>
  <r>
    <n v="141326"/>
    <x v="0"/>
    <x v="0"/>
    <x v="0"/>
    <x v="0"/>
    <x v="4"/>
    <x v="111"/>
    <x v="0"/>
    <x v="0"/>
    <s v="Tesseramento"/>
    <x v="3"/>
    <x v="0"/>
    <x v="0"/>
    <m/>
  </r>
  <r>
    <n v="141327"/>
    <x v="0"/>
    <x v="0"/>
    <x v="0"/>
    <x v="0"/>
    <x v="4"/>
    <x v="111"/>
    <x v="0"/>
    <x v="1"/>
    <s v="Tesseramento"/>
    <x v="3"/>
    <x v="0"/>
    <x v="0"/>
    <m/>
  </r>
  <r>
    <n v="61219"/>
    <x v="0"/>
    <x v="0"/>
    <x v="0"/>
    <x v="0"/>
    <x v="4"/>
    <x v="111"/>
    <x v="0"/>
    <x v="1"/>
    <s v="Tesseramento"/>
    <x v="3"/>
    <x v="3"/>
    <x v="0"/>
    <m/>
  </r>
  <r>
    <n v="4167"/>
    <x v="0"/>
    <x v="0"/>
    <x v="0"/>
    <x v="0"/>
    <x v="4"/>
    <x v="111"/>
    <x v="0"/>
    <x v="0"/>
    <s v="Tesseramento"/>
    <x v="3"/>
    <x v="3"/>
    <x v="0"/>
    <m/>
  </r>
  <r>
    <n v="112762"/>
    <x v="0"/>
    <x v="0"/>
    <x v="0"/>
    <x v="0"/>
    <x v="4"/>
    <x v="111"/>
    <x v="0"/>
    <x v="0"/>
    <s v="Tesseramento"/>
    <x v="3"/>
    <x v="1"/>
    <x v="0"/>
    <m/>
  </r>
  <r>
    <n v="94884"/>
    <x v="0"/>
    <x v="0"/>
    <x v="0"/>
    <x v="0"/>
    <x v="4"/>
    <x v="111"/>
    <x v="0"/>
    <x v="0"/>
    <s v="Tesseramento"/>
    <x v="3"/>
    <x v="1"/>
    <x v="0"/>
    <m/>
  </r>
  <r>
    <n v="218574"/>
    <x v="0"/>
    <x v="0"/>
    <x v="0"/>
    <x v="0"/>
    <x v="4"/>
    <x v="111"/>
    <x v="0"/>
    <x v="0"/>
    <s v="Tesseramento"/>
    <x v="3"/>
    <x v="3"/>
    <x v="0"/>
    <m/>
  </r>
  <r>
    <n v="181607"/>
    <x v="0"/>
    <x v="0"/>
    <x v="0"/>
    <x v="0"/>
    <x v="7"/>
    <x v="161"/>
    <x v="0"/>
    <x v="0"/>
    <s v="Tesseramento"/>
    <x v="0"/>
    <x v="1"/>
    <x v="0"/>
    <m/>
  </r>
  <r>
    <n v="92363"/>
    <x v="0"/>
    <x v="0"/>
    <x v="0"/>
    <x v="0"/>
    <x v="4"/>
    <x v="111"/>
    <x v="0"/>
    <x v="0"/>
    <s v="Tesseramento"/>
    <x v="3"/>
    <x v="0"/>
    <x v="0"/>
    <m/>
  </r>
  <r>
    <n v="227543"/>
    <x v="0"/>
    <x v="0"/>
    <x v="0"/>
    <x v="0"/>
    <x v="4"/>
    <x v="111"/>
    <x v="0"/>
    <x v="0"/>
    <s v="Tesseramento"/>
    <x v="3"/>
    <x v="1"/>
    <x v="0"/>
    <m/>
  </r>
  <r>
    <n v="224317"/>
    <x v="0"/>
    <x v="0"/>
    <x v="0"/>
    <x v="0"/>
    <x v="4"/>
    <x v="111"/>
    <x v="0"/>
    <x v="0"/>
    <s v="Tesseramento"/>
    <x v="3"/>
    <x v="0"/>
    <x v="0"/>
    <m/>
  </r>
  <r>
    <n v="28944"/>
    <x v="0"/>
    <x v="0"/>
    <x v="0"/>
    <x v="1"/>
    <x v="4"/>
    <x v="111"/>
    <x v="0"/>
    <x v="0"/>
    <s v="Tesseramento"/>
    <x v="3"/>
    <x v="3"/>
    <x v="0"/>
    <m/>
  </r>
  <r>
    <n v="126862"/>
    <x v="0"/>
    <x v="0"/>
    <x v="0"/>
    <x v="0"/>
    <x v="4"/>
    <x v="147"/>
    <x v="0"/>
    <x v="1"/>
    <s v="Tesseramento"/>
    <x v="1"/>
    <x v="0"/>
    <x v="0"/>
    <m/>
  </r>
  <r>
    <n v="196758"/>
    <x v="0"/>
    <x v="0"/>
    <x v="0"/>
    <x v="0"/>
    <x v="4"/>
    <x v="147"/>
    <x v="0"/>
    <x v="0"/>
    <s v="Tesseramento"/>
    <x v="1"/>
    <x v="0"/>
    <x v="0"/>
    <m/>
  </r>
  <r>
    <n v="23390"/>
    <x v="0"/>
    <x v="0"/>
    <x v="0"/>
    <x v="0"/>
    <x v="4"/>
    <x v="147"/>
    <x v="0"/>
    <x v="0"/>
    <s v="Tesseramento"/>
    <x v="1"/>
    <x v="4"/>
    <x v="0"/>
    <m/>
  </r>
  <r>
    <n v="156466"/>
    <x v="0"/>
    <x v="0"/>
    <x v="0"/>
    <x v="1"/>
    <x v="4"/>
    <x v="147"/>
    <x v="0"/>
    <x v="1"/>
    <s v="Tesseramento"/>
    <x v="1"/>
    <x v="3"/>
    <x v="0"/>
    <m/>
  </r>
  <r>
    <n v="72490"/>
    <x v="0"/>
    <x v="0"/>
    <x v="0"/>
    <x v="0"/>
    <x v="4"/>
    <x v="147"/>
    <x v="0"/>
    <x v="0"/>
    <s v="Tesseramento"/>
    <x v="1"/>
    <x v="4"/>
    <x v="0"/>
    <m/>
  </r>
  <r>
    <n v="59598"/>
    <x v="0"/>
    <x v="0"/>
    <x v="0"/>
    <x v="0"/>
    <x v="4"/>
    <x v="147"/>
    <x v="0"/>
    <x v="0"/>
    <s v="Tesseramento"/>
    <x v="1"/>
    <x v="4"/>
    <x v="0"/>
    <m/>
  </r>
  <r>
    <n v="232831"/>
    <x v="0"/>
    <x v="0"/>
    <x v="0"/>
    <x v="1"/>
    <x v="4"/>
    <x v="147"/>
    <x v="0"/>
    <x v="1"/>
    <s v="Tesseramento"/>
    <x v="1"/>
    <x v="0"/>
    <x v="0"/>
    <m/>
  </r>
  <r>
    <n v="128761"/>
    <x v="0"/>
    <x v="0"/>
    <x v="0"/>
    <x v="0"/>
    <x v="4"/>
    <x v="147"/>
    <x v="0"/>
    <x v="0"/>
    <s v="Tesseramento"/>
    <x v="1"/>
    <x v="3"/>
    <x v="0"/>
    <m/>
  </r>
  <r>
    <n v="111267"/>
    <x v="0"/>
    <x v="0"/>
    <x v="0"/>
    <x v="0"/>
    <x v="4"/>
    <x v="147"/>
    <x v="0"/>
    <x v="0"/>
    <s v="Tesseramento"/>
    <x v="1"/>
    <x v="0"/>
    <x v="0"/>
    <m/>
  </r>
  <r>
    <n v="81712"/>
    <x v="0"/>
    <x v="0"/>
    <x v="0"/>
    <x v="0"/>
    <x v="4"/>
    <x v="147"/>
    <x v="0"/>
    <x v="1"/>
    <s v="Tesseramento"/>
    <x v="1"/>
    <x v="4"/>
    <x v="0"/>
    <m/>
  </r>
  <r>
    <n v="113831"/>
    <x v="0"/>
    <x v="0"/>
    <x v="0"/>
    <x v="0"/>
    <x v="4"/>
    <x v="147"/>
    <x v="0"/>
    <x v="0"/>
    <s v="Tesseramento"/>
    <x v="1"/>
    <x v="4"/>
    <x v="0"/>
    <m/>
  </r>
  <r>
    <n v="19104"/>
    <x v="0"/>
    <x v="0"/>
    <x v="0"/>
    <x v="0"/>
    <x v="4"/>
    <x v="147"/>
    <x v="0"/>
    <x v="1"/>
    <s v="Tesseramento"/>
    <x v="1"/>
    <x v="4"/>
    <x v="0"/>
    <m/>
  </r>
  <r>
    <n v="76891"/>
    <x v="0"/>
    <x v="0"/>
    <x v="0"/>
    <x v="0"/>
    <x v="4"/>
    <x v="147"/>
    <x v="0"/>
    <x v="0"/>
    <s v="Tesseramento"/>
    <x v="1"/>
    <x v="4"/>
    <x v="0"/>
    <m/>
  </r>
  <r>
    <n v="129050"/>
    <x v="0"/>
    <x v="0"/>
    <x v="0"/>
    <x v="0"/>
    <x v="4"/>
    <x v="147"/>
    <x v="0"/>
    <x v="1"/>
    <s v="Tesseramento"/>
    <x v="1"/>
    <x v="3"/>
    <x v="0"/>
    <m/>
  </r>
  <r>
    <n v="70265"/>
    <x v="0"/>
    <x v="0"/>
    <x v="0"/>
    <x v="0"/>
    <x v="4"/>
    <x v="147"/>
    <x v="0"/>
    <x v="0"/>
    <s v="Tesseramento"/>
    <x v="1"/>
    <x v="0"/>
    <x v="0"/>
    <m/>
  </r>
  <r>
    <n v="70244"/>
    <x v="0"/>
    <x v="0"/>
    <x v="0"/>
    <x v="0"/>
    <x v="4"/>
    <x v="147"/>
    <x v="0"/>
    <x v="0"/>
    <s v="Tesseramento"/>
    <x v="1"/>
    <x v="0"/>
    <x v="0"/>
    <m/>
  </r>
  <r>
    <n v="197135"/>
    <x v="0"/>
    <x v="0"/>
    <x v="0"/>
    <x v="0"/>
    <x v="4"/>
    <x v="147"/>
    <x v="0"/>
    <x v="0"/>
    <s v="Tesseramento"/>
    <x v="1"/>
    <x v="0"/>
    <x v="0"/>
    <m/>
  </r>
  <r>
    <n v="39785"/>
    <x v="0"/>
    <x v="0"/>
    <x v="0"/>
    <x v="0"/>
    <x v="4"/>
    <x v="147"/>
    <x v="0"/>
    <x v="0"/>
    <s v="Tesseramento"/>
    <x v="1"/>
    <x v="0"/>
    <x v="0"/>
    <m/>
  </r>
  <r>
    <n v="216350"/>
    <x v="0"/>
    <x v="0"/>
    <x v="0"/>
    <x v="0"/>
    <x v="4"/>
    <x v="147"/>
    <x v="0"/>
    <x v="0"/>
    <s v="Tesseramento"/>
    <x v="1"/>
    <x v="1"/>
    <x v="0"/>
    <m/>
  </r>
  <r>
    <n v="229582"/>
    <x v="0"/>
    <x v="0"/>
    <x v="0"/>
    <x v="0"/>
    <x v="4"/>
    <x v="147"/>
    <x v="0"/>
    <x v="0"/>
    <s v="Tesseramento"/>
    <x v="1"/>
    <x v="3"/>
    <x v="0"/>
    <m/>
  </r>
  <r>
    <n v="60444"/>
    <x v="0"/>
    <x v="0"/>
    <x v="0"/>
    <x v="0"/>
    <x v="4"/>
    <x v="147"/>
    <x v="0"/>
    <x v="0"/>
    <s v="Tesseramento"/>
    <x v="1"/>
    <x v="4"/>
    <x v="0"/>
    <m/>
  </r>
  <r>
    <n v="180052"/>
    <x v="0"/>
    <x v="0"/>
    <x v="0"/>
    <x v="0"/>
    <x v="4"/>
    <x v="147"/>
    <x v="0"/>
    <x v="0"/>
    <s v="Tesseramento"/>
    <x v="1"/>
    <x v="0"/>
    <x v="0"/>
    <m/>
  </r>
  <r>
    <n v="104151"/>
    <x v="0"/>
    <x v="0"/>
    <x v="0"/>
    <x v="0"/>
    <x v="4"/>
    <x v="147"/>
    <x v="0"/>
    <x v="0"/>
    <s v="Tesseramento"/>
    <x v="1"/>
    <x v="4"/>
    <x v="0"/>
    <m/>
  </r>
  <r>
    <n v="81482"/>
    <x v="0"/>
    <x v="0"/>
    <x v="0"/>
    <x v="0"/>
    <x v="4"/>
    <x v="147"/>
    <x v="0"/>
    <x v="0"/>
    <s v="Tesseramento"/>
    <x v="1"/>
    <x v="0"/>
    <x v="0"/>
    <m/>
  </r>
  <r>
    <n v="67796"/>
    <x v="0"/>
    <x v="0"/>
    <x v="0"/>
    <x v="0"/>
    <x v="4"/>
    <x v="147"/>
    <x v="0"/>
    <x v="1"/>
    <s v="Tesseramento"/>
    <x v="1"/>
    <x v="4"/>
    <x v="0"/>
    <m/>
  </r>
  <r>
    <n v="203956"/>
    <x v="0"/>
    <x v="0"/>
    <x v="0"/>
    <x v="0"/>
    <x v="4"/>
    <x v="147"/>
    <x v="0"/>
    <x v="0"/>
    <s v="Tesseramento"/>
    <x v="1"/>
    <x v="0"/>
    <x v="0"/>
    <m/>
  </r>
  <r>
    <n v="126867"/>
    <x v="0"/>
    <x v="0"/>
    <x v="0"/>
    <x v="0"/>
    <x v="4"/>
    <x v="147"/>
    <x v="0"/>
    <x v="0"/>
    <s v="Tesseramento"/>
    <x v="1"/>
    <x v="3"/>
    <x v="0"/>
    <m/>
  </r>
  <r>
    <n v="161656"/>
    <x v="0"/>
    <x v="0"/>
    <x v="0"/>
    <x v="0"/>
    <x v="4"/>
    <x v="147"/>
    <x v="0"/>
    <x v="0"/>
    <s v="Tesseramento"/>
    <x v="1"/>
    <x v="0"/>
    <x v="0"/>
    <m/>
  </r>
  <r>
    <n v="24626"/>
    <x v="0"/>
    <x v="0"/>
    <x v="0"/>
    <x v="0"/>
    <x v="4"/>
    <x v="147"/>
    <x v="0"/>
    <x v="0"/>
    <s v="Tesseramento"/>
    <x v="1"/>
    <x v="4"/>
    <x v="0"/>
    <m/>
  </r>
  <r>
    <n v="92581"/>
    <x v="0"/>
    <x v="0"/>
    <x v="0"/>
    <x v="0"/>
    <x v="4"/>
    <x v="147"/>
    <x v="0"/>
    <x v="1"/>
    <s v="Tesseramento"/>
    <x v="1"/>
    <x v="3"/>
    <x v="0"/>
    <m/>
  </r>
  <r>
    <n v="101939"/>
    <x v="0"/>
    <x v="0"/>
    <x v="0"/>
    <x v="0"/>
    <x v="4"/>
    <x v="147"/>
    <x v="0"/>
    <x v="1"/>
    <s v="Tesseramento"/>
    <x v="1"/>
    <x v="3"/>
    <x v="0"/>
    <m/>
  </r>
  <r>
    <n v="113956"/>
    <x v="0"/>
    <x v="0"/>
    <x v="0"/>
    <x v="0"/>
    <x v="4"/>
    <x v="147"/>
    <x v="0"/>
    <x v="0"/>
    <s v="Tesseramento"/>
    <x v="1"/>
    <x v="3"/>
    <x v="0"/>
    <m/>
  </r>
  <r>
    <n v="96638"/>
    <x v="0"/>
    <x v="0"/>
    <x v="0"/>
    <x v="0"/>
    <x v="4"/>
    <x v="147"/>
    <x v="0"/>
    <x v="0"/>
    <s v="Tesseramento"/>
    <x v="1"/>
    <x v="4"/>
    <x v="0"/>
    <m/>
  </r>
  <r>
    <n v="225842"/>
    <x v="0"/>
    <x v="0"/>
    <x v="0"/>
    <x v="1"/>
    <x v="4"/>
    <x v="147"/>
    <x v="0"/>
    <x v="0"/>
    <s v="Tesseramento"/>
    <x v="1"/>
    <x v="4"/>
    <x v="0"/>
    <m/>
  </r>
  <r>
    <n v="1382"/>
    <x v="0"/>
    <x v="0"/>
    <x v="0"/>
    <x v="0"/>
    <x v="4"/>
    <x v="147"/>
    <x v="0"/>
    <x v="1"/>
    <s v="Tesseramento"/>
    <x v="1"/>
    <x v="4"/>
    <x v="0"/>
    <m/>
  </r>
  <r>
    <n v="133670"/>
    <x v="0"/>
    <x v="0"/>
    <x v="0"/>
    <x v="0"/>
    <x v="4"/>
    <x v="147"/>
    <x v="0"/>
    <x v="1"/>
    <s v="Tesseramento"/>
    <x v="1"/>
    <x v="3"/>
    <x v="0"/>
    <m/>
  </r>
  <r>
    <n v="119212"/>
    <x v="0"/>
    <x v="0"/>
    <x v="0"/>
    <x v="0"/>
    <x v="4"/>
    <x v="147"/>
    <x v="0"/>
    <x v="0"/>
    <s v="Tesseramento"/>
    <x v="1"/>
    <x v="3"/>
    <x v="0"/>
    <m/>
  </r>
  <r>
    <n v="76895"/>
    <x v="0"/>
    <x v="0"/>
    <x v="0"/>
    <x v="0"/>
    <x v="4"/>
    <x v="147"/>
    <x v="0"/>
    <x v="1"/>
    <s v="Tesseramento"/>
    <x v="1"/>
    <x v="4"/>
    <x v="0"/>
    <m/>
  </r>
  <r>
    <n v="72806"/>
    <x v="0"/>
    <x v="0"/>
    <x v="0"/>
    <x v="0"/>
    <x v="4"/>
    <x v="147"/>
    <x v="0"/>
    <x v="0"/>
    <s v="Tesseramento"/>
    <x v="1"/>
    <x v="0"/>
    <x v="0"/>
    <m/>
  </r>
  <r>
    <n v="122795"/>
    <x v="0"/>
    <x v="0"/>
    <x v="0"/>
    <x v="0"/>
    <x v="4"/>
    <x v="147"/>
    <x v="0"/>
    <x v="1"/>
    <s v="Tesseramento"/>
    <x v="1"/>
    <x v="3"/>
    <x v="0"/>
    <m/>
  </r>
  <r>
    <n v="37631"/>
    <x v="0"/>
    <x v="0"/>
    <x v="0"/>
    <x v="0"/>
    <x v="4"/>
    <x v="147"/>
    <x v="0"/>
    <x v="0"/>
    <s v="Tesseramento"/>
    <x v="1"/>
    <x v="4"/>
    <x v="0"/>
    <m/>
  </r>
  <r>
    <n v="90645"/>
    <x v="0"/>
    <x v="0"/>
    <x v="0"/>
    <x v="0"/>
    <x v="4"/>
    <x v="147"/>
    <x v="0"/>
    <x v="0"/>
    <s v="Tesseramento"/>
    <x v="1"/>
    <x v="4"/>
    <x v="0"/>
    <m/>
  </r>
  <r>
    <n v="75255"/>
    <x v="0"/>
    <x v="0"/>
    <x v="0"/>
    <x v="0"/>
    <x v="4"/>
    <x v="147"/>
    <x v="0"/>
    <x v="1"/>
    <s v="Tesseramento"/>
    <x v="1"/>
    <x v="4"/>
    <x v="0"/>
    <m/>
  </r>
  <r>
    <n v="150781"/>
    <x v="0"/>
    <x v="0"/>
    <x v="0"/>
    <x v="0"/>
    <x v="4"/>
    <x v="147"/>
    <x v="0"/>
    <x v="1"/>
    <s v="Tesseramento"/>
    <x v="1"/>
    <x v="3"/>
    <x v="0"/>
    <m/>
  </r>
  <r>
    <n v="39827"/>
    <x v="0"/>
    <x v="0"/>
    <x v="0"/>
    <x v="0"/>
    <x v="4"/>
    <x v="147"/>
    <x v="0"/>
    <x v="0"/>
    <s v="Tesseramento"/>
    <x v="1"/>
    <x v="4"/>
    <x v="0"/>
    <m/>
  </r>
  <r>
    <n v="207173"/>
    <x v="0"/>
    <x v="0"/>
    <x v="0"/>
    <x v="0"/>
    <x v="4"/>
    <x v="147"/>
    <x v="0"/>
    <x v="0"/>
    <s v="Tesseramento"/>
    <x v="1"/>
    <x v="0"/>
    <x v="0"/>
    <m/>
  </r>
  <r>
    <n v="178248"/>
    <x v="0"/>
    <x v="0"/>
    <x v="0"/>
    <x v="0"/>
    <x v="4"/>
    <x v="147"/>
    <x v="0"/>
    <x v="1"/>
    <s v="Tesseramento"/>
    <x v="1"/>
    <x v="3"/>
    <x v="0"/>
    <m/>
  </r>
  <r>
    <n v="59240"/>
    <x v="0"/>
    <x v="0"/>
    <x v="0"/>
    <x v="0"/>
    <x v="4"/>
    <x v="147"/>
    <x v="0"/>
    <x v="0"/>
    <s v="Tesseramento"/>
    <x v="1"/>
    <x v="4"/>
    <x v="0"/>
    <m/>
  </r>
  <r>
    <n v="120950"/>
    <x v="0"/>
    <x v="0"/>
    <x v="0"/>
    <x v="0"/>
    <x v="4"/>
    <x v="147"/>
    <x v="0"/>
    <x v="0"/>
    <s v="Tesseramento"/>
    <x v="1"/>
    <x v="0"/>
    <x v="0"/>
    <m/>
  </r>
  <r>
    <n v="98573"/>
    <x v="0"/>
    <x v="0"/>
    <x v="0"/>
    <x v="1"/>
    <x v="4"/>
    <x v="147"/>
    <x v="0"/>
    <x v="1"/>
    <s v="Tesseramento"/>
    <x v="1"/>
    <x v="3"/>
    <x v="0"/>
    <m/>
  </r>
  <r>
    <n v="9851"/>
    <x v="0"/>
    <x v="0"/>
    <x v="0"/>
    <x v="0"/>
    <x v="4"/>
    <x v="166"/>
    <x v="0"/>
    <x v="0"/>
    <s v="Tesseramento"/>
    <x v="1"/>
    <x v="4"/>
    <x v="0"/>
    <m/>
  </r>
  <r>
    <n v="19030"/>
    <x v="0"/>
    <x v="0"/>
    <x v="0"/>
    <x v="0"/>
    <x v="4"/>
    <x v="166"/>
    <x v="0"/>
    <x v="1"/>
    <s v="Tesseramento"/>
    <x v="1"/>
    <x v="4"/>
    <x v="0"/>
    <m/>
  </r>
  <r>
    <n v="19132"/>
    <x v="0"/>
    <x v="0"/>
    <x v="0"/>
    <x v="0"/>
    <x v="4"/>
    <x v="166"/>
    <x v="0"/>
    <x v="0"/>
    <s v="Tesseramento"/>
    <x v="1"/>
    <x v="4"/>
    <x v="0"/>
    <m/>
  </r>
  <r>
    <n v="49222"/>
    <x v="0"/>
    <x v="0"/>
    <x v="0"/>
    <x v="0"/>
    <x v="7"/>
    <x v="74"/>
    <x v="0"/>
    <x v="0"/>
    <s v="Tesseramento"/>
    <x v="1"/>
    <x v="0"/>
    <x v="0"/>
    <m/>
  </r>
  <r>
    <n v="120234"/>
    <x v="0"/>
    <x v="0"/>
    <x v="0"/>
    <x v="0"/>
    <x v="7"/>
    <x v="74"/>
    <x v="0"/>
    <x v="0"/>
    <s v="Tesseramento"/>
    <x v="1"/>
    <x v="0"/>
    <x v="0"/>
    <m/>
  </r>
  <r>
    <n v="81383"/>
    <x v="0"/>
    <x v="0"/>
    <x v="0"/>
    <x v="0"/>
    <x v="7"/>
    <x v="74"/>
    <x v="0"/>
    <x v="1"/>
    <s v="Tesseramento"/>
    <x v="1"/>
    <x v="0"/>
    <x v="0"/>
    <m/>
  </r>
  <r>
    <n v="120239"/>
    <x v="0"/>
    <x v="0"/>
    <x v="0"/>
    <x v="0"/>
    <x v="7"/>
    <x v="74"/>
    <x v="0"/>
    <x v="1"/>
    <s v="Tesseramento"/>
    <x v="1"/>
    <x v="3"/>
    <x v="0"/>
    <m/>
  </r>
  <r>
    <n v="157558"/>
    <x v="0"/>
    <x v="0"/>
    <x v="0"/>
    <x v="0"/>
    <x v="4"/>
    <x v="166"/>
    <x v="0"/>
    <x v="0"/>
    <s v="Tesseramento"/>
    <x v="1"/>
    <x v="0"/>
    <x v="0"/>
    <m/>
  </r>
  <r>
    <n v="157562"/>
    <x v="0"/>
    <x v="0"/>
    <x v="0"/>
    <x v="0"/>
    <x v="4"/>
    <x v="166"/>
    <x v="0"/>
    <x v="1"/>
    <s v="Tesseramento"/>
    <x v="1"/>
    <x v="0"/>
    <x v="0"/>
    <m/>
  </r>
  <r>
    <n v="131666"/>
    <x v="0"/>
    <x v="0"/>
    <x v="0"/>
    <x v="0"/>
    <x v="7"/>
    <x v="183"/>
    <x v="0"/>
    <x v="0"/>
    <s v="Tesseramento"/>
    <x v="0"/>
    <x v="3"/>
    <x v="0"/>
    <m/>
  </r>
  <r>
    <n v="213538"/>
    <x v="0"/>
    <x v="0"/>
    <x v="0"/>
    <x v="0"/>
    <x v="7"/>
    <x v="183"/>
    <x v="0"/>
    <x v="0"/>
    <s v="Tesseramento"/>
    <x v="0"/>
    <x v="3"/>
    <x v="0"/>
    <m/>
  </r>
  <r>
    <n v="180045"/>
    <x v="0"/>
    <x v="0"/>
    <x v="0"/>
    <x v="0"/>
    <x v="4"/>
    <x v="147"/>
    <x v="0"/>
    <x v="1"/>
    <s v="Tesseramento"/>
    <x v="1"/>
    <x v="3"/>
    <x v="0"/>
    <m/>
  </r>
  <r>
    <n v="234962"/>
    <x v="0"/>
    <x v="1"/>
    <x v="1"/>
    <x v="3"/>
    <x v="9"/>
    <x v="329"/>
    <x v="0"/>
    <x v="0"/>
    <s v="Tesseramento"/>
    <x v="1"/>
    <x v="4"/>
    <x v="0"/>
    <m/>
  </r>
  <r>
    <n v="234963"/>
    <x v="0"/>
    <x v="1"/>
    <x v="1"/>
    <x v="3"/>
    <x v="9"/>
    <x v="329"/>
    <x v="0"/>
    <x v="1"/>
    <s v="Tesseramento"/>
    <x v="1"/>
    <x v="4"/>
    <x v="0"/>
    <m/>
  </r>
  <r>
    <n v="48515"/>
    <x v="0"/>
    <x v="0"/>
    <x v="0"/>
    <x v="1"/>
    <x v="7"/>
    <x v="183"/>
    <x v="0"/>
    <x v="1"/>
    <s v="Tesseramento"/>
    <x v="0"/>
    <x v="4"/>
    <x v="0"/>
    <m/>
  </r>
  <r>
    <n v="12118"/>
    <x v="0"/>
    <x v="0"/>
    <x v="0"/>
    <x v="0"/>
    <x v="7"/>
    <x v="183"/>
    <x v="0"/>
    <x v="1"/>
    <s v="Tesseramento"/>
    <x v="0"/>
    <x v="3"/>
    <x v="0"/>
    <m/>
  </r>
  <r>
    <n v="211718"/>
    <x v="0"/>
    <x v="0"/>
    <x v="0"/>
    <x v="0"/>
    <x v="7"/>
    <x v="183"/>
    <x v="0"/>
    <x v="0"/>
    <s v="Tesseramento"/>
    <x v="0"/>
    <x v="0"/>
    <x v="0"/>
    <m/>
  </r>
  <r>
    <n v="65920"/>
    <x v="0"/>
    <x v="0"/>
    <x v="0"/>
    <x v="0"/>
    <x v="7"/>
    <x v="183"/>
    <x v="0"/>
    <x v="0"/>
    <s v="Tesseramento"/>
    <x v="0"/>
    <x v="4"/>
    <x v="0"/>
    <m/>
  </r>
  <r>
    <n v="234966"/>
    <x v="0"/>
    <x v="0"/>
    <x v="1"/>
    <x v="0"/>
    <x v="4"/>
    <x v="88"/>
    <x v="0"/>
    <x v="0"/>
    <s v="Tesseramento"/>
    <x v="1"/>
    <x v="1"/>
    <x v="0"/>
    <m/>
  </r>
  <r>
    <n v="49842"/>
    <x v="0"/>
    <x v="0"/>
    <x v="0"/>
    <x v="0"/>
    <x v="8"/>
    <x v="237"/>
    <x v="0"/>
    <x v="0"/>
    <s v="Tesseramento"/>
    <x v="1"/>
    <x v="1"/>
    <x v="0"/>
    <m/>
  </r>
  <r>
    <n v="48505"/>
    <x v="0"/>
    <x v="0"/>
    <x v="0"/>
    <x v="0"/>
    <x v="7"/>
    <x v="183"/>
    <x v="0"/>
    <x v="1"/>
    <s v="Tesseramento"/>
    <x v="0"/>
    <x v="4"/>
    <x v="0"/>
    <m/>
  </r>
  <r>
    <n v="48504"/>
    <x v="0"/>
    <x v="0"/>
    <x v="0"/>
    <x v="0"/>
    <x v="7"/>
    <x v="183"/>
    <x v="0"/>
    <x v="1"/>
    <s v="Tesseramento"/>
    <x v="0"/>
    <x v="4"/>
    <x v="0"/>
    <m/>
  </r>
  <r>
    <n v="231639"/>
    <x v="0"/>
    <x v="1"/>
    <x v="0"/>
    <x v="1"/>
    <x v="7"/>
    <x v="183"/>
    <x v="0"/>
    <x v="0"/>
    <s v="Tesseramento"/>
    <x v="0"/>
    <x v="0"/>
    <x v="0"/>
    <m/>
  </r>
  <r>
    <n v="229188"/>
    <x v="0"/>
    <x v="0"/>
    <x v="0"/>
    <x v="3"/>
    <x v="7"/>
    <x v="183"/>
    <x v="0"/>
    <x v="0"/>
    <s v="Tesseramento"/>
    <x v="0"/>
    <x v="0"/>
    <x v="0"/>
    <m/>
  </r>
  <r>
    <n v="23399"/>
    <x v="0"/>
    <x v="0"/>
    <x v="0"/>
    <x v="1"/>
    <x v="7"/>
    <x v="183"/>
    <x v="0"/>
    <x v="1"/>
    <s v="Tesseramento"/>
    <x v="0"/>
    <x v="4"/>
    <x v="0"/>
    <m/>
  </r>
  <r>
    <n v="158207"/>
    <x v="0"/>
    <x v="0"/>
    <x v="0"/>
    <x v="0"/>
    <x v="7"/>
    <x v="183"/>
    <x v="0"/>
    <x v="0"/>
    <s v="Tesseramento"/>
    <x v="0"/>
    <x v="4"/>
    <x v="0"/>
    <m/>
  </r>
  <r>
    <n v="235110"/>
    <x v="0"/>
    <x v="0"/>
    <x v="1"/>
    <x v="2"/>
    <x v="8"/>
    <x v="237"/>
    <x v="0"/>
    <x v="0"/>
    <s v="Tesseramento"/>
    <x v="1"/>
    <x v="0"/>
    <x v="0"/>
    <m/>
  </r>
  <r>
    <n v="122089"/>
    <x v="0"/>
    <x v="0"/>
    <x v="0"/>
    <x v="1"/>
    <x v="7"/>
    <x v="183"/>
    <x v="0"/>
    <x v="0"/>
    <s v="Tesseramento"/>
    <x v="0"/>
    <x v="4"/>
    <x v="0"/>
    <m/>
  </r>
  <r>
    <n v="122088"/>
    <x v="0"/>
    <x v="0"/>
    <x v="0"/>
    <x v="0"/>
    <x v="7"/>
    <x v="183"/>
    <x v="0"/>
    <x v="1"/>
    <s v="Tesseramento"/>
    <x v="0"/>
    <x v="4"/>
    <x v="0"/>
    <m/>
  </r>
  <r>
    <n v="11646"/>
    <x v="0"/>
    <x v="0"/>
    <x v="0"/>
    <x v="0"/>
    <x v="7"/>
    <x v="183"/>
    <x v="0"/>
    <x v="0"/>
    <s v="Tesseramento"/>
    <x v="0"/>
    <x v="4"/>
    <x v="0"/>
    <m/>
  </r>
  <r>
    <n v="132942"/>
    <x v="0"/>
    <x v="0"/>
    <x v="0"/>
    <x v="0"/>
    <x v="7"/>
    <x v="183"/>
    <x v="0"/>
    <x v="1"/>
    <s v="Tesseramento"/>
    <x v="0"/>
    <x v="0"/>
    <x v="0"/>
    <m/>
  </r>
  <r>
    <n v="132944"/>
    <x v="0"/>
    <x v="0"/>
    <x v="0"/>
    <x v="0"/>
    <x v="7"/>
    <x v="183"/>
    <x v="0"/>
    <x v="0"/>
    <s v="Tesseramento"/>
    <x v="0"/>
    <x v="0"/>
    <x v="0"/>
    <m/>
  </r>
  <r>
    <n v="77657"/>
    <x v="0"/>
    <x v="0"/>
    <x v="0"/>
    <x v="0"/>
    <x v="7"/>
    <x v="183"/>
    <x v="0"/>
    <x v="0"/>
    <s v="Tesseramento"/>
    <x v="0"/>
    <x v="4"/>
    <x v="0"/>
    <m/>
  </r>
  <r>
    <n v="172387"/>
    <x v="0"/>
    <x v="0"/>
    <x v="0"/>
    <x v="2"/>
    <x v="7"/>
    <x v="183"/>
    <x v="0"/>
    <x v="1"/>
    <s v="Tesseramento"/>
    <x v="0"/>
    <x v="3"/>
    <x v="0"/>
    <m/>
  </r>
  <r>
    <n v="72969"/>
    <x v="0"/>
    <x v="0"/>
    <x v="0"/>
    <x v="0"/>
    <x v="7"/>
    <x v="183"/>
    <x v="0"/>
    <x v="0"/>
    <s v="Tesseramento"/>
    <x v="0"/>
    <x v="1"/>
    <x v="0"/>
    <m/>
  </r>
  <r>
    <n v="53114"/>
    <x v="0"/>
    <x v="0"/>
    <x v="0"/>
    <x v="4"/>
    <x v="7"/>
    <x v="183"/>
    <x v="0"/>
    <x v="0"/>
    <s v="Tesseramento"/>
    <x v="0"/>
    <x v="4"/>
    <x v="0"/>
    <m/>
  </r>
  <r>
    <n v="70702"/>
    <x v="0"/>
    <x v="0"/>
    <x v="0"/>
    <x v="0"/>
    <x v="7"/>
    <x v="183"/>
    <x v="0"/>
    <x v="1"/>
    <s v="Tesseramento"/>
    <x v="0"/>
    <x v="4"/>
    <x v="0"/>
    <m/>
  </r>
  <r>
    <n v="222457"/>
    <x v="0"/>
    <x v="1"/>
    <x v="0"/>
    <x v="0"/>
    <x v="7"/>
    <x v="183"/>
    <x v="0"/>
    <x v="0"/>
    <s v="Tesseramento"/>
    <x v="0"/>
    <x v="4"/>
    <x v="0"/>
    <m/>
  </r>
  <r>
    <n v="68658"/>
    <x v="0"/>
    <x v="0"/>
    <x v="0"/>
    <x v="0"/>
    <x v="4"/>
    <x v="147"/>
    <x v="0"/>
    <x v="0"/>
    <s v="Tesseramento"/>
    <x v="1"/>
    <x v="4"/>
    <x v="0"/>
    <m/>
  </r>
  <r>
    <n v="31204"/>
    <x v="0"/>
    <x v="0"/>
    <x v="0"/>
    <x v="0"/>
    <x v="7"/>
    <x v="183"/>
    <x v="0"/>
    <x v="0"/>
    <s v="Tesseramento"/>
    <x v="0"/>
    <x v="4"/>
    <x v="0"/>
    <m/>
  </r>
  <r>
    <n v="80366"/>
    <x v="0"/>
    <x v="0"/>
    <x v="0"/>
    <x v="0"/>
    <x v="7"/>
    <x v="183"/>
    <x v="0"/>
    <x v="0"/>
    <s v="Tesseramento"/>
    <x v="0"/>
    <x v="0"/>
    <x v="0"/>
    <m/>
  </r>
  <r>
    <n v="10114"/>
    <x v="0"/>
    <x v="0"/>
    <x v="0"/>
    <x v="0"/>
    <x v="1"/>
    <x v="284"/>
    <x v="0"/>
    <x v="0"/>
    <s v="Tesseramento"/>
    <x v="0"/>
    <x v="4"/>
    <x v="0"/>
    <m/>
  </r>
  <r>
    <n v="112215"/>
    <x v="0"/>
    <x v="0"/>
    <x v="0"/>
    <x v="0"/>
    <x v="1"/>
    <x v="28"/>
    <x v="0"/>
    <x v="1"/>
    <s v="Tesseramento"/>
    <x v="1"/>
    <x v="0"/>
    <x v="0"/>
    <m/>
  </r>
  <r>
    <n v="75688"/>
    <x v="0"/>
    <x v="0"/>
    <x v="0"/>
    <x v="0"/>
    <x v="9"/>
    <x v="16"/>
    <x v="0"/>
    <x v="0"/>
    <s v="Tesseramento"/>
    <x v="1"/>
    <x v="4"/>
    <x v="0"/>
    <m/>
  </r>
  <r>
    <n v="168421"/>
    <x v="0"/>
    <x v="0"/>
    <x v="0"/>
    <x v="0"/>
    <x v="9"/>
    <x v="16"/>
    <x v="0"/>
    <x v="0"/>
    <s v="Tesseramento"/>
    <x v="1"/>
    <x v="4"/>
    <x v="0"/>
    <m/>
  </r>
  <r>
    <n v="183078"/>
    <x v="0"/>
    <x v="0"/>
    <x v="0"/>
    <x v="0"/>
    <x v="1"/>
    <x v="28"/>
    <x v="0"/>
    <x v="0"/>
    <s v="Tesseramento"/>
    <x v="1"/>
    <x v="3"/>
    <x v="0"/>
    <m/>
  </r>
  <r>
    <n v="99653"/>
    <x v="0"/>
    <x v="0"/>
    <x v="0"/>
    <x v="0"/>
    <x v="4"/>
    <x v="166"/>
    <x v="0"/>
    <x v="0"/>
    <s v="Tesseramento"/>
    <x v="1"/>
    <x v="4"/>
    <x v="0"/>
    <m/>
  </r>
  <r>
    <n v="210008"/>
    <x v="0"/>
    <x v="0"/>
    <x v="0"/>
    <x v="0"/>
    <x v="1"/>
    <x v="28"/>
    <x v="0"/>
    <x v="0"/>
    <s v="Tesseramento"/>
    <x v="1"/>
    <x v="1"/>
    <x v="0"/>
    <m/>
  </r>
  <r>
    <n v="72215"/>
    <x v="0"/>
    <x v="0"/>
    <x v="0"/>
    <x v="0"/>
    <x v="7"/>
    <x v="44"/>
    <x v="0"/>
    <x v="0"/>
    <s v="Tesseramento"/>
    <x v="1"/>
    <x v="4"/>
    <x v="0"/>
    <m/>
  </r>
  <r>
    <n v="30702"/>
    <x v="0"/>
    <x v="0"/>
    <x v="0"/>
    <x v="0"/>
    <x v="4"/>
    <x v="166"/>
    <x v="0"/>
    <x v="0"/>
    <s v="Tesseramento"/>
    <x v="1"/>
    <x v="4"/>
    <x v="0"/>
    <m/>
  </r>
  <r>
    <n v="10267"/>
    <x v="0"/>
    <x v="0"/>
    <x v="0"/>
    <x v="0"/>
    <x v="4"/>
    <x v="166"/>
    <x v="0"/>
    <x v="0"/>
    <s v="Tesseramento"/>
    <x v="1"/>
    <x v="3"/>
    <x v="0"/>
    <m/>
  </r>
  <r>
    <n v="33939"/>
    <x v="0"/>
    <x v="0"/>
    <x v="0"/>
    <x v="0"/>
    <x v="4"/>
    <x v="166"/>
    <x v="0"/>
    <x v="0"/>
    <s v="Tesseramento"/>
    <x v="1"/>
    <x v="0"/>
    <x v="0"/>
    <m/>
  </r>
  <r>
    <n v="168718"/>
    <x v="0"/>
    <x v="0"/>
    <x v="0"/>
    <x v="3"/>
    <x v="4"/>
    <x v="166"/>
    <x v="0"/>
    <x v="1"/>
    <s v="Tesseramento"/>
    <x v="1"/>
    <x v="3"/>
    <x v="0"/>
    <m/>
  </r>
  <r>
    <n v="9786"/>
    <x v="0"/>
    <x v="0"/>
    <x v="0"/>
    <x v="0"/>
    <x v="4"/>
    <x v="166"/>
    <x v="0"/>
    <x v="0"/>
    <s v="Tesseramento"/>
    <x v="1"/>
    <x v="4"/>
    <x v="0"/>
    <m/>
  </r>
  <r>
    <n v="77769"/>
    <x v="0"/>
    <x v="0"/>
    <x v="0"/>
    <x v="0"/>
    <x v="4"/>
    <x v="166"/>
    <x v="0"/>
    <x v="1"/>
    <s v="Tesseramento"/>
    <x v="1"/>
    <x v="4"/>
    <x v="0"/>
    <m/>
  </r>
  <r>
    <n v="235054"/>
    <x v="0"/>
    <x v="0"/>
    <x v="1"/>
    <x v="0"/>
    <x v="8"/>
    <x v="268"/>
    <x v="0"/>
    <x v="0"/>
    <s v="Tesseramento"/>
    <x v="1"/>
    <x v="0"/>
    <x v="0"/>
    <m/>
  </r>
  <r>
    <n v="34252"/>
    <x v="0"/>
    <x v="2"/>
    <x v="0"/>
    <x v="0"/>
    <x v="7"/>
    <x v="225"/>
    <x v="1"/>
    <x v="0"/>
    <s v="Tesseramento"/>
    <x v="0"/>
    <x v="9"/>
    <x v="0"/>
    <m/>
  </r>
  <r>
    <n v="18755"/>
    <x v="0"/>
    <x v="2"/>
    <x v="0"/>
    <x v="0"/>
    <x v="7"/>
    <x v="225"/>
    <x v="1"/>
    <x v="0"/>
    <s v="Tesseramento"/>
    <x v="0"/>
    <x v="9"/>
    <x v="0"/>
    <m/>
  </r>
  <r>
    <n v="34317"/>
    <x v="0"/>
    <x v="2"/>
    <x v="0"/>
    <x v="0"/>
    <x v="7"/>
    <x v="225"/>
    <x v="1"/>
    <x v="0"/>
    <s v="Tesseramento"/>
    <x v="0"/>
    <x v="9"/>
    <x v="0"/>
    <m/>
  </r>
  <r>
    <n v="34891"/>
    <x v="0"/>
    <x v="2"/>
    <x v="0"/>
    <x v="4"/>
    <x v="7"/>
    <x v="225"/>
    <x v="1"/>
    <x v="0"/>
    <s v="Tesseramento"/>
    <x v="0"/>
    <x v="8"/>
    <x v="0"/>
    <m/>
  </r>
  <r>
    <n v="34948"/>
    <x v="0"/>
    <x v="2"/>
    <x v="0"/>
    <x v="4"/>
    <x v="7"/>
    <x v="225"/>
    <x v="1"/>
    <x v="0"/>
    <s v="Tesseramento"/>
    <x v="0"/>
    <x v="8"/>
    <x v="0"/>
    <m/>
  </r>
  <r>
    <n v="210981"/>
    <x v="0"/>
    <x v="2"/>
    <x v="0"/>
    <x v="0"/>
    <x v="7"/>
    <x v="225"/>
    <x v="1"/>
    <x v="0"/>
    <s v="Tesseramento"/>
    <x v="0"/>
    <x v="9"/>
    <x v="0"/>
    <m/>
  </r>
  <r>
    <n v="19201"/>
    <x v="0"/>
    <x v="0"/>
    <x v="0"/>
    <x v="0"/>
    <x v="4"/>
    <x v="166"/>
    <x v="0"/>
    <x v="0"/>
    <s v="Tesseramento"/>
    <x v="1"/>
    <x v="4"/>
    <x v="0"/>
    <m/>
  </r>
  <r>
    <n v="96058"/>
    <x v="0"/>
    <x v="0"/>
    <x v="0"/>
    <x v="0"/>
    <x v="4"/>
    <x v="166"/>
    <x v="0"/>
    <x v="0"/>
    <s v="Tesseramento"/>
    <x v="1"/>
    <x v="1"/>
    <x v="0"/>
    <m/>
  </r>
  <r>
    <n v="226625"/>
    <x v="0"/>
    <x v="0"/>
    <x v="0"/>
    <x v="1"/>
    <x v="4"/>
    <x v="47"/>
    <x v="0"/>
    <x v="0"/>
    <s v="Tesseramento"/>
    <x v="0"/>
    <x v="1"/>
    <x v="0"/>
    <m/>
  </r>
  <r>
    <n v="216685"/>
    <x v="1"/>
    <x v="0"/>
    <x v="0"/>
    <x v="0"/>
    <x v="4"/>
    <x v="12"/>
    <x v="0"/>
    <x v="1"/>
    <s v="Tesseramento"/>
    <x v="1"/>
    <x v="5"/>
    <x v="0"/>
    <m/>
  </r>
  <r>
    <n v="219621"/>
    <x v="1"/>
    <x v="0"/>
    <x v="0"/>
    <x v="3"/>
    <x v="4"/>
    <x v="12"/>
    <x v="0"/>
    <x v="0"/>
    <s v="Tesseramento"/>
    <x v="1"/>
    <x v="5"/>
    <x v="0"/>
    <m/>
  </r>
  <r>
    <n v="195169"/>
    <x v="0"/>
    <x v="0"/>
    <x v="0"/>
    <x v="0"/>
    <x v="4"/>
    <x v="12"/>
    <x v="0"/>
    <x v="0"/>
    <s v="Tesseramento"/>
    <x v="1"/>
    <x v="0"/>
    <x v="0"/>
    <m/>
  </r>
  <r>
    <n v="172640"/>
    <x v="0"/>
    <x v="0"/>
    <x v="0"/>
    <x v="0"/>
    <x v="4"/>
    <x v="12"/>
    <x v="0"/>
    <x v="1"/>
    <s v="Tesseramento"/>
    <x v="1"/>
    <x v="0"/>
    <x v="0"/>
    <m/>
  </r>
  <r>
    <n v="106273"/>
    <x v="0"/>
    <x v="0"/>
    <x v="0"/>
    <x v="0"/>
    <x v="4"/>
    <x v="166"/>
    <x v="0"/>
    <x v="0"/>
    <s v="Tesseramento"/>
    <x v="1"/>
    <x v="3"/>
    <x v="0"/>
    <m/>
  </r>
  <r>
    <n v="227475"/>
    <x v="0"/>
    <x v="1"/>
    <x v="0"/>
    <x v="0"/>
    <x v="9"/>
    <x v="19"/>
    <x v="0"/>
    <x v="0"/>
    <s v="Tesseramento"/>
    <x v="1"/>
    <x v="0"/>
    <x v="0"/>
    <m/>
  </r>
  <r>
    <n v="235013"/>
    <x v="0"/>
    <x v="0"/>
    <x v="1"/>
    <x v="2"/>
    <x v="2"/>
    <x v="313"/>
    <x v="0"/>
    <x v="1"/>
    <s v="Tesseramento"/>
    <x v="1"/>
    <x v="4"/>
    <x v="0"/>
    <m/>
  </r>
  <r>
    <n v="13464"/>
    <x v="0"/>
    <x v="0"/>
    <x v="0"/>
    <x v="0"/>
    <x v="2"/>
    <x v="313"/>
    <x v="0"/>
    <x v="0"/>
    <s v="Tesseramento"/>
    <x v="1"/>
    <x v="4"/>
    <x v="0"/>
    <m/>
  </r>
  <r>
    <n v="13699"/>
    <x v="0"/>
    <x v="0"/>
    <x v="0"/>
    <x v="1"/>
    <x v="2"/>
    <x v="313"/>
    <x v="0"/>
    <x v="1"/>
    <s v="Tesseramento"/>
    <x v="1"/>
    <x v="4"/>
    <x v="0"/>
    <m/>
  </r>
  <r>
    <n v="52611"/>
    <x v="0"/>
    <x v="0"/>
    <x v="0"/>
    <x v="0"/>
    <x v="2"/>
    <x v="313"/>
    <x v="0"/>
    <x v="0"/>
    <s v="Tesseramento"/>
    <x v="1"/>
    <x v="4"/>
    <x v="0"/>
    <m/>
  </r>
  <r>
    <n v="13497"/>
    <x v="0"/>
    <x v="0"/>
    <x v="0"/>
    <x v="0"/>
    <x v="2"/>
    <x v="313"/>
    <x v="0"/>
    <x v="0"/>
    <s v="Tesseramento"/>
    <x v="1"/>
    <x v="4"/>
    <x v="0"/>
    <m/>
  </r>
  <r>
    <n v="95037"/>
    <x v="0"/>
    <x v="0"/>
    <x v="0"/>
    <x v="0"/>
    <x v="2"/>
    <x v="313"/>
    <x v="0"/>
    <x v="1"/>
    <s v="Tesseramento"/>
    <x v="1"/>
    <x v="4"/>
    <x v="0"/>
    <m/>
  </r>
  <r>
    <n v="11179"/>
    <x v="0"/>
    <x v="0"/>
    <x v="0"/>
    <x v="0"/>
    <x v="2"/>
    <x v="313"/>
    <x v="0"/>
    <x v="0"/>
    <s v="Tesseramento"/>
    <x v="1"/>
    <x v="4"/>
    <x v="0"/>
    <m/>
  </r>
  <r>
    <n v="142617"/>
    <x v="1"/>
    <x v="0"/>
    <x v="0"/>
    <x v="0"/>
    <x v="2"/>
    <x v="313"/>
    <x v="0"/>
    <x v="0"/>
    <s v="Tesseramento"/>
    <x v="1"/>
    <x v="6"/>
    <x v="0"/>
    <s v="B"/>
  </r>
  <r>
    <n v="13540"/>
    <x v="0"/>
    <x v="0"/>
    <x v="0"/>
    <x v="0"/>
    <x v="2"/>
    <x v="313"/>
    <x v="0"/>
    <x v="0"/>
    <s v="Tesseramento"/>
    <x v="1"/>
    <x v="0"/>
    <x v="0"/>
    <m/>
  </r>
  <r>
    <n v="13590"/>
    <x v="0"/>
    <x v="0"/>
    <x v="0"/>
    <x v="0"/>
    <x v="2"/>
    <x v="313"/>
    <x v="0"/>
    <x v="1"/>
    <s v="Tesseramento"/>
    <x v="1"/>
    <x v="3"/>
    <x v="0"/>
    <m/>
  </r>
  <r>
    <n v="46158"/>
    <x v="0"/>
    <x v="0"/>
    <x v="0"/>
    <x v="0"/>
    <x v="2"/>
    <x v="313"/>
    <x v="0"/>
    <x v="1"/>
    <s v="Tesseramento"/>
    <x v="1"/>
    <x v="4"/>
    <x v="0"/>
    <m/>
  </r>
  <r>
    <n v="132035"/>
    <x v="0"/>
    <x v="0"/>
    <x v="0"/>
    <x v="0"/>
    <x v="2"/>
    <x v="313"/>
    <x v="0"/>
    <x v="0"/>
    <s v="Tesseramento"/>
    <x v="1"/>
    <x v="4"/>
    <x v="0"/>
    <m/>
  </r>
  <r>
    <n v="153588"/>
    <x v="0"/>
    <x v="0"/>
    <x v="0"/>
    <x v="0"/>
    <x v="2"/>
    <x v="313"/>
    <x v="0"/>
    <x v="1"/>
    <s v="Tesseramento"/>
    <x v="1"/>
    <x v="3"/>
    <x v="0"/>
    <m/>
  </r>
  <r>
    <n v="60877"/>
    <x v="0"/>
    <x v="0"/>
    <x v="0"/>
    <x v="4"/>
    <x v="2"/>
    <x v="313"/>
    <x v="0"/>
    <x v="0"/>
    <s v="Tesseramento"/>
    <x v="1"/>
    <x v="4"/>
    <x v="0"/>
    <m/>
  </r>
  <r>
    <n v="13766"/>
    <x v="0"/>
    <x v="0"/>
    <x v="0"/>
    <x v="0"/>
    <x v="2"/>
    <x v="313"/>
    <x v="0"/>
    <x v="1"/>
    <s v="Tesseramento"/>
    <x v="1"/>
    <x v="4"/>
    <x v="0"/>
    <m/>
  </r>
  <r>
    <n v="13700"/>
    <x v="0"/>
    <x v="0"/>
    <x v="0"/>
    <x v="1"/>
    <x v="2"/>
    <x v="313"/>
    <x v="0"/>
    <x v="0"/>
    <s v="Tesseramento"/>
    <x v="1"/>
    <x v="3"/>
    <x v="0"/>
    <m/>
  </r>
  <r>
    <n v="13727"/>
    <x v="0"/>
    <x v="0"/>
    <x v="0"/>
    <x v="0"/>
    <x v="2"/>
    <x v="313"/>
    <x v="0"/>
    <x v="0"/>
    <s v="Tesseramento"/>
    <x v="1"/>
    <x v="4"/>
    <x v="0"/>
    <m/>
  </r>
  <r>
    <n v="201225"/>
    <x v="0"/>
    <x v="0"/>
    <x v="0"/>
    <x v="0"/>
    <x v="2"/>
    <x v="313"/>
    <x v="0"/>
    <x v="0"/>
    <s v="Tesseramento"/>
    <x v="1"/>
    <x v="0"/>
    <x v="0"/>
    <m/>
  </r>
  <r>
    <n v="201224"/>
    <x v="1"/>
    <x v="0"/>
    <x v="0"/>
    <x v="3"/>
    <x v="2"/>
    <x v="313"/>
    <x v="0"/>
    <x v="1"/>
    <s v="Tesseramento"/>
    <x v="1"/>
    <x v="7"/>
    <x v="0"/>
    <m/>
  </r>
  <r>
    <n v="46159"/>
    <x v="0"/>
    <x v="0"/>
    <x v="0"/>
    <x v="0"/>
    <x v="2"/>
    <x v="313"/>
    <x v="0"/>
    <x v="0"/>
    <s v="Tesseramento"/>
    <x v="1"/>
    <x v="3"/>
    <x v="0"/>
    <m/>
  </r>
  <r>
    <n v="227900"/>
    <x v="0"/>
    <x v="0"/>
    <x v="0"/>
    <x v="1"/>
    <x v="2"/>
    <x v="313"/>
    <x v="0"/>
    <x v="1"/>
    <s v="Tesseramento"/>
    <x v="1"/>
    <x v="1"/>
    <x v="0"/>
    <m/>
  </r>
  <r>
    <n v="13798"/>
    <x v="0"/>
    <x v="0"/>
    <x v="0"/>
    <x v="0"/>
    <x v="2"/>
    <x v="313"/>
    <x v="0"/>
    <x v="0"/>
    <s v="Tesseramento"/>
    <x v="1"/>
    <x v="3"/>
    <x v="0"/>
    <m/>
  </r>
  <r>
    <n v="74851"/>
    <x v="0"/>
    <x v="0"/>
    <x v="0"/>
    <x v="0"/>
    <x v="2"/>
    <x v="313"/>
    <x v="0"/>
    <x v="1"/>
    <s v="Tesseramento"/>
    <x v="1"/>
    <x v="4"/>
    <x v="0"/>
    <m/>
  </r>
  <r>
    <n v="92187"/>
    <x v="0"/>
    <x v="0"/>
    <x v="0"/>
    <x v="0"/>
    <x v="2"/>
    <x v="313"/>
    <x v="0"/>
    <x v="1"/>
    <s v="Tesseramento"/>
    <x v="1"/>
    <x v="3"/>
    <x v="0"/>
    <m/>
  </r>
  <r>
    <n v="9087"/>
    <x v="0"/>
    <x v="0"/>
    <x v="0"/>
    <x v="0"/>
    <x v="2"/>
    <x v="313"/>
    <x v="0"/>
    <x v="0"/>
    <s v="Tesseramento"/>
    <x v="1"/>
    <x v="0"/>
    <x v="0"/>
    <m/>
  </r>
  <r>
    <n v="153590"/>
    <x v="0"/>
    <x v="0"/>
    <x v="0"/>
    <x v="0"/>
    <x v="2"/>
    <x v="313"/>
    <x v="0"/>
    <x v="1"/>
    <s v="Tesseramento"/>
    <x v="1"/>
    <x v="3"/>
    <x v="0"/>
    <m/>
  </r>
  <r>
    <n v="60095"/>
    <x v="0"/>
    <x v="0"/>
    <x v="0"/>
    <x v="0"/>
    <x v="2"/>
    <x v="313"/>
    <x v="0"/>
    <x v="1"/>
    <s v="Tesseramento"/>
    <x v="1"/>
    <x v="4"/>
    <x v="0"/>
    <m/>
  </r>
  <r>
    <n v="188095"/>
    <x v="0"/>
    <x v="0"/>
    <x v="0"/>
    <x v="0"/>
    <x v="2"/>
    <x v="313"/>
    <x v="0"/>
    <x v="0"/>
    <s v="Tesseramento"/>
    <x v="1"/>
    <x v="1"/>
    <x v="0"/>
    <m/>
  </r>
  <r>
    <n v="30750"/>
    <x v="0"/>
    <x v="0"/>
    <x v="0"/>
    <x v="0"/>
    <x v="2"/>
    <x v="313"/>
    <x v="0"/>
    <x v="1"/>
    <s v="Tesseramento"/>
    <x v="1"/>
    <x v="4"/>
    <x v="0"/>
    <m/>
  </r>
  <r>
    <n v="222015"/>
    <x v="1"/>
    <x v="0"/>
    <x v="0"/>
    <x v="1"/>
    <x v="2"/>
    <x v="313"/>
    <x v="0"/>
    <x v="0"/>
    <s v="Tesseramento"/>
    <x v="1"/>
    <x v="7"/>
    <x v="0"/>
    <m/>
  </r>
  <r>
    <n v="60876"/>
    <x v="0"/>
    <x v="0"/>
    <x v="0"/>
    <x v="0"/>
    <x v="2"/>
    <x v="313"/>
    <x v="0"/>
    <x v="1"/>
    <s v="Tesseramento"/>
    <x v="1"/>
    <x v="4"/>
    <x v="0"/>
    <m/>
  </r>
  <r>
    <n v="49976"/>
    <x v="0"/>
    <x v="0"/>
    <x v="0"/>
    <x v="0"/>
    <x v="4"/>
    <x v="166"/>
    <x v="0"/>
    <x v="0"/>
    <s v="Tesseramento"/>
    <x v="1"/>
    <x v="4"/>
    <x v="0"/>
    <m/>
  </r>
  <r>
    <n v="66037"/>
    <x v="0"/>
    <x v="2"/>
    <x v="0"/>
    <x v="0"/>
    <x v="2"/>
    <x v="55"/>
    <x v="1"/>
    <x v="1"/>
    <s v="Tesseramento"/>
    <x v="1"/>
    <x v="8"/>
    <x v="0"/>
    <m/>
  </r>
  <r>
    <n v="102021"/>
    <x v="0"/>
    <x v="0"/>
    <x v="0"/>
    <x v="0"/>
    <x v="2"/>
    <x v="55"/>
    <x v="0"/>
    <x v="0"/>
    <s v="Tesseramento"/>
    <x v="1"/>
    <x v="1"/>
    <x v="0"/>
    <m/>
  </r>
  <r>
    <n v="81591"/>
    <x v="0"/>
    <x v="2"/>
    <x v="0"/>
    <x v="0"/>
    <x v="2"/>
    <x v="55"/>
    <x v="1"/>
    <x v="0"/>
    <s v="Tesseramento"/>
    <x v="1"/>
    <x v="8"/>
    <x v="0"/>
    <m/>
  </r>
  <r>
    <n v="46676"/>
    <x v="0"/>
    <x v="0"/>
    <x v="0"/>
    <x v="0"/>
    <x v="2"/>
    <x v="55"/>
    <x v="0"/>
    <x v="1"/>
    <s v="Tesseramento"/>
    <x v="1"/>
    <x v="4"/>
    <x v="0"/>
    <m/>
  </r>
  <r>
    <n v="137254"/>
    <x v="1"/>
    <x v="0"/>
    <x v="0"/>
    <x v="0"/>
    <x v="2"/>
    <x v="55"/>
    <x v="0"/>
    <x v="1"/>
    <s v="Tesseramento"/>
    <x v="1"/>
    <x v="2"/>
    <x v="0"/>
    <m/>
  </r>
  <r>
    <n v="27831"/>
    <x v="0"/>
    <x v="0"/>
    <x v="0"/>
    <x v="1"/>
    <x v="2"/>
    <x v="55"/>
    <x v="0"/>
    <x v="1"/>
    <s v="Tesseramento"/>
    <x v="1"/>
    <x v="4"/>
    <x v="0"/>
    <m/>
  </r>
  <r>
    <n v="168068"/>
    <x v="0"/>
    <x v="0"/>
    <x v="0"/>
    <x v="0"/>
    <x v="2"/>
    <x v="55"/>
    <x v="0"/>
    <x v="0"/>
    <s v="Tesseramento"/>
    <x v="1"/>
    <x v="0"/>
    <x v="0"/>
    <m/>
  </r>
  <r>
    <n v="174220"/>
    <x v="0"/>
    <x v="0"/>
    <x v="0"/>
    <x v="0"/>
    <x v="2"/>
    <x v="55"/>
    <x v="0"/>
    <x v="1"/>
    <s v="Tesseramento"/>
    <x v="1"/>
    <x v="0"/>
    <x v="0"/>
    <m/>
  </r>
  <r>
    <n v="212352"/>
    <x v="0"/>
    <x v="0"/>
    <x v="0"/>
    <x v="0"/>
    <x v="2"/>
    <x v="55"/>
    <x v="0"/>
    <x v="0"/>
    <s v="Tesseramento"/>
    <x v="1"/>
    <x v="0"/>
    <x v="0"/>
    <m/>
  </r>
  <r>
    <n v="58752"/>
    <x v="0"/>
    <x v="0"/>
    <x v="0"/>
    <x v="0"/>
    <x v="7"/>
    <x v="384"/>
    <x v="0"/>
    <x v="0"/>
    <s v="Tesseramento"/>
    <x v="1"/>
    <x v="3"/>
    <x v="0"/>
    <m/>
  </r>
  <r>
    <n v="83946"/>
    <x v="0"/>
    <x v="0"/>
    <x v="0"/>
    <x v="0"/>
    <x v="7"/>
    <x v="384"/>
    <x v="0"/>
    <x v="0"/>
    <s v="Tesseramento"/>
    <x v="1"/>
    <x v="0"/>
    <x v="0"/>
    <m/>
  </r>
  <r>
    <n v="127403"/>
    <x v="0"/>
    <x v="0"/>
    <x v="0"/>
    <x v="0"/>
    <x v="7"/>
    <x v="384"/>
    <x v="0"/>
    <x v="0"/>
    <s v="Tesseramento"/>
    <x v="1"/>
    <x v="0"/>
    <x v="0"/>
    <m/>
  </r>
  <r>
    <n v="57181"/>
    <x v="0"/>
    <x v="0"/>
    <x v="0"/>
    <x v="0"/>
    <x v="7"/>
    <x v="384"/>
    <x v="0"/>
    <x v="0"/>
    <s v="Tesseramento"/>
    <x v="1"/>
    <x v="1"/>
    <x v="0"/>
    <m/>
  </r>
  <r>
    <n v="34270"/>
    <x v="0"/>
    <x v="0"/>
    <x v="0"/>
    <x v="0"/>
    <x v="7"/>
    <x v="384"/>
    <x v="0"/>
    <x v="0"/>
    <s v="Tesseramento"/>
    <x v="1"/>
    <x v="4"/>
    <x v="0"/>
    <m/>
  </r>
  <r>
    <n v="2987"/>
    <x v="0"/>
    <x v="0"/>
    <x v="0"/>
    <x v="0"/>
    <x v="7"/>
    <x v="384"/>
    <x v="0"/>
    <x v="1"/>
    <s v="Tesseramento"/>
    <x v="1"/>
    <x v="3"/>
    <x v="0"/>
    <m/>
  </r>
  <r>
    <n v="141953"/>
    <x v="0"/>
    <x v="0"/>
    <x v="0"/>
    <x v="0"/>
    <x v="7"/>
    <x v="384"/>
    <x v="0"/>
    <x v="1"/>
    <s v="Tesseramento"/>
    <x v="1"/>
    <x v="4"/>
    <x v="0"/>
    <m/>
  </r>
  <r>
    <n v="33067"/>
    <x v="0"/>
    <x v="0"/>
    <x v="0"/>
    <x v="0"/>
    <x v="7"/>
    <x v="384"/>
    <x v="0"/>
    <x v="0"/>
    <s v="Tesseramento"/>
    <x v="1"/>
    <x v="3"/>
    <x v="0"/>
    <m/>
  </r>
  <r>
    <n v="85118"/>
    <x v="0"/>
    <x v="0"/>
    <x v="0"/>
    <x v="0"/>
    <x v="7"/>
    <x v="384"/>
    <x v="0"/>
    <x v="1"/>
    <s v="Tesseramento"/>
    <x v="1"/>
    <x v="4"/>
    <x v="0"/>
    <m/>
  </r>
  <r>
    <n v="78228"/>
    <x v="0"/>
    <x v="0"/>
    <x v="0"/>
    <x v="0"/>
    <x v="7"/>
    <x v="384"/>
    <x v="0"/>
    <x v="0"/>
    <s v="Tesseramento"/>
    <x v="1"/>
    <x v="0"/>
    <x v="0"/>
    <m/>
  </r>
  <r>
    <n v="141114"/>
    <x v="0"/>
    <x v="0"/>
    <x v="0"/>
    <x v="0"/>
    <x v="7"/>
    <x v="384"/>
    <x v="0"/>
    <x v="0"/>
    <s v="Tesseramento"/>
    <x v="1"/>
    <x v="0"/>
    <x v="0"/>
    <m/>
  </r>
  <r>
    <n v="54389"/>
    <x v="0"/>
    <x v="0"/>
    <x v="0"/>
    <x v="0"/>
    <x v="7"/>
    <x v="384"/>
    <x v="0"/>
    <x v="1"/>
    <s v="Tesseramento"/>
    <x v="1"/>
    <x v="4"/>
    <x v="0"/>
    <m/>
  </r>
  <r>
    <n v="70014"/>
    <x v="0"/>
    <x v="0"/>
    <x v="0"/>
    <x v="0"/>
    <x v="7"/>
    <x v="384"/>
    <x v="0"/>
    <x v="0"/>
    <s v="Tesseramento"/>
    <x v="1"/>
    <x v="3"/>
    <x v="0"/>
    <m/>
  </r>
  <r>
    <n v="163993"/>
    <x v="0"/>
    <x v="0"/>
    <x v="0"/>
    <x v="0"/>
    <x v="7"/>
    <x v="384"/>
    <x v="0"/>
    <x v="0"/>
    <s v="Tesseramento"/>
    <x v="1"/>
    <x v="0"/>
    <x v="0"/>
    <m/>
  </r>
  <r>
    <n v="16723"/>
    <x v="0"/>
    <x v="0"/>
    <x v="0"/>
    <x v="0"/>
    <x v="7"/>
    <x v="384"/>
    <x v="0"/>
    <x v="0"/>
    <s v="Tesseramento"/>
    <x v="1"/>
    <x v="4"/>
    <x v="0"/>
    <m/>
  </r>
  <r>
    <n v="16728"/>
    <x v="0"/>
    <x v="0"/>
    <x v="0"/>
    <x v="0"/>
    <x v="7"/>
    <x v="384"/>
    <x v="0"/>
    <x v="0"/>
    <s v="Tesseramento"/>
    <x v="1"/>
    <x v="4"/>
    <x v="0"/>
    <m/>
  </r>
  <r>
    <n v="69907"/>
    <x v="0"/>
    <x v="0"/>
    <x v="0"/>
    <x v="0"/>
    <x v="7"/>
    <x v="384"/>
    <x v="0"/>
    <x v="0"/>
    <s v="Tesseramento"/>
    <x v="1"/>
    <x v="3"/>
    <x v="0"/>
    <m/>
  </r>
  <r>
    <n v="192627"/>
    <x v="0"/>
    <x v="0"/>
    <x v="0"/>
    <x v="0"/>
    <x v="11"/>
    <x v="302"/>
    <x v="0"/>
    <x v="0"/>
    <s v="Tesseramento"/>
    <x v="1"/>
    <x v="3"/>
    <x v="0"/>
    <m/>
  </r>
  <r>
    <n v="114389"/>
    <x v="0"/>
    <x v="0"/>
    <x v="0"/>
    <x v="0"/>
    <x v="7"/>
    <x v="384"/>
    <x v="0"/>
    <x v="0"/>
    <s v="Tesseramento"/>
    <x v="1"/>
    <x v="0"/>
    <x v="0"/>
    <m/>
  </r>
  <r>
    <n v="227628"/>
    <x v="1"/>
    <x v="1"/>
    <x v="0"/>
    <x v="1"/>
    <x v="2"/>
    <x v="55"/>
    <x v="0"/>
    <x v="0"/>
    <s v="Tesseramento"/>
    <x v="1"/>
    <x v="5"/>
    <x v="0"/>
    <m/>
  </r>
  <r>
    <n v="156980"/>
    <x v="0"/>
    <x v="0"/>
    <x v="0"/>
    <x v="0"/>
    <x v="7"/>
    <x v="384"/>
    <x v="0"/>
    <x v="0"/>
    <s v="Tesseramento"/>
    <x v="1"/>
    <x v="0"/>
    <x v="0"/>
    <m/>
  </r>
  <r>
    <n v="87815"/>
    <x v="0"/>
    <x v="0"/>
    <x v="0"/>
    <x v="0"/>
    <x v="7"/>
    <x v="384"/>
    <x v="0"/>
    <x v="1"/>
    <s v="Tesseramento"/>
    <x v="1"/>
    <x v="0"/>
    <x v="0"/>
    <m/>
  </r>
  <r>
    <n v="64312"/>
    <x v="0"/>
    <x v="0"/>
    <x v="0"/>
    <x v="0"/>
    <x v="7"/>
    <x v="384"/>
    <x v="0"/>
    <x v="1"/>
    <s v="Tesseramento"/>
    <x v="1"/>
    <x v="4"/>
    <x v="0"/>
    <m/>
  </r>
  <r>
    <n v="84239"/>
    <x v="0"/>
    <x v="0"/>
    <x v="0"/>
    <x v="0"/>
    <x v="7"/>
    <x v="384"/>
    <x v="0"/>
    <x v="0"/>
    <s v="Tesseramento"/>
    <x v="1"/>
    <x v="3"/>
    <x v="0"/>
    <m/>
  </r>
  <r>
    <n v="42832"/>
    <x v="0"/>
    <x v="0"/>
    <x v="0"/>
    <x v="0"/>
    <x v="7"/>
    <x v="384"/>
    <x v="0"/>
    <x v="1"/>
    <s v="Tesseramento"/>
    <x v="1"/>
    <x v="4"/>
    <x v="0"/>
    <m/>
  </r>
  <r>
    <n v="87816"/>
    <x v="0"/>
    <x v="0"/>
    <x v="0"/>
    <x v="0"/>
    <x v="7"/>
    <x v="384"/>
    <x v="0"/>
    <x v="0"/>
    <s v="Tesseramento"/>
    <x v="1"/>
    <x v="0"/>
    <x v="0"/>
    <m/>
  </r>
  <r>
    <n v="144194"/>
    <x v="0"/>
    <x v="0"/>
    <x v="0"/>
    <x v="0"/>
    <x v="7"/>
    <x v="384"/>
    <x v="0"/>
    <x v="0"/>
    <s v="Tesseramento"/>
    <x v="1"/>
    <x v="4"/>
    <x v="0"/>
    <m/>
  </r>
  <r>
    <n v="42833"/>
    <x v="0"/>
    <x v="0"/>
    <x v="0"/>
    <x v="0"/>
    <x v="7"/>
    <x v="384"/>
    <x v="0"/>
    <x v="0"/>
    <s v="Tesseramento"/>
    <x v="1"/>
    <x v="4"/>
    <x v="0"/>
    <m/>
  </r>
  <r>
    <n v="189615"/>
    <x v="0"/>
    <x v="0"/>
    <x v="0"/>
    <x v="0"/>
    <x v="7"/>
    <x v="384"/>
    <x v="0"/>
    <x v="0"/>
    <s v="Tesseramento"/>
    <x v="1"/>
    <x v="3"/>
    <x v="0"/>
    <m/>
  </r>
  <r>
    <n v="201381"/>
    <x v="0"/>
    <x v="0"/>
    <x v="0"/>
    <x v="0"/>
    <x v="7"/>
    <x v="384"/>
    <x v="0"/>
    <x v="0"/>
    <s v="Tesseramento"/>
    <x v="1"/>
    <x v="1"/>
    <x v="0"/>
    <m/>
  </r>
  <r>
    <n v="61175"/>
    <x v="0"/>
    <x v="0"/>
    <x v="0"/>
    <x v="0"/>
    <x v="7"/>
    <x v="384"/>
    <x v="0"/>
    <x v="0"/>
    <s v="Tesseramento"/>
    <x v="1"/>
    <x v="4"/>
    <x v="0"/>
    <m/>
  </r>
  <r>
    <n v="76608"/>
    <x v="0"/>
    <x v="0"/>
    <x v="0"/>
    <x v="0"/>
    <x v="7"/>
    <x v="384"/>
    <x v="0"/>
    <x v="0"/>
    <s v="Tesseramento"/>
    <x v="1"/>
    <x v="1"/>
    <x v="0"/>
    <m/>
  </r>
  <r>
    <n v="64161"/>
    <x v="0"/>
    <x v="0"/>
    <x v="0"/>
    <x v="0"/>
    <x v="7"/>
    <x v="384"/>
    <x v="0"/>
    <x v="0"/>
    <s v="Tesseramento"/>
    <x v="1"/>
    <x v="4"/>
    <x v="0"/>
    <m/>
  </r>
  <r>
    <n v="16803"/>
    <x v="0"/>
    <x v="0"/>
    <x v="0"/>
    <x v="0"/>
    <x v="7"/>
    <x v="384"/>
    <x v="0"/>
    <x v="0"/>
    <s v="Tesseramento"/>
    <x v="1"/>
    <x v="4"/>
    <x v="0"/>
    <m/>
  </r>
  <r>
    <n v="64317"/>
    <x v="0"/>
    <x v="0"/>
    <x v="0"/>
    <x v="0"/>
    <x v="7"/>
    <x v="384"/>
    <x v="0"/>
    <x v="0"/>
    <s v="Tesseramento"/>
    <x v="1"/>
    <x v="4"/>
    <x v="0"/>
    <m/>
  </r>
  <r>
    <n v="34958"/>
    <x v="0"/>
    <x v="0"/>
    <x v="0"/>
    <x v="0"/>
    <x v="7"/>
    <x v="384"/>
    <x v="0"/>
    <x v="0"/>
    <s v="Tesseramento"/>
    <x v="1"/>
    <x v="3"/>
    <x v="0"/>
    <m/>
  </r>
  <r>
    <n v="123045"/>
    <x v="0"/>
    <x v="0"/>
    <x v="0"/>
    <x v="0"/>
    <x v="7"/>
    <x v="384"/>
    <x v="0"/>
    <x v="0"/>
    <s v="Tesseramento"/>
    <x v="1"/>
    <x v="0"/>
    <x v="0"/>
    <m/>
  </r>
  <r>
    <n v="229259"/>
    <x v="0"/>
    <x v="0"/>
    <x v="0"/>
    <x v="1"/>
    <x v="7"/>
    <x v="384"/>
    <x v="0"/>
    <x v="1"/>
    <s v="Tesseramento"/>
    <x v="1"/>
    <x v="0"/>
    <x v="0"/>
    <m/>
  </r>
  <r>
    <n v="168285"/>
    <x v="0"/>
    <x v="0"/>
    <x v="0"/>
    <x v="0"/>
    <x v="7"/>
    <x v="384"/>
    <x v="0"/>
    <x v="0"/>
    <s v="Tesseramento"/>
    <x v="1"/>
    <x v="3"/>
    <x v="0"/>
    <m/>
  </r>
  <r>
    <n v="106578"/>
    <x v="0"/>
    <x v="0"/>
    <x v="0"/>
    <x v="0"/>
    <x v="7"/>
    <x v="384"/>
    <x v="0"/>
    <x v="0"/>
    <s v="Tesseramento"/>
    <x v="1"/>
    <x v="0"/>
    <x v="0"/>
    <m/>
  </r>
  <r>
    <n v="32371"/>
    <x v="0"/>
    <x v="0"/>
    <x v="0"/>
    <x v="0"/>
    <x v="7"/>
    <x v="384"/>
    <x v="0"/>
    <x v="0"/>
    <s v="Tesseramento"/>
    <x v="1"/>
    <x v="3"/>
    <x v="0"/>
    <m/>
  </r>
  <r>
    <n v="200414"/>
    <x v="0"/>
    <x v="0"/>
    <x v="0"/>
    <x v="0"/>
    <x v="11"/>
    <x v="91"/>
    <x v="0"/>
    <x v="0"/>
    <s v="Tesseramento"/>
    <x v="1"/>
    <x v="0"/>
    <x v="0"/>
    <m/>
  </r>
  <r>
    <n v="22609"/>
    <x v="0"/>
    <x v="0"/>
    <x v="0"/>
    <x v="0"/>
    <x v="11"/>
    <x v="142"/>
    <x v="0"/>
    <x v="0"/>
    <s v="Tesseramento"/>
    <x v="1"/>
    <x v="0"/>
    <x v="0"/>
    <m/>
  </r>
  <r>
    <n v="132543"/>
    <x v="0"/>
    <x v="0"/>
    <x v="0"/>
    <x v="0"/>
    <x v="10"/>
    <x v="63"/>
    <x v="0"/>
    <x v="0"/>
    <s v="Tesseramento"/>
    <x v="0"/>
    <x v="0"/>
    <x v="0"/>
    <m/>
  </r>
  <r>
    <n v="168854"/>
    <x v="0"/>
    <x v="0"/>
    <x v="0"/>
    <x v="0"/>
    <x v="10"/>
    <x v="63"/>
    <x v="0"/>
    <x v="0"/>
    <s v="Tesseramento"/>
    <x v="0"/>
    <x v="4"/>
    <x v="0"/>
    <m/>
  </r>
  <r>
    <n v="115853"/>
    <x v="0"/>
    <x v="0"/>
    <x v="2"/>
    <x v="0"/>
    <x v="7"/>
    <x v="384"/>
    <x v="0"/>
    <x v="0"/>
    <s v="Tesseramento"/>
    <x v="1"/>
    <x v="0"/>
    <x v="0"/>
    <m/>
  </r>
  <r>
    <n v="79927"/>
    <x v="0"/>
    <x v="0"/>
    <x v="0"/>
    <x v="4"/>
    <x v="0"/>
    <x v="76"/>
    <x v="0"/>
    <x v="0"/>
    <s v="Tesseramento"/>
    <x v="0"/>
    <x v="4"/>
    <x v="0"/>
    <m/>
  </r>
  <r>
    <n v="64534"/>
    <x v="0"/>
    <x v="0"/>
    <x v="0"/>
    <x v="0"/>
    <x v="0"/>
    <x v="76"/>
    <x v="0"/>
    <x v="1"/>
    <s v="Tesseramento"/>
    <x v="0"/>
    <x v="4"/>
    <x v="0"/>
    <m/>
  </r>
  <r>
    <n v="222722"/>
    <x v="0"/>
    <x v="0"/>
    <x v="0"/>
    <x v="0"/>
    <x v="0"/>
    <x v="76"/>
    <x v="0"/>
    <x v="0"/>
    <s v="Tesseramento"/>
    <x v="0"/>
    <x v="3"/>
    <x v="0"/>
    <m/>
  </r>
  <r>
    <n v="79544"/>
    <x v="0"/>
    <x v="0"/>
    <x v="0"/>
    <x v="0"/>
    <x v="4"/>
    <x v="166"/>
    <x v="0"/>
    <x v="0"/>
    <s v="Tesseramento"/>
    <x v="1"/>
    <x v="4"/>
    <x v="0"/>
    <m/>
  </r>
  <r>
    <n v="205478"/>
    <x v="1"/>
    <x v="0"/>
    <x v="0"/>
    <x v="0"/>
    <x v="4"/>
    <x v="52"/>
    <x v="0"/>
    <x v="0"/>
    <s v="Tesseramento"/>
    <x v="1"/>
    <x v="2"/>
    <x v="0"/>
    <m/>
  </r>
  <r>
    <n v="122567"/>
    <x v="0"/>
    <x v="0"/>
    <x v="0"/>
    <x v="0"/>
    <x v="4"/>
    <x v="166"/>
    <x v="0"/>
    <x v="0"/>
    <s v="Tesseramento"/>
    <x v="1"/>
    <x v="4"/>
    <x v="0"/>
    <m/>
  </r>
  <r>
    <n v="54260"/>
    <x v="0"/>
    <x v="0"/>
    <x v="0"/>
    <x v="0"/>
    <x v="4"/>
    <x v="144"/>
    <x v="0"/>
    <x v="1"/>
    <s v="Tesseramento"/>
    <x v="1"/>
    <x v="4"/>
    <x v="0"/>
    <m/>
  </r>
  <r>
    <n v="26412"/>
    <x v="0"/>
    <x v="0"/>
    <x v="0"/>
    <x v="0"/>
    <x v="4"/>
    <x v="144"/>
    <x v="0"/>
    <x v="0"/>
    <s v="Tesseramento"/>
    <x v="1"/>
    <x v="4"/>
    <x v="0"/>
    <m/>
  </r>
  <r>
    <n v="113100"/>
    <x v="0"/>
    <x v="0"/>
    <x v="0"/>
    <x v="0"/>
    <x v="4"/>
    <x v="144"/>
    <x v="0"/>
    <x v="1"/>
    <s v="Tesseramento"/>
    <x v="1"/>
    <x v="4"/>
    <x v="0"/>
    <m/>
  </r>
  <r>
    <n v="17750"/>
    <x v="0"/>
    <x v="0"/>
    <x v="0"/>
    <x v="0"/>
    <x v="4"/>
    <x v="144"/>
    <x v="0"/>
    <x v="0"/>
    <s v="Tesseramento"/>
    <x v="1"/>
    <x v="0"/>
    <x v="0"/>
    <m/>
  </r>
  <r>
    <n v="17784"/>
    <x v="0"/>
    <x v="0"/>
    <x v="0"/>
    <x v="0"/>
    <x v="4"/>
    <x v="144"/>
    <x v="0"/>
    <x v="0"/>
    <s v="Tesseramento"/>
    <x v="1"/>
    <x v="4"/>
    <x v="0"/>
    <m/>
  </r>
  <r>
    <n v="148962"/>
    <x v="1"/>
    <x v="0"/>
    <x v="0"/>
    <x v="0"/>
    <x v="4"/>
    <x v="144"/>
    <x v="0"/>
    <x v="0"/>
    <s v="Tesseramento"/>
    <x v="1"/>
    <x v="7"/>
    <x v="0"/>
    <s v="B"/>
  </r>
  <r>
    <n v="160841"/>
    <x v="0"/>
    <x v="0"/>
    <x v="0"/>
    <x v="0"/>
    <x v="4"/>
    <x v="144"/>
    <x v="0"/>
    <x v="0"/>
    <s v="Tesseramento"/>
    <x v="1"/>
    <x v="0"/>
    <x v="0"/>
    <m/>
  </r>
  <r>
    <n v="148961"/>
    <x v="1"/>
    <x v="0"/>
    <x v="0"/>
    <x v="0"/>
    <x v="4"/>
    <x v="144"/>
    <x v="0"/>
    <x v="1"/>
    <s v="Tesseramento"/>
    <x v="1"/>
    <x v="6"/>
    <x v="0"/>
    <m/>
  </r>
  <r>
    <n v="72684"/>
    <x v="0"/>
    <x v="0"/>
    <x v="0"/>
    <x v="1"/>
    <x v="4"/>
    <x v="144"/>
    <x v="0"/>
    <x v="0"/>
    <s v="Tesseramento"/>
    <x v="1"/>
    <x v="4"/>
    <x v="0"/>
    <m/>
  </r>
  <r>
    <n v="158600"/>
    <x v="0"/>
    <x v="0"/>
    <x v="0"/>
    <x v="2"/>
    <x v="4"/>
    <x v="144"/>
    <x v="0"/>
    <x v="0"/>
    <s v="Tesseramento"/>
    <x v="1"/>
    <x v="0"/>
    <x v="0"/>
    <m/>
  </r>
  <r>
    <n v="66422"/>
    <x v="0"/>
    <x v="0"/>
    <x v="0"/>
    <x v="0"/>
    <x v="4"/>
    <x v="144"/>
    <x v="0"/>
    <x v="0"/>
    <s v="Tesseramento"/>
    <x v="1"/>
    <x v="3"/>
    <x v="0"/>
    <m/>
  </r>
  <r>
    <n v="132498"/>
    <x v="1"/>
    <x v="0"/>
    <x v="0"/>
    <x v="0"/>
    <x v="4"/>
    <x v="144"/>
    <x v="0"/>
    <x v="0"/>
    <s v="Tesseramento"/>
    <x v="1"/>
    <x v="2"/>
    <x v="0"/>
    <m/>
  </r>
  <r>
    <n v="17852"/>
    <x v="0"/>
    <x v="0"/>
    <x v="0"/>
    <x v="0"/>
    <x v="4"/>
    <x v="144"/>
    <x v="0"/>
    <x v="0"/>
    <s v="Tesseramento"/>
    <x v="1"/>
    <x v="4"/>
    <x v="0"/>
    <m/>
  </r>
  <r>
    <n v="31079"/>
    <x v="0"/>
    <x v="0"/>
    <x v="0"/>
    <x v="0"/>
    <x v="4"/>
    <x v="144"/>
    <x v="0"/>
    <x v="0"/>
    <s v="Tesseramento"/>
    <x v="1"/>
    <x v="1"/>
    <x v="0"/>
    <m/>
  </r>
  <r>
    <n v="160842"/>
    <x v="0"/>
    <x v="0"/>
    <x v="0"/>
    <x v="0"/>
    <x v="4"/>
    <x v="144"/>
    <x v="0"/>
    <x v="1"/>
    <s v="Tesseramento"/>
    <x v="1"/>
    <x v="3"/>
    <x v="0"/>
    <m/>
  </r>
  <r>
    <n v="17945"/>
    <x v="0"/>
    <x v="0"/>
    <x v="0"/>
    <x v="0"/>
    <x v="4"/>
    <x v="144"/>
    <x v="0"/>
    <x v="0"/>
    <s v="Tesseramento"/>
    <x v="1"/>
    <x v="4"/>
    <x v="0"/>
    <m/>
  </r>
  <r>
    <n v="72164"/>
    <x v="0"/>
    <x v="0"/>
    <x v="0"/>
    <x v="0"/>
    <x v="4"/>
    <x v="144"/>
    <x v="0"/>
    <x v="0"/>
    <s v="Tesseramento"/>
    <x v="1"/>
    <x v="3"/>
    <x v="0"/>
    <m/>
  </r>
  <r>
    <n v="18073"/>
    <x v="0"/>
    <x v="0"/>
    <x v="0"/>
    <x v="0"/>
    <x v="4"/>
    <x v="144"/>
    <x v="0"/>
    <x v="0"/>
    <s v="Tesseramento"/>
    <x v="1"/>
    <x v="4"/>
    <x v="0"/>
    <m/>
  </r>
  <r>
    <n v="18072"/>
    <x v="0"/>
    <x v="0"/>
    <x v="0"/>
    <x v="0"/>
    <x v="4"/>
    <x v="144"/>
    <x v="0"/>
    <x v="1"/>
    <s v="Tesseramento"/>
    <x v="1"/>
    <x v="4"/>
    <x v="0"/>
    <m/>
  </r>
  <r>
    <n v="82723"/>
    <x v="0"/>
    <x v="0"/>
    <x v="0"/>
    <x v="2"/>
    <x v="4"/>
    <x v="144"/>
    <x v="0"/>
    <x v="0"/>
    <s v="Tesseramento"/>
    <x v="1"/>
    <x v="4"/>
    <x v="0"/>
    <m/>
  </r>
  <r>
    <n v="18074"/>
    <x v="0"/>
    <x v="0"/>
    <x v="0"/>
    <x v="0"/>
    <x v="4"/>
    <x v="144"/>
    <x v="0"/>
    <x v="0"/>
    <s v="Tesseramento"/>
    <x v="1"/>
    <x v="0"/>
    <x v="0"/>
    <m/>
  </r>
  <r>
    <n v="31099"/>
    <x v="0"/>
    <x v="0"/>
    <x v="0"/>
    <x v="0"/>
    <x v="4"/>
    <x v="144"/>
    <x v="0"/>
    <x v="0"/>
    <s v="Tesseramento"/>
    <x v="1"/>
    <x v="4"/>
    <x v="0"/>
    <m/>
  </r>
  <r>
    <n v="206518"/>
    <x v="0"/>
    <x v="0"/>
    <x v="0"/>
    <x v="2"/>
    <x v="4"/>
    <x v="144"/>
    <x v="0"/>
    <x v="0"/>
    <s v="Tesseramento"/>
    <x v="1"/>
    <x v="4"/>
    <x v="0"/>
    <m/>
  </r>
  <r>
    <n v="2231"/>
    <x v="0"/>
    <x v="0"/>
    <x v="0"/>
    <x v="0"/>
    <x v="4"/>
    <x v="144"/>
    <x v="0"/>
    <x v="1"/>
    <s v="Tesseramento"/>
    <x v="1"/>
    <x v="4"/>
    <x v="0"/>
    <m/>
  </r>
  <r>
    <n v="18108"/>
    <x v="0"/>
    <x v="0"/>
    <x v="0"/>
    <x v="0"/>
    <x v="4"/>
    <x v="144"/>
    <x v="0"/>
    <x v="0"/>
    <s v="Tesseramento"/>
    <x v="1"/>
    <x v="4"/>
    <x v="0"/>
    <m/>
  </r>
  <r>
    <n v="18115"/>
    <x v="0"/>
    <x v="0"/>
    <x v="0"/>
    <x v="0"/>
    <x v="4"/>
    <x v="144"/>
    <x v="0"/>
    <x v="0"/>
    <s v="Tesseramento"/>
    <x v="1"/>
    <x v="4"/>
    <x v="0"/>
    <m/>
  </r>
  <r>
    <n v="43370"/>
    <x v="0"/>
    <x v="0"/>
    <x v="0"/>
    <x v="0"/>
    <x v="4"/>
    <x v="144"/>
    <x v="0"/>
    <x v="0"/>
    <s v="Tesseramento"/>
    <x v="1"/>
    <x v="0"/>
    <x v="0"/>
    <m/>
  </r>
  <r>
    <n v="154248"/>
    <x v="1"/>
    <x v="0"/>
    <x v="0"/>
    <x v="0"/>
    <x v="4"/>
    <x v="144"/>
    <x v="0"/>
    <x v="0"/>
    <s v="Tesseramento"/>
    <x v="1"/>
    <x v="7"/>
    <x v="0"/>
    <s v="B"/>
  </r>
  <r>
    <n v="17923"/>
    <x v="0"/>
    <x v="0"/>
    <x v="0"/>
    <x v="0"/>
    <x v="4"/>
    <x v="144"/>
    <x v="0"/>
    <x v="1"/>
    <s v="Tesseramento"/>
    <x v="1"/>
    <x v="4"/>
    <x v="0"/>
    <m/>
  </r>
  <r>
    <n v="227325"/>
    <x v="0"/>
    <x v="0"/>
    <x v="0"/>
    <x v="1"/>
    <x v="4"/>
    <x v="219"/>
    <x v="0"/>
    <x v="0"/>
    <s v="Tesseramento"/>
    <x v="0"/>
    <x v="0"/>
    <x v="0"/>
    <m/>
  </r>
  <r>
    <n v="7485"/>
    <x v="0"/>
    <x v="0"/>
    <x v="0"/>
    <x v="0"/>
    <x v="4"/>
    <x v="144"/>
    <x v="0"/>
    <x v="0"/>
    <s v="Tesseramento"/>
    <x v="1"/>
    <x v="4"/>
    <x v="0"/>
    <m/>
  </r>
  <r>
    <n v="187124"/>
    <x v="0"/>
    <x v="0"/>
    <x v="0"/>
    <x v="0"/>
    <x v="4"/>
    <x v="144"/>
    <x v="0"/>
    <x v="1"/>
    <s v="Tesseramento"/>
    <x v="1"/>
    <x v="0"/>
    <x v="0"/>
    <m/>
  </r>
  <r>
    <n v="17037"/>
    <x v="0"/>
    <x v="0"/>
    <x v="0"/>
    <x v="0"/>
    <x v="4"/>
    <x v="144"/>
    <x v="0"/>
    <x v="0"/>
    <s v="Tesseramento"/>
    <x v="1"/>
    <x v="4"/>
    <x v="0"/>
    <m/>
  </r>
  <r>
    <n v="205324"/>
    <x v="0"/>
    <x v="0"/>
    <x v="0"/>
    <x v="1"/>
    <x v="4"/>
    <x v="219"/>
    <x v="0"/>
    <x v="0"/>
    <s v="Tesseramento"/>
    <x v="0"/>
    <x v="4"/>
    <x v="0"/>
    <m/>
  </r>
  <r>
    <n v="74923"/>
    <x v="0"/>
    <x v="0"/>
    <x v="0"/>
    <x v="2"/>
    <x v="0"/>
    <x v="76"/>
    <x v="0"/>
    <x v="1"/>
    <s v="Tesseramento"/>
    <x v="0"/>
    <x v="4"/>
    <x v="0"/>
    <m/>
  </r>
  <r>
    <n v="74921"/>
    <x v="0"/>
    <x v="0"/>
    <x v="0"/>
    <x v="0"/>
    <x v="0"/>
    <x v="76"/>
    <x v="0"/>
    <x v="0"/>
    <s v="Tesseramento"/>
    <x v="0"/>
    <x v="4"/>
    <x v="0"/>
    <m/>
  </r>
  <r>
    <n v="138137"/>
    <x v="0"/>
    <x v="0"/>
    <x v="0"/>
    <x v="0"/>
    <x v="0"/>
    <x v="76"/>
    <x v="0"/>
    <x v="0"/>
    <s v="Tesseramento"/>
    <x v="0"/>
    <x v="3"/>
    <x v="0"/>
    <m/>
  </r>
  <r>
    <n v="221420"/>
    <x v="0"/>
    <x v="0"/>
    <x v="0"/>
    <x v="0"/>
    <x v="4"/>
    <x v="166"/>
    <x v="0"/>
    <x v="1"/>
    <s v="Tesseramento"/>
    <x v="1"/>
    <x v="3"/>
    <x v="0"/>
    <m/>
  </r>
  <r>
    <n v="194425"/>
    <x v="0"/>
    <x v="0"/>
    <x v="0"/>
    <x v="0"/>
    <x v="15"/>
    <x v="248"/>
    <x v="0"/>
    <x v="0"/>
    <s v="Tesseramento"/>
    <x v="1"/>
    <x v="4"/>
    <x v="0"/>
    <m/>
  </r>
  <r>
    <n v="194424"/>
    <x v="0"/>
    <x v="0"/>
    <x v="0"/>
    <x v="0"/>
    <x v="15"/>
    <x v="248"/>
    <x v="0"/>
    <x v="1"/>
    <s v="Tesseramento"/>
    <x v="1"/>
    <x v="4"/>
    <x v="0"/>
    <m/>
  </r>
  <r>
    <n v="111482"/>
    <x v="0"/>
    <x v="0"/>
    <x v="0"/>
    <x v="0"/>
    <x v="11"/>
    <x v="102"/>
    <x v="0"/>
    <x v="0"/>
    <s v="Tesseramento"/>
    <x v="1"/>
    <x v="0"/>
    <x v="0"/>
    <m/>
  </r>
  <r>
    <n v="121369"/>
    <x v="0"/>
    <x v="0"/>
    <x v="0"/>
    <x v="0"/>
    <x v="11"/>
    <x v="102"/>
    <x v="0"/>
    <x v="0"/>
    <s v="Tesseramento"/>
    <x v="1"/>
    <x v="0"/>
    <x v="0"/>
    <m/>
  </r>
  <r>
    <n v="206079"/>
    <x v="1"/>
    <x v="0"/>
    <x v="0"/>
    <x v="1"/>
    <x v="4"/>
    <x v="144"/>
    <x v="0"/>
    <x v="0"/>
    <s v="Tesseramento"/>
    <x v="1"/>
    <x v="5"/>
    <x v="0"/>
    <m/>
  </r>
  <r>
    <n v="180531"/>
    <x v="1"/>
    <x v="0"/>
    <x v="0"/>
    <x v="0"/>
    <x v="0"/>
    <x v="100"/>
    <x v="0"/>
    <x v="0"/>
    <s v="Tesseramento"/>
    <x v="0"/>
    <x v="5"/>
    <x v="0"/>
    <s v="B"/>
  </r>
  <r>
    <n v="215032"/>
    <x v="1"/>
    <x v="0"/>
    <x v="0"/>
    <x v="0"/>
    <x v="0"/>
    <x v="100"/>
    <x v="0"/>
    <x v="0"/>
    <s v="Tesseramento"/>
    <x v="0"/>
    <x v="7"/>
    <x v="0"/>
    <s v="B"/>
  </r>
  <r>
    <n v="170338"/>
    <x v="0"/>
    <x v="1"/>
    <x v="0"/>
    <x v="1"/>
    <x v="11"/>
    <x v="126"/>
    <x v="0"/>
    <x v="1"/>
    <s v="Tesseramento"/>
    <x v="1"/>
    <x v="4"/>
    <x v="0"/>
    <m/>
  </r>
  <r>
    <n v="208145"/>
    <x v="0"/>
    <x v="0"/>
    <x v="0"/>
    <x v="0"/>
    <x v="4"/>
    <x v="144"/>
    <x v="0"/>
    <x v="1"/>
    <s v="Tesseramento"/>
    <x v="1"/>
    <x v="3"/>
    <x v="0"/>
    <m/>
  </r>
  <r>
    <n v="17800"/>
    <x v="0"/>
    <x v="0"/>
    <x v="0"/>
    <x v="2"/>
    <x v="4"/>
    <x v="144"/>
    <x v="0"/>
    <x v="0"/>
    <s v="Tesseramento"/>
    <x v="1"/>
    <x v="4"/>
    <x v="0"/>
    <m/>
  </r>
  <r>
    <n v="17802"/>
    <x v="0"/>
    <x v="0"/>
    <x v="0"/>
    <x v="0"/>
    <x v="4"/>
    <x v="144"/>
    <x v="0"/>
    <x v="0"/>
    <s v="Tesseramento"/>
    <x v="1"/>
    <x v="4"/>
    <x v="0"/>
    <m/>
  </r>
  <r>
    <n v="17803"/>
    <x v="0"/>
    <x v="0"/>
    <x v="0"/>
    <x v="0"/>
    <x v="4"/>
    <x v="144"/>
    <x v="0"/>
    <x v="1"/>
    <s v="Tesseramento"/>
    <x v="1"/>
    <x v="4"/>
    <x v="0"/>
    <m/>
  </r>
  <r>
    <n v="17816"/>
    <x v="0"/>
    <x v="0"/>
    <x v="0"/>
    <x v="0"/>
    <x v="4"/>
    <x v="144"/>
    <x v="0"/>
    <x v="1"/>
    <s v="Tesseramento"/>
    <x v="1"/>
    <x v="3"/>
    <x v="0"/>
    <m/>
  </r>
  <r>
    <n v="17815"/>
    <x v="0"/>
    <x v="0"/>
    <x v="0"/>
    <x v="0"/>
    <x v="4"/>
    <x v="144"/>
    <x v="0"/>
    <x v="0"/>
    <s v="Tesseramento"/>
    <x v="1"/>
    <x v="3"/>
    <x v="0"/>
    <m/>
  </r>
  <r>
    <n v="70292"/>
    <x v="0"/>
    <x v="0"/>
    <x v="0"/>
    <x v="0"/>
    <x v="4"/>
    <x v="144"/>
    <x v="0"/>
    <x v="1"/>
    <s v="Tesseramento"/>
    <x v="1"/>
    <x v="0"/>
    <x v="0"/>
    <m/>
  </r>
  <r>
    <n v="148150"/>
    <x v="0"/>
    <x v="0"/>
    <x v="0"/>
    <x v="0"/>
    <x v="4"/>
    <x v="144"/>
    <x v="0"/>
    <x v="1"/>
    <s v="Tesseramento"/>
    <x v="1"/>
    <x v="0"/>
    <x v="0"/>
    <m/>
  </r>
  <r>
    <n v="73372"/>
    <x v="0"/>
    <x v="0"/>
    <x v="0"/>
    <x v="0"/>
    <x v="4"/>
    <x v="144"/>
    <x v="0"/>
    <x v="0"/>
    <s v="Tesseramento"/>
    <x v="1"/>
    <x v="0"/>
    <x v="0"/>
    <m/>
  </r>
  <r>
    <n v="196427"/>
    <x v="1"/>
    <x v="0"/>
    <x v="0"/>
    <x v="0"/>
    <x v="4"/>
    <x v="144"/>
    <x v="0"/>
    <x v="1"/>
    <s v="Tesseramento"/>
    <x v="1"/>
    <x v="5"/>
    <x v="0"/>
    <m/>
  </r>
  <r>
    <n v="131278"/>
    <x v="0"/>
    <x v="0"/>
    <x v="0"/>
    <x v="0"/>
    <x v="4"/>
    <x v="144"/>
    <x v="0"/>
    <x v="0"/>
    <s v="Tesseramento"/>
    <x v="1"/>
    <x v="0"/>
    <x v="0"/>
    <m/>
  </r>
  <r>
    <n v="17926"/>
    <x v="0"/>
    <x v="0"/>
    <x v="0"/>
    <x v="0"/>
    <x v="4"/>
    <x v="144"/>
    <x v="0"/>
    <x v="0"/>
    <s v="Tesseramento"/>
    <x v="1"/>
    <x v="4"/>
    <x v="0"/>
    <m/>
  </r>
  <r>
    <n v="17928"/>
    <x v="0"/>
    <x v="0"/>
    <x v="0"/>
    <x v="0"/>
    <x v="4"/>
    <x v="144"/>
    <x v="0"/>
    <x v="1"/>
    <s v="Tesseramento"/>
    <x v="1"/>
    <x v="4"/>
    <x v="0"/>
    <m/>
  </r>
  <r>
    <n v="18051"/>
    <x v="0"/>
    <x v="0"/>
    <x v="0"/>
    <x v="0"/>
    <x v="4"/>
    <x v="144"/>
    <x v="0"/>
    <x v="1"/>
    <s v="Tesseramento"/>
    <x v="1"/>
    <x v="0"/>
    <x v="0"/>
    <m/>
  </r>
  <r>
    <n v="18049"/>
    <x v="0"/>
    <x v="0"/>
    <x v="0"/>
    <x v="0"/>
    <x v="4"/>
    <x v="144"/>
    <x v="0"/>
    <x v="0"/>
    <s v="Tesseramento"/>
    <x v="1"/>
    <x v="4"/>
    <x v="0"/>
    <m/>
  </r>
  <r>
    <n v="18046"/>
    <x v="0"/>
    <x v="0"/>
    <x v="0"/>
    <x v="2"/>
    <x v="4"/>
    <x v="144"/>
    <x v="0"/>
    <x v="1"/>
    <s v="Tesseramento"/>
    <x v="1"/>
    <x v="4"/>
    <x v="0"/>
    <m/>
  </r>
  <r>
    <n v="18059"/>
    <x v="0"/>
    <x v="0"/>
    <x v="0"/>
    <x v="0"/>
    <x v="4"/>
    <x v="144"/>
    <x v="0"/>
    <x v="0"/>
    <s v="Tesseramento"/>
    <x v="1"/>
    <x v="3"/>
    <x v="0"/>
    <m/>
  </r>
  <r>
    <n v="153844"/>
    <x v="0"/>
    <x v="0"/>
    <x v="0"/>
    <x v="0"/>
    <x v="4"/>
    <x v="144"/>
    <x v="0"/>
    <x v="0"/>
    <s v="Tesseramento"/>
    <x v="1"/>
    <x v="0"/>
    <x v="0"/>
    <m/>
  </r>
  <r>
    <n v="80624"/>
    <x v="0"/>
    <x v="0"/>
    <x v="0"/>
    <x v="0"/>
    <x v="4"/>
    <x v="144"/>
    <x v="0"/>
    <x v="0"/>
    <s v="Tesseramento"/>
    <x v="1"/>
    <x v="4"/>
    <x v="0"/>
    <m/>
  </r>
  <r>
    <n v="1237"/>
    <x v="0"/>
    <x v="0"/>
    <x v="0"/>
    <x v="0"/>
    <x v="4"/>
    <x v="144"/>
    <x v="0"/>
    <x v="0"/>
    <s v="Tesseramento"/>
    <x v="1"/>
    <x v="4"/>
    <x v="0"/>
    <m/>
  </r>
  <r>
    <n v="117866"/>
    <x v="1"/>
    <x v="0"/>
    <x v="0"/>
    <x v="0"/>
    <x v="4"/>
    <x v="144"/>
    <x v="0"/>
    <x v="0"/>
    <s v="Tesseramento"/>
    <x v="1"/>
    <x v="2"/>
    <x v="0"/>
    <m/>
  </r>
  <r>
    <n v="141986"/>
    <x v="1"/>
    <x v="0"/>
    <x v="0"/>
    <x v="1"/>
    <x v="4"/>
    <x v="144"/>
    <x v="0"/>
    <x v="0"/>
    <s v="Tesseramento"/>
    <x v="1"/>
    <x v="7"/>
    <x v="0"/>
    <m/>
  </r>
  <r>
    <n v="44888"/>
    <x v="0"/>
    <x v="0"/>
    <x v="0"/>
    <x v="0"/>
    <x v="4"/>
    <x v="52"/>
    <x v="0"/>
    <x v="0"/>
    <s v="Tesseramento"/>
    <x v="1"/>
    <x v="4"/>
    <x v="0"/>
    <m/>
  </r>
  <r>
    <n v="44889"/>
    <x v="0"/>
    <x v="0"/>
    <x v="0"/>
    <x v="0"/>
    <x v="4"/>
    <x v="52"/>
    <x v="0"/>
    <x v="1"/>
    <s v="Tesseramento"/>
    <x v="1"/>
    <x v="4"/>
    <x v="0"/>
    <m/>
  </r>
  <r>
    <n v="212369"/>
    <x v="0"/>
    <x v="0"/>
    <x v="0"/>
    <x v="0"/>
    <x v="13"/>
    <x v="39"/>
    <x v="0"/>
    <x v="0"/>
    <s v="Tesseramento"/>
    <x v="0"/>
    <x v="0"/>
    <x v="0"/>
    <m/>
  </r>
  <r>
    <n v="64146"/>
    <x v="0"/>
    <x v="0"/>
    <x v="0"/>
    <x v="0"/>
    <x v="7"/>
    <x v="78"/>
    <x v="0"/>
    <x v="0"/>
    <s v="Tesseramento"/>
    <x v="0"/>
    <x v="0"/>
    <x v="0"/>
    <m/>
  </r>
  <r>
    <n v="41230"/>
    <x v="0"/>
    <x v="0"/>
    <x v="0"/>
    <x v="0"/>
    <x v="1"/>
    <x v="324"/>
    <x v="0"/>
    <x v="0"/>
    <s v="Tesseramento"/>
    <x v="1"/>
    <x v="4"/>
    <x v="0"/>
    <m/>
  </r>
  <r>
    <n v="62320"/>
    <x v="0"/>
    <x v="0"/>
    <x v="0"/>
    <x v="0"/>
    <x v="1"/>
    <x v="324"/>
    <x v="0"/>
    <x v="0"/>
    <s v="Tesseramento"/>
    <x v="1"/>
    <x v="0"/>
    <x v="0"/>
    <m/>
  </r>
  <r>
    <n v="100476"/>
    <x v="0"/>
    <x v="0"/>
    <x v="0"/>
    <x v="0"/>
    <x v="1"/>
    <x v="324"/>
    <x v="0"/>
    <x v="0"/>
    <s v="Tesseramento"/>
    <x v="1"/>
    <x v="4"/>
    <x v="0"/>
    <m/>
  </r>
  <r>
    <n v="152171"/>
    <x v="0"/>
    <x v="0"/>
    <x v="0"/>
    <x v="0"/>
    <x v="1"/>
    <x v="324"/>
    <x v="0"/>
    <x v="0"/>
    <s v="Tesseramento"/>
    <x v="1"/>
    <x v="0"/>
    <x v="0"/>
    <m/>
  </r>
  <r>
    <n v="77820"/>
    <x v="0"/>
    <x v="0"/>
    <x v="0"/>
    <x v="0"/>
    <x v="1"/>
    <x v="324"/>
    <x v="0"/>
    <x v="0"/>
    <s v="Tesseramento"/>
    <x v="1"/>
    <x v="4"/>
    <x v="0"/>
    <m/>
  </r>
  <r>
    <n v="154542"/>
    <x v="0"/>
    <x v="0"/>
    <x v="0"/>
    <x v="0"/>
    <x v="1"/>
    <x v="324"/>
    <x v="0"/>
    <x v="0"/>
    <s v="Tesseramento"/>
    <x v="1"/>
    <x v="0"/>
    <x v="0"/>
    <m/>
  </r>
  <r>
    <n v="376"/>
    <x v="0"/>
    <x v="0"/>
    <x v="0"/>
    <x v="0"/>
    <x v="1"/>
    <x v="324"/>
    <x v="0"/>
    <x v="0"/>
    <s v="Tesseramento"/>
    <x v="1"/>
    <x v="0"/>
    <x v="0"/>
    <m/>
  </r>
  <r>
    <n v="105168"/>
    <x v="0"/>
    <x v="0"/>
    <x v="0"/>
    <x v="0"/>
    <x v="1"/>
    <x v="324"/>
    <x v="0"/>
    <x v="0"/>
    <s v="Tesseramento"/>
    <x v="1"/>
    <x v="3"/>
    <x v="0"/>
    <m/>
  </r>
  <r>
    <n v="128646"/>
    <x v="0"/>
    <x v="0"/>
    <x v="0"/>
    <x v="0"/>
    <x v="1"/>
    <x v="324"/>
    <x v="0"/>
    <x v="0"/>
    <s v="Tesseramento"/>
    <x v="1"/>
    <x v="3"/>
    <x v="0"/>
    <m/>
  </r>
  <r>
    <n v="58856"/>
    <x v="0"/>
    <x v="0"/>
    <x v="0"/>
    <x v="0"/>
    <x v="1"/>
    <x v="324"/>
    <x v="0"/>
    <x v="0"/>
    <s v="Tesseramento"/>
    <x v="1"/>
    <x v="3"/>
    <x v="0"/>
    <m/>
  </r>
  <r>
    <n v="108366"/>
    <x v="0"/>
    <x v="0"/>
    <x v="0"/>
    <x v="0"/>
    <x v="1"/>
    <x v="324"/>
    <x v="0"/>
    <x v="1"/>
    <s v="Tesseramento"/>
    <x v="1"/>
    <x v="3"/>
    <x v="0"/>
    <m/>
  </r>
  <r>
    <n v="143462"/>
    <x v="0"/>
    <x v="0"/>
    <x v="0"/>
    <x v="0"/>
    <x v="1"/>
    <x v="324"/>
    <x v="0"/>
    <x v="0"/>
    <s v="Tesseramento"/>
    <x v="1"/>
    <x v="0"/>
    <x v="0"/>
    <m/>
  </r>
  <r>
    <n v="163395"/>
    <x v="0"/>
    <x v="0"/>
    <x v="0"/>
    <x v="0"/>
    <x v="1"/>
    <x v="324"/>
    <x v="0"/>
    <x v="0"/>
    <s v="Tesseramento"/>
    <x v="1"/>
    <x v="3"/>
    <x v="0"/>
    <m/>
  </r>
  <r>
    <n v="234931"/>
    <x v="0"/>
    <x v="0"/>
    <x v="1"/>
    <x v="1"/>
    <x v="9"/>
    <x v="255"/>
    <x v="0"/>
    <x v="0"/>
    <s v="Tesseramento"/>
    <x v="0"/>
    <x v="4"/>
    <x v="0"/>
    <m/>
  </r>
  <r>
    <n v="147497"/>
    <x v="1"/>
    <x v="0"/>
    <x v="0"/>
    <x v="0"/>
    <x v="11"/>
    <x v="152"/>
    <x v="0"/>
    <x v="0"/>
    <s v="Tesseramento"/>
    <x v="1"/>
    <x v="2"/>
    <x v="0"/>
    <m/>
  </r>
  <r>
    <n v="147496"/>
    <x v="1"/>
    <x v="0"/>
    <x v="0"/>
    <x v="0"/>
    <x v="11"/>
    <x v="152"/>
    <x v="0"/>
    <x v="0"/>
    <s v="Tesseramento"/>
    <x v="1"/>
    <x v="7"/>
    <x v="0"/>
    <s v="B"/>
  </r>
  <r>
    <n v="234932"/>
    <x v="0"/>
    <x v="0"/>
    <x v="1"/>
    <x v="1"/>
    <x v="9"/>
    <x v="255"/>
    <x v="0"/>
    <x v="0"/>
    <s v="Tesseramento"/>
    <x v="0"/>
    <x v="0"/>
    <x v="0"/>
    <m/>
  </r>
  <r>
    <n v="157843"/>
    <x v="0"/>
    <x v="0"/>
    <x v="0"/>
    <x v="0"/>
    <x v="7"/>
    <x v="282"/>
    <x v="0"/>
    <x v="1"/>
    <s v="Tesseramento"/>
    <x v="0"/>
    <x v="3"/>
    <x v="0"/>
    <m/>
  </r>
  <r>
    <n v="155543"/>
    <x v="0"/>
    <x v="0"/>
    <x v="0"/>
    <x v="0"/>
    <x v="7"/>
    <x v="282"/>
    <x v="0"/>
    <x v="0"/>
    <s v="Tesseramento"/>
    <x v="0"/>
    <x v="3"/>
    <x v="0"/>
    <m/>
  </r>
  <r>
    <n v="225491"/>
    <x v="1"/>
    <x v="1"/>
    <x v="0"/>
    <x v="3"/>
    <x v="7"/>
    <x v="282"/>
    <x v="0"/>
    <x v="0"/>
    <s v="Tesseramento"/>
    <x v="0"/>
    <x v="2"/>
    <x v="0"/>
    <m/>
  </r>
  <r>
    <n v="216006"/>
    <x v="0"/>
    <x v="1"/>
    <x v="0"/>
    <x v="0"/>
    <x v="7"/>
    <x v="282"/>
    <x v="0"/>
    <x v="0"/>
    <s v="Tesseramento"/>
    <x v="0"/>
    <x v="0"/>
    <x v="0"/>
    <m/>
  </r>
  <r>
    <n v="211314"/>
    <x v="1"/>
    <x v="0"/>
    <x v="0"/>
    <x v="0"/>
    <x v="7"/>
    <x v="282"/>
    <x v="0"/>
    <x v="0"/>
    <s v="Tesseramento"/>
    <x v="0"/>
    <x v="5"/>
    <x v="0"/>
    <m/>
  </r>
  <r>
    <n v="211313"/>
    <x v="1"/>
    <x v="0"/>
    <x v="0"/>
    <x v="5"/>
    <x v="7"/>
    <x v="282"/>
    <x v="0"/>
    <x v="0"/>
    <s v="Tesseramento"/>
    <x v="0"/>
    <x v="7"/>
    <x v="0"/>
    <m/>
  </r>
  <r>
    <n v="216249"/>
    <x v="0"/>
    <x v="1"/>
    <x v="0"/>
    <x v="0"/>
    <x v="7"/>
    <x v="282"/>
    <x v="0"/>
    <x v="0"/>
    <s v="Tesseramento"/>
    <x v="0"/>
    <x v="1"/>
    <x v="0"/>
    <m/>
  </r>
  <r>
    <n v="138712"/>
    <x v="0"/>
    <x v="0"/>
    <x v="0"/>
    <x v="0"/>
    <x v="7"/>
    <x v="282"/>
    <x v="0"/>
    <x v="0"/>
    <s v="Tesseramento"/>
    <x v="0"/>
    <x v="0"/>
    <x v="0"/>
    <m/>
  </r>
  <r>
    <n v="193436"/>
    <x v="0"/>
    <x v="1"/>
    <x v="0"/>
    <x v="0"/>
    <x v="7"/>
    <x v="282"/>
    <x v="0"/>
    <x v="0"/>
    <s v="Tesseramento"/>
    <x v="0"/>
    <x v="0"/>
    <x v="0"/>
    <m/>
  </r>
  <r>
    <n v="194340"/>
    <x v="0"/>
    <x v="1"/>
    <x v="0"/>
    <x v="0"/>
    <x v="7"/>
    <x v="282"/>
    <x v="0"/>
    <x v="0"/>
    <s v="Tesseramento"/>
    <x v="0"/>
    <x v="0"/>
    <x v="0"/>
    <m/>
  </r>
  <r>
    <n v="705"/>
    <x v="0"/>
    <x v="0"/>
    <x v="0"/>
    <x v="0"/>
    <x v="7"/>
    <x v="282"/>
    <x v="0"/>
    <x v="0"/>
    <s v="Tesseramento"/>
    <x v="0"/>
    <x v="4"/>
    <x v="0"/>
    <m/>
  </r>
  <r>
    <n v="147120"/>
    <x v="0"/>
    <x v="0"/>
    <x v="0"/>
    <x v="0"/>
    <x v="8"/>
    <x v="13"/>
    <x v="0"/>
    <x v="0"/>
    <s v="Tesseramento"/>
    <x v="0"/>
    <x v="0"/>
    <x v="0"/>
    <m/>
  </r>
  <r>
    <n v="234945"/>
    <x v="0"/>
    <x v="1"/>
    <x v="1"/>
    <x v="3"/>
    <x v="7"/>
    <x v="282"/>
    <x v="0"/>
    <x v="0"/>
    <s v="Tesseramento"/>
    <x v="0"/>
    <x v="3"/>
    <x v="0"/>
    <m/>
  </r>
  <r>
    <n v="156953"/>
    <x v="0"/>
    <x v="0"/>
    <x v="0"/>
    <x v="0"/>
    <x v="8"/>
    <x v="13"/>
    <x v="0"/>
    <x v="1"/>
    <s v="Tesseramento"/>
    <x v="0"/>
    <x v="3"/>
    <x v="0"/>
    <m/>
  </r>
  <r>
    <n v="20925"/>
    <x v="0"/>
    <x v="0"/>
    <x v="0"/>
    <x v="1"/>
    <x v="8"/>
    <x v="13"/>
    <x v="0"/>
    <x v="0"/>
    <s v="Tesseramento"/>
    <x v="0"/>
    <x v="4"/>
    <x v="0"/>
    <m/>
  </r>
  <r>
    <n v="20950"/>
    <x v="0"/>
    <x v="0"/>
    <x v="0"/>
    <x v="1"/>
    <x v="8"/>
    <x v="13"/>
    <x v="0"/>
    <x v="1"/>
    <s v="Tesseramento"/>
    <x v="0"/>
    <x v="4"/>
    <x v="0"/>
    <m/>
  </r>
  <r>
    <n v="114093"/>
    <x v="0"/>
    <x v="0"/>
    <x v="0"/>
    <x v="1"/>
    <x v="8"/>
    <x v="13"/>
    <x v="0"/>
    <x v="1"/>
    <s v="Tesseramento"/>
    <x v="0"/>
    <x v="3"/>
    <x v="0"/>
    <m/>
  </r>
  <r>
    <n v="234946"/>
    <x v="0"/>
    <x v="1"/>
    <x v="1"/>
    <x v="3"/>
    <x v="7"/>
    <x v="282"/>
    <x v="0"/>
    <x v="0"/>
    <s v="Tesseramento"/>
    <x v="0"/>
    <x v="0"/>
    <x v="0"/>
    <m/>
  </r>
  <r>
    <n v="204804"/>
    <x v="0"/>
    <x v="0"/>
    <x v="0"/>
    <x v="0"/>
    <x v="7"/>
    <x v="282"/>
    <x v="0"/>
    <x v="0"/>
    <s v="Tesseramento"/>
    <x v="0"/>
    <x v="0"/>
    <x v="0"/>
    <m/>
  </r>
  <r>
    <n v="234894"/>
    <x v="0"/>
    <x v="0"/>
    <x v="1"/>
    <x v="2"/>
    <x v="15"/>
    <x v="362"/>
    <x v="0"/>
    <x v="0"/>
    <s v="Tesseramento"/>
    <x v="0"/>
    <x v="4"/>
    <x v="0"/>
    <m/>
  </r>
  <r>
    <n v="190326"/>
    <x v="0"/>
    <x v="0"/>
    <x v="0"/>
    <x v="0"/>
    <x v="8"/>
    <x v="13"/>
    <x v="0"/>
    <x v="0"/>
    <s v="Tesseramento"/>
    <x v="0"/>
    <x v="1"/>
    <x v="0"/>
    <m/>
  </r>
  <r>
    <n v="231325"/>
    <x v="0"/>
    <x v="0"/>
    <x v="0"/>
    <x v="1"/>
    <x v="15"/>
    <x v="362"/>
    <x v="0"/>
    <x v="0"/>
    <s v="Tesseramento"/>
    <x v="0"/>
    <x v="1"/>
    <x v="0"/>
    <m/>
  </r>
  <r>
    <n v="147710"/>
    <x v="0"/>
    <x v="0"/>
    <x v="0"/>
    <x v="0"/>
    <x v="5"/>
    <x v="6"/>
    <x v="0"/>
    <x v="0"/>
    <s v="Tesseramento"/>
    <x v="0"/>
    <x v="3"/>
    <x v="0"/>
    <m/>
  </r>
  <r>
    <n v="137692"/>
    <x v="0"/>
    <x v="0"/>
    <x v="0"/>
    <x v="0"/>
    <x v="5"/>
    <x v="6"/>
    <x v="0"/>
    <x v="1"/>
    <s v="Tesseramento"/>
    <x v="0"/>
    <x v="3"/>
    <x v="0"/>
    <m/>
  </r>
  <r>
    <n v="88177"/>
    <x v="0"/>
    <x v="0"/>
    <x v="0"/>
    <x v="4"/>
    <x v="12"/>
    <x v="314"/>
    <x v="0"/>
    <x v="0"/>
    <s v="Tesseramento"/>
    <x v="0"/>
    <x v="3"/>
    <x v="0"/>
    <m/>
  </r>
  <r>
    <n v="105834"/>
    <x v="0"/>
    <x v="0"/>
    <x v="0"/>
    <x v="0"/>
    <x v="2"/>
    <x v="157"/>
    <x v="0"/>
    <x v="0"/>
    <s v="Tesseramento"/>
    <x v="1"/>
    <x v="0"/>
    <x v="0"/>
    <m/>
  </r>
  <r>
    <n v="116972"/>
    <x v="0"/>
    <x v="0"/>
    <x v="0"/>
    <x v="0"/>
    <x v="2"/>
    <x v="157"/>
    <x v="0"/>
    <x v="1"/>
    <s v="Tesseramento"/>
    <x v="1"/>
    <x v="0"/>
    <x v="0"/>
    <m/>
  </r>
  <r>
    <n v="167289"/>
    <x v="0"/>
    <x v="0"/>
    <x v="0"/>
    <x v="0"/>
    <x v="5"/>
    <x v="38"/>
    <x v="0"/>
    <x v="0"/>
    <s v="Tesseramento"/>
    <x v="1"/>
    <x v="0"/>
    <x v="0"/>
    <m/>
  </r>
  <r>
    <n v="193119"/>
    <x v="0"/>
    <x v="0"/>
    <x v="0"/>
    <x v="0"/>
    <x v="5"/>
    <x v="38"/>
    <x v="0"/>
    <x v="1"/>
    <s v="Tesseramento"/>
    <x v="1"/>
    <x v="0"/>
    <x v="0"/>
    <m/>
  </r>
  <r>
    <n v="167297"/>
    <x v="0"/>
    <x v="0"/>
    <x v="0"/>
    <x v="0"/>
    <x v="8"/>
    <x v="113"/>
    <x v="0"/>
    <x v="0"/>
    <s v="Tesseramento"/>
    <x v="0"/>
    <x v="3"/>
    <x v="0"/>
    <m/>
  </r>
  <r>
    <n v="167296"/>
    <x v="0"/>
    <x v="0"/>
    <x v="0"/>
    <x v="1"/>
    <x v="8"/>
    <x v="113"/>
    <x v="0"/>
    <x v="1"/>
    <s v="Tesseramento"/>
    <x v="0"/>
    <x v="3"/>
    <x v="0"/>
    <m/>
  </r>
  <r>
    <n v="86087"/>
    <x v="0"/>
    <x v="0"/>
    <x v="0"/>
    <x v="1"/>
    <x v="8"/>
    <x v="113"/>
    <x v="0"/>
    <x v="0"/>
    <s v="Tesseramento"/>
    <x v="0"/>
    <x v="3"/>
    <x v="0"/>
    <m/>
  </r>
  <r>
    <n v="165786"/>
    <x v="0"/>
    <x v="0"/>
    <x v="0"/>
    <x v="0"/>
    <x v="8"/>
    <x v="113"/>
    <x v="0"/>
    <x v="0"/>
    <s v="Tesseramento"/>
    <x v="0"/>
    <x v="3"/>
    <x v="0"/>
    <m/>
  </r>
  <r>
    <n v="126437"/>
    <x v="0"/>
    <x v="0"/>
    <x v="0"/>
    <x v="0"/>
    <x v="8"/>
    <x v="113"/>
    <x v="0"/>
    <x v="0"/>
    <s v="Tesseramento"/>
    <x v="0"/>
    <x v="3"/>
    <x v="0"/>
    <m/>
  </r>
  <r>
    <n v="234904"/>
    <x v="1"/>
    <x v="0"/>
    <x v="1"/>
    <x v="2"/>
    <x v="7"/>
    <x v="51"/>
    <x v="0"/>
    <x v="1"/>
    <s v="Tesseramento"/>
    <x v="1"/>
    <x v="5"/>
    <x v="0"/>
    <m/>
  </r>
  <r>
    <n v="157143"/>
    <x v="0"/>
    <x v="0"/>
    <x v="0"/>
    <x v="1"/>
    <x v="7"/>
    <x v="44"/>
    <x v="0"/>
    <x v="0"/>
    <s v="Tesseramento"/>
    <x v="1"/>
    <x v="3"/>
    <x v="0"/>
    <m/>
  </r>
  <r>
    <n v="206020"/>
    <x v="1"/>
    <x v="1"/>
    <x v="0"/>
    <x v="2"/>
    <x v="7"/>
    <x v="44"/>
    <x v="0"/>
    <x v="0"/>
    <s v="Tesseramento"/>
    <x v="1"/>
    <x v="6"/>
    <x v="0"/>
    <m/>
  </r>
  <r>
    <n v="155240"/>
    <x v="1"/>
    <x v="0"/>
    <x v="0"/>
    <x v="0"/>
    <x v="7"/>
    <x v="51"/>
    <x v="0"/>
    <x v="0"/>
    <s v="Tesseramento"/>
    <x v="1"/>
    <x v="7"/>
    <x v="0"/>
    <s v="B"/>
  </r>
  <r>
    <n v="234933"/>
    <x v="0"/>
    <x v="0"/>
    <x v="1"/>
    <x v="0"/>
    <x v="1"/>
    <x v="239"/>
    <x v="0"/>
    <x v="0"/>
    <s v="Tesseramento"/>
    <x v="1"/>
    <x v="0"/>
    <x v="0"/>
    <m/>
  </r>
  <r>
    <n v="87540"/>
    <x v="0"/>
    <x v="0"/>
    <x v="0"/>
    <x v="0"/>
    <x v="7"/>
    <x v="41"/>
    <x v="0"/>
    <x v="0"/>
    <s v="Tesseramento"/>
    <x v="1"/>
    <x v="3"/>
    <x v="0"/>
    <m/>
  </r>
  <r>
    <n v="213823"/>
    <x v="0"/>
    <x v="0"/>
    <x v="0"/>
    <x v="0"/>
    <x v="7"/>
    <x v="41"/>
    <x v="0"/>
    <x v="0"/>
    <s v="Tesseramento"/>
    <x v="1"/>
    <x v="0"/>
    <x v="0"/>
    <m/>
  </r>
  <r>
    <n v="213824"/>
    <x v="0"/>
    <x v="0"/>
    <x v="0"/>
    <x v="0"/>
    <x v="7"/>
    <x v="41"/>
    <x v="0"/>
    <x v="1"/>
    <s v="Tesseramento"/>
    <x v="1"/>
    <x v="0"/>
    <x v="0"/>
    <m/>
  </r>
  <r>
    <n v="15073"/>
    <x v="0"/>
    <x v="0"/>
    <x v="0"/>
    <x v="0"/>
    <x v="7"/>
    <x v="41"/>
    <x v="0"/>
    <x v="1"/>
    <s v="Tesseramento"/>
    <x v="1"/>
    <x v="4"/>
    <x v="0"/>
    <m/>
  </r>
  <r>
    <n v="89728"/>
    <x v="0"/>
    <x v="0"/>
    <x v="0"/>
    <x v="0"/>
    <x v="7"/>
    <x v="41"/>
    <x v="0"/>
    <x v="0"/>
    <s v="Tesseramento"/>
    <x v="1"/>
    <x v="0"/>
    <x v="0"/>
    <m/>
  </r>
  <r>
    <n v="15349"/>
    <x v="0"/>
    <x v="0"/>
    <x v="0"/>
    <x v="0"/>
    <x v="7"/>
    <x v="41"/>
    <x v="0"/>
    <x v="0"/>
    <s v="Tesseramento"/>
    <x v="1"/>
    <x v="3"/>
    <x v="0"/>
    <m/>
  </r>
  <r>
    <n v="158870"/>
    <x v="0"/>
    <x v="0"/>
    <x v="0"/>
    <x v="0"/>
    <x v="2"/>
    <x v="2"/>
    <x v="0"/>
    <x v="0"/>
    <s v="Tesseramento"/>
    <x v="1"/>
    <x v="0"/>
    <x v="0"/>
    <m/>
  </r>
  <r>
    <n v="15412"/>
    <x v="0"/>
    <x v="0"/>
    <x v="0"/>
    <x v="0"/>
    <x v="7"/>
    <x v="51"/>
    <x v="0"/>
    <x v="1"/>
    <s v="Tesseramento"/>
    <x v="1"/>
    <x v="4"/>
    <x v="0"/>
    <m/>
  </r>
  <r>
    <n v="189530"/>
    <x v="0"/>
    <x v="0"/>
    <x v="0"/>
    <x v="0"/>
    <x v="2"/>
    <x v="2"/>
    <x v="0"/>
    <x v="0"/>
    <s v="Tesseramento"/>
    <x v="1"/>
    <x v="0"/>
    <x v="0"/>
    <m/>
  </r>
  <r>
    <n v="209675"/>
    <x v="0"/>
    <x v="0"/>
    <x v="0"/>
    <x v="1"/>
    <x v="11"/>
    <x v="189"/>
    <x v="0"/>
    <x v="0"/>
    <s v="Tesseramento"/>
    <x v="1"/>
    <x v="0"/>
    <x v="0"/>
    <m/>
  </r>
  <r>
    <n v="235594"/>
    <x v="0"/>
    <x v="0"/>
    <x v="1"/>
    <x v="2"/>
    <x v="7"/>
    <x v="33"/>
    <x v="0"/>
    <x v="0"/>
    <s v="Tesseramento"/>
    <x v="1"/>
    <x v="0"/>
    <x v="0"/>
    <m/>
  </r>
  <r>
    <n v="222105"/>
    <x v="0"/>
    <x v="0"/>
    <x v="0"/>
    <x v="0"/>
    <x v="1"/>
    <x v="20"/>
    <x v="0"/>
    <x v="0"/>
    <s v="Tesseramento"/>
    <x v="0"/>
    <x v="3"/>
    <x v="0"/>
    <m/>
  </r>
  <r>
    <n v="131828"/>
    <x v="0"/>
    <x v="0"/>
    <x v="0"/>
    <x v="0"/>
    <x v="9"/>
    <x v="19"/>
    <x v="0"/>
    <x v="0"/>
    <s v="Tesseramento"/>
    <x v="1"/>
    <x v="3"/>
    <x v="0"/>
    <m/>
  </r>
  <r>
    <n v="64081"/>
    <x v="0"/>
    <x v="0"/>
    <x v="0"/>
    <x v="0"/>
    <x v="9"/>
    <x v="19"/>
    <x v="0"/>
    <x v="0"/>
    <s v="Tesseramento"/>
    <x v="1"/>
    <x v="4"/>
    <x v="0"/>
    <m/>
  </r>
  <r>
    <n v="213421"/>
    <x v="0"/>
    <x v="0"/>
    <x v="0"/>
    <x v="3"/>
    <x v="9"/>
    <x v="19"/>
    <x v="0"/>
    <x v="0"/>
    <s v="Tesseramento"/>
    <x v="1"/>
    <x v="4"/>
    <x v="0"/>
    <m/>
  </r>
  <r>
    <n v="213420"/>
    <x v="0"/>
    <x v="0"/>
    <x v="0"/>
    <x v="3"/>
    <x v="9"/>
    <x v="19"/>
    <x v="0"/>
    <x v="1"/>
    <s v="Tesseramento"/>
    <x v="1"/>
    <x v="4"/>
    <x v="0"/>
    <m/>
  </r>
  <r>
    <n v="234988"/>
    <x v="0"/>
    <x v="0"/>
    <x v="1"/>
    <x v="1"/>
    <x v="11"/>
    <x v="189"/>
    <x v="0"/>
    <x v="0"/>
    <s v="Tesseramento"/>
    <x v="1"/>
    <x v="1"/>
    <x v="0"/>
    <m/>
  </r>
  <r>
    <n v="104528"/>
    <x v="0"/>
    <x v="0"/>
    <x v="0"/>
    <x v="1"/>
    <x v="7"/>
    <x v="51"/>
    <x v="0"/>
    <x v="0"/>
    <s v="Tesseramento"/>
    <x v="1"/>
    <x v="4"/>
    <x v="0"/>
    <m/>
  </r>
  <r>
    <n v="111169"/>
    <x v="0"/>
    <x v="0"/>
    <x v="0"/>
    <x v="1"/>
    <x v="7"/>
    <x v="51"/>
    <x v="0"/>
    <x v="1"/>
    <s v="Tesseramento"/>
    <x v="1"/>
    <x v="3"/>
    <x v="0"/>
    <m/>
  </r>
  <r>
    <n v="167009"/>
    <x v="0"/>
    <x v="0"/>
    <x v="0"/>
    <x v="0"/>
    <x v="7"/>
    <x v="51"/>
    <x v="0"/>
    <x v="0"/>
    <s v="Tesseramento"/>
    <x v="1"/>
    <x v="0"/>
    <x v="0"/>
    <m/>
  </r>
  <r>
    <n v="45963"/>
    <x v="0"/>
    <x v="0"/>
    <x v="0"/>
    <x v="0"/>
    <x v="7"/>
    <x v="51"/>
    <x v="0"/>
    <x v="0"/>
    <s v="Tesseramento"/>
    <x v="1"/>
    <x v="4"/>
    <x v="0"/>
    <m/>
  </r>
  <r>
    <n v="5271"/>
    <x v="0"/>
    <x v="0"/>
    <x v="0"/>
    <x v="0"/>
    <x v="7"/>
    <x v="51"/>
    <x v="0"/>
    <x v="0"/>
    <s v="Tesseramento"/>
    <x v="1"/>
    <x v="4"/>
    <x v="0"/>
    <m/>
  </r>
  <r>
    <n v="219678"/>
    <x v="0"/>
    <x v="0"/>
    <x v="0"/>
    <x v="0"/>
    <x v="1"/>
    <x v="20"/>
    <x v="0"/>
    <x v="0"/>
    <s v="Tesseramento"/>
    <x v="0"/>
    <x v="4"/>
    <x v="0"/>
    <m/>
  </r>
  <r>
    <n v="6396"/>
    <x v="0"/>
    <x v="0"/>
    <x v="0"/>
    <x v="0"/>
    <x v="7"/>
    <x v="51"/>
    <x v="0"/>
    <x v="1"/>
    <s v="Tesseramento"/>
    <x v="1"/>
    <x v="4"/>
    <x v="0"/>
    <m/>
  </r>
  <r>
    <n v="172187"/>
    <x v="0"/>
    <x v="0"/>
    <x v="0"/>
    <x v="0"/>
    <x v="2"/>
    <x v="157"/>
    <x v="0"/>
    <x v="0"/>
    <s v="Tesseramento"/>
    <x v="1"/>
    <x v="0"/>
    <x v="0"/>
    <m/>
  </r>
  <r>
    <n v="228058"/>
    <x v="0"/>
    <x v="0"/>
    <x v="0"/>
    <x v="0"/>
    <x v="7"/>
    <x v="185"/>
    <x v="0"/>
    <x v="0"/>
    <s v="Tesseramento"/>
    <x v="1"/>
    <x v="0"/>
    <x v="0"/>
    <m/>
  </r>
  <r>
    <n v="193678"/>
    <x v="0"/>
    <x v="0"/>
    <x v="0"/>
    <x v="0"/>
    <x v="1"/>
    <x v="20"/>
    <x v="0"/>
    <x v="0"/>
    <s v="Tesseramento"/>
    <x v="0"/>
    <x v="0"/>
    <x v="0"/>
    <m/>
  </r>
  <r>
    <n v="139305"/>
    <x v="0"/>
    <x v="0"/>
    <x v="0"/>
    <x v="0"/>
    <x v="1"/>
    <x v="20"/>
    <x v="0"/>
    <x v="0"/>
    <s v="Tesseramento"/>
    <x v="0"/>
    <x v="0"/>
    <x v="0"/>
    <m/>
  </r>
  <r>
    <n v="168762"/>
    <x v="0"/>
    <x v="0"/>
    <x v="0"/>
    <x v="0"/>
    <x v="7"/>
    <x v="51"/>
    <x v="0"/>
    <x v="0"/>
    <s v="Tesseramento"/>
    <x v="1"/>
    <x v="0"/>
    <x v="0"/>
    <m/>
  </r>
  <r>
    <n v="180087"/>
    <x v="0"/>
    <x v="0"/>
    <x v="0"/>
    <x v="0"/>
    <x v="7"/>
    <x v="51"/>
    <x v="0"/>
    <x v="0"/>
    <s v="Tesseramento"/>
    <x v="1"/>
    <x v="0"/>
    <x v="0"/>
    <m/>
  </r>
  <r>
    <n v="180088"/>
    <x v="0"/>
    <x v="0"/>
    <x v="0"/>
    <x v="0"/>
    <x v="7"/>
    <x v="51"/>
    <x v="0"/>
    <x v="1"/>
    <s v="Tesseramento"/>
    <x v="1"/>
    <x v="0"/>
    <x v="0"/>
    <m/>
  </r>
  <r>
    <n v="41078"/>
    <x v="0"/>
    <x v="0"/>
    <x v="0"/>
    <x v="0"/>
    <x v="7"/>
    <x v="51"/>
    <x v="0"/>
    <x v="0"/>
    <s v="Tesseramento"/>
    <x v="1"/>
    <x v="4"/>
    <x v="0"/>
    <m/>
  </r>
  <r>
    <n v="41079"/>
    <x v="0"/>
    <x v="0"/>
    <x v="0"/>
    <x v="0"/>
    <x v="7"/>
    <x v="51"/>
    <x v="0"/>
    <x v="1"/>
    <s v="Tesseramento"/>
    <x v="1"/>
    <x v="4"/>
    <x v="0"/>
    <m/>
  </r>
  <r>
    <n v="37806"/>
    <x v="0"/>
    <x v="0"/>
    <x v="0"/>
    <x v="0"/>
    <x v="7"/>
    <x v="51"/>
    <x v="0"/>
    <x v="0"/>
    <s v="Tesseramento"/>
    <x v="1"/>
    <x v="4"/>
    <x v="0"/>
    <m/>
  </r>
  <r>
    <n v="37807"/>
    <x v="0"/>
    <x v="0"/>
    <x v="0"/>
    <x v="0"/>
    <x v="7"/>
    <x v="51"/>
    <x v="0"/>
    <x v="1"/>
    <s v="Tesseramento"/>
    <x v="1"/>
    <x v="3"/>
    <x v="0"/>
    <m/>
  </r>
  <r>
    <n v="80254"/>
    <x v="0"/>
    <x v="0"/>
    <x v="0"/>
    <x v="0"/>
    <x v="7"/>
    <x v="51"/>
    <x v="0"/>
    <x v="0"/>
    <s v="Tesseramento"/>
    <x v="1"/>
    <x v="0"/>
    <x v="0"/>
    <m/>
  </r>
  <r>
    <n v="199335"/>
    <x v="0"/>
    <x v="0"/>
    <x v="0"/>
    <x v="0"/>
    <x v="7"/>
    <x v="51"/>
    <x v="0"/>
    <x v="0"/>
    <s v="Tesseramento"/>
    <x v="1"/>
    <x v="3"/>
    <x v="0"/>
    <m/>
  </r>
  <r>
    <n v="52448"/>
    <x v="0"/>
    <x v="0"/>
    <x v="0"/>
    <x v="0"/>
    <x v="7"/>
    <x v="51"/>
    <x v="0"/>
    <x v="0"/>
    <s v="Tesseramento"/>
    <x v="1"/>
    <x v="3"/>
    <x v="0"/>
    <m/>
  </r>
  <r>
    <n v="89539"/>
    <x v="0"/>
    <x v="0"/>
    <x v="0"/>
    <x v="0"/>
    <x v="11"/>
    <x v="278"/>
    <x v="0"/>
    <x v="1"/>
    <s v="Tesseramento"/>
    <x v="1"/>
    <x v="4"/>
    <x v="0"/>
    <m/>
  </r>
  <r>
    <n v="163726"/>
    <x v="1"/>
    <x v="0"/>
    <x v="0"/>
    <x v="2"/>
    <x v="11"/>
    <x v="278"/>
    <x v="0"/>
    <x v="1"/>
    <s v="Tesseramento"/>
    <x v="1"/>
    <x v="7"/>
    <x v="0"/>
    <m/>
  </r>
  <r>
    <n v="145394"/>
    <x v="0"/>
    <x v="0"/>
    <x v="0"/>
    <x v="0"/>
    <x v="11"/>
    <x v="278"/>
    <x v="0"/>
    <x v="0"/>
    <s v="Tesseramento"/>
    <x v="1"/>
    <x v="3"/>
    <x v="0"/>
    <m/>
  </r>
  <r>
    <n v="166961"/>
    <x v="0"/>
    <x v="0"/>
    <x v="0"/>
    <x v="0"/>
    <x v="11"/>
    <x v="278"/>
    <x v="0"/>
    <x v="0"/>
    <s v="Tesseramento"/>
    <x v="1"/>
    <x v="0"/>
    <x v="0"/>
    <m/>
  </r>
  <r>
    <n v="87215"/>
    <x v="0"/>
    <x v="0"/>
    <x v="0"/>
    <x v="0"/>
    <x v="11"/>
    <x v="278"/>
    <x v="0"/>
    <x v="0"/>
    <s v="Tesseramento"/>
    <x v="1"/>
    <x v="3"/>
    <x v="0"/>
    <m/>
  </r>
  <r>
    <n v="29258"/>
    <x v="0"/>
    <x v="0"/>
    <x v="0"/>
    <x v="0"/>
    <x v="11"/>
    <x v="278"/>
    <x v="0"/>
    <x v="0"/>
    <s v="Tesseramento"/>
    <x v="1"/>
    <x v="3"/>
    <x v="0"/>
    <m/>
  </r>
  <r>
    <n v="68761"/>
    <x v="0"/>
    <x v="0"/>
    <x v="0"/>
    <x v="0"/>
    <x v="11"/>
    <x v="278"/>
    <x v="0"/>
    <x v="1"/>
    <s v="Tesseramento"/>
    <x v="1"/>
    <x v="4"/>
    <x v="0"/>
    <m/>
  </r>
  <r>
    <n v="101617"/>
    <x v="0"/>
    <x v="0"/>
    <x v="0"/>
    <x v="0"/>
    <x v="11"/>
    <x v="278"/>
    <x v="0"/>
    <x v="0"/>
    <s v="Tesseramento"/>
    <x v="1"/>
    <x v="3"/>
    <x v="0"/>
    <m/>
  </r>
  <r>
    <n v="83095"/>
    <x v="0"/>
    <x v="0"/>
    <x v="0"/>
    <x v="2"/>
    <x v="11"/>
    <x v="278"/>
    <x v="0"/>
    <x v="0"/>
    <s v="Tesseramento"/>
    <x v="1"/>
    <x v="3"/>
    <x v="0"/>
    <m/>
  </r>
  <r>
    <n v="27105"/>
    <x v="0"/>
    <x v="0"/>
    <x v="0"/>
    <x v="0"/>
    <x v="11"/>
    <x v="278"/>
    <x v="0"/>
    <x v="0"/>
    <s v="Tesseramento"/>
    <x v="1"/>
    <x v="4"/>
    <x v="0"/>
    <m/>
  </r>
  <r>
    <n v="150141"/>
    <x v="0"/>
    <x v="0"/>
    <x v="0"/>
    <x v="0"/>
    <x v="11"/>
    <x v="278"/>
    <x v="0"/>
    <x v="0"/>
    <s v="Tesseramento"/>
    <x v="1"/>
    <x v="3"/>
    <x v="0"/>
    <m/>
  </r>
  <r>
    <n v="206214"/>
    <x v="0"/>
    <x v="0"/>
    <x v="0"/>
    <x v="0"/>
    <x v="11"/>
    <x v="278"/>
    <x v="0"/>
    <x v="0"/>
    <s v="Tesseramento"/>
    <x v="1"/>
    <x v="0"/>
    <x v="0"/>
    <m/>
  </r>
  <r>
    <n v="80069"/>
    <x v="0"/>
    <x v="0"/>
    <x v="0"/>
    <x v="0"/>
    <x v="11"/>
    <x v="278"/>
    <x v="0"/>
    <x v="0"/>
    <s v="Tesseramento"/>
    <x v="1"/>
    <x v="0"/>
    <x v="0"/>
    <m/>
  </r>
  <r>
    <n v="80072"/>
    <x v="0"/>
    <x v="0"/>
    <x v="0"/>
    <x v="0"/>
    <x v="11"/>
    <x v="278"/>
    <x v="0"/>
    <x v="1"/>
    <s v="Tesseramento"/>
    <x v="1"/>
    <x v="3"/>
    <x v="0"/>
    <m/>
  </r>
  <r>
    <n v="194929"/>
    <x v="0"/>
    <x v="0"/>
    <x v="0"/>
    <x v="0"/>
    <x v="11"/>
    <x v="278"/>
    <x v="0"/>
    <x v="1"/>
    <s v="Tesseramento"/>
    <x v="1"/>
    <x v="0"/>
    <x v="0"/>
    <m/>
  </r>
  <r>
    <n v="162564"/>
    <x v="0"/>
    <x v="0"/>
    <x v="0"/>
    <x v="0"/>
    <x v="7"/>
    <x v="51"/>
    <x v="0"/>
    <x v="0"/>
    <s v="Tesseramento"/>
    <x v="1"/>
    <x v="0"/>
    <x v="0"/>
    <m/>
  </r>
  <r>
    <n v="99114"/>
    <x v="0"/>
    <x v="0"/>
    <x v="0"/>
    <x v="0"/>
    <x v="7"/>
    <x v="51"/>
    <x v="0"/>
    <x v="0"/>
    <s v="Tesseramento"/>
    <x v="1"/>
    <x v="4"/>
    <x v="0"/>
    <m/>
  </r>
  <r>
    <n v="103116"/>
    <x v="0"/>
    <x v="0"/>
    <x v="0"/>
    <x v="0"/>
    <x v="7"/>
    <x v="51"/>
    <x v="0"/>
    <x v="0"/>
    <s v="Tesseramento"/>
    <x v="1"/>
    <x v="3"/>
    <x v="0"/>
    <m/>
  </r>
  <r>
    <n v="18015"/>
    <x v="0"/>
    <x v="0"/>
    <x v="0"/>
    <x v="0"/>
    <x v="7"/>
    <x v="51"/>
    <x v="0"/>
    <x v="0"/>
    <s v="Tesseramento"/>
    <x v="1"/>
    <x v="0"/>
    <x v="0"/>
    <m/>
  </r>
  <r>
    <n v="143003"/>
    <x v="0"/>
    <x v="0"/>
    <x v="0"/>
    <x v="2"/>
    <x v="7"/>
    <x v="51"/>
    <x v="0"/>
    <x v="1"/>
    <s v="Tesseramento"/>
    <x v="1"/>
    <x v="3"/>
    <x v="0"/>
    <m/>
  </r>
  <r>
    <n v="91215"/>
    <x v="0"/>
    <x v="0"/>
    <x v="0"/>
    <x v="0"/>
    <x v="7"/>
    <x v="51"/>
    <x v="0"/>
    <x v="0"/>
    <s v="Tesseramento"/>
    <x v="1"/>
    <x v="4"/>
    <x v="0"/>
    <m/>
  </r>
  <r>
    <n v="91220"/>
    <x v="0"/>
    <x v="0"/>
    <x v="0"/>
    <x v="0"/>
    <x v="7"/>
    <x v="51"/>
    <x v="0"/>
    <x v="1"/>
    <s v="Tesseramento"/>
    <x v="1"/>
    <x v="4"/>
    <x v="0"/>
    <m/>
  </r>
  <r>
    <n v="88089"/>
    <x v="0"/>
    <x v="0"/>
    <x v="0"/>
    <x v="0"/>
    <x v="7"/>
    <x v="51"/>
    <x v="0"/>
    <x v="0"/>
    <s v="Tesseramento"/>
    <x v="1"/>
    <x v="4"/>
    <x v="0"/>
    <m/>
  </r>
  <r>
    <n v="61388"/>
    <x v="0"/>
    <x v="0"/>
    <x v="0"/>
    <x v="0"/>
    <x v="7"/>
    <x v="51"/>
    <x v="0"/>
    <x v="1"/>
    <s v="Tesseramento"/>
    <x v="1"/>
    <x v="0"/>
    <x v="0"/>
    <m/>
  </r>
  <r>
    <n v="120315"/>
    <x v="0"/>
    <x v="0"/>
    <x v="0"/>
    <x v="0"/>
    <x v="7"/>
    <x v="274"/>
    <x v="0"/>
    <x v="0"/>
    <s v="Tesseramento"/>
    <x v="0"/>
    <x v="3"/>
    <x v="0"/>
    <m/>
  </r>
  <r>
    <n v="9895"/>
    <x v="0"/>
    <x v="0"/>
    <x v="0"/>
    <x v="0"/>
    <x v="11"/>
    <x v="102"/>
    <x v="0"/>
    <x v="0"/>
    <s v="Tesseramento"/>
    <x v="1"/>
    <x v="0"/>
    <x v="0"/>
    <m/>
  </r>
  <r>
    <n v="120317"/>
    <x v="0"/>
    <x v="0"/>
    <x v="0"/>
    <x v="0"/>
    <x v="7"/>
    <x v="274"/>
    <x v="0"/>
    <x v="1"/>
    <s v="Tesseramento"/>
    <x v="0"/>
    <x v="3"/>
    <x v="0"/>
    <m/>
  </r>
  <r>
    <n v="80146"/>
    <x v="0"/>
    <x v="0"/>
    <x v="0"/>
    <x v="0"/>
    <x v="11"/>
    <x v="102"/>
    <x v="0"/>
    <x v="0"/>
    <s v="Tesseramento"/>
    <x v="1"/>
    <x v="1"/>
    <x v="0"/>
    <m/>
  </r>
  <r>
    <n v="51494"/>
    <x v="0"/>
    <x v="0"/>
    <x v="0"/>
    <x v="0"/>
    <x v="7"/>
    <x v="51"/>
    <x v="0"/>
    <x v="0"/>
    <s v="Tesseramento"/>
    <x v="1"/>
    <x v="0"/>
    <x v="0"/>
    <m/>
  </r>
  <r>
    <n v="80147"/>
    <x v="0"/>
    <x v="0"/>
    <x v="0"/>
    <x v="0"/>
    <x v="11"/>
    <x v="102"/>
    <x v="0"/>
    <x v="0"/>
    <s v="Tesseramento"/>
    <x v="1"/>
    <x v="3"/>
    <x v="0"/>
    <m/>
  </r>
  <r>
    <n v="28566"/>
    <x v="0"/>
    <x v="0"/>
    <x v="0"/>
    <x v="0"/>
    <x v="7"/>
    <x v="51"/>
    <x v="0"/>
    <x v="0"/>
    <s v="Tesseramento"/>
    <x v="1"/>
    <x v="0"/>
    <x v="0"/>
    <m/>
  </r>
  <r>
    <n v="127348"/>
    <x v="0"/>
    <x v="0"/>
    <x v="0"/>
    <x v="0"/>
    <x v="7"/>
    <x v="51"/>
    <x v="0"/>
    <x v="1"/>
    <s v="Tesseramento"/>
    <x v="1"/>
    <x v="0"/>
    <x v="0"/>
    <m/>
  </r>
  <r>
    <n v="126627"/>
    <x v="0"/>
    <x v="0"/>
    <x v="0"/>
    <x v="0"/>
    <x v="7"/>
    <x v="78"/>
    <x v="0"/>
    <x v="0"/>
    <s v="Tesseramento"/>
    <x v="0"/>
    <x v="3"/>
    <x v="0"/>
    <m/>
  </r>
  <r>
    <n v="126655"/>
    <x v="1"/>
    <x v="0"/>
    <x v="0"/>
    <x v="0"/>
    <x v="7"/>
    <x v="78"/>
    <x v="0"/>
    <x v="0"/>
    <s v="Tesseramento"/>
    <x v="0"/>
    <x v="2"/>
    <x v="0"/>
    <m/>
  </r>
  <r>
    <n v="108679"/>
    <x v="0"/>
    <x v="0"/>
    <x v="0"/>
    <x v="0"/>
    <x v="11"/>
    <x v="102"/>
    <x v="0"/>
    <x v="1"/>
    <s v="Tesseramento"/>
    <x v="1"/>
    <x v="3"/>
    <x v="0"/>
    <m/>
  </r>
  <r>
    <n v="3863"/>
    <x v="0"/>
    <x v="0"/>
    <x v="0"/>
    <x v="2"/>
    <x v="4"/>
    <x v="250"/>
    <x v="0"/>
    <x v="1"/>
    <s v="Tesseramento"/>
    <x v="1"/>
    <x v="3"/>
    <x v="0"/>
    <m/>
  </r>
  <r>
    <n v="55304"/>
    <x v="0"/>
    <x v="0"/>
    <x v="0"/>
    <x v="0"/>
    <x v="4"/>
    <x v="250"/>
    <x v="0"/>
    <x v="1"/>
    <s v="Tesseramento"/>
    <x v="1"/>
    <x v="1"/>
    <x v="0"/>
    <m/>
  </r>
  <r>
    <n v="3859"/>
    <x v="0"/>
    <x v="0"/>
    <x v="0"/>
    <x v="0"/>
    <x v="4"/>
    <x v="250"/>
    <x v="0"/>
    <x v="0"/>
    <s v="Tesseramento"/>
    <x v="1"/>
    <x v="3"/>
    <x v="0"/>
    <m/>
  </r>
  <r>
    <n v="3870"/>
    <x v="0"/>
    <x v="0"/>
    <x v="0"/>
    <x v="0"/>
    <x v="4"/>
    <x v="250"/>
    <x v="0"/>
    <x v="1"/>
    <s v="Tesseramento"/>
    <x v="1"/>
    <x v="4"/>
    <x v="0"/>
    <m/>
  </r>
  <r>
    <n v="3872"/>
    <x v="0"/>
    <x v="0"/>
    <x v="0"/>
    <x v="1"/>
    <x v="4"/>
    <x v="250"/>
    <x v="0"/>
    <x v="1"/>
    <s v="Tesseramento"/>
    <x v="1"/>
    <x v="0"/>
    <x v="0"/>
    <m/>
  </r>
  <r>
    <n v="3873"/>
    <x v="0"/>
    <x v="0"/>
    <x v="0"/>
    <x v="0"/>
    <x v="4"/>
    <x v="250"/>
    <x v="0"/>
    <x v="0"/>
    <s v="Tesseramento"/>
    <x v="1"/>
    <x v="4"/>
    <x v="0"/>
    <m/>
  </r>
  <r>
    <n v="3871"/>
    <x v="0"/>
    <x v="0"/>
    <x v="0"/>
    <x v="0"/>
    <x v="4"/>
    <x v="250"/>
    <x v="0"/>
    <x v="1"/>
    <s v="Tesseramento"/>
    <x v="1"/>
    <x v="0"/>
    <x v="0"/>
    <m/>
  </r>
  <r>
    <n v="170931"/>
    <x v="0"/>
    <x v="1"/>
    <x v="0"/>
    <x v="0"/>
    <x v="4"/>
    <x v="250"/>
    <x v="0"/>
    <x v="1"/>
    <s v="Tesseramento"/>
    <x v="1"/>
    <x v="0"/>
    <x v="0"/>
    <m/>
  </r>
  <r>
    <n v="92518"/>
    <x v="0"/>
    <x v="0"/>
    <x v="0"/>
    <x v="0"/>
    <x v="4"/>
    <x v="250"/>
    <x v="0"/>
    <x v="0"/>
    <s v="Tesseramento"/>
    <x v="1"/>
    <x v="0"/>
    <x v="0"/>
    <m/>
  </r>
  <r>
    <n v="4024"/>
    <x v="0"/>
    <x v="0"/>
    <x v="0"/>
    <x v="0"/>
    <x v="4"/>
    <x v="250"/>
    <x v="0"/>
    <x v="0"/>
    <s v="Tesseramento"/>
    <x v="1"/>
    <x v="4"/>
    <x v="0"/>
    <m/>
  </r>
  <r>
    <n v="230874"/>
    <x v="1"/>
    <x v="0"/>
    <x v="0"/>
    <x v="3"/>
    <x v="11"/>
    <x v="278"/>
    <x v="0"/>
    <x v="0"/>
    <s v="Tesseramento"/>
    <x v="1"/>
    <x v="5"/>
    <x v="0"/>
    <m/>
  </r>
  <r>
    <n v="194922"/>
    <x v="0"/>
    <x v="0"/>
    <x v="0"/>
    <x v="1"/>
    <x v="11"/>
    <x v="278"/>
    <x v="0"/>
    <x v="0"/>
    <s v="Tesseramento"/>
    <x v="1"/>
    <x v="0"/>
    <x v="0"/>
    <m/>
  </r>
  <r>
    <n v="4072"/>
    <x v="0"/>
    <x v="0"/>
    <x v="0"/>
    <x v="2"/>
    <x v="4"/>
    <x v="250"/>
    <x v="0"/>
    <x v="1"/>
    <s v="Tesseramento"/>
    <x v="1"/>
    <x v="4"/>
    <x v="0"/>
    <m/>
  </r>
  <r>
    <n v="5625"/>
    <x v="0"/>
    <x v="0"/>
    <x v="0"/>
    <x v="2"/>
    <x v="4"/>
    <x v="250"/>
    <x v="0"/>
    <x v="1"/>
    <s v="Tesseramento"/>
    <x v="1"/>
    <x v="1"/>
    <x v="0"/>
    <m/>
  </r>
  <r>
    <n v="235023"/>
    <x v="0"/>
    <x v="1"/>
    <x v="1"/>
    <x v="1"/>
    <x v="11"/>
    <x v="24"/>
    <x v="0"/>
    <x v="0"/>
    <s v="Tesseramento"/>
    <x v="1"/>
    <x v="0"/>
    <x v="0"/>
    <m/>
  </r>
  <r>
    <n v="93667"/>
    <x v="0"/>
    <x v="0"/>
    <x v="0"/>
    <x v="0"/>
    <x v="1"/>
    <x v="26"/>
    <x v="0"/>
    <x v="0"/>
    <s v="Tesseramento"/>
    <x v="1"/>
    <x v="4"/>
    <x v="0"/>
    <m/>
  </r>
  <r>
    <n v="31289"/>
    <x v="0"/>
    <x v="0"/>
    <x v="0"/>
    <x v="0"/>
    <x v="1"/>
    <x v="26"/>
    <x v="0"/>
    <x v="0"/>
    <s v="Tesseramento"/>
    <x v="1"/>
    <x v="0"/>
    <x v="0"/>
    <m/>
  </r>
  <r>
    <n v="194564"/>
    <x v="0"/>
    <x v="0"/>
    <x v="0"/>
    <x v="0"/>
    <x v="1"/>
    <x v="26"/>
    <x v="0"/>
    <x v="0"/>
    <s v="Tesseramento"/>
    <x v="1"/>
    <x v="1"/>
    <x v="0"/>
    <m/>
  </r>
  <r>
    <n v="84543"/>
    <x v="0"/>
    <x v="0"/>
    <x v="0"/>
    <x v="0"/>
    <x v="1"/>
    <x v="26"/>
    <x v="0"/>
    <x v="0"/>
    <s v="Tesseramento"/>
    <x v="1"/>
    <x v="0"/>
    <x v="0"/>
    <m/>
  </r>
  <r>
    <n v="165832"/>
    <x v="0"/>
    <x v="0"/>
    <x v="0"/>
    <x v="0"/>
    <x v="2"/>
    <x v="157"/>
    <x v="0"/>
    <x v="0"/>
    <s v="Tesseramento"/>
    <x v="1"/>
    <x v="4"/>
    <x v="0"/>
    <m/>
  </r>
  <r>
    <n v="31378"/>
    <x v="0"/>
    <x v="0"/>
    <x v="2"/>
    <x v="0"/>
    <x v="1"/>
    <x v="26"/>
    <x v="0"/>
    <x v="0"/>
    <s v="Tesseramento"/>
    <x v="1"/>
    <x v="4"/>
    <x v="0"/>
    <m/>
  </r>
  <r>
    <n v="234996"/>
    <x v="0"/>
    <x v="0"/>
    <x v="1"/>
    <x v="0"/>
    <x v="7"/>
    <x v="209"/>
    <x v="0"/>
    <x v="0"/>
    <s v="Tesseramento"/>
    <x v="0"/>
    <x v="3"/>
    <x v="0"/>
    <m/>
  </r>
  <r>
    <n v="171675"/>
    <x v="0"/>
    <x v="0"/>
    <x v="0"/>
    <x v="0"/>
    <x v="7"/>
    <x v="209"/>
    <x v="0"/>
    <x v="0"/>
    <s v="Tesseramento"/>
    <x v="0"/>
    <x v="0"/>
    <x v="0"/>
    <m/>
  </r>
  <r>
    <n v="172349"/>
    <x v="0"/>
    <x v="0"/>
    <x v="0"/>
    <x v="0"/>
    <x v="7"/>
    <x v="209"/>
    <x v="0"/>
    <x v="0"/>
    <s v="Tesseramento"/>
    <x v="0"/>
    <x v="0"/>
    <x v="0"/>
    <m/>
  </r>
  <r>
    <n v="220382"/>
    <x v="0"/>
    <x v="0"/>
    <x v="0"/>
    <x v="0"/>
    <x v="7"/>
    <x v="209"/>
    <x v="0"/>
    <x v="0"/>
    <s v="Tesseramento"/>
    <x v="0"/>
    <x v="0"/>
    <x v="0"/>
    <m/>
  </r>
  <r>
    <n v="190348"/>
    <x v="0"/>
    <x v="0"/>
    <x v="0"/>
    <x v="0"/>
    <x v="7"/>
    <x v="209"/>
    <x v="0"/>
    <x v="0"/>
    <s v="Tesseramento"/>
    <x v="0"/>
    <x v="3"/>
    <x v="0"/>
    <m/>
  </r>
  <r>
    <n v="152710"/>
    <x v="0"/>
    <x v="0"/>
    <x v="0"/>
    <x v="0"/>
    <x v="7"/>
    <x v="209"/>
    <x v="0"/>
    <x v="0"/>
    <s v="Tesseramento"/>
    <x v="0"/>
    <x v="3"/>
    <x v="0"/>
    <m/>
  </r>
  <r>
    <n v="222292"/>
    <x v="0"/>
    <x v="0"/>
    <x v="0"/>
    <x v="0"/>
    <x v="7"/>
    <x v="209"/>
    <x v="0"/>
    <x v="1"/>
    <s v="Tesseramento"/>
    <x v="0"/>
    <x v="3"/>
    <x v="0"/>
    <m/>
  </r>
  <r>
    <n v="167874"/>
    <x v="0"/>
    <x v="0"/>
    <x v="0"/>
    <x v="0"/>
    <x v="7"/>
    <x v="209"/>
    <x v="0"/>
    <x v="0"/>
    <s v="Tesseramento"/>
    <x v="0"/>
    <x v="0"/>
    <x v="0"/>
    <m/>
  </r>
  <r>
    <n v="148454"/>
    <x v="0"/>
    <x v="0"/>
    <x v="0"/>
    <x v="0"/>
    <x v="7"/>
    <x v="209"/>
    <x v="0"/>
    <x v="0"/>
    <s v="Tesseramento"/>
    <x v="0"/>
    <x v="3"/>
    <x v="0"/>
    <m/>
  </r>
  <r>
    <n v="172359"/>
    <x v="0"/>
    <x v="0"/>
    <x v="0"/>
    <x v="0"/>
    <x v="2"/>
    <x v="2"/>
    <x v="0"/>
    <x v="0"/>
    <s v="Tesseramento"/>
    <x v="1"/>
    <x v="3"/>
    <x v="0"/>
    <m/>
  </r>
  <r>
    <n v="37073"/>
    <x v="0"/>
    <x v="0"/>
    <x v="0"/>
    <x v="0"/>
    <x v="4"/>
    <x v="52"/>
    <x v="0"/>
    <x v="0"/>
    <s v="Tesseramento"/>
    <x v="1"/>
    <x v="4"/>
    <x v="0"/>
    <m/>
  </r>
  <r>
    <n v="48981"/>
    <x v="0"/>
    <x v="0"/>
    <x v="0"/>
    <x v="0"/>
    <x v="4"/>
    <x v="52"/>
    <x v="0"/>
    <x v="1"/>
    <s v="Tesseramento"/>
    <x v="1"/>
    <x v="4"/>
    <x v="0"/>
    <m/>
  </r>
  <r>
    <n v="108227"/>
    <x v="0"/>
    <x v="0"/>
    <x v="0"/>
    <x v="0"/>
    <x v="4"/>
    <x v="99"/>
    <x v="0"/>
    <x v="0"/>
    <s v="Tesseramento"/>
    <x v="0"/>
    <x v="0"/>
    <x v="0"/>
    <m/>
  </r>
  <r>
    <n v="97792"/>
    <x v="0"/>
    <x v="0"/>
    <x v="0"/>
    <x v="0"/>
    <x v="15"/>
    <x v="72"/>
    <x v="0"/>
    <x v="0"/>
    <s v="Tesseramento"/>
    <x v="1"/>
    <x v="3"/>
    <x v="0"/>
    <m/>
  </r>
  <r>
    <n v="235063"/>
    <x v="1"/>
    <x v="1"/>
    <x v="1"/>
    <x v="2"/>
    <x v="7"/>
    <x v="135"/>
    <x v="0"/>
    <x v="0"/>
    <s v="Tesseramento"/>
    <x v="1"/>
    <x v="5"/>
    <x v="0"/>
    <m/>
  </r>
  <r>
    <n v="235055"/>
    <x v="1"/>
    <x v="0"/>
    <x v="1"/>
    <x v="2"/>
    <x v="1"/>
    <x v="340"/>
    <x v="0"/>
    <x v="0"/>
    <s v="Tesseramento"/>
    <x v="1"/>
    <x v="5"/>
    <x v="0"/>
    <m/>
  </r>
  <r>
    <n v="125956"/>
    <x v="0"/>
    <x v="0"/>
    <x v="0"/>
    <x v="0"/>
    <x v="11"/>
    <x v="86"/>
    <x v="0"/>
    <x v="0"/>
    <s v="Tesseramento"/>
    <x v="0"/>
    <x v="0"/>
    <x v="0"/>
    <m/>
  </r>
  <r>
    <n v="175027"/>
    <x v="0"/>
    <x v="0"/>
    <x v="0"/>
    <x v="0"/>
    <x v="11"/>
    <x v="86"/>
    <x v="0"/>
    <x v="0"/>
    <s v="Tesseramento"/>
    <x v="0"/>
    <x v="4"/>
    <x v="0"/>
    <m/>
  </r>
  <r>
    <n v="174241"/>
    <x v="0"/>
    <x v="0"/>
    <x v="0"/>
    <x v="0"/>
    <x v="7"/>
    <x v="44"/>
    <x v="0"/>
    <x v="0"/>
    <s v="Tesseramento"/>
    <x v="1"/>
    <x v="0"/>
    <x v="0"/>
    <m/>
  </r>
  <r>
    <n v="235122"/>
    <x v="1"/>
    <x v="0"/>
    <x v="1"/>
    <x v="1"/>
    <x v="1"/>
    <x v="402"/>
    <x v="0"/>
    <x v="0"/>
    <s v="Tesseramento"/>
    <x v="1"/>
    <x v="7"/>
    <x v="0"/>
    <m/>
  </r>
  <r>
    <n v="235123"/>
    <x v="1"/>
    <x v="0"/>
    <x v="1"/>
    <x v="1"/>
    <x v="1"/>
    <x v="402"/>
    <x v="0"/>
    <x v="1"/>
    <s v="Tesseramento"/>
    <x v="1"/>
    <x v="5"/>
    <x v="0"/>
    <m/>
  </r>
  <r>
    <n v="89906"/>
    <x v="0"/>
    <x v="0"/>
    <x v="0"/>
    <x v="0"/>
    <x v="11"/>
    <x v="102"/>
    <x v="0"/>
    <x v="0"/>
    <s v="Tesseramento"/>
    <x v="1"/>
    <x v="4"/>
    <x v="0"/>
    <m/>
  </r>
  <r>
    <n v="235124"/>
    <x v="0"/>
    <x v="0"/>
    <x v="1"/>
    <x v="2"/>
    <x v="1"/>
    <x v="402"/>
    <x v="0"/>
    <x v="0"/>
    <s v="Tesseramento"/>
    <x v="1"/>
    <x v="3"/>
    <x v="0"/>
    <m/>
  </r>
  <r>
    <n v="69451"/>
    <x v="0"/>
    <x v="0"/>
    <x v="2"/>
    <x v="0"/>
    <x v="1"/>
    <x v="176"/>
    <x v="0"/>
    <x v="0"/>
    <s v="Tesseramento"/>
    <x v="1"/>
    <x v="0"/>
    <x v="0"/>
    <m/>
  </r>
  <r>
    <n v="181396"/>
    <x v="1"/>
    <x v="0"/>
    <x v="0"/>
    <x v="0"/>
    <x v="4"/>
    <x v="47"/>
    <x v="0"/>
    <x v="0"/>
    <s v="Tesseramento"/>
    <x v="0"/>
    <x v="6"/>
    <x v="0"/>
    <m/>
  </r>
  <r>
    <n v="89088"/>
    <x v="0"/>
    <x v="0"/>
    <x v="0"/>
    <x v="0"/>
    <x v="4"/>
    <x v="47"/>
    <x v="0"/>
    <x v="0"/>
    <s v="Tesseramento"/>
    <x v="0"/>
    <x v="0"/>
    <x v="0"/>
    <m/>
  </r>
  <r>
    <n v="157511"/>
    <x v="0"/>
    <x v="1"/>
    <x v="0"/>
    <x v="0"/>
    <x v="8"/>
    <x v="222"/>
    <x v="0"/>
    <x v="0"/>
    <s v="Tesseramento"/>
    <x v="1"/>
    <x v="0"/>
    <x v="0"/>
    <m/>
  </r>
  <r>
    <n v="235016"/>
    <x v="0"/>
    <x v="0"/>
    <x v="1"/>
    <x v="1"/>
    <x v="4"/>
    <x v="47"/>
    <x v="0"/>
    <x v="1"/>
    <s v="Tesseramento"/>
    <x v="0"/>
    <x v="3"/>
    <x v="0"/>
    <m/>
  </r>
  <r>
    <n v="232296"/>
    <x v="0"/>
    <x v="1"/>
    <x v="0"/>
    <x v="1"/>
    <x v="8"/>
    <x v="222"/>
    <x v="0"/>
    <x v="1"/>
    <s v="Tesseramento"/>
    <x v="1"/>
    <x v="0"/>
    <x v="0"/>
    <m/>
  </r>
  <r>
    <n v="168103"/>
    <x v="0"/>
    <x v="1"/>
    <x v="0"/>
    <x v="1"/>
    <x v="8"/>
    <x v="222"/>
    <x v="0"/>
    <x v="1"/>
    <s v="Tesseramento"/>
    <x v="1"/>
    <x v="0"/>
    <x v="0"/>
    <m/>
  </r>
  <r>
    <n v="235017"/>
    <x v="0"/>
    <x v="0"/>
    <x v="1"/>
    <x v="1"/>
    <x v="4"/>
    <x v="47"/>
    <x v="0"/>
    <x v="0"/>
    <s v="Tesseramento"/>
    <x v="0"/>
    <x v="3"/>
    <x v="0"/>
    <m/>
  </r>
  <r>
    <n v="88173"/>
    <x v="0"/>
    <x v="0"/>
    <x v="0"/>
    <x v="0"/>
    <x v="12"/>
    <x v="314"/>
    <x v="0"/>
    <x v="1"/>
    <s v="Tesseramento"/>
    <x v="0"/>
    <x v="4"/>
    <x v="0"/>
    <m/>
  </r>
  <r>
    <n v="31049"/>
    <x v="0"/>
    <x v="0"/>
    <x v="0"/>
    <x v="0"/>
    <x v="8"/>
    <x v="105"/>
    <x v="0"/>
    <x v="1"/>
    <s v="Tesseramento"/>
    <x v="2"/>
    <x v="4"/>
    <x v="0"/>
    <m/>
  </r>
  <r>
    <n v="44117"/>
    <x v="0"/>
    <x v="0"/>
    <x v="0"/>
    <x v="0"/>
    <x v="4"/>
    <x v="166"/>
    <x v="0"/>
    <x v="0"/>
    <s v="Tesseramento"/>
    <x v="1"/>
    <x v="0"/>
    <x v="0"/>
    <m/>
  </r>
  <r>
    <n v="179630"/>
    <x v="0"/>
    <x v="0"/>
    <x v="0"/>
    <x v="0"/>
    <x v="8"/>
    <x v="105"/>
    <x v="0"/>
    <x v="0"/>
    <s v="Tesseramento"/>
    <x v="2"/>
    <x v="0"/>
    <x v="0"/>
    <m/>
  </r>
  <r>
    <n v="101000"/>
    <x v="0"/>
    <x v="0"/>
    <x v="0"/>
    <x v="0"/>
    <x v="4"/>
    <x v="166"/>
    <x v="0"/>
    <x v="1"/>
    <s v="Tesseramento"/>
    <x v="1"/>
    <x v="4"/>
    <x v="0"/>
    <m/>
  </r>
  <r>
    <n v="126482"/>
    <x v="0"/>
    <x v="0"/>
    <x v="0"/>
    <x v="0"/>
    <x v="8"/>
    <x v="105"/>
    <x v="0"/>
    <x v="0"/>
    <s v="Tesseramento"/>
    <x v="2"/>
    <x v="0"/>
    <x v="0"/>
    <m/>
  </r>
  <r>
    <n v="38995"/>
    <x v="0"/>
    <x v="0"/>
    <x v="0"/>
    <x v="0"/>
    <x v="4"/>
    <x v="166"/>
    <x v="0"/>
    <x v="0"/>
    <s v="Tesseramento"/>
    <x v="1"/>
    <x v="4"/>
    <x v="0"/>
    <m/>
  </r>
  <r>
    <n v="140367"/>
    <x v="0"/>
    <x v="0"/>
    <x v="0"/>
    <x v="0"/>
    <x v="8"/>
    <x v="105"/>
    <x v="0"/>
    <x v="0"/>
    <s v="Tesseramento"/>
    <x v="2"/>
    <x v="4"/>
    <x v="0"/>
    <m/>
  </r>
  <r>
    <n v="17039"/>
    <x v="0"/>
    <x v="0"/>
    <x v="0"/>
    <x v="0"/>
    <x v="8"/>
    <x v="105"/>
    <x v="0"/>
    <x v="0"/>
    <s v="Tesseramento"/>
    <x v="2"/>
    <x v="4"/>
    <x v="0"/>
    <m/>
  </r>
  <r>
    <n v="17094"/>
    <x v="0"/>
    <x v="0"/>
    <x v="0"/>
    <x v="0"/>
    <x v="8"/>
    <x v="105"/>
    <x v="0"/>
    <x v="1"/>
    <s v="Tesseramento"/>
    <x v="2"/>
    <x v="4"/>
    <x v="0"/>
    <m/>
  </r>
  <r>
    <n v="177457"/>
    <x v="0"/>
    <x v="0"/>
    <x v="0"/>
    <x v="0"/>
    <x v="8"/>
    <x v="105"/>
    <x v="0"/>
    <x v="0"/>
    <s v="Tesseramento"/>
    <x v="2"/>
    <x v="4"/>
    <x v="0"/>
    <m/>
  </r>
  <r>
    <n v="62332"/>
    <x v="0"/>
    <x v="0"/>
    <x v="0"/>
    <x v="0"/>
    <x v="8"/>
    <x v="105"/>
    <x v="0"/>
    <x v="1"/>
    <s v="Tesseramento"/>
    <x v="2"/>
    <x v="4"/>
    <x v="0"/>
    <m/>
  </r>
  <r>
    <n v="82916"/>
    <x v="0"/>
    <x v="0"/>
    <x v="0"/>
    <x v="0"/>
    <x v="8"/>
    <x v="105"/>
    <x v="0"/>
    <x v="0"/>
    <s v="Tesseramento"/>
    <x v="2"/>
    <x v="3"/>
    <x v="0"/>
    <m/>
  </r>
  <r>
    <n v="163144"/>
    <x v="0"/>
    <x v="0"/>
    <x v="0"/>
    <x v="0"/>
    <x v="8"/>
    <x v="105"/>
    <x v="0"/>
    <x v="0"/>
    <s v="Tesseramento"/>
    <x v="2"/>
    <x v="3"/>
    <x v="0"/>
    <m/>
  </r>
  <r>
    <n v="163145"/>
    <x v="0"/>
    <x v="0"/>
    <x v="0"/>
    <x v="0"/>
    <x v="8"/>
    <x v="105"/>
    <x v="0"/>
    <x v="1"/>
    <s v="Tesseramento"/>
    <x v="2"/>
    <x v="3"/>
    <x v="0"/>
    <m/>
  </r>
  <r>
    <n v="190402"/>
    <x v="0"/>
    <x v="0"/>
    <x v="0"/>
    <x v="1"/>
    <x v="8"/>
    <x v="105"/>
    <x v="0"/>
    <x v="0"/>
    <s v="Tesseramento"/>
    <x v="2"/>
    <x v="1"/>
    <x v="0"/>
    <m/>
  </r>
  <r>
    <n v="125786"/>
    <x v="0"/>
    <x v="0"/>
    <x v="0"/>
    <x v="0"/>
    <x v="8"/>
    <x v="105"/>
    <x v="0"/>
    <x v="1"/>
    <s v="Tesseramento"/>
    <x v="2"/>
    <x v="1"/>
    <x v="0"/>
    <m/>
  </r>
  <r>
    <n v="127116"/>
    <x v="0"/>
    <x v="0"/>
    <x v="0"/>
    <x v="0"/>
    <x v="8"/>
    <x v="105"/>
    <x v="0"/>
    <x v="0"/>
    <s v="Tesseramento"/>
    <x v="2"/>
    <x v="0"/>
    <x v="0"/>
    <m/>
  </r>
  <r>
    <n v="85149"/>
    <x v="0"/>
    <x v="0"/>
    <x v="0"/>
    <x v="0"/>
    <x v="8"/>
    <x v="105"/>
    <x v="0"/>
    <x v="0"/>
    <s v="Tesseramento"/>
    <x v="2"/>
    <x v="4"/>
    <x v="0"/>
    <m/>
  </r>
  <r>
    <n v="155624"/>
    <x v="0"/>
    <x v="0"/>
    <x v="0"/>
    <x v="0"/>
    <x v="8"/>
    <x v="105"/>
    <x v="0"/>
    <x v="0"/>
    <s v="Tesseramento"/>
    <x v="2"/>
    <x v="0"/>
    <x v="0"/>
    <m/>
  </r>
  <r>
    <n v="155623"/>
    <x v="0"/>
    <x v="0"/>
    <x v="0"/>
    <x v="0"/>
    <x v="8"/>
    <x v="105"/>
    <x v="0"/>
    <x v="1"/>
    <s v="Tesseramento"/>
    <x v="2"/>
    <x v="3"/>
    <x v="0"/>
    <m/>
  </r>
  <r>
    <n v="139286"/>
    <x v="0"/>
    <x v="0"/>
    <x v="0"/>
    <x v="0"/>
    <x v="8"/>
    <x v="105"/>
    <x v="0"/>
    <x v="0"/>
    <s v="Tesseramento"/>
    <x v="2"/>
    <x v="3"/>
    <x v="0"/>
    <m/>
  </r>
  <r>
    <n v="50362"/>
    <x v="0"/>
    <x v="0"/>
    <x v="0"/>
    <x v="0"/>
    <x v="8"/>
    <x v="105"/>
    <x v="0"/>
    <x v="0"/>
    <s v="Tesseramento"/>
    <x v="2"/>
    <x v="4"/>
    <x v="0"/>
    <m/>
  </r>
  <r>
    <n v="151800"/>
    <x v="0"/>
    <x v="0"/>
    <x v="0"/>
    <x v="0"/>
    <x v="8"/>
    <x v="105"/>
    <x v="0"/>
    <x v="0"/>
    <s v="Tesseramento"/>
    <x v="2"/>
    <x v="4"/>
    <x v="0"/>
    <m/>
  </r>
  <r>
    <n v="95152"/>
    <x v="0"/>
    <x v="0"/>
    <x v="0"/>
    <x v="0"/>
    <x v="8"/>
    <x v="105"/>
    <x v="0"/>
    <x v="0"/>
    <s v="Tesseramento"/>
    <x v="2"/>
    <x v="3"/>
    <x v="0"/>
    <m/>
  </r>
  <r>
    <n v="38729"/>
    <x v="0"/>
    <x v="0"/>
    <x v="0"/>
    <x v="0"/>
    <x v="8"/>
    <x v="105"/>
    <x v="0"/>
    <x v="1"/>
    <s v="Tesseramento"/>
    <x v="2"/>
    <x v="3"/>
    <x v="0"/>
    <m/>
  </r>
  <r>
    <n v="126582"/>
    <x v="0"/>
    <x v="0"/>
    <x v="0"/>
    <x v="0"/>
    <x v="4"/>
    <x v="149"/>
    <x v="0"/>
    <x v="0"/>
    <s v="Tesseramento"/>
    <x v="1"/>
    <x v="0"/>
    <x v="0"/>
    <m/>
  </r>
  <r>
    <n v="148231"/>
    <x v="0"/>
    <x v="0"/>
    <x v="0"/>
    <x v="0"/>
    <x v="4"/>
    <x v="125"/>
    <x v="0"/>
    <x v="0"/>
    <s v="Tesseramento"/>
    <x v="1"/>
    <x v="0"/>
    <x v="0"/>
    <m/>
  </r>
  <r>
    <n v="169750"/>
    <x v="0"/>
    <x v="0"/>
    <x v="0"/>
    <x v="0"/>
    <x v="8"/>
    <x v="105"/>
    <x v="0"/>
    <x v="0"/>
    <s v="Tesseramento"/>
    <x v="2"/>
    <x v="0"/>
    <x v="0"/>
    <m/>
  </r>
  <r>
    <n v="163642"/>
    <x v="0"/>
    <x v="0"/>
    <x v="0"/>
    <x v="0"/>
    <x v="4"/>
    <x v="125"/>
    <x v="0"/>
    <x v="0"/>
    <s v="Tesseramento"/>
    <x v="1"/>
    <x v="3"/>
    <x v="0"/>
    <m/>
  </r>
  <r>
    <n v="88488"/>
    <x v="0"/>
    <x v="0"/>
    <x v="0"/>
    <x v="0"/>
    <x v="8"/>
    <x v="105"/>
    <x v="0"/>
    <x v="0"/>
    <s v="Tesseramento"/>
    <x v="2"/>
    <x v="3"/>
    <x v="0"/>
    <m/>
  </r>
  <r>
    <n v="198184"/>
    <x v="0"/>
    <x v="0"/>
    <x v="0"/>
    <x v="0"/>
    <x v="4"/>
    <x v="125"/>
    <x v="0"/>
    <x v="1"/>
    <s v="Tesseramento"/>
    <x v="1"/>
    <x v="0"/>
    <x v="0"/>
    <m/>
  </r>
  <r>
    <n v="185399"/>
    <x v="0"/>
    <x v="1"/>
    <x v="0"/>
    <x v="0"/>
    <x v="8"/>
    <x v="222"/>
    <x v="0"/>
    <x v="0"/>
    <s v="Tesseramento"/>
    <x v="1"/>
    <x v="0"/>
    <x v="0"/>
    <m/>
  </r>
  <r>
    <n v="190194"/>
    <x v="0"/>
    <x v="0"/>
    <x v="0"/>
    <x v="0"/>
    <x v="4"/>
    <x v="125"/>
    <x v="0"/>
    <x v="0"/>
    <s v="Tesseramento"/>
    <x v="1"/>
    <x v="0"/>
    <x v="0"/>
    <m/>
  </r>
  <r>
    <n v="217898"/>
    <x v="0"/>
    <x v="0"/>
    <x v="0"/>
    <x v="0"/>
    <x v="8"/>
    <x v="222"/>
    <x v="0"/>
    <x v="0"/>
    <s v="Tesseramento"/>
    <x v="1"/>
    <x v="3"/>
    <x v="0"/>
    <m/>
  </r>
  <r>
    <n v="17093"/>
    <x v="0"/>
    <x v="0"/>
    <x v="0"/>
    <x v="0"/>
    <x v="8"/>
    <x v="105"/>
    <x v="0"/>
    <x v="0"/>
    <s v="Tesseramento"/>
    <x v="2"/>
    <x v="3"/>
    <x v="0"/>
    <m/>
  </r>
  <r>
    <n v="125196"/>
    <x v="0"/>
    <x v="0"/>
    <x v="0"/>
    <x v="0"/>
    <x v="8"/>
    <x v="222"/>
    <x v="0"/>
    <x v="0"/>
    <s v="Tesseramento"/>
    <x v="1"/>
    <x v="3"/>
    <x v="0"/>
    <m/>
  </r>
  <r>
    <n v="68847"/>
    <x v="0"/>
    <x v="0"/>
    <x v="0"/>
    <x v="0"/>
    <x v="8"/>
    <x v="222"/>
    <x v="0"/>
    <x v="0"/>
    <s v="Tesseramento"/>
    <x v="1"/>
    <x v="4"/>
    <x v="0"/>
    <m/>
  </r>
  <r>
    <n v="11484"/>
    <x v="0"/>
    <x v="0"/>
    <x v="0"/>
    <x v="0"/>
    <x v="8"/>
    <x v="222"/>
    <x v="0"/>
    <x v="1"/>
    <s v="Tesseramento"/>
    <x v="1"/>
    <x v="3"/>
    <x v="0"/>
    <m/>
  </r>
  <r>
    <n v="88056"/>
    <x v="0"/>
    <x v="0"/>
    <x v="0"/>
    <x v="0"/>
    <x v="8"/>
    <x v="222"/>
    <x v="0"/>
    <x v="0"/>
    <s v="Tesseramento"/>
    <x v="1"/>
    <x v="3"/>
    <x v="0"/>
    <m/>
  </r>
  <r>
    <n v="68843"/>
    <x v="0"/>
    <x v="0"/>
    <x v="0"/>
    <x v="0"/>
    <x v="8"/>
    <x v="222"/>
    <x v="0"/>
    <x v="0"/>
    <s v="Tesseramento"/>
    <x v="1"/>
    <x v="0"/>
    <x v="0"/>
    <m/>
  </r>
  <r>
    <n v="144903"/>
    <x v="0"/>
    <x v="0"/>
    <x v="0"/>
    <x v="0"/>
    <x v="8"/>
    <x v="222"/>
    <x v="0"/>
    <x v="0"/>
    <s v="Tesseramento"/>
    <x v="1"/>
    <x v="0"/>
    <x v="0"/>
    <m/>
  </r>
  <r>
    <n v="17082"/>
    <x v="0"/>
    <x v="0"/>
    <x v="0"/>
    <x v="0"/>
    <x v="8"/>
    <x v="105"/>
    <x v="0"/>
    <x v="1"/>
    <s v="Tesseramento"/>
    <x v="2"/>
    <x v="4"/>
    <x v="0"/>
    <m/>
  </r>
  <r>
    <n v="68850"/>
    <x v="0"/>
    <x v="0"/>
    <x v="0"/>
    <x v="0"/>
    <x v="8"/>
    <x v="222"/>
    <x v="0"/>
    <x v="1"/>
    <s v="Tesseramento"/>
    <x v="1"/>
    <x v="4"/>
    <x v="0"/>
    <m/>
  </r>
  <r>
    <n v="92270"/>
    <x v="0"/>
    <x v="0"/>
    <x v="0"/>
    <x v="0"/>
    <x v="8"/>
    <x v="222"/>
    <x v="0"/>
    <x v="0"/>
    <s v="Tesseramento"/>
    <x v="1"/>
    <x v="4"/>
    <x v="0"/>
    <m/>
  </r>
  <r>
    <n v="115143"/>
    <x v="0"/>
    <x v="0"/>
    <x v="0"/>
    <x v="0"/>
    <x v="8"/>
    <x v="222"/>
    <x v="0"/>
    <x v="0"/>
    <s v="Tesseramento"/>
    <x v="1"/>
    <x v="3"/>
    <x v="0"/>
    <m/>
  </r>
  <r>
    <n v="17135"/>
    <x v="0"/>
    <x v="0"/>
    <x v="0"/>
    <x v="0"/>
    <x v="8"/>
    <x v="105"/>
    <x v="0"/>
    <x v="1"/>
    <s v="Tesseramento"/>
    <x v="2"/>
    <x v="3"/>
    <x v="0"/>
    <m/>
  </r>
  <r>
    <n v="138931"/>
    <x v="0"/>
    <x v="0"/>
    <x v="0"/>
    <x v="0"/>
    <x v="8"/>
    <x v="222"/>
    <x v="0"/>
    <x v="0"/>
    <s v="Tesseramento"/>
    <x v="1"/>
    <x v="3"/>
    <x v="0"/>
    <m/>
  </r>
  <r>
    <n v="72887"/>
    <x v="0"/>
    <x v="0"/>
    <x v="0"/>
    <x v="0"/>
    <x v="8"/>
    <x v="105"/>
    <x v="0"/>
    <x v="0"/>
    <s v="Tesseramento"/>
    <x v="2"/>
    <x v="4"/>
    <x v="0"/>
    <m/>
  </r>
  <r>
    <n v="151802"/>
    <x v="0"/>
    <x v="0"/>
    <x v="0"/>
    <x v="0"/>
    <x v="8"/>
    <x v="105"/>
    <x v="0"/>
    <x v="0"/>
    <s v="Tesseramento"/>
    <x v="2"/>
    <x v="4"/>
    <x v="0"/>
    <m/>
  </r>
  <r>
    <n v="53843"/>
    <x v="0"/>
    <x v="0"/>
    <x v="0"/>
    <x v="0"/>
    <x v="8"/>
    <x v="105"/>
    <x v="0"/>
    <x v="1"/>
    <s v="Tesseramento"/>
    <x v="2"/>
    <x v="3"/>
    <x v="0"/>
    <m/>
  </r>
  <r>
    <n v="216813"/>
    <x v="0"/>
    <x v="0"/>
    <x v="0"/>
    <x v="0"/>
    <x v="8"/>
    <x v="105"/>
    <x v="0"/>
    <x v="0"/>
    <s v="Tesseramento"/>
    <x v="2"/>
    <x v="0"/>
    <x v="0"/>
    <m/>
  </r>
  <r>
    <n v="159363"/>
    <x v="0"/>
    <x v="0"/>
    <x v="0"/>
    <x v="0"/>
    <x v="8"/>
    <x v="105"/>
    <x v="0"/>
    <x v="0"/>
    <s v="Tesseramento"/>
    <x v="2"/>
    <x v="0"/>
    <x v="0"/>
    <m/>
  </r>
  <r>
    <n v="197162"/>
    <x v="0"/>
    <x v="0"/>
    <x v="0"/>
    <x v="0"/>
    <x v="8"/>
    <x v="105"/>
    <x v="0"/>
    <x v="0"/>
    <s v="Tesseramento"/>
    <x v="2"/>
    <x v="4"/>
    <x v="0"/>
    <m/>
  </r>
  <r>
    <n v="129470"/>
    <x v="0"/>
    <x v="0"/>
    <x v="0"/>
    <x v="0"/>
    <x v="8"/>
    <x v="222"/>
    <x v="0"/>
    <x v="0"/>
    <s v="Tesseramento"/>
    <x v="1"/>
    <x v="0"/>
    <x v="0"/>
    <m/>
  </r>
  <r>
    <n v="99227"/>
    <x v="0"/>
    <x v="0"/>
    <x v="0"/>
    <x v="0"/>
    <x v="8"/>
    <x v="105"/>
    <x v="0"/>
    <x v="0"/>
    <s v="Tesseramento"/>
    <x v="2"/>
    <x v="0"/>
    <x v="0"/>
    <m/>
  </r>
  <r>
    <n v="106196"/>
    <x v="0"/>
    <x v="0"/>
    <x v="0"/>
    <x v="0"/>
    <x v="8"/>
    <x v="105"/>
    <x v="0"/>
    <x v="0"/>
    <s v="Tesseramento"/>
    <x v="2"/>
    <x v="3"/>
    <x v="0"/>
    <m/>
  </r>
  <r>
    <n v="191012"/>
    <x v="0"/>
    <x v="0"/>
    <x v="0"/>
    <x v="0"/>
    <x v="8"/>
    <x v="105"/>
    <x v="0"/>
    <x v="1"/>
    <s v="Tesseramento"/>
    <x v="2"/>
    <x v="4"/>
    <x v="0"/>
    <m/>
  </r>
  <r>
    <n v="88490"/>
    <x v="0"/>
    <x v="0"/>
    <x v="0"/>
    <x v="0"/>
    <x v="8"/>
    <x v="105"/>
    <x v="0"/>
    <x v="1"/>
    <s v="Tesseramento"/>
    <x v="2"/>
    <x v="4"/>
    <x v="0"/>
    <m/>
  </r>
  <r>
    <n v="126494"/>
    <x v="0"/>
    <x v="0"/>
    <x v="0"/>
    <x v="0"/>
    <x v="8"/>
    <x v="105"/>
    <x v="0"/>
    <x v="0"/>
    <s v="Tesseramento"/>
    <x v="2"/>
    <x v="0"/>
    <x v="0"/>
    <m/>
  </r>
  <r>
    <n v="33367"/>
    <x v="0"/>
    <x v="0"/>
    <x v="0"/>
    <x v="0"/>
    <x v="8"/>
    <x v="105"/>
    <x v="0"/>
    <x v="1"/>
    <s v="Tesseramento"/>
    <x v="2"/>
    <x v="4"/>
    <x v="0"/>
    <m/>
  </r>
  <r>
    <n v="185401"/>
    <x v="0"/>
    <x v="0"/>
    <x v="0"/>
    <x v="0"/>
    <x v="8"/>
    <x v="105"/>
    <x v="0"/>
    <x v="1"/>
    <s v="Tesseramento"/>
    <x v="2"/>
    <x v="3"/>
    <x v="0"/>
    <m/>
  </r>
  <r>
    <n v="155622"/>
    <x v="0"/>
    <x v="0"/>
    <x v="0"/>
    <x v="0"/>
    <x v="8"/>
    <x v="105"/>
    <x v="0"/>
    <x v="0"/>
    <s v="Tesseramento"/>
    <x v="2"/>
    <x v="3"/>
    <x v="0"/>
    <m/>
  </r>
  <r>
    <n v="17125"/>
    <x v="0"/>
    <x v="0"/>
    <x v="0"/>
    <x v="0"/>
    <x v="8"/>
    <x v="105"/>
    <x v="0"/>
    <x v="0"/>
    <s v="Tesseramento"/>
    <x v="2"/>
    <x v="4"/>
    <x v="0"/>
    <m/>
  </r>
  <r>
    <n v="43896"/>
    <x v="0"/>
    <x v="0"/>
    <x v="0"/>
    <x v="0"/>
    <x v="8"/>
    <x v="105"/>
    <x v="0"/>
    <x v="0"/>
    <s v="Tesseramento"/>
    <x v="2"/>
    <x v="4"/>
    <x v="0"/>
    <m/>
  </r>
  <r>
    <n v="133004"/>
    <x v="0"/>
    <x v="0"/>
    <x v="0"/>
    <x v="0"/>
    <x v="8"/>
    <x v="105"/>
    <x v="0"/>
    <x v="1"/>
    <s v="Tesseramento"/>
    <x v="2"/>
    <x v="1"/>
    <x v="0"/>
    <m/>
  </r>
  <r>
    <n v="17134"/>
    <x v="0"/>
    <x v="0"/>
    <x v="0"/>
    <x v="0"/>
    <x v="8"/>
    <x v="105"/>
    <x v="0"/>
    <x v="0"/>
    <s v="Tesseramento"/>
    <x v="2"/>
    <x v="3"/>
    <x v="0"/>
    <m/>
  </r>
  <r>
    <n v="31872"/>
    <x v="0"/>
    <x v="0"/>
    <x v="0"/>
    <x v="0"/>
    <x v="8"/>
    <x v="105"/>
    <x v="0"/>
    <x v="1"/>
    <s v="Tesseramento"/>
    <x v="2"/>
    <x v="3"/>
    <x v="0"/>
    <m/>
  </r>
  <r>
    <n v="30006"/>
    <x v="0"/>
    <x v="0"/>
    <x v="0"/>
    <x v="0"/>
    <x v="8"/>
    <x v="105"/>
    <x v="0"/>
    <x v="1"/>
    <s v="Tesseramento"/>
    <x v="2"/>
    <x v="3"/>
    <x v="0"/>
    <m/>
  </r>
  <r>
    <n v="212264"/>
    <x v="0"/>
    <x v="0"/>
    <x v="0"/>
    <x v="0"/>
    <x v="8"/>
    <x v="105"/>
    <x v="0"/>
    <x v="0"/>
    <s v="Tesseramento"/>
    <x v="2"/>
    <x v="3"/>
    <x v="0"/>
    <m/>
  </r>
  <r>
    <n v="216708"/>
    <x v="0"/>
    <x v="0"/>
    <x v="0"/>
    <x v="0"/>
    <x v="8"/>
    <x v="105"/>
    <x v="0"/>
    <x v="0"/>
    <s v="Tesseramento"/>
    <x v="2"/>
    <x v="0"/>
    <x v="0"/>
    <m/>
  </r>
  <r>
    <n v="17155"/>
    <x v="0"/>
    <x v="0"/>
    <x v="0"/>
    <x v="0"/>
    <x v="8"/>
    <x v="105"/>
    <x v="0"/>
    <x v="0"/>
    <s v="Tesseramento"/>
    <x v="2"/>
    <x v="4"/>
    <x v="0"/>
    <m/>
  </r>
  <r>
    <n v="62334"/>
    <x v="0"/>
    <x v="0"/>
    <x v="0"/>
    <x v="0"/>
    <x v="8"/>
    <x v="105"/>
    <x v="0"/>
    <x v="0"/>
    <s v="Tesseramento"/>
    <x v="2"/>
    <x v="0"/>
    <x v="0"/>
    <m/>
  </r>
  <r>
    <n v="131985"/>
    <x v="0"/>
    <x v="0"/>
    <x v="0"/>
    <x v="0"/>
    <x v="8"/>
    <x v="105"/>
    <x v="0"/>
    <x v="0"/>
    <s v="Tesseramento"/>
    <x v="2"/>
    <x v="0"/>
    <x v="0"/>
    <m/>
  </r>
  <r>
    <n v="17166"/>
    <x v="0"/>
    <x v="0"/>
    <x v="0"/>
    <x v="0"/>
    <x v="8"/>
    <x v="105"/>
    <x v="0"/>
    <x v="0"/>
    <s v="Tesseramento"/>
    <x v="2"/>
    <x v="4"/>
    <x v="0"/>
    <m/>
  </r>
  <r>
    <n v="217052"/>
    <x v="0"/>
    <x v="0"/>
    <x v="0"/>
    <x v="0"/>
    <x v="8"/>
    <x v="105"/>
    <x v="0"/>
    <x v="0"/>
    <s v="Tesseramento"/>
    <x v="2"/>
    <x v="0"/>
    <x v="0"/>
    <m/>
  </r>
  <r>
    <n v="34200"/>
    <x v="0"/>
    <x v="2"/>
    <x v="0"/>
    <x v="0"/>
    <x v="8"/>
    <x v="105"/>
    <x v="1"/>
    <x v="0"/>
    <s v="Tesseramento"/>
    <x v="2"/>
    <x v="9"/>
    <x v="0"/>
    <m/>
  </r>
  <r>
    <n v="149230"/>
    <x v="0"/>
    <x v="0"/>
    <x v="0"/>
    <x v="0"/>
    <x v="8"/>
    <x v="105"/>
    <x v="0"/>
    <x v="0"/>
    <s v="Tesseramento"/>
    <x v="2"/>
    <x v="3"/>
    <x v="0"/>
    <m/>
  </r>
  <r>
    <n v="97840"/>
    <x v="0"/>
    <x v="0"/>
    <x v="0"/>
    <x v="0"/>
    <x v="8"/>
    <x v="105"/>
    <x v="0"/>
    <x v="0"/>
    <s v="Tesseramento"/>
    <x v="2"/>
    <x v="3"/>
    <x v="0"/>
    <m/>
  </r>
  <r>
    <n v="151805"/>
    <x v="0"/>
    <x v="0"/>
    <x v="0"/>
    <x v="0"/>
    <x v="8"/>
    <x v="105"/>
    <x v="0"/>
    <x v="1"/>
    <s v="Tesseramento"/>
    <x v="2"/>
    <x v="3"/>
    <x v="0"/>
    <m/>
  </r>
  <r>
    <n v="26734"/>
    <x v="0"/>
    <x v="0"/>
    <x v="0"/>
    <x v="0"/>
    <x v="8"/>
    <x v="105"/>
    <x v="0"/>
    <x v="0"/>
    <s v="Tesseramento"/>
    <x v="2"/>
    <x v="0"/>
    <x v="0"/>
    <m/>
  </r>
  <r>
    <n v="197344"/>
    <x v="0"/>
    <x v="0"/>
    <x v="0"/>
    <x v="0"/>
    <x v="8"/>
    <x v="105"/>
    <x v="0"/>
    <x v="0"/>
    <s v="Tesseramento"/>
    <x v="2"/>
    <x v="3"/>
    <x v="0"/>
    <m/>
  </r>
  <r>
    <n v="26900"/>
    <x v="0"/>
    <x v="0"/>
    <x v="0"/>
    <x v="0"/>
    <x v="8"/>
    <x v="105"/>
    <x v="0"/>
    <x v="0"/>
    <s v="Tesseramento"/>
    <x v="2"/>
    <x v="3"/>
    <x v="0"/>
    <m/>
  </r>
  <r>
    <n v="31064"/>
    <x v="0"/>
    <x v="0"/>
    <x v="0"/>
    <x v="0"/>
    <x v="8"/>
    <x v="105"/>
    <x v="0"/>
    <x v="0"/>
    <s v="Tesseramento"/>
    <x v="2"/>
    <x v="4"/>
    <x v="0"/>
    <m/>
  </r>
  <r>
    <n v="140562"/>
    <x v="0"/>
    <x v="0"/>
    <x v="0"/>
    <x v="0"/>
    <x v="8"/>
    <x v="105"/>
    <x v="0"/>
    <x v="1"/>
    <s v="Tesseramento"/>
    <x v="2"/>
    <x v="3"/>
    <x v="0"/>
    <m/>
  </r>
  <r>
    <n v="8521"/>
    <x v="0"/>
    <x v="0"/>
    <x v="0"/>
    <x v="0"/>
    <x v="12"/>
    <x v="27"/>
    <x v="0"/>
    <x v="1"/>
    <s v="Tesseramento"/>
    <x v="1"/>
    <x v="0"/>
    <x v="0"/>
    <m/>
  </r>
  <r>
    <n v="166317"/>
    <x v="0"/>
    <x v="0"/>
    <x v="0"/>
    <x v="0"/>
    <x v="4"/>
    <x v="52"/>
    <x v="0"/>
    <x v="0"/>
    <s v="Tesseramento"/>
    <x v="1"/>
    <x v="3"/>
    <x v="0"/>
    <m/>
  </r>
  <r>
    <n v="218163"/>
    <x v="0"/>
    <x v="0"/>
    <x v="0"/>
    <x v="1"/>
    <x v="4"/>
    <x v="52"/>
    <x v="0"/>
    <x v="1"/>
    <s v="Tesseramento"/>
    <x v="1"/>
    <x v="4"/>
    <x v="0"/>
    <m/>
  </r>
  <r>
    <n v="213890"/>
    <x v="0"/>
    <x v="0"/>
    <x v="0"/>
    <x v="0"/>
    <x v="4"/>
    <x v="368"/>
    <x v="0"/>
    <x v="0"/>
    <s v="Tesseramento"/>
    <x v="1"/>
    <x v="4"/>
    <x v="0"/>
    <m/>
  </r>
  <r>
    <n v="226539"/>
    <x v="0"/>
    <x v="0"/>
    <x v="0"/>
    <x v="1"/>
    <x v="4"/>
    <x v="368"/>
    <x v="0"/>
    <x v="0"/>
    <s v="Tesseramento"/>
    <x v="1"/>
    <x v="1"/>
    <x v="0"/>
    <m/>
  </r>
  <r>
    <n v="160959"/>
    <x v="0"/>
    <x v="0"/>
    <x v="0"/>
    <x v="0"/>
    <x v="4"/>
    <x v="368"/>
    <x v="0"/>
    <x v="0"/>
    <s v="Tesseramento"/>
    <x v="1"/>
    <x v="1"/>
    <x v="0"/>
    <m/>
  </r>
  <r>
    <n v="160958"/>
    <x v="0"/>
    <x v="0"/>
    <x v="0"/>
    <x v="0"/>
    <x v="4"/>
    <x v="368"/>
    <x v="0"/>
    <x v="0"/>
    <s v="Tesseramento"/>
    <x v="1"/>
    <x v="3"/>
    <x v="0"/>
    <m/>
  </r>
  <r>
    <n v="223051"/>
    <x v="1"/>
    <x v="0"/>
    <x v="0"/>
    <x v="0"/>
    <x v="4"/>
    <x v="368"/>
    <x v="0"/>
    <x v="0"/>
    <s v="Tesseramento"/>
    <x v="1"/>
    <x v="2"/>
    <x v="0"/>
    <m/>
  </r>
  <r>
    <n v="206384"/>
    <x v="0"/>
    <x v="0"/>
    <x v="0"/>
    <x v="0"/>
    <x v="4"/>
    <x v="368"/>
    <x v="0"/>
    <x v="0"/>
    <s v="Tesseramento"/>
    <x v="1"/>
    <x v="0"/>
    <x v="0"/>
    <m/>
  </r>
  <r>
    <n v="183232"/>
    <x v="0"/>
    <x v="0"/>
    <x v="0"/>
    <x v="0"/>
    <x v="4"/>
    <x v="368"/>
    <x v="0"/>
    <x v="0"/>
    <s v="Tesseramento"/>
    <x v="1"/>
    <x v="3"/>
    <x v="0"/>
    <m/>
  </r>
  <r>
    <n v="168032"/>
    <x v="0"/>
    <x v="0"/>
    <x v="0"/>
    <x v="0"/>
    <x v="4"/>
    <x v="368"/>
    <x v="0"/>
    <x v="0"/>
    <s v="Tesseramento"/>
    <x v="1"/>
    <x v="4"/>
    <x v="0"/>
    <m/>
  </r>
  <r>
    <n v="234953"/>
    <x v="0"/>
    <x v="1"/>
    <x v="1"/>
    <x v="1"/>
    <x v="2"/>
    <x v="36"/>
    <x v="0"/>
    <x v="1"/>
    <s v="Tesseramento"/>
    <x v="1"/>
    <x v="1"/>
    <x v="0"/>
    <m/>
  </r>
  <r>
    <n v="234955"/>
    <x v="0"/>
    <x v="1"/>
    <x v="1"/>
    <x v="1"/>
    <x v="2"/>
    <x v="36"/>
    <x v="0"/>
    <x v="0"/>
    <s v="Tesseramento"/>
    <x v="1"/>
    <x v="1"/>
    <x v="0"/>
    <m/>
  </r>
  <r>
    <n v="221752"/>
    <x v="0"/>
    <x v="0"/>
    <x v="0"/>
    <x v="1"/>
    <x v="8"/>
    <x v="222"/>
    <x v="0"/>
    <x v="0"/>
    <s v="Tesseramento"/>
    <x v="1"/>
    <x v="0"/>
    <x v="0"/>
    <m/>
  </r>
  <r>
    <n v="80574"/>
    <x v="0"/>
    <x v="0"/>
    <x v="0"/>
    <x v="0"/>
    <x v="7"/>
    <x v="78"/>
    <x v="0"/>
    <x v="0"/>
    <s v="Tesseramento"/>
    <x v="0"/>
    <x v="1"/>
    <x v="0"/>
    <m/>
  </r>
  <r>
    <n v="235194"/>
    <x v="1"/>
    <x v="0"/>
    <x v="1"/>
    <x v="2"/>
    <x v="15"/>
    <x v="104"/>
    <x v="0"/>
    <x v="0"/>
    <s v="Tesseramento"/>
    <x v="1"/>
    <x v="5"/>
    <x v="0"/>
    <m/>
  </r>
  <r>
    <n v="235007"/>
    <x v="0"/>
    <x v="0"/>
    <x v="1"/>
    <x v="1"/>
    <x v="8"/>
    <x v="113"/>
    <x v="0"/>
    <x v="1"/>
    <s v="Tesseramento"/>
    <x v="0"/>
    <x v="3"/>
    <x v="0"/>
    <m/>
  </r>
  <r>
    <n v="235008"/>
    <x v="0"/>
    <x v="0"/>
    <x v="1"/>
    <x v="1"/>
    <x v="8"/>
    <x v="113"/>
    <x v="0"/>
    <x v="1"/>
    <s v="Tesseramento"/>
    <x v="0"/>
    <x v="3"/>
    <x v="0"/>
    <m/>
  </r>
  <r>
    <n v="235009"/>
    <x v="0"/>
    <x v="0"/>
    <x v="1"/>
    <x v="0"/>
    <x v="8"/>
    <x v="113"/>
    <x v="0"/>
    <x v="0"/>
    <s v="Tesseramento"/>
    <x v="0"/>
    <x v="3"/>
    <x v="0"/>
    <m/>
  </r>
  <r>
    <n v="74463"/>
    <x v="0"/>
    <x v="0"/>
    <x v="0"/>
    <x v="0"/>
    <x v="7"/>
    <x v="51"/>
    <x v="0"/>
    <x v="0"/>
    <s v="Tesseramento"/>
    <x v="1"/>
    <x v="3"/>
    <x v="0"/>
    <m/>
  </r>
  <r>
    <n v="73051"/>
    <x v="0"/>
    <x v="0"/>
    <x v="0"/>
    <x v="0"/>
    <x v="7"/>
    <x v="51"/>
    <x v="0"/>
    <x v="1"/>
    <s v="Tesseramento"/>
    <x v="1"/>
    <x v="3"/>
    <x v="0"/>
    <m/>
  </r>
  <r>
    <n v="33194"/>
    <x v="0"/>
    <x v="0"/>
    <x v="0"/>
    <x v="1"/>
    <x v="7"/>
    <x v="51"/>
    <x v="0"/>
    <x v="0"/>
    <s v="Tesseramento"/>
    <x v="1"/>
    <x v="4"/>
    <x v="0"/>
    <m/>
  </r>
  <r>
    <n v="114606"/>
    <x v="0"/>
    <x v="0"/>
    <x v="0"/>
    <x v="0"/>
    <x v="1"/>
    <x v="22"/>
    <x v="0"/>
    <x v="0"/>
    <s v="Tesseramento"/>
    <x v="1"/>
    <x v="4"/>
    <x v="0"/>
    <m/>
  </r>
  <r>
    <n v="86983"/>
    <x v="0"/>
    <x v="0"/>
    <x v="0"/>
    <x v="0"/>
    <x v="7"/>
    <x v="51"/>
    <x v="0"/>
    <x v="1"/>
    <s v="Tesseramento"/>
    <x v="1"/>
    <x v="3"/>
    <x v="0"/>
    <m/>
  </r>
  <r>
    <n v="178340"/>
    <x v="0"/>
    <x v="0"/>
    <x v="0"/>
    <x v="0"/>
    <x v="1"/>
    <x v="22"/>
    <x v="0"/>
    <x v="1"/>
    <s v="Tesseramento"/>
    <x v="1"/>
    <x v="3"/>
    <x v="0"/>
    <m/>
  </r>
  <r>
    <n v="51091"/>
    <x v="0"/>
    <x v="0"/>
    <x v="0"/>
    <x v="0"/>
    <x v="1"/>
    <x v="22"/>
    <x v="0"/>
    <x v="0"/>
    <s v="Tesseramento"/>
    <x v="1"/>
    <x v="3"/>
    <x v="0"/>
    <m/>
  </r>
  <r>
    <n v="150950"/>
    <x v="0"/>
    <x v="0"/>
    <x v="0"/>
    <x v="0"/>
    <x v="1"/>
    <x v="22"/>
    <x v="0"/>
    <x v="0"/>
    <s v="Tesseramento"/>
    <x v="1"/>
    <x v="0"/>
    <x v="0"/>
    <m/>
  </r>
  <r>
    <n v="100940"/>
    <x v="0"/>
    <x v="0"/>
    <x v="0"/>
    <x v="0"/>
    <x v="1"/>
    <x v="22"/>
    <x v="0"/>
    <x v="1"/>
    <s v="Tesseramento"/>
    <x v="1"/>
    <x v="4"/>
    <x v="0"/>
    <m/>
  </r>
  <r>
    <n v="109042"/>
    <x v="0"/>
    <x v="0"/>
    <x v="0"/>
    <x v="0"/>
    <x v="1"/>
    <x v="22"/>
    <x v="0"/>
    <x v="0"/>
    <s v="Tesseramento"/>
    <x v="1"/>
    <x v="3"/>
    <x v="0"/>
    <m/>
  </r>
  <r>
    <n v="160548"/>
    <x v="0"/>
    <x v="0"/>
    <x v="0"/>
    <x v="0"/>
    <x v="1"/>
    <x v="22"/>
    <x v="0"/>
    <x v="0"/>
    <s v="Tesseramento"/>
    <x v="1"/>
    <x v="0"/>
    <x v="0"/>
    <m/>
  </r>
  <r>
    <n v="152168"/>
    <x v="0"/>
    <x v="0"/>
    <x v="0"/>
    <x v="0"/>
    <x v="1"/>
    <x v="22"/>
    <x v="0"/>
    <x v="0"/>
    <s v="Tesseramento"/>
    <x v="1"/>
    <x v="3"/>
    <x v="0"/>
    <m/>
  </r>
  <r>
    <n v="234905"/>
    <x v="0"/>
    <x v="0"/>
    <x v="1"/>
    <x v="3"/>
    <x v="7"/>
    <x v="51"/>
    <x v="0"/>
    <x v="0"/>
    <s v="Tesseramento"/>
    <x v="1"/>
    <x v="1"/>
    <x v="0"/>
    <m/>
  </r>
  <r>
    <n v="64134"/>
    <x v="0"/>
    <x v="0"/>
    <x v="0"/>
    <x v="0"/>
    <x v="1"/>
    <x v="22"/>
    <x v="0"/>
    <x v="0"/>
    <s v="Tesseramento"/>
    <x v="1"/>
    <x v="4"/>
    <x v="0"/>
    <m/>
  </r>
  <r>
    <n v="25229"/>
    <x v="0"/>
    <x v="0"/>
    <x v="0"/>
    <x v="0"/>
    <x v="1"/>
    <x v="22"/>
    <x v="0"/>
    <x v="0"/>
    <s v="Tesseramento"/>
    <x v="1"/>
    <x v="4"/>
    <x v="0"/>
    <m/>
  </r>
  <r>
    <n v="98297"/>
    <x v="0"/>
    <x v="0"/>
    <x v="0"/>
    <x v="0"/>
    <x v="1"/>
    <x v="22"/>
    <x v="0"/>
    <x v="0"/>
    <s v="Tesseramento"/>
    <x v="1"/>
    <x v="3"/>
    <x v="0"/>
    <m/>
  </r>
  <r>
    <n v="59508"/>
    <x v="0"/>
    <x v="0"/>
    <x v="0"/>
    <x v="0"/>
    <x v="1"/>
    <x v="22"/>
    <x v="0"/>
    <x v="0"/>
    <s v="Tesseramento"/>
    <x v="1"/>
    <x v="3"/>
    <x v="0"/>
    <m/>
  </r>
  <r>
    <n v="47981"/>
    <x v="0"/>
    <x v="0"/>
    <x v="0"/>
    <x v="0"/>
    <x v="1"/>
    <x v="22"/>
    <x v="0"/>
    <x v="0"/>
    <s v="Tesseramento"/>
    <x v="1"/>
    <x v="3"/>
    <x v="0"/>
    <m/>
  </r>
  <r>
    <n v="8352"/>
    <x v="0"/>
    <x v="0"/>
    <x v="0"/>
    <x v="0"/>
    <x v="12"/>
    <x v="27"/>
    <x v="0"/>
    <x v="0"/>
    <s v="Tesseramento"/>
    <x v="1"/>
    <x v="0"/>
    <x v="0"/>
    <m/>
  </r>
  <r>
    <n v="75155"/>
    <x v="0"/>
    <x v="0"/>
    <x v="0"/>
    <x v="0"/>
    <x v="4"/>
    <x v="52"/>
    <x v="0"/>
    <x v="1"/>
    <s v="Tesseramento"/>
    <x v="1"/>
    <x v="0"/>
    <x v="0"/>
    <m/>
  </r>
  <r>
    <n v="62414"/>
    <x v="0"/>
    <x v="0"/>
    <x v="0"/>
    <x v="0"/>
    <x v="1"/>
    <x v="22"/>
    <x v="0"/>
    <x v="1"/>
    <s v="Tesseramento"/>
    <x v="1"/>
    <x v="3"/>
    <x v="0"/>
    <m/>
  </r>
  <r>
    <n v="62593"/>
    <x v="0"/>
    <x v="0"/>
    <x v="0"/>
    <x v="0"/>
    <x v="4"/>
    <x v="52"/>
    <x v="0"/>
    <x v="0"/>
    <s v="Tesseramento"/>
    <x v="1"/>
    <x v="3"/>
    <x v="0"/>
    <m/>
  </r>
  <r>
    <n v="65115"/>
    <x v="0"/>
    <x v="0"/>
    <x v="0"/>
    <x v="0"/>
    <x v="1"/>
    <x v="22"/>
    <x v="0"/>
    <x v="0"/>
    <s v="Tesseramento"/>
    <x v="1"/>
    <x v="4"/>
    <x v="0"/>
    <m/>
  </r>
  <r>
    <n v="203105"/>
    <x v="0"/>
    <x v="0"/>
    <x v="0"/>
    <x v="0"/>
    <x v="1"/>
    <x v="22"/>
    <x v="0"/>
    <x v="1"/>
    <s v="Tesseramento"/>
    <x v="1"/>
    <x v="1"/>
    <x v="0"/>
    <m/>
  </r>
  <r>
    <n v="75533"/>
    <x v="0"/>
    <x v="0"/>
    <x v="0"/>
    <x v="0"/>
    <x v="12"/>
    <x v="27"/>
    <x v="0"/>
    <x v="0"/>
    <s v="Tesseramento"/>
    <x v="1"/>
    <x v="1"/>
    <x v="0"/>
    <m/>
  </r>
  <r>
    <n v="236158"/>
    <x v="0"/>
    <x v="0"/>
    <x v="1"/>
    <x v="0"/>
    <x v="6"/>
    <x v="299"/>
    <x v="0"/>
    <x v="0"/>
    <s v="Tesseramento"/>
    <x v="1"/>
    <x v="1"/>
    <x v="0"/>
    <m/>
  </r>
  <r>
    <n v="231792"/>
    <x v="0"/>
    <x v="0"/>
    <x v="0"/>
    <x v="1"/>
    <x v="6"/>
    <x v="299"/>
    <x v="0"/>
    <x v="1"/>
    <s v="Tesseramento"/>
    <x v="1"/>
    <x v="3"/>
    <x v="0"/>
    <m/>
  </r>
  <r>
    <n v="188574"/>
    <x v="1"/>
    <x v="0"/>
    <x v="0"/>
    <x v="0"/>
    <x v="2"/>
    <x v="313"/>
    <x v="0"/>
    <x v="0"/>
    <s v="Tesseramento"/>
    <x v="1"/>
    <x v="6"/>
    <x v="0"/>
    <s v="B"/>
  </r>
  <r>
    <n v="96720"/>
    <x v="0"/>
    <x v="0"/>
    <x v="0"/>
    <x v="0"/>
    <x v="2"/>
    <x v="313"/>
    <x v="0"/>
    <x v="1"/>
    <s v="Tesseramento"/>
    <x v="1"/>
    <x v="4"/>
    <x v="0"/>
    <m/>
  </r>
  <r>
    <n v="224808"/>
    <x v="1"/>
    <x v="0"/>
    <x v="0"/>
    <x v="3"/>
    <x v="2"/>
    <x v="313"/>
    <x v="0"/>
    <x v="0"/>
    <s v="Tesseramento"/>
    <x v="1"/>
    <x v="5"/>
    <x v="0"/>
    <m/>
  </r>
  <r>
    <n v="131957"/>
    <x v="0"/>
    <x v="0"/>
    <x v="0"/>
    <x v="0"/>
    <x v="2"/>
    <x v="313"/>
    <x v="0"/>
    <x v="0"/>
    <s v="Tesseramento"/>
    <x v="1"/>
    <x v="0"/>
    <x v="0"/>
    <m/>
  </r>
  <r>
    <n v="218103"/>
    <x v="0"/>
    <x v="0"/>
    <x v="0"/>
    <x v="0"/>
    <x v="6"/>
    <x v="299"/>
    <x v="0"/>
    <x v="0"/>
    <s v="Tesseramento"/>
    <x v="1"/>
    <x v="0"/>
    <x v="0"/>
    <m/>
  </r>
  <r>
    <n v="199215"/>
    <x v="0"/>
    <x v="0"/>
    <x v="0"/>
    <x v="0"/>
    <x v="6"/>
    <x v="299"/>
    <x v="0"/>
    <x v="0"/>
    <s v="Tesseramento"/>
    <x v="1"/>
    <x v="0"/>
    <x v="0"/>
    <m/>
  </r>
  <r>
    <n v="222741"/>
    <x v="0"/>
    <x v="0"/>
    <x v="0"/>
    <x v="0"/>
    <x v="6"/>
    <x v="299"/>
    <x v="0"/>
    <x v="0"/>
    <s v="Tesseramento"/>
    <x v="1"/>
    <x v="0"/>
    <x v="0"/>
    <m/>
  </r>
  <r>
    <n v="234967"/>
    <x v="0"/>
    <x v="0"/>
    <x v="1"/>
    <x v="2"/>
    <x v="7"/>
    <x v="69"/>
    <x v="0"/>
    <x v="0"/>
    <s v="Tesseramento"/>
    <x v="1"/>
    <x v="3"/>
    <x v="0"/>
    <m/>
  </r>
  <r>
    <n v="91175"/>
    <x v="0"/>
    <x v="0"/>
    <x v="0"/>
    <x v="0"/>
    <x v="8"/>
    <x v="92"/>
    <x v="0"/>
    <x v="0"/>
    <s v="Tesseramento"/>
    <x v="1"/>
    <x v="0"/>
    <x v="0"/>
    <m/>
  </r>
  <r>
    <n v="27920"/>
    <x v="0"/>
    <x v="0"/>
    <x v="0"/>
    <x v="0"/>
    <x v="4"/>
    <x v="87"/>
    <x v="0"/>
    <x v="0"/>
    <s v="Tesseramento"/>
    <x v="0"/>
    <x v="0"/>
    <x v="0"/>
    <m/>
  </r>
  <r>
    <n v="19829"/>
    <x v="0"/>
    <x v="0"/>
    <x v="0"/>
    <x v="0"/>
    <x v="8"/>
    <x v="92"/>
    <x v="0"/>
    <x v="0"/>
    <s v="Tesseramento"/>
    <x v="1"/>
    <x v="4"/>
    <x v="0"/>
    <m/>
  </r>
  <r>
    <n v="206249"/>
    <x v="0"/>
    <x v="0"/>
    <x v="0"/>
    <x v="0"/>
    <x v="8"/>
    <x v="92"/>
    <x v="0"/>
    <x v="0"/>
    <s v="Tesseramento"/>
    <x v="1"/>
    <x v="0"/>
    <x v="0"/>
    <m/>
  </r>
  <r>
    <n v="130042"/>
    <x v="0"/>
    <x v="0"/>
    <x v="0"/>
    <x v="0"/>
    <x v="8"/>
    <x v="92"/>
    <x v="0"/>
    <x v="0"/>
    <s v="Tesseramento"/>
    <x v="1"/>
    <x v="0"/>
    <x v="0"/>
    <m/>
  </r>
  <r>
    <n v="89548"/>
    <x v="0"/>
    <x v="0"/>
    <x v="0"/>
    <x v="0"/>
    <x v="8"/>
    <x v="92"/>
    <x v="0"/>
    <x v="0"/>
    <s v="Tesseramento"/>
    <x v="1"/>
    <x v="0"/>
    <x v="0"/>
    <m/>
  </r>
  <r>
    <n v="172073"/>
    <x v="0"/>
    <x v="0"/>
    <x v="0"/>
    <x v="0"/>
    <x v="8"/>
    <x v="92"/>
    <x v="0"/>
    <x v="0"/>
    <s v="Tesseramento"/>
    <x v="1"/>
    <x v="0"/>
    <x v="0"/>
    <m/>
  </r>
  <r>
    <n v="155693"/>
    <x v="0"/>
    <x v="0"/>
    <x v="0"/>
    <x v="0"/>
    <x v="8"/>
    <x v="92"/>
    <x v="0"/>
    <x v="1"/>
    <s v="Tesseramento"/>
    <x v="1"/>
    <x v="3"/>
    <x v="0"/>
    <m/>
  </r>
  <r>
    <n v="17188"/>
    <x v="0"/>
    <x v="0"/>
    <x v="0"/>
    <x v="0"/>
    <x v="8"/>
    <x v="92"/>
    <x v="0"/>
    <x v="0"/>
    <s v="Tesseramento"/>
    <x v="1"/>
    <x v="4"/>
    <x v="0"/>
    <m/>
  </r>
  <r>
    <n v="234968"/>
    <x v="0"/>
    <x v="0"/>
    <x v="1"/>
    <x v="2"/>
    <x v="7"/>
    <x v="69"/>
    <x v="0"/>
    <x v="0"/>
    <s v="Tesseramento"/>
    <x v="1"/>
    <x v="1"/>
    <x v="0"/>
    <m/>
  </r>
  <r>
    <n v="235984"/>
    <x v="0"/>
    <x v="0"/>
    <x v="1"/>
    <x v="2"/>
    <x v="6"/>
    <x v="299"/>
    <x v="0"/>
    <x v="1"/>
    <s v="Tesseramento"/>
    <x v="1"/>
    <x v="3"/>
    <x v="0"/>
    <m/>
  </r>
  <r>
    <n v="80861"/>
    <x v="0"/>
    <x v="0"/>
    <x v="0"/>
    <x v="0"/>
    <x v="13"/>
    <x v="177"/>
    <x v="0"/>
    <x v="0"/>
    <s v="Tesseramento"/>
    <x v="1"/>
    <x v="3"/>
    <x v="0"/>
    <m/>
  </r>
  <r>
    <n v="7958"/>
    <x v="0"/>
    <x v="0"/>
    <x v="0"/>
    <x v="0"/>
    <x v="13"/>
    <x v="177"/>
    <x v="0"/>
    <x v="1"/>
    <s v="Tesseramento"/>
    <x v="1"/>
    <x v="4"/>
    <x v="0"/>
    <m/>
  </r>
  <r>
    <n v="101325"/>
    <x v="0"/>
    <x v="0"/>
    <x v="0"/>
    <x v="0"/>
    <x v="7"/>
    <x v="185"/>
    <x v="0"/>
    <x v="0"/>
    <s v="Tesseramento"/>
    <x v="1"/>
    <x v="4"/>
    <x v="0"/>
    <m/>
  </r>
  <r>
    <n v="146714"/>
    <x v="0"/>
    <x v="0"/>
    <x v="0"/>
    <x v="0"/>
    <x v="13"/>
    <x v="177"/>
    <x v="0"/>
    <x v="0"/>
    <s v="Tesseramento"/>
    <x v="1"/>
    <x v="4"/>
    <x v="0"/>
    <m/>
  </r>
  <r>
    <n v="143540"/>
    <x v="0"/>
    <x v="0"/>
    <x v="0"/>
    <x v="0"/>
    <x v="13"/>
    <x v="177"/>
    <x v="0"/>
    <x v="1"/>
    <s v="Tesseramento"/>
    <x v="1"/>
    <x v="0"/>
    <x v="0"/>
    <m/>
  </r>
  <r>
    <n v="9431"/>
    <x v="0"/>
    <x v="0"/>
    <x v="0"/>
    <x v="0"/>
    <x v="12"/>
    <x v="309"/>
    <x v="0"/>
    <x v="0"/>
    <s v="Tesseramento"/>
    <x v="0"/>
    <x v="0"/>
    <x v="0"/>
    <m/>
  </r>
  <r>
    <n v="6400"/>
    <x v="0"/>
    <x v="0"/>
    <x v="0"/>
    <x v="0"/>
    <x v="13"/>
    <x v="177"/>
    <x v="0"/>
    <x v="1"/>
    <s v="Tesseramento"/>
    <x v="1"/>
    <x v="0"/>
    <x v="0"/>
    <m/>
  </r>
  <r>
    <n v="1910"/>
    <x v="0"/>
    <x v="0"/>
    <x v="0"/>
    <x v="0"/>
    <x v="12"/>
    <x v="309"/>
    <x v="0"/>
    <x v="0"/>
    <s v="Tesseramento"/>
    <x v="0"/>
    <x v="0"/>
    <x v="0"/>
    <m/>
  </r>
  <r>
    <n v="14870"/>
    <x v="0"/>
    <x v="0"/>
    <x v="0"/>
    <x v="0"/>
    <x v="12"/>
    <x v="309"/>
    <x v="0"/>
    <x v="0"/>
    <s v="Tesseramento"/>
    <x v="0"/>
    <x v="3"/>
    <x v="0"/>
    <m/>
  </r>
  <r>
    <n v="123470"/>
    <x v="0"/>
    <x v="0"/>
    <x v="0"/>
    <x v="0"/>
    <x v="12"/>
    <x v="309"/>
    <x v="0"/>
    <x v="0"/>
    <s v="Tesseramento"/>
    <x v="0"/>
    <x v="1"/>
    <x v="0"/>
    <m/>
  </r>
  <r>
    <n v="128135"/>
    <x v="0"/>
    <x v="0"/>
    <x v="0"/>
    <x v="2"/>
    <x v="12"/>
    <x v="309"/>
    <x v="0"/>
    <x v="0"/>
    <s v="Tesseramento"/>
    <x v="0"/>
    <x v="0"/>
    <x v="0"/>
    <m/>
  </r>
  <r>
    <n v="162121"/>
    <x v="0"/>
    <x v="0"/>
    <x v="0"/>
    <x v="0"/>
    <x v="12"/>
    <x v="309"/>
    <x v="0"/>
    <x v="0"/>
    <s v="Tesseramento"/>
    <x v="0"/>
    <x v="1"/>
    <x v="0"/>
    <m/>
  </r>
  <r>
    <n v="8276"/>
    <x v="0"/>
    <x v="0"/>
    <x v="0"/>
    <x v="0"/>
    <x v="12"/>
    <x v="309"/>
    <x v="0"/>
    <x v="0"/>
    <s v="Tesseramento"/>
    <x v="0"/>
    <x v="3"/>
    <x v="0"/>
    <m/>
  </r>
  <r>
    <n v="82776"/>
    <x v="0"/>
    <x v="0"/>
    <x v="0"/>
    <x v="0"/>
    <x v="12"/>
    <x v="309"/>
    <x v="0"/>
    <x v="0"/>
    <s v="Tesseramento"/>
    <x v="0"/>
    <x v="0"/>
    <x v="0"/>
    <m/>
  </r>
  <r>
    <n v="66820"/>
    <x v="0"/>
    <x v="0"/>
    <x v="0"/>
    <x v="0"/>
    <x v="12"/>
    <x v="309"/>
    <x v="0"/>
    <x v="0"/>
    <s v="Tesseramento"/>
    <x v="0"/>
    <x v="0"/>
    <x v="0"/>
    <m/>
  </r>
  <r>
    <n v="24944"/>
    <x v="0"/>
    <x v="0"/>
    <x v="0"/>
    <x v="0"/>
    <x v="12"/>
    <x v="309"/>
    <x v="0"/>
    <x v="0"/>
    <s v="Tesseramento"/>
    <x v="0"/>
    <x v="0"/>
    <x v="0"/>
    <m/>
  </r>
  <r>
    <n v="9129"/>
    <x v="0"/>
    <x v="0"/>
    <x v="0"/>
    <x v="4"/>
    <x v="12"/>
    <x v="309"/>
    <x v="0"/>
    <x v="0"/>
    <s v="Tesseramento"/>
    <x v="0"/>
    <x v="4"/>
    <x v="0"/>
    <m/>
  </r>
  <r>
    <n v="29020"/>
    <x v="0"/>
    <x v="0"/>
    <x v="0"/>
    <x v="0"/>
    <x v="12"/>
    <x v="309"/>
    <x v="0"/>
    <x v="0"/>
    <s v="Tesseramento"/>
    <x v="0"/>
    <x v="3"/>
    <x v="0"/>
    <m/>
  </r>
  <r>
    <n v="97736"/>
    <x v="0"/>
    <x v="0"/>
    <x v="0"/>
    <x v="0"/>
    <x v="12"/>
    <x v="309"/>
    <x v="0"/>
    <x v="1"/>
    <s v="Tesseramento"/>
    <x v="0"/>
    <x v="3"/>
    <x v="0"/>
    <m/>
  </r>
  <r>
    <n v="215994"/>
    <x v="0"/>
    <x v="0"/>
    <x v="0"/>
    <x v="2"/>
    <x v="12"/>
    <x v="309"/>
    <x v="0"/>
    <x v="0"/>
    <s v="Tesseramento"/>
    <x v="0"/>
    <x v="0"/>
    <x v="0"/>
    <m/>
  </r>
  <r>
    <n v="46731"/>
    <x v="0"/>
    <x v="0"/>
    <x v="0"/>
    <x v="0"/>
    <x v="12"/>
    <x v="309"/>
    <x v="0"/>
    <x v="0"/>
    <s v="Tesseramento"/>
    <x v="0"/>
    <x v="4"/>
    <x v="0"/>
    <m/>
  </r>
  <r>
    <n v="80876"/>
    <x v="0"/>
    <x v="0"/>
    <x v="0"/>
    <x v="4"/>
    <x v="12"/>
    <x v="309"/>
    <x v="0"/>
    <x v="0"/>
    <s v="Tesseramento"/>
    <x v="0"/>
    <x v="4"/>
    <x v="0"/>
    <m/>
  </r>
  <r>
    <n v="50266"/>
    <x v="0"/>
    <x v="0"/>
    <x v="0"/>
    <x v="0"/>
    <x v="12"/>
    <x v="309"/>
    <x v="0"/>
    <x v="0"/>
    <s v="Tesseramento"/>
    <x v="0"/>
    <x v="0"/>
    <x v="0"/>
    <m/>
  </r>
  <r>
    <n v="206299"/>
    <x v="1"/>
    <x v="0"/>
    <x v="0"/>
    <x v="0"/>
    <x v="13"/>
    <x v="177"/>
    <x v="0"/>
    <x v="1"/>
    <s v="Tesseramento"/>
    <x v="1"/>
    <x v="7"/>
    <x v="0"/>
    <s v="B"/>
  </r>
  <r>
    <n v="147438"/>
    <x v="0"/>
    <x v="0"/>
    <x v="0"/>
    <x v="0"/>
    <x v="13"/>
    <x v="177"/>
    <x v="0"/>
    <x v="0"/>
    <s v="Tesseramento"/>
    <x v="1"/>
    <x v="0"/>
    <x v="0"/>
    <m/>
  </r>
  <r>
    <n v="187715"/>
    <x v="0"/>
    <x v="0"/>
    <x v="0"/>
    <x v="3"/>
    <x v="13"/>
    <x v="177"/>
    <x v="0"/>
    <x v="1"/>
    <s v="Tesseramento"/>
    <x v="1"/>
    <x v="4"/>
    <x v="0"/>
    <m/>
  </r>
  <r>
    <n v="58180"/>
    <x v="0"/>
    <x v="0"/>
    <x v="0"/>
    <x v="3"/>
    <x v="11"/>
    <x v="102"/>
    <x v="0"/>
    <x v="0"/>
    <s v="Tesseramento"/>
    <x v="1"/>
    <x v="4"/>
    <x v="0"/>
    <m/>
  </r>
  <r>
    <n v="197417"/>
    <x v="0"/>
    <x v="0"/>
    <x v="0"/>
    <x v="0"/>
    <x v="8"/>
    <x v="372"/>
    <x v="0"/>
    <x v="0"/>
    <s v="Tesseramento"/>
    <x v="0"/>
    <x v="0"/>
    <x v="0"/>
    <m/>
  </r>
  <r>
    <n v="133557"/>
    <x v="0"/>
    <x v="0"/>
    <x v="0"/>
    <x v="0"/>
    <x v="2"/>
    <x v="364"/>
    <x v="0"/>
    <x v="0"/>
    <s v="Tesseramento"/>
    <x v="1"/>
    <x v="4"/>
    <x v="0"/>
    <m/>
  </r>
  <r>
    <n v="96709"/>
    <x v="0"/>
    <x v="0"/>
    <x v="0"/>
    <x v="4"/>
    <x v="2"/>
    <x v="364"/>
    <x v="0"/>
    <x v="0"/>
    <s v="Tesseramento"/>
    <x v="1"/>
    <x v="4"/>
    <x v="0"/>
    <m/>
  </r>
  <r>
    <n v="224628"/>
    <x v="1"/>
    <x v="0"/>
    <x v="0"/>
    <x v="1"/>
    <x v="2"/>
    <x v="364"/>
    <x v="0"/>
    <x v="0"/>
    <s v="Tesseramento"/>
    <x v="1"/>
    <x v="5"/>
    <x v="0"/>
    <m/>
  </r>
  <r>
    <n v="227333"/>
    <x v="0"/>
    <x v="0"/>
    <x v="0"/>
    <x v="0"/>
    <x v="2"/>
    <x v="364"/>
    <x v="0"/>
    <x v="0"/>
    <s v="Tesseramento"/>
    <x v="1"/>
    <x v="0"/>
    <x v="0"/>
    <m/>
  </r>
  <r>
    <n v="53907"/>
    <x v="0"/>
    <x v="0"/>
    <x v="0"/>
    <x v="0"/>
    <x v="2"/>
    <x v="364"/>
    <x v="0"/>
    <x v="0"/>
    <s v="Tesseramento"/>
    <x v="1"/>
    <x v="0"/>
    <x v="0"/>
    <m/>
  </r>
  <r>
    <n v="138909"/>
    <x v="0"/>
    <x v="0"/>
    <x v="0"/>
    <x v="0"/>
    <x v="2"/>
    <x v="364"/>
    <x v="0"/>
    <x v="0"/>
    <s v="Tesseramento"/>
    <x v="1"/>
    <x v="0"/>
    <x v="0"/>
    <m/>
  </r>
  <r>
    <n v="95708"/>
    <x v="0"/>
    <x v="0"/>
    <x v="0"/>
    <x v="0"/>
    <x v="2"/>
    <x v="364"/>
    <x v="0"/>
    <x v="0"/>
    <s v="Tesseramento"/>
    <x v="1"/>
    <x v="3"/>
    <x v="0"/>
    <m/>
  </r>
  <r>
    <n v="127780"/>
    <x v="0"/>
    <x v="0"/>
    <x v="0"/>
    <x v="0"/>
    <x v="2"/>
    <x v="364"/>
    <x v="0"/>
    <x v="0"/>
    <s v="Tesseramento"/>
    <x v="1"/>
    <x v="1"/>
    <x v="0"/>
    <m/>
  </r>
  <r>
    <n v="73195"/>
    <x v="0"/>
    <x v="0"/>
    <x v="0"/>
    <x v="0"/>
    <x v="2"/>
    <x v="364"/>
    <x v="0"/>
    <x v="0"/>
    <s v="Tesseramento"/>
    <x v="1"/>
    <x v="4"/>
    <x v="0"/>
    <m/>
  </r>
  <r>
    <n v="156234"/>
    <x v="0"/>
    <x v="0"/>
    <x v="0"/>
    <x v="0"/>
    <x v="2"/>
    <x v="364"/>
    <x v="0"/>
    <x v="0"/>
    <s v="Tesseramento"/>
    <x v="1"/>
    <x v="3"/>
    <x v="0"/>
    <m/>
  </r>
  <r>
    <n v="95711"/>
    <x v="0"/>
    <x v="0"/>
    <x v="0"/>
    <x v="1"/>
    <x v="2"/>
    <x v="364"/>
    <x v="0"/>
    <x v="1"/>
    <s v="Tesseramento"/>
    <x v="1"/>
    <x v="0"/>
    <x v="0"/>
    <m/>
  </r>
  <r>
    <n v="141774"/>
    <x v="0"/>
    <x v="0"/>
    <x v="0"/>
    <x v="0"/>
    <x v="2"/>
    <x v="364"/>
    <x v="0"/>
    <x v="1"/>
    <s v="Tesseramento"/>
    <x v="1"/>
    <x v="4"/>
    <x v="0"/>
    <m/>
  </r>
  <r>
    <n v="61627"/>
    <x v="0"/>
    <x v="0"/>
    <x v="0"/>
    <x v="0"/>
    <x v="2"/>
    <x v="364"/>
    <x v="0"/>
    <x v="0"/>
    <s v="Tesseramento"/>
    <x v="1"/>
    <x v="4"/>
    <x v="0"/>
    <m/>
  </r>
  <r>
    <n v="51807"/>
    <x v="0"/>
    <x v="0"/>
    <x v="0"/>
    <x v="0"/>
    <x v="2"/>
    <x v="364"/>
    <x v="0"/>
    <x v="0"/>
    <s v="Tesseramento"/>
    <x v="1"/>
    <x v="4"/>
    <x v="0"/>
    <m/>
  </r>
  <r>
    <n v="193082"/>
    <x v="0"/>
    <x v="0"/>
    <x v="0"/>
    <x v="0"/>
    <x v="2"/>
    <x v="364"/>
    <x v="0"/>
    <x v="0"/>
    <s v="Tesseramento"/>
    <x v="1"/>
    <x v="3"/>
    <x v="0"/>
    <m/>
  </r>
  <r>
    <n v="95722"/>
    <x v="0"/>
    <x v="0"/>
    <x v="0"/>
    <x v="1"/>
    <x v="2"/>
    <x v="364"/>
    <x v="0"/>
    <x v="0"/>
    <s v="Tesseramento"/>
    <x v="1"/>
    <x v="0"/>
    <x v="0"/>
    <m/>
  </r>
  <r>
    <n v="137565"/>
    <x v="0"/>
    <x v="0"/>
    <x v="0"/>
    <x v="0"/>
    <x v="2"/>
    <x v="364"/>
    <x v="0"/>
    <x v="0"/>
    <s v="Tesseramento"/>
    <x v="1"/>
    <x v="3"/>
    <x v="0"/>
    <m/>
  </r>
  <r>
    <n v="153596"/>
    <x v="0"/>
    <x v="0"/>
    <x v="0"/>
    <x v="0"/>
    <x v="2"/>
    <x v="364"/>
    <x v="0"/>
    <x v="0"/>
    <s v="Tesseramento"/>
    <x v="1"/>
    <x v="4"/>
    <x v="0"/>
    <m/>
  </r>
  <r>
    <n v="150880"/>
    <x v="0"/>
    <x v="0"/>
    <x v="0"/>
    <x v="0"/>
    <x v="2"/>
    <x v="364"/>
    <x v="0"/>
    <x v="0"/>
    <s v="Tesseramento"/>
    <x v="1"/>
    <x v="1"/>
    <x v="0"/>
    <m/>
  </r>
  <r>
    <n v="65664"/>
    <x v="0"/>
    <x v="0"/>
    <x v="0"/>
    <x v="0"/>
    <x v="2"/>
    <x v="364"/>
    <x v="0"/>
    <x v="0"/>
    <s v="Tesseramento"/>
    <x v="1"/>
    <x v="3"/>
    <x v="0"/>
    <m/>
  </r>
  <r>
    <n v="49924"/>
    <x v="0"/>
    <x v="0"/>
    <x v="0"/>
    <x v="0"/>
    <x v="2"/>
    <x v="364"/>
    <x v="0"/>
    <x v="0"/>
    <s v="Tesseramento"/>
    <x v="1"/>
    <x v="4"/>
    <x v="0"/>
    <m/>
  </r>
  <r>
    <n v="173981"/>
    <x v="0"/>
    <x v="0"/>
    <x v="0"/>
    <x v="0"/>
    <x v="2"/>
    <x v="364"/>
    <x v="0"/>
    <x v="0"/>
    <s v="Tesseramento"/>
    <x v="1"/>
    <x v="4"/>
    <x v="0"/>
    <m/>
  </r>
  <r>
    <n v="178302"/>
    <x v="0"/>
    <x v="0"/>
    <x v="0"/>
    <x v="0"/>
    <x v="2"/>
    <x v="364"/>
    <x v="0"/>
    <x v="0"/>
    <s v="Tesseramento"/>
    <x v="1"/>
    <x v="3"/>
    <x v="0"/>
    <m/>
  </r>
  <r>
    <n v="80126"/>
    <x v="0"/>
    <x v="0"/>
    <x v="0"/>
    <x v="0"/>
    <x v="2"/>
    <x v="364"/>
    <x v="0"/>
    <x v="0"/>
    <s v="Tesseramento"/>
    <x v="1"/>
    <x v="3"/>
    <x v="0"/>
    <m/>
  </r>
  <r>
    <n v="137740"/>
    <x v="0"/>
    <x v="0"/>
    <x v="0"/>
    <x v="0"/>
    <x v="2"/>
    <x v="364"/>
    <x v="0"/>
    <x v="0"/>
    <s v="Tesseramento"/>
    <x v="1"/>
    <x v="0"/>
    <x v="0"/>
    <m/>
  </r>
  <r>
    <n v="235600"/>
    <x v="0"/>
    <x v="0"/>
    <x v="1"/>
    <x v="0"/>
    <x v="2"/>
    <x v="364"/>
    <x v="0"/>
    <x v="0"/>
    <s v="Tesseramento"/>
    <x v="1"/>
    <x v="0"/>
    <x v="0"/>
    <m/>
  </r>
  <r>
    <n v="235599"/>
    <x v="1"/>
    <x v="0"/>
    <x v="1"/>
    <x v="2"/>
    <x v="2"/>
    <x v="364"/>
    <x v="0"/>
    <x v="0"/>
    <s v="Tesseramento"/>
    <x v="1"/>
    <x v="5"/>
    <x v="0"/>
    <m/>
  </r>
  <r>
    <n v="235598"/>
    <x v="0"/>
    <x v="0"/>
    <x v="1"/>
    <x v="0"/>
    <x v="2"/>
    <x v="364"/>
    <x v="0"/>
    <x v="0"/>
    <s v="Tesseramento"/>
    <x v="1"/>
    <x v="0"/>
    <x v="0"/>
    <m/>
  </r>
  <r>
    <n v="235597"/>
    <x v="0"/>
    <x v="0"/>
    <x v="1"/>
    <x v="0"/>
    <x v="2"/>
    <x v="364"/>
    <x v="0"/>
    <x v="1"/>
    <s v="Tesseramento"/>
    <x v="1"/>
    <x v="0"/>
    <x v="0"/>
    <m/>
  </r>
  <r>
    <n v="29101"/>
    <x v="0"/>
    <x v="0"/>
    <x v="0"/>
    <x v="0"/>
    <x v="2"/>
    <x v="353"/>
    <x v="0"/>
    <x v="0"/>
    <s v="Tesseramento"/>
    <x v="1"/>
    <x v="4"/>
    <x v="0"/>
    <m/>
  </r>
  <r>
    <n v="114102"/>
    <x v="0"/>
    <x v="0"/>
    <x v="0"/>
    <x v="0"/>
    <x v="2"/>
    <x v="353"/>
    <x v="0"/>
    <x v="0"/>
    <s v="Tesseramento"/>
    <x v="1"/>
    <x v="0"/>
    <x v="0"/>
    <m/>
  </r>
  <r>
    <n v="153457"/>
    <x v="0"/>
    <x v="0"/>
    <x v="0"/>
    <x v="0"/>
    <x v="2"/>
    <x v="353"/>
    <x v="0"/>
    <x v="1"/>
    <s v="Tesseramento"/>
    <x v="1"/>
    <x v="0"/>
    <x v="0"/>
    <m/>
  </r>
  <r>
    <n v="235596"/>
    <x v="0"/>
    <x v="0"/>
    <x v="1"/>
    <x v="1"/>
    <x v="2"/>
    <x v="364"/>
    <x v="0"/>
    <x v="0"/>
    <s v="Tesseramento"/>
    <x v="1"/>
    <x v="3"/>
    <x v="0"/>
    <m/>
  </r>
  <r>
    <n v="188702"/>
    <x v="0"/>
    <x v="0"/>
    <x v="2"/>
    <x v="1"/>
    <x v="2"/>
    <x v="364"/>
    <x v="0"/>
    <x v="0"/>
    <s v="Tesseramento"/>
    <x v="1"/>
    <x v="4"/>
    <x v="0"/>
    <m/>
  </r>
  <r>
    <n v="105864"/>
    <x v="0"/>
    <x v="0"/>
    <x v="2"/>
    <x v="0"/>
    <x v="2"/>
    <x v="364"/>
    <x v="0"/>
    <x v="0"/>
    <s v="Tesseramento"/>
    <x v="1"/>
    <x v="4"/>
    <x v="0"/>
    <m/>
  </r>
  <r>
    <n v="119633"/>
    <x v="0"/>
    <x v="0"/>
    <x v="2"/>
    <x v="0"/>
    <x v="2"/>
    <x v="364"/>
    <x v="0"/>
    <x v="0"/>
    <s v="Tesseramento"/>
    <x v="1"/>
    <x v="0"/>
    <x v="0"/>
    <m/>
  </r>
  <r>
    <n v="234919"/>
    <x v="0"/>
    <x v="0"/>
    <x v="1"/>
    <x v="1"/>
    <x v="2"/>
    <x v="353"/>
    <x v="0"/>
    <x v="1"/>
    <s v="Tesseramento"/>
    <x v="1"/>
    <x v="0"/>
    <x v="0"/>
    <m/>
  </r>
  <r>
    <n v="21887"/>
    <x v="0"/>
    <x v="0"/>
    <x v="0"/>
    <x v="0"/>
    <x v="8"/>
    <x v="304"/>
    <x v="0"/>
    <x v="1"/>
    <s v="Tesseramento"/>
    <x v="0"/>
    <x v="4"/>
    <x v="0"/>
    <m/>
  </r>
  <r>
    <n v="143373"/>
    <x v="0"/>
    <x v="0"/>
    <x v="0"/>
    <x v="1"/>
    <x v="8"/>
    <x v="304"/>
    <x v="0"/>
    <x v="1"/>
    <s v="Tesseramento"/>
    <x v="0"/>
    <x v="3"/>
    <x v="0"/>
    <m/>
  </r>
  <r>
    <n v="143376"/>
    <x v="0"/>
    <x v="0"/>
    <x v="0"/>
    <x v="1"/>
    <x v="8"/>
    <x v="304"/>
    <x v="0"/>
    <x v="0"/>
    <s v="Tesseramento"/>
    <x v="0"/>
    <x v="3"/>
    <x v="0"/>
    <m/>
  </r>
  <r>
    <n v="130800"/>
    <x v="0"/>
    <x v="0"/>
    <x v="0"/>
    <x v="0"/>
    <x v="8"/>
    <x v="304"/>
    <x v="0"/>
    <x v="0"/>
    <s v="Tesseramento"/>
    <x v="0"/>
    <x v="0"/>
    <x v="0"/>
    <m/>
  </r>
  <r>
    <n v="175817"/>
    <x v="1"/>
    <x v="0"/>
    <x v="0"/>
    <x v="0"/>
    <x v="8"/>
    <x v="304"/>
    <x v="0"/>
    <x v="0"/>
    <s v="Tesseramento"/>
    <x v="0"/>
    <x v="6"/>
    <x v="0"/>
    <m/>
  </r>
  <r>
    <n v="23040"/>
    <x v="0"/>
    <x v="0"/>
    <x v="0"/>
    <x v="1"/>
    <x v="7"/>
    <x v="51"/>
    <x v="0"/>
    <x v="1"/>
    <s v="Tesseramento"/>
    <x v="1"/>
    <x v="0"/>
    <x v="0"/>
    <m/>
  </r>
  <r>
    <n v="234906"/>
    <x v="0"/>
    <x v="0"/>
    <x v="1"/>
    <x v="1"/>
    <x v="7"/>
    <x v="51"/>
    <x v="0"/>
    <x v="1"/>
    <s v="Tesseramento"/>
    <x v="1"/>
    <x v="0"/>
    <x v="0"/>
    <m/>
  </r>
  <r>
    <n v="234898"/>
    <x v="0"/>
    <x v="0"/>
    <x v="1"/>
    <x v="1"/>
    <x v="8"/>
    <x v="304"/>
    <x v="0"/>
    <x v="0"/>
    <s v="Tesseramento"/>
    <x v="0"/>
    <x v="1"/>
    <x v="0"/>
    <m/>
  </r>
  <r>
    <n v="197292"/>
    <x v="0"/>
    <x v="2"/>
    <x v="0"/>
    <x v="0"/>
    <x v="7"/>
    <x v="293"/>
    <x v="1"/>
    <x v="0"/>
    <s v="Tesseramento"/>
    <x v="1"/>
    <x v="8"/>
    <x v="0"/>
    <m/>
  </r>
  <r>
    <n v="18225"/>
    <x v="0"/>
    <x v="0"/>
    <x v="2"/>
    <x v="4"/>
    <x v="7"/>
    <x v="293"/>
    <x v="0"/>
    <x v="0"/>
    <s v="Tesseramento"/>
    <x v="1"/>
    <x v="3"/>
    <x v="0"/>
    <m/>
  </r>
  <r>
    <n v="221837"/>
    <x v="0"/>
    <x v="0"/>
    <x v="0"/>
    <x v="0"/>
    <x v="11"/>
    <x v="102"/>
    <x v="0"/>
    <x v="0"/>
    <s v="Tesseramento"/>
    <x v="1"/>
    <x v="1"/>
    <x v="0"/>
    <m/>
  </r>
  <r>
    <n v="57886"/>
    <x v="0"/>
    <x v="0"/>
    <x v="0"/>
    <x v="0"/>
    <x v="7"/>
    <x v="51"/>
    <x v="0"/>
    <x v="1"/>
    <s v="Tesseramento"/>
    <x v="1"/>
    <x v="1"/>
    <x v="0"/>
    <m/>
  </r>
  <r>
    <n v="94205"/>
    <x v="0"/>
    <x v="0"/>
    <x v="0"/>
    <x v="0"/>
    <x v="6"/>
    <x v="354"/>
    <x v="0"/>
    <x v="0"/>
    <s v="Tesseramento"/>
    <x v="0"/>
    <x v="0"/>
    <x v="0"/>
    <m/>
  </r>
  <r>
    <n v="28143"/>
    <x v="0"/>
    <x v="0"/>
    <x v="0"/>
    <x v="0"/>
    <x v="7"/>
    <x v="45"/>
    <x v="0"/>
    <x v="1"/>
    <s v="Tesseramento"/>
    <x v="1"/>
    <x v="3"/>
    <x v="0"/>
    <m/>
  </r>
  <r>
    <n v="176769"/>
    <x v="0"/>
    <x v="1"/>
    <x v="0"/>
    <x v="3"/>
    <x v="7"/>
    <x v="45"/>
    <x v="0"/>
    <x v="0"/>
    <s v="Tesseramento"/>
    <x v="1"/>
    <x v="3"/>
    <x v="0"/>
    <m/>
  </r>
  <r>
    <n v="46144"/>
    <x v="0"/>
    <x v="1"/>
    <x v="0"/>
    <x v="2"/>
    <x v="7"/>
    <x v="45"/>
    <x v="0"/>
    <x v="0"/>
    <s v="Tesseramento"/>
    <x v="1"/>
    <x v="3"/>
    <x v="0"/>
    <m/>
  </r>
  <r>
    <n v="106742"/>
    <x v="0"/>
    <x v="0"/>
    <x v="0"/>
    <x v="0"/>
    <x v="8"/>
    <x v="98"/>
    <x v="0"/>
    <x v="0"/>
    <s v="Tesseramento"/>
    <x v="0"/>
    <x v="0"/>
    <x v="0"/>
    <m/>
  </r>
  <r>
    <n v="218299"/>
    <x v="0"/>
    <x v="0"/>
    <x v="0"/>
    <x v="0"/>
    <x v="8"/>
    <x v="98"/>
    <x v="0"/>
    <x v="0"/>
    <s v="Tesseramento"/>
    <x v="0"/>
    <x v="0"/>
    <x v="0"/>
    <m/>
  </r>
  <r>
    <n v="160870"/>
    <x v="0"/>
    <x v="0"/>
    <x v="0"/>
    <x v="0"/>
    <x v="11"/>
    <x v="102"/>
    <x v="0"/>
    <x v="0"/>
    <s v="Tesseramento"/>
    <x v="1"/>
    <x v="3"/>
    <x v="0"/>
    <m/>
  </r>
  <r>
    <n v="112771"/>
    <x v="0"/>
    <x v="0"/>
    <x v="0"/>
    <x v="0"/>
    <x v="11"/>
    <x v="91"/>
    <x v="0"/>
    <x v="0"/>
    <s v="Tesseramento"/>
    <x v="1"/>
    <x v="4"/>
    <x v="0"/>
    <m/>
  </r>
  <r>
    <n v="236159"/>
    <x v="0"/>
    <x v="0"/>
    <x v="1"/>
    <x v="2"/>
    <x v="6"/>
    <x v="299"/>
    <x v="0"/>
    <x v="0"/>
    <s v="Tesseramento"/>
    <x v="1"/>
    <x v="3"/>
    <x v="0"/>
    <m/>
  </r>
  <r>
    <n v="222841"/>
    <x v="0"/>
    <x v="0"/>
    <x v="0"/>
    <x v="1"/>
    <x v="2"/>
    <x v="216"/>
    <x v="0"/>
    <x v="0"/>
    <s v="Tesseramento"/>
    <x v="0"/>
    <x v="0"/>
    <x v="0"/>
    <m/>
  </r>
  <r>
    <n v="232551"/>
    <x v="0"/>
    <x v="0"/>
    <x v="0"/>
    <x v="1"/>
    <x v="6"/>
    <x v="299"/>
    <x v="0"/>
    <x v="0"/>
    <s v="Tesseramento"/>
    <x v="1"/>
    <x v="0"/>
    <x v="0"/>
    <m/>
  </r>
  <r>
    <n v="204509"/>
    <x v="0"/>
    <x v="0"/>
    <x v="0"/>
    <x v="0"/>
    <x v="6"/>
    <x v="299"/>
    <x v="0"/>
    <x v="0"/>
    <s v="Tesseramento"/>
    <x v="1"/>
    <x v="0"/>
    <x v="0"/>
    <m/>
  </r>
  <r>
    <n v="236169"/>
    <x v="0"/>
    <x v="0"/>
    <x v="1"/>
    <x v="2"/>
    <x v="6"/>
    <x v="299"/>
    <x v="0"/>
    <x v="1"/>
    <s v="Tesseramento"/>
    <x v="1"/>
    <x v="4"/>
    <x v="0"/>
    <m/>
  </r>
  <r>
    <n v="63052"/>
    <x v="0"/>
    <x v="0"/>
    <x v="0"/>
    <x v="0"/>
    <x v="8"/>
    <x v="92"/>
    <x v="0"/>
    <x v="0"/>
    <s v="Tesseramento"/>
    <x v="1"/>
    <x v="4"/>
    <x v="0"/>
    <m/>
  </r>
  <r>
    <n v="16435"/>
    <x v="0"/>
    <x v="0"/>
    <x v="0"/>
    <x v="0"/>
    <x v="7"/>
    <x v="51"/>
    <x v="0"/>
    <x v="0"/>
    <s v="Tesseramento"/>
    <x v="1"/>
    <x v="4"/>
    <x v="0"/>
    <m/>
  </r>
  <r>
    <n v="72783"/>
    <x v="0"/>
    <x v="0"/>
    <x v="0"/>
    <x v="0"/>
    <x v="8"/>
    <x v="92"/>
    <x v="0"/>
    <x v="1"/>
    <s v="Tesseramento"/>
    <x v="1"/>
    <x v="3"/>
    <x v="0"/>
    <m/>
  </r>
  <r>
    <n v="236160"/>
    <x v="0"/>
    <x v="0"/>
    <x v="1"/>
    <x v="2"/>
    <x v="6"/>
    <x v="299"/>
    <x v="0"/>
    <x v="0"/>
    <s v="Tesseramento"/>
    <x v="1"/>
    <x v="0"/>
    <x v="0"/>
    <m/>
  </r>
  <r>
    <n v="214590"/>
    <x v="0"/>
    <x v="0"/>
    <x v="0"/>
    <x v="0"/>
    <x v="1"/>
    <x v="1"/>
    <x v="0"/>
    <x v="0"/>
    <s v="Tesseramento"/>
    <x v="0"/>
    <x v="3"/>
    <x v="0"/>
    <m/>
  </r>
  <r>
    <n v="236166"/>
    <x v="0"/>
    <x v="0"/>
    <x v="1"/>
    <x v="2"/>
    <x v="6"/>
    <x v="299"/>
    <x v="0"/>
    <x v="1"/>
    <s v="Tesseramento"/>
    <x v="1"/>
    <x v="3"/>
    <x v="0"/>
    <m/>
  </r>
  <r>
    <n v="167940"/>
    <x v="0"/>
    <x v="0"/>
    <x v="0"/>
    <x v="0"/>
    <x v="4"/>
    <x v="166"/>
    <x v="0"/>
    <x v="0"/>
    <s v="Tesseramento"/>
    <x v="1"/>
    <x v="1"/>
    <x v="0"/>
    <m/>
  </r>
  <r>
    <n v="214181"/>
    <x v="1"/>
    <x v="1"/>
    <x v="0"/>
    <x v="0"/>
    <x v="6"/>
    <x v="299"/>
    <x v="0"/>
    <x v="0"/>
    <s v="Tesseramento"/>
    <x v="1"/>
    <x v="2"/>
    <x v="0"/>
    <m/>
  </r>
  <r>
    <n v="186144"/>
    <x v="0"/>
    <x v="0"/>
    <x v="2"/>
    <x v="0"/>
    <x v="1"/>
    <x v="324"/>
    <x v="0"/>
    <x v="0"/>
    <s v="Tesseramento"/>
    <x v="1"/>
    <x v="0"/>
    <x v="0"/>
    <m/>
  </r>
  <r>
    <n v="234829"/>
    <x v="1"/>
    <x v="0"/>
    <x v="1"/>
    <x v="2"/>
    <x v="8"/>
    <x v="98"/>
    <x v="0"/>
    <x v="0"/>
    <s v="Tesseramento"/>
    <x v="0"/>
    <x v="7"/>
    <x v="0"/>
    <m/>
  </r>
  <r>
    <n v="234881"/>
    <x v="0"/>
    <x v="0"/>
    <x v="1"/>
    <x v="1"/>
    <x v="1"/>
    <x v="324"/>
    <x v="0"/>
    <x v="0"/>
    <s v="Tesseramento"/>
    <x v="1"/>
    <x v="4"/>
    <x v="0"/>
    <m/>
  </r>
  <r>
    <n v="119975"/>
    <x v="0"/>
    <x v="0"/>
    <x v="0"/>
    <x v="0"/>
    <x v="3"/>
    <x v="331"/>
    <x v="0"/>
    <x v="0"/>
    <s v="Tesseramento"/>
    <x v="1"/>
    <x v="4"/>
    <x v="0"/>
    <m/>
  </r>
  <r>
    <n v="234882"/>
    <x v="0"/>
    <x v="0"/>
    <x v="1"/>
    <x v="1"/>
    <x v="1"/>
    <x v="324"/>
    <x v="0"/>
    <x v="1"/>
    <s v="Tesseramento"/>
    <x v="1"/>
    <x v="4"/>
    <x v="0"/>
    <m/>
  </r>
  <r>
    <n v="236165"/>
    <x v="0"/>
    <x v="1"/>
    <x v="1"/>
    <x v="2"/>
    <x v="6"/>
    <x v="299"/>
    <x v="0"/>
    <x v="0"/>
    <s v="Tesseramento"/>
    <x v="1"/>
    <x v="3"/>
    <x v="0"/>
    <m/>
  </r>
  <r>
    <n v="188863"/>
    <x v="0"/>
    <x v="0"/>
    <x v="0"/>
    <x v="0"/>
    <x v="8"/>
    <x v="92"/>
    <x v="0"/>
    <x v="0"/>
    <s v="Tesseramento"/>
    <x v="1"/>
    <x v="0"/>
    <x v="0"/>
    <m/>
  </r>
  <r>
    <n v="236167"/>
    <x v="0"/>
    <x v="1"/>
    <x v="1"/>
    <x v="0"/>
    <x v="6"/>
    <x v="299"/>
    <x v="0"/>
    <x v="0"/>
    <s v="Tesseramento"/>
    <x v="1"/>
    <x v="0"/>
    <x v="0"/>
    <m/>
  </r>
  <r>
    <n v="158792"/>
    <x v="0"/>
    <x v="0"/>
    <x v="0"/>
    <x v="0"/>
    <x v="8"/>
    <x v="92"/>
    <x v="0"/>
    <x v="0"/>
    <s v="Tesseramento"/>
    <x v="1"/>
    <x v="4"/>
    <x v="0"/>
    <m/>
  </r>
  <r>
    <n v="137499"/>
    <x v="0"/>
    <x v="0"/>
    <x v="0"/>
    <x v="0"/>
    <x v="8"/>
    <x v="92"/>
    <x v="0"/>
    <x v="0"/>
    <s v="Tesseramento"/>
    <x v="1"/>
    <x v="0"/>
    <x v="0"/>
    <m/>
  </r>
  <r>
    <n v="62085"/>
    <x v="0"/>
    <x v="0"/>
    <x v="0"/>
    <x v="0"/>
    <x v="7"/>
    <x v="135"/>
    <x v="0"/>
    <x v="0"/>
    <s v="Tesseramento"/>
    <x v="1"/>
    <x v="4"/>
    <x v="0"/>
    <m/>
  </r>
  <r>
    <n v="117659"/>
    <x v="0"/>
    <x v="0"/>
    <x v="0"/>
    <x v="0"/>
    <x v="7"/>
    <x v="135"/>
    <x v="0"/>
    <x v="1"/>
    <s v="Tesseramento"/>
    <x v="1"/>
    <x v="4"/>
    <x v="0"/>
    <m/>
  </r>
  <r>
    <n v="204461"/>
    <x v="0"/>
    <x v="0"/>
    <x v="0"/>
    <x v="1"/>
    <x v="1"/>
    <x v="20"/>
    <x v="0"/>
    <x v="0"/>
    <s v="Tesseramento"/>
    <x v="0"/>
    <x v="3"/>
    <x v="0"/>
    <m/>
  </r>
  <r>
    <n v="204460"/>
    <x v="0"/>
    <x v="0"/>
    <x v="0"/>
    <x v="1"/>
    <x v="1"/>
    <x v="20"/>
    <x v="0"/>
    <x v="1"/>
    <s v="Tesseramento"/>
    <x v="0"/>
    <x v="3"/>
    <x v="0"/>
    <m/>
  </r>
  <r>
    <n v="93079"/>
    <x v="0"/>
    <x v="0"/>
    <x v="0"/>
    <x v="0"/>
    <x v="7"/>
    <x v="78"/>
    <x v="0"/>
    <x v="0"/>
    <s v="Tesseramento"/>
    <x v="0"/>
    <x v="0"/>
    <x v="0"/>
    <m/>
  </r>
  <r>
    <n v="54519"/>
    <x v="0"/>
    <x v="0"/>
    <x v="0"/>
    <x v="0"/>
    <x v="7"/>
    <x v="41"/>
    <x v="0"/>
    <x v="1"/>
    <s v="Tesseramento"/>
    <x v="1"/>
    <x v="4"/>
    <x v="0"/>
    <m/>
  </r>
  <r>
    <n v="117946"/>
    <x v="0"/>
    <x v="0"/>
    <x v="0"/>
    <x v="1"/>
    <x v="11"/>
    <x v="141"/>
    <x v="0"/>
    <x v="0"/>
    <s v="Tesseramento"/>
    <x v="1"/>
    <x v="0"/>
    <x v="0"/>
    <m/>
  </r>
  <r>
    <n v="234828"/>
    <x v="1"/>
    <x v="0"/>
    <x v="1"/>
    <x v="3"/>
    <x v="12"/>
    <x v="27"/>
    <x v="0"/>
    <x v="1"/>
    <s v="Tesseramento"/>
    <x v="1"/>
    <x v="5"/>
    <x v="0"/>
    <m/>
  </r>
  <r>
    <n v="15131"/>
    <x v="0"/>
    <x v="0"/>
    <x v="0"/>
    <x v="0"/>
    <x v="7"/>
    <x v="41"/>
    <x v="0"/>
    <x v="0"/>
    <s v="Tesseramento"/>
    <x v="1"/>
    <x v="4"/>
    <x v="0"/>
    <m/>
  </r>
  <r>
    <n v="100324"/>
    <x v="0"/>
    <x v="0"/>
    <x v="0"/>
    <x v="0"/>
    <x v="12"/>
    <x v="27"/>
    <x v="0"/>
    <x v="0"/>
    <s v="Tesseramento"/>
    <x v="1"/>
    <x v="1"/>
    <x v="0"/>
    <m/>
  </r>
  <r>
    <n v="96264"/>
    <x v="0"/>
    <x v="0"/>
    <x v="0"/>
    <x v="0"/>
    <x v="7"/>
    <x v="41"/>
    <x v="0"/>
    <x v="1"/>
    <s v="Tesseramento"/>
    <x v="1"/>
    <x v="0"/>
    <x v="0"/>
    <m/>
  </r>
  <r>
    <n v="188091"/>
    <x v="1"/>
    <x v="0"/>
    <x v="0"/>
    <x v="1"/>
    <x v="7"/>
    <x v="41"/>
    <x v="0"/>
    <x v="0"/>
    <s v="Tesseramento"/>
    <x v="1"/>
    <x v="7"/>
    <x v="0"/>
    <m/>
  </r>
  <r>
    <n v="235010"/>
    <x v="0"/>
    <x v="0"/>
    <x v="1"/>
    <x v="1"/>
    <x v="8"/>
    <x v="113"/>
    <x v="0"/>
    <x v="0"/>
    <s v="Tesseramento"/>
    <x v="0"/>
    <x v="3"/>
    <x v="0"/>
    <m/>
  </r>
  <r>
    <n v="192448"/>
    <x v="0"/>
    <x v="0"/>
    <x v="0"/>
    <x v="0"/>
    <x v="7"/>
    <x v="135"/>
    <x v="0"/>
    <x v="0"/>
    <s v="Tesseramento"/>
    <x v="1"/>
    <x v="0"/>
    <x v="0"/>
    <m/>
  </r>
  <r>
    <n v="235064"/>
    <x v="0"/>
    <x v="0"/>
    <x v="1"/>
    <x v="0"/>
    <x v="7"/>
    <x v="135"/>
    <x v="0"/>
    <x v="0"/>
    <s v="Tesseramento"/>
    <x v="1"/>
    <x v="3"/>
    <x v="0"/>
    <m/>
  </r>
  <r>
    <n v="230879"/>
    <x v="1"/>
    <x v="0"/>
    <x v="0"/>
    <x v="1"/>
    <x v="11"/>
    <x v="278"/>
    <x v="0"/>
    <x v="0"/>
    <s v="Tesseramento"/>
    <x v="1"/>
    <x v="5"/>
    <x v="0"/>
    <m/>
  </r>
  <r>
    <n v="207160"/>
    <x v="0"/>
    <x v="0"/>
    <x v="0"/>
    <x v="1"/>
    <x v="11"/>
    <x v="278"/>
    <x v="0"/>
    <x v="1"/>
    <s v="Tesseramento"/>
    <x v="1"/>
    <x v="0"/>
    <x v="0"/>
    <m/>
  </r>
  <r>
    <n v="171187"/>
    <x v="1"/>
    <x v="0"/>
    <x v="0"/>
    <x v="2"/>
    <x v="11"/>
    <x v="278"/>
    <x v="0"/>
    <x v="0"/>
    <s v="Tesseramento"/>
    <x v="1"/>
    <x v="5"/>
    <x v="0"/>
    <m/>
  </r>
  <r>
    <n v="187081"/>
    <x v="0"/>
    <x v="0"/>
    <x v="0"/>
    <x v="0"/>
    <x v="1"/>
    <x v="20"/>
    <x v="0"/>
    <x v="0"/>
    <s v="Tesseramento"/>
    <x v="0"/>
    <x v="3"/>
    <x v="0"/>
    <m/>
  </r>
  <r>
    <n v="15339"/>
    <x v="0"/>
    <x v="0"/>
    <x v="0"/>
    <x v="0"/>
    <x v="7"/>
    <x v="51"/>
    <x v="0"/>
    <x v="1"/>
    <s v="Tesseramento"/>
    <x v="1"/>
    <x v="4"/>
    <x v="0"/>
    <m/>
  </r>
  <r>
    <n v="45663"/>
    <x v="0"/>
    <x v="0"/>
    <x v="0"/>
    <x v="0"/>
    <x v="7"/>
    <x v="51"/>
    <x v="0"/>
    <x v="0"/>
    <s v="Tesseramento"/>
    <x v="1"/>
    <x v="4"/>
    <x v="0"/>
    <m/>
  </r>
  <r>
    <n v="69985"/>
    <x v="0"/>
    <x v="0"/>
    <x v="0"/>
    <x v="0"/>
    <x v="7"/>
    <x v="51"/>
    <x v="0"/>
    <x v="0"/>
    <s v="Tesseramento"/>
    <x v="1"/>
    <x v="0"/>
    <x v="0"/>
    <m/>
  </r>
  <r>
    <n v="179040"/>
    <x v="0"/>
    <x v="0"/>
    <x v="0"/>
    <x v="0"/>
    <x v="1"/>
    <x v="108"/>
    <x v="0"/>
    <x v="0"/>
    <s v="Tesseramento"/>
    <x v="0"/>
    <x v="0"/>
    <x v="0"/>
    <m/>
  </r>
  <r>
    <n v="26945"/>
    <x v="0"/>
    <x v="0"/>
    <x v="0"/>
    <x v="0"/>
    <x v="2"/>
    <x v="157"/>
    <x v="0"/>
    <x v="0"/>
    <s v="Tesseramento"/>
    <x v="1"/>
    <x v="3"/>
    <x v="0"/>
    <m/>
  </r>
  <r>
    <n v="95384"/>
    <x v="0"/>
    <x v="0"/>
    <x v="0"/>
    <x v="0"/>
    <x v="7"/>
    <x v="51"/>
    <x v="0"/>
    <x v="1"/>
    <s v="Tesseramento"/>
    <x v="1"/>
    <x v="3"/>
    <x v="0"/>
    <m/>
  </r>
  <r>
    <n v="48525"/>
    <x v="0"/>
    <x v="0"/>
    <x v="0"/>
    <x v="0"/>
    <x v="7"/>
    <x v="51"/>
    <x v="0"/>
    <x v="1"/>
    <s v="Tesseramento"/>
    <x v="1"/>
    <x v="4"/>
    <x v="0"/>
    <m/>
  </r>
  <r>
    <n v="123581"/>
    <x v="0"/>
    <x v="0"/>
    <x v="0"/>
    <x v="2"/>
    <x v="7"/>
    <x v="51"/>
    <x v="0"/>
    <x v="1"/>
    <s v="Tesseramento"/>
    <x v="1"/>
    <x v="4"/>
    <x v="0"/>
    <m/>
  </r>
  <r>
    <n v="32304"/>
    <x v="0"/>
    <x v="0"/>
    <x v="0"/>
    <x v="0"/>
    <x v="7"/>
    <x v="45"/>
    <x v="0"/>
    <x v="0"/>
    <s v="Tesseramento"/>
    <x v="1"/>
    <x v="3"/>
    <x v="0"/>
    <m/>
  </r>
  <r>
    <n v="165838"/>
    <x v="0"/>
    <x v="0"/>
    <x v="0"/>
    <x v="0"/>
    <x v="2"/>
    <x v="157"/>
    <x v="0"/>
    <x v="1"/>
    <s v="Tesseramento"/>
    <x v="1"/>
    <x v="0"/>
    <x v="0"/>
    <m/>
  </r>
  <r>
    <n v="234964"/>
    <x v="0"/>
    <x v="1"/>
    <x v="1"/>
    <x v="0"/>
    <x v="9"/>
    <x v="329"/>
    <x v="0"/>
    <x v="0"/>
    <s v="Tesseramento"/>
    <x v="1"/>
    <x v="0"/>
    <x v="0"/>
    <m/>
  </r>
  <r>
    <n v="73631"/>
    <x v="0"/>
    <x v="0"/>
    <x v="0"/>
    <x v="0"/>
    <x v="7"/>
    <x v="205"/>
    <x v="0"/>
    <x v="0"/>
    <s v="Tesseramento"/>
    <x v="1"/>
    <x v="4"/>
    <x v="0"/>
    <m/>
  </r>
  <r>
    <n v="150260"/>
    <x v="0"/>
    <x v="0"/>
    <x v="0"/>
    <x v="0"/>
    <x v="7"/>
    <x v="205"/>
    <x v="0"/>
    <x v="0"/>
    <s v="Tesseramento"/>
    <x v="1"/>
    <x v="0"/>
    <x v="0"/>
    <m/>
  </r>
  <r>
    <n v="78221"/>
    <x v="0"/>
    <x v="0"/>
    <x v="0"/>
    <x v="2"/>
    <x v="7"/>
    <x v="51"/>
    <x v="0"/>
    <x v="0"/>
    <s v="Tesseramento"/>
    <x v="1"/>
    <x v="4"/>
    <x v="0"/>
    <m/>
  </r>
  <r>
    <n v="72907"/>
    <x v="0"/>
    <x v="0"/>
    <x v="0"/>
    <x v="0"/>
    <x v="7"/>
    <x v="51"/>
    <x v="0"/>
    <x v="0"/>
    <s v="Tesseramento"/>
    <x v="1"/>
    <x v="4"/>
    <x v="0"/>
    <m/>
  </r>
  <r>
    <n v="119266"/>
    <x v="1"/>
    <x v="0"/>
    <x v="0"/>
    <x v="0"/>
    <x v="7"/>
    <x v="51"/>
    <x v="0"/>
    <x v="1"/>
    <s v="Tesseramento"/>
    <x v="1"/>
    <x v="2"/>
    <x v="0"/>
    <m/>
  </r>
  <r>
    <n v="15293"/>
    <x v="0"/>
    <x v="0"/>
    <x v="0"/>
    <x v="0"/>
    <x v="7"/>
    <x v="51"/>
    <x v="0"/>
    <x v="0"/>
    <s v="Tesseramento"/>
    <x v="1"/>
    <x v="0"/>
    <x v="0"/>
    <m/>
  </r>
  <r>
    <n v="223206"/>
    <x v="0"/>
    <x v="1"/>
    <x v="0"/>
    <x v="1"/>
    <x v="8"/>
    <x v="113"/>
    <x v="0"/>
    <x v="1"/>
    <s v="Tesseramento"/>
    <x v="0"/>
    <x v="4"/>
    <x v="0"/>
    <m/>
  </r>
  <r>
    <n v="223207"/>
    <x v="0"/>
    <x v="1"/>
    <x v="0"/>
    <x v="1"/>
    <x v="8"/>
    <x v="113"/>
    <x v="0"/>
    <x v="0"/>
    <s v="Tesseramento"/>
    <x v="0"/>
    <x v="3"/>
    <x v="0"/>
    <m/>
  </r>
  <r>
    <n v="133578"/>
    <x v="0"/>
    <x v="0"/>
    <x v="0"/>
    <x v="0"/>
    <x v="7"/>
    <x v="78"/>
    <x v="0"/>
    <x v="0"/>
    <s v="Tesseramento"/>
    <x v="0"/>
    <x v="3"/>
    <x v="0"/>
    <m/>
  </r>
  <r>
    <n v="72778"/>
    <x v="0"/>
    <x v="0"/>
    <x v="0"/>
    <x v="0"/>
    <x v="8"/>
    <x v="127"/>
    <x v="0"/>
    <x v="0"/>
    <s v="Tesseramento"/>
    <x v="1"/>
    <x v="3"/>
    <x v="0"/>
    <m/>
  </r>
  <r>
    <n v="72779"/>
    <x v="0"/>
    <x v="0"/>
    <x v="0"/>
    <x v="0"/>
    <x v="8"/>
    <x v="127"/>
    <x v="0"/>
    <x v="1"/>
    <s v="Tesseramento"/>
    <x v="1"/>
    <x v="4"/>
    <x v="0"/>
    <m/>
  </r>
  <r>
    <n v="42043"/>
    <x v="0"/>
    <x v="0"/>
    <x v="0"/>
    <x v="0"/>
    <x v="8"/>
    <x v="92"/>
    <x v="0"/>
    <x v="0"/>
    <s v="Tesseramento"/>
    <x v="1"/>
    <x v="3"/>
    <x v="0"/>
    <m/>
  </r>
  <r>
    <n v="185283"/>
    <x v="1"/>
    <x v="0"/>
    <x v="0"/>
    <x v="0"/>
    <x v="11"/>
    <x v="152"/>
    <x v="0"/>
    <x v="0"/>
    <s v="Tesseramento"/>
    <x v="1"/>
    <x v="7"/>
    <x v="0"/>
    <s v="B"/>
  </r>
  <r>
    <n v="157757"/>
    <x v="1"/>
    <x v="0"/>
    <x v="0"/>
    <x v="0"/>
    <x v="11"/>
    <x v="152"/>
    <x v="0"/>
    <x v="0"/>
    <s v="Tesseramento"/>
    <x v="1"/>
    <x v="6"/>
    <x v="0"/>
    <m/>
  </r>
  <r>
    <n v="169803"/>
    <x v="1"/>
    <x v="0"/>
    <x v="0"/>
    <x v="0"/>
    <x v="11"/>
    <x v="152"/>
    <x v="0"/>
    <x v="0"/>
    <s v="Tesseramento"/>
    <x v="1"/>
    <x v="7"/>
    <x v="0"/>
    <s v="B"/>
  </r>
  <r>
    <n v="189604"/>
    <x v="1"/>
    <x v="0"/>
    <x v="0"/>
    <x v="0"/>
    <x v="11"/>
    <x v="152"/>
    <x v="0"/>
    <x v="0"/>
    <s v="Tesseramento"/>
    <x v="1"/>
    <x v="5"/>
    <x v="0"/>
    <s v="B"/>
  </r>
  <r>
    <n v="208689"/>
    <x v="1"/>
    <x v="0"/>
    <x v="0"/>
    <x v="1"/>
    <x v="17"/>
    <x v="258"/>
    <x v="0"/>
    <x v="0"/>
    <s v="Tesseramento"/>
    <x v="1"/>
    <x v="5"/>
    <x v="0"/>
    <m/>
  </r>
  <r>
    <n v="220630"/>
    <x v="0"/>
    <x v="1"/>
    <x v="0"/>
    <x v="1"/>
    <x v="17"/>
    <x v="258"/>
    <x v="0"/>
    <x v="0"/>
    <s v="Tesseramento"/>
    <x v="1"/>
    <x v="1"/>
    <x v="0"/>
    <m/>
  </r>
  <r>
    <n v="140836"/>
    <x v="0"/>
    <x v="0"/>
    <x v="0"/>
    <x v="0"/>
    <x v="17"/>
    <x v="258"/>
    <x v="0"/>
    <x v="0"/>
    <s v="Tesseramento"/>
    <x v="1"/>
    <x v="4"/>
    <x v="0"/>
    <m/>
  </r>
  <r>
    <n v="222466"/>
    <x v="1"/>
    <x v="0"/>
    <x v="0"/>
    <x v="0"/>
    <x v="17"/>
    <x v="258"/>
    <x v="0"/>
    <x v="1"/>
    <s v="Tesseramento"/>
    <x v="1"/>
    <x v="5"/>
    <x v="0"/>
    <m/>
  </r>
  <r>
    <n v="187698"/>
    <x v="0"/>
    <x v="0"/>
    <x v="0"/>
    <x v="0"/>
    <x v="15"/>
    <x v="104"/>
    <x v="0"/>
    <x v="1"/>
    <s v="Tesseramento"/>
    <x v="1"/>
    <x v="0"/>
    <x v="0"/>
    <m/>
  </r>
  <r>
    <n v="136881"/>
    <x v="0"/>
    <x v="0"/>
    <x v="0"/>
    <x v="0"/>
    <x v="15"/>
    <x v="104"/>
    <x v="0"/>
    <x v="0"/>
    <s v="Tesseramento"/>
    <x v="1"/>
    <x v="3"/>
    <x v="0"/>
    <m/>
  </r>
  <r>
    <n v="106518"/>
    <x v="0"/>
    <x v="0"/>
    <x v="0"/>
    <x v="0"/>
    <x v="17"/>
    <x v="258"/>
    <x v="0"/>
    <x v="0"/>
    <s v="Tesseramento"/>
    <x v="1"/>
    <x v="3"/>
    <x v="0"/>
    <m/>
  </r>
  <r>
    <n v="142734"/>
    <x v="0"/>
    <x v="0"/>
    <x v="0"/>
    <x v="0"/>
    <x v="15"/>
    <x v="104"/>
    <x v="0"/>
    <x v="0"/>
    <s v="Tesseramento"/>
    <x v="1"/>
    <x v="1"/>
    <x v="0"/>
    <m/>
  </r>
  <r>
    <n v="191530"/>
    <x v="0"/>
    <x v="0"/>
    <x v="0"/>
    <x v="0"/>
    <x v="17"/>
    <x v="258"/>
    <x v="0"/>
    <x v="1"/>
    <s v="Tesseramento"/>
    <x v="1"/>
    <x v="0"/>
    <x v="0"/>
    <m/>
  </r>
  <r>
    <n v="190148"/>
    <x v="0"/>
    <x v="0"/>
    <x v="0"/>
    <x v="0"/>
    <x v="17"/>
    <x v="258"/>
    <x v="0"/>
    <x v="0"/>
    <s v="Tesseramento"/>
    <x v="1"/>
    <x v="0"/>
    <x v="0"/>
    <m/>
  </r>
  <r>
    <n v="189643"/>
    <x v="0"/>
    <x v="0"/>
    <x v="0"/>
    <x v="0"/>
    <x v="17"/>
    <x v="258"/>
    <x v="0"/>
    <x v="0"/>
    <s v="Tesseramento"/>
    <x v="1"/>
    <x v="3"/>
    <x v="0"/>
    <m/>
  </r>
  <r>
    <n v="167546"/>
    <x v="0"/>
    <x v="0"/>
    <x v="0"/>
    <x v="0"/>
    <x v="4"/>
    <x v="88"/>
    <x v="0"/>
    <x v="0"/>
    <s v="Tesseramento"/>
    <x v="1"/>
    <x v="4"/>
    <x v="0"/>
    <m/>
  </r>
  <r>
    <n v="227583"/>
    <x v="0"/>
    <x v="0"/>
    <x v="0"/>
    <x v="0"/>
    <x v="4"/>
    <x v="166"/>
    <x v="0"/>
    <x v="0"/>
    <s v="Tesseramento"/>
    <x v="1"/>
    <x v="0"/>
    <x v="0"/>
    <m/>
  </r>
  <r>
    <n v="72078"/>
    <x v="0"/>
    <x v="0"/>
    <x v="0"/>
    <x v="0"/>
    <x v="15"/>
    <x v="72"/>
    <x v="0"/>
    <x v="0"/>
    <s v="Tesseramento"/>
    <x v="1"/>
    <x v="0"/>
    <x v="0"/>
    <m/>
  </r>
  <r>
    <n v="19069"/>
    <x v="0"/>
    <x v="0"/>
    <x v="0"/>
    <x v="0"/>
    <x v="4"/>
    <x v="166"/>
    <x v="0"/>
    <x v="1"/>
    <s v="Tesseramento"/>
    <x v="1"/>
    <x v="4"/>
    <x v="0"/>
    <m/>
  </r>
  <r>
    <n v="223679"/>
    <x v="0"/>
    <x v="0"/>
    <x v="0"/>
    <x v="0"/>
    <x v="4"/>
    <x v="166"/>
    <x v="0"/>
    <x v="0"/>
    <s v="Tesseramento"/>
    <x v="1"/>
    <x v="3"/>
    <x v="0"/>
    <m/>
  </r>
  <r>
    <n v="44036"/>
    <x v="0"/>
    <x v="0"/>
    <x v="0"/>
    <x v="0"/>
    <x v="4"/>
    <x v="166"/>
    <x v="0"/>
    <x v="0"/>
    <s v="Tesseramento"/>
    <x v="1"/>
    <x v="3"/>
    <x v="0"/>
    <m/>
  </r>
  <r>
    <n v="116716"/>
    <x v="0"/>
    <x v="0"/>
    <x v="0"/>
    <x v="0"/>
    <x v="4"/>
    <x v="166"/>
    <x v="0"/>
    <x v="0"/>
    <s v="Tesseramento"/>
    <x v="1"/>
    <x v="0"/>
    <x v="0"/>
    <m/>
  </r>
  <r>
    <n v="1504"/>
    <x v="0"/>
    <x v="0"/>
    <x v="0"/>
    <x v="1"/>
    <x v="11"/>
    <x v="152"/>
    <x v="0"/>
    <x v="0"/>
    <s v="Tesseramento"/>
    <x v="1"/>
    <x v="4"/>
    <x v="0"/>
    <m/>
  </r>
  <r>
    <n v="231372"/>
    <x v="0"/>
    <x v="0"/>
    <x v="0"/>
    <x v="1"/>
    <x v="11"/>
    <x v="152"/>
    <x v="0"/>
    <x v="0"/>
    <s v="Tesseramento"/>
    <x v="1"/>
    <x v="4"/>
    <x v="0"/>
    <m/>
  </r>
  <r>
    <n v="215150"/>
    <x v="0"/>
    <x v="0"/>
    <x v="0"/>
    <x v="3"/>
    <x v="11"/>
    <x v="152"/>
    <x v="0"/>
    <x v="0"/>
    <s v="Tesseramento"/>
    <x v="1"/>
    <x v="3"/>
    <x v="0"/>
    <m/>
  </r>
  <r>
    <n v="196149"/>
    <x v="0"/>
    <x v="0"/>
    <x v="0"/>
    <x v="0"/>
    <x v="11"/>
    <x v="152"/>
    <x v="0"/>
    <x v="0"/>
    <s v="Tesseramento"/>
    <x v="1"/>
    <x v="0"/>
    <x v="0"/>
    <m/>
  </r>
  <r>
    <n v="93323"/>
    <x v="0"/>
    <x v="0"/>
    <x v="0"/>
    <x v="0"/>
    <x v="7"/>
    <x v="51"/>
    <x v="0"/>
    <x v="1"/>
    <s v="Tesseramento"/>
    <x v="1"/>
    <x v="0"/>
    <x v="0"/>
    <m/>
  </r>
  <r>
    <n v="79607"/>
    <x v="0"/>
    <x v="0"/>
    <x v="0"/>
    <x v="0"/>
    <x v="11"/>
    <x v="152"/>
    <x v="0"/>
    <x v="1"/>
    <s v="Tesseramento"/>
    <x v="1"/>
    <x v="3"/>
    <x v="0"/>
    <m/>
  </r>
  <r>
    <n v="150967"/>
    <x v="0"/>
    <x v="0"/>
    <x v="0"/>
    <x v="0"/>
    <x v="7"/>
    <x v="51"/>
    <x v="0"/>
    <x v="1"/>
    <s v="Tesseramento"/>
    <x v="1"/>
    <x v="4"/>
    <x v="0"/>
    <m/>
  </r>
  <r>
    <n v="171919"/>
    <x v="0"/>
    <x v="0"/>
    <x v="0"/>
    <x v="0"/>
    <x v="11"/>
    <x v="152"/>
    <x v="0"/>
    <x v="0"/>
    <s v="Tesseramento"/>
    <x v="1"/>
    <x v="4"/>
    <x v="0"/>
    <m/>
  </r>
  <r>
    <n v="92214"/>
    <x v="0"/>
    <x v="0"/>
    <x v="0"/>
    <x v="0"/>
    <x v="7"/>
    <x v="51"/>
    <x v="0"/>
    <x v="0"/>
    <s v="Tesseramento"/>
    <x v="1"/>
    <x v="3"/>
    <x v="0"/>
    <m/>
  </r>
  <r>
    <n v="55090"/>
    <x v="0"/>
    <x v="0"/>
    <x v="0"/>
    <x v="0"/>
    <x v="7"/>
    <x v="51"/>
    <x v="0"/>
    <x v="1"/>
    <s v="Tesseramento"/>
    <x v="1"/>
    <x v="4"/>
    <x v="0"/>
    <m/>
  </r>
  <r>
    <n v="156432"/>
    <x v="0"/>
    <x v="0"/>
    <x v="0"/>
    <x v="0"/>
    <x v="11"/>
    <x v="152"/>
    <x v="0"/>
    <x v="0"/>
    <s v="Tesseramento"/>
    <x v="1"/>
    <x v="4"/>
    <x v="0"/>
    <m/>
  </r>
  <r>
    <n v="94153"/>
    <x v="0"/>
    <x v="0"/>
    <x v="0"/>
    <x v="2"/>
    <x v="11"/>
    <x v="152"/>
    <x v="0"/>
    <x v="1"/>
    <s v="Tesseramento"/>
    <x v="1"/>
    <x v="4"/>
    <x v="0"/>
    <m/>
  </r>
  <r>
    <n v="105666"/>
    <x v="0"/>
    <x v="0"/>
    <x v="0"/>
    <x v="0"/>
    <x v="11"/>
    <x v="152"/>
    <x v="0"/>
    <x v="0"/>
    <s v="Tesseramento"/>
    <x v="1"/>
    <x v="0"/>
    <x v="0"/>
    <m/>
  </r>
  <r>
    <n v="127491"/>
    <x v="0"/>
    <x v="0"/>
    <x v="0"/>
    <x v="0"/>
    <x v="11"/>
    <x v="152"/>
    <x v="0"/>
    <x v="1"/>
    <s v="Tesseramento"/>
    <x v="1"/>
    <x v="3"/>
    <x v="0"/>
    <m/>
  </r>
  <r>
    <n v="196155"/>
    <x v="0"/>
    <x v="0"/>
    <x v="0"/>
    <x v="0"/>
    <x v="11"/>
    <x v="152"/>
    <x v="0"/>
    <x v="1"/>
    <s v="Tesseramento"/>
    <x v="1"/>
    <x v="3"/>
    <x v="0"/>
    <m/>
  </r>
  <r>
    <n v="127492"/>
    <x v="0"/>
    <x v="0"/>
    <x v="0"/>
    <x v="0"/>
    <x v="11"/>
    <x v="152"/>
    <x v="0"/>
    <x v="0"/>
    <s v="Tesseramento"/>
    <x v="1"/>
    <x v="3"/>
    <x v="0"/>
    <m/>
  </r>
  <r>
    <n v="224479"/>
    <x v="0"/>
    <x v="0"/>
    <x v="0"/>
    <x v="0"/>
    <x v="11"/>
    <x v="152"/>
    <x v="0"/>
    <x v="0"/>
    <s v="Tesseramento"/>
    <x v="1"/>
    <x v="0"/>
    <x v="0"/>
    <m/>
  </r>
  <r>
    <n v="177939"/>
    <x v="0"/>
    <x v="0"/>
    <x v="0"/>
    <x v="0"/>
    <x v="11"/>
    <x v="152"/>
    <x v="0"/>
    <x v="0"/>
    <s v="Tesseramento"/>
    <x v="1"/>
    <x v="3"/>
    <x v="0"/>
    <m/>
  </r>
  <r>
    <n v="187029"/>
    <x v="0"/>
    <x v="0"/>
    <x v="0"/>
    <x v="0"/>
    <x v="11"/>
    <x v="152"/>
    <x v="0"/>
    <x v="1"/>
    <s v="Tesseramento"/>
    <x v="1"/>
    <x v="3"/>
    <x v="0"/>
    <m/>
  </r>
  <r>
    <n v="164564"/>
    <x v="0"/>
    <x v="0"/>
    <x v="0"/>
    <x v="0"/>
    <x v="11"/>
    <x v="152"/>
    <x v="0"/>
    <x v="0"/>
    <s v="Tesseramento"/>
    <x v="1"/>
    <x v="0"/>
    <x v="0"/>
    <m/>
  </r>
  <r>
    <n v="54109"/>
    <x v="0"/>
    <x v="0"/>
    <x v="0"/>
    <x v="0"/>
    <x v="11"/>
    <x v="152"/>
    <x v="0"/>
    <x v="0"/>
    <s v="Tesseramento"/>
    <x v="1"/>
    <x v="4"/>
    <x v="0"/>
    <m/>
  </r>
  <r>
    <n v="149961"/>
    <x v="0"/>
    <x v="0"/>
    <x v="0"/>
    <x v="0"/>
    <x v="11"/>
    <x v="152"/>
    <x v="0"/>
    <x v="0"/>
    <s v="Tesseramento"/>
    <x v="1"/>
    <x v="3"/>
    <x v="0"/>
    <m/>
  </r>
  <r>
    <n v="196164"/>
    <x v="0"/>
    <x v="0"/>
    <x v="0"/>
    <x v="0"/>
    <x v="11"/>
    <x v="152"/>
    <x v="0"/>
    <x v="0"/>
    <s v="Tesseramento"/>
    <x v="1"/>
    <x v="0"/>
    <x v="0"/>
    <m/>
  </r>
  <r>
    <n v="208693"/>
    <x v="1"/>
    <x v="0"/>
    <x v="0"/>
    <x v="1"/>
    <x v="11"/>
    <x v="152"/>
    <x v="0"/>
    <x v="0"/>
    <s v="Tesseramento"/>
    <x v="1"/>
    <x v="6"/>
    <x v="0"/>
    <m/>
  </r>
  <r>
    <n v="141395"/>
    <x v="0"/>
    <x v="0"/>
    <x v="0"/>
    <x v="0"/>
    <x v="11"/>
    <x v="152"/>
    <x v="0"/>
    <x v="0"/>
    <s v="Tesseramento"/>
    <x v="1"/>
    <x v="3"/>
    <x v="0"/>
    <m/>
  </r>
  <r>
    <n v="90080"/>
    <x v="0"/>
    <x v="0"/>
    <x v="0"/>
    <x v="0"/>
    <x v="11"/>
    <x v="152"/>
    <x v="0"/>
    <x v="1"/>
    <s v="Tesseramento"/>
    <x v="1"/>
    <x v="4"/>
    <x v="0"/>
    <m/>
  </r>
  <r>
    <n v="187035"/>
    <x v="0"/>
    <x v="0"/>
    <x v="0"/>
    <x v="0"/>
    <x v="11"/>
    <x v="152"/>
    <x v="0"/>
    <x v="0"/>
    <s v="Tesseramento"/>
    <x v="1"/>
    <x v="3"/>
    <x v="0"/>
    <m/>
  </r>
  <r>
    <n v="167157"/>
    <x v="0"/>
    <x v="0"/>
    <x v="0"/>
    <x v="0"/>
    <x v="11"/>
    <x v="152"/>
    <x v="0"/>
    <x v="0"/>
    <s v="Tesseramento"/>
    <x v="1"/>
    <x v="3"/>
    <x v="0"/>
    <m/>
  </r>
  <r>
    <n v="166042"/>
    <x v="0"/>
    <x v="0"/>
    <x v="0"/>
    <x v="0"/>
    <x v="11"/>
    <x v="152"/>
    <x v="0"/>
    <x v="0"/>
    <s v="Tesseramento"/>
    <x v="1"/>
    <x v="3"/>
    <x v="0"/>
    <m/>
  </r>
  <r>
    <n v="59493"/>
    <x v="0"/>
    <x v="0"/>
    <x v="0"/>
    <x v="0"/>
    <x v="11"/>
    <x v="152"/>
    <x v="0"/>
    <x v="0"/>
    <s v="Tesseramento"/>
    <x v="1"/>
    <x v="3"/>
    <x v="0"/>
    <m/>
  </r>
  <r>
    <n v="85581"/>
    <x v="0"/>
    <x v="0"/>
    <x v="0"/>
    <x v="0"/>
    <x v="11"/>
    <x v="152"/>
    <x v="0"/>
    <x v="0"/>
    <s v="Tesseramento"/>
    <x v="1"/>
    <x v="3"/>
    <x v="0"/>
    <m/>
  </r>
  <r>
    <n v="94161"/>
    <x v="0"/>
    <x v="0"/>
    <x v="0"/>
    <x v="0"/>
    <x v="11"/>
    <x v="152"/>
    <x v="0"/>
    <x v="0"/>
    <s v="Tesseramento"/>
    <x v="1"/>
    <x v="3"/>
    <x v="0"/>
    <m/>
  </r>
  <r>
    <n v="137902"/>
    <x v="0"/>
    <x v="0"/>
    <x v="0"/>
    <x v="0"/>
    <x v="11"/>
    <x v="152"/>
    <x v="0"/>
    <x v="0"/>
    <s v="Tesseramento"/>
    <x v="1"/>
    <x v="1"/>
    <x v="0"/>
    <m/>
  </r>
  <r>
    <n v="127498"/>
    <x v="0"/>
    <x v="0"/>
    <x v="0"/>
    <x v="0"/>
    <x v="11"/>
    <x v="152"/>
    <x v="0"/>
    <x v="1"/>
    <s v="Tesseramento"/>
    <x v="1"/>
    <x v="3"/>
    <x v="0"/>
    <m/>
  </r>
  <r>
    <n v="90120"/>
    <x v="0"/>
    <x v="0"/>
    <x v="0"/>
    <x v="0"/>
    <x v="11"/>
    <x v="152"/>
    <x v="0"/>
    <x v="0"/>
    <s v="Tesseramento"/>
    <x v="1"/>
    <x v="4"/>
    <x v="0"/>
    <m/>
  </r>
  <r>
    <n v="8342"/>
    <x v="0"/>
    <x v="0"/>
    <x v="0"/>
    <x v="0"/>
    <x v="8"/>
    <x v="115"/>
    <x v="0"/>
    <x v="0"/>
    <s v="Tesseramento"/>
    <x v="1"/>
    <x v="1"/>
    <x v="0"/>
    <m/>
  </r>
  <r>
    <n v="196172"/>
    <x v="0"/>
    <x v="0"/>
    <x v="0"/>
    <x v="0"/>
    <x v="11"/>
    <x v="152"/>
    <x v="0"/>
    <x v="0"/>
    <s v="Tesseramento"/>
    <x v="1"/>
    <x v="3"/>
    <x v="0"/>
    <m/>
  </r>
  <r>
    <n v="49101"/>
    <x v="0"/>
    <x v="0"/>
    <x v="0"/>
    <x v="0"/>
    <x v="11"/>
    <x v="152"/>
    <x v="0"/>
    <x v="0"/>
    <s v="Tesseramento"/>
    <x v="1"/>
    <x v="4"/>
    <x v="0"/>
    <m/>
  </r>
  <r>
    <n v="85589"/>
    <x v="0"/>
    <x v="0"/>
    <x v="0"/>
    <x v="0"/>
    <x v="11"/>
    <x v="152"/>
    <x v="0"/>
    <x v="0"/>
    <s v="Tesseramento"/>
    <x v="1"/>
    <x v="4"/>
    <x v="0"/>
    <m/>
  </r>
  <r>
    <n v="149477"/>
    <x v="0"/>
    <x v="0"/>
    <x v="0"/>
    <x v="0"/>
    <x v="11"/>
    <x v="152"/>
    <x v="0"/>
    <x v="1"/>
    <s v="Tesseramento"/>
    <x v="1"/>
    <x v="3"/>
    <x v="0"/>
    <m/>
  </r>
  <r>
    <n v="85590"/>
    <x v="0"/>
    <x v="0"/>
    <x v="0"/>
    <x v="0"/>
    <x v="11"/>
    <x v="152"/>
    <x v="0"/>
    <x v="0"/>
    <s v="Tesseramento"/>
    <x v="1"/>
    <x v="4"/>
    <x v="0"/>
    <m/>
  </r>
  <r>
    <n v="33828"/>
    <x v="0"/>
    <x v="0"/>
    <x v="0"/>
    <x v="0"/>
    <x v="11"/>
    <x v="152"/>
    <x v="0"/>
    <x v="0"/>
    <s v="Tesseramento"/>
    <x v="1"/>
    <x v="0"/>
    <x v="0"/>
    <m/>
  </r>
  <r>
    <n v="118300"/>
    <x v="0"/>
    <x v="0"/>
    <x v="0"/>
    <x v="0"/>
    <x v="11"/>
    <x v="152"/>
    <x v="0"/>
    <x v="1"/>
    <s v="Tesseramento"/>
    <x v="1"/>
    <x v="3"/>
    <x v="0"/>
    <m/>
  </r>
  <r>
    <n v="207880"/>
    <x v="0"/>
    <x v="0"/>
    <x v="0"/>
    <x v="0"/>
    <x v="11"/>
    <x v="152"/>
    <x v="0"/>
    <x v="0"/>
    <s v="Tesseramento"/>
    <x v="1"/>
    <x v="3"/>
    <x v="0"/>
    <m/>
  </r>
  <r>
    <n v="196595"/>
    <x v="0"/>
    <x v="0"/>
    <x v="0"/>
    <x v="0"/>
    <x v="11"/>
    <x v="152"/>
    <x v="0"/>
    <x v="0"/>
    <s v="Tesseramento"/>
    <x v="1"/>
    <x v="0"/>
    <x v="0"/>
    <m/>
  </r>
  <r>
    <n v="46654"/>
    <x v="0"/>
    <x v="0"/>
    <x v="0"/>
    <x v="0"/>
    <x v="11"/>
    <x v="152"/>
    <x v="0"/>
    <x v="0"/>
    <s v="Tesseramento"/>
    <x v="1"/>
    <x v="4"/>
    <x v="0"/>
    <m/>
  </r>
  <r>
    <n v="94165"/>
    <x v="0"/>
    <x v="0"/>
    <x v="0"/>
    <x v="0"/>
    <x v="11"/>
    <x v="152"/>
    <x v="0"/>
    <x v="0"/>
    <s v="Tesseramento"/>
    <x v="1"/>
    <x v="0"/>
    <x v="0"/>
    <m/>
  </r>
  <r>
    <n v="87023"/>
    <x v="0"/>
    <x v="0"/>
    <x v="0"/>
    <x v="0"/>
    <x v="11"/>
    <x v="152"/>
    <x v="0"/>
    <x v="1"/>
    <s v="Tesseramento"/>
    <x v="1"/>
    <x v="3"/>
    <x v="0"/>
    <m/>
  </r>
  <r>
    <n v="1550"/>
    <x v="0"/>
    <x v="0"/>
    <x v="0"/>
    <x v="0"/>
    <x v="11"/>
    <x v="152"/>
    <x v="0"/>
    <x v="0"/>
    <s v="Tesseramento"/>
    <x v="1"/>
    <x v="4"/>
    <x v="0"/>
    <m/>
  </r>
  <r>
    <n v="207882"/>
    <x v="0"/>
    <x v="0"/>
    <x v="0"/>
    <x v="1"/>
    <x v="11"/>
    <x v="152"/>
    <x v="0"/>
    <x v="0"/>
    <s v="Tesseramento"/>
    <x v="1"/>
    <x v="3"/>
    <x v="0"/>
    <m/>
  </r>
  <r>
    <n v="199972"/>
    <x v="0"/>
    <x v="0"/>
    <x v="0"/>
    <x v="0"/>
    <x v="11"/>
    <x v="152"/>
    <x v="0"/>
    <x v="0"/>
    <s v="Tesseramento"/>
    <x v="1"/>
    <x v="3"/>
    <x v="0"/>
    <m/>
  </r>
  <r>
    <n v="162216"/>
    <x v="0"/>
    <x v="0"/>
    <x v="0"/>
    <x v="0"/>
    <x v="11"/>
    <x v="152"/>
    <x v="0"/>
    <x v="0"/>
    <s v="Tesseramento"/>
    <x v="1"/>
    <x v="0"/>
    <x v="0"/>
    <m/>
  </r>
  <r>
    <n v="215169"/>
    <x v="0"/>
    <x v="0"/>
    <x v="0"/>
    <x v="0"/>
    <x v="11"/>
    <x v="152"/>
    <x v="0"/>
    <x v="0"/>
    <s v="Tesseramento"/>
    <x v="1"/>
    <x v="0"/>
    <x v="0"/>
    <m/>
  </r>
  <r>
    <n v="90115"/>
    <x v="0"/>
    <x v="0"/>
    <x v="0"/>
    <x v="2"/>
    <x v="11"/>
    <x v="152"/>
    <x v="0"/>
    <x v="0"/>
    <s v="Tesseramento"/>
    <x v="1"/>
    <x v="0"/>
    <x v="0"/>
    <m/>
  </r>
  <r>
    <n v="87029"/>
    <x v="0"/>
    <x v="0"/>
    <x v="0"/>
    <x v="0"/>
    <x v="11"/>
    <x v="152"/>
    <x v="0"/>
    <x v="0"/>
    <s v="Tesseramento"/>
    <x v="1"/>
    <x v="3"/>
    <x v="0"/>
    <m/>
  </r>
  <r>
    <n v="169033"/>
    <x v="0"/>
    <x v="0"/>
    <x v="0"/>
    <x v="0"/>
    <x v="11"/>
    <x v="152"/>
    <x v="0"/>
    <x v="0"/>
    <s v="Tesseramento"/>
    <x v="1"/>
    <x v="0"/>
    <x v="0"/>
    <m/>
  </r>
  <r>
    <n v="152588"/>
    <x v="0"/>
    <x v="0"/>
    <x v="0"/>
    <x v="0"/>
    <x v="11"/>
    <x v="152"/>
    <x v="0"/>
    <x v="0"/>
    <s v="Tesseramento"/>
    <x v="1"/>
    <x v="0"/>
    <x v="0"/>
    <m/>
  </r>
  <r>
    <n v="23216"/>
    <x v="0"/>
    <x v="0"/>
    <x v="0"/>
    <x v="0"/>
    <x v="11"/>
    <x v="152"/>
    <x v="0"/>
    <x v="1"/>
    <s v="Tesseramento"/>
    <x v="1"/>
    <x v="3"/>
    <x v="0"/>
    <m/>
  </r>
  <r>
    <n v="166049"/>
    <x v="0"/>
    <x v="0"/>
    <x v="0"/>
    <x v="0"/>
    <x v="11"/>
    <x v="152"/>
    <x v="0"/>
    <x v="0"/>
    <s v="Tesseramento"/>
    <x v="1"/>
    <x v="0"/>
    <x v="0"/>
    <m/>
  </r>
  <r>
    <n v="150664"/>
    <x v="0"/>
    <x v="0"/>
    <x v="0"/>
    <x v="0"/>
    <x v="11"/>
    <x v="152"/>
    <x v="0"/>
    <x v="0"/>
    <s v="Tesseramento"/>
    <x v="1"/>
    <x v="0"/>
    <x v="0"/>
    <m/>
  </r>
  <r>
    <n v="102418"/>
    <x v="0"/>
    <x v="0"/>
    <x v="0"/>
    <x v="0"/>
    <x v="11"/>
    <x v="152"/>
    <x v="0"/>
    <x v="0"/>
    <s v="Tesseramento"/>
    <x v="1"/>
    <x v="3"/>
    <x v="0"/>
    <m/>
  </r>
  <r>
    <n v="183102"/>
    <x v="0"/>
    <x v="0"/>
    <x v="0"/>
    <x v="0"/>
    <x v="11"/>
    <x v="152"/>
    <x v="0"/>
    <x v="0"/>
    <s v="Tesseramento"/>
    <x v="1"/>
    <x v="0"/>
    <x v="0"/>
    <m/>
  </r>
  <r>
    <n v="154537"/>
    <x v="0"/>
    <x v="0"/>
    <x v="0"/>
    <x v="0"/>
    <x v="11"/>
    <x v="152"/>
    <x v="0"/>
    <x v="1"/>
    <s v="Tesseramento"/>
    <x v="1"/>
    <x v="3"/>
    <x v="0"/>
    <m/>
  </r>
  <r>
    <n v="85598"/>
    <x v="0"/>
    <x v="0"/>
    <x v="0"/>
    <x v="0"/>
    <x v="11"/>
    <x v="152"/>
    <x v="0"/>
    <x v="0"/>
    <s v="Tesseramento"/>
    <x v="1"/>
    <x v="0"/>
    <x v="0"/>
    <m/>
  </r>
  <r>
    <n v="152008"/>
    <x v="0"/>
    <x v="0"/>
    <x v="0"/>
    <x v="0"/>
    <x v="11"/>
    <x v="152"/>
    <x v="0"/>
    <x v="0"/>
    <s v="Tesseramento"/>
    <x v="1"/>
    <x v="4"/>
    <x v="0"/>
    <m/>
  </r>
  <r>
    <n v="115749"/>
    <x v="0"/>
    <x v="0"/>
    <x v="0"/>
    <x v="1"/>
    <x v="11"/>
    <x v="152"/>
    <x v="0"/>
    <x v="0"/>
    <s v="Tesseramento"/>
    <x v="1"/>
    <x v="3"/>
    <x v="0"/>
    <m/>
  </r>
  <r>
    <n v="149486"/>
    <x v="0"/>
    <x v="0"/>
    <x v="0"/>
    <x v="0"/>
    <x v="11"/>
    <x v="152"/>
    <x v="0"/>
    <x v="0"/>
    <s v="Tesseramento"/>
    <x v="1"/>
    <x v="3"/>
    <x v="0"/>
    <m/>
  </r>
  <r>
    <n v="204371"/>
    <x v="0"/>
    <x v="0"/>
    <x v="0"/>
    <x v="0"/>
    <x v="11"/>
    <x v="152"/>
    <x v="0"/>
    <x v="0"/>
    <s v="Tesseramento"/>
    <x v="1"/>
    <x v="0"/>
    <x v="0"/>
    <m/>
  </r>
  <r>
    <n v="82009"/>
    <x v="0"/>
    <x v="0"/>
    <x v="0"/>
    <x v="0"/>
    <x v="11"/>
    <x v="152"/>
    <x v="0"/>
    <x v="0"/>
    <s v="Tesseramento"/>
    <x v="1"/>
    <x v="0"/>
    <x v="0"/>
    <m/>
  </r>
  <r>
    <n v="163386"/>
    <x v="0"/>
    <x v="0"/>
    <x v="0"/>
    <x v="0"/>
    <x v="11"/>
    <x v="152"/>
    <x v="0"/>
    <x v="0"/>
    <s v="Tesseramento"/>
    <x v="1"/>
    <x v="0"/>
    <x v="0"/>
    <m/>
  </r>
  <r>
    <n v="54117"/>
    <x v="0"/>
    <x v="0"/>
    <x v="0"/>
    <x v="0"/>
    <x v="11"/>
    <x v="152"/>
    <x v="0"/>
    <x v="0"/>
    <s v="Tesseramento"/>
    <x v="1"/>
    <x v="4"/>
    <x v="0"/>
    <m/>
  </r>
  <r>
    <n v="93407"/>
    <x v="0"/>
    <x v="0"/>
    <x v="0"/>
    <x v="0"/>
    <x v="11"/>
    <x v="152"/>
    <x v="0"/>
    <x v="1"/>
    <s v="Tesseramento"/>
    <x v="1"/>
    <x v="3"/>
    <x v="0"/>
    <m/>
  </r>
  <r>
    <n v="59501"/>
    <x v="0"/>
    <x v="0"/>
    <x v="0"/>
    <x v="0"/>
    <x v="11"/>
    <x v="152"/>
    <x v="0"/>
    <x v="1"/>
    <s v="Tesseramento"/>
    <x v="1"/>
    <x v="3"/>
    <x v="0"/>
    <m/>
  </r>
  <r>
    <n v="19638"/>
    <x v="0"/>
    <x v="0"/>
    <x v="0"/>
    <x v="0"/>
    <x v="11"/>
    <x v="152"/>
    <x v="0"/>
    <x v="0"/>
    <s v="Tesseramento"/>
    <x v="1"/>
    <x v="3"/>
    <x v="0"/>
    <m/>
  </r>
  <r>
    <n v="111510"/>
    <x v="0"/>
    <x v="0"/>
    <x v="0"/>
    <x v="0"/>
    <x v="11"/>
    <x v="152"/>
    <x v="0"/>
    <x v="0"/>
    <s v="Tesseramento"/>
    <x v="1"/>
    <x v="3"/>
    <x v="0"/>
    <m/>
  </r>
  <r>
    <n v="149492"/>
    <x v="0"/>
    <x v="0"/>
    <x v="0"/>
    <x v="0"/>
    <x v="11"/>
    <x v="152"/>
    <x v="0"/>
    <x v="0"/>
    <s v="Tesseramento"/>
    <x v="1"/>
    <x v="3"/>
    <x v="0"/>
    <m/>
  </r>
  <r>
    <n v="164574"/>
    <x v="0"/>
    <x v="0"/>
    <x v="0"/>
    <x v="0"/>
    <x v="11"/>
    <x v="152"/>
    <x v="0"/>
    <x v="0"/>
    <s v="Tesseramento"/>
    <x v="1"/>
    <x v="4"/>
    <x v="0"/>
    <m/>
  </r>
  <r>
    <n v="175719"/>
    <x v="0"/>
    <x v="0"/>
    <x v="0"/>
    <x v="0"/>
    <x v="11"/>
    <x v="152"/>
    <x v="0"/>
    <x v="0"/>
    <s v="Tesseramento"/>
    <x v="1"/>
    <x v="0"/>
    <x v="0"/>
    <m/>
  </r>
  <r>
    <n v="87059"/>
    <x v="0"/>
    <x v="0"/>
    <x v="0"/>
    <x v="0"/>
    <x v="11"/>
    <x v="152"/>
    <x v="0"/>
    <x v="0"/>
    <s v="Tesseramento"/>
    <x v="1"/>
    <x v="3"/>
    <x v="0"/>
    <m/>
  </r>
  <r>
    <n v="19699"/>
    <x v="0"/>
    <x v="0"/>
    <x v="0"/>
    <x v="0"/>
    <x v="11"/>
    <x v="152"/>
    <x v="0"/>
    <x v="0"/>
    <s v="Tesseramento"/>
    <x v="1"/>
    <x v="3"/>
    <x v="0"/>
    <m/>
  </r>
  <r>
    <n v="79520"/>
    <x v="0"/>
    <x v="0"/>
    <x v="0"/>
    <x v="0"/>
    <x v="4"/>
    <x v="88"/>
    <x v="0"/>
    <x v="0"/>
    <s v="Tesseramento"/>
    <x v="1"/>
    <x v="0"/>
    <x v="0"/>
    <m/>
  </r>
  <r>
    <n v="56138"/>
    <x v="0"/>
    <x v="0"/>
    <x v="0"/>
    <x v="0"/>
    <x v="4"/>
    <x v="52"/>
    <x v="0"/>
    <x v="1"/>
    <s v="Tesseramento"/>
    <x v="1"/>
    <x v="4"/>
    <x v="0"/>
    <m/>
  </r>
  <r>
    <n v="49601"/>
    <x v="0"/>
    <x v="0"/>
    <x v="0"/>
    <x v="0"/>
    <x v="4"/>
    <x v="256"/>
    <x v="0"/>
    <x v="1"/>
    <s v="Tesseramento"/>
    <x v="1"/>
    <x v="4"/>
    <x v="0"/>
    <m/>
  </r>
  <r>
    <n v="55739"/>
    <x v="0"/>
    <x v="0"/>
    <x v="0"/>
    <x v="0"/>
    <x v="4"/>
    <x v="256"/>
    <x v="0"/>
    <x v="1"/>
    <s v="Tesseramento"/>
    <x v="1"/>
    <x v="4"/>
    <x v="0"/>
    <m/>
  </r>
  <r>
    <n v="219887"/>
    <x v="0"/>
    <x v="0"/>
    <x v="0"/>
    <x v="0"/>
    <x v="7"/>
    <x v="41"/>
    <x v="0"/>
    <x v="0"/>
    <s v="Tesseramento"/>
    <x v="1"/>
    <x v="1"/>
    <x v="0"/>
    <m/>
  </r>
  <r>
    <n v="183132"/>
    <x v="0"/>
    <x v="0"/>
    <x v="0"/>
    <x v="0"/>
    <x v="7"/>
    <x v="41"/>
    <x v="0"/>
    <x v="0"/>
    <s v="Tesseramento"/>
    <x v="1"/>
    <x v="1"/>
    <x v="0"/>
    <m/>
  </r>
  <r>
    <n v="177341"/>
    <x v="0"/>
    <x v="0"/>
    <x v="0"/>
    <x v="0"/>
    <x v="8"/>
    <x v="115"/>
    <x v="0"/>
    <x v="0"/>
    <s v="Tesseramento"/>
    <x v="1"/>
    <x v="0"/>
    <x v="0"/>
    <m/>
  </r>
  <r>
    <n v="203675"/>
    <x v="0"/>
    <x v="0"/>
    <x v="0"/>
    <x v="0"/>
    <x v="7"/>
    <x v="44"/>
    <x v="0"/>
    <x v="0"/>
    <s v="Tesseramento"/>
    <x v="1"/>
    <x v="1"/>
    <x v="0"/>
    <m/>
  </r>
  <r>
    <n v="228717"/>
    <x v="0"/>
    <x v="1"/>
    <x v="0"/>
    <x v="1"/>
    <x v="7"/>
    <x v="44"/>
    <x v="0"/>
    <x v="0"/>
    <s v="Tesseramento"/>
    <x v="1"/>
    <x v="3"/>
    <x v="0"/>
    <m/>
  </r>
  <r>
    <n v="47304"/>
    <x v="0"/>
    <x v="0"/>
    <x v="0"/>
    <x v="0"/>
    <x v="7"/>
    <x v="41"/>
    <x v="0"/>
    <x v="1"/>
    <s v="Tesseramento"/>
    <x v="1"/>
    <x v="4"/>
    <x v="0"/>
    <m/>
  </r>
  <r>
    <n v="235032"/>
    <x v="0"/>
    <x v="0"/>
    <x v="1"/>
    <x v="2"/>
    <x v="8"/>
    <x v="115"/>
    <x v="0"/>
    <x v="0"/>
    <s v="Tesseramento"/>
    <x v="1"/>
    <x v="0"/>
    <x v="0"/>
    <m/>
  </r>
  <r>
    <n v="234883"/>
    <x v="0"/>
    <x v="0"/>
    <x v="1"/>
    <x v="0"/>
    <x v="1"/>
    <x v="324"/>
    <x v="0"/>
    <x v="0"/>
    <s v="Tesseramento"/>
    <x v="1"/>
    <x v="3"/>
    <x v="0"/>
    <m/>
  </r>
  <r>
    <n v="234937"/>
    <x v="0"/>
    <x v="1"/>
    <x v="1"/>
    <x v="2"/>
    <x v="2"/>
    <x v="55"/>
    <x v="0"/>
    <x v="0"/>
    <s v="Tesseramento"/>
    <x v="1"/>
    <x v="0"/>
    <x v="0"/>
    <m/>
  </r>
  <r>
    <n v="235033"/>
    <x v="0"/>
    <x v="0"/>
    <x v="1"/>
    <x v="1"/>
    <x v="8"/>
    <x v="115"/>
    <x v="0"/>
    <x v="0"/>
    <s v="Tesseramento"/>
    <x v="1"/>
    <x v="0"/>
    <x v="0"/>
    <m/>
  </r>
  <r>
    <n v="176111"/>
    <x v="0"/>
    <x v="1"/>
    <x v="0"/>
    <x v="0"/>
    <x v="12"/>
    <x v="148"/>
    <x v="0"/>
    <x v="0"/>
    <s v="Tesseramento"/>
    <x v="1"/>
    <x v="0"/>
    <x v="0"/>
    <m/>
  </r>
  <r>
    <n v="174370"/>
    <x v="0"/>
    <x v="1"/>
    <x v="0"/>
    <x v="0"/>
    <x v="12"/>
    <x v="148"/>
    <x v="0"/>
    <x v="0"/>
    <s v="Tesseramento"/>
    <x v="1"/>
    <x v="3"/>
    <x v="0"/>
    <m/>
  </r>
  <r>
    <n v="209835"/>
    <x v="0"/>
    <x v="1"/>
    <x v="0"/>
    <x v="1"/>
    <x v="12"/>
    <x v="148"/>
    <x v="0"/>
    <x v="1"/>
    <s v="Tesseramento"/>
    <x v="1"/>
    <x v="4"/>
    <x v="0"/>
    <m/>
  </r>
  <r>
    <n v="209836"/>
    <x v="0"/>
    <x v="1"/>
    <x v="0"/>
    <x v="3"/>
    <x v="12"/>
    <x v="148"/>
    <x v="0"/>
    <x v="0"/>
    <s v="Tesseramento"/>
    <x v="1"/>
    <x v="4"/>
    <x v="0"/>
    <m/>
  </r>
  <r>
    <n v="172500"/>
    <x v="0"/>
    <x v="0"/>
    <x v="0"/>
    <x v="0"/>
    <x v="4"/>
    <x v="88"/>
    <x v="0"/>
    <x v="0"/>
    <s v="Tesseramento"/>
    <x v="1"/>
    <x v="0"/>
    <x v="0"/>
    <m/>
  </r>
  <r>
    <n v="55119"/>
    <x v="0"/>
    <x v="0"/>
    <x v="0"/>
    <x v="0"/>
    <x v="12"/>
    <x v="148"/>
    <x v="0"/>
    <x v="0"/>
    <s v="Tesseramento"/>
    <x v="1"/>
    <x v="3"/>
    <x v="0"/>
    <m/>
  </r>
  <r>
    <n v="84762"/>
    <x v="0"/>
    <x v="0"/>
    <x v="0"/>
    <x v="0"/>
    <x v="12"/>
    <x v="148"/>
    <x v="0"/>
    <x v="1"/>
    <s v="Tesseramento"/>
    <x v="1"/>
    <x v="4"/>
    <x v="0"/>
    <m/>
  </r>
  <r>
    <n v="37022"/>
    <x v="0"/>
    <x v="0"/>
    <x v="0"/>
    <x v="0"/>
    <x v="7"/>
    <x v="205"/>
    <x v="0"/>
    <x v="0"/>
    <s v="Tesseramento"/>
    <x v="1"/>
    <x v="3"/>
    <x v="0"/>
    <m/>
  </r>
  <r>
    <n v="192119"/>
    <x v="0"/>
    <x v="0"/>
    <x v="0"/>
    <x v="0"/>
    <x v="12"/>
    <x v="148"/>
    <x v="0"/>
    <x v="0"/>
    <s v="Tesseramento"/>
    <x v="1"/>
    <x v="0"/>
    <x v="0"/>
    <m/>
  </r>
  <r>
    <n v="123660"/>
    <x v="0"/>
    <x v="0"/>
    <x v="0"/>
    <x v="0"/>
    <x v="12"/>
    <x v="148"/>
    <x v="0"/>
    <x v="0"/>
    <s v="Tesseramento"/>
    <x v="1"/>
    <x v="3"/>
    <x v="0"/>
    <m/>
  </r>
  <r>
    <n v="174784"/>
    <x v="0"/>
    <x v="0"/>
    <x v="0"/>
    <x v="0"/>
    <x v="12"/>
    <x v="148"/>
    <x v="0"/>
    <x v="0"/>
    <s v="Tesseramento"/>
    <x v="1"/>
    <x v="0"/>
    <x v="0"/>
    <m/>
  </r>
  <r>
    <n v="92248"/>
    <x v="0"/>
    <x v="0"/>
    <x v="0"/>
    <x v="0"/>
    <x v="12"/>
    <x v="148"/>
    <x v="0"/>
    <x v="0"/>
    <s v="Tesseramento"/>
    <x v="1"/>
    <x v="4"/>
    <x v="0"/>
    <m/>
  </r>
  <r>
    <n v="9547"/>
    <x v="0"/>
    <x v="0"/>
    <x v="0"/>
    <x v="0"/>
    <x v="12"/>
    <x v="148"/>
    <x v="0"/>
    <x v="0"/>
    <s v="Tesseramento"/>
    <x v="1"/>
    <x v="4"/>
    <x v="0"/>
    <m/>
  </r>
  <r>
    <n v="9545"/>
    <x v="0"/>
    <x v="0"/>
    <x v="0"/>
    <x v="0"/>
    <x v="12"/>
    <x v="148"/>
    <x v="0"/>
    <x v="1"/>
    <s v="Tesseramento"/>
    <x v="1"/>
    <x v="4"/>
    <x v="0"/>
    <m/>
  </r>
  <r>
    <n v="129618"/>
    <x v="0"/>
    <x v="0"/>
    <x v="0"/>
    <x v="0"/>
    <x v="12"/>
    <x v="148"/>
    <x v="0"/>
    <x v="0"/>
    <s v="Tesseramento"/>
    <x v="1"/>
    <x v="4"/>
    <x v="0"/>
    <m/>
  </r>
  <r>
    <n v="70103"/>
    <x v="0"/>
    <x v="0"/>
    <x v="0"/>
    <x v="0"/>
    <x v="12"/>
    <x v="148"/>
    <x v="0"/>
    <x v="1"/>
    <s v="Tesseramento"/>
    <x v="1"/>
    <x v="0"/>
    <x v="0"/>
    <m/>
  </r>
  <r>
    <n v="3094"/>
    <x v="0"/>
    <x v="0"/>
    <x v="0"/>
    <x v="0"/>
    <x v="12"/>
    <x v="148"/>
    <x v="0"/>
    <x v="0"/>
    <s v="Tesseramento"/>
    <x v="1"/>
    <x v="3"/>
    <x v="0"/>
    <m/>
  </r>
  <r>
    <n v="232475"/>
    <x v="0"/>
    <x v="0"/>
    <x v="0"/>
    <x v="0"/>
    <x v="2"/>
    <x v="139"/>
    <x v="0"/>
    <x v="0"/>
    <s v="Tesseramento"/>
    <x v="1"/>
    <x v="0"/>
    <x v="0"/>
    <m/>
  </r>
  <r>
    <n v="203575"/>
    <x v="0"/>
    <x v="0"/>
    <x v="0"/>
    <x v="1"/>
    <x v="2"/>
    <x v="139"/>
    <x v="0"/>
    <x v="0"/>
    <s v="Tesseramento"/>
    <x v="1"/>
    <x v="4"/>
    <x v="0"/>
    <m/>
  </r>
  <r>
    <n v="141838"/>
    <x v="1"/>
    <x v="0"/>
    <x v="0"/>
    <x v="0"/>
    <x v="12"/>
    <x v="148"/>
    <x v="0"/>
    <x v="1"/>
    <s v="Tesseramento"/>
    <x v="1"/>
    <x v="6"/>
    <x v="0"/>
    <m/>
  </r>
  <r>
    <n v="129623"/>
    <x v="0"/>
    <x v="0"/>
    <x v="0"/>
    <x v="0"/>
    <x v="12"/>
    <x v="148"/>
    <x v="0"/>
    <x v="0"/>
    <s v="Tesseramento"/>
    <x v="1"/>
    <x v="3"/>
    <x v="0"/>
    <m/>
  </r>
  <r>
    <n v="234934"/>
    <x v="1"/>
    <x v="1"/>
    <x v="1"/>
    <x v="1"/>
    <x v="4"/>
    <x v="166"/>
    <x v="0"/>
    <x v="1"/>
    <s v="Tesseramento"/>
    <x v="1"/>
    <x v="5"/>
    <x v="0"/>
    <m/>
  </r>
  <r>
    <n v="229653"/>
    <x v="0"/>
    <x v="0"/>
    <x v="0"/>
    <x v="0"/>
    <x v="4"/>
    <x v="149"/>
    <x v="0"/>
    <x v="0"/>
    <s v="Tesseramento"/>
    <x v="1"/>
    <x v="1"/>
    <x v="0"/>
    <m/>
  </r>
  <r>
    <n v="29389"/>
    <x v="0"/>
    <x v="0"/>
    <x v="0"/>
    <x v="0"/>
    <x v="7"/>
    <x v="135"/>
    <x v="0"/>
    <x v="0"/>
    <s v="Tesseramento"/>
    <x v="1"/>
    <x v="3"/>
    <x v="0"/>
    <m/>
  </r>
  <r>
    <n v="200863"/>
    <x v="0"/>
    <x v="0"/>
    <x v="0"/>
    <x v="0"/>
    <x v="12"/>
    <x v="148"/>
    <x v="0"/>
    <x v="0"/>
    <s v="Tesseramento"/>
    <x v="1"/>
    <x v="0"/>
    <x v="0"/>
    <m/>
  </r>
  <r>
    <n v="234935"/>
    <x v="1"/>
    <x v="1"/>
    <x v="1"/>
    <x v="0"/>
    <x v="4"/>
    <x v="166"/>
    <x v="0"/>
    <x v="0"/>
    <s v="Tesseramento"/>
    <x v="1"/>
    <x v="7"/>
    <x v="0"/>
    <m/>
  </r>
  <r>
    <n v="150500"/>
    <x v="0"/>
    <x v="0"/>
    <x v="0"/>
    <x v="0"/>
    <x v="12"/>
    <x v="148"/>
    <x v="0"/>
    <x v="0"/>
    <s v="Tesseramento"/>
    <x v="1"/>
    <x v="4"/>
    <x v="0"/>
    <m/>
  </r>
  <r>
    <n v="90569"/>
    <x v="0"/>
    <x v="0"/>
    <x v="0"/>
    <x v="0"/>
    <x v="2"/>
    <x v="139"/>
    <x v="0"/>
    <x v="0"/>
    <s v="Tesseramento"/>
    <x v="1"/>
    <x v="4"/>
    <x v="0"/>
    <m/>
  </r>
  <r>
    <n v="232077"/>
    <x v="0"/>
    <x v="0"/>
    <x v="0"/>
    <x v="1"/>
    <x v="2"/>
    <x v="139"/>
    <x v="0"/>
    <x v="0"/>
    <s v="Tesseramento"/>
    <x v="1"/>
    <x v="0"/>
    <x v="0"/>
    <m/>
  </r>
  <r>
    <n v="105103"/>
    <x v="0"/>
    <x v="0"/>
    <x v="0"/>
    <x v="0"/>
    <x v="2"/>
    <x v="139"/>
    <x v="0"/>
    <x v="0"/>
    <s v="Tesseramento"/>
    <x v="1"/>
    <x v="3"/>
    <x v="0"/>
    <m/>
  </r>
  <r>
    <n v="138822"/>
    <x v="0"/>
    <x v="0"/>
    <x v="0"/>
    <x v="3"/>
    <x v="2"/>
    <x v="139"/>
    <x v="0"/>
    <x v="1"/>
    <s v="Tesseramento"/>
    <x v="1"/>
    <x v="0"/>
    <x v="0"/>
    <m/>
  </r>
  <r>
    <n v="70438"/>
    <x v="0"/>
    <x v="0"/>
    <x v="0"/>
    <x v="0"/>
    <x v="2"/>
    <x v="139"/>
    <x v="0"/>
    <x v="0"/>
    <s v="Tesseramento"/>
    <x v="1"/>
    <x v="4"/>
    <x v="0"/>
    <m/>
  </r>
  <r>
    <n v="150903"/>
    <x v="0"/>
    <x v="0"/>
    <x v="0"/>
    <x v="0"/>
    <x v="2"/>
    <x v="139"/>
    <x v="0"/>
    <x v="0"/>
    <s v="Tesseramento"/>
    <x v="1"/>
    <x v="3"/>
    <x v="0"/>
    <m/>
  </r>
  <r>
    <n v="148909"/>
    <x v="0"/>
    <x v="0"/>
    <x v="0"/>
    <x v="0"/>
    <x v="2"/>
    <x v="139"/>
    <x v="0"/>
    <x v="0"/>
    <s v="Tesseramento"/>
    <x v="1"/>
    <x v="3"/>
    <x v="0"/>
    <m/>
  </r>
  <r>
    <n v="105111"/>
    <x v="0"/>
    <x v="0"/>
    <x v="0"/>
    <x v="1"/>
    <x v="2"/>
    <x v="139"/>
    <x v="0"/>
    <x v="1"/>
    <s v="Tesseramento"/>
    <x v="1"/>
    <x v="3"/>
    <x v="0"/>
    <m/>
  </r>
  <r>
    <n v="184516"/>
    <x v="0"/>
    <x v="0"/>
    <x v="0"/>
    <x v="1"/>
    <x v="2"/>
    <x v="139"/>
    <x v="0"/>
    <x v="1"/>
    <s v="Tesseramento"/>
    <x v="1"/>
    <x v="4"/>
    <x v="0"/>
    <m/>
  </r>
  <r>
    <n v="191882"/>
    <x v="0"/>
    <x v="0"/>
    <x v="0"/>
    <x v="1"/>
    <x v="2"/>
    <x v="139"/>
    <x v="0"/>
    <x v="0"/>
    <s v="Tesseramento"/>
    <x v="1"/>
    <x v="4"/>
    <x v="0"/>
    <m/>
  </r>
  <r>
    <n v="51805"/>
    <x v="0"/>
    <x v="0"/>
    <x v="0"/>
    <x v="0"/>
    <x v="2"/>
    <x v="139"/>
    <x v="0"/>
    <x v="0"/>
    <s v="Tesseramento"/>
    <x v="1"/>
    <x v="4"/>
    <x v="0"/>
    <m/>
  </r>
  <r>
    <n v="232772"/>
    <x v="0"/>
    <x v="0"/>
    <x v="0"/>
    <x v="0"/>
    <x v="12"/>
    <x v="148"/>
    <x v="0"/>
    <x v="0"/>
    <s v="Tesseramento"/>
    <x v="1"/>
    <x v="0"/>
    <x v="0"/>
    <m/>
  </r>
  <r>
    <n v="96393"/>
    <x v="0"/>
    <x v="0"/>
    <x v="0"/>
    <x v="0"/>
    <x v="12"/>
    <x v="148"/>
    <x v="0"/>
    <x v="0"/>
    <s v="Tesseramento"/>
    <x v="1"/>
    <x v="4"/>
    <x v="0"/>
    <m/>
  </r>
  <r>
    <n v="232476"/>
    <x v="0"/>
    <x v="0"/>
    <x v="0"/>
    <x v="1"/>
    <x v="2"/>
    <x v="139"/>
    <x v="0"/>
    <x v="0"/>
    <s v="Tesseramento"/>
    <x v="1"/>
    <x v="0"/>
    <x v="0"/>
    <m/>
  </r>
  <r>
    <n v="96392"/>
    <x v="0"/>
    <x v="0"/>
    <x v="0"/>
    <x v="0"/>
    <x v="12"/>
    <x v="148"/>
    <x v="0"/>
    <x v="1"/>
    <s v="Tesseramento"/>
    <x v="1"/>
    <x v="4"/>
    <x v="0"/>
    <m/>
  </r>
  <r>
    <n v="9667"/>
    <x v="0"/>
    <x v="0"/>
    <x v="0"/>
    <x v="0"/>
    <x v="12"/>
    <x v="148"/>
    <x v="0"/>
    <x v="0"/>
    <s v="Tesseramento"/>
    <x v="1"/>
    <x v="4"/>
    <x v="0"/>
    <m/>
  </r>
  <r>
    <n v="9666"/>
    <x v="0"/>
    <x v="0"/>
    <x v="0"/>
    <x v="0"/>
    <x v="12"/>
    <x v="148"/>
    <x v="0"/>
    <x v="1"/>
    <s v="Tesseramento"/>
    <x v="1"/>
    <x v="4"/>
    <x v="0"/>
    <m/>
  </r>
  <r>
    <n v="9476"/>
    <x v="0"/>
    <x v="0"/>
    <x v="0"/>
    <x v="0"/>
    <x v="12"/>
    <x v="148"/>
    <x v="0"/>
    <x v="1"/>
    <s v="Tesseramento"/>
    <x v="1"/>
    <x v="4"/>
    <x v="0"/>
    <m/>
  </r>
  <r>
    <n v="101285"/>
    <x v="0"/>
    <x v="0"/>
    <x v="0"/>
    <x v="0"/>
    <x v="12"/>
    <x v="148"/>
    <x v="0"/>
    <x v="0"/>
    <s v="Tesseramento"/>
    <x v="1"/>
    <x v="4"/>
    <x v="0"/>
    <m/>
  </r>
  <r>
    <n v="9715"/>
    <x v="0"/>
    <x v="0"/>
    <x v="0"/>
    <x v="0"/>
    <x v="12"/>
    <x v="148"/>
    <x v="0"/>
    <x v="0"/>
    <s v="Tesseramento"/>
    <x v="1"/>
    <x v="4"/>
    <x v="0"/>
    <m/>
  </r>
  <r>
    <n v="64569"/>
    <x v="0"/>
    <x v="0"/>
    <x v="0"/>
    <x v="0"/>
    <x v="12"/>
    <x v="148"/>
    <x v="0"/>
    <x v="0"/>
    <s v="Tesseramento"/>
    <x v="1"/>
    <x v="3"/>
    <x v="0"/>
    <m/>
  </r>
  <r>
    <n v="129626"/>
    <x v="0"/>
    <x v="0"/>
    <x v="0"/>
    <x v="0"/>
    <x v="12"/>
    <x v="148"/>
    <x v="0"/>
    <x v="0"/>
    <s v="Tesseramento"/>
    <x v="1"/>
    <x v="3"/>
    <x v="0"/>
    <m/>
  </r>
  <r>
    <n v="32894"/>
    <x v="0"/>
    <x v="0"/>
    <x v="0"/>
    <x v="0"/>
    <x v="12"/>
    <x v="148"/>
    <x v="0"/>
    <x v="1"/>
    <s v="Tesseramento"/>
    <x v="1"/>
    <x v="4"/>
    <x v="0"/>
    <m/>
  </r>
  <r>
    <n v="205815"/>
    <x v="0"/>
    <x v="0"/>
    <x v="0"/>
    <x v="0"/>
    <x v="12"/>
    <x v="148"/>
    <x v="0"/>
    <x v="1"/>
    <s v="Tesseramento"/>
    <x v="1"/>
    <x v="4"/>
    <x v="0"/>
    <m/>
  </r>
  <r>
    <n v="90885"/>
    <x v="0"/>
    <x v="0"/>
    <x v="0"/>
    <x v="0"/>
    <x v="14"/>
    <x v="43"/>
    <x v="0"/>
    <x v="0"/>
    <s v="Tesseramento"/>
    <x v="1"/>
    <x v="0"/>
    <x v="0"/>
    <m/>
  </r>
  <r>
    <n v="9753"/>
    <x v="0"/>
    <x v="0"/>
    <x v="0"/>
    <x v="0"/>
    <x v="12"/>
    <x v="148"/>
    <x v="0"/>
    <x v="0"/>
    <s v="Tesseramento"/>
    <x v="1"/>
    <x v="4"/>
    <x v="0"/>
    <m/>
  </r>
  <r>
    <n v="9754"/>
    <x v="0"/>
    <x v="0"/>
    <x v="0"/>
    <x v="0"/>
    <x v="12"/>
    <x v="148"/>
    <x v="0"/>
    <x v="0"/>
    <s v="Tesseramento"/>
    <x v="1"/>
    <x v="0"/>
    <x v="0"/>
    <m/>
  </r>
  <r>
    <n v="104297"/>
    <x v="0"/>
    <x v="0"/>
    <x v="0"/>
    <x v="0"/>
    <x v="12"/>
    <x v="148"/>
    <x v="0"/>
    <x v="0"/>
    <s v="Tesseramento"/>
    <x v="1"/>
    <x v="0"/>
    <x v="0"/>
    <m/>
  </r>
  <r>
    <n v="162307"/>
    <x v="0"/>
    <x v="0"/>
    <x v="0"/>
    <x v="0"/>
    <x v="12"/>
    <x v="148"/>
    <x v="0"/>
    <x v="0"/>
    <s v="Tesseramento"/>
    <x v="1"/>
    <x v="0"/>
    <x v="0"/>
    <m/>
  </r>
  <r>
    <n v="162305"/>
    <x v="0"/>
    <x v="0"/>
    <x v="0"/>
    <x v="0"/>
    <x v="12"/>
    <x v="148"/>
    <x v="0"/>
    <x v="1"/>
    <s v="Tesseramento"/>
    <x v="1"/>
    <x v="0"/>
    <x v="0"/>
    <m/>
  </r>
  <r>
    <n v="223412"/>
    <x v="0"/>
    <x v="0"/>
    <x v="0"/>
    <x v="1"/>
    <x v="8"/>
    <x v="113"/>
    <x v="0"/>
    <x v="0"/>
    <s v="Tesseramento"/>
    <x v="0"/>
    <x v="0"/>
    <x v="0"/>
    <m/>
  </r>
  <r>
    <n v="102427"/>
    <x v="0"/>
    <x v="0"/>
    <x v="0"/>
    <x v="0"/>
    <x v="8"/>
    <x v="113"/>
    <x v="0"/>
    <x v="0"/>
    <s v="Tesseramento"/>
    <x v="0"/>
    <x v="3"/>
    <x v="0"/>
    <m/>
  </r>
  <r>
    <n v="127200"/>
    <x v="0"/>
    <x v="0"/>
    <x v="0"/>
    <x v="0"/>
    <x v="8"/>
    <x v="113"/>
    <x v="0"/>
    <x v="0"/>
    <s v="Tesseramento"/>
    <x v="0"/>
    <x v="4"/>
    <x v="0"/>
    <m/>
  </r>
  <r>
    <n v="9411"/>
    <x v="0"/>
    <x v="0"/>
    <x v="0"/>
    <x v="0"/>
    <x v="12"/>
    <x v="148"/>
    <x v="0"/>
    <x v="1"/>
    <s v="Tesseramento"/>
    <x v="1"/>
    <x v="3"/>
    <x v="0"/>
    <m/>
  </r>
  <r>
    <n v="227392"/>
    <x v="0"/>
    <x v="1"/>
    <x v="0"/>
    <x v="0"/>
    <x v="1"/>
    <x v="1"/>
    <x v="0"/>
    <x v="0"/>
    <s v="Tesseramento"/>
    <x v="0"/>
    <x v="0"/>
    <x v="0"/>
    <m/>
  </r>
  <r>
    <n v="164909"/>
    <x v="0"/>
    <x v="0"/>
    <x v="0"/>
    <x v="0"/>
    <x v="7"/>
    <x v="78"/>
    <x v="0"/>
    <x v="0"/>
    <s v="Tesseramento"/>
    <x v="0"/>
    <x v="0"/>
    <x v="0"/>
    <m/>
  </r>
  <r>
    <n v="91226"/>
    <x v="0"/>
    <x v="0"/>
    <x v="0"/>
    <x v="0"/>
    <x v="7"/>
    <x v="51"/>
    <x v="0"/>
    <x v="0"/>
    <s v="Tesseramento"/>
    <x v="1"/>
    <x v="1"/>
    <x v="0"/>
    <m/>
  </r>
  <r>
    <n v="1080"/>
    <x v="0"/>
    <x v="0"/>
    <x v="0"/>
    <x v="0"/>
    <x v="7"/>
    <x v="227"/>
    <x v="0"/>
    <x v="0"/>
    <s v="Tesseramento"/>
    <x v="1"/>
    <x v="4"/>
    <x v="0"/>
    <m/>
  </r>
  <r>
    <n v="80030"/>
    <x v="0"/>
    <x v="0"/>
    <x v="0"/>
    <x v="0"/>
    <x v="7"/>
    <x v="51"/>
    <x v="0"/>
    <x v="0"/>
    <s v="Tesseramento"/>
    <x v="1"/>
    <x v="1"/>
    <x v="0"/>
    <m/>
  </r>
  <r>
    <n v="33173"/>
    <x v="0"/>
    <x v="0"/>
    <x v="0"/>
    <x v="0"/>
    <x v="7"/>
    <x v="51"/>
    <x v="0"/>
    <x v="0"/>
    <s v="Tesseramento"/>
    <x v="1"/>
    <x v="4"/>
    <x v="0"/>
    <m/>
  </r>
  <r>
    <n v="51922"/>
    <x v="0"/>
    <x v="0"/>
    <x v="0"/>
    <x v="0"/>
    <x v="7"/>
    <x v="51"/>
    <x v="0"/>
    <x v="1"/>
    <s v="Tesseramento"/>
    <x v="1"/>
    <x v="3"/>
    <x v="0"/>
    <m/>
  </r>
  <r>
    <n v="190560"/>
    <x v="0"/>
    <x v="0"/>
    <x v="0"/>
    <x v="0"/>
    <x v="7"/>
    <x v="227"/>
    <x v="0"/>
    <x v="0"/>
    <s v="Tesseramento"/>
    <x v="1"/>
    <x v="3"/>
    <x v="0"/>
    <m/>
  </r>
  <r>
    <n v="208570"/>
    <x v="0"/>
    <x v="0"/>
    <x v="0"/>
    <x v="1"/>
    <x v="7"/>
    <x v="227"/>
    <x v="0"/>
    <x v="0"/>
    <s v="Tesseramento"/>
    <x v="1"/>
    <x v="1"/>
    <x v="0"/>
    <m/>
  </r>
  <r>
    <n v="110517"/>
    <x v="0"/>
    <x v="0"/>
    <x v="2"/>
    <x v="1"/>
    <x v="7"/>
    <x v="227"/>
    <x v="0"/>
    <x v="0"/>
    <s v="Tesseramento"/>
    <x v="1"/>
    <x v="3"/>
    <x v="0"/>
    <m/>
  </r>
  <r>
    <n v="39254"/>
    <x v="0"/>
    <x v="0"/>
    <x v="0"/>
    <x v="0"/>
    <x v="2"/>
    <x v="5"/>
    <x v="0"/>
    <x v="0"/>
    <s v="Tesseramento"/>
    <x v="1"/>
    <x v="3"/>
    <x v="0"/>
    <m/>
  </r>
  <r>
    <n v="226870"/>
    <x v="0"/>
    <x v="0"/>
    <x v="0"/>
    <x v="0"/>
    <x v="4"/>
    <x v="256"/>
    <x v="0"/>
    <x v="0"/>
    <s v="Tesseramento"/>
    <x v="1"/>
    <x v="4"/>
    <x v="0"/>
    <m/>
  </r>
  <r>
    <n v="226871"/>
    <x v="0"/>
    <x v="0"/>
    <x v="0"/>
    <x v="1"/>
    <x v="4"/>
    <x v="256"/>
    <x v="0"/>
    <x v="1"/>
    <s v="Tesseramento"/>
    <x v="1"/>
    <x v="3"/>
    <x v="0"/>
    <m/>
  </r>
  <r>
    <n v="14956"/>
    <x v="0"/>
    <x v="0"/>
    <x v="0"/>
    <x v="0"/>
    <x v="7"/>
    <x v="51"/>
    <x v="0"/>
    <x v="0"/>
    <s v="Tesseramento"/>
    <x v="1"/>
    <x v="0"/>
    <x v="0"/>
    <m/>
  </r>
  <r>
    <n v="3811"/>
    <x v="0"/>
    <x v="0"/>
    <x v="0"/>
    <x v="2"/>
    <x v="4"/>
    <x v="250"/>
    <x v="0"/>
    <x v="1"/>
    <s v="Tesseramento"/>
    <x v="1"/>
    <x v="4"/>
    <x v="0"/>
    <m/>
  </r>
  <r>
    <n v="193312"/>
    <x v="0"/>
    <x v="0"/>
    <x v="0"/>
    <x v="2"/>
    <x v="4"/>
    <x v="250"/>
    <x v="0"/>
    <x v="1"/>
    <s v="Tesseramento"/>
    <x v="1"/>
    <x v="3"/>
    <x v="0"/>
    <m/>
  </r>
  <r>
    <n v="185760"/>
    <x v="0"/>
    <x v="0"/>
    <x v="0"/>
    <x v="0"/>
    <x v="4"/>
    <x v="250"/>
    <x v="0"/>
    <x v="0"/>
    <s v="Tesseramento"/>
    <x v="1"/>
    <x v="3"/>
    <x v="0"/>
    <m/>
  </r>
  <r>
    <n v="22514"/>
    <x v="0"/>
    <x v="0"/>
    <x v="0"/>
    <x v="0"/>
    <x v="4"/>
    <x v="250"/>
    <x v="0"/>
    <x v="0"/>
    <s v="Tesseramento"/>
    <x v="1"/>
    <x v="0"/>
    <x v="0"/>
    <m/>
  </r>
  <r>
    <n v="181331"/>
    <x v="0"/>
    <x v="0"/>
    <x v="0"/>
    <x v="2"/>
    <x v="4"/>
    <x v="250"/>
    <x v="0"/>
    <x v="1"/>
    <s v="Tesseramento"/>
    <x v="1"/>
    <x v="3"/>
    <x v="0"/>
    <m/>
  </r>
  <r>
    <n v="18544"/>
    <x v="0"/>
    <x v="0"/>
    <x v="0"/>
    <x v="0"/>
    <x v="4"/>
    <x v="250"/>
    <x v="0"/>
    <x v="0"/>
    <s v="Tesseramento"/>
    <x v="1"/>
    <x v="0"/>
    <x v="0"/>
    <m/>
  </r>
  <r>
    <n v="60190"/>
    <x v="0"/>
    <x v="0"/>
    <x v="0"/>
    <x v="0"/>
    <x v="4"/>
    <x v="250"/>
    <x v="0"/>
    <x v="0"/>
    <s v="Tesseramento"/>
    <x v="1"/>
    <x v="3"/>
    <x v="0"/>
    <m/>
  </r>
  <r>
    <n v="124579"/>
    <x v="0"/>
    <x v="0"/>
    <x v="0"/>
    <x v="2"/>
    <x v="4"/>
    <x v="250"/>
    <x v="0"/>
    <x v="1"/>
    <s v="Tesseramento"/>
    <x v="1"/>
    <x v="4"/>
    <x v="0"/>
    <m/>
  </r>
  <r>
    <n v="115850"/>
    <x v="0"/>
    <x v="0"/>
    <x v="0"/>
    <x v="0"/>
    <x v="4"/>
    <x v="250"/>
    <x v="0"/>
    <x v="0"/>
    <s v="Tesseramento"/>
    <x v="1"/>
    <x v="4"/>
    <x v="0"/>
    <m/>
  </r>
  <r>
    <n v="205413"/>
    <x v="0"/>
    <x v="0"/>
    <x v="0"/>
    <x v="0"/>
    <x v="4"/>
    <x v="250"/>
    <x v="0"/>
    <x v="1"/>
    <s v="Tesseramento"/>
    <x v="1"/>
    <x v="0"/>
    <x v="0"/>
    <m/>
  </r>
  <r>
    <n v="209428"/>
    <x v="0"/>
    <x v="0"/>
    <x v="0"/>
    <x v="0"/>
    <x v="4"/>
    <x v="52"/>
    <x v="0"/>
    <x v="0"/>
    <s v="Tesseramento"/>
    <x v="1"/>
    <x v="1"/>
    <x v="0"/>
    <m/>
  </r>
  <r>
    <n v="46420"/>
    <x v="0"/>
    <x v="0"/>
    <x v="0"/>
    <x v="0"/>
    <x v="4"/>
    <x v="166"/>
    <x v="0"/>
    <x v="0"/>
    <s v="Tesseramento"/>
    <x v="1"/>
    <x v="4"/>
    <x v="0"/>
    <m/>
  </r>
  <r>
    <n v="42337"/>
    <x v="0"/>
    <x v="0"/>
    <x v="0"/>
    <x v="0"/>
    <x v="4"/>
    <x v="166"/>
    <x v="0"/>
    <x v="1"/>
    <s v="Tesseramento"/>
    <x v="1"/>
    <x v="3"/>
    <x v="0"/>
    <m/>
  </r>
  <r>
    <n v="173956"/>
    <x v="1"/>
    <x v="0"/>
    <x v="0"/>
    <x v="0"/>
    <x v="4"/>
    <x v="52"/>
    <x v="0"/>
    <x v="0"/>
    <s v="Tesseramento"/>
    <x v="1"/>
    <x v="2"/>
    <x v="0"/>
    <m/>
  </r>
  <r>
    <n v="71025"/>
    <x v="0"/>
    <x v="0"/>
    <x v="0"/>
    <x v="0"/>
    <x v="8"/>
    <x v="127"/>
    <x v="0"/>
    <x v="0"/>
    <s v="Tesseramento"/>
    <x v="1"/>
    <x v="3"/>
    <x v="0"/>
    <m/>
  </r>
  <r>
    <n v="173955"/>
    <x v="0"/>
    <x v="0"/>
    <x v="0"/>
    <x v="0"/>
    <x v="4"/>
    <x v="52"/>
    <x v="0"/>
    <x v="0"/>
    <s v="Tesseramento"/>
    <x v="1"/>
    <x v="0"/>
    <x v="0"/>
    <m/>
  </r>
  <r>
    <n v="102346"/>
    <x v="0"/>
    <x v="0"/>
    <x v="0"/>
    <x v="0"/>
    <x v="13"/>
    <x v="177"/>
    <x v="0"/>
    <x v="1"/>
    <s v="Tesseramento"/>
    <x v="1"/>
    <x v="0"/>
    <x v="0"/>
    <m/>
  </r>
  <r>
    <n v="28996"/>
    <x v="0"/>
    <x v="0"/>
    <x v="0"/>
    <x v="0"/>
    <x v="13"/>
    <x v="177"/>
    <x v="0"/>
    <x v="0"/>
    <s v="Tesseramento"/>
    <x v="1"/>
    <x v="3"/>
    <x v="0"/>
    <m/>
  </r>
  <r>
    <n v="28982"/>
    <x v="0"/>
    <x v="0"/>
    <x v="0"/>
    <x v="0"/>
    <x v="13"/>
    <x v="177"/>
    <x v="0"/>
    <x v="1"/>
    <s v="Tesseramento"/>
    <x v="1"/>
    <x v="4"/>
    <x v="0"/>
    <m/>
  </r>
  <r>
    <n v="198255"/>
    <x v="0"/>
    <x v="0"/>
    <x v="0"/>
    <x v="0"/>
    <x v="13"/>
    <x v="177"/>
    <x v="0"/>
    <x v="0"/>
    <s v="Tesseramento"/>
    <x v="1"/>
    <x v="4"/>
    <x v="0"/>
    <m/>
  </r>
  <r>
    <n v="57312"/>
    <x v="0"/>
    <x v="0"/>
    <x v="0"/>
    <x v="0"/>
    <x v="4"/>
    <x v="52"/>
    <x v="0"/>
    <x v="0"/>
    <s v="Tesseramento"/>
    <x v="1"/>
    <x v="3"/>
    <x v="0"/>
    <m/>
  </r>
  <r>
    <n v="72518"/>
    <x v="0"/>
    <x v="0"/>
    <x v="0"/>
    <x v="0"/>
    <x v="4"/>
    <x v="52"/>
    <x v="0"/>
    <x v="1"/>
    <s v="Tesseramento"/>
    <x v="1"/>
    <x v="4"/>
    <x v="0"/>
    <m/>
  </r>
  <r>
    <n v="110703"/>
    <x v="0"/>
    <x v="0"/>
    <x v="0"/>
    <x v="0"/>
    <x v="4"/>
    <x v="12"/>
    <x v="0"/>
    <x v="0"/>
    <s v="Tesseramento"/>
    <x v="1"/>
    <x v="3"/>
    <x v="0"/>
    <m/>
  </r>
  <r>
    <n v="14675"/>
    <x v="0"/>
    <x v="0"/>
    <x v="0"/>
    <x v="0"/>
    <x v="4"/>
    <x v="12"/>
    <x v="0"/>
    <x v="1"/>
    <s v="Tesseramento"/>
    <x v="1"/>
    <x v="0"/>
    <x v="0"/>
    <m/>
  </r>
  <r>
    <n v="232600"/>
    <x v="0"/>
    <x v="0"/>
    <x v="0"/>
    <x v="1"/>
    <x v="4"/>
    <x v="149"/>
    <x v="0"/>
    <x v="0"/>
    <s v="Tesseramento"/>
    <x v="1"/>
    <x v="0"/>
    <x v="0"/>
    <m/>
  </r>
  <r>
    <n v="87110"/>
    <x v="0"/>
    <x v="0"/>
    <x v="0"/>
    <x v="0"/>
    <x v="4"/>
    <x v="149"/>
    <x v="0"/>
    <x v="0"/>
    <s v="Tesseramento"/>
    <x v="1"/>
    <x v="3"/>
    <x v="0"/>
    <m/>
  </r>
  <r>
    <n v="210436"/>
    <x v="0"/>
    <x v="1"/>
    <x v="0"/>
    <x v="0"/>
    <x v="4"/>
    <x v="149"/>
    <x v="0"/>
    <x v="0"/>
    <s v="Tesseramento"/>
    <x v="1"/>
    <x v="0"/>
    <x v="0"/>
    <m/>
  </r>
  <r>
    <n v="130497"/>
    <x v="0"/>
    <x v="0"/>
    <x v="0"/>
    <x v="0"/>
    <x v="0"/>
    <x v="100"/>
    <x v="0"/>
    <x v="1"/>
    <s v="Tesseramento"/>
    <x v="0"/>
    <x v="1"/>
    <x v="0"/>
    <m/>
  </r>
  <r>
    <n v="130496"/>
    <x v="0"/>
    <x v="0"/>
    <x v="0"/>
    <x v="0"/>
    <x v="0"/>
    <x v="100"/>
    <x v="0"/>
    <x v="0"/>
    <s v="Tesseramento"/>
    <x v="0"/>
    <x v="3"/>
    <x v="0"/>
    <m/>
  </r>
  <r>
    <n v="130498"/>
    <x v="0"/>
    <x v="0"/>
    <x v="0"/>
    <x v="0"/>
    <x v="0"/>
    <x v="100"/>
    <x v="0"/>
    <x v="0"/>
    <s v="Tesseramento"/>
    <x v="0"/>
    <x v="1"/>
    <x v="0"/>
    <m/>
  </r>
  <r>
    <n v="130494"/>
    <x v="0"/>
    <x v="0"/>
    <x v="0"/>
    <x v="0"/>
    <x v="0"/>
    <x v="100"/>
    <x v="0"/>
    <x v="1"/>
    <s v="Tesseramento"/>
    <x v="0"/>
    <x v="3"/>
    <x v="0"/>
    <m/>
  </r>
  <r>
    <n v="105966"/>
    <x v="0"/>
    <x v="0"/>
    <x v="0"/>
    <x v="0"/>
    <x v="0"/>
    <x v="100"/>
    <x v="0"/>
    <x v="0"/>
    <s v="Tesseramento"/>
    <x v="0"/>
    <x v="0"/>
    <x v="0"/>
    <m/>
  </r>
  <r>
    <n v="182209"/>
    <x v="1"/>
    <x v="0"/>
    <x v="0"/>
    <x v="1"/>
    <x v="0"/>
    <x v="100"/>
    <x v="0"/>
    <x v="1"/>
    <s v="Tesseramento"/>
    <x v="0"/>
    <x v="2"/>
    <x v="0"/>
    <m/>
  </r>
  <r>
    <n v="144123"/>
    <x v="0"/>
    <x v="0"/>
    <x v="0"/>
    <x v="1"/>
    <x v="0"/>
    <x v="100"/>
    <x v="0"/>
    <x v="1"/>
    <s v="Tesseramento"/>
    <x v="0"/>
    <x v="3"/>
    <x v="0"/>
    <m/>
  </r>
  <r>
    <n v="32206"/>
    <x v="0"/>
    <x v="0"/>
    <x v="0"/>
    <x v="0"/>
    <x v="0"/>
    <x v="100"/>
    <x v="0"/>
    <x v="0"/>
    <s v="Tesseramento"/>
    <x v="0"/>
    <x v="4"/>
    <x v="0"/>
    <m/>
  </r>
  <r>
    <n v="121019"/>
    <x v="0"/>
    <x v="0"/>
    <x v="0"/>
    <x v="0"/>
    <x v="0"/>
    <x v="100"/>
    <x v="0"/>
    <x v="1"/>
    <s v="Tesseramento"/>
    <x v="0"/>
    <x v="4"/>
    <x v="0"/>
    <m/>
  </r>
  <r>
    <n v="171129"/>
    <x v="0"/>
    <x v="0"/>
    <x v="0"/>
    <x v="0"/>
    <x v="0"/>
    <x v="100"/>
    <x v="0"/>
    <x v="0"/>
    <s v="Tesseramento"/>
    <x v="0"/>
    <x v="1"/>
    <x v="0"/>
    <m/>
  </r>
  <r>
    <n v="150255"/>
    <x v="0"/>
    <x v="0"/>
    <x v="0"/>
    <x v="1"/>
    <x v="0"/>
    <x v="100"/>
    <x v="0"/>
    <x v="0"/>
    <s v="Tesseramento"/>
    <x v="0"/>
    <x v="0"/>
    <x v="0"/>
    <m/>
  </r>
  <r>
    <n v="151983"/>
    <x v="0"/>
    <x v="0"/>
    <x v="2"/>
    <x v="0"/>
    <x v="0"/>
    <x v="100"/>
    <x v="0"/>
    <x v="0"/>
    <s v="Tesseramento"/>
    <x v="0"/>
    <x v="0"/>
    <x v="0"/>
    <m/>
  </r>
  <r>
    <n v="162346"/>
    <x v="0"/>
    <x v="0"/>
    <x v="0"/>
    <x v="0"/>
    <x v="0"/>
    <x v="100"/>
    <x v="0"/>
    <x v="0"/>
    <s v="Tesseramento"/>
    <x v="0"/>
    <x v="0"/>
    <x v="0"/>
    <m/>
  </r>
  <r>
    <n v="125345"/>
    <x v="0"/>
    <x v="0"/>
    <x v="0"/>
    <x v="1"/>
    <x v="0"/>
    <x v="100"/>
    <x v="0"/>
    <x v="1"/>
    <s v="Tesseramento"/>
    <x v="0"/>
    <x v="4"/>
    <x v="0"/>
    <m/>
  </r>
  <r>
    <n v="51052"/>
    <x v="0"/>
    <x v="0"/>
    <x v="0"/>
    <x v="0"/>
    <x v="0"/>
    <x v="100"/>
    <x v="0"/>
    <x v="0"/>
    <s v="Tesseramento"/>
    <x v="0"/>
    <x v="0"/>
    <x v="0"/>
    <m/>
  </r>
  <r>
    <n v="117506"/>
    <x v="0"/>
    <x v="0"/>
    <x v="0"/>
    <x v="0"/>
    <x v="0"/>
    <x v="100"/>
    <x v="0"/>
    <x v="1"/>
    <s v="Tesseramento"/>
    <x v="0"/>
    <x v="1"/>
    <x v="0"/>
    <m/>
  </r>
  <r>
    <n v="55887"/>
    <x v="0"/>
    <x v="0"/>
    <x v="0"/>
    <x v="4"/>
    <x v="0"/>
    <x v="100"/>
    <x v="0"/>
    <x v="0"/>
    <s v="Tesseramento"/>
    <x v="0"/>
    <x v="4"/>
    <x v="0"/>
    <m/>
  </r>
  <r>
    <n v="65367"/>
    <x v="0"/>
    <x v="0"/>
    <x v="0"/>
    <x v="0"/>
    <x v="0"/>
    <x v="100"/>
    <x v="0"/>
    <x v="0"/>
    <s v="Tesseramento"/>
    <x v="0"/>
    <x v="4"/>
    <x v="0"/>
    <m/>
  </r>
  <r>
    <n v="88475"/>
    <x v="0"/>
    <x v="0"/>
    <x v="0"/>
    <x v="0"/>
    <x v="0"/>
    <x v="100"/>
    <x v="0"/>
    <x v="0"/>
    <s v="Tesseramento"/>
    <x v="0"/>
    <x v="0"/>
    <x v="0"/>
    <m/>
  </r>
  <r>
    <n v="84175"/>
    <x v="0"/>
    <x v="0"/>
    <x v="0"/>
    <x v="0"/>
    <x v="0"/>
    <x v="100"/>
    <x v="0"/>
    <x v="0"/>
    <s v="Tesseramento"/>
    <x v="0"/>
    <x v="4"/>
    <x v="0"/>
    <m/>
  </r>
  <r>
    <n v="60748"/>
    <x v="0"/>
    <x v="0"/>
    <x v="0"/>
    <x v="0"/>
    <x v="0"/>
    <x v="100"/>
    <x v="0"/>
    <x v="0"/>
    <s v="Tesseramento"/>
    <x v="0"/>
    <x v="1"/>
    <x v="0"/>
    <m/>
  </r>
  <r>
    <n v="147550"/>
    <x v="0"/>
    <x v="0"/>
    <x v="2"/>
    <x v="2"/>
    <x v="0"/>
    <x v="100"/>
    <x v="0"/>
    <x v="0"/>
    <s v="Tesseramento"/>
    <x v="0"/>
    <x v="0"/>
    <x v="0"/>
    <m/>
  </r>
  <r>
    <n v="142599"/>
    <x v="0"/>
    <x v="0"/>
    <x v="0"/>
    <x v="1"/>
    <x v="0"/>
    <x v="100"/>
    <x v="0"/>
    <x v="1"/>
    <s v="Tesseramento"/>
    <x v="0"/>
    <x v="0"/>
    <x v="0"/>
    <m/>
  </r>
  <r>
    <n v="142607"/>
    <x v="0"/>
    <x v="0"/>
    <x v="0"/>
    <x v="0"/>
    <x v="0"/>
    <x v="100"/>
    <x v="0"/>
    <x v="0"/>
    <s v="Tesseramento"/>
    <x v="0"/>
    <x v="0"/>
    <x v="0"/>
    <m/>
  </r>
  <r>
    <n v="2562"/>
    <x v="0"/>
    <x v="0"/>
    <x v="0"/>
    <x v="0"/>
    <x v="0"/>
    <x v="100"/>
    <x v="0"/>
    <x v="0"/>
    <s v="Tesseramento"/>
    <x v="0"/>
    <x v="0"/>
    <x v="0"/>
    <m/>
  </r>
  <r>
    <n v="144765"/>
    <x v="0"/>
    <x v="0"/>
    <x v="0"/>
    <x v="0"/>
    <x v="0"/>
    <x v="100"/>
    <x v="0"/>
    <x v="0"/>
    <s v="Tesseramento"/>
    <x v="0"/>
    <x v="0"/>
    <x v="0"/>
    <m/>
  </r>
  <r>
    <n v="98413"/>
    <x v="0"/>
    <x v="0"/>
    <x v="0"/>
    <x v="0"/>
    <x v="0"/>
    <x v="100"/>
    <x v="0"/>
    <x v="0"/>
    <s v="Tesseramento"/>
    <x v="0"/>
    <x v="0"/>
    <x v="0"/>
    <m/>
  </r>
  <r>
    <n v="6742"/>
    <x v="0"/>
    <x v="0"/>
    <x v="2"/>
    <x v="4"/>
    <x v="0"/>
    <x v="100"/>
    <x v="0"/>
    <x v="0"/>
    <s v="Tesseramento"/>
    <x v="0"/>
    <x v="0"/>
    <x v="0"/>
    <m/>
  </r>
  <r>
    <n v="63533"/>
    <x v="0"/>
    <x v="0"/>
    <x v="0"/>
    <x v="0"/>
    <x v="0"/>
    <x v="100"/>
    <x v="0"/>
    <x v="0"/>
    <s v="Tesseramento"/>
    <x v="0"/>
    <x v="0"/>
    <x v="0"/>
    <m/>
  </r>
  <r>
    <n v="146484"/>
    <x v="0"/>
    <x v="0"/>
    <x v="0"/>
    <x v="0"/>
    <x v="2"/>
    <x v="415"/>
    <x v="0"/>
    <x v="0"/>
    <s v="Tesseramento"/>
    <x v="0"/>
    <x v="4"/>
    <x v="0"/>
    <m/>
  </r>
  <r>
    <n v="234814"/>
    <x v="1"/>
    <x v="1"/>
    <x v="1"/>
    <x v="2"/>
    <x v="1"/>
    <x v="176"/>
    <x v="0"/>
    <x v="0"/>
    <s v="Tesseramento"/>
    <x v="1"/>
    <x v="5"/>
    <x v="0"/>
    <m/>
  </r>
  <r>
    <n v="234815"/>
    <x v="1"/>
    <x v="1"/>
    <x v="1"/>
    <x v="2"/>
    <x v="1"/>
    <x v="176"/>
    <x v="0"/>
    <x v="0"/>
    <s v="Tesseramento"/>
    <x v="1"/>
    <x v="5"/>
    <x v="0"/>
    <m/>
  </r>
  <r>
    <n v="229998"/>
    <x v="1"/>
    <x v="1"/>
    <x v="0"/>
    <x v="3"/>
    <x v="1"/>
    <x v="176"/>
    <x v="0"/>
    <x v="0"/>
    <s v="Tesseramento"/>
    <x v="1"/>
    <x v="5"/>
    <x v="0"/>
    <m/>
  </r>
  <r>
    <n v="234816"/>
    <x v="1"/>
    <x v="1"/>
    <x v="1"/>
    <x v="2"/>
    <x v="1"/>
    <x v="176"/>
    <x v="0"/>
    <x v="1"/>
    <s v="Tesseramento"/>
    <x v="1"/>
    <x v="5"/>
    <x v="0"/>
    <m/>
  </r>
  <r>
    <n v="212827"/>
    <x v="0"/>
    <x v="0"/>
    <x v="0"/>
    <x v="0"/>
    <x v="7"/>
    <x v="161"/>
    <x v="0"/>
    <x v="0"/>
    <s v="Tesseramento"/>
    <x v="0"/>
    <x v="0"/>
    <x v="0"/>
    <m/>
  </r>
  <r>
    <n v="167221"/>
    <x v="0"/>
    <x v="0"/>
    <x v="0"/>
    <x v="0"/>
    <x v="7"/>
    <x v="161"/>
    <x v="0"/>
    <x v="0"/>
    <s v="Tesseramento"/>
    <x v="0"/>
    <x v="0"/>
    <x v="0"/>
    <m/>
  </r>
  <r>
    <n v="194759"/>
    <x v="0"/>
    <x v="1"/>
    <x v="0"/>
    <x v="0"/>
    <x v="7"/>
    <x v="161"/>
    <x v="0"/>
    <x v="0"/>
    <s v="Tesseramento"/>
    <x v="0"/>
    <x v="0"/>
    <x v="0"/>
    <m/>
  </r>
  <r>
    <n v="34492"/>
    <x v="0"/>
    <x v="0"/>
    <x v="0"/>
    <x v="0"/>
    <x v="7"/>
    <x v="161"/>
    <x v="0"/>
    <x v="0"/>
    <s v="Tesseramento"/>
    <x v="0"/>
    <x v="4"/>
    <x v="0"/>
    <m/>
  </r>
  <r>
    <n v="88156"/>
    <x v="0"/>
    <x v="0"/>
    <x v="0"/>
    <x v="0"/>
    <x v="4"/>
    <x v="125"/>
    <x v="0"/>
    <x v="0"/>
    <s v="Tesseramento"/>
    <x v="1"/>
    <x v="4"/>
    <x v="0"/>
    <m/>
  </r>
  <r>
    <n v="88166"/>
    <x v="0"/>
    <x v="0"/>
    <x v="0"/>
    <x v="0"/>
    <x v="4"/>
    <x v="125"/>
    <x v="0"/>
    <x v="1"/>
    <s v="Tesseramento"/>
    <x v="1"/>
    <x v="4"/>
    <x v="0"/>
    <m/>
  </r>
  <r>
    <n v="124956"/>
    <x v="0"/>
    <x v="0"/>
    <x v="0"/>
    <x v="0"/>
    <x v="8"/>
    <x v="92"/>
    <x v="0"/>
    <x v="0"/>
    <s v="Tesseramento"/>
    <x v="1"/>
    <x v="3"/>
    <x v="0"/>
    <m/>
  </r>
  <r>
    <n v="61931"/>
    <x v="0"/>
    <x v="0"/>
    <x v="0"/>
    <x v="0"/>
    <x v="4"/>
    <x v="125"/>
    <x v="0"/>
    <x v="1"/>
    <s v="Tesseramento"/>
    <x v="1"/>
    <x v="0"/>
    <x v="0"/>
    <m/>
  </r>
  <r>
    <n v="124954"/>
    <x v="0"/>
    <x v="0"/>
    <x v="0"/>
    <x v="0"/>
    <x v="8"/>
    <x v="92"/>
    <x v="0"/>
    <x v="1"/>
    <s v="Tesseramento"/>
    <x v="1"/>
    <x v="3"/>
    <x v="0"/>
    <m/>
  </r>
  <r>
    <n v="218801"/>
    <x v="0"/>
    <x v="0"/>
    <x v="0"/>
    <x v="1"/>
    <x v="2"/>
    <x v="307"/>
    <x v="0"/>
    <x v="1"/>
    <s v="Tesseramento"/>
    <x v="1"/>
    <x v="0"/>
    <x v="0"/>
    <m/>
  </r>
  <r>
    <n v="122677"/>
    <x v="0"/>
    <x v="0"/>
    <x v="0"/>
    <x v="0"/>
    <x v="2"/>
    <x v="307"/>
    <x v="0"/>
    <x v="0"/>
    <s v="Tesseramento"/>
    <x v="1"/>
    <x v="0"/>
    <x v="0"/>
    <m/>
  </r>
  <r>
    <n v="162296"/>
    <x v="0"/>
    <x v="0"/>
    <x v="0"/>
    <x v="0"/>
    <x v="2"/>
    <x v="307"/>
    <x v="0"/>
    <x v="0"/>
    <s v="Tesseramento"/>
    <x v="1"/>
    <x v="3"/>
    <x v="0"/>
    <m/>
  </r>
  <r>
    <n v="228986"/>
    <x v="0"/>
    <x v="1"/>
    <x v="0"/>
    <x v="1"/>
    <x v="2"/>
    <x v="208"/>
    <x v="0"/>
    <x v="0"/>
    <s v="Tesseramento"/>
    <x v="0"/>
    <x v="0"/>
    <x v="0"/>
    <m/>
  </r>
  <r>
    <n v="234936"/>
    <x v="0"/>
    <x v="0"/>
    <x v="1"/>
    <x v="1"/>
    <x v="4"/>
    <x v="166"/>
    <x v="0"/>
    <x v="0"/>
    <s v="Tesseramento"/>
    <x v="1"/>
    <x v="0"/>
    <x v="0"/>
    <m/>
  </r>
  <r>
    <n v="234938"/>
    <x v="1"/>
    <x v="0"/>
    <x v="1"/>
    <x v="0"/>
    <x v="4"/>
    <x v="166"/>
    <x v="0"/>
    <x v="0"/>
    <s v="Tesseramento"/>
    <x v="1"/>
    <x v="7"/>
    <x v="0"/>
    <m/>
  </r>
  <r>
    <n v="234939"/>
    <x v="1"/>
    <x v="0"/>
    <x v="1"/>
    <x v="1"/>
    <x v="4"/>
    <x v="166"/>
    <x v="0"/>
    <x v="1"/>
    <s v="Tesseramento"/>
    <x v="1"/>
    <x v="5"/>
    <x v="0"/>
    <m/>
  </r>
  <r>
    <n v="44523"/>
    <x v="0"/>
    <x v="0"/>
    <x v="0"/>
    <x v="0"/>
    <x v="3"/>
    <x v="331"/>
    <x v="0"/>
    <x v="0"/>
    <s v="Tesseramento"/>
    <x v="1"/>
    <x v="1"/>
    <x v="0"/>
    <m/>
  </r>
  <r>
    <n v="163350"/>
    <x v="0"/>
    <x v="0"/>
    <x v="2"/>
    <x v="0"/>
    <x v="11"/>
    <x v="142"/>
    <x v="0"/>
    <x v="0"/>
    <s v="Tesseramento"/>
    <x v="1"/>
    <x v="0"/>
    <x v="0"/>
    <m/>
  </r>
  <r>
    <n v="234940"/>
    <x v="0"/>
    <x v="0"/>
    <x v="1"/>
    <x v="0"/>
    <x v="4"/>
    <x v="166"/>
    <x v="0"/>
    <x v="1"/>
    <s v="Tesseramento"/>
    <x v="1"/>
    <x v="0"/>
    <x v="0"/>
    <m/>
  </r>
  <r>
    <n v="234917"/>
    <x v="0"/>
    <x v="0"/>
    <x v="1"/>
    <x v="1"/>
    <x v="1"/>
    <x v="73"/>
    <x v="0"/>
    <x v="0"/>
    <s v="Tesseramento"/>
    <x v="1"/>
    <x v="1"/>
    <x v="0"/>
    <m/>
  </r>
  <r>
    <n v="234941"/>
    <x v="0"/>
    <x v="0"/>
    <x v="1"/>
    <x v="1"/>
    <x v="9"/>
    <x v="255"/>
    <x v="0"/>
    <x v="0"/>
    <s v="Tesseramento"/>
    <x v="0"/>
    <x v="4"/>
    <x v="0"/>
    <m/>
  </r>
  <r>
    <n v="226896"/>
    <x v="0"/>
    <x v="0"/>
    <x v="0"/>
    <x v="1"/>
    <x v="11"/>
    <x v="345"/>
    <x v="0"/>
    <x v="1"/>
    <s v="Tesseramento"/>
    <x v="0"/>
    <x v="3"/>
    <x v="0"/>
    <m/>
  </r>
  <r>
    <n v="1366"/>
    <x v="0"/>
    <x v="0"/>
    <x v="0"/>
    <x v="0"/>
    <x v="1"/>
    <x v="22"/>
    <x v="0"/>
    <x v="0"/>
    <s v="Tesseramento"/>
    <x v="1"/>
    <x v="4"/>
    <x v="0"/>
    <m/>
  </r>
  <r>
    <n v="140676"/>
    <x v="0"/>
    <x v="0"/>
    <x v="0"/>
    <x v="0"/>
    <x v="1"/>
    <x v="22"/>
    <x v="0"/>
    <x v="0"/>
    <s v="Tesseramento"/>
    <x v="1"/>
    <x v="0"/>
    <x v="0"/>
    <m/>
  </r>
  <r>
    <n v="177787"/>
    <x v="0"/>
    <x v="0"/>
    <x v="0"/>
    <x v="0"/>
    <x v="1"/>
    <x v="22"/>
    <x v="0"/>
    <x v="0"/>
    <s v="Tesseramento"/>
    <x v="1"/>
    <x v="1"/>
    <x v="0"/>
    <m/>
  </r>
  <r>
    <n v="57081"/>
    <x v="0"/>
    <x v="0"/>
    <x v="0"/>
    <x v="0"/>
    <x v="1"/>
    <x v="22"/>
    <x v="0"/>
    <x v="0"/>
    <s v="Tesseramento"/>
    <x v="1"/>
    <x v="3"/>
    <x v="0"/>
    <m/>
  </r>
  <r>
    <n v="143143"/>
    <x v="0"/>
    <x v="0"/>
    <x v="0"/>
    <x v="0"/>
    <x v="1"/>
    <x v="22"/>
    <x v="0"/>
    <x v="1"/>
    <s v="Tesseramento"/>
    <x v="1"/>
    <x v="0"/>
    <x v="0"/>
    <m/>
  </r>
  <r>
    <n v="114241"/>
    <x v="0"/>
    <x v="0"/>
    <x v="0"/>
    <x v="0"/>
    <x v="1"/>
    <x v="22"/>
    <x v="0"/>
    <x v="0"/>
    <s v="Tesseramento"/>
    <x v="1"/>
    <x v="4"/>
    <x v="0"/>
    <m/>
  </r>
  <r>
    <n v="61842"/>
    <x v="0"/>
    <x v="0"/>
    <x v="0"/>
    <x v="0"/>
    <x v="4"/>
    <x v="52"/>
    <x v="0"/>
    <x v="0"/>
    <s v="Tesseramento"/>
    <x v="1"/>
    <x v="4"/>
    <x v="0"/>
    <m/>
  </r>
  <r>
    <n v="26711"/>
    <x v="0"/>
    <x v="0"/>
    <x v="0"/>
    <x v="0"/>
    <x v="8"/>
    <x v="128"/>
    <x v="0"/>
    <x v="0"/>
    <s v="Tesseramento"/>
    <x v="1"/>
    <x v="3"/>
    <x v="0"/>
    <m/>
  </r>
  <r>
    <n v="26712"/>
    <x v="0"/>
    <x v="0"/>
    <x v="0"/>
    <x v="1"/>
    <x v="8"/>
    <x v="128"/>
    <x v="0"/>
    <x v="1"/>
    <s v="Tesseramento"/>
    <x v="1"/>
    <x v="0"/>
    <x v="0"/>
    <m/>
  </r>
  <r>
    <n v="26710"/>
    <x v="0"/>
    <x v="0"/>
    <x v="0"/>
    <x v="0"/>
    <x v="8"/>
    <x v="128"/>
    <x v="0"/>
    <x v="1"/>
    <s v="Tesseramento"/>
    <x v="1"/>
    <x v="4"/>
    <x v="0"/>
    <m/>
  </r>
  <r>
    <n v="26747"/>
    <x v="0"/>
    <x v="0"/>
    <x v="0"/>
    <x v="0"/>
    <x v="8"/>
    <x v="128"/>
    <x v="0"/>
    <x v="0"/>
    <s v="Tesseramento"/>
    <x v="1"/>
    <x v="0"/>
    <x v="0"/>
    <m/>
  </r>
  <r>
    <n v="176804"/>
    <x v="0"/>
    <x v="0"/>
    <x v="0"/>
    <x v="1"/>
    <x v="8"/>
    <x v="128"/>
    <x v="0"/>
    <x v="0"/>
    <s v="Tesseramento"/>
    <x v="1"/>
    <x v="1"/>
    <x v="0"/>
    <m/>
  </r>
  <r>
    <n v="136245"/>
    <x v="0"/>
    <x v="0"/>
    <x v="0"/>
    <x v="1"/>
    <x v="8"/>
    <x v="128"/>
    <x v="0"/>
    <x v="0"/>
    <s v="Tesseramento"/>
    <x v="1"/>
    <x v="0"/>
    <x v="0"/>
    <m/>
  </r>
  <r>
    <n v="137404"/>
    <x v="1"/>
    <x v="0"/>
    <x v="0"/>
    <x v="0"/>
    <x v="8"/>
    <x v="128"/>
    <x v="0"/>
    <x v="0"/>
    <s v="Tesseramento"/>
    <x v="1"/>
    <x v="6"/>
    <x v="0"/>
    <m/>
  </r>
  <r>
    <n v="122319"/>
    <x v="0"/>
    <x v="0"/>
    <x v="0"/>
    <x v="0"/>
    <x v="1"/>
    <x v="22"/>
    <x v="0"/>
    <x v="1"/>
    <s v="Tesseramento"/>
    <x v="1"/>
    <x v="4"/>
    <x v="0"/>
    <m/>
  </r>
  <r>
    <n v="182900"/>
    <x v="1"/>
    <x v="0"/>
    <x v="0"/>
    <x v="1"/>
    <x v="8"/>
    <x v="128"/>
    <x v="0"/>
    <x v="0"/>
    <s v="Tesseramento"/>
    <x v="1"/>
    <x v="5"/>
    <x v="0"/>
    <m/>
  </r>
  <r>
    <n v="186836"/>
    <x v="0"/>
    <x v="0"/>
    <x v="0"/>
    <x v="2"/>
    <x v="1"/>
    <x v="22"/>
    <x v="0"/>
    <x v="0"/>
    <s v="Tesseramento"/>
    <x v="1"/>
    <x v="4"/>
    <x v="0"/>
    <m/>
  </r>
  <r>
    <n v="55423"/>
    <x v="0"/>
    <x v="0"/>
    <x v="0"/>
    <x v="0"/>
    <x v="1"/>
    <x v="22"/>
    <x v="0"/>
    <x v="0"/>
    <s v="Tesseramento"/>
    <x v="1"/>
    <x v="3"/>
    <x v="0"/>
    <m/>
  </r>
  <r>
    <n v="180561"/>
    <x v="0"/>
    <x v="0"/>
    <x v="0"/>
    <x v="0"/>
    <x v="1"/>
    <x v="22"/>
    <x v="0"/>
    <x v="0"/>
    <s v="Tesseramento"/>
    <x v="1"/>
    <x v="0"/>
    <x v="0"/>
    <m/>
  </r>
  <r>
    <n v="127929"/>
    <x v="0"/>
    <x v="0"/>
    <x v="0"/>
    <x v="0"/>
    <x v="1"/>
    <x v="22"/>
    <x v="0"/>
    <x v="1"/>
    <s v="Tesseramento"/>
    <x v="1"/>
    <x v="3"/>
    <x v="0"/>
    <m/>
  </r>
  <r>
    <n v="234918"/>
    <x v="0"/>
    <x v="1"/>
    <x v="1"/>
    <x v="2"/>
    <x v="8"/>
    <x v="128"/>
    <x v="0"/>
    <x v="1"/>
    <s v="Tesseramento"/>
    <x v="1"/>
    <x v="0"/>
    <x v="0"/>
    <m/>
  </r>
  <r>
    <n v="53882"/>
    <x v="0"/>
    <x v="0"/>
    <x v="0"/>
    <x v="0"/>
    <x v="1"/>
    <x v="22"/>
    <x v="0"/>
    <x v="1"/>
    <s v="Tesseramento"/>
    <x v="1"/>
    <x v="4"/>
    <x v="0"/>
    <m/>
  </r>
  <r>
    <n v="92959"/>
    <x v="0"/>
    <x v="0"/>
    <x v="0"/>
    <x v="0"/>
    <x v="9"/>
    <x v="19"/>
    <x v="0"/>
    <x v="0"/>
    <s v="Tesseramento"/>
    <x v="1"/>
    <x v="3"/>
    <x v="0"/>
    <m/>
  </r>
  <r>
    <n v="149140"/>
    <x v="0"/>
    <x v="0"/>
    <x v="0"/>
    <x v="0"/>
    <x v="9"/>
    <x v="19"/>
    <x v="0"/>
    <x v="1"/>
    <s v="Tesseramento"/>
    <x v="1"/>
    <x v="3"/>
    <x v="0"/>
    <m/>
  </r>
  <r>
    <n v="126920"/>
    <x v="0"/>
    <x v="0"/>
    <x v="0"/>
    <x v="0"/>
    <x v="9"/>
    <x v="19"/>
    <x v="0"/>
    <x v="1"/>
    <s v="Tesseramento"/>
    <x v="1"/>
    <x v="4"/>
    <x v="0"/>
    <m/>
  </r>
  <r>
    <n v="7489"/>
    <x v="0"/>
    <x v="0"/>
    <x v="0"/>
    <x v="0"/>
    <x v="9"/>
    <x v="19"/>
    <x v="0"/>
    <x v="0"/>
    <s v="Tesseramento"/>
    <x v="1"/>
    <x v="4"/>
    <x v="0"/>
    <m/>
  </r>
  <r>
    <n v="187829"/>
    <x v="0"/>
    <x v="0"/>
    <x v="0"/>
    <x v="0"/>
    <x v="8"/>
    <x v="98"/>
    <x v="0"/>
    <x v="0"/>
    <s v="Tesseramento"/>
    <x v="0"/>
    <x v="0"/>
    <x v="0"/>
    <m/>
  </r>
  <r>
    <n v="180198"/>
    <x v="1"/>
    <x v="0"/>
    <x v="0"/>
    <x v="0"/>
    <x v="4"/>
    <x v="166"/>
    <x v="0"/>
    <x v="0"/>
    <s v="Tesseramento"/>
    <x v="1"/>
    <x v="6"/>
    <x v="0"/>
    <m/>
  </r>
  <r>
    <n v="48487"/>
    <x v="0"/>
    <x v="0"/>
    <x v="0"/>
    <x v="0"/>
    <x v="2"/>
    <x v="307"/>
    <x v="0"/>
    <x v="0"/>
    <s v="Tesseramento"/>
    <x v="1"/>
    <x v="3"/>
    <x v="0"/>
    <m/>
  </r>
  <r>
    <n v="107282"/>
    <x v="0"/>
    <x v="1"/>
    <x v="0"/>
    <x v="0"/>
    <x v="4"/>
    <x v="166"/>
    <x v="0"/>
    <x v="0"/>
    <s v="Tesseramento"/>
    <x v="1"/>
    <x v="0"/>
    <x v="0"/>
    <m/>
  </r>
  <r>
    <n v="139272"/>
    <x v="0"/>
    <x v="0"/>
    <x v="0"/>
    <x v="1"/>
    <x v="12"/>
    <x v="133"/>
    <x v="0"/>
    <x v="0"/>
    <s v="Tesseramento"/>
    <x v="0"/>
    <x v="4"/>
    <x v="0"/>
    <m/>
  </r>
  <r>
    <n v="218071"/>
    <x v="0"/>
    <x v="0"/>
    <x v="0"/>
    <x v="2"/>
    <x v="2"/>
    <x v="307"/>
    <x v="0"/>
    <x v="0"/>
    <s v="Tesseramento"/>
    <x v="1"/>
    <x v="3"/>
    <x v="0"/>
    <m/>
  </r>
  <r>
    <n v="124160"/>
    <x v="0"/>
    <x v="0"/>
    <x v="0"/>
    <x v="0"/>
    <x v="2"/>
    <x v="307"/>
    <x v="0"/>
    <x v="0"/>
    <s v="Tesseramento"/>
    <x v="1"/>
    <x v="0"/>
    <x v="0"/>
    <m/>
  </r>
  <r>
    <n v="133052"/>
    <x v="0"/>
    <x v="0"/>
    <x v="0"/>
    <x v="0"/>
    <x v="2"/>
    <x v="307"/>
    <x v="0"/>
    <x v="0"/>
    <s v="Tesseramento"/>
    <x v="1"/>
    <x v="1"/>
    <x v="0"/>
    <m/>
  </r>
  <r>
    <n v="124162"/>
    <x v="0"/>
    <x v="0"/>
    <x v="0"/>
    <x v="1"/>
    <x v="2"/>
    <x v="307"/>
    <x v="0"/>
    <x v="1"/>
    <s v="Tesseramento"/>
    <x v="1"/>
    <x v="0"/>
    <x v="0"/>
    <m/>
  </r>
  <r>
    <n v="209429"/>
    <x v="0"/>
    <x v="0"/>
    <x v="0"/>
    <x v="0"/>
    <x v="1"/>
    <x v="73"/>
    <x v="0"/>
    <x v="0"/>
    <s v="Tesseramento"/>
    <x v="1"/>
    <x v="0"/>
    <x v="0"/>
    <m/>
  </r>
  <r>
    <n v="180268"/>
    <x v="0"/>
    <x v="0"/>
    <x v="0"/>
    <x v="0"/>
    <x v="8"/>
    <x v="112"/>
    <x v="0"/>
    <x v="0"/>
    <s v="Tesseramento"/>
    <x v="1"/>
    <x v="3"/>
    <x v="0"/>
    <m/>
  </r>
  <r>
    <n v="145808"/>
    <x v="0"/>
    <x v="0"/>
    <x v="0"/>
    <x v="0"/>
    <x v="1"/>
    <x v="73"/>
    <x v="0"/>
    <x v="0"/>
    <s v="Tesseramento"/>
    <x v="1"/>
    <x v="3"/>
    <x v="0"/>
    <m/>
  </r>
  <r>
    <n v="196911"/>
    <x v="0"/>
    <x v="0"/>
    <x v="0"/>
    <x v="0"/>
    <x v="8"/>
    <x v="112"/>
    <x v="0"/>
    <x v="0"/>
    <s v="Tesseramento"/>
    <x v="1"/>
    <x v="3"/>
    <x v="0"/>
    <m/>
  </r>
  <r>
    <n v="231358"/>
    <x v="0"/>
    <x v="0"/>
    <x v="0"/>
    <x v="0"/>
    <x v="13"/>
    <x v="177"/>
    <x v="0"/>
    <x v="1"/>
    <s v="Tesseramento"/>
    <x v="1"/>
    <x v="3"/>
    <x v="0"/>
    <m/>
  </r>
  <r>
    <n v="231107"/>
    <x v="0"/>
    <x v="0"/>
    <x v="0"/>
    <x v="0"/>
    <x v="13"/>
    <x v="177"/>
    <x v="0"/>
    <x v="0"/>
    <s v="Tesseramento"/>
    <x v="1"/>
    <x v="4"/>
    <x v="0"/>
    <m/>
  </r>
  <r>
    <n v="133405"/>
    <x v="0"/>
    <x v="0"/>
    <x v="0"/>
    <x v="0"/>
    <x v="13"/>
    <x v="198"/>
    <x v="0"/>
    <x v="0"/>
    <s v="Tesseramento"/>
    <x v="1"/>
    <x v="0"/>
    <x v="0"/>
    <m/>
  </r>
  <r>
    <n v="139273"/>
    <x v="0"/>
    <x v="0"/>
    <x v="0"/>
    <x v="1"/>
    <x v="12"/>
    <x v="133"/>
    <x v="0"/>
    <x v="1"/>
    <s v="Tesseramento"/>
    <x v="0"/>
    <x v="4"/>
    <x v="0"/>
    <m/>
  </r>
  <r>
    <n v="231863"/>
    <x v="0"/>
    <x v="0"/>
    <x v="0"/>
    <x v="0"/>
    <x v="13"/>
    <x v="177"/>
    <x v="0"/>
    <x v="0"/>
    <s v="Tesseramento"/>
    <x v="1"/>
    <x v="0"/>
    <x v="0"/>
    <m/>
  </r>
  <r>
    <n v="89717"/>
    <x v="0"/>
    <x v="0"/>
    <x v="0"/>
    <x v="0"/>
    <x v="13"/>
    <x v="198"/>
    <x v="0"/>
    <x v="1"/>
    <s v="Tesseramento"/>
    <x v="1"/>
    <x v="3"/>
    <x v="0"/>
    <m/>
  </r>
  <r>
    <n v="157914"/>
    <x v="0"/>
    <x v="0"/>
    <x v="0"/>
    <x v="0"/>
    <x v="13"/>
    <x v="198"/>
    <x v="0"/>
    <x v="0"/>
    <s v="Tesseramento"/>
    <x v="1"/>
    <x v="4"/>
    <x v="0"/>
    <m/>
  </r>
  <r>
    <n v="186292"/>
    <x v="0"/>
    <x v="0"/>
    <x v="0"/>
    <x v="0"/>
    <x v="12"/>
    <x v="133"/>
    <x v="0"/>
    <x v="0"/>
    <s v="Tesseramento"/>
    <x v="0"/>
    <x v="4"/>
    <x v="0"/>
    <m/>
  </r>
  <r>
    <n v="57177"/>
    <x v="0"/>
    <x v="0"/>
    <x v="0"/>
    <x v="0"/>
    <x v="13"/>
    <x v="198"/>
    <x v="0"/>
    <x v="0"/>
    <s v="Tesseramento"/>
    <x v="1"/>
    <x v="3"/>
    <x v="0"/>
    <m/>
  </r>
  <r>
    <n v="123856"/>
    <x v="0"/>
    <x v="0"/>
    <x v="0"/>
    <x v="0"/>
    <x v="13"/>
    <x v="198"/>
    <x v="0"/>
    <x v="0"/>
    <s v="Tesseramento"/>
    <x v="1"/>
    <x v="1"/>
    <x v="0"/>
    <m/>
  </r>
  <r>
    <n v="203412"/>
    <x v="0"/>
    <x v="0"/>
    <x v="0"/>
    <x v="0"/>
    <x v="1"/>
    <x v="73"/>
    <x v="0"/>
    <x v="0"/>
    <s v="Tesseramento"/>
    <x v="1"/>
    <x v="0"/>
    <x v="0"/>
    <m/>
  </r>
  <r>
    <n v="189417"/>
    <x v="0"/>
    <x v="0"/>
    <x v="0"/>
    <x v="0"/>
    <x v="13"/>
    <x v="198"/>
    <x v="0"/>
    <x v="0"/>
    <s v="Tesseramento"/>
    <x v="1"/>
    <x v="0"/>
    <x v="0"/>
    <m/>
  </r>
  <r>
    <n v="80877"/>
    <x v="0"/>
    <x v="0"/>
    <x v="0"/>
    <x v="0"/>
    <x v="13"/>
    <x v="198"/>
    <x v="0"/>
    <x v="0"/>
    <s v="Tesseramento"/>
    <x v="1"/>
    <x v="4"/>
    <x v="0"/>
    <m/>
  </r>
  <r>
    <n v="189926"/>
    <x v="0"/>
    <x v="0"/>
    <x v="0"/>
    <x v="1"/>
    <x v="12"/>
    <x v="133"/>
    <x v="0"/>
    <x v="0"/>
    <s v="Tesseramento"/>
    <x v="0"/>
    <x v="4"/>
    <x v="0"/>
    <m/>
  </r>
  <r>
    <n v="123860"/>
    <x v="0"/>
    <x v="0"/>
    <x v="0"/>
    <x v="0"/>
    <x v="13"/>
    <x v="198"/>
    <x v="0"/>
    <x v="1"/>
    <s v="Tesseramento"/>
    <x v="1"/>
    <x v="3"/>
    <x v="0"/>
    <m/>
  </r>
  <r>
    <n v="198384"/>
    <x v="0"/>
    <x v="0"/>
    <x v="0"/>
    <x v="1"/>
    <x v="12"/>
    <x v="133"/>
    <x v="0"/>
    <x v="1"/>
    <s v="Tesseramento"/>
    <x v="0"/>
    <x v="4"/>
    <x v="0"/>
    <m/>
  </r>
  <r>
    <n v="120118"/>
    <x v="0"/>
    <x v="0"/>
    <x v="0"/>
    <x v="0"/>
    <x v="1"/>
    <x v="22"/>
    <x v="0"/>
    <x v="0"/>
    <s v="Tesseramento"/>
    <x v="1"/>
    <x v="3"/>
    <x v="0"/>
    <m/>
  </r>
  <r>
    <n v="234982"/>
    <x v="0"/>
    <x v="0"/>
    <x v="1"/>
    <x v="2"/>
    <x v="13"/>
    <x v="177"/>
    <x v="0"/>
    <x v="1"/>
    <s v="Tesseramento"/>
    <x v="1"/>
    <x v="0"/>
    <x v="0"/>
    <m/>
  </r>
  <r>
    <n v="204066"/>
    <x v="0"/>
    <x v="0"/>
    <x v="0"/>
    <x v="0"/>
    <x v="12"/>
    <x v="133"/>
    <x v="0"/>
    <x v="0"/>
    <s v="Tesseramento"/>
    <x v="0"/>
    <x v="4"/>
    <x v="0"/>
    <m/>
  </r>
  <r>
    <n v="204064"/>
    <x v="0"/>
    <x v="0"/>
    <x v="0"/>
    <x v="0"/>
    <x v="12"/>
    <x v="133"/>
    <x v="0"/>
    <x v="1"/>
    <s v="Tesseramento"/>
    <x v="0"/>
    <x v="4"/>
    <x v="0"/>
    <m/>
  </r>
  <r>
    <n v="210696"/>
    <x v="0"/>
    <x v="0"/>
    <x v="0"/>
    <x v="0"/>
    <x v="12"/>
    <x v="133"/>
    <x v="0"/>
    <x v="0"/>
    <s v="Tesseramento"/>
    <x v="0"/>
    <x v="0"/>
    <x v="0"/>
    <m/>
  </r>
  <r>
    <n v="88560"/>
    <x v="0"/>
    <x v="0"/>
    <x v="0"/>
    <x v="0"/>
    <x v="12"/>
    <x v="133"/>
    <x v="0"/>
    <x v="0"/>
    <s v="Tesseramento"/>
    <x v="0"/>
    <x v="4"/>
    <x v="0"/>
    <m/>
  </r>
  <r>
    <n v="88559"/>
    <x v="0"/>
    <x v="0"/>
    <x v="0"/>
    <x v="4"/>
    <x v="12"/>
    <x v="133"/>
    <x v="0"/>
    <x v="1"/>
    <s v="Tesseramento"/>
    <x v="0"/>
    <x v="4"/>
    <x v="0"/>
    <m/>
  </r>
  <r>
    <n v="93918"/>
    <x v="0"/>
    <x v="0"/>
    <x v="0"/>
    <x v="0"/>
    <x v="13"/>
    <x v="188"/>
    <x v="0"/>
    <x v="1"/>
    <s v="Tesseramento"/>
    <x v="1"/>
    <x v="1"/>
    <x v="0"/>
    <m/>
  </r>
  <r>
    <n v="93909"/>
    <x v="0"/>
    <x v="0"/>
    <x v="0"/>
    <x v="0"/>
    <x v="13"/>
    <x v="188"/>
    <x v="0"/>
    <x v="0"/>
    <s v="Tesseramento"/>
    <x v="1"/>
    <x v="1"/>
    <x v="0"/>
    <m/>
  </r>
  <r>
    <n v="103589"/>
    <x v="0"/>
    <x v="0"/>
    <x v="0"/>
    <x v="0"/>
    <x v="12"/>
    <x v="133"/>
    <x v="0"/>
    <x v="0"/>
    <s v="Tesseramento"/>
    <x v="0"/>
    <x v="4"/>
    <x v="0"/>
    <m/>
  </r>
  <r>
    <n v="81573"/>
    <x v="0"/>
    <x v="0"/>
    <x v="0"/>
    <x v="0"/>
    <x v="1"/>
    <x v="73"/>
    <x v="0"/>
    <x v="1"/>
    <s v="Tesseramento"/>
    <x v="1"/>
    <x v="4"/>
    <x v="0"/>
    <m/>
  </r>
  <r>
    <n v="105512"/>
    <x v="0"/>
    <x v="0"/>
    <x v="0"/>
    <x v="3"/>
    <x v="7"/>
    <x v="45"/>
    <x v="0"/>
    <x v="0"/>
    <s v="Tesseramento"/>
    <x v="1"/>
    <x v="1"/>
    <x v="0"/>
    <m/>
  </r>
  <r>
    <n v="195713"/>
    <x v="0"/>
    <x v="0"/>
    <x v="0"/>
    <x v="0"/>
    <x v="12"/>
    <x v="133"/>
    <x v="0"/>
    <x v="0"/>
    <s v="Tesseramento"/>
    <x v="0"/>
    <x v="0"/>
    <x v="0"/>
    <m/>
  </r>
  <r>
    <n v="133874"/>
    <x v="0"/>
    <x v="0"/>
    <x v="0"/>
    <x v="0"/>
    <x v="12"/>
    <x v="133"/>
    <x v="0"/>
    <x v="0"/>
    <s v="Tesseramento"/>
    <x v="0"/>
    <x v="4"/>
    <x v="0"/>
    <m/>
  </r>
  <r>
    <n v="141562"/>
    <x v="0"/>
    <x v="0"/>
    <x v="0"/>
    <x v="0"/>
    <x v="1"/>
    <x v="73"/>
    <x v="0"/>
    <x v="1"/>
    <s v="Tesseramento"/>
    <x v="1"/>
    <x v="3"/>
    <x v="0"/>
    <m/>
  </r>
  <r>
    <n v="71638"/>
    <x v="0"/>
    <x v="0"/>
    <x v="0"/>
    <x v="0"/>
    <x v="1"/>
    <x v="73"/>
    <x v="0"/>
    <x v="0"/>
    <s v="Tesseramento"/>
    <x v="1"/>
    <x v="0"/>
    <x v="0"/>
    <m/>
  </r>
  <r>
    <n v="113967"/>
    <x v="0"/>
    <x v="0"/>
    <x v="0"/>
    <x v="0"/>
    <x v="12"/>
    <x v="133"/>
    <x v="0"/>
    <x v="0"/>
    <s v="Tesseramento"/>
    <x v="0"/>
    <x v="0"/>
    <x v="0"/>
    <m/>
  </r>
  <r>
    <n v="88470"/>
    <x v="0"/>
    <x v="0"/>
    <x v="0"/>
    <x v="0"/>
    <x v="12"/>
    <x v="133"/>
    <x v="0"/>
    <x v="1"/>
    <s v="Tesseramento"/>
    <x v="0"/>
    <x v="3"/>
    <x v="0"/>
    <m/>
  </r>
  <r>
    <n v="138865"/>
    <x v="0"/>
    <x v="0"/>
    <x v="0"/>
    <x v="1"/>
    <x v="12"/>
    <x v="133"/>
    <x v="0"/>
    <x v="0"/>
    <s v="Tesseramento"/>
    <x v="0"/>
    <x v="0"/>
    <x v="0"/>
    <m/>
  </r>
  <r>
    <n v="37454"/>
    <x v="0"/>
    <x v="0"/>
    <x v="0"/>
    <x v="0"/>
    <x v="1"/>
    <x v="22"/>
    <x v="0"/>
    <x v="0"/>
    <s v="Tesseramento"/>
    <x v="1"/>
    <x v="4"/>
    <x v="0"/>
    <m/>
  </r>
  <r>
    <n v="45756"/>
    <x v="0"/>
    <x v="0"/>
    <x v="0"/>
    <x v="0"/>
    <x v="1"/>
    <x v="22"/>
    <x v="0"/>
    <x v="1"/>
    <s v="Tesseramento"/>
    <x v="1"/>
    <x v="0"/>
    <x v="0"/>
    <m/>
  </r>
  <r>
    <n v="96028"/>
    <x v="0"/>
    <x v="0"/>
    <x v="0"/>
    <x v="0"/>
    <x v="1"/>
    <x v="22"/>
    <x v="0"/>
    <x v="0"/>
    <s v="Tesseramento"/>
    <x v="1"/>
    <x v="3"/>
    <x v="0"/>
    <m/>
  </r>
  <r>
    <n v="179505"/>
    <x v="0"/>
    <x v="0"/>
    <x v="0"/>
    <x v="0"/>
    <x v="1"/>
    <x v="22"/>
    <x v="0"/>
    <x v="0"/>
    <s v="Tesseramento"/>
    <x v="1"/>
    <x v="0"/>
    <x v="0"/>
    <m/>
  </r>
  <r>
    <n v="88529"/>
    <x v="0"/>
    <x v="0"/>
    <x v="0"/>
    <x v="0"/>
    <x v="1"/>
    <x v="22"/>
    <x v="0"/>
    <x v="0"/>
    <s v="Tesseramento"/>
    <x v="1"/>
    <x v="4"/>
    <x v="0"/>
    <m/>
  </r>
  <r>
    <n v="153120"/>
    <x v="0"/>
    <x v="0"/>
    <x v="0"/>
    <x v="0"/>
    <x v="1"/>
    <x v="22"/>
    <x v="0"/>
    <x v="0"/>
    <s v="Tesseramento"/>
    <x v="1"/>
    <x v="0"/>
    <x v="0"/>
    <m/>
  </r>
  <r>
    <n v="141901"/>
    <x v="0"/>
    <x v="0"/>
    <x v="0"/>
    <x v="0"/>
    <x v="1"/>
    <x v="22"/>
    <x v="0"/>
    <x v="0"/>
    <s v="Tesseramento"/>
    <x v="1"/>
    <x v="3"/>
    <x v="0"/>
    <m/>
  </r>
  <r>
    <n v="151121"/>
    <x v="0"/>
    <x v="0"/>
    <x v="0"/>
    <x v="1"/>
    <x v="12"/>
    <x v="133"/>
    <x v="0"/>
    <x v="1"/>
    <s v="Tesseramento"/>
    <x v="0"/>
    <x v="3"/>
    <x v="0"/>
    <m/>
  </r>
  <r>
    <n v="3898"/>
    <x v="0"/>
    <x v="0"/>
    <x v="0"/>
    <x v="0"/>
    <x v="1"/>
    <x v="22"/>
    <x v="0"/>
    <x v="0"/>
    <s v="Tesseramento"/>
    <x v="1"/>
    <x v="0"/>
    <x v="0"/>
    <m/>
  </r>
  <r>
    <n v="199492"/>
    <x v="0"/>
    <x v="0"/>
    <x v="0"/>
    <x v="0"/>
    <x v="7"/>
    <x v="185"/>
    <x v="0"/>
    <x v="0"/>
    <s v="Tesseramento"/>
    <x v="1"/>
    <x v="0"/>
    <x v="0"/>
    <m/>
  </r>
  <r>
    <n v="140684"/>
    <x v="0"/>
    <x v="0"/>
    <x v="0"/>
    <x v="0"/>
    <x v="1"/>
    <x v="22"/>
    <x v="0"/>
    <x v="0"/>
    <s v="Tesseramento"/>
    <x v="1"/>
    <x v="4"/>
    <x v="0"/>
    <m/>
  </r>
  <r>
    <n v="191461"/>
    <x v="0"/>
    <x v="0"/>
    <x v="0"/>
    <x v="0"/>
    <x v="1"/>
    <x v="22"/>
    <x v="0"/>
    <x v="0"/>
    <s v="Tesseramento"/>
    <x v="1"/>
    <x v="0"/>
    <x v="0"/>
    <m/>
  </r>
  <r>
    <n v="78146"/>
    <x v="0"/>
    <x v="0"/>
    <x v="0"/>
    <x v="4"/>
    <x v="4"/>
    <x v="140"/>
    <x v="0"/>
    <x v="1"/>
    <s v="Tesseramento"/>
    <x v="0"/>
    <x v="3"/>
    <x v="0"/>
    <m/>
  </r>
  <r>
    <n v="187115"/>
    <x v="1"/>
    <x v="0"/>
    <x v="0"/>
    <x v="0"/>
    <x v="2"/>
    <x v="55"/>
    <x v="0"/>
    <x v="0"/>
    <s v="Tesseramento"/>
    <x v="1"/>
    <x v="7"/>
    <x v="0"/>
    <s v="BG"/>
  </r>
  <r>
    <n v="76776"/>
    <x v="0"/>
    <x v="0"/>
    <x v="0"/>
    <x v="0"/>
    <x v="2"/>
    <x v="55"/>
    <x v="0"/>
    <x v="0"/>
    <s v="Tesseramento"/>
    <x v="1"/>
    <x v="3"/>
    <x v="0"/>
    <m/>
  </r>
  <r>
    <n v="76792"/>
    <x v="0"/>
    <x v="0"/>
    <x v="0"/>
    <x v="0"/>
    <x v="2"/>
    <x v="55"/>
    <x v="0"/>
    <x v="1"/>
    <s v="Tesseramento"/>
    <x v="1"/>
    <x v="3"/>
    <x v="0"/>
    <m/>
  </r>
  <r>
    <n v="224626"/>
    <x v="0"/>
    <x v="0"/>
    <x v="0"/>
    <x v="1"/>
    <x v="2"/>
    <x v="55"/>
    <x v="0"/>
    <x v="0"/>
    <s v="Tesseramento"/>
    <x v="1"/>
    <x v="0"/>
    <x v="0"/>
    <m/>
  </r>
  <r>
    <n v="154848"/>
    <x v="0"/>
    <x v="0"/>
    <x v="0"/>
    <x v="0"/>
    <x v="2"/>
    <x v="55"/>
    <x v="0"/>
    <x v="1"/>
    <s v="Tesseramento"/>
    <x v="1"/>
    <x v="0"/>
    <x v="0"/>
    <m/>
  </r>
  <r>
    <n v="42095"/>
    <x v="0"/>
    <x v="0"/>
    <x v="0"/>
    <x v="0"/>
    <x v="2"/>
    <x v="55"/>
    <x v="0"/>
    <x v="1"/>
    <s v="Tesseramento"/>
    <x v="1"/>
    <x v="4"/>
    <x v="0"/>
    <m/>
  </r>
  <r>
    <n v="106972"/>
    <x v="0"/>
    <x v="0"/>
    <x v="0"/>
    <x v="0"/>
    <x v="2"/>
    <x v="55"/>
    <x v="0"/>
    <x v="1"/>
    <s v="Tesseramento"/>
    <x v="1"/>
    <x v="3"/>
    <x v="0"/>
    <m/>
  </r>
  <r>
    <n v="84158"/>
    <x v="0"/>
    <x v="0"/>
    <x v="0"/>
    <x v="0"/>
    <x v="7"/>
    <x v="215"/>
    <x v="0"/>
    <x v="0"/>
    <s v="Tesseramento"/>
    <x v="1"/>
    <x v="4"/>
    <x v="0"/>
    <m/>
  </r>
  <r>
    <n v="123755"/>
    <x v="0"/>
    <x v="0"/>
    <x v="0"/>
    <x v="0"/>
    <x v="7"/>
    <x v="215"/>
    <x v="0"/>
    <x v="0"/>
    <s v="Tesseramento"/>
    <x v="1"/>
    <x v="4"/>
    <x v="0"/>
    <m/>
  </r>
  <r>
    <n v="42448"/>
    <x v="0"/>
    <x v="0"/>
    <x v="0"/>
    <x v="0"/>
    <x v="7"/>
    <x v="215"/>
    <x v="0"/>
    <x v="1"/>
    <s v="Tesseramento"/>
    <x v="1"/>
    <x v="4"/>
    <x v="0"/>
    <m/>
  </r>
  <r>
    <n v="166484"/>
    <x v="0"/>
    <x v="0"/>
    <x v="0"/>
    <x v="0"/>
    <x v="7"/>
    <x v="215"/>
    <x v="0"/>
    <x v="0"/>
    <s v="Tesseramento"/>
    <x v="1"/>
    <x v="0"/>
    <x v="0"/>
    <m/>
  </r>
  <r>
    <n v="169509"/>
    <x v="0"/>
    <x v="0"/>
    <x v="0"/>
    <x v="0"/>
    <x v="7"/>
    <x v="215"/>
    <x v="0"/>
    <x v="0"/>
    <s v="Tesseramento"/>
    <x v="1"/>
    <x v="0"/>
    <x v="0"/>
    <m/>
  </r>
  <r>
    <n v="172172"/>
    <x v="1"/>
    <x v="0"/>
    <x v="0"/>
    <x v="1"/>
    <x v="7"/>
    <x v="215"/>
    <x v="0"/>
    <x v="0"/>
    <s v="Tesseramento"/>
    <x v="1"/>
    <x v="7"/>
    <x v="0"/>
    <m/>
  </r>
  <r>
    <n v="205594"/>
    <x v="0"/>
    <x v="0"/>
    <x v="0"/>
    <x v="0"/>
    <x v="7"/>
    <x v="215"/>
    <x v="0"/>
    <x v="0"/>
    <s v="Tesseramento"/>
    <x v="1"/>
    <x v="0"/>
    <x v="0"/>
    <m/>
  </r>
  <r>
    <n v="88673"/>
    <x v="0"/>
    <x v="0"/>
    <x v="0"/>
    <x v="0"/>
    <x v="7"/>
    <x v="215"/>
    <x v="0"/>
    <x v="1"/>
    <s v="Tesseramento"/>
    <x v="1"/>
    <x v="4"/>
    <x v="0"/>
    <m/>
  </r>
  <r>
    <n v="95984"/>
    <x v="0"/>
    <x v="0"/>
    <x v="0"/>
    <x v="0"/>
    <x v="7"/>
    <x v="215"/>
    <x v="0"/>
    <x v="0"/>
    <s v="Tesseramento"/>
    <x v="1"/>
    <x v="3"/>
    <x v="0"/>
    <m/>
  </r>
  <r>
    <n v="69428"/>
    <x v="0"/>
    <x v="0"/>
    <x v="0"/>
    <x v="0"/>
    <x v="7"/>
    <x v="215"/>
    <x v="0"/>
    <x v="1"/>
    <s v="Tesseramento"/>
    <x v="1"/>
    <x v="4"/>
    <x v="0"/>
    <m/>
  </r>
  <r>
    <n v="8048"/>
    <x v="0"/>
    <x v="0"/>
    <x v="0"/>
    <x v="0"/>
    <x v="12"/>
    <x v="27"/>
    <x v="0"/>
    <x v="0"/>
    <s v="Tesseramento"/>
    <x v="1"/>
    <x v="0"/>
    <x v="0"/>
    <m/>
  </r>
  <r>
    <n v="51381"/>
    <x v="0"/>
    <x v="0"/>
    <x v="0"/>
    <x v="0"/>
    <x v="7"/>
    <x v="215"/>
    <x v="0"/>
    <x v="0"/>
    <s v="Tesseramento"/>
    <x v="1"/>
    <x v="4"/>
    <x v="0"/>
    <m/>
  </r>
  <r>
    <n v="6389"/>
    <x v="0"/>
    <x v="0"/>
    <x v="0"/>
    <x v="0"/>
    <x v="7"/>
    <x v="215"/>
    <x v="0"/>
    <x v="0"/>
    <s v="Tesseramento"/>
    <x v="1"/>
    <x v="3"/>
    <x v="0"/>
    <m/>
  </r>
  <r>
    <n v="184345"/>
    <x v="0"/>
    <x v="0"/>
    <x v="0"/>
    <x v="0"/>
    <x v="7"/>
    <x v="215"/>
    <x v="0"/>
    <x v="0"/>
    <s v="Tesseramento"/>
    <x v="1"/>
    <x v="0"/>
    <x v="0"/>
    <m/>
  </r>
  <r>
    <n v="8230"/>
    <x v="0"/>
    <x v="0"/>
    <x v="0"/>
    <x v="0"/>
    <x v="12"/>
    <x v="27"/>
    <x v="0"/>
    <x v="0"/>
    <s v="Tesseramento"/>
    <x v="1"/>
    <x v="0"/>
    <x v="0"/>
    <m/>
  </r>
  <r>
    <n v="194143"/>
    <x v="0"/>
    <x v="0"/>
    <x v="0"/>
    <x v="0"/>
    <x v="7"/>
    <x v="215"/>
    <x v="0"/>
    <x v="1"/>
    <s v="Tesseramento"/>
    <x v="1"/>
    <x v="0"/>
    <x v="0"/>
    <m/>
  </r>
  <r>
    <n v="178332"/>
    <x v="0"/>
    <x v="0"/>
    <x v="0"/>
    <x v="1"/>
    <x v="7"/>
    <x v="215"/>
    <x v="0"/>
    <x v="0"/>
    <s v="Tesseramento"/>
    <x v="1"/>
    <x v="4"/>
    <x v="0"/>
    <m/>
  </r>
  <r>
    <n v="92600"/>
    <x v="0"/>
    <x v="0"/>
    <x v="0"/>
    <x v="0"/>
    <x v="7"/>
    <x v="215"/>
    <x v="0"/>
    <x v="0"/>
    <s v="Tesseramento"/>
    <x v="1"/>
    <x v="0"/>
    <x v="0"/>
    <m/>
  </r>
  <r>
    <n v="125836"/>
    <x v="0"/>
    <x v="0"/>
    <x v="0"/>
    <x v="0"/>
    <x v="7"/>
    <x v="215"/>
    <x v="0"/>
    <x v="1"/>
    <s v="Tesseramento"/>
    <x v="1"/>
    <x v="0"/>
    <x v="0"/>
    <m/>
  </r>
  <r>
    <n v="81625"/>
    <x v="0"/>
    <x v="0"/>
    <x v="0"/>
    <x v="0"/>
    <x v="7"/>
    <x v="215"/>
    <x v="0"/>
    <x v="0"/>
    <s v="Tesseramento"/>
    <x v="1"/>
    <x v="0"/>
    <x v="0"/>
    <m/>
  </r>
  <r>
    <n v="88671"/>
    <x v="0"/>
    <x v="0"/>
    <x v="0"/>
    <x v="0"/>
    <x v="7"/>
    <x v="215"/>
    <x v="0"/>
    <x v="0"/>
    <s v="Tesseramento"/>
    <x v="1"/>
    <x v="0"/>
    <x v="0"/>
    <m/>
  </r>
  <r>
    <n v="185605"/>
    <x v="0"/>
    <x v="0"/>
    <x v="0"/>
    <x v="0"/>
    <x v="4"/>
    <x v="166"/>
    <x v="0"/>
    <x v="0"/>
    <s v="Tesseramento"/>
    <x v="1"/>
    <x v="3"/>
    <x v="0"/>
    <m/>
  </r>
  <r>
    <n v="106757"/>
    <x v="0"/>
    <x v="0"/>
    <x v="0"/>
    <x v="0"/>
    <x v="7"/>
    <x v="215"/>
    <x v="0"/>
    <x v="0"/>
    <s v="Tesseramento"/>
    <x v="1"/>
    <x v="0"/>
    <x v="0"/>
    <m/>
  </r>
  <r>
    <n v="185606"/>
    <x v="0"/>
    <x v="0"/>
    <x v="0"/>
    <x v="0"/>
    <x v="4"/>
    <x v="166"/>
    <x v="0"/>
    <x v="1"/>
    <s v="Tesseramento"/>
    <x v="1"/>
    <x v="4"/>
    <x v="0"/>
    <m/>
  </r>
  <r>
    <n v="68855"/>
    <x v="0"/>
    <x v="0"/>
    <x v="0"/>
    <x v="0"/>
    <x v="7"/>
    <x v="215"/>
    <x v="0"/>
    <x v="0"/>
    <s v="Tesseramento"/>
    <x v="1"/>
    <x v="0"/>
    <x v="0"/>
    <m/>
  </r>
  <r>
    <n v="84160"/>
    <x v="0"/>
    <x v="0"/>
    <x v="0"/>
    <x v="0"/>
    <x v="7"/>
    <x v="215"/>
    <x v="0"/>
    <x v="1"/>
    <s v="Tesseramento"/>
    <x v="1"/>
    <x v="0"/>
    <x v="0"/>
    <m/>
  </r>
  <r>
    <n v="212500"/>
    <x v="0"/>
    <x v="0"/>
    <x v="0"/>
    <x v="0"/>
    <x v="7"/>
    <x v="215"/>
    <x v="0"/>
    <x v="0"/>
    <s v="Tesseramento"/>
    <x v="1"/>
    <x v="0"/>
    <x v="0"/>
    <m/>
  </r>
  <r>
    <n v="234920"/>
    <x v="0"/>
    <x v="0"/>
    <x v="1"/>
    <x v="1"/>
    <x v="8"/>
    <x v="397"/>
    <x v="0"/>
    <x v="1"/>
    <s v="Tesseramento"/>
    <x v="4"/>
    <x v="4"/>
    <x v="0"/>
    <m/>
  </r>
  <r>
    <n v="142918"/>
    <x v="0"/>
    <x v="0"/>
    <x v="0"/>
    <x v="0"/>
    <x v="11"/>
    <x v="142"/>
    <x v="0"/>
    <x v="0"/>
    <s v="Tesseramento"/>
    <x v="1"/>
    <x v="1"/>
    <x v="0"/>
    <m/>
  </r>
  <r>
    <n v="234837"/>
    <x v="1"/>
    <x v="1"/>
    <x v="1"/>
    <x v="1"/>
    <x v="1"/>
    <x v="1"/>
    <x v="0"/>
    <x v="0"/>
    <s v="Tesseramento"/>
    <x v="0"/>
    <x v="5"/>
    <x v="0"/>
    <m/>
  </r>
  <r>
    <n v="208435"/>
    <x v="0"/>
    <x v="0"/>
    <x v="0"/>
    <x v="0"/>
    <x v="7"/>
    <x v="195"/>
    <x v="0"/>
    <x v="0"/>
    <s v="Tesseramento"/>
    <x v="1"/>
    <x v="3"/>
    <x v="0"/>
    <m/>
  </r>
  <r>
    <n v="228907"/>
    <x v="0"/>
    <x v="0"/>
    <x v="0"/>
    <x v="0"/>
    <x v="7"/>
    <x v="195"/>
    <x v="0"/>
    <x v="0"/>
    <s v="Tesseramento"/>
    <x v="1"/>
    <x v="4"/>
    <x v="0"/>
    <m/>
  </r>
  <r>
    <n v="198373"/>
    <x v="0"/>
    <x v="0"/>
    <x v="0"/>
    <x v="0"/>
    <x v="7"/>
    <x v="195"/>
    <x v="0"/>
    <x v="0"/>
    <s v="Tesseramento"/>
    <x v="1"/>
    <x v="1"/>
    <x v="0"/>
    <m/>
  </r>
  <r>
    <n v="179161"/>
    <x v="0"/>
    <x v="0"/>
    <x v="0"/>
    <x v="1"/>
    <x v="7"/>
    <x v="195"/>
    <x v="0"/>
    <x v="1"/>
    <s v="Tesseramento"/>
    <x v="1"/>
    <x v="0"/>
    <x v="0"/>
    <m/>
  </r>
  <r>
    <n v="161577"/>
    <x v="0"/>
    <x v="0"/>
    <x v="0"/>
    <x v="0"/>
    <x v="7"/>
    <x v="195"/>
    <x v="0"/>
    <x v="0"/>
    <s v="Tesseramento"/>
    <x v="1"/>
    <x v="0"/>
    <x v="0"/>
    <m/>
  </r>
  <r>
    <n v="126685"/>
    <x v="0"/>
    <x v="0"/>
    <x v="0"/>
    <x v="0"/>
    <x v="7"/>
    <x v="195"/>
    <x v="0"/>
    <x v="0"/>
    <s v="Tesseramento"/>
    <x v="1"/>
    <x v="0"/>
    <x v="0"/>
    <m/>
  </r>
  <r>
    <n v="111599"/>
    <x v="0"/>
    <x v="0"/>
    <x v="0"/>
    <x v="0"/>
    <x v="7"/>
    <x v="195"/>
    <x v="0"/>
    <x v="0"/>
    <s v="Tesseramento"/>
    <x v="1"/>
    <x v="0"/>
    <x v="0"/>
    <m/>
  </r>
  <r>
    <n v="139627"/>
    <x v="0"/>
    <x v="0"/>
    <x v="0"/>
    <x v="2"/>
    <x v="11"/>
    <x v="189"/>
    <x v="0"/>
    <x v="1"/>
    <s v="Tesseramento"/>
    <x v="1"/>
    <x v="4"/>
    <x v="0"/>
    <m/>
  </r>
  <r>
    <n v="158653"/>
    <x v="0"/>
    <x v="0"/>
    <x v="0"/>
    <x v="0"/>
    <x v="7"/>
    <x v="195"/>
    <x v="0"/>
    <x v="0"/>
    <s v="Tesseramento"/>
    <x v="1"/>
    <x v="0"/>
    <x v="0"/>
    <m/>
  </r>
  <r>
    <n v="166115"/>
    <x v="0"/>
    <x v="0"/>
    <x v="0"/>
    <x v="0"/>
    <x v="7"/>
    <x v="195"/>
    <x v="0"/>
    <x v="0"/>
    <s v="Tesseramento"/>
    <x v="1"/>
    <x v="3"/>
    <x v="0"/>
    <m/>
  </r>
  <r>
    <n v="179181"/>
    <x v="0"/>
    <x v="0"/>
    <x v="0"/>
    <x v="0"/>
    <x v="7"/>
    <x v="195"/>
    <x v="0"/>
    <x v="0"/>
    <s v="Tesseramento"/>
    <x v="1"/>
    <x v="0"/>
    <x v="0"/>
    <m/>
  </r>
  <r>
    <n v="227000"/>
    <x v="0"/>
    <x v="1"/>
    <x v="0"/>
    <x v="1"/>
    <x v="7"/>
    <x v="195"/>
    <x v="0"/>
    <x v="0"/>
    <s v="Tesseramento"/>
    <x v="1"/>
    <x v="0"/>
    <x v="0"/>
    <m/>
  </r>
  <r>
    <n v="140445"/>
    <x v="0"/>
    <x v="0"/>
    <x v="0"/>
    <x v="1"/>
    <x v="7"/>
    <x v="195"/>
    <x v="0"/>
    <x v="0"/>
    <s v="Tesseramento"/>
    <x v="1"/>
    <x v="0"/>
    <x v="0"/>
    <m/>
  </r>
  <r>
    <n v="186242"/>
    <x v="0"/>
    <x v="0"/>
    <x v="0"/>
    <x v="0"/>
    <x v="7"/>
    <x v="195"/>
    <x v="0"/>
    <x v="0"/>
    <s v="Tesseramento"/>
    <x v="1"/>
    <x v="3"/>
    <x v="0"/>
    <m/>
  </r>
  <r>
    <n v="96849"/>
    <x v="0"/>
    <x v="0"/>
    <x v="0"/>
    <x v="0"/>
    <x v="1"/>
    <x v="73"/>
    <x v="0"/>
    <x v="1"/>
    <s v="Tesseramento"/>
    <x v="1"/>
    <x v="4"/>
    <x v="0"/>
    <m/>
  </r>
  <r>
    <n v="186458"/>
    <x v="0"/>
    <x v="1"/>
    <x v="0"/>
    <x v="0"/>
    <x v="7"/>
    <x v="74"/>
    <x v="0"/>
    <x v="0"/>
    <s v="Tesseramento"/>
    <x v="1"/>
    <x v="0"/>
    <x v="0"/>
    <m/>
  </r>
  <r>
    <n v="13203"/>
    <x v="0"/>
    <x v="1"/>
    <x v="0"/>
    <x v="0"/>
    <x v="7"/>
    <x v="74"/>
    <x v="0"/>
    <x v="1"/>
    <s v="Tesseramento"/>
    <x v="1"/>
    <x v="0"/>
    <x v="0"/>
    <m/>
  </r>
  <r>
    <n v="99283"/>
    <x v="0"/>
    <x v="0"/>
    <x v="0"/>
    <x v="0"/>
    <x v="7"/>
    <x v="74"/>
    <x v="0"/>
    <x v="1"/>
    <s v="Tesseramento"/>
    <x v="1"/>
    <x v="4"/>
    <x v="0"/>
    <m/>
  </r>
  <r>
    <n v="131555"/>
    <x v="0"/>
    <x v="0"/>
    <x v="0"/>
    <x v="0"/>
    <x v="7"/>
    <x v="74"/>
    <x v="0"/>
    <x v="0"/>
    <s v="Tesseramento"/>
    <x v="1"/>
    <x v="1"/>
    <x v="0"/>
    <m/>
  </r>
  <r>
    <n v="29346"/>
    <x v="0"/>
    <x v="0"/>
    <x v="0"/>
    <x v="0"/>
    <x v="7"/>
    <x v="74"/>
    <x v="0"/>
    <x v="0"/>
    <s v="Tesseramento"/>
    <x v="1"/>
    <x v="0"/>
    <x v="0"/>
    <m/>
  </r>
  <r>
    <n v="173459"/>
    <x v="0"/>
    <x v="0"/>
    <x v="0"/>
    <x v="0"/>
    <x v="1"/>
    <x v="22"/>
    <x v="0"/>
    <x v="0"/>
    <s v="Tesseramento"/>
    <x v="1"/>
    <x v="3"/>
    <x v="0"/>
    <m/>
  </r>
  <r>
    <n v="218379"/>
    <x v="0"/>
    <x v="0"/>
    <x v="0"/>
    <x v="0"/>
    <x v="1"/>
    <x v="22"/>
    <x v="0"/>
    <x v="0"/>
    <s v="Tesseramento"/>
    <x v="1"/>
    <x v="0"/>
    <x v="0"/>
    <m/>
  </r>
  <r>
    <n v="42045"/>
    <x v="0"/>
    <x v="0"/>
    <x v="0"/>
    <x v="0"/>
    <x v="1"/>
    <x v="22"/>
    <x v="0"/>
    <x v="0"/>
    <s v="Tesseramento"/>
    <x v="1"/>
    <x v="3"/>
    <x v="0"/>
    <m/>
  </r>
  <r>
    <n v="103846"/>
    <x v="0"/>
    <x v="0"/>
    <x v="0"/>
    <x v="0"/>
    <x v="1"/>
    <x v="22"/>
    <x v="0"/>
    <x v="0"/>
    <s v="Tesseramento"/>
    <x v="1"/>
    <x v="0"/>
    <x v="0"/>
    <m/>
  </r>
  <r>
    <n v="179222"/>
    <x v="0"/>
    <x v="0"/>
    <x v="0"/>
    <x v="0"/>
    <x v="1"/>
    <x v="22"/>
    <x v="0"/>
    <x v="0"/>
    <s v="Tesseramento"/>
    <x v="1"/>
    <x v="3"/>
    <x v="0"/>
    <m/>
  </r>
  <r>
    <n v="65619"/>
    <x v="0"/>
    <x v="0"/>
    <x v="0"/>
    <x v="0"/>
    <x v="1"/>
    <x v="22"/>
    <x v="0"/>
    <x v="0"/>
    <s v="Tesseramento"/>
    <x v="1"/>
    <x v="0"/>
    <x v="0"/>
    <m/>
  </r>
  <r>
    <n v="156713"/>
    <x v="1"/>
    <x v="0"/>
    <x v="0"/>
    <x v="0"/>
    <x v="7"/>
    <x v="74"/>
    <x v="0"/>
    <x v="0"/>
    <s v="Tesseramento"/>
    <x v="1"/>
    <x v="6"/>
    <x v="0"/>
    <m/>
  </r>
  <r>
    <n v="109812"/>
    <x v="0"/>
    <x v="0"/>
    <x v="0"/>
    <x v="0"/>
    <x v="7"/>
    <x v="74"/>
    <x v="0"/>
    <x v="0"/>
    <s v="Tesseramento"/>
    <x v="1"/>
    <x v="0"/>
    <x v="0"/>
    <m/>
  </r>
  <r>
    <n v="194766"/>
    <x v="0"/>
    <x v="0"/>
    <x v="0"/>
    <x v="0"/>
    <x v="7"/>
    <x v="74"/>
    <x v="0"/>
    <x v="0"/>
    <s v="Tesseramento"/>
    <x v="1"/>
    <x v="0"/>
    <x v="0"/>
    <m/>
  </r>
  <r>
    <n v="230742"/>
    <x v="0"/>
    <x v="0"/>
    <x v="0"/>
    <x v="3"/>
    <x v="7"/>
    <x v="74"/>
    <x v="0"/>
    <x v="1"/>
    <s v="Tesseramento"/>
    <x v="1"/>
    <x v="0"/>
    <x v="0"/>
    <m/>
  </r>
  <r>
    <n v="179839"/>
    <x v="0"/>
    <x v="0"/>
    <x v="0"/>
    <x v="0"/>
    <x v="7"/>
    <x v="74"/>
    <x v="0"/>
    <x v="1"/>
    <s v="Tesseramento"/>
    <x v="1"/>
    <x v="4"/>
    <x v="0"/>
    <m/>
  </r>
  <r>
    <n v="34044"/>
    <x v="0"/>
    <x v="0"/>
    <x v="0"/>
    <x v="0"/>
    <x v="7"/>
    <x v="74"/>
    <x v="0"/>
    <x v="0"/>
    <s v="Tesseramento"/>
    <x v="1"/>
    <x v="0"/>
    <x v="0"/>
    <m/>
  </r>
  <r>
    <n v="124321"/>
    <x v="1"/>
    <x v="0"/>
    <x v="0"/>
    <x v="0"/>
    <x v="7"/>
    <x v="74"/>
    <x v="0"/>
    <x v="0"/>
    <s v="Tesseramento"/>
    <x v="1"/>
    <x v="2"/>
    <x v="0"/>
    <m/>
  </r>
  <r>
    <n v="167452"/>
    <x v="1"/>
    <x v="0"/>
    <x v="0"/>
    <x v="0"/>
    <x v="7"/>
    <x v="74"/>
    <x v="0"/>
    <x v="0"/>
    <s v="Tesseramento"/>
    <x v="1"/>
    <x v="7"/>
    <x v="0"/>
    <m/>
  </r>
  <r>
    <n v="3940"/>
    <x v="0"/>
    <x v="0"/>
    <x v="0"/>
    <x v="0"/>
    <x v="1"/>
    <x v="22"/>
    <x v="0"/>
    <x v="0"/>
    <s v="Tesseramento"/>
    <x v="1"/>
    <x v="1"/>
    <x v="0"/>
    <m/>
  </r>
  <r>
    <n v="32504"/>
    <x v="0"/>
    <x v="0"/>
    <x v="0"/>
    <x v="0"/>
    <x v="1"/>
    <x v="22"/>
    <x v="0"/>
    <x v="0"/>
    <s v="Tesseramento"/>
    <x v="1"/>
    <x v="3"/>
    <x v="0"/>
    <m/>
  </r>
  <r>
    <n v="3108"/>
    <x v="0"/>
    <x v="0"/>
    <x v="0"/>
    <x v="0"/>
    <x v="1"/>
    <x v="22"/>
    <x v="0"/>
    <x v="0"/>
    <s v="Tesseramento"/>
    <x v="1"/>
    <x v="4"/>
    <x v="0"/>
    <m/>
  </r>
  <r>
    <n v="118974"/>
    <x v="0"/>
    <x v="0"/>
    <x v="0"/>
    <x v="0"/>
    <x v="1"/>
    <x v="22"/>
    <x v="0"/>
    <x v="0"/>
    <s v="Tesseramento"/>
    <x v="1"/>
    <x v="4"/>
    <x v="0"/>
    <m/>
  </r>
  <r>
    <n v="73742"/>
    <x v="0"/>
    <x v="0"/>
    <x v="0"/>
    <x v="0"/>
    <x v="2"/>
    <x v="55"/>
    <x v="0"/>
    <x v="1"/>
    <s v="Tesseramento"/>
    <x v="1"/>
    <x v="0"/>
    <x v="0"/>
    <m/>
  </r>
  <r>
    <n v="234972"/>
    <x v="0"/>
    <x v="1"/>
    <x v="1"/>
    <x v="1"/>
    <x v="7"/>
    <x v="74"/>
    <x v="0"/>
    <x v="1"/>
    <s v="Tesseramento"/>
    <x v="1"/>
    <x v="3"/>
    <x v="0"/>
    <m/>
  </r>
  <r>
    <n v="222132"/>
    <x v="0"/>
    <x v="0"/>
    <x v="0"/>
    <x v="0"/>
    <x v="1"/>
    <x v="22"/>
    <x v="0"/>
    <x v="1"/>
    <s v="Tesseramento"/>
    <x v="1"/>
    <x v="4"/>
    <x v="0"/>
    <m/>
  </r>
  <r>
    <n v="62545"/>
    <x v="0"/>
    <x v="0"/>
    <x v="0"/>
    <x v="0"/>
    <x v="1"/>
    <x v="22"/>
    <x v="0"/>
    <x v="0"/>
    <s v="Tesseramento"/>
    <x v="1"/>
    <x v="3"/>
    <x v="0"/>
    <m/>
  </r>
  <r>
    <n v="37464"/>
    <x v="0"/>
    <x v="0"/>
    <x v="0"/>
    <x v="0"/>
    <x v="1"/>
    <x v="22"/>
    <x v="0"/>
    <x v="0"/>
    <s v="Tesseramento"/>
    <x v="1"/>
    <x v="4"/>
    <x v="0"/>
    <m/>
  </r>
  <r>
    <n v="143333"/>
    <x v="0"/>
    <x v="0"/>
    <x v="0"/>
    <x v="0"/>
    <x v="1"/>
    <x v="22"/>
    <x v="0"/>
    <x v="0"/>
    <s v="Tesseramento"/>
    <x v="1"/>
    <x v="3"/>
    <x v="0"/>
    <m/>
  </r>
  <r>
    <n v="210492"/>
    <x v="0"/>
    <x v="0"/>
    <x v="0"/>
    <x v="0"/>
    <x v="1"/>
    <x v="22"/>
    <x v="0"/>
    <x v="0"/>
    <s v="Tesseramento"/>
    <x v="1"/>
    <x v="0"/>
    <x v="0"/>
    <m/>
  </r>
  <r>
    <n v="179066"/>
    <x v="0"/>
    <x v="0"/>
    <x v="0"/>
    <x v="0"/>
    <x v="1"/>
    <x v="22"/>
    <x v="0"/>
    <x v="1"/>
    <s v="Tesseramento"/>
    <x v="1"/>
    <x v="4"/>
    <x v="0"/>
    <m/>
  </r>
  <r>
    <n v="152179"/>
    <x v="0"/>
    <x v="0"/>
    <x v="0"/>
    <x v="0"/>
    <x v="1"/>
    <x v="22"/>
    <x v="0"/>
    <x v="0"/>
    <s v="Tesseramento"/>
    <x v="1"/>
    <x v="0"/>
    <x v="0"/>
    <m/>
  </r>
  <r>
    <n v="175248"/>
    <x v="0"/>
    <x v="0"/>
    <x v="0"/>
    <x v="0"/>
    <x v="1"/>
    <x v="22"/>
    <x v="0"/>
    <x v="0"/>
    <s v="Tesseramento"/>
    <x v="1"/>
    <x v="4"/>
    <x v="0"/>
    <m/>
  </r>
  <r>
    <n v="138300"/>
    <x v="0"/>
    <x v="0"/>
    <x v="0"/>
    <x v="0"/>
    <x v="8"/>
    <x v="112"/>
    <x v="0"/>
    <x v="0"/>
    <s v="Tesseramento"/>
    <x v="1"/>
    <x v="3"/>
    <x v="0"/>
    <m/>
  </r>
  <r>
    <n v="127933"/>
    <x v="0"/>
    <x v="0"/>
    <x v="0"/>
    <x v="0"/>
    <x v="1"/>
    <x v="22"/>
    <x v="0"/>
    <x v="1"/>
    <s v="Tesseramento"/>
    <x v="1"/>
    <x v="3"/>
    <x v="0"/>
    <m/>
  </r>
  <r>
    <n v="127934"/>
    <x v="0"/>
    <x v="0"/>
    <x v="0"/>
    <x v="2"/>
    <x v="1"/>
    <x v="22"/>
    <x v="0"/>
    <x v="0"/>
    <s v="Tesseramento"/>
    <x v="1"/>
    <x v="4"/>
    <x v="0"/>
    <m/>
  </r>
  <r>
    <n v="176075"/>
    <x v="0"/>
    <x v="0"/>
    <x v="0"/>
    <x v="0"/>
    <x v="1"/>
    <x v="22"/>
    <x v="0"/>
    <x v="0"/>
    <s v="Tesseramento"/>
    <x v="1"/>
    <x v="0"/>
    <x v="0"/>
    <m/>
  </r>
  <r>
    <n v="79356"/>
    <x v="0"/>
    <x v="0"/>
    <x v="0"/>
    <x v="0"/>
    <x v="1"/>
    <x v="22"/>
    <x v="0"/>
    <x v="0"/>
    <s v="Tesseramento"/>
    <x v="1"/>
    <x v="4"/>
    <x v="0"/>
    <m/>
  </r>
  <r>
    <n v="61966"/>
    <x v="0"/>
    <x v="0"/>
    <x v="0"/>
    <x v="0"/>
    <x v="1"/>
    <x v="22"/>
    <x v="0"/>
    <x v="1"/>
    <s v="Tesseramento"/>
    <x v="1"/>
    <x v="4"/>
    <x v="0"/>
    <m/>
  </r>
  <r>
    <n v="91028"/>
    <x v="0"/>
    <x v="0"/>
    <x v="0"/>
    <x v="0"/>
    <x v="1"/>
    <x v="22"/>
    <x v="0"/>
    <x v="0"/>
    <s v="Tesseramento"/>
    <x v="1"/>
    <x v="3"/>
    <x v="0"/>
    <m/>
  </r>
  <r>
    <n v="92954"/>
    <x v="0"/>
    <x v="0"/>
    <x v="0"/>
    <x v="0"/>
    <x v="1"/>
    <x v="22"/>
    <x v="0"/>
    <x v="0"/>
    <s v="Tesseramento"/>
    <x v="1"/>
    <x v="0"/>
    <x v="0"/>
    <m/>
  </r>
  <r>
    <n v="178433"/>
    <x v="1"/>
    <x v="0"/>
    <x v="0"/>
    <x v="0"/>
    <x v="1"/>
    <x v="22"/>
    <x v="0"/>
    <x v="0"/>
    <s v="Tesseramento"/>
    <x v="1"/>
    <x v="6"/>
    <x v="0"/>
    <m/>
  </r>
  <r>
    <n v="71090"/>
    <x v="0"/>
    <x v="0"/>
    <x v="0"/>
    <x v="0"/>
    <x v="1"/>
    <x v="22"/>
    <x v="0"/>
    <x v="0"/>
    <s v="Tesseramento"/>
    <x v="1"/>
    <x v="3"/>
    <x v="0"/>
    <m/>
  </r>
  <r>
    <n v="42054"/>
    <x v="0"/>
    <x v="0"/>
    <x v="0"/>
    <x v="0"/>
    <x v="1"/>
    <x v="22"/>
    <x v="0"/>
    <x v="0"/>
    <s v="Tesseramento"/>
    <x v="1"/>
    <x v="3"/>
    <x v="0"/>
    <m/>
  </r>
  <r>
    <n v="204143"/>
    <x v="0"/>
    <x v="0"/>
    <x v="0"/>
    <x v="0"/>
    <x v="1"/>
    <x v="22"/>
    <x v="0"/>
    <x v="0"/>
    <s v="Tesseramento"/>
    <x v="1"/>
    <x v="1"/>
    <x v="0"/>
    <m/>
  </r>
  <r>
    <n v="154666"/>
    <x v="0"/>
    <x v="0"/>
    <x v="0"/>
    <x v="0"/>
    <x v="10"/>
    <x v="93"/>
    <x v="0"/>
    <x v="0"/>
    <s v="Tesseramento"/>
    <x v="0"/>
    <x v="3"/>
    <x v="0"/>
    <m/>
  </r>
  <r>
    <n v="107108"/>
    <x v="0"/>
    <x v="0"/>
    <x v="0"/>
    <x v="0"/>
    <x v="10"/>
    <x v="93"/>
    <x v="0"/>
    <x v="0"/>
    <s v="Tesseramento"/>
    <x v="0"/>
    <x v="4"/>
    <x v="0"/>
    <m/>
  </r>
  <r>
    <n v="77914"/>
    <x v="0"/>
    <x v="0"/>
    <x v="0"/>
    <x v="0"/>
    <x v="10"/>
    <x v="93"/>
    <x v="0"/>
    <x v="1"/>
    <s v="Tesseramento"/>
    <x v="0"/>
    <x v="3"/>
    <x v="0"/>
    <m/>
  </r>
  <r>
    <n v="158869"/>
    <x v="0"/>
    <x v="0"/>
    <x v="0"/>
    <x v="0"/>
    <x v="10"/>
    <x v="93"/>
    <x v="0"/>
    <x v="0"/>
    <s v="Tesseramento"/>
    <x v="0"/>
    <x v="4"/>
    <x v="0"/>
    <m/>
  </r>
  <r>
    <n v="209015"/>
    <x v="0"/>
    <x v="0"/>
    <x v="0"/>
    <x v="0"/>
    <x v="10"/>
    <x v="93"/>
    <x v="0"/>
    <x v="0"/>
    <s v="Tesseramento"/>
    <x v="0"/>
    <x v="3"/>
    <x v="0"/>
    <m/>
  </r>
  <r>
    <n v="83202"/>
    <x v="0"/>
    <x v="0"/>
    <x v="0"/>
    <x v="0"/>
    <x v="10"/>
    <x v="93"/>
    <x v="0"/>
    <x v="1"/>
    <s v="Tesseramento"/>
    <x v="0"/>
    <x v="4"/>
    <x v="0"/>
    <m/>
  </r>
  <r>
    <n v="81987"/>
    <x v="0"/>
    <x v="0"/>
    <x v="0"/>
    <x v="0"/>
    <x v="1"/>
    <x v="22"/>
    <x v="0"/>
    <x v="0"/>
    <s v="Tesseramento"/>
    <x v="1"/>
    <x v="3"/>
    <x v="0"/>
    <m/>
  </r>
  <r>
    <n v="110333"/>
    <x v="0"/>
    <x v="0"/>
    <x v="0"/>
    <x v="0"/>
    <x v="10"/>
    <x v="93"/>
    <x v="0"/>
    <x v="0"/>
    <s v="Tesseramento"/>
    <x v="0"/>
    <x v="0"/>
    <x v="0"/>
    <m/>
  </r>
  <r>
    <n v="33468"/>
    <x v="0"/>
    <x v="0"/>
    <x v="0"/>
    <x v="0"/>
    <x v="1"/>
    <x v="22"/>
    <x v="0"/>
    <x v="1"/>
    <s v="Tesseramento"/>
    <x v="1"/>
    <x v="3"/>
    <x v="0"/>
    <m/>
  </r>
  <r>
    <n v="223257"/>
    <x v="0"/>
    <x v="0"/>
    <x v="0"/>
    <x v="1"/>
    <x v="10"/>
    <x v="93"/>
    <x v="0"/>
    <x v="1"/>
    <s v="Tesseramento"/>
    <x v="0"/>
    <x v="0"/>
    <x v="0"/>
    <m/>
  </r>
  <r>
    <n v="195691"/>
    <x v="0"/>
    <x v="0"/>
    <x v="0"/>
    <x v="0"/>
    <x v="10"/>
    <x v="93"/>
    <x v="0"/>
    <x v="0"/>
    <s v="Tesseramento"/>
    <x v="0"/>
    <x v="4"/>
    <x v="0"/>
    <m/>
  </r>
  <r>
    <n v="83203"/>
    <x v="0"/>
    <x v="0"/>
    <x v="0"/>
    <x v="0"/>
    <x v="10"/>
    <x v="93"/>
    <x v="0"/>
    <x v="0"/>
    <s v="Tesseramento"/>
    <x v="0"/>
    <x v="4"/>
    <x v="0"/>
    <m/>
  </r>
  <r>
    <n v="214426"/>
    <x v="0"/>
    <x v="0"/>
    <x v="0"/>
    <x v="0"/>
    <x v="10"/>
    <x v="93"/>
    <x v="0"/>
    <x v="0"/>
    <s v="Tesseramento"/>
    <x v="0"/>
    <x v="0"/>
    <x v="0"/>
    <m/>
  </r>
  <r>
    <n v="66903"/>
    <x v="0"/>
    <x v="0"/>
    <x v="0"/>
    <x v="0"/>
    <x v="10"/>
    <x v="93"/>
    <x v="0"/>
    <x v="0"/>
    <s v="Tesseramento"/>
    <x v="0"/>
    <x v="4"/>
    <x v="0"/>
    <m/>
  </r>
  <r>
    <n v="213459"/>
    <x v="0"/>
    <x v="0"/>
    <x v="0"/>
    <x v="1"/>
    <x v="10"/>
    <x v="93"/>
    <x v="0"/>
    <x v="0"/>
    <s v="Tesseramento"/>
    <x v="0"/>
    <x v="4"/>
    <x v="0"/>
    <m/>
  </r>
  <r>
    <n v="83205"/>
    <x v="0"/>
    <x v="0"/>
    <x v="0"/>
    <x v="0"/>
    <x v="10"/>
    <x v="93"/>
    <x v="0"/>
    <x v="1"/>
    <s v="Tesseramento"/>
    <x v="0"/>
    <x v="4"/>
    <x v="0"/>
    <m/>
  </r>
  <r>
    <n v="228177"/>
    <x v="0"/>
    <x v="0"/>
    <x v="0"/>
    <x v="1"/>
    <x v="10"/>
    <x v="93"/>
    <x v="0"/>
    <x v="0"/>
    <s v="Tesseramento"/>
    <x v="0"/>
    <x v="0"/>
    <x v="0"/>
    <m/>
  </r>
  <r>
    <n v="107116"/>
    <x v="0"/>
    <x v="0"/>
    <x v="0"/>
    <x v="0"/>
    <x v="10"/>
    <x v="93"/>
    <x v="0"/>
    <x v="1"/>
    <s v="Tesseramento"/>
    <x v="0"/>
    <x v="4"/>
    <x v="0"/>
    <m/>
  </r>
  <r>
    <n v="66907"/>
    <x v="0"/>
    <x v="0"/>
    <x v="0"/>
    <x v="0"/>
    <x v="10"/>
    <x v="93"/>
    <x v="0"/>
    <x v="0"/>
    <s v="Tesseramento"/>
    <x v="0"/>
    <x v="0"/>
    <x v="0"/>
    <m/>
  </r>
  <r>
    <n v="228007"/>
    <x v="0"/>
    <x v="0"/>
    <x v="0"/>
    <x v="0"/>
    <x v="1"/>
    <x v="22"/>
    <x v="0"/>
    <x v="0"/>
    <s v="Tesseramento"/>
    <x v="1"/>
    <x v="3"/>
    <x v="0"/>
    <m/>
  </r>
  <r>
    <n v="177670"/>
    <x v="1"/>
    <x v="0"/>
    <x v="0"/>
    <x v="0"/>
    <x v="1"/>
    <x v="22"/>
    <x v="0"/>
    <x v="0"/>
    <s v="Tesseramento"/>
    <x v="1"/>
    <x v="7"/>
    <x v="0"/>
    <m/>
  </r>
  <r>
    <n v="168503"/>
    <x v="0"/>
    <x v="0"/>
    <x v="0"/>
    <x v="0"/>
    <x v="1"/>
    <x v="22"/>
    <x v="0"/>
    <x v="0"/>
    <s v="Tesseramento"/>
    <x v="1"/>
    <x v="0"/>
    <x v="0"/>
    <m/>
  </r>
  <r>
    <n v="153126"/>
    <x v="0"/>
    <x v="0"/>
    <x v="0"/>
    <x v="0"/>
    <x v="1"/>
    <x v="22"/>
    <x v="0"/>
    <x v="1"/>
    <s v="Tesseramento"/>
    <x v="1"/>
    <x v="4"/>
    <x v="0"/>
    <m/>
  </r>
  <r>
    <n v="109059"/>
    <x v="0"/>
    <x v="0"/>
    <x v="0"/>
    <x v="0"/>
    <x v="1"/>
    <x v="22"/>
    <x v="0"/>
    <x v="0"/>
    <s v="Tesseramento"/>
    <x v="1"/>
    <x v="0"/>
    <x v="0"/>
    <m/>
  </r>
  <r>
    <n v="228456"/>
    <x v="1"/>
    <x v="0"/>
    <x v="0"/>
    <x v="3"/>
    <x v="4"/>
    <x v="12"/>
    <x v="0"/>
    <x v="0"/>
    <s v="Tesseramento"/>
    <x v="1"/>
    <x v="7"/>
    <x v="0"/>
    <m/>
  </r>
  <r>
    <n v="49668"/>
    <x v="0"/>
    <x v="0"/>
    <x v="0"/>
    <x v="0"/>
    <x v="1"/>
    <x v="22"/>
    <x v="0"/>
    <x v="0"/>
    <s v="Tesseramento"/>
    <x v="1"/>
    <x v="4"/>
    <x v="0"/>
    <m/>
  </r>
  <r>
    <n v="96048"/>
    <x v="0"/>
    <x v="0"/>
    <x v="0"/>
    <x v="0"/>
    <x v="1"/>
    <x v="22"/>
    <x v="0"/>
    <x v="0"/>
    <s v="Tesseramento"/>
    <x v="1"/>
    <x v="3"/>
    <x v="0"/>
    <m/>
  </r>
  <r>
    <n v="74090"/>
    <x v="0"/>
    <x v="0"/>
    <x v="0"/>
    <x v="0"/>
    <x v="1"/>
    <x v="22"/>
    <x v="0"/>
    <x v="1"/>
    <s v="Tesseramento"/>
    <x v="1"/>
    <x v="4"/>
    <x v="0"/>
    <m/>
  </r>
  <r>
    <n v="165678"/>
    <x v="0"/>
    <x v="0"/>
    <x v="0"/>
    <x v="0"/>
    <x v="1"/>
    <x v="22"/>
    <x v="0"/>
    <x v="0"/>
    <s v="Tesseramento"/>
    <x v="1"/>
    <x v="3"/>
    <x v="0"/>
    <m/>
  </r>
  <r>
    <n v="53888"/>
    <x v="0"/>
    <x v="0"/>
    <x v="0"/>
    <x v="0"/>
    <x v="1"/>
    <x v="22"/>
    <x v="0"/>
    <x v="0"/>
    <s v="Tesseramento"/>
    <x v="1"/>
    <x v="3"/>
    <x v="0"/>
    <m/>
  </r>
  <r>
    <n v="234902"/>
    <x v="0"/>
    <x v="1"/>
    <x v="1"/>
    <x v="0"/>
    <x v="11"/>
    <x v="82"/>
    <x v="0"/>
    <x v="0"/>
    <s v="Tesseramento"/>
    <x v="0"/>
    <x v="0"/>
    <x v="0"/>
    <m/>
  </r>
  <r>
    <n v="122325"/>
    <x v="0"/>
    <x v="0"/>
    <x v="0"/>
    <x v="0"/>
    <x v="1"/>
    <x v="22"/>
    <x v="0"/>
    <x v="0"/>
    <s v="Tesseramento"/>
    <x v="1"/>
    <x v="3"/>
    <x v="0"/>
    <m/>
  </r>
  <r>
    <n v="65608"/>
    <x v="0"/>
    <x v="0"/>
    <x v="0"/>
    <x v="0"/>
    <x v="1"/>
    <x v="22"/>
    <x v="0"/>
    <x v="1"/>
    <s v="Tesseramento"/>
    <x v="1"/>
    <x v="4"/>
    <x v="0"/>
    <m/>
  </r>
  <r>
    <n v="48244"/>
    <x v="0"/>
    <x v="0"/>
    <x v="0"/>
    <x v="0"/>
    <x v="1"/>
    <x v="22"/>
    <x v="0"/>
    <x v="0"/>
    <s v="Tesseramento"/>
    <x v="1"/>
    <x v="3"/>
    <x v="0"/>
    <m/>
  </r>
  <r>
    <n v="150953"/>
    <x v="0"/>
    <x v="0"/>
    <x v="0"/>
    <x v="0"/>
    <x v="1"/>
    <x v="22"/>
    <x v="0"/>
    <x v="1"/>
    <s v="Tesseramento"/>
    <x v="1"/>
    <x v="0"/>
    <x v="0"/>
    <m/>
  </r>
  <r>
    <n v="36723"/>
    <x v="0"/>
    <x v="0"/>
    <x v="0"/>
    <x v="4"/>
    <x v="1"/>
    <x v="22"/>
    <x v="0"/>
    <x v="0"/>
    <s v="Tesseramento"/>
    <x v="1"/>
    <x v="4"/>
    <x v="0"/>
    <m/>
  </r>
  <r>
    <n v="74092"/>
    <x v="0"/>
    <x v="0"/>
    <x v="0"/>
    <x v="0"/>
    <x v="1"/>
    <x v="22"/>
    <x v="0"/>
    <x v="1"/>
    <s v="Tesseramento"/>
    <x v="1"/>
    <x v="4"/>
    <x v="0"/>
    <m/>
  </r>
  <r>
    <n v="165679"/>
    <x v="0"/>
    <x v="0"/>
    <x v="0"/>
    <x v="0"/>
    <x v="1"/>
    <x v="22"/>
    <x v="0"/>
    <x v="0"/>
    <s v="Tesseramento"/>
    <x v="1"/>
    <x v="1"/>
    <x v="0"/>
    <m/>
  </r>
  <r>
    <n v="179911"/>
    <x v="0"/>
    <x v="0"/>
    <x v="0"/>
    <x v="0"/>
    <x v="1"/>
    <x v="22"/>
    <x v="0"/>
    <x v="1"/>
    <s v="Tesseramento"/>
    <x v="1"/>
    <x v="4"/>
    <x v="0"/>
    <m/>
  </r>
  <r>
    <n v="74424"/>
    <x v="0"/>
    <x v="0"/>
    <x v="0"/>
    <x v="0"/>
    <x v="1"/>
    <x v="22"/>
    <x v="0"/>
    <x v="1"/>
    <s v="Tesseramento"/>
    <x v="1"/>
    <x v="4"/>
    <x v="0"/>
    <m/>
  </r>
  <r>
    <n v="71522"/>
    <x v="0"/>
    <x v="0"/>
    <x v="0"/>
    <x v="0"/>
    <x v="1"/>
    <x v="22"/>
    <x v="0"/>
    <x v="1"/>
    <s v="Tesseramento"/>
    <x v="1"/>
    <x v="3"/>
    <x v="0"/>
    <m/>
  </r>
  <r>
    <n v="147527"/>
    <x v="0"/>
    <x v="0"/>
    <x v="0"/>
    <x v="0"/>
    <x v="1"/>
    <x v="22"/>
    <x v="0"/>
    <x v="0"/>
    <s v="Tesseramento"/>
    <x v="1"/>
    <x v="0"/>
    <x v="0"/>
    <m/>
  </r>
  <r>
    <n v="150524"/>
    <x v="0"/>
    <x v="0"/>
    <x v="0"/>
    <x v="0"/>
    <x v="1"/>
    <x v="22"/>
    <x v="0"/>
    <x v="0"/>
    <s v="Tesseramento"/>
    <x v="1"/>
    <x v="4"/>
    <x v="0"/>
    <m/>
  </r>
  <r>
    <n v="203110"/>
    <x v="0"/>
    <x v="0"/>
    <x v="0"/>
    <x v="0"/>
    <x v="1"/>
    <x v="48"/>
    <x v="0"/>
    <x v="1"/>
    <s v="Tesseramento"/>
    <x v="1"/>
    <x v="0"/>
    <x v="0"/>
    <m/>
  </r>
  <r>
    <n v="144455"/>
    <x v="0"/>
    <x v="0"/>
    <x v="2"/>
    <x v="1"/>
    <x v="1"/>
    <x v="48"/>
    <x v="0"/>
    <x v="1"/>
    <s v="Tesseramento"/>
    <x v="1"/>
    <x v="3"/>
    <x v="0"/>
    <m/>
  </r>
  <r>
    <n v="206531"/>
    <x v="0"/>
    <x v="0"/>
    <x v="0"/>
    <x v="0"/>
    <x v="7"/>
    <x v="210"/>
    <x v="0"/>
    <x v="0"/>
    <s v="Tesseramento"/>
    <x v="0"/>
    <x v="3"/>
    <x v="0"/>
    <m/>
  </r>
  <r>
    <n v="227401"/>
    <x v="0"/>
    <x v="0"/>
    <x v="0"/>
    <x v="3"/>
    <x v="7"/>
    <x v="11"/>
    <x v="0"/>
    <x v="0"/>
    <s v="Tesseramento"/>
    <x v="1"/>
    <x v="3"/>
    <x v="0"/>
    <m/>
  </r>
  <r>
    <n v="206535"/>
    <x v="0"/>
    <x v="0"/>
    <x v="0"/>
    <x v="0"/>
    <x v="7"/>
    <x v="210"/>
    <x v="0"/>
    <x v="0"/>
    <s v="Tesseramento"/>
    <x v="0"/>
    <x v="3"/>
    <x v="0"/>
    <m/>
  </r>
  <r>
    <n v="227402"/>
    <x v="0"/>
    <x v="0"/>
    <x v="0"/>
    <x v="3"/>
    <x v="7"/>
    <x v="11"/>
    <x v="0"/>
    <x v="1"/>
    <s v="Tesseramento"/>
    <x v="1"/>
    <x v="0"/>
    <x v="0"/>
    <m/>
  </r>
  <r>
    <n v="196613"/>
    <x v="0"/>
    <x v="0"/>
    <x v="0"/>
    <x v="0"/>
    <x v="7"/>
    <x v="11"/>
    <x v="0"/>
    <x v="1"/>
    <s v="Tesseramento"/>
    <x v="1"/>
    <x v="0"/>
    <x v="0"/>
    <m/>
  </r>
  <r>
    <n v="118755"/>
    <x v="0"/>
    <x v="0"/>
    <x v="0"/>
    <x v="0"/>
    <x v="7"/>
    <x v="11"/>
    <x v="0"/>
    <x v="0"/>
    <s v="Tesseramento"/>
    <x v="1"/>
    <x v="3"/>
    <x v="0"/>
    <m/>
  </r>
  <r>
    <n v="204202"/>
    <x v="0"/>
    <x v="0"/>
    <x v="0"/>
    <x v="0"/>
    <x v="7"/>
    <x v="210"/>
    <x v="0"/>
    <x v="0"/>
    <s v="Tesseramento"/>
    <x v="0"/>
    <x v="0"/>
    <x v="0"/>
    <m/>
  </r>
  <r>
    <n v="120027"/>
    <x v="0"/>
    <x v="0"/>
    <x v="0"/>
    <x v="0"/>
    <x v="7"/>
    <x v="11"/>
    <x v="0"/>
    <x v="1"/>
    <s v="Tesseramento"/>
    <x v="1"/>
    <x v="3"/>
    <x v="0"/>
    <m/>
  </r>
  <r>
    <n v="230345"/>
    <x v="0"/>
    <x v="0"/>
    <x v="0"/>
    <x v="0"/>
    <x v="7"/>
    <x v="210"/>
    <x v="0"/>
    <x v="0"/>
    <s v="Tesseramento"/>
    <x v="0"/>
    <x v="0"/>
    <x v="0"/>
    <m/>
  </r>
  <r>
    <n v="91169"/>
    <x v="0"/>
    <x v="0"/>
    <x v="0"/>
    <x v="0"/>
    <x v="1"/>
    <x v="48"/>
    <x v="0"/>
    <x v="0"/>
    <s v="Tesseramento"/>
    <x v="1"/>
    <x v="4"/>
    <x v="0"/>
    <m/>
  </r>
  <r>
    <n v="116429"/>
    <x v="0"/>
    <x v="0"/>
    <x v="0"/>
    <x v="0"/>
    <x v="1"/>
    <x v="48"/>
    <x v="0"/>
    <x v="0"/>
    <s v="Tesseramento"/>
    <x v="1"/>
    <x v="4"/>
    <x v="0"/>
    <m/>
  </r>
  <r>
    <n v="217980"/>
    <x v="0"/>
    <x v="1"/>
    <x v="0"/>
    <x v="0"/>
    <x v="1"/>
    <x v="48"/>
    <x v="0"/>
    <x v="0"/>
    <s v="Tesseramento"/>
    <x v="1"/>
    <x v="1"/>
    <x v="0"/>
    <m/>
  </r>
  <r>
    <n v="66456"/>
    <x v="0"/>
    <x v="0"/>
    <x v="0"/>
    <x v="0"/>
    <x v="1"/>
    <x v="48"/>
    <x v="0"/>
    <x v="0"/>
    <s v="Tesseramento"/>
    <x v="1"/>
    <x v="4"/>
    <x v="0"/>
    <m/>
  </r>
  <r>
    <n v="169935"/>
    <x v="0"/>
    <x v="0"/>
    <x v="0"/>
    <x v="0"/>
    <x v="7"/>
    <x v="210"/>
    <x v="0"/>
    <x v="0"/>
    <s v="Tesseramento"/>
    <x v="0"/>
    <x v="0"/>
    <x v="0"/>
    <m/>
  </r>
  <r>
    <n v="58036"/>
    <x v="0"/>
    <x v="0"/>
    <x v="0"/>
    <x v="0"/>
    <x v="1"/>
    <x v="48"/>
    <x v="0"/>
    <x v="0"/>
    <s v="Tesseramento"/>
    <x v="1"/>
    <x v="4"/>
    <x v="0"/>
    <m/>
  </r>
  <r>
    <n v="214218"/>
    <x v="0"/>
    <x v="0"/>
    <x v="0"/>
    <x v="0"/>
    <x v="1"/>
    <x v="48"/>
    <x v="0"/>
    <x v="0"/>
    <s v="Tesseramento"/>
    <x v="1"/>
    <x v="3"/>
    <x v="0"/>
    <m/>
  </r>
  <r>
    <n v="135107"/>
    <x v="0"/>
    <x v="0"/>
    <x v="0"/>
    <x v="0"/>
    <x v="1"/>
    <x v="48"/>
    <x v="0"/>
    <x v="0"/>
    <s v="Tesseramento"/>
    <x v="1"/>
    <x v="4"/>
    <x v="0"/>
    <m/>
  </r>
  <r>
    <n v="55450"/>
    <x v="0"/>
    <x v="0"/>
    <x v="0"/>
    <x v="0"/>
    <x v="1"/>
    <x v="48"/>
    <x v="0"/>
    <x v="0"/>
    <s v="Tesseramento"/>
    <x v="1"/>
    <x v="4"/>
    <x v="0"/>
    <m/>
  </r>
  <r>
    <n v="196946"/>
    <x v="0"/>
    <x v="0"/>
    <x v="0"/>
    <x v="0"/>
    <x v="1"/>
    <x v="48"/>
    <x v="0"/>
    <x v="0"/>
    <s v="Tesseramento"/>
    <x v="1"/>
    <x v="0"/>
    <x v="0"/>
    <m/>
  </r>
  <r>
    <n v="111375"/>
    <x v="0"/>
    <x v="0"/>
    <x v="0"/>
    <x v="0"/>
    <x v="1"/>
    <x v="48"/>
    <x v="0"/>
    <x v="1"/>
    <s v="Tesseramento"/>
    <x v="1"/>
    <x v="3"/>
    <x v="0"/>
    <m/>
  </r>
  <r>
    <n v="217202"/>
    <x v="0"/>
    <x v="1"/>
    <x v="0"/>
    <x v="1"/>
    <x v="1"/>
    <x v="48"/>
    <x v="0"/>
    <x v="0"/>
    <s v="Tesseramento"/>
    <x v="1"/>
    <x v="4"/>
    <x v="0"/>
    <m/>
  </r>
  <r>
    <n v="162734"/>
    <x v="0"/>
    <x v="0"/>
    <x v="0"/>
    <x v="0"/>
    <x v="1"/>
    <x v="48"/>
    <x v="0"/>
    <x v="0"/>
    <s v="Tesseramento"/>
    <x v="1"/>
    <x v="4"/>
    <x v="0"/>
    <m/>
  </r>
  <r>
    <n v="222565"/>
    <x v="0"/>
    <x v="0"/>
    <x v="0"/>
    <x v="0"/>
    <x v="7"/>
    <x v="11"/>
    <x v="0"/>
    <x v="0"/>
    <s v="Tesseramento"/>
    <x v="1"/>
    <x v="0"/>
    <x v="0"/>
    <m/>
  </r>
  <r>
    <n v="17010"/>
    <x v="0"/>
    <x v="0"/>
    <x v="0"/>
    <x v="0"/>
    <x v="7"/>
    <x v="210"/>
    <x v="0"/>
    <x v="0"/>
    <s v="Tesseramento"/>
    <x v="0"/>
    <x v="0"/>
    <x v="0"/>
    <m/>
  </r>
  <r>
    <n v="116410"/>
    <x v="0"/>
    <x v="0"/>
    <x v="0"/>
    <x v="0"/>
    <x v="1"/>
    <x v="48"/>
    <x v="0"/>
    <x v="1"/>
    <s v="Tesseramento"/>
    <x v="1"/>
    <x v="4"/>
    <x v="0"/>
    <m/>
  </r>
  <r>
    <n v="165994"/>
    <x v="0"/>
    <x v="0"/>
    <x v="0"/>
    <x v="1"/>
    <x v="1"/>
    <x v="48"/>
    <x v="0"/>
    <x v="0"/>
    <s v="Tesseramento"/>
    <x v="1"/>
    <x v="4"/>
    <x v="0"/>
    <m/>
  </r>
  <r>
    <n v="152751"/>
    <x v="0"/>
    <x v="0"/>
    <x v="0"/>
    <x v="0"/>
    <x v="1"/>
    <x v="48"/>
    <x v="0"/>
    <x v="0"/>
    <s v="Tesseramento"/>
    <x v="1"/>
    <x v="0"/>
    <x v="0"/>
    <m/>
  </r>
  <r>
    <n v="31861"/>
    <x v="0"/>
    <x v="0"/>
    <x v="0"/>
    <x v="0"/>
    <x v="1"/>
    <x v="48"/>
    <x v="0"/>
    <x v="0"/>
    <s v="Tesseramento"/>
    <x v="1"/>
    <x v="4"/>
    <x v="0"/>
    <m/>
  </r>
  <r>
    <n v="31863"/>
    <x v="0"/>
    <x v="0"/>
    <x v="0"/>
    <x v="0"/>
    <x v="1"/>
    <x v="48"/>
    <x v="0"/>
    <x v="0"/>
    <s v="Tesseramento"/>
    <x v="1"/>
    <x v="4"/>
    <x v="0"/>
    <m/>
  </r>
  <r>
    <n v="226516"/>
    <x v="0"/>
    <x v="0"/>
    <x v="0"/>
    <x v="0"/>
    <x v="7"/>
    <x v="210"/>
    <x v="0"/>
    <x v="0"/>
    <s v="Tesseramento"/>
    <x v="0"/>
    <x v="0"/>
    <x v="0"/>
    <m/>
  </r>
  <r>
    <n v="74270"/>
    <x v="0"/>
    <x v="0"/>
    <x v="0"/>
    <x v="0"/>
    <x v="1"/>
    <x v="48"/>
    <x v="0"/>
    <x v="0"/>
    <s v="Tesseramento"/>
    <x v="1"/>
    <x v="0"/>
    <x v="0"/>
    <m/>
  </r>
  <r>
    <n v="82400"/>
    <x v="0"/>
    <x v="0"/>
    <x v="0"/>
    <x v="0"/>
    <x v="1"/>
    <x v="48"/>
    <x v="0"/>
    <x v="0"/>
    <s v="Tesseramento"/>
    <x v="1"/>
    <x v="0"/>
    <x v="0"/>
    <m/>
  </r>
  <r>
    <n v="29463"/>
    <x v="0"/>
    <x v="0"/>
    <x v="0"/>
    <x v="0"/>
    <x v="1"/>
    <x v="48"/>
    <x v="0"/>
    <x v="0"/>
    <s v="Tesseramento"/>
    <x v="1"/>
    <x v="4"/>
    <x v="0"/>
    <m/>
  </r>
  <r>
    <n v="74117"/>
    <x v="0"/>
    <x v="0"/>
    <x v="0"/>
    <x v="0"/>
    <x v="1"/>
    <x v="48"/>
    <x v="0"/>
    <x v="0"/>
    <s v="Tesseramento"/>
    <x v="1"/>
    <x v="4"/>
    <x v="0"/>
    <m/>
  </r>
  <r>
    <n v="153384"/>
    <x v="0"/>
    <x v="0"/>
    <x v="0"/>
    <x v="0"/>
    <x v="7"/>
    <x v="11"/>
    <x v="0"/>
    <x v="0"/>
    <s v="Tesseramento"/>
    <x v="1"/>
    <x v="4"/>
    <x v="0"/>
    <m/>
  </r>
  <r>
    <n v="119246"/>
    <x v="0"/>
    <x v="1"/>
    <x v="0"/>
    <x v="0"/>
    <x v="1"/>
    <x v="48"/>
    <x v="0"/>
    <x v="0"/>
    <s v="Tesseramento"/>
    <x v="1"/>
    <x v="0"/>
    <x v="0"/>
    <m/>
  </r>
  <r>
    <n v="110195"/>
    <x v="0"/>
    <x v="0"/>
    <x v="0"/>
    <x v="0"/>
    <x v="1"/>
    <x v="48"/>
    <x v="0"/>
    <x v="0"/>
    <s v="Tesseramento"/>
    <x v="1"/>
    <x v="4"/>
    <x v="0"/>
    <m/>
  </r>
  <r>
    <n v="168701"/>
    <x v="0"/>
    <x v="0"/>
    <x v="0"/>
    <x v="0"/>
    <x v="1"/>
    <x v="48"/>
    <x v="0"/>
    <x v="0"/>
    <s v="Tesseramento"/>
    <x v="1"/>
    <x v="1"/>
    <x v="0"/>
    <m/>
  </r>
  <r>
    <n v="203111"/>
    <x v="0"/>
    <x v="0"/>
    <x v="0"/>
    <x v="0"/>
    <x v="1"/>
    <x v="48"/>
    <x v="0"/>
    <x v="1"/>
    <s v="Tesseramento"/>
    <x v="1"/>
    <x v="1"/>
    <x v="0"/>
    <m/>
  </r>
  <r>
    <n v="216812"/>
    <x v="0"/>
    <x v="0"/>
    <x v="0"/>
    <x v="1"/>
    <x v="7"/>
    <x v="11"/>
    <x v="0"/>
    <x v="0"/>
    <s v="Tesseramento"/>
    <x v="1"/>
    <x v="0"/>
    <x v="0"/>
    <m/>
  </r>
  <r>
    <n v="203112"/>
    <x v="0"/>
    <x v="0"/>
    <x v="0"/>
    <x v="0"/>
    <x v="1"/>
    <x v="48"/>
    <x v="0"/>
    <x v="0"/>
    <s v="Tesseramento"/>
    <x v="1"/>
    <x v="0"/>
    <x v="0"/>
    <m/>
  </r>
  <r>
    <n v="166957"/>
    <x v="0"/>
    <x v="0"/>
    <x v="0"/>
    <x v="0"/>
    <x v="1"/>
    <x v="48"/>
    <x v="0"/>
    <x v="0"/>
    <s v="Tesseramento"/>
    <x v="1"/>
    <x v="0"/>
    <x v="0"/>
    <m/>
  </r>
  <r>
    <n v="65098"/>
    <x v="0"/>
    <x v="0"/>
    <x v="0"/>
    <x v="0"/>
    <x v="1"/>
    <x v="48"/>
    <x v="0"/>
    <x v="0"/>
    <s v="Tesseramento"/>
    <x v="1"/>
    <x v="4"/>
    <x v="0"/>
    <m/>
  </r>
  <r>
    <n v="177900"/>
    <x v="0"/>
    <x v="0"/>
    <x v="0"/>
    <x v="1"/>
    <x v="7"/>
    <x v="11"/>
    <x v="0"/>
    <x v="1"/>
    <s v="Tesseramento"/>
    <x v="1"/>
    <x v="0"/>
    <x v="0"/>
    <m/>
  </r>
  <r>
    <n v="126092"/>
    <x v="0"/>
    <x v="0"/>
    <x v="0"/>
    <x v="1"/>
    <x v="7"/>
    <x v="11"/>
    <x v="0"/>
    <x v="1"/>
    <s v="Tesseramento"/>
    <x v="1"/>
    <x v="4"/>
    <x v="0"/>
    <m/>
  </r>
  <r>
    <n v="102153"/>
    <x v="0"/>
    <x v="0"/>
    <x v="0"/>
    <x v="0"/>
    <x v="7"/>
    <x v="11"/>
    <x v="0"/>
    <x v="0"/>
    <s v="Tesseramento"/>
    <x v="1"/>
    <x v="3"/>
    <x v="0"/>
    <m/>
  </r>
  <r>
    <n v="229174"/>
    <x v="1"/>
    <x v="0"/>
    <x v="0"/>
    <x v="2"/>
    <x v="7"/>
    <x v="11"/>
    <x v="0"/>
    <x v="1"/>
    <s v="Tesseramento"/>
    <x v="1"/>
    <x v="5"/>
    <x v="0"/>
    <m/>
  </r>
  <r>
    <n v="108550"/>
    <x v="0"/>
    <x v="0"/>
    <x v="0"/>
    <x v="0"/>
    <x v="7"/>
    <x v="11"/>
    <x v="0"/>
    <x v="1"/>
    <s v="Tesseramento"/>
    <x v="1"/>
    <x v="0"/>
    <x v="0"/>
    <m/>
  </r>
  <r>
    <n v="121075"/>
    <x v="0"/>
    <x v="0"/>
    <x v="0"/>
    <x v="0"/>
    <x v="7"/>
    <x v="11"/>
    <x v="0"/>
    <x v="1"/>
    <s v="Tesseramento"/>
    <x v="1"/>
    <x v="0"/>
    <x v="0"/>
    <m/>
  </r>
  <r>
    <n v="175648"/>
    <x v="0"/>
    <x v="0"/>
    <x v="0"/>
    <x v="1"/>
    <x v="7"/>
    <x v="11"/>
    <x v="0"/>
    <x v="0"/>
    <s v="Tesseramento"/>
    <x v="1"/>
    <x v="0"/>
    <x v="0"/>
    <m/>
  </r>
  <r>
    <n v="215650"/>
    <x v="0"/>
    <x v="0"/>
    <x v="0"/>
    <x v="1"/>
    <x v="7"/>
    <x v="11"/>
    <x v="0"/>
    <x v="1"/>
    <s v="Tesseramento"/>
    <x v="1"/>
    <x v="4"/>
    <x v="0"/>
    <m/>
  </r>
  <r>
    <n v="61048"/>
    <x v="0"/>
    <x v="0"/>
    <x v="0"/>
    <x v="0"/>
    <x v="7"/>
    <x v="11"/>
    <x v="0"/>
    <x v="0"/>
    <s v="Tesseramento"/>
    <x v="1"/>
    <x v="4"/>
    <x v="0"/>
    <m/>
  </r>
  <r>
    <n v="203891"/>
    <x v="0"/>
    <x v="0"/>
    <x v="0"/>
    <x v="0"/>
    <x v="7"/>
    <x v="11"/>
    <x v="0"/>
    <x v="1"/>
    <s v="Tesseramento"/>
    <x v="1"/>
    <x v="4"/>
    <x v="0"/>
    <m/>
  </r>
  <r>
    <n v="159028"/>
    <x v="0"/>
    <x v="0"/>
    <x v="0"/>
    <x v="0"/>
    <x v="2"/>
    <x v="79"/>
    <x v="0"/>
    <x v="0"/>
    <s v="Tesseramento"/>
    <x v="1"/>
    <x v="1"/>
    <x v="0"/>
    <m/>
  </r>
  <r>
    <n v="112886"/>
    <x v="0"/>
    <x v="0"/>
    <x v="0"/>
    <x v="0"/>
    <x v="2"/>
    <x v="230"/>
    <x v="0"/>
    <x v="0"/>
    <s v="Tesseramento"/>
    <x v="1"/>
    <x v="4"/>
    <x v="0"/>
    <m/>
  </r>
  <r>
    <n v="20993"/>
    <x v="0"/>
    <x v="0"/>
    <x v="0"/>
    <x v="0"/>
    <x v="2"/>
    <x v="230"/>
    <x v="0"/>
    <x v="0"/>
    <s v="Tesseramento"/>
    <x v="1"/>
    <x v="0"/>
    <x v="0"/>
    <m/>
  </r>
  <r>
    <n v="132319"/>
    <x v="0"/>
    <x v="0"/>
    <x v="0"/>
    <x v="0"/>
    <x v="2"/>
    <x v="230"/>
    <x v="0"/>
    <x v="1"/>
    <s v="Tesseramento"/>
    <x v="1"/>
    <x v="0"/>
    <x v="0"/>
    <m/>
  </r>
  <r>
    <n v="188622"/>
    <x v="0"/>
    <x v="0"/>
    <x v="0"/>
    <x v="1"/>
    <x v="2"/>
    <x v="230"/>
    <x v="0"/>
    <x v="0"/>
    <s v="Tesseramento"/>
    <x v="1"/>
    <x v="4"/>
    <x v="0"/>
    <m/>
  </r>
  <r>
    <n v="188701"/>
    <x v="0"/>
    <x v="0"/>
    <x v="0"/>
    <x v="0"/>
    <x v="2"/>
    <x v="230"/>
    <x v="0"/>
    <x v="0"/>
    <s v="Tesseramento"/>
    <x v="1"/>
    <x v="0"/>
    <x v="0"/>
    <m/>
  </r>
  <r>
    <n v="166328"/>
    <x v="0"/>
    <x v="0"/>
    <x v="0"/>
    <x v="0"/>
    <x v="2"/>
    <x v="230"/>
    <x v="0"/>
    <x v="0"/>
    <s v="Tesseramento"/>
    <x v="1"/>
    <x v="0"/>
    <x v="0"/>
    <m/>
  </r>
  <r>
    <n v="223279"/>
    <x v="0"/>
    <x v="0"/>
    <x v="0"/>
    <x v="1"/>
    <x v="2"/>
    <x v="230"/>
    <x v="0"/>
    <x v="0"/>
    <s v="Tesseramento"/>
    <x v="1"/>
    <x v="4"/>
    <x v="0"/>
    <m/>
  </r>
  <r>
    <n v="232399"/>
    <x v="0"/>
    <x v="0"/>
    <x v="0"/>
    <x v="1"/>
    <x v="2"/>
    <x v="230"/>
    <x v="0"/>
    <x v="1"/>
    <s v="Tesseramento"/>
    <x v="1"/>
    <x v="0"/>
    <x v="0"/>
    <m/>
  </r>
  <r>
    <n v="189038"/>
    <x v="1"/>
    <x v="0"/>
    <x v="0"/>
    <x v="0"/>
    <x v="2"/>
    <x v="230"/>
    <x v="0"/>
    <x v="0"/>
    <s v="Tesseramento"/>
    <x v="1"/>
    <x v="7"/>
    <x v="0"/>
    <m/>
  </r>
  <r>
    <n v="35064"/>
    <x v="0"/>
    <x v="0"/>
    <x v="0"/>
    <x v="0"/>
    <x v="2"/>
    <x v="230"/>
    <x v="0"/>
    <x v="0"/>
    <s v="Tesseramento"/>
    <x v="1"/>
    <x v="4"/>
    <x v="0"/>
    <m/>
  </r>
  <r>
    <n v="189358"/>
    <x v="0"/>
    <x v="0"/>
    <x v="0"/>
    <x v="2"/>
    <x v="2"/>
    <x v="230"/>
    <x v="0"/>
    <x v="1"/>
    <s v="Tesseramento"/>
    <x v="1"/>
    <x v="0"/>
    <x v="0"/>
    <m/>
  </r>
  <r>
    <n v="173632"/>
    <x v="0"/>
    <x v="0"/>
    <x v="0"/>
    <x v="0"/>
    <x v="2"/>
    <x v="230"/>
    <x v="0"/>
    <x v="1"/>
    <s v="Tesseramento"/>
    <x v="1"/>
    <x v="3"/>
    <x v="0"/>
    <m/>
  </r>
  <r>
    <n v="173631"/>
    <x v="0"/>
    <x v="0"/>
    <x v="0"/>
    <x v="1"/>
    <x v="2"/>
    <x v="230"/>
    <x v="0"/>
    <x v="1"/>
    <s v="Tesseramento"/>
    <x v="1"/>
    <x v="3"/>
    <x v="0"/>
    <m/>
  </r>
  <r>
    <n v="171700"/>
    <x v="0"/>
    <x v="0"/>
    <x v="0"/>
    <x v="0"/>
    <x v="2"/>
    <x v="230"/>
    <x v="0"/>
    <x v="0"/>
    <s v="Tesseramento"/>
    <x v="1"/>
    <x v="3"/>
    <x v="0"/>
    <m/>
  </r>
  <r>
    <n v="206731"/>
    <x v="0"/>
    <x v="0"/>
    <x v="2"/>
    <x v="1"/>
    <x v="2"/>
    <x v="230"/>
    <x v="0"/>
    <x v="0"/>
    <s v="Tesseramento"/>
    <x v="1"/>
    <x v="4"/>
    <x v="0"/>
    <m/>
  </r>
  <r>
    <n v="112426"/>
    <x v="0"/>
    <x v="0"/>
    <x v="0"/>
    <x v="0"/>
    <x v="2"/>
    <x v="79"/>
    <x v="0"/>
    <x v="0"/>
    <s v="Tesseramento"/>
    <x v="1"/>
    <x v="0"/>
    <x v="0"/>
    <m/>
  </r>
  <r>
    <n v="139462"/>
    <x v="0"/>
    <x v="0"/>
    <x v="0"/>
    <x v="0"/>
    <x v="2"/>
    <x v="79"/>
    <x v="0"/>
    <x v="0"/>
    <s v="Tesseramento"/>
    <x v="1"/>
    <x v="0"/>
    <x v="0"/>
    <m/>
  </r>
  <r>
    <n v="220625"/>
    <x v="0"/>
    <x v="0"/>
    <x v="0"/>
    <x v="0"/>
    <x v="2"/>
    <x v="79"/>
    <x v="0"/>
    <x v="0"/>
    <s v="Tesseramento"/>
    <x v="1"/>
    <x v="3"/>
    <x v="0"/>
    <m/>
  </r>
  <r>
    <n v="204808"/>
    <x v="0"/>
    <x v="0"/>
    <x v="0"/>
    <x v="0"/>
    <x v="1"/>
    <x v="73"/>
    <x v="0"/>
    <x v="1"/>
    <s v="Tesseramento"/>
    <x v="1"/>
    <x v="3"/>
    <x v="0"/>
    <m/>
  </r>
  <r>
    <n v="159405"/>
    <x v="0"/>
    <x v="0"/>
    <x v="0"/>
    <x v="0"/>
    <x v="2"/>
    <x v="79"/>
    <x v="0"/>
    <x v="0"/>
    <s v="Tesseramento"/>
    <x v="1"/>
    <x v="0"/>
    <x v="0"/>
    <m/>
  </r>
  <r>
    <n v="227772"/>
    <x v="1"/>
    <x v="0"/>
    <x v="0"/>
    <x v="2"/>
    <x v="2"/>
    <x v="79"/>
    <x v="0"/>
    <x v="0"/>
    <s v="Tesseramento"/>
    <x v="1"/>
    <x v="5"/>
    <x v="0"/>
    <m/>
  </r>
  <r>
    <n v="197298"/>
    <x v="0"/>
    <x v="0"/>
    <x v="0"/>
    <x v="1"/>
    <x v="0"/>
    <x v="378"/>
    <x v="0"/>
    <x v="0"/>
    <s v="Tesseramento"/>
    <x v="0"/>
    <x v="0"/>
    <x v="0"/>
    <m/>
  </r>
  <r>
    <n v="183680"/>
    <x v="0"/>
    <x v="0"/>
    <x v="0"/>
    <x v="1"/>
    <x v="2"/>
    <x v="79"/>
    <x v="0"/>
    <x v="0"/>
    <s v="Tesseramento"/>
    <x v="1"/>
    <x v="3"/>
    <x v="0"/>
    <m/>
  </r>
  <r>
    <n v="147337"/>
    <x v="0"/>
    <x v="0"/>
    <x v="0"/>
    <x v="0"/>
    <x v="2"/>
    <x v="79"/>
    <x v="0"/>
    <x v="0"/>
    <s v="Tesseramento"/>
    <x v="1"/>
    <x v="3"/>
    <x v="0"/>
    <m/>
  </r>
  <r>
    <n v="130405"/>
    <x v="0"/>
    <x v="0"/>
    <x v="0"/>
    <x v="0"/>
    <x v="2"/>
    <x v="79"/>
    <x v="0"/>
    <x v="0"/>
    <s v="Tesseramento"/>
    <x v="1"/>
    <x v="0"/>
    <x v="0"/>
    <m/>
  </r>
  <r>
    <n v="130397"/>
    <x v="0"/>
    <x v="0"/>
    <x v="0"/>
    <x v="0"/>
    <x v="2"/>
    <x v="79"/>
    <x v="0"/>
    <x v="1"/>
    <s v="Tesseramento"/>
    <x v="1"/>
    <x v="3"/>
    <x v="0"/>
    <m/>
  </r>
  <r>
    <n v="121147"/>
    <x v="0"/>
    <x v="0"/>
    <x v="0"/>
    <x v="0"/>
    <x v="4"/>
    <x v="166"/>
    <x v="0"/>
    <x v="1"/>
    <s v="Tesseramento"/>
    <x v="1"/>
    <x v="3"/>
    <x v="0"/>
    <m/>
  </r>
  <r>
    <n v="234912"/>
    <x v="0"/>
    <x v="1"/>
    <x v="1"/>
    <x v="1"/>
    <x v="8"/>
    <x v="222"/>
    <x v="0"/>
    <x v="0"/>
    <s v="Tesseramento"/>
    <x v="1"/>
    <x v="1"/>
    <x v="0"/>
    <m/>
  </r>
  <r>
    <n v="234913"/>
    <x v="0"/>
    <x v="1"/>
    <x v="1"/>
    <x v="1"/>
    <x v="8"/>
    <x v="222"/>
    <x v="0"/>
    <x v="1"/>
    <s v="Tesseramento"/>
    <x v="1"/>
    <x v="1"/>
    <x v="0"/>
    <m/>
  </r>
  <r>
    <n v="30155"/>
    <x v="0"/>
    <x v="0"/>
    <x v="0"/>
    <x v="0"/>
    <x v="2"/>
    <x v="79"/>
    <x v="0"/>
    <x v="0"/>
    <s v="Tesseramento"/>
    <x v="1"/>
    <x v="4"/>
    <x v="0"/>
    <m/>
  </r>
  <r>
    <n v="62821"/>
    <x v="0"/>
    <x v="0"/>
    <x v="0"/>
    <x v="0"/>
    <x v="2"/>
    <x v="79"/>
    <x v="0"/>
    <x v="0"/>
    <s v="Tesseramento"/>
    <x v="1"/>
    <x v="3"/>
    <x v="0"/>
    <m/>
  </r>
  <r>
    <n v="156348"/>
    <x v="0"/>
    <x v="0"/>
    <x v="0"/>
    <x v="1"/>
    <x v="2"/>
    <x v="79"/>
    <x v="0"/>
    <x v="0"/>
    <s v="Tesseramento"/>
    <x v="1"/>
    <x v="4"/>
    <x v="0"/>
    <m/>
  </r>
  <r>
    <n v="233041"/>
    <x v="0"/>
    <x v="0"/>
    <x v="0"/>
    <x v="1"/>
    <x v="2"/>
    <x v="79"/>
    <x v="0"/>
    <x v="0"/>
    <s v="Tesseramento"/>
    <x v="1"/>
    <x v="0"/>
    <x v="0"/>
    <m/>
  </r>
  <r>
    <n v="11275"/>
    <x v="0"/>
    <x v="0"/>
    <x v="0"/>
    <x v="0"/>
    <x v="1"/>
    <x v="73"/>
    <x v="0"/>
    <x v="0"/>
    <s v="Tesseramento"/>
    <x v="1"/>
    <x v="3"/>
    <x v="0"/>
    <m/>
  </r>
  <r>
    <n v="37595"/>
    <x v="0"/>
    <x v="1"/>
    <x v="2"/>
    <x v="4"/>
    <x v="4"/>
    <x v="166"/>
    <x v="0"/>
    <x v="0"/>
    <s v="Tesseramento"/>
    <x v="1"/>
    <x v="0"/>
    <x v="0"/>
    <m/>
  </r>
  <r>
    <n v="191747"/>
    <x v="0"/>
    <x v="0"/>
    <x v="0"/>
    <x v="0"/>
    <x v="8"/>
    <x v="112"/>
    <x v="0"/>
    <x v="0"/>
    <s v="Tesseramento"/>
    <x v="1"/>
    <x v="0"/>
    <x v="0"/>
    <m/>
  </r>
  <r>
    <n v="191748"/>
    <x v="0"/>
    <x v="0"/>
    <x v="0"/>
    <x v="0"/>
    <x v="8"/>
    <x v="112"/>
    <x v="0"/>
    <x v="1"/>
    <s v="Tesseramento"/>
    <x v="1"/>
    <x v="4"/>
    <x v="0"/>
    <m/>
  </r>
  <r>
    <n v="226112"/>
    <x v="0"/>
    <x v="0"/>
    <x v="0"/>
    <x v="0"/>
    <x v="1"/>
    <x v="73"/>
    <x v="0"/>
    <x v="0"/>
    <s v="Tesseramento"/>
    <x v="1"/>
    <x v="0"/>
    <x v="0"/>
    <m/>
  </r>
  <r>
    <n v="44872"/>
    <x v="0"/>
    <x v="0"/>
    <x v="0"/>
    <x v="0"/>
    <x v="1"/>
    <x v="73"/>
    <x v="0"/>
    <x v="0"/>
    <s v="Tesseramento"/>
    <x v="1"/>
    <x v="3"/>
    <x v="0"/>
    <m/>
  </r>
  <r>
    <n v="159570"/>
    <x v="0"/>
    <x v="0"/>
    <x v="0"/>
    <x v="0"/>
    <x v="1"/>
    <x v="73"/>
    <x v="0"/>
    <x v="0"/>
    <s v="Tesseramento"/>
    <x v="1"/>
    <x v="0"/>
    <x v="0"/>
    <m/>
  </r>
  <r>
    <n v="186506"/>
    <x v="0"/>
    <x v="1"/>
    <x v="0"/>
    <x v="3"/>
    <x v="9"/>
    <x v="19"/>
    <x v="0"/>
    <x v="1"/>
    <s v="Tesseramento"/>
    <x v="1"/>
    <x v="3"/>
    <x v="0"/>
    <m/>
  </r>
  <r>
    <n v="125092"/>
    <x v="0"/>
    <x v="0"/>
    <x v="0"/>
    <x v="0"/>
    <x v="1"/>
    <x v="73"/>
    <x v="0"/>
    <x v="0"/>
    <s v="Tesseramento"/>
    <x v="1"/>
    <x v="3"/>
    <x v="0"/>
    <m/>
  </r>
  <r>
    <n v="228866"/>
    <x v="0"/>
    <x v="1"/>
    <x v="0"/>
    <x v="0"/>
    <x v="7"/>
    <x v="181"/>
    <x v="0"/>
    <x v="0"/>
    <s v="Tesseramento"/>
    <x v="1"/>
    <x v="0"/>
    <x v="0"/>
    <m/>
  </r>
  <r>
    <n v="186744"/>
    <x v="0"/>
    <x v="1"/>
    <x v="0"/>
    <x v="3"/>
    <x v="7"/>
    <x v="181"/>
    <x v="0"/>
    <x v="0"/>
    <s v="Tesseramento"/>
    <x v="1"/>
    <x v="0"/>
    <x v="0"/>
    <m/>
  </r>
  <r>
    <n v="195961"/>
    <x v="0"/>
    <x v="0"/>
    <x v="0"/>
    <x v="0"/>
    <x v="1"/>
    <x v="73"/>
    <x v="0"/>
    <x v="0"/>
    <s v="Tesseramento"/>
    <x v="1"/>
    <x v="4"/>
    <x v="0"/>
    <m/>
  </r>
  <r>
    <n v="100211"/>
    <x v="0"/>
    <x v="0"/>
    <x v="0"/>
    <x v="0"/>
    <x v="2"/>
    <x v="79"/>
    <x v="0"/>
    <x v="0"/>
    <s v="Tesseramento"/>
    <x v="1"/>
    <x v="0"/>
    <x v="0"/>
    <m/>
  </r>
  <r>
    <n v="226575"/>
    <x v="0"/>
    <x v="1"/>
    <x v="0"/>
    <x v="0"/>
    <x v="4"/>
    <x v="52"/>
    <x v="0"/>
    <x v="1"/>
    <s v="Tesseramento"/>
    <x v="1"/>
    <x v="3"/>
    <x v="0"/>
    <m/>
  </r>
  <r>
    <n v="16528"/>
    <x v="0"/>
    <x v="0"/>
    <x v="0"/>
    <x v="0"/>
    <x v="1"/>
    <x v="73"/>
    <x v="0"/>
    <x v="0"/>
    <s v="Tesseramento"/>
    <x v="1"/>
    <x v="4"/>
    <x v="0"/>
    <m/>
  </r>
  <r>
    <n v="3530"/>
    <x v="0"/>
    <x v="0"/>
    <x v="0"/>
    <x v="0"/>
    <x v="7"/>
    <x v="181"/>
    <x v="0"/>
    <x v="0"/>
    <s v="Tesseramento"/>
    <x v="1"/>
    <x v="4"/>
    <x v="0"/>
    <m/>
  </r>
  <r>
    <n v="176595"/>
    <x v="0"/>
    <x v="0"/>
    <x v="0"/>
    <x v="0"/>
    <x v="7"/>
    <x v="181"/>
    <x v="0"/>
    <x v="0"/>
    <s v="Tesseramento"/>
    <x v="1"/>
    <x v="0"/>
    <x v="0"/>
    <m/>
  </r>
  <r>
    <n v="136817"/>
    <x v="0"/>
    <x v="0"/>
    <x v="0"/>
    <x v="0"/>
    <x v="7"/>
    <x v="181"/>
    <x v="0"/>
    <x v="1"/>
    <s v="Tesseramento"/>
    <x v="1"/>
    <x v="3"/>
    <x v="0"/>
    <m/>
  </r>
  <r>
    <n v="177029"/>
    <x v="0"/>
    <x v="0"/>
    <x v="0"/>
    <x v="0"/>
    <x v="7"/>
    <x v="181"/>
    <x v="0"/>
    <x v="0"/>
    <s v="Tesseramento"/>
    <x v="1"/>
    <x v="3"/>
    <x v="0"/>
    <m/>
  </r>
  <r>
    <n v="50413"/>
    <x v="0"/>
    <x v="0"/>
    <x v="0"/>
    <x v="0"/>
    <x v="7"/>
    <x v="181"/>
    <x v="0"/>
    <x v="0"/>
    <s v="Tesseramento"/>
    <x v="1"/>
    <x v="0"/>
    <x v="0"/>
    <m/>
  </r>
  <r>
    <n v="203841"/>
    <x v="0"/>
    <x v="0"/>
    <x v="0"/>
    <x v="0"/>
    <x v="1"/>
    <x v="73"/>
    <x v="0"/>
    <x v="0"/>
    <s v="Tesseramento"/>
    <x v="1"/>
    <x v="4"/>
    <x v="0"/>
    <m/>
  </r>
  <r>
    <n v="25035"/>
    <x v="0"/>
    <x v="0"/>
    <x v="0"/>
    <x v="0"/>
    <x v="7"/>
    <x v="181"/>
    <x v="0"/>
    <x v="0"/>
    <s v="Tesseramento"/>
    <x v="1"/>
    <x v="3"/>
    <x v="0"/>
    <m/>
  </r>
  <r>
    <n v="170366"/>
    <x v="0"/>
    <x v="0"/>
    <x v="0"/>
    <x v="0"/>
    <x v="1"/>
    <x v="73"/>
    <x v="0"/>
    <x v="0"/>
    <s v="Tesseramento"/>
    <x v="1"/>
    <x v="4"/>
    <x v="0"/>
    <m/>
  </r>
  <r>
    <n v="156573"/>
    <x v="0"/>
    <x v="0"/>
    <x v="0"/>
    <x v="0"/>
    <x v="1"/>
    <x v="73"/>
    <x v="0"/>
    <x v="0"/>
    <s v="Tesseramento"/>
    <x v="1"/>
    <x v="4"/>
    <x v="0"/>
    <m/>
  </r>
  <r>
    <n v="141891"/>
    <x v="0"/>
    <x v="0"/>
    <x v="0"/>
    <x v="0"/>
    <x v="1"/>
    <x v="22"/>
    <x v="0"/>
    <x v="0"/>
    <s v="Tesseramento"/>
    <x v="1"/>
    <x v="4"/>
    <x v="0"/>
    <m/>
  </r>
  <r>
    <n v="188626"/>
    <x v="1"/>
    <x v="0"/>
    <x v="0"/>
    <x v="0"/>
    <x v="7"/>
    <x v="181"/>
    <x v="0"/>
    <x v="0"/>
    <s v="Tesseramento"/>
    <x v="1"/>
    <x v="5"/>
    <x v="0"/>
    <m/>
  </r>
  <r>
    <n v="25253"/>
    <x v="0"/>
    <x v="0"/>
    <x v="0"/>
    <x v="0"/>
    <x v="2"/>
    <x v="79"/>
    <x v="0"/>
    <x v="0"/>
    <s v="Tesseramento"/>
    <x v="1"/>
    <x v="3"/>
    <x v="0"/>
    <m/>
  </r>
  <r>
    <n v="48303"/>
    <x v="0"/>
    <x v="0"/>
    <x v="0"/>
    <x v="0"/>
    <x v="1"/>
    <x v="73"/>
    <x v="0"/>
    <x v="0"/>
    <s v="Tesseramento"/>
    <x v="1"/>
    <x v="4"/>
    <x v="0"/>
    <m/>
  </r>
  <r>
    <n v="3996"/>
    <x v="0"/>
    <x v="0"/>
    <x v="0"/>
    <x v="0"/>
    <x v="2"/>
    <x v="79"/>
    <x v="0"/>
    <x v="1"/>
    <s v="Tesseramento"/>
    <x v="1"/>
    <x v="4"/>
    <x v="0"/>
    <m/>
  </r>
  <r>
    <n v="157373"/>
    <x v="0"/>
    <x v="0"/>
    <x v="0"/>
    <x v="0"/>
    <x v="2"/>
    <x v="79"/>
    <x v="0"/>
    <x v="0"/>
    <s v="Tesseramento"/>
    <x v="1"/>
    <x v="0"/>
    <x v="0"/>
    <m/>
  </r>
  <r>
    <n v="231105"/>
    <x v="1"/>
    <x v="0"/>
    <x v="0"/>
    <x v="0"/>
    <x v="1"/>
    <x v="73"/>
    <x v="0"/>
    <x v="0"/>
    <s v="Tesseramento"/>
    <x v="1"/>
    <x v="5"/>
    <x v="0"/>
    <m/>
  </r>
  <r>
    <n v="157367"/>
    <x v="0"/>
    <x v="0"/>
    <x v="0"/>
    <x v="0"/>
    <x v="2"/>
    <x v="79"/>
    <x v="0"/>
    <x v="0"/>
    <s v="Tesseramento"/>
    <x v="1"/>
    <x v="0"/>
    <x v="0"/>
    <m/>
  </r>
  <r>
    <n v="184592"/>
    <x v="0"/>
    <x v="0"/>
    <x v="0"/>
    <x v="0"/>
    <x v="10"/>
    <x v="63"/>
    <x v="0"/>
    <x v="0"/>
    <s v="Tesseramento"/>
    <x v="0"/>
    <x v="3"/>
    <x v="0"/>
    <m/>
  </r>
  <r>
    <n v="148200"/>
    <x v="0"/>
    <x v="0"/>
    <x v="0"/>
    <x v="0"/>
    <x v="2"/>
    <x v="79"/>
    <x v="0"/>
    <x v="0"/>
    <s v="Tesseramento"/>
    <x v="1"/>
    <x v="0"/>
    <x v="0"/>
    <m/>
  </r>
  <r>
    <n v="189021"/>
    <x v="0"/>
    <x v="0"/>
    <x v="0"/>
    <x v="0"/>
    <x v="1"/>
    <x v="73"/>
    <x v="0"/>
    <x v="1"/>
    <s v="Tesseramento"/>
    <x v="1"/>
    <x v="1"/>
    <x v="0"/>
    <m/>
  </r>
  <r>
    <n v="228281"/>
    <x v="1"/>
    <x v="1"/>
    <x v="0"/>
    <x v="2"/>
    <x v="7"/>
    <x v="181"/>
    <x v="0"/>
    <x v="0"/>
    <s v="Tesseramento"/>
    <x v="1"/>
    <x v="5"/>
    <x v="0"/>
    <m/>
  </r>
  <r>
    <n v="119985"/>
    <x v="0"/>
    <x v="0"/>
    <x v="0"/>
    <x v="0"/>
    <x v="1"/>
    <x v="73"/>
    <x v="0"/>
    <x v="1"/>
    <s v="Tesseramento"/>
    <x v="1"/>
    <x v="4"/>
    <x v="0"/>
    <m/>
  </r>
  <r>
    <n v="122112"/>
    <x v="0"/>
    <x v="0"/>
    <x v="0"/>
    <x v="0"/>
    <x v="1"/>
    <x v="73"/>
    <x v="0"/>
    <x v="0"/>
    <s v="Tesseramento"/>
    <x v="1"/>
    <x v="3"/>
    <x v="0"/>
    <m/>
  </r>
  <r>
    <n v="234836"/>
    <x v="0"/>
    <x v="0"/>
    <x v="1"/>
    <x v="2"/>
    <x v="3"/>
    <x v="3"/>
    <x v="0"/>
    <x v="0"/>
    <s v="Tesseramento"/>
    <x v="1"/>
    <x v="0"/>
    <x v="0"/>
    <m/>
  </r>
  <r>
    <n v="228686"/>
    <x v="0"/>
    <x v="0"/>
    <x v="0"/>
    <x v="0"/>
    <x v="1"/>
    <x v="73"/>
    <x v="0"/>
    <x v="0"/>
    <s v="Tesseramento"/>
    <x v="1"/>
    <x v="0"/>
    <x v="0"/>
    <m/>
  </r>
  <r>
    <n v="226113"/>
    <x v="0"/>
    <x v="0"/>
    <x v="0"/>
    <x v="0"/>
    <x v="1"/>
    <x v="73"/>
    <x v="0"/>
    <x v="0"/>
    <s v="Tesseramento"/>
    <x v="1"/>
    <x v="0"/>
    <x v="0"/>
    <m/>
  </r>
  <r>
    <n v="173824"/>
    <x v="1"/>
    <x v="0"/>
    <x v="0"/>
    <x v="0"/>
    <x v="1"/>
    <x v="73"/>
    <x v="0"/>
    <x v="0"/>
    <s v="Tesseramento"/>
    <x v="1"/>
    <x v="6"/>
    <x v="0"/>
    <m/>
  </r>
  <r>
    <n v="155170"/>
    <x v="0"/>
    <x v="0"/>
    <x v="0"/>
    <x v="0"/>
    <x v="1"/>
    <x v="73"/>
    <x v="0"/>
    <x v="0"/>
    <s v="Tesseramento"/>
    <x v="1"/>
    <x v="0"/>
    <x v="0"/>
    <m/>
  </r>
  <r>
    <n v="57507"/>
    <x v="0"/>
    <x v="0"/>
    <x v="0"/>
    <x v="0"/>
    <x v="1"/>
    <x v="73"/>
    <x v="0"/>
    <x v="0"/>
    <s v="Tesseramento"/>
    <x v="1"/>
    <x v="4"/>
    <x v="0"/>
    <m/>
  </r>
  <r>
    <n v="223633"/>
    <x v="0"/>
    <x v="0"/>
    <x v="0"/>
    <x v="0"/>
    <x v="1"/>
    <x v="73"/>
    <x v="0"/>
    <x v="1"/>
    <s v="Tesseramento"/>
    <x v="1"/>
    <x v="3"/>
    <x v="0"/>
    <m/>
  </r>
  <r>
    <n v="32505"/>
    <x v="0"/>
    <x v="0"/>
    <x v="0"/>
    <x v="0"/>
    <x v="1"/>
    <x v="73"/>
    <x v="0"/>
    <x v="0"/>
    <s v="Tesseramento"/>
    <x v="1"/>
    <x v="4"/>
    <x v="0"/>
    <m/>
  </r>
  <r>
    <n v="96855"/>
    <x v="0"/>
    <x v="0"/>
    <x v="0"/>
    <x v="0"/>
    <x v="1"/>
    <x v="73"/>
    <x v="0"/>
    <x v="1"/>
    <s v="Tesseramento"/>
    <x v="1"/>
    <x v="4"/>
    <x v="0"/>
    <m/>
  </r>
  <r>
    <n v="47618"/>
    <x v="0"/>
    <x v="0"/>
    <x v="0"/>
    <x v="0"/>
    <x v="1"/>
    <x v="73"/>
    <x v="0"/>
    <x v="0"/>
    <s v="Tesseramento"/>
    <x v="1"/>
    <x v="4"/>
    <x v="0"/>
    <m/>
  </r>
  <r>
    <n v="234993"/>
    <x v="0"/>
    <x v="0"/>
    <x v="1"/>
    <x v="1"/>
    <x v="7"/>
    <x v="182"/>
    <x v="0"/>
    <x v="1"/>
    <s v="Tesseramento"/>
    <x v="1"/>
    <x v="4"/>
    <x v="0"/>
    <m/>
  </r>
  <r>
    <n v="226115"/>
    <x v="0"/>
    <x v="0"/>
    <x v="0"/>
    <x v="0"/>
    <x v="1"/>
    <x v="73"/>
    <x v="0"/>
    <x v="0"/>
    <s v="Tesseramento"/>
    <x v="1"/>
    <x v="0"/>
    <x v="0"/>
    <m/>
  </r>
  <r>
    <n v="216322"/>
    <x v="0"/>
    <x v="0"/>
    <x v="0"/>
    <x v="0"/>
    <x v="1"/>
    <x v="73"/>
    <x v="0"/>
    <x v="0"/>
    <s v="Tesseramento"/>
    <x v="1"/>
    <x v="0"/>
    <x v="0"/>
    <m/>
  </r>
  <r>
    <n v="86562"/>
    <x v="0"/>
    <x v="0"/>
    <x v="0"/>
    <x v="0"/>
    <x v="1"/>
    <x v="73"/>
    <x v="0"/>
    <x v="0"/>
    <s v="Tesseramento"/>
    <x v="1"/>
    <x v="4"/>
    <x v="0"/>
    <m/>
  </r>
  <r>
    <n v="216433"/>
    <x v="0"/>
    <x v="1"/>
    <x v="0"/>
    <x v="0"/>
    <x v="1"/>
    <x v="48"/>
    <x v="0"/>
    <x v="0"/>
    <s v="Tesseramento"/>
    <x v="1"/>
    <x v="3"/>
    <x v="0"/>
    <m/>
  </r>
  <r>
    <n v="84967"/>
    <x v="0"/>
    <x v="0"/>
    <x v="0"/>
    <x v="0"/>
    <x v="1"/>
    <x v="48"/>
    <x v="0"/>
    <x v="0"/>
    <s v="Tesseramento"/>
    <x v="1"/>
    <x v="4"/>
    <x v="0"/>
    <m/>
  </r>
  <r>
    <n v="113194"/>
    <x v="0"/>
    <x v="0"/>
    <x v="0"/>
    <x v="0"/>
    <x v="1"/>
    <x v="48"/>
    <x v="0"/>
    <x v="1"/>
    <s v="Tesseramento"/>
    <x v="1"/>
    <x v="4"/>
    <x v="0"/>
    <m/>
  </r>
  <r>
    <n v="31939"/>
    <x v="0"/>
    <x v="0"/>
    <x v="0"/>
    <x v="0"/>
    <x v="1"/>
    <x v="48"/>
    <x v="0"/>
    <x v="1"/>
    <s v="Tesseramento"/>
    <x v="1"/>
    <x v="4"/>
    <x v="0"/>
    <m/>
  </r>
  <r>
    <n v="226601"/>
    <x v="0"/>
    <x v="1"/>
    <x v="0"/>
    <x v="1"/>
    <x v="1"/>
    <x v="48"/>
    <x v="0"/>
    <x v="0"/>
    <s v="Tesseramento"/>
    <x v="1"/>
    <x v="1"/>
    <x v="0"/>
    <m/>
  </r>
  <r>
    <n v="31879"/>
    <x v="0"/>
    <x v="0"/>
    <x v="0"/>
    <x v="0"/>
    <x v="1"/>
    <x v="48"/>
    <x v="0"/>
    <x v="1"/>
    <s v="Tesseramento"/>
    <x v="1"/>
    <x v="4"/>
    <x v="0"/>
    <m/>
  </r>
  <r>
    <n v="31876"/>
    <x v="0"/>
    <x v="0"/>
    <x v="0"/>
    <x v="0"/>
    <x v="1"/>
    <x v="48"/>
    <x v="0"/>
    <x v="0"/>
    <s v="Tesseramento"/>
    <x v="1"/>
    <x v="0"/>
    <x v="0"/>
    <m/>
  </r>
  <r>
    <n v="144139"/>
    <x v="0"/>
    <x v="0"/>
    <x v="0"/>
    <x v="0"/>
    <x v="1"/>
    <x v="48"/>
    <x v="0"/>
    <x v="0"/>
    <s v="Tesseramento"/>
    <x v="1"/>
    <x v="3"/>
    <x v="0"/>
    <m/>
  </r>
  <r>
    <n v="122322"/>
    <x v="0"/>
    <x v="0"/>
    <x v="0"/>
    <x v="0"/>
    <x v="1"/>
    <x v="48"/>
    <x v="0"/>
    <x v="0"/>
    <s v="Tesseramento"/>
    <x v="1"/>
    <x v="4"/>
    <x v="0"/>
    <m/>
  </r>
  <r>
    <n v="212591"/>
    <x v="0"/>
    <x v="0"/>
    <x v="0"/>
    <x v="0"/>
    <x v="1"/>
    <x v="48"/>
    <x v="0"/>
    <x v="0"/>
    <s v="Tesseramento"/>
    <x v="1"/>
    <x v="0"/>
    <x v="0"/>
    <m/>
  </r>
  <r>
    <n v="217982"/>
    <x v="0"/>
    <x v="1"/>
    <x v="0"/>
    <x v="0"/>
    <x v="1"/>
    <x v="48"/>
    <x v="0"/>
    <x v="1"/>
    <s v="Tesseramento"/>
    <x v="1"/>
    <x v="0"/>
    <x v="0"/>
    <m/>
  </r>
  <r>
    <n v="116419"/>
    <x v="0"/>
    <x v="0"/>
    <x v="0"/>
    <x v="0"/>
    <x v="1"/>
    <x v="48"/>
    <x v="0"/>
    <x v="1"/>
    <s v="Tesseramento"/>
    <x v="1"/>
    <x v="4"/>
    <x v="0"/>
    <m/>
  </r>
  <r>
    <n v="192152"/>
    <x v="0"/>
    <x v="0"/>
    <x v="0"/>
    <x v="0"/>
    <x v="1"/>
    <x v="48"/>
    <x v="0"/>
    <x v="0"/>
    <s v="Tesseramento"/>
    <x v="1"/>
    <x v="3"/>
    <x v="0"/>
    <m/>
  </r>
  <r>
    <n v="201429"/>
    <x v="0"/>
    <x v="0"/>
    <x v="0"/>
    <x v="0"/>
    <x v="1"/>
    <x v="48"/>
    <x v="0"/>
    <x v="0"/>
    <s v="Tesseramento"/>
    <x v="1"/>
    <x v="3"/>
    <x v="0"/>
    <m/>
  </r>
  <r>
    <n v="103515"/>
    <x v="0"/>
    <x v="0"/>
    <x v="0"/>
    <x v="0"/>
    <x v="1"/>
    <x v="48"/>
    <x v="0"/>
    <x v="0"/>
    <s v="Tesseramento"/>
    <x v="1"/>
    <x v="4"/>
    <x v="0"/>
    <m/>
  </r>
  <r>
    <n v="196948"/>
    <x v="0"/>
    <x v="0"/>
    <x v="0"/>
    <x v="0"/>
    <x v="1"/>
    <x v="48"/>
    <x v="0"/>
    <x v="0"/>
    <s v="Tesseramento"/>
    <x v="1"/>
    <x v="0"/>
    <x v="0"/>
    <m/>
  </r>
  <r>
    <n v="59815"/>
    <x v="0"/>
    <x v="0"/>
    <x v="0"/>
    <x v="0"/>
    <x v="1"/>
    <x v="48"/>
    <x v="0"/>
    <x v="0"/>
    <s v="Tesseramento"/>
    <x v="1"/>
    <x v="4"/>
    <x v="0"/>
    <m/>
  </r>
  <r>
    <n v="159730"/>
    <x v="0"/>
    <x v="0"/>
    <x v="0"/>
    <x v="0"/>
    <x v="1"/>
    <x v="48"/>
    <x v="0"/>
    <x v="0"/>
    <s v="Tesseramento"/>
    <x v="1"/>
    <x v="3"/>
    <x v="0"/>
    <m/>
  </r>
  <r>
    <n v="43329"/>
    <x v="0"/>
    <x v="0"/>
    <x v="0"/>
    <x v="0"/>
    <x v="1"/>
    <x v="48"/>
    <x v="0"/>
    <x v="0"/>
    <s v="Tesseramento"/>
    <x v="1"/>
    <x v="4"/>
    <x v="0"/>
    <m/>
  </r>
  <r>
    <n v="91171"/>
    <x v="0"/>
    <x v="0"/>
    <x v="0"/>
    <x v="1"/>
    <x v="1"/>
    <x v="48"/>
    <x v="0"/>
    <x v="1"/>
    <s v="Tesseramento"/>
    <x v="1"/>
    <x v="4"/>
    <x v="0"/>
    <m/>
  </r>
  <r>
    <n v="152755"/>
    <x v="0"/>
    <x v="0"/>
    <x v="0"/>
    <x v="5"/>
    <x v="1"/>
    <x v="48"/>
    <x v="0"/>
    <x v="0"/>
    <s v="Tesseramento"/>
    <x v="1"/>
    <x v="4"/>
    <x v="0"/>
    <m/>
  </r>
  <r>
    <n v="63804"/>
    <x v="0"/>
    <x v="0"/>
    <x v="0"/>
    <x v="0"/>
    <x v="1"/>
    <x v="48"/>
    <x v="0"/>
    <x v="0"/>
    <s v="Tesseramento"/>
    <x v="1"/>
    <x v="0"/>
    <x v="0"/>
    <m/>
  </r>
  <r>
    <n v="216435"/>
    <x v="0"/>
    <x v="1"/>
    <x v="0"/>
    <x v="1"/>
    <x v="1"/>
    <x v="48"/>
    <x v="0"/>
    <x v="1"/>
    <s v="Tesseramento"/>
    <x v="1"/>
    <x v="0"/>
    <x v="0"/>
    <m/>
  </r>
  <r>
    <n v="130740"/>
    <x v="0"/>
    <x v="0"/>
    <x v="0"/>
    <x v="0"/>
    <x v="1"/>
    <x v="48"/>
    <x v="0"/>
    <x v="1"/>
    <s v="Tesseramento"/>
    <x v="1"/>
    <x v="4"/>
    <x v="0"/>
    <m/>
  </r>
  <r>
    <n v="104950"/>
    <x v="0"/>
    <x v="0"/>
    <x v="0"/>
    <x v="0"/>
    <x v="1"/>
    <x v="48"/>
    <x v="0"/>
    <x v="0"/>
    <s v="Tesseramento"/>
    <x v="1"/>
    <x v="4"/>
    <x v="0"/>
    <m/>
  </r>
  <r>
    <n v="155114"/>
    <x v="0"/>
    <x v="0"/>
    <x v="0"/>
    <x v="0"/>
    <x v="1"/>
    <x v="48"/>
    <x v="0"/>
    <x v="0"/>
    <s v="Tesseramento"/>
    <x v="1"/>
    <x v="4"/>
    <x v="0"/>
    <m/>
  </r>
  <r>
    <n v="155115"/>
    <x v="0"/>
    <x v="0"/>
    <x v="0"/>
    <x v="0"/>
    <x v="1"/>
    <x v="48"/>
    <x v="0"/>
    <x v="0"/>
    <s v="Tesseramento"/>
    <x v="1"/>
    <x v="0"/>
    <x v="0"/>
    <m/>
  </r>
  <r>
    <n v="79164"/>
    <x v="0"/>
    <x v="0"/>
    <x v="0"/>
    <x v="1"/>
    <x v="1"/>
    <x v="48"/>
    <x v="0"/>
    <x v="0"/>
    <s v="Tesseramento"/>
    <x v="1"/>
    <x v="4"/>
    <x v="0"/>
    <m/>
  </r>
  <r>
    <n v="122323"/>
    <x v="0"/>
    <x v="0"/>
    <x v="0"/>
    <x v="0"/>
    <x v="1"/>
    <x v="48"/>
    <x v="0"/>
    <x v="0"/>
    <s v="Tesseramento"/>
    <x v="1"/>
    <x v="0"/>
    <x v="0"/>
    <m/>
  </r>
  <r>
    <n v="93596"/>
    <x v="0"/>
    <x v="0"/>
    <x v="0"/>
    <x v="0"/>
    <x v="1"/>
    <x v="48"/>
    <x v="0"/>
    <x v="0"/>
    <s v="Tesseramento"/>
    <x v="1"/>
    <x v="0"/>
    <x v="0"/>
    <m/>
  </r>
  <r>
    <n v="218168"/>
    <x v="0"/>
    <x v="1"/>
    <x v="0"/>
    <x v="0"/>
    <x v="1"/>
    <x v="48"/>
    <x v="0"/>
    <x v="0"/>
    <s v="Tesseramento"/>
    <x v="1"/>
    <x v="0"/>
    <x v="0"/>
    <m/>
  </r>
  <r>
    <n v="99080"/>
    <x v="0"/>
    <x v="0"/>
    <x v="0"/>
    <x v="0"/>
    <x v="1"/>
    <x v="48"/>
    <x v="0"/>
    <x v="0"/>
    <s v="Tesseramento"/>
    <x v="1"/>
    <x v="4"/>
    <x v="0"/>
    <m/>
  </r>
  <r>
    <n v="74386"/>
    <x v="0"/>
    <x v="0"/>
    <x v="0"/>
    <x v="0"/>
    <x v="1"/>
    <x v="48"/>
    <x v="0"/>
    <x v="0"/>
    <s v="Tesseramento"/>
    <x v="1"/>
    <x v="4"/>
    <x v="0"/>
    <m/>
  </r>
  <r>
    <n v="93597"/>
    <x v="0"/>
    <x v="0"/>
    <x v="0"/>
    <x v="0"/>
    <x v="1"/>
    <x v="48"/>
    <x v="0"/>
    <x v="0"/>
    <s v="Tesseramento"/>
    <x v="1"/>
    <x v="0"/>
    <x v="0"/>
    <m/>
  </r>
  <r>
    <n v="133678"/>
    <x v="0"/>
    <x v="0"/>
    <x v="0"/>
    <x v="0"/>
    <x v="1"/>
    <x v="48"/>
    <x v="0"/>
    <x v="0"/>
    <s v="Tesseramento"/>
    <x v="1"/>
    <x v="4"/>
    <x v="0"/>
    <m/>
  </r>
  <r>
    <n v="31899"/>
    <x v="0"/>
    <x v="0"/>
    <x v="0"/>
    <x v="0"/>
    <x v="1"/>
    <x v="48"/>
    <x v="0"/>
    <x v="0"/>
    <s v="Tesseramento"/>
    <x v="1"/>
    <x v="4"/>
    <x v="0"/>
    <m/>
  </r>
  <r>
    <n v="55430"/>
    <x v="0"/>
    <x v="0"/>
    <x v="0"/>
    <x v="0"/>
    <x v="1"/>
    <x v="48"/>
    <x v="0"/>
    <x v="1"/>
    <s v="Tesseramento"/>
    <x v="1"/>
    <x v="4"/>
    <x v="0"/>
    <m/>
  </r>
  <r>
    <n v="66460"/>
    <x v="0"/>
    <x v="0"/>
    <x v="0"/>
    <x v="0"/>
    <x v="1"/>
    <x v="48"/>
    <x v="0"/>
    <x v="0"/>
    <s v="Tesseramento"/>
    <x v="1"/>
    <x v="3"/>
    <x v="0"/>
    <m/>
  </r>
  <r>
    <n v="87685"/>
    <x v="0"/>
    <x v="0"/>
    <x v="0"/>
    <x v="0"/>
    <x v="14"/>
    <x v="43"/>
    <x v="0"/>
    <x v="0"/>
    <s v="Tesseramento"/>
    <x v="1"/>
    <x v="4"/>
    <x v="0"/>
    <m/>
  </r>
  <r>
    <n v="13677"/>
    <x v="0"/>
    <x v="0"/>
    <x v="0"/>
    <x v="0"/>
    <x v="7"/>
    <x v="135"/>
    <x v="0"/>
    <x v="0"/>
    <s v="Tesseramento"/>
    <x v="1"/>
    <x v="0"/>
    <x v="0"/>
    <m/>
  </r>
  <r>
    <n v="18966"/>
    <x v="0"/>
    <x v="0"/>
    <x v="0"/>
    <x v="0"/>
    <x v="7"/>
    <x v="135"/>
    <x v="0"/>
    <x v="1"/>
    <s v="Tesseramento"/>
    <x v="1"/>
    <x v="0"/>
    <x v="0"/>
    <m/>
  </r>
  <r>
    <n v="232062"/>
    <x v="0"/>
    <x v="0"/>
    <x v="0"/>
    <x v="0"/>
    <x v="14"/>
    <x v="43"/>
    <x v="0"/>
    <x v="0"/>
    <s v="Tesseramento"/>
    <x v="1"/>
    <x v="1"/>
    <x v="0"/>
    <m/>
  </r>
  <r>
    <n v="128294"/>
    <x v="0"/>
    <x v="0"/>
    <x v="0"/>
    <x v="0"/>
    <x v="7"/>
    <x v="202"/>
    <x v="0"/>
    <x v="1"/>
    <s v="Tesseramento"/>
    <x v="1"/>
    <x v="4"/>
    <x v="0"/>
    <m/>
  </r>
  <r>
    <n v="123312"/>
    <x v="0"/>
    <x v="0"/>
    <x v="0"/>
    <x v="0"/>
    <x v="7"/>
    <x v="202"/>
    <x v="0"/>
    <x v="0"/>
    <s v="Tesseramento"/>
    <x v="1"/>
    <x v="0"/>
    <x v="0"/>
    <m/>
  </r>
  <r>
    <n v="123314"/>
    <x v="0"/>
    <x v="0"/>
    <x v="0"/>
    <x v="0"/>
    <x v="7"/>
    <x v="202"/>
    <x v="0"/>
    <x v="0"/>
    <s v="Tesseramento"/>
    <x v="1"/>
    <x v="3"/>
    <x v="0"/>
    <m/>
  </r>
  <r>
    <n v="198334"/>
    <x v="0"/>
    <x v="0"/>
    <x v="0"/>
    <x v="0"/>
    <x v="7"/>
    <x v="202"/>
    <x v="0"/>
    <x v="0"/>
    <s v="Tesseramento"/>
    <x v="1"/>
    <x v="0"/>
    <x v="0"/>
    <m/>
  </r>
  <r>
    <n v="193549"/>
    <x v="1"/>
    <x v="0"/>
    <x v="0"/>
    <x v="0"/>
    <x v="7"/>
    <x v="202"/>
    <x v="0"/>
    <x v="0"/>
    <s v="Tesseramento"/>
    <x v="1"/>
    <x v="5"/>
    <x v="0"/>
    <m/>
  </r>
  <r>
    <n v="15027"/>
    <x v="0"/>
    <x v="0"/>
    <x v="0"/>
    <x v="0"/>
    <x v="7"/>
    <x v="202"/>
    <x v="0"/>
    <x v="0"/>
    <s v="Tesseramento"/>
    <x v="1"/>
    <x v="4"/>
    <x v="0"/>
    <m/>
  </r>
  <r>
    <n v="15026"/>
    <x v="0"/>
    <x v="0"/>
    <x v="0"/>
    <x v="2"/>
    <x v="7"/>
    <x v="202"/>
    <x v="0"/>
    <x v="1"/>
    <s v="Tesseramento"/>
    <x v="1"/>
    <x v="4"/>
    <x v="0"/>
    <m/>
  </r>
  <r>
    <n v="58747"/>
    <x v="0"/>
    <x v="0"/>
    <x v="2"/>
    <x v="0"/>
    <x v="7"/>
    <x v="202"/>
    <x v="0"/>
    <x v="0"/>
    <s v="Tesseramento"/>
    <x v="1"/>
    <x v="1"/>
    <x v="0"/>
    <m/>
  </r>
  <r>
    <n v="36156"/>
    <x v="0"/>
    <x v="0"/>
    <x v="0"/>
    <x v="0"/>
    <x v="7"/>
    <x v="202"/>
    <x v="0"/>
    <x v="0"/>
    <s v="Tesseramento"/>
    <x v="1"/>
    <x v="0"/>
    <x v="0"/>
    <m/>
  </r>
  <r>
    <n v="152645"/>
    <x v="0"/>
    <x v="0"/>
    <x v="0"/>
    <x v="0"/>
    <x v="7"/>
    <x v="202"/>
    <x v="0"/>
    <x v="0"/>
    <s v="Tesseramento"/>
    <x v="1"/>
    <x v="3"/>
    <x v="0"/>
    <m/>
  </r>
  <r>
    <n v="116364"/>
    <x v="0"/>
    <x v="0"/>
    <x v="0"/>
    <x v="0"/>
    <x v="7"/>
    <x v="202"/>
    <x v="0"/>
    <x v="0"/>
    <s v="Tesseramento"/>
    <x v="1"/>
    <x v="4"/>
    <x v="0"/>
    <m/>
  </r>
  <r>
    <n v="54296"/>
    <x v="0"/>
    <x v="0"/>
    <x v="0"/>
    <x v="0"/>
    <x v="7"/>
    <x v="135"/>
    <x v="0"/>
    <x v="1"/>
    <s v="Tesseramento"/>
    <x v="1"/>
    <x v="4"/>
    <x v="0"/>
    <m/>
  </r>
  <r>
    <n v="113142"/>
    <x v="0"/>
    <x v="0"/>
    <x v="0"/>
    <x v="1"/>
    <x v="7"/>
    <x v="135"/>
    <x v="0"/>
    <x v="0"/>
    <s v="Tesseramento"/>
    <x v="1"/>
    <x v="0"/>
    <x v="0"/>
    <m/>
  </r>
  <r>
    <n v="33879"/>
    <x v="0"/>
    <x v="0"/>
    <x v="0"/>
    <x v="0"/>
    <x v="7"/>
    <x v="67"/>
    <x v="0"/>
    <x v="0"/>
    <s v="Tesseramento"/>
    <x v="0"/>
    <x v="0"/>
    <x v="0"/>
    <m/>
  </r>
  <r>
    <n v="153879"/>
    <x v="0"/>
    <x v="0"/>
    <x v="0"/>
    <x v="0"/>
    <x v="7"/>
    <x v="135"/>
    <x v="0"/>
    <x v="0"/>
    <s v="Tesseramento"/>
    <x v="1"/>
    <x v="1"/>
    <x v="0"/>
    <m/>
  </r>
  <r>
    <n v="160901"/>
    <x v="0"/>
    <x v="0"/>
    <x v="0"/>
    <x v="0"/>
    <x v="7"/>
    <x v="135"/>
    <x v="0"/>
    <x v="0"/>
    <s v="Tesseramento"/>
    <x v="1"/>
    <x v="0"/>
    <x v="0"/>
    <m/>
  </r>
  <r>
    <n v="141664"/>
    <x v="1"/>
    <x v="0"/>
    <x v="0"/>
    <x v="0"/>
    <x v="7"/>
    <x v="135"/>
    <x v="0"/>
    <x v="0"/>
    <s v="Tesseramento"/>
    <x v="1"/>
    <x v="6"/>
    <x v="0"/>
    <m/>
  </r>
  <r>
    <n v="112149"/>
    <x v="0"/>
    <x v="0"/>
    <x v="0"/>
    <x v="0"/>
    <x v="13"/>
    <x v="177"/>
    <x v="0"/>
    <x v="0"/>
    <s v="Tesseramento"/>
    <x v="1"/>
    <x v="3"/>
    <x v="0"/>
    <m/>
  </r>
  <r>
    <n v="157545"/>
    <x v="0"/>
    <x v="0"/>
    <x v="0"/>
    <x v="0"/>
    <x v="13"/>
    <x v="177"/>
    <x v="0"/>
    <x v="1"/>
    <s v="Tesseramento"/>
    <x v="1"/>
    <x v="4"/>
    <x v="0"/>
    <m/>
  </r>
  <r>
    <n v="19797"/>
    <x v="0"/>
    <x v="0"/>
    <x v="2"/>
    <x v="3"/>
    <x v="7"/>
    <x v="272"/>
    <x v="0"/>
    <x v="1"/>
    <s v="Tesseramento"/>
    <x v="0"/>
    <x v="0"/>
    <x v="0"/>
    <m/>
  </r>
  <r>
    <n v="224801"/>
    <x v="0"/>
    <x v="0"/>
    <x v="2"/>
    <x v="2"/>
    <x v="7"/>
    <x v="272"/>
    <x v="0"/>
    <x v="0"/>
    <s v="Tesseramento"/>
    <x v="0"/>
    <x v="4"/>
    <x v="0"/>
    <m/>
  </r>
  <r>
    <n v="224800"/>
    <x v="0"/>
    <x v="0"/>
    <x v="2"/>
    <x v="2"/>
    <x v="7"/>
    <x v="272"/>
    <x v="0"/>
    <x v="1"/>
    <s v="Tesseramento"/>
    <x v="0"/>
    <x v="4"/>
    <x v="0"/>
    <m/>
  </r>
  <r>
    <n v="142510"/>
    <x v="0"/>
    <x v="0"/>
    <x v="0"/>
    <x v="0"/>
    <x v="11"/>
    <x v="189"/>
    <x v="0"/>
    <x v="1"/>
    <s v="Tesseramento"/>
    <x v="1"/>
    <x v="3"/>
    <x v="0"/>
    <m/>
  </r>
  <r>
    <n v="86280"/>
    <x v="0"/>
    <x v="0"/>
    <x v="0"/>
    <x v="0"/>
    <x v="11"/>
    <x v="189"/>
    <x v="0"/>
    <x v="0"/>
    <s v="Tesseramento"/>
    <x v="1"/>
    <x v="3"/>
    <x v="0"/>
    <m/>
  </r>
  <r>
    <n v="168004"/>
    <x v="0"/>
    <x v="0"/>
    <x v="0"/>
    <x v="0"/>
    <x v="11"/>
    <x v="189"/>
    <x v="0"/>
    <x v="0"/>
    <s v="Tesseramento"/>
    <x v="1"/>
    <x v="0"/>
    <x v="0"/>
    <m/>
  </r>
  <r>
    <n v="225492"/>
    <x v="0"/>
    <x v="0"/>
    <x v="0"/>
    <x v="0"/>
    <x v="11"/>
    <x v="189"/>
    <x v="0"/>
    <x v="0"/>
    <s v="Tesseramento"/>
    <x v="1"/>
    <x v="0"/>
    <x v="0"/>
    <m/>
  </r>
  <r>
    <n v="1365"/>
    <x v="0"/>
    <x v="0"/>
    <x v="0"/>
    <x v="0"/>
    <x v="11"/>
    <x v="189"/>
    <x v="0"/>
    <x v="0"/>
    <s v="Tesseramento"/>
    <x v="1"/>
    <x v="3"/>
    <x v="0"/>
    <m/>
  </r>
  <r>
    <n v="64250"/>
    <x v="0"/>
    <x v="0"/>
    <x v="0"/>
    <x v="0"/>
    <x v="11"/>
    <x v="189"/>
    <x v="0"/>
    <x v="0"/>
    <s v="Tesseramento"/>
    <x v="1"/>
    <x v="0"/>
    <x v="0"/>
    <m/>
  </r>
  <r>
    <n v="71997"/>
    <x v="0"/>
    <x v="0"/>
    <x v="0"/>
    <x v="0"/>
    <x v="11"/>
    <x v="189"/>
    <x v="0"/>
    <x v="0"/>
    <s v="Tesseramento"/>
    <x v="1"/>
    <x v="4"/>
    <x v="0"/>
    <m/>
  </r>
  <r>
    <n v="127134"/>
    <x v="0"/>
    <x v="0"/>
    <x v="0"/>
    <x v="0"/>
    <x v="11"/>
    <x v="189"/>
    <x v="0"/>
    <x v="0"/>
    <s v="Tesseramento"/>
    <x v="1"/>
    <x v="3"/>
    <x v="0"/>
    <m/>
  </r>
  <r>
    <n v="124589"/>
    <x v="0"/>
    <x v="0"/>
    <x v="0"/>
    <x v="0"/>
    <x v="13"/>
    <x v="177"/>
    <x v="0"/>
    <x v="1"/>
    <s v="Tesseramento"/>
    <x v="1"/>
    <x v="0"/>
    <x v="0"/>
    <m/>
  </r>
  <r>
    <n v="85010"/>
    <x v="0"/>
    <x v="0"/>
    <x v="0"/>
    <x v="0"/>
    <x v="11"/>
    <x v="189"/>
    <x v="0"/>
    <x v="0"/>
    <s v="Tesseramento"/>
    <x v="1"/>
    <x v="3"/>
    <x v="0"/>
    <m/>
  </r>
  <r>
    <n v="211805"/>
    <x v="0"/>
    <x v="0"/>
    <x v="0"/>
    <x v="1"/>
    <x v="11"/>
    <x v="189"/>
    <x v="0"/>
    <x v="0"/>
    <s v="Tesseramento"/>
    <x v="1"/>
    <x v="3"/>
    <x v="0"/>
    <m/>
  </r>
  <r>
    <n v="189680"/>
    <x v="0"/>
    <x v="0"/>
    <x v="0"/>
    <x v="0"/>
    <x v="11"/>
    <x v="189"/>
    <x v="0"/>
    <x v="0"/>
    <s v="Tesseramento"/>
    <x v="1"/>
    <x v="0"/>
    <x v="0"/>
    <m/>
  </r>
  <r>
    <n v="132765"/>
    <x v="0"/>
    <x v="0"/>
    <x v="0"/>
    <x v="0"/>
    <x v="11"/>
    <x v="189"/>
    <x v="0"/>
    <x v="0"/>
    <s v="Tesseramento"/>
    <x v="1"/>
    <x v="0"/>
    <x v="0"/>
    <m/>
  </r>
  <r>
    <n v="85823"/>
    <x v="0"/>
    <x v="0"/>
    <x v="0"/>
    <x v="0"/>
    <x v="2"/>
    <x v="79"/>
    <x v="0"/>
    <x v="0"/>
    <s v="Tesseramento"/>
    <x v="1"/>
    <x v="0"/>
    <x v="0"/>
    <m/>
  </r>
  <r>
    <n v="227775"/>
    <x v="1"/>
    <x v="0"/>
    <x v="0"/>
    <x v="1"/>
    <x v="2"/>
    <x v="79"/>
    <x v="0"/>
    <x v="1"/>
    <s v="Tesseramento"/>
    <x v="1"/>
    <x v="5"/>
    <x v="0"/>
    <m/>
  </r>
  <r>
    <n v="227776"/>
    <x v="1"/>
    <x v="0"/>
    <x v="0"/>
    <x v="3"/>
    <x v="2"/>
    <x v="79"/>
    <x v="0"/>
    <x v="0"/>
    <s v="Tesseramento"/>
    <x v="1"/>
    <x v="5"/>
    <x v="0"/>
    <m/>
  </r>
  <r>
    <n v="43558"/>
    <x v="0"/>
    <x v="0"/>
    <x v="0"/>
    <x v="0"/>
    <x v="2"/>
    <x v="79"/>
    <x v="0"/>
    <x v="0"/>
    <s v="Tesseramento"/>
    <x v="1"/>
    <x v="3"/>
    <x v="0"/>
    <m/>
  </r>
  <r>
    <n v="225342"/>
    <x v="0"/>
    <x v="0"/>
    <x v="0"/>
    <x v="1"/>
    <x v="2"/>
    <x v="233"/>
    <x v="0"/>
    <x v="0"/>
    <s v="Tesseramento"/>
    <x v="0"/>
    <x v="0"/>
    <x v="0"/>
    <m/>
  </r>
  <r>
    <n v="55192"/>
    <x v="0"/>
    <x v="0"/>
    <x v="0"/>
    <x v="0"/>
    <x v="2"/>
    <x v="233"/>
    <x v="0"/>
    <x v="0"/>
    <s v="Tesseramento"/>
    <x v="0"/>
    <x v="3"/>
    <x v="0"/>
    <m/>
  </r>
  <r>
    <n v="174555"/>
    <x v="0"/>
    <x v="0"/>
    <x v="0"/>
    <x v="0"/>
    <x v="2"/>
    <x v="233"/>
    <x v="0"/>
    <x v="0"/>
    <s v="Tesseramento"/>
    <x v="0"/>
    <x v="0"/>
    <x v="0"/>
    <m/>
  </r>
  <r>
    <n v="92316"/>
    <x v="0"/>
    <x v="0"/>
    <x v="0"/>
    <x v="0"/>
    <x v="2"/>
    <x v="233"/>
    <x v="0"/>
    <x v="1"/>
    <s v="Tesseramento"/>
    <x v="0"/>
    <x v="0"/>
    <x v="0"/>
    <m/>
  </r>
  <r>
    <n v="209716"/>
    <x v="0"/>
    <x v="0"/>
    <x v="0"/>
    <x v="0"/>
    <x v="2"/>
    <x v="233"/>
    <x v="0"/>
    <x v="0"/>
    <s v="Tesseramento"/>
    <x v="0"/>
    <x v="0"/>
    <x v="0"/>
    <m/>
  </r>
  <r>
    <n v="154792"/>
    <x v="0"/>
    <x v="0"/>
    <x v="0"/>
    <x v="0"/>
    <x v="2"/>
    <x v="233"/>
    <x v="0"/>
    <x v="1"/>
    <s v="Tesseramento"/>
    <x v="0"/>
    <x v="0"/>
    <x v="0"/>
    <m/>
  </r>
  <r>
    <n v="116956"/>
    <x v="0"/>
    <x v="0"/>
    <x v="0"/>
    <x v="0"/>
    <x v="2"/>
    <x v="233"/>
    <x v="0"/>
    <x v="0"/>
    <s v="Tesseramento"/>
    <x v="0"/>
    <x v="3"/>
    <x v="0"/>
    <m/>
  </r>
  <r>
    <n v="194727"/>
    <x v="0"/>
    <x v="0"/>
    <x v="0"/>
    <x v="0"/>
    <x v="2"/>
    <x v="233"/>
    <x v="0"/>
    <x v="0"/>
    <s v="Tesseramento"/>
    <x v="0"/>
    <x v="0"/>
    <x v="0"/>
    <m/>
  </r>
  <r>
    <n v="162453"/>
    <x v="0"/>
    <x v="0"/>
    <x v="0"/>
    <x v="0"/>
    <x v="2"/>
    <x v="233"/>
    <x v="0"/>
    <x v="0"/>
    <s v="Tesseramento"/>
    <x v="0"/>
    <x v="0"/>
    <x v="0"/>
    <m/>
  </r>
  <r>
    <n v="194014"/>
    <x v="0"/>
    <x v="0"/>
    <x v="0"/>
    <x v="0"/>
    <x v="2"/>
    <x v="233"/>
    <x v="0"/>
    <x v="0"/>
    <s v="Tesseramento"/>
    <x v="0"/>
    <x v="0"/>
    <x v="0"/>
    <m/>
  </r>
  <r>
    <n v="217291"/>
    <x v="1"/>
    <x v="0"/>
    <x v="0"/>
    <x v="3"/>
    <x v="2"/>
    <x v="233"/>
    <x v="0"/>
    <x v="0"/>
    <s v="Tesseramento"/>
    <x v="0"/>
    <x v="5"/>
    <x v="0"/>
    <m/>
  </r>
  <r>
    <n v="193584"/>
    <x v="1"/>
    <x v="0"/>
    <x v="0"/>
    <x v="0"/>
    <x v="2"/>
    <x v="233"/>
    <x v="0"/>
    <x v="0"/>
    <s v="Tesseramento"/>
    <x v="0"/>
    <x v="5"/>
    <x v="0"/>
    <m/>
  </r>
  <r>
    <n v="218516"/>
    <x v="0"/>
    <x v="0"/>
    <x v="0"/>
    <x v="0"/>
    <x v="2"/>
    <x v="233"/>
    <x v="0"/>
    <x v="0"/>
    <s v="Tesseramento"/>
    <x v="0"/>
    <x v="1"/>
    <x v="0"/>
    <m/>
  </r>
  <r>
    <n v="8779"/>
    <x v="0"/>
    <x v="0"/>
    <x v="0"/>
    <x v="0"/>
    <x v="2"/>
    <x v="233"/>
    <x v="0"/>
    <x v="0"/>
    <s v="Tesseramento"/>
    <x v="0"/>
    <x v="3"/>
    <x v="0"/>
    <m/>
  </r>
  <r>
    <n v="226426"/>
    <x v="0"/>
    <x v="0"/>
    <x v="0"/>
    <x v="1"/>
    <x v="2"/>
    <x v="233"/>
    <x v="0"/>
    <x v="0"/>
    <s v="Tesseramento"/>
    <x v="0"/>
    <x v="3"/>
    <x v="0"/>
    <m/>
  </r>
  <r>
    <n v="91370"/>
    <x v="0"/>
    <x v="0"/>
    <x v="0"/>
    <x v="0"/>
    <x v="2"/>
    <x v="233"/>
    <x v="0"/>
    <x v="1"/>
    <s v="Tesseramento"/>
    <x v="0"/>
    <x v="0"/>
    <x v="0"/>
    <m/>
  </r>
  <r>
    <n v="60652"/>
    <x v="0"/>
    <x v="0"/>
    <x v="0"/>
    <x v="0"/>
    <x v="2"/>
    <x v="233"/>
    <x v="0"/>
    <x v="0"/>
    <s v="Tesseramento"/>
    <x v="0"/>
    <x v="0"/>
    <x v="0"/>
    <m/>
  </r>
  <r>
    <n v="160680"/>
    <x v="0"/>
    <x v="0"/>
    <x v="0"/>
    <x v="0"/>
    <x v="2"/>
    <x v="233"/>
    <x v="0"/>
    <x v="0"/>
    <s v="Tesseramento"/>
    <x v="0"/>
    <x v="3"/>
    <x v="0"/>
    <m/>
  </r>
  <r>
    <n v="60033"/>
    <x v="0"/>
    <x v="0"/>
    <x v="0"/>
    <x v="0"/>
    <x v="2"/>
    <x v="233"/>
    <x v="0"/>
    <x v="0"/>
    <s v="Tesseramento"/>
    <x v="0"/>
    <x v="4"/>
    <x v="0"/>
    <m/>
  </r>
  <r>
    <n v="219745"/>
    <x v="0"/>
    <x v="0"/>
    <x v="0"/>
    <x v="0"/>
    <x v="2"/>
    <x v="233"/>
    <x v="0"/>
    <x v="0"/>
    <s v="Tesseramento"/>
    <x v="0"/>
    <x v="1"/>
    <x v="0"/>
    <m/>
  </r>
  <r>
    <n v="174891"/>
    <x v="0"/>
    <x v="0"/>
    <x v="0"/>
    <x v="0"/>
    <x v="2"/>
    <x v="233"/>
    <x v="0"/>
    <x v="1"/>
    <s v="Tesseramento"/>
    <x v="0"/>
    <x v="0"/>
    <x v="0"/>
    <m/>
  </r>
  <r>
    <n v="171670"/>
    <x v="0"/>
    <x v="0"/>
    <x v="0"/>
    <x v="0"/>
    <x v="2"/>
    <x v="233"/>
    <x v="0"/>
    <x v="1"/>
    <s v="Tesseramento"/>
    <x v="0"/>
    <x v="0"/>
    <x v="0"/>
    <m/>
  </r>
  <r>
    <n v="218515"/>
    <x v="0"/>
    <x v="0"/>
    <x v="0"/>
    <x v="2"/>
    <x v="2"/>
    <x v="233"/>
    <x v="0"/>
    <x v="0"/>
    <s v="Tesseramento"/>
    <x v="0"/>
    <x v="0"/>
    <x v="0"/>
    <m/>
  </r>
  <r>
    <n v="178701"/>
    <x v="0"/>
    <x v="0"/>
    <x v="0"/>
    <x v="0"/>
    <x v="2"/>
    <x v="233"/>
    <x v="0"/>
    <x v="1"/>
    <s v="Tesseramento"/>
    <x v="0"/>
    <x v="3"/>
    <x v="0"/>
    <m/>
  </r>
  <r>
    <n v="193585"/>
    <x v="0"/>
    <x v="0"/>
    <x v="0"/>
    <x v="0"/>
    <x v="2"/>
    <x v="233"/>
    <x v="0"/>
    <x v="0"/>
    <s v="Tesseramento"/>
    <x v="0"/>
    <x v="0"/>
    <x v="0"/>
    <m/>
  </r>
  <r>
    <n v="13963"/>
    <x v="0"/>
    <x v="0"/>
    <x v="0"/>
    <x v="0"/>
    <x v="2"/>
    <x v="233"/>
    <x v="0"/>
    <x v="0"/>
    <s v="Tesseramento"/>
    <x v="0"/>
    <x v="0"/>
    <x v="0"/>
    <m/>
  </r>
  <r>
    <n v="149010"/>
    <x v="0"/>
    <x v="0"/>
    <x v="0"/>
    <x v="0"/>
    <x v="2"/>
    <x v="233"/>
    <x v="0"/>
    <x v="0"/>
    <s v="Tesseramento"/>
    <x v="0"/>
    <x v="0"/>
    <x v="0"/>
    <m/>
  </r>
  <r>
    <n v="193586"/>
    <x v="0"/>
    <x v="0"/>
    <x v="0"/>
    <x v="0"/>
    <x v="2"/>
    <x v="233"/>
    <x v="0"/>
    <x v="0"/>
    <s v="Tesseramento"/>
    <x v="0"/>
    <x v="3"/>
    <x v="0"/>
    <m/>
  </r>
  <r>
    <n v="220457"/>
    <x v="0"/>
    <x v="0"/>
    <x v="0"/>
    <x v="0"/>
    <x v="2"/>
    <x v="233"/>
    <x v="0"/>
    <x v="0"/>
    <s v="Tesseramento"/>
    <x v="0"/>
    <x v="0"/>
    <x v="0"/>
    <m/>
  </r>
  <r>
    <n v="178702"/>
    <x v="0"/>
    <x v="0"/>
    <x v="0"/>
    <x v="0"/>
    <x v="2"/>
    <x v="233"/>
    <x v="0"/>
    <x v="0"/>
    <s v="Tesseramento"/>
    <x v="0"/>
    <x v="0"/>
    <x v="0"/>
    <m/>
  </r>
  <r>
    <n v="154803"/>
    <x v="0"/>
    <x v="0"/>
    <x v="0"/>
    <x v="0"/>
    <x v="2"/>
    <x v="233"/>
    <x v="0"/>
    <x v="0"/>
    <s v="Tesseramento"/>
    <x v="0"/>
    <x v="0"/>
    <x v="0"/>
    <m/>
  </r>
  <r>
    <n v="75742"/>
    <x v="0"/>
    <x v="0"/>
    <x v="0"/>
    <x v="0"/>
    <x v="2"/>
    <x v="233"/>
    <x v="0"/>
    <x v="0"/>
    <s v="Tesseramento"/>
    <x v="0"/>
    <x v="0"/>
    <x v="0"/>
    <m/>
  </r>
  <r>
    <n v="74810"/>
    <x v="0"/>
    <x v="0"/>
    <x v="0"/>
    <x v="0"/>
    <x v="2"/>
    <x v="233"/>
    <x v="0"/>
    <x v="0"/>
    <s v="Tesseramento"/>
    <x v="0"/>
    <x v="0"/>
    <x v="0"/>
    <m/>
  </r>
  <r>
    <n v="206842"/>
    <x v="0"/>
    <x v="0"/>
    <x v="0"/>
    <x v="1"/>
    <x v="2"/>
    <x v="233"/>
    <x v="0"/>
    <x v="0"/>
    <s v="Tesseramento"/>
    <x v="0"/>
    <x v="0"/>
    <x v="0"/>
    <m/>
  </r>
  <r>
    <n v="226427"/>
    <x v="0"/>
    <x v="0"/>
    <x v="0"/>
    <x v="1"/>
    <x v="2"/>
    <x v="233"/>
    <x v="0"/>
    <x v="1"/>
    <s v="Tesseramento"/>
    <x v="0"/>
    <x v="4"/>
    <x v="0"/>
    <m/>
  </r>
  <r>
    <n v="171671"/>
    <x v="0"/>
    <x v="0"/>
    <x v="0"/>
    <x v="0"/>
    <x v="2"/>
    <x v="233"/>
    <x v="0"/>
    <x v="0"/>
    <s v="Tesseramento"/>
    <x v="0"/>
    <x v="0"/>
    <x v="0"/>
    <m/>
  </r>
  <r>
    <n v="60673"/>
    <x v="0"/>
    <x v="0"/>
    <x v="0"/>
    <x v="0"/>
    <x v="2"/>
    <x v="233"/>
    <x v="0"/>
    <x v="0"/>
    <s v="Tesseramento"/>
    <x v="0"/>
    <x v="0"/>
    <x v="0"/>
    <m/>
  </r>
  <r>
    <n v="175887"/>
    <x v="0"/>
    <x v="0"/>
    <x v="0"/>
    <x v="0"/>
    <x v="2"/>
    <x v="233"/>
    <x v="0"/>
    <x v="0"/>
    <s v="Tesseramento"/>
    <x v="0"/>
    <x v="0"/>
    <x v="0"/>
    <m/>
  </r>
  <r>
    <n v="170014"/>
    <x v="0"/>
    <x v="0"/>
    <x v="0"/>
    <x v="0"/>
    <x v="2"/>
    <x v="233"/>
    <x v="0"/>
    <x v="1"/>
    <s v="Tesseramento"/>
    <x v="0"/>
    <x v="0"/>
    <x v="0"/>
    <m/>
  </r>
  <r>
    <n v="26126"/>
    <x v="0"/>
    <x v="0"/>
    <x v="0"/>
    <x v="0"/>
    <x v="7"/>
    <x v="137"/>
    <x v="0"/>
    <x v="0"/>
    <s v="Tesseramento"/>
    <x v="3"/>
    <x v="3"/>
    <x v="0"/>
    <m/>
  </r>
  <r>
    <n v="138757"/>
    <x v="0"/>
    <x v="0"/>
    <x v="0"/>
    <x v="0"/>
    <x v="7"/>
    <x v="137"/>
    <x v="0"/>
    <x v="0"/>
    <s v="Tesseramento"/>
    <x v="3"/>
    <x v="0"/>
    <x v="0"/>
    <m/>
  </r>
  <r>
    <n v="232003"/>
    <x v="1"/>
    <x v="0"/>
    <x v="0"/>
    <x v="2"/>
    <x v="2"/>
    <x v="77"/>
    <x v="0"/>
    <x v="1"/>
    <s v="Tesseramento"/>
    <x v="0"/>
    <x v="5"/>
    <x v="0"/>
    <m/>
  </r>
  <r>
    <n v="26133"/>
    <x v="0"/>
    <x v="0"/>
    <x v="0"/>
    <x v="0"/>
    <x v="7"/>
    <x v="137"/>
    <x v="0"/>
    <x v="1"/>
    <s v="Tesseramento"/>
    <x v="3"/>
    <x v="3"/>
    <x v="0"/>
    <m/>
  </r>
  <r>
    <n v="92647"/>
    <x v="0"/>
    <x v="0"/>
    <x v="0"/>
    <x v="0"/>
    <x v="10"/>
    <x v="228"/>
    <x v="0"/>
    <x v="0"/>
    <s v="Tesseramento"/>
    <x v="1"/>
    <x v="1"/>
    <x v="0"/>
    <m/>
  </r>
  <r>
    <n v="61436"/>
    <x v="0"/>
    <x v="0"/>
    <x v="0"/>
    <x v="0"/>
    <x v="10"/>
    <x v="228"/>
    <x v="0"/>
    <x v="1"/>
    <s v="Tesseramento"/>
    <x v="1"/>
    <x v="0"/>
    <x v="0"/>
    <m/>
  </r>
  <r>
    <n v="36631"/>
    <x v="0"/>
    <x v="0"/>
    <x v="0"/>
    <x v="0"/>
    <x v="10"/>
    <x v="228"/>
    <x v="0"/>
    <x v="0"/>
    <s v="Tesseramento"/>
    <x v="1"/>
    <x v="4"/>
    <x v="0"/>
    <m/>
  </r>
  <r>
    <n v="146972"/>
    <x v="0"/>
    <x v="0"/>
    <x v="0"/>
    <x v="0"/>
    <x v="10"/>
    <x v="228"/>
    <x v="0"/>
    <x v="0"/>
    <s v="Tesseramento"/>
    <x v="1"/>
    <x v="0"/>
    <x v="0"/>
    <m/>
  </r>
  <r>
    <n v="136336"/>
    <x v="0"/>
    <x v="0"/>
    <x v="0"/>
    <x v="0"/>
    <x v="10"/>
    <x v="228"/>
    <x v="0"/>
    <x v="0"/>
    <s v="Tesseramento"/>
    <x v="1"/>
    <x v="0"/>
    <x v="0"/>
    <m/>
  </r>
  <r>
    <n v="79604"/>
    <x v="0"/>
    <x v="0"/>
    <x v="0"/>
    <x v="0"/>
    <x v="10"/>
    <x v="228"/>
    <x v="0"/>
    <x v="0"/>
    <s v="Tesseramento"/>
    <x v="1"/>
    <x v="0"/>
    <x v="0"/>
    <m/>
  </r>
  <r>
    <n v="92917"/>
    <x v="0"/>
    <x v="0"/>
    <x v="0"/>
    <x v="0"/>
    <x v="10"/>
    <x v="228"/>
    <x v="0"/>
    <x v="0"/>
    <s v="Tesseramento"/>
    <x v="1"/>
    <x v="0"/>
    <x v="0"/>
    <m/>
  </r>
  <r>
    <n v="1678"/>
    <x v="0"/>
    <x v="0"/>
    <x v="0"/>
    <x v="0"/>
    <x v="10"/>
    <x v="228"/>
    <x v="0"/>
    <x v="0"/>
    <s v="Tesseramento"/>
    <x v="1"/>
    <x v="0"/>
    <x v="0"/>
    <m/>
  </r>
  <r>
    <n v="71921"/>
    <x v="0"/>
    <x v="0"/>
    <x v="0"/>
    <x v="0"/>
    <x v="10"/>
    <x v="228"/>
    <x v="0"/>
    <x v="1"/>
    <s v="Tesseramento"/>
    <x v="1"/>
    <x v="3"/>
    <x v="0"/>
    <m/>
  </r>
  <r>
    <n v="65347"/>
    <x v="0"/>
    <x v="0"/>
    <x v="0"/>
    <x v="0"/>
    <x v="10"/>
    <x v="228"/>
    <x v="0"/>
    <x v="0"/>
    <s v="Tesseramento"/>
    <x v="1"/>
    <x v="3"/>
    <x v="0"/>
    <m/>
  </r>
  <r>
    <n v="230500"/>
    <x v="1"/>
    <x v="0"/>
    <x v="0"/>
    <x v="0"/>
    <x v="10"/>
    <x v="228"/>
    <x v="0"/>
    <x v="0"/>
    <s v="Tesseramento"/>
    <x v="1"/>
    <x v="6"/>
    <x v="0"/>
    <m/>
  </r>
  <r>
    <n v="230501"/>
    <x v="1"/>
    <x v="0"/>
    <x v="0"/>
    <x v="0"/>
    <x v="10"/>
    <x v="228"/>
    <x v="0"/>
    <x v="0"/>
    <s v="Tesseramento"/>
    <x v="1"/>
    <x v="7"/>
    <x v="0"/>
    <m/>
  </r>
  <r>
    <n v="224289"/>
    <x v="0"/>
    <x v="0"/>
    <x v="0"/>
    <x v="0"/>
    <x v="10"/>
    <x v="228"/>
    <x v="0"/>
    <x v="0"/>
    <s v="Tesseramento"/>
    <x v="1"/>
    <x v="1"/>
    <x v="0"/>
    <m/>
  </r>
  <r>
    <n v="212203"/>
    <x v="0"/>
    <x v="0"/>
    <x v="0"/>
    <x v="0"/>
    <x v="10"/>
    <x v="228"/>
    <x v="0"/>
    <x v="0"/>
    <s v="Tesseramento"/>
    <x v="1"/>
    <x v="4"/>
    <x v="0"/>
    <m/>
  </r>
  <r>
    <n v="34592"/>
    <x v="0"/>
    <x v="0"/>
    <x v="0"/>
    <x v="0"/>
    <x v="10"/>
    <x v="228"/>
    <x v="0"/>
    <x v="0"/>
    <s v="Tesseramento"/>
    <x v="1"/>
    <x v="4"/>
    <x v="0"/>
    <m/>
  </r>
  <r>
    <n v="63388"/>
    <x v="0"/>
    <x v="0"/>
    <x v="0"/>
    <x v="0"/>
    <x v="10"/>
    <x v="228"/>
    <x v="0"/>
    <x v="1"/>
    <s v="Tesseramento"/>
    <x v="1"/>
    <x v="0"/>
    <x v="0"/>
    <m/>
  </r>
  <r>
    <n v="147859"/>
    <x v="0"/>
    <x v="0"/>
    <x v="0"/>
    <x v="0"/>
    <x v="10"/>
    <x v="228"/>
    <x v="0"/>
    <x v="0"/>
    <s v="Tesseramento"/>
    <x v="1"/>
    <x v="1"/>
    <x v="0"/>
    <m/>
  </r>
  <r>
    <n v="124423"/>
    <x v="0"/>
    <x v="0"/>
    <x v="0"/>
    <x v="0"/>
    <x v="10"/>
    <x v="228"/>
    <x v="0"/>
    <x v="0"/>
    <s v="Tesseramento"/>
    <x v="1"/>
    <x v="3"/>
    <x v="0"/>
    <m/>
  </r>
  <r>
    <n v="96935"/>
    <x v="0"/>
    <x v="0"/>
    <x v="0"/>
    <x v="0"/>
    <x v="10"/>
    <x v="228"/>
    <x v="0"/>
    <x v="0"/>
    <s v="Tesseramento"/>
    <x v="1"/>
    <x v="0"/>
    <x v="0"/>
    <m/>
  </r>
  <r>
    <n v="61460"/>
    <x v="0"/>
    <x v="0"/>
    <x v="0"/>
    <x v="0"/>
    <x v="10"/>
    <x v="228"/>
    <x v="0"/>
    <x v="0"/>
    <s v="Tesseramento"/>
    <x v="1"/>
    <x v="0"/>
    <x v="0"/>
    <m/>
  </r>
  <r>
    <n v="30870"/>
    <x v="0"/>
    <x v="0"/>
    <x v="0"/>
    <x v="0"/>
    <x v="10"/>
    <x v="228"/>
    <x v="0"/>
    <x v="1"/>
    <s v="Tesseramento"/>
    <x v="1"/>
    <x v="4"/>
    <x v="0"/>
    <m/>
  </r>
  <r>
    <n v="23104"/>
    <x v="0"/>
    <x v="0"/>
    <x v="0"/>
    <x v="0"/>
    <x v="10"/>
    <x v="228"/>
    <x v="0"/>
    <x v="0"/>
    <s v="Tesseramento"/>
    <x v="1"/>
    <x v="0"/>
    <x v="0"/>
    <m/>
  </r>
  <r>
    <n v="34630"/>
    <x v="0"/>
    <x v="0"/>
    <x v="0"/>
    <x v="0"/>
    <x v="10"/>
    <x v="228"/>
    <x v="0"/>
    <x v="0"/>
    <s v="Tesseramento"/>
    <x v="1"/>
    <x v="3"/>
    <x v="0"/>
    <m/>
  </r>
  <r>
    <n v="49950"/>
    <x v="0"/>
    <x v="0"/>
    <x v="0"/>
    <x v="0"/>
    <x v="10"/>
    <x v="228"/>
    <x v="0"/>
    <x v="0"/>
    <s v="Tesseramento"/>
    <x v="1"/>
    <x v="3"/>
    <x v="0"/>
    <m/>
  </r>
  <r>
    <n v="30868"/>
    <x v="0"/>
    <x v="0"/>
    <x v="0"/>
    <x v="0"/>
    <x v="10"/>
    <x v="228"/>
    <x v="0"/>
    <x v="1"/>
    <s v="Tesseramento"/>
    <x v="1"/>
    <x v="4"/>
    <x v="0"/>
    <m/>
  </r>
  <r>
    <n v="65357"/>
    <x v="0"/>
    <x v="0"/>
    <x v="0"/>
    <x v="0"/>
    <x v="10"/>
    <x v="228"/>
    <x v="0"/>
    <x v="0"/>
    <s v="Tesseramento"/>
    <x v="1"/>
    <x v="1"/>
    <x v="0"/>
    <m/>
  </r>
  <r>
    <n v="111040"/>
    <x v="0"/>
    <x v="0"/>
    <x v="0"/>
    <x v="0"/>
    <x v="10"/>
    <x v="228"/>
    <x v="0"/>
    <x v="0"/>
    <s v="Tesseramento"/>
    <x v="1"/>
    <x v="1"/>
    <x v="0"/>
    <m/>
  </r>
  <r>
    <n v="63113"/>
    <x v="0"/>
    <x v="0"/>
    <x v="0"/>
    <x v="0"/>
    <x v="10"/>
    <x v="228"/>
    <x v="0"/>
    <x v="0"/>
    <s v="Tesseramento"/>
    <x v="1"/>
    <x v="3"/>
    <x v="0"/>
    <m/>
  </r>
  <r>
    <n v="71927"/>
    <x v="0"/>
    <x v="0"/>
    <x v="0"/>
    <x v="0"/>
    <x v="10"/>
    <x v="228"/>
    <x v="0"/>
    <x v="0"/>
    <s v="Tesseramento"/>
    <x v="1"/>
    <x v="1"/>
    <x v="0"/>
    <m/>
  </r>
  <r>
    <n v="173496"/>
    <x v="0"/>
    <x v="0"/>
    <x v="0"/>
    <x v="1"/>
    <x v="7"/>
    <x v="137"/>
    <x v="0"/>
    <x v="1"/>
    <s v="Tesseramento"/>
    <x v="3"/>
    <x v="4"/>
    <x v="0"/>
    <m/>
  </r>
  <r>
    <n v="144747"/>
    <x v="0"/>
    <x v="0"/>
    <x v="0"/>
    <x v="0"/>
    <x v="7"/>
    <x v="137"/>
    <x v="0"/>
    <x v="1"/>
    <s v="Tesseramento"/>
    <x v="3"/>
    <x v="3"/>
    <x v="0"/>
    <m/>
  </r>
  <r>
    <n v="88811"/>
    <x v="0"/>
    <x v="0"/>
    <x v="0"/>
    <x v="0"/>
    <x v="7"/>
    <x v="137"/>
    <x v="0"/>
    <x v="1"/>
    <s v="Tesseramento"/>
    <x v="3"/>
    <x v="3"/>
    <x v="0"/>
    <m/>
  </r>
  <r>
    <n v="194264"/>
    <x v="0"/>
    <x v="0"/>
    <x v="0"/>
    <x v="0"/>
    <x v="7"/>
    <x v="137"/>
    <x v="0"/>
    <x v="0"/>
    <s v="Tesseramento"/>
    <x v="3"/>
    <x v="0"/>
    <x v="0"/>
    <m/>
  </r>
  <r>
    <n v="203127"/>
    <x v="0"/>
    <x v="0"/>
    <x v="0"/>
    <x v="1"/>
    <x v="7"/>
    <x v="137"/>
    <x v="0"/>
    <x v="0"/>
    <s v="Tesseramento"/>
    <x v="3"/>
    <x v="4"/>
    <x v="0"/>
    <m/>
  </r>
  <r>
    <n v="170894"/>
    <x v="0"/>
    <x v="0"/>
    <x v="0"/>
    <x v="0"/>
    <x v="7"/>
    <x v="137"/>
    <x v="0"/>
    <x v="0"/>
    <s v="Tesseramento"/>
    <x v="3"/>
    <x v="4"/>
    <x v="0"/>
    <m/>
  </r>
  <r>
    <n v="165289"/>
    <x v="0"/>
    <x v="0"/>
    <x v="0"/>
    <x v="0"/>
    <x v="7"/>
    <x v="137"/>
    <x v="0"/>
    <x v="0"/>
    <s v="Tesseramento"/>
    <x v="3"/>
    <x v="0"/>
    <x v="0"/>
    <m/>
  </r>
  <r>
    <n v="204040"/>
    <x v="0"/>
    <x v="0"/>
    <x v="0"/>
    <x v="0"/>
    <x v="7"/>
    <x v="137"/>
    <x v="0"/>
    <x v="0"/>
    <s v="Tesseramento"/>
    <x v="3"/>
    <x v="0"/>
    <x v="0"/>
    <m/>
  </r>
  <r>
    <n v="136209"/>
    <x v="0"/>
    <x v="0"/>
    <x v="0"/>
    <x v="0"/>
    <x v="7"/>
    <x v="137"/>
    <x v="0"/>
    <x v="0"/>
    <s v="Tesseramento"/>
    <x v="3"/>
    <x v="4"/>
    <x v="0"/>
    <m/>
  </r>
  <r>
    <n v="31529"/>
    <x v="0"/>
    <x v="0"/>
    <x v="0"/>
    <x v="0"/>
    <x v="7"/>
    <x v="137"/>
    <x v="0"/>
    <x v="0"/>
    <s v="Tesseramento"/>
    <x v="3"/>
    <x v="3"/>
    <x v="0"/>
    <m/>
  </r>
  <r>
    <n v="226986"/>
    <x v="0"/>
    <x v="0"/>
    <x v="0"/>
    <x v="0"/>
    <x v="7"/>
    <x v="137"/>
    <x v="0"/>
    <x v="0"/>
    <s v="Tesseramento"/>
    <x v="3"/>
    <x v="0"/>
    <x v="0"/>
    <m/>
  </r>
  <r>
    <n v="125286"/>
    <x v="0"/>
    <x v="0"/>
    <x v="0"/>
    <x v="0"/>
    <x v="7"/>
    <x v="137"/>
    <x v="0"/>
    <x v="0"/>
    <s v="Tesseramento"/>
    <x v="3"/>
    <x v="0"/>
    <x v="0"/>
    <m/>
  </r>
  <r>
    <n v="6053"/>
    <x v="0"/>
    <x v="0"/>
    <x v="0"/>
    <x v="0"/>
    <x v="7"/>
    <x v="137"/>
    <x v="0"/>
    <x v="0"/>
    <s v="Tesseramento"/>
    <x v="3"/>
    <x v="3"/>
    <x v="0"/>
    <m/>
  </r>
  <r>
    <n v="144746"/>
    <x v="0"/>
    <x v="0"/>
    <x v="0"/>
    <x v="0"/>
    <x v="7"/>
    <x v="137"/>
    <x v="0"/>
    <x v="0"/>
    <s v="Tesseramento"/>
    <x v="3"/>
    <x v="3"/>
    <x v="0"/>
    <m/>
  </r>
  <r>
    <n v="200703"/>
    <x v="0"/>
    <x v="0"/>
    <x v="0"/>
    <x v="0"/>
    <x v="7"/>
    <x v="137"/>
    <x v="0"/>
    <x v="0"/>
    <s v="Tesseramento"/>
    <x v="3"/>
    <x v="3"/>
    <x v="0"/>
    <m/>
  </r>
  <r>
    <n v="113056"/>
    <x v="0"/>
    <x v="0"/>
    <x v="0"/>
    <x v="0"/>
    <x v="7"/>
    <x v="137"/>
    <x v="0"/>
    <x v="0"/>
    <s v="Tesseramento"/>
    <x v="3"/>
    <x v="0"/>
    <x v="0"/>
    <m/>
  </r>
  <r>
    <n v="189996"/>
    <x v="0"/>
    <x v="0"/>
    <x v="0"/>
    <x v="0"/>
    <x v="7"/>
    <x v="44"/>
    <x v="0"/>
    <x v="0"/>
    <s v="Tesseramento"/>
    <x v="1"/>
    <x v="0"/>
    <x v="0"/>
    <m/>
  </r>
  <r>
    <n v="207292"/>
    <x v="1"/>
    <x v="0"/>
    <x v="0"/>
    <x v="2"/>
    <x v="4"/>
    <x v="101"/>
    <x v="0"/>
    <x v="0"/>
    <s v="Tesseramento"/>
    <x v="0"/>
    <x v="5"/>
    <x v="0"/>
    <m/>
  </r>
  <r>
    <n v="93633"/>
    <x v="0"/>
    <x v="0"/>
    <x v="0"/>
    <x v="0"/>
    <x v="4"/>
    <x v="101"/>
    <x v="0"/>
    <x v="0"/>
    <s v="Tesseramento"/>
    <x v="0"/>
    <x v="3"/>
    <x v="0"/>
    <m/>
  </r>
  <r>
    <n v="145370"/>
    <x v="1"/>
    <x v="0"/>
    <x v="0"/>
    <x v="2"/>
    <x v="4"/>
    <x v="101"/>
    <x v="0"/>
    <x v="1"/>
    <s v="Tesseramento"/>
    <x v="0"/>
    <x v="7"/>
    <x v="0"/>
    <m/>
  </r>
  <r>
    <n v="232200"/>
    <x v="0"/>
    <x v="0"/>
    <x v="0"/>
    <x v="2"/>
    <x v="14"/>
    <x v="232"/>
    <x v="0"/>
    <x v="0"/>
    <s v="Tesseramento"/>
    <x v="0"/>
    <x v="0"/>
    <x v="0"/>
    <m/>
  </r>
  <r>
    <n v="222371"/>
    <x v="0"/>
    <x v="0"/>
    <x v="0"/>
    <x v="0"/>
    <x v="4"/>
    <x v="101"/>
    <x v="0"/>
    <x v="0"/>
    <s v="Tesseramento"/>
    <x v="0"/>
    <x v="1"/>
    <x v="0"/>
    <m/>
  </r>
  <r>
    <n v="101006"/>
    <x v="0"/>
    <x v="0"/>
    <x v="0"/>
    <x v="0"/>
    <x v="4"/>
    <x v="101"/>
    <x v="0"/>
    <x v="0"/>
    <s v="Tesseramento"/>
    <x v="0"/>
    <x v="4"/>
    <x v="0"/>
    <m/>
  </r>
  <r>
    <n v="9811"/>
    <x v="0"/>
    <x v="0"/>
    <x v="0"/>
    <x v="0"/>
    <x v="4"/>
    <x v="101"/>
    <x v="0"/>
    <x v="0"/>
    <s v="Tesseramento"/>
    <x v="0"/>
    <x v="3"/>
    <x v="0"/>
    <m/>
  </r>
  <r>
    <n v="158809"/>
    <x v="0"/>
    <x v="0"/>
    <x v="0"/>
    <x v="0"/>
    <x v="4"/>
    <x v="101"/>
    <x v="0"/>
    <x v="0"/>
    <s v="Tesseramento"/>
    <x v="0"/>
    <x v="3"/>
    <x v="0"/>
    <m/>
  </r>
  <r>
    <n v="165248"/>
    <x v="0"/>
    <x v="0"/>
    <x v="0"/>
    <x v="1"/>
    <x v="4"/>
    <x v="101"/>
    <x v="0"/>
    <x v="1"/>
    <s v="Tesseramento"/>
    <x v="0"/>
    <x v="3"/>
    <x v="0"/>
    <m/>
  </r>
  <r>
    <n v="82323"/>
    <x v="0"/>
    <x v="0"/>
    <x v="0"/>
    <x v="0"/>
    <x v="4"/>
    <x v="101"/>
    <x v="0"/>
    <x v="0"/>
    <s v="Tesseramento"/>
    <x v="0"/>
    <x v="4"/>
    <x v="0"/>
    <m/>
  </r>
  <r>
    <n v="214242"/>
    <x v="0"/>
    <x v="0"/>
    <x v="0"/>
    <x v="1"/>
    <x v="4"/>
    <x v="101"/>
    <x v="0"/>
    <x v="0"/>
    <s v="Tesseramento"/>
    <x v="0"/>
    <x v="4"/>
    <x v="0"/>
    <m/>
  </r>
  <r>
    <n v="234969"/>
    <x v="0"/>
    <x v="0"/>
    <x v="1"/>
    <x v="0"/>
    <x v="4"/>
    <x v="236"/>
    <x v="0"/>
    <x v="0"/>
    <s v="Tesseramento"/>
    <x v="1"/>
    <x v="0"/>
    <x v="0"/>
    <m/>
  </r>
  <r>
    <n v="111189"/>
    <x v="0"/>
    <x v="0"/>
    <x v="0"/>
    <x v="0"/>
    <x v="2"/>
    <x v="156"/>
    <x v="0"/>
    <x v="0"/>
    <s v="Tesseramento"/>
    <x v="0"/>
    <x v="1"/>
    <x v="0"/>
    <m/>
  </r>
  <r>
    <n v="126024"/>
    <x v="0"/>
    <x v="0"/>
    <x v="0"/>
    <x v="0"/>
    <x v="2"/>
    <x v="156"/>
    <x v="0"/>
    <x v="0"/>
    <s v="Tesseramento"/>
    <x v="0"/>
    <x v="1"/>
    <x v="0"/>
    <m/>
  </r>
  <r>
    <n v="130291"/>
    <x v="0"/>
    <x v="0"/>
    <x v="0"/>
    <x v="0"/>
    <x v="2"/>
    <x v="156"/>
    <x v="0"/>
    <x v="0"/>
    <s v="Tesseramento"/>
    <x v="0"/>
    <x v="1"/>
    <x v="0"/>
    <m/>
  </r>
  <r>
    <n v="168556"/>
    <x v="0"/>
    <x v="0"/>
    <x v="0"/>
    <x v="0"/>
    <x v="2"/>
    <x v="156"/>
    <x v="0"/>
    <x v="0"/>
    <s v="Tesseramento"/>
    <x v="0"/>
    <x v="4"/>
    <x v="0"/>
    <m/>
  </r>
  <r>
    <n v="145137"/>
    <x v="0"/>
    <x v="0"/>
    <x v="0"/>
    <x v="3"/>
    <x v="2"/>
    <x v="156"/>
    <x v="0"/>
    <x v="0"/>
    <s v="Tesseramento"/>
    <x v="0"/>
    <x v="0"/>
    <x v="0"/>
    <m/>
  </r>
  <r>
    <n v="161462"/>
    <x v="0"/>
    <x v="0"/>
    <x v="0"/>
    <x v="0"/>
    <x v="2"/>
    <x v="156"/>
    <x v="0"/>
    <x v="0"/>
    <s v="Tesseramento"/>
    <x v="0"/>
    <x v="0"/>
    <x v="0"/>
    <m/>
  </r>
  <r>
    <n v="184643"/>
    <x v="0"/>
    <x v="0"/>
    <x v="0"/>
    <x v="0"/>
    <x v="2"/>
    <x v="156"/>
    <x v="0"/>
    <x v="0"/>
    <s v="Tesseramento"/>
    <x v="0"/>
    <x v="0"/>
    <x v="0"/>
    <m/>
  </r>
  <r>
    <n v="184641"/>
    <x v="1"/>
    <x v="0"/>
    <x v="0"/>
    <x v="0"/>
    <x v="2"/>
    <x v="156"/>
    <x v="0"/>
    <x v="0"/>
    <s v="Tesseramento"/>
    <x v="0"/>
    <x v="6"/>
    <x v="0"/>
    <m/>
  </r>
  <r>
    <n v="184642"/>
    <x v="1"/>
    <x v="0"/>
    <x v="0"/>
    <x v="0"/>
    <x v="2"/>
    <x v="156"/>
    <x v="0"/>
    <x v="0"/>
    <s v="Tesseramento"/>
    <x v="0"/>
    <x v="7"/>
    <x v="0"/>
    <m/>
  </r>
  <r>
    <n v="206772"/>
    <x v="0"/>
    <x v="0"/>
    <x v="0"/>
    <x v="0"/>
    <x v="2"/>
    <x v="156"/>
    <x v="0"/>
    <x v="0"/>
    <s v="Tesseramento"/>
    <x v="0"/>
    <x v="0"/>
    <x v="0"/>
    <m/>
  </r>
  <r>
    <n v="184644"/>
    <x v="0"/>
    <x v="0"/>
    <x v="0"/>
    <x v="0"/>
    <x v="2"/>
    <x v="156"/>
    <x v="0"/>
    <x v="0"/>
    <s v="Tesseramento"/>
    <x v="0"/>
    <x v="0"/>
    <x v="0"/>
    <m/>
  </r>
  <r>
    <n v="186213"/>
    <x v="0"/>
    <x v="0"/>
    <x v="0"/>
    <x v="1"/>
    <x v="2"/>
    <x v="156"/>
    <x v="0"/>
    <x v="1"/>
    <s v="Tesseramento"/>
    <x v="0"/>
    <x v="0"/>
    <x v="0"/>
    <m/>
  </r>
  <r>
    <n v="206773"/>
    <x v="0"/>
    <x v="0"/>
    <x v="0"/>
    <x v="0"/>
    <x v="2"/>
    <x v="156"/>
    <x v="0"/>
    <x v="1"/>
    <s v="Tesseramento"/>
    <x v="0"/>
    <x v="3"/>
    <x v="0"/>
    <m/>
  </r>
  <r>
    <n v="169880"/>
    <x v="0"/>
    <x v="0"/>
    <x v="0"/>
    <x v="1"/>
    <x v="2"/>
    <x v="156"/>
    <x v="0"/>
    <x v="0"/>
    <s v="Tesseramento"/>
    <x v="0"/>
    <x v="0"/>
    <x v="0"/>
    <m/>
  </r>
  <r>
    <n v="146776"/>
    <x v="0"/>
    <x v="0"/>
    <x v="0"/>
    <x v="0"/>
    <x v="2"/>
    <x v="156"/>
    <x v="0"/>
    <x v="0"/>
    <s v="Tesseramento"/>
    <x v="0"/>
    <x v="0"/>
    <x v="0"/>
    <m/>
  </r>
  <r>
    <n v="159358"/>
    <x v="0"/>
    <x v="0"/>
    <x v="0"/>
    <x v="0"/>
    <x v="2"/>
    <x v="156"/>
    <x v="0"/>
    <x v="0"/>
    <s v="Tesseramento"/>
    <x v="0"/>
    <x v="0"/>
    <x v="0"/>
    <m/>
  </r>
  <r>
    <n v="122826"/>
    <x v="0"/>
    <x v="0"/>
    <x v="0"/>
    <x v="0"/>
    <x v="2"/>
    <x v="156"/>
    <x v="0"/>
    <x v="0"/>
    <s v="Tesseramento"/>
    <x v="0"/>
    <x v="0"/>
    <x v="0"/>
    <m/>
  </r>
  <r>
    <n v="167190"/>
    <x v="0"/>
    <x v="0"/>
    <x v="0"/>
    <x v="1"/>
    <x v="2"/>
    <x v="156"/>
    <x v="0"/>
    <x v="1"/>
    <s v="Tesseramento"/>
    <x v="0"/>
    <x v="0"/>
    <x v="0"/>
    <m/>
  </r>
  <r>
    <n v="121602"/>
    <x v="0"/>
    <x v="0"/>
    <x v="0"/>
    <x v="0"/>
    <x v="2"/>
    <x v="156"/>
    <x v="0"/>
    <x v="0"/>
    <s v="Tesseramento"/>
    <x v="0"/>
    <x v="0"/>
    <x v="0"/>
    <m/>
  </r>
  <r>
    <n v="206857"/>
    <x v="0"/>
    <x v="0"/>
    <x v="0"/>
    <x v="1"/>
    <x v="2"/>
    <x v="156"/>
    <x v="0"/>
    <x v="0"/>
    <s v="Tesseramento"/>
    <x v="0"/>
    <x v="4"/>
    <x v="0"/>
    <m/>
  </r>
  <r>
    <n v="200262"/>
    <x v="0"/>
    <x v="0"/>
    <x v="0"/>
    <x v="0"/>
    <x v="2"/>
    <x v="156"/>
    <x v="0"/>
    <x v="0"/>
    <s v="Tesseramento"/>
    <x v="0"/>
    <x v="0"/>
    <x v="0"/>
    <m/>
  </r>
  <r>
    <n v="234994"/>
    <x v="0"/>
    <x v="0"/>
    <x v="1"/>
    <x v="0"/>
    <x v="7"/>
    <x v="182"/>
    <x v="0"/>
    <x v="0"/>
    <s v="Tesseramento"/>
    <x v="1"/>
    <x v="1"/>
    <x v="0"/>
    <m/>
  </r>
  <r>
    <n v="126765"/>
    <x v="0"/>
    <x v="0"/>
    <x v="0"/>
    <x v="0"/>
    <x v="12"/>
    <x v="254"/>
    <x v="0"/>
    <x v="0"/>
    <s v="Tesseramento"/>
    <x v="0"/>
    <x v="3"/>
    <x v="0"/>
    <m/>
  </r>
  <r>
    <n v="58656"/>
    <x v="0"/>
    <x v="0"/>
    <x v="0"/>
    <x v="0"/>
    <x v="12"/>
    <x v="254"/>
    <x v="0"/>
    <x v="0"/>
    <s v="Tesseramento"/>
    <x v="0"/>
    <x v="4"/>
    <x v="0"/>
    <m/>
  </r>
  <r>
    <n v="809"/>
    <x v="0"/>
    <x v="0"/>
    <x v="0"/>
    <x v="0"/>
    <x v="12"/>
    <x v="254"/>
    <x v="0"/>
    <x v="1"/>
    <s v="Tesseramento"/>
    <x v="0"/>
    <x v="4"/>
    <x v="0"/>
    <m/>
  </r>
  <r>
    <n v="819"/>
    <x v="0"/>
    <x v="0"/>
    <x v="0"/>
    <x v="0"/>
    <x v="12"/>
    <x v="254"/>
    <x v="0"/>
    <x v="0"/>
    <s v="Tesseramento"/>
    <x v="0"/>
    <x v="4"/>
    <x v="0"/>
    <m/>
  </r>
  <r>
    <n v="216032"/>
    <x v="0"/>
    <x v="1"/>
    <x v="0"/>
    <x v="1"/>
    <x v="12"/>
    <x v="254"/>
    <x v="0"/>
    <x v="1"/>
    <s v="Tesseramento"/>
    <x v="0"/>
    <x v="0"/>
    <x v="0"/>
    <m/>
  </r>
  <r>
    <n v="213735"/>
    <x v="1"/>
    <x v="1"/>
    <x v="0"/>
    <x v="1"/>
    <x v="12"/>
    <x v="254"/>
    <x v="0"/>
    <x v="0"/>
    <s v="Tesseramento"/>
    <x v="0"/>
    <x v="5"/>
    <x v="0"/>
    <m/>
  </r>
  <r>
    <n v="88545"/>
    <x v="0"/>
    <x v="0"/>
    <x v="0"/>
    <x v="0"/>
    <x v="12"/>
    <x v="254"/>
    <x v="0"/>
    <x v="0"/>
    <s v="Tesseramento"/>
    <x v="0"/>
    <x v="3"/>
    <x v="0"/>
    <m/>
  </r>
  <r>
    <n v="203987"/>
    <x v="0"/>
    <x v="0"/>
    <x v="0"/>
    <x v="1"/>
    <x v="12"/>
    <x v="254"/>
    <x v="0"/>
    <x v="1"/>
    <s v="Tesseramento"/>
    <x v="0"/>
    <x v="0"/>
    <x v="0"/>
    <m/>
  </r>
  <r>
    <n v="195000"/>
    <x v="0"/>
    <x v="0"/>
    <x v="0"/>
    <x v="1"/>
    <x v="12"/>
    <x v="254"/>
    <x v="0"/>
    <x v="0"/>
    <s v="Tesseramento"/>
    <x v="0"/>
    <x v="3"/>
    <x v="0"/>
    <m/>
  </r>
  <r>
    <n v="165511"/>
    <x v="0"/>
    <x v="0"/>
    <x v="0"/>
    <x v="0"/>
    <x v="12"/>
    <x v="254"/>
    <x v="0"/>
    <x v="0"/>
    <s v="Tesseramento"/>
    <x v="0"/>
    <x v="4"/>
    <x v="0"/>
    <m/>
  </r>
  <r>
    <n v="191844"/>
    <x v="0"/>
    <x v="0"/>
    <x v="0"/>
    <x v="0"/>
    <x v="4"/>
    <x v="147"/>
    <x v="0"/>
    <x v="1"/>
    <s v="Tesseramento"/>
    <x v="1"/>
    <x v="0"/>
    <x v="0"/>
    <m/>
  </r>
  <r>
    <n v="134759"/>
    <x v="0"/>
    <x v="0"/>
    <x v="0"/>
    <x v="0"/>
    <x v="4"/>
    <x v="147"/>
    <x v="0"/>
    <x v="1"/>
    <s v="Tesseramento"/>
    <x v="1"/>
    <x v="0"/>
    <x v="0"/>
    <m/>
  </r>
  <r>
    <n v="158803"/>
    <x v="0"/>
    <x v="0"/>
    <x v="0"/>
    <x v="0"/>
    <x v="4"/>
    <x v="147"/>
    <x v="0"/>
    <x v="1"/>
    <s v="Tesseramento"/>
    <x v="1"/>
    <x v="0"/>
    <x v="0"/>
    <m/>
  </r>
  <r>
    <n v="129875"/>
    <x v="0"/>
    <x v="0"/>
    <x v="0"/>
    <x v="0"/>
    <x v="4"/>
    <x v="147"/>
    <x v="0"/>
    <x v="0"/>
    <s v="Tesseramento"/>
    <x v="1"/>
    <x v="0"/>
    <x v="0"/>
    <m/>
  </r>
  <r>
    <n v="81484"/>
    <x v="0"/>
    <x v="0"/>
    <x v="0"/>
    <x v="0"/>
    <x v="4"/>
    <x v="147"/>
    <x v="0"/>
    <x v="1"/>
    <s v="Tesseramento"/>
    <x v="1"/>
    <x v="3"/>
    <x v="0"/>
    <m/>
  </r>
  <r>
    <n v="78006"/>
    <x v="0"/>
    <x v="0"/>
    <x v="0"/>
    <x v="0"/>
    <x v="4"/>
    <x v="147"/>
    <x v="0"/>
    <x v="0"/>
    <s v="Tesseramento"/>
    <x v="1"/>
    <x v="3"/>
    <x v="0"/>
    <m/>
  </r>
  <r>
    <n v="116088"/>
    <x v="0"/>
    <x v="0"/>
    <x v="0"/>
    <x v="0"/>
    <x v="4"/>
    <x v="147"/>
    <x v="0"/>
    <x v="0"/>
    <s v="Tesseramento"/>
    <x v="1"/>
    <x v="3"/>
    <x v="0"/>
    <m/>
  </r>
  <r>
    <n v="231164"/>
    <x v="0"/>
    <x v="0"/>
    <x v="0"/>
    <x v="1"/>
    <x v="4"/>
    <x v="147"/>
    <x v="0"/>
    <x v="1"/>
    <s v="Tesseramento"/>
    <x v="1"/>
    <x v="3"/>
    <x v="0"/>
    <m/>
  </r>
  <r>
    <n v="78481"/>
    <x v="0"/>
    <x v="0"/>
    <x v="0"/>
    <x v="0"/>
    <x v="4"/>
    <x v="147"/>
    <x v="0"/>
    <x v="0"/>
    <s v="Tesseramento"/>
    <x v="1"/>
    <x v="4"/>
    <x v="0"/>
    <m/>
  </r>
  <r>
    <n v="55062"/>
    <x v="0"/>
    <x v="0"/>
    <x v="0"/>
    <x v="0"/>
    <x v="4"/>
    <x v="147"/>
    <x v="0"/>
    <x v="0"/>
    <s v="Tesseramento"/>
    <x v="1"/>
    <x v="4"/>
    <x v="0"/>
    <m/>
  </r>
  <r>
    <n v="37660"/>
    <x v="0"/>
    <x v="0"/>
    <x v="0"/>
    <x v="0"/>
    <x v="4"/>
    <x v="147"/>
    <x v="0"/>
    <x v="1"/>
    <s v="Tesseramento"/>
    <x v="1"/>
    <x v="4"/>
    <x v="0"/>
    <m/>
  </r>
  <r>
    <n v="205649"/>
    <x v="0"/>
    <x v="0"/>
    <x v="0"/>
    <x v="0"/>
    <x v="4"/>
    <x v="147"/>
    <x v="0"/>
    <x v="0"/>
    <s v="Tesseramento"/>
    <x v="1"/>
    <x v="4"/>
    <x v="0"/>
    <m/>
  </r>
  <r>
    <n v="152063"/>
    <x v="0"/>
    <x v="0"/>
    <x v="0"/>
    <x v="0"/>
    <x v="4"/>
    <x v="147"/>
    <x v="0"/>
    <x v="0"/>
    <s v="Tesseramento"/>
    <x v="1"/>
    <x v="3"/>
    <x v="0"/>
    <m/>
  </r>
  <r>
    <n v="113962"/>
    <x v="0"/>
    <x v="0"/>
    <x v="0"/>
    <x v="0"/>
    <x v="4"/>
    <x v="147"/>
    <x v="0"/>
    <x v="0"/>
    <s v="Tesseramento"/>
    <x v="1"/>
    <x v="3"/>
    <x v="0"/>
    <m/>
  </r>
  <r>
    <n v="86646"/>
    <x v="0"/>
    <x v="0"/>
    <x v="0"/>
    <x v="0"/>
    <x v="4"/>
    <x v="147"/>
    <x v="0"/>
    <x v="0"/>
    <s v="Tesseramento"/>
    <x v="1"/>
    <x v="4"/>
    <x v="0"/>
    <m/>
  </r>
  <r>
    <n v="178249"/>
    <x v="0"/>
    <x v="0"/>
    <x v="0"/>
    <x v="0"/>
    <x v="4"/>
    <x v="147"/>
    <x v="0"/>
    <x v="1"/>
    <s v="Tesseramento"/>
    <x v="1"/>
    <x v="3"/>
    <x v="0"/>
    <m/>
  </r>
  <r>
    <n v="159355"/>
    <x v="0"/>
    <x v="0"/>
    <x v="0"/>
    <x v="0"/>
    <x v="4"/>
    <x v="147"/>
    <x v="0"/>
    <x v="0"/>
    <s v="Tesseramento"/>
    <x v="1"/>
    <x v="0"/>
    <x v="0"/>
    <m/>
  </r>
  <r>
    <n v="116692"/>
    <x v="0"/>
    <x v="0"/>
    <x v="0"/>
    <x v="0"/>
    <x v="4"/>
    <x v="147"/>
    <x v="0"/>
    <x v="1"/>
    <s v="Tesseramento"/>
    <x v="1"/>
    <x v="0"/>
    <x v="0"/>
    <m/>
  </r>
  <r>
    <n v="192756"/>
    <x v="0"/>
    <x v="0"/>
    <x v="0"/>
    <x v="0"/>
    <x v="4"/>
    <x v="147"/>
    <x v="0"/>
    <x v="1"/>
    <s v="Tesseramento"/>
    <x v="1"/>
    <x v="3"/>
    <x v="0"/>
    <m/>
  </r>
  <r>
    <n v="112022"/>
    <x v="0"/>
    <x v="0"/>
    <x v="0"/>
    <x v="0"/>
    <x v="4"/>
    <x v="147"/>
    <x v="0"/>
    <x v="0"/>
    <s v="Tesseramento"/>
    <x v="1"/>
    <x v="0"/>
    <x v="0"/>
    <m/>
  </r>
  <r>
    <n v="169900"/>
    <x v="1"/>
    <x v="0"/>
    <x v="0"/>
    <x v="0"/>
    <x v="4"/>
    <x v="147"/>
    <x v="0"/>
    <x v="0"/>
    <s v="Tesseramento"/>
    <x v="1"/>
    <x v="6"/>
    <x v="0"/>
    <m/>
  </r>
  <r>
    <n v="135232"/>
    <x v="0"/>
    <x v="0"/>
    <x v="0"/>
    <x v="0"/>
    <x v="4"/>
    <x v="147"/>
    <x v="0"/>
    <x v="0"/>
    <s v="Tesseramento"/>
    <x v="1"/>
    <x v="3"/>
    <x v="0"/>
    <m/>
  </r>
  <r>
    <n v="10675"/>
    <x v="0"/>
    <x v="0"/>
    <x v="0"/>
    <x v="0"/>
    <x v="4"/>
    <x v="147"/>
    <x v="0"/>
    <x v="0"/>
    <s v="Tesseramento"/>
    <x v="1"/>
    <x v="4"/>
    <x v="0"/>
    <m/>
  </r>
  <r>
    <n v="7153"/>
    <x v="0"/>
    <x v="0"/>
    <x v="0"/>
    <x v="0"/>
    <x v="4"/>
    <x v="147"/>
    <x v="0"/>
    <x v="0"/>
    <s v="Tesseramento"/>
    <x v="1"/>
    <x v="4"/>
    <x v="0"/>
    <m/>
  </r>
  <r>
    <n v="171972"/>
    <x v="1"/>
    <x v="0"/>
    <x v="0"/>
    <x v="1"/>
    <x v="4"/>
    <x v="147"/>
    <x v="0"/>
    <x v="0"/>
    <s v="Tesseramento"/>
    <x v="1"/>
    <x v="6"/>
    <x v="0"/>
    <m/>
  </r>
  <r>
    <n v="39789"/>
    <x v="0"/>
    <x v="0"/>
    <x v="0"/>
    <x v="0"/>
    <x v="4"/>
    <x v="147"/>
    <x v="0"/>
    <x v="0"/>
    <s v="Tesseramento"/>
    <x v="1"/>
    <x v="4"/>
    <x v="0"/>
    <m/>
  </r>
  <r>
    <n v="39788"/>
    <x v="0"/>
    <x v="0"/>
    <x v="0"/>
    <x v="0"/>
    <x v="4"/>
    <x v="147"/>
    <x v="0"/>
    <x v="0"/>
    <s v="Tesseramento"/>
    <x v="1"/>
    <x v="0"/>
    <x v="0"/>
    <m/>
  </r>
  <r>
    <n v="171973"/>
    <x v="1"/>
    <x v="0"/>
    <x v="0"/>
    <x v="1"/>
    <x v="4"/>
    <x v="147"/>
    <x v="0"/>
    <x v="1"/>
    <s v="Tesseramento"/>
    <x v="1"/>
    <x v="7"/>
    <x v="0"/>
    <m/>
  </r>
  <r>
    <n v="134763"/>
    <x v="0"/>
    <x v="0"/>
    <x v="0"/>
    <x v="0"/>
    <x v="4"/>
    <x v="147"/>
    <x v="0"/>
    <x v="0"/>
    <s v="Tesseramento"/>
    <x v="1"/>
    <x v="0"/>
    <x v="0"/>
    <m/>
  </r>
  <r>
    <n v="11441"/>
    <x v="0"/>
    <x v="0"/>
    <x v="0"/>
    <x v="0"/>
    <x v="4"/>
    <x v="147"/>
    <x v="0"/>
    <x v="0"/>
    <s v="Tesseramento"/>
    <x v="1"/>
    <x v="4"/>
    <x v="0"/>
    <m/>
  </r>
  <r>
    <n v="127102"/>
    <x v="0"/>
    <x v="0"/>
    <x v="0"/>
    <x v="0"/>
    <x v="4"/>
    <x v="147"/>
    <x v="0"/>
    <x v="0"/>
    <s v="Tesseramento"/>
    <x v="1"/>
    <x v="4"/>
    <x v="0"/>
    <m/>
  </r>
  <r>
    <n v="10198"/>
    <x v="0"/>
    <x v="0"/>
    <x v="0"/>
    <x v="0"/>
    <x v="4"/>
    <x v="147"/>
    <x v="0"/>
    <x v="0"/>
    <s v="Tesseramento"/>
    <x v="1"/>
    <x v="3"/>
    <x v="0"/>
    <m/>
  </r>
  <r>
    <n v="180066"/>
    <x v="0"/>
    <x v="0"/>
    <x v="0"/>
    <x v="0"/>
    <x v="4"/>
    <x v="147"/>
    <x v="0"/>
    <x v="0"/>
    <s v="Tesseramento"/>
    <x v="1"/>
    <x v="4"/>
    <x v="0"/>
    <m/>
  </r>
  <r>
    <n v="171974"/>
    <x v="1"/>
    <x v="0"/>
    <x v="0"/>
    <x v="0"/>
    <x v="4"/>
    <x v="147"/>
    <x v="0"/>
    <x v="0"/>
    <s v="Tesseramento"/>
    <x v="1"/>
    <x v="7"/>
    <x v="0"/>
    <m/>
  </r>
  <r>
    <n v="41758"/>
    <x v="0"/>
    <x v="0"/>
    <x v="0"/>
    <x v="0"/>
    <x v="4"/>
    <x v="147"/>
    <x v="0"/>
    <x v="0"/>
    <s v="Tesseramento"/>
    <x v="1"/>
    <x v="4"/>
    <x v="0"/>
    <m/>
  </r>
  <r>
    <n v="171977"/>
    <x v="0"/>
    <x v="0"/>
    <x v="0"/>
    <x v="1"/>
    <x v="4"/>
    <x v="147"/>
    <x v="0"/>
    <x v="1"/>
    <s v="Tesseramento"/>
    <x v="1"/>
    <x v="0"/>
    <x v="0"/>
    <m/>
  </r>
  <r>
    <n v="191856"/>
    <x v="0"/>
    <x v="0"/>
    <x v="0"/>
    <x v="0"/>
    <x v="4"/>
    <x v="147"/>
    <x v="0"/>
    <x v="0"/>
    <s v="Tesseramento"/>
    <x v="1"/>
    <x v="0"/>
    <x v="0"/>
    <m/>
  </r>
  <r>
    <n v="136789"/>
    <x v="0"/>
    <x v="0"/>
    <x v="0"/>
    <x v="0"/>
    <x v="4"/>
    <x v="147"/>
    <x v="0"/>
    <x v="0"/>
    <s v="Tesseramento"/>
    <x v="1"/>
    <x v="4"/>
    <x v="0"/>
    <m/>
  </r>
  <r>
    <n v="109228"/>
    <x v="0"/>
    <x v="0"/>
    <x v="0"/>
    <x v="0"/>
    <x v="4"/>
    <x v="147"/>
    <x v="0"/>
    <x v="0"/>
    <s v="Tesseramento"/>
    <x v="1"/>
    <x v="0"/>
    <x v="0"/>
    <m/>
  </r>
  <r>
    <n v="19068"/>
    <x v="0"/>
    <x v="0"/>
    <x v="0"/>
    <x v="0"/>
    <x v="4"/>
    <x v="147"/>
    <x v="0"/>
    <x v="1"/>
    <s v="Tesseramento"/>
    <x v="1"/>
    <x v="4"/>
    <x v="0"/>
    <m/>
  </r>
  <r>
    <n v="2890"/>
    <x v="0"/>
    <x v="0"/>
    <x v="0"/>
    <x v="0"/>
    <x v="4"/>
    <x v="147"/>
    <x v="0"/>
    <x v="0"/>
    <s v="Tesseramento"/>
    <x v="1"/>
    <x v="3"/>
    <x v="0"/>
    <m/>
  </r>
  <r>
    <n v="172675"/>
    <x v="0"/>
    <x v="0"/>
    <x v="0"/>
    <x v="0"/>
    <x v="4"/>
    <x v="147"/>
    <x v="0"/>
    <x v="0"/>
    <s v="Tesseramento"/>
    <x v="1"/>
    <x v="3"/>
    <x v="0"/>
    <m/>
  </r>
  <r>
    <n v="159884"/>
    <x v="0"/>
    <x v="0"/>
    <x v="0"/>
    <x v="0"/>
    <x v="4"/>
    <x v="147"/>
    <x v="0"/>
    <x v="1"/>
    <s v="Tesseramento"/>
    <x v="1"/>
    <x v="3"/>
    <x v="0"/>
    <m/>
  </r>
  <r>
    <n v="85901"/>
    <x v="0"/>
    <x v="0"/>
    <x v="0"/>
    <x v="0"/>
    <x v="4"/>
    <x v="147"/>
    <x v="0"/>
    <x v="0"/>
    <s v="Tesseramento"/>
    <x v="1"/>
    <x v="3"/>
    <x v="0"/>
    <m/>
  </r>
  <r>
    <n v="98773"/>
    <x v="0"/>
    <x v="0"/>
    <x v="0"/>
    <x v="0"/>
    <x v="4"/>
    <x v="147"/>
    <x v="0"/>
    <x v="0"/>
    <s v="Tesseramento"/>
    <x v="1"/>
    <x v="3"/>
    <x v="0"/>
    <m/>
  </r>
  <r>
    <n v="54121"/>
    <x v="0"/>
    <x v="0"/>
    <x v="0"/>
    <x v="0"/>
    <x v="4"/>
    <x v="147"/>
    <x v="0"/>
    <x v="0"/>
    <s v="Tesseramento"/>
    <x v="1"/>
    <x v="3"/>
    <x v="0"/>
    <m/>
  </r>
  <r>
    <n v="84114"/>
    <x v="0"/>
    <x v="0"/>
    <x v="0"/>
    <x v="0"/>
    <x v="4"/>
    <x v="147"/>
    <x v="0"/>
    <x v="0"/>
    <s v="Tesseramento"/>
    <x v="1"/>
    <x v="4"/>
    <x v="0"/>
    <m/>
  </r>
  <r>
    <n v="84115"/>
    <x v="0"/>
    <x v="0"/>
    <x v="0"/>
    <x v="0"/>
    <x v="4"/>
    <x v="147"/>
    <x v="0"/>
    <x v="1"/>
    <s v="Tesseramento"/>
    <x v="1"/>
    <x v="4"/>
    <x v="0"/>
    <m/>
  </r>
  <r>
    <n v="75259"/>
    <x v="0"/>
    <x v="0"/>
    <x v="0"/>
    <x v="0"/>
    <x v="4"/>
    <x v="147"/>
    <x v="0"/>
    <x v="0"/>
    <s v="Tesseramento"/>
    <x v="1"/>
    <x v="4"/>
    <x v="0"/>
    <m/>
  </r>
  <r>
    <n v="122886"/>
    <x v="0"/>
    <x v="0"/>
    <x v="0"/>
    <x v="0"/>
    <x v="4"/>
    <x v="147"/>
    <x v="0"/>
    <x v="1"/>
    <s v="Tesseramento"/>
    <x v="1"/>
    <x v="3"/>
    <x v="0"/>
    <m/>
  </r>
  <r>
    <n v="183697"/>
    <x v="0"/>
    <x v="0"/>
    <x v="0"/>
    <x v="0"/>
    <x v="2"/>
    <x v="2"/>
    <x v="0"/>
    <x v="0"/>
    <s v="Tesseramento"/>
    <x v="1"/>
    <x v="3"/>
    <x v="0"/>
    <m/>
  </r>
  <r>
    <n v="132850"/>
    <x v="0"/>
    <x v="0"/>
    <x v="0"/>
    <x v="0"/>
    <x v="12"/>
    <x v="133"/>
    <x v="0"/>
    <x v="0"/>
    <s v="Tesseramento"/>
    <x v="0"/>
    <x v="4"/>
    <x v="0"/>
    <m/>
  </r>
  <r>
    <n v="49071"/>
    <x v="0"/>
    <x v="0"/>
    <x v="0"/>
    <x v="1"/>
    <x v="12"/>
    <x v="133"/>
    <x v="0"/>
    <x v="0"/>
    <s v="Tesseramento"/>
    <x v="0"/>
    <x v="4"/>
    <x v="0"/>
    <m/>
  </r>
  <r>
    <n v="141361"/>
    <x v="0"/>
    <x v="0"/>
    <x v="0"/>
    <x v="0"/>
    <x v="12"/>
    <x v="133"/>
    <x v="0"/>
    <x v="0"/>
    <s v="Tesseramento"/>
    <x v="0"/>
    <x v="0"/>
    <x v="0"/>
    <m/>
  </r>
  <r>
    <n v="51188"/>
    <x v="0"/>
    <x v="0"/>
    <x v="0"/>
    <x v="0"/>
    <x v="12"/>
    <x v="133"/>
    <x v="0"/>
    <x v="1"/>
    <s v="Tesseramento"/>
    <x v="0"/>
    <x v="4"/>
    <x v="0"/>
    <m/>
  </r>
  <r>
    <n v="228593"/>
    <x v="0"/>
    <x v="0"/>
    <x v="0"/>
    <x v="4"/>
    <x v="1"/>
    <x v="20"/>
    <x v="0"/>
    <x v="0"/>
    <s v="Tesseramento"/>
    <x v="0"/>
    <x v="4"/>
    <x v="0"/>
    <m/>
  </r>
  <r>
    <n v="207041"/>
    <x v="0"/>
    <x v="0"/>
    <x v="0"/>
    <x v="0"/>
    <x v="12"/>
    <x v="133"/>
    <x v="0"/>
    <x v="0"/>
    <s v="Tesseramento"/>
    <x v="0"/>
    <x v="0"/>
    <x v="0"/>
    <m/>
  </r>
  <r>
    <n v="163150"/>
    <x v="0"/>
    <x v="0"/>
    <x v="0"/>
    <x v="0"/>
    <x v="1"/>
    <x v="20"/>
    <x v="0"/>
    <x v="1"/>
    <s v="Tesseramento"/>
    <x v="0"/>
    <x v="3"/>
    <x v="0"/>
    <m/>
  </r>
  <r>
    <n v="221282"/>
    <x v="0"/>
    <x v="0"/>
    <x v="0"/>
    <x v="4"/>
    <x v="1"/>
    <x v="20"/>
    <x v="0"/>
    <x v="0"/>
    <s v="Tesseramento"/>
    <x v="0"/>
    <x v="3"/>
    <x v="0"/>
    <m/>
  </r>
  <r>
    <n v="221286"/>
    <x v="0"/>
    <x v="0"/>
    <x v="0"/>
    <x v="0"/>
    <x v="1"/>
    <x v="20"/>
    <x v="0"/>
    <x v="0"/>
    <s v="Tesseramento"/>
    <x v="0"/>
    <x v="4"/>
    <x v="0"/>
    <m/>
  </r>
  <r>
    <n v="221287"/>
    <x v="0"/>
    <x v="0"/>
    <x v="0"/>
    <x v="0"/>
    <x v="1"/>
    <x v="20"/>
    <x v="0"/>
    <x v="0"/>
    <s v="Tesseramento"/>
    <x v="0"/>
    <x v="3"/>
    <x v="0"/>
    <m/>
  </r>
  <r>
    <n v="207211"/>
    <x v="1"/>
    <x v="0"/>
    <x v="0"/>
    <x v="2"/>
    <x v="2"/>
    <x v="346"/>
    <x v="0"/>
    <x v="0"/>
    <s v="Tesseramento"/>
    <x v="0"/>
    <x v="5"/>
    <x v="0"/>
    <m/>
  </r>
  <r>
    <n v="227910"/>
    <x v="1"/>
    <x v="0"/>
    <x v="0"/>
    <x v="2"/>
    <x v="2"/>
    <x v="346"/>
    <x v="0"/>
    <x v="0"/>
    <s v="Tesseramento"/>
    <x v="0"/>
    <x v="5"/>
    <x v="0"/>
    <m/>
  </r>
  <r>
    <n v="78644"/>
    <x v="0"/>
    <x v="0"/>
    <x v="0"/>
    <x v="0"/>
    <x v="1"/>
    <x v="20"/>
    <x v="0"/>
    <x v="0"/>
    <s v="Tesseramento"/>
    <x v="0"/>
    <x v="3"/>
    <x v="0"/>
    <m/>
  </r>
  <r>
    <n v="210092"/>
    <x v="0"/>
    <x v="0"/>
    <x v="0"/>
    <x v="0"/>
    <x v="1"/>
    <x v="20"/>
    <x v="0"/>
    <x v="0"/>
    <s v="Tesseramento"/>
    <x v="0"/>
    <x v="0"/>
    <x v="0"/>
    <m/>
  </r>
  <r>
    <n v="149519"/>
    <x v="0"/>
    <x v="0"/>
    <x v="0"/>
    <x v="0"/>
    <x v="1"/>
    <x v="20"/>
    <x v="0"/>
    <x v="0"/>
    <s v="Tesseramento"/>
    <x v="0"/>
    <x v="0"/>
    <x v="0"/>
    <m/>
  </r>
  <r>
    <n v="157177"/>
    <x v="0"/>
    <x v="0"/>
    <x v="0"/>
    <x v="0"/>
    <x v="2"/>
    <x v="2"/>
    <x v="0"/>
    <x v="0"/>
    <s v="Tesseramento"/>
    <x v="1"/>
    <x v="0"/>
    <x v="0"/>
    <m/>
  </r>
  <r>
    <n v="172827"/>
    <x v="0"/>
    <x v="0"/>
    <x v="0"/>
    <x v="0"/>
    <x v="2"/>
    <x v="2"/>
    <x v="0"/>
    <x v="0"/>
    <s v="Tesseramento"/>
    <x v="1"/>
    <x v="3"/>
    <x v="0"/>
    <m/>
  </r>
  <r>
    <n v="172828"/>
    <x v="0"/>
    <x v="0"/>
    <x v="0"/>
    <x v="0"/>
    <x v="2"/>
    <x v="2"/>
    <x v="0"/>
    <x v="1"/>
    <s v="Tesseramento"/>
    <x v="1"/>
    <x v="3"/>
    <x v="0"/>
    <m/>
  </r>
  <r>
    <n v="4156"/>
    <x v="0"/>
    <x v="0"/>
    <x v="0"/>
    <x v="0"/>
    <x v="4"/>
    <x v="249"/>
    <x v="0"/>
    <x v="0"/>
    <s v="Tesseramento"/>
    <x v="1"/>
    <x v="4"/>
    <x v="0"/>
    <m/>
  </r>
  <r>
    <n v="147978"/>
    <x v="0"/>
    <x v="0"/>
    <x v="0"/>
    <x v="0"/>
    <x v="4"/>
    <x v="249"/>
    <x v="0"/>
    <x v="1"/>
    <s v="Tesseramento"/>
    <x v="1"/>
    <x v="4"/>
    <x v="0"/>
    <m/>
  </r>
  <r>
    <n v="153723"/>
    <x v="0"/>
    <x v="0"/>
    <x v="0"/>
    <x v="0"/>
    <x v="4"/>
    <x v="249"/>
    <x v="0"/>
    <x v="0"/>
    <s v="Tesseramento"/>
    <x v="1"/>
    <x v="4"/>
    <x v="0"/>
    <m/>
  </r>
  <r>
    <n v="27345"/>
    <x v="0"/>
    <x v="0"/>
    <x v="0"/>
    <x v="0"/>
    <x v="4"/>
    <x v="249"/>
    <x v="0"/>
    <x v="0"/>
    <s v="Tesseramento"/>
    <x v="1"/>
    <x v="0"/>
    <x v="0"/>
    <m/>
  </r>
  <r>
    <n v="61236"/>
    <x v="0"/>
    <x v="0"/>
    <x v="0"/>
    <x v="0"/>
    <x v="4"/>
    <x v="249"/>
    <x v="0"/>
    <x v="1"/>
    <s v="Tesseramento"/>
    <x v="1"/>
    <x v="0"/>
    <x v="0"/>
    <m/>
  </r>
  <r>
    <n v="217278"/>
    <x v="0"/>
    <x v="0"/>
    <x v="0"/>
    <x v="1"/>
    <x v="4"/>
    <x v="249"/>
    <x v="0"/>
    <x v="0"/>
    <s v="Tesseramento"/>
    <x v="1"/>
    <x v="4"/>
    <x v="0"/>
    <m/>
  </r>
  <r>
    <n v="144360"/>
    <x v="0"/>
    <x v="0"/>
    <x v="0"/>
    <x v="0"/>
    <x v="4"/>
    <x v="249"/>
    <x v="0"/>
    <x v="1"/>
    <s v="Tesseramento"/>
    <x v="1"/>
    <x v="4"/>
    <x v="0"/>
    <m/>
  </r>
  <r>
    <n v="144364"/>
    <x v="0"/>
    <x v="0"/>
    <x v="0"/>
    <x v="0"/>
    <x v="4"/>
    <x v="249"/>
    <x v="0"/>
    <x v="0"/>
    <s v="Tesseramento"/>
    <x v="1"/>
    <x v="4"/>
    <x v="0"/>
    <m/>
  </r>
  <r>
    <n v="207118"/>
    <x v="0"/>
    <x v="0"/>
    <x v="0"/>
    <x v="0"/>
    <x v="4"/>
    <x v="249"/>
    <x v="0"/>
    <x v="0"/>
    <s v="Tesseramento"/>
    <x v="1"/>
    <x v="3"/>
    <x v="0"/>
    <m/>
  </r>
  <r>
    <n v="144358"/>
    <x v="0"/>
    <x v="0"/>
    <x v="0"/>
    <x v="0"/>
    <x v="4"/>
    <x v="249"/>
    <x v="0"/>
    <x v="0"/>
    <s v="Tesseramento"/>
    <x v="1"/>
    <x v="0"/>
    <x v="0"/>
    <m/>
  </r>
  <r>
    <n v="164298"/>
    <x v="0"/>
    <x v="0"/>
    <x v="0"/>
    <x v="0"/>
    <x v="4"/>
    <x v="249"/>
    <x v="0"/>
    <x v="0"/>
    <s v="Tesseramento"/>
    <x v="1"/>
    <x v="3"/>
    <x v="0"/>
    <m/>
  </r>
  <r>
    <n v="128766"/>
    <x v="0"/>
    <x v="0"/>
    <x v="0"/>
    <x v="0"/>
    <x v="4"/>
    <x v="249"/>
    <x v="0"/>
    <x v="0"/>
    <s v="Tesseramento"/>
    <x v="1"/>
    <x v="4"/>
    <x v="0"/>
    <m/>
  </r>
  <r>
    <n v="202248"/>
    <x v="0"/>
    <x v="0"/>
    <x v="0"/>
    <x v="0"/>
    <x v="4"/>
    <x v="249"/>
    <x v="0"/>
    <x v="0"/>
    <s v="Tesseramento"/>
    <x v="1"/>
    <x v="3"/>
    <x v="0"/>
    <m/>
  </r>
  <r>
    <n v="27254"/>
    <x v="0"/>
    <x v="0"/>
    <x v="0"/>
    <x v="0"/>
    <x v="4"/>
    <x v="249"/>
    <x v="0"/>
    <x v="0"/>
    <s v="Tesseramento"/>
    <x v="1"/>
    <x v="4"/>
    <x v="0"/>
    <m/>
  </r>
  <r>
    <n v="125020"/>
    <x v="0"/>
    <x v="0"/>
    <x v="0"/>
    <x v="0"/>
    <x v="4"/>
    <x v="249"/>
    <x v="0"/>
    <x v="1"/>
    <s v="Tesseramento"/>
    <x v="1"/>
    <x v="4"/>
    <x v="0"/>
    <m/>
  </r>
  <r>
    <n v="93360"/>
    <x v="0"/>
    <x v="0"/>
    <x v="0"/>
    <x v="0"/>
    <x v="4"/>
    <x v="249"/>
    <x v="0"/>
    <x v="0"/>
    <s v="Tesseramento"/>
    <x v="1"/>
    <x v="4"/>
    <x v="0"/>
    <m/>
  </r>
  <r>
    <n v="185476"/>
    <x v="0"/>
    <x v="0"/>
    <x v="0"/>
    <x v="0"/>
    <x v="0"/>
    <x v="361"/>
    <x v="0"/>
    <x v="0"/>
    <s v="Tesseramento"/>
    <x v="0"/>
    <x v="4"/>
    <x v="0"/>
    <m/>
  </r>
  <r>
    <n v="193293"/>
    <x v="1"/>
    <x v="0"/>
    <x v="0"/>
    <x v="0"/>
    <x v="0"/>
    <x v="361"/>
    <x v="0"/>
    <x v="0"/>
    <s v="Tesseramento"/>
    <x v="0"/>
    <x v="7"/>
    <x v="0"/>
    <m/>
  </r>
  <r>
    <n v="193292"/>
    <x v="1"/>
    <x v="0"/>
    <x v="0"/>
    <x v="2"/>
    <x v="0"/>
    <x v="361"/>
    <x v="0"/>
    <x v="0"/>
    <s v="Tesseramento"/>
    <x v="0"/>
    <x v="5"/>
    <x v="0"/>
    <m/>
  </r>
  <r>
    <n v="189303"/>
    <x v="0"/>
    <x v="0"/>
    <x v="0"/>
    <x v="0"/>
    <x v="0"/>
    <x v="361"/>
    <x v="0"/>
    <x v="1"/>
    <s v="Tesseramento"/>
    <x v="0"/>
    <x v="4"/>
    <x v="0"/>
    <m/>
  </r>
  <r>
    <n v="72140"/>
    <x v="0"/>
    <x v="0"/>
    <x v="2"/>
    <x v="0"/>
    <x v="0"/>
    <x v="361"/>
    <x v="0"/>
    <x v="0"/>
    <s v="Tesseramento"/>
    <x v="0"/>
    <x v="4"/>
    <x v="0"/>
    <m/>
  </r>
  <r>
    <n v="192631"/>
    <x v="0"/>
    <x v="0"/>
    <x v="0"/>
    <x v="0"/>
    <x v="4"/>
    <x v="249"/>
    <x v="0"/>
    <x v="0"/>
    <s v="Tesseramento"/>
    <x v="1"/>
    <x v="0"/>
    <x v="0"/>
    <m/>
  </r>
  <r>
    <n v="13366"/>
    <x v="0"/>
    <x v="0"/>
    <x v="0"/>
    <x v="0"/>
    <x v="4"/>
    <x v="249"/>
    <x v="0"/>
    <x v="1"/>
    <s v="Tesseramento"/>
    <x v="1"/>
    <x v="4"/>
    <x v="0"/>
    <m/>
  </r>
  <r>
    <n v="140807"/>
    <x v="0"/>
    <x v="0"/>
    <x v="0"/>
    <x v="0"/>
    <x v="4"/>
    <x v="249"/>
    <x v="0"/>
    <x v="0"/>
    <s v="Tesseramento"/>
    <x v="1"/>
    <x v="4"/>
    <x v="0"/>
    <m/>
  </r>
  <r>
    <n v="206106"/>
    <x v="0"/>
    <x v="0"/>
    <x v="0"/>
    <x v="1"/>
    <x v="4"/>
    <x v="249"/>
    <x v="0"/>
    <x v="1"/>
    <s v="Tesseramento"/>
    <x v="1"/>
    <x v="4"/>
    <x v="0"/>
    <m/>
  </r>
  <r>
    <n v="206103"/>
    <x v="0"/>
    <x v="0"/>
    <x v="0"/>
    <x v="1"/>
    <x v="4"/>
    <x v="249"/>
    <x v="0"/>
    <x v="1"/>
    <s v="Tesseramento"/>
    <x v="1"/>
    <x v="3"/>
    <x v="0"/>
    <m/>
  </r>
  <r>
    <n v="7582"/>
    <x v="0"/>
    <x v="0"/>
    <x v="0"/>
    <x v="0"/>
    <x v="4"/>
    <x v="249"/>
    <x v="0"/>
    <x v="1"/>
    <s v="Tesseramento"/>
    <x v="1"/>
    <x v="3"/>
    <x v="0"/>
    <m/>
  </r>
  <r>
    <n v="7586"/>
    <x v="0"/>
    <x v="0"/>
    <x v="0"/>
    <x v="0"/>
    <x v="4"/>
    <x v="249"/>
    <x v="0"/>
    <x v="0"/>
    <s v="Tesseramento"/>
    <x v="1"/>
    <x v="3"/>
    <x v="0"/>
    <m/>
  </r>
  <r>
    <n v="158421"/>
    <x v="0"/>
    <x v="0"/>
    <x v="0"/>
    <x v="0"/>
    <x v="8"/>
    <x v="46"/>
    <x v="0"/>
    <x v="0"/>
    <s v="Tesseramento"/>
    <x v="0"/>
    <x v="3"/>
    <x v="0"/>
    <m/>
  </r>
  <r>
    <n v="55532"/>
    <x v="0"/>
    <x v="0"/>
    <x v="0"/>
    <x v="0"/>
    <x v="4"/>
    <x v="249"/>
    <x v="0"/>
    <x v="0"/>
    <s v="Tesseramento"/>
    <x v="1"/>
    <x v="0"/>
    <x v="0"/>
    <m/>
  </r>
  <r>
    <n v="231201"/>
    <x v="1"/>
    <x v="0"/>
    <x v="0"/>
    <x v="2"/>
    <x v="4"/>
    <x v="249"/>
    <x v="0"/>
    <x v="0"/>
    <s v="Tesseramento"/>
    <x v="1"/>
    <x v="5"/>
    <x v="0"/>
    <m/>
  </r>
  <r>
    <n v="231200"/>
    <x v="0"/>
    <x v="0"/>
    <x v="0"/>
    <x v="2"/>
    <x v="4"/>
    <x v="249"/>
    <x v="0"/>
    <x v="0"/>
    <s v="Tesseramento"/>
    <x v="1"/>
    <x v="0"/>
    <x v="0"/>
    <m/>
  </r>
  <r>
    <n v="190494"/>
    <x v="0"/>
    <x v="0"/>
    <x v="0"/>
    <x v="0"/>
    <x v="4"/>
    <x v="249"/>
    <x v="0"/>
    <x v="0"/>
    <s v="Tesseramento"/>
    <x v="1"/>
    <x v="4"/>
    <x v="0"/>
    <m/>
  </r>
  <r>
    <n v="190493"/>
    <x v="0"/>
    <x v="0"/>
    <x v="0"/>
    <x v="0"/>
    <x v="4"/>
    <x v="249"/>
    <x v="0"/>
    <x v="0"/>
    <s v="Tesseramento"/>
    <x v="1"/>
    <x v="1"/>
    <x v="0"/>
    <m/>
  </r>
  <r>
    <n v="190175"/>
    <x v="0"/>
    <x v="0"/>
    <x v="0"/>
    <x v="0"/>
    <x v="4"/>
    <x v="249"/>
    <x v="0"/>
    <x v="0"/>
    <s v="Tesseramento"/>
    <x v="1"/>
    <x v="3"/>
    <x v="0"/>
    <m/>
  </r>
  <r>
    <n v="133572"/>
    <x v="0"/>
    <x v="0"/>
    <x v="0"/>
    <x v="0"/>
    <x v="4"/>
    <x v="249"/>
    <x v="0"/>
    <x v="0"/>
    <s v="Tesseramento"/>
    <x v="1"/>
    <x v="0"/>
    <x v="0"/>
    <m/>
  </r>
  <r>
    <n v="217279"/>
    <x v="0"/>
    <x v="0"/>
    <x v="0"/>
    <x v="0"/>
    <x v="4"/>
    <x v="249"/>
    <x v="0"/>
    <x v="0"/>
    <s v="Tesseramento"/>
    <x v="1"/>
    <x v="4"/>
    <x v="0"/>
    <m/>
  </r>
  <r>
    <n v="4058"/>
    <x v="0"/>
    <x v="0"/>
    <x v="0"/>
    <x v="0"/>
    <x v="4"/>
    <x v="249"/>
    <x v="0"/>
    <x v="0"/>
    <s v="Tesseramento"/>
    <x v="1"/>
    <x v="4"/>
    <x v="0"/>
    <m/>
  </r>
  <r>
    <n v="78646"/>
    <x v="0"/>
    <x v="0"/>
    <x v="0"/>
    <x v="0"/>
    <x v="1"/>
    <x v="20"/>
    <x v="0"/>
    <x v="1"/>
    <s v="Tesseramento"/>
    <x v="0"/>
    <x v="3"/>
    <x v="0"/>
    <m/>
  </r>
  <r>
    <n v="167689"/>
    <x v="0"/>
    <x v="0"/>
    <x v="0"/>
    <x v="1"/>
    <x v="4"/>
    <x v="249"/>
    <x v="0"/>
    <x v="0"/>
    <s v="Tesseramento"/>
    <x v="1"/>
    <x v="4"/>
    <x v="0"/>
    <m/>
  </r>
  <r>
    <n v="167688"/>
    <x v="0"/>
    <x v="0"/>
    <x v="0"/>
    <x v="3"/>
    <x v="4"/>
    <x v="249"/>
    <x v="0"/>
    <x v="1"/>
    <s v="Tesseramento"/>
    <x v="1"/>
    <x v="4"/>
    <x v="0"/>
    <m/>
  </r>
  <r>
    <n v="178569"/>
    <x v="0"/>
    <x v="0"/>
    <x v="0"/>
    <x v="0"/>
    <x v="4"/>
    <x v="249"/>
    <x v="0"/>
    <x v="0"/>
    <s v="Tesseramento"/>
    <x v="1"/>
    <x v="4"/>
    <x v="0"/>
    <m/>
  </r>
  <r>
    <n v="164540"/>
    <x v="0"/>
    <x v="0"/>
    <x v="0"/>
    <x v="0"/>
    <x v="4"/>
    <x v="249"/>
    <x v="0"/>
    <x v="0"/>
    <s v="Tesseramento"/>
    <x v="1"/>
    <x v="3"/>
    <x v="0"/>
    <m/>
  </r>
  <r>
    <n v="164539"/>
    <x v="0"/>
    <x v="0"/>
    <x v="0"/>
    <x v="0"/>
    <x v="4"/>
    <x v="249"/>
    <x v="0"/>
    <x v="1"/>
    <s v="Tesseramento"/>
    <x v="1"/>
    <x v="3"/>
    <x v="0"/>
    <m/>
  </r>
  <r>
    <n v="234992"/>
    <x v="0"/>
    <x v="0"/>
    <x v="1"/>
    <x v="1"/>
    <x v="7"/>
    <x v="259"/>
    <x v="0"/>
    <x v="1"/>
    <s v="Tesseramento"/>
    <x v="0"/>
    <x v="4"/>
    <x v="0"/>
    <m/>
  </r>
  <r>
    <n v="144846"/>
    <x v="0"/>
    <x v="0"/>
    <x v="0"/>
    <x v="0"/>
    <x v="4"/>
    <x v="249"/>
    <x v="0"/>
    <x v="0"/>
    <s v="Tesseramento"/>
    <x v="1"/>
    <x v="4"/>
    <x v="0"/>
    <m/>
  </r>
  <r>
    <n v="144367"/>
    <x v="0"/>
    <x v="0"/>
    <x v="0"/>
    <x v="0"/>
    <x v="4"/>
    <x v="249"/>
    <x v="0"/>
    <x v="0"/>
    <s v="Tesseramento"/>
    <x v="1"/>
    <x v="0"/>
    <x v="0"/>
    <m/>
  </r>
  <r>
    <n v="196936"/>
    <x v="0"/>
    <x v="0"/>
    <x v="0"/>
    <x v="0"/>
    <x v="4"/>
    <x v="249"/>
    <x v="0"/>
    <x v="0"/>
    <s v="Tesseramento"/>
    <x v="1"/>
    <x v="0"/>
    <x v="0"/>
    <m/>
  </r>
  <r>
    <n v="227523"/>
    <x v="1"/>
    <x v="0"/>
    <x v="0"/>
    <x v="1"/>
    <x v="4"/>
    <x v="249"/>
    <x v="0"/>
    <x v="0"/>
    <s v="Tesseramento"/>
    <x v="1"/>
    <x v="5"/>
    <x v="0"/>
    <m/>
  </r>
  <r>
    <n v="146938"/>
    <x v="0"/>
    <x v="0"/>
    <x v="0"/>
    <x v="0"/>
    <x v="4"/>
    <x v="249"/>
    <x v="0"/>
    <x v="0"/>
    <s v="Tesseramento"/>
    <x v="1"/>
    <x v="3"/>
    <x v="0"/>
    <m/>
  </r>
  <r>
    <n v="208355"/>
    <x v="0"/>
    <x v="0"/>
    <x v="0"/>
    <x v="1"/>
    <x v="4"/>
    <x v="249"/>
    <x v="0"/>
    <x v="1"/>
    <s v="Tesseramento"/>
    <x v="1"/>
    <x v="3"/>
    <x v="0"/>
    <m/>
  </r>
  <r>
    <n v="121317"/>
    <x v="0"/>
    <x v="0"/>
    <x v="0"/>
    <x v="0"/>
    <x v="4"/>
    <x v="249"/>
    <x v="0"/>
    <x v="0"/>
    <s v="Tesseramento"/>
    <x v="1"/>
    <x v="3"/>
    <x v="0"/>
    <m/>
  </r>
  <r>
    <n v="95415"/>
    <x v="0"/>
    <x v="0"/>
    <x v="0"/>
    <x v="0"/>
    <x v="7"/>
    <x v="259"/>
    <x v="0"/>
    <x v="0"/>
    <s v="Tesseramento"/>
    <x v="0"/>
    <x v="4"/>
    <x v="0"/>
    <m/>
  </r>
  <r>
    <n v="141636"/>
    <x v="0"/>
    <x v="0"/>
    <x v="0"/>
    <x v="0"/>
    <x v="1"/>
    <x v="20"/>
    <x v="0"/>
    <x v="0"/>
    <s v="Tesseramento"/>
    <x v="0"/>
    <x v="3"/>
    <x v="0"/>
    <m/>
  </r>
  <r>
    <n v="22310"/>
    <x v="0"/>
    <x v="0"/>
    <x v="0"/>
    <x v="0"/>
    <x v="7"/>
    <x v="259"/>
    <x v="0"/>
    <x v="1"/>
    <s v="Tesseramento"/>
    <x v="0"/>
    <x v="3"/>
    <x v="0"/>
    <m/>
  </r>
  <r>
    <n v="103787"/>
    <x v="0"/>
    <x v="0"/>
    <x v="0"/>
    <x v="0"/>
    <x v="7"/>
    <x v="259"/>
    <x v="0"/>
    <x v="0"/>
    <s v="Tesseramento"/>
    <x v="0"/>
    <x v="3"/>
    <x v="0"/>
    <m/>
  </r>
  <r>
    <n v="113420"/>
    <x v="0"/>
    <x v="0"/>
    <x v="0"/>
    <x v="0"/>
    <x v="7"/>
    <x v="259"/>
    <x v="0"/>
    <x v="1"/>
    <s v="Tesseramento"/>
    <x v="0"/>
    <x v="0"/>
    <x v="0"/>
    <m/>
  </r>
  <r>
    <n v="133349"/>
    <x v="0"/>
    <x v="0"/>
    <x v="0"/>
    <x v="1"/>
    <x v="7"/>
    <x v="242"/>
    <x v="0"/>
    <x v="0"/>
    <s v="Tesseramento"/>
    <x v="0"/>
    <x v="3"/>
    <x v="0"/>
    <m/>
  </r>
  <r>
    <n v="179576"/>
    <x v="0"/>
    <x v="0"/>
    <x v="0"/>
    <x v="1"/>
    <x v="7"/>
    <x v="242"/>
    <x v="0"/>
    <x v="0"/>
    <s v="Tesseramento"/>
    <x v="0"/>
    <x v="4"/>
    <x v="0"/>
    <m/>
  </r>
  <r>
    <n v="88185"/>
    <x v="0"/>
    <x v="0"/>
    <x v="0"/>
    <x v="0"/>
    <x v="12"/>
    <x v="314"/>
    <x v="0"/>
    <x v="0"/>
    <s v="Tesseramento"/>
    <x v="0"/>
    <x v="0"/>
    <x v="0"/>
    <m/>
  </r>
  <r>
    <n v="132601"/>
    <x v="1"/>
    <x v="0"/>
    <x v="0"/>
    <x v="0"/>
    <x v="7"/>
    <x v="30"/>
    <x v="0"/>
    <x v="0"/>
    <s v="Tesseramento"/>
    <x v="1"/>
    <x v="2"/>
    <x v="0"/>
    <m/>
  </r>
  <r>
    <n v="118120"/>
    <x v="0"/>
    <x v="0"/>
    <x v="0"/>
    <x v="0"/>
    <x v="7"/>
    <x v="30"/>
    <x v="0"/>
    <x v="0"/>
    <s v="Tesseramento"/>
    <x v="1"/>
    <x v="1"/>
    <x v="0"/>
    <m/>
  </r>
  <r>
    <n v="110346"/>
    <x v="0"/>
    <x v="0"/>
    <x v="0"/>
    <x v="1"/>
    <x v="4"/>
    <x v="47"/>
    <x v="0"/>
    <x v="0"/>
    <s v="Tesseramento"/>
    <x v="0"/>
    <x v="3"/>
    <x v="0"/>
    <m/>
  </r>
  <r>
    <n v="145997"/>
    <x v="0"/>
    <x v="0"/>
    <x v="2"/>
    <x v="1"/>
    <x v="4"/>
    <x v="47"/>
    <x v="0"/>
    <x v="0"/>
    <s v="Tesseramento"/>
    <x v="0"/>
    <x v="1"/>
    <x v="0"/>
    <m/>
  </r>
  <r>
    <n v="145996"/>
    <x v="0"/>
    <x v="0"/>
    <x v="2"/>
    <x v="1"/>
    <x v="4"/>
    <x v="47"/>
    <x v="0"/>
    <x v="0"/>
    <s v="Tesseramento"/>
    <x v="0"/>
    <x v="1"/>
    <x v="0"/>
    <m/>
  </r>
  <r>
    <n v="145998"/>
    <x v="0"/>
    <x v="0"/>
    <x v="2"/>
    <x v="1"/>
    <x v="4"/>
    <x v="47"/>
    <x v="0"/>
    <x v="0"/>
    <s v="Tesseramento"/>
    <x v="0"/>
    <x v="3"/>
    <x v="0"/>
    <m/>
  </r>
  <r>
    <n v="77695"/>
    <x v="0"/>
    <x v="0"/>
    <x v="0"/>
    <x v="1"/>
    <x v="11"/>
    <x v="189"/>
    <x v="0"/>
    <x v="1"/>
    <s v="Tesseramento"/>
    <x v="1"/>
    <x v="4"/>
    <x v="0"/>
    <m/>
  </r>
  <r>
    <n v="69487"/>
    <x v="0"/>
    <x v="0"/>
    <x v="0"/>
    <x v="1"/>
    <x v="11"/>
    <x v="189"/>
    <x v="0"/>
    <x v="1"/>
    <s v="Tesseramento"/>
    <x v="1"/>
    <x v="4"/>
    <x v="0"/>
    <m/>
  </r>
  <r>
    <n v="121501"/>
    <x v="0"/>
    <x v="0"/>
    <x v="0"/>
    <x v="0"/>
    <x v="4"/>
    <x v="52"/>
    <x v="0"/>
    <x v="0"/>
    <s v="Tesseramento"/>
    <x v="1"/>
    <x v="1"/>
    <x v="0"/>
    <m/>
  </r>
  <r>
    <n v="42388"/>
    <x v="0"/>
    <x v="0"/>
    <x v="0"/>
    <x v="0"/>
    <x v="7"/>
    <x v="45"/>
    <x v="0"/>
    <x v="0"/>
    <s v="Tesseramento"/>
    <x v="1"/>
    <x v="0"/>
    <x v="0"/>
    <m/>
  </r>
  <r>
    <n v="230777"/>
    <x v="0"/>
    <x v="1"/>
    <x v="0"/>
    <x v="1"/>
    <x v="4"/>
    <x v="80"/>
    <x v="0"/>
    <x v="0"/>
    <s v="Tesseramento"/>
    <x v="1"/>
    <x v="1"/>
    <x v="0"/>
    <m/>
  </r>
  <r>
    <n v="234914"/>
    <x v="0"/>
    <x v="0"/>
    <x v="1"/>
    <x v="2"/>
    <x v="11"/>
    <x v="142"/>
    <x v="0"/>
    <x v="0"/>
    <s v="Tesseramento"/>
    <x v="1"/>
    <x v="3"/>
    <x v="0"/>
    <m/>
  </r>
  <r>
    <n v="177267"/>
    <x v="0"/>
    <x v="0"/>
    <x v="0"/>
    <x v="1"/>
    <x v="11"/>
    <x v="142"/>
    <x v="0"/>
    <x v="0"/>
    <s v="Tesseramento"/>
    <x v="1"/>
    <x v="0"/>
    <x v="0"/>
    <m/>
  </r>
  <r>
    <n v="195686"/>
    <x v="0"/>
    <x v="0"/>
    <x v="0"/>
    <x v="0"/>
    <x v="11"/>
    <x v="142"/>
    <x v="0"/>
    <x v="0"/>
    <s v="Tesseramento"/>
    <x v="1"/>
    <x v="0"/>
    <x v="0"/>
    <m/>
  </r>
  <r>
    <n v="192411"/>
    <x v="1"/>
    <x v="0"/>
    <x v="0"/>
    <x v="0"/>
    <x v="4"/>
    <x v="256"/>
    <x v="0"/>
    <x v="0"/>
    <s v="Tesseramento"/>
    <x v="1"/>
    <x v="2"/>
    <x v="0"/>
    <m/>
  </r>
  <r>
    <n v="192410"/>
    <x v="1"/>
    <x v="0"/>
    <x v="0"/>
    <x v="0"/>
    <x v="4"/>
    <x v="256"/>
    <x v="0"/>
    <x v="0"/>
    <s v="Tesseramento"/>
    <x v="1"/>
    <x v="7"/>
    <x v="0"/>
    <m/>
  </r>
  <r>
    <n v="48940"/>
    <x v="0"/>
    <x v="0"/>
    <x v="0"/>
    <x v="0"/>
    <x v="11"/>
    <x v="142"/>
    <x v="0"/>
    <x v="0"/>
    <s v="Tesseramento"/>
    <x v="1"/>
    <x v="0"/>
    <x v="0"/>
    <m/>
  </r>
  <r>
    <n v="65126"/>
    <x v="0"/>
    <x v="0"/>
    <x v="0"/>
    <x v="0"/>
    <x v="11"/>
    <x v="142"/>
    <x v="0"/>
    <x v="0"/>
    <s v="Tesseramento"/>
    <x v="1"/>
    <x v="3"/>
    <x v="0"/>
    <m/>
  </r>
  <r>
    <n v="164636"/>
    <x v="0"/>
    <x v="0"/>
    <x v="0"/>
    <x v="0"/>
    <x v="11"/>
    <x v="142"/>
    <x v="0"/>
    <x v="0"/>
    <s v="Tesseramento"/>
    <x v="1"/>
    <x v="0"/>
    <x v="0"/>
    <m/>
  </r>
  <r>
    <n v="150084"/>
    <x v="0"/>
    <x v="0"/>
    <x v="0"/>
    <x v="0"/>
    <x v="11"/>
    <x v="142"/>
    <x v="0"/>
    <x v="0"/>
    <s v="Tesseramento"/>
    <x v="1"/>
    <x v="0"/>
    <x v="0"/>
    <m/>
  </r>
  <r>
    <n v="127941"/>
    <x v="0"/>
    <x v="0"/>
    <x v="0"/>
    <x v="0"/>
    <x v="11"/>
    <x v="142"/>
    <x v="0"/>
    <x v="0"/>
    <s v="Tesseramento"/>
    <x v="1"/>
    <x v="0"/>
    <x v="0"/>
    <m/>
  </r>
  <r>
    <n v="139390"/>
    <x v="0"/>
    <x v="0"/>
    <x v="0"/>
    <x v="0"/>
    <x v="11"/>
    <x v="142"/>
    <x v="0"/>
    <x v="0"/>
    <s v="Tesseramento"/>
    <x v="1"/>
    <x v="4"/>
    <x v="0"/>
    <m/>
  </r>
  <r>
    <n v="31464"/>
    <x v="0"/>
    <x v="0"/>
    <x v="0"/>
    <x v="0"/>
    <x v="11"/>
    <x v="142"/>
    <x v="0"/>
    <x v="0"/>
    <s v="Tesseramento"/>
    <x v="1"/>
    <x v="4"/>
    <x v="0"/>
    <m/>
  </r>
  <r>
    <n v="235109"/>
    <x v="1"/>
    <x v="0"/>
    <x v="1"/>
    <x v="3"/>
    <x v="8"/>
    <x v="237"/>
    <x v="0"/>
    <x v="0"/>
    <s v="Tesseramento"/>
    <x v="1"/>
    <x v="5"/>
    <x v="0"/>
    <m/>
  </r>
  <r>
    <n v="124923"/>
    <x v="0"/>
    <x v="0"/>
    <x v="0"/>
    <x v="0"/>
    <x v="11"/>
    <x v="142"/>
    <x v="0"/>
    <x v="0"/>
    <s v="Tesseramento"/>
    <x v="1"/>
    <x v="1"/>
    <x v="0"/>
    <m/>
  </r>
  <r>
    <n v="15102"/>
    <x v="0"/>
    <x v="0"/>
    <x v="0"/>
    <x v="0"/>
    <x v="11"/>
    <x v="142"/>
    <x v="0"/>
    <x v="0"/>
    <s v="Tesseramento"/>
    <x v="1"/>
    <x v="3"/>
    <x v="0"/>
    <m/>
  </r>
  <r>
    <n v="61875"/>
    <x v="0"/>
    <x v="0"/>
    <x v="0"/>
    <x v="0"/>
    <x v="11"/>
    <x v="142"/>
    <x v="0"/>
    <x v="1"/>
    <s v="Tesseramento"/>
    <x v="1"/>
    <x v="3"/>
    <x v="0"/>
    <m/>
  </r>
  <r>
    <n v="3948"/>
    <x v="0"/>
    <x v="0"/>
    <x v="0"/>
    <x v="0"/>
    <x v="11"/>
    <x v="142"/>
    <x v="0"/>
    <x v="1"/>
    <s v="Tesseramento"/>
    <x v="1"/>
    <x v="4"/>
    <x v="0"/>
    <m/>
  </r>
  <r>
    <n v="40733"/>
    <x v="0"/>
    <x v="0"/>
    <x v="0"/>
    <x v="0"/>
    <x v="11"/>
    <x v="142"/>
    <x v="0"/>
    <x v="0"/>
    <s v="Tesseramento"/>
    <x v="1"/>
    <x v="3"/>
    <x v="0"/>
    <m/>
  </r>
  <r>
    <n v="67740"/>
    <x v="0"/>
    <x v="0"/>
    <x v="0"/>
    <x v="0"/>
    <x v="11"/>
    <x v="142"/>
    <x v="0"/>
    <x v="0"/>
    <s v="Tesseramento"/>
    <x v="1"/>
    <x v="4"/>
    <x v="0"/>
    <m/>
  </r>
  <r>
    <n v="105068"/>
    <x v="0"/>
    <x v="0"/>
    <x v="0"/>
    <x v="0"/>
    <x v="11"/>
    <x v="142"/>
    <x v="0"/>
    <x v="0"/>
    <s v="Tesseramento"/>
    <x v="1"/>
    <x v="0"/>
    <x v="0"/>
    <m/>
  </r>
  <r>
    <n v="105536"/>
    <x v="0"/>
    <x v="0"/>
    <x v="0"/>
    <x v="0"/>
    <x v="11"/>
    <x v="142"/>
    <x v="0"/>
    <x v="0"/>
    <s v="Tesseramento"/>
    <x v="1"/>
    <x v="0"/>
    <x v="0"/>
    <m/>
  </r>
  <r>
    <n v="129234"/>
    <x v="0"/>
    <x v="0"/>
    <x v="0"/>
    <x v="0"/>
    <x v="11"/>
    <x v="142"/>
    <x v="0"/>
    <x v="0"/>
    <s v="Tesseramento"/>
    <x v="1"/>
    <x v="0"/>
    <x v="0"/>
    <m/>
  </r>
  <r>
    <n v="184932"/>
    <x v="0"/>
    <x v="0"/>
    <x v="0"/>
    <x v="0"/>
    <x v="11"/>
    <x v="142"/>
    <x v="0"/>
    <x v="0"/>
    <s v="Tesseramento"/>
    <x v="1"/>
    <x v="0"/>
    <x v="0"/>
    <m/>
  </r>
  <r>
    <n v="137350"/>
    <x v="0"/>
    <x v="0"/>
    <x v="0"/>
    <x v="0"/>
    <x v="11"/>
    <x v="142"/>
    <x v="0"/>
    <x v="0"/>
    <s v="Tesseramento"/>
    <x v="1"/>
    <x v="0"/>
    <x v="0"/>
    <m/>
  </r>
  <r>
    <n v="165651"/>
    <x v="0"/>
    <x v="0"/>
    <x v="0"/>
    <x v="0"/>
    <x v="11"/>
    <x v="142"/>
    <x v="0"/>
    <x v="0"/>
    <s v="Tesseramento"/>
    <x v="1"/>
    <x v="3"/>
    <x v="0"/>
    <m/>
  </r>
  <r>
    <n v="150139"/>
    <x v="0"/>
    <x v="0"/>
    <x v="0"/>
    <x v="0"/>
    <x v="11"/>
    <x v="142"/>
    <x v="0"/>
    <x v="0"/>
    <s v="Tesseramento"/>
    <x v="1"/>
    <x v="0"/>
    <x v="0"/>
    <m/>
  </r>
  <r>
    <n v="216846"/>
    <x v="0"/>
    <x v="0"/>
    <x v="0"/>
    <x v="1"/>
    <x v="11"/>
    <x v="142"/>
    <x v="0"/>
    <x v="0"/>
    <s v="Tesseramento"/>
    <x v="1"/>
    <x v="0"/>
    <x v="0"/>
    <m/>
  </r>
  <r>
    <n v="97226"/>
    <x v="0"/>
    <x v="0"/>
    <x v="0"/>
    <x v="0"/>
    <x v="11"/>
    <x v="142"/>
    <x v="0"/>
    <x v="1"/>
    <s v="Tesseramento"/>
    <x v="1"/>
    <x v="1"/>
    <x v="0"/>
    <m/>
  </r>
  <r>
    <n v="15989"/>
    <x v="0"/>
    <x v="2"/>
    <x v="0"/>
    <x v="0"/>
    <x v="7"/>
    <x v="242"/>
    <x v="1"/>
    <x v="0"/>
    <s v="Tesseramento"/>
    <x v="0"/>
    <x v="8"/>
    <x v="0"/>
    <m/>
  </r>
  <r>
    <n v="56324"/>
    <x v="0"/>
    <x v="0"/>
    <x v="0"/>
    <x v="0"/>
    <x v="11"/>
    <x v="142"/>
    <x v="0"/>
    <x v="0"/>
    <s v="Tesseramento"/>
    <x v="1"/>
    <x v="3"/>
    <x v="0"/>
    <m/>
  </r>
  <r>
    <n v="179859"/>
    <x v="0"/>
    <x v="0"/>
    <x v="0"/>
    <x v="0"/>
    <x v="11"/>
    <x v="345"/>
    <x v="0"/>
    <x v="0"/>
    <s v="Tesseramento"/>
    <x v="0"/>
    <x v="3"/>
    <x v="0"/>
    <m/>
  </r>
  <r>
    <n v="180677"/>
    <x v="0"/>
    <x v="0"/>
    <x v="0"/>
    <x v="0"/>
    <x v="11"/>
    <x v="142"/>
    <x v="0"/>
    <x v="1"/>
    <s v="Tesseramento"/>
    <x v="1"/>
    <x v="3"/>
    <x v="0"/>
    <m/>
  </r>
  <r>
    <n v="164603"/>
    <x v="0"/>
    <x v="0"/>
    <x v="0"/>
    <x v="0"/>
    <x v="11"/>
    <x v="142"/>
    <x v="0"/>
    <x v="0"/>
    <s v="Tesseramento"/>
    <x v="1"/>
    <x v="0"/>
    <x v="0"/>
    <m/>
  </r>
  <r>
    <n v="99564"/>
    <x v="0"/>
    <x v="0"/>
    <x v="0"/>
    <x v="0"/>
    <x v="11"/>
    <x v="142"/>
    <x v="0"/>
    <x v="0"/>
    <s v="Tesseramento"/>
    <x v="1"/>
    <x v="4"/>
    <x v="0"/>
    <m/>
  </r>
  <r>
    <n v="200654"/>
    <x v="0"/>
    <x v="1"/>
    <x v="0"/>
    <x v="0"/>
    <x v="12"/>
    <x v="133"/>
    <x v="0"/>
    <x v="0"/>
    <s v="Tesseramento"/>
    <x v="0"/>
    <x v="4"/>
    <x v="0"/>
    <m/>
  </r>
  <r>
    <n v="196254"/>
    <x v="0"/>
    <x v="0"/>
    <x v="0"/>
    <x v="0"/>
    <x v="11"/>
    <x v="142"/>
    <x v="0"/>
    <x v="0"/>
    <s v="Tesseramento"/>
    <x v="1"/>
    <x v="0"/>
    <x v="0"/>
    <m/>
  </r>
  <r>
    <n v="92476"/>
    <x v="0"/>
    <x v="0"/>
    <x v="0"/>
    <x v="0"/>
    <x v="11"/>
    <x v="142"/>
    <x v="0"/>
    <x v="0"/>
    <s v="Tesseramento"/>
    <x v="1"/>
    <x v="0"/>
    <x v="0"/>
    <m/>
  </r>
  <r>
    <n v="157703"/>
    <x v="0"/>
    <x v="0"/>
    <x v="0"/>
    <x v="0"/>
    <x v="11"/>
    <x v="142"/>
    <x v="0"/>
    <x v="0"/>
    <s v="Tesseramento"/>
    <x v="1"/>
    <x v="0"/>
    <x v="0"/>
    <m/>
  </r>
  <r>
    <n v="193306"/>
    <x v="0"/>
    <x v="0"/>
    <x v="0"/>
    <x v="1"/>
    <x v="11"/>
    <x v="142"/>
    <x v="0"/>
    <x v="1"/>
    <s v="Tesseramento"/>
    <x v="1"/>
    <x v="4"/>
    <x v="0"/>
    <m/>
  </r>
  <r>
    <n v="57632"/>
    <x v="0"/>
    <x v="0"/>
    <x v="0"/>
    <x v="0"/>
    <x v="11"/>
    <x v="142"/>
    <x v="0"/>
    <x v="0"/>
    <s v="Tesseramento"/>
    <x v="1"/>
    <x v="4"/>
    <x v="0"/>
    <m/>
  </r>
  <r>
    <n v="14908"/>
    <x v="0"/>
    <x v="0"/>
    <x v="0"/>
    <x v="0"/>
    <x v="11"/>
    <x v="142"/>
    <x v="0"/>
    <x v="0"/>
    <s v="Tesseramento"/>
    <x v="1"/>
    <x v="0"/>
    <x v="0"/>
    <m/>
  </r>
  <r>
    <n v="118000"/>
    <x v="0"/>
    <x v="0"/>
    <x v="0"/>
    <x v="0"/>
    <x v="11"/>
    <x v="142"/>
    <x v="0"/>
    <x v="0"/>
    <s v="Tesseramento"/>
    <x v="1"/>
    <x v="0"/>
    <x v="0"/>
    <m/>
  </r>
  <r>
    <n v="229558"/>
    <x v="0"/>
    <x v="0"/>
    <x v="0"/>
    <x v="0"/>
    <x v="11"/>
    <x v="142"/>
    <x v="0"/>
    <x v="0"/>
    <s v="Tesseramento"/>
    <x v="1"/>
    <x v="0"/>
    <x v="0"/>
    <m/>
  </r>
  <r>
    <n v="96110"/>
    <x v="0"/>
    <x v="0"/>
    <x v="0"/>
    <x v="0"/>
    <x v="11"/>
    <x v="142"/>
    <x v="0"/>
    <x v="0"/>
    <s v="Tesseramento"/>
    <x v="1"/>
    <x v="0"/>
    <x v="0"/>
    <m/>
  </r>
  <r>
    <n v="123451"/>
    <x v="0"/>
    <x v="0"/>
    <x v="0"/>
    <x v="0"/>
    <x v="11"/>
    <x v="142"/>
    <x v="0"/>
    <x v="0"/>
    <s v="Tesseramento"/>
    <x v="1"/>
    <x v="3"/>
    <x v="0"/>
    <m/>
  </r>
  <r>
    <n v="51150"/>
    <x v="0"/>
    <x v="0"/>
    <x v="0"/>
    <x v="0"/>
    <x v="11"/>
    <x v="142"/>
    <x v="0"/>
    <x v="1"/>
    <s v="Tesseramento"/>
    <x v="1"/>
    <x v="4"/>
    <x v="0"/>
    <m/>
  </r>
  <r>
    <n v="234942"/>
    <x v="0"/>
    <x v="0"/>
    <x v="1"/>
    <x v="1"/>
    <x v="9"/>
    <x v="255"/>
    <x v="0"/>
    <x v="0"/>
    <s v="Tesseramento"/>
    <x v="0"/>
    <x v="1"/>
    <x v="0"/>
    <m/>
  </r>
  <r>
    <n v="205739"/>
    <x v="0"/>
    <x v="0"/>
    <x v="0"/>
    <x v="0"/>
    <x v="11"/>
    <x v="142"/>
    <x v="0"/>
    <x v="1"/>
    <s v="Tesseramento"/>
    <x v="1"/>
    <x v="0"/>
    <x v="0"/>
    <m/>
  </r>
  <r>
    <n v="142000"/>
    <x v="0"/>
    <x v="0"/>
    <x v="0"/>
    <x v="0"/>
    <x v="11"/>
    <x v="142"/>
    <x v="0"/>
    <x v="1"/>
    <s v="Tesseramento"/>
    <x v="1"/>
    <x v="3"/>
    <x v="0"/>
    <m/>
  </r>
  <r>
    <n v="170567"/>
    <x v="0"/>
    <x v="0"/>
    <x v="0"/>
    <x v="0"/>
    <x v="11"/>
    <x v="142"/>
    <x v="0"/>
    <x v="0"/>
    <s v="Tesseramento"/>
    <x v="1"/>
    <x v="0"/>
    <x v="0"/>
    <m/>
  </r>
  <r>
    <n v="126764"/>
    <x v="0"/>
    <x v="0"/>
    <x v="0"/>
    <x v="0"/>
    <x v="12"/>
    <x v="254"/>
    <x v="0"/>
    <x v="1"/>
    <s v="Tesseramento"/>
    <x v="0"/>
    <x v="3"/>
    <x v="0"/>
    <m/>
  </r>
  <r>
    <n v="181956"/>
    <x v="0"/>
    <x v="0"/>
    <x v="0"/>
    <x v="0"/>
    <x v="12"/>
    <x v="254"/>
    <x v="0"/>
    <x v="0"/>
    <s v="Tesseramento"/>
    <x v="0"/>
    <x v="0"/>
    <x v="0"/>
    <m/>
  </r>
  <r>
    <n v="149548"/>
    <x v="0"/>
    <x v="0"/>
    <x v="0"/>
    <x v="0"/>
    <x v="12"/>
    <x v="254"/>
    <x v="0"/>
    <x v="0"/>
    <s v="Tesseramento"/>
    <x v="0"/>
    <x v="0"/>
    <x v="0"/>
    <m/>
  </r>
  <r>
    <n v="13779"/>
    <x v="0"/>
    <x v="0"/>
    <x v="0"/>
    <x v="0"/>
    <x v="12"/>
    <x v="254"/>
    <x v="0"/>
    <x v="0"/>
    <s v="Tesseramento"/>
    <x v="0"/>
    <x v="0"/>
    <x v="0"/>
    <m/>
  </r>
  <r>
    <n v="110204"/>
    <x v="0"/>
    <x v="0"/>
    <x v="0"/>
    <x v="0"/>
    <x v="12"/>
    <x v="254"/>
    <x v="0"/>
    <x v="1"/>
    <s v="Tesseramento"/>
    <x v="0"/>
    <x v="4"/>
    <x v="0"/>
    <m/>
  </r>
  <r>
    <n v="201403"/>
    <x v="0"/>
    <x v="0"/>
    <x v="0"/>
    <x v="0"/>
    <x v="11"/>
    <x v="142"/>
    <x v="0"/>
    <x v="0"/>
    <s v="Tesseramento"/>
    <x v="1"/>
    <x v="0"/>
    <x v="0"/>
    <m/>
  </r>
  <r>
    <n v="156769"/>
    <x v="0"/>
    <x v="0"/>
    <x v="0"/>
    <x v="0"/>
    <x v="11"/>
    <x v="142"/>
    <x v="0"/>
    <x v="0"/>
    <s v="Tesseramento"/>
    <x v="1"/>
    <x v="0"/>
    <x v="0"/>
    <m/>
  </r>
  <r>
    <n v="180369"/>
    <x v="0"/>
    <x v="0"/>
    <x v="0"/>
    <x v="0"/>
    <x v="4"/>
    <x v="101"/>
    <x v="0"/>
    <x v="0"/>
    <s v="Tesseramento"/>
    <x v="0"/>
    <x v="0"/>
    <x v="0"/>
    <m/>
  </r>
  <r>
    <n v="28016"/>
    <x v="0"/>
    <x v="0"/>
    <x v="0"/>
    <x v="0"/>
    <x v="11"/>
    <x v="142"/>
    <x v="0"/>
    <x v="0"/>
    <s v="Tesseramento"/>
    <x v="1"/>
    <x v="0"/>
    <x v="0"/>
    <m/>
  </r>
  <r>
    <n v="92614"/>
    <x v="0"/>
    <x v="0"/>
    <x v="0"/>
    <x v="0"/>
    <x v="11"/>
    <x v="142"/>
    <x v="0"/>
    <x v="0"/>
    <s v="Tesseramento"/>
    <x v="1"/>
    <x v="4"/>
    <x v="0"/>
    <m/>
  </r>
  <r>
    <n v="71340"/>
    <x v="0"/>
    <x v="0"/>
    <x v="0"/>
    <x v="0"/>
    <x v="11"/>
    <x v="142"/>
    <x v="0"/>
    <x v="0"/>
    <s v="Tesseramento"/>
    <x v="1"/>
    <x v="3"/>
    <x v="0"/>
    <m/>
  </r>
  <r>
    <n v="110405"/>
    <x v="0"/>
    <x v="0"/>
    <x v="0"/>
    <x v="0"/>
    <x v="11"/>
    <x v="142"/>
    <x v="0"/>
    <x v="0"/>
    <s v="Tesseramento"/>
    <x v="1"/>
    <x v="0"/>
    <x v="0"/>
    <m/>
  </r>
  <r>
    <n v="7606"/>
    <x v="0"/>
    <x v="0"/>
    <x v="0"/>
    <x v="0"/>
    <x v="11"/>
    <x v="142"/>
    <x v="0"/>
    <x v="0"/>
    <s v="Tesseramento"/>
    <x v="1"/>
    <x v="4"/>
    <x v="0"/>
    <m/>
  </r>
  <r>
    <n v="7607"/>
    <x v="0"/>
    <x v="0"/>
    <x v="0"/>
    <x v="0"/>
    <x v="11"/>
    <x v="142"/>
    <x v="0"/>
    <x v="0"/>
    <s v="Tesseramento"/>
    <x v="1"/>
    <x v="1"/>
    <x v="0"/>
    <m/>
  </r>
  <r>
    <n v="159845"/>
    <x v="0"/>
    <x v="0"/>
    <x v="0"/>
    <x v="0"/>
    <x v="11"/>
    <x v="142"/>
    <x v="0"/>
    <x v="0"/>
    <s v="Tesseramento"/>
    <x v="1"/>
    <x v="3"/>
    <x v="0"/>
    <m/>
  </r>
  <r>
    <n v="165694"/>
    <x v="0"/>
    <x v="0"/>
    <x v="0"/>
    <x v="0"/>
    <x v="11"/>
    <x v="142"/>
    <x v="0"/>
    <x v="0"/>
    <s v="Tesseramento"/>
    <x v="1"/>
    <x v="0"/>
    <x v="0"/>
    <m/>
  </r>
  <r>
    <n v="100658"/>
    <x v="0"/>
    <x v="0"/>
    <x v="0"/>
    <x v="0"/>
    <x v="11"/>
    <x v="142"/>
    <x v="0"/>
    <x v="0"/>
    <s v="Tesseramento"/>
    <x v="1"/>
    <x v="3"/>
    <x v="0"/>
    <m/>
  </r>
  <r>
    <n v="31969"/>
    <x v="0"/>
    <x v="0"/>
    <x v="0"/>
    <x v="0"/>
    <x v="11"/>
    <x v="142"/>
    <x v="0"/>
    <x v="0"/>
    <s v="Tesseramento"/>
    <x v="1"/>
    <x v="4"/>
    <x v="0"/>
    <m/>
  </r>
  <r>
    <n v="234943"/>
    <x v="0"/>
    <x v="0"/>
    <x v="1"/>
    <x v="1"/>
    <x v="9"/>
    <x v="255"/>
    <x v="0"/>
    <x v="0"/>
    <s v="Tesseramento"/>
    <x v="0"/>
    <x v="1"/>
    <x v="0"/>
    <m/>
  </r>
  <r>
    <n v="128444"/>
    <x v="0"/>
    <x v="0"/>
    <x v="0"/>
    <x v="0"/>
    <x v="11"/>
    <x v="142"/>
    <x v="0"/>
    <x v="0"/>
    <s v="Tesseramento"/>
    <x v="1"/>
    <x v="3"/>
    <x v="0"/>
    <m/>
  </r>
  <r>
    <n v="121346"/>
    <x v="0"/>
    <x v="0"/>
    <x v="0"/>
    <x v="0"/>
    <x v="11"/>
    <x v="142"/>
    <x v="0"/>
    <x v="0"/>
    <s v="Tesseramento"/>
    <x v="1"/>
    <x v="4"/>
    <x v="0"/>
    <m/>
  </r>
  <r>
    <n v="34853"/>
    <x v="0"/>
    <x v="0"/>
    <x v="0"/>
    <x v="0"/>
    <x v="11"/>
    <x v="142"/>
    <x v="0"/>
    <x v="0"/>
    <s v="Tesseramento"/>
    <x v="1"/>
    <x v="0"/>
    <x v="0"/>
    <m/>
  </r>
  <r>
    <n v="189894"/>
    <x v="0"/>
    <x v="0"/>
    <x v="0"/>
    <x v="0"/>
    <x v="11"/>
    <x v="142"/>
    <x v="0"/>
    <x v="0"/>
    <s v="Tesseramento"/>
    <x v="1"/>
    <x v="0"/>
    <x v="0"/>
    <m/>
  </r>
  <r>
    <n v="48495"/>
    <x v="0"/>
    <x v="0"/>
    <x v="2"/>
    <x v="0"/>
    <x v="7"/>
    <x v="272"/>
    <x v="0"/>
    <x v="0"/>
    <s v="Tesseramento"/>
    <x v="0"/>
    <x v="0"/>
    <x v="0"/>
    <m/>
  </r>
  <r>
    <n v="114705"/>
    <x v="0"/>
    <x v="0"/>
    <x v="0"/>
    <x v="0"/>
    <x v="11"/>
    <x v="142"/>
    <x v="0"/>
    <x v="1"/>
    <s v="Tesseramento"/>
    <x v="1"/>
    <x v="0"/>
    <x v="0"/>
    <m/>
  </r>
  <r>
    <n v="150856"/>
    <x v="0"/>
    <x v="0"/>
    <x v="0"/>
    <x v="1"/>
    <x v="4"/>
    <x v="101"/>
    <x v="0"/>
    <x v="0"/>
    <s v="Tesseramento"/>
    <x v="0"/>
    <x v="4"/>
    <x v="0"/>
    <m/>
  </r>
  <r>
    <n v="5874"/>
    <x v="0"/>
    <x v="0"/>
    <x v="0"/>
    <x v="0"/>
    <x v="11"/>
    <x v="142"/>
    <x v="0"/>
    <x v="0"/>
    <s v="Tesseramento"/>
    <x v="1"/>
    <x v="3"/>
    <x v="0"/>
    <m/>
  </r>
  <r>
    <n v="17769"/>
    <x v="0"/>
    <x v="0"/>
    <x v="0"/>
    <x v="0"/>
    <x v="11"/>
    <x v="142"/>
    <x v="0"/>
    <x v="0"/>
    <s v="Tesseramento"/>
    <x v="1"/>
    <x v="3"/>
    <x v="0"/>
    <m/>
  </r>
  <r>
    <n v="141923"/>
    <x v="0"/>
    <x v="0"/>
    <x v="0"/>
    <x v="0"/>
    <x v="11"/>
    <x v="142"/>
    <x v="0"/>
    <x v="0"/>
    <s v="Tesseramento"/>
    <x v="1"/>
    <x v="3"/>
    <x v="0"/>
    <m/>
  </r>
  <r>
    <n v="31554"/>
    <x v="0"/>
    <x v="0"/>
    <x v="0"/>
    <x v="0"/>
    <x v="11"/>
    <x v="142"/>
    <x v="0"/>
    <x v="0"/>
    <s v="Tesseramento"/>
    <x v="1"/>
    <x v="0"/>
    <x v="0"/>
    <m/>
  </r>
  <r>
    <n v="103785"/>
    <x v="0"/>
    <x v="0"/>
    <x v="0"/>
    <x v="0"/>
    <x v="11"/>
    <x v="142"/>
    <x v="0"/>
    <x v="0"/>
    <s v="Tesseramento"/>
    <x v="1"/>
    <x v="0"/>
    <x v="0"/>
    <m/>
  </r>
  <r>
    <n v="199690"/>
    <x v="0"/>
    <x v="0"/>
    <x v="0"/>
    <x v="0"/>
    <x v="11"/>
    <x v="142"/>
    <x v="0"/>
    <x v="0"/>
    <s v="Tesseramento"/>
    <x v="1"/>
    <x v="0"/>
    <x v="0"/>
    <m/>
  </r>
  <r>
    <n v="98420"/>
    <x v="0"/>
    <x v="0"/>
    <x v="0"/>
    <x v="0"/>
    <x v="11"/>
    <x v="142"/>
    <x v="0"/>
    <x v="0"/>
    <s v="Tesseramento"/>
    <x v="1"/>
    <x v="0"/>
    <x v="0"/>
    <m/>
  </r>
  <r>
    <n v="150471"/>
    <x v="1"/>
    <x v="0"/>
    <x v="0"/>
    <x v="3"/>
    <x v="11"/>
    <x v="142"/>
    <x v="0"/>
    <x v="0"/>
    <s v="Tesseramento"/>
    <x v="1"/>
    <x v="2"/>
    <x v="0"/>
    <m/>
  </r>
  <r>
    <n v="195072"/>
    <x v="0"/>
    <x v="0"/>
    <x v="0"/>
    <x v="0"/>
    <x v="11"/>
    <x v="142"/>
    <x v="0"/>
    <x v="0"/>
    <s v="Tesseramento"/>
    <x v="1"/>
    <x v="0"/>
    <x v="0"/>
    <m/>
  </r>
  <r>
    <n v="119295"/>
    <x v="0"/>
    <x v="0"/>
    <x v="0"/>
    <x v="0"/>
    <x v="11"/>
    <x v="142"/>
    <x v="0"/>
    <x v="0"/>
    <s v="Tesseramento"/>
    <x v="1"/>
    <x v="1"/>
    <x v="0"/>
    <m/>
  </r>
  <r>
    <n v="141101"/>
    <x v="0"/>
    <x v="0"/>
    <x v="0"/>
    <x v="0"/>
    <x v="11"/>
    <x v="142"/>
    <x v="0"/>
    <x v="1"/>
    <s v="Tesseramento"/>
    <x v="1"/>
    <x v="4"/>
    <x v="0"/>
    <m/>
  </r>
  <r>
    <n v="11669"/>
    <x v="0"/>
    <x v="0"/>
    <x v="0"/>
    <x v="0"/>
    <x v="11"/>
    <x v="142"/>
    <x v="0"/>
    <x v="0"/>
    <s v="Tesseramento"/>
    <x v="1"/>
    <x v="0"/>
    <x v="0"/>
    <m/>
  </r>
  <r>
    <n v="174236"/>
    <x v="0"/>
    <x v="0"/>
    <x v="0"/>
    <x v="0"/>
    <x v="11"/>
    <x v="142"/>
    <x v="0"/>
    <x v="0"/>
    <s v="Tesseramento"/>
    <x v="1"/>
    <x v="4"/>
    <x v="0"/>
    <m/>
  </r>
  <r>
    <n v="180679"/>
    <x v="0"/>
    <x v="0"/>
    <x v="0"/>
    <x v="0"/>
    <x v="11"/>
    <x v="142"/>
    <x v="0"/>
    <x v="0"/>
    <s v="Tesseramento"/>
    <x v="1"/>
    <x v="3"/>
    <x v="0"/>
    <m/>
  </r>
  <r>
    <n v="102391"/>
    <x v="0"/>
    <x v="0"/>
    <x v="0"/>
    <x v="0"/>
    <x v="11"/>
    <x v="142"/>
    <x v="0"/>
    <x v="0"/>
    <s v="Tesseramento"/>
    <x v="1"/>
    <x v="0"/>
    <x v="0"/>
    <m/>
  </r>
  <r>
    <n v="216580"/>
    <x v="0"/>
    <x v="0"/>
    <x v="0"/>
    <x v="0"/>
    <x v="11"/>
    <x v="142"/>
    <x v="0"/>
    <x v="0"/>
    <s v="Tesseramento"/>
    <x v="1"/>
    <x v="0"/>
    <x v="0"/>
    <m/>
  </r>
  <r>
    <n v="118079"/>
    <x v="0"/>
    <x v="0"/>
    <x v="0"/>
    <x v="0"/>
    <x v="11"/>
    <x v="142"/>
    <x v="0"/>
    <x v="0"/>
    <s v="Tesseramento"/>
    <x v="1"/>
    <x v="3"/>
    <x v="0"/>
    <m/>
  </r>
  <r>
    <n v="185911"/>
    <x v="0"/>
    <x v="0"/>
    <x v="0"/>
    <x v="0"/>
    <x v="11"/>
    <x v="142"/>
    <x v="0"/>
    <x v="0"/>
    <s v="Tesseramento"/>
    <x v="1"/>
    <x v="3"/>
    <x v="0"/>
    <m/>
  </r>
  <r>
    <n v="54784"/>
    <x v="0"/>
    <x v="0"/>
    <x v="0"/>
    <x v="0"/>
    <x v="11"/>
    <x v="142"/>
    <x v="0"/>
    <x v="1"/>
    <s v="Tesseramento"/>
    <x v="1"/>
    <x v="1"/>
    <x v="0"/>
    <m/>
  </r>
  <r>
    <n v="165872"/>
    <x v="0"/>
    <x v="0"/>
    <x v="0"/>
    <x v="0"/>
    <x v="11"/>
    <x v="142"/>
    <x v="0"/>
    <x v="0"/>
    <s v="Tesseramento"/>
    <x v="1"/>
    <x v="0"/>
    <x v="0"/>
    <m/>
  </r>
  <r>
    <n v="150472"/>
    <x v="0"/>
    <x v="0"/>
    <x v="0"/>
    <x v="1"/>
    <x v="11"/>
    <x v="142"/>
    <x v="0"/>
    <x v="1"/>
    <s v="Tesseramento"/>
    <x v="1"/>
    <x v="4"/>
    <x v="0"/>
    <m/>
  </r>
  <r>
    <n v="165263"/>
    <x v="0"/>
    <x v="0"/>
    <x v="0"/>
    <x v="0"/>
    <x v="11"/>
    <x v="142"/>
    <x v="0"/>
    <x v="0"/>
    <s v="Tesseramento"/>
    <x v="1"/>
    <x v="4"/>
    <x v="0"/>
    <m/>
  </r>
  <r>
    <n v="200799"/>
    <x v="0"/>
    <x v="0"/>
    <x v="0"/>
    <x v="0"/>
    <x v="11"/>
    <x v="142"/>
    <x v="0"/>
    <x v="0"/>
    <s v="Tesseramento"/>
    <x v="1"/>
    <x v="0"/>
    <x v="0"/>
    <m/>
  </r>
  <r>
    <n v="126780"/>
    <x v="0"/>
    <x v="0"/>
    <x v="0"/>
    <x v="0"/>
    <x v="11"/>
    <x v="142"/>
    <x v="0"/>
    <x v="0"/>
    <s v="Tesseramento"/>
    <x v="1"/>
    <x v="0"/>
    <x v="0"/>
    <m/>
  </r>
  <r>
    <n v="139651"/>
    <x v="0"/>
    <x v="0"/>
    <x v="0"/>
    <x v="0"/>
    <x v="11"/>
    <x v="142"/>
    <x v="0"/>
    <x v="0"/>
    <s v="Tesseramento"/>
    <x v="1"/>
    <x v="0"/>
    <x v="0"/>
    <m/>
  </r>
  <r>
    <n v="226382"/>
    <x v="0"/>
    <x v="0"/>
    <x v="0"/>
    <x v="0"/>
    <x v="7"/>
    <x v="9"/>
    <x v="0"/>
    <x v="0"/>
    <s v="Tesseramento"/>
    <x v="0"/>
    <x v="0"/>
    <x v="0"/>
    <m/>
  </r>
  <r>
    <n v="122423"/>
    <x v="0"/>
    <x v="0"/>
    <x v="0"/>
    <x v="0"/>
    <x v="11"/>
    <x v="142"/>
    <x v="0"/>
    <x v="0"/>
    <s v="Tesseramento"/>
    <x v="1"/>
    <x v="4"/>
    <x v="0"/>
    <m/>
  </r>
  <r>
    <n v="123655"/>
    <x v="0"/>
    <x v="0"/>
    <x v="0"/>
    <x v="0"/>
    <x v="11"/>
    <x v="142"/>
    <x v="0"/>
    <x v="0"/>
    <s v="Tesseramento"/>
    <x v="1"/>
    <x v="0"/>
    <x v="0"/>
    <m/>
  </r>
  <r>
    <n v="173903"/>
    <x v="0"/>
    <x v="0"/>
    <x v="0"/>
    <x v="0"/>
    <x v="7"/>
    <x v="9"/>
    <x v="0"/>
    <x v="0"/>
    <s v="Tesseramento"/>
    <x v="0"/>
    <x v="0"/>
    <x v="0"/>
    <m/>
  </r>
  <r>
    <n v="105354"/>
    <x v="0"/>
    <x v="0"/>
    <x v="0"/>
    <x v="0"/>
    <x v="11"/>
    <x v="142"/>
    <x v="0"/>
    <x v="0"/>
    <s v="Tesseramento"/>
    <x v="1"/>
    <x v="0"/>
    <x v="0"/>
    <m/>
  </r>
  <r>
    <n v="130515"/>
    <x v="0"/>
    <x v="0"/>
    <x v="0"/>
    <x v="0"/>
    <x v="7"/>
    <x v="9"/>
    <x v="0"/>
    <x v="0"/>
    <s v="Tesseramento"/>
    <x v="0"/>
    <x v="0"/>
    <x v="0"/>
    <m/>
  </r>
  <r>
    <n v="137106"/>
    <x v="0"/>
    <x v="0"/>
    <x v="0"/>
    <x v="0"/>
    <x v="7"/>
    <x v="9"/>
    <x v="0"/>
    <x v="1"/>
    <s v="Tesseramento"/>
    <x v="0"/>
    <x v="3"/>
    <x v="0"/>
    <m/>
  </r>
  <r>
    <n v="32293"/>
    <x v="0"/>
    <x v="0"/>
    <x v="0"/>
    <x v="0"/>
    <x v="11"/>
    <x v="142"/>
    <x v="0"/>
    <x v="1"/>
    <s v="Tesseramento"/>
    <x v="1"/>
    <x v="4"/>
    <x v="0"/>
    <m/>
  </r>
  <r>
    <n v="137112"/>
    <x v="0"/>
    <x v="0"/>
    <x v="0"/>
    <x v="0"/>
    <x v="7"/>
    <x v="9"/>
    <x v="0"/>
    <x v="0"/>
    <s v="Tesseramento"/>
    <x v="0"/>
    <x v="3"/>
    <x v="0"/>
    <m/>
  </r>
  <r>
    <n v="146250"/>
    <x v="0"/>
    <x v="0"/>
    <x v="0"/>
    <x v="0"/>
    <x v="11"/>
    <x v="142"/>
    <x v="0"/>
    <x v="0"/>
    <s v="Tesseramento"/>
    <x v="1"/>
    <x v="3"/>
    <x v="0"/>
    <m/>
  </r>
  <r>
    <n v="176724"/>
    <x v="1"/>
    <x v="0"/>
    <x v="0"/>
    <x v="0"/>
    <x v="7"/>
    <x v="9"/>
    <x v="0"/>
    <x v="0"/>
    <s v="Tesseramento"/>
    <x v="0"/>
    <x v="6"/>
    <x v="0"/>
    <m/>
  </r>
  <r>
    <n v="177700"/>
    <x v="1"/>
    <x v="0"/>
    <x v="0"/>
    <x v="0"/>
    <x v="11"/>
    <x v="142"/>
    <x v="0"/>
    <x v="0"/>
    <s v="Tesseramento"/>
    <x v="1"/>
    <x v="2"/>
    <x v="0"/>
    <m/>
  </r>
  <r>
    <n v="174039"/>
    <x v="0"/>
    <x v="0"/>
    <x v="0"/>
    <x v="0"/>
    <x v="11"/>
    <x v="142"/>
    <x v="0"/>
    <x v="0"/>
    <s v="Tesseramento"/>
    <x v="1"/>
    <x v="3"/>
    <x v="0"/>
    <m/>
  </r>
  <r>
    <n v="141884"/>
    <x v="0"/>
    <x v="0"/>
    <x v="0"/>
    <x v="0"/>
    <x v="7"/>
    <x v="9"/>
    <x v="0"/>
    <x v="0"/>
    <s v="Tesseramento"/>
    <x v="0"/>
    <x v="1"/>
    <x v="0"/>
    <m/>
  </r>
  <r>
    <n v="186065"/>
    <x v="0"/>
    <x v="0"/>
    <x v="0"/>
    <x v="0"/>
    <x v="7"/>
    <x v="9"/>
    <x v="0"/>
    <x v="0"/>
    <s v="Tesseramento"/>
    <x v="0"/>
    <x v="0"/>
    <x v="0"/>
    <m/>
  </r>
  <r>
    <n v="141887"/>
    <x v="0"/>
    <x v="0"/>
    <x v="0"/>
    <x v="0"/>
    <x v="7"/>
    <x v="9"/>
    <x v="0"/>
    <x v="0"/>
    <s v="Tesseramento"/>
    <x v="0"/>
    <x v="0"/>
    <x v="0"/>
    <m/>
  </r>
  <r>
    <n v="148981"/>
    <x v="0"/>
    <x v="0"/>
    <x v="0"/>
    <x v="0"/>
    <x v="7"/>
    <x v="9"/>
    <x v="0"/>
    <x v="0"/>
    <s v="Tesseramento"/>
    <x v="0"/>
    <x v="1"/>
    <x v="0"/>
    <m/>
  </r>
  <r>
    <n v="17819"/>
    <x v="0"/>
    <x v="0"/>
    <x v="0"/>
    <x v="4"/>
    <x v="11"/>
    <x v="142"/>
    <x v="0"/>
    <x v="1"/>
    <s v="Tesseramento"/>
    <x v="1"/>
    <x v="0"/>
    <x v="0"/>
    <m/>
  </r>
  <r>
    <n v="131239"/>
    <x v="0"/>
    <x v="0"/>
    <x v="0"/>
    <x v="0"/>
    <x v="11"/>
    <x v="142"/>
    <x v="0"/>
    <x v="0"/>
    <s v="Tesseramento"/>
    <x v="1"/>
    <x v="0"/>
    <x v="0"/>
    <m/>
  </r>
  <r>
    <n v="234976"/>
    <x v="0"/>
    <x v="0"/>
    <x v="1"/>
    <x v="3"/>
    <x v="7"/>
    <x v="9"/>
    <x v="0"/>
    <x v="0"/>
    <s v="Tesseramento"/>
    <x v="0"/>
    <x v="1"/>
    <x v="0"/>
    <m/>
  </r>
  <r>
    <n v="222760"/>
    <x v="0"/>
    <x v="0"/>
    <x v="0"/>
    <x v="0"/>
    <x v="11"/>
    <x v="142"/>
    <x v="0"/>
    <x v="0"/>
    <s v="Tesseramento"/>
    <x v="1"/>
    <x v="0"/>
    <x v="0"/>
    <m/>
  </r>
  <r>
    <n v="43039"/>
    <x v="0"/>
    <x v="0"/>
    <x v="0"/>
    <x v="0"/>
    <x v="11"/>
    <x v="142"/>
    <x v="0"/>
    <x v="0"/>
    <s v="Tesseramento"/>
    <x v="1"/>
    <x v="4"/>
    <x v="0"/>
    <m/>
  </r>
  <r>
    <n v="67386"/>
    <x v="0"/>
    <x v="0"/>
    <x v="0"/>
    <x v="0"/>
    <x v="11"/>
    <x v="142"/>
    <x v="0"/>
    <x v="0"/>
    <s v="Tesseramento"/>
    <x v="1"/>
    <x v="1"/>
    <x v="0"/>
    <m/>
  </r>
  <r>
    <n v="234977"/>
    <x v="0"/>
    <x v="0"/>
    <x v="1"/>
    <x v="3"/>
    <x v="7"/>
    <x v="9"/>
    <x v="0"/>
    <x v="0"/>
    <s v="Tesseramento"/>
    <x v="0"/>
    <x v="1"/>
    <x v="0"/>
    <m/>
  </r>
  <r>
    <n v="71408"/>
    <x v="0"/>
    <x v="0"/>
    <x v="0"/>
    <x v="4"/>
    <x v="11"/>
    <x v="142"/>
    <x v="0"/>
    <x v="0"/>
    <s v="Tesseramento"/>
    <x v="1"/>
    <x v="3"/>
    <x v="0"/>
    <m/>
  </r>
  <r>
    <n v="15222"/>
    <x v="0"/>
    <x v="0"/>
    <x v="0"/>
    <x v="0"/>
    <x v="11"/>
    <x v="142"/>
    <x v="0"/>
    <x v="0"/>
    <s v="Tesseramento"/>
    <x v="1"/>
    <x v="4"/>
    <x v="0"/>
    <m/>
  </r>
  <r>
    <n v="172021"/>
    <x v="0"/>
    <x v="0"/>
    <x v="0"/>
    <x v="0"/>
    <x v="7"/>
    <x v="9"/>
    <x v="0"/>
    <x v="0"/>
    <s v="Tesseramento"/>
    <x v="0"/>
    <x v="3"/>
    <x v="0"/>
    <m/>
  </r>
  <r>
    <n v="186741"/>
    <x v="0"/>
    <x v="0"/>
    <x v="0"/>
    <x v="0"/>
    <x v="7"/>
    <x v="9"/>
    <x v="0"/>
    <x v="0"/>
    <s v="Tesseramento"/>
    <x v="0"/>
    <x v="3"/>
    <x v="0"/>
    <m/>
  </r>
  <r>
    <n v="49076"/>
    <x v="0"/>
    <x v="0"/>
    <x v="0"/>
    <x v="0"/>
    <x v="11"/>
    <x v="142"/>
    <x v="0"/>
    <x v="0"/>
    <s v="Tesseramento"/>
    <x v="1"/>
    <x v="0"/>
    <x v="0"/>
    <m/>
  </r>
  <r>
    <n v="71869"/>
    <x v="0"/>
    <x v="0"/>
    <x v="0"/>
    <x v="0"/>
    <x v="11"/>
    <x v="142"/>
    <x v="0"/>
    <x v="0"/>
    <s v="Tesseramento"/>
    <x v="1"/>
    <x v="4"/>
    <x v="0"/>
    <m/>
  </r>
  <r>
    <n v="187985"/>
    <x v="0"/>
    <x v="0"/>
    <x v="0"/>
    <x v="0"/>
    <x v="11"/>
    <x v="142"/>
    <x v="0"/>
    <x v="0"/>
    <s v="Tesseramento"/>
    <x v="1"/>
    <x v="0"/>
    <x v="0"/>
    <m/>
  </r>
  <r>
    <n v="165510"/>
    <x v="0"/>
    <x v="0"/>
    <x v="0"/>
    <x v="1"/>
    <x v="11"/>
    <x v="142"/>
    <x v="0"/>
    <x v="0"/>
    <s v="Tesseramento"/>
    <x v="1"/>
    <x v="0"/>
    <x v="0"/>
    <m/>
  </r>
  <r>
    <n v="184679"/>
    <x v="0"/>
    <x v="0"/>
    <x v="0"/>
    <x v="0"/>
    <x v="11"/>
    <x v="142"/>
    <x v="0"/>
    <x v="0"/>
    <s v="Tesseramento"/>
    <x v="1"/>
    <x v="0"/>
    <x v="0"/>
    <m/>
  </r>
  <r>
    <n v="234978"/>
    <x v="1"/>
    <x v="0"/>
    <x v="1"/>
    <x v="2"/>
    <x v="7"/>
    <x v="9"/>
    <x v="0"/>
    <x v="0"/>
    <s v="Tesseramento"/>
    <x v="0"/>
    <x v="5"/>
    <x v="0"/>
    <m/>
  </r>
  <r>
    <n v="163767"/>
    <x v="0"/>
    <x v="0"/>
    <x v="0"/>
    <x v="0"/>
    <x v="11"/>
    <x v="142"/>
    <x v="0"/>
    <x v="0"/>
    <s v="Tesseramento"/>
    <x v="1"/>
    <x v="0"/>
    <x v="0"/>
    <m/>
  </r>
  <r>
    <n v="89700"/>
    <x v="0"/>
    <x v="0"/>
    <x v="0"/>
    <x v="0"/>
    <x v="11"/>
    <x v="142"/>
    <x v="0"/>
    <x v="1"/>
    <s v="Tesseramento"/>
    <x v="1"/>
    <x v="4"/>
    <x v="0"/>
    <m/>
  </r>
  <r>
    <n v="11604"/>
    <x v="0"/>
    <x v="0"/>
    <x v="0"/>
    <x v="4"/>
    <x v="11"/>
    <x v="142"/>
    <x v="0"/>
    <x v="0"/>
    <s v="Tesseramento"/>
    <x v="1"/>
    <x v="0"/>
    <x v="0"/>
    <m/>
  </r>
  <r>
    <n v="116108"/>
    <x v="0"/>
    <x v="0"/>
    <x v="0"/>
    <x v="0"/>
    <x v="11"/>
    <x v="142"/>
    <x v="0"/>
    <x v="1"/>
    <s v="Tesseramento"/>
    <x v="1"/>
    <x v="3"/>
    <x v="0"/>
    <m/>
  </r>
  <r>
    <n v="32934"/>
    <x v="0"/>
    <x v="0"/>
    <x v="0"/>
    <x v="0"/>
    <x v="11"/>
    <x v="142"/>
    <x v="0"/>
    <x v="0"/>
    <s v="Tesseramento"/>
    <x v="1"/>
    <x v="4"/>
    <x v="0"/>
    <m/>
  </r>
  <r>
    <n v="74256"/>
    <x v="0"/>
    <x v="0"/>
    <x v="0"/>
    <x v="0"/>
    <x v="11"/>
    <x v="142"/>
    <x v="0"/>
    <x v="0"/>
    <s v="Tesseramento"/>
    <x v="1"/>
    <x v="0"/>
    <x v="0"/>
    <m/>
  </r>
  <r>
    <n v="157440"/>
    <x v="0"/>
    <x v="0"/>
    <x v="0"/>
    <x v="0"/>
    <x v="11"/>
    <x v="142"/>
    <x v="0"/>
    <x v="0"/>
    <s v="Tesseramento"/>
    <x v="1"/>
    <x v="3"/>
    <x v="0"/>
    <m/>
  </r>
  <r>
    <n v="78201"/>
    <x v="0"/>
    <x v="0"/>
    <x v="0"/>
    <x v="0"/>
    <x v="11"/>
    <x v="142"/>
    <x v="0"/>
    <x v="0"/>
    <s v="Tesseramento"/>
    <x v="1"/>
    <x v="3"/>
    <x v="0"/>
    <m/>
  </r>
  <r>
    <n v="153520"/>
    <x v="0"/>
    <x v="0"/>
    <x v="0"/>
    <x v="0"/>
    <x v="11"/>
    <x v="142"/>
    <x v="0"/>
    <x v="0"/>
    <s v="Tesseramento"/>
    <x v="1"/>
    <x v="3"/>
    <x v="0"/>
    <m/>
  </r>
  <r>
    <n v="234979"/>
    <x v="1"/>
    <x v="0"/>
    <x v="1"/>
    <x v="3"/>
    <x v="7"/>
    <x v="9"/>
    <x v="0"/>
    <x v="0"/>
    <s v="Tesseramento"/>
    <x v="0"/>
    <x v="5"/>
    <x v="0"/>
    <m/>
  </r>
  <r>
    <n v="127407"/>
    <x v="0"/>
    <x v="0"/>
    <x v="0"/>
    <x v="0"/>
    <x v="11"/>
    <x v="142"/>
    <x v="0"/>
    <x v="0"/>
    <s v="Tesseramento"/>
    <x v="1"/>
    <x v="3"/>
    <x v="0"/>
    <m/>
  </r>
  <r>
    <n v="115092"/>
    <x v="0"/>
    <x v="0"/>
    <x v="0"/>
    <x v="0"/>
    <x v="11"/>
    <x v="142"/>
    <x v="0"/>
    <x v="0"/>
    <s v="Tesseramento"/>
    <x v="1"/>
    <x v="4"/>
    <x v="0"/>
    <m/>
  </r>
  <r>
    <n v="176539"/>
    <x v="0"/>
    <x v="0"/>
    <x v="0"/>
    <x v="0"/>
    <x v="7"/>
    <x v="9"/>
    <x v="0"/>
    <x v="0"/>
    <s v="Tesseramento"/>
    <x v="0"/>
    <x v="3"/>
    <x v="0"/>
    <m/>
  </r>
  <r>
    <n v="190989"/>
    <x v="0"/>
    <x v="0"/>
    <x v="0"/>
    <x v="0"/>
    <x v="7"/>
    <x v="9"/>
    <x v="0"/>
    <x v="1"/>
    <s v="Tesseramento"/>
    <x v="0"/>
    <x v="3"/>
    <x v="0"/>
    <m/>
  </r>
  <r>
    <n v="180875"/>
    <x v="0"/>
    <x v="0"/>
    <x v="0"/>
    <x v="0"/>
    <x v="11"/>
    <x v="142"/>
    <x v="0"/>
    <x v="0"/>
    <s v="Tesseramento"/>
    <x v="1"/>
    <x v="0"/>
    <x v="0"/>
    <m/>
  </r>
  <r>
    <n v="597"/>
    <x v="0"/>
    <x v="0"/>
    <x v="0"/>
    <x v="0"/>
    <x v="11"/>
    <x v="142"/>
    <x v="0"/>
    <x v="0"/>
    <s v="Tesseramento"/>
    <x v="1"/>
    <x v="0"/>
    <x v="0"/>
    <m/>
  </r>
  <r>
    <n v="127100"/>
    <x v="0"/>
    <x v="0"/>
    <x v="0"/>
    <x v="0"/>
    <x v="4"/>
    <x v="101"/>
    <x v="0"/>
    <x v="0"/>
    <s v="Tesseramento"/>
    <x v="0"/>
    <x v="4"/>
    <x v="0"/>
    <m/>
  </r>
  <r>
    <n v="154059"/>
    <x v="1"/>
    <x v="0"/>
    <x v="2"/>
    <x v="4"/>
    <x v="4"/>
    <x v="80"/>
    <x v="0"/>
    <x v="0"/>
    <s v="Tesseramento"/>
    <x v="1"/>
    <x v="2"/>
    <x v="0"/>
    <m/>
  </r>
  <r>
    <n v="204168"/>
    <x v="0"/>
    <x v="0"/>
    <x v="0"/>
    <x v="0"/>
    <x v="7"/>
    <x v="9"/>
    <x v="0"/>
    <x v="0"/>
    <s v="Tesseramento"/>
    <x v="0"/>
    <x v="0"/>
    <x v="0"/>
    <m/>
  </r>
  <r>
    <n v="227634"/>
    <x v="1"/>
    <x v="0"/>
    <x v="0"/>
    <x v="3"/>
    <x v="7"/>
    <x v="9"/>
    <x v="0"/>
    <x v="1"/>
    <s v="Tesseramento"/>
    <x v="0"/>
    <x v="7"/>
    <x v="0"/>
    <m/>
  </r>
  <r>
    <n v="234980"/>
    <x v="1"/>
    <x v="0"/>
    <x v="1"/>
    <x v="2"/>
    <x v="7"/>
    <x v="9"/>
    <x v="0"/>
    <x v="0"/>
    <s v="Tesseramento"/>
    <x v="0"/>
    <x v="7"/>
    <x v="0"/>
    <m/>
  </r>
  <r>
    <n v="48941"/>
    <x v="0"/>
    <x v="0"/>
    <x v="0"/>
    <x v="0"/>
    <x v="11"/>
    <x v="142"/>
    <x v="0"/>
    <x v="1"/>
    <s v="Tesseramento"/>
    <x v="1"/>
    <x v="3"/>
    <x v="0"/>
    <m/>
  </r>
  <r>
    <n v="95571"/>
    <x v="0"/>
    <x v="0"/>
    <x v="0"/>
    <x v="0"/>
    <x v="11"/>
    <x v="142"/>
    <x v="0"/>
    <x v="0"/>
    <s v="Tesseramento"/>
    <x v="1"/>
    <x v="3"/>
    <x v="0"/>
    <m/>
  </r>
  <r>
    <n v="216455"/>
    <x v="0"/>
    <x v="0"/>
    <x v="0"/>
    <x v="0"/>
    <x v="8"/>
    <x v="173"/>
    <x v="0"/>
    <x v="0"/>
    <s v="Tesseramento"/>
    <x v="0"/>
    <x v="3"/>
    <x v="0"/>
    <m/>
  </r>
  <r>
    <n v="104685"/>
    <x v="0"/>
    <x v="0"/>
    <x v="0"/>
    <x v="0"/>
    <x v="11"/>
    <x v="142"/>
    <x v="0"/>
    <x v="0"/>
    <s v="Tesseramento"/>
    <x v="1"/>
    <x v="0"/>
    <x v="0"/>
    <m/>
  </r>
  <r>
    <n v="148176"/>
    <x v="0"/>
    <x v="0"/>
    <x v="0"/>
    <x v="0"/>
    <x v="12"/>
    <x v="133"/>
    <x v="0"/>
    <x v="0"/>
    <s v="Tesseramento"/>
    <x v="0"/>
    <x v="3"/>
    <x v="0"/>
    <m/>
  </r>
  <r>
    <n v="186983"/>
    <x v="0"/>
    <x v="0"/>
    <x v="0"/>
    <x v="0"/>
    <x v="11"/>
    <x v="142"/>
    <x v="0"/>
    <x v="0"/>
    <s v="Tesseramento"/>
    <x v="1"/>
    <x v="0"/>
    <x v="0"/>
    <m/>
  </r>
  <r>
    <n v="232740"/>
    <x v="1"/>
    <x v="0"/>
    <x v="0"/>
    <x v="2"/>
    <x v="7"/>
    <x v="9"/>
    <x v="0"/>
    <x v="0"/>
    <s v="Tesseramento"/>
    <x v="0"/>
    <x v="5"/>
    <x v="0"/>
    <m/>
  </r>
  <r>
    <n v="155263"/>
    <x v="1"/>
    <x v="0"/>
    <x v="0"/>
    <x v="2"/>
    <x v="12"/>
    <x v="133"/>
    <x v="0"/>
    <x v="0"/>
    <s v="Tesseramento"/>
    <x v="0"/>
    <x v="6"/>
    <x v="0"/>
    <m/>
  </r>
  <r>
    <n v="129236"/>
    <x v="0"/>
    <x v="0"/>
    <x v="0"/>
    <x v="0"/>
    <x v="11"/>
    <x v="142"/>
    <x v="0"/>
    <x v="1"/>
    <s v="Tesseramento"/>
    <x v="1"/>
    <x v="0"/>
    <x v="0"/>
    <m/>
  </r>
  <r>
    <n v="148178"/>
    <x v="0"/>
    <x v="0"/>
    <x v="0"/>
    <x v="0"/>
    <x v="12"/>
    <x v="133"/>
    <x v="0"/>
    <x v="1"/>
    <s v="Tesseramento"/>
    <x v="0"/>
    <x v="0"/>
    <x v="0"/>
    <m/>
  </r>
  <r>
    <n v="40586"/>
    <x v="0"/>
    <x v="0"/>
    <x v="0"/>
    <x v="0"/>
    <x v="11"/>
    <x v="142"/>
    <x v="0"/>
    <x v="0"/>
    <s v="Tesseramento"/>
    <x v="1"/>
    <x v="4"/>
    <x v="0"/>
    <m/>
  </r>
  <r>
    <n v="158929"/>
    <x v="0"/>
    <x v="0"/>
    <x v="0"/>
    <x v="0"/>
    <x v="11"/>
    <x v="142"/>
    <x v="0"/>
    <x v="0"/>
    <s v="Tesseramento"/>
    <x v="1"/>
    <x v="0"/>
    <x v="0"/>
    <m/>
  </r>
  <r>
    <n v="76711"/>
    <x v="0"/>
    <x v="0"/>
    <x v="0"/>
    <x v="0"/>
    <x v="11"/>
    <x v="142"/>
    <x v="0"/>
    <x v="0"/>
    <s v="Tesseramento"/>
    <x v="1"/>
    <x v="3"/>
    <x v="0"/>
    <m/>
  </r>
  <r>
    <n v="173902"/>
    <x v="0"/>
    <x v="0"/>
    <x v="0"/>
    <x v="0"/>
    <x v="7"/>
    <x v="9"/>
    <x v="0"/>
    <x v="0"/>
    <s v="Tesseramento"/>
    <x v="0"/>
    <x v="0"/>
    <x v="0"/>
    <m/>
  </r>
  <r>
    <n v="151557"/>
    <x v="0"/>
    <x v="0"/>
    <x v="0"/>
    <x v="0"/>
    <x v="11"/>
    <x v="142"/>
    <x v="0"/>
    <x v="1"/>
    <s v="Tesseramento"/>
    <x v="1"/>
    <x v="3"/>
    <x v="0"/>
    <m/>
  </r>
  <r>
    <n v="122300"/>
    <x v="0"/>
    <x v="0"/>
    <x v="0"/>
    <x v="0"/>
    <x v="11"/>
    <x v="142"/>
    <x v="0"/>
    <x v="0"/>
    <s v="Tesseramento"/>
    <x v="1"/>
    <x v="0"/>
    <x v="0"/>
    <m/>
  </r>
  <r>
    <n v="143651"/>
    <x v="0"/>
    <x v="0"/>
    <x v="0"/>
    <x v="0"/>
    <x v="7"/>
    <x v="9"/>
    <x v="0"/>
    <x v="0"/>
    <s v="Tesseramento"/>
    <x v="0"/>
    <x v="0"/>
    <x v="0"/>
    <m/>
  </r>
  <r>
    <n v="112276"/>
    <x v="0"/>
    <x v="0"/>
    <x v="0"/>
    <x v="0"/>
    <x v="12"/>
    <x v="133"/>
    <x v="0"/>
    <x v="0"/>
    <s v="Tesseramento"/>
    <x v="0"/>
    <x v="0"/>
    <x v="0"/>
    <m/>
  </r>
  <r>
    <n v="204039"/>
    <x v="0"/>
    <x v="0"/>
    <x v="0"/>
    <x v="0"/>
    <x v="11"/>
    <x v="142"/>
    <x v="0"/>
    <x v="0"/>
    <s v="Tesseramento"/>
    <x v="1"/>
    <x v="0"/>
    <x v="0"/>
    <m/>
  </r>
  <r>
    <n v="112681"/>
    <x v="0"/>
    <x v="0"/>
    <x v="0"/>
    <x v="0"/>
    <x v="7"/>
    <x v="9"/>
    <x v="0"/>
    <x v="0"/>
    <s v="Tesseramento"/>
    <x v="0"/>
    <x v="0"/>
    <x v="0"/>
    <m/>
  </r>
  <r>
    <n v="154101"/>
    <x v="0"/>
    <x v="0"/>
    <x v="0"/>
    <x v="0"/>
    <x v="11"/>
    <x v="142"/>
    <x v="0"/>
    <x v="0"/>
    <s v="Tesseramento"/>
    <x v="1"/>
    <x v="0"/>
    <x v="0"/>
    <m/>
  </r>
  <r>
    <n v="31514"/>
    <x v="0"/>
    <x v="0"/>
    <x v="0"/>
    <x v="0"/>
    <x v="7"/>
    <x v="9"/>
    <x v="0"/>
    <x v="0"/>
    <s v="Tesseramento"/>
    <x v="0"/>
    <x v="4"/>
    <x v="0"/>
    <m/>
  </r>
  <r>
    <n v="31515"/>
    <x v="0"/>
    <x v="0"/>
    <x v="0"/>
    <x v="1"/>
    <x v="7"/>
    <x v="9"/>
    <x v="0"/>
    <x v="1"/>
    <s v="Tesseramento"/>
    <x v="0"/>
    <x v="4"/>
    <x v="0"/>
    <m/>
  </r>
  <r>
    <n v="167143"/>
    <x v="0"/>
    <x v="0"/>
    <x v="0"/>
    <x v="0"/>
    <x v="11"/>
    <x v="142"/>
    <x v="0"/>
    <x v="0"/>
    <s v="Tesseramento"/>
    <x v="1"/>
    <x v="0"/>
    <x v="0"/>
    <m/>
  </r>
  <r>
    <n v="177183"/>
    <x v="0"/>
    <x v="0"/>
    <x v="0"/>
    <x v="0"/>
    <x v="11"/>
    <x v="142"/>
    <x v="0"/>
    <x v="0"/>
    <s v="Tesseramento"/>
    <x v="1"/>
    <x v="0"/>
    <x v="0"/>
    <m/>
  </r>
  <r>
    <n v="46306"/>
    <x v="0"/>
    <x v="0"/>
    <x v="0"/>
    <x v="0"/>
    <x v="11"/>
    <x v="142"/>
    <x v="0"/>
    <x v="0"/>
    <s v="Tesseramento"/>
    <x v="1"/>
    <x v="0"/>
    <x v="0"/>
    <m/>
  </r>
  <r>
    <n v="227790"/>
    <x v="0"/>
    <x v="0"/>
    <x v="0"/>
    <x v="0"/>
    <x v="4"/>
    <x v="101"/>
    <x v="0"/>
    <x v="0"/>
    <s v="Tesseramento"/>
    <x v="0"/>
    <x v="0"/>
    <x v="0"/>
    <m/>
  </r>
  <r>
    <n v="87830"/>
    <x v="0"/>
    <x v="0"/>
    <x v="0"/>
    <x v="0"/>
    <x v="7"/>
    <x v="78"/>
    <x v="0"/>
    <x v="0"/>
    <s v="Tesseramento"/>
    <x v="0"/>
    <x v="3"/>
    <x v="0"/>
    <m/>
  </r>
  <r>
    <n v="219784"/>
    <x v="0"/>
    <x v="0"/>
    <x v="0"/>
    <x v="1"/>
    <x v="4"/>
    <x v="101"/>
    <x v="0"/>
    <x v="0"/>
    <s v="Tesseramento"/>
    <x v="0"/>
    <x v="4"/>
    <x v="0"/>
    <m/>
  </r>
  <r>
    <n v="150847"/>
    <x v="0"/>
    <x v="0"/>
    <x v="0"/>
    <x v="0"/>
    <x v="4"/>
    <x v="101"/>
    <x v="0"/>
    <x v="0"/>
    <s v="Tesseramento"/>
    <x v="0"/>
    <x v="4"/>
    <x v="0"/>
    <m/>
  </r>
  <r>
    <n v="161640"/>
    <x v="0"/>
    <x v="0"/>
    <x v="0"/>
    <x v="0"/>
    <x v="4"/>
    <x v="101"/>
    <x v="0"/>
    <x v="1"/>
    <s v="Tesseramento"/>
    <x v="0"/>
    <x v="4"/>
    <x v="0"/>
    <m/>
  </r>
  <r>
    <n v="171464"/>
    <x v="0"/>
    <x v="0"/>
    <x v="0"/>
    <x v="0"/>
    <x v="4"/>
    <x v="101"/>
    <x v="0"/>
    <x v="0"/>
    <s v="Tesseramento"/>
    <x v="0"/>
    <x v="0"/>
    <x v="0"/>
    <m/>
  </r>
  <r>
    <n v="168546"/>
    <x v="0"/>
    <x v="0"/>
    <x v="0"/>
    <x v="0"/>
    <x v="4"/>
    <x v="101"/>
    <x v="0"/>
    <x v="0"/>
    <s v="Tesseramento"/>
    <x v="0"/>
    <x v="3"/>
    <x v="0"/>
    <m/>
  </r>
  <r>
    <n v="170851"/>
    <x v="1"/>
    <x v="0"/>
    <x v="0"/>
    <x v="1"/>
    <x v="11"/>
    <x v="24"/>
    <x v="0"/>
    <x v="0"/>
    <s v="Tesseramento"/>
    <x v="1"/>
    <x v="5"/>
    <x v="0"/>
    <m/>
  </r>
  <r>
    <n v="65458"/>
    <x v="0"/>
    <x v="0"/>
    <x v="0"/>
    <x v="0"/>
    <x v="11"/>
    <x v="24"/>
    <x v="0"/>
    <x v="0"/>
    <s v="Tesseramento"/>
    <x v="1"/>
    <x v="4"/>
    <x v="0"/>
    <m/>
  </r>
  <r>
    <n v="105273"/>
    <x v="0"/>
    <x v="0"/>
    <x v="0"/>
    <x v="0"/>
    <x v="11"/>
    <x v="24"/>
    <x v="0"/>
    <x v="0"/>
    <s v="Tesseramento"/>
    <x v="1"/>
    <x v="3"/>
    <x v="0"/>
    <m/>
  </r>
  <r>
    <n v="160915"/>
    <x v="1"/>
    <x v="0"/>
    <x v="0"/>
    <x v="0"/>
    <x v="11"/>
    <x v="24"/>
    <x v="0"/>
    <x v="1"/>
    <s v="Tesseramento"/>
    <x v="1"/>
    <x v="6"/>
    <x v="0"/>
    <m/>
  </r>
  <r>
    <n v="117645"/>
    <x v="0"/>
    <x v="0"/>
    <x v="0"/>
    <x v="0"/>
    <x v="11"/>
    <x v="24"/>
    <x v="0"/>
    <x v="0"/>
    <s v="Tesseramento"/>
    <x v="1"/>
    <x v="1"/>
    <x v="0"/>
    <m/>
  </r>
  <r>
    <n v="164021"/>
    <x v="1"/>
    <x v="0"/>
    <x v="0"/>
    <x v="0"/>
    <x v="11"/>
    <x v="24"/>
    <x v="0"/>
    <x v="0"/>
    <s v="Tesseramento"/>
    <x v="1"/>
    <x v="7"/>
    <x v="0"/>
    <m/>
  </r>
  <r>
    <n v="102282"/>
    <x v="0"/>
    <x v="0"/>
    <x v="0"/>
    <x v="0"/>
    <x v="11"/>
    <x v="24"/>
    <x v="0"/>
    <x v="0"/>
    <s v="Tesseramento"/>
    <x v="1"/>
    <x v="3"/>
    <x v="0"/>
    <m/>
  </r>
  <r>
    <n v="19295"/>
    <x v="0"/>
    <x v="0"/>
    <x v="0"/>
    <x v="0"/>
    <x v="11"/>
    <x v="24"/>
    <x v="0"/>
    <x v="0"/>
    <s v="Tesseramento"/>
    <x v="1"/>
    <x v="3"/>
    <x v="0"/>
    <m/>
  </r>
  <r>
    <n v="66569"/>
    <x v="0"/>
    <x v="0"/>
    <x v="0"/>
    <x v="0"/>
    <x v="11"/>
    <x v="24"/>
    <x v="0"/>
    <x v="1"/>
    <s v="Tesseramento"/>
    <x v="1"/>
    <x v="3"/>
    <x v="0"/>
    <m/>
  </r>
  <r>
    <n v="19301"/>
    <x v="0"/>
    <x v="0"/>
    <x v="0"/>
    <x v="0"/>
    <x v="11"/>
    <x v="24"/>
    <x v="0"/>
    <x v="0"/>
    <s v="Tesseramento"/>
    <x v="1"/>
    <x v="4"/>
    <x v="0"/>
    <m/>
  </r>
  <r>
    <n v="144256"/>
    <x v="0"/>
    <x v="0"/>
    <x v="0"/>
    <x v="0"/>
    <x v="11"/>
    <x v="24"/>
    <x v="0"/>
    <x v="0"/>
    <s v="Tesseramento"/>
    <x v="1"/>
    <x v="0"/>
    <x v="0"/>
    <m/>
  </r>
  <r>
    <n v="189223"/>
    <x v="0"/>
    <x v="0"/>
    <x v="0"/>
    <x v="0"/>
    <x v="11"/>
    <x v="24"/>
    <x v="0"/>
    <x v="1"/>
    <s v="Tesseramento"/>
    <x v="1"/>
    <x v="1"/>
    <x v="0"/>
    <m/>
  </r>
  <r>
    <n v="160916"/>
    <x v="0"/>
    <x v="0"/>
    <x v="0"/>
    <x v="0"/>
    <x v="11"/>
    <x v="24"/>
    <x v="0"/>
    <x v="1"/>
    <s v="Tesseramento"/>
    <x v="1"/>
    <x v="0"/>
    <x v="0"/>
    <m/>
  </r>
  <r>
    <n v="164024"/>
    <x v="1"/>
    <x v="0"/>
    <x v="0"/>
    <x v="0"/>
    <x v="11"/>
    <x v="24"/>
    <x v="0"/>
    <x v="1"/>
    <s v="Tesseramento"/>
    <x v="1"/>
    <x v="7"/>
    <x v="0"/>
    <s v="B"/>
  </r>
  <r>
    <n v="46847"/>
    <x v="0"/>
    <x v="0"/>
    <x v="0"/>
    <x v="0"/>
    <x v="11"/>
    <x v="24"/>
    <x v="0"/>
    <x v="0"/>
    <s v="Tesseramento"/>
    <x v="1"/>
    <x v="4"/>
    <x v="0"/>
    <m/>
  </r>
  <r>
    <n v="81798"/>
    <x v="0"/>
    <x v="0"/>
    <x v="0"/>
    <x v="0"/>
    <x v="11"/>
    <x v="24"/>
    <x v="0"/>
    <x v="0"/>
    <s v="Tesseramento"/>
    <x v="1"/>
    <x v="3"/>
    <x v="0"/>
    <m/>
  </r>
  <r>
    <n v="177250"/>
    <x v="1"/>
    <x v="0"/>
    <x v="0"/>
    <x v="2"/>
    <x v="11"/>
    <x v="24"/>
    <x v="0"/>
    <x v="0"/>
    <s v="Tesseramento"/>
    <x v="1"/>
    <x v="6"/>
    <x v="0"/>
    <m/>
  </r>
  <r>
    <n v="19326"/>
    <x v="0"/>
    <x v="0"/>
    <x v="0"/>
    <x v="0"/>
    <x v="11"/>
    <x v="24"/>
    <x v="0"/>
    <x v="0"/>
    <s v="Tesseramento"/>
    <x v="1"/>
    <x v="3"/>
    <x v="0"/>
    <m/>
  </r>
  <r>
    <n v="41004"/>
    <x v="0"/>
    <x v="0"/>
    <x v="0"/>
    <x v="0"/>
    <x v="11"/>
    <x v="24"/>
    <x v="0"/>
    <x v="0"/>
    <s v="Tesseramento"/>
    <x v="1"/>
    <x v="3"/>
    <x v="0"/>
    <m/>
  </r>
  <r>
    <n v="19334"/>
    <x v="0"/>
    <x v="0"/>
    <x v="0"/>
    <x v="1"/>
    <x v="11"/>
    <x v="24"/>
    <x v="0"/>
    <x v="0"/>
    <s v="Tesseramento"/>
    <x v="1"/>
    <x v="3"/>
    <x v="0"/>
    <m/>
  </r>
  <r>
    <n v="88343"/>
    <x v="0"/>
    <x v="0"/>
    <x v="0"/>
    <x v="0"/>
    <x v="11"/>
    <x v="24"/>
    <x v="0"/>
    <x v="0"/>
    <s v="Tesseramento"/>
    <x v="1"/>
    <x v="0"/>
    <x v="0"/>
    <m/>
  </r>
  <r>
    <n v="19344"/>
    <x v="0"/>
    <x v="0"/>
    <x v="0"/>
    <x v="0"/>
    <x v="11"/>
    <x v="24"/>
    <x v="0"/>
    <x v="0"/>
    <s v="Tesseramento"/>
    <x v="1"/>
    <x v="3"/>
    <x v="0"/>
    <m/>
  </r>
  <r>
    <n v="65461"/>
    <x v="0"/>
    <x v="0"/>
    <x v="0"/>
    <x v="0"/>
    <x v="11"/>
    <x v="24"/>
    <x v="0"/>
    <x v="0"/>
    <s v="Tesseramento"/>
    <x v="1"/>
    <x v="0"/>
    <x v="0"/>
    <m/>
  </r>
  <r>
    <n v="206909"/>
    <x v="0"/>
    <x v="0"/>
    <x v="0"/>
    <x v="0"/>
    <x v="11"/>
    <x v="24"/>
    <x v="0"/>
    <x v="0"/>
    <s v="Tesseramento"/>
    <x v="1"/>
    <x v="1"/>
    <x v="0"/>
    <m/>
  </r>
  <r>
    <n v="6916"/>
    <x v="0"/>
    <x v="0"/>
    <x v="0"/>
    <x v="0"/>
    <x v="11"/>
    <x v="24"/>
    <x v="0"/>
    <x v="0"/>
    <s v="Tesseramento"/>
    <x v="1"/>
    <x v="4"/>
    <x v="0"/>
    <m/>
  </r>
  <r>
    <n v="105275"/>
    <x v="0"/>
    <x v="0"/>
    <x v="0"/>
    <x v="0"/>
    <x v="11"/>
    <x v="24"/>
    <x v="0"/>
    <x v="0"/>
    <s v="Tesseramento"/>
    <x v="1"/>
    <x v="3"/>
    <x v="0"/>
    <m/>
  </r>
  <r>
    <n v="29698"/>
    <x v="0"/>
    <x v="0"/>
    <x v="0"/>
    <x v="0"/>
    <x v="11"/>
    <x v="24"/>
    <x v="0"/>
    <x v="0"/>
    <s v="Tesseramento"/>
    <x v="1"/>
    <x v="3"/>
    <x v="0"/>
    <m/>
  </r>
  <r>
    <n v="19364"/>
    <x v="0"/>
    <x v="0"/>
    <x v="0"/>
    <x v="0"/>
    <x v="11"/>
    <x v="24"/>
    <x v="0"/>
    <x v="0"/>
    <s v="Tesseramento"/>
    <x v="1"/>
    <x v="4"/>
    <x v="0"/>
    <m/>
  </r>
  <r>
    <n v="19370"/>
    <x v="0"/>
    <x v="0"/>
    <x v="0"/>
    <x v="2"/>
    <x v="11"/>
    <x v="24"/>
    <x v="0"/>
    <x v="0"/>
    <s v="Tesseramento"/>
    <x v="1"/>
    <x v="0"/>
    <x v="0"/>
    <m/>
  </r>
  <r>
    <n v="234947"/>
    <x v="0"/>
    <x v="0"/>
    <x v="1"/>
    <x v="1"/>
    <x v="4"/>
    <x v="101"/>
    <x v="0"/>
    <x v="0"/>
    <s v="Tesseramento"/>
    <x v="0"/>
    <x v="0"/>
    <x v="0"/>
    <m/>
  </r>
  <r>
    <n v="123085"/>
    <x v="0"/>
    <x v="0"/>
    <x v="0"/>
    <x v="0"/>
    <x v="11"/>
    <x v="24"/>
    <x v="0"/>
    <x v="0"/>
    <s v="Tesseramento"/>
    <x v="1"/>
    <x v="3"/>
    <x v="0"/>
    <m/>
  </r>
  <r>
    <n v="131577"/>
    <x v="0"/>
    <x v="0"/>
    <x v="0"/>
    <x v="0"/>
    <x v="11"/>
    <x v="24"/>
    <x v="0"/>
    <x v="1"/>
    <s v="Tesseramento"/>
    <x v="1"/>
    <x v="4"/>
    <x v="0"/>
    <m/>
  </r>
  <r>
    <n v="186473"/>
    <x v="0"/>
    <x v="0"/>
    <x v="0"/>
    <x v="0"/>
    <x v="11"/>
    <x v="24"/>
    <x v="0"/>
    <x v="0"/>
    <s v="Tesseramento"/>
    <x v="1"/>
    <x v="0"/>
    <x v="0"/>
    <m/>
  </r>
  <r>
    <n v="19708"/>
    <x v="0"/>
    <x v="0"/>
    <x v="0"/>
    <x v="0"/>
    <x v="11"/>
    <x v="24"/>
    <x v="0"/>
    <x v="1"/>
    <s v="Tesseramento"/>
    <x v="1"/>
    <x v="4"/>
    <x v="0"/>
    <m/>
  </r>
  <r>
    <n v="181507"/>
    <x v="0"/>
    <x v="0"/>
    <x v="0"/>
    <x v="0"/>
    <x v="11"/>
    <x v="24"/>
    <x v="0"/>
    <x v="0"/>
    <s v="Tesseramento"/>
    <x v="1"/>
    <x v="3"/>
    <x v="0"/>
    <m/>
  </r>
  <r>
    <n v="170856"/>
    <x v="0"/>
    <x v="0"/>
    <x v="0"/>
    <x v="0"/>
    <x v="11"/>
    <x v="24"/>
    <x v="0"/>
    <x v="0"/>
    <s v="Tesseramento"/>
    <x v="1"/>
    <x v="0"/>
    <x v="0"/>
    <m/>
  </r>
  <r>
    <n v="132771"/>
    <x v="0"/>
    <x v="0"/>
    <x v="0"/>
    <x v="0"/>
    <x v="11"/>
    <x v="24"/>
    <x v="0"/>
    <x v="0"/>
    <s v="Tesseramento"/>
    <x v="1"/>
    <x v="1"/>
    <x v="0"/>
    <m/>
  </r>
  <r>
    <n v="176368"/>
    <x v="0"/>
    <x v="0"/>
    <x v="0"/>
    <x v="0"/>
    <x v="11"/>
    <x v="24"/>
    <x v="0"/>
    <x v="1"/>
    <s v="Tesseramento"/>
    <x v="1"/>
    <x v="3"/>
    <x v="0"/>
    <m/>
  </r>
  <r>
    <n v="19416"/>
    <x v="0"/>
    <x v="0"/>
    <x v="0"/>
    <x v="0"/>
    <x v="11"/>
    <x v="24"/>
    <x v="0"/>
    <x v="0"/>
    <s v="Tesseramento"/>
    <x v="1"/>
    <x v="0"/>
    <x v="0"/>
    <m/>
  </r>
  <r>
    <n v="194697"/>
    <x v="0"/>
    <x v="0"/>
    <x v="0"/>
    <x v="0"/>
    <x v="4"/>
    <x v="101"/>
    <x v="0"/>
    <x v="0"/>
    <s v="Tesseramento"/>
    <x v="0"/>
    <x v="0"/>
    <x v="0"/>
    <m/>
  </r>
  <r>
    <n v="73721"/>
    <x v="0"/>
    <x v="0"/>
    <x v="0"/>
    <x v="0"/>
    <x v="11"/>
    <x v="24"/>
    <x v="0"/>
    <x v="0"/>
    <s v="Tesseramento"/>
    <x v="1"/>
    <x v="4"/>
    <x v="0"/>
    <m/>
  </r>
  <r>
    <n v="219626"/>
    <x v="0"/>
    <x v="0"/>
    <x v="0"/>
    <x v="1"/>
    <x v="4"/>
    <x v="101"/>
    <x v="0"/>
    <x v="1"/>
    <s v="Tesseramento"/>
    <x v="0"/>
    <x v="0"/>
    <x v="0"/>
    <m/>
  </r>
  <r>
    <n v="39530"/>
    <x v="0"/>
    <x v="0"/>
    <x v="0"/>
    <x v="0"/>
    <x v="11"/>
    <x v="24"/>
    <x v="0"/>
    <x v="1"/>
    <s v="Tesseramento"/>
    <x v="1"/>
    <x v="4"/>
    <x v="0"/>
    <m/>
  </r>
  <r>
    <n v="81801"/>
    <x v="0"/>
    <x v="0"/>
    <x v="0"/>
    <x v="0"/>
    <x v="11"/>
    <x v="24"/>
    <x v="0"/>
    <x v="0"/>
    <s v="Tesseramento"/>
    <x v="1"/>
    <x v="0"/>
    <x v="0"/>
    <m/>
  </r>
  <r>
    <n v="19452"/>
    <x v="0"/>
    <x v="0"/>
    <x v="0"/>
    <x v="0"/>
    <x v="11"/>
    <x v="24"/>
    <x v="0"/>
    <x v="0"/>
    <s v="Tesseramento"/>
    <x v="1"/>
    <x v="4"/>
    <x v="0"/>
    <m/>
  </r>
  <r>
    <n v="168046"/>
    <x v="0"/>
    <x v="0"/>
    <x v="0"/>
    <x v="0"/>
    <x v="11"/>
    <x v="24"/>
    <x v="0"/>
    <x v="0"/>
    <s v="Tesseramento"/>
    <x v="1"/>
    <x v="4"/>
    <x v="0"/>
    <m/>
  </r>
  <r>
    <n v="19463"/>
    <x v="0"/>
    <x v="0"/>
    <x v="0"/>
    <x v="0"/>
    <x v="11"/>
    <x v="24"/>
    <x v="0"/>
    <x v="0"/>
    <s v="Tesseramento"/>
    <x v="1"/>
    <x v="4"/>
    <x v="0"/>
    <m/>
  </r>
  <r>
    <n v="164598"/>
    <x v="0"/>
    <x v="0"/>
    <x v="0"/>
    <x v="0"/>
    <x v="11"/>
    <x v="24"/>
    <x v="0"/>
    <x v="0"/>
    <s v="Tesseramento"/>
    <x v="1"/>
    <x v="0"/>
    <x v="0"/>
    <m/>
  </r>
  <r>
    <n v="164028"/>
    <x v="0"/>
    <x v="0"/>
    <x v="0"/>
    <x v="1"/>
    <x v="11"/>
    <x v="24"/>
    <x v="0"/>
    <x v="1"/>
    <s v="Tesseramento"/>
    <x v="1"/>
    <x v="4"/>
    <x v="0"/>
    <m/>
  </r>
  <r>
    <n v="197818"/>
    <x v="0"/>
    <x v="0"/>
    <x v="0"/>
    <x v="1"/>
    <x v="11"/>
    <x v="24"/>
    <x v="0"/>
    <x v="0"/>
    <s v="Tesseramento"/>
    <x v="1"/>
    <x v="3"/>
    <x v="0"/>
    <m/>
  </r>
  <r>
    <n v="19480"/>
    <x v="0"/>
    <x v="0"/>
    <x v="0"/>
    <x v="0"/>
    <x v="11"/>
    <x v="24"/>
    <x v="0"/>
    <x v="0"/>
    <s v="Tesseramento"/>
    <x v="1"/>
    <x v="4"/>
    <x v="0"/>
    <m/>
  </r>
  <r>
    <n v="193162"/>
    <x v="1"/>
    <x v="0"/>
    <x v="0"/>
    <x v="2"/>
    <x v="11"/>
    <x v="24"/>
    <x v="0"/>
    <x v="1"/>
    <s v="Tesseramento"/>
    <x v="1"/>
    <x v="5"/>
    <x v="0"/>
    <m/>
  </r>
  <r>
    <n v="190471"/>
    <x v="1"/>
    <x v="0"/>
    <x v="0"/>
    <x v="2"/>
    <x v="11"/>
    <x v="24"/>
    <x v="0"/>
    <x v="0"/>
    <s v="Tesseramento"/>
    <x v="1"/>
    <x v="5"/>
    <x v="0"/>
    <m/>
  </r>
  <r>
    <n v="19493"/>
    <x v="0"/>
    <x v="0"/>
    <x v="0"/>
    <x v="0"/>
    <x v="11"/>
    <x v="24"/>
    <x v="0"/>
    <x v="0"/>
    <s v="Tesseramento"/>
    <x v="1"/>
    <x v="3"/>
    <x v="0"/>
    <m/>
  </r>
  <r>
    <n v="19501"/>
    <x v="0"/>
    <x v="0"/>
    <x v="0"/>
    <x v="0"/>
    <x v="11"/>
    <x v="24"/>
    <x v="0"/>
    <x v="0"/>
    <s v="Tesseramento"/>
    <x v="1"/>
    <x v="4"/>
    <x v="0"/>
    <m/>
  </r>
  <r>
    <n v="1906"/>
    <x v="0"/>
    <x v="0"/>
    <x v="0"/>
    <x v="0"/>
    <x v="11"/>
    <x v="24"/>
    <x v="0"/>
    <x v="0"/>
    <s v="Tesseramento"/>
    <x v="1"/>
    <x v="4"/>
    <x v="0"/>
    <m/>
  </r>
  <r>
    <n v="19512"/>
    <x v="0"/>
    <x v="0"/>
    <x v="0"/>
    <x v="0"/>
    <x v="11"/>
    <x v="24"/>
    <x v="0"/>
    <x v="1"/>
    <s v="Tesseramento"/>
    <x v="1"/>
    <x v="3"/>
    <x v="0"/>
    <m/>
  </r>
  <r>
    <n v="206453"/>
    <x v="1"/>
    <x v="0"/>
    <x v="0"/>
    <x v="1"/>
    <x v="4"/>
    <x v="101"/>
    <x v="0"/>
    <x v="1"/>
    <s v="Tesseramento"/>
    <x v="0"/>
    <x v="5"/>
    <x v="0"/>
    <m/>
  </r>
  <r>
    <n v="81969"/>
    <x v="0"/>
    <x v="0"/>
    <x v="0"/>
    <x v="0"/>
    <x v="4"/>
    <x v="101"/>
    <x v="0"/>
    <x v="0"/>
    <s v="Tesseramento"/>
    <x v="0"/>
    <x v="3"/>
    <x v="0"/>
    <m/>
  </r>
  <r>
    <n v="138251"/>
    <x v="0"/>
    <x v="0"/>
    <x v="0"/>
    <x v="0"/>
    <x v="11"/>
    <x v="24"/>
    <x v="0"/>
    <x v="0"/>
    <s v="Tesseramento"/>
    <x v="1"/>
    <x v="4"/>
    <x v="0"/>
    <m/>
  </r>
  <r>
    <n v="66582"/>
    <x v="0"/>
    <x v="0"/>
    <x v="0"/>
    <x v="0"/>
    <x v="11"/>
    <x v="24"/>
    <x v="0"/>
    <x v="0"/>
    <s v="Tesseramento"/>
    <x v="1"/>
    <x v="4"/>
    <x v="0"/>
    <m/>
  </r>
  <r>
    <n v="73727"/>
    <x v="0"/>
    <x v="0"/>
    <x v="0"/>
    <x v="0"/>
    <x v="11"/>
    <x v="24"/>
    <x v="0"/>
    <x v="0"/>
    <s v="Tesseramento"/>
    <x v="1"/>
    <x v="3"/>
    <x v="0"/>
    <m/>
  </r>
  <r>
    <n v="46848"/>
    <x v="0"/>
    <x v="0"/>
    <x v="0"/>
    <x v="0"/>
    <x v="11"/>
    <x v="24"/>
    <x v="0"/>
    <x v="1"/>
    <s v="Tesseramento"/>
    <x v="1"/>
    <x v="4"/>
    <x v="0"/>
    <m/>
  </r>
  <r>
    <n v="100102"/>
    <x v="0"/>
    <x v="0"/>
    <x v="0"/>
    <x v="0"/>
    <x v="11"/>
    <x v="24"/>
    <x v="0"/>
    <x v="1"/>
    <s v="Tesseramento"/>
    <x v="1"/>
    <x v="3"/>
    <x v="0"/>
    <m/>
  </r>
  <r>
    <n v="201533"/>
    <x v="1"/>
    <x v="0"/>
    <x v="0"/>
    <x v="2"/>
    <x v="11"/>
    <x v="24"/>
    <x v="0"/>
    <x v="0"/>
    <s v="Tesseramento"/>
    <x v="1"/>
    <x v="5"/>
    <x v="0"/>
    <m/>
  </r>
  <r>
    <n v="140200"/>
    <x v="0"/>
    <x v="0"/>
    <x v="0"/>
    <x v="0"/>
    <x v="11"/>
    <x v="24"/>
    <x v="0"/>
    <x v="0"/>
    <s v="Tesseramento"/>
    <x v="1"/>
    <x v="0"/>
    <x v="0"/>
    <m/>
  </r>
  <r>
    <n v="54804"/>
    <x v="0"/>
    <x v="0"/>
    <x v="0"/>
    <x v="0"/>
    <x v="11"/>
    <x v="24"/>
    <x v="0"/>
    <x v="0"/>
    <s v="Tesseramento"/>
    <x v="1"/>
    <x v="4"/>
    <x v="0"/>
    <m/>
  </r>
  <r>
    <n v="231564"/>
    <x v="0"/>
    <x v="0"/>
    <x v="0"/>
    <x v="2"/>
    <x v="4"/>
    <x v="101"/>
    <x v="0"/>
    <x v="0"/>
    <s v="Tesseramento"/>
    <x v="0"/>
    <x v="1"/>
    <x v="0"/>
    <m/>
  </r>
  <r>
    <n v="129541"/>
    <x v="0"/>
    <x v="0"/>
    <x v="0"/>
    <x v="0"/>
    <x v="11"/>
    <x v="24"/>
    <x v="0"/>
    <x v="0"/>
    <s v="Tesseramento"/>
    <x v="1"/>
    <x v="4"/>
    <x v="0"/>
    <m/>
  </r>
  <r>
    <n v="190078"/>
    <x v="1"/>
    <x v="0"/>
    <x v="0"/>
    <x v="0"/>
    <x v="11"/>
    <x v="24"/>
    <x v="0"/>
    <x v="1"/>
    <s v="Tesseramento"/>
    <x v="1"/>
    <x v="5"/>
    <x v="0"/>
    <s v="B"/>
  </r>
  <r>
    <n v="70962"/>
    <x v="0"/>
    <x v="0"/>
    <x v="0"/>
    <x v="0"/>
    <x v="11"/>
    <x v="24"/>
    <x v="0"/>
    <x v="0"/>
    <s v="Tesseramento"/>
    <x v="1"/>
    <x v="0"/>
    <x v="0"/>
    <m/>
  </r>
  <r>
    <n v="39534"/>
    <x v="0"/>
    <x v="0"/>
    <x v="0"/>
    <x v="0"/>
    <x v="11"/>
    <x v="24"/>
    <x v="0"/>
    <x v="1"/>
    <s v="Tesseramento"/>
    <x v="1"/>
    <x v="4"/>
    <x v="0"/>
    <m/>
  </r>
  <r>
    <n v="160921"/>
    <x v="0"/>
    <x v="0"/>
    <x v="0"/>
    <x v="0"/>
    <x v="11"/>
    <x v="24"/>
    <x v="0"/>
    <x v="0"/>
    <s v="Tesseramento"/>
    <x v="1"/>
    <x v="1"/>
    <x v="0"/>
    <m/>
  </r>
  <r>
    <n v="19600"/>
    <x v="0"/>
    <x v="0"/>
    <x v="0"/>
    <x v="2"/>
    <x v="11"/>
    <x v="24"/>
    <x v="0"/>
    <x v="1"/>
    <s v="Tesseramento"/>
    <x v="1"/>
    <x v="4"/>
    <x v="0"/>
    <m/>
  </r>
  <r>
    <n v="19604"/>
    <x v="0"/>
    <x v="0"/>
    <x v="0"/>
    <x v="0"/>
    <x v="11"/>
    <x v="24"/>
    <x v="0"/>
    <x v="0"/>
    <s v="Tesseramento"/>
    <x v="1"/>
    <x v="4"/>
    <x v="0"/>
    <m/>
  </r>
  <r>
    <n v="206916"/>
    <x v="1"/>
    <x v="0"/>
    <x v="0"/>
    <x v="2"/>
    <x v="11"/>
    <x v="24"/>
    <x v="0"/>
    <x v="1"/>
    <s v="Tesseramento"/>
    <x v="1"/>
    <x v="5"/>
    <x v="0"/>
    <m/>
  </r>
  <r>
    <n v="201535"/>
    <x v="1"/>
    <x v="0"/>
    <x v="0"/>
    <x v="1"/>
    <x v="11"/>
    <x v="24"/>
    <x v="0"/>
    <x v="0"/>
    <s v="Tesseramento"/>
    <x v="1"/>
    <x v="5"/>
    <x v="0"/>
    <m/>
  </r>
  <r>
    <n v="201641"/>
    <x v="0"/>
    <x v="0"/>
    <x v="0"/>
    <x v="0"/>
    <x v="11"/>
    <x v="24"/>
    <x v="0"/>
    <x v="0"/>
    <s v="Tesseramento"/>
    <x v="1"/>
    <x v="0"/>
    <x v="0"/>
    <m/>
  </r>
  <r>
    <n v="17238"/>
    <x v="0"/>
    <x v="0"/>
    <x v="0"/>
    <x v="4"/>
    <x v="4"/>
    <x v="101"/>
    <x v="0"/>
    <x v="1"/>
    <s v="Tesseramento"/>
    <x v="0"/>
    <x v="1"/>
    <x v="0"/>
    <m/>
  </r>
  <r>
    <n v="157275"/>
    <x v="0"/>
    <x v="0"/>
    <x v="0"/>
    <x v="0"/>
    <x v="11"/>
    <x v="24"/>
    <x v="0"/>
    <x v="0"/>
    <s v="Tesseramento"/>
    <x v="1"/>
    <x v="0"/>
    <x v="0"/>
    <m/>
  </r>
  <r>
    <n v="19620"/>
    <x v="0"/>
    <x v="0"/>
    <x v="0"/>
    <x v="0"/>
    <x v="11"/>
    <x v="24"/>
    <x v="0"/>
    <x v="0"/>
    <s v="Tesseramento"/>
    <x v="1"/>
    <x v="3"/>
    <x v="0"/>
    <m/>
  </r>
  <r>
    <n v="28834"/>
    <x v="0"/>
    <x v="0"/>
    <x v="0"/>
    <x v="0"/>
    <x v="11"/>
    <x v="24"/>
    <x v="0"/>
    <x v="0"/>
    <s v="Tesseramento"/>
    <x v="1"/>
    <x v="4"/>
    <x v="0"/>
    <m/>
  </r>
  <r>
    <n v="19635"/>
    <x v="0"/>
    <x v="0"/>
    <x v="0"/>
    <x v="0"/>
    <x v="11"/>
    <x v="24"/>
    <x v="0"/>
    <x v="0"/>
    <s v="Tesseramento"/>
    <x v="1"/>
    <x v="4"/>
    <x v="0"/>
    <m/>
  </r>
  <r>
    <n v="142003"/>
    <x v="0"/>
    <x v="0"/>
    <x v="0"/>
    <x v="0"/>
    <x v="11"/>
    <x v="24"/>
    <x v="0"/>
    <x v="1"/>
    <s v="Tesseramento"/>
    <x v="1"/>
    <x v="3"/>
    <x v="0"/>
    <m/>
  </r>
  <r>
    <n v="63030"/>
    <x v="0"/>
    <x v="0"/>
    <x v="0"/>
    <x v="0"/>
    <x v="11"/>
    <x v="24"/>
    <x v="0"/>
    <x v="1"/>
    <s v="Tesseramento"/>
    <x v="1"/>
    <x v="4"/>
    <x v="0"/>
    <m/>
  </r>
  <r>
    <n v="7234"/>
    <x v="0"/>
    <x v="0"/>
    <x v="0"/>
    <x v="0"/>
    <x v="11"/>
    <x v="24"/>
    <x v="0"/>
    <x v="0"/>
    <s v="Tesseramento"/>
    <x v="1"/>
    <x v="0"/>
    <x v="0"/>
    <m/>
  </r>
  <r>
    <n v="218398"/>
    <x v="0"/>
    <x v="0"/>
    <x v="0"/>
    <x v="0"/>
    <x v="11"/>
    <x v="24"/>
    <x v="0"/>
    <x v="1"/>
    <s v="Tesseramento"/>
    <x v="1"/>
    <x v="3"/>
    <x v="0"/>
    <m/>
  </r>
  <r>
    <n v="202494"/>
    <x v="0"/>
    <x v="0"/>
    <x v="0"/>
    <x v="0"/>
    <x v="11"/>
    <x v="24"/>
    <x v="0"/>
    <x v="0"/>
    <s v="Tesseramento"/>
    <x v="1"/>
    <x v="3"/>
    <x v="0"/>
    <m/>
  </r>
  <r>
    <n v="58332"/>
    <x v="0"/>
    <x v="0"/>
    <x v="0"/>
    <x v="0"/>
    <x v="11"/>
    <x v="24"/>
    <x v="0"/>
    <x v="0"/>
    <s v="Tesseramento"/>
    <x v="1"/>
    <x v="3"/>
    <x v="0"/>
    <m/>
  </r>
  <r>
    <n v="186476"/>
    <x v="0"/>
    <x v="0"/>
    <x v="0"/>
    <x v="0"/>
    <x v="11"/>
    <x v="24"/>
    <x v="0"/>
    <x v="0"/>
    <s v="Tesseramento"/>
    <x v="1"/>
    <x v="0"/>
    <x v="0"/>
    <m/>
  </r>
  <r>
    <n v="113020"/>
    <x v="0"/>
    <x v="0"/>
    <x v="0"/>
    <x v="0"/>
    <x v="11"/>
    <x v="24"/>
    <x v="0"/>
    <x v="0"/>
    <s v="Tesseramento"/>
    <x v="1"/>
    <x v="0"/>
    <x v="0"/>
    <m/>
  </r>
  <r>
    <n v="92974"/>
    <x v="0"/>
    <x v="0"/>
    <x v="0"/>
    <x v="0"/>
    <x v="11"/>
    <x v="24"/>
    <x v="0"/>
    <x v="0"/>
    <s v="Tesseramento"/>
    <x v="1"/>
    <x v="4"/>
    <x v="0"/>
    <m/>
  </r>
  <r>
    <n v="17261"/>
    <x v="0"/>
    <x v="0"/>
    <x v="0"/>
    <x v="0"/>
    <x v="11"/>
    <x v="24"/>
    <x v="0"/>
    <x v="0"/>
    <s v="Tesseramento"/>
    <x v="1"/>
    <x v="0"/>
    <x v="0"/>
    <m/>
  </r>
  <r>
    <n v="47831"/>
    <x v="0"/>
    <x v="0"/>
    <x v="0"/>
    <x v="0"/>
    <x v="11"/>
    <x v="24"/>
    <x v="0"/>
    <x v="0"/>
    <s v="Tesseramento"/>
    <x v="1"/>
    <x v="4"/>
    <x v="0"/>
    <m/>
  </r>
  <r>
    <n v="91532"/>
    <x v="0"/>
    <x v="0"/>
    <x v="0"/>
    <x v="0"/>
    <x v="11"/>
    <x v="24"/>
    <x v="0"/>
    <x v="1"/>
    <s v="Tesseramento"/>
    <x v="1"/>
    <x v="3"/>
    <x v="0"/>
    <m/>
  </r>
  <r>
    <n v="102281"/>
    <x v="0"/>
    <x v="0"/>
    <x v="0"/>
    <x v="0"/>
    <x v="11"/>
    <x v="24"/>
    <x v="0"/>
    <x v="0"/>
    <s v="Tesseramento"/>
    <x v="1"/>
    <x v="3"/>
    <x v="0"/>
    <m/>
  </r>
  <r>
    <n v="167757"/>
    <x v="0"/>
    <x v="0"/>
    <x v="0"/>
    <x v="0"/>
    <x v="11"/>
    <x v="24"/>
    <x v="0"/>
    <x v="0"/>
    <s v="Tesseramento"/>
    <x v="1"/>
    <x v="3"/>
    <x v="0"/>
    <m/>
  </r>
  <r>
    <n v="66568"/>
    <x v="0"/>
    <x v="0"/>
    <x v="0"/>
    <x v="0"/>
    <x v="11"/>
    <x v="24"/>
    <x v="0"/>
    <x v="1"/>
    <s v="Tesseramento"/>
    <x v="1"/>
    <x v="4"/>
    <x v="0"/>
    <m/>
  </r>
  <r>
    <n v="184152"/>
    <x v="0"/>
    <x v="0"/>
    <x v="0"/>
    <x v="0"/>
    <x v="11"/>
    <x v="24"/>
    <x v="0"/>
    <x v="0"/>
    <s v="Tesseramento"/>
    <x v="1"/>
    <x v="3"/>
    <x v="0"/>
    <m/>
  </r>
  <r>
    <n v="19304"/>
    <x v="0"/>
    <x v="0"/>
    <x v="0"/>
    <x v="2"/>
    <x v="11"/>
    <x v="24"/>
    <x v="0"/>
    <x v="0"/>
    <s v="Tesseramento"/>
    <x v="1"/>
    <x v="4"/>
    <x v="0"/>
    <m/>
  </r>
  <r>
    <n v="29334"/>
    <x v="0"/>
    <x v="0"/>
    <x v="0"/>
    <x v="0"/>
    <x v="11"/>
    <x v="24"/>
    <x v="0"/>
    <x v="0"/>
    <s v="Tesseramento"/>
    <x v="1"/>
    <x v="3"/>
    <x v="0"/>
    <m/>
  </r>
  <r>
    <n v="19311"/>
    <x v="0"/>
    <x v="0"/>
    <x v="0"/>
    <x v="2"/>
    <x v="11"/>
    <x v="24"/>
    <x v="0"/>
    <x v="1"/>
    <s v="Tesseramento"/>
    <x v="1"/>
    <x v="4"/>
    <x v="0"/>
    <m/>
  </r>
  <r>
    <n v="212859"/>
    <x v="0"/>
    <x v="0"/>
    <x v="0"/>
    <x v="0"/>
    <x v="11"/>
    <x v="24"/>
    <x v="0"/>
    <x v="1"/>
    <s v="Tesseramento"/>
    <x v="1"/>
    <x v="0"/>
    <x v="0"/>
    <m/>
  </r>
  <r>
    <n v="102284"/>
    <x v="0"/>
    <x v="0"/>
    <x v="0"/>
    <x v="0"/>
    <x v="11"/>
    <x v="24"/>
    <x v="0"/>
    <x v="0"/>
    <s v="Tesseramento"/>
    <x v="1"/>
    <x v="0"/>
    <x v="0"/>
    <m/>
  </r>
  <r>
    <n v="1832"/>
    <x v="0"/>
    <x v="0"/>
    <x v="0"/>
    <x v="0"/>
    <x v="11"/>
    <x v="24"/>
    <x v="0"/>
    <x v="1"/>
    <s v="Tesseramento"/>
    <x v="1"/>
    <x v="3"/>
    <x v="0"/>
    <m/>
  </r>
  <r>
    <n v="19319"/>
    <x v="0"/>
    <x v="0"/>
    <x v="0"/>
    <x v="0"/>
    <x v="11"/>
    <x v="24"/>
    <x v="0"/>
    <x v="0"/>
    <s v="Tesseramento"/>
    <x v="1"/>
    <x v="4"/>
    <x v="0"/>
    <m/>
  </r>
  <r>
    <n v="170853"/>
    <x v="0"/>
    <x v="0"/>
    <x v="0"/>
    <x v="2"/>
    <x v="11"/>
    <x v="24"/>
    <x v="0"/>
    <x v="0"/>
    <s v="Tesseramento"/>
    <x v="1"/>
    <x v="3"/>
    <x v="0"/>
    <m/>
  </r>
  <r>
    <n v="129531"/>
    <x v="0"/>
    <x v="0"/>
    <x v="0"/>
    <x v="0"/>
    <x v="11"/>
    <x v="24"/>
    <x v="0"/>
    <x v="0"/>
    <s v="Tesseramento"/>
    <x v="1"/>
    <x v="4"/>
    <x v="0"/>
    <m/>
  </r>
  <r>
    <n v="164634"/>
    <x v="0"/>
    <x v="0"/>
    <x v="0"/>
    <x v="0"/>
    <x v="11"/>
    <x v="24"/>
    <x v="0"/>
    <x v="0"/>
    <s v="Tesseramento"/>
    <x v="1"/>
    <x v="3"/>
    <x v="0"/>
    <m/>
  </r>
  <r>
    <n v="206109"/>
    <x v="1"/>
    <x v="0"/>
    <x v="0"/>
    <x v="1"/>
    <x v="11"/>
    <x v="24"/>
    <x v="0"/>
    <x v="1"/>
    <s v="Tesseramento"/>
    <x v="1"/>
    <x v="5"/>
    <x v="0"/>
    <m/>
  </r>
  <r>
    <n v="19348"/>
    <x v="0"/>
    <x v="0"/>
    <x v="0"/>
    <x v="0"/>
    <x v="11"/>
    <x v="24"/>
    <x v="0"/>
    <x v="0"/>
    <s v="Tesseramento"/>
    <x v="1"/>
    <x v="4"/>
    <x v="0"/>
    <m/>
  </r>
  <r>
    <n v="19349"/>
    <x v="0"/>
    <x v="0"/>
    <x v="0"/>
    <x v="0"/>
    <x v="11"/>
    <x v="24"/>
    <x v="0"/>
    <x v="0"/>
    <s v="Tesseramento"/>
    <x v="1"/>
    <x v="4"/>
    <x v="0"/>
    <m/>
  </r>
  <r>
    <n v="19356"/>
    <x v="0"/>
    <x v="0"/>
    <x v="0"/>
    <x v="0"/>
    <x v="11"/>
    <x v="24"/>
    <x v="0"/>
    <x v="0"/>
    <s v="Tesseramento"/>
    <x v="1"/>
    <x v="4"/>
    <x v="0"/>
    <m/>
  </r>
  <r>
    <n v="65463"/>
    <x v="0"/>
    <x v="0"/>
    <x v="0"/>
    <x v="0"/>
    <x v="11"/>
    <x v="24"/>
    <x v="0"/>
    <x v="0"/>
    <s v="Tesseramento"/>
    <x v="1"/>
    <x v="3"/>
    <x v="0"/>
    <m/>
  </r>
  <r>
    <n v="208635"/>
    <x v="0"/>
    <x v="0"/>
    <x v="0"/>
    <x v="0"/>
    <x v="11"/>
    <x v="24"/>
    <x v="0"/>
    <x v="0"/>
    <s v="Tesseramento"/>
    <x v="1"/>
    <x v="0"/>
    <x v="0"/>
    <m/>
  </r>
  <r>
    <n v="73720"/>
    <x v="0"/>
    <x v="0"/>
    <x v="0"/>
    <x v="0"/>
    <x v="11"/>
    <x v="24"/>
    <x v="0"/>
    <x v="0"/>
    <s v="Tesseramento"/>
    <x v="1"/>
    <x v="3"/>
    <x v="0"/>
    <m/>
  </r>
  <r>
    <n v="122036"/>
    <x v="1"/>
    <x v="0"/>
    <x v="0"/>
    <x v="0"/>
    <x v="11"/>
    <x v="24"/>
    <x v="0"/>
    <x v="0"/>
    <s v="Tesseramento"/>
    <x v="1"/>
    <x v="2"/>
    <x v="0"/>
    <m/>
  </r>
  <r>
    <n v="54806"/>
    <x v="0"/>
    <x v="0"/>
    <x v="0"/>
    <x v="0"/>
    <x v="11"/>
    <x v="24"/>
    <x v="0"/>
    <x v="1"/>
    <s v="Tesseramento"/>
    <x v="1"/>
    <x v="4"/>
    <x v="0"/>
    <m/>
  </r>
  <r>
    <n v="54801"/>
    <x v="0"/>
    <x v="0"/>
    <x v="0"/>
    <x v="0"/>
    <x v="11"/>
    <x v="24"/>
    <x v="0"/>
    <x v="0"/>
    <s v="Tesseramento"/>
    <x v="1"/>
    <x v="4"/>
    <x v="0"/>
    <m/>
  </r>
  <r>
    <n v="19443"/>
    <x v="0"/>
    <x v="0"/>
    <x v="0"/>
    <x v="0"/>
    <x v="11"/>
    <x v="24"/>
    <x v="0"/>
    <x v="1"/>
    <s v="Tesseramento"/>
    <x v="1"/>
    <x v="4"/>
    <x v="0"/>
    <m/>
  </r>
  <r>
    <n v="19450"/>
    <x v="0"/>
    <x v="0"/>
    <x v="0"/>
    <x v="0"/>
    <x v="11"/>
    <x v="24"/>
    <x v="0"/>
    <x v="0"/>
    <s v="Tesseramento"/>
    <x v="1"/>
    <x v="4"/>
    <x v="0"/>
    <m/>
  </r>
  <r>
    <n v="168045"/>
    <x v="0"/>
    <x v="0"/>
    <x v="0"/>
    <x v="1"/>
    <x v="11"/>
    <x v="24"/>
    <x v="0"/>
    <x v="1"/>
    <s v="Tesseramento"/>
    <x v="1"/>
    <x v="3"/>
    <x v="0"/>
    <m/>
  </r>
  <r>
    <n v="95573"/>
    <x v="0"/>
    <x v="0"/>
    <x v="0"/>
    <x v="2"/>
    <x v="11"/>
    <x v="24"/>
    <x v="0"/>
    <x v="0"/>
    <s v="Tesseramento"/>
    <x v="1"/>
    <x v="4"/>
    <x v="0"/>
    <m/>
  </r>
  <r>
    <n v="19464"/>
    <x v="0"/>
    <x v="0"/>
    <x v="0"/>
    <x v="0"/>
    <x v="11"/>
    <x v="24"/>
    <x v="0"/>
    <x v="0"/>
    <s v="Tesseramento"/>
    <x v="1"/>
    <x v="0"/>
    <x v="0"/>
    <m/>
  </r>
  <r>
    <n v="42776"/>
    <x v="0"/>
    <x v="0"/>
    <x v="0"/>
    <x v="0"/>
    <x v="11"/>
    <x v="24"/>
    <x v="0"/>
    <x v="1"/>
    <s v="Tesseramento"/>
    <x v="1"/>
    <x v="4"/>
    <x v="0"/>
    <m/>
  </r>
  <r>
    <n v="1854"/>
    <x v="0"/>
    <x v="0"/>
    <x v="0"/>
    <x v="0"/>
    <x v="11"/>
    <x v="24"/>
    <x v="0"/>
    <x v="1"/>
    <s v="Tesseramento"/>
    <x v="1"/>
    <x v="1"/>
    <x v="0"/>
    <m/>
  </r>
  <r>
    <n v="19296"/>
    <x v="0"/>
    <x v="0"/>
    <x v="0"/>
    <x v="0"/>
    <x v="11"/>
    <x v="24"/>
    <x v="0"/>
    <x v="1"/>
    <s v="Tesseramento"/>
    <x v="1"/>
    <x v="3"/>
    <x v="0"/>
    <m/>
  </r>
  <r>
    <n v="42781"/>
    <x v="0"/>
    <x v="0"/>
    <x v="0"/>
    <x v="2"/>
    <x v="11"/>
    <x v="24"/>
    <x v="0"/>
    <x v="1"/>
    <s v="Tesseramento"/>
    <x v="1"/>
    <x v="4"/>
    <x v="0"/>
    <m/>
  </r>
  <r>
    <n v="19489"/>
    <x v="0"/>
    <x v="0"/>
    <x v="0"/>
    <x v="0"/>
    <x v="11"/>
    <x v="24"/>
    <x v="0"/>
    <x v="0"/>
    <s v="Tesseramento"/>
    <x v="1"/>
    <x v="0"/>
    <x v="0"/>
    <m/>
  </r>
  <r>
    <n v="19494"/>
    <x v="0"/>
    <x v="0"/>
    <x v="0"/>
    <x v="0"/>
    <x v="11"/>
    <x v="24"/>
    <x v="0"/>
    <x v="0"/>
    <s v="Tesseramento"/>
    <x v="1"/>
    <x v="4"/>
    <x v="0"/>
    <m/>
  </r>
  <r>
    <n v="66578"/>
    <x v="0"/>
    <x v="0"/>
    <x v="0"/>
    <x v="0"/>
    <x v="11"/>
    <x v="24"/>
    <x v="0"/>
    <x v="1"/>
    <s v="Tesseramento"/>
    <x v="1"/>
    <x v="0"/>
    <x v="0"/>
    <m/>
  </r>
  <r>
    <n v="171693"/>
    <x v="0"/>
    <x v="0"/>
    <x v="0"/>
    <x v="0"/>
    <x v="11"/>
    <x v="24"/>
    <x v="0"/>
    <x v="1"/>
    <s v="Tesseramento"/>
    <x v="1"/>
    <x v="1"/>
    <x v="0"/>
    <m/>
  </r>
  <r>
    <n v="66580"/>
    <x v="0"/>
    <x v="0"/>
    <x v="0"/>
    <x v="0"/>
    <x v="11"/>
    <x v="24"/>
    <x v="0"/>
    <x v="0"/>
    <s v="Tesseramento"/>
    <x v="1"/>
    <x v="0"/>
    <x v="0"/>
    <m/>
  </r>
  <r>
    <n v="207319"/>
    <x v="0"/>
    <x v="0"/>
    <x v="0"/>
    <x v="1"/>
    <x v="11"/>
    <x v="24"/>
    <x v="0"/>
    <x v="0"/>
    <s v="Tesseramento"/>
    <x v="1"/>
    <x v="3"/>
    <x v="0"/>
    <m/>
  </r>
  <r>
    <n v="19518"/>
    <x v="0"/>
    <x v="0"/>
    <x v="0"/>
    <x v="2"/>
    <x v="11"/>
    <x v="24"/>
    <x v="0"/>
    <x v="0"/>
    <s v="Tesseramento"/>
    <x v="1"/>
    <x v="4"/>
    <x v="0"/>
    <m/>
  </r>
  <r>
    <n v="129538"/>
    <x v="0"/>
    <x v="0"/>
    <x v="0"/>
    <x v="0"/>
    <x v="11"/>
    <x v="24"/>
    <x v="0"/>
    <x v="0"/>
    <s v="Tesseramento"/>
    <x v="1"/>
    <x v="0"/>
    <x v="0"/>
    <m/>
  </r>
  <r>
    <n v="178874"/>
    <x v="1"/>
    <x v="0"/>
    <x v="0"/>
    <x v="0"/>
    <x v="11"/>
    <x v="24"/>
    <x v="0"/>
    <x v="1"/>
    <s v="Tesseramento"/>
    <x v="1"/>
    <x v="5"/>
    <x v="0"/>
    <s v="B"/>
  </r>
  <r>
    <n v="52450"/>
    <x v="0"/>
    <x v="0"/>
    <x v="0"/>
    <x v="0"/>
    <x v="11"/>
    <x v="24"/>
    <x v="0"/>
    <x v="1"/>
    <s v="Tesseramento"/>
    <x v="1"/>
    <x v="4"/>
    <x v="0"/>
    <m/>
  </r>
  <r>
    <n v="66584"/>
    <x v="0"/>
    <x v="0"/>
    <x v="0"/>
    <x v="0"/>
    <x v="11"/>
    <x v="24"/>
    <x v="0"/>
    <x v="1"/>
    <s v="Tesseramento"/>
    <x v="1"/>
    <x v="4"/>
    <x v="0"/>
    <m/>
  </r>
  <r>
    <n v="19543"/>
    <x v="0"/>
    <x v="0"/>
    <x v="0"/>
    <x v="2"/>
    <x v="11"/>
    <x v="24"/>
    <x v="0"/>
    <x v="0"/>
    <s v="Tesseramento"/>
    <x v="1"/>
    <x v="0"/>
    <x v="0"/>
    <m/>
  </r>
  <r>
    <n v="19545"/>
    <x v="0"/>
    <x v="0"/>
    <x v="0"/>
    <x v="2"/>
    <x v="11"/>
    <x v="24"/>
    <x v="0"/>
    <x v="1"/>
    <s v="Tesseramento"/>
    <x v="1"/>
    <x v="0"/>
    <x v="0"/>
    <m/>
  </r>
  <r>
    <n v="19547"/>
    <x v="0"/>
    <x v="0"/>
    <x v="0"/>
    <x v="0"/>
    <x v="11"/>
    <x v="24"/>
    <x v="0"/>
    <x v="0"/>
    <s v="Tesseramento"/>
    <x v="1"/>
    <x v="4"/>
    <x v="0"/>
    <m/>
  </r>
  <r>
    <n v="57150"/>
    <x v="0"/>
    <x v="0"/>
    <x v="0"/>
    <x v="0"/>
    <x v="11"/>
    <x v="24"/>
    <x v="0"/>
    <x v="0"/>
    <s v="Tesseramento"/>
    <x v="1"/>
    <x v="4"/>
    <x v="0"/>
    <m/>
  </r>
  <r>
    <n v="95580"/>
    <x v="0"/>
    <x v="0"/>
    <x v="0"/>
    <x v="3"/>
    <x v="11"/>
    <x v="24"/>
    <x v="0"/>
    <x v="1"/>
    <s v="Tesseramento"/>
    <x v="1"/>
    <x v="3"/>
    <x v="0"/>
    <m/>
  </r>
  <r>
    <n v="19557"/>
    <x v="0"/>
    <x v="0"/>
    <x v="0"/>
    <x v="1"/>
    <x v="11"/>
    <x v="24"/>
    <x v="0"/>
    <x v="0"/>
    <s v="Tesseramento"/>
    <x v="1"/>
    <x v="4"/>
    <x v="0"/>
    <m/>
  </r>
  <r>
    <n v="63026"/>
    <x v="0"/>
    <x v="0"/>
    <x v="0"/>
    <x v="0"/>
    <x v="11"/>
    <x v="24"/>
    <x v="0"/>
    <x v="0"/>
    <s v="Tesseramento"/>
    <x v="1"/>
    <x v="0"/>
    <x v="0"/>
    <m/>
  </r>
  <r>
    <n v="19566"/>
    <x v="0"/>
    <x v="0"/>
    <x v="0"/>
    <x v="0"/>
    <x v="11"/>
    <x v="24"/>
    <x v="0"/>
    <x v="1"/>
    <s v="Tesseramento"/>
    <x v="1"/>
    <x v="3"/>
    <x v="0"/>
    <m/>
  </r>
  <r>
    <n v="19578"/>
    <x v="0"/>
    <x v="0"/>
    <x v="0"/>
    <x v="0"/>
    <x v="11"/>
    <x v="24"/>
    <x v="0"/>
    <x v="0"/>
    <s v="Tesseramento"/>
    <x v="1"/>
    <x v="4"/>
    <x v="0"/>
    <m/>
  </r>
  <r>
    <n v="164635"/>
    <x v="0"/>
    <x v="0"/>
    <x v="0"/>
    <x v="0"/>
    <x v="11"/>
    <x v="24"/>
    <x v="0"/>
    <x v="1"/>
    <s v="Tesseramento"/>
    <x v="1"/>
    <x v="4"/>
    <x v="0"/>
    <m/>
  </r>
  <r>
    <n v="42780"/>
    <x v="0"/>
    <x v="0"/>
    <x v="0"/>
    <x v="0"/>
    <x v="11"/>
    <x v="24"/>
    <x v="0"/>
    <x v="1"/>
    <s v="Tesseramento"/>
    <x v="1"/>
    <x v="3"/>
    <x v="0"/>
    <m/>
  </r>
  <r>
    <n v="235137"/>
    <x v="1"/>
    <x v="1"/>
    <x v="1"/>
    <x v="2"/>
    <x v="12"/>
    <x v="254"/>
    <x v="0"/>
    <x v="1"/>
    <s v="Tesseramento"/>
    <x v="0"/>
    <x v="5"/>
    <x v="0"/>
    <m/>
  </r>
  <r>
    <n v="129544"/>
    <x v="0"/>
    <x v="0"/>
    <x v="0"/>
    <x v="0"/>
    <x v="11"/>
    <x v="24"/>
    <x v="0"/>
    <x v="0"/>
    <s v="Tesseramento"/>
    <x v="1"/>
    <x v="0"/>
    <x v="0"/>
    <m/>
  </r>
  <r>
    <n v="19590"/>
    <x v="0"/>
    <x v="0"/>
    <x v="0"/>
    <x v="2"/>
    <x v="11"/>
    <x v="24"/>
    <x v="0"/>
    <x v="0"/>
    <s v="Tesseramento"/>
    <x v="1"/>
    <x v="4"/>
    <x v="0"/>
    <m/>
  </r>
  <r>
    <n v="63027"/>
    <x v="0"/>
    <x v="0"/>
    <x v="0"/>
    <x v="0"/>
    <x v="11"/>
    <x v="24"/>
    <x v="0"/>
    <x v="0"/>
    <s v="Tesseramento"/>
    <x v="1"/>
    <x v="0"/>
    <x v="0"/>
    <m/>
  </r>
  <r>
    <n v="35799"/>
    <x v="0"/>
    <x v="0"/>
    <x v="0"/>
    <x v="0"/>
    <x v="11"/>
    <x v="24"/>
    <x v="0"/>
    <x v="0"/>
    <s v="Tesseramento"/>
    <x v="1"/>
    <x v="0"/>
    <x v="0"/>
    <m/>
  </r>
  <r>
    <n v="32439"/>
    <x v="0"/>
    <x v="0"/>
    <x v="0"/>
    <x v="0"/>
    <x v="11"/>
    <x v="24"/>
    <x v="0"/>
    <x v="0"/>
    <s v="Tesseramento"/>
    <x v="1"/>
    <x v="4"/>
    <x v="0"/>
    <m/>
  </r>
  <r>
    <n v="66571"/>
    <x v="0"/>
    <x v="0"/>
    <x v="0"/>
    <x v="0"/>
    <x v="11"/>
    <x v="24"/>
    <x v="0"/>
    <x v="1"/>
    <s v="Tesseramento"/>
    <x v="1"/>
    <x v="3"/>
    <x v="0"/>
    <m/>
  </r>
  <r>
    <n v="19608"/>
    <x v="0"/>
    <x v="0"/>
    <x v="0"/>
    <x v="0"/>
    <x v="11"/>
    <x v="24"/>
    <x v="0"/>
    <x v="0"/>
    <s v="Tesseramento"/>
    <x v="1"/>
    <x v="4"/>
    <x v="0"/>
    <m/>
  </r>
  <r>
    <n v="154732"/>
    <x v="0"/>
    <x v="0"/>
    <x v="0"/>
    <x v="0"/>
    <x v="11"/>
    <x v="24"/>
    <x v="0"/>
    <x v="0"/>
    <s v="Tesseramento"/>
    <x v="1"/>
    <x v="3"/>
    <x v="0"/>
    <m/>
  </r>
  <r>
    <n v="201536"/>
    <x v="1"/>
    <x v="0"/>
    <x v="0"/>
    <x v="1"/>
    <x v="11"/>
    <x v="24"/>
    <x v="0"/>
    <x v="0"/>
    <s v="Tesseramento"/>
    <x v="1"/>
    <x v="5"/>
    <x v="0"/>
    <m/>
  </r>
  <r>
    <n v="154733"/>
    <x v="1"/>
    <x v="0"/>
    <x v="0"/>
    <x v="0"/>
    <x v="11"/>
    <x v="24"/>
    <x v="0"/>
    <x v="0"/>
    <s v="Tesseramento"/>
    <x v="1"/>
    <x v="7"/>
    <x v="0"/>
    <s v="BG"/>
  </r>
  <r>
    <n v="224070"/>
    <x v="0"/>
    <x v="0"/>
    <x v="0"/>
    <x v="0"/>
    <x v="11"/>
    <x v="24"/>
    <x v="0"/>
    <x v="0"/>
    <s v="Tesseramento"/>
    <x v="1"/>
    <x v="3"/>
    <x v="0"/>
    <m/>
  </r>
  <r>
    <n v="26957"/>
    <x v="0"/>
    <x v="0"/>
    <x v="0"/>
    <x v="0"/>
    <x v="11"/>
    <x v="24"/>
    <x v="0"/>
    <x v="0"/>
    <s v="Tesseramento"/>
    <x v="1"/>
    <x v="0"/>
    <x v="0"/>
    <m/>
  </r>
  <r>
    <n v="178876"/>
    <x v="0"/>
    <x v="0"/>
    <x v="0"/>
    <x v="0"/>
    <x v="11"/>
    <x v="24"/>
    <x v="0"/>
    <x v="0"/>
    <s v="Tesseramento"/>
    <x v="1"/>
    <x v="4"/>
    <x v="0"/>
    <m/>
  </r>
  <r>
    <n v="89376"/>
    <x v="0"/>
    <x v="0"/>
    <x v="0"/>
    <x v="0"/>
    <x v="11"/>
    <x v="24"/>
    <x v="0"/>
    <x v="1"/>
    <s v="Tesseramento"/>
    <x v="1"/>
    <x v="4"/>
    <x v="0"/>
    <m/>
  </r>
  <r>
    <n v="129548"/>
    <x v="0"/>
    <x v="0"/>
    <x v="0"/>
    <x v="0"/>
    <x v="11"/>
    <x v="24"/>
    <x v="0"/>
    <x v="0"/>
    <s v="Tesseramento"/>
    <x v="1"/>
    <x v="4"/>
    <x v="0"/>
    <m/>
  </r>
  <r>
    <n v="68296"/>
    <x v="0"/>
    <x v="0"/>
    <x v="0"/>
    <x v="0"/>
    <x v="11"/>
    <x v="24"/>
    <x v="0"/>
    <x v="1"/>
    <s v="Tesseramento"/>
    <x v="1"/>
    <x v="0"/>
    <x v="0"/>
    <m/>
  </r>
  <r>
    <n v="19660"/>
    <x v="0"/>
    <x v="0"/>
    <x v="0"/>
    <x v="0"/>
    <x v="11"/>
    <x v="24"/>
    <x v="0"/>
    <x v="0"/>
    <s v="Tesseramento"/>
    <x v="1"/>
    <x v="3"/>
    <x v="0"/>
    <m/>
  </r>
  <r>
    <n v="184163"/>
    <x v="0"/>
    <x v="0"/>
    <x v="0"/>
    <x v="0"/>
    <x v="11"/>
    <x v="24"/>
    <x v="0"/>
    <x v="1"/>
    <s v="Tesseramento"/>
    <x v="1"/>
    <x v="3"/>
    <x v="0"/>
    <m/>
  </r>
  <r>
    <n v="164599"/>
    <x v="0"/>
    <x v="0"/>
    <x v="0"/>
    <x v="0"/>
    <x v="11"/>
    <x v="24"/>
    <x v="0"/>
    <x v="1"/>
    <s v="Tesseramento"/>
    <x v="1"/>
    <x v="3"/>
    <x v="0"/>
    <m/>
  </r>
  <r>
    <n v="2041"/>
    <x v="0"/>
    <x v="0"/>
    <x v="0"/>
    <x v="0"/>
    <x v="11"/>
    <x v="24"/>
    <x v="0"/>
    <x v="0"/>
    <s v="Tesseramento"/>
    <x v="1"/>
    <x v="3"/>
    <x v="0"/>
    <m/>
  </r>
  <r>
    <n v="2043"/>
    <x v="0"/>
    <x v="0"/>
    <x v="0"/>
    <x v="2"/>
    <x v="11"/>
    <x v="24"/>
    <x v="0"/>
    <x v="0"/>
    <s v="Tesseramento"/>
    <x v="1"/>
    <x v="4"/>
    <x v="0"/>
    <m/>
  </r>
  <r>
    <n v="227264"/>
    <x v="0"/>
    <x v="0"/>
    <x v="0"/>
    <x v="2"/>
    <x v="11"/>
    <x v="24"/>
    <x v="0"/>
    <x v="0"/>
    <s v="Tesseramento"/>
    <x v="1"/>
    <x v="1"/>
    <x v="0"/>
    <m/>
  </r>
  <r>
    <n v="19706"/>
    <x v="0"/>
    <x v="0"/>
    <x v="0"/>
    <x v="0"/>
    <x v="11"/>
    <x v="24"/>
    <x v="0"/>
    <x v="0"/>
    <s v="Tesseramento"/>
    <x v="1"/>
    <x v="4"/>
    <x v="0"/>
    <m/>
  </r>
  <r>
    <n v="116814"/>
    <x v="0"/>
    <x v="0"/>
    <x v="0"/>
    <x v="0"/>
    <x v="11"/>
    <x v="24"/>
    <x v="0"/>
    <x v="0"/>
    <s v="Tesseramento"/>
    <x v="1"/>
    <x v="0"/>
    <x v="0"/>
    <m/>
  </r>
  <r>
    <n v="113010"/>
    <x v="0"/>
    <x v="0"/>
    <x v="0"/>
    <x v="0"/>
    <x v="11"/>
    <x v="24"/>
    <x v="0"/>
    <x v="0"/>
    <s v="Tesseramento"/>
    <x v="1"/>
    <x v="0"/>
    <x v="0"/>
    <m/>
  </r>
  <r>
    <n v="188474"/>
    <x v="0"/>
    <x v="0"/>
    <x v="0"/>
    <x v="0"/>
    <x v="11"/>
    <x v="24"/>
    <x v="0"/>
    <x v="0"/>
    <s v="Tesseramento"/>
    <x v="1"/>
    <x v="0"/>
    <x v="0"/>
    <m/>
  </r>
  <r>
    <n v="19287"/>
    <x v="0"/>
    <x v="0"/>
    <x v="0"/>
    <x v="0"/>
    <x v="11"/>
    <x v="24"/>
    <x v="0"/>
    <x v="1"/>
    <s v="Tesseramento"/>
    <x v="1"/>
    <x v="4"/>
    <x v="0"/>
    <m/>
  </r>
  <r>
    <n v="66567"/>
    <x v="0"/>
    <x v="0"/>
    <x v="0"/>
    <x v="0"/>
    <x v="11"/>
    <x v="24"/>
    <x v="0"/>
    <x v="0"/>
    <s v="Tesseramento"/>
    <x v="1"/>
    <x v="0"/>
    <x v="0"/>
    <m/>
  </r>
  <r>
    <n v="131575"/>
    <x v="0"/>
    <x v="0"/>
    <x v="0"/>
    <x v="0"/>
    <x v="11"/>
    <x v="24"/>
    <x v="0"/>
    <x v="0"/>
    <s v="Tesseramento"/>
    <x v="1"/>
    <x v="3"/>
    <x v="0"/>
    <m/>
  </r>
  <r>
    <n v="42773"/>
    <x v="0"/>
    <x v="0"/>
    <x v="0"/>
    <x v="0"/>
    <x v="11"/>
    <x v="24"/>
    <x v="0"/>
    <x v="0"/>
    <s v="Tesseramento"/>
    <x v="1"/>
    <x v="0"/>
    <x v="0"/>
    <m/>
  </r>
  <r>
    <n v="193602"/>
    <x v="1"/>
    <x v="0"/>
    <x v="0"/>
    <x v="1"/>
    <x v="11"/>
    <x v="24"/>
    <x v="0"/>
    <x v="1"/>
    <s v="Tesseramento"/>
    <x v="1"/>
    <x v="5"/>
    <x v="0"/>
    <m/>
  </r>
  <r>
    <n v="164022"/>
    <x v="0"/>
    <x v="0"/>
    <x v="0"/>
    <x v="0"/>
    <x v="11"/>
    <x v="24"/>
    <x v="0"/>
    <x v="0"/>
    <s v="Tesseramento"/>
    <x v="1"/>
    <x v="4"/>
    <x v="0"/>
    <m/>
  </r>
  <r>
    <n v="19294"/>
    <x v="0"/>
    <x v="0"/>
    <x v="0"/>
    <x v="2"/>
    <x v="11"/>
    <x v="24"/>
    <x v="0"/>
    <x v="0"/>
    <s v="Tesseramento"/>
    <x v="1"/>
    <x v="4"/>
    <x v="0"/>
    <m/>
  </r>
  <r>
    <n v="177249"/>
    <x v="1"/>
    <x v="0"/>
    <x v="0"/>
    <x v="2"/>
    <x v="11"/>
    <x v="24"/>
    <x v="0"/>
    <x v="0"/>
    <s v="Tesseramento"/>
    <x v="1"/>
    <x v="2"/>
    <x v="0"/>
    <m/>
  </r>
  <r>
    <n v="19321"/>
    <x v="0"/>
    <x v="0"/>
    <x v="0"/>
    <x v="0"/>
    <x v="11"/>
    <x v="24"/>
    <x v="0"/>
    <x v="0"/>
    <s v="Tesseramento"/>
    <x v="1"/>
    <x v="3"/>
    <x v="0"/>
    <m/>
  </r>
  <r>
    <n v="114906"/>
    <x v="0"/>
    <x v="0"/>
    <x v="0"/>
    <x v="0"/>
    <x v="11"/>
    <x v="24"/>
    <x v="0"/>
    <x v="0"/>
    <s v="Tesseramento"/>
    <x v="1"/>
    <x v="3"/>
    <x v="0"/>
    <m/>
  </r>
  <r>
    <n v="160917"/>
    <x v="0"/>
    <x v="0"/>
    <x v="0"/>
    <x v="0"/>
    <x v="11"/>
    <x v="24"/>
    <x v="0"/>
    <x v="0"/>
    <s v="Tesseramento"/>
    <x v="1"/>
    <x v="1"/>
    <x v="0"/>
    <m/>
  </r>
  <r>
    <n v="19359"/>
    <x v="0"/>
    <x v="0"/>
    <x v="0"/>
    <x v="0"/>
    <x v="11"/>
    <x v="24"/>
    <x v="0"/>
    <x v="0"/>
    <s v="Tesseramento"/>
    <x v="1"/>
    <x v="3"/>
    <x v="0"/>
    <m/>
  </r>
  <r>
    <n v="19363"/>
    <x v="0"/>
    <x v="0"/>
    <x v="0"/>
    <x v="0"/>
    <x v="11"/>
    <x v="24"/>
    <x v="0"/>
    <x v="1"/>
    <s v="Tesseramento"/>
    <x v="1"/>
    <x v="0"/>
    <x v="0"/>
    <m/>
  </r>
  <r>
    <n v="65462"/>
    <x v="0"/>
    <x v="0"/>
    <x v="0"/>
    <x v="0"/>
    <x v="11"/>
    <x v="24"/>
    <x v="0"/>
    <x v="1"/>
    <s v="Tesseramento"/>
    <x v="1"/>
    <x v="4"/>
    <x v="0"/>
    <m/>
  </r>
  <r>
    <n v="46850"/>
    <x v="0"/>
    <x v="0"/>
    <x v="0"/>
    <x v="0"/>
    <x v="11"/>
    <x v="24"/>
    <x v="0"/>
    <x v="0"/>
    <s v="Tesseramento"/>
    <x v="1"/>
    <x v="4"/>
    <x v="0"/>
    <m/>
  </r>
  <r>
    <n v="66588"/>
    <x v="0"/>
    <x v="0"/>
    <x v="0"/>
    <x v="0"/>
    <x v="11"/>
    <x v="24"/>
    <x v="0"/>
    <x v="1"/>
    <s v="Tesseramento"/>
    <x v="1"/>
    <x v="4"/>
    <x v="0"/>
    <m/>
  </r>
  <r>
    <n v="188296"/>
    <x v="0"/>
    <x v="0"/>
    <x v="0"/>
    <x v="0"/>
    <x v="11"/>
    <x v="24"/>
    <x v="0"/>
    <x v="0"/>
    <s v="Tesseramento"/>
    <x v="1"/>
    <x v="3"/>
    <x v="0"/>
    <m/>
  </r>
  <r>
    <n v="148400"/>
    <x v="0"/>
    <x v="0"/>
    <x v="0"/>
    <x v="0"/>
    <x v="11"/>
    <x v="24"/>
    <x v="0"/>
    <x v="0"/>
    <s v="Tesseramento"/>
    <x v="1"/>
    <x v="0"/>
    <x v="0"/>
    <m/>
  </r>
  <r>
    <n v="19375"/>
    <x v="0"/>
    <x v="0"/>
    <x v="0"/>
    <x v="0"/>
    <x v="11"/>
    <x v="24"/>
    <x v="0"/>
    <x v="0"/>
    <s v="Tesseramento"/>
    <x v="1"/>
    <x v="3"/>
    <x v="0"/>
    <m/>
  </r>
  <r>
    <n v="19382"/>
    <x v="0"/>
    <x v="0"/>
    <x v="0"/>
    <x v="0"/>
    <x v="11"/>
    <x v="24"/>
    <x v="0"/>
    <x v="0"/>
    <s v="Tesseramento"/>
    <x v="1"/>
    <x v="4"/>
    <x v="0"/>
    <m/>
  </r>
  <r>
    <n v="152033"/>
    <x v="0"/>
    <x v="0"/>
    <x v="0"/>
    <x v="0"/>
    <x v="11"/>
    <x v="24"/>
    <x v="0"/>
    <x v="0"/>
    <s v="Tesseramento"/>
    <x v="1"/>
    <x v="3"/>
    <x v="0"/>
    <m/>
  </r>
  <r>
    <n v="1845"/>
    <x v="0"/>
    <x v="0"/>
    <x v="0"/>
    <x v="0"/>
    <x v="11"/>
    <x v="24"/>
    <x v="0"/>
    <x v="0"/>
    <s v="Tesseramento"/>
    <x v="1"/>
    <x v="0"/>
    <x v="0"/>
    <m/>
  </r>
  <r>
    <n v="61674"/>
    <x v="0"/>
    <x v="0"/>
    <x v="0"/>
    <x v="0"/>
    <x v="11"/>
    <x v="24"/>
    <x v="0"/>
    <x v="0"/>
    <s v="Tesseramento"/>
    <x v="1"/>
    <x v="0"/>
    <x v="0"/>
    <m/>
  </r>
  <r>
    <n v="235138"/>
    <x v="0"/>
    <x v="0"/>
    <x v="1"/>
    <x v="0"/>
    <x v="12"/>
    <x v="254"/>
    <x v="0"/>
    <x v="0"/>
    <s v="Tesseramento"/>
    <x v="0"/>
    <x v="0"/>
    <x v="0"/>
    <m/>
  </r>
  <r>
    <n v="19408"/>
    <x v="0"/>
    <x v="0"/>
    <x v="0"/>
    <x v="0"/>
    <x v="11"/>
    <x v="24"/>
    <x v="0"/>
    <x v="0"/>
    <s v="Tesseramento"/>
    <x v="1"/>
    <x v="4"/>
    <x v="0"/>
    <m/>
  </r>
  <r>
    <n v="19411"/>
    <x v="0"/>
    <x v="0"/>
    <x v="0"/>
    <x v="0"/>
    <x v="11"/>
    <x v="24"/>
    <x v="0"/>
    <x v="0"/>
    <s v="Tesseramento"/>
    <x v="1"/>
    <x v="3"/>
    <x v="0"/>
    <m/>
  </r>
  <r>
    <n v="79610"/>
    <x v="0"/>
    <x v="0"/>
    <x v="0"/>
    <x v="0"/>
    <x v="11"/>
    <x v="24"/>
    <x v="0"/>
    <x v="1"/>
    <s v="Tesseramento"/>
    <x v="1"/>
    <x v="4"/>
    <x v="0"/>
    <m/>
  </r>
  <r>
    <n v="137438"/>
    <x v="0"/>
    <x v="0"/>
    <x v="0"/>
    <x v="0"/>
    <x v="11"/>
    <x v="24"/>
    <x v="0"/>
    <x v="0"/>
    <s v="Tesseramento"/>
    <x v="1"/>
    <x v="0"/>
    <x v="0"/>
    <m/>
  </r>
  <r>
    <n v="208307"/>
    <x v="0"/>
    <x v="0"/>
    <x v="0"/>
    <x v="0"/>
    <x v="11"/>
    <x v="24"/>
    <x v="0"/>
    <x v="0"/>
    <s v="Tesseramento"/>
    <x v="1"/>
    <x v="0"/>
    <x v="0"/>
    <m/>
  </r>
  <r>
    <n v="19596"/>
    <x v="0"/>
    <x v="0"/>
    <x v="0"/>
    <x v="0"/>
    <x v="11"/>
    <x v="24"/>
    <x v="0"/>
    <x v="1"/>
    <s v="Tesseramento"/>
    <x v="1"/>
    <x v="4"/>
    <x v="0"/>
    <m/>
  </r>
  <r>
    <n v="119622"/>
    <x v="0"/>
    <x v="0"/>
    <x v="0"/>
    <x v="0"/>
    <x v="11"/>
    <x v="24"/>
    <x v="0"/>
    <x v="1"/>
    <s v="Tesseramento"/>
    <x v="1"/>
    <x v="0"/>
    <x v="0"/>
    <m/>
  </r>
  <r>
    <n v="91531"/>
    <x v="0"/>
    <x v="0"/>
    <x v="0"/>
    <x v="0"/>
    <x v="11"/>
    <x v="24"/>
    <x v="0"/>
    <x v="0"/>
    <s v="Tesseramento"/>
    <x v="1"/>
    <x v="0"/>
    <x v="0"/>
    <m/>
  </r>
  <r>
    <n v="19465"/>
    <x v="0"/>
    <x v="0"/>
    <x v="0"/>
    <x v="0"/>
    <x v="11"/>
    <x v="24"/>
    <x v="0"/>
    <x v="0"/>
    <s v="Tesseramento"/>
    <x v="1"/>
    <x v="3"/>
    <x v="0"/>
    <m/>
  </r>
  <r>
    <n v="207317"/>
    <x v="0"/>
    <x v="0"/>
    <x v="0"/>
    <x v="0"/>
    <x v="11"/>
    <x v="24"/>
    <x v="0"/>
    <x v="1"/>
    <s v="Tesseramento"/>
    <x v="1"/>
    <x v="0"/>
    <x v="0"/>
    <m/>
  </r>
  <r>
    <n v="197817"/>
    <x v="0"/>
    <x v="0"/>
    <x v="0"/>
    <x v="1"/>
    <x v="11"/>
    <x v="24"/>
    <x v="0"/>
    <x v="1"/>
    <s v="Tesseramento"/>
    <x v="1"/>
    <x v="3"/>
    <x v="0"/>
    <m/>
  </r>
  <r>
    <n v="19384"/>
    <x v="0"/>
    <x v="0"/>
    <x v="0"/>
    <x v="0"/>
    <x v="11"/>
    <x v="24"/>
    <x v="0"/>
    <x v="1"/>
    <s v="Tesseramento"/>
    <x v="1"/>
    <x v="4"/>
    <x v="0"/>
    <m/>
  </r>
  <r>
    <n v="168047"/>
    <x v="0"/>
    <x v="0"/>
    <x v="0"/>
    <x v="0"/>
    <x v="11"/>
    <x v="24"/>
    <x v="0"/>
    <x v="0"/>
    <s v="Tesseramento"/>
    <x v="1"/>
    <x v="1"/>
    <x v="0"/>
    <m/>
  </r>
  <r>
    <n v="193161"/>
    <x v="1"/>
    <x v="0"/>
    <x v="0"/>
    <x v="0"/>
    <x v="11"/>
    <x v="24"/>
    <x v="0"/>
    <x v="0"/>
    <s v="Tesseramento"/>
    <x v="1"/>
    <x v="7"/>
    <x v="0"/>
    <m/>
  </r>
  <r>
    <n v="19497"/>
    <x v="0"/>
    <x v="0"/>
    <x v="0"/>
    <x v="2"/>
    <x v="11"/>
    <x v="24"/>
    <x v="0"/>
    <x v="0"/>
    <s v="Tesseramento"/>
    <x v="1"/>
    <x v="0"/>
    <x v="0"/>
    <m/>
  </r>
  <r>
    <n v="1899"/>
    <x v="0"/>
    <x v="0"/>
    <x v="0"/>
    <x v="0"/>
    <x v="11"/>
    <x v="24"/>
    <x v="0"/>
    <x v="0"/>
    <s v="Tesseramento"/>
    <x v="1"/>
    <x v="3"/>
    <x v="0"/>
    <m/>
  </r>
  <r>
    <n v="63365"/>
    <x v="0"/>
    <x v="0"/>
    <x v="0"/>
    <x v="0"/>
    <x v="11"/>
    <x v="24"/>
    <x v="0"/>
    <x v="0"/>
    <s v="Tesseramento"/>
    <x v="1"/>
    <x v="0"/>
    <x v="0"/>
    <m/>
  </r>
  <r>
    <n v="19507"/>
    <x v="0"/>
    <x v="0"/>
    <x v="0"/>
    <x v="2"/>
    <x v="11"/>
    <x v="24"/>
    <x v="0"/>
    <x v="0"/>
    <s v="Tesseramento"/>
    <x v="1"/>
    <x v="4"/>
    <x v="0"/>
    <m/>
  </r>
  <r>
    <n v="65469"/>
    <x v="0"/>
    <x v="0"/>
    <x v="0"/>
    <x v="0"/>
    <x v="11"/>
    <x v="24"/>
    <x v="0"/>
    <x v="0"/>
    <s v="Tesseramento"/>
    <x v="1"/>
    <x v="0"/>
    <x v="0"/>
    <m/>
  </r>
  <r>
    <n v="2078"/>
    <x v="0"/>
    <x v="0"/>
    <x v="0"/>
    <x v="0"/>
    <x v="11"/>
    <x v="24"/>
    <x v="0"/>
    <x v="0"/>
    <s v="Tesseramento"/>
    <x v="1"/>
    <x v="0"/>
    <x v="0"/>
    <m/>
  </r>
  <r>
    <n v="49778"/>
    <x v="0"/>
    <x v="0"/>
    <x v="0"/>
    <x v="0"/>
    <x v="11"/>
    <x v="24"/>
    <x v="0"/>
    <x v="0"/>
    <s v="Tesseramento"/>
    <x v="1"/>
    <x v="4"/>
    <x v="0"/>
    <m/>
  </r>
  <r>
    <n v="179193"/>
    <x v="0"/>
    <x v="0"/>
    <x v="0"/>
    <x v="0"/>
    <x v="11"/>
    <x v="24"/>
    <x v="0"/>
    <x v="0"/>
    <s v="Tesseramento"/>
    <x v="1"/>
    <x v="0"/>
    <x v="0"/>
    <m/>
  </r>
  <r>
    <n v="212860"/>
    <x v="0"/>
    <x v="0"/>
    <x v="0"/>
    <x v="0"/>
    <x v="11"/>
    <x v="24"/>
    <x v="0"/>
    <x v="0"/>
    <s v="Tesseramento"/>
    <x v="1"/>
    <x v="3"/>
    <x v="0"/>
    <m/>
  </r>
  <r>
    <n v="188480"/>
    <x v="0"/>
    <x v="0"/>
    <x v="0"/>
    <x v="0"/>
    <x v="11"/>
    <x v="24"/>
    <x v="0"/>
    <x v="0"/>
    <s v="Tesseramento"/>
    <x v="1"/>
    <x v="0"/>
    <x v="0"/>
    <m/>
  </r>
  <r>
    <n v="105285"/>
    <x v="0"/>
    <x v="0"/>
    <x v="0"/>
    <x v="0"/>
    <x v="11"/>
    <x v="24"/>
    <x v="0"/>
    <x v="0"/>
    <s v="Tesseramento"/>
    <x v="1"/>
    <x v="3"/>
    <x v="0"/>
    <m/>
  </r>
  <r>
    <n v="19529"/>
    <x v="0"/>
    <x v="0"/>
    <x v="0"/>
    <x v="0"/>
    <x v="11"/>
    <x v="24"/>
    <x v="0"/>
    <x v="0"/>
    <s v="Tesseramento"/>
    <x v="1"/>
    <x v="3"/>
    <x v="0"/>
    <m/>
  </r>
  <r>
    <n v="53643"/>
    <x v="0"/>
    <x v="0"/>
    <x v="0"/>
    <x v="0"/>
    <x v="11"/>
    <x v="24"/>
    <x v="0"/>
    <x v="0"/>
    <s v="Tesseramento"/>
    <x v="1"/>
    <x v="3"/>
    <x v="0"/>
    <m/>
  </r>
  <r>
    <n v="208310"/>
    <x v="0"/>
    <x v="0"/>
    <x v="0"/>
    <x v="0"/>
    <x v="11"/>
    <x v="24"/>
    <x v="0"/>
    <x v="0"/>
    <s v="Tesseramento"/>
    <x v="1"/>
    <x v="1"/>
    <x v="0"/>
    <m/>
  </r>
  <r>
    <n v="19532"/>
    <x v="0"/>
    <x v="0"/>
    <x v="0"/>
    <x v="0"/>
    <x v="11"/>
    <x v="24"/>
    <x v="0"/>
    <x v="0"/>
    <s v="Tesseramento"/>
    <x v="1"/>
    <x v="0"/>
    <x v="0"/>
    <m/>
  </r>
  <r>
    <n v="63217"/>
    <x v="0"/>
    <x v="0"/>
    <x v="0"/>
    <x v="0"/>
    <x v="11"/>
    <x v="24"/>
    <x v="0"/>
    <x v="1"/>
    <s v="Tesseramento"/>
    <x v="1"/>
    <x v="4"/>
    <x v="0"/>
    <m/>
  </r>
  <r>
    <n v="19576"/>
    <x v="0"/>
    <x v="0"/>
    <x v="0"/>
    <x v="0"/>
    <x v="11"/>
    <x v="24"/>
    <x v="0"/>
    <x v="0"/>
    <s v="Tesseramento"/>
    <x v="1"/>
    <x v="3"/>
    <x v="0"/>
    <m/>
  </r>
  <r>
    <n v="105299"/>
    <x v="0"/>
    <x v="0"/>
    <x v="0"/>
    <x v="0"/>
    <x v="11"/>
    <x v="24"/>
    <x v="0"/>
    <x v="1"/>
    <s v="Tesseramento"/>
    <x v="1"/>
    <x v="1"/>
    <x v="0"/>
    <m/>
  </r>
  <r>
    <n v="31935"/>
    <x v="0"/>
    <x v="0"/>
    <x v="0"/>
    <x v="0"/>
    <x v="11"/>
    <x v="24"/>
    <x v="0"/>
    <x v="0"/>
    <s v="Tesseramento"/>
    <x v="1"/>
    <x v="0"/>
    <x v="0"/>
    <m/>
  </r>
  <r>
    <n v="46856"/>
    <x v="0"/>
    <x v="0"/>
    <x v="0"/>
    <x v="2"/>
    <x v="11"/>
    <x v="24"/>
    <x v="0"/>
    <x v="0"/>
    <s v="Tesseramento"/>
    <x v="1"/>
    <x v="4"/>
    <x v="0"/>
    <m/>
  </r>
  <r>
    <n v="120804"/>
    <x v="0"/>
    <x v="0"/>
    <x v="0"/>
    <x v="0"/>
    <x v="11"/>
    <x v="24"/>
    <x v="0"/>
    <x v="0"/>
    <s v="Tesseramento"/>
    <x v="1"/>
    <x v="0"/>
    <x v="0"/>
    <m/>
  </r>
  <r>
    <n v="19591"/>
    <x v="0"/>
    <x v="0"/>
    <x v="0"/>
    <x v="0"/>
    <x v="11"/>
    <x v="24"/>
    <x v="0"/>
    <x v="0"/>
    <s v="Tesseramento"/>
    <x v="1"/>
    <x v="4"/>
    <x v="0"/>
    <m/>
  </r>
  <r>
    <n v="154731"/>
    <x v="0"/>
    <x v="0"/>
    <x v="0"/>
    <x v="0"/>
    <x v="11"/>
    <x v="24"/>
    <x v="0"/>
    <x v="0"/>
    <s v="Tesseramento"/>
    <x v="1"/>
    <x v="1"/>
    <x v="0"/>
    <m/>
  </r>
  <r>
    <n v="107626"/>
    <x v="0"/>
    <x v="0"/>
    <x v="0"/>
    <x v="0"/>
    <x v="11"/>
    <x v="24"/>
    <x v="0"/>
    <x v="0"/>
    <s v="Tesseramento"/>
    <x v="1"/>
    <x v="0"/>
    <x v="0"/>
    <m/>
  </r>
  <r>
    <n v="205298"/>
    <x v="0"/>
    <x v="0"/>
    <x v="0"/>
    <x v="0"/>
    <x v="11"/>
    <x v="24"/>
    <x v="0"/>
    <x v="0"/>
    <s v="Tesseramento"/>
    <x v="1"/>
    <x v="4"/>
    <x v="0"/>
    <m/>
  </r>
  <r>
    <n v="19609"/>
    <x v="0"/>
    <x v="0"/>
    <x v="0"/>
    <x v="0"/>
    <x v="11"/>
    <x v="24"/>
    <x v="0"/>
    <x v="0"/>
    <s v="Tesseramento"/>
    <x v="1"/>
    <x v="4"/>
    <x v="0"/>
    <m/>
  </r>
  <r>
    <n v="154734"/>
    <x v="1"/>
    <x v="0"/>
    <x v="0"/>
    <x v="1"/>
    <x v="11"/>
    <x v="24"/>
    <x v="0"/>
    <x v="1"/>
    <s v="Tesseramento"/>
    <x v="1"/>
    <x v="7"/>
    <x v="0"/>
    <m/>
  </r>
  <r>
    <n v="49776"/>
    <x v="0"/>
    <x v="0"/>
    <x v="0"/>
    <x v="0"/>
    <x v="11"/>
    <x v="24"/>
    <x v="0"/>
    <x v="1"/>
    <s v="Tesseramento"/>
    <x v="1"/>
    <x v="4"/>
    <x v="0"/>
    <m/>
  </r>
  <r>
    <n v="146493"/>
    <x v="1"/>
    <x v="0"/>
    <x v="0"/>
    <x v="3"/>
    <x v="11"/>
    <x v="24"/>
    <x v="0"/>
    <x v="1"/>
    <s v="Tesseramento"/>
    <x v="1"/>
    <x v="2"/>
    <x v="0"/>
    <m/>
  </r>
  <r>
    <n v="113018"/>
    <x v="0"/>
    <x v="0"/>
    <x v="0"/>
    <x v="0"/>
    <x v="11"/>
    <x v="24"/>
    <x v="0"/>
    <x v="0"/>
    <s v="Tesseramento"/>
    <x v="1"/>
    <x v="1"/>
    <x v="0"/>
    <m/>
  </r>
  <r>
    <n v="188484"/>
    <x v="0"/>
    <x v="0"/>
    <x v="0"/>
    <x v="1"/>
    <x v="11"/>
    <x v="24"/>
    <x v="0"/>
    <x v="1"/>
    <s v="Tesseramento"/>
    <x v="1"/>
    <x v="3"/>
    <x v="0"/>
    <m/>
  </r>
  <r>
    <n v="79613"/>
    <x v="0"/>
    <x v="0"/>
    <x v="0"/>
    <x v="0"/>
    <x v="11"/>
    <x v="24"/>
    <x v="0"/>
    <x v="0"/>
    <s v="Tesseramento"/>
    <x v="1"/>
    <x v="4"/>
    <x v="0"/>
    <m/>
  </r>
  <r>
    <n v="119424"/>
    <x v="0"/>
    <x v="0"/>
    <x v="0"/>
    <x v="0"/>
    <x v="11"/>
    <x v="24"/>
    <x v="0"/>
    <x v="0"/>
    <s v="Tesseramento"/>
    <x v="1"/>
    <x v="0"/>
    <x v="0"/>
    <m/>
  </r>
  <r>
    <n v="63628"/>
    <x v="0"/>
    <x v="0"/>
    <x v="0"/>
    <x v="0"/>
    <x v="11"/>
    <x v="24"/>
    <x v="0"/>
    <x v="0"/>
    <s v="Tesseramento"/>
    <x v="1"/>
    <x v="3"/>
    <x v="0"/>
    <m/>
  </r>
  <r>
    <n v="19666"/>
    <x v="0"/>
    <x v="0"/>
    <x v="0"/>
    <x v="2"/>
    <x v="11"/>
    <x v="24"/>
    <x v="0"/>
    <x v="0"/>
    <s v="Tesseramento"/>
    <x v="1"/>
    <x v="4"/>
    <x v="0"/>
    <m/>
  </r>
  <r>
    <n v="19669"/>
    <x v="0"/>
    <x v="0"/>
    <x v="0"/>
    <x v="0"/>
    <x v="11"/>
    <x v="24"/>
    <x v="0"/>
    <x v="0"/>
    <s v="Tesseramento"/>
    <x v="1"/>
    <x v="3"/>
    <x v="0"/>
    <m/>
  </r>
  <r>
    <n v="208315"/>
    <x v="0"/>
    <x v="0"/>
    <x v="0"/>
    <x v="0"/>
    <x v="11"/>
    <x v="24"/>
    <x v="0"/>
    <x v="0"/>
    <s v="Tesseramento"/>
    <x v="1"/>
    <x v="1"/>
    <x v="0"/>
    <m/>
  </r>
  <r>
    <n v="95583"/>
    <x v="0"/>
    <x v="0"/>
    <x v="0"/>
    <x v="0"/>
    <x v="11"/>
    <x v="24"/>
    <x v="0"/>
    <x v="0"/>
    <s v="Tesseramento"/>
    <x v="1"/>
    <x v="3"/>
    <x v="0"/>
    <m/>
  </r>
  <r>
    <n v="122035"/>
    <x v="0"/>
    <x v="0"/>
    <x v="0"/>
    <x v="0"/>
    <x v="11"/>
    <x v="24"/>
    <x v="0"/>
    <x v="0"/>
    <s v="Tesseramento"/>
    <x v="1"/>
    <x v="4"/>
    <x v="0"/>
    <m/>
  </r>
  <r>
    <n v="134574"/>
    <x v="0"/>
    <x v="0"/>
    <x v="0"/>
    <x v="0"/>
    <x v="11"/>
    <x v="24"/>
    <x v="0"/>
    <x v="1"/>
    <s v="Tesseramento"/>
    <x v="1"/>
    <x v="3"/>
    <x v="0"/>
    <m/>
  </r>
  <r>
    <n v="39536"/>
    <x v="0"/>
    <x v="0"/>
    <x v="0"/>
    <x v="0"/>
    <x v="11"/>
    <x v="24"/>
    <x v="0"/>
    <x v="0"/>
    <s v="Tesseramento"/>
    <x v="1"/>
    <x v="4"/>
    <x v="0"/>
    <m/>
  </r>
  <r>
    <n v="70963"/>
    <x v="0"/>
    <x v="0"/>
    <x v="0"/>
    <x v="0"/>
    <x v="11"/>
    <x v="24"/>
    <x v="0"/>
    <x v="0"/>
    <s v="Tesseramento"/>
    <x v="1"/>
    <x v="3"/>
    <x v="0"/>
    <m/>
  </r>
  <r>
    <n v="2044"/>
    <x v="0"/>
    <x v="0"/>
    <x v="0"/>
    <x v="0"/>
    <x v="11"/>
    <x v="24"/>
    <x v="0"/>
    <x v="0"/>
    <s v="Tesseramento"/>
    <x v="1"/>
    <x v="0"/>
    <x v="0"/>
    <m/>
  </r>
  <r>
    <n v="47830"/>
    <x v="0"/>
    <x v="0"/>
    <x v="0"/>
    <x v="0"/>
    <x v="11"/>
    <x v="24"/>
    <x v="0"/>
    <x v="0"/>
    <s v="Tesseramento"/>
    <x v="1"/>
    <x v="1"/>
    <x v="0"/>
    <m/>
  </r>
  <r>
    <n v="105296"/>
    <x v="0"/>
    <x v="0"/>
    <x v="0"/>
    <x v="0"/>
    <x v="11"/>
    <x v="24"/>
    <x v="0"/>
    <x v="0"/>
    <s v="Tesseramento"/>
    <x v="1"/>
    <x v="4"/>
    <x v="0"/>
    <m/>
  </r>
  <r>
    <n v="108499"/>
    <x v="0"/>
    <x v="0"/>
    <x v="0"/>
    <x v="0"/>
    <x v="11"/>
    <x v="24"/>
    <x v="0"/>
    <x v="0"/>
    <s v="Tesseramento"/>
    <x v="1"/>
    <x v="0"/>
    <x v="0"/>
    <m/>
  </r>
  <r>
    <n v="95584"/>
    <x v="0"/>
    <x v="0"/>
    <x v="0"/>
    <x v="0"/>
    <x v="11"/>
    <x v="24"/>
    <x v="0"/>
    <x v="0"/>
    <s v="Tesseramento"/>
    <x v="1"/>
    <x v="0"/>
    <x v="0"/>
    <m/>
  </r>
  <r>
    <n v="32653"/>
    <x v="0"/>
    <x v="0"/>
    <x v="0"/>
    <x v="0"/>
    <x v="11"/>
    <x v="24"/>
    <x v="0"/>
    <x v="1"/>
    <s v="Tesseramento"/>
    <x v="1"/>
    <x v="0"/>
    <x v="0"/>
    <m/>
  </r>
  <r>
    <n v="19711"/>
    <x v="0"/>
    <x v="0"/>
    <x v="0"/>
    <x v="0"/>
    <x v="11"/>
    <x v="24"/>
    <x v="0"/>
    <x v="0"/>
    <s v="Tesseramento"/>
    <x v="1"/>
    <x v="4"/>
    <x v="0"/>
    <m/>
  </r>
  <r>
    <n v="2101"/>
    <x v="0"/>
    <x v="0"/>
    <x v="0"/>
    <x v="0"/>
    <x v="11"/>
    <x v="24"/>
    <x v="0"/>
    <x v="0"/>
    <s v="Tesseramento"/>
    <x v="1"/>
    <x v="0"/>
    <x v="0"/>
    <m/>
  </r>
  <r>
    <n v="15221"/>
    <x v="0"/>
    <x v="0"/>
    <x v="0"/>
    <x v="0"/>
    <x v="0"/>
    <x v="76"/>
    <x v="0"/>
    <x v="0"/>
    <s v="Tesseramento"/>
    <x v="0"/>
    <x v="4"/>
    <x v="0"/>
    <m/>
  </r>
  <r>
    <n v="42795"/>
    <x v="0"/>
    <x v="0"/>
    <x v="0"/>
    <x v="0"/>
    <x v="0"/>
    <x v="76"/>
    <x v="0"/>
    <x v="0"/>
    <s v="Tesseramento"/>
    <x v="0"/>
    <x v="4"/>
    <x v="0"/>
    <m/>
  </r>
  <r>
    <n v="142721"/>
    <x v="0"/>
    <x v="0"/>
    <x v="0"/>
    <x v="0"/>
    <x v="11"/>
    <x v="389"/>
    <x v="0"/>
    <x v="0"/>
    <s v="Tesseramento"/>
    <x v="0"/>
    <x v="0"/>
    <x v="0"/>
    <m/>
  </r>
  <r>
    <n v="31942"/>
    <x v="0"/>
    <x v="0"/>
    <x v="0"/>
    <x v="4"/>
    <x v="1"/>
    <x v="239"/>
    <x v="0"/>
    <x v="0"/>
    <s v="Tesseramento"/>
    <x v="1"/>
    <x v="0"/>
    <x v="0"/>
    <m/>
  </r>
  <r>
    <n v="226554"/>
    <x v="1"/>
    <x v="0"/>
    <x v="0"/>
    <x v="1"/>
    <x v="1"/>
    <x v="239"/>
    <x v="0"/>
    <x v="0"/>
    <s v="Tesseramento"/>
    <x v="1"/>
    <x v="5"/>
    <x v="0"/>
    <m/>
  </r>
  <r>
    <n v="201505"/>
    <x v="0"/>
    <x v="0"/>
    <x v="0"/>
    <x v="1"/>
    <x v="11"/>
    <x v="389"/>
    <x v="0"/>
    <x v="1"/>
    <s v="Tesseramento"/>
    <x v="0"/>
    <x v="4"/>
    <x v="0"/>
    <m/>
  </r>
  <r>
    <n v="32669"/>
    <x v="0"/>
    <x v="0"/>
    <x v="0"/>
    <x v="0"/>
    <x v="1"/>
    <x v="239"/>
    <x v="0"/>
    <x v="1"/>
    <s v="Tesseramento"/>
    <x v="1"/>
    <x v="4"/>
    <x v="0"/>
    <m/>
  </r>
  <r>
    <n v="213146"/>
    <x v="0"/>
    <x v="0"/>
    <x v="0"/>
    <x v="0"/>
    <x v="8"/>
    <x v="173"/>
    <x v="0"/>
    <x v="0"/>
    <s v="Tesseramento"/>
    <x v="0"/>
    <x v="0"/>
    <x v="0"/>
    <m/>
  </r>
  <r>
    <n v="212811"/>
    <x v="0"/>
    <x v="0"/>
    <x v="0"/>
    <x v="3"/>
    <x v="8"/>
    <x v="173"/>
    <x v="0"/>
    <x v="1"/>
    <s v="Tesseramento"/>
    <x v="0"/>
    <x v="3"/>
    <x v="0"/>
    <m/>
  </r>
  <r>
    <n v="36953"/>
    <x v="0"/>
    <x v="0"/>
    <x v="2"/>
    <x v="0"/>
    <x v="1"/>
    <x v="28"/>
    <x v="0"/>
    <x v="1"/>
    <s v="Tesseramento"/>
    <x v="1"/>
    <x v="4"/>
    <x v="0"/>
    <m/>
  </r>
  <r>
    <n v="112216"/>
    <x v="0"/>
    <x v="0"/>
    <x v="0"/>
    <x v="0"/>
    <x v="1"/>
    <x v="28"/>
    <x v="0"/>
    <x v="1"/>
    <s v="Tesseramento"/>
    <x v="1"/>
    <x v="0"/>
    <x v="0"/>
    <m/>
  </r>
  <r>
    <n v="45959"/>
    <x v="0"/>
    <x v="0"/>
    <x v="0"/>
    <x v="0"/>
    <x v="7"/>
    <x v="41"/>
    <x v="0"/>
    <x v="0"/>
    <s v="Tesseramento"/>
    <x v="1"/>
    <x v="4"/>
    <x v="0"/>
    <m/>
  </r>
  <r>
    <n v="73090"/>
    <x v="0"/>
    <x v="0"/>
    <x v="0"/>
    <x v="0"/>
    <x v="7"/>
    <x v="41"/>
    <x v="0"/>
    <x v="0"/>
    <s v="Tesseramento"/>
    <x v="1"/>
    <x v="0"/>
    <x v="0"/>
    <m/>
  </r>
  <r>
    <n v="36381"/>
    <x v="0"/>
    <x v="0"/>
    <x v="0"/>
    <x v="0"/>
    <x v="7"/>
    <x v="41"/>
    <x v="0"/>
    <x v="1"/>
    <s v="Tesseramento"/>
    <x v="1"/>
    <x v="4"/>
    <x v="0"/>
    <m/>
  </r>
  <r>
    <n v="50713"/>
    <x v="0"/>
    <x v="0"/>
    <x v="0"/>
    <x v="0"/>
    <x v="7"/>
    <x v="41"/>
    <x v="0"/>
    <x v="0"/>
    <s v="Tesseramento"/>
    <x v="1"/>
    <x v="4"/>
    <x v="0"/>
    <m/>
  </r>
  <r>
    <n v="46114"/>
    <x v="0"/>
    <x v="0"/>
    <x v="0"/>
    <x v="4"/>
    <x v="0"/>
    <x v="76"/>
    <x v="0"/>
    <x v="0"/>
    <s v="Tesseramento"/>
    <x v="0"/>
    <x v="4"/>
    <x v="0"/>
    <m/>
  </r>
  <r>
    <n v="105315"/>
    <x v="0"/>
    <x v="0"/>
    <x v="0"/>
    <x v="0"/>
    <x v="0"/>
    <x v="76"/>
    <x v="0"/>
    <x v="0"/>
    <s v="Tesseramento"/>
    <x v="0"/>
    <x v="3"/>
    <x v="0"/>
    <m/>
  </r>
  <r>
    <n v="29972"/>
    <x v="0"/>
    <x v="0"/>
    <x v="0"/>
    <x v="0"/>
    <x v="7"/>
    <x v="241"/>
    <x v="0"/>
    <x v="0"/>
    <s v="Tesseramento"/>
    <x v="0"/>
    <x v="3"/>
    <x v="0"/>
    <m/>
  </r>
  <r>
    <n v="29818"/>
    <x v="0"/>
    <x v="0"/>
    <x v="0"/>
    <x v="0"/>
    <x v="7"/>
    <x v="241"/>
    <x v="0"/>
    <x v="1"/>
    <s v="Tesseramento"/>
    <x v="0"/>
    <x v="4"/>
    <x v="0"/>
    <m/>
  </r>
  <r>
    <n v="178725"/>
    <x v="0"/>
    <x v="0"/>
    <x v="0"/>
    <x v="0"/>
    <x v="4"/>
    <x v="149"/>
    <x v="0"/>
    <x v="0"/>
    <s v="Tesseramento"/>
    <x v="1"/>
    <x v="0"/>
    <x v="0"/>
    <m/>
  </r>
  <r>
    <n v="234971"/>
    <x v="0"/>
    <x v="1"/>
    <x v="1"/>
    <x v="1"/>
    <x v="4"/>
    <x v="149"/>
    <x v="0"/>
    <x v="1"/>
    <s v="Tesseramento"/>
    <x v="1"/>
    <x v="0"/>
    <x v="0"/>
    <m/>
  </r>
  <r>
    <n v="172325"/>
    <x v="0"/>
    <x v="0"/>
    <x v="0"/>
    <x v="1"/>
    <x v="4"/>
    <x v="140"/>
    <x v="0"/>
    <x v="0"/>
    <s v="Tesseramento"/>
    <x v="0"/>
    <x v="0"/>
    <x v="0"/>
    <m/>
  </r>
  <r>
    <n v="102985"/>
    <x v="0"/>
    <x v="0"/>
    <x v="0"/>
    <x v="0"/>
    <x v="11"/>
    <x v="142"/>
    <x v="0"/>
    <x v="0"/>
    <s v="Tesseramento"/>
    <x v="1"/>
    <x v="3"/>
    <x v="0"/>
    <m/>
  </r>
  <r>
    <n v="226901"/>
    <x v="0"/>
    <x v="0"/>
    <x v="0"/>
    <x v="0"/>
    <x v="2"/>
    <x v="157"/>
    <x v="0"/>
    <x v="0"/>
    <s v="Tesseramento"/>
    <x v="1"/>
    <x v="0"/>
    <x v="0"/>
    <m/>
  </r>
  <r>
    <n v="200657"/>
    <x v="1"/>
    <x v="0"/>
    <x v="0"/>
    <x v="0"/>
    <x v="10"/>
    <x v="273"/>
    <x v="0"/>
    <x v="0"/>
    <s v="Tesseramento"/>
    <x v="1"/>
    <x v="2"/>
    <x v="0"/>
    <m/>
  </r>
  <r>
    <n v="157571"/>
    <x v="1"/>
    <x v="0"/>
    <x v="0"/>
    <x v="0"/>
    <x v="7"/>
    <x v="348"/>
    <x v="0"/>
    <x v="0"/>
    <s v="Tesseramento"/>
    <x v="1"/>
    <x v="6"/>
    <x v="0"/>
    <m/>
  </r>
  <r>
    <n v="28742"/>
    <x v="0"/>
    <x v="0"/>
    <x v="0"/>
    <x v="0"/>
    <x v="4"/>
    <x v="149"/>
    <x v="0"/>
    <x v="0"/>
    <s v="Tesseramento"/>
    <x v="1"/>
    <x v="0"/>
    <x v="0"/>
    <m/>
  </r>
  <r>
    <n v="127588"/>
    <x v="0"/>
    <x v="0"/>
    <x v="0"/>
    <x v="0"/>
    <x v="4"/>
    <x v="149"/>
    <x v="0"/>
    <x v="0"/>
    <s v="Tesseramento"/>
    <x v="1"/>
    <x v="3"/>
    <x v="0"/>
    <m/>
  </r>
  <r>
    <n v="134400"/>
    <x v="0"/>
    <x v="0"/>
    <x v="0"/>
    <x v="0"/>
    <x v="4"/>
    <x v="149"/>
    <x v="0"/>
    <x v="1"/>
    <s v="Tesseramento"/>
    <x v="1"/>
    <x v="3"/>
    <x v="0"/>
    <m/>
  </r>
  <r>
    <n v="17825"/>
    <x v="0"/>
    <x v="0"/>
    <x v="0"/>
    <x v="0"/>
    <x v="7"/>
    <x v="241"/>
    <x v="0"/>
    <x v="0"/>
    <s v="Tesseramento"/>
    <x v="0"/>
    <x v="3"/>
    <x v="0"/>
    <m/>
  </r>
  <r>
    <n v="57216"/>
    <x v="0"/>
    <x v="0"/>
    <x v="0"/>
    <x v="0"/>
    <x v="7"/>
    <x v="241"/>
    <x v="0"/>
    <x v="0"/>
    <s v="Tesseramento"/>
    <x v="0"/>
    <x v="4"/>
    <x v="0"/>
    <m/>
  </r>
  <r>
    <n v="56446"/>
    <x v="0"/>
    <x v="0"/>
    <x v="0"/>
    <x v="0"/>
    <x v="7"/>
    <x v="241"/>
    <x v="0"/>
    <x v="0"/>
    <s v="Tesseramento"/>
    <x v="0"/>
    <x v="4"/>
    <x v="0"/>
    <m/>
  </r>
  <r>
    <n v="235520"/>
    <x v="1"/>
    <x v="0"/>
    <x v="1"/>
    <x v="2"/>
    <x v="4"/>
    <x v="23"/>
    <x v="0"/>
    <x v="1"/>
    <s v="Tesseramento"/>
    <x v="1"/>
    <x v="5"/>
    <x v="0"/>
    <m/>
  </r>
  <r>
    <n v="80550"/>
    <x v="0"/>
    <x v="0"/>
    <x v="0"/>
    <x v="2"/>
    <x v="12"/>
    <x v="245"/>
    <x v="0"/>
    <x v="1"/>
    <s v="Tesseramento"/>
    <x v="1"/>
    <x v="4"/>
    <x v="0"/>
    <m/>
  </r>
  <r>
    <n v="112363"/>
    <x v="0"/>
    <x v="0"/>
    <x v="0"/>
    <x v="0"/>
    <x v="12"/>
    <x v="245"/>
    <x v="0"/>
    <x v="0"/>
    <s v="Tesseramento"/>
    <x v="1"/>
    <x v="0"/>
    <x v="0"/>
    <m/>
  </r>
  <r>
    <n v="225972"/>
    <x v="1"/>
    <x v="1"/>
    <x v="0"/>
    <x v="2"/>
    <x v="7"/>
    <x v="241"/>
    <x v="0"/>
    <x v="1"/>
    <s v="Tesseramento"/>
    <x v="0"/>
    <x v="5"/>
    <x v="0"/>
    <m/>
  </r>
  <r>
    <n v="118088"/>
    <x v="0"/>
    <x v="0"/>
    <x v="0"/>
    <x v="0"/>
    <x v="12"/>
    <x v="245"/>
    <x v="0"/>
    <x v="0"/>
    <s v="Tesseramento"/>
    <x v="1"/>
    <x v="3"/>
    <x v="0"/>
    <m/>
  </r>
  <r>
    <n v="153704"/>
    <x v="1"/>
    <x v="0"/>
    <x v="0"/>
    <x v="0"/>
    <x v="12"/>
    <x v="245"/>
    <x v="0"/>
    <x v="0"/>
    <s v="Tesseramento"/>
    <x v="1"/>
    <x v="2"/>
    <x v="0"/>
    <m/>
  </r>
  <r>
    <n v="153705"/>
    <x v="0"/>
    <x v="0"/>
    <x v="0"/>
    <x v="2"/>
    <x v="12"/>
    <x v="245"/>
    <x v="0"/>
    <x v="1"/>
    <s v="Tesseramento"/>
    <x v="1"/>
    <x v="1"/>
    <x v="0"/>
    <m/>
  </r>
  <r>
    <n v="119777"/>
    <x v="0"/>
    <x v="0"/>
    <x v="0"/>
    <x v="0"/>
    <x v="12"/>
    <x v="245"/>
    <x v="0"/>
    <x v="0"/>
    <s v="Tesseramento"/>
    <x v="1"/>
    <x v="0"/>
    <x v="0"/>
    <m/>
  </r>
  <r>
    <n v="166846"/>
    <x v="0"/>
    <x v="0"/>
    <x v="0"/>
    <x v="0"/>
    <x v="12"/>
    <x v="245"/>
    <x v="0"/>
    <x v="0"/>
    <s v="Tesseramento"/>
    <x v="1"/>
    <x v="4"/>
    <x v="0"/>
    <m/>
  </r>
  <r>
    <n v="146270"/>
    <x v="0"/>
    <x v="0"/>
    <x v="0"/>
    <x v="0"/>
    <x v="7"/>
    <x v="241"/>
    <x v="0"/>
    <x v="0"/>
    <s v="Tesseramento"/>
    <x v="0"/>
    <x v="0"/>
    <x v="0"/>
    <m/>
  </r>
  <r>
    <n v="219679"/>
    <x v="0"/>
    <x v="0"/>
    <x v="0"/>
    <x v="1"/>
    <x v="1"/>
    <x v="20"/>
    <x v="0"/>
    <x v="1"/>
    <s v="Tesseramento"/>
    <x v="0"/>
    <x v="3"/>
    <x v="0"/>
    <m/>
  </r>
  <r>
    <n v="150530"/>
    <x v="0"/>
    <x v="0"/>
    <x v="0"/>
    <x v="0"/>
    <x v="1"/>
    <x v="1"/>
    <x v="0"/>
    <x v="1"/>
    <s v="Tesseramento"/>
    <x v="0"/>
    <x v="3"/>
    <x v="0"/>
    <m/>
  </r>
  <r>
    <n v="159010"/>
    <x v="0"/>
    <x v="0"/>
    <x v="0"/>
    <x v="0"/>
    <x v="7"/>
    <x v="241"/>
    <x v="0"/>
    <x v="0"/>
    <s v="Tesseramento"/>
    <x v="0"/>
    <x v="0"/>
    <x v="0"/>
    <m/>
  </r>
  <r>
    <n v="165449"/>
    <x v="0"/>
    <x v="0"/>
    <x v="0"/>
    <x v="0"/>
    <x v="1"/>
    <x v="1"/>
    <x v="0"/>
    <x v="1"/>
    <s v="Tesseramento"/>
    <x v="0"/>
    <x v="4"/>
    <x v="0"/>
    <m/>
  </r>
  <r>
    <n v="215878"/>
    <x v="0"/>
    <x v="0"/>
    <x v="0"/>
    <x v="0"/>
    <x v="1"/>
    <x v="1"/>
    <x v="0"/>
    <x v="0"/>
    <s v="Tesseramento"/>
    <x v="0"/>
    <x v="0"/>
    <x v="0"/>
    <m/>
  </r>
  <r>
    <n v="87860"/>
    <x v="0"/>
    <x v="0"/>
    <x v="0"/>
    <x v="1"/>
    <x v="7"/>
    <x v="241"/>
    <x v="0"/>
    <x v="0"/>
    <s v="Tesseramento"/>
    <x v="0"/>
    <x v="3"/>
    <x v="0"/>
    <m/>
  </r>
  <r>
    <n v="138202"/>
    <x v="0"/>
    <x v="0"/>
    <x v="2"/>
    <x v="0"/>
    <x v="1"/>
    <x v="1"/>
    <x v="0"/>
    <x v="0"/>
    <s v="Tesseramento"/>
    <x v="0"/>
    <x v="4"/>
    <x v="0"/>
    <m/>
  </r>
  <r>
    <n v="3398"/>
    <x v="0"/>
    <x v="0"/>
    <x v="0"/>
    <x v="0"/>
    <x v="12"/>
    <x v="245"/>
    <x v="0"/>
    <x v="1"/>
    <s v="Tesseramento"/>
    <x v="1"/>
    <x v="3"/>
    <x v="0"/>
    <m/>
  </r>
  <r>
    <n v="183483"/>
    <x v="0"/>
    <x v="0"/>
    <x v="0"/>
    <x v="2"/>
    <x v="12"/>
    <x v="245"/>
    <x v="0"/>
    <x v="1"/>
    <s v="Tesseramento"/>
    <x v="1"/>
    <x v="0"/>
    <x v="0"/>
    <m/>
  </r>
  <r>
    <n v="166843"/>
    <x v="0"/>
    <x v="0"/>
    <x v="0"/>
    <x v="0"/>
    <x v="12"/>
    <x v="245"/>
    <x v="0"/>
    <x v="0"/>
    <s v="Tesseramento"/>
    <x v="1"/>
    <x v="3"/>
    <x v="0"/>
    <m/>
  </r>
  <r>
    <n v="166844"/>
    <x v="0"/>
    <x v="0"/>
    <x v="0"/>
    <x v="0"/>
    <x v="12"/>
    <x v="245"/>
    <x v="0"/>
    <x v="1"/>
    <s v="Tesseramento"/>
    <x v="1"/>
    <x v="4"/>
    <x v="0"/>
    <m/>
  </r>
  <r>
    <n v="14097"/>
    <x v="0"/>
    <x v="0"/>
    <x v="0"/>
    <x v="0"/>
    <x v="12"/>
    <x v="245"/>
    <x v="0"/>
    <x v="0"/>
    <s v="Tesseramento"/>
    <x v="1"/>
    <x v="3"/>
    <x v="0"/>
    <m/>
  </r>
  <r>
    <n v="72432"/>
    <x v="0"/>
    <x v="0"/>
    <x v="0"/>
    <x v="0"/>
    <x v="12"/>
    <x v="245"/>
    <x v="0"/>
    <x v="1"/>
    <s v="Tesseramento"/>
    <x v="1"/>
    <x v="4"/>
    <x v="0"/>
    <m/>
  </r>
  <r>
    <n v="84005"/>
    <x v="0"/>
    <x v="0"/>
    <x v="0"/>
    <x v="0"/>
    <x v="12"/>
    <x v="245"/>
    <x v="0"/>
    <x v="0"/>
    <s v="Tesseramento"/>
    <x v="1"/>
    <x v="0"/>
    <x v="0"/>
    <m/>
  </r>
  <r>
    <n v="114950"/>
    <x v="0"/>
    <x v="0"/>
    <x v="0"/>
    <x v="0"/>
    <x v="12"/>
    <x v="245"/>
    <x v="0"/>
    <x v="0"/>
    <s v="Tesseramento"/>
    <x v="1"/>
    <x v="0"/>
    <x v="0"/>
    <m/>
  </r>
  <r>
    <n v="127373"/>
    <x v="0"/>
    <x v="0"/>
    <x v="0"/>
    <x v="0"/>
    <x v="12"/>
    <x v="245"/>
    <x v="0"/>
    <x v="1"/>
    <s v="Tesseramento"/>
    <x v="1"/>
    <x v="3"/>
    <x v="0"/>
    <m/>
  </r>
  <r>
    <n v="3347"/>
    <x v="0"/>
    <x v="0"/>
    <x v="0"/>
    <x v="0"/>
    <x v="12"/>
    <x v="245"/>
    <x v="0"/>
    <x v="0"/>
    <s v="Tesseramento"/>
    <x v="1"/>
    <x v="0"/>
    <x v="0"/>
    <m/>
  </r>
  <r>
    <n v="31295"/>
    <x v="0"/>
    <x v="0"/>
    <x v="0"/>
    <x v="2"/>
    <x v="12"/>
    <x v="245"/>
    <x v="0"/>
    <x v="0"/>
    <s v="Tesseramento"/>
    <x v="1"/>
    <x v="4"/>
    <x v="0"/>
    <m/>
  </r>
  <r>
    <n v="86921"/>
    <x v="0"/>
    <x v="0"/>
    <x v="0"/>
    <x v="2"/>
    <x v="12"/>
    <x v="245"/>
    <x v="0"/>
    <x v="1"/>
    <s v="Tesseramento"/>
    <x v="1"/>
    <x v="4"/>
    <x v="0"/>
    <m/>
  </r>
  <r>
    <n v="3475"/>
    <x v="0"/>
    <x v="0"/>
    <x v="0"/>
    <x v="0"/>
    <x v="12"/>
    <x v="245"/>
    <x v="0"/>
    <x v="1"/>
    <s v="Tesseramento"/>
    <x v="1"/>
    <x v="3"/>
    <x v="0"/>
    <m/>
  </r>
  <r>
    <n v="66875"/>
    <x v="0"/>
    <x v="0"/>
    <x v="0"/>
    <x v="0"/>
    <x v="13"/>
    <x v="188"/>
    <x v="0"/>
    <x v="0"/>
    <s v="Tesseramento"/>
    <x v="1"/>
    <x v="0"/>
    <x v="0"/>
    <m/>
  </r>
  <r>
    <n v="102404"/>
    <x v="0"/>
    <x v="0"/>
    <x v="0"/>
    <x v="0"/>
    <x v="13"/>
    <x v="188"/>
    <x v="0"/>
    <x v="0"/>
    <s v="Tesseramento"/>
    <x v="1"/>
    <x v="0"/>
    <x v="0"/>
    <m/>
  </r>
  <r>
    <n v="147922"/>
    <x v="0"/>
    <x v="0"/>
    <x v="0"/>
    <x v="0"/>
    <x v="13"/>
    <x v="188"/>
    <x v="0"/>
    <x v="0"/>
    <s v="Tesseramento"/>
    <x v="1"/>
    <x v="0"/>
    <x v="0"/>
    <m/>
  </r>
  <r>
    <n v="235115"/>
    <x v="0"/>
    <x v="1"/>
    <x v="1"/>
    <x v="0"/>
    <x v="1"/>
    <x v="1"/>
    <x v="0"/>
    <x v="0"/>
    <s v="Tesseramento"/>
    <x v="0"/>
    <x v="0"/>
    <x v="0"/>
    <m/>
  </r>
  <r>
    <n v="54745"/>
    <x v="0"/>
    <x v="0"/>
    <x v="0"/>
    <x v="0"/>
    <x v="13"/>
    <x v="188"/>
    <x v="0"/>
    <x v="0"/>
    <s v="Tesseramento"/>
    <x v="1"/>
    <x v="3"/>
    <x v="0"/>
    <m/>
  </r>
  <r>
    <n v="147026"/>
    <x v="0"/>
    <x v="0"/>
    <x v="0"/>
    <x v="0"/>
    <x v="13"/>
    <x v="188"/>
    <x v="0"/>
    <x v="1"/>
    <s v="Tesseramento"/>
    <x v="1"/>
    <x v="1"/>
    <x v="0"/>
    <m/>
  </r>
  <r>
    <n v="90358"/>
    <x v="0"/>
    <x v="0"/>
    <x v="0"/>
    <x v="0"/>
    <x v="13"/>
    <x v="39"/>
    <x v="0"/>
    <x v="0"/>
    <s v="Tesseramento"/>
    <x v="0"/>
    <x v="0"/>
    <x v="0"/>
    <m/>
  </r>
  <r>
    <n v="32801"/>
    <x v="0"/>
    <x v="0"/>
    <x v="0"/>
    <x v="0"/>
    <x v="1"/>
    <x v="1"/>
    <x v="0"/>
    <x v="0"/>
    <s v="Tesseramento"/>
    <x v="0"/>
    <x v="3"/>
    <x v="0"/>
    <m/>
  </r>
  <r>
    <n v="87156"/>
    <x v="0"/>
    <x v="0"/>
    <x v="0"/>
    <x v="0"/>
    <x v="13"/>
    <x v="188"/>
    <x v="0"/>
    <x v="0"/>
    <s v="Tesseramento"/>
    <x v="1"/>
    <x v="4"/>
    <x v="0"/>
    <m/>
  </r>
  <r>
    <n v="87160"/>
    <x v="0"/>
    <x v="0"/>
    <x v="0"/>
    <x v="0"/>
    <x v="13"/>
    <x v="188"/>
    <x v="0"/>
    <x v="1"/>
    <s v="Tesseramento"/>
    <x v="1"/>
    <x v="4"/>
    <x v="0"/>
    <m/>
  </r>
  <r>
    <n v="235143"/>
    <x v="1"/>
    <x v="0"/>
    <x v="1"/>
    <x v="2"/>
    <x v="12"/>
    <x v="245"/>
    <x v="0"/>
    <x v="1"/>
    <s v="Tesseramento"/>
    <x v="1"/>
    <x v="5"/>
    <x v="0"/>
    <m/>
  </r>
  <r>
    <n v="172561"/>
    <x v="0"/>
    <x v="0"/>
    <x v="0"/>
    <x v="0"/>
    <x v="11"/>
    <x v="302"/>
    <x v="0"/>
    <x v="0"/>
    <s v="Tesseramento"/>
    <x v="1"/>
    <x v="3"/>
    <x v="0"/>
    <m/>
  </r>
  <r>
    <n v="47734"/>
    <x v="0"/>
    <x v="0"/>
    <x v="0"/>
    <x v="0"/>
    <x v="7"/>
    <x v="241"/>
    <x v="0"/>
    <x v="0"/>
    <s v="Tesseramento"/>
    <x v="0"/>
    <x v="0"/>
    <x v="0"/>
    <m/>
  </r>
  <r>
    <n v="13968"/>
    <x v="0"/>
    <x v="0"/>
    <x v="0"/>
    <x v="0"/>
    <x v="4"/>
    <x v="84"/>
    <x v="0"/>
    <x v="0"/>
    <s v="Tesseramento"/>
    <x v="0"/>
    <x v="4"/>
    <x v="0"/>
    <m/>
  </r>
  <r>
    <n v="137143"/>
    <x v="0"/>
    <x v="0"/>
    <x v="0"/>
    <x v="1"/>
    <x v="13"/>
    <x v="39"/>
    <x v="0"/>
    <x v="0"/>
    <s v="Tesseramento"/>
    <x v="0"/>
    <x v="0"/>
    <x v="0"/>
    <m/>
  </r>
  <r>
    <n v="235640"/>
    <x v="0"/>
    <x v="0"/>
    <x v="1"/>
    <x v="0"/>
    <x v="1"/>
    <x v="178"/>
    <x v="0"/>
    <x v="0"/>
    <s v="Tesseramento"/>
    <x v="0"/>
    <x v="0"/>
    <x v="0"/>
    <m/>
  </r>
  <r>
    <n v="101851"/>
    <x v="0"/>
    <x v="0"/>
    <x v="0"/>
    <x v="1"/>
    <x v="8"/>
    <x v="62"/>
    <x v="0"/>
    <x v="0"/>
    <s v="Tesseramento"/>
    <x v="1"/>
    <x v="3"/>
    <x v="0"/>
    <m/>
  </r>
  <r>
    <n v="134638"/>
    <x v="0"/>
    <x v="0"/>
    <x v="0"/>
    <x v="0"/>
    <x v="8"/>
    <x v="62"/>
    <x v="0"/>
    <x v="1"/>
    <s v="Tesseramento"/>
    <x v="1"/>
    <x v="3"/>
    <x v="0"/>
    <m/>
  </r>
  <r>
    <n v="222120"/>
    <x v="0"/>
    <x v="0"/>
    <x v="0"/>
    <x v="0"/>
    <x v="1"/>
    <x v="178"/>
    <x v="0"/>
    <x v="0"/>
    <s v="Tesseramento"/>
    <x v="0"/>
    <x v="4"/>
    <x v="0"/>
    <m/>
  </r>
  <r>
    <n v="222121"/>
    <x v="0"/>
    <x v="0"/>
    <x v="0"/>
    <x v="0"/>
    <x v="1"/>
    <x v="178"/>
    <x v="0"/>
    <x v="0"/>
    <s v="Tesseramento"/>
    <x v="0"/>
    <x v="3"/>
    <x v="0"/>
    <m/>
  </r>
  <r>
    <n v="223080"/>
    <x v="0"/>
    <x v="0"/>
    <x v="0"/>
    <x v="1"/>
    <x v="1"/>
    <x v="178"/>
    <x v="0"/>
    <x v="0"/>
    <s v="Tesseramento"/>
    <x v="0"/>
    <x v="4"/>
    <x v="0"/>
    <m/>
  </r>
  <r>
    <n v="61614"/>
    <x v="0"/>
    <x v="0"/>
    <x v="0"/>
    <x v="0"/>
    <x v="2"/>
    <x v="313"/>
    <x v="0"/>
    <x v="0"/>
    <s v="Tesseramento"/>
    <x v="1"/>
    <x v="3"/>
    <x v="0"/>
    <m/>
  </r>
  <r>
    <n v="13602"/>
    <x v="0"/>
    <x v="0"/>
    <x v="0"/>
    <x v="0"/>
    <x v="2"/>
    <x v="313"/>
    <x v="0"/>
    <x v="0"/>
    <s v="Tesseramento"/>
    <x v="1"/>
    <x v="3"/>
    <x v="0"/>
    <m/>
  </r>
  <r>
    <n v="13941"/>
    <x v="0"/>
    <x v="0"/>
    <x v="0"/>
    <x v="0"/>
    <x v="2"/>
    <x v="313"/>
    <x v="0"/>
    <x v="1"/>
    <s v="Tesseramento"/>
    <x v="1"/>
    <x v="4"/>
    <x v="0"/>
    <m/>
  </r>
  <r>
    <n v="57205"/>
    <x v="0"/>
    <x v="0"/>
    <x v="0"/>
    <x v="4"/>
    <x v="2"/>
    <x v="313"/>
    <x v="0"/>
    <x v="1"/>
    <s v="Tesseramento"/>
    <x v="1"/>
    <x v="4"/>
    <x v="0"/>
    <m/>
  </r>
  <r>
    <n v="70440"/>
    <x v="0"/>
    <x v="0"/>
    <x v="0"/>
    <x v="0"/>
    <x v="2"/>
    <x v="313"/>
    <x v="0"/>
    <x v="0"/>
    <s v="Tesseramento"/>
    <x v="1"/>
    <x v="0"/>
    <x v="0"/>
    <m/>
  </r>
  <r>
    <n v="194470"/>
    <x v="1"/>
    <x v="0"/>
    <x v="0"/>
    <x v="0"/>
    <x v="2"/>
    <x v="313"/>
    <x v="0"/>
    <x v="0"/>
    <s v="Tesseramento"/>
    <x v="1"/>
    <x v="5"/>
    <x v="0"/>
    <m/>
  </r>
  <r>
    <n v="158916"/>
    <x v="0"/>
    <x v="0"/>
    <x v="0"/>
    <x v="0"/>
    <x v="2"/>
    <x v="313"/>
    <x v="0"/>
    <x v="0"/>
    <s v="Tesseramento"/>
    <x v="1"/>
    <x v="4"/>
    <x v="0"/>
    <m/>
  </r>
  <r>
    <n v="34939"/>
    <x v="0"/>
    <x v="0"/>
    <x v="0"/>
    <x v="0"/>
    <x v="2"/>
    <x v="313"/>
    <x v="0"/>
    <x v="1"/>
    <s v="Tesseramento"/>
    <x v="1"/>
    <x v="3"/>
    <x v="0"/>
    <m/>
  </r>
  <r>
    <n v="96718"/>
    <x v="0"/>
    <x v="0"/>
    <x v="0"/>
    <x v="0"/>
    <x v="2"/>
    <x v="313"/>
    <x v="0"/>
    <x v="0"/>
    <s v="Tesseramento"/>
    <x v="1"/>
    <x v="0"/>
    <x v="0"/>
    <m/>
  </r>
  <r>
    <n v="34938"/>
    <x v="0"/>
    <x v="0"/>
    <x v="0"/>
    <x v="0"/>
    <x v="2"/>
    <x v="313"/>
    <x v="0"/>
    <x v="0"/>
    <s v="Tesseramento"/>
    <x v="1"/>
    <x v="3"/>
    <x v="0"/>
    <m/>
  </r>
  <r>
    <n v="127591"/>
    <x v="0"/>
    <x v="0"/>
    <x v="0"/>
    <x v="0"/>
    <x v="4"/>
    <x v="149"/>
    <x v="0"/>
    <x v="1"/>
    <s v="Tesseramento"/>
    <x v="1"/>
    <x v="4"/>
    <x v="0"/>
    <m/>
  </r>
  <r>
    <n v="34940"/>
    <x v="0"/>
    <x v="0"/>
    <x v="0"/>
    <x v="0"/>
    <x v="2"/>
    <x v="313"/>
    <x v="0"/>
    <x v="0"/>
    <s v="Tesseramento"/>
    <x v="1"/>
    <x v="1"/>
    <x v="0"/>
    <m/>
  </r>
  <r>
    <n v="103635"/>
    <x v="0"/>
    <x v="0"/>
    <x v="0"/>
    <x v="0"/>
    <x v="4"/>
    <x v="149"/>
    <x v="0"/>
    <x v="0"/>
    <s v="Tesseramento"/>
    <x v="1"/>
    <x v="3"/>
    <x v="0"/>
    <m/>
  </r>
  <r>
    <n v="101588"/>
    <x v="0"/>
    <x v="0"/>
    <x v="0"/>
    <x v="0"/>
    <x v="2"/>
    <x v="313"/>
    <x v="0"/>
    <x v="0"/>
    <s v="Tesseramento"/>
    <x v="1"/>
    <x v="3"/>
    <x v="0"/>
    <m/>
  </r>
  <r>
    <n v="13906"/>
    <x v="0"/>
    <x v="0"/>
    <x v="0"/>
    <x v="0"/>
    <x v="2"/>
    <x v="313"/>
    <x v="0"/>
    <x v="0"/>
    <s v="Tesseramento"/>
    <x v="1"/>
    <x v="4"/>
    <x v="0"/>
    <m/>
  </r>
  <r>
    <n v="13922"/>
    <x v="0"/>
    <x v="0"/>
    <x v="0"/>
    <x v="0"/>
    <x v="2"/>
    <x v="313"/>
    <x v="0"/>
    <x v="0"/>
    <s v="Tesseramento"/>
    <x v="1"/>
    <x v="4"/>
    <x v="0"/>
    <m/>
  </r>
  <r>
    <n v="107339"/>
    <x v="0"/>
    <x v="0"/>
    <x v="0"/>
    <x v="0"/>
    <x v="4"/>
    <x v="149"/>
    <x v="0"/>
    <x v="0"/>
    <s v="Tesseramento"/>
    <x v="1"/>
    <x v="1"/>
    <x v="0"/>
    <m/>
  </r>
  <r>
    <n v="156403"/>
    <x v="0"/>
    <x v="0"/>
    <x v="0"/>
    <x v="0"/>
    <x v="1"/>
    <x v="1"/>
    <x v="0"/>
    <x v="0"/>
    <s v="Tesseramento"/>
    <x v="0"/>
    <x v="4"/>
    <x v="0"/>
    <m/>
  </r>
  <r>
    <n v="235022"/>
    <x v="1"/>
    <x v="0"/>
    <x v="1"/>
    <x v="2"/>
    <x v="4"/>
    <x v="4"/>
    <x v="0"/>
    <x v="1"/>
    <s v="Tesseramento"/>
    <x v="1"/>
    <x v="5"/>
    <x v="0"/>
    <m/>
  </r>
  <r>
    <n v="10293"/>
    <x v="0"/>
    <x v="0"/>
    <x v="0"/>
    <x v="0"/>
    <x v="4"/>
    <x v="4"/>
    <x v="0"/>
    <x v="0"/>
    <s v="Tesseramento"/>
    <x v="1"/>
    <x v="4"/>
    <x v="0"/>
    <m/>
  </r>
  <r>
    <n v="10296"/>
    <x v="0"/>
    <x v="0"/>
    <x v="0"/>
    <x v="0"/>
    <x v="4"/>
    <x v="4"/>
    <x v="0"/>
    <x v="1"/>
    <s v="Tesseramento"/>
    <x v="1"/>
    <x v="4"/>
    <x v="0"/>
    <m/>
  </r>
  <r>
    <n v="10297"/>
    <x v="0"/>
    <x v="0"/>
    <x v="0"/>
    <x v="0"/>
    <x v="4"/>
    <x v="4"/>
    <x v="0"/>
    <x v="0"/>
    <s v="Tesseramento"/>
    <x v="1"/>
    <x v="4"/>
    <x v="0"/>
    <m/>
  </r>
  <r>
    <n v="235160"/>
    <x v="1"/>
    <x v="0"/>
    <x v="1"/>
    <x v="1"/>
    <x v="2"/>
    <x v="233"/>
    <x v="0"/>
    <x v="0"/>
    <s v="Tesseramento"/>
    <x v="0"/>
    <x v="2"/>
    <x v="0"/>
    <m/>
  </r>
  <r>
    <n v="80731"/>
    <x v="0"/>
    <x v="0"/>
    <x v="0"/>
    <x v="0"/>
    <x v="4"/>
    <x v="4"/>
    <x v="0"/>
    <x v="0"/>
    <s v="Tesseramento"/>
    <x v="1"/>
    <x v="1"/>
    <x v="0"/>
    <m/>
  </r>
  <r>
    <n v="2197"/>
    <x v="0"/>
    <x v="0"/>
    <x v="0"/>
    <x v="0"/>
    <x v="4"/>
    <x v="4"/>
    <x v="0"/>
    <x v="0"/>
    <s v="Tesseramento"/>
    <x v="1"/>
    <x v="1"/>
    <x v="0"/>
    <m/>
  </r>
  <r>
    <n v="30733"/>
    <x v="0"/>
    <x v="0"/>
    <x v="0"/>
    <x v="0"/>
    <x v="4"/>
    <x v="4"/>
    <x v="0"/>
    <x v="1"/>
    <s v="Tesseramento"/>
    <x v="1"/>
    <x v="3"/>
    <x v="0"/>
    <m/>
  </r>
  <r>
    <n v="10299"/>
    <x v="0"/>
    <x v="0"/>
    <x v="0"/>
    <x v="0"/>
    <x v="4"/>
    <x v="4"/>
    <x v="0"/>
    <x v="1"/>
    <s v="Tesseramento"/>
    <x v="1"/>
    <x v="4"/>
    <x v="0"/>
    <m/>
  </r>
  <r>
    <n v="3096"/>
    <x v="0"/>
    <x v="0"/>
    <x v="0"/>
    <x v="0"/>
    <x v="4"/>
    <x v="4"/>
    <x v="0"/>
    <x v="0"/>
    <s v="Tesseramento"/>
    <x v="1"/>
    <x v="0"/>
    <x v="0"/>
    <m/>
  </r>
  <r>
    <n v="88014"/>
    <x v="0"/>
    <x v="0"/>
    <x v="0"/>
    <x v="0"/>
    <x v="4"/>
    <x v="4"/>
    <x v="0"/>
    <x v="0"/>
    <s v="Tesseramento"/>
    <x v="1"/>
    <x v="3"/>
    <x v="0"/>
    <m/>
  </r>
  <r>
    <n v="167682"/>
    <x v="0"/>
    <x v="0"/>
    <x v="0"/>
    <x v="0"/>
    <x v="4"/>
    <x v="4"/>
    <x v="0"/>
    <x v="1"/>
    <s v="Tesseramento"/>
    <x v="1"/>
    <x v="3"/>
    <x v="0"/>
    <m/>
  </r>
  <r>
    <n v="8410"/>
    <x v="0"/>
    <x v="0"/>
    <x v="0"/>
    <x v="0"/>
    <x v="4"/>
    <x v="4"/>
    <x v="0"/>
    <x v="0"/>
    <s v="Tesseramento"/>
    <x v="1"/>
    <x v="4"/>
    <x v="0"/>
    <m/>
  </r>
  <r>
    <n v="29133"/>
    <x v="0"/>
    <x v="0"/>
    <x v="0"/>
    <x v="0"/>
    <x v="4"/>
    <x v="4"/>
    <x v="0"/>
    <x v="0"/>
    <s v="Tesseramento"/>
    <x v="1"/>
    <x v="3"/>
    <x v="0"/>
    <m/>
  </r>
  <r>
    <n v="58614"/>
    <x v="0"/>
    <x v="0"/>
    <x v="0"/>
    <x v="0"/>
    <x v="4"/>
    <x v="4"/>
    <x v="0"/>
    <x v="1"/>
    <s v="Tesseramento"/>
    <x v="1"/>
    <x v="4"/>
    <x v="0"/>
    <m/>
  </r>
  <r>
    <n v="59352"/>
    <x v="0"/>
    <x v="0"/>
    <x v="0"/>
    <x v="0"/>
    <x v="4"/>
    <x v="4"/>
    <x v="0"/>
    <x v="0"/>
    <s v="Tesseramento"/>
    <x v="1"/>
    <x v="1"/>
    <x v="0"/>
    <m/>
  </r>
  <r>
    <n v="36309"/>
    <x v="0"/>
    <x v="0"/>
    <x v="0"/>
    <x v="0"/>
    <x v="4"/>
    <x v="4"/>
    <x v="0"/>
    <x v="0"/>
    <s v="Tesseramento"/>
    <x v="1"/>
    <x v="3"/>
    <x v="0"/>
    <m/>
  </r>
  <r>
    <n v="234944"/>
    <x v="0"/>
    <x v="0"/>
    <x v="1"/>
    <x v="1"/>
    <x v="9"/>
    <x v="255"/>
    <x v="0"/>
    <x v="0"/>
    <s v="Tesseramento"/>
    <x v="0"/>
    <x v="3"/>
    <x v="0"/>
    <m/>
  </r>
  <r>
    <n v="10317"/>
    <x v="0"/>
    <x v="0"/>
    <x v="0"/>
    <x v="0"/>
    <x v="4"/>
    <x v="4"/>
    <x v="0"/>
    <x v="0"/>
    <s v="Tesseramento"/>
    <x v="1"/>
    <x v="4"/>
    <x v="0"/>
    <m/>
  </r>
  <r>
    <n v="10325"/>
    <x v="0"/>
    <x v="0"/>
    <x v="0"/>
    <x v="0"/>
    <x v="4"/>
    <x v="4"/>
    <x v="0"/>
    <x v="1"/>
    <s v="Tesseramento"/>
    <x v="1"/>
    <x v="3"/>
    <x v="0"/>
    <m/>
  </r>
  <r>
    <n v="10328"/>
    <x v="0"/>
    <x v="0"/>
    <x v="0"/>
    <x v="0"/>
    <x v="4"/>
    <x v="4"/>
    <x v="0"/>
    <x v="0"/>
    <s v="Tesseramento"/>
    <x v="1"/>
    <x v="0"/>
    <x v="0"/>
    <m/>
  </r>
  <r>
    <n v="92541"/>
    <x v="0"/>
    <x v="0"/>
    <x v="0"/>
    <x v="0"/>
    <x v="4"/>
    <x v="4"/>
    <x v="0"/>
    <x v="1"/>
    <s v="Tesseramento"/>
    <x v="1"/>
    <x v="4"/>
    <x v="0"/>
    <m/>
  </r>
  <r>
    <n v="85814"/>
    <x v="0"/>
    <x v="0"/>
    <x v="0"/>
    <x v="0"/>
    <x v="4"/>
    <x v="4"/>
    <x v="0"/>
    <x v="0"/>
    <s v="Tesseramento"/>
    <x v="1"/>
    <x v="3"/>
    <x v="0"/>
    <m/>
  </r>
  <r>
    <n v="62565"/>
    <x v="0"/>
    <x v="0"/>
    <x v="0"/>
    <x v="0"/>
    <x v="4"/>
    <x v="4"/>
    <x v="0"/>
    <x v="0"/>
    <s v="Tesseramento"/>
    <x v="1"/>
    <x v="4"/>
    <x v="0"/>
    <m/>
  </r>
  <r>
    <n v="62568"/>
    <x v="0"/>
    <x v="0"/>
    <x v="0"/>
    <x v="0"/>
    <x v="4"/>
    <x v="4"/>
    <x v="0"/>
    <x v="1"/>
    <s v="Tesseramento"/>
    <x v="1"/>
    <x v="4"/>
    <x v="0"/>
    <m/>
  </r>
  <r>
    <n v="10336"/>
    <x v="0"/>
    <x v="0"/>
    <x v="0"/>
    <x v="0"/>
    <x v="4"/>
    <x v="4"/>
    <x v="0"/>
    <x v="0"/>
    <s v="Tesseramento"/>
    <x v="1"/>
    <x v="4"/>
    <x v="0"/>
    <m/>
  </r>
  <r>
    <n v="10337"/>
    <x v="0"/>
    <x v="0"/>
    <x v="0"/>
    <x v="0"/>
    <x v="4"/>
    <x v="4"/>
    <x v="0"/>
    <x v="1"/>
    <s v="Tesseramento"/>
    <x v="1"/>
    <x v="4"/>
    <x v="0"/>
    <m/>
  </r>
  <r>
    <n v="215444"/>
    <x v="0"/>
    <x v="0"/>
    <x v="0"/>
    <x v="0"/>
    <x v="4"/>
    <x v="4"/>
    <x v="0"/>
    <x v="0"/>
    <s v="Tesseramento"/>
    <x v="1"/>
    <x v="0"/>
    <x v="0"/>
    <m/>
  </r>
  <r>
    <n v="10340"/>
    <x v="0"/>
    <x v="0"/>
    <x v="0"/>
    <x v="0"/>
    <x v="4"/>
    <x v="4"/>
    <x v="0"/>
    <x v="0"/>
    <s v="Tesseramento"/>
    <x v="1"/>
    <x v="3"/>
    <x v="0"/>
    <m/>
  </r>
  <r>
    <n v="65708"/>
    <x v="0"/>
    <x v="0"/>
    <x v="0"/>
    <x v="0"/>
    <x v="4"/>
    <x v="4"/>
    <x v="0"/>
    <x v="0"/>
    <s v="Tesseramento"/>
    <x v="1"/>
    <x v="1"/>
    <x v="0"/>
    <m/>
  </r>
  <r>
    <n v="45773"/>
    <x v="0"/>
    <x v="0"/>
    <x v="0"/>
    <x v="0"/>
    <x v="4"/>
    <x v="4"/>
    <x v="0"/>
    <x v="0"/>
    <s v="Tesseramento"/>
    <x v="1"/>
    <x v="1"/>
    <x v="0"/>
    <m/>
  </r>
  <r>
    <n v="53335"/>
    <x v="0"/>
    <x v="0"/>
    <x v="0"/>
    <x v="0"/>
    <x v="4"/>
    <x v="4"/>
    <x v="0"/>
    <x v="0"/>
    <s v="Tesseramento"/>
    <x v="1"/>
    <x v="3"/>
    <x v="0"/>
    <m/>
  </r>
  <r>
    <n v="10342"/>
    <x v="0"/>
    <x v="0"/>
    <x v="0"/>
    <x v="0"/>
    <x v="4"/>
    <x v="4"/>
    <x v="0"/>
    <x v="1"/>
    <s v="Tesseramento"/>
    <x v="1"/>
    <x v="4"/>
    <x v="0"/>
    <m/>
  </r>
  <r>
    <n v="10344"/>
    <x v="0"/>
    <x v="0"/>
    <x v="0"/>
    <x v="0"/>
    <x v="4"/>
    <x v="4"/>
    <x v="0"/>
    <x v="0"/>
    <s v="Tesseramento"/>
    <x v="1"/>
    <x v="4"/>
    <x v="0"/>
    <m/>
  </r>
  <r>
    <n v="10343"/>
    <x v="0"/>
    <x v="0"/>
    <x v="0"/>
    <x v="0"/>
    <x v="4"/>
    <x v="4"/>
    <x v="0"/>
    <x v="0"/>
    <s v="Tesseramento"/>
    <x v="1"/>
    <x v="0"/>
    <x v="0"/>
    <m/>
  </r>
  <r>
    <n v="178872"/>
    <x v="0"/>
    <x v="0"/>
    <x v="0"/>
    <x v="0"/>
    <x v="11"/>
    <x v="24"/>
    <x v="0"/>
    <x v="0"/>
    <s v="Tesseramento"/>
    <x v="1"/>
    <x v="3"/>
    <x v="0"/>
    <m/>
  </r>
  <r>
    <n v="184562"/>
    <x v="0"/>
    <x v="0"/>
    <x v="0"/>
    <x v="0"/>
    <x v="4"/>
    <x v="4"/>
    <x v="0"/>
    <x v="1"/>
    <s v="Tesseramento"/>
    <x v="1"/>
    <x v="3"/>
    <x v="0"/>
    <m/>
  </r>
  <r>
    <n v="67138"/>
    <x v="0"/>
    <x v="0"/>
    <x v="0"/>
    <x v="0"/>
    <x v="4"/>
    <x v="4"/>
    <x v="0"/>
    <x v="1"/>
    <s v="Tesseramento"/>
    <x v="1"/>
    <x v="3"/>
    <x v="0"/>
    <m/>
  </r>
  <r>
    <n v="13996"/>
    <x v="0"/>
    <x v="0"/>
    <x v="0"/>
    <x v="0"/>
    <x v="4"/>
    <x v="4"/>
    <x v="0"/>
    <x v="0"/>
    <s v="Tesseramento"/>
    <x v="1"/>
    <x v="4"/>
    <x v="0"/>
    <m/>
  </r>
  <r>
    <n v="14000"/>
    <x v="0"/>
    <x v="0"/>
    <x v="0"/>
    <x v="0"/>
    <x v="4"/>
    <x v="4"/>
    <x v="0"/>
    <x v="0"/>
    <s v="Tesseramento"/>
    <x v="1"/>
    <x v="4"/>
    <x v="0"/>
    <m/>
  </r>
  <r>
    <n v="13999"/>
    <x v="0"/>
    <x v="0"/>
    <x v="0"/>
    <x v="0"/>
    <x v="4"/>
    <x v="4"/>
    <x v="0"/>
    <x v="0"/>
    <s v="Tesseramento"/>
    <x v="1"/>
    <x v="4"/>
    <x v="0"/>
    <m/>
  </r>
  <r>
    <n v="56004"/>
    <x v="0"/>
    <x v="0"/>
    <x v="0"/>
    <x v="0"/>
    <x v="4"/>
    <x v="4"/>
    <x v="0"/>
    <x v="1"/>
    <s v="Tesseramento"/>
    <x v="1"/>
    <x v="4"/>
    <x v="0"/>
    <m/>
  </r>
  <r>
    <n v="229425"/>
    <x v="0"/>
    <x v="0"/>
    <x v="0"/>
    <x v="2"/>
    <x v="4"/>
    <x v="4"/>
    <x v="0"/>
    <x v="1"/>
    <s v="Tesseramento"/>
    <x v="1"/>
    <x v="1"/>
    <x v="0"/>
    <m/>
  </r>
  <r>
    <n v="230825"/>
    <x v="0"/>
    <x v="0"/>
    <x v="0"/>
    <x v="0"/>
    <x v="7"/>
    <x v="78"/>
    <x v="0"/>
    <x v="0"/>
    <s v="Tesseramento"/>
    <x v="0"/>
    <x v="4"/>
    <x v="0"/>
    <m/>
  </r>
  <r>
    <n v="48648"/>
    <x v="0"/>
    <x v="0"/>
    <x v="0"/>
    <x v="0"/>
    <x v="4"/>
    <x v="4"/>
    <x v="0"/>
    <x v="0"/>
    <s v="Tesseramento"/>
    <x v="1"/>
    <x v="4"/>
    <x v="0"/>
    <m/>
  </r>
  <r>
    <n v="235161"/>
    <x v="0"/>
    <x v="0"/>
    <x v="1"/>
    <x v="1"/>
    <x v="2"/>
    <x v="233"/>
    <x v="0"/>
    <x v="0"/>
    <s v="Tesseramento"/>
    <x v="0"/>
    <x v="0"/>
    <x v="0"/>
    <m/>
  </r>
  <r>
    <n v="230826"/>
    <x v="0"/>
    <x v="0"/>
    <x v="0"/>
    <x v="0"/>
    <x v="7"/>
    <x v="78"/>
    <x v="0"/>
    <x v="1"/>
    <s v="Tesseramento"/>
    <x v="0"/>
    <x v="4"/>
    <x v="0"/>
    <m/>
  </r>
  <r>
    <n v="14008"/>
    <x v="0"/>
    <x v="0"/>
    <x v="0"/>
    <x v="0"/>
    <x v="4"/>
    <x v="4"/>
    <x v="0"/>
    <x v="0"/>
    <s v="Tesseramento"/>
    <x v="1"/>
    <x v="4"/>
    <x v="0"/>
    <m/>
  </r>
  <r>
    <n v="10352"/>
    <x v="0"/>
    <x v="0"/>
    <x v="0"/>
    <x v="0"/>
    <x v="4"/>
    <x v="4"/>
    <x v="0"/>
    <x v="0"/>
    <s v="Tesseramento"/>
    <x v="1"/>
    <x v="4"/>
    <x v="0"/>
    <m/>
  </r>
  <r>
    <n v="10715"/>
    <x v="0"/>
    <x v="0"/>
    <x v="0"/>
    <x v="0"/>
    <x v="4"/>
    <x v="4"/>
    <x v="0"/>
    <x v="1"/>
    <s v="Tesseramento"/>
    <x v="1"/>
    <x v="4"/>
    <x v="0"/>
    <m/>
  </r>
  <r>
    <n v="10354"/>
    <x v="0"/>
    <x v="0"/>
    <x v="0"/>
    <x v="0"/>
    <x v="4"/>
    <x v="4"/>
    <x v="0"/>
    <x v="0"/>
    <s v="Tesseramento"/>
    <x v="1"/>
    <x v="4"/>
    <x v="0"/>
    <m/>
  </r>
  <r>
    <n v="173731"/>
    <x v="0"/>
    <x v="0"/>
    <x v="0"/>
    <x v="0"/>
    <x v="2"/>
    <x v="233"/>
    <x v="0"/>
    <x v="0"/>
    <s v="Tesseramento"/>
    <x v="0"/>
    <x v="0"/>
    <x v="0"/>
    <m/>
  </r>
  <r>
    <n v="10357"/>
    <x v="0"/>
    <x v="0"/>
    <x v="0"/>
    <x v="0"/>
    <x v="4"/>
    <x v="4"/>
    <x v="0"/>
    <x v="1"/>
    <s v="Tesseramento"/>
    <x v="1"/>
    <x v="4"/>
    <x v="0"/>
    <m/>
  </r>
  <r>
    <n v="133614"/>
    <x v="0"/>
    <x v="0"/>
    <x v="0"/>
    <x v="0"/>
    <x v="2"/>
    <x v="233"/>
    <x v="0"/>
    <x v="0"/>
    <s v="Tesseramento"/>
    <x v="0"/>
    <x v="0"/>
    <x v="0"/>
    <m/>
  </r>
  <r>
    <n v="34871"/>
    <x v="0"/>
    <x v="0"/>
    <x v="0"/>
    <x v="0"/>
    <x v="4"/>
    <x v="4"/>
    <x v="0"/>
    <x v="0"/>
    <s v="Tesseramento"/>
    <x v="1"/>
    <x v="3"/>
    <x v="0"/>
    <m/>
  </r>
  <r>
    <n v="10360"/>
    <x v="0"/>
    <x v="0"/>
    <x v="0"/>
    <x v="0"/>
    <x v="4"/>
    <x v="4"/>
    <x v="0"/>
    <x v="0"/>
    <s v="Tesseramento"/>
    <x v="1"/>
    <x v="4"/>
    <x v="0"/>
    <m/>
  </r>
  <r>
    <n v="10361"/>
    <x v="0"/>
    <x v="0"/>
    <x v="0"/>
    <x v="0"/>
    <x v="4"/>
    <x v="4"/>
    <x v="0"/>
    <x v="1"/>
    <s v="Tesseramento"/>
    <x v="1"/>
    <x v="4"/>
    <x v="0"/>
    <m/>
  </r>
  <r>
    <n v="189425"/>
    <x v="0"/>
    <x v="0"/>
    <x v="0"/>
    <x v="0"/>
    <x v="2"/>
    <x v="233"/>
    <x v="0"/>
    <x v="0"/>
    <s v="Tesseramento"/>
    <x v="0"/>
    <x v="0"/>
    <x v="0"/>
    <m/>
  </r>
  <r>
    <n v="50004"/>
    <x v="0"/>
    <x v="0"/>
    <x v="0"/>
    <x v="0"/>
    <x v="4"/>
    <x v="4"/>
    <x v="0"/>
    <x v="1"/>
    <s v="Tesseramento"/>
    <x v="1"/>
    <x v="1"/>
    <x v="0"/>
    <m/>
  </r>
  <r>
    <n v="10368"/>
    <x v="0"/>
    <x v="0"/>
    <x v="0"/>
    <x v="0"/>
    <x v="4"/>
    <x v="4"/>
    <x v="0"/>
    <x v="0"/>
    <s v="Tesseramento"/>
    <x v="1"/>
    <x v="3"/>
    <x v="0"/>
    <m/>
  </r>
  <r>
    <n v="10367"/>
    <x v="0"/>
    <x v="0"/>
    <x v="0"/>
    <x v="0"/>
    <x v="4"/>
    <x v="4"/>
    <x v="0"/>
    <x v="0"/>
    <s v="Tesseramento"/>
    <x v="1"/>
    <x v="4"/>
    <x v="0"/>
    <m/>
  </r>
  <r>
    <n v="19671"/>
    <x v="0"/>
    <x v="0"/>
    <x v="0"/>
    <x v="0"/>
    <x v="4"/>
    <x v="4"/>
    <x v="0"/>
    <x v="0"/>
    <s v="Tesseramento"/>
    <x v="1"/>
    <x v="1"/>
    <x v="0"/>
    <m/>
  </r>
  <r>
    <n v="10364"/>
    <x v="0"/>
    <x v="0"/>
    <x v="0"/>
    <x v="0"/>
    <x v="4"/>
    <x v="4"/>
    <x v="0"/>
    <x v="0"/>
    <s v="Tesseramento"/>
    <x v="1"/>
    <x v="3"/>
    <x v="0"/>
    <m/>
  </r>
  <r>
    <n v="69546"/>
    <x v="0"/>
    <x v="0"/>
    <x v="0"/>
    <x v="0"/>
    <x v="4"/>
    <x v="4"/>
    <x v="0"/>
    <x v="1"/>
    <s v="Tesseramento"/>
    <x v="1"/>
    <x v="3"/>
    <x v="0"/>
    <m/>
  </r>
  <r>
    <n v="10371"/>
    <x v="0"/>
    <x v="0"/>
    <x v="0"/>
    <x v="0"/>
    <x v="4"/>
    <x v="4"/>
    <x v="0"/>
    <x v="0"/>
    <s v="Tesseramento"/>
    <x v="1"/>
    <x v="0"/>
    <x v="0"/>
    <m/>
  </r>
  <r>
    <n v="10370"/>
    <x v="0"/>
    <x v="0"/>
    <x v="0"/>
    <x v="0"/>
    <x v="4"/>
    <x v="4"/>
    <x v="0"/>
    <x v="0"/>
    <s v="Tesseramento"/>
    <x v="1"/>
    <x v="0"/>
    <x v="0"/>
    <m/>
  </r>
  <r>
    <n v="10372"/>
    <x v="0"/>
    <x v="0"/>
    <x v="0"/>
    <x v="0"/>
    <x v="4"/>
    <x v="4"/>
    <x v="0"/>
    <x v="1"/>
    <s v="Tesseramento"/>
    <x v="1"/>
    <x v="4"/>
    <x v="0"/>
    <m/>
  </r>
  <r>
    <n v="70727"/>
    <x v="0"/>
    <x v="0"/>
    <x v="0"/>
    <x v="0"/>
    <x v="4"/>
    <x v="4"/>
    <x v="0"/>
    <x v="0"/>
    <s v="Tesseramento"/>
    <x v="1"/>
    <x v="0"/>
    <x v="0"/>
    <m/>
  </r>
  <r>
    <n v="105052"/>
    <x v="0"/>
    <x v="0"/>
    <x v="0"/>
    <x v="0"/>
    <x v="2"/>
    <x v="233"/>
    <x v="0"/>
    <x v="0"/>
    <s v="Tesseramento"/>
    <x v="0"/>
    <x v="0"/>
    <x v="0"/>
    <m/>
  </r>
  <r>
    <n v="10376"/>
    <x v="0"/>
    <x v="0"/>
    <x v="0"/>
    <x v="0"/>
    <x v="4"/>
    <x v="4"/>
    <x v="0"/>
    <x v="0"/>
    <s v="Tesseramento"/>
    <x v="1"/>
    <x v="0"/>
    <x v="0"/>
    <m/>
  </r>
  <r>
    <n v="1048"/>
    <x v="0"/>
    <x v="0"/>
    <x v="0"/>
    <x v="0"/>
    <x v="4"/>
    <x v="4"/>
    <x v="0"/>
    <x v="0"/>
    <s v="Tesseramento"/>
    <x v="1"/>
    <x v="1"/>
    <x v="0"/>
    <m/>
  </r>
  <r>
    <n v="10374"/>
    <x v="0"/>
    <x v="0"/>
    <x v="0"/>
    <x v="0"/>
    <x v="4"/>
    <x v="4"/>
    <x v="0"/>
    <x v="0"/>
    <s v="Tesseramento"/>
    <x v="1"/>
    <x v="0"/>
    <x v="0"/>
    <m/>
  </r>
  <r>
    <n v="10373"/>
    <x v="0"/>
    <x v="0"/>
    <x v="0"/>
    <x v="0"/>
    <x v="4"/>
    <x v="4"/>
    <x v="0"/>
    <x v="0"/>
    <s v="Tesseramento"/>
    <x v="1"/>
    <x v="4"/>
    <x v="0"/>
    <m/>
  </r>
  <r>
    <n v="10375"/>
    <x v="0"/>
    <x v="0"/>
    <x v="0"/>
    <x v="0"/>
    <x v="4"/>
    <x v="4"/>
    <x v="0"/>
    <x v="1"/>
    <s v="Tesseramento"/>
    <x v="1"/>
    <x v="4"/>
    <x v="0"/>
    <m/>
  </r>
  <r>
    <n v="29715"/>
    <x v="0"/>
    <x v="0"/>
    <x v="0"/>
    <x v="0"/>
    <x v="4"/>
    <x v="4"/>
    <x v="0"/>
    <x v="1"/>
    <s v="Tesseramento"/>
    <x v="1"/>
    <x v="0"/>
    <x v="0"/>
    <m/>
  </r>
  <r>
    <n v="59242"/>
    <x v="0"/>
    <x v="0"/>
    <x v="0"/>
    <x v="0"/>
    <x v="4"/>
    <x v="4"/>
    <x v="0"/>
    <x v="1"/>
    <s v="Tesseramento"/>
    <x v="1"/>
    <x v="4"/>
    <x v="0"/>
    <m/>
  </r>
  <r>
    <n v="230153"/>
    <x v="1"/>
    <x v="0"/>
    <x v="0"/>
    <x v="2"/>
    <x v="11"/>
    <x v="24"/>
    <x v="0"/>
    <x v="0"/>
    <s v="Tesseramento"/>
    <x v="1"/>
    <x v="5"/>
    <x v="0"/>
    <m/>
  </r>
  <r>
    <n v="59221"/>
    <x v="0"/>
    <x v="0"/>
    <x v="0"/>
    <x v="0"/>
    <x v="4"/>
    <x v="4"/>
    <x v="0"/>
    <x v="0"/>
    <s v="Tesseramento"/>
    <x v="1"/>
    <x v="4"/>
    <x v="0"/>
    <m/>
  </r>
  <r>
    <n v="129549"/>
    <x v="0"/>
    <x v="0"/>
    <x v="2"/>
    <x v="4"/>
    <x v="11"/>
    <x v="24"/>
    <x v="0"/>
    <x v="1"/>
    <s v="Tesseramento"/>
    <x v="1"/>
    <x v="0"/>
    <x v="0"/>
    <m/>
  </r>
  <r>
    <n v="14250"/>
    <x v="0"/>
    <x v="0"/>
    <x v="0"/>
    <x v="0"/>
    <x v="4"/>
    <x v="4"/>
    <x v="0"/>
    <x v="1"/>
    <s v="Tesseramento"/>
    <x v="1"/>
    <x v="4"/>
    <x v="0"/>
    <m/>
  </r>
  <r>
    <n v="14435"/>
    <x v="0"/>
    <x v="0"/>
    <x v="0"/>
    <x v="0"/>
    <x v="4"/>
    <x v="4"/>
    <x v="0"/>
    <x v="1"/>
    <s v="Tesseramento"/>
    <x v="1"/>
    <x v="4"/>
    <x v="0"/>
    <m/>
  </r>
  <r>
    <n v="206917"/>
    <x v="1"/>
    <x v="0"/>
    <x v="2"/>
    <x v="1"/>
    <x v="11"/>
    <x v="24"/>
    <x v="0"/>
    <x v="0"/>
    <s v="Tesseramento"/>
    <x v="1"/>
    <x v="5"/>
    <x v="0"/>
    <m/>
  </r>
  <r>
    <n v="14030"/>
    <x v="0"/>
    <x v="0"/>
    <x v="0"/>
    <x v="0"/>
    <x v="4"/>
    <x v="4"/>
    <x v="0"/>
    <x v="1"/>
    <s v="Tesseramento"/>
    <x v="1"/>
    <x v="3"/>
    <x v="0"/>
    <m/>
  </r>
  <r>
    <n v="181511"/>
    <x v="1"/>
    <x v="0"/>
    <x v="2"/>
    <x v="1"/>
    <x v="11"/>
    <x v="24"/>
    <x v="0"/>
    <x v="0"/>
    <s v="Tesseramento"/>
    <x v="1"/>
    <x v="7"/>
    <x v="0"/>
    <m/>
  </r>
  <r>
    <n v="14029"/>
    <x v="0"/>
    <x v="0"/>
    <x v="0"/>
    <x v="0"/>
    <x v="4"/>
    <x v="4"/>
    <x v="0"/>
    <x v="0"/>
    <s v="Tesseramento"/>
    <x v="1"/>
    <x v="3"/>
    <x v="0"/>
    <m/>
  </r>
  <r>
    <n v="214648"/>
    <x v="1"/>
    <x v="0"/>
    <x v="2"/>
    <x v="2"/>
    <x v="11"/>
    <x v="24"/>
    <x v="0"/>
    <x v="1"/>
    <s v="Tesseramento"/>
    <x v="1"/>
    <x v="5"/>
    <x v="0"/>
    <m/>
  </r>
  <r>
    <n v="60986"/>
    <x v="0"/>
    <x v="0"/>
    <x v="0"/>
    <x v="0"/>
    <x v="4"/>
    <x v="4"/>
    <x v="0"/>
    <x v="1"/>
    <s v="Tesseramento"/>
    <x v="1"/>
    <x v="3"/>
    <x v="0"/>
    <m/>
  </r>
  <r>
    <n v="10395"/>
    <x v="0"/>
    <x v="0"/>
    <x v="0"/>
    <x v="0"/>
    <x v="4"/>
    <x v="4"/>
    <x v="0"/>
    <x v="0"/>
    <s v="Tesseramento"/>
    <x v="1"/>
    <x v="4"/>
    <x v="0"/>
    <m/>
  </r>
  <r>
    <n v="1902"/>
    <x v="0"/>
    <x v="0"/>
    <x v="2"/>
    <x v="2"/>
    <x v="11"/>
    <x v="24"/>
    <x v="0"/>
    <x v="1"/>
    <s v="Tesseramento"/>
    <x v="1"/>
    <x v="3"/>
    <x v="0"/>
    <m/>
  </r>
  <r>
    <n v="171030"/>
    <x v="0"/>
    <x v="0"/>
    <x v="0"/>
    <x v="0"/>
    <x v="4"/>
    <x v="4"/>
    <x v="0"/>
    <x v="0"/>
    <s v="Tesseramento"/>
    <x v="1"/>
    <x v="1"/>
    <x v="0"/>
    <m/>
  </r>
  <r>
    <n v="10390"/>
    <x v="0"/>
    <x v="0"/>
    <x v="0"/>
    <x v="0"/>
    <x v="4"/>
    <x v="4"/>
    <x v="0"/>
    <x v="0"/>
    <s v="Tesseramento"/>
    <x v="1"/>
    <x v="4"/>
    <x v="0"/>
    <m/>
  </r>
  <r>
    <n v="10397"/>
    <x v="0"/>
    <x v="0"/>
    <x v="0"/>
    <x v="0"/>
    <x v="4"/>
    <x v="4"/>
    <x v="0"/>
    <x v="1"/>
    <s v="Tesseramento"/>
    <x v="1"/>
    <x v="4"/>
    <x v="0"/>
    <m/>
  </r>
  <r>
    <n v="10393"/>
    <x v="0"/>
    <x v="0"/>
    <x v="0"/>
    <x v="0"/>
    <x v="4"/>
    <x v="4"/>
    <x v="0"/>
    <x v="1"/>
    <s v="Tesseramento"/>
    <x v="1"/>
    <x v="4"/>
    <x v="0"/>
    <m/>
  </r>
  <r>
    <n v="10398"/>
    <x v="0"/>
    <x v="0"/>
    <x v="0"/>
    <x v="0"/>
    <x v="4"/>
    <x v="4"/>
    <x v="0"/>
    <x v="1"/>
    <s v="Tesseramento"/>
    <x v="1"/>
    <x v="4"/>
    <x v="0"/>
    <m/>
  </r>
  <r>
    <n v="10399"/>
    <x v="0"/>
    <x v="0"/>
    <x v="0"/>
    <x v="0"/>
    <x v="4"/>
    <x v="4"/>
    <x v="0"/>
    <x v="1"/>
    <s v="Tesseramento"/>
    <x v="1"/>
    <x v="4"/>
    <x v="0"/>
    <m/>
  </r>
  <r>
    <n v="34875"/>
    <x v="0"/>
    <x v="0"/>
    <x v="0"/>
    <x v="0"/>
    <x v="4"/>
    <x v="4"/>
    <x v="0"/>
    <x v="1"/>
    <s v="Tesseramento"/>
    <x v="1"/>
    <x v="3"/>
    <x v="0"/>
    <m/>
  </r>
  <r>
    <n v="107819"/>
    <x v="0"/>
    <x v="0"/>
    <x v="0"/>
    <x v="0"/>
    <x v="2"/>
    <x v="233"/>
    <x v="0"/>
    <x v="0"/>
    <s v="Tesseramento"/>
    <x v="0"/>
    <x v="0"/>
    <x v="0"/>
    <m/>
  </r>
  <r>
    <n v="10401"/>
    <x v="0"/>
    <x v="0"/>
    <x v="0"/>
    <x v="0"/>
    <x v="4"/>
    <x v="4"/>
    <x v="0"/>
    <x v="0"/>
    <s v="Tesseramento"/>
    <x v="1"/>
    <x v="4"/>
    <x v="0"/>
    <m/>
  </r>
  <r>
    <n v="10408"/>
    <x v="0"/>
    <x v="0"/>
    <x v="0"/>
    <x v="0"/>
    <x v="4"/>
    <x v="4"/>
    <x v="0"/>
    <x v="0"/>
    <s v="Tesseramento"/>
    <x v="1"/>
    <x v="4"/>
    <x v="0"/>
    <m/>
  </r>
  <r>
    <n v="10416"/>
    <x v="0"/>
    <x v="0"/>
    <x v="0"/>
    <x v="0"/>
    <x v="4"/>
    <x v="4"/>
    <x v="0"/>
    <x v="1"/>
    <s v="Tesseramento"/>
    <x v="1"/>
    <x v="0"/>
    <x v="0"/>
    <m/>
  </r>
  <r>
    <n v="10523"/>
    <x v="0"/>
    <x v="0"/>
    <x v="0"/>
    <x v="0"/>
    <x v="4"/>
    <x v="4"/>
    <x v="0"/>
    <x v="1"/>
    <s v="Tesseramento"/>
    <x v="1"/>
    <x v="0"/>
    <x v="0"/>
    <m/>
  </r>
  <r>
    <n v="10414"/>
    <x v="0"/>
    <x v="0"/>
    <x v="0"/>
    <x v="0"/>
    <x v="4"/>
    <x v="4"/>
    <x v="0"/>
    <x v="1"/>
    <s v="Tesseramento"/>
    <x v="1"/>
    <x v="4"/>
    <x v="0"/>
    <m/>
  </r>
  <r>
    <n v="235021"/>
    <x v="0"/>
    <x v="0"/>
    <x v="1"/>
    <x v="2"/>
    <x v="11"/>
    <x v="24"/>
    <x v="0"/>
    <x v="0"/>
    <s v="Tesseramento"/>
    <x v="1"/>
    <x v="0"/>
    <x v="0"/>
    <m/>
  </r>
  <r>
    <n v="213828"/>
    <x v="0"/>
    <x v="0"/>
    <x v="0"/>
    <x v="0"/>
    <x v="4"/>
    <x v="149"/>
    <x v="0"/>
    <x v="0"/>
    <s v="Tesseramento"/>
    <x v="1"/>
    <x v="0"/>
    <x v="0"/>
    <m/>
  </r>
  <r>
    <n v="52228"/>
    <x v="0"/>
    <x v="0"/>
    <x v="0"/>
    <x v="0"/>
    <x v="7"/>
    <x v="385"/>
    <x v="0"/>
    <x v="0"/>
    <s v="Tesseramento"/>
    <x v="0"/>
    <x v="4"/>
    <x v="0"/>
    <m/>
  </r>
  <r>
    <n v="52375"/>
    <x v="0"/>
    <x v="0"/>
    <x v="0"/>
    <x v="4"/>
    <x v="7"/>
    <x v="385"/>
    <x v="0"/>
    <x v="1"/>
    <s v="Tesseramento"/>
    <x v="0"/>
    <x v="4"/>
    <x v="0"/>
    <m/>
  </r>
  <r>
    <n v="188204"/>
    <x v="0"/>
    <x v="0"/>
    <x v="0"/>
    <x v="0"/>
    <x v="7"/>
    <x v="262"/>
    <x v="0"/>
    <x v="0"/>
    <s v="Tesseramento"/>
    <x v="0"/>
    <x v="3"/>
    <x v="0"/>
    <m/>
  </r>
  <r>
    <n v="188205"/>
    <x v="0"/>
    <x v="0"/>
    <x v="0"/>
    <x v="0"/>
    <x v="7"/>
    <x v="262"/>
    <x v="0"/>
    <x v="0"/>
    <s v="Tesseramento"/>
    <x v="0"/>
    <x v="3"/>
    <x v="0"/>
    <m/>
  </r>
  <r>
    <n v="70866"/>
    <x v="0"/>
    <x v="0"/>
    <x v="0"/>
    <x v="0"/>
    <x v="7"/>
    <x v="262"/>
    <x v="0"/>
    <x v="0"/>
    <s v="Tesseramento"/>
    <x v="0"/>
    <x v="4"/>
    <x v="0"/>
    <m/>
  </r>
  <r>
    <n v="199860"/>
    <x v="0"/>
    <x v="0"/>
    <x v="0"/>
    <x v="0"/>
    <x v="7"/>
    <x v="262"/>
    <x v="0"/>
    <x v="0"/>
    <s v="Tesseramento"/>
    <x v="0"/>
    <x v="0"/>
    <x v="0"/>
    <m/>
  </r>
  <r>
    <n v="94808"/>
    <x v="0"/>
    <x v="0"/>
    <x v="0"/>
    <x v="1"/>
    <x v="7"/>
    <x v="262"/>
    <x v="0"/>
    <x v="1"/>
    <s v="Tesseramento"/>
    <x v="0"/>
    <x v="0"/>
    <x v="0"/>
    <m/>
  </r>
  <r>
    <n v="150861"/>
    <x v="0"/>
    <x v="0"/>
    <x v="0"/>
    <x v="0"/>
    <x v="7"/>
    <x v="262"/>
    <x v="0"/>
    <x v="0"/>
    <s v="Tesseramento"/>
    <x v="0"/>
    <x v="3"/>
    <x v="0"/>
    <m/>
  </r>
  <r>
    <n v="94807"/>
    <x v="0"/>
    <x v="0"/>
    <x v="0"/>
    <x v="0"/>
    <x v="7"/>
    <x v="262"/>
    <x v="0"/>
    <x v="0"/>
    <s v="Tesseramento"/>
    <x v="0"/>
    <x v="0"/>
    <x v="0"/>
    <m/>
  </r>
  <r>
    <n v="161307"/>
    <x v="0"/>
    <x v="0"/>
    <x v="0"/>
    <x v="0"/>
    <x v="7"/>
    <x v="262"/>
    <x v="0"/>
    <x v="0"/>
    <s v="Tesseramento"/>
    <x v="0"/>
    <x v="4"/>
    <x v="0"/>
    <m/>
  </r>
  <r>
    <n v="114500"/>
    <x v="0"/>
    <x v="0"/>
    <x v="0"/>
    <x v="0"/>
    <x v="7"/>
    <x v="262"/>
    <x v="0"/>
    <x v="0"/>
    <s v="Tesseramento"/>
    <x v="0"/>
    <x v="3"/>
    <x v="0"/>
    <m/>
  </r>
  <r>
    <n v="188417"/>
    <x v="0"/>
    <x v="0"/>
    <x v="0"/>
    <x v="0"/>
    <x v="7"/>
    <x v="262"/>
    <x v="0"/>
    <x v="0"/>
    <s v="Tesseramento"/>
    <x v="0"/>
    <x v="1"/>
    <x v="0"/>
    <m/>
  </r>
  <r>
    <n v="156383"/>
    <x v="0"/>
    <x v="0"/>
    <x v="0"/>
    <x v="0"/>
    <x v="7"/>
    <x v="262"/>
    <x v="0"/>
    <x v="0"/>
    <s v="Tesseramento"/>
    <x v="0"/>
    <x v="1"/>
    <x v="0"/>
    <m/>
  </r>
  <r>
    <n v="156382"/>
    <x v="0"/>
    <x v="0"/>
    <x v="0"/>
    <x v="0"/>
    <x v="7"/>
    <x v="262"/>
    <x v="0"/>
    <x v="0"/>
    <s v="Tesseramento"/>
    <x v="0"/>
    <x v="3"/>
    <x v="0"/>
    <m/>
  </r>
  <r>
    <n v="151316"/>
    <x v="0"/>
    <x v="0"/>
    <x v="0"/>
    <x v="0"/>
    <x v="7"/>
    <x v="262"/>
    <x v="0"/>
    <x v="0"/>
    <s v="Tesseramento"/>
    <x v="0"/>
    <x v="0"/>
    <x v="0"/>
    <m/>
  </r>
  <r>
    <n v="63357"/>
    <x v="0"/>
    <x v="0"/>
    <x v="0"/>
    <x v="0"/>
    <x v="7"/>
    <x v="262"/>
    <x v="0"/>
    <x v="1"/>
    <s v="Tesseramento"/>
    <x v="0"/>
    <x v="0"/>
    <x v="0"/>
    <m/>
  </r>
  <r>
    <n v="63356"/>
    <x v="0"/>
    <x v="0"/>
    <x v="0"/>
    <x v="0"/>
    <x v="7"/>
    <x v="262"/>
    <x v="0"/>
    <x v="0"/>
    <s v="Tesseramento"/>
    <x v="0"/>
    <x v="4"/>
    <x v="0"/>
    <m/>
  </r>
  <r>
    <n v="162850"/>
    <x v="0"/>
    <x v="0"/>
    <x v="0"/>
    <x v="3"/>
    <x v="7"/>
    <x v="262"/>
    <x v="0"/>
    <x v="0"/>
    <s v="Tesseramento"/>
    <x v="0"/>
    <x v="4"/>
    <x v="0"/>
    <m/>
  </r>
  <r>
    <n v="85997"/>
    <x v="0"/>
    <x v="0"/>
    <x v="0"/>
    <x v="0"/>
    <x v="7"/>
    <x v="262"/>
    <x v="0"/>
    <x v="1"/>
    <s v="Tesseramento"/>
    <x v="0"/>
    <x v="4"/>
    <x v="0"/>
    <m/>
  </r>
  <r>
    <n v="192484"/>
    <x v="0"/>
    <x v="0"/>
    <x v="0"/>
    <x v="1"/>
    <x v="7"/>
    <x v="262"/>
    <x v="0"/>
    <x v="0"/>
    <s v="Tesseramento"/>
    <x v="0"/>
    <x v="3"/>
    <x v="0"/>
    <m/>
  </r>
  <r>
    <n v="90839"/>
    <x v="0"/>
    <x v="0"/>
    <x v="0"/>
    <x v="0"/>
    <x v="7"/>
    <x v="262"/>
    <x v="0"/>
    <x v="0"/>
    <s v="Tesseramento"/>
    <x v="0"/>
    <x v="4"/>
    <x v="0"/>
    <m/>
  </r>
  <r>
    <n v="131129"/>
    <x v="0"/>
    <x v="0"/>
    <x v="0"/>
    <x v="3"/>
    <x v="7"/>
    <x v="262"/>
    <x v="0"/>
    <x v="0"/>
    <s v="Tesseramento"/>
    <x v="0"/>
    <x v="3"/>
    <x v="0"/>
    <m/>
  </r>
  <r>
    <n v="144109"/>
    <x v="0"/>
    <x v="0"/>
    <x v="0"/>
    <x v="0"/>
    <x v="7"/>
    <x v="262"/>
    <x v="0"/>
    <x v="1"/>
    <s v="Tesseramento"/>
    <x v="0"/>
    <x v="3"/>
    <x v="0"/>
    <m/>
  </r>
  <r>
    <n v="164240"/>
    <x v="0"/>
    <x v="0"/>
    <x v="0"/>
    <x v="0"/>
    <x v="7"/>
    <x v="262"/>
    <x v="0"/>
    <x v="0"/>
    <s v="Tesseramento"/>
    <x v="0"/>
    <x v="0"/>
    <x v="0"/>
    <m/>
  </r>
  <r>
    <n v="68854"/>
    <x v="0"/>
    <x v="0"/>
    <x v="0"/>
    <x v="0"/>
    <x v="7"/>
    <x v="262"/>
    <x v="0"/>
    <x v="0"/>
    <s v="Tesseramento"/>
    <x v="0"/>
    <x v="4"/>
    <x v="0"/>
    <m/>
  </r>
  <r>
    <n v="198609"/>
    <x v="0"/>
    <x v="0"/>
    <x v="0"/>
    <x v="0"/>
    <x v="7"/>
    <x v="262"/>
    <x v="0"/>
    <x v="0"/>
    <s v="Tesseramento"/>
    <x v="0"/>
    <x v="0"/>
    <x v="0"/>
    <m/>
  </r>
  <r>
    <n v="188419"/>
    <x v="0"/>
    <x v="0"/>
    <x v="0"/>
    <x v="0"/>
    <x v="7"/>
    <x v="262"/>
    <x v="0"/>
    <x v="1"/>
    <s v="Tesseramento"/>
    <x v="0"/>
    <x v="3"/>
    <x v="0"/>
    <m/>
  </r>
  <r>
    <n v="117060"/>
    <x v="0"/>
    <x v="0"/>
    <x v="0"/>
    <x v="0"/>
    <x v="7"/>
    <x v="262"/>
    <x v="0"/>
    <x v="0"/>
    <s v="Tesseramento"/>
    <x v="0"/>
    <x v="0"/>
    <x v="0"/>
    <m/>
  </r>
  <r>
    <n v="222474"/>
    <x v="0"/>
    <x v="0"/>
    <x v="0"/>
    <x v="3"/>
    <x v="7"/>
    <x v="262"/>
    <x v="0"/>
    <x v="0"/>
    <s v="Tesseramento"/>
    <x v="0"/>
    <x v="4"/>
    <x v="0"/>
    <m/>
  </r>
  <r>
    <n v="164242"/>
    <x v="0"/>
    <x v="0"/>
    <x v="0"/>
    <x v="0"/>
    <x v="7"/>
    <x v="262"/>
    <x v="0"/>
    <x v="0"/>
    <s v="Tesseramento"/>
    <x v="0"/>
    <x v="0"/>
    <x v="0"/>
    <m/>
  </r>
  <r>
    <n v="192485"/>
    <x v="0"/>
    <x v="0"/>
    <x v="0"/>
    <x v="1"/>
    <x v="7"/>
    <x v="262"/>
    <x v="0"/>
    <x v="1"/>
    <s v="Tesseramento"/>
    <x v="0"/>
    <x v="3"/>
    <x v="0"/>
    <m/>
  </r>
  <r>
    <n v="117062"/>
    <x v="0"/>
    <x v="0"/>
    <x v="0"/>
    <x v="0"/>
    <x v="7"/>
    <x v="262"/>
    <x v="0"/>
    <x v="0"/>
    <s v="Tesseramento"/>
    <x v="0"/>
    <x v="0"/>
    <x v="0"/>
    <m/>
  </r>
  <r>
    <n v="161932"/>
    <x v="0"/>
    <x v="0"/>
    <x v="0"/>
    <x v="0"/>
    <x v="7"/>
    <x v="262"/>
    <x v="0"/>
    <x v="0"/>
    <s v="Tesseramento"/>
    <x v="0"/>
    <x v="0"/>
    <x v="0"/>
    <m/>
  </r>
  <r>
    <n v="80459"/>
    <x v="0"/>
    <x v="0"/>
    <x v="0"/>
    <x v="0"/>
    <x v="7"/>
    <x v="262"/>
    <x v="0"/>
    <x v="0"/>
    <s v="Tesseramento"/>
    <x v="0"/>
    <x v="3"/>
    <x v="0"/>
    <m/>
  </r>
  <r>
    <n v="97454"/>
    <x v="0"/>
    <x v="0"/>
    <x v="0"/>
    <x v="0"/>
    <x v="7"/>
    <x v="262"/>
    <x v="0"/>
    <x v="0"/>
    <s v="Tesseramento"/>
    <x v="0"/>
    <x v="3"/>
    <x v="0"/>
    <m/>
  </r>
  <r>
    <n v="162852"/>
    <x v="0"/>
    <x v="0"/>
    <x v="0"/>
    <x v="3"/>
    <x v="7"/>
    <x v="262"/>
    <x v="0"/>
    <x v="1"/>
    <s v="Tesseramento"/>
    <x v="0"/>
    <x v="4"/>
    <x v="0"/>
    <m/>
  </r>
  <r>
    <n v="90696"/>
    <x v="0"/>
    <x v="0"/>
    <x v="0"/>
    <x v="0"/>
    <x v="7"/>
    <x v="262"/>
    <x v="0"/>
    <x v="0"/>
    <s v="Tesseramento"/>
    <x v="0"/>
    <x v="0"/>
    <x v="0"/>
    <m/>
  </r>
  <r>
    <n v="25128"/>
    <x v="0"/>
    <x v="0"/>
    <x v="0"/>
    <x v="0"/>
    <x v="7"/>
    <x v="262"/>
    <x v="0"/>
    <x v="0"/>
    <s v="Tesseramento"/>
    <x v="0"/>
    <x v="0"/>
    <x v="0"/>
    <m/>
  </r>
  <r>
    <n v="225704"/>
    <x v="0"/>
    <x v="0"/>
    <x v="0"/>
    <x v="0"/>
    <x v="0"/>
    <x v="361"/>
    <x v="0"/>
    <x v="0"/>
    <s v="Tesseramento"/>
    <x v="0"/>
    <x v="0"/>
    <x v="0"/>
    <m/>
  </r>
  <r>
    <n v="139762"/>
    <x v="0"/>
    <x v="1"/>
    <x v="0"/>
    <x v="1"/>
    <x v="7"/>
    <x v="44"/>
    <x v="0"/>
    <x v="0"/>
    <s v="Tesseramento"/>
    <x v="1"/>
    <x v="0"/>
    <x v="0"/>
    <m/>
  </r>
  <r>
    <n v="228931"/>
    <x v="0"/>
    <x v="0"/>
    <x v="0"/>
    <x v="1"/>
    <x v="0"/>
    <x v="378"/>
    <x v="0"/>
    <x v="0"/>
    <s v="Tesseramento"/>
    <x v="0"/>
    <x v="1"/>
    <x v="0"/>
    <m/>
  </r>
  <r>
    <n v="234970"/>
    <x v="0"/>
    <x v="0"/>
    <x v="1"/>
    <x v="0"/>
    <x v="4"/>
    <x v="236"/>
    <x v="0"/>
    <x v="1"/>
    <s v="Tesseramento"/>
    <x v="1"/>
    <x v="0"/>
    <x v="0"/>
    <m/>
  </r>
  <r>
    <n v="222648"/>
    <x v="1"/>
    <x v="0"/>
    <x v="0"/>
    <x v="1"/>
    <x v="4"/>
    <x v="236"/>
    <x v="0"/>
    <x v="0"/>
    <s v="Tesseramento"/>
    <x v="1"/>
    <x v="5"/>
    <x v="0"/>
    <m/>
  </r>
  <r>
    <n v="11014"/>
    <x v="0"/>
    <x v="0"/>
    <x v="0"/>
    <x v="0"/>
    <x v="4"/>
    <x v="236"/>
    <x v="0"/>
    <x v="1"/>
    <s v="Tesseramento"/>
    <x v="1"/>
    <x v="4"/>
    <x v="0"/>
    <m/>
  </r>
  <r>
    <n v="156775"/>
    <x v="0"/>
    <x v="0"/>
    <x v="0"/>
    <x v="0"/>
    <x v="4"/>
    <x v="236"/>
    <x v="0"/>
    <x v="0"/>
    <s v="Tesseramento"/>
    <x v="1"/>
    <x v="0"/>
    <x v="0"/>
    <m/>
  </r>
  <r>
    <n v="128764"/>
    <x v="0"/>
    <x v="0"/>
    <x v="0"/>
    <x v="0"/>
    <x v="4"/>
    <x v="236"/>
    <x v="0"/>
    <x v="1"/>
    <s v="Tesseramento"/>
    <x v="1"/>
    <x v="4"/>
    <x v="0"/>
    <m/>
  </r>
  <r>
    <n v="128763"/>
    <x v="0"/>
    <x v="0"/>
    <x v="0"/>
    <x v="0"/>
    <x v="4"/>
    <x v="236"/>
    <x v="0"/>
    <x v="0"/>
    <s v="Tesseramento"/>
    <x v="1"/>
    <x v="4"/>
    <x v="0"/>
    <m/>
  </r>
  <r>
    <n v="214355"/>
    <x v="0"/>
    <x v="0"/>
    <x v="0"/>
    <x v="1"/>
    <x v="4"/>
    <x v="236"/>
    <x v="0"/>
    <x v="0"/>
    <s v="Tesseramento"/>
    <x v="1"/>
    <x v="0"/>
    <x v="0"/>
    <m/>
  </r>
  <r>
    <n v="127212"/>
    <x v="0"/>
    <x v="0"/>
    <x v="0"/>
    <x v="0"/>
    <x v="7"/>
    <x v="45"/>
    <x v="0"/>
    <x v="0"/>
    <s v="Tesseramento"/>
    <x v="1"/>
    <x v="0"/>
    <x v="0"/>
    <m/>
  </r>
  <r>
    <n v="158851"/>
    <x v="0"/>
    <x v="0"/>
    <x v="0"/>
    <x v="0"/>
    <x v="7"/>
    <x v="74"/>
    <x v="0"/>
    <x v="0"/>
    <s v="Tesseramento"/>
    <x v="1"/>
    <x v="0"/>
    <x v="0"/>
    <m/>
  </r>
  <r>
    <n v="216920"/>
    <x v="0"/>
    <x v="1"/>
    <x v="0"/>
    <x v="2"/>
    <x v="7"/>
    <x v="74"/>
    <x v="0"/>
    <x v="0"/>
    <s v="Tesseramento"/>
    <x v="1"/>
    <x v="1"/>
    <x v="0"/>
    <m/>
  </r>
  <r>
    <n v="71362"/>
    <x v="0"/>
    <x v="0"/>
    <x v="0"/>
    <x v="1"/>
    <x v="7"/>
    <x v="74"/>
    <x v="0"/>
    <x v="0"/>
    <s v="Tesseramento"/>
    <x v="1"/>
    <x v="1"/>
    <x v="0"/>
    <m/>
  </r>
  <r>
    <n v="71372"/>
    <x v="0"/>
    <x v="0"/>
    <x v="0"/>
    <x v="0"/>
    <x v="7"/>
    <x v="74"/>
    <x v="0"/>
    <x v="0"/>
    <s v="Tesseramento"/>
    <x v="1"/>
    <x v="3"/>
    <x v="0"/>
    <m/>
  </r>
  <r>
    <n v="10417"/>
    <x v="0"/>
    <x v="0"/>
    <x v="0"/>
    <x v="0"/>
    <x v="4"/>
    <x v="4"/>
    <x v="0"/>
    <x v="0"/>
    <s v="Tesseramento"/>
    <x v="1"/>
    <x v="4"/>
    <x v="0"/>
    <m/>
  </r>
  <r>
    <n v="10419"/>
    <x v="0"/>
    <x v="0"/>
    <x v="0"/>
    <x v="0"/>
    <x v="4"/>
    <x v="4"/>
    <x v="0"/>
    <x v="1"/>
    <s v="Tesseramento"/>
    <x v="1"/>
    <x v="4"/>
    <x v="0"/>
    <m/>
  </r>
  <r>
    <n v="9881"/>
    <x v="0"/>
    <x v="0"/>
    <x v="0"/>
    <x v="0"/>
    <x v="4"/>
    <x v="4"/>
    <x v="0"/>
    <x v="0"/>
    <s v="Tesseramento"/>
    <x v="1"/>
    <x v="3"/>
    <x v="0"/>
    <m/>
  </r>
  <r>
    <n v="4197"/>
    <x v="0"/>
    <x v="0"/>
    <x v="0"/>
    <x v="0"/>
    <x v="4"/>
    <x v="4"/>
    <x v="0"/>
    <x v="0"/>
    <s v="Tesseramento"/>
    <x v="1"/>
    <x v="4"/>
    <x v="0"/>
    <m/>
  </r>
  <r>
    <n v="14051"/>
    <x v="0"/>
    <x v="0"/>
    <x v="0"/>
    <x v="0"/>
    <x v="4"/>
    <x v="4"/>
    <x v="0"/>
    <x v="0"/>
    <s v="Tesseramento"/>
    <x v="1"/>
    <x v="4"/>
    <x v="0"/>
    <m/>
  </r>
  <r>
    <n v="3206"/>
    <x v="0"/>
    <x v="0"/>
    <x v="0"/>
    <x v="0"/>
    <x v="4"/>
    <x v="4"/>
    <x v="0"/>
    <x v="1"/>
    <s v="Tesseramento"/>
    <x v="1"/>
    <x v="3"/>
    <x v="0"/>
    <m/>
  </r>
  <r>
    <n v="70728"/>
    <x v="0"/>
    <x v="0"/>
    <x v="0"/>
    <x v="0"/>
    <x v="4"/>
    <x v="4"/>
    <x v="0"/>
    <x v="0"/>
    <s v="Tesseramento"/>
    <x v="1"/>
    <x v="3"/>
    <x v="0"/>
    <m/>
  </r>
  <r>
    <n v="46967"/>
    <x v="0"/>
    <x v="0"/>
    <x v="0"/>
    <x v="0"/>
    <x v="4"/>
    <x v="4"/>
    <x v="0"/>
    <x v="0"/>
    <s v="Tesseramento"/>
    <x v="1"/>
    <x v="3"/>
    <x v="0"/>
    <m/>
  </r>
  <r>
    <n v="59358"/>
    <x v="0"/>
    <x v="0"/>
    <x v="0"/>
    <x v="0"/>
    <x v="4"/>
    <x v="4"/>
    <x v="0"/>
    <x v="1"/>
    <s v="Tesseramento"/>
    <x v="1"/>
    <x v="1"/>
    <x v="0"/>
    <m/>
  </r>
  <r>
    <n v="46966"/>
    <x v="0"/>
    <x v="0"/>
    <x v="0"/>
    <x v="0"/>
    <x v="4"/>
    <x v="4"/>
    <x v="0"/>
    <x v="1"/>
    <s v="Tesseramento"/>
    <x v="1"/>
    <x v="3"/>
    <x v="0"/>
    <m/>
  </r>
  <r>
    <n v="10426"/>
    <x v="0"/>
    <x v="0"/>
    <x v="0"/>
    <x v="0"/>
    <x v="4"/>
    <x v="4"/>
    <x v="0"/>
    <x v="1"/>
    <s v="Tesseramento"/>
    <x v="1"/>
    <x v="4"/>
    <x v="0"/>
    <m/>
  </r>
  <r>
    <n v="10427"/>
    <x v="0"/>
    <x v="0"/>
    <x v="0"/>
    <x v="0"/>
    <x v="4"/>
    <x v="4"/>
    <x v="0"/>
    <x v="0"/>
    <s v="Tesseramento"/>
    <x v="1"/>
    <x v="4"/>
    <x v="0"/>
    <m/>
  </r>
  <r>
    <n v="14058"/>
    <x v="0"/>
    <x v="0"/>
    <x v="0"/>
    <x v="0"/>
    <x v="4"/>
    <x v="4"/>
    <x v="0"/>
    <x v="0"/>
    <s v="Tesseramento"/>
    <x v="1"/>
    <x v="4"/>
    <x v="0"/>
    <m/>
  </r>
  <r>
    <n v="14059"/>
    <x v="0"/>
    <x v="0"/>
    <x v="0"/>
    <x v="0"/>
    <x v="4"/>
    <x v="4"/>
    <x v="0"/>
    <x v="1"/>
    <s v="Tesseramento"/>
    <x v="1"/>
    <x v="4"/>
    <x v="0"/>
    <m/>
  </r>
  <r>
    <n v="10432"/>
    <x v="0"/>
    <x v="0"/>
    <x v="0"/>
    <x v="0"/>
    <x v="4"/>
    <x v="4"/>
    <x v="0"/>
    <x v="1"/>
    <s v="Tesseramento"/>
    <x v="1"/>
    <x v="4"/>
    <x v="0"/>
    <m/>
  </r>
  <r>
    <n v="106372"/>
    <x v="0"/>
    <x v="0"/>
    <x v="0"/>
    <x v="0"/>
    <x v="4"/>
    <x v="4"/>
    <x v="0"/>
    <x v="1"/>
    <s v="Tesseramento"/>
    <x v="1"/>
    <x v="4"/>
    <x v="0"/>
    <m/>
  </r>
  <r>
    <n v="106369"/>
    <x v="0"/>
    <x v="0"/>
    <x v="0"/>
    <x v="0"/>
    <x v="4"/>
    <x v="4"/>
    <x v="0"/>
    <x v="0"/>
    <s v="Tesseramento"/>
    <x v="1"/>
    <x v="4"/>
    <x v="0"/>
    <m/>
  </r>
  <r>
    <n v="35800"/>
    <x v="0"/>
    <x v="0"/>
    <x v="0"/>
    <x v="0"/>
    <x v="4"/>
    <x v="4"/>
    <x v="0"/>
    <x v="1"/>
    <s v="Tesseramento"/>
    <x v="1"/>
    <x v="4"/>
    <x v="0"/>
    <m/>
  </r>
  <r>
    <n v="66940"/>
    <x v="0"/>
    <x v="0"/>
    <x v="0"/>
    <x v="0"/>
    <x v="4"/>
    <x v="4"/>
    <x v="0"/>
    <x v="1"/>
    <s v="Tesseramento"/>
    <x v="1"/>
    <x v="1"/>
    <x v="0"/>
    <m/>
  </r>
  <r>
    <n v="45276"/>
    <x v="0"/>
    <x v="0"/>
    <x v="0"/>
    <x v="0"/>
    <x v="4"/>
    <x v="4"/>
    <x v="0"/>
    <x v="0"/>
    <s v="Tesseramento"/>
    <x v="1"/>
    <x v="1"/>
    <x v="0"/>
    <m/>
  </r>
  <r>
    <n v="10435"/>
    <x v="0"/>
    <x v="0"/>
    <x v="0"/>
    <x v="0"/>
    <x v="4"/>
    <x v="4"/>
    <x v="0"/>
    <x v="0"/>
    <s v="Tesseramento"/>
    <x v="1"/>
    <x v="4"/>
    <x v="0"/>
    <m/>
  </r>
  <r>
    <n v="10436"/>
    <x v="0"/>
    <x v="0"/>
    <x v="0"/>
    <x v="0"/>
    <x v="4"/>
    <x v="4"/>
    <x v="0"/>
    <x v="1"/>
    <s v="Tesseramento"/>
    <x v="1"/>
    <x v="4"/>
    <x v="0"/>
    <m/>
  </r>
  <r>
    <n v="10444"/>
    <x v="0"/>
    <x v="0"/>
    <x v="0"/>
    <x v="0"/>
    <x v="4"/>
    <x v="4"/>
    <x v="0"/>
    <x v="0"/>
    <s v="Tesseramento"/>
    <x v="1"/>
    <x v="0"/>
    <x v="0"/>
    <m/>
  </r>
  <r>
    <n v="10445"/>
    <x v="0"/>
    <x v="0"/>
    <x v="0"/>
    <x v="0"/>
    <x v="4"/>
    <x v="4"/>
    <x v="0"/>
    <x v="0"/>
    <s v="Tesseramento"/>
    <x v="1"/>
    <x v="4"/>
    <x v="0"/>
    <m/>
  </r>
  <r>
    <n v="10442"/>
    <x v="0"/>
    <x v="0"/>
    <x v="0"/>
    <x v="0"/>
    <x v="4"/>
    <x v="4"/>
    <x v="0"/>
    <x v="0"/>
    <s v="Tesseramento"/>
    <x v="1"/>
    <x v="0"/>
    <x v="0"/>
    <m/>
  </r>
  <r>
    <n v="10439"/>
    <x v="0"/>
    <x v="0"/>
    <x v="0"/>
    <x v="0"/>
    <x v="4"/>
    <x v="4"/>
    <x v="0"/>
    <x v="1"/>
    <s v="Tesseramento"/>
    <x v="1"/>
    <x v="4"/>
    <x v="0"/>
    <m/>
  </r>
  <r>
    <n v="10446"/>
    <x v="0"/>
    <x v="0"/>
    <x v="0"/>
    <x v="2"/>
    <x v="4"/>
    <x v="4"/>
    <x v="0"/>
    <x v="1"/>
    <s v="Tesseramento"/>
    <x v="1"/>
    <x v="3"/>
    <x v="0"/>
    <m/>
  </r>
  <r>
    <n v="14071"/>
    <x v="0"/>
    <x v="0"/>
    <x v="0"/>
    <x v="0"/>
    <x v="4"/>
    <x v="4"/>
    <x v="0"/>
    <x v="1"/>
    <s v="Tesseramento"/>
    <x v="1"/>
    <x v="4"/>
    <x v="0"/>
    <m/>
  </r>
  <r>
    <n v="10456"/>
    <x v="0"/>
    <x v="0"/>
    <x v="0"/>
    <x v="0"/>
    <x v="4"/>
    <x v="4"/>
    <x v="0"/>
    <x v="1"/>
    <s v="Tesseramento"/>
    <x v="1"/>
    <x v="4"/>
    <x v="0"/>
    <m/>
  </r>
  <r>
    <n v="10458"/>
    <x v="0"/>
    <x v="0"/>
    <x v="0"/>
    <x v="0"/>
    <x v="4"/>
    <x v="4"/>
    <x v="0"/>
    <x v="0"/>
    <s v="Tesseramento"/>
    <x v="1"/>
    <x v="4"/>
    <x v="0"/>
    <m/>
  </r>
  <r>
    <n v="109113"/>
    <x v="0"/>
    <x v="0"/>
    <x v="0"/>
    <x v="0"/>
    <x v="4"/>
    <x v="4"/>
    <x v="0"/>
    <x v="0"/>
    <s v="Tesseramento"/>
    <x v="1"/>
    <x v="4"/>
    <x v="0"/>
    <m/>
  </r>
  <r>
    <n v="10461"/>
    <x v="0"/>
    <x v="0"/>
    <x v="0"/>
    <x v="0"/>
    <x v="4"/>
    <x v="4"/>
    <x v="0"/>
    <x v="0"/>
    <s v="Tesseramento"/>
    <x v="1"/>
    <x v="4"/>
    <x v="0"/>
    <m/>
  </r>
  <r>
    <n v="10468"/>
    <x v="0"/>
    <x v="0"/>
    <x v="0"/>
    <x v="0"/>
    <x v="4"/>
    <x v="4"/>
    <x v="0"/>
    <x v="0"/>
    <s v="Tesseramento"/>
    <x v="1"/>
    <x v="4"/>
    <x v="0"/>
    <m/>
  </r>
  <r>
    <n v="10476"/>
    <x v="0"/>
    <x v="0"/>
    <x v="0"/>
    <x v="0"/>
    <x v="4"/>
    <x v="4"/>
    <x v="0"/>
    <x v="0"/>
    <s v="Tesseramento"/>
    <x v="1"/>
    <x v="4"/>
    <x v="0"/>
    <m/>
  </r>
  <r>
    <n v="73485"/>
    <x v="0"/>
    <x v="0"/>
    <x v="0"/>
    <x v="0"/>
    <x v="4"/>
    <x v="4"/>
    <x v="0"/>
    <x v="0"/>
    <s v="Tesseramento"/>
    <x v="1"/>
    <x v="0"/>
    <x v="0"/>
    <m/>
  </r>
  <r>
    <n v="127998"/>
    <x v="0"/>
    <x v="0"/>
    <x v="0"/>
    <x v="0"/>
    <x v="4"/>
    <x v="4"/>
    <x v="0"/>
    <x v="1"/>
    <s v="Tesseramento"/>
    <x v="1"/>
    <x v="0"/>
    <x v="0"/>
    <m/>
  </r>
  <r>
    <n v="10531"/>
    <x v="0"/>
    <x v="0"/>
    <x v="0"/>
    <x v="0"/>
    <x v="4"/>
    <x v="4"/>
    <x v="0"/>
    <x v="1"/>
    <s v="Tesseramento"/>
    <x v="1"/>
    <x v="3"/>
    <x v="0"/>
    <m/>
  </r>
  <r>
    <n v="10485"/>
    <x v="0"/>
    <x v="0"/>
    <x v="0"/>
    <x v="0"/>
    <x v="4"/>
    <x v="4"/>
    <x v="0"/>
    <x v="0"/>
    <s v="Tesseramento"/>
    <x v="1"/>
    <x v="4"/>
    <x v="0"/>
    <m/>
  </r>
  <r>
    <n v="10489"/>
    <x v="0"/>
    <x v="0"/>
    <x v="0"/>
    <x v="0"/>
    <x v="4"/>
    <x v="4"/>
    <x v="0"/>
    <x v="0"/>
    <s v="Tesseramento"/>
    <x v="1"/>
    <x v="3"/>
    <x v="0"/>
    <m/>
  </r>
  <r>
    <n v="75721"/>
    <x v="0"/>
    <x v="0"/>
    <x v="0"/>
    <x v="0"/>
    <x v="4"/>
    <x v="4"/>
    <x v="0"/>
    <x v="0"/>
    <s v="Tesseramento"/>
    <x v="1"/>
    <x v="4"/>
    <x v="0"/>
    <m/>
  </r>
  <r>
    <n v="10463"/>
    <x v="0"/>
    <x v="0"/>
    <x v="0"/>
    <x v="0"/>
    <x v="4"/>
    <x v="4"/>
    <x v="0"/>
    <x v="1"/>
    <s v="Tesseramento"/>
    <x v="1"/>
    <x v="4"/>
    <x v="0"/>
    <m/>
  </r>
  <r>
    <n v="19098"/>
    <x v="0"/>
    <x v="0"/>
    <x v="0"/>
    <x v="0"/>
    <x v="4"/>
    <x v="4"/>
    <x v="0"/>
    <x v="0"/>
    <s v="Tesseramento"/>
    <x v="1"/>
    <x v="4"/>
    <x v="0"/>
    <m/>
  </r>
  <r>
    <n v="19099"/>
    <x v="0"/>
    <x v="0"/>
    <x v="0"/>
    <x v="0"/>
    <x v="4"/>
    <x v="4"/>
    <x v="0"/>
    <x v="1"/>
    <s v="Tesseramento"/>
    <x v="1"/>
    <x v="4"/>
    <x v="0"/>
    <m/>
  </r>
  <r>
    <n v="3190"/>
    <x v="0"/>
    <x v="0"/>
    <x v="0"/>
    <x v="0"/>
    <x v="4"/>
    <x v="4"/>
    <x v="0"/>
    <x v="1"/>
    <s v="Tesseramento"/>
    <x v="1"/>
    <x v="0"/>
    <x v="0"/>
    <m/>
  </r>
  <r>
    <n v="3191"/>
    <x v="0"/>
    <x v="0"/>
    <x v="0"/>
    <x v="0"/>
    <x v="4"/>
    <x v="4"/>
    <x v="0"/>
    <x v="0"/>
    <s v="Tesseramento"/>
    <x v="1"/>
    <x v="0"/>
    <x v="0"/>
    <m/>
  </r>
  <r>
    <n v="55487"/>
    <x v="0"/>
    <x v="0"/>
    <x v="0"/>
    <x v="0"/>
    <x v="4"/>
    <x v="4"/>
    <x v="0"/>
    <x v="0"/>
    <s v="Tesseramento"/>
    <x v="1"/>
    <x v="1"/>
    <x v="0"/>
    <m/>
  </r>
  <r>
    <n v="10506"/>
    <x v="0"/>
    <x v="0"/>
    <x v="0"/>
    <x v="0"/>
    <x v="4"/>
    <x v="4"/>
    <x v="0"/>
    <x v="0"/>
    <s v="Tesseramento"/>
    <x v="1"/>
    <x v="4"/>
    <x v="0"/>
    <m/>
  </r>
  <r>
    <n v="76800"/>
    <x v="0"/>
    <x v="0"/>
    <x v="0"/>
    <x v="0"/>
    <x v="12"/>
    <x v="133"/>
    <x v="0"/>
    <x v="1"/>
    <s v="Tesseramento"/>
    <x v="0"/>
    <x v="3"/>
    <x v="0"/>
    <m/>
  </r>
  <r>
    <n v="194650"/>
    <x v="0"/>
    <x v="0"/>
    <x v="0"/>
    <x v="0"/>
    <x v="12"/>
    <x v="133"/>
    <x v="0"/>
    <x v="0"/>
    <s v="Tesseramento"/>
    <x v="0"/>
    <x v="0"/>
    <x v="0"/>
    <m/>
  </r>
  <r>
    <n v="165503"/>
    <x v="0"/>
    <x v="0"/>
    <x v="0"/>
    <x v="0"/>
    <x v="12"/>
    <x v="133"/>
    <x v="0"/>
    <x v="0"/>
    <s v="Tesseramento"/>
    <x v="0"/>
    <x v="3"/>
    <x v="0"/>
    <m/>
  </r>
  <r>
    <n v="165507"/>
    <x v="0"/>
    <x v="0"/>
    <x v="0"/>
    <x v="0"/>
    <x v="12"/>
    <x v="133"/>
    <x v="0"/>
    <x v="1"/>
    <s v="Tesseramento"/>
    <x v="0"/>
    <x v="3"/>
    <x v="0"/>
    <m/>
  </r>
  <r>
    <n v="97985"/>
    <x v="0"/>
    <x v="0"/>
    <x v="0"/>
    <x v="0"/>
    <x v="4"/>
    <x v="84"/>
    <x v="0"/>
    <x v="0"/>
    <s v="Tesseramento"/>
    <x v="0"/>
    <x v="1"/>
    <x v="0"/>
    <m/>
  </r>
  <r>
    <n v="234957"/>
    <x v="0"/>
    <x v="0"/>
    <x v="1"/>
    <x v="1"/>
    <x v="9"/>
    <x v="375"/>
    <x v="0"/>
    <x v="0"/>
    <s v="Tesseramento"/>
    <x v="0"/>
    <x v="1"/>
    <x v="0"/>
    <m/>
  </r>
  <r>
    <n v="167941"/>
    <x v="1"/>
    <x v="0"/>
    <x v="0"/>
    <x v="0"/>
    <x v="4"/>
    <x v="166"/>
    <x v="0"/>
    <x v="0"/>
    <s v="Tesseramento"/>
    <x v="1"/>
    <x v="2"/>
    <x v="0"/>
    <m/>
  </r>
  <r>
    <n v="108610"/>
    <x v="0"/>
    <x v="0"/>
    <x v="0"/>
    <x v="0"/>
    <x v="4"/>
    <x v="166"/>
    <x v="0"/>
    <x v="0"/>
    <s v="Tesseramento"/>
    <x v="1"/>
    <x v="0"/>
    <x v="0"/>
    <m/>
  </r>
  <r>
    <n v="9977"/>
    <x v="0"/>
    <x v="0"/>
    <x v="0"/>
    <x v="0"/>
    <x v="4"/>
    <x v="166"/>
    <x v="0"/>
    <x v="0"/>
    <s v="Tesseramento"/>
    <x v="1"/>
    <x v="3"/>
    <x v="0"/>
    <m/>
  </r>
  <r>
    <n v="146326"/>
    <x v="0"/>
    <x v="0"/>
    <x v="0"/>
    <x v="0"/>
    <x v="4"/>
    <x v="166"/>
    <x v="0"/>
    <x v="0"/>
    <s v="Tesseramento"/>
    <x v="1"/>
    <x v="3"/>
    <x v="0"/>
    <m/>
  </r>
  <r>
    <n v="10171"/>
    <x v="0"/>
    <x v="0"/>
    <x v="0"/>
    <x v="0"/>
    <x v="4"/>
    <x v="166"/>
    <x v="0"/>
    <x v="1"/>
    <s v="Tesseramento"/>
    <x v="1"/>
    <x v="4"/>
    <x v="0"/>
    <m/>
  </r>
  <r>
    <n v="85398"/>
    <x v="0"/>
    <x v="0"/>
    <x v="0"/>
    <x v="0"/>
    <x v="4"/>
    <x v="166"/>
    <x v="0"/>
    <x v="0"/>
    <s v="Tesseramento"/>
    <x v="1"/>
    <x v="3"/>
    <x v="0"/>
    <m/>
  </r>
  <r>
    <n v="234956"/>
    <x v="0"/>
    <x v="0"/>
    <x v="1"/>
    <x v="1"/>
    <x v="9"/>
    <x v="375"/>
    <x v="0"/>
    <x v="0"/>
    <s v="Tesseramento"/>
    <x v="0"/>
    <x v="4"/>
    <x v="0"/>
    <m/>
  </r>
  <r>
    <n v="10508"/>
    <x v="0"/>
    <x v="0"/>
    <x v="0"/>
    <x v="0"/>
    <x v="4"/>
    <x v="4"/>
    <x v="0"/>
    <x v="0"/>
    <s v="Tesseramento"/>
    <x v="1"/>
    <x v="4"/>
    <x v="0"/>
    <m/>
  </r>
  <r>
    <n v="120219"/>
    <x v="0"/>
    <x v="0"/>
    <x v="0"/>
    <x v="0"/>
    <x v="4"/>
    <x v="4"/>
    <x v="0"/>
    <x v="1"/>
    <s v="Tesseramento"/>
    <x v="1"/>
    <x v="0"/>
    <x v="0"/>
    <m/>
  </r>
  <r>
    <n v="30706"/>
    <x v="0"/>
    <x v="0"/>
    <x v="0"/>
    <x v="0"/>
    <x v="4"/>
    <x v="4"/>
    <x v="0"/>
    <x v="0"/>
    <s v="Tesseramento"/>
    <x v="1"/>
    <x v="0"/>
    <x v="0"/>
    <m/>
  </r>
  <r>
    <n v="54704"/>
    <x v="0"/>
    <x v="0"/>
    <x v="0"/>
    <x v="0"/>
    <x v="4"/>
    <x v="4"/>
    <x v="0"/>
    <x v="0"/>
    <s v="Tesseramento"/>
    <x v="1"/>
    <x v="0"/>
    <x v="0"/>
    <m/>
  </r>
  <r>
    <n v="68747"/>
    <x v="0"/>
    <x v="0"/>
    <x v="0"/>
    <x v="0"/>
    <x v="4"/>
    <x v="4"/>
    <x v="0"/>
    <x v="0"/>
    <s v="Tesseramento"/>
    <x v="1"/>
    <x v="0"/>
    <x v="0"/>
    <m/>
  </r>
  <r>
    <n v="4234"/>
    <x v="0"/>
    <x v="0"/>
    <x v="0"/>
    <x v="0"/>
    <x v="4"/>
    <x v="4"/>
    <x v="0"/>
    <x v="0"/>
    <s v="Tesseramento"/>
    <x v="1"/>
    <x v="3"/>
    <x v="0"/>
    <m/>
  </r>
  <r>
    <n v="10518"/>
    <x v="0"/>
    <x v="0"/>
    <x v="0"/>
    <x v="0"/>
    <x v="4"/>
    <x v="4"/>
    <x v="0"/>
    <x v="1"/>
    <s v="Tesseramento"/>
    <x v="1"/>
    <x v="0"/>
    <x v="0"/>
    <m/>
  </r>
  <r>
    <n v="2202"/>
    <x v="0"/>
    <x v="0"/>
    <x v="0"/>
    <x v="0"/>
    <x v="4"/>
    <x v="4"/>
    <x v="0"/>
    <x v="0"/>
    <s v="Tesseramento"/>
    <x v="1"/>
    <x v="1"/>
    <x v="0"/>
    <m/>
  </r>
  <r>
    <n v="10519"/>
    <x v="0"/>
    <x v="0"/>
    <x v="0"/>
    <x v="0"/>
    <x v="4"/>
    <x v="4"/>
    <x v="0"/>
    <x v="0"/>
    <s v="Tesseramento"/>
    <x v="1"/>
    <x v="0"/>
    <x v="0"/>
    <m/>
  </r>
  <r>
    <n v="10521"/>
    <x v="0"/>
    <x v="0"/>
    <x v="0"/>
    <x v="0"/>
    <x v="4"/>
    <x v="4"/>
    <x v="0"/>
    <x v="0"/>
    <s v="Tesseramento"/>
    <x v="1"/>
    <x v="0"/>
    <x v="0"/>
    <m/>
  </r>
  <r>
    <n v="38804"/>
    <x v="0"/>
    <x v="0"/>
    <x v="0"/>
    <x v="0"/>
    <x v="4"/>
    <x v="4"/>
    <x v="0"/>
    <x v="1"/>
    <s v="Tesseramento"/>
    <x v="1"/>
    <x v="3"/>
    <x v="0"/>
    <m/>
  </r>
  <r>
    <n v="10524"/>
    <x v="0"/>
    <x v="0"/>
    <x v="0"/>
    <x v="0"/>
    <x v="4"/>
    <x v="4"/>
    <x v="0"/>
    <x v="1"/>
    <s v="Tesseramento"/>
    <x v="1"/>
    <x v="4"/>
    <x v="0"/>
    <m/>
  </r>
  <r>
    <n v="193407"/>
    <x v="0"/>
    <x v="0"/>
    <x v="0"/>
    <x v="1"/>
    <x v="4"/>
    <x v="4"/>
    <x v="0"/>
    <x v="0"/>
    <s v="Tesseramento"/>
    <x v="1"/>
    <x v="0"/>
    <x v="0"/>
    <m/>
  </r>
  <r>
    <n v="106567"/>
    <x v="0"/>
    <x v="0"/>
    <x v="0"/>
    <x v="0"/>
    <x v="4"/>
    <x v="4"/>
    <x v="0"/>
    <x v="0"/>
    <s v="Tesseramento"/>
    <x v="1"/>
    <x v="3"/>
    <x v="0"/>
    <m/>
  </r>
  <r>
    <n v="117831"/>
    <x v="0"/>
    <x v="0"/>
    <x v="0"/>
    <x v="0"/>
    <x v="4"/>
    <x v="4"/>
    <x v="0"/>
    <x v="1"/>
    <s v="Tesseramento"/>
    <x v="1"/>
    <x v="4"/>
    <x v="0"/>
    <m/>
  </r>
  <r>
    <n v="51974"/>
    <x v="0"/>
    <x v="0"/>
    <x v="0"/>
    <x v="0"/>
    <x v="4"/>
    <x v="4"/>
    <x v="0"/>
    <x v="0"/>
    <s v="Tesseramento"/>
    <x v="1"/>
    <x v="4"/>
    <x v="0"/>
    <m/>
  </r>
  <r>
    <n v="42605"/>
    <x v="0"/>
    <x v="0"/>
    <x v="0"/>
    <x v="0"/>
    <x v="4"/>
    <x v="4"/>
    <x v="0"/>
    <x v="0"/>
    <s v="Tesseramento"/>
    <x v="1"/>
    <x v="4"/>
    <x v="0"/>
    <m/>
  </r>
  <r>
    <n v="130906"/>
    <x v="0"/>
    <x v="0"/>
    <x v="0"/>
    <x v="0"/>
    <x v="4"/>
    <x v="4"/>
    <x v="0"/>
    <x v="0"/>
    <s v="Tesseramento"/>
    <x v="1"/>
    <x v="1"/>
    <x v="0"/>
    <m/>
  </r>
  <r>
    <n v="10533"/>
    <x v="0"/>
    <x v="0"/>
    <x v="0"/>
    <x v="0"/>
    <x v="4"/>
    <x v="4"/>
    <x v="0"/>
    <x v="0"/>
    <s v="Tesseramento"/>
    <x v="1"/>
    <x v="4"/>
    <x v="0"/>
    <m/>
  </r>
  <r>
    <n v="22023"/>
    <x v="0"/>
    <x v="0"/>
    <x v="0"/>
    <x v="0"/>
    <x v="13"/>
    <x v="177"/>
    <x v="0"/>
    <x v="0"/>
    <s v="Tesseramento"/>
    <x v="1"/>
    <x v="0"/>
    <x v="0"/>
    <m/>
  </r>
  <r>
    <n v="10538"/>
    <x v="0"/>
    <x v="0"/>
    <x v="0"/>
    <x v="0"/>
    <x v="4"/>
    <x v="4"/>
    <x v="0"/>
    <x v="0"/>
    <s v="Tesseramento"/>
    <x v="1"/>
    <x v="4"/>
    <x v="0"/>
    <m/>
  </r>
  <r>
    <n v="10541"/>
    <x v="0"/>
    <x v="0"/>
    <x v="0"/>
    <x v="0"/>
    <x v="4"/>
    <x v="4"/>
    <x v="0"/>
    <x v="1"/>
    <s v="Tesseramento"/>
    <x v="1"/>
    <x v="4"/>
    <x v="0"/>
    <m/>
  </r>
  <r>
    <n v="108303"/>
    <x v="0"/>
    <x v="0"/>
    <x v="0"/>
    <x v="0"/>
    <x v="13"/>
    <x v="177"/>
    <x v="0"/>
    <x v="1"/>
    <s v="Tesseramento"/>
    <x v="1"/>
    <x v="3"/>
    <x v="0"/>
    <m/>
  </r>
  <r>
    <n v="188655"/>
    <x v="0"/>
    <x v="0"/>
    <x v="0"/>
    <x v="0"/>
    <x v="11"/>
    <x v="244"/>
    <x v="0"/>
    <x v="0"/>
    <s v="Tesseramento"/>
    <x v="0"/>
    <x v="0"/>
    <x v="0"/>
    <m/>
  </r>
  <r>
    <n v="10542"/>
    <x v="0"/>
    <x v="0"/>
    <x v="0"/>
    <x v="0"/>
    <x v="4"/>
    <x v="4"/>
    <x v="0"/>
    <x v="1"/>
    <s v="Tesseramento"/>
    <x v="1"/>
    <x v="4"/>
    <x v="0"/>
    <m/>
  </r>
  <r>
    <n v="170798"/>
    <x v="0"/>
    <x v="0"/>
    <x v="0"/>
    <x v="0"/>
    <x v="11"/>
    <x v="244"/>
    <x v="0"/>
    <x v="0"/>
    <s v="Tesseramento"/>
    <x v="0"/>
    <x v="0"/>
    <x v="0"/>
    <m/>
  </r>
  <r>
    <n v="168271"/>
    <x v="0"/>
    <x v="0"/>
    <x v="0"/>
    <x v="1"/>
    <x v="11"/>
    <x v="244"/>
    <x v="0"/>
    <x v="0"/>
    <s v="Tesseramento"/>
    <x v="0"/>
    <x v="4"/>
    <x v="0"/>
    <m/>
  </r>
  <r>
    <n v="10544"/>
    <x v="0"/>
    <x v="0"/>
    <x v="0"/>
    <x v="0"/>
    <x v="4"/>
    <x v="4"/>
    <x v="0"/>
    <x v="0"/>
    <s v="Tesseramento"/>
    <x v="1"/>
    <x v="4"/>
    <x v="0"/>
    <m/>
  </r>
  <r>
    <n v="10543"/>
    <x v="0"/>
    <x v="0"/>
    <x v="0"/>
    <x v="0"/>
    <x v="4"/>
    <x v="4"/>
    <x v="0"/>
    <x v="0"/>
    <s v="Tesseramento"/>
    <x v="1"/>
    <x v="0"/>
    <x v="0"/>
    <m/>
  </r>
  <r>
    <n v="4242"/>
    <x v="0"/>
    <x v="0"/>
    <x v="0"/>
    <x v="0"/>
    <x v="4"/>
    <x v="4"/>
    <x v="0"/>
    <x v="1"/>
    <s v="Tesseramento"/>
    <x v="1"/>
    <x v="4"/>
    <x v="0"/>
    <m/>
  </r>
  <r>
    <n v="133711"/>
    <x v="0"/>
    <x v="0"/>
    <x v="0"/>
    <x v="0"/>
    <x v="11"/>
    <x v="244"/>
    <x v="0"/>
    <x v="0"/>
    <s v="Tesseramento"/>
    <x v="0"/>
    <x v="1"/>
    <x v="0"/>
    <m/>
  </r>
  <r>
    <n v="27531"/>
    <x v="0"/>
    <x v="0"/>
    <x v="0"/>
    <x v="0"/>
    <x v="11"/>
    <x v="244"/>
    <x v="0"/>
    <x v="0"/>
    <s v="Tesseramento"/>
    <x v="0"/>
    <x v="4"/>
    <x v="0"/>
    <m/>
  </r>
  <r>
    <n v="4244"/>
    <x v="0"/>
    <x v="0"/>
    <x v="0"/>
    <x v="0"/>
    <x v="4"/>
    <x v="4"/>
    <x v="0"/>
    <x v="0"/>
    <s v="Tesseramento"/>
    <x v="1"/>
    <x v="4"/>
    <x v="0"/>
    <m/>
  </r>
  <r>
    <n v="156728"/>
    <x v="0"/>
    <x v="0"/>
    <x v="0"/>
    <x v="0"/>
    <x v="11"/>
    <x v="244"/>
    <x v="0"/>
    <x v="0"/>
    <s v="Tesseramento"/>
    <x v="0"/>
    <x v="0"/>
    <x v="0"/>
    <m/>
  </r>
  <r>
    <n v="10545"/>
    <x v="0"/>
    <x v="0"/>
    <x v="0"/>
    <x v="0"/>
    <x v="4"/>
    <x v="4"/>
    <x v="0"/>
    <x v="0"/>
    <s v="Tesseramento"/>
    <x v="1"/>
    <x v="4"/>
    <x v="0"/>
    <m/>
  </r>
  <r>
    <n v="39058"/>
    <x v="0"/>
    <x v="0"/>
    <x v="0"/>
    <x v="0"/>
    <x v="11"/>
    <x v="244"/>
    <x v="0"/>
    <x v="0"/>
    <s v="Tesseramento"/>
    <x v="0"/>
    <x v="3"/>
    <x v="0"/>
    <m/>
  </r>
  <r>
    <n v="127636"/>
    <x v="0"/>
    <x v="0"/>
    <x v="0"/>
    <x v="0"/>
    <x v="11"/>
    <x v="244"/>
    <x v="0"/>
    <x v="0"/>
    <s v="Tesseramento"/>
    <x v="0"/>
    <x v="4"/>
    <x v="0"/>
    <m/>
  </r>
  <r>
    <n v="164378"/>
    <x v="1"/>
    <x v="0"/>
    <x v="0"/>
    <x v="0"/>
    <x v="11"/>
    <x v="244"/>
    <x v="0"/>
    <x v="0"/>
    <s v="Tesseramento"/>
    <x v="0"/>
    <x v="2"/>
    <x v="0"/>
    <m/>
  </r>
  <r>
    <n v="101538"/>
    <x v="0"/>
    <x v="0"/>
    <x v="0"/>
    <x v="0"/>
    <x v="11"/>
    <x v="244"/>
    <x v="0"/>
    <x v="0"/>
    <s v="Tesseramento"/>
    <x v="0"/>
    <x v="3"/>
    <x v="0"/>
    <m/>
  </r>
  <r>
    <n v="230690"/>
    <x v="0"/>
    <x v="1"/>
    <x v="0"/>
    <x v="1"/>
    <x v="4"/>
    <x v="80"/>
    <x v="0"/>
    <x v="0"/>
    <s v="Tesseramento"/>
    <x v="1"/>
    <x v="3"/>
    <x v="0"/>
    <m/>
  </r>
  <r>
    <n v="230691"/>
    <x v="0"/>
    <x v="1"/>
    <x v="0"/>
    <x v="1"/>
    <x v="4"/>
    <x v="80"/>
    <x v="0"/>
    <x v="1"/>
    <s v="Tesseramento"/>
    <x v="1"/>
    <x v="3"/>
    <x v="0"/>
    <m/>
  </r>
  <r>
    <n v="233064"/>
    <x v="1"/>
    <x v="0"/>
    <x v="0"/>
    <x v="2"/>
    <x v="11"/>
    <x v="244"/>
    <x v="0"/>
    <x v="0"/>
    <s v="Tesseramento"/>
    <x v="0"/>
    <x v="7"/>
    <x v="0"/>
    <m/>
  </r>
  <r>
    <n v="10546"/>
    <x v="0"/>
    <x v="0"/>
    <x v="0"/>
    <x v="0"/>
    <x v="4"/>
    <x v="4"/>
    <x v="0"/>
    <x v="1"/>
    <s v="Tesseramento"/>
    <x v="1"/>
    <x v="4"/>
    <x v="0"/>
    <m/>
  </r>
  <r>
    <n v="18145"/>
    <x v="0"/>
    <x v="0"/>
    <x v="0"/>
    <x v="0"/>
    <x v="4"/>
    <x v="4"/>
    <x v="0"/>
    <x v="0"/>
    <s v="Tesseramento"/>
    <x v="1"/>
    <x v="1"/>
    <x v="0"/>
    <m/>
  </r>
  <r>
    <n v="10829"/>
    <x v="0"/>
    <x v="0"/>
    <x v="0"/>
    <x v="0"/>
    <x v="4"/>
    <x v="4"/>
    <x v="0"/>
    <x v="1"/>
    <s v="Tesseramento"/>
    <x v="1"/>
    <x v="0"/>
    <x v="0"/>
    <m/>
  </r>
  <r>
    <n v="10554"/>
    <x v="0"/>
    <x v="0"/>
    <x v="0"/>
    <x v="0"/>
    <x v="4"/>
    <x v="4"/>
    <x v="0"/>
    <x v="0"/>
    <s v="Tesseramento"/>
    <x v="1"/>
    <x v="4"/>
    <x v="0"/>
    <m/>
  </r>
  <r>
    <n v="2129"/>
    <x v="0"/>
    <x v="0"/>
    <x v="0"/>
    <x v="0"/>
    <x v="4"/>
    <x v="4"/>
    <x v="0"/>
    <x v="1"/>
    <s v="Tesseramento"/>
    <x v="1"/>
    <x v="4"/>
    <x v="0"/>
    <m/>
  </r>
  <r>
    <n v="121826"/>
    <x v="0"/>
    <x v="0"/>
    <x v="0"/>
    <x v="1"/>
    <x v="4"/>
    <x v="4"/>
    <x v="0"/>
    <x v="1"/>
    <s v="Tesseramento"/>
    <x v="1"/>
    <x v="3"/>
    <x v="0"/>
    <m/>
  </r>
  <r>
    <n v="10564"/>
    <x v="0"/>
    <x v="0"/>
    <x v="0"/>
    <x v="0"/>
    <x v="4"/>
    <x v="4"/>
    <x v="0"/>
    <x v="0"/>
    <s v="Tesseramento"/>
    <x v="1"/>
    <x v="3"/>
    <x v="0"/>
    <m/>
  </r>
  <r>
    <n v="131028"/>
    <x v="0"/>
    <x v="0"/>
    <x v="0"/>
    <x v="0"/>
    <x v="11"/>
    <x v="244"/>
    <x v="0"/>
    <x v="0"/>
    <s v="Tesseramento"/>
    <x v="0"/>
    <x v="0"/>
    <x v="0"/>
    <m/>
  </r>
  <r>
    <n v="38788"/>
    <x v="0"/>
    <x v="0"/>
    <x v="0"/>
    <x v="0"/>
    <x v="4"/>
    <x v="4"/>
    <x v="0"/>
    <x v="1"/>
    <s v="Tesseramento"/>
    <x v="1"/>
    <x v="3"/>
    <x v="0"/>
    <m/>
  </r>
  <r>
    <n v="133731"/>
    <x v="0"/>
    <x v="0"/>
    <x v="0"/>
    <x v="0"/>
    <x v="4"/>
    <x v="4"/>
    <x v="0"/>
    <x v="0"/>
    <s v="Tesseramento"/>
    <x v="1"/>
    <x v="3"/>
    <x v="0"/>
    <m/>
  </r>
  <r>
    <n v="14139"/>
    <x v="0"/>
    <x v="0"/>
    <x v="0"/>
    <x v="0"/>
    <x v="4"/>
    <x v="4"/>
    <x v="0"/>
    <x v="0"/>
    <s v="Tesseramento"/>
    <x v="1"/>
    <x v="0"/>
    <x v="0"/>
    <m/>
  </r>
  <r>
    <n v="10568"/>
    <x v="0"/>
    <x v="0"/>
    <x v="0"/>
    <x v="0"/>
    <x v="4"/>
    <x v="4"/>
    <x v="0"/>
    <x v="0"/>
    <s v="Tesseramento"/>
    <x v="1"/>
    <x v="0"/>
    <x v="0"/>
    <m/>
  </r>
  <r>
    <n v="59228"/>
    <x v="0"/>
    <x v="0"/>
    <x v="0"/>
    <x v="0"/>
    <x v="4"/>
    <x v="4"/>
    <x v="0"/>
    <x v="0"/>
    <s v="Tesseramento"/>
    <x v="1"/>
    <x v="0"/>
    <x v="0"/>
    <m/>
  </r>
  <r>
    <n v="10572"/>
    <x v="0"/>
    <x v="0"/>
    <x v="0"/>
    <x v="0"/>
    <x v="4"/>
    <x v="4"/>
    <x v="0"/>
    <x v="0"/>
    <s v="Tesseramento"/>
    <x v="1"/>
    <x v="3"/>
    <x v="0"/>
    <m/>
  </r>
  <r>
    <n v="97297"/>
    <x v="0"/>
    <x v="0"/>
    <x v="0"/>
    <x v="0"/>
    <x v="4"/>
    <x v="4"/>
    <x v="0"/>
    <x v="0"/>
    <s v="Tesseramento"/>
    <x v="1"/>
    <x v="1"/>
    <x v="0"/>
    <m/>
  </r>
  <r>
    <n v="89397"/>
    <x v="0"/>
    <x v="0"/>
    <x v="0"/>
    <x v="0"/>
    <x v="4"/>
    <x v="4"/>
    <x v="0"/>
    <x v="1"/>
    <s v="Tesseramento"/>
    <x v="1"/>
    <x v="1"/>
    <x v="0"/>
    <m/>
  </r>
  <r>
    <n v="18639"/>
    <x v="0"/>
    <x v="0"/>
    <x v="0"/>
    <x v="0"/>
    <x v="4"/>
    <x v="4"/>
    <x v="0"/>
    <x v="1"/>
    <s v="Tesseramento"/>
    <x v="1"/>
    <x v="3"/>
    <x v="0"/>
    <m/>
  </r>
  <r>
    <n v="43954"/>
    <x v="0"/>
    <x v="0"/>
    <x v="0"/>
    <x v="0"/>
    <x v="4"/>
    <x v="4"/>
    <x v="0"/>
    <x v="0"/>
    <s v="Tesseramento"/>
    <x v="1"/>
    <x v="4"/>
    <x v="0"/>
    <m/>
  </r>
  <r>
    <n v="10573"/>
    <x v="0"/>
    <x v="0"/>
    <x v="0"/>
    <x v="0"/>
    <x v="4"/>
    <x v="4"/>
    <x v="0"/>
    <x v="0"/>
    <s v="Tesseramento"/>
    <x v="1"/>
    <x v="4"/>
    <x v="0"/>
    <m/>
  </r>
  <r>
    <n v="19124"/>
    <x v="0"/>
    <x v="0"/>
    <x v="0"/>
    <x v="0"/>
    <x v="4"/>
    <x v="4"/>
    <x v="0"/>
    <x v="0"/>
    <s v="Tesseramento"/>
    <x v="1"/>
    <x v="0"/>
    <x v="0"/>
    <m/>
  </r>
  <r>
    <n v="19672"/>
    <x v="0"/>
    <x v="0"/>
    <x v="0"/>
    <x v="0"/>
    <x v="4"/>
    <x v="4"/>
    <x v="0"/>
    <x v="1"/>
    <s v="Tesseramento"/>
    <x v="1"/>
    <x v="4"/>
    <x v="0"/>
    <m/>
  </r>
  <r>
    <n v="132155"/>
    <x v="0"/>
    <x v="0"/>
    <x v="0"/>
    <x v="0"/>
    <x v="4"/>
    <x v="4"/>
    <x v="0"/>
    <x v="0"/>
    <s v="Tesseramento"/>
    <x v="1"/>
    <x v="4"/>
    <x v="0"/>
    <m/>
  </r>
  <r>
    <n v="131037"/>
    <x v="0"/>
    <x v="0"/>
    <x v="0"/>
    <x v="1"/>
    <x v="11"/>
    <x v="244"/>
    <x v="0"/>
    <x v="1"/>
    <s v="Tesseramento"/>
    <x v="0"/>
    <x v="0"/>
    <x v="0"/>
    <m/>
  </r>
  <r>
    <n v="132156"/>
    <x v="0"/>
    <x v="0"/>
    <x v="0"/>
    <x v="0"/>
    <x v="4"/>
    <x v="4"/>
    <x v="0"/>
    <x v="1"/>
    <s v="Tesseramento"/>
    <x v="1"/>
    <x v="0"/>
    <x v="0"/>
    <m/>
  </r>
  <r>
    <n v="156730"/>
    <x v="0"/>
    <x v="0"/>
    <x v="0"/>
    <x v="1"/>
    <x v="11"/>
    <x v="244"/>
    <x v="0"/>
    <x v="0"/>
    <s v="Tesseramento"/>
    <x v="0"/>
    <x v="1"/>
    <x v="0"/>
    <m/>
  </r>
  <r>
    <n v="36126"/>
    <x v="0"/>
    <x v="0"/>
    <x v="0"/>
    <x v="0"/>
    <x v="4"/>
    <x v="4"/>
    <x v="0"/>
    <x v="0"/>
    <s v="Tesseramento"/>
    <x v="1"/>
    <x v="4"/>
    <x v="0"/>
    <m/>
  </r>
  <r>
    <n v="36127"/>
    <x v="0"/>
    <x v="0"/>
    <x v="0"/>
    <x v="0"/>
    <x v="4"/>
    <x v="4"/>
    <x v="0"/>
    <x v="1"/>
    <s v="Tesseramento"/>
    <x v="1"/>
    <x v="4"/>
    <x v="0"/>
    <m/>
  </r>
  <r>
    <n v="9987"/>
    <x v="0"/>
    <x v="0"/>
    <x v="0"/>
    <x v="0"/>
    <x v="4"/>
    <x v="4"/>
    <x v="0"/>
    <x v="1"/>
    <s v="Tesseramento"/>
    <x v="1"/>
    <x v="0"/>
    <x v="0"/>
    <m/>
  </r>
  <r>
    <n v="14156"/>
    <x v="0"/>
    <x v="0"/>
    <x v="0"/>
    <x v="0"/>
    <x v="4"/>
    <x v="4"/>
    <x v="0"/>
    <x v="1"/>
    <s v="Tesseramento"/>
    <x v="1"/>
    <x v="4"/>
    <x v="0"/>
    <m/>
  </r>
  <r>
    <n v="56006"/>
    <x v="0"/>
    <x v="0"/>
    <x v="0"/>
    <x v="0"/>
    <x v="4"/>
    <x v="4"/>
    <x v="0"/>
    <x v="1"/>
    <s v="Tesseramento"/>
    <x v="1"/>
    <x v="4"/>
    <x v="0"/>
    <m/>
  </r>
  <r>
    <n v="97290"/>
    <x v="0"/>
    <x v="0"/>
    <x v="0"/>
    <x v="2"/>
    <x v="4"/>
    <x v="4"/>
    <x v="0"/>
    <x v="1"/>
    <s v="Tesseramento"/>
    <x v="1"/>
    <x v="3"/>
    <x v="0"/>
    <m/>
  </r>
  <r>
    <n v="10585"/>
    <x v="0"/>
    <x v="0"/>
    <x v="0"/>
    <x v="0"/>
    <x v="4"/>
    <x v="4"/>
    <x v="0"/>
    <x v="0"/>
    <s v="Tesseramento"/>
    <x v="1"/>
    <x v="4"/>
    <x v="0"/>
    <m/>
  </r>
  <r>
    <n v="10586"/>
    <x v="0"/>
    <x v="0"/>
    <x v="0"/>
    <x v="0"/>
    <x v="4"/>
    <x v="4"/>
    <x v="0"/>
    <x v="1"/>
    <s v="Tesseramento"/>
    <x v="1"/>
    <x v="4"/>
    <x v="0"/>
    <m/>
  </r>
  <r>
    <n v="10587"/>
    <x v="0"/>
    <x v="0"/>
    <x v="0"/>
    <x v="0"/>
    <x v="4"/>
    <x v="4"/>
    <x v="0"/>
    <x v="1"/>
    <s v="Tesseramento"/>
    <x v="1"/>
    <x v="4"/>
    <x v="0"/>
    <m/>
  </r>
  <r>
    <n v="74142"/>
    <x v="0"/>
    <x v="0"/>
    <x v="0"/>
    <x v="0"/>
    <x v="4"/>
    <x v="4"/>
    <x v="0"/>
    <x v="0"/>
    <s v="Tesseramento"/>
    <x v="1"/>
    <x v="3"/>
    <x v="0"/>
    <m/>
  </r>
  <r>
    <n v="205131"/>
    <x v="0"/>
    <x v="0"/>
    <x v="0"/>
    <x v="0"/>
    <x v="4"/>
    <x v="4"/>
    <x v="0"/>
    <x v="0"/>
    <s v="Tesseramento"/>
    <x v="1"/>
    <x v="3"/>
    <x v="0"/>
    <m/>
  </r>
  <r>
    <n v="10595"/>
    <x v="0"/>
    <x v="0"/>
    <x v="0"/>
    <x v="0"/>
    <x v="4"/>
    <x v="4"/>
    <x v="0"/>
    <x v="0"/>
    <s v="Tesseramento"/>
    <x v="1"/>
    <x v="4"/>
    <x v="0"/>
    <m/>
  </r>
  <r>
    <n v="200809"/>
    <x v="0"/>
    <x v="0"/>
    <x v="0"/>
    <x v="0"/>
    <x v="4"/>
    <x v="4"/>
    <x v="0"/>
    <x v="1"/>
    <s v="Tesseramento"/>
    <x v="1"/>
    <x v="3"/>
    <x v="0"/>
    <m/>
  </r>
  <r>
    <n v="10597"/>
    <x v="0"/>
    <x v="0"/>
    <x v="0"/>
    <x v="0"/>
    <x v="4"/>
    <x v="4"/>
    <x v="0"/>
    <x v="0"/>
    <s v="Tesseramento"/>
    <x v="1"/>
    <x v="4"/>
    <x v="0"/>
    <m/>
  </r>
  <r>
    <n v="151215"/>
    <x v="0"/>
    <x v="0"/>
    <x v="0"/>
    <x v="0"/>
    <x v="4"/>
    <x v="4"/>
    <x v="0"/>
    <x v="0"/>
    <s v="Tesseramento"/>
    <x v="1"/>
    <x v="0"/>
    <x v="0"/>
    <m/>
  </r>
  <r>
    <n v="10596"/>
    <x v="0"/>
    <x v="0"/>
    <x v="0"/>
    <x v="0"/>
    <x v="4"/>
    <x v="4"/>
    <x v="0"/>
    <x v="0"/>
    <s v="Tesseramento"/>
    <x v="1"/>
    <x v="0"/>
    <x v="0"/>
    <m/>
  </r>
  <r>
    <n v="80726"/>
    <x v="0"/>
    <x v="0"/>
    <x v="0"/>
    <x v="0"/>
    <x v="4"/>
    <x v="4"/>
    <x v="0"/>
    <x v="1"/>
    <s v="Tesseramento"/>
    <x v="1"/>
    <x v="0"/>
    <x v="0"/>
    <m/>
  </r>
  <r>
    <n v="10601"/>
    <x v="0"/>
    <x v="0"/>
    <x v="0"/>
    <x v="0"/>
    <x v="4"/>
    <x v="4"/>
    <x v="0"/>
    <x v="0"/>
    <s v="Tesseramento"/>
    <x v="1"/>
    <x v="0"/>
    <x v="0"/>
    <m/>
  </r>
  <r>
    <n v="10599"/>
    <x v="0"/>
    <x v="0"/>
    <x v="0"/>
    <x v="0"/>
    <x v="4"/>
    <x v="4"/>
    <x v="0"/>
    <x v="0"/>
    <s v="Tesseramento"/>
    <x v="1"/>
    <x v="4"/>
    <x v="0"/>
    <m/>
  </r>
  <r>
    <n v="59159"/>
    <x v="0"/>
    <x v="0"/>
    <x v="0"/>
    <x v="0"/>
    <x v="4"/>
    <x v="4"/>
    <x v="0"/>
    <x v="0"/>
    <s v="Tesseramento"/>
    <x v="1"/>
    <x v="1"/>
    <x v="0"/>
    <m/>
  </r>
  <r>
    <n v="80732"/>
    <x v="0"/>
    <x v="0"/>
    <x v="0"/>
    <x v="0"/>
    <x v="4"/>
    <x v="4"/>
    <x v="0"/>
    <x v="1"/>
    <s v="Tesseramento"/>
    <x v="1"/>
    <x v="1"/>
    <x v="0"/>
    <m/>
  </r>
  <r>
    <n v="10606"/>
    <x v="0"/>
    <x v="0"/>
    <x v="0"/>
    <x v="0"/>
    <x v="4"/>
    <x v="4"/>
    <x v="0"/>
    <x v="0"/>
    <s v="Tesseramento"/>
    <x v="1"/>
    <x v="3"/>
    <x v="0"/>
    <m/>
  </r>
  <r>
    <n v="62303"/>
    <x v="0"/>
    <x v="0"/>
    <x v="0"/>
    <x v="0"/>
    <x v="4"/>
    <x v="4"/>
    <x v="0"/>
    <x v="1"/>
    <s v="Tesseramento"/>
    <x v="1"/>
    <x v="4"/>
    <x v="0"/>
    <m/>
  </r>
  <r>
    <n v="10605"/>
    <x v="0"/>
    <x v="0"/>
    <x v="0"/>
    <x v="0"/>
    <x v="4"/>
    <x v="4"/>
    <x v="0"/>
    <x v="0"/>
    <s v="Tesseramento"/>
    <x v="1"/>
    <x v="4"/>
    <x v="0"/>
    <m/>
  </r>
  <r>
    <n v="10608"/>
    <x v="0"/>
    <x v="0"/>
    <x v="0"/>
    <x v="2"/>
    <x v="4"/>
    <x v="4"/>
    <x v="0"/>
    <x v="1"/>
    <s v="Tesseramento"/>
    <x v="1"/>
    <x v="3"/>
    <x v="0"/>
    <m/>
  </r>
  <r>
    <n v="10613"/>
    <x v="0"/>
    <x v="0"/>
    <x v="0"/>
    <x v="2"/>
    <x v="4"/>
    <x v="4"/>
    <x v="0"/>
    <x v="1"/>
    <s v="Tesseramento"/>
    <x v="1"/>
    <x v="4"/>
    <x v="0"/>
    <m/>
  </r>
  <r>
    <n v="10611"/>
    <x v="0"/>
    <x v="0"/>
    <x v="0"/>
    <x v="0"/>
    <x v="4"/>
    <x v="4"/>
    <x v="0"/>
    <x v="0"/>
    <s v="Tesseramento"/>
    <x v="1"/>
    <x v="0"/>
    <x v="0"/>
    <m/>
  </r>
  <r>
    <n v="135088"/>
    <x v="0"/>
    <x v="0"/>
    <x v="0"/>
    <x v="2"/>
    <x v="4"/>
    <x v="4"/>
    <x v="0"/>
    <x v="1"/>
    <s v="Tesseramento"/>
    <x v="1"/>
    <x v="0"/>
    <x v="0"/>
    <m/>
  </r>
  <r>
    <n v="10609"/>
    <x v="0"/>
    <x v="0"/>
    <x v="0"/>
    <x v="2"/>
    <x v="4"/>
    <x v="4"/>
    <x v="0"/>
    <x v="0"/>
    <s v="Tesseramento"/>
    <x v="1"/>
    <x v="4"/>
    <x v="0"/>
    <m/>
  </r>
  <r>
    <n v="37604"/>
    <x v="0"/>
    <x v="0"/>
    <x v="0"/>
    <x v="0"/>
    <x v="4"/>
    <x v="4"/>
    <x v="0"/>
    <x v="1"/>
    <s v="Tesseramento"/>
    <x v="1"/>
    <x v="0"/>
    <x v="0"/>
    <m/>
  </r>
  <r>
    <n v="4281"/>
    <x v="0"/>
    <x v="0"/>
    <x v="0"/>
    <x v="0"/>
    <x v="4"/>
    <x v="4"/>
    <x v="0"/>
    <x v="0"/>
    <s v="Tesseramento"/>
    <x v="1"/>
    <x v="3"/>
    <x v="0"/>
    <m/>
  </r>
  <r>
    <n v="151217"/>
    <x v="0"/>
    <x v="0"/>
    <x v="0"/>
    <x v="0"/>
    <x v="4"/>
    <x v="4"/>
    <x v="0"/>
    <x v="1"/>
    <s v="Tesseramento"/>
    <x v="1"/>
    <x v="0"/>
    <x v="0"/>
    <m/>
  </r>
  <r>
    <n v="44092"/>
    <x v="0"/>
    <x v="0"/>
    <x v="0"/>
    <x v="0"/>
    <x v="4"/>
    <x v="4"/>
    <x v="0"/>
    <x v="0"/>
    <s v="Tesseramento"/>
    <x v="1"/>
    <x v="3"/>
    <x v="0"/>
    <m/>
  </r>
  <r>
    <n v="2143"/>
    <x v="0"/>
    <x v="0"/>
    <x v="0"/>
    <x v="0"/>
    <x v="4"/>
    <x v="4"/>
    <x v="0"/>
    <x v="0"/>
    <s v="Tesseramento"/>
    <x v="1"/>
    <x v="1"/>
    <x v="0"/>
    <m/>
  </r>
  <r>
    <n v="10622"/>
    <x v="0"/>
    <x v="0"/>
    <x v="0"/>
    <x v="0"/>
    <x v="4"/>
    <x v="4"/>
    <x v="0"/>
    <x v="0"/>
    <s v="Tesseramento"/>
    <x v="1"/>
    <x v="3"/>
    <x v="0"/>
    <m/>
  </r>
  <r>
    <n v="14179"/>
    <x v="0"/>
    <x v="0"/>
    <x v="0"/>
    <x v="0"/>
    <x v="4"/>
    <x v="4"/>
    <x v="0"/>
    <x v="1"/>
    <s v="Tesseramento"/>
    <x v="1"/>
    <x v="4"/>
    <x v="0"/>
    <m/>
  </r>
  <r>
    <n v="10619"/>
    <x v="0"/>
    <x v="0"/>
    <x v="0"/>
    <x v="0"/>
    <x v="4"/>
    <x v="4"/>
    <x v="0"/>
    <x v="0"/>
    <s v="Tesseramento"/>
    <x v="1"/>
    <x v="4"/>
    <x v="0"/>
    <m/>
  </r>
  <r>
    <n v="10620"/>
    <x v="0"/>
    <x v="0"/>
    <x v="0"/>
    <x v="0"/>
    <x v="4"/>
    <x v="4"/>
    <x v="0"/>
    <x v="0"/>
    <s v="Tesseramento"/>
    <x v="1"/>
    <x v="4"/>
    <x v="0"/>
    <m/>
  </r>
  <r>
    <n v="85393"/>
    <x v="0"/>
    <x v="0"/>
    <x v="0"/>
    <x v="0"/>
    <x v="4"/>
    <x v="4"/>
    <x v="0"/>
    <x v="1"/>
    <s v="Tesseramento"/>
    <x v="1"/>
    <x v="1"/>
    <x v="0"/>
    <m/>
  </r>
  <r>
    <n v="10624"/>
    <x v="0"/>
    <x v="0"/>
    <x v="0"/>
    <x v="0"/>
    <x v="4"/>
    <x v="4"/>
    <x v="0"/>
    <x v="1"/>
    <s v="Tesseramento"/>
    <x v="1"/>
    <x v="3"/>
    <x v="0"/>
    <m/>
  </r>
  <r>
    <n v="60446"/>
    <x v="0"/>
    <x v="0"/>
    <x v="0"/>
    <x v="0"/>
    <x v="4"/>
    <x v="4"/>
    <x v="0"/>
    <x v="0"/>
    <s v="Tesseramento"/>
    <x v="1"/>
    <x v="3"/>
    <x v="0"/>
    <m/>
  </r>
  <r>
    <n v="70302"/>
    <x v="0"/>
    <x v="0"/>
    <x v="0"/>
    <x v="0"/>
    <x v="7"/>
    <x v="45"/>
    <x v="0"/>
    <x v="1"/>
    <s v="Tesseramento"/>
    <x v="1"/>
    <x v="4"/>
    <x v="0"/>
    <m/>
  </r>
  <r>
    <n v="226333"/>
    <x v="0"/>
    <x v="1"/>
    <x v="0"/>
    <x v="1"/>
    <x v="7"/>
    <x v="45"/>
    <x v="0"/>
    <x v="1"/>
    <s v="Tesseramento"/>
    <x v="1"/>
    <x v="1"/>
    <x v="0"/>
    <m/>
  </r>
  <r>
    <n v="183645"/>
    <x v="0"/>
    <x v="0"/>
    <x v="0"/>
    <x v="1"/>
    <x v="2"/>
    <x v="53"/>
    <x v="0"/>
    <x v="0"/>
    <s v="Tesseramento"/>
    <x v="1"/>
    <x v="4"/>
    <x v="0"/>
    <m/>
  </r>
  <r>
    <n v="30210"/>
    <x v="0"/>
    <x v="0"/>
    <x v="0"/>
    <x v="0"/>
    <x v="2"/>
    <x v="53"/>
    <x v="0"/>
    <x v="0"/>
    <s v="Tesseramento"/>
    <x v="1"/>
    <x v="4"/>
    <x v="0"/>
    <m/>
  </r>
  <r>
    <n v="171156"/>
    <x v="0"/>
    <x v="0"/>
    <x v="0"/>
    <x v="0"/>
    <x v="2"/>
    <x v="53"/>
    <x v="0"/>
    <x v="0"/>
    <s v="Tesseramento"/>
    <x v="1"/>
    <x v="4"/>
    <x v="0"/>
    <m/>
  </r>
  <r>
    <n v="114173"/>
    <x v="0"/>
    <x v="0"/>
    <x v="0"/>
    <x v="0"/>
    <x v="2"/>
    <x v="53"/>
    <x v="0"/>
    <x v="1"/>
    <s v="Tesseramento"/>
    <x v="1"/>
    <x v="0"/>
    <x v="0"/>
    <m/>
  </r>
  <r>
    <n v="94757"/>
    <x v="0"/>
    <x v="0"/>
    <x v="0"/>
    <x v="0"/>
    <x v="2"/>
    <x v="53"/>
    <x v="0"/>
    <x v="0"/>
    <s v="Tesseramento"/>
    <x v="1"/>
    <x v="0"/>
    <x v="0"/>
    <m/>
  </r>
  <r>
    <n v="199783"/>
    <x v="0"/>
    <x v="0"/>
    <x v="0"/>
    <x v="0"/>
    <x v="2"/>
    <x v="53"/>
    <x v="0"/>
    <x v="0"/>
    <s v="Tesseramento"/>
    <x v="1"/>
    <x v="3"/>
    <x v="0"/>
    <m/>
  </r>
  <r>
    <n v="19339"/>
    <x v="0"/>
    <x v="0"/>
    <x v="2"/>
    <x v="0"/>
    <x v="11"/>
    <x v="24"/>
    <x v="0"/>
    <x v="0"/>
    <s v="Tesseramento"/>
    <x v="1"/>
    <x v="0"/>
    <x v="0"/>
    <m/>
  </r>
  <r>
    <n v="1555"/>
    <x v="0"/>
    <x v="0"/>
    <x v="0"/>
    <x v="0"/>
    <x v="11"/>
    <x v="24"/>
    <x v="0"/>
    <x v="0"/>
    <s v="Tesseramento"/>
    <x v="1"/>
    <x v="3"/>
    <x v="0"/>
    <m/>
  </r>
  <r>
    <n v="235103"/>
    <x v="0"/>
    <x v="0"/>
    <x v="1"/>
    <x v="1"/>
    <x v="11"/>
    <x v="366"/>
    <x v="0"/>
    <x v="0"/>
    <s v="Tesseramento"/>
    <x v="4"/>
    <x v="0"/>
    <x v="0"/>
    <m/>
  </r>
  <r>
    <n v="47028"/>
    <x v="0"/>
    <x v="0"/>
    <x v="0"/>
    <x v="4"/>
    <x v="11"/>
    <x v="366"/>
    <x v="0"/>
    <x v="0"/>
    <s v="Tesseramento"/>
    <x v="4"/>
    <x v="3"/>
    <x v="0"/>
    <m/>
  </r>
  <r>
    <n v="52038"/>
    <x v="0"/>
    <x v="0"/>
    <x v="0"/>
    <x v="0"/>
    <x v="11"/>
    <x v="366"/>
    <x v="0"/>
    <x v="0"/>
    <s v="Tesseramento"/>
    <x v="4"/>
    <x v="0"/>
    <x v="0"/>
    <m/>
  </r>
  <r>
    <n v="57158"/>
    <x v="0"/>
    <x v="0"/>
    <x v="0"/>
    <x v="0"/>
    <x v="11"/>
    <x v="366"/>
    <x v="0"/>
    <x v="0"/>
    <s v="Tesseramento"/>
    <x v="4"/>
    <x v="0"/>
    <x v="0"/>
    <m/>
  </r>
  <r>
    <n v="82011"/>
    <x v="0"/>
    <x v="0"/>
    <x v="0"/>
    <x v="0"/>
    <x v="11"/>
    <x v="366"/>
    <x v="0"/>
    <x v="0"/>
    <s v="Tesseramento"/>
    <x v="4"/>
    <x v="3"/>
    <x v="0"/>
    <m/>
  </r>
  <r>
    <n v="91191"/>
    <x v="0"/>
    <x v="0"/>
    <x v="0"/>
    <x v="0"/>
    <x v="11"/>
    <x v="366"/>
    <x v="0"/>
    <x v="1"/>
    <s v="Tesseramento"/>
    <x v="4"/>
    <x v="1"/>
    <x v="0"/>
    <m/>
  </r>
  <r>
    <n v="84687"/>
    <x v="0"/>
    <x v="0"/>
    <x v="0"/>
    <x v="0"/>
    <x v="11"/>
    <x v="366"/>
    <x v="0"/>
    <x v="0"/>
    <s v="Tesseramento"/>
    <x v="4"/>
    <x v="0"/>
    <x v="0"/>
    <m/>
  </r>
  <r>
    <n v="5257"/>
    <x v="0"/>
    <x v="0"/>
    <x v="0"/>
    <x v="0"/>
    <x v="7"/>
    <x v="241"/>
    <x v="0"/>
    <x v="1"/>
    <s v="Tesseramento"/>
    <x v="0"/>
    <x v="3"/>
    <x v="0"/>
    <m/>
  </r>
  <r>
    <n v="57209"/>
    <x v="0"/>
    <x v="0"/>
    <x v="0"/>
    <x v="0"/>
    <x v="7"/>
    <x v="241"/>
    <x v="0"/>
    <x v="1"/>
    <s v="Tesseramento"/>
    <x v="0"/>
    <x v="3"/>
    <x v="0"/>
    <m/>
  </r>
  <r>
    <n v="29851"/>
    <x v="0"/>
    <x v="0"/>
    <x v="0"/>
    <x v="0"/>
    <x v="7"/>
    <x v="241"/>
    <x v="0"/>
    <x v="0"/>
    <s v="Tesseramento"/>
    <x v="0"/>
    <x v="3"/>
    <x v="0"/>
    <m/>
  </r>
  <r>
    <n v="179720"/>
    <x v="0"/>
    <x v="0"/>
    <x v="0"/>
    <x v="0"/>
    <x v="7"/>
    <x v="241"/>
    <x v="0"/>
    <x v="1"/>
    <s v="Tesseramento"/>
    <x v="0"/>
    <x v="0"/>
    <x v="0"/>
    <m/>
  </r>
  <r>
    <n v="179721"/>
    <x v="0"/>
    <x v="0"/>
    <x v="0"/>
    <x v="0"/>
    <x v="7"/>
    <x v="241"/>
    <x v="0"/>
    <x v="0"/>
    <s v="Tesseramento"/>
    <x v="0"/>
    <x v="0"/>
    <x v="0"/>
    <m/>
  </r>
  <r>
    <n v="230531"/>
    <x v="0"/>
    <x v="0"/>
    <x v="0"/>
    <x v="0"/>
    <x v="7"/>
    <x v="288"/>
    <x v="0"/>
    <x v="1"/>
    <s v="Tesseramento"/>
    <x v="3"/>
    <x v="0"/>
    <x v="0"/>
    <m/>
  </r>
  <r>
    <n v="117743"/>
    <x v="0"/>
    <x v="0"/>
    <x v="0"/>
    <x v="1"/>
    <x v="7"/>
    <x v="288"/>
    <x v="0"/>
    <x v="1"/>
    <s v="Tesseramento"/>
    <x v="3"/>
    <x v="0"/>
    <x v="0"/>
    <m/>
  </r>
  <r>
    <n v="57634"/>
    <x v="0"/>
    <x v="0"/>
    <x v="0"/>
    <x v="0"/>
    <x v="7"/>
    <x v="288"/>
    <x v="0"/>
    <x v="0"/>
    <s v="Tesseramento"/>
    <x v="3"/>
    <x v="3"/>
    <x v="0"/>
    <m/>
  </r>
  <r>
    <n v="127305"/>
    <x v="0"/>
    <x v="0"/>
    <x v="0"/>
    <x v="4"/>
    <x v="7"/>
    <x v="288"/>
    <x v="0"/>
    <x v="0"/>
    <s v="Tesseramento"/>
    <x v="3"/>
    <x v="0"/>
    <x v="0"/>
    <m/>
  </r>
  <r>
    <n v="128446"/>
    <x v="0"/>
    <x v="0"/>
    <x v="0"/>
    <x v="0"/>
    <x v="7"/>
    <x v="288"/>
    <x v="0"/>
    <x v="0"/>
    <s v="Tesseramento"/>
    <x v="3"/>
    <x v="0"/>
    <x v="0"/>
    <m/>
  </r>
  <r>
    <n v="134184"/>
    <x v="0"/>
    <x v="0"/>
    <x v="0"/>
    <x v="0"/>
    <x v="7"/>
    <x v="288"/>
    <x v="0"/>
    <x v="1"/>
    <s v="Tesseramento"/>
    <x v="3"/>
    <x v="4"/>
    <x v="0"/>
    <m/>
  </r>
  <r>
    <n v="24848"/>
    <x v="0"/>
    <x v="0"/>
    <x v="0"/>
    <x v="0"/>
    <x v="7"/>
    <x v="288"/>
    <x v="0"/>
    <x v="0"/>
    <s v="Tesseramento"/>
    <x v="3"/>
    <x v="0"/>
    <x v="0"/>
    <m/>
  </r>
  <r>
    <n v="24849"/>
    <x v="0"/>
    <x v="0"/>
    <x v="0"/>
    <x v="0"/>
    <x v="7"/>
    <x v="288"/>
    <x v="0"/>
    <x v="0"/>
    <s v="Tesseramento"/>
    <x v="3"/>
    <x v="0"/>
    <x v="0"/>
    <m/>
  </r>
  <r>
    <n v="131593"/>
    <x v="0"/>
    <x v="0"/>
    <x v="0"/>
    <x v="0"/>
    <x v="7"/>
    <x v="288"/>
    <x v="0"/>
    <x v="0"/>
    <s v="Tesseramento"/>
    <x v="3"/>
    <x v="3"/>
    <x v="0"/>
    <m/>
  </r>
  <r>
    <n v="5903"/>
    <x v="0"/>
    <x v="0"/>
    <x v="0"/>
    <x v="0"/>
    <x v="7"/>
    <x v="288"/>
    <x v="0"/>
    <x v="0"/>
    <s v="Tesseramento"/>
    <x v="3"/>
    <x v="0"/>
    <x v="0"/>
    <m/>
  </r>
  <r>
    <n v="36590"/>
    <x v="0"/>
    <x v="0"/>
    <x v="0"/>
    <x v="0"/>
    <x v="7"/>
    <x v="288"/>
    <x v="0"/>
    <x v="0"/>
    <s v="Tesseramento"/>
    <x v="3"/>
    <x v="3"/>
    <x v="0"/>
    <m/>
  </r>
  <r>
    <n v="55375"/>
    <x v="0"/>
    <x v="0"/>
    <x v="0"/>
    <x v="0"/>
    <x v="7"/>
    <x v="288"/>
    <x v="0"/>
    <x v="0"/>
    <s v="Tesseramento"/>
    <x v="3"/>
    <x v="4"/>
    <x v="0"/>
    <m/>
  </r>
  <r>
    <n v="164074"/>
    <x v="0"/>
    <x v="0"/>
    <x v="0"/>
    <x v="0"/>
    <x v="7"/>
    <x v="288"/>
    <x v="0"/>
    <x v="0"/>
    <s v="Tesseramento"/>
    <x v="3"/>
    <x v="3"/>
    <x v="0"/>
    <m/>
  </r>
  <r>
    <n v="62644"/>
    <x v="0"/>
    <x v="0"/>
    <x v="0"/>
    <x v="0"/>
    <x v="7"/>
    <x v="288"/>
    <x v="0"/>
    <x v="0"/>
    <s v="Tesseramento"/>
    <x v="3"/>
    <x v="0"/>
    <x v="0"/>
    <m/>
  </r>
  <r>
    <n v="114338"/>
    <x v="0"/>
    <x v="0"/>
    <x v="0"/>
    <x v="0"/>
    <x v="7"/>
    <x v="288"/>
    <x v="0"/>
    <x v="0"/>
    <s v="Tesseramento"/>
    <x v="3"/>
    <x v="0"/>
    <x v="0"/>
    <m/>
  </r>
  <r>
    <n v="107954"/>
    <x v="0"/>
    <x v="0"/>
    <x v="0"/>
    <x v="0"/>
    <x v="7"/>
    <x v="288"/>
    <x v="0"/>
    <x v="0"/>
    <s v="Tesseramento"/>
    <x v="3"/>
    <x v="0"/>
    <x v="0"/>
    <m/>
  </r>
  <r>
    <n v="161068"/>
    <x v="0"/>
    <x v="0"/>
    <x v="0"/>
    <x v="0"/>
    <x v="7"/>
    <x v="288"/>
    <x v="0"/>
    <x v="0"/>
    <s v="Tesseramento"/>
    <x v="3"/>
    <x v="4"/>
    <x v="0"/>
    <m/>
  </r>
  <r>
    <n v="139141"/>
    <x v="0"/>
    <x v="0"/>
    <x v="0"/>
    <x v="0"/>
    <x v="7"/>
    <x v="288"/>
    <x v="0"/>
    <x v="1"/>
    <s v="Tesseramento"/>
    <x v="3"/>
    <x v="4"/>
    <x v="0"/>
    <m/>
  </r>
  <r>
    <n v="84999"/>
    <x v="0"/>
    <x v="0"/>
    <x v="0"/>
    <x v="0"/>
    <x v="7"/>
    <x v="288"/>
    <x v="0"/>
    <x v="0"/>
    <s v="Tesseramento"/>
    <x v="3"/>
    <x v="0"/>
    <x v="0"/>
    <m/>
  </r>
  <r>
    <n v="226673"/>
    <x v="0"/>
    <x v="0"/>
    <x v="0"/>
    <x v="0"/>
    <x v="7"/>
    <x v="288"/>
    <x v="0"/>
    <x v="1"/>
    <s v="Tesseramento"/>
    <x v="3"/>
    <x v="0"/>
    <x v="0"/>
    <m/>
  </r>
  <r>
    <n v="203761"/>
    <x v="0"/>
    <x v="0"/>
    <x v="0"/>
    <x v="1"/>
    <x v="7"/>
    <x v="288"/>
    <x v="0"/>
    <x v="1"/>
    <s v="Tesseramento"/>
    <x v="3"/>
    <x v="4"/>
    <x v="0"/>
    <m/>
  </r>
  <r>
    <n v="209947"/>
    <x v="0"/>
    <x v="0"/>
    <x v="0"/>
    <x v="0"/>
    <x v="7"/>
    <x v="288"/>
    <x v="0"/>
    <x v="1"/>
    <s v="Tesseramento"/>
    <x v="3"/>
    <x v="3"/>
    <x v="0"/>
    <m/>
  </r>
  <r>
    <n v="18091"/>
    <x v="0"/>
    <x v="0"/>
    <x v="0"/>
    <x v="0"/>
    <x v="7"/>
    <x v="288"/>
    <x v="0"/>
    <x v="1"/>
    <s v="Tesseramento"/>
    <x v="3"/>
    <x v="4"/>
    <x v="0"/>
    <m/>
  </r>
  <r>
    <n v="58466"/>
    <x v="0"/>
    <x v="0"/>
    <x v="0"/>
    <x v="0"/>
    <x v="7"/>
    <x v="288"/>
    <x v="0"/>
    <x v="1"/>
    <s v="Tesseramento"/>
    <x v="3"/>
    <x v="0"/>
    <x v="0"/>
    <m/>
  </r>
  <r>
    <n v="151563"/>
    <x v="0"/>
    <x v="0"/>
    <x v="0"/>
    <x v="0"/>
    <x v="7"/>
    <x v="288"/>
    <x v="0"/>
    <x v="0"/>
    <s v="Tesseramento"/>
    <x v="3"/>
    <x v="0"/>
    <x v="0"/>
    <m/>
  </r>
  <r>
    <n v="133322"/>
    <x v="0"/>
    <x v="0"/>
    <x v="0"/>
    <x v="0"/>
    <x v="7"/>
    <x v="288"/>
    <x v="0"/>
    <x v="0"/>
    <s v="Tesseramento"/>
    <x v="3"/>
    <x v="3"/>
    <x v="0"/>
    <m/>
  </r>
  <r>
    <n v="68939"/>
    <x v="0"/>
    <x v="0"/>
    <x v="0"/>
    <x v="0"/>
    <x v="9"/>
    <x v="16"/>
    <x v="0"/>
    <x v="0"/>
    <s v="Tesseramento"/>
    <x v="1"/>
    <x v="0"/>
    <x v="0"/>
    <m/>
  </r>
  <r>
    <n v="27828"/>
    <x v="0"/>
    <x v="0"/>
    <x v="0"/>
    <x v="0"/>
    <x v="9"/>
    <x v="16"/>
    <x v="0"/>
    <x v="1"/>
    <s v="Tesseramento"/>
    <x v="1"/>
    <x v="4"/>
    <x v="0"/>
    <m/>
  </r>
  <r>
    <n v="70301"/>
    <x v="0"/>
    <x v="0"/>
    <x v="0"/>
    <x v="0"/>
    <x v="7"/>
    <x v="334"/>
    <x v="0"/>
    <x v="0"/>
    <s v="Tesseramento"/>
    <x v="1"/>
    <x v="0"/>
    <x v="0"/>
    <m/>
  </r>
  <r>
    <n v="123596"/>
    <x v="0"/>
    <x v="0"/>
    <x v="0"/>
    <x v="0"/>
    <x v="7"/>
    <x v="334"/>
    <x v="0"/>
    <x v="0"/>
    <s v="Tesseramento"/>
    <x v="1"/>
    <x v="1"/>
    <x v="0"/>
    <m/>
  </r>
  <r>
    <n v="4888"/>
    <x v="0"/>
    <x v="0"/>
    <x v="0"/>
    <x v="0"/>
    <x v="7"/>
    <x v="334"/>
    <x v="0"/>
    <x v="1"/>
    <s v="Tesseramento"/>
    <x v="1"/>
    <x v="4"/>
    <x v="0"/>
    <m/>
  </r>
  <r>
    <n v="97781"/>
    <x v="0"/>
    <x v="0"/>
    <x v="0"/>
    <x v="0"/>
    <x v="7"/>
    <x v="334"/>
    <x v="0"/>
    <x v="0"/>
    <s v="Tesseramento"/>
    <x v="1"/>
    <x v="0"/>
    <x v="0"/>
    <m/>
  </r>
  <r>
    <n v="39299"/>
    <x v="0"/>
    <x v="0"/>
    <x v="0"/>
    <x v="0"/>
    <x v="7"/>
    <x v="334"/>
    <x v="0"/>
    <x v="0"/>
    <s v="Tesseramento"/>
    <x v="1"/>
    <x v="4"/>
    <x v="0"/>
    <m/>
  </r>
  <r>
    <n v="39300"/>
    <x v="0"/>
    <x v="0"/>
    <x v="0"/>
    <x v="0"/>
    <x v="7"/>
    <x v="334"/>
    <x v="0"/>
    <x v="1"/>
    <s v="Tesseramento"/>
    <x v="1"/>
    <x v="4"/>
    <x v="0"/>
    <m/>
  </r>
  <r>
    <n v="4798"/>
    <x v="0"/>
    <x v="0"/>
    <x v="0"/>
    <x v="0"/>
    <x v="7"/>
    <x v="334"/>
    <x v="0"/>
    <x v="0"/>
    <s v="Tesseramento"/>
    <x v="1"/>
    <x v="4"/>
    <x v="0"/>
    <m/>
  </r>
  <r>
    <n v="4802"/>
    <x v="0"/>
    <x v="0"/>
    <x v="0"/>
    <x v="0"/>
    <x v="7"/>
    <x v="334"/>
    <x v="0"/>
    <x v="1"/>
    <s v="Tesseramento"/>
    <x v="1"/>
    <x v="4"/>
    <x v="0"/>
    <m/>
  </r>
  <r>
    <n v="4804"/>
    <x v="0"/>
    <x v="0"/>
    <x v="0"/>
    <x v="0"/>
    <x v="7"/>
    <x v="334"/>
    <x v="0"/>
    <x v="0"/>
    <s v="Tesseramento"/>
    <x v="1"/>
    <x v="4"/>
    <x v="0"/>
    <m/>
  </r>
  <r>
    <n v="146005"/>
    <x v="0"/>
    <x v="0"/>
    <x v="0"/>
    <x v="0"/>
    <x v="7"/>
    <x v="334"/>
    <x v="0"/>
    <x v="1"/>
    <s v="Tesseramento"/>
    <x v="1"/>
    <x v="3"/>
    <x v="0"/>
    <m/>
  </r>
  <r>
    <n v="61139"/>
    <x v="0"/>
    <x v="0"/>
    <x v="0"/>
    <x v="0"/>
    <x v="7"/>
    <x v="334"/>
    <x v="0"/>
    <x v="1"/>
    <s v="Tesseramento"/>
    <x v="1"/>
    <x v="4"/>
    <x v="0"/>
    <m/>
  </r>
  <r>
    <n v="81125"/>
    <x v="0"/>
    <x v="0"/>
    <x v="0"/>
    <x v="0"/>
    <x v="7"/>
    <x v="334"/>
    <x v="0"/>
    <x v="0"/>
    <s v="Tesseramento"/>
    <x v="1"/>
    <x v="1"/>
    <x v="0"/>
    <m/>
  </r>
  <r>
    <n v="73038"/>
    <x v="0"/>
    <x v="0"/>
    <x v="0"/>
    <x v="0"/>
    <x v="7"/>
    <x v="334"/>
    <x v="0"/>
    <x v="1"/>
    <s v="Tesseramento"/>
    <x v="1"/>
    <x v="1"/>
    <x v="0"/>
    <m/>
  </r>
  <r>
    <n v="1158"/>
    <x v="0"/>
    <x v="0"/>
    <x v="0"/>
    <x v="0"/>
    <x v="7"/>
    <x v="334"/>
    <x v="0"/>
    <x v="1"/>
    <s v="Tesseramento"/>
    <x v="1"/>
    <x v="1"/>
    <x v="0"/>
    <m/>
  </r>
  <r>
    <n v="185718"/>
    <x v="0"/>
    <x v="0"/>
    <x v="0"/>
    <x v="0"/>
    <x v="7"/>
    <x v="334"/>
    <x v="0"/>
    <x v="0"/>
    <s v="Tesseramento"/>
    <x v="1"/>
    <x v="3"/>
    <x v="0"/>
    <m/>
  </r>
  <r>
    <n v="4819"/>
    <x v="0"/>
    <x v="0"/>
    <x v="0"/>
    <x v="0"/>
    <x v="7"/>
    <x v="334"/>
    <x v="0"/>
    <x v="0"/>
    <s v="Tesseramento"/>
    <x v="1"/>
    <x v="4"/>
    <x v="0"/>
    <m/>
  </r>
  <r>
    <n v="24768"/>
    <x v="0"/>
    <x v="0"/>
    <x v="0"/>
    <x v="0"/>
    <x v="7"/>
    <x v="334"/>
    <x v="0"/>
    <x v="0"/>
    <s v="Tesseramento"/>
    <x v="1"/>
    <x v="4"/>
    <x v="0"/>
    <m/>
  </r>
  <r>
    <n v="40315"/>
    <x v="0"/>
    <x v="0"/>
    <x v="0"/>
    <x v="0"/>
    <x v="7"/>
    <x v="334"/>
    <x v="0"/>
    <x v="0"/>
    <s v="Tesseramento"/>
    <x v="1"/>
    <x v="3"/>
    <x v="0"/>
    <m/>
  </r>
  <r>
    <n v="24039"/>
    <x v="0"/>
    <x v="0"/>
    <x v="0"/>
    <x v="0"/>
    <x v="7"/>
    <x v="334"/>
    <x v="0"/>
    <x v="1"/>
    <s v="Tesseramento"/>
    <x v="1"/>
    <x v="4"/>
    <x v="0"/>
    <m/>
  </r>
  <r>
    <n v="141836"/>
    <x v="0"/>
    <x v="0"/>
    <x v="0"/>
    <x v="0"/>
    <x v="7"/>
    <x v="334"/>
    <x v="0"/>
    <x v="0"/>
    <s v="Tesseramento"/>
    <x v="1"/>
    <x v="3"/>
    <x v="0"/>
    <m/>
  </r>
  <r>
    <n v="4824"/>
    <x v="0"/>
    <x v="0"/>
    <x v="0"/>
    <x v="0"/>
    <x v="7"/>
    <x v="334"/>
    <x v="0"/>
    <x v="0"/>
    <s v="Tesseramento"/>
    <x v="1"/>
    <x v="0"/>
    <x v="0"/>
    <m/>
  </r>
  <r>
    <n v="20231"/>
    <x v="0"/>
    <x v="0"/>
    <x v="0"/>
    <x v="0"/>
    <x v="7"/>
    <x v="334"/>
    <x v="0"/>
    <x v="1"/>
    <s v="Tesseramento"/>
    <x v="1"/>
    <x v="4"/>
    <x v="0"/>
    <m/>
  </r>
  <r>
    <n v="141659"/>
    <x v="0"/>
    <x v="0"/>
    <x v="0"/>
    <x v="0"/>
    <x v="7"/>
    <x v="334"/>
    <x v="0"/>
    <x v="1"/>
    <s v="Tesseramento"/>
    <x v="1"/>
    <x v="4"/>
    <x v="0"/>
    <m/>
  </r>
  <r>
    <n v="113125"/>
    <x v="0"/>
    <x v="0"/>
    <x v="0"/>
    <x v="0"/>
    <x v="7"/>
    <x v="334"/>
    <x v="0"/>
    <x v="0"/>
    <s v="Tesseramento"/>
    <x v="1"/>
    <x v="0"/>
    <x v="0"/>
    <m/>
  </r>
  <r>
    <n v="180573"/>
    <x v="1"/>
    <x v="0"/>
    <x v="0"/>
    <x v="1"/>
    <x v="7"/>
    <x v="334"/>
    <x v="0"/>
    <x v="0"/>
    <s v="Tesseramento"/>
    <x v="1"/>
    <x v="5"/>
    <x v="0"/>
    <m/>
  </r>
  <r>
    <n v="113124"/>
    <x v="0"/>
    <x v="0"/>
    <x v="0"/>
    <x v="0"/>
    <x v="7"/>
    <x v="334"/>
    <x v="0"/>
    <x v="0"/>
    <s v="Tesseramento"/>
    <x v="1"/>
    <x v="4"/>
    <x v="0"/>
    <m/>
  </r>
  <r>
    <n v="216014"/>
    <x v="0"/>
    <x v="0"/>
    <x v="0"/>
    <x v="0"/>
    <x v="12"/>
    <x v="133"/>
    <x v="0"/>
    <x v="1"/>
    <s v="Tesseramento"/>
    <x v="0"/>
    <x v="4"/>
    <x v="0"/>
    <m/>
  </r>
  <r>
    <n v="93800"/>
    <x v="0"/>
    <x v="0"/>
    <x v="0"/>
    <x v="0"/>
    <x v="7"/>
    <x v="334"/>
    <x v="0"/>
    <x v="0"/>
    <s v="Tesseramento"/>
    <x v="1"/>
    <x v="0"/>
    <x v="0"/>
    <m/>
  </r>
  <r>
    <n v="4832"/>
    <x v="0"/>
    <x v="0"/>
    <x v="0"/>
    <x v="0"/>
    <x v="7"/>
    <x v="334"/>
    <x v="0"/>
    <x v="0"/>
    <s v="Tesseramento"/>
    <x v="1"/>
    <x v="4"/>
    <x v="0"/>
    <m/>
  </r>
  <r>
    <n v="4831"/>
    <x v="0"/>
    <x v="0"/>
    <x v="0"/>
    <x v="2"/>
    <x v="7"/>
    <x v="334"/>
    <x v="0"/>
    <x v="0"/>
    <s v="Tesseramento"/>
    <x v="1"/>
    <x v="0"/>
    <x v="0"/>
    <m/>
  </r>
  <r>
    <n v="4834"/>
    <x v="0"/>
    <x v="0"/>
    <x v="0"/>
    <x v="0"/>
    <x v="7"/>
    <x v="334"/>
    <x v="0"/>
    <x v="0"/>
    <s v="Tesseramento"/>
    <x v="1"/>
    <x v="4"/>
    <x v="0"/>
    <m/>
  </r>
  <r>
    <n v="37744"/>
    <x v="0"/>
    <x v="0"/>
    <x v="0"/>
    <x v="0"/>
    <x v="7"/>
    <x v="334"/>
    <x v="0"/>
    <x v="0"/>
    <s v="Tesseramento"/>
    <x v="1"/>
    <x v="4"/>
    <x v="0"/>
    <m/>
  </r>
  <r>
    <n v="84635"/>
    <x v="0"/>
    <x v="0"/>
    <x v="0"/>
    <x v="0"/>
    <x v="7"/>
    <x v="334"/>
    <x v="0"/>
    <x v="0"/>
    <s v="Tesseramento"/>
    <x v="1"/>
    <x v="0"/>
    <x v="0"/>
    <m/>
  </r>
  <r>
    <n v="84636"/>
    <x v="0"/>
    <x v="0"/>
    <x v="0"/>
    <x v="0"/>
    <x v="7"/>
    <x v="334"/>
    <x v="0"/>
    <x v="1"/>
    <s v="Tesseramento"/>
    <x v="1"/>
    <x v="3"/>
    <x v="0"/>
    <m/>
  </r>
  <r>
    <n v="84634"/>
    <x v="0"/>
    <x v="0"/>
    <x v="0"/>
    <x v="0"/>
    <x v="7"/>
    <x v="334"/>
    <x v="0"/>
    <x v="1"/>
    <s v="Tesseramento"/>
    <x v="1"/>
    <x v="1"/>
    <x v="0"/>
    <m/>
  </r>
  <r>
    <n v="4836"/>
    <x v="0"/>
    <x v="0"/>
    <x v="0"/>
    <x v="0"/>
    <x v="7"/>
    <x v="334"/>
    <x v="0"/>
    <x v="0"/>
    <s v="Tesseramento"/>
    <x v="1"/>
    <x v="4"/>
    <x v="0"/>
    <m/>
  </r>
  <r>
    <n v="78055"/>
    <x v="0"/>
    <x v="0"/>
    <x v="0"/>
    <x v="0"/>
    <x v="7"/>
    <x v="334"/>
    <x v="0"/>
    <x v="0"/>
    <s v="Tesseramento"/>
    <x v="1"/>
    <x v="0"/>
    <x v="0"/>
    <m/>
  </r>
  <r>
    <n v="4844"/>
    <x v="0"/>
    <x v="0"/>
    <x v="0"/>
    <x v="0"/>
    <x v="7"/>
    <x v="334"/>
    <x v="0"/>
    <x v="0"/>
    <s v="Tesseramento"/>
    <x v="1"/>
    <x v="4"/>
    <x v="0"/>
    <m/>
  </r>
  <r>
    <n v="4843"/>
    <x v="0"/>
    <x v="0"/>
    <x v="0"/>
    <x v="0"/>
    <x v="7"/>
    <x v="334"/>
    <x v="0"/>
    <x v="0"/>
    <s v="Tesseramento"/>
    <x v="1"/>
    <x v="0"/>
    <x v="0"/>
    <m/>
  </r>
  <r>
    <n v="19136"/>
    <x v="0"/>
    <x v="0"/>
    <x v="0"/>
    <x v="3"/>
    <x v="7"/>
    <x v="334"/>
    <x v="0"/>
    <x v="0"/>
    <s v="Tesseramento"/>
    <x v="1"/>
    <x v="4"/>
    <x v="0"/>
    <m/>
  </r>
  <r>
    <n v="4850"/>
    <x v="0"/>
    <x v="0"/>
    <x v="0"/>
    <x v="2"/>
    <x v="7"/>
    <x v="334"/>
    <x v="0"/>
    <x v="0"/>
    <s v="Tesseramento"/>
    <x v="1"/>
    <x v="0"/>
    <x v="0"/>
    <m/>
  </r>
  <r>
    <n v="4854"/>
    <x v="0"/>
    <x v="0"/>
    <x v="0"/>
    <x v="0"/>
    <x v="7"/>
    <x v="334"/>
    <x v="0"/>
    <x v="0"/>
    <s v="Tesseramento"/>
    <x v="1"/>
    <x v="4"/>
    <x v="0"/>
    <m/>
  </r>
  <r>
    <n v="39304"/>
    <x v="0"/>
    <x v="0"/>
    <x v="0"/>
    <x v="0"/>
    <x v="7"/>
    <x v="334"/>
    <x v="0"/>
    <x v="0"/>
    <s v="Tesseramento"/>
    <x v="1"/>
    <x v="4"/>
    <x v="0"/>
    <m/>
  </r>
  <r>
    <n v="25481"/>
    <x v="0"/>
    <x v="0"/>
    <x v="0"/>
    <x v="0"/>
    <x v="7"/>
    <x v="334"/>
    <x v="0"/>
    <x v="1"/>
    <s v="Tesseramento"/>
    <x v="1"/>
    <x v="4"/>
    <x v="0"/>
    <m/>
  </r>
  <r>
    <n v="4860"/>
    <x v="0"/>
    <x v="0"/>
    <x v="0"/>
    <x v="0"/>
    <x v="7"/>
    <x v="334"/>
    <x v="0"/>
    <x v="0"/>
    <s v="Tesseramento"/>
    <x v="1"/>
    <x v="0"/>
    <x v="0"/>
    <m/>
  </r>
  <r>
    <n v="4857"/>
    <x v="0"/>
    <x v="0"/>
    <x v="0"/>
    <x v="0"/>
    <x v="7"/>
    <x v="334"/>
    <x v="0"/>
    <x v="0"/>
    <s v="Tesseramento"/>
    <x v="1"/>
    <x v="0"/>
    <x v="0"/>
    <m/>
  </r>
  <r>
    <n v="4858"/>
    <x v="0"/>
    <x v="0"/>
    <x v="0"/>
    <x v="0"/>
    <x v="7"/>
    <x v="334"/>
    <x v="0"/>
    <x v="1"/>
    <s v="Tesseramento"/>
    <x v="1"/>
    <x v="4"/>
    <x v="0"/>
    <m/>
  </r>
  <r>
    <n v="4864"/>
    <x v="0"/>
    <x v="0"/>
    <x v="0"/>
    <x v="0"/>
    <x v="7"/>
    <x v="334"/>
    <x v="0"/>
    <x v="0"/>
    <s v="Tesseramento"/>
    <x v="1"/>
    <x v="4"/>
    <x v="0"/>
    <m/>
  </r>
  <r>
    <n v="28769"/>
    <x v="0"/>
    <x v="0"/>
    <x v="0"/>
    <x v="0"/>
    <x v="7"/>
    <x v="334"/>
    <x v="0"/>
    <x v="0"/>
    <s v="Tesseramento"/>
    <x v="1"/>
    <x v="3"/>
    <x v="0"/>
    <m/>
  </r>
  <r>
    <n v="4872"/>
    <x v="0"/>
    <x v="0"/>
    <x v="0"/>
    <x v="0"/>
    <x v="7"/>
    <x v="334"/>
    <x v="0"/>
    <x v="0"/>
    <s v="Tesseramento"/>
    <x v="1"/>
    <x v="3"/>
    <x v="0"/>
    <m/>
  </r>
  <r>
    <n v="4867"/>
    <x v="0"/>
    <x v="0"/>
    <x v="0"/>
    <x v="0"/>
    <x v="7"/>
    <x v="334"/>
    <x v="0"/>
    <x v="0"/>
    <s v="Tesseramento"/>
    <x v="1"/>
    <x v="0"/>
    <x v="0"/>
    <m/>
  </r>
  <r>
    <n v="4868"/>
    <x v="0"/>
    <x v="0"/>
    <x v="0"/>
    <x v="0"/>
    <x v="7"/>
    <x v="334"/>
    <x v="0"/>
    <x v="0"/>
    <s v="Tesseramento"/>
    <x v="1"/>
    <x v="3"/>
    <x v="0"/>
    <m/>
  </r>
  <r>
    <n v="39305"/>
    <x v="0"/>
    <x v="0"/>
    <x v="0"/>
    <x v="2"/>
    <x v="7"/>
    <x v="334"/>
    <x v="0"/>
    <x v="0"/>
    <s v="Tesseramento"/>
    <x v="1"/>
    <x v="1"/>
    <x v="0"/>
    <m/>
  </r>
  <r>
    <n v="4873"/>
    <x v="0"/>
    <x v="0"/>
    <x v="0"/>
    <x v="0"/>
    <x v="7"/>
    <x v="334"/>
    <x v="0"/>
    <x v="0"/>
    <s v="Tesseramento"/>
    <x v="1"/>
    <x v="0"/>
    <x v="0"/>
    <m/>
  </r>
  <r>
    <n v="28768"/>
    <x v="0"/>
    <x v="0"/>
    <x v="0"/>
    <x v="0"/>
    <x v="7"/>
    <x v="334"/>
    <x v="0"/>
    <x v="0"/>
    <s v="Tesseramento"/>
    <x v="1"/>
    <x v="0"/>
    <x v="0"/>
    <m/>
  </r>
  <r>
    <n v="4869"/>
    <x v="0"/>
    <x v="0"/>
    <x v="0"/>
    <x v="0"/>
    <x v="7"/>
    <x v="334"/>
    <x v="0"/>
    <x v="0"/>
    <s v="Tesseramento"/>
    <x v="1"/>
    <x v="0"/>
    <x v="0"/>
    <m/>
  </r>
  <r>
    <n v="4871"/>
    <x v="0"/>
    <x v="0"/>
    <x v="0"/>
    <x v="0"/>
    <x v="7"/>
    <x v="334"/>
    <x v="0"/>
    <x v="0"/>
    <s v="Tesseramento"/>
    <x v="1"/>
    <x v="4"/>
    <x v="0"/>
    <m/>
  </r>
  <r>
    <n v="43940"/>
    <x v="0"/>
    <x v="0"/>
    <x v="0"/>
    <x v="0"/>
    <x v="7"/>
    <x v="334"/>
    <x v="0"/>
    <x v="0"/>
    <s v="Tesseramento"/>
    <x v="1"/>
    <x v="4"/>
    <x v="0"/>
    <m/>
  </r>
  <r>
    <n v="4876"/>
    <x v="0"/>
    <x v="0"/>
    <x v="0"/>
    <x v="0"/>
    <x v="7"/>
    <x v="334"/>
    <x v="0"/>
    <x v="1"/>
    <s v="Tesseramento"/>
    <x v="1"/>
    <x v="4"/>
    <x v="0"/>
    <m/>
  </r>
  <r>
    <n v="59685"/>
    <x v="0"/>
    <x v="0"/>
    <x v="0"/>
    <x v="0"/>
    <x v="7"/>
    <x v="334"/>
    <x v="0"/>
    <x v="0"/>
    <s v="Tesseramento"/>
    <x v="1"/>
    <x v="4"/>
    <x v="0"/>
    <m/>
  </r>
  <r>
    <n v="115859"/>
    <x v="0"/>
    <x v="0"/>
    <x v="0"/>
    <x v="0"/>
    <x v="7"/>
    <x v="334"/>
    <x v="0"/>
    <x v="0"/>
    <s v="Tesseramento"/>
    <x v="1"/>
    <x v="0"/>
    <x v="0"/>
    <m/>
  </r>
  <r>
    <n v="89938"/>
    <x v="0"/>
    <x v="0"/>
    <x v="0"/>
    <x v="0"/>
    <x v="7"/>
    <x v="334"/>
    <x v="0"/>
    <x v="0"/>
    <s v="Tesseramento"/>
    <x v="1"/>
    <x v="1"/>
    <x v="0"/>
    <m/>
  </r>
  <r>
    <n v="4879"/>
    <x v="0"/>
    <x v="0"/>
    <x v="0"/>
    <x v="0"/>
    <x v="7"/>
    <x v="334"/>
    <x v="0"/>
    <x v="0"/>
    <s v="Tesseramento"/>
    <x v="1"/>
    <x v="3"/>
    <x v="0"/>
    <m/>
  </r>
  <r>
    <n v="61053"/>
    <x v="0"/>
    <x v="0"/>
    <x v="0"/>
    <x v="0"/>
    <x v="7"/>
    <x v="334"/>
    <x v="0"/>
    <x v="1"/>
    <s v="Tesseramento"/>
    <x v="1"/>
    <x v="3"/>
    <x v="0"/>
    <m/>
  </r>
  <r>
    <n v="4887"/>
    <x v="0"/>
    <x v="0"/>
    <x v="0"/>
    <x v="0"/>
    <x v="7"/>
    <x v="334"/>
    <x v="0"/>
    <x v="0"/>
    <s v="Tesseramento"/>
    <x v="1"/>
    <x v="1"/>
    <x v="0"/>
    <m/>
  </r>
  <r>
    <n v="4884"/>
    <x v="0"/>
    <x v="0"/>
    <x v="0"/>
    <x v="0"/>
    <x v="7"/>
    <x v="334"/>
    <x v="0"/>
    <x v="0"/>
    <s v="Tesseramento"/>
    <x v="1"/>
    <x v="4"/>
    <x v="0"/>
    <m/>
  </r>
  <r>
    <n v="4885"/>
    <x v="0"/>
    <x v="0"/>
    <x v="0"/>
    <x v="0"/>
    <x v="7"/>
    <x v="334"/>
    <x v="0"/>
    <x v="0"/>
    <s v="Tesseramento"/>
    <x v="1"/>
    <x v="0"/>
    <x v="0"/>
    <m/>
  </r>
  <r>
    <n v="156514"/>
    <x v="0"/>
    <x v="0"/>
    <x v="0"/>
    <x v="0"/>
    <x v="7"/>
    <x v="334"/>
    <x v="0"/>
    <x v="0"/>
    <s v="Tesseramento"/>
    <x v="1"/>
    <x v="0"/>
    <x v="0"/>
    <m/>
  </r>
  <r>
    <n v="89924"/>
    <x v="0"/>
    <x v="0"/>
    <x v="0"/>
    <x v="0"/>
    <x v="7"/>
    <x v="334"/>
    <x v="0"/>
    <x v="1"/>
    <s v="Tesseramento"/>
    <x v="1"/>
    <x v="4"/>
    <x v="0"/>
    <m/>
  </r>
  <r>
    <n v="66232"/>
    <x v="0"/>
    <x v="0"/>
    <x v="0"/>
    <x v="0"/>
    <x v="7"/>
    <x v="334"/>
    <x v="0"/>
    <x v="0"/>
    <s v="Tesseramento"/>
    <x v="1"/>
    <x v="4"/>
    <x v="0"/>
    <m/>
  </r>
  <r>
    <n v="115860"/>
    <x v="0"/>
    <x v="0"/>
    <x v="0"/>
    <x v="0"/>
    <x v="7"/>
    <x v="334"/>
    <x v="0"/>
    <x v="0"/>
    <s v="Tesseramento"/>
    <x v="1"/>
    <x v="4"/>
    <x v="0"/>
    <m/>
  </r>
  <r>
    <n v="4893"/>
    <x v="0"/>
    <x v="0"/>
    <x v="0"/>
    <x v="0"/>
    <x v="7"/>
    <x v="334"/>
    <x v="0"/>
    <x v="0"/>
    <s v="Tesseramento"/>
    <x v="1"/>
    <x v="4"/>
    <x v="0"/>
    <m/>
  </r>
  <r>
    <n v="183853"/>
    <x v="0"/>
    <x v="0"/>
    <x v="0"/>
    <x v="0"/>
    <x v="12"/>
    <x v="133"/>
    <x v="0"/>
    <x v="0"/>
    <s v="Tesseramento"/>
    <x v="0"/>
    <x v="0"/>
    <x v="0"/>
    <m/>
  </r>
  <r>
    <n v="4892"/>
    <x v="0"/>
    <x v="0"/>
    <x v="0"/>
    <x v="0"/>
    <x v="7"/>
    <x v="334"/>
    <x v="0"/>
    <x v="0"/>
    <s v="Tesseramento"/>
    <x v="1"/>
    <x v="0"/>
    <x v="0"/>
    <m/>
  </r>
  <r>
    <n v="39307"/>
    <x v="0"/>
    <x v="0"/>
    <x v="0"/>
    <x v="0"/>
    <x v="7"/>
    <x v="334"/>
    <x v="0"/>
    <x v="1"/>
    <s v="Tesseramento"/>
    <x v="1"/>
    <x v="0"/>
    <x v="0"/>
    <m/>
  </r>
  <r>
    <n v="4891"/>
    <x v="0"/>
    <x v="0"/>
    <x v="0"/>
    <x v="0"/>
    <x v="7"/>
    <x v="334"/>
    <x v="0"/>
    <x v="0"/>
    <s v="Tesseramento"/>
    <x v="1"/>
    <x v="1"/>
    <x v="0"/>
    <m/>
  </r>
  <r>
    <n v="4395"/>
    <x v="0"/>
    <x v="0"/>
    <x v="0"/>
    <x v="0"/>
    <x v="7"/>
    <x v="334"/>
    <x v="0"/>
    <x v="1"/>
    <s v="Tesseramento"/>
    <x v="1"/>
    <x v="3"/>
    <x v="0"/>
    <m/>
  </r>
  <r>
    <n v="37758"/>
    <x v="0"/>
    <x v="0"/>
    <x v="0"/>
    <x v="0"/>
    <x v="7"/>
    <x v="334"/>
    <x v="0"/>
    <x v="0"/>
    <s v="Tesseramento"/>
    <x v="1"/>
    <x v="3"/>
    <x v="0"/>
    <m/>
  </r>
  <r>
    <n v="108257"/>
    <x v="0"/>
    <x v="0"/>
    <x v="0"/>
    <x v="0"/>
    <x v="7"/>
    <x v="334"/>
    <x v="0"/>
    <x v="0"/>
    <s v="Tesseramento"/>
    <x v="1"/>
    <x v="1"/>
    <x v="0"/>
    <m/>
  </r>
  <r>
    <n v="234974"/>
    <x v="0"/>
    <x v="0"/>
    <x v="1"/>
    <x v="1"/>
    <x v="7"/>
    <x v="288"/>
    <x v="0"/>
    <x v="0"/>
    <s v="Tesseramento"/>
    <x v="3"/>
    <x v="4"/>
    <x v="0"/>
    <m/>
  </r>
  <r>
    <n v="43941"/>
    <x v="0"/>
    <x v="0"/>
    <x v="0"/>
    <x v="0"/>
    <x v="7"/>
    <x v="334"/>
    <x v="0"/>
    <x v="1"/>
    <s v="Tesseramento"/>
    <x v="1"/>
    <x v="4"/>
    <x v="0"/>
    <m/>
  </r>
  <r>
    <n v="219104"/>
    <x v="0"/>
    <x v="0"/>
    <x v="0"/>
    <x v="0"/>
    <x v="11"/>
    <x v="24"/>
    <x v="0"/>
    <x v="1"/>
    <s v="Tesseramento"/>
    <x v="1"/>
    <x v="0"/>
    <x v="0"/>
    <m/>
  </r>
  <r>
    <n v="141889"/>
    <x v="0"/>
    <x v="0"/>
    <x v="0"/>
    <x v="0"/>
    <x v="1"/>
    <x v="324"/>
    <x v="0"/>
    <x v="1"/>
    <s v="Tesseramento"/>
    <x v="1"/>
    <x v="4"/>
    <x v="0"/>
    <m/>
  </r>
  <r>
    <n v="190485"/>
    <x v="1"/>
    <x v="0"/>
    <x v="0"/>
    <x v="0"/>
    <x v="11"/>
    <x v="24"/>
    <x v="0"/>
    <x v="1"/>
    <s v="Tesseramento"/>
    <x v="1"/>
    <x v="5"/>
    <x v="0"/>
    <m/>
  </r>
  <r>
    <n v="205398"/>
    <x v="1"/>
    <x v="0"/>
    <x v="0"/>
    <x v="1"/>
    <x v="11"/>
    <x v="24"/>
    <x v="0"/>
    <x v="1"/>
    <s v="Tesseramento"/>
    <x v="1"/>
    <x v="5"/>
    <x v="0"/>
    <m/>
  </r>
  <r>
    <n v="49355"/>
    <x v="0"/>
    <x v="0"/>
    <x v="0"/>
    <x v="0"/>
    <x v="7"/>
    <x v="288"/>
    <x v="0"/>
    <x v="0"/>
    <s v="Tesseramento"/>
    <x v="3"/>
    <x v="1"/>
    <x v="0"/>
    <m/>
  </r>
  <r>
    <n v="222113"/>
    <x v="0"/>
    <x v="0"/>
    <x v="0"/>
    <x v="1"/>
    <x v="7"/>
    <x v="288"/>
    <x v="0"/>
    <x v="0"/>
    <s v="Tesseramento"/>
    <x v="3"/>
    <x v="0"/>
    <x v="0"/>
    <m/>
  </r>
  <r>
    <n v="69821"/>
    <x v="0"/>
    <x v="0"/>
    <x v="0"/>
    <x v="0"/>
    <x v="7"/>
    <x v="288"/>
    <x v="0"/>
    <x v="0"/>
    <s v="Tesseramento"/>
    <x v="3"/>
    <x v="4"/>
    <x v="0"/>
    <m/>
  </r>
  <r>
    <n v="33833"/>
    <x v="0"/>
    <x v="0"/>
    <x v="0"/>
    <x v="0"/>
    <x v="11"/>
    <x v="130"/>
    <x v="0"/>
    <x v="0"/>
    <s v="Tesseramento"/>
    <x v="1"/>
    <x v="3"/>
    <x v="0"/>
    <m/>
  </r>
  <r>
    <n v="68712"/>
    <x v="0"/>
    <x v="0"/>
    <x v="0"/>
    <x v="0"/>
    <x v="1"/>
    <x v="324"/>
    <x v="0"/>
    <x v="0"/>
    <s v="Tesseramento"/>
    <x v="1"/>
    <x v="4"/>
    <x v="0"/>
    <m/>
  </r>
  <r>
    <n v="234973"/>
    <x v="1"/>
    <x v="1"/>
    <x v="1"/>
    <x v="3"/>
    <x v="7"/>
    <x v="288"/>
    <x v="0"/>
    <x v="0"/>
    <s v="Tesseramento"/>
    <x v="3"/>
    <x v="5"/>
    <x v="0"/>
    <m/>
  </r>
  <r>
    <n v="73681"/>
    <x v="0"/>
    <x v="0"/>
    <x v="0"/>
    <x v="0"/>
    <x v="11"/>
    <x v="130"/>
    <x v="0"/>
    <x v="1"/>
    <s v="Tesseramento"/>
    <x v="1"/>
    <x v="3"/>
    <x v="0"/>
    <m/>
  </r>
  <r>
    <n v="214690"/>
    <x v="0"/>
    <x v="0"/>
    <x v="0"/>
    <x v="1"/>
    <x v="12"/>
    <x v="314"/>
    <x v="0"/>
    <x v="1"/>
    <s v="Tesseramento"/>
    <x v="0"/>
    <x v="3"/>
    <x v="0"/>
    <m/>
  </r>
  <r>
    <n v="7411"/>
    <x v="0"/>
    <x v="0"/>
    <x v="0"/>
    <x v="1"/>
    <x v="9"/>
    <x v="19"/>
    <x v="0"/>
    <x v="1"/>
    <s v="Tesseramento"/>
    <x v="1"/>
    <x v="4"/>
    <x v="0"/>
    <m/>
  </r>
  <r>
    <n v="49142"/>
    <x v="0"/>
    <x v="0"/>
    <x v="2"/>
    <x v="0"/>
    <x v="7"/>
    <x v="45"/>
    <x v="0"/>
    <x v="0"/>
    <s v="Tesseramento"/>
    <x v="1"/>
    <x v="4"/>
    <x v="0"/>
    <m/>
  </r>
  <r>
    <n v="154723"/>
    <x v="0"/>
    <x v="0"/>
    <x v="0"/>
    <x v="0"/>
    <x v="11"/>
    <x v="130"/>
    <x v="0"/>
    <x v="0"/>
    <s v="Tesseramento"/>
    <x v="1"/>
    <x v="0"/>
    <x v="0"/>
    <m/>
  </r>
  <r>
    <n v="30830"/>
    <x v="0"/>
    <x v="0"/>
    <x v="0"/>
    <x v="0"/>
    <x v="9"/>
    <x v="19"/>
    <x v="0"/>
    <x v="0"/>
    <s v="Tesseramento"/>
    <x v="1"/>
    <x v="3"/>
    <x v="0"/>
    <m/>
  </r>
  <r>
    <n v="75729"/>
    <x v="0"/>
    <x v="0"/>
    <x v="2"/>
    <x v="0"/>
    <x v="7"/>
    <x v="45"/>
    <x v="0"/>
    <x v="1"/>
    <s v="Tesseramento"/>
    <x v="1"/>
    <x v="3"/>
    <x v="0"/>
    <m/>
  </r>
  <r>
    <n v="141421"/>
    <x v="0"/>
    <x v="0"/>
    <x v="0"/>
    <x v="0"/>
    <x v="11"/>
    <x v="130"/>
    <x v="0"/>
    <x v="1"/>
    <s v="Tesseramento"/>
    <x v="1"/>
    <x v="4"/>
    <x v="0"/>
    <m/>
  </r>
  <r>
    <n v="73682"/>
    <x v="0"/>
    <x v="0"/>
    <x v="0"/>
    <x v="0"/>
    <x v="11"/>
    <x v="130"/>
    <x v="0"/>
    <x v="1"/>
    <s v="Tesseramento"/>
    <x v="1"/>
    <x v="3"/>
    <x v="0"/>
    <m/>
  </r>
  <r>
    <n v="227492"/>
    <x v="1"/>
    <x v="0"/>
    <x v="0"/>
    <x v="1"/>
    <x v="11"/>
    <x v="130"/>
    <x v="0"/>
    <x v="0"/>
    <s v="Tesseramento"/>
    <x v="1"/>
    <x v="7"/>
    <x v="0"/>
    <m/>
  </r>
  <r>
    <n v="217179"/>
    <x v="1"/>
    <x v="0"/>
    <x v="0"/>
    <x v="1"/>
    <x v="11"/>
    <x v="130"/>
    <x v="0"/>
    <x v="0"/>
    <s v="Tesseramento"/>
    <x v="1"/>
    <x v="6"/>
    <x v="0"/>
    <m/>
  </r>
  <r>
    <n v="181325"/>
    <x v="0"/>
    <x v="0"/>
    <x v="0"/>
    <x v="0"/>
    <x v="11"/>
    <x v="130"/>
    <x v="0"/>
    <x v="0"/>
    <s v="Tesseramento"/>
    <x v="1"/>
    <x v="3"/>
    <x v="0"/>
    <m/>
  </r>
  <r>
    <n v="187996"/>
    <x v="0"/>
    <x v="0"/>
    <x v="0"/>
    <x v="0"/>
    <x v="9"/>
    <x v="19"/>
    <x v="0"/>
    <x v="1"/>
    <s v="Tesseramento"/>
    <x v="1"/>
    <x v="3"/>
    <x v="0"/>
    <m/>
  </r>
  <r>
    <n v="169959"/>
    <x v="0"/>
    <x v="0"/>
    <x v="0"/>
    <x v="0"/>
    <x v="9"/>
    <x v="19"/>
    <x v="0"/>
    <x v="0"/>
    <s v="Tesseramento"/>
    <x v="1"/>
    <x v="3"/>
    <x v="0"/>
    <m/>
  </r>
  <r>
    <n v="75491"/>
    <x v="0"/>
    <x v="0"/>
    <x v="0"/>
    <x v="0"/>
    <x v="9"/>
    <x v="19"/>
    <x v="0"/>
    <x v="0"/>
    <s v="Tesseramento"/>
    <x v="1"/>
    <x v="3"/>
    <x v="0"/>
    <m/>
  </r>
  <r>
    <n v="75489"/>
    <x v="0"/>
    <x v="0"/>
    <x v="0"/>
    <x v="0"/>
    <x v="9"/>
    <x v="19"/>
    <x v="0"/>
    <x v="1"/>
    <s v="Tesseramento"/>
    <x v="1"/>
    <x v="4"/>
    <x v="0"/>
    <m/>
  </r>
  <r>
    <n v="133720"/>
    <x v="0"/>
    <x v="0"/>
    <x v="0"/>
    <x v="0"/>
    <x v="9"/>
    <x v="19"/>
    <x v="0"/>
    <x v="0"/>
    <s v="Tesseramento"/>
    <x v="1"/>
    <x v="0"/>
    <x v="0"/>
    <m/>
  </r>
  <r>
    <n v="208640"/>
    <x v="1"/>
    <x v="0"/>
    <x v="0"/>
    <x v="0"/>
    <x v="9"/>
    <x v="19"/>
    <x v="0"/>
    <x v="0"/>
    <s v="Tesseramento"/>
    <x v="1"/>
    <x v="7"/>
    <x v="0"/>
    <m/>
  </r>
  <r>
    <n v="145156"/>
    <x v="0"/>
    <x v="0"/>
    <x v="0"/>
    <x v="0"/>
    <x v="9"/>
    <x v="19"/>
    <x v="0"/>
    <x v="0"/>
    <s v="Tesseramento"/>
    <x v="1"/>
    <x v="0"/>
    <x v="0"/>
    <m/>
  </r>
  <r>
    <n v="68416"/>
    <x v="0"/>
    <x v="0"/>
    <x v="0"/>
    <x v="0"/>
    <x v="11"/>
    <x v="130"/>
    <x v="0"/>
    <x v="1"/>
    <s v="Tesseramento"/>
    <x v="1"/>
    <x v="0"/>
    <x v="0"/>
    <m/>
  </r>
  <r>
    <n v="93741"/>
    <x v="0"/>
    <x v="0"/>
    <x v="0"/>
    <x v="0"/>
    <x v="11"/>
    <x v="130"/>
    <x v="0"/>
    <x v="0"/>
    <s v="Tesseramento"/>
    <x v="1"/>
    <x v="0"/>
    <x v="0"/>
    <m/>
  </r>
  <r>
    <n v="154656"/>
    <x v="1"/>
    <x v="0"/>
    <x v="0"/>
    <x v="0"/>
    <x v="11"/>
    <x v="130"/>
    <x v="0"/>
    <x v="0"/>
    <s v="Tesseramento"/>
    <x v="1"/>
    <x v="6"/>
    <x v="0"/>
    <s v="B"/>
  </r>
  <r>
    <n v="177878"/>
    <x v="0"/>
    <x v="0"/>
    <x v="0"/>
    <x v="0"/>
    <x v="11"/>
    <x v="130"/>
    <x v="0"/>
    <x v="0"/>
    <s v="Tesseramento"/>
    <x v="1"/>
    <x v="0"/>
    <x v="0"/>
    <m/>
  </r>
  <r>
    <n v="135317"/>
    <x v="0"/>
    <x v="0"/>
    <x v="0"/>
    <x v="0"/>
    <x v="11"/>
    <x v="130"/>
    <x v="0"/>
    <x v="0"/>
    <s v="Tesseramento"/>
    <x v="1"/>
    <x v="1"/>
    <x v="0"/>
    <m/>
  </r>
  <r>
    <n v="62802"/>
    <x v="0"/>
    <x v="0"/>
    <x v="0"/>
    <x v="0"/>
    <x v="11"/>
    <x v="130"/>
    <x v="0"/>
    <x v="0"/>
    <s v="Tesseramento"/>
    <x v="1"/>
    <x v="3"/>
    <x v="0"/>
    <m/>
  </r>
  <r>
    <n v="73686"/>
    <x v="0"/>
    <x v="0"/>
    <x v="0"/>
    <x v="1"/>
    <x v="11"/>
    <x v="130"/>
    <x v="0"/>
    <x v="1"/>
    <s v="Tesseramento"/>
    <x v="1"/>
    <x v="4"/>
    <x v="0"/>
    <m/>
  </r>
  <r>
    <n v="205188"/>
    <x v="0"/>
    <x v="0"/>
    <x v="0"/>
    <x v="0"/>
    <x v="11"/>
    <x v="130"/>
    <x v="0"/>
    <x v="0"/>
    <s v="Tesseramento"/>
    <x v="1"/>
    <x v="1"/>
    <x v="0"/>
    <m/>
  </r>
  <r>
    <n v="204372"/>
    <x v="0"/>
    <x v="0"/>
    <x v="0"/>
    <x v="0"/>
    <x v="11"/>
    <x v="130"/>
    <x v="0"/>
    <x v="0"/>
    <s v="Tesseramento"/>
    <x v="1"/>
    <x v="1"/>
    <x v="0"/>
    <m/>
  </r>
  <r>
    <n v="161634"/>
    <x v="0"/>
    <x v="0"/>
    <x v="0"/>
    <x v="0"/>
    <x v="11"/>
    <x v="130"/>
    <x v="0"/>
    <x v="1"/>
    <s v="Tesseramento"/>
    <x v="1"/>
    <x v="4"/>
    <x v="0"/>
    <m/>
  </r>
  <r>
    <n v="228176"/>
    <x v="0"/>
    <x v="0"/>
    <x v="0"/>
    <x v="0"/>
    <x v="11"/>
    <x v="130"/>
    <x v="0"/>
    <x v="1"/>
    <s v="Tesseramento"/>
    <x v="1"/>
    <x v="0"/>
    <x v="0"/>
    <m/>
  </r>
  <r>
    <n v="122104"/>
    <x v="0"/>
    <x v="0"/>
    <x v="0"/>
    <x v="0"/>
    <x v="1"/>
    <x v="324"/>
    <x v="0"/>
    <x v="1"/>
    <s v="Tesseramento"/>
    <x v="1"/>
    <x v="3"/>
    <x v="0"/>
    <m/>
  </r>
  <r>
    <n v="141422"/>
    <x v="0"/>
    <x v="0"/>
    <x v="0"/>
    <x v="0"/>
    <x v="11"/>
    <x v="130"/>
    <x v="0"/>
    <x v="0"/>
    <s v="Tesseramento"/>
    <x v="1"/>
    <x v="4"/>
    <x v="0"/>
    <m/>
  </r>
  <r>
    <n v="217032"/>
    <x v="0"/>
    <x v="0"/>
    <x v="0"/>
    <x v="0"/>
    <x v="1"/>
    <x v="324"/>
    <x v="0"/>
    <x v="1"/>
    <s v="Tesseramento"/>
    <x v="1"/>
    <x v="1"/>
    <x v="0"/>
    <m/>
  </r>
  <r>
    <n v="235237"/>
    <x v="1"/>
    <x v="0"/>
    <x v="1"/>
    <x v="2"/>
    <x v="11"/>
    <x v="130"/>
    <x v="0"/>
    <x v="0"/>
    <s v="Tesseramento"/>
    <x v="1"/>
    <x v="5"/>
    <x v="0"/>
    <m/>
  </r>
  <r>
    <n v="42562"/>
    <x v="0"/>
    <x v="0"/>
    <x v="0"/>
    <x v="0"/>
    <x v="11"/>
    <x v="366"/>
    <x v="0"/>
    <x v="0"/>
    <s v="Tesseramento"/>
    <x v="4"/>
    <x v="0"/>
    <x v="0"/>
    <m/>
  </r>
  <r>
    <n v="204799"/>
    <x v="0"/>
    <x v="0"/>
    <x v="0"/>
    <x v="1"/>
    <x v="11"/>
    <x v="366"/>
    <x v="0"/>
    <x v="0"/>
    <s v="Tesseramento"/>
    <x v="4"/>
    <x v="3"/>
    <x v="0"/>
    <m/>
  </r>
  <r>
    <n v="122890"/>
    <x v="0"/>
    <x v="0"/>
    <x v="0"/>
    <x v="0"/>
    <x v="11"/>
    <x v="366"/>
    <x v="0"/>
    <x v="0"/>
    <s v="Tesseramento"/>
    <x v="4"/>
    <x v="1"/>
    <x v="0"/>
    <m/>
  </r>
  <r>
    <n v="135056"/>
    <x v="0"/>
    <x v="0"/>
    <x v="0"/>
    <x v="0"/>
    <x v="1"/>
    <x v="324"/>
    <x v="0"/>
    <x v="1"/>
    <s v="Tesseramento"/>
    <x v="1"/>
    <x v="4"/>
    <x v="0"/>
    <m/>
  </r>
  <r>
    <n v="205463"/>
    <x v="0"/>
    <x v="0"/>
    <x v="0"/>
    <x v="0"/>
    <x v="1"/>
    <x v="324"/>
    <x v="0"/>
    <x v="0"/>
    <s v="Tesseramento"/>
    <x v="1"/>
    <x v="0"/>
    <x v="0"/>
    <m/>
  </r>
  <r>
    <n v="144726"/>
    <x v="0"/>
    <x v="0"/>
    <x v="0"/>
    <x v="0"/>
    <x v="1"/>
    <x v="324"/>
    <x v="0"/>
    <x v="0"/>
    <s v="Tesseramento"/>
    <x v="1"/>
    <x v="0"/>
    <x v="0"/>
    <m/>
  </r>
  <r>
    <n v="72651"/>
    <x v="0"/>
    <x v="0"/>
    <x v="0"/>
    <x v="0"/>
    <x v="1"/>
    <x v="324"/>
    <x v="0"/>
    <x v="0"/>
    <s v="Tesseramento"/>
    <x v="1"/>
    <x v="3"/>
    <x v="0"/>
    <m/>
  </r>
  <r>
    <n v="217033"/>
    <x v="0"/>
    <x v="0"/>
    <x v="0"/>
    <x v="0"/>
    <x v="1"/>
    <x v="324"/>
    <x v="0"/>
    <x v="0"/>
    <s v="Tesseramento"/>
    <x v="1"/>
    <x v="1"/>
    <x v="0"/>
    <m/>
  </r>
  <r>
    <n v="88374"/>
    <x v="0"/>
    <x v="0"/>
    <x v="0"/>
    <x v="1"/>
    <x v="11"/>
    <x v="366"/>
    <x v="0"/>
    <x v="0"/>
    <s v="Tesseramento"/>
    <x v="4"/>
    <x v="4"/>
    <x v="0"/>
    <m/>
  </r>
  <r>
    <n v="150368"/>
    <x v="0"/>
    <x v="0"/>
    <x v="0"/>
    <x v="0"/>
    <x v="1"/>
    <x v="324"/>
    <x v="0"/>
    <x v="1"/>
    <s v="Tesseramento"/>
    <x v="1"/>
    <x v="3"/>
    <x v="0"/>
    <m/>
  </r>
  <r>
    <n v="128722"/>
    <x v="0"/>
    <x v="0"/>
    <x v="0"/>
    <x v="0"/>
    <x v="4"/>
    <x v="47"/>
    <x v="0"/>
    <x v="0"/>
    <s v="Tesseramento"/>
    <x v="0"/>
    <x v="3"/>
    <x v="0"/>
    <m/>
  </r>
  <r>
    <n v="205651"/>
    <x v="0"/>
    <x v="0"/>
    <x v="0"/>
    <x v="0"/>
    <x v="1"/>
    <x v="324"/>
    <x v="0"/>
    <x v="0"/>
    <s v="Tesseramento"/>
    <x v="1"/>
    <x v="0"/>
    <x v="0"/>
    <m/>
  </r>
  <r>
    <n v="135057"/>
    <x v="0"/>
    <x v="0"/>
    <x v="0"/>
    <x v="0"/>
    <x v="1"/>
    <x v="324"/>
    <x v="0"/>
    <x v="0"/>
    <s v="Tesseramento"/>
    <x v="1"/>
    <x v="4"/>
    <x v="0"/>
    <m/>
  </r>
  <r>
    <n v="108362"/>
    <x v="0"/>
    <x v="0"/>
    <x v="0"/>
    <x v="0"/>
    <x v="1"/>
    <x v="26"/>
    <x v="0"/>
    <x v="1"/>
    <s v="Tesseramento"/>
    <x v="1"/>
    <x v="3"/>
    <x v="0"/>
    <m/>
  </r>
  <r>
    <n v="122113"/>
    <x v="0"/>
    <x v="0"/>
    <x v="0"/>
    <x v="0"/>
    <x v="1"/>
    <x v="324"/>
    <x v="0"/>
    <x v="0"/>
    <s v="Tesseramento"/>
    <x v="1"/>
    <x v="1"/>
    <x v="0"/>
    <m/>
  </r>
  <r>
    <n v="64173"/>
    <x v="0"/>
    <x v="0"/>
    <x v="0"/>
    <x v="0"/>
    <x v="1"/>
    <x v="26"/>
    <x v="0"/>
    <x v="0"/>
    <s v="Tesseramento"/>
    <x v="1"/>
    <x v="4"/>
    <x v="0"/>
    <m/>
  </r>
  <r>
    <n v="202932"/>
    <x v="0"/>
    <x v="0"/>
    <x v="0"/>
    <x v="1"/>
    <x v="1"/>
    <x v="26"/>
    <x v="0"/>
    <x v="0"/>
    <s v="Tesseramento"/>
    <x v="1"/>
    <x v="3"/>
    <x v="0"/>
    <m/>
  </r>
  <r>
    <n v="90406"/>
    <x v="0"/>
    <x v="0"/>
    <x v="0"/>
    <x v="0"/>
    <x v="4"/>
    <x v="80"/>
    <x v="0"/>
    <x v="0"/>
    <s v="Tesseramento"/>
    <x v="1"/>
    <x v="4"/>
    <x v="0"/>
    <m/>
  </r>
  <r>
    <n v="90398"/>
    <x v="0"/>
    <x v="0"/>
    <x v="0"/>
    <x v="1"/>
    <x v="4"/>
    <x v="80"/>
    <x v="0"/>
    <x v="1"/>
    <s v="Tesseramento"/>
    <x v="1"/>
    <x v="4"/>
    <x v="0"/>
    <m/>
  </r>
  <r>
    <n v="21613"/>
    <x v="0"/>
    <x v="0"/>
    <x v="0"/>
    <x v="0"/>
    <x v="1"/>
    <x v="26"/>
    <x v="0"/>
    <x v="0"/>
    <s v="Tesseramento"/>
    <x v="1"/>
    <x v="4"/>
    <x v="0"/>
    <m/>
  </r>
  <r>
    <n v="26122"/>
    <x v="0"/>
    <x v="0"/>
    <x v="0"/>
    <x v="0"/>
    <x v="1"/>
    <x v="26"/>
    <x v="0"/>
    <x v="0"/>
    <s v="Tesseramento"/>
    <x v="1"/>
    <x v="4"/>
    <x v="0"/>
    <m/>
  </r>
  <r>
    <n v="91926"/>
    <x v="0"/>
    <x v="0"/>
    <x v="0"/>
    <x v="1"/>
    <x v="1"/>
    <x v="26"/>
    <x v="0"/>
    <x v="0"/>
    <s v="Tesseramento"/>
    <x v="1"/>
    <x v="0"/>
    <x v="0"/>
    <m/>
  </r>
  <r>
    <n v="105160"/>
    <x v="0"/>
    <x v="0"/>
    <x v="0"/>
    <x v="0"/>
    <x v="1"/>
    <x v="26"/>
    <x v="0"/>
    <x v="0"/>
    <s v="Tesseramento"/>
    <x v="1"/>
    <x v="0"/>
    <x v="0"/>
    <m/>
  </r>
  <r>
    <n v="9713"/>
    <x v="0"/>
    <x v="0"/>
    <x v="0"/>
    <x v="1"/>
    <x v="1"/>
    <x v="26"/>
    <x v="0"/>
    <x v="0"/>
    <s v="Tesseramento"/>
    <x v="1"/>
    <x v="3"/>
    <x v="0"/>
    <m/>
  </r>
  <r>
    <n v="44734"/>
    <x v="0"/>
    <x v="0"/>
    <x v="0"/>
    <x v="0"/>
    <x v="8"/>
    <x v="62"/>
    <x v="0"/>
    <x v="0"/>
    <s v="Tesseramento"/>
    <x v="1"/>
    <x v="0"/>
    <x v="0"/>
    <m/>
  </r>
  <r>
    <n v="39132"/>
    <x v="0"/>
    <x v="0"/>
    <x v="0"/>
    <x v="0"/>
    <x v="8"/>
    <x v="62"/>
    <x v="0"/>
    <x v="0"/>
    <s v="Tesseramento"/>
    <x v="1"/>
    <x v="4"/>
    <x v="0"/>
    <m/>
  </r>
  <r>
    <n v="30205"/>
    <x v="0"/>
    <x v="0"/>
    <x v="0"/>
    <x v="0"/>
    <x v="7"/>
    <x v="241"/>
    <x v="0"/>
    <x v="0"/>
    <s v="Tesseramento"/>
    <x v="0"/>
    <x v="0"/>
    <x v="0"/>
    <m/>
  </r>
  <r>
    <n v="56775"/>
    <x v="0"/>
    <x v="0"/>
    <x v="0"/>
    <x v="0"/>
    <x v="7"/>
    <x v="334"/>
    <x v="0"/>
    <x v="1"/>
    <s v="Tesseramento"/>
    <x v="1"/>
    <x v="0"/>
    <x v="0"/>
    <m/>
  </r>
  <r>
    <n v="16080"/>
    <x v="0"/>
    <x v="0"/>
    <x v="0"/>
    <x v="0"/>
    <x v="7"/>
    <x v="334"/>
    <x v="0"/>
    <x v="0"/>
    <s v="Tesseramento"/>
    <x v="1"/>
    <x v="4"/>
    <x v="0"/>
    <m/>
  </r>
  <r>
    <n v="67735"/>
    <x v="0"/>
    <x v="0"/>
    <x v="0"/>
    <x v="0"/>
    <x v="8"/>
    <x v="62"/>
    <x v="0"/>
    <x v="0"/>
    <s v="Tesseramento"/>
    <x v="1"/>
    <x v="4"/>
    <x v="0"/>
    <m/>
  </r>
  <r>
    <n v="57302"/>
    <x v="0"/>
    <x v="0"/>
    <x v="0"/>
    <x v="0"/>
    <x v="8"/>
    <x v="62"/>
    <x v="0"/>
    <x v="0"/>
    <s v="Tesseramento"/>
    <x v="1"/>
    <x v="0"/>
    <x v="0"/>
    <m/>
  </r>
  <r>
    <n v="42434"/>
    <x v="0"/>
    <x v="0"/>
    <x v="0"/>
    <x v="0"/>
    <x v="7"/>
    <x v="334"/>
    <x v="0"/>
    <x v="0"/>
    <s v="Tesseramento"/>
    <x v="1"/>
    <x v="3"/>
    <x v="0"/>
    <m/>
  </r>
  <r>
    <n v="4912"/>
    <x v="0"/>
    <x v="0"/>
    <x v="0"/>
    <x v="0"/>
    <x v="7"/>
    <x v="334"/>
    <x v="0"/>
    <x v="1"/>
    <s v="Tesseramento"/>
    <x v="1"/>
    <x v="4"/>
    <x v="0"/>
    <m/>
  </r>
  <r>
    <n v="16081"/>
    <x v="0"/>
    <x v="0"/>
    <x v="0"/>
    <x v="0"/>
    <x v="7"/>
    <x v="334"/>
    <x v="0"/>
    <x v="1"/>
    <s v="Tesseramento"/>
    <x v="1"/>
    <x v="4"/>
    <x v="0"/>
    <m/>
  </r>
  <r>
    <n v="4919"/>
    <x v="0"/>
    <x v="0"/>
    <x v="0"/>
    <x v="0"/>
    <x v="7"/>
    <x v="334"/>
    <x v="0"/>
    <x v="0"/>
    <s v="Tesseramento"/>
    <x v="1"/>
    <x v="4"/>
    <x v="0"/>
    <m/>
  </r>
  <r>
    <n v="4921"/>
    <x v="0"/>
    <x v="0"/>
    <x v="0"/>
    <x v="0"/>
    <x v="7"/>
    <x v="334"/>
    <x v="0"/>
    <x v="0"/>
    <s v="Tesseramento"/>
    <x v="1"/>
    <x v="1"/>
    <x v="0"/>
    <m/>
  </r>
  <r>
    <n v="4925"/>
    <x v="0"/>
    <x v="0"/>
    <x v="0"/>
    <x v="0"/>
    <x v="7"/>
    <x v="334"/>
    <x v="0"/>
    <x v="1"/>
    <s v="Tesseramento"/>
    <x v="1"/>
    <x v="0"/>
    <x v="0"/>
    <m/>
  </r>
  <r>
    <n v="4930"/>
    <x v="0"/>
    <x v="0"/>
    <x v="0"/>
    <x v="0"/>
    <x v="7"/>
    <x v="334"/>
    <x v="0"/>
    <x v="0"/>
    <s v="Tesseramento"/>
    <x v="1"/>
    <x v="0"/>
    <x v="0"/>
    <m/>
  </r>
  <r>
    <n v="4928"/>
    <x v="0"/>
    <x v="0"/>
    <x v="0"/>
    <x v="0"/>
    <x v="7"/>
    <x v="334"/>
    <x v="0"/>
    <x v="0"/>
    <s v="Tesseramento"/>
    <x v="1"/>
    <x v="4"/>
    <x v="0"/>
    <m/>
  </r>
  <r>
    <n v="4931"/>
    <x v="0"/>
    <x v="0"/>
    <x v="0"/>
    <x v="0"/>
    <x v="7"/>
    <x v="334"/>
    <x v="0"/>
    <x v="0"/>
    <s v="Tesseramento"/>
    <x v="1"/>
    <x v="4"/>
    <x v="0"/>
    <m/>
  </r>
  <r>
    <n v="4932"/>
    <x v="0"/>
    <x v="0"/>
    <x v="0"/>
    <x v="0"/>
    <x v="7"/>
    <x v="334"/>
    <x v="0"/>
    <x v="0"/>
    <s v="Tesseramento"/>
    <x v="1"/>
    <x v="4"/>
    <x v="0"/>
    <m/>
  </r>
  <r>
    <n v="178139"/>
    <x v="0"/>
    <x v="0"/>
    <x v="0"/>
    <x v="0"/>
    <x v="7"/>
    <x v="334"/>
    <x v="0"/>
    <x v="0"/>
    <s v="Tesseramento"/>
    <x v="1"/>
    <x v="4"/>
    <x v="0"/>
    <m/>
  </r>
  <r>
    <n v="1928"/>
    <x v="0"/>
    <x v="0"/>
    <x v="0"/>
    <x v="0"/>
    <x v="7"/>
    <x v="334"/>
    <x v="0"/>
    <x v="0"/>
    <s v="Tesseramento"/>
    <x v="1"/>
    <x v="4"/>
    <x v="0"/>
    <m/>
  </r>
  <r>
    <n v="14874"/>
    <x v="0"/>
    <x v="0"/>
    <x v="0"/>
    <x v="0"/>
    <x v="7"/>
    <x v="334"/>
    <x v="0"/>
    <x v="1"/>
    <s v="Tesseramento"/>
    <x v="1"/>
    <x v="4"/>
    <x v="0"/>
    <m/>
  </r>
  <r>
    <n v="4941"/>
    <x v="0"/>
    <x v="0"/>
    <x v="0"/>
    <x v="0"/>
    <x v="7"/>
    <x v="334"/>
    <x v="0"/>
    <x v="0"/>
    <s v="Tesseramento"/>
    <x v="1"/>
    <x v="4"/>
    <x v="0"/>
    <m/>
  </r>
  <r>
    <n v="47174"/>
    <x v="0"/>
    <x v="0"/>
    <x v="0"/>
    <x v="1"/>
    <x v="7"/>
    <x v="334"/>
    <x v="0"/>
    <x v="0"/>
    <s v="Tesseramento"/>
    <x v="1"/>
    <x v="4"/>
    <x v="0"/>
    <m/>
  </r>
  <r>
    <n v="4945"/>
    <x v="0"/>
    <x v="0"/>
    <x v="0"/>
    <x v="0"/>
    <x v="7"/>
    <x v="334"/>
    <x v="0"/>
    <x v="0"/>
    <s v="Tesseramento"/>
    <x v="1"/>
    <x v="4"/>
    <x v="0"/>
    <m/>
  </r>
  <r>
    <n v="4943"/>
    <x v="0"/>
    <x v="0"/>
    <x v="0"/>
    <x v="0"/>
    <x v="7"/>
    <x v="334"/>
    <x v="0"/>
    <x v="1"/>
    <s v="Tesseramento"/>
    <x v="1"/>
    <x v="4"/>
    <x v="0"/>
    <m/>
  </r>
  <r>
    <n v="16633"/>
    <x v="0"/>
    <x v="0"/>
    <x v="0"/>
    <x v="0"/>
    <x v="7"/>
    <x v="334"/>
    <x v="0"/>
    <x v="0"/>
    <s v="Tesseramento"/>
    <x v="1"/>
    <x v="4"/>
    <x v="0"/>
    <m/>
  </r>
  <r>
    <n v="141925"/>
    <x v="0"/>
    <x v="0"/>
    <x v="0"/>
    <x v="0"/>
    <x v="7"/>
    <x v="334"/>
    <x v="0"/>
    <x v="0"/>
    <s v="Tesseramento"/>
    <x v="1"/>
    <x v="1"/>
    <x v="0"/>
    <m/>
  </r>
  <r>
    <n v="79793"/>
    <x v="0"/>
    <x v="0"/>
    <x v="0"/>
    <x v="0"/>
    <x v="7"/>
    <x v="334"/>
    <x v="0"/>
    <x v="1"/>
    <s v="Tesseramento"/>
    <x v="1"/>
    <x v="0"/>
    <x v="0"/>
    <m/>
  </r>
  <r>
    <n v="29293"/>
    <x v="0"/>
    <x v="0"/>
    <x v="0"/>
    <x v="0"/>
    <x v="7"/>
    <x v="334"/>
    <x v="0"/>
    <x v="1"/>
    <s v="Tesseramento"/>
    <x v="1"/>
    <x v="4"/>
    <x v="0"/>
    <m/>
  </r>
  <r>
    <n v="132340"/>
    <x v="0"/>
    <x v="0"/>
    <x v="0"/>
    <x v="0"/>
    <x v="7"/>
    <x v="334"/>
    <x v="0"/>
    <x v="1"/>
    <s v="Tesseramento"/>
    <x v="1"/>
    <x v="0"/>
    <x v="0"/>
    <m/>
  </r>
  <r>
    <n v="183541"/>
    <x v="0"/>
    <x v="0"/>
    <x v="0"/>
    <x v="4"/>
    <x v="7"/>
    <x v="334"/>
    <x v="0"/>
    <x v="0"/>
    <s v="Tesseramento"/>
    <x v="1"/>
    <x v="4"/>
    <x v="0"/>
    <m/>
  </r>
  <r>
    <n v="16637"/>
    <x v="0"/>
    <x v="0"/>
    <x v="0"/>
    <x v="0"/>
    <x v="7"/>
    <x v="334"/>
    <x v="0"/>
    <x v="1"/>
    <s v="Tesseramento"/>
    <x v="1"/>
    <x v="4"/>
    <x v="0"/>
    <m/>
  </r>
  <r>
    <n v="16635"/>
    <x v="0"/>
    <x v="0"/>
    <x v="0"/>
    <x v="0"/>
    <x v="7"/>
    <x v="334"/>
    <x v="0"/>
    <x v="0"/>
    <s v="Tesseramento"/>
    <x v="1"/>
    <x v="4"/>
    <x v="0"/>
    <m/>
  </r>
  <r>
    <n v="29302"/>
    <x v="0"/>
    <x v="0"/>
    <x v="0"/>
    <x v="0"/>
    <x v="7"/>
    <x v="334"/>
    <x v="0"/>
    <x v="0"/>
    <s v="Tesseramento"/>
    <x v="1"/>
    <x v="3"/>
    <x v="0"/>
    <m/>
  </r>
  <r>
    <n v="4956"/>
    <x v="0"/>
    <x v="0"/>
    <x v="0"/>
    <x v="0"/>
    <x v="7"/>
    <x v="334"/>
    <x v="0"/>
    <x v="0"/>
    <s v="Tesseramento"/>
    <x v="1"/>
    <x v="4"/>
    <x v="0"/>
    <m/>
  </r>
  <r>
    <n v="4406"/>
    <x v="0"/>
    <x v="0"/>
    <x v="0"/>
    <x v="0"/>
    <x v="7"/>
    <x v="334"/>
    <x v="0"/>
    <x v="0"/>
    <s v="Tesseramento"/>
    <x v="1"/>
    <x v="4"/>
    <x v="0"/>
    <m/>
  </r>
  <r>
    <n v="4407"/>
    <x v="0"/>
    <x v="0"/>
    <x v="0"/>
    <x v="0"/>
    <x v="7"/>
    <x v="334"/>
    <x v="0"/>
    <x v="0"/>
    <s v="Tesseramento"/>
    <x v="1"/>
    <x v="4"/>
    <x v="0"/>
    <m/>
  </r>
  <r>
    <n v="73064"/>
    <x v="0"/>
    <x v="0"/>
    <x v="0"/>
    <x v="0"/>
    <x v="7"/>
    <x v="334"/>
    <x v="0"/>
    <x v="1"/>
    <s v="Tesseramento"/>
    <x v="1"/>
    <x v="3"/>
    <x v="0"/>
    <m/>
  </r>
  <r>
    <n v="63853"/>
    <x v="0"/>
    <x v="0"/>
    <x v="0"/>
    <x v="0"/>
    <x v="7"/>
    <x v="334"/>
    <x v="0"/>
    <x v="0"/>
    <s v="Tesseramento"/>
    <x v="1"/>
    <x v="3"/>
    <x v="0"/>
    <m/>
  </r>
  <r>
    <n v="31350"/>
    <x v="0"/>
    <x v="0"/>
    <x v="0"/>
    <x v="0"/>
    <x v="7"/>
    <x v="334"/>
    <x v="0"/>
    <x v="0"/>
    <s v="Tesseramento"/>
    <x v="1"/>
    <x v="4"/>
    <x v="0"/>
    <m/>
  </r>
  <r>
    <n v="1650"/>
    <x v="0"/>
    <x v="0"/>
    <x v="0"/>
    <x v="0"/>
    <x v="7"/>
    <x v="334"/>
    <x v="0"/>
    <x v="0"/>
    <s v="Tesseramento"/>
    <x v="1"/>
    <x v="3"/>
    <x v="0"/>
    <m/>
  </r>
  <r>
    <n v="84638"/>
    <x v="0"/>
    <x v="0"/>
    <x v="0"/>
    <x v="0"/>
    <x v="7"/>
    <x v="334"/>
    <x v="0"/>
    <x v="1"/>
    <s v="Tesseramento"/>
    <x v="1"/>
    <x v="4"/>
    <x v="0"/>
    <m/>
  </r>
  <r>
    <n v="53460"/>
    <x v="0"/>
    <x v="0"/>
    <x v="0"/>
    <x v="0"/>
    <x v="7"/>
    <x v="334"/>
    <x v="0"/>
    <x v="0"/>
    <s v="Tesseramento"/>
    <x v="1"/>
    <x v="3"/>
    <x v="0"/>
    <m/>
  </r>
  <r>
    <n v="161410"/>
    <x v="0"/>
    <x v="0"/>
    <x v="0"/>
    <x v="0"/>
    <x v="7"/>
    <x v="334"/>
    <x v="0"/>
    <x v="1"/>
    <s v="Tesseramento"/>
    <x v="1"/>
    <x v="0"/>
    <x v="0"/>
    <m/>
  </r>
  <r>
    <n v="204479"/>
    <x v="0"/>
    <x v="0"/>
    <x v="0"/>
    <x v="0"/>
    <x v="7"/>
    <x v="334"/>
    <x v="0"/>
    <x v="0"/>
    <s v="Tesseramento"/>
    <x v="1"/>
    <x v="0"/>
    <x v="0"/>
    <m/>
  </r>
  <r>
    <n v="5843"/>
    <x v="0"/>
    <x v="0"/>
    <x v="0"/>
    <x v="0"/>
    <x v="7"/>
    <x v="334"/>
    <x v="0"/>
    <x v="1"/>
    <s v="Tesseramento"/>
    <x v="1"/>
    <x v="0"/>
    <x v="0"/>
    <m/>
  </r>
  <r>
    <n v="110954"/>
    <x v="0"/>
    <x v="0"/>
    <x v="0"/>
    <x v="1"/>
    <x v="1"/>
    <x v="324"/>
    <x v="0"/>
    <x v="1"/>
    <s v="Tesseramento"/>
    <x v="1"/>
    <x v="3"/>
    <x v="0"/>
    <m/>
  </r>
  <r>
    <n v="4965"/>
    <x v="0"/>
    <x v="0"/>
    <x v="0"/>
    <x v="0"/>
    <x v="7"/>
    <x v="334"/>
    <x v="0"/>
    <x v="0"/>
    <s v="Tesseramento"/>
    <x v="1"/>
    <x v="0"/>
    <x v="0"/>
    <m/>
  </r>
  <r>
    <n v="50086"/>
    <x v="0"/>
    <x v="0"/>
    <x v="0"/>
    <x v="0"/>
    <x v="7"/>
    <x v="334"/>
    <x v="0"/>
    <x v="1"/>
    <s v="Tesseramento"/>
    <x v="1"/>
    <x v="0"/>
    <x v="0"/>
    <m/>
  </r>
  <r>
    <n v="98856"/>
    <x v="0"/>
    <x v="0"/>
    <x v="0"/>
    <x v="0"/>
    <x v="7"/>
    <x v="334"/>
    <x v="0"/>
    <x v="0"/>
    <s v="Tesseramento"/>
    <x v="1"/>
    <x v="0"/>
    <x v="0"/>
    <m/>
  </r>
  <r>
    <n v="126521"/>
    <x v="0"/>
    <x v="0"/>
    <x v="0"/>
    <x v="0"/>
    <x v="1"/>
    <x v="324"/>
    <x v="0"/>
    <x v="0"/>
    <s v="Tesseramento"/>
    <x v="1"/>
    <x v="4"/>
    <x v="0"/>
    <m/>
  </r>
  <r>
    <n v="123452"/>
    <x v="0"/>
    <x v="0"/>
    <x v="0"/>
    <x v="0"/>
    <x v="7"/>
    <x v="334"/>
    <x v="0"/>
    <x v="1"/>
    <s v="Tesseramento"/>
    <x v="1"/>
    <x v="0"/>
    <x v="0"/>
    <m/>
  </r>
  <r>
    <n v="4969"/>
    <x v="0"/>
    <x v="0"/>
    <x v="0"/>
    <x v="0"/>
    <x v="7"/>
    <x v="334"/>
    <x v="0"/>
    <x v="0"/>
    <s v="Tesseramento"/>
    <x v="1"/>
    <x v="4"/>
    <x v="0"/>
    <m/>
  </r>
  <r>
    <n v="36301"/>
    <x v="0"/>
    <x v="0"/>
    <x v="0"/>
    <x v="0"/>
    <x v="1"/>
    <x v="324"/>
    <x v="0"/>
    <x v="0"/>
    <s v="Tesseramento"/>
    <x v="1"/>
    <x v="4"/>
    <x v="0"/>
    <m/>
  </r>
  <r>
    <n v="29454"/>
    <x v="0"/>
    <x v="0"/>
    <x v="0"/>
    <x v="0"/>
    <x v="7"/>
    <x v="334"/>
    <x v="0"/>
    <x v="1"/>
    <s v="Tesseramento"/>
    <x v="1"/>
    <x v="4"/>
    <x v="0"/>
    <m/>
  </r>
  <r>
    <n v="566"/>
    <x v="0"/>
    <x v="0"/>
    <x v="0"/>
    <x v="0"/>
    <x v="7"/>
    <x v="334"/>
    <x v="0"/>
    <x v="0"/>
    <s v="Tesseramento"/>
    <x v="1"/>
    <x v="4"/>
    <x v="0"/>
    <m/>
  </r>
  <r>
    <n v="4971"/>
    <x v="0"/>
    <x v="0"/>
    <x v="0"/>
    <x v="0"/>
    <x v="7"/>
    <x v="334"/>
    <x v="0"/>
    <x v="1"/>
    <s v="Tesseramento"/>
    <x v="1"/>
    <x v="4"/>
    <x v="0"/>
    <m/>
  </r>
  <r>
    <n v="4970"/>
    <x v="0"/>
    <x v="0"/>
    <x v="0"/>
    <x v="0"/>
    <x v="7"/>
    <x v="334"/>
    <x v="0"/>
    <x v="0"/>
    <s v="Tesseramento"/>
    <x v="1"/>
    <x v="4"/>
    <x v="0"/>
    <m/>
  </r>
  <r>
    <n v="28788"/>
    <x v="0"/>
    <x v="0"/>
    <x v="0"/>
    <x v="0"/>
    <x v="7"/>
    <x v="334"/>
    <x v="0"/>
    <x v="0"/>
    <s v="Tesseramento"/>
    <x v="1"/>
    <x v="0"/>
    <x v="0"/>
    <m/>
  </r>
  <r>
    <n v="161411"/>
    <x v="0"/>
    <x v="0"/>
    <x v="0"/>
    <x v="0"/>
    <x v="7"/>
    <x v="334"/>
    <x v="0"/>
    <x v="0"/>
    <s v="Tesseramento"/>
    <x v="1"/>
    <x v="1"/>
    <x v="0"/>
    <m/>
  </r>
  <r>
    <n v="35855"/>
    <x v="0"/>
    <x v="0"/>
    <x v="0"/>
    <x v="0"/>
    <x v="7"/>
    <x v="334"/>
    <x v="0"/>
    <x v="0"/>
    <s v="Tesseramento"/>
    <x v="1"/>
    <x v="4"/>
    <x v="0"/>
    <m/>
  </r>
  <r>
    <n v="4978"/>
    <x v="0"/>
    <x v="0"/>
    <x v="0"/>
    <x v="0"/>
    <x v="7"/>
    <x v="334"/>
    <x v="0"/>
    <x v="0"/>
    <s v="Tesseramento"/>
    <x v="1"/>
    <x v="4"/>
    <x v="0"/>
    <m/>
  </r>
  <r>
    <n v="69591"/>
    <x v="0"/>
    <x v="0"/>
    <x v="0"/>
    <x v="0"/>
    <x v="7"/>
    <x v="334"/>
    <x v="0"/>
    <x v="1"/>
    <s v="Tesseramento"/>
    <x v="1"/>
    <x v="3"/>
    <x v="0"/>
    <m/>
  </r>
  <r>
    <n v="4977"/>
    <x v="0"/>
    <x v="0"/>
    <x v="0"/>
    <x v="0"/>
    <x v="7"/>
    <x v="334"/>
    <x v="0"/>
    <x v="1"/>
    <s v="Tesseramento"/>
    <x v="1"/>
    <x v="4"/>
    <x v="0"/>
    <m/>
  </r>
  <r>
    <n v="69592"/>
    <x v="0"/>
    <x v="0"/>
    <x v="0"/>
    <x v="0"/>
    <x v="7"/>
    <x v="334"/>
    <x v="0"/>
    <x v="0"/>
    <s v="Tesseramento"/>
    <x v="1"/>
    <x v="1"/>
    <x v="0"/>
    <m/>
  </r>
  <r>
    <n v="52023"/>
    <x v="0"/>
    <x v="0"/>
    <x v="0"/>
    <x v="0"/>
    <x v="7"/>
    <x v="334"/>
    <x v="0"/>
    <x v="0"/>
    <s v="Tesseramento"/>
    <x v="1"/>
    <x v="3"/>
    <x v="0"/>
    <m/>
  </r>
  <r>
    <n v="4983"/>
    <x v="0"/>
    <x v="0"/>
    <x v="0"/>
    <x v="0"/>
    <x v="7"/>
    <x v="334"/>
    <x v="0"/>
    <x v="1"/>
    <s v="Tesseramento"/>
    <x v="1"/>
    <x v="4"/>
    <x v="0"/>
    <m/>
  </r>
  <r>
    <n v="4981"/>
    <x v="0"/>
    <x v="0"/>
    <x v="0"/>
    <x v="0"/>
    <x v="7"/>
    <x v="334"/>
    <x v="0"/>
    <x v="1"/>
    <s v="Tesseramento"/>
    <x v="1"/>
    <x v="3"/>
    <x v="0"/>
    <m/>
  </r>
  <r>
    <n v="4982"/>
    <x v="0"/>
    <x v="0"/>
    <x v="0"/>
    <x v="0"/>
    <x v="7"/>
    <x v="334"/>
    <x v="0"/>
    <x v="0"/>
    <s v="Tesseramento"/>
    <x v="1"/>
    <x v="4"/>
    <x v="0"/>
    <m/>
  </r>
  <r>
    <n v="96175"/>
    <x v="0"/>
    <x v="0"/>
    <x v="0"/>
    <x v="0"/>
    <x v="7"/>
    <x v="334"/>
    <x v="0"/>
    <x v="0"/>
    <s v="Tesseramento"/>
    <x v="1"/>
    <x v="1"/>
    <x v="0"/>
    <m/>
  </r>
  <r>
    <n v="13138"/>
    <x v="0"/>
    <x v="0"/>
    <x v="0"/>
    <x v="0"/>
    <x v="7"/>
    <x v="334"/>
    <x v="0"/>
    <x v="0"/>
    <s v="Tesseramento"/>
    <x v="1"/>
    <x v="0"/>
    <x v="0"/>
    <m/>
  </r>
  <r>
    <n v="13137"/>
    <x v="0"/>
    <x v="0"/>
    <x v="0"/>
    <x v="0"/>
    <x v="7"/>
    <x v="334"/>
    <x v="0"/>
    <x v="1"/>
    <s v="Tesseramento"/>
    <x v="1"/>
    <x v="0"/>
    <x v="0"/>
    <m/>
  </r>
  <r>
    <n v="54746"/>
    <x v="0"/>
    <x v="0"/>
    <x v="0"/>
    <x v="0"/>
    <x v="7"/>
    <x v="334"/>
    <x v="0"/>
    <x v="1"/>
    <s v="Tesseramento"/>
    <x v="1"/>
    <x v="4"/>
    <x v="0"/>
    <m/>
  </r>
  <r>
    <n v="54725"/>
    <x v="0"/>
    <x v="0"/>
    <x v="0"/>
    <x v="0"/>
    <x v="7"/>
    <x v="334"/>
    <x v="0"/>
    <x v="0"/>
    <s v="Tesseramento"/>
    <x v="1"/>
    <x v="4"/>
    <x v="0"/>
    <m/>
  </r>
  <r>
    <n v="73662"/>
    <x v="0"/>
    <x v="0"/>
    <x v="0"/>
    <x v="2"/>
    <x v="7"/>
    <x v="334"/>
    <x v="0"/>
    <x v="0"/>
    <s v="Tesseramento"/>
    <x v="1"/>
    <x v="3"/>
    <x v="0"/>
    <m/>
  </r>
  <r>
    <n v="189246"/>
    <x v="0"/>
    <x v="0"/>
    <x v="0"/>
    <x v="0"/>
    <x v="7"/>
    <x v="334"/>
    <x v="0"/>
    <x v="0"/>
    <s v="Tesseramento"/>
    <x v="1"/>
    <x v="0"/>
    <x v="0"/>
    <m/>
  </r>
  <r>
    <n v="4993"/>
    <x v="0"/>
    <x v="0"/>
    <x v="0"/>
    <x v="0"/>
    <x v="7"/>
    <x v="334"/>
    <x v="0"/>
    <x v="0"/>
    <s v="Tesseramento"/>
    <x v="1"/>
    <x v="4"/>
    <x v="0"/>
    <m/>
  </r>
  <r>
    <n v="4992"/>
    <x v="0"/>
    <x v="0"/>
    <x v="0"/>
    <x v="0"/>
    <x v="7"/>
    <x v="334"/>
    <x v="0"/>
    <x v="0"/>
    <s v="Tesseramento"/>
    <x v="1"/>
    <x v="4"/>
    <x v="0"/>
    <m/>
  </r>
  <r>
    <n v="40395"/>
    <x v="0"/>
    <x v="0"/>
    <x v="0"/>
    <x v="0"/>
    <x v="7"/>
    <x v="334"/>
    <x v="0"/>
    <x v="0"/>
    <s v="Tesseramento"/>
    <x v="1"/>
    <x v="0"/>
    <x v="0"/>
    <m/>
  </r>
  <r>
    <n v="185720"/>
    <x v="1"/>
    <x v="0"/>
    <x v="0"/>
    <x v="2"/>
    <x v="7"/>
    <x v="334"/>
    <x v="0"/>
    <x v="1"/>
    <s v="Tesseramento"/>
    <x v="1"/>
    <x v="5"/>
    <x v="0"/>
    <m/>
  </r>
  <r>
    <n v="4999"/>
    <x v="0"/>
    <x v="0"/>
    <x v="0"/>
    <x v="0"/>
    <x v="7"/>
    <x v="334"/>
    <x v="0"/>
    <x v="0"/>
    <s v="Tesseramento"/>
    <x v="1"/>
    <x v="4"/>
    <x v="0"/>
    <m/>
  </r>
  <r>
    <n v="5001"/>
    <x v="0"/>
    <x v="0"/>
    <x v="0"/>
    <x v="0"/>
    <x v="7"/>
    <x v="334"/>
    <x v="0"/>
    <x v="0"/>
    <s v="Tesseramento"/>
    <x v="1"/>
    <x v="4"/>
    <x v="0"/>
    <m/>
  </r>
  <r>
    <n v="81159"/>
    <x v="0"/>
    <x v="0"/>
    <x v="0"/>
    <x v="0"/>
    <x v="7"/>
    <x v="334"/>
    <x v="0"/>
    <x v="1"/>
    <s v="Tesseramento"/>
    <x v="1"/>
    <x v="4"/>
    <x v="0"/>
    <m/>
  </r>
  <r>
    <n v="4413"/>
    <x v="0"/>
    <x v="0"/>
    <x v="0"/>
    <x v="0"/>
    <x v="7"/>
    <x v="334"/>
    <x v="0"/>
    <x v="0"/>
    <s v="Tesseramento"/>
    <x v="1"/>
    <x v="1"/>
    <x v="0"/>
    <m/>
  </r>
  <r>
    <n v="16936"/>
    <x v="0"/>
    <x v="0"/>
    <x v="0"/>
    <x v="0"/>
    <x v="7"/>
    <x v="334"/>
    <x v="0"/>
    <x v="0"/>
    <s v="Tesseramento"/>
    <x v="1"/>
    <x v="3"/>
    <x v="0"/>
    <m/>
  </r>
  <r>
    <n v="104918"/>
    <x v="0"/>
    <x v="0"/>
    <x v="0"/>
    <x v="0"/>
    <x v="7"/>
    <x v="334"/>
    <x v="0"/>
    <x v="0"/>
    <s v="Tesseramento"/>
    <x v="1"/>
    <x v="0"/>
    <x v="0"/>
    <m/>
  </r>
  <r>
    <n v="50089"/>
    <x v="0"/>
    <x v="0"/>
    <x v="0"/>
    <x v="2"/>
    <x v="7"/>
    <x v="334"/>
    <x v="0"/>
    <x v="1"/>
    <s v="Tesseramento"/>
    <x v="1"/>
    <x v="0"/>
    <x v="0"/>
    <m/>
  </r>
  <r>
    <n v="143180"/>
    <x v="0"/>
    <x v="0"/>
    <x v="0"/>
    <x v="0"/>
    <x v="7"/>
    <x v="334"/>
    <x v="0"/>
    <x v="1"/>
    <s v="Tesseramento"/>
    <x v="1"/>
    <x v="0"/>
    <x v="0"/>
    <m/>
  </r>
  <r>
    <n v="5057"/>
    <x v="0"/>
    <x v="0"/>
    <x v="0"/>
    <x v="0"/>
    <x v="7"/>
    <x v="334"/>
    <x v="0"/>
    <x v="1"/>
    <s v="Tesseramento"/>
    <x v="1"/>
    <x v="4"/>
    <x v="0"/>
    <m/>
  </r>
  <r>
    <n v="69042"/>
    <x v="0"/>
    <x v="0"/>
    <x v="0"/>
    <x v="0"/>
    <x v="7"/>
    <x v="334"/>
    <x v="0"/>
    <x v="1"/>
    <s v="Tesseramento"/>
    <x v="1"/>
    <x v="3"/>
    <x v="0"/>
    <m/>
  </r>
  <r>
    <n v="95197"/>
    <x v="0"/>
    <x v="0"/>
    <x v="0"/>
    <x v="1"/>
    <x v="7"/>
    <x v="334"/>
    <x v="0"/>
    <x v="1"/>
    <s v="Tesseramento"/>
    <x v="1"/>
    <x v="4"/>
    <x v="0"/>
    <m/>
  </r>
  <r>
    <n v="227316"/>
    <x v="0"/>
    <x v="0"/>
    <x v="0"/>
    <x v="1"/>
    <x v="7"/>
    <x v="78"/>
    <x v="0"/>
    <x v="0"/>
    <s v="Tesseramento"/>
    <x v="0"/>
    <x v="0"/>
    <x v="0"/>
    <m/>
  </r>
  <r>
    <n v="179749"/>
    <x v="0"/>
    <x v="1"/>
    <x v="0"/>
    <x v="0"/>
    <x v="7"/>
    <x v="241"/>
    <x v="0"/>
    <x v="0"/>
    <s v="Tesseramento"/>
    <x v="0"/>
    <x v="0"/>
    <x v="0"/>
    <m/>
  </r>
  <r>
    <n v="191056"/>
    <x v="0"/>
    <x v="0"/>
    <x v="0"/>
    <x v="0"/>
    <x v="12"/>
    <x v="133"/>
    <x v="0"/>
    <x v="1"/>
    <s v="Tesseramento"/>
    <x v="0"/>
    <x v="3"/>
    <x v="0"/>
    <m/>
  </r>
  <r>
    <n v="58939"/>
    <x v="0"/>
    <x v="0"/>
    <x v="0"/>
    <x v="0"/>
    <x v="2"/>
    <x v="313"/>
    <x v="0"/>
    <x v="1"/>
    <s v="Tesseramento"/>
    <x v="1"/>
    <x v="3"/>
    <x v="0"/>
    <m/>
  </r>
  <r>
    <n v="53202"/>
    <x v="0"/>
    <x v="0"/>
    <x v="0"/>
    <x v="0"/>
    <x v="7"/>
    <x v="241"/>
    <x v="0"/>
    <x v="0"/>
    <s v="Tesseramento"/>
    <x v="0"/>
    <x v="4"/>
    <x v="0"/>
    <m/>
  </r>
  <r>
    <n v="209311"/>
    <x v="0"/>
    <x v="0"/>
    <x v="0"/>
    <x v="2"/>
    <x v="2"/>
    <x v="313"/>
    <x v="0"/>
    <x v="0"/>
    <s v="Tesseramento"/>
    <x v="1"/>
    <x v="1"/>
    <x v="0"/>
    <m/>
  </r>
  <r>
    <n v="13884"/>
    <x v="0"/>
    <x v="0"/>
    <x v="0"/>
    <x v="0"/>
    <x v="2"/>
    <x v="313"/>
    <x v="0"/>
    <x v="1"/>
    <s v="Tesseramento"/>
    <x v="1"/>
    <x v="4"/>
    <x v="0"/>
    <m/>
  </r>
  <r>
    <n v="29586"/>
    <x v="0"/>
    <x v="0"/>
    <x v="0"/>
    <x v="4"/>
    <x v="4"/>
    <x v="166"/>
    <x v="0"/>
    <x v="1"/>
    <s v="Tesseramento"/>
    <x v="1"/>
    <x v="4"/>
    <x v="0"/>
    <m/>
  </r>
  <r>
    <n v="48655"/>
    <x v="0"/>
    <x v="0"/>
    <x v="0"/>
    <x v="0"/>
    <x v="4"/>
    <x v="166"/>
    <x v="0"/>
    <x v="0"/>
    <s v="Tesseramento"/>
    <x v="1"/>
    <x v="4"/>
    <x v="0"/>
    <m/>
  </r>
  <r>
    <n v="206478"/>
    <x v="0"/>
    <x v="0"/>
    <x v="0"/>
    <x v="0"/>
    <x v="7"/>
    <x v="241"/>
    <x v="0"/>
    <x v="0"/>
    <s v="Tesseramento"/>
    <x v="0"/>
    <x v="1"/>
    <x v="0"/>
    <m/>
  </r>
  <r>
    <n v="141033"/>
    <x v="0"/>
    <x v="0"/>
    <x v="0"/>
    <x v="0"/>
    <x v="4"/>
    <x v="166"/>
    <x v="0"/>
    <x v="0"/>
    <s v="Tesseramento"/>
    <x v="1"/>
    <x v="3"/>
    <x v="0"/>
    <m/>
  </r>
  <r>
    <n v="62540"/>
    <x v="0"/>
    <x v="0"/>
    <x v="0"/>
    <x v="0"/>
    <x v="1"/>
    <x v="324"/>
    <x v="0"/>
    <x v="1"/>
    <s v="Tesseramento"/>
    <x v="1"/>
    <x v="4"/>
    <x v="0"/>
    <m/>
  </r>
  <r>
    <n v="28817"/>
    <x v="0"/>
    <x v="0"/>
    <x v="0"/>
    <x v="0"/>
    <x v="7"/>
    <x v="135"/>
    <x v="0"/>
    <x v="0"/>
    <s v="Tesseramento"/>
    <x v="1"/>
    <x v="4"/>
    <x v="0"/>
    <m/>
  </r>
  <r>
    <n v="230687"/>
    <x v="0"/>
    <x v="1"/>
    <x v="0"/>
    <x v="0"/>
    <x v="15"/>
    <x v="57"/>
    <x v="0"/>
    <x v="0"/>
    <s v="Tesseramento"/>
    <x v="1"/>
    <x v="3"/>
    <x v="0"/>
    <m/>
  </r>
  <r>
    <n v="230679"/>
    <x v="0"/>
    <x v="1"/>
    <x v="0"/>
    <x v="0"/>
    <x v="15"/>
    <x v="57"/>
    <x v="0"/>
    <x v="0"/>
    <s v="Tesseramento"/>
    <x v="1"/>
    <x v="3"/>
    <x v="0"/>
    <m/>
  </r>
  <r>
    <n v="7566"/>
    <x v="0"/>
    <x v="0"/>
    <x v="0"/>
    <x v="0"/>
    <x v="7"/>
    <x v="241"/>
    <x v="0"/>
    <x v="1"/>
    <s v="Tesseramento"/>
    <x v="0"/>
    <x v="4"/>
    <x v="0"/>
    <m/>
  </r>
  <r>
    <n v="227489"/>
    <x v="0"/>
    <x v="0"/>
    <x v="0"/>
    <x v="1"/>
    <x v="7"/>
    <x v="241"/>
    <x v="0"/>
    <x v="0"/>
    <s v="Tesseramento"/>
    <x v="0"/>
    <x v="0"/>
    <x v="0"/>
    <m/>
  </r>
  <r>
    <n v="168838"/>
    <x v="0"/>
    <x v="0"/>
    <x v="0"/>
    <x v="0"/>
    <x v="6"/>
    <x v="299"/>
    <x v="0"/>
    <x v="0"/>
    <s v="Tesseramento"/>
    <x v="1"/>
    <x v="1"/>
    <x v="0"/>
    <m/>
  </r>
  <r>
    <n v="79022"/>
    <x v="0"/>
    <x v="0"/>
    <x v="0"/>
    <x v="0"/>
    <x v="6"/>
    <x v="299"/>
    <x v="0"/>
    <x v="0"/>
    <s v="Tesseramento"/>
    <x v="1"/>
    <x v="4"/>
    <x v="0"/>
    <m/>
  </r>
  <r>
    <n v="54553"/>
    <x v="0"/>
    <x v="0"/>
    <x v="0"/>
    <x v="0"/>
    <x v="7"/>
    <x v="51"/>
    <x v="0"/>
    <x v="0"/>
    <s v="Tesseramento"/>
    <x v="1"/>
    <x v="0"/>
    <x v="0"/>
    <m/>
  </r>
  <r>
    <n v="168771"/>
    <x v="1"/>
    <x v="0"/>
    <x v="0"/>
    <x v="0"/>
    <x v="7"/>
    <x v="51"/>
    <x v="0"/>
    <x v="0"/>
    <s v="Tesseramento"/>
    <x v="1"/>
    <x v="7"/>
    <x v="0"/>
    <s v="B"/>
  </r>
  <r>
    <n v="145608"/>
    <x v="0"/>
    <x v="0"/>
    <x v="0"/>
    <x v="2"/>
    <x v="7"/>
    <x v="51"/>
    <x v="0"/>
    <x v="1"/>
    <s v="Tesseramento"/>
    <x v="1"/>
    <x v="3"/>
    <x v="0"/>
    <m/>
  </r>
  <r>
    <n v="208767"/>
    <x v="0"/>
    <x v="0"/>
    <x v="0"/>
    <x v="1"/>
    <x v="6"/>
    <x v="299"/>
    <x v="0"/>
    <x v="1"/>
    <s v="Tesseramento"/>
    <x v="1"/>
    <x v="4"/>
    <x v="0"/>
    <m/>
  </r>
  <r>
    <n v="25741"/>
    <x v="0"/>
    <x v="0"/>
    <x v="0"/>
    <x v="0"/>
    <x v="7"/>
    <x v="51"/>
    <x v="0"/>
    <x v="0"/>
    <s v="Tesseramento"/>
    <x v="1"/>
    <x v="4"/>
    <x v="0"/>
    <m/>
  </r>
  <r>
    <n v="5471"/>
    <x v="0"/>
    <x v="0"/>
    <x v="0"/>
    <x v="0"/>
    <x v="6"/>
    <x v="299"/>
    <x v="0"/>
    <x v="0"/>
    <s v="Tesseramento"/>
    <x v="1"/>
    <x v="0"/>
    <x v="0"/>
    <m/>
  </r>
  <r>
    <n v="112511"/>
    <x v="0"/>
    <x v="0"/>
    <x v="0"/>
    <x v="0"/>
    <x v="6"/>
    <x v="299"/>
    <x v="0"/>
    <x v="0"/>
    <s v="Tesseramento"/>
    <x v="1"/>
    <x v="1"/>
    <x v="0"/>
    <m/>
  </r>
  <r>
    <n v="91586"/>
    <x v="0"/>
    <x v="0"/>
    <x v="0"/>
    <x v="0"/>
    <x v="7"/>
    <x v="51"/>
    <x v="0"/>
    <x v="0"/>
    <s v="Tesseramento"/>
    <x v="1"/>
    <x v="4"/>
    <x v="0"/>
    <m/>
  </r>
  <r>
    <n v="7134"/>
    <x v="0"/>
    <x v="0"/>
    <x v="0"/>
    <x v="0"/>
    <x v="6"/>
    <x v="299"/>
    <x v="0"/>
    <x v="0"/>
    <s v="Tesseramento"/>
    <x v="1"/>
    <x v="4"/>
    <x v="0"/>
    <m/>
  </r>
  <r>
    <n v="87548"/>
    <x v="0"/>
    <x v="0"/>
    <x v="0"/>
    <x v="0"/>
    <x v="7"/>
    <x v="51"/>
    <x v="0"/>
    <x v="0"/>
    <s v="Tesseramento"/>
    <x v="1"/>
    <x v="4"/>
    <x v="0"/>
    <m/>
  </r>
  <r>
    <n v="6920"/>
    <x v="0"/>
    <x v="0"/>
    <x v="0"/>
    <x v="0"/>
    <x v="6"/>
    <x v="299"/>
    <x v="0"/>
    <x v="0"/>
    <s v="Tesseramento"/>
    <x v="1"/>
    <x v="4"/>
    <x v="0"/>
    <m/>
  </r>
  <r>
    <n v="218099"/>
    <x v="0"/>
    <x v="0"/>
    <x v="0"/>
    <x v="0"/>
    <x v="6"/>
    <x v="299"/>
    <x v="0"/>
    <x v="0"/>
    <s v="Tesseramento"/>
    <x v="1"/>
    <x v="0"/>
    <x v="0"/>
    <m/>
  </r>
  <r>
    <n v="15251"/>
    <x v="0"/>
    <x v="0"/>
    <x v="0"/>
    <x v="0"/>
    <x v="7"/>
    <x v="51"/>
    <x v="0"/>
    <x v="0"/>
    <s v="Tesseramento"/>
    <x v="1"/>
    <x v="4"/>
    <x v="0"/>
    <m/>
  </r>
  <r>
    <n v="15585"/>
    <x v="0"/>
    <x v="0"/>
    <x v="0"/>
    <x v="0"/>
    <x v="7"/>
    <x v="51"/>
    <x v="0"/>
    <x v="1"/>
    <s v="Tesseramento"/>
    <x v="1"/>
    <x v="4"/>
    <x v="0"/>
    <m/>
  </r>
  <r>
    <n v="160790"/>
    <x v="0"/>
    <x v="0"/>
    <x v="0"/>
    <x v="1"/>
    <x v="6"/>
    <x v="299"/>
    <x v="0"/>
    <x v="0"/>
    <s v="Tesseramento"/>
    <x v="1"/>
    <x v="4"/>
    <x v="0"/>
    <m/>
  </r>
  <r>
    <n v="5353"/>
    <x v="0"/>
    <x v="0"/>
    <x v="0"/>
    <x v="1"/>
    <x v="6"/>
    <x v="299"/>
    <x v="0"/>
    <x v="0"/>
    <s v="Tesseramento"/>
    <x v="1"/>
    <x v="4"/>
    <x v="0"/>
    <m/>
  </r>
  <r>
    <n v="34446"/>
    <x v="0"/>
    <x v="0"/>
    <x v="0"/>
    <x v="0"/>
    <x v="7"/>
    <x v="51"/>
    <x v="0"/>
    <x v="0"/>
    <s v="Tesseramento"/>
    <x v="1"/>
    <x v="3"/>
    <x v="0"/>
    <m/>
  </r>
  <r>
    <n v="6850"/>
    <x v="0"/>
    <x v="0"/>
    <x v="0"/>
    <x v="0"/>
    <x v="6"/>
    <x v="299"/>
    <x v="0"/>
    <x v="0"/>
    <s v="Tesseramento"/>
    <x v="1"/>
    <x v="4"/>
    <x v="0"/>
    <m/>
  </r>
  <r>
    <n v="170748"/>
    <x v="0"/>
    <x v="0"/>
    <x v="0"/>
    <x v="0"/>
    <x v="7"/>
    <x v="51"/>
    <x v="0"/>
    <x v="1"/>
    <s v="Tesseramento"/>
    <x v="1"/>
    <x v="0"/>
    <x v="0"/>
    <m/>
  </r>
  <r>
    <n v="183566"/>
    <x v="0"/>
    <x v="0"/>
    <x v="0"/>
    <x v="0"/>
    <x v="7"/>
    <x v="241"/>
    <x v="0"/>
    <x v="0"/>
    <s v="Tesseramento"/>
    <x v="0"/>
    <x v="0"/>
    <x v="0"/>
    <m/>
  </r>
  <r>
    <n v="200456"/>
    <x v="0"/>
    <x v="0"/>
    <x v="0"/>
    <x v="0"/>
    <x v="6"/>
    <x v="299"/>
    <x v="0"/>
    <x v="0"/>
    <s v="Tesseramento"/>
    <x v="1"/>
    <x v="3"/>
    <x v="0"/>
    <m/>
  </r>
  <r>
    <n v="127280"/>
    <x v="0"/>
    <x v="0"/>
    <x v="0"/>
    <x v="0"/>
    <x v="7"/>
    <x v="241"/>
    <x v="0"/>
    <x v="0"/>
    <s v="Tesseramento"/>
    <x v="0"/>
    <x v="3"/>
    <x v="0"/>
    <m/>
  </r>
  <r>
    <n v="229096"/>
    <x v="0"/>
    <x v="0"/>
    <x v="0"/>
    <x v="1"/>
    <x v="6"/>
    <x v="299"/>
    <x v="0"/>
    <x v="0"/>
    <s v="Tesseramento"/>
    <x v="1"/>
    <x v="0"/>
    <x v="0"/>
    <m/>
  </r>
  <r>
    <n v="151515"/>
    <x v="0"/>
    <x v="0"/>
    <x v="0"/>
    <x v="0"/>
    <x v="7"/>
    <x v="241"/>
    <x v="0"/>
    <x v="0"/>
    <s v="Tesseramento"/>
    <x v="0"/>
    <x v="0"/>
    <x v="0"/>
    <m/>
  </r>
  <r>
    <n v="118003"/>
    <x v="0"/>
    <x v="0"/>
    <x v="0"/>
    <x v="0"/>
    <x v="6"/>
    <x v="299"/>
    <x v="0"/>
    <x v="0"/>
    <s v="Tesseramento"/>
    <x v="1"/>
    <x v="3"/>
    <x v="0"/>
    <m/>
  </r>
  <r>
    <n v="78791"/>
    <x v="0"/>
    <x v="0"/>
    <x v="0"/>
    <x v="0"/>
    <x v="7"/>
    <x v="51"/>
    <x v="0"/>
    <x v="0"/>
    <s v="Tesseramento"/>
    <x v="1"/>
    <x v="4"/>
    <x v="0"/>
    <m/>
  </r>
  <r>
    <n v="180227"/>
    <x v="1"/>
    <x v="0"/>
    <x v="0"/>
    <x v="0"/>
    <x v="6"/>
    <x v="299"/>
    <x v="0"/>
    <x v="0"/>
    <s v="Tesseramento"/>
    <x v="1"/>
    <x v="7"/>
    <x v="0"/>
    <m/>
  </r>
  <r>
    <n v="178254"/>
    <x v="0"/>
    <x v="0"/>
    <x v="0"/>
    <x v="0"/>
    <x v="7"/>
    <x v="51"/>
    <x v="0"/>
    <x v="0"/>
    <s v="Tesseramento"/>
    <x v="1"/>
    <x v="3"/>
    <x v="0"/>
    <m/>
  </r>
  <r>
    <n v="120442"/>
    <x v="0"/>
    <x v="0"/>
    <x v="0"/>
    <x v="0"/>
    <x v="7"/>
    <x v="51"/>
    <x v="0"/>
    <x v="0"/>
    <s v="Tesseramento"/>
    <x v="1"/>
    <x v="0"/>
    <x v="0"/>
    <m/>
  </r>
  <r>
    <n v="200016"/>
    <x v="0"/>
    <x v="0"/>
    <x v="0"/>
    <x v="0"/>
    <x v="6"/>
    <x v="299"/>
    <x v="0"/>
    <x v="0"/>
    <s v="Tesseramento"/>
    <x v="1"/>
    <x v="3"/>
    <x v="0"/>
    <m/>
  </r>
  <r>
    <n v="172093"/>
    <x v="0"/>
    <x v="0"/>
    <x v="0"/>
    <x v="0"/>
    <x v="6"/>
    <x v="299"/>
    <x v="0"/>
    <x v="1"/>
    <s v="Tesseramento"/>
    <x v="1"/>
    <x v="3"/>
    <x v="0"/>
    <m/>
  </r>
  <r>
    <n v="139057"/>
    <x v="0"/>
    <x v="0"/>
    <x v="0"/>
    <x v="1"/>
    <x v="7"/>
    <x v="51"/>
    <x v="0"/>
    <x v="1"/>
    <s v="Tesseramento"/>
    <x v="1"/>
    <x v="3"/>
    <x v="0"/>
    <m/>
  </r>
  <r>
    <n v="53200"/>
    <x v="0"/>
    <x v="0"/>
    <x v="0"/>
    <x v="0"/>
    <x v="7"/>
    <x v="51"/>
    <x v="0"/>
    <x v="1"/>
    <s v="Tesseramento"/>
    <x v="1"/>
    <x v="3"/>
    <x v="0"/>
    <m/>
  </r>
  <r>
    <n v="5291"/>
    <x v="0"/>
    <x v="0"/>
    <x v="0"/>
    <x v="0"/>
    <x v="6"/>
    <x v="299"/>
    <x v="0"/>
    <x v="0"/>
    <s v="Tesseramento"/>
    <x v="1"/>
    <x v="4"/>
    <x v="0"/>
    <m/>
  </r>
  <r>
    <n v="6961"/>
    <x v="0"/>
    <x v="0"/>
    <x v="0"/>
    <x v="2"/>
    <x v="6"/>
    <x v="299"/>
    <x v="0"/>
    <x v="0"/>
    <s v="Tesseramento"/>
    <x v="1"/>
    <x v="4"/>
    <x v="0"/>
    <m/>
  </r>
  <r>
    <n v="6950"/>
    <x v="0"/>
    <x v="0"/>
    <x v="0"/>
    <x v="0"/>
    <x v="6"/>
    <x v="299"/>
    <x v="0"/>
    <x v="0"/>
    <s v="Tesseramento"/>
    <x v="1"/>
    <x v="4"/>
    <x v="0"/>
    <m/>
  </r>
  <r>
    <n v="195142"/>
    <x v="0"/>
    <x v="0"/>
    <x v="0"/>
    <x v="0"/>
    <x v="6"/>
    <x v="299"/>
    <x v="0"/>
    <x v="0"/>
    <s v="Tesseramento"/>
    <x v="1"/>
    <x v="3"/>
    <x v="0"/>
    <m/>
  </r>
  <r>
    <n v="67080"/>
    <x v="0"/>
    <x v="0"/>
    <x v="0"/>
    <x v="1"/>
    <x v="6"/>
    <x v="299"/>
    <x v="0"/>
    <x v="1"/>
    <s v="Tesseramento"/>
    <x v="1"/>
    <x v="4"/>
    <x v="0"/>
    <m/>
  </r>
  <r>
    <n v="224325"/>
    <x v="0"/>
    <x v="0"/>
    <x v="0"/>
    <x v="3"/>
    <x v="10"/>
    <x v="63"/>
    <x v="0"/>
    <x v="0"/>
    <s v="Tesseramento"/>
    <x v="0"/>
    <x v="1"/>
    <x v="0"/>
    <m/>
  </r>
  <r>
    <n v="168780"/>
    <x v="0"/>
    <x v="0"/>
    <x v="0"/>
    <x v="0"/>
    <x v="10"/>
    <x v="63"/>
    <x v="0"/>
    <x v="0"/>
    <s v="Tesseramento"/>
    <x v="0"/>
    <x v="1"/>
    <x v="0"/>
    <m/>
  </r>
  <r>
    <n v="7257"/>
    <x v="0"/>
    <x v="0"/>
    <x v="0"/>
    <x v="2"/>
    <x v="6"/>
    <x v="299"/>
    <x v="0"/>
    <x v="0"/>
    <s v="Tesseramento"/>
    <x v="1"/>
    <x v="4"/>
    <x v="0"/>
    <m/>
  </r>
  <r>
    <n v="187646"/>
    <x v="0"/>
    <x v="0"/>
    <x v="0"/>
    <x v="0"/>
    <x v="6"/>
    <x v="299"/>
    <x v="0"/>
    <x v="1"/>
    <s v="Tesseramento"/>
    <x v="1"/>
    <x v="3"/>
    <x v="0"/>
    <m/>
  </r>
  <r>
    <n v="187644"/>
    <x v="0"/>
    <x v="0"/>
    <x v="0"/>
    <x v="0"/>
    <x v="6"/>
    <x v="299"/>
    <x v="0"/>
    <x v="0"/>
    <s v="Tesseramento"/>
    <x v="1"/>
    <x v="4"/>
    <x v="0"/>
    <m/>
  </r>
  <r>
    <n v="145329"/>
    <x v="0"/>
    <x v="0"/>
    <x v="0"/>
    <x v="0"/>
    <x v="6"/>
    <x v="299"/>
    <x v="0"/>
    <x v="0"/>
    <s v="Tesseramento"/>
    <x v="1"/>
    <x v="0"/>
    <x v="0"/>
    <m/>
  </r>
  <r>
    <n v="107028"/>
    <x v="0"/>
    <x v="0"/>
    <x v="0"/>
    <x v="1"/>
    <x v="6"/>
    <x v="299"/>
    <x v="0"/>
    <x v="0"/>
    <s v="Tesseramento"/>
    <x v="1"/>
    <x v="4"/>
    <x v="0"/>
    <m/>
  </r>
  <r>
    <n v="203351"/>
    <x v="0"/>
    <x v="0"/>
    <x v="0"/>
    <x v="0"/>
    <x v="6"/>
    <x v="299"/>
    <x v="0"/>
    <x v="1"/>
    <s v="Tesseramento"/>
    <x v="1"/>
    <x v="3"/>
    <x v="0"/>
    <m/>
  </r>
  <r>
    <n v="172097"/>
    <x v="0"/>
    <x v="0"/>
    <x v="0"/>
    <x v="0"/>
    <x v="6"/>
    <x v="299"/>
    <x v="0"/>
    <x v="1"/>
    <s v="Tesseramento"/>
    <x v="1"/>
    <x v="3"/>
    <x v="0"/>
    <m/>
  </r>
  <r>
    <n v="133661"/>
    <x v="0"/>
    <x v="0"/>
    <x v="0"/>
    <x v="0"/>
    <x v="6"/>
    <x v="299"/>
    <x v="0"/>
    <x v="0"/>
    <s v="Tesseramento"/>
    <x v="1"/>
    <x v="4"/>
    <x v="0"/>
    <m/>
  </r>
  <r>
    <n v="124117"/>
    <x v="0"/>
    <x v="0"/>
    <x v="0"/>
    <x v="3"/>
    <x v="6"/>
    <x v="299"/>
    <x v="0"/>
    <x v="0"/>
    <s v="Tesseramento"/>
    <x v="1"/>
    <x v="1"/>
    <x v="0"/>
    <m/>
  </r>
  <r>
    <n v="94424"/>
    <x v="0"/>
    <x v="0"/>
    <x v="0"/>
    <x v="0"/>
    <x v="6"/>
    <x v="299"/>
    <x v="0"/>
    <x v="0"/>
    <s v="Tesseramento"/>
    <x v="1"/>
    <x v="4"/>
    <x v="0"/>
    <m/>
  </r>
  <r>
    <n v="7025"/>
    <x v="0"/>
    <x v="0"/>
    <x v="0"/>
    <x v="0"/>
    <x v="6"/>
    <x v="299"/>
    <x v="0"/>
    <x v="1"/>
    <s v="Tesseramento"/>
    <x v="1"/>
    <x v="3"/>
    <x v="0"/>
    <m/>
  </r>
  <r>
    <n v="7081"/>
    <x v="0"/>
    <x v="0"/>
    <x v="0"/>
    <x v="1"/>
    <x v="6"/>
    <x v="299"/>
    <x v="0"/>
    <x v="0"/>
    <s v="Tesseramento"/>
    <x v="1"/>
    <x v="4"/>
    <x v="0"/>
    <m/>
  </r>
  <r>
    <n v="5007"/>
    <x v="0"/>
    <x v="0"/>
    <x v="0"/>
    <x v="0"/>
    <x v="7"/>
    <x v="334"/>
    <x v="0"/>
    <x v="0"/>
    <s v="Tesseramento"/>
    <x v="1"/>
    <x v="4"/>
    <x v="0"/>
    <m/>
  </r>
  <r>
    <n v="5006"/>
    <x v="0"/>
    <x v="0"/>
    <x v="0"/>
    <x v="0"/>
    <x v="7"/>
    <x v="334"/>
    <x v="0"/>
    <x v="1"/>
    <s v="Tesseramento"/>
    <x v="1"/>
    <x v="3"/>
    <x v="0"/>
    <m/>
  </r>
  <r>
    <n v="217129"/>
    <x v="0"/>
    <x v="0"/>
    <x v="0"/>
    <x v="0"/>
    <x v="7"/>
    <x v="334"/>
    <x v="0"/>
    <x v="0"/>
    <s v="Tesseramento"/>
    <x v="1"/>
    <x v="3"/>
    <x v="0"/>
    <m/>
  </r>
  <r>
    <n v="5017"/>
    <x v="0"/>
    <x v="0"/>
    <x v="0"/>
    <x v="0"/>
    <x v="7"/>
    <x v="334"/>
    <x v="0"/>
    <x v="0"/>
    <s v="Tesseramento"/>
    <x v="1"/>
    <x v="0"/>
    <x v="0"/>
    <m/>
  </r>
  <r>
    <n v="146415"/>
    <x v="0"/>
    <x v="0"/>
    <x v="0"/>
    <x v="0"/>
    <x v="6"/>
    <x v="299"/>
    <x v="0"/>
    <x v="0"/>
    <s v="Tesseramento"/>
    <x v="1"/>
    <x v="0"/>
    <x v="0"/>
    <m/>
  </r>
  <r>
    <n v="47169"/>
    <x v="0"/>
    <x v="0"/>
    <x v="0"/>
    <x v="0"/>
    <x v="7"/>
    <x v="334"/>
    <x v="0"/>
    <x v="1"/>
    <s v="Tesseramento"/>
    <x v="1"/>
    <x v="4"/>
    <x v="0"/>
    <m/>
  </r>
  <r>
    <n v="73046"/>
    <x v="0"/>
    <x v="0"/>
    <x v="0"/>
    <x v="0"/>
    <x v="6"/>
    <x v="299"/>
    <x v="0"/>
    <x v="0"/>
    <s v="Tesseramento"/>
    <x v="1"/>
    <x v="4"/>
    <x v="0"/>
    <m/>
  </r>
  <r>
    <n v="47168"/>
    <x v="0"/>
    <x v="0"/>
    <x v="0"/>
    <x v="0"/>
    <x v="7"/>
    <x v="334"/>
    <x v="0"/>
    <x v="0"/>
    <s v="Tesseramento"/>
    <x v="1"/>
    <x v="4"/>
    <x v="0"/>
    <m/>
  </r>
  <r>
    <n v="44668"/>
    <x v="0"/>
    <x v="0"/>
    <x v="0"/>
    <x v="0"/>
    <x v="7"/>
    <x v="334"/>
    <x v="0"/>
    <x v="0"/>
    <s v="Tesseramento"/>
    <x v="1"/>
    <x v="4"/>
    <x v="0"/>
    <m/>
  </r>
  <r>
    <n v="45617"/>
    <x v="0"/>
    <x v="0"/>
    <x v="0"/>
    <x v="0"/>
    <x v="7"/>
    <x v="334"/>
    <x v="0"/>
    <x v="0"/>
    <s v="Tesseramento"/>
    <x v="1"/>
    <x v="3"/>
    <x v="0"/>
    <m/>
  </r>
  <r>
    <n v="5027"/>
    <x v="0"/>
    <x v="0"/>
    <x v="0"/>
    <x v="0"/>
    <x v="7"/>
    <x v="334"/>
    <x v="0"/>
    <x v="1"/>
    <s v="Tesseramento"/>
    <x v="1"/>
    <x v="4"/>
    <x v="0"/>
    <m/>
  </r>
  <r>
    <n v="36044"/>
    <x v="0"/>
    <x v="0"/>
    <x v="0"/>
    <x v="0"/>
    <x v="6"/>
    <x v="299"/>
    <x v="0"/>
    <x v="0"/>
    <s v="Tesseramento"/>
    <x v="1"/>
    <x v="3"/>
    <x v="0"/>
    <m/>
  </r>
  <r>
    <n v="31373"/>
    <x v="0"/>
    <x v="0"/>
    <x v="0"/>
    <x v="0"/>
    <x v="7"/>
    <x v="334"/>
    <x v="0"/>
    <x v="0"/>
    <s v="Tesseramento"/>
    <x v="1"/>
    <x v="4"/>
    <x v="0"/>
    <m/>
  </r>
  <r>
    <n v="19145"/>
    <x v="0"/>
    <x v="0"/>
    <x v="0"/>
    <x v="0"/>
    <x v="7"/>
    <x v="334"/>
    <x v="0"/>
    <x v="0"/>
    <s v="Tesseramento"/>
    <x v="1"/>
    <x v="4"/>
    <x v="0"/>
    <m/>
  </r>
  <r>
    <n v="46415"/>
    <x v="0"/>
    <x v="0"/>
    <x v="0"/>
    <x v="0"/>
    <x v="7"/>
    <x v="334"/>
    <x v="0"/>
    <x v="0"/>
    <s v="Tesseramento"/>
    <x v="1"/>
    <x v="4"/>
    <x v="0"/>
    <m/>
  </r>
  <r>
    <n v="5036"/>
    <x v="0"/>
    <x v="0"/>
    <x v="0"/>
    <x v="2"/>
    <x v="7"/>
    <x v="334"/>
    <x v="0"/>
    <x v="0"/>
    <s v="Tesseramento"/>
    <x v="1"/>
    <x v="3"/>
    <x v="0"/>
    <m/>
  </r>
  <r>
    <n v="5039"/>
    <x v="0"/>
    <x v="0"/>
    <x v="0"/>
    <x v="0"/>
    <x v="7"/>
    <x v="334"/>
    <x v="0"/>
    <x v="0"/>
    <s v="Tesseramento"/>
    <x v="1"/>
    <x v="3"/>
    <x v="0"/>
    <m/>
  </r>
  <r>
    <n v="69593"/>
    <x v="0"/>
    <x v="0"/>
    <x v="0"/>
    <x v="0"/>
    <x v="7"/>
    <x v="334"/>
    <x v="0"/>
    <x v="1"/>
    <s v="Tesseramento"/>
    <x v="1"/>
    <x v="1"/>
    <x v="0"/>
    <m/>
  </r>
  <r>
    <n v="89926"/>
    <x v="0"/>
    <x v="0"/>
    <x v="0"/>
    <x v="0"/>
    <x v="7"/>
    <x v="334"/>
    <x v="0"/>
    <x v="0"/>
    <s v="Tesseramento"/>
    <x v="1"/>
    <x v="0"/>
    <x v="0"/>
    <m/>
  </r>
  <r>
    <n v="5040"/>
    <x v="0"/>
    <x v="0"/>
    <x v="0"/>
    <x v="0"/>
    <x v="7"/>
    <x v="334"/>
    <x v="0"/>
    <x v="0"/>
    <s v="Tesseramento"/>
    <x v="1"/>
    <x v="4"/>
    <x v="0"/>
    <m/>
  </r>
  <r>
    <n v="7041"/>
    <x v="0"/>
    <x v="0"/>
    <x v="0"/>
    <x v="0"/>
    <x v="6"/>
    <x v="299"/>
    <x v="0"/>
    <x v="0"/>
    <s v="Tesseramento"/>
    <x v="1"/>
    <x v="4"/>
    <x v="0"/>
    <m/>
  </r>
  <r>
    <n v="56778"/>
    <x v="0"/>
    <x v="0"/>
    <x v="0"/>
    <x v="2"/>
    <x v="7"/>
    <x v="334"/>
    <x v="0"/>
    <x v="1"/>
    <s v="Tesseramento"/>
    <x v="1"/>
    <x v="0"/>
    <x v="0"/>
    <m/>
  </r>
  <r>
    <n v="124309"/>
    <x v="0"/>
    <x v="0"/>
    <x v="0"/>
    <x v="2"/>
    <x v="7"/>
    <x v="334"/>
    <x v="0"/>
    <x v="1"/>
    <s v="Tesseramento"/>
    <x v="1"/>
    <x v="0"/>
    <x v="0"/>
    <m/>
  </r>
  <r>
    <n v="5045"/>
    <x v="0"/>
    <x v="0"/>
    <x v="0"/>
    <x v="0"/>
    <x v="7"/>
    <x v="334"/>
    <x v="0"/>
    <x v="1"/>
    <s v="Tesseramento"/>
    <x v="1"/>
    <x v="4"/>
    <x v="0"/>
    <m/>
  </r>
  <r>
    <n v="5046"/>
    <x v="0"/>
    <x v="0"/>
    <x v="0"/>
    <x v="0"/>
    <x v="7"/>
    <x v="334"/>
    <x v="0"/>
    <x v="0"/>
    <s v="Tesseramento"/>
    <x v="1"/>
    <x v="3"/>
    <x v="0"/>
    <m/>
  </r>
  <r>
    <n v="41305"/>
    <x v="0"/>
    <x v="0"/>
    <x v="0"/>
    <x v="0"/>
    <x v="7"/>
    <x v="334"/>
    <x v="0"/>
    <x v="1"/>
    <s v="Tesseramento"/>
    <x v="1"/>
    <x v="3"/>
    <x v="0"/>
    <m/>
  </r>
  <r>
    <n v="56779"/>
    <x v="0"/>
    <x v="0"/>
    <x v="0"/>
    <x v="0"/>
    <x v="7"/>
    <x v="334"/>
    <x v="0"/>
    <x v="1"/>
    <s v="Tesseramento"/>
    <x v="1"/>
    <x v="1"/>
    <x v="0"/>
    <m/>
  </r>
  <r>
    <n v="89928"/>
    <x v="0"/>
    <x v="0"/>
    <x v="0"/>
    <x v="0"/>
    <x v="7"/>
    <x v="334"/>
    <x v="0"/>
    <x v="0"/>
    <s v="Tesseramento"/>
    <x v="1"/>
    <x v="4"/>
    <x v="0"/>
    <m/>
  </r>
  <r>
    <n v="54505"/>
    <x v="0"/>
    <x v="0"/>
    <x v="0"/>
    <x v="0"/>
    <x v="7"/>
    <x v="334"/>
    <x v="0"/>
    <x v="0"/>
    <s v="Tesseramento"/>
    <x v="1"/>
    <x v="3"/>
    <x v="0"/>
    <m/>
  </r>
  <r>
    <n v="5049"/>
    <x v="0"/>
    <x v="0"/>
    <x v="0"/>
    <x v="0"/>
    <x v="7"/>
    <x v="334"/>
    <x v="0"/>
    <x v="0"/>
    <s v="Tesseramento"/>
    <x v="1"/>
    <x v="4"/>
    <x v="0"/>
    <m/>
  </r>
  <r>
    <n v="153924"/>
    <x v="0"/>
    <x v="0"/>
    <x v="0"/>
    <x v="0"/>
    <x v="7"/>
    <x v="334"/>
    <x v="0"/>
    <x v="0"/>
    <s v="Tesseramento"/>
    <x v="1"/>
    <x v="3"/>
    <x v="0"/>
    <m/>
  </r>
  <r>
    <n v="102479"/>
    <x v="0"/>
    <x v="0"/>
    <x v="0"/>
    <x v="0"/>
    <x v="7"/>
    <x v="334"/>
    <x v="0"/>
    <x v="0"/>
    <s v="Tesseramento"/>
    <x v="1"/>
    <x v="0"/>
    <x v="0"/>
    <m/>
  </r>
  <r>
    <n v="16184"/>
    <x v="0"/>
    <x v="0"/>
    <x v="0"/>
    <x v="0"/>
    <x v="7"/>
    <x v="334"/>
    <x v="0"/>
    <x v="1"/>
    <s v="Tesseramento"/>
    <x v="1"/>
    <x v="4"/>
    <x v="0"/>
    <m/>
  </r>
  <r>
    <n v="58207"/>
    <x v="0"/>
    <x v="0"/>
    <x v="0"/>
    <x v="0"/>
    <x v="7"/>
    <x v="334"/>
    <x v="0"/>
    <x v="0"/>
    <s v="Tesseramento"/>
    <x v="1"/>
    <x v="3"/>
    <x v="0"/>
    <m/>
  </r>
  <r>
    <n v="32203"/>
    <x v="0"/>
    <x v="0"/>
    <x v="0"/>
    <x v="0"/>
    <x v="7"/>
    <x v="334"/>
    <x v="0"/>
    <x v="0"/>
    <s v="Tesseramento"/>
    <x v="1"/>
    <x v="0"/>
    <x v="0"/>
    <m/>
  </r>
  <r>
    <n v="50464"/>
    <x v="0"/>
    <x v="0"/>
    <x v="0"/>
    <x v="0"/>
    <x v="6"/>
    <x v="299"/>
    <x v="0"/>
    <x v="0"/>
    <s v="Tesseramento"/>
    <x v="1"/>
    <x v="4"/>
    <x v="0"/>
    <m/>
  </r>
  <r>
    <n v="89929"/>
    <x v="0"/>
    <x v="0"/>
    <x v="0"/>
    <x v="0"/>
    <x v="7"/>
    <x v="334"/>
    <x v="0"/>
    <x v="1"/>
    <s v="Tesseramento"/>
    <x v="1"/>
    <x v="0"/>
    <x v="0"/>
    <m/>
  </r>
  <r>
    <n v="147446"/>
    <x v="0"/>
    <x v="0"/>
    <x v="0"/>
    <x v="0"/>
    <x v="7"/>
    <x v="334"/>
    <x v="0"/>
    <x v="0"/>
    <s v="Tesseramento"/>
    <x v="1"/>
    <x v="0"/>
    <x v="0"/>
    <m/>
  </r>
  <r>
    <n v="46594"/>
    <x v="0"/>
    <x v="0"/>
    <x v="0"/>
    <x v="0"/>
    <x v="7"/>
    <x v="334"/>
    <x v="0"/>
    <x v="0"/>
    <s v="Tesseramento"/>
    <x v="1"/>
    <x v="4"/>
    <x v="0"/>
    <m/>
  </r>
  <r>
    <n v="16189"/>
    <x v="0"/>
    <x v="0"/>
    <x v="0"/>
    <x v="0"/>
    <x v="7"/>
    <x v="334"/>
    <x v="0"/>
    <x v="0"/>
    <s v="Tesseramento"/>
    <x v="1"/>
    <x v="0"/>
    <x v="0"/>
    <m/>
  </r>
  <r>
    <n v="206093"/>
    <x v="1"/>
    <x v="0"/>
    <x v="0"/>
    <x v="2"/>
    <x v="7"/>
    <x v="334"/>
    <x v="0"/>
    <x v="1"/>
    <s v="Tesseramento"/>
    <x v="1"/>
    <x v="5"/>
    <x v="0"/>
    <m/>
  </r>
  <r>
    <n v="108058"/>
    <x v="0"/>
    <x v="0"/>
    <x v="0"/>
    <x v="0"/>
    <x v="7"/>
    <x v="334"/>
    <x v="0"/>
    <x v="0"/>
    <s v="Tesseramento"/>
    <x v="1"/>
    <x v="0"/>
    <x v="0"/>
    <m/>
  </r>
  <r>
    <n v="97089"/>
    <x v="0"/>
    <x v="0"/>
    <x v="0"/>
    <x v="0"/>
    <x v="6"/>
    <x v="299"/>
    <x v="0"/>
    <x v="0"/>
    <s v="Tesseramento"/>
    <x v="1"/>
    <x v="1"/>
    <x v="0"/>
    <m/>
  </r>
  <r>
    <n v="88684"/>
    <x v="0"/>
    <x v="0"/>
    <x v="0"/>
    <x v="0"/>
    <x v="7"/>
    <x v="334"/>
    <x v="0"/>
    <x v="0"/>
    <s v="Tesseramento"/>
    <x v="1"/>
    <x v="0"/>
    <x v="0"/>
    <m/>
  </r>
  <r>
    <n v="83556"/>
    <x v="0"/>
    <x v="0"/>
    <x v="0"/>
    <x v="0"/>
    <x v="7"/>
    <x v="334"/>
    <x v="0"/>
    <x v="0"/>
    <s v="Tesseramento"/>
    <x v="1"/>
    <x v="0"/>
    <x v="0"/>
    <m/>
  </r>
  <r>
    <n v="58371"/>
    <x v="0"/>
    <x v="0"/>
    <x v="0"/>
    <x v="0"/>
    <x v="7"/>
    <x v="334"/>
    <x v="0"/>
    <x v="0"/>
    <s v="Tesseramento"/>
    <x v="1"/>
    <x v="4"/>
    <x v="0"/>
    <m/>
  </r>
  <r>
    <n v="5062"/>
    <x v="0"/>
    <x v="0"/>
    <x v="0"/>
    <x v="0"/>
    <x v="7"/>
    <x v="334"/>
    <x v="0"/>
    <x v="1"/>
    <s v="Tesseramento"/>
    <x v="1"/>
    <x v="4"/>
    <x v="0"/>
    <m/>
  </r>
  <r>
    <n v="50094"/>
    <x v="0"/>
    <x v="0"/>
    <x v="0"/>
    <x v="0"/>
    <x v="7"/>
    <x v="334"/>
    <x v="0"/>
    <x v="1"/>
    <s v="Tesseramento"/>
    <x v="1"/>
    <x v="3"/>
    <x v="0"/>
    <m/>
  </r>
  <r>
    <n v="6005"/>
    <x v="0"/>
    <x v="0"/>
    <x v="0"/>
    <x v="0"/>
    <x v="7"/>
    <x v="334"/>
    <x v="0"/>
    <x v="1"/>
    <s v="Tesseramento"/>
    <x v="1"/>
    <x v="4"/>
    <x v="0"/>
    <m/>
  </r>
  <r>
    <n v="5065"/>
    <x v="0"/>
    <x v="0"/>
    <x v="0"/>
    <x v="0"/>
    <x v="7"/>
    <x v="334"/>
    <x v="0"/>
    <x v="1"/>
    <s v="Tesseramento"/>
    <x v="1"/>
    <x v="3"/>
    <x v="0"/>
    <m/>
  </r>
  <r>
    <n v="46045"/>
    <x v="0"/>
    <x v="0"/>
    <x v="0"/>
    <x v="0"/>
    <x v="7"/>
    <x v="334"/>
    <x v="0"/>
    <x v="0"/>
    <s v="Tesseramento"/>
    <x v="1"/>
    <x v="4"/>
    <x v="0"/>
    <m/>
  </r>
  <r>
    <n v="118007"/>
    <x v="0"/>
    <x v="0"/>
    <x v="0"/>
    <x v="0"/>
    <x v="6"/>
    <x v="299"/>
    <x v="0"/>
    <x v="0"/>
    <s v="Tesseramento"/>
    <x v="1"/>
    <x v="3"/>
    <x v="0"/>
    <m/>
  </r>
  <r>
    <n v="28615"/>
    <x v="0"/>
    <x v="0"/>
    <x v="0"/>
    <x v="0"/>
    <x v="7"/>
    <x v="334"/>
    <x v="0"/>
    <x v="0"/>
    <s v="Tesseramento"/>
    <x v="1"/>
    <x v="0"/>
    <x v="0"/>
    <m/>
  </r>
  <r>
    <n v="5077"/>
    <x v="0"/>
    <x v="0"/>
    <x v="0"/>
    <x v="0"/>
    <x v="7"/>
    <x v="334"/>
    <x v="0"/>
    <x v="0"/>
    <s v="Tesseramento"/>
    <x v="1"/>
    <x v="0"/>
    <x v="0"/>
    <m/>
  </r>
  <r>
    <n v="90673"/>
    <x v="0"/>
    <x v="0"/>
    <x v="0"/>
    <x v="0"/>
    <x v="6"/>
    <x v="299"/>
    <x v="0"/>
    <x v="0"/>
    <s v="Tesseramento"/>
    <x v="1"/>
    <x v="1"/>
    <x v="0"/>
    <m/>
  </r>
  <r>
    <n v="5072"/>
    <x v="0"/>
    <x v="0"/>
    <x v="0"/>
    <x v="0"/>
    <x v="7"/>
    <x v="334"/>
    <x v="0"/>
    <x v="0"/>
    <s v="Tesseramento"/>
    <x v="1"/>
    <x v="0"/>
    <x v="0"/>
    <m/>
  </r>
  <r>
    <n v="7261"/>
    <x v="0"/>
    <x v="0"/>
    <x v="0"/>
    <x v="0"/>
    <x v="6"/>
    <x v="299"/>
    <x v="0"/>
    <x v="0"/>
    <s v="Tesseramento"/>
    <x v="1"/>
    <x v="4"/>
    <x v="0"/>
    <m/>
  </r>
  <r>
    <n v="75490"/>
    <x v="0"/>
    <x v="0"/>
    <x v="0"/>
    <x v="0"/>
    <x v="7"/>
    <x v="334"/>
    <x v="0"/>
    <x v="0"/>
    <s v="Tesseramento"/>
    <x v="1"/>
    <x v="4"/>
    <x v="0"/>
    <m/>
  </r>
  <r>
    <n v="178780"/>
    <x v="0"/>
    <x v="0"/>
    <x v="0"/>
    <x v="0"/>
    <x v="7"/>
    <x v="334"/>
    <x v="0"/>
    <x v="0"/>
    <s v="Tesseramento"/>
    <x v="1"/>
    <x v="0"/>
    <x v="0"/>
    <m/>
  </r>
  <r>
    <n v="79858"/>
    <x v="0"/>
    <x v="0"/>
    <x v="0"/>
    <x v="0"/>
    <x v="7"/>
    <x v="334"/>
    <x v="0"/>
    <x v="0"/>
    <s v="Tesseramento"/>
    <x v="1"/>
    <x v="4"/>
    <x v="0"/>
    <m/>
  </r>
  <r>
    <n v="122620"/>
    <x v="0"/>
    <x v="0"/>
    <x v="0"/>
    <x v="0"/>
    <x v="7"/>
    <x v="334"/>
    <x v="0"/>
    <x v="0"/>
    <s v="Tesseramento"/>
    <x v="1"/>
    <x v="0"/>
    <x v="0"/>
    <m/>
  </r>
  <r>
    <n v="5090"/>
    <x v="0"/>
    <x v="0"/>
    <x v="0"/>
    <x v="0"/>
    <x v="7"/>
    <x v="334"/>
    <x v="0"/>
    <x v="0"/>
    <s v="Tesseramento"/>
    <x v="1"/>
    <x v="4"/>
    <x v="0"/>
    <m/>
  </r>
  <r>
    <n v="5088"/>
    <x v="0"/>
    <x v="0"/>
    <x v="0"/>
    <x v="0"/>
    <x v="7"/>
    <x v="334"/>
    <x v="0"/>
    <x v="1"/>
    <s v="Tesseramento"/>
    <x v="1"/>
    <x v="4"/>
    <x v="0"/>
    <m/>
  </r>
  <r>
    <n v="76287"/>
    <x v="0"/>
    <x v="0"/>
    <x v="0"/>
    <x v="0"/>
    <x v="7"/>
    <x v="334"/>
    <x v="0"/>
    <x v="0"/>
    <s v="Tesseramento"/>
    <x v="1"/>
    <x v="1"/>
    <x v="0"/>
    <m/>
  </r>
  <r>
    <n v="5100"/>
    <x v="0"/>
    <x v="0"/>
    <x v="0"/>
    <x v="0"/>
    <x v="7"/>
    <x v="334"/>
    <x v="0"/>
    <x v="1"/>
    <s v="Tesseramento"/>
    <x v="1"/>
    <x v="0"/>
    <x v="0"/>
    <m/>
  </r>
  <r>
    <n v="5098"/>
    <x v="0"/>
    <x v="0"/>
    <x v="0"/>
    <x v="2"/>
    <x v="7"/>
    <x v="334"/>
    <x v="0"/>
    <x v="0"/>
    <s v="Tesseramento"/>
    <x v="1"/>
    <x v="4"/>
    <x v="0"/>
    <m/>
  </r>
  <r>
    <n v="5097"/>
    <x v="0"/>
    <x v="0"/>
    <x v="0"/>
    <x v="0"/>
    <x v="7"/>
    <x v="334"/>
    <x v="0"/>
    <x v="0"/>
    <s v="Tesseramento"/>
    <x v="1"/>
    <x v="0"/>
    <x v="0"/>
    <m/>
  </r>
  <r>
    <n v="180210"/>
    <x v="0"/>
    <x v="0"/>
    <x v="0"/>
    <x v="0"/>
    <x v="6"/>
    <x v="299"/>
    <x v="0"/>
    <x v="0"/>
    <s v="Tesseramento"/>
    <x v="1"/>
    <x v="0"/>
    <x v="0"/>
    <m/>
  </r>
  <r>
    <n v="180211"/>
    <x v="0"/>
    <x v="0"/>
    <x v="0"/>
    <x v="0"/>
    <x v="6"/>
    <x v="299"/>
    <x v="0"/>
    <x v="0"/>
    <s v="Tesseramento"/>
    <x v="1"/>
    <x v="1"/>
    <x v="0"/>
    <m/>
  </r>
  <r>
    <n v="5099"/>
    <x v="0"/>
    <x v="0"/>
    <x v="0"/>
    <x v="0"/>
    <x v="7"/>
    <x v="334"/>
    <x v="0"/>
    <x v="1"/>
    <s v="Tesseramento"/>
    <x v="1"/>
    <x v="4"/>
    <x v="0"/>
    <m/>
  </r>
  <r>
    <n v="5105"/>
    <x v="0"/>
    <x v="0"/>
    <x v="0"/>
    <x v="0"/>
    <x v="7"/>
    <x v="334"/>
    <x v="0"/>
    <x v="1"/>
    <s v="Tesseramento"/>
    <x v="1"/>
    <x v="4"/>
    <x v="0"/>
    <m/>
  </r>
  <r>
    <n v="7132"/>
    <x v="0"/>
    <x v="0"/>
    <x v="0"/>
    <x v="4"/>
    <x v="6"/>
    <x v="299"/>
    <x v="0"/>
    <x v="0"/>
    <s v="Tesseramento"/>
    <x v="1"/>
    <x v="4"/>
    <x v="0"/>
    <m/>
  </r>
  <r>
    <n v="141933"/>
    <x v="1"/>
    <x v="0"/>
    <x v="0"/>
    <x v="0"/>
    <x v="7"/>
    <x v="334"/>
    <x v="0"/>
    <x v="0"/>
    <s v="Tesseramento"/>
    <x v="1"/>
    <x v="7"/>
    <x v="0"/>
    <m/>
  </r>
  <r>
    <n v="108059"/>
    <x v="0"/>
    <x v="0"/>
    <x v="0"/>
    <x v="0"/>
    <x v="7"/>
    <x v="334"/>
    <x v="0"/>
    <x v="1"/>
    <s v="Tesseramento"/>
    <x v="1"/>
    <x v="0"/>
    <x v="0"/>
    <m/>
  </r>
  <r>
    <n v="153925"/>
    <x v="1"/>
    <x v="0"/>
    <x v="0"/>
    <x v="0"/>
    <x v="7"/>
    <x v="334"/>
    <x v="0"/>
    <x v="1"/>
    <s v="Tesseramento"/>
    <x v="1"/>
    <x v="5"/>
    <x v="0"/>
    <m/>
  </r>
  <r>
    <n v="5101"/>
    <x v="0"/>
    <x v="0"/>
    <x v="0"/>
    <x v="0"/>
    <x v="7"/>
    <x v="334"/>
    <x v="0"/>
    <x v="0"/>
    <s v="Tesseramento"/>
    <x v="1"/>
    <x v="0"/>
    <x v="0"/>
    <m/>
  </r>
  <r>
    <n v="5102"/>
    <x v="0"/>
    <x v="0"/>
    <x v="0"/>
    <x v="2"/>
    <x v="7"/>
    <x v="334"/>
    <x v="0"/>
    <x v="1"/>
    <s v="Tesseramento"/>
    <x v="1"/>
    <x v="0"/>
    <x v="0"/>
    <m/>
  </r>
  <r>
    <n v="5104"/>
    <x v="0"/>
    <x v="0"/>
    <x v="0"/>
    <x v="0"/>
    <x v="7"/>
    <x v="334"/>
    <x v="0"/>
    <x v="0"/>
    <s v="Tesseramento"/>
    <x v="1"/>
    <x v="4"/>
    <x v="0"/>
    <m/>
  </r>
  <r>
    <n v="5103"/>
    <x v="0"/>
    <x v="0"/>
    <x v="0"/>
    <x v="0"/>
    <x v="7"/>
    <x v="334"/>
    <x v="0"/>
    <x v="0"/>
    <s v="Tesseramento"/>
    <x v="1"/>
    <x v="0"/>
    <x v="0"/>
    <m/>
  </r>
  <r>
    <n v="193849"/>
    <x v="1"/>
    <x v="0"/>
    <x v="0"/>
    <x v="1"/>
    <x v="7"/>
    <x v="334"/>
    <x v="0"/>
    <x v="0"/>
    <s v="Tesseramento"/>
    <x v="1"/>
    <x v="5"/>
    <x v="0"/>
    <m/>
  </r>
  <r>
    <n v="171815"/>
    <x v="0"/>
    <x v="0"/>
    <x v="0"/>
    <x v="2"/>
    <x v="7"/>
    <x v="334"/>
    <x v="0"/>
    <x v="1"/>
    <s v="Tesseramento"/>
    <x v="1"/>
    <x v="4"/>
    <x v="0"/>
    <m/>
  </r>
  <r>
    <n v="65153"/>
    <x v="0"/>
    <x v="0"/>
    <x v="0"/>
    <x v="0"/>
    <x v="7"/>
    <x v="334"/>
    <x v="0"/>
    <x v="0"/>
    <s v="Tesseramento"/>
    <x v="1"/>
    <x v="1"/>
    <x v="0"/>
    <m/>
  </r>
  <r>
    <n v="5109"/>
    <x v="0"/>
    <x v="0"/>
    <x v="0"/>
    <x v="0"/>
    <x v="7"/>
    <x v="334"/>
    <x v="0"/>
    <x v="0"/>
    <s v="Tesseramento"/>
    <x v="1"/>
    <x v="4"/>
    <x v="0"/>
    <m/>
  </r>
  <r>
    <n v="50096"/>
    <x v="0"/>
    <x v="0"/>
    <x v="0"/>
    <x v="0"/>
    <x v="7"/>
    <x v="334"/>
    <x v="0"/>
    <x v="0"/>
    <s v="Tesseramento"/>
    <x v="1"/>
    <x v="3"/>
    <x v="0"/>
    <m/>
  </r>
  <r>
    <n v="5118"/>
    <x v="0"/>
    <x v="0"/>
    <x v="0"/>
    <x v="0"/>
    <x v="7"/>
    <x v="334"/>
    <x v="0"/>
    <x v="1"/>
    <s v="Tesseramento"/>
    <x v="1"/>
    <x v="4"/>
    <x v="0"/>
    <m/>
  </r>
  <r>
    <n v="3136"/>
    <x v="0"/>
    <x v="0"/>
    <x v="0"/>
    <x v="0"/>
    <x v="13"/>
    <x v="177"/>
    <x v="0"/>
    <x v="0"/>
    <s v="Tesseramento"/>
    <x v="1"/>
    <x v="4"/>
    <x v="0"/>
    <m/>
  </r>
  <r>
    <n v="1131"/>
    <x v="0"/>
    <x v="0"/>
    <x v="0"/>
    <x v="0"/>
    <x v="13"/>
    <x v="177"/>
    <x v="0"/>
    <x v="1"/>
    <s v="Tesseramento"/>
    <x v="1"/>
    <x v="4"/>
    <x v="0"/>
    <m/>
  </r>
  <r>
    <n v="126686"/>
    <x v="0"/>
    <x v="0"/>
    <x v="0"/>
    <x v="0"/>
    <x v="7"/>
    <x v="334"/>
    <x v="0"/>
    <x v="0"/>
    <s v="Tesseramento"/>
    <x v="1"/>
    <x v="0"/>
    <x v="0"/>
    <m/>
  </r>
  <r>
    <n v="196218"/>
    <x v="1"/>
    <x v="0"/>
    <x v="0"/>
    <x v="0"/>
    <x v="13"/>
    <x v="177"/>
    <x v="0"/>
    <x v="0"/>
    <s v="Tesseramento"/>
    <x v="1"/>
    <x v="5"/>
    <x v="0"/>
    <m/>
  </r>
  <r>
    <n v="59263"/>
    <x v="0"/>
    <x v="0"/>
    <x v="0"/>
    <x v="0"/>
    <x v="7"/>
    <x v="334"/>
    <x v="0"/>
    <x v="1"/>
    <s v="Tesseramento"/>
    <x v="1"/>
    <x v="4"/>
    <x v="0"/>
    <m/>
  </r>
  <r>
    <n v="91294"/>
    <x v="0"/>
    <x v="0"/>
    <x v="0"/>
    <x v="0"/>
    <x v="7"/>
    <x v="334"/>
    <x v="0"/>
    <x v="0"/>
    <s v="Tesseramento"/>
    <x v="1"/>
    <x v="0"/>
    <x v="0"/>
    <m/>
  </r>
  <r>
    <n v="36369"/>
    <x v="0"/>
    <x v="0"/>
    <x v="0"/>
    <x v="0"/>
    <x v="7"/>
    <x v="334"/>
    <x v="0"/>
    <x v="0"/>
    <s v="Tesseramento"/>
    <x v="1"/>
    <x v="3"/>
    <x v="0"/>
    <m/>
  </r>
  <r>
    <n v="5123"/>
    <x v="0"/>
    <x v="0"/>
    <x v="0"/>
    <x v="0"/>
    <x v="7"/>
    <x v="334"/>
    <x v="0"/>
    <x v="0"/>
    <s v="Tesseramento"/>
    <x v="1"/>
    <x v="4"/>
    <x v="0"/>
    <m/>
  </r>
  <r>
    <n v="5127"/>
    <x v="0"/>
    <x v="0"/>
    <x v="0"/>
    <x v="0"/>
    <x v="7"/>
    <x v="334"/>
    <x v="0"/>
    <x v="0"/>
    <s v="Tesseramento"/>
    <x v="1"/>
    <x v="4"/>
    <x v="0"/>
    <m/>
  </r>
  <r>
    <n v="5128"/>
    <x v="0"/>
    <x v="0"/>
    <x v="0"/>
    <x v="0"/>
    <x v="7"/>
    <x v="334"/>
    <x v="0"/>
    <x v="0"/>
    <s v="Tesseramento"/>
    <x v="1"/>
    <x v="0"/>
    <x v="0"/>
    <m/>
  </r>
  <r>
    <n v="5135"/>
    <x v="0"/>
    <x v="0"/>
    <x v="0"/>
    <x v="0"/>
    <x v="7"/>
    <x v="334"/>
    <x v="0"/>
    <x v="1"/>
    <s v="Tesseramento"/>
    <x v="1"/>
    <x v="4"/>
    <x v="0"/>
    <m/>
  </r>
  <r>
    <n v="25633"/>
    <x v="0"/>
    <x v="0"/>
    <x v="0"/>
    <x v="0"/>
    <x v="7"/>
    <x v="334"/>
    <x v="0"/>
    <x v="1"/>
    <s v="Tesseramento"/>
    <x v="1"/>
    <x v="4"/>
    <x v="0"/>
    <m/>
  </r>
  <r>
    <n v="5145"/>
    <x v="0"/>
    <x v="0"/>
    <x v="0"/>
    <x v="0"/>
    <x v="7"/>
    <x v="334"/>
    <x v="0"/>
    <x v="1"/>
    <s v="Tesseramento"/>
    <x v="1"/>
    <x v="4"/>
    <x v="0"/>
    <m/>
  </r>
  <r>
    <n v="124119"/>
    <x v="0"/>
    <x v="0"/>
    <x v="0"/>
    <x v="1"/>
    <x v="6"/>
    <x v="299"/>
    <x v="0"/>
    <x v="1"/>
    <s v="Tesseramento"/>
    <x v="1"/>
    <x v="4"/>
    <x v="0"/>
    <m/>
  </r>
  <r>
    <n v="5146"/>
    <x v="0"/>
    <x v="0"/>
    <x v="0"/>
    <x v="0"/>
    <x v="7"/>
    <x v="334"/>
    <x v="0"/>
    <x v="0"/>
    <s v="Tesseramento"/>
    <x v="1"/>
    <x v="4"/>
    <x v="0"/>
    <m/>
  </r>
  <r>
    <n v="5147"/>
    <x v="0"/>
    <x v="0"/>
    <x v="0"/>
    <x v="0"/>
    <x v="7"/>
    <x v="334"/>
    <x v="0"/>
    <x v="0"/>
    <s v="Tesseramento"/>
    <x v="1"/>
    <x v="0"/>
    <x v="0"/>
    <m/>
  </r>
  <r>
    <n v="62066"/>
    <x v="0"/>
    <x v="0"/>
    <x v="0"/>
    <x v="0"/>
    <x v="7"/>
    <x v="334"/>
    <x v="0"/>
    <x v="1"/>
    <s v="Tesseramento"/>
    <x v="1"/>
    <x v="1"/>
    <x v="0"/>
    <m/>
  </r>
  <r>
    <n v="157071"/>
    <x v="0"/>
    <x v="0"/>
    <x v="0"/>
    <x v="0"/>
    <x v="6"/>
    <x v="299"/>
    <x v="0"/>
    <x v="0"/>
    <s v="Tesseramento"/>
    <x v="1"/>
    <x v="4"/>
    <x v="0"/>
    <m/>
  </r>
  <r>
    <n v="193850"/>
    <x v="1"/>
    <x v="0"/>
    <x v="0"/>
    <x v="3"/>
    <x v="7"/>
    <x v="334"/>
    <x v="0"/>
    <x v="0"/>
    <s v="Tesseramento"/>
    <x v="1"/>
    <x v="5"/>
    <x v="0"/>
    <m/>
  </r>
  <r>
    <n v="5148"/>
    <x v="0"/>
    <x v="0"/>
    <x v="0"/>
    <x v="0"/>
    <x v="7"/>
    <x v="334"/>
    <x v="0"/>
    <x v="0"/>
    <s v="Tesseramento"/>
    <x v="1"/>
    <x v="3"/>
    <x v="0"/>
    <m/>
  </r>
  <r>
    <n v="18673"/>
    <x v="0"/>
    <x v="0"/>
    <x v="0"/>
    <x v="2"/>
    <x v="7"/>
    <x v="334"/>
    <x v="0"/>
    <x v="1"/>
    <s v="Tesseramento"/>
    <x v="1"/>
    <x v="3"/>
    <x v="0"/>
    <m/>
  </r>
  <r>
    <n v="5149"/>
    <x v="0"/>
    <x v="0"/>
    <x v="0"/>
    <x v="0"/>
    <x v="7"/>
    <x v="334"/>
    <x v="0"/>
    <x v="1"/>
    <s v="Tesseramento"/>
    <x v="1"/>
    <x v="3"/>
    <x v="0"/>
    <m/>
  </r>
  <r>
    <n v="13407"/>
    <x v="0"/>
    <x v="0"/>
    <x v="0"/>
    <x v="0"/>
    <x v="7"/>
    <x v="334"/>
    <x v="0"/>
    <x v="0"/>
    <s v="Tesseramento"/>
    <x v="1"/>
    <x v="1"/>
    <x v="0"/>
    <m/>
  </r>
  <r>
    <n v="54336"/>
    <x v="0"/>
    <x v="0"/>
    <x v="0"/>
    <x v="0"/>
    <x v="7"/>
    <x v="334"/>
    <x v="0"/>
    <x v="0"/>
    <s v="Tesseramento"/>
    <x v="1"/>
    <x v="4"/>
    <x v="0"/>
    <m/>
  </r>
  <r>
    <n v="218738"/>
    <x v="0"/>
    <x v="0"/>
    <x v="0"/>
    <x v="1"/>
    <x v="7"/>
    <x v="334"/>
    <x v="0"/>
    <x v="1"/>
    <s v="Tesseramento"/>
    <x v="1"/>
    <x v="4"/>
    <x v="0"/>
    <m/>
  </r>
  <r>
    <n v="70756"/>
    <x v="0"/>
    <x v="0"/>
    <x v="0"/>
    <x v="0"/>
    <x v="7"/>
    <x v="334"/>
    <x v="0"/>
    <x v="0"/>
    <s v="Tesseramento"/>
    <x v="1"/>
    <x v="1"/>
    <x v="0"/>
    <m/>
  </r>
  <r>
    <n v="180208"/>
    <x v="1"/>
    <x v="0"/>
    <x v="0"/>
    <x v="0"/>
    <x v="6"/>
    <x v="299"/>
    <x v="0"/>
    <x v="0"/>
    <s v="Tesseramento"/>
    <x v="1"/>
    <x v="6"/>
    <x v="0"/>
    <m/>
  </r>
  <r>
    <n v="34733"/>
    <x v="0"/>
    <x v="0"/>
    <x v="0"/>
    <x v="0"/>
    <x v="7"/>
    <x v="334"/>
    <x v="0"/>
    <x v="0"/>
    <s v="Tesseramento"/>
    <x v="1"/>
    <x v="3"/>
    <x v="0"/>
    <m/>
  </r>
  <r>
    <n v="180207"/>
    <x v="0"/>
    <x v="0"/>
    <x v="0"/>
    <x v="0"/>
    <x v="6"/>
    <x v="299"/>
    <x v="0"/>
    <x v="0"/>
    <s v="Tesseramento"/>
    <x v="1"/>
    <x v="1"/>
    <x v="0"/>
    <m/>
  </r>
  <r>
    <n v="29517"/>
    <x v="0"/>
    <x v="0"/>
    <x v="0"/>
    <x v="0"/>
    <x v="7"/>
    <x v="334"/>
    <x v="0"/>
    <x v="0"/>
    <s v="Tesseramento"/>
    <x v="1"/>
    <x v="4"/>
    <x v="0"/>
    <m/>
  </r>
  <r>
    <n v="46593"/>
    <x v="0"/>
    <x v="0"/>
    <x v="0"/>
    <x v="0"/>
    <x v="7"/>
    <x v="334"/>
    <x v="0"/>
    <x v="0"/>
    <s v="Tesseramento"/>
    <x v="1"/>
    <x v="4"/>
    <x v="0"/>
    <m/>
  </r>
  <r>
    <n v="176397"/>
    <x v="0"/>
    <x v="0"/>
    <x v="0"/>
    <x v="0"/>
    <x v="6"/>
    <x v="299"/>
    <x v="0"/>
    <x v="0"/>
    <s v="Tesseramento"/>
    <x v="1"/>
    <x v="0"/>
    <x v="0"/>
    <m/>
  </r>
  <r>
    <n v="218833"/>
    <x v="0"/>
    <x v="0"/>
    <x v="0"/>
    <x v="2"/>
    <x v="7"/>
    <x v="334"/>
    <x v="0"/>
    <x v="0"/>
    <s v="Tesseramento"/>
    <x v="1"/>
    <x v="0"/>
    <x v="0"/>
    <m/>
  </r>
  <r>
    <n v="126787"/>
    <x v="0"/>
    <x v="0"/>
    <x v="0"/>
    <x v="0"/>
    <x v="7"/>
    <x v="334"/>
    <x v="0"/>
    <x v="1"/>
    <s v="Tesseramento"/>
    <x v="1"/>
    <x v="3"/>
    <x v="0"/>
    <m/>
  </r>
  <r>
    <n v="175273"/>
    <x v="0"/>
    <x v="0"/>
    <x v="0"/>
    <x v="0"/>
    <x v="6"/>
    <x v="299"/>
    <x v="0"/>
    <x v="0"/>
    <s v="Tesseramento"/>
    <x v="1"/>
    <x v="3"/>
    <x v="0"/>
    <m/>
  </r>
  <r>
    <n v="128666"/>
    <x v="0"/>
    <x v="0"/>
    <x v="0"/>
    <x v="0"/>
    <x v="7"/>
    <x v="334"/>
    <x v="0"/>
    <x v="1"/>
    <s v="Tesseramento"/>
    <x v="1"/>
    <x v="0"/>
    <x v="0"/>
    <m/>
  </r>
  <r>
    <n v="7066"/>
    <x v="0"/>
    <x v="0"/>
    <x v="0"/>
    <x v="0"/>
    <x v="6"/>
    <x v="299"/>
    <x v="0"/>
    <x v="0"/>
    <s v="Tesseramento"/>
    <x v="1"/>
    <x v="4"/>
    <x v="0"/>
    <m/>
  </r>
  <r>
    <n v="180222"/>
    <x v="0"/>
    <x v="0"/>
    <x v="0"/>
    <x v="0"/>
    <x v="6"/>
    <x v="299"/>
    <x v="0"/>
    <x v="0"/>
    <s v="Tesseramento"/>
    <x v="1"/>
    <x v="4"/>
    <x v="0"/>
    <m/>
  </r>
  <r>
    <n v="162242"/>
    <x v="0"/>
    <x v="0"/>
    <x v="0"/>
    <x v="0"/>
    <x v="6"/>
    <x v="299"/>
    <x v="0"/>
    <x v="0"/>
    <s v="Tesseramento"/>
    <x v="1"/>
    <x v="3"/>
    <x v="0"/>
    <m/>
  </r>
  <r>
    <n v="56026"/>
    <x v="0"/>
    <x v="0"/>
    <x v="0"/>
    <x v="0"/>
    <x v="6"/>
    <x v="299"/>
    <x v="0"/>
    <x v="1"/>
    <s v="Tesseramento"/>
    <x v="1"/>
    <x v="3"/>
    <x v="0"/>
    <m/>
  </r>
  <r>
    <n v="199209"/>
    <x v="0"/>
    <x v="0"/>
    <x v="0"/>
    <x v="0"/>
    <x v="6"/>
    <x v="299"/>
    <x v="0"/>
    <x v="0"/>
    <s v="Tesseramento"/>
    <x v="1"/>
    <x v="0"/>
    <x v="0"/>
    <m/>
  </r>
  <r>
    <n v="7214"/>
    <x v="0"/>
    <x v="0"/>
    <x v="0"/>
    <x v="0"/>
    <x v="6"/>
    <x v="299"/>
    <x v="0"/>
    <x v="0"/>
    <s v="Tesseramento"/>
    <x v="1"/>
    <x v="4"/>
    <x v="0"/>
    <m/>
  </r>
  <r>
    <n v="78537"/>
    <x v="0"/>
    <x v="0"/>
    <x v="0"/>
    <x v="0"/>
    <x v="6"/>
    <x v="299"/>
    <x v="0"/>
    <x v="1"/>
    <s v="Tesseramento"/>
    <x v="1"/>
    <x v="4"/>
    <x v="0"/>
    <m/>
  </r>
  <r>
    <n v="119105"/>
    <x v="0"/>
    <x v="0"/>
    <x v="0"/>
    <x v="0"/>
    <x v="3"/>
    <x v="8"/>
    <x v="0"/>
    <x v="0"/>
    <s v="Tesseramento"/>
    <x v="0"/>
    <x v="3"/>
    <x v="0"/>
    <m/>
  </r>
  <r>
    <n v="148106"/>
    <x v="0"/>
    <x v="0"/>
    <x v="0"/>
    <x v="0"/>
    <x v="3"/>
    <x v="8"/>
    <x v="0"/>
    <x v="0"/>
    <s v="Tesseramento"/>
    <x v="0"/>
    <x v="1"/>
    <x v="0"/>
    <m/>
  </r>
  <r>
    <n v="36345"/>
    <x v="0"/>
    <x v="0"/>
    <x v="0"/>
    <x v="0"/>
    <x v="6"/>
    <x v="299"/>
    <x v="0"/>
    <x v="0"/>
    <s v="Tesseramento"/>
    <x v="1"/>
    <x v="4"/>
    <x v="0"/>
    <m/>
  </r>
  <r>
    <n v="7272"/>
    <x v="0"/>
    <x v="0"/>
    <x v="0"/>
    <x v="0"/>
    <x v="6"/>
    <x v="299"/>
    <x v="0"/>
    <x v="0"/>
    <s v="Tesseramento"/>
    <x v="1"/>
    <x v="3"/>
    <x v="0"/>
    <m/>
  </r>
  <r>
    <n v="6995"/>
    <x v="0"/>
    <x v="0"/>
    <x v="0"/>
    <x v="0"/>
    <x v="6"/>
    <x v="299"/>
    <x v="0"/>
    <x v="0"/>
    <s v="Tesseramento"/>
    <x v="1"/>
    <x v="3"/>
    <x v="0"/>
    <m/>
  </r>
  <r>
    <n v="60206"/>
    <x v="0"/>
    <x v="0"/>
    <x v="0"/>
    <x v="0"/>
    <x v="6"/>
    <x v="299"/>
    <x v="0"/>
    <x v="0"/>
    <s v="Tesseramento"/>
    <x v="1"/>
    <x v="3"/>
    <x v="0"/>
    <m/>
  </r>
  <r>
    <n v="50455"/>
    <x v="0"/>
    <x v="0"/>
    <x v="0"/>
    <x v="4"/>
    <x v="6"/>
    <x v="299"/>
    <x v="0"/>
    <x v="0"/>
    <s v="Tesseramento"/>
    <x v="1"/>
    <x v="4"/>
    <x v="0"/>
    <m/>
  </r>
  <r>
    <n v="116034"/>
    <x v="0"/>
    <x v="0"/>
    <x v="0"/>
    <x v="0"/>
    <x v="6"/>
    <x v="299"/>
    <x v="0"/>
    <x v="0"/>
    <s v="Tesseramento"/>
    <x v="1"/>
    <x v="3"/>
    <x v="0"/>
    <m/>
  </r>
  <r>
    <n v="185155"/>
    <x v="0"/>
    <x v="0"/>
    <x v="0"/>
    <x v="0"/>
    <x v="6"/>
    <x v="299"/>
    <x v="0"/>
    <x v="0"/>
    <s v="Tesseramento"/>
    <x v="1"/>
    <x v="4"/>
    <x v="0"/>
    <m/>
  </r>
  <r>
    <n v="170491"/>
    <x v="0"/>
    <x v="0"/>
    <x v="0"/>
    <x v="0"/>
    <x v="6"/>
    <x v="299"/>
    <x v="0"/>
    <x v="0"/>
    <s v="Tesseramento"/>
    <x v="1"/>
    <x v="4"/>
    <x v="0"/>
    <m/>
  </r>
  <r>
    <n v="90665"/>
    <x v="0"/>
    <x v="0"/>
    <x v="0"/>
    <x v="0"/>
    <x v="6"/>
    <x v="299"/>
    <x v="0"/>
    <x v="0"/>
    <s v="Tesseramento"/>
    <x v="1"/>
    <x v="4"/>
    <x v="0"/>
    <m/>
  </r>
  <r>
    <n v="7162"/>
    <x v="0"/>
    <x v="0"/>
    <x v="0"/>
    <x v="0"/>
    <x v="6"/>
    <x v="299"/>
    <x v="0"/>
    <x v="0"/>
    <s v="Tesseramento"/>
    <x v="1"/>
    <x v="0"/>
    <x v="0"/>
    <m/>
  </r>
  <r>
    <n v="7126"/>
    <x v="0"/>
    <x v="0"/>
    <x v="0"/>
    <x v="2"/>
    <x v="6"/>
    <x v="299"/>
    <x v="0"/>
    <x v="1"/>
    <s v="Tesseramento"/>
    <x v="1"/>
    <x v="4"/>
    <x v="0"/>
    <m/>
  </r>
  <r>
    <n v="205362"/>
    <x v="0"/>
    <x v="0"/>
    <x v="0"/>
    <x v="0"/>
    <x v="6"/>
    <x v="299"/>
    <x v="0"/>
    <x v="0"/>
    <s v="Tesseramento"/>
    <x v="1"/>
    <x v="3"/>
    <x v="0"/>
    <m/>
  </r>
  <r>
    <n v="97091"/>
    <x v="0"/>
    <x v="0"/>
    <x v="0"/>
    <x v="1"/>
    <x v="6"/>
    <x v="299"/>
    <x v="0"/>
    <x v="0"/>
    <s v="Tesseramento"/>
    <x v="1"/>
    <x v="0"/>
    <x v="0"/>
    <m/>
  </r>
  <r>
    <n v="73603"/>
    <x v="0"/>
    <x v="0"/>
    <x v="0"/>
    <x v="0"/>
    <x v="6"/>
    <x v="299"/>
    <x v="0"/>
    <x v="0"/>
    <s v="Tesseramento"/>
    <x v="1"/>
    <x v="4"/>
    <x v="0"/>
    <m/>
  </r>
  <r>
    <n v="192787"/>
    <x v="0"/>
    <x v="0"/>
    <x v="0"/>
    <x v="0"/>
    <x v="6"/>
    <x v="299"/>
    <x v="0"/>
    <x v="0"/>
    <s v="Tesseramento"/>
    <x v="1"/>
    <x v="4"/>
    <x v="0"/>
    <m/>
  </r>
  <r>
    <n v="235011"/>
    <x v="0"/>
    <x v="0"/>
    <x v="1"/>
    <x v="1"/>
    <x v="10"/>
    <x v="93"/>
    <x v="0"/>
    <x v="0"/>
    <s v="Tesseramento"/>
    <x v="0"/>
    <x v="3"/>
    <x v="0"/>
    <m/>
  </r>
  <r>
    <n v="7146"/>
    <x v="0"/>
    <x v="0"/>
    <x v="0"/>
    <x v="0"/>
    <x v="6"/>
    <x v="299"/>
    <x v="0"/>
    <x v="0"/>
    <s v="Tesseramento"/>
    <x v="1"/>
    <x v="4"/>
    <x v="0"/>
    <m/>
  </r>
  <r>
    <n v="68945"/>
    <x v="0"/>
    <x v="0"/>
    <x v="0"/>
    <x v="0"/>
    <x v="6"/>
    <x v="299"/>
    <x v="0"/>
    <x v="0"/>
    <s v="Tesseramento"/>
    <x v="1"/>
    <x v="4"/>
    <x v="0"/>
    <m/>
  </r>
  <r>
    <n v="152325"/>
    <x v="0"/>
    <x v="0"/>
    <x v="0"/>
    <x v="3"/>
    <x v="6"/>
    <x v="299"/>
    <x v="0"/>
    <x v="0"/>
    <s v="Tesseramento"/>
    <x v="1"/>
    <x v="4"/>
    <x v="0"/>
    <m/>
  </r>
  <r>
    <n v="7203"/>
    <x v="0"/>
    <x v="0"/>
    <x v="0"/>
    <x v="0"/>
    <x v="6"/>
    <x v="299"/>
    <x v="0"/>
    <x v="0"/>
    <s v="Tesseramento"/>
    <x v="1"/>
    <x v="4"/>
    <x v="0"/>
    <m/>
  </r>
  <r>
    <n v="73602"/>
    <x v="0"/>
    <x v="0"/>
    <x v="0"/>
    <x v="0"/>
    <x v="6"/>
    <x v="299"/>
    <x v="0"/>
    <x v="0"/>
    <s v="Tesseramento"/>
    <x v="1"/>
    <x v="4"/>
    <x v="0"/>
    <m/>
  </r>
  <r>
    <n v="158332"/>
    <x v="0"/>
    <x v="0"/>
    <x v="0"/>
    <x v="0"/>
    <x v="6"/>
    <x v="299"/>
    <x v="0"/>
    <x v="1"/>
    <s v="Tesseramento"/>
    <x v="1"/>
    <x v="3"/>
    <x v="0"/>
    <m/>
  </r>
  <r>
    <n v="74724"/>
    <x v="0"/>
    <x v="0"/>
    <x v="0"/>
    <x v="0"/>
    <x v="6"/>
    <x v="299"/>
    <x v="0"/>
    <x v="0"/>
    <s v="Tesseramento"/>
    <x v="1"/>
    <x v="3"/>
    <x v="0"/>
    <m/>
  </r>
  <r>
    <n v="146411"/>
    <x v="0"/>
    <x v="0"/>
    <x v="0"/>
    <x v="0"/>
    <x v="6"/>
    <x v="299"/>
    <x v="0"/>
    <x v="0"/>
    <s v="Tesseramento"/>
    <x v="1"/>
    <x v="0"/>
    <x v="0"/>
    <m/>
  </r>
  <r>
    <n v="74008"/>
    <x v="0"/>
    <x v="0"/>
    <x v="0"/>
    <x v="0"/>
    <x v="7"/>
    <x v="51"/>
    <x v="0"/>
    <x v="0"/>
    <s v="Tesseramento"/>
    <x v="1"/>
    <x v="4"/>
    <x v="0"/>
    <m/>
  </r>
  <r>
    <n v="180218"/>
    <x v="0"/>
    <x v="0"/>
    <x v="0"/>
    <x v="2"/>
    <x v="6"/>
    <x v="299"/>
    <x v="0"/>
    <x v="0"/>
    <s v="Tesseramento"/>
    <x v="1"/>
    <x v="4"/>
    <x v="0"/>
    <m/>
  </r>
  <r>
    <n v="99702"/>
    <x v="0"/>
    <x v="0"/>
    <x v="0"/>
    <x v="0"/>
    <x v="7"/>
    <x v="51"/>
    <x v="0"/>
    <x v="1"/>
    <s v="Tesseramento"/>
    <x v="1"/>
    <x v="4"/>
    <x v="0"/>
    <m/>
  </r>
  <r>
    <n v="6880"/>
    <x v="0"/>
    <x v="0"/>
    <x v="0"/>
    <x v="0"/>
    <x v="6"/>
    <x v="299"/>
    <x v="0"/>
    <x v="0"/>
    <s v="Tesseramento"/>
    <x v="1"/>
    <x v="0"/>
    <x v="0"/>
    <m/>
  </r>
  <r>
    <n v="91212"/>
    <x v="0"/>
    <x v="0"/>
    <x v="0"/>
    <x v="0"/>
    <x v="7"/>
    <x v="51"/>
    <x v="0"/>
    <x v="0"/>
    <s v="Tesseramento"/>
    <x v="1"/>
    <x v="4"/>
    <x v="0"/>
    <m/>
  </r>
  <r>
    <n v="56036"/>
    <x v="0"/>
    <x v="0"/>
    <x v="0"/>
    <x v="0"/>
    <x v="6"/>
    <x v="299"/>
    <x v="0"/>
    <x v="0"/>
    <s v="Tesseramento"/>
    <x v="1"/>
    <x v="4"/>
    <x v="0"/>
    <m/>
  </r>
  <r>
    <n v="90670"/>
    <x v="0"/>
    <x v="0"/>
    <x v="0"/>
    <x v="0"/>
    <x v="6"/>
    <x v="299"/>
    <x v="0"/>
    <x v="1"/>
    <s v="Tesseramento"/>
    <x v="1"/>
    <x v="4"/>
    <x v="0"/>
    <m/>
  </r>
  <r>
    <n v="203361"/>
    <x v="0"/>
    <x v="0"/>
    <x v="0"/>
    <x v="0"/>
    <x v="6"/>
    <x v="299"/>
    <x v="0"/>
    <x v="0"/>
    <s v="Tesseramento"/>
    <x v="1"/>
    <x v="0"/>
    <x v="0"/>
    <m/>
  </r>
  <r>
    <n v="7202"/>
    <x v="0"/>
    <x v="0"/>
    <x v="0"/>
    <x v="0"/>
    <x v="6"/>
    <x v="299"/>
    <x v="0"/>
    <x v="0"/>
    <s v="Tesseramento"/>
    <x v="1"/>
    <x v="4"/>
    <x v="0"/>
    <m/>
  </r>
  <r>
    <n v="214956"/>
    <x v="0"/>
    <x v="1"/>
    <x v="2"/>
    <x v="1"/>
    <x v="1"/>
    <x v="20"/>
    <x v="0"/>
    <x v="0"/>
    <s v="Tesseramento"/>
    <x v="0"/>
    <x v="0"/>
    <x v="0"/>
    <m/>
  </r>
  <r>
    <n v="235012"/>
    <x v="0"/>
    <x v="0"/>
    <x v="1"/>
    <x v="1"/>
    <x v="10"/>
    <x v="93"/>
    <x v="0"/>
    <x v="0"/>
    <s v="Tesseramento"/>
    <x v="0"/>
    <x v="3"/>
    <x v="0"/>
    <m/>
  </r>
  <r>
    <n v="50463"/>
    <x v="0"/>
    <x v="0"/>
    <x v="0"/>
    <x v="0"/>
    <x v="6"/>
    <x v="299"/>
    <x v="0"/>
    <x v="0"/>
    <s v="Tesseramento"/>
    <x v="1"/>
    <x v="3"/>
    <x v="0"/>
    <m/>
  </r>
  <r>
    <n v="7228"/>
    <x v="0"/>
    <x v="0"/>
    <x v="0"/>
    <x v="0"/>
    <x v="6"/>
    <x v="299"/>
    <x v="0"/>
    <x v="0"/>
    <s v="Tesseramento"/>
    <x v="1"/>
    <x v="4"/>
    <x v="0"/>
    <m/>
  </r>
  <r>
    <n v="7229"/>
    <x v="0"/>
    <x v="0"/>
    <x v="0"/>
    <x v="0"/>
    <x v="6"/>
    <x v="299"/>
    <x v="0"/>
    <x v="0"/>
    <s v="Tesseramento"/>
    <x v="1"/>
    <x v="0"/>
    <x v="0"/>
    <m/>
  </r>
  <r>
    <n v="50088"/>
    <x v="0"/>
    <x v="0"/>
    <x v="0"/>
    <x v="0"/>
    <x v="7"/>
    <x v="334"/>
    <x v="0"/>
    <x v="1"/>
    <s v="Tesseramento"/>
    <x v="1"/>
    <x v="0"/>
    <x v="0"/>
    <m/>
  </r>
  <r>
    <n v="7144"/>
    <x v="0"/>
    <x v="0"/>
    <x v="0"/>
    <x v="0"/>
    <x v="6"/>
    <x v="299"/>
    <x v="0"/>
    <x v="1"/>
    <s v="Tesseramento"/>
    <x v="1"/>
    <x v="4"/>
    <x v="0"/>
    <m/>
  </r>
  <r>
    <n v="79799"/>
    <x v="0"/>
    <x v="0"/>
    <x v="0"/>
    <x v="0"/>
    <x v="7"/>
    <x v="334"/>
    <x v="0"/>
    <x v="1"/>
    <s v="Tesseramento"/>
    <x v="1"/>
    <x v="4"/>
    <x v="0"/>
    <m/>
  </r>
  <r>
    <n v="181540"/>
    <x v="0"/>
    <x v="0"/>
    <x v="0"/>
    <x v="0"/>
    <x v="7"/>
    <x v="334"/>
    <x v="0"/>
    <x v="1"/>
    <s v="Tesseramento"/>
    <x v="1"/>
    <x v="0"/>
    <x v="0"/>
    <m/>
  </r>
  <r>
    <n v="15340"/>
    <x v="0"/>
    <x v="0"/>
    <x v="0"/>
    <x v="0"/>
    <x v="7"/>
    <x v="334"/>
    <x v="0"/>
    <x v="0"/>
    <s v="Tesseramento"/>
    <x v="1"/>
    <x v="3"/>
    <x v="0"/>
    <m/>
  </r>
  <r>
    <n v="5168"/>
    <x v="0"/>
    <x v="0"/>
    <x v="0"/>
    <x v="0"/>
    <x v="7"/>
    <x v="334"/>
    <x v="0"/>
    <x v="1"/>
    <s v="Tesseramento"/>
    <x v="1"/>
    <x v="4"/>
    <x v="0"/>
    <m/>
  </r>
  <r>
    <n v="5172"/>
    <x v="0"/>
    <x v="0"/>
    <x v="0"/>
    <x v="0"/>
    <x v="7"/>
    <x v="334"/>
    <x v="0"/>
    <x v="1"/>
    <s v="Tesseramento"/>
    <x v="1"/>
    <x v="4"/>
    <x v="0"/>
    <m/>
  </r>
  <r>
    <n v="5171"/>
    <x v="0"/>
    <x v="0"/>
    <x v="0"/>
    <x v="0"/>
    <x v="7"/>
    <x v="334"/>
    <x v="0"/>
    <x v="0"/>
    <s v="Tesseramento"/>
    <x v="1"/>
    <x v="4"/>
    <x v="0"/>
    <m/>
  </r>
  <r>
    <n v="56108"/>
    <x v="0"/>
    <x v="0"/>
    <x v="0"/>
    <x v="0"/>
    <x v="7"/>
    <x v="334"/>
    <x v="0"/>
    <x v="0"/>
    <s v="Tesseramento"/>
    <x v="1"/>
    <x v="0"/>
    <x v="0"/>
    <m/>
  </r>
  <r>
    <n v="6912"/>
    <x v="0"/>
    <x v="0"/>
    <x v="0"/>
    <x v="0"/>
    <x v="6"/>
    <x v="299"/>
    <x v="0"/>
    <x v="0"/>
    <s v="Tesseramento"/>
    <x v="1"/>
    <x v="4"/>
    <x v="0"/>
    <m/>
  </r>
  <r>
    <n v="5190"/>
    <x v="0"/>
    <x v="0"/>
    <x v="0"/>
    <x v="0"/>
    <x v="7"/>
    <x v="334"/>
    <x v="0"/>
    <x v="1"/>
    <s v="Tesseramento"/>
    <x v="1"/>
    <x v="4"/>
    <x v="0"/>
    <m/>
  </r>
  <r>
    <n v="5189"/>
    <x v="0"/>
    <x v="0"/>
    <x v="0"/>
    <x v="0"/>
    <x v="7"/>
    <x v="334"/>
    <x v="0"/>
    <x v="0"/>
    <s v="Tesseramento"/>
    <x v="1"/>
    <x v="4"/>
    <x v="0"/>
    <m/>
  </r>
  <r>
    <n v="108060"/>
    <x v="0"/>
    <x v="0"/>
    <x v="0"/>
    <x v="2"/>
    <x v="7"/>
    <x v="334"/>
    <x v="0"/>
    <x v="1"/>
    <s v="Tesseramento"/>
    <x v="1"/>
    <x v="4"/>
    <x v="0"/>
    <m/>
  </r>
  <r>
    <n v="5196"/>
    <x v="0"/>
    <x v="0"/>
    <x v="0"/>
    <x v="0"/>
    <x v="7"/>
    <x v="334"/>
    <x v="0"/>
    <x v="0"/>
    <s v="Tesseramento"/>
    <x v="1"/>
    <x v="4"/>
    <x v="0"/>
    <m/>
  </r>
  <r>
    <n v="4440"/>
    <x v="0"/>
    <x v="0"/>
    <x v="0"/>
    <x v="1"/>
    <x v="7"/>
    <x v="334"/>
    <x v="0"/>
    <x v="1"/>
    <s v="Tesseramento"/>
    <x v="1"/>
    <x v="1"/>
    <x v="0"/>
    <m/>
  </r>
  <r>
    <n v="84316"/>
    <x v="0"/>
    <x v="0"/>
    <x v="0"/>
    <x v="0"/>
    <x v="7"/>
    <x v="334"/>
    <x v="0"/>
    <x v="0"/>
    <s v="Tesseramento"/>
    <x v="1"/>
    <x v="0"/>
    <x v="0"/>
    <m/>
  </r>
  <r>
    <n v="84640"/>
    <x v="0"/>
    <x v="0"/>
    <x v="0"/>
    <x v="0"/>
    <x v="7"/>
    <x v="334"/>
    <x v="0"/>
    <x v="0"/>
    <s v="Tesseramento"/>
    <x v="1"/>
    <x v="3"/>
    <x v="0"/>
    <m/>
  </r>
  <r>
    <n v="84639"/>
    <x v="0"/>
    <x v="0"/>
    <x v="0"/>
    <x v="2"/>
    <x v="7"/>
    <x v="334"/>
    <x v="0"/>
    <x v="0"/>
    <s v="Tesseramento"/>
    <x v="1"/>
    <x v="1"/>
    <x v="0"/>
    <m/>
  </r>
  <r>
    <n v="195545"/>
    <x v="0"/>
    <x v="0"/>
    <x v="0"/>
    <x v="1"/>
    <x v="7"/>
    <x v="334"/>
    <x v="0"/>
    <x v="1"/>
    <s v="Tesseramento"/>
    <x v="1"/>
    <x v="1"/>
    <x v="0"/>
    <m/>
  </r>
  <r>
    <n v="71903"/>
    <x v="0"/>
    <x v="0"/>
    <x v="0"/>
    <x v="0"/>
    <x v="7"/>
    <x v="334"/>
    <x v="0"/>
    <x v="0"/>
    <s v="Tesseramento"/>
    <x v="1"/>
    <x v="3"/>
    <x v="0"/>
    <m/>
  </r>
  <r>
    <n v="5213"/>
    <x v="0"/>
    <x v="0"/>
    <x v="0"/>
    <x v="0"/>
    <x v="7"/>
    <x v="334"/>
    <x v="0"/>
    <x v="0"/>
    <s v="Tesseramento"/>
    <x v="1"/>
    <x v="4"/>
    <x v="0"/>
    <m/>
  </r>
  <r>
    <n v="46414"/>
    <x v="0"/>
    <x v="0"/>
    <x v="0"/>
    <x v="0"/>
    <x v="7"/>
    <x v="334"/>
    <x v="0"/>
    <x v="0"/>
    <s v="Tesseramento"/>
    <x v="1"/>
    <x v="4"/>
    <x v="0"/>
    <m/>
  </r>
  <r>
    <n v="37857"/>
    <x v="0"/>
    <x v="0"/>
    <x v="0"/>
    <x v="0"/>
    <x v="7"/>
    <x v="334"/>
    <x v="0"/>
    <x v="0"/>
    <s v="Tesseramento"/>
    <x v="1"/>
    <x v="0"/>
    <x v="0"/>
    <m/>
  </r>
  <r>
    <n v="5218"/>
    <x v="0"/>
    <x v="0"/>
    <x v="0"/>
    <x v="0"/>
    <x v="7"/>
    <x v="334"/>
    <x v="0"/>
    <x v="0"/>
    <s v="Tesseramento"/>
    <x v="1"/>
    <x v="4"/>
    <x v="0"/>
    <m/>
  </r>
  <r>
    <n v="5219"/>
    <x v="0"/>
    <x v="0"/>
    <x v="0"/>
    <x v="0"/>
    <x v="7"/>
    <x v="334"/>
    <x v="0"/>
    <x v="1"/>
    <s v="Tesseramento"/>
    <x v="1"/>
    <x v="4"/>
    <x v="0"/>
    <m/>
  </r>
  <r>
    <n v="78540"/>
    <x v="0"/>
    <x v="0"/>
    <x v="0"/>
    <x v="0"/>
    <x v="6"/>
    <x v="299"/>
    <x v="0"/>
    <x v="0"/>
    <s v="Tesseramento"/>
    <x v="1"/>
    <x v="0"/>
    <x v="0"/>
    <m/>
  </r>
  <r>
    <n v="141935"/>
    <x v="0"/>
    <x v="0"/>
    <x v="0"/>
    <x v="0"/>
    <x v="7"/>
    <x v="334"/>
    <x v="0"/>
    <x v="0"/>
    <s v="Tesseramento"/>
    <x v="1"/>
    <x v="0"/>
    <x v="0"/>
    <m/>
  </r>
  <r>
    <n v="5224"/>
    <x v="0"/>
    <x v="0"/>
    <x v="0"/>
    <x v="0"/>
    <x v="7"/>
    <x v="334"/>
    <x v="0"/>
    <x v="1"/>
    <s v="Tesseramento"/>
    <x v="1"/>
    <x v="0"/>
    <x v="0"/>
    <m/>
  </r>
  <r>
    <n v="5230"/>
    <x v="0"/>
    <x v="0"/>
    <x v="0"/>
    <x v="0"/>
    <x v="7"/>
    <x v="334"/>
    <x v="0"/>
    <x v="0"/>
    <s v="Tesseramento"/>
    <x v="1"/>
    <x v="4"/>
    <x v="0"/>
    <m/>
  </r>
  <r>
    <n v="5231"/>
    <x v="0"/>
    <x v="0"/>
    <x v="0"/>
    <x v="0"/>
    <x v="7"/>
    <x v="334"/>
    <x v="0"/>
    <x v="0"/>
    <s v="Tesseramento"/>
    <x v="1"/>
    <x v="3"/>
    <x v="0"/>
    <m/>
  </r>
  <r>
    <n v="7026"/>
    <x v="0"/>
    <x v="0"/>
    <x v="0"/>
    <x v="2"/>
    <x v="6"/>
    <x v="299"/>
    <x v="0"/>
    <x v="1"/>
    <s v="Tesseramento"/>
    <x v="1"/>
    <x v="4"/>
    <x v="0"/>
    <m/>
  </r>
  <r>
    <n v="5504"/>
    <x v="0"/>
    <x v="0"/>
    <x v="0"/>
    <x v="0"/>
    <x v="6"/>
    <x v="299"/>
    <x v="0"/>
    <x v="0"/>
    <s v="Tesseramento"/>
    <x v="1"/>
    <x v="0"/>
    <x v="0"/>
    <m/>
  </r>
  <r>
    <n v="5226"/>
    <x v="0"/>
    <x v="0"/>
    <x v="0"/>
    <x v="0"/>
    <x v="7"/>
    <x v="334"/>
    <x v="0"/>
    <x v="1"/>
    <s v="Tesseramento"/>
    <x v="1"/>
    <x v="4"/>
    <x v="0"/>
    <m/>
  </r>
  <r>
    <n v="5289"/>
    <x v="0"/>
    <x v="0"/>
    <x v="0"/>
    <x v="0"/>
    <x v="6"/>
    <x v="299"/>
    <x v="0"/>
    <x v="0"/>
    <s v="Tesseramento"/>
    <x v="1"/>
    <x v="0"/>
    <x v="0"/>
    <m/>
  </r>
  <r>
    <n v="5233"/>
    <x v="0"/>
    <x v="0"/>
    <x v="0"/>
    <x v="0"/>
    <x v="7"/>
    <x v="334"/>
    <x v="0"/>
    <x v="1"/>
    <s v="Tesseramento"/>
    <x v="1"/>
    <x v="4"/>
    <x v="0"/>
    <m/>
  </r>
  <r>
    <n v="5225"/>
    <x v="0"/>
    <x v="0"/>
    <x v="0"/>
    <x v="0"/>
    <x v="7"/>
    <x v="334"/>
    <x v="0"/>
    <x v="1"/>
    <s v="Tesseramento"/>
    <x v="1"/>
    <x v="0"/>
    <x v="0"/>
    <m/>
  </r>
  <r>
    <n v="16595"/>
    <x v="0"/>
    <x v="0"/>
    <x v="0"/>
    <x v="0"/>
    <x v="6"/>
    <x v="299"/>
    <x v="0"/>
    <x v="1"/>
    <s v="Tesseramento"/>
    <x v="1"/>
    <x v="3"/>
    <x v="0"/>
    <m/>
  </r>
  <r>
    <n v="5229"/>
    <x v="0"/>
    <x v="0"/>
    <x v="0"/>
    <x v="0"/>
    <x v="7"/>
    <x v="334"/>
    <x v="0"/>
    <x v="0"/>
    <s v="Tesseramento"/>
    <x v="1"/>
    <x v="0"/>
    <x v="0"/>
    <m/>
  </r>
  <r>
    <n v="5236"/>
    <x v="0"/>
    <x v="0"/>
    <x v="0"/>
    <x v="2"/>
    <x v="7"/>
    <x v="334"/>
    <x v="0"/>
    <x v="0"/>
    <s v="Tesseramento"/>
    <x v="1"/>
    <x v="4"/>
    <x v="0"/>
    <m/>
  </r>
  <r>
    <n v="206095"/>
    <x v="1"/>
    <x v="0"/>
    <x v="0"/>
    <x v="2"/>
    <x v="7"/>
    <x v="334"/>
    <x v="0"/>
    <x v="0"/>
    <s v="Tesseramento"/>
    <x v="1"/>
    <x v="5"/>
    <x v="0"/>
    <m/>
  </r>
  <r>
    <n v="74661"/>
    <x v="0"/>
    <x v="0"/>
    <x v="0"/>
    <x v="0"/>
    <x v="7"/>
    <x v="334"/>
    <x v="0"/>
    <x v="0"/>
    <s v="Tesseramento"/>
    <x v="1"/>
    <x v="0"/>
    <x v="0"/>
    <m/>
  </r>
  <r>
    <n v="54741"/>
    <x v="0"/>
    <x v="0"/>
    <x v="0"/>
    <x v="0"/>
    <x v="7"/>
    <x v="334"/>
    <x v="0"/>
    <x v="0"/>
    <s v="Tesseramento"/>
    <x v="1"/>
    <x v="3"/>
    <x v="0"/>
    <m/>
  </r>
  <r>
    <n v="83557"/>
    <x v="0"/>
    <x v="0"/>
    <x v="0"/>
    <x v="0"/>
    <x v="7"/>
    <x v="334"/>
    <x v="0"/>
    <x v="0"/>
    <s v="Tesseramento"/>
    <x v="1"/>
    <x v="3"/>
    <x v="0"/>
    <m/>
  </r>
  <r>
    <n v="5248"/>
    <x v="0"/>
    <x v="0"/>
    <x v="0"/>
    <x v="0"/>
    <x v="7"/>
    <x v="334"/>
    <x v="0"/>
    <x v="1"/>
    <s v="Tesseramento"/>
    <x v="1"/>
    <x v="4"/>
    <x v="0"/>
    <m/>
  </r>
  <r>
    <n v="24946"/>
    <x v="0"/>
    <x v="0"/>
    <x v="0"/>
    <x v="0"/>
    <x v="7"/>
    <x v="334"/>
    <x v="0"/>
    <x v="1"/>
    <s v="Tesseramento"/>
    <x v="1"/>
    <x v="0"/>
    <x v="0"/>
    <m/>
  </r>
  <r>
    <n v="5249"/>
    <x v="0"/>
    <x v="0"/>
    <x v="0"/>
    <x v="0"/>
    <x v="7"/>
    <x v="334"/>
    <x v="0"/>
    <x v="0"/>
    <s v="Tesseramento"/>
    <x v="1"/>
    <x v="4"/>
    <x v="0"/>
    <m/>
  </r>
  <r>
    <n v="5252"/>
    <x v="0"/>
    <x v="0"/>
    <x v="0"/>
    <x v="0"/>
    <x v="7"/>
    <x v="334"/>
    <x v="0"/>
    <x v="0"/>
    <s v="Tesseramento"/>
    <x v="1"/>
    <x v="4"/>
    <x v="0"/>
    <m/>
  </r>
  <r>
    <n v="79863"/>
    <x v="0"/>
    <x v="0"/>
    <x v="0"/>
    <x v="0"/>
    <x v="7"/>
    <x v="334"/>
    <x v="0"/>
    <x v="0"/>
    <s v="Tesseramento"/>
    <x v="1"/>
    <x v="0"/>
    <x v="0"/>
    <m/>
  </r>
  <r>
    <n v="97785"/>
    <x v="0"/>
    <x v="0"/>
    <x v="0"/>
    <x v="0"/>
    <x v="7"/>
    <x v="334"/>
    <x v="0"/>
    <x v="0"/>
    <s v="Tesseramento"/>
    <x v="1"/>
    <x v="0"/>
    <x v="0"/>
    <m/>
  </r>
  <r>
    <n v="45661"/>
    <x v="0"/>
    <x v="0"/>
    <x v="0"/>
    <x v="0"/>
    <x v="7"/>
    <x v="334"/>
    <x v="0"/>
    <x v="0"/>
    <s v="Tesseramento"/>
    <x v="1"/>
    <x v="4"/>
    <x v="0"/>
    <m/>
  </r>
  <r>
    <n v="99158"/>
    <x v="0"/>
    <x v="0"/>
    <x v="0"/>
    <x v="0"/>
    <x v="7"/>
    <x v="334"/>
    <x v="0"/>
    <x v="0"/>
    <s v="Tesseramento"/>
    <x v="1"/>
    <x v="0"/>
    <x v="0"/>
    <m/>
  </r>
  <r>
    <n v="5261"/>
    <x v="0"/>
    <x v="0"/>
    <x v="0"/>
    <x v="0"/>
    <x v="7"/>
    <x v="334"/>
    <x v="0"/>
    <x v="1"/>
    <s v="Tesseramento"/>
    <x v="1"/>
    <x v="4"/>
    <x v="0"/>
    <m/>
  </r>
  <r>
    <n v="157060"/>
    <x v="0"/>
    <x v="0"/>
    <x v="0"/>
    <x v="0"/>
    <x v="6"/>
    <x v="299"/>
    <x v="0"/>
    <x v="0"/>
    <s v="Tesseramento"/>
    <x v="1"/>
    <x v="4"/>
    <x v="0"/>
    <m/>
  </r>
  <r>
    <n v="66213"/>
    <x v="0"/>
    <x v="0"/>
    <x v="0"/>
    <x v="0"/>
    <x v="7"/>
    <x v="334"/>
    <x v="0"/>
    <x v="0"/>
    <s v="Tesseramento"/>
    <x v="1"/>
    <x v="0"/>
    <x v="0"/>
    <m/>
  </r>
  <r>
    <n v="57270"/>
    <x v="0"/>
    <x v="0"/>
    <x v="0"/>
    <x v="0"/>
    <x v="7"/>
    <x v="334"/>
    <x v="0"/>
    <x v="0"/>
    <s v="Tesseramento"/>
    <x v="1"/>
    <x v="4"/>
    <x v="0"/>
    <m/>
  </r>
  <r>
    <n v="57269"/>
    <x v="0"/>
    <x v="0"/>
    <x v="0"/>
    <x v="0"/>
    <x v="7"/>
    <x v="334"/>
    <x v="0"/>
    <x v="1"/>
    <s v="Tesseramento"/>
    <x v="1"/>
    <x v="4"/>
    <x v="0"/>
    <m/>
  </r>
  <r>
    <n v="54727"/>
    <x v="0"/>
    <x v="0"/>
    <x v="0"/>
    <x v="0"/>
    <x v="7"/>
    <x v="334"/>
    <x v="0"/>
    <x v="1"/>
    <s v="Tesseramento"/>
    <x v="1"/>
    <x v="4"/>
    <x v="0"/>
    <m/>
  </r>
  <r>
    <n v="5268"/>
    <x v="0"/>
    <x v="0"/>
    <x v="0"/>
    <x v="0"/>
    <x v="7"/>
    <x v="334"/>
    <x v="0"/>
    <x v="1"/>
    <s v="Tesseramento"/>
    <x v="1"/>
    <x v="4"/>
    <x v="0"/>
    <m/>
  </r>
  <r>
    <n v="5267"/>
    <x v="0"/>
    <x v="0"/>
    <x v="0"/>
    <x v="0"/>
    <x v="7"/>
    <x v="334"/>
    <x v="0"/>
    <x v="0"/>
    <s v="Tesseramento"/>
    <x v="1"/>
    <x v="0"/>
    <x v="0"/>
    <m/>
  </r>
  <r>
    <n v="77551"/>
    <x v="0"/>
    <x v="0"/>
    <x v="0"/>
    <x v="0"/>
    <x v="7"/>
    <x v="334"/>
    <x v="0"/>
    <x v="0"/>
    <s v="Tesseramento"/>
    <x v="1"/>
    <x v="4"/>
    <x v="0"/>
    <m/>
  </r>
  <r>
    <n v="71874"/>
    <x v="0"/>
    <x v="0"/>
    <x v="0"/>
    <x v="0"/>
    <x v="7"/>
    <x v="334"/>
    <x v="0"/>
    <x v="0"/>
    <s v="Tesseramento"/>
    <x v="1"/>
    <x v="0"/>
    <x v="0"/>
    <m/>
  </r>
  <r>
    <n v="56041"/>
    <x v="0"/>
    <x v="0"/>
    <x v="0"/>
    <x v="0"/>
    <x v="6"/>
    <x v="299"/>
    <x v="0"/>
    <x v="0"/>
    <s v="Tesseramento"/>
    <x v="1"/>
    <x v="4"/>
    <x v="0"/>
    <m/>
  </r>
  <r>
    <n v="63764"/>
    <x v="0"/>
    <x v="0"/>
    <x v="0"/>
    <x v="0"/>
    <x v="7"/>
    <x v="334"/>
    <x v="0"/>
    <x v="0"/>
    <s v="Tesseramento"/>
    <x v="1"/>
    <x v="4"/>
    <x v="0"/>
    <m/>
  </r>
  <r>
    <n v="158102"/>
    <x v="0"/>
    <x v="0"/>
    <x v="0"/>
    <x v="0"/>
    <x v="7"/>
    <x v="334"/>
    <x v="0"/>
    <x v="0"/>
    <s v="Tesseramento"/>
    <x v="1"/>
    <x v="0"/>
    <x v="0"/>
    <m/>
  </r>
  <r>
    <n v="5278"/>
    <x v="0"/>
    <x v="0"/>
    <x v="0"/>
    <x v="0"/>
    <x v="7"/>
    <x v="334"/>
    <x v="0"/>
    <x v="0"/>
    <s v="Tesseramento"/>
    <x v="1"/>
    <x v="4"/>
    <x v="0"/>
    <m/>
  </r>
  <r>
    <n v="7241"/>
    <x v="0"/>
    <x v="0"/>
    <x v="0"/>
    <x v="0"/>
    <x v="6"/>
    <x v="299"/>
    <x v="0"/>
    <x v="0"/>
    <s v="Tesseramento"/>
    <x v="1"/>
    <x v="4"/>
    <x v="0"/>
    <m/>
  </r>
  <r>
    <n v="7240"/>
    <x v="0"/>
    <x v="0"/>
    <x v="0"/>
    <x v="0"/>
    <x v="6"/>
    <x v="299"/>
    <x v="0"/>
    <x v="1"/>
    <s v="Tesseramento"/>
    <x v="1"/>
    <x v="4"/>
    <x v="0"/>
    <m/>
  </r>
  <r>
    <n v="89931"/>
    <x v="0"/>
    <x v="0"/>
    <x v="0"/>
    <x v="0"/>
    <x v="7"/>
    <x v="334"/>
    <x v="0"/>
    <x v="0"/>
    <s v="Tesseramento"/>
    <x v="1"/>
    <x v="4"/>
    <x v="0"/>
    <m/>
  </r>
  <r>
    <n v="227975"/>
    <x v="1"/>
    <x v="0"/>
    <x v="0"/>
    <x v="3"/>
    <x v="7"/>
    <x v="334"/>
    <x v="0"/>
    <x v="0"/>
    <s v="Tesseramento"/>
    <x v="1"/>
    <x v="5"/>
    <x v="0"/>
    <m/>
  </r>
  <r>
    <n v="81162"/>
    <x v="0"/>
    <x v="0"/>
    <x v="0"/>
    <x v="0"/>
    <x v="7"/>
    <x v="334"/>
    <x v="0"/>
    <x v="0"/>
    <s v="Tesseramento"/>
    <x v="1"/>
    <x v="3"/>
    <x v="0"/>
    <m/>
  </r>
  <r>
    <n v="114375"/>
    <x v="0"/>
    <x v="0"/>
    <x v="0"/>
    <x v="0"/>
    <x v="13"/>
    <x v="177"/>
    <x v="0"/>
    <x v="0"/>
    <s v="Tesseramento"/>
    <x v="1"/>
    <x v="0"/>
    <x v="0"/>
    <m/>
  </r>
  <r>
    <n v="18383"/>
    <x v="0"/>
    <x v="0"/>
    <x v="0"/>
    <x v="0"/>
    <x v="7"/>
    <x v="334"/>
    <x v="0"/>
    <x v="0"/>
    <s v="Tesseramento"/>
    <x v="1"/>
    <x v="0"/>
    <x v="0"/>
    <m/>
  </r>
  <r>
    <n v="56025"/>
    <x v="0"/>
    <x v="0"/>
    <x v="0"/>
    <x v="0"/>
    <x v="6"/>
    <x v="299"/>
    <x v="0"/>
    <x v="0"/>
    <s v="Tesseramento"/>
    <x v="1"/>
    <x v="3"/>
    <x v="0"/>
    <m/>
  </r>
  <r>
    <n v="81131"/>
    <x v="0"/>
    <x v="0"/>
    <x v="0"/>
    <x v="0"/>
    <x v="7"/>
    <x v="334"/>
    <x v="0"/>
    <x v="1"/>
    <s v="Tesseramento"/>
    <x v="1"/>
    <x v="0"/>
    <x v="0"/>
    <m/>
  </r>
  <r>
    <n v="192238"/>
    <x v="0"/>
    <x v="0"/>
    <x v="0"/>
    <x v="0"/>
    <x v="7"/>
    <x v="334"/>
    <x v="0"/>
    <x v="0"/>
    <s v="Tesseramento"/>
    <x v="1"/>
    <x v="0"/>
    <x v="0"/>
    <m/>
  </r>
  <r>
    <n v="69596"/>
    <x v="0"/>
    <x v="0"/>
    <x v="0"/>
    <x v="0"/>
    <x v="7"/>
    <x v="334"/>
    <x v="0"/>
    <x v="0"/>
    <s v="Tesseramento"/>
    <x v="1"/>
    <x v="1"/>
    <x v="0"/>
    <m/>
  </r>
  <r>
    <n v="100191"/>
    <x v="0"/>
    <x v="0"/>
    <x v="0"/>
    <x v="1"/>
    <x v="7"/>
    <x v="334"/>
    <x v="0"/>
    <x v="1"/>
    <s v="Tesseramento"/>
    <x v="1"/>
    <x v="4"/>
    <x v="0"/>
    <m/>
  </r>
  <r>
    <n v="54366"/>
    <x v="0"/>
    <x v="0"/>
    <x v="0"/>
    <x v="0"/>
    <x v="7"/>
    <x v="334"/>
    <x v="0"/>
    <x v="1"/>
    <s v="Tesseramento"/>
    <x v="1"/>
    <x v="4"/>
    <x v="0"/>
    <m/>
  </r>
  <r>
    <n v="134718"/>
    <x v="0"/>
    <x v="0"/>
    <x v="0"/>
    <x v="0"/>
    <x v="3"/>
    <x v="85"/>
    <x v="0"/>
    <x v="0"/>
    <s v="Tesseramento"/>
    <x v="1"/>
    <x v="4"/>
    <x v="0"/>
    <m/>
  </r>
  <r>
    <n v="227238"/>
    <x v="0"/>
    <x v="0"/>
    <x v="0"/>
    <x v="1"/>
    <x v="3"/>
    <x v="85"/>
    <x v="0"/>
    <x v="0"/>
    <s v="Tesseramento"/>
    <x v="1"/>
    <x v="4"/>
    <x v="0"/>
    <m/>
  </r>
  <r>
    <n v="224154"/>
    <x v="0"/>
    <x v="0"/>
    <x v="0"/>
    <x v="1"/>
    <x v="3"/>
    <x v="85"/>
    <x v="0"/>
    <x v="1"/>
    <s v="Tesseramento"/>
    <x v="1"/>
    <x v="4"/>
    <x v="0"/>
    <m/>
  </r>
  <r>
    <n v="223743"/>
    <x v="0"/>
    <x v="0"/>
    <x v="0"/>
    <x v="0"/>
    <x v="3"/>
    <x v="85"/>
    <x v="0"/>
    <x v="0"/>
    <s v="Tesseramento"/>
    <x v="1"/>
    <x v="0"/>
    <x v="0"/>
    <m/>
  </r>
  <r>
    <n v="7127"/>
    <x v="0"/>
    <x v="0"/>
    <x v="0"/>
    <x v="2"/>
    <x v="6"/>
    <x v="299"/>
    <x v="0"/>
    <x v="0"/>
    <s v="Tesseramento"/>
    <x v="1"/>
    <x v="4"/>
    <x v="0"/>
    <m/>
  </r>
  <r>
    <n v="111417"/>
    <x v="0"/>
    <x v="0"/>
    <x v="0"/>
    <x v="0"/>
    <x v="3"/>
    <x v="85"/>
    <x v="0"/>
    <x v="0"/>
    <s v="Tesseramento"/>
    <x v="1"/>
    <x v="4"/>
    <x v="0"/>
    <m/>
  </r>
  <r>
    <n v="104931"/>
    <x v="0"/>
    <x v="0"/>
    <x v="0"/>
    <x v="0"/>
    <x v="7"/>
    <x v="334"/>
    <x v="0"/>
    <x v="1"/>
    <s v="Tesseramento"/>
    <x v="1"/>
    <x v="3"/>
    <x v="0"/>
    <m/>
  </r>
  <r>
    <n v="119083"/>
    <x v="0"/>
    <x v="0"/>
    <x v="0"/>
    <x v="0"/>
    <x v="3"/>
    <x v="85"/>
    <x v="0"/>
    <x v="0"/>
    <s v="Tesseramento"/>
    <x v="1"/>
    <x v="0"/>
    <x v="0"/>
    <m/>
  </r>
  <r>
    <n v="217932"/>
    <x v="1"/>
    <x v="0"/>
    <x v="0"/>
    <x v="0"/>
    <x v="3"/>
    <x v="85"/>
    <x v="0"/>
    <x v="1"/>
    <s v="Tesseramento"/>
    <x v="1"/>
    <x v="7"/>
    <x v="0"/>
    <s v="B"/>
  </r>
  <r>
    <n v="185770"/>
    <x v="1"/>
    <x v="0"/>
    <x v="0"/>
    <x v="0"/>
    <x v="3"/>
    <x v="85"/>
    <x v="0"/>
    <x v="0"/>
    <s v="Tesseramento"/>
    <x v="1"/>
    <x v="6"/>
    <x v="0"/>
    <s v="B"/>
  </r>
  <r>
    <n v="54345"/>
    <x v="0"/>
    <x v="0"/>
    <x v="0"/>
    <x v="0"/>
    <x v="7"/>
    <x v="334"/>
    <x v="0"/>
    <x v="0"/>
    <s v="Tesseramento"/>
    <x v="1"/>
    <x v="4"/>
    <x v="0"/>
    <m/>
  </r>
  <r>
    <n v="202334"/>
    <x v="1"/>
    <x v="0"/>
    <x v="0"/>
    <x v="0"/>
    <x v="3"/>
    <x v="85"/>
    <x v="0"/>
    <x v="0"/>
    <s v="Tesseramento"/>
    <x v="1"/>
    <x v="6"/>
    <x v="0"/>
    <s v="B"/>
  </r>
  <r>
    <n v="205582"/>
    <x v="0"/>
    <x v="0"/>
    <x v="0"/>
    <x v="0"/>
    <x v="3"/>
    <x v="85"/>
    <x v="0"/>
    <x v="0"/>
    <s v="Tesseramento"/>
    <x v="1"/>
    <x v="0"/>
    <x v="0"/>
    <m/>
  </r>
  <r>
    <n v="18392"/>
    <x v="0"/>
    <x v="0"/>
    <x v="0"/>
    <x v="0"/>
    <x v="7"/>
    <x v="334"/>
    <x v="0"/>
    <x v="0"/>
    <s v="Tesseramento"/>
    <x v="1"/>
    <x v="4"/>
    <x v="0"/>
    <m/>
  </r>
  <r>
    <n v="159979"/>
    <x v="0"/>
    <x v="0"/>
    <x v="0"/>
    <x v="0"/>
    <x v="3"/>
    <x v="85"/>
    <x v="0"/>
    <x v="0"/>
    <s v="Tesseramento"/>
    <x v="1"/>
    <x v="0"/>
    <x v="0"/>
    <m/>
  </r>
  <r>
    <n v="180755"/>
    <x v="1"/>
    <x v="0"/>
    <x v="0"/>
    <x v="0"/>
    <x v="7"/>
    <x v="334"/>
    <x v="0"/>
    <x v="0"/>
    <s v="Tesseramento"/>
    <x v="1"/>
    <x v="7"/>
    <x v="0"/>
    <s v="B"/>
  </r>
  <r>
    <n v="179059"/>
    <x v="0"/>
    <x v="0"/>
    <x v="0"/>
    <x v="0"/>
    <x v="3"/>
    <x v="85"/>
    <x v="0"/>
    <x v="0"/>
    <s v="Tesseramento"/>
    <x v="1"/>
    <x v="4"/>
    <x v="0"/>
    <m/>
  </r>
  <r>
    <n v="196703"/>
    <x v="0"/>
    <x v="0"/>
    <x v="0"/>
    <x v="0"/>
    <x v="3"/>
    <x v="85"/>
    <x v="0"/>
    <x v="0"/>
    <s v="Tesseramento"/>
    <x v="1"/>
    <x v="0"/>
    <x v="0"/>
    <m/>
  </r>
  <r>
    <n v="218087"/>
    <x v="0"/>
    <x v="0"/>
    <x v="0"/>
    <x v="2"/>
    <x v="7"/>
    <x v="334"/>
    <x v="0"/>
    <x v="1"/>
    <s v="Tesseramento"/>
    <x v="1"/>
    <x v="4"/>
    <x v="0"/>
    <m/>
  </r>
  <r>
    <n v="123254"/>
    <x v="0"/>
    <x v="0"/>
    <x v="0"/>
    <x v="0"/>
    <x v="3"/>
    <x v="85"/>
    <x v="0"/>
    <x v="0"/>
    <s v="Tesseramento"/>
    <x v="1"/>
    <x v="4"/>
    <x v="0"/>
    <m/>
  </r>
  <r>
    <n v="108061"/>
    <x v="0"/>
    <x v="0"/>
    <x v="0"/>
    <x v="0"/>
    <x v="7"/>
    <x v="334"/>
    <x v="0"/>
    <x v="1"/>
    <s v="Tesseramento"/>
    <x v="1"/>
    <x v="4"/>
    <x v="0"/>
    <m/>
  </r>
  <r>
    <n v="80572"/>
    <x v="0"/>
    <x v="0"/>
    <x v="0"/>
    <x v="0"/>
    <x v="7"/>
    <x v="334"/>
    <x v="0"/>
    <x v="0"/>
    <s v="Tesseramento"/>
    <x v="1"/>
    <x v="0"/>
    <x v="0"/>
    <m/>
  </r>
  <r>
    <n v="206636"/>
    <x v="0"/>
    <x v="0"/>
    <x v="0"/>
    <x v="0"/>
    <x v="7"/>
    <x v="334"/>
    <x v="0"/>
    <x v="0"/>
    <s v="Tesseramento"/>
    <x v="1"/>
    <x v="4"/>
    <x v="0"/>
    <m/>
  </r>
  <r>
    <n v="138876"/>
    <x v="0"/>
    <x v="0"/>
    <x v="0"/>
    <x v="0"/>
    <x v="3"/>
    <x v="85"/>
    <x v="0"/>
    <x v="0"/>
    <s v="Tesseramento"/>
    <x v="1"/>
    <x v="4"/>
    <x v="0"/>
    <m/>
  </r>
  <r>
    <n v="125468"/>
    <x v="0"/>
    <x v="0"/>
    <x v="0"/>
    <x v="0"/>
    <x v="3"/>
    <x v="85"/>
    <x v="0"/>
    <x v="1"/>
    <s v="Tesseramento"/>
    <x v="1"/>
    <x v="4"/>
    <x v="0"/>
    <m/>
  </r>
  <r>
    <n v="5305"/>
    <x v="0"/>
    <x v="0"/>
    <x v="0"/>
    <x v="0"/>
    <x v="7"/>
    <x v="334"/>
    <x v="0"/>
    <x v="0"/>
    <s v="Tesseramento"/>
    <x v="1"/>
    <x v="4"/>
    <x v="0"/>
    <m/>
  </r>
  <r>
    <n v="219442"/>
    <x v="0"/>
    <x v="0"/>
    <x v="0"/>
    <x v="0"/>
    <x v="3"/>
    <x v="85"/>
    <x v="0"/>
    <x v="0"/>
    <s v="Tesseramento"/>
    <x v="1"/>
    <x v="4"/>
    <x v="0"/>
    <m/>
  </r>
  <r>
    <n v="219444"/>
    <x v="0"/>
    <x v="0"/>
    <x v="0"/>
    <x v="0"/>
    <x v="3"/>
    <x v="85"/>
    <x v="0"/>
    <x v="0"/>
    <s v="Tesseramento"/>
    <x v="1"/>
    <x v="1"/>
    <x v="0"/>
    <m/>
  </r>
  <r>
    <n v="168222"/>
    <x v="0"/>
    <x v="0"/>
    <x v="0"/>
    <x v="0"/>
    <x v="3"/>
    <x v="85"/>
    <x v="0"/>
    <x v="1"/>
    <s v="Tesseramento"/>
    <x v="1"/>
    <x v="3"/>
    <x v="0"/>
    <m/>
  </r>
  <r>
    <n v="227240"/>
    <x v="0"/>
    <x v="0"/>
    <x v="0"/>
    <x v="0"/>
    <x v="3"/>
    <x v="85"/>
    <x v="0"/>
    <x v="0"/>
    <s v="Tesseramento"/>
    <x v="1"/>
    <x v="0"/>
    <x v="0"/>
    <m/>
  </r>
  <r>
    <n v="223745"/>
    <x v="0"/>
    <x v="0"/>
    <x v="0"/>
    <x v="0"/>
    <x v="3"/>
    <x v="85"/>
    <x v="0"/>
    <x v="0"/>
    <s v="Tesseramento"/>
    <x v="1"/>
    <x v="0"/>
    <x v="0"/>
    <m/>
  </r>
  <r>
    <n v="123257"/>
    <x v="0"/>
    <x v="0"/>
    <x v="0"/>
    <x v="0"/>
    <x v="3"/>
    <x v="85"/>
    <x v="0"/>
    <x v="0"/>
    <s v="Tesseramento"/>
    <x v="1"/>
    <x v="4"/>
    <x v="0"/>
    <m/>
  </r>
  <r>
    <n v="205778"/>
    <x v="0"/>
    <x v="0"/>
    <x v="0"/>
    <x v="0"/>
    <x v="3"/>
    <x v="85"/>
    <x v="0"/>
    <x v="0"/>
    <s v="Tesseramento"/>
    <x v="1"/>
    <x v="0"/>
    <x v="0"/>
    <m/>
  </r>
  <r>
    <n v="219435"/>
    <x v="1"/>
    <x v="0"/>
    <x v="0"/>
    <x v="0"/>
    <x v="3"/>
    <x v="85"/>
    <x v="0"/>
    <x v="0"/>
    <s v="Tesseramento"/>
    <x v="1"/>
    <x v="6"/>
    <x v="0"/>
    <m/>
  </r>
  <r>
    <n v="119093"/>
    <x v="0"/>
    <x v="0"/>
    <x v="0"/>
    <x v="0"/>
    <x v="3"/>
    <x v="85"/>
    <x v="0"/>
    <x v="0"/>
    <s v="Tesseramento"/>
    <x v="1"/>
    <x v="4"/>
    <x v="0"/>
    <m/>
  </r>
  <r>
    <n v="207572"/>
    <x v="0"/>
    <x v="0"/>
    <x v="0"/>
    <x v="1"/>
    <x v="3"/>
    <x v="85"/>
    <x v="0"/>
    <x v="0"/>
    <s v="Tesseramento"/>
    <x v="1"/>
    <x v="0"/>
    <x v="0"/>
    <m/>
  </r>
  <r>
    <n v="227283"/>
    <x v="0"/>
    <x v="1"/>
    <x v="0"/>
    <x v="1"/>
    <x v="3"/>
    <x v="85"/>
    <x v="0"/>
    <x v="0"/>
    <s v="Tesseramento"/>
    <x v="1"/>
    <x v="3"/>
    <x v="0"/>
    <m/>
  </r>
  <r>
    <n v="137192"/>
    <x v="0"/>
    <x v="0"/>
    <x v="0"/>
    <x v="0"/>
    <x v="3"/>
    <x v="85"/>
    <x v="0"/>
    <x v="0"/>
    <s v="Tesseramento"/>
    <x v="1"/>
    <x v="3"/>
    <x v="0"/>
    <m/>
  </r>
  <r>
    <n v="197960"/>
    <x v="0"/>
    <x v="0"/>
    <x v="0"/>
    <x v="0"/>
    <x v="3"/>
    <x v="85"/>
    <x v="0"/>
    <x v="0"/>
    <s v="Tesseramento"/>
    <x v="1"/>
    <x v="0"/>
    <x v="0"/>
    <m/>
  </r>
  <r>
    <n v="155155"/>
    <x v="0"/>
    <x v="0"/>
    <x v="0"/>
    <x v="0"/>
    <x v="3"/>
    <x v="85"/>
    <x v="0"/>
    <x v="0"/>
    <s v="Tesseramento"/>
    <x v="1"/>
    <x v="0"/>
    <x v="0"/>
    <m/>
  </r>
  <r>
    <n v="227284"/>
    <x v="0"/>
    <x v="0"/>
    <x v="0"/>
    <x v="0"/>
    <x v="3"/>
    <x v="85"/>
    <x v="0"/>
    <x v="0"/>
    <s v="Tesseramento"/>
    <x v="1"/>
    <x v="3"/>
    <x v="0"/>
    <m/>
  </r>
  <r>
    <n v="215213"/>
    <x v="0"/>
    <x v="0"/>
    <x v="0"/>
    <x v="0"/>
    <x v="3"/>
    <x v="85"/>
    <x v="0"/>
    <x v="0"/>
    <s v="Tesseramento"/>
    <x v="1"/>
    <x v="1"/>
    <x v="0"/>
    <m/>
  </r>
  <r>
    <n v="208281"/>
    <x v="0"/>
    <x v="0"/>
    <x v="0"/>
    <x v="0"/>
    <x v="3"/>
    <x v="85"/>
    <x v="0"/>
    <x v="0"/>
    <s v="Tesseramento"/>
    <x v="1"/>
    <x v="4"/>
    <x v="0"/>
    <m/>
  </r>
  <r>
    <n v="42430"/>
    <x v="0"/>
    <x v="1"/>
    <x v="0"/>
    <x v="0"/>
    <x v="3"/>
    <x v="85"/>
    <x v="0"/>
    <x v="0"/>
    <s v="Tesseramento"/>
    <x v="1"/>
    <x v="3"/>
    <x v="0"/>
    <m/>
  </r>
  <r>
    <n v="227242"/>
    <x v="0"/>
    <x v="1"/>
    <x v="0"/>
    <x v="0"/>
    <x v="3"/>
    <x v="85"/>
    <x v="0"/>
    <x v="0"/>
    <s v="Tesseramento"/>
    <x v="1"/>
    <x v="1"/>
    <x v="0"/>
    <m/>
  </r>
  <r>
    <n v="123263"/>
    <x v="0"/>
    <x v="0"/>
    <x v="0"/>
    <x v="0"/>
    <x v="3"/>
    <x v="85"/>
    <x v="0"/>
    <x v="0"/>
    <s v="Tesseramento"/>
    <x v="1"/>
    <x v="0"/>
    <x v="0"/>
    <m/>
  </r>
  <r>
    <n v="175104"/>
    <x v="0"/>
    <x v="0"/>
    <x v="0"/>
    <x v="0"/>
    <x v="3"/>
    <x v="85"/>
    <x v="0"/>
    <x v="0"/>
    <s v="Tesseramento"/>
    <x v="1"/>
    <x v="3"/>
    <x v="0"/>
    <m/>
  </r>
  <r>
    <n v="188845"/>
    <x v="0"/>
    <x v="0"/>
    <x v="0"/>
    <x v="0"/>
    <x v="3"/>
    <x v="85"/>
    <x v="0"/>
    <x v="0"/>
    <s v="Tesseramento"/>
    <x v="1"/>
    <x v="4"/>
    <x v="0"/>
    <m/>
  </r>
  <r>
    <n v="154555"/>
    <x v="0"/>
    <x v="0"/>
    <x v="0"/>
    <x v="1"/>
    <x v="3"/>
    <x v="85"/>
    <x v="0"/>
    <x v="1"/>
    <s v="Tesseramento"/>
    <x v="1"/>
    <x v="4"/>
    <x v="0"/>
    <m/>
  </r>
  <r>
    <n v="125484"/>
    <x v="0"/>
    <x v="0"/>
    <x v="0"/>
    <x v="1"/>
    <x v="3"/>
    <x v="85"/>
    <x v="0"/>
    <x v="0"/>
    <s v="Tesseramento"/>
    <x v="1"/>
    <x v="4"/>
    <x v="0"/>
    <m/>
  </r>
  <r>
    <n v="75970"/>
    <x v="0"/>
    <x v="0"/>
    <x v="0"/>
    <x v="0"/>
    <x v="3"/>
    <x v="85"/>
    <x v="0"/>
    <x v="0"/>
    <s v="Tesseramento"/>
    <x v="1"/>
    <x v="0"/>
    <x v="0"/>
    <m/>
  </r>
  <r>
    <n v="227243"/>
    <x v="0"/>
    <x v="1"/>
    <x v="0"/>
    <x v="0"/>
    <x v="3"/>
    <x v="85"/>
    <x v="0"/>
    <x v="0"/>
    <s v="Tesseramento"/>
    <x v="1"/>
    <x v="0"/>
    <x v="0"/>
    <m/>
  </r>
  <r>
    <n v="123267"/>
    <x v="0"/>
    <x v="0"/>
    <x v="0"/>
    <x v="1"/>
    <x v="3"/>
    <x v="85"/>
    <x v="0"/>
    <x v="0"/>
    <s v="Tesseramento"/>
    <x v="1"/>
    <x v="4"/>
    <x v="0"/>
    <m/>
  </r>
  <r>
    <n v="181960"/>
    <x v="0"/>
    <x v="0"/>
    <x v="0"/>
    <x v="0"/>
    <x v="3"/>
    <x v="85"/>
    <x v="0"/>
    <x v="0"/>
    <s v="Tesseramento"/>
    <x v="1"/>
    <x v="4"/>
    <x v="0"/>
    <m/>
  </r>
  <r>
    <n v="146463"/>
    <x v="0"/>
    <x v="0"/>
    <x v="0"/>
    <x v="0"/>
    <x v="3"/>
    <x v="85"/>
    <x v="0"/>
    <x v="1"/>
    <s v="Tesseramento"/>
    <x v="1"/>
    <x v="4"/>
    <x v="0"/>
    <m/>
  </r>
  <r>
    <n v="232663"/>
    <x v="0"/>
    <x v="1"/>
    <x v="0"/>
    <x v="0"/>
    <x v="3"/>
    <x v="85"/>
    <x v="0"/>
    <x v="0"/>
    <s v="Tesseramento"/>
    <x v="1"/>
    <x v="0"/>
    <x v="0"/>
    <m/>
  </r>
  <r>
    <n v="127439"/>
    <x v="0"/>
    <x v="0"/>
    <x v="0"/>
    <x v="0"/>
    <x v="3"/>
    <x v="85"/>
    <x v="0"/>
    <x v="0"/>
    <s v="Tesseramento"/>
    <x v="1"/>
    <x v="3"/>
    <x v="0"/>
    <m/>
  </r>
  <r>
    <n v="154885"/>
    <x v="0"/>
    <x v="0"/>
    <x v="0"/>
    <x v="0"/>
    <x v="3"/>
    <x v="85"/>
    <x v="0"/>
    <x v="0"/>
    <s v="Tesseramento"/>
    <x v="1"/>
    <x v="1"/>
    <x v="0"/>
    <m/>
  </r>
  <r>
    <n v="119113"/>
    <x v="0"/>
    <x v="0"/>
    <x v="0"/>
    <x v="0"/>
    <x v="3"/>
    <x v="85"/>
    <x v="0"/>
    <x v="0"/>
    <s v="Tesseramento"/>
    <x v="1"/>
    <x v="4"/>
    <x v="0"/>
    <m/>
  </r>
  <r>
    <n v="141137"/>
    <x v="0"/>
    <x v="0"/>
    <x v="0"/>
    <x v="0"/>
    <x v="3"/>
    <x v="85"/>
    <x v="0"/>
    <x v="0"/>
    <s v="Tesseramento"/>
    <x v="1"/>
    <x v="0"/>
    <x v="0"/>
    <m/>
  </r>
  <r>
    <n v="179289"/>
    <x v="0"/>
    <x v="0"/>
    <x v="0"/>
    <x v="1"/>
    <x v="3"/>
    <x v="85"/>
    <x v="0"/>
    <x v="0"/>
    <s v="Tesseramento"/>
    <x v="1"/>
    <x v="4"/>
    <x v="0"/>
    <m/>
  </r>
  <r>
    <n v="227286"/>
    <x v="0"/>
    <x v="1"/>
    <x v="0"/>
    <x v="0"/>
    <x v="3"/>
    <x v="85"/>
    <x v="0"/>
    <x v="0"/>
    <s v="Tesseramento"/>
    <x v="1"/>
    <x v="0"/>
    <x v="0"/>
    <m/>
  </r>
  <r>
    <n v="219372"/>
    <x v="0"/>
    <x v="0"/>
    <x v="0"/>
    <x v="0"/>
    <x v="3"/>
    <x v="85"/>
    <x v="0"/>
    <x v="0"/>
    <s v="Tesseramento"/>
    <x v="1"/>
    <x v="0"/>
    <x v="0"/>
    <m/>
  </r>
  <r>
    <n v="181253"/>
    <x v="0"/>
    <x v="0"/>
    <x v="0"/>
    <x v="0"/>
    <x v="3"/>
    <x v="85"/>
    <x v="0"/>
    <x v="0"/>
    <s v="Tesseramento"/>
    <x v="1"/>
    <x v="3"/>
    <x v="0"/>
    <m/>
  </r>
  <r>
    <n v="232752"/>
    <x v="0"/>
    <x v="1"/>
    <x v="0"/>
    <x v="1"/>
    <x v="3"/>
    <x v="85"/>
    <x v="0"/>
    <x v="0"/>
    <s v="Tesseramento"/>
    <x v="1"/>
    <x v="0"/>
    <x v="0"/>
    <m/>
  </r>
  <r>
    <n v="211234"/>
    <x v="0"/>
    <x v="0"/>
    <x v="0"/>
    <x v="0"/>
    <x v="3"/>
    <x v="85"/>
    <x v="0"/>
    <x v="0"/>
    <s v="Tesseramento"/>
    <x v="1"/>
    <x v="0"/>
    <x v="0"/>
    <m/>
  </r>
  <r>
    <n v="179060"/>
    <x v="0"/>
    <x v="0"/>
    <x v="0"/>
    <x v="0"/>
    <x v="3"/>
    <x v="85"/>
    <x v="0"/>
    <x v="0"/>
    <s v="Tesseramento"/>
    <x v="1"/>
    <x v="0"/>
    <x v="0"/>
    <m/>
  </r>
  <r>
    <n v="104498"/>
    <x v="0"/>
    <x v="0"/>
    <x v="0"/>
    <x v="0"/>
    <x v="13"/>
    <x v="177"/>
    <x v="0"/>
    <x v="0"/>
    <s v="Tesseramento"/>
    <x v="1"/>
    <x v="0"/>
    <x v="0"/>
    <m/>
  </r>
  <r>
    <n v="111391"/>
    <x v="0"/>
    <x v="0"/>
    <x v="0"/>
    <x v="0"/>
    <x v="7"/>
    <x v="51"/>
    <x v="0"/>
    <x v="0"/>
    <s v="Tesseramento"/>
    <x v="1"/>
    <x v="4"/>
    <x v="0"/>
    <m/>
  </r>
  <r>
    <n v="10425"/>
    <x v="0"/>
    <x v="0"/>
    <x v="0"/>
    <x v="0"/>
    <x v="7"/>
    <x v="51"/>
    <x v="0"/>
    <x v="0"/>
    <s v="Tesseramento"/>
    <x v="1"/>
    <x v="4"/>
    <x v="0"/>
    <m/>
  </r>
  <r>
    <n v="87158"/>
    <x v="0"/>
    <x v="0"/>
    <x v="0"/>
    <x v="0"/>
    <x v="13"/>
    <x v="177"/>
    <x v="0"/>
    <x v="0"/>
    <s v="Tesseramento"/>
    <x v="1"/>
    <x v="0"/>
    <x v="0"/>
    <m/>
  </r>
  <r>
    <n v="15667"/>
    <x v="0"/>
    <x v="0"/>
    <x v="0"/>
    <x v="0"/>
    <x v="7"/>
    <x v="205"/>
    <x v="0"/>
    <x v="0"/>
    <s v="Tesseramento"/>
    <x v="1"/>
    <x v="3"/>
    <x v="0"/>
    <m/>
  </r>
  <r>
    <n v="221222"/>
    <x v="0"/>
    <x v="0"/>
    <x v="0"/>
    <x v="1"/>
    <x v="6"/>
    <x v="299"/>
    <x v="0"/>
    <x v="1"/>
    <s v="Tesseramento"/>
    <x v="1"/>
    <x v="0"/>
    <x v="0"/>
    <m/>
  </r>
  <r>
    <n v="182131"/>
    <x v="0"/>
    <x v="0"/>
    <x v="0"/>
    <x v="0"/>
    <x v="7"/>
    <x v="205"/>
    <x v="0"/>
    <x v="1"/>
    <s v="Tesseramento"/>
    <x v="1"/>
    <x v="0"/>
    <x v="0"/>
    <m/>
  </r>
  <r>
    <n v="7133"/>
    <x v="0"/>
    <x v="0"/>
    <x v="0"/>
    <x v="0"/>
    <x v="6"/>
    <x v="299"/>
    <x v="0"/>
    <x v="0"/>
    <s v="Tesseramento"/>
    <x v="1"/>
    <x v="0"/>
    <x v="0"/>
    <m/>
  </r>
  <r>
    <n v="208868"/>
    <x v="1"/>
    <x v="0"/>
    <x v="0"/>
    <x v="1"/>
    <x v="7"/>
    <x v="205"/>
    <x v="0"/>
    <x v="1"/>
    <s v="Tesseramento"/>
    <x v="1"/>
    <x v="6"/>
    <x v="0"/>
    <m/>
  </r>
  <r>
    <n v="147637"/>
    <x v="0"/>
    <x v="0"/>
    <x v="0"/>
    <x v="1"/>
    <x v="7"/>
    <x v="205"/>
    <x v="0"/>
    <x v="0"/>
    <s v="Tesseramento"/>
    <x v="1"/>
    <x v="0"/>
    <x v="0"/>
    <m/>
  </r>
  <r>
    <n v="208867"/>
    <x v="0"/>
    <x v="0"/>
    <x v="0"/>
    <x v="1"/>
    <x v="7"/>
    <x v="205"/>
    <x v="0"/>
    <x v="1"/>
    <s v="Tesseramento"/>
    <x v="1"/>
    <x v="3"/>
    <x v="0"/>
    <m/>
  </r>
  <r>
    <n v="218866"/>
    <x v="1"/>
    <x v="0"/>
    <x v="0"/>
    <x v="2"/>
    <x v="6"/>
    <x v="299"/>
    <x v="0"/>
    <x v="1"/>
    <s v="Tesseramento"/>
    <x v="1"/>
    <x v="5"/>
    <x v="0"/>
    <m/>
  </r>
  <r>
    <n v="66053"/>
    <x v="0"/>
    <x v="0"/>
    <x v="0"/>
    <x v="0"/>
    <x v="6"/>
    <x v="299"/>
    <x v="0"/>
    <x v="0"/>
    <s v="Tesseramento"/>
    <x v="1"/>
    <x v="4"/>
    <x v="0"/>
    <m/>
  </r>
  <r>
    <n v="202278"/>
    <x v="0"/>
    <x v="0"/>
    <x v="0"/>
    <x v="0"/>
    <x v="6"/>
    <x v="299"/>
    <x v="0"/>
    <x v="1"/>
    <s v="Tesseramento"/>
    <x v="1"/>
    <x v="4"/>
    <x v="0"/>
    <m/>
  </r>
  <r>
    <n v="146464"/>
    <x v="0"/>
    <x v="0"/>
    <x v="2"/>
    <x v="1"/>
    <x v="3"/>
    <x v="85"/>
    <x v="0"/>
    <x v="1"/>
    <s v="Tesseramento"/>
    <x v="1"/>
    <x v="4"/>
    <x v="0"/>
    <m/>
  </r>
  <r>
    <n v="177394"/>
    <x v="0"/>
    <x v="0"/>
    <x v="2"/>
    <x v="1"/>
    <x v="3"/>
    <x v="85"/>
    <x v="0"/>
    <x v="0"/>
    <s v="Tesseramento"/>
    <x v="1"/>
    <x v="3"/>
    <x v="0"/>
    <m/>
  </r>
  <r>
    <n v="5376"/>
    <x v="0"/>
    <x v="0"/>
    <x v="0"/>
    <x v="0"/>
    <x v="6"/>
    <x v="299"/>
    <x v="0"/>
    <x v="0"/>
    <s v="Tesseramento"/>
    <x v="1"/>
    <x v="0"/>
    <x v="0"/>
    <m/>
  </r>
  <r>
    <n v="180223"/>
    <x v="0"/>
    <x v="0"/>
    <x v="0"/>
    <x v="0"/>
    <x v="6"/>
    <x v="299"/>
    <x v="0"/>
    <x v="1"/>
    <s v="Tesseramento"/>
    <x v="1"/>
    <x v="0"/>
    <x v="0"/>
    <m/>
  </r>
  <r>
    <n v="118013"/>
    <x v="0"/>
    <x v="0"/>
    <x v="0"/>
    <x v="1"/>
    <x v="6"/>
    <x v="299"/>
    <x v="0"/>
    <x v="1"/>
    <s v="Tesseramento"/>
    <x v="1"/>
    <x v="4"/>
    <x v="0"/>
    <m/>
  </r>
  <r>
    <n v="107630"/>
    <x v="0"/>
    <x v="0"/>
    <x v="0"/>
    <x v="0"/>
    <x v="6"/>
    <x v="299"/>
    <x v="0"/>
    <x v="0"/>
    <s v="Tesseramento"/>
    <x v="1"/>
    <x v="3"/>
    <x v="0"/>
    <m/>
  </r>
  <r>
    <n v="203394"/>
    <x v="0"/>
    <x v="0"/>
    <x v="0"/>
    <x v="0"/>
    <x v="4"/>
    <x v="88"/>
    <x v="0"/>
    <x v="0"/>
    <s v="Tesseramento"/>
    <x v="1"/>
    <x v="3"/>
    <x v="0"/>
    <m/>
  </r>
  <r>
    <n v="86712"/>
    <x v="0"/>
    <x v="0"/>
    <x v="0"/>
    <x v="0"/>
    <x v="6"/>
    <x v="299"/>
    <x v="0"/>
    <x v="0"/>
    <s v="Tesseramento"/>
    <x v="1"/>
    <x v="0"/>
    <x v="0"/>
    <m/>
  </r>
  <r>
    <n v="53156"/>
    <x v="0"/>
    <x v="0"/>
    <x v="0"/>
    <x v="0"/>
    <x v="6"/>
    <x v="299"/>
    <x v="0"/>
    <x v="0"/>
    <s v="Tesseramento"/>
    <x v="1"/>
    <x v="4"/>
    <x v="0"/>
    <m/>
  </r>
  <r>
    <n v="160792"/>
    <x v="0"/>
    <x v="0"/>
    <x v="0"/>
    <x v="1"/>
    <x v="6"/>
    <x v="299"/>
    <x v="0"/>
    <x v="1"/>
    <s v="Tesseramento"/>
    <x v="1"/>
    <x v="0"/>
    <x v="0"/>
    <m/>
  </r>
  <r>
    <n v="89319"/>
    <x v="0"/>
    <x v="0"/>
    <x v="0"/>
    <x v="0"/>
    <x v="6"/>
    <x v="299"/>
    <x v="0"/>
    <x v="0"/>
    <s v="Tesseramento"/>
    <x v="1"/>
    <x v="0"/>
    <x v="0"/>
    <m/>
  </r>
  <r>
    <n v="130128"/>
    <x v="0"/>
    <x v="0"/>
    <x v="0"/>
    <x v="0"/>
    <x v="6"/>
    <x v="299"/>
    <x v="0"/>
    <x v="0"/>
    <s v="Tesseramento"/>
    <x v="1"/>
    <x v="3"/>
    <x v="0"/>
    <m/>
  </r>
  <r>
    <n v="50457"/>
    <x v="0"/>
    <x v="0"/>
    <x v="0"/>
    <x v="0"/>
    <x v="6"/>
    <x v="299"/>
    <x v="0"/>
    <x v="0"/>
    <s v="Tesseramento"/>
    <x v="1"/>
    <x v="0"/>
    <x v="0"/>
    <m/>
  </r>
  <r>
    <n v="148952"/>
    <x v="0"/>
    <x v="0"/>
    <x v="0"/>
    <x v="2"/>
    <x v="6"/>
    <x v="299"/>
    <x v="0"/>
    <x v="0"/>
    <s v="Tesseramento"/>
    <x v="1"/>
    <x v="1"/>
    <x v="0"/>
    <m/>
  </r>
  <r>
    <n v="160785"/>
    <x v="0"/>
    <x v="0"/>
    <x v="0"/>
    <x v="0"/>
    <x v="6"/>
    <x v="299"/>
    <x v="0"/>
    <x v="0"/>
    <s v="Tesseramento"/>
    <x v="1"/>
    <x v="0"/>
    <x v="0"/>
    <m/>
  </r>
  <r>
    <n v="135201"/>
    <x v="0"/>
    <x v="0"/>
    <x v="0"/>
    <x v="0"/>
    <x v="6"/>
    <x v="299"/>
    <x v="0"/>
    <x v="0"/>
    <s v="Tesseramento"/>
    <x v="1"/>
    <x v="3"/>
    <x v="0"/>
    <m/>
  </r>
  <r>
    <n v="168841"/>
    <x v="0"/>
    <x v="0"/>
    <x v="0"/>
    <x v="0"/>
    <x v="6"/>
    <x v="299"/>
    <x v="0"/>
    <x v="0"/>
    <s v="Tesseramento"/>
    <x v="1"/>
    <x v="1"/>
    <x v="0"/>
    <m/>
  </r>
  <r>
    <n v="229138"/>
    <x v="0"/>
    <x v="0"/>
    <x v="0"/>
    <x v="0"/>
    <x v="6"/>
    <x v="299"/>
    <x v="0"/>
    <x v="0"/>
    <s v="Tesseramento"/>
    <x v="1"/>
    <x v="0"/>
    <x v="0"/>
    <m/>
  </r>
  <r>
    <n v="78704"/>
    <x v="0"/>
    <x v="0"/>
    <x v="0"/>
    <x v="0"/>
    <x v="6"/>
    <x v="299"/>
    <x v="0"/>
    <x v="0"/>
    <s v="Tesseramento"/>
    <x v="1"/>
    <x v="4"/>
    <x v="0"/>
    <m/>
  </r>
  <r>
    <n v="5422"/>
    <x v="0"/>
    <x v="0"/>
    <x v="0"/>
    <x v="1"/>
    <x v="6"/>
    <x v="299"/>
    <x v="0"/>
    <x v="0"/>
    <s v="Tesseramento"/>
    <x v="1"/>
    <x v="4"/>
    <x v="0"/>
    <m/>
  </r>
  <r>
    <n v="133715"/>
    <x v="0"/>
    <x v="0"/>
    <x v="0"/>
    <x v="1"/>
    <x v="10"/>
    <x v="93"/>
    <x v="0"/>
    <x v="1"/>
    <s v="Tesseramento"/>
    <x v="0"/>
    <x v="1"/>
    <x v="0"/>
    <m/>
  </r>
  <r>
    <n v="163742"/>
    <x v="1"/>
    <x v="0"/>
    <x v="0"/>
    <x v="2"/>
    <x v="10"/>
    <x v="93"/>
    <x v="0"/>
    <x v="1"/>
    <s v="Tesseramento"/>
    <x v="0"/>
    <x v="6"/>
    <x v="0"/>
    <m/>
  </r>
  <r>
    <n v="130830"/>
    <x v="0"/>
    <x v="0"/>
    <x v="0"/>
    <x v="1"/>
    <x v="10"/>
    <x v="93"/>
    <x v="0"/>
    <x v="0"/>
    <s v="Tesseramento"/>
    <x v="0"/>
    <x v="3"/>
    <x v="0"/>
    <m/>
  </r>
  <r>
    <n v="232486"/>
    <x v="0"/>
    <x v="0"/>
    <x v="0"/>
    <x v="1"/>
    <x v="6"/>
    <x v="299"/>
    <x v="0"/>
    <x v="0"/>
    <s v="Tesseramento"/>
    <x v="1"/>
    <x v="4"/>
    <x v="0"/>
    <m/>
  </r>
  <r>
    <n v="170490"/>
    <x v="0"/>
    <x v="0"/>
    <x v="0"/>
    <x v="0"/>
    <x v="6"/>
    <x v="299"/>
    <x v="0"/>
    <x v="0"/>
    <s v="Tesseramento"/>
    <x v="1"/>
    <x v="3"/>
    <x v="0"/>
    <m/>
  </r>
  <r>
    <n v="6944"/>
    <x v="0"/>
    <x v="0"/>
    <x v="0"/>
    <x v="0"/>
    <x v="6"/>
    <x v="299"/>
    <x v="0"/>
    <x v="0"/>
    <s v="Tesseramento"/>
    <x v="1"/>
    <x v="4"/>
    <x v="0"/>
    <m/>
  </r>
  <r>
    <n v="6907"/>
    <x v="0"/>
    <x v="0"/>
    <x v="0"/>
    <x v="0"/>
    <x v="6"/>
    <x v="299"/>
    <x v="0"/>
    <x v="0"/>
    <s v="Tesseramento"/>
    <x v="1"/>
    <x v="0"/>
    <x v="0"/>
    <m/>
  </r>
  <r>
    <n v="235006"/>
    <x v="0"/>
    <x v="1"/>
    <x v="1"/>
    <x v="3"/>
    <x v="4"/>
    <x v="144"/>
    <x v="0"/>
    <x v="0"/>
    <s v="Tesseramento"/>
    <x v="1"/>
    <x v="1"/>
    <x v="0"/>
    <m/>
  </r>
  <r>
    <n v="143650"/>
    <x v="1"/>
    <x v="0"/>
    <x v="0"/>
    <x v="0"/>
    <x v="6"/>
    <x v="299"/>
    <x v="0"/>
    <x v="0"/>
    <s v="Tesseramento"/>
    <x v="1"/>
    <x v="6"/>
    <x v="0"/>
    <m/>
  </r>
  <r>
    <n v="117219"/>
    <x v="0"/>
    <x v="0"/>
    <x v="0"/>
    <x v="0"/>
    <x v="7"/>
    <x v="334"/>
    <x v="0"/>
    <x v="1"/>
    <s v="Tesseramento"/>
    <x v="1"/>
    <x v="4"/>
    <x v="0"/>
    <m/>
  </r>
  <r>
    <n v="189639"/>
    <x v="0"/>
    <x v="0"/>
    <x v="0"/>
    <x v="1"/>
    <x v="7"/>
    <x v="334"/>
    <x v="0"/>
    <x v="1"/>
    <s v="Tesseramento"/>
    <x v="1"/>
    <x v="0"/>
    <x v="0"/>
    <m/>
  </r>
  <r>
    <n v="69594"/>
    <x v="0"/>
    <x v="0"/>
    <x v="0"/>
    <x v="2"/>
    <x v="7"/>
    <x v="334"/>
    <x v="0"/>
    <x v="0"/>
    <s v="Tesseramento"/>
    <x v="1"/>
    <x v="1"/>
    <x v="0"/>
    <m/>
  </r>
  <r>
    <n v="84645"/>
    <x v="0"/>
    <x v="0"/>
    <x v="0"/>
    <x v="2"/>
    <x v="7"/>
    <x v="334"/>
    <x v="0"/>
    <x v="1"/>
    <s v="Tesseramento"/>
    <x v="1"/>
    <x v="1"/>
    <x v="0"/>
    <m/>
  </r>
  <r>
    <n v="73668"/>
    <x v="0"/>
    <x v="0"/>
    <x v="0"/>
    <x v="0"/>
    <x v="7"/>
    <x v="334"/>
    <x v="0"/>
    <x v="1"/>
    <s v="Tesseramento"/>
    <x v="1"/>
    <x v="4"/>
    <x v="0"/>
    <m/>
  </r>
  <r>
    <n v="182866"/>
    <x v="0"/>
    <x v="0"/>
    <x v="0"/>
    <x v="0"/>
    <x v="7"/>
    <x v="334"/>
    <x v="0"/>
    <x v="1"/>
    <s v="Tesseramento"/>
    <x v="1"/>
    <x v="0"/>
    <x v="0"/>
    <m/>
  </r>
  <r>
    <n v="84646"/>
    <x v="0"/>
    <x v="0"/>
    <x v="0"/>
    <x v="0"/>
    <x v="7"/>
    <x v="334"/>
    <x v="0"/>
    <x v="0"/>
    <s v="Tesseramento"/>
    <x v="1"/>
    <x v="1"/>
    <x v="0"/>
    <m/>
  </r>
  <r>
    <n v="70805"/>
    <x v="0"/>
    <x v="0"/>
    <x v="0"/>
    <x v="0"/>
    <x v="6"/>
    <x v="299"/>
    <x v="0"/>
    <x v="0"/>
    <s v="Tesseramento"/>
    <x v="1"/>
    <x v="1"/>
    <x v="0"/>
    <m/>
  </r>
  <r>
    <n v="5308"/>
    <x v="0"/>
    <x v="0"/>
    <x v="0"/>
    <x v="0"/>
    <x v="7"/>
    <x v="334"/>
    <x v="0"/>
    <x v="1"/>
    <s v="Tesseramento"/>
    <x v="1"/>
    <x v="4"/>
    <x v="0"/>
    <m/>
  </r>
  <r>
    <n v="7049"/>
    <x v="0"/>
    <x v="0"/>
    <x v="0"/>
    <x v="0"/>
    <x v="6"/>
    <x v="299"/>
    <x v="0"/>
    <x v="0"/>
    <s v="Tesseramento"/>
    <x v="1"/>
    <x v="3"/>
    <x v="0"/>
    <m/>
  </r>
  <r>
    <n v="22260"/>
    <x v="0"/>
    <x v="0"/>
    <x v="0"/>
    <x v="0"/>
    <x v="7"/>
    <x v="334"/>
    <x v="0"/>
    <x v="0"/>
    <s v="Tesseramento"/>
    <x v="1"/>
    <x v="4"/>
    <x v="0"/>
    <m/>
  </r>
  <r>
    <n v="57563"/>
    <x v="0"/>
    <x v="0"/>
    <x v="0"/>
    <x v="0"/>
    <x v="6"/>
    <x v="299"/>
    <x v="0"/>
    <x v="0"/>
    <s v="Tesseramento"/>
    <x v="1"/>
    <x v="4"/>
    <x v="0"/>
    <m/>
  </r>
  <r>
    <n v="112455"/>
    <x v="0"/>
    <x v="0"/>
    <x v="0"/>
    <x v="0"/>
    <x v="7"/>
    <x v="334"/>
    <x v="0"/>
    <x v="0"/>
    <s v="Tesseramento"/>
    <x v="1"/>
    <x v="0"/>
    <x v="0"/>
    <m/>
  </r>
  <r>
    <n v="5309"/>
    <x v="0"/>
    <x v="0"/>
    <x v="0"/>
    <x v="4"/>
    <x v="7"/>
    <x v="334"/>
    <x v="0"/>
    <x v="1"/>
    <s v="Tesseramento"/>
    <x v="1"/>
    <x v="3"/>
    <x v="0"/>
    <m/>
  </r>
  <r>
    <n v="108062"/>
    <x v="0"/>
    <x v="0"/>
    <x v="0"/>
    <x v="0"/>
    <x v="7"/>
    <x v="334"/>
    <x v="0"/>
    <x v="0"/>
    <s v="Tesseramento"/>
    <x v="1"/>
    <x v="1"/>
    <x v="0"/>
    <m/>
  </r>
  <r>
    <n v="32250"/>
    <x v="0"/>
    <x v="0"/>
    <x v="0"/>
    <x v="0"/>
    <x v="7"/>
    <x v="334"/>
    <x v="0"/>
    <x v="1"/>
    <s v="Tesseramento"/>
    <x v="1"/>
    <x v="4"/>
    <x v="0"/>
    <m/>
  </r>
  <r>
    <n v="12867"/>
    <x v="0"/>
    <x v="0"/>
    <x v="0"/>
    <x v="0"/>
    <x v="7"/>
    <x v="334"/>
    <x v="0"/>
    <x v="1"/>
    <s v="Tesseramento"/>
    <x v="1"/>
    <x v="0"/>
    <x v="0"/>
    <m/>
  </r>
  <r>
    <n v="7178"/>
    <x v="0"/>
    <x v="0"/>
    <x v="0"/>
    <x v="0"/>
    <x v="6"/>
    <x v="299"/>
    <x v="0"/>
    <x v="1"/>
    <s v="Tesseramento"/>
    <x v="1"/>
    <x v="0"/>
    <x v="0"/>
    <m/>
  </r>
  <r>
    <n v="12868"/>
    <x v="0"/>
    <x v="0"/>
    <x v="0"/>
    <x v="0"/>
    <x v="7"/>
    <x v="334"/>
    <x v="0"/>
    <x v="1"/>
    <s v="Tesseramento"/>
    <x v="1"/>
    <x v="4"/>
    <x v="0"/>
    <m/>
  </r>
  <r>
    <n v="117245"/>
    <x v="0"/>
    <x v="0"/>
    <x v="0"/>
    <x v="0"/>
    <x v="7"/>
    <x v="334"/>
    <x v="0"/>
    <x v="0"/>
    <s v="Tesseramento"/>
    <x v="1"/>
    <x v="4"/>
    <x v="0"/>
    <m/>
  </r>
  <r>
    <n v="97092"/>
    <x v="0"/>
    <x v="0"/>
    <x v="0"/>
    <x v="0"/>
    <x v="6"/>
    <x v="299"/>
    <x v="0"/>
    <x v="0"/>
    <s v="Tesseramento"/>
    <x v="1"/>
    <x v="0"/>
    <x v="0"/>
    <m/>
  </r>
  <r>
    <n v="81164"/>
    <x v="0"/>
    <x v="0"/>
    <x v="0"/>
    <x v="0"/>
    <x v="7"/>
    <x v="334"/>
    <x v="0"/>
    <x v="0"/>
    <s v="Tesseramento"/>
    <x v="1"/>
    <x v="4"/>
    <x v="0"/>
    <m/>
  </r>
  <r>
    <n v="5324"/>
    <x v="0"/>
    <x v="0"/>
    <x v="0"/>
    <x v="0"/>
    <x v="7"/>
    <x v="334"/>
    <x v="0"/>
    <x v="1"/>
    <s v="Tesseramento"/>
    <x v="1"/>
    <x v="4"/>
    <x v="0"/>
    <m/>
  </r>
  <r>
    <n v="5325"/>
    <x v="0"/>
    <x v="0"/>
    <x v="0"/>
    <x v="0"/>
    <x v="7"/>
    <x v="334"/>
    <x v="0"/>
    <x v="1"/>
    <s v="Tesseramento"/>
    <x v="1"/>
    <x v="4"/>
    <x v="0"/>
    <m/>
  </r>
  <r>
    <n v="196102"/>
    <x v="0"/>
    <x v="0"/>
    <x v="0"/>
    <x v="1"/>
    <x v="7"/>
    <x v="334"/>
    <x v="0"/>
    <x v="0"/>
    <s v="Tesseramento"/>
    <x v="1"/>
    <x v="1"/>
    <x v="0"/>
    <m/>
  </r>
  <r>
    <n v="193856"/>
    <x v="1"/>
    <x v="0"/>
    <x v="0"/>
    <x v="2"/>
    <x v="7"/>
    <x v="334"/>
    <x v="0"/>
    <x v="1"/>
    <s v="Tesseramento"/>
    <x v="1"/>
    <x v="5"/>
    <x v="0"/>
    <m/>
  </r>
  <r>
    <n v="50102"/>
    <x v="0"/>
    <x v="0"/>
    <x v="0"/>
    <x v="0"/>
    <x v="7"/>
    <x v="334"/>
    <x v="0"/>
    <x v="0"/>
    <s v="Tesseramento"/>
    <x v="1"/>
    <x v="3"/>
    <x v="0"/>
    <m/>
  </r>
  <r>
    <n v="56770"/>
    <x v="0"/>
    <x v="0"/>
    <x v="0"/>
    <x v="1"/>
    <x v="7"/>
    <x v="334"/>
    <x v="0"/>
    <x v="1"/>
    <s v="Tesseramento"/>
    <x v="1"/>
    <x v="3"/>
    <x v="0"/>
    <m/>
  </r>
  <r>
    <n v="5327"/>
    <x v="0"/>
    <x v="0"/>
    <x v="0"/>
    <x v="0"/>
    <x v="7"/>
    <x v="334"/>
    <x v="0"/>
    <x v="0"/>
    <s v="Tesseramento"/>
    <x v="1"/>
    <x v="4"/>
    <x v="0"/>
    <m/>
  </r>
  <r>
    <n v="5328"/>
    <x v="0"/>
    <x v="0"/>
    <x v="0"/>
    <x v="0"/>
    <x v="7"/>
    <x v="334"/>
    <x v="0"/>
    <x v="0"/>
    <s v="Tesseramento"/>
    <x v="1"/>
    <x v="4"/>
    <x v="0"/>
    <m/>
  </r>
  <r>
    <n v="5293"/>
    <x v="0"/>
    <x v="0"/>
    <x v="0"/>
    <x v="0"/>
    <x v="6"/>
    <x v="299"/>
    <x v="0"/>
    <x v="0"/>
    <s v="Tesseramento"/>
    <x v="1"/>
    <x v="0"/>
    <x v="0"/>
    <m/>
  </r>
  <r>
    <n v="46720"/>
    <x v="0"/>
    <x v="0"/>
    <x v="0"/>
    <x v="0"/>
    <x v="7"/>
    <x v="334"/>
    <x v="0"/>
    <x v="0"/>
    <s v="Tesseramento"/>
    <x v="1"/>
    <x v="0"/>
    <x v="0"/>
    <m/>
  </r>
  <r>
    <n v="96181"/>
    <x v="0"/>
    <x v="0"/>
    <x v="0"/>
    <x v="0"/>
    <x v="7"/>
    <x v="334"/>
    <x v="0"/>
    <x v="0"/>
    <s v="Tesseramento"/>
    <x v="1"/>
    <x v="1"/>
    <x v="0"/>
    <m/>
  </r>
  <r>
    <n v="5332"/>
    <x v="0"/>
    <x v="0"/>
    <x v="0"/>
    <x v="0"/>
    <x v="7"/>
    <x v="334"/>
    <x v="0"/>
    <x v="0"/>
    <s v="Tesseramento"/>
    <x v="1"/>
    <x v="4"/>
    <x v="0"/>
    <m/>
  </r>
  <r>
    <n v="5330"/>
    <x v="0"/>
    <x v="0"/>
    <x v="0"/>
    <x v="0"/>
    <x v="7"/>
    <x v="334"/>
    <x v="0"/>
    <x v="0"/>
    <s v="Tesseramento"/>
    <x v="1"/>
    <x v="0"/>
    <x v="0"/>
    <m/>
  </r>
  <r>
    <n v="5334"/>
    <x v="0"/>
    <x v="0"/>
    <x v="0"/>
    <x v="0"/>
    <x v="7"/>
    <x v="334"/>
    <x v="0"/>
    <x v="0"/>
    <s v="Tesseramento"/>
    <x v="1"/>
    <x v="4"/>
    <x v="0"/>
    <m/>
  </r>
  <r>
    <n v="108543"/>
    <x v="0"/>
    <x v="0"/>
    <x v="0"/>
    <x v="0"/>
    <x v="7"/>
    <x v="334"/>
    <x v="0"/>
    <x v="0"/>
    <s v="Tesseramento"/>
    <x v="1"/>
    <x v="4"/>
    <x v="0"/>
    <m/>
  </r>
  <r>
    <n v="8167"/>
    <x v="0"/>
    <x v="0"/>
    <x v="0"/>
    <x v="0"/>
    <x v="7"/>
    <x v="334"/>
    <x v="0"/>
    <x v="1"/>
    <s v="Tesseramento"/>
    <x v="1"/>
    <x v="4"/>
    <x v="0"/>
    <m/>
  </r>
  <r>
    <n v="25724"/>
    <x v="0"/>
    <x v="0"/>
    <x v="0"/>
    <x v="0"/>
    <x v="7"/>
    <x v="334"/>
    <x v="0"/>
    <x v="0"/>
    <s v="Tesseramento"/>
    <x v="1"/>
    <x v="4"/>
    <x v="0"/>
    <m/>
  </r>
  <r>
    <n v="25565"/>
    <x v="0"/>
    <x v="0"/>
    <x v="0"/>
    <x v="1"/>
    <x v="7"/>
    <x v="334"/>
    <x v="0"/>
    <x v="1"/>
    <s v="Tesseramento"/>
    <x v="1"/>
    <x v="0"/>
    <x v="0"/>
    <m/>
  </r>
  <r>
    <n v="89933"/>
    <x v="0"/>
    <x v="0"/>
    <x v="0"/>
    <x v="0"/>
    <x v="7"/>
    <x v="334"/>
    <x v="0"/>
    <x v="1"/>
    <s v="Tesseramento"/>
    <x v="1"/>
    <x v="0"/>
    <x v="0"/>
    <m/>
  </r>
  <r>
    <n v="38512"/>
    <x v="0"/>
    <x v="0"/>
    <x v="0"/>
    <x v="0"/>
    <x v="7"/>
    <x v="334"/>
    <x v="0"/>
    <x v="1"/>
    <s v="Tesseramento"/>
    <x v="1"/>
    <x v="4"/>
    <x v="0"/>
    <m/>
  </r>
  <r>
    <n v="5351"/>
    <x v="0"/>
    <x v="0"/>
    <x v="0"/>
    <x v="0"/>
    <x v="7"/>
    <x v="334"/>
    <x v="0"/>
    <x v="0"/>
    <s v="Tesseramento"/>
    <x v="1"/>
    <x v="4"/>
    <x v="0"/>
    <m/>
  </r>
  <r>
    <n v="31421"/>
    <x v="0"/>
    <x v="0"/>
    <x v="0"/>
    <x v="0"/>
    <x v="7"/>
    <x v="334"/>
    <x v="0"/>
    <x v="0"/>
    <s v="Tesseramento"/>
    <x v="1"/>
    <x v="4"/>
    <x v="0"/>
    <m/>
  </r>
  <r>
    <n v="5350"/>
    <x v="0"/>
    <x v="0"/>
    <x v="0"/>
    <x v="0"/>
    <x v="7"/>
    <x v="334"/>
    <x v="0"/>
    <x v="0"/>
    <s v="Tesseramento"/>
    <x v="1"/>
    <x v="0"/>
    <x v="0"/>
    <m/>
  </r>
  <r>
    <n v="5349"/>
    <x v="0"/>
    <x v="0"/>
    <x v="0"/>
    <x v="0"/>
    <x v="7"/>
    <x v="334"/>
    <x v="0"/>
    <x v="1"/>
    <s v="Tesseramento"/>
    <x v="1"/>
    <x v="4"/>
    <x v="0"/>
    <m/>
  </r>
  <r>
    <n v="42717"/>
    <x v="0"/>
    <x v="0"/>
    <x v="0"/>
    <x v="0"/>
    <x v="7"/>
    <x v="334"/>
    <x v="0"/>
    <x v="0"/>
    <s v="Tesseramento"/>
    <x v="1"/>
    <x v="3"/>
    <x v="0"/>
    <m/>
  </r>
  <r>
    <n v="5488"/>
    <x v="0"/>
    <x v="0"/>
    <x v="0"/>
    <x v="0"/>
    <x v="7"/>
    <x v="334"/>
    <x v="0"/>
    <x v="1"/>
    <s v="Tesseramento"/>
    <x v="1"/>
    <x v="4"/>
    <x v="0"/>
    <m/>
  </r>
  <r>
    <n v="5355"/>
    <x v="0"/>
    <x v="0"/>
    <x v="0"/>
    <x v="0"/>
    <x v="7"/>
    <x v="334"/>
    <x v="0"/>
    <x v="0"/>
    <s v="Tesseramento"/>
    <x v="1"/>
    <x v="4"/>
    <x v="0"/>
    <m/>
  </r>
  <r>
    <n v="5566"/>
    <x v="0"/>
    <x v="0"/>
    <x v="0"/>
    <x v="0"/>
    <x v="7"/>
    <x v="334"/>
    <x v="0"/>
    <x v="1"/>
    <s v="Tesseramento"/>
    <x v="1"/>
    <x v="4"/>
    <x v="0"/>
    <m/>
  </r>
  <r>
    <n v="69598"/>
    <x v="0"/>
    <x v="0"/>
    <x v="0"/>
    <x v="0"/>
    <x v="7"/>
    <x v="334"/>
    <x v="0"/>
    <x v="0"/>
    <s v="Tesseramento"/>
    <x v="1"/>
    <x v="4"/>
    <x v="0"/>
    <m/>
  </r>
  <r>
    <n v="69600"/>
    <x v="0"/>
    <x v="0"/>
    <x v="0"/>
    <x v="2"/>
    <x v="7"/>
    <x v="334"/>
    <x v="0"/>
    <x v="1"/>
    <s v="Tesseramento"/>
    <x v="1"/>
    <x v="4"/>
    <x v="0"/>
    <m/>
  </r>
  <r>
    <n v="5360"/>
    <x v="0"/>
    <x v="0"/>
    <x v="0"/>
    <x v="0"/>
    <x v="7"/>
    <x v="334"/>
    <x v="0"/>
    <x v="1"/>
    <s v="Tesseramento"/>
    <x v="1"/>
    <x v="4"/>
    <x v="0"/>
    <m/>
  </r>
  <r>
    <n v="5362"/>
    <x v="0"/>
    <x v="0"/>
    <x v="0"/>
    <x v="0"/>
    <x v="7"/>
    <x v="334"/>
    <x v="0"/>
    <x v="0"/>
    <s v="Tesseramento"/>
    <x v="1"/>
    <x v="4"/>
    <x v="0"/>
    <m/>
  </r>
  <r>
    <n v="95083"/>
    <x v="0"/>
    <x v="0"/>
    <x v="0"/>
    <x v="0"/>
    <x v="7"/>
    <x v="334"/>
    <x v="0"/>
    <x v="0"/>
    <s v="Tesseramento"/>
    <x v="1"/>
    <x v="4"/>
    <x v="0"/>
    <m/>
  </r>
  <r>
    <n v="31428"/>
    <x v="0"/>
    <x v="0"/>
    <x v="0"/>
    <x v="0"/>
    <x v="7"/>
    <x v="334"/>
    <x v="0"/>
    <x v="0"/>
    <s v="Tesseramento"/>
    <x v="1"/>
    <x v="4"/>
    <x v="0"/>
    <m/>
  </r>
  <r>
    <n v="5373"/>
    <x v="0"/>
    <x v="0"/>
    <x v="0"/>
    <x v="0"/>
    <x v="7"/>
    <x v="334"/>
    <x v="0"/>
    <x v="1"/>
    <s v="Tesseramento"/>
    <x v="1"/>
    <x v="4"/>
    <x v="0"/>
    <m/>
  </r>
  <r>
    <n v="5372"/>
    <x v="0"/>
    <x v="0"/>
    <x v="0"/>
    <x v="0"/>
    <x v="7"/>
    <x v="334"/>
    <x v="0"/>
    <x v="0"/>
    <s v="Tesseramento"/>
    <x v="1"/>
    <x v="4"/>
    <x v="0"/>
    <m/>
  </r>
  <r>
    <n v="182867"/>
    <x v="1"/>
    <x v="0"/>
    <x v="0"/>
    <x v="1"/>
    <x v="7"/>
    <x v="334"/>
    <x v="0"/>
    <x v="1"/>
    <s v="Tesseramento"/>
    <x v="1"/>
    <x v="5"/>
    <x v="0"/>
    <m/>
  </r>
  <r>
    <n v="18422"/>
    <x v="0"/>
    <x v="0"/>
    <x v="0"/>
    <x v="0"/>
    <x v="7"/>
    <x v="334"/>
    <x v="0"/>
    <x v="0"/>
    <s v="Tesseramento"/>
    <x v="1"/>
    <x v="0"/>
    <x v="0"/>
    <m/>
  </r>
  <r>
    <n v="2207"/>
    <x v="0"/>
    <x v="0"/>
    <x v="0"/>
    <x v="0"/>
    <x v="7"/>
    <x v="334"/>
    <x v="0"/>
    <x v="1"/>
    <s v="Tesseramento"/>
    <x v="1"/>
    <x v="4"/>
    <x v="0"/>
    <m/>
  </r>
  <r>
    <n v="2206"/>
    <x v="0"/>
    <x v="0"/>
    <x v="0"/>
    <x v="0"/>
    <x v="7"/>
    <x v="334"/>
    <x v="0"/>
    <x v="0"/>
    <s v="Tesseramento"/>
    <x v="1"/>
    <x v="4"/>
    <x v="0"/>
    <m/>
  </r>
  <r>
    <n v="73669"/>
    <x v="0"/>
    <x v="0"/>
    <x v="0"/>
    <x v="0"/>
    <x v="7"/>
    <x v="334"/>
    <x v="0"/>
    <x v="0"/>
    <s v="Tesseramento"/>
    <x v="1"/>
    <x v="3"/>
    <x v="0"/>
    <m/>
  </r>
  <r>
    <n v="17676"/>
    <x v="0"/>
    <x v="0"/>
    <x v="0"/>
    <x v="0"/>
    <x v="4"/>
    <x v="144"/>
    <x v="0"/>
    <x v="0"/>
    <s v="Tesseramento"/>
    <x v="1"/>
    <x v="0"/>
    <x v="0"/>
    <m/>
  </r>
  <r>
    <n v="113899"/>
    <x v="0"/>
    <x v="0"/>
    <x v="0"/>
    <x v="1"/>
    <x v="7"/>
    <x v="334"/>
    <x v="0"/>
    <x v="0"/>
    <s v="Tesseramento"/>
    <x v="1"/>
    <x v="0"/>
    <x v="0"/>
    <m/>
  </r>
  <r>
    <n v="128664"/>
    <x v="0"/>
    <x v="0"/>
    <x v="0"/>
    <x v="2"/>
    <x v="7"/>
    <x v="334"/>
    <x v="0"/>
    <x v="0"/>
    <s v="Tesseramento"/>
    <x v="1"/>
    <x v="4"/>
    <x v="0"/>
    <m/>
  </r>
  <r>
    <n v="198599"/>
    <x v="0"/>
    <x v="0"/>
    <x v="0"/>
    <x v="2"/>
    <x v="7"/>
    <x v="334"/>
    <x v="0"/>
    <x v="0"/>
    <s v="Tesseramento"/>
    <x v="1"/>
    <x v="4"/>
    <x v="0"/>
    <m/>
  </r>
  <r>
    <n v="5385"/>
    <x v="0"/>
    <x v="0"/>
    <x v="0"/>
    <x v="0"/>
    <x v="7"/>
    <x v="334"/>
    <x v="0"/>
    <x v="1"/>
    <s v="Tesseramento"/>
    <x v="1"/>
    <x v="4"/>
    <x v="0"/>
    <m/>
  </r>
  <r>
    <n v="69280"/>
    <x v="0"/>
    <x v="0"/>
    <x v="0"/>
    <x v="0"/>
    <x v="7"/>
    <x v="334"/>
    <x v="0"/>
    <x v="0"/>
    <s v="Tesseramento"/>
    <x v="1"/>
    <x v="0"/>
    <x v="0"/>
    <m/>
  </r>
  <r>
    <n v="17677"/>
    <x v="0"/>
    <x v="0"/>
    <x v="0"/>
    <x v="0"/>
    <x v="4"/>
    <x v="144"/>
    <x v="0"/>
    <x v="0"/>
    <s v="Tesseramento"/>
    <x v="1"/>
    <x v="4"/>
    <x v="0"/>
    <m/>
  </r>
  <r>
    <n v="17678"/>
    <x v="0"/>
    <x v="0"/>
    <x v="0"/>
    <x v="0"/>
    <x v="4"/>
    <x v="144"/>
    <x v="0"/>
    <x v="1"/>
    <s v="Tesseramento"/>
    <x v="1"/>
    <x v="4"/>
    <x v="0"/>
    <m/>
  </r>
  <r>
    <n v="197352"/>
    <x v="1"/>
    <x v="0"/>
    <x v="0"/>
    <x v="2"/>
    <x v="4"/>
    <x v="144"/>
    <x v="0"/>
    <x v="1"/>
    <s v="Tesseramento"/>
    <x v="1"/>
    <x v="5"/>
    <x v="0"/>
    <m/>
  </r>
  <r>
    <n v="17716"/>
    <x v="0"/>
    <x v="0"/>
    <x v="0"/>
    <x v="0"/>
    <x v="4"/>
    <x v="144"/>
    <x v="0"/>
    <x v="1"/>
    <s v="Tesseramento"/>
    <x v="1"/>
    <x v="4"/>
    <x v="0"/>
    <m/>
  </r>
  <r>
    <n v="158597"/>
    <x v="1"/>
    <x v="0"/>
    <x v="0"/>
    <x v="0"/>
    <x v="4"/>
    <x v="144"/>
    <x v="0"/>
    <x v="1"/>
    <s v="Tesseramento"/>
    <x v="1"/>
    <x v="7"/>
    <x v="0"/>
    <m/>
  </r>
  <r>
    <n v="17714"/>
    <x v="0"/>
    <x v="0"/>
    <x v="0"/>
    <x v="0"/>
    <x v="4"/>
    <x v="144"/>
    <x v="0"/>
    <x v="0"/>
    <s v="Tesseramento"/>
    <x v="1"/>
    <x v="4"/>
    <x v="0"/>
    <m/>
  </r>
  <r>
    <n v="69281"/>
    <x v="0"/>
    <x v="0"/>
    <x v="0"/>
    <x v="0"/>
    <x v="7"/>
    <x v="334"/>
    <x v="0"/>
    <x v="0"/>
    <s v="Tesseramento"/>
    <x v="1"/>
    <x v="4"/>
    <x v="0"/>
    <m/>
  </r>
  <r>
    <n v="17717"/>
    <x v="0"/>
    <x v="0"/>
    <x v="0"/>
    <x v="0"/>
    <x v="4"/>
    <x v="144"/>
    <x v="0"/>
    <x v="0"/>
    <s v="Tesseramento"/>
    <x v="1"/>
    <x v="0"/>
    <x v="0"/>
    <m/>
  </r>
  <r>
    <n v="31431"/>
    <x v="0"/>
    <x v="0"/>
    <x v="0"/>
    <x v="0"/>
    <x v="7"/>
    <x v="334"/>
    <x v="0"/>
    <x v="1"/>
    <s v="Tesseramento"/>
    <x v="1"/>
    <x v="4"/>
    <x v="0"/>
    <m/>
  </r>
  <r>
    <n v="31672"/>
    <x v="0"/>
    <x v="0"/>
    <x v="0"/>
    <x v="0"/>
    <x v="7"/>
    <x v="334"/>
    <x v="0"/>
    <x v="0"/>
    <s v="Tesseramento"/>
    <x v="1"/>
    <x v="0"/>
    <x v="0"/>
    <m/>
  </r>
  <r>
    <n v="17728"/>
    <x v="0"/>
    <x v="0"/>
    <x v="0"/>
    <x v="0"/>
    <x v="4"/>
    <x v="144"/>
    <x v="0"/>
    <x v="0"/>
    <s v="Tesseramento"/>
    <x v="1"/>
    <x v="3"/>
    <x v="0"/>
    <m/>
  </r>
  <r>
    <n v="17780"/>
    <x v="0"/>
    <x v="0"/>
    <x v="0"/>
    <x v="0"/>
    <x v="4"/>
    <x v="144"/>
    <x v="0"/>
    <x v="0"/>
    <s v="Tesseramento"/>
    <x v="1"/>
    <x v="4"/>
    <x v="0"/>
    <m/>
  </r>
  <r>
    <n v="17779"/>
    <x v="0"/>
    <x v="0"/>
    <x v="0"/>
    <x v="2"/>
    <x v="4"/>
    <x v="144"/>
    <x v="0"/>
    <x v="1"/>
    <s v="Tesseramento"/>
    <x v="1"/>
    <x v="4"/>
    <x v="0"/>
    <m/>
  </r>
  <r>
    <n v="62649"/>
    <x v="0"/>
    <x v="0"/>
    <x v="0"/>
    <x v="0"/>
    <x v="7"/>
    <x v="334"/>
    <x v="0"/>
    <x v="0"/>
    <s v="Tesseramento"/>
    <x v="1"/>
    <x v="4"/>
    <x v="0"/>
    <m/>
  </r>
  <r>
    <n v="17778"/>
    <x v="0"/>
    <x v="0"/>
    <x v="0"/>
    <x v="0"/>
    <x v="4"/>
    <x v="144"/>
    <x v="0"/>
    <x v="0"/>
    <s v="Tesseramento"/>
    <x v="1"/>
    <x v="0"/>
    <x v="0"/>
    <m/>
  </r>
  <r>
    <n v="17797"/>
    <x v="0"/>
    <x v="0"/>
    <x v="0"/>
    <x v="0"/>
    <x v="4"/>
    <x v="144"/>
    <x v="0"/>
    <x v="0"/>
    <s v="Tesseramento"/>
    <x v="1"/>
    <x v="0"/>
    <x v="0"/>
    <m/>
  </r>
  <r>
    <n v="5405"/>
    <x v="0"/>
    <x v="0"/>
    <x v="0"/>
    <x v="0"/>
    <x v="7"/>
    <x v="334"/>
    <x v="0"/>
    <x v="0"/>
    <s v="Tesseramento"/>
    <x v="1"/>
    <x v="0"/>
    <x v="0"/>
    <m/>
  </r>
  <r>
    <n v="5403"/>
    <x v="0"/>
    <x v="0"/>
    <x v="0"/>
    <x v="0"/>
    <x v="7"/>
    <x v="334"/>
    <x v="0"/>
    <x v="1"/>
    <s v="Tesseramento"/>
    <x v="1"/>
    <x v="4"/>
    <x v="0"/>
    <m/>
  </r>
  <r>
    <n v="5404"/>
    <x v="0"/>
    <x v="0"/>
    <x v="0"/>
    <x v="0"/>
    <x v="7"/>
    <x v="334"/>
    <x v="0"/>
    <x v="1"/>
    <s v="Tesseramento"/>
    <x v="1"/>
    <x v="0"/>
    <x v="0"/>
    <m/>
  </r>
  <r>
    <n v="5402"/>
    <x v="0"/>
    <x v="0"/>
    <x v="0"/>
    <x v="2"/>
    <x v="7"/>
    <x v="334"/>
    <x v="0"/>
    <x v="0"/>
    <s v="Tesseramento"/>
    <x v="1"/>
    <x v="4"/>
    <x v="0"/>
    <m/>
  </r>
  <r>
    <n v="82718"/>
    <x v="0"/>
    <x v="0"/>
    <x v="0"/>
    <x v="2"/>
    <x v="4"/>
    <x v="144"/>
    <x v="0"/>
    <x v="0"/>
    <s v="Tesseramento"/>
    <x v="1"/>
    <x v="4"/>
    <x v="0"/>
    <m/>
  </r>
  <r>
    <n v="5406"/>
    <x v="0"/>
    <x v="0"/>
    <x v="0"/>
    <x v="0"/>
    <x v="7"/>
    <x v="334"/>
    <x v="0"/>
    <x v="0"/>
    <s v="Tesseramento"/>
    <x v="1"/>
    <x v="4"/>
    <x v="0"/>
    <m/>
  </r>
  <r>
    <n v="30044"/>
    <x v="0"/>
    <x v="0"/>
    <x v="0"/>
    <x v="0"/>
    <x v="4"/>
    <x v="144"/>
    <x v="0"/>
    <x v="1"/>
    <s v="Tesseramento"/>
    <x v="1"/>
    <x v="0"/>
    <x v="0"/>
    <m/>
  </r>
  <r>
    <n v="17577"/>
    <x v="0"/>
    <x v="0"/>
    <x v="0"/>
    <x v="0"/>
    <x v="7"/>
    <x v="334"/>
    <x v="0"/>
    <x v="0"/>
    <s v="Tesseramento"/>
    <x v="1"/>
    <x v="0"/>
    <x v="0"/>
    <m/>
  </r>
  <r>
    <n v="184150"/>
    <x v="1"/>
    <x v="0"/>
    <x v="0"/>
    <x v="3"/>
    <x v="7"/>
    <x v="334"/>
    <x v="0"/>
    <x v="1"/>
    <s v="Tesseramento"/>
    <x v="1"/>
    <x v="5"/>
    <x v="0"/>
    <m/>
  </r>
  <r>
    <n v="100334"/>
    <x v="0"/>
    <x v="0"/>
    <x v="0"/>
    <x v="0"/>
    <x v="7"/>
    <x v="334"/>
    <x v="0"/>
    <x v="0"/>
    <s v="Tesseramento"/>
    <x v="1"/>
    <x v="0"/>
    <x v="0"/>
    <m/>
  </r>
  <r>
    <n v="5409"/>
    <x v="0"/>
    <x v="0"/>
    <x v="0"/>
    <x v="0"/>
    <x v="7"/>
    <x v="334"/>
    <x v="0"/>
    <x v="1"/>
    <s v="Tesseramento"/>
    <x v="1"/>
    <x v="4"/>
    <x v="0"/>
    <m/>
  </r>
  <r>
    <n v="208331"/>
    <x v="1"/>
    <x v="0"/>
    <x v="0"/>
    <x v="2"/>
    <x v="7"/>
    <x v="334"/>
    <x v="0"/>
    <x v="0"/>
    <s v="Tesseramento"/>
    <x v="1"/>
    <x v="5"/>
    <x v="0"/>
    <m/>
  </r>
  <r>
    <n v="5407"/>
    <x v="0"/>
    <x v="0"/>
    <x v="0"/>
    <x v="0"/>
    <x v="7"/>
    <x v="334"/>
    <x v="0"/>
    <x v="0"/>
    <s v="Tesseramento"/>
    <x v="1"/>
    <x v="0"/>
    <x v="0"/>
    <m/>
  </r>
  <r>
    <n v="158602"/>
    <x v="0"/>
    <x v="0"/>
    <x v="0"/>
    <x v="1"/>
    <x v="4"/>
    <x v="144"/>
    <x v="0"/>
    <x v="1"/>
    <s v="Tesseramento"/>
    <x v="1"/>
    <x v="0"/>
    <x v="0"/>
    <m/>
  </r>
  <r>
    <n v="54824"/>
    <x v="0"/>
    <x v="0"/>
    <x v="0"/>
    <x v="0"/>
    <x v="4"/>
    <x v="144"/>
    <x v="0"/>
    <x v="0"/>
    <s v="Tesseramento"/>
    <x v="1"/>
    <x v="3"/>
    <x v="0"/>
    <m/>
  </r>
  <r>
    <n v="182868"/>
    <x v="0"/>
    <x v="0"/>
    <x v="0"/>
    <x v="0"/>
    <x v="7"/>
    <x v="334"/>
    <x v="0"/>
    <x v="0"/>
    <s v="Tesseramento"/>
    <x v="1"/>
    <x v="3"/>
    <x v="0"/>
    <m/>
  </r>
  <r>
    <n v="46047"/>
    <x v="0"/>
    <x v="0"/>
    <x v="0"/>
    <x v="0"/>
    <x v="7"/>
    <x v="334"/>
    <x v="0"/>
    <x v="0"/>
    <s v="Tesseramento"/>
    <x v="1"/>
    <x v="3"/>
    <x v="0"/>
    <m/>
  </r>
  <r>
    <n v="99860"/>
    <x v="0"/>
    <x v="0"/>
    <x v="0"/>
    <x v="0"/>
    <x v="7"/>
    <x v="334"/>
    <x v="0"/>
    <x v="1"/>
    <s v="Tesseramento"/>
    <x v="1"/>
    <x v="4"/>
    <x v="0"/>
    <m/>
  </r>
  <r>
    <n v="44836"/>
    <x v="0"/>
    <x v="0"/>
    <x v="0"/>
    <x v="0"/>
    <x v="7"/>
    <x v="334"/>
    <x v="0"/>
    <x v="0"/>
    <s v="Tesseramento"/>
    <x v="1"/>
    <x v="1"/>
    <x v="0"/>
    <m/>
  </r>
  <r>
    <n v="17960"/>
    <x v="0"/>
    <x v="0"/>
    <x v="0"/>
    <x v="0"/>
    <x v="4"/>
    <x v="144"/>
    <x v="0"/>
    <x v="0"/>
    <s v="Tesseramento"/>
    <x v="1"/>
    <x v="3"/>
    <x v="0"/>
    <m/>
  </r>
  <r>
    <n v="5416"/>
    <x v="0"/>
    <x v="0"/>
    <x v="0"/>
    <x v="0"/>
    <x v="7"/>
    <x v="334"/>
    <x v="0"/>
    <x v="0"/>
    <s v="Tesseramento"/>
    <x v="1"/>
    <x v="3"/>
    <x v="0"/>
    <m/>
  </r>
  <r>
    <n v="49410"/>
    <x v="0"/>
    <x v="0"/>
    <x v="0"/>
    <x v="0"/>
    <x v="7"/>
    <x v="334"/>
    <x v="0"/>
    <x v="0"/>
    <s v="Tesseramento"/>
    <x v="1"/>
    <x v="0"/>
    <x v="0"/>
    <m/>
  </r>
  <r>
    <n v="73673"/>
    <x v="0"/>
    <x v="0"/>
    <x v="0"/>
    <x v="0"/>
    <x v="7"/>
    <x v="334"/>
    <x v="0"/>
    <x v="0"/>
    <s v="Tesseramento"/>
    <x v="1"/>
    <x v="3"/>
    <x v="0"/>
    <m/>
  </r>
  <r>
    <n v="54343"/>
    <x v="0"/>
    <x v="0"/>
    <x v="0"/>
    <x v="0"/>
    <x v="4"/>
    <x v="144"/>
    <x v="0"/>
    <x v="0"/>
    <s v="Tesseramento"/>
    <x v="1"/>
    <x v="3"/>
    <x v="0"/>
    <m/>
  </r>
  <r>
    <n v="74902"/>
    <x v="0"/>
    <x v="0"/>
    <x v="0"/>
    <x v="0"/>
    <x v="7"/>
    <x v="334"/>
    <x v="0"/>
    <x v="1"/>
    <s v="Tesseramento"/>
    <x v="1"/>
    <x v="1"/>
    <x v="0"/>
    <m/>
  </r>
  <r>
    <n v="47489"/>
    <x v="0"/>
    <x v="0"/>
    <x v="0"/>
    <x v="0"/>
    <x v="7"/>
    <x v="334"/>
    <x v="0"/>
    <x v="1"/>
    <s v="Tesseramento"/>
    <x v="1"/>
    <x v="4"/>
    <x v="0"/>
    <m/>
  </r>
  <r>
    <n v="31096"/>
    <x v="0"/>
    <x v="0"/>
    <x v="0"/>
    <x v="0"/>
    <x v="4"/>
    <x v="144"/>
    <x v="0"/>
    <x v="1"/>
    <s v="Tesseramento"/>
    <x v="1"/>
    <x v="0"/>
    <x v="0"/>
    <m/>
  </r>
  <r>
    <n v="46405"/>
    <x v="0"/>
    <x v="0"/>
    <x v="0"/>
    <x v="0"/>
    <x v="7"/>
    <x v="334"/>
    <x v="0"/>
    <x v="0"/>
    <s v="Tesseramento"/>
    <x v="1"/>
    <x v="4"/>
    <x v="0"/>
    <m/>
  </r>
  <r>
    <n v="18018"/>
    <x v="0"/>
    <x v="0"/>
    <x v="0"/>
    <x v="0"/>
    <x v="4"/>
    <x v="144"/>
    <x v="0"/>
    <x v="0"/>
    <s v="Tesseramento"/>
    <x v="1"/>
    <x v="4"/>
    <x v="0"/>
    <m/>
  </r>
  <r>
    <n v="73671"/>
    <x v="0"/>
    <x v="0"/>
    <x v="0"/>
    <x v="0"/>
    <x v="7"/>
    <x v="334"/>
    <x v="0"/>
    <x v="0"/>
    <s v="Tesseramento"/>
    <x v="1"/>
    <x v="1"/>
    <x v="0"/>
    <m/>
  </r>
  <r>
    <n v="70759"/>
    <x v="0"/>
    <x v="0"/>
    <x v="0"/>
    <x v="0"/>
    <x v="4"/>
    <x v="144"/>
    <x v="0"/>
    <x v="0"/>
    <s v="Tesseramento"/>
    <x v="1"/>
    <x v="0"/>
    <x v="0"/>
    <m/>
  </r>
  <r>
    <n v="158453"/>
    <x v="0"/>
    <x v="0"/>
    <x v="0"/>
    <x v="0"/>
    <x v="10"/>
    <x v="341"/>
    <x v="0"/>
    <x v="0"/>
    <s v="Tesseramento"/>
    <x v="0"/>
    <x v="0"/>
    <x v="0"/>
    <m/>
  </r>
  <r>
    <n v="123303"/>
    <x v="0"/>
    <x v="0"/>
    <x v="0"/>
    <x v="0"/>
    <x v="6"/>
    <x v="299"/>
    <x v="0"/>
    <x v="0"/>
    <s v="Tesseramento"/>
    <x v="1"/>
    <x v="0"/>
    <x v="0"/>
    <m/>
  </r>
  <r>
    <n v="73672"/>
    <x v="0"/>
    <x v="0"/>
    <x v="0"/>
    <x v="0"/>
    <x v="7"/>
    <x v="334"/>
    <x v="0"/>
    <x v="1"/>
    <s v="Tesseramento"/>
    <x v="1"/>
    <x v="3"/>
    <x v="0"/>
    <m/>
  </r>
  <r>
    <n v="144106"/>
    <x v="0"/>
    <x v="0"/>
    <x v="0"/>
    <x v="0"/>
    <x v="10"/>
    <x v="341"/>
    <x v="0"/>
    <x v="0"/>
    <s v="Tesseramento"/>
    <x v="0"/>
    <x v="3"/>
    <x v="0"/>
    <m/>
  </r>
  <r>
    <n v="128665"/>
    <x v="0"/>
    <x v="0"/>
    <x v="0"/>
    <x v="2"/>
    <x v="7"/>
    <x v="334"/>
    <x v="0"/>
    <x v="1"/>
    <s v="Tesseramento"/>
    <x v="1"/>
    <x v="4"/>
    <x v="0"/>
    <m/>
  </r>
  <r>
    <n v="97786"/>
    <x v="0"/>
    <x v="0"/>
    <x v="0"/>
    <x v="1"/>
    <x v="7"/>
    <x v="334"/>
    <x v="0"/>
    <x v="0"/>
    <s v="Tesseramento"/>
    <x v="1"/>
    <x v="0"/>
    <x v="0"/>
    <m/>
  </r>
  <r>
    <n v="5424"/>
    <x v="0"/>
    <x v="0"/>
    <x v="0"/>
    <x v="2"/>
    <x v="7"/>
    <x v="334"/>
    <x v="0"/>
    <x v="1"/>
    <s v="Tesseramento"/>
    <x v="1"/>
    <x v="3"/>
    <x v="0"/>
    <m/>
  </r>
  <r>
    <n v="5425"/>
    <x v="0"/>
    <x v="0"/>
    <x v="0"/>
    <x v="2"/>
    <x v="7"/>
    <x v="334"/>
    <x v="0"/>
    <x v="1"/>
    <s v="Tesseramento"/>
    <x v="1"/>
    <x v="3"/>
    <x v="0"/>
    <m/>
  </r>
  <r>
    <n v="5428"/>
    <x v="0"/>
    <x v="0"/>
    <x v="0"/>
    <x v="0"/>
    <x v="7"/>
    <x v="334"/>
    <x v="0"/>
    <x v="0"/>
    <s v="Tesseramento"/>
    <x v="1"/>
    <x v="4"/>
    <x v="0"/>
    <m/>
  </r>
  <r>
    <n v="5429"/>
    <x v="0"/>
    <x v="0"/>
    <x v="0"/>
    <x v="0"/>
    <x v="7"/>
    <x v="334"/>
    <x v="0"/>
    <x v="1"/>
    <s v="Tesseramento"/>
    <x v="1"/>
    <x v="4"/>
    <x v="0"/>
    <m/>
  </r>
  <r>
    <n v="5426"/>
    <x v="0"/>
    <x v="0"/>
    <x v="0"/>
    <x v="0"/>
    <x v="7"/>
    <x v="334"/>
    <x v="0"/>
    <x v="0"/>
    <s v="Tesseramento"/>
    <x v="1"/>
    <x v="0"/>
    <x v="0"/>
    <m/>
  </r>
  <r>
    <n v="5427"/>
    <x v="0"/>
    <x v="0"/>
    <x v="0"/>
    <x v="0"/>
    <x v="7"/>
    <x v="334"/>
    <x v="0"/>
    <x v="0"/>
    <s v="Tesseramento"/>
    <x v="1"/>
    <x v="3"/>
    <x v="0"/>
    <m/>
  </r>
  <r>
    <n v="175060"/>
    <x v="1"/>
    <x v="0"/>
    <x v="0"/>
    <x v="0"/>
    <x v="4"/>
    <x v="144"/>
    <x v="0"/>
    <x v="0"/>
    <s v="Tesseramento"/>
    <x v="1"/>
    <x v="7"/>
    <x v="0"/>
    <s v="B"/>
  </r>
  <r>
    <n v="95150"/>
    <x v="0"/>
    <x v="0"/>
    <x v="0"/>
    <x v="0"/>
    <x v="7"/>
    <x v="334"/>
    <x v="0"/>
    <x v="0"/>
    <s v="Tesseramento"/>
    <x v="1"/>
    <x v="4"/>
    <x v="0"/>
    <m/>
  </r>
  <r>
    <n v="158456"/>
    <x v="0"/>
    <x v="0"/>
    <x v="0"/>
    <x v="0"/>
    <x v="10"/>
    <x v="341"/>
    <x v="0"/>
    <x v="0"/>
    <s v="Tesseramento"/>
    <x v="0"/>
    <x v="0"/>
    <x v="0"/>
    <m/>
  </r>
  <r>
    <n v="18050"/>
    <x v="0"/>
    <x v="0"/>
    <x v="0"/>
    <x v="0"/>
    <x v="4"/>
    <x v="144"/>
    <x v="0"/>
    <x v="0"/>
    <s v="Tesseramento"/>
    <x v="1"/>
    <x v="4"/>
    <x v="0"/>
    <m/>
  </r>
  <r>
    <n v="75760"/>
    <x v="0"/>
    <x v="0"/>
    <x v="0"/>
    <x v="0"/>
    <x v="4"/>
    <x v="144"/>
    <x v="0"/>
    <x v="0"/>
    <s v="Tesseramento"/>
    <x v="1"/>
    <x v="0"/>
    <x v="0"/>
    <m/>
  </r>
  <r>
    <n v="206097"/>
    <x v="0"/>
    <x v="0"/>
    <x v="0"/>
    <x v="0"/>
    <x v="7"/>
    <x v="334"/>
    <x v="0"/>
    <x v="0"/>
    <s v="Tesseramento"/>
    <x v="1"/>
    <x v="0"/>
    <x v="0"/>
    <m/>
  </r>
  <r>
    <n v="73674"/>
    <x v="0"/>
    <x v="0"/>
    <x v="0"/>
    <x v="0"/>
    <x v="7"/>
    <x v="334"/>
    <x v="0"/>
    <x v="0"/>
    <s v="Tesseramento"/>
    <x v="1"/>
    <x v="0"/>
    <x v="0"/>
    <m/>
  </r>
  <r>
    <n v="70298"/>
    <x v="0"/>
    <x v="0"/>
    <x v="0"/>
    <x v="0"/>
    <x v="4"/>
    <x v="144"/>
    <x v="0"/>
    <x v="0"/>
    <s v="Tesseramento"/>
    <x v="1"/>
    <x v="0"/>
    <x v="0"/>
    <m/>
  </r>
  <r>
    <n v="18112"/>
    <x v="0"/>
    <x v="0"/>
    <x v="0"/>
    <x v="0"/>
    <x v="4"/>
    <x v="144"/>
    <x v="0"/>
    <x v="1"/>
    <s v="Tesseramento"/>
    <x v="1"/>
    <x v="3"/>
    <x v="0"/>
    <m/>
  </r>
  <r>
    <n v="18157"/>
    <x v="0"/>
    <x v="0"/>
    <x v="0"/>
    <x v="0"/>
    <x v="4"/>
    <x v="144"/>
    <x v="0"/>
    <x v="0"/>
    <s v="Tesseramento"/>
    <x v="1"/>
    <x v="4"/>
    <x v="0"/>
    <m/>
  </r>
  <r>
    <n v="17799"/>
    <x v="0"/>
    <x v="0"/>
    <x v="0"/>
    <x v="4"/>
    <x v="4"/>
    <x v="144"/>
    <x v="0"/>
    <x v="1"/>
    <s v="Tesseramento"/>
    <x v="1"/>
    <x v="4"/>
    <x v="0"/>
    <m/>
  </r>
  <r>
    <n v="85996"/>
    <x v="0"/>
    <x v="0"/>
    <x v="0"/>
    <x v="0"/>
    <x v="4"/>
    <x v="144"/>
    <x v="0"/>
    <x v="1"/>
    <s v="Tesseramento"/>
    <x v="1"/>
    <x v="3"/>
    <x v="0"/>
    <m/>
  </r>
  <r>
    <n v="227027"/>
    <x v="0"/>
    <x v="0"/>
    <x v="0"/>
    <x v="0"/>
    <x v="6"/>
    <x v="299"/>
    <x v="0"/>
    <x v="1"/>
    <s v="Tesseramento"/>
    <x v="1"/>
    <x v="0"/>
    <x v="0"/>
    <m/>
  </r>
  <r>
    <n v="162632"/>
    <x v="0"/>
    <x v="0"/>
    <x v="0"/>
    <x v="0"/>
    <x v="10"/>
    <x v="341"/>
    <x v="0"/>
    <x v="0"/>
    <s v="Tesseramento"/>
    <x v="0"/>
    <x v="3"/>
    <x v="0"/>
    <m/>
  </r>
  <r>
    <n v="97097"/>
    <x v="0"/>
    <x v="0"/>
    <x v="0"/>
    <x v="0"/>
    <x v="6"/>
    <x v="299"/>
    <x v="0"/>
    <x v="0"/>
    <s v="Tesseramento"/>
    <x v="1"/>
    <x v="3"/>
    <x v="0"/>
    <m/>
  </r>
  <r>
    <n v="172096"/>
    <x v="0"/>
    <x v="0"/>
    <x v="0"/>
    <x v="0"/>
    <x v="6"/>
    <x v="299"/>
    <x v="0"/>
    <x v="0"/>
    <s v="Tesseramento"/>
    <x v="1"/>
    <x v="4"/>
    <x v="0"/>
    <m/>
  </r>
  <r>
    <n v="6868"/>
    <x v="0"/>
    <x v="0"/>
    <x v="0"/>
    <x v="0"/>
    <x v="6"/>
    <x v="299"/>
    <x v="0"/>
    <x v="0"/>
    <s v="Tesseramento"/>
    <x v="1"/>
    <x v="3"/>
    <x v="0"/>
    <m/>
  </r>
  <r>
    <n v="6947"/>
    <x v="0"/>
    <x v="0"/>
    <x v="0"/>
    <x v="0"/>
    <x v="6"/>
    <x v="299"/>
    <x v="0"/>
    <x v="0"/>
    <s v="Tesseramento"/>
    <x v="1"/>
    <x v="3"/>
    <x v="0"/>
    <m/>
  </r>
  <r>
    <n v="5455"/>
    <x v="0"/>
    <x v="0"/>
    <x v="0"/>
    <x v="0"/>
    <x v="6"/>
    <x v="299"/>
    <x v="0"/>
    <x v="0"/>
    <s v="Tesseramento"/>
    <x v="1"/>
    <x v="3"/>
    <x v="0"/>
    <m/>
  </r>
  <r>
    <n v="97084"/>
    <x v="0"/>
    <x v="0"/>
    <x v="0"/>
    <x v="0"/>
    <x v="6"/>
    <x v="299"/>
    <x v="0"/>
    <x v="0"/>
    <s v="Tesseramento"/>
    <x v="1"/>
    <x v="4"/>
    <x v="0"/>
    <m/>
  </r>
  <r>
    <n v="89230"/>
    <x v="0"/>
    <x v="0"/>
    <x v="0"/>
    <x v="0"/>
    <x v="4"/>
    <x v="144"/>
    <x v="0"/>
    <x v="0"/>
    <s v="Tesseramento"/>
    <x v="1"/>
    <x v="3"/>
    <x v="0"/>
    <m/>
  </r>
  <r>
    <n v="133657"/>
    <x v="0"/>
    <x v="0"/>
    <x v="0"/>
    <x v="0"/>
    <x v="6"/>
    <x v="299"/>
    <x v="0"/>
    <x v="0"/>
    <s v="Tesseramento"/>
    <x v="1"/>
    <x v="4"/>
    <x v="0"/>
    <m/>
  </r>
  <r>
    <n v="130137"/>
    <x v="0"/>
    <x v="0"/>
    <x v="0"/>
    <x v="0"/>
    <x v="6"/>
    <x v="299"/>
    <x v="0"/>
    <x v="0"/>
    <s v="Tesseramento"/>
    <x v="1"/>
    <x v="4"/>
    <x v="0"/>
    <m/>
  </r>
  <r>
    <n v="225205"/>
    <x v="0"/>
    <x v="0"/>
    <x v="0"/>
    <x v="0"/>
    <x v="6"/>
    <x v="299"/>
    <x v="0"/>
    <x v="0"/>
    <s v="Tesseramento"/>
    <x v="1"/>
    <x v="0"/>
    <x v="0"/>
    <m/>
  </r>
  <r>
    <n v="210155"/>
    <x v="0"/>
    <x v="0"/>
    <x v="0"/>
    <x v="1"/>
    <x v="6"/>
    <x v="299"/>
    <x v="0"/>
    <x v="0"/>
    <s v="Tesseramento"/>
    <x v="1"/>
    <x v="0"/>
    <x v="0"/>
    <m/>
  </r>
  <r>
    <n v="210156"/>
    <x v="0"/>
    <x v="0"/>
    <x v="0"/>
    <x v="1"/>
    <x v="6"/>
    <x v="299"/>
    <x v="0"/>
    <x v="0"/>
    <s v="Tesseramento"/>
    <x v="1"/>
    <x v="0"/>
    <x v="0"/>
    <m/>
  </r>
  <r>
    <n v="100847"/>
    <x v="0"/>
    <x v="0"/>
    <x v="0"/>
    <x v="0"/>
    <x v="6"/>
    <x v="299"/>
    <x v="0"/>
    <x v="0"/>
    <s v="Tesseramento"/>
    <x v="1"/>
    <x v="1"/>
    <x v="0"/>
    <m/>
  </r>
  <r>
    <n v="189302"/>
    <x v="0"/>
    <x v="0"/>
    <x v="0"/>
    <x v="0"/>
    <x v="6"/>
    <x v="299"/>
    <x v="0"/>
    <x v="0"/>
    <s v="Tesseramento"/>
    <x v="1"/>
    <x v="0"/>
    <x v="0"/>
    <m/>
  </r>
  <r>
    <n v="133688"/>
    <x v="1"/>
    <x v="0"/>
    <x v="0"/>
    <x v="0"/>
    <x v="6"/>
    <x v="299"/>
    <x v="0"/>
    <x v="0"/>
    <s v="Tesseramento"/>
    <x v="1"/>
    <x v="2"/>
    <x v="0"/>
    <m/>
  </r>
  <r>
    <n v="6838"/>
    <x v="0"/>
    <x v="0"/>
    <x v="0"/>
    <x v="0"/>
    <x v="6"/>
    <x v="299"/>
    <x v="0"/>
    <x v="0"/>
    <s v="Tesseramento"/>
    <x v="1"/>
    <x v="3"/>
    <x v="0"/>
    <m/>
  </r>
  <r>
    <n v="7110"/>
    <x v="0"/>
    <x v="0"/>
    <x v="0"/>
    <x v="0"/>
    <x v="6"/>
    <x v="299"/>
    <x v="0"/>
    <x v="0"/>
    <s v="Tesseramento"/>
    <x v="1"/>
    <x v="4"/>
    <x v="0"/>
    <m/>
  </r>
  <r>
    <n v="5367"/>
    <x v="0"/>
    <x v="0"/>
    <x v="0"/>
    <x v="0"/>
    <x v="6"/>
    <x v="299"/>
    <x v="0"/>
    <x v="0"/>
    <s v="Tesseramento"/>
    <x v="1"/>
    <x v="3"/>
    <x v="0"/>
    <m/>
  </r>
  <r>
    <n v="168839"/>
    <x v="0"/>
    <x v="0"/>
    <x v="0"/>
    <x v="0"/>
    <x v="6"/>
    <x v="299"/>
    <x v="0"/>
    <x v="0"/>
    <s v="Tesseramento"/>
    <x v="1"/>
    <x v="4"/>
    <x v="0"/>
    <m/>
  </r>
  <r>
    <n v="60197"/>
    <x v="0"/>
    <x v="0"/>
    <x v="0"/>
    <x v="0"/>
    <x v="6"/>
    <x v="299"/>
    <x v="0"/>
    <x v="0"/>
    <s v="Tesseramento"/>
    <x v="1"/>
    <x v="0"/>
    <x v="0"/>
    <m/>
  </r>
  <r>
    <n v="36889"/>
    <x v="0"/>
    <x v="0"/>
    <x v="0"/>
    <x v="0"/>
    <x v="6"/>
    <x v="299"/>
    <x v="0"/>
    <x v="0"/>
    <s v="Tesseramento"/>
    <x v="1"/>
    <x v="0"/>
    <x v="0"/>
    <m/>
  </r>
  <r>
    <n v="7094"/>
    <x v="0"/>
    <x v="0"/>
    <x v="0"/>
    <x v="0"/>
    <x v="6"/>
    <x v="299"/>
    <x v="0"/>
    <x v="0"/>
    <s v="Tesseramento"/>
    <x v="1"/>
    <x v="3"/>
    <x v="0"/>
    <m/>
  </r>
  <r>
    <n v="7018"/>
    <x v="0"/>
    <x v="0"/>
    <x v="0"/>
    <x v="0"/>
    <x v="6"/>
    <x v="299"/>
    <x v="0"/>
    <x v="0"/>
    <s v="Tesseramento"/>
    <x v="1"/>
    <x v="3"/>
    <x v="0"/>
    <m/>
  </r>
  <r>
    <n v="73617"/>
    <x v="0"/>
    <x v="0"/>
    <x v="0"/>
    <x v="0"/>
    <x v="6"/>
    <x v="299"/>
    <x v="0"/>
    <x v="0"/>
    <s v="Tesseramento"/>
    <x v="1"/>
    <x v="4"/>
    <x v="0"/>
    <m/>
  </r>
  <r>
    <n v="141027"/>
    <x v="0"/>
    <x v="0"/>
    <x v="0"/>
    <x v="0"/>
    <x v="4"/>
    <x v="166"/>
    <x v="0"/>
    <x v="1"/>
    <s v="Tesseramento"/>
    <x v="1"/>
    <x v="0"/>
    <x v="0"/>
    <m/>
  </r>
  <r>
    <n v="30735"/>
    <x v="0"/>
    <x v="0"/>
    <x v="0"/>
    <x v="0"/>
    <x v="4"/>
    <x v="4"/>
    <x v="0"/>
    <x v="1"/>
    <s v="Tesseramento"/>
    <x v="1"/>
    <x v="0"/>
    <x v="0"/>
    <m/>
  </r>
  <r>
    <n v="10632"/>
    <x v="0"/>
    <x v="0"/>
    <x v="0"/>
    <x v="0"/>
    <x v="4"/>
    <x v="4"/>
    <x v="0"/>
    <x v="1"/>
    <s v="Tesseramento"/>
    <x v="1"/>
    <x v="4"/>
    <x v="0"/>
    <m/>
  </r>
  <r>
    <n v="141030"/>
    <x v="0"/>
    <x v="0"/>
    <x v="0"/>
    <x v="0"/>
    <x v="4"/>
    <x v="166"/>
    <x v="0"/>
    <x v="0"/>
    <s v="Tesseramento"/>
    <x v="1"/>
    <x v="0"/>
    <x v="0"/>
    <m/>
  </r>
  <r>
    <n v="227453"/>
    <x v="0"/>
    <x v="0"/>
    <x v="0"/>
    <x v="0"/>
    <x v="6"/>
    <x v="299"/>
    <x v="0"/>
    <x v="0"/>
    <s v="Tesseramento"/>
    <x v="1"/>
    <x v="0"/>
    <x v="0"/>
    <m/>
  </r>
  <r>
    <n v="10634"/>
    <x v="0"/>
    <x v="0"/>
    <x v="0"/>
    <x v="0"/>
    <x v="4"/>
    <x v="4"/>
    <x v="0"/>
    <x v="1"/>
    <s v="Tesseramento"/>
    <x v="1"/>
    <x v="3"/>
    <x v="0"/>
    <m/>
  </r>
  <r>
    <n v="227456"/>
    <x v="0"/>
    <x v="0"/>
    <x v="0"/>
    <x v="0"/>
    <x v="6"/>
    <x v="299"/>
    <x v="0"/>
    <x v="0"/>
    <s v="Tesseramento"/>
    <x v="1"/>
    <x v="0"/>
    <x v="0"/>
    <m/>
  </r>
  <r>
    <n v="211098"/>
    <x v="0"/>
    <x v="0"/>
    <x v="0"/>
    <x v="0"/>
    <x v="6"/>
    <x v="299"/>
    <x v="0"/>
    <x v="0"/>
    <s v="Tesseramento"/>
    <x v="1"/>
    <x v="0"/>
    <x v="0"/>
    <m/>
  </r>
  <r>
    <n v="118920"/>
    <x v="0"/>
    <x v="0"/>
    <x v="0"/>
    <x v="0"/>
    <x v="4"/>
    <x v="4"/>
    <x v="0"/>
    <x v="0"/>
    <s v="Tesseramento"/>
    <x v="1"/>
    <x v="0"/>
    <x v="0"/>
    <m/>
  </r>
  <r>
    <n v="7105"/>
    <x v="0"/>
    <x v="0"/>
    <x v="0"/>
    <x v="0"/>
    <x v="6"/>
    <x v="299"/>
    <x v="0"/>
    <x v="0"/>
    <s v="Tesseramento"/>
    <x v="1"/>
    <x v="3"/>
    <x v="0"/>
    <m/>
  </r>
  <r>
    <n v="14196"/>
    <x v="0"/>
    <x v="0"/>
    <x v="0"/>
    <x v="0"/>
    <x v="4"/>
    <x v="4"/>
    <x v="0"/>
    <x v="1"/>
    <s v="Tesseramento"/>
    <x v="1"/>
    <x v="3"/>
    <x v="0"/>
    <m/>
  </r>
  <r>
    <n v="133659"/>
    <x v="0"/>
    <x v="0"/>
    <x v="0"/>
    <x v="0"/>
    <x v="6"/>
    <x v="299"/>
    <x v="0"/>
    <x v="0"/>
    <s v="Tesseramento"/>
    <x v="1"/>
    <x v="4"/>
    <x v="0"/>
    <m/>
  </r>
  <r>
    <n v="14200"/>
    <x v="0"/>
    <x v="0"/>
    <x v="0"/>
    <x v="0"/>
    <x v="4"/>
    <x v="4"/>
    <x v="0"/>
    <x v="0"/>
    <s v="Tesseramento"/>
    <x v="1"/>
    <x v="4"/>
    <x v="0"/>
    <m/>
  </r>
  <r>
    <n v="1087"/>
    <x v="0"/>
    <x v="0"/>
    <x v="0"/>
    <x v="1"/>
    <x v="4"/>
    <x v="4"/>
    <x v="0"/>
    <x v="0"/>
    <s v="Tesseramento"/>
    <x v="1"/>
    <x v="1"/>
    <x v="0"/>
    <m/>
  </r>
  <r>
    <n v="6847"/>
    <x v="0"/>
    <x v="0"/>
    <x v="0"/>
    <x v="0"/>
    <x v="6"/>
    <x v="299"/>
    <x v="0"/>
    <x v="0"/>
    <s v="Tesseramento"/>
    <x v="1"/>
    <x v="4"/>
    <x v="0"/>
    <m/>
  </r>
  <r>
    <n v="10644"/>
    <x v="0"/>
    <x v="0"/>
    <x v="0"/>
    <x v="0"/>
    <x v="4"/>
    <x v="4"/>
    <x v="0"/>
    <x v="0"/>
    <s v="Tesseramento"/>
    <x v="1"/>
    <x v="4"/>
    <x v="0"/>
    <m/>
  </r>
  <r>
    <n v="47474"/>
    <x v="0"/>
    <x v="0"/>
    <x v="0"/>
    <x v="2"/>
    <x v="4"/>
    <x v="4"/>
    <x v="0"/>
    <x v="1"/>
    <s v="Tesseramento"/>
    <x v="1"/>
    <x v="4"/>
    <x v="0"/>
    <m/>
  </r>
  <r>
    <n v="63121"/>
    <x v="0"/>
    <x v="0"/>
    <x v="0"/>
    <x v="0"/>
    <x v="4"/>
    <x v="4"/>
    <x v="0"/>
    <x v="0"/>
    <s v="Tesseramento"/>
    <x v="1"/>
    <x v="3"/>
    <x v="0"/>
    <m/>
  </r>
  <r>
    <n v="135825"/>
    <x v="0"/>
    <x v="0"/>
    <x v="0"/>
    <x v="0"/>
    <x v="4"/>
    <x v="65"/>
    <x v="0"/>
    <x v="0"/>
    <s v="Tesseramento"/>
    <x v="1"/>
    <x v="0"/>
    <x v="0"/>
    <m/>
  </r>
  <r>
    <n v="196980"/>
    <x v="0"/>
    <x v="0"/>
    <x v="0"/>
    <x v="0"/>
    <x v="4"/>
    <x v="65"/>
    <x v="0"/>
    <x v="0"/>
    <s v="Tesseramento"/>
    <x v="1"/>
    <x v="0"/>
    <x v="0"/>
    <m/>
  </r>
  <r>
    <n v="9833"/>
    <x v="0"/>
    <x v="0"/>
    <x v="0"/>
    <x v="0"/>
    <x v="4"/>
    <x v="4"/>
    <x v="0"/>
    <x v="1"/>
    <s v="Tesseramento"/>
    <x v="1"/>
    <x v="4"/>
    <x v="0"/>
    <m/>
  </r>
  <r>
    <n v="37603"/>
    <x v="0"/>
    <x v="0"/>
    <x v="0"/>
    <x v="0"/>
    <x v="4"/>
    <x v="4"/>
    <x v="0"/>
    <x v="0"/>
    <s v="Tesseramento"/>
    <x v="1"/>
    <x v="4"/>
    <x v="0"/>
    <m/>
  </r>
  <r>
    <n v="57519"/>
    <x v="0"/>
    <x v="0"/>
    <x v="0"/>
    <x v="0"/>
    <x v="4"/>
    <x v="4"/>
    <x v="0"/>
    <x v="1"/>
    <s v="Tesseramento"/>
    <x v="1"/>
    <x v="1"/>
    <x v="0"/>
    <m/>
  </r>
  <r>
    <n v="59160"/>
    <x v="0"/>
    <x v="0"/>
    <x v="0"/>
    <x v="0"/>
    <x v="4"/>
    <x v="4"/>
    <x v="0"/>
    <x v="1"/>
    <s v="Tesseramento"/>
    <x v="1"/>
    <x v="1"/>
    <x v="0"/>
    <m/>
  </r>
  <r>
    <n v="37605"/>
    <x v="0"/>
    <x v="0"/>
    <x v="0"/>
    <x v="0"/>
    <x v="4"/>
    <x v="4"/>
    <x v="0"/>
    <x v="1"/>
    <s v="Tesseramento"/>
    <x v="1"/>
    <x v="4"/>
    <x v="0"/>
    <m/>
  </r>
  <r>
    <n v="10655"/>
    <x v="0"/>
    <x v="0"/>
    <x v="0"/>
    <x v="0"/>
    <x v="4"/>
    <x v="4"/>
    <x v="0"/>
    <x v="0"/>
    <s v="Tesseramento"/>
    <x v="1"/>
    <x v="4"/>
    <x v="0"/>
    <m/>
  </r>
  <r>
    <n v="30737"/>
    <x v="0"/>
    <x v="0"/>
    <x v="0"/>
    <x v="0"/>
    <x v="4"/>
    <x v="4"/>
    <x v="0"/>
    <x v="0"/>
    <s v="Tesseramento"/>
    <x v="1"/>
    <x v="0"/>
    <x v="0"/>
    <m/>
  </r>
  <r>
    <n v="10664"/>
    <x v="0"/>
    <x v="0"/>
    <x v="0"/>
    <x v="0"/>
    <x v="4"/>
    <x v="4"/>
    <x v="0"/>
    <x v="0"/>
    <s v="Tesseramento"/>
    <x v="1"/>
    <x v="4"/>
    <x v="0"/>
    <m/>
  </r>
  <r>
    <n v="10680"/>
    <x v="0"/>
    <x v="0"/>
    <x v="0"/>
    <x v="0"/>
    <x v="4"/>
    <x v="4"/>
    <x v="0"/>
    <x v="0"/>
    <s v="Tesseramento"/>
    <x v="1"/>
    <x v="4"/>
    <x v="0"/>
    <m/>
  </r>
  <r>
    <n v="14225"/>
    <x v="0"/>
    <x v="0"/>
    <x v="0"/>
    <x v="0"/>
    <x v="4"/>
    <x v="4"/>
    <x v="0"/>
    <x v="1"/>
    <s v="Tesseramento"/>
    <x v="1"/>
    <x v="4"/>
    <x v="0"/>
    <m/>
  </r>
  <r>
    <n v="14224"/>
    <x v="0"/>
    <x v="0"/>
    <x v="0"/>
    <x v="0"/>
    <x v="4"/>
    <x v="4"/>
    <x v="0"/>
    <x v="0"/>
    <s v="Tesseramento"/>
    <x v="1"/>
    <x v="4"/>
    <x v="0"/>
    <m/>
  </r>
  <r>
    <n v="186094"/>
    <x v="0"/>
    <x v="0"/>
    <x v="0"/>
    <x v="0"/>
    <x v="4"/>
    <x v="4"/>
    <x v="0"/>
    <x v="0"/>
    <s v="Tesseramento"/>
    <x v="1"/>
    <x v="0"/>
    <x v="0"/>
    <m/>
  </r>
  <r>
    <n v="48316"/>
    <x v="0"/>
    <x v="0"/>
    <x v="0"/>
    <x v="0"/>
    <x v="4"/>
    <x v="4"/>
    <x v="0"/>
    <x v="1"/>
    <s v="Tesseramento"/>
    <x v="1"/>
    <x v="4"/>
    <x v="0"/>
    <m/>
  </r>
  <r>
    <n v="9565"/>
    <x v="0"/>
    <x v="0"/>
    <x v="0"/>
    <x v="0"/>
    <x v="4"/>
    <x v="4"/>
    <x v="0"/>
    <x v="0"/>
    <s v="Tesseramento"/>
    <x v="1"/>
    <x v="4"/>
    <x v="0"/>
    <m/>
  </r>
  <r>
    <n v="10687"/>
    <x v="0"/>
    <x v="0"/>
    <x v="0"/>
    <x v="0"/>
    <x v="4"/>
    <x v="4"/>
    <x v="0"/>
    <x v="1"/>
    <s v="Tesseramento"/>
    <x v="1"/>
    <x v="3"/>
    <x v="0"/>
    <m/>
  </r>
  <r>
    <n v="10688"/>
    <x v="0"/>
    <x v="0"/>
    <x v="0"/>
    <x v="0"/>
    <x v="4"/>
    <x v="4"/>
    <x v="0"/>
    <x v="0"/>
    <s v="Tesseramento"/>
    <x v="1"/>
    <x v="4"/>
    <x v="0"/>
    <m/>
  </r>
  <r>
    <n v="80727"/>
    <x v="0"/>
    <x v="0"/>
    <x v="0"/>
    <x v="0"/>
    <x v="4"/>
    <x v="4"/>
    <x v="0"/>
    <x v="0"/>
    <s v="Tesseramento"/>
    <x v="1"/>
    <x v="1"/>
    <x v="0"/>
    <m/>
  </r>
  <r>
    <n v="171032"/>
    <x v="0"/>
    <x v="0"/>
    <x v="0"/>
    <x v="0"/>
    <x v="4"/>
    <x v="4"/>
    <x v="0"/>
    <x v="1"/>
    <s v="Tesseramento"/>
    <x v="1"/>
    <x v="0"/>
    <x v="0"/>
    <m/>
  </r>
  <r>
    <n v="10689"/>
    <x v="0"/>
    <x v="0"/>
    <x v="0"/>
    <x v="0"/>
    <x v="4"/>
    <x v="4"/>
    <x v="0"/>
    <x v="0"/>
    <s v="Tesseramento"/>
    <x v="1"/>
    <x v="4"/>
    <x v="0"/>
    <m/>
  </r>
  <r>
    <n v="29245"/>
    <x v="0"/>
    <x v="0"/>
    <x v="0"/>
    <x v="0"/>
    <x v="4"/>
    <x v="4"/>
    <x v="0"/>
    <x v="1"/>
    <s v="Tesseramento"/>
    <x v="1"/>
    <x v="3"/>
    <x v="0"/>
    <m/>
  </r>
  <r>
    <n v="21416"/>
    <x v="0"/>
    <x v="0"/>
    <x v="0"/>
    <x v="0"/>
    <x v="4"/>
    <x v="4"/>
    <x v="0"/>
    <x v="0"/>
    <s v="Tesseramento"/>
    <x v="1"/>
    <x v="3"/>
    <x v="0"/>
    <m/>
  </r>
  <r>
    <n v="10696"/>
    <x v="0"/>
    <x v="0"/>
    <x v="0"/>
    <x v="0"/>
    <x v="4"/>
    <x v="4"/>
    <x v="0"/>
    <x v="1"/>
    <s v="Tesseramento"/>
    <x v="1"/>
    <x v="4"/>
    <x v="0"/>
    <m/>
  </r>
  <r>
    <n v="211623"/>
    <x v="0"/>
    <x v="0"/>
    <x v="0"/>
    <x v="0"/>
    <x v="4"/>
    <x v="4"/>
    <x v="0"/>
    <x v="1"/>
    <s v="Tesseramento"/>
    <x v="1"/>
    <x v="0"/>
    <x v="0"/>
    <m/>
  </r>
  <r>
    <n v="66486"/>
    <x v="0"/>
    <x v="0"/>
    <x v="0"/>
    <x v="0"/>
    <x v="4"/>
    <x v="4"/>
    <x v="0"/>
    <x v="0"/>
    <s v="Tesseramento"/>
    <x v="1"/>
    <x v="3"/>
    <x v="0"/>
    <m/>
  </r>
  <r>
    <n v="10705"/>
    <x v="0"/>
    <x v="0"/>
    <x v="0"/>
    <x v="0"/>
    <x v="4"/>
    <x v="4"/>
    <x v="0"/>
    <x v="0"/>
    <s v="Tesseramento"/>
    <x v="1"/>
    <x v="4"/>
    <x v="0"/>
    <m/>
  </r>
  <r>
    <n v="97490"/>
    <x v="0"/>
    <x v="0"/>
    <x v="0"/>
    <x v="0"/>
    <x v="4"/>
    <x v="4"/>
    <x v="0"/>
    <x v="0"/>
    <s v="Tesseramento"/>
    <x v="1"/>
    <x v="1"/>
    <x v="0"/>
    <m/>
  </r>
  <r>
    <n v="101973"/>
    <x v="0"/>
    <x v="0"/>
    <x v="0"/>
    <x v="0"/>
    <x v="4"/>
    <x v="4"/>
    <x v="0"/>
    <x v="0"/>
    <s v="Tesseramento"/>
    <x v="1"/>
    <x v="4"/>
    <x v="0"/>
    <m/>
  </r>
  <r>
    <n v="11038"/>
    <x v="0"/>
    <x v="0"/>
    <x v="0"/>
    <x v="0"/>
    <x v="4"/>
    <x v="4"/>
    <x v="0"/>
    <x v="1"/>
    <s v="Tesseramento"/>
    <x v="1"/>
    <x v="3"/>
    <x v="0"/>
    <m/>
  </r>
  <r>
    <n v="10708"/>
    <x v="0"/>
    <x v="0"/>
    <x v="0"/>
    <x v="0"/>
    <x v="4"/>
    <x v="4"/>
    <x v="0"/>
    <x v="1"/>
    <s v="Tesseramento"/>
    <x v="1"/>
    <x v="4"/>
    <x v="0"/>
    <m/>
  </r>
  <r>
    <n v="48650"/>
    <x v="0"/>
    <x v="0"/>
    <x v="0"/>
    <x v="0"/>
    <x v="4"/>
    <x v="166"/>
    <x v="0"/>
    <x v="0"/>
    <s v="Tesseramento"/>
    <x v="1"/>
    <x v="4"/>
    <x v="0"/>
    <m/>
  </r>
  <r>
    <n v="90622"/>
    <x v="0"/>
    <x v="0"/>
    <x v="0"/>
    <x v="0"/>
    <x v="4"/>
    <x v="4"/>
    <x v="0"/>
    <x v="0"/>
    <s v="Tesseramento"/>
    <x v="1"/>
    <x v="4"/>
    <x v="0"/>
    <m/>
  </r>
  <r>
    <n v="90620"/>
    <x v="0"/>
    <x v="0"/>
    <x v="0"/>
    <x v="0"/>
    <x v="4"/>
    <x v="4"/>
    <x v="0"/>
    <x v="1"/>
    <s v="Tesseramento"/>
    <x v="1"/>
    <x v="4"/>
    <x v="0"/>
    <m/>
  </r>
  <r>
    <n v="10713"/>
    <x v="0"/>
    <x v="0"/>
    <x v="0"/>
    <x v="0"/>
    <x v="4"/>
    <x v="4"/>
    <x v="0"/>
    <x v="0"/>
    <s v="Tesseramento"/>
    <x v="1"/>
    <x v="4"/>
    <x v="0"/>
    <m/>
  </r>
  <r>
    <n v="30740"/>
    <x v="0"/>
    <x v="0"/>
    <x v="0"/>
    <x v="0"/>
    <x v="4"/>
    <x v="4"/>
    <x v="0"/>
    <x v="0"/>
    <s v="Tesseramento"/>
    <x v="1"/>
    <x v="3"/>
    <x v="0"/>
    <m/>
  </r>
  <r>
    <n v="175158"/>
    <x v="0"/>
    <x v="0"/>
    <x v="0"/>
    <x v="0"/>
    <x v="7"/>
    <x v="275"/>
    <x v="0"/>
    <x v="0"/>
    <s v="Tesseramento"/>
    <x v="0"/>
    <x v="3"/>
    <x v="0"/>
    <m/>
  </r>
  <r>
    <n v="89450"/>
    <x v="0"/>
    <x v="0"/>
    <x v="0"/>
    <x v="0"/>
    <x v="4"/>
    <x v="4"/>
    <x v="0"/>
    <x v="0"/>
    <s v="Tesseramento"/>
    <x v="1"/>
    <x v="1"/>
    <x v="0"/>
    <m/>
  </r>
  <r>
    <n v="10721"/>
    <x v="0"/>
    <x v="0"/>
    <x v="0"/>
    <x v="0"/>
    <x v="4"/>
    <x v="4"/>
    <x v="0"/>
    <x v="0"/>
    <s v="Tesseramento"/>
    <x v="1"/>
    <x v="0"/>
    <x v="0"/>
    <m/>
  </r>
  <r>
    <n v="10719"/>
    <x v="0"/>
    <x v="0"/>
    <x v="0"/>
    <x v="0"/>
    <x v="4"/>
    <x v="4"/>
    <x v="0"/>
    <x v="0"/>
    <s v="Tesseramento"/>
    <x v="1"/>
    <x v="4"/>
    <x v="0"/>
    <m/>
  </r>
  <r>
    <n v="127910"/>
    <x v="0"/>
    <x v="0"/>
    <x v="0"/>
    <x v="0"/>
    <x v="4"/>
    <x v="4"/>
    <x v="0"/>
    <x v="0"/>
    <s v="Tesseramento"/>
    <x v="1"/>
    <x v="0"/>
    <x v="0"/>
    <m/>
  </r>
  <r>
    <n v="10725"/>
    <x v="0"/>
    <x v="0"/>
    <x v="0"/>
    <x v="0"/>
    <x v="4"/>
    <x v="4"/>
    <x v="0"/>
    <x v="0"/>
    <s v="Tesseramento"/>
    <x v="1"/>
    <x v="4"/>
    <x v="0"/>
    <m/>
  </r>
  <r>
    <n v="163498"/>
    <x v="0"/>
    <x v="0"/>
    <x v="0"/>
    <x v="0"/>
    <x v="7"/>
    <x v="275"/>
    <x v="0"/>
    <x v="0"/>
    <s v="Tesseramento"/>
    <x v="0"/>
    <x v="4"/>
    <x v="0"/>
    <m/>
  </r>
  <r>
    <n v="10726"/>
    <x v="0"/>
    <x v="0"/>
    <x v="0"/>
    <x v="0"/>
    <x v="4"/>
    <x v="4"/>
    <x v="0"/>
    <x v="0"/>
    <s v="Tesseramento"/>
    <x v="1"/>
    <x v="4"/>
    <x v="0"/>
    <m/>
  </r>
  <r>
    <n v="10727"/>
    <x v="0"/>
    <x v="0"/>
    <x v="0"/>
    <x v="0"/>
    <x v="4"/>
    <x v="4"/>
    <x v="0"/>
    <x v="1"/>
    <s v="Tesseramento"/>
    <x v="1"/>
    <x v="4"/>
    <x v="0"/>
    <m/>
  </r>
  <r>
    <n v="228692"/>
    <x v="0"/>
    <x v="0"/>
    <x v="0"/>
    <x v="0"/>
    <x v="7"/>
    <x v="275"/>
    <x v="0"/>
    <x v="0"/>
    <s v="Tesseramento"/>
    <x v="0"/>
    <x v="1"/>
    <x v="0"/>
    <m/>
  </r>
  <r>
    <n v="67799"/>
    <x v="0"/>
    <x v="0"/>
    <x v="0"/>
    <x v="0"/>
    <x v="4"/>
    <x v="4"/>
    <x v="0"/>
    <x v="0"/>
    <s v="Tesseramento"/>
    <x v="1"/>
    <x v="0"/>
    <x v="0"/>
    <m/>
  </r>
  <r>
    <n v="14264"/>
    <x v="0"/>
    <x v="0"/>
    <x v="0"/>
    <x v="0"/>
    <x v="4"/>
    <x v="4"/>
    <x v="0"/>
    <x v="0"/>
    <s v="Tesseramento"/>
    <x v="1"/>
    <x v="4"/>
    <x v="0"/>
    <m/>
  </r>
  <r>
    <n v="14265"/>
    <x v="0"/>
    <x v="0"/>
    <x v="0"/>
    <x v="2"/>
    <x v="4"/>
    <x v="4"/>
    <x v="0"/>
    <x v="1"/>
    <s v="Tesseramento"/>
    <x v="1"/>
    <x v="4"/>
    <x v="0"/>
    <m/>
  </r>
  <r>
    <n v="181551"/>
    <x v="0"/>
    <x v="0"/>
    <x v="0"/>
    <x v="0"/>
    <x v="4"/>
    <x v="4"/>
    <x v="0"/>
    <x v="1"/>
    <s v="Tesseramento"/>
    <x v="1"/>
    <x v="3"/>
    <x v="0"/>
    <m/>
  </r>
  <r>
    <n v="30741"/>
    <x v="0"/>
    <x v="0"/>
    <x v="0"/>
    <x v="0"/>
    <x v="4"/>
    <x v="4"/>
    <x v="0"/>
    <x v="0"/>
    <s v="Tesseramento"/>
    <x v="1"/>
    <x v="3"/>
    <x v="0"/>
    <m/>
  </r>
  <r>
    <n v="30742"/>
    <x v="0"/>
    <x v="0"/>
    <x v="0"/>
    <x v="0"/>
    <x v="4"/>
    <x v="4"/>
    <x v="0"/>
    <x v="1"/>
    <s v="Tesseramento"/>
    <x v="1"/>
    <x v="3"/>
    <x v="0"/>
    <m/>
  </r>
  <r>
    <n v="10740"/>
    <x v="0"/>
    <x v="0"/>
    <x v="0"/>
    <x v="0"/>
    <x v="4"/>
    <x v="4"/>
    <x v="0"/>
    <x v="0"/>
    <s v="Tesseramento"/>
    <x v="1"/>
    <x v="4"/>
    <x v="0"/>
    <m/>
  </r>
  <r>
    <n v="10743"/>
    <x v="0"/>
    <x v="0"/>
    <x v="0"/>
    <x v="0"/>
    <x v="4"/>
    <x v="4"/>
    <x v="0"/>
    <x v="1"/>
    <s v="Tesseramento"/>
    <x v="1"/>
    <x v="0"/>
    <x v="0"/>
    <m/>
  </r>
  <r>
    <n v="10741"/>
    <x v="0"/>
    <x v="0"/>
    <x v="0"/>
    <x v="0"/>
    <x v="4"/>
    <x v="4"/>
    <x v="0"/>
    <x v="1"/>
    <s v="Tesseramento"/>
    <x v="1"/>
    <x v="4"/>
    <x v="0"/>
    <m/>
  </r>
  <r>
    <n v="10747"/>
    <x v="0"/>
    <x v="0"/>
    <x v="0"/>
    <x v="0"/>
    <x v="4"/>
    <x v="4"/>
    <x v="0"/>
    <x v="0"/>
    <s v="Tesseramento"/>
    <x v="1"/>
    <x v="4"/>
    <x v="0"/>
    <m/>
  </r>
  <r>
    <n v="61758"/>
    <x v="0"/>
    <x v="0"/>
    <x v="0"/>
    <x v="0"/>
    <x v="4"/>
    <x v="4"/>
    <x v="0"/>
    <x v="0"/>
    <s v="Tesseramento"/>
    <x v="1"/>
    <x v="1"/>
    <x v="0"/>
    <m/>
  </r>
  <r>
    <n v="50685"/>
    <x v="0"/>
    <x v="0"/>
    <x v="0"/>
    <x v="0"/>
    <x v="4"/>
    <x v="4"/>
    <x v="0"/>
    <x v="0"/>
    <s v="Tesseramento"/>
    <x v="1"/>
    <x v="3"/>
    <x v="0"/>
    <m/>
  </r>
  <r>
    <n v="82078"/>
    <x v="0"/>
    <x v="0"/>
    <x v="0"/>
    <x v="0"/>
    <x v="4"/>
    <x v="4"/>
    <x v="0"/>
    <x v="1"/>
    <s v="Tesseramento"/>
    <x v="1"/>
    <x v="3"/>
    <x v="0"/>
    <m/>
  </r>
  <r>
    <n v="10748"/>
    <x v="0"/>
    <x v="0"/>
    <x v="0"/>
    <x v="0"/>
    <x v="4"/>
    <x v="4"/>
    <x v="0"/>
    <x v="0"/>
    <s v="Tesseramento"/>
    <x v="1"/>
    <x v="4"/>
    <x v="0"/>
    <m/>
  </r>
  <r>
    <n v="10749"/>
    <x v="0"/>
    <x v="0"/>
    <x v="0"/>
    <x v="0"/>
    <x v="4"/>
    <x v="4"/>
    <x v="0"/>
    <x v="1"/>
    <s v="Tesseramento"/>
    <x v="1"/>
    <x v="0"/>
    <x v="0"/>
    <m/>
  </r>
  <r>
    <n v="10756"/>
    <x v="0"/>
    <x v="0"/>
    <x v="0"/>
    <x v="0"/>
    <x v="4"/>
    <x v="4"/>
    <x v="0"/>
    <x v="1"/>
    <s v="Tesseramento"/>
    <x v="1"/>
    <x v="3"/>
    <x v="0"/>
    <m/>
  </r>
  <r>
    <n v="10757"/>
    <x v="0"/>
    <x v="0"/>
    <x v="0"/>
    <x v="0"/>
    <x v="4"/>
    <x v="4"/>
    <x v="0"/>
    <x v="0"/>
    <s v="Tesseramento"/>
    <x v="1"/>
    <x v="4"/>
    <x v="0"/>
    <m/>
  </r>
  <r>
    <n v="111157"/>
    <x v="0"/>
    <x v="0"/>
    <x v="0"/>
    <x v="0"/>
    <x v="4"/>
    <x v="4"/>
    <x v="0"/>
    <x v="0"/>
    <s v="Tesseramento"/>
    <x v="1"/>
    <x v="1"/>
    <x v="0"/>
    <m/>
  </r>
  <r>
    <n v="4357"/>
    <x v="0"/>
    <x v="0"/>
    <x v="0"/>
    <x v="0"/>
    <x v="4"/>
    <x v="4"/>
    <x v="0"/>
    <x v="1"/>
    <s v="Tesseramento"/>
    <x v="1"/>
    <x v="3"/>
    <x v="0"/>
    <m/>
  </r>
  <r>
    <n v="4356"/>
    <x v="0"/>
    <x v="0"/>
    <x v="0"/>
    <x v="0"/>
    <x v="4"/>
    <x v="4"/>
    <x v="0"/>
    <x v="0"/>
    <s v="Tesseramento"/>
    <x v="1"/>
    <x v="3"/>
    <x v="0"/>
    <m/>
  </r>
  <r>
    <n v="10763"/>
    <x v="0"/>
    <x v="0"/>
    <x v="0"/>
    <x v="0"/>
    <x v="4"/>
    <x v="4"/>
    <x v="0"/>
    <x v="1"/>
    <s v="Tesseramento"/>
    <x v="1"/>
    <x v="4"/>
    <x v="0"/>
    <m/>
  </r>
  <r>
    <n v="10766"/>
    <x v="0"/>
    <x v="0"/>
    <x v="0"/>
    <x v="0"/>
    <x v="4"/>
    <x v="4"/>
    <x v="0"/>
    <x v="1"/>
    <s v="Tesseramento"/>
    <x v="1"/>
    <x v="4"/>
    <x v="0"/>
    <m/>
  </r>
  <r>
    <n v="14291"/>
    <x v="0"/>
    <x v="0"/>
    <x v="0"/>
    <x v="0"/>
    <x v="4"/>
    <x v="4"/>
    <x v="0"/>
    <x v="0"/>
    <s v="Tesseramento"/>
    <x v="1"/>
    <x v="3"/>
    <x v="0"/>
    <m/>
  </r>
  <r>
    <n v="10402"/>
    <x v="0"/>
    <x v="0"/>
    <x v="0"/>
    <x v="0"/>
    <x v="4"/>
    <x v="4"/>
    <x v="0"/>
    <x v="1"/>
    <s v="Tesseramento"/>
    <x v="1"/>
    <x v="4"/>
    <x v="0"/>
    <m/>
  </r>
  <r>
    <n v="10773"/>
    <x v="0"/>
    <x v="0"/>
    <x v="0"/>
    <x v="0"/>
    <x v="4"/>
    <x v="4"/>
    <x v="0"/>
    <x v="1"/>
    <s v="Tesseramento"/>
    <x v="1"/>
    <x v="0"/>
    <x v="0"/>
    <m/>
  </r>
  <r>
    <n v="10578"/>
    <x v="0"/>
    <x v="0"/>
    <x v="0"/>
    <x v="0"/>
    <x v="4"/>
    <x v="4"/>
    <x v="0"/>
    <x v="1"/>
    <s v="Tesseramento"/>
    <x v="1"/>
    <x v="3"/>
    <x v="0"/>
    <m/>
  </r>
  <r>
    <n v="80728"/>
    <x v="0"/>
    <x v="0"/>
    <x v="0"/>
    <x v="0"/>
    <x v="4"/>
    <x v="4"/>
    <x v="0"/>
    <x v="1"/>
    <s v="Tesseramento"/>
    <x v="1"/>
    <x v="4"/>
    <x v="0"/>
    <m/>
  </r>
  <r>
    <n v="14301"/>
    <x v="0"/>
    <x v="0"/>
    <x v="0"/>
    <x v="0"/>
    <x v="4"/>
    <x v="4"/>
    <x v="0"/>
    <x v="0"/>
    <s v="Tesseramento"/>
    <x v="1"/>
    <x v="4"/>
    <x v="0"/>
    <m/>
  </r>
  <r>
    <n v="75920"/>
    <x v="0"/>
    <x v="0"/>
    <x v="0"/>
    <x v="0"/>
    <x v="4"/>
    <x v="4"/>
    <x v="0"/>
    <x v="0"/>
    <s v="Tesseramento"/>
    <x v="1"/>
    <x v="1"/>
    <x v="0"/>
    <m/>
  </r>
  <r>
    <n v="10776"/>
    <x v="0"/>
    <x v="0"/>
    <x v="0"/>
    <x v="0"/>
    <x v="4"/>
    <x v="4"/>
    <x v="0"/>
    <x v="1"/>
    <s v="Tesseramento"/>
    <x v="1"/>
    <x v="0"/>
    <x v="0"/>
    <m/>
  </r>
  <r>
    <n v="10777"/>
    <x v="0"/>
    <x v="0"/>
    <x v="0"/>
    <x v="0"/>
    <x v="4"/>
    <x v="4"/>
    <x v="0"/>
    <x v="0"/>
    <s v="Tesseramento"/>
    <x v="1"/>
    <x v="0"/>
    <x v="0"/>
    <m/>
  </r>
  <r>
    <n v="15934"/>
    <x v="0"/>
    <x v="0"/>
    <x v="0"/>
    <x v="0"/>
    <x v="4"/>
    <x v="4"/>
    <x v="0"/>
    <x v="0"/>
    <s v="Tesseramento"/>
    <x v="1"/>
    <x v="0"/>
    <x v="0"/>
    <m/>
  </r>
  <r>
    <n v="15932"/>
    <x v="0"/>
    <x v="0"/>
    <x v="0"/>
    <x v="0"/>
    <x v="4"/>
    <x v="4"/>
    <x v="0"/>
    <x v="0"/>
    <s v="Tesseramento"/>
    <x v="1"/>
    <x v="1"/>
    <x v="0"/>
    <m/>
  </r>
  <r>
    <n v="136424"/>
    <x v="0"/>
    <x v="0"/>
    <x v="0"/>
    <x v="0"/>
    <x v="4"/>
    <x v="4"/>
    <x v="0"/>
    <x v="0"/>
    <s v="Tesseramento"/>
    <x v="1"/>
    <x v="1"/>
    <x v="0"/>
    <m/>
  </r>
  <r>
    <n v="136423"/>
    <x v="0"/>
    <x v="0"/>
    <x v="0"/>
    <x v="0"/>
    <x v="4"/>
    <x v="4"/>
    <x v="0"/>
    <x v="0"/>
    <s v="Tesseramento"/>
    <x v="1"/>
    <x v="0"/>
    <x v="0"/>
    <m/>
  </r>
  <r>
    <n v="93166"/>
    <x v="0"/>
    <x v="0"/>
    <x v="0"/>
    <x v="0"/>
    <x v="4"/>
    <x v="4"/>
    <x v="0"/>
    <x v="0"/>
    <s v="Tesseramento"/>
    <x v="1"/>
    <x v="4"/>
    <x v="0"/>
    <m/>
  </r>
  <r>
    <n v="10787"/>
    <x v="0"/>
    <x v="0"/>
    <x v="0"/>
    <x v="0"/>
    <x v="4"/>
    <x v="4"/>
    <x v="0"/>
    <x v="0"/>
    <s v="Tesseramento"/>
    <x v="1"/>
    <x v="4"/>
    <x v="0"/>
    <m/>
  </r>
  <r>
    <n v="10778"/>
    <x v="0"/>
    <x v="0"/>
    <x v="0"/>
    <x v="0"/>
    <x v="4"/>
    <x v="4"/>
    <x v="0"/>
    <x v="1"/>
    <s v="Tesseramento"/>
    <x v="1"/>
    <x v="4"/>
    <x v="0"/>
    <m/>
  </r>
  <r>
    <n v="10789"/>
    <x v="0"/>
    <x v="0"/>
    <x v="0"/>
    <x v="0"/>
    <x v="4"/>
    <x v="4"/>
    <x v="0"/>
    <x v="1"/>
    <s v="Tesseramento"/>
    <x v="1"/>
    <x v="4"/>
    <x v="0"/>
    <m/>
  </r>
  <r>
    <n v="45775"/>
    <x v="0"/>
    <x v="0"/>
    <x v="0"/>
    <x v="0"/>
    <x v="4"/>
    <x v="4"/>
    <x v="0"/>
    <x v="1"/>
    <s v="Tesseramento"/>
    <x v="1"/>
    <x v="3"/>
    <x v="0"/>
    <m/>
  </r>
  <r>
    <n v="93167"/>
    <x v="0"/>
    <x v="0"/>
    <x v="0"/>
    <x v="0"/>
    <x v="4"/>
    <x v="4"/>
    <x v="0"/>
    <x v="0"/>
    <s v="Tesseramento"/>
    <x v="1"/>
    <x v="1"/>
    <x v="0"/>
    <m/>
  </r>
  <r>
    <n v="106371"/>
    <x v="0"/>
    <x v="0"/>
    <x v="0"/>
    <x v="0"/>
    <x v="4"/>
    <x v="4"/>
    <x v="0"/>
    <x v="0"/>
    <s v="Tesseramento"/>
    <x v="1"/>
    <x v="1"/>
    <x v="0"/>
    <m/>
  </r>
  <r>
    <n v="14318"/>
    <x v="0"/>
    <x v="0"/>
    <x v="0"/>
    <x v="0"/>
    <x v="4"/>
    <x v="4"/>
    <x v="0"/>
    <x v="0"/>
    <s v="Tesseramento"/>
    <x v="1"/>
    <x v="3"/>
    <x v="0"/>
    <m/>
  </r>
  <r>
    <n v="14164"/>
    <x v="0"/>
    <x v="0"/>
    <x v="0"/>
    <x v="0"/>
    <x v="4"/>
    <x v="4"/>
    <x v="0"/>
    <x v="1"/>
    <s v="Tesseramento"/>
    <x v="1"/>
    <x v="4"/>
    <x v="0"/>
    <m/>
  </r>
  <r>
    <n v="29671"/>
    <x v="0"/>
    <x v="0"/>
    <x v="0"/>
    <x v="0"/>
    <x v="4"/>
    <x v="4"/>
    <x v="0"/>
    <x v="0"/>
    <s v="Tesseramento"/>
    <x v="1"/>
    <x v="4"/>
    <x v="0"/>
    <m/>
  </r>
  <r>
    <n v="29401"/>
    <x v="0"/>
    <x v="0"/>
    <x v="0"/>
    <x v="0"/>
    <x v="4"/>
    <x v="4"/>
    <x v="0"/>
    <x v="1"/>
    <s v="Tesseramento"/>
    <x v="1"/>
    <x v="4"/>
    <x v="0"/>
    <m/>
  </r>
  <r>
    <n v="10794"/>
    <x v="0"/>
    <x v="0"/>
    <x v="0"/>
    <x v="0"/>
    <x v="4"/>
    <x v="4"/>
    <x v="0"/>
    <x v="0"/>
    <s v="Tesseramento"/>
    <x v="1"/>
    <x v="4"/>
    <x v="0"/>
    <m/>
  </r>
  <r>
    <n v="57617"/>
    <x v="0"/>
    <x v="0"/>
    <x v="0"/>
    <x v="0"/>
    <x v="4"/>
    <x v="4"/>
    <x v="0"/>
    <x v="1"/>
    <s v="Tesseramento"/>
    <x v="1"/>
    <x v="3"/>
    <x v="0"/>
    <m/>
  </r>
  <r>
    <n v="10796"/>
    <x v="0"/>
    <x v="0"/>
    <x v="0"/>
    <x v="0"/>
    <x v="4"/>
    <x v="4"/>
    <x v="0"/>
    <x v="1"/>
    <s v="Tesseramento"/>
    <x v="1"/>
    <x v="3"/>
    <x v="0"/>
    <m/>
  </r>
  <r>
    <n v="55490"/>
    <x v="0"/>
    <x v="0"/>
    <x v="0"/>
    <x v="0"/>
    <x v="4"/>
    <x v="4"/>
    <x v="0"/>
    <x v="1"/>
    <s v="Tesseramento"/>
    <x v="1"/>
    <x v="3"/>
    <x v="0"/>
    <m/>
  </r>
  <r>
    <n v="10797"/>
    <x v="0"/>
    <x v="0"/>
    <x v="0"/>
    <x v="0"/>
    <x v="4"/>
    <x v="4"/>
    <x v="0"/>
    <x v="0"/>
    <s v="Tesseramento"/>
    <x v="1"/>
    <x v="3"/>
    <x v="0"/>
    <m/>
  </r>
  <r>
    <n v="10798"/>
    <x v="0"/>
    <x v="0"/>
    <x v="0"/>
    <x v="0"/>
    <x v="4"/>
    <x v="4"/>
    <x v="0"/>
    <x v="0"/>
    <s v="Tesseramento"/>
    <x v="1"/>
    <x v="3"/>
    <x v="0"/>
    <m/>
  </r>
  <r>
    <n v="65711"/>
    <x v="0"/>
    <x v="0"/>
    <x v="0"/>
    <x v="0"/>
    <x v="4"/>
    <x v="4"/>
    <x v="0"/>
    <x v="0"/>
    <s v="Tesseramento"/>
    <x v="1"/>
    <x v="1"/>
    <x v="0"/>
    <m/>
  </r>
  <r>
    <n v="89401"/>
    <x v="0"/>
    <x v="0"/>
    <x v="0"/>
    <x v="0"/>
    <x v="4"/>
    <x v="4"/>
    <x v="0"/>
    <x v="0"/>
    <s v="Tesseramento"/>
    <x v="1"/>
    <x v="1"/>
    <x v="0"/>
    <m/>
  </r>
  <r>
    <n v="10799"/>
    <x v="0"/>
    <x v="0"/>
    <x v="0"/>
    <x v="0"/>
    <x v="4"/>
    <x v="4"/>
    <x v="0"/>
    <x v="1"/>
    <s v="Tesseramento"/>
    <x v="1"/>
    <x v="4"/>
    <x v="0"/>
    <m/>
  </r>
  <r>
    <n v="15935"/>
    <x v="0"/>
    <x v="0"/>
    <x v="0"/>
    <x v="0"/>
    <x v="4"/>
    <x v="4"/>
    <x v="0"/>
    <x v="1"/>
    <s v="Tesseramento"/>
    <x v="1"/>
    <x v="3"/>
    <x v="0"/>
    <m/>
  </r>
  <r>
    <n v="55493"/>
    <x v="0"/>
    <x v="0"/>
    <x v="0"/>
    <x v="0"/>
    <x v="4"/>
    <x v="4"/>
    <x v="0"/>
    <x v="1"/>
    <s v="Tesseramento"/>
    <x v="1"/>
    <x v="4"/>
    <x v="0"/>
    <m/>
  </r>
  <r>
    <n v="45776"/>
    <x v="0"/>
    <x v="0"/>
    <x v="0"/>
    <x v="0"/>
    <x v="4"/>
    <x v="4"/>
    <x v="0"/>
    <x v="1"/>
    <s v="Tesseramento"/>
    <x v="1"/>
    <x v="0"/>
    <x v="0"/>
    <m/>
  </r>
  <r>
    <n v="37654"/>
    <x v="0"/>
    <x v="0"/>
    <x v="0"/>
    <x v="0"/>
    <x v="4"/>
    <x v="4"/>
    <x v="0"/>
    <x v="0"/>
    <s v="Tesseramento"/>
    <x v="1"/>
    <x v="3"/>
    <x v="0"/>
    <m/>
  </r>
  <r>
    <n v="10819"/>
    <x v="0"/>
    <x v="0"/>
    <x v="0"/>
    <x v="0"/>
    <x v="4"/>
    <x v="4"/>
    <x v="0"/>
    <x v="0"/>
    <s v="Tesseramento"/>
    <x v="1"/>
    <x v="4"/>
    <x v="0"/>
    <m/>
  </r>
  <r>
    <n v="10820"/>
    <x v="0"/>
    <x v="0"/>
    <x v="0"/>
    <x v="0"/>
    <x v="4"/>
    <x v="4"/>
    <x v="0"/>
    <x v="0"/>
    <s v="Tesseramento"/>
    <x v="1"/>
    <x v="4"/>
    <x v="0"/>
    <m/>
  </r>
  <r>
    <n v="10823"/>
    <x v="0"/>
    <x v="0"/>
    <x v="0"/>
    <x v="0"/>
    <x v="4"/>
    <x v="4"/>
    <x v="0"/>
    <x v="0"/>
    <s v="Tesseramento"/>
    <x v="1"/>
    <x v="0"/>
    <x v="0"/>
    <m/>
  </r>
  <r>
    <n v="15671"/>
    <x v="0"/>
    <x v="0"/>
    <x v="0"/>
    <x v="0"/>
    <x v="4"/>
    <x v="4"/>
    <x v="0"/>
    <x v="1"/>
    <s v="Tesseramento"/>
    <x v="1"/>
    <x v="3"/>
    <x v="0"/>
    <m/>
  </r>
  <r>
    <n v="152798"/>
    <x v="0"/>
    <x v="0"/>
    <x v="0"/>
    <x v="2"/>
    <x v="4"/>
    <x v="4"/>
    <x v="0"/>
    <x v="0"/>
    <s v="Tesseramento"/>
    <x v="1"/>
    <x v="3"/>
    <x v="0"/>
    <m/>
  </r>
  <r>
    <n v="10817"/>
    <x v="0"/>
    <x v="0"/>
    <x v="0"/>
    <x v="0"/>
    <x v="4"/>
    <x v="4"/>
    <x v="0"/>
    <x v="1"/>
    <s v="Tesseramento"/>
    <x v="1"/>
    <x v="4"/>
    <x v="0"/>
    <m/>
  </r>
  <r>
    <n v="10824"/>
    <x v="0"/>
    <x v="0"/>
    <x v="0"/>
    <x v="0"/>
    <x v="4"/>
    <x v="4"/>
    <x v="0"/>
    <x v="1"/>
    <s v="Tesseramento"/>
    <x v="1"/>
    <x v="0"/>
    <x v="0"/>
    <m/>
  </r>
  <r>
    <n v="65712"/>
    <x v="0"/>
    <x v="0"/>
    <x v="0"/>
    <x v="0"/>
    <x v="4"/>
    <x v="4"/>
    <x v="0"/>
    <x v="1"/>
    <s v="Tesseramento"/>
    <x v="1"/>
    <x v="3"/>
    <x v="0"/>
    <m/>
  </r>
  <r>
    <n v="10826"/>
    <x v="0"/>
    <x v="0"/>
    <x v="0"/>
    <x v="0"/>
    <x v="4"/>
    <x v="4"/>
    <x v="0"/>
    <x v="1"/>
    <s v="Tesseramento"/>
    <x v="1"/>
    <x v="4"/>
    <x v="0"/>
    <m/>
  </r>
  <r>
    <n v="42956"/>
    <x v="0"/>
    <x v="0"/>
    <x v="0"/>
    <x v="0"/>
    <x v="4"/>
    <x v="4"/>
    <x v="0"/>
    <x v="0"/>
    <s v="Tesseramento"/>
    <x v="1"/>
    <x v="0"/>
    <x v="0"/>
    <m/>
  </r>
  <r>
    <n v="10828"/>
    <x v="0"/>
    <x v="0"/>
    <x v="0"/>
    <x v="0"/>
    <x v="4"/>
    <x v="4"/>
    <x v="0"/>
    <x v="1"/>
    <s v="Tesseramento"/>
    <x v="1"/>
    <x v="4"/>
    <x v="0"/>
    <m/>
  </r>
  <r>
    <n v="14330"/>
    <x v="0"/>
    <x v="0"/>
    <x v="0"/>
    <x v="0"/>
    <x v="4"/>
    <x v="4"/>
    <x v="0"/>
    <x v="0"/>
    <s v="Tesseramento"/>
    <x v="1"/>
    <x v="4"/>
    <x v="0"/>
    <m/>
  </r>
  <r>
    <n v="188911"/>
    <x v="0"/>
    <x v="1"/>
    <x v="0"/>
    <x v="3"/>
    <x v="7"/>
    <x v="274"/>
    <x v="0"/>
    <x v="0"/>
    <s v="Tesseramento"/>
    <x v="0"/>
    <x v="4"/>
    <x v="0"/>
    <m/>
  </r>
  <r>
    <n v="10838"/>
    <x v="0"/>
    <x v="0"/>
    <x v="0"/>
    <x v="0"/>
    <x v="4"/>
    <x v="4"/>
    <x v="0"/>
    <x v="0"/>
    <s v="Tesseramento"/>
    <x v="1"/>
    <x v="3"/>
    <x v="0"/>
    <m/>
  </r>
  <r>
    <n v="51975"/>
    <x v="0"/>
    <x v="0"/>
    <x v="0"/>
    <x v="0"/>
    <x v="4"/>
    <x v="4"/>
    <x v="0"/>
    <x v="1"/>
    <s v="Tesseramento"/>
    <x v="1"/>
    <x v="1"/>
    <x v="0"/>
    <m/>
  </r>
  <r>
    <n v="65714"/>
    <x v="0"/>
    <x v="0"/>
    <x v="0"/>
    <x v="0"/>
    <x v="4"/>
    <x v="4"/>
    <x v="0"/>
    <x v="1"/>
    <s v="Tesseramento"/>
    <x v="1"/>
    <x v="1"/>
    <x v="0"/>
    <m/>
  </r>
  <r>
    <n v="171031"/>
    <x v="0"/>
    <x v="0"/>
    <x v="0"/>
    <x v="2"/>
    <x v="4"/>
    <x v="4"/>
    <x v="0"/>
    <x v="1"/>
    <s v="Tesseramento"/>
    <x v="1"/>
    <x v="0"/>
    <x v="0"/>
    <m/>
  </r>
  <r>
    <n v="25102"/>
    <x v="0"/>
    <x v="0"/>
    <x v="0"/>
    <x v="0"/>
    <x v="7"/>
    <x v="274"/>
    <x v="0"/>
    <x v="0"/>
    <s v="Tesseramento"/>
    <x v="0"/>
    <x v="0"/>
    <x v="0"/>
    <m/>
  </r>
  <r>
    <n v="10835"/>
    <x v="0"/>
    <x v="0"/>
    <x v="0"/>
    <x v="0"/>
    <x v="4"/>
    <x v="4"/>
    <x v="0"/>
    <x v="1"/>
    <s v="Tesseramento"/>
    <x v="1"/>
    <x v="3"/>
    <x v="0"/>
    <m/>
  </r>
  <r>
    <n v="10836"/>
    <x v="0"/>
    <x v="0"/>
    <x v="0"/>
    <x v="0"/>
    <x v="4"/>
    <x v="4"/>
    <x v="0"/>
    <x v="1"/>
    <s v="Tesseramento"/>
    <x v="1"/>
    <x v="4"/>
    <x v="0"/>
    <m/>
  </r>
  <r>
    <n v="221678"/>
    <x v="0"/>
    <x v="1"/>
    <x v="0"/>
    <x v="0"/>
    <x v="7"/>
    <x v="274"/>
    <x v="0"/>
    <x v="0"/>
    <s v="Tesseramento"/>
    <x v="0"/>
    <x v="1"/>
    <x v="0"/>
    <m/>
  </r>
  <r>
    <n v="65713"/>
    <x v="0"/>
    <x v="0"/>
    <x v="2"/>
    <x v="0"/>
    <x v="4"/>
    <x v="4"/>
    <x v="0"/>
    <x v="0"/>
    <s v="Tesseramento"/>
    <x v="1"/>
    <x v="1"/>
    <x v="0"/>
    <m/>
  </r>
  <r>
    <n v="103310"/>
    <x v="0"/>
    <x v="1"/>
    <x v="0"/>
    <x v="0"/>
    <x v="7"/>
    <x v="274"/>
    <x v="0"/>
    <x v="0"/>
    <s v="Tesseramento"/>
    <x v="0"/>
    <x v="0"/>
    <x v="0"/>
    <m/>
  </r>
  <r>
    <n v="61812"/>
    <x v="0"/>
    <x v="0"/>
    <x v="0"/>
    <x v="0"/>
    <x v="4"/>
    <x v="4"/>
    <x v="0"/>
    <x v="0"/>
    <s v="Tesseramento"/>
    <x v="1"/>
    <x v="0"/>
    <x v="0"/>
    <m/>
  </r>
  <r>
    <n v="205880"/>
    <x v="0"/>
    <x v="0"/>
    <x v="0"/>
    <x v="0"/>
    <x v="7"/>
    <x v="274"/>
    <x v="0"/>
    <x v="0"/>
    <s v="Tesseramento"/>
    <x v="0"/>
    <x v="0"/>
    <x v="0"/>
    <m/>
  </r>
  <r>
    <n v="4402"/>
    <x v="0"/>
    <x v="0"/>
    <x v="0"/>
    <x v="0"/>
    <x v="4"/>
    <x v="4"/>
    <x v="0"/>
    <x v="0"/>
    <s v="Tesseramento"/>
    <x v="1"/>
    <x v="4"/>
    <x v="0"/>
    <m/>
  </r>
  <r>
    <n v="4403"/>
    <x v="0"/>
    <x v="0"/>
    <x v="0"/>
    <x v="0"/>
    <x v="4"/>
    <x v="4"/>
    <x v="0"/>
    <x v="1"/>
    <s v="Tesseramento"/>
    <x v="1"/>
    <x v="4"/>
    <x v="0"/>
    <m/>
  </r>
  <r>
    <n v="10301"/>
    <x v="0"/>
    <x v="0"/>
    <x v="0"/>
    <x v="0"/>
    <x v="4"/>
    <x v="4"/>
    <x v="0"/>
    <x v="1"/>
    <s v="Tesseramento"/>
    <x v="1"/>
    <x v="4"/>
    <x v="0"/>
    <m/>
  </r>
  <r>
    <n v="19032"/>
    <x v="0"/>
    <x v="0"/>
    <x v="0"/>
    <x v="0"/>
    <x v="4"/>
    <x v="4"/>
    <x v="0"/>
    <x v="1"/>
    <s v="Tesseramento"/>
    <x v="1"/>
    <x v="4"/>
    <x v="0"/>
    <m/>
  </r>
  <r>
    <n v="19205"/>
    <x v="0"/>
    <x v="0"/>
    <x v="0"/>
    <x v="0"/>
    <x v="4"/>
    <x v="4"/>
    <x v="0"/>
    <x v="0"/>
    <s v="Tesseramento"/>
    <x v="1"/>
    <x v="1"/>
    <x v="0"/>
    <m/>
  </r>
  <r>
    <n v="4404"/>
    <x v="0"/>
    <x v="0"/>
    <x v="0"/>
    <x v="0"/>
    <x v="4"/>
    <x v="4"/>
    <x v="0"/>
    <x v="0"/>
    <s v="Tesseramento"/>
    <x v="1"/>
    <x v="4"/>
    <x v="0"/>
    <m/>
  </r>
  <r>
    <n v="14341"/>
    <x v="0"/>
    <x v="0"/>
    <x v="0"/>
    <x v="0"/>
    <x v="4"/>
    <x v="4"/>
    <x v="0"/>
    <x v="0"/>
    <s v="Tesseramento"/>
    <x v="1"/>
    <x v="0"/>
    <x v="0"/>
    <m/>
  </r>
  <r>
    <n v="29717"/>
    <x v="0"/>
    <x v="0"/>
    <x v="0"/>
    <x v="0"/>
    <x v="4"/>
    <x v="4"/>
    <x v="0"/>
    <x v="0"/>
    <s v="Tesseramento"/>
    <x v="1"/>
    <x v="3"/>
    <x v="0"/>
    <m/>
  </r>
  <r>
    <n v="49361"/>
    <x v="0"/>
    <x v="0"/>
    <x v="0"/>
    <x v="0"/>
    <x v="7"/>
    <x v="342"/>
    <x v="0"/>
    <x v="0"/>
    <s v="Tesseramento"/>
    <x v="1"/>
    <x v="3"/>
    <x v="0"/>
    <m/>
  </r>
  <r>
    <n v="82087"/>
    <x v="0"/>
    <x v="0"/>
    <x v="0"/>
    <x v="0"/>
    <x v="4"/>
    <x v="4"/>
    <x v="0"/>
    <x v="1"/>
    <s v="Tesseramento"/>
    <x v="1"/>
    <x v="3"/>
    <x v="0"/>
    <m/>
  </r>
  <r>
    <n v="54378"/>
    <x v="0"/>
    <x v="0"/>
    <x v="0"/>
    <x v="0"/>
    <x v="4"/>
    <x v="4"/>
    <x v="0"/>
    <x v="1"/>
    <s v="Tesseramento"/>
    <x v="1"/>
    <x v="0"/>
    <x v="0"/>
    <m/>
  </r>
  <r>
    <n v="10844"/>
    <x v="0"/>
    <x v="0"/>
    <x v="0"/>
    <x v="0"/>
    <x v="4"/>
    <x v="4"/>
    <x v="0"/>
    <x v="0"/>
    <s v="Tesseramento"/>
    <x v="1"/>
    <x v="4"/>
    <x v="0"/>
    <m/>
  </r>
  <r>
    <n v="19686"/>
    <x v="0"/>
    <x v="0"/>
    <x v="0"/>
    <x v="0"/>
    <x v="4"/>
    <x v="4"/>
    <x v="0"/>
    <x v="0"/>
    <s v="Tesseramento"/>
    <x v="1"/>
    <x v="1"/>
    <x v="0"/>
    <m/>
  </r>
  <r>
    <n v="83824"/>
    <x v="0"/>
    <x v="0"/>
    <x v="0"/>
    <x v="0"/>
    <x v="4"/>
    <x v="4"/>
    <x v="0"/>
    <x v="0"/>
    <s v="Tesseramento"/>
    <x v="1"/>
    <x v="1"/>
    <x v="0"/>
    <m/>
  </r>
  <r>
    <n v="10845"/>
    <x v="0"/>
    <x v="0"/>
    <x v="0"/>
    <x v="0"/>
    <x v="4"/>
    <x v="4"/>
    <x v="0"/>
    <x v="0"/>
    <s v="Tesseramento"/>
    <x v="1"/>
    <x v="3"/>
    <x v="0"/>
    <m/>
  </r>
  <r>
    <n v="10850"/>
    <x v="0"/>
    <x v="0"/>
    <x v="0"/>
    <x v="0"/>
    <x v="4"/>
    <x v="4"/>
    <x v="0"/>
    <x v="0"/>
    <s v="Tesseramento"/>
    <x v="1"/>
    <x v="3"/>
    <x v="0"/>
    <m/>
  </r>
  <r>
    <n v="14344"/>
    <x v="0"/>
    <x v="0"/>
    <x v="0"/>
    <x v="0"/>
    <x v="4"/>
    <x v="4"/>
    <x v="0"/>
    <x v="0"/>
    <s v="Tesseramento"/>
    <x v="1"/>
    <x v="4"/>
    <x v="0"/>
    <m/>
  </r>
  <r>
    <n v="109255"/>
    <x v="0"/>
    <x v="0"/>
    <x v="0"/>
    <x v="2"/>
    <x v="4"/>
    <x v="4"/>
    <x v="0"/>
    <x v="1"/>
    <s v="Tesseramento"/>
    <x v="1"/>
    <x v="3"/>
    <x v="0"/>
    <m/>
  </r>
  <r>
    <n v="10854"/>
    <x v="0"/>
    <x v="0"/>
    <x v="0"/>
    <x v="0"/>
    <x v="4"/>
    <x v="4"/>
    <x v="0"/>
    <x v="0"/>
    <s v="Tesseramento"/>
    <x v="1"/>
    <x v="4"/>
    <x v="0"/>
    <m/>
  </r>
  <r>
    <n v="128948"/>
    <x v="0"/>
    <x v="0"/>
    <x v="0"/>
    <x v="0"/>
    <x v="4"/>
    <x v="4"/>
    <x v="0"/>
    <x v="1"/>
    <s v="Tesseramento"/>
    <x v="1"/>
    <x v="4"/>
    <x v="0"/>
    <m/>
  </r>
  <r>
    <n v="10858"/>
    <x v="0"/>
    <x v="0"/>
    <x v="0"/>
    <x v="0"/>
    <x v="4"/>
    <x v="4"/>
    <x v="0"/>
    <x v="0"/>
    <s v="Tesseramento"/>
    <x v="1"/>
    <x v="4"/>
    <x v="0"/>
    <m/>
  </r>
  <r>
    <n v="226099"/>
    <x v="0"/>
    <x v="0"/>
    <x v="0"/>
    <x v="0"/>
    <x v="4"/>
    <x v="4"/>
    <x v="0"/>
    <x v="1"/>
    <s v="Tesseramento"/>
    <x v="1"/>
    <x v="3"/>
    <x v="0"/>
    <m/>
  </r>
  <r>
    <n v="226100"/>
    <x v="0"/>
    <x v="0"/>
    <x v="0"/>
    <x v="0"/>
    <x v="4"/>
    <x v="4"/>
    <x v="0"/>
    <x v="0"/>
    <s v="Tesseramento"/>
    <x v="1"/>
    <x v="0"/>
    <x v="0"/>
    <m/>
  </r>
  <r>
    <n v="109257"/>
    <x v="0"/>
    <x v="0"/>
    <x v="0"/>
    <x v="0"/>
    <x v="4"/>
    <x v="4"/>
    <x v="0"/>
    <x v="0"/>
    <s v="Tesseramento"/>
    <x v="1"/>
    <x v="3"/>
    <x v="0"/>
    <m/>
  </r>
  <r>
    <n v="109256"/>
    <x v="0"/>
    <x v="0"/>
    <x v="0"/>
    <x v="0"/>
    <x v="4"/>
    <x v="4"/>
    <x v="0"/>
    <x v="1"/>
    <s v="Tesseramento"/>
    <x v="1"/>
    <x v="3"/>
    <x v="0"/>
    <m/>
  </r>
  <r>
    <n v="107165"/>
    <x v="0"/>
    <x v="0"/>
    <x v="0"/>
    <x v="0"/>
    <x v="4"/>
    <x v="271"/>
    <x v="0"/>
    <x v="0"/>
    <s v="Tesseramento"/>
    <x v="1"/>
    <x v="3"/>
    <x v="0"/>
    <m/>
  </r>
  <r>
    <n v="29855"/>
    <x v="0"/>
    <x v="0"/>
    <x v="0"/>
    <x v="0"/>
    <x v="4"/>
    <x v="271"/>
    <x v="0"/>
    <x v="0"/>
    <s v="Tesseramento"/>
    <x v="1"/>
    <x v="3"/>
    <x v="0"/>
    <m/>
  </r>
  <r>
    <n v="75063"/>
    <x v="0"/>
    <x v="0"/>
    <x v="0"/>
    <x v="0"/>
    <x v="4"/>
    <x v="271"/>
    <x v="0"/>
    <x v="1"/>
    <s v="Tesseramento"/>
    <x v="1"/>
    <x v="3"/>
    <x v="0"/>
    <m/>
  </r>
  <r>
    <n v="10693"/>
    <x v="0"/>
    <x v="0"/>
    <x v="0"/>
    <x v="0"/>
    <x v="4"/>
    <x v="271"/>
    <x v="0"/>
    <x v="1"/>
    <s v="Tesseramento"/>
    <x v="1"/>
    <x v="0"/>
    <x v="0"/>
    <m/>
  </r>
  <r>
    <n v="29551"/>
    <x v="0"/>
    <x v="0"/>
    <x v="0"/>
    <x v="0"/>
    <x v="4"/>
    <x v="271"/>
    <x v="0"/>
    <x v="0"/>
    <s v="Tesseramento"/>
    <x v="1"/>
    <x v="0"/>
    <x v="0"/>
    <m/>
  </r>
  <r>
    <n v="205272"/>
    <x v="1"/>
    <x v="0"/>
    <x v="0"/>
    <x v="2"/>
    <x v="4"/>
    <x v="271"/>
    <x v="0"/>
    <x v="0"/>
    <s v="Tesseramento"/>
    <x v="1"/>
    <x v="5"/>
    <x v="0"/>
    <m/>
  </r>
  <r>
    <n v="190307"/>
    <x v="1"/>
    <x v="0"/>
    <x v="0"/>
    <x v="2"/>
    <x v="4"/>
    <x v="271"/>
    <x v="0"/>
    <x v="0"/>
    <s v="Tesseramento"/>
    <x v="1"/>
    <x v="5"/>
    <x v="0"/>
    <m/>
  </r>
  <r>
    <n v="93376"/>
    <x v="0"/>
    <x v="0"/>
    <x v="0"/>
    <x v="0"/>
    <x v="4"/>
    <x v="271"/>
    <x v="0"/>
    <x v="0"/>
    <s v="Tesseramento"/>
    <x v="1"/>
    <x v="0"/>
    <x v="0"/>
    <m/>
  </r>
  <r>
    <n v="10860"/>
    <x v="0"/>
    <x v="0"/>
    <x v="0"/>
    <x v="0"/>
    <x v="4"/>
    <x v="4"/>
    <x v="0"/>
    <x v="0"/>
    <s v="Tesseramento"/>
    <x v="1"/>
    <x v="4"/>
    <x v="0"/>
    <m/>
  </r>
  <r>
    <n v="97295"/>
    <x v="0"/>
    <x v="0"/>
    <x v="0"/>
    <x v="0"/>
    <x v="4"/>
    <x v="4"/>
    <x v="0"/>
    <x v="0"/>
    <s v="Tesseramento"/>
    <x v="1"/>
    <x v="1"/>
    <x v="0"/>
    <m/>
  </r>
  <r>
    <n v="10863"/>
    <x v="0"/>
    <x v="0"/>
    <x v="0"/>
    <x v="0"/>
    <x v="4"/>
    <x v="4"/>
    <x v="0"/>
    <x v="0"/>
    <s v="Tesseramento"/>
    <x v="1"/>
    <x v="4"/>
    <x v="0"/>
    <m/>
  </r>
  <r>
    <n v="29187"/>
    <x v="0"/>
    <x v="0"/>
    <x v="0"/>
    <x v="0"/>
    <x v="4"/>
    <x v="271"/>
    <x v="0"/>
    <x v="1"/>
    <s v="Tesseramento"/>
    <x v="1"/>
    <x v="0"/>
    <x v="0"/>
    <m/>
  </r>
  <r>
    <n v="29186"/>
    <x v="0"/>
    <x v="0"/>
    <x v="0"/>
    <x v="0"/>
    <x v="4"/>
    <x v="271"/>
    <x v="0"/>
    <x v="1"/>
    <s v="Tesseramento"/>
    <x v="1"/>
    <x v="0"/>
    <x v="0"/>
    <m/>
  </r>
  <r>
    <n v="29184"/>
    <x v="0"/>
    <x v="0"/>
    <x v="0"/>
    <x v="0"/>
    <x v="4"/>
    <x v="271"/>
    <x v="0"/>
    <x v="0"/>
    <s v="Tesseramento"/>
    <x v="1"/>
    <x v="4"/>
    <x v="0"/>
    <m/>
  </r>
  <r>
    <n v="10865"/>
    <x v="0"/>
    <x v="0"/>
    <x v="0"/>
    <x v="0"/>
    <x v="4"/>
    <x v="4"/>
    <x v="0"/>
    <x v="1"/>
    <s v="Tesseramento"/>
    <x v="1"/>
    <x v="4"/>
    <x v="0"/>
    <m/>
  </r>
  <r>
    <n v="10861"/>
    <x v="0"/>
    <x v="0"/>
    <x v="0"/>
    <x v="0"/>
    <x v="4"/>
    <x v="4"/>
    <x v="0"/>
    <x v="1"/>
    <s v="Tesseramento"/>
    <x v="1"/>
    <x v="4"/>
    <x v="0"/>
    <m/>
  </r>
  <r>
    <n v="29185"/>
    <x v="0"/>
    <x v="0"/>
    <x v="0"/>
    <x v="0"/>
    <x v="4"/>
    <x v="271"/>
    <x v="0"/>
    <x v="1"/>
    <s v="Tesseramento"/>
    <x v="1"/>
    <x v="4"/>
    <x v="0"/>
    <m/>
  </r>
  <r>
    <n v="14357"/>
    <x v="0"/>
    <x v="0"/>
    <x v="0"/>
    <x v="0"/>
    <x v="4"/>
    <x v="4"/>
    <x v="0"/>
    <x v="1"/>
    <s v="Tesseramento"/>
    <x v="1"/>
    <x v="4"/>
    <x v="0"/>
    <m/>
  </r>
  <r>
    <n v="14358"/>
    <x v="0"/>
    <x v="0"/>
    <x v="0"/>
    <x v="0"/>
    <x v="4"/>
    <x v="4"/>
    <x v="0"/>
    <x v="0"/>
    <s v="Tesseramento"/>
    <x v="1"/>
    <x v="4"/>
    <x v="0"/>
    <m/>
  </r>
  <r>
    <n v="10694"/>
    <x v="0"/>
    <x v="0"/>
    <x v="0"/>
    <x v="0"/>
    <x v="4"/>
    <x v="271"/>
    <x v="0"/>
    <x v="1"/>
    <s v="Tesseramento"/>
    <x v="1"/>
    <x v="4"/>
    <x v="0"/>
    <m/>
  </r>
  <r>
    <n v="10869"/>
    <x v="0"/>
    <x v="0"/>
    <x v="0"/>
    <x v="0"/>
    <x v="4"/>
    <x v="4"/>
    <x v="0"/>
    <x v="1"/>
    <s v="Tesseramento"/>
    <x v="1"/>
    <x v="4"/>
    <x v="0"/>
    <m/>
  </r>
  <r>
    <n v="27174"/>
    <x v="0"/>
    <x v="0"/>
    <x v="0"/>
    <x v="0"/>
    <x v="4"/>
    <x v="271"/>
    <x v="0"/>
    <x v="0"/>
    <s v="Tesseramento"/>
    <x v="1"/>
    <x v="0"/>
    <x v="0"/>
    <m/>
  </r>
  <r>
    <n v="29729"/>
    <x v="0"/>
    <x v="0"/>
    <x v="0"/>
    <x v="0"/>
    <x v="4"/>
    <x v="271"/>
    <x v="0"/>
    <x v="0"/>
    <s v="Tesseramento"/>
    <x v="1"/>
    <x v="4"/>
    <x v="0"/>
    <m/>
  </r>
  <r>
    <n v="29318"/>
    <x v="0"/>
    <x v="0"/>
    <x v="0"/>
    <x v="0"/>
    <x v="4"/>
    <x v="271"/>
    <x v="0"/>
    <x v="1"/>
    <s v="Tesseramento"/>
    <x v="1"/>
    <x v="4"/>
    <x v="0"/>
    <m/>
  </r>
  <r>
    <n v="54263"/>
    <x v="0"/>
    <x v="0"/>
    <x v="0"/>
    <x v="0"/>
    <x v="4"/>
    <x v="40"/>
    <x v="0"/>
    <x v="0"/>
    <s v="Tesseramento"/>
    <x v="1"/>
    <x v="4"/>
    <x v="0"/>
    <m/>
  </r>
  <r>
    <n v="46542"/>
    <x v="0"/>
    <x v="0"/>
    <x v="0"/>
    <x v="0"/>
    <x v="4"/>
    <x v="4"/>
    <x v="0"/>
    <x v="0"/>
    <s v="Tesseramento"/>
    <x v="1"/>
    <x v="0"/>
    <x v="0"/>
    <m/>
  </r>
  <r>
    <n v="217125"/>
    <x v="0"/>
    <x v="0"/>
    <x v="0"/>
    <x v="0"/>
    <x v="4"/>
    <x v="4"/>
    <x v="0"/>
    <x v="0"/>
    <s v="Tesseramento"/>
    <x v="1"/>
    <x v="1"/>
    <x v="0"/>
    <m/>
  </r>
  <r>
    <n v="193412"/>
    <x v="0"/>
    <x v="0"/>
    <x v="0"/>
    <x v="0"/>
    <x v="4"/>
    <x v="4"/>
    <x v="0"/>
    <x v="0"/>
    <s v="Tesseramento"/>
    <x v="1"/>
    <x v="0"/>
    <x v="0"/>
    <m/>
  </r>
  <r>
    <n v="10870"/>
    <x v="0"/>
    <x v="0"/>
    <x v="0"/>
    <x v="0"/>
    <x v="4"/>
    <x v="4"/>
    <x v="0"/>
    <x v="0"/>
    <s v="Tesseramento"/>
    <x v="1"/>
    <x v="4"/>
    <x v="0"/>
    <m/>
  </r>
  <r>
    <n v="89480"/>
    <x v="0"/>
    <x v="0"/>
    <x v="0"/>
    <x v="0"/>
    <x v="4"/>
    <x v="40"/>
    <x v="0"/>
    <x v="1"/>
    <s v="Tesseramento"/>
    <x v="1"/>
    <x v="4"/>
    <x v="0"/>
    <m/>
  </r>
  <r>
    <n v="152064"/>
    <x v="0"/>
    <x v="0"/>
    <x v="0"/>
    <x v="0"/>
    <x v="4"/>
    <x v="4"/>
    <x v="0"/>
    <x v="0"/>
    <s v="Tesseramento"/>
    <x v="1"/>
    <x v="1"/>
    <x v="0"/>
    <m/>
  </r>
  <r>
    <n v="19218"/>
    <x v="0"/>
    <x v="0"/>
    <x v="0"/>
    <x v="0"/>
    <x v="4"/>
    <x v="4"/>
    <x v="0"/>
    <x v="0"/>
    <s v="Tesseramento"/>
    <x v="1"/>
    <x v="4"/>
    <x v="0"/>
    <m/>
  </r>
  <r>
    <n v="10881"/>
    <x v="0"/>
    <x v="0"/>
    <x v="0"/>
    <x v="0"/>
    <x v="4"/>
    <x v="4"/>
    <x v="0"/>
    <x v="0"/>
    <s v="Tesseramento"/>
    <x v="1"/>
    <x v="4"/>
    <x v="0"/>
    <m/>
  </r>
  <r>
    <n v="10880"/>
    <x v="0"/>
    <x v="0"/>
    <x v="0"/>
    <x v="0"/>
    <x v="4"/>
    <x v="4"/>
    <x v="0"/>
    <x v="0"/>
    <s v="Tesseramento"/>
    <x v="1"/>
    <x v="0"/>
    <x v="0"/>
    <m/>
  </r>
  <r>
    <n v="14389"/>
    <x v="0"/>
    <x v="0"/>
    <x v="0"/>
    <x v="0"/>
    <x v="4"/>
    <x v="4"/>
    <x v="0"/>
    <x v="1"/>
    <s v="Tesseramento"/>
    <x v="1"/>
    <x v="4"/>
    <x v="0"/>
    <m/>
  </r>
  <r>
    <n v="192333"/>
    <x v="0"/>
    <x v="0"/>
    <x v="0"/>
    <x v="1"/>
    <x v="4"/>
    <x v="40"/>
    <x v="0"/>
    <x v="0"/>
    <s v="Tesseramento"/>
    <x v="1"/>
    <x v="0"/>
    <x v="0"/>
    <m/>
  </r>
  <r>
    <n v="36245"/>
    <x v="0"/>
    <x v="0"/>
    <x v="0"/>
    <x v="0"/>
    <x v="4"/>
    <x v="40"/>
    <x v="0"/>
    <x v="0"/>
    <s v="Tesseramento"/>
    <x v="1"/>
    <x v="4"/>
    <x v="0"/>
    <m/>
  </r>
  <r>
    <n v="10886"/>
    <x v="0"/>
    <x v="0"/>
    <x v="0"/>
    <x v="0"/>
    <x v="4"/>
    <x v="4"/>
    <x v="0"/>
    <x v="0"/>
    <s v="Tesseramento"/>
    <x v="1"/>
    <x v="4"/>
    <x v="0"/>
    <m/>
  </r>
  <r>
    <n v="72506"/>
    <x v="0"/>
    <x v="0"/>
    <x v="0"/>
    <x v="0"/>
    <x v="4"/>
    <x v="4"/>
    <x v="0"/>
    <x v="1"/>
    <s v="Tesseramento"/>
    <x v="1"/>
    <x v="0"/>
    <x v="0"/>
    <m/>
  </r>
  <r>
    <n v="10887"/>
    <x v="0"/>
    <x v="0"/>
    <x v="0"/>
    <x v="0"/>
    <x v="4"/>
    <x v="4"/>
    <x v="0"/>
    <x v="1"/>
    <s v="Tesseramento"/>
    <x v="1"/>
    <x v="0"/>
    <x v="0"/>
    <m/>
  </r>
  <r>
    <n v="10885"/>
    <x v="0"/>
    <x v="0"/>
    <x v="0"/>
    <x v="0"/>
    <x v="4"/>
    <x v="4"/>
    <x v="0"/>
    <x v="1"/>
    <s v="Tesseramento"/>
    <x v="1"/>
    <x v="4"/>
    <x v="0"/>
    <m/>
  </r>
  <r>
    <n v="152048"/>
    <x v="0"/>
    <x v="0"/>
    <x v="0"/>
    <x v="0"/>
    <x v="4"/>
    <x v="166"/>
    <x v="0"/>
    <x v="1"/>
    <s v="Tesseramento"/>
    <x v="1"/>
    <x v="4"/>
    <x v="0"/>
    <m/>
  </r>
  <r>
    <n v="4459"/>
    <x v="0"/>
    <x v="0"/>
    <x v="0"/>
    <x v="0"/>
    <x v="4"/>
    <x v="4"/>
    <x v="0"/>
    <x v="0"/>
    <s v="Tesseramento"/>
    <x v="1"/>
    <x v="4"/>
    <x v="0"/>
    <m/>
  </r>
  <r>
    <n v="21457"/>
    <x v="0"/>
    <x v="0"/>
    <x v="0"/>
    <x v="1"/>
    <x v="4"/>
    <x v="4"/>
    <x v="0"/>
    <x v="0"/>
    <s v="Tesseramento"/>
    <x v="1"/>
    <x v="0"/>
    <x v="0"/>
    <m/>
  </r>
  <r>
    <n v="10890"/>
    <x v="0"/>
    <x v="0"/>
    <x v="0"/>
    <x v="0"/>
    <x v="4"/>
    <x v="4"/>
    <x v="0"/>
    <x v="1"/>
    <s v="Tesseramento"/>
    <x v="1"/>
    <x v="0"/>
    <x v="0"/>
    <m/>
  </r>
  <r>
    <n v="10894"/>
    <x v="0"/>
    <x v="0"/>
    <x v="0"/>
    <x v="0"/>
    <x v="4"/>
    <x v="4"/>
    <x v="0"/>
    <x v="0"/>
    <s v="Tesseramento"/>
    <x v="1"/>
    <x v="0"/>
    <x v="0"/>
    <m/>
  </r>
  <r>
    <n v="223243"/>
    <x v="0"/>
    <x v="0"/>
    <x v="0"/>
    <x v="0"/>
    <x v="4"/>
    <x v="4"/>
    <x v="0"/>
    <x v="1"/>
    <s v="Tesseramento"/>
    <x v="1"/>
    <x v="0"/>
    <x v="0"/>
    <m/>
  </r>
  <r>
    <n v="97300"/>
    <x v="0"/>
    <x v="0"/>
    <x v="0"/>
    <x v="0"/>
    <x v="4"/>
    <x v="4"/>
    <x v="0"/>
    <x v="1"/>
    <s v="Tesseramento"/>
    <x v="1"/>
    <x v="1"/>
    <x v="0"/>
    <m/>
  </r>
  <r>
    <n v="109645"/>
    <x v="0"/>
    <x v="0"/>
    <x v="0"/>
    <x v="0"/>
    <x v="4"/>
    <x v="4"/>
    <x v="0"/>
    <x v="0"/>
    <s v="Tesseramento"/>
    <x v="1"/>
    <x v="3"/>
    <x v="0"/>
    <m/>
  </r>
  <r>
    <n v="42765"/>
    <x v="0"/>
    <x v="0"/>
    <x v="0"/>
    <x v="0"/>
    <x v="7"/>
    <x v="334"/>
    <x v="0"/>
    <x v="1"/>
    <s v="Tesseramento"/>
    <x v="1"/>
    <x v="4"/>
    <x v="0"/>
    <m/>
  </r>
  <r>
    <n v="10893"/>
    <x v="0"/>
    <x v="0"/>
    <x v="0"/>
    <x v="0"/>
    <x v="4"/>
    <x v="4"/>
    <x v="0"/>
    <x v="1"/>
    <s v="Tesseramento"/>
    <x v="1"/>
    <x v="4"/>
    <x v="0"/>
    <m/>
  </r>
  <r>
    <n v="15569"/>
    <x v="0"/>
    <x v="0"/>
    <x v="0"/>
    <x v="0"/>
    <x v="7"/>
    <x v="334"/>
    <x v="0"/>
    <x v="1"/>
    <s v="Tesseramento"/>
    <x v="1"/>
    <x v="4"/>
    <x v="0"/>
    <m/>
  </r>
  <r>
    <n v="182532"/>
    <x v="0"/>
    <x v="0"/>
    <x v="0"/>
    <x v="0"/>
    <x v="7"/>
    <x v="334"/>
    <x v="0"/>
    <x v="1"/>
    <s v="Tesseramento"/>
    <x v="1"/>
    <x v="0"/>
    <x v="0"/>
    <m/>
  </r>
  <r>
    <n v="58264"/>
    <x v="0"/>
    <x v="0"/>
    <x v="0"/>
    <x v="0"/>
    <x v="7"/>
    <x v="334"/>
    <x v="0"/>
    <x v="1"/>
    <s v="Tesseramento"/>
    <x v="1"/>
    <x v="4"/>
    <x v="0"/>
    <m/>
  </r>
  <r>
    <n v="126809"/>
    <x v="0"/>
    <x v="0"/>
    <x v="0"/>
    <x v="0"/>
    <x v="7"/>
    <x v="334"/>
    <x v="0"/>
    <x v="0"/>
    <s v="Tesseramento"/>
    <x v="1"/>
    <x v="4"/>
    <x v="0"/>
    <m/>
  </r>
  <r>
    <n v="122636"/>
    <x v="0"/>
    <x v="0"/>
    <x v="0"/>
    <x v="0"/>
    <x v="7"/>
    <x v="334"/>
    <x v="0"/>
    <x v="1"/>
    <s v="Tesseramento"/>
    <x v="1"/>
    <x v="4"/>
    <x v="0"/>
    <m/>
  </r>
  <r>
    <n v="5433"/>
    <x v="0"/>
    <x v="0"/>
    <x v="0"/>
    <x v="0"/>
    <x v="7"/>
    <x v="334"/>
    <x v="0"/>
    <x v="1"/>
    <s v="Tesseramento"/>
    <x v="1"/>
    <x v="4"/>
    <x v="0"/>
    <m/>
  </r>
  <r>
    <n v="79876"/>
    <x v="0"/>
    <x v="0"/>
    <x v="0"/>
    <x v="0"/>
    <x v="7"/>
    <x v="334"/>
    <x v="0"/>
    <x v="0"/>
    <s v="Tesseramento"/>
    <x v="1"/>
    <x v="0"/>
    <x v="0"/>
    <m/>
  </r>
  <r>
    <n v="5438"/>
    <x v="0"/>
    <x v="0"/>
    <x v="0"/>
    <x v="0"/>
    <x v="7"/>
    <x v="334"/>
    <x v="0"/>
    <x v="0"/>
    <s v="Tesseramento"/>
    <x v="1"/>
    <x v="4"/>
    <x v="0"/>
    <m/>
  </r>
  <r>
    <n v="443"/>
    <x v="0"/>
    <x v="0"/>
    <x v="0"/>
    <x v="0"/>
    <x v="7"/>
    <x v="334"/>
    <x v="0"/>
    <x v="0"/>
    <s v="Tesseramento"/>
    <x v="1"/>
    <x v="4"/>
    <x v="0"/>
    <m/>
  </r>
  <r>
    <n v="444"/>
    <x v="0"/>
    <x v="0"/>
    <x v="0"/>
    <x v="0"/>
    <x v="7"/>
    <x v="334"/>
    <x v="0"/>
    <x v="0"/>
    <s v="Tesseramento"/>
    <x v="1"/>
    <x v="0"/>
    <x v="0"/>
    <m/>
  </r>
  <r>
    <n v="205387"/>
    <x v="0"/>
    <x v="0"/>
    <x v="0"/>
    <x v="2"/>
    <x v="4"/>
    <x v="4"/>
    <x v="0"/>
    <x v="1"/>
    <s v="Tesseramento"/>
    <x v="1"/>
    <x v="0"/>
    <x v="0"/>
    <m/>
  </r>
  <r>
    <n v="47197"/>
    <x v="0"/>
    <x v="0"/>
    <x v="0"/>
    <x v="0"/>
    <x v="4"/>
    <x v="4"/>
    <x v="0"/>
    <x v="0"/>
    <s v="Tesseramento"/>
    <x v="1"/>
    <x v="3"/>
    <x v="0"/>
    <m/>
  </r>
  <r>
    <n v="82577"/>
    <x v="0"/>
    <x v="0"/>
    <x v="0"/>
    <x v="0"/>
    <x v="7"/>
    <x v="334"/>
    <x v="0"/>
    <x v="0"/>
    <s v="Tesseramento"/>
    <x v="1"/>
    <x v="3"/>
    <x v="0"/>
    <m/>
  </r>
  <r>
    <n v="42724"/>
    <x v="0"/>
    <x v="0"/>
    <x v="0"/>
    <x v="0"/>
    <x v="7"/>
    <x v="334"/>
    <x v="0"/>
    <x v="0"/>
    <s v="Tesseramento"/>
    <x v="1"/>
    <x v="3"/>
    <x v="0"/>
    <m/>
  </r>
  <r>
    <n v="49281"/>
    <x v="0"/>
    <x v="0"/>
    <x v="0"/>
    <x v="0"/>
    <x v="7"/>
    <x v="334"/>
    <x v="0"/>
    <x v="1"/>
    <s v="Tesseramento"/>
    <x v="1"/>
    <x v="4"/>
    <x v="0"/>
    <m/>
  </r>
  <r>
    <n v="10909"/>
    <x v="0"/>
    <x v="0"/>
    <x v="0"/>
    <x v="0"/>
    <x v="4"/>
    <x v="4"/>
    <x v="0"/>
    <x v="1"/>
    <s v="Tesseramento"/>
    <x v="1"/>
    <x v="4"/>
    <x v="0"/>
    <m/>
  </r>
  <r>
    <n v="218080"/>
    <x v="1"/>
    <x v="0"/>
    <x v="0"/>
    <x v="1"/>
    <x v="7"/>
    <x v="334"/>
    <x v="0"/>
    <x v="0"/>
    <s v="Tesseramento"/>
    <x v="1"/>
    <x v="7"/>
    <x v="0"/>
    <m/>
  </r>
  <r>
    <n v="47055"/>
    <x v="0"/>
    <x v="0"/>
    <x v="0"/>
    <x v="0"/>
    <x v="7"/>
    <x v="334"/>
    <x v="0"/>
    <x v="0"/>
    <s v="Tesseramento"/>
    <x v="1"/>
    <x v="0"/>
    <x v="0"/>
    <m/>
  </r>
  <r>
    <n v="30459"/>
    <x v="0"/>
    <x v="0"/>
    <x v="0"/>
    <x v="0"/>
    <x v="7"/>
    <x v="334"/>
    <x v="0"/>
    <x v="0"/>
    <s v="Tesseramento"/>
    <x v="1"/>
    <x v="4"/>
    <x v="0"/>
    <m/>
  </r>
  <r>
    <n v="166621"/>
    <x v="0"/>
    <x v="0"/>
    <x v="0"/>
    <x v="0"/>
    <x v="7"/>
    <x v="334"/>
    <x v="0"/>
    <x v="0"/>
    <s v="Tesseramento"/>
    <x v="1"/>
    <x v="0"/>
    <x v="0"/>
    <m/>
  </r>
  <r>
    <n v="108180"/>
    <x v="0"/>
    <x v="0"/>
    <x v="0"/>
    <x v="0"/>
    <x v="7"/>
    <x v="334"/>
    <x v="0"/>
    <x v="0"/>
    <s v="Tesseramento"/>
    <x v="1"/>
    <x v="0"/>
    <x v="0"/>
    <m/>
  </r>
  <r>
    <n v="5445"/>
    <x v="0"/>
    <x v="0"/>
    <x v="0"/>
    <x v="0"/>
    <x v="7"/>
    <x v="334"/>
    <x v="0"/>
    <x v="0"/>
    <s v="Tesseramento"/>
    <x v="1"/>
    <x v="0"/>
    <x v="0"/>
    <m/>
  </r>
  <r>
    <n v="79878"/>
    <x v="0"/>
    <x v="0"/>
    <x v="0"/>
    <x v="0"/>
    <x v="7"/>
    <x v="334"/>
    <x v="0"/>
    <x v="0"/>
    <s v="Tesseramento"/>
    <x v="1"/>
    <x v="3"/>
    <x v="0"/>
    <m/>
  </r>
  <r>
    <n v="81133"/>
    <x v="0"/>
    <x v="0"/>
    <x v="0"/>
    <x v="0"/>
    <x v="7"/>
    <x v="334"/>
    <x v="0"/>
    <x v="0"/>
    <s v="Tesseramento"/>
    <x v="1"/>
    <x v="0"/>
    <x v="0"/>
    <m/>
  </r>
  <r>
    <n v="81134"/>
    <x v="0"/>
    <x v="0"/>
    <x v="0"/>
    <x v="2"/>
    <x v="7"/>
    <x v="334"/>
    <x v="0"/>
    <x v="0"/>
    <s v="Tesseramento"/>
    <x v="1"/>
    <x v="4"/>
    <x v="0"/>
    <m/>
  </r>
  <r>
    <n v="81132"/>
    <x v="0"/>
    <x v="0"/>
    <x v="0"/>
    <x v="0"/>
    <x v="7"/>
    <x v="334"/>
    <x v="0"/>
    <x v="0"/>
    <s v="Tesseramento"/>
    <x v="1"/>
    <x v="0"/>
    <x v="0"/>
    <m/>
  </r>
  <r>
    <n v="78065"/>
    <x v="0"/>
    <x v="0"/>
    <x v="0"/>
    <x v="0"/>
    <x v="7"/>
    <x v="334"/>
    <x v="0"/>
    <x v="0"/>
    <s v="Tesseramento"/>
    <x v="1"/>
    <x v="1"/>
    <x v="0"/>
    <m/>
  </r>
  <r>
    <n v="29810"/>
    <x v="0"/>
    <x v="0"/>
    <x v="0"/>
    <x v="0"/>
    <x v="7"/>
    <x v="334"/>
    <x v="0"/>
    <x v="0"/>
    <s v="Tesseramento"/>
    <x v="1"/>
    <x v="3"/>
    <x v="0"/>
    <m/>
  </r>
  <r>
    <n v="5064"/>
    <x v="0"/>
    <x v="0"/>
    <x v="0"/>
    <x v="0"/>
    <x v="7"/>
    <x v="334"/>
    <x v="0"/>
    <x v="1"/>
    <s v="Tesseramento"/>
    <x v="1"/>
    <x v="3"/>
    <x v="0"/>
    <m/>
  </r>
  <r>
    <n v="72468"/>
    <x v="0"/>
    <x v="0"/>
    <x v="0"/>
    <x v="0"/>
    <x v="7"/>
    <x v="334"/>
    <x v="0"/>
    <x v="0"/>
    <s v="Tesseramento"/>
    <x v="1"/>
    <x v="4"/>
    <x v="0"/>
    <m/>
  </r>
  <r>
    <n v="121940"/>
    <x v="0"/>
    <x v="0"/>
    <x v="0"/>
    <x v="0"/>
    <x v="7"/>
    <x v="334"/>
    <x v="0"/>
    <x v="0"/>
    <s v="Tesseramento"/>
    <x v="1"/>
    <x v="3"/>
    <x v="0"/>
    <m/>
  </r>
  <r>
    <n v="32316"/>
    <x v="0"/>
    <x v="0"/>
    <x v="0"/>
    <x v="0"/>
    <x v="7"/>
    <x v="334"/>
    <x v="0"/>
    <x v="0"/>
    <s v="Tesseramento"/>
    <x v="1"/>
    <x v="3"/>
    <x v="0"/>
    <m/>
  </r>
  <r>
    <n v="5461"/>
    <x v="0"/>
    <x v="0"/>
    <x v="0"/>
    <x v="0"/>
    <x v="7"/>
    <x v="334"/>
    <x v="0"/>
    <x v="1"/>
    <s v="Tesseramento"/>
    <x v="1"/>
    <x v="4"/>
    <x v="0"/>
    <m/>
  </r>
  <r>
    <n v="5464"/>
    <x v="0"/>
    <x v="0"/>
    <x v="0"/>
    <x v="0"/>
    <x v="7"/>
    <x v="334"/>
    <x v="0"/>
    <x v="0"/>
    <s v="Tesseramento"/>
    <x v="1"/>
    <x v="4"/>
    <x v="0"/>
    <m/>
  </r>
  <r>
    <n v="60147"/>
    <x v="0"/>
    <x v="0"/>
    <x v="0"/>
    <x v="0"/>
    <x v="7"/>
    <x v="334"/>
    <x v="0"/>
    <x v="0"/>
    <s v="Tesseramento"/>
    <x v="1"/>
    <x v="4"/>
    <x v="0"/>
    <m/>
  </r>
  <r>
    <n v="19645"/>
    <x v="0"/>
    <x v="0"/>
    <x v="0"/>
    <x v="0"/>
    <x v="7"/>
    <x v="334"/>
    <x v="0"/>
    <x v="0"/>
    <s v="Tesseramento"/>
    <x v="1"/>
    <x v="3"/>
    <x v="0"/>
    <m/>
  </r>
  <r>
    <n v="85684"/>
    <x v="0"/>
    <x v="0"/>
    <x v="0"/>
    <x v="0"/>
    <x v="7"/>
    <x v="334"/>
    <x v="0"/>
    <x v="0"/>
    <s v="Tesseramento"/>
    <x v="1"/>
    <x v="3"/>
    <x v="0"/>
    <m/>
  </r>
  <r>
    <n v="45652"/>
    <x v="0"/>
    <x v="0"/>
    <x v="0"/>
    <x v="0"/>
    <x v="7"/>
    <x v="334"/>
    <x v="0"/>
    <x v="1"/>
    <s v="Tesseramento"/>
    <x v="1"/>
    <x v="4"/>
    <x v="0"/>
    <m/>
  </r>
  <r>
    <n v="62070"/>
    <x v="0"/>
    <x v="0"/>
    <x v="0"/>
    <x v="0"/>
    <x v="7"/>
    <x v="334"/>
    <x v="0"/>
    <x v="1"/>
    <s v="Tesseramento"/>
    <x v="1"/>
    <x v="1"/>
    <x v="0"/>
    <m/>
  </r>
  <r>
    <n v="69606"/>
    <x v="0"/>
    <x v="0"/>
    <x v="0"/>
    <x v="0"/>
    <x v="7"/>
    <x v="334"/>
    <x v="0"/>
    <x v="1"/>
    <s v="Tesseramento"/>
    <x v="1"/>
    <x v="4"/>
    <x v="0"/>
    <m/>
  </r>
  <r>
    <n v="16510"/>
    <x v="0"/>
    <x v="0"/>
    <x v="0"/>
    <x v="0"/>
    <x v="7"/>
    <x v="334"/>
    <x v="0"/>
    <x v="0"/>
    <s v="Tesseramento"/>
    <x v="1"/>
    <x v="3"/>
    <x v="0"/>
    <m/>
  </r>
  <r>
    <n v="56782"/>
    <x v="0"/>
    <x v="0"/>
    <x v="0"/>
    <x v="0"/>
    <x v="7"/>
    <x v="334"/>
    <x v="0"/>
    <x v="0"/>
    <s v="Tesseramento"/>
    <x v="1"/>
    <x v="4"/>
    <x v="0"/>
    <m/>
  </r>
  <r>
    <n v="5472"/>
    <x v="0"/>
    <x v="0"/>
    <x v="0"/>
    <x v="0"/>
    <x v="7"/>
    <x v="334"/>
    <x v="0"/>
    <x v="0"/>
    <s v="Tesseramento"/>
    <x v="1"/>
    <x v="4"/>
    <x v="0"/>
    <m/>
  </r>
  <r>
    <n v="31250"/>
    <x v="0"/>
    <x v="0"/>
    <x v="0"/>
    <x v="0"/>
    <x v="7"/>
    <x v="334"/>
    <x v="0"/>
    <x v="0"/>
    <s v="Tesseramento"/>
    <x v="1"/>
    <x v="0"/>
    <x v="0"/>
    <m/>
  </r>
  <r>
    <n v="5481"/>
    <x v="0"/>
    <x v="0"/>
    <x v="0"/>
    <x v="4"/>
    <x v="7"/>
    <x v="334"/>
    <x v="0"/>
    <x v="1"/>
    <s v="Tesseramento"/>
    <x v="1"/>
    <x v="4"/>
    <x v="0"/>
    <m/>
  </r>
  <r>
    <n v="5212"/>
    <x v="0"/>
    <x v="0"/>
    <x v="0"/>
    <x v="0"/>
    <x v="7"/>
    <x v="334"/>
    <x v="0"/>
    <x v="1"/>
    <s v="Tesseramento"/>
    <x v="1"/>
    <x v="0"/>
    <x v="0"/>
    <m/>
  </r>
  <r>
    <n v="5483"/>
    <x v="0"/>
    <x v="0"/>
    <x v="0"/>
    <x v="0"/>
    <x v="7"/>
    <x v="334"/>
    <x v="0"/>
    <x v="0"/>
    <s v="Tesseramento"/>
    <x v="1"/>
    <x v="0"/>
    <x v="0"/>
    <m/>
  </r>
  <r>
    <n v="141945"/>
    <x v="0"/>
    <x v="0"/>
    <x v="0"/>
    <x v="0"/>
    <x v="7"/>
    <x v="334"/>
    <x v="0"/>
    <x v="1"/>
    <s v="Tesseramento"/>
    <x v="1"/>
    <x v="0"/>
    <x v="0"/>
    <m/>
  </r>
  <r>
    <n v="183542"/>
    <x v="0"/>
    <x v="0"/>
    <x v="0"/>
    <x v="4"/>
    <x v="7"/>
    <x v="334"/>
    <x v="0"/>
    <x v="1"/>
    <s v="Tesseramento"/>
    <x v="1"/>
    <x v="4"/>
    <x v="0"/>
    <m/>
  </r>
  <r>
    <n v="29846"/>
    <x v="0"/>
    <x v="0"/>
    <x v="0"/>
    <x v="0"/>
    <x v="7"/>
    <x v="334"/>
    <x v="0"/>
    <x v="0"/>
    <s v="Tesseramento"/>
    <x v="1"/>
    <x v="0"/>
    <x v="0"/>
    <m/>
  </r>
  <r>
    <n v="145579"/>
    <x v="0"/>
    <x v="0"/>
    <x v="0"/>
    <x v="0"/>
    <x v="7"/>
    <x v="334"/>
    <x v="0"/>
    <x v="0"/>
    <s v="Tesseramento"/>
    <x v="1"/>
    <x v="0"/>
    <x v="0"/>
    <m/>
  </r>
  <r>
    <n v="5493"/>
    <x v="0"/>
    <x v="0"/>
    <x v="0"/>
    <x v="0"/>
    <x v="7"/>
    <x v="334"/>
    <x v="0"/>
    <x v="0"/>
    <s v="Tesseramento"/>
    <x v="1"/>
    <x v="3"/>
    <x v="0"/>
    <m/>
  </r>
  <r>
    <n v="141946"/>
    <x v="0"/>
    <x v="0"/>
    <x v="0"/>
    <x v="0"/>
    <x v="7"/>
    <x v="334"/>
    <x v="0"/>
    <x v="0"/>
    <s v="Tesseramento"/>
    <x v="1"/>
    <x v="0"/>
    <x v="0"/>
    <m/>
  </r>
  <r>
    <n v="5494"/>
    <x v="0"/>
    <x v="0"/>
    <x v="0"/>
    <x v="0"/>
    <x v="7"/>
    <x v="334"/>
    <x v="0"/>
    <x v="0"/>
    <s v="Tesseramento"/>
    <x v="1"/>
    <x v="4"/>
    <x v="0"/>
    <m/>
  </r>
  <r>
    <n v="89941"/>
    <x v="0"/>
    <x v="0"/>
    <x v="0"/>
    <x v="2"/>
    <x v="7"/>
    <x v="334"/>
    <x v="0"/>
    <x v="0"/>
    <s v="Tesseramento"/>
    <x v="1"/>
    <x v="1"/>
    <x v="0"/>
    <m/>
  </r>
  <r>
    <n v="25091"/>
    <x v="0"/>
    <x v="0"/>
    <x v="0"/>
    <x v="0"/>
    <x v="7"/>
    <x v="334"/>
    <x v="0"/>
    <x v="0"/>
    <s v="Tesseramento"/>
    <x v="1"/>
    <x v="4"/>
    <x v="0"/>
    <m/>
  </r>
  <r>
    <n v="5497"/>
    <x v="0"/>
    <x v="0"/>
    <x v="0"/>
    <x v="0"/>
    <x v="7"/>
    <x v="334"/>
    <x v="0"/>
    <x v="1"/>
    <s v="Tesseramento"/>
    <x v="1"/>
    <x v="4"/>
    <x v="0"/>
    <m/>
  </r>
  <r>
    <n v="100568"/>
    <x v="0"/>
    <x v="0"/>
    <x v="0"/>
    <x v="0"/>
    <x v="7"/>
    <x v="334"/>
    <x v="0"/>
    <x v="0"/>
    <s v="Tesseramento"/>
    <x v="1"/>
    <x v="4"/>
    <x v="0"/>
    <m/>
  </r>
  <r>
    <n v="10913"/>
    <x v="0"/>
    <x v="0"/>
    <x v="0"/>
    <x v="0"/>
    <x v="4"/>
    <x v="4"/>
    <x v="0"/>
    <x v="1"/>
    <s v="Tesseramento"/>
    <x v="1"/>
    <x v="0"/>
    <x v="0"/>
    <m/>
  </r>
  <r>
    <n v="16524"/>
    <x v="0"/>
    <x v="0"/>
    <x v="0"/>
    <x v="0"/>
    <x v="7"/>
    <x v="334"/>
    <x v="0"/>
    <x v="0"/>
    <s v="Tesseramento"/>
    <x v="1"/>
    <x v="4"/>
    <x v="0"/>
    <m/>
  </r>
  <r>
    <n v="154765"/>
    <x v="0"/>
    <x v="0"/>
    <x v="0"/>
    <x v="0"/>
    <x v="7"/>
    <x v="334"/>
    <x v="0"/>
    <x v="0"/>
    <s v="Tesseramento"/>
    <x v="1"/>
    <x v="0"/>
    <x v="0"/>
    <m/>
  </r>
  <r>
    <n v="141947"/>
    <x v="0"/>
    <x v="0"/>
    <x v="0"/>
    <x v="2"/>
    <x v="7"/>
    <x v="334"/>
    <x v="0"/>
    <x v="0"/>
    <s v="Tesseramento"/>
    <x v="1"/>
    <x v="4"/>
    <x v="0"/>
    <m/>
  </r>
  <r>
    <n v="170551"/>
    <x v="0"/>
    <x v="0"/>
    <x v="0"/>
    <x v="0"/>
    <x v="7"/>
    <x v="334"/>
    <x v="0"/>
    <x v="0"/>
    <s v="Tesseramento"/>
    <x v="1"/>
    <x v="1"/>
    <x v="0"/>
    <m/>
  </r>
  <r>
    <n v="32323"/>
    <x v="0"/>
    <x v="0"/>
    <x v="0"/>
    <x v="0"/>
    <x v="7"/>
    <x v="334"/>
    <x v="0"/>
    <x v="0"/>
    <s v="Tesseramento"/>
    <x v="1"/>
    <x v="0"/>
    <x v="0"/>
    <m/>
  </r>
  <r>
    <n v="182869"/>
    <x v="1"/>
    <x v="0"/>
    <x v="0"/>
    <x v="3"/>
    <x v="7"/>
    <x v="334"/>
    <x v="0"/>
    <x v="0"/>
    <s v="Tesseramento"/>
    <x v="1"/>
    <x v="7"/>
    <x v="0"/>
    <m/>
  </r>
  <r>
    <n v="68596"/>
    <x v="0"/>
    <x v="0"/>
    <x v="0"/>
    <x v="0"/>
    <x v="7"/>
    <x v="334"/>
    <x v="0"/>
    <x v="0"/>
    <s v="Tesseramento"/>
    <x v="1"/>
    <x v="4"/>
    <x v="0"/>
    <m/>
  </r>
  <r>
    <n v="4424"/>
    <x v="0"/>
    <x v="0"/>
    <x v="0"/>
    <x v="1"/>
    <x v="7"/>
    <x v="334"/>
    <x v="0"/>
    <x v="1"/>
    <s v="Tesseramento"/>
    <x v="1"/>
    <x v="4"/>
    <x v="0"/>
    <m/>
  </r>
  <r>
    <n v="5507"/>
    <x v="0"/>
    <x v="0"/>
    <x v="0"/>
    <x v="0"/>
    <x v="7"/>
    <x v="334"/>
    <x v="0"/>
    <x v="0"/>
    <s v="Tesseramento"/>
    <x v="1"/>
    <x v="4"/>
    <x v="0"/>
    <m/>
  </r>
  <r>
    <n v="111148"/>
    <x v="0"/>
    <x v="0"/>
    <x v="0"/>
    <x v="0"/>
    <x v="7"/>
    <x v="334"/>
    <x v="0"/>
    <x v="0"/>
    <s v="Tesseramento"/>
    <x v="1"/>
    <x v="3"/>
    <x v="0"/>
    <m/>
  </r>
  <r>
    <n v="5509"/>
    <x v="0"/>
    <x v="0"/>
    <x v="0"/>
    <x v="0"/>
    <x v="7"/>
    <x v="334"/>
    <x v="0"/>
    <x v="0"/>
    <s v="Tesseramento"/>
    <x v="1"/>
    <x v="4"/>
    <x v="0"/>
    <m/>
  </r>
  <r>
    <n v="5510"/>
    <x v="0"/>
    <x v="0"/>
    <x v="0"/>
    <x v="0"/>
    <x v="7"/>
    <x v="334"/>
    <x v="0"/>
    <x v="1"/>
    <s v="Tesseramento"/>
    <x v="1"/>
    <x v="4"/>
    <x v="0"/>
    <m/>
  </r>
  <r>
    <n v="75494"/>
    <x v="0"/>
    <x v="0"/>
    <x v="0"/>
    <x v="0"/>
    <x v="7"/>
    <x v="334"/>
    <x v="0"/>
    <x v="0"/>
    <s v="Tesseramento"/>
    <x v="1"/>
    <x v="4"/>
    <x v="0"/>
    <m/>
  </r>
  <r>
    <n v="12165"/>
    <x v="0"/>
    <x v="0"/>
    <x v="0"/>
    <x v="0"/>
    <x v="7"/>
    <x v="334"/>
    <x v="0"/>
    <x v="0"/>
    <s v="Tesseramento"/>
    <x v="1"/>
    <x v="4"/>
    <x v="0"/>
    <m/>
  </r>
  <r>
    <n v="129461"/>
    <x v="0"/>
    <x v="0"/>
    <x v="0"/>
    <x v="0"/>
    <x v="7"/>
    <x v="334"/>
    <x v="0"/>
    <x v="0"/>
    <s v="Tesseramento"/>
    <x v="1"/>
    <x v="1"/>
    <x v="0"/>
    <m/>
  </r>
  <r>
    <n v="5519"/>
    <x v="0"/>
    <x v="0"/>
    <x v="0"/>
    <x v="4"/>
    <x v="7"/>
    <x v="334"/>
    <x v="0"/>
    <x v="0"/>
    <s v="Tesseramento"/>
    <x v="1"/>
    <x v="0"/>
    <x v="0"/>
    <m/>
  </r>
  <r>
    <n v="5522"/>
    <x v="0"/>
    <x v="0"/>
    <x v="0"/>
    <x v="0"/>
    <x v="7"/>
    <x v="334"/>
    <x v="0"/>
    <x v="0"/>
    <s v="Tesseramento"/>
    <x v="1"/>
    <x v="4"/>
    <x v="0"/>
    <m/>
  </r>
  <r>
    <n v="76611"/>
    <x v="0"/>
    <x v="0"/>
    <x v="0"/>
    <x v="0"/>
    <x v="4"/>
    <x v="40"/>
    <x v="0"/>
    <x v="1"/>
    <s v="Tesseramento"/>
    <x v="1"/>
    <x v="4"/>
    <x v="0"/>
    <m/>
  </r>
  <r>
    <n v="5524"/>
    <x v="0"/>
    <x v="0"/>
    <x v="0"/>
    <x v="0"/>
    <x v="7"/>
    <x v="334"/>
    <x v="0"/>
    <x v="0"/>
    <s v="Tesseramento"/>
    <x v="1"/>
    <x v="0"/>
    <x v="0"/>
    <m/>
  </r>
  <r>
    <n v="5529"/>
    <x v="0"/>
    <x v="0"/>
    <x v="0"/>
    <x v="0"/>
    <x v="7"/>
    <x v="334"/>
    <x v="0"/>
    <x v="1"/>
    <s v="Tesseramento"/>
    <x v="1"/>
    <x v="4"/>
    <x v="0"/>
    <m/>
  </r>
  <r>
    <n v="5527"/>
    <x v="0"/>
    <x v="0"/>
    <x v="0"/>
    <x v="0"/>
    <x v="7"/>
    <x v="334"/>
    <x v="0"/>
    <x v="0"/>
    <s v="Tesseramento"/>
    <x v="1"/>
    <x v="0"/>
    <x v="0"/>
    <m/>
  </r>
  <r>
    <n v="5538"/>
    <x v="0"/>
    <x v="0"/>
    <x v="0"/>
    <x v="0"/>
    <x v="7"/>
    <x v="334"/>
    <x v="0"/>
    <x v="0"/>
    <s v="Tesseramento"/>
    <x v="1"/>
    <x v="0"/>
    <x v="0"/>
    <m/>
  </r>
  <r>
    <n v="5534"/>
    <x v="0"/>
    <x v="0"/>
    <x v="0"/>
    <x v="1"/>
    <x v="7"/>
    <x v="334"/>
    <x v="0"/>
    <x v="1"/>
    <s v="Tesseramento"/>
    <x v="1"/>
    <x v="0"/>
    <x v="0"/>
    <m/>
  </r>
  <r>
    <n v="193863"/>
    <x v="1"/>
    <x v="0"/>
    <x v="0"/>
    <x v="0"/>
    <x v="7"/>
    <x v="334"/>
    <x v="0"/>
    <x v="1"/>
    <s v="Tesseramento"/>
    <x v="1"/>
    <x v="5"/>
    <x v="0"/>
    <m/>
  </r>
  <r>
    <n v="5537"/>
    <x v="0"/>
    <x v="0"/>
    <x v="0"/>
    <x v="2"/>
    <x v="7"/>
    <x v="334"/>
    <x v="0"/>
    <x v="0"/>
    <s v="Tesseramento"/>
    <x v="1"/>
    <x v="4"/>
    <x v="0"/>
    <m/>
  </r>
  <r>
    <n v="5536"/>
    <x v="0"/>
    <x v="0"/>
    <x v="0"/>
    <x v="2"/>
    <x v="7"/>
    <x v="334"/>
    <x v="0"/>
    <x v="0"/>
    <s v="Tesseramento"/>
    <x v="1"/>
    <x v="0"/>
    <x v="0"/>
    <m/>
  </r>
  <r>
    <n v="5535"/>
    <x v="0"/>
    <x v="0"/>
    <x v="0"/>
    <x v="0"/>
    <x v="7"/>
    <x v="334"/>
    <x v="0"/>
    <x v="0"/>
    <s v="Tesseramento"/>
    <x v="1"/>
    <x v="4"/>
    <x v="0"/>
    <m/>
  </r>
  <r>
    <n v="5532"/>
    <x v="0"/>
    <x v="0"/>
    <x v="0"/>
    <x v="0"/>
    <x v="7"/>
    <x v="334"/>
    <x v="0"/>
    <x v="1"/>
    <s v="Tesseramento"/>
    <x v="1"/>
    <x v="4"/>
    <x v="0"/>
    <m/>
  </r>
  <r>
    <n v="39321"/>
    <x v="0"/>
    <x v="0"/>
    <x v="0"/>
    <x v="0"/>
    <x v="7"/>
    <x v="334"/>
    <x v="0"/>
    <x v="0"/>
    <s v="Tesseramento"/>
    <x v="1"/>
    <x v="4"/>
    <x v="0"/>
    <m/>
  </r>
  <r>
    <n v="5540"/>
    <x v="0"/>
    <x v="0"/>
    <x v="0"/>
    <x v="0"/>
    <x v="7"/>
    <x v="334"/>
    <x v="0"/>
    <x v="0"/>
    <s v="Tesseramento"/>
    <x v="1"/>
    <x v="4"/>
    <x v="0"/>
    <m/>
  </r>
  <r>
    <n v="69608"/>
    <x v="0"/>
    <x v="0"/>
    <x v="0"/>
    <x v="0"/>
    <x v="7"/>
    <x v="334"/>
    <x v="0"/>
    <x v="1"/>
    <s v="Tesseramento"/>
    <x v="1"/>
    <x v="1"/>
    <x v="0"/>
    <m/>
  </r>
  <r>
    <n v="5541"/>
    <x v="0"/>
    <x v="0"/>
    <x v="0"/>
    <x v="0"/>
    <x v="7"/>
    <x v="334"/>
    <x v="0"/>
    <x v="1"/>
    <s v="Tesseramento"/>
    <x v="1"/>
    <x v="4"/>
    <x v="0"/>
    <m/>
  </r>
  <r>
    <n v="7576"/>
    <x v="0"/>
    <x v="0"/>
    <x v="0"/>
    <x v="0"/>
    <x v="7"/>
    <x v="334"/>
    <x v="0"/>
    <x v="0"/>
    <s v="Tesseramento"/>
    <x v="1"/>
    <x v="0"/>
    <x v="0"/>
    <m/>
  </r>
  <r>
    <n v="58267"/>
    <x v="0"/>
    <x v="0"/>
    <x v="0"/>
    <x v="0"/>
    <x v="7"/>
    <x v="334"/>
    <x v="0"/>
    <x v="0"/>
    <s v="Tesseramento"/>
    <x v="1"/>
    <x v="0"/>
    <x v="0"/>
    <m/>
  </r>
  <r>
    <n v="69809"/>
    <x v="0"/>
    <x v="0"/>
    <x v="0"/>
    <x v="0"/>
    <x v="7"/>
    <x v="334"/>
    <x v="0"/>
    <x v="0"/>
    <s v="Tesseramento"/>
    <x v="1"/>
    <x v="0"/>
    <x v="0"/>
    <m/>
  </r>
  <r>
    <n v="5551"/>
    <x v="0"/>
    <x v="0"/>
    <x v="0"/>
    <x v="0"/>
    <x v="7"/>
    <x v="334"/>
    <x v="0"/>
    <x v="0"/>
    <s v="Tesseramento"/>
    <x v="1"/>
    <x v="0"/>
    <x v="0"/>
    <m/>
  </r>
  <r>
    <n v="5549"/>
    <x v="0"/>
    <x v="0"/>
    <x v="0"/>
    <x v="0"/>
    <x v="7"/>
    <x v="334"/>
    <x v="0"/>
    <x v="0"/>
    <s v="Tesseramento"/>
    <x v="1"/>
    <x v="4"/>
    <x v="0"/>
    <m/>
  </r>
  <r>
    <n v="29890"/>
    <x v="0"/>
    <x v="0"/>
    <x v="0"/>
    <x v="0"/>
    <x v="7"/>
    <x v="334"/>
    <x v="0"/>
    <x v="0"/>
    <s v="Tesseramento"/>
    <x v="1"/>
    <x v="4"/>
    <x v="0"/>
    <m/>
  </r>
  <r>
    <n v="184567"/>
    <x v="0"/>
    <x v="0"/>
    <x v="0"/>
    <x v="0"/>
    <x v="4"/>
    <x v="4"/>
    <x v="0"/>
    <x v="0"/>
    <s v="Tesseramento"/>
    <x v="1"/>
    <x v="3"/>
    <x v="0"/>
    <m/>
  </r>
  <r>
    <n v="29891"/>
    <x v="0"/>
    <x v="0"/>
    <x v="0"/>
    <x v="0"/>
    <x v="7"/>
    <x v="334"/>
    <x v="0"/>
    <x v="0"/>
    <s v="Tesseramento"/>
    <x v="1"/>
    <x v="4"/>
    <x v="0"/>
    <m/>
  </r>
  <r>
    <n v="5556"/>
    <x v="0"/>
    <x v="0"/>
    <x v="0"/>
    <x v="0"/>
    <x v="7"/>
    <x v="334"/>
    <x v="0"/>
    <x v="0"/>
    <s v="Tesseramento"/>
    <x v="1"/>
    <x v="4"/>
    <x v="0"/>
    <m/>
  </r>
  <r>
    <n v="14235"/>
    <x v="0"/>
    <x v="0"/>
    <x v="0"/>
    <x v="0"/>
    <x v="4"/>
    <x v="4"/>
    <x v="0"/>
    <x v="1"/>
    <s v="Tesseramento"/>
    <x v="1"/>
    <x v="4"/>
    <x v="0"/>
    <m/>
  </r>
  <r>
    <n v="5561"/>
    <x v="0"/>
    <x v="0"/>
    <x v="0"/>
    <x v="0"/>
    <x v="7"/>
    <x v="334"/>
    <x v="0"/>
    <x v="1"/>
    <s v="Tesseramento"/>
    <x v="1"/>
    <x v="4"/>
    <x v="0"/>
    <m/>
  </r>
  <r>
    <n v="5559"/>
    <x v="0"/>
    <x v="0"/>
    <x v="0"/>
    <x v="0"/>
    <x v="7"/>
    <x v="334"/>
    <x v="0"/>
    <x v="0"/>
    <s v="Tesseramento"/>
    <x v="1"/>
    <x v="3"/>
    <x v="0"/>
    <m/>
  </r>
  <r>
    <n v="121094"/>
    <x v="0"/>
    <x v="0"/>
    <x v="0"/>
    <x v="0"/>
    <x v="7"/>
    <x v="334"/>
    <x v="0"/>
    <x v="1"/>
    <s v="Tesseramento"/>
    <x v="1"/>
    <x v="4"/>
    <x v="0"/>
    <m/>
  </r>
  <r>
    <n v="66293"/>
    <x v="0"/>
    <x v="0"/>
    <x v="0"/>
    <x v="0"/>
    <x v="7"/>
    <x v="334"/>
    <x v="0"/>
    <x v="0"/>
    <s v="Tesseramento"/>
    <x v="1"/>
    <x v="4"/>
    <x v="0"/>
    <m/>
  </r>
  <r>
    <n v="10915"/>
    <x v="0"/>
    <x v="0"/>
    <x v="0"/>
    <x v="0"/>
    <x v="4"/>
    <x v="4"/>
    <x v="0"/>
    <x v="0"/>
    <s v="Tesseramento"/>
    <x v="1"/>
    <x v="4"/>
    <x v="0"/>
    <m/>
  </r>
  <r>
    <n v="5567"/>
    <x v="0"/>
    <x v="0"/>
    <x v="0"/>
    <x v="0"/>
    <x v="7"/>
    <x v="334"/>
    <x v="0"/>
    <x v="0"/>
    <s v="Tesseramento"/>
    <x v="1"/>
    <x v="0"/>
    <x v="0"/>
    <m/>
  </r>
  <r>
    <n v="10916"/>
    <x v="0"/>
    <x v="0"/>
    <x v="0"/>
    <x v="0"/>
    <x v="4"/>
    <x v="4"/>
    <x v="0"/>
    <x v="1"/>
    <s v="Tesseramento"/>
    <x v="1"/>
    <x v="3"/>
    <x v="0"/>
    <m/>
  </r>
  <r>
    <n v="10921"/>
    <x v="0"/>
    <x v="0"/>
    <x v="0"/>
    <x v="0"/>
    <x v="4"/>
    <x v="4"/>
    <x v="0"/>
    <x v="1"/>
    <s v="Tesseramento"/>
    <x v="1"/>
    <x v="4"/>
    <x v="0"/>
    <m/>
  </r>
  <r>
    <n v="31145"/>
    <x v="0"/>
    <x v="0"/>
    <x v="0"/>
    <x v="0"/>
    <x v="4"/>
    <x v="40"/>
    <x v="0"/>
    <x v="1"/>
    <s v="Tesseramento"/>
    <x v="1"/>
    <x v="4"/>
    <x v="0"/>
    <m/>
  </r>
  <r>
    <n v="59387"/>
    <x v="0"/>
    <x v="0"/>
    <x v="0"/>
    <x v="0"/>
    <x v="4"/>
    <x v="4"/>
    <x v="0"/>
    <x v="0"/>
    <s v="Tesseramento"/>
    <x v="1"/>
    <x v="4"/>
    <x v="0"/>
    <m/>
  </r>
  <r>
    <n v="134317"/>
    <x v="0"/>
    <x v="0"/>
    <x v="0"/>
    <x v="0"/>
    <x v="4"/>
    <x v="40"/>
    <x v="0"/>
    <x v="0"/>
    <s v="Tesseramento"/>
    <x v="1"/>
    <x v="4"/>
    <x v="0"/>
    <m/>
  </r>
  <r>
    <n v="233224"/>
    <x v="0"/>
    <x v="0"/>
    <x v="0"/>
    <x v="1"/>
    <x v="2"/>
    <x v="53"/>
    <x v="0"/>
    <x v="0"/>
    <s v="Tesseramento"/>
    <x v="1"/>
    <x v="4"/>
    <x v="0"/>
    <m/>
  </r>
  <r>
    <n v="105985"/>
    <x v="0"/>
    <x v="0"/>
    <x v="0"/>
    <x v="0"/>
    <x v="4"/>
    <x v="4"/>
    <x v="0"/>
    <x v="0"/>
    <s v="Tesseramento"/>
    <x v="1"/>
    <x v="0"/>
    <x v="0"/>
    <m/>
  </r>
  <r>
    <n v="10927"/>
    <x v="0"/>
    <x v="0"/>
    <x v="0"/>
    <x v="0"/>
    <x v="4"/>
    <x v="4"/>
    <x v="0"/>
    <x v="1"/>
    <s v="Tesseramento"/>
    <x v="1"/>
    <x v="4"/>
    <x v="0"/>
    <m/>
  </r>
  <r>
    <n v="97296"/>
    <x v="0"/>
    <x v="0"/>
    <x v="0"/>
    <x v="0"/>
    <x v="4"/>
    <x v="4"/>
    <x v="0"/>
    <x v="0"/>
    <s v="Tesseramento"/>
    <x v="1"/>
    <x v="3"/>
    <x v="0"/>
    <m/>
  </r>
  <r>
    <n v="59388"/>
    <x v="0"/>
    <x v="0"/>
    <x v="0"/>
    <x v="0"/>
    <x v="4"/>
    <x v="4"/>
    <x v="0"/>
    <x v="1"/>
    <s v="Tesseramento"/>
    <x v="1"/>
    <x v="1"/>
    <x v="0"/>
    <m/>
  </r>
  <r>
    <n v="53386"/>
    <x v="0"/>
    <x v="0"/>
    <x v="0"/>
    <x v="0"/>
    <x v="4"/>
    <x v="4"/>
    <x v="0"/>
    <x v="0"/>
    <s v="Tesseramento"/>
    <x v="1"/>
    <x v="4"/>
    <x v="0"/>
    <m/>
  </r>
  <r>
    <n v="235005"/>
    <x v="0"/>
    <x v="0"/>
    <x v="1"/>
    <x v="3"/>
    <x v="12"/>
    <x v="314"/>
    <x v="0"/>
    <x v="0"/>
    <s v="Tesseramento"/>
    <x v="0"/>
    <x v="1"/>
    <x v="0"/>
    <m/>
  </r>
  <r>
    <n v="100063"/>
    <x v="0"/>
    <x v="0"/>
    <x v="0"/>
    <x v="0"/>
    <x v="4"/>
    <x v="40"/>
    <x v="0"/>
    <x v="0"/>
    <s v="Tesseramento"/>
    <x v="1"/>
    <x v="0"/>
    <x v="0"/>
    <m/>
  </r>
  <r>
    <n v="50690"/>
    <x v="0"/>
    <x v="0"/>
    <x v="0"/>
    <x v="0"/>
    <x v="4"/>
    <x v="4"/>
    <x v="0"/>
    <x v="1"/>
    <s v="Tesseramento"/>
    <x v="1"/>
    <x v="3"/>
    <x v="0"/>
    <m/>
  </r>
  <r>
    <n v="135090"/>
    <x v="0"/>
    <x v="0"/>
    <x v="0"/>
    <x v="2"/>
    <x v="4"/>
    <x v="4"/>
    <x v="0"/>
    <x v="0"/>
    <s v="Tesseramento"/>
    <x v="1"/>
    <x v="4"/>
    <x v="0"/>
    <m/>
  </r>
  <r>
    <n v="177885"/>
    <x v="0"/>
    <x v="0"/>
    <x v="0"/>
    <x v="0"/>
    <x v="4"/>
    <x v="40"/>
    <x v="0"/>
    <x v="0"/>
    <s v="Tesseramento"/>
    <x v="1"/>
    <x v="0"/>
    <x v="0"/>
    <m/>
  </r>
  <r>
    <n v="177883"/>
    <x v="0"/>
    <x v="0"/>
    <x v="0"/>
    <x v="0"/>
    <x v="4"/>
    <x v="40"/>
    <x v="0"/>
    <x v="0"/>
    <s v="Tesseramento"/>
    <x v="1"/>
    <x v="3"/>
    <x v="0"/>
    <m/>
  </r>
  <r>
    <n v="177884"/>
    <x v="0"/>
    <x v="0"/>
    <x v="0"/>
    <x v="0"/>
    <x v="4"/>
    <x v="40"/>
    <x v="0"/>
    <x v="0"/>
    <s v="Tesseramento"/>
    <x v="1"/>
    <x v="1"/>
    <x v="0"/>
    <m/>
  </r>
  <r>
    <n v="10930"/>
    <x v="0"/>
    <x v="0"/>
    <x v="0"/>
    <x v="0"/>
    <x v="4"/>
    <x v="4"/>
    <x v="0"/>
    <x v="0"/>
    <s v="Tesseramento"/>
    <x v="1"/>
    <x v="0"/>
    <x v="0"/>
    <m/>
  </r>
  <r>
    <n v="213644"/>
    <x v="1"/>
    <x v="0"/>
    <x v="0"/>
    <x v="0"/>
    <x v="4"/>
    <x v="40"/>
    <x v="0"/>
    <x v="0"/>
    <s v="Tesseramento"/>
    <x v="1"/>
    <x v="7"/>
    <x v="0"/>
    <m/>
  </r>
  <r>
    <n v="30745"/>
    <x v="0"/>
    <x v="0"/>
    <x v="0"/>
    <x v="1"/>
    <x v="4"/>
    <x v="4"/>
    <x v="0"/>
    <x v="0"/>
    <s v="Tesseramento"/>
    <x v="1"/>
    <x v="0"/>
    <x v="0"/>
    <m/>
  </r>
  <r>
    <n v="50005"/>
    <x v="0"/>
    <x v="0"/>
    <x v="0"/>
    <x v="0"/>
    <x v="4"/>
    <x v="4"/>
    <x v="0"/>
    <x v="1"/>
    <s v="Tesseramento"/>
    <x v="1"/>
    <x v="1"/>
    <x v="0"/>
    <m/>
  </r>
  <r>
    <n v="10933"/>
    <x v="0"/>
    <x v="0"/>
    <x v="0"/>
    <x v="0"/>
    <x v="4"/>
    <x v="4"/>
    <x v="0"/>
    <x v="1"/>
    <s v="Tesseramento"/>
    <x v="1"/>
    <x v="4"/>
    <x v="0"/>
    <m/>
  </r>
  <r>
    <n v="164870"/>
    <x v="0"/>
    <x v="0"/>
    <x v="0"/>
    <x v="0"/>
    <x v="4"/>
    <x v="4"/>
    <x v="0"/>
    <x v="1"/>
    <s v="Tesseramento"/>
    <x v="1"/>
    <x v="0"/>
    <x v="0"/>
    <m/>
  </r>
  <r>
    <n v="10937"/>
    <x v="0"/>
    <x v="0"/>
    <x v="0"/>
    <x v="0"/>
    <x v="4"/>
    <x v="4"/>
    <x v="0"/>
    <x v="1"/>
    <s v="Tesseramento"/>
    <x v="1"/>
    <x v="0"/>
    <x v="0"/>
    <m/>
  </r>
  <r>
    <n v="179727"/>
    <x v="0"/>
    <x v="0"/>
    <x v="0"/>
    <x v="0"/>
    <x v="4"/>
    <x v="40"/>
    <x v="0"/>
    <x v="1"/>
    <s v="Tesseramento"/>
    <x v="1"/>
    <x v="0"/>
    <x v="0"/>
    <m/>
  </r>
  <r>
    <n v="10938"/>
    <x v="0"/>
    <x v="0"/>
    <x v="0"/>
    <x v="0"/>
    <x v="4"/>
    <x v="4"/>
    <x v="0"/>
    <x v="0"/>
    <s v="Tesseramento"/>
    <x v="1"/>
    <x v="0"/>
    <x v="0"/>
    <m/>
  </r>
  <r>
    <n v="25553"/>
    <x v="0"/>
    <x v="0"/>
    <x v="0"/>
    <x v="0"/>
    <x v="4"/>
    <x v="40"/>
    <x v="0"/>
    <x v="0"/>
    <s v="Tesseramento"/>
    <x v="1"/>
    <x v="0"/>
    <x v="0"/>
    <m/>
  </r>
  <r>
    <n v="10940"/>
    <x v="0"/>
    <x v="0"/>
    <x v="0"/>
    <x v="0"/>
    <x v="4"/>
    <x v="4"/>
    <x v="0"/>
    <x v="0"/>
    <s v="Tesseramento"/>
    <x v="1"/>
    <x v="4"/>
    <x v="0"/>
    <m/>
  </r>
  <r>
    <n v="109323"/>
    <x v="0"/>
    <x v="0"/>
    <x v="0"/>
    <x v="2"/>
    <x v="4"/>
    <x v="40"/>
    <x v="0"/>
    <x v="0"/>
    <s v="Tesseramento"/>
    <x v="1"/>
    <x v="3"/>
    <x v="0"/>
    <m/>
  </r>
  <r>
    <n v="2176"/>
    <x v="0"/>
    <x v="0"/>
    <x v="0"/>
    <x v="0"/>
    <x v="4"/>
    <x v="4"/>
    <x v="0"/>
    <x v="1"/>
    <s v="Tesseramento"/>
    <x v="1"/>
    <x v="3"/>
    <x v="0"/>
    <m/>
  </r>
  <r>
    <n v="34534"/>
    <x v="0"/>
    <x v="0"/>
    <x v="0"/>
    <x v="1"/>
    <x v="4"/>
    <x v="40"/>
    <x v="0"/>
    <x v="0"/>
    <s v="Tesseramento"/>
    <x v="1"/>
    <x v="4"/>
    <x v="0"/>
    <m/>
  </r>
  <r>
    <n v="129235"/>
    <x v="0"/>
    <x v="0"/>
    <x v="0"/>
    <x v="0"/>
    <x v="4"/>
    <x v="40"/>
    <x v="0"/>
    <x v="0"/>
    <s v="Tesseramento"/>
    <x v="1"/>
    <x v="0"/>
    <x v="0"/>
    <m/>
  </r>
  <r>
    <n v="93169"/>
    <x v="0"/>
    <x v="0"/>
    <x v="0"/>
    <x v="0"/>
    <x v="4"/>
    <x v="4"/>
    <x v="0"/>
    <x v="0"/>
    <s v="Tesseramento"/>
    <x v="1"/>
    <x v="3"/>
    <x v="0"/>
    <m/>
  </r>
  <r>
    <n v="106377"/>
    <x v="0"/>
    <x v="0"/>
    <x v="0"/>
    <x v="0"/>
    <x v="4"/>
    <x v="4"/>
    <x v="0"/>
    <x v="0"/>
    <s v="Tesseramento"/>
    <x v="1"/>
    <x v="1"/>
    <x v="0"/>
    <m/>
  </r>
  <r>
    <n v="93173"/>
    <x v="0"/>
    <x v="0"/>
    <x v="0"/>
    <x v="0"/>
    <x v="4"/>
    <x v="4"/>
    <x v="0"/>
    <x v="0"/>
    <s v="Tesseramento"/>
    <x v="1"/>
    <x v="1"/>
    <x v="0"/>
    <m/>
  </r>
  <r>
    <n v="19685"/>
    <x v="0"/>
    <x v="0"/>
    <x v="0"/>
    <x v="0"/>
    <x v="4"/>
    <x v="4"/>
    <x v="0"/>
    <x v="0"/>
    <s v="Tesseramento"/>
    <x v="1"/>
    <x v="0"/>
    <x v="0"/>
    <m/>
  </r>
  <r>
    <n v="10941"/>
    <x v="0"/>
    <x v="0"/>
    <x v="0"/>
    <x v="0"/>
    <x v="4"/>
    <x v="4"/>
    <x v="0"/>
    <x v="0"/>
    <s v="Tesseramento"/>
    <x v="1"/>
    <x v="4"/>
    <x v="0"/>
    <m/>
  </r>
  <r>
    <n v="89402"/>
    <x v="0"/>
    <x v="0"/>
    <x v="0"/>
    <x v="2"/>
    <x v="4"/>
    <x v="4"/>
    <x v="0"/>
    <x v="0"/>
    <s v="Tesseramento"/>
    <x v="1"/>
    <x v="0"/>
    <x v="0"/>
    <m/>
  </r>
  <r>
    <n v="10944"/>
    <x v="0"/>
    <x v="0"/>
    <x v="0"/>
    <x v="1"/>
    <x v="4"/>
    <x v="4"/>
    <x v="0"/>
    <x v="0"/>
    <s v="Tesseramento"/>
    <x v="1"/>
    <x v="0"/>
    <x v="0"/>
    <m/>
  </r>
  <r>
    <n v="10945"/>
    <x v="0"/>
    <x v="0"/>
    <x v="0"/>
    <x v="0"/>
    <x v="4"/>
    <x v="4"/>
    <x v="0"/>
    <x v="1"/>
    <s v="Tesseramento"/>
    <x v="1"/>
    <x v="0"/>
    <x v="0"/>
    <m/>
  </r>
  <r>
    <n v="10947"/>
    <x v="0"/>
    <x v="0"/>
    <x v="0"/>
    <x v="0"/>
    <x v="4"/>
    <x v="4"/>
    <x v="0"/>
    <x v="0"/>
    <s v="Tesseramento"/>
    <x v="1"/>
    <x v="4"/>
    <x v="0"/>
    <m/>
  </r>
  <r>
    <n v="62254"/>
    <x v="0"/>
    <x v="0"/>
    <x v="0"/>
    <x v="0"/>
    <x v="4"/>
    <x v="4"/>
    <x v="0"/>
    <x v="0"/>
    <s v="Tesseramento"/>
    <x v="1"/>
    <x v="4"/>
    <x v="0"/>
    <m/>
  </r>
  <r>
    <n v="62258"/>
    <x v="0"/>
    <x v="0"/>
    <x v="0"/>
    <x v="0"/>
    <x v="4"/>
    <x v="4"/>
    <x v="0"/>
    <x v="1"/>
    <s v="Tesseramento"/>
    <x v="1"/>
    <x v="4"/>
    <x v="0"/>
    <m/>
  </r>
  <r>
    <n v="31298"/>
    <x v="0"/>
    <x v="0"/>
    <x v="0"/>
    <x v="0"/>
    <x v="4"/>
    <x v="4"/>
    <x v="0"/>
    <x v="0"/>
    <s v="Tesseramento"/>
    <x v="1"/>
    <x v="0"/>
    <x v="0"/>
    <m/>
  </r>
  <r>
    <n v="10616"/>
    <x v="0"/>
    <x v="0"/>
    <x v="0"/>
    <x v="0"/>
    <x v="4"/>
    <x v="4"/>
    <x v="0"/>
    <x v="1"/>
    <s v="Tesseramento"/>
    <x v="1"/>
    <x v="0"/>
    <x v="0"/>
    <m/>
  </r>
  <r>
    <n v="65719"/>
    <x v="0"/>
    <x v="0"/>
    <x v="0"/>
    <x v="1"/>
    <x v="4"/>
    <x v="4"/>
    <x v="0"/>
    <x v="0"/>
    <s v="Tesseramento"/>
    <x v="1"/>
    <x v="4"/>
    <x v="0"/>
    <m/>
  </r>
  <r>
    <n v="73529"/>
    <x v="0"/>
    <x v="0"/>
    <x v="0"/>
    <x v="0"/>
    <x v="4"/>
    <x v="4"/>
    <x v="0"/>
    <x v="0"/>
    <s v="Tesseramento"/>
    <x v="1"/>
    <x v="0"/>
    <x v="0"/>
    <m/>
  </r>
  <r>
    <n v="65717"/>
    <x v="0"/>
    <x v="0"/>
    <x v="0"/>
    <x v="2"/>
    <x v="4"/>
    <x v="4"/>
    <x v="0"/>
    <x v="1"/>
    <s v="Tesseramento"/>
    <x v="1"/>
    <x v="4"/>
    <x v="0"/>
    <m/>
  </r>
  <r>
    <n v="78593"/>
    <x v="0"/>
    <x v="0"/>
    <x v="0"/>
    <x v="0"/>
    <x v="4"/>
    <x v="4"/>
    <x v="0"/>
    <x v="0"/>
    <s v="Tesseramento"/>
    <x v="1"/>
    <x v="3"/>
    <x v="0"/>
    <m/>
  </r>
  <r>
    <n v="10952"/>
    <x v="0"/>
    <x v="0"/>
    <x v="0"/>
    <x v="0"/>
    <x v="4"/>
    <x v="4"/>
    <x v="0"/>
    <x v="0"/>
    <s v="Tesseramento"/>
    <x v="1"/>
    <x v="0"/>
    <x v="0"/>
    <m/>
  </r>
  <r>
    <n v="10954"/>
    <x v="0"/>
    <x v="0"/>
    <x v="0"/>
    <x v="0"/>
    <x v="4"/>
    <x v="4"/>
    <x v="0"/>
    <x v="0"/>
    <s v="Tesseramento"/>
    <x v="1"/>
    <x v="4"/>
    <x v="0"/>
    <m/>
  </r>
  <r>
    <n v="10661"/>
    <x v="0"/>
    <x v="0"/>
    <x v="0"/>
    <x v="0"/>
    <x v="4"/>
    <x v="4"/>
    <x v="0"/>
    <x v="1"/>
    <s v="Tesseramento"/>
    <x v="1"/>
    <x v="4"/>
    <x v="0"/>
    <m/>
  </r>
  <r>
    <n v="185304"/>
    <x v="0"/>
    <x v="0"/>
    <x v="0"/>
    <x v="0"/>
    <x v="4"/>
    <x v="4"/>
    <x v="0"/>
    <x v="1"/>
    <s v="Tesseramento"/>
    <x v="1"/>
    <x v="3"/>
    <x v="0"/>
    <m/>
  </r>
  <r>
    <n v="111162"/>
    <x v="0"/>
    <x v="0"/>
    <x v="0"/>
    <x v="0"/>
    <x v="4"/>
    <x v="4"/>
    <x v="0"/>
    <x v="0"/>
    <s v="Tesseramento"/>
    <x v="1"/>
    <x v="1"/>
    <x v="0"/>
    <m/>
  </r>
  <r>
    <n v="111163"/>
    <x v="0"/>
    <x v="0"/>
    <x v="0"/>
    <x v="0"/>
    <x v="4"/>
    <x v="4"/>
    <x v="0"/>
    <x v="0"/>
    <s v="Tesseramento"/>
    <x v="1"/>
    <x v="3"/>
    <x v="0"/>
    <m/>
  </r>
  <r>
    <n v="42321"/>
    <x v="0"/>
    <x v="0"/>
    <x v="0"/>
    <x v="0"/>
    <x v="4"/>
    <x v="4"/>
    <x v="0"/>
    <x v="0"/>
    <s v="Tesseramento"/>
    <x v="1"/>
    <x v="3"/>
    <x v="0"/>
    <m/>
  </r>
  <r>
    <n v="14429"/>
    <x v="0"/>
    <x v="0"/>
    <x v="0"/>
    <x v="0"/>
    <x v="4"/>
    <x v="4"/>
    <x v="0"/>
    <x v="0"/>
    <s v="Tesseramento"/>
    <x v="1"/>
    <x v="1"/>
    <x v="0"/>
    <m/>
  </r>
  <r>
    <n v="73530"/>
    <x v="0"/>
    <x v="0"/>
    <x v="0"/>
    <x v="0"/>
    <x v="4"/>
    <x v="4"/>
    <x v="0"/>
    <x v="1"/>
    <s v="Tesseramento"/>
    <x v="1"/>
    <x v="4"/>
    <x v="0"/>
    <m/>
  </r>
  <r>
    <n v="10956"/>
    <x v="0"/>
    <x v="0"/>
    <x v="0"/>
    <x v="0"/>
    <x v="4"/>
    <x v="4"/>
    <x v="0"/>
    <x v="1"/>
    <s v="Tesseramento"/>
    <x v="1"/>
    <x v="3"/>
    <x v="0"/>
    <m/>
  </r>
  <r>
    <n v="10958"/>
    <x v="0"/>
    <x v="0"/>
    <x v="0"/>
    <x v="0"/>
    <x v="4"/>
    <x v="4"/>
    <x v="0"/>
    <x v="1"/>
    <s v="Tesseramento"/>
    <x v="1"/>
    <x v="4"/>
    <x v="0"/>
    <m/>
  </r>
  <r>
    <n v="10961"/>
    <x v="0"/>
    <x v="0"/>
    <x v="0"/>
    <x v="0"/>
    <x v="4"/>
    <x v="4"/>
    <x v="0"/>
    <x v="0"/>
    <s v="Tesseramento"/>
    <x v="1"/>
    <x v="4"/>
    <x v="0"/>
    <m/>
  </r>
  <r>
    <n v="10960"/>
    <x v="0"/>
    <x v="0"/>
    <x v="0"/>
    <x v="0"/>
    <x v="4"/>
    <x v="4"/>
    <x v="0"/>
    <x v="0"/>
    <s v="Tesseramento"/>
    <x v="1"/>
    <x v="0"/>
    <x v="0"/>
    <m/>
  </r>
  <r>
    <n v="10962"/>
    <x v="0"/>
    <x v="0"/>
    <x v="0"/>
    <x v="0"/>
    <x v="4"/>
    <x v="4"/>
    <x v="0"/>
    <x v="1"/>
    <s v="Tesseramento"/>
    <x v="1"/>
    <x v="0"/>
    <x v="0"/>
    <m/>
  </r>
  <r>
    <n v="10963"/>
    <x v="0"/>
    <x v="0"/>
    <x v="0"/>
    <x v="0"/>
    <x v="4"/>
    <x v="4"/>
    <x v="0"/>
    <x v="1"/>
    <s v="Tesseramento"/>
    <x v="1"/>
    <x v="4"/>
    <x v="0"/>
    <m/>
  </r>
  <r>
    <n v="82100"/>
    <x v="0"/>
    <x v="0"/>
    <x v="0"/>
    <x v="0"/>
    <x v="4"/>
    <x v="4"/>
    <x v="0"/>
    <x v="1"/>
    <s v="Tesseramento"/>
    <x v="1"/>
    <x v="4"/>
    <x v="0"/>
    <m/>
  </r>
  <r>
    <n v="50688"/>
    <x v="0"/>
    <x v="0"/>
    <x v="0"/>
    <x v="0"/>
    <x v="4"/>
    <x v="4"/>
    <x v="0"/>
    <x v="0"/>
    <s v="Tesseramento"/>
    <x v="1"/>
    <x v="1"/>
    <x v="0"/>
    <m/>
  </r>
  <r>
    <n v="59249"/>
    <x v="0"/>
    <x v="0"/>
    <x v="0"/>
    <x v="0"/>
    <x v="4"/>
    <x v="4"/>
    <x v="0"/>
    <x v="1"/>
    <s v="Tesseramento"/>
    <x v="1"/>
    <x v="1"/>
    <x v="0"/>
    <m/>
  </r>
  <r>
    <n v="59251"/>
    <x v="0"/>
    <x v="0"/>
    <x v="0"/>
    <x v="0"/>
    <x v="4"/>
    <x v="4"/>
    <x v="0"/>
    <x v="0"/>
    <s v="Tesseramento"/>
    <x v="1"/>
    <x v="3"/>
    <x v="0"/>
    <m/>
  </r>
  <r>
    <n v="59250"/>
    <x v="0"/>
    <x v="0"/>
    <x v="0"/>
    <x v="0"/>
    <x v="4"/>
    <x v="4"/>
    <x v="0"/>
    <x v="0"/>
    <s v="Tesseramento"/>
    <x v="1"/>
    <x v="1"/>
    <x v="0"/>
    <m/>
  </r>
  <r>
    <n v="72128"/>
    <x v="0"/>
    <x v="0"/>
    <x v="0"/>
    <x v="0"/>
    <x v="4"/>
    <x v="4"/>
    <x v="0"/>
    <x v="0"/>
    <s v="Tesseramento"/>
    <x v="1"/>
    <x v="0"/>
    <x v="0"/>
    <m/>
  </r>
  <r>
    <n v="10965"/>
    <x v="0"/>
    <x v="0"/>
    <x v="0"/>
    <x v="0"/>
    <x v="4"/>
    <x v="4"/>
    <x v="0"/>
    <x v="0"/>
    <s v="Tesseramento"/>
    <x v="1"/>
    <x v="4"/>
    <x v="0"/>
    <m/>
  </r>
  <r>
    <n v="80730"/>
    <x v="0"/>
    <x v="0"/>
    <x v="0"/>
    <x v="0"/>
    <x v="4"/>
    <x v="4"/>
    <x v="0"/>
    <x v="1"/>
    <s v="Tesseramento"/>
    <x v="1"/>
    <x v="3"/>
    <x v="0"/>
    <m/>
  </r>
  <r>
    <n v="37682"/>
    <x v="0"/>
    <x v="0"/>
    <x v="0"/>
    <x v="0"/>
    <x v="4"/>
    <x v="4"/>
    <x v="0"/>
    <x v="1"/>
    <s v="Tesseramento"/>
    <x v="1"/>
    <x v="4"/>
    <x v="0"/>
    <m/>
  </r>
  <r>
    <n v="10979"/>
    <x v="0"/>
    <x v="0"/>
    <x v="0"/>
    <x v="0"/>
    <x v="4"/>
    <x v="4"/>
    <x v="0"/>
    <x v="1"/>
    <s v="Tesseramento"/>
    <x v="1"/>
    <x v="4"/>
    <x v="0"/>
    <m/>
  </r>
  <r>
    <n v="10978"/>
    <x v="0"/>
    <x v="0"/>
    <x v="0"/>
    <x v="0"/>
    <x v="4"/>
    <x v="4"/>
    <x v="0"/>
    <x v="0"/>
    <s v="Tesseramento"/>
    <x v="1"/>
    <x v="4"/>
    <x v="0"/>
    <m/>
  </r>
  <r>
    <n v="10983"/>
    <x v="0"/>
    <x v="0"/>
    <x v="0"/>
    <x v="0"/>
    <x v="4"/>
    <x v="4"/>
    <x v="0"/>
    <x v="0"/>
    <s v="Tesseramento"/>
    <x v="1"/>
    <x v="3"/>
    <x v="0"/>
    <m/>
  </r>
  <r>
    <n v="10981"/>
    <x v="0"/>
    <x v="0"/>
    <x v="0"/>
    <x v="0"/>
    <x v="4"/>
    <x v="4"/>
    <x v="0"/>
    <x v="0"/>
    <s v="Tesseramento"/>
    <x v="1"/>
    <x v="4"/>
    <x v="0"/>
    <m/>
  </r>
  <r>
    <n v="10982"/>
    <x v="0"/>
    <x v="0"/>
    <x v="0"/>
    <x v="0"/>
    <x v="4"/>
    <x v="4"/>
    <x v="0"/>
    <x v="1"/>
    <s v="Tesseramento"/>
    <x v="1"/>
    <x v="4"/>
    <x v="0"/>
    <m/>
  </r>
  <r>
    <n v="84946"/>
    <x v="0"/>
    <x v="0"/>
    <x v="0"/>
    <x v="0"/>
    <x v="4"/>
    <x v="4"/>
    <x v="0"/>
    <x v="0"/>
    <s v="Tesseramento"/>
    <x v="1"/>
    <x v="3"/>
    <x v="0"/>
    <m/>
  </r>
  <r>
    <n v="10936"/>
    <x v="0"/>
    <x v="0"/>
    <x v="0"/>
    <x v="0"/>
    <x v="4"/>
    <x v="4"/>
    <x v="0"/>
    <x v="1"/>
    <s v="Tesseramento"/>
    <x v="1"/>
    <x v="4"/>
    <x v="0"/>
    <m/>
  </r>
  <r>
    <n v="11000"/>
    <x v="0"/>
    <x v="0"/>
    <x v="0"/>
    <x v="0"/>
    <x v="4"/>
    <x v="4"/>
    <x v="0"/>
    <x v="1"/>
    <s v="Tesseramento"/>
    <x v="1"/>
    <x v="4"/>
    <x v="0"/>
    <m/>
  </r>
  <r>
    <n v="11003"/>
    <x v="0"/>
    <x v="0"/>
    <x v="0"/>
    <x v="0"/>
    <x v="4"/>
    <x v="4"/>
    <x v="0"/>
    <x v="0"/>
    <s v="Tesseramento"/>
    <x v="1"/>
    <x v="3"/>
    <x v="0"/>
    <m/>
  </r>
  <r>
    <n v="103568"/>
    <x v="0"/>
    <x v="0"/>
    <x v="0"/>
    <x v="0"/>
    <x v="12"/>
    <x v="27"/>
    <x v="0"/>
    <x v="1"/>
    <s v="Tesseramento"/>
    <x v="1"/>
    <x v="1"/>
    <x v="0"/>
    <m/>
  </r>
  <r>
    <n v="11008"/>
    <x v="0"/>
    <x v="0"/>
    <x v="0"/>
    <x v="0"/>
    <x v="4"/>
    <x v="4"/>
    <x v="0"/>
    <x v="0"/>
    <s v="Tesseramento"/>
    <x v="1"/>
    <x v="4"/>
    <x v="0"/>
    <m/>
  </r>
  <r>
    <n v="21553"/>
    <x v="0"/>
    <x v="0"/>
    <x v="0"/>
    <x v="0"/>
    <x v="4"/>
    <x v="4"/>
    <x v="0"/>
    <x v="1"/>
    <s v="Tesseramento"/>
    <x v="1"/>
    <x v="0"/>
    <x v="0"/>
    <m/>
  </r>
  <r>
    <n v="11015"/>
    <x v="0"/>
    <x v="0"/>
    <x v="0"/>
    <x v="0"/>
    <x v="4"/>
    <x v="4"/>
    <x v="0"/>
    <x v="1"/>
    <s v="Tesseramento"/>
    <x v="1"/>
    <x v="4"/>
    <x v="0"/>
    <m/>
  </r>
  <r>
    <n v="76922"/>
    <x v="0"/>
    <x v="0"/>
    <x v="0"/>
    <x v="0"/>
    <x v="4"/>
    <x v="4"/>
    <x v="0"/>
    <x v="1"/>
    <s v="Tesseramento"/>
    <x v="1"/>
    <x v="4"/>
    <x v="0"/>
    <m/>
  </r>
  <r>
    <n v="11021"/>
    <x v="0"/>
    <x v="0"/>
    <x v="0"/>
    <x v="0"/>
    <x v="4"/>
    <x v="4"/>
    <x v="0"/>
    <x v="0"/>
    <s v="Tesseramento"/>
    <x v="1"/>
    <x v="4"/>
    <x v="0"/>
    <m/>
  </r>
  <r>
    <n v="128000"/>
    <x v="0"/>
    <x v="0"/>
    <x v="0"/>
    <x v="1"/>
    <x v="4"/>
    <x v="4"/>
    <x v="0"/>
    <x v="1"/>
    <s v="Tesseramento"/>
    <x v="1"/>
    <x v="0"/>
    <x v="0"/>
    <m/>
  </r>
  <r>
    <n v="128003"/>
    <x v="0"/>
    <x v="0"/>
    <x v="0"/>
    <x v="0"/>
    <x v="4"/>
    <x v="4"/>
    <x v="0"/>
    <x v="0"/>
    <s v="Tesseramento"/>
    <x v="1"/>
    <x v="3"/>
    <x v="0"/>
    <m/>
  </r>
  <r>
    <n v="11033"/>
    <x v="0"/>
    <x v="0"/>
    <x v="0"/>
    <x v="0"/>
    <x v="4"/>
    <x v="4"/>
    <x v="0"/>
    <x v="0"/>
    <s v="Tesseramento"/>
    <x v="1"/>
    <x v="0"/>
    <x v="0"/>
    <m/>
  </r>
  <r>
    <n v="11029"/>
    <x v="0"/>
    <x v="0"/>
    <x v="0"/>
    <x v="0"/>
    <x v="4"/>
    <x v="4"/>
    <x v="0"/>
    <x v="0"/>
    <s v="Tesseramento"/>
    <x v="1"/>
    <x v="0"/>
    <x v="0"/>
    <m/>
  </r>
  <r>
    <n v="11034"/>
    <x v="0"/>
    <x v="0"/>
    <x v="0"/>
    <x v="0"/>
    <x v="4"/>
    <x v="4"/>
    <x v="0"/>
    <x v="0"/>
    <s v="Tesseramento"/>
    <x v="1"/>
    <x v="0"/>
    <x v="0"/>
    <m/>
  </r>
  <r>
    <n v="11028"/>
    <x v="0"/>
    <x v="0"/>
    <x v="0"/>
    <x v="0"/>
    <x v="4"/>
    <x v="4"/>
    <x v="0"/>
    <x v="1"/>
    <s v="Tesseramento"/>
    <x v="1"/>
    <x v="4"/>
    <x v="0"/>
    <m/>
  </r>
  <r>
    <n v="11040"/>
    <x v="0"/>
    <x v="0"/>
    <x v="0"/>
    <x v="0"/>
    <x v="4"/>
    <x v="4"/>
    <x v="0"/>
    <x v="0"/>
    <s v="Tesseramento"/>
    <x v="1"/>
    <x v="4"/>
    <x v="0"/>
    <m/>
  </r>
  <r>
    <n v="11041"/>
    <x v="0"/>
    <x v="0"/>
    <x v="0"/>
    <x v="0"/>
    <x v="4"/>
    <x v="4"/>
    <x v="0"/>
    <x v="0"/>
    <s v="Tesseramento"/>
    <x v="1"/>
    <x v="4"/>
    <x v="0"/>
    <m/>
  </r>
  <r>
    <n v="11042"/>
    <x v="0"/>
    <x v="0"/>
    <x v="0"/>
    <x v="0"/>
    <x v="4"/>
    <x v="4"/>
    <x v="0"/>
    <x v="1"/>
    <s v="Tesseramento"/>
    <x v="1"/>
    <x v="4"/>
    <x v="0"/>
    <m/>
  </r>
  <r>
    <n v="154754"/>
    <x v="0"/>
    <x v="0"/>
    <x v="0"/>
    <x v="0"/>
    <x v="4"/>
    <x v="4"/>
    <x v="0"/>
    <x v="1"/>
    <s v="Tesseramento"/>
    <x v="1"/>
    <x v="4"/>
    <x v="0"/>
    <m/>
  </r>
  <r>
    <n v="30060"/>
    <x v="0"/>
    <x v="0"/>
    <x v="0"/>
    <x v="0"/>
    <x v="2"/>
    <x v="157"/>
    <x v="0"/>
    <x v="0"/>
    <s v="Tesseramento"/>
    <x v="1"/>
    <x v="4"/>
    <x v="0"/>
    <m/>
  </r>
  <r>
    <n v="10407"/>
    <x v="0"/>
    <x v="0"/>
    <x v="0"/>
    <x v="0"/>
    <x v="4"/>
    <x v="4"/>
    <x v="0"/>
    <x v="0"/>
    <s v="Tesseramento"/>
    <x v="1"/>
    <x v="0"/>
    <x v="0"/>
    <m/>
  </r>
  <r>
    <n v="36139"/>
    <x v="0"/>
    <x v="0"/>
    <x v="0"/>
    <x v="0"/>
    <x v="2"/>
    <x v="157"/>
    <x v="0"/>
    <x v="1"/>
    <s v="Tesseramento"/>
    <x v="1"/>
    <x v="4"/>
    <x v="0"/>
    <m/>
  </r>
  <r>
    <n v="10411"/>
    <x v="0"/>
    <x v="0"/>
    <x v="0"/>
    <x v="0"/>
    <x v="4"/>
    <x v="4"/>
    <x v="0"/>
    <x v="0"/>
    <s v="Tesseramento"/>
    <x v="1"/>
    <x v="4"/>
    <x v="0"/>
    <m/>
  </r>
  <r>
    <n v="183411"/>
    <x v="0"/>
    <x v="0"/>
    <x v="0"/>
    <x v="0"/>
    <x v="4"/>
    <x v="40"/>
    <x v="0"/>
    <x v="0"/>
    <s v="Tesseramento"/>
    <x v="1"/>
    <x v="3"/>
    <x v="0"/>
    <m/>
  </r>
  <r>
    <n v="10412"/>
    <x v="0"/>
    <x v="0"/>
    <x v="0"/>
    <x v="0"/>
    <x v="4"/>
    <x v="4"/>
    <x v="0"/>
    <x v="1"/>
    <s v="Tesseramento"/>
    <x v="1"/>
    <x v="4"/>
    <x v="0"/>
    <m/>
  </r>
  <r>
    <n v="46939"/>
    <x v="0"/>
    <x v="0"/>
    <x v="0"/>
    <x v="0"/>
    <x v="4"/>
    <x v="4"/>
    <x v="0"/>
    <x v="0"/>
    <s v="Tesseramento"/>
    <x v="1"/>
    <x v="3"/>
    <x v="0"/>
    <m/>
  </r>
  <r>
    <n v="95943"/>
    <x v="0"/>
    <x v="0"/>
    <x v="0"/>
    <x v="0"/>
    <x v="4"/>
    <x v="4"/>
    <x v="0"/>
    <x v="1"/>
    <s v="Tesseramento"/>
    <x v="1"/>
    <x v="0"/>
    <x v="0"/>
    <m/>
  </r>
  <r>
    <n v="29365"/>
    <x v="0"/>
    <x v="0"/>
    <x v="0"/>
    <x v="0"/>
    <x v="4"/>
    <x v="4"/>
    <x v="0"/>
    <x v="0"/>
    <s v="Tesseramento"/>
    <x v="1"/>
    <x v="4"/>
    <x v="0"/>
    <m/>
  </r>
  <r>
    <n v="29434"/>
    <x v="0"/>
    <x v="0"/>
    <x v="0"/>
    <x v="0"/>
    <x v="4"/>
    <x v="4"/>
    <x v="0"/>
    <x v="1"/>
    <s v="Tesseramento"/>
    <x v="1"/>
    <x v="4"/>
    <x v="0"/>
    <m/>
  </r>
  <r>
    <n v="59382"/>
    <x v="0"/>
    <x v="0"/>
    <x v="0"/>
    <x v="0"/>
    <x v="4"/>
    <x v="4"/>
    <x v="0"/>
    <x v="0"/>
    <s v="Tesseramento"/>
    <x v="1"/>
    <x v="1"/>
    <x v="0"/>
    <m/>
  </r>
  <r>
    <n v="32101"/>
    <x v="0"/>
    <x v="0"/>
    <x v="0"/>
    <x v="0"/>
    <x v="4"/>
    <x v="4"/>
    <x v="0"/>
    <x v="0"/>
    <s v="Tesseramento"/>
    <x v="1"/>
    <x v="3"/>
    <x v="0"/>
    <m/>
  </r>
  <r>
    <n v="89806"/>
    <x v="0"/>
    <x v="0"/>
    <x v="0"/>
    <x v="0"/>
    <x v="2"/>
    <x v="79"/>
    <x v="0"/>
    <x v="0"/>
    <s v="Tesseramento"/>
    <x v="1"/>
    <x v="0"/>
    <x v="0"/>
    <m/>
  </r>
  <r>
    <n v="89799"/>
    <x v="0"/>
    <x v="0"/>
    <x v="0"/>
    <x v="0"/>
    <x v="2"/>
    <x v="79"/>
    <x v="0"/>
    <x v="1"/>
    <s v="Tesseramento"/>
    <x v="1"/>
    <x v="0"/>
    <x v="0"/>
    <m/>
  </r>
  <r>
    <n v="130390"/>
    <x v="0"/>
    <x v="0"/>
    <x v="0"/>
    <x v="0"/>
    <x v="2"/>
    <x v="79"/>
    <x v="0"/>
    <x v="1"/>
    <s v="Tesseramento"/>
    <x v="1"/>
    <x v="4"/>
    <x v="0"/>
    <m/>
  </r>
  <r>
    <n v="130398"/>
    <x v="0"/>
    <x v="0"/>
    <x v="0"/>
    <x v="0"/>
    <x v="2"/>
    <x v="79"/>
    <x v="0"/>
    <x v="0"/>
    <s v="Tesseramento"/>
    <x v="1"/>
    <x v="4"/>
    <x v="0"/>
    <m/>
  </r>
  <r>
    <n v="228635"/>
    <x v="0"/>
    <x v="0"/>
    <x v="0"/>
    <x v="1"/>
    <x v="2"/>
    <x v="79"/>
    <x v="0"/>
    <x v="1"/>
    <s v="Tesseramento"/>
    <x v="1"/>
    <x v="0"/>
    <x v="0"/>
    <m/>
  </r>
  <r>
    <n v="118784"/>
    <x v="0"/>
    <x v="0"/>
    <x v="0"/>
    <x v="0"/>
    <x v="2"/>
    <x v="79"/>
    <x v="0"/>
    <x v="0"/>
    <s v="Tesseramento"/>
    <x v="1"/>
    <x v="4"/>
    <x v="0"/>
    <m/>
  </r>
  <r>
    <n v="118777"/>
    <x v="0"/>
    <x v="0"/>
    <x v="0"/>
    <x v="0"/>
    <x v="2"/>
    <x v="79"/>
    <x v="0"/>
    <x v="0"/>
    <s v="Tesseramento"/>
    <x v="1"/>
    <x v="3"/>
    <x v="0"/>
    <m/>
  </r>
  <r>
    <n v="194235"/>
    <x v="0"/>
    <x v="1"/>
    <x v="0"/>
    <x v="0"/>
    <x v="7"/>
    <x v="69"/>
    <x v="0"/>
    <x v="0"/>
    <s v="Tesseramento"/>
    <x v="1"/>
    <x v="1"/>
    <x v="0"/>
    <m/>
  </r>
  <r>
    <n v="32105"/>
    <x v="0"/>
    <x v="0"/>
    <x v="0"/>
    <x v="0"/>
    <x v="4"/>
    <x v="4"/>
    <x v="0"/>
    <x v="0"/>
    <s v="Tesseramento"/>
    <x v="1"/>
    <x v="0"/>
    <x v="0"/>
    <m/>
  </r>
  <r>
    <n v="75926"/>
    <x v="0"/>
    <x v="0"/>
    <x v="0"/>
    <x v="0"/>
    <x v="4"/>
    <x v="4"/>
    <x v="0"/>
    <x v="0"/>
    <s v="Tesseramento"/>
    <x v="1"/>
    <x v="3"/>
    <x v="0"/>
    <m/>
  </r>
  <r>
    <n v="108975"/>
    <x v="0"/>
    <x v="0"/>
    <x v="0"/>
    <x v="0"/>
    <x v="4"/>
    <x v="4"/>
    <x v="0"/>
    <x v="0"/>
    <s v="Tesseramento"/>
    <x v="1"/>
    <x v="1"/>
    <x v="0"/>
    <m/>
  </r>
  <r>
    <n v="75923"/>
    <x v="0"/>
    <x v="0"/>
    <x v="0"/>
    <x v="0"/>
    <x v="4"/>
    <x v="4"/>
    <x v="0"/>
    <x v="1"/>
    <s v="Tesseramento"/>
    <x v="1"/>
    <x v="3"/>
    <x v="0"/>
    <m/>
  </r>
  <r>
    <n v="202818"/>
    <x v="1"/>
    <x v="0"/>
    <x v="0"/>
    <x v="2"/>
    <x v="4"/>
    <x v="4"/>
    <x v="0"/>
    <x v="1"/>
    <s v="Tesseramento"/>
    <x v="1"/>
    <x v="5"/>
    <x v="0"/>
    <m/>
  </r>
  <r>
    <n v="21552"/>
    <x v="0"/>
    <x v="0"/>
    <x v="0"/>
    <x v="0"/>
    <x v="4"/>
    <x v="4"/>
    <x v="0"/>
    <x v="0"/>
    <s v="Tesseramento"/>
    <x v="1"/>
    <x v="4"/>
    <x v="0"/>
    <m/>
  </r>
  <r>
    <n v="109143"/>
    <x v="0"/>
    <x v="0"/>
    <x v="0"/>
    <x v="0"/>
    <x v="4"/>
    <x v="4"/>
    <x v="0"/>
    <x v="0"/>
    <s v="Tesseramento"/>
    <x v="1"/>
    <x v="1"/>
    <x v="0"/>
    <m/>
  </r>
  <r>
    <n v="36138"/>
    <x v="0"/>
    <x v="0"/>
    <x v="0"/>
    <x v="0"/>
    <x v="4"/>
    <x v="4"/>
    <x v="0"/>
    <x v="0"/>
    <s v="Tesseramento"/>
    <x v="1"/>
    <x v="3"/>
    <x v="0"/>
    <m/>
  </r>
  <r>
    <n v="2192"/>
    <x v="0"/>
    <x v="0"/>
    <x v="0"/>
    <x v="0"/>
    <x v="4"/>
    <x v="4"/>
    <x v="0"/>
    <x v="1"/>
    <s v="Tesseramento"/>
    <x v="1"/>
    <x v="1"/>
    <x v="0"/>
    <m/>
  </r>
  <r>
    <n v="42323"/>
    <x v="0"/>
    <x v="0"/>
    <x v="0"/>
    <x v="0"/>
    <x v="4"/>
    <x v="4"/>
    <x v="0"/>
    <x v="0"/>
    <s v="Tesseramento"/>
    <x v="1"/>
    <x v="1"/>
    <x v="0"/>
    <m/>
  </r>
  <r>
    <n v="2209"/>
    <x v="0"/>
    <x v="0"/>
    <x v="0"/>
    <x v="0"/>
    <x v="4"/>
    <x v="4"/>
    <x v="0"/>
    <x v="0"/>
    <s v="Tesseramento"/>
    <x v="1"/>
    <x v="1"/>
    <x v="0"/>
    <m/>
  </r>
  <r>
    <n v="56732"/>
    <x v="0"/>
    <x v="0"/>
    <x v="2"/>
    <x v="4"/>
    <x v="7"/>
    <x v="334"/>
    <x v="0"/>
    <x v="0"/>
    <s v="Tesseramento"/>
    <x v="1"/>
    <x v="4"/>
    <x v="0"/>
    <m/>
  </r>
  <r>
    <n v="108146"/>
    <x v="0"/>
    <x v="0"/>
    <x v="0"/>
    <x v="0"/>
    <x v="8"/>
    <x v="113"/>
    <x v="0"/>
    <x v="0"/>
    <s v="Tesseramento"/>
    <x v="0"/>
    <x v="0"/>
    <x v="0"/>
    <m/>
  </r>
  <r>
    <n v="103947"/>
    <x v="0"/>
    <x v="0"/>
    <x v="0"/>
    <x v="0"/>
    <x v="8"/>
    <x v="113"/>
    <x v="0"/>
    <x v="1"/>
    <s v="Tesseramento"/>
    <x v="0"/>
    <x v="4"/>
    <x v="0"/>
    <m/>
  </r>
  <r>
    <n v="101403"/>
    <x v="0"/>
    <x v="0"/>
    <x v="0"/>
    <x v="0"/>
    <x v="8"/>
    <x v="113"/>
    <x v="0"/>
    <x v="0"/>
    <s v="Tesseramento"/>
    <x v="0"/>
    <x v="4"/>
    <x v="0"/>
    <m/>
  </r>
  <r>
    <n v="97667"/>
    <x v="0"/>
    <x v="0"/>
    <x v="0"/>
    <x v="0"/>
    <x v="8"/>
    <x v="113"/>
    <x v="0"/>
    <x v="0"/>
    <s v="Tesseramento"/>
    <x v="0"/>
    <x v="3"/>
    <x v="0"/>
    <m/>
  </r>
  <r>
    <n v="29871"/>
    <x v="0"/>
    <x v="0"/>
    <x v="2"/>
    <x v="4"/>
    <x v="7"/>
    <x v="334"/>
    <x v="0"/>
    <x v="0"/>
    <s v="Tesseramento"/>
    <x v="1"/>
    <x v="4"/>
    <x v="0"/>
    <m/>
  </r>
  <r>
    <n v="101517"/>
    <x v="0"/>
    <x v="0"/>
    <x v="0"/>
    <x v="0"/>
    <x v="10"/>
    <x v="21"/>
    <x v="0"/>
    <x v="0"/>
    <s v="Tesseramento"/>
    <x v="1"/>
    <x v="1"/>
    <x v="0"/>
    <m/>
  </r>
  <r>
    <n v="63940"/>
    <x v="0"/>
    <x v="0"/>
    <x v="0"/>
    <x v="0"/>
    <x v="10"/>
    <x v="21"/>
    <x v="0"/>
    <x v="0"/>
    <s v="Tesseramento"/>
    <x v="1"/>
    <x v="0"/>
    <x v="0"/>
    <m/>
  </r>
  <r>
    <n v="77921"/>
    <x v="0"/>
    <x v="0"/>
    <x v="0"/>
    <x v="0"/>
    <x v="10"/>
    <x v="21"/>
    <x v="0"/>
    <x v="0"/>
    <s v="Tesseramento"/>
    <x v="1"/>
    <x v="4"/>
    <x v="0"/>
    <m/>
  </r>
  <r>
    <n v="55364"/>
    <x v="0"/>
    <x v="0"/>
    <x v="0"/>
    <x v="0"/>
    <x v="10"/>
    <x v="21"/>
    <x v="0"/>
    <x v="0"/>
    <s v="Tesseramento"/>
    <x v="1"/>
    <x v="4"/>
    <x v="0"/>
    <m/>
  </r>
  <r>
    <n v="183121"/>
    <x v="0"/>
    <x v="0"/>
    <x v="0"/>
    <x v="1"/>
    <x v="11"/>
    <x v="302"/>
    <x v="0"/>
    <x v="0"/>
    <s v="Tesseramento"/>
    <x v="1"/>
    <x v="0"/>
    <x v="0"/>
    <m/>
  </r>
  <r>
    <n v="63944"/>
    <x v="0"/>
    <x v="0"/>
    <x v="0"/>
    <x v="0"/>
    <x v="10"/>
    <x v="21"/>
    <x v="0"/>
    <x v="0"/>
    <s v="Tesseramento"/>
    <x v="1"/>
    <x v="3"/>
    <x v="0"/>
    <m/>
  </r>
  <r>
    <n v="159690"/>
    <x v="0"/>
    <x v="0"/>
    <x v="0"/>
    <x v="0"/>
    <x v="10"/>
    <x v="21"/>
    <x v="0"/>
    <x v="0"/>
    <s v="Tesseramento"/>
    <x v="1"/>
    <x v="4"/>
    <x v="0"/>
    <m/>
  </r>
  <r>
    <n v="63946"/>
    <x v="0"/>
    <x v="0"/>
    <x v="0"/>
    <x v="0"/>
    <x v="10"/>
    <x v="21"/>
    <x v="0"/>
    <x v="0"/>
    <s v="Tesseramento"/>
    <x v="1"/>
    <x v="4"/>
    <x v="0"/>
    <m/>
  </r>
  <r>
    <n v="33940"/>
    <x v="0"/>
    <x v="0"/>
    <x v="0"/>
    <x v="0"/>
    <x v="10"/>
    <x v="21"/>
    <x v="0"/>
    <x v="0"/>
    <s v="Tesseramento"/>
    <x v="1"/>
    <x v="3"/>
    <x v="0"/>
    <m/>
  </r>
  <r>
    <n v="162879"/>
    <x v="0"/>
    <x v="0"/>
    <x v="0"/>
    <x v="0"/>
    <x v="10"/>
    <x v="21"/>
    <x v="0"/>
    <x v="0"/>
    <s v="Tesseramento"/>
    <x v="1"/>
    <x v="4"/>
    <x v="0"/>
    <m/>
  </r>
  <r>
    <n v="145807"/>
    <x v="0"/>
    <x v="0"/>
    <x v="0"/>
    <x v="0"/>
    <x v="10"/>
    <x v="21"/>
    <x v="0"/>
    <x v="0"/>
    <s v="Tesseramento"/>
    <x v="1"/>
    <x v="4"/>
    <x v="0"/>
    <m/>
  </r>
  <r>
    <n v="125509"/>
    <x v="0"/>
    <x v="0"/>
    <x v="0"/>
    <x v="0"/>
    <x v="10"/>
    <x v="21"/>
    <x v="0"/>
    <x v="0"/>
    <s v="Tesseramento"/>
    <x v="1"/>
    <x v="0"/>
    <x v="0"/>
    <m/>
  </r>
  <r>
    <n v="138529"/>
    <x v="0"/>
    <x v="0"/>
    <x v="0"/>
    <x v="4"/>
    <x v="1"/>
    <x v="1"/>
    <x v="0"/>
    <x v="0"/>
    <s v="Tesseramento"/>
    <x v="0"/>
    <x v="4"/>
    <x v="0"/>
    <m/>
  </r>
  <r>
    <n v="224457"/>
    <x v="0"/>
    <x v="1"/>
    <x v="2"/>
    <x v="1"/>
    <x v="4"/>
    <x v="338"/>
    <x v="0"/>
    <x v="0"/>
    <s v="Tesseramento"/>
    <x v="1"/>
    <x v="0"/>
    <x v="0"/>
    <m/>
  </r>
  <r>
    <n v="224456"/>
    <x v="0"/>
    <x v="1"/>
    <x v="2"/>
    <x v="1"/>
    <x v="4"/>
    <x v="338"/>
    <x v="0"/>
    <x v="1"/>
    <s v="Tesseramento"/>
    <x v="1"/>
    <x v="0"/>
    <x v="0"/>
    <m/>
  </r>
  <r>
    <n v="90719"/>
    <x v="0"/>
    <x v="0"/>
    <x v="0"/>
    <x v="0"/>
    <x v="2"/>
    <x v="79"/>
    <x v="0"/>
    <x v="0"/>
    <s v="Tesseramento"/>
    <x v="1"/>
    <x v="3"/>
    <x v="0"/>
    <m/>
  </r>
  <r>
    <n v="204655"/>
    <x v="0"/>
    <x v="0"/>
    <x v="0"/>
    <x v="0"/>
    <x v="4"/>
    <x v="88"/>
    <x v="0"/>
    <x v="0"/>
    <s v="Tesseramento"/>
    <x v="1"/>
    <x v="0"/>
    <x v="0"/>
    <m/>
  </r>
  <r>
    <n v="214141"/>
    <x v="0"/>
    <x v="0"/>
    <x v="0"/>
    <x v="0"/>
    <x v="2"/>
    <x v="79"/>
    <x v="0"/>
    <x v="0"/>
    <s v="Tesseramento"/>
    <x v="1"/>
    <x v="1"/>
    <x v="0"/>
    <m/>
  </r>
  <r>
    <n v="214142"/>
    <x v="0"/>
    <x v="0"/>
    <x v="0"/>
    <x v="0"/>
    <x v="2"/>
    <x v="79"/>
    <x v="0"/>
    <x v="0"/>
    <s v="Tesseramento"/>
    <x v="1"/>
    <x v="3"/>
    <x v="0"/>
    <m/>
  </r>
  <r>
    <n v="227580"/>
    <x v="0"/>
    <x v="0"/>
    <x v="0"/>
    <x v="0"/>
    <x v="2"/>
    <x v="79"/>
    <x v="0"/>
    <x v="1"/>
    <s v="Tesseramento"/>
    <x v="1"/>
    <x v="3"/>
    <x v="0"/>
    <m/>
  </r>
  <r>
    <n v="125268"/>
    <x v="0"/>
    <x v="0"/>
    <x v="0"/>
    <x v="0"/>
    <x v="2"/>
    <x v="79"/>
    <x v="0"/>
    <x v="0"/>
    <s v="Tesseramento"/>
    <x v="1"/>
    <x v="3"/>
    <x v="0"/>
    <m/>
  </r>
  <r>
    <n v="159919"/>
    <x v="0"/>
    <x v="0"/>
    <x v="0"/>
    <x v="0"/>
    <x v="2"/>
    <x v="79"/>
    <x v="0"/>
    <x v="0"/>
    <s v="Tesseramento"/>
    <x v="1"/>
    <x v="0"/>
    <x v="0"/>
    <m/>
  </r>
  <r>
    <n v="33539"/>
    <x v="0"/>
    <x v="0"/>
    <x v="0"/>
    <x v="0"/>
    <x v="2"/>
    <x v="79"/>
    <x v="0"/>
    <x v="0"/>
    <s v="Tesseramento"/>
    <x v="1"/>
    <x v="0"/>
    <x v="0"/>
    <m/>
  </r>
  <r>
    <n v="3955"/>
    <x v="0"/>
    <x v="0"/>
    <x v="0"/>
    <x v="0"/>
    <x v="2"/>
    <x v="79"/>
    <x v="0"/>
    <x v="0"/>
    <s v="Tesseramento"/>
    <x v="1"/>
    <x v="4"/>
    <x v="0"/>
    <m/>
  </r>
  <r>
    <n v="126719"/>
    <x v="0"/>
    <x v="0"/>
    <x v="0"/>
    <x v="0"/>
    <x v="14"/>
    <x v="386"/>
    <x v="0"/>
    <x v="0"/>
    <s v="Tesseramento"/>
    <x v="1"/>
    <x v="0"/>
    <x v="0"/>
    <m/>
  </r>
  <r>
    <n v="229294"/>
    <x v="0"/>
    <x v="0"/>
    <x v="0"/>
    <x v="1"/>
    <x v="14"/>
    <x v="386"/>
    <x v="0"/>
    <x v="0"/>
    <s v="Tesseramento"/>
    <x v="1"/>
    <x v="0"/>
    <x v="0"/>
    <m/>
  </r>
  <r>
    <n v="189677"/>
    <x v="0"/>
    <x v="0"/>
    <x v="0"/>
    <x v="0"/>
    <x v="11"/>
    <x v="345"/>
    <x v="0"/>
    <x v="0"/>
    <s v="Tesseramento"/>
    <x v="0"/>
    <x v="1"/>
    <x v="0"/>
    <m/>
  </r>
  <r>
    <n v="189879"/>
    <x v="0"/>
    <x v="0"/>
    <x v="0"/>
    <x v="1"/>
    <x v="11"/>
    <x v="345"/>
    <x v="0"/>
    <x v="0"/>
    <s v="Tesseramento"/>
    <x v="0"/>
    <x v="3"/>
    <x v="0"/>
    <m/>
  </r>
  <r>
    <n v="61943"/>
    <x v="0"/>
    <x v="0"/>
    <x v="0"/>
    <x v="0"/>
    <x v="12"/>
    <x v="314"/>
    <x v="0"/>
    <x v="1"/>
    <s v="Tesseramento"/>
    <x v="0"/>
    <x v="3"/>
    <x v="0"/>
    <m/>
  </r>
  <r>
    <n v="93878"/>
    <x v="0"/>
    <x v="0"/>
    <x v="0"/>
    <x v="0"/>
    <x v="11"/>
    <x v="280"/>
    <x v="0"/>
    <x v="0"/>
    <s v="Tesseramento"/>
    <x v="0"/>
    <x v="4"/>
    <x v="0"/>
    <m/>
  </r>
  <r>
    <n v="229930"/>
    <x v="0"/>
    <x v="0"/>
    <x v="0"/>
    <x v="0"/>
    <x v="11"/>
    <x v="365"/>
    <x v="0"/>
    <x v="0"/>
    <s v="Tesseramento"/>
    <x v="1"/>
    <x v="1"/>
    <x v="0"/>
    <m/>
  </r>
  <r>
    <n v="226496"/>
    <x v="0"/>
    <x v="0"/>
    <x v="0"/>
    <x v="3"/>
    <x v="7"/>
    <x v="44"/>
    <x v="0"/>
    <x v="0"/>
    <s v="Tesseramento"/>
    <x v="1"/>
    <x v="1"/>
    <x v="0"/>
    <m/>
  </r>
  <r>
    <n v="235344"/>
    <x v="0"/>
    <x v="0"/>
    <x v="1"/>
    <x v="1"/>
    <x v="0"/>
    <x v="378"/>
    <x v="0"/>
    <x v="0"/>
    <s v="Tesseramento"/>
    <x v="0"/>
    <x v="0"/>
    <x v="0"/>
    <m/>
  </r>
  <r>
    <n v="10822"/>
    <x v="0"/>
    <x v="0"/>
    <x v="0"/>
    <x v="0"/>
    <x v="4"/>
    <x v="4"/>
    <x v="0"/>
    <x v="1"/>
    <s v="Tesseramento"/>
    <x v="1"/>
    <x v="4"/>
    <x v="0"/>
    <m/>
  </r>
  <r>
    <n v="213945"/>
    <x v="0"/>
    <x v="0"/>
    <x v="0"/>
    <x v="0"/>
    <x v="3"/>
    <x v="8"/>
    <x v="0"/>
    <x v="0"/>
    <s v="Tesseramento"/>
    <x v="0"/>
    <x v="0"/>
    <x v="0"/>
    <m/>
  </r>
  <r>
    <n v="28590"/>
    <x v="0"/>
    <x v="0"/>
    <x v="0"/>
    <x v="0"/>
    <x v="4"/>
    <x v="125"/>
    <x v="0"/>
    <x v="0"/>
    <s v="Tesseramento"/>
    <x v="1"/>
    <x v="4"/>
    <x v="0"/>
    <m/>
  </r>
  <r>
    <n v="140699"/>
    <x v="0"/>
    <x v="0"/>
    <x v="0"/>
    <x v="0"/>
    <x v="4"/>
    <x v="125"/>
    <x v="0"/>
    <x v="0"/>
    <s v="Tesseramento"/>
    <x v="1"/>
    <x v="4"/>
    <x v="0"/>
    <m/>
  </r>
  <r>
    <n v="16496"/>
    <x v="0"/>
    <x v="0"/>
    <x v="0"/>
    <x v="0"/>
    <x v="4"/>
    <x v="125"/>
    <x v="0"/>
    <x v="0"/>
    <s v="Tesseramento"/>
    <x v="1"/>
    <x v="0"/>
    <x v="0"/>
    <m/>
  </r>
  <r>
    <n v="150767"/>
    <x v="0"/>
    <x v="0"/>
    <x v="0"/>
    <x v="0"/>
    <x v="4"/>
    <x v="125"/>
    <x v="0"/>
    <x v="0"/>
    <s v="Tesseramento"/>
    <x v="1"/>
    <x v="4"/>
    <x v="0"/>
    <m/>
  </r>
  <r>
    <n v="231640"/>
    <x v="0"/>
    <x v="0"/>
    <x v="0"/>
    <x v="2"/>
    <x v="7"/>
    <x v="45"/>
    <x v="0"/>
    <x v="0"/>
    <s v="Tesseramento"/>
    <x v="1"/>
    <x v="0"/>
    <x v="0"/>
    <m/>
  </r>
  <r>
    <n v="63539"/>
    <x v="0"/>
    <x v="0"/>
    <x v="0"/>
    <x v="0"/>
    <x v="7"/>
    <x v="45"/>
    <x v="0"/>
    <x v="0"/>
    <s v="Tesseramento"/>
    <x v="1"/>
    <x v="0"/>
    <x v="0"/>
    <m/>
  </r>
  <r>
    <n v="81223"/>
    <x v="0"/>
    <x v="0"/>
    <x v="0"/>
    <x v="0"/>
    <x v="8"/>
    <x v="92"/>
    <x v="0"/>
    <x v="0"/>
    <s v="Tesseramento"/>
    <x v="1"/>
    <x v="0"/>
    <x v="0"/>
    <m/>
  </r>
  <r>
    <n v="204010"/>
    <x v="0"/>
    <x v="0"/>
    <x v="0"/>
    <x v="1"/>
    <x v="8"/>
    <x v="92"/>
    <x v="0"/>
    <x v="0"/>
    <s v="Tesseramento"/>
    <x v="1"/>
    <x v="4"/>
    <x v="0"/>
    <m/>
  </r>
  <r>
    <n v="8114"/>
    <x v="0"/>
    <x v="0"/>
    <x v="0"/>
    <x v="0"/>
    <x v="8"/>
    <x v="92"/>
    <x v="0"/>
    <x v="0"/>
    <s v="Tesseramento"/>
    <x v="1"/>
    <x v="3"/>
    <x v="0"/>
    <m/>
  </r>
  <r>
    <n v="180006"/>
    <x v="0"/>
    <x v="0"/>
    <x v="0"/>
    <x v="0"/>
    <x v="8"/>
    <x v="92"/>
    <x v="0"/>
    <x v="0"/>
    <s v="Tesseramento"/>
    <x v="1"/>
    <x v="0"/>
    <x v="0"/>
    <m/>
  </r>
  <r>
    <n v="132695"/>
    <x v="0"/>
    <x v="0"/>
    <x v="0"/>
    <x v="0"/>
    <x v="8"/>
    <x v="92"/>
    <x v="0"/>
    <x v="0"/>
    <s v="Tesseramento"/>
    <x v="1"/>
    <x v="0"/>
    <x v="0"/>
    <m/>
  </r>
  <r>
    <n v="187843"/>
    <x v="0"/>
    <x v="0"/>
    <x v="0"/>
    <x v="0"/>
    <x v="8"/>
    <x v="92"/>
    <x v="0"/>
    <x v="0"/>
    <s v="Tesseramento"/>
    <x v="1"/>
    <x v="0"/>
    <x v="0"/>
    <m/>
  </r>
  <r>
    <n v="8572"/>
    <x v="0"/>
    <x v="0"/>
    <x v="0"/>
    <x v="0"/>
    <x v="8"/>
    <x v="92"/>
    <x v="0"/>
    <x v="0"/>
    <s v="Tesseramento"/>
    <x v="1"/>
    <x v="0"/>
    <x v="0"/>
    <m/>
  </r>
  <r>
    <n v="127803"/>
    <x v="0"/>
    <x v="0"/>
    <x v="0"/>
    <x v="0"/>
    <x v="8"/>
    <x v="92"/>
    <x v="0"/>
    <x v="0"/>
    <s v="Tesseramento"/>
    <x v="1"/>
    <x v="0"/>
    <x v="0"/>
    <m/>
  </r>
  <r>
    <n v="60699"/>
    <x v="0"/>
    <x v="0"/>
    <x v="0"/>
    <x v="0"/>
    <x v="8"/>
    <x v="92"/>
    <x v="0"/>
    <x v="0"/>
    <s v="Tesseramento"/>
    <x v="1"/>
    <x v="4"/>
    <x v="0"/>
    <m/>
  </r>
  <r>
    <n v="175015"/>
    <x v="0"/>
    <x v="0"/>
    <x v="0"/>
    <x v="0"/>
    <x v="7"/>
    <x v="45"/>
    <x v="0"/>
    <x v="1"/>
    <s v="Tesseramento"/>
    <x v="1"/>
    <x v="4"/>
    <x v="0"/>
    <m/>
  </r>
  <r>
    <n v="96666"/>
    <x v="0"/>
    <x v="0"/>
    <x v="0"/>
    <x v="0"/>
    <x v="11"/>
    <x v="82"/>
    <x v="0"/>
    <x v="1"/>
    <s v="Tesseramento"/>
    <x v="0"/>
    <x v="0"/>
    <x v="0"/>
    <m/>
  </r>
  <r>
    <n v="199887"/>
    <x v="0"/>
    <x v="1"/>
    <x v="0"/>
    <x v="0"/>
    <x v="11"/>
    <x v="82"/>
    <x v="0"/>
    <x v="1"/>
    <s v="Tesseramento"/>
    <x v="0"/>
    <x v="0"/>
    <x v="0"/>
    <m/>
  </r>
  <r>
    <n v="192023"/>
    <x v="0"/>
    <x v="0"/>
    <x v="0"/>
    <x v="0"/>
    <x v="11"/>
    <x v="82"/>
    <x v="0"/>
    <x v="0"/>
    <s v="Tesseramento"/>
    <x v="0"/>
    <x v="0"/>
    <x v="0"/>
    <m/>
  </r>
  <r>
    <n v="153993"/>
    <x v="0"/>
    <x v="0"/>
    <x v="0"/>
    <x v="0"/>
    <x v="11"/>
    <x v="82"/>
    <x v="0"/>
    <x v="0"/>
    <s v="Tesseramento"/>
    <x v="0"/>
    <x v="0"/>
    <x v="0"/>
    <m/>
  </r>
  <r>
    <n v="112502"/>
    <x v="0"/>
    <x v="0"/>
    <x v="0"/>
    <x v="0"/>
    <x v="11"/>
    <x v="82"/>
    <x v="0"/>
    <x v="0"/>
    <s v="Tesseramento"/>
    <x v="0"/>
    <x v="1"/>
    <x v="0"/>
    <m/>
  </r>
  <r>
    <n v="112501"/>
    <x v="0"/>
    <x v="0"/>
    <x v="0"/>
    <x v="0"/>
    <x v="11"/>
    <x v="82"/>
    <x v="0"/>
    <x v="0"/>
    <s v="Tesseramento"/>
    <x v="0"/>
    <x v="3"/>
    <x v="0"/>
    <m/>
  </r>
  <r>
    <n v="206197"/>
    <x v="0"/>
    <x v="0"/>
    <x v="0"/>
    <x v="1"/>
    <x v="11"/>
    <x v="82"/>
    <x v="0"/>
    <x v="0"/>
    <s v="Tesseramento"/>
    <x v="0"/>
    <x v="0"/>
    <x v="0"/>
    <m/>
  </r>
  <r>
    <n v="99654"/>
    <x v="0"/>
    <x v="0"/>
    <x v="0"/>
    <x v="0"/>
    <x v="4"/>
    <x v="166"/>
    <x v="0"/>
    <x v="1"/>
    <s v="Tesseramento"/>
    <x v="1"/>
    <x v="4"/>
    <x v="0"/>
    <m/>
  </r>
  <r>
    <n v="59600"/>
    <x v="0"/>
    <x v="0"/>
    <x v="0"/>
    <x v="0"/>
    <x v="4"/>
    <x v="166"/>
    <x v="0"/>
    <x v="1"/>
    <s v="Tesseramento"/>
    <x v="1"/>
    <x v="4"/>
    <x v="0"/>
    <m/>
  </r>
  <r>
    <n v="185313"/>
    <x v="0"/>
    <x v="0"/>
    <x v="0"/>
    <x v="1"/>
    <x v="7"/>
    <x v="210"/>
    <x v="0"/>
    <x v="0"/>
    <s v="Tesseramento"/>
    <x v="0"/>
    <x v="3"/>
    <x v="0"/>
    <m/>
  </r>
  <r>
    <n v="214130"/>
    <x v="0"/>
    <x v="0"/>
    <x v="0"/>
    <x v="1"/>
    <x v="7"/>
    <x v="210"/>
    <x v="0"/>
    <x v="0"/>
    <s v="Tesseramento"/>
    <x v="0"/>
    <x v="0"/>
    <x v="0"/>
    <m/>
  </r>
  <r>
    <n v="173605"/>
    <x v="0"/>
    <x v="0"/>
    <x v="0"/>
    <x v="0"/>
    <x v="7"/>
    <x v="210"/>
    <x v="0"/>
    <x v="1"/>
    <s v="Tesseramento"/>
    <x v="0"/>
    <x v="3"/>
    <x v="0"/>
    <m/>
  </r>
  <r>
    <n v="146899"/>
    <x v="0"/>
    <x v="0"/>
    <x v="0"/>
    <x v="0"/>
    <x v="7"/>
    <x v="210"/>
    <x v="0"/>
    <x v="0"/>
    <s v="Tesseramento"/>
    <x v="0"/>
    <x v="0"/>
    <x v="0"/>
    <m/>
  </r>
  <r>
    <n v="91518"/>
    <x v="0"/>
    <x v="0"/>
    <x v="0"/>
    <x v="0"/>
    <x v="2"/>
    <x v="313"/>
    <x v="0"/>
    <x v="0"/>
    <s v="Tesseramento"/>
    <x v="1"/>
    <x v="0"/>
    <x v="0"/>
    <m/>
  </r>
  <r>
    <n v="7419"/>
    <x v="0"/>
    <x v="0"/>
    <x v="0"/>
    <x v="0"/>
    <x v="9"/>
    <x v="19"/>
    <x v="0"/>
    <x v="1"/>
    <s v="Tesseramento"/>
    <x v="1"/>
    <x v="4"/>
    <x v="0"/>
    <m/>
  </r>
  <r>
    <n v="7468"/>
    <x v="0"/>
    <x v="0"/>
    <x v="0"/>
    <x v="0"/>
    <x v="9"/>
    <x v="19"/>
    <x v="0"/>
    <x v="0"/>
    <s v="Tesseramento"/>
    <x v="1"/>
    <x v="4"/>
    <x v="0"/>
    <m/>
  </r>
  <r>
    <n v="7467"/>
    <x v="0"/>
    <x v="0"/>
    <x v="0"/>
    <x v="0"/>
    <x v="9"/>
    <x v="19"/>
    <x v="0"/>
    <x v="1"/>
    <s v="Tesseramento"/>
    <x v="1"/>
    <x v="4"/>
    <x v="0"/>
    <m/>
  </r>
  <r>
    <n v="114719"/>
    <x v="0"/>
    <x v="0"/>
    <x v="0"/>
    <x v="0"/>
    <x v="9"/>
    <x v="19"/>
    <x v="0"/>
    <x v="0"/>
    <s v="Tesseramento"/>
    <x v="1"/>
    <x v="4"/>
    <x v="0"/>
    <m/>
  </r>
  <r>
    <n v="114718"/>
    <x v="0"/>
    <x v="0"/>
    <x v="0"/>
    <x v="0"/>
    <x v="9"/>
    <x v="19"/>
    <x v="0"/>
    <x v="1"/>
    <s v="Tesseramento"/>
    <x v="1"/>
    <x v="4"/>
    <x v="0"/>
    <m/>
  </r>
  <r>
    <n v="64191"/>
    <x v="0"/>
    <x v="0"/>
    <x v="0"/>
    <x v="0"/>
    <x v="7"/>
    <x v="51"/>
    <x v="0"/>
    <x v="0"/>
    <s v="Tesseramento"/>
    <x v="1"/>
    <x v="1"/>
    <x v="0"/>
    <m/>
  </r>
  <r>
    <n v="62047"/>
    <x v="0"/>
    <x v="0"/>
    <x v="0"/>
    <x v="0"/>
    <x v="7"/>
    <x v="51"/>
    <x v="0"/>
    <x v="0"/>
    <s v="Tesseramento"/>
    <x v="1"/>
    <x v="1"/>
    <x v="0"/>
    <m/>
  </r>
  <r>
    <n v="56331"/>
    <x v="0"/>
    <x v="0"/>
    <x v="0"/>
    <x v="0"/>
    <x v="7"/>
    <x v="51"/>
    <x v="0"/>
    <x v="0"/>
    <s v="Tesseramento"/>
    <x v="1"/>
    <x v="3"/>
    <x v="0"/>
    <m/>
  </r>
  <r>
    <n v="11542"/>
    <x v="0"/>
    <x v="0"/>
    <x v="0"/>
    <x v="0"/>
    <x v="7"/>
    <x v="30"/>
    <x v="0"/>
    <x v="0"/>
    <s v="Tesseramento"/>
    <x v="1"/>
    <x v="4"/>
    <x v="0"/>
    <m/>
  </r>
  <r>
    <n v="56334"/>
    <x v="0"/>
    <x v="0"/>
    <x v="0"/>
    <x v="0"/>
    <x v="7"/>
    <x v="51"/>
    <x v="0"/>
    <x v="1"/>
    <s v="Tesseramento"/>
    <x v="1"/>
    <x v="0"/>
    <x v="0"/>
    <m/>
  </r>
  <r>
    <n v="117484"/>
    <x v="0"/>
    <x v="0"/>
    <x v="0"/>
    <x v="1"/>
    <x v="7"/>
    <x v="30"/>
    <x v="0"/>
    <x v="0"/>
    <s v="Tesseramento"/>
    <x v="1"/>
    <x v="4"/>
    <x v="0"/>
    <m/>
  </r>
  <r>
    <n v="2893"/>
    <x v="0"/>
    <x v="0"/>
    <x v="0"/>
    <x v="1"/>
    <x v="7"/>
    <x v="30"/>
    <x v="0"/>
    <x v="1"/>
    <s v="Tesseramento"/>
    <x v="1"/>
    <x v="3"/>
    <x v="0"/>
    <m/>
  </r>
  <r>
    <n v="126752"/>
    <x v="0"/>
    <x v="0"/>
    <x v="0"/>
    <x v="0"/>
    <x v="7"/>
    <x v="30"/>
    <x v="0"/>
    <x v="0"/>
    <s v="Tesseramento"/>
    <x v="1"/>
    <x v="4"/>
    <x v="0"/>
    <m/>
  </r>
  <r>
    <n v="64113"/>
    <x v="0"/>
    <x v="0"/>
    <x v="0"/>
    <x v="0"/>
    <x v="7"/>
    <x v="30"/>
    <x v="0"/>
    <x v="1"/>
    <s v="Tesseramento"/>
    <x v="1"/>
    <x v="4"/>
    <x v="0"/>
    <m/>
  </r>
  <r>
    <n v="64112"/>
    <x v="0"/>
    <x v="0"/>
    <x v="0"/>
    <x v="0"/>
    <x v="7"/>
    <x v="30"/>
    <x v="0"/>
    <x v="0"/>
    <s v="Tesseramento"/>
    <x v="1"/>
    <x v="4"/>
    <x v="0"/>
    <m/>
  </r>
  <r>
    <n v="170889"/>
    <x v="0"/>
    <x v="0"/>
    <x v="0"/>
    <x v="0"/>
    <x v="7"/>
    <x v="30"/>
    <x v="0"/>
    <x v="0"/>
    <s v="Tesseramento"/>
    <x v="1"/>
    <x v="0"/>
    <x v="0"/>
    <m/>
  </r>
  <r>
    <n v="109658"/>
    <x v="0"/>
    <x v="0"/>
    <x v="0"/>
    <x v="0"/>
    <x v="7"/>
    <x v="30"/>
    <x v="0"/>
    <x v="1"/>
    <s v="Tesseramento"/>
    <x v="1"/>
    <x v="1"/>
    <x v="0"/>
    <m/>
  </r>
  <r>
    <n v="177"/>
    <x v="0"/>
    <x v="0"/>
    <x v="0"/>
    <x v="0"/>
    <x v="7"/>
    <x v="30"/>
    <x v="0"/>
    <x v="1"/>
    <s v="Tesseramento"/>
    <x v="1"/>
    <x v="4"/>
    <x v="0"/>
    <m/>
  </r>
  <r>
    <n v="41175"/>
    <x v="0"/>
    <x v="0"/>
    <x v="0"/>
    <x v="0"/>
    <x v="7"/>
    <x v="30"/>
    <x v="0"/>
    <x v="0"/>
    <s v="Tesseramento"/>
    <x v="1"/>
    <x v="4"/>
    <x v="0"/>
    <m/>
  </r>
  <r>
    <n v="2894"/>
    <x v="0"/>
    <x v="0"/>
    <x v="0"/>
    <x v="2"/>
    <x v="7"/>
    <x v="30"/>
    <x v="0"/>
    <x v="1"/>
    <s v="Tesseramento"/>
    <x v="1"/>
    <x v="1"/>
    <x v="0"/>
    <m/>
  </r>
  <r>
    <n v="11559"/>
    <x v="0"/>
    <x v="0"/>
    <x v="0"/>
    <x v="0"/>
    <x v="7"/>
    <x v="30"/>
    <x v="0"/>
    <x v="0"/>
    <s v="Tesseramento"/>
    <x v="1"/>
    <x v="4"/>
    <x v="0"/>
    <m/>
  </r>
  <r>
    <n v="11568"/>
    <x v="0"/>
    <x v="0"/>
    <x v="0"/>
    <x v="0"/>
    <x v="7"/>
    <x v="30"/>
    <x v="0"/>
    <x v="1"/>
    <s v="Tesseramento"/>
    <x v="1"/>
    <x v="4"/>
    <x v="0"/>
    <m/>
  </r>
  <r>
    <n v="11567"/>
    <x v="0"/>
    <x v="0"/>
    <x v="0"/>
    <x v="0"/>
    <x v="7"/>
    <x v="30"/>
    <x v="0"/>
    <x v="0"/>
    <s v="Tesseramento"/>
    <x v="1"/>
    <x v="4"/>
    <x v="0"/>
    <m/>
  </r>
  <r>
    <n v="71651"/>
    <x v="0"/>
    <x v="0"/>
    <x v="0"/>
    <x v="2"/>
    <x v="7"/>
    <x v="30"/>
    <x v="0"/>
    <x v="1"/>
    <s v="Tesseramento"/>
    <x v="1"/>
    <x v="4"/>
    <x v="0"/>
    <m/>
  </r>
  <r>
    <n v="11573"/>
    <x v="0"/>
    <x v="0"/>
    <x v="0"/>
    <x v="2"/>
    <x v="7"/>
    <x v="30"/>
    <x v="0"/>
    <x v="1"/>
    <s v="Tesseramento"/>
    <x v="1"/>
    <x v="4"/>
    <x v="0"/>
    <m/>
  </r>
  <r>
    <n v="88188"/>
    <x v="0"/>
    <x v="0"/>
    <x v="0"/>
    <x v="0"/>
    <x v="7"/>
    <x v="30"/>
    <x v="0"/>
    <x v="0"/>
    <s v="Tesseramento"/>
    <x v="1"/>
    <x v="3"/>
    <x v="0"/>
    <m/>
  </r>
  <r>
    <n v="11576"/>
    <x v="0"/>
    <x v="0"/>
    <x v="0"/>
    <x v="0"/>
    <x v="7"/>
    <x v="30"/>
    <x v="0"/>
    <x v="0"/>
    <s v="Tesseramento"/>
    <x v="1"/>
    <x v="4"/>
    <x v="0"/>
    <m/>
  </r>
  <r>
    <n v="101722"/>
    <x v="0"/>
    <x v="0"/>
    <x v="0"/>
    <x v="1"/>
    <x v="7"/>
    <x v="30"/>
    <x v="0"/>
    <x v="1"/>
    <s v="Tesseramento"/>
    <x v="1"/>
    <x v="4"/>
    <x v="0"/>
    <m/>
  </r>
  <r>
    <n v="11580"/>
    <x v="0"/>
    <x v="0"/>
    <x v="0"/>
    <x v="0"/>
    <x v="7"/>
    <x v="30"/>
    <x v="0"/>
    <x v="1"/>
    <s v="Tesseramento"/>
    <x v="1"/>
    <x v="4"/>
    <x v="0"/>
    <m/>
  </r>
  <r>
    <n v="69137"/>
    <x v="0"/>
    <x v="0"/>
    <x v="0"/>
    <x v="0"/>
    <x v="7"/>
    <x v="30"/>
    <x v="0"/>
    <x v="0"/>
    <s v="Tesseramento"/>
    <x v="1"/>
    <x v="1"/>
    <x v="0"/>
    <m/>
  </r>
  <r>
    <n v="62222"/>
    <x v="0"/>
    <x v="0"/>
    <x v="0"/>
    <x v="0"/>
    <x v="7"/>
    <x v="30"/>
    <x v="0"/>
    <x v="0"/>
    <s v="Tesseramento"/>
    <x v="1"/>
    <x v="1"/>
    <x v="0"/>
    <m/>
  </r>
  <r>
    <n v="35831"/>
    <x v="0"/>
    <x v="0"/>
    <x v="0"/>
    <x v="0"/>
    <x v="7"/>
    <x v="30"/>
    <x v="0"/>
    <x v="0"/>
    <s v="Tesseramento"/>
    <x v="1"/>
    <x v="3"/>
    <x v="0"/>
    <m/>
  </r>
  <r>
    <n v="11582"/>
    <x v="0"/>
    <x v="0"/>
    <x v="0"/>
    <x v="1"/>
    <x v="7"/>
    <x v="30"/>
    <x v="0"/>
    <x v="1"/>
    <s v="Tesseramento"/>
    <x v="1"/>
    <x v="4"/>
    <x v="0"/>
    <m/>
  </r>
  <r>
    <n v="82225"/>
    <x v="0"/>
    <x v="0"/>
    <x v="0"/>
    <x v="0"/>
    <x v="7"/>
    <x v="30"/>
    <x v="0"/>
    <x v="1"/>
    <s v="Tesseramento"/>
    <x v="1"/>
    <x v="4"/>
    <x v="0"/>
    <m/>
  </r>
  <r>
    <n v="110429"/>
    <x v="0"/>
    <x v="0"/>
    <x v="0"/>
    <x v="0"/>
    <x v="7"/>
    <x v="30"/>
    <x v="0"/>
    <x v="0"/>
    <s v="Tesseramento"/>
    <x v="1"/>
    <x v="1"/>
    <x v="0"/>
    <m/>
  </r>
  <r>
    <n v="71309"/>
    <x v="0"/>
    <x v="0"/>
    <x v="0"/>
    <x v="0"/>
    <x v="7"/>
    <x v="30"/>
    <x v="0"/>
    <x v="0"/>
    <s v="Tesseramento"/>
    <x v="1"/>
    <x v="0"/>
    <x v="0"/>
    <m/>
  </r>
  <r>
    <n v="16920"/>
    <x v="0"/>
    <x v="0"/>
    <x v="0"/>
    <x v="0"/>
    <x v="7"/>
    <x v="30"/>
    <x v="0"/>
    <x v="0"/>
    <s v="Tesseramento"/>
    <x v="1"/>
    <x v="4"/>
    <x v="0"/>
    <m/>
  </r>
  <r>
    <n v="206420"/>
    <x v="0"/>
    <x v="0"/>
    <x v="0"/>
    <x v="1"/>
    <x v="7"/>
    <x v="30"/>
    <x v="0"/>
    <x v="1"/>
    <s v="Tesseramento"/>
    <x v="1"/>
    <x v="3"/>
    <x v="0"/>
    <m/>
  </r>
  <r>
    <n v="7600"/>
    <x v="0"/>
    <x v="0"/>
    <x v="0"/>
    <x v="0"/>
    <x v="7"/>
    <x v="30"/>
    <x v="0"/>
    <x v="0"/>
    <s v="Tesseramento"/>
    <x v="1"/>
    <x v="0"/>
    <x v="0"/>
    <m/>
  </r>
  <r>
    <n v="54780"/>
    <x v="0"/>
    <x v="0"/>
    <x v="0"/>
    <x v="0"/>
    <x v="7"/>
    <x v="30"/>
    <x v="0"/>
    <x v="0"/>
    <s v="Tesseramento"/>
    <x v="1"/>
    <x v="1"/>
    <x v="0"/>
    <m/>
  </r>
  <r>
    <n v="7601"/>
    <x v="0"/>
    <x v="0"/>
    <x v="0"/>
    <x v="0"/>
    <x v="7"/>
    <x v="30"/>
    <x v="0"/>
    <x v="0"/>
    <s v="Tesseramento"/>
    <x v="1"/>
    <x v="4"/>
    <x v="0"/>
    <m/>
  </r>
  <r>
    <n v="155322"/>
    <x v="0"/>
    <x v="0"/>
    <x v="0"/>
    <x v="3"/>
    <x v="7"/>
    <x v="30"/>
    <x v="0"/>
    <x v="0"/>
    <s v="Tesseramento"/>
    <x v="1"/>
    <x v="4"/>
    <x v="0"/>
    <m/>
  </r>
  <r>
    <n v="135288"/>
    <x v="0"/>
    <x v="0"/>
    <x v="0"/>
    <x v="0"/>
    <x v="7"/>
    <x v="30"/>
    <x v="0"/>
    <x v="0"/>
    <s v="Tesseramento"/>
    <x v="1"/>
    <x v="4"/>
    <x v="0"/>
    <m/>
  </r>
  <r>
    <n v="137991"/>
    <x v="0"/>
    <x v="0"/>
    <x v="0"/>
    <x v="0"/>
    <x v="7"/>
    <x v="30"/>
    <x v="0"/>
    <x v="0"/>
    <s v="Tesseramento"/>
    <x v="1"/>
    <x v="0"/>
    <x v="0"/>
    <m/>
  </r>
  <r>
    <n v="51281"/>
    <x v="0"/>
    <x v="0"/>
    <x v="0"/>
    <x v="0"/>
    <x v="7"/>
    <x v="30"/>
    <x v="0"/>
    <x v="0"/>
    <s v="Tesseramento"/>
    <x v="1"/>
    <x v="3"/>
    <x v="0"/>
    <m/>
  </r>
  <r>
    <n v="29467"/>
    <x v="0"/>
    <x v="0"/>
    <x v="0"/>
    <x v="0"/>
    <x v="7"/>
    <x v="51"/>
    <x v="0"/>
    <x v="1"/>
    <s v="Tesseramento"/>
    <x v="1"/>
    <x v="4"/>
    <x v="0"/>
    <m/>
  </r>
  <r>
    <n v="59703"/>
    <x v="0"/>
    <x v="0"/>
    <x v="0"/>
    <x v="0"/>
    <x v="7"/>
    <x v="51"/>
    <x v="0"/>
    <x v="1"/>
    <s v="Tesseramento"/>
    <x v="1"/>
    <x v="0"/>
    <x v="0"/>
    <m/>
  </r>
  <r>
    <n v="68208"/>
    <x v="0"/>
    <x v="0"/>
    <x v="0"/>
    <x v="0"/>
    <x v="2"/>
    <x v="192"/>
    <x v="0"/>
    <x v="0"/>
    <s v="Tesseramento"/>
    <x v="1"/>
    <x v="3"/>
    <x v="0"/>
    <m/>
  </r>
  <r>
    <n v="122379"/>
    <x v="0"/>
    <x v="0"/>
    <x v="0"/>
    <x v="2"/>
    <x v="2"/>
    <x v="192"/>
    <x v="0"/>
    <x v="0"/>
    <s v="Tesseramento"/>
    <x v="1"/>
    <x v="0"/>
    <x v="0"/>
    <m/>
  </r>
  <r>
    <n v="11589"/>
    <x v="0"/>
    <x v="0"/>
    <x v="0"/>
    <x v="0"/>
    <x v="7"/>
    <x v="30"/>
    <x v="0"/>
    <x v="0"/>
    <s v="Tesseramento"/>
    <x v="1"/>
    <x v="4"/>
    <x v="0"/>
    <m/>
  </r>
  <r>
    <n v="11588"/>
    <x v="0"/>
    <x v="0"/>
    <x v="0"/>
    <x v="0"/>
    <x v="7"/>
    <x v="30"/>
    <x v="0"/>
    <x v="0"/>
    <s v="Tesseramento"/>
    <x v="1"/>
    <x v="0"/>
    <x v="0"/>
    <m/>
  </r>
  <r>
    <n v="11591"/>
    <x v="0"/>
    <x v="0"/>
    <x v="0"/>
    <x v="0"/>
    <x v="7"/>
    <x v="30"/>
    <x v="0"/>
    <x v="1"/>
    <s v="Tesseramento"/>
    <x v="1"/>
    <x v="4"/>
    <x v="0"/>
    <m/>
  </r>
  <r>
    <n v="11593"/>
    <x v="0"/>
    <x v="0"/>
    <x v="0"/>
    <x v="0"/>
    <x v="7"/>
    <x v="30"/>
    <x v="0"/>
    <x v="0"/>
    <s v="Tesseramento"/>
    <x v="1"/>
    <x v="4"/>
    <x v="0"/>
    <m/>
  </r>
  <r>
    <n v="11590"/>
    <x v="0"/>
    <x v="0"/>
    <x v="0"/>
    <x v="0"/>
    <x v="7"/>
    <x v="30"/>
    <x v="0"/>
    <x v="1"/>
    <s v="Tesseramento"/>
    <x v="1"/>
    <x v="3"/>
    <x v="0"/>
    <m/>
  </r>
  <r>
    <n v="11597"/>
    <x v="0"/>
    <x v="0"/>
    <x v="0"/>
    <x v="0"/>
    <x v="7"/>
    <x v="30"/>
    <x v="0"/>
    <x v="0"/>
    <s v="Tesseramento"/>
    <x v="1"/>
    <x v="3"/>
    <x v="0"/>
    <m/>
  </r>
  <r>
    <n v="175424"/>
    <x v="0"/>
    <x v="0"/>
    <x v="0"/>
    <x v="0"/>
    <x v="7"/>
    <x v="30"/>
    <x v="0"/>
    <x v="0"/>
    <s v="Tesseramento"/>
    <x v="1"/>
    <x v="3"/>
    <x v="0"/>
    <m/>
  </r>
  <r>
    <n v="6073"/>
    <x v="0"/>
    <x v="0"/>
    <x v="0"/>
    <x v="0"/>
    <x v="7"/>
    <x v="30"/>
    <x v="0"/>
    <x v="1"/>
    <s v="Tesseramento"/>
    <x v="1"/>
    <x v="4"/>
    <x v="0"/>
    <m/>
  </r>
  <r>
    <n v="103578"/>
    <x v="0"/>
    <x v="0"/>
    <x v="0"/>
    <x v="0"/>
    <x v="7"/>
    <x v="30"/>
    <x v="0"/>
    <x v="0"/>
    <s v="Tesseramento"/>
    <x v="1"/>
    <x v="3"/>
    <x v="0"/>
    <m/>
  </r>
  <r>
    <n v="62110"/>
    <x v="0"/>
    <x v="0"/>
    <x v="0"/>
    <x v="0"/>
    <x v="7"/>
    <x v="30"/>
    <x v="0"/>
    <x v="0"/>
    <s v="Tesseramento"/>
    <x v="1"/>
    <x v="0"/>
    <x v="0"/>
    <m/>
  </r>
  <r>
    <n v="62109"/>
    <x v="0"/>
    <x v="0"/>
    <x v="0"/>
    <x v="0"/>
    <x v="7"/>
    <x v="30"/>
    <x v="0"/>
    <x v="1"/>
    <s v="Tesseramento"/>
    <x v="1"/>
    <x v="0"/>
    <x v="0"/>
    <m/>
  </r>
  <r>
    <n v="11603"/>
    <x v="0"/>
    <x v="0"/>
    <x v="0"/>
    <x v="0"/>
    <x v="7"/>
    <x v="30"/>
    <x v="0"/>
    <x v="1"/>
    <s v="Tesseramento"/>
    <x v="1"/>
    <x v="4"/>
    <x v="0"/>
    <m/>
  </r>
  <r>
    <n v="88189"/>
    <x v="0"/>
    <x v="0"/>
    <x v="0"/>
    <x v="0"/>
    <x v="7"/>
    <x v="30"/>
    <x v="0"/>
    <x v="1"/>
    <s v="Tesseramento"/>
    <x v="1"/>
    <x v="3"/>
    <x v="0"/>
    <m/>
  </r>
  <r>
    <n v="11611"/>
    <x v="0"/>
    <x v="0"/>
    <x v="0"/>
    <x v="0"/>
    <x v="7"/>
    <x v="30"/>
    <x v="0"/>
    <x v="1"/>
    <s v="Tesseramento"/>
    <x v="1"/>
    <x v="4"/>
    <x v="0"/>
    <m/>
  </r>
  <r>
    <n v="11610"/>
    <x v="0"/>
    <x v="0"/>
    <x v="0"/>
    <x v="0"/>
    <x v="7"/>
    <x v="30"/>
    <x v="0"/>
    <x v="0"/>
    <s v="Tesseramento"/>
    <x v="1"/>
    <x v="4"/>
    <x v="0"/>
    <m/>
  </r>
  <r>
    <n v="11618"/>
    <x v="0"/>
    <x v="0"/>
    <x v="0"/>
    <x v="0"/>
    <x v="7"/>
    <x v="30"/>
    <x v="0"/>
    <x v="0"/>
    <s v="Tesseramento"/>
    <x v="1"/>
    <x v="4"/>
    <x v="0"/>
    <m/>
  </r>
  <r>
    <n v="11616"/>
    <x v="0"/>
    <x v="0"/>
    <x v="0"/>
    <x v="0"/>
    <x v="7"/>
    <x v="30"/>
    <x v="0"/>
    <x v="1"/>
    <s v="Tesseramento"/>
    <x v="1"/>
    <x v="4"/>
    <x v="0"/>
    <m/>
  </r>
  <r>
    <n v="80695"/>
    <x v="0"/>
    <x v="0"/>
    <x v="0"/>
    <x v="0"/>
    <x v="7"/>
    <x v="30"/>
    <x v="0"/>
    <x v="0"/>
    <s v="Tesseramento"/>
    <x v="1"/>
    <x v="1"/>
    <x v="0"/>
    <m/>
  </r>
  <r>
    <n v="40607"/>
    <x v="0"/>
    <x v="0"/>
    <x v="0"/>
    <x v="0"/>
    <x v="7"/>
    <x v="30"/>
    <x v="0"/>
    <x v="0"/>
    <s v="Tesseramento"/>
    <x v="1"/>
    <x v="3"/>
    <x v="0"/>
    <m/>
  </r>
  <r>
    <n v="43696"/>
    <x v="0"/>
    <x v="0"/>
    <x v="0"/>
    <x v="0"/>
    <x v="7"/>
    <x v="30"/>
    <x v="0"/>
    <x v="0"/>
    <s v="Tesseramento"/>
    <x v="1"/>
    <x v="1"/>
    <x v="0"/>
    <m/>
  </r>
  <r>
    <n v="97352"/>
    <x v="0"/>
    <x v="0"/>
    <x v="0"/>
    <x v="0"/>
    <x v="7"/>
    <x v="30"/>
    <x v="0"/>
    <x v="1"/>
    <s v="Tesseramento"/>
    <x v="1"/>
    <x v="1"/>
    <x v="0"/>
    <m/>
  </r>
  <r>
    <n v="11620"/>
    <x v="0"/>
    <x v="0"/>
    <x v="0"/>
    <x v="0"/>
    <x v="7"/>
    <x v="30"/>
    <x v="0"/>
    <x v="0"/>
    <s v="Tesseramento"/>
    <x v="1"/>
    <x v="3"/>
    <x v="0"/>
    <m/>
  </r>
  <r>
    <n v="11619"/>
    <x v="0"/>
    <x v="0"/>
    <x v="0"/>
    <x v="0"/>
    <x v="7"/>
    <x v="30"/>
    <x v="0"/>
    <x v="1"/>
    <s v="Tesseramento"/>
    <x v="1"/>
    <x v="4"/>
    <x v="0"/>
    <m/>
  </r>
  <r>
    <n v="229745"/>
    <x v="0"/>
    <x v="0"/>
    <x v="0"/>
    <x v="3"/>
    <x v="7"/>
    <x v="30"/>
    <x v="0"/>
    <x v="0"/>
    <s v="Tesseramento"/>
    <x v="1"/>
    <x v="3"/>
    <x v="0"/>
    <m/>
  </r>
  <r>
    <n v="173306"/>
    <x v="0"/>
    <x v="0"/>
    <x v="0"/>
    <x v="0"/>
    <x v="7"/>
    <x v="30"/>
    <x v="0"/>
    <x v="1"/>
    <s v="Tesseramento"/>
    <x v="1"/>
    <x v="3"/>
    <x v="0"/>
    <m/>
  </r>
  <r>
    <n v="29224"/>
    <x v="0"/>
    <x v="0"/>
    <x v="0"/>
    <x v="0"/>
    <x v="7"/>
    <x v="30"/>
    <x v="0"/>
    <x v="0"/>
    <s v="Tesseramento"/>
    <x v="1"/>
    <x v="3"/>
    <x v="0"/>
    <m/>
  </r>
  <r>
    <n v="121631"/>
    <x v="0"/>
    <x v="0"/>
    <x v="0"/>
    <x v="2"/>
    <x v="7"/>
    <x v="30"/>
    <x v="0"/>
    <x v="1"/>
    <s v="Tesseramento"/>
    <x v="1"/>
    <x v="4"/>
    <x v="0"/>
    <m/>
  </r>
  <r>
    <n v="61243"/>
    <x v="0"/>
    <x v="0"/>
    <x v="0"/>
    <x v="0"/>
    <x v="7"/>
    <x v="30"/>
    <x v="0"/>
    <x v="1"/>
    <s v="Tesseramento"/>
    <x v="1"/>
    <x v="0"/>
    <x v="0"/>
    <m/>
  </r>
  <r>
    <n v="110432"/>
    <x v="0"/>
    <x v="0"/>
    <x v="0"/>
    <x v="0"/>
    <x v="7"/>
    <x v="30"/>
    <x v="0"/>
    <x v="1"/>
    <s v="Tesseramento"/>
    <x v="1"/>
    <x v="1"/>
    <x v="0"/>
    <m/>
  </r>
  <r>
    <n v="11631"/>
    <x v="0"/>
    <x v="0"/>
    <x v="0"/>
    <x v="0"/>
    <x v="7"/>
    <x v="30"/>
    <x v="0"/>
    <x v="0"/>
    <s v="Tesseramento"/>
    <x v="1"/>
    <x v="0"/>
    <x v="0"/>
    <m/>
  </r>
  <r>
    <n v="11630"/>
    <x v="0"/>
    <x v="0"/>
    <x v="0"/>
    <x v="0"/>
    <x v="7"/>
    <x v="30"/>
    <x v="0"/>
    <x v="0"/>
    <s v="Tesseramento"/>
    <x v="1"/>
    <x v="4"/>
    <x v="0"/>
    <m/>
  </r>
  <r>
    <n v="197440"/>
    <x v="0"/>
    <x v="0"/>
    <x v="0"/>
    <x v="0"/>
    <x v="7"/>
    <x v="30"/>
    <x v="0"/>
    <x v="0"/>
    <s v="Tesseramento"/>
    <x v="1"/>
    <x v="0"/>
    <x v="0"/>
    <m/>
  </r>
  <r>
    <n v="137992"/>
    <x v="0"/>
    <x v="0"/>
    <x v="0"/>
    <x v="2"/>
    <x v="7"/>
    <x v="30"/>
    <x v="0"/>
    <x v="0"/>
    <s v="Tesseramento"/>
    <x v="1"/>
    <x v="4"/>
    <x v="0"/>
    <m/>
  </r>
  <r>
    <n v="97363"/>
    <x v="0"/>
    <x v="0"/>
    <x v="0"/>
    <x v="0"/>
    <x v="7"/>
    <x v="30"/>
    <x v="0"/>
    <x v="0"/>
    <s v="Tesseramento"/>
    <x v="1"/>
    <x v="1"/>
    <x v="0"/>
    <m/>
  </r>
  <r>
    <n v="24143"/>
    <x v="0"/>
    <x v="0"/>
    <x v="0"/>
    <x v="0"/>
    <x v="7"/>
    <x v="30"/>
    <x v="0"/>
    <x v="0"/>
    <s v="Tesseramento"/>
    <x v="1"/>
    <x v="0"/>
    <x v="0"/>
    <m/>
  </r>
  <r>
    <n v="22242"/>
    <x v="0"/>
    <x v="0"/>
    <x v="0"/>
    <x v="0"/>
    <x v="7"/>
    <x v="30"/>
    <x v="0"/>
    <x v="0"/>
    <s v="Tesseramento"/>
    <x v="1"/>
    <x v="4"/>
    <x v="0"/>
    <m/>
  </r>
  <r>
    <n v="11781"/>
    <x v="0"/>
    <x v="0"/>
    <x v="0"/>
    <x v="0"/>
    <x v="7"/>
    <x v="30"/>
    <x v="0"/>
    <x v="1"/>
    <s v="Tesseramento"/>
    <x v="1"/>
    <x v="3"/>
    <x v="0"/>
    <m/>
  </r>
  <r>
    <n v="34533"/>
    <x v="0"/>
    <x v="0"/>
    <x v="0"/>
    <x v="0"/>
    <x v="7"/>
    <x v="30"/>
    <x v="0"/>
    <x v="0"/>
    <s v="Tesseramento"/>
    <x v="1"/>
    <x v="0"/>
    <x v="0"/>
    <m/>
  </r>
  <r>
    <n v="197019"/>
    <x v="0"/>
    <x v="0"/>
    <x v="0"/>
    <x v="2"/>
    <x v="2"/>
    <x v="192"/>
    <x v="0"/>
    <x v="0"/>
    <s v="Tesseramento"/>
    <x v="1"/>
    <x v="0"/>
    <x v="0"/>
    <m/>
  </r>
  <r>
    <n v="227978"/>
    <x v="0"/>
    <x v="0"/>
    <x v="0"/>
    <x v="0"/>
    <x v="2"/>
    <x v="192"/>
    <x v="0"/>
    <x v="1"/>
    <s v="Tesseramento"/>
    <x v="1"/>
    <x v="0"/>
    <x v="0"/>
    <m/>
  </r>
  <r>
    <n v="196746"/>
    <x v="0"/>
    <x v="0"/>
    <x v="0"/>
    <x v="2"/>
    <x v="2"/>
    <x v="192"/>
    <x v="0"/>
    <x v="0"/>
    <s v="Tesseramento"/>
    <x v="1"/>
    <x v="4"/>
    <x v="0"/>
    <m/>
  </r>
  <r>
    <n v="50837"/>
    <x v="0"/>
    <x v="0"/>
    <x v="0"/>
    <x v="0"/>
    <x v="2"/>
    <x v="192"/>
    <x v="0"/>
    <x v="0"/>
    <s v="Tesseramento"/>
    <x v="1"/>
    <x v="3"/>
    <x v="0"/>
    <m/>
  </r>
  <r>
    <n v="1603"/>
    <x v="0"/>
    <x v="0"/>
    <x v="0"/>
    <x v="0"/>
    <x v="2"/>
    <x v="192"/>
    <x v="0"/>
    <x v="0"/>
    <s v="Tesseramento"/>
    <x v="1"/>
    <x v="4"/>
    <x v="0"/>
    <m/>
  </r>
  <r>
    <n v="12221"/>
    <x v="0"/>
    <x v="0"/>
    <x v="0"/>
    <x v="0"/>
    <x v="2"/>
    <x v="192"/>
    <x v="0"/>
    <x v="1"/>
    <s v="Tesseramento"/>
    <x v="1"/>
    <x v="4"/>
    <x v="0"/>
    <m/>
  </r>
  <r>
    <n v="9574"/>
    <x v="0"/>
    <x v="0"/>
    <x v="0"/>
    <x v="0"/>
    <x v="2"/>
    <x v="71"/>
    <x v="0"/>
    <x v="0"/>
    <s v="Tesseramento"/>
    <x v="1"/>
    <x v="3"/>
    <x v="0"/>
    <m/>
  </r>
  <r>
    <n v="157990"/>
    <x v="0"/>
    <x v="0"/>
    <x v="0"/>
    <x v="1"/>
    <x v="7"/>
    <x v="181"/>
    <x v="0"/>
    <x v="1"/>
    <s v="Tesseramento"/>
    <x v="1"/>
    <x v="4"/>
    <x v="0"/>
    <m/>
  </r>
  <r>
    <n v="36613"/>
    <x v="0"/>
    <x v="0"/>
    <x v="0"/>
    <x v="0"/>
    <x v="7"/>
    <x v="181"/>
    <x v="0"/>
    <x v="0"/>
    <s v="Tesseramento"/>
    <x v="1"/>
    <x v="4"/>
    <x v="0"/>
    <m/>
  </r>
  <r>
    <n v="129794"/>
    <x v="1"/>
    <x v="0"/>
    <x v="2"/>
    <x v="1"/>
    <x v="7"/>
    <x v="181"/>
    <x v="0"/>
    <x v="0"/>
    <s v="Tesseramento"/>
    <x v="1"/>
    <x v="2"/>
    <x v="0"/>
    <m/>
  </r>
  <r>
    <n v="48662"/>
    <x v="0"/>
    <x v="0"/>
    <x v="2"/>
    <x v="0"/>
    <x v="7"/>
    <x v="181"/>
    <x v="0"/>
    <x v="0"/>
    <s v="Tesseramento"/>
    <x v="1"/>
    <x v="0"/>
    <x v="0"/>
    <m/>
  </r>
  <r>
    <n v="186608"/>
    <x v="1"/>
    <x v="0"/>
    <x v="0"/>
    <x v="0"/>
    <x v="7"/>
    <x v="181"/>
    <x v="0"/>
    <x v="0"/>
    <s v="Tesseramento"/>
    <x v="1"/>
    <x v="7"/>
    <x v="0"/>
    <s v="B"/>
  </r>
  <r>
    <n v="5313"/>
    <x v="0"/>
    <x v="0"/>
    <x v="0"/>
    <x v="0"/>
    <x v="7"/>
    <x v="181"/>
    <x v="0"/>
    <x v="0"/>
    <s v="Tesseramento"/>
    <x v="1"/>
    <x v="0"/>
    <x v="0"/>
    <m/>
  </r>
  <r>
    <n v="10404"/>
    <x v="0"/>
    <x v="0"/>
    <x v="0"/>
    <x v="0"/>
    <x v="4"/>
    <x v="4"/>
    <x v="0"/>
    <x v="1"/>
    <s v="Tesseramento"/>
    <x v="1"/>
    <x v="4"/>
    <x v="0"/>
    <m/>
  </r>
  <r>
    <n v="10516"/>
    <x v="0"/>
    <x v="0"/>
    <x v="0"/>
    <x v="0"/>
    <x v="4"/>
    <x v="4"/>
    <x v="0"/>
    <x v="0"/>
    <s v="Tesseramento"/>
    <x v="1"/>
    <x v="0"/>
    <x v="0"/>
    <m/>
  </r>
  <r>
    <n v="10591"/>
    <x v="0"/>
    <x v="0"/>
    <x v="0"/>
    <x v="0"/>
    <x v="4"/>
    <x v="4"/>
    <x v="0"/>
    <x v="0"/>
    <s v="Tesseramento"/>
    <x v="1"/>
    <x v="0"/>
    <x v="0"/>
    <m/>
  </r>
  <r>
    <n v="42955"/>
    <x v="0"/>
    <x v="0"/>
    <x v="0"/>
    <x v="0"/>
    <x v="4"/>
    <x v="4"/>
    <x v="0"/>
    <x v="0"/>
    <s v="Tesseramento"/>
    <x v="1"/>
    <x v="1"/>
    <x v="0"/>
    <m/>
  </r>
  <r>
    <n v="210033"/>
    <x v="0"/>
    <x v="0"/>
    <x v="2"/>
    <x v="2"/>
    <x v="2"/>
    <x v="192"/>
    <x v="0"/>
    <x v="0"/>
    <s v="Tesseramento"/>
    <x v="1"/>
    <x v="4"/>
    <x v="0"/>
    <m/>
  </r>
  <r>
    <n v="205650"/>
    <x v="0"/>
    <x v="0"/>
    <x v="0"/>
    <x v="0"/>
    <x v="4"/>
    <x v="166"/>
    <x v="0"/>
    <x v="0"/>
    <s v="Tesseramento"/>
    <x v="1"/>
    <x v="0"/>
    <x v="0"/>
    <m/>
  </r>
  <r>
    <n v="10002"/>
    <x v="0"/>
    <x v="0"/>
    <x v="0"/>
    <x v="0"/>
    <x v="4"/>
    <x v="166"/>
    <x v="0"/>
    <x v="0"/>
    <s v="Tesseramento"/>
    <x v="1"/>
    <x v="4"/>
    <x v="0"/>
    <m/>
  </r>
  <r>
    <n v="10001"/>
    <x v="0"/>
    <x v="0"/>
    <x v="0"/>
    <x v="0"/>
    <x v="4"/>
    <x v="166"/>
    <x v="0"/>
    <x v="1"/>
    <s v="Tesseramento"/>
    <x v="1"/>
    <x v="4"/>
    <x v="0"/>
    <m/>
  </r>
  <r>
    <n v="52053"/>
    <x v="0"/>
    <x v="0"/>
    <x v="0"/>
    <x v="0"/>
    <x v="4"/>
    <x v="166"/>
    <x v="0"/>
    <x v="0"/>
    <s v="Tesseramento"/>
    <x v="1"/>
    <x v="4"/>
    <x v="0"/>
    <m/>
  </r>
  <r>
    <n v="67791"/>
    <x v="0"/>
    <x v="1"/>
    <x v="0"/>
    <x v="0"/>
    <x v="4"/>
    <x v="166"/>
    <x v="0"/>
    <x v="0"/>
    <s v="Tesseramento"/>
    <x v="1"/>
    <x v="0"/>
    <x v="0"/>
    <m/>
  </r>
  <r>
    <n v="116915"/>
    <x v="1"/>
    <x v="0"/>
    <x v="0"/>
    <x v="0"/>
    <x v="4"/>
    <x v="4"/>
    <x v="0"/>
    <x v="0"/>
    <s v="Tesseramento"/>
    <x v="1"/>
    <x v="2"/>
    <x v="0"/>
    <m/>
  </r>
  <r>
    <n v="220185"/>
    <x v="1"/>
    <x v="0"/>
    <x v="0"/>
    <x v="2"/>
    <x v="4"/>
    <x v="4"/>
    <x v="0"/>
    <x v="1"/>
    <s v="Tesseramento"/>
    <x v="1"/>
    <x v="5"/>
    <x v="0"/>
    <m/>
  </r>
  <r>
    <n v="210327"/>
    <x v="1"/>
    <x v="0"/>
    <x v="0"/>
    <x v="1"/>
    <x v="4"/>
    <x v="4"/>
    <x v="0"/>
    <x v="1"/>
    <s v="Tesseramento"/>
    <x v="1"/>
    <x v="2"/>
    <x v="0"/>
    <m/>
  </r>
  <r>
    <n v="210328"/>
    <x v="1"/>
    <x v="0"/>
    <x v="0"/>
    <x v="0"/>
    <x v="4"/>
    <x v="4"/>
    <x v="0"/>
    <x v="0"/>
    <s v="Tesseramento"/>
    <x v="1"/>
    <x v="6"/>
    <x v="0"/>
    <m/>
  </r>
  <r>
    <n v="184191"/>
    <x v="1"/>
    <x v="0"/>
    <x v="0"/>
    <x v="0"/>
    <x v="4"/>
    <x v="4"/>
    <x v="0"/>
    <x v="0"/>
    <s v="Tesseramento"/>
    <x v="1"/>
    <x v="7"/>
    <x v="0"/>
    <m/>
  </r>
  <r>
    <n v="152795"/>
    <x v="1"/>
    <x v="0"/>
    <x v="0"/>
    <x v="1"/>
    <x v="4"/>
    <x v="4"/>
    <x v="0"/>
    <x v="1"/>
    <s v="Tesseramento"/>
    <x v="1"/>
    <x v="6"/>
    <x v="0"/>
    <m/>
  </r>
  <r>
    <n v="211621"/>
    <x v="1"/>
    <x v="0"/>
    <x v="0"/>
    <x v="1"/>
    <x v="4"/>
    <x v="4"/>
    <x v="0"/>
    <x v="1"/>
    <s v="Tesseramento"/>
    <x v="1"/>
    <x v="5"/>
    <x v="0"/>
    <m/>
  </r>
  <r>
    <n v="219349"/>
    <x v="1"/>
    <x v="0"/>
    <x v="0"/>
    <x v="1"/>
    <x v="4"/>
    <x v="4"/>
    <x v="0"/>
    <x v="0"/>
    <s v="Tesseramento"/>
    <x v="1"/>
    <x v="5"/>
    <x v="0"/>
    <m/>
  </r>
  <r>
    <n v="205385"/>
    <x v="1"/>
    <x v="0"/>
    <x v="0"/>
    <x v="0"/>
    <x v="4"/>
    <x v="4"/>
    <x v="0"/>
    <x v="1"/>
    <s v="Tesseramento"/>
    <x v="1"/>
    <x v="7"/>
    <x v="0"/>
    <m/>
  </r>
  <r>
    <n v="95657"/>
    <x v="1"/>
    <x v="0"/>
    <x v="0"/>
    <x v="0"/>
    <x v="4"/>
    <x v="4"/>
    <x v="0"/>
    <x v="0"/>
    <s v="Tesseramento"/>
    <x v="1"/>
    <x v="2"/>
    <x v="0"/>
    <m/>
  </r>
  <r>
    <n v="170562"/>
    <x v="1"/>
    <x v="0"/>
    <x v="0"/>
    <x v="0"/>
    <x v="4"/>
    <x v="4"/>
    <x v="0"/>
    <x v="1"/>
    <s v="Tesseramento"/>
    <x v="1"/>
    <x v="2"/>
    <x v="0"/>
    <m/>
  </r>
  <r>
    <n v="195526"/>
    <x v="1"/>
    <x v="0"/>
    <x v="0"/>
    <x v="0"/>
    <x v="4"/>
    <x v="4"/>
    <x v="0"/>
    <x v="0"/>
    <s v="Tesseramento"/>
    <x v="1"/>
    <x v="5"/>
    <x v="0"/>
    <m/>
  </r>
  <r>
    <n v="208858"/>
    <x v="1"/>
    <x v="0"/>
    <x v="0"/>
    <x v="3"/>
    <x v="4"/>
    <x v="4"/>
    <x v="0"/>
    <x v="1"/>
    <s v="Tesseramento"/>
    <x v="1"/>
    <x v="5"/>
    <x v="0"/>
    <m/>
  </r>
  <r>
    <n v="183357"/>
    <x v="1"/>
    <x v="0"/>
    <x v="0"/>
    <x v="0"/>
    <x v="4"/>
    <x v="4"/>
    <x v="0"/>
    <x v="0"/>
    <s v="Tesseramento"/>
    <x v="1"/>
    <x v="7"/>
    <x v="0"/>
    <m/>
  </r>
  <r>
    <n v="181550"/>
    <x v="1"/>
    <x v="0"/>
    <x v="0"/>
    <x v="0"/>
    <x v="4"/>
    <x v="4"/>
    <x v="0"/>
    <x v="0"/>
    <s v="Tesseramento"/>
    <x v="1"/>
    <x v="6"/>
    <x v="0"/>
    <s v="B"/>
  </r>
  <r>
    <n v="203643"/>
    <x v="1"/>
    <x v="0"/>
    <x v="0"/>
    <x v="0"/>
    <x v="4"/>
    <x v="4"/>
    <x v="0"/>
    <x v="1"/>
    <s v="Tesseramento"/>
    <x v="1"/>
    <x v="7"/>
    <x v="0"/>
    <m/>
  </r>
  <r>
    <n v="223544"/>
    <x v="1"/>
    <x v="0"/>
    <x v="0"/>
    <x v="2"/>
    <x v="4"/>
    <x v="4"/>
    <x v="0"/>
    <x v="1"/>
    <s v="Tesseramento"/>
    <x v="1"/>
    <x v="5"/>
    <x v="0"/>
    <m/>
  </r>
  <r>
    <n v="116916"/>
    <x v="1"/>
    <x v="0"/>
    <x v="0"/>
    <x v="0"/>
    <x v="4"/>
    <x v="4"/>
    <x v="0"/>
    <x v="1"/>
    <s v="Tesseramento"/>
    <x v="1"/>
    <x v="2"/>
    <x v="0"/>
    <m/>
  </r>
  <r>
    <n v="193408"/>
    <x v="1"/>
    <x v="0"/>
    <x v="0"/>
    <x v="0"/>
    <x v="4"/>
    <x v="4"/>
    <x v="0"/>
    <x v="0"/>
    <s v="Tesseramento"/>
    <x v="1"/>
    <x v="7"/>
    <x v="0"/>
    <m/>
  </r>
  <r>
    <n v="196968"/>
    <x v="1"/>
    <x v="0"/>
    <x v="0"/>
    <x v="1"/>
    <x v="4"/>
    <x v="4"/>
    <x v="0"/>
    <x v="0"/>
    <s v="Tesseramento"/>
    <x v="1"/>
    <x v="5"/>
    <x v="0"/>
    <m/>
  </r>
  <r>
    <n v="183358"/>
    <x v="1"/>
    <x v="0"/>
    <x v="0"/>
    <x v="0"/>
    <x v="4"/>
    <x v="4"/>
    <x v="0"/>
    <x v="1"/>
    <s v="Tesseramento"/>
    <x v="1"/>
    <x v="7"/>
    <x v="0"/>
    <s v="BG"/>
  </r>
  <r>
    <n v="29347"/>
    <x v="0"/>
    <x v="0"/>
    <x v="0"/>
    <x v="0"/>
    <x v="14"/>
    <x v="131"/>
    <x v="0"/>
    <x v="1"/>
    <s v="Tesseramento"/>
    <x v="1"/>
    <x v="3"/>
    <x v="0"/>
    <m/>
  </r>
  <r>
    <n v="199808"/>
    <x v="0"/>
    <x v="0"/>
    <x v="0"/>
    <x v="0"/>
    <x v="6"/>
    <x v="107"/>
    <x v="0"/>
    <x v="0"/>
    <s v="Tesseramento"/>
    <x v="1"/>
    <x v="0"/>
    <x v="0"/>
    <m/>
  </r>
  <r>
    <n v="199709"/>
    <x v="0"/>
    <x v="0"/>
    <x v="0"/>
    <x v="0"/>
    <x v="6"/>
    <x v="107"/>
    <x v="0"/>
    <x v="0"/>
    <s v="Tesseramento"/>
    <x v="1"/>
    <x v="0"/>
    <x v="0"/>
    <m/>
  </r>
  <r>
    <n v="99251"/>
    <x v="0"/>
    <x v="0"/>
    <x v="0"/>
    <x v="0"/>
    <x v="6"/>
    <x v="107"/>
    <x v="0"/>
    <x v="1"/>
    <s v="Tesseramento"/>
    <x v="1"/>
    <x v="0"/>
    <x v="0"/>
    <m/>
  </r>
  <r>
    <n v="169996"/>
    <x v="1"/>
    <x v="0"/>
    <x v="0"/>
    <x v="3"/>
    <x v="4"/>
    <x v="4"/>
    <x v="0"/>
    <x v="1"/>
    <s v="Tesseramento"/>
    <x v="1"/>
    <x v="6"/>
    <x v="0"/>
    <m/>
  </r>
  <r>
    <n v="107124"/>
    <x v="1"/>
    <x v="0"/>
    <x v="0"/>
    <x v="0"/>
    <x v="4"/>
    <x v="4"/>
    <x v="0"/>
    <x v="0"/>
    <s v="Tesseramento"/>
    <x v="1"/>
    <x v="2"/>
    <x v="0"/>
    <m/>
  </r>
  <r>
    <n v="184471"/>
    <x v="1"/>
    <x v="0"/>
    <x v="0"/>
    <x v="0"/>
    <x v="4"/>
    <x v="4"/>
    <x v="0"/>
    <x v="1"/>
    <s v="Tesseramento"/>
    <x v="1"/>
    <x v="7"/>
    <x v="0"/>
    <m/>
  </r>
  <r>
    <n v="142754"/>
    <x v="1"/>
    <x v="0"/>
    <x v="0"/>
    <x v="0"/>
    <x v="4"/>
    <x v="4"/>
    <x v="0"/>
    <x v="1"/>
    <s v="Tesseramento"/>
    <x v="1"/>
    <x v="7"/>
    <x v="0"/>
    <s v="B"/>
  </r>
  <r>
    <n v="205386"/>
    <x v="1"/>
    <x v="0"/>
    <x v="0"/>
    <x v="0"/>
    <x v="4"/>
    <x v="4"/>
    <x v="0"/>
    <x v="0"/>
    <s v="Tesseramento"/>
    <x v="1"/>
    <x v="5"/>
    <x v="0"/>
    <m/>
  </r>
  <r>
    <n v="130300"/>
    <x v="1"/>
    <x v="0"/>
    <x v="0"/>
    <x v="0"/>
    <x v="4"/>
    <x v="4"/>
    <x v="0"/>
    <x v="0"/>
    <s v="Tesseramento"/>
    <x v="1"/>
    <x v="6"/>
    <x v="0"/>
    <s v="B"/>
  </r>
  <r>
    <n v="210329"/>
    <x v="1"/>
    <x v="0"/>
    <x v="0"/>
    <x v="2"/>
    <x v="4"/>
    <x v="4"/>
    <x v="0"/>
    <x v="0"/>
    <s v="Tesseramento"/>
    <x v="1"/>
    <x v="5"/>
    <x v="0"/>
    <m/>
  </r>
  <r>
    <n v="197764"/>
    <x v="1"/>
    <x v="0"/>
    <x v="0"/>
    <x v="0"/>
    <x v="4"/>
    <x v="4"/>
    <x v="0"/>
    <x v="0"/>
    <s v="Tesseramento"/>
    <x v="1"/>
    <x v="2"/>
    <x v="0"/>
    <m/>
  </r>
  <r>
    <n v="171752"/>
    <x v="1"/>
    <x v="0"/>
    <x v="0"/>
    <x v="0"/>
    <x v="4"/>
    <x v="4"/>
    <x v="0"/>
    <x v="1"/>
    <s v="Tesseramento"/>
    <x v="1"/>
    <x v="2"/>
    <x v="0"/>
    <m/>
  </r>
  <r>
    <n v="142805"/>
    <x v="1"/>
    <x v="0"/>
    <x v="0"/>
    <x v="0"/>
    <x v="4"/>
    <x v="4"/>
    <x v="0"/>
    <x v="0"/>
    <s v="Tesseramento"/>
    <x v="1"/>
    <x v="7"/>
    <x v="0"/>
    <s v="BG"/>
  </r>
  <r>
    <n v="151216"/>
    <x v="1"/>
    <x v="0"/>
    <x v="0"/>
    <x v="0"/>
    <x v="4"/>
    <x v="4"/>
    <x v="0"/>
    <x v="0"/>
    <s v="Tesseramento"/>
    <x v="1"/>
    <x v="7"/>
    <x v="0"/>
    <s v="B"/>
  </r>
  <r>
    <n v="193410"/>
    <x v="1"/>
    <x v="0"/>
    <x v="0"/>
    <x v="0"/>
    <x v="4"/>
    <x v="4"/>
    <x v="0"/>
    <x v="1"/>
    <s v="Tesseramento"/>
    <x v="1"/>
    <x v="6"/>
    <x v="0"/>
    <m/>
  </r>
  <r>
    <n v="192139"/>
    <x v="1"/>
    <x v="0"/>
    <x v="0"/>
    <x v="2"/>
    <x v="4"/>
    <x v="4"/>
    <x v="0"/>
    <x v="1"/>
    <s v="Tesseramento"/>
    <x v="1"/>
    <x v="7"/>
    <x v="0"/>
    <m/>
  </r>
  <r>
    <n v="192137"/>
    <x v="1"/>
    <x v="0"/>
    <x v="0"/>
    <x v="2"/>
    <x v="4"/>
    <x v="4"/>
    <x v="0"/>
    <x v="0"/>
    <s v="Tesseramento"/>
    <x v="1"/>
    <x v="7"/>
    <x v="0"/>
    <m/>
  </r>
  <r>
    <n v="192138"/>
    <x v="1"/>
    <x v="0"/>
    <x v="0"/>
    <x v="2"/>
    <x v="4"/>
    <x v="4"/>
    <x v="0"/>
    <x v="0"/>
    <s v="Tesseramento"/>
    <x v="1"/>
    <x v="5"/>
    <x v="0"/>
    <m/>
  </r>
  <r>
    <n v="118513"/>
    <x v="1"/>
    <x v="0"/>
    <x v="0"/>
    <x v="0"/>
    <x v="4"/>
    <x v="4"/>
    <x v="0"/>
    <x v="0"/>
    <s v="Tesseramento"/>
    <x v="1"/>
    <x v="6"/>
    <x v="0"/>
    <s v="BG"/>
  </r>
  <r>
    <n v="75749"/>
    <x v="0"/>
    <x v="0"/>
    <x v="0"/>
    <x v="0"/>
    <x v="9"/>
    <x v="19"/>
    <x v="0"/>
    <x v="1"/>
    <s v="Tesseramento"/>
    <x v="1"/>
    <x v="4"/>
    <x v="0"/>
    <m/>
  </r>
  <r>
    <n v="173031"/>
    <x v="1"/>
    <x v="0"/>
    <x v="0"/>
    <x v="0"/>
    <x v="4"/>
    <x v="4"/>
    <x v="0"/>
    <x v="1"/>
    <s v="Tesseramento"/>
    <x v="1"/>
    <x v="2"/>
    <x v="0"/>
    <m/>
  </r>
  <r>
    <n v="169658"/>
    <x v="1"/>
    <x v="0"/>
    <x v="0"/>
    <x v="0"/>
    <x v="4"/>
    <x v="4"/>
    <x v="0"/>
    <x v="0"/>
    <s v="Tesseramento"/>
    <x v="1"/>
    <x v="2"/>
    <x v="0"/>
    <m/>
  </r>
  <r>
    <n v="37649"/>
    <x v="0"/>
    <x v="0"/>
    <x v="0"/>
    <x v="0"/>
    <x v="4"/>
    <x v="4"/>
    <x v="0"/>
    <x v="0"/>
    <s v="Tesseramento"/>
    <x v="1"/>
    <x v="3"/>
    <x v="0"/>
    <m/>
  </r>
  <r>
    <n v="184022"/>
    <x v="1"/>
    <x v="0"/>
    <x v="0"/>
    <x v="0"/>
    <x v="4"/>
    <x v="4"/>
    <x v="0"/>
    <x v="0"/>
    <s v="Tesseramento"/>
    <x v="1"/>
    <x v="6"/>
    <x v="0"/>
    <m/>
  </r>
  <r>
    <n v="171891"/>
    <x v="1"/>
    <x v="0"/>
    <x v="0"/>
    <x v="0"/>
    <x v="4"/>
    <x v="4"/>
    <x v="0"/>
    <x v="0"/>
    <s v="Tesseramento"/>
    <x v="1"/>
    <x v="7"/>
    <x v="0"/>
    <s v="B"/>
  </r>
  <r>
    <n v="152797"/>
    <x v="1"/>
    <x v="0"/>
    <x v="0"/>
    <x v="0"/>
    <x v="4"/>
    <x v="4"/>
    <x v="0"/>
    <x v="0"/>
    <s v="Tesseramento"/>
    <x v="1"/>
    <x v="6"/>
    <x v="0"/>
    <s v="B"/>
  </r>
  <r>
    <n v="223536"/>
    <x v="1"/>
    <x v="0"/>
    <x v="0"/>
    <x v="3"/>
    <x v="4"/>
    <x v="4"/>
    <x v="0"/>
    <x v="1"/>
    <s v="Tesseramento"/>
    <x v="1"/>
    <x v="5"/>
    <x v="0"/>
    <m/>
  </r>
  <r>
    <n v="170302"/>
    <x v="1"/>
    <x v="0"/>
    <x v="0"/>
    <x v="1"/>
    <x v="4"/>
    <x v="4"/>
    <x v="0"/>
    <x v="1"/>
    <s v="Tesseramento"/>
    <x v="1"/>
    <x v="7"/>
    <x v="0"/>
    <m/>
  </r>
  <r>
    <n v="156624"/>
    <x v="1"/>
    <x v="0"/>
    <x v="0"/>
    <x v="1"/>
    <x v="4"/>
    <x v="4"/>
    <x v="0"/>
    <x v="1"/>
    <s v="Tesseramento"/>
    <x v="1"/>
    <x v="6"/>
    <x v="0"/>
    <m/>
  </r>
  <r>
    <n v="46407"/>
    <x v="0"/>
    <x v="0"/>
    <x v="0"/>
    <x v="0"/>
    <x v="7"/>
    <x v="161"/>
    <x v="0"/>
    <x v="0"/>
    <s v="Tesseramento"/>
    <x v="0"/>
    <x v="4"/>
    <x v="0"/>
    <m/>
  </r>
  <r>
    <n v="235056"/>
    <x v="0"/>
    <x v="0"/>
    <x v="1"/>
    <x v="1"/>
    <x v="2"/>
    <x v="2"/>
    <x v="0"/>
    <x v="0"/>
    <s v="Tesseramento"/>
    <x v="1"/>
    <x v="0"/>
    <x v="0"/>
    <m/>
  </r>
  <r>
    <n v="172910"/>
    <x v="0"/>
    <x v="0"/>
    <x v="0"/>
    <x v="0"/>
    <x v="7"/>
    <x v="135"/>
    <x v="0"/>
    <x v="0"/>
    <s v="Tesseramento"/>
    <x v="1"/>
    <x v="4"/>
    <x v="0"/>
    <m/>
  </r>
  <r>
    <n v="176515"/>
    <x v="0"/>
    <x v="0"/>
    <x v="0"/>
    <x v="0"/>
    <x v="4"/>
    <x v="52"/>
    <x v="0"/>
    <x v="0"/>
    <s v="Tesseramento"/>
    <x v="1"/>
    <x v="0"/>
    <x v="0"/>
    <m/>
  </r>
  <r>
    <n v="141386"/>
    <x v="1"/>
    <x v="0"/>
    <x v="0"/>
    <x v="0"/>
    <x v="4"/>
    <x v="4"/>
    <x v="0"/>
    <x v="0"/>
    <s v="Tesseramento"/>
    <x v="1"/>
    <x v="6"/>
    <x v="0"/>
    <s v="B"/>
  </r>
  <r>
    <n v="130911"/>
    <x v="1"/>
    <x v="0"/>
    <x v="0"/>
    <x v="0"/>
    <x v="4"/>
    <x v="4"/>
    <x v="0"/>
    <x v="1"/>
    <s v="Tesseramento"/>
    <x v="1"/>
    <x v="2"/>
    <x v="0"/>
    <m/>
  </r>
  <r>
    <n v="140117"/>
    <x v="1"/>
    <x v="0"/>
    <x v="0"/>
    <x v="0"/>
    <x v="4"/>
    <x v="4"/>
    <x v="0"/>
    <x v="0"/>
    <s v="Tesseramento"/>
    <x v="1"/>
    <x v="2"/>
    <x v="0"/>
    <m/>
  </r>
  <r>
    <n v="140116"/>
    <x v="1"/>
    <x v="0"/>
    <x v="0"/>
    <x v="0"/>
    <x v="4"/>
    <x v="4"/>
    <x v="0"/>
    <x v="0"/>
    <s v="Tesseramento"/>
    <x v="1"/>
    <x v="6"/>
    <x v="0"/>
    <m/>
  </r>
  <r>
    <n v="170303"/>
    <x v="1"/>
    <x v="0"/>
    <x v="0"/>
    <x v="0"/>
    <x v="4"/>
    <x v="4"/>
    <x v="0"/>
    <x v="0"/>
    <s v="Tesseramento"/>
    <x v="1"/>
    <x v="7"/>
    <x v="0"/>
    <s v="B"/>
  </r>
  <r>
    <n v="149277"/>
    <x v="1"/>
    <x v="0"/>
    <x v="0"/>
    <x v="0"/>
    <x v="5"/>
    <x v="38"/>
    <x v="0"/>
    <x v="0"/>
    <s v="Tesseramento"/>
    <x v="1"/>
    <x v="6"/>
    <x v="0"/>
    <s v="B"/>
  </r>
  <r>
    <n v="165070"/>
    <x v="0"/>
    <x v="0"/>
    <x v="0"/>
    <x v="0"/>
    <x v="5"/>
    <x v="38"/>
    <x v="0"/>
    <x v="0"/>
    <s v="Tesseramento"/>
    <x v="1"/>
    <x v="0"/>
    <x v="0"/>
    <m/>
  </r>
  <r>
    <n v="149281"/>
    <x v="1"/>
    <x v="0"/>
    <x v="0"/>
    <x v="0"/>
    <x v="5"/>
    <x v="38"/>
    <x v="0"/>
    <x v="0"/>
    <s v="Tesseramento"/>
    <x v="1"/>
    <x v="2"/>
    <x v="0"/>
    <m/>
  </r>
  <r>
    <n v="96295"/>
    <x v="0"/>
    <x v="0"/>
    <x v="0"/>
    <x v="0"/>
    <x v="13"/>
    <x v="177"/>
    <x v="0"/>
    <x v="0"/>
    <s v="Tesseramento"/>
    <x v="1"/>
    <x v="3"/>
    <x v="0"/>
    <m/>
  </r>
  <r>
    <n v="54169"/>
    <x v="0"/>
    <x v="0"/>
    <x v="0"/>
    <x v="4"/>
    <x v="5"/>
    <x v="38"/>
    <x v="0"/>
    <x v="0"/>
    <s v="Tesseramento"/>
    <x v="1"/>
    <x v="3"/>
    <x v="0"/>
    <m/>
  </r>
  <r>
    <n v="165859"/>
    <x v="0"/>
    <x v="0"/>
    <x v="0"/>
    <x v="0"/>
    <x v="5"/>
    <x v="38"/>
    <x v="0"/>
    <x v="1"/>
    <s v="Tesseramento"/>
    <x v="1"/>
    <x v="0"/>
    <x v="0"/>
    <m/>
  </r>
  <r>
    <n v="226101"/>
    <x v="1"/>
    <x v="0"/>
    <x v="0"/>
    <x v="1"/>
    <x v="4"/>
    <x v="4"/>
    <x v="0"/>
    <x v="1"/>
    <s v="Tesseramento"/>
    <x v="1"/>
    <x v="5"/>
    <x v="0"/>
    <m/>
  </r>
  <r>
    <n v="217408"/>
    <x v="1"/>
    <x v="0"/>
    <x v="0"/>
    <x v="1"/>
    <x v="4"/>
    <x v="4"/>
    <x v="0"/>
    <x v="1"/>
    <s v="Tesseramento"/>
    <x v="1"/>
    <x v="5"/>
    <x v="0"/>
    <m/>
  </r>
  <r>
    <n v="130912"/>
    <x v="1"/>
    <x v="0"/>
    <x v="0"/>
    <x v="1"/>
    <x v="4"/>
    <x v="4"/>
    <x v="0"/>
    <x v="1"/>
    <s v="Tesseramento"/>
    <x v="1"/>
    <x v="2"/>
    <x v="0"/>
    <m/>
  </r>
  <r>
    <n v="170304"/>
    <x v="1"/>
    <x v="0"/>
    <x v="0"/>
    <x v="2"/>
    <x v="4"/>
    <x v="4"/>
    <x v="0"/>
    <x v="1"/>
    <s v="Tesseramento"/>
    <x v="1"/>
    <x v="7"/>
    <x v="0"/>
    <m/>
  </r>
  <r>
    <n v="135091"/>
    <x v="1"/>
    <x v="0"/>
    <x v="0"/>
    <x v="0"/>
    <x v="4"/>
    <x v="4"/>
    <x v="0"/>
    <x v="1"/>
    <s v="Tesseramento"/>
    <x v="1"/>
    <x v="2"/>
    <x v="0"/>
    <m/>
  </r>
  <r>
    <n v="185711"/>
    <x v="0"/>
    <x v="0"/>
    <x v="0"/>
    <x v="0"/>
    <x v="13"/>
    <x v="177"/>
    <x v="0"/>
    <x v="0"/>
    <s v="Tesseramento"/>
    <x v="1"/>
    <x v="1"/>
    <x v="0"/>
    <m/>
  </r>
  <r>
    <n v="144981"/>
    <x v="1"/>
    <x v="0"/>
    <x v="0"/>
    <x v="0"/>
    <x v="4"/>
    <x v="4"/>
    <x v="0"/>
    <x v="1"/>
    <s v="Tesseramento"/>
    <x v="1"/>
    <x v="6"/>
    <x v="0"/>
    <s v="B"/>
  </r>
  <r>
    <n v="178176"/>
    <x v="1"/>
    <x v="0"/>
    <x v="0"/>
    <x v="0"/>
    <x v="4"/>
    <x v="4"/>
    <x v="0"/>
    <x v="0"/>
    <s v="Tesseramento"/>
    <x v="1"/>
    <x v="2"/>
    <x v="0"/>
    <m/>
  </r>
  <r>
    <n v="119181"/>
    <x v="1"/>
    <x v="0"/>
    <x v="0"/>
    <x v="0"/>
    <x v="4"/>
    <x v="4"/>
    <x v="0"/>
    <x v="0"/>
    <s v="Tesseramento"/>
    <x v="1"/>
    <x v="6"/>
    <x v="0"/>
    <s v="BG"/>
  </r>
  <r>
    <n v="195899"/>
    <x v="1"/>
    <x v="0"/>
    <x v="0"/>
    <x v="1"/>
    <x v="4"/>
    <x v="4"/>
    <x v="0"/>
    <x v="0"/>
    <s v="Tesseramento"/>
    <x v="1"/>
    <x v="6"/>
    <x v="0"/>
    <m/>
  </r>
  <r>
    <n v="183359"/>
    <x v="1"/>
    <x v="0"/>
    <x v="0"/>
    <x v="0"/>
    <x v="4"/>
    <x v="4"/>
    <x v="0"/>
    <x v="0"/>
    <s v="Tesseramento"/>
    <x v="1"/>
    <x v="7"/>
    <x v="0"/>
    <m/>
  </r>
  <r>
    <n v="144982"/>
    <x v="1"/>
    <x v="0"/>
    <x v="0"/>
    <x v="0"/>
    <x v="4"/>
    <x v="4"/>
    <x v="0"/>
    <x v="1"/>
    <s v="Tesseramento"/>
    <x v="1"/>
    <x v="6"/>
    <x v="0"/>
    <s v="B"/>
  </r>
  <r>
    <n v="235104"/>
    <x v="0"/>
    <x v="1"/>
    <x v="1"/>
    <x v="2"/>
    <x v="5"/>
    <x v="38"/>
    <x v="0"/>
    <x v="0"/>
    <s v="Tesseramento"/>
    <x v="1"/>
    <x v="1"/>
    <x v="0"/>
    <m/>
  </r>
  <r>
    <n v="205012"/>
    <x v="0"/>
    <x v="0"/>
    <x v="0"/>
    <x v="1"/>
    <x v="5"/>
    <x v="38"/>
    <x v="0"/>
    <x v="0"/>
    <s v="Tesseramento"/>
    <x v="1"/>
    <x v="0"/>
    <x v="0"/>
    <m/>
  </r>
  <r>
    <n v="124040"/>
    <x v="0"/>
    <x v="0"/>
    <x v="0"/>
    <x v="0"/>
    <x v="5"/>
    <x v="38"/>
    <x v="0"/>
    <x v="0"/>
    <s v="Tesseramento"/>
    <x v="1"/>
    <x v="1"/>
    <x v="0"/>
    <m/>
  </r>
  <r>
    <n v="107658"/>
    <x v="0"/>
    <x v="0"/>
    <x v="0"/>
    <x v="0"/>
    <x v="5"/>
    <x v="38"/>
    <x v="0"/>
    <x v="0"/>
    <s v="Tesseramento"/>
    <x v="1"/>
    <x v="4"/>
    <x v="0"/>
    <m/>
  </r>
  <r>
    <n v="159254"/>
    <x v="0"/>
    <x v="0"/>
    <x v="0"/>
    <x v="0"/>
    <x v="5"/>
    <x v="38"/>
    <x v="0"/>
    <x v="0"/>
    <s v="Tesseramento"/>
    <x v="1"/>
    <x v="0"/>
    <x v="0"/>
    <m/>
  </r>
  <r>
    <n v="235102"/>
    <x v="1"/>
    <x v="1"/>
    <x v="1"/>
    <x v="2"/>
    <x v="5"/>
    <x v="38"/>
    <x v="0"/>
    <x v="0"/>
    <s v="Tesseramento"/>
    <x v="1"/>
    <x v="6"/>
    <x v="0"/>
    <m/>
  </r>
  <r>
    <n v="153640"/>
    <x v="0"/>
    <x v="0"/>
    <x v="0"/>
    <x v="0"/>
    <x v="15"/>
    <x v="104"/>
    <x v="0"/>
    <x v="0"/>
    <s v="Tesseramento"/>
    <x v="1"/>
    <x v="4"/>
    <x v="0"/>
    <m/>
  </r>
  <r>
    <n v="153641"/>
    <x v="0"/>
    <x v="0"/>
    <x v="0"/>
    <x v="0"/>
    <x v="15"/>
    <x v="104"/>
    <x v="0"/>
    <x v="1"/>
    <s v="Tesseramento"/>
    <x v="1"/>
    <x v="4"/>
    <x v="0"/>
    <m/>
  </r>
  <r>
    <n v="97617"/>
    <x v="0"/>
    <x v="0"/>
    <x v="0"/>
    <x v="0"/>
    <x v="15"/>
    <x v="104"/>
    <x v="0"/>
    <x v="0"/>
    <s v="Tesseramento"/>
    <x v="1"/>
    <x v="4"/>
    <x v="0"/>
    <m/>
  </r>
  <r>
    <n v="56215"/>
    <x v="0"/>
    <x v="0"/>
    <x v="0"/>
    <x v="0"/>
    <x v="15"/>
    <x v="104"/>
    <x v="0"/>
    <x v="0"/>
    <s v="Tesseramento"/>
    <x v="1"/>
    <x v="3"/>
    <x v="0"/>
    <m/>
  </r>
  <r>
    <n v="218175"/>
    <x v="0"/>
    <x v="0"/>
    <x v="0"/>
    <x v="0"/>
    <x v="15"/>
    <x v="104"/>
    <x v="0"/>
    <x v="0"/>
    <s v="Tesseramento"/>
    <x v="1"/>
    <x v="0"/>
    <x v="0"/>
    <m/>
  </r>
  <r>
    <n v="218174"/>
    <x v="0"/>
    <x v="0"/>
    <x v="0"/>
    <x v="0"/>
    <x v="15"/>
    <x v="104"/>
    <x v="0"/>
    <x v="1"/>
    <s v="Tesseramento"/>
    <x v="1"/>
    <x v="0"/>
    <x v="0"/>
    <m/>
  </r>
  <r>
    <n v="157795"/>
    <x v="0"/>
    <x v="1"/>
    <x v="0"/>
    <x v="0"/>
    <x v="15"/>
    <x v="104"/>
    <x v="0"/>
    <x v="0"/>
    <s v="Tesseramento"/>
    <x v="1"/>
    <x v="0"/>
    <x v="0"/>
    <m/>
  </r>
  <r>
    <n v="62712"/>
    <x v="0"/>
    <x v="0"/>
    <x v="0"/>
    <x v="0"/>
    <x v="7"/>
    <x v="78"/>
    <x v="0"/>
    <x v="0"/>
    <s v="Tesseramento"/>
    <x v="0"/>
    <x v="4"/>
    <x v="0"/>
    <m/>
  </r>
  <r>
    <n v="132444"/>
    <x v="1"/>
    <x v="0"/>
    <x v="0"/>
    <x v="0"/>
    <x v="1"/>
    <x v="176"/>
    <x v="0"/>
    <x v="0"/>
    <s v="Tesseramento"/>
    <x v="1"/>
    <x v="6"/>
    <x v="0"/>
    <m/>
  </r>
  <r>
    <n v="144306"/>
    <x v="0"/>
    <x v="0"/>
    <x v="0"/>
    <x v="0"/>
    <x v="11"/>
    <x v="142"/>
    <x v="0"/>
    <x v="0"/>
    <s v="Tesseramento"/>
    <x v="1"/>
    <x v="0"/>
    <x v="0"/>
    <m/>
  </r>
  <r>
    <n v="207388"/>
    <x v="1"/>
    <x v="0"/>
    <x v="0"/>
    <x v="1"/>
    <x v="4"/>
    <x v="166"/>
    <x v="0"/>
    <x v="0"/>
    <s v="Tesseramento"/>
    <x v="1"/>
    <x v="5"/>
    <x v="0"/>
    <m/>
  </r>
  <r>
    <n v="11641"/>
    <x v="0"/>
    <x v="0"/>
    <x v="0"/>
    <x v="0"/>
    <x v="7"/>
    <x v="30"/>
    <x v="0"/>
    <x v="0"/>
    <s v="Tesseramento"/>
    <x v="1"/>
    <x v="4"/>
    <x v="0"/>
    <m/>
  </r>
  <r>
    <n v="97353"/>
    <x v="0"/>
    <x v="0"/>
    <x v="0"/>
    <x v="0"/>
    <x v="7"/>
    <x v="30"/>
    <x v="0"/>
    <x v="0"/>
    <s v="Tesseramento"/>
    <x v="1"/>
    <x v="0"/>
    <x v="0"/>
    <m/>
  </r>
  <r>
    <n v="11642"/>
    <x v="0"/>
    <x v="0"/>
    <x v="0"/>
    <x v="0"/>
    <x v="7"/>
    <x v="30"/>
    <x v="0"/>
    <x v="1"/>
    <s v="Tesseramento"/>
    <x v="1"/>
    <x v="4"/>
    <x v="0"/>
    <m/>
  </r>
  <r>
    <n v="137993"/>
    <x v="0"/>
    <x v="0"/>
    <x v="0"/>
    <x v="0"/>
    <x v="7"/>
    <x v="30"/>
    <x v="0"/>
    <x v="1"/>
    <s v="Tesseramento"/>
    <x v="1"/>
    <x v="0"/>
    <x v="0"/>
    <m/>
  </r>
  <r>
    <n v="11643"/>
    <x v="0"/>
    <x v="0"/>
    <x v="0"/>
    <x v="0"/>
    <x v="7"/>
    <x v="30"/>
    <x v="0"/>
    <x v="0"/>
    <s v="Tesseramento"/>
    <x v="1"/>
    <x v="4"/>
    <x v="0"/>
    <m/>
  </r>
  <r>
    <n v="11645"/>
    <x v="0"/>
    <x v="0"/>
    <x v="0"/>
    <x v="0"/>
    <x v="7"/>
    <x v="30"/>
    <x v="0"/>
    <x v="0"/>
    <s v="Tesseramento"/>
    <x v="1"/>
    <x v="4"/>
    <x v="0"/>
    <m/>
  </r>
  <r>
    <n v="175219"/>
    <x v="0"/>
    <x v="0"/>
    <x v="0"/>
    <x v="0"/>
    <x v="7"/>
    <x v="30"/>
    <x v="0"/>
    <x v="0"/>
    <s v="Tesseramento"/>
    <x v="1"/>
    <x v="0"/>
    <x v="0"/>
    <m/>
  </r>
  <r>
    <n v="101906"/>
    <x v="0"/>
    <x v="0"/>
    <x v="0"/>
    <x v="0"/>
    <x v="7"/>
    <x v="30"/>
    <x v="0"/>
    <x v="0"/>
    <s v="Tesseramento"/>
    <x v="1"/>
    <x v="4"/>
    <x v="0"/>
    <m/>
  </r>
  <r>
    <n v="14345"/>
    <x v="0"/>
    <x v="0"/>
    <x v="0"/>
    <x v="0"/>
    <x v="7"/>
    <x v="30"/>
    <x v="0"/>
    <x v="0"/>
    <s v="Tesseramento"/>
    <x v="1"/>
    <x v="0"/>
    <x v="0"/>
    <m/>
  </r>
  <r>
    <n v="11655"/>
    <x v="0"/>
    <x v="0"/>
    <x v="0"/>
    <x v="0"/>
    <x v="7"/>
    <x v="30"/>
    <x v="0"/>
    <x v="0"/>
    <s v="Tesseramento"/>
    <x v="1"/>
    <x v="4"/>
    <x v="0"/>
    <m/>
  </r>
  <r>
    <n v="11656"/>
    <x v="0"/>
    <x v="0"/>
    <x v="0"/>
    <x v="1"/>
    <x v="7"/>
    <x v="30"/>
    <x v="0"/>
    <x v="0"/>
    <s v="Tesseramento"/>
    <x v="1"/>
    <x v="4"/>
    <x v="0"/>
    <m/>
  </r>
  <r>
    <n v="1409"/>
    <x v="0"/>
    <x v="0"/>
    <x v="0"/>
    <x v="0"/>
    <x v="7"/>
    <x v="30"/>
    <x v="0"/>
    <x v="0"/>
    <s v="Tesseramento"/>
    <x v="1"/>
    <x v="3"/>
    <x v="0"/>
    <m/>
  </r>
  <r>
    <n v="208419"/>
    <x v="0"/>
    <x v="0"/>
    <x v="0"/>
    <x v="1"/>
    <x v="7"/>
    <x v="30"/>
    <x v="0"/>
    <x v="0"/>
    <s v="Tesseramento"/>
    <x v="1"/>
    <x v="3"/>
    <x v="0"/>
    <m/>
  </r>
  <r>
    <n v="88190"/>
    <x v="0"/>
    <x v="0"/>
    <x v="0"/>
    <x v="0"/>
    <x v="7"/>
    <x v="30"/>
    <x v="0"/>
    <x v="0"/>
    <s v="Tesseramento"/>
    <x v="1"/>
    <x v="3"/>
    <x v="0"/>
    <m/>
  </r>
  <r>
    <n v="97354"/>
    <x v="0"/>
    <x v="0"/>
    <x v="0"/>
    <x v="1"/>
    <x v="7"/>
    <x v="30"/>
    <x v="0"/>
    <x v="1"/>
    <s v="Tesseramento"/>
    <x v="1"/>
    <x v="4"/>
    <x v="0"/>
    <m/>
  </r>
  <r>
    <n v="78442"/>
    <x v="0"/>
    <x v="0"/>
    <x v="0"/>
    <x v="0"/>
    <x v="7"/>
    <x v="30"/>
    <x v="0"/>
    <x v="0"/>
    <s v="Tesseramento"/>
    <x v="1"/>
    <x v="1"/>
    <x v="0"/>
    <m/>
  </r>
  <r>
    <n v="43698"/>
    <x v="0"/>
    <x v="0"/>
    <x v="0"/>
    <x v="0"/>
    <x v="7"/>
    <x v="30"/>
    <x v="0"/>
    <x v="0"/>
    <s v="Tesseramento"/>
    <x v="1"/>
    <x v="3"/>
    <x v="0"/>
    <m/>
  </r>
  <r>
    <n v="43697"/>
    <x v="0"/>
    <x v="0"/>
    <x v="0"/>
    <x v="0"/>
    <x v="7"/>
    <x v="30"/>
    <x v="0"/>
    <x v="1"/>
    <s v="Tesseramento"/>
    <x v="1"/>
    <x v="3"/>
    <x v="0"/>
    <m/>
  </r>
  <r>
    <n v="71646"/>
    <x v="0"/>
    <x v="0"/>
    <x v="0"/>
    <x v="0"/>
    <x v="7"/>
    <x v="30"/>
    <x v="0"/>
    <x v="0"/>
    <s v="Tesseramento"/>
    <x v="1"/>
    <x v="1"/>
    <x v="0"/>
    <m/>
  </r>
  <r>
    <n v="78443"/>
    <x v="0"/>
    <x v="0"/>
    <x v="0"/>
    <x v="0"/>
    <x v="7"/>
    <x v="30"/>
    <x v="0"/>
    <x v="0"/>
    <s v="Tesseramento"/>
    <x v="1"/>
    <x v="4"/>
    <x v="0"/>
    <m/>
  </r>
  <r>
    <n v="11660"/>
    <x v="0"/>
    <x v="0"/>
    <x v="0"/>
    <x v="0"/>
    <x v="7"/>
    <x v="30"/>
    <x v="0"/>
    <x v="0"/>
    <s v="Tesseramento"/>
    <x v="1"/>
    <x v="4"/>
    <x v="0"/>
    <m/>
  </r>
  <r>
    <n v="11665"/>
    <x v="0"/>
    <x v="0"/>
    <x v="0"/>
    <x v="0"/>
    <x v="7"/>
    <x v="30"/>
    <x v="0"/>
    <x v="0"/>
    <s v="Tesseramento"/>
    <x v="1"/>
    <x v="4"/>
    <x v="0"/>
    <m/>
  </r>
  <r>
    <n v="11667"/>
    <x v="0"/>
    <x v="0"/>
    <x v="0"/>
    <x v="0"/>
    <x v="7"/>
    <x v="30"/>
    <x v="0"/>
    <x v="1"/>
    <s v="Tesseramento"/>
    <x v="1"/>
    <x v="4"/>
    <x v="0"/>
    <m/>
  </r>
  <r>
    <n v="110433"/>
    <x v="0"/>
    <x v="0"/>
    <x v="0"/>
    <x v="0"/>
    <x v="7"/>
    <x v="30"/>
    <x v="0"/>
    <x v="0"/>
    <s v="Tesseramento"/>
    <x v="1"/>
    <x v="1"/>
    <x v="0"/>
    <m/>
  </r>
  <r>
    <n v="78444"/>
    <x v="0"/>
    <x v="0"/>
    <x v="0"/>
    <x v="0"/>
    <x v="7"/>
    <x v="30"/>
    <x v="0"/>
    <x v="0"/>
    <s v="Tesseramento"/>
    <x v="1"/>
    <x v="1"/>
    <x v="0"/>
    <m/>
  </r>
  <r>
    <n v="11670"/>
    <x v="0"/>
    <x v="0"/>
    <x v="0"/>
    <x v="0"/>
    <x v="7"/>
    <x v="30"/>
    <x v="0"/>
    <x v="0"/>
    <s v="Tesseramento"/>
    <x v="1"/>
    <x v="3"/>
    <x v="0"/>
    <m/>
  </r>
  <r>
    <n v="43699"/>
    <x v="0"/>
    <x v="0"/>
    <x v="0"/>
    <x v="0"/>
    <x v="7"/>
    <x v="30"/>
    <x v="0"/>
    <x v="1"/>
    <s v="Tesseramento"/>
    <x v="1"/>
    <x v="3"/>
    <x v="0"/>
    <m/>
  </r>
  <r>
    <n v="226064"/>
    <x v="0"/>
    <x v="0"/>
    <x v="0"/>
    <x v="1"/>
    <x v="7"/>
    <x v="30"/>
    <x v="0"/>
    <x v="1"/>
    <s v="Tesseramento"/>
    <x v="1"/>
    <x v="0"/>
    <x v="0"/>
    <m/>
  </r>
  <r>
    <n v="11672"/>
    <x v="0"/>
    <x v="0"/>
    <x v="0"/>
    <x v="1"/>
    <x v="7"/>
    <x v="30"/>
    <x v="0"/>
    <x v="0"/>
    <s v="Tesseramento"/>
    <x v="1"/>
    <x v="4"/>
    <x v="0"/>
    <m/>
  </r>
  <r>
    <n v="200104"/>
    <x v="0"/>
    <x v="0"/>
    <x v="0"/>
    <x v="0"/>
    <x v="7"/>
    <x v="30"/>
    <x v="0"/>
    <x v="0"/>
    <s v="Tesseramento"/>
    <x v="1"/>
    <x v="0"/>
    <x v="0"/>
    <m/>
  </r>
  <r>
    <n v="11804"/>
    <x v="0"/>
    <x v="0"/>
    <x v="0"/>
    <x v="0"/>
    <x v="7"/>
    <x v="30"/>
    <x v="0"/>
    <x v="1"/>
    <s v="Tesseramento"/>
    <x v="1"/>
    <x v="3"/>
    <x v="0"/>
    <m/>
  </r>
  <r>
    <n v="71647"/>
    <x v="0"/>
    <x v="0"/>
    <x v="0"/>
    <x v="0"/>
    <x v="7"/>
    <x v="30"/>
    <x v="0"/>
    <x v="0"/>
    <s v="Tesseramento"/>
    <x v="1"/>
    <x v="0"/>
    <x v="0"/>
    <m/>
  </r>
  <r>
    <n v="11677"/>
    <x v="0"/>
    <x v="0"/>
    <x v="0"/>
    <x v="0"/>
    <x v="7"/>
    <x v="30"/>
    <x v="0"/>
    <x v="0"/>
    <s v="Tesseramento"/>
    <x v="1"/>
    <x v="3"/>
    <x v="0"/>
    <m/>
  </r>
  <r>
    <n v="11681"/>
    <x v="0"/>
    <x v="0"/>
    <x v="0"/>
    <x v="0"/>
    <x v="7"/>
    <x v="30"/>
    <x v="0"/>
    <x v="0"/>
    <s v="Tesseramento"/>
    <x v="1"/>
    <x v="4"/>
    <x v="0"/>
    <m/>
  </r>
  <r>
    <n v="11682"/>
    <x v="0"/>
    <x v="0"/>
    <x v="0"/>
    <x v="0"/>
    <x v="7"/>
    <x v="30"/>
    <x v="0"/>
    <x v="1"/>
    <s v="Tesseramento"/>
    <x v="1"/>
    <x v="0"/>
    <x v="0"/>
    <m/>
  </r>
  <r>
    <n v="11684"/>
    <x v="0"/>
    <x v="0"/>
    <x v="0"/>
    <x v="0"/>
    <x v="7"/>
    <x v="30"/>
    <x v="0"/>
    <x v="0"/>
    <s v="Tesseramento"/>
    <x v="1"/>
    <x v="4"/>
    <x v="0"/>
    <m/>
  </r>
  <r>
    <n v="228381"/>
    <x v="0"/>
    <x v="0"/>
    <x v="0"/>
    <x v="0"/>
    <x v="7"/>
    <x v="30"/>
    <x v="0"/>
    <x v="0"/>
    <s v="Tesseramento"/>
    <x v="1"/>
    <x v="1"/>
    <x v="0"/>
    <m/>
  </r>
  <r>
    <n v="11686"/>
    <x v="0"/>
    <x v="0"/>
    <x v="0"/>
    <x v="0"/>
    <x v="7"/>
    <x v="30"/>
    <x v="0"/>
    <x v="0"/>
    <s v="Tesseramento"/>
    <x v="1"/>
    <x v="3"/>
    <x v="0"/>
    <m/>
  </r>
  <r>
    <n v="71648"/>
    <x v="0"/>
    <x v="0"/>
    <x v="0"/>
    <x v="1"/>
    <x v="7"/>
    <x v="30"/>
    <x v="0"/>
    <x v="1"/>
    <s v="Tesseramento"/>
    <x v="1"/>
    <x v="1"/>
    <x v="0"/>
    <m/>
  </r>
  <r>
    <n v="160080"/>
    <x v="1"/>
    <x v="0"/>
    <x v="0"/>
    <x v="0"/>
    <x v="2"/>
    <x v="5"/>
    <x v="0"/>
    <x v="0"/>
    <s v="Tesseramento"/>
    <x v="1"/>
    <x v="6"/>
    <x v="0"/>
    <s v="BG"/>
  </r>
  <r>
    <n v="87314"/>
    <x v="0"/>
    <x v="0"/>
    <x v="0"/>
    <x v="0"/>
    <x v="1"/>
    <x v="1"/>
    <x v="0"/>
    <x v="0"/>
    <s v="Tesseramento"/>
    <x v="0"/>
    <x v="3"/>
    <x v="0"/>
    <m/>
  </r>
  <r>
    <n v="43700"/>
    <x v="0"/>
    <x v="0"/>
    <x v="0"/>
    <x v="0"/>
    <x v="7"/>
    <x v="30"/>
    <x v="0"/>
    <x v="0"/>
    <s v="Tesseramento"/>
    <x v="1"/>
    <x v="4"/>
    <x v="0"/>
    <m/>
  </r>
  <r>
    <n v="74904"/>
    <x v="0"/>
    <x v="0"/>
    <x v="0"/>
    <x v="1"/>
    <x v="7"/>
    <x v="30"/>
    <x v="0"/>
    <x v="0"/>
    <s v="Tesseramento"/>
    <x v="1"/>
    <x v="0"/>
    <x v="0"/>
    <m/>
  </r>
  <r>
    <n v="63629"/>
    <x v="0"/>
    <x v="0"/>
    <x v="0"/>
    <x v="0"/>
    <x v="7"/>
    <x v="30"/>
    <x v="0"/>
    <x v="0"/>
    <s v="Tesseramento"/>
    <x v="1"/>
    <x v="4"/>
    <x v="0"/>
    <m/>
  </r>
  <r>
    <n v="11690"/>
    <x v="0"/>
    <x v="0"/>
    <x v="0"/>
    <x v="0"/>
    <x v="7"/>
    <x v="30"/>
    <x v="0"/>
    <x v="1"/>
    <s v="Tesseramento"/>
    <x v="1"/>
    <x v="3"/>
    <x v="0"/>
    <m/>
  </r>
  <r>
    <n v="11691"/>
    <x v="0"/>
    <x v="0"/>
    <x v="0"/>
    <x v="0"/>
    <x v="7"/>
    <x v="30"/>
    <x v="0"/>
    <x v="0"/>
    <s v="Tesseramento"/>
    <x v="1"/>
    <x v="3"/>
    <x v="0"/>
    <m/>
  </r>
  <r>
    <n v="78809"/>
    <x v="0"/>
    <x v="0"/>
    <x v="0"/>
    <x v="0"/>
    <x v="7"/>
    <x v="30"/>
    <x v="0"/>
    <x v="0"/>
    <s v="Tesseramento"/>
    <x v="1"/>
    <x v="0"/>
    <x v="0"/>
    <m/>
  </r>
  <r>
    <n v="174307"/>
    <x v="0"/>
    <x v="0"/>
    <x v="0"/>
    <x v="2"/>
    <x v="7"/>
    <x v="30"/>
    <x v="0"/>
    <x v="1"/>
    <s v="Tesseramento"/>
    <x v="1"/>
    <x v="4"/>
    <x v="0"/>
    <m/>
  </r>
  <r>
    <n v="228568"/>
    <x v="0"/>
    <x v="0"/>
    <x v="0"/>
    <x v="0"/>
    <x v="7"/>
    <x v="30"/>
    <x v="0"/>
    <x v="0"/>
    <s v="Tesseramento"/>
    <x v="1"/>
    <x v="0"/>
    <x v="0"/>
    <m/>
  </r>
  <r>
    <n v="165891"/>
    <x v="0"/>
    <x v="0"/>
    <x v="0"/>
    <x v="0"/>
    <x v="7"/>
    <x v="30"/>
    <x v="0"/>
    <x v="0"/>
    <s v="Tesseramento"/>
    <x v="1"/>
    <x v="3"/>
    <x v="0"/>
    <m/>
  </r>
  <r>
    <n v="41177"/>
    <x v="0"/>
    <x v="0"/>
    <x v="0"/>
    <x v="0"/>
    <x v="7"/>
    <x v="30"/>
    <x v="0"/>
    <x v="0"/>
    <s v="Tesseramento"/>
    <x v="1"/>
    <x v="4"/>
    <x v="0"/>
    <m/>
  </r>
  <r>
    <n v="187579"/>
    <x v="0"/>
    <x v="0"/>
    <x v="0"/>
    <x v="0"/>
    <x v="7"/>
    <x v="30"/>
    <x v="0"/>
    <x v="1"/>
    <s v="Tesseramento"/>
    <x v="1"/>
    <x v="4"/>
    <x v="0"/>
    <m/>
  </r>
  <r>
    <n v="2902"/>
    <x v="0"/>
    <x v="0"/>
    <x v="0"/>
    <x v="0"/>
    <x v="7"/>
    <x v="30"/>
    <x v="0"/>
    <x v="0"/>
    <s v="Tesseramento"/>
    <x v="1"/>
    <x v="1"/>
    <x v="0"/>
    <m/>
  </r>
  <r>
    <n v="12191"/>
    <x v="0"/>
    <x v="0"/>
    <x v="0"/>
    <x v="0"/>
    <x v="7"/>
    <x v="30"/>
    <x v="0"/>
    <x v="1"/>
    <s v="Tesseramento"/>
    <x v="1"/>
    <x v="3"/>
    <x v="0"/>
    <m/>
  </r>
  <r>
    <n v="11697"/>
    <x v="0"/>
    <x v="0"/>
    <x v="0"/>
    <x v="0"/>
    <x v="7"/>
    <x v="30"/>
    <x v="0"/>
    <x v="0"/>
    <s v="Tesseramento"/>
    <x v="1"/>
    <x v="3"/>
    <x v="0"/>
    <m/>
  </r>
  <r>
    <n v="11699"/>
    <x v="0"/>
    <x v="0"/>
    <x v="0"/>
    <x v="0"/>
    <x v="7"/>
    <x v="30"/>
    <x v="0"/>
    <x v="1"/>
    <s v="Tesseramento"/>
    <x v="1"/>
    <x v="3"/>
    <x v="0"/>
    <m/>
  </r>
  <r>
    <n v="11695"/>
    <x v="0"/>
    <x v="0"/>
    <x v="0"/>
    <x v="0"/>
    <x v="7"/>
    <x v="30"/>
    <x v="0"/>
    <x v="1"/>
    <s v="Tesseramento"/>
    <x v="1"/>
    <x v="4"/>
    <x v="0"/>
    <m/>
  </r>
  <r>
    <n v="11696"/>
    <x v="0"/>
    <x v="0"/>
    <x v="0"/>
    <x v="0"/>
    <x v="7"/>
    <x v="30"/>
    <x v="0"/>
    <x v="0"/>
    <s v="Tesseramento"/>
    <x v="1"/>
    <x v="4"/>
    <x v="0"/>
    <m/>
  </r>
  <r>
    <n v="11693"/>
    <x v="0"/>
    <x v="0"/>
    <x v="0"/>
    <x v="0"/>
    <x v="7"/>
    <x v="30"/>
    <x v="0"/>
    <x v="0"/>
    <s v="Tesseramento"/>
    <x v="1"/>
    <x v="0"/>
    <x v="0"/>
    <m/>
  </r>
  <r>
    <n v="35868"/>
    <x v="0"/>
    <x v="0"/>
    <x v="0"/>
    <x v="0"/>
    <x v="7"/>
    <x v="30"/>
    <x v="0"/>
    <x v="0"/>
    <s v="Tesseramento"/>
    <x v="1"/>
    <x v="4"/>
    <x v="0"/>
    <m/>
  </r>
  <r>
    <n v="105852"/>
    <x v="0"/>
    <x v="0"/>
    <x v="0"/>
    <x v="0"/>
    <x v="7"/>
    <x v="30"/>
    <x v="0"/>
    <x v="0"/>
    <s v="Tesseramento"/>
    <x v="1"/>
    <x v="1"/>
    <x v="0"/>
    <m/>
  </r>
  <r>
    <n v="51724"/>
    <x v="0"/>
    <x v="0"/>
    <x v="0"/>
    <x v="0"/>
    <x v="7"/>
    <x v="30"/>
    <x v="0"/>
    <x v="0"/>
    <s v="Tesseramento"/>
    <x v="1"/>
    <x v="3"/>
    <x v="0"/>
    <m/>
  </r>
  <r>
    <n v="12151"/>
    <x v="0"/>
    <x v="0"/>
    <x v="0"/>
    <x v="0"/>
    <x v="7"/>
    <x v="30"/>
    <x v="0"/>
    <x v="0"/>
    <s v="Tesseramento"/>
    <x v="1"/>
    <x v="0"/>
    <x v="0"/>
    <m/>
  </r>
  <r>
    <n v="11705"/>
    <x v="0"/>
    <x v="0"/>
    <x v="0"/>
    <x v="0"/>
    <x v="7"/>
    <x v="30"/>
    <x v="0"/>
    <x v="0"/>
    <s v="Tesseramento"/>
    <x v="1"/>
    <x v="4"/>
    <x v="0"/>
    <m/>
  </r>
  <r>
    <n v="44455"/>
    <x v="0"/>
    <x v="0"/>
    <x v="0"/>
    <x v="0"/>
    <x v="7"/>
    <x v="30"/>
    <x v="0"/>
    <x v="1"/>
    <s v="Tesseramento"/>
    <x v="1"/>
    <x v="4"/>
    <x v="0"/>
    <m/>
  </r>
  <r>
    <n v="2903"/>
    <x v="0"/>
    <x v="0"/>
    <x v="0"/>
    <x v="0"/>
    <x v="7"/>
    <x v="30"/>
    <x v="0"/>
    <x v="0"/>
    <s v="Tesseramento"/>
    <x v="1"/>
    <x v="3"/>
    <x v="0"/>
    <m/>
  </r>
  <r>
    <n v="125577"/>
    <x v="0"/>
    <x v="0"/>
    <x v="0"/>
    <x v="1"/>
    <x v="7"/>
    <x v="30"/>
    <x v="0"/>
    <x v="0"/>
    <s v="Tesseramento"/>
    <x v="1"/>
    <x v="0"/>
    <x v="0"/>
    <m/>
  </r>
  <r>
    <n v="121634"/>
    <x v="0"/>
    <x v="0"/>
    <x v="0"/>
    <x v="0"/>
    <x v="7"/>
    <x v="30"/>
    <x v="0"/>
    <x v="0"/>
    <s v="Tesseramento"/>
    <x v="1"/>
    <x v="1"/>
    <x v="0"/>
    <m/>
  </r>
  <r>
    <n v="205237"/>
    <x v="0"/>
    <x v="0"/>
    <x v="0"/>
    <x v="0"/>
    <x v="7"/>
    <x v="30"/>
    <x v="0"/>
    <x v="0"/>
    <s v="Tesseramento"/>
    <x v="1"/>
    <x v="0"/>
    <x v="0"/>
    <m/>
  </r>
  <r>
    <n v="229746"/>
    <x v="0"/>
    <x v="0"/>
    <x v="0"/>
    <x v="1"/>
    <x v="7"/>
    <x v="30"/>
    <x v="0"/>
    <x v="0"/>
    <s v="Tesseramento"/>
    <x v="1"/>
    <x v="1"/>
    <x v="0"/>
    <m/>
  </r>
  <r>
    <n v="88192"/>
    <x v="0"/>
    <x v="0"/>
    <x v="0"/>
    <x v="0"/>
    <x v="7"/>
    <x v="30"/>
    <x v="0"/>
    <x v="1"/>
    <s v="Tesseramento"/>
    <x v="1"/>
    <x v="3"/>
    <x v="0"/>
    <m/>
  </r>
  <r>
    <n v="11711"/>
    <x v="0"/>
    <x v="0"/>
    <x v="0"/>
    <x v="0"/>
    <x v="7"/>
    <x v="30"/>
    <x v="0"/>
    <x v="0"/>
    <s v="Tesseramento"/>
    <x v="1"/>
    <x v="4"/>
    <x v="0"/>
    <m/>
  </r>
  <r>
    <n v="11710"/>
    <x v="0"/>
    <x v="0"/>
    <x v="0"/>
    <x v="0"/>
    <x v="7"/>
    <x v="30"/>
    <x v="0"/>
    <x v="1"/>
    <s v="Tesseramento"/>
    <x v="1"/>
    <x v="4"/>
    <x v="0"/>
    <m/>
  </r>
  <r>
    <n v="61245"/>
    <x v="0"/>
    <x v="0"/>
    <x v="0"/>
    <x v="0"/>
    <x v="7"/>
    <x v="30"/>
    <x v="0"/>
    <x v="0"/>
    <s v="Tesseramento"/>
    <x v="1"/>
    <x v="0"/>
    <x v="0"/>
    <m/>
  </r>
  <r>
    <n v="11713"/>
    <x v="0"/>
    <x v="0"/>
    <x v="0"/>
    <x v="0"/>
    <x v="7"/>
    <x v="30"/>
    <x v="0"/>
    <x v="1"/>
    <s v="Tesseramento"/>
    <x v="1"/>
    <x v="4"/>
    <x v="0"/>
    <m/>
  </r>
  <r>
    <n v="11714"/>
    <x v="0"/>
    <x v="0"/>
    <x v="0"/>
    <x v="0"/>
    <x v="7"/>
    <x v="30"/>
    <x v="0"/>
    <x v="0"/>
    <s v="Tesseramento"/>
    <x v="1"/>
    <x v="4"/>
    <x v="0"/>
    <m/>
  </r>
  <r>
    <n v="11715"/>
    <x v="0"/>
    <x v="0"/>
    <x v="0"/>
    <x v="0"/>
    <x v="7"/>
    <x v="30"/>
    <x v="0"/>
    <x v="0"/>
    <s v="Tesseramento"/>
    <x v="1"/>
    <x v="0"/>
    <x v="0"/>
    <m/>
  </r>
  <r>
    <n v="187580"/>
    <x v="0"/>
    <x v="0"/>
    <x v="0"/>
    <x v="0"/>
    <x v="7"/>
    <x v="30"/>
    <x v="0"/>
    <x v="1"/>
    <s v="Tesseramento"/>
    <x v="1"/>
    <x v="0"/>
    <x v="0"/>
    <m/>
  </r>
  <r>
    <n v="139628"/>
    <x v="0"/>
    <x v="0"/>
    <x v="0"/>
    <x v="0"/>
    <x v="11"/>
    <x v="280"/>
    <x v="0"/>
    <x v="0"/>
    <s v="Tesseramento"/>
    <x v="0"/>
    <x v="3"/>
    <x v="0"/>
    <m/>
  </r>
  <r>
    <n v="190218"/>
    <x v="0"/>
    <x v="0"/>
    <x v="0"/>
    <x v="0"/>
    <x v="7"/>
    <x v="210"/>
    <x v="0"/>
    <x v="0"/>
    <s v="Tesseramento"/>
    <x v="0"/>
    <x v="4"/>
    <x v="0"/>
    <m/>
  </r>
  <r>
    <n v="68868"/>
    <x v="0"/>
    <x v="0"/>
    <x v="0"/>
    <x v="0"/>
    <x v="7"/>
    <x v="51"/>
    <x v="0"/>
    <x v="0"/>
    <s v="Tesseramento"/>
    <x v="1"/>
    <x v="4"/>
    <x v="0"/>
    <m/>
  </r>
  <r>
    <n v="194373"/>
    <x v="0"/>
    <x v="0"/>
    <x v="0"/>
    <x v="0"/>
    <x v="7"/>
    <x v="51"/>
    <x v="0"/>
    <x v="0"/>
    <s v="Tesseramento"/>
    <x v="1"/>
    <x v="4"/>
    <x v="0"/>
    <m/>
  </r>
  <r>
    <n v="235214"/>
    <x v="0"/>
    <x v="0"/>
    <x v="1"/>
    <x v="1"/>
    <x v="7"/>
    <x v="137"/>
    <x v="0"/>
    <x v="0"/>
    <s v="Tesseramento"/>
    <x v="3"/>
    <x v="4"/>
    <x v="0"/>
    <m/>
  </r>
  <r>
    <n v="199776"/>
    <x v="0"/>
    <x v="0"/>
    <x v="0"/>
    <x v="0"/>
    <x v="7"/>
    <x v="30"/>
    <x v="0"/>
    <x v="0"/>
    <s v="Tesseramento"/>
    <x v="1"/>
    <x v="1"/>
    <x v="0"/>
    <m/>
  </r>
  <r>
    <n v="34017"/>
    <x v="0"/>
    <x v="0"/>
    <x v="0"/>
    <x v="0"/>
    <x v="7"/>
    <x v="30"/>
    <x v="0"/>
    <x v="0"/>
    <s v="Tesseramento"/>
    <x v="1"/>
    <x v="3"/>
    <x v="0"/>
    <m/>
  </r>
  <r>
    <n v="13113"/>
    <x v="0"/>
    <x v="0"/>
    <x v="0"/>
    <x v="0"/>
    <x v="7"/>
    <x v="30"/>
    <x v="0"/>
    <x v="0"/>
    <s v="Tesseramento"/>
    <x v="1"/>
    <x v="0"/>
    <x v="0"/>
    <m/>
  </r>
  <r>
    <n v="61246"/>
    <x v="0"/>
    <x v="0"/>
    <x v="0"/>
    <x v="0"/>
    <x v="7"/>
    <x v="30"/>
    <x v="0"/>
    <x v="0"/>
    <s v="Tesseramento"/>
    <x v="1"/>
    <x v="0"/>
    <x v="0"/>
    <m/>
  </r>
  <r>
    <n v="156773"/>
    <x v="0"/>
    <x v="0"/>
    <x v="0"/>
    <x v="0"/>
    <x v="7"/>
    <x v="30"/>
    <x v="0"/>
    <x v="0"/>
    <s v="Tesseramento"/>
    <x v="1"/>
    <x v="0"/>
    <x v="0"/>
    <m/>
  </r>
  <r>
    <n v="15226"/>
    <x v="0"/>
    <x v="0"/>
    <x v="0"/>
    <x v="0"/>
    <x v="7"/>
    <x v="30"/>
    <x v="0"/>
    <x v="0"/>
    <s v="Tesseramento"/>
    <x v="1"/>
    <x v="0"/>
    <x v="0"/>
    <m/>
  </r>
  <r>
    <n v="11719"/>
    <x v="0"/>
    <x v="0"/>
    <x v="0"/>
    <x v="0"/>
    <x v="7"/>
    <x v="30"/>
    <x v="0"/>
    <x v="0"/>
    <s v="Tesseramento"/>
    <x v="1"/>
    <x v="3"/>
    <x v="0"/>
    <m/>
  </r>
  <r>
    <n v="123074"/>
    <x v="0"/>
    <x v="0"/>
    <x v="0"/>
    <x v="0"/>
    <x v="7"/>
    <x v="30"/>
    <x v="0"/>
    <x v="0"/>
    <s v="Tesseramento"/>
    <x v="1"/>
    <x v="4"/>
    <x v="0"/>
    <m/>
  </r>
  <r>
    <n v="11729"/>
    <x v="0"/>
    <x v="0"/>
    <x v="0"/>
    <x v="0"/>
    <x v="7"/>
    <x v="30"/>
    <x v="0"/>
    <x v="0"/>
    <s v="Tesseramento"/>
    <x v="1"/>
    <x v="3"/>
    <x v="0"/>
    <m/>
  </r>
  <r>
    <n v="208338"/>
    <x v="0"/>
    <x v="0"/>
    <x v="0"/>
    <x v="0"/>
    <x v="7"/>
    <x v="30"/>
    <x v="0"/>
    <x v="1"/>
    <s v="Tesseramento"/>
    <x v="1"/>
    <x v="0"/>
    <x v="0"/>
    <m/>
  </r>
  <r>
    <n v="11740"/>
    <x v="0"/>
    <x v="0"/>
    <x v="0"/>
    <x v="0"/>
    <x v="7"/>
    <x v="30"/>
    <x v="0"/>
    <x v="1"/>
    <s v="Tesseramento"/>
    <x v="1"/>
    <x v="4"/>
    <x v="0"/>
    <m/>
  </r>
  <r>
    <n v="11738"/>
    <x v="0"/>
    <x v="0"/>
    <x v="0"/>
    <x v="0"/>
    <x v="7"/>
    <x v="30"/>
    <x v="0"/>
    <x v="0"/>
    <s v="Tesseramento"/>
    <x v="1"/>
    <x v="3"/>
    <x v="0"/>
    <m/>
  </r>
  <r>
    <n v="67275"/>
    <x v="0"/>
    <x v="0"/>
    <x v="0"/>
    <x v="0"/>
    <x v="11"/>
    <x v="142"/>
    <x v="0"/>
    <x v="0"/>
    <s v="Tesseramento"/>
    <x v="1"/>
    <x v="0"/>
    <x v="0"/>
    <m/>
  </r>
  <r>
    <n v="54785"/>
    <x v="0"/>
    <x v="0"/>
    <x v="0"/>
    <x v="0"/>
    <x v="7"/>
    <x v="30"/>
    <x v="0"/>
    <x v="1"/>
    <s v="Tesseramento"/>
    <x v="1"/>
    <x v="4"/>
    <x v="0"/>
    <m/>
  </r>
  <r>
    <n v="51068"/>
    <x v="0"/>
    <x v="0"/>
    <x v="0"/>
    <x v="0"/>
    <x v="11"/>
    <x v="142"/>
    <x v="0"/>
    <x v="1"/>
    <s v="Tesseramento"/>
    <x v="1"/>
    <x v="4"/>
    <x v="0"/>
    <m/>
  </r>
  <r>
    <n v="5905"/>
    <x v="0"/>
    <x v="0"/>
    <x v="0"/>
    <x v="0"/>
    <x v="7"/>
    <x v="30"/>
    <x v="0"/>
    <x v="0"/>
    <s v="Tesseramento"/>
    <x v="1"/>
    <x v="4"/>
    <x v="0"/>
    <m/>
  </r>
  <r>
    <n v="129850"/>
    <x v="0"/>
    <x v="0"/>
    <x v="0"/>
    <x v="0"/>
    <x v="11"/>
    <x v="142"/>
    <x v="0"/>
    <x v="0"/>
    <s v="Tesseramento"/>
    <x v="1"/>
    <x v="3"/>
    <x v="0"/>
    <m/>
  </r>
  <r>
    <n v="121411"/>
    <x v="0"/>
    <x v="0"/>
    <x v="0"/>
    <x v="0"/>
    <x v="7"/>
    <x v="30"/>
    <x v="0"/>
    <x v="0"/>
    <s v="Tesseramento"/>
    <x v="1"/>
    <x v="0"/>
    <x v="0"/>
    <m/>
  </r>
  <r>
    <n v="44667"/>
    <x v="0"/>
    <x v="0"/>
    <x v="0"/>
    <x v="0"/>
    <x v="7"/>
    <x v="30"/>
    <x v="0"/>
    <x v="1"/>
    <s v="Tesseramento"/>
    <x v="1"/>
    <x v="4"/>
    <x v="0"/>
    <m/>
  </r>
  <r>
    <n v="9926"/>
    <x v="0"/>
    <x v="0"/>
    <x v="0"/>
    <x v="0"/>
    <x v="7"/>
    <x v="30"/>
    <x v="0"/>
    <x v="0"/>
    <s v="Tesseramento"/>
    <x v="1"/>
    <x v="3"/>
    <x v="0"/>
    <m/>
  </r>
  <r>
    <n v="88146"/>
    <x v="0"/>
    <x v="0"/>
    <x v="0"/>
    <x v="0"/>
    <x v="7"/>
    <x v="30"/>
    <x v="0"/>
    <x v="0"/>
    <s v="Tesseramento"/>
    <x v="1"/>
    <x v="1"/>
    <x v="0"/>
    <m/>
  </r>
  <r>
    <n v="47132"/>
    <x v="0"/>
    <x v="0"/>
    <x v="0"/>
    <x v="0"/>
    <x v="7"/>
    <x v="30"/>
    <x v="0"/>
    <x v="0"/>
    <s v="Tesseramento"/>
    <x v="1"/>
    <x v="1"/>
    <x v="0"/>
    <m/>
  </r>
  <r>
    <n v="11746"/>
    <x v="0"/>
    <x v="0"/>
    <x v="0"/>
    <x v="0"/>
    <x v="7"/>
    <x v="30"/>
    <x v="0"/>
    <x v="0"/>
    <s v="Tesseramento"/>
    <x v="1"/>
    <x v="4"/>
    <x v="0"/>
    <m/>
  </r>
  <r>
    <n v="17391"/>
    <x v="0"/>
    <x v="0"/>
    <x v="0"/>
    <x v="0"/>
    <x v="11"/>
    <x v="142"/>
    <x v="0"/>
    <x v="0"/>
    <s v="Tesseramento"/>
    <x v="1"/>
    <x v="0"/>
    <x v="0"/>
    <m/>
  </r>
  <r>
    <n v="182770"/>
    <x v="0"/>
    <x v="0"/>
    <x v="0"/>
    <x v="1"/>
    <x v="11"/>
    <x v="142"/>
    <x v="0"/>
    <x v="0"/>
    <s v="Tesseramento"/>
    <x v="1"/>
    <x v="0"/>
    <x v="0"/>
    <m/>
  </r>
  <r>
    <n v="47911"/>
    <x v="0"/>
    <x v="0"/>
    <x v="0"/>
    <x v="0"/>
    <x v="7"/>
    <x v="30"/>
    <x v="0"/>
    <x v="1"/>
    <s v="Tesseramento"/>
    <x v="1"/>
    <x v="3"/>
    <x v="0"/>
    <m/>
  </r>
  <r>
    <n v="11745"/>
    <x v="0"/>
    <x v="0"/>
    <x v="0"/>
    <x v="0"/>
    <x v="7"/>
    <x v="30"/>
    <x v="0"/>
    <x v="1"/>
    <s v="Tesseramento"/>
    <x v="1"/>
    <x v="4"/>
    <x v="0"/>
    <m/>
  </r>
  <r>
    <n v="47918"/>
    <x v="0"/>
    <x v="0"/>
    <x v="0"/>
    <x v="0"/>
    <x v="7"/>
    <x v="30"/>
    <x v="0"/>
    <x v="1"/>
    <s v="Tesseramento"/>
    <x v="1"/>
    <x v="0"/>
    <x v="0"/>
    <m/>
  </r>
  <r>
    <n v="69766"/>
    <x v="0"/>
    <x v="0"/>
    <x v="0"/>
    <x v="0"/>
    <x v="7"/>
    <x v="30"/>
    <x v="0"/>
    <x v="1"/>
    <s v="Tesseramento"/>
    <x v="1"/>
    <x v="4"/>
    <x v="0"/>
    <m/>
  </r>
  <r>
    <n v="148151"/>
    <x v="0"/>
    <x v="0"/>
    <x v="0"/>
    <x v="0"/>
    <x v="7"/>
    <x v="30"/>
    <x v="0"/>
    <x v="1"/>
    <s v="Tesseramento"/>
    <x v="1"/>
    <x v="0"/>
    <x v="0"/>
    <m/>
  </r>
  <r>
    <n v="32611"/>
    <x v="0"/>
    <x v="0"/>
    <x v="0"/>
    <x v="0"/>
    <x v="11"/>
    <x v="142"/>
    <x v="0"/>
    <x v="0"/>
    <s v="Tesseramento"/>
    <x v="1"/>
    <x v="3"/>
    <x v="0"/>
    <m/>
  </r>
  <r>
    <n v="11754"/>
    <x v="0"/>
    <x v="0"/>
    <x v="0"/>
    <x v="0"/>
    <x v="7"/>
    <x v="30"/>
    <x v="0"/>
    <x v="0"/>
    <s v="Tesseramento"/>
    <x v="1"/>
    <x v="0"/>
    <x v="0"/>
    <m/>
  </r>
  <r>
    <n v="11756"/>
    <x v="0"/>
    <x v="0"/>
    <x v="0"/>
    <x v="0"/>
    <x v="7"/>
    <x v="30"/>
    <x v="0"/>
    <x v="0"/>
    <s v="Tesseramento"/>
    <x v="1"/>
    <x v="4"/>
    <x v="0"/>
    <m/>
  </r>
  <r>
    <n v="11757"/>
    <x v="0"/>
    <x v="0"/>
    <x v="0"/>
    <x v="0"/>
    <x v="7"/>
    <x v="30"/>
    <x v="0"/>
    <x v="0"/>
    <s v="Tesseramento"/>
    <x v="1"/>
    <x v="0"/>
    <x v="0"/>
    <m/>
  </r>
  <r>
    <n v="11765"/>
    <x v="0"/>
    <x v="0"/>
    <x v="0"/>
    <x v="0"/>
    <x v="7"/>
    <x v="30"/>
    <x v="0"/>
    <x v="0"/>
    <s v="Tesseramento"/>
    <x v="1"/>
    <x v="0"/>
    <x v="0"/>
    <m/>
  </r>
  <r>
    <n v="11764"/>
    <x v="0"/>
    <x v="0"/>
    <x v="0"/>
    <x v="0"/>
    <x v="7"/>
    <x v="30"/>
    <x v="0"/>
    <x v="1"/>
    <s v="Tesseramento"/>
    <x v="1"/>
    <x v="4"/>
    <x v="0"/>
    <m/>
  </r>
  <r>
    <n v="11763"/>
    <x v="0"/>
    <x v="0"/>
    <x v="0"/>
    <x v="0"/>
    <x v="7"/>
    <x v="30"/>
    <x v="0"/>
    <x v="1"/>
    <s v="Tesseramento"/>
    <x v="1"/>
    <x v="0"/>
    <x v="0"/>
    <m/>
  </r>
  <r>
    <n v="11762"/>
    <x v="0"/>
    <x v="0"/>
    <x v="0"/>
    <x v="0"/>
    <x v="7"/>
    <x v="30"/>
    <x v="0"/>
    <x v="0"/>
    <s v="Tesseramento"/>
    <x v="1"/>
    <x v="0"/>
    <x v="0"/>
    <m/>
  </r>
  <r>
    <n v="141113"/>
    <x v="0"/>
    <x v="0"/>
    <x v="0"/>
    <x v="0"/>
    <x v="11"/>
    <x v="142"/>
    <x v="0"/>
    <x v="0"/>
    <s v="Tesseramento"/>
    <x v="1"/>
    <x v="0"/>
    <x v="0"/>
    <m/>
  </r>
  <r>
    <n v="88193"/>
    <x v="0"/>
    <x v="0"/>
    <x v="0"/>
    <x v="0"/>
    <x v="7"/>
    <x v="30"/>
    <x v="0"/>
    <x v="1"/>
    <s v="Tesseramento"/>
    <x v="1"/>
    <x v="3"/>
    <x v="0"/>
    <m/>
  </r>
  <r>
    <n v="11761"/>
    <x v="0"/>
    <x v="0"/>
    <x v="0"/>
    <x v="0"/>
    <x v="7"/>
    <x v="30"/>
    <x v="0"/>
    <x v="0"/>
    <s v="Tesseramento"/>
    <x v="1"/>
    <x v="0"/>
    <x v="0"/>
    <m/>
  </r>
  <r>
    <n v="11759"/>
    <x v="0"/>
    <x v="0"/>
    <x v="0"/>
    <x v="0"/>
    <x v="7"/>
    <x v="30"/>
    <x v="0"/>
    <x v="1"/>
    <s v="Tesseramento"/>
    <x v="1"/>
    <x v="4"/>
    <x v="0"/>
    <m/>
  </r>
  <r>
    <n v="29670"/>
    <x v="0"/>
    <x v="0"/>
    <x v="0"/>
    <x v="0"/>
    <x v="7"/>
    <x v="30"/>
    <x v="0"/>
    <x v="1"/>
    <s v="Tesseramento"/>
    <x v="1"/>
    <x v="3"/>
    <x v="0"/>
    <m/>
  </r>
  <r>
    <n v="203129"/>
    <x v="0"/>
    <x v="0"/>
    <x v="0"/>
    <x v="1"/>
    <x v="7"/>
    <x v="137"/>
    <x v="0"/>
    <x v="1"/>
    <s v="Tesseramento"/>
    <x v="3"/>
    <x v="3"/>
    <x v="0"/>
    <m/>
  </r>
  <r>
    <n v="235225"/>
    <x v="0"/>
    <x v="0"/>
    <x v="1"/>
    <x v="1"/>
    <x v="8"/>
    <x v="355"/>
    <x v="0"/>
    <x v="0"/>
    <s v="Tesseramento"/>
    <x v="0"/>
    <x v="0"/>
    <x v="0"/>
    <m/>
  </r>
  <r>
    <n v="118872"/>
    <x v="0"/>
    <x v="0"/>
    <x v="0"/>
    <x v="0"/>
    <x v="11"/>
    <x v="91"/>
    <x v="0"/>
    <x v="0"/>
    <s v="Tesseramento"/>
    <x v="1"/>
    <x v="0"/>
    <x v="0"/>
    <m/>
  </r>
  <r>
    <n v="213933"/>
    <x v="1"/>
    <x v="0"/>
    <x v="0"/>
    <x v="0"/>
    <x v="11"/>
    <x v="91"/>
    <x v="0"/>
    <x v="0"/>
    <s v="Tesseramento"/>
    <x v="1"/>
    <x v="2"/>
    <x v="0"/>
    <m/>
  </r>
  <r>
    <n v="51547"/>
    <x v="0"/>
    <x v="0"/>
    <x v="0"/>
    <x v="0"/>
    <x v="7"/>
    <x v="137"/>
    <x v="0"/>
    <x v="0"/>
    <s v="Tesseramento"/>
    <x v="3"/>
    <x v="3"/>
    <x v="0"/>
    <m/>
  </r>
  <r>
    <n v="235226"/>
    <x v="0"/>
    <x v="0"/>
    <x v="1"/>
    <x v="3"/>
    <x v="8"/>
    <x v="355"/>
    <x v="0"/>
    <x v="0"/>
    <s v="Tesseramento"/>
    <x v="0"/>
    <x v="4"/>
    <x v="0"/>
    <m/>
  </r>
  <r>
    <n v="182060"/>
    <x v="0"/>
    <x v="0"/>
    <x v="0"/>
    <x v="0"/>
    <x v="7"/>
    <x v="30"/>
    <x v="0"/>
    <x v="0"/>
    <s v="Tesseramento"/>
    <x v="1"/>
    <x v="4"/>
    <x v="0"/>
    <m/>
  </r>
  <r>
    <n v="61249"/>
    <x v="0"/>
    <x v="0"/>
    <x v="0"/>
    <x v="0"/>
    <x v="7"/>
    <x v="30"/>
    <x v="0"/>
    <x v="0"/>
    <s v="Tesseramento"/>
    <x v="1"/>
    <x v="0"/>
    <x v="0"/>
    <m/>
  </r>
  <r>
    <n v="11769"/>
    <x v="0"/>
    <x v="0"/>
    <x v="0"/>
    <x v="1"/>
    <x v="7"/>
    <x v="30"/>
    <x v="0"/>
    <x v="1"/>
    <s v="Tesseramento"/>
    <x v="1"/>
    <x v="0"/>
    <x v="0"/>
    <m/>
  </r>
  <r>
    <n v="14420"/>
    <x v="0"/>
    <x v="0"/>
    <x v="0"/>
    <x v="0"/>
    <x v="7"/>
    <x v="30"/>
    <x v="0"/>
    <x v="1"/>
    <s v="Tesseramento"/>
    <x v="1"/>
    <x v="3"/>
    <x v="0"/>
    <m/>
  </r>
  <r>
    <n v="182063"/>
    <x v="0"/>
    <x v="0"/>
    <x v="0"/>
    <x v="0"/>
    <x v="7"/>
    <x v="30"/>
    <x v="0"/>
    <x v="0"/>
    <s v="Tesseramento"/>
    <x v="1"/>
    <x v="0"/>
    <x v="0"/>
    <m/>
  </r>
  <r>
    <n v="217639"/>
    <x v="0"/>
    <x v="0"/>
    <x v="0"/>
    <x v="0"/>
    <x v="7"/>
    <x v="30"/>
    <x v="0"/>
    <x v="0"/>
    <s v="Tesseramento"/>
    <x v="1"/>
    <x v="4"/>
    <x v="0"/>
    <m/>
  </r>
  <r>
    <n v="125925"/>
    <x v="0"/>
    <x v="0"/>
    <x v="0"/>
    <x v="0"/>
    <x v="7"/>
    <x v="30"/>
    <x v="0"/>
    <x v="0"/>
    <s v="Tesseramento"/>
    <x v="1"/>
    <x v="0"/>
    <x v="0"/>
    <m/>
  </r>
  <r>
    <n v="11776"/>
    <x v="0"/>
    <x v="0"/>
    <x v="0"/>
    <x v="0"/>
    <x v="7"/>
    <x v="30"/>
    <x v="0"/>
    <x v="0"/>
    <s v="Tesseramento"/>
    <x v="1"/>
    <x v="4"/>
    <x v="0"/>
    <m/>
  </r>
  <r>
    <n v="11928"/>
    <x v="0"/>
    <x v="0"/>
    <x v="0"/>
    <x v="0"/>
    <x v="7"/>
    <x v="30"/>
    <x v="0"/>
    <x v="1"/>
    <s v="Tesseramento"/>
    <x v="1"/>
    <x v="3"/>
    <x v="0"/>
    <m/>
  </r>
  <r>
    <n v="1182"/>
    <x v="0"/>
    <x v="0"/>
    <x v="0"/>
    <x v="0"/>
    <x v="7"/>
    <x v="30"/>
    <x v="0"/>
    <x v="0"/>
    <s v="Tesseramento"/>
    <x v="1"/>
    <x v="0"/>
    <x v="0"/>
    <m/>
  </r>
  <r>
    <n v="147569"/>
    <x v="0"/>
    <x v="0"/>
    <x v="0"/>
    <x v="0"/>
    <x v="7"/>
    <x v="30"/>
    <x v="0"/>
    <x v="1"/>
    <s v="Tesseramento"/>
    <x v="1"/>
    <x v="3"/>
    <x v="0"/>
    <m/>
  </r>
  <r>
    <n v="11782"/>
    <x v="0"/>
    <x v="0"/>
    <x v="0"/>
    <x v="0"/>
    <x v="7"/>
    <x v="30"/>
    <x v="0"/>
    <x v="0"/>
    <s v="Tesseramento"/>
    <x v="1"/>
    <x v="4"/>
    <x v="0"/>
    <m/>
  </r>
  <r>
    <n v="11784"/>
    <x v="0"/>
    <x v="0"/>
    <x v="0"/>
    <x v="0"/>
    <x v="7"/>
    <x v="30"/>
    <x v="0"/>
    <x v="0"/>
    <s v="Tesseramento"/>
    <x v="1"/>
    <x v="4"/>
    <x v="0"/>
    <m/>
  </r>
  <r>
    <n v="11783"/>
    <x v="0"/>
    <x v="0"/>
    <x v="0"/>
    <x v="0"/>
    <x v="7"/>
    <x v="30"/>
    <x v="0"/>
    <x v="1"/>
    <s v="Tesseramento"/>
    <x v="1"/>
    <x v="4"/>
    <x v="0"/>
    <m/>
  </r>
  <r>
    <n v="41179"/>
    <x v="0"/>
    <x v="0"/>
    <x v="0"/>
    <x v="0"/>
    <x v="7"/>
    <x v="30"/>
    <x v="0"/>
    <x v="0"/>
    <s v="Tesseramento"/>
    <x v="1"/>
    <x v="4"/>
    <x v="0"/>
    <m/>
  </r>
  <r>
    <n v="11785"/>
    <x v="0"/>
    <x v="0"/>
    <x v="0"/>
    <x v="0"/>
    <x v="7"/>
    <x v="30"/>
    <x v="0"/>
    <x v="0"/>
    <s v="Tesseramento"/>
    <x v="1"/>
    <x v="0"/>
    <x v="0"/>
    <m/>
  </r>
  <r>
    <n v="41178"/>
    <x v="0"/>
    <x v="0"/>
    <x v="0"/>
    <x v="0"/>
    <x v="7"/>
    <x v="30"/>
    <x v="0"/>
    <x v="1"/>
    <s v="Tesseramento"/>
    <x v="1"/>
    <x v="4"/>
    <x v="0"/>
    <m/>
  </r>
  <r>
    <n v="11792"/>
    <x v="0"/>
    <x v="0"/>
    <x v="0"/>
    <x v="0"/>
    <x v="7"/>
    <x v="30"/>
    <x v="0"/>
    <x v="0"/>
    <s v="Tesseramento"/>
    <x v="1"/>
    <x v="4"/>
    <x v="0"/>
    <m/>
  </r>
  <r>
    <n v="92485"/>
    <x v="0"/>
    <x v="0"/>
    <x v="0"/>
    <x v="0"/>
    <x v="7"/>
    <x v="30"/>
    <x v="0"/>
    <x v="1"/>
    <s v="Tesseramento"/>
    <x v="1"/>
    <x v="0"/>
    <x v="0"/>
    <m/>
  </r>
  <r>
    <n v="11795"/>
    <x v="0"/>
    <x v="0"/>
    <x v="0"/>
    <x v="0"/>
    <x v="7"/>
    <x v="30"/>
    <x v="0"/>
    <x v="1"/>
    <s v="Tesseramento"/>
    <x v="1"/>
    <x v="4"/>
    <x v="0"/>
    <m/>
  </r>
  <r>
    <n v="11796"/>
    <x v="0"/>
    <x v="0"/>
    <x v="0"/>
    <x v="0"/>
    <x v="7"/>
    <x v="30"/>
    <x v="0"/>
    <x v="0"/>
    <s v="Tesseramento"/>
    <x v="1"/>
    <x v="4"/>
    <x v="0"/>
    <m/>
  </r>
  <r>
    <n v="11798"/>
    <x v="0"/>
    <x v="0"/>
    <x v="0"/>
    <x v="0"/>
    <x v="7"/>
    <x v="30"/>
    <x v="0"/>
    <x v="0"/>
    <s v="Tesseramento"/>
    <x v="1"/>
    <x v="0"/>
    <x v="0"/>
    <m/>
  </r>
  <r>
    <n v="11801"/>
    <x v="0"/>
    <x v="0"/>
    <x v="0"/>
    <x v="0"/>
    <x v="7"/>
    <x v="30"/>
    <x v="0"/>
    <x v="0"/>
    <s v="Tesseramento"/>
    <x v="1"/>
    <x v="3"/>
    <x v="0"/>
    <m/>
  </r>
  <r>
    <n v="11805"/>
    <x v="0"/>
    <x v="0"/>
    <x v="0"/>
    <x v="0"/>
    <x v="7"/>
    <x v="30"/>
    <x v="0"/>
    <x v="1"/>
    <s v="Tesseramento"/>
    <x v="1"/>
    <x v="0"/>
    <x v="0"/>
    <m/>
  </r>
  <r>
    <n v="11810"/>
    <x v="0"/>
    <x v="0"/>
    <x v="0"/>
    <x v="0"/>
    <x v="7"/>
    <x v="30"/>
    <x v="0"/>
    <x v="0"/>
    <s v="Tesseramento"/>
    <x v="1"/>
    <x v="3"/>
    <x v="0"/>
    <m/>
  </r>
  <r>
    <n v="17869"/>
    <x v="0"/>
    <x v="0"/>
    <x v="0"/>
    <x v="0"/>
    <x v="7"/>
    <x v="30"/>
    <x v="0"/>
    <x v="0"/>
    <s v="Tesseramento"/>
    <x v="1"/>
    <x v="4"/>
    <x v="0"/>
    <m/>
  </r>
  <r>
    <n v="121687"/>
    <x v="0"/>
    <x v="0"/>
    <x v="0"/>
    <x v="0"/>
    <x v="7"/>
    <x v="30"/>
    <x v="0"/>
    <x v="1"/>
    <s v="Tesseramento"/>
    <x v="1"/>
    <x v="4"/>
    <x v="0"/>
    <m/>
  </r>
  <r>
    <n v="123372"/>
    <x v="0"/>
    <x v="0"/>
    <x v="0"/>
    <x v="0"/>
    <x v="7"/>
    <x v="30"/>
    <x v="0"/>
    <x v="0"/>
    <s v="Tesseramento"/>
    <x v="1"/>
    <x v="0"/>
    <x v="0"/>
    <m/>
  </r>
  <r>
    <n v="34796"/>
    <x v="0"/>
    <x v="0"/>
    <x v="0"/>
    <x v="0"/>
    <x v="7"/>
    <x v="30"/>
    <x v="0"/>
    <x v="1"/>
    <s v="Tesseramento"/>
    <x v="1"/>
    <x v="3"/>
    <x v="0"/>
    <m/>
  </r>
  <r>
    <n v="190412"/>
    <x v="0"/>
    <x v="0"/>
    <x v="0"/>
    <x v="0"/>
    <x v="7"/>
    <x v="30"/>
    <x v="0"/>
    <x v="0"/>
    <s v="Tesseramento"/>
    <x v="1"/>
    <x v="3"/>
    <x v="0"/>
    <m/>
  </r>
  <r>
    <n v="150576"/>
    <x v="0"/>
    <x v="0"/>
    <x v="0"/>
    <x v="1"/>
    <x v="7"/>
    <x v="30"/>
    <x v="0"/>
    <x v="0"/>
    <s v="Tesseramento"/>
    <x v="1"/>
    <x v="4"/>
    <x v="0"/>
    <m/>
  </r>
  <r>
    <n v="11816"/>
    <x v="0"/>
    <x v="0"/>
    <x v="0"/>
    <x v="0"/>
    <x v="7"/>
    <x v="30"/>
    <x v="0"/>
    <x v="0"/>
    <s v="Tesseramento"/>
    <x v="1"/>
    <x v="0"/>
    <x v="0"/>
    <m/>
  </r>
  <r>
    <n v="11817"/>
    <x v="0"/>
    <x v="0"/>
    <x v="0"/>
    <x v="0"/>
    <x v="7"/>
    <x v="30"/>
    <x v="0"/>
    <x v="0"/>
    <s v="Tesseramento"/>
    <x v="1"/>
    <x v="4"/>
    <x v="0"/>
    <m/>
  </r>
  <r>
    <n v="11818"/>
    <x v="0"/>
    <x v="0"/>
    <x v="0"/>
    <x v="0"/>
    <x v="7"/>
    <x v="30"/>
    <x v="0"/>
    <x v="1"/>
    <s v="Tesseramento"/>
    <x v="1"/>
    <x v="4"/>
    <x v="0"/>
    <m/>
  </r>
  <r>
    <n v="97356"/>
    <x v="0"/>
    <x v="0"/>
    <x v="0"/>
    <x v="0"/>
    <x v="7"/>
    <x v="30"/>
    <x v="0"/>
    <x v="0"/>
    <s v="Tesseramento"/>
    <x v="1"/>
    <x v="0"/>
    <x v="0"/>
    <m/>
  </r>
  <r>
    <n v="11825"/>
    <x v="0"/>
    <x v="0"/>
    <x v="0"/>
    <x v="0"/>
    <x v="7"/>
    <x v="30"/>
    <x v="0"/>
    <x v="1"/>
    <s v="Tesseramento"/>
    <x v="1"/>
    <x v="4"/>
    <x v="0"/>
    <m/>
  </r>
  <r>
    <n v="11826"/>
    <x v="0"/>
    <x v="0"/>
    <x v="0"/>
    <x v="0"/>
    <x v="7"/>
    <x v="30"/>
    <x v="0"/>
    <x v="0"/>
    <s v="Tesseramento"/>
    <x v="1"/>
    <x v="4"/>
    <x v="0"/>
    <m/>
  </r>
  <r>
    <n v="57770"/>
    <x v="0"/>
    <x v="0"/>
    <x v="0"/>
    <x v="0"/>
    <x v="7"/>
    <x v="30"/>
    <x v="0"/>
    <x v="1"/>
    <s v="Tesseramento"/>
    <x v="1"/>
    <x v="4"/>
    <x v="0"/>
    <m/>
  </r>
  <r>
    <n v="235101"/>
    <x v="1"/>
    <x v="0"/>
    <x v="1"/>
    <x v="2"/>
    <x v="5"/>
    <x v="38"/>
    <x v="0"/>
    <x v="0"/>
    <s v="Tesseramento"/>
    <x v="1"/>
    <x v="5"/>
    <x v="0"/>
    <m/>
  </r>
  <r>
    <n v="218715"/>
    <x v="0"/>
    <x v="0"/>
    <x v="0"/>
    <x v="0"/>
    <x v="5"/>
    <x v="38"/>
    <x v="0"/>
    <x v="0"/>
    <s v="Tesseramento"/>
    <x v="1"/>
    <x v="0"/>
    <x v="0"/>
    <m/>
  </r>
  <r>
    <n v="29443"/>
    <x v="0"/>
    <x v="0"/>
    <x v="0"/>
    <x v="0"/>
    <x v="0"/>
    <x v="76"/>
    <x v="0"/>
    <x v="0"/>
    <s v="Tesseramento"/>
    <x v="0"/>
    <x v="4"/>
    <x v="0"/>
    <m/>
  </r>
  <r>
    <n v="174490"/>
    <x v="0"/>
    <x v="0"/>
    <x v="0"/>
    <x v="0"/>
    <x v="11"/>
    <x v="142"/>
    <x v="0"/>
    <x v="0"/>
    <s v="Tesseramento"/>
    <x v="1"/>
    <x v="0"/>
    <x v="0"/>
    <m/>
  </r>
  <r>
    <n v="79384"/>
    <x v="0"/>
    <x v="0"/>
    <x v="0"/>
    <x v="0"/>
    <x v="11"/>
    <x v="142"/>
    <x v="0"/>
    <x v="1"/>
    <s v="Tesseramento"/>
    <x v="1"/>
    <x v="3"/>
    <x v="0"/>
    <m/>
  </r>
  <r>
    <n v="116858"/>
    <x v="0"/>
    <x v="0"/>
    <x v="0"/>
    <x v="0"/>
    <x v="11"/>
    <x v="142"/>
    <x v="0"/>
    <x v="0"/>
    <s v="Tesseramento"/>
    <x v="1"/>
    <x v="4"/>
    <x v="0"/>
    <m/>
  </r>
  <r>
    <n v="141150"/>
    <x v="0"/>
    <x v="0"/>
    <x v="0"/>
    <x v="0"/>
    <x v="11"/>
    <x v="142"/>
    <x v="0"/>
    <x v="0"/>
    <s v="Tesseramento"/>
    <x v="1"/>
    <x v="3"/>
    <x v="0"/>
    <m/>
  </r>
  <r>
    <n v="15025"/>
    <x v="0"/>
    <x v="0"/>
    <x v="0"/>
    <x v="0"/>
    <x v="11"/>
    <x v="142"/>
    <x v="0"/>
    <x v="0"/>
    <s v="Tesseramento"/>
    <x v="1"/>
    <x v="0"/>
    <x v="0"/>
    <m/>
  </r>
  <r>
    <n v="115339"/>
    <x v="0"/>
    <x v="0"/>
    <x v="0"/>
    <x v="4"/>
    <x v="0"/>
    <x v="76"/>
    <x v="0"/>
    <x v="0"/>
    <s v="Tesseramento"/>
    <x v="0"/>
    <x v="0"/>
    <x v="0"/>
    <m/>
  </r>
  <r>
    <n v="168035"/>
    <x v="0"/>
    <x v="0"/>
    <x v="0"/>
    <x v="0"/>
    <x v="15"/>
    <x v="203"/>
    <x v="0"/>
    <x v="0"/>
    <s v="Tesseramento"/>
    <x v="1"/>
    <x v="4"/>
    <x v="0"/>
    <m/>
  </r>
  <r>
    <n v="98206"/>
    <x v="0"/>
    <x v="0"/>
    <x v="0"/>
    <x v="0"/>
    <x v="15"/>
    <x v="203"/>
    <x v="0"/>
    <x v="0"/>
    <s v="Tesseramento"/>
    <x v="1"/>
    <x v="3"/>
    <x v="0"/>
    <m/>
  </r>
  <r>
    <n v="56784"/>
    <x v="0"/>
    <x v="0"/>
    <x v="0"/>
    <x v="0"/>
    <x v="15"/>
    <x v="203"/>
    <x v="0"/>
    <x v="0"/>
    <s v="Tesseramento"/>
    <x v="1"/>
    <x v="0"/>
    <x v="0"/>
    <m/>
  </r>
  <r>
    <n v="20584"/>
    <x v="0"/>
    <x v="0"/>
    <x v="0"/>
    <x v="0"/>
    <x v="15"/>
    <x v="203"/>
    <x v="0"/>
    <x v="0"/>
    <s v="Tesseramento"/>
    <x v="1"/>
    <x v="4"/>
    <x v="0"/>
    <m/>
  </r>
  <r>
    <n v="215814"/>
    <x v="0"/>
    <x v="1"/>
    <x v="0"/>
    <x v="1"/>
    <x v="12"/>
    <x v="148"/>
    <x v="0"/>
    <x v="1"/>
    <s v="Tesseramento"/>
    <x v="1"/>
    <x v="0"/>
    <x v="0"/>
    <m/>
  </r>
  <r>
    <n v="179953"/>
    <x v="0"/>
    <x v="0"/>
    <x v="0"/>
    <x v="0"/>
    <x v="15"/>
    <x v="203"/>
    <x v="0"/>
    <x v="0"/>
    <s v="Tesseramento"/>
    <x v="1"/>
    <x v="0"/>
    <x v="0"/>
    <m/>
  </r>
  <r>
    <n v="48337"/>
    <x v="0"/>
    <x v="0"/>
    <x v="0"/>
    <x v="0"/>
    <x v="15"/>
    <x v="203"/>
    <x v="0"/>
    <x v="1"/>
    <s v="Tesseramento"/>
    <x v="1"/>
    <x v="3"/>
    <x v="0"/>
    <m/>
  </r>
  <r>
    <n v="14682"/>
    <x v="0"/>
    <x v="0"/>
    <x v="0"/>
    <x v="0"/>
    <x v="15"/>
    <x v="203"/>
    <x v="0"/>
    <x v="0"/>
    <s v="Tesseramento"/>
    <x v="1"/>
    <x v="4"/>
    <x v="0"/>
    <m/>
  </r>
  <r>
    <n v="227282"/>
    <x v="0"/>
    <x v="0"/>
    <x v="0"/>
    <x v="0"/>
    <x v="15"/>
    <x v="203"/>
    <x v="0"/>
    <x v="0"/>
    <s v="Tesseramento"/>
    <x v="1"/>
    <x v="3"/>
    <x v="0"/>
    <m/>
  </r>
  <r>
    <n v="28635"/>
    <x v="0"/>
    <x v="0"/>
    <x v="0"/>
    <x v="0"/>
    <x v="15"/>
    <x v="203"/>
    <x v="0"/>
    <x v="0"/>
    <s v="Tesseramento"/>
    <x v="1"/>
    <x v="0"/>
    <x v="0"/>
    <m/>
  </r>
  <r>
    <n v="164689"/>
    <x v="1"/>
    <x v="0"/>
    <x v="0"/>
    <x v="0"/>
    <x v="15"/>
    <x v="203"/>
    <x v="0"/>
    <x v="0"/>
    <s v="Tesseramento"/>
    <x v="1"/>
    <x v="2"/>
    <x v="0"/>
    <m/>
  </r>
  <r>
    <n v="231177"/>
    <x v="0"/>
    <x v="0"/>
    <x v="0"/>
    <x v="0"/>
    <x v="15"/>
    <x v="203"/>
    <x v="0"/>
    <x v="0"/>
    <s v="Tesseramento"/>
    <x v="1"/>
    <x v="1"/>
    <x v="0"/>
    <m/>
  </r>
  <r>
    <n v="212316"/>
    <x v="0"/>
    <x v="0"/>
    <x v="0"/>
    <x v="0"/>
    <x v="15"/>
    <x v="203"/>
    <x v="0"/>
    <x v="0"/>
    <s v="Tesseramento"/>
    <x v="1"/>
    <x v="0"/>
    <x v="0"/>
    <m/>
  </r>
  <r>
    <n v="70030"/>
    <x v="0"/>
    <x v="0"/>
    <x v="0"/>
    <x v="0"/>
    <x v="15"/>
    <x v="203"/>
    <x v="0"/>
    <x v="0"/>
    <s v="Tesseramento"/>
    <x v="1"/>
    <x v="0"/>
    <x v="0"/>
    <m/>
  </r>
  <r>
    <n v="199161"/>
    <x v="0"/>
    <x v="0"/>
    <x v="0"/>
    <x v="0"/>
    <x v="15"/>
    <x v="203"/>
    <x v="0"/>
    <x v="0"/>
    <s v="Tesseramento"/>
    <x v="1"/>
    <x v="0"/>
    <x v="0"/>
    <m/>
  </r>
  <r>
    <n v="157000"/>
    <x v="0"/>
    <x v="0"/>
    <x v="0"/>
    <x v="0"/>
    <x v="15"/>
    <x v="203"/>
    <x v="0"/>
    <x v="0"/>
    <s v="Tesseramento"/>
    <x v="1"/>
    <x v="3"/>
    <x v="0"/>
    <m/>
  </r>
  <r>
    <n v="21130"/>
    <x v="0"/>
    <x v="0"/>
    <x v="0"/>
    <x v="0"/>
    <x v="11"/>
    <x v="142"/>
    <x v="0"/>
    <x v="0"/>
    <s v="Tesseramento"/>
    <x v="1"/>
    <x v="4"/>
    <x v="0"/>
    <m/>
  </r>
  <r>
    <n v="177187"/>
    <x v="0"/>
    <x v="0"/>
    <x v="0"/>
    <x v="0"/>
    <x v="15"/>
    <x v="203"/>
    <x v="0"/>
    <x v="0"/>
    <s v="Tesseramento"/>
    <x v="1"/>
    <x v="3"/>
    <x v="0"/>
    <m/>
  </r>
  <r>
    <n v="29914"/>
    <x v="0"/>
    <x v="0"/>
    <x v="0"/>
    <x v="4"/>
    <x v="15"/>
    <x v="203"/>
    <x v="0"/>
    <x v="0"/>
    <s v="Tesseramento"/>
    <x v="1"/>
    <x v="4"/>
    <x v="0"/>
    <m/>
  </r>
  <r>
    <n v="140093"/>
    <x v="0"/>
    <x v="0"/>
    <x v="0"/>
    <x v="0"/>
    <x v="15"/>
    <x v="203"/>
    <x v="0"/>
    <x v="0"/>
    <s v="Tesseramento"/>
    <x v="1"/>
    <x v="0"/>
    <x v="0"/>
    <m/>
  </r>
  <r>
    <n v="32310"/>
    <x v="0"/>
    <x v="0"/>
    <x v="0"/>
    <x v="0"/>
    <x v="11"/>
    <x v="142"/>
    <x v="0"/>
    <x v="0"/>
    <s v="Tesseramento"/>
    <x v="1"/>
    <x v="4"/>
    <x v="0"/>
    <m/>
  </r>
  <r>
    <n v="144587"/>
    <x v="0"/>
    <x v="0"/>
    <x v="0"/>
    <x v="0"/>
    <x v="15"/>
    <x v="203"/>
    <x v="0"/>
    <x v="0"/>
    <s v="Tesseramento"/>
    <x v="1"/>
    <x v="0"/>
    <x v="0"/>
    <m/>
  </r>
  <r>
    <n v="107400"/>
    <x v="0"/>
    <x v="0"/>
    <x v="0"/>
    <x v="0"/>
    <x v="15"/>
    <x v="203"/>
    <x v="0"/>
    <x v="1"/>
    <s v="Tesseramento"/>
    <x v="1"/>
    <x v="3"/>
    <x v="0"/>
    <m/>
  </r>
  <r>
    <n v="117918"/>
    <x v="0"/>
    <x v="0"/>
    <x v="0"/>
    <x v="0"/>
    <x v="15"/>
    <x v="203"/>
    <x v="0"/>
    <x v="0"/>
    <s v="Tesseramento"/>
    <x v="1"/>
    <x v="1"/>
    <x v="0"/>
    <m/>
  </r>
  <r>
    <n v="224229"/>
    <x v="0"/>
    <x v="0"/>
    <x v="0"/>
    <x v="0"/>
    <x v="15"/>
    <x v="203"/>
    <x v="0"/>
    <x v="0"/>
    <s v="Tesseramento"/>
    <x v="1"/>
    <x v="4"/>
    <x v="0"/>
    <m/>
  </r>
  <r>
    <n v="160828"/>
    <x v="0"/>
    <x v="0"/>
    <x v="0"/>
    <x v="0"/>
    <x v="15"/>
    <x v="203"/>
    <x v="0"/>
    <x v="0"/>
    <s v="Tesseramento"/>
    <x v="1"/>
    <x v="3"/>
    <x v="0"/>
    <m/>
  </r>
  <r>
    <n v="212880"/>
    <x v="0"/>
    <x v="0"/>
    <x v="0"/>
    <x v="0"/>
    <x v="15"/>
    <x v="203"/>
    <x v="0"/>
    <x v="0"/>
    <s v="Tesseramento"/>
    <x v="1"/>
    <x v="1"/>
    <x v="0"/>
    <m/>
  </r>
  <r>
    <n v="20599"/>
    <x v="0"/>
    <x v="0"/>
    <x v="0"/>
    <x v="0"/>
    <x v="15"/>
    <x v="203"/>
    <x v="0"/>
    <x v="0"/>
    <s v="Tesseramento"/>
    <x v="1"/>
    <x v="3"/>
    <x v="0"/>
    <m/>
  </r>
  <r>
    <n v="158956"/>
    <x v="0"/>
    <x v="0"/>
    <x v="0"/>
    <x v="0"/>
    <x v="11"/>
    <x v="142"/>
    <x v="0"/>
    <x v="0"/>
    <s v="Tesseramento"/>
    <x v="1"/>
    <x v="3"/>
    <x v="0"/>
    <m/>
  </r>
  <r>
    <n v="133424"/>
    <x v="0"/>
    <x v="0"/>
    <x v="0"/>
    <x v="0"/>
    <x v="15"/>
    <x v="203"/>
    <x v="0"/>
    <x v="0"/>
    <s v="Tesseramento"/>
    <x v="1"/>
    <x v="0"/>
    <x v="0"/>
    <m/>
  </r>
  <r>
    <n v="84084"/>
    <x v="0"/>
    <x v="0"/>
    <x v="0"/>
    <x v="0"/>
    <x v="15"/>
    <x v="203"/>
    <x v="0"/>
    <x v="0"/>
    <s v="Tesseramento"/>
    <x v="1"/>
    <x v="4"/>
    <x v="0"/>
    <m/>
  </r>
  <r>
    <n v="95123"/>
    <x v="0"/>
    <x v="0"/>
    <x v="0"/>
    <x v="0"/>
    <x v="11"/>
    <x v="142"/>
    <x v="0"/>
    <x v="0"/>
    <s v="Tesseramento"/>
    <x v="1"/>
    <x v="0"/>
    <x v="0"/>
    <m/>
  </r>
  <r>
    <n v="93575"/>
    <x v="0"/>
    <x v="0"/>
    <x v="0"/>
    <x v="0"/>
    <x v="15"/>
    <x v="203"/>
    <x v="0"/>
    <x v="0"/>
    <s v="Tesseramento"/>
    <x v="1"/>
    <x v="3"/>
    <x v="0"/>
    <m/>
  </r>
  <r>
    <n v="212968"/>
    <x v="0"/>
    <x v="0"/>
    <x v="0"/>
    <x v="1"/>
    <x v="15"/>
    <x v="203"/>
    <x v="0"/>
    <x v="0"/>
    <s v="Tesseramento"/>
    <x v="1"/>
    <x v="3"/>
    <x v="0"/>
    <m/>
  </r>
  <r>
    <n v="207791"/>
    <x v="0"/>
    <x v="0"/>
    <x v="0"/>
    <x v="0"/>
    <x v="15"/>
    <x v="203"/>
    <x v="0"/>
    <x v="0"/>
    <s v="Tesseramento"/>
    <x v="1"/>
    <x v="0"/>
    <x v="0"/>
    <m/>
  </r>
  <r>
    <n v="223116"/>
    <x v="0"/>
    <x v="0"/>
    <x v="0"/>
    <x v="1"/>
    <x v="15"/>
    <x v="203"/>
    <x v="0"/>
    <x v="0"/>
    <s v="Tesseramento"/>
    <x v="1"/>
    <x v="3"/>
    <x v="0"/>
    <m/>
  </r>
  <r>
    <n v="233059"/>
    <x v="0"/>
    <x v="0"/>
    <x v="0"/>
    <x v="1"/>
    <x v="15"/>
    <x v="203"/>
    <x v="0"/>
    <x v="0"/>
    <s v="Tesseramento"/>
    <x v="1"/>
    <x v="0"/>
    <x v="0"/>
    <m/>
  </r>
  <r>
    <n v="44074"/>
    <x v="0"/>
    <x v="0"/>
    <x v="0"/>
    <x v="0"/>
    <x v="15"/>
    <x v="203"/>
    <x v="0"/>
    <x v="1"/>
    <s v="Tesseramento"/>
    <x v="1"/>
    <x v="4"/>
    <x v="0"/>
    <m/>
  </r>
  <r>
    <n v="185148"/>
    <x v="0"/>
    <x v="0"/>
    <x v="0"/>
    <x v="1"/>
    <x v="11"/>
    <x v="142"/>
    <x v="0"/>
    <x v="0"/>
    <s v="Tesseramento"/>
    <x v="1"/>
    <x v="1"/>
    <x v="0"/>
    <m/>
  </r>
  <r>
    <n v="212969"/>
    <x v="0"/>
    <x v="0"/>
    <x v="0"/>
    <x v="1"/>
    <x v="15"/>
    <x v="203"/>
    <x v="0"/>
    <x v="0"/>
    <s v="Tesseramento"/>
    <x v="1"/>
    <x v="0"/>
    <x v="0"/>
    <m/>
  </r>
  <r>
    <n v="189272"/>
    <x v="1"/>
    <x v="0"/>
    <x v="0"/>
    <x v="0"/>
    <x v="15"/>
    <x v="203"/>
    <x v="0"/>
    <x v="0"/>
    <s v="Tesseramento"/>
    <x v="1"/>
    <x v="6"/>
    <x v="0"/>
    <m/>
  </r>
  <r>
    <n v="173071"/>
    <x v="0"/>
    <x v="0"/>
    <x v="0"/>
    <x v="0"/>
    <x v="15"/>
    <x v="203"/>
    <x v="0"/>
    <x v="0"/>
    <s v="Tesseramento"/>
    <x v="1"/>
    <x v="4"/>
    <x v="0"/>
    <m/>
  </r>
  <r>
    <n v="206068"/>
    <x v="0"/>
    <x v="0"/>
    <x v="0"/>
    <x v="0"/>
    <x v="15"/>
    <x v="203"/>
    <x v="0"/>
    <x v="0"/>
    <s v="Tesseramento"/>
    <x v="1"/>
    <x v="1"/>
    <x v="0"/>
    <m/>
  </r>
  <r>
    <n v="83470"/>
    <x v="0"/>
    <x v="0"/>
    <x v="0"/>
    <x v="0"/>
    <x v="15"/>
    <x v="203"/>
    <x v="0"/>
    <x v="0"/>
    <s v="Tesseramento"/>
    <x v="1"/>
    <x v="4"/>
    <x v="0"/>
    <m/>
  </r>
  <r>
    <n v="231404"/>
    <x v="0"/>
    <x v="0"/>
    <x v="0"/>
    <x v="1"/>
    <x v="15"/>
    <x v="203"/>
    <x v="0"/>
    <x v="0"/>
    <s v="Tesseramento"/>
    <x v="1"/>
    <x v="0"/>
    <x v="0"/>
    <m/>
  </r>
  <r>
    <n v="21024"/>
    <x v="0"/>
    <x v="0"/>
    <x v="0"/>
    <x v="0"/>
    <x v="15"/>
    <x v="203"/>
    <x v="0"/>
    <x v="0"/>
    <s v="Tesseramento"/>
    <x v="1"/>
    <x v="4"/>
    <x v="0"/>
    <m/>
  </r>
  <r>
    <n v="180828"/>
    <x v="0"/>
    <x v="0"/>
    <x v="0"/>
    <x v="0"/>
    <x v="15"/>
    <x v="203"/>
    <x v="0"/>
    <x v="0"/>
    <s v="Tesseramento"/>
    <x v="1"/>
    <x v="3"/>
    <x v="0"/>
    <m/>
  </r>
  <r>
    <n v="63742"/>
    <x v="0"/>
    <x v="0"/>
    <x v="0"/>
    <x v="0"/>
    <x v="15"/>
    <x v="203"/>
    <x v="0"/>
    <x v="1"/>
    <s v="Tesseramento"/>
    <x v="1"/>
    <x v="3"/>
    <x v="0"/>
    <m/>
  </r>
  <r>
    <n v="103296"/>
    <x v="0"/>
    <x v="0"/>
    <x v="0"/>
    <x v="0"/>
    <x v="15"/>
    <x v="203"/>
    <x v="0"/>
    <x v="0"/>
    <s v="Tesseramento"/>
    <x v="1"/>
    <x v="3"/>
    <x v="0"/>
    <m/>
  </r>
  <r>
    <n v="233284"/>
    <x v="0"/>
    <x v="0"/>
    <x v="0"/>
    <x v="1"/>
    <x v="15"/>
    <x v="203"/>
    <x v="0"/>
    <x v="0"/>
    <s v="Tesseramento"/>
    <x v="1"/>
    <x v="4"/>
    <x v="0"/>
    <m/>
  </r>
  <r>
    <n v="223115"/>
    <x v="0"/>
    <x v="0"/>
    <x v="0"/>
    <x v="1"/>
    <x v="15"/>
    <x v="203"/>
    <x v="0"/>
    <x v="1"/>
    <s v="Tesseramento"/>
    <x v="1"/>
    <x v="0"/>
    <x v="0"/>
    <m/>
  </r>
  <r>
    <n v="73643"/>
    <x v="0"/>
    <x v="0"/>
    <x v="0"/>
    <x v="1"/>
    <x v="15"/>
    <x v="203"/>
    <x v="0"/>
    <x v="1"/>
    <s v="Tesseramento"/>
    <x v="1"/>
    <x v="3"/>
    <x v="0"/>
    <m/>
  </r>
  <r>
    <n v="201548"/>
    <x v="0"/>
    <x v="0"/>
    <x v="0"/>
    <x v="0"/>
    <x v="15"/>
    <x v="203"/>
    <x v="0"/>
    <x v="1"/>
    <s v="Tesseramento"/>
    <x v="1"/>
    <x v="0"/>
    <x v="0"/>
    <m/>
  </r>
  <r>
    <n v="186308"/>
    <x v="0"/>
    <x v="0"/>
    <x v="0"/>
    <x v="0"/>
    <x v="15"/>
    <x v="203"/>
    <x v="0"/>
    <x v="0"/>
    <s v="Tesseramento"/>
    <x v="1"/>
    <x v="3"/>
    <x v="0"/>
    <m/>
  </r>
  <r>
    <n v="73644"/>
    <x v="0"/>
    <x v="0"/>
    <x v="0"/>
    <x v="0"/>
    <x v="15"/>
    <x v="203"/>
    <x v="0"/>
    <x v="1"/>
    <s v="Tesseramento"/>
    <x v="1"/>
    <x v="4"/>
    <x v="0"/>
    <m/>
  </r>
  <r>
    <n v="219355"/>
    <x v="0"/>
    <x v="0"/>
    <x v="0"/>
    <x v="1"/>
    <x v="15"/>
    <x v="203"/>
    <x v="0"/>
    <x v="0"/>
    <s v="Tesseramento"/>
    <x v="1"/>
    <x v="0"/>
    <x v="0"/>
    <m/>
  </r>
  <r>
    <n v="204851"/>
    <x v="0"/>
    <x v="0"/>
    <x v="0"/>
    <x v="4"/>
    <x v="15"/>
    <x v="203"/>
    <x v="0"/>
    <x v="1"/>
    <s v="Tesseramento"/>
    <x v="1"/>
    <x v="4"/>
    <x v="0"/>
    <m/>
  </r>
  <r>
    <n v="93111"/>
    <x v="0"/>
    <x v="0"/>
    <x v="0"/>
    <x v="0"/>
    <x v="15"/>
    <x v="203"/>
    <x v="0"/>
    <x v="0"/>
    <s v="Tesseramento"/>
    <x v="1"/>
    <x v="3"/>
    <x v="0"/>
    <m/>
  </r>
  <r>
    <n v="168863"/>
    <x v="0"/>
    <x v="0"/>
    <x v="0"/>
    <x v="0"/>
    <x v="15"/>
    <x v="203"/>
    <x v="0"/>
    <x v="0"/>
    <s v="Tesseramento"/>
    <x v="1"/>
    <x v="0"/>
    <x v="0"/>
    <m/>
  </r>
  <r>
    <n v="59783"/>
    <x v="0"/>
    <x v="0"/>
    <x v="0"/>
    <x v="0"/>
    <x v="15"/>
    <x v="203"/>
    <x v="0"/>
    <x v="1"/>
    <s v="Tesseramento"/>
    <x v="1"/>
    <x v="4"/>
    <x v="0"/>
    <m/>
  </r>
  <r>
    <n v="56789"/>
    <x v="0"/>
    <x v="0"/>
    <x v="0"/>
    <x v="0"/>
    <x v="15"/>
    <x v="203"/>
    <x v="0"/>
    <x v="0"/>
    <s v="Tesseramento"/>
    <x v="1"/>
    <x v="4"/>
    <x v="0"/>
    <m/>
  </r>
  <r>
    <n v="180829"/>
    <x v="0"/>
    <x v="0"/>
    <x v="0"/>
    <x v="0"/>
    <x v="15"/>
    <x v="203"/>
    <x v="0"/>
    <x v="0"/>
    <s v="Tesseramento"/>
    <x v="1"/>
    <x v="0"/>
    <x v="0"/>
    <m/>
  </r>
  <r>
    <n v="147241"/>
    <x v="0"/>
    <x v="0"/>
    <x v="0"/>
    <x v="0"/>
    <x v="15"/>
    <x v="203"/>
    <x v="0"/>
    <x v="0"/>
    <s v="Tesseramento"/>
    <x v="1"/>
    <x v="4"/>
    <x v="0"/>
    <m/>
  </r>
  <r>
    <n v="162965"/>
    <x v="0"/>
    <x v="0"/>
    <x v="0"/>
    <x v="0"/>
    <x v="15"/>
    <x v="203"/>
    <x v="0"/>
    <x v="0"/>
    <s v="Tesseramento"/>
    <x v="1"/>
    <x v="0"/>
    <x v="0"/>
    <m/>
  </r>
  <r>
    <n v="147483"/>
    <x v="0"/>
    <x v="0"/>
    <x v="0"/>
    <x v="0"/>
    <x v="15"/>
    <x v="203"/>
    <x v="0"/>
    <x v="0"/>
    <s v="Tesseramento"/>
    <x v="1"/>
    <x v="3"/>
    <x v="0"/>
    <m/>
  </r>
  <r>
    <n v="191741"/>
    <x v="0"/>
    <x v="0"/>
    <x v="0"/>
    <x v="3"/>
    <x v="15"/>
    <x v="203"/>
    <x v="0"/>
    <x v="1"/>
    <s v="Tesseramento"/>
    <x v="1"/>
    <x v="4"/>
    <x v="0"/>
    <m/>
  </r>
  <r>
    <n v="210852"/>
    <x v="0"/>
    <x v="0"/>
    <x v="0"/>
    <x v="0"/>
    <x v="15"/>
    <x v="203"/>
    <x v="0"/>
    <x v="0"/>
    <s v="Tesseramento"/>
    <x v="1"/>
    <x v="3"/>
    <x v="0"/>
    <m/>
  </r>
  <r>
    <n v="179891"/>
    <x v="0"/>
    <x v="0"/>
    <x v="0"/>
    <x v="0"/>
    <x v="15"/>
    <x v="203"/>
    <x v="0"/>
    <x v="0"/>
    <s v="Tesseramento"/>
    <x v="1"/>
    <x v="0"/>
    <x v="0"/>
    <m/>
  </r>
  <r>
    <n v="147484"/>
    <x v="0"/>
    <x v="0"/>
    <x v="0"/>
    <x v="0"/>
    <x v="15"/>
    <x v="203"/>
    <x v="0"/>
    <x v="0"/>
    <s v="Tesseramento"/>
    <x v="1"/>
    <x v="4"/>
    <x v="0"/>
    <m/>
  </r>
  <r>
    <n v="154973"/>
    <x v="0"/>
    <x v="0"/>
    <x v="0"/>
    <x v="0"/>
    <x v="11"/>
    <x v="142"/>
    <x v="0"/>
    <x v="0"/>
    <s v="Tesseramento"/>
    <x v="1"/>
    <x v="0"/>
    <x v="0"/>
    <m/>
  </r>
  <r>
    <n v="116396"/>
    <x v="0"/>
    <x v="0"/>
    <x v="0"/>
    <x v="0"/>
    <x v="15"/>
    <x v="203"/>
    <x v="0"/>
    <x v="0"/>
    <s v="Tesseramento"/>
    <x v="1"/>
    <x v="4"/>
    <x v="0"/>
    <m/>
  </r>
  <r>
    <n v="189825"/>
    <x v="0"/>
    <x v="0"/>
    <x v="0"/>
    <x v="0"/>
    <x v="15"/>
    <x v="203"/>
    <x v="0"/>
    <x v="0"/>
    <s v="Tesseramento"/>
    <x v="1"/>
    <x v="0"/>
    <x v="0"/>
    <m/>
  </r>
  <r>
    <n v="163970"/>
    <x v="0"/>
    <x v="0"/>
    <x v="0"/>
    <x v="0"/>
    <x v="11"/>
    <x v="142"/>
    <x v="0"/>
    <x v="0"/>
    <s v="Tesseramento"/>
    <x v="1"/>
    <x v="0"/>
    <x v="0"/>
    <m/>
  </r>
  <r>
    <n v="80420"/>
    <x v="0"/>
    <x v="0"/>
    <x v="0"/>
    <x v="0"/>
    <x v="11"/>
    <x v="142"/>
    <x v="0"/>
    <x v="1"/>
    <s v="Tesseramento"/>
    <x v="1"/>
    <x v="0"/>
    <x v="0"/>
    <m/>
  </r>
  <r>
    <n v="44081"/>
    <x v="0"/>
    <x v="0"/>
    <x v="0"/>
    <x v="0"/>
    <x v="15"/>
    <x v="203"/>
    <x v="0"/>
    <x v="0"/>
    <s v="Tesseramento"/>
    <x v="1"/>
    <x v="3"/>
    <x v="0"/>
    <m/>
  </r>
  <r>
    <n v="101738"/>
    <x v="0"/>
    <x v="0"/>
    <x v="0"/>
    <x v="0"/>
    <x v="15"/>
    <x v="203"/>
    <x v="0"/>
    <x v="0"/>
    <s v="Tesseramento"/>
    <x v="1"/>
    <x v="3"/>
    <x v="0"/>
    <m/>
  </r>
  <r>
    <n v="67482"/>
    <x v="0"/>
    <x v="0"/>
    <x v="0"/>
    <x v="0"/>
    <x v="0"/>
    <x v="76"/>
    <x v="0"/>
    <x v="0"/>
    <s v="Tesseramento"/>
    <x v="0"/>
    <x v="0"/>
    <x v="0"/>
    <m/>
  </r>
  <r>
    <n v="223020"/>
    <x v="0"/>
    <x v="0"/>
    <x v="0"/>
    <x v="0"/>
    <x v="15"/>
    <x v="203"/>
    <x v="0"/>
    <x v="0"/>
    <s v="Tesseramento"/>
    <x v="1"/>
    <x v="3"/>
    <x v="0"/>
    <m/>
  </r>
  <r>
    <n v="164852"/>
    <x v="0"/>
    <x v="0"/>
    <x v="0"/>
    <x v="0"/>
    <x v="15"/>
    <x v="203"/>
    <x v="0"/>
    <x v="0"/>
    <s v="Tesseramento"/>
    <x v="1"/>
    <x v="1"/>
    <x v="0"/>
    <m/>
  </r>
  <r>
    <n v="165513"/>
    <x v="0"/>
    <x v="0"/>
    <x v="0"/>
    <x v="0"/>
    <x v="11"/>
    <x v="142"/>
    <x v="0"/>
    <x v="0"/>
    <s v="Tesseramento"/>
    <x v="1"/>
    <x v="1"/>
    <x v="0"/>
    <m/>
  </r>
  <r>
    <n v="201559"/>
    <x v="0"/>
    <x v="0"/>
    <x v="0"/>
    <x v="0"/>
    <x v="15"/>
    <x v="203"/>
    <x v="0"/>
    <x v="0"/>
    <s v="Tesseramento"/>
    <x v="1"/>
    <x v="3"/>
    <x v="0"/>
    <m/>
  </r>
  <r>
    <n v="222613"/>
    <x v="0"/>
    <x v="0"/>
    <x v="0"/>
    <x v="1"/>
    <x v="15"/>
    <x v="203"/>
    <x v="0"/>
    <x v="0"/>
    <s v="Tesseramento"/>
    <x v="1"/>
    <x v="3"/>
    <x v="0"/>
    <m/>
  </r>
  <r>
    <n v="111802"/>
    <x v="0"/>
    <x v="0"/>
    <x v="0"/>
    <x v="0"/>
    <x v="15"/>
    <x v="203"/>
    <x v="0"/>
    <x v="0"/>
    <s v="Tesseramento"/>
    <x v="1"/>
    <x v="3"/>
    <x v="0"/>
    <m/>
  </r>
  <r>
    <n v="131877"/>
    <x v="0"/>
    <x v="0"/>
    <x v="0"/>
    <x v="0"/>
    <x v="15"/>
    <x v="203"/>
    <x v="0"/>
    <x v="0"/>
    <s v="Tesseramento"/>
    <x v="1"/>
    <x v="0"/>
    <x v="0"/>
    <m/>
  </r>
  <r>
    <n v="206071"/>
    <x v="0"/>
    <x v="0"/>
    <x v="0"/>
    <x v="0"/>
    <x v="15"/>
    <x v="203"/>
    <x v="0"/>
    <x v="1"/>
    <s v="Tesseramento"/>
    <x v="1"/>
    <x v="0"/>
    <x v="0"/>
    <m/>
  </r>
  <r>
    <n v="185267"/>
    <x v="0"/>
    <x v="0"/>
    <x v="0"/>
    <x v="0"/>
    <x v="15"/>
    <x v="203"/>
    <x v="0"/>
    <x v="0"/>
    <s v="Tesseramento"/>
    <x v="1"/>
    <x v="0"/>
    <x v="0"/>
    <m/>
  </r>
  <r>
    <n v="84864"/>
    <x v="0"/>
    <x v="0"/>
    <x v="0"/>
    <x v="0"/>
    <x v="15"/>
    <x v="203"/>
    <x v="0"/>
    <x v="0"/>
    <s v="Tesseramento"/>
    <x v="1"/>
    <x v="3"/>
    <x v="0"/>
    <m/>
  </r>
  <r>
    <n v="167265"/>
    <x v="0"/>
    <x v="0"/>
    <x v="0"/>
    <x v="0"/>
    <x v="11"/>
    <x v="142"/>
    <x v="0"/>
    <x v="0"/>
    <s v="Tesseramento"/>
    <x v="1"/>
    <x v="0"/>
    <x v="0"/>
    <m/>
  </r>
  <r>
    <n v="164890"/>
    <x v="0"/>
    <x v="0"/>
    <x v="0"/>
    <x v="0"/>
    <x v="11"/>
    <x v="142"/>
    <x v="0"/>
    <x v="0"/>
    <s v="Tesseramento"/>
    <x v="1"/>
    <x v="0"/>
    <x v="0"/>
    <m/>
  </r>
  <r>
    <n v="230581"/>
    <x v="0"/>
    <x v="0"/>
    <x v="0"/>
    <x v="0"/>
    <x v="15"/>
    <x v="203"/>
    <x v="0"/>
    <x v="0"/>
    <s v="Tesseramento"/>
    <x v="1"/>
    <x v="0"/>
    <x v="0"/>
    <m/>
  </r>
  <r>
    <n v="150658"/>
    <x v="0"/>
    <x v="0"/>
    <x v="0"/>
    <x v="0"/>
    <x v="15"/>
    <x v="203"/>
    <x v="0"/>
    <x v="1"/>
    <s v="Tesseramento"/>
    <x v="1"/>
    <x v="4"/>
    <x v="0"/>
    <m/>
  </r>
  <r>
    <n v="25336"/>
    <x v="0"/>
    <x v="0"/>
    <x v="0"/>
    <x v="0"/>
    <x v="15"/>
    <x v="203"/>
    <x v="0"/>
    <x v="0"/>
    <s v="Tesseramento"/>
    <x v="1"/>
    <x v="0"/>
    <x v="0"/>
    <m/>
  </r>
  <r>
    <n v="68374"/>
    <x v="0"/>
    <x v="0"/>
    <x v="0"/>
    <x v="0"/>
    <x v="15"/>
    <x v="203"/>
    <x v="0"/>
    <x v="0"/>
    <s v="Tesseramento"/>
    <x v="1"/>
    <x v="4"/>
    <x v="0"/>
    <m/>
  </r>
  <r>
    <n v="111804"/>
    <x v="0"/>
    <x v="0"/>
    <x v="0"/>
    <x v="0"/>
    <x v="15"/>
    <x v="203"/>
    <x v="0"/>
    <x v="0"/>
    <s v="Tesseramento"/>
    <x v="1"/>
    <x v="4"/>
    <x v="0"/>
    <m/>
  </r>
  <r>
    <n v="83314"/>
    <x v="0"/>
    <x v="0"/>
    <x v="0"/>
    <x v="0"/>
    <x v="11"/>
    <x v="142"/>
    <x v="0"/>
    <x v="0"/>
    <s v="Tesseramento"/>
    <x v="1"/>
    <x v="0"/>
    <x v="0"/>
    <m/>
  </r>
  <r>
    <n v="70032"/>
    <x v="0"/>
    <x v="0"/>
    <x v="0"/>
    <x v="0"/>
    <x v="15"/>
    <x v="203"/>
    <x v="0"/>
    <x v="0"/>
    <s v="Tesseramento"/>
    <x v="1"/>
    <x v="4"/>
    <x v="0"/>
    <m/>
  </r>
  <r>
    <n v="185572"/>
    <x v="0"/>
    <x v="0"/>
    <x v="0"/>
    <x v="0"/>
    <x v="15"/>
    <x v="203"/>
    <x v="0"/>
    <x v="0"/>
    <s v="Tesseramento"/>
    <x v="1"/>
    <x v="0"/>
    <x v="0"/>
    <m/>
  </r>
  <r>
    <n v="140926"/>
    <x v="0"/>
    <x v="0"/>
    <x v="0"/>
    <x v="0"/>
    <x v="11"/>
    <x v="142"/>
    <x v="0"/>
    <x v="0"/>
    <s v="Tesseramento"/>
    <x v="1"/>
    <x v="0"/>
    <x v="0"/>
    <m/>
  </r>
  <r>
    <n v="13667"/>
    <x v="0"/>
    <x v="0"/>
    <x v="0"/>
    <x v="0"/>
    <x v="7"/>
    <x v="135"/>
    <x v="0"/>
    <x v="0"/>
    <s v="Tesseramento"/>
    <x v="1"/>
    <x v="4"/>
    <x v="0"/>
    <m/>
  </r>
  <r>
    <n v="147239"/>
    <x v="0"/>
    <x v="0"/>
    <x v="0"/>
    <x v="0"/>
    <x v="15"/>
    <x v="203"/>
    <x v="0"/>
    <x v="0"/>
    <s v="Tesseramento"/>
    <x v="1"/>
    <x v="4"/>
    <x v="0"/>
    <m/>
  </r>
  <r>
    <n v="48354"/>
    <x v="0"/>
    <x v="0"/>
    <x v="0"/>
    <x v="0"/>
    <x v="15"/>
    <x v="203"/>
    <x v="0"/>
    <x v="0"/>
    <s v="Tesseramento"/>
    <x v="1"/>
    <x v="3"/>
    <x v="0"/>
    <m/>
  </r>
  <r>
    <n v="41538"/>
    <x v="0"/>
    <x v="0"/>
    <x v="0"/>
    <x v="0"/>
    <x v="15"/>
    <x v="203"/>
    <x v="0"/>
    <x v="0"/>
    <s v="Tesseramento"/>
    <x v="1"/>
    <x v="4"/>
    <x v="0"/>
    <m/>
  </r>
  <r>
    <n v="83479"/>
    <x v="0"/>
    <x v="0"/>
    <x v="0"/>
    <x v="0"/>
    <x v="15"/>
    <x v="203"/>
    <x v="0"/>
    <x v="0"/>
    <s v="Tesseramento"/>
    <x v="1"/>
    <x v="4"/>
    <x v="0"/>
    <m/>
  </r>
  <r>
    <n v="21066"/>
    <x v="0"/>
    <x v="0"/>
    <x v="0"/>
    <x v="0"/>
    <x v="15"/>
    <x v="203"/>
    <x v="0"/>
    <x v="0"/>
    <s v="Tesseramento"/>
    <x v="1"/>
    <x v="4"/>
    <x v="0"/>
    <m/>
  </r>
  <r>
    <n v="233061"/>
    <x v="0"/>
    <x v="0"/>
    <x v="0"/>
    <x v="1"/>
    <x v="15"/>
    <x v="203"/>
    <x v="0"/>
    <x v="0"/>
    <s v="Tesseramento"/>
    <x v="1"/>
    <x v="0"/>
    <x v="0"/>
    <m/>
  </r>
  <r>
    <n v="101740"/>
    <x v="0"/>
    <x v="0"/>
    <x v="0"/>
    <x v="0"/>
    <x v="15"/>
    <x v="203"/>
    <x v="0"/>
    <x v="0"/>
    <s v="Tesseramento"/>
    <x v="1"/>
    <x v="3"/>
    <x v="0"/>
    <m/>
  </r>
  <r>
    <n v="136584"/>
    <x v="0"/>
    <x v="0"/>
    <x v="0"/>
    <x v="0"/>
    <x v="15"/>
    <x v="203"/>
    <x v="0"/>
    <x v="0"/>
    <s v="Tesseramento"/>
    <x v="1"/>
    <x v="1"/>
    <x v="0"/>
    <m/>
  </r>
  <r>
    <n v="177190"/>
    <x v="0"/>
    <x v="0"/>
    <x v="0"/>
    <x v="0"/>
    <x v="15"/>
    <x v="203"/>
    <x v="0"/>
    <x v="0"/>
    <s v="Tesseramento"/>
    <x v="1"/>
    <x v="3"/>
    <x v="0"/>
    <m/>
  </r>
  <r>
    <n v="177427"/>
    <x v="0"/>
    <x v="0"/>
    <x v="0"/>
    <x v="0"/>
    <x v="15"/>
    <x v="203"/>
    <x v="0"/>
    <x v="1"/>
    <s v="Tesseramento"/>
    <x v="1"/>
    <x v="4"/>
    <x v="0"/>
    <m/>
  </r>
  <r>
    <n v="191416"/>
    <x v="0"/>
    <x v="0"/>
    <x v="0"/>
    <x v="0"/>
    <x v="15"/>
    <x v="203"/>
    <x v="0"/>
    <x v="0"/>
    <s v="Tesseramento"/>
    <x v="1"/>
    <x v="4"/>
    <x v="0"/>
    <m/>
  </r>
  <r>
    <n v="153550"/>
    <x v="0"/>
    <x v="0"/>
    <x v="0"/>
    <x v="0"/>
    <x v="15"/>
    <x v="203"/>
    <x v="0"/>
    <x v="0"/>
    <s v="Tesseramento"/>
    <x v="1"/>
    <x v="0"/>
    <x v="0"/>
    <m/>
  </r>
  <r>
    <n v="157084"/>
    <x v="0"/>
    <x v="0"/>
    <x v="0"/>
    <x v="0"/>
    <x v="15"/>
    <x v="203"/>
    <x v="0"/>
    <x v="0"/>
    <s v="Tesseramento"/>
    <x v="1"/>
    <x v="0"/>
    <x v="0"/>
    <m/>
  </r>
  <r>
    <n v="101742"/>
    <x v="0"/>
    <x v="0"/>
    <x v="0"/>
    <x v="0"/>
    <x v="15"/>
    <x v="203"/>
    <x v="0"/>
    <x v="0"/>
    <s v="Tesseramento"/>
    <x v="1"/>
    <x v="4"/>
    <x v="0"/>
    <m/>
  </r>
  <r>
    <n v="59781"/>
    <x v="0"/>
    <x v="0"/>
    <x v="0"/>
    <x v="0"/>
    <x v="15"/>
    <x v="203"/>
    <x v="0"/>
    <x v="0"/>
    <s v="Tesseramento"/>
    <x v="1"/>
    <x v="4"/>
    <x v="0"/>
    <m/>
  </r>
  <r>
    <n v="116405"/>
    <x v="0"/>
    <x v="0"/>
    <x v="0"/>
    <x v="4"/>
    <x v="15"/>
    <x v="203"/>
    <x v="0"/>
    <x v="0"/>
    <s v="Tesseramento"/>
    <x v="1"/>
    <x v="4"/>
    <x v="0"/>
    <m/>
  </r>
  <r>
    <n v="116406"/>
    <x v="0"/>
    <x v="0"/>
    <x v="0"/>
    <x v="0"/>
    <x v="15"/>
    <x v="203"/>
    <x v="0"/>
    <x v="1"/>
    <s v="Tesseramento"/>
    <x v="1"/>
    <x v="4"/>
    <x v="0"/>
    <m/>
  </r>
  <r>
    <n v="21080"/>
    <x v="0"/>
    <x v="0"/>
    <x v="0"/>
    <x v="0"/>
    <x v="15"/>
    <x v="203"/>
    <x v="0"/>
    <x v="0"/>
    <s v="Tesseramento"/>
    <x v="1"/>
    <x v="3"/>
    <x v="0"/>
    <m/>
  </r>
  <r>
    <n v="91496"/>
    <x v="0"/>
    <x v="0"/>
    <x v="0"/>
    <x v="0"/>
    <x v="12"/>
    <x v="148"/>
    <x v="0"/>
    <x v="0"/>
    <s v="Tesseramento"/>
    <x v="1"/>
    <x v="4"/>
    <x v="0"/>
    <m/>
  </r>
  <r>
    <n v="7994"/>
    <x v="0"/>
    <x v="0"/>
    <x v="0"/>
    <x v="0"/>
    <x v="15"/>
    <x v="203"/>
    <x v="0"/>
    <x v="0"/>
    <s v="Tesseramento"/>
    <x v="1"/>
    <x v="0"/>
    <x v="0"/>
    <m/>
  </r>
  <r>
    <n v="191417"/>
    <x v="0"/>
    <x v="0"/>
    <x v="0"/>
    <x v="0"/>
    <x v="15"/>
    <x v="203"/>
    <x v="0"/>
    <x v="1"/>
    <s v="Tesseramento"/>
    <x v="1"/>
    <x v="3"/>
    <x v="0"/>
    <m/>
  </r>
  <r>
    <n v="230583"/>
    <x v="0"/>
    <x v="0"/>
    <x v="0"/>
    <x v="1"/>
    <x v="15"/>
    <x v="203"/>
    <x v="0"/>
    <x v="0"/>
    <s v="Tesseramento"/>
    <x v="1"/>
    <x v="0"/>
    <x v="0"/>
    <m/>
  </r>
  <r>
    <n v="161703"/>
    <x v="0"/>
    <x v="0"/>
    <x v="0"/>
    <x v="0"/>
    <x v="15"/>
    <x v="203"/>
    <x v="0"/>
    <x v="0"/>
    <s v="Tesseramento"/>
    <x v="1"/>
    <x v="4"/>
    <x v="0"/>
    <m/>
  </r>
  <r>
    <n v="26534"/>
    <x v="0"/>
    <x v="0"/>
    <x v="0"/>
    <x v="0"/>
    <x v="11"/>
    <x v="142"/>
    <x v="0"/>
    <x v="0"/>
    <s v="Tesseramento"/>
    <x v="1"/>
    <x v="4"/>
    <x v="0"/>
    <m/>
  </r>
  <r>
    <n v="78736"/>
    <x v="0"/>
    <x v="0"/>
    <x v="0"/>
    <x v="0"/>
    <x v="15"/>
    <x v="203"/>
    <x v="0"/>
    <x v="1"/>
    <s v="Tesseramento"/>
    <x v="1"/>
    <x v="4"/>
    <x v="0"/>
    <m/>
  </r>
  <r>
    <n v="147789"/>
    <x v="0"/>
    <x v="0"/>
    <x v="0"/>
    <x v="0"/>
    <x v="15"/>
    <x v="203"/>
    <x v="0"/>
    <x v="0"/>
    <s v="Tesseramento"/>
    <x v="1"/>
    <x v="0"/>
    <x v="0"/>
    <m/>
  </r>
  <r>
    <n v="151058"/>
    <x v="0"/>
    <x v="0"/>
    <x v="0"/>
    <x v="0"/>
    <x v="15"/>
    <x v="203"/>
    <x v="0"/>
    <x v="0"/>
    <s v="Tesseramento"/>
    <x v="1"/>
    <x v="0"/>
    <x v="0"/>
    <m/>
  </r>
  <r>
    <n v="210853"/>
    <x v="0"/>
    <x v="0"/>
    <x v="0"/>
    <x v="0"/>
    <x v="15"/>
    <x v="203"/>
    <x v="0"/>
    <x v="1"/>
    <s v="Tesseramento"/>
    <x v="1"/>
    <x v="4"/>
    <x v="0"/>
    <m/>
  </r>
  <r>
    <n v="188365"/>
    <x v="0"/>
    <x v="0"/>
    <x v="0"/>
    <x v="0"/>
    <x v="15"/>
    <x v="203"/>
    <x v="0"/>
    <x v="0"/>
    <s v="Tesseramento"/>
    <x v="1"/>
    <x v="0"/>
    <x v="0"/>
    <m/>
  </r>
  <r>
    <n v="204852"/>
    <x v="0"/>
    <x v="0"/>
    <x v="0"/>
    <x v="0"/>
    <x v="15"/>
    <x v="203"/>
    <x v="0"/>
    <x v="1"/>
    <s v="Tesseramento"/>
    <x v="1"/>
    <x v="3"/>
    <x v="0"/>
    <m/>
  </r>
  <r>
    <n v="137647"/>
    <x v="0"/>
    <x v="0"/>
    <x v="0"/>
    <x v="0"/>
    <x v="15"/>
    <x v="203"/>
    <x v="0"/>
    <x v="1"/>
    <s v="Tesseramento"/>
    <x v="1"/>
    <x v="3"/>
    <x v="0"/>
    <m/>
  </r>
  <r>
    <n v="230584"/>
    <x v="0"/>
    <x v="0"/>
    <x v="0"/>
    <x v="0"/>
    <x v="15"/>
    <x v="203"/>
    <x v="0"/>
    <x v="0"/>
    <s v="Tesseramento"/>
    <x v="1"/>
    <x v="0"/>
    <x v="0"/>
    <m/>
  </r>
  <r>
    <n v="153551"/>
    <x v="0"/>
    <x v="0"/>
    <x v="0"/>
    <x v="0"/>
    <x v="15"/>
    <x v="203"/>
    <x v="0"/>
    <x v="1"/>
    <s v="Tesseramento"/>
    <x v="1"/>
    <x v="4"/>
    <x v="0"/>
    <m/>
  </r>
  <r>
    <n v="1824"/>
    <x v="0"/>
    <x v="0"/>
    <x v="0"/>
    <x v="0"/>
    <x v="15"/>
    <x v="203"/>
    <x v="0"/>
    <x v="0"/>
    <s v="Tesseramento"/>
    <x v="1"/>
    <x v="0"/>
    <x v="0"/>
    <m/>
  </r>
  <r>
    <n v="49582"/>
    <x v="0"/>
    <x v="0"/>
    <x v="0"/>
    <x v="0"/>
    <x v="15"/>
    <x v="203"/>
    <x v="0"/>
    <x v="0"/>
    <s v="Tesseramento"/>
    <x v="1"/>
    <x v="3"/>
    <x v="0"/>
    <m/>
  </r>
  <r>
    <n v="164432"/>
    <x v="0"/>
    <x v="0"/>
    <x v="0"/>
    <x v="3"/>
    <x v="15"/>
    <x v="203"/>
    <x v="0"/>
    <x v="1"/>
    <s v="Tesseramento"/>
    <x v="1"/>
    <x v="4"/>
    <x v="0"/>
    <m/>
  </r>
  <r>
    <n v="129210"/>
    <x v="0"/>
    <x v="0"/>
    <x v="0"/>
    <x v="0"/>
    <x v="15"/>
    <x v="203"/>
    <x v="0"/>
    <x v="0"/>
    <s v="Tesseramento"/>
    <x v="1"/>
    <x v="3"/>
    <x v="0"/>
    <m/>
  </r>
  <r>
    <n v="9701"/>
    <x v="0"/>
    <x v="0"/>
    <x v="0"/>
    <x v="0"/>
    <x v="12"/>
    <x v="148"/>
    <x v="0"/>
    <x v="0"/>
    <s v="Tesseramento"/>
    <x v="1"/>
    <x v="0"/>
    <x v="0"/>
    <m/>
  </r>
  <r>
    <n v="131882"/>
    <x v="0"/>
    <x v="0"/>
    <x v="0"/>
    <x v="0"/>
    <x v="15"/>
    <x v="203"/>
    <x v="0"/>
    <x v="0"/>
    <s v="Tesseramento"/>
    <x v="1"/>
    <x v="1"/>
    <x v="0"/>
    <m/>
  </r>
  <r>
    <n v="63741"/>
    <x v="0"/>
    <x v="0"/>
    <x v="0"/>
    <x v="0"/>
    <x v="15"/>
    <x v="203"/>
    <x v="0"/>
    <x v="0"/>
    <s v="Tesseramento"/>
    <x v="1"/>
    <x v="1"/>
    <x v="0"/>
    <m/>
  </r>
  <r>
    <n v="63740"/>
    <x v="0"/>
    <x v="0"/>
    <x v="0"/>
    <x v="0"/>
    <x v="15"/>
    <x v="203"/>
    <x v="0"/>
    <x v="0"/>
    <s v="Tesseramento"/>
    <x v="1"/>
    <x v="3"/>
    <x v="0"/>
    <m/>
  </r>
  <r>
    <n v="13086"/>
    <x v="0"/>
    <x v="0"/>
    <x v="0"/>
    <x v="0"/>
    <x v="11"/>
    <x v="142"/>
    <x v="0"/>
    <x v="0"/>
    <s v="Tesseramento"/>
    <x v="1"/>
    <x v="3"/>
    <x v="0"/>
    <m/>
  </r>
  <r>
    <n v="166092"/>
    <x v="0"/>
    <x v="0"/>
    <x v="0"/>
    <x v="0"/>
    <x v="11"/>
    <x v="142"/>
    <x v="0"/>
    <x v="1"/>
    <s v="Tesseramento"/>
    <x v="1"/>
    <x v="3"/>
    <x v="0"/>
    <m/>
  </r>
  <r>
    <n v="67479"/>
    <x v="0"/>
    <x v="0"/>
    <x v="0"/>
    <x v="0"/>
    <x v="0"/>
    <x v="76"/>
    <x v="0"/>
    <x v="0"/>
    <s v="Tesseramento"/>
    <x v="0"/>
    <x v="4"/>
    <x v="0"/>
    <m/>
  </r>
  <r>
    <n v="193731"/>
    <x v="0"/>
    <x v="0"/>
    <x v="0"/>
    <x v="0"/>
    <x v="11"/>
    <x v="142"/>
    <x v="0"/>
    <x v="0"/>
    <s v="Tesseramento"/>
    <x v="1"/>
    <x v="0"/>
    <x v="0"/>
    <m/>
  </r>
  <r>
    <n v="60205"/>
    <x v="0"/>
    <x v="0"/>
    <x v="0"/>
    <x v="0"/>
    <x v="11"/>
    <x v="142"/>
    <x v="0"/>
    <x v="0"/>
    <s v="Tesseramento"/>
    <x v="1"/>
    <x v="0"/>
    <x v="0"/>
    <m/>
  </r>
  <r>
    <n v="78615"/>
    <x v="0"/>
    <x v="0"/>
    <x v="0"/>
    <x v="0"/>
    <x v="11"/>
    <x v="142"/>
    <x v="0"/>
    <x v="0"/>
    <s v="Tesseramento"/>
    <x v="1"/>
    <x v="4"/>
    <x v="0"/>
    <m/>
  </r>
  <r>
    <n v="193307"/>
    <x v="0"/>
    <x v="0"/>
    <x v="0"/>
    <x v="1"/>
    <x v="11"/>
    <x v="142"/>
    <x v="0"/>
    <x v="0"/>
    <s v="Tesseramento"/>
    <x v="1"/>
    <x v="3"/>
    <x v="0"/>
    <m/>
  </r>
  <r>
    <n v="39816"/>
    <x v="0"/>
    <x v="0"/>
    <x v="0"/>
    <x v="0"/>
    <x v="11"/>
    <x v="142"/>
    <x v="0"/>
    <x v="0"/>
    <s v="Tesseramento"/>
    <x v="1"/>
    <x v="0"/>
    <x v="0"/>
    <m/>
  </r>
  <r>
    <n v="79386"/>
    <x v="0"/>
    <x v="0"/>
    <x v="0"/>
    <x v="0"/>
    <x v="11"/>
    <x v="142"/>
    <x v="0"/>
    <x v="0"/>
    <s v="Tesseramento"/>
    <x v="1"/>
    <x v="0"/>
    <x v="0"/>
    <m/>
  </r>
  <r>
    <n v="175164"/>
    <x v="0"/>
    <x v="0"/>
    <x v="0"/>
    <x v="0"/>
    <x v="11"/>
    <x v="142"/>
    <x v="0"/>
    <x v="0"/>
    <s v="Tesseramento"/>
    <x v="1"/>
    <x v="0"/>
    <x v="0"/>
    <m/>
  </r>
  <r>
    <n v="83936"/>
    <x v="0"/>
    <x v="0"/>
    <x v="0"/>
    <x v="0"/>
    <x v="11"/>
    <x v="142"/>
    <x v="0"/>
    <x v="0"/>
    <s v="Tesseramento"/>
    <x v="1"/>
    <x v="4"/>
    <x v="0"/>
    <m/>
  </r>
  <r>
    <n v="146450"/>
    <x v="0"/>
    <x v="0"/>
    <x v="0"/>
    <x v="0"/>
    <x v="11"/>
    <x v="142"/>
    <x v="0"/>
    <x v="0"/>
    <s v="Tesseramento"/>
    <x v="1"/>
    <x v="3"/>
    <x v="0"/>
    <m/>
  </r>
  <r>
    <n v="195183"/>
    <x v="0"/>
    <x v="0"/>
    <x v="0"/>
    <x v="0"/>
    <x v="11"/>
    <x v="142"/>
    <x v="0"/>
    <x v="0"/>
    <s v="Tesseramento"/>
    <x v="1"/>
    <x v="0"/>
    <x v="0"/>
    <m/>
  </r>
  <r>
    <n v="160036"/>
    <x v="0"/>
    <x v="0"/>
    <x v="0"/>
    <x v="0"/>
    <x v="11"/>
    <x v="142"/>
    <x v="0"/>
    <x v="0"/>
    <s v="Tesseramento"/>
    <x v="1"/>
    <x v="0"/>
    <x v="0"/>
    <m/>
  </r>
  <r>
    <n v="235047"/>
    <x v="0"/>
    <x v="0"/>
    <x v="1"/>
    <x v="1"/>
    <x v="15"/>
    <x v="203"/>
    <x v="0"/>
    <x v="0"/>
    <s v="Tesseramento"/>
    <x v="1"/>
    <x v="0"/>
    <x v="0"/>
    <m/>
  </r>
  <r>
    <n v="41548"/>
    <x v="0"/>
    <x v="0"/>
    <x v="0"/>
    <x v="0"/>
    <x v="11"/>
    <x v="142"/>
    <x v="0"/>
    <x v="0"/>
    <s v="Tesseramento"/>
    <x v="1"/>
    <x v="0"/>
    <x v="0"/>
    <m/>
  </r>
  <r>
    <n v="141043"/>
    <x v="0"/>
    <x v="0"/>
    <x v="0"/>
    <x v="0"/>
    <x v="11"/>
    <x v="142"/>
    <x v="0"/>
    <x v="1"/>
    <s v="Tesseramento"/>
    <x v="1"/>
    <x v="0"/>
    <x v="0"/>
    <m/>
  </r>
  <r>
    <n v="75048"/>
    <x v="0"/>
    <x v="0"/>
    <x v="0"/>
    <x v="0"/>
    <x v="11"/>
    <x v="142"/>
    <x v="0"/>
    <x v="0"/>
    <s v="Tesseramento"/>
    <x v="1"/>
    <x v="3"/>
    <x v="0"/>
    <m/>
  </r>
  <r>
    <n v="109352"/>
    <x v="0"/>
    <x v="0"/>
    <x v="0"/>
    <x v="0"/>
    <x v="11"/>
    <x v="142"/>
    <x v="0"/>
    <x v="0"/>
    <s v="Tesseramento"/>
    <x v="1"/>
    <x v="0"/>
    <x v="0"/>
    <m/>
  </r>
  <r>
    <n v="151685"/>
    <x v="0"/>
    <x v="0"/>
    <x v="0"/>
    <x v="0"/>
    <x v="11"/>
    <x v="142"/>
    <x v="0"/>
    <x v="0"/>
    <s v="Tesseramento"/>
    <x v="1"/>
    <x v="0"/>
    <x v="0"/>
    <m/>
  </r>
  <r>
    <n v="152310"/>
    <x v="0"/>
    <x v="0"/>
    <x v="0"/>
    <x v="0"/>
    <x v="11"/>
    <x v="142"/>
    <x v="0"/>
    <x v="0"/>
    <s v="Tesseramento"/>
    <x v="1"/>
    <x v="3"/>
    <x v="0"/>
    <m/>
  </r>
  <r>
    <n v="56011"/>
    <x v="0"/>
    <x v="0"/>
    <x v="0"/>
    <x v="0"/>
    <x v="12"/>
    <x v="148"/>
    <x v="0"/>
    <x v="1"/>
    <s v="Tesseramento"/>
    <x v="1"/>
    <x v="4"/>
    <x v="0"/>
    <m/>
  </r>
  <r>
    <n v="107997"/>
    <x v="0"/>
    <x v="0"/>
    <x v="0"/>
    <x v="0"/>
    <x v="11"/>
    <x v="142"/>
    <x v="0"/>
    <x v="0"/>
    <s v="Tesseramento"/>
    <x v="1"/>
    <x v="0"/>
    <x v="0"/>
    <m/>
  </r>
  <r>
    <n v="211123"/>
    <x v="0"/>
    <x v="0"/>
    <x v="0"/>
    <x v="0"/>
    <x v="11"/>
    <x v="142"/>
    <x v="0"/>
    <x v="1"/>
    <s v="Tesseramento"/>
    <x v="1"/>
    <x v="3"/>
    <x v="0"/>
    <m/>
  </r>
  <r>
    <n v="150525"/>
    <x v="0"/>
    <x v="0"/>
    <x v="0"/>
    <x v="0"/>
    <x v="12"/>
    <x v="148"/>
    <x v="0"/>
    <x v="0"/>
    <s v="Tesseramento"/>
    <x v="1"/>
    <x v="4"/>
    <x v="0"/>
    <m/>
  </r>
  <r>
    <n v="150526"/>
    <x v="0"/>
    <x v="0"/>
    <x v="0"/>
    <x v="0"/>
    <x v="12"/>
    <x v="148"/>
    <x v="0"/>
    <x v="0"/>
    <s v="Tesseramento"/>
    <x v="1"/>
    <x v="0"/>
    <x v="0"/>
    <m/>
  </r>
  <r>
    <n v="159568"/>
    <x v="0"/>
    <x v="0"/>
    <x v="0"/>
    <x v="0"/>
    <x v="11"/>
    <x v="142"/>
    <x v="0"/>
    <x v="0"/>
    <s v="Tesseramento"/>
    <x v="1"/>
    <x v="0"/>
    <x v="0"/>
    <m/>
  </r>
  <r>
    <n v="235045"/>
    <x v="0"/>
    <x v="0"/>
    <x v="1"/>
    <x v="1"/>
    <x v="15"/>
    <x v="203"/>
    <x v="0"/>
    <x v="0"/>
    <s v="Tesseramento"/>
    <x v="1"/>
    <x v="4"/>
    <x v="0"/>
    <m/>
  </r>
  <r>
    <n v="130510"/>
    <x v="0"/>
    <x v="0"/>
    <x v="0"/>
    <x v="0"/>
    <x v="11"/>
    <x v="142"/>
    <x v="0"/>
    <x v="0"/>
    <s v="Tesseramento"/>
    <x v="1"/>
    <x v="3"/>
    <x v="0"/>
    <m/>
  </r>
  <r>
    <n v="137174"/>
    <x v="0"/>
    <x v="0"/>
    <x v="0"/>
    <x v="0"/>
    <x v="11"/>
    <x v="142"/>
    <x v="0"/>
    <x v="0"/>
    <s v="Tesseramento"/>
    <x v="1"/>
    <x v="0"/>
    <x v="0"/>
    <m/>
  </r>
  <r>
    <n v="140517"/>
    <x v="0"/>
    <x v="0"/>
    <x v="0"/>
    <x v="0"/>
    <x v="12"/>
    <x v="148"/>
    <x v="0"/>
    <x v="1"/>
    <s v="Tesseramento"/>
    <x v="1"/>
    <x v="4"/>
    <x v="0"/>
    <m/>
  </r>
  <r>
    <n v="111432"/>
    <x v="0"/>
    <x v="0"/>
    <x v="0"/>
    <x v="0"/>
    <x v="11"/>
    <x v="142"/>
    <x v="0"/>
    <x v="0"/>
    <s v="Tesseramento"/>
    <x v="1"/>
    <x v="0"/>
    <x v="0"/>
    <m/>
  </r>
  <r>
    <n v="31458"/>
    <x v="0"/>
    <x v="0"/>
    <x v="0"/>
    <x v="0"/>
    <x v="11"/>
    <x v="142"/>
    <x v="0"/>
    <x v="0"/>
    <s v="Tesseramento"/>
    <x v="1"/>
    <x v="3"/>
    <x v="0"/>
    <m/>
  </r>
  <r>
    <n v="95062"/>
    <x v="0"/>
    <x v="0"/>
    <x v="0"/>
    <x v="0"/>
    <x v="12"/>
    <x v="148"/>
    <x v="0"/>
    <x v="0"/>
    <s v="Tesseramento"/>
    <x v="1"/>
    <x v="4"/>
    <x v="0"/>
    <m/>
  </r>
  <r>
    <n v="180095"/>
    <x v="0"/>
    <x v="0"/>
    <x v="0"/>
    <x v="0"/>
    <x v="11"/>
    <x v="142"/>
    <x v="0"/>
    <x v="1"/>
    <s v="Tesseramento"/>
    <x v="1"/>
    <x v="4"/>
    <x v="0"/>
    <m/>
  </r>
  <r>
    <n v="95067"/>
    <x v="0"/>
    <x v="0"/>
    <x v="0"/>
    <x v="0"/>
    <x v="12"/>
    <x v="148"/>
    <x v="0"/>
    <x v="0"/>
    <s v="Tesseramento"/>
    <x v="1"/>
    <x v="0"/>
    <x v="0"/>
    <m/>
  </r>
  <r>
    <n v="12375"/>
    <x v="0"/>
    <x v="0"/>
    <x v="0"/>
    <x v="0"/>
    <x v="11"/>
    <x v="142"/>
    <x v="0"/>
    <x v="0"/>
    <s v="Tesseramento"/>
    <x v="1"/>
    <x v="0"/>
    <x v="0"/>
    <m/>
  </r>
  <r>
    <n v="45590"/>
    <x v="0"/>
    <x v="0"/>
    <x v="0"/>
    <x v="0"/>
    <x v="11"/>
    <x v="142"/>
    <x v="0"/>
    <x v="0"/>
    <s v="Tesseramento"/>
    <x v="1"/>
    <x v="3"/>
    <x v="0"/>
    <m/>
  </r>
  <r>
    <n v="17463"/>
    <x v="0"/>
    <x v="0"/>
    <x v="0"/>
    <x v="0"/>
    <x v="11"/>
    <x v="142"/>
    <x v="0"/>
    <x v="1"/>
    <s v="Tesseramento"/>
    <x v="1"/>
    <x v="0"/>
    <x v="0"/>
    <m/>
  </r>
  <r>
    <n v="162013"/>
    <x v="0"/>
    <x v="0"/>
    <x v="0"/>
    <x v="1"/>
    <x v="11"/>
    <x v="142"/>
    <x v="0"/>
    <x v="1"/>
    <s v="Tesseramento"/>
    <x v="1"/>
    <x v="4"/>
    <x v="0"/>
    <m/>
  </r>
  <r>
    <n v="116393"/>
    <x v="0"/>
    <x v="0"/>
    <x v="0"/>
    <x v="0"/>
    <x v="11"/>
    <x v="142"/>
    <x v="0"/>
    <x v="1"/>
    <s v="Tesseramento"/>
    <x v="1"/>
    <x v="4"/>
    <x v="0"/>
    <m/>
  </r>
  <r>
    <n v="9398"/>
    <x v="0"/>
    <x v="0"/>
    <x v="0"/>
    <x v="0"/>
    <x v="12"/>
    <x v="148"/>
    <x v="0"/>
    <x v="0"/>
    <s v="Tesseramento"/>
    <x v="1"/>
    <x v="4"/>
    <x v="0"/>
    <m/>
  </r>
  <r>
    <n v="17313"/>
    <x v="0"/>
    <x v="0"/>
    <x v="0"/>
    <x v="0"/>
    <x v="7"/>
    <x v="51"/>
    <x v="0"/>
    <x v="0"/>
    <s v="Tesseramento"/>
    <x v="1"/>
    <x v="4"/>
    <x v="0"/>
    <m/>
  </r>
  <r>
    <n v="146913"/>
    <x v="0"/>
    <x v="0"/>
    <x v="0"/>
    <x v="0"/>
    <x v="11"/>
    <x v="142"/>
    <x v="0"/>
    <x v="0"/>
    <s v="Tesseramento"/>
    <x v="1"/>
    <x v="3"/>
    <x v="0"/>
    <m/>
  </r>
  <r>
    <n v="9397"/>
    <x v="0"/>
    <x v="0"/>
    <x v="0"/>
    <x v="0"/>
    <x v="12"/>
    <x v="148"/>
    <x v="0"/>
    <x v="1"/>
    <s v="Tesseramento"/>
    <x v="1"/>
    <x v="4"/>
    <x v="0"/>
    <m/>
  </r>
  <r>
    <n v="160642"/>
    <x v="0"/>
    <x v="0"/>
    <x v="0"/>
    <x v="0"/>
    <x v="11"/>
    <x v="142"/>
    <x v="0"/>
    <x v="0"/>
    <s v="Tesseramento"/>
    <x v="1"/>
    <x v="3"/>
    <x v="0"/>
    <m/>
  </r>
  <r>
    <n v="17673"/>
    <x v="0"/>
    <x v="0"/>
    <x v="0"/>
    <x v="0"/>
    <x v="7"/>
    <x v="51"/>
    <x v="0"/>
    <x v="1"/>
    <s v="Tesseramento"/>
    <x v="1"/>
    <x v="4"/>
    <x v="0"/>
    <m/>
  </r>
  <r>
    <n v="20587"/>
    <x v="0"/>
    <x v="0"/>
    <x v="0"/>
    <x v="0"/>
    <x v="13"/>
    <x v="177"/>
    <x v="0"/>
    <x v="0"/>
    <s v="Tesseramento"/>
    <x v="1"/>
    <x v="3"/>
    <x v="0"/>
    <m/>
  </r>
  <r>
    <n v="47770"/>
    <x v="0"/>
    <x v="0"/>
    <x v="0"/>
    <x v="0"/>
    <x v="7"/>
    <x v="51"/>
    <x v="0"/>
    <x v="0"/>
    <s v="Tesseramento"/>
    <x v="1"/>
    <x v="4"/>
    <x v="0"/>
    <m/>
  </r>
  <r>
    <n v="94616"/>
    <x v="0"/>
    <x v="0"/>
    <x v="0"/>
    <x v="0"/>
    <x v="11"/>
    <x v="142"/>
    <x v="0"/>
    <x v="0"/>
    <s v="Tesseramento"/>
    <x v="1"/>
    <x v="0"/>
    <x v="0"/>
    <m/>
  </r>
  <r>
    <n v="74703"/>
    <x v="0"/>
    <x v="0"/>
    <x v="0"/>
    <x v="0"/>
    <x v="7"/>
    <x v="51"/>
    <x v="0"/>
    <x v="0"/>
    <s v="Tesseramento"/>
    <x v="1"/>
    <x v="4"/>
    <x v="0"/>
    <m/>
  </r>
  <r>
    <n v="1202"/>
    <x v="0"/>
    <x v="0"/>
    <x v="0"/>
    <x v="0"/>
    <x v="11"/>
    <x v="142"/>
    <x v="0"/>
    <x v="0"/>
    <s v="Tesseramento"/>
    <x v="1"/>
    <x v="4"/>
    <x v="0"/>
    <m/>
  </r>
  <r>
    <n v="211857"/>
    <x v="0"/>
    <x v="0"/>
    <x v="0"/>
    <x v="1"/>
    <x v="11"/>
    <x v="142"/>
    <x v="0"/>
    <x v="1"/>
    <s v="Tesseramento"/>
    <x v="1"/>
    <x v="3"/>
    <x v="0"/>
    <m/>
  </r>
  <r>
    <n v="165617"/>
    <x v="0"/>
    <x v="0"/>
    <x v="0"/>
    <x v="0"/>
    <x v="12"/>
    <x v="148"/>
    <x v="0"/>
    <x v="0"/>
    <s v="Tesseramento"/>
    <x v="1"/>
    <x v="0"/>
    <x v="0"/>
    <m/>
  </r>
  <r>
    <n v="235046"/>
    <x v="0"/>
    <x v="1"/>
    <x v="1"/>
    <x v="2"/>
    <x v="15"/>
    <x v="203"/>
    <x v="0"/>
    <x v="1"/>
    <s v="Tesseramento"/>
    <x v="1"/>
    <x v="3"/>
    <x v="0"/>
    <m/>
  </r>
  <r>
    <n v="6591"/>
    <x v="0"/>
    <x v="0"/>
    <x v="0"/>
    <x v="0"/>
    <x v="12"/>
    <x v="148"/>
    <x v="0"/>
    <x v="0"/>
    <s v="Tesseramento"/>
    <x v="1"/>
    <x v="0"/>
    <x v="0"/>
    <m/>
  </r>
  <r>
    <n v="235153"/>
    <x v="0"/>
    <x v="1"/>
    <x v="1"/>
    <x v="1"/>
    <x v="4"/>
    <x v="166"/>
    <x v="0"/>
    <x v="0"/>
    <s v="Tesseramento"/>
    <x v="1"/>
    <x v="0"/>
    <x v="0"/>
    <m/>
  </r>
  <r>
    <n v="153686"/>
    <x v="0"/>
    <x v="0"/>
    <x v="0"/>
    <x v="0"/>
    <x v="12"/>
    <x v="148"/>
    <x v="0"/>
    <x v="0"/>
    <s v="Tesseramento"/>
    <x v="1"/>
    <x v="4"/>
    <x v="0"/>
    <m/>
  </r>
  <r>
    <n v="53471"/>
    <x v="0"/>
    <x v="0"/>
    <x v="0"/>
    <x v="0"/>
    <x v="12"/>
    <x v="148"/>
    <x v="0"/>
    <x v="0"/>
    <s v="Tesseramento"/>
    <x v="1"/>
    <x v="4"/>
    <x v="0"/>
    <m/>
  </r>
  <r>
    <n v="53472"/>
    <x v="0"/>
    <x v="0"/>
    <x v="0"/>
    <x v="0"/>
    <x v="12"/>
    <x v="148"/>
    <x v="0"/>
    <x v="1"/>
    <s v="Tesseramento"/>
    <x v="1"/>
    <x v="4"/>
    <x v="0"/>
    <m/>
  </r>
  <r>
    <n v="235150"/>
    <x v="0"/>
    <x v="0"/>
    <x v="1"/>
    <x v="1"/>
    <x v="2"/>
    <x v="172"/>
    <x v="0"/>
    <x v="1"/>
    <s v="Tesseramento"/>
    <x v="1"/>
    <x v="0"/>
    <x v="0"/>
    <m/>
  </r>
  <r>
    <n v="11285"/>
    <x v="0"/>
    <x v="0"/>
    <x v="0"/>
    <x v="0"/>
    <x v="15"/>
    <x v="203"/>
    <x v="0"/>
    <x v="0"/>
    <s v="Tesseramento"/>
    <x v="1"/>
    <x v="4"/>
    <x v="0"/>
    <m/>
  </r>
  <r>
    <n v="70105"/>
    <x v="0"/>
    <x v="0"/>
    <x v="0"/>
    <x v="0"/>
    <x v="12"/>
    <x v="148"/>
    <x v="0"/>
    <x v="1"/>
    <s v="Tesseramento"/>
    <x v="1"/>
    <x v="4"/>
    <x v="0"/>
    <m/>
  </r>
  <r>
    <n v="96763"/>
    <x v="0"/>
    <x v="0"/>
    <x v="0"/>
    <x v="0"/>
    <x v="2"/>
    <x v="270"/>
    <x v="0"/>
    <x v="0"/>
    <s v="Tesseramento"/>
    <x v="0"/>
    <x v="4"/>
    <x v="0"/>
    <m/>
  </r>
  <r>
    <n v="9584"/>
    <x v="0"/>
    <x v="0"/>
    <x v="0"/>
    <x v="0"/>
    <x v="12"/>
    <x v="148"/>
    <x v="0"/>
    <x v="1"/>
    <s v="Tesseramento"/>
    <x v="1"/>
    <x v="4"/>
    <x v="0"/>
    <m/>
  </r>
  <r>
    <n v="101278"/>
    <x v="0"/>
    <x v="0"/>
    <x v="0"/>
    <x v="0"/>
    <x v="12"/>
    <x v="148"/>
    <x v="0"/>
    <x v="0"/>
    <s v="Tesseramento"/>
    <x v="1"/>
    <x v="4"/>
    <x v="0"/>
    <m/>
  </r>
  <r>
    <n v="114277"/>
    <x v="0"/>
    <x v="0"/>
    <x v="0"/>
    <x v="0"/>
    <x v="12"/>
    <x v="148"/>
    <x v="0"/>
    <x v="1"/>
    <s v="Tesseramento"/>
    <x v="1"/>
    <x v="4"/>
    <x v="0"/>
    <m/>
  </r>
  <r>
    <n v="53469"/>
    <x v="0"/>
    <x v="0"/>
    <x v="0"/>
    <x v="0"/>
    <x v="12"/>
    <x v="148"/>
    <x v="0"/>
    <x v="0"/>
    <s v="Tesseramento"/>
    <x v="1"/>
    <x v="4"/>
    <x v="0"/>
    <m/>
  </r>
  <r>
    <n v="219025"/>
    <x v="0"/>
    <x v="0"/>
    <x v="0"/>
    <x v="0"/>
    <x v="4"/>
    <x v="65"/>
    <x v="0"/>
    <x v="0"/>
    <s v="Tesseramento"/>
    <x v="1"/>
    <x v="1"/>
    <x v="0"/>
    <m/>
  </r>
  <r>
    <n v="190555"/>
    <x v="0"/>
    <x v="0"/>
    <x v="0"/>
    <x v="0"/>
    <x v="12"/>
    <x v="148"/>
    <x v="0"/>
    <x v="1"/>
    <s v="Tesseramento"/>
    <x v="1"/>
    <x v="0"/>
    <x v="0"/>
    <m/>
  </r>
  <r>
    <n v="213801"/>
    <x v="0"/>
    <x v="0"/>
    <x v="0"/>
    <x v="1"/>
    <x v="12"/>
    <x v="148"/>
    <x v="0"/>
    <x v="0"/>
    <s v="Tesseramento"/>
    <x v="1"/>
    <x v="4"/>
    <x v="0"/>
    <m/>
  </r>
  <r>
    <n v="122409"/>
    <x v="0"/>
    <x v="0"/>
    <x v="0"/>
    <x v="0"/>
    <x v="0"/>
    <x v="76"/>
    <x v="0"/>
    <x v="0"/>
    <s v="Tesseramento"/>
    <x v="0"/>
    <x v="0"/>
    <x v="0"/>
    <m/>
  </r>
  <r>
    <n v="140522"/>
    <x v="0"/>
    <x v="0"/>
    <x v="0"/>
    <x v="0"/>
    <x v="12"/>
    <x v="148"/>
    <x v="0"/>
    <x v="0"/>
    <s v="Tesseramento"/>
    <x v="1"/>
    <x v="0"/>
    <x v="0"/>
    <m/>
  </r>
  <r>
    <n v="49588"/>
    <x v="0"/>
    <x v="0"/>
    <x v="0"/>
    <x v="0"/>
    <x v="12"/>
    <x v="148"/>
    <x v="0"/>
    <x v="0"/>
    <s v="Tesseramento"/>
    <x v="1"/>
    <x v="4"/>
    <x v="0"/>
    <m/>
  </r>
  <r>
    <n v="235042"/>
    <x v="0"/>
    <x v="1"/>
    <x v="1"/>
    <x v="3"/>
    <x v="12"/>
    <x v="106"/>
    <x v="0"/>
    <x v="0"/>
    <s v="Tesseramento"/>
    <x v="1"/>
    <x v="4"/>
    <x v="0"/>
    <m/>
  </r>
  <r>
    <n v="24556"/>
    <x v="0"/>
    <x v="0"/>
    <x v="0"/>
    <x v="0"/>
    <x v="12"/>
    <x v="148"/>
    <x v="0"/>
    <x v="1"/>
    <s v="Tesseramento"/>
    <x v="1"/>
    <x v="4"/>
    <x v="0"/>
    <m/>
  </r>
  <r>
    <n v="24555"/>
    <x v="0"/>
    <x v="0"/>
    <x v="0"/>
    <x v="0"/>
    <x v="12"/>
    <x v="148"/>
    <x v="0"/>
    <x v="0"/>
    <s v="Tesseramento"/>
    <x v="1"/>
    <x v="4"/>
    <x v="0"/>
    <m/>
  </r>
  <r>
    <n v="198308"/>
    <x v="0"/>
    <x v="1"/>
    <x v="0"/>
    <x v="1"/>
    <x v="4"/>
    <x v="80"/>
    <x v="0"/>
    <x v="1"/>
    <s v="Tesseramento"/>
    <x v="1"/>
    <x v="4"/>
    <x v="0"/>
    <m/>
  </r>
  <r>
    <n v="9379"/>
    <x v="0"/>
    <x v="0"/>
    <x v="0"/>
    <x v="0"/>
    <x v="12"/>
    <x v="148"/>
    <x v="0"/>
    <x v="0"/>
    <s v="Tesseramento"/>
    <x v="1"/>
    <x v="3"/>
    <x v="0"/>
    <m/>
  </r>
  <r>
    <n v="87784"/>
    <x v="0"/>
    <x v="0"/>
    <x v="0"/>
    <x v="0"/>
    <x v="12"/>
    <x v="148"/>
    <x v="0"/>
    <x v="0"/>
    <s v="Tesseramento"/>
    <x v="1"/>
    <x v="1"/>
    <x v="0"/>
    <m/>
  </r>
  <r>
    <n v="55105"/>
    <x v="0"/>
    <x v="0"/>
    <x v="0"/>
    <x v="0"/>
    <x v="12"/>
    <x v="148"/>
    <x v="0"/>
    <x v="1"/>
    <s v="Tesseramento"/>
    <x v="1"/>
    <x v="3"/>
    <x v="0"/>
    <m/>
  </r>
  <r>
    <n v="154122"/>
    <x v="1"/>
    <x v="0"/>
    <x v="0"/>
    <x v="1"/>
    <x v="12"/>
    <x v="148"/>
    <x v="0"/>
    <x v="0"/>
    <s v="Tesseramento"/>
    <x v="1"/>
    <x v="6"/>
    <x v="0"/>
    <m/>
  </r>
  <r>
    <n v="223780"/>
    <x v="0"/>
    <x v="0"/>
    <x v="0"/>
    <x v="0"/>
    <x v="12"/>
    <x v="148"/>
    <x v="0"/>
    <x v="1"/>
    <s v="Tesseramento"/>
    <x v="1"/>
    <x v="4"/>
    <x v="0"/>
    <m/>
  </r>
  <r>
    <n v="6797"/>
    <x v="0"/>
    <x v="0"/>
    <x v="0"/>
    <x v="0"/>
    <x v="12"/>
    <x v="148"/>
    <x v="0"/>
    <x v="0"/>
    <s v="Tesseramento"/>
    <x v="1"/>
    <x v="4"/>
    <x v="0"/>
    <m/>
  </r>
  <r>
    <n v="217726"/>
    <x v="0"/>
    <x v="0"/>
    <x v="0"/>
    <x v="1"/>
    <x v="4"/>
    <x v="80"/>
    <x v="0"/>
    <x v="0"/>
    <s v="Tesseramento"/>
    <x v="1"/>
    <x v="4"/>
    <x v="0"/>
    <m/>
  </r>
  <r>
    <n v="14284"/>
    <x v="0"/>
    <x v="0"/>
    <x v="0"/>
    <x v="0"/>
    <x v="12"/>
    <x v="148"/>
    <x v="0"/>
    <x v="0"/>
    <s v="Tesseramento"/>
    <x v="1"/>
    <x v="4"/>
    <x v="0"/>
    <m/>
  </r>
  <r>
    <n v="14283"/>
    <x v="0"/>
    <x v="0"/>
    <x v="0"/>
    <x v="0"/>
    <x v="12"/>
    <x v="148"/>
    <x v="0"/>
    <x v="1"/>
    <s v="Tesseramento"/>
    <x v="1"/>
    <x v="3"/>
    <x v="0"/>
    <m/>
  </r>
  <r>
    <n v="140507"/>
    <x v="0"/>
    <x v="0"/>
    <x v="0"/>
    <x v="3"/>
    <x v="12"/>
    <x v="148"/>
    <x v="0"/>
    <x v="0"/>
    <s v="Tesseramento"/>
    <x v="1"/>
    <x v="1"/>
    <x v="0"/>
    <m/>
  </r>
  <r>
    <n v="218111"/>
    <x v="0"/>
    <x v="0"/>
    <x v="0"/>
    <x v="0"/>
    <x v="2"/>
    <x v="5"/>
    <x v="0"/>
    <x v="0"/>
    <s v="Tesseramento"/>
    <x v="1"/>
    <x v="0"/>
    <x v="0"/>
    <m/>
  </r>
  <r>
    <n v="74316"/>
    <x v="0"/>
    <x v="0"/>
    <x v="0"/>
    <x v="0"/>
    <x v="2"/>
    <x v="5"/>
    <x v="0"/>
    <x v="0"/>
    <s v="Tesseramento"/>
    <x v="1"/>
    <x v="1"/>
    <x v="0"/>
    <m/>
  </r>
  <r>
    <n v="55637"/>
    <x v="0"/>
    <x v="0"/>
    <x v="0"/>
    <x v="0"/>
    <x v="2"/>
    <x v="5"/>
    <x v="0"/>
    <x v="0"/>
    <s v="Tesseramento"/>
    <x v="1"/>
    <x v="4"/>
    <x v="0"/>
    <m/>
  </r>
  <r>
    <n v="9371"/>
    <x v="0"/>
    <x v="0"/>
    <x v="0"/>
    <x v="0"/>
    <x v="12"/>
    <x v="148"/>
    <x v="0"/>
    <x v="0"/>
    <s v="Tesseramento"/>
    <x v="1"/>
    <x v="4"/>
    <x v="0"/>
    <m/>
  </r>
  <r>
    <n v="21154"/>
    <x v="0"/>
    <x v="0"/>
    <x v="0"/>
    <x v="0"/>
    <x v="2"/>
    <x v="5"/>
    <x v="0"/>
    <x v="1"/>
    <s v="Tesseramento"/>
    <x v="1"/>
    <x v="4"/>
    <x v="0"/>
    <m/>
  </r>
  <r>
    <n v="150646"/>
    <x v="0"/>
    <x v="0"/>
    <x v="0"/>
    <x v="0"/>
    <x v="12"/>
    <x v="148"/>
    <x v="0"/>
    <x v="0"/>
    <s v="Tesseramento"/>
    <x v="1"/>
    <x v="4"/>
    <x v="0"/>
    <m/>
  </r>
  <r>
    <n v="59879"/>
    <x v="0"/>
    <x v="0"/>
    <x v="0"/>
    <x v="0"/>
    <x v="2"/>
    <x v="5"/>
    <x v="0"/>
    <x v="0"/>
    <s v="Tesseramento"/>
    <x v="1"/>
    <x v="3"/>
    <x v="0"/>
    <m/>
  </r>
  <r>
    <n v="110237"/>
    <x v="0"/>
    <x v="0"/>
    <x v="0"/>
    <x v="0"/>
    <x v="2"/>
    <x v="5"/>
    <x v="0"/>
    <x v="0"/>
    <s v="Tesseramento"/>
    <x v="1"/>
    <x v="1"/>
    <x v="0"/>
    <m/>
  </r>
  <r>
    <n v="217362"/>
    <x v="0"/>
    <x v="0"/>
    <x v="0"/>
    <x v="1"/>
    <x v="2"/>
    <x v="5"/>
    <x v="0"/>
    <x v="1"/>
    <s v="Tesseramento"/>
    <x v="1"/>
    <x v="0"/>
    <x v="0"/>
    <m/>
  </r>
  <r>
    <n v="74299"/>
    <x v="0"/>
    <x v="0"/>
    <x v="0"/>
    <x v="0"/>
    <x v="2"/>
    <x v="5"/>
    <x v="0"/>
    <x v="1"/>
    <s v="Tesseramento"/>
    <x v="1"/>
    <x v="3"/>
    <x v="0"/>
    <m/>
  </r>
  <r>
    <n v="201715"/>
    <x v="0"/>
    <x v="0"/>
    <x v="0"/>
    <x v="1"/>
    <x v="2"/>
    <x v="5"/>
    <x v="0"/>
    <x v="1"/>
    <s v="Tesseramento"/>
    <x v="1"/>
    <x v="1"/>
    <x v="0"/>
    <m/>
  </r>
  <r>
    <n v="117850"/>
    <x v="0"/>
    <x v="0"/>
    <x v="0"/>
    <x v="1"/>
    <x v="2"/>
    <x v="5"/>
    <x v="0"/>
    <x v="0"/>
    <s v="Tesseramento"/>
    <x v="1"/>
    <x v="4"/>
    <x v="0"/>
    <m/>
  </r>
  <r>
    <n v="23086"/>
    <x v="0"/>
    <x v="0"/>
    <x v="0"/>
    <x v="0"/>
    <x v="2"/>
    <x v="5"/>
    <x v="0"/>
    <x v="0"/>
    <s v="Tesseramento"/>
    <x v="1"/>
    <x v="0"/>
    <x v="0"/>
    <m/>
  </r>
  <r>
    <n v="14638"/>
    <x v="0"/>
    <x v="0"/>
    <x v="0"/>
    <x v="0"/>
    <x v="2"/>
    <x v="5"/>
    <x v="0"/>
    <x v="0"/>
    <s v="Tesseramento"/>
    <x v="1"/>
    <x v="0"/>
    <x v="0"/>
    <m/>
  </r>
  <r>
    <n v="9706"/>
    <x v="0"/>
    <x v="0"/>
    <x v="0"/>
    <x v="0"/>
    <x v="12"/>
    <x v="148"/>
    <x v="0"/>
    <x v="0"/>
    <s v="Tesseramento"/>
    <x v="1"/>
    <x v="4"/>
    <x v="0"/>
    <m/>
  </r>
  <r>
    <n v="55811"/>
    <x v="0"/>
    <x v="0"/>
    <x v="0"/>
    <x v="4"/>
    <x v="2"/>
    <x v="5"/>
    <x v="0"/>
    <x v="0"/>
    <s v="Tesseramento"/>
    <x v="1"/>
    <x v="1"/>
    <x v="0"/>
    <m/>
  </r>
  <r>
    <n v="6779"/>
    <x v="0"/>
    <x v="0"/>
    <x v="0"/>
    <x v="0"/>
    <x v="12"/>
    <x v="148"/>
    <x v="0"/>
    <x v="0"/>
    <s v="Tesseramento"/>
    <x v="1"/>
    <x v="1"/>
    <x v="0"/>
    <m/>
  </r>
  <r>
    <n v="9931"/>
    <x v="0"/>
    <x v="0"/>
    <x v="0"/>
    <x v="0"/>
    <x v="2"/>
    <x v="5"/>
    <x v="0"/>
    <x v="0"/>
    <s v="Tesseramento"/>
    <x v="1"/>
    <x v="3"/>
    <x v="0"/>
    <m/>
  </r>
  <r>
    <n v="218112"/>
    <x v="0"/>
    <x v="0"/>
    <x v="0"/>
    <x v="0"/>
    <x v="2"/>
    <x v="5"/>
    <x v="0"/>
    <x v="0"/>
    <s v="Tesseramento"/>
    <x v="1"/>
    <x v="1"/>
    <x v="0"/>
    <m/>
  </r>
  <r>
    <n v="216278"/>
    <x v="0"/>
    <x v="0"/>
    <x v="0"/>
    <x v="0"/>
    <x v="2"/>
    <x v="5"/>
    <x v="0"/>
    <x v="0"/>
    <s v="Tesseramento"/>
    <x v="1"/>
    <x v="3"/>
    <x v="0"/>
    <m/>
  </r>
  <r>
    <n v="9738"/>
    <x v="0"/>
    <x v="0"/>
    <x v="0"/>
    <x v="0"/>
    <x v="12"/>
    <x v="148"/>
    <x v="0"/>
    <x v="1"/>
    <s v="Tesseramento"/>
    <x v="1"/>
    <x v="3"/>
    <x v="0"/>
    <m/>
  </r>
  <r>
    <n v="10158"/>
    <x v="0"/>
    <x v="0"/>
    <x v="0"/>
    <x v="0"/>
    <x v="12"/>
    <x v="148"/>
    <x v="0"/>
    <x v="0"/>
    <s v="Tesseramento"/>
    <x v="1"/>
    <x v="4"/>
    <x v="0"/>
    <m/>
  </r>
  <r>
    <n v="129617"/>
    <x v="0"/>
    <x v="0"/>
    <x v="0"/>
    <x v="0"/>
    <x v="12"/>
    <x v="148"/>
    <x v="0"/>
    <x v="0"/>
    <s v="Tesseramento"/>
    <x v="1"/>
    <x v="0"/>
    <x v="0"/>
    <m/>
  </r>
  <r>
    <n v="59258"/>
    <x v="0"/>
    <x v="0"/>
    <x v="0"/>
    <x v="0"/>
    <x v="9"/>
    <x v="19"/>
    <x v="0"/>
    <x v="1"/>
    <s v="Tesseramento"/>
    <x v="1"/>
    <x v="4"/>
    <x v="0"/>
    <m/>
  </r>
  <r>
    <n v="10255"/>
    <x v="0"/>
    <x v="0"/>
    <x v="0"/>
    <x v="0"/>
    <x v="4"/>
    <x v="166"/>
    <x v="0"/>
    <x v="0"/>
    <s v="Tesseramento"/>
    <x v="1"/>
    <x v="3"/>
    <x v="0"/>
    <m/>
  </r>
  <r>
    <n v="81667"/>
    <x v="0"/>
    <x v="0"/>
    <x v="0"/>
    <x v="0"/>
    <x v="15"/>
    <x v="203"/>
    <x v="0"/>
    <x v="0"/>
    <s v="Tesseramento"/>
    <x v="1"/>
    <x v="3"/>
    <x v="0"/>
    <m/>
  </r>
  <r>
    <n v="102765"/>
    <x v="0"/>
    <x v="0"/>
    <x v="0"/>
    <x v="0"/>
    <x v="15"/>
    <x v="203"/>
    <x v="0"/>
    <x v="1"/>
    <s v="Tesseramento"/>
    <x v="1"/>
    <x v="3"/>
    <x v="0"/>
    <m/>
  </r>
  <r>
    <n v="168266"/>
    <x v="0"/>
    <x v="0"/>
    <x v="0"/>
    <x v="1"/>
    <x v="11"/>
    <x v="174"/>
    <x v="0"/>
    <x v="0"/>
    <s v="Tesseramento"/>
    <x v="3"/>
    <x v="0"/>
    <x v="0"/>
    <m/>
  </r>
  <r>
    <n v="235025"/>
    <x v="0"/>
    <x v="0"/>
    <x v="1"/>
    <x v="3"/>
    <x v="8"/>
    <x v="397"/>
    <x v="0"/>
    <x v="1"/>
    <s v="Tesseramento"/>
    <x v="4"/>
    <x v="0"/>
    <x v="0"/>
    <m/>
  </r>
  <r>
    <n v="218132"/>
    <x v="0"/>
    <x v="0"/>
    <x v="0"/>
    <x v="0"/>
    <x v="12"/>
    <x v="254"/>
    <x v="0"/>
    <x v="0"/>
    <s v="Tesseramento"/>
    <x v="0"/>
    <x v="0"/>
    <x v="0"/>
    <m/>
  </r>
  <r>
    <n v="29684"/>
    <x v="0"/>
    <x v="0"/>
    <x v="0"/>
    <x v="0"/>
    <x v="12"/>
    <x v="254"/>
    <x v="0"/>
    <x v="0"/>
    <s v="Tesseramento"/>
    <x v="0"/>
    <x v="4"/>
    <x v="0"/>
    <m/>
  </r>
  <r>
    <n v="18896"/>
    <x v="0"/>
    <x v="0"/>
    <x v="0"/>
    <x v="0"/>
    <x v="12"/>
    <x v="254"/>
    <x v="0"/>
    <x v="0"/>
    <s v="Tesseramento"/>
    <x v="0"/>
    <x v="4"/>
    <x v="0"/>
    <m/>
  </r>
  <r>
    <n v="10152"/>
    <x v="0"/>
    <x v="0"/>
    <x v="2"/>
    <x v="0"/>
    <x v="4"/>
    <x v="80"/>
    <x v="0"/>
    <x v="0"/>
    <s v="Tesseramento"/>
    <x v="1"/>
    <x v="4"/>
    <x v="0"/>
    <m/>
  </r>
  <r>
    <n v="157861"/>
    <x v="0"/>
    <x v="0"/>
    <x v="0"/>
    <x v="3"/>
    <x v="12"/>
    <x v="254"/>
    <x v="0"/>
    <x v="0"/>
    <s v="Tesseramento"/>
    <x v="0"/>
    <x v="4"/>
    <x v="0"/>
    <m/>
  </r>
  <r>
    <n v="111465"/>
    <x v="0"/>
    <x v="0"/>
    <x v="0"/>
    <x v="0"/>
    <x v="12"/>
    <x v="148"/>
    <x v="0"/>
    <x v="0"/>
    <s v="Tesseramento"/>
    <x v="1"/>
    <x v="4"/>
    <x v="0"/>
    <m/>
  </r>
  <r>
    <n v="111464"/>
    <x v="0"/>
    <x v="0"/>
    <x v="0"/>
    <x v="0"/>
    <x v="12"/>
    <x v="148"/>
    <x v="0"/>
    <x v="1"/>
    <s v="Tesseramento"/>
    <x v="1"/>
    <x v="4"/>
    <x v="0"/>
    <m/>
  </r>
  <r>
    <n v="208299"/>
    <x v="0"/>
    <x v="1"/>
    <x v="0"/>
    <x v="0"/>
    <x v="11"/>
    <x v="244"/>
    <x v="0"/>
    <x v="0"/>
    <s v="Tesseramento"/>
    <x v="0"/>
    <x v="3"/>
    <x v="0"/>
    <m/>
  </r>
  <r>
    <n v="235072"/>
    <x v="0"/>
    <x v="0"/>
    <x v="1"/>
    <x v="2"/>
    <x v="11"/>
    <x v="244"/>
    <x v="0"/>
    <x v="0"/>
    <s v="Tesseramento"/>
    <x v="0"/>
    <x v="1"/>
    <x v="0"/>
    <m/>
  </r>
  <r>
    <n v="9771"/>
    <x v="0"/>
    <x v="0"/>
    <x v="0"/>
    <x v="0"/>
    <x v="12"/>
    <x v="148"/>
    <x v="0"/>
    <x v="1"/>
    <s v="Tesseramento"/>
    <x v="1"/>
    <x v="4"/>
    <x v="0"/>
    <m/>
  </r>
  <r>
    <n v="196814"/>
    <x v="0"/>
    <x v="0"/>
    <x v="0"/>
    <x v="0"/>
    <x v="11"/>
    <x v="244"/>
    <x v="0"/>
    <x v="0"/>
    <s v="Tesseramento"/>
    <x v="0"/>
    <x v="0"/>
    <x v="0"/>
    <m/>
  </r>
  <r>
    <n v="39399"/>
    <x v="0"/>
    <x v="0"/>
    <x v="0"/>
    <x v="0"/>
    <x v="12"/>
    <x v="148"/>
    <x v="0"/>
    <x v="0"/>
    <s v="Tesseramento"/>
    <x v="1"/>
    <x v="4"/>
    <x v="0"/>
    <m/>
  </r>
  <r>
    <n v="228585"/>
    <x v="0"/>
    <x v="0"/>
    <x v="0"/>
    <x v="1"/>
    <x v="11"/>
    <x v="244"/>
    <x v="0"/>
    <x v="0"/>
    <s v="Tesseramento"/>
    <x v="0"/>
    <x v="0"/>
    <x v="0"/>
    <m/>
  </r>
  <r>
    <n v="39400"/>
    <x v="0"/>
    <x v="0"/>
    <x v="0"/>
    <x v="0"/>
    <x v="12"/>
    <x v="148"/>
    <x v="0"/>
    <x v="1"/>
    <s v="Tesseramento"/>
    <x v="1"/>
    <x v="4"/>
    <x v="0"/>
    <m/>
  </r>
  <r>
    <n v="169398"/>
    <x v="0"/>
    <x v="0"/>
    <x v="0"/>
    <x v="0"/>
    <x v="2"/>
    <x v="77"/>
    <x v="0"/>
    <x v="0"/>
    <s v="Tesseramento"/>
    <x v="0"/>
    <x v="3"/>
    <x v="0"/>
    <m/>
  </r>
  <r>
    <n v="150489"/>
    <x v="0"/>
    <x v="0"/>
    <x v="0"/>
    <x v="0"/>
    <x v="12"/>
    <x v="114"/>
    <x v="0"/>
    <x v="0"/>
    <s v="Tesseramento"/>
    <x v="1"/>
    <x v="3"/>
    <x v="0"/>
    <m/>
  </r>
  <r>
    <n v="188226"/>
    <x v="1"/>
    <x v="0"/>
    <x v="0"/>
    <x v="0"/>
    <x v="12"/>
    <x v="114"/>
    <x v="0"/>
    <x v="0"/>
    <s v="Tesseramento"/>
    <x v="1"/>
    <x v="2"/>
    <x v="0"/>
    <m/>
  </r>
  <r>
    <n v="196244"/>
    <x v="0"/>
    <x v="0"/>
    <x v="0"/>
    <x v="0"/>
    <x v="12"/>
    <x v="114"/>
    <x v="0"/>
    <x v="0"/>
    <s v="Tesseramento"/>
    <x v="1"/>
    <x v="1"/>
    <x v="0"/>
    <m/>
  </r>
  <r>
    <n v="131906"/>
    <x v="0"/>
    <x v="0"/>
    <x v="0"/>
    <x v="0"/>
    <x v="12"/>
    <x v="148"/>
    <x v="0"/>
    <x v="0"/>
    <s v="Tesseramento"/>
    <x v="1"/>
    <x v="4"/>
    <x v="0"/>
    <m/>
  </r>
  <r>
    <n v="6075"/>
    <x v="0"/>
    <x v="0"/>
    <x v="0"/>
    <x v="0"/>
    <x v="12"/>
    <x v="148"/>
    <x v="0"/>
    <x v="0"/>
    <s v="Tesseramento"/>
    <x v="1"/>
    <x v="4"/>
    <x v="0"/>
    <m/>
  </r>
  <r>
    <n v="44019"/>
    <x v="0"/>
    <x v="0"/>
    <x v="0"/>
    <x v="0"/>
    <x v="12"/>
    <x v="148"/>
    <x v="0"/>
    <x v="0"/>
    <s v="Tesseramento"/>
    <x v="1"/>
    <x v="4"/>
    <x v="0"/>
    <m/>
  </r>
  <r>
    <n v="216571"/>
    <x v="0"/>
    <x v="0"/>
    <x v="0"/>
    <x v="0"/>
    <x v="12"/>
    <x v="114"/>
    <x v="0"/>
    <x v="0"/>
    <s v="Tesseramento"/>
    <x v="1"/>
    <x v="0"/>
    <x v="0"/>
    <m/>
  </r>
  <r>
    <n v="177895"/>
    <x v="0"/>
    <x v="0"/>
    <x v="0"/>
    <x v="0"/>
    <x v="12"/>
    <x v="114"/>
    <x v="0"/>
    <x v="1"/>
    <s v="Tesseramento"/>
    <x v="1"/>
    <x v="3"/>
    <x v="0"/>
    <m/>
  </r>
  <r>
    <n v="158824"/>
    <x v="0"/>
    <x v="0"/>
    <x v="0"/>
    <x v="0"/>
    <x v="11"/>
    <x v="244"/>
    <x v="0"/>
    <x v="0"/>
    <s v="Tesseramento"/>
    <x v="0"/>
    <x v="0"/>
    <x v="0"/>
    <m/>
  </r>
  <r>
    <n v="92245"/>
    <x v="0"/>
    <x v="0"/>
    <x v="0"/>
    <x v="0"/>
    <x v="12"/>
    <x v="114"/>
    <x v="0"/>
    <x v="0"/>
    <s v="Tesseramento"/>
    <x v="1"/>
    <x v="0"/>
    <x v="0"/>
    <m/>
  </r>
  <r>
    <n v="117417"/>
    <x v="0"/>
    <x v="0"/>
    <x v="0"/>
    <x v="0"/>
    <x v="12"/>
    <x v="114"/>
    <x v="0"/>
    <x v="1"/>
    <s v="Tesseramento"/>
    <x v="1"/>
    <x v="4"/>
    <x v="0"/>
    <m/>
  </r>
  <r>
    <n v="131025"/>
    <x v="0"/>
    <x v="0"/>
    <x v="0"/>
    <x v="0"/>
    <x v="11"/>
    <x v="244"/>
    <x v="0"/>
    <x v="0"/>
    <s v="Tesseramento"/>
    <x v="0"/>
    <x v="0"/>
    <x v="0"/>
    <m/>
  </r>
  <r>
    <n v="214709"/>
    <x v="1"/>
    <x v="0"/>
    <x v="0"/>
    <x v="2"/>
    <x v="11"/>
    <x v="244"/>
    <x v="0"/>
    <x v="0"/>
    <s v="Tesseramento"/>
    <x v="0"/>
    <x v="7"/>
    <x v="0"/>
    <m/>
  </r>
  <r>
    <n v="201079"/>
    <x v="1"/>
    <x v="0"/>
    <x v="0"/>
    <x v="0"/>
    <x v="11"/>
    <x v="244"/>
    <x v="0"/>
    <x v="0"/>
    <s v="Tesseramento"/>
    <x v="0"/>
    <x v="2"/>
    <x v="0"/>
    <m/>
  </r>
  <r>
    <n v="214265"/>
    <x v="0"/>
    <x v="0"/>
    <x v="0"/>
    <x v="1"/>
    <x v="11"/>
    <x v="244"/>
    <x v="0"/>
    <x v="0"/>
    <s v="Tesseramento"/>
    <x v="0"/>
    <x v="0"/>
    <x v="0"/>
    <m/>
  </r>
  <r>
    <n v="198310"/>
    <x v="0"/>
    <x v="1"/>
    <x v="0"/>
    <x v="1"/>
    <x v="12"/>
    <x v="114"/>
    <x v="0"/>
    <x v="0"/>
    <s v="Tesseramento"/>
    <x v="1"/>
    <x v="3"/>
    <x v="0"/>
    <m/>
  </r>
  <r>
    <n v="198311"/>
    <x v="1"/>
    <x v="1"/>
    <x v="0"/>
    <x v="1"/>
    <x v="12"/>
    <x v="114"/>
    <x v="0"/>
    <x v="0"/>
    <s v="Tesseramento"/>
    <x v="1"/>
    <x v="2"/>
    <x v="0"/>
    <m/>
  </r>
  <r>
    <n v="222985"/>
    <x v="0"/>
    <x v="0"/>
    <x v="0"/>
    <x v="0"/>
    <x v="12"/>
    <x v="114"/>
    <x v="0"/>
    <x v="1"/>
    <s v="Tesseramento"/>
    <x v="1"/>
    <x v="0"/>
    <x v="0"/>
    <m/>
  </r>
  <r>
    <n v="203957"/>
    <x v="0"/>
    <x v="0"/>
    <x v="0"/>
    <x v="0"/>
    <x v="12"/>
    <x v="114"/>
    <x v="0"/>
    <x v="0"/>
    <s v="Tesseramento"/>
    <x v="1"/>
    <x v="4"/>
    <x v="0"/>
    <m/>
  </r>
  <r>
    <n v="220248"/>
    <x v="0"/>
    <x v="0"/>
    <x v="0"/>
    <x v="0"/>
    <x v="12"/>
    <x v="114"/>
    <x v="0"/>
    <x v="1"/>
    <s v="Tesseramento"/>
    <x v="1"/>
    <x v="0"/>
    <x v="0"/>
    <m/>
  </r>
  <r>
    <n v="220291"/>
    <x v="0"/>
    <x v="0"/>
    <x v="0"/>
    <x v="3"/>
    <x v="12"/>
    <x v="114"/>
    <x v="0"/>
    <x v="0"/>
    <s v="Tesseramento"/>
    <x v="1"/>
    <x v="0"/>
    <x v="0"/>
    <m/>
  </r>
  <r>
    <n v="79435"/>
    <x v="0"/>
    <x v="0"/>
    <x v="0"/>
    <x v="0"/>
    <x v="12"/>
    <x v="114"/>
    <x v="0"/>
    <x v="0"/>
    <s v="Tesseramento"/>
    <x v="1"/>
    <x v="3"/>
    <x v="0"/>
    <m/>
  </r>
  <r>
    <n v="196247"/>
    <x v="0"/>
    <x v="0"/>
    <x v="0"/>
    <x v="0"/>
    <x v="12"/>
    <x v="114"/>
    <x v="0"/>
    <x v="0"/>
    <s v="Tesseramento"/>
    <x v="1"/>
    <x v="1"/>
    <x v="0"/>
    <m/>
  </r>
  <r>
    <n v="14075"/>
    <x v="0"/>
    <x v="0"/>
    <x v="0"/>
    <x v="0"/>
    <x v="12"/>
    <x v="114"/>
    <x v="0"/>
    <x v="1"/>
    <s v="Tesseramento"/>
    <x v="1"/>
    <x v="4"/>
    <x v="0"/>
    <m/>
  </r>
  <r>
    <n v="160663"/>
    <x v="0"/>
    <x v="0"/>
    <x v="0"/>
    <x v="0"/>
    <x v="12"/>
    <x v="114"/>
    <x v="0"/>
    <x v="0"/>
    <s v="Tesseramento"/>
    <x v="1"/>
    <x v="0"/>
    <x v="0"/>
    <m/>
  </r>
  <r>
    <n v="156749"/>
    <x v="0"/>
    <x v="0"/>
    <x v="2"/>
    <x v="0"/>
    <x v="12"/>
    <x v="114"/>
    <x v="0"/>
    <x v="0"/>
    <s v="Tesseramento"/>
    <x v="1"/>
    <x v="0"/>
    <x v="0"/>
    <m/>
  </r>
  <r>
    <n v="235073"/>
    <x v="1"/>
    <x v="0"/>
    <x v="1"/>
    <x v="1"/>
    <x v="11"/>
    <x v="244"/>
    <x v="0"/>
    <x v="0"/>
    <s v="Tesseramento"/>
    <x v="0"/>
    <x v="6"/>
    <x v="0"/>
    <m/>
  </r>
  <r>
    <n v="160035"/>
    <x v="0"/>
    <x v="0"/>
    <x v="0"/>
    <x v="1"/>
    <x v="12"/>
    <x v="114"/>
    <x v="0"/>
    <x v="1"/>
    <s v="Tesseramento"/>
    <x v="1"/>
    <x v="4"/>
    <x v="0"/>
    <m/>
  </r>
  <r>
    <n v="191706"/>
    <x v="0"/>
    <x v="0"/>
    <x v="0"/>
    <x v="1"/>
    <x v="7"/>
    <x v="78"/>
    <x v="0"/>
    <x v="1"/>
    <s v="Tesseramento"/>
    <x v="0"/>
    <x v="4"/>
    <x v="0"/>
    <m/>
  </r>
  <r>
    <n v="158080"/>
    <x v="0"/>
    <x v="0"/>
    <x v="0"/>
    <x v="0"/>
    <x v="12"/>
    <x v="114"/>
    <x v="0"/>
    <x v="0"/>
    <s v="Tesseramento"/>
    <x v="1"/>
    <x v="4"/>
    <x v="0"/>
    <m/>
  </r>
  <r>
    <n v="203084"/>
    <x v="0"/>
    <x v="0"/>
    <x v="0"/>
    <x v="0"/>
    <x v="12"/>
    <x v="114"/>
    <x v="0"/>
    <x v="0"/>
    <s v="Tesseramento"/>
    <x v="1"/>
    <x v="0"/>
    <x v="0"/>
    <m/>
  </r>
  <r>
    <n v="150742"/>
    <x v="0"/>
    <x v="0"/>
    <x v="0"/>
    <x v="0"/>
    <x v="12"/>
    <x v="114"/>
    <x v="0"/>
    <x v="0"/>
    <s v="Tesseramento"/>
    <x v="1"/>
    <x v="0"/>
    <x v="0"/>
    <m/>
  </r>
  <r>
    <n v="160038"/>
    <x v="0"/>
    <x v="0"/>
    <x v="0"/>
    <x v="1"/>
    <x v="12"/>
    <x v="114"/>
    <x v="0"/>
    <x v="0"/>
    <s v="Tesseramento"/>
    <x v="1"/>
    <x v="4"/>
    <x v="0"/>
    <m/>
  </r>
  <r>
    <n v="194082"/>
    <x v="0"/>
    <x v="0"/>
    <x v="0"/>
    <x v="0"/>
    <x v="12"/>
    <x v="114"/>
    <x v="0"/>
    <x v="1"/>
    <s v="Tesseramento"/>
    <x v="1"/>
    <x v="3"/>
    <x v="0"/>
    <m/>
  </r>
  <r>
    <n v="207335"/>
    <x v="0"/>
    <x v="0"/>
    <x v="0"/>
    <x v="0"/>
    <x v="12"/>
    <x v="114"/>
    <x v="0"/>
    <x v="0"/>
    <s v="Tesseramento"/>
    <x v="1"/>
    <x v="1"/>
    <x v="0"/>
    <m/>
  </r>
  <r>
    <n v="9474"/>
    <x v="0"/>
    <x v="0"/>
    <x v="0"/>
    <x v="0"/>
    <x v="12"/>
    <x v="148"/>
    <x v="0"/>
    <x v="0"/>
    <s v="Tesseramento"/>
    <x v="1"/>
    <x v="0"/>
    <x v="0"/>
    <m/>
  </r>
  <r>
    <n v="203581"/>
    <x v="0"/>
    <x v="0"/>
    <x v="0"/>
    <x v="0"/>
    <x v="12"/>
    <x v="114"/>
    <x v="0"/>
    <x v="0"/>
    <s v="Tesseramento"/>
    <x v="1"/>
    <x v="0"/>
    <x v="0"/>
    <m/>
  </r>
  <r>
    <n v="76704"/>
    <x v="0"/>
    <x v="0"/>
    <x v="0"/>
    <x v="0"/>
    <x v="12"/>
    <x v="114"/>
    <x v="0"/>
    <x v="0"/>
    <s v="Tesseramento"/>
    <x v="1"/>
    <x v="4"/>
    <x v="0"/>
    <m/>
  </r>
  <r>
    <n v="209762"/>
    <x v="0"/>
    <x v="0"/>
    <x v="0"/>
    <x v="0"/>
    <x v="12"/>
    <x v="114"/>
    <x v="0"/>
    <x v="1"/>
    <s v="Tesseramento"/>
    <x v="1"/>
    <x v="4"/>
    <x v="0"/>
    <m/>
  </r>
  <r>
    <n v="203582"/>
    <x v="0"/>
    <x v="0"/>
    <x v="0"/>
    <x v="1"/>
    <x v="12"/>
    <x v="114"/>
    <x v="0"/>
    <x v="1"/>
    <s v="Tesseramento"/>
    <x v="1"/>
    <x v="0"/>
    <x v="0"/>
    <m/>
  </r>
  <r>
    <n v="224907"/>
    <x v="0"/>
    <x v="0"/>
    <x v="0"/>
    <x v="1"/>
    <x v="12"/>
    <x v="114"/>
    <x v="0"/>
    <x v="0"/>
    <s v="Tesseramento"/>
    <x v="1"/>
    <x v="0"/>
    <x v="0"/>
    <m/>
  </r>
  <r>
    <n v="207337"/>
    <x v="0"/>
    <x v="0"/>
    <x v="0"/>
    <x v="0"/>
    <x v="12"/>
    <x v="114"/>
    <x v="0"/>
    <x v="1"/>
    <s v="Tesseramento"/>
    <x v="1"/>
    <x v="0"/>
    <x v="0"/>
    <m/>
  </r>
  <r>
    <n v="217962"/>
    <x v="0"/>
    <x v="0"/>
    <x v="0"/>
    <x v="0"/>
    <x v="10"/>
    <x v="63"/>
    <x v="0"/>
    <x v="0"/>
    <s v="Tesseramento"/>
    <x v="0"/>
    <x v="3"/>
    <x v="0"/>
    <m/>
  </r>
  <r>
    <n v="179901"/>
    <x v="0"/>
    <x v="0"/>
    <x v="0"/>
    <x v="0"/>
    <x v="12"/>
    <x v="114"/>
    <x v="0"/>
    <x v="0"/>
    <s v="Tesseramento"/>
    <x v="1"/>
    <x v="4"/>
    <x v="0"/>
    <m/>
  </r>
  <r>
    <n v="85116"/>
    <x v="0"/>
    <x v="0"/>
    <x v="0"/>
    <x v="0"/>
    <x v="12"/>
    <x v="114"/>
    <x v="0"/>
    <x v="0"/>
    <s v="Tesseramento"/>
    <x v="1"/>
    <x v="4"/>
    <x v="0"/>
    <m/>
  </r>
  <r>
    <n v="139159"/>
    <x v="0"/>
    <x v="0"/>
    <x v="0"/>
    <x v="1"/>
    <x v="12"/>
    <x v="114"/>
    <x v="0"/>
    <x v="1"/>
    <s v="Tesseramento"/>
    <x v="1"/>
    <x v="4"/>
    <x v="0"/>
    <m/>
  </r>
  <r>
    <n v="19181"/>
    <x v="0"/>
    <x v="0"/>
    <x v="0"/>
    <x v="0"/>
    <x v="11"/>
    <x v="142"/>
    <x v="0"/>
    <x v="0"/>
    <s v="Tesseramento"/>
    <x v="1"/>
    <x v="4"/>
    <x v="0"/>
    <m/>
  </r>
  <r>
    <n v="235035"/>
    <x v="0"/>
    <x v="1"/>
    <x v="1"/>
    <x v="3"/>
    <x v="12"/>
    <x v="114"/>
    <x v="0"/>
    <x v="0"/>
    <s v="Tesseramento"/>
    <x v="1"/>
    <x v="1"/>
    <x v="0"/>
    <m/>
  </r>
  <r>
    <n v="235003"/>
    <x v="0"/>
    <x v="1"/>
    <x v="1"/>
    <x v="0"/>
    <x v="4"/>
    <x v="84"/>
    <x v="0"/>
    <x v="0"/>
    <s v="Tesseramento"/>
    <x v="0"/>
    <x v="1"/>
    <x v="0"/>
    <m/>
  </r>
  <r>
    <n v="61808"/>
    <x v="0"/>
    <x v="0"/>
    <x v="0"/>
    <x v="0"/>
    <x v="4"/>
    <x v="166"/>
    <x v="0"/>
    <x v="0"/>
    <s v="Tesseramento"/>
    <x v="1"/>
    <x v="0"/>
    <x v="0"/>
    <m/>
  </r>
  <r>
    <n v="45274"/>
    <x v="0"/>
    <x v="0"/>
    <x v="0"/>
    <x v="0"/>
    <x v="4"/>
    <x v="166"/>
    <x v="0"/>
    <x v="0"/>
    <s v="Tesseramento"/>
    <x v="1"/>
    <x v="4"/>
    <x v="0"/>
    <m/>
  </r>
  <r>
    <n v="216259"/>
    <x v="0"/>
    <x v="0"/>
    <x v="0"/>
    <x v="0"/>
    <x v="4"/>
    <x v="235"/>
    <x v="0"/>
    <x v="0"/>
    <s v="Tesseramento"/>
    <x v="0"/>
    <x v="0"/>
    <x v="0"/>
    <m/>
  </r>
  <r>
    <n v="132686"/>
    <x v="0"/>
    <x v="0"/>
    <x v="0"/>
    <x v="0"/>
    <x v="4"/>
    <x v="235"/>
    <x v="0"/>
    <x v="0"/>
    <s v="Tesseramento"/>
    <x v="0"/>
    <x v="0"/>
    <x v="0"/>
    <m/>
  </r>
  <r>
    <n v="218035"/>
    <x v="0"/>
    <x v="0"/>
    <x v="2"/>
    <x v="1"/>
    <x v="4"/>
    <x v="235"/>
    <x v="0"/>
    <x v="0"/>
    <s v="Tesseramento"/>
    <x v="0"/>
    <x v="3"/>
    <x v="0"/>
    <m/>
  </r>
  <r>
    <n v="16313"/>
    <x v="0"/>
    <x v="0"/>
    <x v="0"/>
    <x v="0"/>
    <x v="11"/>
    <x v="142"/>
    <x v="0"/>
    <x v="0"/>
    <s v="Tesseramento"/>
    <x v="1"/>
    <x v="4"/>
    <x v="0"/>
    <m/>
  </r>
  <r>
    <n v="27753"/>
    <x v="0"/>
    <x v="0"/>
    <x v="0"/>
    <x v="0"/>
    <x v="11"/>
    <x v="142"/>
    <x v="0"/>
    <x v="0"/>
    <s v="Tesseramento"/>
    <x v="1"/>
    <x v="0"/>
    <x v="0"/>
    <m/>
  </r>
  <r>
    <n v="235036"/>
    <x v="0"/>
    <x v="1"/>
    <x v="1"/>
    <x v="0"/>
    <x v="12"/>
    <x v="114"/>
    <x v="0"/>
    <x v="0"/>
    <s v="Tesseramento"/>
    <x v="1"/>
    <x v="1"/>
    <x v="0"/>
    <m/>
  </r>
  <r>
    <n v="168160"/>
    <x v="0"/>
    <x v="0"/>
    <x v="0"/>
    <x v="0"/>
    <x v="11"/>
    <x v="142"/>
    <x v="0"/>
    <x v="0"/>
    <s v="Tesseramento"/>
    <x v="1"/>
    <x v="0"/>
    <x v="0"/>
    <m/>
  </r>
  <r>
    <n v="72207"/>
    <x v="0"/>
    <x v="0"/>
    <x v="0"/>
    <x v="0"/>
    <x v="11"/>
    <x v="142"/>
    <x v="0"/>
    <x v="1"/>
    <s v="Tesseramento"/>
    <x v="1"/>
    <x v="4"/>
    <x v="0"/>
    <m/>
  </r>
  <r>
    <n v="235057"/>
    <x v="0"/>
    <x v="0"/>
    <x v="1"/>
    <x v="0"/>
    <x v="2"/>
    <x v="2"/>
    <x v="0"/>
    <x v="0"/>
    <s v="Tesseramento"/>
    <x v="1"/>
    <x v="0"/>
    <x v="0"/>
    <m/>
  </r>
  <r>
    <n v="235037"/>
    <x v="0"/>
    <x v="1"/>
    <x v="1"/>
    <x v="3"/>
    <x v="12"/>
    <x v="114"/>
    <x v="0"/>
    <x v="0"/>
    <s v="Tesseramento"/>
    <x v="1"/>
    <x v="0"/>
    <x v="0"/>
    <m/>
  </r>
  <r>
    <n v="5270"/>
    <x v="0"/>
    <x v="0"/>
    <x v="0"/>
    <x v="0"/>
    <x v="11"/>
    <x v="142"/>
    <x v="0"/>
    <x v="0"/>
    <s v="Tesseramento"/>
    <x v="1"/>
    <x v="0"/>
    <x v="0"/>
    <m/>
  </r>
  <r>
    <n v="120366"/>
    <x v="0"/>
    <x v="0"/>
    <x v="0"/>
    <x v="0"/>
    <x v="2"/>
    <x v="172"/>
    <x v="0"/>
    <x v="0"/>
    <s v="Tesseramento"/>
    <x v="1"/>
    <x v="4"/>
    <x v="0"/>
    <m/>
  </r>
  <r>
    <n v="203335"/>
    <x v="0"/>
    <x v="0"/>
    <x v="0"/>
    <x v="0"/>
    <x v="11"/>
    <x v="142"/>
    <x v="0"/>
    <x v="0"/>
    <s v="Tesseramento"/>
    <x v="1"/>
    <x v="0"/>
    <x v="0"/>
    <m/>
  </r>
  <r>
    <n v="167495"/>
    <x v="0"/>
    <x v="0"/>
    <x v="0"/>
    <x v="0"/>
    <x v="11"/>
    <x v="142"/>
    <x v="0"/>
    <x v="0"/>
    <s v="Tesseramento"/>
    <x v="1"/>
    <x v="0"/>
    <x v="0"/>
    <m/>
  </r>
  <r>
    <n v="167287"/>
    <x v="0"/>
    <x v="0"/>
    <x v="0"/>
    <x v="0"/>
    <x v="11"/>
    <x v="142"/>
    <x v="0"/>
    <x v="0"/>
    <s v="Tesseramento"/>
    <x v="1"/>
    <x v="0"/>
    <x v="0"/>
    <m/>
  </r>
  <r>
    <n v="171930"/>
    <x v="0"/>
    <x v="0"/>
    <x v="0"/>
    <x v="0"/>
    <x v="11"/>
    <x v="142"/>
    <x v="0"/>
    <x v="0"/>
    <s v="Tesseramento"/>
    <x v="1"/>
    <x v="0"/>
    <x v="0"/>
    <m/>
  </r>
  <r>
    <n v="48347"/>
    <x v="0"/>
    <x v="0"/>
    <x v="0"/>
    <x v="0"/>
    <x v="2"/>
    <x v="172"/>
    <x v="0"/>
    <x v="0"/>
    <s v="Tesseramento"/>
    <x v="1"/>
    <x v="4"/>
    <x v="0"/>
    <m/>
  </r>
  <r>
    <n v="56560"/>
    <x v="0"/>
    <x v="0"/>
    <x v="0"/>
    <x v="0"/>
    <x v="11"/>
    <x v="142"/>
    <x v="0"/>
    <x v="0"/>
    <s v="Tesseramento"/>
    <x v="1"/>
    <x v="0"/>
    <x v="0"/>
    <m/>
  </r>
  <r>
    <n v="82365"/>
    <x v="0"/>
    <x v="0"/>
    <x v="0"/>
    <x v="0"/>
    <x v="11"/>
    <x v="142"/>
    <x v="0"/>
    <x v="0"/>
    <s v="Tesseramento"/>
    <x v="1"/>
    <x v="0"/>
    <x v="0"/>
    <m/>
  </r>
  <r>
    <n v="89472"/>
    <x v="0"/>
    <x v="0"/>
    <x v="0"/>
    <x v="1"/>
    <x v="11"/>
    <x v="142"/>
    <x v="0"/>
    <x v="0"/>
    <s v="Tesseramento"/>
    <x v="1"/>
    <x v="3"/>
    <x v="0"/>
    <m/>
  </r>
  <r>
    <n v="73651"/>
    <x v="0"/>
    <x v="0"/>
    <x v="0"/>
    <x v="0"/>
    <x v="2"/>
    <x v="172"/>
    <x v="0"/>
    <x v="0"/>
    <s v="Tesseramento"/>
    <x v="1"/>
    <x v="3"/>
    <x v="0"/>
    <m/>
  </r>
  <r>
    <n v="187376"/>
    <x v="0"/>
    <x v="0"/>
    <x v="0"/>
    <x v="0"/>
    <x v="11"/>
    <x v="142"/>
    <x v="0"/>
    <x v="0"/>
    <s v="Tesseramento"/>
    <x v="1"/>
    <x v="3"/>
    <x v="0"/>
    <m/>
  </r>
  <r>
    <n v="116960"/>
    <x v="0"/>
    <x v="0"/>
    <x v="0"/>
    <x v="1"/>
    <x v="2"/>
    <x v="172"/>
    <x v="0"/>
    <x v="0"/>
    <s v="Tesseramento"/>
    <x v="1"/>
    <x v="0"/>
    <x v="0"/>
    <m/>
  </r>
  <r>
    <n v="147732"/>
    <x v="0"/>
    <x v="0"/>
    <x v="0"/>
    <x v="0"/>
    <x v="11"/>
    <x v="142"/>
    <x v="0"/>
    <x v="0"/>
    <s v="Tesseramento"/>
    <x v="1"/>
    <x v="0"/>
    <x v="0"/>
    <m/>
  </r>
  <r>
    <n v="144924"/>
    <x v="0"/>
    <x v="0"/>
    <x v="0"/>
    <x v="0"/>
    <x v="2"/>
    <x v="172"/>
    <x v="0"/>
    <x v="0"/>
    <s v="Tesseramento"/>
    <x v="1"/>
    <x v="3"/>
    <x v="0"/>
    <m/>
  </r>
  <r>
    <n v="65555"/>
    <x v="0"/>
    <x v="0"/>
    <x v="0"/>
    <x v="0"/>
    <x v="11"/>
    <x v="142"/>
    <x v="0"/>
    <x v="0"/>
    <s v="Tesseramento"/>
    <x v="1"/>
    <x v="0"/>
    <x v="0"/>
    <m/>
  </r>
  <r>
    <n v="69501"/>
    <x v="0"/>
    <x v="0"/>
    <x v="0"/>
    <x v="0"/>
    <x v="2"/>
    <x v="172"/>
    <x v="0"/>
    <x v="0"/>
    <s v="Tesseramento"/>
    <x v="1"/>
    <x v="4"/>
    <x v="0"/>
    <m/>
  </r>
  <r>
    <n v="93677"/>
    <x v="0"/>
    <x v="0"/>
    <x v="0"/>
    <x v="0"/>
    <x v="11"/>
    <x v="142"/>
    <x v="0"/>
    <x v="0"/>
    <s v="Tesseramento"/>
    <x v="1"/>
    <x v="0"/>
    <x v="0"/>
    <m/>
  </r>
  <r>
    <n v="175402"/>
    <x v="0"/>
    <x v="0"/>
    <x v="0"/>
    <x v="0"/>
    <x v="11"/>
    <x v="142"/>
    <x v="0"/>
    <x v="0"/>
    <s v="Tesseramento"/>
    <x v="1"/>
    <x v="0"/>
    <x v="0"/>
    <m/>
  </r>
  <r>
    <n v="76340"/>
    <x v="0"/>
    <x v="0"/>
    <x v="0"/>
    <x v="0"/>
    <x v="2"/>
    <x v="172"/>
    <x v="0"/>
    <x v="0"/>
    <s v="Tesseramento"/>
    <x v="1"/>
    <x v="4"/>
    <x v="0"/>
    <m/>
  </r>
  <r>
    <n v="20652"/>
    <x v="0"/>
    <x v="0"/>
    <x v="0"/>
    <x v="0"/>
    <x v="2"/>
    <x v="77"/>
    <x v="0"/>
    <x v="0"/>
    <s v="Tesseramento"/>
    <x v="0"/>
    <x v="3"/>
    <x v="0"/>
    <m/>
  </r>
  <r>
    <n v="69500"/>
    <x v="0"/>
    <x v="0"/>
    <x v="0"/>
    <x v="0"/>
    <x v="2"/>
    <x v="172"/>
    <x v="0"/>
    <x v="1"/>
    <s v="Tesseramento"/>
    <x v="1"/>
    <x v="4"/>
    <x v="0"/>
    <m/>
  </r>
  <r>
    <n v="235074"/>
    <x v="0"/>
    <x v="1"/>
    <x v="1"/>
    <x v="1"/>
    <x v="11"/>
    <x v="244"/>
    <x v="0"/>
    <x v="1"/>
    <s v="Tesseramento"/>
    <x v="0"/>
    <x v="3"/>
    <x v="0"/>
    <m/>
  </r>
  <r>
    <n v="115229"/>
    <x v="0"/>
    <x v="0"/>
    <x v="0"/>
    <x v="0"/>
    <x v="11"/>
    <x v="142"/>
    <x v="0"/>
    <x v="0"/>
    <s v="Tesseramento"/>
    <x v="1"/>
    <x v="0"/>
    <x v="0"/>
    <m/>
  </r>
  <r>
    <n v="30312"/>
    <x v="0"/>
    <x v="0"/>
    <x v="0"/>
    <x v="0"/>
    <x v="11"/>
    <x v="142"/>
    <x v="0"/>
    <x v="0"/>
    <s v="Tesseramento"/>
    <x v="1"/>
    <x v="0"/>
    <x v="0"/>
    <m/>
  </r>
  <r>
    <n v="198793"/>
    <x v="0"/>
    <x v="0"/>
    <x v="0"/>
    <x v="1"/>
    <x v="2"/>
    <x v="172"/>
    <x v="0"/>
    <x v="1"/>
    <s v="Tesseramento"/>
    <x v="1"/>
    <x v="0"/>
    <x v="0"/>
    <m/>
  </r>
  <r>
    <n v="177298"/>
    <x v="0"/>
    <x v="0"/>
    <x v="0"/>
    <x v="0"/>
    <x v="11"/>
    <x v="142"/>
    <x v="0"/>
    <x v="0"/>
    <s v="Tesseramento"/>
    <x v="1"/>
    <x v="0"/>
    <x v="0"/>
    <m/>
  </r>
  <r>
    <n v="221437"/>
    <x v="0"/>
    <x v="0"/>
    <x v="0"/>
    <x v="0"/>
    <x v="2"/>
    <x v="172"/>
    <x v="0"/>
    <x v="0"/>
    <s v="Tesseramento"/>
    <x v="1"/>
    <x v="1"/>
    <x v="0"/>
    <m/>
  </r>
  <r>
    <n v="220108"/>
    <x v="0"/>
    <x v="0"/>
    <x v="0"/>
    <x v="0"/>
    <x v="2"/>
    <x v="172"/>
    <x v="0"/>
    <x v="0"/>
    <s v="Tesseramento"/>
    <x v="1"/>
    <x v="4"/>
    <x v="0"/>
    <m/>
  </r>
  <r>
    <n v="152536"/>
    <x v="0"/>
    <x v="0"/>
    <x v="0"/>
    <x v="0"/>
    <x v="11"/>
    <x v="142"/>
    <x v="0"/>
    <x v="0"/>
    <s v="Tesseramento"/>
    <x v="1"/>
    <x v="3"/>
    <x v="0"/>
    <m/>
  </r>
  <r>
    <n v="199067"/>
    <x v="0"/>
    <x v="0"/>
    <x v="0"/>
    <x v="0"/>
    <x v="2"/>
    <x v="172"/>
    <x v="0"/>
    <x v="0"/>
    <s v="Tesseramento"/>
    <x v="1"/>
    <x v="0"/>
    <x v="0"/>
    <m/>
  </r>
  <r>
    <n v="106175"/>
    <x v="0"/>
    <x v="0"/>
    <x v="0"/>
    <x v="0"/>
    <x v="2"/>
    <x v="172"/>
    <x v="0"/>
    <x v="1"/>
    <s v="Tesseramento"/>
    <x v="1"/>
    <x v="4"/>
    <x v="0"/>
    <m/>
  </r>
  <r>
    <n v="101161"/>
    <x v="0"/>
    <x v="0"/>
    <x v="0"/>
    <x v="0"/>
    <x v="11"/>
    <x v="142"/>
    <x v="0"/>
    <x v="0"/>
    <s v="Tesseramento"/>
    <x v="1"/>
    <x v="0"/>
    <x v="0"/>
    <m/>
  </r>
  <r>
    <n v="1653"/>
    <x v="0"/>
    <x v="2"/>
    <x v="0"/>
    <x v="0"/>
    <x v="2"/>
    <x v="172"/>
    <x v="1"/>
    <x v="0"/>
    <s v="Tesseramento"/>
    <x v="1"/>
    <x v="8"/>
    <x v="0"/>
    <m/>
  </r>
  <r>
    <n v="142645"/>
    <x v="0"/>
    <x v="0"/>
    <x v="0"/>
    <x v="0"/>
    <x v="11"/>
    <x v="142"/>
    <x v="0"/>
    <x v="0"/>
    <s v="Tesseramento"/>
    <x v="1"/>
    <x v="0"/>
    <x v="0"/>
    <m/>
  </r>
  <r>
    <n v="170538"/>
    <x v="0"/>
    <x v="0"/>
    <x v="0"/>
    <x v="0"/>
    <x v="11"/>
    <x v="142"/>
    <x v="0"/>
    <x v="1"/>
    <s v="Tesseramento"/>
    <x v="1"/>
    <x v="4"/>
    <x v="0"/>
    <m/>
  </r>
  <r>
    <n v="135114"/>
    <x v="0"/>
    <x v="0"/>
    <x v="0"/>
    <x v="0"/>
    <x v="11"/>
    <x v="142"/>
    <x v="0"/>
    <x v="0"/>
    <s v="Tesseramento"/>
    <x v="1"/>
    <x v="0"/>
    <x v="0"/>
    <m/>
  </r>
  <r>
    <n v="192513"/>
    <x v="0"/>
    <x v="0"/>
    <x v="0"/>
    <x v="0"/>
    <x v="2"/>
    <x v="172"/>
    <x v="0"/>
    <x v="1"/>
    <s v="Tesseramento"/>
    <x v="1"/>
    <x v="1"/>
    <x v="0"/>
    <m/>
  </r>
  <r>
    <n v="192512"/>
    <x v="1"/>
    <x v="0"/>
    <x v="0"/>
    <x v="0"/>
    <x v="2"/>
    <x v="172"/>
    <x v="0"/>
    <x v="1"/>
    <s v="Tesseramento"/>
    <x v="1"/>
    <x v="2"/>
    <x v="0"/>
    <m/>
  </r>
  <r>
    <n v="152057"/>
    <x v="0"/>
    <x v="0"/>
    <x v="0"/>
    <x v="0"/>
    <x v="11"/>
    <x v="142"/>
    <x v="0"/>
    <x v="0"/>
    <s v="Tesseramento"/>
    <x v="1"/>
    <x v="3"/>
    <x v="0"/>
    <m/>
  </r>
  <r>
    <n v="178555"/>
    <x v="0"/>
    <x v="0"/>
    <x v="0"/>
    <x v="0"/>
    <x v="2"/>
    <x v="172"/>
    <x v="0"/>
    <x v="0"/>
    <s v="Tesseramento"/>
    <x v="1"/>
    <x v="0"/>
    <x v="0"/>
    <m/>
  </r>
  <r>
    <n v="205080"/>
    <x v="0"/>
    <x v="0"/>
    <x v="0"/>
    <x v="0"/>
    <x v="11"/>
    <x v="142"/>
    <x v="0"/>
    <x v="0"/>
    <s v="Tesseramento"/>
    <x v="1"/>
    <x v="0"/>
    <x v="0"/>
    <m/>
  </r>
  <r>
    <n v="218333"/>
    <x v="0"/>
    <x v="1"/>
    <x v="0"/>
    <x v="0"/>
    <x v="7"/>
    <x v="37"/>
    <x v="0"/>
    <x v="0"/>
    <s v="Tesseramento"/>
    <x v="1"/>
    <x v="0"/>
    <x v="0"/>
    <m/>
  </r>
  <r>
    <n v="64228"/>
    <x v="0"/>
    <x v="0"/>
    <x v="0"/>
    <x v="0"/>
    <x v="11"/>
    <x v="142"/>
    <x v="0"/>
    <x v="0"/>
    <s v="Tesseramento"/>
    <x v="1"/>
    <x v="0"/>
    <x v="0"/>
    <m/>
  </r>
  <r>
    <n v="1747"/>
    <x v="0"/>
    <x v="0"/>
    <x v="0"/>
    <x v="0"/>
    <x v="2"/>
    <x v="172"/>
    <x v="0"/>
    <x v="0"/>
    <s v="Tesseramento"/>
    <x v="1"/>
    <x v="3"/>
    <x v="0"/>
    <m/>
  </r>
  <r>
    <n v="33347"/>
    <x v="0"/>
    <x v="0"/>
    <x v="0"/>
    <x v="0"/>
    <x v="11"/>
    <x v="142"/>
    <x v="0"/>
    <x v="0"/>
    <s v="Tesseramento"/>
    <x v="1"/>
    <x v="3"/>
    <x v="0"/>
    <m/>
  </r>
  <r>
    <n v="181235"/>
    <x v="1"/>
    <x v="0"/>
    <x v="0"/>
    <x v="0"/>
    <x v="2"/>
    <x v="172"/>
    <x v="0"/>
    <x v="0"/>
    <s v="Tesseramento"/>
    <x v="1"/>
    <x v="7"/>
    <x v="0"/>
    <m/>
  </r>
  <r>
    <n v="212892"/>
    <x v="1"/>
    <x v="0"/>
    <x v="0"/>
    <x v="1"/>
    <x v="7"/>
    <x v="37"/>
    <x v="0"/>
    <x v="0"/>
    <s v="Tesseramento"/>
    <x v="1"/>
    <x v="5"/>
    <x v="0"/>
    <m/>
  </r>
  <r>
    <n v="130298"/>
    <x v="1"/>
    <x v="0"/>
    <x v="0"/>
    <x v="0"/>
    <x v="2"/>
    <x v="172"/>
    <x v="0"/>
    <x v="0"/>
    <s v="Tesseramento"/>
    <x v="1"/>
    <x v="6"/>
    <x v="0"/>
    <m/>
  </r>
  <r>
    <n v="192309"/>
    <x v="0"/>
    <x v="0"/>
    <x v="0"/>
    <x v="0"/>
    <x v="7"/>
    <x v="37"/>
    <x v="0"/>
    <x v="0"/>
    <s v="Tesseramento"/>
    <x v="1"/>
    <x v="1"/>
    <x v="0"/>
    <m/>
  </r>
  <r>
    <n v="235038"/>
    <x v="0"/>
    <x v="1"/>
    <x v="1"/>
    <x v="3"/>
    <x v="12"/>
    <x v="114"/>
    <x v="0"/>
    <x v="1"/>
    <s v="Tesseramento"/>
    <x v="1"/>
    <x v="0"/>
    <x v="0"/>
    <m/>
  </r>
  <r>
    <n v="174291"/>
    <x v="0"/>
    <x v="0"/>
    <x v="0"/>
    <x v="0"/>
    <x v="11"/>
    <x v="142"/>
    <x v="0"/>
    <x v="0"/>
    <s v="Tesseramento"/>
    <x v="1"/>
    <x v="4"/>
    <x v="0"/>
    <m/>
  </r>
  <r>
    <n v="138477"/>
    <x v="0"/>
    <x v="0"/>
    <x v="0"/>
    <x v="0"/>
    <x v="11"/>
    <x v="142"/>
    <x v="0"/>
    <x v="0"/>
    <s v="Tesseramento"/>
    <x v="1"/>
    <x v="0"/>
    <x v="0"/>
    <m/>
  </r>
  <r>
    <n v="227066"/>
    <x v="0"/>
    <x v="0"/>
    <x v="0"/>
    <x v="1"/>
    <x v="7"/>
    <x v="37"/>
    <x v="0"/>
    <x v="0"/>
    <s v="Tesseramento"/>
    <x v="1"/>
    <x v="3"/>
    <x v="0"/>
    <m/>
  </r>
  <r>
    <n v="116863"/>
    <x v="0"/>
    <x v="0"/>
    <x v="0"/>
    <x v="0"/>
    <x v="11"/>
    <x v="142"/>
    <x v="0"/>
    <x v="0"/>
    <s v="Tesseramento"/>
    <x v="1"/>
    <x v="3"/>
    <x v="0"/>
    <m/>
  </r>
  <r>
    <n v="44849"/>
    <x v="0"/>
    <x v="0"/>
    <x v="0"/>
    <x v="0"/>
    <x v="7"/>
    <x v="37"/>
    <x v="0"/>
    <x v="0"/>
    <s v="Tesseramento"/>
    <x v="1"/>
    <x v="0"/>
    <x v="0"/>
    <m/>
  </r>
  <r>
    <n v="131445"/>
    <x v="0"/>
    <x v="0"/>
    <x v="0"/>
    <x v="0"/>
    <x v="11"/>
    <x v="142"/>
    <x v="0"/>
    <x v="0"/>
    <s v="Tesseramento"/>
    <x v="1"/>
    <x v="3"/>
    <x v="0"/>
    <m/>
  </r>
  <r>
    <n v="216092"/>
    <x v="0"/>
    <x v="0"/>
    <x v="0"/>
    <x v="0"/>
    <x v="7"/>
    <x v="78"/>
    <x v="0"/>
    <x v="1"/>
    <s v="Tesseramento"/>
    <x v="0"/>
    <x v="1"/>
    <x v="0"/>
    <m/>
  </r>
  <r>
    <n v="102136"/>
    <x v="0"/>
    <x v="0"/>
    <x v="0"/>
    <x v="0"/>
    <x v="11"/>
    <x v="142"/>
    <x v="0"/>
    <x v="0"/>
    <s v="Tesseramento"/>
    <x v="1"/>
    <x v="0"/>
    <x v="0"/>
    <m/>
  </r>
  <r>
    <n v="44852"/>
    <x v="0"/>
    <x v="0"/>
    <x v="0"/>
    <x v="0"/>
    <x v="7"/>
    <x v="37"/>
    <x v="0"/>
    <x v="1"/>
    <s v="Tesseramento"/>
    <x v="1"/>
    <x v="3"/>
    <x v="0"/>
    <m/>
  </r>
  <r>
    <n v="213535"/>
    <x v="0"/>
    <x v="0"/>
    <x v="0"/>
    <x v="0"/>
    <x v="11"/>
    <x v="142"/>
    <x v="0"/>
    <x v="0"/>
    <s v="Tesseramento"/>
    <x v="1"/>
    <x v="0"/>
    <x v="0"/>
    <m/>
  </r>
  <r>
    <n v="25601"/>
    <x v="0"/>
    <x v="0"/>
    <x v="0"/>
    <x v="0"/>
    <x v="11"/>
    <x v="142"/>
    <x v="0"/>
    <x v="0"/>
    <s v="Tesseramento"/>
    <x v="1"/>
    <x v="0"/>
    <x v="0"/>
    <m/>
  </r>
  <r>
    <n v="82373"/>
    <x v="0"/>
    <x v="0"/>
    <x v="0"/>
    <x v="0"/>
    <x v="7"/>
    <x v="37"/>
    <x v="0"/>
    <x v="0"/>
    <s v="Tesseramento"/>
    <x v="1"/>
    <x v="3"/>
    <x v="0"/>
    <m/>
  </r>
  <r>
    <n v="29664"/>
    <x v="0"/>
    <x v="0"/>
    <x v="0"/>
    <x v="0"/>
    <x v="11"/>
    <x v="142"/>
    <x v="0"/>
    <x v="0"/>
    <s v="Tesseramento"/>
    <x v="1"/>
    <x v="0"/>
    <x v="0"/>
    <m/>
  </r>
  <r>
    <n v="235039"/>
    <x v="0"/>
    <x v="1"/>
    <x v="1"/>
    <x v="2"/>
    <x v="12"/>
    <x v="114"/>
    <x v="0"/>
    <x v="0"/>
    <s v="Tesseramento"/>
    <x v="1"/>
    <x v="3"/>
    <x v="0"/>
    <m/>
  </r>
  <r>
    <n v="46076"/>
    <x v="0"/>
    <x v="0"/>
    <x v="0"/>
    <x v="0"/>
    <x v="1"/>
    <x v="26"/>
    <x v="0"/>
    <x v="0"/>
    <s v="Tesseramento"/>
    <x v="1"/>
    <x v="4"/>
    <x v="0"/>
    <m/>
  </r>
  <r>
    <n v="51764"/>
    <x v="0"/>
    <x v="0"/>
    <x v="0"/>
    <x v="0"/>
    <x v="7"/>
    <x v="37"/>
    <x v="0"/>
    <x v="0"/>
    <s v="Tesseramento"/>
    <x v="1"/>
    <x v="4"/>
    <x v="0"/>
    <m/>
  </r>
  <r>
    <n v="102748"/>
    <x v="0"/>
    <x v="0"/>
    <x v="0"/>
    <x v="0"/>
    <x v="1"/>
    <x v="26"/>
    <x v="0"/>
    <x v="0"/>
    <s v="Tesseramento"/>
    <x v="1"/>
    <x v="0"/>
    <x v="0"/>
    <m/>
  </r>
  <r>
    <n v="177851"/>
    <x v="1"/>
    <x v="0"/>
    <x v="0"/>
    <x v="0"/>
    <x v="1"/>
    <x v="26"/>
    <x v="0"/>
    <x v="0"/>
    <s v="Tesseramento"/>
    <x v="1"/>
    <x v="7"/>
    <x v="0"/>
    <s v="B"/>
  </r>
  <r>
    <n v="23852"/>
    <x v="0"/>
    <x v="0"/>
    <x v="0"/>
    <x v="0"/>
    <x v="7"/>
    <x v="37"/>
    <x v="0"/>
    <x v="0"/>
    <s v="Tesseramento"/>
    <x v="1"/>
    <x v="4"/>
    <x v="0"/>
    <m/>
  </r>
  <r>
    <n v="170692"/>
    <x v="0"/>
    <x v="0"/>
    <x v="0"/>
    <x v="0"/>
    <x v="1"/>
    <x v="26"/>
    <x v="0"/>
    <x v="0"/>
    <s v="Tesseramento"/>
    <x v="1"/>
    <x v="0"/>
    <x v="0"/>
    <m/>
  </r>
  <r>
    <n v="33667"/>
    <x v="0"/>
    <x v="0"/>
    <x v="0"/>
    <x v="0"/>
    <x v="7"/>
    <x v="37"/>
    <x v="0"/>
    <x v="0"/>
    <s v="Tesseramento"/>
    <x v="1"/>
    <x v="4"/>
    <x v="0"/>
    <m/>
  </r>
  <r>
    <n v="45408"/>
    <x v="0"/>
    <x v="0"/>
    <x v="0"/>
    <x v="0"/>
    <x v="7"/>
    <x v="37"/>
    <x v="0"/>
    <x v="0"/>
    <s v="Tesseramento"/>
    <x v="1"/>
    <x v="3"/>
    <x v="0"/>
    <m/>
  </r>
  <r>
    <n v="79003"/>
    <x v="0"/>
    <x v="0"/>
    <x v="0"/>
    <x v="0"/>
    <x v="1"/>
    <x v="26"/>
    <x v="0"/>
    <x v="0"/>
    <s v="Tesseramento"/>
    <x v="1"/>
    <x v="3"/>
    <x v="0"/>
    <m/>
  </r>
  <r>
    <n v="151611"/>
    <x v="0"/>
    <x v="0"/>
    <x v="0"/>
    <x v="0"/>
    <x v="2"/>
    <x v="172"/>
    <x v="0"/>
    <x v="0"/>
    <s v="Tesseramento"/>
    <x v="1"/>
    <x v="0"/>
    <x v="0"/>
    <m/>
  </r>
  <r>
    <n v="44139"/>
    <x v="0"/>
    <x v="0"/>
    <x v="0"/>
    <x v="0"/>
    <x v="7"/>
    <x v="30"/>
    <x v="0"/>
    <x v="0"/>
    <s v="Tesseramento"/>
    <x v="1"/>
    <x v="0"/>
    <x v="0"/>
    <m/>
  </r>
  <r>
    <n v="18466"/>
    <x v="0"/>
    <x v="0"/>
    <x v="0"/>
    <x v="0"/>
    <x v="7"/>
    <x v="37"/>
    <x v="0"/>
    <x v="0"/>
    <s v="Tesseramento"/>
    <x v="1"/>
    <x v="3"/>
    <x v="0"/>
    <m/>
  </r>
  <r>
    <n v="49476"/>
    <x v="0"/>
    <x v="0"/>
    <x v="0"/>
    <x v="0"/>
    <x v="2"/>
    <x v="172"/>
    <x v="0"/>
    <x v="0"/>
    <s v="Tesseramento"/>
    <x v="1"/>
    <x v="3"/>
    <x v="0"/>
    <m/>
  </r>
  <r>
    <n v="61655"/>
    <x v="0"/>
    <x v="0"/>
    <x v="0"/>
    <x v="0"/>
    <x v="7"/>
    <x v="30"/>
    <x v="0"/>
    <x v="1"/>
    <s v="Tesseramento"/>
    <x v="1"/>
    <x v="3"/>
    <x v="0"/>
    <m/>
  </r>
  <r>
    <n v="17022"/>
    <x v="0"/>
    <x v="0"/>
    <x v="0"/>
    <x v="0"/>
    <x v="7"/>
    <x v="37"/>
    <x v="0"/>
    <x v="1"/>
    <s v="Tesseramento"/>
    <x v="1"/>
    <x v="4"/>
    <x v="0"/>
    <m/>
  </r>
  <r>
    <n v="98171"/>
    <x v="0"/>
    <x v="0"/>
    <x v="0"/>
    <x v="0"/>
    <x v="1"/>
    <x v="26"/>
    <x v="0"/>
    <x v="0"/>
    <s v="Tesseramento"/>
    <x v="1"/>
    <x v="4"/>
    <x v="0"/>
    <m/>
  </r>
  <r>
    <n v="181430"/>
    <x v="0"/>
    <x v="0"/>
    <x v="0"/>
    <x v="0"/>
    <x v="7"/>
    <x v="30"/>
    <x v="0"/>
    <x v="1"/>
    <s v="Tesseramento"/>
    <x v="1"/>
    <x v="0"/>
    <x v="0"/>
    <m/>
  </r>
  <r>
    <n v="135115"/>
    <x v="0"/>
    <x v="0"/>
    <x v="0"/>
    <x v="0"/>
    <x v="11"/>
    <x v="142"/>
    <x v="0"/>
    <x v="0"/>
    <s v="Tesseramento"/>
    <x v="1"/>
    <x v="0"/>
    <x v="0"/>
    <m/>
  </r>
  <r>
    <n v="50589"/>
    <x v="0"/>
    <x v="0"/>
    <x v="0"/>
    <x v="0"/>
    <x v="4"/>
    <x v="200"/>
    <x v="0"/>
    <x v="0"/>
    <s v="Tesseramento"/>
    <x v="1"/>
    <x v="4"/>
    <x v="0"/>
    <m/>
  </r>
  <r>
    <n v="11834"/>
    <x v="0"/>
    <x v="0"/>
    <x v="0"/>
    <x v="0"/>
    <x v="7"/>
    <x v="30"/>
    <x v="0"/>
    <x v="0"/>
    <s v="Tesseramento"/>
    <x v="1"/>
    <x v="3"/>
    <x v="0"/>
    <m/>
  </r>
  <r>
    <n v="159171"/>
    <x v="0"/>
    <x v="0"/>
    <x v="0"/>
    <x v="0"/>
    <x v="11"/>
    <x v="142"/>
    <x v="0"/>
    <x v="0"/>
    <s v="Tesseramento"/>
    <x v="1"/>
    <x v="0"/>
    <x v="0"/>
    <m/>
  </r>
  <r>
    <n v="11832"/>
    <x v="0"/>
    <x v="0"/>
    <x v="0"/>
    <x v="0"/>
    <x v="7"/>
    <x v="30"/>
    <x v="0"/>
    <x v="0"/>
    <s v="Tesseramento"/>
    <x v="1"/>
    <x v="4"/>
    <x v="0"/>
    <m/>
  </r>
  <r>
    <n v="101726"/>
    <x v="0"/>
    <x v="0"/>
    <x v="0"/>
    <x v="0"/>
    <x v="7"/>
    <x v="30"/>
    <x v="0"/>
    <x v="0"/>
    <s v="Tesseramento"/>
    <x v="1"/>
    <x v="1"/>
    <x v="0"/>
    <m/>
  </r>
  <r>
    <n v="124667"/>
    <x v="0"/>
    <x v="0"/>
    <x v="0"/>
    <x v="0"/>
    <x v="7"/>
    <x v="37"/>
    <x v="0"/>
    <x v="0"/>
    <s v="Tesseramento"/>
    <x v="1"/>
    <x v="0"/>
    <x v="0"/>
    <m/>
  </r>
  <r>
    <n v="25915"/>
    <x v="0"/>
    <x v="0"/>
    <x v="0"/>
    <x v="0"/>
    <x v="7"/>
    <x v="30"/>
    <x v="0"/>
    <x v="0"/>
    <s v="Tesseramento"/>
    <x v="1"/>
    <x v="1"/>
    <x v="0"/>
    <m/>
  </r>
  <r>
    <n v="156997"/>
    <x v="0"/>
    <x v="0"/>
    <x v="0"/>
    <x v="0"/>
    <x v="7"/>
    <x v="37"/>
    <x v="0"/>
    <x v="0"/>
    <s v="Tesseramento"/>
    <x v="1"/>
    <x v="0"/>
    <x v="0"/>
    <m/>
  </r>
  <r>
    <n v="40852"/>
    <x v="0"/>
    <x v="0"/>
    <x v="0"/>
    <x v="0"/>
    <x v="7"/>
    <x v="30"/>
    <x v="0"/>
    <x v="0"/>
    <s v="Tesseramento"/>
    <x v="1"/>
    <x v="3"/>
    <x v="0"/>
    <m/>
  </r>
  <r>
    <n v="205855"/>
    <x v="0"/>
    <x v="0"/>
    <x v="0"/>
    <x v="0"/>
    <x v="7"/>
    <x v="37"/>
    <x v="0"/>
    <x v="0"/>
    <s v="Tesseramento"/>
    <x v="1"/>
    <x v="0"/>
    <x v="0"/>
    <m/>
  </r>
  <r>
    <n v="11836"/>
    <x v="0"/>
    <x v="0"/>
    <x v="0"/>
    <x v="0"/>
    <x v="7"/>
    <x v="30"/>
    <x v="0"/>
    <x v="0"/>
    <s v="Tesseramento"/>
    <x v="1"/>
    <x v="0"/>
    <x v="0"/>
    <m/>
  </r>
  <r>
    <n v="205857"/>
    <x v="0"/>
    <x v="0"/>
    <x v="0"/>
    <x v="1"/>
    <x v="7"/>
    <x v="37"/>
    <x v="0"/>
    <x v="0"/>
    <s v="Tesseramento"/>
    <x v="1"/>
    <x v="0"/>
    <x v="0"/>
    <m/>
  </r>
  <r>
    <n v="20726"/>
    <x v="0"/>
    <x v="0"/>
    <x v="0"/>
    <x v="0"/>
    <x v="7"/>
    <x v="30"/>
    <x v="0"/>
    <x v="0"/>
    <s v="Tesseramento"/>
    <x v="1"/>
    <x v="3"/>
    <x v="0"/>
    <m/>
  </r>
  <r>
    <n v="11712"/>
    <x v="0"/>
    <x v="0"/>
    <x v="0"/>
    <x v="0"/>
    <x v="7"/>
    <x v="30"/>
    <x v="0"/>
    <x v="1"/>
    <s v="Tesseramento"/>
    <x v="1"/>
    <x v="0"/>
    <x v="0"/>
    <m/>
  </r>
  <r>
    <n v="11838"/>
    <x v="0"/>
    <x v="0"/>
    <x v="0"/>
    <x v="0"/>
    <x v="7"/>
    <x v="30"/>
    <x v="0"/>
    <x v="0"/>
    <s v="Tesseramento"/>
    <x v="1"/>
    <x v="3"/>
    <x v="0"/>
    <m/>
  </r>
  <r>
    <n v="110675"/>
    <x v="0"/>
    <x v="0"/>
    <x v="0"/>
    <x v="0"/>
    <x v="4"/>
    <x v="200"/>
    <x v="0"/>
    <x v="0"/>
    <s v="Tesseramento"/>
    <x v="1"/>
    <x v="4"/>
    <x v="0"/>
    <m/>
  </r>
  <r>
    <n v="11840"/>
    <x v="0"/>
    <x v="0"/>
    <x v="0"/>
    <x v="0"/>
    <x v="7"/>
    <x v="30"/>
    <x v="0"/>
    <x v="0"/>
    <s v="Tesseramento"/>
    <x v="1"/>
    <x v="4"/>
    <x v="0"/>
    <m/>
  </r>
  <r>
    <n v="11843"/>
    <x v="0"/>
    <x v="0"/>
    <x v="0"/>
    <x v="0"/>
    <x v="7"/>
    <x v="30"/>
    <x v="0"/>
    <x v="1"/>
    <s v="Tesseramento"/>
    <x v="1"/>
    <x v="4"/>
    <x v="0"/>
    <m/>
  </r>
  <r>
    <n v="88194"/>
    <x v="0"/>
    <x v="0"/>
    <x v="0"/>
    <x v="1"/>
    <x v="7"/>
    <x v="30"/>
    <x v="0"/>
    <x v="0"/>
    <s v="Tesseramento"/>
    <x v="1"/>
    <x v="0"/>
    <x v="0"/>
    <m/>
  </r>
  <r>
    <n v="11854"/>
    <x v="0"/>
    <x v="0"/>
    <x v="0"/>
    <x v="1"/>
    <x v="7"/>
    <x v="30"/>
    <x v="0"/>
    <x v="0"/>
    <s v="Tesseramento"/>
    <x v="1"/>
    <x v="3"/>
    <x v="0"/>
    <m/>
  </r>
  <r>
    <n v="82226"/>
    <x v="0"/>
    <x v="0"/>
    <x v="0"/>
    <x v="0"/>
    <x v="7"/>
    <x v="30"/>
    <x v="0"/>
    <x v="0"/>
    <s v="Tesseramento"/>
    <x v="1"/>
    <x v="0"/>
    <x v="0"/>
    <m/>
  </r>
  <r>
    <n v="203580"/>
    <x v="0"/>
    <x v="0"/>
    <x v="0"/>
    <x v="0"/>
    <x v="12"/>
    <x v="114"/>
    <x v="0"/>
    <x v="1"/>
    <s v="Tesseramento"/>
    <x v="1"/>
    <x v="4"/>
    <x v="0"/>
    <m/>
  </r>
  <r>
    <n v="221206"/>
    <x v="0"/>
    <x v="0"/>
    <x v="0"/>
    <x v="1"/>
    <x v="7"/>
    <x v="30"/>
    <x v="0"/>
    <x v="1"/>
    <s v="Tesseramento"/>
    <x v="1"/>
    <x v="0"/>
    <x v="0"/>
    <m/>
  </r>
  <r>
    <n v="2922"/>
    <x v="0"/>
    <x v="0"/>
    <x v="0"/>
    <x v="0"/>
    <x v="7"/>
    <x v="30"/>
    <x v="0"/>
    <x v="0"/>
    <s v="Tesseramento"/>
    <x v="1"/>
    <x v="4"/>
    <x v="0"/>
    <m/>
  </r>
  <r>
    <n v="64119"/>
    <x v="0"/>
    <x v="0"/>
    <x v="0"/>
    <x v="1"/>
    <x v="7"/>
    <x v="30"/>
    <x v="0"/>
    <x v="0"/>
    <s v="Tesseramento"/>
    <x v="1"/>
    <x v="0"/>
    <x v="0"/>
    <m/>
  </r>
  <r>
    <n v="11866"/>
    <x v="0"/>
    <x v="0"/>
    <x v="0"/>
    <x v="0"/>
    <x v="7"/>
    <x v="30"/>
    <x v="0"/>
    <x v="0"/>
    <s v="Tesseramento"/>
    <x v="1"/>
    <x v="4"/>
    <x v="0"/>
    <m/>
  </r>
  <r>
    <n v="110437"/>
    <x v="0"/>
    <x v="0"/>
    <x v="0"/>
    <x v="0"/>
    <x v="7"/>
    <x v="30"/>
    <x v="0"/>
    <x v="0"/>
    <s v="Tesseramento"/>
    <x v="1"/>
    <x v="1"/>
    <x v="0"/>
    <m/>
  </r>
  <r>
    <n v="111688"/>
    <x v="0"/>
    <x v="0"/>
    <x v="0"/>
    <x v="0"/>
    <x v="4"/>
    <x v="200"/>
    <x v="0"/>
    <x v="0"/>
    <s v="Tesseramento"/>
    <x v="1"/>
    <x v="4"/>
    <x v="0"/>
    <m/>
  </r>
  <r>
    <n v="5453"/>
    <x v="0"/>
    <x v="0"/>
    <x v="0"/>
    <x v="0"/>
    <x v="7"/>
    <x v="30"/>
    <x v="0"/>
    <x v="1"/>
    <s v="Tesseramento"/>
    <x v="1"/>
    <x v="3"/>
    <x v="0"/>
    <m/>
  </r>
  <r>
    <n v="11871"/>
    <x v="0"/>
    <x v="0"/>
    <x v="0"/>
    <x v="1"/>
    <x v="7"/>
    <x v="30"/>
    <x v="0"/>
    <x v="1"/>
    <s v="Tesseramento"/>
    <x v="1"/>
    <x v="0"/>
    <x v="0"/>
    <m/>
  </r>
  <r>
    <n v="11870"/>
    <x v="0"/>
    <x v="0"/>
    <x v="0"/>
    <x v="0"/>
    <x v="7"/>
    <x v="30"/>
    <x v="0"/>
    <x v="1"/>
    <s v="Tesseramento"/>
    <x v="1"/>
    <x v="4"/>
    <x v="0"/>
    <m/>
  </r>
  <r>
    <n v="11869"/>
    <x v="0"/>
    <x v="0"/>
    <x v="0"/>
    <x v="0"/>
    <x v="7"/>
    <x v="30"/>
    <x v="0"/>
    <x v="0"/>
    <s v="Tesseramento"/>
    <x v="1"/>
    <x v="4"/>
    <x v="0"/>
    <m/>
  </r>
  <r>
    <n v="235460"/>
    <x v="1"/>
    <x v="1"/>
    <x v="1"/>
    <x v="1"/>
    <x v="7"/>
    <x v="37"/>
    <x v="0"/>
    <x v="0"/>
    <s v="Tesseramento"/>
    <x v="1"/>
    <x v="5"/>
    <x v="0"/>
    <m/>
  </r>
  <r>
    <n v="2923"/>
    <x v="0"/>
    <x v="0"/>
    <x v="0"/>
    <x v="0"/>
    <x v="7"/>
    <x v="30"/>
    <x v="0"/>
    <x v="0"/>
    <s v="Tesseramento"/>
    <x v="1"/>
    <x v="4"/>
    <x v="0"/>
    <m/>
  </r>
  <r>
    <n v="2924"/>
    <x v="0"/>
    <x v="0"/>
    <x v="0"/>
    <x v="0"/>
    <x v="7"/>
    <x v="30"/>
    <x v="0"/>
    <x v="1"/>
    <s v="Tesseramento"/>
    <x v="1"/>
    <x v="4"/>
    <x v="0"/>
    <m/>
  </r>
  <r>
    <n v="60291"/>
    <x v="0"/>
    <x v="0"/>
    <x v="0"/>
    <x v="0"/>
    <x v="7"/>
    <x v="30"/>
    <x v="0"/>
    <x v="0"/>
    <s v="Tesseramento"/>
    <x v="1"/>
    <x v="4"/>
    <x v="0"/>
    <m/>
  </r>
  <r>
    <n v="141399"/>
    <x v="0"/>
    <x v="0"/>
    <x v="0"/>
    <x v="0"/>
    <x v="7"/>
    <x v="30"/>
    <x v="0"/>
    <x v="1"/>
    <s v="Tesseramento"/>
    <x v="1"/>
    <x v="0"/>
    <x v="0"/>
    <m/>
  </r>
  <r>
    <n v="87475"/>
    <x v="0"/>
    <x v="0"/>
    <x v="0"/>
    <x v="0"/>
    <x v="14"/>
    <x v="43"/>
    <x v="0"/>
    <x v="0"/>
    <s v="Tesseramento"/>
    <x v="1"/>
    <x v="3"/>
    <x v="0"/>
    <m/>
  </r>
  <r>
    <n v="11875"/>
    <x v="0"/>
    <x v="0"/>
    <x v="0"/>
    <x v="0"/>
    <x v="7"/>
    <x v="30"/>
    <x v="0"/>
    <x v="1"/>
    <s v="Tesseramento"/>
    <x v="1"/>
    <x v="4"/>
    <x v="0"/>
    <m/>
  </r>
  <r>
    <n v="168579"/>
    <x v="0"/>
    <x v="0"/>
    <x v="0"/>
    <x v="0"/>
    <x v="7"/>
    <x v="37"/>
    <x v="0"/>
    <x v="0"/>
    <s v="Tesseramento"/>
    <x v="1"/>
    <x v="0"/>
    <x v="0"/>
    <m/>
  </r>
  <r>
    <n v="11874"/>
    <x v="0"/>
    <x v="0"/>
    <x v="0"/>
    <x v="0"/>
    <x v="7"/>
    <x v="30"/>
    <x v="0"/>
    <x v="1"/>
    <s v="Tesseramento"/>
    <x v="1"/>
    <x v="3"/>
    <x v="0"/>
    <m/>
  </r>
  <r>
    <n v="11876"/>
    <x v="0"/>
    <x v="0"/>
    <x v="0"/>
    <x v="0"/>
    <x v="7"/>
    <x v="30"/>
    <x v="0"/>
    <x v="0"/>
    <s v="Tesseramento"/>
    <x v="1"/>
    <x v="4"/>
    <x v="0"/>
    <m/>
  </r>
  <r>
    <n v="45415"/>
    <x v="0"/>
    <x v="0"/>
    <x v="0"/>
    <x v="0"/>
    <x v="7"/>
    <x v="37"/>
    <x v="0"/>
    <x v="0"/>
    <s v="Tesseramento"/>
    <x v="1"/>
    <x v="0"/>
    <x v="0"/>
    <m/>
  </r>
  <r>
    <n v="45416"/>
    <x v="0"/>
    <x v="0"/>
    <x v="0"/>
    <x v="0"/>
    <x v="7"/>
    <x v="37"/>
    <x v="0"/>
    <x v="0"/>
    <s v="Tesseramento"/>
    <x v="1"/>
    <x v="4"/>
    <x v="0"/>
    <m/>
  </r>
  <r>
    <n v="33685"/>
    <x v="0"/>
    <x v="0"/>
    <x v="0"/>
    <x v="0"/>
    <x v="7"/>
    <x v="37"/>
    <x v="0"/>
    <x v="0"/>
    <s v="Tesseramento"/>
    <x v="1"/>
    <x v="0"/>
    <x v="0"/>
    <m/>
  </r>
  <r>
    <n v="33648"/>
    <x v="0"/>
    <x v="0"/>
    <x v="0"/>
    <x v="0"/>
    <x v="7"/>
    <x v="37"/>
    <x v="0"/>
    <x v="0"/>
    <s v="Tesseramento"/>
    <x v="1"/>
    <x v="4"/>
    <x v="0"/>
    <m/>
  </r>
  <r>
    <n v="107534"/>
    <x v="0"/>
    <x v="0"/>
    <x v="0"/>
    <x v="0"/>
    <x v="11"/>
    <x v="142"/>
    <x v="0"/>
    <x v="0"/>
    <s v="Tesseramento"/>
    <x v="1"/>
    <x v="3"/>
    <x v="0"/>
    <m/>
  </r>
  <r>
    <n v="66899"/>
    <x v="0"/>
    <x v="0"/>
    <x v="0"/>
    <x v="0"/>
    <x v="2"/>
    <x v="172"/>
    <x v="0"/>
    <x v="0"/>
    <s v="Tesseramento"/>
    <x v="1"/>
    <x v="0"/>
    <x v="0"/>
    <m/>
  </r>
  <r>
    <n v="139061"/>
    <x v="0"/>
    <x v="0"/>
    <x v="0"/>
    <x v="0"/>
    <x v="11"/>
    <x v="142"/>
    <x v="0"/>
    <x v="0"/>
    <s v="Tesseramento"/>
    <x v="1"/>
    <x v="0"/>
    <x v="0"/>
    <m/>
  </r>
  <r>
    <n v="78032"/>
    <x v="0"/>
    <x v="0"/>
    <x v="0"/>
    <x v="0"/>
    <x v="11"/>
    <x v="142"/>
    <x v="0"/>
    <x v="0"/>
    <s v="Tesseramento"/>
    <x v="1"/>
    <x v="0"/>
    <x v="0"/>
    <m/>
  </r>
  <r>
    <n v="7308"/>
    <x v="0"/>
    <x v="0"/>
    <x v="0"/>
    <x v="0"/>
    <x v="11"/>
    <x v="142"/>
    <x v="0"/>
    <x v="1"/>
    <s v="Tesseramento"/>
    <x v="1"/>
    <x v="4"/>
    <x v="0"/>
    <m/>
  </r>
  <r>
    <n v="192904"/>
    <x v="0"/>
    <x v="0"/>
    <x v="0"/>
    <x v="0"/>
    <x v="7"/>
    <x v="37"/>
    <x v="0"/>
    <x v="0"/>
    <s v="Tesseramento"/>
    <x v="1"/>
    <x v="1"/>
    <x v="0"/>
    <m/>
  </r>
  <r>
    <n v="70734"/>
    <x v="0"/>
    <x v="0"/>
    <x v="0"/>
    <x v="0"/>
    <x v="12"/>
    <x v="314"/>
    <x v="0"/>
    <x v="1"/>
    <s v="Tesseramento"/>
    <x v="0"/>
    <x v="1"/>
    <x v="0"/>
    <m/>
  </r>
  <r>
    <n v="117908"/>
    <x v="0"/>
    <x v="0"/>
    <x v="0"/>
    <x v="0"/>
    <x v="11"/>
    <x v="142"/>
    <x v="0"/>
    <x v="0"/>
    <s v="Tesseramento"/>
    <x v="1"/>
    <x v="0"/>
    <x v="0"/>
    <m/>
  </r>
  <r>
    <n v="70040"/>
    <x v="0"/>
    <x v="0"/>
    <x v="0"/>
    <x v="0"/>
    <x v="12"/>
    <x v="314"/>
    <x v="0"/>
    <x v="0"/>
    <s v="Tesseramento"/>
    <x v="0"/>
    <x v="0"/>
    <x v="0"/>
    <m/>
  </r>
  <r>
    <n v="23151"/>
    <x v="0"/>
    <x v="0"/>
    <x v="0"/>
    <x v="0"/>
    <x v="2"/>
    <x v="172"/>
    <x v="0"/>
    <x v="1"/>
    <s v="Tesseramento"/>
    <x v="1"/>
    <x v="0"/>
    <x v="0"/>
    <m/>
  </r>
  <r>
    <n v="70733"/>
    <x v="0"/>
    <x v="0"/>
    <x v="0"/>
    <x v="0"/>
    <x v="12"/>
    <x v="314"/>
    <x v="0"/>
    <x v="1"/>
    <s v="Tesseramento"/>
    <x v="0"/>
    <x v="1"/>
    <x v="0"/>
    <m/>
  </r>
  <r>
    <n v="202901"/>
    <x v="0"/>
    <x v="0"/>
    <x v="0"/>
    <x v="3"/>
    <x v="11"/>
    <x v="142"/>
    <x v="0"/>
    <x v="0"/>
    <s v="Tesseramento"/>
    <x v="1"/>
    <x v="0"/>
    <x v="0"/>
    <m/>
  </r>
  <r>
    <n v="121775"/>
    <x v="0"/>
    <x v="0"/>
    <x v="0"/>
    <x v="0"/>
    <x v="7"/>
    <x v="37"/>
    <x v="0"/>
    <x v="0"/>
    <s v="Tesseramento"/>
    <x v="1"/>
    <x v="3"/>
    <x v="0"/>
    <m/>
  </r>
  <r>
    <n v="139149"/>
    <x v="0"/>
    <x v="0"/>
    <x v="0"/>
    <x v="0"/>
    <x v="11"/>
    <x v="142"/>
    <x v="0"/>
    <x v="0"/>
    <s v="Tesseramento"/>
    <x v="1"/>
    <x v="3"/>
    <x v="0"/>
    <m/>
  </r>
  <r>
    <n v="121774"/>
    <x v="0"/>
    <x v="0"/>
    <x v="0"/>
    <x v="1"/>
    <x v="7"/>
    <x v="37"/>
    <x v="0"/>
    <x v="1"/>
    <s v="Tesseramento"/>
    <x v="1"/>
    <x v="3"/>
    <x v="0"/>
    <m/>
  </r>
  <r>
    <n v="172625"/>
    <x v="0"/>
    <x v="0"/>
    <x v="0"/>
    <x v="1"/>
    <x v="11"/>
    <x v="142"/>
    <x v="0"/>
    <x v="0"/>
    <s v="Tesseramento"/>
    <x v="1"/>
    <x v="0"/>
    <x v="0"/>
    <m/>
  </r>
  <r>
    <n v="115899"/>
    <x v="0"/>
    <x v="0"/>
    <x v="0"/>
    <x v="0"/>
    <x v="11"/>
    <x v="142"/>
    <x v="0"/>
    <x v="0"/>
    <s v="Tesseramento"/>
    <x v="1"/>
    <x v="4"/>
    <x v="0"/>
    <m/>
  </r>
  <r>
    <n v="102800"/>
    <x v="0"/>
    <x v="0"/>
    <x v="0"/>
    <x v="0"/>
    <x v="11"/>
    <x v="142"/>
    <x v="0"/>
    <x v="0"/>
    <s v="Tesseramento"/>
    <x v="1"/>
    <x v="0"/>
    <x v="0"/>
    <m/>
  </r>
  <r>
    <n v="168169"/>
    <x v="0"/>
    <x v="0"/>
    <x v="0"/>
    <x v="0"/>
    <x v="11"/>
    <x v="142"/>
    <x v="0"/>
    <x v="0"/>
    <s v="Tesseramento"/>
    <x v="1"/>
    <x v="0"/>
    <x v="0"/>
    <m/>
  </r>
  <r>
    <n v="222878"/>
    <x v="1"/>
    <x v="0"/>
    <x v="0"/>
    <x v="1"/>
    <x v="7"/>
    <x v="37"/>
    <x v="0"/>
    <x v="0"/>
    <s v="Tesseramento"/>
    <x v="1"/>
    <x v="5"/>
    <x v="0"/>
    <m/>
  </r>
  <r>
    <n v="75768"/>
    <x v="0"/>
    <x v="0"/>
    <x v="0"/>
    <x v="0"/>
    <x v="7"/>
    <x v="37"/>
    <x v="0"/>
    <x v="0"/>
    <s v="Tesseramento"/>
    <x v="1"/>
    <x v="3"/>
    <x v="0"/>
    <m/>
  </r>
  <r>
    <n v="53916"/>
    <x v="0"/>
    <x v="0"/>
    <x v="0"/>
    <x v="0"/>
    <x v="2"/>
    <x v="172"/>
    <x v="0"/>
    <x v="0"/>
    <s v="Tesseramento"/>
    <x v="1"/>
    <x v="4"/>
    <x v="0"/>
    <m/>
  </r>
  <r>
    <n v="75765"/>
    <x v="0"/>
    <x v="0"/>
    <x v="0"/>
    <x v="0"/>
    <x v="7"/>
    <x v="37"/>
    <x v="0"/>
    <x v="1"/>
    <s v="Tesseramento"/>
    <x v="1"/>
    <x v="3"/>
    <x v="0"/>
    <m/>
  </r>
  <r>
    <n v="89196"/>
    <x v="0"/>
    <x v="0"/>
    <x v="0"/>
    <x v="0"/>
    <x v="7"/>
    <x v="37"/>
    <x v="0"/>
    <x v="0"/>
    <s v="Tesseramento"/>
    <x v="1"/>
    <x v="4"/>
    <x v="0"/>
    <m/>
  </r>
  <r>
    <n v="134213"/>
    <x v="0"/>
    <x v="0"/>
    <x v="0"/>
    <x v="0"/>
    <x v="2"/>
    <x v="172"/>
    <x v="0"/>
    <x v="0"/>
    <s v="Tesseramento"/>
    <x v="1"/>
    <x v="3"/>
    <x v="0"/>
    <m/>
  </r>
  <r>
    <n v="200523"/>
    <x v="0"/>
    <x v="1"/>
    <x v="0"/>
    <x v="1"/>
    <x v="7"/>
    <x v="37"/>
    <x v="0"/>
    <x v="0"/>
    <s v="Tesseramento"/>
    <x v="1"/>
    <x v="1"/>
    <x v="0"/>
    <m/>
  </r>
  <r>
    <n v="211107"/>
    <x v="0"/>
    <x v="1"/>
    <x v="0"/>
    <x v="1"/>
    <x v="7"/>
    <x v="37"/>
    <x v="0"/>
    <x v="0"/>
    <s v="Tesseramento"/>
    <x v="1"/>
    <x v="0"/>
    <x v="0"/>
    <m/>
  </r>
  <r>
    <n v="149352"/>
    <x v="0"/>
    <x v="0"/>
    <x v="0"/>
    <x v="0"/>
    <x v="2"/>
    <x v="172"/>
    <x v="0"/>
    <x v="0"/>
    <s v="Tesseramento"/>
    <x v="1"/>
    <x v="0"/>
    <x v="0"/>
    <m/>
  </r>
  <r>
    <n v="66385"/>
    <x v="0"/>
    <x v="0"/>
    <x v="0"/>
    <x v="0"/>
    <x v="2"/>
    <x v="172"/>
    <x v="0"/>
    <x v="0"/>
    <s v="Tesseramento"/>
    <x v="1"/>
    <x v="0"/>
    <x v="0"/>
    <m/>
  </r>
  <r>
    <n v="170934"/>
    <x v="0"/>
    <x v="0"/>
    <x v="0"/>
    <x v="0"/>
    <x v="7"/>
    <x v="37"/>
    <x v="0"/>
    <x v="0"/>
    <s v="Tesseramento"/>
    <x v="1"/>
    <x v="0"/>
    <x v="0"/>
    <m/>
  </r>
  <r>
    <n v="230511"/>
    <x v="1"/>
    <x v="0"/>
    <x v="0"/>
    <x v="1"/>
    <x v="2"/>
    <x v="172"/>
    <x v="0"/>
    <x v="0"/>
    <s v="Tesseramento"/>
    <x v="1"/>
    <x v="6"/>
    <x v="0"/>
    <m/>
  </r>
  <r>
    <n v="225514"/>
    <x v="0"/>
    <x v="0"/>
    <x v="0"/>
    <x v="0"/>
    <x v="2"/>
    <x v="172"/>
    <x v="0"/>
    <x v="0"/>
    <s v="Tesseramento"/>
    <x v="1"/>
    <x v="0"/>
    <x v="0"/>
    <m/>
  </r>
  <r>
    <n v="227704"/>
    <x v="1"/>
    <x v="0"/>
    <x v="0"/>
    <x v="0"/>
    <x v="2"/>
    <x v="172"/>
    <x v="0"/>
    <x v="0"/>
    <s v="Tesseramento"/>
    <x v="1"/>
    <x v="5"/>
    <x v="0"/>
    <m/>
  </r>
  <r>
    <n v="227703"/>
    <x v="1"/>
    <x v="0"/>
    <x v="0"/>
    <x v="0"/>
    <x v="2"/>
    <x v="172"/>
    <x v="0"/>
    <x v="1"/>
    <s v="Tesseramento"/>
    <x v="1"/>
    <x v="5"/>
    <x v="0"/>
    <m/>
  </r>
  <r>
    <n v="225515"/>
    <x v="0"/>
    <x v="0"/>
    <x v="0"/>
    <x v="1"/>
    <x v="2"/>
    <x v="172"/>
    <x v="0"/>
    <x v="1"/>
    <s v="Tesseramento"/>
    <x v="1"/>
    <x v="0"/>
    <x v="0"/>
    <m/>
  </r>
  <r>
    <n v="212891"/>
    <x v="0"/>
    <x v="0"/>
    <x v="0"/>
    <x v="0"/>
    <x v="7"/>
    <x v="37"/>
    <x v="0"/>
    <x v="0"/>
    <s v="Tesseramento"/>
    <x v="1"/>
    <x v="0"/>
    <x v="0"/>
    <m/>
  </r>
  <r>
    <n v="14575"/>
    <x v="0"/>
    <x v="0"/>
    <x v="0"/>
    <x v="0"/>
    <x v="2"/>
    <x v="172"/>
    <x v="0"/>
    <x v="0"/>
    <s v="Tesseramento"/>
    <x v="1"/>
    <x v="4"/>
    <x v="0"/>
    <m/>
  </r>
  <r>
    <n v="14646"/>
    <x v="0"/>
    <x v="0"/>
    <x v="0"/>
    <x v="0"/>
    <x v="2"/>
    <x v="172"/>
    <x v="0"/>
    <x v="1"/>
    <s v="Tesseramento"/>
    <x v="1"/>
    <x v="4"/>
    <x v="0"/>
    <m/>
  </r>
  <r>
    <n v="60466"/>
    <x v="0"/>
    <x v="0"/>
    <x v="0"/>
    <x v="0"/>
    <x v="2"/>
    <x v="172"/>
    <x v="0"/>
    <x v="0"/>
    <s v="Tesseramento"/>
    <x v="1"/>
    <x v="4"/>
    <x v="0"/>
    <m/>
  </r>
  <r>
    <n v="60467"/>
    <x v="0"/>
    <x v="0"/>
    <x v="0"/>
    <x v="0"/>
    <x v="2"/>
    <x v="172"/>
    <x v="0"/>
    <x v="1"/>
    <s v="Tesseramento"/>
    <x v="1"/>
    <x v="4"/>
    <x v="0"/>
    <m/>
  </r>
  <r>
    <n v="146203"/>
    <x v="0"/>
    <x v="0"/>
    <x v="0"/>
    <x v="1"/>
    <x v="10"/>
    <x v="306"/>
    <x v="0"/>
    <x v="1"/>
    <s v="Tesseramento"/>
    <x v="1"/>
    <x v="0"/>
    <x v="0"/>
    <m/>
  </r>
  <r>
    <n v="109955"/>
    <x v="0"/>
    <x v="0"/>
    <x v="0"/>
    <x v="0"/>
    <x v="10"/>
    <x v="306"/>
    <x v="0"/>
    <x v="0"/>
    <s v="Tesseramento"/>
    <x v="1"/>
    <x v="4"/>
    <x v="0"/>
    <m/>
  </r>
  <r>
    <n v="41465"/>
    <x v="0"/>
    <x v="0"/>
    <x v="0"/>
    <x v="0"/>
    <x v="10"/>
    <x v="306"/>
    <x v="0"/>
    <x v="0"/>
    <s v="Tesseramento"/>
    <x v="1"/>
    <x v="3"/>
    <x v="0"/>
    <m/>
  </r>
  <r>
    <n v="197639"/>
    <x v="0"/>
    <x v="0"/>
    <x v="0"/>
    <x v="0"/>
    <x v="2"/>
    <x v="172"/>
    <x v="0"/>
    <x v="0"/>
    <s v="Tesseramento"/>
    <x v="1"/>
    <x v="4"/>
    <x v="0"/>
    <m/>
  </r>
  <r>
    <n v="97555"/>
    <x v="0"/>
    <x v="0"/>
    <x v="0"/>
    <x v="0"/>
    <x v="10"/>
    <x v="306"/>
    <x v="0"/>
    <x v="0"/>
    <s v="Tesseramento"/>
    <x v="1"/>
    <x v="4"/>
    <x v="0"/>
    <m/>
  </r>
  <r>
    <n v="22795"/>
    <x v="0"/>
    <x v="0"/>
    <x v="0"/>
    <x v="0"/>
    <x v="10"/>
    <x v="306"/>
    <x v="0"/>
    <x v="0"/>
    <s v="Tesseramento"/>
    <x v="1"/>
    <x v="4"/>
    <x v="0"/>
    <m/>
  </r>
  <r>
    <n v="174031"/>
    <x v="0"/>
    <x v="0"/>
    <x v="0"/>
    <x v="0"/>
    <x v="10"/>
    <x v="306"/>
    <x v="0"/>
    <x v="0"/>
    <s v="Tesseramento"/>
    <x v="1"/>
    <x v="4"/>
    <x v="0"/>
    <m/>
  </r>
  <r>
    <n v="48576"/>
    <x v="0"/>
    <x v="0"/>
    <x v="0"/>
    <x v="0"/>
    <x v="10"/>
    <x v="306"/>
    <x v="0"/>
    <x v="0"/>
    <s v="Tesseramento"/>
    <x v="1"/>
    <x v="0"/>
    <x v="0"/>
    <m/>
  </r>
  <r>
    <n v="13692"/>
    <x v="0"/>
    <x v="0"/>
    <x v="0"/>
    <x v="0"/>
    <x v="2"/>
    <x v="172"/>
    <x v="0"/>
    <x v="0"/>
    <s v="Tesseramento"/>
    <x v="1"/>
    <x v="4"/>
    <x v="0"/>
    <m/>
  </r>
  <r>
    <n v="197381"/>
    <x v="1"/>
    <x v="0"/>
    <x v="0"/>
    <x v="1"/>
    <x v="10"/>
    <x v="306"/>
    <x v="0"/>
    <x v="0"/>
    <s v="Tesseramento"/>
    <x v="1"/>
    <x v="5"/>
    <x v="0"/>
    <m/>
  </r>
  <r>
    <n v="197564"/>
    <x v="0"/>
    <x v="0"/>
    <x v="0"/>
    <x v="0"/>
    <x v="10"/>
    <x v="306"/>
    <x v="0"/>
    <x v="0"/>
    <s v="Tesseramento"/>
    <x v="1"/>
    <x v="0"/>
    <x v="0"/>
    <m/>
  </r>
  <r>
    <n v="58671"/>
    <x v="0"/>
    <x v="0"/>
    <x v="0"/>
    <x v="0"/>
    <x v="10"/>
    <x v="306"/>
    <x v="0"/>
    <x v="0"/>
    <s v="Tesseramento"/>
    <x v="1"/>
    <x v="4"/>
    <x v="0"/>
    <m/>
  </r>
  <r>
    <n v="80773"/>
    <x v="0"/>
    <x v="0"/>
    <x v="0"/>
    <x v="0"/>
    <x v="2"/>
    <x v="172"/>
    <x v="0"/>
    <x v="0"/>
    <s v="Tesseramento"/>
    <x v="1"/>
    <x v="4"/>
    <x v="0"/>
    <m/>
  </r>
  <r>
    <n v="38637"/>
    <x v="0"/>
    <x v="0"/>
    <x v="0"/>
    <x v="0"/>
    <x v="10"/>
    <x v="306"/>
    <x v="0"/>
    <x v="1"/>
    <s v="Tesseramento"/>
    <x v="1"/>
    <x v="4"/>
    <x v="0"/>
    <m/>
  </r>
  <r>
    <n v="77116"/>
    <x v="0"/>
    <x v="0"/>
    <x v="0"/>
    <x v="0"/>
    <x v="10"/>
    <x v="306"/>
    <x v="0"/>
    <x v="0"/>
    <s v="Tesseramento"/>
    <x v="1"/>
    <x v="4"/>
    <x v="0"/>
    <m/>
  </r>
  <r>
    <n v="38567"/>
    <x v="0"/>
    <x v="0"/>
    <x v="0"/>
    <x v="0"/>
    <x v="10"/>
    <x v="306"/>
    <x v="0"/>
    <x v="0"/>
    <s v="Tesseramento"/>
    <x v="1"/>
    <x v="3"/>
    <x v="0"/>
    <m/>
  </r>
  <r>
    <n v="174677"/>
    <x v="0"/>
    <x v="0"/>
    <x v="0"/>
    <x v="0"/>
    <x v="2"/>
    <x v="172"/>
    <x v="0"/>
    <x v="1"/>
    <s v="Tesseramento"/>
    <x v="1"/>
    <x v="4"/>
    <x v="0"/>
    <m/>
  </r>
  <r>
    <n v="69374"/>
    <x v="0"/>
    <x v="0"/>
    <x v="0"/>
    <x v="0"/>
    <x v="10"/>
    <x v="306"/>
    <x v="0"/>
    <x v="1"/>
    <s v="Tesseramento"/>
    <x v="1"/>
    <x v="4"/>
    <x v="0"/>
    <m/>
  </r>
  <r>
    <n v="186432"/>
    <x v="0"/>
    <x v="0"/>
    <x v="0"/>
    <x v="0"/>
    <x v="2"/>
    <x v="172"/>
    <x v="0"/>
    <x v="0"/>
    <s v="Tesseramento"/>
    <x v="1"/>
    <x v="3"/>
    <x v="0"/>
    <m/>
  </r>
  <r>
    <n v="188368"/>
    <x v="0"/>
    <x v="0"/>
    <x v="0"/>
    <x v="1"/>
    <x v="10"/>
    <x v="306"/>
    <x v="0"/>
    <x v="0"/>
    <s v="Tesseramento"/>
    <x v="1"/>
    <x v="3"/>
    <x v="0"/>
    <m/>
  </r>
  <r>
    <n v="211745"/>
    <x v="0"/>
    <x v="0"/>
    <x v="0"/>
    <x v="0"/>
    <x v="10"/>
    <x v="306"/>
    <x v="0"/>
    <x v="0"/>
    <s v="Tesseramento"/>
    <x v="1"/>
    <x v="0"/>
    <x v="0"/>
    <m/>
  </r>
  <r>
    <n v="26570"/>
    <x v="0"/>
    <x v="0"/>
    <x v="0"/>
    <x v="0"/>
    <x v="10"/>
    <x v="306"/>
    <x v="0"/>
    <x v="0"/>
    <s v="Tesseramento"/>
    <x v="1"/>
    <x v="4"/>
    <x v="0"/>
    <m/>
  </r>
  <r>
    <n v="150348"/>
    <x v="0"/>
    <x v="0"/>
    <x v="0"/>
    <x v="0"/>
    <x v="11"/>
    <x v="142"/>
    <x v="0"/>
    <x v="0"/>
    <s v="Tesseramento"/>
    <x v="1"/>
    <x v="4"/>
    <x v="0"/>
    <m/>
  </r>
  <r>
    <n v="178694"/>
    <x v="0"/>
    <x v="0"/>
    <x v="0"/>
    <x v="0"/>
    <x v="10"/>
    <x v="306"/>
    <x v="0"/>
    <x v="1"/>
    <s v="Tesseramento"/>
    <x v="1"/>
    <x v="4"/>
    <x v="0"/>
    <m/>
  </r>
  <r>
    <n v="103370"/>
    <x v="0"/>
    <x v="0"/>
    <x v="0"/>
    <x v="0"/>
    <x v="10"/>
    <x v="306"/>
    <x v="0"/>
    <x v="0"/>
    <s v="Tesseramento"/>
    <x v="1"/>
    <x v="0"/>
    <x v="0"/>
    <m/>
  </r>
  <r>
    <n v="51134"/>
    <x v="0"/>
    <x v="0"/>
    <x v="0"/>
    <x v="0"/>
    <x v="10"/>
    <x v="306"/>
    <x v="0"/>
    <x v="0"/>
    <s v="Tesseramento"/>
    <x v="1"/>
    <x v="4"/>
    <x v="0"/>
    <m/>
  </r>
  <r>
    <n v="22806"/>
    <x v="0"/>
    <x v="0"/>
    <x v="0"/>
    <x v="0"/>
    <x v="10"/>
    <x v="306"/>
    <x v="0"/>
    <x v="0"/>
    <s v="Tesseramento"/>
    <x v="1"/>
    <x v="4"/>
    <x v="0"/>
    <m/>
  </r>
  <r>
    <n v="122724"/>
    <x v="0"/>
    <x v="0"/>
    <x v="0"/>
    <x v="0"/>
    <x v="11"/>
    <x v="142"/>
    <x v="0"/>
    <x v="0"/>
    <s v="Tesseramento"/>
    <x v="1"/>
    <x v="3"/>
    <x v="0"/>
    <m/>
  </r>
  <r>
    <n v="53345"/>
    <x v="0"/>
    <x v="0"/>
    <x v="0"/>
    <x v="0"/>
    <x v="10"/>
    <x v="306"/>
    <x v="0"/>
    <x v="0"/>
    <s v="Tesseramento"/>
    <x v="1"/>
    <x v="4"/>
    <x v="0"/>
    <m/>
  </r>
  <r>
    <n v="225129"/>
    <x v="0"/>
    <x v="0"/>
    <x v="0"/>
    <x v="0"/>
    <x v="10"/>
    <x v="306"/>
    <x v="0"/>
    <x v="0"/>
    <s v="Tesseramento"/>
    <x v="1"/>
    <x v="3"/>
    <x v="0"/>
    <m/>
  </r>
  <r>
    <n v="46094"/>
    <x v="0"/>
    <x v="0"/>
    <x v="0"/>
    <x v="0"/>
    <x v="10"/>
    <x v="306"/>
    <x v="0"/>
    <x v="1"/>
    <s v="Tesseramento"/>
    <x v="1"/>
    <x v="4"/>
    <x v="0"/>
    <m/>
  </r>
  <r>
    <n v="107767"/>
    <x v="0"/>
    <x v="0"/>
    <x v="0"/>
    <x v="0"/>
    <x v="10"/>
    <x v="306"/>
    <x v="0"/>
    <x v="1"/>
    <s v="Tesseramento"/>
    <x v="1"/>
    <x v="4"/>
    <x v="0"/>
    <m/>
  </r>
  <r>
    <n v="28501"/>
    <x v="0"/>
    <x v="0"/>
    <x v="0"/>
    <x v="0"/>
    <x v="10"/>
    <x v="306"/>
    <x v="0"/>
    <x v="1"/>
    <s v="Tesseramento"/>
    <x v="1"/>
    <x v="4"/>
    <x v="0"/>
    <m/>
  </r>
  <r>
    <n v="53347"/>
    <x v="0"/>
    <x v="0"/>
    <x v="0"/>
    <x v="0"/>
    <x v="10"/>
    <x v="306"/>
    <x v="0"/>
    <x v="0"/>
    <s v="Tesseramento"/>
    <x v="1"/>
    <x v="4"/>
    <x v="0"/>
    <m/>
  </r>
  <r>
    <n v="107768"/>
    <x v="0"/>
    <x v="0"/>
    <x v="0"/>
    <x v="0"/>
    <x v="10"/>
    <x v="306"/>
    <x v="0"/>
    <x v="0"/>
    <s v="Tesseramento"/>
    <x v="1"/>
    <x v="4"/>
    <x v="0"/>
    <m/>
  </r>
  <r>
    <n v="7816"/>
    <x v="0"/>
    <x v="0"/>
    <x v="0"/>
    <x v="1"/>
    <x v="10"/>
    <x v="306"/>
    <x v="0"/>
    <x v="0"/>
    <s v="Tesseramento"/>
    <x v="1"/>
    <x v="4"/>
    <x v="0"/>
    <m/>
  </r>
  <r>
    <n v="36134"/>
    <x v="0"/>
    <x v="0"/>
    <x v="0"/>
    <x v="0"/>
    <x v="10"/>
    <x v="306"/>
    <x v="0"/>
    <x v="0"/>
    <s v="Tesseramento"/>
    <x v="1"/>
    <x v="4"/>
    <x v="0"/>
    <m/>
  </r>
  <r>
    <n v="197565"/>
    <x v="0"/>
    <x v="0"/>
    <x v="0"/>
    <x v="1"/>
    <x v="10"/>
    <x v="306"/>
    <x v="0"/>
    <x v="1"/>
    <s v="Tesseramento"/>
    <x v="1"/>
    <x v="0"/>
    <x v="0"/>
    <m/>
  </r>
  <r>
    <n v="53348"/>
    <x v="0"/>
    <x v="0"/>
    <x v="0"/>
    <x v="0"/>
    <x v="10"/>
    <x v="306"/>
    <x v="0"/>
    <x v="0"/>
    <s v="Tesseramento"/>
    <x v="1"/>
    <x v="3"/>
    <x v="0"/>
    <m/>
  </r>
  <r>
    <n v="46105"/>
    <x v="0"/>
    <x v="0"/>
    <x v="0"/>
    <x v="0"/>
    <x v="10"/>
    <x v="306"/>
    <x v="0"/>
    <x v="0"/>
    <s v="Tesseramento"/>
    <x v="1"/>
    <x v="3"/>
    <x v="0"/>
    <m/>
  </r>
  <r>
    <n v="98836"/>
    <x v="0"/>
    <x v="0"/>
    <x v="0"/>
    <x v="0"/>
    <x v="6"/>
    <x v="226"/>
    <x v="0"/>
    <x v="0"/>
    <s v="Tesseramento"/>
    <x v="0"/>
    <x v="4"/>
    <x v="0"/>
    <m/>
  </r>
  <r>
    <n v="6966"/>
    <x v="0"/>
    <x v="0"/>
    <x v="0"/>
    <x v="0"/>
    <x v="6"/>
    <x v="226"/>
    <x v="0"/>
    <x v="1"/>
    <s v="Tesseramento"/>
    <x v="0"/>
    <x v="0"/>
    <x v="0"/>
    <m/>
  </r>
  <r>
    <n v="211605"/>
    <x v="1"/>
    <x v="1"/>
    <x v="0"/>
    <x v="2"/>
    <x v="6"/>
    <x v="226"/>
    <x v="0"/>
    <x v="1"/>
    <s v="Tesseramento"/>
    <x v="0"/>
    <x v="6"/>
    <x v="0"/>
    <m/>
  </r>
  <r>
    <n v="55222"/>
    <x v="0"/>
    <x v="0"/>
    <x v="0"/>
    <x v="0"/>
    <x v="2"/>
    <x v="172"/>
    <x v="0"/>
    <x v="0"/>
    <s v="Tesseramento"/>
    <x v="1"/>
    <x v="3"/>
    <x v="0"/>
    <m/>
  </r>
  <r>
    <n v="197054"/>
    <x v="0"/>
    <x v="0"/>
    <x v="0"/>
    <x v="2"/>
    <x v="6"/>
    <x v="226"/>
    <x v="0"/>
    <x v="0"/>
    <s v="Tesseramento"/>
    <x v="0"/>
    <x v="4"/>
    <x v="0"/>
    <m/>
  </r>
  <r>
    <n v="72400"/>
    <x v="0"/>
    <x v="0"/>
    <x v="0"/>
    <x v="0"/>
    <x v="6"/>
    <x v="226"/>
    <x v="0"/>
    <x v="0"/>
    <s v="Tesseramento"/>
    <x v="0"/>
    <x v="0"/>
    <x v="0"/>
    <m/>
  </r>
  <r>
    <n v="139428"/>
    <x v="0"/>
    <x v="0"/>
    <x v="0"/>
    <x v="0"/>
    <x v="11"/>
    <x v="142"/>
    <x v="0"/>
    <x v="0"/>
    <s v="Tesseramento"/>
    <x v="1"/>
    <x v="3"/>
    <x v="0"/>
    <m/>
  </r>
  <r>
    <n v="60910"/>
    <x v="0"/>
    <x v="0"/>
    <x v="0"/>
    <x v="0"/>
    <x v="6"/>
    <x v="226"/>
    <x v="0"/>
    <x v="0"/>
    <s v="Tesseramento"/>
    <x v="0"/>
    <x v="0"/>
    <x v="0"/>
    <m/>
  </r>
  <r>
    <n v="235461"/>
    <x v="0"/>
    <x v="0"/>
    <x v="1"/>
    <x v="1"/>
    <x v="7"/>
    <x v="37"/>
    <x v="0"/>
    <x v="0"/>
    <s v="Tesseramento"/>
    <x v="1"/>
    <x v="1"/>
    <x v="0"/>
    <m/>
  </r>
  <r>
    <n v="129000"/>
    <x v="0"/>
    <x v="0"/>
    <x v="0"/>
    <x v="0"/>
    <x v="6"/>
    <x v="226"/>
    <x v="0"/>
    <x v="0"/>
    <s v="Tesseramento"/>
    <x v="0"/>
    <x v="0"/>
    <x v="0"/>
    <m/>
  </r>
  <r>
    <n v="97534"/>
    <x v="0"/>
    <x v="0"/>
    <x v="0"/>
    <x v="0"/>
    <x v="6"/>
    <x v="226"/>
    <x v="0"/>
    <x v="0"/>
    <s v="Tesseramento"/>
    <x v="0"/>
    <x v="0"/>
    <x v="0"/>
    <m/>
  </r>
  <r>
    <n v="184612"/>
    <x v="0"/>
    <x v="0"/>
    <x v="0"/>
    <x v="0"/>
    <x v="10"/>
    <x v="306"/>
    <x v="0"/>
    <x v="0"/>
    <s v="Tesseramento"/>
    <x v="1"/>
    <x v="3"/>
    <x v="0"/>
    <m/>
  </r>
  <r>
    <n v="31403"/>
    <x v="0"/>
    <x v="0"/>
    <x v="0"/>
    <x v="0"/>
    <x v="10"/>
    <x v="306"/>
    <x v="0"/>
    <x v="0"/>
    <s v="Tesseramento"/>
    <x v="1"/>
    <x v="4"/>
    <x v="0"/>
    <m/>
  </r>
  <r>
    <n v="7307"/>
    <x v="0"/>
    <x v="0"/>
    <x v="0"/>
    <x v="0"/>
    <x v="6"/>
    <x v="226"/>
    <x v="0"/>
    <x v="0"/>
    <s v="Tesseramento"/>
    <x v="0"/>
    <x v="0"/>
    <x v="0"/>
    <m/>
  </r>
  <r>
    <n v="82419"/>
    <x v="0"/>
    <x v="0"/>
    <x v="0"/>
    <x v="0"/>
    <x v="6"/>
    <x v="226"/>
    <x v="0"/>
    <x v="1"/>
    <s v="Tesseramento"/>
    <x v="0"/>
    <x v="3"/>
    <x v="0"/>
    <m/>
  </r>
  <r>
    <n v="14723"/>
    <x v="0"/>
    <x v="0"/>
    <x v="0"/>
    <x v="0"/>
    <x v="11"/>
    <x v="142"/>
    <x v="0"/>
    <x v="0"/>
    <s v="Tesseramento"/>
    <x v="1"/>
    <x v="4"/>
    <x v="0"/>
    <m/>
  </r>
  <r>
    <n v="169279"/>
    <x v="0"/>
    <x v="0"/>
    <x v="0"/>
    <x v="1"/>
    <x v="11"/>
    <x v="142"/>
    <x v="0"/>
    <x v="1"/>
    <s v="Tesseramento"/>
    <x v="1"/>
    <x v="3"/>
    <x v="0"/>
    <m/>
  </r>
  <r>
    <n v="78631"/>
    <x v="0"/>
    <x v="0"/>
    <x v="0"/>
    <x v="0"/>
    <x v="10"/>
    <x v="306"/>
    <x v="0"/>
    <x v="1"/>
    <s v="Tesseramento"/>
    <x v="1"/>
    <x v="3"/>
    <x v="0"/>
    <m/>
  </r>
  <r>
    <n v="77972"/>
    <x v="0"/>
    <x v="0"/>
    <x v="0"/>
    <x v="0"/>
    <x v="11"/>
    <x v="142"/>
    <x v="0"/>
    <x v="0"/>
    <s v="Tesseramento"/>
    <x v="1"/>
    <x v="3"/>
    <x v="0"/>
    <m/>
  </r>
  <r>
    <n v="51754"/>
    <x v="0"/>
    <x v="0"/>
    <x v="0"/>
    <x v="0"/>
    <x v="7"/>
    <x v="37"/>
    <x v="0"/>
    <x v="0"/>
    <s v="Tesseramento"/>
    <x v="1"/>
    <x v="0"/>
    <x v="0"/>
    <m/>
  </r>
  <r>
    <n v="155730"/>
    <x v="0"/>
    <x v="0"/>
    <x v="0"/>
    <x v="0"/>
    <x v="10"/>
    <x v="306"/>
    <x v="0"/>
    <x v="0"/>
    <s v="Tesseramento"/>
    <x v="1"/>
    <x v="0"/>
    <x v="0"/>
    <m/>
  </r>
  <r>
    <n v="156668"/>
    <x v="0"/>
    <x v="0"/>
    <x v="0"/>
    <x v="0"/>
    <x v="11"/>
    <x v="142"/>
    <x v="0"/>
    <x v="0"/>
    <s v="Tesseramento"/>
    <x v="1"/>
    <x v="0"/>
    <x v="0"/>
    <m/>
  </r>
  <r>
    <n v="24320"/>
    <x v="0"/>
    <x v="0"/>
    <x v="0"/>
    <x v="0"/>
    <x v="10"/>
    <x v="306"/>
    <x v="0"/>
    <x v="0"/>
    <s v="Tesseramento"/>
    <x v="1"/>
    <x v="3"/>
    <x v="0"/>
    <m/>
  </r>
  <r>
    <n v="36160"/>
    <x v="0"/>
    <x v="0"/>
    <x v="0"/>
    <x v="0"/>
    <x v="10"/>
    <x v="306"/>
    <x v="0"/>
    <x v="1"/>
    <s v="Tesseramento"/>
    <x v="1"/>
    <x v="4"/>
    <x v="0"/>
    <m/>
  </r>
  <r>
    <n v="117788"/>
    <x v="0"/>
    <x v="0"/>
    <x v="2"/>
    <x v="0"/>
    <x v="7"/>
    <x v="37"/>
    <x v="0"/>
    <x v="0"/>
    <s v="Tesseramento"/>
    <x v="1"/>
    <x v="3"/>
    <x v="0"/>
    <m/>
  </r>
  <r>
    <n v="191053"/>
    <x v="0"/>
    <x v="0"/>
    <x v="0"/>
    <x v="0"/>
    <x v="10"/>
    <x v="306"/>
    <x v="0"/>
    <x v="0"/>
    <s v="Tesseramento"/>
    <x v="1"/>
    <x v="1"/>
    <x v="0"/>
    <m/>
  </r>
  <r>
    <n v="191054"/>
    <x v="1"/>
    <x v="0"/>
    <x v="0"/>
    <x v="0"/>
    <x v="10"/>
    <x v="306"/>
    <x v="0"/>
    <x v="0"/>
    <s v="Tesseramento"/>
    <x v="1"/>
    <x v="2"/>
    <x v="0"/>
    <m/>
  </r>
  <r>
    <n v="135703"/>
    <x v="0"/>
    <x v="0"/>
    <x v="0"/>
    <x v="0"/>
    <x v="11"/>
    <x v="142"/>
    <x v="0"/>
    <x v="0"/>
    <s v="Tesseramento"/>
    <x v="1"/>
    <x v="0"/>
    <x v="0"/>
    <m/>
  </r>
  <r>
    <n v="69376"/>
    <x v="0"/>
    <x v="0"/>
    <x v="0"/>
    <x v="0"/>
    <x v="10"/>
    <x v="306"/>
    <x v="0"/>
    <x v="0"/>
    <s v="Tesseramento"/>
    <x v="1"/>
    <x v="4"/>
    <x v="0"/>
    <m/>
  </r>
  <r>
    <n v="24330"/>
    <x v="0"/>
    <x v="0"/>
    <x v="0"/>
    <x v="0"/>
    <x v="10"/>
    <x v="306"/>
    <x v="0"/>
    <x v="0"/>
    <s v="Tesseramento"/>
    <x v="1"/>
    <x v="4"/>
    <x v="0"/>
    <m/>
  </r>
  <r>
    <n v="41534"/>
    <x v="0"/>
    <x v="0"/>
    <x v="0"/>
    <x v="0"/>
    <x v="10"/>
    <x v="306"/>
    <x v="0"/>
    <x v="0"/>
    <s v="Tesseramento"/>
    <x v="1"/>
    <x v="3"/>
    <x v="0"/>
    <m/>
  </r>
  <r>
    <n v="71540"/>
    <x v="0"/>
    <x v="0"/>
    <x v="0"/>
    <x v="0"/>
    <x v="10"/>
    <x v="306"/>
    <x v="0"/>
    <x v="0"/>
    <s v="Tesseramento"/>
    <x v="1"/>
    <x v="4"/>
    <x v="0"/>
    <m/>
  </r>
  <r>
    <n v="71541"/>
    <x v="0"/>
    <x v="0"/>
    <x v="0"/>
    <x v="0"/>
    <x v="10"/>
    <x v="306"/>
    <x v="0"/>
    <x v="1"/>
    <s v="Tesseramento"/>
    <x v="1"/>
    <x v="4"/>
    <x v="0"/>
    <m/>
  </r>
  <r>
    <n v="107120"/>
    <x v="0"/>
    <x v="0"/>
    <x v="0"/>
    <x v="0"/>
    <x v="10"/>
    <x v="306"/>
    <x v="0"/>
    <x v="0"/>
    <s v="Tesseramento"/>
    <x v="1"/>
    <x v="0"/>
    <x v="0"/>
    <m/>
  </r>
  <r>
    <n v="191547"/>
    <x v="0"/>
    <x v="0"/>
    <x v="0"/>
    <x v="1"/>
    <x v="11"/>
    <x v="142"/>
    <x v="0"/>
    <x v="0"/>
    <s v="Tesseramento"/>
    <x v="1"/>
    <x v="0"/>
    <x v="0"/>
    <m/>
  </r>
  <r>
    <n v="113689"/>
    <x v="0"/>
    <x v="0"/>
    <x v="0"/>
    <x v="0"/>
    <x v="11"/>
    <x v="142"/>
    <x v="0"/>
    <x v="0"/>
    <s v="Tesseramento"/>
    <x v="1"/>
    <x v="0"/>
    <x v="0"/>
    <m/>
  </r>
  <r>
    <n v="173635"/>
    <x v="0"/>
    <x v="0"/>
    <x v="0"/>
    <x v="0"/>
    <x v="10"/>
    <x v="306"/>
    <x v="0"/>
    <x v="0"/>
    <s v="Tesseramento"/>
    <x v="1"/>
    <x v="3"/>
    <x v="0"/>
    <m/>
  </r>
  <r>
    <n v="46107"/>
    <x v="0"/>
    <x v="0"/>
    <x v="0"/>
    <x v="0"/>
    <x v="10"/>
    <x v="306"/>
    <x v="0"/>
    <x v="0"/>
    <s v="Tesseramento"/>
    <x v="1"/>
    <x v="3"/>
    <x v="0"/>
    <m/>
  </r>
  <r>
    <n v="63171"/>
    <x v="0"/>
    <x v="0"/>
    <x v="0"/>
    <x v="0"/>
    <x v="10"/>
    <x v="306"/>
    <x v="0"/>
    <x v="0"/>
    <s v="Tesseramento"/>
    <x v="1"/>
    <x v="4"/>
    <x v="0"/>
    <m/>
  </r>
  <r>
    <n v="66537"/>
    <x v="0"/>
    <x v="0"/>
    <x v="0"/>
    <x v="0"/>
    <x v="2"/>
    <x v="172"/>
    <x v="0"/>
    <x v="1"/>
    <s v="Tesseramento"/>
    <x v="1"/>
    <x v="3"/>
    <x v="0"/>
    <m/>
  </r>
  <r>
    <n v="49726"/>
    <x v="0"/>
    <x v="0"/>
    <x v="0"/>
    <x v="0"/>
    <x v="10"/>
    <x v="306"/>
    <x v="0"/>
    <x v="1"/>
    <s v="Tesseramento"/>
    <x v="1"/>
    <x v="4"/>
    <x v="0"/>
    <m/>
  </r>
  <r>
    <n v="111622"/>
    <x v="0"/>
    <x v="0"/>
    <x v="0"/>
    <x v="0"/>
    <x v="11"/>
    <x v="142"/>
    <x v="0"/>
    <x v="0"/>
    <s v="Tesseramento"/>
    <x v="1"/>
    <x v="0"/>
    <x v="0"/>
    <m/>
  </r>
  <r>
    <n v="46109"/>
    <x v="0"/>
    <x v="0"/>
    <x v="0"/>
    <x v="0"/>
    <x v="10"/>
    <x v="306"/>
    <x v="0"/>
    <x v="0"/>
    <s v="Tesseramento"/>
    <x v="1"/>
    <x v="4"/>
    <x v="0"/>
    <m/>
  </r>
  <r>
    <n v="78632"/>
    <x v="0"/>
    <x v="0"/>
    <x v="0"/>
    <x v="0"/>
    <x v="10"/>
    <x v="306"/>
    <x v="0"/>
    <x v="0"/>
    <s v="Tesseramento"/>
    <x v="1"/>
    <x v="0"/>
    <x v="0"/>
    <m/>
  </r>
  <r>
    <n v="115112"/>
    <x v="0"/>
    <x v="0"/>
    <x v="0"/>
    <x v="0"/>
    <x v="11"/>
    <x v="142"/>
    <x v="0"/>
    <x v="0"/>
    <s v="Tesseramento"/>
    <x v="1"/>
    <x v="0"/>
    <x v="0"/>
    <m/>
  </r>
  <r>
    <n v="178578"/>
    <x v="0"/>
    <x v="0"/>
    <x v="0"/>
    <x v="0"/>
    <x v="2"/>
    <x v="172"/>
    <x v="0"/>
    <x v="1"/>
    <s v="Tesseramento"/>
    <x v="1"/>
    <x v="4"/>
    <x v="0"/>
    <m/>
  </r>
  <r>
    <n v="31429"/>
    <x v="0"/>
    <x v="0"/>
    <x v="0"/>
    <x v="0"/>
    <x v="10"/>
    <x v="306"/>
    <x v="0"/>
    <x v="0"/>
    <s v="Tesseramento"/>
    <x v="1"/>
    <x v="4"/>
    <x v="0"/>
    <m/>
  </r>
  <r>
    <n v="126025"/>
    <x v="0"/>
    <x v="0"/>
    <x v="0"/>
    <x v="0"/>
    <x v="2"/>
    <x v="172"/>
    <x v="0"/>
    <x v="0"/>
    <s v="Tesseramento"/>
    <x v="1"/>
    <x v="3"/>
    <x v="0"/>
    <m/>
  </r>
  <r>
    <n v="104096"/>
    <x v="0"/>
    <x v="0"/>
    <x v="0"/>
    <x v="0"/>
    <x v="11"/>
    <x v="142"/>
    <x v="0"/>
    <x v="0"/>
    <s v="Tesseramento"/>
    <x v="1"/>
    <x v="0"/>
    <x v="0"/>
    <m/>
  </r>
  <r>
    <n v="22812"/>
    <x v="0"/>
    <x v="0"/>
    <x v="0"/>
    <x v="0"/>
    <x v="10"/>
    <x v="306"/>
    <x v="0"/>
    <x v="0"/>
    <s v="Tesseramento"/>
    <x v="1"/>
    <x v="4"/>
    <x v="0"/>
    <m/>
  </r>
  <r>
    <n v="46964"/>
    <x v="0"/>
    <x v="0"/>
    <x v="0"/>
    <x v="0"/>
    <x v="10"/>
    <x v="306"/>
    <x v="0"/>
    <x v="0"/>
    <s v="Tesseramento"/>
    <x v="1"/>
    <x v="4"/>
    <x v="0"/>
    <m/>
  </r>
  <r>
    <n v="45105"/>
    <x v="0"/>
    <x v="0"/>
    <x v="0"/>
    <x v="0"/>
    <x v="11"/>
    <x v="142"/>
    <x v="0"/>
    <x v="0"/>
    <s v="Tesseramento"/>
    <x v="1"/>
    <x v="0"/>
    <x v="0"/>
    <m/>
  </r>
  <r>
    <n v="45302"/>
    <x v="0"/>
    <x v="0"/>
    <x v="0"/>
    <x v="0"/>
    <x v="10"/>
    <x v="306"/>
    <x v="0"/>
    <x v="1"/>
    <s v="Tesseramento"/>
    <x v="1"/>
    <x v="4"/>
    <x v="0"/>
    <m/>
  </r>
  <r>
    <n v="202924"/>
    <x v="0"/>
    <x v="0"/>
    <x v="0"/>
    <x v="0"/>
    <x v="11"/>
    <x v="142"/>
    <x v="0"/>
    <x v="0"/>
    <s v="Tesseramento"/>
    <x v="1"/>
    <x v="1"/>
    <x v="0"/>
    <m/>
  </r>
  <r>
    <n v="150312"/>
    <x v="0"/>
    <x v="0"/>
    <x v="0"/>
    <x v="0"/>
    <x v="11"/>
    <x v="142"/>
    <x v="0"/>
    <x v="0"/>
    <s v="Tesseramento"/>
    <x v="1"/>
    <x v="0"/>
    <x v="0"/>
    <m/>
  </r>
  <r>
    <n v="209185"/>
    <x v="0"/>
    <x v="0"/>
    <x v="0"/>
    <x v="0"/>
    <x v="10"/>
    <x v="306"/>
    <x v="0"/>
    <x v="0"/>
    <s v="Tesseramento"/>
    <x v="1"/>
    <x v="1"/>
    <x v="0"/>
    <m/>
  </r>
  <r>
    <n v="33938"/>
    <x v="0"/>
    <x v="0"/>
    <x v="0"/>
    <x v="0"/>
    <x v="10"/>
    <x v="306"/>
    <x v="0"/>
    <x v="0"/>
    <s v="Tesseramento"/>
    <x v="1"/>
    <x v="4"/>
    <x v="0"/>
    <m/>
  </r>
  <r>
    <n v="22829"/>
    <x v="0"/>
    <x v="0"/>
    <x v="0"/>
    <x v="0"/>
    <x v="10"/>
    <x v="306"/>
    <x v="0"/>
    <x v="0"/>
    <s v="Tesseramento"/>
    <x v="1"/>
    <x v="3"/>
    <x v="0"/>
    <m/>
  </r>
  <r>
    <n v="180520"/>
    <x v="0"/>
    <x v="0"/>
    <x v="0"/>
    <x v="0"/>
    <x v="11"/>
    <x v="142"/>
    <x v="0"/>
    <x v="0"/>
    <s v="Tesseramento"/>
    <x v="1"/>
    <x v="0"/>
    <x v="0"/>
    <m/>
  </r>
  <r>
    <n v="31461"/>
    <x v="0"/>
    <x v="0"/>
    <x v="0"/>
    <x v="0"/>
    <x v="11"/>
    <x v="142"/>
    <x v="0"/>
    <x v="0"/>
    <s v="Tesseramento"/>
    <x v="1"/>
    <x v="4"/>
    <x v="0"/>
    <m/>
  </r>
  <r>
    <n v="22816"/>
    <x v="0"/>
    <x v="0"/>
    <x v="0"/>
    <x v="0"/>
    <x v="10"/>
    <x v="306"/>
    <x v="0"/>
    <x v="0"/>
    <s v="Tesseramento"/>
    <x v="1"/>
    <x v="0"/>
    <x v="0"/>
    <m/>
  </r>
  <r>
    <n v="16816"/>
    <x v="0"/>
    <x v="0"/>
    <x v="0"/>
    <x v="0"/>
    <x v="11"/>
    <x v="142"/>
    <x v="0"/>
    <x v="0"/>
    <s v="Tesseramento"/>
    <x v="1"/>
    <x v="0"/>
    <x v="0"/>
    <m/>
  </r>
  <r>
    <n v="171422"/>
    <x v="0"/>
    <x v="0"/>
    <x v="0"/>
    <x v="1"/>
    <x v="4"/>
    <x v="166"/>
    <x v="0"/>
    <x v="1"/>
    <s v="Tesseramento"/>
    <x v="1"/>
    <x v="0"/>
    <x v="0"/>
    <m/>
  </r>
  <r>
    <n v="91270"/>
    <x v="0"/>
    <x v="0"/>
    <x v="0"/>
    <x v="0"/>
    <x v="10"/>
    <x v="306"/>
    <x v="0"/>
    <x v="0"/>
    <s v="Tesseramento"/>
    <x v="1"/>
    <x v="4"/>
    <x v="0"/>
    <m/>
  </r>
  <r>
    <n v="93678"/>
    <x v="0"/>
    <x v="0"/>
    <x v="0"/>
    <x v="0"/>
    <x v="11"/>
    <x v="142"/>
    <x v="0"/>
    <x v="0"/>
    <s v="Tesseramento"/>
    <x v="1"/>
    <x v="0"/>
    <x v="0"/>
    <m/>
  </r>
  <r>
    <n v="46117"/>
    <x v="0"/>
    <x v="0"/>
    <x v="0"/>
    <x v="0"/>
    <x v="10"/>
    <x v="306"/>
    <x v="0"/>
    <x v="0"/>
    <s v="Tesseramento"/>
    <x v="1"/>
    <x v="3"/>
    <x v="0"/>
    <m/>
  </r>
  <r>
    <n v="142174"/>
    <x v="0"/>
    <x v="0"/>
    <x v="0"/>
    <x v="0"/>
    <x v="4"/>
    <x v="166"/>
    <x v="0"/>
    <x v="0"/>
    <s v="Tesseramento"/>
    <x v="1"/>
    <x v="0"/>
    <x v="0"/>
    <m/>
  </r>
  <r>
    <n v="22817"/>
    <x v="0"/>
    <x v="0"/>
    <x v="0"/>
    <x v="0"/>
    <x v="10"/>
    <x v="306"/>
    <x v="0"/>
    <x v="0"/>
    <s v="Tesseramento"/>
    <x v="1"/>
    <x v="3"/>
    <x v="0"/>
    <m/>
  </r>
  <r>
    <n v="51147"/>
    <x v="0"/>
    <x v="0"/>
    <x v="0"/>
    <x v="0"/>
    <x v="10"/>
    <x v="306"/>
    <x v="0"/>
    <x v="0"/>
    <s v="Tesseramento"/>
    <x v="1"/>
    <x v="3"/>
    <x v="0"/>
    <m/>
  </r>
  <r>
    <n v="210313"/>
    <x v="0"/>
    <x v="0"/>
    <x v="0"/>
    <x v="0"/>
    <x v="11"/>
    <x v="142"/>
    <x v="0"/>
    <x v="0"/>
    <s v="Tesseramento"/>
    <x v="1"/>
    <x v="0"/>
    <x v="0"/>
    <m/>
  </r>
  <r>
    <n v="92812"/>
    <x v="0"/>
    <x v="0"/>
    <x v="0"/>
    <x v="0"/>
    <x v="11"/>
    <x v="142"/>
    <x v="0"/>
    <x v="0"/>
    <s v="Tesseramento"/>
    <x v="1"/>
    <x v="0"/>
    <x v="0"/>
    <m/>
  </r>
  <r>
    <n v="46882"/>
    <x v="0"/>
    <x v="0"/>
    <x v="0"/>
    <x v="0"/>
    <x v="4"/>
    <x v="166"/>
    <x v="0"/>
    <x v="1"/>
    <s v="Tesseramento"/>
    <x v="1"/>
    <x v="4"/>
    <x v="0"/>
    <m/>
  </r>
  <r>
    <n v="207033"/>
    <x v="0"/>
    <x v="0"/>
    <x v="0"/>
    <x v="0"/>
    <x v="10"/>
    <x v="306"/>
    <x v="0"/>
    <x v="0"/>
    <s v="Tesseramento"/>
    <x v="1"/>
    <x v="0"/>
    <x v="0"/>
    <m/>
  </r>
  <r>
    <n v="199886"/>
    <x v="1"/>
    <x v="0"/>
    <x v="0"/>
    <x v="0"/>
    <x v="10"/>
    <x v="306"/>
    <x v="0"/>
    <x v="0"/>
    <s v="Tesseramento"/>
    <x v="1"/>
    <x v="6"/>
    <x v="0"/>
    <s v="B"/>
  </r>
  <r>
    <n v="146849"/>
    <x v="0"/>
    <x v="0"/>
    <x v="0"/>
    <x v="2"/>
    <x v="11"/>
    <x v="142"/>
    <x v="0"/>
    <x v="0"/>
    <s v="Tesseramento"/>
    <x v="1"/>
    <x v="0"/>
    <x v="0"/>
    <m/>
  </r>
  <r>
    <n v="31463"/>
    <x v="0"/>
    <x v="0"/>
    <x v="0"/>
    <x v="0"/>
    <x v="11"/>
    <x v="142"/>
    <x v="0"/>
    <x v="0"/>
    <s v="Tesseramento"/>
    <x v="1"/>
    <x v="4"/>
    <x v="0"/>
    <m/>
  </r>
  <r>
    <n v="141165"/>
    <x v="0"/>
    <x v="0"/>
    <x v="0"/>
    <x v="0"/>
    <x v="11"/>
    <x v="142"/>
    <x v="0"/>
    <x v="0"/>
    <s v="Tesseramento"/>
    <x v="1"/>
    <x v="0"/>
    <x v="0"/>
    <m/>
  </r>
  <r>
    <n v="77066"/>
    <x v="0"/>
    <x v="0"/>
    <x v="0"/>
    <x v="0"/>
    <x v="2"/>
    <x v="172"/>
    <x v="0"/>
    <x v="0"/>
    <s v="Tesseramento"/>
    <x v="1"/>
    <x v="1"/>
    <x v="0"/>
    <m/>
  </r>
  <r>
    <n v="74490"/>
    <x v="0"/>
    <x v="0"/>
    <x v="0"/>
    <x v="0"/>
    <x v="2"/>
    <x v="172"/>
    <x v="0"/>
    <x v="0"/>
    <s v="Tesseramento"/>
    <x v="1"/>
    <x v="3"/>
    <x v="0"/>
    <m/>
  </r>
  <r>
    <n v="235462"/>
    <x v="0"/>
    <x v="0"/>
    <x v="1"/>
    <x v="0"/>
    <x v="7"/>
    <x v="37"/>
    <x v="0"/>
    <x v="0"/>
    <s v="Tesseramento"/>
    <x v="1"/>
    <x v="0"/>
    <x v="0"/>
    <m/>
  </r>
  <r>
    <n v="47291"/>
    <x v="0"/>
    <x v="0"/>
    <x v="0"/>
    <x v="0"/>
    <x v="11"/>
    <x v="142"/>
    <x v="0"/>
    <x v="0"/>
    <s v="Tesseramento"/>
    <x v="1"/>
    <x v="4"/>
    <x v="0"/>
    <m/>
  </r>
  <r>
    <n v="79426"/>
    <x v="0"/>
    <x v="0"/>
    <x v="0"/>
    <x v="0"/>
    <x v="11"/>
    <x v="142"/>
    <x v="0"/>
    <x v="0"/>
    <s v="Tesseramento"/>
    <x v="1"/>
    <x v="0"/>
    <x v="0"/>
    <m/>
  </r>
  <r>
    <n v="116508"/>
    <x v="0"/>
    <x v="0"/>
    <x v="0"/>
    <x v="0"/>
    <x v="11"/>
    <x v="142"/>
    <x v="0"/>
    <x v="1"/>
    <s v="Tesseramento"/>
    <x v="1"/>
    <x v="0"/>
    <x v="0"/>
    <m/>
  </r>
  <r>
    <n v="4711"/>
    <x v="0"/>
    <x v="0"/>
    <x v="0"/>
    <x v="0"/>
    <x v="11"/>
    <x v="142"/>
    <x v="0"/>
    <x v="0"/>
    <s v="Tesseramento"/>
    <x v="1"/>
    <x v="0"/>
    <x v="0"/>
    <m/>
  </r>
  <r>
    <n v="152639"/>
    <x v="0"/>
    <x v="0"/>
    <x v="0"/>
    <x v="0"/>
    <x v="11"/>
    <x v="142"/>
    <x v="0"/>
    <x v="0"/>
    <s v="Tesseramento"/>
    <x v="1"/>
    <x v="1"/>
    <x v="0"/>
    <m/>
  </r>
  <r>
    <n v="235040"/>
    <x v="0"/>
    <x v="1"/>
    <x v="1"/>
    <x v="2"/>
    <x v="6"/>
    <x v="226"/>
    <x v="0"/>
    <x v="0"/>
    <s v="Tesseramento"/>
    <x v="0"/>
    <x v="0"/>
    <x v="0"/>
    <m/>
  </r>
  <r>
    <n v="166256"/>
    <x v="0"/>
    <x v="0"/>
    <x v="0"/>
    <x v="0"/>
    <x v="11"/>
    <x v="142"/>
    <x v="0"/>
    <x v="0"/>
    <s v="Tesseramento"/>
    <x v="1"/>
    <x v="3"/>
    <x v="0"/>
    <m/>
  </r>
  <r>
    <n v="104505"/>
    <x v="0"/>
    <x v="0"/>
    <x v="0"/>
    <x v="0"/>
    <x v="11"/>
    <x v="142"/>
    <x v="0"/>
    <x v="0"/>
    <s v="Tesseramento"/>
    <x v="1"/>
    <x v="0"/>
    <x v="0"/>
    <m/>
  </r>
  <r>
    <n v="101113"/>
    <x v="0"/>
    <x v="0"/>
    <x v="0"/>
    <x v="0"/>
    <x v="11"/>
    <x v="142"/>
    <x v="0"/>
    <x v="0"/>
    <s v="Tesseramento"/>
    <x v="1"/>
    <x v="0"/>
    <x v="0"/>
    <m/>
  </r>
  <r>
    <n v="32343"/>
    <x v="0"/>
    <x v="0"/>
    <x v="0"/>
    <x v="0"/>
    <x v="2"/>
    <x v="172"/>
    <x v="0"/>
    <x v="0"/>
    <s v="Tesseramento"/>
    <x v="1"/>
    <x v="4"/>
    <x v="0"/>
    <m/>
  </r>
  <r>
    <n v="50308"/>
    <x v="0"/>
    <x v="0"/>
    <x v="0"/>
    <x v="0"/>
    <x v="7"/>
    <x v="30"/>
    <x v="0"/>
    <x v="0"/>
    <s v="Tesseramento"/>
    <x v="1"/>
    <x v="4"/>
    <x v="0"/>
    <m/>
  </r>
  <r>
    <n v="220353"/>
    <x v="0"/>
    <x v="0"/>
    <x v="0"/>
    <x v="0"/>
    <x v="2"/>
    <x v="172"/>
    <x v="0"/>
    <x v="0"/>
    <s v="Tesseramento"/>
    <x v="1"/>
    <x v="1"/>
    <x v="0"/>
    <m/>
  </r>
  <r>
    <n v="34029"/>
    <x v="0"/>
    <x v="0"/>
    <x v="0"/>
    <x v="1"/>
    <x v="7"/>
    <x v="30"/>
    <x v="0"/>
    <x v="0"/>
    <s v="Tesseramento"/>
    <x v="1"/>
    <x v="3"/>
    <x v="0"/>
    <m/>
  </r>
  <r>
    <n v="160400"/>
    <x v="0"/>
    <x v="0"/>
    <x v="0"/>
    <x v="3"/>
    <x v="7"/>
    <x v="30"/>
    <x v="0"/>
    <x v="0"/>
    <s v="Tesseramento"/>
    <x v="1"/>
    <x v="3"/>
    <x v="0"/>
    <m/>
  </r>
  <r>
    <n v="158191"/>
    <x v="0"/>
    <x v="0"/>
    <x v="0"/>
    <x v="0"/>
    <x v="7"/>
    <x v="30"/>
    <x v="0"/>
    <x v="1"/>
    <s v="Tesseramento"/>
    <x v="1"/>
    <x v="0"/>
    <x v="0"/>
    <m/>
  </r>
  <r>
    <n v="150897"/>
    <x v="0"/>
    <x v="0"/>
    <x v="0"/>
    <x v="0"/>
    <x v="2"/>
    <x v="172"/>
    <x v="0"/>
    <x v="0"/>
    <s v="Tesseramento"/>
    <x v="1"/>
    <x v="3"/>
    <x v="0"/>
    <m/>
  </r>
  <r>
    <n v="11879"/>
    <x v="0"/>
    <x v="0"/>
    <x v="0"/>
    <x v="2"/>
    <x v="7"/>
    <x v="30"/>
    <x v="0"/>
    <x v="1"/>
    <s v="Tesseramento"/>
    <x v="1"/>
    <x v="4"/>
    <x v="0"/>
    <m/>
  </r>
  <r>
    <n v="11881"/>
    <x v="0"/>
    <x v="0"/>
    <x v="0"/>
    <x v="0"/>
    <x v="7"/>
    <x v="30"/>
    <x v="0"/>
    <x v="0"/>
    <s v="Tesseramento"/>
    <x v="1"/>
    <x v="3"/>
    <x v="0"/>
    <m/>
  </r>
  <r>
    <n v="11878"/>
    <x v="0"/>
    <x v="0"/>
    <x v="0"/>
    <x v="0"/>
    <x v="7"/>
    <x v="30"/>
    <x v="0"/>
    <x v="0"/>
    <s v="Tesseramento"/>
    <x v="1"/>
    <x v="3"/>
    <x v="0"/>
    <m/>
  </r>
  <r>
    <n v="44459"/>
    <x v="0"/>
    <x v="0"/>
    <x v="0"/>
    <x v="1"/>
    <x v="7"/>
    <x v="30"/>
    <x v="0"/>
    <x v="0"/>
    <s v="Tesseramento"/>
    <x v="1"/>
    <x v="1"/>
    <x v="0"/>
    <m/>
  </r>
  <r>
    <n v="11884"/>
    <x v="0"/>
    <x v="0"/>
    <x v="0"/>
    <x v="0"/>
    <x v="7"/>
    <x v="30"/>
    <x v="0"/>
    <x v="0"/>
    <s v="Tesseramento"/>
    <x v="1"/>
    <x v="3"/>
    <x v="0"/>
    <m/>
  </r>
  <r>
    <n v="71652"/>
    <x v="0"/>
    <x v="0"/>
    <x v="0"/>
    <x v="0"/>
    <x v="7"/>
    <x v="30"/>
    <x v="0"/>
    <x v="0"/>
    <s v="Tesseramento"/>
    <x v="1"/>
    <x v="3"/>
    <x v="0"/>
    <m/>
  </r>
  <r>
    <n v="192845"/>
    <x v="0"/>
    <x v="0"/>
    <x v="0"/>
    <x v="0"/>
    <x v="7"/>
    <x v="30"/>
    <x v="0"/>
    <x v="1"/>
    <s v="Tesseramento"/>
    <x v="1"/>
    <x v="4"/>
    <x v="0"/>
    <m/>
  </r>
  <r>
    <n v="11892"/>
    <x v="0"/>
    <x v="0"/>
    <x v="0"/>
    <x v="0"/>
    <x v="7"/>
    <x v="30"/>
    <x v="0"/>
    <x v="0"/>
    <s v="Tesseramento"/>
    <x v="1"/>
    <x v="0"/>
    <x v="0"/>
    <m/>
  </r>
  <r>
    <n v="10007"/>
    <x v="0"/>
    <x v="0"/>
    <x v="0"/>
    <x v="0"/>
    <x v="2"/>
    <x v="172"/>
    <x v="0"/>
    <x v="0"/>
    <s v="Tesseramento"/>
    <x v="1"/>
    <x v="4"/>
    <x v="0"/>
    <m/>
  </r>
  <r>
    <n v="54631"/>
    <x v="0"/>
    <x v="0"/>
    <x v="0"/>
    <x v="0"/>
    <x v="11"/>
    <x v="142"/>
    <x v="0"/>
    <x v="0"/>
    <s v="Tesseramento"/>
    <x v="1"/>
    <x v="4"/>
    <x v="0"/>
    <m/>
  </r>
  <r>
    <n v="4052"/>
    <x v="0"/>
    <x v="0"/>
    <x v="0"/>
    <x v="0"/>
    <x v="7"/>
    <x v="30"/>
    <x v="0"/>
    <x v="0"/>
    <s v="Tesseramento"/>
    <x v="1"/>
    <x v="4"/>
    <x v="0"/>
    <m/>
  </r>
  <r>
    <n v="13091"/>
    <x v="0"/>
    <x v="0"/>
    <x v="0"/>
    <x v="0"/>
    <x v="11"/>
    <x v="142"/>
    <x v="0"/>
    <x v="1"/>
    <s v="Tesseramento"/>
    <x v="1"/>
    <x v="3"/>
    <x v="0"/>
    <m/>
  </r>
  <r>
    <n v="9687"/>
    <x v="0"/>
    <x v="0"/>
    <x v="0"/>
    <x v="0"/>
    <x v="2"/>
    <x v="172"/>
    <x v="0"/>
    <x v="1"/>
    <s v="Tesseramento"/>
    <x v="1"/>
    <x v="4"/>
    <x v="0"/>
    <m/>
  </r>
  <r>
    <n v="12125"/>
    <x v="0"/>
    <x v="0"/>
    <x v="0"/>
    <x v="0"/>
    <x v="7"/>
    <x v="30"/>
    <x v="0"/>
    <x v="1"/>
    <s v="Tesseramento"/>
    <x v="1"/>
    <x v="0"/>
    <x v="0"/>
    <m/>
  </r>
  <r>
    <n v="123555"/>
    <x v="0"/>
    <x v="0"/>
    <x v="0"/>
    <x v="0"/>
    <x v="11"/>
    <x v="142"/>
    <x v="0"/>
    <x v="0"/>
    <s v="Tesseramento"/>
    <x v="1"/>
    <x v="0"/>
    <x v="0"/>
    <m/>
  </r>
  <r>
    <n v="11890"/>
    <x v="0"/>
    <x v="0"/>
    <x v="0"/>
    <x v="0"/>
    <x v="7"/>
    <x v="30"/>
    <x v="0"/>
    <x v="1"/>
    <s v="Tesseramento"/>
    <x v="1"/>
    <x v="4"/>
    <x v="0"/>
    <m/>
  </r>
  <r>
    <n v="23471"/>
    <x v="0"/>
    <x v="0"/>
    <x v="0"/>
    <x v="0"/>
    <x v="2"/>
    <x v="172"/>
    <x v="0"/>
    <x v="0"/>
    <s v="Tesseramento"/>
    <x v="1"/>
    <x v="4"/>
    <x v="0"/>
    <m/>
  </r>
  <r>
    <n v="11893"/>
    <x v="0"/>
    <x v="0"/>
    <x v="0"/>
    <x v="0"/>
    <x v="7"/>
    <x v="30"/>
    <x v="0"/>
    <x v="0"/>
    <s v="Tesseramento"/>
    <x v="1"/>
    <x v="0"/>
    <x v="0"/>
    <m/>
  </r>
  <r>
    <n v="173503"/>
    <x v="0"/>
    <x v="0"/>
    <x v="0"/>
    <x v="1"/>
    <x v="11"/>
    <x v="142"/>
    <x v="0"/>
    <x v="1"/>
    <s v="Tesseramento"/>
    <x v="1"/>
    <x v="4"/>
    <x v="0"/>
    <m/>
  </r>
  <r>
    <n v="190037"/>
    <x v="0"/>
    <x v="0"/>
    <x v="0"/>
    <x v="0"/>
    <x v="11"/>
    <x v="142"/>
    <x v="0"/>
    <x v="0"/>
    <s v="Tesseramento"/>
    <x v="1"/>
    <x v="0"/>
    <x v="0"/>
    <m/>
  </r>
  <r>
    <n v="92344"/>
    <x v="0"/>
    <x v="0"/>
    <x v="0"/>
    <x v="0"/>
    <x v="7"/>
    <x v="30"/>
    <x v="0"/>
    <x v="0"/>
    <s v="Tesseramento"/>
    <x v="1"/>
    <x v="3"/>
    <x v="0"/>
    <m/>
  </r>
  <r>
    <n v="213542"/>
    <x v="0"/>
    <x v="0"/>
    <x v="0"/>
    <x v="0"/>
    <x v="2"/>
    <x v="172"/>
    <x v="0"/>
    <x v="0"/>
    <s v="Tesseramento"/>
    <x v="1"/>
    <x v="3"/>
    <x v="0"/>
    <m/>
  </r>
  <r>
    <n v="138479"/>
    <x v="0"/>
    <x v="0"/>
    <x v="0"/>
    <x v="0"/>
    <x v="11"/>
    <x v="142"/>
    <x v="0"/>
    <x v="0"/>
    <s v="Tesseramento"/>
    <x v="1"/>
    <x v="3"/>
    <x v="0"/>
    <m/>
  </r>
  <r>
    <n v="61834"/>
    <x v="0"/>
    <x v="0"/>
    <x v="0"/>
    <x v="0"/>
    <x v="7"/>
    <x v="30"/>
    <x v="0"/>
    <x v="0"/>
    <s v="Tesseramento"/>
    <x v="1"/>
    <x v="0"/>
    <x v="0"/>
    <m/>
  </r>
  <r>
    <n v="11895"/>
    <x v="0"/>
    <x v="0"/>
    <x v="0"/>
    <x v="0"/>
    <x v="7"/>
    <x v="30"/>
    <x v="0"/>
    <x v="0"/>
    <s v="Tesseramento"/>
    <x v="1"/>
    <x v="4"/>
    <x v="0"/>
    <m/>
  </r>
  <r>
    <n v="117096"/>
    <x v="0"/>
    <x v="0"/>
    <x v="0"/>
    <x v="0"/>
    <x v="2"/>
    <x v="172"/>
    <x v="0"/>
    <x v="0"/>
    <s v="Tesseramento"/>
    <x v="1"/>
    <x v="0"/>
    <x v="0"/>
    <m/>
  </r>
  <r>
    <n v="173452"/>
    <x v="0"/>
    <x v="0"/>
    <x v="0"/>
    <x v="0"/>
    <x v="11"/>
    <x v="142"/>
    <x v="0"/>
    <x v="0"/>
    <s v="Tesseramento"/>
    <x v="1"/>
    <x v="0"/>
    <x v="0"/>
    <m/>
  </r>
  <r>
    <n v="57771"/>
    <x v="0"/>
    <x v="0"/>
    <x v="0"/>
    <x v="0"/>
    <x v="7"/>
    <x v="30"/>
    <x v="0"/>
    <x v="0"/>
    <s v="Tesseramento"/>
    <x v="1"/>
    <x v="4"/>
    <x v="0"/>
    <m/>
  </r>
  <r>
    <n v="147275"/>
    <x v="0"/>
    <x v="0"/>
    <x v="0"/>
    <x v="0"/>
    <x v="11"/>
    <x v="142"/>
    <x v="0"/>
    <x v="0"/>
    <s v="Tesseramento"/>
    <x v="1"/>
    <x v="0"/>
    <x v="0"/>
    <m/>
  </r>
  <r>
    <n v="151564"/>
    <x v="0"/>
    <x v="0"/>
    <x v="0"/>
    <x v="0"/>
    <x v="11"/>
    <x v="142"/>
    <x v="0"/>
    <x v="0"/>
    <s v="Tesseramento"/>
    <x v="1"/>
    <x v="4"/>
    <x v="0"/>
    <m/>
  </r>
  <r>
    <n v="11901"/>
    <x v="0"/>
    <x v="0"/>
    <x v="0"/>
    <x v="0"/>
    <x v="7"/>
    <x v="30"/>
    <x v="0"/>
    <x v="1"/>
    <s v="Tesseramento"/>
    <x v="1"/>
    <x v="4"/>
    <x v="0"/>
    <m/>
  </r>
  <r>
    <n v="66824"/>
    <x v="0"/>
    <x v="0"/>
    <x v="0"/>
    <x v="0"/>
    <x v="11"/>
    <x v="142"/>
    <x v="0"/>
    <x v="0"/>
    <s v="Tesseramento"/>
    <x v="1"/>
    <x v="1"/>
    <x v="0"/>
    <m/>
  </r>
  <r>
    <n v="96607"/>
    <x v="0"/>
    <x v="0"/>
    <x v="0"/>
    <x v="0"/>
    <x v="7"/>
    <x v="30"/>
    <x v="0"/>
    <x v="1"/>
    <s v="Tesseramento"/>
    <x v="1"/>
    <x v="3"/>
    <x v="0"/>
    <m/>
  </r>
  <r>
    <n v="11904"/>
    <x v="0"/>
    <x v="0"/>
    <x v="0"/>
    <x v="0"/>
    <x v="7"/>
    <x v="30"/>
    <x v="0"/>
    <x v="1"/>
    <s v="Tesseramento"/>
    <x v="1"/>
    <x v="4"/>
    <x v="0"/>
    <m/>
  </r>
  <r>
    <n v="157476"/>
    <x v="0"/>
    <x v="0"/>
    <x v="0"/>
    <x v="0"/>
    <x v="11"/>
    <x v="142"/>
    <x v="0"/>
    <x v="0"/>
    <s v="Tesseramento"/>
    <x v="1"/>
    <x v="0"/>
    <x v="0"/>
    <m/>
  </r>
  <r>
    <n v="11905"/>
    <x v="0"/>
    <x v="0"/>
    <x v="0"/>
    <x v="0"/>
    <x v="7"/>
    <x v="30"/>
    <x v="0"/>
    <x v="0"/>
    <s v="Tesseramento"/>
    <x v="1"/>
    <x v="4"/>
    <x v="0"/>
    <m/>
  </r>
  <r>
    <n v="32078"/>
    <x v="0"/>
    <x v="0"/>
    <x v="0"/>
    <x v="0"/>
    <x v="7"/>
    <x v="30"/>
    <x v="0"/>
    <x v="0"/>
    <s v="Tesseramento"/>
    <x v="1"/>
    <x v="0"/>
    <x v="0"/>
    <m/>
  </r>
  <r>
    <n v="11907"/>
    <x v="0"/>
    <x v="0"/>
    <x v="0"/>
    <x v="0"/>
    <x v="7"/>
    <x v="30"/>
    <x v="0"/>
    <x v="0"/>
    <s v="Tesseramento"/>
    <x v="1"/>
    <x v="3"/>
    <x v="0"/>
    <m/>
  </r>
  <r>
    <n v="41094"/>
    <x v="0"/>
    <x v="0"/>
    <x v="0"/>
    <x v="0"/>
    <x v="7"/>
    <x v="30"/>
    <x v="0"/>
    <x v="0"/>
    <s v="Tesseramento"/>
    <x v="1"/>
    <x v="4"/>
    <x v="0"/>
    <m/>
  </r>
  <r>
    <n v="29816"/>
    <x v="0"/>
    <x v="0"/>
    <x v="0"/>
    <x v="0"/>
    <x v="11"/>
    <x v="142"/>
    <x v="0"/>
    <x v="0"/>
    <s v="Tesseramento"/>
    <x v="1"/>
    <x v="3"/>
    <x v="0"/>
    <m/>
  </r>
  <r>
    <n v="82227"/>
    <x v="0"/>
    <x v="0"/>
    <x v="0"/>
    <x v="0"/>
    <x v="7"/>
    <x v="30"/>
    <x v="0"/>
    <x v="0"/>
    <s v="Tesseramento"/>
    <x v="1"/>
    <x v="4"/>
    <x v="0"/>
    <m/>
  </r>
  <r>
    <n v="96274"/>
    <x v="0"/>
    <x v="0"/>
    <x v="0"/>
    <x v="0"/>
    <x v="11"/>
    <x v="142"/>
    <x v="0"/>
    <x v="0"/>
    <s v="Tesseramento"/>
    <x v="1"/>
    <x v="3"/>
    <x v="0"/>
    <m/>
  </r>
  <r>
    <n v="1428"/>
    <x v="0"/>
    <x v="0"/>
    <x v="0"/>
    <x v="0"/>
    <x v="7"/>
    <x v="30"/>
    <x v="0"/>
    <x v="0"/>
    <s v="Tesseramento"/>
    <x v="1"/>
    <x v="3"/>
    <x v="0"/>
    <m/>
  </r>
  <r>
    <n v="118656"/>
    <x v="0"/>
    <x v="0"/>
    <x v="0"/>
    <x v="0"/>
    <x v="11"/>
    <x v="142"/>
    <x v="0"/>
    <x v="0"/>
    <s v="Tesseramento"/>
    <x v="1"/>
    <x v="4"/>
    <x v="0"/>
    <m/>
  </r>
  <r>
    <n v="234981"/>
    <x v="0"/>
    <x v="1"/>
    <x v="1"/>
    <x v="1"/>
    <x v="10"/>
    <x v="306"/>
    <x v="0"/>
    <x v="1"/>
    <s v="Tesseramento"/>
    <x v="1"/>
    <x v="1"/>
    <x v="0"/>
    <m/>
  </r>
  <r>
    <n v="41183"/>
    <x v="0"/>
    <x v="0"/>
    <x v="0"/>
    <x v="0"/>
    <x v="7"/>
    <x v="30"/>
    <x v="0"/>
    <x v="0"/>
    <s v="Tesseramento"/>
    <x v="1"/>
    <x v="4"/>
    <x v="0"/>
    <m/>
  </r>
  <r>
    <n v="11501"/>
    <x v="0"/>
    <x v="0"/>
    <x v="0"/>
    <x v="0"/>
    <x v="11"/>
    <x v="142"/>
    <x v="0"/>
    <x v="0"/>
    <s v="Tesseramento"/>
    <x v="1"/>
    <x v="4"/>
    <x v="0"/>
    <m/>
  </r>
  <r>
    <n v="24158"/>
    <x v="0"/>
    <x v="0"/>
    <x v="0"/>
    <x v="0"/>
    <x v="7"/>
    <x v="30"/>
    <x v="0"/>
    <x v="1"/>
    <s v="Tesseramento"/>
    <x v="1"/>
    <x v="4"/>
    <x v="0"/>
    <m/>
  </r>
  <r>
    <n v="24955"/>
    <x v="0"/>
    <x v="0"/>
    <x v="0"/>
    <x v="0"/>
    <x v="7"/>
    <x v="30"/>
    <x v="0"/>
    <x v="0"/>
    <s v="Tesseramento"/>
    <x v="1"/>
    <x v="0"/>
    <x v="0"/>
    <m/>
  </r>
  <r>
    <n v="140763"/>
    <x v="0"/>
    <x v="0"/>
    <x v="0"/>
    <x v="0"/>
    <x v="11"/>
    <x v="142"/>
    <x v="0"/>
    <x v="0"/>
    <s v="Tesseramento"/>
    <x v="1"/>
    <x v="3"/>
    <x v="0"/>
    <m/>
  </r>
  <r>
    <n v="148990"/>
    <x v="0"/>
    <x v="0"/>
    <x v="0"/>
    <x v="0"/>
    <x v="7"/>
    <x v="30"/>
    <x v="0"/>
    <x v="1"/>
    <s v="Tesseramento"/>
    <x v="1"/>
    <x v="3"/>
    <x v="0"/>
    <m/>
  </r>
  <r>
    <n v="64122"/>
    <x v="0"/>
    <x v="0"/>
    <x v="0"/>
    <x v="0"/>
    <x v="7"/>
    <x v="30"/>
    <x v="0"/>
    <x v="0"/>
    <s v="Tesseramento"/>
    <x v="1"/>
    <x v="0"/>
    <x v="0"/>
    <m/>
  </r>
  <r>
    <n v="11915"/>
    <x v="0"/>
    <x v="0"/>
    <x v="0"/>
    <x v="0"/>
    <x v="7"/>
    <x v="30"/>
    <x v="0"/>
    <x v="1"/>
    <s v="Tesseramento"/>
    <x v="1"/>
    <x v="4"/>
    <x v="0"/>
    <m/>
  </r>
  <r>
    <n v="11916"/>
    <x v="0"/>
    <x v="0"/>
    <x v="0"/>
    <x v="0"/>
    <x v="7"/>
    <x v="30"/>
    <x v="0"/>
    <x v="1"/>
    <s v="Tesseramento"/>
    <x v="1"/>
    <x v="0"/>
    <x v="0"/>
    <m/>
  </r>
  <r>
    <n v="11917"/>
    <x v="0"/>
    <x v="0"/>
    <x v="0"/>
    <x v="0"/>
    <x v="7"/>
    <x v="30"/>
    <x v="0"/>
    <x v="0"/>
    <s v="Tesseramento"/>
    <x v="1"/>
    <x v="4"/>
    <x v="0"/>
    <m/>
  </r>
  <r>
    <n v="33166"/>
    <x v="0"/>
    <x v="0"/>
    <x v="0"/>
    <x v="0"/>
    <x v="11"/>
    <x v="142"/>
    <x v="0"/>
    <x v="0"/>
    <s v="Tesseramento"/>
    <x v="1"/>
    <x v="4"/>
    <x v="0"/>
    <m/>
  </r>
  <r>
    <n v="99011"/>
    <x v="0"/>
    <x v="0"/>
    <x v="0"/>
    <x v="0"/>
    <x v="11"/>
    <x v="142"/>
    <x v="0"/>
    <x v="0"/>
    <s v="Tesseramento"/>
    <x v="1"/>
    <x v="4"/>
    <x v="0"/>
    <m/>
  </r>
  <r>
    <n v="47649"/>
    <x v="0"/>
    <x v="0"/>
    <x v="0"/>
    <x v="0"/>
    <x v="11"/>
    <x v="142"/>
    <x v="0"/>
    <x v="0"/>
    <s v="Tesseramento"/>
    <x v="1"/>
    <x v="0"/>
    <x v="0"/>
    <m/>
  </r>
  <r>
    <n v="226445"/>
    <x v="0"/>
    <x v="0"/>
    <x v="0"/>
    <x v="0"/>
    <x v="11"/>
    <x v="142"/>
    <x v="0"/>
    <x v="0"/>
    <s v="Tesseramento"/>
    <x v="1"/>
    <x v="0"/>
    <x v="0"/>
    <m/>
  </r>
  <r>
    <n v="33000"/>
    <x v="0"/>
    <x v="0"/>
    <x v="0"/>
    <x v="0"/>
    <x v="11"/>
    <x v="142"/>
    <x v="0"/>
    <x v="1"/>
    <s v="Tesseramento"/>
    <x v="1"/>
    <x v="4"/>
    <x v="0"/>
    <m/>
  </r>
  <r>
    <n v="195592"/>
    <x v="0"/>
    <x v="0"/>
    <x v="0"/>
    <x v="0"/>
    <x v="11"/>
    <x v="142"/>
    <x v="0"/>
    <x v="0"/>
    <s v="Tesseramento"/>
    <x v="1"/>
    <x v="0"/>
    <x v="0"/>
    <m/>
  </r>
  <r>
    <n v="113444"/>
    <x v="0"/>
    <x v="0"/>
    <x v="0"/>
    <x v="0"/>
    <x v="11"/>
    <x v="142"/>
    <x v="0"/>
    <x v="0"/>
    <s v="Tesseramento"/>
    <x v="1"/>
    <x v="3"/>
    <x v="0"/>
    <m/>
  </r>
  <r>
    <n v="20080"/>
    <x v="0"/>
    <x v="0"/>
    <x v="0"/>
    <x v="0"/>
    <x v="11"/>
    <x v="142"/>
    <x v="0"/>
    <x v="0"/>
    <s v="Tesseramento"/>
    <x v="1"/>
    <x v="3"/>
    <x v="0"/>
    <m/>
  </r>
  <r>
    <n v="102867"/>
    <x v="0"/>
    <x v="0"/>
    <x v="0"/>
    <x v="0"/>
    <x v="11"/>
    <x v="142"/>
    <x v="0"/>
    <x v="0"/>
    <s v="Tesseramento"/>
    <x v="1"/>
    <x v="4"/>
    <x v="0"/>
    <m/>
  </r>
  <r>
    <n v="56346"/>
    <x v="0"/>
    <x v="0"/>
    <x v="0"/>
    <x v="0"/>
    <x v="11"/>
    <x v="142"/>
    <x v="0"/>
    <x v="1"/>
    <s v="Tesseramento"/>
    <x v="1"/>
    <x v="4"/>
    <x v="0"/>
    <m/>
  </r>
  <r>
    <n v="99012"/>
    <x v="0"/>
    <x v="0"/>
    <x v="0"/>
    <x v="0"/>
    <x v="11"/>
    <x v="142"/>
    <x v="0"/>
    <x v="0"/>
    <s v="Tesseramento"/>
    <x v="1"/>
    <x v="4"/>
    <x v="0"/>
    <m/>
  </r>
  <r>
    <n v="208092"/>
    <x v="0"/>
    <x v="0"/>
    <x v="0"/>
    <x v="0"/>
    <x v="11"/>
    <x v="142"/>
    <x v="0"/>
    <x v="0"/>
    <s v="Tesseramento"/>
    <x v="1"/>
    <x v="3"/>
    <x v="0"/>
    <m/>
  </r>
  <r>
    <n v="166260"/>
    <x v="0"/>
    <x v="0"/>
    <x v="0"/>
    <x v="0"/>
    <x v="11"/>
    <x v="142"/>
    <x v="0"/>
    <x v="0"/>
    <s v="Tesseramento"/>
    <x v="1"/>
    <x v="0"/>
    <x v="0"/>
    <m/>
  </r>
  <r>
    <n v="206843"/>
    <x v="0"/>
    <x v="0"/>
    <x v="0"/>
    <x v="0"/>
    <x v="11"/>
    <x v="142"/>
    <x v="0"/>
    <x v="1"/>
    <s v="Tesseramento"/>
    <x v="1"/>
    <x v="3"/>
    <x v="0"/>
    <m/>
  </r>
  <r>
    <n v="181501"/>
    <x v="0"/>
    <x v="0"/>
    <x v="0"/>
    <x v="1"/>
    <x v="11"/>
    <x v="142"/>
    <x v="0"/>
    <x v="0"/>
    <s v="Tesseramento"/>
    <x v="1"/>
    <x v="4"/>
    <x v="0"/>
    <m/>
  </r>
  <r>
    <n v="99245"/>
    <x v="0"/>
    <x v="0"/>
    <x v="0"/>
    <x v="0"/>
    <x v="11"/>
    <x v="142"/>
    <x v="0"/>
    <x v="0"/>
    <s v="Tesseramento"/>
    <x v="1"/>
    <x v="0"/>
    <x v="0"/>
    <m/>
  </r>
  <r>
    <n v="183744"/>
    <x v="0"/>
    <x v="0"/>
    <x v="0"/>
    <x v="0"/>
    <x v="11"/>
    <x v="142"/>
    <x v="0"/>
    <x v="0"/>
    <s v="Tesseramento"/>
    <x v="1"/>
    <x v="3"/>
    <x v="0"/>
    <m/>
  </r>
  <r>
    <n v="142844"/>
    <x v="0"/>
    <x v="0"/>
    <x v="0"/>
    <x v="0"/>
    <x v="11"/>
    <x v="142"/>
    <x v="0"/>
    <x v="0"/>
    <s v="Tesseramento"/>
    <x v="1"/>
    <x v="0"/>
    <x v="0"/>
    <m/>
  </r>
  <r>
    <n v="114710"/>
    <x v="0"/>
    <x v="0"/>
    <x v="0"/>
    <x v="0"/>
    <x v="11"/>
    <x v="142"/>
    <x v="0"/>
    <x v="0"/>
    <s v="Tesseramento"/>
    <x v="1"/>
    <x v="4"/>
    <x v="0"/>
    <m/>
  </r>
  <r>
    <n v="114711"/>
    <x v="0"/>
    <x v="0"/>
    <x v="0"/>
    <x v="0"/>
    <x v="11"/>
    <x v="142"/>
    <x v="0"/>
    <x v="0"/>
    <s v="Tesseramento"/>
    <x v="1"/>
    <x v="0"/>
    <x v="0"/>
    <m/>
  </r>
  <r>
    <n v="203697"/>
    <x v="0"/>
    <x v="0"/>
    <x v="0"/>
    <x v="0"/>
    <x v="11"/>
    <x v="142"/>
    <x v="0"/>
    <x v="0"/>
    <s v="Tesseramento"/>
    <x v="1"/>
    <x v="0"/>
    <x v="0"/>
    <m/>
  </r>
  <r>
    <n v="33304"/>
    <x v="0"/>
    <x v="0"/>
    <x v="0"/>
    <x v="0"/>
    <x v="11"/>
    <x v="142"/>
    <x v="0"/>
    <x v="0"/>
    <s v="Tesseramento"/>
    <x v="1"/>
    <x v="3"/>
    <x v="0"/>
    <m/>
  </r>
  <r>
    <n v="174494"/>
    <x v="0"/>
    <x v="0"/>
    <x v="0"/>
    <x v="0"/>
    <x v="11"/>
    <x v="142"/>
    <x v="0"/>
    <x v="1"/>
    <s v="Tesseramento"/>
    <x v="1"/>
    <x v="0"/>
    <x v="0"/>
    <m/>
  </r>
  <r>
    <n v="116710"/>
    <x v="0"/>
    <x v="0"/>
    <x v="0"/>
    <x v="0"/>
    <x v="11"/>
    <x v="142"/>
    <x v="0"/>
    <x v="1"/>
    <s v="Tesseramento"/>
    <x v="1"/>
    <x v="3"/>
    <x v="0"/>
    <m/>
  </r>
  <r>
    <n v="104715"/>
    <x v="0"/>
    <x v="0"/>
    <x v="0"/>
    <x v="0"/>
    <x v="11"/>
    <x v="142"/>
    <x v="0"/>
    <x v="0"/>
    <s v="Tesseramento"/>
    <x v="1"/>
    <x v="0"/>
    <x v="0"/>
    <m/>
  </r>
  <r>
    <n v="190038"/>
    <x v="0"/>
    <x v="0"/>
    <x v="0"/>
    <x v="0"/>
    <x v="11"/>
    <x v="142"/>
    <x v="0"/>
    <x v="1"/>
    <s v="Tesseramento"/>
    <x v="1"/>
    <x v="3"/>
    <x v="0"/>
    <m/>
  </r>
  <r>
    <n v="35790"/>
    <x v="0"/>
    <x v="0"/>
    <x v="0"/>
    <x v="0"/>
    <x v="11"/>
    <x v="142"/>
    <x v="0"/>
    <x v="1"/>
    <s v="Tesseramento"/>
    <x v="1"/>
    <x v="4"/>
    <x v="0"/>
    <m/>
  </r>
  <r>
    <n v="161097"/>
    <x v="0"/>
    <x v="0"/>
    <x v="0"/>
    <x v="0"/>
    <x v="11"/>
    <x v="142"/>
    <x v="0"/>
    <x v="0"/>
    <s v="Tesseramento"/>
    <x v="1"/>
    <x v="0"/>
    <x v="0"/>
    <m/>
  </r>
  <r>
    <n v="128538"/>
    <x v="0"/>
    <x v="0"/>
    <x v="0"/>
    <x v="0"/>
    <x v="11"/>
    <x v="142"/>
    <x v="0"/>
    <x v="0"/>
    <s v="Tesseramento"/>
    <x v="1"/>
    <x v="0"/>
    <x v="0"/>
    <m/>
  </r>
  <r>
    <n v="127419"/>
    <x v="0"/>
    <x v="0"/>
    <x v="0"/>
    <x v="0"/>
    <x v="11"/>
    <x v="142"/>
    <x v="0"/>
    <x v="0"/>
    <s v="Tesseramento"/>
    <x v="1"/>
    <x v="3"/>
    <x v="0"/>
    <m/>
  </r>
  <r>
    <n v="168168"/>
    <x v="0"/>
    <x v="0"/>
    <x v="0"/>
    <x v="0"/>
    <x v="11"/>
    <x v="142"/>
    <x v="0"/>
    <x v="0"/>
    <s v="Tesseramento"/>
    <x v="1"/>
    <x v="0"/>
    <x v="0"/>
    <m/>
  </r>
  <r>
    <n v="126479"/>
    <x v="0"/>
    <x v="0"/>
    <x v="0"/>
    <x v="0"/>
    <x v="11"/>
    <x v="142"/>
    <x v="0"/>
    <x v="0"/>
    <s v="Tesseramento"/>
    <x v="1"/>
    <x v="0"/>
    <x v="0"/>
    <m/>
  </r>
  <r>
    <n v="70632"/>
    <x v="0"/>
    <x v="0"/>
    <x v="0"/>
    <x v="0"/>
    <x v="11"/>
    <x v="142"/>
    <x v="0"/>
    <x v="0"/>
    <s v="Tesseramento"/>
    <x v="1"/>
    <x v="4"/>
    <x v="0"/>
    <m/>
  </r>
  <r>
    <n v="137840"/>
    <x v="0"/>
    <x v="0"/>
    <x v="0"/>
    <x v="0"/>
    <x v="11"/>
    <x v="142"/>
    <x v="0"/>
    <x v="0"/>
    <s v="Tesseramento"/>
    <x v="1"/>
    <x v="0"/>
    <x v="0"/>
    <m/>
  </r>
  <r>
    <n v="235282"/>
    <x v="0"/>
    <x v="0"/>
    <x v="1"/>
    <x v="2"/>
    <x v="7"/>
    <x v="137"/>
    <x v="0"/>
    <x v="0"/>
    <s v="Tesseramento"/>
    <x v="3"/>
    <x v="0"/>
    <x v="0"/>
    <m/>
  </r>
  <r>
    <n v="11918"/>
    <x v="0"/>
    <x v="0"/>
    <x v="0"/>
    <x v="0"/>
    <x v="7"/>
    <x v="30"/>
    <x v="0"/>
    <x v="0"/>
    <s v="Tesseramento"/>
    <x v="1"/>
    <x v="0"/>
    <x v="0"/>
    <m/>
  </r>
  <r>
    <n v="146986"/>
    <x v="0"/>
    <x v="0"/>
    <x v="0"/>
    <x v="0"/>
    <x v="7"/>
    <x v="30"/>
    <x v="0"/>
    <x v="0"/>
    <s v="Tesseramento"/>
    <x v="1"/>
    <x v="4"/>
    <x v="0"/>
    <m/>
  </r>
  <r>
    <n v="11921"/>
    <x v="0"/>
    <x v="0"/>
    <x v="0"/>
    <x v="0"/>
    <x v="7"/>
    <x v="30"/>
    <x v="0"/>
    <x v="0"/>
    <s v="Tesseramento"/>
    <x v="1"/>
    <x v="4"/>
    <x v="0"/>
    <m/>
  </r>
  <r>
    <n v="2925"/>
    <x v="0"/>
    <x v="0"/>
    <x v="0"/>
    <x v="0"/>
    <x v="7"/>
    <x v="30"/>
    <x v="0"/>
    <x v="0"/>
    <s v="Tesseramento"/>
    <x v="1"/>
    <x v="0"/>
    <x v="0"/>
    <m/>
  </r>
  <r>
    <n v="187581"/>
    <x v="0"/>
    <x v="0"/>
    <x v="0"/>
    <x v="0"/>
    <x v="7"/>
    <x v="30"/>
    <x v="0"/>
    <x v="0"/>
    <s v="Tesseramento"/>
    <x v="1"/>
    <x v="3"/>
    <x v="0"/>
    <m/>
  </r>
  <r>
    <n v="11926"/>
    <x v="0"/>
    <x v="0"/>
    <x v="0"/>
    <x v="0"/>
    <x v="7"/>
    <x v="30"/>
    <x v="0"/>
    <x v="0"/>
    <s v="Tesseramento"/>
    <x v="1"/>
    <x v="4"/>
    <x v="0"/>
    <m/>
  </r>
  <r>
    <n v="47908"/>
    <x v="0"/>
    <x v="0"/>
    <x v="0"/>
    <x v="0"/>
    <x v="7"/>
    <x v="30"/>
    <x v="0"/>
    <x v="1"/>
    <s v="Tesseramento"/>
    <x v="1"/>
    <x v="3"/>
    <x v="0"/>
    <m/>
  </r>
  <r>
    <n v="6297"/>
    <x v="0"/>
    <x v="0"/>
    <x v="0"/>
    <x v="0"/>
    <x v="7"/>
    <x v="30"/>
    <x v="0"/>
    <x v="1"/>
    <s v="Tesseramento"/>
    <x v="1"/>
    <x v="0"/>
    <x v="0"/>
    <m/>
  </r>
  <r>
    <n v="11932"/>
    <x v="0"/>
    <x v="0"/>
    <x v="0"/>
    <x v="0"/>
    <x v="7"/>
    <x v="30"/>
    <x v="0"/>
    <x v="0"/>
    <s v="Tesseramento"/>
    <x v="1"/>
    <x v="0"/>
    <x v="0"/>
    <m/>
  </r>
  <r>
    <n v="205241"/>
    <x v="0"/>
    <x v="0"/>
    <x v="0"/>
    <x v="2"/>
    <x v="7"/>
    <x v="30"/>
    <x v="0"/>
    <x v="1"/>
    <s v="Tesseramento"/>
    <x v="1"/>
    <x v="3"/>
    <x v="0"/>
    <m/>
  </r>
  <r>
    <n v="11938"/>
    <x v="0"/>
    <x v="0"/>
    <x v="0"/>
    <x v="0"/>
    <x v="7"/>
    <x v="30"/>
    <x v="0"/>
    <x v="0"/>
    <s v="Tesseramento"/>
    <x v="1"/>
    <x v="4"/>
    <x v="0"/>
    <m/>
  </r>
  <r>
    <n v="11789"/>
    <x v="0"/>
    <x v="0"/>
    <x v="0"/>
    <x v="0"/>
    <x v="7"/>
    <x v="30"/>
    <x v="0"/>
    <x v="1"/>
    <s v="Tesseramento"/>
    <x v="1"/>
    <x v="4"/>
    <x v="0"/>
    <m/>
  </r>
  <r>
    <n v="11944"/>
    <x v="0"/>
    <x v="0"/>
    <x v="0"/>
    <x v="0"/>
    <x v="7"/>
    <x v="30"/>
    <x v="0"/>
    <x v="1"/>
    <s v="Tesseramento"/>
    <x v="1"/>
    <x v="0"/>
    <x v="0"/>
    <m/>
  </r>
  <r>
    <n v="11942"/>
    <x v="0"/>
    <x v="0"/>
    <x v="0"/>
    <x v="0"/>
    <x v="7"/>
    <x v="30"/>
    <x v="0"/>
    <x v="0"/>
    <s v="Tesseramento"/>
    <x v="1"/>
    <x v="1"/>
    <x v="0"/>
    <m/>
  </r>
  <r>
    <n v="11943"/>
    <x v="0"/>
    <x v="0"/>
    <x v="0"/>
    <x v="0"/>
    <x v="7"/>
    <x v="30"/>
    <x v="0"/>
    <x v="0"/>
    <s v="Tesseramento"/>
    <x v="1"/>
    <x v="4"/>
    <x v="0"/>
    <m/>
  </r>
  <r>
    <n v="208420"/>
    <x v="0"/>
    <x v="0"/>
    <x v="0"/>
    <x v="2"/>
    <x v="7"/>
    <x v="30"/>
    <x v="0"/>
    <x v="1"/>
    <s v="Tesseramento"/>
    <x v="1"/>
    <x v="4"/>
    <x v="0"/>
    <m/>
  </r>
  <r>
    <n v="52403"/>
    <x v="0"/>
    <x v="0"/>
    <x v="0"/>
    <x v="0"/>
    <x v="7"/>
    <x v="30"/>
    <x v="0"/>
    <x v="0"/>
    <s v="Tesseramento"/>
    <x v="1"/>
    <x v="0"/>
    <x v="0"/>
    <m/>
  </r>
  <r>
    <n v="11952"/>
    <x v="0"/>
    <x v="0"/>
    <x v="0"/>
    <x v="0"/>
    <x v="7"/>
    <x v="30"/>
    <x v="0"/>
    <x v="0"/>
    <s v="Tesseramento"/>
    <x v="1"/>
    <x v="3"/>
    <x v="0"/>
    <m/>
  </r>
  <r>
    <n v="2928"/>
    <x v="0"/>
    <x v="0"/>
    <x v="0"/>
    <x v="0"/>
    <x v="7"/>
    <x v="30"/>
    <x v="0"/>
    <x v="1"/>
    <s v="Tesseramento"/>
    <x v="1"/>
    <x v="3"/>
    <x v="0"/>
    <m/>
  </r>
  <r>
    <n v="72973"/>
    <x v="0"/>
    <x v="0"/>
    <x v="0"/>
    <x v="0"/>
    <x v="7"/>
    <x v="30"/>
    <x v="0"/>
    <x v="0"/>
    <s v="Tesseramento"/>
    <x v="1"/>
    <x v="3"/>
    <x v="0"/>
    <m/>
  </r>
  <r>
    <n v="30425"/>
    <x v="0"/>
    <x v="0"/>
    <x v="0"/>
    <x v="0"/>
    <x v="7"/>
    <x v="30"/>
    <x v="0"/>
    <x v="0"/>
    <s v="Tesseramento"/>
    <x v="1"/>
    <x v="1"/>
    <x v="0"/>
    <m/>
  </r>
  <r>
    <n v="168191"/>
    <x v="0"/>
    <x v="0"/>
    <x v="0"/>
    <x v="0"/>
    <x v="7"/>
    <x v="30"/>
    <x v="0"/>
    <x v="1"/>
    <s v="Tesseramento"/>
    <x v="1"/>
    <x v="4"/>
    <x v="0"/>
    <m/>
  </r>
  <r>
    <n v="74608"/>
    <x v="0"/>
    <x v="0"/>
    <x v="0"/>
    <x v="0"/>
    <x v="7"/>
    <x v="30"/>
    <x v="0"/>
    <x v="0"/>
    <s v="Tesseramento"/>
    <x v="1"/>
    <x v="0"/>
    <x v="0"/>
    <m/>
  </r>
  <r>
    <n v="11964"/>
    <x v="0"/>
    <x v="0"/>
    <x v="0"/>
    <x v="0"/>
    <x v="7"/>
    <x v="30"/>
    <x v="0"/>
    <x v="1"/>
    <s v="Tesseramento"/>
    <x v="1"/>
    <x v="4"/>
    <x v="0"/>
    <m/>
  </r>
  <r>
    <n v="64125"/>
    <x v="0"/>
    <x v="0"/>
    <x v="0"/>
    <x v="0"/>
    <x v="7"/>
    <x v="30"/>
    <x v="0"/>
    <x v="1"/>
    <s v="Tesseramento"/>
    <x v="1"/>
    <x v="0"/>
    <x v="0"/>
    <m/>
  </r>
  <r>
    <n v="64124"/>
    <x v="0"/>
    <x v="0"/>
    <x v="0"/>
    <x v="0"/>
    <x v="7"/>
    <x v="30"/>
    <x v="0"/>
    <x v="0"/>
    <s v="Tesseramento"/>
    <x v="1"/>
    <x v="0"/>
    <x v="0"/>
    <m/>
  </r>
  <r>
    <n v="97357"/>
    <x v="0"/>
    <x v="0"/>
    <x v="0"/>
    <x v="0"/>
    <x v="7"/>
    <x v="30"/>
    <x v="0"/>
    <x v="0"/>
    <s v="Tesseramento"/>
    <x v="1"/>
    <x v="0"/>
    <x v="0"/>
    <m/>
  </r>
  <r>
    <n v="15421"/>
    <x v="0"/>
    <x v="0"/>
    <x v="0"/>
    <x v="0"/>
    <x v="7"/>
    <x v="30"/>
    <x v="0"/>
    <x v="1"/>
    <s v="Tesseramento"/>
    <x v="1"/>
    <x v="4"/>
    <x v="0"/>
    <m/>
  </r>
  <r>
    <n v="11976"/>
    <x v="0"/>
    <x v="0"/>
    <x v="0"/>
    <x v="0"/>
    <x v="7"/>
    <x v="30"/>
    <x v="0"/>
    <x v="0"/>
    <s v="Tesseramento"/>
    <x v="1"/>
    <x v="4"/>
    <x v="0"/>
    <m/>
  </r>
  <r>
    <n v="11977"/>
    <x v="0"/>
    <x v="0"/>
    <x v="0"/>
    <x v="1"/>
    <x v="7"/>
    <x v="30"/>
    <x v="0"/>
    <x v="0"/>
    <s v="Tesseramento"/>
    <x v="1"/>
    <x v="0"/>
    <x v="0"/>
    <m/>
  </r>
  <r>
    <n v="160322"/>
    <x v="0"/>
    <x v="0"/>
    <x v="0"/>
    <x v="0"/>
    <x v="7"/>
    <x v="30"/>
    <x v="0"/>
    <x v="0"/>
    <s v="Tesseramento"/>
    <x v="1"/>
    <x v="0"/>
    <x v="0"/>
    <m/>
  </r>
  <r>
    <n v="11980"/>
    <x v="0"/>
    <x v="0"/>
    <x v="0"/>
    <x v="0"/>
    <x v="7"/>
    <x v="30"/>
    <x v="0"/>
    <x v="1"/>
    <s v="Tesseramento"/>
    <x v="1"/>
    <x v="4"/>
    <x v="0"/>
    <m/>
  </r>
  <r>
    <n v="7660"/>
    <x v="0"/>
    <x v="0"/>
    <x v="0"/>
    <x v="0"/>
    <x v="7"/>
    <x v="30"/>
    <x v="0"/>
    <x v="1"/>
    <s v="Tesseramento"/>
    <x v="1"/>
    <x v="3"/>
    <x v="0"/>
    <m/>
  </r>
  <r>
    <n v="11984"/>
    <x v="0"/>
    <x v="0"/>
    <x v="0"/>
    <x v="0"/>
    <x v="7"/>
    <x v="30"/>
    <x v="0"/>
    <x v="1"/>
    <s v="Tesseramento"/>
    <x v="1"/>
    <x v="4"/>
    <x v="0"/>
    <m/>
  </r>
  <r>
    <n v="64127"/>
    <x v="0"/>
    <x v="0"/>
    <x v="0"/>
    <x v="0"/>
    <x v="7"/>
    <x v="30"/>
    <x v="0"/>
    <x v="0"/>
    <s v="Tesseramento"/>
    <x v="1"/>
    <x v="3"/>
    <x v="0"/>
    <m/>
  </r>
  <r>
    <n v="77364"/>
    <x v="0"/>
    <x v="0"/>
    <x v="0"/>
    <x v="0"/>
    <x v="7"/>
    <x v="30"/>
    <x v="0"/>
    <x v="0"/>
    <s v="Tesseramento"/>
    <x v="1"/>
    <x v="0"/>
    <x v="0"/>
    <m/>
  </r>
  <r>
    <n v="174401"/>
    <x v="0"/>
    <x v="0"/>
    <x v="0"/>
    <x v="1"/>
    <x v="7"/>
    <x v="137"/>
    <x v="0"/>
    <x v="1"/>
    <s v="Tesseramento"/>
    <x v="3"/>
    <x v="4"/>
    <x v="0"/>
    <m/>
  </r>
  <r>
    <n v="91633"/>
    <x v="0"/>
    <x v="0"/>
    <x v="0"/>
    <x v="0"/>
    <x v="7"/>
    <x v="137"/>
    <x v="0"/>
    <x v="0"/>
    <s v="Tesseramento"/>
    <x v="3"/>
    <x v="3"/>
    <x v="0"/>
    <m/>
  </r>
  <r>
    <n v="235196"/>
    <x v="0"/>
    <x v="0"/>
    <x v="1"/>
    <x v="1"/>
    <x v="11"/>
    <x v="280"/>
    <x v="0"/>
    <x v="0"/>
    <s v="Tesseramento"/>
    <x v="0"/>
    <x v="0"/>
    <x v="0"/>
    <m/>
  </r>
  <r>
    <n v="234954"/>
    <x v="1"/>
    <x v="1"/>
    <x v="1"/>
    <x v="2"/>
    <x v="2"/>
    <x v="36"/>
    <x v="0"/>
    <x v="1"/>
    <s v="Tesseramento"/>
    <x v="1"/>
    <x v="5"/>
    <x v="0"/>
    <m/>
  </r>
  <r>
    <n v="216120"/>
    <x v="0"/>
    <x v="0"/>
    <x v="0"/>
    <x v="0"/>
    <x v="7"/>
    <x v="137"/>
    <x v="0"/>
    <x v="0"/>
    <s v="Tesseramento"/>
    <x v="3"/>
    <x v="3"/>
    <x v="0"/>
    <m/>
  </r>
  <r>
    <n v="57105"/>
    <x v="0"/>
    <x v="0"/>
    <x v="0"/>
    <x v="0"/>
    <x v="7"/>
    <x v="135"/>
    <x v="0"/>
    <x v="0"/>
    <s v="Tesseramento"/>
    <x v="1"/>
    <x v="3"/>
    <x v="0"/>
    <m/>
  </r>
  <r>
    <n v="115219"/>
    <x v="0"/>
    <x v="0"/>
    <x v="0"/>
    <x v="0"/>
    <x v="2"/>
    <x v="77"/>
    <x v="0"/>
    <x v="0"/>
    <s v="Tesseramento"/>
    <x v="0"/>
    <x v="3"/>
    <x v="0"/>
    <m/>
  </r>
  <r>
    <n v="196601"/>
    <x v="0"/>
    <x v="0"/>
    <x v="0"/>
    <x v="1"/>
    <x v="7"/>
    <x v="30"/>
    <x v="0"/>
    <x v="1"/>
    <s v="Tesseramento"/>
    <x v="1"/>
    <x v="3"/>
    <x v="0"/>
    <m/>
  </r>
  <r>
    <n v="11985"/>
    <x v="0"/>
    <x v="0"/>
    <x v="0"/>
    <x v="0"/>
    <x v="7"/>
    <x v="30"/>
    <x v="0"/>
    <x v="0"/>
    <s v="Tesseramento"/>
    <x v="1"/>
    <x v="4"/>
    <x v="0"/>
    <m/>
  </r>
  <r>
    <n v="11989"/>
    <x v="0"/>
    <x v="0"/>
    <x v="0"/>
    <x v="0"/>
    <x v="7"/>
    <x v="30"/>
    <x v="0"/>
    <x v="0"/>
    <s v="Tesseramento"/>
    <x v="1"/>
    <x v="4"/>
    <x v="0"/>
    <m/>
  </r>
  <r>
    <n v="86009"/>
    <x v="0"/>
    <x v="0"/>
    <x v="0"/>
    <x v="0"/>
    <x v="7"/>
    <x v="30"/>
    <x v="0"/>
    <x v="0"/>
    <s v="Tesseramento"/>
    <x v="1"/>
    <x v="0"/>
    <x v="0"/>
    <m/>
  </r>
  <r>
    <n v="27348"/>
    <x v="0"/>
    <x v="0"/>
    <x v="0"/>
    <x v="0"/>
    <x v="7"/>
    <x v="30"/>
    <x v="0"/>
    <x v="0"/>
    <s v="Tesseramento"/>
    <x v="1"/>
    <x v="4"/>
    <x v="0"/>
    <m/>
  </r>
  <r>
    <n v="182069"/>
    <x v="0"/>
    <x v="0"/>
    <x v="0"/>
    <x v="2"/>
    <x v="7"/>
    <x v="30"/>
    <x v="0"/>
    <x v="0"/>
    <s v="Tesseramento"/>
    <x v="1"/>
    <x v="4"/>
    <x v="0"/>
    <m/>
  </r>
  <r>
    <n v="121637"/>
    <x v="0"/>
    <x v="0"/>
    <x v="0"/>
    <x v="0"/>
    <x v="7"/>
    <x v="30"/>
    <x v="0"/>
    <x v="0"/>
    <s v="Tesseramento"/>
    <x v="1"/>
    <x v="0"/>
    <x v="0"/>
    <m/>
  </r>
  <r>
    <n v="47912"/>
    <x v="0"/>
    <x v="0"/>
    <x v="0"/>
    <x v="0"/>
    <x v="7"/>
    <x v="30"/>
    <x v="0"/>
    <x v="0"/>
    <s v="Tesseramento"/>
    <x v="1"/>
    <x v="4"/>
    <x v="0"/>
    <m/>
  </r>
  <r>
    <n v="82228"/>
    <x v="0"/>
    <x v="0"/>
    <x v="0"/>
    <x v="1"/>
    <x v="7"/>
    <x v="30"/>
    <x v="0"/>
    <x v="1"/>
    <s v="Tesseramento"/>
    <x v="1"/>
    <x v="4"/>
    <x v="0"/>
    <m/>
  </r>
  <r>
    <n v="54792"/>
    <x v="0"/>
    <x v="0"/>
    <x v="0"/>
    <x v="0"/>
    <x v="7"/>
    <x v="30"/>
    <x v="0"/>
    <x v="0"/>
    <s v="Tesseramento"/>
    <x v="1"/>
    <x v="3"/>
    <x v="0"/>
    <m/>
  </r>
  <r>
    <n v="11997"/>
    <x v="0"/>
    <x v="0"/>
    <x v="0"/>
    <x v="0"/>
    <x v="7"/>
    <x v="30"/>
    <x v="0"/>
    <x v="1"/>
    <s v="Tesseramento"/>
    <x v="1"/>
    <x v="4"/>
    <x v="0"/>
    <m/>
  </r>
  <r>
    <n v="11999"/>
    <x v="0"/>
    <x v="0"/>
    <x v="0"/>
    <x v="1"/>
    <x v="7"/>
    <x v="30"/>
    <x v="0"/>
    <x v="1"/>
    <s v="Tesseramento"/>
    <x v="1"/>
    <x v="4"/>
    <x v="0"/>
    <m/>
  </r>
  <r>
    <n v="12001"/>
    <x v="0"/>
    <x v="0"/>
    <x v="0"/>
    <x v="0"/>
    <x v="7"/>
    <x v="30"/>
    <x v="0"/>
    <x v="1"/>
    <s v="Tesseramento"/>
    <x v="1"/>
    <x v="0"/>
    <x v="0"/>
    <m/>
  </r>
  <r>
    <n v="12000"/>
    <x v="0"/>
    <x v="0"/>
    <x v="0"/>
    <x v="0"/>
    <x v="7"/>
    <x v="30"/>
    <x v="0"/>
    <x v="0"/>
    <s v="Tesseramento"/>
    <x v="1"/>
    <x v="4"/>
    <x v="0"/>
    <m/>
  </r>
  <r>
    <n v="225272"/>
    <x v="0"/>
    <x v="0"/>
    <x v="0"/>
    <x v="1"/>
    <x v="7"/>
    <x v="30"/>
    <x v="0"/>
    <x v="0"/>
    <s v="Tesseramento"/>
    <x v="1"/>
    <x v="0"/>
    <x v="0"/>
    <m/>
  </r>
  <r>
    <n v="113563"/>
    <x v="0"/>
    <x v="0"/>
    <x v="0"/>
    <x v="0"/>
    <x v="7"/>
    <x v="30"/>
    <x v="0"/>
    <x v="0"/>
    <s v="Tesseramento"/>
    <x v="1"/>
    <x v="0"/>
    <x v="0"/>
    <m/>
  </r>
  <r>
    <n v="26824"/>
    <x v="0"/>
    <x v="1"/>
    <x v="0"/>
    <x v="4"/>
    <x v="2"/>
    <x v="36"/>
    <x v="0"/>
    <x v="1"/>
    <s v="Tesseramento"/>
    <x v="1"/>
    <x v="0"/>
    <x v="0"/>
    <m/>
  </r>
  <r>
    <n v="182057"/>
    <x v="0"/>
    <x v="0"/>
    <x v="0"/>
    <x v="0"/>
    <x v="7"/>
    <x v="30"/>
    <x v="0"/>
    <x v="1"/>
    <s v="Tesseramento"/>
    <x v="1"/>
    <x v="0"/>
    <x v="0"/>
    <m/>
  </r>
  <r>
    <n v="12004"/>
    <x v="0"/>
    <x v="0"/>
    <x v="0"/>
    <x v="0"/>
    <x v="7"/>
    <x v="30"/>
    <x v="0"/>
    <x v="1"/>
    <s v="Tesseramento"/>
    <x v="1"/>
    <x v="4"/>
    <x v="0"/>
    <m/>
  </r>
  <r>
    <n v="37658"/>
    <x v="0"/>
    <x v="0"/>
    <x v="0"/>
    <x v="0"/>
    <x v="7"/>
    <x v="30"/>
    <x v="0"/>
    <x v="0"/>
    <s v="Tesseramento"/>
    <x v="1"/>
    <x v="3"/>
    <x v="0"/>
    <m/>
  </r>
  <r>
    <n v="12014"/>
    <x v="0"/>
    <x v="0"/>
    <x v="0"/>
    <x v="0"/>
    <x v="7"/>
    <x v="30"/>
    <x v="0"/>
    <x v="0"/>
    <s v="Tesseramento"/>
    <x v="1"/>
    <x v="0"/>
    <x v="0"/>
    <m/>
  </r>
  <r>
    <n v="130523"/>
    <x v="0"/>
    <x v="0"/>
    <x v="0"/>
    <x v="0"/>
    <x v="7"/>
    <x v="30"/>
    <x v="0"/>
    <x v="0"/>
    <s v="Tesseramento"/>
    <x v="1"/>
    <x v="4"/>
    <x v="0"/>
    <m/>
  </r>
  <r>
    <n v="124452"/>
    <x v="0"/>
    <x v="0"/>
    <x v="0"/>
    <x v="0"/>
    <x v="7"/>
    <x v="30"/>
    <x v="0"/>
    <x v="0"/>
    <s v="Tesseramento"/>
    <x v="1"/>
    <x v="0"/>
    <x v="0"/>
    <m/>
  </r>
  <r>
    <n v="4762"/>
    <x v="0"/>
    <x v="0"/>
    <x v="0"/>
    <x v="0"/>
    <x v="7"/>
    <x v="30"/>
    <x v="0"/>
    <x v="0"/>
    <s v="Tesseramento"/>
    <x v="1"/>
    <x v="0"/>
    <x v="0"/>
    <m/>
  </r>
  <r>
    <n v="12022"/>
    <x v="0"/>
    <x v="0"/>
    <x v="0"/>
    <x v="0"/>
    <x v="7"/>
    <x v="30"/>
    <x v="0"/>
    <x v="0"/>
    <s v="Tesseramento"/>
    <x v="1"/>
    <x v="4"/>
    <x v="0"/>
    <m/>
  </r>
  <r>
    <n v="12024"/>
    <x v="0"/>
    <x v="0"/>
    <x v="0"/>
    <x v="0"/>
    <x v="7"/>
    <x v="30"/>
    <x v="0"/>
    <x v="1"/>
    <s v="Tesseramento"/>
    <x v="1"/>
    <x v="4"/>
    <x v="0"/>
    <m/>
  </r>
  <r>
    <n v="2933"/>
    <x v="0"/>
    <x v="0"/>
    <x v="0"/>
    <x v="0"/>
    <x v="7"/>
    <x v="30"/>
    <x v="0"/>
    <x v="0"/>
    <s v="Tesseramento"/>
    <x v="1"/>
    <x v="0"/>
    <x v="0"/>
    <m/>
  </r>
  <r>
    <n v="12029"/>
    <x v="0"/>
    <x v="0"/>
    <x v="0"/>
    <x v="0"/>
    <x v="7"/>
    <x v="30"/>
    <x v="0"/>
    <x v="0"/>
    <s v="Tesseramento"/>
    <x v="1"/>
    <x v="4"/>
    <x v="0"/>
    <m/>
  </r>
  <r>
    <n v="12026"/>
    <x v="0"/>
    <x v="0"/>
    <x v="0"/>
    <x v="0"/>
    <x v="7"/>
    <x v="30"/>
    <x v="0"/>
    <x v="0"/>
    <s v="Tesseramento"/>
    <x v="1"/>
    <x v="0"/>
    <x v="0"/>
    <m/>
  </r>
  <r>
    <n v="12027"/>
    <x v="0"/>
    <x v="0"/>
    <x v="0"/>
    <x v="0"/>
    <x v="7"/>
    <x v="30"/>
    <x v="0"/>
    <x v="1"/>
    <s v="Tesseramento"/>
    <x v="1"/>
    <x v="4"/>
    <x v="0"/>
    <m/>
  </r>
  <r>
    <n v="168189"/>
    <x v="0"/>
    <x v="0"/>
    <x v="0"/>
    <x v="0"/>
    <x v="7"/>
    <x v="30"/>
    <x v="0"/>
    <x v="1"/>
    <s v="Tesseramento"/>
    <x v="1"/>
    <x v="0"/>
    <x v="0"/>
    <m/>
  </r>
  <r>
    <n v="12030"/>
    <x v="0"/>
    <x v="0"/>
    <x v="0"/>
    <x v="0"/>
    <x v="7"/>
    <x v="30"/>
    <x v="0"/>
    <x v="0"/>
    <s v="Tesseramento"/>
    <x v="1"/>
    <x v="4"/>
    <x v="0"/>
    <m/>
  </r>
  <r>
    <n v="46450"/>
    <x v="0"/>
    <x v="0"/>
    <x v="0"/>
    <x v="0"/>
    <x v="7"/>
    <x v="30"/>
    <x v="0"/>
    <x v="1"/>
    <s v="Tesseramento"/>
    <x v="1"/>
    <x v="3"/>
    <x v="0"/>
    <m/>
  </r>
  <r>
    <n v="12036"/>
    <x v="0"/>
    <x v="0"/>
    <x v="0"/>
    <x v="1"/>
    <x v="7"/>
    <x v="30"/>
    <x v="0"/>
    <x v="0"/>
    <s v="Tesseramento"/>
    <x v="1"/>
    <x v="0"/>
    <x v="0"/>
    <m/>
  </r>
  <r>
    <n v="97359"/>
    <x v="0"/>
    <x v="0"/>
    <x v="0"/>
    <x v="2"/>
    <x v="7"/>
    <x v="30"/>
    <x v="0"/>
    <x v="0"/>
    <s v="Tesseramento"/>
    <x v="1"/>
    <x v="4"/>
    <x v="0"/>
    <m/>
  </r>
  <r>
    <n v="217588"/>
    <x v="0"/>
    <x v="1"/>
    <x v="0"/>
    <x v="0"/>
    <x v="7"/>
    <x v="69"/>
    <x v="0"/>
    <x v="1"/>
    <s v="Tesseramento"/>
    <x v="1"/>
    <x v="3"/>
    <x v="0"/>
    <m/>
  </r>
  <r>
    <n v="217586"/>
    <x v="0"/>
    <x v="1"/>
    <x v="0"/>
    <x v="0"/>
    <x v="7"/>
    <x v="69"/>
    <x v="0"/>
    <x v="0"/>
    <s v="Tesseramento"/>
    <x v="1"/>
    <x v="3"/>
    <x v="0"/>
    <m/>
  </r>
  <r>
    <n v="227849"/>
    <x v="1"/>
    <x v="1"/>
    <x v="0"/>
    <x v="2"/>
    <x v="2"/>
    <x v="36"/>
    <x v="0"/>
    <x v="1"/>
    <s v="Tesseramento"/>
    <x v="1"/>
    <x v="5"/>
    <x v="0"/>
    <m/>
  </r>
  <r>
    <n v="227909"/>
    <x v="0"/>
    <x v="0"/>
    <x v="0"/>
    <x v="1"/>
    <x v="2"/>
    <x v="346"/>
    <x v="0"/>
    <x v="0"/>
    <s v="Tesseramento"/>
    <x v="0"/>
    <x v="0"/>
    <x v="0"/>
    <m/>
  </r>
  <r>
    <n v="233056"/>
    <x v="1"/>
    <x v="1"/>
    <x v="0"/>
    <x v="3"/>
    <x v="7"/>
    <x v="135"/>
    <x v="0"/>
    <x v="0"/>
    <s v="Tesseramento"/>
    <x v="1"/>
    <x v="5"/>
    <x v="0"/>
    <m/>
  </r>
  <r>
    <n v="233057"/>
    <x v="1"/>
    <x v="1"/>
    <x v="0"/>
    <x v="3"/>
    <x v="7"/>
    <x v="135"/>
    <x v="0"/>
    <x v="1"/>
    <s v="Tesseramento"/>
    <x v="1"/>
    <x v="7"/>
    <x v="0"/>
    <m/>
  </r>
  <r>
    <n v="234999"/>
    <x v="0"/>
    <x v="0"/>
    <x v="1"/>
    <x v="0"/>
    <x v="2"/>
    <x v="326"/>
    <x v="0"/>
    <x v="0"/>
    <s v="Tesseramento"/>
    <x v="1"/>
    <x v="1"/>
    <x v="0"/>
    <m/>
  </r>
  <r>
    <n v="137806"/>
    <x v="0"/>
    <x v="0"/>
    <x v="0"/>
    <x v="0"/>
    <x v="1"/>
    <x v="340"/>
    <x v="0"/>
    <x v="0"/>
    <s v="Tesseramento"/>
    <x v="1"/>
    <x v="1"/>
    <x v="0"/>
    <m/>
  </r>
  <r>
    <n v="25222"/>
    <x v="0"/>
    <x v="0"/>
    <x v="0"/>
    <x v="0"/>
    <x v="7"/>
    <x v="30"/>
    <x v="0"/>
    <x v="1"/>
    <s v="Tesseramento"/>
    <x v="1"/>
    <x v="4"/>
    <x v="0"/>
    <m/>
  </r>
  <r>
    <n v="72974"/>
    <x v="0"/>
    <x v="0"/>
    <x v="0"/>
    <x v="0"/>
    <x v="7"/>
    <x v="30"/>
    <x v="0"/>
    <x v="1"/>
    <s v="Tesseramento"/>
    <x v="1"/>
    <x v="4"/>
    <x v="0"/>
    <m/>
  </r>
  <r>
    <n v="2935"/>
    <x v="0"/>
    <x v="0"/>
    <x v="0"/>
    <x v="0"/>
    <x v="7"/>
    <x v="30"/>
    <x v="0"/>
    <x v="0"/>
    <s v="Tesseramento"/>
    <x v="1"/>
    <x v="4"/>
    <x v="0"/>
    <m/>
  </r>
  <r>
    <n v="29721"/>
    <x v="0"/>
    <x v="0"/>
    <x v="0"/>
    <x v="0"/>
    <x v="7"/>
    <x v="30"/>
    <x v="0"/>
    <x v="0"/>
    <s v="Tesseramento"/>
    <x v="1"/>
    <x v="4"/>
    <x v="0"/>
    <m/>
  </r>
  <r>
    <n v="220387"/>
    <x v="0"/>
    <x v="0"/>
    <x v="0"/>
    <x v="1"/>
    <x v="1"/>
    <x v="340"/>
    <x v="0"/>
    <x v="1"/>
    <s v="Tesseramento"/>
    <x v="1"/>
    <x v="0"/>
    <x v="0"/>
    <m/>
  </r>
  <r>
    <n v="12038"/>
    <x v="0"/>
    <x v="0"/>
    <x v="0"/>
    <x v="0"/>
    <x v="7"/>
    <x v="30"/>
    <x v="0"/>
    <x v="1"/>
    <s v="Tesseramento"/>
    <x v="1"/>
    <x v="4"/>
    <x v="0"/>
    <m/>
  </r>
  <r>
    <n v="12039"/>
    <x v="0"/>
    <x v="0"/>
    <x v="0"/>
    <x v="0"/>
    <x v="7"/>
    <x v="30"/>
    <x v="0"/>
    <x v="0"/>
    <s v="Tesseramento"/>
    <x v="1"/>
    <x v="4"/>
    <x v="0"/>
    <m/>
  </r>
  <r>
    <n v="2937"/>
    <x v="0"/>
    <x v="0"/>
    <x v="0"/>
    <x v="0"/>
    <x v="7"/>
    <x v="30"/>
    <x v="0"/>
    <x v="0"/>
    <s v="Tesseramento"/>
    <x v="1"/>
    <x v="0"/>
    <x v="0"/>
    <m/>
  </r>
  <r>
    <n v="12041"/>
    <x v="0"/>
    <x v="0"/>
    <x v="0"/>
    <x v="0"/>
    <x v="7"/>
    <x v="30"/>
    <x v="0"/>
    <x v="0"/>
    <s v="Tesseramento"/>
    <x v="1"/>
    <x v="4"/>
    <x v="0"/>
    <m/>
  </r>
  <r>
    <n v="153506"/>
    <x v="0"/>
    <x v="0"/>
    <x v="0"/>
    <x v="0"/>
    <x v="7"/>
    <x v="30"/>
    <x v="0"/>
    <x v="0"/>
    <s v="Tesseramento"/>
    <x v="1"/>
    <x v="3"/>
    <x v="0"/>
    <m/>
  </r>
  <r>
    <n v="112325"/>
    <x v="0"/>
    <x v="0"/>
    <x v="0"/>
    <x v="0"/>
    <x v="1"/>
    <x v="340"/>
    <x v="0"/>
    <x v="0"/>
    <s v="Tesseramento"/>
    <x v="1"/>
    <x v="0"/>
    <x v="0"/>
    <m/>
  </r>
  <r>
    <n v="12044"/>
    <x v="0"/>
    <x v="0"/>
    <x v="0"/>
    <x v="0"/>
    <x v="7"/>
    <x v="30"/>
    <x v="0"/>
    <x v="1"/>
    <s v="Tesseramento"/>
    <x v="1"/>
    <x v="3"/>
    <x v="0"/>
    <m/>
  </r>
  <r>
    <n v="31432"/>
    <x v="0"/>
    <x v="0"/>
    <x v="0"/>
    <x v="0"/>
    <x v="7"/>
    <x v="30"/>
    <x v="0"/>
    <x v="1"/>
    <s v="Tesseramento"/>
    <x v="1"/>
    <x v="3"/>
    <x v="0"/>
    <m/>
  </r>
  <r>
    <n v="102129"/>
    <x v="0"/>
    <x v="0"/>
    <x v="0"/>
    <x v="0"/>
    <x v="7"/>
    <x v="30"/>
    <x v="0"/>
    <x v="0"/>
    <s v="Tesseramento"/>
    <x v="1"/>
    <x v="1"/>
    <x v="0"/>
    <m/>
  </r>
  <r>
    <n v="31433"/>
    <x v="0"/>
    <x v="0"/>
    <x v="0"/>
    <x v="0"/>
    <x v="7"/>
    <x v="30"/>
    <x v="0"/>
    <x v="0"/>
    <s v="Tesseramento"/>
    <x v="1"/>
    <x v="3"/>
    <x v="0"/>
    <m/>
  </r>
  <r>
    <n v="71654"/>
    <x v="0"/>
    <x v="0"/>
    <x v="0"/>
    <x v="0"/>
    <x v="7"/>
    <x v="30"/>
    <x v="0"/>
    <x v="0"/>
    <s v="Tesseramento"/>
    <x v="1"/>
    <x v="3"/>
    <x v="0"/>
    <m/>
  </r>
  <r>
    <n v="208683"/>
    <x v="0"/>
    <x v="0"/>
    <x v="0"/>
    <x v="1"/>
    <x v="1"/>
    <x v="340"/>
    <x v="0"/>
    <x v="0"/>
    <s v="Tesseramento"/>
    <x v="1"/>
    <x v="0"/>
    <x v="0"/>
    <m/>
  </r>
  <r>
    <n v="4767"/>
    <x v="0"/>
    <x v="0"/>
    <x v="0"/>
    <x v="0"/>
    <x v="7"/>
    <x v="30"/>
    <x v="0"/>
    <x v="0"/>
    <s v="Tesseramento"/>
    <x v="1"/>
    <x v="3"/>
    <x v="0"/>
    <m/>
  </r>
  <r>
    <n v="12060"/>
    <x v="0"/>
    <x v="0"/>
    <x v="0"/>
    <x v="0"/>
    <x v="7"/>
    <x v="30"/>
    <x v="0"/>
    <x v="0"/>
    <s v="Tesseramento"/>
    <x v="1"/>
    <x v="4"/>
    <x v="0"/>
    <m/>
  </r>
  <r>
    <n v="12059"/>
    <x v="0"/>
    <x v="0"/>
    <x v="0"/>
    <x v="0"/>
    <x v="7"/>
    <x v="30"/>
    <x v="0"/>
    <x v="0"/>
    <s v="Tesseramento"/>
    <x v="1"/>
    <x v="3"/>
    <x v="0"/>
    <m/>
  </r>
  <r>
    <n v="4768"/>
    <x v="0"/>
    <x v="0"/>
    <x v="0"/>
    <x v="0"/>
    <x v="7"/>
    <x v="30"/>
    <x v="0"/>
    <x v="1"/>
    <s v="Tesseramento"/>
    <x v="1"/>
    <x v="3"/>
    <x v="0"/>
    <m/>
  </r>
  <r>
    <n v="82546"/>
    <x v="0"/>
    <x v="0"/>
    <x v="0"/>
    <x v="0"/>
    <x v="7"/>
    <x v="30"/>
    <x v="0"/>
    <x v="0"/>
    <s v="Tesseramento"/>
    <x v="1"/>
    <x v="0"/>
    <x v="0"/>
    <m/>
  </r>
  <r>
    <n v="166034"/>
    <x v="0"/>
    <x v="0"/>
    <x v="0"/>
    <x v="1"/>
    <x v="7"/>
    <x v="137"/>
    <x v="0"/>
    <x v="1"/>
    <s v="Tesseramento"/>
    <x v="3"/>
    <x v="4"/>
    <x v="0"/>
    <m/>
  </r>
  <r>
    <n v="227113"/>
    <x v="0"/>
    <x v="0"/>
    <x v="0"/>
    <x v="1"/>
    <x v="1"/>
    <x v="340"/>
    <x v="0"/>
    <x v="1"/>
    <s v="Tesseramento"/>
    <x v="1"/>
    <x v="0"/>
    <x v="0"/>
    <m/>
  </r>
  <r>
    <n v="4778"/>
    <x v="0"/>
    <x v="0"/>
    <x v="0"/>
    <x v="0"/>
    <x v="7"/>
    <x v="30"/>
    <x v="0"/>
    <x v="1"/>
    <s v="Tesseramento"/>
    <x v="1"/>
    <x v="0"/>
    <x v="0"/>
    <m/>
  </r>
  <r>
    <n v="215961"/>
    <x v="0"/>
    <x v="0"/>
    <x v="0"/>
    <x v="0"/>
    <x v="1"/>
    <x v="340"/>
    <x v="0"/>
    <x v="1"/>
    <s v="Tesseramento"/>
    <x v="1"/>
    <x v="4"/>
    <x v="0"/>
    <m/>
  </r>
  <r>
    <n v="12062"/>
    <x v="0"/>
    <x v="0"/>
    <x v="0"/>
    <x v="1"/>
    <x v="7"/>
    <x v="30"/>
    <x v="0"/>
    <x v="1"/>
    <s v="Tesseramento"/>
    <x v="1"/>
    <x v="4"/>
    <x v="0"/>
    <m/>
  </r>
  <r>
    <n v="12070"/>
    <x v="0"/>
    <x v="0"/>
    <x v="0"/>
    <x v="0"/>
    <x v="7"/>
    <x v="30"/>
    <x v="0"/>
    <x v="1"/>
    <s v="Tesseramento"/>
    <x v="1"/>
    <x v="4"/>
    <x v="0"/>
    <m/>
  </r>
  <r>
    <n v="12068"/>
    <x v="0"/>
    <x v="0"/>
    <x v="0"/>
    <x v="0"/>
    <x v="7"/>
    <x v="30"/>
    <x v="0"/>
    <x v="0"/>
    <s v="Tesseramento"/>
    <x v="1"/>
    <x v="4"/>
    <x v="0"/>
    <m/>
  </r>
  <r>
    <n v="105446"/>
    <x v="0"/>
    <x v="0"/>
    <x v="0"/>
    <x v="0"/>
    <x v="1"/>
    <x v="340"/>
    <x v="0"/>
    <x v="0"/>
    <s v="Tesseramento"/>
    <x v="1"/>
    <x v="4"/>
    <x v="0"/>
    <m/>
  </r>
  <r>
    <n v="12073"/>
    <x v="0"/>
    <x v="0"/>
    <x v="0"/>
    <x v="0"/>
    <x v="7"/>
    <x v="30"/>
    <x v="0"/>
    <x v="0"/>
    <s v="Tesseramento"/>
    <x v="1"/>
    <x v="0"/>
    <x v="0"/>
    <m/>
  </r>
  <r>
    <n v="147572"/>
    <x v="0"/>
    <x v="0"/>
    <x v="0"/>
    <x v="0"/>
    <x v="7"/>
    <x v="30"/>
    <x v="0"/>
    <x v="0"/>
    <s v="Tesseramento"/>
    <x v="1"/>
    <x v="3"/>
    <x v="0"/>
    <m/>
  </r>
  <r>
    <n v="78572"/>
    <x v="0"/>
    <x v="0"/>
    <x v="0"/>
    <x v="0"/>
    <x v="7"/>
    <x v="30"/>
    <x v="0"/>
    <x v="1"/>
    <s v="Tesseramento"/>
    <x v="1"/>
    <x v="4"/>
    <x v="0"/>
    <m/>
  </r>
  <r>
    <n v="120930"/>
    <x v="0"/>
    <x v="0"/>
    <x v="0"/>
    <x v="0"/>
    <x v="7"/>
    <x v="30"/>
    <x v="0"/>
    <x v="0"/>
    <s v="Tesseramento"/>
    <x v="1"/>
    <x v="4"/>
    <x v="0"/>
    <m/>
  </r>
  <r>
    <n v="92683"/>
    <x v="0"/>
    <x v="0"/>
    <x v="0"/>
    <x v="0"/>
    <x v="1"/>
    <x v="340"/>
    <x v="0"/>
    <x v="1"/>
    <s v="Tesseramento"/>
    <x v="1"/>
    <x v="0"/>
    <x v="0"/>
    <m/>
  </r>
  <r>
    <n v="73985"/>
    <x v="0"/>
    <x v="0"/>
    <x v="0"/>
    <x v="0"/>
    <x v="1"/>
    <x v="340"/>
    <x v="0"/>
    <x v="0"/>
    <s v="Tesseramento"/>
    <x v="1"/>
    <x v="0"/>
    <x v="0"/>
    <m/>
  </r>
  <r>
    <n v="12089"/>
    <x v="0"/>
    <x v="0"/>
    <x v="0"/>
    <x v="0"/>
    <x v="7"/>
    <x v="30"/>
    <x v="0"/>
    <x v="0"/>
    <s v="Tesseramento"/>
    <x v="1"/>
    <x v="0"/>
    <x v="0"/>
    <m/>
  </r>
  <r>
    <n v="124549"/>
    <x v="0"/>
    <x v="0"/>
    <x v="0"/>
    <x v="2"/>
    <x v="7"/>
    <x v="30"/>
    <x v="0"/>
    <x v="1"/>
    <s v="Tesseramento"/>
    <x v="1"/>
    <x v="1"/>
    <x v="0"/>
    <m/>
  </r>
  <r>
    <n v="217636"/>
    <x v="0"/>
    <x v="0"/>
    <x v="0"/>
    <x v="1"/>
    <x v="7"/>
    <x v="30"/>
    <x v="0"/>
    <x v="1"/>
    <s v="Tesseramento"/>
    <x v="1"/>
    <x v="0"/>
    <x v="0"/>
    <m/>
  </r>
  <r>
    <n v="81745"/>
    <x v="0"/>
    <x v="0"/>
    <x v="0"/>
    <x v="1"/>
    <x v="7"/>
    <x v="30"/>
    <x v="0"/>
    <x v="0"/>
    <s v="Tesseramento"/>
    <x v="1"/>
    <x v="0"/>
    <x v="0"/>
    <m/>
  </r>
  <r>
    <n v="16835"/>
    <x v="0"/>
    <x v="0"/>
    <x v="0"/>
    <x v="0"/>
    <x v="7"/>
    <x v="30"/>
    <x v="0"/>
    <x v="0"/>
    <s v="Tesseramento"/>
    <x v="1"/>
    <x v="4"/>
    <x v="0"/>
    <m/>
  </r>
  <r>
    <n v="96613"/>
    <x v="0"/>
    <x v="0"/>
    <x v="0"/>
    <x v="0"/>
    <x v="7"/>
    <x v="30"/>
    <x v="0"/>
    <x v="0"/>
    <s v="Tesseramento"/>
    <x v="1"/>
    <x v="0"/>
    <x v="0"/>
    <m/>
  </r>
  <r>
    <n v="114899"/>
    <x v="0"/>
    <x v="0"/>
    <x v="0"/>
    <x v="0"/>
    <x v="7"/>
    <x v="30"/>
    <x v="0"/>
    <x v="0"/>
    <s v="Tesseramento"/>
    <x v="1"/>
    <x v="3"/>
    <x v="0"/>
    <m/>
  </r>
  <r>
    <n v="12096"/>
    <x v="0"/>
    <x v="0"/>
    <x v="0"/>
    <x v="0"/>
    <x v="7"/>
    <x v="30"/>
    <x v="0"/>
    <x v="1"/>
    <s v="Tesseramento"/>
    <x v="1"/>
    <x v="4"/>
    <x v="0"/>
    <m/>
  </r>
  <r>
    <n v="12100"/>
    <x v="0"/>
    <x v="0"/>
    <x v="0"/>
    <x v="0"/>
    <x v="7"/>
    <x v="30"/>
    <x v="0"/>
    <x v="1"/>
    <s v="Tesseramento"/>
    <x v="1"/>
    <x v="3"/>
    <x v="0"/>
    <m/>
  </r>
  <r>
    <n v="14423"/>
    <x v="0"/>
    <x v="0"/>
    <x v="0"/>
    <x v="0"/>
    <x v="7"/>
    <x v="30"/>
    <x v="0"/>
    <x v="0"/>
    <s v="Tesseramento"/>
    <x v="1"/>
    <x v="1"/>
    <x v="0"/>
    <m/>
  </r>
  <r>
    <n v="179410"/>
    <x v="0"/>
    <x v="0"/>
    <x v="0"/>
    <x v="0"/>
    <x v="7"/>
    <x v="137"/>
    <x v="0"/>
    <x v="0"/>
    <s v="Tesseramento"/>
    <x v="3"/>
    <x v="0"/>
    <x v="0"/>
    <m/>
  </r>
  <r>
    <n v="82578"/>
    <x v="0"/>
    <x v="0"/>
    <x v="0"/>
    <x v="1"/>
    <x v="7"/>
    <x v="137"/>
    <x v="0"/>
    <x v="0"/>
    <s v="Tesseramento"/>
    <x v="3"/>
    <x v="0"/>
    <x v="0"/>
    <m/>
  </r>
  <r>
    <n v="146814"/>
    <x v="0"/>
    <x v="0"/>
    <x v="0"/>
    <x v="0"/>
    <x v="7"/>
    <x v="137"/>
    <x v="0"/>
    <x v="0"/>
    <s v="Tesseramento"/>
    <x v="3"/>
    <x v="0"/>
    <x v="0"/>
    <m/>
  </r>
  <r>
    <n v="234983"/>
    <x v="0"/>
    <x v="0"/>
    <x v="1"/>
    <x v="0"/>
    <x v="4"/>
    <x v="40"/>
    <x v="0"/>
    <x v="0"/>
    <s v="Tesseramento"/>
    <x v="1"/>
    <x v="4"/>
    <x v="0"/>
    <m/>
  </r>
  <r>
    <n v="196584"/>
    <x v="0"/>
    <x v="0"/>
    <x v="0"/>
    <x v="0"/>
    <x v="4"/>
    <x v="40"/>
    <x v="0"/>
    <x v="0"/>
    <s v="Tesseramento"/>
    <x v="1"/>
    <x v="3"/>
    <x v="0"/>
    <m/>
  </r>
  <r>
    <n v="105709"/>
    <x v="0"/>
    <x v="0"/>
    <x v="0"/>
    <x v="0"/>
    <x v="7"/>
    <x v="137"/>
    <x v="0"/>
    <x v="1"/>
    <s v="Tesseramento"/>
    <x v="3"/>
    <x v="0"/>
    <x v="0"/>
    <m/>
  </r>
  <r>
    <n v="185889"/>
    <x v="0"/>
    <x v="0"/>
    <x v="0"/>
    <x v="0"/>
    <x v="7"/>
    <x v="137"/>
    <x v="0"/>
    <x v="0"/>
    <s v="Tesseramento"/>
    <x v="3"/>
    <x v="0"/>
    <x v="0"/>
    <m/>
  </r>
  <r>
    <n v="22078"/>
    <x v="0"/>
    <x v="0"/>
    <x v="0"/>
    <x v="0"/>
    <x v="13"/>
    <x v="177"/>
    <x v="0"/>
    <x v="0"/>
    <s v="Tesseramento"/>
    <x v="1"/>
    <x v="0"/>
    <x v="0"/>
    <m/>
  </r>
  <r>
    <n v="189178"/>
    <x v="0"/>
    <x v="0"/>
    <x v="0"/>
    <x v="0"/>
    <x v="2"/>
    <x v="2"/>
    <x v="0"/>
    <x v="0"/>
    <s v="Tesseramento"/>
    <x v="1"/>
    <x v="3"/>
    <x v="0"/>
    <m/>
  </r>
  <r>
    <n v="189176"/>
    <x v="0"/>
    <x v="0"/>
    <x v="0"/>
    <x v="0"/>
    <x v="2"/>
    <x v="2"/>
    <x v="0"/>
    <x v="1"/>
    <s v="Tesseramento"/>
    <x v="1"/>
    <x v="3"/>
    <x v="0"/>
    <m/>
  </r>
  <r>
    <n v="181517"/>
    <x v="0"/>
    <x v="0"/>
    <x v="2"/>
    <x v="2"/>
    <x v="4"/>
    <x v="40"/>
    <x v="0"/>
    <x v="0"/>
    <s v="Tesseramento"/>
    <x v="1"/>
    <x v="4"/>
    <x v="0"/>
    <m/>
  </r>
  <r>
    <n v="147248"/>
    <x v="0"/>
    <x v="0"/>
    <x v="2"/>
    <x v="0"/>
    <x v="4"/>
    <x v="40"/>
    <x v="0"/>
    <x v="0"/>
    <s v="Tesseramento"/>
    <x v="1"/>
    <x v="1"/>
    <x v="0"/>
    <m/>
  </r>
  <r>
    <n v="140745"/>
    <x v="0"/>
    <x v="0"/>
    <x v="0"/>
    <x v="0"/>
    <x v="4"/>
    <x v="40"/>
    <x v="0"/>
    <x v="0"/>
    <s v="Tesseramento"/>
    <x v="1"/>
    <x v="4"/>
    <x v="0"/>
    <m/>
  </r>
  <r>
    <n v="205333"/>
    <x v="0"/>
    <x v="0"/>
    <x v="0"/>
    <x v="0"/>
    <x v="4"/>
    <x v="40"/>
    <x v="0"/>
    <x v="0"/>
    <s v="Tesseramento"/>
    <x v="1"/>
    <x v="0"/>
    <x v="0"/>
    <m/>
  </r>
  <r>
    <n v="102682"/>
    <x v="0"/>
    <x v="0"/>
    <x v="0"/>
    <x v="0"/>
    <x v="4"/>
    <x v="40"/>
    <x v="0"/>
    <x v="0"/>
    <s v="Tesseramento"/>
    <x v="1"/>
    <x v="3"/>
    <x v="0"/>
    <m/>
  </r>
  <r>
    <n v="91690"/>
    <x v="0"/>
    <x v="0"/>
    <x v="0"/>
    <x v="0"/>
    <x v="4"/>
    <x v="40"/>
    <x v="0"/>
    <x v="0"/>
    <s v="Tesseramento"/>
    <x v="1"/>
    <x v="4"/>
    <x v="0"/>
    <m/>
  </r>
  <r>
    <n v="194726"/>
    <x v="0"/>
    <x v="0"/>
    <x v="0"/>
    <x v="0"/>
    <x v="7"/>
    <x v="33"/>
    <x v="0"/>
    <x v="0"/>
    <s v="Tesseramento"/>
    <x v="1"/>
    <x v="3"/>
    <x v="0"/>
    <m/>
  </r>
  <r>
    <n v="208894"/>
    <x v="0"/>
    <x v="0"/>
    <x v="0"/>
    <x v="4"/>
    <x v="7"/>
    <x v="33"/>
    <x v="0"/>
    <x v="0"/>
    <s v="Tesseramento"/>
    <x v="1"/>
    <x v="3"/>
    <x v="0"/>
    <m/>
  </r>
  <r>
    <n v="132349"/>
    <x v="0"/>
    <x v="0"/>
    <x v="0"/>
    <x v="0"/>
    <x v="7"/>
    <x v="272"/>
    <x v="0"/>
    <x v="0"/>
    <s v="Tesseramento"/>
    <x v="0"/>
    <x v="0"/>
    <x v="0"/>
    <m/>
  </r>
  <r>
    <n v="12101"/>
    <x v="0"/>
    <x v="0"/>
    <x v="0"/>
    <x v="0"/>
    <x v="7"/>
    <x v="30"/>
    <x v="0"/>
    <x v="0"/>
    <s v="Tesseramento"/>
    <x v="1"/>
    <x v="0"/>
    <x v="0"/>
    <m/>
  </r>
  <r>
    <n v="12107"/>
    <x v="0"/>
    <x v="0"/>
    <x v="0"/>
    <x v="0"/>
    <x v="7"/>
    <x v="30"/>
    <x v="0"/>
    <x v="0"/>
    <s v="Tesseramento"/>
    <x v="1"/>
    <x v="4"/>
    <x v="0"/>
    <m/>
  </r>
  <r>
    <n v="12106"/>
    <x v="0"/>
    <x v="0"/>
    <x v="0"/>
    <x v="0"/>
    <x v="7"/>
    <x v="30"/>
    <x v="0"/>
    <x v="1"/>
    <s v="Tesseramento"/>
    <x v="1"/>
    <x v="4"/>
    <x v="0"/>
    <m/>
  </r>
  <r>
    <n v="12105"/>
    <x v="0"/>
    <x v="0"/>
    <x v="0"/>
    <x v="0"/>
    <x v="7"/>
    <x v="30"/>
    <x v="0"/>
    <x v="0"/>
    <s v="Tesseramento"/>
    <x v="1"/>
    <x v="0"/>
    <x v="0"/>
    <m/>
  </r>
  <r>
    <n v="9224"/>
    <x v="0"/>
    <x v="0"/>
    <x v="0"/>
    <x v="0"/>
    <x v="7"/>
    <x v="30"/>
    <x v="0"/>
    <x v="0"/>
    <s v="Tesseramento"/>
    <x v="1"/>
    <x v="3"/>
    <x v="0"/>
    <m/>
  </r>
  <r>
    <n v="174313"/>
    <x v="0"/>
    <x v="0"/>
    <x v="0"/>
    <x v="2"/>
    <x v="7"/>
    <x v="30"/>
    <x v="0"/>
    <x v="1"/>
    <s v="Tesseramento"/>
    <x v="1"/>
    <x v="0"/>
    <x v="0"/>
    <m/>
  </r>
  <r>
    <n v="27801"/>
    <x v="0"/>
    <x v="0"/>
    <x v="0"/>
    <x v="0"/>
    <x v="7"/>
    <x v="30"/>
    <x v="0"/>
    <x v="0"/>
    <s v="Tesseramento"/>
    <x v="1"/>
    <x v="3"/>
    <x v="0"/>
    <m/>
  </r>
  <r>
    <n v="119425"/>
    <x v="0"/>
    <x v="0"/>
    <x v="0"/>
    <x v="0"/>
    <x v="7"/>
    <x v="30"/>
    <x v="0"/>
    <x v="0"/>
    <s v="Tesseramento"/>
    <x v="1"/>
    <x v="3"/>
    <x v="0"/>
    <m/>
  </r>
  <r>
    <n v="6126"/>
    <x v="0"/>
    <x v="0"/>
    <x v="0"/>
    <x v="0"/>
    <x v="7"/>
    <x v="30"/>
    <x v="0"/>
    <x v="1"/>
    <s v="Tesseramento"/>
    <x v="1"/>
    <x v="0"/>
    <x v="0"/>
    <m/>
  </r>
  <r>
    <n v="12117"/>
    <x v="0"/>
    <x v="0"/>
    <x v="0"/>
    <x v="0"/>
    <x v="7"/>
    <x v="30"/>
    <x v="0"/>
    <x v="0"/>
    <s v="Tesseramento"/>
    <x v="1"/>
    <x v="0"/>
    <x v="0"/>
    <m/>
  </r>
  <r>
    <n v="171469"/>
    <x v="0"/>
    <x v="0"/>
    <x v="0"/>
    <x v="2"/>
    <x v="7"/>
    <x v="30"/>
    <x v="0"/>
    <x v="0"/>
    <s v="Tesseramento"/>
    <x v="1"/>
    <x v="4"/>
    <x v="0"/>
    <m/>
  </r>
  <r>
    <n v="96404"/>
    <x v="0"/>
    <x v="0"/>
    <x v="0"/>
    <x v="1"/>
    <x v="7"/>
    <x v="30"/>
    <x v="0"/>
    <x v="1"/>
    <s v="Tesseramento"/>
    <x v="1"/>
    <x v="3"/>
    <x v="0"/>
    <m/>
  </r>
  <r>
    <n v="29822"/>
    <x v="0"/>
    <x v="0"/>
    <x v="0"/>
    <x v="0"/>
    <x v="7"/>
    <x v="30"/>
    <x v="0"/>
    <x v="0"/>
    <s v="Tesseramento"/>
    <x v="1"/>
    <x v="4"/>
    <x v="0"/>
    <m/>
  </r>
  <r>
    <n v="30446"/>
    <x v="0"/>
    <x v="0"/>
    <x v="0"/>
    <x v="0"/>
    <x v="7"/>
    <x v="30"/>
    <x v="0"/>
    <x v="1"/>
    <s v="Tesseramento"/>
    <x v="1"/>
    <x v="3"/>
    <x v="0"/>
    <m/>
  </r>
  <r>
    <n v="12124"/>
    <x v="0"/>
    <x v="0"/>
    <x v="0"/>
    <x v="0"/>
    <x v="7"/>
    <x v="30"/>
    <x v="0"/>
    <x v="0"/>
    <s v="Tesseramento"/>
    <x v="1"/>
    <x v="4"/>
    <x v="0"/>
    <m/>
  </r>
  <r>
    <n v="194880"/>
    <x v="0"/>
    <x v="0"/>
    <x v="0"/>
    <x v="0"/>
    <x v="7"/>
    <x v="30"/>
    <x v="0"/>
    <x v="0"/>
    <s v="Tesseramento"/>
    <x v="1"/>
    <x v="0"/>
    <x v="0"/>
    <m/>
  </r>
  <r>
    <n v="56559"/>
    <x v="0"/>
    <x v="0"/>
    <x v="0"/>
    <x v="0"/>
    <x v="7"/>
    <x v="30"/>
    <x v="0"/>
    <x v="1"/>
    <s v="Tesseramento"/>
    <x v="1"/>
    <x v="3"/>
    <x v="0"/>
    <m/>
  </r>
  <r>
    <n v="54360"/>
    <x v="0"/>
    <x v="0"/>
    <x v="0"/>
    <x v="0"/>
    <x v="7"/>
    <x v="30"/>
    <x v="0"/>
    <x v="1"/>
    <s v="Tesseramento"/>
    <x v="1"/>
    <x v="4"/>
    <x v="0"/>
    <m/>
  </r>
  <r>
    <n v="18158"/>
    <x v="0"/>
    <x v="0"/>
    <x v="0"/>
    <x v="0"/>
    <x v="7"/>
    <x v="30"/>
    <x v="0"/>
    <x v="0"/>
    <s v="Tesseramento"/>
    <x v="1"/>
    <x v="4"/>
    <x v="0"/>
    <m/>
  </r>
  <r>
    <n v="147721"/>
    <x v="0"/>
    <x v="0"/>
    <x v="0"/>
    <x v="0"/>
    <x v="7"/>
    <x v="30"/>
    <x v="0"/>
    <x v="1"/>
    <s v="Tesseramento"/>
    <x v="1"/>
    <x v="3"/>
    <x v="0"/>
    <m/>
  </r>
  <r>
    <n v="196888"/>
    <x v="0"/>
    <x v="0"/>
    <x v="0"/>
    <x v="0"/>
    <x v="7"/>
    <x v="30"/>
    <x v="0"/>
    <x v="0"/>
    <s v="Tesseramento"/>
    <x v="1"/>
    <x v="0"/>
    <x v="0"/>
    <m/>
  </r>
  <r>
    <n v="31699"/>
    <x v="0"/>
    <x v="0"/>
    <x v="0"/>
    <x v="0"/>
    <x v="7"/>
    <x v="30"/>
    <x v="0"/>
    <x v="0"/>
    <s v="Tesseramento"/>
    <x v="1"/>
    <x v="4"/>
    <x v="0"/>
    <m/>
  </r>
  <r>
    <n v="178751"/>
    <x v="0"/>
    <x v="0"/>
    <x v="0"/>
    <x v="0"/>
    <x v="7"/>
    <x v="30"/>
    <x v="0"/>
    <x v="0"/>
    <s v="Tesseramento"/>
    <x v="1"/>
    <x v="3"/>
    <x v="0"/>
    <m/>
  </r>
  <r>
    <n v="12131"/>
    <x v="0"/>
    <x v="0"/>
    <x v="0"/>
    <x v="0"/>
    <x v="7"/>
    <x v="30"/>
    <x v="0"/>
    <x v="0"/>
    <s v="Tesseramento"/>
    <x v="1"/>
    <x v="4"/>
    <x v="0"/>
    <m/>
  </r>
  <r>
    <n v="147573"/>
    <x v="0"/>
    <x v="0"/>
    <x v="0"/>
    <x v="0"/>
    <x v="7"/>
    <x v="30"/>
    <x v="0"/>
    <x v="1"/>
    <s v="Tesseramento"/>
    <x v="1"/>
    <x v="3"/>
    <x v="0"/>
    <m/>
  </r>
  <r>
    <n v="12138"/>
    <x v="0"/>
    <x v="0"/>
    <x v="0"/>
    <x v="0"/>
    <x v="7"/>
    <x v="30"/>
    <x v="0"/>
    <x v="1"/>
    <s v="Tesseramento"/>
    <x v="1"/>
    <x v="4"/>
    <x v="0"/>
    <m/>
  </r>
  <r>
    <n v="12139"/>
    <x v="0"/>
    <x v="0"/>
    <x v="0"/>
    <x v="0"/>
    <x v="7"/>
    <x v="30"/>
    <x v="0"/>
    <x v="0"/>
    <s v="Tesseramento"/>
    <x v="1"/>
    <x v="4"/>
    <x v="0"/>
    <m/>
  </r>
  <r>
    <n v="126254"/>
    <x v="0"/>
    <x v="0"/>
    <x v="0"/>
    <x v="0"/>
    <x v="7"/>
    <x v="30"/>
    <x v="0"/>
    <x v="1"/>
    <s v="Tesseramento"/>
    <x v="1"/>
    <x v="0"/>
    <x v="0"/>
    <m/>
  </r>
  <r>
    <n v="73237"/>
    <x v="0"/>
    <x v="0"/>
    <x v="0"/>
    <x v="0"/>
    <x v="7"/>
    <x v="30"/>
    <x v="0"/>
    <x v="0"/>
    <s v="Tesseramento"/>
    <x v="1"/>
    <x v="1"/>
    <x v="0"/>
    <m/>
  </r>
  <r>
    <n v="88200"/>
    <x v="0"/>
    <x v="0"/>
    <x v="0"/>
    <x v="0"/>
    <x v="7"/>
    <x v="30"/>
    <x v="0"/>
    <x v="1"/>
    <s v="Tesseramento"/>
    <x v="1"/>
    <x v="0"/>
    <x v="0"/>
    <m/>
  </r>
  <r>
    <n v="12150"/>
    <x v="0"/>
    <x v="0"/>
    <x v="0"/>
    <x v="0"/>
    <x v="7"/>
    <x v="30"/>
    <x v="0"/>
    <x v="0"/>
    <s v="Tesseramento"/>
    <x v="1"/>
    <x v="4"/>
    <x v="0"/>
    <m/>
  </r>
  <r>
    <n v="155343"/>
    <x v="0"/>
    <x v="0"/>
    <x v="0"/>
    <x v="0"/>
    <x v="7"/>
    <x v="30"/>
    <x v="0"/>
    <x v="0"/>
    <s v="Tesseramento"/>
    <x v="1"/>
    <x v="4"/>
    <x v="0"/>
    <m/>
  </r>
  <r>
    <n v="155342"/>
    <x v="0"/>
    <x v="0"/>
    <x v="0"/>
    <x v="0"/>
    <x v="7"/>
    <x v="30"/>
    <x v="0"/>
    <x v="0"/>
    <s v="Tesseramento"/>
    <x v="1"/>
    <x v="0"/>
    <x v="0"/>
    <m/>
  </r>
  <r>
    <n v="125175"/>
    <x v="0"/>
    <x v="0"/>
    <x v="0"/>
    <x v="0"/>
    <x v="7"/>
    <x v="30"/>
    <x v="0"/>
    <x v="0"/>
    <s v="Tesseramento"/>
    <x v="1"/>
    <x v="1"/>
    <x v="0"/>
    <m/>
  </r>
  <r>
    <n v="12166"/>
    <x v="0"/>
    <x v="0"/>
    <x v="0"/>
    <x v="0"/>
    <x v="7"/>
    <x v="30"/>
    <x v="0"/>
    <x v="1"/>
    <s v="Tesseramento"/>
    <x v="1"/>
    <x v="4"/>
    <x v="0"/>
    <m/>
  </r>
  <r>
    <n v="224983"/>
    <x v="0"/>
    <x v="0"/>
    <x v="0"/>
    <x v="0"/>
    <x v="7"/>
    <x v="30"/>
    <x v="0"/>
    <x v="1"/>
    <s v="Tesseramento"/>
    <x v="1"/>
    <x v="0"/>
    <x v="0"/>
    <m/>
  </r>
  <r>
    <n v="12167"/>
    <x v="0"/>
    <x v="0"/>
    <x v="0"/>
    <x v="0"/>
    <x v="7"/>
    <x v="30"/>
    <x v="0"/>
    <x v="0"/>
    <s v="Tesseramento"/>
    <x v="1"/>
    <x v="4"/>
    <x v="0"/>
    <m/>
  </r>
  <r>
    <n v="12168"/>
    <x v="0"/>
    <x v="0"/>
    <x v="0"/>
    <x v="0"/>
    <x v="7"/>
    <x v="30"/>
    <x v="0"/>
    <x v="0"/>
    <s v="Tesseramento"/>
    <x v="1"/>
    <x v="0"/>
    <x v="0"/>
    <m/>
  </r>
  <r>
    <n v="21005"/>
    <x v="0"/>
    <x v="0"/>
    <x v="0"/>
    <x v="0"/>
    <x v="9"/>
    <x v="117"/>
    <x v="0"/>
    <x v="0"/>
    <s v="Tesseramento"/>
    <x v="1"/>
    <x v="0"/>
    <x v="0"/>
    <m/>
  </r>
  <r>
    <n v="65861"/>
    <x v="0"/>
    <x v="0"/>
    <x v="0"/>
    <x v="0"/>
    <x v="11"/>
    <x v="82"/>
    <x v="0"/>
    <x v="0"/>
    <s v="Tesseramento"/>
    <x v="0"/>
    <x v="0"/>
    <x v="0"/>
    <m/>
  </r>
  <r>
    <n v="141808"/>
    <x v="0"/>
    <x v="0"/>
    <x v="0"/>
    <x v="0"/>
    <x v="5"/>
    <x v="38"/>
    <x v="0"/>
    <x v="0"/>
    <s v="Tesseramento"/>
    <x v="1"/>
    <x v="3"/>
    <x v="0"/>
    <m/>
  </r>
  <r>
    <n v="144674"/>
    <x v="0"/>
    <x v="0"/>
    <x v="0"/>
    <x v="0"/>
    <x v="5"/>
    <x v="38"/>
    <x v="0"/>
    <x v="0"/>
    <s v="Tesseramento"/>
    <x v="1"/>
    <x v="0"/>
    <x v="0"/>
    <m/>
  </r>
  <r>
    <n v="121555"/>
    <x v="0"/>
    <x v="0"/>
    <x v="0"/>
    <x v="0"/>
    <x v="5"/>
    <x v="38"/>
    <x v="0"/>
    <x v="0"/>
    <s v="Tesseramento"/>
    <x v="1"/>
    <x v="4"/>
    <x v="0"/>
    <m/>
  </r>
  <r>
    <n v="210438"/>
    <x v="0"/>
    <x v="1"/>
    <x v="2"/>
    <x v="0"/>
    <x v="4"/>
    <x v="149"/>
    <x v="0"/>
    <x v="0"/>
    <s v="Tesseramento"/>
    <x v="1"/>
    <x v="0"/>
    <x v="0"/>
    <m/>
  </r>
  <r>
    <n v="234984"/>
    <x v="0"/>
    <x v="0"/>
    <x v="1"/>
    <x v="1"/>
    <x v="4"/>
    <x v="40"/>
    <x v="0"/>
    <x v="0"/>
    <s v="Tesseramento"/>
    <x v="1"/>
    <x v="0"/>
    <x v="0"/>
    <m/>
  </r>
  <r>
    <n v="228571"/>
    <x v="0"/>
    <x v="0"/>
    <x v="0"/>
    <x v="2"/>
    <x v="7"/>
    <x v="30"/>
    <x v="0"/>
    <x v="0"/>
    <s v="Tesseramento"/>
    <x v="1"/>
    <x v="4"/>
    <x v="0"/>
    <m/>
  </r>
  <r>
    <n v="182073"/>
    <x v="0"/>
    <x v="0"/>
    <x v="0"/>
    <x v="0"/>
    <x v="7"/>
    <x v="30"/>
    <x v="0"/>
    <x v="1"/>
    <s v="Tesseramento"/>
    <x v="1"/>
    <x v="3"/>
    <x v="0"/>
    <m/>
  </r>
  <r>
    <n v="52744"/>
    <x v="0"/>
    <x v="0"/>
    <x v="0"/>
    <x v="0"/>
    <x v="7"/>
    <x v="30"/>
    <x v="0"/>
    <x v="1"/>
    <s v="Tesseramento"/>
    <x v="1"/>
    <x v="3"/>
    <x v="0"/>
    <m/>
  </r>
  <r>
    <n v="150591"/>
    <x v="0"/>
    <x v="0"/>
    <x v="0"/>
    <x v="0"/>
    <x v="7"/>
    <x v="30"/>
    <x v="0"/>
    <x v="1"/>
    <s v="Tesseramento"/>
    <x v="1"/>
    <x v="0"/>
    <x v="0"/>
    <m/>
  </r>
  <r>
    <n v="12172"/>
    <x v="0"/>
    <x v="0"/>
    <x v="0"/>
    <x v="0"/>
    <x v="7"/>
    <x v="30"/>
    <x v="0"/>
    <x v="0"/>
    <s v="Tesseramento"/>
    <x v="1"/>
    <x v="4"/>
    <x v="0"/>
    <m/>
  </r>
  <r>
    <n v="12177"/>
    <x v="0"/>
    <x v="0"/>
    <x v="0"/>
    <x v="0"/>
    <x v="7"/>
    <x v="30"/>
    <x v="0"/>
    <x v="1"/>
    <s v="Tesseramento"/>
    <x v="1"/>
    <x v="4"/>
    <x v="0"/>
    <m/>
  </r>
  <r>
    <n v="12176"/>
    <x v="0"/>
    <x v="0"/>
    <x v="0"/>
    <x v="0"/>
    <x v="7"/>
    <x v="30"/>
    <x v="0"/>
    <x v="1"/>
    <s v="Tesseramento"/>
    <x v="1"/>
    <x v="0"/>
    <x v="0"/>
    <m/>
  </r>
  <r>
    <n v="12175"/>
    <x v="0"/>
    <x v="0"/>
    <x v="0"/>
    <x v="0"/>
    <x v="7"/>
    <x v="30"/>
    <x v="0"/>
    <x v="0"/>
    <s v="Tesseramento"/>
    <x v="1"/>
    <x v="0"/>
    <x v="0"/>
    <m/>
  </r>
  <r>
    <n v="12174"/>
    <x v="0"/>
    <x v="0"/>
    <x v="0"/>
    <x v="0"/>
    <x v="7"/>
    <x v="30"/>
    <x v="0"/>
    <x v="0"/>
    <s v="Tesseramento"/>
    <x v="1"/>
    <x v="4"/>
    <x v="0"/>
    <m/>
  </r>
  <r>
    <n v="117498"/>
    <x v="0"/>
    <x v="0"/>
    <x v="0"/>
    <x v="0"/>
    <x v="7"/>
    <x v="30"/>
    <x v="0"/>
    <x v="0"/>
    <s v="Tesseramento"/>
    <x v="1"/>
    <x v="1"/>
    <x v="0"/>
    <m/>
  </r>
  <r>
    <n v="149148"/>
    <x v="0"/>
    <x v="0"/>
    <x v="0"/>
    <x v="1"/>
    <x v="7"/>
    <x v="30"/>
    <x v="0"/>
    <x v="1"/>
    <s v="Tesseramento"/>
    <x v="1"/>
    <x v="4"/>
    <x v="0"/>
    <m/>
  </r>
  <r>
    <n v="168319"/>
    <x v="0"/>
    <x v="0"/>
    <x v="0"/>
    <x v="0"/>
    <x v="7"/>
    <x v="30"/>
    <x v="0"/>
    <x v="0"/>
    <s v="Tesseramento"/>
    <x v="1"/>
    <x v="0"/>
    <x v="0"/>
    <m/>
  </r>
  <r>
    <n v="12185"/>
    <x v="0"/>
    <x v="0"/>
    <x v="0"/>
    <x v="0"/>
    <x v="7"/>
    <x v="30"/>
    <x v="0"/>
    <x v="0"/>
    <s v="Tesseramento"/>
    <x v="1"/>
    <x v="4"/>
    <x v="0"/>
    <m/>
  </r>
  <r>
    <n v="12186"/>
    <x v="0"/>
    <x v="0"/>
    <x v="0"/>
    <x v="0"/>
    <x v="7"/>
    <x v="30"/>
    <x v="0"/>
    <x v="0"/>
    <s v="Tesseramento"/>
    <x v="1"/>
    <x v="4"/>
    <x v="0"/>
    <m/>
  </r>
  <r>
    <n v="12187"/>
    <x v="0"/>
    <x v="0"/>
    <x v="0"/>
    <x v="0"/>
    <x v="7"/>
    <x v="30"/>
    <x v="0"/>
    <x v="1"/>
    <s v="Tesseramento"/>
    <x v="1"/>
    <x v="0"/>
    <x v="0"/>
    <m/>
  </r>
  <r>
    <n v="82230"/>
    <x v="0"/>
    <x v="0"/>
    <x v="0"/>
    <x v="0"/>
    <x v="7"/>
    <x v="30"/>
    <x v="0"/>
    <x v="0"/>
    <s v="Tesseramento"/>
    <x v="1"/>
    <x v="4"/>
    <x v="0"/>
    <m/>
  </r>
  <r>
    <n v="78573"/>
    <x v="0"/>
    <x v="0"/>
    <x v="0"/>
    <x v="0"/>
    <x v="7"/>
    <x v="30"/>
    <x v="0"/>
    <x v="0"/>
    <s v="Tesseramento"/>
    <x v="1"/>
    <x v="4"/>
    <x v="0"/>
    <m/>
  </r>
  <r>
    <n v="49236"/>
    <x v="0"/>
    <x v="0"/>
    <x v="0"/>
    <x v="0"/>
    <x v="7"/>
    <x v="30"/>
    <x v="0"/>
    <x v="0"/>
    <s v="Tesseramento"/>
    <x v="1"/>
    <x v="3"/>
    <x v="0"/>
    <m/>
  </r>
  <r>
    <n v="88201"/>
    <x v="0"/>
    <x v="0"/>
    <x v="0"/>
    <x v="0"/>
    <x v="7"/>
    <x v="30"/>
    <x v="0"/>
    <x v="1"/>
    <s v="Tesseramento"/>
    <x v="1"/>
    <x v="3"/>
    <x v="0"/>
    <m/>
  </r>
  <r>
    <n v="12189"/>
    <x v="0"/>
    <x v="0"/>
    <x v="0"/>
    <x v="0"/>
    <x v="7"/>
    <x v="30"/>
    <x v="0"/>
    <x v="0"/>
    <s v="Tesseramento"/>
    <x v="1"/>
    <x v="3"/>
    <x v="0"/>
    <m/>
  </r>
  <r>
    <n v="4803"/>
    <x v="0"/>
    <x v="0"/>
    <x v="0"/>
    <x v="0"/>
    <x v="7"/>
    <x v="30"/>
    <x v="0"/>
    <x v="0"/>
    <s v="Tesseramento"/>
    <x v="1"/>
    <x v="0"/>
    <x v="0"/>
    <m/>
  </r>
  <r>
    <n v="232437"/>
    <x v="1"/>
    <x v="0"/>
    <x v="0"/>
    <x v="2"/>
    <x v="7"/>
    <x v="30"/>
    <x v="0"/>
    <x v="0"/>
    <s v="Tesseramento"/>
    <x v="1"/>
    <x v="7"/>
    <x v="0"/>
    <m/>
  </r>
  <r>
    <n v="230869"/>
    <x v="1"/>
    <x v="0"/>
    <x v="0"/>
    <x v="2"/>
    <x v="7"/>
    <x v="30"/>
    <x v="0"/>
    <x v="0"/>
    <s v="Tesseramento"/>
    <x v="1"/>
    <x v="2"/>
    <x v="0"/>
    <m/>
  </r>
  <r>
    <n v="206395"/>
    <x v="1"/>
    <x v="0"/>
    <x v="0"/>
    <x v="1"/>
    <x v="7"/>
    <x v="30"/>
    <x v="0"/>
    <x v="0"/>
    <s v="Tesseramento"/>
    <x v="1"/>
    <x v="5"/>
    <x v="0"/>
    <m/>
  </r>
  <r>
    <n v="155323"/>
    <x v="1"/>
    <x v="0"/>
    <x v="0"/>
    <x v="1"/>
    <x v="7"/>
    <x v="30"/>
    <x v="0"/>
    <x v="1"/>
    <s v="Tesseramento"/>
    <x v="1"/>
    <x v="7"/>
    <x v="0"/>
    <m/>
  </r>
  <r>
    <n v="125176"/>
    <x v="1"/>
    <x v="0"/>
    <x v="0"/>
    <x v="0"/>
    <x v="7"/>
    <x v="30"/>
    <x v="0"/>
    <x v="0"/>
    <s v="Tesseramento"/>
    <x v="1"/>
    <x v="2"/>
    <x v="0"/>
    <m/>
  </r>
  <r>
    <n v="193401"/>
    <x v="1"/>
    <x v="0"/>
    <x v="0"/>
    <x v="3"/>
    <x v="7"/>
    <x v="30"/>
    <x v="0"/>
    <x v="1"/>
    <s v="Tesseramento"/>
    <x v="1"/>
    <x v="5"/>
    <x v="0"/>
    <m/>
  </r>
  <r>
    <n v="184948"/>
    <x v="1"/>
    <x v="0"/>
    <x v="0"/>
    <x v="3"/>
    <x v="7"/>
    <x v="30"/>
    <x v="0"/>
    <x v="1"/>
    <s v="Tesseramento"/>
    <x v="1"/>
    <x v="6"/>
    <x v="0"/>
    <m/>
  </r>
  <r>
    <n v="206401"/>
    <x v="1"/>
    <x v="0"/>
    <x v="0"/>
    <x v="0"/>
    <x v="7"/>
    <x v="30"/>
    <x v="0"/>
    <x v="0"/>
    <s v="Tesseramento"/>
    <x v="1"/>
    <x v="5"/>
    <x v="0"/>
    <m/>
  </r>
  <r>
    <n v="206402"/>
    <x v="1"/>
    <x v="0"/>
    <x v="0"/>
    <x v="3"/>
    <x v="7"/>
    <x v="30"/>
    <x v="0"/>
    <x v="1"/>
    <s v="Tesseramento"/>
    <x v="1"/>
    <x v="5"/>
    <x v="0"/>
    <m/>
  </r>
  <r>
    <n v="218043"/>
    <x v="1"/>
    <x v="0"/>
    <x v="0"/>
    <x v="3"/>
    <x v="7"/>
    <x v="30"/>
    <x v="0"/>
    <x v="0"/>
    <s v="Tesseramento"/>
    <x v="1"/>
    <x v="5"/>
    <x v="0"/>
    <m/>
  </r>
  <r>
    <n v="228567"/>
    <x v="1"/>
    <x v="0"/>
    <x v="0"/>
    <x v="1"/>
    <x v="7"/>
    <x v="30"/>
    <x v="0"/>
    <x v="1"/>
    <s v="Tesseramento"/>
    <x v="1"/>
    <x v="5"/>
    <x v="0"/>
    <m/>
  </r>
  <r>
    <n v="205238"/>
    <x v="1"/>
    <x v="0"/>
    <x v="0"/>
    <x v="0"/>
    <x v="7"/>
    <x v="30"/>
    <x v="0"/>
    <x v="0"/>
    <s v="Tesseramento"/>
    <x v="1"/>
    <x v="2"/>
    <x v="0"/>
    <m/>
  </r>
  <r>
    <n v="121632"/>
    <x v="1"/>
    <x v="0"/>
    <x v="0"/>
    <x v="0"/>
    <x v="7"/>
    <x v="30"/>
    <x v="0"/>
    <x v="0"/>
    <s v="Tesseramento"/>
    <x v="1"/>
    <x v="2"/>
    <x v="0"/>
    <m/>
  </r>
  <r>
    <n v="121635"/>
    <x v="1"/>
    <x v="0"/>
    <x v="0"/>
    <x v="0"/>
    <x v="7"/>
    <x v="30"/>
    <x v="0"/>
    <x v="0"/>
    <s v="Tesseramento"/>
    <x v="1"/>
    <x v="2"/>
    <x v="0"/>
    <m/>
  </r>
  <r>
    <n v="168184"/>
    <x v="1"/>
    <x v="0"/>
    <x v="0"/>
    <x v="3"/>
    <x v="7"/>
    <x v="30"/>
    <x v="0"/>
    <x v="0"/>
    <s v="Tesseramento"/>
    <x v="1"/>
    <x v="7"/>
    <x v="0"/>
    <m/>
  </r>
  <r>
    <n v="144951"/>
    <x v="1"/>
    <x v="0"/>
    <x v="0"/>
    <x v="0"/>
    <x v="7"/>
    <x v="30"/>
    <x v="0"/>
    <x v="1"/>
    <s v="Tesseramento"/>
    <x v="1"/>
    <x v="6"/>
    <x v="0"/>
    <m/>
  </r>
  <r>
    <n v="118121"/>
    <x v="1"/>
    <x v="0"/>
    <x v="0"/>
    <x v="0"/>
    <x v="7"/>
    <x v="30"/>
    <x v="0"/>
    <x v="0"/>
    <s v="Tesseramento"/>
    <x v="1"/>
    <x v="2"/>
    <x v="0"/>
    <m/>
  </r>
  <r>
    <n v="128414"/>
    <x v="1"/>
    <x v="0"/>
    <x v="0"/>
    <x v="0"/>
    <x v="7"/>
    <x v="30"/>
    <x v="0"/>
    <x v="0"/>
    <s v="Tesseramento"/>
    <x v="1"/>
    <x v="2"/>
    <x v="0"/>
    <m/>
  </r>
  <r>
    <n v="192843"/>
    <x v="1"/>
    <x v="0"/>
    <x v="0"/>
    <x v="0"/>
    <x v="7"/>
    <x v="30"/>
    <x v="0"/>
    <x v="0"/>
    <s v="Tesseramento"/>
    <x v="1"/>
    <x v="2"/>
    <x v="0"/>
    <m/>
  </r>
  <r>
    <n v="192844"/>
    <x v="1"/>
    <x v="0"/>
    <x v="0"/>
    <x v="1"/>
    <x v="7"/>
    <x v="30"/>
    <x v="0"/>
    <x v="1"/>
    <s v="Tesseramento"/>
    <x v="1"/>
    <x v="5"/>
    <x v="0"/>
    <m/>
  </r>
  <r>
    <n v="143473"/>
    <x v="1"/>
    <x v="0"/>
    <x v="0"/>
    <x v="0"/>
    <x v="7"/>
    <x v="30"/>
    <x v="0"/>
    <x v="0"/>
    <s v="Tesseramento"/>
    <x v="1"/>
    <x v="6"/>
    <x v="0"/>
    <m/>
  </r>
  <r>
    <n v="132603"/>
    <x v="1"/>
    <x v="0"/>
    <x v="0"/>
    <x v="3"/>
    <x v="7"/>
    <x v="30"/>
    <x v="0"/>
    <x v="1"/>
    <s v="Tesseramento"/>
    <x v="1"/>
    <x v="2"/>
    <x v="0"/>
    <m/>
  </r>
  <r>
    <n v="182062"/>
    <x v="1"/>
    <x v="0"/>
    <x v="0"/>
    <x v="1"/>
    <x v="7"/>
    <x v="30"/>
    <x v="0"/>
    <x v="0"/>
    <s v="Tesseramento"/>
    <x v="1"/>
    <x v="7"/>
    <x v="0"/>
    <m/>
  </r>
  <r>
    <n v="190394"/>
    <x v="1"/>
    <x v="0"/>
    <x v="0"/>
    <x v="0"/>
    <x v="7"/>
    <x v="30"/>
    <x v="0"/>
    <x v="0"/>
    <s v="Tesseramento"/>
    <x v="1"/>
    <x v="7"/>
    <x v="0"/>
    <m/>
  </r>
  <r>
    <n v="232670"/>
    <x v="1"/>
    <x v="0"/>
    <x v="0"/>
    <x v="2"/>
    <x v="7"/>
    <x v="30"/>
    <x v="0"/>
    <x v="0"/>
    <s v="Tesseramento"/>
    <x v="1"/>
    <x v="5"/>
    <x v="0"/>
    <m/>
  </r>
  <r>
    <n v="232669"/>
    <x v="1"/>
    <x v="0"/>
    <x v="0"/>
    <x v="2"/>
    <x v="7"/>
    <x v="30"/>
    <x v="0"/>
    <x v="0"/>
    <s v="Tesseramento"/>
    <x v="1"/>
    <x v="5"/>
    <x v="0"/>
    <m/>
  </r>
  <r>
    <n v="155326"/>
    <x v="1"/>
    <x v="0"/>
    <x v="0"/>
    <x v="0"/>
    <x v="7"/>
    <x v="30"/>
    <x v="0"/>
    <x v="0"/>
    <s v="Tesseramento"/>
    <x v="1"/>
    <x v="6"/>
    <x v="0"/>
    <m/>
  </r>
  <r>
    <n v="182065"/>
    <x v="1"/>
    <x v="0"/>
    <x v="0"/>
    <x v="1"/>
    <x v="7"/>
    <x v="30"/>
    <x v="0"/>
    <x v="1"/>
    <s v="Tesseramento"/>
    <x v="1"/>
    <x v="5"/>
    <x v="0"/>
    <m/>
  </r>
  <r>
    <n v="127173"/>
    <x v="1"/>
    <x v="0"/>
    <x v="0"/>
    <x v="0"/>
    <x v="7"/>
    <x v="30"/>
    <x v="0"/>
    <x v="0"/>
    <s v="Tesseramento"/>
    <x v="1"/>
    <x v="2"/>
    <x v="0"/>
    <m/>
  </r>
  <r>
    <n v="110448"/>
    <x v="1"/>
    <x v="0"/>
    <x v="0"/>
    <x v="0"/>
    <x v="7"/>
    <x v="30"/>
    <x v="0"/>
    <x v="1"/>
    <s v="Tesseramento"/>
    <x v="1"/>
    <x v="2"/>
    <x v="0"/>
    <m/>
  </r>
  <r>
    <n v="232439"/>
    <x v="1"/>
    <x v="0"/>
    <x v="0"/>
    <x v="2"/>
    <x v="7"/>
    <x v="30"/>
    <x v="0"/>
    <x v="0"/>
    <s v="Tesseramento"/>
    <x v="1"/>
    <x v="7"/>
    <x v="0"/>
    <m/>
  </r>
  <r>
    <n v="232438"/>
    <x v="1"/>
    <x v="0"/>
    <x v="0"/>
    <x v="2"/>
    <x v="7"/>
    <x v="30"/>
    <x v="0"/>
    <x v="0"/>
    <s v="Tesseramento"/>
    <x v="1"/>
    <x v="5"/>
    <x v="0"/>
    <m/>
  </r>
  <r>
    <n v="182067"/>
    <x v="1"/>
    <x v="0"/>
    <x v="0"/>
    <x v="2"/>
    <x v="7"/>
    <x v="30"/>
    <x v="0"/>
    <x v="1"/>
    <s v="Tesseramento"/>
    <x v="1"/>
    <x v="5"/>
    <x v="0"/>
    <m/>
  </r>
  <r>
    <n v="213855"/>
    <x v="1"/>
    <x v="0"/>
    <x v="0"/>
    <x v="3"/>
    <x v="7"/>
    <x v="30"/>
    <x v="0"/>
    <x v="0"/>
    <s v="Tesseramento"/>
    <x v="1"/>
    <x v="6"/>
    <x v="0"/>
    <m/>
  </r>
  <r>
    <n v="213856"/>
    <x v="1"/>
    <x v="0"/>
    <x v="0"/>
    <x v="3"/>
    <x v="7"/>
    <x v="30"/>
    <x v="0"/>
    <x v="0"/>
    <s v="Tesseramento"/>
    <x v="1"/>
    <x v="6"/>
    <x v="0"/>
    <m/>
  </r>
  <r>
    <n v="155330"/>
    <x v="1"/>
    <x v="0"/>
    <x v="0"/>
    <x v="2"/>
    <x v="7"/>
    <x v="30"/>
    <x v="0"/>
    <x v="1"/>
    <s v="Tesseramento"/>
    <x v="1"/>
    <x v="6"/>
    <x v="0"/>
    <m/>
  </r>
  <r>
    <n v="155328"/>
    <x v="1"/>
    <x v="0"/>
    <x v="0"/>
    <x v="2"/>
    <x v="7"/>
    <x v="30"/>
    <x v="0"/>
    <x v="0"/>
    <s v="Tesseramento"/>
    <x v="1"/>
    <x v="7"/>
    <x v="0"/>
    <m/>
  </r>
  <r>
    <n v="155329"/>
    <x v="1"/>
    <x v="0"/>
    <x v="0"/>
    <x v="1"/>
    <x v="7"/>
    <x v="30"/>
    <x v="0"/>
    <x v="1"/>
    <s v="Tesseramento"/>
    <x v="1"/>
    <x v="7"/>
    <x v="0"/>
    <m/>
  </r>
  <r>
    <n v="217640"/>
    <x v="1"/>
    <x v="0"/>
    <x v="0"/>
    <x v="3"/>
    <x v="7"/>
    <x v="30"/>
    <x v="0"/>
    <x v="0"/>
    <s v="Tesseramento"/>
    <x v="1"/>
    <x v="5"/>
    <x v="0"/>
    <m/>
  </r>
  <r>
    <n v="228578"/>
    <x v="1"/>
    <x v="0"/>
    <x v="0"/>
    <x v="1"/>
    <x v="7"/>
    <x v="30"/>
    <x v="0"/>
    <x v="0"/>
    <s v="Tesseramento"/>
    <x v="1"/>
    <x v="5"/>
    <x v="0"/>
    <m/>
  </r>
  <r>
    <n v="192846"/>
    <x v="1"/>
    <x v="0"/>
    <x v="0"/>
    <x v="2"/>
    <x v="7"/>
    <x v="30"/>
    <x v="0"/>
    <x v="0"/>
    <s v="Tesseramento"/>
    <x v="1"/>
    <x v="5"/>
    <x v="0"/>
    <m/>
  </r>
  <r>
    <n v="182068"/>
    <x v="1"/>
    <x v="0"/>
    <x v="0"/>
    <x v="0"/>
    <x v="7"/>
    <x v="30"/>
    <x v="0"/>
    <x v="1"/>
    <s v="Tesseramento"/>
    <x v="1"/>
    <x v="5"/>
    <x v="0"/>
    <m/>
  </r>
  <r>
    <n v="193402"/>
    <x v="1"/>
    <x v="0"/>
    <x v="0"/>
    <x v="0"/>
    <x v="7"/>
    <x v="30"/>
    <x v="0"/>
    <x v="1"/>
    <s v="Tesseramento"/>
    <x v="1"/>
    <x v="5"/>
    <x v="0"/>
    <m/>
  </r>
  <r>
    <n v="184951"/>
    <x v="1"/>
    <x v="0"/>
    <x v="0"/>
    <x v="3"/>
    <x v="7"/>
    <x v="30"/>
    <x v="0"/>
    <x v="0"/>
    <s v="Tesseramento"/>
    <x v="1"/>
    <x v="7"/>
    <x v="0"/>
    <m/>
  </r>
  <r>
    <n v="206407"/>
    <x v="1"/>
    <x v="0"/>
    <x v="0"/>
    <x v="1"/>
    <x v="7"/>
    <x v="30"/>
    <x v="0"/>
    <x v="1"/>
    <s v="Tesseramento"/>
    <x v="1"/>
    <x v="5"/>
    <x v="0"/>
    <m/>
  </r>
  <r>
    <n v="206406"/>
    <x v="1"/>
    <x v="0"/>
    <x v="0"/>
    <x v="0"/>
    <x v="7"/>
    <x v="30"/>
    <x v="0"/>
    <x v="0"/>
    <s v="Tesseramento"/>
    <x v="1"/>
    <x v="5"/>
    <x v="0"/>
    <m/>
  </r>
  <r>
    <n v="117001"/>
    <x v="1"/>
    <x v="0"/>
    <x v="0"/>
    <x v="0"/>
    <x v="7"/>
    <x v="30"/>
    <x v="0"/>
    <x v="0"/>
    <s v="Tesseramento"/>
    <x v="1"/>
    <x v="2"/>
    <x v="0"/>
    <m/>
  </r>
  <r>
    <n v="155333"/>
    <x v="1"/>
    <x v="0"/>
    <x v="0"/>
    <x v="0"/>
    <x v="7"/>
    <x v="30"/>
    <x v="0"/>
    <x v="1"/>
    <s v="Tesseramento"/>
    <x v="1"/>
    <x v="6"/>
    <x v="0"/>
    <m/>
  </r>
  <r>
    <n v="155132"/>
    <x v="1"/>
    <x v="0"/>
    <x v="0"/>
    <x v="0"/>
    <x v="7"/>
    <x v="30"/>
    <x v="0"/>
    <x v="1"/>
    <s v="Tesseramento"/>
    <x v="1"/>
    <x v="6"/>
    <x v="0"/>
    <m/>
  </r>
  <r>
    <n v="192851"/>
    <x v="1"/>
    <x v="0"/>
    <x v="0"/>
    <x v="2"/>
    <x v="7"/>
    <x v="30"/>
    <x v="0"/>
    <x v="1"/>
    <s v="Tesseramento"/>
    <x v="1"/>
    <x v="5"/>
    <x v="0"/>
    <m/>
  </r>
  <r>
    <n v="168195"/>
    <x v="1"/>
    <x v="0"/>
    <x v="0"/>
    <x v="0"/>
    <x v="7"/>
    <x v="30"/>
    <x v="0"/>
    <x v="0"/>
    <s v="Tesseramento"/>
    <x v="1"/>
    <x v="6"/>
    <x v="0"/>
    <m/>
  </r>
  <r>
    <n v="155338"/>
    <x v="1"/>
    <x v="0"/>
    <x v="0"/>
    <x v="0"/>
    <x v="7"/>
    <x v="30"/>
    <x v="0"/>
    <x v="1"/>
    <s v="Tesseramento"/>
    <x v="1"/>
    <x v="7"/>
    <x v="0"/>
    <m/>
  </r>
  <r>
    <n v="155340"/>
    <x v="1"/>
    <x v="0"/>
    <x v="0"/>
    <x v="0"/>
    <x v="7"/>
    <x v="30"/>
    <x v="0"/>
    <x v="0"/>
    <s v="Tesseramento"/>
    <x v="1"/>
    <x v="6"/>
    <x v="0"/>
    <m/>
  </r>
  <r>
    <n v="182584"/>
    <x v="1"/>
    <x v="0"/>
    <x v="0"/>
    <x v="0"/>
    <x v="7"/>
    <x v="30"/>
    <x v="0"/>
    <x v="0"/>
    <s v="Tesseramento"/>
    <x v="1"/>
    <x v="6"/>
    <x v="0"/>
    <m/>
  </r>
  <r>
    <n v="190395"/>
    <x v="1"/>
    <x v="0"/>
    <x v="0"/>
    <x v="2"/>
    <x v="7"/>
    <x v="30"/>
    <x v="0"/>
    <x v="0"/>
    <s v="Tesseramento"/>
    <x v="1"/>
    <x v="5"/>
    <x v="0"/>
    <m/>
  </r>
  <r>
    <n v="192588"/>
    <x v="1"/>
    <x v="0"/>
    <x v="0"/>
    <x v="3"/>
    <x v="7"/>
    <x v="30"/>
    <x v="0"/>
    <x v="0"/>
    <s v="Tesseramento"/>
    <x v="1"/>
    <x v="2"/>
    <x v="0"/>
    <m/>
  </r>
  <r>
    <n v="162544"/>
    <x v="1"/>
    <x v="0"/>
    <x v="0"/>
    <x v="0"/>
    <x v="7"/>
    <x v="30"/>
    <x v="0"/>
    <x v="0"/>
    <s v="Tesseramento"/>
    <x v="1"/>
    <x v="7"/>
    <x v="0"/>
    <m/>
  </r>
  <r>
    <n v="182074"/>
    <x v="1"/>
    <x v="0"/>
    <x v="0"/>
    <x v="2"/>
    <x v="7"/>
    <x v="30"/>
    <x v="0"/>
    <x v="0"/>
    <s v="Tesseramento"/>
    <x v="1"/>
    <x v="7"/>
    <x v="0"/>
    <m/>
  </r>
  <r>
    <n v="151102"/>
    <x v="0"/>
    <x v="0"/>
    <x v="0"/>
    <x v="0"/>
    <x v="12"/>
    <x v="254"/>
    <x v="0"/>
    <x v="0"/>
    <s v="Tesseramento"/>
    <x v="0"/>
    <x v="3"/>
    <x v="0"/>
    <m/>
  </r>
  <r>
    <n v="50673"/>
    <x v="0"/>
    <x v="0"/>
    <x v="0"/>
    <x v="0"/>
    <x v="7"/>
    <x v="41"/>
    <x v="0"/>
    <x v="0"/>
    <s v="Tesseramento"/>
    <x v="1"/>
    <x v="3"/>
    <x v="0"/>
    <m/>
  </r>
  <r>
    <n v="56269"/>
    <x v="0"/>
    <x v="0"/>
    <x v="0"/>
    <x v="0"/>
    <x v="7"/>
    <x v="41"/>
    <x v="0"/>
    <x v="0"/>
    <s v="Tesseramento"/>
    <x v="1"/>
    <x v="4"/>
    <x v="0"/>
    <m/>
  </r>
  <r>
    <n v="137"/>
    <x v="0"/>
    <x v="0"/>
    <x v="0"/>
    <x v="0"/>
    <x v="7"/>
    <x v="41"/>
    <x v="0"/>
    <x v="0"/>
    <s v="Tesseramento"/>
    <x v="1"/>
    <x v="4"/>
    <x v="0"/>
    <m/>
  </r>
  <r>
    <n v="166107"/>
    <x v="0"/>
    <x v="0"/>
    <x v="0"/>
    <x v="0"/>
    <x v="7"/>
    <x v="41"/>
    <x v="0"/>
    <x v="1"/>
    <s v="Tesseramento"/>
    <x v="1"/>
    <x v="4"/>
    <x v="0"/>
    <m/>
  </r>
  <r>
    <n v="174686"/>
    <x v="0"/>
    <x v="0"/>
    <x v="0"/>
    <x v="0"/>
    <x v="7"/>
    <x v="41"/>
    <x v="0"/>
    <x v="0"/>
    <s v="Tesseramento"/>
    <x v="1"/>
    <x v="4"/>
    <x v="0"/>
    <m/>
  </r>
  <r>
    <n v="235139"/>
    <x v="1"/>
    <x v="1"/>
    <x v="1"/>
    <x v="1"/>
    <x v="12"/>
    <x v="254"/>
    <x v="0"/>
    <x v="0"/>
    <s v="Tesseramento"/>
    <x v="0"/>
    <x v="5"/>
    <x v="0"/>
    <m/>
  </r>
  <r>
    <n v="53656"/>
    <x v="0"/>
    <x v="0"/>
    <x v="0"/>
    <x v="0"/>
    <x v="8"/>
    <x v="59"/>
    <x v="0"/>
    <x v="0"/>
    <s v="Tesseramento"/>
    <x v="1"/>
    <x v="4"/>
    <x v="0"/>
    <m/>
  </r>
  <r>
    <n v="53657"/>
    <x v="0"/>
    <x v="0"/>
    <x v="0"/>
    <x v="0"/>
    <x v="8"/>
    <x v="59"/>
    <x v="0"/>
    <x v="1"/>
    <s v="Tesseramento"/>
    <x v="1"/>
    <x v="4"/>
    <x v="0"/>
    <m/>
  </r>
  <r>
    <n v="104843"/>
    <x v="0"/>
    <x v="0"/>
    <x v="0"/>
    <x v="0"/>
    <x v="8"/>
    <x v="59"/>
    <x v="0"/>
    <x v="0"/>
    <s v="Tesseramento"/>
    <x v="1"/>
    <x v="4"/>
    <x v="0"/>
    <m/>
  </r>
  <r>
    <n v="18312"/>
    <x v="0"/>
    <x v="0"/>
    <x v="0"/>
    <x v="0"/>
    <x v="2"/>
    <x v="157"/>
    <x v="0"/>
    <x v="1"/>
    <s v="Tesseramento"/>
    <x v="1"/>
    <x v="0"/>
    <x v="0"/>
    <m/>
  </r>
  <r>
    <n v="215798"/>
    <x v="0"/>
    <x v="0"/>
    <x v="0"/>
    <x v="0"/>
    <x v="2"/>
    <x v="157"/>
    <x v="0"/>
    <x v="0"/>
    <s v="Tesseramento"/>
    <x v="1"/>
    <x v="3"/>
    <x v="0"/>
    <m/>
  </r>
  <r>
    <n v="215801"/>
    <x v="0"/>
    <x v="0"/>
    <x v="0"/>
    <x v="1"/>
    <x v="2"/>
    <x v="157"/>
    <x v="0"/>
    <x v="1"/>
    <s v="Tesseramento"/>
    <x v="1"/>
    <x v="4"/>
    <x v="0"/>
    <m/>
  </r>
  <r>
    <n v="129670"/>
    <x v="0"/>
    <x v="0"/>
    <x v="0"/>
    <x v="0"/>
    <x v="2"/>
    <x v="157"/>
    <x v="0"/>
    <x v="0"/>
    <s v="Tesseramento"/>
    <x v="1"/>
    <x v="0"/>
    <x v="0"/>
    <m/>
  </r>
  <r>
    <n v="52312"/>
    <x v="0"/>
    <x v="0"/>
    <x v="0"/>
    <x v="0"/>
    <x v="4"/>
    <x v="140"/>
    <x v="0"/>
    <x v="0"/>
    <s v="Tesseramento"/>
    <x v="0"/>
    <x v="4"/>
    <x v="0"/>
    <m/>
  </r>
  <r>
    <n v="70018"/>
    <x v="0"/>
    <x v="0"/>
    <x v="0"/>
    <x v="0"/>
    <x v="11"/>
    <x v="366"/>
    <x v="0"/>
    <x v="0"/>
    <s v="Tesseramento"/>
    <x v="4"/>
    <x v="0"/>
    <x v="0"/>
    <m/>
  </r>
  <r>
    <n v="230243"/>
    <x v="0"/>
    <x v="0"/>
    <x v="0"/>
    <x v="2"/>
    <x v="2"/>
    <x v="10"/>
    <x v="0"/>
    <x v="1"/>
    <s v="Tesseramento"/>
    <x v="0"/>
    <x v="0"/>
    <x v="0"/>
    <m/>
  </r>
  <r>
    <n v="66747"/>
    <x v="0"/>
    <x v="0"/>
    <x v="0"/>
    <x v="0"/>
    <x v="2"/>
    <x v="10"/>
    <x v="0"/>
    <x v="0"/>
    <s v="Tesseramento"/>
    <x v="0"/>
    <x v="0"/>
    <x v="0"/>
    <m/>
  </r>
  <r>
    <n v="228217"/>
    <x v="1"/>
    <x v="0"/>
    <x v="0"/>
    <x v="1"/>
    <x v="2"/>
    <x v="10"/>
    <x v="0"/>
    <x v="1"/>
    <s v="Tesseramento"/>
    <x v="0"/>
    <x v="5"/>
    <x v="0"/>
    <m/>
  </r>
  <r>
    <n v="198430"/>
    <x v="0"/>
    <x v="1"/>
    <x v="0"/>
    <x v="0"/>
    <x v="14"/>
    <x v="131"/>
    <x v="0"/>
    <x v="0"/>
    <s v="Tesseramento"/>
    <x v="1"/>
    <x v="3"/>
    <x v="0"/>
    <m/>
  </r>
  <r>
    <n v="198428"/>
    <x v="0"/>
    <x v="1"/>
    <x v="0"/>
    <x v="0"/>
    <x v="14"/>
    <x v="131"/>
    <x v="0"/>
    <x v="1"/>
    <s v="Tesseramento"/>
    <x v="1"/>
    <x v="0"/>
    <x v="0"/>
    <m/>
  </r>
  <r>
    <n v="209659"/>
    <x v="0"/>
    <x v="0"/>
    <x v="0"/>
    <x v="0"/>
    <x v="7"/>
    <x v="259"/>
    <x v="0"/>
    <x v="0"/>
    <s v="Tesseramento"/>
    <x v="0"/>
    <x v="0"/>
    <x v="0"/>
    <m/>
  </r>
  <r>
    <n v="224905"/>
    <x v="0"/>
    <x v="0"/>
    <x v="0"/>
    <x v="1"/>
    <x v="7"/>
    <x v="259"/>
    <x v="0"/>
    <x v="1"/>
    <s v="Tesseramento"/>
    <x v="0"/>
    <x v="3"/>
    <x v="0"/>
    <m/>
  </r>
  <r>
    <n v="224904"/>
    <x v="0"/>
    <x v="0"/>
    <x v="0"/>
    <x v="1"/>
    <x v="7"/>
    <x v="259"/>
    <x v="0"/>
    <x v="0"/>
    <s v="Tesseramento"/>
    <x v="0"/>
    <x v="0"/>
    <x v="0"/>
    <m/>
  </r>
  <r>
    <n v="17832"/>
    <x v="0"/>
    <x v="0"/>
    <x v="0"/>
    <x v="0"/>
    <x v="7"/>
    <x v="74"/>
    <x v="0"/>
    <x v="0"/>
    <s v="Tesseramento"/>
    <x v="1"/>
    <x v="0"/>
    <x v="0"/>
    <m/>
  </r>
  <r>
    <n v="163526"/>
    <x v="0"/>
    <x v="0"/>
    <x v="0"/>
    <x v="0"/>
    <x v="7"/>
    <x v="74"/>
    <x v="0"/>
    <x v="0"/>
    <s v="Tesseramento"/>
    <x v="1"/>
    <x v="0"/>
    <x v="0"/>
    <m/>
  </r>
  <r>
    <n v="174877"/>
    <x v="0"/>
    <x v="0"/>
    <x v="0"/>
    <x v="0"/>
    <x v="7"/>
    <x v="74"/>
    <x v="0"/>
    <x v="1"/>
    <s v="Tesseramento"/>
    <x v="1"/>
    <x v="4"/>
    <x v="0"/>
    <m/>
  </r>
  <r>
    <n v="16714"/>
    <x v="0"/>
    <x v="0"/>
    <x v="0"/>
    <x v="0"/>
    <x v="7"/>
    <x v="74"/>
    <x v="0"/>
    <x v="0"/>
    <s v="Tesseramento"/>
    <x v="1"/>
    <x v="4"/>
    <x v="0"/>
    <m/>
  </r>
  <r>
    <n v="86328"/>
    <x v="0"/>
    <x v="0"/>
    <x v="0"/>
    <x v="0"/>
    <x v="7"/>
    <x v="74"/>
    <x v="0"/>
    <x v="0"/>
    <s v="Tesseramento"/>
    <x v="1"/>
    <x v="4"/>
    <x v="0"/>
    <m/>
  </r>
  <r>
    <n v="56246"/>
    <x v="0"/>
    <x v="0"/>
    <x v="0"/>
    <x v="0"/>
    <x v="7"/>
    <x v="74"/>
    <x v="0"/>
    <x v="0"/>
    <s v="Tesseramento"/>
    <x v="1"/>
    <x v="4"/>
    <x v="0"/>
    <m/>
  </r>
  <r>
    <n v="62379"/>
    <x v="0"/>
    <x v="0"/>
    <x v="0"/>
    <x v="0"/>
    <x v="7"/>
    <x v="74"/>
    <x v="0"/>
    <x v="0"/>
    <s v="Tesseramento"/>
    <x v="1"/>
    <x v="4"/>
    <x v="0"/>
    <m/>
  </r>
  <r>
    <n v="91990"/>
    <x v="0"/>
    <x v="0"/>
    <x v="0"/>
    <x v="0"/>
    <x v="7"/>
    <x v="74"/>
    <x v="0"/>
    <x v="0"/>
    <s v="Tesseramento"/>
    <x v="1"/>
    <x v="3"/>
    <x v="0"/>
    <m/>
  </r>
  <r>
    <n v="230741"/>
    <x v="0"/>
    <x v="0"/>
    <x v="0"/>
    <x v="3"/>
    <x v="7"/>
    <x v="74"/>
    <x v="0"/>
    <x v="0"/>
    <s v="Tesseramento"/>
    <x v="1"/>
    <x v="0"/>
    <x v="0"/>
    <m/>
  </r>
  <r>
    <n v="118675"/>
    <x v="0"/>
    <x v="0"/>
    <x v="0"/>
    <x v="0"/>
    <x v="7"/>
    <x v="74"/>
    <x v="0"/>
    <x v="0"/>
    <s v="Tesseramento"/>
    <x v="1"/>
    <x v="0"/>
    <x v="0"/>
    <m/>
  </r>
  <r>
    <n v="57546"/>
    <x v="0"/>
    <x v="1"/>
    <x v="0"/>
    <x v="0"/>
    <x v="7"/>
    <x v="74"/>
    <x v="0"/>
    <x v="0"/>
    <s v="Tesseramento"/>
    <x v="1"/>
    <x v="0"/>
    <x v="0"/>
    <m/>
  </r>
  <r>
    <n v="99123"/>
    <x v="0"/>
    <x v="0"/>
    <x v="0"/>
    <x v="0"/>
    <x v="7"/>
    <x v="56"/>
    <x v="0"/>
    <x v="0"/>
    <s v="Tesseramento"/>
    <x v="1"/>
    <x v="4"/>
    <x v="0"/>
    <m/>
  </r>
  <r>
    <n v="231152"/>
    <x v="0"/>
    <x v="1"/>
    <x v="0"/>
    <x v="1"/>
    <x v="7"/>
    <x v="56"/>
    <x v="0"/>
    <x v="0"/>
    <s v="Tesseramento"/>
    <x v="1"/>
    <x v="3"/>
    <x v="0"/>
    <m/>
  </r>
  <r>
    <n v="223995"/>
    <x v="0"/>
    <x v="1"/>
    <x v="0"/>
    <x v="0"/>
    <x v="7"/>
    <x v="56"/>
    <x v="0"/>
    <x v="0"/>
    <s v="Tesseramento"/>
    <x v="1"/>
    <x v="4"/>
    <x v="0"/>
    <m/>
  </r>
  <r>
    <n v="206254"/>
    <x v="0"/>
    <x v="1"/>
    <x v="0"/>
    <x v="0"/>
    <x v="7"/>
    <x v="56"/>
    <x v="0"/>
    <x v="0"/>
    <s v="Tesseramento"/>
    <x v="1"/>
    <x v="4"/>
    <x v="0"/>
    <m/>
  </r>
  <r>
    <n v="71251"/>
    <x v="0"/>
    <x v="0"/>
    <x v="2"/>
    <x v="0"/>
    <x v="7"/>
    <x v="56"/>
    <x v="0"/>
    <x v="0"/>
    <s v="Tesseramento"/>
    <x v="1"/>
    <x v="0"/>
    <x v="0"/>
    <m/>
  </r>
  <r>
    <n v="215890"/>
    <x v="0"/>
    <x v="0"/>
    <x v="0"/>
    <x v="0"/>
    <x v="7"/>
    <x v="56"/>
    <x v="0"/>
    <x v="0"/>
    <s v="Tesseramento"/>
    <x v="1"/>
    <x v="4"/>
    <x v="0"/>
    <m/>
  </r>
  <r>
    <n v="217755"/>
    <x v="0"/>
    <x v="1"/>
    <x v="0"/>
    <x v="1"/>
    <x v="7"/>
    <x v="56"/>
    <x v="0"/>
    <x v="0"/>
    <s v="Tesseramento"/>
    <x v="1"/>
    <x v="0"/>
    <x v="0"/>
    <m/>
  </r>
  <r>
    <n v="114897"/>
    <x v="0"/>
    <x v="0"/>
    <x v="0"/>
    <x v="0"/>
    <x v="7"/>
    <x v="56"/>
    <x v="0"/>
    <x v="1"/>
    <s v="Tesseramento"/>
    <x v="1"/>
    <x v="3"/>
    <x v="0"/>
    <m/>
  </r>
  <r>
    <n v="235333"/>
    <x v="0"/>
    <x v="0"/>
    <x v="1"/>
    <x v="2"/>
    <x v="7"/>
    <x v="74"/>
    <x v="0"/>
    <x v="0"/>
    <s v="Tesseramento"/>
    <x v="1"/>
    <x v="1"/>
    <x v="0"/>
    <m/>
  </r>
  <r>
    <n v="186555"/>
    <x v="0"/>
    <x v="0"/>
    <x v="0"/>
    <x v="0"/>
    <x v="2"/>
    <x v="153"/>
    <x v="0"/>
    <x v="0"/>
    <s v="Tesseramento"/>
    <x v="0"/>
    <x v="3"/>
    <x v="0"/>
    <m/>
  </r>
  <r>
    <n v="134450"/>
    <x v="0"/>
    <x v="0"/>
    <x v="0"/>
    <x v="0"/>
    <x v="7"/>
    <x v="56"/>
    <x v="0"/>
    <x v="0"/>
    <s v="Tesseramento"/>
    <x v="1"/>
    <x v="3"/>
    <x v="0"/>
    <m/>
  </r>
  <r>
    <n v="24169"/>
    <x v="0"/>
    <x v="0"/>
    <x v="0"/>
    <x v="0"/>
    <x v="7"/>
    <x v="56"/>
    <x v="0"/>
    <x v="0"/>
    <s v="Tesseramento"/>
    <x v="1"/>
    <x v="4"/>
    <x v="0"/>
    <m/>
  </r>
  <r>
    <n v="120379"/>
    <x v="0"/>
    <x v="0"/>
    <x v="0"/>
    <x v="0"/>
    <x v="3"/>
    <x v="252"/>
    <x v="0"/>
    <x v="0"/>
    <s v="Tesseramento"/>
    <x v="1"/>
    <x v="4"/>
    <x v="0"/>
    <m/>
  </r>
  <r>
    <n v="223445"/>
    <x v="0"/>
    <x v="0"/>
    <x v="0"/>
    <x v="1"/>
    <x v="2"/>
    <x v="153"/>
    <x v="0"/>
    <x v="1"/>
    <s v="Tesseramento"/>
    <x v="0"/>
    <x v="3"/>
    <x v="0"/>
    <m/>
  </r>
  <r>
    <n v="188271"/>
    <x v="0"/>
    <x v="0"/>
    <x v="0"/>
    <x v="0"/>
    <x v="2"/>
    <x v="153"/>
    <x v="0"/>
    <x v="0"/>
    <s v="Tesseramento"/>
    <x v="0"/>
    <x v="3"/>
    <x v="0"/>
    <m/>
  </r>
  <r>
    <n v="177296"/>
    <x v="0"/>
    <x v="0"/>
    <x v="0"/>
    <x v="0"/>
    <x v="7"/>
    <x v="56"/>
    <x v="0"/>
    <x v="0"/>
    <s v="Tesseramento"/>
    <x v="1"/>
    <x v="0"/>
    <x v="0"/>
    <m/>
  </r>
  <r>
    <n v="223678"/>
    <x v="0"/>
    <x v="1"/>
    <x v="0"/>
    <x v="0"/>
    <x v="7"/>
    <x v="56"/>
    <x v="0"/>
    <x v="0"/>
    <s v="Tesseramento"/>
    <x v="1"/>
    <x v="0"/>
    <x v="0"/>
    <m/>
  </r>
  <r>
    <n v="180446"/>
    <x v="1"/>
    <x v="0"/>
    <x v="0"/>
    <x v="0"/>
    <x v="7"/>
    <x v="56"/>
    <x v="0"/>
    <x v="0"/>
    <s v="Tesseramento"/>
    <x v="1"/>
    <x v="6"/>
    <x v="0"/>
    <m/>
  </r>
  <r>
    <n v="128231"/>
    <x v="0"/>
    <x v="0"/>
    <x v="0"/>
    <x v="0"/>
    <x v="7"/>
    <x v="56"/>
    <x v="0"/>
    <x v="0"/>
    <s v="Tesseramento"/>
    <x v="1"/>
    <x v="0"/>
    <x v="0"/>
    <m/>
  </r>
  <r>
    <n v="145381"/>
    <x v="0"/>
    <x v="0"/>
    <x v="0"/>
    <x v="0"/>
    <x v="7"/>
    <x v="56"/>
    <x v="0"/>
    <x v="1"/>
    <s v="Tesseramento"/>
    <x v="1"/>
    <x v="0"/>
    <x v="0"/>
    <m/>
  </r>
  <r>
    <n v="85662"/>
    <x v="0"/>
    <x v="0"/>
    <x v="0"/>
    <x v="0"/>
    <x v="2"/>
    <x v="153"/>
    <x v="0"/>
    <x v="0"/>
    <s v="Tesseramento"/>
    <x v="0"/>
    <x v="0"/>
    <x v="0"/>
    <m/>
  </r>
  <r>
    <n v="90576"/>
    <x v="0"/>
    <x v="0"/>
    <x v="0"/>
    <x v="0"/>
    <x v="2"/>
    <x v="153"/>
    <x v="0"/>
    <x v="0"/>
    <s v="Tesseramento"/>
    <x v="0"/>
    <x v="4"/>
    <x v="0"/>
    <m/>
  </r>
  <r>
    <n v="214088"/>
    <x v="0"/>
    <x v="0"/>
    <x v="0"/>
    <x v="0"/>
    <x v="2"/>
    <x v="153"/>
    <x v="0"/>
    <x v="0"/>
    <s v="Tesseramento"/>
    <x v="0"/>
    <x v="0"/>
    <x v="0"/>
    <m/>
  </r>
  <r>
    <n v="154449"/>
    <x v="0"/>
    <x v="0"/>
    <x v="0"/>
    <x v="0"/>
    <x v="2"/>
    <x v="153"/>
    <x v="0"/>
    <x v="0"/>
    <s v="Tesseramento"/>
    <x v="0"/>
    <x v="4"/>
    <x v="0"/>
    <m/>
  </r>
  <r>
    <n v="194284"/>
    <x v="1"/>
    <x v="0"/>
    <x v="0"/>
    <x v="1"/>
    <x v="2"/>
    <x v="153"/>
    <x v="0"/>
    <x v="0"/>
    <s v="Tesseramento"/>
    <x v="0"/>
    <x v="7"/>
    <x v="0"/>
    <m/>
  </r>
  <r>
    <n v="193197"/>
    <x v="0"/>
    <x v="0"/>
    <x v="0"/>
    <x v="0"/>
    <x v="2"/>
    <x v="153"/>
    <x v="0"/>
    <x v="0"/>
    <s v="Tesseramento"/>
    <x v="0"/>
    <x v="3"/>
    <x v="0"/>
    <m/>
  </r>
  <r>
    <n v="233015"/>
    <x v="0"/>
    <x v="0"/>
    <x v="0"/>
    <x v="1"/>
    <x v="2"/>
    <x v="153"/>
    <x v="0"/>
    <x v="0"/>
    <s v="Tesseramento"/>
    <x v="0"/>
    <x v="0"/>
    <x v="0"/>
    <m/>
  </r>
  <r>
    <n v="203818"/>
    <x v="0"/>
    <x v="0"/>
    <x v="0"/>
    <x v="0"/>
    <x v="2"/>
    <x v="153"/>
    <x v="0"/>
    <x v="0"/>
    <s v="Tesseramento"/>
    <x v="0"/>
    <x v="1"/>
    <x v="0"/>
    <m/>
  </r>
  <r>
    <n v="231329"/>
    <x v="0"/>
    <x v="0"/>
    <x v="0"/>
    <x v="1"/>
    <x v="2"/>
    <x v="153"/>
    <x v="0"/>
    <x v="1"/>
    <s v="Tesseramento"/>
    <x v="0"/>
    <x v="0"/>
    <x v="0"/>
    <m/>
  </r>
  <r>
    <n v="5904"/>
    <x v="0"/>
    <x v="0"/>
    <x v="0"/>
    <x v="0"/>
    <x v="2"/>
    <x v="153"/>
    <x v="0"/>
    <x v="0"/>
    <s v="Tesseramento"/>
    <x v="0"/>
    <x v="0"/>
    <x v="0"/>
    <m/>
  </r>
  <r>
    <n v="181723"/>
    <x v="1"/>
    <x v="0"/>
    <x v="0"/>
    <x v="1"/>
    <x v="2"/>
    <x v="153"/>
    <x v="0"/>
    <x v="1"/>
    <s v="Tesseramento"/>
    <x v="0"/>
    <x v="7"/>
    <x v="0"/>
    <m/>
  </r>
  <r>
    <n v="203819"/>
    <x v="1"/>
    <x v="0"/>
    <x v="0"/>
    <x v="3"/>
    <x v="2"/>
    <x v="153"/>
    <x v="0"/>
    <x v="0"/>
    <s v="Tesseramento"/>
    <x v="0"/>
    <x v="5"/>
    <x v="0"/>
    <m/>
  </r>
  <r>
    <n v="143608"/>
    <x v="0"/>
    <x v="0"/>
    <x v="0"/>
    <x v="0"/>
    <x v="2"/>
    <x v="153"/>
    <x v="0"/>
    <x v="0"/>
    <s v="Tesseramento"/>
    <x v="0"/>
    <x v="0"/>
    <x v="0"/>
    <m/>
  </r>
  <r>
    <n v="207574"/>
    <x v="0"/>
    <x v="0"/>
    <x v="0"/>
    <x v="0"/>
    <x v="2"/>
    <x v="153"/>
    <x v="0"/>
    <x v="0"/>
    <s v="Tesseramento"/>
    <x v="0"/>
    <x v="1"/>
    <x v="0"/>
    <m/>
  </r>
  <r>
    <n v="187342"/>
    <x v="0"/>
    <x v="0"/>
    <x v="0"/>
    <x v="0"/>
    <x v="2"/>
    <x v="153"/>
    <x v="0"/>
    <x v="0"/>
    <s v="Tesseramento"/>
    <x v="0"/>
    <x v="4"/>
    <x v="0"/>
    <m/>
  </r>
  <r>
    <n v="223444"/>
    <x v="0"/>
    <x v="0"/>
    <x v="0"/>
    <x v="0"/>
    <x v="2"/>
    <x v="153"/>
    <x v="0"/>
    <x v="0"/>
    <s v="Tesseramento"/>
    <x v="0"/>
    <x v="0"/>
    <x v="0"/>
    <m/>
  </r>
  <r>
    <n v="181724"/>
    <x v="0"/>
    <x v="0"/>
    <x v="0"/>
    <x v="1"/>
    <x v="2"/>
    <x v="153"/>
    <x v="0"/>
    <x v="1"/>
    <s v="Tesseramento"/>
    <x v="0"/>
    <x v="0"/>
    <x v="0"/>
    <m/>
  </r>
  <r>
    <n v="210359"/>
    <x v="0"/>
    <x v="0"/>
    <x v="0"/>
    <x v="0"/>
    <x v="2"/>
    <x v="153"/>
    <x v="0"/>
    <x v="0"/>
    <s v="Tesseramento"/>
    <x v="0"/>
    <x v="4"/>
    <x v="0"/>
    <m/>
  </r>
  <r>
    <n v="214190"/>
    <x v="0"/>
    <x v="0"/>
    <x v="0"/>
    <x v="0"/>
    <x v="2"/>
    <x v="153"/>
    <x v="0"/>
    <x v="0"/>
    <s v="Tesseramento"/>
    <x v="0"/>
    <x v="3"/>
    <x v="0"/>
    <m/>
  </r>
  <r>
    <n v="133266"/>
    <x v="0"/>
    <x v="0"/>
    <x v="0"/>
    <x v="0"/>
    <x v="2"/>
    <x v="153"/>
    <x v="0"/>
    <x v="0"/>
    <s v="Tesseramento"/>
    <x v="0"/>
    <x v="3"/>
    <x v="0"/>
    <m/>
  </r>
  <r>
    <n v="148565"/>
    <x v="0"/>
    <x v="0"/>
    <x v="0"/>
    <x v="0"/>
    <x v="2"/>
    <x v="153"/>
    <x v="0"/>
    <x v="0"/>
    <s v="Tesseramento"/>
    <x v="0"/>
    <x v="0"/>
    <x v="0"/>
    <m/>
  </r>
  <r>
    <n v="210360"/>
    <x v="0"/>
    <x v="0"/>
    <x v="0"/>
    <x v="0"/>
    <x v="2"/>
    <x v="153"/>
    <x v="0"/>
    <x v="1"/>
    <s v="Tesseramento"/>
    <x v="0"/>
    <x v="4"/>
    <x v="0"/>
    <m/>
  </r>
  <r>
    <n v="216292"/>
    <x v="0"/>
    <x v="0"/>
    <x v="0"/>
    <x v="0"/>
    <x v="2"/>
    <x v="153"/>
    <x v="0"/>
    <x v="0"/>
    <s v="Tesseramento"/>
    <x v="0"/>
    <x v="1"/>
    <x v="0"/>
    <m/>
  </r>
  <r>
    <n v="154450"/>
    <x v="0"/>
    <x v="0"/>
    <x v="0"/>
    <x v="0"/>
    <x v="2"/>
    <x v="153"/>
    <x v="0"/>
    <x v="0"/>
    <s v="Tesseramento"/>
    <x v="0"/>
    <x v="4"/>
    <x v="0"/>
    <m/>
  </r>
  <r>
    <n v="158269"/>
    <x v="0"/>
    <x v="0"/>
    <x v="0"/>
    <x v="0"/>
    <x v="2"/>
    <x v="153"/>
    <x v="0"/>
    <x v="0"/>
    <s v="Tesseramento"/>
    <x v="0"/>
    <x v="4"/>
    <x v="0"/>
    <m/>
  </r>
  <r>
    <n v="197412"/>
    <x v="1"/>
    <x v="0"/>
    <x v="0"/>
    <x v="0"/>
    <x v="2"/>
    <x v="153"/>
    <x v="0"/>
    <x v="0"/>
    <s v="Tesseramento"/>
    <x v="0"/>
    <x v="5"/>
    <x v="0"/>
    <m/>
  </r>
  <r>
    <n v="205116"/>
    <x v="0"/>
    <x v="0"/>
    <x v="0"/>
    <x v="0"/>
    <x v="2"/>
    <x v="153"/>
    <x v="0"/>
    <x v="0"/>
    <s v="Tesseramento"/>
    <x v="0"/>
    <x v="0"/>
    <x v="0"/>
    <m/>
  </r>
  <r>
    <n v="136008"/>
    <x v="0"/>
    <x v="0"/>
    <x v="0"/>
    <x v="0"/>
    <x v="2"/>
    <x v="153"/>
    <x v="0"/>
    <x v="0"/>
    <s v="Tesseramento"/>
    <x v="0"/>
    <x v="0"/>
    <x v="0"/>
    <m/>
  </r>
  <r>
    <n v="235000"/>
    <x v="0"/>
    <x v="0"/>
    <x v="1"/>
    <x v="1"/>
    <x v="11"/>
    <x v="327"/>
    <x v="0"/>
    <x v="0"/>
    <s v="Tesseramento"/>
    <x v="0"/>
    <x v="3"/>
    <x v="0"/>
    <m/>
  </r>
  <r>
    <n v="56893"/>
    <x v="0"/>
    <x v="0"/>
    <x v="0"/>
    <x v="0"/>
    <x v="13"/>
    <x v="188"/>
    <x v="0"/>
    <x v="1"/>
    <s v="Tesseramento"/>
    <x v="1"/>
    <x v="3"/>
    <x v="0"/>
    <m/>
  </r>
  <r>
    <n v="166365"/>
    <x v="0"/>
    <x v="0"/>
    <x v="0"/>
    <x v="0"/>
    <x v="13"/>
    <x v="188"/>
    <x v="0"/>
    <x v="0"/>
    <s v="Tesseramento"/>
    <x v="1"/>
    <x v="1"/>
    <x v="0"/>
    <m/>
  </r>
  <r>
    <n v="213520"/>
    <x v="0"/>
    <x v="0"/>
    <x v="0"/>
    <x v="0"/>
    <x v="13"/>
    <x v="188"/>
    <x v="0"/>
    <x v="0"/>
    <s v="Tesseramento"/>
    <x v="1"/>
    <x v="1"/>
    <x v="0"/>
    <m/>
  </r>
  <r>
    <n v="77522"/>
    <x v="0"/>
    <x v="0"/>
    <x v="0"/>
    <x v="0"/>
    <x v="13"/>
    <x v="188"/>
    <x v="0"/>
    <x v="0"/>
    <s v="Tesseramento"/>
    <x v="1"/>
    <x v="4"/>
    <x v="0"/>
    <m/>
  </r>
  <r>
    <n v="104991"/>
    <x v="0"/>
    <x v="0"/>
    <x v="0"/>
    <x v="0"/>
    <x v="11"/>
    <x v="142"/>
    <x v="0"/>
    <x v="1"/>
    <s v="Tesseramento"/>
    <x v="1"/>
    <x v="0"/>
    <x v="0"/>
    <m/>
  </r>
  <r>
    <n v="80864"/>
    <x v="0"/>
    <x v="0"/>
    <x v="0"/>
    <x v="0"/>
    <x v="13"/>
    <x v="188"/>
    <x v="0"/>
    <x v="1"/>
    <s v="Tesseramento"/>
    <x v="1"/>
    <x v="4"/>
    <x v="0"/>
    <m/>
  </r>
  <r>
    <n v="186593"/>
    <x v="0"/>
    <x v="0"/>
    <x v="0"/>
    <x v="1"/>
    <x v="2"/>
    <x v="286"/>
    <x v="0"/>
    <x v="0"/>
    <s v="Tesseramento"/>
    <x v="1"/>
    <x v="0"/>
    <x v="0"/>
    <m/>
  </r>
  <r>
    <n v="185982"/>
    <x v="0"/>
    <x v="0"/>
    <x v="2"/>
    <x v="0"/>
    <x v="2"/>
    <x v="286"/>
    <x v="0"/>
    <x v="0"/>
    <s v="Tesseramento"/>
    <x v="1"/>
    <x v="0"/>
    <x v="0"/>
    <m/>
  </r>
  <r>
    <n v="72025"/>
    <x v="0"/>
    <x v="0"/>
    <x v="0"/>
    <x v="0"/>
    <x v="2"/>
    <x v="286"/>
    <x v="0"/>
    <x v="0"/>
    <s v="Tesseramento"/>
    <x v="1"/>
    <x v="4"/>
    <x v="0"/>
    <m/>
  </r>
  <r>
    <n v="207303"/>
    <x v="0"/>
    <x v="0"/>
    <x v="0"/>
    <x v="1"/>
    <x v="2"/>
    <x v="77"/>
    <x v="0"/>
    <x v="0"/>
    <s v="Tesseramento"/>
    <x v="0"/>
    <x v="4"/>
    <x v="0"/>
    <m/>
  </r>
  <r>
    <n v="43694"/>
    <x v="0"/>
    <x v="0"/>
    <x v="2"/>
    <x v="4"/>
    <x v="7"/>
    <x v="30"/>
    <x v="0"/>
    <x v="0"/>
    <s v="Tesseramento"/>
    <x v="1"/>
    <x v="4"/>
    <x v="0"/>
    <m/>
  </r>
  <r>
    <n v="225344"/>
    <x v="0"/>
    <x v="1"/>
    <x v="0"/>
    <x v="3"/>
    <x v="11"/>
    <x v="280"/>
    <x v="0"/>
    <x v="0"/>
    <s v="Tesseramento"/>
    <x v="0"/>
    <x v="1"/>
    <x v="0"/>
    <m/>
  </r>
  <r>
    <n v="11877"/>
    <x v="0"/>
    <x v="0"/>
    <x v="2"/>
    <x v="1"/>
    <x v="7"/>
    <x v="30"/>
    <x v="0"/>
    <x v="0"/>
    <s v="Tesseramento"/>
    <x v="1"/>
    <x v="0"/>
    <x v="0"/>
    <m/>
  </r>
  <r>
    <n v="176419"/>
    <x v="0"/>
    <x v="0"/>
    <x v="0"/>
    <x v="0"/>
    <x v="11"/>
    <x v="366"/>
    <x v="0"/>
    <x v="0"/>
    <s v="Tesseramento"/>
    <x v="4"/>
    <x v="0"/>
    <x v="0"/>
    <m/>
  </r>
  <r>
    <n v="56590"/>
    <x v="0"/>
    <x v="0"/>
    <x v="2"/>
    <x v="0"/>
    <x v="7"/>
    <x v="202"/>
    <x v="0"/>
    <x v="0"/>
    <s v="Tesseramento"/>
    <x v="1"/>
    <x v="0"/>
    <x v="0"/>
    <m/>
  </r>
  <r>
    <n v="29852"/>
    <x v="0"/>
    <x v="0"/>
    <x v="0"/>
    <x v="4"/>
    <x v="8"/>
    <x v="173"/>
    <x v="0"/>
    <x v="1"/>
    <s v="Tesseramento"/>
    <x v="0"/>
    <x v="3"/>
    <x v="0"/>
    <m/>
  </r>
  <r>
    <n v="3045"/>
    <x v="0"/>
    <x v="0"/>
    <x v="0"/>
    <x v="0"/>
    <x v="8"/>
    <x v="173"/>
    <x v="0"/>
    <x v="0"/>
    <s v="Tesseramento"/>
    <x v="0"/>
    <x v="4"/>
    <x v="0"/>
    <m/>
  </r>
  <r>
    <n v="162343"/>
    <x v="0"/>
    <x v="0"/>
    <x v="0"/>
    <x v="0"/>
    <x v="10"/>
    <x v="63"/>
    <x v="0"/>
    <x v="0"/>
    <s v="Tesseramento"/>
    <x v="0"/>
    <x v="4"/>
    <x v="0"/>
    <m/>
  </r>
  <r>
    <n v="230095"/>
    <x v="0"/>
    <x v="0"/>
    <x v="0"/>
    <x v="0"/>
    <x v="10"/>
    <x v="63"/>
    <x v="0"/>
    <x v="0"/>
    <s v="Tesseramento"/>
    <x v="0"/>
    <x v="1"/>
    <x v="0"/>
    <m/>
  </r>
  <r>
    <n v="235029"/>
    <x v="0"/>
    <x v="0"/>
    <x v="1"/>
    <x v="1"/>
    <x v="10"/>
    <x v="63"/>
    <x v="0"/>
    <x v="0"/>
    <s v="Tesseramento"/>
    <x v="0"/>
    <x v="4"/>
    <x v="0"/>
    <m/>
  </r>
  <r>
    <n v="213451"/>
    <x v="0"/>
    <x v="0"/>
    <x v="0"/>
    <x v="0"/>
    <x v="10"/>
    <x v="63"/>
    <x v="0"/>
    <x v="0"/>
    <s v="Tesseramento"/>
    <x v="0"/>
    <x v="0"/>
    <x v="0"/>
    <m/>
  </r>
  <r>
    <n v="230104"/>
    <x v="0"/>
    <x v="0"/>
    <x v="0"/>
    <x v="0"/>
    <x v="4"/>
    <x v="145"/>
    <x v="0"/>
    <x v="0"/>
    <s v="Tesseramento"/>
    <x v="1"/>
    <x v="0"/>
    <x v="0"/>
    <m/>
  </r>
  <r>
    <n v="162486"/>
    <x v="0"/>
    <x v="0"/>
    <x v="0"/>
    <x v="0"/>
    <x v="4"/>
    <x v="145"/>
    <x v="0"/>
    <x v="0"/>
    <s v="Tesseramento"/>
    <x v="1"/>
    <x v="4"/>
    <x v="0"/>
    <m/>
  </r>
  <r>
    <n v="178311"/>
    <x v="0"/>
    <x v="0"/>
    <x v="0"/>
    <x v="0"/>
    <x v="4"/>
    <x v="145"/>
    <x v="0"/>
    <x v="0"/>
    <s v="Tesseramento"/>
    <x v="1"/>
    <x v="0"/>
    <x v="0"/>
    <m/>
  </r>
  <r>
    <n v="230105"/>
    <x v="0"/>
    <x v="1"/>
    <x v="0"/>
    <x v="0"/>
    <x v="4"/>
    <x v="145"/>
    <x v="0"/>
    <x v="0"/>
    <s v="Tesseramento"/>
    <x v="1"/>
    <x v="0"/>
    <x v="0"/>
    <m/>
  </r>
  <r>
    <n v="82138"/>
    <x v="0"/>
    <x v="0"/>
    <x v="0"/>
    <x v="0"/>
    <x v="4"/>
    <x v="145"/>
    <x v="0"/>
    <x v="0"/>
    <s v="Tesseramento"/>
    <x v="1"/>
    <x v="4"/>
    <x v="0"/>
    <m/>
  </r>
  <r>
    <n v="220867"/>
    <x v="0"/>
    <x v="0"/>
    <x v="0"/>
    <x v="0"/>
    <x v="8"/>
    <x v="46"/>
    <x v="0"/>
    <x v="0"/>
    <s v="Tesseramento"/>
    <x v="0"/>
    <x v="1"/>
    <x v="0"/>
    <m/>
  </r>
  <r>
    <n v="128207"/>
    <x v="0"/>
    <x v="0"/>
    <x v="0"/>
    <x v="0"/>
    <x v="8"/>
    <x v="46"/>
    <x v="0"/>
    <x v="0"/>
    <s v="Tesseramento"/>
    <x v="0"/>
    <x v="4"/>
    <x v="0"/>
    <m/>
  </r>
  <r>
    <n v="114309"/>
    <x v="0"/>
    <x v="0"/>
    <x v="0"/>
    <x v="0"/>
    <x v="1"/>
    <x v="176"/>
    <x v="1"/>
    <x v="0"/>
    <s v="Tesseramento"/>
    <x v="1"/>
    <x v="8"/>
    <x v="0"/>
    <m/>
  </r>
  <r>
    <n v="217236"/>
    <x v="0"/>
    <x v="0"/>
    <x v="0"/>
    <x v="0"/>
    <x v="8"/>
    <x v="46"/>
    <x v="0"/>
    <x v="0"/>
    <s v="Tesseramento"/>
    <x v="0"/>
    <x v="0"/>
    <x v="0"/>
    <m/>
  </r>
  <r>
    <n v="147340"/>
    <x v="0"/>
    <x v="0"/>
    <x v="0"/>
    <x v="0"/>
    <x v="2"/>
    <x v="79"/>
    <x v="0"/>
    <x v="0"/>
    <s v="Tesseramento"/>
    <x v="1"/>
    <x v="0"/>
    <x v="0"/>
    <m/>
  </r>
  <r>
    <n v="109310"/>
    <x v="0"/>
    <x v="0"/>
    <x v="0"/>
    <x v="0"/>
    <x v="2"/>
    <x v="79"/>
    <x v="0"/>
    <x v="0"/>
    <s v="Tesseramento"/>
    <x v="1"/>
    <x v="4"/>
    <x v="0"/>
    <m/>
  </r>
  <r>
    <n v="205203"/>
    <x v="0"/>
    <x v="0"/>
    <x v="0"/>
    <x v="0"/>
    <x v="2"/>
    <x v="79"/>
    <x v="0"/>
    <x v="0"/>
    <s v="Tesseramento"/>
    <x v="1"/>
    <x v="3"/>
    <x v="0"/>
    <m/>
  </r>
  <r>
    <n v="123260"/>
    <x v="0"/>
    <x v="0"/>
    <x v="2"/>
    <x v="0"/>
    <x v="3"/>
    <x v="85"/>
    <x v="0"/>
    <x v="0"/>
    <s v="Tesseramento"/>
    <x v="1"/>
    <x v="0"/>
    <x v="0"/>
    <m/>
  </r>
  <r>
    <n v="82242"/>
    <x v="0"/>
    <x v="0"/>
    <x v="0"/>
    <x v="0"/>
    <x v="2"/>
    <x v="79"/>
    <x v="0"/>
    <x v="0"/>
    <s v="Tesseramento"/>
    <x v="1"/>
    <x v="4"/>
    <x v="0"/>
    <m/>
  </r>
  <r>
    <n v="180149"/>
    <x v="0"/>
    <x v="0"/>
    <x v="2"/>
    <x v="0"/>
    <x v="3"/>
    <x v="85"/>
    <x v="0"/>
    <x v="0"/>
    <s v="Tesseramento"/>
    <x v="1"/>
    <x v="0"/>
    <x v="0"/>
    <m/>
  </r>
  <r>
    <n v="149463"/>
    <x v="0"/>
    <x v="0"/>
    <x v="2"/>
    <x v="1"/>
    <x v="3"/>
    <x v="85"/>
    <x v="0"/>
    <x v="1"/>
    <s v="Tesseramento"/>
    <x v="1"/>
    <x v="4"/>
    <x v="0"/>
    <m/>
  </r>
  <r>
    <n v="236227"/>
    <x v="1"/>
    <x v="0"/>
    <x v="1"/>
    <x v="2"/>
    <x v="3"/>
    <x v="85"/>
    <x v="0"/>
    <x v="1"/>
    <s v="Tesseramento"/>
    <x v="1"/>
    <x v="5"/>
    <x v="0"/>
    <m/>
  </r>
  <r>
    <n v="93552"/>
    <x v="0"/>
    <x v="0"/>
    <x v="0"/>
    <x v="0"/>
    <x v="7"/>
    <x v="78"/>
    <x v="0"/>
    <x v="0"/>
    <s v="Tesseramento"/>
    <x v="0"/>
    <x v="0"/>
    <x v="0"/>
    <m/>
  </r>
  <r>
    <n v="235696"/>
    <x v="0"/>
    <x v="1"/>
    <x v="1"/>
    <x v="1"/>
    <x v="3"/>
    <x v="85"/>
    <x v="0"/>
    <x v="1"/>
    <s v="Tesseramento"/>
    <x v="1"/>
    <x v="0"/>
    <x v="0"/>
    <m/>
  </r>
  <r>
    <n v="2872"/>
    <x v="0"/>
    <x v="0"/>
    <x v="0"/>
    <x v="0"/>
    <x v="14"/>
    <x v="131"/>
    <x v="0"/>
    <x v="0"/>
    <s v="Tesseramento"/>
    <x v="1"/>
    <x v="3"/>
    <x v="0"/>
    <m/>
  </r>
  <r>
    <n v="235704"/>
    <x v="1"/>
    <x v="0"/>
    <x v="1"/>
    <x v="1"/>
    <x v="3"/>
    <x v="85"/>
    <x v="0"/>
    <x v="0"/>
    <s v="Tesseramento"/>
    <x v="1"/>
    <x v="5"/>
    <x v="0"/>
    <m/>
  </r>
  <r>
    <n v="104899"/>
    <x v="0"/>
    <x v="0"/>
    <x v="0"/>
    <x v="0"/>
    <x v="6"/>
    <x v="217"/>
    <x v="0"/>
    <x v="0"/>
    <s v="Tesseramento"/>
    <x v="0"/>
    <x v="0"/>
    <x v="0"/>
    <m/>
  </r>
  <r>
    <n v="85890"/>
    <x v="0"/>
    <x v="0"/>
    <x v="0"/>
    <x v="1"/>
    <x v="4"/>
    <x v="149"/>
    <x v="0"/>
    <x v="1"/>
    <s v="Tesseramento"/>
    <x v="1"/>
    <x v="4"/>
    <x v="0"/>
    <m/>
  </r>
  <r>
    <n v="116570"/>
    <x v="0"/>
    <x v="0"/>
    <x v="0"/>
    <x v="0"/>
    <x v="6"/>
    <x v="217"/>
    <x v="0"/>
    <x v="0"/>
    <s v="Tesseramento"/>
    <x v="0"/>
    <x v="0"/>
    <x v="0"/>
    <m/>
  </r>
  <r>
    <n v="123338"/>
    <x v="0"/>
    <x v="0"/>
    <x v="0"/>
    <x v="4"/>
    <x v="6"/>
    <x v="217"/>
    <x v="0"/>
    <x v="0"/>
    <s v="Tesseramento"/>
    <x v="0"/>
    <x v="1"/>
    <x v="0"/>
    <m/>
  </r>
  <r>
    <n v="372"/>
    <x v="0"/>
    <x v="0"/>
    <x v="0"/>
    <x v="0"/>
    <x v="6"/>
    <x v="217"/>
    <x v="0"/>
    <x v="0"/>
    <s v="Tesseramento"/>
    <x v="0"/>
    <x v="0"/>
    <x v="0"/>
    <m/>
  </r>
  <r>
    <n v="156040"/>
    <x v="0"/>
    <x v="0"/>
    <x v="0"/>
    <x v="1"/>
    <x v="6"/>
    <x v="217"/>
    <x v="0"/>
    <x v="0"/>
    <s v="Tesseramento"/>
    <x v="0"/>
    <x v="0"/>
    <x v="0"/>
    <m/>
  </r>
  <r>
    <n v="235113"/>
    <x v="0"/>
    <x v="1"/>
    <x v="1"/>
    <x v="2"/>
    <x v="4"/>
    <x v="145"/>
    <x v="0"/>
    <x v="0"/>
    <s v="Tesseramento"/>
    <x v="1"/>
    <x v="0"/>
    <x v="0"/>
    <m/>
  </r>
  <r>
    <n v="198067"/>
    <x v="0"/>
    <x v="0"/>
    <x v="0"/>
    <x v="0"/>
    <x v="6"/>
    <x v="217"/>
    <x v="0"/>
    <x v="1"/>
    <s v="Tesseramento"/>
    <x v="0"/>
    <x v="0"/>
    <x v="0"/>
    <m/>
  </r>
  <r>
    <n v="233222"/>
    <x v="1"/>
    <x v="0"/>
    <x v="0"/>
    <x v="1"/>
    <x v="11"/>
    <x v="280"/>
    <x v="0"/>
    <x v="1"/>
    <s v="Tesseramento"/>
    <x v="0"/>
    <x v="7"/>
    <x v="0"/>
    <m/>
  </r>
  <r>
    <n v="235112"/>
    <x v="0"/>
    <x v="1"/>
    <x v="1"/>
    <x v="2"/>
    <x v="4"/>
    <x v="145"/>
    <x v="0"/>
    <x v="0"/>
    <s v="Tesseramento"/>
    <x v="1"/>
    <x v="4"/>
    <x v="0"/>
    <m/>
  </r>
  <r>
    <n v="225963"/>
    <x v="0"/>
    <x v="0"/>
    <x v="0"/>
    <x v="0"/>
    <x v="11"/>
    <x v="280"/>
    <x v="0"/>
    <x v="0"/>
    <s v="Tesseramento"/>
    <x v="0"/>
    <x v="0"/>
    <x v="0"/>
    <m/>
  </r>
  <r>
    <n v="74440"/>
    <x v="0"/>
    <x v="0"/>
    <x v="2"/>
    <x v="4"/>
    <x v="8"/>
    <x v="246"/>
    <x v="0"/>
    <x v="0"/>
    <s v="Tesseramento"/>
    <x v="1"/>
    <x v="1"/>
    <x v="0"/>
    <m/>
  </r>
  <r>
    <n v="166347"/>
    <x v="0"/>
    <x v="0"/>
    <x v="0"/>
    <x v="1"/>
    <x v="6"/>
    <x v="217"/>
    <x v="0"/>
    <x v="1"/>
    <s v="Tesseramento"/>
    <x v="0"/>
    <x v="4"/>
    <x v="0"/>
    <m/>
  </r>
  <r>
    <n v="97369"/>
    <x v="0"/>
    <x v="0"/>
    <x v="0"/>
    <x v="0"/>
    <x v="6"/>
    <x v="217"/>
    <x v="0"/>
    <x v="0"/>
    <s v="Tesseramento"/>
    <x v="0"/>
    <x v="4"/>
    <x v="0"/>
    <m/>
  </r>
  <r>
    <n v="233111"/>
    <x v="0"/>
    <x v="0"/>
    <x v="0"/>
    <x v="1"/>
    <x v="8"/>
    <x v="46"/>
    <x v="0"/>
    <x v="0"/>
    <s v="Tesseramento"/>
    <x v="0"/>
    <x v="3"/>
    <x v="0"/>
    <m/>
  </r>
  <r>
    <n v="162134"/>
    <x v="0"/>
    <x v="0"/>
    <x v="0"/>
    <x v="0"/>
    <x v="11"/>
    <x v="82"/>
    <x v="0"/>
    <x v="0"/>
    <s v="Tesseramento"/>
    <x v="0"/>
    <x v="3"/>
    <x v="0"/>
    <m/>
  </r>
  <r>
    <n v="201304"/>
    <x v="0"/>
    <x v="1"/>
    <x v="0"/>
    <x v="0"/>
    <x v="11"/>
    <x v="82"/>
    <x v="0"/>
    <x v="0"/>
    <s v="Tesseramento"/>
    <x v="0"/>
    <x v="1"/>
    <x v="0"/>
    <m/>
  </r>
  <r>
    <n v="118071"/>
    <x v="0"/>
    <x v="0"/>
    <x v="0"/>
    <x v="0"/>
    <x v="11"/>
    <x v="82"/>
    <x v="0"/>
    <x v="1"/>
    <s v="Tesseramento"/>
    <x v="0"/>
    <x v="3"/>
    <x v="0"/>
    <m/>
  </r>
  <r>
    <n v="153328"/>
    <x v="0"/>
    <x v="0"/>
    <x v="0"/>
    <x v="0"/>
    <x v="11"/>
    <x v="82"/>
    <x v="0"/>
    <x v="0"/>
    <s v="Tesseramento"/>
    <x v="0"/>
    <x v="0"/>
    <x v="0"/>
    <m/>
  </r>
  <r>
    <n v="83969"/>
    <x v="0"/>
    <x v="0"/>
    <x v="0"/>
    <x v="0"/>
    <x v="11"/>
    <x v="82"/>
    <x v="0"/>
    <x v="1"/>
    <s v="Tesseramento"/>
    <x v="0"/>
    <x v="1"/>
    <x v="0"/>
    <m/>
  </r>
  <r>
    <n v="168002"/>
    <x v="0"/>
    <x v="0"/>
    <x v="0"/>
    <x v="0"/>
    <x v="11"/>
    <x v="82"/>
    <x v="0"/>
    <x v="0"/>
    <s v="Tesseramento"/>
    <x v="0"/>
    <x v="0"/>
    <x v="0"/>
    <m/>
  </r>
  <r>
    <n v="165272"/>
    <x v="0"/>
    <x v="0"/>
    <x v="0"/>
    <x v="0"/>
    <x v="11"/>
    <x v="82"/>
    <x v="0"/>
    <x v="0"/>
    <s v="Tesseramento"/>
    <x v="0"/>
    <x v="0"/>
    <x v="0"/>
    <m/>
  </r>
  <r>
    <n v="152323"/>
    <x v="0"/>
    <x v="0"/>
    <x v="0"/>
    <x v="0"/>
    <x v="6"/>
    <x v="299"/>
    <x v="0"/>
    <x v="0"/>
    <s v="Tesseramento"/>
    <x v="1"/>
    <x v="4"/>
    <x v="0"/>
    <m/>
  </r>
  <r>
    <n v="69726"/>
    <x v="0"/>
    <x v="0"/>
    <x v="0"/>
    <x v="0"/>
    <x v="6"/>
    <x v="299"/>
    <x v="0"/>
    <x v="0"/>
    <s v="Tesseramento"/>
    <x v="1"/>
    <x v="3"/>
    <x v="0"/>
    <m/>
  </r>
  <r>
    <n v="98133"/>
    <x v="0"/>
    <x v="0"/>
    <x v="0"/>
    <x v="0"/>
    <x v="2"/>
    <x v="42"/>
    <x v="0"/>
    <x v="0"/>
    <s v="Tesseramento"/>
    <x v="1"/>
    <x v="3"/>
    <x v="0"/>
    <m/>
  </r>
  <r>
    <n v="43127"/>
    <x v="0"/>
    <x v="0"/>
    <x v="0"/>
    <x v="0"/>
    <x v="2"/>
    <x v="42"/>
    <x v="0"/>
    <x v="0"/>
    <s v="Tesseramento"/>
    <x v="1"/>
    <x v="0"/>
    <x v="0"/>
    <m/>
  </r>
  <r>
    <n v="97981"/>
    <x v="0"/>
    <x v="0"/>
    <x v="0"/>
    <x v="0"/>
    <x v="4"/>
    <x v="179"/>
    <x v="0"/>
    <x v="1"/>
    <s v="Tesseramento"/>
    <x v="1"/>
    <x v="3"/>
    <x v="0"/>
    <m/>
  </r>
  <r>
    <n v="127274"/>
    <x v="0"/>
    <x v="0"/>
    <x v="0"/>
    <x v="0"/>
    <x v="11"/>
    <x v="142"/>
    <x v="0"/>
    <x v="1"/>
    <s v="Tesseramento"/>
    <x v="1"/>
    <x v="3"/>
    <x v="0"/>
    <m/>
  </r>
  <r>
    <n v="89491"/>
    <x v="0"/>
    <x v="0"/>
    <x v="0"/>
    <x v="0"/>
    <x v="4"/>
    <x v="149"/>
    <x v="0"/>
    <x v="0"/>
    <s v="Tesseramento"/>
    <x v="1"/>
    <x v="0"/>
    <x v="0"/>
    <m/>
  </r>
  <r>
    <n v="109302"/>
    <x v="0"/>
    <x v="0"/>
    <x v="0"/>
    <x v="0"/>
    <x v="2"/>
    <x v="79"/>
    <x v="0"/>
    <x v="0"/>
    <s v="Tesseramento"/>
    <x v="1"/>
    <x v="4"/>
    <x v="0"/>
    <m/>
  </r>
  <r>
    <n v="173161"/>
    <x v="0"/>
    <x v="0"/>
    <x v="0"/>
    <x v="3"/>
    <x v="6"/>
    <x v="299"/>
    <x v="0"/>
    <x v="0"/>
    <s v="Tesseramento"/>
    <x v="1"/>
    <x v="0"/>
    <x v="0"/>
    <m/>
  </r>
  <r>
    <n v="89795"/>
    <x v="0"/>
    <x v="0"/>
    <x v="0"/>
    <x v="0"/>
    <x v="2"/>
    <x v="79"/>
    <x v="0"/>
    <x v="1"/>
    <s v="Tesseramento"/>
    <x v="1"/>
    <x v="4"/>
    <x v="0"/>
    <m/>
  </r>
  <r>
    <n v="110946"/>
    <x v="0"/>
    <x v="0"/>
    <x v="0"/>
    <x v="1"/>
    <x v="1"/>
    <x v="20"/>
    <x v="0"/>
    <x v="0"/>
    <s v="Tesseramento"/>
    <x v="0"/>
    <x v="3"/>
    <x v="0"/>
    <m/>
  </r>
  <r>
    <n v="222106"/>
    <x v="0"/>
    <x v="0"/>
    <x v="0"/>
    <x v="0"/>
    <x v="1"/>
    <x v="20"/>
    <x v="0"/>
    <x v="0"/>
    <s v="Tesseramento"/>
    <x v="0"/>
    <x v="0"/>
    <x v="0"/>
    <m/>
  </r>
  <r>
    <n v="54923"/>
    <x v="0"/>
    <x v="0"/>
    <x v="0"/>
    <x v="0"/>
    <x v="12"/>
    <x v="254"/>
    <x v="0"/>
    <x v="0"/>
    <s v="Tesseramento"/>
    <x v="0"/>
    <x v="0"/>
    <x v="0"/>
    <m/>
  </r>
  <r>
    <n v="180608"/>
    <x v="0"/>
    <x v="0"/>
    <x v="0"/>
    <x v="0"/>
    <x v="4"/>
    <x v="166"/>
    <x v="0"/>
    <x v="0"/>
    <s v="Tesseramento"/>
    <x v="1"/>
    <x v="0"/>
    <x v="0"/>
    <m/>
  </r>
  <r>
    <n v="109743"/>
    <x v="0"/>
    <x v="0"/>
    <x v="0"/>
    <x v="0"/>
    <x v="4"/>
    <x v="83"/>
    <x v="0"/>
    <x v="0"/>
    <s v="Tesseramento"/>
    <x v="0"/>
    <x v="3"/>
    <x v="0"/>
    <m/>
  </r>
  <r>
    <n v="228372"/>
    <x v="0"/>
    <x v="0"/>
    <x v="0"/>
    <x v="0"/>
    <x v="4"/>
    <x v="83"/>
    <x v="0"/>
    <x v="0"/>
    <s v="Tesseramento"/>
    <x v="0"/>
    <x v="4"/>
    <x v="0"/>
    <m/>
  </r>
  <r>
    <n v="216641"/>
    <x v="0"/>
    <x v="0"/>
    <x v="0"/>
    <x v="0"/>
    <x v="2"/>
    <x v="208"/>
    <x v="0"/>
    <x v="0"/>
    <s v="Tesseramento"/>
    <x v="0"/>
    <x v="0"/>
    <x v="0"/>
    <m/>
  </r>
  <r>
    <n v="192298"/>
    <x v="0"/>
    <x v="0"/>
    <x v="0"/>
    <x v="0"/>
    <x v="2"/>
    <x v="208"/>
    <x v="0"/>
    <x v="0"/>
    <s v="Tesseramento"/>
    <x v="0"/>
    <x v="0"/>
    <x v="0"/>
    <m/>
  </r>
  <r>
    <n v="135418"/>
    <x v="0"/>
    <x v="0"/>
    <x v="0"/>
    <x v="0"/>
    <x v="2"/>
    <x v="2"/>
    <x v="0"/>
    <x v="0"/>
    <s v="Tesseramento"/>
    <x v="1"/>
    <x v="0"/>
    <x v="0"/>
    <m/>
  </r>
  <r>
    <n v="33600"/>
    <x v="0"/>
    <x v="0"/>
    <x v="0"/>
    <x v="0"/>
    <x v="8"/>
    <x v="311"/>
    <x v="0"/>
    <x v="0"/>
    <s v="Tesseramento"/>
    <x v="1"/>
    <x v="3"/>
    <x v="0"/>
    <m/>
  </r>
  <r>
    <n v="205959"/>
    <x v="0"/>
    <x v="0"/>
    <x v="0"/>
    <x v="0"/>
    <x v="8"/>
    <x v="311"/>
    <x v="0"/>
    <x v="0"/>
    <s v="Tesseramento"/>
    <x v="1"/>
    <x v="3"/>
    <x v="0"/>
    <m/>
  </r>
  <r>
    <n v="98958"/>
    <x v="0"/>
    <x v="0"/>
    <x v="0"/>
    <x v="0"/>
    <x v="8"/>
    <x v="311"/>
    <x v="0"/>
    <x v="0"/>
    <s v="Tesseramento"/>
    <x v="1"/>
    <x v="3"/>
    <x v="0"/>
    <m/>
  </r>
  <r>
    <n v="205637"/>
    <x v="0"/>
    <x v="0"/>
    <x v="0"/>
    <x v="0"/>
    <x v="8"/>
    <x v="311"/>
    <x v="0"/>
    <x v="0"/>
    <s v="Tesseramento"/>
    <x v="1"/>
    <x v="1"/>
    <x v="0"/>
    <m/>
  </r>
  <r>
    <n v="74642"/>
    <x v="0"/>
    <x v="0"/>
    <x v="0"/>
    <x v="0"/>
    <x v="8"/>
    <x v="311"/>
    <x v="0"/>
    <x v="0"/>
    <s v="Tesseramento"/>
    <x v="1"/>
    <x v="3"/>
    <x v="0"/>
    <m/>
  </r>
  <r>
    <n v="44966"/>
    <x v="0"/>
    <x v="0"/>
    <x v="0"/>
    <x v="0"/>
    <x v="8"/>
    <x v="311"/>
    <x v="0"/>
    <x v="1"/>
    <s v="Tesseramento"/>
    <x v="1"/>
    <x v="4"/>
    <x v="0"/>
    <m/>
  </r>
  <r>
    <n v="83793"/>
    <x v="0"/>
    <x v="0"/>
    <x v="0"/>
    <x v="0"/>
    <x v="8"/>
    <x v="311"/>
    <x v="0"/>
    <x v="0"/>
    <s v="Tesseramento"/>
    <x v="1"/>
    <x v="4"/>
    <x v="0"/>
    <m/>
  </r>
  <r>
    <n v="20954"/>
    <x v="0"/>
    <x v="0"/>
    <x v="0"/>
    <x v="0"/>
    <x v="8"/>
    <x v="311"/>
    <x v="0"/>
    <x v="0"/>
    <s v="Tesseramento"/>
    <x v="1"/>
    <x v="3"/>
    <x v="0"/>
    <m/>
  </r>
  <r>
    <n v="76169"/>
    <x v="0"/>
    <x v="0"/>
    <x v="0"/>
    <x v="0"/>
    <x v="8"/>
    <x v="311"/>
    <x v="0"/>
    <x v="0"/>
    <s v="Tesseramento"/>
    <x v="1"/>
    <x v="4"/>
    <x v="0"/>
    <m/>
  </r>
  <r>
    <n v="205961"/>
    <x v="0"/>
    <x v="0"/>
    <x v="0"/>
    <x v="0"/>
    <x v="8"/>
    <x v="311"/>
    <x v="0"/>
    <x v="0"/>
    <s v="Tesseramento"/>
    <x v="1"/>
    <x v="3"/>
    <x v="0"/>
    <m/>
  </r>
  <r>
    <n v="225154"/>
    <x v="0"/>
    <x v="0"/>
    <x v="0"/>
    <x v="0"/>
    <x v="8"/>
    <x v="311"/>
    <x v="0"/>
    <x v="1"/>
    <s v="Tesseramento"/>
    <x v="1"/>
    <x v="3"/>
    <x v="0"/>
    <m/>
  </r>
  <r>
    <n v="72830"/>
    <x v="0"/>
    <x v="0"/>
    <x v="0"/>
    <x v="0"/>
    <x v="8"/>
    <x v="311"/>
    <x v="0"/>
    <x v="0"/>
    <s v="Tesseramento"/>
    <x v="1"/>
    <x v="0"/>
    <x v="0"/>
    <m/>
  </r>
  <r>
    <n v="33606"/>
    <x v="0"/>
    <x v="0"/>
    <x v="0"/>
    <x v="0"/>
    <x v="8"/>
    <x v="311"/>
    <x v="0"/>
    <x v="1"/>
    <s v="Tesseramento"/>
    <x v="1"/>
    <x v="3"/>
    <x v="0"/>
    <m/>
  </r>
  <r>
    <n v="205962"/>
    <x v="0"/>
    <x v="0"/>
    <x v="0"/>
    <x v="0"/>
    <x v="8"/>
    <x v="311"/>
    <x v="0"/>
    <x v="0"/>
    <s v="Tesseramento"/>
    <x v="1"/>
    <x v="3"/>
    <x v="0"/>
    <m/>
  </r>
  <r>
    <n v="214292"/>
    <x v="0"/>
    <x v="0"/>
    <x v="0"/>
    <x v="0"/>
    <x v="8"/>
    <x v="311"/>
    <x v="0"/>
    <x v="0"/>
    <s v="Tesseramento"/>
    <x v="1"/>
    <x v="3"/>
    <x v="0"/>
    <m/>
  </r>
  <r>
    <n v="83142"/>
    <x v="0"/>
    <x v="0"/>
    <x v="0"/>
    <x v="0"/>
    <x v="8"/>
    <x v="311"/>
    <x v="0"/>
    <x v="0"/>
    <s v="Tesseramento"/>
    <x v="1"/>
    <x v="0"/>
    <x v="0"/>
    <m/>
  </r>
  <r>
    <n v="75201"/>
    <x v="0"/>
    <x v="0"/>
    <x v="0"/>
    <x v="0"/>
    <x v="8"/>
    <x v="311"/>
    <x v="0"/>
    <x v="0"/>
    <s v="Tesseramento"/>
    <x v="1"/>
    <x v="4"/>
    <x v="0"/>
    <m/>
  </r>
  <r>
    <n v="228179"/>
    <x v="0"/>
    <x v="0"/>
    <x v="0"/>
    <x v="2"/>
    <x v="8"/>
    <x v="311"/>
    <x v="0"/>
    <x v="0"/>
    <s v="Tesseramento"/>
    <x v="1"/>
    <x v="0"/>
    <x v="0"/>
    <m/>
  </r>
  <r>
    <n v="205964"/>
    <x v="0"/>
    <x v="0"/>
    <x v="0"/>
    <x v="0"/>
    <x v="8"/>
    <x v="311"/>
    <x v="0"/>
    <x v="0"/>
    <s v="Tesseramento"/>
    <x v="1"/>
    <x v="3"/>
    <x v="0"/>
    <m/>
  </r>
  <r>
    <n v="75204"/>
    <x v="0"/>
    <x v="0"/>
    <x v="0"/>
    <x v="0"/>
    <x v="8"/>
    <x v="311"/>
    <x v="0"/>
    <x v="1"/>
    <s v="Tesseramento"/>
    <x v="1"/>
    <x v="4"/>
    <x v="0"/>
    <m/>
  </r>
  <r>
    <n v="65415"/>
    <x v="0"/>
    <x v="0"/>
    <x v="0"/>
    <x v="0"/>
    <x v="8"/>
    <x v="311"/>
    <x v="0"/>
    <x v="0"/>
    <s v="Tesseramento"/>
    <x v="1"/>
    <x v="3"/>
    <x v="0"/>
    <m/>
  </r>
  <r>
    <n v="57701"/>
    <x v="0"/>
    <x v="0"/>
    <x v="0"/>
    <x v="0"/>
    <x v="8"/>
    <x v="311"/>
    <x v="0"/>
    <x v="0"/>
    <s v="Tesseramento"/>
    <x v="1"/>
    <x v="4"/>
    <x v="0"/>
    <m/>
  </r>
  <r>
    <n v="104499"/>
    <x v="0"/>
    <x v="0"/>
    <x v="0"/>
    <x v="0"/>
    <x v="8"/>
    <x v="311"/>
    <x v="0"/>
    <x v="0"/>
    <s v="Tesseramento"/>
    <x v="1"/>
    <x v="3"/>
    <x v="0"/>
    <m/>
  </r>
  <r>
    <n v="6209"/>
    <x v="0"/>
    <x v="0"/>
    <x v="0"/>
    <x v="0"/>
    <x v="8"/>
    <x v="311"/>
    <x v="0"/>
    <x v="0"/>
    <s v="Tesseramento"/>
    <x v="1"/>
    <x v="4"/>
    <x v="0"/>
    <m/>
  </r>
  <r>
    <n v="111161"/>
    <x v="0"/>
    <x v="0"/>
    <x v="0"/>
    <x v="0"/>
    <x v="8"/>
    <x v="311"/>
    <x v="0"/>
    <x v="0"/>
    <s v="Tesseramento"/>
    <x v="1"/>
    <x v="0"/>
    <x v="0"/>
    <m/>
  </r>
  <r>
    <n v="65416"/>
    <x v="0"/>
    <x v="0"/>
    <x v="0"/>
    <x v="0"/>
    <x v="8"/>
    <x v="311"/>
    <x v="0"/>
    <x v="0"/>
    <s v="Tesseramento"/>
    <x v="1"/>
    <x v="0"/>
    <x v="0"/>
    <m/>
  </r>
  <r>
    <n v="17194"/>
    <x v="0"/>
    <x v="0"/>
    <x v="0"/>
    <x v="0"/>
    <x v="8"/>
    <x v="311"/>
    <x v="0"/>
    <x v="0"/>
    <s v="Tesseramento"/>
    <x v="1"/>
    <x v="0"/>
    <x v="0"/>
    <m/>
  </r>
  <r>
    <n v="212984"/>
    <x v="0"/>
    <x v="0"/>
    <x v="0"/>
    <x v="0"/>
    <x v="8"/>
    <x v="311"/>
    <x v="0"/>
    <x v="1"/>
    <s v="Tesseramento"/>
    <x v="1"/>
    <x v="0"/>
    <x v="0"/>
    <m/>
  </r>
  <r>
    <n v="194672"/>
    <x v="0"/>
    <x v="0"/>
    <x v="0"/>
    <x v="1"/>
    <x v="4"/>
    <x v="47"/>
    <x v="0"/>
    <x v="0"/>
    <s v="Tesseramento"/>
    <x v="0"/>
    <x v="4"/>
    <x v="0"/>
    <m/>
  </r>
  <r>
    <n v="215941"/>
    <x v="0"/>
    <x v="0"/>
    <x v="0"/>
    <x v="1"/>
    <x v="12"/>
    <x v="133"/>
    <x v="0"/>
    <x v="0"/>
    <s v="Tesseramento"/>
    <x v="0"/>
    <x v="4"/>
    <x v="0"/>
    <m/>
  </r>
  <r>
    <n v="203297"/>
    <x v="0"/>
    <x v="0"/>
    <x v="0"/>
    <x v="1"/>
    <x v="12"/>
    <x v="133"/>
    <x v="0"/>
    <x v="0"/>
    <s v="Tesseramento"/>
    <x v="0"/>
    <x v="3"/>
    <x v="0"/>
    <m/>
  </r>
  <r>
    <n v="151113"/>
    <x v="0"/>
    <x v="0"/>
    <x v="0"/>
    <x v="1"/>
    <x v="12"/>
    <x v="133"/>
    <x v="0"/>
    <x v="0"/>
    <s v="Tesseramento"/>
    <x v="0"/>
    <x v="4"/>
    <x v="0"/>
    <m/>
  </r>
  <r>
    <n v="10048"/>
    <x v="0"/>
    <x v="0"/>
    <x v="0"/>
    <x v="0"/>
    <x v="4"/>
    <x v="166"/>
    <x v="0"/>
    <x v="0"/>
    <s v="Tesseramento"/>
    <x v="1"/>
    <x v="4"/>
    <x v="0"/>
    <m/>
  </r>
  <r>
    <n v="106272"/>
    <x v="0"/>
    <x v="0"/>
    <x v="0"/>
    <x v="0"/>
    <x v="4"/>
    <x v="166"/>
    <x v="0"/>
    <x v="1"/>
    <s v="Tesseramento"/>
    <x v="1"/>
    <x v="1"/>
    <x v="0"/>
    <m/>
  </r>
  <r>
    <n v="127817"/>
    <x v="0"/>
    <x v="0"/>
    <x v="0"/>
    <x v="0"/>
    <x v="12"/>
    <x v="133"/>
    <x v="0"/>
    <x v="0"/>
    <s v="Tesseramento"/>
    <x v="0"/>
    <x v="4"/>
    <x v="0"/>
    <m/>
  </r>
  <r>
    <n v="127907"/>
    <x v="0"/>
    <x v="0"/>
    <x v="0"/>
    <x v="0"/>
    <x v="4"/>
    <x v="166"/>
    <x v="0"/>
    <x v="0"/>
    <s v="Tesseramento"/>
    <x v="1"/>
    <x v="3"/>
    <x v="0"/>
    <m/>
  </r>
  <r>
    <n v="19071"/>
    <x v="0"/>
    <x v="0"/>
    <x v="0"/>
    <x v="0"/>
    <x v="4"/>
    <x v="166"/>
    <x v="0"/>
    <x v="0"/>
    <s v="Tesseramento"/>
    <x v="1"/>
    <x v="3"/>
    <x v="0"/>
    <m/>
  </r>
  <r>
    <n v="165931"/>
    <x v="0"/>
    <x v="0"/>
    <x v="0"/>
    <x v="0"/>
    <x v="12"/>
    <x v="133"/>
    <x v="0"/>
    <x v="1"/>
    <s v="Tesseramento"/>
    <x v="0"/>
    <x v="4"/>
    <x v="0"/>
    <m/>
  </r>
  <r>
    <n v="216018"/>
    <x v="0"/>
    <x v="0"/>
    <x v="0"/>
    <x v="0"/>
    <x v="12"/>
    <x v="133"/>
    <x v="0"/>
    <x v="0"/>
    <s v="Tesseramento"/>
    <x v="0"/>
    <x v="0"/>
    <x v="0"/>
    <m/>
  </r>
  <r>
    <n v="183251"/>
    <x v="1"/>
    <x v="0"/>
    <x v="0"/>
    <x v="1"/>
    <x v="12"/>
    <x v="133"/>
    <x v="0"/>
    <x v="0"/>
    <s v="Tesseramento"/>
    <x v="0"/>
    <x v="6"/>
    <x v="0"/>
    <m/>
  </r>
  <r>
    <n v="183250"/>
    <x v="0"/>
    <x v="0"/>
    <x v="2"/>
    <x v="2"/>
    <x v="12"/>
    <x v="133"/>
    <x v="0"/>
    <x v="1"/>
    <s v="Tesseramento"/>
    <x v="0"/>
    <x v="1"/>
    <x v="0"/>
    <m/>
  </r>
  <r>
    <n v="96915"/>
    <x v="0"/>
    <x v="0"/>
    <x v="0"/>
    <x v="0"/>
    <x v="4"/>
    <x v="149"/>
    <x v="0"/>
    <x v="0"/>
    <s v="Tesseramento"/>
    <x v="1"/>
    <x v="0"/>
    <x v="0"/>
    <m/>
  </r>
  <r>
    <n v="195995"/>
    <x v="0"/>
    <x v="0"/>
    <x v="0"/>
    <x v="0"/>
    <x v="12"/>
    <x v="133"/>
    <x v="0"/>
    <x v="0"/>
    <s v="Tesseramento"/>
    <x v="0"/>
    <x v="0"/>
    <x v="0"/>
    <m/>
  </r>
  <r>
    <n v="114361"/>
    <x v="0"/>
    <x v="0"/>
    <x v="0"/>
    <x v="0"/>
    <x v="12"/>
    <x v="133"/>
    <x v="0"/>
    <x v="0"/>
    <s v="Tesseramento"/>
    <x v="0"/>
    <x v="4"/>
    <x v="0"/>
    <m/>
  </r>
  <r>
    <n v="179259"/>
    <x v="0"/>
    <x v="0"/>
    <x v="0"/>
    <x v="0"/>
    <x v="12"/>
    <x v="133"/>
    <x v="0"/>
    <x v="0"/>
    <s v="Tesseramento"/>
    <x v="0"/>
    <x v="0"/>
    <x v="0"/>
    <m/>
  </r>
  <r>
    <n v="25569"/>
    <x v="0"/>
    <x v="0"/>
    <x v="0"/>
    <x v="0"/>
    <x v="12"/>
    <x v="133"/>
    <x v="0"/>
    <x v="1"/>
    <s v="Tesseramento"/>
    <x v="0"/>
    <x v="4"/>
    <x v="0"/>
    <m/>
  </r>
  <r>
    <n v="72519"/>
    <x v="0"/>
    <x v="0"/>
    <x v="0"/>
    <x v="0"/>
    <x v="12"/>
    <x v="133"/>
    <x v="0"/>
    <x v="0"/>
    <s v="Tesseramento"/>
    <x v="0"/>
    <x v="1"/>
    <x v="0"/>
    <m/>
  </r>
  <r>
    <n v="30370"/>
    <x v="0"/>
    <x v="0"/>
    <x v="0"/>
    <x v="1"/>
    <x v="12"/>
    <x v="133"/>
    <x v="0"/>
    <x v="0"/>
    <s v="Tesseramento"/>
    <x v="0"/>
    <x v="3"/>
    <x v="0"/>
    <m/>
  </r>
  <r>
    <n v="110201"/>
    <x v="0"/>
    <x v="0"/>
    <x v="0"/>
    <x v="0"/>
    <x v="12"/>
    <x v="133"/>
    <x v="0"/>
    <x v="0"/>
    <s v="Tesseramento"/>
    <x v="0"/>
    <x v="0"/>
    <x v="0"/>
    <m/>
  </r>
  <r>
    <n v="235058"/>
    <x v="0"/>
    <x v="0"/>
    <x v="1"/>
    <x v="1"/>
    <x v="2"/>
    <x v="2"/>
    <x v="0"/>
    <x v="0"/>
    <s v="Tesseramento"/>
    <x v="1"/>
    <x v="3"/>
    <x v="0"/>
    <m/>
  </r>
  <r>
    <n v="93537"/>
    <x v="0"/>
    <x v="0"/>
    <x v="0"/>
    <x v="0"/>
    <x v="4"/>
    <x v="12"/>
    <x v="0"/>
    <x v="0"/>
    <s v="Tesseramento"/>
    <x v="1"/>
    <x v="4"/>
    <x v="0"/>
    <m/>
  </r>
  <r>
    <n v="205245"/>
    <x v="0"/>
    <x v="0"/>
    <x v="0"/>
    <x v="0"/>
    <x v="2"/>
    <x v="2"/>
    <x v="0"/>
    <x v="0"/>
    <s v="Tesseramento"/>
    <x v="1"/>
    <x v="4"/>
    <x v="0"/>
    <m/>
  </r>
  <r>
    <n v="138857"/>
    <x v="0"/>
    <x v="0"/>
    <x v="0"/>
    <x v="0"/>
    <x v="12"/>
    <x v="133"/>
    <x v="0"/>
    <x v="0"/>
    <s v="Tesseramento"/>
    <x v="0"/>
    <x v="0"/>
    <x v="0"/>
    <m/>
  </r>
  <r>
    <n v="121377"/>
    <x v="0"/>
    <x v="0"/>
    <x v="0"/>
    <x v="0"/>
    <x v="12"/>
    <x v="133"/>
    <x v="0"/>
    <x v="0"/>
    <s v="Tesseramento"/>
    <x v="0"/>
    <x v="0"/>
    <x v="0"/>
    <m/>
  </r>
  <r>
    <n v="117920"/>
    <x v="0"/>
    <x v="0"/>
    <x v="0"/>
    <x v="1"/>
    <x v="12"/>
    <x v="133"/>
    <x v="0"/>
    <x v="0"/>
    <s v="Tesseramento"/>
    <x v="0"/>
    <x v="0"/>
    <x v="0"/>
    <m/>
  </r>
  <r>
    <n v="203301"/>
    <x v="0"/>
    <x v="0"/>
    <x v="0"/>
    <x v="1"/>
    <x v="12"/>
    <x v="133"/>
    <x v="0"/>
    <x v="0"/>
    <s v="Tesseramento"/>
    <x v="0"/>
    <x v="4"/>
    <x v="0"/>
    <m/>
  </r>
  <r>
    <n v="234987"/>
    <x v="0"/>
    <x v="0"/>
    <x v="1"/>
    <x v="0"/>
    <x v="11"/>
    <x v="337"/>
    <x v="0"/>
    <x v="0"/>
    <s v="Tesseramento"/>
    <x v="1"/>
    <x v="1"/>
    <x v="0"/>
    <m/>
  </r>
  <r>
    <n v="115397"/>
    <x v="0"/>
    <x v="0"/>
    <x v="0"/>
    <x v="0"/>
    <x v="4"/>
    <x v="235"/>
    <x v="0"/>
    <x v="1"/>
    <s v="Tesseramento"/>
    <x v="0"/>
    <x v="1"/>
    <x v="0"/>
    <m/>
  </r>
  <r>
    <n v="226349"/>
    <x v="0"/>
    <x v="0"/>
    <x v="0"/>
    <x v="0"/>
    <x v="4"/>
    <x v="235"/>
    <x v="0"/>
    <x v="0"/>
    <s v="Tesseramento"/>
    <x v="0"/>
    <x v="0"/>
    <x v="0"/>
    <m/>
  </r>
  <r>
    <n v="65413"/>
    <x v="0"/>
    <x v="0"/>
    <x v="0"/>
    <x v="0"/>
    <x v="8"/>
    <x v="311"/>
    <x v="0"/>
    <x v="0"/>
    <s v="Tesseramento"/>
    <x v="1"/>
    <x v="3"/>
    <x v="0"/>
    <m/>
  </r>
  <r>
    <n v="234986"/>
    <x v="0"/>
    <x v="0"/>
    <x v="1"/>
    <x v="1"/>
    <x v="11"/>
    <x v="337"/>
    <x v="0"/>
    <x v="0"/>
    <s v="Tesseramento"/>
    <x v="1"/>
    <x v="0"/>
    <x v="0"/>
    <m/>
  </r>
  <r>
    <n v="213822"/>
    <x v="0"/>
    <x v="0"/>
    <x v="0"/>
    <x v="0"/>
    <x v="7"/>
    <x v="185"/>
    <x v="0"/>
    <x v="0"/>
    <s v="Tesseramento"/>
    <x v="1"/>
    <x v="0"/>
    <x v="0"/>
    <m/>
  </r>
  <r>
    <n v="190240"/>
    <x v="1"/>
    <x v="0"/>
    <x v="0"/>
    <x v="1"/>
    <x v="11"/>
    <x v="244"/>
    <x v="0"/>
    <x v="0"/>
    <s v="Tesseramento"/>
    <x v="0"/>
    <x v="7"/>
    <x v="0"/>
    <m/>
  </r>
  <r>
    <n v="153513"/>
    <x v="0"/>
    <x v="0"/>
    <x v="0"/>
    <x v="0"/>
    <x v="4"/>
    <x v="367"/>
    <x v="0"/>
    <x v="0"/>
    <s v="Tesseramento"/>
    <x v="1"/>
    <x v="1"/>
    <x v="0"/>
    <m/>
  </r>
  <r>
    <n v="218828"/>
    <x v="0"/>
    <x v="0"/>
    <x v="0"/>
    <x v="0"/>
    <x v="4"/>
    <x v="367"/>
    <x v="0"/>
    <x v="0"/>
    <s v="Tesseramento"/>
    <x v="1"/>
    <x v="1"/>
    <x v="0"/>
    <m/>
  </r>
  <r>
    <n v="195287"/>
    <x v="0"/>
    <x v="0"/>
    <x v="0"/>
    <x v="0"/>
    <x v="4"/>
    <x v="166"/>
    <x v="0"/>
    <x v="0"/>
    <s v="Tesseramento"/>
    <x v="1"/>
    <x v="4"/>
    <x v="0"/>
    <m/>
  </r>
  <r>
    <n v="22789"/>
    <x v="0"/>
    <x v="0"/>
    <x v="0"/>
    <x v="0"/>
    <x v="2"/>
    <x v="79"/>
    <x v="0"/>
    <x v="0"/>
    <s v="Tesseramento"/>
    <x v="1"/>
    <x v="4"/>
    <x v="0"/>
    <m/>
  </r>
  <r>
    <n v="227990"/>
    <x v="1"/>
    <x v="0"/>
    <x v="0"/>
    <x v="1"/>
    <x v="11"/>
    <x v="244"/>
    <x v="0"/>
    <x v="1"/>
    <s v="Tesseramento"/>
    <x v="0"/>
    <x v="5"/>
    <x v="0"/>
    <m/>
  </r>
  <r>
    <n v="234985"/>
    <x v="0"/>
    <x v="0"/>
    <x v="1"/>
    <x v="1"/>
    <x v="11"/>
    <x v="337"/>
    <x v="0"/>
    <x v="1"/>
    <s v="Tesseramento"/>
    <x v="1"/>
    <x v="4"/>
    <x v="0"/>
    <m/>
  </r>
  <r>
    <n v="81830"/>
    <x v="0"/>
    <x v="0"/>
    <x v="0"/>
    <x v="0"/>
    <x v="11"/>
    <x v="337"/>
    <x v="0"/>
    <x v="0"/>
    <s v="Tesseramento"/>
    <x v="1"/>
    <x v="0"/>
    <x v="0"/>
    <m/>
  </r>
  <r>
    <n v="89268"/>
    <x v="0"/>
    <x v="0"/>
    <x v="0"/>
    <x v="0"/>
    <x v="11"/>
    <x v="337"/>
    <x v="0"/>
    <x v="1"/>
    <s v="Tesseramento"/>
    <x v="1"/>
    <x v="3"/>
    <x v="0"/>
    <m/>
  </r>
  <r>
    <n v="123159"/>
    <x v="0"/>
    <x v="0"/>
    <x v="0"/>
    <x v="0"/>
    <x v="11"/>
    <x v="337"/>
    <x v="0"/>
    <x v="0"/>
    <s v="Tesseramento"/>
    <x v="1"/>
    <x v="0"/>
    <x v="0"/>
    <m/>
  </r>
  <r>
    <n v="217333"/>
    <x v="0"/>
    <x v="0"/>
    <x v="0"/>
    <x v="1"/>
    <x v="11"/>
    <x v="337"/>
    <x v="0"/>
    <x v="0"/>
    <s v="Tesseramento"/>
    <x v="1"/>
    <x v="3"/>
    <x v="0"/>
    <m/>
  </r>
  <r>
    <n v="217328"/>
    <x v="0"/>
    <x v="0"/>
    <x v="0"/>
    <x v="0"/>
    <x v="11"/>
    <x v="337"/>
    <x v="0"/>
    <x v="0"/>
    <s v="Tesseramento"/>
    <x v="1"/>
    <x v="0"/>
    <x v="0"/>
    <m/>
  </r>
  <r>
    <n v="139726"/>
    <x v="0"/>
    <x v="0"/>
    <x v="0"/>
    <x v="0"/>
    <x v="11"/>
    <x v="337"/>
    <x v="0"/>
    <x v="0"/>
    <s v="Tesseramento"/>
    <x v="1"/>
    <x v="0"/>
    <x v="0"/>
    <m/>
  </r>
  <r>
    <n v="68524"/>
    <x v="0"/>
    <x v="0"/>
    <x v="0"/>
    <x v="0"/>
    <x v="10"/>
    <x v="234"/>
    <x v="0"/>
    <x v="0"/>
    <s v="Tesseramento"/>
    <x v="0"/>
    <x v="4"/>
    <x v="0"/>
    <m/>
  </r>
  <r>
    <n v="68527"/>
    <x v="0"/>
    <x v="0"/>
    <x v="0"/>
    <x v="0"/>
    <x v="10"/>
    <x v="234"/>
    <x v="0"/>
    <x v="0"/>
    <s v="Tesseramento"/>
    <x v="0"/>
    <x v="0"/>
    <x v="0"/>
    <m/>
  </r>
  <r>
    <n v="167593"/>
    <x v="0"/>
    <x v="0"/>
    <x v="0"/>
    <x v="0"/>
    <x v="4"/>
    <x v="88"/>
    <x v="0"/>
    <x v="0"/>
    <s v="Tesseramento"/>
    <x v="1"/>
    <x v="3"/>
    <x v="0"/>
    <m/>
  </r>
  <r>
    <n v="45407"/>
    <x v="0"/>
    <x v="0"/>
    <x v="0"/>
    <x v="0"/>
    <x v="2"/>
    <x v="307"/>
    <x v="0"/>
    <x v="0"/>
    <s v="Tesseramento"/>
    <x v="1"/>
    <x v="3"/>
    <x v="0"/>
    <m/>
  </r>
  <r>
    <n v="167592"/>
    <x v="0"/>
    <x v="0"/>
    <x v="0"/>
    <x v="0"/>
    <x v="4"/>
    <x v="88"/>
    <x v="0"/>
    <x v="0"/>
    <s v="Tesseramento"/>
    <x v="1"/>
    <x v="1"/>
    <x v="0"/>
    <m/>
  </r>
  <r>
    <n v="122279"/>
    <x v="1"/>
    <x v="0"/>
    <x v="0"/>
    <x v="0"/>
    <x v="2"/>
    <x v="307"/>
    <x v="0"/>
    <x v="0"/>
    <s v="Tesseramento"/>
    <x v="1"/>
    <x v="2"/>
    <x v="0"/>
    <m/>
  </r>
  <r>
    <n v="196390"/>
    <x v="0"/>
    <x v="0"/>
    <x v="0"/>
    <x v="0"/>
    <x v="2"/>
    <x v="5"/>
    <x v="0"/>
    <x v="0"/>
    <s v="Tesseramento"/>
    <x v="1"/>
    <x v="4"/>
    <x v="0"/>
    <m/>
  </r>
  <r>
    <n v="169557"/>
    <x v="0"/>
    <x v="0"/>
    <x v="0"/>
    <x v="1"/>
    <x v="14"/>
    <x v="43"/>
    <x v="0"/>
    <x v="0"/>
    <s v="Tesseramento"/>
    <x v="1"/>
    <x v="4"/>
    <x v="0"/>
    <m/>
  </r>
  <r>
    <n v="27795"/>
    <x v="0"/>
    <x v="0"/>
    <x v="0"/>
    <x v="0"/>
    <x v="10"/>
    <x v="234"/>
    <x v="0"/>
    <x v="0"/>
    <s v="Tesseramento"/>
    <x v="0"/>
    <x v="0"/>
    <x v="0"/>
    <m/>
  </r>
  <r>
    <n v="191750"/>
    <x v="0"/>
    <x v="0"/>
    <x v="0"/>
    <x v="0"/>
    <x v="4"/>
    <x v="256"/>
    <x v="0"/>
    <x v="0"/>
    <s v="Tesseramento"/>
    <x v="1"/>
    <x v="3"/>
    <x v="0"/>
    <m/>
  </r>
  <r>
    <n v="145249"/>
    <x v="0"/>
    <x v="0"/>
    <x v="0"/>
    <x v="2"/>
    <x v="10"/>
    <x v="234"/>
    <x v="0"/>
    <x v="1"/>
    <s v="Tesseramento"/>
    <x v="0"/>
    <x v="0"/>
    <x v="0"/>
    <m/>
  </r>
  <r>
    <n v="35694"/>
    <x v="0"/>
    <x v="0"/>
    <x v="0"/>
    <x v="0"/>
    <x v="8"/>
    <x v="112"/>
    <x v="0"/>
    <x v="0"/>
    <s v="Tesseramento"/>
    <x v="1"/>
    <x v="3"/>
    <x v="0"/>
    <m/>
  </r>
  <r>
    <n v="84648"/>
    <x v="0"/>
    <x v="0"/>
    <x v="0"/>
    <x v="4"/>
    <x v="10"/>
    <x v="234"/>
    <x v="0"/>
    <x v="0"/>
    <s v="Tesseramento"/>
    <x v="0"/>
    <x v="0"/>
    <x v="0"/>
    <m/>
  </r>
  <r>
    <n v="82386"/>
    <x v="0"/>
    <x v="0"/>
    <x v="0"/>
    <x v="0"/>
    <x v="7"/>
    <x v="51"/>
    <x v="0"/>
    <x v="0"/>
    <s v="Tesseramento"/>
    <x v="1"/>
    <x v="4"/>
    <x v="0"/>
    <m/>
  </r>
  <r>
    <n v="70750"/>
    <x v="0"/>
    <x v="0"/>
    <x v="0"/>
    <x v="0"/>
    <x v="7"/>
    <x v="150"/>
    <x v="0"/>
    <x v="0"/>
    <s v="Tesseramento"/>
    <x v="1"/>
    <x v="1"/>
    <x v="0"/>
    <m/>
  </r>
  <r>
    <n v="61546"/>
    <x v="0"/>
    <x v="0"/>
    <x v="0"/>
    <x v="0"/>
    <x v="10"/>
    <x v="234"/>
    <x v="0"/>
    <x v="0"/>
    <s v="Tesseramento"/>
    <x v="0"/>
    <x v="3"/>
    <x v="0"/>
    <m/>
  </r>
  <r>
    <n v="49436"/>
    <x v="0"/>
    <x v="0"/>
    <x v="0"/>
    <x v="0"/>
    <x v="7"/>
    <x v="51"/>
    <x v="0"/>
    <x v="0"/>
    <s v="Tesseramento"/>
    <x v="1"/>
    <x v="4"/>
    <x v="0"/>
    <m/>
  </r>
  <r>
    <n v="5950"/>
    <x v="0"/>
    <x v="0"/>
    <x v="0"/>
    <x v="0"/>
    <x v="7"/>
    <x v="150"/>
    <x v="0"/>
    <x v="0"/>
    <s v="Tesseramento"/>
    <x v="1"/>
    <x v="4"/>
    <x v="0"/>
    <m/>
  </r>
  <r>
    <n v="186934"/>
    <x v="0"/>
    <x v="0"/>
    <x v="0"/>
    <x v="0"/>
    <x v="7"/>
    <x v="150"/>
    <x v="0"/>
    <x v="1"/>
    <s v="Tesseramento"/>
    <x v="1"/>
    <x v="0"/>
    <x v="0"/>
    <m/>
  </r>
  <r>
    <n v="31615"/>
    <x v="0"/>
    <x v="0"/>
    <x v="0"/>
    <x v="0"/>
    <x v="10"/>
    <x v="234"/>
    <x v="0"/>
    <x v="0"/>
    <s v="Tesseramento"/>
    <x v="0"/>
    <x v="0"/>
    <x v="0"/>
    <m/>
  </r>
  <r>
    <n v="68522"/>
    <x v="0"/>
    <x v="0"/>
    <x v="0"/>
    <x v="0"/>
    <x v="10"/>
    <x v="234"/>
    <x v="0"/>
    <x v="0"/>
    <s v="Tesseramento"/>
    <x v="0"/>
    <x v="0"/>
    <x v="0"/>
    <m/>
  </r>
  <r>
    <n v="204873"/>
    <x v="0"/>
    <x v="0"/>
    <x v="0"/>
    <x v="0"/>
    <x v="7"/>
    <x v="150"/>
    <x v="0"/>
    <x v="0"/>
    <s v="Tesseramento"/>
    <x v="1"/>
    <x v="1"/>
    <x v="0"/>
    <m/>
  </r>
  <r>
    <n v="200353"/>
    <x v="1"/>
    <x v="0"/>
    <x v="0"/>
    <x v="1"/>
    <x v="11"/>
    <x v="244"/>
    <x v="0"/>
    <x v="0"/>
    <s v="Tesseramento"/>
    <x v="0"/>
    <x v="5"/>
    <x v="0"/>
    <m/>
  </r>
  <r>
    <n v="175818"/>
    <x v="1"/>
    <x v="0"/>
    <x v="0"/>
    <x v="0"/>
    <x v="11"/>
    <x v="244"/>
    <x v="0"/>
    <x v="0"/>
    <s v="Tesseramento"/>
    <x v="0"/>
    <x v="6"/>
    <x v="0"/>
    <m/>
  </r>
  <r>
    <n v="206167"/>
    <x v="1"/>
    <x v="0"/>
    <x v="0"/>
    <x v="2"/>
    <x v="11"/>
    <x v="244"/>
    <x v="0"/>
    <x v="0"/>
    <s v="Tesseramento"/>
    <x v="0"/>
    <x v="5"/>
    <x v="0"/>
    <m/>
  </r>
  <r>
    <n v="78598"/>
    <x v="0"/>
    <x v="0"/>
    <x v="0"/>
    <x v="1"/>
    <x v="10"/>
    <x v="234"/>
    <x v="0"/>
    <x v="1"/>
    <s v="Tesseramento"/>
    <x v="0"/>
    <x v="3"/>
    <x v="0"/>
    <m/>
  </r>
  <r>
    <n v="71273"/>
    <x v="0"/>
    <x v="0"/>
    <x v="0"/>
    <x v="4"/>
    <x v="10"/>
    <x v="234"/>
    <x v="0"/>
    <x v="0"/>
    <s v="Tesseramento"/>
    <x v="0"/>
    <x v="4"/>
    <x v="0"/>
    <m/>
  </r>
  <r>
    <n v="61550"/>
    <x v="0"/>
    <x v="0"/>
    <x v="0"/>
    <x v="0"/>
    <x v="10"/>
    <x v="234"/>
    <x v="0"/>
    <x v="0"/>
    <s v="Tesseramento"/>
    <x v="0"/>
    <x v="0"/>
    <x v="0"/>
    <m/>
  </r>
  <r>
    <n v="19496"/>
    <x v="0"/>
    <x v="0"/>
    <x v="2"/>
    <x v="4"/>
    <x v="2"/>
    <x v="71"/>
    <x v="0"/>
    <x v="1"/>
    <s v="Tesseramento"/>
    <x v="1"/>
    <x v="0"/>
    <x v="0"/>
    <m/>
  </r>
  <r>
    <n v="57707"/>
    <x v="0"/>
    <x v="0"/>
    <x v="2"/>
    <x v="4"/>
    <x v="2"/>
    <x v="71"/>
    <x v="0"/>
    <x v="0"/>
    <s v="Tesseramento"/>
    <x v="1"/>
    <x v="0"/>
    <x v="0"/>
    <m/>
  </r>
  <r>
    <n v="68519"/>
    <x v="0"/>
    <x v="0"/>
    <x v="0"/>
    <x v="0"/>
    <x v="10"/>
    <x v="234"/>
    <x v="0"/>
    <x v="1"/>
    <s v="Tesseramento"/>
    <x v="0"/>
    <x v="4"/>
    <x v="0"/>
    <m/>
  </r>
  <r>
    <n v="46924"/>
    <x v="0"/>
    <x v="0"/>
    <x v="0"/>
    <x v="0"/>
    <x v="7"/>
    <x v="51"/>
    <x v="0"/>
    <x v="1"/>
    <s v="Tesseramento"/>
    <x v="1"/>
    <x v="4"/>
    <x v="0"/>
    <m/>
  </r>
  <r>
    <n v="59324"/>
    <x v="0"/>
    <x v="0"/>
    <x v="0"/>
    <x v="0"/>
    <x v="11"/>
    <x v="337"/>
    <x v="0"/>
    <x v="0"/>
    <s v="Tesseramento"/>
    <x v="1"/>
    <x v="0"/>
    <x v="0"/>
    <m/>
  </r>
  <r>
    <n v="60934"/>
    <x v="0"/>
    <x v="0"/>
    <x v="0"/>
    <x v="4"/>
    <x v="4"/>
    <x v="75"/>
    <x v="0"/>
    <x v="0"/>
    <s v="Tesseramento"/>
    <x v="0"/>
    <x v="3"/>
    <x v="0"/>
    <m/>
  </r>
  <r>
    <n v="68518"/>
    <x v="0"/>
    <x v="0"/>
    <x v="0"/>
    <x v="0"/>
    <x v="10"/>
    <x v="234"/>
    <x v="0"/>
    <x v="0"/>
    <s v="Tesseramento"/>
    <x v="0"/>
    <x v="1"/>
    <x v="0"/>
    <m/>
  </r>
  <r>
    <n v="234991"/>
    <x v="0"/>
    <x v="0"/>
    <x v="1"/>
    <x v="2"/>
    <x v="7"/>
    <x v="150"/>
    <x v="0"/>
    <x v="1"/>
    <s v="Tesseramento"/>
    <x v="1"/>
    <x v="0"/>
    <x v="0"/>
    <m/>
  </r>
  <r>
    <n v="72086"/>
    <x v="0"/>
    <x v="0"/>
    <x v="0"/>
    <x v="0"/>
    <x v="10"/>
    <x v="234"/>
    <x v="0"/>
    <x v="0"/>
    <s v="Tesseramento"/>
    <x v="0"/>
    <x v="3"/>
    <x v="0"/>
    <m/>
  </r>
  <r>
    <n v="235158"/>
    <x v="0"/>
    <x v="1"/>
    <x v="1"/>
    <x v="1"/>
    <x v="7"/>
    <x v="223"/>
    <x v="0"/>
    <x v="1"/>
    <s v="Tesseramento"/>
    <x v="2"/>
    <x v="3"/>
    <x v="0"/>
    <m/>
  </r>
  <r>
    <n v="68528"/>
    <x v="0"/>
    <x v="0"/>
    <x v="0"/>
    <x v="4"/>
    <x v="10"/>
    <x v="234"/>
    <x v="0"/>
    <x v="0"/>
    <s v="Tesseramento"/>
    <x v="0"/>
    <x v="3"/>
    <x v="0"/>
    <m/>
  </r>
  <r>
    <n v="68530"/>
    <x v="0"/>
    <x v="0"/>
    <x v="0"/>
    <x v="0"/>
    <x v="10"/>
    <x v="234"/>
    <x v="0"/>
    <x v="0"/>
    <s v="Tesseramento"/>
    <x v="0"/>
    <x v="3"/>
    <x v="0"/>
    <m/>
  </r>
  <r>
    <n v="166679"/>
    <x v="0"/>
    <x v="0"/>
    <x v="0"/>
    <x v="0"/>
    <x v="7"/>
    <x v="51"/>
    <x v="0"/>
    <x v="0"/>
    <s v="Tesseramento"/>
    <x v="1"/>
    <x v="4"/>
    <x v="0"/>
    <m/>
  </r>
  <r>
    <n v="189323"/>
    <x v="0"/>
    <x v="0"/>
    <x v="0"/>
    <x v="0"/>
    <x v="4"/>
    <x v="75"/>
    <x v="0"/>
    <x v="0"/>
    <s v="Tesseramento"/>
    <x v="0"/>
    <x v="0"/>
    <x v="0"/>
    <m/>
  </r>
  <r>
    <n v="23854"/>
    <x v="0"/>
    <x v="0"/>
    <x v="0"/>
    <x v="0"/>
    <x v="7"/>
    <x v="51"/>
    <x v="0"/>
    <x v="0"/>
    <s v="Tesseramento"/>
    <x v="1"/>
    <x v="3"/>
    <x v="0"/>
    <m/>
  </r>
  <r>
    <n v="130943"/>
    <x v="0"/>
    <x v="0"/>
    <x v="0"/>
    <x v="0"/>
    <x v="2"/>
    <x v="71"/>
    <x v="0"/>
    <x v="0"/>
    <s v="Tesseramento"/>
    <x v="1"/>
    <x v="0"/>
    <x v="0"/>
    <m/>
  </r>
  <r>
    <n v="229840"/>
    <x v="0"/>
    <x v="0"/>
    <x v="0"/>
    <x v="2"/>
    <x v="2"/>
    <x v="71"/>
    <x v="0"/>
    <x v="0"/>
    <s v="Tesseramento"/>
    <x v="1"/>
    <x v="3"/>
    <x v="0"/>
    <m/>
  </r>
  <r>
    <n v="49466"/>
    <x v="0"/>
    <x v="0"/>
    <x v="0"/>
    <x v="4"/>
    <x v="2"/>
    <x v="71"/>
    <x v="0"/>
    <x v="1"/>
    <s v="Tesseramento"/>
    <x v="1"/>
    <x v="3"/>
    <x v="0"/>
    <m/>
  </r>
  <r>
    <n v="190658"/>
    <x v="0"/>
    <x v="0"/>
    <x v="0"/>
    <x v="0"/>
    <x v="2"/>
    <x v="71"/>
    <x v="0"/>
    <x v="0"/>
    <s v="Tesseramento"/>
    <x v="1"/>
    <x v="1"/>
    <x v="0"/>
    <m/>
  </r>
  <r>
    <n v="128500"/>
    <x v="0"/>
    <x v="0"/>
    <x v="0"/>
    <x v="0"/>
    <x v="7"/>
    <x v="51"/>
    <x v="0"/>
    <x v="0"/>
    <s v="Tesseramento"/>
    <x v="1"/>
    <x v="0"/>
    <x v="0"/>
    <m/>
  </r>
  <r>
    <n v="15455"/>
    <x v="0"/>
    <x v="0"/>
    <x v="0"/>
    <x v="0"/>
    <x v="7"/>
    <x v="51"/>
    <x v="0"/>
    <x v="0"/>
    <s v="Tesseramento"/>
    <x v="1"/>
    <x v="4"/>
    <x v="0"/>
    <m/>
  </r>
  <r>
    <n v="71999"/>
    <x v="0"/>
    <x v="0"/>
    <x v="0"/>
    <x v="0"/>
    <x v="11"/>
    <x v="189"/>
    <x v="0"/>
    <x v="0"/>
    <s v="Tesseramento"/>
    <x v="1"/>
    <x v="4"/>
    <x v="0"/>
    <m/>
  </r>
  <r>
    <n v="122519"/>
    <x v="0"/>
    <x v="0"/>
    <x v="0"/>
    <x v="0"/>
    <x v="11"/>
    <x v="189"/>
    <x v="0"/>
    <x v="0"/>
    <s v="Tesseramento"/>
    <x v="1"/>
    <x v="3"/>
    <x v="0"/>
    <m/>
  </r>
  <r>
    <n v="213689"/>
    <x v="0"/>
    <x v="0"/>
    <x v="0"/>
    <x v="0"/>
    <x v="11"/>
    <x v="189"/>
    <x v="0"/>
    <x v="0"/>
    <s v="Tesseramento"/>
    <x v="1"/>
    <x v="3"/>
    <x v="0"/>
    <m/>
  </r>
  <r>
    <n v="87223"/>
    <x v="0"/>
    <x v="0"/>
    <x v="0"/>
    <x v="0"/>
    <x v="11"/>
    <x v="189"/>
    <x v="0"/>
    <x v="0"/>
    <s v="Tesseramento"/>
    <x v="1"/>
    <x v="4"/>
    <x v="0"/>
    <m/>
  </r>
  <r>
    <n v="181766"/>
    <x v="0"/>
    <x v="0"/>
    <x v="0"/>
    <x v="0"/>
    <x v="4"/>
    <x v="88"/>
    <x v="0"/>
    <x v="0"/>
    <s v="Tesseramento"/>
    <x v="1"/>
    <x v="4"/>
    <x v="0"/>
    <m/>
  </r>
  <r>
    <n v="30207"/>
    <x v="0"/>
    <x v="0"/>
    <x v="0"/>
    <x v="0"/>
    <x v="11"/>
    <x v="189"/>
    <x v="0"/>
    <x v="0"/>
    <s v="Tesseramento"/>
    <x v="1"/>
    <x v="0"/>
    <x v="0"/>
    <m/>
  </r>
  <r>
    <n v="152554"/>
    <x v="0"/>
    <x v="0"/>
    <x v="0"/>
    <x v="0"/>
    <x v="4"/>
    <x v="235"/>
    <x v="0"/>
    <x v="0"/>
    <s v="Tesseramento"/>
    <x v="0"/>
    <x v="0"/>
    <x v="0"/>
    <m/>
  </r>
  <r>
    <n v="186427"/>
    <x v="0"/>
    <x v="0"/>
    <x v="0"/>
    <x v="0"/>
    <x v="7"/>
    <x v="51"/>
    <x v="0"/>
    <x v="0"/>
    <s v="Tesseramento"/>
    <x v="1"/>
    <x v="0"/>
    <x v="0"/>
    <m/>
  </r>
  <r>
    <n v="186428"/>
    <x v="0"/>
    <x v="0"/>
    <x v="0"/>
    <x v="1"/>
    <x v="7"/>
    <x v="51"/>
    <x v="0"/>
    <x v="1"/>
    <s v="Tesseramento"/>
    <x v="1"/>
    <x v="0"/>
    <x v="0"/>
    <m/>
  </r>
  <r>
    <n v="133332"/>
    <x v="0"/>
    <x v="0"/>
    <x v="0"/>
    <x v="0"/>
    <x v="7"/>
    <x v="51"/>
    <x v="0"/>
    <x v="0"/>
    <s v="Tesseramento"/>
    <x v="1"/>
    <x v="0"/>
    <x v="0"/>
    <m/>
  </r>
  <r>
    <n v="95840"/>
    <x v="0"/>
    <x v="0"/>
    <x v="0"/>
    <x v="1"/>
    <x v="7"/>
    <x v="51"/>
    <x v="0"/>
    <x v="0"/>
    <s v="Tesseramento"/>
    <x v="1"/>
    <x v="3"/>
    <x v="0"/>
    <m/>
  </r>
  <r>
    <n v="95839"/>
    <x v="0"/>
    <x v="0"/>
    <x v="0"/>
    <x v="0"/>
    <x v="7"/>
    <x v="51"/>
    <x v="0"/>
    <x v="0"/>
    <s v="Tesseramento"/>
    <x v="1"/>
    <x v="1"/>
    <x v="0"/>
    <m/>
  </r>
  <r>
    <n v="101440"/>
    <x v="0"/>
    <x v="0"/>
    <x v="0"/>
    <x v="2"/>
    <x v="7"/>
    <x v="51"/>
    <x v="0"/>
    <x v="1"/>
    <s v="Tesseramento"/>
    <x v="1"/>
    <x v="3"/>
    <x v="0"/>
    <m/>
  </r>
  <r>
    <n v="16704"/>
    <x v="0"/>
    <x v="0"/>
    <x v="0"/>
    <x v="0"/>
    <x v="7"/>
    <x v="51"/>
    <x v="0"/>
    <x v="0"/>
    <s v="Tesseramento"/>
    <x v="1"/>
    <x v="4"/>
    <x v="0"/>
    <m/>
  </r>
  <r>
    <n v="22312"/>
    <x v="0"/>
    <x v="0"/>
    <x v="0"/>
    <x v="0"/>
    <x v="7"/>
    <x v="51"/>
    <x v="0"/>
    <x v="1"/>
    <s v="Tesseramento"/>
    <x v="1"/>
    <x v="4"/>
    <x v="0"/>
    <m/>
  </r>
  <r>
    <n v="186760"/>
    <x v="0"/>
    <x v="0"/>
    <x v="0"/>
    <x v="0"/>
    <x v="7"/>
    <x v="51"/>
    <x v="0"/>
    <x v="0"/>
    <s v="Tesseramento"/>
    <x v="1"/>
    <x v="4"/>
    <x v="0"/>
    <m/>
  </r>
  <r>
    <n v="16678"/>
    <x v="0"/>
    <x v="0"/>
    <x v="0"/>
    <x v="0"/>
    <x v="7"/>
    <x v="51"/>
    <x v="0"/>
    <x v="0"/>
    <s v="Tesseramento"/>
    <x v="1"/>
    <x v="4"/>
    <x v="0"/>
    <m/>
  </r>
  <r>
    <n v="33235"/>
    <x v="0"/>
    <x v="0"/>
    <x v="0"/>
    <x v="0"/>
    <x v="7"/>
    <x v="51"/>
    <x v="0"/>
    <x v="0"/>
    <s v="Tesseramento"/>
    <x v="1"/>
    <x v="4"/>
    <x v="0"/>
    <m/>
  </r>
  <r>
    <n v="155149"/>
    <x v="1"/>
    <x v="0"/>
    <x v="0"/>
    <x v="0"/>
    <x v="7"/>
    <x v="51"/>
    <x v="0"/>
    <x v="0"/>
    <s v="Tesseramento"/>
    <x v="1"/>
    <x v="6"/>
    <x v="0"/>
    <m/>
  </r>
  <r>
    <n v="52924"/>
    <x v="0"/>
    <x v="0"/>
    <x v="0"/>
    <x v="0"/>
    <x v="7"/>
    <x v="51"/>
    <x v="0"/>
    <x v="0"/>
    <s v="Tesseramento"/>
    <x v="1"/>
    <x v="0"/>
    <x v="0"/>
    <m/>
  </r>
  <r>
    <n v="61155"/>
    <x v="0"/>
    <x v="0"/>
    <x v="0"/>
    <x v="1"/>
    <x v="4"/>
    <x v="146"/>
    <x v="0"/>
    <x v="0"/>
    <s v="Tesseramento"/>
    <x v="1"/>
    <x v="3"/>
    <x v="0"/>
    <m/>
  </r>
  <r>
    <n v="204414"/>
    <x v="0"/>
    <x v="0"/>
    <x v="0"/>
    <x v="0"/>
    <x v="4"/>
    <x v="146"/>
    <x v="0"/>
    <x v="1"/>
    <s v="Tesseramento"/>
    <x v="1"/>
    <x v="1"/>
    <x v="0"/>
    <m/>
  </r>
  <r>
    <n v="204413"/>
    <x v="0"/>
    <x v="0"/>
    <x v="0"/>
    <x v="0"/>
    <x v="4"/>
    <x v="146"/>
    <x v="0"/>
    <x v="0"/>
    <s v="Tesseramento"/>
    <x v="1"/>
    <x v="3"/>
    <x v="0"/>
    <m/>
  </r>
  <r>
    <n v="212790"/>
    <x v="0"/>
    <x v="0"/>
    <x v="0"/>
    <x v="0"/>
    <x v="4"/>
    <x v="146"/>
    <x v="0"/>
    <x v="0"/>
    <s v="Tesseramento"/>
    <x v="1"/>
    <x v="0"/>
    <x v="0"/>
    <m/>
  </r>
  <r>
    <n v="218924"/>
    <x v="1"/>
    <x v="0"/>
    <x v="0"/>
    <x v="0"/>
    <x v="4"/>
    <x v="146"/>
    <x v="0"/>
    <x v="1"/>
    <s v="Tesseramento"/>
    <x v="1"/>
    <x v="5"/>
    <x v="0"/>
    <s v="B"/>
  </r>
  <r>
    <n v="227343"/>
    <x v="0"/>
    <x v="0"/>
    <x v="0"/>
    <x v="0"/>
    <x v="4"/>
    <x v="146"/>
    <x v="0"/>
    <x v="0"/>
    <s v="Tesseramento"/>
    <x v="1"/>
    <x v="0"/>
    <x v="0"/>
    <m/>
  </r>
  <r>
    <n v="147201"/>
    <x v="0"/>
    <x v="0"/>
    <x v="0"/>
    <x v="0"/>
    <x v="4"/>
    <x v="146"/>
    <x v="0"/>
    <x v="0"/>
    <s v="Tesseramento"/>
    <x v="1"/>
    <x v="3"/>
    <x v="0"/>
    <m/>
  </r>
  <r>
    <n v="192779"/>
    <x v="1"/>
    <x v="0"/>
    <x v="0"/>
    <x v="1"/>
    <x v="7"/>
    <x v="51"/>
    <x v="0"/>
    <x v="0"/>
    <s v="Tesseramento"/>
    <x v="1"/>
    <x v="5"/>
    <x v="0"/>
    <m/>
  </r>
  <r>
    <n v="84283"/>
    <x v="0"/>
    <x v="0"/>
    <x v="0"/>
    <x v="0"/>
    <x v="7"/>
    <x v="51"/>
    <x v="0"/>
    <x v="0"/>
    <s v="Tesseramento"/>
    <x v="1"/>
    <x v="3"/>
    <x v="0"/>
    <m/>
  </r>
  <r>
    <n v="18192"/>
    <x v="0"/>
    <x v="0"/>
    <x v="0"/>
    <x v="0"/>
    <x v="4"/>
    <x v="146"/>
    <x v="0"/>
    <x v="0"/>
    <s v="Tesseramento"/>
    <x v="1"/>
    <x v="3"/>
    <x v="0"/>
    <m/>
  </r>
  <r>
    <n v="111586"/>
    <x v="0"/>
    <x v="0"/>
    <x v="0"/>
    <x v="0"/>
    <x v="7"/>
    <x v="51"/>
    <x v="0"/>
    <x v="0"/>
    <s v="Tesseramento"/>
    <x v="1"/>
    <x v="4"/>
    <x v="0"/>
    <m/>
  </r>
  <r>
    <n v="206201"/>
    <x v="1"/>
    <x v="0"/>
    <x v="0"/>
    <x v="0"/>
    <x v="4"/>
    <x v="146"/>
    <x v="0"/>
    <x v="1"/>
    <s v="Tesseramento"/>
    <x v="1"/>
    <x v="5"/>
    <x v="0"/>
    <m/>
  </r>
  <r>
    <n v="68757"/>
    <x v="0"/>
    <x v="0"/>
    <x v="0"/>
    <x v="0"/>
    <x v="4"/>
    <x v="146"/>
    <x v="0"/>
    <x v="1"/>
    <s v="Tesseramento"/>
    <x v="1"/>
    <x v="3"/>
    <x v="0"/>
    <m/>
  </r>
  <r>
    <n v="77491"/>
    <x v="0"/>
    <x v="0"/>
    <x v="0"/>
    <x v="0"/>
    <x v="4"/>
    <x v="146"/>
    <x v="0"/>
    <x v="1"/>
    <s v="Tesseramento"/>
    <x v="1"/>
    <x v="0"/>
    <x v="0"/>
    <m/>
  </r>
  <r>
    <n v="220280"/>
    <x v="0"/>
    <x v="0"/>
    <x v="0"/>
    <x v="1"/>
    <x v="4"/>
    <x v="146"/>
    <x v="0"/>
    <x v="0"/>
    <s v="Tesseramento"/>
    <x v="1"/>
    <x v="3"/>
    <x v="0"/>
    <m/>
  </r>
  <r>
    <n v="192885"/>
    <x v="0"/>
    <x v="0"/>
    <x v="0"/>
    <x v="0"/>
    <x v="4"/>
    <x v="146"/>
    <x v="0"/>
    <x v="1"/>
    <s v="Tesseramento"/>
    <x v="1"/>
    <x v="3"/>
    <x v="0"/>
    <m/>
  </r>
  <r>
    <n v="108701"/>
    <x v="0"/>
    <x v="0"/>
    <x v="0"/>
    <x v="0"/>
    <x v="4"/>
    <x v="146"/>
    <x v="0"/>
    <x v="0"/>
    <s v="Tesseramento"/>
    <x v="1"/>
    <x v="0"/>
    <x v="0"/>
    <m/>
  </r>
  <r>
    <n v="219753"/>
    <x v="1"/>
    <x v="0"/>
    <x v="0"/>
    <x v="1"/>
    <x v="4"/>
    <x v="146"/>
    <x v="0"/>
    <x v="0"/>
    <s v="Tesseramento"/>
    <x v="1"/>
    <x v="5"/>
    <x v="0"/>
    <m/>
  </r>
  <r>
    <n v="219755"/>
    <x v="1"/>
    <x v="0"/>
    <x v="0"/>
    <x v="1"/>
    <x v="4"/>
    <x v="146"/>
    <x v="0"/>
    <x v="1"/>
    <s v="Tesseramento"/>
    <x v="1"/>
    <x v="5"/>
    <x v="0"/>
    <m/>
  </r>
  <r>
    <n v="227344"/>
    <x v="0"/>
    <x v="0"/>
    <x v="0"/>
    <x v="2"/>
    <x v="4"/>
    <x v="146"/>
    <x v="0"/>
    <x v="0"/>
    <s v="Tesseramento"/>
    <x v="1"/>
    <x v="3"/>
    <x v="0"/>
    <m/>
  </r>
  <r>
    <n v="184548"/>
    <x v="0"/>
    <x v="0"/>
    <x v="0"/>
    <x v="0"/>
    <x v="4"/>
    <x v="146"/>
    <x v="0"/>
    <x v="0"/>
    <s v="Tesseramento"/>
    <x v="1"/>
    <x v="0"/>
    <x v="0"/>
    <m/>
  </r>
  <r>
    <n v="185408"/>
    <x v="1"/>
    <x v="0"/>
    <x v="0"/>
    <x v="0"/>
    <x v="4"/>
    <x v="146"/>
    <x v="0"/>
    <x v="0"/>
    <s v="Tesseramento"/>
    <x v="1"/>
    <x v="2"/>
    <x v="0"/>
    <m/>
  </r>
  <r>
    <n v="69587"/>
    <x v="0"/>
    <x v="0"/>
    <x v="0"/>
    <x v="0"/>
    <x v="4"/>
    <x v="146"/>
    <x v="0"/>
    <x v="0"/>
    <s v="Tesseramento"/>
    <x v="1"/>
    <x v="4"/>
    <x v="0"/>
    <m/>
  </r>
  <r>
    <n v="155396"/>
    <x v="0"/>
    <x v="0"/>
    <x v="0"/>
    <x v="3"/>
    <x v="4"/>
    <x v="146"/>
    <x v="0"/>
    <x v="0"/>
    <s v="Tesseramento"/>
    <x v="1"/>
    <x v="0"/>
    <x v="0"/>
    <m/>
  </r>
  <r>
    <n v="155677"/>
    <x v="0"/>
    <x v="0"/>
    <x v="0"/>
    <x v="0"/>
    <x v="4"/>
    <x v="146"/>
    <x v="0"/>
    <x v="0"/>
    <s v="Tesseramento"/>
    <x v="1"/>
    <x v="3"/>
    <x v="0"/>
    <m/>
  </r>
  <r>
    <n v="206473"/>
    <x v="1"/>
    <x v="0"/>
    <x v="0"/>
    <x v="0"/>
    <x v="4"/>
    <x v="146"/>
    <x v="0"/>
    <x v="1"/>
    <s v="Tesseramento"/>
    <x v="1"/>
    <x v="5"/>
    <x v="0"/>
    <m/>
  </r>
  <r>
    <n v="108288"/>
    <x v="0"/>
    <x v="0"/>
    <x v="0"/>
    <x v="0"/>
    <x v="4"/>
    <x v="146"/>
    <x v="0"/>
    <x v="0"/>
    <s v="Tesseramento"/>
    <x v="1"/>
    <x v="0"/>
    <x v="0"/>
    <m/>
  </r>
  <r>
    <n v="111473"/>
    <x v="0"/>
    <x v="0"/>
    <x v="0"/>
    <x v="0"/>
    <x v="4"/>
    <x v="146"/>
    <x v="0"/>
    <x v="1"/>
    <s v="Tesseramento"/>
    <x v="1"/>
    <x v="0"/>
    <x v="0"/>
    <m/>
  </r>
  <r>
    <n v="56378"/>
    <x v="0"/>
    <x v="0"/>
    <x v="0"/>
    <x v="0"/>
    <x v="4"/>
    <x v="146"/>
    <x v="0"/>
    <x v="0"/>
    <s v="Tesseramento"/>
    <x v="1"/>
    <x v="1"/>
    <x v="0"/>
    <m/>
  </r>
  <r>
    <n v="148549"/>
    <x v="0"/>
    <x v="0"/>
    <x v="0"/>
    <x v="0"/>
    <x v="4"/>
    <x v="146"/>
    <x v="0"/>
    <x v="0"/>
    <s v="Tesseramento"/>
    <x v="1"/>
    <x v="1"/>
    <x v="0"/>
    <m/>
  </r>
  <r>
    <n v="151203"/>
    <x v="0"/>
    <x v="0"/>
    <x v="0"/>
    <x v="0"/>
    <x v="4"/>
    <x v="146"/>
    <x v="0"/>
    <x v="0"/>
    <s v="Tesseramento"/>
    <x v="1"/>
    <x v="0"/>
    <x v="0"/>
    <m/>
  </r>
  <r>
    <n v="165173"/>
    <x v="0"/>
    <x v="0"/>
    <x v="0"/>
    <x v="0"/>
    <x v="4"/>
    <x v="146"/>
    <x v="0"/>
    <x v="0"/>
    <s v="Tesseramento"/>
    <x v="1"/>
    <x v="4"/>
    <x v="0"/>
    <m/>
  </r>
  <r>
    <n v="143668"/>
    <x v="0"/>
    <x v="0"/>
    <x v="0"/>
    <x v="0"/>
    <x v="4"/>
    <x v="146"/>
    <x v="0"/>
    <x v="0"/>
    <s v="Tesseramento"/>
    <x v="1"/>
    <x v="4"/>
    <x v="0"/>
    <m/>
  </r>
  <r>
    <n v="231204"/>
    <x v="0"/>
    <x v="0"/>
    <x v="0"/>
    <x v="0"/>
    <x v="4"/>
    <x v="146"/>
    <x v="0"/>
    <x v="0"/>
    <s v="Tesseramento"/>
    <x v="1"/>
    <x v="0"/>
    <x v="0"/>
    <m/>
  </r>
  <r>
    <n v="178361"/>
    <x v="1"/>
    <x v="0"/>
    <x v="0"/>
    <x v="0"/>
    <x v="4"/>
    <x v="146"/>
    <x v="0"/>
    <x v="1"/>
    <s v="Tesseramento"/>
    <x v="1"/>
    <x v="2"/>
    <x v="0"/>
    <m/>
  </r>
  <r>
    <n v="120183"/>
    <x v="0"/>
    <x v="0"/>
    <x v="0"/>
    <x v="0"/>
    <x v="4"/>
    <x v="146"/>
    <x v="0"/>
    <x v="1"/>
    <s v="Tesseramento"/>
    <x v="1"/>
    <x v="3"/>
    <x v="0"/>
    <m/>
  </r>
  <r>
    <n v="96836"/>
    <x v="0"/>
    <x v="0"/>
    <x v="0"/>
    <x v="0"/>
    <x v="4"/>
    <x v="146"/>
    <x v="0"/>
    <x v="0"/>
    <s v="Tesseramento"/>
    <x v="1"/>
    <x v="4"/>
    <x v="0"/>
    <m/>
  </r>
  <r>
    <n v="204415"/>
    <x v="0"/>
    <x v="0"/>
    <x v="0"/>
    <x v="0"/>
    <x v="4"/>
    <x v="146"/>
    <x v="0"/>
    <x v="1"/>
    <s v="Tesseramento"/>
    <x v="1"/>
    <x v="4"/>
    <x v="0"/>
    <m/>
  </r>
  <r>
    <n v="110805"/>
    <x v="0"/>
    <x v="0"/>
    <x v="0"/>
    <x v="1"/>
    <x v="4"/>
    <x v="146"/>
    <x v="0"/>
    <x v="1"/>
    <s v="Tesseramento"/>
    <x v="1"/>
    <x v="4"/>
    <x v="0"/>
    <m/>
  </r>
  <r>
    <n v="213269"/>
    <x v="0"/>
    <x v="0"/>
    <x v="0"/>
    <x v="0"/>
    <x v="4"/>
    <x v="146"/>
    <x v="0"/>
    <x v="1"/>
    <s v="Tesseramento"/>
    <x v="1"/>
    <x v="0"/>
    <x v="0"/>
    <m/>
  </r>
  <r>
    <n v="77493"/>
    <x v="0"/>
    <x v="0"/>
    <x v="0"/>
    <x v="0"/>
    <x v="4"/>
    <x v="146"/>
    <x v="0"/>
    <x v="0"/>
    <s v="Tesseramento"/>
    <x v="1"/>
    <x v="0"/>
    <x v="0"/>
    <m/>
  </r>
  <r>
    <n v="15474"/>
    <x v="0"/>
    <x v="0"/>
    <x v="0"/>
    <x v="0"/>
    <x v="7"/>
    <x v="51"/>
    <x v="0"/>
    <x v="0"/>
    <s v="Tesseramento"/>
    <x v="1"/>
    <x v="4"/>
    <x v="0"/>
    <m/>
  </r>
  <r>
    <n v="110806"/>
    <x v="0"/>
    <x v="0"/>
    <x v="0"/>
    <x v="0"/>
    <x v="4"/>
    <x v="146"/>
    <x v="0"/>
    <x v="0"/>
    <s v="Tesseramento"/>
    <x v="1"/>
    <x v="4"/>
    <x v="0"/>
    <m/>
  </r>
  <r>
    <n v="143428"/>
    <x v="0"/>
    <x v="0"/>
    <x v="0"/>
    <x v="0"/>
    <x v="7"/>
    <x v="51"/>
    <x v="0"/>
    <x v="0"/>
    <s v="Tesseramento"/>
    <x v="1"/>
    <x v="0"/>
    <x v="0"/>
    <m/>
  </r>
  <r>
    <n v="139345"/>
    <x v="0"/>
    <x v="0"/>
    <x v="0"/>
    <x v="0"/>
    <x v="4"/>
    <x v="146"/>
    <x v="0"/>
    <x v="0"/>
    <s v="Tesseramento"/>
    <x v="1"/>
    <x v="4"/>
    <x v="0"/>
    <m/>
  </r>
  <r>
    <n v="136579"/>
    <x v="1"/>
    <x v="0"/>
    <x v="0"/>
    <x v="0"/>
    <x v="7"/>
    <x v="51"/>
    <x v="0"/>
    <x v="0"/>
    <s v="Tesseramento"/>
    <x v="1"/>
    <x v="6"/>
    <x v="0"/>
    <s v="B"/>
  </r>
  <r>
    <n v="79717"/>
    <x v="0"/>
    <x v="0"/>
    <x v="0"/>
    <x v="0"/>
    <x v="7"/>
    <x v="51"/>
    <x v="0"/>
    <x v="0"/>
    <s v="Tesseramento"/>
    <x v="1"/>
    <x v="0"/>
    <x v="0"/>
    <m/>
  </r>
  <r>
    <n v="168764"/>
    <x v="1"/>
    <x v="0"/>
    <x v="0"/>
    <x v="0"/>
    <x v="7"/>
    <x v="51"/>
    <x v="0"/>
    <x v="0"/>
    <s v="Tesseramento"/>
    <x v="1"/>
    <x v="7"/>
    <x v="0"/>
    <m/>
  </r>
  <r>
    <n v="211372"/>
    <x v="0"/>
    <x v="0"/>
    <x v="0"/>
    <x v="2"/>
    <x v="7"/>
    <x v="51"/>
    <x v="0"/>
    <x v="1"/>
    <s v="Tesseramento"/>
    <x v="1"/>
    <x v="0"/>
    <x v="0"/>
    <m/>
  </r>
  <r>
    <n v="200207"/>
    <x v="0"/>
    <x v="0"/>
    <x v="0"/>
    <x v="0"/>
    <x v="7"/>
    <x v="51"/>
    <x v="0"/>
    <x v="1"/>
    <s v="Tesseramento"/>
    <x v="1"/>
    <x v="4"/>
    <x v="0"/>
    <m/>
  </r>
  <r>
    <n v="194885"/>
    <x v="0"/>
    <x v="1"/>
    <x v="0"/>
    <x v="1"/>
    <x v="7"/>
    <x v="44"/>
    <x v="0"/>
    <x v="1"/>
    <s v="Tesseramento"/>
    <x v="1"/>
    <x v="0"/>
    <x v="0"/>
    <m/>
  </r>
  <r>
    <n v="194887"/>
    <x v="0"/>
    <x v="1"/>
    <x v="0"/>
    <x v="0"/>
    <x v="7"/>
    <x v="44"/>
    <x v="0"/>
    <x v="0"/>
    <s v="Tesseramento"/>
    <x v="1"/>
    <x v="0"/>
    <x v="0"/>
    <m/>
  </r>
  <r>
    <n v="128527"/>
    <x v="0"/>
    <x v="0"/>
    <x v="0"/>
    <x v="0"/>
    <x v="7"/>
    <x v="51"/>
    <x v="0"/>
    <x v="0"/>
    <s v="Tesseramento"/>
    <x v="1"/>
    <x v="0"/>
    <x v="0"/>
    <m/>
  </r>
  <r>
    <n v="62987"/>
    <x v="0"/>
    <x v="0"/>
    <x v="0"/>
    <x v="0"/>
    <x v="7"/>
    <x v="51"/>
    <x v="0"/>
    <x v="0"/>
    <s v="Tesseramento"/>
    <x v="1"/>
    <x v="0"/>
    <x v="0"/>
    <m/>
  </r>
  <r>
    <n v="235068"/>
    <x v="0"/>
    <x v="1"/>
    <x v="1"/>
    <x v="2"/>
    <x v="7"/>
    <x v="44"/>
    <x v="0"/>
    <x v="0"/>
    <s v="Tesseramento"/>
    <x v="1"/>
    <x v="0"/>
    <x v="0"/>
    <m/>
  </r>
  <r>
    <n v="1882"/>
    <x v="0"/>
    <x v="0"/>
    <x v="0"/>
    <x v="0"/>
    <x v="7"/>
    <x v="51"/>
    <x v="0"/>
    <x v="0"/>
    <s v="Tesseramento"/>
    <x v="1"/>
    <x v="4"/>
    <x v="0"/>
    <m/>
  </r>
  <r>
    <n v="235189"/>
    <x v="0"/>
    <x v="1"/>
    <x v="1"/>
    <x v="2"/>
    <x v="7"/>
    <x v="261"/>
    <x v="0"/>
    <x v="0"/>
    <s v="Tesseramento"/>
    <x v="3"/>
    <x v="1"/>
    <x v="0"/>
    <m/>
  </r>
  <r>
    <n v="176448"/>
    <x v="0"/>
    <x v="0"/>
    <x v="2"/>
    <x v="1"/>
    <x v="11"/>
    <x v="142"/>
    <x v="0"/>
    <x v="0"/>
    <s v="Tesseramento"/>
    <x v="1"/>
    <x v="3"/>
    <x v="0"/>
    <m/>
  </r>
  <r>
    <n v="158829"/>
    <x v="0"/>
    <x v="0"/>
    <x v="0"/>
    <x v="0"/>
    <x v="11"/>
    <x v="244"/>
    <x v="0"/>
    <x v="0"/>
    <s v="Tesseramento"/>
    <x v="0"/>
    <x v="1"/>
    <x v="0"/>
    <m/>
  </r>
  <r>
    <n v="158828"/>
    <x v="1"/>
    <x v="0"/>
    <x v="0"/>
    <x v="0"/>
    <x v="11"/>
    <x v="244"/>
    <x v="0"/>
    <x v="0"/>
    <s v="Tesseramento"/>
    <x v="0"/>
    <x v="6"/>
    <x v="0"/>
    <m/>
  </r>
  <r>
    <n v="4139"/>
    <x v="0"/>
    <x v="0"/>
    <x v="0"/>
    <x v="4"/>
    <x v="4"/>
    <x v="291"/>
    <x v="0"/>
    <x v="1"/>
    <s v="Tesseramento"/>
    <x v="1"/>
    <x v="4"/>
    <x v="0"/>
    <m/>
  </r>
  <r>
    <n v="183270"/>
    <x v="0"/>
    <x v="0"/>
    <x v="0"/>
    <x v="0"/>
    <x v="11"/>
    <x v="244"/>
    <x v="0"/>
    <x v="0"/>
    <s v="Tesseramento"/>
    <x v="0"/>
    <x v="0"/>
    <x v="0"/>
    <m/>
  </r>
  <r>
    <n v="27594"/>
    <x v="0"/>
    <x v="0"/>
    <x v="0"/>
    <x v="0"/>
    <x v="8"/>
    <x v="276"/>
    <x v="0"/>
    <x v="0"/>
    <s v="Tesseramento"/>
    <x v="1"/>
    <x v="4"/>
    <x v="0"/>
    <m/>
  </r>
  <r>
    <n v="193700"/>
    <x v="0"/>
    <x v="0"/>
    <x v="0"/>
    <x v="0"/>
    <x v="4"/>
    <x v="146"/>
    <x v="0"/>
    <x v="1"/>
    <s v="Tesseramento"/>
    <x v="1"/>
    <x v="3"/>
    <x v="0"/>
    <m/>
  </r>
  <r>
    <n v="69589"/>
    <x v="0"/>
    <x v="0"/>
    <x v="0"/>
    <x v="0"/>
    <x v="4"/>
    <x v="146"/>
    <x v="0"/>
    <x v="0"/>
    <s v="Tesseramento"/>
    <x v="1"/>
    <x v="4"/>
    <x v="0"/>
    <m/>
  </r>
  <r>
    <n v="14419"/>
    <x v="0"/>
    <x v="0"/>
    <x v="0"/>
    <x v="0"/>
    <x v="4"/>
    <x v="146"/>
    <x v="0"/>
    <x v="1"/>
    <s v="Tesseramento"/>
    <x v="1"/>
    <x v="3"/>
    <x v="0"/>
    <m/>
  </r>
  <r>
    <n v="227345"/>
    <x v="0"/>
    <x v="0"/>
    <x v="0"/>
    <x v="2"/>
    <x v="4"/>
    <x v="146"/>
    <x v="0"/>
    <x v="1"/>
    <s v="Tesseramento"/>
    <x v="1"/>
    <x v="0"/>
    <x v="0"/>
    <m/>
  </r>
  <r>
    <n v="232109"/>
    <x v="0"/>
    <x v="0"/>
    <x v="0"/>
    <x v="0"/>
    <x v="4"/>
    <x v="146"/>
    <x v="0"/>
    <x v="0"/>
    <s v="Tesseramento"/>
    <x v="1"/>
    <x v="3"/>
    <x v="0"/>
    <m/>
  </r>
  <r>
    <n v="27595"/>
    <x v="0"/>
    <x v="0"/>
    <x v="0"/>
    <x v="0"/>
    <x v="8"/>
    <x v="276"/>
    <x v="0"/>
    <x v="1"/>
    <s v="Tesseramento"/>
    <x v="1"/>
    <x v="4"/>
    <x v="0"/>
    <m/>
  </r>
  <r>
    <n v="28029"/>
    <x v="0"/>
    <x v="0"/>
    <x v="0"/>
    <x v="0"/>
    <x v="8"/>
    <x v="276"/>
    <x v="0"/>
    <x v="0"/>
    <s v="Tesseramento"/>
    <x v="1"/>
    <x v="0"/>
    <x v="0"/>
    <m/>
  </r>
  <r>
    <n v="198045"/>
    <x v="0"/>
    <x v="0"/>
    <x v="0"/>
    <x v="3"/>
    <x v="11"/>
    <x v="82"/>
    <x v="0"/>
    <x v="0"/>
    <s v="Tesseramento"/>
    <x v="0"/>
    <x v="0"/>
    <x v="0"/>
    <m/>
  </r>
  <r>
    <n v="187777"/>
    <x v="0"/>
    <x v="0"/>
    <x v="0"/>
    <x v="0"/>
    <x v="13"/>
    <x v="188"/>
    <x v="0"/>
    <x v="1"/>
    <s v="Tesseramento"/>
    <x v="1"/>
    <x v="1"/>
    <x v="0"/>
    <m/>
  </r>
  <r>
    <n v="56330"/>
    <x v="0"/>
    <x v="0"/>
    <x v="0"/>
    <x v="0"/>
    <x v="13"/>
    <x v="188"/>
    <x v="0"/>
    <x v="0"/>
    <s v="Tesseramento"/>
    <x v="1"/>
    <x v="4"/>
    <x v="0"/>
    <m/>
  </r>
  <r>
    <n v="187792"/>
    <x v="1"/>
    <x v="0"/>
    <x v="0"/>
    <x v="3"/>
    <x v="13"/>
    <x v="188"/>
    <x v="0"/>
    <x v="1"/>
    <s v="Tesseramento"/>
    <x v="1"/>
    <x v="5"/>
    <x v="0"/>
    <m/>
  </r>
  <r>
    <n v="38481"/>
    <x v="0"/>
    <x v="0"/>
    <x v="0"/>
    <x v="0"/>
    <x v="13"/>
    <x v="188"/>
    <x v="0"/>
    <x v="0"/>
    <s v="Tesseramento"/>
    <x v="1"/>
    <x v="3"/>
    <x v="0"/>
    <m/>
  </r>
  <r>
    <n v="168133"/>
    <x v="0"/>
    <x v="0"/>
    <x v="0"/>
    <x v="0"/>
    <x v="8"/>
    <x v="222"/>
    <x v="0"/>
    <x v="0"/>
    <s v="Tesseramento"/>
    <x v="1"/>
    <x v="1"/>
    <x v="0"/>
    <m/>
  </r>
  <r>
    <n v="190837"/>
    <x v="0"/>
    <x v="0"/>
    <x v="0"/>
    <x v="0"/>
    <x v="7"/>
    <x v="45"/>
    <x v="0"/>
    <x v="0"/>
    <s v="Tesseramento"/>
    <x v="1"/>
    <x v="0"/>
    <x v="0"/>
    <m/>
  </r>
  <r>
    <n v="15632"/>
    <x v="0"/>
    <x v="0"/>
    <x v="0"/>
    <x v="0"/>
    <x v="8"/>
    <x v="127"/>
    <x v="0"/>
    <x v="0"/>
    <s v="Tesseramento"/>
    <x v="1"/>
    <x v="4"/>
    <x v="0"/>
    <m/>
  </r>
  <r>
    <n v="227164"/>
    <x v="0"/>
    <x v="0"/>
    <x v="0"/>
    <x v="1"/>
    <x v="1"/>
    <x v="20"/>
    <x v="0"/>
    <x v="0"/>
    <s v="Tesseramento"/>
    <x v="0"/>
    <x v="0"/>
    <x v="0"/>
    <m/>
  </r>
  <r>
    <n v="153617"/>
    <x v="0"/>
    <x v="0"/>
    <x v="0"/>
    <x v="1"/>
    <x v="4"/>
    <x v="83"/>
    <x v="0"/>
    <x v="1"/>
    <s v="Tesseramento"/>
    <x v="0"/>
    <x v="3"/>
    <x v="0"/>
    <m/>
  </r>
  <r>
    <n v="201639"/>
    <x v="0"/>
    <x v="0"/>
    <x v="0"/>
    <x v="0"/>
    <x v="0"/>
    <x v="76"/>
    <x v="0"/>
    <x v="1"/>
    <s v="Tesseramento"/>
    <x v="0"/>
    <x v="1"/>
    <x v="0"/>
    <m/>
  </r>
  <r>
    <n v="232716"/>
    <x v="0"/>
    <x v="0"/>
    <x v="0"/>
    <x v="0"/>
    <x v="2"/>
    <x v="77"/>
    <x v="0"/>
    <x v="0"/>
    <s v="Tesseramento"/>
    <x v="0"/>
    <x v="1"/>
    <x v="0"/>
    <m/>
  </r>
  <r>
    <n v="121444"/>
    <x v="0"/>
    <x v="0"/>
    <x v="2"/>
    <x v="0"/>
    <x v="0"/>
    <x v="76"/>
    <x v="0"/>
    <x v="0"/>
    <s v="Tesseramento"/>
    <x v="0"/>
    <x v="1"/>
    <x v="0"/>
    <m/>
  </r>
  <r>
    <n v="235861"/>
    <x v="1"/>
    <x v="0"/>
    <x v="1"/>
    <x v="2"/>
    <x v="4"/>
    <x v="101"/>
    <x v="0"/>
    <x v="0"/>
    <s v="Tesseramento"/>
    <x v="0"/>
    <x v="5"/>
    <x v="0"/>
    <m/>
  </r>
  <r>
    <n v="110185"/>
    <x v="0"/>
    <x v="0"/>
    <x v="0"/>
    <x v="0"/>
    <x v="0"/>
    <x v="76"/>
    <x v="0"/>
    <x v="0"/>
    <s v="Tesseramento"/>
    <x v="0"/>
    <x v="0"/>
    <x v="0"/>
    <m/>
  </r>
  <r>
    <n v="50619"/>
    <x v="0"/>
    <x v="0"/>
    <x v="0"/>
    <x v="0"/>
    <x v="0"/>
    <x v="76"/>
    <x v="0"/>
    <x v="0"/>
    <s v="Tesseramento"/>
    <x v="0"/>
    <x v="4"/>
    <x v="0"/>
    <m/>
  </r>
  <r>
    <n v="223292"/>
    <x v="0"/>
    <x v="1"/>
    <x v="0"/>
    <x v="0"/>
    <x v="7"/>
    <x v="44"/>
    <x v="0"/>
    <x v="1"/>
    <s v="Tesseramento"/>
    <x v="1"/>
    <x v="0"/>
    <x v="0"/>
    <m/>
  </r>
  <r>
    <n v="223290"/>
    <x v="0"/>
    <x v="1"/>
    <x v="0"/>
    <x v="0"/>
    <x v="7"/>
    <x v="44"/>
    <x v="0"/>
    <x v="0"/>
    <s v="Tesseramento"/>
    <x v="1"/>
    <x v="0"/>
    <x v="0"/>
    <m/>
  </r>
  <r>
    <n v="235357"/>
    <x v="0"/>
    <x v="1"/>
    <x v="1"/>
    <x v="1"/>
    <x v="11"/>
    <x v="24"/>
    <x v="0"/>
    <x v="1"/>
    <s v="Tesseramento"/>
    <x v="1"/>
    <x v="0"/>
    <x v="0"/>
    <m/>
  </r>
  <r>
    <n v="178431"/>
    <x v="0"/>
    <x v="1"/>
    <x v="0"/>
    <x v="1"/>
    <x v="7"/>
    <x v="44"/>
    <x v="0"/>
    <x v="0"/>
    <s v="Tesseramento"/>
    <x v="1"/>
    <x v="3"/>
    <x v="0"/>
    <m/>
  </r>
  <r>
    <n v="179508"/>
    <x v="0"/>
    <x v="0"/>
    <x v="0"/>
    <x v="0"/>
    <x v="8"/>
    <x v="92"/>
    <x v="0"/>
    <x v="0"/>
    <s v="Tesseramento"/>
    <x v="1"/>
    <x v="0"/>
    <x v="0"/>
    <m/>
  </r>
  <r>
    <n v="54799"/>
    <x v="0"/>
    <x v="0"/>
    <x v="0"/>
    <x v="0"/>
    <x v="11"/>
    <x v="49"/>
    <x v="0"/>
    <x v="1"/>
    <s v="Tesseramento"/>
    <x v="1"/>
    <x v="0"/>
    <x v="0"/>
    <m/>
  </r>
  <r>
    <n v="19280"/>
    <x v="0"/>
    <x v="0"/>
    <x v="0"/>
    <x v="0"/>
    <x v="11"/>
    <x v="49"/>
    <x v="0"/>
    <x v="0"/>
    <s v="Tesseramento"/>
    <x v="1"/>
    <x v="4"/>
    <x v="0"/>
    <m/>
  </r>
  <r>
    <n v="111023"/>
    <x v="0"/>
    <x v="0"/>
    <x v="0"/>
    <x v="0"/>
    <x v="11"/>
    <x v="49"/>
    <x v="0"/>
    <x v="0"/>
    <s v="Tesseramento"/>
    <x v="1"/>
    <x v="3"/>
    <x v="0"/>
    <m/>
  </r>
  <r>
    <n v="167758"/>
    <x v="0"/>
    <x v="0"/>
    <x v="0"/>
    <x v="0"/>
    <x v="11"/>
    <x v="49"/>
    <x v="0"/>
    <x v="0"/>
    <s v="Tesseramento"/>
    <x v="1"/>
    <x v="0"/>
    <x v="0"/>
    <m/>
  </r>
  <r>
    <n v="218630"/>
    <x v="0"/>
    <x v="0"/>
    <x v="0"/>
    <x v="0"/>
    <x v="11"/>
    <x v="49"/>
    <x v="0"/>
    <x v="0"/>
    <s v="Tesseramento"/>
    <x v="1"/>
    <x v="1"/>
    <x v="0"/>
    <m/>
  </r>
  <r>
    <n v="172018"/>
    <x v="0"/>
    <x v="0"/>
    <x v="0"/>
    <x v="0"/>
    <x v="11"/>
    <x v="49"/>
    <x v="0"/>
    <x v="0"/>
    <s v="Tesseramento"/>
    <x v="1"/>
    <x v="0"/>
    <x v="0"/>
    <m/>
  </r>
  <r>
    <n v="200608"/>
    <x v="0"/>
    <x v="0"/>
    <x v="0"/>
    <x v="0"/>
    <x v="11"/>
    <x v="49"/>
    <x v="0"/>
    <x v="1"/>
    <s v="Tesseramento"/>
    <x v="1"/>
    <x v="4"/>
    <x v="0"/>
    <m/>
  </r>
  <r>
    <n v="42042"/>
    <x v="0"/>
    <x v="0"/>
    <x v="0"/>
    <x v="0"/>
    <x v="11"/>
    <x v="49"/>
    <x v="0"/>
    <x v="0"/>
    <s v="Tesseramento"/>
    <x v="1"/>
    <x v="4"/>
    <x v="0"/>
    <m/>
  </r>
  <r>
    <n v="43203"/>
    <x v="0"/>
    <x v="0"/>
    <x v="0"/>
    <x v="0"/>
    <x v="11"/>
    <x v="49"/>
    <x v="0"/>
    <x v="0"/>
    <s v="Tesseramento"/>
    <x v="1"/>
    <x v="3"/>
    <x v="0"/>
    <m/>
  </r>
  <r>
    <n v="94362"/>
    <x v="0"/>
    <x v="0"/>
    <x v="0"/>
    <x v="0"/>
    <x v="11"/>
    <x v="49"/>
    <x v="0"/>
    <x v="0"/>
    <s v="Tesseramento"/>
    <x v="1"/>
    <x v="0"/>
    <x v="0"/>
    <m/>
  </r>
  <r>
    <n v="95566"/>
    <x v="0"/>
    <x v="0"/>
    <x v="0"/>
    <x v="0"/>
    <x v="2"/>
    <x v="157"/>
    <x v="0"/>
    <x v="0"/>
    <s v="Tesseramento"/>
    <x v="1"/>
    <x v="3"/>
    <x v="0"/>
    <m/>
  </r>
  <r>
    <n v="235227"/>
    <x v="0"/>
    <x v="0"/>
    <x v="1"/>
    <x v="1"/>
    <x v="12"/>
    <x v="323"/>
    <x v="0"/>
    <x v="1"/>
    <s v="Tesseramento"/>
    <x v="1"/>
    <x v="3"/>
    <x v="0"/>
    <m/>
  </r>
  <r>
    <n v="92150"/>
    <x v="0"/>
    <x v="0"/>
    <x v="0"/>
    <x v="0"/>
    <x v="4"/>
    <x v="80"/>
    <x v="0"/>
    <x v="0"/>
    <s v="Tesseramento"/>
    <x v="1"/>
    <x v="3"/>
    <x v="0"/>
    <m/>
  </r>
  <r>
    <n v="107513"/>
    <x v="0"/>
    <x v="0"/>
    <x v="0"/>
    <x v="0"/>
    <x v="4"/>
    <x v="12"/>
    <x v="0"/>
    <x v="0"/>
    <s v="Tesseramento"/>
    <x v="1"/>
    <x v="3"/>
    <x v="0"/>
    <m/>
  </r>
  <r>
    <n v="159076"/>
    <x v="0"/>
    <x v="0"/>
    <x v="0"/>
    <x v="0"/>
    <x v="7"/>
    <x v="44"/>
    <x v="0"/>
    <x v="0"/>
    <s v="Tesseramento"/>
    <x v="1"/>
    <x v="0"/>
    <x v="0"/>
    <m/>
  </r>
  <r>
    <n v="161633"/>
    <x v="0"/>
    <x v="0"/>
    <x v="0"/>
    <x v="0"/>
    <x v="4"/>
    <x v="12"/>
    <x v="0"/>
    <x v="0"/>
    <s v="Tesseramento"/>
    <x v="1"/>
    <x v="0"/>
    <x v="0"/>
    <m/>
  </r>
  <r>
    <n v="193338"/>
    <x v="0"/>
    <x v="0"/>
    <x v="0"/>
    <x v="0"/>
    <x v="1"/>
    <x v="20"/>
    <x v="0"/>
    <x v="0"/>
    <s v="Tesseramento"/>
    <x v="0"/>
    <x v="4"/>
    <x v="0"/>
    <m/>
  </r>
  <r>
    <n v="136675"/>
    <x v="0"/>
    <x v="0"/>
    <x v="0"/>
    <x v="0"/>
    <x v="8"/>
    <x v="62"/>
    <x v="0"/>
    <x v="1"/>
    <s v="Tesseramento"/>
    <x v="1"/>
    <x v="0"/>
    <x v="0"/>
    <m/>
  </r>
  <r>
    <n v="56"/>
    <x v="0"/>
    <x v="0"/>
    <x v="0"/>
    <x v="0"/>
    <x v="8"/>
    <x v="62"/>
    <x v="0"/>
    <x v="0"/>
    <s v="Tesseramento"/>
    <x v="1"/>
    <x v="4"/>
    <x v="0"/>
    <m/>
  </r>
  <r>
    <n v="161458"/>
    <x v="0"/>
    <x v="0"/>
    <x v="0"/>
    <x v="0"/>
    <x v="8"/>
    <x v="62"/>
    <x v="0"/>
    <x v="1"/>
    <s v="Tesseramento"/>
    <x v="1"/>
    <x v="4"/>
    <x v="0"/>
    <m/>
  </r>
  <r>
    <n v="143163"/>
    <x v="0"/>
    <x v="0"/>
    <x v="0"/>
    <x v="0"/>
    <x v="8"/>
    <x v="62"/>
    <x v="0"/>
    <x v="0"/>
    <s v="Tesseramento"/>
    <x v="1"/>
    <x v="4"/>
    <x v="0"/>
    <m/>
  </r>
  <r>
    <n v="24"/>
    <x v="0"/>
    <x v="0"/>
    <x v="0"/>
    <x v="0"/>
    <x v="8"/>
    <x v="62"/>
    <x v="0"/>
    <x v="0"/>
    <s v="Tesseramento"/>
    <x v="1"/>
    <x v="3"/>
    <x v="0"/>
    <m/>
  </r>
  <r>
    <n v="21397"/>
    <x v="0"/>
    <x v="0"/>
    <x v="0"/>
    <x v="0"/>
    <x v="4"/>
    <x v="80"/>
    <x v="0"/>
    <x v="1"/>
    <s v="Tesseramento"/>
    <x v="1"/>
    <x v="4"/>
    <x v="0"/>
    <m/>
  </r>
  <r>
    <n v="126585"/>
    <x v="0"/>
    <x v="0"/>
    <x v="0"/>
    <x v="0"/>
    <x v="8"/>
    <x v="410"/>
    <x v="0"/>
    <x v="0"/>
    <s v="Tesseramento"/>
    <x v="1"/>
    <x v="0"/>
    <x v="0"/>
    <m/>
  </r>
  <r>
    <n v="70391"/>
    <x v="0"/>
    <x v="0"/>
    <x v="0"/>
    <x v="0"/>
    <x v="11"/>
    <x v="49"/>
    <x v="0"/>
    <x v="1"/>
    <s v="Tesseramento"/>
    <x v="1"/>
    <x v="0"/>
    <x v="0"/>
    <m/>
  </r>
  <r>
    <n v="15260"/>
    <x v="0"/>
    <x v="0"/>
    <x v="0"/>
    <x v="0"/>
    <x v="11"/>
    <x v="49"/>
    <x v="0"/>
    <x v="0"/>
    <s v="Tesseramento"/>
    <x v="1"/>
    <x v="4"/>
    <x v="0"/>
    <m/>
  </r>
  <r>
    <n v="162247"/>
    <x v="0"/>
    <x v="0"/>
    <x v="0"/>
    <x v="0"/>
    <x v="5"/>
    <x v="38"/>
    <x v="0"/>
    <x v="0"/>
    <s v="Tesseramento"/>
    <x v="1"/>
    <x v="0"/>
    <x v="0"/>
    <m/>
  </r>
  <r>
    <n v="154850"/>
    <x v="0"/>
    <x v="0"/>
    <x v="0"/>
    <x v="0"/>
    <x v="5"/>
    <x v="38"/>
    <x v="0"/>
    <x v="0"/>
    <s v="Tesseramento"/>
    <x v="1"/>
    <x v="3"/>
    <x v="0"/>
    <m/>
  </r>
  <r>
    <n v="180667"/>
    <x v="0"/>
    <x v="0"/>
    <x v="0"/>
    <x v="0"/>
    <x v="5"/>
    <x v="38"/>
    <x v="0"/>
    <x v="0"/>
    <s v="Tesseramento"/>
    <x v="1"/>
    <x v="4"/>
    <x v="0"/>
    <m/>
  </r>
  <r>
    <n v="235140"/>
    <x v="1"/>
    <x v="1"/>
    <x v="1"/>
    <x v="1"/>
    <x v="12"/>
    <x v="254"/>
    <x v="0"/>
    <x v="1"/>
    <s v="Tesseramento"/>
    <x v="0"/>
    <x v="5"/>
    <x v="0"/>
    <m/>
  </r>
  <r>
    <n v="4899"/>
    <x v="0"/>
    <x v="0"/>
    <x v="0"/>
    <x v="0"/>
    <x v="8"/>
    <x v="127"/>
    <x v="0"/>
    <x v="0"/>
    <s v="Tesseramento"/>
    <x v="1"/>
    <x v="0"/>
    <x v="0"/>
    <m/>
  </r>
  <r>
    <n v="4847"/>
    <x v="0"/>
    <x v="0"/>
    <x v="0"/>
    <x v="0"/>
    <x v="8"/>
    <x v="127"/>
    <x v="0"/>
    <x v="0"/>
    <s v="Tesseramento"/>
    <x v="1"/>
    <x v="4"/>
    <x v="0"/>
    <m/>
  </r>
  <r>
    <n v="119511"/>
    <x v="0"/>
    <x v="0"/>
    <x v="0"/>
    <x v="0"/>
    <x v="4"/>
    <x v="367"/>
    <x v="0"/>
    <x v="1"/>
    <s v="Tesseramento"/>
    <x v="1"/>
    <x v="4"/>
    <x v="0"/>
    <m/>
  </r>
  <r>
    <n v="214302"/>
    <x v="0"/>
    <x v="0"/>
    <x v="0"/>
    <x v="0"/>
    <x v="4"/>
    <x v="145"/>
    <x v="0"/>
    <x v="0"/>
    <s v="Tesseramento"/>
    <x v="1"/>
    <x v="0"/>
    <x v="0"/>
    <m/>
  </r>
  <r>
    <n v="230076"/>
    <x v="0"/>
    <x v="0"/>
    <x v="0"/>
    <x v="0"/>
    <x v="4"/>
    <x v="88"/>
    <x v="0"/>
    <x v="0"/>
    <s v="Tesseramento"/>
    <x v="1"/>
    <x v="1"/>
    <x v="0"/>
    <m/>
  </r>
  <r>
    <n v="121946"/>
    <x v="0"/>
    <x v="0"/>
    <x v="0"/>
    <x v="0"/>
    <x v="7"/>
    <x v="78"/>
    <x v="0"/>
    <x v="0"/>
    <s v="Tesseramento"/>
    <x v="0"/>
    <x v="3"/>
    <x v="0"/>
    <m/>
  </r>
  <r>
    <n v="84832"/>
    <x v="0"/>
    <x v="0"/>
    <x v="0"/>
    <x v="0"/>
    <x v="10"/>
    <x v="240"/>
    <x v="0"/>
    <x v="0"/>
    <s v="Tesseramento"/>
    <x v="1"/>
    <x v="3"/>
    <x v="0"/>
    <m/>
  </r>
  <r>
    <n v="159471"/>
    <x v="0"/>
    <x v="0"/>
    <x v="0"/>
    <x v="0"/>
    <x v="2"/>
    <x v="2"/>
    <x v="0"/>
    <x v="0"/>
    <s v="Tesseramento"/>
    <x v="1"/>
    <x v="0"/>
    <x v="0"/>
    <m/>
  </r>
  <r>
    <n v="167215"/>
    <x v="0"/>
    <x v="0"/>
    <x v="0"/>
    <x v="0"/>
    <x v="7"/>
    <x v="78"/>
    <x v="0"/>
    <x v="0"/>
    <s v="Tesseramento"/>
    <x v="0"/>
    <x v="1"/>
    <x v="0"/>
    <m/>
  </r>
  <r>
    <n v="51803"/>
    <x v="0"/>
    <x v="0"/>
    <x v="0"/>
    <x v="0"/>
    <x v="7"/>
    <x v="78"/>
    <x v="0"/>
    <x v="0"/>
    <s v="Tesseramento"/>
    <x v="0"/>
    <x v="3"/>
    <x v="0"/>
    <m/>
  </r>
  <r>
    <n v="11299"/>
    <x v="0"/>
    <x v="0"/>
    <x v="0"/>
    <x v="0"/>
    <x v="15"/>
    <x v="104"/>
    <x v="0"/>
    <x v="0"/>
    <s v="Tesseramento"/>
    <x v="1"/>
    <x v="4"/>
    <x v="0"/>
    <m/>
  </r>
  <r>
    <n v="81612"/>
    <x v="0"/>
    <x v="0"/>
    <x v="0"/>
    <x v="0"/>
    <x v="15"/>
    <x v="104"/>
    <x v="0"/>
    <x v="1"/>
    <s v="Tesseramento"/>
    <x v="1"/>
    <x v="4"/>
    <x v="0"/>
    <m/>
  </r>
  <r>
    <n v="215824"/>
    <x v="0"/>
    <x v="0"/>
    <x v="0"/>
    <x v="0"/>
    <x v="12"/>
    <x v="133"/>
    <x v="0"/>
    <x v="0"/>
    <s v="Tesseramento"/>
    <x v="0"/>
    <x v="0"/>
    <x v="0"/>
    <m/>
  </r>
  <r>
    <n v="127820"/>
    <x v="0"/>
    <x v="0"/>
    <x v="0"/>
    <x v="0"/>
    <x v="12"/>
    <x v="133"/>
    <x v="0"/>
    <x v="0"/>
    <s v="Tesseramento"/>
    <x v="0"/>
    <x v="0"/>
    <x v="0"/>
    <m/>
  </r>
  <r>
    <n v="19824"/>
    <x v="0"/>
    <x v="0"/>
    <x v="0"/>
    <x v="0"/>
    <x v="8"/>
    <x v="46"/>
    <x v="0"/>
    <x v="0"/>
    <s v="Tesseramento"/>
    <x v="0"/>
    <x v="4"/>
    <x v="0"/>
    <m/>
  </r>
  <r>
    <n v="222791"/>
    <x v="0"/>
    <x v="0"/>
    <x v="0"/>
    <x v="0"/>
    <x v="12"/>
    <x v="133"/>
    <x v="0"/>
    <x v="0"/>
    <s v="Tesseramento"/>
    <x v="0"/>
    <x v="0"/>
    <x v="0"/>
    <m/>
  </r>
  <r>
    <n v="86264"/>
    <x v="0"/>
    <x v="0"/>
    <x v="0"/>
    <x v="0"/>
    <x v="4"/>
    <x v="250"/>
    <x v="0"/>
    <x v="1"/>
    <s v="Tesseramento"/>
    <x v="1"/>
    <x v="3"/>
    <x v="0"/>
    <m/>
  </r>
  <r>
    <n v="217308"/>
    <x v="0"/>
    <x v="0"/>
    <x v="2"/>
    <x v="1"/>
    <x v="6"/>
    <x v="299"/>
    <x v="0"/>
    <x v="0"/>
    <s v="Tesseramento"/>
    <x v="1"/>
    <x v="0"/>
    <x v="0"/>
    <m/>
  </r>
  <r>
    <n v="189700"/>
    <x v="1"/>
    <x v="0"/>
    <x v="0"/>
    <x v="0"/>
    <x v="4"/>
    <x v="250"/>
    <x v="0"/>
    <x v="0"/>
    <s v="Tesseramento"/>
    <x v="1"/>
    <x v="7"/>
    <x v="0"/>
    <m/>
  </r>
  <r>
    <n v="69423"/>
    <x v="0"/>
    <x v="0"/>
    <x v="0"/>
    <x v="0"/>
    <x v="4"/>
    <x v="250"/>
    <x v="0"/>
    <x v="0"/>
    <s v="Tesseramento"/>
    <x v="1"/>
    <x v="0"/>
    <x v="0"/>
    <m/>
  </r>
  <r>
    <n v="54476"/>
    <x v="0"/>
    <x v="0"/>
    <x v="0"/>
    <x v="3"/>
    <x v="4"/>
    <x v="250"/>
    <x v="0"/>
    <x v="0"/>
    <s v="Tesseramento"/>
    <x v="1"/>
    <x v="4"/>
    <x v="0"/>
    <m/>
  </r>
  <r>
    <n v="85196"/>
    <x v="0"/>
    <x v="0"/>
    <x v="0"/>
    <x v="3"/>
    <x v="4"/>
    <x v="250"/>
    <x v="0"/>
    <x v="1"/>
    <s v="Tesseramento"/>
    <x v="1"/>
    <x v="4"/>
    <x v="0"/>
    <m/>
  </r>
  <r>
    <n v="61929"/>
    <x v="0"/>
    <x v="0"/>
    <x v="0"/>
    <x v="0"/>
    <x v="4"/>
    <x v="250"/>
    <x v="0"/>
    <x v="1"/>
    <s v="Tesseramento"/>
    <x v="1"/>
    <x v="0"/>
    <x v="0"/>
    <m/>
  </r>
  <r>
    <n v="222150"/>
    <x v="0"/>
    <x v="0"/>
    <x v="0"/>
    <x v="1"/>
    <x v="4"/>
    <x v="250"/>
    <x v="0"/>
    <x v="1"/>
    <s v="Tesseramento"/>
    <x v="1"/>
    <x v="3"/>
    <x v="0"/>
    <m/>
  </r>
  <r>
    <n v="222552"/>
    <x v="0"/>
    <x v="0"/>
    <x v="0"/>
    <x v="3"/>
    <x v="4"/>
    <x v="250"/>
    <x v="0"/>
    <x v="1"/>
    <s v="Tesseramento"/>
    <x v="1"/>
    <x v="0"/>
    <x v="0"/>
    <m/>
  </r>
  <r>
    <n v="152668"/>
    <x v="0"/>
    <x v="0"/>
    <x v="0"/>
    <x v="0"/>
    <x v="4"/>
    <x v="250"/>
    <x v="0"/>
    <x v="0"/>
    <s v="Tesseramento"/>
    <x v="1"/>
    <x v="1"/>
    <x v="0"/>
    <m/>
  </r>
  <r>
    <n v="106501"/>
    <x v="0"/>
    <x v="0"/>
    <x v="0"/>
    <x v="0"/>
    <x v="9"/>
    <x v="19"/>
    <x v="0"/>
    <x v="0"/>
    <s v="Tesseramento"/>
    <x v="1"/>
    <x v="0"/>
    <x v="0"/>
    <m/>
  </r>
  <r>
    <n v="152669"/>
    <x v="0"/>
    <x v="0"/>
    <x v="0"/>
    <x v="0"/>
    <x v="4"/>
    <x v="250"/>
    <x v="0"/>
    <x v="0"/>
    <s v="Tesseramento"/>
    <x v="1"/>
    <x v="1"/>
    <x v="0"/>
    <m/>
  </r>
  <r>
    <n v="121702"/>
    <x v="0"/>
    <x v="0"/>
    <x v="0"/>
    <x v="0"/>
    <x v="4"/>
    <x v="250"/>
    <x v="0"/>
    <x v="0"/>
    <s v="Tesseramento"/>
    <x v="1"/>
    <x v="3"/>
    <x v="0"/>
    <m/>
  </r>
  <r>
    <n v="222153"/>
    <x v="1"/>
    <x v="0"/>
    <x v="0"/>
    <x v="0"/>
    <x v="4"/>
    <x v="250"/>
    <x v="0"/>
    <x v="0"/>
    <s v="Tesseramento"/>
    <x v="1"/>
    <x v="7"/>
    <x v="0"/>
    <m/>
  </r>
  <r>
    <n v="222154"/>
    <x v="1"/>
    <x v="0"/>
    <x v="0"/>
    <x v="1"/>
    <x v="4"/>
    <x v="250"/>
    <x v="0"/>
    <x v="0"/>
    <s v="Tesseramento"/>
    <x v="1"/>
    <x v="5"/>
    <x v="0"/>
    <m/>
  </r>
  <r>
    <n v="166554"/>
    <x v="0"/>
    <x v="0"/>
    <x v="0"/>
    <x v="0"/>
    <x v="4"/>
    <x v="250"/>
    <x v="0"/>
    <x v="1"/>
    <s v="Tesseramento"/>
    <x v="1"/>
    <x v="3"/>
    <x v="0"/>
    <m/>
  </r>
  <r>
    <n v="163118"/>
    <x v="0"/>
    <x v="0"/>
    <x v="0"/>
    <x v="0"/>
    <x v="4"/>
    <x v="250"/>
    <x v="0"/>
    <x v="0"/>
    <s v="Tesseramento"/>
    <x v="1"/>
    <x v="0"/>
    <x v="0"/>
    <m/>
  </r>
  <r>
    <n v="52393"/>
    <x v="0"/>
    <x v="0"/>
    <x v="0"/>
    <x v="0"/>
    <x v="4"/>
    <x v="250"/>
    <x v="0"/>
    <x v="0"/>
    <s v="Tesseramento"/>
    <x v="1"/>
    <x v="3"/>
    <x v="0"/>
    <m/>
  </r>
  <r>
    <n v="207300"/>
    <x v="1"/>
    <x v="0"/>
    <x v="0"/>
    <x v="0"/>
    <x v="4"/>
    <x v="250"/>
    <x v="0"/>
    <x v="0"/>
    <s v="Tesseramento"/>
    <x v="1"/>
    <x v="5"/>
    <x v="0"/>
    <m/>
  </r>
  <r>
    <n v="55311"/>
    <x v="0"/>
    <x v="0"/>
    <x v="0"/>
    <x v="0"/>
    <x v="4"/>
    <x v="250"/>
    <x v="0"/>
    <x v="0"/>
    <s v="Tesseramento"/>
    <x v="1"/>
    <x v="0"/>
    <x v="0"/>
    <m/>
  </r>
  <r>
    <n v="162237"/>
    <x v="0"/>
    <x v="0"/>
    <x v="2"/>
    <x v="1"/>
    <x v="6"/>
    <x v="299"/>
    <x v="0"/>
    <x v="0"/>
    <s v="Tesseramento"/>
    <x v="1"/>
    <x v="1"/>
    <x v="0"/>
    <m/>
  </r>
  <r>
    <n v="185761"/>
    <x v="1"/>
    <x v="0"/>
    <x v="0"/>
    <x v="0"/>
    <x v="4"/>
    <x v="250"/>
    <x v="0"/>
    <x v="0"/>
    <s v="Tesseramento"/>
    <x v="1"/>
    <x v="5"/>
    <x v="0"/>
    <s v="B"/>
  </r>
  <r>
    <n v="207299"/>
    <x v="1"/>
    <x v="0"/>
    <x v="0"/>
    <x v="0"/>
    <x v="4"/>
    <x v="250"/>
    <x v="0"/>
    <x v="0"/>
    <s v="Tesseramento"/>
    <x v="1"/>
    <x v="5"/>
    <x v="0"/>
    <m/>
  </r>
  <r>
    <n v="86277"/>
    <x v="0"/>
    <x v="0"/>
    <x v="0"/>
    <x v="0"/>
    <x v="4"/>
    <x v="250"/>
    <x v="0"/>
    <x v="0"/>
    <s v="Tesseramento"/>
    <x v="1"/>
    <x v="3"/>
    <x v="0"/>
    <m/>
  </r>
  <r>
    <n v="70322"/>
    <x v="0"/>
    <x v="0"/>
    <x v="0"/>
    <x v="0"/>
    <x v="7"/>
    <x v="15"/>
    <x v="0"/>
    <x v="0"/>
    <s v="Tesseramento"/>
    <x v="2"/>
    <x v="3"/>
    <x v="0"/>
    <m/>
  </r>
  <r>
    <n v="227658"/>
    <x v="0"/>
    <x v="0"/>
    <x v="0"/>
    <x v="0"/>
    <x v="4"/>
    <x v="250"/>
    <x v="0"/>
    <x v="0"/>
    <s v="Tesseramento"/>
    <x v="1"/>
    <x v="0"/>
    <x v="0"/>
    <m/>
  </r>
  <r>
    <n v="227657"/>
    <x v="1"/>
    <x v="0"/>
    <x v="0"/>
    <x v="3"/>
    <x v="4"/>
    <x v="250"/>
    <x v="0"/>
    <x v="1"/>
    <s v="Tesseramento"/>
    <x v="1"/>
    <x v="5"/>
    <x v="0"/>
    <m/>
  </r>
  <r>
    <n v="86279"/>
    <x v="0"/>
    <x v="0"/>
    <x v="0"/>
    <x v="0"/>
    <x v="4"/>
    <x v="250"/>
    <x v="0"/>
    <x v="1"/>
    <s v="Tesseramento"/>
    <x v="1"/>
    <x v="4"/>
    <x v="0"/>
    <m/>
  </r>
  <r>
    <n v="222156"/>
    <x v="1"/>
    <x v="0"/>
    <x v="0"/>
    <x v="0"/>
    <x v="4"/>
    <x v="250"/>
    <x v="0"/>
    <x v="0"/>
    <s v="Tesseramento"/>
    <x v="1"/>
    <x v="7"/>
    <x v="0"/>
    <s v="B"/>
  </r>
  <r>
    <n v="87877"/>
    <x v="0"/>
    <x v="0"/>
    <x v="0"/>
    <x v="0"/>
    <x v="7"/>
    <x v="15"/>
    <x v="0"/>
    <x v="1"/>
    <s v="Tesseramento"/>
    <x v="2"/>
    <x v="4"/>
    <x v="0"/>
    <m/>
  </r>
  <r>
    <n v="227080"/>
    <x v="0"/>
    <x v="0"/>
    <x v="0"/>
    <x v="0"/>
    <x v="7"/>
    <x v="15"/>
    <x v="0"/>
    <x v="0"/>
    <s v="Tesseramento"/>
    <x v="2"/>
    <x v="0"/>
    <x v="0"/>
    <m/>
  </r>
  <r>
    <n v="172476"/>
    <x v="0"/>
    <x v="0"/>
    <x v="0"/>
    <x v="0"/>
    <x v="4"/>
    <x v="403"/>
    <x v="0"/>
    <x v="0"/>
    <s v="Tesseramento"/>
    <x v="1"/>
    <x v="0"/>
    <x v="0"/>
    <m/>
  </r>
  <r>
    <n v="200017"/>
    <x v="0"/>
    <x v="0"/>
    <x v="2"/>
    <x v="1"/>
    <x v="6"/>
    <x v="299"/>
    <x v="0"/>
    <x v="1"/>
    <s v="Tesseramento"/>
    <x v="1"/>
    <x v="3"/>
    <x v="0"/>
    <m/>
  </r>
  <r>
    <n v="130847"/>
    <x v="0"/>
    <x v="0"/>
    <x v="0"/>
    <x v="1"/>
    <x v="9"/>
    <x v="19"/>
    <x v="0"/>
    <x v="1"/>
    <s v="Tesseramento"/>
    <x v="1"/>
    <x v="4"/>
    <x v="0"/>
    <m/>
  </r>
  <r>
    <n v="6861"/>
    <x v="0"/>
    <x v="0"/>
    <x v="2"/>
    <x v="0"/>
    <x v="6"/>
    <x v="299"/>
    <x v="0"/>
    <x v="0"/>
    <s v="Tesseramento"/>
    <x v="1"/>
    <x v="4"/>
    <x v="0"/>
    <m/>
  </r>
  <r>
    <n v="107025"/>
    <x v="0"/>
    <x v="0"/>
    <x v="2"/>
    <x v="1"/>
    <x v="6"/>
    <x v="299"/>
    <x v="0"/>
    <x v="1"/>
    <s v="Tesseramento"/>
    <x v="1"/>
    <x v="3"/>
    <x v="0"/>
    <m/>
  </r>
  <r>
    <n v="107035"/>
    <x v="0"/>
    <x v="0"/>
    <x v="2"/>
    <x v="1"/>
    <x v="6"/>
    <x v="299"/>
    <x v="0"/>
    <x v="0"/>
    <s v="Tesseramento"/>
    <x v="1"/>
    <x v="1"/>
    <x v="0"/>
    <m/>
  </r>
  <r>
    <n v="93550"/>
    <x v="0"/>
    <x v="0"/>
    <x v="0"/>
    <x v="0"/>
    <x v="7"/>
    <x v="78"/>
    <x v="0"/>
    <x v="0"/>
    <s v="Tesseramento"/>
    <x v="0"/>
    <x v="3"/>
    <x v="0"/>
    <m/>
  </r>
  <r>
    <n v="9105"/>
    <x v="0"/>
    <x v="0"/>
    <x v="2"/>
    <x v="0"/>
    <x v="6"/>
    <x v="299"/>
    <x v="0"/>
    <x v="1"/>
    <s v="Tesseramento"/>
    <x v="1"/>
    <x v="4"/>
    <x v="0"/>
    <m/>
  </r>
  <r>
    <n v="97093"/>
    <x v="0"/>
    <x v="0"/>
    <x v="2"/>
    <x v="1"/>
    <x v="6"/>
    <x v="299"/>
    <x v="0"/>
    <x v="0"/>
    <s v="Tesseramento"/>
    <x v="1"/>
    <x v="0"/>
    <x v="0"/>
    <m/>
  </r>
  <r>
    <n v="107014"/>
    <x v="0"/>
    <x v="0"/>
    <x v="2"/>
    <x v="0"/>
    <x v="6"/>
    <x v="299"/>
    <x v="0"/>
    <x v="0"/>
    <s v="Tesseramento"/>
    <x v="1"/>
    <x v="4"/>
    <x v="0"/>
    <m/>
  </r>
  <r>
    <n v="6890"/>
    <x v="0"/>
    <x v="0"/>
    <x v="2"/>
    <x v="0"/>
    <x v="6"/>
    <x v="299"/>
    <x v="0"/>
    <x v="0"/>
    <s v="Tesseramento"/>
    <x v="1"/>
    <x v="4"/>
    <x v="0"/>
    <m/>
  </r>
  <r>
    <n v="5462"/>
    <x v="0"/>
    <x v="0"/>
    <x v="2"/>
    <x v="0"/>
    <x v="6"/>
    <x v="299"/>
    <x v="0"/>
    <x v="0"/>
    <s v="Tesseramento"/>
    <x v="1"/>
    <x v="1"/>
    <x v="0"/>
    <m/>
  </r>
  <r>
    <n v="118015"/>
    <x v="0"/>
    <x v="0"/>
    <x v="2"/>
    <x v="0"/>
    <x v="6"/>
    <x v="299"/>
    <x v="0"/>
    <x v="0"/>
    <s v="Tesseramento"/>
    <x v="1"/>
    <x v="0"/>
    <x v="0"/>
    <m/>
  </r>
  <r>
    <n v="130129"/>
    <x v="0"/>
    <x v="0"/>
    <x v="2"/>
    <x v="1"/>
    <x v="6"/>
    <x v="299"/>
    <x v="0"/>
    <x v="0"/>
    <s v="Tesseramento"/>
    <x v="1"/>
    <x v="0"/>
    <x v="0"/>
    <m/>
  </r>
  <r>
    <n v="215779"/>
    <x v="0"/>
    <x v="0"/>
    <x v="0"/>
    <x v="0"/>
    <x v="4"/>
    <x v="250"/>
    <x v="0"/>
    <x v="0"/>
    <s v="Tesseramento"/>
    <x v="1"/>
    <x v="0"/>
    <x v="0"/>
    <m/>
  </r>
  <r>
    <n v="3841"/>
    <x v="0"/>
    <x v="0"/>
    <x v="0"/>
    <x v="0"/>
    <x v="4"/>
    <x v="250"/>
    <x v="0"/>
    <x v="0"/>
    <s v="Tesseramento"/>
    <x v="1"/>
    <x v="0"/>
    <x v="0"/>
    <m/>
  </r>
  <r>
    <n v="87873"/>
    <x v="0"/>
    <x v="0"/>
    <x v="0"/>
    <x v="2"/>
    <x v="4"/>
    <x v="250"/>
    <x v="0"/>
    <x v="1"/>
    <s v="Tesseramento"/>
    <x v="1"/>
    <x v="1"/>
    <x v="0"/>
    <m/>
  </r>
  <r>
    <n v="43547"/>
    <x v="0"/>
    <x v="0"/>
    <x v="0"/>
    <x v="2"/>
    <x v="4"/>
    <x v="250"/>
    <x v="0"/>
    <x v="1"/>
    <s v="Tesseramento"/>
    <x v="1"/>
    <x v="0"/>
    <x v="0"/>
    <m/>
  </r>
  <r>
    <n v="181329"/>
    <x v="1"/>
    <x v="0"/>
    <x v="0"/>
    <x v="2"/>
    <x v="4"/>
    <x v="250"/>
    <x v="0"/>
    <x v="1"/>
    <s v="Tesseramento"/>
    <x v="1"/>
    <x v="6"/>
    <x v="0"/>
    <m/>
  </r>
  <r>
    <n v="3839"/>
    <x v="0"/>
    <x v="0"/>
    <x v="0"/>
    <x v="0"/>
    <x v="4"/>
    <x v="250"/>
    <x v="0"/>
    <x v="1"/>
    <s v="Tesseramento"/>
    <x v="1"/>
    <x v="4"/>
    <x v="0"/>
    <m/>
  </r>
  <r>
    <n v="215780"/>
    <x v="0"/>
    <x v="0"/>
    <x v="0"/>
    <x v="1"/>
    <x v="4"/>
    <x v="250"/>
    <x v="0"/>
    <x v="1"/>
    <s v="Tesseramento"/>
    <x v="1"/>
    <x v="0"/>
    <x v="0"/>
    <m/>
  </r>
  <r>
    <n v="188287"/>
    <x v="0"/>
    <x v="0"/>
    <x v="0"/>
    <x v="1"/>
    <x v="11"/>
    <x v="141"/>
    <x v="0"/>
    <x v="0"/>
    <s v="Tesseramento"/>
    <x v="1"/>
    <x v="3"/>
    <x v="0"/>
    <m/>
  </r>
  <r>
    <n v="188288"/>
    <x v="0"/>
    <x v="0"/>
    <x v="0"/>
    <x v="1"/>
    <x v="11"/>
    <x v="141"/>
    <x v="0"/>
    <x v="0"/>
    <s v="Tesseramento"/>
    <x v="1"/>
    <x v="0"/>
    <x v="0"/>
    <m/>
  </r>
  <r>
    <n v="141092"/>
    <x v="0"/>
    <x v="0"/>
    <x v="0"/>
    <x v="0"/>
    <x v="11"/>
    <x v="280"/>
    <x v="0"/>
    <x v="0"/>
    <s v="Tesseramento"/>
    <x v="0"/>
    <x v="0"/>
    <x v="0"/>
    <m/>
  </r>
  <r>
    <n v="141085"/>
    <x v="0"/>
    <x v="0"/>
    <x v="0"/>
    <x v="1"/>
    <x v="11"/>
    <x v="280"/>
    <x v="0"/>
    <x v="1"/>
    <s v="Tesseramento"/>
    <x v="0"/>
    <x v="0"/>
    <x v="0"/>
    <m/>
  </r>
  <r>
    <n v="161244"/>
    <x v="0"/>
    <x v="0"/>
    <x v="0"/>
    <x v="0"/>
    <x v="7"/>
    <x v="51"/>
    <x v="0"/>
    <x v="1"/>
    <s v="Tesseramento"/>
    <x v="1"/>
    <x v="0"/>
    <x v="0"/>
    <m/>
  </r>
  <r>
    <n v="33305"/>
    <x v="0"/>
    <x v="0"/>
    <x v="0"/>
    <x v="0"/>
    <x v="7"/>
    <x v="51"/>
    <x v="0"/>
    <x v="0"/>
    <s v="Tesseramento"/>
    <x v="1"/>
    <x v="4"/>
    <x v="0"/>
    <m/>
  </r>
  <r>
    <n v="223996"/>
    <x v="0"/>
    <x v="0"/>
    <x v="0"/>
    <x v="3"/>
    <x v="7"/>
    <x v="51"/>
    <x v="0"/>
    <x v="0"/>
    <s v="Tesseramento"/>
    <x v="1"/>
    <x v="1"/>
    <x v="0"/>
    <m/>
  </r>
  <r>
    <n v="200394"/>
    <x v="0"/>
    <x v="0"/>
    <x v="0"/>
    <x v="0"/>
    <x v="7"/>
    <x v="51"/>
    <x v="0"/>
    <x v="0"/>
    <s v="Tesseramento"/>
    <x v="1"/>
    <x v="3"/>
    <x v="0"/>
    <m/>
  </r>
  <r>
    <n v="229449"/>
    <x v="0"/>
    <x v="0"/>
    <x v="0"/>
    <x v="1"/>
    <x v="7"/>
    <x v="15"/>
    <x v="0"/>
    <x v="0"/>
    <s v="Tesseramento"/>
    <x v="2"/>
    <x v="0"/>
    <x v="0"/>
    <m/>
  </r>
  <r>
    <n v="222480"/>
    <x v="1"/>
    <x v="1"/>
    <x v="0"/>
    <x v="3"/>
    <x v="12"/>
    <x v="254"/>
    <x v="0"/>
    <x v="0"/>
    <s v="Tesseramento"/>
    <x v="0"/>
    <x v="5"/>
    <x v="0"/>
    <m/>
  </r>
  <r>
    <n v="80346"/>
    <x v="0"/>
    <x v="0"/>
    <x v="0"/>
    <x v="0"/>
    <x v="12"/>
    <x v="254"/>
    <x v="0"/>
    <x v="0"/>
    <s v="Tesseramento"/>
    <x v="0"/>
    <x v="3"/>
    <x v="0"/>
    <m/>
  </r>
  <r>
    <n v="57904"/>
    <x v="0"/>
    <x v="0"/>
    <x v="0"/>
    <x v="0"/>
    <x v="7"/>
    <x v="51"/>
    <x v="0"/>
    <x v="0"/>
    <s v="Tesseramento"/>
    <x v="1"/>
    <x v="0"/>
    <x v="0"/>
    <m/>
  </r>
  <r>
    <n v="183824"/>
    <x v="0"/>
    <x v="0"/>
    <x v="0"/>
    <x v="0"/>
    <x v="6"/>
    <x v="107"/>
    <x v="0"/>
    <x v="0"/>
    <s v="Tesseramento"/>
    <x v="1"/>
    <x v="0"/>
    <x v="0"/>
    <m/>
  </r>
  <r>
    <n v="132336"/>
    <x v="0"/>
    <x v="0"/>
    <x v="0"/>
    <x v="0"/>
    <x v="12"/>
    <x v="254"/>
    <x v="0"/>
    <x v="0"/>
    <s v="Tesseramento"/>
    <x v="0"/>
    <x v="0"/>
    <x v="0"/>
    <m/>
  </r>
  <r>
    <n v="206016"/>
    <x v="1"/>
    <x v="0"/>
    <x v="0"/>
    <x v="0"/>
    <x v="4"/>
    <x v="83"/>
    <x v="0"/>
    <x v="0"/>
    <s v="Tesseramento"/>
    <x v="0"/>
    <x v="2"/>
    <x v="0"/>
    <m/>
  </r>
  <r>
    <n v="204355"/>
    <x v="1"/>
    <x v="0"/>
    <x v="0"/>
    <x v="0"/>
    <x v="4"/>
    <x v="83"/>
    <x v="0"/>
    <x v="0"/>
    <s v="Tesseramento"/>
    <x v="0"/>
    <x v="7"/>
    <x v="0"/>
    <s v="B"/>
  </r>
  <r>
    <n v="210475"/>
    <x v="0"/>
    <x v="0"/>
    <x v="0"/>
    <x v="0"/>
    <x v="4"/>
    <x v="83"/>
    <x v="0"/>
    <x v="0"/>
    <s v="Tesseramento"/>
    <x v="0"/>
    <x v="0"/>
    <x v="0"/>
    <m/>
  </r>
  <r>
    <n v="86754"/>
    <x v="0"/>
    <x v="0"/>
    <x v="0"/>
    <x v="0"/>
    <x v="12"/>
    <x v="254"/>
    <x v="0"/>
    <x v="0"/>
    <s v="Tesseramento"/>
    <x v="0"/>
    <x v="3"/>
    <x v="0"/>
    <m/>
  </r>
  <r>
    <n v="22898"/>
    <x v="0"/>
    <x v="0"/>
    <x v="0"/>
    <x v="0"/>
    <x v="12"/>
    <x v="254"/>
    <x v="0"/>
    <x v="1"/>
    <s v="Tesseramento"/>
    <x v="0"/>
    <x v="1"/>
    <x v="0"/>
    <m/>
  </r>
  <r>
    <n v="95953"/>
    <x v="0"/>
    <x v="0"/>
    <x v="0"/>
    <x v="0"/>
    <x v="8"/>
    <x v="237"/>
    <x v="0"/>
    <x v="0"/>
    <s v="Tesseramento"/>
    <x v="1"/>
    <x v="1"/>
    <x v="0"/>
    <m/>
  </r>
  <r>
    <n v="236162"/>
    <x v="0"/>
    <x v="0"/>
    <x v="1"/>
    <x v="2"/>
    <x v="6"/>
    <x v="299"/>
    <x v="0"/>
    <x v="0"/>
    <s v="Tesseramento"/>
    <x v="1"/>
    <x v="0"/>
    <x v="0"/>
    <m/>
  </r>
  <r>
    <n v="163800"/>
    <x v="0"/>
    <x v="0"/>
    <x v="0"/>
    <x v="0"/>
    <x v="7"/>
    <x v="202"/>
    <x v="0"/>
    <x v="0"/>
    <s v="Tesseramento"/>
    <x v="1"/>
    <x v="0"/>
    <x v="0"/>
    <m/>
  </r>
  <r>
    <n v="198124"/>
    <x v="1"/>
    <x v="0"/>
    <x v="0"/>
    <x v="0"/>
    <x v="7"/>
    <x v="202"/>
    <x v="0"/>
    <x v="0"/>
    <s v="Tesseramento"/>
    <x v="1"/>
    <x v="5"/>
    <x v="0"/>
    <m/>
  </r>
  <r>
    <n v="223589"/>
    <x v="0"/>
    <x v="0"/>
    <x v="0"/>
    <x v="0"/>
    <x v="11"/>
    <x v="280"/>
    <x v="0"/>
    <x v="0"/>
    <s v="Tesseramento"/>
    <x v="0"/>
    <x v="1"/>
    <x v="0"/>
    <m/>
  </r>
  <r>
    <n v="17583"/>
    <x v="0"/>
    <x v="0"/>
    <x v="0"/>
    <x v="0"/>
    <x v="4"/>
    <x v="256"/>
    <x v="0"/>
    <x v="0"/>
    <s v="Tesseramento"/>
    <x v="1"/>
    <x v="0"/>
    <x v="0"/>
    <m/>
  </r>
  <r>
    <n v="215203"/>
    <x v="1"/>
    <x v="0"/>
    <x v="0"/>
    <x v="0"/>
    <x v="4"/>
    <x v="256"/>
    <x v="0"/>
    <x v="1"/>
    <s v="Tesseramento"/>
    <x v="1"/>
    <x v="6"/>
    <x v="0"/>
    <m/>
  </r>
  <r>
    <n v="116663"/>
    <x v="0"/>
    <x v="0"/>
    <x v="0"/>
    <x v="0"/>
    <x v="4"/>
    <x v="146"/>
    <x v="0"/>
    <x v="0"/>
    <s v="Tesseramento"/>
    <x v="1"/>
    <x v="3"/>
    <x v="0"/>
    <m/>
  </r>
  <r>
    <n v="194208"/>
    <x v="0"/>
    <x v="0"/>
    <x v="0"/>
    <x v="0"/>
    <x v="11"/>
    <x v="49"/>
    <x v="0"/>
    <x v="0"/>
    <s v="Tesseramento"/>
    <x v="1"/>
    <x v="4"/>
    <x v="0"/>
    <m/>
  </r>
  <r>
    <n v="176966"/>
    <x v="0"/>
    <x v="0"/>
    <x v="0"/>
    <x v="0"/>
    <x v="11"/>
    <x v="49"/>
    <x v="0"/>
    <x v="1"/>
    <s v="Tesseramento"/>
    <x v="1"/>
    <x v="3"/>
    <x v="0"/>
    <m/>
  </r>
  <r>
    <n v="211410"/>
    <x v="0"/>
    <x v="0"/>
    <x v="0"/>
    <x v="3"/>
    <x v="11"/>
    <x v="49"/>
    <x v="0"/>
    <x v="0"/>
    <s v="Tesseramento"/>
    <x v="1"/>
    <x v="1"/>
    <x v="0"/>
    <m/>
  </r>
  <r>
    <n v="236170"/>
    <x v="0"/>
    <x v="0"/>
    <x v="1"/>
    <x v="0"/>
    <x v="6"/>
    <x v="299"/>
    <x v="0"/>
    <x v="0"/>
    <s v="Tesseramento"/>
    <x v="1"/>
    <x v="1"/>
    <x v="0"/>
    <m/>
  </r>
  <r>
    <n v="192192"/>
    <x v="0"/>
    <x v="0"/>
    <x v="0"/>
    <x v="1"/>
    <x v="11"/>
    <x v="49"/>
    <x v="0"/>
    <x v="0"/>
    <s v="Tesseramento"/>
    <x v="1"/>
    <x v="4"/>
    <x v="0"/>
    <m/>
  </r>
  <r>
    <n v="92549"/>
    <x v="0"/>
    <x v="0"/>
    <x v="0"/>
    <x v="0"/>
    <x v="11"/>
    <x v="49"/>
    <x v="0"/>
    <x v="0"/>
    <s v="Tesseramento"/>
    <x v="1"/>
    <x v="3"/>
    <x v="0"/>
    <m/>
  </r>
  <r>
    <n v="215385"/>
    <x v="0"/>
    <x v="0"/>
    <x v="0"/>
    <x v="0"/>
    <x v="11"/>
    <x v="49"/>
    <x v="0"/>
    <x v="0"/>
    <s v="Tesseramento"/>
    <x v="1"/>
    <x v="3"/>
    <x v="0"/>
    <m/>
  </r>
  <r>
    <n v="96903"/>
    <x v="0"/>
    <x v="0"/>
    <x v="0"/>
    <x v="0"/>
    <x v="4"/>
    <x v="149"/>
    <x v="0"/>
    <x v="1"/>
    <s v="Tesseramento"/>
    <x v="1"/>
    <x v="3"/>
    <x v="0"/>
    <m/>
  </r>
  <r>
    <n v="127960"/>
    <x v="0"/>
    <x v="0"/>
    <x v="0"/>
    <x v="1"/>
    <x v="7"/>
    <x v="51"/>
    <x v="0"/>
    <x v="0"/>
    <s v="Tesseramento"/>
    <x v="1"/>
    <x v="0"/>
    <x v="0"/>
    <m/>
  </r>
  <r>
    <n v="127955"/>
    <x v="0"/>
    <x v="0"/>
    <x v="0"/>
    <x v="2"/>
    <x v="7"/>
    <x v="51"/>
    <x v="0"/>
    <x v="1"/>
    <s v="Tesseramento"/>
    <x v="1"/>
    <x v="3"/>
    <x v="0"/>
    <m/>
  </r>
  <r>
    <n v="95287"/>
    <x v="0"/>
    <x v="0"/>
    <x v="0"/>
    <x v="0"/>
    <x v="4"/>
    <x v="149"/>
    <x v="0"/>
    <x v="0"/>
    <s v="Tesseramento"/>
    <x v="1"/>
    <x v="4"/>
    <x v="0"/>
    <m/>
  </r>
  <r>
    <n v="17627"/>
    <x v="0"/>
    <x v="0"/>
    <x v="0"/>
    <x v="0"/>
    <x v="4"/>
    <x v="149"/>
    <x v="0"/>
    <x v="0"/>
    <s v="Tesseramento"/>
    <x v="1"/>
    <x v="1"/>
    <x v="0"/>
    <m/>
  </r>
  <r>
    <n v="95282"/>
    <x v="0"/>
    <x v="0"/>
    <x v="0"/>
    <x v="0"/>
    <x v="4"/>
    <x v="149"/>
    <x v="0"/>
    <x v="1"/>
    <s v="Tesseramento"/>
    <x v="1"/>
    <x v="4"/>
    <x v="0"/>
    <m/>
  </r>
  <r>
    <n v="49384"/>
    <x v="0"/>
    <x v="0"/>
    <x v="0"/>
    <x v="0"/>
    <x v="7"/>
    <x v="78"/>
    <x v="0"/>
    <x v="0"/>
    <s v="Tesseramento"/>
    <x v="0"/>
    <x v="4"/>
    <x v="0"/>
    <m/>
  </r>
  <r>
    <n v="85186"/>
    <x v="0"/>
    <x v="0"/>
    <x v="0"/>
    <x v="0"/>
    <x v="7"/>
    <x v="185"/>
    <x v="0"/>
    <x v="1"/>
    <s v="Tesseramento"/>
    <x v="1"/>
    <x v="3"/>
    <x v="0"/>
    <m/>
  </r>
  <r>
    <n v="93246"/>
    <x v="0"/>
    <x v="0"/>
    <x v="0"/>
    <x v="0"/>
    <x v="7"/>
    <x v="185"/>
    <x v="0"/>
    <x v="0"/>
    <s v="Tesseramento"/>
    <x v="1"/>
    <x v="3"/>
    <x v="0"/>
    <m/>
  </r>
  <r>
    <n v="96412"/>
    <x v="0"/>
    <x v="0"/>
    <x v="0"/>
    <x v="0"/>
    <x v="7"/>
    <x v="185"/>
    <x v="0"/>
    <x v="0"/>
    <s v="Tesseramento"/>
    <x v="1"/>
    <x v="0"/>
    <x v="0"/>
    <m/>
  </r>
  <r>
    <n v="203292"/>
    <x v="0"/>
    <x v="0"/>
    <x v="0"/>
    <x v="0"/>
    <x v="12"/>
    <x v="133"/>
    <x v="0"/>
    <x v="0"/>
    <s v="Tesseramento"/>
    <x v="0"/>
    <x v="0"/>
    <x v="0"/>
    <m/>
  </r>
  <r>
    <n v="61089"/>
    <x v="0"/>
    <x v="0"/>
    <x v="0"/>
    <x v="0"/>
    <x v="4"/>
    <x v="149"/>
    <x v="0"/>
    <x v="0"/>
    <s v="Tesseramento"/>
    <x v="1"/>
    <x v="4"/>
    <x v="0"/>
    <m/>
  </r>
  <r>
    <n v="218345"/>
    <x v="1"/>
    <x v="1"/>
    <x v="0"/>
    <x v="3"/>
    <x v="12"/>
    <x v="133"/>
    <x v="0"/>
    <x v="0"/>
    <s v="Tesseramento"/>
    <x v="0"/>
    <x v="5"/>
    <x v="0"/>
    <m/>
  </r>
  <r>
    <n v="94788"/>
    <x v="0"/>
    <x v="0"/>
    <x v="0"/>
    <x v="0"/>
    <x v="9"/>
    <x v="19"/>
    <x v="0"/>
    <x v="0"/>
    <s v="Tesseramento"/>
    <x v="1"/>
    <x v="4"/>
    <x v="0"/>
    <m/>
  </r>
  <r>
    <n v="114145"/>
    <x v="0"/>
    <x v="0"/>
    <x v="0"/>
    <x v="0"/>
    <x v="9"/>
    <x v="19"/>
    <x v="0"/>
    <x v="1"/>
    <s v="Tesseramento"/>
    <x v="1"/>
    <x v="3"/>
    <x v="0"/>
    <m/>
  </r>
  <r>
    <n v="168053"/>
    <x v="0"/>
    <x v="0"/>
    <x v="0"/>
    <x v="0"/>
    <x v="4"/>
    <x v="83"/>
    <x v="0"/>
    <x v="0"/>
    <s v="Tesseramento"/>
    <x v="0"/>
    <x v="0"/>
    <x v="0"/>
    <m/>
  </r>
  <r>
    <n v="80542"/>
    <x v="0"/>
    <x v="0"/>
    <x v="0"/>
    <x v="0"/>
    <x v="2"/>
    <x v="238"/>
    <x v="0"/>
    <x v="1"/>
    <s v="Tesseramento"/>
    <x v="0"/>
    <x v="4"/>
    <x v="0"/>
    <m/>
  </r>
  <r>
    <n v="80541"/>
    <x v="0"/>
    <x v="0"/>
    <x v="0"/>
    <x v="0"/>
    <x v="2"/>
    <x v="238"/>
    <x v="0"/>
    <x v="0"/>
    <s v="Tesseramento"/>
    <x v="0"/>
    <x v="4"/>
    <x v="0"/>
    <m/>
  </r>
  <r>
    <n v="74775"/>
    <x v="0"/>
    <x v="0"/>
    <x v="0"/>
    <x v="0"/>
    <x v="2"/>
    <x v="238"/>
    <x v="0"/>
    <x v="1"/>
    <s v="Tesseramento"/>
    <x v="0"/>
    <x v="4"/>
    <x v="0"/>
    <m/>
  </r>
  <r>
    <n v="229336"/>
    <x v="1"/>
    <x v="0"/>
    <x v="0"/>
    <x v="2"/>
    <x v="12"/>
    <x v="254"/>
    <x v="0"/>
    <x v="1"/>
    <s v="Tesseramento"/>
    <x v="0"/>
    <x v="5"/>
    <x v="0"/>
    <m/>
  </r>
  <r>
    <n v="235002"/>
    <x v="0"/>
    <x v="1"/>
    <x v="1"/>
    <x v="0"/>
    <x v="8"/>
    <x v="222"/>
    <x v="0"/>
    <x v="1"/>
    <s v="Tesseramento"/>
    <x v="1"/>
    <x v="1"/>
    <x v="0"/>
    <m/>
  </r>
  <r>
    <n v="115369"/>
    <x v="0"/>
    <x v="0"/>
    <x v="0"/>
    <x v="0"/>
    <x v="4"/>
    <x v="65"/>
    <x v="0"/>
    <x v="0"/>
    <s v="Tesseramento"/>
    <x v="1"/>
    <x v="0"/>
    <x v="0"/>
    <m/>
  </r>
  <r>
    <n v="108223"/>
    <x v="0"/>
    <x v="0"/>
    <x v="0"/>
    <x v="0"/>
    <x v="4"/>
    <x v="65"/>
    <x v="0"/>
    <x v="0"/>
    <s v="Tesseramento"/>
    <x v="1"/>
    <x v="0"/>
    <x v="0"/>
    <m/>
  </r>
  <r>
    <n v="180500"/>
    <x v="0"/>
    <x v="0"/>
    <x v="0"/>
    <x v="0"/>
    <x v="4"/>
    <x v="65"/>
    <x v="0"/>
    <x v="1"/>
    <s v="Tesseramento"/>
    <x v="1"/>
    <x v="4"/>
    <x v="0"/>
    <m/>
  </r>
  <r>
    <n v="7626"/>
    <x v="0"/>
    <x v="0"/>
    <x v="0"/>
    <x v="0"/>
    <x v="4"/>
    <x v="149"/>
    <x v="0"/>
    <x v="0"/>
    <s v="Tesseramento"/>
    <x v="1"/>
    <x v="4"/>
    <x v="0"/>
    <m/>
  </r>
  <r>
    <n v="218170"/>
    <x v="0"/>
    <x v="1"/>
    <x v="0"/>
    <x v="3"/>
    <x v="15"/>
    <x v="104"/>
    <x v="0"/>
    <x v="0"/>
    <s v="Tesseramento"/>
    <x v="1"/>
    <x v="0"/>
    <x v="0"/>
    <m/>
  </r>
  <r>
    <n v="219583"/>
    <x v="0"/>
    <x v="1"/>
    <x v="0"/>
    <x v="3"/>
    <x v="15"/>
    <x v="104"/>
    <x v="0"/>
    <x v="1"/>
    <s v="Tesseramento"/>
    <x v="1"/>
    <x v="0"/>
    <x v="0"/>
    <m/>
  </r>
  <r>
    <n v="14773"/>
    <x v="0"/>
    <x v="0"/>
    <x v="0"/>
    <x v="0"/>
    <x v="2"/>
    <x v="157"/>
    <x v="0"/>
    <x v="0"/>
    <s v="Tesseramento"/>
    <x v="1"/>
    <x v="3"/>
    <x v="0"/>
    <m/>
  </r>
  <r>
    <n v="90233"/>
    <x v="0"/>
    <x v="0"/>
    <x v="0"/>
    <x v="0"/>
    <x v="2"/>
    <x v="157"/>
    <x v="0"/>
    <x v="0"/>
    <s v="Tesseramento"/>
    <x v="1"/>
    <x v="3"/>
    <x v="0"/>
    <m/>
  </r>
  <r>
    <n v="219218"/>
    <x v="0"/>
    <x v="0"/>
    <x v="0"/>
    <x v="1"/>
    <x v="4"/>
    <x v="359"/>
    <x v="0"/>
    <x v="1"/>
    <s v="Tesseramento"/>
    <x v="0"/>
    <x v="0"/>
    <x v="0"/>
    <m/>
  </r>
  <r>
    <n v="51856"/>
    <x v="0"/>
    <x v="0"/>
    <x v="0"/>
    <x v="0"/>
    <x v="7"/>
    <x v="51"/>
    <x v="0"/>
    <x v="1"/>
    <s v="Tesseramento"/>
    <x v="1"/>
    <x v="4"/>
    <x v="0"/>
    <m/>
  </r>
  <r>
    <n v="103243"/>
    <x v="0"/>
    <x v="0"/>
    <x v="2"/>
    <x v="0"/>
    <x v="4"/>
    <x v="359"/>
    <x v="0"/>
    <x v="0"/>
    <s v="Tesseramento"/>
    <x v="0"/>
    <x v="0"/>
    <x v="0"/>
    <m/>
  </r>
  <r>
    <n v="60900"/>
    <x v="0"/>
    <x v="0"/>
    <x v="0"/>
    <x v="0"/>
    <x v="4"/>
    <x v="18"/>
    <x v="0"/>
    <x v="1"/>
    <s v="Tesseramento"/>
    <x v="1"/>
    <x v="1"/>
    <x v="0"/>
    <m/>
  </r>
  <r>
    <n v="46182"/>
    <x v="0"/>
    <x v="0"/>
    <x v="0"/>
    <x v="0"/>
    <x v="4"/>
    <x v="18"/>
    <x v="0"/>
    <x v="0"/>
    <s v="Tesseramento"/>
    <x v="1"/>
    <x v="1"/>
    <x v="0"/>
    <m/>
  </r>
  <r>
    <n v="26392"/>
    <x v="0"/>
    <x v="0"/>
    <x v="0"/>
    <x v="0"/>
    <x v="4"/>
    <x v="18"/>
    <x v="0"/>
    <x v="0"/>
    <s v="Tesseramento"/>
    <x v="1"/>
    <x v="3"/>
    <x v="0"/>
    <m/>
  </r>
  <r>
    <n v="70667"/>
    <x v="0"/>
    <x v="0"/>
    <x v="0"/>
    <x v="0"/>
    <x v="4"/>
    <x v="18"/>
    <x v="0"/>
    <x v="0"/>
    <s v="Tesseramento"/>
    <x v="1"/>
    <x v="1"/>
    <x v="0"/>
    <m/>
  </r>
  <r>
    <n v="46181"/>
    <x v="0"/>
    <x v="0"/>
    <x v="0"/>
    <x v="0"/>
    <x v="4"/>
    <x v="18"/>
    <x v="0"/>
    <x v="0"/>
    <s v="Tesseramento"/>
    <x v="1"/>
    <x v="1"/>
    <x v="0"/>
    <m/>
  </r>
  <r>
    <n v="26433"/>
    <x v="0"/>
    <x v="0"/>
    <x v="0"/>
    <x v="0"/>
    <x v="4"/>
    <x v="18"/>
    <x v="0"/>
    <x v="0"/>
    <s v="Tesseramento"/>
    <x v="1"/>
    <x v="4"/>
    <x v="0"/>
    <m/>
  </r>
  <r>
    <n v="52620"/>
    <x v="0"/>
    <x v="0"/>
    <x v="0"/>
    <x v="0"/>
    <x v="4"/>
    <x v="18"/>
    <x v="0"/>
    <x v="0"/>
    <s v="Tesseramento"/>
    <x v="1"/>
    <x v="0"/>
    <x v="0"/>
    <m/>
  </r>
  <r>
    <n v="183855"/>
    <x v="1"/>
    <x v="0"/>
    <x v="0"/>
    <x v="2"/>
    <x v="4"/>
    <x v="18"/>
    <x v="0"/>
    <x v="1"/>
    <s v="Tesseramento"/>
    <x v="1"/>
    <x v="5"/>
    <x v="0"/>
    <m/>
  </r>
  <r>
    <n v="26394"/>
    <x v="0"/>
    <x v="0"/>
    <x v="0"/>
    <x v="0"/>
    <x v="4"/>
    <x v="18"/>
    <x v="0"/>
    <x v="1"/>
    <s v="Tesseramento"/>
    <x v="1"/>
    <x v="3"/>
    <x v="0"/>
    <m/>
  </r>
  <r>
    <n v="102266"/>
    <x v="0"/>
    <x v="0"/>
    <x v="0"/>
    <x v="0"/>
    <x v="4"/>
    <x v="18"/>
    <x v="0"/>
    <x v="1"/>
    <s v="Tesseramento"/>
    <x v="1"/>
    <x v="1"/>
    <x v="0"/>
    <m/>
  </r>
  <r>
    <n v="26510"/>
    <x v="0"/>
    <x v="0"/>
    <x v="0"/>
    <x v="0"/>
    <x v="4"/>
    <x v="18"/>
    <x v="0"/>
    <x v="0"/>
    <s v="Tesseramento"/>
    <x v="1"/>
    <x v="0"/>
    <x v="0"/>
    <m/>
  </r>
  <r>
    <n v="102267"/>
    <x v="0"/>
    <x v="0"/>
    <x v="0"/>
    <x v="0"/>
    <x v="4"/>
    <x v="18"/>
    <x v="0"/>
    <x v="1"/>
    <s v="Tesseramento"/>
    <x v="1"/>
    <x v="1"/>
    <x v="0"/>
    <m/>
  </r>
  <r>
    <n v="37866"/>
    <x v="0"/>
    <x v="0"/>
    <x v="0"/>
    <x v="0"/>
    <x v="4"/>
    <x v="18"/>
    <x v="0"/>
    <x v="0"/>
    <s v="Tesseramento"/>
    <x v="1"/>
    <x v="0"/>
    <x v="0"/>
    <m/>
  </r>
  <r>
    <n v="37867"/>
    <x v="0"/>
    <x v="0"/>
    <x v="0"/>
    <x v="0"/>
    <x v="4"/>
    <x v="18"/>
    <x v="0"/>
    <x v="0"/>
    <s v="Tesseramento"/>
    <x v="1"/>
    <x v="0"/>
    <x v="0"/>
    <m/>
  </r>
  <r>
    <n v="37868"/>
    <x v="0"/>
    <x v="0"/>
    <x v="0"/>
    <x v="0"/>
    <x v="4"/>
    <x v="18"/>
    <x v="0"/>
    <x v="0"/>
    <s v="Tesseramento"/>
    <x v="1"/>
    <x v="4"/>
    <x v="0"/>
    <m/>
  </r>
  <r>
    <n v="206263"/>
    <x v="1"/>
    <x v="0"/>
    <x v="0"/>
    <x v="0"/>
    <x v="4"/>
    <x v="18"/>
    <x v="0"/>
    <x v="1"/>
    <s v="Tesseramento"/>
    <x v="1"/>
    <x v="5"/>
    <x v="0"/>
    <m/>
  </r>
  <r>
    <n v="26594"/>
    <x v="0"/>
    <x v="0"/>
    <x v="0"/>
    <x v="0"/>
    <x v="4"/>
    <x v="18"/>
    <x v="0"/>
    <x v="0"/>
    <s v="Tesseramento"/>
    <x v="1"/>
    <x v="4"/>
    <x v="0"/>
    <m/>
  </r>
  <r>
    <n v="26593"/>
    <x v="0"/>
    <x v="0"/>
    <x v="0"/>
    <x v="0"/>
    <x v="4"/>
    <x v="18"/>
    <x v="0"/>
    <x v="1"/>
    <s v="Tesseramento"/>
    <x v="1"/>
    <x v="4"/>
    <x v="0"/>
    <m/>
  </r>
  <r>
    <n v="13378"/>
    <x v="0"/>
    <x v="0"/>
    <x v="0"/>
    <x v="0"/>
    <x v="4"/>
    <x v="18"/>
    <x v="0"/>
    <x v="0"/>
    <s v="Tesseramento"/>
    <x v="1"/>
    <x v="4"/>
    <x v="0"/>
    <m/>
  </r>
  <r>
    <n v="75664"/>
    <x v="0"/>
    <x v="0"/>
    <x v="0"/>
    <x v="0"/>
    <x v="2"/>
    <x v="157"/>
    <x v="0"/>
    <x v="0"/>
    <s v="Tesseramento"/>
    <x v="1"/>
    <x v="3"/>
    <x v="0"/>
    <m/>
  </r>
  <r>
    <n v="105844"/>
    <x v="0"/>
    <x v="0"/>
    <x v="0"/>
    <x v="0"/>
    <x v="2"/>
    <x v="157"/>
    <x v="0"/>
    <x v="0"/>
    <s v="Tesseramento"/>
    <x v="1"/>
    <x v="0"/>
    <x v="0"/>
    <m/>
  </r>
  <r>
    <n v="93739"/>
    <x v="0"/>
    <x v="0"/>
    <x v="0"/>
    <x v="0"/>
    <x v="7"/>
    <x v="334"/>
    <x v="0"/>
    <x v="0"/>
    <s v="Tesseramento"/>
    <x v="1"/>
    <x v="1"/>
    <x v="0"/>
    <m/>
  </r>
  <r>
    <n v="5211"/>
    <x v="0"/>
    <x v="0"/>
    <x v="0"/>
    <x v="0"/>
    <x v="7"/>
    <x v="334"/>
    <x v="0"/>
    <x v="0"/>
    <s v="Tesseramento"/>
    <x v="1"/>
    <x v="4"/>
    <x v="0"/>
    <m/>
  </r>
  <r>
    <n v="19193"/>
    <x v="0"/>
    <x v="0"/>
    <x v="0"/>
    <x v="0"/>
    <x v="4"/>
    <x v="166"/>
    <x v="0"/>
    <x v="0"/>
    <s v="Tesseramento"/>
    <x v="1"/>
    <x v="3"/>
    <x v="0"/>
    <m/>
  </r>
  <r>
    <n v="164914"/>
    <x v="0"/>
    <x v="0"/>
    <x v="0"/>
    <x v="0"/>
    <x v="4"/>
    <x v="166"/>
    <x v="0"/>
    <x v="1"/>
    <s v="Tesseramento"/>
    <x v="1"/>
    <x v="3"/>
    <x v="0"/>
    <m/>
  </r>
  <r>
    <n v="166358"/>
    <x v="0"/>
    <x v="0"/>
    <x v="0"/>
    <x v="0"/>
    <x v="4"/>
    <x v="166"/>
    <x v="0"/>
    <x v="0"/>
    <s v="Tesseramento"/>
    <x v="1"/>
    <x v="4"/>
    <x v="0"/>
    <m/>
  </r>
  <r>
    <n v="84637"/>
    <x v="0"/>
    <x v="0"/>
    <x v="2"/>
    <x v="0"/>
    <x v="7"/>
    <x v="334"/>
    <x v="0"/>
    <x v="1"/>
    <s v="Tesseramento"/>
    <x v="1"/>
    <x v="1"/>
    <x v="0"/>
    <m/>
  </r>
  <r>
    <n v="158755"/>
    <x v="1"/>
    <x v="0"/>
    <x v="0"/>
    <x v="0"/>
    <x v="7"/>
    <x v="56"/>
    <x v="0"/>
    <x v="0"/>
    <s v="Tesseramento"/>
    <x v="1"/>
    <x v="2"/>
    <x v="0"/>
    <m/>
  </r>
  <r>
    <n v="63647"/>
    <x v="0"/>
    <x v="0"/>
    <x v="0"/>
    <x v="0"/>
    <x v="2"/>
    <x v="2"/>
    <x v="0"/>
    <x v="0"/>
    <s v="Tesseramento"/>
    <x v="1"/>
    <x v="0"/>
    <x v="0"/>
    <m/>
  </r>
  <r>
    <n v="235026"/>
    <x v="0"/>
    <x v="0"/>
    <x v="1"/>
    <x v="2"/>
    <x v="4"/>
    <x v="110"/>
    <x v="0"/>
    <x v="0"/>
    <s v="Tesseramento"/>
    <x v="1"/>
    <x v="1"/>
    <x v="0"/>
    <m/>
  </r>
  <r>
    <n v="232684"/>
    <x v="0"/>
    <x v="0"/>
    <x v="0"/>
    <x v="0"/>
    <x v="11"/>
    <x v="130"/>
    <x v="0"/>
    <x v="0"/>
    <s v="Tesseramento"/>
    <x v="1"/>
    <x v="0"/>
    <x v="0"/>
    <m/>
  </r>
  <r>
    <n v="174379"/>
    <x v="0"/>
    <x v="0"/>
    <x v="0"/>
    <x v="0"/>
    <x v="11"/>
    <x v="130"/>
    <x v="0"/>
    <x v="0"/>
    <s v="Tesseramento"/>
    <x v="1"/>
    <x v="0"/>
    <x v="0"/>
    <m/>
  </r>
  <r>
    <n v="29073"/>
    <x v="0"/>
    <x v="0"/>
    <x v="0"/>
    <x v="0"/>
    <x v="11"/>
    <x v="130"/>
    <x v="0"/>
    <x v="0"/>
    <s v="Tesseramento"/>
    <x v="1"/>
    <x v="4"/>
    <x v="0"/>
    <m/>
  </r>
  <r>
    <n v="131821"/>
    <x v="0"/>
    <x v="0"/>
    <x v="0"/>
    <x v="0"/>
    <x v="11"/>
    <x v="130"/>
    <x v="0"/>
    <x v="1"/>
    <s v="Tesseramento"/>
    <x v="1"/>
    <x v="0"/>
    <x v="0"/>
    <m/>
  </r>
  <r>
    <n v="163681"/>
    <x v="0"/>
    <x v="0"/>
    <x v="0"/>
    <x v="0"/>
    <x v="11"/>
    <x v="130"/>
    <x v="0"/>
    <x v="0"/>
    <s v="Tesseramento"/>
    <x v="1"/>
    <x v="0"/>
    <x v="0"/>
    <m/>
  </r>
  <r>
    <n v="149322"/>
    <x v="0"/>
    <x v="0"/>
    <x v="0"/>
    <x v="0"/>
    <x v="11"/>
    <x v="130"/>
    <x v="0"/>
    <x v="0"/>
    <s v="Tesseramento"/>
    <x v="1"/>
    <x v="0"/>
    <x v="0"/>
    <m/>
  </r>
  <r>
    <n v="186216"/>
    <x v="0"/>
    <x v="0"/>
    <x v="0"/>
    <x v="0"/>
    <x v="4"/>
    <x v="88"/>
    <x v="0"/>
    <x v="0"/>
    <s v="Tesseramento"/>
    <x v="1"/>
    <x v="0"/>
    <x v="0"/>
    <m/>
  </r>
  <r>
    <n v="29111"/>
    <x v="0"/>
    <x v="0"/>
    <x v="0"/>
    <x v="0"/>
    <x v="11"/>
    <x v="130"/>
    <x v="0"/>
    <x v="0"/>
    <s v="Tesseramento"/>
    <x v="1"/>
    <x v="0"/>
    <x v="0"/>
    <m/>
  </r>
  <r>
    <n v="231089"/>
    <x v="0"/>
    <x v="0"/>
    <x v="0"/>
    <x v="0"/>
    <x v="4"/>
    <x v="88"/>
    <x v="0"/>
    <x v="0"/>
    <s v="Tesseramento"/>
    <x v="1"/>
    <x v="0"/>
    <x v="0"/>
    <m/>
  </r>
  <r>
    <n v="129641"/>
    <x v="0"/>
    <x v="0"/>
    <x v="0"/>
    <x v="0"/>
    <x v="11"/>
    <x v="130"/>
    <x v="0"/>
    <x v="0"/>
    <s v="Tesseramento"/>
    <x v="1"/>
    <x v="0"/>
    <x v="0"/>
    <m/>
  </r>
  <r>
    <n v="186096"/>
    <x v="1"/>
    <x v="1"/>
    <x v="2"/>
    <x v="2"/>
    <x v="4"/>
    <x v="166"/>
    <x v="0"/>
    <x v="0"/>
    <s v="Tesseramento"/>
    <x v="1"/>
    <x v="7"/>
    <x v="0"/>
    <m/>
  </r>
  <r>
    <n v="172650"/>
    <x v="0"/>
    <x v="0"/>
    <x v="0"/>
    <x v="0"/>
    <x v="4"/>
    <x v="65"/>
    <x v="0"/>
    <x v="0"/>
    <s v="Tesseramento"/>
    <x v="1"/>
    <x v="0"/>
    <x v="0"/>
    <m/>
  </r>
  <r>
    <n v="157148"/>
    <x v="1"/>
    <x v="0"/>
    <x v="0"/>
    <x v="1"/>
    <x v="7"/>
    <x v="135"/>
    <x v="0"/>
    <x v="0"/>
    <s v="Tesseramento"/>
    <x v="1"/>
    <x v="6"/>
    <x v="0"/>
    <m/>
  </r>
  <r>
    <n v="235318"/>
    <x v="1"/>
    <x v="0"/>
    <x v="1"/>
    <x v="2"/>
    <x v="7"/>
    <x v="334"/>
    <x v="0"/>
    <x v="1"/>
    <s v="Tesseramento"/>
    <x v="1"/>
    <x v="5"/>
    <x v="0"/>
    <m/>
  </r>
  <r>
    <n v="212546"/>
    <x v="0"/>
    <x v="0"/>
    <x v="0"/>
    <x v="1"/>
    <x v="4"/>
    <x v="110"/>
    <x v="0"/>
    <x v="0"/>
    <s v="Tesseramento"/>
    <x v="1"/>
    <x v="4"/>
    <x v="0"/>
    <m/>
  </r>
  <r>
    <n v="14347"/>
    <x v="0"/>
    <x v="0"/>
    <x v="0"/>
    <x v="0"/>
    <x v="4"/>
    <x v="166"/>
    <x v="0"/>
    <x v="1"/>
    <s v="Tesseramento"/>
    <x v="1"/>
    <x v="4"/>
    <x v="0"/>
    <m/>
  </r>
  <r>
    <n v="78542"/>
    <x v="0"/>
    <x v="0"/>
    <x v="0"/>
    <x v="0"/>
    <x v="4"/>
    <x v="110"/>
    <x v="0"/>
    <x v="0"/>
    <s v="Tesseramento"/>
    <x v="1"/>
    <x v="3"/>
    <x v="0"/>
    <m/>
  </r>
  <r>
    <n v="235319"/>
    <x v="1"/>
    <x v="0"/>
    <x v="1"/>
    <x v="2"/>
    <x v="7"/>
    <x v="334"/>
    <x v="0"/>
    <x v="0"/>
    <s v="Tesseramento"/>
    <x v="1"/>
    <x v="5"/>
    <x v="0"/>
    <m/>
  </r>
  <r>
    <n v="78543"/>
    <x v="0"/>
    <x v="0"/>
    <x v="0"/>
    <x v="0"/>
    <x v="4"/>
    <x v="110"/>
    <x v="0"/>
    <x v="1"/>
    <s v="Tesseramento"/>
    <x v="1"/>
    <x v="3"/>
    <x v="0"/>
    <m/>
  </r>
  <r>
    <n v="97784"/>
    <x v="0"/>
    <x v="0"/>
    <x v="2"/>
    <x v="2"/>
    <x v="7"/>
    <x v="334"/>
    <x v="0"/>
    <x v="1"/>
    <s v="Tesseramento"/>
    <x v="1"/>
    <x v="4"/>
    <x v="0"/>
    <m/>
  </r>
  <r>
    <n v="194037"/>
    <x v="1"/>
    <x v="0"/>
    <x v="0"/>
    <x v="0"/>
    <x v="4"/>
    <x v="110"/>
    <x v="0"/>
    <x v="0"/>
    <s v="Tesseramento"/>
    <x v="1"/>
    <x v="6"/>
    <x v="0"/>
    <m/>
  </r>
  <r>
    <n v="227447"/>
    <x v="0"/>
    <x v="1"/>
    <x v="0"/>
    <x v="0"/>
    <x v="7"/>
    <x v="223"/>
    <x v="0"/>
    <x v="0"/>
    <s v="Tesseramento"/>
    <x v="2"/>
    <x v="1"/>
    <x v="0"/>
    <m/>
  </r>
  <r>
    <n v="125273"/>
    <x v="0"/>
    <x v="1"/>
    <x v="0"/>
    <x v="4"/>
    <x v="7"/>
    <x v="223"/>
    <x v="0"/>
    <x v="0"/>
    <s v="Tesseramento"/>
    <x v="2"/>
    <x v="0"/>
    <x v="0"/>
    <m/>
  </r>
  <r>
    <n v="235320"/>
    <x v="1"/>
    <x v="0"/>
    <x v="1"/>
    <x v="2"/>
    <x v="7"/>
    <x v="334"/>
    <x v="0"/>
    <x v="0"/>
    <s v="Tesseramento"/>
    <x v="1"/>
    <x v="5"/>
    <x v="0"/>
    <m/>
  </r>
  <r>
    <n v="232803"/>
    <x v="1"/>
    <x v="0"/>
    <x v="0"/>
    <x v="3"/>
    <x v="15"/>
    <x v="104"/>
    <x v="0"/>
    <x v="0"/>
    <s v="Tesseramento"/>
    <x v="1"/>
    <x v="5"/>
    <x v="0"/>
    <m/>
  </r>
  <r>
    <n v="235193"/>
    <x v="1"/>
    <x v="0"/>
    <x v="1"/>
    <x v="1"/>
    <x v="15"/>
    <x v="104"/>
    <x v="0"/>
    <x v="0"/>
    <s v="Tesseramento"/>
    <x v="1"/>
    <x v="5"/>
    <x v="0"/>
    <m/>
  </r>
  <r>
    <n v="235321"/>
    <x v="1"/>
    <x v="0"/>
    <x v="1"/>
    <x v="2"/>
    <x v="7"/>
    <x v="334"/>
    <x v="0"/>
    <x v="1"/>
    <s v="Tesseramento"/>
    <x v="1"/>
    <x v="5"/>
    <x v="0"/>
    <m/>
  </r>
  <r>
    <n v="227670"/>
    <x v="1"/>
    <x v="0"/>
    <x v="0"/>
    <x v="1"/>
    <x v="15"/>
    <x v="104"/>
    <x v="0"/>
    <x v="0"/>
    <s v="Tesseramento"/>
    <x v="1"/>
    <x v="6"/>
    <x v="0"/>
    <m/>
  </r>
  <r>
    <n v="80386"/>
    <x v="0"/>
    <x v="0"/>
    <x v="0"/>
    <x v="0"/>
    <x v="9"/>
    <x v="16"/>
    <x v="0"/>
    <x v="0"/>
    <s v="Tesseramento"/>
    <x v="1"/>
    <x v="3"/>
    <x v="0"/>
    <m/>
  </r>
  <r>
    <n v="235506"/>
    <x v="1"/>
    <x v="0"/>
    <x v="1"/>
    <x v="2"/>
    <x v="7"/>
    <x v="384"/>
    <x v="0"/>
    <x v="0"/>
    <s v="Tesseramento"/>
    <x v="1"/>
    <x v="5"/>
    <x v="0"/>
    <m/>
  </r>
  <r>
    <n v="159304"/>
    <x v="0"/>
    <x v="0"/>
    <x v="0"/>
    <x v="0"/>
    <x v="4"/>
    <x v="166"/>
    <x v="0"/>
    <x v="0"/>
    <s v="Tesseramento"/>
    <x v="1"/>
    <x v="3"/>
    <x v="0"/>
    <m/>
  </r>
  <r>
    <n v="131583"/>
    <x v="0"/>
    <x v="0"/>
    <x v="0"/>
    <x v="0"/>
    <x v="4"/>
    <x v="166"/>
    <x v="0"/>
    <x v="0"/>
    <s v="Tesseramento"/>
    <x v="1"/>
    <x v="1"/>
    <x v="0"/>
    <m/>
  </r>
  <r>
    <n v="235322"/>
    <x v="1"/>
    <x v="0"/>
    <x v="1"/>
    <x v="1"/>
    <x v="7"/>
    <x v="334"/>
    <x v="0"/>
    <x v="1"/>
    <s v="Tesseramento"/>
    <x v="1"/>
    <x v="5"/>
    <x v="0"/>
    <m/>
  </r>
  <r>
    <n v="235024"/>
    <x v="0"/>
    <x v="1"/>
    <x v="1"/>
    <x v="0"/>
    <x v="4"/>
    <x v="368"/>
    <x v="0"/>
    <x v="1"/>
    <s v="Tesseramento"/>
    <x v="1"/>
    <x v="0"/>
    <x v="0"/>
    <m/>
  </r>
  <r>
    <n v="235323"/>
    <x v="1"/>
    <x v="0"/>
    <x v="1"/>
    <x v="1"/>
    <x v="7"/>
    <x v="334"/>
    <x v="0"/>
    <x v="1"/>
    <s v="Tesseramento"/>
    <x v="1"/>
    <x v="5"/>
    <x v="0"/>
    <m/>
  </r>
  <r>
    <n v="179286"/>
    <x v="0"/>
    <x v="0"/>
    <x v="0"/>
    <x v="0"/>
    <x v="12"/>
    <x v="133"/>
    <x v="0"/>
    <x v="0"/>
    <s v="Tesseramento"/>
    <x v="0"/>
    <x v="0"/>
    <x v="0"/>
    <m/>
  </r>
  <r>
    <n v="197329"/>
    <x v="1"/>
    <x v="0"/>
    <x v="0"/>
    <x v="1"/>
    <x v="15"/>
    <x v="104"/>
    <x v="0"/>
    <x v="0"/>
    <s v="Tesseramento"/>
    <x v="1"/>
    <x v="5"/>
    <x v="0"/>
    <m/>
  </r>
  <r>
    <n v="94039"/>
    <x v="0"/>
    <x v="0"/>
    <x v="0"/>
    <x v="0"/>
    <x v="7"/>
    <x v="78"/>
    <x v="0"/>
    <x v="0"/>
    <s v="Tesseramento"/>
    <x v="0"/>
    <x v="4"/>
    <x v="0"/>
    <m/>
  </r>
  <r>
    <n v="216575"/>
    <x v="0"/>
    <x v="0"/>
    <x v="0"/>
    <x v="0"/>
    <x v="4"/>
    <x v="65"/>
    <x v="0"/>
    <x v="1"/>
    <s v="Tesseramento"/>
    <x v="1"/>
    <x v="0"/>
    <x v="0"/>
    <m/>
  </r>
  <r>
    <n v="218233"/>
    <x v="0"/>
    <x v="0"/>
    <x v="0"/>
    <x v="0"/>
    <x v="4"/>
    <x v="65"/>
    <x v="0"/>
    <x v="1"/>
    <s v="Tesseramento"/>
    <x v="1"/>
    <x v="3"/>
    <x v="0"/>
    <m/>
  </r>
  <r>
    <n v="155764"/>
    <x v="0"/>
    <x v="0"/>
    <x v="0"/>
    <x v="0"/>
    <x v="11"/>
    <x v="345"/>
    <x v="0"/>
    <x v="0"/>
    <s v="Tesseramento"/>
    <x v="0"/>
    <x v="0"/>
    <x v="0"/>
    <m/>
  </r>
  <r>
    <n v="159032"/>
    <x v="0"/>
    <x v="0"/>
    <x v="0"/>
    <x v="0"/>
    <x v="11"/>
    <x v="345"/>
    <x v="0"/>
    <x v="0"/>
    <s v="Tesseramento"/>
    <x v="0"/>
    <x v="0"/>
    <x v="0"/>
    <m/>
  </r>
  <r>
    <n v="182135"/>
    <x v="0"/>
    <x v="0"/>
    <x v="0"/>
    <x v="0"/>
    <x v="11"/>
    <x v="345"/>
    <x v="0"/>
    <x v="0"/>
    <s v="Tesseramento"/>
    <x v="0"/>
    <x v="0"/>
    <x v="0"/>
    <m/>
  </r>
  <r>
    <n v="167597"/>
    <x v="0"/>
    <x v="0"/>
    <x v="0"/>
    <x v="1"/>
    <x v="11"/>
    <x v="345"/>
    <x v="0"/>
    <x v="1"/>
    <s v="Tesseramento"/>
    <x v="0"/>
    <x v="0"/>
    <x v="0"/>
    <m/>
  </r>
  <r>
    <n v="235324"/>
    <x v="1"/>
    <x v="0"/>
    <x v="1"/>
    <x v="2"/>
    <x v="7"/>
    <x v="334"/>
    <x v="0"/>
    <x v="0"/>
    <s v="Tesseramento"/>
    <x v="1"/>
    <x v="5"/>
    <x v="0"/>
    <m/>
  </r>
  <r>
    <n v="230834"/>
    <x v="0"/>
    <x v="0"/>
    <x v="0"/>
    <x v="2"/>
    <x v="12"/>
    <x v="245"/>
    <x v="0"/>
    <x v="0"/>
    <s v="Tesseramento"/>
    <x v="1"/>
    <x v="4"/>
    <x v="0"/>
    <m/>
  </r>
  <r>
    <n v="230835"/>
    <x v="0"/>
    <x v="0"/>
    <x v="0"/>
    <x v="2"/>
    <x v="12"/>
    <x v="245"/>
    <x v="0"/>
    <x v="1"/>
    <s v="Tesseramento"/>
    <x v="1"/>
    <x v="4"/>
    <x v="0"/>
    <m/>
  </r>
  <r>
    <n v="3154"/>
    <x v="0"/>
    <x v="0"/>
    <x v="0"/>
    <x v="1"/>
    <x v="12"/>
    <x v="245"/>
    <x v="0"/>
    <x v="1"/>
    <s v="Tesseramento"/>
    <x v="1"/>
    <x v="4"/>
    <x v="0"/>
    <m/>
  </r>
  <r>
    <n v="166841"/>
    <x v="0"/>
    <x v="0"/>
    <x v="0"/>
    <x v="0"/>
    <x v="12"/>
    <x v="245"/>
    <x v="0"/>
    <x v="0"/>
    <s v="Tesseramento"/>
    <x v="1"/>
    <x v="0"/>
    <x v="0"/>
    <m/>
  </r>
  <r>
    <n v="195218"/>
    <x v="1"/>
    <x v="0"/>
    <x v="0"/>
    <x v="1"/>
    <x v="12"/>
    <x v="245"/>
    <x v="0"/>
    <x v="0"/>
    <s v="Tesseramento"/>
    <x v="1"/>
    <x v="7"/>
    <x v="0"/>
    <m/>
  </r>
  <r>
    <n v="85905"/>
    <x v="0"/>
    <x v="0"/>
    <x v="0"/>
    <x v="0"/>
    <x v="12"/>
    <x v="245"/>
    <x v="0"/>
    <x v="1"/>
    <s v="Tesseramento"/>
    <x v="1"/>
    <x v="0"/>
    <x v="0"/>
    <m/>
  </r>
  <r>
    <n v="217824"/>
    <x v="1"/>
    <x v="0"/>
    <x v="0"/>
    <x v="2"/>
    <x v="12"/>
    <x v="245"/>
    <x v="0"/>
    <x v="1"/>
    <s v="Tesseramento"/>
    <x v="1"/>
    <x v="5"/>
    <x v="0"/>
    <m/>
  </r>
  <r>
    <n v="3280"/>
    <x v="0"/>
    <x v="0"/>
    <x v="0"/>
    <x v="0"/>
    <x v="12"/>
    <x v="245"/>
    <x v="0"/>
    <x v="0"/>
    <s v="Tesseramento"/>
    <x v="1"/>
    <x v="0"/>
    <x v="0"/>
    <m/>
  </r>
  <r>
    <n v="188528"/>
    <x v="0"/>
    <x v="0"/>
    <x v="0"/>
    <x v="0"/>
    <x v="1"/>
    <x v="20"/>
    <x v="0"/>
    <x v="0"/>
    <s v="Tesseramento"/>
    <x v="0"/>
    <x v="0"/>
    <x v="0"/>
    <m/>
  </r>
  <r>
    <n v="172930"/>
    <x v="1"/>
    <x v="0"/>
    <x v="0"/>
    <x v="2"/>
    <x v="12"/>
    <x v="245"/>
    <x v="0"/>
    <x v="1"/>
    <s v="Tesseramento"/>
    <x v="1"/>
    <x v="5"/>
    <x v="0"/>
    <m/>
  </r>
  <r>
    <n v="44061"/>
    <x v="0"/>
    <x v="0"/>
    <x v="0"/>
    <x v="0"/>
    <x v="12"/>
    <x v="245"/>
    <x v="0"/>
    <x v="1"/>
    <s v="Tesseramento"/>
    <x v="1"/>
    <x v="4"/>
    <x v="0"/>
    <m/>
  </r>
  <r>
    <n v="235060"/>
    <x v="0"/>
    <x v="0"/>
    <x v="1"/>
    <x v="3"/>
    <x v="2"/>
    <x v="2"/>
    <x v="0"/>
    <x v="0"/>
    <s v="Tesseramento"/>
    <x v="1"/>
    <x v="0"/>
    <x v="0"/>
    <m/>
  </r>
  <r>
    <n v="235325"/>
    <x v="1"/>
    <x v="0"/>
    <x v="1"/>
    <x v="2"/>
    <x v="7"/>
    <x v="334"/>
    <x v="0"/>
    <x v="1"/>
    <s v="Tesseramento"/>
    <x v="1"/>
    <x v="5"/>
    <x v="0"/>
    <m/>
  </r>
  <r>
    <n v="235061"/>
    <x v="1"/>
    <x v="0"/>
    <x v="1"/>
    <x v="3"/>
    <x v="2"/>
    <x v="2"/>
    <x v="0"/>
    <x v="0"/>
    <s v="Tesseramento"/>
    <x v="1"/>
    <x v="6"/>
    <x v="0"/>
    <m/>
  </r>
  <r>
    <n v="235326"/>
    <x v="1"/>
    <x v="0"/>
    <x v="1"/>
    <x v="2"/>
    <x v="7"/>
    <x v="334"/>
    <x v="0"/>
    <x v="1"/>
    <s v="Tesseramento"/>
    <x v="1"/>
    <x v="5"/>
    <x v="0"/>
    <m/>
  </r>
  <r>
    <n v="152513"/>
    <x v="0"/>
    <x v="0"/>
    <x v="0"/>
    <x v="0"/>
    <x v="7"/>
    <x v="78"/>
    <x v="0"/>
    <x v="1"/>
    <s v="Tesseramento"/>
    <x v="0"/>
    <x v="3"/>
    <x v="0"/>
    <m/>
  </r>
  <r>
    <n v="235327"/>
    <x v="1"/>
    <x v="0"/>
    <x v="1"/>
    <x v="2"/>
    <x v="7"/>
    <x v="334"/>
    <x v="0"/>
    <x v="1"/>
    <s v="Tesseramento"/>
    <x v="1"/>
    <x v="5"/>
    <x v="0"/>
    <m/>
  </r>
  <r>
    <n v="235100"/>
    <x v="1"/>
    <x v="0"/>
    <x v="1"/>
    <x v="2"/>
    <x v="5"/>
    <x v="38"/>
    <x v="0"/>
    <x v="1"/>
    <s v="Tesseramento"/>
    <x v="1"/>
    <x v="5"/>
    <x v="0"/>
    <m/>
  </r>
  <r>
    <n v="69929"/>
    <x v="0"/>
    <x v="0"/>
    <x v="2"/>
    <x v="0"/>
    <x v="7"/>
    <x v="51"/>
    <x v="0"/>
    <x v="1"/>
    <s v="Tesseramento"/>
    <x v="1"/>
    <x v="1"/>
    <x v="0"/>
    <m/>
  </r>
  <r>
    <n v="235099"/>
    <x v="1"/>
    <x v="0"/>
    <x v="1"/>
    <x v="2"/>
    <x v="5"/>
    <x v="38"/>
    <x v="0"/>
    <x v="0"/>
    <s v="Tesseramento"/>
    <x v="1"/>
    <x v="5"/>
    <x v="0"/>
    <m/>
  </r>
  <r>
    <n v="87161"/>
    <x v="0"/>
    <x v="0"/>
    <x v="0"/>
    <x v="0"/>
    <x v="7"/>
    <x v="51"/>
    <x v="0"/>
    <x v="0"/>
    <s v="Tesseramento"/>
    <x v="1"/>
    <x v="3"/>
    <x v="0"/>
    <m/>
  </r>
  <r>
    <n v="138093"/>
    <x v="0"/>
    <x v="0"/>
    <x v="0"/>
    <x v="0"/>
    <x v="7"/>
    <x v="51"/>
    <x v="0"/>
    <x v="0"/>
    <s v="Tesseramento"/>
    <x v="1"/>
    <x v="0"/>
    <x v="0"/>
    <m/>
  </r>
  <r>
    <n v="235062"/>
    <x v="0"/>
    <x v="0"/>
    <x v="1"/>
    <x v="1"/>
    <x v="2"/>
    <x v="2"/>
    <x v="0"/>
    <x v="0"/>
    <s v="Tesseramento"/>
    <x v="1"/>
    <x v="0"/>
    <x v="0"/>
    <m/>
  </r>
  <r>
    <n v="191218"/>
    <x v="0"/>
    <x v="0"/>
    <x v="0"/>
    <x v="1"/>
    <x v="1"/>
    <x v="20"/>
    <x v="0"/>
    <x v="0"/>
    <s v="Tesseramento"/>
    <x v="0"/>
    <x v="3"/>
    <x v="0"/>
    <m/>
  </r>
  <r>
    <n v="194706"/>
    <x v="0"/>
    <x v="1"/>
    <x v="0"/>
    <x v="0"/>
    <x v="4"/>
    <x v="166"/>
    <x v="0"/>
    <x v="0"/>
    <s v="Tesseramento"/>
    <x v="1"/>
    <x v="3"/>
    <x v="0"/>
    <m/>
  </r>
  <r>
    <n v="235121"/>
    <x v="0"/>
    <x v="1"/>
    <x v="1"/>
    <x v="1"/>
    <x v="11"/>
    <x v="126"/>
    <x v="0"/>
    <x v="1"/>
    <s v="Tesseramento"/>
    <x v="1"/>
    <x v="0"/>
    <x v="0"/>
    <m/>
  </r>
  <r>
    <n v="173598"/>
    <x v="0"/>
    <x v="0"/>
    <x v="0"/>
    <x v="1"/>
    <x v="2"/>
    <x v="2"/>
    <x v="0"/>
    <x v="0"/>
    <s v="Tesseramento"/>
    <x v="1"/>
    <x v="0"/>
    <x v="0"/>
    <m/>
  </r>
  <r>
    <n v="127308"/>
    <x v="0"/>
    <x v="0"/>
    <x v="0"/>
    <x v="0"/>
    <x v="2"/>
    <x v="2"/>
    <x v="0"/>
    <x v="0"/>
    <s v="Tesseramento"/>
    <x v="1"/>
    <x v="0"/>
    <x v="0"/>
    <m/>
  </r>
  <r>
    <n v="102614"/>
    <x v="0"/>
    <x v="0"/>
    <x v="0"/>
    <x v="0"/>
    <x v="4"/>
    <x v="110"/>
    <x v="0"/>
    <x v="0"/>
    <s v="Tesseramento"/>
    <x v="1"/>
    <x v="0"/>
    <x v="0"/>
    <m/>
  </r>
  <r>
    <n v="235092"/>
    <x v="0"/>
    <x v="0"/>
    <x v="1"/>
    <x v="1"/>
    <x v="11"/>
    <x v="327"/>
    <x v="0"/>
    <x v="1"/>
    <s v="Tesseramento"/>
    <x v="0"/>
    <x v="0"/>
    <x v="0"/>
    <m/>
  </r>
  <r>
    <n v="170511"/>
    <x v="0"/>
    <x v="0"/>
    <x v="0"/>
    <x v="1"/>
    <x v="4"/>
    <x v="110"/>
    <x v="0"/>
    <x v="0"/>
    <s v="Tesseramento"/>
    <x v="1"/>
    <x v="0"/>
    <x v="0"/>
    <m/>
  </r>
  <r>
    <n v="140467"/>
    <x v="0"/>
    <x v="0"/>
    <x v="0"/>
    <x v="0"/>
    <x v="2"/>
    <x v="2"/>
    <x v="0"/>
    <x v="0"/>
    <s v="Tesseramento"/>
    <x v="1"/>
    <x v="4"/>
    <x v="0"/>
    <m/>
  </r>
  <r>
    <n v="199665"/>
    <x v="0"/>
    <x v="1"/>
    <x v="0"/>
    <x v="0"/>
    <x v="7"/>
    <x v="69"/>
    <x v="0"/>
    <x v="0"/>
    <s v="Tesseramento"/>
    <x v="1"/>
    <x v="0"/>
    <x v="0"/>
    <m/>
  </r>
  <r>
    <n v="114176"/>
    <x v="0"/>
    <x v="0"/>
    <x v="0"/>
    <x v="0"/>
    <x v="2"/>
    <x v="79"/>
    <x v="0"/>
    <x v="1"/>
    <s v="Tesseramento"/>
    <x v="1"/>
    <x v="3"/>
    <x v="0"/>
    <m/>
  </r>
  <r>
    <n v="21428"/>
    <x v="0"/>
    <x v="0"/>
    <x v="0"/>
    <x v="0"/>
    <x v="2"/>
    <x v="79"/>
    <x v="0"/>
    <x v="0"/>
    <s v="Tesseramento"/>
    <x v="1"/>
    <x v="1"/>
    <x v="0"/>
    <m/>
  </r>
  <r>
    <n v="188914"/>
    <x v="0"/>
    <x v="0"/>
    <x v="0"/>
    <x v="0"/>
    <x v="2"/>
    <x v="79"/>
    <x v="0"/>
    <x v="1"/>
    <s v="Tesseramento"/>
    <x v="1"/>
    <x v="4"/>
    <x v="0"/>
    <m/>
  </r>
  <r>
    <n v="144226"/>
    <x v="0"/>
    <x v="0"/>
    <x v="0"/>
    <x v="0"/>
    <x v="2"/>
    <x v="79"/>
    <x v="0"/>
    <x v="0"/>
    <s v="Tesseramento"/>
    <x v="1"/>
    <x v="3"/>
    <x v="0"/>
    <m/>
  </r>
  <r>
    <n v="137476"/>
    <x v="0"/>
    <x v="0"/>
    <x v="0"/>
    <x v="0"/>
    <x v="7"/>
    <x v="69"/>
    <x v="0"/>
    <x v="0"/>
    <s v="Tesseramento"/>
    <x v="1"/>
    <x v="0"/>
    <x v="0"/>
    <m/>
  </r>
  <r>
    <n v="224619"/>
    <x v="1"/>
    <x v="0"/>
    <x v="0"/>
    <x v="2"/>
    <x v="7"/>
    <x v="69"/>
    <x v="0"/>
    <x v="0"/>
    <s v="Tesseramento"/>
    <x v="1"/>
    <x v="5"/>
    <x v="0"/>
    <m/>
  </r>
  <r>
    <n v="228073"/>
    <x v="0"/>
    <x v="0"/>
    <x v="0"/>
    <x v="1"/>
    <x v="7"/>
    <x v="69"/>
    <x v="0"/>
    <x v="0"/>
    <s v="Tesseramento"/>
    <x v="1"/>
    <x v="1"/>
    <x v="0"/>
    <m/>
  </r>
  <r>
    <n v="143423"/>
    <x v="0"/>
    <x v="0"/>
    <x v="0"/>
    <x v="0"/>
    <x v="7"/>
    <x v="137"/>
    <x v="0"/>
    <x v="0"/>
    <s v="Tesseramento"/>
    <x v="3"/>
    <x v="0"/>
    <x v="0"/>
    <m/>
  </r>
  <r>
    <n v="87690"/>
    <x v="0"/>
    <x v="0"/>
    <x v="0"/>
    <x v="0"/>
    <x v="14"/>
    <x v="43"/>
    <x v="0"/>
    <x v="0"/>
    <s v="Tesseramento"/>
    <x v="1"/>
    <x v="3"/>
    <x v="0"/>
    <m/>
  </r>
  <r>
    <n v="87694"/>
    <x v="0"/>
    <x v="0"/>
    <x v="0"/>
    <x v="0"/>
    <x v="14"/>
    <x v="43"/>
    <x v="0"/>
    <x v="1"/>
    <s v="Tesseramento"/>
    <x v="1"/>
    <x v="0"/>
    <x v="0"/>
    <m/>
  </r>
  <r>
    <n v="235283"/>
    <x v="0"/>
    <x v="0"/>
    <x v="1"/>
    <x v="0"/>
    <x v="7"/>
    <x v="137"/>
    <x v="0"/>
    <x v="0"/>
    <s v="Tesseramento"/>
    <x v="3"/>
    <x v="0"/>
    <x v="0"/>
    <m/>
  </r>
  <r>
    <n v="30591"/>
    <x v="0"/>
    <x v="0"/>
    <x v="0"/>
    <x v="0"/>
    <x v="7"/>
    <x v="137"/>
    <x v="0"/>
    <x v="0"/>
    <s v="Tesseramento"/>
    <x v="3"/>
    <x v="3"/>
    <x v="0"/>
    <m/>
  </r>
  <r>
    <n v="235213"/>
    <x v="0"/>
    <x v="1"/>
    <x v="1"/>
    <x v="0"/>
    <x v="7"/>
    <x v="137"/>
    <x v="0"/>
    <x v="0"/>
    <s v="Tesseramento"/>
    <x v="3"/>
    <x v="1"/>
    <x v="0"/>
    <m/>
  </r>
  <r>
    <n v="226278"/>
    <x v="0"/>
    <x v="0"/>
    <x v="0"/>
    <x v="1"/>
    <x v="7"/>
    <x v="78"/>
    <x v="0"/>
    <x v="0"/>
    <s v="Tesseramento"/>
    <x v="0"/>
    <x v="1"/>
    <x v="0"/>
    <m/>
  </r>
  <r>
    <n v="235328"/>
    <x v="1"/>
    <x v="0"/>
    <x v="1"/>
    <x v="2"/>
    <x v="7"/>
    <x v="334"/>
    <x v="0"/>
    <x v="1"/>
    <s v="Tesseramento"/>
    <x v="1"/>
    <x v="5"/>
    <x v="0"/>
    <m/>
  </r>
  <r>
    <n v="228072"/>
    <x v="0"/>
    <x v="0"/>
    <x v="0"/>
    <x v="2"/>
    <x v="7"/>
    <x v="334"/>
    <x v="0"/>
    <x v="0"/>
    <s v="Tesseramento"/>
    <x v="1"/>
    <x v="0"/>
    <x v="0"/>
    <m/>
  </r>
  <r>
    <n v="34895"/>
    <x v="0"/>
    <x v="0"/>
    <x v="0"/>
    <x v="0"/>
    <x v="4"/>
    <x v="88"/>
    <x v="0"/>
    <x v="0"/>
    <s v="Tesseramento"/>
    <x v="1"/>
    <x v="0"/>
    <x v="0"/>
    <m/>
  </r>
  <r>
    <n v="185970"/>
    <x v="1"/>
    <x v="0"/>
    <x v="0"/>
    <x v="0"/>
    <x v="4"/>
    <x v="88"/>
    <x v="0"/>
    <x v="0"/>
    <s v="Tesseramento"/>
    <x v="1"/>
    <x v="5"/>
    <x v="0"/>
    <m/>
  </r>
  <r>
    <n v="136790"/>
    <x v="0"/>
    <x v="0"/>
    <x v="0"/>
    <x v="0"/>
    <x v="4"/>
    <x v="88"/>
    <x v="0"/>
    <x v="1"/>
    <s v="Tesseramento"/>
    <x v="1"/>
    <x v="0"/>
    <x v="0"/>
    <m/>
  </r>
  <r>
    <n v="19256"/>
    <x v="0"/>
    <x v="0"/>
    <x v="0"/>
    <x v="0"/>
    <x v="4"/>
    <x v="88"/>
    <x v="0"/>
    <x v="0"/>
    <s v="Tesseramento"/>
    <x v="1"/>
    <x v="0"/>
    <x v="0"/>
    <m/>
  </r>
  <r>
    <n v="160988"/>
    <x v="0"/>
    <x v="0"/>
    <x v="0"/>
    <x v="1"/>
    <x v="11"/>
    <x v="189"/>
    <x v="0"/>
    <x v="0"/>
    <s v="Tesseramento"/>
    <x v="1"/>
    <x v="0"/>
    <x v="0"/>
    <m/>
  </r>
  <r>
    <n v="235329"/>
    <x v="0"/>
    <x v="0"/>
    <x v="1"/>
    <x v="2"/>
    <x v="7"/>
    <x v="334"/>
    <x v="0"/>
    <x v="0"/>
    <s v="Tesseramento"/>
    <x v="1"/>
    <x v="4"/>
    <x v="0"/>
    <m/>
  </r>
  <r>
    <n v="32168"/>
    <x v="0"/>
    <x v="0"/>
    <x v="0"/>
    <x v="0"/>
    <x v="11"/>
    <x v="189"/>
    <x v="0"/>
    <x v="0"/>
    <s v="Tesseramento"/>
    <x v="1"/>
    <x v="4"/>
    <x v="0"/>
    <m/>
  </r>
  <r>
    <n v="80607"/>
    <x v="0"/>
    <x v="0"/>
    <x v="0"/>
    <x v="0"/>
    <x v="11"/>
    <x v="189"/>
    <x v="0"/>
    <x v="0"/>
    <s v="Tesseramento"/>
    <x v="1"/>
    <x v="3"/>
    <x v="0"/>
    <m/>
  </r>
  <r>
    <n v="207073"/>
    <x v="0"/>
    <x v="0"/>
    <x v="0"/>
    <x v="0"/>
    <x v="11"/>
    <x v="189"/>
    <x v="0"/>
    <x v="0"/>
    <s v="Tesseramento"/>
    <x v="1"/>
    <x v="0"/>
    <x v="0"/>
    <m/>
  </r>
  <r>
    <n v="137781"/>
    <x v="0"/>
    <x v="0"/>
    <x v="0"/>
    <x v="1"/>
    <x v="11"/>
    <x v="189"/>
    <x v="0"/>
    <x v="1"/>
    <s v="Tesseramento"/>
    <x v="1"/>
    <x v="0"/>
    <x v="0"/>
    <m/>
  </r>
  <r>
    <n v="139025"/>
    <x v="0"/>
    <x v="0"/>
    <x v="0"/>
    <x v="0"/>
    <x v="11"/>
    <x v="189"/>
    <x v="0"/>
    <x v="0"/>
    <s v="Tesseramento"/>
    <x v="1"/>
    <x v="0"/>
    <x v="0"/>
    <m/>
  </r>
  <r>
    <n v="103381"/>
    <x v="0"/>
    <x v="0"/>
    <x v="0"/>
    <x v="0"/>
    <x v="11"/>
    <x v="189"/>
    <x v="0"/>
    <x v="0"/>
    <s v="Tesseramento"/>
    <x v="1"/>
    <x v="3"/>
    <x v="0"/>
    <m/>
  </r>
  <r>
    <n v="137646"/>
    <x v="0"/>
    <x v="0"/>
    <x v="0"/>
    <x v="0"/>
    <x v="2"/>
    <x v="216"/>
    <x v="0"/>
    <x v="0"/>
    <s v="Tesseramento"/>
    <x v="0"/>
    <x v="0"/>
    <x v="0"/>
    <m/>
  </r>
  <r>
    <n v="176765"/>
    <x v="0"/>
    <x v="1"/>
    <x v="0"/>
    <x v="3"/>
    <x v="7"/>
    <x v="45"/>
    <x v="0"/>
    <x v="0"/>
    <s v="Tesseramento"/>
    <x v="1"/>
    <x v="3"/>
    <x v="0"/>
    <m/>
  </r>
  <r>
    <n v="235257"/>
    <x v="0"/>
    <x v="1"/>
    <x v="1"/>
    <x v="1"/>
    <x v="7"/>
    <x v="45"/>
    <x v="0"/>
    <x v="0"/>
    <s v="Tesseramento"/>
    <x v="1"/>
    <x v="0"/>
    <x v="0"/>
    <m/>
  </r>
  <r>
    <n v="221430"/>
    <x v="0"/>
    <x v="1"/>
    <x v="0"/>
    <x v="1"/>
    <x v="11"/>
    <x v="86"/>
    <x v="0"/>
    <x v="0"/>
    <s v="Tesseramento"/>
    <x v="0"/>
    <x v="1"/>
    <x v="0"/>
    <m/>
  </r>
  <r>
    <n v="235505"/>
    <x v="1"/>
    <x v="0"/>
    <x v="1"/>
    <x v="2"/>
    <x v="7"/>
    <x v="384"/>
    <x v="0"/>
    <x v="1"/>
    <s v="Tesseramento"/>
    <x v="1"/>
    <x v="5"/>
    <x v="0"/>
    <m/>
  </r>
  <r>
    <n v="47149"/>
    <x v="0"/>
    <x v="0"/>
    <x v="0"/>
    <x v="0"/>
    <x v="7"/>
    <x v="74"/>
    <x v="0"/>
    <x v="0"/>
    <s v="Tesseramento"/>
    <x v="1"/>
    <x v="3"/>
    <x v="0"/>
    <m/>
  </r>
  <r>
    <n v="222928"/>
    <x v="0"/>
    <x v="0"/>
    <x v="0"/>
    <x v="1"/>
    <x v="7"/>
    <x v="74"/>
    <x v="0"/>
    <x v="0"/>
    <s v="Tesseramento"/>
    <x v="1"/>
    <x v="0"/>
    <x v="0"/>
    <m/>
  </r>
  <r>
    <n v="142598"/>
    <x v="0"/>
    <x v="0"/>
    <x v="0"/>
    <x v="0"/>
    <x v="7"/>
    <x v="74"/>
    <x v="0"/>
    <x v="0"/>
    <s v="Tesseramento"/>
    <x v="1"/>
    <x v="0"/>
    <x v="0"/>
    <m/>
  </r>
  <r>
    <n v="230515"/>
    <x v="0"/>
    <x v="0"/>
    <x v="0"/>
    <x v="1"/>
    <x v="7"/>
    <x v="74"/>
    <x v="0"/>
    <x v="1"/>
    <s v="Tesseramento"/>
    <x v="1"/>
    <x v="0"/>
    <x v="0"/>
    <m/>
  </r>
  <r>
    <n v="107991"/>
    <x v="0"/>
    <x v="0"/>
    <x v="0"/>
    <x v="0"/>
    <x v="7"/>
    <x v="74"/>
    <x v="0"/>
    <x v="1"/>
    <s v="Tesseramento"/>
    <x v="1"/>
    <x v="4"/>
    <x v="0"/>
    <m/>
  </r>
  <r>
    <n v="13178"/>
    <x v="0"/>
    <x v="0"/>
    <x v="0"/>
    <x v="0"/>
    <x v="7"/>
    <x v="74"/>
    <x v="0"/>
    <x v="0"/>
    <s v="Tesseramento"/>
    <x v="1"/>
    <x v="0"/>
    <x v="0"/>
    <m/>
  </r>
  <r>
    <n v="54828"/>
    <x v="0"/>
    <x v="0"/>
    <x v="0"/>
    <x v="0"/>
    <x v="7"/>
    <x v="74"/>
    <x v="0"/>
    <x v="0"/>
    <s v="Tesseramento"/>
    <x v="1"/>
    <x v="0"/>
    <x v="0"/>
    <m/>
  </r>
  <r>
    <n v="115983"/>
    <x v="0"/>
    <x v="0"/>
    <x v="0"/>
    <x v="4"/>
    <x v="7"/>
    <x v="74"/>
    <x v="0"/>
    <x v="0"/>
    <s v="Tesseramento"/>
    <x v="1"/>
    <x v="4"/>
    <x v="0"/>
    <m/>
  </r>
  <r>
    <n v="221427"/>
    <x v="0"/>
    <x v="0"/>
    <x v="0"/>
    <x v="2"/>
    <x v="7"/>
    <x v="74"/>
    <x v="0"/>
    <x v="0"/>
    <s v="Tesseramento"/>
    <x v="1"/>
    <x v="4"/>
    <x v="0"/>
    <m/>
  </r>
  <r>
    <n v="133875"/>
    <x v="0"/>
    <x v="0"/>
    <x v="0"/>
    <x v="0"/>
    <x v="7"/>
    <x v="74"/>
    <x v="0"/>
    <x v="0"/>
    <s v="Tesseramento"/>
    <x v="1"/>
    <x v="4"/>
    <x v="0"/>
    <m/>
  </r>
  <r>
    <n v="174887"/>
    <x v="0"/>
    <x v="0"/>
    <x v="0"/>
    <x v="0"/>
    <x v="7"/>
    <x v="74"/>
    <x v="0"/>
    <x v="0"/>
    <s v="Tesseramento"/>
    <x v="1"/>
    <x v="3"/>
    <x v="0"/>
    <m/>
  </r>
  <r>
    <n v="173537"/>
    <x v="0"/>
    <x v="0"/>
    <x v="0"/>
    <x v="1"/>
    <x v="7"/>
    <x v="74"/>
    <x v="0"/>
    <x v="0"/>
    <s v="Tesseramento"/>
    <x v="1"/>
    <x v="0"/>
    <x v="0"/>
    <m/>
  </r>
  <r>
    <n v="174888"/>
    <x v="0"/>
    <x v="0"/>
    <x v="0"/>
    <x v="1"/>
    <x v="7"/>
    <x v="74"/>
    <x v="0"/>
    <x v="0"/>
    <s v="Tesseramento"/>
    <x v="1"/>
    <x v="0"/>
    <x v="0"/>
    <m/>
  </r>
  <r>
    <n v="235334"/>
    <x v="0"/>
    <x v="0"/>
    <x v="1"/>
    <x v="2"/>
    <x v="7"/>
    <x v="74"/>
    <x v="0"/>
    <x v="0"/>
    <s v="Tesseramento"/>
    <x v="1"/>
    <x v="0"/>
    <x v="0"/>
    <m/>
  </r>
  <r>
    <n v="65436"/>
    <x v="0"/>
    <x v="1"/>
    <x v="0"/>
    <x v="4"/>
    <x v="15"/>
    <x v="104"/>
    <x v="0"/>
    <x v="0"/>
    <s v="Tesseramento"/>
    <x v="1"/>
    <x v="0"/>
    <x v="0"/>
    <m/>
  </r>
  <r>
    <n v="191568"/>
    <x v="0"/>
    <x v="0"/>
    <x v="0"/>
    <x v="1"/>
    <x v="12"/>
    <x v="133"/>
    <x v="0"/>
    <x v="0"/>
    <s v="Tesseramento"/>
    <x v="0"/>
    <x v="4"/>
    <x v="0"/>
    <m/>
  </r>
  <r>
    <n v="191566"/>
    <x v="0"/>
    <x v="0"/>
    <x v="0"/>
    <x v="1"/>
    <x v="12"/>
    <x v="133"/>
    <x v="0"/>
    <x v="1"/>
    <s v="Tesseramento"/>
    <x v="0"/>
    <x v="4"/>
    <x v="0"/>
    <m/>
  </r>
  <r>
    <n v="157219"/>
    <x v="0"/>
    <x v="0"/>
    <x v="0"/>
    <x v="1"/>
    <x v="12"/>
    <x v="133"/>
    <x v="0"/>
    <x v="0"/>
    <s v="Tesseramento"/>
    <x v="0"/>
    <x v="0"/>
    <x v="0"/>
    <m/>
  </r>
  <r>
    <n v="153968"/>
    <x v="0"/>
    <x v="0"/>
    <x v="0"/>
    <x v="0"/>
    <x v="8"/>
    <x v="127"/>
    <x v="0"/>
    <x v="0"/>
    <s v="Tesseramento"/>
    <x v="1"/>
    <x v="0"/>
    <x v="0"/>
    <m/>
  </r>
  <r>
    <n v="161528"/>
    <x v="0"/>
    <x v="0"/>
    <x v="0"/>
    <x v="0"/>
    <x v="8"/>
    <x v="127"/>
    <x v="0"/>
    <x v="0"/>
    <s v="Tesseramento"/>
    <x v="1"/>
    <x v="3"/>
    <x v="0"/>
    <m/>
  </r>
  <r>
    <n v="137954"/>
    <x v="0"/>
    <x v="0"/>
    <x v="0"/>
    <x v="1"/>
    <x v="2"/>
    <x v="53"/>
    <x v="0"/>
    <x v="1"/>
    <s v="Tesseramento"/>
    <x v="1"/>
    <x v="4"/>
    <x v="0"/>
    <m/>
  </r>
  <r>
    <n v="233321"/>
    <x v="0"/>
    <x v="1"/>
    <x v="0"/>
    <x v="3"/>
    <x v="2"/>
    <x v="53"/>
    <x v="0"/>
    <x v="0"/>
    <s v="Tesseramento"/>
    <x v="1"/>
    <x v="0"/>
    <x v="0"/>
    <m/>
  </r>
  <r>
    <n v="134839"/>
    <x v="0"/>
    <x v="0"/>
    <x v="0"/>
    <x v="0"/>
    <x v="7"/>
    <x v="348"/>
    <x v="0"/>
    <x v="0"/>
    <s v="Tesseramento"/>
    <x v="1"/>
    <x v="1"/>
    <x v="0"/>
    <m/>
  </r>
  <r>
    <n v="134840"/>
    <x v="0"/>
    <x v="0"/>
    <x v="0"/>
    <x v="0"/>
    <x v="7"/>
    <x v="348"/>
    <x v="0"/>
    <x v="0"/>
    <s v="Tesseramento"/>
    <x v="1"/>
    <x v="1"/>
    <x v="0"/>
    <m/>
  </r>
  <r>
    <n v="235181"/>
    <x v="1"/>
    <x v="0"/>
    <x v="1"/>
    <x v="1"/>
    <x v="2"/>
    <x v="53"/>
    <x v="0"/>
    <x v="0"/>
    <s v="Tesseramento"/>
    <x v="1"/>
    <x v="5"/>
    <x v="0"/>
    <m/>
  </r>
  <r>
    <n v="235182"/>
    <x v="1"/>
    <x v="0"/>
    <x v="1"/>
    <x v="2"/>
    <x v="2"/>
    <x v="53"/>
    <x v="0"/>
    <x v="0"/>
    <s v="Tesseramento"/>
    <x v="1"/>
    <x v="7"/>
    <x v="0"/>
    <m/>
  </r>
  <r>
    <n v="71284"/>
    <x v="0"/>
    <x v="0"/>
    <x v="0"/>
    <x v="0"/>
    <x v="2"/>
    <x v="2"/>
    <x v="0"/>
    <x v="0"/>
    <s v="Tesseramento"/>
    <x v="1"/>
    <x v="0"/>
    <x v="0"/>
    <m/>
  </r>
  <r>
    <n v="101223"/>
    <x v="0"/>
    <x v="0"/>
    <x v="0"/>
    <x v="0"/>
    <x v="2"/>
    <x v="2"/>
    <x v="0"/>
    <x v="0"/>
    <s v="Tesseramento"/>
    <x v="1"/>
    <x v="3"/>
    <x v="0"/>
    <m/>
  </r>
  <r>
    <n v="26977"/>
    <x v="0"/>
    <x v="0"/>
    <x v="0"/>
    <x v="0"/>
    <x v="7"/>
    <x v="135"/>
    <x v="0"/>
    <x v="0"/>
    <s v="Tesseramento"/>
    <x v="1"/>
    <x v="4"/>
    <x v="0"/>
    <m/>
  </r>
  <r>
    <n v="235183"/>
    <x v="1"/>
    <x v="0"/>
    <x v="1"/>
    <x v="2"/>
    <x v="2"/>
    <x v="53"/>
    <x v="0"/>
    <x v="0"/>
    <s v="Tesseramento"/>
    <x v="1"/>
    <x v="5"/>
    <x v="0"/>
    <m/>
  </r>
  <r>
    <n v="181985"/>
    <x v="1"/>
    <x v="0"/>
    <x v="0"/>
    <x v="0"/>
    <x v="4"/>
    <x v="14"/>
    <x v="0"/>
    <x v="0"/>
    <s v="Tesseramento"/>
    <x v="1"/>
    <x v="6"/>
    <x v="0"/>
    <s v="B"/>
  </r>
  <r>
    <n v="49595"/>
    <x v="0"/>
    <x v="0"/>
    <x v="0"/>
    <x v="0"/>
    <x v="4"/>
    <x v="14"/>
    <x v="0"/>
    <x v="0"/>
    <s v="Tesseramento"/>
    <x v="1"/>
    <x v="4"/>
    <x v="0"/>
    <m/>
  </r>
  <r>
    <n v="24465"/>
    <x v="0"/>
    <x v="0"/>
    <x v="0"/>
    <x v="0"/>
    <x v="4"/>
    <x v="14"/>
    <x v="0"/>
    <x v="0"/>
    <s v="Tesseramento"/>
    <x v="1"/>
    <x v="4"/>
    <x v="0"/>
    <m/>
  </r>
  <r>
    <n v="24514"/>
    <x v="0"/>
    <x v="0"/>
    <x v="0"/>
    <x v="0"/>
    <x v="4"/>
    <x v="14"/>
    <x v="0"/>
    <x v="0"/>
    <s v="Tesseramento"/>
    <x v="1"/>
    <x v="3"/>
    <x v="0"/>
    <m/>
  </r>
  <r>
    <n v="206543"/>
    <x v="1"/>
    <x v="0"/>
    <x v="0"/>
    <x v="1"/>
    <x v="4"/>
    <x v="14"/>
    <x v="0"/>
    <x v="1"/>
    <s v="Tesseramento"/>
    <x v="1"/>
    <x v="5"/>
    <x v="0"/>
    <m/>
  </r>
  <r>
    <n v="204905"/>
    <x v="0"/>
    <x v="0"/>
    <x v="0"/>
    <x v="1"/>
    <x v="4"/>
    <x v="14"/>
    <x v="0"/>
    <x v="0"/>
    <s v="Tesseramento"/>
    <x v="1"/>
    <x v="0"/>
    <x v="0"/>
    <m/>
  </r>
  <r>
    <n v="161668"/>
    <x v="1"/>
    <x v="0"/>
    <x v="0"/>
    <x v="0"/>
    <x v="4"/>
    <x v="14"/>
    <x v="0"/>
    <x v="0"/>
    <s v="Tesseramento"/>
    <x v="1"/>
    <x v="2"/>
    <x v="0"/>
    <m/>
  </r>
  <r>
    <n v="24515"/>
    <x v="0"/>
    <x v="0"/>
    <x v="0"/>
    <x v="0"/>
    <x v="4"/>
    <x v="14"/>
    <x v="0"/>
    <x v="1"/>
    <s v="Tesseramento"/>
    <x v="1"/>
    <x v="4"/>
    <x v="0"/>
    <m/>
  </r>
  <r>
    <n v="35802"/>
    <x v="0"/>
    <x v="0"/>
    <x v="0"/>
    <x v="0"/>
    <x v="4"/>
    <x v="14"/>
    <x v="0"/>
    <x v="0"/>
    <s v="Tesseramento"/>
    <x v="1"/>
    <x v="4"/>
    <x v="0"/>
    <m/>
  </r>
  <r>
    <n v="154268"/>
    <x v="0"/>
    <x v="0"/>
    <x v="0"/>
    <x v="0"/>
    <x v="4"/>
    <x v="14"/>
    <x v="0"/>
    <x v="0"/>
    <s v="Tesseramento"/>
    <x v="1"/>
    <x v="1"/>
    <x v="0"/>
    <m/>
  </r>
  <r>
    <n v="215727"/>
    <x v="0"/>
    <x v="0"/>
    <x v="0"/>
    <x v="0"/>
    <x v="4"/>
    <x v="14"/>
    <x v="0"/>
    <x v="0"/>
    <s v="Tesseramento"/>
    <x v="1"/>
    <x v="1"/>
    <x v="0"/>
    <m/>
  </r>
  <r>
    <n v="24725"/>
    <x v="0"/>
    <x v="0"/>
    <x v="0"/>
    <x v="0"/>
    <x v="4"/>
    <x v="14"/>
    <x v="0"/>
    <x v="1"/>
    <s v="Tesseramento"/>
    <x v="1"/>
    <x v="4"/>
    <x v="0"/>
    <m/>
  </r>
  <r>
    <n v="65793"/>
    <x v="0"/>
    <x v="0"/>
    <x v="0"/>
    <x v="0"/>
    <x v="4"/>
    <x v="14"/>
    <x v="0"/>
    <x v="1"/>
    <s v="Tesseramento"/>
    <x v="1"/>
    <x v="4"/>
    <x v="0"/>
    <m/>
  </r>
  <r>
    <n v="177655"/>
    <x v="0"/>
    <x v="0"/>
    <x v="0"/>
    <x v="0"/>
    <x v="4"/>
    <x v="14"/>
    <x v="0"/>
    <x v="0"/>
    <s v="Tesseramento"/>
    <x v="1"/>
    <x v="1"/>
    <x v="0"/>
    <m/>
  </r>
  <r>
    <n v="24617"/>
    <x v="0"/>
    <x v="0"/>
    <x v="0"/>
    <x v="0"/>
    <x v="4"/>
    <x v="14"/>
    <x v="0"/>
    <x v="0"/>
    <s v="Tesseramento"/>
    <x v="1"/>
    <x v="4"/>
    <x v="0"/>
    <m/>
  </r>
  <r>
    <n v="98360"/>
    <x v="0"/>
    <x v="0"/>
    <x v="0"/>
    <x v="0"/>
    <x v="4"/>
    <x v="14"/>
    <x v="0"/>
    <x v="1"/>
    <s v="Tesseramento"/>
    <x v="1"/>
    <x v="1"/>
    <x v="0"/>
    <m/>
  </r>
  <r>
    <n v="210174"/>
    <x v="0"/>
    <x v="0"/>
    <x v="0"/>
    <x v="0"/>
    <x v="4"/>
    <x v="166"/>
    <x v="0"/>
    <x v="0"/>
    <s v="Tesseramento"/>
    <x v="1"/>
    <x v="3"/>
    <x v="0"/>
    <m/>
  </r>
  <r>
    <n v="93371"/>
    <x v="0"/>
    <x v="0"/>
    <x v="0"/>
    <x v="0"/>
    <x v="4"/>
    <x v="14"/>
    <x v="0"/>
    <x v="1"/>
    <s v="Tesseramento"/>
    <x v="1"/>
    <x v="1"/>
    <x v="0"/>
    <m/>
  </r>
  <r>
    <n v="83296"/>
    <x v="0"/>
    <x v="0"/>
    <x v="0"/>
    <x v="0"/>
    <x v="4"/>
    <x v="14"/>
    <x v="0"/>
    <x v="1"/>
    <s v="Tesseramento"/>
    <x v="1"/>
    <x v="3"/>
    <x v="0"/>
    <m/>
  </r>
  <r>
    <n v="24714"/>
    <x v="0"/>
    <x v="0"/>
    <x v="0"/>
    <x v="0"/>
    <x v="4"/>
    <x v="14"/>
    <x v="0"/>
    <x v="0"/>
    <s v="Tesseramento"/>
    <x v="1"/>
    <x v="4"/>
    <x v="0"/>
    <m/>
  </r>
  <r>
    <n v="171339"/>
    <x v="0"/>
    <x v="0"/>
    <x v="0"/>
    <x v="0"/>
    <x v="4"/>
    <x v="14"/>
    <x v="0"/>
    <x v="0"/>
    <s v="Tesseramento"/>
    <x v="1"/>
    <x v="3"/>
    <x v="0"/>
    <m/>
  </r>
  <r>
    <n v="24724"/>
    <x v="0"/>
    <x v="0"/>
    <x v="0"/>
    <x v="0"/>
    <x v="4"/>
    <x v="14"/>
    <x v="0"/>
    <x v="0"/>
    <s v="Tesseramento"/>
    <x v="1"/>
    <x v="4"/>
    <x v="0"/>
    <m/>
  </r>
  <r>
    <n v="176615"/>
    <x v="1"/>
    <x v="0"/>
    <x v="0"/>
    <x v="0"/>
    <x v="4"/>
    <x v="14"/>
    <x v="0"/>
    <x v="0"/>
    <s v="Tesseramento"/>
    <x v="1"/>
    <x v="6"/>
    <x v="0"/>
    <s v="B"/>
  </r>
  <r>
    <n v="170426"/>
    <x v="0"/>
    <x v="0"/>
    <x v="0"/>
    <x v="0"/>
    <x v="4"/>
    <x v="14"/>
    <x v="0"/>
    <x v="0"/>
    <s v="Tesseramento"/>
    <x v="1"/>
    <x v="0"/>
    <x v="0"/>
    <m/>
  </r>
  <r>
    <n v="65816"/>
    <x v="0"/>
    <x v="0"/>
    <x v="0"/>
    <x v="0"/>
    <x v="4"/>
    <x v="14"/>
    <x v="0"/>
    <x v="0"/>
    <s v="Tesseramento"/>
    <x v="1"/>
    <x v="3"/>
    <x v="0"/>
    <m/>
  </r>
  <r>
    <n v="28269"/>
    <x v="0"/>
    <x v="0"/>
    <x v="0"/>
    <x v="0"/>
    <x v="4"/>
    <x v="14"/>
    <x v="0"/>
    <x v="0"/>
    <s v="Tesseramento"/>
    <x v="1"/>
    <x v="0"/>
    <x v="0"/>
    <m/>
  </r>
  <r>
    <n v="204907"/>
    <x v="1"/>
    <x v="0"/>
    <x v="0"/>
    <x v="0"/>
    <x v="4"/>
    <x v="14"/>
    <x v="0"/>
    <x v="1"/>
    <s v="Tesseramento"/>
    <x v="1"/>
    <x v="5"/>
    <x v="0"/>
    <m/>
  </r>
  <r>
    <n v="155331"/>
    <x v="1"/>
    <x v="0"/>
    <x v="0"/>
    <x v="1"/>
    <x v="4"/>
    <x v="14"/>
    <x v="0"/>
    <x v="1"/>
    <s v="Tesseramento"/>
    <x v="1"/>
    <x v="7"/>
    <x v="0"/>
    <m/>
  </r>
  <r>
    <n v="183412"/>
    <x v="0"/>
    <x v="0"/>
    <x v="0"/>
    <x v="0"/>
    <x v="4"/>
    <x v="40"/>
    <x v="0"/>
    <x v="0"/>
    <s v="Tesseramento"/>
    <x v="1"/>
    <x v="0"/>
    <x v="0"/>
    <m/>
  </r>
  <r>
    <n v="138468"/>
    <x v="0"/>
    <x v="0"/>
    <x v="0"/>
    <x v="0"/>
    <x v="4"/>
    <x v="40"/>
    <x v="0"/>
    <x v="0"/>
    <s v="Tesseramento"/>
    <x v="1"/>
    <x v="0"/>
    <x v="0"/>
    <m/>
  </r>
  <r>
    <n v="192321"/>
    <x v="0"/>
    <x v="0"/>
    <x v="0"/>
    <x v="1"/>
    <x v="4"/>
    <x v="40"/>
    <x v="0"/>
    <x v="0"/>
    <s v="Tesseramento"/>
    <x v="1"/>
    <x v="0"/>
    <x v="0"/>
    <m/>
  </r>
  <r>
    <n v="44823"/>
    <x v="0"/>
    <x v="0"/>
    <x v="0"/>
    <x v="0"/>
    <x v="4"/>
    <x v="40"/>
    <x v="0"/>
    <x v="0"/>
    <s v="Tesseramento"/>
    <x v="1"/>
    <x v="4"/>
    <x v="0"/>
    <m/>
  </r>
  <r>
    <n v="73289"/>
    <x v="0"/>
    <x v="0"/>
    <x v="0"/>
    <x v="0"/>
    <x v="4"/>
    <x v="40"/>
    <x v="0"/>
    <x v="0"/>
    <s v="Tesseramento"/>
    <x v="1"/>
    <x v="0"/>
    <x v="0"/>
    <m/>
  </r>
  <r>
    <n v="33243"/>
    <x v="0"/>
    <x v="0"/>
    <x v="0"/>
    <x v="0"/>
    <x v="4"/>
    <x v="40"/>
    <x v="0"/>
    <x v="0"/>
    <s v="Tesseramento"/>
    <x v="1"/>
    <x v="0"/>
    <x v="0"/>
    <m/>
  </r>
  <r>
    <n v="150584"/>
    <x v="0"/>
    <x v="0"/>
    <x v="0"/>
    <x v="0"/>
    <x v="4"/>
    <x v="40"/>
    <x v="0"/>
    <x v="1"/>
    <s v="Tesseramento"/>
    <x v="1"/>
    <x v="3"/>
    <x v="0"/>
    <m/>
  </r>
  <r>
    <n v="150571"/>
    <x v="0"/>
    <x v="0"/>
    <x v="0"/>
    <x v="0"/>
    <x v="4"/>
    <x v="40"/>
    <x v="0"/>
    <x v="0"/>
    <s v="Tesseramento"/>
    <x v="1"/>
    <x v="3"/>
    <x v="0"/>
    <m/>
  </r>
  <r>
    <n v="235412"/>
    <x v="0"/>
    <x v="1"/>
    <x v="1"/>
    <x v="3"/>
    <x v="11"/>
    <x v="49"/>
    <x v="0"/>
    <x v="0"/>
    <s v="Tesseramento"/>
    <x v="1"/>
    <x v="1"/>
    <x v="0"/>
    <m/>
  </r>
  <r>
    <n v="153504"/>
    <x v="0"/>
    <x v="0"/>
    <x v="0"/>
    <x v="0"/>
    <x v="4"/>
    <x v="40"/>
    <x v="0"/>
    <x v="0"/>
    <s v="Tesseramento"/>
    <x v="1"/>
    <x v="3"/>
    <x v="0"/>
    <m/>
  </r>
  <r>
    <n v="153503"/>
    <x v="0"/>
    <x v="0"/>
    <x v="0"/>
    <x v="0"/>
    <x v="4"/>
    <x v="40"/>
    <x v="0"/>
    <x v="1"/>
    <s v="Tesseramento"/>
    <x v="1"/>
    <x v="3"/>
    <x v="0"/>
    <m/>
  </r>
  <r>
    <n v="140168"/>
    <x v="0"/>
    <x v="0"/>
    <x v="0"/>
    <x v="0"/>
    <x v="4"/>
    <x v="40"/>
    <x v="0"/>
    <x v="0"/>
    <s v="Tesseramento"/>
    <x v="1"/>
    <x v="0"/>
    <x v="0"/>
    <m/>
  </r>
  <r>
    <n v="196054"/>
    <x v="0"/>
    <x v="0"/>
    <x v="0"/>
    <x v="0"/>
    <x v="4"/>
    <x v="40"/>
    <x v="0"/>
    <x v="0"/>
    <s v="Tesseramento"/>
    <x v="1"/>
    <x v="0"/>
    <x v="0"/>
    <m/>
  </r>
  <r>
    <n v="235089"/>
    <x v="1"/>
    <x v="0"/>
    <x v="1"/>
    <x v="1"/>
    <x v="4"/>
    <x v="14"/>
    <x v="0"/>
    <x v="0"/>
    <s v="Tesseramento"/>
    <x v="1"/>
    <x v="5"/>
    <x v="0"/>
    <m/>
  </r>
  <r>
    <n v="108565"/>
    <x v="0"/>
    <x v="0"/>
    <x v="0"/>
    <x v="0"/>
    <x v="2"/>
    <x v="157"/>
    <x v="0"/>
    <x v="0"/>
    <s v="Tesseramento"/>
    <x v="1"/>
    <x v="3"/>
    <x v="0"/>
    <m/>
  </r>
  <r>
    <n v="89698"/>
    <x v="0"/>
    <x v="0"/>
    <x v="0"/>
    <x v="0"/>
    <x v="11"/>
    <x v="49"/>
    <x v="0"/>
    <x v="0"/>
    <s v="Tesseramento"/>
    <x v="1"/>
    <x v="4"/>
    <x v="0"/>
    <m/>
  </r>
  <r>
    <n v="203287"/>
    <x v="0"/>
    <x v="0"/>
    <x v="0"/>
    <x v="0"/>
    <x v="12"/>
    <x v="133"/>
    <x v="0"/>
    <x v="0"/>
    <s v="Tesseramento"/>
    <x v="0"/>
    <x v="3"/>
    <x v="0"/>
    <m/>
  </r>
  <r>
    <n v="89699"/>
    <x v="0"/>
    <x v="0"/>
    <x v="0"/>
    <x v="0"/>
    <x v="11"/>
    <x v="49"/>
    <x v="0"/>
    <x v="1"/>
    <s v="Tesseramento"/>
    <x v="1"/>
    <x v="4"/>
    <x v="0"/>
    <m/>
  </r>
  <r>
    <n v="178279"/>
    <x v="0"/>
    <x v="0"/>
    <x v="0"/>
    <x v="0"/>
    <x v="1"/>
    <x v="26"/>
    <x v="0"/>
    <x v="0"/>
    <s v="Tesseramento"/>
    <x v="1"/>
    <x v="0"/>
    <x v="0"/>
    <m/>
  </r>
  <r>
    <n v="76716"/>
    <x v="0"/>
    <x v="0"/>
    <x v="0"/>
    <x v="0"/>
    <x v="11"/>
    <x v="49"/>
    <x v="0"/>
    <x v="0"/>
    <s v="Tesseramento"/>
    <x v="1"/>
    <x v="3"/>
    <x v="0"/>
    <m/>
  </r>
  <r>
    <n v="216979"/>
    <x v="1"/>
    <x v="0"/>
    <x v="0"/>
    <x v="1"/>
    <x v="11"/>
    <x v="49"/>
    <x v="0"/>
    <x v="0"/>
    <s v="Tesseramento"/>
    <x v="1"/>
    <x v="5"/>
    <x v="0"/>
    <m/>
  </r>
  <r>
    <n v="44010"/>
    <x v="0"/>
    <x v="0"/>
    <x v="0"/>
    <x v="0"/>
    <x v="11"/>
    <x v="49"/>
    <x v="0"/>
    <x v="0"/>
    <s v="Tesseramento"/>
    <x v="1"/>
    <x v="4"/>
    <x v="0"/>
    <m/>
  </r>
  <r>
    <n v="44034"/>
    <x v="0"/>
    <x v="0"/>
    <x v="0"/>
    <x v="0"/>
    <x v="11"/>
    <x v="49"/>
    <x v="0"/>
    <x v="1"/>
    <s v="Tesseramento"/>
    <x v="1"/>
    <x v="3"/>
    <x v="0"/>
    <m/>
  </r>
  <r>
    <n v="56672"/>
    <x v="0"/>
    <x v="0"/>
    <x v="0"/>
    <x v="0"/>
    <x v="1"/>
    <x v="26"/>
    <x v="0"/>
    <x v="0"/>
    <s v="Tesseramento"/>
    <x v="1"/>
    <x v="0"/>
    <x v="0"/>
    <m/>
  </r>
  <r>
    <n v="230594"/>
    <x v="0"/>
    <x v="0"/>
    <x v="0"/>
    <x v="0"/>
    <x v="11"/>
    <x v="49"/>
    <x v="0"/>
    <x v="0"/>
    <s v="Tesseramento"/>
    <x v="1"/>
    <x v="0"/>
    <x v="0"/>
    <m/>
  </r>
  <r>
    <n v="44056"/>
    <x v="0"/>
    <x v="0"/>
    <x v="0"/>
    <x v="0"/>
    <x v="11"/>
    <x v="49"/>
    <x v="0"/>
    <x v="0"/>
    <s v="Tesseramento"/>
    <x v="1"/>
    <x v="3"/>
    <x v="0"/>
    <m/>
  </r>
  <r>
    <n v="65197"/>
    <x v="0"/>
    <x v="0"/>
    <x v="0"/>
    <x v="0"/>
    <x v="1"/>
    <x v="26"/>
    <x v="0"/>
    <x v="1"/>
    <s v="Tesseramento"/>
    <x v="1"/>
    <x v="3"/>
    <x v="0"/>
    <m/>
  </r>
  <r>
    <n v="110221"/>
    <x v="0"/>
    <x v="0"/>
    <x v="0"/>
    <x v="0"/>
    <x v="1"/>
    <x v="26"/>
    <x v="0"/>
    <x v="0"/>
    <s v="Tesseramento"/>
    <x v="1"/>
    <x v="3"/>
    <x v="0"/>
    <m/>
  </r>
  <r>
    <n v="178871"/>
    <x v="0"/>
    <x v="0"/>
    <x v="0"/>
    <x v="0"/>
    <x v="11"/>
    <x v="49"/>
    <x v="0"/>
    <x v="0"/>
    <s v="Tesseramento"/>
    <x v="1"/>
    <x v="0"/>
    <x v="0"/>
    <m/>
  </r>
  <r>
    <n v="143135"/>
    <x v="0"/>
    <x v="0"/>
    <x v="0"/>
    <x v="0"/>
    <x v="11"/>
    <x v="49"/>
    <x v="0"/>
    <x v="0"/>
    <s v="Tesseramento"/>
    <x v="1"/>
    <x v="1"/>
    <x v="0"/>
    <m/>
  </r>
  <r>
    <n v="32840"/>
    <x v="0"/>
    <x v="0"/>
    <x v="0"/>
    <x v="0"/>
    <x v="1"/>
    <x v="26"/>
    <x v="0"/>
    <x v="0"/>
    <s v="Tesseramento"/>
    <x v="1"/>
    <x v="1"/>
    <x v="0"/>
    <m/>
  </r>
  <r>
    <n v="165436"/>
    <x v="0"/>
    <x v="0"/>
    <x v="0"/>
    <x v="0"/>
    <x v="4"/>
    <x v="368"/>
    <x v="0"/>
    <x v="0"/>
    <s v="Tesseramento"/>
    <x v="1"/>
    <x v="3"/>
    <x v="0"/>
    <m/>
  </r>
  <r>
    <n v="202487"/>
    <x v="0"/>
    <x v="0"/>
    <x v="0"/>
    <x v="1"/>
    <x v="11"/>
    <x v="49"/>
    <x v="0"/>
    <x v="0"/>
    <s v="Tesseramento"/>
    <x v="1"/>
    <x v="0"/>
    <x v="0"/>
    <m/>
  </r>
  <r>
    <n v="165437"/>
    <x v="0"/>
    <x v="0"/>
    <x v="0"/>
    <x v="0"/>
    <x v="4"/>
    <x v="368"/>
    <x v="0"/>
    <x v="1"/>
    <s v="Tesseramento"/>
    <x v="1"/>
    <x v="3"/>
    <x v="0"/>
    <m/>
  </r>
  <r>
    <n v="75244"/>
    <x v="0"/>
    <x v="0"/>
    <x v="0"/>
    <x v="0"/>
    <x v="11"/>
    <x v="49"/>
    <x v="0"/>
    <x v="0"/>
    <s v="Tesseramento"/>
    <x v="1"/>
    <x v="4"/>
    <x v="0"/>
    <m/>
  </r>
  <r>
    <n v="189150"/>
    <x v="0"/>
    <x v="0"/>
    <x v="0"/>
    <x v="0"/>
    <x v="1"/>
    <x v="26"/>
    <x v="0"/>
    <x v="0"/>
    <s v="Tesseramento"/>
    <x v="1"/>
    <x v="3"/>
    <x v="0"/>
    <m/>
  </r>
  <r>
    <n v="175732"/>
    <x v="0"/>
    <x v="0"/>
    <x v="0"/>
    <x v="0"/>
    <x v="4"/>
    <x v="368"/>
    <x v="0"/>
    <x v="0"/>
    <s v="Tesseramento"/>
    <x v="1"/>
    <x v="3"/>
    <x v="0"/>
    <m/>
  </r>
  <r>
    <n v="85067"/>
    <x v="0"/>
    <x v="0"/>
    <x v="0"/>
    <x v="0"/>
    <x v="11"/>
    <x v="49"/>
    <x v="0"/>
    <x v="0"/>
    <s v="Tesseramento"/>
    <x v="1"/>
    <x v="4"/>
    <x v="0"/>
    <m/>
  </r>
  <r>
    <n v="216980"/>
    <x v="0"/>
    <x v="0"/>
    <x v="0"/>
    <x v="0"/>
    <x v="11"/>
    <x v="49"/>
    <x v="0"/>
    <x v="0"/>
    <s v="Tesseramento"/>
    <x v="1"/>
    <x v="0"/>
    <x v="0"/>
    <m/>
  </r>
  <r>
    <n v="70392"/>
    <x v="0"/>
    <x v="0"/>
    <x v="0"/>
    <x v="0"/>
    <x v="11"/>
    <x v="49"/>
    <x v="0"/>
    <x v="0"/>
    <s v="Tesseramento"/>
    <x v="1"/>
    <x v="4"/>
    <x v="0"/>
    <m/>
  </r>
  <r>
    <n v="207314"/>
    <x v="0"/>
    <x v="0"/>
    <x v="0"/>
    <x v="1"/>
    <x v="11"/>
    <x v="49"/>
    <x v="0"/>
    <x v="0"/>
    <s v="Tesseramento"/>
    <x v="1"/>
    <x v="0"/>
    <x v="0"/>
    <m/>
  </r>
  <r>
    <n v="47518"/>
    <x v="0"/>
    <x v="0"/>
    <x v="0"/>
    <x v="0"/>
    <x v="11"/>
    <x v="49"/>
    <x v="0"/>
    <x v="0"/>
    <s v="Tesseramento"/>
    <x v="1"/>
    <x v="4"/>
    <x v="0"/>
    <m/>
  </r>
  <r>
    <n v="15263"/>
    <x v="0"/>
    <x v="0"/>
    <x v="0"/>
    <x v="0"/>
    <x v="11"/>
    <x v="49"/>
    <x v="0"/>
    <x v="1"/>
    <s v="Tesseramento"/>
    <x v="1"/>
    <x v="4"/>
    <x v="0"/>
    <m/>
  </r>
  <r>
    <n v="192758"/>
    <x v="0"/>
    <x v="1"/>
    <x v="0"/>
    <x v="1"/>
    <x v="12"/>
    <x v="133"/>
    <x v="0"/>
    <x v="0"/>
    <s v="Tesseramento"/>
    <x v="0"/>
    <x v="0"/>
    <x v="0"/>
    <m/>
  </r>
  <r>
    <n v="119485"/>
    <x v="0"/>
    <x v="0"/>
    <x v="0"/>
    <x v="0"/>
    <x v="11"/>
    <x v="49"/>
    <x v="0"/>
    <x v="0"/>
    <s v="Tesseramento"/>
    <x v="1"/>
    <x v="0"/>
    <x v="0"/>
    <m/>
  </r>
  <r>
    <n v="235082"/>
    <x v="1"/>
    <x v="0"/>
    <x v="1"/>
    <x v="1"/>
    <x v="4"/>
    <x v="367"/>
    <x v="0"/>
    <x v="0"/>
    <s v="Tesseramento"/>
    <x v="1"/>
    <x v="7"/>
    <x v="0"/>
    <m/>
  </r>
  <r>
    <n v="163776"/>
    <x v="0"/>
    <x v="0"/>
    <x v="0"/>
    <x v="0"/>
    <x v="11"/>
    <x v="49"/>
    <x v="0"/>
    <x v="0"/>
    <s v="Tesseramento"/>
    <x v="1"/>
    <x v="0"/>
    <x v="0"/>
    <m/>
  </r>
  <r>
    <n v="28726"/>
    <x v="0"/>
    <x v="0"/>
    <x v="0"/>
    <x v="0"/>
    <x v="4"/>
    <x v="116"/>
    <x v="0"/>
    <x v="0"/>
    <s v="Tesseramento"/>
    <x v="1"/>
    <x v="0"/>
    <x v="0"/>
    <m/>
  </r>
  <r>
    <n v="217479"/>
    <x v="0"/>
    <x v="0"/>
    <x v="0"/>
    <x v="2"/>
    <x v="11"/>
    <x v="49"/>
    <x v="0"/>
    <x v="0"/>
    <s v="Tesseramento"/>
    <x v="1"/>
    <x v="3"/>
    <x v="0"/>
    <m/>
  </r>
  <r>
    <n v="214926"/>
    <x v="0"/>
    <x v="0"/>
    <x v="0"/>
    <x v="0"/>
    <x v="11"/>
    <x v="49"/>
    <x v="0"/>
    <x v="0"/>
    <s v="Tesseramento"/>
    <x v="1"/>
    <x v="0"/>
    <x v="0"/>
    <m/>
  </r>
  <r>
    <n v="119486"/>
    <x v="0"/>
    <x v="0"/>
    <x v="0"/>
    <x v="1"/>
    <x v="11"/>
    <x v="49"/>
    <x v="0"/>
    <x v="0"/>
    <s v="Tesseramento"/>
    <x v="1"/>
    <x v="3"/>
    <x v="0"/>
    <m/>
  </r>
  <r>
    <n v="117143"/>
    <x v="0"/>
    <x v="0"/>
    <x v="0"/>
    <x v="0"/>
    <x v="11"/>
    <x v="49"/>
    <x v="0"/>
    <x v="0"/>
    <s v="Tesseramento"/>
    <x v="1"/>
    <x v="4"/>
    <x v="0"/>
    <m/>
  </r>
  <r>
    <n v="19391"/>
    <x v="0"/>
    <x v="0"/>
    <x v="0"/>
    <x v="0"/>
    <x v="11"/>
    <x v="49"/>
    <x v="0"/>
    <x v="0"/>
    <s v="Tesseramento"/>
    <x v="1"/>
    <x v="4"/>
    <x v="0"/>
    <m/>
  </r>
  <r>
    <n v="207861"/>
    <x v="0"/>
    <x v="0"/>
    <x v="0"/>
    <x v="1"/>
    <x v="11"/>
    <x v="152"/>
    <x v="0"/>
    <x v="0"/>
    <s v="Tesseramento"/>
    <x v="1"/>
    <x v="4"/>
    <x v="0"/>
    <m/>
  </r>
  <r>
    <n v="215572"/>
    <x v="0"/>
    <x v="0"/>
    <x v="0"/>
    <x v="0"/>
    <x v="11"/>
    <x v="49"/>
    <x v="0"/>
    <x v="0"/>
    <s v="Tesseramento"/>
    <x v="1"/>
    <x v="0"/>
    <x v="0"/>
    <m/>
  </r>
  <r>
    <n v="180543"/>
    <x v="0"/>
    <x v="0"/>
    <x v="0"/>
    <x v="1"/>
    <x v="11"/>
    <x v="49"/>
    <x v="0"/>
    <x v="1"/>
    <s v="Tesseramento"/>
    <x v="1"/>
    <x v="4"/>
    <x v="0"/>
    <m/>
  </r>
  <r>
    <n v="108482"/>
    <x v="0"/>
    <x v="0"/>
    <x v="0"/>
    <x v="0"/>
    <x v="11"/>
    <x v="49"/>
    <x v="0"/>
    <x v="0"/>
    <s v="Tesseramento"/>
    <x v="1"/>
    <x v="0"/>
    <x v="0"/>
    <m/>
  </r>
  <r>
    <n v="32092"/>
    <x v="0"/>
    <x v="0"/>
    <x v="0"/>
    <x v="0"/>
    <x v="11"/>
    <x v="152"/>
    <x v="0"/>
    <x v="1"/>
    <s v="Tesseramento"/>
    <x v="1"/>
    <x v="3"/>
    <x v="0"/>
    <m/>
  </r>
  <r>
    <n v="228819"/>
    <x v="0"/>
    <x v="0"/>
    <x v="0"/>
    <x v="0"/>
    <x v="2"/>
    <x v="270"/>
    <x v="0"/>
    <x v="1"/>
    <s v="Tesseramento"/>
    <x v="0"/>
    <x v="4"/>
    <x v="0"/>
    <m/>
  </r>
  <r>
    <n v="180150"/>
    <x v="1"/>
    <x v="0"/>
    <x v="0"/>
    <x v="1"/>
    <x v="11"/>
    <x v="152"/>
    <x v="0"/>
    <x v="0"/>
    <s v="Tesseramento"/>
    <x v="1"/>
    <x v="5"/>
    <x v="0"/>
    <m/>
  </r>
  <r>
    <n v="219596"/>
    <x v="0"/>
    <x v="0"/>
    <x v="0"/>
    <x v="0"/>
    <x v="11"/>
    <x v="152"/>
    <x v="0"/>
    <x v="0"/>
    <s v="Tesseramento"/>
    <x v="1"/>
    <x v="3"/>
    <x v="0"/>
    <m/>
  </r>
  <r>
    <n v="215148"/>
    <x v="0"/>
    <x v="0"/>
    <x v="0"/>
    <x v="1"/>
    <x v="11"/>
    <x v="152"/>
    <x v="0"/>
    <x v="0"/>
    <s v="Tesseramento"/>
    <x v="1"/>
    <x v="3"/>
    <x v="0"/>
    <m/>
  </r>
  <r>
    <n v="215149"/>
    <x v="1"/>
    <x v="0"/>
    <x v="0"/>
    <x v="1"/>
    <x v="11"/>
    <x v="152"/>
    <x v="0"/>
    <x v="0"/>
    <s v="Tesseramento"/>
    <x v="1"/>
    <x v="2"/>
    <x v="0"/>
    <m/>
  </r>
  <r>
    <n v="85565"/>
    <x v="0"/>
    <x v="0"/>
    <x v="0"/>
    <x v="2"/>
    <x v="11"/>
    <x v="152"/>
    <x v="0"/>
    <x v="1"/>
    <s v="Tesseramento"/>
    <x v="1"/>
    <x v="4"/>
    <x v="0"/>
    <m/>
  </r>
  <r>
    <n v="86994"/>
    <x v="0"/>
    <x v="0"/>
    <x v="0"/>
    <x v="0"/>
    <x v="11"/>
    <x v="152"/>
    <x v="0"/>
    <x v="0"/>
    <s v="Tesseramento"/>
    <x v="1"/>
    <x v="3"/>
    <x v="0"/>
    <m/>
  </r>
  <r>
    <n v="31115"/>
    <x v="0"/>
    <x v="0"/>
    <x v="0"/>
    <x v="4"/>
    <x v="11"/>
    <x v="152"/>
    <x v="0"/>
    <x v="0"/>
    <s v="Tesseramento"/>
    <x v="1"/>
    <x v="3"/>
    <x v="0"/>
    <m/>
  </r>
  <r>
    <n v="230461"/>
    <x v="0"/>
    <x v="0"/>
    <x v="0"/>
    <x v="0"/>
    <x v="11"/>
    <x v="152"/>
    <x v="0"/>
    <x v="0"/>
    <s v="Tesseramento"/>
    <x v="1"/>
    <x v="4"/>
    <x v="0"/>
    <m/>
  </r>
  <r>
    <n v="154322"/>
    <x v="0"/>
    <x v="0"/>
    <x v="0"/>
    <x v="0"/>
    <x v="11"/>
    <x v="152"/>
    <x v="0"/>
    <x v="1"/>
    <s v="Tesseramento"/>
    <x v="1"/>
    <x v="4"/>
    <x v="0"/>
    <m/>
  </r>
  <r>
    <n v="208692"/>
    <x v="1"/>
    <x v="0"/>
    <x v="0"/>
    <x v="2"/>
    <x v="11"/>
    <x v="152"/>
    <x v="0"/>
    <x v="0"/>
    <s v="Tesseramento"/>
    <x v="1"/>
    <x v="5"/>
    <x v="0"/>
    <m/>
  </r>
  <r>
    <n v="131587"/>
    <x v="0"/>
    <x v="0"/>
    <x v="0"/>
    <x v="0"/>
    <x v="4"/>
    <x v="116"/>
    <x v="0"/>
    <x v="0"/>
    <s v="Tesseramento"/>
    <x v="1"/>
    <x v="3"/>
    <x v="0"/>
    <m/>
  </r>
  <r>
    <n v="184776"/>
    <x v="0"/>
    <x v="0"/>
    <x v="0"/>
    <x v="1"/>
    <x v="2"/>
    <x v="270"/>
    <x v="0"/>
    <x v="0"/>
    <s v="Tesseramento"/>
    <x v="0"/>
    <x v="3"/>
    <x v="0"/>
    <m/>
  </r>
  <r>
    <n v="193356"/>
    <x v="0"/>
    <x v="0"/>
    <x v="0"/>
    <x v="0"/>
    <x v="4"/>
    <x v="116"/>
    <x v="0"/>
    <x v="0"/>
    <s v="Tesseramento"/>
    <x v="1"/>
    <x v="0"/>
    <x v="0"/>
    <m/>
  </r>
  <r>
    <n v="151107"/>
    <x v="0"/>
    <x v="0"/>
    <x v="0"/>
    <x v="1"/>
    <x v="12"/>
    <x v="133"/>
    <x v="0"/>
    <x v="0"/>
    <s v="Tesseramento"/>
    <x v="0"/>
    <x v="4"/>
    <x v="0"/>
    <m/>
  </r>
  <r>
    <n v="133025"/>
    <x v="0"/>
    <x v="0"/>
    <x v="0"/>
    <x v="1"/>
    <x v="12"/>
    <x v="133"/>
    <x v="0"/>
    <x v="1"/>
    <s v="Tesseramento"/>
    <x v="0"/>
    <x v="4"/>
    <x v="0"/>
    <m/>
  </r>
  <r>
    <n v="235430"/>
    <x v="0"/>
    <x v="0"/>
    <x v="1"/>
    <x v="3"/>
    <x v="8"/>
    <x v="34"/>
    <x v="0"/>
    <x v="1"/>
    <s v="Tesseramento"/>
    <x v="1"/>
    <x v="3"/>
    <x v="0"/>
    <m/>
  </r>
  <r>
    <n v="204103"/>
    <x v="0"/>
    <x v="0"/>
    <x v="0"/>
    <x v="0"/>
    <x v="8"/>
    <x v="62"/>
    <x v="0"/>
    <x v="0"/>
    <s v="Tesseramento"/>
    <x v="1"/>
    <x v="0"/>
    <x v="0"/>
    <m/>
  </r>
  <r>
    <n v="106436"/>
    <x v="0"/>
    <x v="0"/>
    <x v="0"/>
    <x v="0"/>
    <x v="8"/>
    <x v="62"/>
    <x v="0"/>
    <x v="1"/>
    <s v="Tesseramento"/>
    <x v="1"/>
    <x v="0"/>
    <x v="0"/>
    <m/>
  </r>
  <r>
    <n v="229520"/>
    <x v="0"/>
    <x v="0"/>
    <x v="0"/>
    <x v="1"/>
    <x v="11"/>
    <x v="152"/>
    <x v="0"/>
    <x v="1"/>
    <s v="Tesseramento"/>
    <x v="1"/>
    <x v="4"/>
    <x v="0"/>
    <m/>
  </r>
  <r>
    <n v="187024"/>
    <x v="0"/>
    <x v="0"/>
    <x v="0"/>
    <x v="0"/>
    <x v="11"/>
    <x v="152"/>
    <x v="0"/>
    <x v="1"/>
    <s v="Tesseramento"/>
    <x v="1"/>
    <x v="3"/>
    <x v="0"/>
    <m/>
  </r>
  <r>
    <n v="205295"/>
    <x v="0"/>
    <x v="0"/>
    <x v="0"/>
    <x v="0"/>
    <x v="11"/>
    <x v="152"/>
    <x v="0"/>
    <x v="0"/>
    <s v="Tesseramento"/>
    <x v="1"/>
    <x v="4"/>
    <x v="0"/>
    <m/>
  </r>
  <r>
    <n v="90053"/>
    <x v="0"/>
    <x v="0"/>
    <x v="0"/>
    <x v="0"/>
    <x v="11"/>
    <x v="152"/>
    <x v="0"/>
    <x v="0"/>
    <s v="Tesseramento"/>
    <x v="1"/>
    <x v="4"/>
    <x v="0"/>
    <m/>
  </r>
  <r>
    <n v="169043"/>
    <x v="0"/>
    <x v="0"/>
    <x v="0"/>
    <x v="0"/>
    <x v="11"/>
    <x v="152"/>
    <x v="0"/>
    <x v="0"/>
    <s v="Tesseramento"/>
    <x v="1"/>
    <x v="0"/>
    <x v="0"/>
    <m/>
  </r>
  <r>
    <n v="215678"/>
    <x v="0"/>
    <x v="0"/>
    <x v="0"/>
    <x v="1"/>
    <x v="11"/>
    <x v="152"/>
    <x v="0"/>
    <x v="0"/>
    <s v="Tesseramento"/>
    <x v="1"/>
    <x v="3"/>
    <x v="0"/>
    <m/>
  </r>
  <r>
    <n v="90055"/>
    <x v="0"/>
    <x v="0"/>
    <x v="0"/>
    <x v="2"/>
    <x v="11"/>
    <x v="152"/>
    <x v="0"/>
    <x v="0"/>
    <s v="Tesseramento"/>
    <x v="1"/>
    <x v="4"/>
    <x v="0"/>
    <m/>
  </r>
  <r>
    <n v="233080"/>
    <x v="0"/>
    <x v="0"/>
    <x v="0"/>
    <x v="3"/>
    <x v="11"/>
    <x v="152"/>
    <x v="0"/>
    <x v="0"/>
    <s v="Tesseramento"/>
    <x v="1"/>
    <x v="0"/>
    <x v="0"/>
    <m/>
  </r>
  <r>
    <n v="177775"/>
    <x v="0"/>
    <x v="0"/>
    <x v="0"/>
    <x v="1"/>
    <x v="11"/>
    <x v="152"/>
    <x v="0"/>
    <x v="0"/>
    <s v="Tesseramento"/>
    <x v="1"/>
    <x v="0"/>
    <x v="0"/>
    <m/>
  </r>
  <r>
    <n v="166041"/>
    <x v="0"/>
    <x v="0"/>
    <x v="0"/>
    <x v="0"/>
    <x v="11"/>
    <x v="152"/>
    <x v="0"/>
    <x v="1"/>
    <s v="Tesseramento"/>
    <x v="1"/>
    <x v="0"/>
    <x v="0"/>
    <m/>
  </r>
  <r>
    <n v="220059"/>
    <x v="0"/>
    <x v="0"/>
    <x v="0"/>
    <x v="1"/>
    <x v="11"/>
    <x v="152"/>
    <x v="0"/>
    <x v="0"/>
    <s v="Tesseramento"/>
    <x v="1"/>
    <x v="0"/>
    <x v="0"/>
    <m/>
  </r>
  <r>
    <n v="90060"/>
    <x v="0"/>
    <x v="0"/>
    <x v="0"/>
    <x v="4"/>
    <x v="11"/>
    <x v="152"/>
    <x v="0"/>
    <x v="0"/>
    <s v="Tesseramento"/>
    <x v="1"/>
    <x v="4"/>
    <x v="0"/>
    <m/>
  </r>
  <r>
    <n v="153574"/>
    <x v="0"/>
    <x v="0"/>
    <x v="0"/>
    <x v="0"/>
    <x v="11"/>
    <x v="152"/>
    <x v="0"/>
    <x v="0"/>
    <s v="Tesseramento"/>
    <x v="1"/>
    <x v="4"/>
    <x v="0"/>
    <m/>
  </r>
  <r>
    <n v="229521"/>
    <x v="0"/>
    <x v="0"/>
    <x v="0"/>
    <x v="0"/>
    <x v="11"/>
    <x v="152"/>
    <x v="0"/>
    <x v="0"/>
    <s v="Tesseramento"/>
    <x v="1"/>
    <x v="0"/>
    <x v="0"/>
    <m/>
  </r>
  <r>
    <n v="215153"/>
    <x v="0"/>
    <x v="0"/>
    <x v="0"/>
    <x v="3"/>
    <x v="11"/>
    <x v="152"/>
    <x v="0"/>
    <x v="1"/>
    <s v="Tesseramento"/>
    <x v="1"/>
    <x v="3"/>
    <x v="0"/>
    <m/>
  </r>
  <r>
    <n v="201711"/>
    <x v="1"/>
    <x v="0"/>
    <x v="0"/>
    <x v="2"/>
    <x v="11"/>
    <x v="152"/>
    <x v="0"/>
    <x v="0"/>
    <s v="Tesseramento"/>
    <x v="1"/>
    <x v="7"/>
    <x v="0"/>
    <m/>
  </r>
  <r>
    <n v="201712"/>
    <x v="1"/>
    <x v="0"/>
    <x v="0"/>
    <x v="2"/>
    <x v="11"/>
    <x v="152"/>
    <x v="0"/>
    <x v="1"/>
    <s v="Tesseramento"/>
    <x v="1"/>
    <x v="5"/>
    <x v="0"/>
    <m/>
  </r>
  <r>
    <n v="70190"/>
    <x v="0"/>
    <x v="0"/>
    <x v="0"/>
    <x v="0"/>
    <x v="11"/>
    <x v="152"/>
    <x v="0"/>
    <x v="0"/>
    <s v="Tesseramento"/>
    <x v="1"/>
    <x v="4"/>
    <x v="0"/>
    <m/>
  </r>
  <r>
    <n v="149474"/>
    <x v="0"/>
    <x v="0"/>
    <x v="0"/>
    <x v="1"/>
    <x v="11"/>
    <x v="152"/>
    <x v="0"/>
    <x v="1"/>
    <s v="Tesseramento"/>
    <x v="1"/>
    <x v="0"/>
    <x v="0"/>
    <m/>
  </r>
  <r>
    <n v="184737"/>
    <x v="0"/>
    <x v="0"/>
    <x v="0"/>
    <x v="0"/>
    <x v="11"/>
    <x v="152"/>
    <x v="0"/>
    <x v="0"/>
    <s v="Tesseramento"/>
    <x v="1"/>
    <x v="4"/>
    <x v="0"/>
    <m/>
  </r>
  <r>
    <n v="153017"/>
    <x v="0"/>
    <x v="0"/>
    <x v="0"/>
    <x v="0"/>
    <x v="11"/>
    <x v="152"/>
    <x v="0"/>
    <x v="0"/>
    <s v="Tesseramento"/>
    <x v="1"/>
    <x v="0"/>
    <x v="0"/>
    <m/>
  </r>
  <r>
    <n v="211551"/>
    <x v="0"/>
    <x v="0"/>
    <x v="0"/>
    <x v="0"/>
    <x v="11"/>
    <x v="152"/>
    <x v="0"/>
    <x v="1"/>
    <s v="Tesseramento"/>
    <x v="1"/>
    <x v="3"/>
    <x v="0"/>
    <m/>
  </r>
  <r>
    <n v="160986"/>
    <x v="0"/>
    <x v="0"/>
    <x v="0"/>
    <x v="0"/>
    <x v="11"/>
    <x v="152"/>
    <x v="0"/>
    <x v="1"/>
    <s v="Tesseramento"/>
    <x v="1"/>
    <x v="3"/>
    <x v="0"/>
    <m/>
  </r>
  <r>
    <n v="207866"/>
    <x v="0"/>
    <x v="0"/>
    <x v="0"/>
    <x v="0"/>
    <x v="11"/>
    <x v="152"/>
    <x v="0"/>
    <x v="1"/>
    <s v="Tesseramento"/>
    <x v="1"/>
    <x v="0"/>
    <x v="0"/>
    <m/>
  </r>
  <r>
    <n v="56729"/>
    <x v="0"/>
    <x v="0"/>
    <x v="0"/>
    <x v="0"/>
    <x v="7"/>
    <x v="135"/>
    <x v="0"/>
    <x v="1"/>
    <s v="Tesseramento"/>
    <x v="1"/>
    <x v="3"/>
    <x v="0"/>
    <m/>
  </r>
  <r>
    <n v="119437"/>
    <x v="0"/>
    <x v="0"/>
    <x v="0"/>
    <x v="0"/>
    <x v="11"/>
    <x v="152"/>
    <x v="0"/>
    <x v="0"/>
    <s v="Tesseramento"/>
    <x v="1"/>
    <x v="3"/>
    <x v="0"/>
    <m/>
  </r>
  <r>
    <n v="230462"/>
    <x v="0"/>
    <x v="0"/>
    <x v="0"/>
    <x v="1"/>
    <x v="11"/>
    <x v="152"/>
    <x v="0"/>
    <x v="0"/>
    <s v="Tesseramento"/>
    <x v="1"/>
    <x v="3"/>
    <x v="0"/>
    <m/>
  </r>
  <r>
    <n v="90068"/>
    <x v="0"/>
    <x v="0"/>
    <x v="0"/>
    <x v="2"/>
    <x v="11"/>
    <x v="152"/>
    <x v="0"/>
    <x v="1"/>
    <s v="Tesseramento"/>
    <x v="1"/>
    <x v="4"/>
    <x v="0"/>
    <m/>
  </r>
  <r>
    <n v="85570"/>
    <x v="0"/>
    <x v="0"/>
    <x v="0"/>
    <x v="0"/>
    <x v="11"/>
    <x v="152"/>
    <x v="0"/>
    <x v="0"/>
    <s v="Tesseramento"/>
    <x v="1"/>
    <x v="3"/>
    <x v="0"/>
    <m/>
  </r>
  <r>
    <n v="30895"/>
    <x v="0"/>
    <x v="0"/>
    <x v="0"/>
    <x v="0"/>
    <x v="11"/>
    <x v="152"/>
    <x v="0"/>
    <x v="1"/>
    <s v="Tesseramento"/>
    <x v="1"/>
    <x v="4"/>
    <x v="0"/>
    <m/>
  </r>
  <r>
    <n v="235949"/>
    <x v="0"/>
    <x v="1"/>
    <x v="1"/>
    <x v="2"/>
    <x v="9"/>
    <x v="329"/>
    <x v="0"/>
    <x v="0"/>
    <s v="Tesseramento"/>
    <x v="1"/>
    <x v="1"/>
    <x v="0"/>
    <m/>
  </r>
  <r>
    <n v="177940"/>
    <x v="0"/>
    <x v="0"/>
    <x v="0"/>
    <x v="0"/>
    <x v="11"/>
    <x v="152"/>
    <x v="0"/>
    <x v="0"/>
    <s v="Tesseramento"/>
    <x v="1"/>
    <x v="0"/>
    <x v="0"/>
    <m/>
  </r>
  <r>
    <n v="165165"/>
    <x v="0"/>
    <x v="0"/>
    <x v="0"/>
    <x v="1"/>
    <x v="11"/>
    <x v="152"/>
    <x v="0"/>
    <x v="1"/>
    <s v="Tesseramento"/>
    <x v="1"/>
    <x v="0"/>
    <x v="0"/>
    <m/>
  </r>
  <r>
    <n v="225063"/>
    <x v="0"/>
    <x v="0"/>
    <x v="0"/>
    <x v="1"/>
    <x v="11"/>
    <x v="152"/>
    <x v="0"/>
    <x v="1"/>
    <s v="Tesseramento"/>
    <x v="1"/>
    <x v="0"/>
    <x v="0"/>
    <m/>
  </r>
  <r>
    <n v="153980"/>
    <x v="0"/>
    <x v="0"/>
    <x v="0"/>
    <x v="1"/>
    <x v="11"/>
    <x v="152"/>
    <x v="0"/>
    <x v="1"/>
    <s v="Tesseramento"/>
    <x v="1"/>
    <x v="3"/>
    <x v="0"/>
    <m/>
  </r>
  <r>
    <n v="82596"/>
    <x v="0"/>
    <x v="0"/>
    <x v="0"/>
    <x v="0"/>
    <x v="11"/>
    <x v="152"/>
    <x v="0"/>
    <x v="1"/>
    <s v="Tesseramento"/>
    <x v="1"/>
    <x v="4"/>
    <x v="0"/>
    <m/>
  </r>
  <r>
    <n v="56365"/>
    <x v="0"/>
    <x v="0"/>
    <x v="0"/>
    <x v="0"/>
    <x v="4"/>
    <x v="116"/>
    <x v="0"/>
    <x v="0"/>
    <s v="Tesseramento"/>
    <x v="1"/>
    <x v="3"/>
    <x v="0"/>
    <m/>
  </r>
  <r>
    <n v="90075"/>
    <x v="0"/>
    <x v="0"/>
    <x v="0"/>
    <x v="0"/>
    <x v="11"/>
    <x v="152"/>
    <x v="0"/>
    <x v="0"/>
    <s v="Tesseramento"/>
    <x v="1"/>
    <x v="4"/>
    <x v="0"/>
    <m/>
  </r>
  <r>
    <n v="207870"/>
    <x v="0"/>
    <x v="0"/>
    <x v="0"/>
    <x v="0"/>
    <x v="11"/>
    <x v="152"/>
    <x v="0"/>
    <x v="0"/>
    <s v="Tesseramento"/>
    <x v="1"/>
    <x v="0"/>
    <x v="0"/>
    <m/>
  </r>
  <r>
    <n v="225105"/>
    <x v="1"/>
    <x v="0"/>
    <x v="0"/>
    <x v="1"/>
    <x v="11"/>
    <x v="152"/>
    <x v="0"/>
    <x v="0"/>
    <s v="Tesseramento"/>
    <x v="1"/>
    <x v="5"/>
    <x v="0"/>
    <m/>
  </r>
  <r>
    <n v="220605"/>
    <x v="1"/>
    <x v="0"/>
    <x v="0"/>
    <x v="0"/>
    <x v="11"/>
    <x v="152"/>
    <x v="0"/>
    <x v="0"/>
    <s v="Tesseramento"/>
    <x v="1"/>
    <x v="5"/>
    <x v="0"/>
    <m/>
  </r>
  <r>
    <n v="67763"/>
    <x v="0"/>
    <x v="0"/>
    <x v="0"/>
    <x v="0"/>
    <x v="11"/>
    <x v="152"/>
    <x v="0"/>
    <x v="0"/>
    <s v="Tesseramento"/>
    <x v="1"/>
    <x v="4"/>
    <x v="0"/>
    <m/>
  </r>
  <r>
    <n v="87007"/>
    <x v="0"/>
    <x v="0"/>
    <x v="0"/>
    <x v="0"/>
    <x v="11"/>
    <x v="152"/>
    <x v="0"/>
    <x v="0"/>
    <s v="Tesseramento"/>
    <x v="1"/>
    <x v="4"/>
    <x v="0"/>
    <m/>
  </r>
  <r>
    <n v="220601"/>
    <x v="1"/>
    <x v="0"/>
    <x v="0"/>
    <x v="2"/>
    <x v="11"/>
    <x v="152"/>
    <x v="0"/>
    <x v="1"/>
    <s v="Tesseramento"/>
    <x v="1"/>
    <x v="5"/>
    <x v="0"/>
    <m/>
  </r>
  <r>
    <n v="66137"/>
    <x v="0"/>
    <x v="0"/>
    <x v="0"/>
    <x v="0"/>
    <x v="11"/>
    <x v="152"/>
    <x v="0"/>
    <x v="0"/>
    <s v="Tesseramento"/>
    <x v="1"/>
    <x v="0"/>
    <x v="0"/>
    <m/>
  </r>
  <r>
    <n v="192764"/>
    <x v="0"/>
    <x v="0"/>
    <x v="0"/>
    <x v="0"/>
    <x v="11"/>
    <x v="152"/>
    <x v="0"/>
    <x v="0"/>
    <s v="Tesseramento"/>
    <x v="1"/>
    <x v="3"/>
    <x v="0"/>
    <m/>
  </r>
  <r>
    <n v="196166"/>
    <x v="0"/>
    <x v="0"/>
    <x v="0"/>
    <x v="0"/>
    <x v="11"/>
    <x v="152"/>
    <x v="0"/>
    <x v="0"/>
    <s v="Tesseramento"/>
    <x v="1"/>
    <x v="0"/>
    <x v="0"/>
    <m/>
  </r>
  <r>
    <n v="207872"/>
    <x v="0"/>
    <x v="0"/>
    <x v="0"/>
    <x v="0"/>
    <x v="11"/>
    <x v="152"/>
    <x v="0"/>
    <x v="0"/>
    <s v="Tesseramento"/>
    <x v="1"/>
    <x v="1"/>
    <x v="0"/>
    <m/>
  </r>
  <r>
    <n v="227420"/>
    <x v="1"/>
    <x v="0"/>
    <x v="0"/>
    <x v="2"/>
    <x v="11"/>
    <x v="152"/>
    <x v="0"/>
    <x v="1"/>
    <s v="Tesseramento"/>
    <x v="1"/>
    <x v="5"/>
    <x v="0"/>
    <m/>
  </r>
  <r>
    <n v="228147"/>
    <x v="0"/>
    <x v="0"/>
    <x v="0"/>
    <x v="0"/>
    <x v="11"/>
    <x v="152"/>
    <x v="0"/>
    <x v="0"/>
    <s v="Tesseramento"/>
    <x v="1"/>
    <x v="3"/>
    <x v="0"/>
    <m/>
  </r>
  <r>
    <n v="213676"/>
    <x v="1"/>
    <x v="0"/>
    <x v="0"/>
    <x v="1"/>
    <x v="11"/>
    <x v="152"/>
    <x v="0"/>
    <x v="0"/>
    <s v="Tesseramento"/>
    <x v="1"/>
    <x v="5"/>
    <x v="0"/>
    <m/>
  </r>
  <r>
    <n v="217619"/>
    <x v="1"/>
    <x v="0"/>
    <x v="0"/>
    <x v="1"/>
    <x v="11"/>
    <x v="152"/>
    <x v="0"/>
    <x v="0"/>
    <s v="Tesseramento"/>
    <x v="1"/>
    <x v="5"/>
    <x v="0"/>
    <m/>
  </r>
  <r>
    <n v="132843"/>
    <x v="0"/>
    <x v="0"/>
    <x v="0"/>
    <x v="0"/>
    <x v="11"/>
    <x v="152"/>
    <x v="0"/>
    <x v="0"/>
    <s v="Tesseramento"/>
    <x v="1"/>
    <x v="3"/>
    <x v="0"/>
    <m/>
  </r>
  <r>
    <n v="113660"/>
    <x v="0"/>
    <x v="0"/>
    <x v="0"/>
    <x v="0"/>
    <x v="11"/>
    <x v="152"/>
    <x v="0"/>
    <x v="1"/>
    <s v="Tesseramento"/>
    <x v="1"/>
    <x v="1"/>
    <x v="0"/>
    <m/>
  </r>
  <r>
    <n v="189556"/>
    <x v="0"/>
    <x v="0"/>
    <x v="0"/>
    <x v="1"/>
    <x v="11"/>
    <x v="152"/>
    <x v="0"/>
    <x v="0"/>
    <s v="Tesseramento"/>
    <x v="1"/>
    <x v="0"/>
    <x v="0"/>
    <m/>
  </r>
  <r>
    <n v="175717"/>
    <x v="0"/>
    <x v="0"/>
    <x v="0"/>
    <x v="0"/>
    <x v="11"/>
    <x v="152"/>
    <x v="0"/>
    <x v="0"/>
    <s v="Tesseramento"/>
    <x v="1"/>
    <x v="0"/>
    <x v="0"/>
    <m/>
  </r>
  <r>
    <n v="108483"/>
    <x v="0"/>
    <x v="0"/>
    <x v="0"/>
    <x v="0"/>
    <x v="11"/>
    <x v="49"/>
    <x v="0"/>
    <x v="0"/>
    <s v="Tesseramento"/>
    <x v="1"/>
    <x v="4"/>
    <x v="0"/>
    <m/>
  </r>
  <r>
    <n v="85596"/>
    <x v="0"/>
    <x v="0"/>
    <x v="0"/>
    <x v="0"/>
    <x v="11"/>
    <x v="152"/>
    <x v="0"/>
    <x v="1"/>
    <s v="Tesseramento"/>
    <x v="1"/>
    <x v="3"/>
    <x v="0"/>
    <m/>
  </r>
  <r>
    <n v="181705"/>
    <x v="0"/>
    <x v="0"/>
    <x v="0"/>
    <x v="0"/>
    <x v="11"/>
    <x v="155"/>
    <x v="0"/>
    <x v="0"/>
    <s v="Tesseramento"/>
    <x v="0"/>
    <x v="0"/>
    <x v="0"/>
    <m/>
  </r>
  <r>
    <n v="228749"/>
    <x v="0"/>
    <x v="0"/>
    <x v="0"/>
    <x v="0"/>
    <x v="11"/>
    <x v="155"/>
    <x v="0"/>
    <x v="0"/>
    <s v="Tesseramento"/>
    <x v="0"/>
    <x v="0"/>
    <x v="0"/>
    <m/>
  </r>
  <r>
    <n v="95698"/>
    <x v="0"/>
    <x v="0"/>
    <x v="0"/>
    <x v="0"/>
    <x v="11"/>
    <x v="155"/>
    <x v="0"/>
    <x v="0"/>
    <s v="Tesseramento"/>
    <x v="0"/>
    <x v="3"/>
    <x v="0"/>
    <m/>
  </r>
  <r>
    <n v="82197"/>
    <x v="0"/>
    <x v="0"/>
    <x v="0"/>
    <x v="0"/>
    <x v="11"/>
    <x v="155"/>
    <x v="0"/>
    <x v="0"/>
    <s v="Tesseramento"/>
    <x v="0"/>
    <x v="0"/>
    <x v="0"/>
    <m/>
  </r>
  <r>
    <n v="170125"/>
    <x v="0"/>
    <x v="0"/>
    <x v="0"/>
    <x v="1"/>
    <x v="11"/>
    <x v="155"/>
    <x v="0"/>
    <x v="0"/>
    <s v="Tesseramento"/>
    <x v="0"/>
    <x v="4"/>
    <x v="0"/>
    <m/>
  </r>
  <r>
    <n v="98842"/>
    <x v="0"/>
    <x v="0"/>
    <x v="0"/>
    <x v="0"/>
    <x v="11"/>
    <x v="155"/>
    <x v="0"/>
    <x v="0"/>
    <s v="Tesseramento"/>
    <x v="0"/>
    <x v="0"/>
    <x v="0"/>
    <m/>
  </r>
  <r>
    <n v="228748"/>
    <x v="0"/>
    <x v="0"/>
    <x v="0"/>
    <x v="0"/>
    <x v="11"/>
    <x v="155"/>
    <x v="0"/>
    <x v="0"/>
    <s v="Tesseramento"/>
    <x v="0"/>
    <x v="0"/>
    <x v="0"/>
    <m/>
  </r>
  <r>
    <n v="188880"/>
    <x v="0"/>
    <x v="0"/>
    <x v="0"/>
    <x v="0"/>
    <x v="11"/>
    <x v="155"/>
    <x v="0"/>
    <x v="0"/>
    <s v="Tesseramento"/>
    <x v="0"/>
    <x v="1"/>
    <x v="0"/>
    <m/>
  </r>
  <r>
    <n v="227652"/>
    <x v="0"/>
    <x v="0"/>
    <x v="0"/>
    <x v="1"/>
    <x v="11"/>
    <x v="155"/>
    <x v="0"/>
    <x v="0"/>
    <s v="Tesseramento"/>
    <x v="0"/>
    <x v="0"/>
    <x v="0"/>
    <m/>
  </r>
  <r>
    <n v="109835"/>
    <x v="0"/>
    <x v="0"/>
    <x v="0"/>
    <x v="0"/>
    <x v="11"/>
    <x v="155"/>
    <x v="0"/>
    <x v="0"/>
    <s v="Tesseramento"/>
    <x v="0"/>
    <x v="4"/>
    <x v="0"/>
    <m/>
  </r>
  <r>
    <n v="130721"/>
    <x v="0"/>
    <x v="0"/>
    <x v="0"/>
    <x v="0"/>
    <x v="11"/>
    <x v="155"/>
    <x v="0"/>
    <x v="0"/>
    <s v="Tesseramento"/>
    <x v="0"/>
    <x v="0"/>
    <x v="0"/>
    <m/>
  </r>
  <r>
    <n v="175625"/>
    <x v="0"/>
    <x v="0"/>
    <x v="0"/>
    <x v="0"/>
    <x v="11"/>
    <x v="49"/>
    <x v="0"/>
    <x v="0"/>
    <s v="Tesseramento"/>
    <x v="1"/>
    <x v="3"/>
    <x v="0"/>
    <m/>
  </r>
  <r>
    <n v="94159"/>
    <x v="0"/>
    <x v="0"/>
    <x v="0"/>
    <x v="2"/>
    <x v="11"/>
    <x v="152"/>
    <x v="0"/>
    <x v="1"/>
    <s v="Tesseramento"/>
    <x v="1"/>
    <x v="4"/>
    <x v="0"/>
    <m/>
  </r>
  <r>
    <n v="160181"/>
    <x v="0"/>
    <x v="0"/>
    <x v="0"/>
    <x v="2"/>
    <x v="11"/>
    <x v="152"/>
    <x v="0"/>
    <x v="0"/>
    <s v="Tesseramento"/>
    <x v="1"/>
    <x v="4"/>
    <x v="0"/>
    <m/>
  </r>
  <r>
    <n v="215164"/>
    <x v="0"/>
    <x v="0"/>
    <x v="0"/>
    <x v="0"/>
    <x v="11"/>
    <x v="152"/>
    <x v="0"/>
    <x v="1"/>
    <s v="Tesseramento"/>
    <x v="1"/>
    <x v="3"/>
    <x v="0"/>
    <m/>
  </r>
  <r>
    <n v="165166"/>
    <x v="0"/>
    <x v="0"/>
    <x v="0"/>
    <x v="0"/>
    <x v="11"/>
    <x v="152"/>
    <x v="0"/>
    <x v="0"/>
    <s v="Tesseramento"/>
    <x v="1"/>
    <x v="3"/>
    <x v="0"/>
    <m/>
  </r>
  <r>
    <n v="70393"/>
    <x v="0"/>
    <x v="0"/>
    <x v="0"/>
    <x v="0"/>
    <x v="11"/>
    <x v="49"/>
    <x v="0"/>
    <x v="0"/>
    <s v="Tesseramento"/>
    <x v="1"/>
    <x v="3"/>
    <x v="0"/>
    <m/>
  </r>
  <r>
    <n v="168610"/>
    <x v="0"/>
    <x v="0"/>
    <x v="0"/>
    <x v="0"/>
    <x v="11"/>
    <x v="152"/>
    <x v="0"/>
    <x v="0"/>
    <s v="Tesseramento"/>
    <x v="1"/>
    <x v="3"/>
    <x v="0"/>
    <m/>
  </r>
  <r>
    <n v="51786"/>
    <x v="0"/>
    <x v="0"/>
    <x v="0"/>
    <x v="0"/>
    <x v="11"/>
    <x v="152"/>
    <x v="0"/>
    <x v="0"/>
    <s v="Tesseramento"/>
    <x v="1"/>
    <x v="3"/>
    <x v="0"/>
    <m/>
  </r>
  <r>
    <n v="215162"/>
    <x v="0"/>
    <x v="0"/>
    <x v="0"/>
    <x v="3"/>
    <x v="11"/>
    <x v="152"/>
    <x v="0"/>
    <x v="1"/>
    <s v="Tesseramento"/>
    <x v="1"/>
    <x v="4"/>
    <x v="0"/>
    <m/>
  </r>
  <r>
    <n v="201485"/>
    <x v="0"/>
    <x v="0"/>
    <x v="0"/>
    <x v="1"/>
    <x v="11"/>
    <x v="152"/>
    <x v="0"/>
    <x v="1"/>
    <s v="Tesseramento"/>
    <x v="1"/>
    <x v="3"/>
    <x v="0"/>
    <m/>
  </r>
  <r>
    <n v="173675"/>
    <x v="0"/>
    <x v="0"/>
    <x v="0"/>
    <x v="0"/>
    <x v="11"/>
    <x v="152"/>
    <x v="0"/>
    <x v="0"/>
    <s v="Tesseramento"/>
    <x v="1"/>
    <x v="3"/>
    <x v="0"/>
    <m/>
  </r>
  <r>
    <n v="183097"/>
    <x v="0"/>
    <x v="0"/>
    <x v="0"/>
    <x v="1"/>
    <x v="11"/>
    <x v="152"/>
    <x v="0"/>
    <x v="1"/>
    <s v="Tesseramento"/>
    <x v="1"/>
    <x v="3"/>
    <x v="0"/>
    <m/>
  </r>
  <r>
    <n v="214468"/>
    <x v="0"/>
    <x v="0"/>
    <x v="0"/>
    <x v="1"/>
    <x v="11"/>
    <x v="152"/>
    <x v="0"/>
    <x v="0"/>
    <s v="Tesseramento"/>
    <x v="1"/>
    <x v="4"/>
    <x v="0"/>
    <m/>
  </r>
  <r>
    <n v="85582"/>
    <x v="0"/>
    <x v="0"/>
    <x v="0"/>
    <x v="0"/>
    <x v="11"/>
    <x v="152"/>
    <x v="0"/>
    <x v="1"/>
    <s v="Tesseramento"/>
    <x v="1"/>
    <x v="4"/>
    <x v="0"/>
    <m/>
  </r>
  <r>
    <n v="194450"/>
    <x v="0"/>
    <x v="0"/>
    <x v="0"/>
    <x v="0"/>
    <x v="11"/>
    <x v="152"/>
    <x v="0"/>
    <x v="0"/>
    <s v="Tesseramento"/>
    <x v="1"/>
    <x v="3"/>
    <x v="0"/>
    <m/>
  </r>
  <r>
    <n v="229524"/>
    <x v="0"/>
    <x v="0"/>
    <x v="0"/>
    <x v="1"/>
    <x v="11"/>
    <x v="152"/>
    <x v="0"/>
    <x v="0"/>
    <s v="Tesseramento"/>
    <x v="1"/>
    <x v="1"/>
    <x v="0"/>
    <m/>
  </r>
  <r>
    <n v="230466"/>
    <x v="0"/>
    <x v="0"/>
    <x v="0"/>
    <x v="1"/>
    <x v="11"/>
    <x v="152"/>
    <x v="0"/>
    <x v="0"/>
    <s v="Tesseramento"/>
    <x v="1"/>
    <x v="1"/>
    <x v="0"/>
    <m/>
  </r>
  <r>
    <n v="27581"/>
    <x v="0"/>
    <x v="0"/>
    <x v="0"/>
    <x v="0"/>
    <x v="11"/>
    <x v="152"/>
    <x v="0"/>
    <x v="0"/>
    <s v="Tesseramento"/>
    <x v="1"/>
    <x v="4"/>
    <x v="0"/>
    <m/>
  </r>
  <r>
    <n v="103738"/>
    <x v="0"/>
    <x v="0"/>
    <x v="0"/>
    <x v="0"/>
    <x v="11"/>
    <x v="152"/>
    <x v="0"/>
    <x v="1"/>
    <s v="Tesseramento"/>
    <x v="1"/>
    <x v="4"/>
    <x v="0"/>
    <m/>
  </r>
  <r>
    <n v="111028"/>
    <x v="0"/>
    <x v="0"/>
    <x v="0"/>
    <x v="0"/>
    <x v="11"/>
    <x v="49"/>
    <x v="0"/>
    <x v="1"/>
    <s v="Tesseramento"/>
    <x v="1"/>
    <x v="4"/>
    <x v="0"/>
    <m/>
  </r>
  <r>
    <n v="155408"/>
    <x v="0"/>
    <x v="0"/>
    <x v="0"/>
    <x v="0"/>
    <x v="11"/>
    <x v="152"/>
    <x v="0"/>
    <x v="0"/>
    <s v="Tesseramento"/>
    <x v="1"/>
    <x v="0"/>
    <x v="0"/>
    <m/>
  </r>
  <r>
    <n v="80853"/>
    <x v="0"/>
    <x v="0"/>
    <x v="0"/>
    <x v="0"/>
    <x v="11"/>
    <x v="49"/>
    <x v="0"/>
    <x v="0"/>
    <s v="Tesseramento"/>
    <x v="1"/>
    <x v="4"/>
    <x v="0"/>
    <m/>
  </r>
  <r>
    <n v="130052"/>
    <x v="1"/>
    <x v="0"/>
    <x v="0"/>
    <x v="0"/>
    <x v="1"/>
    <x v="176"/>
    <x v="0"/>
    <x v="1"/>
    <s v="Tesseramento"/>
    <x v="1"/>
    <x v="2"/>
    <x v="0"/>
    <m/>
  </r>
  <r>
    <n v="193188"/>
    <x v="0"/>
    <x v="0"/>
    <x v="0"/>
    <x v="0"/>
    <x v="11"/>
    <x v="49"/>
    <x v="0"/>
    <x v="0"/>
    <s v="Tesseramento"/>
    <x v="1"/>
    <x v="0"/>
    <x v="0"/>
    <m/>
  </r>
  <r>
    <n v="117145"/>
    <x v="0"/>
    <x v="0"/>
    <x v="0"/>
    <x v="0"/>
    <x v="11"/>
    <x v="49"/>
    <x v="0"/>
    <x v="0"/>
    <s v="Tesseramento"/>
    <x v="1"/>
    <x v="3"/>
    <x v="0"/>
    <m/>
  </r>
  <r>
    <n v="67571"/>
    <x v="0"/>
    <x v="0"/>
    <x v="0"/>
    <x v="4"/>
    <x v="11"/>
    <x v="152"/>
    <x v="0"/>
    <x v="1"/>
    <s v="Tesseramento"/>
    <x v="1"/>
    <x v="4"/>
    <x v="0"/>
    <m/>
  </r>
  <r>
    <n v="151727"/>
    <x v="0"/>
    <x v="0"/>
    <x v="0"/>
    <x v="0"/>
    <x v="11"/>
    <x v="152"/>
    <x v="0"/>
    <x v="0"/>
    <s v="Tesseramento"/>
    <x v="1"/>
    <x v="0"/>
    <x v="0"/>
    <m/>
  </r>
  <r>
    <n v="226547"/>
    <x v="1"/>
    <x v="0"/>
    <x v="0"/>
    <x v="0"/>
    <x v="11"/>
    <x v="152"/>
    <x v="0"/>
    <x v="0"/>
    <s v="Tesseramento"/>
    <x v="1"/>
    <x v="5"/>
    <x v="0"/>
    <m/>
  </r>
  <r>
    <n v="89270"/>
    <x v="0"/>
    <x v="0"/>
    <x v="0"/>
    <x v="0"/>
    <x v="11"/>
    <x v="152"/>
    <x v="0"/>
    <x v="0"/>
    <s v="Tesseramento"/>
    <x v="1"/>
    <x v="3"/>
    <x v="0"/>
    <m/>
  </r>
  <r>
    <n v="85585"/>
    <x v="0"/>
    <x v="0"/>
    <x v="0"/>
    <x v="0"/>
    <x v="11"/>
    <x v="152"/>
    <x v="0"/>
    <x v="1"/>
    <s v="Tesseramento"/>
    <x v="1"/>
    <x v="4"/>
    <x v="0"/>
    <m/>
  </r>
  <r>
    <n v="24470"/>
    <x v="0"/>
    <x v="0"/>
    <x v="0"/>
    <x v="0"/>
    <x v="11"/>
    <x v="152"/>
    <x v="0"/>
    <x v="1"/>
    <s v="Tesseramento"/>
    <x v="1"/>
    <x v="3"/>
    <x v="0"/>
    <m/>
  </r>
  <r>
    <n v="136615"/>
    <x v="0"/>
    <x v="0"/>
    <x v="0"/>
    <x v="0"/>
    <x v="11"/>
    <x v="152"/>
    <x v="0"/>
    <x v="1"/>
    <s v="Tesseramento"/>
    <x v="1"/>
    <x v="4"/>
    <x v="0"/>
    <m/>
  </r>
  <r>
    <n v="168611"/>
    <x v="0"/>
    <x v="0"/>
    <x v="0"/>
    <x v="0"/>
    <x v="11"/>
    <x v="152"/>
    <x v="0"/>
    <x v="0"/>
    <s v="Tesseramento"/>
    <x v="1"/>
    <x v="0"/>
    <x v="0"/>
    <m/>
  </r>
  <r>
    <n v="51787"/>
    <x v="0"/>
    <x v="0"/>
    <x v="0"/>
    <x v="0"/>
    <x v="11"/>
    <x v="152"/>
    <x v="0"/>
    <x v="0"/>
    <s v="Tesseramento"/>
    <x v="1"/>
    <x v="3"/>
    <x v="0"/>
    <m/>
  </r>
  <r>
    <n v="163228"/>
    <x v="0"/>
    <x v="0"/>
    <x v="0"/>
    <x v="0"/>
    <x v="11"/>
    <x v="152"/>
    <x v="0"/>
    <x v="0"/>
    <s v="Tesseramento"/>
    <x v="1"/>
    <x v="4"/>
    <x v="0"/>
    <m/>
  </r>
  <r>
    <n v="85587"/>
    <x v="0"/>
    <x v="0"/>
    <x v="0"/>
    <x v="0"/>
    <x v="11"/>
    <x v="152"/>
    <x v="0"/>
    <x v="1"/>
    <s v="Tesseramento"/>
    <x v="1"/>
    <x v="4"/>
    <x v="0"/>
    <m/>
  </r>
  <r>
    <n v="220194"/>
    <x v="0"/>
    <x v="0"/>
    <x v="0"/>
    <x v="0"/>
    <x v="11"/>
    <x v="152"/>
    <x v="0"/>
    <x v="0"/>
    <s v="Tesseramento"/>
    <x v="1"/>
    <x v="0"/>
    <x v="0"/>
    <m/>
  </r>
  <r>
    <n v="189560"/>
    <x v="0"/>
    <x v="0"/>
    <x v="0"/>
    <x v="3"/>
    <x v="11"/>
    <x v="152"/>
    <x v="0"/>
    <x v="0"/>
    <s v="Tesseramento"/>
    <x v="1"/>
    <x v="4"/>
    <x v="0"/>
    <m/>
  </r>
  <r>
    <n v="9338"/>
    <x v="0"/>
    <x v="0"/>
    <x v="0"/>
    <x v="0"/>
    <x v="11"/>
    <x v="152"/>
    <x v="0"/>
    <x v="1"/>
    <s v="Tesseramento"/>
    <x v="1"/>
    <x v="3"/>
    <x v="0"/>
    <m/>
  </r>
  <r>
    <n v="1539"/>
    <x v="0"/>
    <x v="0"/>
    <x v="0"/>
    <x v="0"/>
    <x v="11"/>
    <x v="152"/>
    <x v="0"/>
    <x v="0"/>
    <s v="Tesseramento"/>
    <x v="1"/>
    <x v="0"/>
    <x v="0"/>
    <m/>
  </r>
  <r>
    <n v="184814"/>
    <x v="0"/>
    <x v="0"/>
    <x v="0"/>
    <x v="0"/>
    <x v="11"/>
    <x v="152"/>
    <x v="0"/>
    <x v="0"/>
    <s v="Tesseramento"/>
    <x v="1"/>
    <x v="4"/>
    <x v="0"/>
    <m/>
  </r>
  <r>
    <n v="90100"/>
    <x v="0"/>
    <x v="0"/>
    <x v="0"/>
    <x v="2"/>
    <x v="11"/>
    <x v="152"/>
    <x v="0"/>
    <x v="1"/>
    <s v="Tesseramento"/>
    <x v="1"/>
    <x v="4"/>
    <x v="0"/>
    <m/>
  </r>
  <r>
    <n v="87019"/>
    <x v="0"/>
    <x v="0"/>
    <x v="0"/>
    <x v="0"/>
    <x v="11"/>
    <x v="152"/>
    <x v="0"/>
    <x v="0"/>
    <s v="Tesseramento"/>
    <x v="1"/>
    <x v="0"/>
    <x v="0"/>
    <m/>
  </r>
  <r>
    <n v="178648"/>
    <x v="0"/>
    <x v="0"/>
    <x v="0"/>
    <x v="0"/>
    <x v="11"/>
    <x v="152"/>
    <x v="0"/>
    <x v="0"/>
    <s v="Tesseramento"/>
    <x v="1"/>
    <x v="1"/>
    <x v="0"/>
    <m/>
  </r>
  <r>
    <n v="90102"/>
    <x v="0"/>
    <x v="0"/>
    <x v="0"/>
    <x v="0"/>
    <x v="11"/>
    <x v="152"/>
    <x v="0"/>
    <x v="0"/>
    <s v="Tesseramento"/>
    <x v="1"/>
    <x v="1"/>
    <x v="0"/>
    <m/>
  </r>
  <r>
    <n v="141176"/>
    <x v="0"/>
    <x v="0"/>
    <x v="0"/>
    <x v="0"/>
    <x v="11"/>
    <x v="152"/>
    <x v="0"/>
    <x v="0"/>
    <s v="Tesseramento"/>
    <x v="1"/>
    <x v="3"/>
    <x v="0"/>
    <m/>
  </r>
  <r>
    <n v="70615"/>
    <x v="0"/>
    <x v="0"/>
    <x v="0"/>
    <x v="0"/>
    <x v="4"/>
    <x v="166"/>
    <x v="0"/>
    <x v="0"/>
    <s v="Tesseramento"/>
    <x v="1"/>
    <x v="0"/>
    <x v="0"/>
    <m/>
  </r>
  <r>
    <n v="158244"/>
    <x v="1"/>
    <x v="0"/>
    <x v="0"/>
    <x v="0"/>
    <x v="4"/>
    <x v="166"/>
    <x v="0"/>
    <x v="0"/>
    <s v="Tesseramento"/>
    <x v="1"/>
    <x v="7"/>
    <x v="0"/>
    <s v="B"/>
  </r>
  <r>
    <n v="231168"/>
    <x v="0"/>
    <x v="0"/>
    <x v="0"/>
    <x v="0"/>
    <x v="11"/>
    <x v="49"/>
    <x v="0"/>
    <x v="0"/>
    <s v="Tesseramento"/>
    <x v="1"/>
    <x v="0"/>
    <x v="0"/>
    <m/>
  </r>
  <r>
    <n v="215561"/>
    <x v="0"/>
    <x v="0"/>
    <x v="0"/>
    <x v="0"/>
    <x v="11"/>
    <x v="49"/>
    <x v="0"/>
    <x v="0"/>
    <s v="Tesseramento"/>
    <x v="1"/>
    <x v="3"/>
    <x v="0"/>
    <m/>
  </r>
  <r>
    <n v="89702"/>
    <x v="0"/>
    <x v="0"/>
    <x v="0"/>
    <x v="0"/>
    <x v="11"/>
    <x v="49"/>
    <x v="0"/>
    <x v="0"/>
    <s v="Tesseramento"/>
    <x v="1"/>
    <x v="4"/>
    <x v="0"/>
    <m/>
  </r>
  <r>
    <n v="44775"/>
    <x v="0"/>
    <x v="0"/>
    <x v="0"/>
    <x v="0"/>
    <x v="11"/>
    <x v="49"/>
    <x v="0"/>
    <x v="1"/>
    <s v="Tesseramento"/>
    <x v="1"/>
    <x v="3"/>
    <x v="0"/>
    <m/>
  </r>
  <r>
    <n v="19439"/>
    <x v="0"/>
    <x v="0"/>
    <x v="0"/>
    <x v="0"/>
    <x v="11"/>
    <x v="49"/>
    <x v="0"/>
    <x v="0"/>
    <s v="Tesseramento"/>
    <x v="1"/>
    <x v="4"/>
    <x v="0"/>
    <m/>
  </r>
  <r>
    <n v="122032"/>
    <x v="0"/>
    <x v="0"/>
    <x v="0"/>
    <x v="0"/>
    <x v="11"/>
    <x v="49"/>
    <x v="0"/>
    <x v="1"/>
    <s v="Tesseramento"/>
    <x v="1"/>
    <x v="3"/>
    <x v="0"/>
    <m/>
  </r>
  <r>
    <n v="198203"/>
    <x v="0"/>
    <x v="0"/>
    <x v="0"/>
    <x v="0"/>
    <x v="7"/>
    <x v="45"/>
    <x v="0"/>
    <x v="0"/>
    <s v="Tesseramento"/>
    <x v="1"/>
    <x v="0"/>
    <x v="0"/>
    <m/>
  </r>
  <r>
    <n v="173693"/>
    <x v="0"/>
    <x v="0"/>
    <x v="0"/>
    <x v="0"/>
    <x v="7"/>
    <x v="45"/>
    <x v="0"/>
    <x v="0"/>
    <s v="Tesseramento"/>
    <x v="1"/>
    <x v="4"/>
    <x v="0"/>
    <m/>
  </r>
  <r>
    <n v="141790"/>
    <x v="0"/>
    <x v="0"/>
    <x v="0"/>
    <x v="0"/>
    <x v="4"/>
    <x v="116"/>
    <x v="0"/>
    <x v="0"/>
    <s v="Tesseramento"/>
    <x v="1"/>
    <x v="4"/>
    <x v="0"/>
    <m/>
  </r>
  <r>
    <n v="199272"/>
    <x v="0"/>
    <x v="0"/>
    <x v="2"/>
    <x v="1"/>
    <x v="4"/>
    <x v="219"/>
    <x v="0"/>
    <x v="1"/>
    <s v="Tesseramento"/>
    <x v="0"/>
    <x v="1"/>
    <x v="0"/>
    <m/>
  </r>
  <r>
    <n v="194556"/>
    <x v="0"/>
    <x v="0"/>
    <x v="0"/>
    <x v="0"/>
    <x v="4"/>
    <x v="116"/>
    <x v="0"/>
    <x v="0"/>
    <s v="Tesseramento"/>
    <x v="1"/>
    <x v="4"/>
    <x v="0"/>
    <m/>
  </r>
  <r>
    <n v="106705"/>
    <x v="0"/>
    <x v="0"/>
    <x v="0"/>
    <x v="0"/>
    <x v="4"/>
    <x v="116"/>
    <x v="0"/>
    <x v="0"/>
    <s v="Tesseramento"/>
    <x v="1"/>
    <x v="4"/>
    <x v="0"/>
    <m/>
  </r>
  <r>
    <n v="211892"/>
    <x v="0"/>
    <x v="0"/>
    <x v="0"/>
    <x v="0"/>
    <x v="4"/>
    <x v="219"/>
    <x v="0"/>
    <x v="0"/>
    <s v="Tesseramento"/>
    <x v="0"/>
    <x v="3"/>
    <x v="0"/>
    <m/>
  </r>
  <r>
    <n v="129912"/>
    <x v="0"/>
    <x v="0"/>
    <x v="0"/>
    <x v="0"/>
    <x v="4"/>
    <x v="116"/>
    <x v="0"/>
    <x v="0"/>
    <s v="Tesseramento"/>
    <x v="1"/>
    <x v="4"/>
    <x v="0"/>
    <m/>
  </r>
  <r>
    <n v="192743"/>
    <x v="0"/>
    <x v="0"/>
    <x v="0"/>
    <x v="1"/>
    <x v="4"/>
    <x v="116"/>
    <x v="0"/>
    <x v="0"/>
    <s v="Tesseramento"/>
    <x v="1"/>
    <x v="4"/>
    <x v="0"/>
    <m/>
  </r>
  <r>
    <n v="62563"/>
    <x v="0"/>
    <x v="0"/>
    <x v="0"/>
    <x v="0"/>
    <x v="4"/>
    <x v="219"/>
    <x v="0"/>
    <x v="0"/>
    <s v="Tesseramento"/>
    <x v="0"/>
    <x v="1"/>
    <x v="0"/>
    <m/>
  </r>
  <r>
    <n v="190534"/>
    <x v="0"/>
    <x v="0"/>
    <x v="0"/>
    <x v="0"/>
    <x v="4"/>
    <x v="116"/>
    <x v="0"/>
    <x v="0"/>
    <s v="Tesseramento"/>
    <x v="1"/>
    <x v="4"/>
    <x v="0"/>
    <m/>
  </r>
  <r>
    <n v="20686"/>
    <x v="0"/>
    <x v="0"/>
    <x v="0"/>
    <x v="0"/>
    <x v="4"/>
    <x v="219"/>
    <x v="0"/>
    <x v="1"/>
    <s v="Tesseramento"/>
    <x v="0"/>
    <x v="4"/>
    <x v="0"/>
    <m/>
  </r>
  <r>
    <n v="205096"/>
    <x v="0"/>
    <x v="0"/>
    <x v="0"/>
    <x v="3"/>
    <x v="11"/>
    <x v="49"/>
    <x v="0"/>
    <x v="0"/>
    <s v="Tesseramento"/>
    <x v="1"/>
    <x v="1"/>
    <x v="0"/>
    <m/>
  </r>
  <r>
    <n v="89703"/>
    <x v="0"/>
    <x v="0"/>
    <x v="0"/>
    <x v="0"/>
    <x v="11"/>
    <x v="49"/>
    <x v="0"/>
    <x v="0"/>
    <s v="Tesseramento"/>
    <x v="1"/>
    <x v="3"/>
    <x v="0"/>
    <m/>
  </r>
  <r>
    <n v="20680"/>
    <x v="0"/>
    <x v="0"/>
    <x v="0"/>
    <x v="0"/>
    <x v="4"/>
    <x v="219"/>
    <x v="0"/>
    <x v="0"/>
    <s v="Tesseramento"/>
    <x v="0"/>
    <x v="3"/>
    <x v="0"/>
    <m/>
  </r>
  <r>
    <n v="154462"/>
    <x v="0"/>
    <x v="0"/>
    <x v="0"/>
    <x v="0"/>
    <x v="4"/>
    <x v="219"/>
    <x v="0"/>
    <x v="0"/>
    <s v="Tesseramento"/>
    <x v="0"/>
    <x v="3"/>
    <x v="0"/>
    <m/>
  </r>
  <r>
    <n v="194561"/>
    <x v="0"/>
    <x v="0"/>
    <x v="0"/>
    <x v="1"/>
    <x v="4"/>
    <x v="219"/>
    <x v="0"/>
    <x v="0"/>
    <s v="Tesseramento"/>
    <x v="0"/>
    <x v="3"/>
    <x v="0"/>
    <m/>
  </r>
  <r>
    <n v="190533"/>
    <x v="0"/>
    <x v="0"/>
    <x v="0"/>
    <x v="1"/>
    <x v="4"/>
    <x v="116"/>
    <x v="0"/>
    <x v="1"/>
    <s v="Tesseramento"/>
    <x v="1"/>
    <x v="4"/>
    <x v="0"/>
    <m/>
  </r>
  <r>
    <n v="173637"/>
    <x v="0"/>
    <x v="0"/>
    <x v="0"/>
    <x v="0"/>
    <x v="4"/>
    <x v="52"/>
    <x v="0"/>
    <x v="0"/>
    <s v="Tesseramento"/>
    <x v="1"/>
    <x v="0"/>
    <x v="0"/>
    <m/>
  </r>
  <r>
    <n v="180596"/>
    <x v="0"/>
    <x v="0"/>
    <x v="0"/>
    <x v="0"/>
    <x v="4"/>
    <x v="219"/>
    <x v="0"/>
    <x v="0"/>
    <s v="Tesseramento"/>
    <x v="0"/>
    <x v="0"/>
    <x v="0"/>
    <m/>
  </r>
  <r>
    <n v="120627"/>
    <x v="0"/>
    <x v="0"/>
    <x v="0"/>
    <x v="0"/>
    <x v="4"/>
    <x v="116"/>
    <x v="0"/>
    <x v="0"/>
    <s v="Tesseramento"/>
    <x v="1"/>
    <x v="4"/>
    <x v="0"/>
    <m/>
  </r>
  <r>
    <n v="29394"/>
    <x v="0"/>
    <x v="0"/>
    <x v="0"/>
    <x v="0"/>
    <x v="4"/>
    <x v="219"/>
    <x v="0"/>
    <x v="0"/>
    <s v="Tesseramento"/>
    <x v="0"/>
    <x v="4"/>
    <x v="0"/>
    <m/>
  </r>
  <r>
    <n v="205214"/>
    <x v="0"/>
    <x v="0"/>
    <x v="0"/>
    <x v="0"/>
    <x v="4"/>
    <x v="116"/>
    <x v="0"/>
    <x v="0"/>
    <s v="Tesseramento"/>
    <x v="1"/>
    <x v="3"/>
    <x v="0"/>
    <m/>
  </r>
  <r>
    <n v="183463"/>
    <x v="1"/>
    <x v="0"/>
    <x v="2"/>
    <x v="0"/>
    <x v="4"/>
    <x v="52"/>
    <x v="0"/>
    <x v="0"/>
    <s v="Tesseramento"/>
    <x v="1"/>
    <x v="7"/>
    <x v="0"/>
    <m/>
  </r>
  <r>
    <n v="163248"/>
    <x v="0"/>
    <x v="0"/>
    <x v="0"/>
    <x v="0"/>
    <x v="11"/>
    <x v="49"/>
    <x v="0"/>
    <x v="0"/>
    <s v="Tesseramento"/>
    <x v="1"/>
    <x v="0"/>
    <x v="0"/>
    <m/>
  </r>
  <r>
    <n v="205504"/>
    <x v="1"/>
    <x v="0"/>
    <x v="0"/>
    <x v="1"/>
    <x v="12"/>
    <x v="122"/>
    <x v="0"/>
    <x v="0"/>
    <s v="Tesseramento"/>
    <x v="0"/>
    <x v="5"/>
    <x v="0"/>
    <m/>
  </r>
  <r>
    <n v="180940"/>
    <x v="1"/>
    <x v="0"/>
    <x v="0"/>
    <x v="0"/>
    <x v="12"/>
    <x v="122"/>
    <x v="0"/>
    <x v="0"/>
    <s v="Tesseramento"/>
    <x v="0"/>
    <x v="7"/>
    <x v="0"/>
    <m/>
  </r>
  <r>
    <n v="193173"/>
    <x v="0"/>
    <x v="0"/>
    <x v="0"/>
    <x v="0"/>
    <x v="4"/>
    <x v="116"/>
    <x v="0"/>
    <x v="0"/>
    <s v="Tesseramento"/>
    <x v="1"/>
    <x v="0"/>
    <x v="0"/>
    <m/>
  </r>
  <r>
    <n v="180939"/>
    <x v="1"/>
    <x v="0"/>
    <x v="0"/>
    <x v="0"/>
    <x v="12"/>
    <x v="122"/>
    <x v="0"/>
    <x v="0"/>
    <s v="Tesseramento"/>
    <x v="0"/>
    <x v="5"/>
    <x v="0"/>
    <m/>
  </r>
  <r>
    <n v="220733"/>
    <x v="1"/>
    <x v="0"/>
    <x v="0"/>
    <x v="1"/>
    <x v="12"/>
    <x v="122"/>
    <x v="0"/>
    <x v="0"/>
    <s v="Tesseramento"/>
    <x v="0"/>
    <x v="5"/>
    <x v="0"/>
    <m/>
  </r>
  <r>
    <n v="173432"/>
    <x v="1"/>
    <x v="0"/>
    <x v="0"/>
    <x v="1"/>
    <x v="12"/>
    <x v="122"/>
    <x v="0"/>
    <x v="0"/>
    <s v="Tesseramento"/>
    <x v="0"/>
    <x v="2"/>
    <x v="0"/>
    <m/>
  </r>
  <r>
    <n v="192933"/>
    <x v="1"/>
    <x v="0"/>
    <x v="0"/>
    <x v="0"/>
    <x v="12"/>
    <x v="122"/>
    <x v="0"/>
    <x v="0"/>
    <s v="Tesseramento"/>
    <x v="0"/>
    <x v="6"/>
    <x v="0"/>
    <s v="B"/>
  </r>
  <r>
    <n v="178372"/>
    <x v="1"/>
    <x v="0"/>
    <x v="0"/>
    <x v="0"/>
    <x v="12"/>
    <x v="122"/>
    <x v="0"/>
    <x v="0"/>
    <s v="Tesseramento"/>
    <x v="0"/>
    <x v="7"/>
    <x v="0"/>
    <s v="B"/>
  </r>
  <r>
    <n v="199259"/>
    <x v="1"/>
    <x v="0"/>
    <x v="0"/>
    <x v="0"/>
    <x v="12"/>
    <x v="122"/>
    <x v="0"/>
    <x v="0"/>
    <s v="Tesseramento"/>
    <x v="0"/>
    <x v="7"/>
    <x v="0"/>
    <m/>
  </r>
  <r>
    <n v="193174"/>
    <x v="0"/>
    <x v="0"/>
    <x v="0"/>
    <x v="0"/>
    <x v="4"/>
    <x v="116"/>
    <x v="0"/>
    <x v="1"/>
    <s v="Tesseramento"/>
    <x v="1"/>
    <x v="3"/>
    <x v="0"/>
    <m/>
  </r>
  <r>
    <n v="230237"/>
    <x v="0"/>
    <x v="0"/>
    <x v="0"/>
    <x v="1"/>
    <x v="4"/>
    <x v="219"/>
    <x v="0"/>
    <x v="1"/>
    <s v="Tesseramento"/>
    <x v="0"/>
    <x v="1"/>
    <x v="0"/>
    <m/>
  </r>
  <r>
    <n v="65467"/>
    <x v="0"/>
    <x v="0"/>
    <x v="0"/>
    <x v="0"/>
    <x v="11"/>
    <x v="49"/>
    <x v="0"/>
    <x v="0"/>
    <s v="Tesseramento"/>
    <x v="1"/>
    <x v="4"/>
    <x v="0"/>
    <m/>
  </r>
  <r>
    <n v="158291"/>
    <x v="0"/>
    <x v="0"/>
    <x v="0"/>
    <x v="0"/>
    <x v="4"/>
    <x v="219"/>
    <x v="0"/>
    <x v="0"/>
    <s v="Tesseramento"/>
    <x v="0"/>
    <x v="1"/>
    <x v="0"/>
    <m/>
  </r>
  <r>
    <n v="228009"/>
    <x v="0"/>
    <x v="1"/>
    <x v="0"/>
    <x v="1"/>
    <x v="4"/>
    <x v="219"/>
    <x v="0"/>
    <x v="0"/>
    <s v="Tesseramento"/>
    <x v="0"/>
    <x v="0"/>
    <x v="0"/>
    <m/>
  </r>
  <r>
    <n v="216458"/>
    <x v="0"/>
    <x v="0"/>
    <x v="0"/>
    <x v="0"/>
    <x v="4"/>
    <x v="116"/>
    <x v="0"/>
    <x v="0"/>
    <s v="Tesseramento"/>
    <x v="1"/>
    <x v="0"/>
    <x v="0"/>
    <m/>
  </r>
  <r>
    <n v="47515"/>
    <x v="0"/>
    <x v="0"/>
    <x v="0"/>
    <x v="4"/>
    <x v="11"/>
    <x v="152"/>
    <x v="0"/>
    <x v="0"/>
    <s v="Tesseramento"/>
    <x v="1"/>
    <x v="3"/>
    <x v="0"/>
    <m/>
  </r>
  <r>
    <n v="33466"/>
    <x v="0"/>
    <x v="0"/>
    <x v="0"/>
    <x v="0"/>
    <x v="11"/>
    <x v="152"/>
    <x v="0"/>
    <x v="0"/>
    <s v="Tesseramento"/>
    <x v="1"/>
    <x v="4"/>
    <x v="0"/>
    <m/>
  </r>
  <r>
    <n v="223859"/>
    <x v="1"/>
    <x v="0"/>
    <x v="0"/>
    <x v="2"/>
    <x v="11"/>
    <x v="152"/>
    <x v="0"/>
    <x v="0"/>
    <s v="Tesseramento"/>
    <x v="1"/>
    <x v="5"/>
    <x v="0"/>
    <m/>
  </r>
  <r>
    <n v="6273"/>
    <x v="0"/>
    <x v="0"/>
    <x v="0"/>
    <x v="1"/>
    <x v="11"/>
    <x v="152"/>
    <x v="0"/>
    <x v="1"/>
    <s v="Tesseramento"/>
    <x v="1"/>
    <x v="3"/>
    <x v="0"/>
    <m/>
  </r>
  <r>
    <n v="85554"/>
    <x v="0"/>
    <x v="0"/>
    <x v="0"/>
    <x v="0"/>
    <x v="11"/>
    <x v="152"/>
    <x v="0"/>
    <x v="0"/>
    <s v="Tesseramento"/>
    <x v="1"/>
    <x v="0"/>
    <x v="0"/>
    <m/>
  </r>
  <r>
    <n v="180044"/>
    <x v="0"/>
    <x v="0"/>
    <x v="0"/>
    <x v="1"/>
    <x v="4"/>
    <x v="219"/>
    <x v="0"/>
    <x v="0"/>
    <s v="Tesseramento"/>
    <x v="0"/>
    <x v="0"/>
    <x v="0"/>
    <m/>
  </r>
  <r>
    <n v="19116"/>
    <x v="0"/>
    <x v="0"/>
    <x v="0"/>
    <x v="0"/>
    <x v="4"/>
    <x v="116"/>
    <x v="0"/>
    <x v="0"/>
    <s v="Tesseramento"/>
    <x v="1"/>
    <x v="4"/>
    <x v="0"/>
    <m/>
  </r>
  <r>
    <n v="90107"/>
    <x v="0"/>
    <x v="0"/>
    <x v="0"/>
    <x v="0"/>
    <x v="11"/>
    <x v="152"/>
    <x v="0"/>
    <x v="0"/>
    <s v="Tesseramento"/>
    <x v="1"/>
    <x v="4"/>
    <x v="0"/>
    <m/>
  </r>
  <r>
    <n v="43485"/>
    <x v="0"/>
    <x v="0"/>
    <x v="0"/>
    <x v="0"/>
    <x v="4"/>
    <x v="116"/>
    <x v="0"/>
    <x v="1"/>
    <s v="Tesseramento"/>
    <x v="1"/>
    <x v="4"/>
    <x v="0"/>
    <m/>
  </r>
  <r>
    <n v="156438"/>
    <x v="0"/>
    <x v="0"/>
    <x v="0"/>
    <x v="0"/>
    <x v="11"/>
    <x v="152"/>
    <x v="0"/>
    <x v="0"/>
    <s v="Tesseramento"/>
    <x v="1"/>
    <x v="3"/>
    <x v="0"/>
    <m/>
  </r>
  <r>
    <n v="171926"/>
    <x v="0"/>
    <x v="0"/>
    <x v="0"/>
    <x v="1"/>
    <x v="11"/>
    <x v="152"/>
    <x v="0"/>
    <x v="1"/>
    <s v="Tesseramento"/>
    <x v="1"/>
    <x v="1"/>
    <x v="0"/>
    <m/>
  </r>
  <r>
    <n v="90110"/>
    <x v="0"/>
    <x v="0"/>
    <x v="0"/>
    <x v="0"/>
    <x v="11"/>
    <x v="152"/>
    <x v="0"/>
    <x v="0"/>
    <s v="Tesseramento"/>
    <x v="1"/>
    <x v="4"/>
    <x v="0"/>
    <m/>
  </r>
  <r>
    <n v="101171"/>
    <x v="0"/>
    <x v="0"/>
    <x v="0"/>
    <x v="0"/>
    <x v="11"/>
    <x v="49"/>
    <x v="0"/>
    <x v="0"/>
    <s v="Tesseramento"/>
    <x v="1"/>
    <x v="4"/>
    <x v="0"/>
    <m/>
  </r>
  <r>
    <n v="199138"/>
    <x v="0"/>
    <x v="1"/>
    <x v="0"/>
    <x v="1"/>
    <x v="4"/>
    <x v="219"/>
    <x v="0"/>
    <x v="0"/>
    <s v="Tesseramento"/>
    <x v="0"/>
    <x v="0"/>
    <x v="0"/>
    <m/>
  </r>
  <r>
    <n v="162701"/>
    <x v="0"/>
    <x v="0"/>
    <x v="0"/>
    <x v="0"/>
    <x v="11"/>
    <x v="152"/>
    <x v="0"/>
    <x v="0"/>
    <s v="Tesseramento"/>
    <x v="1"/>
    <x v="0"/>
    <x v="0"/>
    <m/>
  </r>
  <r>
    <n v="235108"/>
    <x v="1"/>
    <x v="1"/>
    <x v="1"/>
    <x v="2"/>
    <x v="4"/>
    <x v="144"/>
    <x v="0"/>
    <x v="0"/>
    <s v="Tesseramento"/>
    <x v="1"/>
    <x v="5"/>
    <x v="0"/>
    <m/>
  </r>
  <r>
    <n v="193281"/>
    <x v="0"/>
    <x v="0"/>
    <x v="0"/>
    <x v="1"/>
    <x v="4"/>
    <x v="116"/>
    <x v="0"/>
    <x v="0"/>
    <s v="Tesseramento"/>
    <x v="1"/>
    <x v="4"/>
    <x v="0"/>
    <m/>
  </r>
  <r>
    <n v="149479"/>
    <x v="0"/>
    <x v="0"/>
    <x v="0"/>
    <x v="1"/>
    <x v="11"/>
    <x v="152"/>
    <x v="0"/>
    <x v="1"/>
    <s v="Tesseramento"/>
    <x v="1"/>
    <x v="3"/>
    <x v="0"/>
    <m/>
  </r>
  <r>
    <n v="184741"/>
    <x v="0"/>
    <x v="0"/>
    <x v="0"/>
    <x v="0"/>
    <x v="11"/>
    <x v="152"/>
    <x v="0"/>
    <x v="1"/>
    <s v="Tesseramento"/>
    <x v="1"/>
    <x v="4"/>
    <x v="0"/>
    <m/>
  </r>
  <r>
    <n v="181729"/>
    <x v="0"/>
    <x v="0"/>
    <x v="0"/>
    <x v="1"/>
    <x v="11"/>
    <x v="152"/>
    <x v="0"/>
    <x v="0"/>
    <s v="Tesseramento"/>
    <x v="1"/>
    <x v="4"/>
    <x v="0"/>
    <m/>
  </r>
  <r>
    <n v="148929"/>
    <x v="0"/>
    <x v="0"/>
    <x v="0"/>
    <x v="2"/>
    <x v="11"/>
    <x v="152"/>
    <x v="0"/>
    <x v="1"/>
    <s v="Tesseramento"/>
    <x v="1"/>
    <x v="4"/>
    <x v="0"/>
    <m/>
  </r>
  <r>
    <n v="90112"/>
    <x v="0"/>
    <x v="0"/>
    <x v="0"/>
    <x v="2"/>
    <x v="11"/>
    <x v="152"/>
    <x v="0"/>
    <x v="0"/>
    <s v="Tesseramento"/>
    <x v="1"/>
    <x v="4"/>
    <x v="0"/>
    <m/>
  </r>
  <r>
    <n v="1397"/>
    <x v="0"/>
    <x v="0"/>
    <x v="0"/>
    <x v="0"/>
    <x v="11"/>
    <x v="152"/>
    <x v="0"/>
    <x v="1"/>
    <s v="Tesseramento"/>
    <x v="1"/>
    <x v="3"/>
    <x v="0"/>
    <m/>
  </r>
  <r>
    <n v="52037"/>
    <x v="0"/>
    <x v="0"/>
    <x v="0"/>
    <x v="0"/>
    <x v="11"/>
    <x v="152"/>
    <x v="0"/>
    <x v="0"/>
    <s v="Tesseramento"/>
    <x v="1"/>
    <x v="3"/>
    <x v="0"/>
    <m/>
  </r>
  <r>
    <n v="215168"/>
    <x v="0"/>
    <x v="0"/>
    <x v="0"/>
    <x v="0"/>
    <x v="11"/>
    <x v="152"/>
    <x v="0"/>
    <x v="0"/>
    <s v="Tesseramento"/>
    <x v="1"/>
    <x v="3"/>
    <x v="0"/>
    <m/>
  </r>
  <r>
    <n v="227421"/>
    <x v="0"/>
    <x v="0"/>
    <x v="0"/>
    <x v="1"/>
    <x v="11"/>
    <x v="152"/>
    <x v="0"/>
    <x v="0"/>
    <s v="Tesseramento"/>
    <x v="1"/>
    <x v="3"/>
    <x v="0"/>
    <m/>
  </r>
  <r>
    <n v="87630"/>
    <x v="0"/>
    <x v="0"/>
    <x v="0"/>
    <x v="0"/>
    <x v="11"/>
    <x v="152"/>
    <x v="0"/>
    <x v="0"/>
    <s v="Tesseramento"/>
    <x v="1"/>
    <x v="3"/>
    <x v="0"/>
    <m/>
  </r>
  <r>
    <n v="74648"/>
    <x v="0"/>
    <x v="0"/>
    <x v="0"/>
    <x v="0"/>
    <x v="11"/>
    <x v="152"/>
    <x v="0"/>
    <x v="0"/>
    <s v="Tesseramento"/>
    <x v="1"/>
    <x v="4"/>
    <x v="0"/>
    <m/>
  </r>
  <r>
    <n v="169428"/>
    <x v="0"/>
    <x v="1"/>
    <x v="0"/>
    <x v="0"/>
    <x v="4"/>
    <x v="219"/>
    <x v="0"/>
    <x v="0"/>
    <s v="Tesseramento"/>
    <x v="0"/>
    <x v="0"/>
    <x v="0"/>
    <m/>
  </r>
  <r>
    <n v="168483"/>
    <x v="0"/>
    <x v="0"/>
    <x v="0"/>
    <x v="0"/>
    <x v="4"/>
    <x v="116"/>
    <x v="0"/>
    <x v="0"/>
    <s v="Tesseramento"/>
    <x v="1"/>
    <x v="1"/>
    <x v="0"/>
    <m/>
  </r>
  <r>
    <n v="175792"/>
    <x v="0"/>
    <x v="0"/>
    <x v="0"/>
    <x v="0"/>
    <x v="4"/>
    <x v="116"/>
    <x v="0"/>
    <x v="0"/>
    <s v="Tesseramento"/>
    <x v="1"/>
    <x v="3"/>
    <x v="0"/>
    <m/>
  </r>
  <r>
    <n v="235107"/>
    <x v="0"/>
    <x v="1"/>
    <x v="1"/>
    <x v="3"/>
    <x v="4"/>
    <x v="144"/>
    <x v="0"/>
    <x v="0"/>
    <s v="Tesseramento"/>
    <x v="1"/>
    <x v="1"/>
    <x v="0"/>
    <m/>
  </r>
  <r>
    <n v="119933"/>
    <x v="0"/>
    <x v="0"/>
    <x v="0"/>
    <x v="0"/>
    <x v="11"/>
    <x v="130"/>
    <x v="0"/>
    <x v="0"/>
    <s v="Tesseramento"/>
    <x v="1"/>
    <x v="0"/>
    <x v="0"/>
    <m/>
  </r>
  <r>
    <n v="225371"/>
    <x v="1"/>
    <x v="0"/>
    <x v="0"/>
    <x v="2"/>
    <x v="11"/>
    <x v="130"/>
    <x v="0"/>
    <x v="0"/>
    <s v="Tesseramento"/>
    <x v="1"/>
    <x v="5"/>
    <x v="0"/>
    <m/>
  </r>
  <r>
    <n v="168859"/>
    <x v="0"/>
    <x v="0"/>
    <x v="0"/>
    <x v="0"/>
    <x v="11"/>
    <x v="130"/>
    <x v="0"/>
    <x v="0"/>
    <s v="Tesseramento"/>
    <x v="1"/>
    <x v="1"/>
    <x v="0"/>
    <m/>
  </r>
  <r>
    <n v="149321"/>
    <x v="1"/>
    <x v="0"/>
    <x v="0"/>
    <x v="0"/>
    <x v="11"/>
    <x v="130"/>
    <x v="0"/>
    <x v="0"/>
    <s v="Tesseramento"/>
    <x v="1"/>
    <x v="6"/>
    <x v="0"/>
    <s v="B"/>
  </r>
  <r>
    <n v="190116"/>
    <x v="0"/>
    <x v="0"/>
    <x v="0"/>
    <x v="0"/>
    <x v="11"/>
    <x v="152"/>
    <x v="0"/>
    <x v="0"/>
    <s v="Tesseramento"/>
    <x v="1"/>
    <x v="0"/>
    <x v="0"/>
    <m/>
  </r>
  <r>
    <n v="110400"/>
    <x v="0"/>
    <x v="0"/>
    <x v="0"/>
    <x v="0"/>
    <x v="11"/>
    <x v="130"/>
    <x v="0"/>
    <x v="0"/>
    <s v="Tesseramento"/>
    <x v="1"/>
    <x v="3"/>
    <x v="0"/>
    <m/>
  </r>
  <r>
    <n v="215170"/>
    <x v="0"/>
    <x v="0"/>
    <x v="0"/>
    <x v="1"/>
    <x v="11"/>
    <x v="152"/>
    <x v="0"/>
    <x v="0"/>
    <s v="Tesseramento"/>
    <x v="1"/>
    <x v="0"/>
    <x v="0"/>
    <m/>
  </r>
  <r>
    <n v="215171"/>
    <x v="0"/>
    <x v="0"/>
    <x v="0"/>
    <x v="1"/>
    <x v="11"/>
    <x v="152"/>
    <x v="0"/>
    <x v="0"/>
    <s v="Tesseramento"/>
    <x v="1"/>
    <x v="0"/>
    <x v="0"/>
    <m/>
  </r>
  <r>
    <n v="87033"/>
    <x v="0"/>
    <x v="0"/>
    <x v="0"/>
    <x v="2"/>
    <x v="11"/>
    <x v="152"/>
    <x v="0"/>
    <x v="0"/>
    <s v="Tesseramento"/>
    <x v="1"/>
    <x v="4"/>
    <x v="0"/>
    <m/>
  </r>
  <r>
    <n v="184744"/>
    <x v="0"/>
    <x v="0"/>
    <x v="0"/>
    <x v="0"/>
    <x v="11"/>
    <x v="152"/>
    <x v="0"/>
    <x v="0"/>
    <s v="Tesseramento"/>
    <x v="1"/>
    <x v="4"/>
    <x v="0"/>
    <m/>
  </r>
  <r>
    <n v="30945"/>
    <x v="0"/>
    <x v="0"/>
    <x v="0"/>
    <x v="0"/>
    <x v="11"/>
    <x v="152"/>
    <x v="0"/>
    <x v="0"/>
    <s v="Tesseramento"/>
    <x v="1"/>
    <x v="4"/>
    <x v="0"/>
    <m/>
  </r>
  <r>
    <n v="194417"/>
    <x v="1"/>
    <x v="0"/>
    <x v="0"/>
    <x v="1"/>
    <x v="11"/>
    <x v="152"/>
    <x v="0"/>
    <x v="0"/>
    <s v="Tesseramento"/>
    <x v="1"/>
    <x v="5"/>
    <x v="0"/>
    <m/>
  </r>
  <r>
    <n v="226548"/>
    <x v="1"/>
    <x v="0"/>
    <x v="0"/>
    <x v="2"/>
    <x v="11"/>
    <x v="152"/>
    <x v="0"/>
    <x v="0"/>
    <s v="Tesseramento"/>
    <x v="1"/>
    <x v="5"/>
    <x v="0"/>
    <m/>
  </r>
  <r>
    <n v="215172"/>
    <x v="0"/>
    <x v="0"/>
    <x v="0"/>
    <x v="0"/>
    <x v="11"/>
    <x v="152"/>
    <x v="0"/>
    <x v="1"/>
    <s v="Tesseramento"/>
    <x v="1"/>
    <x v="0"/>
    <x v="0"/>
    <m/>
  </r>
  <r>
    <n v="225055"/>
    <x v="0"/>
    <x v="0"/>
    <x v="0"/>
    <x v="0"/>
    <x v="11"/>
    <x v="152"/>
    <x v="0"/>
    <x v="0"/>
    <s v="Tesseramento"/>
    <x v="1"/>
    <x v="0"/>
    <x v="0"/>
    <m/>
  </r>
  <r>
    <n v="87037"/>
    <x v="0"/>
    <x v="0"/>
    <x v="0"/>
    <x v="0"/>
    <x v="11"/>
    <x v="152"/>
    <x v="0"/>
    <x v="0"/>
    <s v="Tesseramento"/>
    <x v="1"/>
    <x v="4"/>
    <x v="0"/>
    <m/>
  </r>
  <r>
    <n v="117147"/>
    <x v="0"/>
    <x v="0"/>
    <x v="0"/>
    <x v="0"/>
    <x v="11"/>
    <x v="49"/>
    <x v="0"/>
    <x v="1"/>
    <s v="Tesseramento"/>
    <x v="1"/>
    <x v="4"/>
    <x v="0"/>
    <m/>
  </r>
  <r>
    <n v="235592"/>
    <x v="0"/>
    <x v="1"/>
    <x v="1"/>
    <x v="2"/>
    <x v="4"/>
    <x v="219"/>
    <x v="0"/>
    <x v="1"/>
    <s v="Tesseramento"/>
    <x v="0"/>
    <x v="3"/>
    <x v="0"/>
    <m/>
  </r>
  <r>
    <n v="176968"/>
    <x v="0"/>
    <x v="0"/>
    <x v="0"/>
    <x v="3"/>
    <x v="11"/>
    <x v="49"/>
    <x v="0"/>
    <x v="0"/>
    <s v="Tesseramento"/>
    <x v="1"/>
    <x v="4"/>
    <x v="0"/>
    <m/>
  </r>
  <r>
    <n v="186596"/>
    <x v="0"/>
    <x v="1"/>
    <x v="0"/>
    <x v="0"/>
    <x v="4"/>
    <x v="219"/>
    <x v="0"/>
    <x v="0"/>
    <s v="Tesseramento"/>
    <x v="0"/>
    <x v="0"/>
    <x v="0"/>
    <m/>
  </r>
  <r>
    <n v="157469"/>
    <x v="0"/>
    <x v="0"/>
    <x v="0"/>
    <x v="0"/>
    <x v="4"/>
    <x v="219"/>
    <x v="0"/>
    <x v="0"/>
    <s v="Tesseramento"/>
    <x v="0"/>
    <x v="0"/>
    <x v="0"/>
    <m/>
  </r>
  <r>
    <n v="203561"/>
    <x v="0"/>
    <x v="0"/>
    <x v="0"/>
    <x v="0"/>
    <x v="4"/>
    <x v="219"/>
    <x v="0"/>
    <x v="0"/>
    <s v="Tesseramento"/>
    <x v="0"/>
    <x v="0"/>
    <x v="0"/>
    <m/>
  </r>
  <r>
    <n v="203450"/>
    <x v="0"/>
    <x v="0"/>
    <x v="0"/>
    <x v="0"/>
    <x v="4"/>
    <x v="219"/>
    <x v="0"/>
    <x v="0"/>
    <s v="Tesseramento"/>
    <x v="0"/>
    <x v="0"/>
    <x v="0"/>
    <m/>
  </r>
  <r>
    <n v="33719"/>
    <x v="0"/>
    <x v="0"/>
    <x v="0"/>
    <x v="0"/>
    <x v="4"/>
    <x v="219"/>
    <x v="0"/>
    <x v="1"/>
    <s v="Tesseramento"/>
    <x v="0"/>
    <x v="0"/>
    <x v="0"/>
    <m/>
  </r>
  <r>
    <n v="235145"/>
    <x v="0"/>
    <x v="0"/>
    <x v="1"/>
    <x v="0"/>
    <x v="8"/>
    <x v="128"/>
    <x v="0"/>
    <x v="0"/>
    <s v="Tesseramento"/>
    <x v="1"/>
    <x v="0"/>
    <x v="0"/>
    <m/>
  </r>
  <r>
    <n v="235266"/>
    <x v="0"/>
    <x v="0"/>
    <x v="1"/>
    <x v="1"/>
    <x v="4"/>
    <x v="116"/>
    <x v="0"/>
    <x v="1"/>
    <s v="Tesseramento"/>
    <x v="1"/>
    <x v="3"/>
    <x v="0"/>
    <m/>
  </r>
  <r>
    <n v="68821"/>
    <x v="0"/>
    <x v="0"/>
    <x v="0"/>
    <x v="0"/>
    <x v="4"/>
    <x v="219"/>
    <x v="0"/>
    <x v="0"/>
    <s v="Tesseramento"/>
    <x v="0"/>
    <x v="4"/>
    <x v="0"/>
    <m/>
  </r>
  <r>
    <n v="235118"/>
    <x v="1"/>
    <x v="0"/>
    <x v="1"/>
    <x v="2"/>
    <x v="12"/>
    <x v="122"/>
    <x v="0"/>
    <x v="0"/>
    <s v="Tesseramento"/>
    <x v="0"/>
    <x v="5"/>
    <x v="0"/>
    <m/>
  </r>
  <r>
    <n v="197281"/>
    <x v="1"/>
    <x v="0"/>
    <x v="0"/>
    <x v="0"/>
    <x v="4"/>
    <x v="219"/>
    <x v="0"/>
    <x v="0"/>
    <s v="Tesseramento"/>
    <x v="0"/>
    <x v="6"/>
    <x v="0"/>
    <m/>
  </r>
  <r>
    <n v="46974"/>
    <x v="0"/>
    <x v="0"/>
    <x v="0"/>
    <x v="0"/>
    <x v="4"/>
    <x v="116"/>
    <x v="0"/>
    <x v="0"/>
    <s v="Tesseramento"/>
    <x v="1"/>
    <x v="4"/>
    <x v="0"/>
    <m/>
  </r>
  <r>
    <n v="32534"/>
    <x v="0"/>
    <x v="0"/>
    <x v="0"/>
    <x v="0"/>
    <x v="11"/>
    <x v="94"/>
    <x v="0"/>
    <x v="0"/>
    <s v="Tesseramento"/>
    <x v="1"/>
    <x v="3"/>
    <x v="0"/>
    <m/>
  </r>
  <r>
    <n v="218489"/>
    <x v="0"/>
    <x v="0"/>
    <x v="0"/>
    <x v="1"/>
    <x v="11"/>
    <x v="94"/>
    <x v="0"/>
    <x v="0"/>
    <s v="Tesseramento"/>
    <x v="1"/>
    <x v="0"/>
    <x v="0"/>
    <m/>
  </r>
  <r>
    <n v="24074"/>
    <x v="0"/>
    <x v="0"/>
    <x v="0"/>
    <x v="0"/>
    <x v="11"/>
    <x v="94"/>
    <x v="0"/>
    <x v="0"/>
    <s v="Tesseramento"/>
    <x v="1"/>
    <x v="3"/>
    <x v="0"/>
    <m/>
  </r>
  <r>
    <n v="24138"/>
    <x v="0"/>
    <x v="0"/>
    <x v="0"/>
    <x v="0"/>
    <x v="11"/>
    <x v="94"/>
    <x v="0"/>
    <x v="0"/>
    <s v="Tesseramento"/>
    <x v="1"/>
    <x v="3"/>
    <x v="0"/>
    <m/>
  </r>
  <r>
    <n v="56390"/>
    <x v="0"/>
    <x v="0"/>
    <x v="0"/>
    <x v="0"/>
    <x v="11"/>
    <x v="94"/>
    <x v="0"/>
    <x v="0"/>
    <s v="Tesseramento"/>
    <x v="1"/>
    <x v="1"/>
    <x v="0"/>
    <m/>
  </r>
  <r>
    <n v="205421"/>
    <x v="0"/>
    <x v="0"/>
    <x v="0"/>
    <x v="0"/>
    <x v="11"/>
    <x v="94"/>
    <x v="0"/>
    <x v="0"/>
    <s v="Tesseramento"/>
    <x v="1"/>
    <x v="0"/>
    <x v="0"/>
    <m/>
  </r>
  <r>
    <n v="15004"/>
    <x v="0"/>
    <x v="0"/>
    <x v="0"/>
    <x v="0"/>
    <x v="7"/>
    <x v="51"/>
    <x v="0"/>
    <x v="0"/>
    <s v="Tesseramento"/>
    <x v="1"/>
    <x v="4"/>
    <x v="0"/>
    <m/>
  </r>
  <r>
    <n v="115668"/>
    <x v="0"/>
    <x v="0"/>
    <x v="0"/>
    <x v="0"/>
    <x v="2"/>
    <x v="2"/>
    <x v="0"/>
    <x v="0"/>
    <s v="Tesseramento"/>
    <x v="1"/>
    <x v="0"/>
    <x v="0"/>
    <m/>
  </r>
  <r>
    <n v="51875"/>
    <x v="0"/>
    <x v="0"/>
    <x v="0"/>
    <x v="0"/>
    <x v="7"/>
    <x v="51"/>
    <x v="0"/>
    <x v="1"/>
    <s v="Tesseramento"/>
    <x v="1"/>
    <x v="4"/>
    <x v="0"/>
    <m/>
  </r>
  <r>
    <n v="233324"/>
    <x v="0"/>
    <x v="0"/>
    <x v="0"/>
    <x v="0"/>
    <x v="11"/>
    <x v="49"/>
    <x v="0"/>
    <x v="0"/>
    <s v="Tesseramento"/>
    <x v="1"/>
    <x v="0"/>
    <x v="0"/>
    <m/>
  </r>
  <r>
    <n v="235591"/>
    <x v="0"/>
    <x v="0"/>
    <x v="1"/>
    <x v="0"/>
    <x v="4"/>
    <x v="219"/>
    <x v="0"/>
    <x v="0"/>
    <s v="Tesseramento"/>
    <x v="0"/>
    <x v="3"/>
    <x v="0"/>
    <m/>
  </r>
  <r>
    <n v="168775"/>
    <x v="0"/>
    <x v="0"/>
    <x v="0"/>
    <x v="0"/>
    <x v="7"/>
    <x v="51"/>
    <x v="0"/>
    <x v="0"/>
    <s v="Tesseramento"/>
    <x v="1"/>
    <x v="0"/>
    <x v="0"/>
    <m/>
  </r>
  <r>
    <n v="176635"/>
    <x v="0"/>
    <x v="0"/>
    <x v="0"/>
    <x v="0"/>
    <x v="4"/>
    <x v="219"/>
    <x v="0"/>
    <x v="1"/>
    <s v="Tesseramento"/>
    <x v="0"/>
    <x v="3"/>
    <x v="0"/>
    <m/>
  </r>
  <r>
    <n v="218029"/>
    <x v="1"/>
    <x v="0"/>
    <x v="0"/>
    <x v="1"/>
    <x v="7"/>
    <x v="51"/>
    <x v="0"/>
    <x v="1"/>
    <s v="Tesseramento"/>
    <x v="1"/>
    <x v="5"/>
    <x v="0"/>
    <m/>
  </r>
  <r>
    <n v="185678"/>
    <x v="0"/>
    <x v="0"/>
    <x v="0"/>
    <x v="0"/>
    <x v="4"/>
    <x v="219"/>
    <x v="0"/>
    <x v="0"/>
    <s v="Tesseramento"/>
    <x v="0"/>
    <x v="3"/>
    <x v="0"/>
    <m/>
  </r>
  <r>
    <n v="221881"/>
    <x v="0"/>
    <x v="0"/>
    <x v="0"/>
    <x v="0"/>
    <x v="4"/>
    <x v="116"/>
    <x v="0"/>
    <x v="0"/>
    <s v="Tesseramento"/>
    <x v="1"/>
    <x v="4"/>
    <x v="0"/>
    <m/>
  </r>
  <r>
    <n v="127025"/>
    <x v="0"/>
    <x v="0"/>
    <x v="0"/>
    <x v="0"/>
    <x v="4"/>
    <x v="116"/>
    <x v="0"/>
    <x v="1"/>
    <s v="Tesseramento"/>
    <x v="1"/>
    <x v="3"/>
    <x v="0"/>
    <m/>
  </r>
  <r>
    <n v="210105"/>
    <x v="0"/>
    <x v="0"/>
    <x v="0"/>
    <x v="0"/>
    <x v="4"/>
    <x v="116"/>
    <x v="0"/>
    <x v="1"/>
    <s v="Tesseramento"/>
    <x v="1"/>
    <x v="0"/>
    <x v="0"/>
    <m/>
  </r>
  <r>
    <n v="144449"/>
    <x v="0"/>
    <x v="0"/>
    <x v="0"/>
    <x v="0"/>
    <x v="4"/>
    <x v="219"/>
    <x v="0"/>
    <x v="0"/>
    <s v="Tesseramento"/>
    <x v="0"/>
    <x v="4"/>
    <x v="0"/>
    <m/>
  </r>
  <r>
    <n v="204449"/>
    <x v="0"/>
    <x v="0"/>
    <x v="0"/>
    <x v="0"/>
    <x v="4"/>
    <x v="219"/>
    <x v="0"/>
    <x v="0"/>
    <s v="Tesseramento"/>
    <x v="0"/>
    <x v="0"/>
    <x v="0"/>
    <m/>
  </r>
  <r>
    <n v="183149"/>
    <x v="0"/>
    <x v="0"/>
    <x v="0"/>
    <x v="0"/>
    <x v="11"/>
    <x v="152"/>
    <x v="0"/>
    <x v="0"/>
    <s v="Tesseramento"/>
    <x v="1"/>
    <x v="4"/>
    <x v="0"/>
    <m/>
  </r>
  <r>
    <n v="63625"/>
    <x v="0"/>
    <x v="0"/>
    <x v="0"/>
    <x v="0"/>
    <x v="11"/>
    <x v="152"/>
    <x v="0"/>
    <x v="0"/>
    <s v="Tesseramento"/>
    <x v="1"/>
    <x v="1"/>
    <x v="0"/>
    <m/>
  </r>
  <r>
    <n v="197108"/>
    <x v="0"/>
    <x v="0"/>
    <x v="0"/>
    <x v="0"/>
    <x v="11"/>
    <x v="152"/>
    <x v="0"/>
    <x v="0"/>
    <s v="Tesseramento"/>
    <x v="1"/>
    <x v="3"/>
    <x v="0"/>
    <m/>
  </r>
  <r>
    <n v="187045"/>
    <x v="0"/>
    <x v="0"/>
    <x v="0"/>
    <x v="1"/>
    <x v="11"/>
    <x v="152"/>
    <x v="0"/>
    <x v="1"/>
    <s v="Tesseramento"/>
    <x v="1"/>
    <x v="0"/>
    <x v="0"/>
    <m/>
  </r>
  <r>
    <n v="189693"/>
    <x v="0"/>
    <x v="0"/>
    <x v="0"/>
    <x v="0"/>
    <x v="11"/>
    <x v="152"/>
    <x v="0"/>
    <x v="0"/>
    <s v="Tesseramento"/>
    <x v="1"/>
    <x v="0"/>
    <x v="0"/>
    <m/>
  </r>
  <r>
    <n v="220603"/>
    <x v="1"/>
    <x v="0"/>
    <x v="0"/>
    <x v="2"/>
    <x v="11"/>
    <x v="152"/>
    <x v="0"/>
    <x v="0"/>
    <s v="Tesseramento"/>
    <x v="1"/>
    <x v="5"/>
    <x v="0"/>
    <m/>
  </r>
  <r>
    <n v="229288"/>
    <x v="1"/>
    <x v="0"/>
    <x v="0"/>
    <x v="2"/>
    <x v="11"/>
    <x v="152"/>
    <x v="0"/>
    <x v="0"/>
    <s v="Tesseramento"/>
    <x v="1"/>
    <x v="5"/>
    <x v="0"/>
    <m/>
  </r>
  <r>
    <n v="220062"/>
    <x v="0"/>
    <x v="0"/>
    <x v="0"/>
    <x v="3"/>
    <x v="11"/>
    <x v="152"/>
    <x v="0"/>
    <x v="0"/>
    <s v="Tesseramento"/>
    <x v="1"/>
    <x v="1"/>
    <x v="0"/>
    <m/>
  </r>
  <r>
    <n v="225060"/>
    <x v="0"/>
    <x v="0"/>
    <x v="0"/>
    <x v="1"/>
    <x v="11"/>
    <x v="152"/>
    <x v="0"/>
    <x v="0"/>
    <s v="Tesseramento"/>
    <x v="1"/>
    <x v="0"/>
    <x v="0"/>
    <m/>
  </r>
  <r>
    <n v="149484"/>
    <x v="0"/>
    <x v="0"/>
    <x v="0"/>
    <x v="0"/>
    <x v="11"/>
    <x v="152"/>
    <x v="0"/>
    <x v="0"/>
    <s v="Tesseramento"/>
    <x v="1"/>
    <x v="0"/>
    <x v="0"/>
    <m/>
  </r>
  <r>
    <n v="87631"/>
    <x v="0"/>
    <x v="0"/>
    <x v="0"/>
    <x v="0"/>
    <x v="11"/>
    <x v="152"/>
    <x v="0"/>
    <x v="0"/>
    <s v="Tesseramento"/>
    <x v="1"/>
    <x v="0"/>
    <x v="0"/>
    <m/>
  </r>
  <r>
    <n v="155288"/>
    <x v="0"/>
    <x v="0"/>
    <x v="0"/>
    <x v="0"/>
    <x v="11"/>
    <x v="152"/>
    <x v="0"/>
    <x v="0"/>
    <s v="Tesseramento"/>
    <x v="1"/>
    <x v="0"/>
    <x v="0"/>
    <m/>
  </r>
  <r>
    <n v="226245"/>
    <x v="0"/>
    <x v="0"/>
    <x v="0"/>
    <x v="1"/>
    <x v="11"/>
    <x v="152"/>
    <x v="0"/>
    <x v="0"/>
    <s v="Tesseramento"/>
    <x v="1"/>
    <x v="3"/>
    <x v="0"/>
    <m/>
  </r>
  <r>
    <n v="48470"/>
    <x v="0"/>
    <x v="0"/>
    <x v="0"/>
    <x v="0"/>
    <x v="11"/>
    <x v="152"/>
    <x v="0"/>
    <x v="0"/>
    <s v="Tesseramento"/>
    <x v="1"/>
    <x v="3"/>
    <x v="0"/>
    <m/>
  </r>
  <r>
    <n v="125783"/>
    <x v="0"/>
    <x v="0"/>
    <x v="0"/>
    <x v="0"/>
    <x v="11"/>
    <x v="152"/>
    <x v="0"/>
    <x v="0"/>
    <s v="Tesseramento"/>
    <x v="1"/>
    <x v="4"/>
    <x v="0"/>
    <m/>
  </r>
  <r>
    <n v="220060"/>
    <x v="0"/>
    <x v="0"/>
    <x v="0"/>
    <x v="3"/>
    <x v="11"/>
    <x v="152"/>
    <x v="0"/>
    <x v="0"/>
    <s v="Tesseramento"/>
    <x v="1"/>
    <x v="0"/>
    <x v="0"/>
    <m/>
  </r>
  <r>
    <n v="160300"/>
    <x v="0"/>
    <x v="0"/>
    <x v="0"/>
    <x v="0"/>
    <x v="11"/>
    <x v="152"/>
    <x v="0"/>
    <x v="0"/>
    <s v="Tesseramento"/>
    <x v="1"/>
    <x v="0"/>
    <x v="0"/>
    <m/>
  </r>
  <r>
    <n v="215174"/>
    <x v="0"/>
    <x v="0"/>
    <x v="0"/>
    <x v="1"/>
    <x v="11"/>
    <x v="152"/>
    <x v="0"/>
    <x v="1"/>
    <s v="Tesseramento"/>
    <x v="1"/>
    <x v="0"/>
    <x v="0"/>
    <m/>
  </r>
  <r>
    <n v="33070"/>
    <x v="0"/>
    <x v="0"/>
    <x v="0"/>
    <x v="0"/>
    <x v="11"/>
    <x v="152"/>
    <x v="0"/>
    <x v="0"/>
    <s v="Tesseramento"/>
    <x v="1"/>
    <x v="3"/>
    <x v="0"/>
    <m/>
  </r>
  <r>
    <n v="95219"/>
    <x v="0"/>
    <x v="0"/>
    <x v="0"/>
    <x v="2"/>
    <x v="11"/>
    <x v="152"/>
    <x v="0"/>
    <x v="0"/>
    <s v="Tesseramento"/>
    <x v="1"/>
    <x v="4"/>
    <x v="0"/>
    <m/>
  </r>
  <r>
    <n v="134057"/>
    <x v="0"/>
    <x v="0"/>
    <x v="0"/>
    <x v="0"/>
    <x v="11"/>
    <x v="152"/>
    <x v="0"/>
    <x v="0"/>
    <s v="Tesseramento"/>
    <x v="1"/>
    <x v="0"/>
    <x v="0"/>
    <m/>
  </r>
  <r>
    <n v="42778"/>
    <x v="0"/>
    <x v="0"/>
    <x v="0"/>
    <x v="1"/>
    <x v="11"/>
    <x v="152"/>
    <x v="0"/>
    <x v="0"/>
    <s v="Tesseramento"/>
    <x v="1"/>
    <x v="4"/>
    <x v="0"/>
    <m/>
  </r>
  <r>
    <n v="111823"/>
    <x v="0"/>
    <x v="0"/>
    <x v="0"/>
    <x v="1"/>
    <x v="11"/>
    <x v="152"/>
    <x v="0"/>
    <x v="1"/>
    <s v="Tesseramento"/>
    <x v="1"/>
    <x v="4"/>
    <x v="0"/>
    <m/>
  </r>
  <r>
    <n v="181732"/>
    <x v="0"/>
    <x v="0"/>
    <x v="0"/>
    <x v="0"/>
    <x v="11"/>
    <x v="152"/>
    <x v="0"/>
    <x v="0"/>
    <s v="Tesseramento"/>
    <x v="1"/>
    <x v="0"/>
    <x v="0"/>
    <m/>
  </r>
  <r>
    <n v="27586"/>
    <x v="0"/>
    <x v="0"/>
    <x v="0"/>
    <x v="1"/>
    <x v="11"/>
    <x v="152"/>
    <x v="0"/>
    <x v="1"/>
    <s v="Tesseramento"/>
    <x v="1"/>
    <x v="3"/>
    <x v="0"/>
    <m/>
  </r>
  <r>
    <n v="100407"/>
    <x v="0"/>
    <x v="0"/>
    <x v="0"/>
    <x v="0"/>
    <x v="11"/>
    <x v="152"/>
    <x v="0"/>
    <x v="0"/>
    <s v="Tesseramento"/>
    <x v="1"/>
    <x v="0"/>
    <x v="0"/>
    <m/>
  </r>
  <r>
    <n v="41822"/>
    <x v="0"/>
    <x v="0"/>
    <x v="0"/>
    <x v="0"/>
    <x v="11"/>
    <x v="152"/>
    <x v="0"/>
    <x v="0"/>
    <s v="Tesseramento"/>
    <x v="1"/>
    <x v="3"/>
    <x v="0"/>
    <m/>
  </r>
  <r>
    <n v="180153"/>
    <x v="0"/>
    <x v="0"/>
    <x v="0"/>
    <x v="0"/>
    <x v="11"/>
    <x v="152"/>
    <x v="0"/>
    <x v="0"/>
    <s v="Tesseramento"/>
    <x v="1"/>
    <x v="4"/>
    <x v="0"/>
    <m/>
  </r>
  <r>
    <n v="173073"/>
    <x v="0"/>
    <x v="0"/>
    <x v="0"/>
    <x v="0"/>
    <x v="11"/>
    <x v="152"/>
    <x v="0"/>
    <x v="0"/>
    <s v="Tesseramento"/>
    <x v="1"/>
    <x v="4"/>
    <x v="0"/>
    <m/>
  </r>
  <r>
    <n v="201500"/>
    <x v="0"/>
    <x v="0"/>
    <x v="0"/>
    <x v="1"/>
    <x v="11"/>
    <x v="152"/>
    <x v="0"/>
    <x v="0"/>
    <s v="Tesseramento"/>
    <x v="1"/>
    <x v="4"/>
    <x v="0"/>
    <m/>
  </r>
  <r>
    <n v="28880"/>
    <x v="0"/>
    <x v="0"/>
    <x v="0"/>
    <x v="0"/>
    <x v="11"/>
    <x v="152"/>
    <x v="0"/>
    <x v="0"/>
    <s v="Tesseramento"/>
    <x v="1"/>
    <x v="4"/>
    <x v="0"/>
    <m/>
  </r>
  <r>
    <n v="87042"/>
    <x v="0"/>
    <x v="0"/>
    <x v="0"/>
    <x v="0"/>
    <x v="11"/>
    <x v="152"/>
    <x v="0"/>
    <x v="1"/>
    <s v="Tesseramento"/>
    <x v="1"/>
    <x v="4"/>
    <x v="0"/>
    <m/>
  </r>
  <r>
    <n v="33515"/>
    <x v="0"/>
    <x v="0"/>
    <x v="0"/>
    <x v="0"/>
    <x v="11"/>
    <x v="152"/>
    <x v="0"/>
    <x v="0"/>
    <s v="Tesseramento"/>
    <x v="1"/>
    <x v="4"/>
    <x v="0"/>
    <m/>
  </r>
  <r>
    <n v="90133"/>
    <x v="0"/>
    <x v="0"/>
    <x v="0"/>
    <x v="0"/>
    <x v="11"/>
    <x v="152"/>
    <x v="0"/>
    <x v="1"/>
    <s v="Tesseramento"/>
    <x v="1"/>
    <x v="4"/>
    <x v="0"/>
    <m/>
  </r>
  <r>
    <n v="87043"/>
    <x v="0"/>
    <x v="0"/>
    <x v="0"/>
    <x v="0"/>
    <x v="11"/>
    <x v="152"/>
    <x v="0"/>
    <x v="0"/>
    <s v="Tesseramento"/>
    <x v="1"/>
    <x v="3"/>
    <x v="0"/>
    <m/>
  </r>
  <r>
    <n v="85600"/>
    <x v="0"/>
    <x v="0"/>
    <x v="0"/>
    <x v="0"/>
    <x v="11"/>
    <x v="152"/>
    <x v="0"/>
    <x v="1"/>
    <s v="Tesseramento"/>
    <x v="1"/>
    <x v="3"/>
    <x v="0"/>
    <m/>
  </r>
  <r>
    <n v="235065"/>
    <x v="1"/>
    <x v="1"/>
    <x v="1"/>
    <x v="2"/>
    <x v="7"/>
    <x v="135"/>
    <x v="0"/>
    <x v="0"/>
    <s v="Tesseramento"/>
    <x v="1"/>
    <x v="5"/>
    <x v="0"/>
    <m/>
  </r>
  <r>
    <n v="135594"/>
    <x v="0"/>
    <x v="0"/>
    <x v="0"/>
    <x v="0"/>
    <x v="11"/>
    <x v="49"/>
    <x v="0"/>
    <x v="0"/>
    <s v="Tesseramento"/>
    <x v="1"/>
    <x v="1"/>
    <x v="0"/>
    <m/>
  </r>
  <r>
    <n v="134927"/>
    <x v="0"/>
    <x v="0"/>
    <x v="0"/>
    <x v="0"/>
    <x v="11"/>
    <x v="49"/>
    <x v="0"/>
    <x v="1"/>
    <s v="Tesseramento"/>
    <x v="1"/>
    <x v="4"/>
    <x v="0"/>
    <m/>
  </r>
  <r>
    <n v="98843"/>
    <x v="0"/>
    <x v="0"/>
    <x v="0"/>
    <x v="0"/>
    <x v="11"/>
    <x v="49"/>
    <x v="0"/>
    <x v="0"/>
    <s v="Tesseramento"/>
    <x v="1"/>
    <x v="3"/>
    <x v="0"/>
    <m/>
  </r>
  <r>
    <n v="199608"/>
    <x v="0"/>
    <x v="0"/>
    <x v="0"/>
    <x v="0"/>
    <x v="11"/>
    <x v="49"/>
    <x v="0"/>
    <x v="0"/>
    <s v="Tesseramento"/>
    <x v="1"/>
    <x v="3"/>
    <x v="0"/>
    <m/>
  </r>
  <r>
    <n v="6510"/>
    <x v="0"/>
    <x v="0"/>
    <x v="0"/>
    <x v="0"/>
    <x v="11"/>
    <x v="49"/>
    <x v="0"/>
    <x v="0"/>
    <s v="Tesseramento"/>
    <x v="1"/>
    <x v="3"/>
    <x v="0"/>
    <m/>
  </r>
  <r>
    <n v="19486"/>
    <x v="0"/>
    <x v="0"/>
    <x v="0"/>
    <x v="0"/>
    <x v="11"/>
    <x v="49"/>
    <x v="0"/>
    <x v="0"/>
    <s v="Tesseramento"/>
    <x v="1"/>
    <x v="3"/>
    <x v="0"/>
    <m/>
  </r>
  <r>
    <n v="80854"/>
    <x v="0"/>
    <x v="0"/>
    <x v="0"/>
    <x v="0"/>
    <x v="11"/>
    <x v="49"/>
    <x v="0"/>
    <x v="0"/>
    <s v="Tesseramento"/>
    <x v="1"/>
    <x v="4"/>
    <x v="0"/>
    <m/>
  </r>
  <r>
    <n v="124962"/>
    <x v="0"/>
    <x v="0"/>
    <x v="0"/>
    <x v="0"/>
    <x v="11"/>
    <x v="49"/>
    <x v="0"/>
    <x v="0"/>
    <s v="Tesseramento"/>
    <x v="1"/>
    <x v="1"/>
    <x v="0"/>
    <m/>
  </r>
  <r>
    <n v="92971"/>
    <x v="0"/>
    <x v="0"/>
    <x v="0"/>
    <x v="0"/>
    <x v="11"/>
    <x v="49"/>
    <x v="0"/>
    <x v="0"/>
    <s v="Tesseramento"/>
    <x v="1"/>
    <x v="3"/>
    <x v="0"/>
    <m/>
  </r>
  <r>
    <n v="45223"/>
    <x v="0"/>
    <x v="0"/>
    <x v="0"/>
    <x v="0"/>
    <x v="11"/>
    <x v="49"/>
    <x v="0"/>
    <x v="0"/>
    <s v="Tesseramento"/>
    <x v="1"/>
    <x v="4"/>
    <x v="0"/>
    <m/>
  </r>
  <r>
    <n v="117636"/>
    <x v="0"/>
    <x v="0"/>
    <x v="0"/>
    <x v="0"/>
    <x v="11"/>
    <x v="49"/>
    <x v="0"/>
    <x v="0"/>
    <s v="Tesseramento"/>
    <x v="1"/>
    <x v="4"/>
    <x v="0"/>
    <m/>
  </r>
  <r>
    <n v="167765"/>
    <x v="0"/>
    <x v="0"/>
    <x v="0"/>
    <x v="0"/>
    <x v="11"/>
    <x v="49"/>
    <x v="0"/>
    <x v="0"/>
    <s v="Tesseramento"/>
    <x v="1"/>
    <x v="0"/>
    <x v="0"/>
    <m/>
  </r>
  <r>
    <n v="80856"/>
    <x v="0"/>
    <x v="0"/>
    <x v="0"/>
    <x v="0"/>
    <x v="11"/>
    <x v="49"/>
    <x v="0"/>
    <x v="0"/>
    <s v="Tesseramento"/>
    <x v="1"/>
    <x v="4"/>
    <x v="0"/>
    <m/>
  </r>
  <r>
    <n v="143746"/>
    <x v="0"/>
    <x v="0"/>
    <x v="0"/>
    <x v="0"/>
    <x v="15"/>
    <x v="104"/>
    <x v="0"/>
    <x v="0"/>
    <s v="Tesseramento"/>
    <x v="1"/>
    <x v="0"/>
    <x v="0"/>
    <m/>
  </r>
  <r>
    <n v="136970"/>
    <x v="0"/>
    <x v="0"/>
    <x v="0"/>
    <x v="0"/>
    <x v="11"/>
    <x v="49"/>
    <x v="0"/>
    <x v="1"/>
    <s v="Tesseramento"/>
    <x v="1"/>
    <x v="0"/>
    <x v="0"/>
    <m/>
  </r>
  <r>
    <n v="117152"/>
    <x v="0"/>
    <x v="0"/>
    <x v="0"/>
    <x v="0"/>
    <x v="11"/>
    <x v="49"/>
    <x v="0"/>
    <x v="0"/>
    <s v="Tesseramento"/>
    <x v="1"/>
    <x v="1"/>
    <x v="0"/>
    <m/>
  </r>
  <r>
    <n v="112739"/>
    <x v="0"/>
    <x v="0"/>
    <x v="0"/>
    <x v="0"/>
    <x v="11"/>
    <x v="49"/>
    <x v="0"/>
    <x v="0"/>
    <s v="Tesseramento"/>
    <x v="1"/>
    <x v="4"/>
    <x v="0"/>
    <m/>
  </r>
  <r>
    <n v="13222"/>
    <x v="0"/>
    <x v="0"/>
    <x v="0"/>
    <x v="0"/>
    <x v="11"/>
    <x v="49"/>
    <x v="0"/>
    <x v="0"/>
    <s v="Tesseramento"/>
    <x v="1"/>
    <x v="3"/>
    <x v="0"/>
    <m/>
  </r>
  <r>
    <n v="45288"/>
    <x v="0"/>
    <x v="0"/>
    <x v="0"/>
    <x v="0"/>
    <x v="11"/>
    <x v="49"/>
    <x v="0"/>
    <x v="0"/>
    <s v="Tesseramento"/>
    <x v="1"/>
    <x v="0"/>
    <x v="0"/>
    <m/>
  </r>
  <r>
    <n v="7934"/>
    <x v="0"/>
    <x v="0"/>
    <x v="0"/>
    <x v="0"/>
    <x v="11"/>
    <x v="49"/>
    <x v="0"/>
    <x v="0"/>
    <s v="Tesseramento"/>
    <x v="1"/>
    <x v="0"/>
    <x v="0"/>
    <m/>
  </r>
  <r>
    <n v="140716"/>
    <x v="0"/>
    <x v="0"/>
    <x v="0"/>
    <x v="0"/>
    <x v="11"/>
    <x v="49"/>
    <x v="0"/>
    <x v="0"/>
    <s v="Tesseramento"/>
    <x v="1"/>
    <x v="3"/>
    <x v="0"/>
    <m/>
  </r>
  <r>
    <n v="7939"/>
    <x v="0"/>
    <x v="0"/>
    <x v="0"/>
    <x v="0"/>
    <x v="11"/>
    <x v="49"/>
    <x v="0"/>
    <x v="1"/>
    <s v="Tesseramento"/>
    <x v="1"/>
    <x v="4"/>
    <x v="0"/>
    <m/>
  </r>
  <r>
    <n v="113508"/>
    <x v="0"/>
    <x v="0"/>
    <x v="0"/>
    <x v="0"/>
    <x v="11"/>
    <x v="49"/>
    <x v="0"/>
    <x v="0"/>
    <s v="Tesseramento"/>
    <x v="1"/>
    <x v="0"/>
    <x v="0"/>
    <m/>
  </r>
  <r>
    <n v="48471"/>
    <x v="0"/>
    <x v="0"/>
    <x v="0"/>
    <x v="0"/>
    <x v="11"/>
    <x v="49"/>
    <x v="0"/>
    <x v="0"/>
    <s v="Tesseramento"/>
    <x v="1"/>
    <x v="4"/>
    <x v="0"/>
    <m/>
  </r>
  <r>
    <n v="180547"/>
    <x v="0"/>
    <x v="0"/>
    <x v="0"/>
    <x v="0"/>
    <x v="11"/>
    <x v="49"/>
    <x v="0"/>
    <x v="0"/>
    <s v="Tesseramento"/>
    <x v="1"/>
    <x v="0"/>
    <x v="0"/>
    <m/>
  </r>
  <r>
    <n v="19281"/>
    <x v="0"/>
    <x v="0"/>
    <x v="0"/>
    <x v="0"/>
    <x v="11"/>
    <x v="49"/>
    <x v="0"/>
    <x v="1"/>
    <s v="Tesseramento"/>
    <x v="1"/>
    <x v="4"/>
    <x v="0"/>
    <m/>
  </r>
  <r>
    <n v="92551"/>
    <x v="0"/>
    <x v="0"/>
    <x v="0"/>
    <x v="0"/>
    <x v="11"/>
    <x v="49"/>
    <x v="0"/>
    <x v="0"/>
    <s v="Tesseramento"/>
    <x v="1"/>
    <x v="3"/>
    <x v="0"/>
    <m/>
  </r>
  <r>
    <n v="214586"/>
    <x v="0"/>
    <x v="0"/>
    <x v="0"/>
    <x v="0"/>
    <x v="11"/>
    <x v="49"/>
    <x v="0"/>
    <x v="0"/>
    <s v="Tesseramento"/>
    <x v="1"/>
    <x v="0"/>
    <x v="0"/>
    <m/>
  </r>
  <r>
    <n v="214587"/>
    <x v="0"/>
    <x v="0"/>
    <x v="0"/>
    <x v="0"/>
    <x v="11"/>
    <x v="49"/>
    <x v="0"/>
    <x v="1"/>
    <s v="Tesseramento"/>
    <x v="1"/>
    <x v="0"/>
    <x v="0"/>
    <m/>
  </r>
  <r>
    <n v="89708"/>
    <x v="0"/>
    <x v="0"/>
    <x v="0"/>
    <x v="0"/>
    <x v="11"/>
    <x v="49"/>
    <x v="0"/>
    <x v="0"/>
    <s v="Tesseramento"/>
    <x v="1"/>
    <x v="4"/>
    <x v="0"/>
    <m/>
  </r>
  <r>
    <n v="119487"/>
    <x v="0"/>
    <x v="0"/>
    <x v="0"/>
    <x v="0"/>
    <x v="11"/>
    <x v="49"/>
    <x v="0"/>
    <x v="1"/>
    <s v="Tesseramento"/>
    <x v="1"/>
    <x v="4"/>
    <x v="0"/>
    <m/>
  </r>
  <r>
    <n v="122709"/>
    <x v="0"/>
    <x v="0"/>
    <x v="0"/>
    <x v="0"/>
    <x v="2"/>
    <x v="353"/>
    <x v="0"/>
    <x v="1"/>
    <s v="Tesseramento"/>
    <x v="1"/>
    <x v="4"/>
    <x v="0"/>
    <m/>
  </r>
  <r>
    <n v="97133"/>
    <x v="0"/>
    <x v="0"/>
    <x v="0"/>
    <x v="0"/>
    <x v="2"/>
    <x v="353"/>
    <x v="0"/>
    <x v="0"/>
    <s v="Tesseramento"/>
    <x v="1"/>
    <x v="4"/>
    <x v="0"/>
    <m/>
  </r>
  <r>
    <n v="12261"/>
    <x v="0"/>
    <x v="0"/>
    <x v="0"/>
    <x v="0"/>
    <x v="2"/>
    <x v="353"/>
    <x v="0"/>
    <x v="0"/>
    <s v="Tesseramento"/>
    <x v="1"/>
    <x v="4"/>
    <x v="0"/>
    <m/>
  </r>
  <r>
    <n v="66036"/>
    <x v="0"/>
    <x v="0"/>
    <x v="0"/>
    <x v="0"/>
    <x v="2"/>
    <x v="353"/>
    <x v="0"/>
    <x v="0"/>
    <s v="Tesseramento"/>
    <x v="1"/>
    <x v="4"/>
    <x v="0"/>
    <m/>
  </r>
  <r>
    <n v="12312"/>
    <x v="0"/>
    <x v="0"/>
    <x v="0"/>
    <x v="0"/>
    <x v="2"/>
    <x v="353"/>
    <x v="0"/>
    <x v="0"/>
    <s v="Tesseramento"/>
    <x v="1"/>
    <x v="4"/>
    <x v="0"/>
    <m/>
  </r>
  <r>
    <n v="12357"/>
    <x v="0"/>
    <x v="0"/>
    <x v="0"/>
    <x v="0"/>
    <x v="2"/>
    <x v="353"/>
    <x v="0"/>
    <x v="0"/>
    <s v="Tesseramento"/>
    <x v="1"/>
    <x v="4"/>
    <x v="0"/>
    <m/>
  </r>
  <r>
    <n v="224753"/>
    <x v="1"/>
    <x v="0"/>
    <x v="0"/>
    <x v="2"/>
    <x v="2"/>
    <x v="353"/>
    <x v="0"/>
    <x v="0"/>
    <s v="Tesseramento"/>
    <x v="1"/>
    <x v="5"/>
    <x v="0"/>
    <m/>
  </r>
  <r>
    <n v="212764"/>
    <x v="0"/>
    <x v="0"/>
    <x v="0"/>
    <x v="3"/>
    <x v="2"/>
    <x v="353"/>
    <x v="0"/>
    <x v="1"/>
    <s v="Tesseramento"/>
    <x v="1"/>
    <x v="3"/>
    <x v="0"/>
    <m/>
  </r>
  <r>
    <n v="36101"/>
    <x v="0"/>
    <x v="0"/>
    <x v="0"/>
    <x v="0"/>
    <x v="2"/>
    <x v="353"/>
    <x v="0"/>
    <x v="1"/>
    <s v="Tesseramento"/>
    <x v="1"/>
    <x v="4"/>
    <x v="0"/>
    <m/>
  </r>
  <r>
    <n v="210110"/>
    <x v="1"/>
    <x v="0"/>
    <x v="0"/>
    <x v="1"/>
    <x v="2"/>
    <x v="353"/>
    <x v="0"/>
    <x v="1"/>
    <s v="Tesseramento"/>
    <x v="1"/>
    <x v="5"/>
    <x v="0"/>
    <m/>
  </r>
  <r>
    <n v="12886"/>
    <x v="0"/>
    <x v="0"/>
    <x v="0"/>
    <x v="0"/>
    <x v="2"/>
    <x v="353"/>
    <x v="0"/>
    <x v="0"/>
    <s v="Tesseramento"/>
    <x v="1"/>
    <x v="0"/>
    <x v="0"/>
    <m/>
  </r>
  <r>
    <n v="180790"/>
    <x v="0"/>
    <x v="0"/>
    <x v="0"/>
    <x v="2"/>
    <x v="2"/>
    <x v="353"/>
    <x v="0"/>
    <x v="1"/>
    <s v="Tesseramento"/>
    <x v="1"/>
    <x v="0"/>
    <x v="0"/>
    <m/>
  </r>
  <r>
    <n v="224508"/>
    <x v="1"/>
    <x v="0"/>
    <x v="0"/>
    <x v="2"/>
    <x v="2"/>
    <x v="353"/>
    <x v="0"/>
    <x v="1"/>
    <s v="Tesseramento"/>
    <x v="1"/>
    <x v="5"/>
    <x v="0"/>
    <m/>
  </r>
  <r>
    <n v="77532"/>
    <x v="0"/>
    <x v="0"/>
    <x v="2"/>
    <x v="0"/>
    <x v="2"/>
    <x v="353"/>
    <x v="0"/>
    <x v="1"/>
    <s v="Tesseramento"/>
    <x v="1"/>
    <x v="4"/>
    <x v="0"/>
    <m/>
  </r>
  <r>
    <n v="108491"/>
    <x v="0"/>
    <x v="0"/>
    <x v="0"/>
    <x v="0"/>
    <x v="11"/>
    <x v="49"/>
    <x v="0"/>
    <x v="0"/>
    <s v="Tesseramento"/>
    <x v="1"/>
    <x v="3"/>
    <x v="0"/>
    <m/>
  </r>
  <r>
    <n v="124359"/>
    <x v="0"/>
    <x v="0"/>
    <x v="0"/>
    <x v="0"/>
    <x v="11"/>
    <x v="49"/>
    <x v="0"/>
    <x v="0"/>
    <s v="Tesseramento"/>
    <x v="1"/>
    <x v="1"/>
    <x v="0"/>
    <m/>
  </r>
  <r>
    <n v="129406"/>
    <x v="0"/>
    <x v="0"/>
    <x v="0"/>
    <x v="0"/>
    <x v="11"/>
    <x v="49"/>
    <x v="0"/>
    <x v="0"/>
    <s v="Tesseramento"/>
    <x v="1"/>
    <x v="3"/>
    <x v="0"/>
    <m/>
  </r>
  <r>
    <n v="191743"/>
    <x v="0"/>
    <x v="0"/>
    <x v="0"/>
    <x v="2"/>
    <x v="15"/>
    <x v="72"/>
    <x v="0"/>
    <x v="0"/>
    <s v="Tesseramento"/>
    <x v="1"/>
    <x v="4"/>
    <x v="0"/>
    <m/>
  </r>
  <r>
    <n v="213085"/>
    <x v="1"/>
    <x v="0"/>
    <x v="0"/>
    <x v="2"/>
    <x v="15"/>
    <x v="72"/>
    <x v="0"/>
    <x v="0"/>
    <s v="Tesseramento"/>
    <x v="1"/>
    <x v="6"/>
    <x v="0"/>
    <m/>
  </r>
  <r>
    <n v="140119"/>
    <x v="0"/>
    <x v="0"/>
    <x v="0"/>
    <x v="0"/>
    <x v="15"/>
    <x v="72"/>
    <x v="0"/>
    <x v="0"/>
    <s v="Tesseramento"/>
    <x v="1"/>
    <x v="3"/>
    <x v="0"/>
    <m/>
  </r>
  <r>
    <n v="203783"/>
    <x v="1"/>
    <x v="0"/>
    <x v="0"/>
    <x v="3"/>
    <x v="7"/>
    <x v="123"/>
    <x v="0"/>
    <x v="0"/>
    <s v="Tesseramento"/>
    <x v="1"/>
    <x v="5"/>
    <x v="0"/>
    <m/>
  </r>
  <r>
    <n v="147656"/>
    <x v="0"/>
    <x v="0"/>
    <x v="0"/>
    <x v="0"/>
    <x v="15"/>
    <x v="72"/>
    <x v="0"/>
    <x v="0"/>
    <s v="Tesseramento"/>
    <x v="1"/>
    <x v="0"/>
    <x v="0"/>
    <m/>
  </r>
  <r>
    <n v="86231"/>
    <x v="0"/>
    <x v="0"/>
    <x v="0"/>
    <x v="0"/>
    <x v="15"/>
    <x v="72"/>
    <x v="0"/>
    <x v="1"/>
    <s v="Tesseramento"/>
    <x v="1"/>
    <x v="3"/>
    <x v="0"/>
    <m/>
  </r>
  <r>
    <n v="216870"/>
    <x v="0"/>
    <x v="0"/>
    <x v="0"/>
    <x v="0"/>
    <x v="15"/>
    <x v="72"/>
    <x v="0"/>
    <x v="1"/>
    <s v="Tesseramento"/>
    <x v="1"/>
    <x v="1"/>
    <x v="0"/>
    <m/>
  </r>
  <r>
    <n v="62495"/>
    <x v="0"/>
    <x v="0"/>
    <x v="0"/>
    <x v="0"/>
    <x v="7"/>
    <x v="123"/>
    <x v="0"/>
    <x v="0"/>
    <s v="Tesseramento"/>
    <x v="1"/>
    <x v="4"/>
    <x v="0"/>
    <m/>
  </r>
  <r>
    <n v="116807"/>
    <x v="0"/>
    <x v="0"/>
    <x v="0"/>
    <x v="0"/>
    <x v="7"/>
    <x v="123"/>
    <x v="0"/>
    <x v="0"/>
    <s v="Tesseramento"/>
    <x v="1"/>
    <x v="0"/>
    <x v="0"/>
    <m/>
  </r>
  <r>
    <n v="214927"/>
    <x v="0"/>
    <x v="0"/>
    <x v="0"/>
    <x v="0"/>
    <x v="11"/>
    <x v="49"/>
    <x v="0"/>
    <x v="0"/>
    <s v="Tesseramento"/>
    <x v="1"/>
    <x v="1"/>
    <x v="0"/>
    <m/>
  </r>
  <r>
    <n v="170659"/>
    <x v="0"/>
    <x v="0"/>
    <x v="0"/>
    <x v="1"/>
    <x v="7"/>
    <x v="123"/>
    <x v="0"/>
    <x v="1"/>
    <s v="Tesseramento"/>
    <x v="1"/>
    <x v="3"/>
    <x v="0"/>
    <m/>
  </r>
  <r>
    <n v="163250"/>
    <x v="0"/>
    <x v="0"/>
    <x v="0"/>
    <x v="0"/>
    <x v="11"/>
    <x v="49"/>
    <x v="0"/>
    <x v="1"/>
    <s v="Tesseramento"/>
    <x v="1"/>
    <x v="3"/>
    <x v="0"/>
    <m/>
  </r>
  <r>
    <n v="193726"/>
    <x v="0"/>
    <x v="0"/>
    <x v="0"/>
    <x v="0"/>
    <x v="7"/>
    <x v="123"/>
    <x v="0"/>
    <x v="0"/>
    <s v="Tesseramento"/>
    <x v="1"/>
    <x v="0"/>
    <x v="0"/>
    <m/>
  </r>
  <r>
    <n v="80858"/>
    <x v="0"/>
    <x v="0"/>
    <x v="0"/>
    <x v="0"/>
    <x v="11"/>
    <x v="49"/>
    <x v="0"/>
    <x v="0"/>
    <s v="Tesseramento"/>
    <x v="1"/>
    <x v="4"/>
    <x v="0"/>
    <m/>
  </r>
  <r>
    <n v="217993"/>
    <x v="1"/>
    <x v="0"/>
    <x v="0"/>
    <x v="1"/>
    <x v="7"/>
    <x v="123"/>
    <x v="0"/>
    <x v="0"/>
    <s v="Tesseramento"/>
    <x v="1"/>
    <x v="5"/>
    <x v="0"/>
    <m/>
  </r>
  <r>
    <n v="45865"/>
    <x v="0"/>
    <x v="0"/>
    <x v="0"/>
    <x v="0"/>
    <x v="11"/>
    <x v="49"/>
    <x v="0"/>
    <x v="0"/>
    <s v="Tesseramento"/>
    <x v="1"/>
    <x v="4"/>
    <x v="0"/>
    <m/>
  </r>
  <r>
    <n v="45866"/>
    <x v="0"/>
    <x v="0"/>
    <x v="0"/>
    <x v="0"/>
    <x v="11"/>
    <x v="49"/>
    <x v="0"/>
    <x v="1"/>
    <s v="Tesseramento"/>
    <x v="1"/>
    <x v="4"/>
    <x v="0"/>
    <m/>
  </r>
  <r>
    <n v="129408"/>
    <x v="0"/>
    <x v="0"/>
    <x v="0"/>
    <x v="0"/>
    <x v="11"/>
    <x v="49"/>
    <x v="0"/>
    <x v="0"/>
    <s v="Tesseramento"/>
    <x v="1"/>
    <x v="4"/>
    <x v="0"/>
    <m/>
  </r>
  <r>
    <n v="163251"/>
    <x v="0"/>
    <x v="0"/>
    <x v="0"/>
    <x v="1"/>
    <x v="11"/>
    <x v="49"/>
    <x v="0"/>
    <x v="1"/>
    <s v="Tesseramento"/>
    <x v="1"/>
    <x v="4"/>
    <x v="0"/>
    <m/>
  </r>
  <r>
    <n v="45190"/>
    <x v="0"/>
    <x v="0"/>
    <x v="0"/>
    <x v="0"/>
    <x v="11"/>
    <x v="49"/>
    <x v="0"/>
    <x v="0"/>
    <s v="Tesseramento"/>
    <x v="1"/>
    <x v="4"/>
    <x v="0"/>
    <m/>
  </r>
  <r>
    <n v="194209"/>
    <x v="0"/>
    <x v="0"/>
    <x v="0"/>
    <x v="1"/>
    <x v="11"/>
    <x v="49"/>
    <x v="0"/>
    <x v="1"/>
    <s v="Tesseramento"/>
    <x v="1"/>
    <x v="1"/>
    <x v="0"/>
    <m/>
  </r>
  <r>
    <n v="215197"/>
    <x v="0"/>
    <x v="0"/>
    <x v="0"/>
    <x v="0"/>
    <x v="11"/>
    <x v="49"/>
    <x v="0"/>
    <x v="1"/>
    <s v="Tesseramento"/>
    <x v="1"/>
    <x v="0"/>
    <x v="0"/>
    <m/>
  </r>
  <r>
    <n v="230951"/>
    <x v="0"/>
    <x v="0"/>
    <x v="0"/>
    <x v="1"/>
    <x v="11"/>
    <x v="49"/>
    <x v="0"/>
    <x v="0"/>
    <s v="Tesseramento"/>
    <x v="1"/>
    <x v="0"/>
    <x v="0"/>
    <m/>
  </r>
  <r>
    <n v="113793"/>
    <x v="0"/>
    <x v="0"/>
    <x v="0"/>
    <x v="0"/>
    <x v="11"/>
    <x v="141"/>
    <x v="0"/>
    <x v="0"/>
    <s v="Tesseramento"/>
    <x v="1"/>
    <x v="4"/>
    <x v="0"/>
    <m/>
  </r>
  <r>
    <n v="235106"/>
    <x v="1"/>
    <x v="0"/>
    <x v="1"/>
    <x v="2"/>
    <x v="2"/>
    <x v="353"/>
    <x v="0"/>
    <x v="0"/>
    <s v="Tesseramento"/>
    <x v="1"/>
    <x v="5"/>
    <x v="0"/>
    <m/>
  </r>
  <r>
    <n v="205887"/>
    <x v="1"/>
    <x v="0"/>
    <x v="0"/>
    <x v="0"/>
    <x v="4"/>
    <x v="146"/>
    <x v="0"/>
    <x v="0"/>
    <s v="Tesseramento"/>
    <x v="1"/>
    <x v="2"/>
    <x v="0"/>
    <m/>
  </r>
  <r>
    <n v="116120"/>
    <x v="0"/>
    <x v="0"/>
    <x v="0"/>
    <x v="0"/>
    <x v="7"/>
    <x v="123"/>
    <x v="0"/>
    <x v="0"/>
    <s v="Tesseramento"/>
    <x v="1"/>
    <x v="3"/>
    <x v="0"/>
    <m/>
  </r>
  <r>
    <n v="145565"/>
    <x v="0"/>
    <x v="0"/>
    <x v="0"/>
    <x v="0"/>
    <x v="7"/>
    <x v="123"/>
    <x v="0"/>
    <x v="1"/>
    <s v="Tesseramento"/>
    <x v="1"/>
    <x v="3"/>
    <x v="0"/>
    <m/>
  </r>
  <r>
    <n v="92041"/>
    <x v="0"/>
    <x v="0"/>
    <x v="0"/>
    <x v="0"/>
    <x v="7"/>
    <x v="123"/>
    <x v="0"/>
    <x v="0"/>
    <s v="Tesseramento"/>
    <x v="1"/>
    <x v="3"/>
    <x v="0"/>
    <m/>
  </r>
  <r>
    <n v="92047"/>
    <x v="0"/>
    <x v="0"/>
    <x v="0"/>
    <x v="0"/>
    <x v="7"/>
    <x v="123"/>
    <x v="0"/>
    <x v="1"/>
    <s v="Tesseramento"/>
    <x v="1"/>
    <x v="3"/>
    <x v="0"/>
    <m/>
  </r>
  <r>
    <n v="217806"/>
    <x v="0"/>
    <x v="0"/>
    <x v="0"/>
    <x v="0"/>
    <x v="11"/>
    <x v="49"/>
    <x v="0"/>
    <x v="1"/>
    <s v="Tesseramento"/>
    <x v="1"/>
    <x v="1"/>
    <x v="0"/>
    <m/>
  </r>
  <r>
    <n v="117638"/>
    <x v="0"/>
    <x v="0"/>
    <x v="0"/>
    <x v="0"/>
    <x v="11"/>
    <x v="49"/>
    <x v="0"/>
    <x v="0"/>
    <s v="Tesseramento"/>
    <x v="1"/>
    <x v="0"/>
    <x v="0"/>
    <m/>
  </r>
  <r>
    <n v="216981"/>
    <x v="0"/>
    <x v="0"/>
    <x v="0"/>
    <x v="0"/>
    <x v="11"/>
    <x v="49"/>
    <x v="0"/>
    <x v="0"/>
    <s v="Tesseramento"/>
    <x v="1"/>
    <x v="0"/>
    <x v="0"/>
    <m/>
  </r>
  <r>
    <n v="207734"/>
    <x v="0"/>
    <x v="0"/>
    <x v="0"/>
    <x v="1"/>
    <x v="7"/>
    <x v="123"/>
    <x v="0"/>
    <x v="1"/>
    <s v="Tesseramento"/>
    <x v="1"/>
    <x v="3"/>
    <x v="0"/>
    <m/>
  </r>
  <r>
    <n v="207730"/>
    <x v="0"/>
    <x v="0"/>
    <x v="0"/>
    <x v="1"/>
    <x v="7"/>
    <x v="123"/>
    <x v="0"/>
    <x v="0"/>
    <s v="Tesseramento"/>
    <x v="1"/>
    <x v="3"/>
    <x v="0"/>
    <m/>
  </r>
  <r>
    <n v="117171"/>
    <x v="0"/>
    <x v="0"/>
    <x v="0"/>
    <x v="1"/>
    <x v="11"/>
    <x v="49"/>
    <x v="0"/>
    <x v="1"/>
    <s v="Tesseramento"/>
    <x v="1"/>
    <x v="4"/>
    <x v="0"/>
    <m/>
  </r>
  <r>
    <n v="235532"/>
    <x v="1"/>
    <x v="0"/>
    <x v="1"/>
    <x v="3"/>
    <x v="4"/>
    <x v="146"/>
    <x v="0"/>
    <x v="0"/>
    <s v="Tesseramento"/>
    <x v="1"/>
    <x v="5"/>
    <x v="0"/>
    <m/>
  </r>
  <r>
    <n v="45867"/>
    <x v="0"/>
    <x v="0"/>
    <x v="0"/>
    <x v="0"/>
    <x v="11"/>
    <x v="49"/>
    <x v="0"/>
    <x v="0"/>
    <s v="Tesseramento"/>
    <x v="1"/>
    <x v="0"/>
    <x v="0"/>
    <m/>
  </r>
  <r>
    <n v="73552"/>
    <x v="0"/>
    <x v="0"/>
    <x v="0"/>
    <x v="0"/>
    <x v="11"/>
    <x v="49"/>
    <x v="0"/>
    <x v="0"/>
    <s v="Tesseramento"/>
    <x v="1"/>
    <x v="3"/>
    <x v="0"/>
    <m/>
  </r>
  <r>
    <n v="45868"/>
    <x v="0"/>
    <x v="0"/>
    <x v="0"/>
    <x v="0"/>
    <x v="11"/>
    <x v="49"/>
    <x v="0"/>
    <x v="1"/>
    <s v="Tesseramento"/>
    <x v="1"/>
    <x v="4"/>
    <x v="0"/>
    <m/>
  </r>
  <r>
    <n v="232194"/>
    <x v="1"/>
    <x v="0"/>
    <x v="0"/>
    <x v="2"/>
    <x v="2"/>
    <x v="53"/>
    <x v="0"/>
    <x v="1"/>
    <s v="Tesseramento"/>
    <x v="1"/>
    <x v="5"/>
    <x v="0"/>
    <m/>
  </r>
  <r>
    <n v="232193"/>
    <x v="1"/>
    <x v="0"/>
    <x v="0"/>
    <x v="2"/>
    <x v="2"/>
    <x v="53"/>
    <x v="0"/>
    <x v="1"/>
    <s v="Tesseramento"/>
    <x v="1"/>
    <x v="5"/>
    <x v="0"/>
    <m/>
  </r>
  <r>
    <n v="44073"/>
    <x v="0"/>
    <x v="0"/>
    <x v="0"/>
    <x v="0"/>
    <x v="2"/>
    <x v="53"/>
    <x v="0"/>
    <x v="0"/>
    <s v="Tesseramento"/>
    <x v="1"/>
    <x v="0"/>
    <x v="0"/>
    <m/>
  </r>
  <r>
    <n v="232196"/>
    <x v="0"/>
    <x v="0"/>
    <x v="0"/>
    <x v="3"/>
    <x v="2"/>
    <x v="53"/>
    <x v="0"/>
    <x v="1"/>
    <s v="Tesseramento"/>
    <x v="1"/>
    <x v="0"/>
    <x v="0"/>
    <m/>
  </r>
  <r>
    <n v="38951"/>
    <x v="0"/>
    <x v="0"/>
    <x v="2"/>
    <x v="0"/>
    <x v="4"/>
    <x v="367"/>
    <x v="0"/>
    <x v="1"/>
    <s v="Tesseramento"/>
    <x v="1"/>
    <x v="0"/>
    <x v="0"/>
    <m/>
  </r>
  <r>
    <n v="235533"/>
    <x v="1"/>
    <x v="0"/>
    <x v="1"/>
    <x v="3"/>
    <x v="4"/>
    <x v="146"/>
    <x v="0"/>
    <x v="1"/>
    <s v="Tesseramento"/>
    <x v="1"/>
    <x v="5"/>
    <x v="0"/>
    <m/>
  </r>
  <r>
    <n v="4133"/>
    <x v="0"/>
    <x v="0"/>
    <x v="0"/>
    <x v="0"/>
    <x v="4"/>
    <x v="291"/>
    <x v="0"/>
    <x v="0"/>
    <s v="Tesseramento"/>
    <x v="1"/>
    <x v="4"/>
    <x v="0"/>
    <m/>
  </r>
  <r>
    <n v="112760"/>
    <x v="0"/>
    <x v="0"/>
    <x v="0"/>
    <x v="0"/>
    <x v="4"/>
    <x v="291"/>
    <x v="0"/>
    <x v="0"/>
    <s v="Tesseramento"/>
    <x v="1"/>
    <x v="3"/>
    <x v="0"/>
    <m/>
  </r>
  <r>
    <n v="19690"/>
    <x v="0"/>
    <x v="0"/>
    <x v="0"/>
    <x v="0"/>
    <x v="4"/>
    <x v="291"/>
    <x v="0"/>
    <x v="0"/>
    <s v="Tesseramento"/>
    <x v="1"/>
    <x v="1"/>
    <x v="0"/>
    <m/>
  </r>
  <r>
    <n v="4138"/>
    <x v="0"/>
    <x v="0"/>
    <x v="0"/>
    <x v="0"/>
    <x v="4"/>
    <x v="291"/>
    <x v="0"/>
    <x v="0"/>
    <s v="Tesseramento"/>
    <x v="1"/>
    <x v="4"/>
    <x v="0"/>
    <m/>
  </r>
  <r>
    <n v="55518"/>
    <x v="0"/>
    <x v="0"/>
    <x v="0"/>
    <x v="0"/>
    <x v="4"/>
    <x v="291"/>
    <x v="0"/>
    <x v="0"/>
    <s v="Tesseramento"/>
    <x v="1"/>
    <x v="0"/>
    <x v="0"/>
    <m/>
  </r>
  <r>
    <n v="64320"/>
    <x v="0"/>
    <x v="0"/>
    <x v="0"/>
    <x v="0"/>
    <x v="4"/>
    <x v="291"/>
    <x v="0"/>
    <x v="1"/>
    <s v="Tesseramento"/>
    <x v="1"/>
    <x v="3"/>
    <x v="0"/>
    <m/>
  </r>
  <r>
    <n v="123594"/>
    <x v="0"/>
    <x v="0"/>
    <x v="0"/>
    <x v="0"/>
    <x v="4"/>
    <x v="291"/>
    <x v="0"/>
    <x v="0"/>
    <s v="Tesseramento"/>
    <x v="1"/>
    <x v="1"/>
    <x v="0"/>
    <m/>
  </r>
  <r>
    <n v="4143"/>
    <x v="0"/>
    <x v="0"/>
    <x v="0"/>
    <x v="0"/>
    <x v="4"/>
    <x v="291"/>
    <x v="0"/>
    <x v="0"/>
    <s v="Tesseramento"/>
    <x v="1"/>
    <x v="3"/>
    <x v="0"/>
    <m/>
  </r>
  <r>
    <n v="4383"/>
    <x v="0"/>
    <x v="0"/>
    <x v="0"/>
    <x v="0"/>
    <x v="4"/>
    <x v="291"/>
    <x v="0"/>
    <x v="1"/>
    <s v="Tesseramento"/>
    <x v="1"/>
    <x v="4"/>
    <x v="0"/>
    <m/>
  </r>
  <r>
    <n v="4145"/>
    <x v="0"/>
    <x v="0"/>
    <x v="0"/>
    <x v="0"/>
    <x v="4"/>
    <x v="291"/>
    <x v="0"/>
    <x v="0"/>
    <s v="Tesseramento"/>
    <x v="1"/>
    <x v="4"/>
    <x v="0"/>
    <m/>
  </r>
  <r>
    <n v="4144"/>
    <x v="0"/>
    <x v="0"/>
    <x v="0"/>
    <x v="0"/>
    <x v="4"/>
    <x v="291"/>
    <x v="0"/>
    <x v="1"/>
    <s v="Tesseramento"/>
    <x v="1"/>
    <x v="4"/>
    <x v="0"/>
    <m/>
  </r>
  <r>
    <n v="19026"/>
    <x v="0"/>
    <x v="0"/>
    <x v="0"/>
    <x v="0"/>
    <x v="4"/>
    <x v="291"/>
    <x v="0"/>
    <x v="0"/>
    <s v="Tesseramento"/>
    <x v="1"/>
    <x v="4"/>
    <x v="0"/>
    <m/>
  </r>
  <r>
    <n v="58322"/>
    <x v="0"/>
    <x v="0"/>
    <x v="0"/>
    <x v="0"/>
    <x v="4"/>
    <x v="291"/>
    <x v="0"/>
    <x v="0"/>
    <s v="Tesseramento"/>
    <x v="1"/>
    <x v="4"/>
    <x v="0"/>
    <m/>
  </r>
  <r>
    <n v="4153"/>
    <x v="0"/>
    <x v="0"/>
    <x v="0"/>
    <x v="0"/>
    <x v="4"/>
    <x v="291"/>
    <x v="0"/>
    <x v="0"/>
    <s v="Tesseramento"/>
    <x v="1"/>
    <x v="4"/>
    <x v="0"/>
    <m/>
  </r>
  <r>
    <n v="9799"/>
    <x v="0"/>
    <x v="0"/>
    <x v="0"/>
    <x v="0"/>
    <x v="4"/>
    <x v="291"/>
    <x v="0"/>
    <x v="1"/>
    <s v="Tesseramento"/>
    <x v="1"/>
    <x v="4"/>
    <x v="0"/>
    <m/>
  </r>
  <r>
    <n v="79046"/>
    <x v="0"/>
    <x v="0"/>
    <x v="0"/>
    <x v="0"/>
    <x v="4"/>
    <x v="291"/>
    <x v="0"/>
    <x v="1"/>
    <s v="Tesseramento"/>
    <x v="1"/>
    <x v="3"/>
    <x v="0"/>
    <m/>
  </r>
  <r>
    <n v="47467"/>
    <x v="0"/>
    <x v="0"/>
    <x v="0"/>
    <x v="0"/>
    <x v="4"/>
    <x v="291"/>
    <x v="0"/>
    <x v="0"/>
    <s v="Tesseramento"/>
    <x v="1"/>
    <x v="0"/>
    <x v="0"/>
    <m/>
  </r>
  <r>
    <n v="4392"/>
    <x v="0"/>
    <x v="0"/>
    <x v="0"/>
    <x v="4"/>
    <x v="4"/>
    <x v="291"/>
    <x v="0"/>
    <x v="1"/>
    <s v="Tesseramento"/>
    <x v="1"/>
    <x v="4"/>
    <x v="0"/>
    <m/>
  </r>
  <r>
    <n v="174864"/>
    <x v="0"/>
    <x v="0"/>
    <x v="0"/>
    <x v="0"/>
    <x v="4"/>
    <x v="291"/>
    <x v="0"/>
    <x v="1"/>
    <s v="Tesseramento"/>
    <x v="1"/>
    <x v="3"/>
    <x v="0"/>
    <m/>
  </r>
  <r>
    <n v="92032"/>
    <x v="0"/>
    <x v="0"/>
    <x v="0"/>
    <x v="0"/>
    <x v="4"/>
    <x v="291"/>
    <x v="0"/>
    <x v="0"/>
    <s v="Tesseramento"/>
    <x v="1"/>
    <x v="0"/>
    <x v="0"/>
    <m/>
  </r>
  <r>
    <n v="53334"/>
    <x v="0"/>
    <x v="0"/>
    <x v="0"/>
    <x v="0"/>
    <x v="4"/>
    <x v="291"/>
    <x v="0"/>
    <x v="0"/>
    <s v="Tesseramento"/>
    <x v="1"/>
    <x v="4"/>
    <x v="0"/>
    <m/>
  </r>
  <r>
    <n v="82839"/>
    <x v="0"/>
    <x v="0"/>
    <x v="0"/>
    <x v="0"/>
    <x v="4"/>
    <x v="291"/>
    <x v="0"/>
    <x v="0"/>
    <s v="Tesseramento"/>
    <x v="1"/>
    <x v="4"/>
    <x v="0"/>
    <m/>
  </r>
  <r>
    <n v="4180"/>
    <x v="0"/>
    <x v="0"/>
    <x v="0"/>
    <x v="0"/>
    <x v="4"/>
    <x v="291"/>
    <x v="0"/>
    <x v="0"/>
    <s v="Tesseramento"/>
    <x v="1"/>
    <x v="1"/>
    <x v="0"/>
    <m/>
  </r>
  <r>
    <n v="4177"/>
    <x v="0"/>
    <x v="0"/>
    <x v="0"/>
    <x v="0"/>
    <x v="4"/>
    <x v="291"/>
    <x v="0"/>
    <x v="0"/>
    <s v="Tesseramento"/>
    <x v="1"/>
    <x v="4"/>
    <x v="0"/>
    <m/>
  </r>
  <r>
    <n v="54374"/>
    <x v="0"/>
    <x v="0"/>
    <x v="0"/>
    <x v="0"/>
    <x v="4"/>
    <x v="291"/>
    <x v="0"/>
    <x v="0"/>
    <s v="Tesseramento"/>
    <x v="1"/>
    <x v="4"/>
    <x v="0"/>
    <m/>
  </r>
  <r>
    <n v="209202"/>
    <x v="0"/>
    <x v="0"/>
    <x v="0"/>
    <x v="0"/>
    <x v="4"/>
    <x v="291"/>
    <x v="0"/>
    <x v="0"/>
    <s v="Tesseramento"/>
    <x v="1"/>
    <x v="4"/>
    <x v="0"/>
    <m/>
  </r>
  <r>
    <n v="46601"/>
    <x v="0"/>
    <x v="0"/>
    <x v="0"/>
    <x v="0"/>
    <x v="4"/>
    <x v="291"/>
    <x v="0"/>
    <x v="0"/>
    <s v="Tesseramento"/>
    <x v="1"/>
    <x v="4"/>
    <x v="0"/>
    <m/>
  </r>
  <r>
    <n v="57984"/>
    <x v="0"/>
    <x v="0"/>
    <x v="0"/>
    <x v="0"/>
    <x v="4"/>
    <x v="291"/>
    <x v="0"/>
    <x v="1"/>
    <s v="Tesseramento"/>
    <x v="1"/>
    <x v="4"/>
    <x v="0"/>
    <m/>
  </r>
  <r>
    <n v="83436"/>
    <x v="0"/>
    <x v="0"/>
    <x v="0"/>
    <x v="0"/>
    <x v="4"/>
    <x v="291"/>
    <x v="0"/>
    <x v="1"/>
    <s v="Tesseramento"/>
    <x v="1"/>
    <x v="0"/>
    <x v="0"/>
    <m/>
  </r>
  <r>
    <n v="209166"/>
    <x v="1"/>
    <x v="0"/>
    <x v="0"/>
    <x v="1"/>
    <x v="7"/>
    <x v="123"/>
    <x v="0"/>
    <x v="0"/>
    <s v="Tesseramento"/>
    <x v="1"/>
    <x v="6"/>
    <x v="0"/>
    <m/>
  </r>
  <r>
    <n v="9847"/>
    <x v="0"/>
    <x v="0"/>
    <x v="0"/>
    <x v="0"/>
    <x v="4"/>
    <x v="291"/>
    <x v="0"/>
    <x v="1"/>
    <s v="Tesseramento"/>
    <x v="1"/>
    <x v="4"/>
    <x v="0"/>
    <m/>
  </r>
  <r>
    <n v="9848"/>
    <x v="0"/>
    <x v="0"/>
    <x v="0"/>
    <x v="1"/>
    <x v="4"/>
    <x v="291"/>
    <x v="0"/>
    <x v="0"/>
    <s v="Tesseramento"/>
    <x v="1"/>
    <x v="4"/>
    <x v="0"/>
    <m/>
  </r>
  <r>
    <n v="171481"/>
    <x v="0"/>
    <x v="0"/>
    <x v="0"/>
    <x v="2"/>
    <x v="4"/>
    <x v="291"/>
    <x v="0"/>
    <x v="1"/>
    <s v="Tesseramento"/>
    <x v="1"/>
    <x v="3"/>
    <x v="0"/>
    <m/>
  </r>
  <r>
    <n v="4188"/>
    <x v="0"/>
    <x v="0"/>
    <x v="0"/>
    <x v="0"/>
    <x v="4"/>
    <x v="291"/>
    <x v="0"/>
    <x v="1"/>
    <s v="Tesseramento"/>
    <x v="1"/>
    <x v="4"/>
    <x v="0"/>
    <m/>
  </r>
  <r>
    <n v="95929"/>
    <x v="0"/>
    <x v="0"/>
    <x v="0"/>
    <x v="0"/>
    <x v="4"/>
    <x v="291"/>
    <x v="0"/>
    <x v="1"/>
    <s v="Tesseramento"/>
    <x v="1"/>
    <x v="4"/>
    <x v="0"/>
    <m/>
  </r>
  <r>
    <n v="64325"/>
    <x v="0"/>
    <x v="0"/>
    <x v="0"/>
    <x v="0"/>
    <x v="4"/>
    <x v="291"/>
    <x v="0"/>
    <x v="0"/>
    <s v="Tesseramento"/>
    <x v="1"/>
    <x v="3"/>
    <x v="0"/>
    <m/>
  </r>
  <r>
    <n v="101821"/>
    <x v="0"/>
    <x v="0"/>
    <x v="0"/>
    <x v="0"/>
    <x v="7"/>
    <x v="123"/>
    <x v="0"/>
    <x v="0"/>
    <s v="Tesseramento"/>
    <x v="1"/>
    <x v="0"/>
    <x v="0"/>
    <m/>
  </r>
  <r>
    <n v="82841"/>
    <x v="0"/>
    <x v="0"/>
    <x v="0"/>
    <x v="0"/>
    <x v="4"/>
    <x v="291"/>
    <x v="0"/>
    <x v="1"/>
    <s v="Tesseramento"/>
    <x v="1"/>
    <x v="4"/>
    <x v="0"/>
    <m/>
  </r>
  <r>
    <n v="68219"/>
    <x v="0"/>
    <x v="0"/>
    <x v="0"/>
    <x v="0"/>
    <x v="4"/>
    <x v="291"/>
    <x v="0"/>
    <x v="1"/>
    <s v="Tesseramento"/>
    <x v="1"/>
    <x v="3"/>
    <x v="0"/>
    <m/>
  </r>
  <r>
    <n v="57985"/>
    <x v="0"/>
    <x v="0"/>
    <x v="0"/>
    <x v="0"/>
    <x v="4"/>
    <x v="291"/>
    <x v="0"/>
    <x v="0"/>
    <s v="Tesseramento"/>
    <x v="1"/>
    <x v="4"/>
    <x v="0"/>
    <m/>
  </r>
  <r>
    <n v="37872"/>
    <x v="0"/>
    <x v="0"/>
    <x v="0"/>
    <x v="0"/>
    <x v="7"/>
    <x v="123"/>
    <x v="0"/>
    <x v="0"/>
    <s v="Tesseramento"/>
    <x v="1"/>
    <x v="4"/>
    <x v="0"/>
    <m/>
  </r>
  <r>
    <n v="37873"/>
    <x v="0"/>
    <x v="0"/>
    <x v="0"/>
    <x v="0"/>
    <x v="7"/>
    <x v="123"/>
    <x v="0"/>
    <x v="1"/>
    <s v="Tesseramento"/>
    <x v="1"/>
    <x v="4"/>
    <x v="0"/>
    <m/>
  </r>
  <r>
    <n v="179503"/>
    <x v="1"/>
    <x v="0"/>
    <x v="0"/>
    <x v="0"/>
    <x v="7"/>
    <x v="123"/>
    <x v="0"/>
    <x v="1"/>
    <s v="Tesseramento"/>
    <x v="1"/>
    <x v="2"/>
    <x v="0"/>
    <m/>
  </r>
  <r>
    <n v="4192"/>
    <x v="0"/>
    <x v="0"/>
    <x v="0"/>
    <x v="2"/>
    <x v="4"/>
    <x v="291"/>
    <x v="0"/>
    <x v="0"/>
    <s v="Tesseramento"/>
    <x v="1"/>
    <x v="4"/>
    <x v="0"/>
    <m/>
  </r>
  <r>
    <n v="4194"/>
    <x v="0"/>
    <x v="0"/>
    <x v="0"/>
    <x v="0"/>
    <x v="4"/>
    <x v="291"/>
    <x v="0"/>
    <x v="0"/>
    <s v="Tesseramento"/>
    <x v="1"/>
    <x v="4"/>
    <x v="0"/>
    <m/>
  </r>
  <r>
    <n v="96323"/>
    <x v="0"/>
    <x v="0"/>
    <x v="0"/>
    <x v="0"/>
    <x v="7"/>
    <x v="123"/>
    <x v="0"/>
    <x v="0"/>
    <s v="Tesseramento"/>
    <x v="1"/>
    <x v="3"/>
    <x v="0"/>
    <m/>
  </r>
  <r>
    <n v="121204"/>
    <x v="0"/>
    <x v="0"/>
    <x v="0"/>
    <x v="0"/>
    <x v="8"/>
    <x v="127"/>
    <x v="0"/>
    <x v="1"/>
    <s v="Tesseramento"/>
    <x v="1"/>
    <x v="3"/>
    <x v="0"/>
    <m/>
  </r>
  <r>
    <n v="34838"/>
    <x v="0"/>
    <x v="0"/>
    <x v="0"/>
    <x v="0"/>
    <x v="7"/>
    <x v="123"/>
    <x v="0"/>
    <x v="0"/>
    <s v="Tesseramento"/>
    <x v="1"/>
    <x v="3"/>
    <x v="0"/>
    <m/>
  </r>
  <r>
    <n v="4193"/>
    <x v="0"/>
    <x v="0"/>
    <x v="0"/>
    <x v="0"/>
    <x v="4"/>
    <x v="291"/>
    <x v="0"/>
    <x v="0"/>
    <s v="Tesseramento"/>
    <x v="1"/>
    <x v="0"/>
    <x v="0"/>
    <m/>
  </r>
  <r>
    <n v="4195"/>
    <x v="0"/>
    <x v="0"/>
    <x v="0"/>
    <x v="0"/>
    <x v="4"/>
    <x v="291"/>
    <x v="0"/>
    <x v="1"/>
    <s v="Tesseramento"/>
    <x v="1"/>
    <x v="4"/>
    <x v="0"/>
    <m/>
  </r>
  <r>
    <n v="40987"/>
    <x v="0"/>
    <x v="0"/>
    <x v="0"/>
    <x v="0"/>
    <x v="4"/>
    <x v="291"/>
    <x v="0"/>
    <x v="1"/>
    <s v="Tesseramento"/>
    <x v="1"/>
    <x v="3"/>
    <x v="0"/>
    <m/>
  </r>
  <r>
    <n v="190876"/>
    <x v="0"/>
    <x v="0"/>
    <x v="0"/>
    <x v="0"/>
    <x v="4"/>
    <x v="291"/>
    <x v="0"/>
    <x v="0"/>
    <s v="Tesseramento"/>
    <x v="1"/>
    <x v="0"/>
    <x v="0"/>
    <m/>
  </r>
  <r>
    <n v="218586"/>
    <x v="1"/>
    <x v="0"/>
    <x v="0"/>
    <x v="2"/>
    <x v="4"/>
    <x v="291"/>
    <x v="0"/>
    <x v="0"/>
    <s v="Tesseramento"/>
    <x v="1"/>
    <x v="5"/>
    <x v="0"/>
    <m/>
  </r>
  <r>
    <n v="218587"/>
    <x v="1"/>
    <x v="0"/>
    <x v="0"/>
    <x v="2"/>
    <x v="4"/>
    <x v="291"/>
    <x v="0"/>
    <x v="0"/>
    <s v="Tesseramento"/>
    <x v="1"/>
    <x v="5"/>
    <x v="0"/>
    <m/>
  </r>
  <r>
    <n v="95052"/>
    <x v="0"/>
    <x v="0"/>
    <x v="0"/>
    <x v="0"/>
    <x v="4"/>
    <x v="291"/>
    <x v="0"/>
    <x v="0"/>
    <s v="Tesseramento"/>
    <x v="1"/>
    <x v="4"/>
    <x v="0"/>
    <m/>
  </r>
  <r>
    <n v="54777"/>
    <x v="0"/>
    <x v="0"/>
    <x v="0"/>
    <x v="0"/>
    <x v="7"/>
    <x v="123"/>
    <x v="0"/>
    <x v="1"/>
    <s v="Tesseramento"/>
    <x v="1"/>
    <x v="3"/>
    <x v="0"/>
    <m/>
  </r>
  <r>
    <n v="7583"/>
    <x v="0"/>
    <x v="0"/>
    <x v="0"/>
    <x v="0"/>
    <x v="4"/>
    <x v="291"/>
    <x v="0"/>
    <x v="0"/>
    <s v="Tesseramento"/>
    <x v="1"/>
    <x v="4"/>
    <x v="0"/>
    <m/>
  </r>
  <r>
    <n v="219897"/>
    <x v="0"/>
    <x v="0"/>
    <x v="0"/>
    <x v="1"/>
    <x v="4"/>
    <x v="291"/>
    <x v="0"/>
    <x v="0"/>
    <s v="Tesseramento"/>
    <x v="1"/>
    <x v="3"/>
    <x v="0"/>
    <m/>
  </r>
  <r>
    <n v="106235"/>
    <x v="0"/>
    <x v="0"/>
    <x v="0"/>
    <x v="0"/>
    <x v="7"/>
    <x v="123"/>
    <x v="0"/>
    <x v="0"/>
    <s v="Tesseramento"/>
    <x v="1"/>
    <x v="3"/>
    <x v="0"/>
    <m/>
  </r>
  <r>
    <n v="104574"/>
    <x v="0"/>
    <x v="0"/>
    <x v="0"/>
    <x v="0"/>
    <x v="7"/>
    <x v="123"/>
    <x v="0"/>
    <x v="0"/>
    <s v="Tesseramento"/>
    <x v="1"/>
    <x v="3"/>
    <x v="0"/>
    <m/>
  </r>
  <r>
    <n v="104576"/>
    <x v="0"/>
    <x v="0"/>
    <x v="0"/>
    <x v="0"/>
    <x v="7"/>
    <x v="123"/>
    <x v="0"/>
    <x v="1"/>
    <s v="Tesseramento"/>
    <x v="1"/>
    <x v="3"/>
    <x v="0"/>
    <m/>
  </r>
  <r>
    <n v="79563"/>
    <x v="0"/>
    <x v="0"/>
    <x v="0"/>
    <x v="0"/>
    <x v="7"/>
    <x v="123"/>
    <x v="0"/>
    <x v="0"/>
    <s v="Tesseramento"/>
    <x v="1"/>
    <x v="3"/>
    <x v="0"/>
    <m/>
  </r>
  <r>
    <n v="204256"/>
    <x v="1"/>
    <x v="0"/>
    <x v="0"/>
    <x v="0"/>
    <x v="1"/>
    <x v="26"/>
    <x v="0"/>
    <x v="0"/>
    <s v="Tesseramento"/>
    <x v="1"/>
    <x v="5"/>
    <x v="0"/>
    <s v="B"/>
  </r>
  <r>
    <n v="202221"/>
    <x v="0"/>
    <x v="0"/>
    <x v="0"/>
    <x v="0"/>
    <x v="1"/>
    <x v="26"/>
    <x v="0"/>
    <x v="0"/>
    <s v="Tesseramento"/>
    <x v="1"/>
    <x v="0"/>
    <x v="0"/>
    <m/>
  </r>
  <r>
    <n v="117024"/>
    <x v="0"/>
    <x v="0"/>
    <x v="0"/>
    <x v="0"/>
    <x v="1"/>
    <x v="26"/>
    <x v="0"/>
    <x v="0"/>
    <s v="Tesseramento"/>
    <x v="1"/>
    <x v="0"/>
    <x v="0"/>
    <m/>
  </r>
  <r>
    <n v="105224"/>
    <x v="0"/>
    <x v="0"/>
    <x v="0"/>
    <x v="0"/>
    <x v="1"/>
    <x v="26"/>
    <x v="0"/>
    <x v="0"/>
    <s v="Tesseramento"/>
    <x v="1"/>
    <x v="0"/>
    <x v="0"/>
    <m/>
  </r>
  <r>
    <n v="73486"/>
    <x v="0"/>
    <x v="0"/>
    <x v="0"/>
    <x v="0"/>
    <x v="4"/>
    <x v="291"/>
    <x v="0"/>
    <x v="0"/>
    <s v="Tesseramento"/>
    <x v="1"/>
    <x v="0"/>
    <x v="0"/>
    <m/>
  </r>
  <r>
    <n v="4219"/>
    <x v="0"/>
    <x v="0"/>
    <x v="0"/>
    <x v="0"/>
    <x v="4"/>
    <x v="291"/>
    <x v="0"/>
    <x v="1"/>
    <s v="Tesseramento"/>
    <x v="1"/>
    <x v="4"/>
    <x v="0"/>
    <m/>
  </r>
  <r>
    <n v="108341"/>
    <x v="0"/>
    <x v="0"/>
    <x v="0"/>
    <x v="0"/>
    <x v="4"/>
    <x v="291"/>
    <x v="0"/>
    <x v="1"/>
    <s v="Tesseramento"/>
    <x v="1"/>
    <x v="4"/>
    <x v="0"/>
    <m/>
  </r>
  <r>
    <n v="155905"/>
    <x v="0"/>
    <x v="0"/>
    <x v="0"/>
    <x v="0"/>
    <x v="1"/>
    <x v="26"/>
    <x v="0"/>
    <x v="0"/>
    <s v="Tesseramento"/>
    <x v="1"/>
    <x v="0"/>
    <x v="0"/>
    <m/>
  </r>
  <r>
    <n v="206166"/>
    <x v="0"/>
    <x v="0"/>
    <x v="0"/>
    <x v="0"/>
    <x v="4"/>
    <x v="291"/>
    <x v="0"/>
    <x v="0"/>
    <s v="Tesseramento"/>
    <x v="1"/>
    <x v="0"/>
    <x v="0"/>
    <m/>
  </r>
  <r>
    <n v="118736"/>
    <x v="0"/>
    <x v="0"/>
    <x v="0"/>
    <x v="0"/>
    <x v="4"/>
    <x v="291"/>
    <x v="0"/>
    <x v="0"/>
    <s v="Tesseramento"/>
    <x v="1"/>
    <x v="0"/>
    <x v="0"/>
    <m/>
  </r>
  <r>
    <n v="9949"/>
    <x v="0"/>
    <x v="0"/>
    <x v="0"/>
    <x v="0"/>
    <x v="4"/>
    <x v="291"/>
    <x v="0"/>
    <x v="1"/>
    <s v="Tesseramento"/>
    <x v="1"/>
    <x v="4"/>
    <x v="0"/>
    <m/>
  </r>
  <r>
    <n v="119530"/>
    <x v="0"/>
    <x v="0"/>
    <x v="0"/>
    <x v="0"/>
    <x v="4"/>
    <x v="291"/>
    <x v="0"/>
    <x v="0"/>
    <s v="Tesseramento"/>
    <x v="1"/>
    <x v="3"/>
    <x v="0"/>
    <m/>
  </r>
  <r>
    <n v="142125"/>
    <x v="0"/>
    <x v="0"/>
    <x v="0"/>
    <x v="0"/>
    <x v="4"/>
    <x v="291"/>
    <x v="0"/>
    <x v="0"/>
    <s v="Tesseramento"/>
    <x v="1"/>
    <x v="1"/>
    <x v="0"/>
    <m/>
  </r>
  <r>
    <n v="4254"/>
    <x v="0"/>
    <x v="0"/>
    <x v="0"/>
    <x v="0"/>
    <x v="4"/>
    <x v="291"/>
    <x v="0"/>
    <x v="0"/>
    <s v="Tesseramento"/>
    <x v="1"/>
    <x v="4"/>
    <x v="0"/>
    <m/>
  </r>
  <r>
    <n v="37580"/>
    <x v="0"/>
    <x v="0"/>
    <x v="0"/>
    <x v="0"/>
    <x v="4"/>
    <x v="291"/>
    <x v="0"/>
    <x v="0"/>
    <s v="Tesseramento"/>
    <x v="1"/>
    <x v="3"/>
    <x v="0"/>
    <m/>
  </r>
  <r>
    <n v="124773"/>
    <x v="0"/>
    <x v="0"/>
    <x v="0"/>
    <x v="0"/>
    <x v="4"/>
    <x v="291"/>
    <x v="0"/>
    <x v="0"/>
    <s v="Tesseramento"/>
    <x v="1"/>
    <x v="0"/>
    <x v="0"/>
    <m/>
  </r>
  <r>
    <n v="214702"/>
    <x v="0"/>
    <x v="0"/>
    <x v="0"/>
    <x v="0"/>
    <x v="4"/>
    <x v="291"/>
    <x v="0"/>
    <x v="0"/>
    <s v="Tesseramento"/>
    <x v="1"/>
    <x v="0"/>
    <x v="0"/>
    <m/>
  </r>
  <r>
    <n v="61216"/>
    <x v="0"/>
    <x v="0"/>
    <x v="0"/>
    <x v="0"/>
    <x v="4"/>
    <x v="291"/>
    <x v="0"/>
    <x v="0"/>
    <s v="Tesseramento"/>
    <x v="1"/>
    <x v="4"/>
    <x v="0"/>
    <m/>
  </r>
  <r>
    <n v="57986"/>
    <x v="0"/>
    <x v="0"/>
    <x v="0"/>
    <x v="0"/>
    <x v="4"/>
    <x v="291"/>
    <x v="0"/>
    <x v="0"/>
    <s v="Tesseramento"/>
    <x v="1"/>
    <x v="4"/>
    <x v="0"/>
    <m/>
  </r>
  <r>
    <n v="67776"/>
    <x v="0"/>
    <x v="0"/>
    <x v="0"/>
    <x v="0"/>
    <x v="4"/>
    <x v="291"/>
    <x v="0"/>
    <x v="1"/>
    <s v="Tesseramento"/>
    <x v="1"/>
    <x v="4"/>
    <x v="0"/>
    <m/>
  </r>
  <r>
    <n v="63951"/>
    <x v="0"/>
    <x v="0"/>
    <x v="0"/>
    <x v="0"/>
    <x v="4"/>
    <x v="291"/>
    <x v="0"/>
    <x v="0"/>
    <s v="Tesseramento"/>
    <x v="1"/>
    <x v="1"/>
    <x v="0"/>
    <m/>
  </r>
  <r>
    <n v="4274"/>
    <x v="0"/>
    <x v="0"/>
    <x v="0"/>
    <x v="1"/>
    <x v="4"/>
    <x v="291"/>
    <x v="0"/>
    <x v="1"/>
    <s v="Tesseramento"/>
    <x v="1"/>
    <x v="4"/>
    <x v="0"/>
    <m/>
  </r>
  <r>
    <n v="56998"/>
    <x v="0"/>
    <x v="0"/>
    <x v="0"/>
    <x v="0"/>
    <x v="4"/>
    <x v="291"/>
    <x v="0"/>
    <x v="0"/>
    <s v="Tesseramento"/>
    <x v="1"/>
    <x v="4"/>
    <x v="0"/>
    <m/>
  </r>
  <r>
    <n v="49784"/>
    <x v="0"/>
    <x v="0"/>
    <x v="0"/>
    <x v="0"/>
    <x v="4"/>
    <x v="291"/>
    <x v="0"/>
    <x v="1"/>
    <s v="Tesseramento"/>
    <x v="1"/>
    <x v="0"/>
    <x v="0"/>
    <m/>
  </r>
  <r>
    <n v="127082"/>
    <x v="0"/>
    <x v="0"/>
    <x v="0"/>
    <x v="0"/>
    <x v="4"/>
    <x v="291"/>
    <x v="0"/>
    <x v="0"/>
    <s v="Tesseramento"/>
    <x v="1"/>
    <x v="0"/>
    <x v="0"/>
    <m/>
  </r>
  <r>
    <n v="154597"/>
    <x v="0"/>
    <x v="0"/>
    <x v="2"/>
    <x v="3"/>
    <x v="7"/>
    <x v="33"/>
    <x v="0"/>
    <x v="0"/>
    <s v="Tesseramento"/>
    <x v="1"/>
    <x v="3"/>
    <x v="0"/>
    <m/>
  </r>
  <r>
    <n v="78327"/>
    <x v="0"/>
    <x v="0"/>
    <x v="0"/>
    <x v="0"/>
    <x v="4"/>
    <x v="291"/>
    <x v="0"/>
    <x v="0"/>
    <s v="Tesseramento"/>
    <x v="1"/>
    <x v="0"/>
    <x v="0"/>
    <m/>
  </r>
  <r>
    <n v="55174"/>
    <x v="0"/>
    <x v="0"/>
    <x v="0"/>
    <x v="0"/>
    <x v="4"/>
    <x v="291"/>
    <x v="0"/>
    <x v="0"/>
    <s v="Tesseramento"/>
    <x v="1"/>
    <x v="4"/>
    <x v="0"/>
    <m/>
  </r>
  <r>
    <n v="4283"/>
    <x v="0"/>
    <x v="0"/>
    <x v="0"/>
    <x v="0"/>
    <x v="4"/>
    <x v="291"/>
    <x v="0"/>
    <x v="0"/>
    <s v="Tesseramento"/>
    <x v="1"/>
    <x v="4"/>
    <x v="0"/>
    <m/>
  </r>
  <r>
    <n v="4284"/>
    <x v="0"/>
    <x v="0"/>
    <x v="0"/>
    <x v="0"/>
    <x v="4"/>
    <x v="291"/>
    <x v="0"/>
    <x v="1"/>
    <s v="Tesseramento"/>
    <x v="1"/>
    <x v="4"/>
    <x v="0"/>
    <m/>
  </r>
  <r>
    <n v="4287"/>
    <x v="0"/>
    <x v="0"/>
    <x v="0"/>
    <x v="0"/>
    <x v="4"/>
    <x v="291"/>
    <x v="0"/>
    <x v="1"/>
    <s v="Tesseramento"/>
    <x v="1"/>
    <x v="4"/>
    <x v="0"/>
    <m/>
  </r>
  <r>
    <n v="215585"/>
    <x v="0"/>
    <x v="0"/>
    <x v="0"/>
    <x v="0"/>
    <x v="4"/>
    <x v="291"/>
    <x v="0"/>
    <x v="0"/>
    <s v="Tesseramento"/>
    <x v="1"/>
    <x v="0"/>
    <x v="0"/>
    <m/>
  </r>
  <r>
    <n v="14138"/>
    <x v="0"/>
    <x v="0"/>
    <x v="0"/>
    <x v="0"/>
    <x v="4"/>
    <x v="291"/>
    <x v="0"/>
    <x v="1"/>
    <s v="Tesseramento"/>
    <x v="1"/>
    <x v="4"/>
    <x v="0"/>
    <m/>
  </r>
  <r>
    <n v="217131"/>
    <x v="0"/>
    <x v="0"/>
    <x v="0"/>
    <x v="1"/>
    <x v="4"/>
    <x v="291"/>
    <x v="0"/>
    <x v="1"/>
    <s v="Tesseramento"/>
    <x v="1"/>
    <x v="3"/>
    <x v="0"/>
    <m/>
  </r>
  <r>
    <n v="130009"/>
    <x v="0"/>
    <x v="0"/>
    <x v="2"/>
    <x v="0"/>
    <x v="7"/>
    <x v="33"/>
    <x v="0"/>
    <x v="0"/>
    <s v="Tesseramento"/>
    <x v="1"/>
    <x v="1"/>
    <x v="0"/>
    <m/>
  </r>
  <r>
    <n v="4352"/>
    <x v="0"/>
    <x v="0"/>
    <x v="0"/>
    <x v="0"/>
    <x v="4"/>
    <x v="291"/>
    <x v="0"/>
    <x v="1"/>
    <s v="Tesseramento"/>
    <x v="1"/>
    <x v="4"/>
    <x v="0"/>
    <m/>
  </r>
  <r>
    <n v="230967"/>
    <x v="1"/>
    <x v="0"/>
    <x v="0"/>
    <x v="2"/>
    <x v="4"/>
    <x v="291"/>
    <x v="0"/>
    <x v="0"/>
    <s v="Tesseramento"/>
    <x v="1"/>
    <x v="5"/>
    <x v="0"/>
    <m/>
  </r>
  <r>
    <n v="4295"/>
    <x v="0"/>
    <x v="0"/>
    <x v="0"/>
    <x v="0"/>
    <x v="4"/>
    <x v="291"/>
    <x v="0"/>
    <x v="1"/>
    <s v="Tesseramento"/>
    <x v="1"/>
    <x v="4"/>
    <x v="0"/>
    <m/>
  </r>
  <r>
    <n v="5153"/>
    <x v="0"/>
    <x v="0"/>
    <x v="0"/>
    <x v="0"/>
    <x v="4"/>
    <x v="291"/>
    <x v="0"/>
    <x v="1"/>
    <s v="Tesseramento"/>
    <x v="1"/>
    <x v="3"/>
    <x v="0"/>
    <m/>
  </r>
  <r>
    <n v="4299"/>
    <x v="0"/>
    <x v="0"/>
    <x v="0"/>
    <x v="0"/>
    <x v="4"/>
    <x v="291"/>
    <x v="0"/>
    <x v="0"/>
    <s v="Tesseramento"/>
    <x v="1"/>
    <x v="3"/>
    <x v="0"/>
    <m/>
  </r>
  <r>
    <n v="19155"/>
    <x v="0"/>
    <x v="0"/>
    <x v="0"/>
    <x v="0"/>
    <x v="4"/>
    <x v="291"/>
    <x v="0"/>
    <x v="0"/>
    <s v="Tesseramento"/>
    <x v="1"/>
    <x v="4"/>
    <x v="0"/>
    <m/>
  </r>
  <r>
    <n v="167917"/>
    <x v="0"/>
    <x v="0"/>
    <x v="0"/>
    <x v="0"/>
    <x v="7"/>
    <x v="33"/>
    <x v="0"/>
    <x v="0"/>
    <s v="Tesseramento"/>
    <x v="1"/>
    <x v="3"/>
    <x v="0"/>
    <m/>
  </r>
  <r>
    <n v="169656"/>
    <x v="1"/>
    <x v="0"/>
    <x v="0"/>
    <x v="0"/>
    <x v="4"/>
    <x v="291"/>
    <x v="0"/>
    <x v="0"/>
    <s v="Tesseramento"/>
    <x v="1"/>
    <x v="5"/>
    <x v="0"/>
    <m/>
  </r>
  <r>
    <n v="100373"/>
    <x v="0"/>
    <x v="0"/>
    <x v="0"/>
    <x v="0"/>
    <x v="4"/>
    <x v="291"/>
    <x v="0"/>
    <x v="0"/>
    <s v="Tesseramento"/>
    <x v="1"/>
    <x v="0"/>
    <x v="0"/>
    <m/>
  </r>
  <r>
    <n v="180821"/>
    <x v="0"/>
    <x v="0"/>
    <x v="0"/>
    <x v="0"/>
    <x v="7"/>
    <x v="33"/>
    <x v="0"/>
    <x v="0"/>
    <s v="Tesseramento"/>
    <x v="1"/>
    <x v="1"/>
    <x v="0"/>
    <m/>
  </r>
  <r>
    <n v="42610"/>
    <x v="0"/>
    <x v="0"/>
    <x v="0"/>
    <x v="0"/>
    <x v="4"/>
    <x v="291"/>
    <x v="0"/>
    <x v="0"/>
    <s v="Tesseramento"/>
    <x v="1"/>
    <x v="4"/>
    <x v="0"/>
    <m/>
  </r>
  <r>
    <n v="4305"/>
    <x v="0"/>
    <x v="0"/>
    <x v="0"/>
    <x v="0"/>
    <x v="4"/>
    <x v="291"/>
    <x v="0"/>
    <x v="1"/>
    <s v="Tesseramento"/>
    <x v="1"/>
    <x v="4"/>
    <x v="0"/>
    <m/>
  </r>
  <r>
    <n v="4306"/>
    <x v="0"/>
    <x v="0"/>
    <x v="0"/>
    <x v="0"/>
    <x v="4"/>
    <x v="291"/>
    <x v="0"/>
    <x v="0"/>
    <s v="Tesseramento"/>
    <x v="1"/>
    <x v="0"/>
    <x v="0"/>
    <m/>
  </r>
  <r>
    <n v="155020"/>
    <x v="0"/>
    <x v="0"/>
    <x v="0"/>
    <x v="0"/>
    <x v="4"/>
    <x v="291"/>
    <x v="0"/>
    <x v="1"/>
    <s v="Tesseramento"/>
    <x v="1"/>
    <x v="4"/>
    <x v="0"/>
    <m/>
  </r>
  <r>
    <n v="185945"/>
    <x v="0"/>
    <x v="0"/>
    <x v="0"/>
    <x v="0"/>
    <x v="4"/>
    <x v="291"/>
    <x v="0"/>
    <x v="0"/>
    <s v="Tesseramento"/>
    <x v="1"/>
    <x v="0"/>
    <x v="0"/>
    <m/>
  </r>
  <r>
    <n v="4311"/>
    <x v="0"/>
    <x v="0"/>
    <x v="0"/>
    <x v="0"/>
    <x v="4"/>
    <x v="291"/>
    <x v="0"/>
    <x v="0"/>
    <s v="Tesseramento"/>
    <x v="1"/>
    <x v="0"/>
    <x v="0"/>
    <m/>
  </r>
  <r>
    <n v="4313"/>
    <x v="0"/>
    <x v="0"/>
    <x v="0"/>
    <x v="0"/>
    <x v="4"/>
    <x v="291"/>
    <x v="0"/>
    <x v="0"/>
    <s v="Tesseramento"/>
    <x v="1"/>
    <x v="0"/>
    <x v="0"/>
    <m/>
  </r>
  <r>
    <n v="4312"/>
    <x v="0"/>
    <x v="0"/>
    <x v="0"/>
    <x v="0"/>
    <x v="4"/>
    <x v="291"/>
    <x v="0"/>
    <x v="0"/>
    <s v="Tesseramento"/>
    <x v="1"/>
    <x v="4"/>
    <x v="0"/>
    <m/>
  </r>
  <r>
    <n v="4314"/>
    <x v="0"/>
    <x v="0"/>
    <x v="0"/>
    <x v="2"/>
    <x v="4"/>
    <x v="291"/>
    <x v="0"/>
    <x v="1"/>
    <s v="Tesseramento"/>
    <x v="1"/>
    <x v="4"/>
    <x v="0"/>
    <m/>
  </r>
  <r>
    <n v="181340"/>
    <x v="1"/>
    <x v="0"/>
    <x v="0"/>
    <x v="0"/>
    <x v="4"/>
    <x v="291"/>
    <x v="0"/>
    <x v="0"/>
    <s v="Tesseramento"/>
    <x v="1"/>
    <x v="5"/>
    <x v="0"/>
    <s v="B"/>
  </r>
  <r>
    <n v="21422"/>
    <x v="0"/>
    <x v="0"/>
    <x v="0"/>
    <x v="0"/>
    <x v="4"/>
    <x v="291"/>
    <x v="0"/>
    <x v="0"/>
    <s v="Tesseramento"/>
    <x v="1"/>
    <x v="0"/>
    <x v="0"/>
    <m/>
  </r>
  <r>
    <n v="109227"/>
    <x v="0"/>
    <x v="0"/>
    <x v="0"/>
    <x v="0"/>
    <x v="4"/>
    <x v="291"/>
    <x v="0"/>
    <x v="0"/>
    <s v="Tesseramento"/>
    <x v="1"/>
    <x v="0"/>
    <x v="0"/>
    <m/>
  </r>
  <r>
    <n v="4134"/>
    <x v="0"/>
    <x v="0"/>
    <x v="0"/>
    <x v="0"/>
    <x v="4"/>
    <x v="291"/>
    <x v="0"/>
    <x v="1"/>
    <s v="Tesseramento"/>
    <x v="1"/>
    <x v="4"/>
    <x v="0"/>
    <m/>
  </r>
  <r>
    <n v="180471"/>
    <x v="0"/>
    <x v="0"/>
    <x v="0"/>
    <x v="0"/>
    <x v="4"/>
    <x v="291"/>
    <x v="0"/>
    <x v="0"/>
    <s v="Tesseramento"/>
    <x v="1"/>
    <x v="0"/>
    <x v="0"/>
    <m/>
  </r>
  <r>
    <n v="173029"/>
    <x v="1"/>
    <x v="0"/>
    <x v="0"/>
    <x v="0"/>
    <x v="4"/>
    <x v="291"/>
    <x v="0"/>
    <x v="0"/>
    <s v="Tesseramento"/>
    <x v="1"/>
    <x v="5"/>
    <x v="0"/>
    <s v="B"/>
  </r>
  <r>
    <n v="4322"/>
    <x v="0"/>
    <x v="0"/>
    <x v="0"/>
    <x v="0"/>
    <x v="4"/>
    <x v="291"/>
    <x v="0"/>
    <x v="0"/>
    <s v="Tesseramento"/>
    <x v="1"/>
    <x v="0"/>
    <x v="0"/>
    <m/>
  </r>
  <r>
    <n v="13545"/>
    <x v="0"/>
    <x v="0"/>
    <x v="0"/>
    <x v="0"/>
    <x v="4"/>
    <x v="291"/>
    <x v="0"/>
    <x v="0"/>
    <s v="Tesseramento"/>
    <x v="1"/>
    <x v="4"/>
    <x v="0"/>
    <m/>
  </r>
  <r>
    <n v="51453"/>
    <x v="0"/>
    <x v="0"/>
    <x v="0"/>
    <x v="0"/>
    <x v="4"/>
    <x v="291"/>
    <x v="0"/>
    <x v="0"/>
    <s v="Tesseramento"/>
    <x v="1"/>
    <x v="4"/>
    <x v="0"/>
    <m/>
  </r>
  <r>
    <n v="67777"/>
    <x v="0"/>
    <x v="0"/>
    <x v="0"/>
    <x v="0"/>
    <x v="4"/>
    <x v="291"/>
    <x v="0"/>
    <x v="0"/>
    <s v="Tesseramento"/>
    <x v="1"/>
    <x v="4"/>
    <x v="0"/>
    <m/>
  </r>
  <r>
    <n v="4337"/>
    <x v="0"/>
    <x v="0"/>
    <x v="0"/>
    <x v="0"/>
    <x v="4"/>
    <x v="291"/>
    <x v="0"/>
    <x v="0"/>
    <s v="Tesseramento"/>
    <x v="1"/>
    <x v="4"/>
    <x v="0"/>
    <m/>
  </r>
  <r>
    <n v="4341"/>
    <x v="0"/>
    <x v="0"/>
    <x v="0"/>
    <x v="0"/>
    <x v="4"/>
    <x v="291"/>
    <x v="0"/>
    <x v="1"/>
    <s v="Tesseramento"/>
    <x v="1"/>
    <x v="3"/>
    <x v="0"/>
    <m/>
  </r>
  <r>
    <n v="4350"/>
    <x v="0"/>
    <x v="0"/>
    <x v="0"/>
    <x v="0"/>
    <x v="4"/>
    <x v="291"/>
    <x v="0"/>
    <x v="1"/>
    <s v="Tesseramento"/>
    <x v="1"/>
    <x v="4"/>
    <x v="0"/>
    <m/>
  </r>
  <r>
    <n v="4349"/>
    <x v="0"/>
    <x v="0"/>
    <x v="0"/>
    <x v="0"/>
    <x v="4"/>
    <x v="291"/>
    <x v="0"/>
    <x v="0"/>
    <s v="Tesseramento"/>
    <x v="1"/>
    <x v="4"/>
    <x v="0"/>
    <m/>
  </r>
  <r>
    <n v="43475"/>
    <x v="0"/>
    <x v="0"/>
    <x v="0"/>
    <x v="0"/>
    <x v="4"/>
    <x v="291"/>
    <x v="0"/>
    <x v="0"/>
    <s v="Tesseramento"/>
    <x v="1"/>
    <x v="4"/>
    <x v="0"/>
    <m/>
  </r>
  <r>
    <n v="4317"/>
    <x v="0"/>
    <x v="0"/>
    <x v="0"/>
    <x v="0"/>
    <x v="4"/>
    <x v="291"/>
    <x v="0"/>
    <x v="0"/>
    <s v="Tesseramento"/>
    <x v="1"/>
    <x v="4"/>
    <x v="0"/>
    <m/>
  </r>
  <r>
    <n v="19702"/>
    <x v="0"/>
    <x v="0"/>
    <x v="0"/>
    <x v="0"/>
    <x v="4"/>
    <x v="291"/>
    <x v="0"/>
    <x v="1"/>
    <s v="Tesseramento"/>
    <x v="1"/>
    <x v="4"/>
    <x v="0"/>
    <m/>
  </r>
  <r>
    <n v="75724"/>
    <x v="0"/>
    <x v="0"/>
    <x v="0"/>
    <x v="0"/>
    <x v="4"/>
    <x v="291"/>
    <x v="0"/>
    <x v="0"/>
    <s v="Tesseramento"/>
    <x v="1"/>
    <x v="3"/>
    <x v="0"/>
    <m/>
  </r>
  <r>
    <n v="69510"/>
    <x v="0"/>
    <x v="0"/>
    <x v="0"/>
    <x v="0"/>
    <x v="4"/>
    <x v="291"/>
    <x v="0"/>
    <x v="0"/>
    <s v="Tesseramento"/>
    <x v="1"/>
    <x v="4"/>
    <x v="0"/>
    <m/>
  </r>
  <r>
    <n v="193971"/>
    <x v="1"/>
    <x v="0"/>
    <x v="0"/>
    <x v="1"/>
    <x v="4"/>
    <x v="291"/>
    <x v="0"/>
    <x v="0"/>
    <s v="Tesseramento"/>
    <x v="1"/>
    <x v="5"/>
    <x v="0"/>
    <m/>
  </r>
  <r>
    <n v="4354"/>
    <x v="0"/>
    <x v="0"/>
    <x v="0"/>
    <x v="0"/>
    <x v="4"/>
    <x v="291"/>
    <x v="0"/>
    <x v="0"/>
    <s v="Tesseramento"/>
    <x v="1"/>
    <x v="4"/>
    <x v="0"/>
    <m/>
  </r>
  <r>
    <n v="4323"/>
    <x v="0"/>
    <x v="0"/>
    <x v="0"/>
    <x v="0"/>
    <x v="4"/>
    <x v="291"/>
    <x v="0"/>
    <x v="0"/>
    <s v="Tesseramento"/>
    <x v="1"/>
    <x v="4"/>
    <x v="0"/>
    <m/>
  </r>
  <r>
    <n v="82848"/>
    <x v="0"/>
    <x v="0"/>
    <x v="0"/>
    <x v="1"/>
    <x v="4"/>
    <x v="291"/>
    <x v="0"/>
    <x v="0"/>
    <s v="Tesseramento"/>
    <x v="1"/>
    <x v="4"/>
    <x v="0"/>
    <m/>
  </r>
  <r>
    <n v="217465"/>
    <x v="0"/>
    <x v="0"/>
    <x v="0"/>
    <x v="2"/>
    <x v="4"/>
    <x v="291"/>
    <x v="0"/>
    <x v="1"/>
    <s v="Tesseramento"/>
    <x v="1"/>
    <x v="4"/>
    <x v="0"/>
    <m/>
  </r>
  <r>
    <n v="118739"/>
    <x v="0"/>
    <x v="0"/>
    <x v="0"/>
    <x v="0"/>
    <x v="4"/>
    <x v="291"/>
    <x v="0"/>
    <x v="1"/>
    <s v="Tesseramento"/>
    <x v="1"/>
    <x v="0"/>
    <x v="0"/>
    <m/>
  </r>
  <r>
    <n v="67779"/>
    <x v="0"/>
    <x v="0"/>
    <x v="0"/>
    <x v="0"/>
    <x v="4"/>
    <x v="291"/>
    <x v="0"/>
    <x v="1"/>
    <s v="Tesseramento"/>
    <x v="1"/>
    <x v="0"/>
    <x v="0"/>
    <m/>
  </r>
  <r>
    <n v="59611"/>
    <x v="0"/>
    <x v="0"/>
    <x v="0"/>
    <x v="0"/>
    <x v="4"/>
    <x v="291"/>
    <x v="0"/>
    <x v="1"/>
    <s v="Tesseramento"/>
    <x v="1"/>
    <x v="3"/>
    <x v="0"/>
    <m/>
  </r>
  <r>
    <n v="67786"/>
    <x v="0"/>
    <x v="0"/>
    <x v="0"/>
    <x v="0"/>
    <x v="4"/>
    <x v="291"/>
    <x v="0"/>
    <x v="0"/>
    <s v="Tesseramento"/>
    <x v="1"/>
    <x v="0"/>
    <x v="0"/>
    <m/>
  </r>
  <r>
    <n v="193972"/>
    <x v="0"/>
    <x v="0"/>
    <x v="0"/>
    <x v="0"/>
    <x v="4"/>
    <x v="291"/>
    <x v="0"/>
    <x v="1"/>
    <s v="Tesseramento"/>
    <x v="1"/>
    <x v="4"/>
    <x v="0"/>
    <m/>
  </r>
  <r>
    <n v="156159"/>
    <x v="1"/>
    <x v="0"/>
    <x v="0"/>
    <x v="3"/>
    <x v="4"/>
    <x v="291"/>
    <x v="0"/>
    <x v="1"/>
    <s v="Tesseramento"/>
    <x v="1"/>
    <x v="6"/>
    <x v="0"/>
    <m/>
  </r>
  <r>
    <n v="205997"/>
    <x v="1"/>
    <x v="0"/>
    <x v="0"/>
    <x v="3"/>
    <x v="4"/>
    <x v="291"/>
    <x v="0"/>
    <x v="0"/>
    <s v="Tesseramento"/>
    <x v="1"/>
    <x v="5"/>
    <x v="0"/>
    <m/>
  </r>
  <r>
    <n v="156160"/>
    <x v="1"/>
    <x v="0"/>
    <x v="0"/>
    <x v="3"/>
    <x v="4"/>
    <x v="291"/>
    <x v="0"/>
    <x v="1"/>
    <s v="Tesseramento"/>
    <x v="1"/>
    <x v="7"/>
    <x v="0"/>
    <m/>
  </r>
  <r>
    <n v="77776"/>
    <x v="0"/>
    <x v="0"/>
    <x v="0"/>
    <x v="0"/>
    <x v="4"/>
    <x v="291"/>
    <x v="0"/>
    <x v="0"/>
    <s v="Tesseramento"/>
    <x v="1"/>
    <x v="4"/>
    <x v="0"/>
    <m/>
  </r>
  <r>
    <n v="182014"/>
    <x v="0"/>
    <x v="0"/>
    <x v="0"/>
    <x v="0"/>
    <x v="4"/>
    <x v="291"/>
    <x v="0"/>
    <x v="0"/>
    <s v="Tesseramento"/>
    <x v="1"/>
    <x v="3"/>
    <x v="0"/>
    <m/>
  </r>
  <r>
    <n v="231825"/>
    <x v="0"/>
    <x v="0"/>
    <x v="0"/>
    <x v="1"/>
    <x v="7"/>
    <x v="123"/>
    <x v="0"/>
    <x v="1"/>
    <s v="Tesseramento"/>
    <x v="1"/>
    <x v="0"/>
    <x v="0"/>
    <m/>
  </r>
  <r>
    <n v="97402"/>
    <x v="0"/>
    <x v="0"/>
    <x v="0"/>
    <x v="0"/>
    <x v="4"/>
    <x v="291"/>
    <x v="0"/>
    <x v="0"/>
    <s v="Tesseramento"/>
    <x v="1"/>
    <x v="0"/>
    <x v="0"/>
    <m/>
  </r>
  <r>
    <n v="114951"/>
    <x v="0"/>
    <x v="0"/>
    <x v="0"/>
    <x v="0"/>
    <x v="4"/>
    <x v="291"/>
    <x v="0"/>
    <x v="0"/>
    <s v="Tesseramento"/>
    <x v="1"/>
    <x v="4"/>
    <x v="0"/>
    <m/>
  </r>
  <r>
    <n v="4368"/>
    <x v="0"/>
    <x v="0"/>
    <x v="0"/>
    <x v="0"/>
    <x v="4"/>
    <x v="291"/>
    <x v="0"/>
    <x v="0"/>
    <s v="Tesseramento"/>
    <x v="1"/>
    <x v="4"/>
    <x v="0"/>
    <m/>
  </r>
  <r>
    <n v="218150"/>
    <x v="1"/>
    <x v="0"/>
    <x v="0"/>
    <x v="3"/>
    <x v="4"/>
    <x v="291"/>
    <x v="0"/>
    <x v="0"/>
    <s v="Tesseramento"/>
    <x v="1"/>
    <x v="5"/>
    <x v="0"/>
    <m/>
  </r>
  <r>
    <n v="25513"/>
    <x v="0"/>
    <x v="0"/>
    <x v="0"/>
    <x v="0"/>
    <x v="4"/>
    <x v="291"/>
    <x v="0"/>
    <x v="0"/>
    <s v="Tesseramento"/>
    <x v="1"/>
    <x v="0"/>
    <x v="0"/>
    <m/>
  </r>
  <r>
    <n v="67778"/>
    <x v="0"/>
    <x v="0"/>
    <x v="0"/>
    <x v="0"/>
    <x v="4"/>
    <x v="291"/>
    <x v="0"/>
    <x v="0"/>
    <s v="Tesseramento"/>
    <x v="1"/>
    <x v="4"/>
    <x v="0"/>
    <m/>
  </r>
  <r>
    <n v="107131"/>
    <x v="0"/>
    <x v="0"/>
    <x v="0"/>
    <x v="0"/>
    <x v="4"/>
    <x v="291"/>
    <x v="0"/>
    <x v="0"/>
    <s v="Tesseramento"/>
    <x v="1"/>
    <x v="4"/>
    <x v="0"/>
    <m/>
  </r>
  <r>
    <n v="190877"/>
    <x v="0"/>
    <x v="0"/>
    <x v="0"/>
    <x v="1"/>
    <x v="4"/>
    <x v="291"/>
    <x v="0"/>
    <x v="1"/>
    <s v="Tesseramento"/>
    <x v="1"/>
    <x v="0"/>
    <x v="0"/>
    <m/>
  </r>
  <r>
    <n v="43476"/>
    <x v="0"/>
    <x v="0"/>
    <x v="0"/>
    <x v="0"/>
    <x v="4"/>
    <x v="291"/>
    <x v="0"/>
    <x v="1"/>
    <s v="Tesseramento"/>
    <x v="1"/>
    <x v="4"/>
    <x v="0"/>
    <m/>
  </r>
  <r>
    <n v="119466"/>
    <x v="0"/>
    <x v="0"/>
    <x v="0"/>
    <x v="0"/>
    <x v="4"/>
    <x v="291"/>
    <x v="0"/>
    <x v="0"/>
    <s v="Tesseramento"/>
    <x v="1"/>
    <x v="4"/>
    <x v="0"/>
    <m/>
  </r>
  <r>
    <n v="67780"/>
    <x v="0"/>
    <x v="0"/>
    <x v="0"/>
    <x v="0"/>
    <x v="4"/>
    <x v="291"/>
    <x v="0"/>
    <x v="0"/>
    <s v="Tesseramento"/>
    <x v="1"/>
    <x v="4"/>
    <x v="0"/>
    <m/>
  </r>
  <r>
    <n v="181341"/>
    <x v="0"/>
    <x v="0"/>
    <x v="0"/>
    <x v="0"/>
    <x v="4"/>
    <x v="291"/>
    <x v="0"/>
    <x v="0"/>
    <s v="Tesseramento"/>
    <x v="1"/>
    <x v="0"/>
    <x v="0"/>
    <m/>
  </r>
  <r>
    <n v="30723"/>
    <x v="0"/>
    <x v="0"/>
    <x v="0"/>
    <x v="0"/>
    <x v="4"/>
    <x v="291"/>
    <x v="0"/>
    <x v="0"/>
    <s v="Tesseramento"/>
    <x v="1"/>
    <x v="4"/>
    <x v="0"/>
    <m/>
  </r>
  <r>
    <n v="173030"/>
    <x v="1"/>
    <x v="0"/>
    <x v="0"/>
    <x v="1"/>
    <x v="4"/>
    <x v="291"/>
    <x v="0"/>
    <x v="1"/>
    <s v="Tesseramento"/>
    <x v="1"/>
    <x v="7"/>
    <x v="0"/>
    <m/>
  </r>
  <r>
    <n v="34908"/>
    <x v="0"/>
    <x v="0"/>
    <x v="0"/>
    <x v="0"/>
    <x v="4"/>
    <x v="291"/>
    <x v="0"/>
    <x v="0"/>
    <s v="Tesseramento"/>
    <x v="1"/>
    <x v="3"/>
    <x v="0"/>
    <m/>
  </r>
  <r>
    <n v="90803"/>
    <x v="0"/>
    <x v="0"/>
    <x v="0"/>
    <x v="0"/>
    <x v="4"/>
    <x v="291"/>
    <x v="0"/>
    <x v="0"/>
    <s v="Tesseramento"/>
    <x v="1"/>
    <x v="4"/>
    <x v="0"/>
    <m/>
  </r>
  <r>
    <n v="158770"/>
    <x v="0"/>
    <x v="0"/>
    <x v="0"/>
    <x v="0"/>
    <x v="4"/>
    <x v="291"/>
    <x v="0"/>
    <x v="0"/>
    <s v="Tesseramento"/>
    <x v="1"/>
    <x v="4"/>
    <x v="0"/>
    <m/>
  </r>
  <r>
    <n v="4384"/>
    <x v="0"/>
    <x v="0"/>
    <x v="0"/>
    <x v="0"/>
    <x v="4"/>
    <x v="291"/>
    <x v="0"/>
    <x v="1"/>
    <s v="Tesseramento"/>
    <x v="1"/>
    <x v="3"/>
    <x v="0"/>
    <m/>
  </r>
  <r>
    <n v="68224"/>
    <x v="0"/>
    <x v="0"/>
    <x v="0"/>
    <x v="0"/>
    <x v="4"/>
    <x v="291"/>
    <x v="0"/>
    <x v="0"/>
    <s v="Tesseramento"/>
    <x v="1"/>
    <x v="3"/>
    <x v="0"/>
    <m/>
  </r>
  <r>
    <n v="4391"/>
    <x v="0"/>
    <x v="0"/>
    <x v="0"/>
    <x v="0"/>
    <x v="4"/>
    <x v="291"/>
    <x v="0"/>
    <x v="0"/>
    <s v="Tesseramento"/>
    <x v="1"/>
    <x v="4"/>
    <x v="0"/>
    <m/>
  </r>
  <r>
    <n v="4360"/>
    <x v="0"/>
    <x v="0"/>
    <x v="0"/>
    <x v="2"/>
    <x v="4"/>
    <x v="291"/>
    <x v="0"/>
    <x v="1"/>
    <s v="Tesseramento"/>
    <x v="1"/>
    <x v="4"/>
    <x v="0"/>
    <m/>
  </r>
  <r>
    <n v="4393"/>
    <x v="0"/>
    <x v="0"/>
    <x v="0"/>
    <x v="0"/>
    <x v="4"/>
    <x v="291"/>
    <x v="0"/>
    <x v="1"/>
    <s v="Tesseramento"/>
    <x v="1"/>
    <x v="4"/>
    <x v="0"/>
    <m/>
  </r>
  <r>
    <n v="14592"/>
    <x v="0"/>
    <x v="0"/>
    <x v="0"/>
    <x v="0"/>
    <x v="4"/>
    <x v="291"/>
    <x v="0"/>
    <x v="0"/>
    <s v="Tesseramento"/>
    <x v="1"/>
    <x v="4"/>
    <x v="0"/>
    <m/>
  </r>
  <r>
    <n v="81960"/>
    <x v="0"/>
    <x v="0"/>
    <x v="0"/>
    <x v="0"/>
    <x v="4"/>
    <x v="291"/>
    <x v="0"/>
    <x v="0"/>
    <s v="Tesseramento"/>
    <x v="1"/>
    <x v="4"/>
    <x v="0"/>
    <m/>
  </r>
  <r>
    <n v="4399"/>
    <x v="0"/>
    <x v="0"/>
    <x v="0"/>
    <x v="0"/>
    <x v="4"/>
    <x v="291"/>
    <x v="0"/>
    <x v="0"/>
    <s v="Tesseramento"/>
    <x v="1"/>
    <x v="4"/>
    <x v="0"/>
    <m/>
  </r>
  <r>
    <n v="7962"/>
    <x v="0"/>
    <x v="0"/>
    <x v="0"/>
    <x v="0"/>
    <x v="4"/>
    <x v="291"/>
    <x v="0"/>
    <x v="0"/>
    <s v="Tesseramento"/>
    <x v="1"/>
    <x v="3"/>
    <x v="0"/>
    <m/>
  </r>
  <r>
    <n v="4363"/>
    <x v="0"/>
    <x v="0"/>
    <x v="0"/>
    <x v="0"/>
    <x v="4"/>
    <x v="291"/>
    <x v="0"/>
    <x v="0"/>
    <s v="Tesseramento"/>
    <x v="1"/>
    <x v="3"/>
    <x v="0"/>
    <m/>
  </r>
  <r>
    <n v="182015"/>
    <x v="0"/>
    <x v="0"/>
    <x v="0"/>
    <x v="0"/>
    <x v="4"/>
    <x v="291"/>
    <x v="0"/>
    <x v="1"/>
    <s v="Tesseramento"/>
    <x v="1"/>
    <x v="3"/>
    <x v="0"/>
    <m/>
  </r>
  <r>
    <n v="101952"/>
    <x v="0"/>
    <x v="0"/>
    <x v="0"/>
    <x v="0"/>
    <x v="4"/>
    <x v="291"/>
    <x v="0"/>
    <x v="1"/>
    <s v="Tesseramento"/>
    <x v="1"/>
    <x v="0"/>
    <x v="0"/>
    <m/>
  </r>
  <r>
    <n v="69511"/>
    <x v="0"/>
    <x v="0"/>
    <x v="0"/>
    <x v="0"/>
    <x v="4"/>
    <x v="291"/>
    <x v="0"/>
    <x v="1"/>
    <s v="Tesseramento"/>
    <x v="1"/>
    <x v="4"/>
    <x v="0"/>
    <m/>
  </r>
  <r>
    <n v="155023"/>
    <x v="1"/>
    <x v="0"/>
    <x v="0"/>
    <x v="0"/>
    <x v="4"/>
    <x v="291"/>
    <x v="0"/>
    <x v="1"/>
    <s v="Tesseramento"/>
    <x v="1"/>
    <x v="7"/>
    <x v="0"/>
    <s v="B"/>
  </r>
  <r>
    <n v="145353"/>
    <x v="0"/>
    <x v="0"/>
    <x v="0"/>
    <x v="0"/>
    <x v="4"/>
    <x v="291"/>
    <x v="0"/>
    <x v="0"/>
    <s v="Tesseramento"/>
    <x v="1"/>
    <x v="0"/>
    <x v="0"/>
    <m/>
  </r>
  <r>
    <n v="210445"/>
    <x v="1"/>
    <x v="0"/>
    <x v="0"/>
    <x v="1"/>
    <x v="4"/>
    <x v="291"/>
    <x v="0"/>
    <x v="1"/>
    <s v="Tesseramento"/>
    <x v="1"/>
    <x v="5"/>
    <x v="0"/>
    <m/>
  </r>
  <r>
    <n v="69228"/>
    <x v="0"/>
    <x v="0"/>
    <x v="0"/>
    <x v="0"/>
    <x v="4"/>
    <x v="291"/>
    <x v="0"/>
    <x v="0"/>
    <s v="Tesseramento"/>
    <x v="1"/>
    <x v="0"/>
    <x v="0"/>
    <m/>
  </r>
  <r>
    <n v="197070"/>
    <x v="1"/>
    <x v="0"/>
    <x v="0"/>
    <x v="0"/>
    <x v="4"/>
    <x v="291"/>
    <x v="0"/>
    <x v="0"/>
    <s v="Tesseramento"/>
    <x v="1"/>
    <x v="5"/>
    <x v="0"/>
    <m/>
  </r>
  <r>
    <n v="197071"/>
    <x v="0"/>
    <x v="0"/>
    <x v="0"/>
    <x v="0"/>
    <x v="4"/>
    <x v="291"/>
    <x v="0"/>
    <x v="0"/>
    <s v="Tesseramento"/>
    <x v="1"/>
    <x v="0"/>
    <x v="0"/>
    <m/>
  </r>
  <r>
    <n v="63481"/>
    <x v="0"/>
    <x v="0"/>
    <x v="0"/>
    <x v="0"/>
    <x v="4"/>
    <x v="291"/>
    <x v="0"/>
    <x v="1"/>
    <s v="Tesseramento"/>
    <x v="1"/>
    <x v="4"/>
    <x v="0"/>
    <m/>
  </r>
  <r>
    <n v="4369"/>
    <x v="0"/>
    <x v="0"/>
    <x v="0"/>
    <x v="0"/>
    <x v="4"/>
    <x v="291"/>
    <x v="0"/>
    <x v="0"/>
    <s v="Tesseramento"/>
    <x v="1"/>
    <x v="4"/>
    <x v="0"/>
    <m/>
  </r>
  <r>
    <n v="4370"/>
    <x v="0"/>
    <x v="0"/>
    <x v="0"/>
    <x v="0"/>
    <x v="4"/>
    <x v="291"/>
    <x v="0"/>
    <x v="1"/>
    <s v="Tesseramento"/>
    <x v="1"/>
    <x v="4"/>
    <x v="0"/>
    <m/>
  </r>
  <r>
    <n v="169659"/>
    <x v="0"/>
    <x v="0"/>
    <x v="0"/>
    <x v="0"/>
    <x v="4"/>
    <x v="291"/>
    <x v="0"/>
    <x v="0"/>
    <s v="Tesseramento"/>
    <x v="1"/>
    <x v="1"/>
    <x v="0"/>
    <m/>
  </r>
  <r>
    <n v="229365"/>
    <x v="0"/>
    <x v="0"/>
    <x v="0"/>
    <x v="3"/>
    <x v="4"/>
    <x v="291"/>
    <x v="0"/>
    <x v="0"/>
    <s v="Tesseramento"/>
    <x v="1"/>
    <x v="3"/>
    <x v="0"/>
    <m/>
  </r>
  <r>
    <n v="31283"/>
    <x v="0"/>
    <x v="0"/>
    <x v="0"/>
    <x v="0"/>
    <x v="4"/>
    <x v="291"/>
    <x v="0"/>
    <x v="0"/>
    <s v="Tesseramento"/>
    <x v="1"/>
    <x v="3"/>
    <x v="0"/>
    <m/>
  </r>
  <r>
    <n v="61217"/>
    <x v="0"/>
    <x v="0"/>
    <x v="0"/>
    <x v="1"/>
    <x v="4"/>
    <x v="291"/>
    <x v="0"/>
    <x v="0"/>
    <s v="Tesseramento"/>
    <x v="1"/>
    <x v="4"/>
    <x v="0"/>
    <m/>
  </r>
  <r>
    <n v="171484"/>
    <x v="0"/>
    <x v="0"/>
    <x v="0"/>
    <x v="0"/>
    <x v="4"/>
    <x v="291"/>
    <x v="0"/>
    <x v="0"/>
    <s v="Tesseramento"/>
    <x v="1"/>
    <x v="0"/>
    <x v="0"/>
    <m/>
  </r>
  <r>
    <n v="4435"/>
    <x v="0"/>
    <x v="0"/>
    <x v="0"/>
    <x v="0"/>
    <x v="4"/>
    <x v="291"/>
    <x v="0"/>
    <x v="1"/>
    <s v="Tesseramento"/>
    <x v="1"/>
    <x v="4"/>
    <x v="0"/>
    <m/>
  </r>
  <r>
    <n v="218466"/>
    <x v="1"/>
    <x v="0"/>
    <x v="0"/>
    <x v="0"/>
    <x v="4"/>
    <x v="291"/>
    <x v="0"/>
    <x v="0"/>
    <s v="Tesseramento"/>
    <x v="1"/>
    <x v="6"/>
    <x v="0"/>
    <m/>
  </r>
  <r>
    <n v="4400"/>
    <x v="0"/>
    <x v="0"/>
    <x v="0"/>
    <x v="0"/>
    <x v="4"/>
    <x v="291"/>
    <x v="0"/>
    <x v="1"/>
    <s v="Tesseramento"/>
    <x v="1"/>
    <x v="4"/>
    <x v="0"/>
    <m/>
  </r>
  <r>
    <n v="4401"/>
    <x v="0"/>
    <x v="0"/>
    <x v="0"/>
    <x v="0"/>
    <x v="4"/>
    <x v="291"/>
    <x v="0"/>
    <x v="0"/>
    <s v="Tesseramento"/>
    <x v="1"/>
    <x v="4"/>
    <x v="0"/>
    <m/>
  </r>
  <r>
    <n v="142131"/>
    <x v="0"/>
    <x v="0"/>
    <x v="0"/>
    <x v="0"/>
    <x v="4"/>
    <x v="291"/>
    <x v="0"/>
    <x v="0"/>
    <s v="Tesseramento"/>
    <x v="1"/>
    <x v="4"/>
    <x v="0"/>
    <m/>
  </r>
  <r>
    <n v="4434"/>
    <x v="0"/>
    <x v="0"/>
    <x v="0"/>
    <x v="0"/>
    <x v="4"/>
    <x v="291"/>
    <x v="0"/>
    <x v="0"/>
    <s v="Tesseramento"/>
    <x v="1"/>
    <x v="4"/>
    <x v="0"/>
    <m/>
  </r>
  <r>
    <n v="54377"/>
    <x v="0"/>
    <x v="0"/>
    <x v="0"/>
    <x v="0"/>
    <x v="4"/>
    <x v="291"/>
    <x v="0"/>
    <x v="0"/>
    <s v="Tesseramento"/>
    <x v="1"/>
    <x v="4"/>
    <x v="0"/>
    <m/>
  </r>
  <r>
    <n v="54379"/>
    <x v="0"/>
    <x v="0"/>
    <x v="0"/>
    <x v="0"/>
    <x v="4"/>
    <x v="291"/>
    <x v="0"/>
    <x v="1"/>
    <s v="Tesseramento"/>
    <x v="1"/>
    <x v="4"/>
    <x v="0"/>
    <m/>
  </r>
  <r>
    <n v="4410"/>
    <x v="0"/>
    <x v="0"/>
    <x v="0"/>
    <x v="0"/>
    <x v="4"/>
    <x v="291"/>
    <x v="0"/>
    <x v="0"/>
    <s v="Tesseramento"/>
    <x v="1"/>
    <x v="4"/>
    <x v="0"/>
    <m/>
  </r>
  <r>
    <n v="4442"/>
    <x v="0"/>
    <x v="0"/>
    <x v="0"/>
    <x v="0"/>
    <x v="4"/>
    <x v="291"/>
    <x v="0"/>
    <x v="0"/>
    <s v="Tesseramento"/>
    <x v="1"/>
    <x v="4"/>
    <x v="0"/>
    <m/>
  </r>
  <r>
    <n v="4464"/>
    <x v="0"/>
    <x v="0"/>
    <x v="0"/>
    <x v="0"/>
    <x v="4"/>
    <x v="291"/>
    <x v="0"/>
    <x v="1"/>
    <s v="Tesseramento"/>
    <x v="1"/>
    <x v="4"/>
    <x v="0"/>
    <m/>
  </r>
  <r>
    <n v="4416"/>
    <x v="0"/>
    <x v="0"/>
    <x v="0"/>
    <x v="0"/>
    <x v="4"/>
    <x v="291"/>
    <x v="0"/>
    <x v="1"/>
    <s v="Tesseramento"/>
    <x v="1"/>
    <x v="4"/>
    <x v="0"/>
    <m/>
  </r>
  <r>
    <n v="4446"/>
    <x v="0"/>
    <x v="0"/>
    <x v="0"/>
    <x v="0"/>
    <x v="4"/>
    <x v="291"/>
    <x v="0"/>
    <x v="1"/>
    <s v="Tesseramento"/>
    <x v="1"/>
    <x v="4"/>
    <x v="0"/>
    <m/>
  </r>
  <r>
    <n v="167425"/>
    <x v="0"/>
    <x v="0"/>
    <x v="0"/>
    <x v="1"/>
    <x v="4"/>
    <x v="291"/>
    <x v="0"/>
    <x v="0"/>
    <s v="Tesseramento"/>
    <x v="1"/>
    <x v="0"/>
    <x v="0"/>
    <m/>
  </r>
  <r>
    <n v="4448"/>
    <x v="0"/>
    <x v="0"/>
    <x v="0"/>
    <x v="0"/>
    <x v="4"/>
    <x v="291"/>
    <x v="0"/>
    <x v="0"/>
    <s v="Tesseramento"/>
    <x v="1"/>
    <x v="4"/>
    <x v="0"/>
    <m/>
  </r>
  <r>
    <n v="54912"/>
    <x v="0"/>
    <x v="0"/>
    <x v="0"/>
    <x v="0"/>
    <x v="4"/>
    <x v="291"/>
    <x v="0"/>
    <x v="0"/>
    <s v="Tesseramento"/>
    <x v="1"/>
    <x v="4"/>
    <x v="0"/>
    <m/>
  </r>
  <r>
    <n v="4419"/>
    <x v="0"/>
    <x v="0"/>
    <x v="0"/>
    <x v="0"/>
    <x v="4"/>
    <x v="291"/>
    <x v="0"/>
    <x v="0"/>
    <s v="Tesseramento"/>
    <x v="1"/>
    <x v="3"/>
    <x v="0"/>
    <m/>
  </r>
  <r>
    <n v="4460"/>
    <x v="0"/>
    <x v="0"/>
    <x v="0"/>
    <x v="0"/>
    <x v="4"/>
    <x v="291"/>
    <x v="0"/>
    <x v="1"/>
    <s v="Tesseramento"/>
    <x v="1"/>
    <x v="4"/>
    <x v="0"/>
    <m/>
  </r>
  <r>
    <n v="55186"/>
    <x v="0"/>
    <x v="0"/>
    <x v="0"/>
    <x v="0"/>
    <x v="4"/>
    <x v="291"/>
    <x v="0"/>
    <x v="0"/>
    <s v="Tesseramento"/>
    <x v="1"/>
    <x v="4"/>
    <x v="0"/>
    <m/>
  </r>
  <r>
    <n v="4441"/>
    <x v="0"/>
    <x v="0"/>
    <x v="0"/>
    <x v="0"/>
    <x v="4"/>
    <x v="291"/>
    <x v="0"/>
    <x v="1"/>
    <s v="Tesseramento"/>
    <x v="1"/>
    <x v="4"/>
    <x v="0"/>
    <m/>
  </r>
  <r>
    <n v="4436"/>
    <x v="0"/>
    <x v="0"/>
    <x v="0"/>
    <x v="0"/>
    <x v="4"/>
    <x v="291"/>
    <x v="0"/>
    <x v="1"/>
    <s v="Tesseramento"/>
    <x v="1"/>
    <x v="0"/>
    <x v="0"/>
    <m/>
  </r>
  <r>
    <n v="4439"/>
    <x v="0"/>
    <x v="0"/>
    <x v="0"/>
    <x v="0"/>
    <x v="4"/>
    <x v="291"/>
    <x v="0"/>
    <x v="0"/>
    <s v="Tesseramento"/>
    <x v="1"/>
    <x v="1"/>
    <x v="0"/>
    <m/>
  </r>
  <r>
    <n v="10194"/>
    <x v="0"/>
    <x v="0"/>
    <x v="0"/>
    <x v="0"/>
    <x v="4"/>
    <x v="291"/>
    <x v="0"/>
    <x v="1"/>
    <s v="Tesseramento"/>
    <x v="1"/>
    <x v="4"/>
    <x v="0"/>
    <m/>
  </r>
  <r>
    <n v="4437"/>
    <x v="0"/>
    <x v="0"/>
    <x v="0"/>
    <x v="0"/>
    <x v="4"/>
    <x v="291"/>
    <x v="0"/>
    <x v="0"/>
    <s v="Tesseramento"/>
    <x v="1"/>
    <x v="4"/>
    <x v="0"/>
    <m/>
  </r>
  <r>
    <n v="37681"/>
    <x v="0"/>
    <x v="0"/>
    <x v="0"/>
    <x v="0"/>
    <x v="4"/>
    <x v="291"/>
    <x v="0"/>
    <x v="0"/>
    <s v="Tesseramento"/>
    <x v="1"/>
    <x v="4"/>
    <x v="0"/>
    <m/>
  </r>
  <r>
    <n v="63054"/>
    <x v="0"/>
    <x v="0"/>
    <x v="0"/>
    <x v="0"/>
    <x v="4"/>
    <x v="291"/>
    <x v="0"/>
    <x v="1"/>
    <s v="Tesseramento"/>
    <x v="1"/>
    <x v="0"/>
    <x v="0"/>
    <m/>
  </r>
  <r>
    <n v="145354"/>
    <x v="0"/>
    <x v="0"/>
    <x v="0"/>
    <x v="0"/>
    <x v="4"/>
    <x v="291"/>
    <x v="0"/>
    <x v="1"/>
    <s v="Tesseramento"/>
    <x v="1"/>
    <x v="0"/>
    <x v="0"/>
    <m/>
  </r>
  <r>
    <n v="4447"/>
    <x v="0"/>
    <x v="0"/>
    <x v="0"/>
    <x v="0"/>
    <x v="4"/>
    <x v="291"/>
    <x v="0"/>
    <x v="1"/>
    <s v="Tesseramento"/>
    <x v="1"/>
    <x v="0"/>
    <x v="0"/>
    <m/>
  </r>
  <r>
    <n v="221966"/>
    <x v="0"/>
    <x v="0"/>
    <x v="0"/>
    <x v="0"/>
    <x v="4"/>
    <x v="291"/>
    <x v="0"/>
    <x v="0"/>
    <s v="Tesseramento"/>
    <x v="1"/>
    <x v="1"/>
    <x v="0"/>
    <m/>
  </r>
  <r>
    <n v="217459"/>
    <x v="0"/>
    <x v="0"/>
    <x v="0"/>
    <x v="2"/>
    <x v="4"/>
    <x v="291"/>
    <x v="0"/>
    <x v="1"/>
    <s v="Tesseramento"/>
    <x v="1"/>
    <x v="0"/>
    <x v="0"/>
    <m/>
  </r>
  <r>
    <n v="69217"/>
    <x v="0"/>
    <x v="0"/>
    <x v="0"/>
    <x v="0"/>
    <x v="4"/>
    <x v="291"/>
    <x v="0"/>
    <x v="1"/>
    <s v="Tesseramento"/>
    <x v="1"/>
    <x v="0"/>
    <x v="0"/>
    <m/>
  </r>
  <r>
    <n v="100167"/>
    <x v="0"/>
    <x v="0"/>
    <x v="0"/>
    <x v="0"/>
    <x v="4"/>
    <x v="291"/>
    <x v="0"/>
    <x v="0"/>
    <s v="Tesseramento"/>
    <x v="1"/>
    <x v="1"/>
    <x v="0"/>
    <m/>
  </r>
  <r>
    <n v="133794"/>
    <x v="0"/>
    <x v="0"/>
    <x v="0"/>
    <x v="0"/>
    <x v="4"/>
    <x v="291"/>
    <x v="0"/>
    <x v="0"/>
    <s v="Tesseramento"/>
    <x v="1"/>
    <x v="1"/>
    <x v="0"/>
    <m/>
  </r>
  <r>
    <n v="155726"/>
    <x v="0"/>
    <x v="0"/>
    <x v="0"/>
    <x v="0"/>
    <x v="4"/>
    <x v="291"/>
    <x v="0"/>
    <x v="1"/>
    <s v="Tesseramento"/>
    <x v="1"/>
    <x v="3"/>
    <x v="0"/>
    <m/>
  </r>
  <r>
    <n v="4458"/>
    <x v="0"/>
    <x v="0"/>
    <x v="0"/>
    <x v="0"/>
    <x v="4"/>
    <x v="291"/>
    <x v="0"/>
    <x v="0"/>
    <s v="Tesseramento"/>
    <x v="1"/>
    <x v="4"/>
    <x v="0"/>
    <m/>
  </r>
  <r>
    <n v="62964"/>
    <x v="0"/>
    <x v="0"/>
    <x v="0"/>
    <x v="0"/>
    <x v="4"/>
    <x v="291"/>
    <x v="0"/>
    <x v="0"/>
    <s v="Tesseramento"/>
    <x v="1"/>
    <x v="4"/>
    <x v="0"/>
    <m/>
  </r>
  <r>
    <n v="69218"/>
    <x v="0"/>
    <x v="0"/>
    <x v="0"/>
    <x v="0"/>
    <x v="4"/>
    <x v="291"/>
    <x v="0"/>
    <x v="0"/>
    <s v="Tesseramento"/>
    <x v="1"/>
    <x v="0"/>
    <x v="0"/>
    <m/>
  </r>
  <r>
    <n v="19249"/>
    <x v="0"/>
    <x v="0"/>
    <x v="0"/>
    <x v="0"/>
    <x v="4"/>
    <x v="291"/>
    <x v="0"/>
    <x v="0"/>
    <s v="Tesseramento"/>
    <x v="1"/>
    <x v="4"/>
    <x v="0"/>
    <m/>
  </r>
  <r>
    <n v="10193"/>
    <x v="0"/>
    <x v="0"/>
    <x v="0"/>
    <x v="0"/>
    <x v="4"/>
    <x v="291"/>
    <x v="0"/>
    <x v="0"/>
    <s v="Tesseramento"/>
    <x v="1"/>
    <x v="4"/>
    <x v="0"/>
    <m/>
  </r>
  <r>
    <n v="71554"/>
    <x v="0"/>
    <x v="0"/>
    <x v="0"/>
    <x v="0"/>
    <x v="4"/>
    <x v="291"/>
    <x v="0"/>
    <x v="1"/>
    <s v="Tesseramento"/>
    <x v="1"/>
    <x v="4"/>
    <x v="0"/>
    <m/>
  </r>
  <r>
    <n v="51589"/>
    <x v="0"/>
    <x v="0"/>
    <x v="0"/>
    <x v="0"/>
    <x v="4"/>
    <x v="291"/>
    <x v="0"/>
    <x v="1"/>
    <s v="Tesseramento"/>
    <x v="1"/>
    <x v="4"/>
    <x v="0"/>
    <m/>
  </r>
  <r>
    <n v="19255"/>
    <x v="0"/>
    <x v="0"/>
    <x v="0"/>
    <x v="0"/>
    <x v="4"/>
    <x v="291"/>
    <x v="0"/>
    <x v="0"/>
    <s v="Tesseramento"/>
    <x v="1"/>
    <x v="4"/>
    <x v="0"/>
    <m/>
  </r>
  <r>
    <n v="63528"/>
    <x v="0"/>
    <x v="0"/>
    <x v="0"/>
    <x v="0"/>
    <x v="4"/>
    <x v="291"/>
    <x v="0"/>
    <x v="0"/>
    <s v="Tesseramento"/>
    <x v="1"/>
    <x v="0"/>
    <x v="0"/>
    <m/>
  </r>
  <r>
    <n v="158772"/>
    <x v="0"/>
    <x v="0"/>
    <x v="0"/>
    <x v="0"/>
    <x v="4"/>
    <x v="291"/>
    <x v="0"/>
    <x v="1"/>
    <s v="Tesseramento"/>
    <x v="1"/>
    <x v="3"/>
    <x v="0"/>
    <m/>
  </r>
  <r>
    <n v="156162"/>
    <x v="0"/>
    <x v="0"/>
    <x v="0"/>
    <x v="2"/>
    <x v="4"/>
    <x v="291"/>
    <x v="0"/>
    <x v="1"/>
    <s v="Tesseramento"/>
    <x v="1"/>
    <x v="4"/>
    <x v="0"/>
    <m/>
  </r>
  <r>
    <n v="100169"/>
    <x v="0"/>
    <x v="0"/>
    <x v="0"/>
    <x v="0"/>
    <x v="4"/>
    <x v="291"/>
    <x v="0"/>
    <x v="0"/>
    <s v="Tesseramento"/>
    <x v="1"/>
    <x v="0"/>
    <x v="0"/>
    <m/>
  </r>
  <r>
    <n v="14431"/>
    <x v="0"/>
    <x v="0"/>
    <x v="0"/>
    <x v="0"/>
    <x v="4"/>
    <x v="291"/>
    <x v="0"/>
    <x v="0"/>
    <s v="Tesseramento"/>
    <x v="1"/>
    <x v="4"/>
    <x v="0"/>
    <m/>
  </r>
  <r>
    <n v="44789"/>
    <x v="0"/>
    <x v="0"/>
    <x v="0"/>
    <x v="0"/>
    <x v="4"/>
    <x v="291"/>
    <x v="0"/>
    <x v="0"/>
    <s v="Tesseramento"/>
    <x v="1"/>
    <x v="4"/>
    <x v="0"/>
    <m/>
  </r>
  <r>
    <n v="119670"/>
    <x v="0"/>
    <x v="0"/>
    <x v="0"/>
    <x v="0"/>
    <x v="4"/>
    <x v="291"/>
    <x v="0"/>
    <x v="0"/>
    <s v="Tesseramento"/>
    <x v="1"/>
    <x v="3"/>
    <x v="0"/>
    <m/>
  </r>
  <r>
    <n v="133792"/>
    <x v="0"/>
    <x v="0"/>
    <x v="0"/>
    <x v="0"/>
    <x v="4"/>
    <x v="291"/>
    <x v="0"/>
    <x v="0"/>
    <s v="Tesseramento"/>
    <x v="1"/>
    <x v="4"/>
    <x v="0"/>
    <m/>
  </r>
  <r>
    <n v="10249"/>
    <x v="0"/>
    <x v="0"/>
    <x v="0"/>
    <x v="0"/>
    <x v="4"/>
    <x v="291"/>
    <x v="0"/>
    <x v="0"/>
    <s v="Tesseramento"/>
    <x v="1"/>
    <x v="4"/>
    <x v="0"/>
    <m/>
  </r>
  <r>
    <n v="229701"/>
    <x v="1"/>
    <x v="0"/>
    <x v="0"/>
    <x v="2"/>
    <x v="4"/>
    <x v="291"/>
    <x v="0"/>
    <x v="0"/>
    <s v="Tesseramento"/>
    <x v="1"/>
    <x v="5"/>
    <x v="0"/>
    <m/>
  </r>
  <r>
    <n v="44790"/>
    <x v="0"/>
    <x v="0"/>
    <x v="0"/>
    <x v="0"/>
    <x v="4"/>
    <x v="291"/>
    <x v="0"/>
    <x v="1"/>
    <s v="Tesseramento"/>
    <x v="1"/>
    <x v="4"/>
    <x v="0"/>
    <m/>
  </r>
  <r>
    <n v="90804"/>
    <x v="0"/>
    <x v="0"/>
    <x v="0"/>
    <x v="0"/>
    <x v="4"/>
    <x v="291"/>
    <x v="0"/>
    <x v="1"/>
    <s v="Tesseramento"/>
    <x v="1"/>
    <x v="0"/>
    <x v="0"/>
    <m/>
  </r>
  <r>
    <n v="71555"/>
    <x v="0"/>
    <x v="0"/>
    <x v="0"/>
    <x v="0"/>
    <x v="4"/>
    <x v="291"/>
    <x v="0"/>
    <x v="0"/>
    <s v="Tesseramento"/>
    <x v="1"/>
    <x v="4"/>
    <x v="0"/>
    <m/>
  </r>
  <r>
    <n v="100422"/>
    <x v="0"/>
    <x v="0"/>
    <x v="0"/>
    <x v="0"/>
    <x v="4"/>
    <x v="291"/>
    <x v="0"/>
    <x v="0"/>
    <s v="Tesseramento"/>
    <x v="1"/>
    <x v="0"/>
    <x v="0"/>
    <m/>
  </r>
  <r>
    <n v="48314"/>
    <x v="0"/>
    <x v="0"/>
    <x v="0"/>
    <x v="0"/>
    <x v="4"/>
    <x v="291"/>
    <x v="0"/>
    <x v="0"/>
    <s v="Tesseramento"/>
    <x v="1"/>
    <x v="4"/>
    <x v="0"/>
    <m/>
  </r>
  <r>
    <n v="130152"/>
    <x v="0"/>
    <x v="0"/>
    <x v="0"/>
    <x v="0"/>
    <x v="4"/>
    <x v="291"/>
    <x v="0"/>
    <x v="0"/>
    <s v="Tesseramento"/>
    <x v="1"/>
    <x v="0"/>
    <x v="0"/>
    <m/>
  </r>
  <r>
    <n v="4494"/>
    <x v="0"/>
    <x v="0"/>
    <x v="0"/>
    <x v="0"/>
    <x v="4"/>
    <x v="291"/>
    <x v="0"/>
    <x v="1"/>
    <s v="Tesseramento"/>
    <x v="1"/>
    <x v="3"/>
    <x v="0"/>
    <m/>
  </r>
  <r>
    <n v="4438"/>
    <x v="0"/>
    <x v="0"/>
    <x v="0"/>
    <x v="0"/>
    <x v="4"/>
    <x v="291"/>
    <x v="0"/>
    <x v="1"/>
    <s v="Tesseramento"/>
    <x v="1"/>
    <x v="0"/>
    <x v="0"/>
    <m/>
  </r>
  <r>
    <n v="4476"/>
    <x v="0"/>
    <x v="0"/>
    <x v="0"/>
    <x v="0"/>
    <x v="4"/>
    <x v="291"/>
    <x v="0"/>
    <x v="1"/>
    <s v="Tesseramento"/>
    <x v="1"/>
    <x v="4"/>
    <x v="0"/>
    <m/>
  </r>
  <r>
    <n v="4478"/>
    <x v="0"/>
    <x v="0"/>
    <x v="0"/>
    <x v="0"/>
    <x v="4"/>
    <x v="291"/>
    <x v="0"/>
    <x v="0"/>
    <s v="Tesseramento"/>
    <x v="1"/>
    <x v="4"/>
    <x v="0"/>
    <m/>
  </r>
  <r>
    <n v="97400"/>
    <x v="0"/>
    <x v="0"/>
    <x v="0"/>
    <x v="1"/>
    <x v="4"/>
    <x v="291"/>
    <x v="0"/>
    <x v="0"/>
    <s v="Tesseramento"/>
    <x v="1"/>
    <x v="4"/>
    <x v="0"/>
    <m/>
  </r>
  <r>
    <n v="120079"/>
    <x v="0"/>
    <x v="0"/>
    <x v="0"/>
    <x v="0"/>
    <x v="4"/>
    <x v="291"/>
    <x v="0"/>
    <x v="0"/>
    <s v="Tesseramento"/>
    <x v="1"/>
    <x v="3"/>
    <x v="0"/>
    <m/>
  </r>
  <r>
    <n v="4485"/>
    <x v="0"/>
    <x v="0"/>
    <x v="0"/>
    <x v="0"/>
    <x v="4"/>
    <x v="291"/>
    <x v="0"/>
    <x v="1"/>
    <s v="Tesseramento"/>
    <x v="1"/>
    <x v="4"/>
    <x v="0"/>
    <m/>
  </r>
  <r>
    <n v="212740"/>
    <x v="0"/>
    <x v="0"/>
    <x v="0"/>
    <x v="0"/>
    <x v="4"/>
    <x v="291"/>
    <x v="0"/>
    <x v="0"/>
    <s v="Tesseramento"/>
    <x v="1"/>
    <x v="0"/>
    <x v="0"/>
    <m/>
  </r>
  <r>
    <n v="219174"/>
    <x v="0"/>
    <x v="0"/>
    <x v="0"/>
    <x v="0"/>
    <x v="4"/>
    <x v="291"/>
    <x v="0"/>
    <x v="0"/>
    <s v="Tesseramento"/>
    <x v="1"/>
    <x v="3"/>
    <x v="0"/>
    <m/>
  </r>
  <r>
    <n v="4236"/>
    <x v="0"/>
    <x v="0"/>
    <x v="0"/>
    <x v="0"/>
    <x v="4"/>
    <x v="291"/>
    <x v="0"/>
    <x v="0"/>
    <s v="Tesseramento"/>
    <x v="1"/>
    <x v="4"/>
    <x v="0"/>
    <m/>
  </r>
  <r>
    <n v="4235"/>
    <x v="0"/>
    <x v="0"/>
    <x v="0"/>
    <x v="0"/>
    <x v="4"/>
    <x v="291"/>
    <x v="0"/>
    <x v="1"/>
    <s v="Tesseramento"/>
    <x v="1"/>
    <x v="4"/>
    <x v="0"/>
    <m/>
  </r>
  <r>
    <n v="48313"/>
    <x v="0"/>
    <x v="0"/>
    <x v="0"/>
    <x v="0"/>
    <x v="4"/>
    <x v="291"/>
    <x v="0"/>
    <x v="1"/>
    <s v="Tesseramento"/>
    <x v="1"/>
    <x v="4"/>
    <x v="0"/>
    <m/>
  </r>
  <r>
    <n v="67784"/>
    <x v="0"/>
    <x v="0"/>
    <x v="0"/>
    <x v="1"/>
    <x v="4"/>
    <x v="291"/>
    <x v="0"/>
    <x v="1"/>
    <s v="Tesseramento"/>
    <x v="1"/>
    <x v="4"/>
    <x v="0"/>
    <m/>
  </r>
  <r>
    <n v="4499"/>
    <x v="0"/>
    <x v="0"/>
    <x v="0"/>
    <x v="0"/>
    <x v="4"/>
    <x v="291"/>
    <x v="0"/>
    <x v="1"/>
    <s v="Tesseramento"/>
    <x v="1"/>
    <x v="4"/>
    <x v="0"/>
    <m/>
  </r>
  <r>
    <n v="4501"/>
    <x v="0"/>
    <x v="0"/>
    <x v="0"/>
    <x v="0"/>
    <x v="4"/>
    <x v="291"/>
    <x v="0"/>
    <x v="1"/>
    <s v="Tesseramento"/>
    <x v="1"/>
    <x v="4"/>
    <x v="0"/>
    <m/>
  </r>
  <r>
    <n v="108050"/>
    <x v="0"/>
    <x v="0"/>
    <x v="0"/>
    <x v="0"/>
    <x v="4"/>
    <x v="291"/>
    <x v="0"/>
    <x v="1"/>
    <s v="Tesseramento"/>
    <x v="1"/>
    <x v="0"/>
    <x v="0"/>
    <m/>
  </r>
  <r>
    <n v="178741"/>
    <x v="1"/>
    <x v="0"/>
    <x v="0"/>
    <x v="0"/>
    <x v="4"/>
    <x v="291"/>
    <x v="0"/>
    <x v="0"/>
    <s v="Tesseramento"/>
    <x v="1"/>
    <x v="2"/>
    <x v="0"/>
    <m/>
  </r>
  <r>
    <n v="9950"/>
    <x v="0"/>
    <x v="0"/>
    <x v="0"/>
    <x v="0"/>
    <x v="4"/>
    <x v="291"/>
    <x v="0"/>
    <x v="0"/>
    <s v="Tesseramento"/>
    <x v="1"/>
    <x v="4"/>
    <x v="0"/>
    <m/>
  </r>
  <r>
    <n v="142126"/>
    <x v="0"/>
    <x v="0"/>
    <x v="0"/>
    <x v="0"/>
    <x v="4"/>
    <x v="291"/>
    <x v="0"/>
    <x v="0"/>
    <s v="Tesseramento"/>
    <x v="1"/>
    <x v="0"/>
    <x v="0"/>
    <m/>
  </r>
  <r>
    <n v="14152"/>
    <x v="0"/>
    <x v="0"/>
    <x v="0"/>
    <x v="0"/>
    <x v="4"/>
    <x v="291"/>
    <x v="0"/>
    <x v="1"/>
    <s v="Tesseramento"/>
    <x v="1"/>
    <x v="3"/>
    <x v="0"/>
    <m/>
  </r>
  <r>
    <n v="166876"/>
    <x v="1"/>
    <x v="0"/>
    <x v="0"/>
    <x v="0"/>
    <x v="4"/>
    <x v="291"/>
    <x v="0"/>
    <x v="0"/>
    <s v="Tesseramento"/>
    <x v="1"/>
    <x v="2"/>
    <x v="0"/>
    <m/>
  </r>
  <r>
    <n v="82871"/>
    <x v="0"/>
    <x v="0"/>
    <x v="0"/>
    <x v="0"/>
    <x v="4"/>
    <x v="291"/>
    <x v="0"/>
    <x v="0"/>
    <s v="Tesseramento"/>
    <x v="1"/>
    <x v="4"/>
    <x v="0"/>
    <m/>
  </r>
  <r>
    <n v="75723"/>
    <x v="0"/>
    <x v="0"/>
    <x v="0"/>
    <x v="0"/>
    <x v="4"/>
    <x v="291"/>
    <x v="0"/>
    <x v="0"/>
    <s v="Tesseramento"/>
    <x v="1"/>
    <x v="0"/>
    <x v="0"/>
    <m/>
  </r>
  <r>
    <n v="101437"/>
    <x v="0"/>
    <x v="0"/>
    <x v="0"/>
    <x v="0"/>
    <x v="7"/>
    <x v="51"/>
    <x v="0"/>
    <x v="0"/>
    <s v="Tesseramento"/>
    <x v="1"/>
    <x v="3"/>
    <x v="0"/>
    <m/>
  </r>
  <r>
    <n v="101443"/>
    <x v="0"/>
    <x v="0"/>
    <x v="0"/>
    <x v="0"/>
    <x v="7"/>
    <x v="51"/>
    <x v="0"/>
    <x v="1"/>
    <s v="Tesseramento"/>
    <x v="1"/>
    <x v="3"/>
    <x v="0"/>
    <m/>
  </r>
  <r>
    <n v="117287"/>
    <x v="0"/>
    <x v="0"/>
    <x v="0"/>
    <x v="0"/>
    <x v="8"/>
    <x v="112"/>
    <x v="0"/>
    <x v="0"/>
    <s v="Tesseramento"/>
    <x v="1"/>
    <x v="4"/>
    <x v="0"/>
    <m/>
  </r>
  <r>
    <n v="181164"/>
    <x v="0"/>
    <x v="0"/>
    <x v="0"/>
    <x v="0"/>
    <x v="4"/>
    <x v="116"/>
    <x v="0"/>
    <x v="0"/>
    <s v="Tesseramento"/>
    <x v="1"/>
    <x v="4"/>
    <x v="0"/>
    <m/>
  </r>
  <r>
    <n v="90376"/>
    <x v="0"/>
    <x v="0"/>
    <x v="0"/>
    <x v="0"/>
    <x v="4"/>
    <x v="219"/>
    <x v="0"/>
    <x v="0"/>
    <s v="Tesseramento"/>
    <x v="0"/>
    <x v="0"/>
    <x v="0"/>
    <m/>
  </r>
  <r>
    <n v="106813"/>
    <x v="0"/>
    <x v="0"/>
    <x v="0"/>
    <x v="0"/>
    <x v="7"/>
    <x v="135"/>
    <x v="0"/>
    <x v="0"/>
    <s v="Tesseramento"/>
    <x v="1"/>
    <x v="0"/>
    <x v="0"/>
    <m/>
  </r>
  <r>
    <n v="100796"/>
    <x v="0"/>
    <x v="0"/>
    <x v="0"/>
    <x v="1"/>
    <x v="4"/>
    <x v="219"/>
    <x v="0"/>
    <x v="1"/>
    <s v="Tesseramento"/>
    <x v="0"/>
    <x v="0"/>
    <x v="0"/>
    <m/>
  </r>
  <r>
    <n v="109139"/>
    <x v="0"/>
    <x v="0"/>
    <x v="0"/>
    <x v="0"/>
    <x v="4"/>
    <x v="219"/>
    <x v="0"/>
    <x v="1"/>
    <s v="Tesseramento"/>
    <x v="0"/>
    <x v="3"/>
    <x v="0"/>
    <m/>
  </r>
  <r>
    <n v="31471"/>
    <x v="0"/>
    <x v="0"/>
    <x v="0"/>
    <x v="0"/>
    <x v="4"/>
    <x v="219"/>
    <x v="0"/>
    <x v="0"/>
    <s v="Tesseramento"/>
    <x v="0"/>
    <x v="3"/>
    <x v="0"/>
    <m/>
  </r>
  <r>
    <n v="177771"/>
    <x v="0"/>
    <x v="0"/>
    <x v="0"/>
    <x v="0"/>
    <x v="4"/>
    <x v="219"/>
    <x v="0"/>
    <x v="1"/>
    <s v="Tesseramento"/>
    <x v="0"/>
    <x v="3"/>
    <x v="0"/>
    <m/>
  </r>
  <r>
    <n v="177772"/>
    <x v="0"/>
    <x v="0"/>
    <x v="0"/>
    <x v="0"/>
    <x v="4"/>
    <x v="219"/>
    <x v="0"/>
    <x v="1"/>
    <s v="Tesseramento"/>
    <x v="0"/>
    <x v="3"/>
    <x v="0"/>
    <m/>
  </r>
  <r>
    <n v="59597"/>
    <x v="0"/>
    <x v="0"/>
    <x v="0"/>
    <x v="0"/>
    <x v="4"/>
    <x v="219"/>
    <x v="0"/>
    <x v="0"/>
    <s v="Tesseramento"/>
    <x v="0"/>
    <x v="4"/>
    <x v="0"/>
    <m/>
  </r>
  <r>
    <n v="77717"/>
    <x v="0"/>
    <x v="0"/>
    <x v="0"/>
    <x v="0"/>
    <x v="4"/>
    <x v="140"/>
    <x v="0"/>
    <x v="0"/>
    <s v="Tesseramento"/>
    <x v="0"/>
    <x v="4"/>
    <x v="0"/>
    <m/>
  </r>
  <r>
    <n v="229349"/>
    <x v="0"/>
    <x v="1"/>
    <x v="0"/>
    <x v="1"/>
    <x v="4"/>
    <x v="219"/>
    <x v="0"/>
    <x v="0"/>
    <s v="Tesseramento"/>
    <x v="0"/>
    <x v="0"/>
    <x v="0"/>
    <m/>
  </r>
  <r>
    <n v="19078"/>
    <x v="0"/>
    <x v="0"/>
    <x v="0"/>
    <x v="4"/>
    <x v="4"/>
    <x v="219"/>
    <x v="0"/>
    <x v="0"/>
    <s v="Tesseramento"/>
    <x v="0"/>
    <x v="3"/>
    <x v="0"/>
    <m/>
  </r>
  <r>
    <n v="106810"/>
    <x v="0"/>
    <x v="0"/>
    <x v="0"/>
    <x v="0"/>
    <x v="7"/>
    <x v="135"/>
    <x v="0"/>
    <x v="1"/>
    <s v="Tesseramento"/>
    <x v="1"/>
    <x v="0"/>
    <x v="0"/>
    <m/>
  </r>
  <r>
    <n v="210378"/>
    <x v="1"/>
    <x v="0"/>
    <x v="0"/>
    <x v="3"/>
    <x v="7"/>
    <x v="135"/>
    <x v="0"/>
    <x v="1"/>
    <s v="Tesseramento"/>
    <x v="1"/>
    <x v="5"/>
    <x v="0"/>
    <m/>
  </r>
  <r>
    <n v="235027"/>
    <x v="0"/>
    <x v="0"/>
    <x v="1"/>
    <x v="0"/>
    <x v="4"/>
    <x v="110"/>
    <x v="0"/>
    <x v="0"/>
    <s v="Tesseramento"/>
    <x v="1"/>
    <x v="1"/>
    <x v="0"/>
    <m/>
  </r>
  <r>
    <n v="210377"/>
    <x v="1"/>
    <x v="0"/>
    <x v="0"/>
    <x v="3"/>
    <x v="7"/>
    <x v="135"/>
    <x v="0"/>
    <x v="1"/>
    <s v="Tesseramento"/>
    <x v="1"/>
    <x v="5"/>
    <x v="0"/>
    <m/>
  </r>
  <r>
    <n v="61157"/>
    <x v="0"/>
    <x v="0"/>
    <x v="0"/>
    <x v="0"/>
    <x v="4"/>
    <x v="219"/>
    <x v="0"/>
    <x v="0"/>
    <s v="Tesseramento"/>
    <x v="0"/>
    <x v="3"/>
    <x v="0"/>
    <m/>
  </r>
  <r>
    <n v="198407"/>
    <x v="0"/>
    <x v="0"/>
    <x v="0"/>
    <x v="1"/>
    <x v="4"/>
    <x v="219"/>
    <x v="0"/>
    <x v="0"/>
    <s v="Tesseramento"/>
    <x v="0"/>
    <x v="0"/>
    <x v="0"/>
    <m/>
  </r>
  <r>
    <n v="198408"/>
    <x v="0"/>
    <x v="0"/>
    <x v="0"/>
    <x v="1"/>
    <x v="4"/>
    <x v="219"/>
    <x v="0"/>
    <x v="1"/>
    <s v="Tesseramento"/>
    <x v="0"/>
    <x v="0"/>
    <x v="0"/>
    <m/>
  </r>
  <r>
    <n v="214221"/>
    <x v="0"/>
    <x v="0"/>
    <x v="0"/>
    <x v="0"/>
    <x v="4"/>
    <x v="145"/>
    <x v="0"/>
    <x v="0"/>
    <s v="Tesseramento"/>
    <x v="1"/>
    <x v="0"/>
    <x v="0"/>
    <m/>
  </r>
  <r>
    <n v="209107"/>
    <x v="1"/>
    <x v="0"/>
    <x v="0"/>
    <x v="0"/>
    <x v="4"/>
    <x v="145"/>
    <x v="0"/>
    <x v="0"/>
    <s v="Tesseramento"/>
    <x v="1"/>
    <x v="7"/>
    <x v="0"/>
    <m/>
  </r>
  <r>
    <n v="174558"/>
    <x v="0"/>
    <x v="0"/>
    <x v="0"/>
    <x v="0"/>
    <x v="4"/>
    <x v="145"/>
    <x v="0"/>
    <x v="1"/>
    <s v="Tesseramento"/>
    <x v="1"/>
    <x v="0"/>
    <x v="0"/>
    <m/>
  </r>
  <r>
    <n v="174557"/>
    <x v="0"/>
    <x v="0"/>
    <x v="0"/>
    <x v="0"/>
    <x v="4"/>
    <x v="145"/>
    <x v="0"/>
    <x v="0"/>
    <s v="Tesseramento"/>
    <x v="1"/>
    <x v="0"/>
    <x v="0"/>
    <m/>
  </r>
  <r>
    <n v="37622"/>
    <x v="0"/>
    <x v="0"/>
    <x v="0"/>
    <x v="0"/>
    <x v="4"/>
    <x v="145"/>
    <x v="0"/>
    <x v="0"/>
    <s v="Tesseramento"/>
    <x v="1"/>
    <x v="0"/>
    <x v="0"/>
    <m/>
  </r>
  <r>
    <n v="235091"/>
    <x v="1"/>
    <x v="0"/>
    <x v="1"/>
    <x v="2"/>
    <x v="4"/>
    <x v="75"/>
    <x v="0"/>
    <x v="1"/>
    <s v="Tesseramento"/>
    <x v="0"/>
    <x v="5"/>
    <x v="0"/>
    <m/>
  </r>
  <r>
    <n v="133676"/>
    <x v="0"/>
    <x v="0"/>
    <x v="2"/>
    <x v="0"/>
    <x v="4"/>
    <x v="40"/>
    <x v="0"/>
    <x v="0"/>
    <s v="Tesseramento"/>
    <x v="1"/>
    <x v="0"/>
    <x v="0"/>
    <m/>
  </r>
  <r>
    <n v="217057"/>
    <x v="0"/>
    <x v="0"/>
    <x v="0"/>
    <x v="1"/>
    <x v="4"/>
    <x v="40"/>
    <x v="0"/>
    <x v="1"/>
    <s v="Tesseramento"/>
    <x v="1"/>
    <x v="3"/>
    <x v="0"/>
    <m/>
  </r>
  <r>
    <n v="227584"/>
    <x v="0"/>
    <x v="1"/>
    <x v="0"/>
    <x v="2"/>
    <x v="4"/>
    <x v="166"/>
    <x v="0"/>
    <x v="0"/>
    <s v="Tesseramento"/>
    <x v="1"/>
    <x v="4"/>
    <x v="0"/>
    <m/>
  </r>
  <r>
    <n v="227591"/>
    <x v="0"/>
    <x v="1"/>
    <x v="0"/>
    <x v="2"/>
    <x v="4"/>
    <x v="166"/>
    <x v="0"/>
    <x v="0"/>
    <s v="Tesseramento"/>
    <x v="1"/>
    <x v="4"/>
    <x v="0"/>
    <m/>
  </r>
  <r>
    <n v="216827"/>
    <x v="0"/>
    <x v="0"/>
    <x v="0"/>
    <x v="1"/>
    <x v="4"/>
    <x v="75"/>
    <x v="0"/>
    <x v="1"/>
    <s v="Tesseramento"/>
    <x v="0"/>
    <x v="3"/>
    <x v="0"/>
    <m/>
  </r>
  <r>
    <n v="226363"/>
    <x v="0"/>
    <x v="0"/>
    <x v="0"/>
    <x v="0"/>
    <x v="4"/>
    <x v="149"/>
    <x v="0"/>
    <x v="0"/>
    <s v="Tesseramento"/>
    <x v="1"/>
    <x v="3"/>
    <x v="0"/>
    <m/>
  </r>
  <r>
    <n v="233123"/>
    <x v="1"/>
    <x v="1"/>
    <x v="0"/>
    <x v="2"/>
    <x v="4"/>
    <x v="149"/>
    <x v="0"/>
    <x v="0"/>
    <s v="Tesseramento"/>
    <x v="1"/>
    <x v="5"/>
    <x v="0"/>
    <m/>
  </r>
  <r>
    <n v="92289"/>
    <x v="0"/>
    <x v="1"/>
    <x v="0"/>
    <x v="0"/>
    <x v="4"/>
    <x v="149"/>
    <x v="0"/>
    <x v="0"/>
    <s v="Tesseramento"/>
    <x v="1"/>
    <x v="4"/>
    <x v="0"/>
    <m/>
  </r>
  <r>
    <n v="123723"/>
    <x v="0"/>
    <x v="0"/>
    <x v="0"/>
    <x v="0"/>
    <x v="8"/>
    <x v="113"/>
    <x v="0"/>
    <x v="0"/>
    <s v="Tesseramento"/>
    <x v="0"/>
    <x v="3"/>
    <x v="0"/>
    <m/>
  </r>
  <r>
    <n v="116990"/>
    <x v="0"/>
    <x v="0"/>
    <x v="0"/>
    <x v="0"/>
    <x v="8"/>
    <x v="113"/>
    <x v="0"/>
    <x v="0"/>
    <s v="Tesseramento"/>
    <x v="0"/>
    <x v="0"/>
    <x v="0"/>
    <m/>
  </r>
  <r>
    <n v="223734"/>
    <x v="0"/>
    <x v="0"/>
    <x v="0"/>
    <x v="1"/>
    <x v="8"/>
    <x v="113"/>
    <x v="0"/>
    <x v="0"/>
    <s v="Tesseramento"/>
    <x v="0"/>
    <x v="1"/>
    <x v="0"/>
    <m/>
  </r>
  <r>
    <n v="20571"/>
    <x v="0"/>
    <x v="0"/>
    <x v="0"/>
    <x v="0"/>
    <x v="8"/>
    <x v="113"/>
    <x v="0"/>
    <x v="0"/>
    <s v="Tesseramento"/>
    <x v="0"/>
    <x v="0"/>
    <x v="0"/>
    <m/>
  </r>
  <r>
    <n v="76771"/>
    <x v="0"/>
    <x v="0"/>
    <x v="0"/>
    <x v="0"/>
    <x v="8"/>
    <x v="113"/>
    <x v="0"/>
    <x v="0"/>
    <s v="Tesseramento"/>
    <x v="0"/>
    <x v="3"/>
    <x v="0"/>
    <m/>
  </r>
  <r>
    <n v="226925"/>
    <x v="0"/>
    <x v="1"/>
    <x v="0"/>
    <x v="1"/>
    <x v="8"/>
    <x v="113"/>
    <x v="0"/>
    <x v="0"/>
    <s v="Tesseramento"/>
    <x v="0"/>
    <x v="0"/>
    <x v="0"/>
    <m/>
  </r>
  <r>
    <n v="98848"/>
    <x v="0"/>
    <x v="0"/>
    <x v="0"/>
    <x v="0"/>
    <x v="11"/>
    <x v="49"/>
    <x v="0"/>
    <x v="0"/>
    <s v="Tesseramento"/>
    <x v="1"/>
    <x v="3"/>
    <x v="0"/>
    <m/>
  </r>
  <r>
    <n v="112740"/>
    <x v="0"/>
    <x v="0"/>
    <x v="0"/>
    <x v="1"/>
    <x v="11"/>
    <x v="49"/>
    <x v="0"/>
    <x v="0"/>
    <s v="Tesseramento"/>
    <x v="1"/>
    <x v="4"/>
    <x v="0"/>
    <m/>
  </r>
  <r>
    <n v="24982"/>
    <x v="0"/>
    <x v="0"/>
    <x v="0"/>
    <x v="0"/>
    <x v="7"/>
    <x v="41"/>
    <x v="0"/>
    <x v="0"/>
    <s v="Tesseramento"/>
    <x v="1"/>
    <x v="0"/>
    <x v="0"/>
    <m/>
  </r>
  <r>
    <n v="235593"/>
    <x v="0"/>
    <x v="0"/>
    <x v="1"/>
    <x v="0"/>
    <x v="4"/>
    <x v="219"/>
    <x v="0"/>
    <x v="0"/>
    <s v="Tesseramento"/>
    <x v="0"/>
    <x v="0"/>
    <x v="0"/>
    <m/>
  </r>
  <r>
    <n v="150002"/>
    <x v="0"/>
    <x v="0"/>
    <x v="0"/>
    <x v="0"/>
    <x v="7"/>
    <x v="137"/>
    <x v="0"/>
    <x v="0"/>
    <s v="Tesseramento"/>
    <x v="3"/>
    <x v="0"/>
    <x v="0"/>
    <m/>
  </r>
  <r>
    <n v="87570"/>
    <x v="0"/>
    <x v="0"/>
    <x v="0"/>
    <x v="0"/>
    <x v="7"/>
    <x v="41"/>
    <x v="0"/>
    <x v="0"/>
    <s v="Tesseramento"/>
    <x v="1"/>
    <x v="0"/>
    <x v="0"/>
    <m/>
  </r>
  <r>
    <n v="219477"/>
    <x v="0"/>
    <x v="0"/>
    <x v="0"/>
    <x v="0"/>
    <x v="4"/>
    <x v="145"/>
    <x v="0"/>
    <x v="0"/>
    <s v="Tesseramento"/>
    <x v="1"/>
    <x v="1"/>
    <x v="0"/>
    <m/>
  </r>
  <r>
    <n v="129961"/>
    <x v="0"/>
    <x v="0"/>
    <x v="0"/>
    <x v="0"/>
    <x v="7"/>
    <x v="135"/>
    <x v="0"/>
    <x v="1"/>
    <s v="Tesseramento"/>
    <x v="1"/>
    <x v="1"/>
    <x v="0"/>
    <m/>
  </r>
  <r>
    <n v="15152"/>
    <x v="0"/>
    <x v="0"/>
    <x v="0"/>
    <x v="0"/>
    <x v="7"/>
    <x v="41"/>
    <x v="0"/>
    <x v="0"/>
    <s v="Tesseramento"/>
    <x v="1"/>
    <x v="4"/>
    <x v="0"/>
    <m/>
  </r>
  <r>
    <n v="15151"/>
    <x v="0"/>
    <x v="0"/>
    <x v="0"/>
    <x v="0"/>
    <x v="7"/>
    <x v="41"/>
    <x v="0"/>
    <x v="0"/>
    <s v="Tesseramento"/>
    <x v="1"/>
    <x v="0"/>
    <x v="0"/>
    <m/>
  </r>
  <r>
    <n v="65149"/>
    <x v="0"/>
    <x v="0"/>
    <x v="0"/>
    <x v="0"/>
    <x v="7"/>
    <x v="41"/>
    <x v="0"/>
    <x v="0"/>
    <s v="Tesseramento"/>
    <x v="1"/>
    <x v="3"/>
    <x v="0"/>
    <m/>
  </r>
  <r>
    <n v="184925"/>
    <x v="0"/>
    <x v="0"/>
    <x v="0"/>
    <x v="0"/>
    <x v="7"/>
    <x v="137"/>
    <x v="0"/>
    <x v="0"/>
    <s v="Tesseramento"/>
    <x v="3"/>
    <x v="0"/>
    <x v="0"/>
    <m/>
  </r>
  <r>
    <n v="218004"/>
    <x v="0"/>
    <x v="0"/>
    <x v="0"/>
    <x v="0"/>
    <x v="7"/>
    <x v="9"/>
    <x v="0"/>
    <x v="0"/>
    <s v="Tesseramento"/>
    <x v="0"/>
    <x v="0"/>
    <x v="0"/>
    <m/>
  </r>
  <r>
    <n v="165235"/>
    <x v="0"/>
    <x v="0"/>
    <x v="0"/>
    <x v="0"/>
    <x v="7"/>
    <x v="9"/>
    <x v="0"/>
    <x v="0"/>
    <s v="Tesseramento"/>
    <x v="0"/>
    <x v="3"/>
    <x v="0"/>
    <m/>
  </r>
  <r>
    <n v="198541"/>
    <x v="0"/>
    <x v="0"/>
    <x v="0"/>
    <x v="1"/>
    <x v="7"/>
    <x v="9"/>
    <x v="0"/>
    <x v="0"/>
    <s v="Tesseramento"/>
    <x v="0"/>
    <x v="0"/>
    <x v="0"/>
    <m/>
  </r>
  <r>
    <n v="205893"/>
    <x v="1"/>
    <x v="0"/>
    <x v="0"/>
    <x v="0"/>
    <x v="7"/>
    <x v="9"/>
    <x v="0"/>
    <x v="0"/>
    <s v="Tesseramento"/>
    <x v="0"/>
    <x v="6"/>
    <x v="0"/>
    <m/>
  </r>
  <r>
    <n v="139570"/>
    <x v="0"/>
    <x v="0"/>
    <x v="0"/>
    <x v="0"/>
    <x v="7"/>
    <x v="9"/>
    <x v="0"/>
    <x v="0"/>
    <s v="Tesseramento"/>
    <x v="0"/>
    <x v="0"/>
    <x v="0"/>
    <m/>
  </r>
  <r>
    <n v="170443"/>
    <x v="0"/>
    <x v="0"/>
    <x v="0"/>
    <x v="1"/>
    <x v="7"/>
    <x v="9"/>
    <x v="0"/>
    <x v="0"/>
    <s v="Tesseramento"/>
    <x v="0"/>
    <x v="3"/>
    <x v="0"/>
    <m/>
  </r>
  <r>
    <n v="224476"/>
    <x v="0"/>
    <x v="0"/>
    <x v="0"/>
    <x v="0"/>
    <x v="7"/>
    <x v="41"/>
    <x v="0"/>
    <x v="0"/>
    <s v="Tesseramento"/>
    <x v="1"/>
    <x v="0"/>
    <x v="0"/>
    <m/>
  </r>
  <r>
    <n v="227252"/>
    <x v="0"/>
    <x v="0"/>
    <x v="0"/>
    <x v="0"/>
    <x v="7"/>
    <x v="9"/>
    <x v="0"/>
    <x v="0"/>
    <s v="Tesseramento"/>
    <x v="0"/>
    <x v="3"/>
    <x v="0"/>
    <m/>
  </r>
  <r>
    <n v="158988"/>
    <x v="0"/>
    <x v="0"/>
    <x v="0"/>
    <x v="0"/>
    <x v="7"/>
    <x v="137"/>
    <x v="0"/>
    <x v="0"/>
    <s v="Tesseramento"/>
    <x v="3"/>
    <x v="3"/>
    <x v="0"/>
    <m/>
  </r>
  <r>
    <n v="189154"/>
    <x v="0"/>
    <x v="0"/>
    <x v="0"/>
    <x v="0"/>
    <x v="7"/>
    <x v="9"/>
    <x v="0"/>
    <x v="0"/>
    <s v="Tesseramento"/>
    <x v="0"/>
    <x v="3"/>
    <x v="0"/>
    <m/>
  </r>
  <r>
    <n v="4801"/>
    <x v="0"/>
    <x v="0"/>
    <x v="0"/>
    <x v="0"/>
    <x v="7"/>
    <x v="41"/>
    <x v="0"/>
    <x v="1"/>
    <s v="Tesseramento"/>
    <x v="1"/>
    <x v="0"/>
    <x v="0"/>
    <m/>
  </r>
  <r>
    <n v="101481"/>
    <x v="0"/>
    <x v="0"/>
    <x v="2"/>
    <x v="1"/>
    <x v="2"/>
    <x v="139"/>
    <x v="0"/>
    <x v="1"/>
    <s v="Tesseramento"/>
    <x v="1"/>
    <x v="3"/>
    <x v="0"/>
    <m/>
  </r>
  <r>
    <n v="168179"/>
    <x v="0"/>
    <x v="0"/>
    <x v="0"/>
    <x v="0"/>
    <x v="7"/>
    <x v="9"/>
    <x v="0"/>
    <x v="0"/>
    <s v="Tesseramento"/>
    <x v="0"/>
    <x v="0"/>
    <x v="0"/>
    <m/>
  </r>
  <r>
    <n v="27852"/>
    <x v="0"/>
    <x v="0"/>
    <x v="0"/>
    <x v="0"/>
    <x v="7"/>
    <x v="9"/>
    <x v="0"/>
    <x v="0"/>
    <s v="Tesseramento"/>
    <x v="0"/>
    <x v="0"/>
    <x v="0"/>
    <m/>
  </r>
  <r>
    <n v="131363"/>
    <x v="0"/>
    <x v="0"/>
    <x v="0"/>
    <x v="0"/>
    <x v="7"/>
    <x v="9"/>
    <x v="0"/>
    <x v="0"/>
    <s v="Tesseramento"/>
    <x v="0"/>
    <x v="0"/>
    <x v="0"/>
    <m/>
  </r>
  <r>
    <n v="144110"/>
    <x v="0"/>
    <x v="0"/>
    <x v="0"/>
    <x v="0"/>
    <x v="7"/>
    <x v="9"/>
    <x v="0"/>
    <x v="0"/>
    <s v="Tesseramento"/>
    <x v="0"/>
    <x v="0"/>
    <x v="0"/>
    <m/>
  </r>
  <r>
    <n v="90177"/>
    <x v="0"/>
    <x v="2"/>
    <x v="0"/>
    <x v="0"/>
    <x v="11"/>
    <x v="152"/>
    <x v="1"/>
    <x v="0"/>
    <s v="Tesseramento"/>
    <x v="1"/>
    <x v="8"/>
    <x v="0"/>
    <m/>
  </r>
  <r>
    <n v="111601"/>
    <x v="0"/>
    <x v="0"/>
    <x v="0"/>
    <x v="0"/>
    <x v="7"/>
    <x v="41"/>
    <x v="0"/>
    <x v="0"/>
    <s v="Tesseramento"/>
    <x v="1"/>
    <x v="4"/>
    <x v="0"/>
    <m/>
  </r>
  <r>
    <n v="146308"/>
    <x v="0"/>
    <x v="0"/>
    <x v="0"/>
    <x v="0"/>
    <x v="7"/>
    <x v="9"/>
    <x v="0"/>
    <x v="0"/>
    <s v="Tesseramento"/>
    <x v="0"/>
    <x v="0"/>
    <x v="0"/>
    <m/>
  </r>
  <r>
    <n v="146302"/>
    <x v="0"/>
    <x v="0"/>
    <x v="0"/>
    <x v="0"/>
    <x v="7"/>
    <x v="9"/>
    <x v="0"/>
    <x v="1"/>
    <s v="Tesseramento"/>
    <x v="0"/>
    <x v="0"/>
    <x v="0"/>
    <m/>
  </r>
  <r>
    <n v="32052"/>
    <x v="0"/>
    <x v="0"/>
    <x v="0"/>
    <x v="0"/>
    <x v="7"/>
    <x v="9"/>
    <x v="0"/>
    <x v="0"/>
    <s v="Tesseramento"/>
    <x v="0"/>
    <x v="0"/>
    <x v="0"/>
    <m/>
  </r>
  <r>
    <n v="163341"/>
    <x v="1"/>
    <x v="0"/>
    <x v="0"/>
    <x v="1"/>
    <x v="7"/>
    <x v="137"/>
    <x v="0"/>
    <x v="0"/>
    <s v="Tesseramento"/>
    <x v="3"/>
    <x v="6"/>
    <x v="0"/>
    <m/>
  </r>
  <r>
    <n v="166395"/>
    <x v="0"/>
    <x v="0"/>
    <x v="0"/>
    <x v="1"/>
    <x v="7"/>
    <x v="9"/>
    <x v="0"/>
    <x v="1"/>
    <s v="Tesseramento"/>
    <x v="0"/>
    <x v="0"/>
    <x v="0"/>
    <m/>
  </r>
  <r>
    <n v="166853"/>
    <x v="0"/>
    <x v="0"/>
    <x v="0"/>
    <x v="0"/>
    <x v="7"/>
    <x v="9"/>
    <x v="0"/>
    <x v="0"/>
    <s v="Tesseramento"/>
    <x v="0"/>
    <x v="0"/>
    <x v="0"/>
    <m/>
  </r>
  <r>
    <n v="205894"/>
    <x v="0"/>
    <x v="0"/>
    <x v="0"/>
    <x v="0"/>
    <x v="7"/>
    <x v="9"/>
    <x v="0"/>
    <x v="1"/>
    <s v="Tesseramento"/>
    <x v="0"/>
    <x v="4"/>
    <x v="0"/>
    <m/>
  </r>
  <r>
    <n v="205892"/>
    <x v="0"/>
    <x v="0"/>
    <x v="0"/>
    <x v="0"/>
    <x v="7"/>
    <x v="9"/>
    <x v="0"/>
    <x v="0"/>
    <s v="Tesseramento"/>
    <x v="0"/>
    <x v="4"/>
    <x v="0"/>
    <m/>
  </r>
  <r>
    <n v="156063"/>
    <x v="0"/>
    <x v="0"/>
    <x v="0"/>
    <x v="0"/>
    <x v="7"/>
    <x v="135"/>
    <x v="0"/>
    <x v="0"/>
    <s v="Tesseramento"/>
    <x v="1"/>
    <x v="3"/>
    <x v="0"/>
    <m/>
  </r>
  <r>
    <n v="179995"/>
    <x v="1"/>
    <x v="0"/>
    <x v="0"/>
    <x v="0"/>
    <x v="2"/>
    <x v="139"/>
    <x v="0"/>
    <x v="0"/>
    <s v="Tesseramento"/>
    <x v="1"/>
    <x v="7"/>
    <x v="0"/>
    <m/>
  </r>
  <r>
    <n v="179996"/>
    <x v="1"/>
    <x v="0"/>
    <x v="0"/>
    <x v="0"/>
    <x v="2"/>
    <x v="139"/>
    <x v="0"/>
    <x v="0"/>
    <s v="Tesseramento"/>
    <x v="1"/>
    <x v="2"/>
    <x v="0"/>
    <m/>
  </r>
  <r>
    <n v="133383"/>
    <x v="0"/>
    <x v="0"/>
    <x v="0"/>
    <x v="0"/>
    <x v="2"/>
    <x v="139"/>
    <x v="0"/>
    <x v="1"/>
    <s v="Tesseramento"/>
    <x v="1"/>
    <x v="0"/>
    <x v="0"/>
    <m/>
  </r>
  <r>
    <n v="207612"/>
    <x v="0"/>
    <x v="0"/>
    <x v="0"/>
    <x v="1"/>
    <x v="2"/>
    <x v="139"/>
    <x v="0"/>
    <x v="0"/>
    <s v="Tesseramento"/>
    <x v="1"/>
    <x v="3"/>
    <x v="0"/>
    <m/>
  </r>
  <r>
    <n v="80791"/>
    <x v="0"/>
    <x v="0"/>
    <x v="0"/>
    <x v="0"/>
    <x v="2"/>
    <x v="139"/>
    <x v="0"/>
    <x v="1"/>
    <s v="Tesseramento"/>
    <x v="1"/>
    <x v="4"/>
    <x v="0"/>
    <m/>
  </r>
  <r>
    <n v="221459"/>
    <x v="1"/>
    <x v="0"/>
    <x v="0"/>
    <x v="1"/>
    <x v="7"/>
    <x v="9"/>
    <x v="0"/>
    <x v="0"/>
    <s v="Tesseramento"/>
    <x v="0"/>
    <x v="6"/>
    <x v="0"/>
    <m/>
  </r>
  <r>
    <n v="221461"/>
    <x v="1"/>
    <x v="0"/>
    <x v="0"/>
    <x v="1"/>
    <x v="7"/>
    <x v="9"/>
    <x v="0"/>
    <x v="0"/>
    <s v="Tesseramento"/>
    <x v="0"/>
    <x v="5"/>
    <x v="0"/>
    <m/>
  </r>
  <r>
    <n v="97494"/>
    <x v="0"/>
    <x v="0"/>
    <x v="0"/>
    <x v="0"/>
    <x v="7"/>
    <x v="9"/>
    <x v="0"/>
    <x v="0"/>
    <s v="Tesseramento"/>
    <x v="0"/>
    <x v="0"/>
    <x v="0"/>
    <m/>
  </r>
  <r>
    <n v="32023"/>
    <x v="0"/>
    <x v="0"/>
    <x v="0"/>
    <x v="0"/>
    <x v="7"/>
    <x v="9"/>
    <x v="0"/>
    <x v="1"/>
    <s v="Tesseramento"/>
    <x v="0"/>
    <x v="0"/>
    <x v="0"/>
    <m/>
  </r>
  <r>
    <n v="161506"/>
    <x v="0"/>
    <x v="0"/>
    <x v="0"/>
    <x v="0"/>
    <x v="7"/>
    <x v="9"/>
    <x v="0"/>
    <x v="1"/>
    <s v="Tesseramento"/>
    <x v="0"/>
    <x v="0"/>
    <x v="0"/>
    <m/>
  </r>
  <r>
    <n v="201010"/>
    <x v="1"/>
    <x v="0"/>
    <x v="0"/>
    <x v="2"/>
    <x v="7"/>
    <x v="135"/>
    <x v="0"/>
    <x v="0"/>
    <s v="Tesseramento"/>
    <x v="1"/>
    <x v="7"/>
    <x v="0"/>
    <m/>
  </r>
  <r>
    <n v="226387"/>
    <x v="0"/>
    <x v="0"/>
    <x v="0"/>
    <x v="1"/>
    <x v="7"/>
    <x v="9"/>
    <x v="0"/>
    <x v="0"/>
    <s v="Tesseramento"/>
    <x v="0"/>
    <x v="0"/>
    <x v="0"/>
    <m/>
  </r>
  <r>
    <n v="224738"/>
    <x v="0"/>
    <x v="0"/>
    <x v="0"/>
    <x v="0"/>
    <x v="5"/>
    <x v="38"/>
    <x v="0"/>
    <x v="0"/>
    <s v="Tesseramento"/>
    <x v="1"/>
    <x v="0"/>
    <x v="0"/>
    <m/>
  </r>
  <r>
    <n v="156304"/>
    <x v="0"/>
    <x v="0"/>
    <x v="0"/>
    <x v="0"/>
    <x v="5"/>
    <x v="38"/>
    <x v="0"/>
    <x v="0"/>
    <s v="Tesseramento"/>
    <x v="1"/>
    <x v="0"/>
    <x v="0"/>
    <m/>
  </r>
  <r>
    <n v="231218"/>
    <x v="1"/>
    <x v="0"/>
    <x v="0"/>
    <x v="2"/>
    <x v="5"/>
    <x v="38"/>
    <x v="0"/>
    <x v="1"/>
    <s v="Tesseramento"/>
    <x v="1"/>
    <x v="5"/>
    <x v="0"/>
    <m/>
  </r>
  <r>
    <n v="231217"/>
    <x v="1"/>
    <x v="0"/>
    <x v="0"/>
    <x v="2"/>
    <x v="5"/>
    <x v="38"/>
    <x v="0"/>
    <x v="1"/>
    <s v="Tesseramento"/>
    <x v="1"/>
    <x v="5"/>
    <x v="0"/>
    <m/>
  </r>
  <r>
    <n v="114677"/>
    <x v="0"/>
    <x v="0"/>
    <x v="0"/>
    <x v="0"/>
    <x v="5"/>
    <x v="38"/>
    <x v="0"/>
    <x v="0"/>
    <s v="Tesseramento"/>
    <x v="1"/>
    <x v="3"/>
    <x v="0"/>
    <m/>
  </r>
  <r>
    <n v="134794"/>
    <x v="0"/>
    <x v="0"/>
    <x v="0"/>
    <x v="0"/>
    <x v="4"/>
    <x v="145"/>
    <x v="0"/>
    <x v="0"/>
    <s v="Tesseramento"/>
    <x v="1"/>
    <x v="1"/>
    <x v="0"/>
    <m/>
  </r>
  <r>
    <n v="128032"/>
    <x v="0"/>
    <x v="0"/>
    <x v="0"/>
    <x v="0"/>
    <x v="11"/>
    <x v="94"/>
    <x v="0"/>
    <x v="0"/>
    <s v="Tesseramento"/>
    <x v="1"/>
    <x v="1"/>
    <x v="0"/>
    <m/>
  </r>
  <r>
    <n v="27503"/>
    <x v="0"/>
    <x v="0"/>
    <x v="0"/>
    <x v="0"/>
    <x v="11"/>
    <x v="94"/>
    <x v="0"/>
    <x v="0"/>
    <s v="Tesseramento"/>
    <x v="1"/>
    <x v="0"/>
    <x v="0"/>
    <m/>
  </r>
  <r>
    <n v="226992"/>
    <x v="0"/>
    <x v="0"/>
    <x v="0"/>
    <x v="1"/>
    <x v="7"/>
    <x v="137"/>
    <x v="0"/>
    <x v="0"/>
    <s v="Tesseramento"/>
    <x v="3"/>
    <x v="1"/>
    <x v="0"/>
    <m/>
  </r>
  <r>
    <n v="15255"/>
    <x v="0"/>
    <x v="0"/>
    <x v="0"/>
    <x v="0"/>
    <x v="7"/>
    <x v="41"/>
    <x v="0"/>
    <x v="0"/>
    <s v="Tesseramento"/>
    <x v="1"/>
    <x v="4"/>
    <x v="0"/>
    <m/>
  </r>
  <r>
    <n v="15348"/>
    <x v="0"/>
    <x v="0"/>
    <x v="0"/>
    <x v="0"/>
    <x v="7"/>
    <x v="41"/>
    <x v="0"/>
    <x v="1"/>
    <s v="Tesseramento"/>
    <x v="1"/>
    <x v="4"/>
    <x v="0"/>
    <m/>
  </r>
  <r>
    <n v="98663"/>
    <x v="0"/>
    <x v="0"/>
    <x v="0"/>
    <x v="0"/>
    <x v="11"/>
    <x v="130"/>
    <x v="0"/>
    <x v="1"/>
    <s v="Tesseramento"/>
    <x v="1"/>
    <x v="1"/>
    <x v="0"/>
    <m/>
  </r>
  <r>
    <n v="203128"/>
    <x v="0"/>
    <x v="0"/>
    <x v="0"/>
    <x v="0"/>
    <x v="7"/>
    <x v="137"/>
    <x v="0"/>
    <x v="0"/>
    <s v="Tesseramento"/>
    <x v="3"/>
    <x v="0"/>
    <x v="0"/>
    <m/>
  </r>
  <r>
    <n v="226823"/>
    <x v="0"/>
    <x v="0"/>
    <x v="0"/>
    <x v="0"/>
    <x v="1"/>
    <x v="108"/>
    <x v="0"/>
    <x v="0"/>
    <s v="Tesseramento"/>
    <x v="0"/>
    <x v="1"/>
    <x v="0"/>
    <m/>
  </r>
  <r>
    <n v="210379"/>
    <x v="1"/>
    <x v="0"/>
    <x v="0"/>
    <x v="1"/>
    <x v="7"/>
    <x v="44"/>
    <x v="0"/>
    <x v="0"/>
    <s v="Tesseramento"/>
    <x v="1"/>
    <x v="5"/>
    <x v="0"/>
    <m/>
  </r>
  <r>
    <n v="87003"/>
    <x v="0"/>
    <x v="0"/>
    <x v="2"/>
    <x v="0"/>
    <x v="11"/>
    <x v="152"/>
    <x v="0"/>
    <x v="0"/>
    <s v="Tesseramento"/>
    <x v="1"/>
    <x v="3"/>
    <x v="0"/>
    <m/>
  </r>
  <r>
    <n v="110142"/>
    <x v="0"/>
    <x v="0"/>
    <x v="0"/>
    <x v="0"/>
    <x v="7"/>
    <x v="135"/>
    <x v="0"/>
    <x v="0"/>
    <s v="Tesseramento"/>
    <x v="1"/>
    <x v="0"/>
    <x v="0"/>
    <m/>
  </r>
  <r>
    <n v="227295"/>
    <x v="0"/>
    <x v="0"/>
    <x v="0"/>
    <x v="1"/>
    <x v="1"/>
    <x v="108"/>
    <x v="0"/>
    <x v="0"/>
    <s v="Tesseramento"/>
    <x v="0"/>
    <x v="0"/>
    <x v="0"/>
    <m/>
  </r>
  <r>
    <n v="192496"/>
    <x v="0"/>
    <x v="0"/>
    <x v="0"/>
    <x v="0"/>
    <x v="1"/>
    <x v="108"/>
    <x v="0"/>
    <x v="0"/>
    <s v="Tesseramento"/>
    <x v="0"/>
    <x v="0"/>
    <x v="0"/>
    <m/>
  </r>
  <r>
    <n v="117629"/>
    <x v="0"/>
    <x v="0"/>
    <x v="0"/>
    <x v="0"/>
    <x v="11"/>
    <x v="152"/>
    <x v="0"/>
    <x v="0"/>
    <s v="Tesseramento"/>
    <x v="1"/>
    <x v="0"/>
    <x v="0"/>
    <m/>
  </r>
  <r>
    <n v="192206"/>
    <x v="0"/>
    <x v="0"/>
    <x v="0"/>
    <x v="0"/>
    <x v="1"/>
    <x v="108"/>
    <x v="0"/>
    <x v="0"/>
    <s v="Tesseramento"/>
    <x v="0"/>
    <x v="0"/>
    <x v="0"/>
    <m/>
  </r>
  <r>
    <n v="145116"/>
    <x v="0"/>
    <x v="0"/>
    <x v="0"/>
    <x v="0"/>
    <x v="7"/>
    <x v="135"/>
    <x v="0"/>
    <x v="0"/>
    <s v="Tesseramento"/>
    <x v="1"/>
    <x v="0"/>
    <x v="0"/>
    <m/>
  </r>
  <r>
    <n v="210446"/>
    <x v="0"/>
    <x v="0"/>
    <x v="0"/>
    <x v="0"/>
    <x v="11"/>
    <x v="152"/>
    <x v="0"/>
    <x v="0"/>
    <s v="Tesseramento"/>
    <x v="1"/>
    <x v="0"/>
    <x v="0"/>
    <m/>
  </r>
  <r>
    <n v="189523"/>
    <x v="0"/>
    <x v="1"/>
    <x v="0"/>
    <x v="0"/>
    <x v="4"/>
    <x v="166"/>
    <x v="0"/>
    <x v="0"/>
    <s v="Tesseramento"/>
    <x v="1"/>
    <x v="3"/>
    <x v="0"/>
    <m/>
  </r>
  <r>
    <n v="166375"/>
    <x v="0"/>
    <x v="0"/>
    <x v="0"/>
    <x v="0"/>
    <x v="8"/>
    <x v="397"/>
    <x v="0"/>
    <x v="0"/>
    <s v="Tesseramento"/>
    <x v="4"/>
    <x v="0"/>
    <x v="0"/>
    <m/>
  </r>
  <r>
    <n v="178092"/>
    <x v="0"/>
    <x v="0"/>
    <x v="0"/>
    <x v="1"/>
    <x v="8"/>
    <x v="397"/>
    <x v="0"/>
    <x v="0"/>
    <s v="Tesseramento"/>
    <x v="4"/>
    <x v="0"/>
    <x v="0"/>
    <m/>
  </r>
  <r>
    <n v="217051"/>
    <x v="0"/>
    <x v="0"/>
    <x v="0"/>
    <x v="0"/>
    <x v="8"/>
    <x v="397"/>
    <x v="0"/>
    <x v="0"/>
    <s v="Tesseramento"/>
    <x v="4"/>
    <x v="0"/>
    <x v="0"/>
    <m/>
  </r>
  <r>
    <n v="178093"/>
    <x v="0"/>
    <x v="0"/>
    <x v="0"/>
    <x v="1"/>
    <x v="8"/>
    <x v="397"/>
    <x v="0"/>
    <x v="0"/>
    <s v="Tesseramento"/>
    <x v="4"/>
    <x v="0"/>
    <x v="0"/>
    <m/>
  </r>
  <r>
    <n v="235087"/>
    <x v="0"/>
    <x v="0"/>
    <x v="1"/>
    <x v="1"/>
    <x v="1"/>
    <x v="108"/>
    <x v="0"/>
    <x v="1"/>
    <s v="Tesseramento"/>
    <x v="0"/>
    <x v="0"/>
    <x v="0"/>
    <m/>
  </r>
  <r>
    <n v="163441"/>
    <x v="0"/>
    <x v="0"/>
    <x v="0"/>
    <x v="0"/>
    <x v="8"/>
    <x v="397"/>
    <x v="0"/>
    <x v="0"/>
    <s v="Tesseramento"/>
    <x v="4"/>
    <x v="0"/>
    <x v="0"/>
    <m/>
  </r>
  <r>
    <n v="136837"/>
    <x v="0"/>
    <x v="0"/>
    <x v="0"/>
    <x v="0"/>
    <x v="8"/>
    <x v="397"/>
    <x v="0"/>
    <x v="0"/>
    <s v="Tesseramento"/>
    <x v="4"/>
    <x v="0"/>
    <x v="0"/>
    <m/>
  </r>
  <r>
    <n v="229822"/>
    <x v="0"/>
    <x v="0"/>
    <x v="0"/>
    <x v="1"/>
    <x v="8"/>
    <x v="397"/>
    <x v="0"/>
    <x v="0"/>
    <s v="Tesseramento"/>
    <x v="4"/>
    <x v="3"/>
    <x v="0"/>
    <m/>
  </r>
  <r>
    <n v="209527"/>
    <x v="0"/>
    <x v="0"/>
    <x v="0"/>
    <x v="0"/>
    <x v="8"/>
    <x v="397"/>
    <x v="0"/>
    <x v="0"/>
    <s v="Tesseramento"/>
    <x v="4"/>
    <x v="0"/>
    <x v="0"/>
    <m/>
  </r>
  <r>
    <n v="165478"/>
    <x v="0"/>
    <x v="0"/>
    <x v="0"/>
    <x v="0"/>
    <x v="8"/>
    <x v="397"/>
    <x v="0"/>
    <x v="0"/>
    <s v="Tesseramento"/>
    <x v="4"/>
    <x v="3"/>
    <x v="0"/>
    <m/>
  </r>
  <r>
    <n v="170585"/>
    <x v="0"/>
    <x v="0"/>
    <x v="0"/>
    <x v="0"/>
    <x v="7"/>
    <x v="135"/>
    <x v="0"/>
    <x v="1"/>
    <s v="Tesseramento"/>
    <x v="1"/>
    <x v="0"/>
    <x v="0"/>
    <m/>
  </r>
  <r>
    <n v="228154"/>
    <x v="0"/>
    <x v="0"/>
    <x v="0"/>
    <x v="1"/>
    <x v="11"/>
    <x v="152"/>
    <x v="0"/>
    <x v="0"/>
    <s v="Tesseramento"/>
    <x v="1"/>
    <x v="3"/>
    <x v="0"/>
    <m/>
  </r>
  <r>
    <n v="235088"/>
    <x v="1"/>
    <x v="0"/>
    <x v="1"/>
    <x v="1"/>
    <x v="1"/>
    <x v="108"/>
    <x v="0"/>
    <x v="1"/>
    <s v="Tesseramento"/>
    <x v="0"/>
    <x v="5"/>
    <x v="0"/>
    <m/>
  </r>
  <r>
    <n v="191335"/>
    <x v="0"/>
    <x v="0"/>
    <x v="0"/>
    <x v="1"/>
    <x v="8"/>
    <x v="397"/>
    <x v="0"/>
    <x v="0"/>
    <s v="Tesseramento"/>
    <x v="4"/>
    <x v="4"/>
    <x v="0"/>
    <m/>
  </r>
  <r>
    <n v="235356"/>
    <x v="0"/>
    <x v="1"/>
    <x v="1"/>
    <x v="2"/>
    <x v="11"/>
    <x v="24"/>
    <x v="0"/>
    <x v="0"/>
    <s v="Tesseramento"/>
    <x v="1"/>
    <x v="4"/>
    <x v="0"/>
    <m/>
  </r>
  <r>
    <n v="18065"/>
    <x v="0"/>
    <x v="0"/>
    <x v="2"/>
    <x v="0"/>
    <x v="7"/>
    <x v="150"/>
    <x v="0"/>
    <x v="0"/>
    <s v="Tesseramento"/>
    <x v="1"/>
    <x v="1"/>
    <x v="0"/>
    <m/>
  </r>
  <r>
    <n v="127118"/>
    <x v="0"/>
    <x v="0"/>
    <x v="0"/>
    <x v="0"/>
    <x v="8"/>
    <x v="397"/>
    <x v="0"/>
    <x v="0"/>
    <s v="Tesseramento"/>
    <x v="4"/>
    <x v="3"/>
    <x v="0"/>
    <m/>
  </r>
  <r>
    <n v="48026"/>
    <x v="0"/>
    <x v="0"/>
    <x v="0"/>
    <x v="0"/>
    <x v="8"/>
    <x v="397"/>
    <x v="0"/>
    <x v="0"/>
    <s v="Tesseramento"/>
    <x v="4"/>
    <x v="3"/>
    <x v="0"/>
    <m/>
  </r>
  <r>
    <n v="218836"/>
    <x v="0"/>
    <x v="0"/>
    <x v="0"/>
    <x v="1"/>
    <x v="8"/>
    <x v="397"/>
    <x v="0"/>
    <x v="1"/>
    <s v="Tesseramento"/>
    <x v="4"/>
    <x v="1"/>
    <x v="0"/>
    <m/>
  </r>
  <r>
    <n v="165201"/>
    <x v="0"/>
    <x v="0"/>
    <x v="0"/>
    <x v="0"/>
    <x v="7"/>
    <x v="135"/>
    <x v="0"/>
    <x v="0"/>
    <s v="Tesseramento"/>
    <x v="1"/>
    <x v="3"/>
    <x v="0"/>
    <m/>
  </r>
  <r>
    <n v="95218"/>
    <x v="0"/>
    <x v="0"/>
    <x v="2"/>
    <x v="2"/>
    <x v="11"/>
    <x v="152"/>
    <x v="0"/>
    <x v="0"/>
    <s v="Tesseramento"/>
    <x v="1"/>
    <x v="4"/>
    <x v="0"/>
    <m/>
  </r>
  <r>
    <n v="165199"/>
    <x v="0"/>
    <x v="0"/>
    <x v="0"/>
    <x v="0"/>
    <x v="7"/>
    <x v="135"/>
    <x v="0"/>
    <x v="1"/>
    <s v="Tesseramento"/>
    <x v="1"/>
    <x v="3"/>
    <x v="0"/>
    <m/>
  </r>
  <r>
    <n v="165200"/>
    <x v="0"/>
    <x v="0"/>
    <x v="0"/>
    <x v="0"/>
    <x v="7"/>
    <x v="135"/>
    <x v="0"/>
    <x v="1"/>
    <s v="Tesseramento"/>
    <x v="1"/>
    <x v="1"/>
    <x v="0"/>
    <m/>
  </r>
  <r>
    <n v="11694"/>
    <x v="0"/>
    <x v="0"/>
    <x v="0"/>
    <x v="0"/>
    <x v="7"/>
    <x v="30"/>
    <x v="0"/>
    <x v="0"/>
    <s v="Tesseramento"/>
    <x v="1"/>
    <x v="0"/>
    <x v="0"/>
    <m/>
  </r>
  <r>
    <n v="226065"/>
    <x v="0"/>
    <x v="0"/>
    <x v="0"/>
    <x v="2"/>
    <x v="7"/>
    <x v="30"/>
    <x v="0"/>
    <x v="1"/>
    <s v="Tesseramento"/>
    <x v="1"/>
    <x v="0"/>
    <x v="0"/>
    <m/>
  </r>
  <r>
    <n v="128957"/>
    <x v="0"/>
    <x v="0"/>
    <x v="0"/>
    <x v="0"/>
    <x v="11"/>
    <x v="95"/>
    <x v="0"/>
    <x v="0"/>
    <s v="Tesseramento"/>
    <x v="1"/>
    <x v="0"/>
    <x v="0"/>
    <m/>
  </r>
  <r>
    <n v="133109"/>
    <x v="0"/>
    <x v="0"/>
    <x v="0"/>
    <x v="0"/>
    <x v="11"/>
    <x v="95"/>
    <x v="0"/>
    <x v="0"/>
    <s v="Tesseramento"/>
    <x v="1"/>
    <x v="3"/>
    <x v="0"/>
    <m/>
  </r>
  <r>
    <n v="183194"/>
    <x v="0"/>
    <x v="0"/>
    <x v="0"/>
    <x v="0"/>
    <x v="11"/>
    <x v="95"/>
    <x v="0"/>
    <x v="0"/>
    <s v="Tesseramento"/>
    <x v="1"/>
    <x v="3"/>
    <x v="0"/>
    <m/>
  </r>
  <r>
    <n v="61890"/>
    <x v="0"/>
    <x v="0"/>
    <x v="0"/>
    <x v="0"/>
    <x v="4"/>
    <x v="335"/>
    <x v="0"/>
    <x v="1"/>
    <s v="Tesseramento"/>
    <x v="0"/>
    <x v="3"/>
    <x v="0"/>
    <m/>
  </r>
  <r>
    <n v="129677"/>
    <x v="0"/>
    <x v="0"/>
    <x v="0"/>
    <x v="0"/>
    <x v="11"/>
    <x v="95"/>
    <x v="0"/>
    <x v="0"/>
    <s v="Tesseramento"/>
    <x v="1"/>
    <x v="0"/>
    <x v="0"/>
    <m/>
  </r>
  <r>
    <n v="162593"/>
    <x v="0"/>
    <x v="0"/>
    <x v="0"/>
    <x v="0"/>
    <x v="11"/>
    <x v="95"/>
    <x v="0"/>
    <x v="0"/>
    <s v="Tesseramento"/>
    <x v="1"/>
    <x v="4"/>
    <x v="0"/>
    <m/>
  </r>
  <r>
    <n v="211946"/>
    <x v="0"/>
    <x v="0"/>
    <x v="0"/>
    <x v="0"/>
    <x v="11"/>
    <x v="95"/>
    <x v="0"/>
    <x v="0"/>
    <s v="Tesseramento"/>
    <x v="1"/>
    <x v="0"/>
    <x v="0"/>
    <m/>
  </r>
  <r>
    <n v="227058"/>
    <x v="0"/>
    <x v="0"/>
    <x v="0"/>
    <x v="1"/>
    <x v="11"/>
    <x v="95"/>
    <x v="0"/>
    <x v="1"/>
    <s v="Tesseramento"/>
    <x v="1"/>
    <x v="4"/>
    <x v="0"/>
    <m/>
  </r>
  <r>
    <n v="183196"/>
    <x v="0"/>
    <x v="0"/>
    <x v="0"/>
    <x v="0"/>
    <x v="11"/>
    <x v="95"/>
    <x v="0"/>
    <x v="1"/>
    <s v="Tesseramento"/>
    <x v="1"/>
    <x v="4"/>
    <x v="0"/>
    <m/>
  </r>
  <r>
    <n v="147920"/>
    <x v="0"/>
    <x v="0"/>
    <x v="0"/>
    <x v="0"/>
    <x v="11"/>
    <x v="95"/>
    <x v="0"/>
    <x v="0"/>
    <s v="Tesseramento"/>
    <x v="1"/>
    <x v="0"/>
    <x v="0"/>
    <m/>
  </r>
  <r>
    <n v="61891"/>
    <x v="0"/>
    <x v="0"/>
    <x v="0"/>
    <x v="0"/>
    <x v="4"/>
    <x v="335"/>
    <x v="0"/>
    <x v="0"/>
    <s v="Tesseramento"/>
    <x v="0"/>
    <x v="3"/>
    <x v="0"/>
    <m/>
  </r>
  <r>
    <n v="227059"/>
    <x v="0"/>
    <x v="0"/>
    <x v="0"/>
    <x v="1"/>
    <x v="11"/>
    <x v="95"/>
    <x v="0"/>
    <x v="0"/>
    <s v="Tesseramento"/>
    <x v="1"/>
    <x v="4"/>
    <x v="0"/>
    <m/>
  </r>
  <r>
    <n v="171159"/>
    <x v="0"/>
    <x v="1"/>
    <x v="0"/>
    <x v="0"/>
    <x v="4"/>
    <x v="219"/>
    <x v="0"/>
    <x v="0"/>
    <s v="Tesseramento"/>
    <x v="0"/>
    <x v="0"/>
    <x v="0"/>
    <m/>
  </r>
  <r>
    <n v="103064"/>
    <x v="0"/>
    <x v="1"/>
    <x v="0"/>
    <x v="0"/>
    <x v="11"/>
    <x v="95"/>
    <x v="0"/>
    <x v="0"/>
    <s v="Tesseramento"/>
    <x v="1"/>
    <x v="0"/>
    <x v="0"/>
    <m/>
  </r>
  <r>
    <n v="108588"/>
    <x v="0"/>
    <x v="0"/>
    <x v="0"/>
    <x v="0"/>
    <x v="2"/>
    <x v="55"/>
    <x v="0"/>
    <x v="0"/>
    <s v="Tesseramento"/>
    <x v="1"/>
    <x v="1"/>
    <x v="0"/>
    <m/>
  </r>
  <r>
    <n v="152930"/>
    <x v="0"/>
    <x v="0"/>
    <x v="0"/>
    <x v="0"/>
    <x v="2"/>
    <x v="55"/>
    <x v="0"/>
    <x v="0"/>
    <s v="Tesseramento"/>
    <x v="1"/>
    <x v="0"/>
    <x v="0"/>
    <m/>
  </r>
  <r>
    <n v="214653"/>
    <x v="1"/>
    <x v="1"/>
    <x v="0"/>
    <x v="1"/>
    <x v="4"/>
    <x v="219"/>
    <x v="0"/>
    <x v="1"/>
    <s v="Tesseramento"/>
    <x v="0"/>
    <x v="5"/>
    <x v="0"/>
    <m/>
  </r>
  <r>
    <n v="178416"/>
    <x v="0"/>
    <x v="0"/>
    <x v="0"/>
    <x v="0"/>
    <x v="4"/>
    <x v="40"/>
    <x v="0"/>
    <x v="1"/>
    <s v="Tesseramento"/>
    <x v="1"/>
    <x v="0"/>
    <x v="0"/>
    <m/>
  </r>
  <r>
    <n v="121917"/>
    <x v="0"/>
    <x v="0"/>
    <x v="0"/>
    <x v="0"/>
    <x v="4"/>
    <x v="219"/>
    <x v="0"/>
    <x v="0"/>
    <s v="Tesseramento"/>
    <x v="0"/>
    <x v="0"/>
    <x v="0"/>
    <m/>
  </r>
  <r>
    <n v="157283"/>
    <x v="0"/>
    <x v="0"/>
    <x v="0"/>
    <x v="0"/>
    <x v="2"/>
    <x v="55"/>
    <x v="0"/>
    <x v="0"/>
    <s v="Tesseramento"/>
    <x v="1"/>
    <x v="3"/>
    <x v="0"/>
    <m/>
  </r>
  <r>
    <n v="88889"/>
    <x v="0"/>
    <x v="0"/>
    <x v="0"/>
    <x v="0"/>
    <x v="2"/>
    <x v="55"/>
    <x v="0"/>
    <x v="0"/>
    <s v="Tesseramento"/>
    <x v="1"/>
    <x v="3"/>
    <x v="0"/>
    <m/>
  </r>
  <r>
    <n v="40989"/>
    <x v="0"/>
    <x v="0"/>
    <x v="0"/>
    <x v="0"/>
    <x v="4"/>
    <x v="219"/>
    <x v="0"/>
    <x v="0"/>
    <s v="Tesseramento"/>
    <x v="0"/>
    <x v="0"/>
    <x v="0"/>
    <m/>
  </r>
  <r>
    <n v="14502"/>
    <x v="0"/>
    <x v="0"/>
    <x v="0"/>
    <x v="0"/>
    <x v="2"/>
    <x v="55"/>
    <x v="0"/>
    <x v="0"/>
    <s v="Tesseramento"/>
    <x v="1"/>
    <x v="4"/>
    <x v="0"/>
    <m/>
  </r>
  <r>
    <n v="209299"/>
    <x v="0"/>
    <x v="1"/>
    <x v="0"/>
    <x v="0"/>
    <x v="2"/>
    <x v="55"/>
    <x v="0"/>
    <x v="0"/>
    <s v="Tesseramento"/>
    <x v="1"/>
    <x v="3"/>
    <x v="0"/>
    <m/>
  </r>
  <r>
    <n v="90135"/>
    <x v="0"/>
    <x v="0"/>
    <x v="2"/>
    <x v="0"/>
    <x v="11"/>
    <x v="152"/>
    <x v="0"/>
    <x v="0"/>
    <s v="Tesseramento"/>
    <x v="1"/>
    <x v="1"/>
    <x v="0"/>
    <m/>
  </r>
  <r>
    <n v="71204"/>
    <x v="0"/>
    <x v="0"/>
    <x v="0"/>
    <x v="0"/>
    <x v="2"/>
    <x v="55"/>
    <x v="0"/>
    <x v="0"/>
    <s v="Tesseramento"/>
    <x v="1"/>
    <x v="4"/>
    <x v="0"/>
    <m/>
  </r>
  <r>
    <n v="94716"/>
    <x v="0"/>
    <x v="0"/>
    <x v="0"/>
    <x v="0"/>
    <x v="2"/>
    <x v="55"/>
    <x v="0"/>
    <x v="0"/>
    <s v="Tesseramento"/>
    <x v="1"/>
    <x v="0"/>
    <x v="0"/>
    <m/>
  </r>
  <r>
    <n v="169984"/>
    <x v="1"/>
    <x v="0"/>
    <x v="0"/>
    <x v="0"/>
    <x v="2"/>
    <x v="55"/>
    <x v="0"/>
    <x v="1"/>
    <s v="Tesseramento"/>
    <x v="1"/>
    <x v="5"/>
    <x v="0"/>
    <m/>
  </r>
  <r>
    <n v="233096"/>
    <x v="0"/>
    <x v="0"/>
    <x v="0"/>
    <x v="0"/>
    <x v="11"/>
    <x v="152"/>
    <x v="0"/>
    <x v="0"/>
    <s v="Tesseramento"/>
    <x v="1"/>
    <x v="0"/>
    <x v="0"/>
    <m/>
  </r>
  <r>
    <n v="206553"/>
    <x v="1"/>
    <x v="0"/>
    <x v="0"/>
    <x v="1"/>
    <x v="2"/>
    <x v="55"/>
    <x v="0"/>
    <x v="1"/>
    <s v="Tesseramento"/>
    <x v="1"/>
    <x v="5"/>
    <x v="0"/>
    <m/>
  </r>
  <r>
    <n v="162233"/>
    <x v="0"/>
    <x v="0"/>
    <x v="0"/>
    <x v="0"/>
    <x v="2"/>
    <x v="55"/>
    <x v="0"/>
    <x v="1"/>
    <s v="Tesseramento"/>
    <x v="1"/>
    <x v="0"/>
    <x v="0"/>
    <m/>
  </r>
  <r>
    <n v="22037"/>
    <x v="0"/>
    <x v="0"/>
    <x v="0"/>
    <x v="0"/>
    <x v="2"/>
    <x v="55"/>
    <x v="0"/>
    <x v="0"/>
    <s v="Tesseramento"/>
    <x v="1"/>
    <x v="4"/>
    <x v="0"/>
    <m/>
  </r>
  <r>
    <n v="30273"/>
    <x v="0"/>
    <x v="0"/>
    <x v="0"/>
    <x v="0"/>
    <x v="2"/>
    <x v="55"/>
    <x v="0"/>
    <x v="0"/>
    <s v="Tesseramento"/>
    <x v="1"/>
    <x v="4"/>
    <x v="0"/>
    <m/>
  </r>
  <r>
    <n v="46700"/>
    <x v="0"/>
    <x v="0"/>
    <x v="0"/>
    <x v="0"/>
    <x v="2"/>
    <x v="55"/>
    <x v="0"/>
    <x v="1"/>
    <s v="Tesseramento"/>
    <x v="1"/>
    <x v="4"/>
    <x v="0"/>
    <m/>
  </r>
  <r>
    <n v="153213"/>
    <x v="0"/>
    <x v="0"/>
    <x v="0"/>
    <x v="0"/>
    <x v="7"/>
    <x v="342"/>
    <x v="0"/>
    <x v="0"/>
    <s v="Tesseramento"/>
    <x v="1"/>
    <x v="0"/>
    <x v="0"/>
    <m/>
  </r>
  <r>
    <n v="182952"/>
    <x v="0"/>
    <x v="0"/>
    <x v="0"/>
    <x v="0"/>
    <x v="2"/>
    <x v="55"/>
    <x v="0"/>
    <x v="0"/>
    <s v="Tesseramento"/>
    <x v="1"/>
    <x v="0"/>
    <x v="0"/>
    <m/>
  </r>
  <r>
    <n v="232427"/>
    <x v="1"/>
    <x v="1"/>
    <x v="0"/>
    <x v="1"/>
    <x v="2"/>
    <x v="55"/>
    <x v="0"/>
    <x v="1"/>
    <s v="Tesseramento"/>
    <x v="1"/>
    <x v="5"/>
    <x v="0"/>
    <m/>
  </r>
  <r>
    <n v="48620"/>
    <x v="0"/>
    <x v="0"/>
    <x v="0"/>
    <x v="0"/>
    <x v="2"/>
    <x v="55"/>
    <x v="0"/>
    <x v="0"/>
    <s v="Tesseramento"/>
    <x v="1"/>
    <x v="3"/>
    <x v="0"/>
    <m/>
  </r>
  <r>
    <n v="43131"/>
    <x v="0"/>
    <x v="0"/>
    <x v="0"/>
    <x v="0"/>
    <x v="2"/>
    <x v="55"/>
    <x v="0"/>
    <x v="1"/>
    <s v="Tesseramento"/>
    <x v="1"/>
    <x v="4"/>
    <x v="0"/>
    <m/>
  </r>
  <r>
    <n v="184826"/>
    <x v="0"/>
    <x v="0"/>
    <x v="0"/>
    <x v="1"/>
    <x v="11"/>
    <x v="152"/>
    <x v="0"/>
    <x v="0"/>
    <s v="Tesseramento"/>
    <x v="1"/>
    <x v="0"/>
    <x v="0"/>
    <m/>
  </r>
  <r>
    <n v="183150"/>
    <x v="0"/>
    <x v="0"/>
    <x v="0"/>
    <x v="0"/>
    <x v="11"/>
    <x v="152"/>
    <x v="0"/>
    <x v="1"/>
    <s v="Tesseramento"/>
    <x v="1"/>
    <x v="0"/>
    <x v="0"/>
    <m/>
  </r>
  <r>
    <n v="14765"/>
    <x v="0"/>
    <x v="0"/>
    <x v="0"/>
    <x v="0"/>
    <x v="2"/>
    <x v="55"/>
    <x v="0"/>
    <x v="0"/>
    <s v="Tesseramento"/>
    <x v="1"/>
    <x v="3"/>
    <x v="0"/>
    <m/>
  </r>
  <r>
    <n v="149485"/>
    <x v="0"/>
    <x v="0"/>
    <x v="0"/>
    <x v="1"/>
    <x v="11"/>
    <x v="152"/>
    <x v="0"/>
    <x v="0"/>
    <s v="Tesseramento"/>
    <x v="1"/>
    <x v="0"/>
    <x v="0"/>
    <m/>
  </r>
  <r>
    <n v="209704"/>
    <x v="1"/>
    <x v="0"/>
    <x v="0"/>
    <x v="1"/>
    <x v="11"/>
    <x v="152"/>
    <x v="0"/>
    <x v="0"/>
    <s v="Tesseramento"/>
    <x v="1"/>
    <x v="5"/>
    <x v="0"/>
    <m/>
  </r>
  <r>
    <n v="211566"/>
    <x v="0"/>
    <x v="0"/>
    <x v="0"/>
    <x v="1"/>
    <x v="11"/>
    <x v="152"/>
    <x v="0"/>
    <x v="0"/>
    <s v="Tesseramento"/>
    <x v="1"/>
    <x v="0"/>
    <x v="0"/>
    <m/>
  </r>
  <r>
    <n v="207892"/>
    <x v="0"/>
    <x v="0"/>
    <x v="0"/>
    <x v="1"/>
    <x v="11"/>
    <x v="152"/>
    <x v="0"/>
    <x v="1"/>
    <s v="Tesseramento"/>
    <x v="1"/>
    <x v="0"/>
    <x v="0"/>
    <m/>
  </r>
  <r>
    <n v="183789"/>
    <x v="0"/>
    <x v="1"/>
    <x v="0"/>
    <x v="0"/>
    <x v="2"/>
    <x v="55"/>
    <x v="0"/>
    <x v="0"/>
    <s v="Tesseramento"/>
    <x v="1"/>
    <x v="0"/>
    <x v="0"/>
    <m/>
  </r>
  <r>
    <n v="227625"/>
    <x v="1"/>
    <x v="1"/>
    <x v="0"/>
    <x v="2"/>
    <x v="2"/>
    <x v="55"/>
    <x v="0"/>
    <x v="0"/>
    <s v="Tesseramento"/>
    <x v="1"/>
    <x v="5"/>
    <x v="0"/>
    <m/>
  </r>
  <r>
    <n v="227626"/>
    <x v="1"/>
    <x v="1"/>
    <x v="0"/>
    <x v="1"/>
    <x v="2"/>
    <x v="55"/>
    <x v="0"/>
    <x v="0"/>
    <s v="Tesseramento"/>
    <x v="1"/>
    <x v="5"/>
    <x v="0"/>
    <m/>
  </r>
  <r>
    <n v="59705"/>
    <x v="0"/>
    <x v="0"/>
    <x v="0"/>
    <x v="0"/>
    <x v="7"/>
    <x v="135"/>
    <x v="0"/>
    <x v="0"/>
    <s v="Tesseramento"/>
    <x v="1"/>
    <x v="3"/>
    <x v="0"/>
    <m/>
  </r>
  <r>
    <n v="79879"/>
    <x v="0"/>
    <x v="0"/>
    <x v="0"/>
    <x v="0"/>
    <x v="7"/>
    <x v="135"/>
    <x v="0"/>
    <x v="0"/>
    <s v="Tesseramento"/>
    <x v="1"/>
    <x v="0"/>
    <x v="0"/>
    <m/>
  </r>
  <r>
    <n v="86779"/>
    <x v="0"/>
    <x v="0"/>
    <x v="0"/>
    <x v="0"/>
    <x v="11"/>
    <x v="91"/>
    <x v="0"/>
    <x v="0"/>
    <s v="Tesseramento"/>
    <x v="1"/>
    <x v="0"/>
    <x v="0"/>
    <m/>
  </r>
  <r>
    <n v="134702"/>
    <x v="0"/>
    <x v="0"/>
    <x v="0"/>
    <x v="0"/>
    <x v="11"/>
    <x v="91"/>
    <x v="0"/>
    <x v="0"/>
    <s v="Tesseramento"/>
    <x v="1"/>
    <x v="0"/>
    <x v="0"/>
    <m/>
  </r>
  <r>
    <n v="188879"/>
    <x v="0"/>
    <x v="0"/>
    <x v="0"/>
    <x v="0"/>
    <x v="11"/>
    <x v="91"/>
    <x v="0"/>
    <x v="0"/>
    <s v="Tesseramento"/>
    <x v="1"/>
    <x v="0"/>
    <x v="0"/>
    <m/>
  </r>
  <r>
    <n v="149435"/>
    <x v="0"/>
    <x v="0"/>
    <x v="0"/>
    <x v="0"/>
    <x v="11"/>
    <x v="91"/>
    <x v="0"/>
    <x v="0"/>
    <s v="Tesseramento"/>
    <x v="1"/>
    <x v="1"/>
    <x v="0"/>
    <m/>
  </r>
  <r>
    <n v="163249"/>
    <x v="0"/>
    <x v="0"/>
    <x v="0"/>
    <x v="0"/>
    <x v="11"/>
    <x v="152"/>
    <x v="0"/>
    <x v="0"/>
    <s v="Tesseramento"/>
    <x v="1"/>
    <x v="0"/>
    <x v="0"/>
    <m/>
  </r>
  <r>
    <n v="225053"/>
    <x v="0"/>
    <x v="0"/>
    <x v="0"/>
    <x v="1"/>
    <x v="11"/>
    <x v="152"/>
    <x v="0"/>
    <x v="1"/>
    <s v="Tesseramento"/>
    <x v="1"/>
    <x v="3"/>
    <x v="0"/>
    <m/>
  </r>
  <r>
    <n v="153576"/>
    <x v="0"/>
    <x v="0"/>
    <x v="0"/>
    <x v="0"/>
    <x v="11"/>
    <x v="152"/>
    <x v="0"/>
    <x v="0"/>
    <s v="Tesseramento"/>
    <x v="1"/>
    <x v="4"/>
    <x v="0"/>
    <m/>
  </r>
  <r>
    <n v="64286"/>
    <x v="0"/>
    <x v="0"/>
    <x v="0"/>
    <x v="0"/>
    <x v="11"/>
    <x v="152"/>
    <x v="0"/>
    <x v="0"/>
    <s v="Tesseramento"/>
    <x v="1"/>
    <x v="4"/>
    <x v="0"/>
    <m/>
  </r>
  <r>
    <n v="137000"/>
    <x v="0"/>
    <x v="0"/>
    <x v="0"/>
    <x v="0"/>
    <x v="11"/>
    <x v="152"/>
    <x v="0"/>
    <x v="0"/>
    <s v="Tesseramento"/>
    <x v="1"/>
    <x v="0"/>
    <x v="0"/>
    <m/>
  </r>
  <r>
    <n v="29363"/>
    <x v="0"/>
    <x v="0"/>
    <x v="0"/>
    <x v="0"/>
    <x v="11"/>
    <x v="152"/>
    <x v="0"/>
    <x v="0"/>
    <s v="Tesseramento"/>
    <x v="1"/>
    <x v="3"/>
    <x v="0"/>
    <m/>
  </r>
  <r>
    <n v="225072"/>
    <x v="0"/>
    <x v="0"/>
    <x v="0"/>
    <x v="1"/>
    <x v="11"/>
    <x v="152"/>
    <x v="0"/>
    <x v="1"/>
    <s v="Tesseramento"/>
    <x v="1"/>
    <x v="4"/>
    <x v="0"/>
    <m/>
  </r>
  <r>
    <n v="178224"/>
    <x v="0"/>
    <x v="0"/>
    <x v="0"/>
    <x v="0"/>
    <x v="11"/>
    <x v="152"/>
    <x v="0"/>
    <x v="0"/>
    <s v="Tesseramento"/>
    <x v="1"/>
    <x v="0"/>
    <x v="0"/>
    <m/>
  </r>
  <r>
    <n v="235800"/>
    <x v="1"/>
    <x v="0"/>
    <x v="1"/>
    <x v="2"/>
    <x v="4"/>
    <x v="338"/>
    <x v="0"/>
    <x v="0"/>
    <s v="Tesseramento"/>
    <x v="1"/>
    <x v="5"/>
    <x v="0"/>
    <m/>
  </r>
  <r>
    <n v="127913"/>
    <x v="0"/>
    <x v="0"/>
    <x v="0"/>
    <x v="0"/>
    <x v="4"/>
    <x v="166"/>
    <x v="0"/>
    <x v="1"/>
    <s v="Tesseramento"/>
    <x v="1"/>
    <x v="4"/>
    <x v="0"/>
    <m/>
  </r>
  <r>
    <n v="220270"/>
    <x v="1"/>
    <x v="0"/>
    <x v="0"/>
    <x v="2"/>
    <x v="7"/>
    <x v="78"/>
    <x v="0"/>
    <x v="0"/>
    <s v="Tesseramento"/>
    <x v="0"/>
    <x v="5"/>
    <x v="0"/>
    <m/>
  </r>
  <r>
    <n v="104570"/>
    <x v="0"/>
    <x v="0"/>
    <x v="0"/>
    <x v="1"/>
    <x v="7"/>
    <x v="78"/>
    <x v="0"/>
    <x v="1"/>
    <s v="Tesseramento"/>
    <x v="0"/>
    <x v="0"/>
    <x v="0"/>
    <m/>
  </r>
  <r>
    <n v="108940"/>
    <x v="0"/>
    <x v="0"/>
    <x v="0"/>
    <x v="0"/>
    <x v="7"/>
    <x v="78"/>
    <x v="0"/>
    <x v="0"/>
    <s v="Tesseramento"/>
    <x v="0"/>
    <x v="0"/>
    <x v="0"/>
    <m/>
  </r>
  <r>
    <n v="1922"/>
    <x v="0"/>
    <x v="0"/>
    <x v="0"/>
    <x v="0"/>
    <x v="7"/>
    <x v="135"/>
    <x v="0"/>
    <x v="0"/>
    <s v="Tesseramento"/>
    <x v="1"/>
    <x v="4"/>
    <x v="0"/>
    <m/>
  </r>
  <r>
    <n v="110686"/>
    <x v="0"/>
    <x v="0"/>
    <x v="0"/>
    <x v="0"/>
    <x v="7"/>
    <x v="45"/>
    <x v="0"/>
    <x v="0"/>
    <s v="Tesseramento"/>
    <x v="1"/>
    <x v="4"/>
    <x v="0"/>
    <m/>
  </r>
  <r>
    <n v="195707"/>
    <x v="0"/>
    <x v="0"/>
    <x v="0"/>
    <x v="1"/>
    <x v="7"/>
    <x v="78"/>
    <x v="0"/>
    <x v="0"/>
    <s v="Tesseramento"/>
    <x v="0"/>
    <x v="1"/>
    <x v="0"/>
    <m/>
  </r>
  <r>
    <n v="174343"/>
    <x v="0"/>
    <x v="0"/>
    <x v="0"/>
    <x v="0"/>
    <x v="7"/>
    <x v="45"/>
    <x v="0"/>
    <x v="1"/>
    <s v="Tesseramento"/>
    <x v="1"/>
    <x v="4"/>
    <x v="0"/>
    <m/>
  </r>
  <r>
    <n v="188818"/>
    <x v="0"/>
    <x v="0"/>
    <x v="0"/>
    <x v="0"/>
    <x v="2"/>
    <x v="270"/>
    <x v="0"/>
    <x v="1"/>
    <s v="Tesseramento"/>
    <x v="0"/>
    <x v="0"/>
    <x v="0"/>
    <m/>
  </r>
  <r>
    <n v="68517"/>
    <x v="0"/>
    <x v="0"/>
    <x v="0"/>
    <x v="0"/>
    <x v="2"/>
    <x v="270"/>
    <x v="0"/>
    <x v="0"/>
    <s v="Tesseramento"/>
    <x v="0"/>
    <x v="3"/>
    <x v="0"/>
    <m/>
  </r>
  <r>
    <n v="91660"/>
    <x v="0"/>
    <x v="0"/>
    <x v="0"/>
    <x v="0"/>
    <x v="2"/>
    <x v="270"/>
    <x v="0"/>
    <x v="1"/>
    <s v="Tesseramento"/>
    <x v="0"/>
    <x v="0"/>
    <x v="0"/>
    <m/>
  </r>
  <r>
    <n v="45366"/>
    <x v="0"/>
    <x v="0"/>
    <x v="0"/>
    <x v="0"/>
    <x v="2"/>
    <x v="270"/>
    <x v="0"/>
    <x v="0"/>
    <s v="Tesseramento"/>
    <x v="0"/>
    <x v="4"/>
    <x v="0"/>
    <m/>
  </r>
  <r>
    <n v="22223"/>
    <x v="0"/>
    <x v="0"/>
    <x v="0"/>
    <x v="0"/>
    <x v="2"/>
    <x v="270"/>
    <x v="0"/>
    <x v="0"/>
    <s v="Tesseramento"/>
    <x v="0"/>
    <x v="3"/>
    <x v="0"/>
    <m/>
  </r>
  <r>
    <n v="211929"/>
    <x v="0"/>
    <x v="0"/>
    <x v="0"/>
    <x v="0"/>
    <x v="8"/>
    <x v="34"/>
    <x v="0"/>
    <x v="1"/>
    <s v="Tesseramento"/>
    <x v="1"/>
    <x v="0"/>
    <x v="0"/>
    <m/>
  </r>
  <r>
    <n v="104986"/>
    <x v="0"/>
    <x v="0"/>
    <x v="0"/>
    <x v="0"/>
    <x v="7"/>
    <x v="78"/>
    <x v="0"/>
    <x v="1"/>
    <s v="Tesseramento"/>
    <x v="0"/>
    <x v="3"/>
    <x v="0"/>
    <m/>
  </r>
  <r>
    <n v="232709"/>
    <x v="0"/>
    <x v="0"/>
    <x v="0"/>
    <x v="3"/>
    <x v="8"/>
    <x v="304"/>
    <x v="0"/>
    <x v="0"/>
    <s v="Tesseramento"/>
    <x v="0"/>
    <x v="1"/>
    <x v="0"/>
    <m/>
  </r>
  <r>
    <n v="115150"/>
    <x v="0"/>
    <x v="0"/>
    <x v="0"/>
    <x v="0"/>
    <x v="8"/>
    <x v="304"/>
    <x v="0"/>
    <x v="0"/>
    <s v="Tesseramento"/>
    <x v="0"/>
    <x v="0"/>
    <x v="0"/>
    <m/>
  </r>
  <r>
    <n v="235077"/>
    <x v="0"/>
    <x v="1"/>
    <x v="1"/>
    <x v="1"/>
    <x v="0"/>
    <x v="305"/>
    <x v="0"/>
    <x v="0"/>
    <s v="Tesseramento"/>
    <x v="0"/>
    <x v="1"/>
    <x v="0"/>
    <m/>
  </r>
  <r>
    <n v="235078"/>
    <x v="0"/>
    <x v="1"/>
    <x v="1"/>
    <x v="1"/>
    <x v="0"/>
    <x v="305"/>
    <x v="0"/>
    <x v="0"/>
    <s v="Tesseramento"/>
    <x v="0"/>
    <x v="0"/>
    <x v="0"/>
    <m/>
  </r>
  <r>
    <n v="220071"/>
    <x v="0"/>
    <x v="1"/>
    <x v="2"/>
    <x v="1"/>
    <x v="0"/>
    <x v="305"/>
    <x v="0"/>
    <x v="0"/>
    <s v="Tesseramento"/>
    <x v="0"/>
    <x v="0"/>
    <x v="0"/>
    <m/>
  </r>
  <r>
    <n v="165562"/>
    <x v="0"/>
    <x v="0"/>
    <x v="0"/>
    <x v="0"/>
    <x v="4"/>
    <x v="101"/>
    <x v="0"/>
    <x v="0"/>
    <s v="Tesseramento"/>
    <x v="0"/>
    <x v="1"/>
    <x v="0"/>
    <m/>
  </r>
  <r>
    <n v="101001"/>
    <x v="0"/>
    <x v="0"/>
    <x v="0"/>
    <x v="0"/>
    <x v="4"/>
    <x v="101"/>
    <x v="0"/>
    <x v="1"/>
    <s v="Tesseramento"/>
    <x v="0"/>
    <x v="4"/>
    <x v="0"/>
    <m/>
  </r>
  <r>
    <n v="154467"/>
    <x v="0"/>
    <x v="0"/>
    <x v="0"/>
    <x v="0"/>
    <x v="4"/>
    <x v="101"/>
    <x v="0"/>
    <x v="0"/>
    <s v="Tesseramento"/>
    <x v="0"/>
    <x v="4"/>
    <x v="0"/>
    <m/>
  </r>
  <r>
    <n v="165547"/>
    <x v="0"/>
    <x v="0"/>
    <x v="0"/>
    <x v="0"/>
    <x v="4"/>
    <x v="101"/>
    <x v="0"/>
    <x v="1"/>
    <s v="Tesseramento"/>
    <x v="0"/>
    <x v="4"/>
    <x v="0"/>
    <m/>
  </r>
  <r>
    <n v="158805"/>
    <x v="0"/>
    <x v="0"/>
    <x v="0"/>
    <x v="0"/>
    <x v="4"/>
    <x v="101"/>
    <x v="0"/>
    <x v="0"/>
    <s v="Tesseramento"/>
    <x v="0"/>
    <x v="3"/>
    <x v="0"/>
    <m/>
  </r>
  <r>
    <n v="87276"/>
    <x v="0"/>
    <x v="0"/>
    <x v="0"/>
    <x v="0"/>
    <x v="4"/>
    <x v="101"/>
    <x v="0"/>
    <x v="0"/>
    <s v="Tesseramento"/>
    <x v="0"/>
    <x v="4"/>
    <x v="0"/>
    <m/>
  </r>
  <r>
    <n v="150846"/>
    <x v="0"/>
    <x v="0"/>
    <x v="0"/>
    <x v="0"/>
    <x v="4"/>
    <x v="101"/>
    <x v="0"/>
    <x v="0"/>
    <s v="Tesseramento"/>
    <x v="0"/>
    <x v="4"/>
    <x v="0"/>
    <m/>
  </r>
  <r>
    <n v="137447"/>
    <x v="0"/>
    <x v="0"/>
    <x v="0"/>
    <x v="0"/>
    <x v="4"/>
    <x v="101"/>
    <x v="0"/>
    <x v="1"/>
    <s v="Tesseramento"/>
    <x v="0"/>
    <x v="1"/>
    <x v="0"/>
    <m/>
  </r>
  <r>
    <n v="137448"/>
    <x v="0"/>
    <x v="0"/>
    <x v="0"/>
    <x v="0"/>
    <x v="4"/>
    <x v="101"/>
    <x v="0"/>
    <x v="0"/>
    <s v="Tesseramento"/>
    <x v="0"/>
    <x v="4"/>
    <x v="0"/>
    <m/>
  </r>
  <r>
    <n v="24603"/>
    <x v="0"/>
    <x v="0"/>
    <x v="0"/>
    <x v="0"/>
    <x v="4"/>
    <x v="101"/>
    <x v="0"/>
    <x v="0"/>
    <s v="Tesseramento"/>
    <x v="0"/>
    <x v="4"/>
    <x v="0"/>
    <m/>
  </r>
  <r>
    <n v="33679"/>
    <x v="0"/>
    <x v="0"/>
    <x v="0"/>
    <x v="0"/>
    <x v="4"/>
    <x v="101"/>
    <x v="0"/>
    <x v="0"/>
    <s v="Tesseramento"/>
    <x v="0"/>
    <x v="4"/>
    <x v="0"/>
    <m/>
  </r>
  <r>
    <n v="120065"/>
    <x v="0"/>
    <x v="0"/>
    <x v="0"/>
    <x v="0"/>
    <x v="4"/>
    <x v="101"/>
    <x v="0"/>
    <x v="0"/>
    <s v="Tesseramento"/>
    <x v="0"/>
    <x v="4"/>
    <x v="0"/>
    <m/>
  </r>
  <r>
    <n v="190878"/>
    <x v="0"/>
    <x v="0"/>
    <x v="0"/>
    <x v="0"/>
    <x v="4"/>
    <x v="101"/>
    <x v="0"/>
    <x v="0"/>
    <s v="Tesseramento"/>
    <x v="0"/>
    <x v="0"/>
    <x v="0"/>
    <m/>
  </r>
  <r>
    <n v="165561"/>
    <x v="0"/>
    <x v="0"/>
    <x v="0"/>
    <x v="0"/>
    <x v="4"/>
    <x v="101"/>
    <x v="0"/>
    <x v="0"/>
    <s v="Tesseramento"/>
    <x v="0"/>
    <x v="1"/>
    <x v="0"/>
    <m/>
  </r>
  <r>
    <n v="112015"/>
    <x v="0"/>
    <x v="0"/>
    <x v="0"/>
    <x v="0"/>
    <x v="4"/>
    <x v="101"/>
    <x v="0"/>
    <x v="0"/>
    <s v="Tesseramento"/>
    <x v="0"/>
    <x v="4"/>
    <x v="0"/>
    <m/>
  </r>
  <r>
    <n v="98096"/>
    <x v="0"/>
    <x v="0"/>
    <x v="0"/>
    <x v="0"/>
    <x v="4"/>
    <x v="101"/>
    <x v="0"/>
    <x v="0"/>
    <s v="Tesseramento"/>
    <x v="0"/>
    <x v="3"/>
    <x v="0"/>
    <m/>
  </r>
  <r>
    <n v="105970"/>
    <x v="0"/>
    <x v="0"/>
    <x v="0"/>
    <x v="0"/>
    <x v="4"/>
    <x v="101"/>
    <x v="0"/>
    <x v="0"/>
    <s v="Tesseramento"/>
    <x v="0"/>
    <x v="1"/>
    <x v="0"/>
    <m/>
  </r>
  <r>
    <n v="24675"/>
    <x v="0"/>
    <x v="0"/>
    <x v="0"/>
    <x v="0"/>
    <x v="4"/>
    <x v="101"/>
    <x v="0"/>
    <x v="0"/>
    <s v="Tesseramento"/>
    <x v="0"/>
    <x v="0"/>
    <x v="0"/>
    <m/>
  </r>
  <r>
    <n v="159964"/>
    <x v="0"/>
    <x v="0"/>
    <x v="0"/>
    <x v="0"/>
    <x v="4"/>
    <x v="101"/>
    <x v="0"/>
    <x v="0"/>
    <s v="Tesseramento"/>
    <x v="0"/>
    <x v="1"/>
    <x v="0"/>
    <m/>
  </r>
  <r>
    <n v="93050"/>
    <x v="0"/>
    <x v="0"/>
    <x v="0"/>
    <x v="0"/>
    <x v="4"/>
    <x v="101"/>
    <x v="0"/>
    <x v="0"/>
    <s v="Tesseramento"/>
    <x v="0"/>
    <x v="0"/>
    <x v="0"/>
    <m/>
  </r>
  <r>
    <n v="63556"/>
    <x v="0"/>
    <x v="0"/>
    <x v="0"/>
    <x v="0"/>
    <x v="4"/>
    <x v="101"/>
    <x v="0"/>
    <x v="0"/>
    <s v="Tesseramento"/>
    <x v="0"/>
    <x v="3"/>
    <x v="0"/>
    <m/>
  </r>
  <r>
    <n v="135986"/>
    <x v="0"/>
    <x v="0"/>
    <x v="0"/>
    <x v="0"/>
    <x v="7"/>
    <x v="227"/>
    <x v="0"/>
    <x v="1"/>
    <s v="Tesseramento"/>
    <x v="1"/>
    <x v="0"/>
    <x v="0"/>
    <m/>
  </r>
  <r>
    <n v="138877"/>
    <x v="0"/>
    <x v="0"/>
    <x v="0"/>
    <x v="0"/>
    <x v="7"/>
    <x v="227"/>
    <x v="0"/>
    <x v="0"/>
    <s v="Tesseramento"/>
    <x v="1"/>
    <x v="0"/>
    <x v="0"/>
    <m/>
  </r>
  <r>
    <n v="212487"/>
    <x v="0"/>
    <x v="0"/>
    <x v="0"/>
    <x v="0"/>
    <x v="7"/>
    <x v="227"/>
    <x v="0"/>
    <x v="0"/>
    <s v="Tesseramento"/>
    <x v="1"/>
    <x v="1"/>
    <x v="0"/>
    <m/>
  </r>
  <r>
    <n v="184865"/>
    <x v="0"/>
    <x v="0"/>
    <x v="0"/>
    <x v="0"/>
    <x v="7"/>
    <x v="227"/>
    <x v="0"/>
    <x v="0"/>
    <s v="Tesseramento"/>
    <x v="1"/>
    <x v="1"/>
    <x v="0"/>
    <m/>
  </r>
  <r>
    <n v="48438"/>
    <x v="0"/>
    <x v="0"/>
    <x v="0"/>
    <x v="0"/>
    <x v="7"/>
    <x v="227"/>
    <x v="0"/>
    <x v="1"/>
    <s v="Tesseramento"/>
    <x v="1"/>
    <x v="4"/>
    <x v="0"/>
    <m/>
  </r>
  <r>
    <n v="162372"/>
    <x v="0"/>
    <x v="0"/>
    <x v="0"/>
    <x v="0"/>
    <x v="7"/>
    <x v="227"/>
    <x v="0"/>
    <x v="0"/>
    <s v="Tesseramento"/>
    <x v="1"/>
    <x v="0"/>
    <x v="0"/>
    <m/>
  </r>
  <r>
    <n v="217229"/>
    <x v="0"/>
    <x v="0"/>
    <x v="0"/>
    <x v="0"/>
    <x v="7"/>
    <x v="227"/>
    <x v="0"/>
    <x v="0"/>
    <s v="Tesseramento"/>
    <x v="1"/>
    <x v="0"/>
    <x v="0"/>
    <m/>
  </r>
  <r>
    <n v="231630"/>
    <x v="0"/>
    <x v="0"/>
    <x v="0"/>
    <x v="3"/>
    <x v="7"/>
    <x v="227"/>
    <x v="0"/>
    <x v="0"/>
    <s v="Tesseramento"/>
    <x v="1"/>
    <x v="0"/>
    <x v="0"/>
    <m/>
  </r>
  <r>
    <n v="160907"/>
    <x v="0"/>
    <x v="0"/>
    <x v="0"/>
    <x v="0"/>
    <x v="7"/>
    <x v="161"/>
    <x v="0"/>
    <x v="0"/>
    <s v="Tesseramento"/>
    <x v="0"/>
    <x v="4"/>
    <x v="0"/>
    <m/>
  </r>
  <r>
    <n v="185842"/>
    <x v="0"/>
    <x v="0"/>
    <x v="0"/>
    <x v="1"/>
    <x v="7"/>
    <x v="161"/>
    <x v="0"/>
    <x v="1"/>
    <s v="Tesseramento"/>
    <x v="0"/>
    <x v="4"/>
    <x v="0"/>
    <m/>
  </r>
  <r>
    <n v="185844"/>
    <x v="0"/>
    <x v="0"/>
    <x v="0"/>
    <x v="1"/>
    <x v="7"/>
    <x v="161"/>
    <x v="0"/>
    <x v="0"/>
    <s v="Tesseramento"/>
    <x v="0"/>
    <x v="4"/>
    <x v="0"/>
    <m/>
  </r>
  <r>
    <n v="91337"/>
    <x v="0"/>
    <x v="0"/>
    <x v="0"/>
    <x v="0"/>
    <x v="7"/>
    <x v="161"/>
    <x v="0"/>
    <x v="0"/>
    <s v="Tesseramento"/>
    <x v="0"/>
    <x v="0"/>
    <x v="0"/>
    <m/>
  </r>
  <r>
    <n v="235222"/>
    <x v="0"/>
    <x v="1"/>
    <x v="1"/>
    <x v="1"/>
    <x v="7"/>
    <x v="161"/>
    <x v="0"/>
    <x v="0"/>
    <s v="Tesseramento"/>
    <x v="0"/>
    <x v="3"/>
    <x v="0"/>
    <m/>
  </r>
  <r>
    <n v="228492"/>
    <x v="1"/>
    <x v="0"/>
    <x v="0"/>
    <x v="1"/>
    <x v="13"/>
    <x v="177"/>
    <x v="0"/>
    <x v="1"/>
    <s v="Tesseramento"/>
    <x v="1"/>
    <x v="5"/>
    <x v="0"/>
    <m/>
  </r>
  <r>
    <n v="232506"/>
    <x v="0"/>
    <x v="0"/>
    <x v="0"/>
    <x v="0"/>
    <x v="13"/>
    <x v="177"/>
    <x v="0"/>
    <x v="0"/>
    <s v="Tesseramento"/>
    <x v="1"/>
    <x v="0"/>
    <x v="0"/>
    <m/>
  </r>
  <r>
    <n v="228491"/>
    <x v="0"/>
    <x v="0"/>
    <x v="0"/>
    <x v="0"/>
    <x v="13"/>
    <x v="177"/>
    <x v="0"/>
    <x v="1"/>
    <s v="Tesseramento"/>
    <x v="1"/>
    <x v="0"/>
    <x v="0"/>
    <m/>
  </r>
  <r>
    <n v="235264"/>
    <x v="1"/>
    <x v="0"/>
    <x v="1"/>
    <x v="2"/>
    <x v="13"/>
    <x v="177"/>
    <x v="0"/>
    <x v="1"/>
    <s v="Tesseramento"/>
    <x v="1"/>
    <x v="5"/>
    <x v="0"/>
    <m/>
  </r>
  <r>
    <n v="29033"/>
    <x v="0"/>
    <x v="0"/>
    <x v="0"/>
    <x v="0"/>
    <x v="13"/>
    <x v="177"/>
    <x v="0"/>
    <x v="0"/>
    <s v="Tesseramento"/>
    <x v="1"/>
    <x v="3"/>
    <x v="0"/>
    <m/>
  </r>
  <r>
    <n v="235376"/>
    <x v="0"/>
    <x v="1"/>
    <x v="1"/>
    <x v="2"/>
    <x v="4"/>
    <x v="166"/>
    <x v="0"/>
    <x v="1"/>
    <s v="Tesseramento"/>
    <x v="1"/>
    <x v="4"/>
    <x v="0"/>
    <m/>
  </r>
  <r>
    <n v="221515"/>
    <x v="0"/>
    <x v="0"/>
    <x v="0"/>
    <x v="0"/>
    <x v="13"/>
    <x v="177"/>
    <x v="0"/>
    <x v="0"/>
    <s v="Tesseramento"/>
    <x v="1"/>
    <x v="0"/>
    <x v="0"/>
    <m/>
  </r>
  <r>
    <n v="46246"/>
    <x v="0"/>
    <x v="0"/>
    <x v="0"/>
    <x v="0"/>
    <x v="13"/>
    <x v="177"/>
    <x v="0"/>
    <x v="1"/>
    <s v="Tesseramento"/>
    <x v="1"/>
    <x v="4"/>
    <x v="0"/>
    <m/>
  </r>
  <r>
    <n v="235377"/>
    <x v="0"/>
    <x v="1"/>
    <x v="1"/>
    <x v="2"/>
    <x v="4"/>
    <x v="166"/>
    <x v="0"/>
    <x v="0"/>
    <s v="Tesseramento"/>
    <x v="1"/>
    <x v="4"/>
    <x v="0"/>
    <m/>
  </r>
  <r>
    <n v="235378"/>
    <x v="0"/>
    <x v="1"/>
    <x v="1"/>
    <x v="2"/>
    <x v="4"/>
    <x v="166"/>
    <x v="0"/>
    <x v="1"/>
    <s v="Tesseramento"/>
    <x v="1"/>
    <x v="4"/>
    <x v="0"/>
    <m/>
  </r>
  <r>
    <n v="235083"/>
    <x v="0"/>
    <x v="1"/>
    <x v="1"/>
    <x v="2"/>
    <x v="4"/>
    <x v="335"/>
    <x v="0"/>
    <x v="0"/>
    <s v="Tesseramento"/>
    <x v="0"/>
    <x v="0"/>
    <x v="0"/>
    <m/>
  </r>
  <r>
    <n v="235084"/>
    <x v="0"/>
    <x v="1"/>
    <x v="1"/>
    <x v="1"/>
    <x v="4"/>
    <x v="335"/>
    <x v="0"/>
    <x v="0"/>
    <s v="Tesseramento"/>
    <x v="0"/>
    <x v="4"/>
    <x v="0"/>
    <m/>
  </r>
  <r>
    <n v="140097"/>
    <x v="0"/>
    <x v="0"/>
    <x v="0"/>
    <x v="0"/>
    <x v="13"/>
    <x v="177"/>
    <x v="0"/>
    <x v="0"/>
    <s v="Tesseramento"/>
    <x v="1"/>
    <x v="1"/>
    <x v="0"/>
    <m/>
  </r>
  <r>
    <n v="235085"/>
    <x v="0"/>
    <x v="1"/>
    <x v="1"/>
    <x v="2"/>
    <x v="4"/>
    <x v="335"/>
    <x v="0"/>
    <x v="0"/>
    <s v="Tesseramento"/>
    <x v="0"/>
    <x v="4"/>
    <x v="0"/>
    <m/>
  </r>
  <r>
    <n v="100314"/>
    <x v="0"/>
    <x v="0"/>
    <x v="0"/>
    <x v="1"/>
    <x v="11"/>
    <x v="244"/>
    <x v="0"/>
    <x v="1"/>
    <s v="Tesseramento"/>
    <x v="0"/>
    <x v="0"/>
    <x v="0"/>
    <m/>
  </r>
  <r>
    <n v="162116"/>
    <x v="0"/>
    <x v="0"/>
    <x v="0"/>
    <x v="0"/>
    <x v="11"/>
    <x v="244"/>
    <x v="0"/>
    <x v="0"/>
    <s v="Tesseramento"/>
    <x v="0"/>
    <x v="0"/>
    <x v="0"/>
    <m/>
  </r>
  <r>
    <n v="217407"/>
    <x v="1"/>
    <x v="0"/>
    <x v="0"/>
    <x v="1"/>
    <x v="11"/>
    <x v="244"/>
    <x v="0"/>
    <x v="1"/>
    <s v="Tesseramento"/>
    <x v="0"/>
    <x v="5"/>
    <x v="0"/>
    <m/>
  </r>
  <r>
    <n v="96502"/>
    <x v="0"/>
    <x v="0"/>
    <x v="2"/>
    <x v="0"/>
    <x v="11"/>
    <x v="244"/>
    <x v="0"/>
    <x v="1"/>
    <s v="Tesseramento"/>
    <x v="0"/>
    <x v="3"/>
    <x v="0"/>
    <m/>
  </r>
  <r>
    <n v="142283"/>
    <x v="0"/>
    <x v="0"/>
    <x v="0"/>
    <x v="0"/>
    <x v="4"/>
    <x v="250"/>
    <x v="0"/>
    <x v="0"/>
    <s v="Tesseramento"/>
    <x v="1"/>
    <x v="3"/>
    <x v="0"/>
    <m/>
  </r>
  <r>
    <n v="3918"/>
    <x v="0"/>
    <x v="0"/>
    <x v="0"/>
    <x v="0"/>
    <x v="4"/>
    <x v="250"/>
    <x v="0"/>
    <x v="0"/>
    <s v="Tesseramento"/>
    <x v="1"/>
    <x v="4"/>
    <x v="0"/>
    <m/>
  </r>
  <r>
    <n v="27928"/>
    <x v="0"/>
    <x v="0"/>
    <x v="0"/>
    <x v="0"/>
    <x v="4"/>
    <x v="250"/>
    <x v="0"/>
    <x v="0"/>
    <s v="Tesseramento"/>
    <x v="1"/>
    <x v="0"/>
    <x v="0"/>
    <m/>
  </r>
  <r>
    <n v="62326"/>
    <x v="0"/>
    <x v="0"/>
    <x v="0"/>
    <x v="0"/>
    <x v="4"/>
    <x v="250"/>
    <x v="0"/>
    <x v="1"/>
    <s v="Tesseramento"/>
    <x v="1"/>
    <x v="4"/>
    <x v="0"/>
    <m/>
  </r>
  <r>
    <n v="109862"/>
    <x v="0"/>
    <x v="0"/>
    <x v="0"/>
    <x v="0"/>
    <x v="4"/>
    <x v="250"/>
    <x v="0"/>
    <x v="1"/>
    <s v="Tesseramento"/>
    <x v="1"/>
    <x v="0"/>
    <x v="0"/>
    <m/>
  </r>
  <r>
    <n v="221340"/>
    <x v="0"/>
    <x v="0"/>
    <x v="0"/>
    <x v="0"/>
    <x v="12"/>
    <x v="133"/>
    <x v="0"/>
    <x v="0"/>
    <s v="Tesseramento"/>
    <x v="0"/>
    <x v="3"/>
    <x v="0"/>
    <m/>
  </r>
  <r>
    <n v="199844"/>
    <x v="0"/>
    <x v="0"/>
    <x v="0"/>
    <x v="0"/>
    <x v="18"/>
    <x v="264"/>
    <x v="0"/>
    <x v="0"/>
    <s v="Tesseramento"/>
    <x v="0"/>
    <x v="4"/>
    <x v="0"/>
    <m/>
  </r>
  <r>
    <n v="119729"/>
    <x v="0"/>
    <x v="0"/>
    <x v="0"/>
    <x v="0"/>
    <x v="18"/>
    <x v="264"/>
    <x v="0"/>
    <x v="0"/>
    <s v="Tesseramento"/>
    <x v="0"/>
    <x v="3"/>
    <x v="0"/>
    <m/>
  </r>
  <r>
    <n v="86222"/>
    <x v="0"/>
    <x v="0"/>
    <x v="0"/>
    <x v="0"/>
    <x v="18"/>
    <x v="264"/>
    <x v="0"/>
    <x v="0"/>
    <s v="Tesseramento"/>
    <x v="0"/>
    <x v="4"/>
    <x v="0"/>
    <m/>
  </r>
  <r>
    <n v="182542"/>
    <x v="0"/>
    <x v="0"/>
    <x v="0"/>
    <x v="0"/>
    <x v="18"/>
    <x v="264"/>
    <x v="0"/>
    <x v="0"/>
    <s v="Tesseramento"/>
    <x v="0"/>
    <x v="0"/>
    <x v="0"/>
    <m/>
  </r>
  <r>
    <n v="10745"/>
    <x v="0"/>
    <x v="0"/>
    <x v="0"/>
    <x v="0"/>
    <x v="18"/>
    <x v="264"/>
    <x v="0"/>
    <x v="0"/>
    <s v="Tesseramento"/>
    <x v="0"/>
    <x v="3"/>
    <x v="0"/>
    <m/>
  </r>
  <r>
    <n v="226250"/>
    <x v="1"/>
    <x v="0"/>
    <x v="0"/>
    <x v="1"/>
    <x v="12"/>
    <x v="133"/>
    <x v="0"/>
    <x v="0"/>
    <s v="Tesseramento"/>
    <x v="0"/>
    <x v="5"/>
    <x v="0"/>
    <m/>
  </r>
  <r>
    <n v="235086"/>
    <x v="0"/>
    <x v="1"/>
    <x v="1"/>
    <x v="2"/>
    <x v="4"/>
    <x v="335"/>
    <x v="0"/>
    <x v="1"/>
    <s v="Tesseramento"/>
    <x v="0"/>
    <x v="4"/>
    <x v="0"/>
    <m/>
  </r>
  <r>
    <n v="226251"/>
    <x v="0"/>
    <x v="0"/>
    <x v="0"/>
    <x v="1"/>
    <x v="12"/>
    <x v="133"/>
    <x v="0"/>
    <x v="1"/>
    <s v="Tesseramento"/>
    <x v="0"/>
    <x v="0"/>
    <x v="0"/>
    <m/>
  </r>
  <r>
    <n v="140222"/>
    <x v="0"/>
    <x v="0"/>
    <x v="0"/>
    <x v="0"/>
    <x v="12"/>
    <x v="133"/>
    <x v="0"/>
    <x v="1"/>
    <s v="Tesseramento"/>
    <x v="0"/>
    <x v="3"/>
    <x v="0"/>
    <m/>
  </r>
  <r>
    <n v="102897"/>
    <x v="0"/>
    <x v="0"/>
    <x v="0"/>
    <x v="0"/>
    <x v="4"/>
    <x v="335"/>
    <x v="0"/>
    <x v="0"/>
    <s v="Tesseramento"/>
    <x v="0"/>
    <x v="0"/>
    <x v="0"/>
    <m/>
  </r>
  <r>
    <n v="207712"/>
    <x v="0"/>
    <x v="0"/>
    <x v="0"/>
    <x v="1"/>
    <x v="4"/>
    <x v="335"/>
    <x v="0"/>
    <x v="0"/>
    <s v="Tesseramento"/>
    <x v="0"/>
    <x v="0"/>
    <x v="0"/>
    <m/>
  </r>
  <r>
    <n v="123191"/>
    <x v="0"/>
    <x v="0"/>
    <x v="0"/>
    <x v="0"/>
    <x v="13"/>
    <x v="177"/>
    <x v="0"/>
    <x v="0"/>
    <s v="Tesseramento"/>
    <x v="1"/>
    <x v="3"/>
    <x v="0"/>
    <m/>
  </r>
  <r>
    <n v="228531"/>
    <x v="0"/>
    <x v="1"/>
    <x v="0"/>
    <x v="1"/>
    <x v="4"/>
    <x v="335"/>
    <x v="0"/>
    <x v="0"/>
    <s v="Tesseramento"/>
    <x v="0"/>
    <x v="0"/>
    <x v="0"/>
    <m/>
  </r>
  <r>
    <n v="121657"/>
    <x v="0"/>
    <x v="0"/>
    <x v="0"/>
    <x v="0"/>
    <x v="13"/>
    <x v="177"/>
    <x v="0"/>
    <x v="0"/>
    <s v="Tesseramento"/>
    <x v="1"/>
    <x v="3"/>
    <x v="0"/>
    <m/>
  </r>
  <r>
    <n v="226293"/>
    <x v="0"/>
    <x v="0"/>
    <x v="0"/>
    <x v="0"/>
    <x v="7"/>
    <x v="161"/>
    <x v="0"/>
    <x v="0"/>
    <s v="Tesseramento"/>
    <x v="0"/>
    <x v="0"/>
    <x v="0"/>
    <m/>
  </r>
  <r>
    <n v="197736"/>
    <x v="0"/>
    <x v="0"/>
    <x v="0"/>
    <x v="0"/>
    <x v="4"/>
    <x v="335"/>
    <x v="0"/>
    <x v="0"/>
    <s v="Tesseramento"/>
    <x v="0"/>
    <x v="0"/>
    <x v="0"/>
    <m/>
  </r>
  <r>
    <n v="200707"/>
    <x v="0"/>
    <x v="0"/>
    <x v="0"/>
    <x v="0"/>
    <x v="8"/>
    <x v="128"/>
    <x v="0"/>
    <x v="0"/>
    <s v="Tesseramento"/>
    <x v="1"/>
    <x v="3"/>
    <x v="0"/>
    <m/>
  </r>
  <r>
    <n v="190643"/>
    <x v="0"/>
    <x v="0"/>
    <x v="0"/>
    <x v="3"/>
    <x v="8"/>
    <x v="128"/>
    <x v="0"/>
    <x v="0"/>
    <s v="Tesseramento"/>
    <x v="1"/>
    <x v="3"/>
    <x v="0"/>
    <m/>
  </r>
  <r>
    <n v="190146"/>
    <x v="1"/>
    <x v="0"/>
    <x v="0"/>
    <x v="3"/>
    <x v="4"/>
    <x v="335"/>
    <x v="0"/>
    <x v="1"/>
    <s v="Tesseramento"/>
    <x v="0"/>
    <x v="6"/>
    <x v="0"/>
    <m/>
  </r>
  <r>
    <n v="190147"/>
    <x v="0"/>
    <x v="0"/>
    <x v="0"/>
    <x v="0"/>
    <x v="4"/>
    <x v="335"/>
    <x v="0"/>
    <x v="0"/>
    <s v="Tesseramento"/>
    <x v="0"/>
    <x v="0"/>
    <x v="0"/>
    <m/>
  </r>
  <r>
    <n v="230791"/>
    <x v="0"/>
    <x v="0"/>
    <x v="0"/>
    <x v="0"/>
    <x v="4"/>
    <x v="400"/>
    <x v="0"/>
    <x v="0"/>
    <s v="Tesseramento"/>
    <x v="0"/>
    <x v="3"/>
    <x v="0"/>
    <m/>
  </r>
  <r>
    <n v="221228"/>
    <x v="0"/>
    <x v="0"/>
    <x v="0"/>
    <x v="0"/>
    <x v="4"/>
    <x v="335"/>
    <x v="0"/>
    <x v="0"/>
    <s v="Tesseramento"/>
    <x v="0"/>
    <x v="3"/>
    <x v="0"/>
    <m/>
  </r>
  <r>
    <n v="216146"/>
    <x v="0"/>
    <x v="0"/>
    <x v="0"/>
    <x v="0"/>
    <x v="4"/>
    <x v="335"/>
    <x v="0"/>
    <x v="0"/>
    <s v="Tesseramento"/>
    <x v="0"/>
    <x v="0"/>
    <x v="0"/>
    <m/>
  </r>
  <r>
    <n v="216154"/>
    <x v="1"/>
    <x v="0"/>
    <x v="0"/>
    <x v="2"/>
    <x v="4"/>
    <x v="335"/>
    <x v="0"/>
    <x v="1"/>
    <s v="Tesseramento"/>
    <x v="0"/>
    <x v="5"/>
    <x v="0"/>
    <m/>
  </r>
  <r>
    <n v="181079"/>
    <x v="0"/>
    <x v="0"/>
    <x v="0"/>
    <x v="0"/>
    <x v="4"/>
    <x v="335"/>
    <x v="0"/>
    <x v="0"/>
    <s v="Tesseramento"/>
    <x v="0"/>
    <x v="0"/>
    <x v="0"/>
    <m/>
  </r>
  <r>
    <n v="195097"/>
    <x v="0"/>
    <x v="0"/>
    <x v="0"/>
    <x v="0"/>
    <x v="4"/>
    <x v="335"/>
    <x v="0"/>
    <x v="0"/>
    <s v="Tesseramento"/>
    <x v="0"/>
    <x v="1"/>
    <x v="0"/>
    <m/>
  </r>
  <r>
    <n v="195096"/>
    <x v="0"/>
    <x v="0"/>
    <x v="0"/>
    <x v="0"/>
    <x v="4"/>
    <x v="335"/>
    <x v="0"/>
    <x v="0"/>
    <s v="Tesseramento"/>
    <x v="0"/>
    <x v="0"/>
    <x v="0"/>
    <m/>
  </r>
  <r>
    <n v="182940"/>
    <x v="1"/>
    <x v="0"/>
    <x v="0"/>
    <x v="0"/>
    <x v="4"/>
    <x v="335"/>
    <x v="0"/>
    <x v="0"/>
    <s v="Tesseramento"/>
    <x v="0"/>
    <x v="2"/>
    <x v="0"/>
    <m/>
  </r>
  <r>
    <n v="182941"/>
    <x v="1"/>
    <x v="0"/>
    <x v="0"/>
    <x v="1"/>
    <x v="4"/>
    <x v="335"/>
    <x v="0"/>
    <x v="1"/>
    <s v="Tesseramento"/>
    <x v="0"/>
    <x v="7"/>
    <x v="0"/>
    <m/>
  </r>
  <r>
    <n v="38853"/>
    <x v="0"/>
    <x v="0"/>
    <x v="0"/>
    <x v="0"/>
    <x v="4"/>
    <x v="335"/>
    <x v="0"/>
    <x v="0"/>
    <s v="Tesseramento"/>
    <x v="0"/>
    <x v="3"/>
    <x v="0"/>
    <m/>
  </r>
  <r>
    <n v="176128"/>
    <x v="0"/>
    <x v="0"/>
    <x v="0"/>
    <x v="0"/>
    <x v="4"/>
    <x v="335"/>
    <x v="0"/>
    <x v="0"/>
    <s v="Tesseramento"/>
    <x v="0"/>
    <x v="0"/>
    <x v="0"/>
    <m/>
  </r>
  <r>
    <n v="189162"/>
    <x v="0"/>
    <x v="0"/>
    <x v="0"/>
    <x v="0"/>
    <x v="4"/>
    <x v="335"/>
    <x v="0"/>
    <x v="0"/>
    <s v="Tesseramento"/>
    <x v="0"/>
    <x v="4"/>
    <x v="0"/>
    <m/>
  </r>
  <r>
    <n v="216153"/>
    <x v="0"/>
    <x v="0"/>
    <x v="0"/>
    <x v="0"/>
    <x v="4"/>
    <x v="335"/>
    <x v="0"/>
    <x v="0"/>
    <s v="Tesseramento"/>
    <x v="0"/>
    <x v="1"/>
    <x v="0"/>
    <m/>
  </r>
  <r>
    <n v="164921"/>
    <x v="0"/>
    <x v="0"/>
    <x v="0"/>
    <x v="0"/>
    <x v="4"/>
    <x v="335"/>
    <x v="0"/>
    <x v="0"/>
    <s v="Tesseramento"/>
    <x v="0"/>
    <x v="1"/>
    <x v="0"/>
    <m/>
  </r>
  <r>
    <n v="135163"/>
    <x v="0"/>
    <x v="0"/>
    <x v="0"/>
    <x v="0"/>
    <x v="4"/>
    <x v="335"/>
    <x v="0"/>
    <x v="0"/>
    <s v="Tesseramento"/>
    <x v="0"/>
    <x v="0"/>
    <x v="0"/>
    <m/>
  </r>
  <r>
    <n v="208353"/>
    <x v="0"/>
    <x v="0"/>
    <x v="0"/>
    <x v="0"/>
    <x v="4"/>
    <x v="335"/>
    <x v="0"/>
    <x v="0"/>
    <s v="Tesseramento"/>
    <x v="0"/>
    <x v="0"/>
    <x v="0"/>
    <m/>
  </r>
  <r>
    <n v="176374"/>
    <x v="0"/>
    <x v="0"/>
    <x v="0"/>
    <x v="0"/>
    <x v="4"/>
    <x v="335"/>
    <x v="0"/>
    <x v="0"/>
    <s v="Tesseramento"/>
    <x v="0"/>
    <x v="0"/>
    <x v="0"/>
    <m/>
  </r>
  <r>
    <n v="86635"/>
    <x v="0"/>
    <x v="0"/>
    <x v="0"/>
    <x v="0"/>
    <x v="4"/>
    <x v="335"/>
    <x v="0"/>
    <x v="0"/>
    <s v="Tesseramento"/>
    <x v="0"/>
    <x v="0"/>
    <x v="0"/>
    <m/>
  </r>
  <r>
    <n v="235069"/>
    <x v="1"/>
    <x v="0"/>
    <x v="1"/>
    <x v="2"/>
    <x v="9"/>
    <x v="19"/>
    <x v="0"/>
    <x v="1"/>
    <s v="Tesseramento"/>
    <x v="1"/>
    <x v="5"/>
    <x v="0"/>
    <m/>
  </r>
  <r>
    <n v="196929"/>
    <x v="1"/>
    <x v="0"/>
    <x v="0"/>
    <x v="0"/>
    <x v="13"/>
    <x v="177"/>
    <x v="0"/>
    <x v="0"/>
    <s v="Tesseramento"/>
    <x v="1"/>
    <x v="2"/>
    <x v="0"/>
    <m/>
  </r>
  <r>
    <n v="230065"/>
    <x v="0"/>
    <x v="0"/>
    <x v="0"/>
    <x v="3"/>
    <x v="13"/>
    <x v="177"/>
    <x v="0"/>
    <x v="0"/>
    <s v="Tesseramento"/>
    <x v="1"/>
    <x v="0"/>
    <x v="0"/>
    <m/>
  </r>
  <r>
    <n v="212765"/>
    <x v="0"/>
    <x v="0"/>
    <x v="0"/>
    <x v="1"/>
    <x v="13"/>
    <x v="177"/>
    <x v="0"/>
    <x v="1"/>
    <s v="Tesseramento"/>
    <x v="1"/>
    <x v="3"/>
    <x v="0"/>
    <m/>
  </r>
  <r>
    <n v="235014"/>
    <x v="0"/>
    <x v="0"/>
    <x v="1"/>
    <x v="1"/>
    <x v="4"/>
    <x v="147"/>
    <x v="0"/>
    <x v="1"/>
    <s v="Tesseramento"/>
    <x v="1"/>
    <x v="0"/>
    <x v="0"/>
    <m/>
  </r>
  <r>
    <n v="78390"/>
    <x v="0"/>
    <x v="0"/>
    <x v="0"/>
    <x v="0"/>
    <x v="7"/>
    <x v="78"/>
    <x v="0"/>
    <x v="0"/>
    <s v="Tesseramento"/>
    <x v="0"/>
    <x v="0"/>
    <x v="0"/>
    <m/>
  </r>
  <r>
    <n v="56625"/>
    <x v="0"/>
    <x v="0"/>
    <x v="0"/>
    <x v="0"/>
    <x v="4"/>
    <x v="147"/>
    <x v="0"/>
    <x v="1"/>
    <s v="Tesseramento"/>
    <x v="1"/>
    <x v="4"/>
    <x v="0"/>
    <m/>
  </r>
  <r>
    <n v="61809"/>
    <x v="0"/>
    <x v="0"/>
    <x v="0"/>
    <x v="0"/>
    <x v="4"/>
    <x v="147"/>
    <x v="0"/>
    <x v="1"/>
    <s v="Tesseramento"/>
    <x v="1"/>
    <x v="4"/>
    <x v="0"/>
    <m/>
  </r>
  <r>
    <n v="81945"/>
    <x v="0"/>
    <x v="0"/>
    <x v="0"/>
    <x v="0"/>
    <x v="4"/>
    <x v="147"/>
    <x v="0"/>
    <x v="0"/>
    <s v="Tesseramento"/>
    <x v="1"/>
    <x v="3"/>
    <x v="0"/>
    <m/>
  </r>
  <r>
    <n v="83165"/>
    <x v="0"/>
    <x v="0"/>
    <x v="0"/>
    <x v="0"/>
    <x v="4"/>
    <x v="147"/>
    <x v="0"/>
    <x v="1"/>
    <s v="Tesseramento"/>
    <x v="1"/>
    <x v="1"/>
    <x v="0"/>
    <m/>
  </r>
  <r>
    <n v="58928"/>
    <x v="0"/>
    <x v="0"/>
    <x v="0"/>
    <x v="0"/>
    <x v="4"/>
    <x v="147"/>
    <x v="0"/>
    <x v="0"/>
    <s v="Tesseramento"/>
    <x v="1"/>
    <x v="3"/>
    <x v="0"/>
    <m/>
  </r>
  <r>
    <n v="50199"/>
    <x v="0"/>
    <x v="0"/>
    <x v="0"/>
    <x v="0"/>
    <x v="4"/>
    <x v="147"/>
    <x v="0"/>
    <x v="0"/>
    <s v="Tesseramento"/>
    <x v="1"/>
    <x v="4"/>
    <x v="0"/>
    <m/>
  </r>
  <r>
    <n v="131599"/>
    <x v="0"/>
    <x v="0"/>
    <x v="0"/>
    <x v="0"/>
    <x v="4"/>
    <x v="147"/>
    <x v="0"/>
    <x v="0"/>
    <s v="Tesseramento"/>
    <x v="1"/>
    <x v="0"/>
    <x v="0"/>
    <m/>
  </r>
  <r>
    <n v="171968"/>
    <x v="1"/>
    <x v="0"/>
    <x v="0"/>
    <x v="1"/>
    <x v="4"/>
    <x v="147"/>
    <x v="0"/>
    <x v="1"/>
    <s v="Tesseramento"/>
    <x v="1"/>
    <x v="7"/>
    <x v="0"/>
    <m/>
  </r>
  <r>
    <n v="61268"/>
    <x v="0"/>
    <x v="0"/>
    <x v="0"/>
    <x v="0"/>
    <x v="4"/>
    <x v="147"/>
    <x v="0"/>
    <x v="0"/>
    <s v="Tesseramento"/>
    <x v="1"/>
    <x v="4"/>
    <x v="0"/>
    <m/>
  </r>
  <r>
    <n v="165559"/>
    <x v="0"/>
    <x v="0"/>
    <x v="0"/>
    <x v="0"/>
    <x v="4"/>
    <x v="147"/>
    <x v="0"/>
    <x v="0"/>
    <s v="Tesseramento"/>
    <x v="1"/>
    <x v="0"/>
    <x v="0"/>
    <m/>
  </r>
  <r>
    <n v="176376"/>
    <x v="0"/>
    <x v="0"/>
    <x v="0"/>
    <x v="1"/>
    <x v="4"/>
    <x v="147"/>
    <x v="0"/>
    <x v="0"/>
    <s v="Tesseramento"/>
    <x v="1"/>
    <x v="4"/>
    <x v="0"/>
    <m/>
  </r>
  <r>
    <n v="169280"/>
    <x v="0"/>
    <x v="0"/>
    <x v="0"/>
    <x v="3"/>
    <x v="4"/>
    <x v="147"/>
    <x v="0"/>
    <x v="1"/>
    <s v="Tesseramento"/>
    <x v="1"/>
    <x v="3"/>
    <x v="0"/>
    <m/>
  </r>
  <r>
    <n v="39830"/>
    <x v="0"/>
    <x v="0"/>
    <x v="0"/>
    <x v="0"/>
    <x v="4"/>
    <x v="147"/>
    <x v="0"/>
    <x v="0"/>
    <s v="Tesseramento"/>
    <x v="1"/>
    <x v="3"/>
    <x v="0"/>
    <m/>
  </r>
  <r>
    <n v="171010"/>
    <x v="0"/>
    <x v="0"/>
    <x v="0"/>
    <x v="1"/>
    <x v="4"/>
    <x v="147"/>
    <x v="0"/>
    <x v="0"/>
    <s v="Tesseramento"/>
    <x v="1"/>
    <x v="0"/>
    <x v="0"/>
    <m/>
  </r>
  <r>
    <n v="50204"/>
    <x v="0"/>
    <x v="0"/>
    <x v="0"/>
    <x v="0"/>
    <x v="4"/>
    <x v="147"/>
    <x v="0"/>
    <x v="1"/>
    <s v="Tesseramento"/>
    <x v="1"/>
    <x v="0"/>
    <x v="0"/>
    <m/>
  </r>
  <r>
    <n v="82590"/>
    <x v="0"/>
    <x v="0"/>
    <x v="0"/>
    <x v="0"/>
    <x v="4"/>
    <x v="147"/>
    <x v="0"/>
    <x v="1"/>
    <s v="Tesseramento"/>
    <x v="1"/>
    <x v="3"/>
    <x v="0"/>
    <m/>
  </r>
  <r>
    <n v="115419"/>
    <x v="0"/>
    <x v="0"/>
    <x v="0"/>
    <x v="0"/>
    <x v="4"/>
    <x v="147"/>
    <x v="0"/>
    <x v="1"/>
    <s v="Tesseramento"/>
    <x v="1"/>
    <x v="3"/>
    <x v="0"/>
    <m/>
  </r>
  <r>
    <n v="178608"/>
    <x v="0"/>
    <x v="0"/>
    <x v="0"/>
    <x v="0"/>
    <x v="4"/>
    <x v="147"/>
    <x v="0"/>
    <x v="0"/>
    <s v="Tesseramento"/>
    <x v="1"/>
    <x v="3"/>
    <x v="0"/>
    <m/>
  </r>
  <r>
    <n v="15711"/>
    <x v="0"/>
    <x v="0"/>
    <x v="0"/>
    <x v="0"/>
    <x v="4"/>
    <x v="147"/>
    <x v="0"/>
    <x v="1"/>
    <s v="Tesseramento"/>
    <x v="1"/>
    <x v="4"/>
    <x v="0"/>
    <m/>
  </r>
  <r>
    <n v="163712"/>
    <x v="0"/>
    <x v="0"/>
    <x v="0"/>
    <x v="1"/>
    <x v="4"/>
    <x v="147"/>
    <x v="0"/>
    <x v="1"/>
    <s v="Tesseramento"/>
    <x v="1"/>
    <x v="4"/>
    <x v="0"/>
    <m/>
  </r>
  <r>
    <n v="235111"/>
    <x v="0"/>
    <x v="0"/>
    <x v="1"/>
    <x v="1"/>
    <x v="4"/>
    <x v="147"/>
    <x v="0"/>
    <x v="1"/>
    <s v="Tesseramento"/>
    <x v="1"/>
    <x v="4"/>
    <x v="0"/>
    <m/>
  </r>
  <r>
    <n v="127142"/>
    <x v="0"/>
    <x v="0"/>
    <x v="0"/>
    <x v="0"/>
    <x v="7"/>
    <x v="74"/>
    <x v="0"/>
    <x v="1"/>
    <s v="Tesseramento"/>
    <x v="1"/>
    <x v="0"/>
    <x v="0"/>
    <m/>
  </r>
  <r>
    <n v="225790"/>
    <x v="0"/>
    <x v="0"/>
    <x v="0"/>
    <x v="1"/>
    <x v="7"/>
    <x v="74"/>
    <x v="0"/>
    <x v="1"/>
    <s v="Tesseramento"/>
    <x v="1"/>
    <x v="0"/>
    <x v="0"/>
    <m/>
  </r>
  <r>
    <n v="129515"/>
    <x v="1"/>
    <x v="0"/>
    <x v="0"/>
    <x v="0"/>
    <x v="7"/>
    <x v="74"/>
    <x v="0"/>
    <x v="0"/>
    <s v="Tesseramento"/>
    <x v="1"/>
    <x v="2"/>
    <x v="0"/>
    <m/>
  </r>
  <r>
    <n v="129516"/>
    <x v="0"/>
    <x v="0"/>
    <x v="0"/>
    <x v="0"/>
    <x v="7"/>
    <x v="74"/>
    <x v="0"/>
    <x v="0"/>
    <s v="Tesseramento"/>
    <x v="1"/>
    <x v="0"/>
    <x v="0"/>
    <m/>
  </r>
  <r>
    <n v="121186"/>
    <x v="0"/>
    <x v="0"/>
    <x v="0"/>
    <x v="0"/>
    <x v="7"/>
    <x v="74"/>
    <x v="0"/>
    <x v="0"/>
    <s v="Tesseramento"/>
    <x v="1"/>
    <x v="0"/>
    <x v="0"/>
    <m/>
  </r>
  <r>
    <n v="140833"/>
    <x v="0"/>
    <x v="0"/>
    <x v="0"/>
    <x v="0"/>
    <x v="7"/>
    <x v="385"/>
    <x v="0"/>
    <x v="0"/>
    <s v="Tesseramento"/>
    <x v="0"/>
    <x v="0"/>
    <x v="0"/>
    <m/>
  </r>
  <r>
    <n v="120685"/>
    <x v="0"/>
    <x v="0"/>
    <x v="0"/>
    <x v="0"/>
    <x v="7"/>
    <x v="74"/>
    <x v="0"/>
    <x v="0"/>
    <s v="Tesseramento"/>
    <x v="1"/>
    <x v="0"/>
    <x v="0"/>
    <m/>
  </r>
  <r>
    <n v="147327"/>
    <x v="0"/>
    <x v="0"/>
    <x v="0"/>
    <x v="0"/>
    <x v="7"/>
    <x v="74"/>
    <x v="0"/>
    <x v="0"/>
    <s v="Tesseramento"/>
    <x v="1"/>
    <x v="0"/>
    <x v="0"/>
    <m/>
  </r>
  <r>
    <n v="230274"/>
    <x v="0"/>
    <x v="0"/>
    <x v="0"/>
    <x v="1"/>
    <x v="7"/>
    <x v="74"/>
    <x v="0"/>
    <x v="0"/>
    <s v="Tesseramento"/>
    <x v="1"/>
    <x v="0"/>
    <x v="0"/>
    <m/>
  </r>
  <r>
    <n v="156629"/>
    <x v="0"/>
    <x v="0"/>
    <x v="0"/>
    <x v="0"/>
    <x v="7"/>
    <x v="385"/>
    <x v="0"/>
    <x v="0"/>
    <s v="Tesseramento"/>
    <x v="0"/>
    <x v="0"/>
    <x v="0"/>
    <m/>
  </r>
  <r>
    <n v="203626"/>
    <x v="0"/>
    <x v="1"/>
    <x v="0"/>
    <x v="3"/>
    <x v="7"/>
    <x v="44"/>
    <x v="0"/>
    <x v="1"/>
    <s v="Tesseramento"/>
    <x v="1"/>
    <x v="0"/>
    <x v="0"/>
    <m/>
  </r>
  <r>
    <n v="203606"/>
    <x v="0"/>
    <x v="1"/>
    <x v="0"/>
    <x v="1"/>
    <x v="7"/>
    <x v="44"/>
    <x v="0"/>
    <x v="0"/>
    <s v="Tesseramento"/>
    <x v="1"/>
    <x v="0"/>
    <x v="0"/>
    <m/>
  </r>
  <r>
    <n v="230590"/>
    <x v="1"/>
    <x v="1"/>
    <x v="0"/>
    <x v="2"/>
    <x v="7"/>
    <x v="44"/>
    <x v="0"/>
    <x v="1"/>
    <s v="Tesseramento"/>
    <x v="1"/>
    <x v="5"/>
    <x v="0"/>
    <m/>
  </r>
  <r>
    <n v="230302"/>
    <x v="1"/>
    <x v="0"/>
    <x v="0"/>
    <x v="2"/>
    <x v="7"/>
    <x v="44"/>
    <x v="0"/>
    <x v="1"/>
    <s v="Tesseramento"/>
    <x v="1"/>
    <x v="7"/>
    <x v="0"/>
    <m/>
  </r>
  <r>
    <n v="153863"/>
    <x v="0"/>
    <x v="0"/>
    <x v="2"/>
    <x v="3"/>
    <x v="7"/>
    <x v="44"/>
    <x v="0"/>
    <x v="0"/>
    <s v="Tesseramento"/>
    <x v="1"/>
    <x v="4"/>
    <x v="0"/>
    <m/>
  </r>
  <r>
    <n v="224009"/>
    <x v="0"/>
    <x v="1"/>
    <x v="0"/>
    <x v="0"/>
    <x v="7"/>
    <x v="44"/>
    <x v="0"/>
    <x v="0"/>
    <s v="Tesseramento"/>
    <x v="1"/>
    <x v="1"/>
    <x v="0"/>
    <m/>
  </r>
  <r>
    <n v="225436"/>
    <x v="0"/>
    <x v="1"/>
    <x v="0"/>
    <x v="1"/>
    <x v="7"/>
    <x v="44"/>
    <x v="0"/>
    <x v="1"/>
    <s v="Tesseramento"/>
    <x v="1"/>
    <x v="3"/>
    <x v="0"/>
    <m/>
  </r>
  <r>
    <n v="177813"/>
    <x v="0"/>
    <x v="1"/>
    <x v="0"/>
    <x v="0"/>
    <x v="7"/>
    <x v="44"/>
    <x v="0"/>
    <x v="0"/>
    <s v="Tesseramento"/>
    <x v="1"/>
    <x v="0"/>
    <x v="0"/>
    <m/>
  </r>
  <r>
    <n v="235067"/>
    <x v="0"/>
    <x v="1"/>
    <x v="1"/>
    <x v="2"/>
    <x v="7"/>
    <x v="44"/>
    <x v="0"/>
    <x v="0"/>
    <s v="Tesseramento"/>
    <x v="1"/>
    <x v="0"/>
    <x v="0"/>
    <m/>
  </r>
  <r>
    <n v="174613"/>
    <x v="0"/>
    <x v="0"/>
    <x v="0"/>
    <x v="0"/>
    <x v="12"/>
    <x v="133"/>
    <x v="0"/>
    <x v="0"/>
    <s v="Tesseramento"/>
    <x v="0"/>
    <x v="4"/>
    <x v="0"/>
    <m/>
  </r>
  <r>
    <n v="174614"/>
    <x v="0"/>
    <x v="0"/>
    <x v="0"/>
    <x v="0"/>
    <x v="12"/>
    <x v="133"/>
    <x v="0"/>
    <x v="1"/>
    <s v="Tesseramento"/>
    <x v="0"/>
    <x v="4"/>
    <x v="0"/>
    <m/>
  </r>
  <r>
    <n v="235066"/>
    <x v="1"/>
    <x v="1"/>
    <x v="1"/>
    <x v="2"/>
    <x v="7"/>
    <x v="44"/>
    <x v="0"/>
    <x v="0"/>
    <s v="Tesseramento"/>
    <x v="1"/>
    <x v="5"/>
    <x v="0"/>
    <m/>
  </r>
  <r>
    <n v="133683"/>
    <x v="0"/>
    <x v="0"/>
    <x v="0"/>
    <x v="0"/>
    <x v="1"/>
    <x v="1"/>
    <x v="0"/>
    <x v="0"/>
    <s v="Tesseramento"/>
    <x v="0"/>
    <x v="3"/>
    <x v="0"/>
    <m/>
  </r>
  <r>
    <n v="137538"/>
    <x v="0"/>
    <x v="0"/>
    <x v="0"/>
    <x v="0"/>
    <x v="1"/>
    <x v="1"/>
    <x v="0"/>
    <x v="0"/>
    <s v="Tesseramento"/>
    <x v="0"/>
    <x v="3"/>
    <x v="0"/>
    <m/>
  </r>
  <r>
    <n v="137549"/>
    <x v="0"/>
    <x v="0"/>
    <x v="0"/>
    <x v="0"/>
    <x v="1"/>
    <x v="1"/>
    <x v="0"/>
    <x v="0"/>
    <s v="Tesseramento"/>
    <x v="0"/>
    <x v="1"/>
    <x v="0"/>
    <m/>
  </r>
  <r>
    <n v="179098"/>
    <x v="0"/>
    <x v="0"/>
    <x v="0"/>
    <x v="0"/>
    <x v="1"/>
    <x v="1"/>
    <x v="0"/>
    <x v="1"/>
    <s v="Tesseramento"/>
    <x v="0"/>
    <x v="4"/>
    <x v="0"/>
    <m/>
  </r>
  <r>
    <n v="126038"/>
    <x v="0"/>
    <x v="0"/>
    <x v="0"/>
    <x v="0"/>
    <x v="1"/>
    <x v="1"/>
    <x v="0"/>
    <x v="0"/>
    <s v="Tesseramento"/>
    <x v="0"/>
    <x v="4"/>
    <x v="0"/>
    <m/>
  </r>
  <r>
    <n v="126067"/>
    <x v="0"/>
    <x v="0"/>
    <x v="0"/>
    <x v="0"/>
    <x v="1"/>
    <x v="1"/>
    <x v="0"/>
    <x v="1"/>
    <s v="Tesseramento"/>
    <x v="0"/>
    <x v="4"/>
    <x v="0"/>
    <m/>
  </r>
  <r>
    <n v="191127"/>
    <x v="0"/>
    <x v="0"/>
    <x v="0"/>
    <x v="0"/>
    <x v="1"/>
    <x v="1"/>
    <x v="0"/>
    <x v="0"/>
    <s v="Tesseramento"/>
    <x v="0"/>
    <x v="3"/>
    <x v="0"/>
    <m/>
  </r>
  <r>
    <n v="126417"/>
    <x v="0"/>
    <x v="0"/>
    <x v="0"/>
    <x v="0"/>
    <x v="1"/>
    <x v="1"/>
    <x v="0"/>
    <x v="0"/>
    <s v="Tesseramento"/>
    <x v="0"/>
    <x v="3"/>
    <x v="0"/>
    <m/>
  </r>
  <r>
    <n v="184726"/>
    <x v="0"/>
    <x v="0"/>
    <x v="0"/>
    <x v="0"/>
    <x v="1"/>
    <x v="1"/>
    <x v="0"/>
    <x v="0"/>
    <s v="Tesseramento"/>
    <x v="0"/>
    <x v="3"/>
    <x v="0"/>
    <m/>
  </r>
  <r>
    <n v="196513"/>
    <x v="0"/>
    <x v="0"/>
    <x v="0"/>
    <x v="0"/>
    <x v="1"/>
    <x v="1"/>
    <x v="0"/>
    <x v="0"/>
    <s v="Tesseramento"/>
    <x v="0"/>
    <x v="1"/>
    <x v="0"/>
    <m/>
  </r>
  <r>
    <n v="202977"/>
    <x v="0"/>
    <x v="0"/>
    <x v="0"/>
    <x v="0"/>
    <x v="1"/>
    <x v="1"/>
    <x v="0"/>
    <x v="1"/>
    <s v="Tesseramento"/>
    <x v="0"/>
    <x v="3"/>
    <x v="0"/>
    <m/>
  </r>
  <r>
    <n v="202965"/>
    <x v="0"/>
    <x v="0"/>
    <x v="0"/>
    <x v="0"/>
    <x v="1"/>
    <x v="1"/>
    <x v="0"/>
    <x v="0"/>
    <s v="Tesseramento"/>
    <x v="0"/>
    <x v="4"/>
    <x v="0"/>
    <m/>
  </r>
  <r>
    <n v="124640"/>
    <x v="0"/>
    <x v="0"/>
    <x v="0"/>
    <x v="0"/>
    <x v="1"/>
    <x v="1"/>
    <x v="0"/>
    <x v="0"/>
    <s v="Tesseramento"/>
    <x v="0"/>
    <x v="0"/>
    <x v="0"/>
    <m/>
  </r>
  <r>
    <n v="103855"/>
    <x v="0"/>
    <x v="0"/>
    <x v="0"/>
    <x v="0"/>
    <x v="1"/>
    <x v="1"/>
    <x v="0"/>
    <x v="0"/>
    <s v="Tesseramento"/>
    <x v="0"/>
    <x v="3"/>
    <x v="0"/>
    <m/>
  </r>
  <r>
    <n v="232876"/>
    <x v="0"/>
    <x v="0"/>
    <x v="0"/>
    <x v="0"/>
    <x v="1"/>
    <x v="1"/>
    <x v="0"/>
    <x v="0"/>
    <s v="Tesseramento"/>
    <x v="0"/>
    <x v="1"/>
    <x v="0"/>
    <m/>
  </r>
  <r>
    <n v="110231"/>
    <x v="0"/>
    <x v="0"/>
    <x v="0"/>
    <x v="1"/>
    <x v="12"/>
    <x v="133"/>
    <x v="0"/>
    <x v="0"/>
    <s v="Tesseramento"/>
    <x v="0"/>
    <x v="4"/>
    <x v="0"/>
    <m/>
  </r>
  <r>
    <n v="31197"/>
    <x v="0"/>
    <x v="0"/>
    <x v="0"/>
    <x v="0"/>
    <x v="7"/>
    <x v="168"/>
    <x v="0"/>
    <x v="0"/>
    <s v="Tesseramento"/>
    <x v="1"/>
    <x v="3"/>
    <x v="0"/>
    <m/>
  </r>
  <r>
    <n v="62395"/>
    <x v="0"/>
    <x v="0"/>
    <x v="0"/>
    <x v="0"/>
    <x v="7"/>
    <x v="168"/>
    <x v="0"/>
    <x v="1"/>
    <s v="Tesseramento"/>
    <x v="1"/>
    <x v="4"/>
    <x v="0"/>
    <m/>
  </r>
  <r>
    <n v="62396"/>
    <x v="0"/>
    <x v="0"/>
    <x v="0"/>
    <x v="0"/>
    <x v="7"/>
    <x v="168"/>
    <x v="0"/>
    <x v="0"/>
    <s v="Tesseramento"/>
    <x v="1"/>
    <x v="4"/>
    <x v="0"/>
    <m/>
  </r>
  <r>
    <n v="94450"/>
    <x v="0"/>
    <x v="0"/>
    <x v="0"/>
    <x v="0"/>
    <x v="4"/>
    <x v="144"/>
    <x v="0"/>
    <x v="0"/>
    <s v="Tesseramento"/>
    <x v="1"/>
    <x v="0"/>
    <x v="0"/>
    <m/>
  </r>
  <r>
    <n v="163074"/>
    <x v="0"/>
    <x v="0"/>
    <x v="0"/>
    <x v="0"/>
    <x v="4"/>
    <x v="144"/>
    <x v="0"/>
    <x v="1"/>
    <s v="Tesseramento"/>
    <x v="1"/>
    <x v="3"/>
    <x v="0"/>
    <m/>
  </r>
  <r>
    <n v="176977"/>
    <x v="0"/>
    <x v="0"/>
    <x v="0"/>
    <x v="0"/>
    <x v="4"/>
    <x v="144"/>
    <x v="0"/>
    <x v="0"/>
    <s v="Tesseramento"/>
    <x v="1"/>
    <x v="3"/>
    <x v="0"/>
    <m/>
  </r>
  <r>
    <n v="186023"/>
    <x v="1"/>
    <x v="0"/>
    <x v="0"/>
    <x v="0"/>
    <x v="4"/>
    <x v="144"/>
    <x v="0"/>
    <x v="0"/>
    <s v="Tesseramento"/>
    <x v="1"/>
    <x v="2"/>
    <x v="0"/>
    <m/>
  </r>
  <r>
    <n v="98967"/>
    <x v="0"/>
    <x v="0"/>
    <x v="0"/>
    <x v="0"/>
    <x v="4"/>
    <x v="144"/>
    <x v="0"/>
    <x v="0"/>
    <s v="Tesseramento"/>
    <x v="1"/>
    <x v="0"/>
    <x v="0"/>
    <m/>
  </r>
  <r>
    <n v="194094"/>
    <x v="1"/>
    <x v="0"/>
    <x v="0"/>
    <x v="1"/>
    <x v="4"/>
    <x v="144"/>
    <x v="0"/>
    <x v="0"/>
    <s v="Tesseramento"/>
    <x v="1"/>
    <x v="5"/>
    <x v="0"/>
    <m/>
  </r>
  <r>
    <n v="132500"/>
    <x v="1"/>
    <x v="0"/>
    <x v="0"/>
    <x v="0"/>
    <x v="4"/>
    <x v="144"/>
    <x v="0"/>
    <x v="0"/>
    <s v="Tesseramento"/>
    <x v="1"/>
    <x v="6"/>
    <x v="0"/>
    <m/>
  </r>
  <r>
    <n v="73407"/>
    <x v="0"/>
    <x v="0"/>
    <x v="0"/>
    <x v="0"/>
    <x v="13"/>
    <x v="188"/>
    <x v="0"/>
    <x v="1"/>
    <s v="Tesseramento"/>
    <x v="1"/>
    <x v="4"/>
    <x v="0"/>
    <m/>
  </r>
  <r>
    <n v="124642"/>
    <x v="0"/>
    <x v="0"/>
    <x v="0"/>
    <x v="0"/>
    <x v="4"/>
    <x v="144"/>
    <x v="0"/>
    <x v="0"/>
    <s v="Tesseramento"/>
    <x v="1"/>
    <x v="0"/>
    <x v="0"/>
    <m/>
  </r>
  <r>
    <n v="153341"/>
    <x v="0"/>
    <x v="1"/>
    <x v="0"/>
    <x v="0"/>
    <x v="1"/>
    <x v="1"/>
    <x v="0"/>
    <x v="0"/>
    <s v="Tesseramento"/>
    <x v="0"/>
    <x v="4"/>
    <x v="0"/>
    <m/>
  </r>
  <r>
    <n v="154245"/>
    <x v="0"/>
    <x v="0"/>
    <x v="0"/>
    <x v="0"/>
    <x v="4"/>
    <x v="144"/>
    <x v="0"/>
    <x v="0"/>
    <s v="Tesseramento"/>
    <x v="1"/>
    <x v="0"/>
    <x v="0"/>
    <m/>
  </r>
  <r>
    <n v="198797"/>
    <x v="0"/>
    <x v="0"/>
    <x v="0"/>
    <x v="1"/>
    <x v="4"/>
    <x v="144"/>
    <x v="0"/>
    <x v="1"/>
    <s v="Tesseramento"/>
    <x v="1"/>
    <x v="3"/>
    <x v="0"/>
    <m/>
  </r>
  <r>
    <n v="17895"/>
    <x v="0"/>
    <x v="0"/>
    <x v="0"/>
    <x v="0"/>
    <x v="4"/>
    <x v="144"/>
    <x v="0"/>
    <x v="1"/>
    <s v="Tesseramento"/>
    <x v="1"/>
    <x v="4"/>
    <x v="0"/>
    <m/>
  </r>
  <r>
    <n v="218307"/>
    <x v="1"/>
    <x v="0"/>
    <x v="0"/>
    <x v="1"/>
    <x v="4"/>
    <x v="144"/>
    <x v="0"/>
    <x v="0"/>
    <s v="Tesseramento"/>
    <x v="1"/>
    <x v="5"/>
    <x v="0"/>
    <m/>
  </r>
  <r>
    <n v="152636"/>
    <x v="1"/>
    <x v="0"/>
    <x v="0"/>
    <x v="0"/>
    <x v="4"/>
    <x v="144"/>
    <x v="0"/>
    <x v="0"/>
    <s v="Tesseramento"/>
    <x v="1"/>
    <x v="7"/>
    <x v="0"/>
    <m/>
  </r>
  <r>
    <n v="3440"/>
    <x v="0"/>
    <x v="0"/>
    <x v="0"/>
    <x v="0"/>
    <x v="13"/>
    <x v="188"/>
    <x v="0"/>
    <x v="0"/>
    <s v="Tesseramento"/>
    <x v="1"/>
    <x v="3"/>
    <x v="0"/>
    <m/>
  </r>
  <r>
    <n v="174320"/>
    <x v="0"/>
    <x v="0"/>
    <x v="0"/>
    <x v="0"/>
    <x v="4"/>
    <x v="144"/>
    <x v="0"/>
    <x v="0"/>
    <s v="Tesseramento"/>
    <x v="1"/>
    <x v="1"/>
    <x v="0"/>
    <m/>
  </r>
  <r>
    <n v="156325"/>
    <x v="0"/>
    <x v="0"/>
    <x v="0"/>
    <x v="0"/>
    <x v="4"/>
    <x v="144"/>
    <x v="0"/>
    <x v="0"/>
    <s v="Tesseramento"/>
    <x v="1"/>
    <x v="4"/>
    <x v="0"/>
    <m/>
  </r>
  <r>
    <n v="12422"/>
    <x v="0"/>
    <x v="0"/>
    <x v="0"/>
    <x v="0"/>
    <x v="4"/>
    <x v="144"/>
    <x v="0"/>
    <x v="1"/>
    <s v="Tesseramento"/>
    <x v="1"/>
    <x v="0"/>
    <x v="0"/>
    <m/>
  </r>
  <r>
    <n v="159872"/>
    <x v="0"/>
    <x v="0"/>
    <x v="0"/>
    <x v="0"/>
    <x v="4"/>
    <x v="144"/>
    <x v="0"/>
    <x v="1"/>
    <s v="Tesseramento"/>
    <x v="1"/>
    <x v="0"/>
    <x v="0"/>
    <m/>
  </r>
  <r>
    <n v="39954"/>
    <x v="0"/>
    <x v="0"/>
    <x v="0"/>
    <x v="0"/>
    <x v="13"/>
    <x v="188"/>
    <x v="0"/>
    <x v="0"/>
    <s v="Tesseramento"/>
    <x v="1"/>
    <x v="3"/>
    <x v="0"/>
    <m/>
  </r>
  <r>
    <n v="17997"/>
    <x v="0"/>
    <x v="0"/>
    <x v="0"/>
    <x v="0"/>
    <x v="4"/>
    <x v="144"/>
    <x v="0"/>
    <x v="0"/>
    <s v="Tesseramento"/>
    <x v="1"/>
    <x v="4"/>
    <x v="0"/>
    <m/>
  </r>
  <r>
    <n v="168235"/>
    <x v="0"/>
    <x v="0"/>
    <x v="0"/>
    <x v="0"/>
    <x v="4"/>
    <x v="144"/>
    <x v="0"/>
    <x v="0"/>
    <s v="Tesseramento"/>
    <x v="1"/>
    <x v="0"/>
    <x v="0"/>
    <m/>
  </r>
  <r>
    <n v="78571"/>
    <x v="0"/>
    <x v="0"/>
    <x v="0"/>
    <x v="0"/>
    <x v="4"/>
    <x v="144"/>
    <x v="0"/>
    <x v="0"/>
    <s v="Tesseramento"/>
    <x v="1"/>
    <x v="3"/>
    <x v="0"/>
    <m/>
  </r>
  <r>
    <n v="200532"/>
    <x v="1"/>
    <x v="0"/>
    <x v="0"/>
    <x v="1"/>
    <x v="4"/>
    <x v="144"/>
    <x v="0"/>
    <x v="1"/>
    <s v="Tesseramento"/>
    <x v="1"/>
    <x v="5"/>
    <x v="0"/>
    <m/>
  </r>
  <r>
    <n v="200533"/>
    <x v="1"/>
    <x v="0"/>
    <x v="0"/>
    <x v="0"/>
    <x v="4"/>
    <x v="144"/>
    <x v="0"/>
    <x v="0"/>
    <s v="Tesseramento"/>
    <x v="1"/>
    <x v="2"/>
    <x v="0"/>
    <m/>
  </r>
  <r>
    <n v="18062"/>
    <x v="0"/>
    <x v="0"/>
    <x v="0"/>
    <x v="0"/>
    <x v="4"/>
    <x v="144"/>
    <x v="0"/>
    <x v="0"/>
    <s v="Tesseramento"/>
    <x v="1"/>
    <x v="4"/>
    <x v="0"/>
    <m/>
  </r>
  <r>
    <n v="160845"/>
    <x v="0"/>
    <x v="0"/>
    <x v="0"/>
    <x v="0"/>
    <x v="4"/>
    <x v="144"/>
    <x v="0"/>
    <x v="1"/>
    <s v="Tesseramento"/>
    <x v="1"/>
    <x v="3"/>
    <x v="0"/>
    <m/>
  </r>
  <r>
    <n v="12619"/>
    <x v="0"/>
    <x v="0"/>
    <x v="0"/>
    <x v="0"/>
    <x v="4"/>
    <x v="144"/>
    <x v="0"/>
    <x v="0"/>
    <s v="Tesseramento"/>
    <x v="1"/>
    <x v="4"/>
    <x v="0"/>
    <m/>
  </r>
  <r>
    <n v="108191"/>
    <x v="0"/>
    <x v="0"/>
    <x v="0"/>
    <x v="0"/>
    <x v="13"/>
    <x v="188"/>
    <x v="0"/>
    <x v="0"/>
    <s v="Tesseramento"/>
    <x v="1"/>
    <x v="3"/>
    <x v="0"/>
    <m/>
  </r>
  <r>
    <n v="18102"/>
    <x v="0"/>
    <x v="0"/>
    <x v="0"/>
    <x v="0"/>
    <x v="4"/>
    <x v="144"/>
    <x v="0"/>
    <x v="1"/>
    <s v="Tesseramento"/>
    <x v="1"/>
    <x v="4"/>
    <x v="0"/>
    <m/>
  </r>
  <r>
    <n v="125352"/>
    <x v="0"/>
    <x v="0"/>
    <x v="0"/>
    <x v="0"/>
    <x v="4"/>
    <x v="144"/>
    <x v="0"/>
    <x v="0"/>
    <s v="Tesseramento"/>
    <x v="1"/>
    <x v="0"/>
    <x v="0"/>
    <m/>
  </r>
  <r>
    <n v="16858"/>
    <x v="0"/>
    <x v="0"/>
    <x v="0"/>
    <x v="0"/>
    <x v="4"/>
    <x v="144"/>
    <x v="0"/>
    <x v="0"/>
    <s v="Tesseramento"/>
    <x v="1"/>
    <x v="3"/>
    <x v="0"/>
    <m/>
  </r>
  <r>
    <n v="53192"/>
    <x v="0"/>
    <x v="0"/>
    <x v="0"/>
    <x v="0"/>
    <x v="4"/>
    <x v="144"/>
    <x v="0"/>
    <x v="0"/>
    <s v="Tesseramento"/>
    <x v="1"/>
    <x v="3"/>
    <x v="0"/>
    <m/>
  </r>
  <r>
    <n v="145604"/>
    <x v="1"/>
    <x v="0"/>
    <x v="0"/>
    <x v="0"/>
    <x v="4"/>
    <x v="144"/>
    <x v="0"/>
    <x v="1"/>
    <s v="Tesseramento"/>
    <x v="1"/>
    <x v="2"/>
    <x v="0"/>
    <m/>
  </r>
  <r>
    <n v="163075"/>
    <x v="0"/>
    <x v="0"/>
    <x v="0"/>
    <x v="0"/>
    <x v="4"/>
    <x v="144"/>
    <x v="0"/>
    <x v="0"/>
    <s v="Tesseramento"/>
    <x v="1"/>
    <x v="0"/>
    <x v="0"/>
    <m/>
  </r>
  <r>
    <n v="12537"/>
    <x v="0"/>
    <x v="0"/>
    <x v="0"/>
    <x v="0"/>
    <x v="4"/>
    <x v="144"/>
    <x v="0"/>
    <x v="0"/>
    <s v="Tesseramento"/>
    <x v="1"/>
    <x v="0"/>
    <x v="0"/>
    <m/>
  </r>
  <r>
    <n v="28977"/>
    <x v="0"/>
    <x v="0"/>
    <x v="0"/>
    <x v="0"/>
    <x v="13"/>
    <x v="188"/>
    <x v="0"/>
    <x v="0"/>
    <s v="Tesseramento"/>
    <x v="1"/>
    <x v="3"/>
    <x v="0"/>
    <m/>
  </r>
  <r>
    <n v="235116"/>
    <x v="0"/>
    <x v="1"/>
    <x v="1"/>
    <x v="0"/>
    <x v="1"/>
    <x v="1"/>
    <x v="0"/>
    <x v="0"/>
    <s v="Tesseramento"/>
    <x v="0"/>
    <x v="0"/>
    <x v="0"/>
    <m/>
  </r>
  <r>
    <n v="29003"/>
    <x v="0"/>
    <x v="0"/>
    <x v="0"/>
    <x v="0"/>
    <x v="13"/>
    <x v="188"/>
    <x v="0"/>
    <x v="1"/>
    <s v="Tesseramento"/>
    <x v="1"/>
    <x v="3"/>
    <x v="0"/>
    <m/>
  </r>
  <r>
    <n v="110234"/>
    <x v="0"/>
    <x v="0"/>
    <x v="0"/>
    <x v="1"/>
    <x v="12"/>
    <x v="133"/>
    <x v="0"/>
    <x v="1"/>
    <s v="Tesseramento"/>
    <x v="0"/>
    <x v="4"/>
    <x v="0"/>
    <m/>
  </r>
  <r>
    <n v="235205"/>
    <x v="0"/>
    <x v="1"/>
    <x v="1"/>
    <x v="1"/>
    <x v="11"/>
    <x v="376"/>
    <x v="0"/>
    <x v="1"/>
    <s v="Tesseramento"/>
    <x v="1"/>
    <x v="3"/>
    <x v="0"/>
    <m/>
  </r>
  <r>
    <n v="235521"/>
    <x v="0"/>
    <x v="0"/>
    <x v="1"/>
    <x v="0"/>
    <x v="7"/>
    <x v="168"/>
    <x v="0"/>
    <x v="0"/>
    <s v="Tesseramento"/>
    <x v="1"/>
    <x v="0"/>
    <x v="0"/>
    <m/>
  </r>
  <r>
    <n v="235117"/>
    <x v="0"/>
    <x v="1"/>
    <x v="1"/>
    <x v="1"/>
    <x v="1"/>
    <x v="1"/>
    <x v="0"/>
    <x v="1"/>
    <s v="Tesseramento"/>
    <x v="0"/>
    <x v="0"/>
    <x v="0"/>
    <m/>
  </r>
  <r>
    <n v="118515"/>
    <x v="0"/>
    <x v="0"/>
    <x v="0"/>
    <x v="0"/>
    <x v="7"/>
    <x v="168"/>
    <x v="0"/>
    <x v="0"/>
    <s v="Tesseramento"/>
    <x v="1"/>
    <x v="0"/>
    <x v="0"/>
    <m/>
  </r>
  <r>
    <n v="88809"/>
    <x v="0"/>
    <x v="0"/>
    <x v="0"/>
    <x v="0"/>
    <x v="7"/>
    <x v="168"/>
    <x v="0"/>
    <x v="1"/>
    <s v="Tesseramento"/>
    <x v="1"/>
    <x v="3"/>
    <x v="0"/>
    <m/>
  </r>
  <r>
    <n v="227038"/>
    <x v="0"/>
    <x v="0"/>
    <x v="0"/>
    <x v="1"/>
    <x v="7"/>
    <x v="168"/>
    <x v="0"/>
    <x v="1"/>
    <s v="Tesseramento"/>
    <x v="1"/>
    <x v="4"/>
    <x v="0"/>
    <m/>
  </r>
  <r>
    <n v="134784"/>
    <x v="0"/>
    <x v="0"/>
    <x v="0"/>
    <x v="0"/>
    <x v="7"/>
    <x v="168"/>
    <x v="0"/>
    <x v="0"/>
    <s v="Tesseramento"/>
    <x v="1"/>
    <x v="0"/>
    <x v="0"/>
    <m/>
  </r>
  <r>
    <n v="134783"/>
    <x v="0"/>
    <x v="0"/>
    <x v="0"/>
    <x v="0"/>
    <x v="7"/>
    <x v="168"/>
    <x v="0"/>
    <x v="1"/>
    <s v="Tesseramento"/>
    <x v="1"/>
    <x v="0"/>
    <x v="0"/>
    <m/>
  </r>
  <r>
    <n v="64217"/>
    <x v="0"/>
    <x v="0"/>
    <x v="0"/>
    <x v="0"/>
    <x v="7"/>
    <x v="168"/>
    <x v="0"/>
    <x v="0"/>
    <s v="Tesseramento"/>
    <x v="1"/>
    <x v="4"/>
    <x v="0"/>
    <m/>
  </r>
  <r>
    <n v="165329"/>
    <x v="0"/>
    <x v="0"/>
    <x v="0"/>
    <x v="0"/>
    <x v="1"/>
    <x v="1"/>
    <x v="0"/>
    <x v="1"/>
    <s v="Tesseramento"/>
    <x v="0"/>
    <x v="4"/>
    <x v="0"/>
    <m/>
  </r>
  <r>
    <n v="59928"/>
    <x v="0"/>
    <x v="0"/>
    <x v="0"/>
    <x v="0"/>
    <x v="2"/>
    <x v="172"/>
    <x v="0"/>
    <x v="0"/>
    <s v="Tesseramento"/>
    <x v="1"/>
    <x v="3"/>
    <x v="0"/>
    <m/>
  </r>
  <r>
    <n v="63683"/>
    <x v="0"/>
    <x v="0"/>
    <x v="0"/>
    <x v="0"/>
    <x v="2"/>
    <x v="172"/>
    <x v="0"/>
    <x v="0"/>
    <s v="Tesseramento"/>
    <x v="1"/>
    <x v="4"/>
    <x v="0"/>
    <m/>
  </r>
  <r>
    <n v="184399"/>
    <x v="0"/>
    <x v="0"/>
    <x v="0"/>
    <x v="0"/>
    <x v="2"/>
    <x v="172"/>
    <x v="0"/>
    <x v="0"/>
    <s v="Tesseramento"/>
    <x v="1"/>
    <x v="4"/>
    <x v="0"/>
    <m/>
  </r>
  <r>
    <n v="93460"/>
    <x v="0"/>
    <x v="0"/>
    <x v="0"/>
    <x v="0"/>
    <x v="7"/>
    <x v="168"/>
    <x v="0"/>
    <x v="0"/>
    <s v="Tesseramento"/>
    <x v="1"/>
    <x v="0"/>
    <x v="0"/>
    <m/>
  </r>
  <r>
    <n v="74765"/>
    <x v="0"/>
    <x v="0"/>
    <x v="0"/>
    <x v="0"/>
    <x v="2"/>
    <x v="172"/>
    <x v="0"/>
    <x v="0"/>
    <s v="Tesseramento"/>
    <x v="1"/>
    <x v="3"/>
    <x v="0"/>
    <m/>
  </r>
  <r>
    <n v="3198"/>
    <x v="0"/>
    <x v="0"/>
    <x v="0"/>
    <x v="0"/>
    <x v="2"/>
    <x v="172"/>
    <x v="0"/>
    <x v="0"/>
    <s v="Tesseramento"/>
    <x v="1"/>
    <x v="3"/>
    <x v="0"/>
    <m/>
  </r>
  <r>
    <n v="62745"/>
    <x v="0"/>
    <x v="0"/>
    <x v="0"/>
    <x v="0"/>
    <x v="2"/>
    <x v="172"/>
    <x v="0"/>
    <x v="0"/>
    <s v="Tesseramento"/>
    <x v="1"/>
    <x v="0"/>
    <x v="0"/>
    <m/>
  </r>
  <r>
    <n v="235534"/>
    <x v="1"/>
    <x v="0"/>
    <x v="1"/>
    <x v="3"/>
    <x v="4"/>
    <x v="146"/>
    <x v="0"/>
    <x v="0"/>
    <s v="Tesseramento"/>
    <x v="1"/>
    <x v="6"/>
    <x v="0"/>
    <m/>
  </r>
  <r>
    <n v="144307"/>
    <x v="0"/>
    <x v="0"/>
    <x v="0"/>
    <x v="0"/>
    <x v="7"/>
    <x v="168"/>
    <x v="0"/>
    <x v="0"/>
    <s v="Tesseramento"/>
    <x v="1"/>
    <x v="0"/>
    <x v="0"/>
    <m/>
  </r>
  <r>
    <n v="210746"/>
    <x v="0"/>
    <x v="1"/>
    <x v="0"/>
    <x v="1"/>
    <x v="7"/>
    <x v="274"/>
    <x v="0"/>
    <x v="0"/>
    <s v="Tesseramento"/>
    <x v="0"/>
    <x v="1"/>
    <x v="0"/>
    <m/>
  </r>
  <r>
    <n v="190311"/>
    <x v="0"/>
    <x v="0"/>
    <x v="0"/>
    <x v="1"/>
    <x v="2"/>
    <x v="172"/>
    <x v="0"/>
    <x v="0"/>
    <s v="Tesseramento"/>
    <x v="1"/>
    <x v="3"/>
    <x v="0"/>
    <m/>
  </r>
  <r>
    <n v="167445"/>
    <x v="0"/>
    <x v="0"/>
    <x v="0"/>
    <x v="0"/>
    <x v="7"/>
    <x v="168"/>
    <x v="0"/>
    <x v="0"/>
    <s v="Tesseramento"/>
    <x v="1"/>
    <x v="0"/>
    <x v="0"/>
    <m/>
  </r>
  <r>
    <n v="96380"/>
    <x v="0"/>
    <x v="0"/>
    <x v="0"/>
    <x v="0"/>
    <x v="2"/>
    <x v="172"/>
    <x v="0"/>
    <x v="0"/>
    <s v="Tesseramento"/>
    <x v="1"/>
    <x v="4"/>
    <x v="0"/>
    <m/>
  </r>
  <r>
    <n v="210020"/>
    <x v="0"/>
    <x v="1"/>
    <x v="0"/>
    <x v="0"/>
    <x v="7"/>
    <x v="274"/>
    <x v="0"/>
    <x v="0"/>
    <s v="Tesseramento"/>
    <x v="0"/>
    <x v="1"/>
    <x v="0"/>
    <m/>
  </r>
  <r>
    <n v="96381"/>
    <x v="0"/>
    <x v="0"/>
    <x v="0"/>
    <x v="0"/>
    <x v="2"/>
    <x v="172"/>
    <x v="0"/>
    <x v="1"/>
    <s v="Tesseramento"/>
    <x v="1"/>
    <x v="4"/>
    <x v="0"/>
    <m/>
  </r>
  <r>
    <n v="7136"/>
    <x v="0"/>
    <x v="0"/>
    <x v="0"/>
    <x v="0"/>
    <x v="2"/>
    <x v="172"/>
    <x v="0"/>
    <x v="0"/>
    <s v="Tesseramento"/>
    <x v="1"/>
    <x v="0"/>
    <x v="0"/>
    <m/>
  </r>
  <r>
    <n v="4545"/>
    <x v="0"/>
    <x v="0"/>
    <x v="0"/>
    <x v="0"/>
    <x v="7"/>
    <x v="168"/>
    <x v="0"/>
    <x v="0"/>
    <s v="Tesseramento"/>
    <x v="1"/>
    <x v="4"/>
    <x v="0"/>
    <m/>
  </r>
  <r>
    <n v="29377"/>
    <x v="0"/>
    <x v="0"/>
    <x v="0"/>
    <x v="0"/>
    <x v="2"/>
    <x v="172"/>
    <x v="0"/>
    <x v="0"/>
    <s v="Tesseramento"/>
    <x v="1"/>
    <x v="4"/>
    <x v="0"/>
    <m/>
  </r>
  <r>
    <n v="103611"/>
    <x v="0"/>
    <x v="0"/>
    <x v="0"/>
    <x v="0"/>
    <x v="7"/>
    <x v="168"/>
    <x v="0"/>
    <x v="0"/>
    <s v="Tesseramento"/>
    <x v="1"/>
    <x v="4"/>
    <x v="0"/>
    <m/>
  </r>
  <r>
    <n v="157360"/>
    <x v="0"/>
    <x v="0"/>
    <x v="0"/>
    <x v="0"/>
    <x v="2"/>
    <x v="172"/>
    <x v="0"/>
    <x v="0"/>
    <s v="Tesseramento"/>
    <x v="1"/>
    <x v="3"/>
    <x v="0"/>
    <m/>
  </r>
  <r>
    <n v="235114"/>
    <x v="0"/>
    <x v="1"/>
    <x v="1"/>
    <x v="2"/>
    <x v="7"/>
    <x v="262"/>
    <x v="0"/>
    <x v="0"/>
    <s v="Tesseramento"/>
    <x v="0"/>
    <x v="4"/>
    <x v="0"/>
    <m/>
  </r>
  <r>
    <n v="103612"/>
    <x v="0"/>
    <x v="0"/>
    <x v="0"/>
    <x v="0"/>
    <x v="7"/>
    <x v="168"/>
    <x v="0"/>
    <x v="1"/>
    <s v="Tesseramento"/>
    <x v="1"/>
    <x v="4"/>
    <x v="0"/>
    <m/>
  </r>
  <r>
    <n v="185145"/>
    <x v="0"/>
    <x v="0"/>
    <x v="0"/>
    <x v="0"/>
    <x v="2"/>
    <x v="172"/>
    <x v="0"/>
    <x v="1"/>
    <s v="Tesseramento"/>
    <x v="1"/>
    <x v="3"/>
    <x v="0"/>
    <m/>
  </r>
  <r>
    <n v="210395"/>
    <x v="0"/>
    <x v="0"/>
    <x v="0"/>
    <x v="1"/>
    <x v="2"/>
    <x v="172"/>
    <x v="0"/>
    <x v="0"/>
    <s v="Tesseramento"/>
    <x v="1"/>
    <x v="3"/>
    <x v="0"/>
    <m/>
  </r>
  <r>
    <n v="235148"/>
    <x v="0"/>
    <x v="1"/>
    <x v="1"/>
    <x v="1"/>
    <x v="7"/>
    <x v="274"/>
    <x v="0"/>
    <x v="1"/>
    <s v="Tesseramento"/>
    <x v="0"/>
    <x v="3"/>
    <x v="0"/>
    <m/>
  </r>
  <r>
    <n v="185144"/>
    <x v="0"/>
    <x v="0"/>
    <x v="0"/>
    <x v="1"/>
    <x v="2"/>
    <x v="172"/>
    <x v="0"/>
    <x v="1"/>
    <s v="Tesseramento"/>
    <x v="1"/>
    <x v="3"/>
    <x v="0"/>
    <m/>
  </r>
  <r>
    <n v="134220"/>
    <x v="0"/>
    <x v="0"/>
    <x v="0"/>
    <x v="0"/>
    <x v="2"/>
    <x v="172"/>
    <x v="0"/>
    <x v="0"/>
    <s v="Tesseramento"/>
    <x v="1"/>
    <x v="4"/>
    <x v="0"/>
    <m/>
  </r>
  <r>
    <n v="231579"/>
    <x v="1"/>
    <x v="1"/>
    <x v="0"/>
    <x v="1"/>
    <x v="7"/>
    <x v="262"/>
    <x v="0"/>
    <x v="1"/>
    <s v="Tesseramento"/>
    <x v="0"/>
    <x v="5"/>
    <x v="0"/>
    <m/>
  </r>
  <r>
    <n v="232348"/>
    <x v="0"/>
    <x v="1"/>
    <x v="0"/>
    <x v="0"/>
    <x v="7"/>
    <x v="274"/>
    <x v="0"/>
    <x v="0"/>
    <s v="Tesseramento"/>
    <x v="0"/>
    <x v="0"/>
    <x v="0"/>
    <m/>
  </r>
  <r>
    <n v="146770"/>
    <x v="0"/>
    <x v="0"/>
    <x v="0"/>
    <x v="0"/>
    <x v="7"/>
    <x v="168"/>
    <x v="0"/>
    <x v="0"/>
    <s v="Tesseramento"/>
    <x v="1"/>
    <x v="3"/>
    <x v="0"/>
    <m/>
  </r>
  <r>
    <n v="231580"/>
    <x v="1"/>
    <x v="1"/>
    <x v="0"/>
    <x v="2"/>
    <x v="7"/>
    <x v="262"/>
    <x v="0"/>
    <x v="1"/>
    <s v="Tesseramento"/>
    <x v="0"/>
    <x v="2"/>
    <x v="0"/>
    <m/>
  </r>
  <r>
    <n v="3251"/>
    <x v="0"/>
    <x v="0"/>
    <x v="0"/>
    <x v="0"/>
    <x v="2"/>
    <x v="172"/>
    <x v="0"/>
    <x v="0"/>
    <s v="Tesseramento"/>
    <x v="1"/>
    <x v="4"/>
    <x v="0"/>
    <m/>
  </r>
  <r>
    <n v="60024"/>
    <x v="0"/>
    <x v="0"/>
    <x v="0"/>
    <x v="0"/>
    <x v="2"/>
    <x v="172"/>
    <x v="0"/>
    <x v="1"/>
    <s v="Tesseramento"/>
    <x v="1"/>
    <x v="4"/>
    <x v="0"/>
    <m/>
  </r>
  <r>
    <n v="145859"/>
    <x v="0"/>
    <x v="0"/>
    <x v="0"/>
    <x v="0"/>
    <x v="7"/>
    <x v="168"/>
    <x v="0"/>
    <x v="1"/>
    <s v="Tesseramento"/>
    <x v="1"/>
    <x v="4"/>
    <x v="0"/>
    <m/>
  </r>
  <r>
    <n v="213432"/>
    <x v="0"/>
    <x v="1"/>
    <x v="0"/>
    <x v="0"/>
    <x v="7"/>
    <x v="274"/>
    <x v="0"/>
    <x v="0"/>
    <s v="Tesseramento"/>
    <x v="0"/>
    <x v="0"/>
    <x v="0"/>
    <m/>
  </r>
  <r>
    <n v="60023"/>
    <x v="0"/>
    <x v="0"/>
    <x v="0"/>
    <x v="0"/>
    <x v="2"/>
    <x v="172"/>
    <x v="0"/>
    <x v="0"/>
    <s v="Tesseramento"/>
    <x v="1"/>
    <x v="4"/>
    <x v="0"/>
    <m/>
  </r>
  <r>
    <n v="142988"/>
    <x v="0"/>
    <x v="0"/>
    <x v="0"/>
    <x v="0"/>
    <x v="7"/>
    <x v="168"/>
    <x v="0"/>
    <x v="1"/>
    <s v="Tesseramento"/>
    <x v="1"/>
    <x v="3"/>
    <x v="0"/>
    <m/>
  </r>
  <r>
    <n v="59981"/>
    <x v="0"/>
    <x v="0"/>
    <x v="0"/>
    <x v="0"/>
    <x v="2"/>
    <x v="172"/>
    <x v="0"/>
    <x v="0"/>
    <s v="Tesseramento"/>
    <x v="1"/>
    <x v="3"/>
    <x v="0"/>
    <m/>
  </r>
  <r>
    <n v="66395"/>
    <x v="0"/>
    <x v="0"/>
    <x v="0"/>
    <x v="0"/>
    <x v="2"/>
    <x v="172"/>
    <x v="0"/>
    <x v="1"/>
    <s v="Tesseramento"/>
    <x v="1"/>
    <x v="3"/>
    <x v="0"/>
    <m/>
  </r>
  <r>
    <n v="189633"/>
    <x v="0"/>
    <x v="0"/>
    <x v="2"/>
    <x v="3"/>
    <x v="7"/>
    <x v="168"/>
    <x v="0"/>
    <x v="0"/>
    <s v="Tesseramento"/>
    <x v="1"/>
    <x v="0"/>
    <x v="0"/>
    <m/>
  </r>
  <r>
    <n v="174113"/>
    <x v="0"/>
    <x v="0"/>
    <x v="0"/>
    <x v="0"/>
    <x v="7"/>
    <x v="168"/>
    <x v="0"/>
    <x v="0"/>
    <s v="Tesseramento"/>
    <x v="1"/>
    <x v="0"/>
    <x v="0"/>
    <m/>
  </r>
  <r>
    <n v="169110"/>
    <x v="0"/>
    <x v="0"/>
    <x v="0"/>
    <x v="0"/>
    <x v="2"/>
    <x v="172"/>
    <x v="0"/>
    <x v="0"/>
    <s v="Tesseramento"/>
    <x v="1"/>
    <x v="0"/>
    <x v="0"/>
    <m/>
  </r>
  <r>
    <n v="122557"/>
    <x v="0"/>
    <x v="0"/>
    <x v="0"/>
    <x v="0"/>
    <x v="2"/>
    <x v="172"/>
    <x v="0"/>
    <x v="0"/>
    <s v="Tesseramento"/>
    <x v="1"/>
    <x v="0"/>
    <x v="0"/>
    <m/>
  </r>
  <r>
    <n v="107314"/>
    <x v="0"/>
    <x v="0"/>
    <x v="0"/>
    <x v="0"/>
    <x v="2"/>
    <x v="172"/>
    <x v="0"/>
    <x v="0"/>
    <s v="Tesseramento"/>
    <x v="1"/>
    <x v="3"/>
    <x v="0"/>
    <m/>
  </r>
  <r>
    <n v="3384"/>
    <x v="0"/>
    <x v="0"/>
    <x v="0"/>
    <x v="0"/>
    <x v="2"/>
    <x v="172"/>
    <x v="0"/>
    <x v="1"/>
    <s v="Tesseramento"/>
    <x v="1"/>
    <x v="1"/>
    <x v="0"/>
    <m/>
  </r>
  <r>
    <n v="94617"/>
    <x v="0"/>
    <x v="0"/>
    <x v="0"/>
    <x v="0"/>
    <x v="2"/>
    <x v="172"/>
    <x v="0"/>
    <x v="0"/>
    <s v="Tesseramento"/>
    <x v="1"/>
    <x v="1"/>
    <x v="0"/>
    <m/>
  </r>
  <r>
    <n v="96384"/>
    <x v="0"/>
    <x v="0"/>
    <x v="0"/>
    <x v="0"/>
    <x v="2"/>
    <x v="172"/>
    <x v="0"/>
    <x v="0"/>
    <s v="Tesseramento"/>
    <x v="1"/>
    <x v="0"/>
    <x v="0"/>
    <m/>
  </r>
  <r>
    <n v="183681"/>
    <x v="0"/>
    <x v="0"/>
    <x v="0"/>
    <x v="0"/>
    <x v="4"/>
    <x v="65"/>
    <x v="0"/>
    <x v="0"/>
    <s v="Tesseramento"/>
    <x v="1"/>
    <x v="1"/>
    <x v="0"/>
    <m/>
  </r>
  <r>
    <n v="179552"/>
    <x v="0"/>
    <x v="0"/>
    <x v="0"/>
    <x v="4"/>
    <x v="7"/>
    <x v="195"/>
    <x v="0"/>
    <x v="0"/>
    <s v="Tesseramento"/>
    <x v="1"/>
    <x v="0"/>
    <x v="0"/>
    <m/>
  </r>
  <r>
    <n v="60715"/>
    <x v="0"/>
    <x v="0"/>
    <x v="0"/>
    <x v="0"/>
    <x v="4"/>
    <x v="65"/>
    <x v="0"/>
    <x v="0"/>
    <s v="Tesseramento"/>
    <x v="1"/>
    <x v="0"/>
    <x v="0"/>
    <m/>
  </r>
  <r>
    <n v="218242"/>
    <x v="0"/>
    <x v="0"/>
    <x v="0"/>
    <x v="0"/>
    <x v="7"/>
    <x v="195"/>
    <x v="0"/>
    <x v="0"/>
    <s v="Tesseramento"/>
    <x v="1"/>
    <x v="3"/>
    <x v="0"/>
    <m/>
  </r>
  <r>
    <n v="116351"/>
    <x v="0"/>
    <x v="0"/>
    <x v="0"/>
    <x v="0"/>
    <x v="7"/>
    <x v="195"/>
    <x v="0"/>
    <x v="0"/>
    <s v="Tesseramento"/>
    <x v="1"/>
    <x v="3"/>
    <x v="0"/>
    <m/>
  </r>
  <r>
    <n v="198369"/>
    <x v="0"/>
    <x v="1"/>
    <x v="0"/>
    <x v="1"/>
    <x v="7"/>
    <x v="274"/>
    <x v="0"/>
    <x v="1"/>
    <s v="Tesseramento"/>
    <x v="0"/>
    <x v="0"/>
    <x v="0"/>
    <m/>
  </r>
  <r>
    <n v="229535"/>
    <x v="0"/>
    <x v="0"/>
    <x v="0"/>
    <x v="1"/>
    <x v="2"/>
    <x v="172"/>
    <x v="0"/>
    <x v="0"/>
    <s v="Tesseramento"/>
    <x v="1"/>
    <x v="3"/>
    <x v="0"/>
    <m/>
  </r>
  <r>
    <n v="145235"/>
    <x v="0"/>
    <x v="0"/>
    <x v="0"/>
    <x v="0"/>
    <x v="7"/>
    <x v="195"/>
    <x v="0"/>
    <x v="0"/>
    <s v="Tesseramento"/>
    <x v="1"/>
    <x v="3"/>
    <x v="0"/>
    <m/>
  </r>
  <r>
    <n v="229538"/>
    <x v="0"/>
    <x v="0"/>
    <x v="0"/>
    <x v="0"/>
    <x v="2"/>
    <x v="172"/>
    <x v="0"/>
    <x v="0"/>
    <s v="Tesseramento"/>
    <x v="1"/>
    <x v="0"/>
    <x v="0"/>
    <m/>
  </r>
  <r>
    <n v="160439"/>
    <x v="0"/>
    <x v="0"/>
    <x v="0"/>
    <x v="0"/>
    <x v="2"/>
    <x v="172"/>
    <x v="0"/>
    <x v="0"/>
    <s v="Tesseramento"/>
    <x v="1"/>
    <x v="0"/>
    <x v="0"/>
    <m/>
  </r>
  <r>
    <n v="169186"/>
    <x v="0"/>
    <x v="0"/>
    <x v="0"/>
    <x v="0"/>
    <x v="7"/>
    <x v="195"/>
    <x v="0"/>
    <x v="0"/>
    <s v="Tesseramento"/>
    <x v="1"/>
    <x v="0"/>
    <x v="0"/>
    <m/>
  </r>
  <r>
    <n v="209009"/>
    <x v="0"/>
    <x v="0"/>
    <x v="0"/>
    <x v="0"/>
    <x v="7"/>
    <x v="168"/>
    <x v="0"/>
    <x v="0"/>
    <s v="Tesseramento"/>
    <x v="1"/>
    <x v="3"/>
    <x v="0"/>
    <m/>
  </r>
  <r>
    <n v="197360"/>
    <x v="0"/>
    <x v="0"/>
    <x v="0"/>
    <x v="0"/>
    <x v="7"/>
    <x v="195"/>
    <x v="0"/>
    <x v="0"/>
    <s v="Tesseramento"/>
    <x v="1"/>
    <x v="0"/>
    <x v="0"/>
    <m/>
  </r>
  <r>
    <n v="126679"/>
    <x v="0"/>
    <x v="0"/>
    <x v="0"/>
    <x v="0"/>
    <x v="7"/>
    <x v="195"/>
    <x v="0"/>
    <x v="0"/>
    <s v="Tesseramento"/>
    <x v="1"/>
    <x v="0"/>
    <x v="0"/>
    <m/>
  </r>
  <r>
    <n v="167272"/>
    <x v="0"/>
    <x v="0"/>
    <x v="0"/>
    <x v="0"/>
    <x v="7"/>
    <x v="195"/>
    <x v="0"/>
    <x v="0"/>
    <s v="Tesseramento"/>
    <x v="1"/>
    <x v="0"/>
    <x v="0"/>
    <m/>
  </r>
  <r>
    <n v="119472"/>
    <x v="0"/>
    <x v="0"/>
    <x v="0"/>
    <x v="0"/>
    <x v="7"/>
    <x v="195"/>
    <x v="0"/>
    <x v="0"/>
    <s v="Tesseramento"/>
    <x v="1"/>
    <x v="0"/>
    <x v="0"/>
    <m/>
  </r>
  <r>
    <n v="64238"/>
    <x v="0"/>
    <x v="0"/>
    <x v="0"/>
    <x v="0"/>
    <x v="7"/>
    <x v="168"/>
    <x v="0"/>
    <x v="1"/>
    <s v="Tesseramento"/>
    <x v="1"/>
    <x v="4"/>
    <x v="0"/>
    <m/>
  </r>
  <r>
    <n v="64237"/>
    <x v="0"/>
    <x v="0"/>
    <x v="0"/>
    <x v="0"/>
    <x v="7"/>
    <x v="168"/>
    <x v="0"/>
    <x v="0"/>
    <s v="Tesseramento"/>
    <x v="1"/>
    <x v="4"/>
    <x v="0"/>
    <m/>
  </r>
  <r>
    <n v="97738"/>
    <x v="0"/>
    <x v="0"/>
    <x v="0"/>
    <x v="0"/>
    <x v="2"/>
    <x v="172"/>
    <x v="0"/>
    <x v="0"/>
    <s v="Tesseramento"/>
    <x v="1"/>
    <x v="3"/>
    <x v="0"/>
    <m/>
  </r>
  <r>
    <n v="135030"/>
    <x v="0"/>
    <x v="0"/>
    <x v="0"/>
    <x v="0"/>
    <x v="7"/>
    <x v="168"/>
    <x v="0"/>
    <x v="0"/>
    <s v="Tesseramento"/>
    <x v="1"/>
    <x v="0"/>
    <x v="0"/>
    <m/>
  </r>
  <r>
    <n v="123190"/>
    <x v="0"/>
    <x v="0"/>
    <x v="0"/>
    <x v="0"/>
    <x v="7"/>
    <x v="195"/>
    <x v="0"/>
    <x v="0"/>
    <s v="Tesseramento"/>
    <x v="1"/>
    <x v="3"/>
    <x v="0"/>
    <m/>
  </r>
  <r>
    <n v="214325"/>
    <x v="0"/>
    <x v="0"/>
    <x v="0"/>
    <x v="0"/>
    <x v="7"/>
    <x v="195"/>
    <x v="0"/>
    <x v="0"/>
    <s v="Tesseramento"/>
    <x v="1"/>
    <x v="0"/>
    <x v="0"/>
    <m/>
  </r>
  <r>
    <n v="133331"/>
    <x v="0"/>
    <x v="0"/>
    <x v="0"/>
    <x v="0"/>
    <x v="7"/>
    <x v="195"/>
    <x v="0"/>
    <x v="0"/>
    <s v="Tesseramento"/>
    <x v="1"/>
    <x v="0"/>
    <x v="0"/>
    <m/>
  </r>
  <r>
    <n v="197638"/>
    <x v="0"/>
    <x v="0"/>
    <x v="0"/>
    <x v="0"/>
    <x v="2"/>
    <x v="172"/>
    <x v="0"/>
    <x v="0"/>
    <s v="Tesseramento"/>
    <x v="1"/>
    <x v="0"/>
    <x v="0"/>
    <m/>
  </r>
  <r>
    <n v="85056"/>
    <x v="0"/>
    <x v="0"/>
    <x v="0"/>
    <x v="0"/>
    <x v="7"/>
    <x v="195"/>
    <x v="0"/>
    <x v="0"/>
    <s v="Tesseramento"/>
    <x v="1"/>
    <x v="1"/>
    <x v="0"/>
    <m/>
  </r>
  <r>
    <n v="70434"/>
    <x v="0"/>
    <x v="0"/>
    <x v="0"/>
    <x v="0"/>
    <x v="2"/>
    <x v="172"/>
    <x v="0"/>
    <x v="0"/>
    <s v="Tesseramento"/>
    <x v="1"/>
    <x v="0"/>
    <x v="0"/>
    <m/>
  </r>
  <r>
    <n v="95312"/>
    <x v="0"/>
    <x v="0"/>
    <x v="0"/>
    <x v="0"/>
    <x v="7"/>
    <x v="168"/>
    <x v="0"/>
    <x v="1"/>
    <s v="Tesseramento"/>
    <x v="1"/>
    <x v="3"/>
    <x v="0"/>
    <m/>
  </r>
  <r>
    <n v="182695"/>
    <x v="0"/>
    <x v="0"/>
    <x v="0"/>
    <x v="0"/>
    <x v="7"/>
    <x v="168"/>
    <x v="0"/>
    <x v="0"/>
    <s v="Tesseramento"/>
    <x v="1"/>
    <x v="0"/>
    <x v="0"/>
    <m/>
  </r>
  <r>
    <n v="207054"/>
    <x v="0"/>
    <x v="0"/>
    <x v="0"/>
    <x v="0"/>
    <x v="7"/>
    <x v="195"/>
    <x v="0"/>
    <x v="0"/>
    <s v="Tesseramento"/>
    <x v="1"/>
    <x v="4"/>
    <x v="0"/>
    <m/>
  </r>
  <r>
    <n v="138266"/>
    <x v="0"/>
    <x v="0"/>
    <x v="0"/>
    <x v="1"/>
    <x v="7"/>
    <x v="195"/>
    <x v="0"/>
    <x v="0"/>
    <s v="Tesseramento"/>
    <x v="1"/>
    <x v="0"/>
    <x v="0"/>
    <m/>
  </r>
  <r>
    <n v="111079"/>
    <x v="0"/>
    <x v="0"/>
    <x v="0"/>
    <x v="1"/>
    <x v="7"/>
    <x v="195"/>
    <x v="0"/>
    <x v="0"/>
    <s v="Tesseramento"/>
    <x v="1"/>
    <x v="4"/>
    <x v="0"/>
    <m/>
  </r>
  <r>
    <n v="98062"/>
    <x v="0"/>
    <x v="0"/>
    <x v="0"/>
    <x v="0"/>
    <x v="7"/>
    <x v="168"/>
    <x v="0"/>
    <x v="1"/>
    <s v="Tesseramento"/>
    <x v="1"/>
    <x v="4"/>
    <x v="0"/>
    <m/>
  </r>
  <r>
    <n v="138267"/>
    <x v="0"/>
    <x v="0"/>
    <x v="0"/>
    <x v="0"/>
    <x v="7"/>
    <x v="195"/>
    <x v="0"/>
    <x v="0"/>
    <s v="Tesseramento"/>
    <x v="1"/>
    <x v="0"/>
    <x v="0"/>
    <m/>
  </r>
  <r>
    <n v="24331"/>
    <x v="0"/>
    <x v="0"/>
    <x v="0"/>
    <x v="0"/>
    <x v="2"/>
    <x v="172"/>
    <x v="0"/>
    <x v="0"/>
    <s v="Tesseramento"/>
    <x v="1"/>
    <x v="0"/>
    <x v="0"/>
    <m/>
  </r>
  <r>
    <n v="168794"/>
    <x v="0"/>
    <x v="0"/>
    <x v="0"/>
    <x v="0"/>
    <x v="2"/>
    <x v="172"/>
    <x v="0"/>
    <x v="0"/>
    <s v="Tesseramento"/>
    <x v="1"/>
    <x v="0"/>
    <x v="0"/>
    <m/>
  </r>
  <r>
    <n v="228111"/>
    <x v="1"/>
    <x v="0"/>
    <x v="0"/>
    <x v="3"/>
    <x v="2"/>
    <x v="172"/>
    <x v="0"/>
    <x v="0"/>
    <s v="Tesseramento"/>
    <x v="1"/>
    <x v="5"/>
    <x v="0"/>
    <m/>
  </r>
  <r>
    <n v="62985"/>
    <x v="0"/>
    <x v="0"/>
    <x v="0"/>
    <x v="0"/>
    <x v="7"/>
    <x v="195"/>
    <x v="0"/>
    <x v="0"/>
    <s v="Tesseramento"/>
    <x v="1"/>
    <x v="3"/>
    <x v="0"/>
    <m/>
  </r>
  <r>
    <n v="74750"/>
    <x v="0"/>
    <x v="0"/>
    <x v="0"/>
    <x v="0"/>
    <x v="2"/>
    <x v="172"/>
    <x v="0"/>
    <x v="0"/>
    <s v="Tesseramento"/>
    <x v="1"/>
    <x v="0"/>
    <x v="0"/>
    <m/>
  </r>
  <r>
    <n v="130543"/>
    <x v="0"/>
    <x v="0"/>
    <x v="0"/>
    <x v="1"/>
    <x v="7"/>
    <x v="195"/>
    <x v="0"/>
    <x v="1"/>
    <s v="Tesseramento"/>
    <x v="1"/>
    <x v="1"/>
    <x v="0"/>
    <m/>
  </r>
  <r>
    <n v="229628"/>
    <x v="1"/>
    <x v="1"/>
    <x v="0"/>
    <x v="2"/>
    <x v="7"/>
    <x v="195"/>
    <x v="0"/>
    <x v="0"/>
    <s v="Tesseramento"/>
    <x v="1"/>
    <x v="6"/>
    <x v="0"/>
    <m/>
  </r>
  <r>
    <n v="157633"/>
    <x v="0"/>
    <x v="0"/>
    <x v="0"/>
    <x v="0"/>
    <x v="2"/>
    <x v="172"/>
    <x v="0"/>
    <x v="1"/>
    <s v="Tesseramento"/>
    <x v="1"/>
    <x v="4"/>
    <x v="0"/>
    <m/>
  </r>
  <r>
    <n v="154801"/>
    <x v="0"/>
    <x v="0"/>
    <x v="0"/>
    <x v="0"/>
    <x v="2"/>
    <x v="172"/>
    <x v="0"/>
    <x v="0"/>
    <s v="Tesseramento"/>
    <x v="1"/>
    <x v="4"/>
    <x v="0"/>
    <m/>
  </r>
  <r>
    <n v="143186"/>
    <x v="0"/>
    <x v="0"/>
    <x v="0"/>
    <x v="1"/>
    <x v="7"/>
    <x v="195"/>
    <x v="0"/>
    <x v="0"/>
    <s v="Tesseramento"/>
    <x v="1"/>
    <x v="3"/>
    <x v="0"/>
    <m/>
  </r>
  <r>
    <n v="195267"/>
    <x v="1"/>
    <x v="0"/>
    <x v="0"/>
    <x v="1"/>
    <x v="7"/>
    <x v="195"/>
    <x v="0"/>
    <x v="0"/>
    <s v="Tesseramento"/>
    <x v="1"/>
    <x v="5"/>
    <x v="0"/>
    <m/>
  </r>
  <r>
    <n v="195266"/>
    <x v="1"/>
    <x v="0"/>
    <x v="0"/>
    <x v="1"/>
    <x v="7"/>
    <x v="195"/>
    <x v="0"/>
    <x v="1"/>
    <s v="Tesseramento"/>
    <x v="1"/>
    <x v="7"/>
    <x v="0"/>
    <m/>
  </r>
  <r>
    <n v="138274"/>
    <x v="0"/>
    <x v="0"/>
    <x v="0"/>
    <x v="0"/>
    <x v="7"/>
    <x v="195"/>
    <x v="0"/>
    <x v="1"/>
    <s v="Tesseramento"/>
    <x v="1"/>
    <x v="3"/>
    <x v="0"/>
    <m/>
  </r>
  <r>
    <n v="125251"/>
    <x v="0"/>
    <x v="0"/>
    <x v="0"/>
    <x v="0"/>
    <x v="7"/>
    <x v="195"/>
    <x v="0"/>
    <x v="1"/>
    <s v="Tesseramento"/>
    <x v="1"/>
    <x v="3"/>
    <x v="0"/>
    <m/>
  </r>
  <r>
    <n v="217717"/>
    <x v="0"/>
    <x v="0"/>
    <x v="0"/>
    <x v="0"/>
    <x v="2"/>
    <x v="172"/>
    <x v="0"/>
    <x v="0"/>
    <s v="Tesseramento"/>
    <x v="1"/>
    <x v="1"/>
    <x v="0"/>
    <m/>
  </r>
  <r>
    <n v="159411"/>
    <x v="0"/>
    <x v="0"/>
    <x v="0"/>
    <x v="0"/>
    <x v="2"/>
    <x v="172"/>
    <x v="0"/>
    <x v="1"/>
    <s v="Tesseramento"/>
    <x v="1"/>
    <x v="0"/>
    <x v="0"/>
    <m/>
  </r>
  <r>
    <n v="189791"/>
    <x v="0"/>
    <x v="0"/>
    <x v="0"/>
    <x v="0"/>
    <x v="2"/>
    <x v="172"/>
    <x v="0"/>
    <x v="0"/>
    <s v="Tesseramento"/>
    <x v="1"/>
    <x v="1"/>
    <x v="0"/>
    <m/>
  </r>
  <r>
    <n v="167275"/>
    <x v="0"/>
    <x v="0"/>
    <x v="0"/>
    <x v="0"/>
    <x v="7"/>
    <x v="195"/>
    <x v="0"/>
    <x v="1"/>
    <s v="Tesseramento"/>
    <x v="1"/>
    <x v="0"/>
    <x v="0"/>
    <m/>
  </r>
  <r>
    <n v="229252"/>
    <x v="0"/>
    <x v="1"/>
    <x v="0"/>
    <x v="1"/>
    <x v="7"/>
    <x v="195"/>
    <x v="0"/>
    <x v="0"/>
    <s v="Tesseramento"/>
    <x v="1"/>
    <x v="0"/>
    <x v="0"/>
    <m/>
  </r>
  <r>
    <n v="161746"/>
    <x v="0"/>
    <x v="0"/>
    <x v="0"/>
    <x v="0"/>
    <x v="7"/>
    <x v="168"/>
    <x v="0"/>
    <x v="0"/>
    <s v="Tesseramento"/>
    <x v="1"/>
    <x v="4"/>
    <x v="0"/>
    <m/>
  </r>
  <r>
    <n v="148917"/>
    <x v="0"/>
    <x v="0"/>
    <x v="0"/>
    <x v="0"/>
    <x v="2"/>
    <x v="172"/>
    <x v="0"/>
    <x v="0"/>
    <s v="Tesseramento"/>
    <x v="1"/>
    <x v="1"/>
    <x v="0"/>
    <m/>
  </r>
  <r>
    <n v="16874"/>
    <x v="0"/>
    <x v="0"/>
    <x v="0"/>
    <x v="0"/>
    <x v="7"/>
    <x v="168"/>
    <x v="0"/>
    <x v="0"/>
    <s v="Tesseramento"/>
    <x v="1"/>
    <x v="3"/>
    <x v="0"/>
    <m/>
  </r>
  <r>
    <n v="80793"/>
    <x v="0"/>
    <x v="0"/>
    <x v="0"/>
    <x v="0"/>
    <x v="2"/>
    <x v="172"/>
    <x v="0"/>
    <x v="1"/>
    <s v="Tesseramento"/>
    <x v="1"/>
    <x v="4"/>
    <x v="0"/>
    <m/>
  </r>
  <r>
    <n v="57118"/>
    <x v="0"/>
    <x v="0"/>
    <x v="0"/>
    <x v="0"/>
    <x v="7"/>
    <x v="185"/>
    <x v="0"/>
    <x v="0"/>
    <s v="Tesseramento"/>
    <x v="1"/>
    <x v="4"/>
    <x v="0"/>
    <m/>
  </r>
  <r>
    <n v="80787"/>
    <x v="0"/>
    <x v="0"/>
    <x v="0"/>
    <x v="0"/>
    <x v="2"/>
    <x v="172"/>
    <x v="0"/>
    <x v="0"/>
    <s v="Tesseramento"/>
    <x v="1"/>
    <x v="4"/>
    <x v="0"/>
    <m/>
  </r>
  <r>
    <n v="67727"/>
    <x v="0"/>
    <x v="0"/>
    <x v="0"/>
    <x v="0"/>
    <x v="7"/>
    <x v="168"/>
    <x v="0"/>
    <x v="0"/>
    <s v="Tesseramento"/>
    <x v="1"/>
    <x v="4"/>
    <x v="0"/>
    <m/>
  </r>
  <r>
    <n v="219682"/>
    <x v="0"/>
    <x v="0"/>
    <x v="0"/>
    <x v="0"/>
    <x v="1"/>
    <x v="260"/>
    <x v="0"/>
    <x v="0"/>
    <s v="Tesseramento"/>
    <x v="0"/>
    <x v="1"/>
    <x v="0"/>
    <m/>
  </r>
  <r>
    <n v="7448"/>
    <x v="0"/>
    <x v="0"/>
    <x v="0"/>
    <x v="0"/>
    <x v="7"/>
    <x v="185"/>
    <x v="0"/>
    <x v="0"/>
    <s v="Tesseramento"/>
    <x v="1"/>
    <x v="3"/>
    <x v="0"/>
    <m/>
  </r>
  <r>
    <n v="115981"/>
    <x v="0"/>
    <x v="0"/>
    <x v="0"/>
    <x v="1"/>
    <x v="7"/>
    <x v="195"/>
    <x v="0"/>
    <x v="0"/>
    <s v="Tesseramento"/>
    <x v="1"/>
    <x v="3"/>
    <x v="0"/>
    <m/>
  </r>
  <r>
    <n v="180644"/>
    <x v="0"/>
    <x v="0"/>
    <x v="0"/>
    <x v="0"/>
    <x v="7"/>
    <x v="195"/>
    <x v="0"/>
    <x v="0"/>
    <s v="Tesseramento"/>
    <x v="1"/>
    <x v="0"/>
    <x v="0"/>
    <m/>
  </r>
  <r>
    <n v="212514"/>
    <x v="0"/>
    <x v="0"/>
    <x v="0"/>
    <x v="0"/>
    <x v="7"/>
    <x v="195"/>
    <x v="0"/>
    <x v="0"/>
    <s v="Tesseramento"/>
    <x v="1"/>
    <x v="0"/>
    <x v="0"/>
    <m/>
  </r>
  <r>
    <n v="144214"/>
    <x v="0"/>
    <x v="0"/>
    <x v="0"/>
    <x v="0"/>
    <x v="7"/>
    <x v="195"/>
    <x v="0"/>
    <x v="0"/>
    <s v="Tesseramento"/>
    <x v="1"/>
    <x v="4"/>
    <x v="0"/>
    <m/>
  </r>
  <r>
    <n v="73337"/>
    <x v="0"/>
    <x v="0"/>
    <x v="0"/>
    <x v="0"/>
    <x v="7"/>
    <x v="195"/>
    <x v="0"/>
    <x v="0"/>
    <s v="Tesseramento"/>
    <x v="1"/>
    <x v="4"/>
    <x v="0"/>
    <m/>
  </r>
  <r>
    <n v="192699"/>
    <x v="0"/>
    <x v="0"/>
    <x v="0"/>
    <x v="3"/>
    <x v="7"/>
    <x v="195"/>
    <x v="0"/>
    <x v="0"/>
    <s v="Tesseramento"/>
    <x v="1"/>
    <x v="0"/>
    <x v="0"/>
    <m/>
  </r>
  <r>
    <n v="151604"/>
    <x v="0"/>
    <x v="0"/>
    <x v="0"/>
    <x v="0"/>
    <x v="7"/>
    <x v="195"/>
    <x v="0"/>
    <x v="1"/>
    <s v="Tesseramento"/>
    <x v="1"/>
    <x v="3"/>
    <x v="0"/>
    <m/>
  </r>
  <r>
    <n v="199757"/>
    <x v="0"/>
    <x v="1"/>
    <x v="0"/>
    <x v="1"/>
    <x v="7"/>
    <x v="195"/>
    <x v="0"/>
    <x v="0"/>
    <s v="Tesseramento"/>
    <x v="1"/>
    <x v="0"/>
    <x v="0"/>
    <m/>
  </r>
  <r>
    <n v="83555"/>
    <x v="0"/>
    <x v="0"/>
    <x v="0"/>
    <x v="0"/>
    <x v="7"/>
    <x v="195"/>
    <x v="0"/>
    <x v="0"/>
    <s v="Tesseramento"/>
    <x v="1"/>
    <x v="0"/>
    <x v="0"/>
    <m/>
  </r>
  <r>
    <n v="172209"/>
    <x v="0"/>
    <x v="0"/>
    <x v="0"/>
    <x v="0"/>
    <x v="7"/>
    <x v="185"/>
    <x v="0"/>
    <x v="0"/>
    <s v="Tesseramento"/>
    <x v="1"/>
    <x v="0"/>
    <x v="0"/>
    <m/>
  </r>
  <r>
    <n v="226588"/>
    <x v="0"/>
    <x v="0"/>
    <x v="0"/>
    <x v="3"/>
    <x v="7"/>
    <x v="195"/>
    <x v="0"/>
    <x v="1"/>
    <s v="Tesseramento"/>
    <x v="1"/>
    <x v="0"/>
    <x v="0"/>
    <m/>
  </r>
  <r>
    <n v="115399"/>
    <x v="0"/>
    <x v="0"/>
    <x v="0"/>
    <x v="0"/>
    <x v="4"/>
    <x v="271"/>
    <x v="0"/>
    <x v="1"/>
    <s v="Tesseramento"/>
    <x v="1"/>
    <x v="3"/>
    <x v="0"/>
    <m/>
  </r>
  <r>
    <n v="105535"/>
    <x v="0"/>
    <x v="0"/>
    <x v="0"/>
    <x v="0"/>
    <x v="7"/>
    <x v="195"/>
    <x v="0"/>
    <x v="1"/>
    <s v="Tesseramento"/>
    <x v="1"/>
    <x v="0"/>
    <x v="0"/>
    <m/>
  </r>
  <r>
    <n v="206722"/>
    <x v="0"/>
    <x v="0"/>
    <x v="0"/>
    <x v="0"/>
    <x v="7"/>
    <x v="195"/>
    <x v="0"/>
    <x v="0"/>
    <s v="Tesseramento"/>
    <x v="1"/>
    <x v="0"/>
    <x v="0"/>
    <m/>
  </r>
  <r>
    <n v="198411"/>
    <x v="0"/>
    <x v="1"/>
    <x v="0"/>
    <x v="0"/>
    <x v="7"/>
    <x v="195"/>
    <x v="0"/>
    <x v="1"/>
    <s v="Tesseramento"/>
    <x v="1"/>
    <x v="0"/>
    <x v="0"/>
    <m/>
  </r>
  <r>
    <n v="192702"/>
    <x v="0"/>
    <x v="0"/>
    <x v="0"/>
    <x v="3"/>
    <x v="7"/>
    <x v="195"/>
    <x v="0"/>
    <x v="1"/>
    <s v="Tesseramento"/>
    <x v="1"/>
    <x v="3"/>
    <x v="0"/>
    <m/>
  </r>
  <r>
    <n v="52600"/>
    <x v="0"/>
    <x v="0"/>
    <x v="0"/>
    <x v="0"/>
    <x v="4"/>
    <x v="271"/>
    <x v="0"/>
    <x v="0"/>
    <s v="Tesseramento"/>
    <x v="1"/>
    <x v="4"/>
    <x v="0"/>
    <m/>
  </r>
  <r>
    <n v="29431"/>
    <x v="0"/>
    <x v="0"/>
    <x v="0"/>
    <x v="0"/>
    <x v="4"/>
    <x v="271"/>
    <x v="0"/>
    <x v="0"/>
    <s v="Tesseramento"/>
    <x v="1"/>
    <x v="4"/>
    <x v="0"/>
    <m/>
  </r>
  <r>
    <n v="123196"/>
    <x v="0"/>
    <x v="0"/>
    <x v="0"/>
    <x v="0"/>
    <x v="7"/>
    <x v="195"/>
    <x v="0"/>
    <x v="1"/>
    <s v="Tesseramento"/>
    <x v="1"/>
    <x v="3"/>
    <x v="0"/>
    <m/>
  </r>
  <r>
    <n v="29004"/>
    <x v="0"/>
    <x v="0"/>
    <x v="0"/>
    <x v="0"/>
    <x v="7"/>
    <x v="195"/>
    <x v="0"/>
    <x v="0"/>
    <s v="Tesseramento"/>
    <x v="1"/>
    <x v="3"/>
    <x v="0"/>
    <m/>
  </r>
  <r>
    <n v="68601"/>
    <x v="0"/>
    <x v="0"/>
    <x v="0"/>
    <x v="0"/>
    <x v="7"/>
    <x v="195"/>
    <x v="0"/>
    <x v="0"/>
    <s v="Tesseramento"/>
    <x v="1"/>
    <x v="4"/>
    <x v="0"/>
    <m/>
  </r>
  <r>
    <n v="57467"/>
    <x v="0"/>
    <x v="0"/>
    <x v="0"/>
    <x v="0"/>
    <x v="7"/>
    <x v="195"/>
    <x v="0"/>
    <x v="1"/>
    <s v="Tesseramento"/>
    <x v="1"/>
    <x v="4"/>
    <x v="0"/>
    <m/>
  </r>
  <r>
    <n v="153785"/>
    <x v="0"/>
    <x v="0"/>
    <x v="0"/>
    <x v="1"/>
    <x v="7"/>
    <x v="185"/>
    <x v="0"/>
    <x v="0"/>
    <s v="Tesseramento"/>
    <x v="1"/>
    <x v="3"/>
    <x v="0"/>
    <m/>
  </r>
  <r>
    <n v="235379"/>
    <x v="0"/>
    <x v="1"/>
    <x v="1"/>
    <x v="2"/>
    <x v="4"/>
    <x v="166"/>
    <x v="0"/>
    <x v="1"/>
    <s v="Tesseramento"/>
    <x v="1"/>
    <x v="4"/>
    <x v="0"/>
    <m/>
  </r>
  <r>
    <n v="155675"/>
    <x v="0"/>
    <x v="0"/>
    <x v="0"/>
    <x v="0"/>
    <x v="7"/>
    <x v="161"/>
    <x v="0"/>
    <x v="0"/>
    <s v="Tesseramento"/>
    <x v="0"/>
    <x v="0"/>
    <x v="0"/>
    <m/>
  </r>
  <r>
    <n v="154200"/>
    <x v="0"/>
    <x v="0"/>
    <x v="0"/>
    <x v="0"/>
    <x v="7"/>
    <x v="185"/>
    <x v="0"/>
    <x v="0"/>
    <s v="Tesseramento"/>
    <x v="1"/>
    <x v="1"/>
    <x v="0"/>
    <m/>
  </r>
  <r>
    <n v="175779"/>
    <x v="0"/>
    <x v="1"/>
    <x v="0"/>
    <x v="2"/>
    <x v="7"/>
    <x v="45"/>
    <x v="0"/>
    <x v="0"/>
    <s v="Tesseramento"/>
    <x v="1"/>
    <x v="3"/>
    <x v="0"/>
    <m/>
  </r>
  <r>
    <n v="230349"/>
    <x v="0"/>
    <x v="1"/>
    <x v="0"/>
    <x v="1"/>
    <x v="7"/>
    <x v="45"/>
    <x v="0"/>
    <x v="0"/>
    <s v="Tesseramento"/>
    <x v="1"/>
    <x v="0"/>
    <x v="0"/>
    <m/>
  </r>
  <r>
    <n v="230350"/>
    <x v="1"/>
    <x v="1"/>
    <x v="0"/>
    <x v="1"/>
    <x v="7"/>
    <x v="45"/>
    <x v="0"/>
    <x v="0"/>
    <s v="Tesseramento"/>
    <x v="1"/>
    <x v="5"/>
    <x v="0"/>
    <m/>
  </r>
  <r>
    <n v="201343"/>
    <x v="0"/>
    <x v="0"/>
    <x v="0"/>
    <x v="0"/>
    <x v="3"/>
    <x v="3"/>
    <x v="0"/>
    <x v="0"/>
    <s v="Tesseramento"/>
    <x v="1"/>
    <x v="0"/>
    <x v="0"/>
    <m/>
  </r>
  <r>
    <n v="204746"/>
    <x v="0"/>
    <x v="0"/>
    <x v="0"/>
    <x v="0"/>
    <x v="3"/>
    <x v="3"/>
    <x v="0"/>
    <x v="0"/>
    <s v="Tesseramento"/>
    <x v="1"/>
    <x v="0"/>
    <x v="0"/>
    <m/>
  </r>
  <r>
    <n v="73285"/>
    <x v="0"/>
    <x v="0"/>
    <x v="0"/>
    <x v="0"/>
    <x v="7"/>
    <x v="45"/>
    <x v="0"/>
    <x v="0"/>
    <s v="Tesseramento"/>
    <x v="1"/>
    <x v="4"/>
    <x v="0"/>
    <m/>
  </r>
  <r>
    <n v="161827"/>
    <x v="0"/>
    <x v="0"/>
    <x v="0"/>
    <x v="0"/>
    <x v="4"/>
    <x v="140"/>
    <x v="0"/>
    <x v="0"/>
    <s v="Tesseramento"/>
    <x v="0"/>
    <x v="0"/>
    <x v="0"/>
    <m/>
  </r>
  <r>
    <n v="235081"/>
    <x v="0"/>
    <x v="0"/>
    <x v="1"/>
    <x v="1"/>
    <x v="7"/>
    <x v="195"/>
    <x v="0"/>
    <x v="0"/>
    <s v="Tesseramento"/>
    <x v="1"/>
    <x v="0"/>
    <x v="0"/>
    <m/>
  </r>
  <r>
    <n v="235119"/>
    <x v="0"/>
    <x v="0"/>
    <x v="1"/>
    <x v="1"/>
    <x v="11"/>
    <x v="94"/>
    <x v="0"/>
    <x v="0"/>
    <s v="Tesseramento"/>
    <x v="1"/>
    <x v="0"/>
    <x v="0"/>
    <m/>
  </r>
  <r>
    <n v="193013"/>
    <x v="0"/>
    <x v="0"/>
    <x v="0"/>
    <x v="0"/>
    <x v="11"/>
    <x v="94"/>
    <x v="0"/>
    <x v="0"/>
    <s v="Tesseramento"/>
    <x v="1"/>
    <x v="0"/>
    <x v="0"/>
    <m/>
  </r>
  <r>
    <n v="130810"/>
    <x v="0"/>
    <x v="0"/>
    <x v="0"/>
    <x v="2"/>
    <x v="8"/>
    <x v="218"/>
    <x v="0"/>
    <x v="1"/>
    <s v="Tesseramento"/>
    <x v="0"/>
    <x v="3"/>
    <x v="0"/>
    <m/>
  </r>
  <r>
    <n v="51558"/>
    <x v="0"/>
    <x v="0"/>
    <x v="0"/>
    <x v="0"/>
    <x v="4"/>
    <x v="219"/>
    <x v="0"/>
    <x v="0"/>
    <s v="Tesseramento"/>
    <x v="0"/>
    <x v="3"/>
    <x v="0"/>
    <m/>
  </r>
  <r>
    <n v="212630"/>
    <x v="0"/>
    <x v="0"/>
    <x v="0"/>
    <x v="0"/>
    <x v="8"/>
    <x v="218"/>
    <x v="0"/>
    <x v="0"/>
    <s v="Tesseramento"/>
    <x v="0"/>
    <x v="3"/>
    <x v="0"/>
    <m/>
  </r>
  <r>
    <n v="51553"/>
    <x v="0"/>
    <x v="0"/>
    <x v="0"/>
    <x v="0"/>
    <x v="4"/>
    <x v="219"/>
    <x v="0"/>
    <x v="1"/>
    <s v="Tesseramento"/>
    <x v="0"/>
    <x v="4"/>
    <x v="0"/>
    <m/>
  </r>
  <r>
    <n v="87384"/>
    <x v="0"/>
    <x v="0"/>
    <x v="0"/>
    <x v="0"/>
    <x v="7"/>
    <x v="185"/>
    <x v="0"/>
    <x v="0"/>
    <s v="Tesseramento"/>
    <x v="1"/>
    <x v="0"/>
    <x v="0"/>
    <m/>
  </r>
  <r>
    <n v="52961"/>
    <x v="0"/>
    <x v="0"/>
    <x v="0"/>
    <x v="0"/>
    <x v="4"/>
    <x v="219"/>
    <x v="0"/>
    <x v="0"/>
    <s v="Tesseramento"/>
    <x v="0"/>
    <x v="3"/>
    <x v="0"/>
    <m/>
  </r>
  <r>
    <n v="230200"/>
    <x v="0"/>
    <x v="0"/>
    <x v="0"/>
    <x v="2"/>
    <x v="7"/>
    <x v="185"/>
    <x v="0"/>
    <x v="0"/>
    <s v="Tesseramento"/>
    <x v="1"/>
    <x v="4"/>
    <x v="0"/>
    <m/>
  </r>
  <r>
    <n v="4420"/>
    <x v="0"/>
    <x v="0"/>
    <x v="0"/>
    <x v="0"/>
    <x v="4"/>
    <x v="291"/>
    <x v="0"/>
    <x v="0"/>
    <s v="Tesseramento"/>
    <x v="1"/>
    <x v="4"/>
    <x v="0"/>
    <m/>
  </r>
  <r>
    <n v="121652"/>
    <x v="0"/>
    <x v="0"/>
    <x v="0"/>
    <x v="0"/>
    <x v="7"/>
    <x v="185"/>
    <x v="0"/>
    <x v="0"/>
    <s v="Tesseramento"/>
    <x v="1"/>
    <x v="4"/>
    <x v="0"/>
    <m/>
  </r>
  <r>
    <n v="68871"/>
    <x v="0"/>
    <x v="0"/>
    <x v="2"/>
    <x v="0"/>
    <x v="7"/>
    <x v="185"/>
    <x v="0"/>
    <x v="0"/>
    <s v="Tesseramento"/>
    <x v="1"/>
    <x v="4"/>
    <x v="0"/>
    <m/>
  </r>
  <r>
    <n v="15080"/>
    <x v="0"/>
    <x v="0"/>
    <x v="0"/>
    <x v="0"/>
    <x v="7"/>
    <x v="213"/>
    <x v="0"/>
    <x v="0"/>
    <s v="Tesseramento"/>
    <x v="1"/>
    <x v="4"/>
    <x v="0"/>
    <m/>
  </r>
  <r>
    <n v="160534"/>
    <x v="0"/>
    <x v="0"/>
    <x v="0"/>
    <x v="0"/>
    <x v="7"/>
    <x v="213"/>
    <x v="0"/>
    <x v="0"/>
    <s v="Tesseramento"/>
    <x v="1"/>
    <x v="3"/>
    <x v="0"/>
    <m/>
  </r>
  <r>
    <n v="32266"/>
    <x v="0"/>
    <x v="0"/>
    <x v="0"/>
    <x v="0"/>
    <x v="7"/>
    <x v="213"/>
    <x v="0"/>
    <x v="0"/>
    <s v="Tesseramento"/>
    <x v="1"/>
    <x v="0"/>
    <x v="0"/>
    <m/>
  </r>
  <r>
    <n v="87698"/>
    <x v="0"/>
    <x v="0"/>
    <x v="0"/>
    <x v="0"/>
    <x v="7"/>
    <x v="213"/>
    <x v="0"/>
    <x v="0"/>
    <s v="Tesseramento"/>
    <x v="1"/>
    <x v="4"/>
    <x v="0"/>
    <m/>
  </r>
  <r>
    <n v="47056"/>
    <x v="0"/>
    <x v="0"/>
    <x v="0"/>
    <x v="0"/>
    <x v="7"/>
    <x v="213"/>
    <x v="0"/>
    <x v="0"/>
    <s v="Tesseramento"/>
    <x v="1"/>
    <x v="4"/>
    <x v="0"/>
    <m/>
  </r>
  <r>
    <n v="15452"/>
    <x v="0"/>
    <x v="0"/>
    <x v="0"/>
    <x v="0"/>
    <x v="7"/>
    <x v="213"/>
    <x v="0"/>
    <x v="1"/>
    <s v="Tesseramento"/>
    <x v="1"/>
    <x v="4"/>
    <x v="0"/>
    <m/>
  </r>
  <r>
    <n v="32297"/>
    <x v="0"/>
    <x v="0"/>
    <x v="0"/>
    <x v="0"/>
    <x v="7"/>
    <x v="213"/>
    <x v="0"/>
    <x v="0"/>
    <s v="Tesseramento"/>
    <x v="1"/>
    <x v="0"/>
    <x v="0"/>
    <m/>
  </r>
  <r>
    <n v="216023"/>
    <x v="1"/>
    <x v="0"/>
    <x v="0"/>
    <x v="2"/>
    <x v="7"/>
    <x v="213"/>
    <x v="0"/>
    <x v="0"/>
    <s v="Tesseramento"/>
    <x v="1"/>
    <x v="5"/>
    <x v="0"/>
    <m/>
  </r>
  <r>
    <n v="217540"/>
    <x v="0"/>
    <x v="0"/>
    <x v="0"/>
    <x v="1"/>
    <x v="7"/>
    <x v="213"/>
    <x v="0"/>
    <x v="1"/>
    <s v="Tesseramento"/>
    <x v="1"/>
    <x v="0"/>
    <x v="0"/>
    <m/>
  </r>
  <r>
    <n v="123198"/>
    <x v="0"/>
    <x v="0"/>
    <x v="0"/>
    <x v="0"/>
    <x v="7"/>
    <x v="213"/>
    <x v="0"/>
    <x v="0"/>
    <s v="Tesseramento"/>
    <x v="1"/>
    <x v="0"/>
    <x v="0"/>
    <m/>
  </r>
  <r>
    <n v="220803"/>
    <x v="1"/>
    <x v="0"/>
    <x v="0"/>
    <x v="2"/>
    <x v="7"/>
    <x v="213"/>
    <x v="0"/>
    <x v="1"/>
    <s v="Tesseramento"/>
    <x v="1"/>
    <x v="5"/>
    <x v="0"/>
    <m/>
  </r>
  <r>
    <n v="74874"/>
    <x v="0"/>
    <x v="0"/>
    <x v="0"/>
    <x v="0"/>
    <x v="7"/>
    <x v="213"/>
    <x v="0"/>
    <x v="0"/>
    <s v="Tesseramento"/>
    <x v="1"/>
    <x v="0"/>
    <x v="0"/>
    <m/>
  </r>
  <r>
    <n v="193053"/>
    <x v="1"/>
    <x v="0"/>
    <x v="0"/>
    <x v="0"/>
    <x v="7"/>
    <x v="213"/>
    <x v="0"/>
    <x v="0"/>
    <s v="Tesseramento"/>
    <x v="1"/>
    <x v="5"/>
    <x v="0"/>
    <m/>
  </r>
  <r>
    <n v="214939"/>
    <x v="1"/>
    <x v="0"/>
    <x v="0"/>
    <x v="1"/>
    <x v="7"/>
    <x v="213"/>
    <x v="0"/>
    <x v="0"/>
    <s v="Tesseramento"/>
    <x v="1"/>
    <x v="5"/>
    <x v="0"/>
    <m/>
  </r>
  <r>
    <n v="217539"/>
    <x v="0"/>
    <x v="0"/>
    <x v="0"/>
    <x v="1"/>
    <x v="7"/>
    <x v="213"/>
    <x v="0"/>
    <x v="0"/>
    <s v="Tesseramento"/>
    <x v="1"/>
    <x v="0"/>
    <x v="0"/>
    <m/>
  </r>
  <r>
    <n v="181755"/>
    <x v="1"/>
    <x v="0"/>
    <x v="0"/>
    <x v="3"/>
    <x v="7"/>
    <x v="213"/>
    <x v="0"/>
    <x v="0"/>
    <s v="Tesseramento"/>
    <x v="1"/>
    <x v="5"/>
    <x v="0"/>
    <m/>
  </r>
  <r>
    <n v="107870"/>
    <x v="0"/>
    <x v="0"/>
    <x v="0"/>
    <x v="0"/>
    <x v="7"/>
    <x v="213"/>
    <x v="0"/>
    <x v="0"/>
    <s v="Tesseramento"/>
    <x v="1"/>
    <x v="1"/>
    <x v="0"/>
    <m/>
  </r>
  <r>
    <n v="91330"/>
    <x v="0"/>
    <x v="0"/>
    <x v="0"/>
    <x v="0"/>
    <x v="7"/>
    <x v="213"/>
    <x v="0"/>
    <x v="0"/>
    <s v="Tesseramento"/>
    <x v="1"/>
    <x v="0"/>
    <x v="0"/>
    <m/>
  </r>
  <r>
    <n v="91331"/>
    <x v="0"/>
    <x v="0"/>
    <x v="0"/>
    <x v="1"/>
    <x v="7"/>
    <x v="213"/>
    <x v="0"/>
    <x v="0"/>
    <s v="Tesseramento"/>
    <x v="1"/>
    <x v="4"/>
    <x v="0"/>
    <m/>
  </r>
  <r>
    <n v="57046"/>
    <x v="0"/>
    <x v="0"/>
    <x v="0"/>
    <x v="0"/>
    <x v="7"/>
    <x v="213"/>
    <x v="0"/>
    <x v="1"/>
    <s v="Tesseramento"/>
    <x v="1"/>
    <x v="4"/>
    <x v="0"/>
    <m/>
  </r>
  <r>
    <n v="88377"/>
    <x v="0"/>
    <x v="0"/>
    <x v="0"/>
    <x v="0"/>
    <x v="11"/>
    <x v="142"/>
    <x v="0"/>
    <x v="0"/>
    <s v="Tesseramento"/>
    <x v="1"/>
    <x v="4"/>
    <x v="0"/>
    <m/>
  </r>
  <r>
    <n v="172205"/>
    <x v="0"/>
    <x v="0"/>
    <x v="0"/>
    <x v="0"/>
    <x v="7"/>
    <x v="213"/>
    <x v="0"/>
    <x v="1"/>
    <s v="Tesseramento"/>
    <x v="1"/>
    <x v="4"/>
    <x v="0"/>
    <m/>
  </r>
  <r>
    <n v="188168"/>
    <x v="0"/>
    <x v="0"/>
    <x v="0"/>
    <x v="0"/>
    <x v="7"/>
    <x v="213"/>
    <x v="0"/>
    <x v="0"/>
    <s v="Tesseramento"/>
    <x v="1"/>
    <x v="0"/>
    <x v="0"/>
    <m/>
  </r>
  <r>
    <n v="192394"/>
    <x v="1"/>
    <x v="0"/>
    <x v="0"/>
    <x v="0"/>
    <x v="7"/>
    <x v="213"/>
    <x v="0"/>
    <x v="0"/>
    <s v="Tesseramento"/>
    <x v="1"/>
    <x v="7"/>
    <x v="0"/>
    <m/>
  </r>
  <r>
    <n v="172207"/>
    <x v="0"/>
    <x v="0"/>
    <x v="0"/>
    <x v="0"/>
    <x v="7"/>
    <x v="213"/>
    <x v="0"/>
    <x v="0"/>
    <s v="Tesseramento"/>
    <x v="1"/>
    <x v="4"/>
    <x v="0"/>
    <m/>
  </r>
  <r>
    <n v="172206"/>
    <x v="0"/>
    <x v="0"/>
    <x v="0"/>
    <x v="0"/>
    <x v="7"/>
    <x v="213"/>
    <x v="0"/>
    <x v="0"/>
    <s v="Tesseramento"/>
    <x v="1"/>
    <x v="1"/>
    <x v="0"/>
    <m/>
  </r>
  <r>
    <n v="183843"/>
    <x v="0"/>
    <x v="0"/>
    <x v="0"/>
    <x v="0"/>
    <x v="8"/>
    <x v="112"/>
    <x v="0"/>
    <x v="0"/>
    <s v="Tesseramento"/>
    <x v="1"/>
    <x v="4"/>
    <x v="0"/>
    <m/>
  </r>
  <r>
    <n v="190733"/>
    <x v="1"/>
    <x v="0"/>
    <x v="0"/>
    <x v="0"/>
    <x v="7"/>
    <x v="213"/>
    <x v="0"/>
    <x v="1"/>
    <s v="Tesseramento"/>
    <x v="1"/>
    <x v="5"/>
    <x v="0"/>
    <m/>
  </r>
  <r>
    <n v="33146"/>
    <x v="0"/>
    <x v="0"/>
    <x v="0"/>
    <x v="0"/>
    <x v="7"/>
    <x v="213"/>
    <x v="0"/>
    <x v="0"/>
    <s v="Tesseramento"/>
    <x v="1"/>
    <x v="1"/>
    <x v="0"/>
    <m/>
  </r>
  <r>
    <n v="135325"/>
    <x v="1"/>
    <x v="0"/>
    <x v="0"/>
    <x v="0"/>
    <x v="7"/>
    <x v="213"/>
    <x v="0"/>
    <x v="0"/>
    <s v="Tesseramento"/>
    <x v="1"/>
    <x v="2"/>
    <x v="0"/>
    <m/>
  </r>
  <r>
    <n v="91335"/>
    <x v="0"/>
    <x v="0"/>
    <x v="0"/>
    <x v="0"/>
    <x v="7"/>
    <x v="213"/>
    <x v="0"/>
    <x v="0"/>
    <s v="Tesseramento"/>
    <x v="1"/>
    <x v="0"/>
    <x v="0"/>
    <m/>
  </r>
  <r>
    <n v="104497"/>
    <x v="0"/>
    <x v="0"/>
    <x v="0"/>
    <x v="0"/>
    <x v="7"/>
    <x v="213"/>
    <x v="0"/>
    <x v="0"/>
    <s v="Tesseramento"/>
    <x v="1"/>
    <x v="0"/>
    <x v="0"/>
    <m/>
  </r>
  <r>
    <n v="109946"/>
    <x v="0"/>
    <x v="0"/>
    <x v="0"/>
    <x v="0"/>
    <x v="7"/>
    <x v="213"/>
    <x v="0"/>
    <x v="1"/>
    <s v="Tesseramento"/>
    <x v="1"/>
    <x v="3"/>
    <x v="0"/>
    <m/>
  </r>
  <r>
    <n v="91339"/>
    <x v="0"/>
    <x v="0"/>
    <x v="0"/>
    <x v="1"/>
    <x v="7"/>
    <x v="213"/>
    <x v="0"/>
    <x v="1"/>
    <s v="Tesseramento"/>
    <x v="1"/>
    <x v="4"/>
    <x v="0"/>
    <m/>
  </r>
  <r>
    <n v="86890"/>
    <x v="0"/>
    <x v="0"/>
    <x v="0"/>
    <x v="0"/>
    <x v="7"/>
    <x v="213"/>
    <x v="0"/>
    <x v="1"/>
    <s v="Tesseramento"/>
    <x v="1"/>
    <x v="3"/>
    <x v="0"/>
    <m/>
  </r>
  <r>
    <n v="115009"/>
    <x v="0"/>
    <x v="0"/>
    <x v="0"/>
    <x v="0"/>
    <x v="7"/>
    <x v="213"/>
    <x v="0"/>
    <x v="1"/>
    <s v="Tesseramento"/>
    <x v="1"/>
    <x v="3"/>
    <x v="0"/>
    <m/>
  </r>
  <r>
    <n v="51387"/>
    <x v="0"/>
    <x v="0"/>
    <x v="0"/>
    <x v="0"/>
    <x v="7"/>
    <x v="213"/>
    <x v="0"/>
    <x v="0"/>
    <s v="Tesseramento"/>
    <x v="1"/>
    <x v="4"/>
    <x v="0"/>
    <m/>
  </r>
  <r>
    <n v="101037"/>
    <x v="0"/>
    <x v="0"/>
    <x v="0"/>
    <x v="0"/>
    <x v="7"/>
    <x v="213"/>
    <x v="0"/>
    <x v="0"/>
    <s v="Tesseramento"/>
    <x v="1"/>
    <x v="0"/>
    <x v="0"/>
    <m/>
  </r>
  <r>
    <n v="20600"/>
    <x v="0"/>
    <x v="0"/>
    <x v="0"/>
    <x v="0"/>
    <x v="11"/>
    <x v="142"/>
    <x v="0"/>
    <x v="0"/>
    <s v="Tesseramento"/>
    <x v="1"/>
    <x v="3"/>
    <x v="0"/>
    <m/>
  </r>
  <r>
    <n v="38528"/>
    <x v="0"/>
    <x v="0"/>
    <x v="0"/>
    <x v="0"/>
    <x v="7"/>
    <x v="185"/>
    <x v="0"/>
    <x v="0"/>
    <s v="Tesseramento"/>
    <x v="1"/>
    <x v="4"/>
    <x v="0"/>
    <m/>
  </r>
  <r>
    <n v="38529"/>
    <x v="0"/>
    <x v="0"/>
    <x v="0"/>
    <x v="0"/>
    <x v="7"/>
    <x v="185"/>
    <x v="0"/>
    <x v="1"/>
    <s v="Tesseramento"/>
    <x v="1"/>
    <x v="4"/>
    <x v="0"/>
    <m/>
  </r>
  <r>
    <n v="80831"/>
    <x v="0"/>
    <x v="0"/>
    <x v="0"/>
    <x v="0"/>
    <x v="11"/>
    <x v="142"/>
    <x v="0"/>
    <x v="1"/>
    <s v="Tesseramento"/>
    <x v="1"/>
    <x v="0"/>
    <x v="0"/>
    <m/>
  </r>
  <r>
    <n v="181876"/>
    <x v="0"/>
    <x v="0"/>
    <x v="0"/>
    <x v="0"/>
    <x v="7"/>
    <x v="185"/>
    <x v="0"/>
    <x v="0"/>
    <s v="Tesseramento"/>
    <x v="1"/>
    <x v="4"/>
    <x v="0"/>
    <m/>
  </r>
  <r>
    <n v="161028"/>
    <x v="0"/>
    <x v="0"/>
    <x v="0"/>
    <x v="0"/>
    <x v="11"/>
    <x v="142"/>
    <x v="0"/>
    <x v="0"/>
    <s v="Tesseramento"/>
    <x v="1"/>
    <x v="0"/>
    <x v="0"/>
    <m/>
  </r>
  <r>
    <n v="106531"/>
    <x v="0"/>
    <x v="0"/>
    <x v="0"/>
    <x v="0"/>
    <x v="11"/>
    <x v="142"/>
    <x v="0"/>
    <x v="1"/>
    <s v="Tesseramento"/>
    <x v="1"/>
    <x v="4"/>
    <x v="0"/>
    <m/>
  </r>
  <r>
    <n v="74517"/>
    <x v="0"/>
    <x v="0"/>
    <x v="0"/>
    <x v="0"/>
    <x v="7"/>
    <x v="185"/>
    <x v="0"/>
    <x v="0"/>
    <s v="Tesseramento"/>
    <x v="1"/>
    <x v="4"/>
    <x v="0"/>
    <m/>
  </r>
  <r>
    <n v="133708"/>
    <x v="0"/>
    <x v="0"/>
    <x v="0"/>
    <x v="0"/>
    <x v="11"/>
    <x v="142"/>
    <x v="0"/>
    <x v="0"/>
    <s v="Tesseramento"/>
    <x v="1"/>
    <x v="0"/>
    <x v="0"/>
    <m/>
  </r>
  <r>
    <n v="175343"/>
    <x v="0"/>
    <x v="0"/>
    <x v="0"/>
    <x v="0"/>
    <x v="11"/>
    <x v="142"/>
    <x v="0"/>
    <x v="0"/>
    <s v="Tesseramento"/>
    <x v="1"/>
    <x v="0"/>
    <x v="0"/>
    <m/>
  </r>
  <r>
    <n v="227596"/>
    <x v="0"/>
    <x v="0"/>
    <x v="0"/>
    <x v="0"/>
    <x v="11"/>
    <x v="142"/>
    <x v="0"/>
    <x v="0"/>
    <s v="Tesseramento"/>
    <x v="1"/>
    <x v="0"/>
    <x v="0"/>
    <m/>
  </r>
  <r>
    <n v="227191"/>
    <x v="1"/>
    <x v="0"/>
    <x v="0"/>
    <x v="2"/>
    <x v="7"/>
    <x v="213"/>
    <x v="0"/>
    <x v="0"/>
    <s v="Tesseramento"/>
    <x v="1"/>
    <x v="5"/>
    <x v="0"/>
    <m/>
  </r>
  <r>
    <n v="169277"/>
    <x v="0"/>
    <x v="0"/>
    <x v="0"/>
    <x v="1"/>
    <x v="11"/>
    <x v="142"/>
    <x v="0"/>
    <x v="1"/>
    <s v="Tesseramento"/>
    <x v="1"/>
    <x v="3"/>
    <x v="0"/>
    <m/>
  </r>
  <r>
    <n v="232573"/>
    <x v="1"/>
    <x v="1"/>
    <x v="0"/>
    <x v="1"/>
    <x v="7"/>
    <x v="213"/>
    <x v="0"/>
    <x v="0"/>
    <s v="Tesseramento"/>
    <x v="1"/>
    <x v="7"/>
    <x v="0"/>
    <m/>
  </r>
  <r>
    <n v="42196"/>
    <x v="0"/>
    <x v="0"/>
    <x v="0"/>
    <x v="0"/>
    <x v="11"/>
    <x v="142"/>
    <x v="0"/>
    <x v="1"/>
    <s v="Tesseramento"/>
    <x v="1"/>
    <x v="4"/>
    <x v="0"/>
    <m/>
  </r>
  <r>
    <n v="232715"/>
    <x v="1"/>
    <x v="1"/>
    <x v="0"/>
    <x v="1"/>
    <x v="7"/>
    <x v="213"/>
    <x v="0"/>
    <x v="0"/>
    <s v="Tesseramento"/>
    <x v="1"/>
    <x v="5"/>
    <x v="0"/>
    <m/>
  </r>
  <r>
    <n v="42198"/>
    <x v="0"/>
    <x v="0"/>
    <x v="0"/>
    <x v="0"/>
    <x v="11"/>
    <x v="142"/>
    <x v="0"/>
    <x v="0"/>
    <s v="Tesseramento"/>
    <x v="1"/>
    <x v="4"/>
    <x v="0"/>
    <m/>
  </r>
  <r>
    <n v="42201"/>
    <x v="0"/>
    <x v="0"/>
    <x v="0"/>
    <x v="0"/>
    <x v="11"/>
    <x v="142"/>
    <x v="0"/>
    <x v="0"/>
    <s v="Tesseramento"/>
    <x v="1"/>
    <x v="4"/>
    <x v="0"/>
    <m/>
  </r>
  <r>
    <n v="66738"/>
    <x v="0"/>
    <x v="0"/>
    <x v="0"/>
    <x v="0"/>
    <x v="2"/>
    <x v="230"/>
    <x v="0"/>
    <x v="0"/>
    <s v="Tesseramento"/>
    <x v="1"/>
    <x v="3"/>
    <x v="0"/>
    <m/>
  </r>
  <r>
    <n v="228549"/>
    <x v="0"/>
    <x v="0"/>
    <x v="0"/>
    <x v="0"/>
    <x v="2"/>
    <x v="230"/>
    <x v="0"/>
    <x v="0"/>
    <s v="Tesseramento"/>
    <x v="1"/>
    <x v="0"/>
    <x v="0"/>
    <m/>
  </r>
  <r>
    <n v="8665"/>
    <x v="0"/>
    <x v="0"/>
    <x v="0"/>
    <x v="0"/>
    <x v="2"/>
    <x v="230"/>
    <x v="0"/>
    <x v="0"/>
    <s v="Tesseramento"/>
    <x v="1"/>
    <x v="0"/>
    <x v="0"/>
    <m/>
  </r>
  <r>
    <n v="106535"/>
    <x v="0"/>
    <x v="0"/>
    <x v="0"/>
    <x v="0"/>
    <x v="11"/>
    <x v="142"/>
    <x v="0"/>
    <x v="0"/>
    <s v="Tesseramento"/>
    <x v="1"/>
    <x v="4"/>
    <x v="0"/>
    <m/>
  </r>
  <r>
    <n v="214246"/>
    <x v="0"/>
    <x v="0"/>
    <x v="0"/>
    <x v="0"/>
    <x v="2"/>
    <x v="230"/>
    <x v="0"/>
    <x v="0"/>
    <s v="Tesseramento"/>
    <x v="1"/>
    <x v="0"/>
    <x v="0"/>
    <m/>
  </r>
  <r>
    <n v="100406"/>
    <x v="0"/>
    <x v="0"/>
    <x v="0"/>
    <x v="0"/>
    <x v="2"/>
    <x v="230"/>
    <x v="0"/>
    <x v="0"/>
    <s v="Tesseramento"/>
    <x v="1"/>
    <x v="3"/>
    <x v="0"/>
    <m/>
  </r>
  <r>
    <n v="155495"/>
    <x v="0"/>
    <x v="0"/>
    <x v="2"/>
    <x v="0"/>
    <x v="7"/>
    <x v="213"/>
    <x v="0"/>
    <x v="0"/>
    <s v="Tesseramento"/>
    <x v="1"/>
    <x v="3"/>
    <x v="0"/>
    <m/>
  </r>
  <r>
    <n v="35036"/>
    <x v="0"/>
    <x v="0"/>
    <x v="0"/>
    <x v="0"/>
    <x v="2"/>
    <x v="230"/>
    <x v="0"/>
    <x v="0"/>
    <s v="Tesseramento"/>
    <x v="1"/>
    <x v="3"/>
    <x v="0"/>
    <m/>
  </r>
  <r>
    <n v="52356"/>
    <x v="0"/>
    <x v="0"/>
    <x v="0"/>
    <x v="0"/>
    <x v="11"/>
    <x v="142"/>
    <x v="0"/>
    <x v="0"/>
    <s v="Tesseramento"/>
    <x v="1"/>
    <x v="3"/>
    <x v="0"/>
    <m/>
  </r>
  <r>
    <n v="131590"/>
    <x v="0"/>
    <x v="0"/>
    <x v="0"/>
    <x v="0"/>
    <x v="2"/>
    <x v="230"/>
    <x v="0"/>
    <x v="1"/>
    <s v="Tesseramento"/>
    <x v="1"/>
    <x v="0"/>
    <x v="0"/>
    <m/>
  </r>
  <r>
    <n v="131591"/>
    <x v="1"/>
    <x v="0"/>
    <x v="0"/>
    <x v="0"/>
    <x v="2"/>
    <x v="230"/>
    <x v="0"/>
    <x v="1"/>
    <s v="Tesseramento"/>
    <x v="1"/>
    <x v="6"/>
    <x v="0"/>
    <m/>
  </r>
  <r>
    <n v="14648"/>
    <x v="0"/>
    <x v="0"/>
    <x v="0"/>
    <x v="0"/>
    <x v="2"/>
    <x v="230"/>
    <x v="0"/>
    <x v="0"/>
    <s v="Tesseramento"/>
    <x v="1"/>
    <x v="0"/>
    <x v="0"/>
    <m/>
  </r>
  <r>
    <n v="207442"/>
    <x v="1"/>
    <x v="0"/>
    <x v="0"/>
    <x v="3"/>
    <x v="2"/>
    <x v="230"/>
    <x v="0"/>
    <x v="0"/>
    <s v="Tesseramento"/>
    <x v="1"/>
    <x v="5"/>
    <x v="0"/>
    <m/>
  </r>
  <r>
    <n v="148726"/>
    <x v="1"/>
    <x v="0"/>
    <x v="0"/>
    <x v="0"/>
    <x v="2"/>
    <x v="230"/>
    <x v="0"/>
    <x v="0"/>
    <s v="Tesseramento"/>
    <x v="1"/>
    <x v="7"/>
    <x v="0"/>
    <s v="B"/>
  </r>
  <r>
    <n v="97935"/>
    <x v="0"/>
    <x v="0"/>
    <x v="0"/>
    <x v="0"/>
    <x v="2"/>
    <x v="230"/>
    <x v="0"/>
    <x v="0"/>
    <s v="Tesseramento"/>
    <x v="1"/>
    <x v="0"/>
    <x v="0"/>
    <m/>
  </r>
  <r>
    <n v="197582"/>
    <x v="0"/>
    <x v="0"/>
    <x v="0"/>
    <x v="3"/>
    <x v="11"/>
    <x v="142"/>
    <x v="0"/>
    <x v="0"/>
    <s v="Tesseramento"/>
    <x v="1"/>
    <x v="3"/>
    <x v="0"/>
    <m/>
  </r>
  <r>
    <n v="104641"/>
    <x v="0"/>
    <x v="0"/>
    <x v="0"/>
    <x v="0"/>
    <x v="2"/>
    <x v="230"/>
    <x v="0"/>
    <x v="0"/>
    <s v="Tesseramento"/>
    <x v="1"/>
    <x v="0"/>
    <x v="0"/>
    <m/>
  </r>
  <r>
    <n v="35089"/>
    <x v="0"/>
    <x v="0"/>
    <x v="0"/>
    <x v="0"/>
    <x v="2"/>
    <x v="230"/>
    <x v="0"/>
    <x v="1"/>
    <s v="Tesseramento"/>
    <x v="1"/>
    <x v="4"/>
    <x v="0"/>
    <m/>
  </r>
  <r>
    <n v="58068"/>
    <x v="0"/>
    <x v="0"/>
    <x v="0"/>
    <x v="0"/>
    <x v="2"/>
    <x v="230"/>
    <x v="0"/>
    <x v="0"/>
    <s v="Tesseramento"/>
    <x v="1"/>
    <x v="4"/>
    <x v="0"/>
    <m/>
  </r>
  <r>
    <n v="162289"/>
    <x v="0"/>
    <x v="0"/>
    <x v="0"/>
    <x v="0"/>
    <x v="11"/>
    <x v="142"/>
    <x v="0"/>
    <x v="0"/>
    <s v="Tesseramento"/>
    <x v="1"/>
    <x v="0"/>
    <x v="0"/>
    <m/>
  </r>
  <r>
    <n v="29967"/>
    <x v="0"/>
    <x v="0"/>
    <x v="0"/>
    <x v="0"/>
    <x v="2"/>
    <x v="230"/>
    <x v="0"/>
    <x v="0"/>
    <s v="Tesseramento"/>
    <x v="1"/>
    <x v="4"/>
    <x v="0"/>
    <m/>
  </r>
  <r>
    <n v="100066"/>
    <x v="0"/>
    <x v="0"/>
    <x v="0"/>
    <x v="0"/>
    <x v="2"/>
    <x v="230"/>
    <x v="0"/>
    <x v="1"/>
    <s v="Tesseramento"/>
    <x v="1"/>
    <x v="4"/>
    <x v="0"/>
    <m/>
  </r>
  <r>
    <n v="160209"/>
    <x v="0"/>
    <x v="1"/>
    <x v="0"/>
    <x v="3"/>
    <x v="2"/>
    <x v="230"/>
    <x v="0"/>
    <x v="0"/>
    <s v="Tesseramento"/>
    <x v="1"/>
    <x v="0"/>
    <x v="0"/>
    <m/>
  </r>
  <r>
    <n v="79967"/>
    <x v="0"/>
    <x v="0"/>
    <x v="0"/>
    <x v="0"/>
    <x v="2"/>
    <x v="230"/>
    <x v="0"/>
    <x v="0"/>
    <s v="Tesseramento"/>
    <x v="1"/>
    <x v="3"/>
    <x v="0"/>
    <m/>
  </r>
  <r>
    <n v="109763"/>
    <x v="0"/>
    <x v="0"/>
    <x v="0"/>
    <x v="0"/>
    <x v="2"/>
    <x v="230"/>
    <x v="0"/>
    <x v="0"/>
    <s v="Tesseramento"/>
    <x v="1"/>
    <x v="3"/>
    <x v="0"/>
    <m/>
  </r>
  <r>
    <n v="172849"/>
    <x v="0"/>
    <x v="0"/>
    <x v="0"/>
    <x v="0"/>
    <x v="2"/>
    <x v="230"/>
    <x v="0"/>
    <x v="1"/>
    <s v="Tesseramento"/>
    <x v="1"/>
    <x v="3"/>
    <x v="0"/>
    <m/>
  </r>
  <r>
    <n v="159861"/>
    <x v="0"/>
    <x v="0"/>
    <x v="0"/>
    <x v="0"/>
    <x v="2"/>
    <x v="230"/>
    <x v="0"/>
    <x v="0"/>
    <s v="Tesseramento"/>
    <x v="1"/>
    <x v="3"/>
    <x v="0"/>
    <m/>
  </r>
  <r>
    <n v="123738"/>
    <x v="0"/>
    <x v="0"/>
    <x v="0"/>
    <x v="1"/>
    <x v="2"/>
    <x v="230"/>
    <x v="0"/>
    <x v="1"/>
    <s v="Tesseramento"/>
    <x v="1"/>
    <x v="3"/>
    <x v="0"/>
    <m/>
  </r>
  <r>
    <n v="142656"/>
    <x v="0"/>
    <x v="0"/>
    <x v="0"/>
    <x v="0"/>
    <x v="2"/>
    <x v="230"/>
    <x v="0"/>
    <x v="1"/>
    <s v="Tesseramento"/>
    <x v="1"/>
    <x v="3"/>
    <x v="0"/>
    <m/>
  </r>
  <r>
    <n v="100448"/>
    <x v="0"/>
    <x v="0"/>
    <x v="0"/>
    <x v="0"/>
    <x v="11"/>
    <x v="142"/>
    <x v="0"/>
    <x v="0"/>
    <s v="Tesseramento"/>
    <x v="1"/>
    <x v="3"/>
    <x v="0"/>
    <m/>
  </r>
  <r>
    <n v="22446"/>
    <x v="0"/>
    <x v="0"/>
    <x v="0"/>
    <x v="0"/>
    <x v="2"/>
    <x v="230"/>
    <x v="0"/>
    <x v="0"/>
    <s v="Tesseramento"/>
    <x v="1"/>
    <x v="4"/>
    <x v="0"/>
    <m/>
  </r>
  <r>
    <n v="42219"/>
    <x v="0"/>
    <x v="0"/>
    <x v="0"/>
    <x v="0"/>
    <x v="11"/>
    <x v="142"/>
    <x v="0"/>
    <x v="0"/>
    <s v="Tesseramento"/>
    <x v="1"/>
    <x v="4"/>
    <x v="0"/>
    <m/>
  </r>
  <r>
    <n v="208441"/>
    <x v="0"/>
    <x v="0"/>
    <x v="0"/>
    <x v="0"/>
    <x v="11"/>
    <x v="142"/>
    <x v="0"/>
    <x v="0"/>
    <s v="Tesseramento"/>
    <x v="1"/>
    <x v="3"/>
    <x v="0"/>
    <m/>
  </r>
  <r>
    <n v="146916"/>
    <x v="0"/>
    <x v="0"/>
    <x v="0"/>
    <x v="0"/>
    <x v="11"/>
    <x v="142"/>
    <x v="0"/>
    <x v="0"/>
    <s v="Tesseramento"/>
    <x v="1"/>
    <x v="3"/>
    <x v="0"/>
    <m/>
  </r>
  <r>
    <n v="206702"/>
    <x v="0"/>
    <x v="0"/>
    <x v="0"/>
    <x v="0"/>
    <x v="11"/>
    <x v="142"/>
    <x v="0"/>
    <x v="0"/>
    <s v="Tesseramento"/>
    <x v="1"/>
    <x v="0"/>
    <x v="0"/>
    <m/>
  </r>
  <r>
    <n v="235253"/>
    <x v="0"/>
    <x v="0"/>
    <x v="1"/>
    <x v="2"/>
    <x v="12"/>
    <x v="269"/>
    <x v="0"/>
    <x v="0"/>
    <s v="Tesseramento"/>
    <x v="1"/>
    <x v="3"/>
    <x v="0"/>
    <m/>
  </r>
  <r>
    <n v="228057"/>
    <x v="0"/>
    <x v="0"/>
    <x v="0"/>
    <x v="0"/>
    <x v="7"/>
    <x v="185"/>
    <x v="0"/>
    <x v="1"/>
    <s v="Tesseramento"/>
    <x v="1"/>
    <x v="0"/>
    <x v="0"/>
    <m/>
  </r>
  <r>
    <n v="42164"/>
    <x v="0"/>
    <x v="0"/>
    <x v="0"/>
    <x v="0"/>
    <x v="11"/>
    <x v="142"/>
    <x v="0"/>
    <x v="0"/>
    <s v="Tesseramento"/>
    <x v="1"/>
    <x v="4"/>
    <x v="0"/>
    <m/>
  </r>
  <r>
    <n v="227593"/>
    <x v="0"/>
    <x v="0"/>
    <x v="0"/>
    <x v="2"/>
    <x v="11"/>
    <x v="142"/>
    <x v="0"/>
    <x v="0"/>
    <s v="Tesseramento"/>
    <x v="1"/>
    <x v="3"/>
    <x v="0"/>
    <m/>
  </r>
  <r>
    <n v="227594"/>
    <x v="0"/>
    <x v="0"/>
    <x v="0"/>
    <x v="2"/>
    <x v="11"/>
    <x v="142"/>
    <x v="0"/>
    <x v="0"/>
    <s v="Tesseramento"/>
    <x v="1"/>
    <x v="3"/>
    <x v="0"/>
    <m/>
  </r>
  <r>
    <n v="221510"/>
    <x v="0"/>
    <x v="0"/>
    <x v="0"/>
    <x v="0"/>
    <x v="13"/>
    <x v="177"/>
    <x v="0"/>
    <x v="0"/>
    <s v="Tesseramento"/>
    <x v="1"/>
    <x v="1"/>
    <x v="0"/>
    <m/>
  </r>
  <r>
    <n v="174387"/>
    <x v="0"/>
    <x v="0"/>
    <x v="0"/>
    <x v="0"/>
    <x v="11"/>
    <x v="142"/>
    <x v="0"/>
    <x v="0"/>
    <s v="Tesseramento"/>
    <x v="1"/>
    <x v="3"/>
    <x v="0"/>
    <m/>
  </r>
  <r>
    <n v="222825"/>
    <x v="0"/>
    <x v="0"/>
    <x v="0"/>
    <x v="0"/>
    <x v="13"/>
    <x v="177"/>
    <x v="0"/>
    <x v="0"/>
    <s v="Tesseramento"/>
    <x v="1"/>
    <x v="1"/>
    <x v="0"/>
    <m/>
  </r>
  <r>
    <n v="212735"/>
    <x v="0"/>
    <x v="0"/>
    <x v="0"/>
    <x v="0"/>
    <x v="11"/>
    <x v="142"/>
    <x v="0"/>
    <x v="0"/>
    <s v="Tesseramento"/>
    <x v="1"/>
    <x v="0"/>
    <x v="0"/>
    <m/>
  </r>
  <r>
    <n v="148617"/>
    <x v="0"/>
    <x v="0"/>
    <x v="0"/>
    <x v="0"/>
    <x v="4"/>
    <x v="68"/>
    <x v="0"/>
    <x v="0"/>
    <s v="Tesseramento"/>
    <x v="1"/>
    <x v="3"/>
    <x v="0"/>
    <m/>
  </r>
  <r>
    <n v="176220"/>
    <x v="0"/>
    <x v="0"/>
    <x v="0"/>
    <x v="0"/>
    <x v="11"/>
    <x v="142"/>
    <x v="0"/>
    <x v="0"/>
    <s v="Tesseramento"/>
    <x v="1"/>
    <x v="4"/>
    <x v="0"/>
    <m/>
  </r>
  <r>
    <n v="230404"/>
    <x v="0"/>
    <x v="0"/>
    <x v="0"/>
    <x v="1"/>
    <x v="4"/>
    <x v="68"/>
    <x v="0"/>
    <x v="0"/>
    <s v="Tesseramento"/>
    <x v="1"/>
    <x v="0"/>
    <x v="0"/>
    <m/>
  </r>
  <r>
    <n v="231326"/>
    <x v="0"/>
    <x v="0"/>
    <x v="0"/>
    <x v="0"/>
    <x v="4"/>
    <x v="68"/>
    <x v="0"/>
    <x v="0"/>
    <s v="Tesseramento"/>
    <x v="1"/>
    <x v="3"/>
    <x v="0"/>
    <m/>
  </r>
  <r>
    <n v="3339"/>
    <x v="0"/>
    <x v="0"/>
    <x v="0"/>
    <x v="0"/>
    <x v="4"/>
    <x v="68"/>
    <x v="0"/>
    <x v="0"/>
    <s v="Tesseramento"/>
    <x v="1"/>
    <x v="3"/>
    <x v="0"/>
    <m/>
  </r>
  <r>
    <n v="34352"/>
    <x v="0"/>
    <x v="0"/>
    <x v="0"/>
    <x v="0"/>
    <x v="4"/>
    <x v="68"/>
    <x v="0"/>
    <x v="0"/>
    <s v="Tesseramento"/>
    <x v="1"/>
    <x v="4"/>
    <x v="0"/>
    <m/>
  </r>
  <r>
    <n v="98398"/>
    <x v="0"/>
    <x v="0"/>
    <x v="0"/>
    <x v="0"/>
    <x v="11"/>
    <x v="142"/>
    <x v="0"/>
    <x v="0"/>
    <s v="Tesseramento"/>
    <x v="1"/>
    <x v="4"/>
    <x v="0"/>
    <m/>
  </r>
  <r>
    <n v="14915"/>
    <x v="0"/>
    <x v="0"/>
    <x v="0"/>
    <x v="0"/>
    <x v="7"/>
    <x v="185"/>
    <x v="0"/>
    <x v="1"/>
    <s v="Tesseramento"/>
    <x v="1"/>
    <x v="4"/>
    <x v="0"/>
    <m/>
  </r>
  <r>
    <n v="226817"/>
    <x v="0"/>
    <x v="0"/>
    <x v="0"/>
    <x v="0"/>
    <x v="7"/>
    <x v="185"/>
    <x v="0"/>
    <x v="0"/>
    <s v="Tesseramento"/>
    <x v="1"/>
    <x v="0"/>
    <x v="0"/>
    <m/>
  </r>
  <r>
    <n v="217460"/>
    <x v="0"/>
    <x v="0"/>
    <x v="2"/>
    <x v="2"/>
    <x v="4"/>
    <x v="291"/>
    <x v="0"/>
    <x v="1"/>
    <s v="Tesseramento"/>
    <x v="1"/>
    <x v="0"/>
    <x v="0"/>
    <m/>
  </r>
  <r>
    <n v="145263"/>
    <x v="0"/>
    <x v="0"/>
    <x v="0"/>
    <x v="0"/>
    <x v="11"/>
    <x v="142"/>
    <x v="0"/>
    <x v="0"/>
    <s v="Tesseramento"/>
    <x v="1"/>
    <x v="0"/>
    <x v="0"/>
    <m/>
  </r>
  <r>
    <n v="131547"/>
    <x v="0"/>
    <x v="0"/>
    <x v="0"/>
    <x v="0"/>
    <x v="11"/>
    <x v="142"/>
    <x v="0"/>
    <x v="0"/>
    <s v="Tesseramento"/>
    <x v="1"/>
    <x v="3"/>
    <x v="0"/>
    <m/>
  </r>
  <r>
    <n v="109472"/>
    <x v="0"/>
    <x v="0"/>
    <x v="0"/>
    <x v="0"/>
    <x v="11"/>
    <x v="142"/>
    <x v="0"/>
    <x v="0"/>
    <s v="Tesseramento"/>
    <x v="1"/>
    <x v="3"/>
    <x v="0"/>
    <m/>
  </r>
  <r>
    <n v="229366"/>
    <x v="1"/>
    <x v="0"/>
    <x v="0"/>
    <x v="2"/>
    <x v="4"/>
    <x v="291"/>
    <x v="0"/>
    <x v="0"/>
    <s v="Tesseramento"/>
    <x v="1"/>
    <x v="5"/>
    <x v="0"/>
    <m/>
  </r>
  <r>
    <n v="118062"/>
    <x v="0"/>
    <x v="0"/>
    <x v="0"/>
    <x v="0"/>
    <x v="11"/>
    <x v="142"/>
    <x v="0"/>
    <x v="0"/>
    <s v="Tesseramento"/>
    <x v="1"/>
    <x v="3"/>
    <x v="0"/>
    <m/>
  </r>
  <r>
    <n v="106804"/>
    <x v="0"/>
    <x v="0"/>
    <x v="0"/>
    <x v="0"/>
    <x v="7"/>
    <x v="185"/>
    <x v="0"/>
    <x v="1"/>
    <s v="Tesseramento"/>
    <x v="1"/>
    <x v="4"/>
    <x v="0"/>
    <m/>
  </r>
  <r>
    <n v="4160"/>
    <x v="0"/>
    <x v="0"/>
    <x v="2"/>
    <x v="4"/>
    <x v="4"/>
    <x v="291"/>
    <x v="0"/>
    <x v="0"/>
    <s v="Tesseramento"/>
    <x v="1"/>
    <x v="4"/>
    <x v="0"/>
    <m/>
  </r>
  <r>
    <n v="178047"/>
    <x v="0"/>
    <x v="0"/>
    <x v="0"/>
    <x v="0"/>
    <x v="11"/>
    <x v="142"/>
    <x v="0"/>
    <x v="0"/>
    <s v="Tesseramento"/>
    <x v="1"/>
    <x v="4"/>
    <x v="0"/>
    <m/>
  </r>
  <r>
    <n v="73981"/>
    <x v="0"/>
    <x v="0"/>
    <x v="0"/>
    <x v="0"/>
    <x v="11"/>
    <x v="142"/>
    <x v="0"/>
    <x v="0"/>
    <s v="Tesseramento"/>
    <x v="1"/>
    <x v="4"/>
    <x v="0"/>
    <m/>
  </r>
  <r>
    <n v="43165"/>
    <x v="0"/>
    <x v="0"/>
    <x v="0"/>
    <x v="0"/>
    <x v="11"/>
    <x v="142"/>
    <x v="0"/>
    <x v="0"/>
    <s v="Tesseramento"/>
    <x v="1"/>
    <x v="4"/>
    <x v="0"/>
    <m/>
  </r>
  <r>
    <n v="235050"/>
    <x v="1"/>
    <x v="0"/>
    <x v="1"/>
    <x v="2"/>
    <x v="4"/>
    <x v="291"/>
    <x v="0"/>
    <x v="0"/>
    <s v="Tesseramento"/>
    <x v="1"/>
    <x v="5"/>
    <x v="0"/>
    <m/>
  </r>
  <r>
    <n v="229562"/>
    <x v="0"/>
    <x v="1"/>
    <x v="0"/>
    <x v="0"/>
    <x v="7"/>
    <x v="211"/>
    <x v="0"/>
    <x v="0"/>
    <s v="Tesseramento"/>
    <x v="1"/>
    <x v="1"/>
    <x v="0"/>
    <m/>
  </r>
  <r>
    <n v="15142"/>
    <x v="0"/>
    <x v="0"/>
    <x v="0"/>
    <x v="0"/>
    <x v="7"/>
    <x v="213"/>
    <x v="0"/>
    <x v="0"/>
    <s v="Tesseramento"/>
    <x v="1"/>
    <x v="3"/>
    <x v="0"/>
    <m/>
  </r>
  <r>
    <n v="79053"/>
    <x v="0"/>
    <x v="0"/>
    <x v="0"/>
    <x v="0"/>
    <x v="7"/>
    <x v="211"/>
    <x v="0"/>
    <x v="1"/>
    <s v="Tesseramento"/>
    <x v="1"/>
    <x v="4"/>
    <x v="0"/>
    <m/>
  </r>
  <r>
    <n v="64184"/>
    <x v="0"/>
    <x v="0"/>
    <x v="0"/>
    <x v="0"/>
    <x v="7"/>
    <x v="211"/>
    <x v="0"/>
    <x v="0"/>
    <s v="Tesseramento"/>
    <x v="1"/>
    <x v="4"/>
    <x v="0"/>
    <m/>
  </r>
  <r>
    <n v="235052"/>
    <x v="1"/>
    <x v="0"/>
    <x v="1"/>
    <x v="2"/>
    <x v="4"/>
    <x v="291"/>
    <x v="0"/>
    <x v="1"/>
    <s v="Tesseramento"/>
    <x v="1"/>
    <x v="5"/>
    <x v="0"/>
    <m/>
  </r>
  <r>
    <n v="178813"/>
    <x v="1"/>
    <x v="0"/>
    <x v="0"/>
    <x v="0"/>
    <x v="11"/>
    <x v="126"/>
    <x v="0"/>
    <x v="0"/>
    <s v="Tesseramento"/>
    <x v="1"/>
    <x v="2"/>
    <x v="0"/>
    <m/>
  </r>
  <r>
    <n v="218687"/>
    <x v="0"/>
    <x v="0"/>
    <x v="0"/>
    <x v="0"/>
    <x v="7"/>
    <x v="211"/>
    <x v="0"/>
    <x v="0"/>
    <s v="Tesseramento"/>
    <x v="1"/>
    <x v="0"/>
    <x v="0"/>
    <m/>
  </r>
  <r>
    <n v="159937"/>
    <x v="0"/>
    <x v="0"/>
    <x v="0"/>
    <x v="0"/>
    <x v="7"/>
    <x v="210"/>
    <x v="0"/>
    <x v="0"/>
    <s v="Tesseramento"/>
    <x v="0"/>
    <x v="4"/>
    <x v="0"/>
    <m/>
  </r>
  <r>
    <n v="180645"/>
    <x v="0"/>
    <x v="0"/>
    <x v="0"/>
    <x v="1"/>
    <x v="7"/>
    <x v="210"/>
    <x v="0"/>
    <x v="0"/>
    <s v="Tesseramento"/>
    <x v="0"/>
    <x v="3"/>
    <x v="0"/>
    <m/>
  </r>
  <r>
    <n v="197572"/>
    <x v="0"/>
    <x v="0"/>
    <x v="0"/>
    <x v="1"/>
    <x v="7"/>
    <x v="210"/>
    <x v="0"/>
    <x v="1"/>
    <s v="Tesseramento"/>
    <x v="0"/>
    <x v="0"/>
    <x v="0"/>
    <m/>
  </r>
  <r>
    <n v="1110"/>
    <x v="0"/>
    <x v="0"/>
    <x v="0"/>
    <x v="0"/>
    <x v="7"/>
    <x v="211"/>
    <x v="0"/>
    <x v="0"/>
    <s v="Tesseramento"/>
    <x v="1"/>
    <x v="4"/>
    <x v="0"/>
    <m/>
  </r>
  <r>
    <n v="197573"/>
    <x v="0"/>
    <x v="0"/>
    <x v="0"/>
    <x v="1"/>
    <x v="7"/>
    <x v="210"/>
    <x v="0"/>
    <x v="0"/>
    <s v="Tesseramento"/>
    <x v="0"/>
    <x v="0"/>
    <x v="0"/>
    <m/>
  </r>
  <r>
    <n v="191874"/>
    <x v="0"/>
    <x v="0"/>
    <x v="0"/>
    <x v="1"/>
    <x v="7"/>
    <x v="210"/>
    <x v="0"/>
    <x v="0"/>
    <s v="Tesseramento"/>
    <x v="0"/>
    <x v="0"/>
    <x v="0"/>
    <m/>
  </r>
  <r>
    <n v="151608"/>
    <x v="0"/>
    <x v="0"/>
    <x v="0"/>
    <x v="0"/>
    <x v="7"/>
    <x v="211"/>
    <x v="0"/>
    <x v="0"/>
    <s v="Tesseramento"/>
    <x v="1"/>
    <x v="4"/>
    <x v="0"/>
    <m/>
  </r>
  <r>
    <n v="151609"/>
    <x v="0"/>
    <x v="0"/>
    <x v="0"/>
    <x v="0"/>
    <x v="7"/>
    <x v="211"/>
    <x v="0"/>
    <x v="1"/>
    <s v="Tesseramento"/>
    <x v="1"/>
    <x v="4"/>
    <x v="0"/>
    <m/>
  </r>
  <r>
    <n v="887"/>
    <x v="0"/>
    <x v="0"/>
    <x v="0"/>
    <x v="0"/>
    <x v="7"/>
    <x v="211"/>
    <x v="0"/>
    <x v="1"/>
    <s v="Tesseramento"/>
    <x v="1"/>
    <x v="4"/>
    <x v="0"/>
    <m/>
  </r>
  <r>
    <n v="83489"/>
    <x v="0"/>
    <x v="0"/>
    <x v="0"/>
    <x v="0"/>
    <x v="7"/>
    <x v="210"/>
    <x v="0"/>
    <x v="0"/>
    <s v="Tesseramento"/>
    <x v="0"/>
    <x v="0"/>
    <x v="0"/>
    <m/>
  </r>
  <r>
    <n v="175489"/>
    <x v="0"/>
    <x v="0"/>
    <x v="0"/>
    <x v="0"/>
    <x v="7"/>
    <x v="210"/>
    <x v="0"/>
    <x v="0"/>
    <s v="Tesseramento"/>
    <x v="0"/>
    <x v="4"/>
    <x v="0"/>
    <m/>
  </r>
  <r>
    <n v="206848"/>
    <x v="0"/>
    <x v="0"/>
    <x v="0"/>
    <x v="2"/>
    <x v="7"/>
    <x v="210"/>
    <x v="0"/>
    <x v="0"/>
    <s v="Tesseramento"/>
    <x v="0"/>
    <x v="0"/>
    <x v="0"/>
    <m/>
  </r>
  <r>
    <n v="206846"/>
    <x v="0"/>
    <x v="0"/>
    <x v="0"/>
    <x v="2"/>
    <x v="7"/>
    <x v="210"/>
    <x v="0"/>
    <x v="1"/>
    <s v="Tesseramento"/>
    <x v="0"/>
    <x v="3"/>
    <x v="0"/>
    <m/>
  </r>
  <r>
    <n v="87371"/>
    <x v="0"/>
    <x v="0"/>
    <x v="0"/>
    <x v="0"/>
    <x v="7"/>
    <x v="211"/>
    <x v="0"/>
    <x v="0"/>
    <s v="Tesseramento"/>
    <x v="1"/>
    <x v="4"/>
    <x v="0"/>
    <m/>
  </r>
  <r>
    <n v="229446"/>
    <x v="0"/>
    <x v="0"/>
    <x v="0"/>
    <x v="1"/>
    <x v="7"/>
    <x v="210"/>
    <x v="0"/>
    <x v="0"/>
    <s v="Tesseramento"/>
    <x v="0"/>
    <x v="0"/>
    <x v="0"/>
    <m/>
  </r>
  <r>
    <n v="163950"/>
    <x v="0"/>
    <x v="0"/>
    <x v="0"/>
    <x v="0"/>
    <x v="7"/>
    <x v="211"/>
    <x v="0"/>
    <x v="0"/>
    <s v="Tesseramento"/>
    <x v="1"/>
    <x v="0"/>
    <x v="0"/>
    <m/>
  </r>
  <r>
    <n v="229222"/>
    <x v="0"/>
    <x v="0"/>
    <x v="0"/>
    <x v="1"/>
    <x v="7"/>
    <x v="210"/>
    <x v="0"/>
    <x v="1"/>
    <s v="Tesseramento"/>
    <x v="0"/>
    <x v="0"/>
    <x v="0"/>
    <m/>
  </r>
  <r>
    <n v="104955"/>
    <x v="0"/>
    <x v="0"/>
    <x v="0"/>
    <x v="0"/>
    <x v="7"/>
    <x v="211"/>
    <x v="0"/>
    <x v="0"/>
    <s v="Tesseramento"/>
    <x v="1"/>
    <x v="4"/>
    <x v="0"/>
    <m/>
  </r>
  <r>
    <n v="104956"/>
    <x v="0"/>
    <x v="0"/>
    <x v="0"/>
    <x v="0"/>
    <x v="7"/>
    <x v="211"/>
    <x v="0"/>
    <x v="1"/>
    <s v="Tesseramento"/>
    <x v="1"/>
    <x v="4"/>
    <x v="0"/>
    <m/>
  </r>
  <r>
    <n v="153428"/>
    <x v="0"/>
    <x v="0"/>
    <x v="0"/>
    <x v="0"/>
    <x v="7"/>
    <x v="210"/>
    <x v="0"/>
    <x v="0"/>
    <s v="Tesseramento"/>
    <x v="0"/>
    <x v="0"/>
    <x v="0"/>
    <m/>
  </r>
  <r>
    <n v="42866"/>
    <x v="0"/>
    <x v="0"/>
    <x v="0"/>
    <x v="0"/>
    <x v="7"/>
    <x v="211"/>
    <x v="0"/>
    <x v="0"/>
    <s v="Tesseramento"/>
    <x v="1"/>
    <x v="4"/>
    <x v="0"/>
    <m/>
  </r>
  <r>
    <n v="42867"/>
    <x v="0"/>
    <x v="0"/>
    <x v="0"/>
    <x v="0"/>
    <x v="7"/>
    <x v="211"/>
    <x v="0"/>
    <x v="1"/>
    <s v="Tesseramento"/>
    <x v="1"/>
    <x v="3"/>
    <x v="0"/>
    <m/>
  </r>
  <r>
    <n v="960"/>
    <x v="0"/>
    <x v="0"/>
    <x v="0"/>
    <x v="0"/>
    <x v="7"/>
    <x v="211"/>
    <x v="0"/>
    <x v="1"/>
    <s v="Tesseramento"/>
    <x v="1"/>
    <x v="3"/>
    <x v="0"/>
    <m/>
  </r>
  <r>
    <n v="235051"/>
    <x v="0"/>
    <x v="0"/>
    <x v="1"/>
    <x v="2"/>
    <x v="4"/>
    <x v="291"/>
    <x v="0"/>
    <x v="1"/>
    <s v="Tesseramento"/>
    <x v="1"/>
    <x v="0"/>
    <x v="0"/>
    <m/>
  </r>
  <r>
    <n v="26493"/>
    <x v="0"/>
    <x v="0"/>
    <x v="0"/>
    <x v="0"/>
    <x v="7"/>
    <x v="211"/>
    <x v="0"/>
    <x v="0"/>
    <s v="Tesseramento"/>
    <x v="1"/>
    <x v="1"/>
    <x v="0"/>
    <m/>
  </r>
  <r>
    <n v="103541"/>
    <x v="0"/>
    <x v="0"/>
    <x v="0"/>
    <x v="0"/>
    <x v="7"/>
    <x v="211"/>
    <x v="0"/>
    <x v="0"/>
    <s v="Tesseramento"/>
    <x v="1"/>
    <x v="1"/>
    <x v="0"/>
    <m/>
  </r>
  <r>
    <n v="235312"/>
    <x v="0"/>
    <x v="1"/>
    <x v="1"/>
    <x v="1"/>
    <x v="7"/>
    <x v="213"/>
    <x v="0"/>
    <x v="1"/>
    <s v="Tesseramento"/>
    <x v="1"/>
    <x v="3"/>
    <x v="0"/>
    <m/>
  </r>
  <r>
    <n v="1095"/>
    <x v="0"/>
    <x v="0"/>
    <x v="0"/>
    <x v="0"/>
    <x v="7"/>
    <x v="211"/>
    <x v="0"/>
    <x v="1"/>
    <s v="Tesseramento"/>
    <x v="1"/>
    <x v="4"/>
    <x v="0"/>
    <m/>
  </r>
  <r>
    <n v="1096"/>
    <x v="0"/>
    <x v="0"/>
    <x v="0"/>
    <x v="0"/>
    <x v="7"/>
    <x v="211"/>
    <x v="0"/>
    <x v="0"/>
    <s v="Tesseramento"/>
    <x v="1"/>
    <x v="3"/>
    <x v="0"/>
    <m/>
  </r>
  <r>
    <n v="155016"/>
    <x v="1"/>
    <x v="0"/>
    <x v="2"/>
    <x v="1"/>
    <x v="4"/>
    <x v="291"/>
    <x v="0"/>
    <x v="1"/>
    <s v="Tesseramento"/>
    <x v="1"/>
    <x v="7"/>
    <x v="0"/>
    <m/>
  </r>
  <r>
    <n v="155017"/>
    <x v="0"/>
    <x v="0"/>
    <x v="2"/>
    <x v="2"/>
    <x v="4"/>
    <x v="291"/>
    <x v="0"/>
    <x v="1"/>
    <s v="Tesseramento"/>
    <x v="1"/>
    <x v="0"/>
    <x v="0"/>
    <m/>
  </r>
  <r>
    <n v="235353"/>
    <x v="0"/>
    <x v="0"/>
    <x v="1"/>
    <x v="1"/>
    <x v="7"/>
    <x v="210"/>
    <x v="0"/>
    <x v="0"/>
    <s v="Tesseramento"/>
    <x v="0"/>
    <x v="0"/>
    <x v="0"/>
    <m/>
  </r>
  <r>
    <n v="25891"/>
    <x v="0"/>
    <x v="0"/>
    <x v="0"/>
    <x v="0"/>
    <x v="7"/>
    <x v="211"/>
    <x v="0"/>
    <x v="0"/>
    <s v="Tesseramento"/>
    <x v="1"/>
    <x v="0"/>
    <x v="0"/>
    <m/>
  </r>
  <r>
    <n v="938"/>
    <x v="0"/>
    <x v="0"/>
    <x v="0"/>
    <x v="0"/>
    <x v="7"/>
    <x v="211"/>
    <x v="0"/>
    <x v="0"/>
    <s v="Tesseramento"/>
    <x v="1"/>
    <x v="3"/>
    <x v="0"/>
    <m/>
  </r>
  <r>
    <n v="60543"/>
    <x v="0"/>
    <x v="0"/>
    <x v="0"/>
    <x v="0"/>
    <x v="7"/>
    <x v="211"/>
    <x v="0"/>
    <x v="0"/>
    <s v="Tesseramento"/>
    <x v="1"/>
    <x v="4"/>
    <x v="0"/>
    <m/>
  </r>
  <r>
    <n v="31441"/>
    <x v="0"/>
    <x v="0"/>
    <x v="0"/>
    <x v="0"/>
    <x v="7"/>
    <x v="211"/>
    <x v="0"/>
    <x v="0"/>
    <s v="Tesseramento"/>
    <x v="1"/>
    <x v="3"/>
    <x v="0"/>
    <m/>
  </r>
  <r>
    <n v="60869"/>
    <x v="0"/>
    <x v="0"/>
    <x v="0"/>
    <x v="0"/>
    <x v="7"/>
    <x v="211"/>
    <x v="0"/>
    <x v="0"/>
    <s v="Tesseramento"/>
    <x v="1"/>
    <x v="3"/>
    <x v="0"/>
    <m/>
  </r>
  <r>
    <n v="235048"/>
    <x v="1"/>
    <x v="0"/>
    <x v="1"/>
    <x v="2"/>
    <x v="4"/>
    <x v="291"/>
    <x v="0"/>
    <x v="1"/>
    <s v="Tesseramento"/>
    <x v="1"/>
    <x v="5"/>
    <x v="0"/>
    <m/>
  </r>
  <r>
    <n v="87373"/>
    <x v="0"/>
    <x v="0"/>
    <x v="0"/>
    <x v="0"/>
    <x v="7"/>
    <x v="211"/>
    <x v="0"/>
    <x v="0"/>
    <s v="Tesseramento"/>
    <x v="1"/>
    <x v="0"/>
    <x v="0"/>
    <m/>
  </r>
  <r>
    <n v="235313"/>
    <x v="1"/>
    <x v="0"/>
    <x v="1"/>
    <x v="2"/>
    <x v="7"/>
    <x v="213"/>
    <x v="0"/>
    <x v="1"/>
    <s v="Tesseramento"/>
    <x v="1"/>
    <x v="5"/>
    <x v="0"/>
    <m/>
  </r>
  <r>
    <n v="235049"/>
    <x v="1"/>
    <x v="0"/>
    <x v="1"/>
    <x v="2"/>
    <x v="4"/>
    <x v="291"/>
    <x v="0"/>
    <x v="0"/>
    <s v="Tesseramento"/>
    <x v="1"/>
    <x v="5"/>
    <x v="0"/>
    <m/>
  </r>
  <r>
    <n v="147316"/>
    <x v="0"/>
    <x v="0"/>
    <x v="0"/>
    <x v="0"/>
    <x v="4"/>
    <x v="88"/>
    <x v="0"/>
    <x v="0"/>
    <s v="Tesseramento"/>
    <x v="1"/>
    <x v="0"/>
    <x v="0"/>
    <m/>
  </r>
  <r>
    <n v="109434"/>
    <x v="0"/>
    <x v="0"/>
    <x v="0"/>
    <x v="0"/>
    <x v="4"/>
    <x v="99"/>
    <x v="0"/>
    <x v="0"/>
    <s v="Tesseramento"/>
    <x v="0"/>
    <x v="4"/>
    <x v="0"/>
    <m/>
  </r>
  <r>
    <n v="16001"/>
    <x v="0"/>
    <x v="0"/>
    <x v="0"/>
    <x v="0"/>
    <x v="4"/>
    <x v="99"/>
    <x v="0"/>
    <x v="0"/>
    <s v="Tesseramento"/>
    <x v="0"/>
    <x v="3"/>
    <x v="0"/>
    <m/>
  </r>
  <r>
    <n v="124646"/>
    <x v="0"/>
    <x v="0"/>
    <x v="0"/>
    <x v="0"/>
    <x v="7"/>
    <x v="161"/>
    <x v="0"/>
    <x v="0"/>
    <s v="Tesseramento"/>
    <x v="0"/>
    <x v="3"/>
    <x v="0"/>
    <m/>
  </r>
  <r>
    <n v="129222"/>
    <x v="0"/>
    <x v="0"/>
    <x v="2"/>
    <x v="3"/>
    <x v="10"/>
    <x v="396"/>
    <x v="0"/>
    <x v="0"/>
    <s v="Tesseramento"/>
    <x v="0"/>
    <x v="0"/>
    <x v="0"/>
    <m/>
  </r>
  <r>
    <n v="57496"/>
    <x v="0"/>
    <x v="0"/>
    <x v="0"/>
    <x v="0"/>
    <x v="7"/>
    <x v="211"/>
    <x v="0"/>
    <x v="0"/>
    <s v="Tesseramento"/>
    <x v="1"/>
    <x v="3"/>
    <x v="0"/>
    <m/>
  </r>
  <r>
    <n v="207990"/>
    <x v="0"/>
    <x v="0"/>
    <x v="0"/>
    <x v="0"/>
    <x v="7"/>
    <x v="213"/>
    <x v="0"/>
    <x v="0"/>
    <s v="Tesseramento"/>
    <x v="1"/>
    <x v="3"/>
    <x v="0"/>
    <m/>
  </r>
  <r>
    <n v="235399"/>
    <x v="0"/>
    <x v="0"/>
    <x v="1"/>
    <x v="1"/>
    <x v="7"/>
    <x v="185"/>
    <x v="0"/>
    <x v="0"/>
    <s v="Tesseramento"/>
    <x v="1"/>
    <x v="0"/>
    <x v="0"/>
    <m/>
  </r>
  <r>
    <n v="235398"/>
    <x v="0"/>
    <x v="0"/>
    <x v="1"/>
    <x v="1"/>
    <x v="7"/>
    <x v="185"/>
    <x v="0"/>
    <x v="0"/>
    <s v="Tesseramento"/>
    <x v="1"/>
    <x v="0"/>
    <x v="0"/>
    <m/>
  </r>
  <r>
    <n v="84803"/>
    <x v="0"/>
    <x v="0"/>
    <x v="0"/>
    <x v="0"/>
    <x v="10"/>
    <x v="396"/>
    <x v="0"/>
    <x v="0"/>
    <s v="Tesseramento"/>
    <x v="0"/>
    <x v="4"/>
    <x v="0"/>
    <m/>
  </r>
  <r>
    <n v="13406"/>
    <x v="0"/>
    <x v="0"/>
    <x v="0"/>
    <x v="0"/>
    <x v="10"/>
    <x v="396"/>
    <x v="0"/>
    <x v="1"/>
    <s v="Tesseramento"/>
    <x v="0"/>
    <x v="4"/>
    <x v="0"/>
    <m/>
  </r>
  <r>
    <n v="59620"/>
    <x v="0"/>
    <x v="1"/>
    <x v="2"/>
    <x v="4"/>
    <x v="4"/>
    <x v="291"/>
    <x v="0"/>
    <x v="1"/>
    <s v="Tesseramento"/>
    <x v="1"/>
    <x v="1"/>
    <x v="0"/>
    <m/>
  </r>
  <r>
    <n v="886"/>
    <x v="0"/>
    <x v="0"/>
    <x v="0"/>
    <x v="4"/>
    <x v="7"/>
    <x v="211"/>
    <x v="0"/>
    <x v="0"/>
    <s v="Tesseramento"/>
    <x v="1"/>
    <x v="3"/>
    <x v="0"/>
    <m/>
  </r>
  <r>
    <n v="138275"/>
    <x v="0"/>
    <x v="0"/>
    <x v="2"/>
    <x v="0"/>
    <x v="7"/>
    <x v="195"/>
    <x v="0"/>
    <x v="0"/>
    <s v="Tesseramento"/>
    <x v="1"/>
    <x v="4"/>
    <x v="0"/>
    <m/>
  </r>
  <r>
    <n v="91324"/>
    <x v="0"/>
    <x v="0"/>
    <x v="2"/>
    <x v="0"/>
    <x v="7"/>
    <x v="195"/>
    <x v="0"/>
    <x v="1"/>
    <s v="Tesseramento"/>
    <x v="1"/>
    <x v="4"/>
    <x v="0"/>
    <m/>
  </r>
  <r>
    <n v="210562"/>
    <x v="0"/>
    <x v="0"/>
    <x v="0"/>
    <x v="2"/>
    <x v="14"/>
    <x v="131"/>
    <x v="0"/>
    <x v="1"/>
    <s v="Tesseramento"/>
    <x v="1"/>
    <x v="1"/>
    <x v="0"/>
    <m/>
  </r>
  <r>
    <n v="203879"/>
    <x v="0"/>
    <x v="1"/>
    <x v="0"/>
    <x v="0"/>
    <x v="14"/>
    <x v="131"/>
    <x v="0"/>
    <x v="0"/>
    <s v="Tesseramento"/>
    <x v="1"/>
    <x v="0"/>
    <x v="0"/>
    <m/>
  </r>
  <r>
    <n v="152976"/>
    <x v="0"/>
    <x v="0"/>
    <x v="0"/>
    <x v="0"/>
    <x v="4"/>
    <x v="146"/>
    <x v="0"/>
    <x v="0"/>
    <s v="Tesseramento"/>
    <x v="1"/>
    <x v="4"/>
    <x v="0"/>
    <m/>
  </r>
  <r>
    <n v="156830"/>
    <x v="0"/>
    <x v="0"/>
    <x v="0"/>
    <x v="1"/>
    <x v="7"/>
    <x v="185"/>
    <x v="0"/>
    <x v="0"/>
    <s v="Tesseramento"/>
    <x v="1"/>
    <x v="4"/>
    <x v="0"/>
    <m/>
  </r>
  <r>
    <n v="27340"/>
    <x v="0"/>
    <x v="0"/>
    <x v="0"/>
    <x v="0"/>
    <x v="7"/>
    <x v="185"/>
    <x v="0"/>
    <x v="1"/>
    <s v="Tesseramento"/>
    <x v="1"/>
    <x v="4"/>
    <x v="0"/>
    <m/>
  </r>
  <r>
    <n v="228559"/>
    <x v="1"/>
    <x v="0"/>
    <x v="0"/>
    <x v="1"/>
    <x v="4"/>
    <x v="110"/>
    <x v="0"/>
    <x v="0"/>
    <s v="Tesseramento"/>
    <x v="1"/>
    <x v="2"/>
    <x v="0"/>
    <m/>
  </r>
  <r>
    <n v="86486"/>
    <x v="0"/>
    <x v="0"/>
    <x v="0"/>
    <x v="0"/>
    <x v="4"/>
    <x v="110"/>
    <x v="0"/>
    <x v="0"/>
    <s v="Tesseramento"/>
    <x v="1"/>
    <x v="4"/>
    <x v="0"/>
    <m/>
  </r>
  <r>
    <n v="235152"/>
    <x v="1"/>
    <x v="0"/>
    <x v="1"/>
    <x v="3"/>
    <x v="7"/>
    <x v="211"/>
    <x v="0"/>
    <x v="1"/>
    <s v="Tesseramento"/>
    <x v="1"/>
    <x v="5"/>
    <x v="0"/>
    <m/>
  </r>
  <r>
    <n v="195687"/>
    <x v="0"/>
    <x v="0"/>
    <x v="0"/>
    <x v="0"/>
    <x v="11"/>
    <x v="142"/>
    <x v="0"/>
    <x v="0"/>
    <s v="Tesseramento"/>
    <x v="1"/>
    <x v="0"/>
    <x v="0"/>
    <m/>
  </r>
  <r>
    <n v="235198"/>
    <x v="1"/>
    <x v="0"/>
    <x v="1"/>
    <x v="2"/>
    <x v="8"/>
    <x v="17"/>
    <x v="0"/>
    <x v="1"/>
    <s v="Tesseramento"/>
    <x v="1"/>
    <x v="5"/>
    <x v="0"/>
    <m/>
  </r>
  <r>
    <n v="56401"/>
    <x v="0"/>
    <x v="0"/>
    <x v="0"/>
    <x v="0"/>
    <x v="4"/>
    <x v="146"/>
    <x v="0"/>
    <x v="0"/>
    <s v="Tesseramento"/>
    <x v="1"/>
    <x v="3"/>
    <x v="0"/>
    <m/>
  </r>
  <r>
    <n v="130064"/>
    <x v="0"/>
    <x v="0"/>
    <x v="0"/>
    <x v="0"/>
    <x v="4"/>
    <x v="146"/>
    <x v="0"/>
    <x v="1"/>
    <s v="Tesseramento"/>
    <x v="1"/>
    <x v="4"/>
    <x v="0"/>
    <m/>
  </r>
  <r>
    <n v="56794"/>
    <x v="0"/>
    <x v="0"/>
    <x v="0"/>
    <x v="0"/>
    <x v="2"/>
    <x v="77"/>
    <x v="0"/>
    <x v="0"/>
    <s v="Tesseramento"/>
    <x v="0"/>
    <x v="0"/>
    <x v="0"/>
    <m/>
  </r>
  <r>
    <n v="189936"/>
    <x v="0"/>
    <x v="0"/>
    <x v="0"/>
    <x v="3"/>
    <x v="10"/>
    <x v="396"/>
    <x v="0"/>
    <x v="0"/>
    <s v="Tesseramento"/>
    <x v="0"/>
    <x v="1"/>
    <x v="0"/>
    <m/>
  </r>
  <r>
    <n v="55334"/>
    <x v="0"/>
    <x v="0"/>
    <x v="0"/>
    <x v="0"/>
    <x v="10"/>
    <x v="396"/>
    <x v="0"/>
    <x v="0"/>
    <s v="Tesseramento"/>
    <x v="0"/>
    <x v="4"/>
    <x v="0"/>
    <m/>
  </r>
  <r>
    <n v="235151"/>
    <x v="1"/>
    <x v="0"/>
    <x v="1"/>
    <x v="3"/>
    <x v="7"/>
    <x v="211"/>
    <x v="0"/>
    <x v="0"/>
    <s v="Tesseramento"/>
    <x v="1"/>
    <x v="5"/>
    <x v="0"/>
    <m/>
  </r>
  <r>
    <n v="134767"/>
    <x v="0"/>
    <x v="0"/>
    <x v="2"/>
    <x v="0"/>
    <x v="11"/>
    <x v="142"/>
    <x v="0"/>
    <x v="0"/>
    <s v="Tesseramento"/>
    <x v="1"/>
    <x v="0"/>
    <x v="0"/>
    <m/>
  </r>
  <r>
    <n v="175438"/>
    <x v="0"/>
    <x v="0"/>
    <x v="0"/>
    <x v="0"/>
    <x v="4"/>
    <x v="166"/>
    <x v="0"/>
    <x v="0"/>
    <s v="Tesseramento"/>
    <x v="1"/>
    <x v="0"/>
    <x v="0"/>
    <m/>
  </r>
  <r>
    <n v="142949"/>
    <x v="1"/>
    <x v="0"/>
    <x v="0"/>
    <x v="0"/>
    <x v="7"/>
    <x v="213"/>
    <x v="0"/>
    <x v="1"/>
    <s v="Tesseramento"/>
    <x v="1"/>
    <x v="6"/>
    <x v="0"/>
    <m/>
  </r>
  <r>
    <n v="55160"/>
    <x v="0"/>
    <x v="0"/>
    <x v="0"/>
    <x v="0"/>
    <x v="12"/>
    <x v="269"/>
    <x v="0"/>
    <x v="1"/>
    <s v="Tesseramento"/>
    <x v="1"/>
    <x v="4"/>
    <x v="0"/>
    <m/>
  </r>
  <r>
    <n v="191550"/>
    <x v="0"/>
    <x v="0"/>
    <x v="0"/>
    <x v="0"/>
    <x v="12"/>
    <x v="269"/>
    <x v="0"/>
    <x v="0"/>
    <s v="Tesseramento"/>
    <x v="1"/>
    <x v="0"/>
    <x v="0"/>
    <m/>
  </r>
  <r>
    <n v="115348"/>
    <x v="0"/>
    <x v="0"/>
    <x v="0"/>
    <x v="0"/>
    <x v="12"/>
    <x v="269"/>
    <x v="0"/>
    <x v="0"/>
    <s v="Tesseramento"/>
    <x v="1"/>
    <x v="0"/>
    <x v="0"/>
    <m/>
  </r>
  <r>
    <n v="141368"/>
    <x v="0"/>
    <x v="0"/>
    <x v="0"/>
    <x v="0"/>
    <x v="12"/>
    <x v="269"/>
    <x v="0"/>
    <x v="0"/>
    <s v="Tesseramento"/>
    <x v="1"/>
    <x v="4"/>
    <x v="0"/>
    <m/>
  </r>
  <r>
    <n v="87502"/>
    <x v="0"/>
    <x v="0"/>
    <x v="0"/>
    <x v="0"/>
    <x v="12"/>
    <x v="269"/>
    <x v="0"/>
    <x v="0"/>
    <s v="Tesseramento"/>
    <x v="1"/>
    <x v="0"/>
    <x v="0"/>
    <m/>
  </r>
  <r>
    <n v="178231"/>
    <x v="0"/>
    <x v="0"/>
    <x v="0"/>
    <x v="0"/>
    <x v="12"/>
    <x v="269"/>
    <x v="0"/>
    <x v="1"/>
    <s v="Tesseramento"/>
    <x v="1"/>
    <x v="3"/>
    <x v="0"/>
    <m/>
  </r>
  <r>
    <n v="138867"/>
    <x v="0"/>
    <x v="0"/>
    <x v="0"/>
    <x v="0"/>
    <x v="12"/>
    <x v="269"/>
    <x v="0"/>
    <x v="0"/>
    <s v="Tesseramento"/>
    <x v="1"/>
    <x v="0"/>
    <x v="0"/>
    <m/>
  </r>
  <r>
    <n v="102888"/>
    <x v="0"/>
    <x v="0"/>
    <x v="0"/>
    <x v="0"/>
    <x v="12"/>
    <x v="269"/>
    <x v="0"/>
    <x v="0"/>
    <s v="Tesseramento"/>
    <x v="1"/>
    <x v="1"/>
    <x v="0"/>
    <m/>
  </r>
  <r>
    <n v="235254"/>
    <x v="0"/>
    <x v="0"/>
    <x v="1"/>
    <x v="0"/>
    <x v="12"/>
    <x v="269"/>
    <x v="0"/>
    <x v="0"/>
    <s v="Tesseramento"/>
    <x v="1"/>
    <x v="0"/>
    <x v="0"/>
    <m/>
  </r>
  <r>
    <n v="236117"/>
    <x v="0"/>
    <x v="1"/>
    <x v="1"/>
    <x v="2"/>
    <x v="4"/>
    <x v="50"/>
    <x v="0"/>
    <x v="0"/>
    <s v="Tesseramento"/>
    <x v="1"/>
    <x v="0"/>
    <x v="0"/>
    <m/>
  </r>
  <r>
    <n v="235255"/>
    <x v="0"/>
    <x v="0"/>
    <x v="1"/>
    <x v="3"/>
    <x v="12"/>
    <x v="269"/>
    <x v="0"/>
    <x v="0"/>
    <s v="Tesseramento"/>
    <x v="1"/>
    <x v="1"/>
    <x v="0"/>
    <m/>
  </r>
  <r>
    <n v="222"/>
    <x v="0"/>
    <x v="0"/>
    <x v="0"/>
    <x v="0"/>
    <x v="12"/>
    <x v="133"/>
    <x v="0"/>
    <x v="0"/>
    <s v="Tesseramento"/>
    <x v="0"/>
    <x v="4"/>
    <x v="0"/>
    <m/>
  </r>
  <r>
    <n v="151123"/>
    <x v="0"/>
    <x v="0"/>
    <x v="0"/>
    <x v="0"/>
    <x v="12"/>
    <x v="133"/>
    <x v="0"/>
    <x v="1"/>
    <s v="Tesseramento"/>
    <x v="0"/>
    <x v="3"/>
    <x v="0"/>
    <m/>
  </r>
  <r>
    <n v="151120"/>
    <x v="0"/>
    <x v="0"/>
    <x v="0"/>
    <x v="0"/>
    <x v="12"/>
    <x v="133"/>
    <x v="0"/>
    <x v="0"/>
    <s v="Tesseramento"/>
    <x v="0"/>
    <x v="3"/>
    <x v="0"/>
    <m/>
  </r>
  <r>
    <n v="209653"/>
    <x v="0"/>
    <x v="0"/>
    <x v="0"/>
    <x v="0"/>
    <x v="13"/>
    <x v="177"/>
    <x v="0"/>
    <x v="0"/>
    <s v="Tesseramento"/>
    <x v="1"/>
    <x v="0"/>
    <x v="0"/>
    <m/>
  </r>
  <r>
    <n v="231434"/>
    <x v="0"/>
    <x v="0"/>
    <x v="0"/>
    <x v="1"/>
    <x v="8"/>
    <x v="98"/>
    <x v="0"/>
    <x v="0"/>
    <s v="Tesseramento"/>
    <x v="0"/>
    <x v="3"/>
    <x v="0"/>
    <m/>
  </r>
  <r>
    <n v="213630"/>
    <x v="0"/>
    <x v="0"/>
    <x v="0"/>
    <x v="0"/>
    <x v="8"/>
    <x v="98"/>
    <x v="0"/>
    <x v="0"/>
    <s v="Tesseramento"/>
    <x v="0"/>
    <x v="0"/>
    <x v="0"/>
    <m/>
  </r>
  <r>
    <n v="169448"/>
    <x v="0"/>
    <x v="0"/>
    <x v="0"/>
    <x v="0"/>
    <x v="2"/>
    <x v="307"/>
    <x v="0"/>
    <x v="0"/>
    <s v="Tesseramento"/>
    <x v="1"/>
    <x v="0"/>
    <x v="0"/>
    <m/>
  </r>
  <r>
    <n v="52198"/>
    <x v="0"/>
    <x v="0"/>
    <x v="0"/>
    <x v="0"/>
    <x v="2"/>
    <x v="307"/>
    <x v="0"/>
    <x v="1"/>
    <s v="Tesseramento"/>
    <x v="1"/>
    <x v="0"/>
    <x v="0"/>
    <m/>
  </r>
  <r>
    <n v="45368"/>
    <x v="0"/>
    <x v="0"/>
    <x v="0"/>
    <x v="0"/>
    <x v="2"/>
    <x v="307"/>
    <x v="0"/>
    <x v="0"/>
    <s v="Tesseramento"/>
    <x v="1"/>
    <x v="0"/>
    <x v="0"/>
    <m/>
  </r>
  <r>
    <n v="109777"/>
    <x v="0"/>
    <x v="0"/>
    <x v="0"/>
    <x v="0"/>
    <x v="2"/>
    <x v="307"/>
    <x v="0"/>
    <x v="0"/>
    <s v="Tesseramento"/>
    <x v="1"/>
    <x v="3"/>
    <x v="0"/>
    <m/>
  </r>
  <r>
    <n v="63967"/>
    <x v="0"/>
    <x v="0"/>
    <x v="0"/>
    <x v="0"/>
    <x v="2"/>
    <x v="307"/>
    <x v="0"/>
    <x v="0"/>
    <s v="Tesseramento"/>
    <x v="1"/>
    <x v="1"/>
    <x v="0"/>
    <m/>
  </r>
  <r>
    <n v="156489"/>
    <x v="0"/>
    <x v="0"/>
    <x v="0"/>
    <x v="0"/>
    <x v="2"/>
    <x v="307"/>
    <x v="0"/>
    <x v="0"/>
    <s v="Tesseramento"/>
    <x v="1"/>
    <x v="4"/>
    <x v="0"/>
    <m/>
  </r>
  <r>
    <n v="131214"/>
    <x v="0"/>
    <x v="0"/>
    <x v="0"/>
    <x v="0"/>
    <x v="2"/>
    <x v="307"/>
    <x v="0"/>
    <x v="1"/>
    <s v="Tesseramento"/>
    <x v="1"/>
    <x v="0"/>
    <x v="0"/>
    <m/>
  </r>
  <r>
    <n v="156482"/>
    <x v="0"/>
    <x v="0"/>
    <x v="0"/>
    <x v="0"/>
    <x v="2"/>
    <x v="307"/>
    <x v="0"/>
    <x v="1"/>
    <s v="Tesseramento"/>
    <x v="1"/>
    <x v="4"/>
    <x v="0"/>
    <m/>
  </r>
  <r>
    <n v="125334"/>
    <x v="0"/>
    <x v="0"/>
    <x v="0"/>
    <x v="0"/>
    <x v="2"/>
    <x v="307"/>
    <x v="0"/>
    <x v="0"/>
    <s v="Tesseramento"/>
    <x v="1"/>
    <x v="0"/>
    <x v="0"/>
    <m/>
  </r>
  <r>
    <n v="148812"/>
    <x v="0"/>
    <x v="0"/>
    <x v="0"/>
    <x v="0"/>
    <x v="2"/>
    <x v="307"/>
    <x v="0"/>
    <x v="0"/>
    <s v="Tesseramento"/>
    <x v="1"/>
    <x v="0"/>
    <x v="0"/>
    <m/>
  </r>
  <r>
    <n v="159921"/>
    <x v="0"/>
    <x v="0"/>
    <x v="0"/>
    <x v="0"/>
    <x v="2"/>
    <x v="307"/>
    <x v="0"/>
    <x v="0"/>
    <s v="Tesseramento"/>
    <x v="1"/>
    <x v="1"/>
    <x v="0"/>
    <m/>
  </r>
  <r>
    <n v="168901"/>
    <x v="1"/>
    <x v="0"/>
    <x v="0"/>
    <x v="0"/>
    <x v="2"/>
    <x v="307"/>
    <x v="0"/>
    <x v="1"/>
    <s v="Tesseramento"/>
    <x v="1"/>
    <x v="6"/>
    <x v="0"/>
    <s v="B"/>
  </r>
  <r>
    <n v="197550"/>
    <x v="0"/>
    <x v="0"/>
    <x v="0"/>
    <x v="0"/>
    <x v="2"/>
    <x v="307"/>
    <x v="0"/>
    <x v="1"/>
    <s v="Tesseramento"/>
    <x v="1"/>
    <x v="0"/>
    <x v="0"/>
    <m/>
  </r>
  <r>
    <n v="142274"/>
    <x v="0"/>
    <x v="0"/>
    <x v="0"/>
    <x v="0"/>
    <x v="2"/>
    <x v="208"/>
    <x v="0"/>
    <x v="0"/>
    <s v="Tesseramento"/>
    <x v="0"/>
    <x v="4"/>
    <x v="0"/>
    <m/>
  </r>
  <r>
    <n v="10235"/>
    <x v="0"/>
    <x v="0"/>
    <x v="0"/>
    <x v="0"/>
    <x v="2"/>
    <x v="208"/>
    <x v="0"/>
    <x v="0"/>
    <s v="Tesseramento"/>
    <x v="0"/>
    <x v="0"/>
    <x v="0"/>
    <m/>
  </r>
  <r>
    <n v="175284"/>
    <x v="0"/>
    <x v="0"/>
    <x v="0"/>
    <x v="0"/>
    <x v="13"/>
    <x v="39"/>
    <x v="0"/>
    <x v="0"/>
    <s v="Tesseramento"/>
    <x v="0"/>
    <x v="3"/>
    <x v="0"/>
    <m/>
  </r>
  <r>
    <n v="65369"/>
    <x v="0"/>
    <x v="0"/>
    <x v="0"/>
    <x v="0"/>
    <x v="4"/>
    <x v="235"/>
    <x v="0"/>
    <x v="0"/>
    <s v="Tesseramento"/>
    <x v="0"/>
    <x v="3"/>
    <x v="0"/>
    <m/>
  </r>
  <r>
    <n v="207108"/>
    <x v="1"/>
    <x v="0"/>
    <x v="0"/>
    <x v="0"/>
    <x v="4"/>
    <x v="235"/>
    <x v="0"/>
    <x v="0"/>
    <s v="Tesseramento"/>
    <x v="0"/>
    <x v="5"/>
    <x v="0"/>
    <s v="B"/>
  </r>
  <r>
    <n v="9907"/>
    <x v="0"/>
    <x v="0"/>
    <x v="0"/>
    <x v="0"/>
    <x v="4"/>
    <x v="235"/>
    <x v="0"/>
    <x v="0"/>
    <s v="Tesseramento"/>
    <x v="0"/>
    <x v="3"/>
    <x v="0"/>
    <m/>
  </r>
  <r>
    <n v="235684"/>
    <x v="0"/>
    <x v="1"/>
    <x v="1"/>
    <x v="1"/>
    <x v="4"/>
    <x v="235"/>
    <x v="0"/>
    <x v="0"/>
    <s v="Tesseramento"/>
    <x v="0"/>
    <x v="3"/>
    <x v="0"/>
    <m/>
  </r>
  <r>
    <n v="26881"/>
    <x v="0"/>
    <x v="0"/>
    <x v="0"/>
    <x v="0"/>
    <x v="2"/>
    <x v="307"/>
    <x v="0"/>
    <x v="0"/>
    <s v="Tesseramento"/>
    <x v="1"/>
    <x v="3"/>
    <x v="0"/>
    <m/>
  </r>
  <r>
    <n v="193462"/>
    <x v="0"/>
    <x v="0"/>
    <x v="0"/>
    <x v="0"/>
    <x v="2"/>
    <x v="307"/>
    <x v="0"/>
    <x v="0"/>
    <s v="Tesseramento"/>
    <x v="1"/>
    <x v="1"/>
    <x v="0"/>
    <m/>
  </r>
  <r>
    <n v="185979"/>
    <x v="0"/>
    <x v="0"/>
    <x v="0"/>
    <x v="0"/>
    <x v="2"/>
    <x v="307"/>
    <x v="0"/>
    <x v="0"/>
    <s v="Tesseramento"/>
    <x v="1"/>
    <x v="1"/>
    <x v="0"/>
    <m/>
  </r>
  <r>
    <n v="56172"/>
    <x v="0"/>
    <x v="0"/>
    <x v="0"/>
    <x v="0"/>
    <x v="2"/>
    <x v="307"/>
    <x v="0"/>
    <x v="0"/>
    <s v="Tesseramento"/>
    <x v="1"/>
    <x v="3"/>
    <x v="0"/>
    <m/>
  </r>
  <r>
    <n v="196290"/>
    <x v="0"/>
    <x v="0"/>
    <x v="0"/>
    <x v="0"/>
    <x v="2"/>
    <x v="307"/>
    <x v="0"/>
    <x v="0"/>
    <s v="Tesseramento"/>
    <x v="1"/>
    <x v="1"/>
    <x v="0"/>
    <m/>
  </r>
  <r>
    <n v="186561"/>
    <x v="0"/>
    <x v="0"/>
    <x v="0"/>
    <x v="0"/>
    <x v="11"/>
    <x v="142"/>
    <x v="0"/>
    <x v="0"/>
    <s v="Tesseramento"/>
    <x v="1"/>
    <x v="3"/>
    <x v="0"/>
    <m/>
  </r>
  <r>
    <n v="162001"/>
    <x v="0"/>
    <x v="0"/>
    <x v="0"/>
    <x v="0"/>
    <x v="11"/>
    <x v="142"/>
    <x v="0"/>
    <x v="0"/>
    <s v="Tesseramento"/>
    <x v="1"/>
    <x v="0"/>
    <x v="0"/>
    <m/>
  </r>
  <r>
    <n v="106078"/>
    <x v="0"/>
    <x v="0"/>
    <x v="0"/>
    <x v="0"/>
    <x v="11"/>
    <x v="142"/>
    <x v="0"/>
    <x v="0"/>
    <s v="Tesseramento"/>
    <x v="1"/>
    <x v="0"/>
    <x v="0"/>
    <m/>
  </r>
  <r>
    <n v="177715"/>
    <x v="0"/>
    <x v="0"/>
    <x v="0"/>
    <x v="1"/>
    <x v="11"/>
    <x v="142"/>
    <x v="0"/>
    <x v="0"/>
    <s v="Tesseramento"/>
    <x v="1"/>
    <x v="3"/>
    <x v="0"/>
    <m/>
  </r>
  <r>
    <n v="84974"/>
    <x v="0"/>
    <x v="0"/>
    <x v="0"/>
    <x v="0"/>
    <x v="11"/>
    <x v="142"/>
    <x v="0"/>
    <x v="1"/>
    <s v="Tesseramento"/>
    <x v="1"/>
    <x v="3"/>
    <x v="0"/>
    <m/>
  </r>
  <r>
    <n v="84972"/>
    <x v="0"/>
    <x v="0"/>
    <x v="0"/>
    <x v="0"/>
    <x v="11"/>
    <x v="142"/>
    <x v="0"/>
    <x v="0"/>
    <s v="Tesseramento"/>
    <x v="1"/>
    <x v="3"/>
    <x v="0"/>
    <m/>
  </r>
  <r>
    <n v="148112"/>
    <x v="0"/>
    <x v="0"/>
    <x v="0"/>
    <x v="0"/>
    <x v="11"/>
    <x v="142"/>
    <x v="0"/>
    <x v="1"/>
    <s v="Tesseramento"/>
    <x v="1"/>
    <x v="0"/>
    <x v="0"/>
    <m/>
  </r>
  <r>
    <n v="111420"/>
    <x v="0"/>
    <x v="0"/>
    <x v="0"/>
    <x v="0"/>
    <x v="11"/>
    <x v="142"/>
    <x v="0"/>
    <x v="0"/>
    <s v="Tesseramento"/>
    <x v="1"/>
    <x v="0"/>
    <x v="0"/>
    <m/>
  </r>
  <r>
    <n v="197852"/>
    <x v="0"/>
    <x v="0"/>
    <x v="0"/>
    <x v="0"/>
    <x v="11"/>
    <x v="142"/>
    <x v="0"/>
    <x v="0"/>
    <s v="Tesseramento"/>
    <x v="1"/>
    <x v="1"/>
    <x v="0"/>
    <m/>
  </r>
  <r>
    <n v="130210"/>
    <x v="0"/>
    <x v="0"/>
    <x v="0"/>
    <x v="0"/>
    <x v="11"/>
    <x v="142"/>
    <x v="0"/>
    <x v="0"/>
    <s v="Tesseramento"/>
    <x v="1"/>
    <x v="3"/>
    <x v="0"/>
    <m/>
  </r>
  <r>
    <n v="130532"/>
    <x v="0"/>
    <x v="0"/>
    <x v="0"/>
    <x v="0"/>
    <x v="11"/>
    <x v="142"/>
    <x v="0"/>
    <x v="0"/>
    <s v="Tesseramento"/>
    <x v="1"/>
    <x v="0"/>
    <x v="0"/>
    <m/>
  </r>
  <r>
    <n v="55217"/>
    <x v="0"/>
    <x v="0"/>
    <x v="0"/>
    <x v="0"/>
    <x v="2"/>
    <x v="233"/>
    <x v="0"/>
    <x v="0"/>
    <s v="Tesseramento"/>
    <x v="0"/>
    <x v="0"/>
    <x v="0"/>
    <m/>
  </r>
  <r>
    <n v="66535"/>
    <x v="0"/>
    <x v="0"/>
    <x v="0"/>
    <x v="4"/>
    <x v="2"/>
    <x v="233"/>
    <x v="0"/>
    <x v="0"/>
    <s v="Tesseramento"/>
    <x v="0"/>
    <x v="3"/>
    <x v="0"/>
    <m/>
  </r>
  <r>
    <n v="66504"/>
    <x v="0"/>
    <x v="0"/>
    <x v="0"/>
    <x v="4"/>
    <x v="2"/>
    <x v="233"/>
    <x v="0"/>
    <x v="1"/>
    <s v="Tesseramento"/>
    <x v="0"/>
    <x v="3"/>
    <x v="0"/>
    <m/>
  </r>
  <r>
    <n v="204943"/>
    <x v="0"/>
    <x v="0"/>
    <x v="0"/>
    <x v="1"/>
    <x v="2"/>
    <x v="233"/>
    <x v="0"/>
    <x v="0"/>
    <s v="Tesseramento"/>
    <x v="0"/>
    <x v="0"/>
    <x v="0"/>
    <m/>
  </r>
  <r>
    <n v="60396"/>
    <x v="0"/>
    <x v="0"/>
    <x v="0"/>
    <x v="0"/>
    <x v="7"/>
    <x v="185"/>
    <x v="0"/>
    <x v="0"/>
    <s v="Tesseramento"/>
    <x v="1"/>
    <x v="4"/>
    <x v="0"/>
    <m/>
  </r>
  <r>
    <n v="226815"/>
    <x v="0"/>
    <x v="0"/>
    <x v="0"/>
    <x v="0"/>
    <x v="7"/>
    <x v="185"/>
    <x v="0"/>
    <x v="0"/>
    <s v="Tesseramento"/>
    <x v="1"/>
    <x v="1"/>
    <x v="0"/>
    <m/>
  </r>
  <r>
    <n v="101547"/>
    <x v="0"/>
    <x v="0"/>
    <x v="0"/>
    <x v="0"/>
    <x v="11"/>
    <x v="142"/>
    <x v="0"/>
    <x v="0"/>
    <s v="Tesseramento"/>
    <x v="1"/>
    <x v="0"/>
    <x v="0"/>
    <m/>
  </r>
  <r>
    <n v="195765"/>
    <x v="0"/>
    <x v="0"/>
    <x v="0"/>
    <x v="0"/>
    <x v="11"/>
    <x v="142"/>
    <x v="0"/>
    <x v="0"/>
    <s v="Tesseramento"/>
    <x v="1"/>
    <x v="0"/>
    <x v="0"/>
    <m/>
  </r>
  <r>
    <n v="98548"/>
    <x v="0"/>
    <x v="0"/>
    <x v="0"/>
    <x v="0"/>
    <x v="11"/>
    <x v="142"/>
    <x v="0"/>
    <x v="1"/>
    <s v="Tesseramento"/>
    <x v="1"/>
    <x v="0"/>
    <x v="0"/>
    <m/>
  </r>
  <r>
    <n v="131107"/>
    <x v="0"/>
    <x v="0"/>
    <x v="0"/>
    <x v="1"/>
    <x v="11"/>
    <x v="142"/>
    <x v="0"/>
    <x v="0"/>
    <s v="Tesseramento"/>
    <x v="1"/>
    <x v="4"/>
    <x v="0"/>
    <m/>
  </r>
  <r>
    <n v="67562"/>
    <x v="0"/>
    <x v="0"/>
    <x v="2"/>
    <x v="0"/>
    <x v="11"/>
    <x v="152"/>
    <x v="0"/>
    <x v="0"/>
    <s v="Tesseramento"/>
    <x v="1"/>
    <x v="0"/>
    <x v="0"/>
    <m/>
  </r>
  <r>
    <n v="155407"/>
    <x v="0"/>
    <x v="0"/>
    <x v="0"/>
    <x v="0"/>
    <x v="11"/>
    <x v="152"/>
    <x v="0"/>
    <x v="0"/>
    <s v="Tesseramento"/>
    <x v="1"/>
    <x v="4"/>
    <x v="0"/>
    <m/>
  </r>
  <r>
    <n v="207868"/>
    <x v="0"/>
    <x v="0"/>
    <x v="0"/>
    <x v="1"/>
    <x v="11"/>
    <x v="152"/>
    <x v="0"/>
    <x v="1"/>
    <s v="Tesseramento"/>
    <x v="1"/>
    <x v="4"/>
    <x v="0"/>
    <m/>
  </r>
  <r>
    <n v="136756"/>
    <x v="0"/>
    <x v="0"/>
    <x v="0"/>
    <x v="1"/>
    <x v="11"/>
    <x v="152"/>
    <x v="0"/>
    <x v="1"/>
    <s v="Tesseramento"/>
    <x v="1"/>
    <x v="3"/>
    <x v="0"/>
    <m/>
  </r>
  <r>
    <n v="178712"/>
    <x v="0"/>
    <x v="0"/>
    <x v="0"/>
    <x v="1"/>
    <x v="11"/>
    <x v="152"/>
    <x v="0"/>
    <x v="1"/>
    <s v="Tesseramento"/>
    <x v="1"/>
    <x v="3"/>
    <x v="0"/>
    <m/>
  </r>
  <r>
    <n v="117539"/>
    <x v="0"/>
    <x v="0"/>
    <x v="0"/>
    <x v="0"/>
    <x v="11"/>
    <x v="152"/>
    <x v="0"/>
    <x v="1"/>
    <s v="Tesseramento"/>
    <x v="1"/>
    <x v="0"/>
    <x v="0"/>
    <m/>
  </r>
  <r>
    <n v="92807"/>
    <x v="0"/>
    <x v="0"/>
    <x v="0"/>
    <x v="0"/>
    <x v="11"/>
    <x v="152"/>
    <x v="0"/>
    <x v="1"/>
    <s v="Tesseramento"/>
    <x v="1"/>
    <x v="0"/>
    <x v="0"/>
    <m/>
  </r>
  <r>
    <n v="148557"/>
    <x v="0"/>
    <x v="0"/>
    <x v="0"/>
    <x v="0"/>
    <x v="11"/>
    <x v="152"/>
    <x v="0"/>
    <x v="0"/>
    <s v="Tesseramento"/>
    <x v="1"/>
    <x v="0"/>
    <x v="0"/>
    <m/>
  </r>
  <r>
    <n v="74643"/>
    <x v="0"/>
    <x v="0"/>
    <x v="0"/>
    <x v="0"/>
    <x v="11"/>
    <x v="152"/>
    <x v="0"/>
    <x v="0"/>
    <s v="Tesseramento"/>
    <x v="1"/>
    <x v="3"/>
    <x v="0"/>
    <m/>
  </r>
  <r>
    <n v="225059"/>
    <x v="0"/>
    <x v="0"/>
    <x v="2"/>
    <x v="2"/>
    <x v="11"/>
    <x v="152"/>
    <x v="0"/>
    <x v="1"/>
    <s v="Tesseramento"/>
    <x v="1"/>
    <x v="0"/>
    <x v="0"/>
    <m/>
  </r>
  <r>
    <n v="14437"/>
    <x v="0"/>
    <x v="0"/>
    <x v="2"/>
    <x v="0"/>
    <x v="11"/>
    <x v="152"/>
    <x v="0"/>
    <x v="0"/>
    <s v="Tesseramento"/>
    <x v="1"/>
    <x v="3"/>
    <x v="0"/>
    <m/>
  </r>
  <r>
    <n v="49102"/>
    <x v="0"/>
    <x v="0"/>
    <x v="0"/>
    <x v="0"/>
    <x v="11"/>
    <x v="152"/>
    <x v="0"/>
    <x v="0"/>
    <s v="Tesseramento"/>
    <x v="1"/>
    <x v="4"/>
    <x v="0"/>
    <m/>
  </r>
  <r>
    <n v="69237"/>
    <x v="0"/>
    <x v="0"/>
    <x v="0"/>
    <x v="0"/>
    <x v="4"/>
    <x v="219"/>
    <x v="0"/>
    <x v="0"/>
    <s v="Tesseramento"/>
    <x v="0"/>
    <x v="0"/>
    <x v="0"/>
    <m/>
  </r>
  <r>
    <n v="232588"/>
    <x v="0"/>
    <x v="0"/>
    <x v="0"/>
    <x v="1"/>
    <x v="11"/>
    <x v="152"/>
    <x v="0"/>
    <x v="1"/>
    <s v="Tesseramento"/>
    <x v="1"/>
    <x v="0"/>
    <x v="0"/>
    <m/>
  </r>
  <r>
    <n v="189571"/>
    <x v="0"/>
    <x v="0"/>
    <x v="0"/>
    <x v="1"/>
    <x v="11"/>
    <x v="152"/>
    <x v="0"/>
    <x v="0"/>
    <s v="Tesseramento"/>
    <x v="1"/>
    <x v="0"/>
    <x v="0"/>
    <m/>
  </r>
  <r>
    <n v="228159"/>
    <x v="0"/>
    <x v="0"/>
    <x v="0"/>
    <x v="1"/>
    <x v="11"/>
    <x v="152"/>
    <x v="0"/>
    <x v="0"/>
    <s v="Tesseramento"/>
    <x v="1"/>
    <x v="0"/>
    <x v="0"/>
    <m/>
  </r>
  <r>
    <n v="225058"/>
    <x v="0"/>
    <x v="0"/>
    <x v="0"/>
    <x v="1"/>
    <x v="11"/>
    <x v="152"/>
    <x v="0"/>
    <x v="1"/>
    <s v="Tesseramento"/>
    <x v="1"/>
    <x v="3"/>
    <x v="0"/>
    <m/>
  </r>
  <r>
    <n v="177944"/>
    <x v="0"/>
    <x v="0"/>
    <x v="0"/>
    <x v="1"/>
    <x v="11"/>
    <x v="152"/>
    <x v="0"/>
    <x v="1"/>
    <s v="Tesseramento"/>
    <x v="1"/>
    <x v="3"/>
    <x v="0"/>
    <m/>
  </r>
  <r>
    <n v="175718"/>
    <x v="0"/>
    <x v="0"/>
    <x v="0"/>
    <x v="1"/>
    <x v="11"/>
    <x v="152"/>
    <x v="0"/>
    <x v="1"/>
    <s v="Tesseramento"/>
    <x v="1"/>
    <x v="4"/>
    <x v="0"/>
    <m/>
  </r>
  <r>
    <n v="177781"/>
    <x v="0"/>
    <x v="0"/>
    <x v="0"/>
    <x v="0"/>
    <x v="11"/>
    <x v="152"/>
    <x v="0"/>
    <x v="0"/>
    <s v="Tesseramento"/>
    <x v="1"/>
    <x v="4"/>
    <x v="0"/>
    <m/>
  </r>
  <r>
    <n v="85604"/>
    <x v="0"/>
    <x v="0"/>
    <x v="0"/>
    <x v="0"/>
    <x v="11"/>
    <x v="152"/>
    <x v="0"/>
    <x v="0"/>
    <s v="Tesseramento"/>
    <x v="1"/>
    <x v="0"/>
    <x v="0"/>
    <m/>
  </r>
  <r>
    <n v="85605"/>
    <x v="0"/>
    <x v="0"/>
    <x v="0"/>
    <x v="0"/>
    <x v="11"/>
    <x v="152"/>
    <x v="0"/>
    <x v="0"/>
    <s v="Tesseramento"/>
    <x v="1"/>
    <x v="4"/>
    <x v="0"/>
    <m/>
  </r>
  <r>
    <n v="30159"/>
    <x v="0"/>
    <x v="0"/>
    <x v="0"/>
    <x v="0"/>
    <x v="11"/>
    <x v="152"/>
    <x v="0"/>
    <x v="0"/>
    <s v="Tesseramento"/>
    <x v="1"/>
    <x v="0"/>
    <x v="0"/>
    <m/>
  </r>
  <r>
    <n v="201600"/>
    <x v="1"/>
    <x v="0"/>
    <x v="0"/>
    <x v="1"/>
    <x v="11"/>
    <x v="152"/>
    <x v="0"/>
    <x v="1"/>
    <s v="Tesseramento"/>
    <x v="1"/>
    <x v="5"/>
    <x v="0"/>
    <m/>
  </r>
  <r>
    <n v="201601"/>
    <x v="1"/>
    <x v="0"/>
    <x v="0"/>
    <x v="1"/>
    <x v="11"/>
    <x v="152"/>
    <x v="0"/>
    <x v="1"/>
    <s v="Tesseramento"/>
    <x v="1"/>
    <x v="5"/>
    <x v="0"/>
    <m/>
  </r>
  <r>
    <n v="196197"/>
    <x v="0"/>
    <x v="0"/>
    <x v="0"/>
    <x v="1"/>
    <x v="11"/>
    <x v="152"/>
    <x v="0"/>
    <x v="0"/>
    <s v="Tesseramento"/>
    <x v="1"/>
    <x v="3"/>
    <x v="0"/>
    <m/>
  </r>
  <r>
    <n v="192766"/>
    <x v="0"/>
    <x v="0"/>
    <x v="0"/>
    <x v="0"/>
    <x v="11"/>
    <x v="152"/>
    <x v="0"/>
    <x v="1"/>
    <s v="Tesseramento"/>
    <x v="1"/>
    <x v="3"/>
    <x v="0"/>
    <m/>
  </r>
  <r>
    <n v="141397"/>
    <x v="0"/>
    <x v="0"/>
    <x v="0"/>
    <x v="0"/>
    <x v="11"/>
    <x v="152"/>
    <x v="0"/>
    <x v="0"/>
    <s v="Tesseramento"/>
    <x v="1"/>
    <x v="3"/>
    <x v="0"/>
    <m/>
  </r>
  <r>
    <n v="87069"/>
    <x v="0"/>
    <x v="0"/>
    <x v="0"/>
    <x v="1"/>
    <x v="11"/>
    <x v="152"/>
    <x v="0"/>
    <x v="0"/>
    <s v="Tesseramento"/>
    <x v="1"/>
    <x v="4"/>
    <x v="0"/>
    <m/>
  </r>
  <r>
    <n v="78051"/>
    <x v="0"/>
    <x v="0"/>
    <x v="0"/>
    <x v="0"/>
    <x v="11"/>
    <x v="152"/>
    <x v="0"/>
    <x v="0"/>
    <s v="Tesseramento"/>
    <x v="1"/>
    <x v="4"/>
    <x v="0"/>
    <m/>
  </r>
  <r>
    <n v="93406"/>
    <x v="0"/>
    <x v="0"/>
    <x v="0"/>
    <x v="0"/>
    <x v="11"/>
    <x v="152"/>
    <x v="0"/>
    <x v="0"/>
    <s v="Tesseramento"/>
    <x v="1"/>
    <x v="4"/>
    <x v="0"/>
    <m/>
  </r>
  <r>
    <n v="74054"/>
    <x v="0"/>
    <x v="0"/>
    <x v="0"/>
    <x v="0"/>
    <x v="11"/>
    <x v="152"/>
    <x v="0"/>
    <x v="1"/>
    <s v="Tesseramento"/>
    <x v="1"/>
    <x v="4"/>
    <x v="0"/>
    <m/>
  </r>
  <r>
    <n v="181734"/>
    <x v="0"/>
    <x v="0"/>
    <x v="0"/>
    <x v="1"/>
    <x v="11"/>
    <x v="152"/>
    <x v="0"/>
    <x v="0"/>
    <s v="Tesseramento"/>
    <x v="1"/>
    <x v="4"/>
    <x v="0"/>
    <m/>
  </r>
  <r>
    <n v="1992"/>
    <x v="0"/>
    <x v="0"/>
    <x v="0"/>
    <x v="0"/>
    <x v="11"/>
    <x v="152"/>
    <x v="0"/>
    <x v="0"/>
    <s v="Tesseramento"/>
    <x v="1"/>
    <x v="3"/>
    <x v="0"/>
    <m/>
  </r>
  <r>
    <n v="171933"/>
    <x v="1"/>
    <x v="0"/>
    <x v="0"/>
    <x v="0"/>
    <x v="11"/>
    <x v="152"/>
    <x v="0"/>
    <x v="1"/>
    <s v="Tesseramento"/>
    <x v="1"/>
    <x v="7"/>
    <x v="0"/>
    <m/>
  </r>
  <r>
    <n v="22180"/>
    <x v="0"/>
    <x v="0"/>
    <x v="0"/>
    <x v="0"/>
    <x v="11"/>
    <x v="152"/>
    <x v="0"/>
    <x v="0"/>
    <s v="Tesseramento"/>
    <x v="1"/>
    <x v="3"/>
    <x v="0"/>
    <m/>
  </r>
  <r>
    <n v="196201"/>
    <x v="0"/>
    <x v="0"/>
    <x v="0"/>
    <x v="0"/>
    <x v="11"/>
    <x v="152"/>
    <x v="0"/>
    <x v="1"/>
    <s v="Tesseramento"/>
    <x v="1"/>
    <x v="4"/>
    <x v="0"/>
    <m/>
  </r>
  <r>
    <n v="1471"/>
    <x v="0"/>
    <x v="0"/>
    <x v="0"/>
    <x v="0"/>
    <x v="11"/>
    <x v="152"/>
    <x v="0"/>
    <x v="1"/>
    <s v="Tesseramento"/>
    <x v="1"/>
    <x v="4"/>
    <x v="0"/>
    <m/>
  </r>
  <r>
    <n v="204548"/>
    <x v="0"/>
    <x v="0"/>
    <x v="0"/>
    <x v="0"/>
    <x v="11"/>
    <x v="152"/>
    <x v="0"/>
    <x v="0"/>
    <s v="Tesseramento"/>
    <x v="1"/>
    <x v="3"/>
    <x v="0"/>
    <m/>
  </r>
  <r>
    <n v="215423"/>
    <x v="1"/>
    <x v="0"/>
    <x v="0"/>
    <x v="2"/>
    <x v="11"/>
    <x v="152"/>
    <x v="0"/>
    <x v="1"/>
    <s v="Tesseramento"/>
    <x v="1"/>
    <x v="7"/>
    <x v="0"/>
    <m/>
  </r>
  <r>
    <n v="206725"/>
    <x v="0"/>
    <x v="0"/>
    <x v="0"/>
    <x v="0"/>
    <x v="11"/>
    <x v="152"/>
    <x v="0"/>
    <x v="0"/>
    <s v="Tesseramento"/>
    <x v="1"/>
    <x v="0"/>
    <x v="0"/>
    <m/>
  </r>
  <r>
    <n v="87047"/>
    <x v="0"/>
    <x v="0"/>
    <x v="0"/>
    <x v="0"/>
    <x v="11"/>
    <x v="152"/>
    <x v="0"/>
    <x v="0"/>
    <s v="Tesseramento"/>
    <x v="1"/>
    <x v="3"/>
    <x v="0"/>
    <m/>
  </r>
  <r>
    <n v="170649"/>
    <x v="0"/>
    <x v="0"/>
    <x v="0"/>
    <x v="0"/>
    <x v="11"/>
    <x v="152"/>
    <x v="0"/>
    <x v="0"/>
    <s v="Tesseramento"/>
    <x v="1"/>
    <x v="0"/>
    <x v="0"/>
    <m/>
  </r>
  <r>
    <n v="132847"/>
    <x v="0"/>
    <x v="0"/>
    <x v="0"/>
    <x v="0"/>
    <x v="11"/>
    <x v="152"/>
    <x v="0"/>
    <x v="0"/>
    <s v="Tesseramento"/>
    <x v="1"/>
    <x v="3"/>
    <x v="0"/>
    <m/>
  </r>
  <r>
    <n v="220195"/>
    <x v="0"/>
    <x v="0"/>
    <x v="0"/>
    <x v="1"/>
    <x v="11"/>
    <x v="152"/>
    <x v="0"/>
    <x v="1"/>
    <s v="Tesseramento"/>
    <x v="1"/>
    <x v="1"/>
    <x v="0"/>
    <m/>
  </r>
  <r>
    <n v="41829"/>
    <x v="0"/>
    <x v="0"/>
    <x v="0"/>
    <x v="0"/>
    <x v="11"/>
    <x v="152"/>
    <x v="0"/>
    <x v="0"/>
    <s v="Tesseramento"/>
    <x v="1"/>
    <x v="3"/>
    <x v="0"/>
    <m/>
  </r>
  <r>
    <n v="194068"/>
    <x v="0"/>
    <x v="0"/>
    <x v="0"/>
    <x v="0"/>
    <x v="11"/>
    <x v="152"/>
    <x v="0"/>
    <x v="0"/>
    <s v="Tesseramento"/>
    <x v="1"/>
    <x v="0"/>
    <x v="0"/>
    <m/>
  </r>
  <r>
    <n v="60399"/>
    <x v="0"/>
    <x v="0"/>
    <x v="0"/>
    <x v="0"/>
    <x v="7"/>
    <x v="185"/>
    <x v="0"/>
    <x v="0"/>
    <s v="Tesseramento"/>
    <x v="1"/>
    <x v="3"/>
    <x v="0"/>
    <m/>
  </r>
  <r>
    <n v="233102"/>
    <x v="0"/>
    <x v="0"/>
    <x v="0"/>
    <x v="3"/>
    <x v="11"/>
    <x v="152"/>
    <x v="0"/>
    <x v="1"/>
    <s v="Tesseramento"/>
    <x v="1"/>
    <x v="0"/>
    <x v="0"/>
    <m/>
  </r>
  <r>
    <n v="201106"/>
    <x v="0"/>
    <x v="0"/>
    <x v="0"/>
    <x v="0"/>
    <x v="11"/>
    <x v="152"/>
    <x v="0"/>
    <x v="0"/>
    <s v="Tesseramento"/>
    <x v="1"/>
    <x v="0"/>
    <x v="0"/>
    <m/>
  </r>
  <r>
    <n v="167163"/>
    <x v="0"/>
    <x v="0"/>
    <x v="0"/>
    <x v="0"/>
    <x v="11"/>
    <x v="152"/>
    <x v="0"/>
    <x v="0"/>
    <s v="Tesseramento"/>
    <x v="1"/>
    <x v="4"/>
    <x v="0"/>
    <m/>
  </r>
  <r>
    <n v="94179"/>
    <x v="0"/>
    <x v="0"/>
    <x v="0"/>
    <x v="0"/>
    <x v="11"/>
    <x v="152"/>
    <x v="0"/>
    <x v="0"/>
    <s v="Tesseramento"/>
    <x v="1"/>
    <x v="3"/>
    <x v="0"/>
    <m/>
  </r>
  <r>
    <n v="183151"/>
    <x v="0"/>
    <x v="0"/>
    <x v="0"/>
    <x v="0"/>
    <x v="11"/>
    <x v="152"/>
    <x v="0"/>
    <x v="0"/>
    <s v="Tesseramento"/>
    <x v="1"/>
    <x v="1"/>
    <x v="0"/>
    <m/>
  </r>
  <r>
    <n v="231532"/>
    <x v="1"/>
    <x v="0"/>
    <x v="0"/>
    <x v="0"/>
    <x v="1"/>
    <x v="108"/>
    <x v="0"/>
    <x v="0"/>
    <s v="Tesseramento"/>
    <x v="0"/>
    <x v="2"/>
    <x v="0"/>
    <m/>
  </r>
  <r>
    <n v="138846"/>
    <x v="0"/>
    <x v="0"/>
    <x v="0"/>
    <x v="0"/>
    <x v="1"/>
    <x v="108"/>
    <x v="0"/>
    <x v="0"/>
    <s v="Tesseramento"/>
    <x v="0"/>
    <x v="0"/>
    <x v="0"/>
    <m/>
  </r>
  <r>
    <n v="85613"/>
    <x v="0"/>
    <x v="0"/>
    <x v="0"/>
    <x v="0"/>
    <x v="11"/>
    <x v="152"/>
    <x v="0"/>
    <x v="0"/>
    <s v="Tesseramento"/>
    <x v="1"/>
    <x v="4"/>
    <x v="0"/>
    <m/>
  </r>
  <r>
    <n v="117555"/>
    <x v="0"/>
    <x v="0"/>
    <x v="0"/>
    <x v="0"/>
    <x v="11"/>
    <x v="152"/>
    <x v="0"/>
    <x v="0"/>
    <s v="Tesseramento"/>
    <x v="1"/>
    <x v="0"/>
    <x v="0"/>
    <m/>
  </r>
  <r>
    <n v="128101"/>
    <x v="0"/>
    <x v="0"/>
    <x v="0"/>
    <x v="1"/>
    <x v="11"/>
    <x v="152"/>
    <x v="0"/>
    <x v="0"/>
    <s v="Tesseramento"/>
    <x v="1"/>
    <x v="0"/>
    <x v="0"/>
    <m/>
  </r>
  <r>
    <n v="189598"/>
    <x v="0"/>
    <x v="0"/>
    <x v="0"/>
    <x v="0"/>
    <x v="11"/>
    <x v="152"/>
    <x v="0"/>
    <x v="0"/>
    <s v="Tesseramento"/>
    <x v="1"/>
    <x v="3"/>
    <x v="0"/>
    <m/>
  </r>
  <r>
    <n v="49108"/>
    <x v="0"/>
    <x v="0"/>
    <x v="0"/>
    <x v="0"/>
    <x v="11"/>
    <x v="152"/>
    <x v="0"/>
    <x v="1"/>
    <s v="Tesseramento"/>
    <x v="1"/>
    <x v="4"/>
    <x v="0"/>
    <m/>
  </r>
  <r>
    <n v="177984"/>
    <x v="1"/>
    <x v="0"/>
    <x v="0"/>
    <x v="1"/>
    <x v="11"/>
    <x v="152"/>
    <x v="0"/>
    <x v="0"/>
    <s v="Tesseramento"/>
    <x v="1"/>
    <x v="7"/>
    <x v="0"/>
    <m/>
  </r>
  <r>
    <n v="206210"/>
    <x v="0"/>
    <x v="0"/>
    <x v="0"/>
    <x v="0"/>
    <x v="11"/>
    <x v="152"/>
    <x v="0"/>
    <x v="0"/>
    <s v="Tesseramento"/>
    <x v="1"/>
    <x v="0"/>
    <x v="0"/>
    <m/>
  </r>
  <r>
    <n v="225073"/>
    <x v="0"/>
    <x v="0"/>
    <x v="0"/>
    <x v="1"/>
    <x v="11"/>
    <x v="152"/>
    <x v="0"/>
    <x v="1"/>
    <s v="Tesseramento"/>
    <x v="1"/>
    <x v="3"/>
    <x v="0"/>
    <m/>
  </r>
  <r>
    <n v="89712"/>
    <x v="0"/>
    <x v="0"/>
    <x v="0"/>
    <x v="0"/>
    <x v="11"/>
    <x v="152"/>
    <x v="0"/>
    <x v="0"/>
    <s v="Tesseramento"/>
    <x v="1"/>
    <x v="0"/>
    <x v="0"/>
    <m/>
  </r>
  <r>
    <n v="99557"/>
    <x v="0"/>
    <x v="0"/>
    <x v="0"/>
    <x v="0"/>
    <x v="11"/>
    <x v="152"/>
    <x v="0"/>
    <x v="0"/>
    <s v="Tesseramento"/>
    <x v="1"/>
    <x v="0"/>
    <x v="0"/>
    <m/>
  </r>
  <r>
    <n v="21851"/>
    <x v="0"/>
    <x v="0"/>
    <x v="0"/>
    <x v="0"/>
    <x v="11"/>
    <x v="152"/>
    <x v="0"/>
    <x v="0"/>
    <s v="Tesseramento"/>
    <x v="1"/>
    <x v="0"/>
    <x v="0"/>
    <m/>
  </r>
  <r>
    <n v="111061"/>
    <x v="0"/>
    <x v="0"/>
    <x v="0"/>
    <x v="0"/>
    <x v="11"/>
    <x v="152"/>
    <x v="0"/>
    <x v="0"/>
    <s v="Tesseramento"/>
    <x v="1"/>
    <x v="1"/>
    <x v="0"/>
    <m/>
  </r>
  <r>
    <n v="201515"/>
    <x v="0"/>
    <x v="0"/>
    <x v="0"/>
    <x v="0"/>
    <x v="11"/>
    <x v="152"/>
    <x v="0"/>
    <x v="0"/>
    <s v="Tesseramento"/>
    <x v="1"/>
    <x v="0"/>
    <x v="0"/>
    <m/>
  </r>
  <r>
    <n v="226549"/>
    <x v="0"/>
    <x v="0"/>
    <x v="0"/>
    <x v="1"/>
    <x v="11"/>
    <x v="152"/>
    <x v="0"/>
    <x v="0"/>
    <s v="Tesseramento"/>
    <x v="1"/>
    <x v="3"/>
    <x v="0"/>
    <m/>
  </r>
  <r>
    <n v="220599"/>
    <x v="1"/>
    <x v="0"/>
    <x v="0"/>
    <x v="2"/>
    <x v="11"/>
    <x v="152"/>
    <x v="0"/>
    <x v="1"/>
    <s v="Tesseramento"/>
    <x v="1"/>
    <x v="5"/>
    <x v="0"/>
    <m/>
  </r>
  <r>
    <n v="189603"/>
    <x v="1"/>
    <x v="0"/>
    <x v="0"/>
    <x v="0"/>
    <x v="11"/>
    <x v="152"/>
    <x v="0"/>
    <x v="1"/>
    <s v="Tesseramento"/>
    <x v="1"/>
    <x v="7"/>
    <x v="0"/>
    <m/>
  </r>
  <r>
    <n v="125880"/>
    <x v="0"/>
    <x v="0"/>
    <x v="0"/>
    <x v="0"/>
    <x v="11"/>
    <x v="152"/>
    <x v="0"/>
    <x v="1"/>
    <s v="Tesseramento"/>
    <x v="1"/>
    <x v="4"/>
    <x v="0"/>
    <m/>
  </r>
  <r>
    <n v="31904"/>
    <x v="0"/>
    <x v="0"/>
    <x v="0"/>
    <x v="0"/>
    <x v="11"/>
    <x v="152"/>
    <x v="0"/>
    <x v="0"/>
    <s v="Tesseramento"/>
    <x v="1"/>
    <x v="4"/>
    <x v="0"/>
    <m/>
  </r>
  <r>
    <n v="196208"/>
    <x v="0"/>
    <x v="0"/>
    <x v="0"/>
    <x v="1"/>
    <x v="11"/>
    <x v="152"/>
    <x v="0"/>
    <x v="0"/>
    <s v="Tesseramento"/>
    <x v="1"/>
    <x v="4"/>
    <x v="0"/>
    <m/>
  </r>
  <r>
    <n v="7100"/>
    <x v="0"/>
    <x v="0"/>
    <x v="0"/>
    <x v="0"/>
    <x v="6"/>
    <x v="354"/>
    <x v="0"/>
    <x v="0"/>
    <s v="Tesseramento"/>
    <x v="0"/>
    <x v="0"/>
    <x v="0"/>
    <m/>
  </r>
  <r>
    <n v="182443"/>
    <x v="0"/>
    <x v="0"/>
    <x v="0"/>
    <x v="1"/>
    <x v="12"/>
    <x v="254"/>
    <x v="0"/>
    <x v="0"/>
    <s v="Tesseramento"/>
    <x v="0"/>
    <x v="4"/>
    <x v="0"/>
    <m/>
  </r>
  <r>
    <n v="37734"/>
    <x v="0"/>
    <x v="0"/>
    <x v="0"/>
    <x v="0"/>
    <x v="4"/>
    <x v="99"/>
    <x v="0"/>
    <x v="1"/>
    <s v="Tesseramento"/>
    <x v="0"/>
    <x v="0"/>
    <x v="0"/>
    <m/>
  </r>
  <r>
    <n v="196635"/>
    <x v="0"/>
    <x v="0"/>
    <x v="0"/>
    <x v="0"/>
    <x v="4"/>
    <x v="99"/>
    <x v="0"/>
    <x v="1"/>
    <s v="Tesseramento"/>
    <x v="0"/>
    <x v="0"/>
    <x v="0"/>
    <m/>
  </r>
  <r>
    <n v="116620"/>
    <x v="0"/>
    <x v="0"/>
    <x v="0"/>
    <x v="0"/>
    <x v="4"/>
    <x v="99"/>
    <x v="0"/>
    <x v="0"/>
    <s v="Tesseramento"/>
    <x v="0"/>
    <x v="4"/>
    <x v="0"/>
    <m/>
  </r>
  <r>
    <n v="33296"/>
    <x v="0"/>
    <x v="0"/>
    <x v="0"/>
    <x v="0"/>
    <x v="4"/>
    <x v="99"/>
    <x v="0"/>
    <x v="0"/>
    <s v="Tesseramento"/>
    <x v="0"/>
    <x v="4"/>
    <x v="0"/>
    <m/>
  </r>
  <r>
    <n v="17758"/>
    <x v="0"/>
    <x v="0"/>
    <x v="0"/>
    <x v="0"/>
    <x v="4"/>
    <x v="99"/>
    <x v="0"/>
    <x v="0"/>
    <s v="Tesseramento"/>
    <x v="0"/>
    <x v="4"/>
    <x v="0"/>
    <m/>
  </r>
  <r>
    <n v="17754"/>
    <x v="0"/>
    <x v="0"/>
    <x v="0"/>
    <x v="0"/>
    <x v="4"/>
    <x v="99"/>
    <x v="0"/>
    <x v="1"/>
    <s v="Tesseramento"/>
    <x v="0"/>
    <x v="4"/>
    <x v="0"/>
    <m/>
  </r>
  <r>
    <n v="24517"/>
    <x v="0"/>
    <x v="0"/>
    <x v="0"/>
    <x v="0"/>
    <x v="4"/>
    <x v="99"/>
    <x v="0"/>
    <x v="0"/>
    <s v="Tesseramento"/>
    <x v="0"/>
    <x v="4"/>
    <x v="0"/>
    <m/>
  </r>
  <r>
    <n v="52621"/>
    <x v="0"/>
    <x v="0"/>
    <x v="0"/>
    <x v="0"/>
    <x v="4"/>
    <x v="99"/>
    <x v="0"/>
    <x v="0"/>
    <s v="Tesseramento"/>
    <x v="0"/>
    <x v="4"/>
    <x v="0"/>
    <m/>
  </r>
  <r>
    <n v="55744"/>
    <x v="0"/>
    <x v="0"/>
    <x v="0"/>
    <x v="0"/>
    <x v="4"/>
    <x v="99"/>
    <x v="0"/>
    <x v="0"/>
    <s v="Tesseramento"/>
    <x v="0"/>
    <x v="3"/>
    <x v="0"/>
    <m/>
  </r>
  <r>
    <n v="143993"/>
    <x v="0"/>
    <x v="0"/>
    <x v="0"/>
    <x v="0"/>
    <x v="4"/>
    <x v="99"/>
    <x v="0"/>
    <x v="1"/>
    <s v="Tesseramento"/>
    <x v="0"/>
    <x v="0"/>
    <x v="0"/>
    <m/>
  </r>
  <r>
    <n v="192660"/>
    <x v="0"/>
    <x v="0"/>
    <x v="0"/>
    <x v="0"/>
    <x v="4"/>
    <x v="99"/>
    <x v="0"/>
    <x v="1"/>
    <s v="Tesseramento"/>
    <x v="0"/>
    <x v="3"/>
    <x v="0"/>
    <m/>
  </r>
  <r>
    <n v="4842"/>
    <x v="0"/>
    <x v="0"/>
    <x v="0"/>
    <x v="0"/>
    <x v="4"/>
    <x v="99"/>
    <x v="0"/>
    <x v="0"/>
    <s v="Tesseramento"/>
    <x v="0"/>
    <x v="4"/>
    <x v="0"/>
    <m/>
  </r>
  <r>
    <n v="182351"/>
    <x v="0"/>
    <x v="0"/>
    <x v="0"/>
    <x v="1"/>
    <x v="4"/>
    <x v="99"/>
    <x v="0"/>
    <x v="0"/>
    <s v="Tesseramento"/>
    <x v="0"/>
    <x v="4"/>
    <x v="0"/>
    <m/>
  </r>
  <r>
    <n v="12584"/>
    <x v="0"/>
    <x v="0"/>
    <x v="0"/>
    <x v="0"/>
    <x v="4"/>
    <x v="99"/>
    <x v="0"/>
    <x v="0"/>
    <s v="Tesseramento"/>
    <x v="0"/>
    <x v="0"/>
    <x v="0"/>
    <m/>
  </r>
  <r>
    <n v="125349"/>
    <x v="0"/>
    <x v="0"/>
    <x v="0"/>
    <x v="0"/>
    <x v="4"/>
    <x v="99"/>
    <x v="0"/>
    <x v="0"/>
    <s v="Tesseramento"/>
    <x v="0"/>
    <x v="4"/>
    <x v="0"/>
    <m/>
  </r>
  <r>
    <n v="37769"/>
    <x v="0"/>
    <x v="0"/>
    <x v="0"/>
    <x v="0"/>
    <x v="4"/>
    <x v="99"/>
    <x v="0"/>
    <x v="1"/>
    <s v="Tesseramento"/>
    <x v="0"/>
    <x v="3"/>
    <x v="0"/>
    <m/>
  </r>
  <r>
    <n v="37823"/>
    <x v="0"/>
    <x v="0"/>
    <x v="0"/>
    <x v="0"/>
    <x v="4"/>
    <x v="99"/>
    <x v="0"/>
    <x v="0"/>
    <s v="Tesseramento"/>
    <x v="0"/>
    <x v="0"/>
    <x v="0"/>
    <m/>
  </r>
  <r>
    <n v="123236"/>
    <x v="0"/>
    <x v="0"/>
    <x v="0"/>
    <x v="0"/>
    <x v="4"/>
    <x v="99"/>
    <x v="0"/>
    <x v="0"/>
    <s v="Tesseramento"/>
    <x v="0"/>
    <x v="4"/>
    <x v="0"/>
    <m/>
  </r>
  <r>
    <n v="21192"/>
    <x v="0"/>
    <x v="0"/>
    <x v="0"/>
    <x v="0"/>
    <x v="4"/>
    <x v="99"/>
    <x v="0"/>
    <x v="0"/>
    <s v="Tesseramento"/>
    <x v="0"/>
    <x v="3"/>
    <x v="0"/>
    <m/>
  </r>
  <r>
    <n v="109437"/>
    <x v="0"/>
    <x v="0"/>
    <x v="0"/>
    <x v="0"/>
    <x v="4"/>
    <x v="99"/>
    <x v="0"/>
    <x v="0"/>
    <s v="Tesseramento"/>
    <x v="0"/>
    <x v="4"/>
    <x v="0"/>
    <m/>
  </r>
  <r>
    <n v="130361"/>
    <x v="0"/>
    <x v="0"/>
    <x v="0"/>
    <x v="0"/>
    <x v="4"/>
    <x v="99"/>
    <x v="0"/>
    <x v="0"/>
    <s v="Tesseramento"/>
    <x v="0"/>
    <x v="0"/>
    <x v="0"/>
    <m/>
  </r>
  <r>
    <n v="84211"/>
    <x v="0"/>
    <x v="0"/>
    <x v="0"/>
    <x v="0"/>
    <x v="4"/>
    <x v="99"/>
    <x v="0"/>
    <x v="1"/>
    <s v="Tesseramento"/>
    <x v="0"/>
    <x v="4"/>
    <x v="0"/>
    <m/>
  </r>
  <r>
    <n v="208764"/>
    <x v="0"/>
    <x v="0"/>
    <x v="0"/>
    <x v="1"/>
    <x v="4"/>
    <x v="99"/>
    <x v="0"/>
    <x v="1"/>
    <s v="Tesseramento"/>
    <x v="0"/>
    <x v="0"/>
    <x v="0"/>
    <m/>
  </r>
  <r>
    <n v="196428"/>
    <x v="0"/>
    <x v="0"/>
    <x v="0"/>
    <x v="4"/>
    <x v="4"/>
    <x v="99"/>
    <x v="0"/>
    <x v="0"/>
    <s v="Tesseramento"/>
    <x v="0"/>
    <x v="0"/>
    <x v="0"/>
    <m/>
  </r>
  <r>
    <n v="150251"/>
    <x v="0"/>
    <x v="0"/>
    <x v="0"/>
    <x v="0"/>
    <x v="4"/>
    <x v="99"/>
    <x v="0"/>
    <x v="0"/>
    <s v="Tesseramento"/>
    <x v="0"/>
    <x v="4"/>
    <x v="0"/>
    <m/>
  </r>
  <r>
    <n v="80379"/>
    <x v="0"/>
    <x v="0"/>
    <x v="0"/>
    <x v="0"/>
    <x v="4"/>
    <x v="99"/>
    <x v="0"/>
    <x v="0"/>
    <s v="Tesseramento"/>
    <x v="0"/>
    <x v="4"/>
    <x v="0"/>
    <m/>
  </r>
  <r>
    <n v="52632"/>
    <x v="0"/>
    <x v="0"/>
    <x v="0"/>
    <x v="0"/>
    <x v="4"/>
    <x v="99"/>
    <x v="0"/>
    <x v="1"/>
    <s v="Tesseramento"/>
    <x v="0"/>
    <x v="4"/>
    <x v="0"/>
    <m/>
  </r>
  <r>
    <n v="179900"/>
    <x v="0"/>
    <x v="0"/>
    <x v="0"/>
    <x v="0"/>
    <x v="4"/>
    <x v="99"/>
    <x v="0"/>
    <x v="0"/>
    <s v="Tesseramento"/>
    <x v="0"/>
    <x v="4"/>
    <x v="0"/>
    <m/>
  </r>
  <r>
    <n v="186416"/>
    <x v="0"/>
    <x v="0"/>
    <x v="0"/>
    <x v="0"/>
    <x v="4"/>
    <x v="99"/>
    <x v="0"/>
    <x v="0"/>
    <s v="Tesseramento"/>
    <x v="0"/>
    <x v="0"/>
    <x v="0"/>
    <m/>
  </r>
  <r>
    <n v="116438"/>
    <x v="0"/>
    <x v="0"/>
    <x v="0"/>
    <x v="0"/>
    <x v="4"/>
    <x v="99"/>
    <x v="0"/>
    <x v="0"/>
    <s v="Tesseramento"/>
    <x v="0"/>
    <x v="4"/>
    <x v="0"/>
    <m/>
  </r>
  <r>
    <n v="227834"/>
    <x v="0"/>
    <x v="0"/>
    <x v="0"/>
    <x v="2"/>
    <x v="4"/>
    <x v="99"/>
    <x v="0"/>
    <x v="0"/>
    <s v="Tesseramento"/>
    <x v="0"/>
    <x v="4"/>
    <x v="0"/>
    <m/>
  </r>
  <r>
    <n v="207366"/>
    <x v="0"/>
    <x v="0"/>
    <x v="0"/>
    <x v="0"/>
    <x v="4"/>
    <x v="99"/>
    <x v="0"/>
    <x v="0"/>
    <s v="Tesseramento"/>
    <x v="0"/>
    <x v="0"/>
    <x v="0"/>
    <m/>
  </r>
  <r>
    <n v="217055"/>
    <x v="0"/>
    <x v="0"/>
    <x v="0"/>
    <x v="2"/>
    <x v="4"/>
    <x v="99"/>
    <x v="0"/>
    <x v="0"/>
    <s v="Tesseramento"/>
    <x v="0"/>
    <x v="0"/>
    <x v="0"/>
    <m/>
  </r>
  <r>
    <n v="160997"/>
    <x v="0"/>
    <x v="0"/>
    <x v="0"/>
    <x v="0"/>
    <x v="4"/>
    <x v="99"/>
    <x v="0"/>
    <x v="1"/>
    <s v="Tesseramento"/>
    <x v="0"/>
    <x v="3"/>
    <x v="0"/>
    <m/>
  </r>
  <r>
    <n v="53592"/>
    <x v="0"/>
    <x v="0"/>
    <x v="0"/>
    <x v="0"/>
    <x v="4"/>
    <x v="99"/>
    <x v="0"/>
    <x v="0"/>
    <s v="Tesseramento"/>
    <x v="0"/>
    <x v="4"/>
    <x v="0"/>
    <m/>
  </r>
  <r>
    <n v="26635"/>
    <x v="0"/>
    <x v="0"/>
    <x v="0"/>
    <x v="0"/>
    <x v="4"/>
    <x v="99"/>
    <x v="0"/>
    <x v="0"/>
    <s v="Tesseramento"/>
    <x v="0"/>
    <x v="4"/>
    <x v="0"/>
    <m/>
  </r>
  <r>
    <n v="18068"/>
    <x v="0"/>
    <x v="0"/>
    <x v="0"/>
    <x v="0"/>
    <x v="4"/>
    <x v="99"/>
    <x v="0"/>
    <x v="0"/>
    <s v="Tesseramento"/>
    <x v="0"/>
    <x v="4"/>
    <x v="0"/>
    <m/>
  </r>
  <r>
    <n v="15006"/>
    <x v="0"/>
    <x v="0"/>
    <x v="0"/>
    <x v="0"/>
    <x v="4"/>
    <x v="99"/>
    <x v="0"/>
    <x v="0"/>
    <s v="Tesseramento"/>
    <x v="0"/>
    <x v="4"/>
    <x v="0"/>
    <m/>
  </r>
  <r>
    <n v="105939"/>
    <x v="0"/>
    <x v="0"/>
    <x v="0"/>
    <x v="0"/>
    <x v="4"/>
    <x v="99"/>
    <x v="0"/>
    <x v="0"/>
    <s v="Tesseramento"/>
    <x v="0"/>
    <x v="0"/>
    <x v="0"/>
    <m/>
  </r>
  <r>
    <n v="223390"/>
    <x v="1"/>
    <x v="0"/>
    <x v="0"/>
    <x v="2"/>
    <x v="4"/>
    <x v="99"/>
    <x v="0"/>
    <x v="0"/>
    <s v="Tesseramento"/>
    <x v="0"/>
    <x v="7"/>
    <x v="0"/>
    <m/>
  </r>
  <r>
    <n v="223397"/>
    <x v="1"/>
    <x v="0"/>
    <x v="0"/>
    <x v="2"/>
    <x v="4"/>
    <x v="99"/>
    <x v="0"/>
    <x v="1"/>
    <s v="Tesseramento"/>
    <x v="0"/>
    <x v="5"/>
    <x v="0"/>
    <m/>
  </r>
  <r>
    <n v="113997"/>
    <x v="0"/>
    <x v="0"/>
    <x v="0"/>
    <x v="0"/>
    <x v="4"/>
    <x v="99"/>
    <x v="0"/>
    <x v="0"/>
    <s v="Tesseramento"/>
    <x v="0"/>
    <x v="1"/>
    <x v="0"/>
    <m/>
  </r>
  <r>
    <n v="120485"/>
    <x v="0"/>
    <x v="0"/>
    <x v="0"/>
    <x v="0"/>
    <x v="4"/>
    <x v="99"/>
    <x v="0"/>
    <x v="0"/>
    <s v="Tesseramento"/>
    <x v="0"/>
    <x v="4"/>
    <x v="0"/>
    <m/>
  </r>
  <r>
    <n v="7784"/>
    <x v="0"/>
    <x v="0"/>
    <x v="0"/>
    <x v="0"/>
    <x v="4"/>
    <x v="99"/>
    <x v="0"/>
    <x v="0"/>
    <s v="Tesseramento"/>
    <x v="0"/>
    <x v="4"/>
    <x v="0"/>
    <m/>
  </r>
  <r>
    <n v="183034"/>
    <x v="0"/>
    <x v="0"/>
    <x v="0"/>
    <x v="0"/>
    <x v="4"/>
    <x v="99"/>
    <x v="0"/>
    <x v="0"/>
    <s v="Tesseramento"/>
    <x v="0"/>
    <x v="0"/>
    <x v="0"/>
    <m/>
  </r>
  <r>
    <n v="132045"/>
    <x v="0"/>
    <x v="0"/>
    <x v="0"/>
    <x v="0"/>
    <x v="4"/>
    <x v="99"/>
    <x v="0"/>
    <x v="0"/>
    <s v="Tesseramento"/>
    <x v="0"/>
    <x v="0"/>
    <x v="0"/>
    <m/>
  </r>
  <r>
    <n v="52638"/>
    <x v="0"/>
    <x v="0"/>
    <x v="0"/>
    <x v="0"/>
    <x v="4"/>
    <x v="99"/>
    <x v="0"/>
    <x v="0"/>
    <s v="Tesseramento"/>
    <x v="0"/>
    <x v="4"/>
    <x v="0"/>
    <m/>
  </r>
  <r>
    <n v="179902"/>
    <x v="0"/>
    <x v="0"/>
    <x v="0"/>
    <x v="0"/>
    <x v="4"/>
    <x v="99"/>
    <x v="0"/>
    <x v="0"/>
    <s v="Tesseramento"/>
    <x v="0"/>
    <x v="4"/>
    <x v="0"/>
    <m/>
  </r>
  <r>
    <n v="18187"/>
    <x v="0"/>
    <x v="0"/>
    <x v="0"/>
    <x v="0"/>
    <x v="4"/>
    <x v="99"/>
    <x v="0"/>
    <x v="0"/>
    <s v="Tesseramento"/>
    <x v="0"/>
    <x v="3"/>
    <x v="0"/>
    <m/>
  </r>
  <r>
    <n v="229935"/>
    <x v="0"/>
    <x v="0"/>
    <x v="0"/>
    <x v="0"/>
    <x v="4"/>
    <x v="99"/>
    <x v="0"/>
    <x v="1"/>
    <s v="Tesseramento"/>
    <x v="0"/>
    <x v="3"/>
    <x v="0"/>
    <m/>
  </r>
  <r>
    <n v="26686"/>
    <x v="0"/>
    <x v="0"/>
    <x v="0"/>
    <x v="0"/>
    <x v="4"/>
    <x v="99"/>
    <x v="0"/>
    <x v="0"/>
    <s v="Tesseramento"/>
    <x v="0"/>
    <x v="3"/>
    <x v="0"/>
    <m/>
  </r>
  <r>
    <n v="53598"/>
    <x v="0"/>
    <x v="0"/>
    <x v="0"/>
    <x v="0"/>
    <x v="4"/>
    <x v="99"/>
    <x v="0"/>
    <x v="1"/>
    <s v="Tesseramento"/>
    <x v="0"/>
    <x v="4"/>
    <x v="0"/>
    <m/>
  </r>
  <r>
    <n v="92765"/>
    <x v="0"/>
    <x v="0"/>
    <x v="0"/>
    <x v="0"/>
    <x v="4"/>
    <x v="99"/>
    <x v="0"/>
    <x v="1"/>
    <s v="Tesseramento"/>
    <x v="0"/>
    <x v="4"/>
    <x v="0"/>
    <m/>
  </r>
  <r>
    <n v="156326"/>
    <x v="0"/>
    <x v="0"/>
    <x v="0"/>
    <x v="0"/>
    <x v="4"/>
    <x v="99"/>
    <x v="0"/>
    <x v="0"/>
    <s v="Tesseramento"/>
    <x v="0"/>
    <x v="3"/>
    <x v="0"/>
    <m/>
  </r>
  <r>
    <n v="232496"/>
    <x v="1"/>
    <x v="0"/>
    <x v="0"/>
    <x v="2"/>
    <x v="2"/>
    <x v="10"/>
    <x v="0"/>
    <x v="0"/>
    <s v="Tesseramento"/>
    <x v="0"/>
    <x v="5"/>
    <x v="0"/>
    <m/>
  </r>
  <r>
    <n v="235169"/>
    <x v="0"/>
    <x v="0"/>
    <x v="1"/>
    <x v="2"/>
    <x v="2"/>
    <x v="10"/>
    <x v="0"/>
    <x v="1"/>
    <s v="Tesseramento"/>
    <x v="0"/>
    <x v="3"/>
    <x v="0"/>
    <m/>
  </r>
  <r>
    <n v="209423"/>
    <x v="0"/>
    <x v="0"/>
    <x v="0"/>
    <x v="0"/>
    <x v="2"/>
    <x v="2"/>
    <x v="0"/>
    <x v="0"/>
    <s v="Tesseramento"/>
    <x v="1"/>
    <x v="4"/>
    <x v="0"/>
    <m/>
  </r>
  <r>
    <n v="165390"/>
    <x v="0"/>
    <x v="0"/>
    <x v="2"/>
    <x v="3"/>
    <x v="12"/>
    <x v="254"/>
    <x v="0"/>
    <x v="0"/>
    <s v="Tesseramento"/>
    <x v="0"/>
    <x v="0"/>
    <x v="0"/>
    <m/>
  </r>
  <r>
    <n v="225631"/>
    <x v="0"/>
    <x v="0"/>
    <x v="0"/>
    <x v="1"/>
    <x v="7"/>
    <x v="275"/>
    <x v="0"/>
    <x v="0"/>
    <s v="Tesseramento"/>
    <x v="0"/>
    <x v="3"/>
    <x v="0"/>
    <m/>
  </r>
  <r>
    <n v="218388"/>
    <x v="0"/>
    <x v="0"/>
    <x v="0"/>
    <x v="0"/>
    <x v="7"/>
    <x v="275"/>
    <x v="0"/>
    <x v="0"/>
    <s v="Tesseramento"/>
    <x v="0"/>
    <x v="0"/>
    <x v="0"/>
    <m/>
  </r>
  <r>
    <n v="213973"/>
    <x v="0"/>
    <x v="0"/>
    <x v="0"/>
    <x v="0"/>
    <x v="7"/>
    <x v="275"/>
    <x v="0"/>
    <x v="0"/>
    <s v="Tesseramento"/>
    <x v="0"/>
    <x v="3"/>
    <x v="0"/>
    <m/>
  </r>
  <r>
    <n v="193723"/>
    <x v="0"/>
    <x v="0"/>
    <x v="0"/>
    <x v="0"/>
    <x v="7"/>
    <x v="275"/>
    <x v="0"/>
    <x v="0"/>
    <s v="Tesseramento"/>
    <x v="0"/>
    <x v="4"/>
    <x v="0"/>
    <m/>
  </r>
  <r>
    <n v="223248"/>
    <x v="0"/>
    <x v="0"/>
    <x v="0"/>
    <x v="0"/>
    <x v="7"/>
    <x v="275"/>
    <x v="0"/>
    <x v="0"/>
    <s v="Tesseramento"/>
    <x v="0"/>
    <x v="0"/>
    <x v="0"/>
    <m/>
  </r>
  <r>
    <n v="164609"/>
    <x v="0"/>
    <x v="0"/>
    <x v="0"/>
    <x v="0"/>
    <x v="7"/>
    <x v="275"/>
    <x v="0"/>
    <x v="0"/>
    <s v="Tesseramento"/>
    <x v="0"/>
    <x v="0"/>
    <x v="0"/>
    <m/>
  </r>
  <r>
    <n v="165252"/>
    <x v="0"/>
    <x v="0"/>
    <x v="0"/>
    <x v="1"/>
    <x v="7"/>
    <x v="275"/>
    <x v="0"/>
    <x v="0"/>
    <s v="Tesseramento"/>
    <x v="0"/>
    <x v="0"/>
    <x v="0"/>
    <m/>
  </r>
  <r>
    <n v="225166"/>
    <x v="0"/>
    <x v="0"/>
    <x v="0"/>
    <x v="0"/>
    <x v="7"/>
    <x v="275"/>
    <x v="0"/>
    <x v="0"/>
    <s v="Tesseramento"/>
    <x v="0"/>
    <x v="0"/>
    <x v="0"/>
    <m/>
  </r>
  <r>
    <n v="225630"/>
    <x v="0"/>
    <x v="0"/>
    <x v="0"/>
    <x v="1"/>
    <x v="7"/>
    <x v="275"/>
    <x v="0"/>
    <x v="1"/>
    <s v="Tesseramento"/>
    <x v="0"/>
    <x v="0"/>
    <x v="0"/>
    <m/>
  </r>
  <r>
    <n v="196915"/>
    <x v="0"/>
    <x v="0"/>
    <x v="0"/>
    <x v="0"/>
    <x v="7"/>
    <x v="259"/>
    <x v="0"/>
    <x v="0"/>
    <s v="Tesseramento"/>
    <x v="0"/>
    <x v="3"/>
    <x v="0"/>
    <m/>
  </r>
  <r>
    <n v="34094"/>
    <x v="0"/>
    <x v="2"/>
    <x v="0"/>
    <x v="0"/>
    <x v="7"/>
    <x v="45"/>
    <x v="1"/>
    <x v="0"/>
    <s v="Tesseramento"/>
    <x v="1"/>
    <x v="9"/>
    <x v="0"/>
    <m/>
  </r>
  <r>
    <n v="215717"/>
    <x v="0"/>
    <x v="1"/>
    <x v="0"/>
    <x v="0"/>
    <x v="7"/>
    <x v="56"/>
    <x v="0"/>
    <x v="0"/>
    <s v="Tesseramento"/>
    <x v="1"/>
    <x v="1"/>
    <x v="0"/>
    <m/>
  </r>
  <r>
    <n v="123949"/>
    <x v="0"/>
    <x v="0"/>
    <x v="0"/>
    <x v="0"/>
    <x v="7"/>
    <x v="56"/>
    <x v="0"/>
    <x v="0"/>
    <s v="Tesseramento"/>
    <x v="1"/>
    <x v="3"/>
    <x v="0"/>
    <m/>
  </r>
  <r>
    <n v="212477"/>
    <x v="0"/>
    <x v="1"/>
    <x v="0"/>
    <x v="0"/>
    <x v="7"/>
    <x v="56"/>
    <x v="0"/>
    <x v="0"/>
    <s v="Tesseramento"/>
    <x v="1"/>
    <x v="1"/>
    <x v="0"/>
    <m/>
  </r>
  <r>
    <n v="181815"/>
    <x v="1"/>
    <x v="0"/>
    <x v="0"/>
    <x v="1"/>
    <x v="7"/>
    <x v="56"/>
    <x v="0"/>
    <x v="0"/>
    <s v="Tesseramento"/>
    <x v="1"/>
    <x v="5"/>
    <x v="0"/>
    <m/>
  </r>
  <r>
    <n v="223615"/>
    <x v="0"/>
    <x v="1"/>
    <x v="0"/>
    <x v="1"/>
    <x v="7"/>
    <x v="56"/>
    <x v="0"/>
    <x v="0"/>
    <s v="Tesseramento"/>
    <x v="1"/>
    <x v="0"/>
    <x v="0"/>
    <m/>
  </r>
  <r>
    <n v="168188"/>
    <x v="0"/>
    <x v="0"/>
    <x v="0"/>
    <x v="3"/>
    <x v="7"/>
    <x v="56"/>
    <x v="0"/>
    <x v="0"/>
    <s v="Tesseramento"/>
    <x v="1"/>
    <x v="3"/>
    <x v="0"/>
    <m/>
  </r>
  <r>
    <n v="206361"/>
    <x v="0"/>
    <x v="0"/>
    <x v="0"/>
    <x v="2"/>
    <x v="7"/>
    <x v="56"/>
    <x v="0"/>
    <x v="1"/>
    <s v="Tesseramento"/>
    <x v="1"/>
    <x v="3"/>
    <x v="0"/>
    <m/>
  </r>
  <r>
    <n v="121686"/>
    <x v="0"/>
    <x v="0"/>
    <x v="2"/>
    <x v="3"/>
    <x v="7"/>
    <x v="56"/>
    <x v="0"/>
    <x v="0"/>
    <s v="Tesseramento"/>
    <x v="1"/>
    <x v="3"/>
    <x v="0"/>
    <m/>
  </r>
  <r>
    <n v="148478"/>
    <x v="0"/>
    <x v="0"/>
    <x v="0"/>
    <x v="0"/>
    <x v="7"/>
    <x v="56"/>
    <x v="0"/>
    <x v="1"/>
    <s v="Tesseramento"/>
    <x v="1"/>
    <x v="4"/>
    <x v="0"/>
    <m/>
  </r>
  <r>
    <n v="147712"/>
    <x v="0"/>
    <x v="0"/>
    <x v="0"/>
    <x v="0"/>
    <x v="7"/>
    <x v="56"/>
    <x v="0"/>
    <x v="0"/>
    <s v="Tesseramento"/>
    <x v="1"/>
    <x v="4"/>
    <x v="0"/>
    <m/>
  </r>
  <r>
    <n v="121520"/>
    <x v="0"/>
    <x v="0"/>
    <x v="0"/>
    <x v="0"/>
    <x v="7"/>
    <x v="56"/>
    <x v="0"/>
    <x v="0"/>
    <s v="Tesseramento"/>
    <x v="1"/>
    <x v="0"/>
    <x v="0"/>
    <m/>
  </r>
  <r>
    <n v="130903"/>
    <x v="0"/>
    <x v="0"/>
    <x v="0"/>
    <x v="0"/>
    <x v="7"/>
    <x v="56"/>
    <x v="0"/>
    <x v="0"/>
    <s v="Tesseramento"/>
    <x v="1"/>
    <x v="0"/>
    <x v="0"/>
    <m/>
  </r>
  <r>
    <n v="235299"/>
    <x v="0"/>
    <x v="0"/>
    <x v="1"/>
    <x v="2"/>
    <x v="7"/>
    <x v="259"/>
    <x v="0"/>
    <x v="0"/>
    <s v="Tesseramento"/>
    <x v="0"/>
    <x v="3"/>
    <x v="0"/>
    <m/>
  </r>
  <r>
    <n v="147717"/>
    <x v="0"/>
    <x v="0"/>
    <x v="0"/>
    <x v="0"/>
    <x v="7"/>
    <x v="56"/>
    <x v="0"/>
    <x v="0"/>
    <s v="Tesseramento"/>
    <x v="1"/>
    <x v="4"/>
    <x v="0"/>
    <m/>
  </r>
  <r>
    <n v="119662"/>
    <x v="0"/>
    <x v="0"/>
    <x v="0"/>
    <x v="0"/>
    <x v="8"/>
    <x v="34"/>
    <x v="0"/>
    <x v="0"/>
    <s v="Tesseramento"/>
    <x v="1"/>
    <x v="3"/>
    <x v="0"/>
    <m/>
  </r>
  <r>
    <n v="51578"/>
    <x v="0"/>
    <x v="0"/>
    <x v="0"/>
    <x v="0"/>
    <x v="8"/>
    <x v="34"/>
    <x v="0"/>
    <x v="0"/>
    <s v="Tesseramento"/>
    <x v="1"/>
    <x v="3"/>
    <x v="0"/>
    <m/>
  </r>
  <r>
    <n v="40761"/>
    <x v="0"/>
    <x v="0"/>
    <x v="0"/>
    <x v="0"/>
    <x v="8"/>
    <x v="34"/>
    <x v="0"/>
    <x v="0"/>
    <s v="Tesseramento"/>
    <x v="1"/>
    <x v="4"/>
    <x v="0"/>
    <m/>
  </r>
  <r>
    <n v="46863"/>
    <x v="0"/>
    <x v="0"/>
    <x v="0"/>
    <x v="0"/>
    <x v="8"/>
    <x v="34"/>
    <x v="0"/>
    <x v="1"/>
    <s v="Tesseramento"/>
    <x v="1"/>
    <x v="4"/>
    <x v="0"/>
    <m/>
  </r>
  <r>
    <n v="95773"/>
    <x v="0"/>
    <x v="0"/>
    <x v="0"/>
    <x v="0"/>
    <x v="8"/>
    <x v="34"/>
    <x v="0"/>
    <x v="0"/>
    <s v="Tesseramento"/>
    <x v="1"/>
    <x v="4"/>
    <x v="0"/>
    <m/>
  </r>
  <r>
    <n v="128242"/>
    <x v="0"/>
    <x v="0"/>
    <x v="0"/>
    <x v="0"/>
    <x v="8"/>
    <x v="34"/>
    <x v="0"/>
    <x v="0"/>
    <s v="Tesseramento"/>
    <x v="1"/>
    <x v="3"/>
    <x v="0"/>
    <m/>
  </r>
  <r>
    <n v="109181"/>
    <x v="0"/>
    <x v="0"/>
    <x v="0"/>
    <x v="0"/>
    <x v="8"/>
    <x v="34"/>
    <x v="0"/>
    <x v="0"/>
    <s v="Tesseramento"/>
    <x v="1"/>
    <x v="0"/>
    <x v="0"/>
    <m/>
  </r>
  <r>
    <n v="71697"/>
    <x v="0"/>
    <x v="0"/>
    <x v="0"/>
    <x v="0"/>
    <x v="7"/>
    <x v="316"/>
    <x v="0"/>
    <x v="0"/>
    <s v="Tesseramento"/>
    <x v="1"/>
    <x v="3"/>
    <x v="0"/>
    <m/>
  </r>
  <r>
    <n v="215839"/>
    <x v="0"/>
    <x v="0"/>
    <x v="0"/>
    <x v="3"/>
    <x v="7"/>
    <x v="56"/>
    <x v="0"/>
    <x v="0"/>
    <s v="Tesseramento"/>
    <x v="1"/>
    <x v="0"/>
    <x v="0"/>
    <m/>
  </r>
  <r>
    <n v="215841"/>
    <x v="1"/>
    <x v="0"/>
    <x v="0"/>
    <x v="3"/>
    <x v="7"/>
    <x v="56"/>
    <x v="0"/>
    <x v="0"/>
    <s v="Tesseramento"/>
    <x v="1"/>
    <x v="2"/>
    <x v="0"/>
    <m/>
  </r>
  <r>
    <n v="71701"/>
    <x v="0"/>
    <x v="0"/>
    <x v="0"/>
    <x v="0"/>
    <x v="7"/>
    <x v="316"/>
    <x v="0"/>
    <x v="1"/>
    <s v="Tesseramento"/>
    <x v="1"/>
    <x v="3"/>
    <x v="0"/>
    <m/>
  </r>
  <r>
    <n v="100354"/>
    <x v="0"/>
    <x v="0"/>
    <x v="0"/>
    <x v="0"/>
    <x v="7"/>
    <x v="316"/>
    <x v="0"/>
    <x v="0"/>
    <s v="Tesseramento"/>
    <x v="1"/>
    <x v="0"/>
    <x v="0"/>
    <m/>
  </r>
  <r>
    <n v="228323"/>
    <x v="0"/>
    <x v="1"/>
    <x v="0"/>
    <x v="1"/>
    <x v="4"/>
    <x v="80"/>
    <x v="0"/>
    <x v="1"/>
    <s v="Tesseramento"/>
    <x v="1"/>
    <x v="3"/>
    <x v="0"/>
    <m/>
  </r>
  <r>
    <n v="29206"/>
    <x v="0"/>
    <x v="0"/>
    <x v="0"/>
    <x v="0"/>
    <x v="7"/>
    <x v="316"/>
    <x v="0"/>
    <x v="0"/>
    <s v="Tesseramento"/>
    <x v="1"/>
    <x v="3"/>
    <x v="0"/>
    <m/>
  </r>
  <r>
    <n v="152484"/>
    <x v="0"/>
    <x v="0"/>
    <x v="0"/>
    <x v="0"/>
    <x v="7"/>
    <x v="316"/>
    <x v="0"/>
    <x v="1"/>
    <s v="Tesseramento"/>
    <x v="1"/>
    <x v="3"/>
    <x v="0"/>
    <m/>
  </r>
  <r>
    <n v="134316"/>
    <x v="0"/>
    <x v="0"/>
    <x v="0"/>
    <x v="0"/>
    <x v="7"/>
    <x v="316"/>
    <x v="0"/>
    <x v="0"/>
    <s v="Tesseramento"/>
    <x v="1"/>
    <x v="0"/>
    <x v="0"/>
    <m/>
  </r>
  <r>
    <n v="145011"/>
    <x v="0"/>
    <x v="0"/>
    <x v="0"/>
    <x v="0"/>
    <x v="7"/>
    <x v="316"/>
    <x v="0"/>
    <x v="0"/>
    <s v="Tesseramento"/>
    <x v="1"/>
    <x v="0"/>
    <x v="0"/>
    <m/>
  </r>
  <r>
    <n v="34049"/>
    <x v="0"/>
    <x v="0"/>
    <x v="0"/>
    <x v="0"/>
    <x v="7"/>
    <x v="316"/>
    <x v="0"/>
    <x v="0"/>
    <s v="Tesseramento"/>
    <x v="1"/>
    <x v="3"/>
    <x v="0"/>
    <m/>
  </r>
  <r>
    <n v="61944"/>
    <x v="0"/>
    <x v="0"/>
    <x v="0"/>
    <x v="0"/>
    <x v="7"/>
    <x v="316"/>
    <x v="0"/>
    <x v="0"/>
    <s v="Tesseramento"/>
    <x v="1"/>
    <x v="4"/>
    <x v="0"/>
    <m/>
  </r>
  <r>
    <n v="109667"/>
    <x v="0"/>
    <x v="0"/>
    <x v="0"/>
    <x v="0"/>
    <x v="7"/>
    <x v="56"/>
    <x v="0"/>
    <x v="0"/>
    <s v="Tesseramento"/>
    <x v="1"/>
    <x v="4"/>
    <x v="0"/>
    <m/>
  </r>
  <r>
    <n v="139589"/>
    <x v="0"/>
    <x v="0"/>
    <x v="0"/>
    <x v="2"/>
    <x v="7"/>
    <x v="316"/>
    <x v="0"/>
    <x v="0"/>
    <s v="Tesseramento"/>
    <x v="1"/>
    <x v="0"/>
    <x v="0"/>
    <m/>
  </r>
  <r>
    <n v="226527"/>
    <x v="0"/>
    <x v="0"/>
    <x v="0"/>
    <x v="0"/>
    <x v="7"/>
    <x v="316"/>
    <x v="0"/>
    <x v="0"/>
    <s v="Tesseramento"/>
    <x v="1"/>
    <x v="0"/>
    <x v="0"/>
    <m/>
  </r>
  <r>
    <n v="19831"/>
    <x v="0"/>
    <x v="0"/>
    <x v="0"/>
    <x v="0"/>
    <x v="7"/>
    <x v="56"/>
    <x v="0"/>
    <x v="0"/>
    <s v="Tesseramento"/>
    <x v="1"/>
    <x v="4"/>
    <x v="0"/>
    <m/>
  </r>
  <r>
    <n v="125012"/>
    <x v="0"/>
    <x v="0"/>
    <x v="0"/>
    <x v="0"/>
    <x v="7"/>
    <x v="316"/>
    <x v="0"/>
    <x v="1"/>
    <s v="Tesseramento"/>
    <x v="1"/>
    <x v="3"/>
    <x v="0"/>
    <m/>
  </r>
  <r>
    <n v="105725"/>
    <x v="0"/>
    <x v="0"/>
    <x v="0"/>
    <x v="0"/>
    <x v="7"/>
    <x v="316"/>
    <x v="0"/>
    <x v="0"/>
    <s v="Tesseramento"/>
    <x v="1"/>
    <x v="0"/>
    <x v="0"/>
    <m/>
  </r>
  <r>
    <n v="16421"/>
    <x v="0"/>
    <x v="0"/>
    <x v="0"/>
    <x v="0"/>
    <x v="7"/>
    <x v="316"/>
    <x v="0"/>
    <x v="1"/>
    <s v="Tesseramento"/>
    <x v="1"/>
    <x v="4"/>
    <x v="0"/>
    <m/>
  </r>
  <r>
    <n v="130417"/>
    <x v="0"/>
    <x v="0"/>
    <x v="0"/>
    <x v="0"/>
    <x v="7"/>
    <x v="316"/>
    <x v="0"/>
    <x v="1"/>
    <s v="Tesseramento"/>
    <x v="1"/>
    <x v="1"/>
    <x v="0"/>
    <m/>
  </r>
  <r>
    <n v="170743"/>
    <x v="0"/>
    <x v="0"/>
    <x v="0"/>
    <x v="3"/>
    <x v="11"/>
    <x v="82"/>
    <x v="0"/>
    <x v="0"/>
    <s v="Tesseramento"/>
    <x v="0"/>
    <x v="1"/>
    <x v="0"/>
    <m/>
  </r>
  <r>
    <n v="170741"/>
    <x v="0"/>
    <x v="0"/>
    <x v="0"/>
    <x v="3"/>
    <x v="11"/>
    <x v="82"/>
    <x v="0"/>
    <x v="0"/>
    <s v="Tesseramento"/>
    <x v="0"/>
    <x v="3"/>
    <x v="0"/>
    <m/>
  </r>
  <r>
    <n v="122055"/>
    <x v="0"/>
    <x v="0"/>
    <x v="0"/>
    <x v="0"/>
    <x v="7"/>
    <x v="316"/>
    <x v="0"/>
    <x v="0"/>
    <s v="Tesseramento"/>
    <x v="1"/>
    <x v="3"/>
    <x v="0"/>
    <m/>
  </r>
  <r>
    <n v="210761"/>
    <x v="0"/>
    <x v="0"/>
    <x v="0"/>
    <x v="2"/>
    <x v="7"/>
    <x v="316"/>
    <x v="0"/>
    <x v="0"/>
    <s v="Tesseramento"/>
    <x v="1"/>
    <x v="0"/>
    <x v="0"/>
    <m/>
  </r>
  <r>
    <n v="235192"/>
    <x v="0"/>
    <x v="1"/>
    <x v="1"/>
    <x v="0"/>
    <x v="15"/>
    <x v="104"/>
    <x v="0"/>
    <x v="0"/>
    <s v="Tesseramento"/>
    <x v="1"/>
    <x v="4"/>
    <x v="0"/>
    <m/>
  </r>
  <r>
    <n v="10225"/>
    <x v="0"/>
    <x v="0"/>
    <x v="0"/>
    <x v="0"/>
    <x v="4"/>
    <x v="80"/>
    <x v="0"/>
    <x v="1"/>
    <s v="Tesseramento"/>
    <x v="1"/>
    <x v="3"/>
    <x v="0"/>
    <m/>
  </r>
  <r>
    <n v="23710"/>
    <x v="0"/>
    <x v="0"/>
    <x v="0"/>
    <x v="0"/>
    <x v="7"/>
    <x v="316"/>
    <x v="0"/>
    <x v="0"/>
    <s v="Tesseramento"/>
    <x v="1"/>
    <x v="1"/>
    <x v="0"/>
    <m/>
  </r>
  <r>
    <n v="16461"/>
    <x v="0"/>
    <x v="0"/>
    <x v="0"/>
    <x v="0"/>
    <x v="7"/>
    <x v="316"/>
    <x v="0"/>
    <x v="0"/>
    <s v="Tesseramento"/>
    <x v="1"/>
    <x v="4"/>
    <x v="0"/>
    <m/>
  </r>
  <r>
    <n v="97478"/>
    <x v="0"/>
    <x v="0"/>
    <x v="0"/>
    <x v="0"/>
    <x v="4"/>
    <x v="80"/>
    <x v="0"/>
    <x v="1"/>
    <s v="Tesseramento"/>
    <x v="1"/>
    <x v="1"/>
    <x v="0"/>
    <m/>
  </r>
  <r>
    <n v="29962"/>
    <x v="0"/>
    <x v="0"/>
    <x v="0"/>
    <x v="0"/>
    <x v="7"/>
    <x v="316"/>
    <x v="0"/>
    <x v="1"/>
    <s v="Tesseramento"/>
    <x v="1"/>
    <x v="3"/>
    <x v="0"/>
    <m/>
  </r>
  <r>
    <n v="10224"/>
    <x v="0"/>
    <x v="0"/>
    <x v="0"/>
    <x v="0"/>
    <x v="4"/>
    <x v="80"/>
    <x v="0"/>
    <x v="1"/>
    <s v="Tesseramento"/>
    <x v="1"/>
    <x v="4"/>
    <x v="0"/>
    <m/>
  </r>
  <r>
    <n v="235191"/>
    <x v="0"/>
    <x v="1"/>
    <x v="1"/>
    <x v="0"/>
    <x v="15"/>
    <x v="104"/>
    <x v="0"/>
    <x v="1"/>
    <s v="Tesseramento"/>
    <x v="1"/>
    <x v="4"/>
    <x v="0"/>
    <m/>
  </r>
  <r>
    <n v="193818"/>
    <x v="1"/>
    <x v="0"/>
    <x v="0"/>
    <x v="1"/>
    <x v="7"/>
    <x v="316"/>
    <x v="0"/>
    <x v="1"/>
    <s v="Tesseramento"/>
    <x v="1"/>
    <x v="5"/>
    <x v="0"/>
    <m/>
  </r>
  <r>
    <n v="128564"/>
    <x v="1"/>
    <x v="0"/>
    <x v="0"/>
    <x v="0"/>
    <x v="7"/>
    <x v="316"/>
    <x v="0"/>
    <x v="0"/>
    <s v="Tesseramento"/>
    <x v="1"/>
    <x v="2"/>
    <x v="0"/>
    <m/>
  </r>
  <r>
    <n v="235090"/>
    <x v="1"/>
    <x v="0"/>
    <x v="1"/>
    <x v="1"/>
    <x v="11"/>
    <x v="141"/>
    <x v="0"/>
    <x v="0"/>
    <s v="Tesseramento"/>
    <x v="1"/>
    <x v="5"/>
    <x v="0"/>
    <m/>
  </r>
  <r>
    <n v="192393"/>
    <x v="0"/>
    <x v="0"/>
    <x v="0"/>
    <x v="0"/>
    <x v="7"/>
    <x v="242"/>
    <x v="0"/>
    <x v="0"/>
    <s v="Tesseramento"/>
    <x v="0"/>
    <x v="3"/>
    <x v="0"/>
    <m/>
  </r>
  <r>
    <n v="178781"/>
    <x v="0"/>
    <x v="0"/>
    <x v="0"/>
    <x v="1"/>
    <x v="7"/>
    <x v="242"/>
    <x v="0"/>
    <x v="0"/>
    <s v="Tesseramento"/>
    <x v="0"/>
    <x v="0"/>
    <x v="0"/>
    <m/>
  </r>
  <r>
    <n v="126790"/>
    <x v="0"/>
    <x v="0"/>
    <x v="0"/>
    <x v="0"/>
    <x v="7"/>
    <x v="242"/>
    <x v="0"/>
    <x v="0"/>
    <s v="Tesseramento"/>
    <x v="0"/>
    <x v="4"/>
    <x v="0"/>
    <m/>
  </r>
  <r>
    <n v="72575"/>
    <x v="0"/>
    <x v="0"/>
    <x v="0"/>
    <x v="0"/>
    <x v="7"/>
    <x v="242"/>
    <x v="0"/>
    <x v="0"/>
    <s v="Tesseramento"/>
    <x v="0"/>
    <x v="0"/>
    <x v="0"/>
    <m/>
  </r>
  <r>
    <n v="235480"/>
    <x v="0"/>
    <x v="0"/>
    <x v="1"/>
    <x v="2"/>
    <x v="7"/>
    <x v="316"/>
    <x v="0"/>
    <x v="1"/>
    <s v="Tesseramento"/>
    <x v="1"/>
    <x v="4"/>
    <x v="0"/>
    <m/>
  </r>
  <r>
    <n v="146006"/>
    <x v="0"/>
    <x v="0"/>
    <x v="0"/>
    <x v="0"/>
    <x v="7"/>
    <x v="242"/>
    <x v="0"/>
    <x v="1"/>
    <s v="Tesseramento"/>
    <x v="0"/>
    <x v="3"/>
    <x v="0"/>
    <m/>
  </r>
  <r>
    <n v="147296"/>
    <x v="0"/>
    <x v="0"/>
    <x v="0"/>
    <x v="0"/>
    <x v="7"/>
    <x v="242"/>
    <x v="0"/>
    <x v="0"/>
    <s v="Tesseramento"/>
    <x v="0"/>
    <x v="0"/>
    <x v="0"/>
    <m/>
  </r>
  <r>
    <n v="136603"/>
    <x v="0"/>
    <x v="0"/>
    <x v="0"/>
    <x v="0"/>
    <x v="7"/>
    <x v="242"/>
    <x v="0"/>
    <x v="0"/>
    <s v="Tesseramento"/>
    <x v="0"/>
    <x v="4"/>
    <x v="0"/>
    <m/>
  </r>
  <r>
    <n v="235479"/>
    <x v="0"/>
    <x v="1"/>
    <x v="1"/>
    <x v="1"/>
    <x v="7"/>
    <x v="316"/>
    <x v="0"/>
    <x v="0"/>
    <s v="Tesseramento"/>
    <x v="1"/>
    <x v="0"/>
    <x v="0"/>
    <m/>
  </r>
  <r>
    <n v="126350"/>
    <x v="0"/>
    <x v="0"/>
    <x v="0"/>
    <x v="0"/>
    <x v="4"/>
    <x v="80"/>
    <x v="0"/>
    <x v="0"/>
    <s v="Tesseramento"/>
    <x v="1"/>
    <x v="1"/>
    <x v="0"/>
    <m/>
  </r>
  <r>
    <n v="132066"/>
    <x v="0"/>
    <x v="0"/>
    <x v="0"/>
    <x v="0"/>
    <x v="2"/>
    <x v="192"/>
    <x v="0"/>
    <x v="0"/>
    <s v="Tesseramento"/>
    <x v="1"/>
    <x v="0"/>
    <x v="0"/>
    <m/>
  </r>
  <r>
    <n v="144028"/>
    <x v="0"/>
    <x v="0"/>
    <x v="0"/>
    <x v="0"/>
    <x v="2"/>
    <x v="192"/>
    <x v="0"/>
    <x v="1"/>
    <s v="Tesseramento"/>
    <x v="1"/>
    <x v="3"/>
    <x v="0"/>
    <m/>
  </r>
  <r>
    <n v="235478"/>
    <x v="0"/>
    <x v="1"/>
    <x v="1"/>
    <x v="2"/>
    <x v="7"/>
    <x v="316"/>
    <x v="0"/>
    <x v="0"/>
    <s v="Tesseramento"/>
    <x v="1"/>
    <x v="0"/>
    <x v="0"/>
    <m/>
  </r>
  <r>
    <n v="61438"/>
    <x v="0"/>
    <x v="0"/>
    <x v="0"/>
    <x v="0"/>
    <x v="2"/>
    <x v="192"/>
    <x v="0"/>
    <x v="0"/>
    <s v="Tesseramento"/>
    <x v="1"/>
    <x v="0"/>
    <x v="0"/>
    <m/>
  </r>
  <r>
    <n v="206088"/>
    <x v="0"/>
    <x v="0"/>
    <x v="0"/>
    <x v="2"/>
    <x v="4"/>
    <x v="80"/>
    <x v="0"/>
    <x v="0"/>
    <s v="Tesseramento"/>
    <x v="1"/>
    <x v="4"/>
    <x v="0"/>
    <m/>
  </r>
  <r>
    <n v="196743"/>
    <x v="0"/>
    <x v="0"/>
    <x v="0"/>
    <x v="2"/>
    <x v="2"/>
    <x v="192"/>
    <x v="0"/>
    <x v="1"/>
    <s v="Tesseramento"/>
    <x v="1"/>
    <x v="3"/>
    <x v="0"/>
    <m/>
  </r>
  <r>
    <n v="560"/>
    <x v="0"/>
    <x v="0"/>
    <x v="0"/>
    <x v="0"/>
    <x v="2"/>
    <x v="192"/>
    <x v="0"/>
    <x v="1"/>
    <s v="Tesseramento"/>
    <x v="1"/>
    <x v="4"/>
    <x v="0"/>
    <m/>
  </r>
  <r>
    <n v="115691"/>
    <x v="0"/>
    <x v="0"/>
    <x v="0"/>
    <x v="0"/>
    <x v="11"/>
    <x v="86"/>
    <x v="0"/>
    <x v="0"/>
    <s v="Tesseramento"/>
    <x v="0"/>
    <x v="0"/>
    <x v="0"/>
    <m/>
  </r>
  <r>
    <n v="85160"/>
    <x v="0"/>
    <x v="0"/>
    <x v="0"/>
    <x v="0"/>
    <x v="13"/>
    <x v="177"/>
    <x v="0"/>
    <x v="0"/>
    <s v="Tesseramento"/>
    <x v="1"/>
    <x v="4"/>
    <x v="0"/>
    <m/>
  </r>
  <r>
    <n v="170778"/>
    <x v="1"/>
    <x v="0"/>
    <x v="0"/>
    <x v="0"/>
    <x v="13"/>
    <x v="177"/>
    <x v="0"/>
    <x v="0"/>
    <s v="Tesseramento"/>
    <x v="1"/>
    <x v="7"/>
    <x v="0"/>
    <s v="B"/>
  </r>
  <r>
    <n v="145443"/>
    <x v="1"/>
    <x v="0"/>
    <x v="0"/>
    <x v="0"/>
    <x v="13"/>
    <x v="177"/>
    <x v="0"/>
    <x v="1"/>
    <s v="Tesseramento"/>
    <x v="1"/>
    <x v="2"/>
    <x v="0"/>
    <m/>
  </r>
  <r>
    <n v="191044"/>
    <x v="0"/>
    <x v="0"/>
    <x v="0"/>
    <x v="0"/>
    <x v="12"/>
    <x v="133"/>
    <x v="0"/>
    <x v="0"/>
    <s v="Tesseramento"/>
    <x v="0"/>
    <x v="3"/>
    <x v="0"/>
    <m/>
  </r>
  <r>
    <n v="235170"/>
    <x v="0"/>
    <x v="0"/>
    <x v="1"/>
    <x v="2"/>
    <x v="2"/>
    <x v="10"/>
    <x v="0"/>
    <x v="0"/>
    <s v="Tesseramento"/>
    <x v="0"/>
    <x v="0"/>
    <x v="0"/>
    <m/>
  </r>
  <r>
    <n v="203289"/>
    <x v="0"/>
    <x v="0"/>
    <x v="0"/>
    <x v="0"/>
    <x v="12"/>
    <x v="133"/>
    <x v="0"/>
    <x v="1"/>
    <s v="Tesseramento"/>
    <x v="0"/>
    <x v="3"/>
    <x v="0"/>
    <m/>
  </r>
  <r>
    <n v="226841"/>
    <x v="0"/>
    <x v="0"/>
    <x v="0"/>
    <x v="0"/>
    <x v="1"/>
    <x v="20"/>
    <x v="0"/>
    <x v="0"/>
    <s v="Tesseramento"/>
    <x v="0"/>
    <x v="4"/>
    <x v="0"/>
    <m/>
  </r>
  <r>
    <n v="131989"/>
    <x v="0"/>
    <x v="0"/>
    <x v="0"/>
    <x v="0"/>
    <x v="2"/>
    <x v="346"/>
    <x v="0"/>
    <x v="0"/>
    <s v="Tesseramento"/>
    <x v="0"/>
    <x v="4"/>
    <x v="0"/>
    <m/>
  </r>
  <r>
    <n v="112105"/>
    <x v="0"/>
    <x v="0"/>
    <x v="0"/>
    <x v="0"/>
    <x v="2"/>
    <x v="346"/>
    <x v="0"/>
    <x v="0"/>
    <s v="Tesseramento"/>
    <x v="0"/>
    <x v="0"/>
    <x v="0"/>
    <m/>
  </r>
  <r>
    <n v="124660"/>
    <x v="0"/>
    <x v="0"/>
    <x v="0"/>
    <x v="0"/>
    <x v="2"/>
    <x v="139"/>
    <x v="0"/>
    <x v="0"/>
    <s v="Tesseramento"/>
    <x v="1"/>
    <x v="4"/>
    <x v="0"/>
    <m/>
  </r>
  <r>
    <n v="230739"/>
    <x v="0"/>
    <x v="1"/>
    <x v="0"/>
    <x v="1"/>
    <x v="1"/>
    <x v="201"/>
    <x v="0"/>
    <x v="1"/>
    <s v="Tesseramento"/>
    <x v="0"/>
    <x v="3"/>
    <x v="0"/>
    <m/>
  </r>
  <r>
    <n v="230738"/>
    <x v="0"/>
    <x v="1"/>
    <x v="0"/>
    <x v="1"/>
    <x v="1"/>
    <x v="201"/>
    <x v="0"/>
    <x v="0"/>
    <s v="Tesseramento"/>
    <x v="0"/>
    <x v="0"/>
    <x v="0"/>
    <m/>
  </r>
  <r>
    <n v="235043"/>
    <x v="1"/>
    <x v="0"/>
    <x v="1"/>
    <x v="2"/>
    <x v="1"/>
    <x v="176"/>
    <x v="0"/>
    <x v="0"/>
    <s v="Tesseramento"/>
    <x v="1"/>
    <x v="5"/>
    <x v="0"/>
    <m/>
  </r>
  <r>
    <n v="18786"/>
    <x v="0"/>
    <x v="0"/>
    <x v="0"/>
    <x v="0"/>
    <x v="11"/>
    <x v="142"/>
    <x v="0"/>
    <x v="1"/>
    <s v="Tesseramento"/>
    <x v="1"/>
    <x v="4"/>
    <x v="0"/>
    <m/>
  </r>
  <r>
    <n v="115678"/>
    <x v="0"/>
    <x v="0"/>
    <x v="0"/>
    <x v="0"/>
    <x v="11"/>
    <x v="142"/>
    <x v="0"/>
    <x v="0"/>
    <s v="Tesseramento"/>
    <x v="1"/>
    <x v="0"/>
    <x v="0"/>
    <m/>
  </r>
  <r>
    <n v="165922"/>
    <x v="0"/>
    <x v="0"/>
    <x v="0"/>
    <x v="0"/>
    <x v="11"/>
    <x v="142"/>
    <x v="0"/>
    <x v="0"/>
    <s v="Tesseramento"/>
    <x v="1"/>
    <x v="4"/>
    <x v="0"/>
    <m/>
  </r>
  <r>
    <n v="138708"/>
    <x v="0"/>
    <x v="0"/>
    <x v="0"/>
    <x v="0"/>
    <x v="11"/>
    <x v="142"/>
    <x v="0"/>
    <x v="0"/>
    <s v="Tesseramento"/>
    <x v="1"/>
    <x v="0"/>
    <x v="0"/>
    <m/>
  </r>
  <r>
    <n v="174959"/>
    <x v="0"/>
    <x v="0"/>
    <x v="0"/>
    <x v="0"/>
    <x v="11"/>
    <x v="142"/>
    <x v="0"/>
    <x v="0"/>
    <s v="Tesseramento"/>
    <x v="1"/>
    <x v="0"/>
    <x v="0"/>
    <m/>
  </r>
  <r>
    <n v="103003"/>
    <x v="0"/>
    <x v="0"/>
    <x v="0"/>
    <x v="0"/>
    <x v="11"/>
    <x v="142"/>
    <x v="0"/>
    <x v="0"/>
    <s v="Tesseramento"/>
    <x v="1"/>
    <x v="4"/>
    <x v="0"/>
    <m/>
  </r>
  <r>
    <n v="103001"/>
    <x v="0"/>
    <x v="0"/>
    <x v="0"/>
    <x v="0"/>
    <x v="11"/>
    <x v="142"/>
    <x v="0"/>
    <x v="1"/>
    <s v="Tesseramento"/>
    <x v="1"/>
    <x v="4"/>
    <x v="0"/>
    <m/>
  </r>
  <r>
    <n v="130058"/>
    <x v="0"/>
    <x v="0"/>
    <x v="0"/>
    <x v="0"/>
    <x v="11"/>
    <x v="142"/>
    <x v="0"/>
    <x v="0"/>
    <s v="Tesseramento"/>
    <x v="1"/>
    <x v="0"/>
    <x v="0"/>
    <m/>
  </r>
  <r>
    <n v="235093"/>
    <x v="0"/>
    <x v="0"/>
    <x v="1"/>
    <x v="1"/>
    <x v="11"/>
    <x v="327"/>
    <x v="0"/>
    <x v="1"/>
    <s v="Tesseramento"/>
    <x v="0"/>
    <x v="4"/>
    <x v="0"/>
    <m/>
  </r>
  <r>
    <n v="235094"/>
    <x v="0"/>
    <x v="0"/>
    <x v="1"/>
    <x v="1"/>
    <x v="11"/>
    <x v="327"/>
    <x v="0"/>
    <x v="0"/>
    <s v="Tesseramento"/>
    <x v="0"/>
    <x v="0"/>
    <x v="0"/>
    <m/>
  </r>
  <r>
    <n v="15559"/>
    <x v="0"/>
    <x v="0"/>
    <x v="0"/>
    <x v="0"/>
    <x v="11"/>
    <x v="142"/>
    <x v="0"/>
    <x v="0"/>
    <s v="Tesseramento"/>
    <x v="1"/>
    <x v="4"/>
    <x v="0"/>
    <m/>
  </r>
  <r>
    <n v="154202"/>
    <x v="0"/>
    <x v="0"/>
    <x v="0"/>
    <x v="0"/>
    <x v="2"/>
    <x v="2"/>
    <x v="0"/>
    <x v="0"/>
    <s v="Tesseramento"/>
    <x v="1"/>
    <x v="3"/>
    <x v="0"/>
    <m/>
  </r>
  <r>
    <n v="203142"/>
    <x v="0"/>
    <x v="0"/>
    <x v="0"/>
    <x v="0"/>
    <x v="11"/>
    <x v="389"/>
    <x v="0"/>
    <x v="0"/>
    <s v="Tesseramento"/>
    <x v="0"/>
    <x v="1"/>
    <x v="0"/>
    <m/>
  </r>
  <r>
    <n v="204096"/>
    <x v="0"/>
    <x v="0"/>
    <x v="0"/>
    <x v="3"/>
    <x v="11"/>
    <x v="389"/>
    <x v="0"/>
    <x v="0"/>
    <s v="Tesseramento"/>
    <x v="0"/>
    <x v="4"/>
    <x v="0"/>
    <m/>
  </r>
  <r>
    <n v="126670"/>
    <x v="0"/>
    <x v="0"/>
    <x v="0"/>
    <x v="0"/>
    <x v="11"/>
    <x v="389"/>
    <x v="0"/>
    <x v="0"/>
    <s v="Tesseramento"/>
    <x v="0"/>
    <x v="3"/>
    <x v="0"/>
    <m/>
  </r>
  <r>
    <n v="132204"/>
    <x v="0"/>
    <x v="0"/>
    <x v="0"/>
    <x v="0"/>
    <x v="7"/>
    <x v="191"/>
    <x v="0"/>
    <x v="0"/>
    <s v="Tesseramento"/>
    <x v="0"/>
    <x v="0"/>
    <x v="0"/>
    <m/>
  </r>
  <r>
    <n v="17424"/>
    <x v="0"/>
    <x v="0"/>
    <x v="0"/>
    <x v="4"/>
    <x v="7"/>
    <x v="191"/>
    <x v="0"/>
    <x v="1"/>
    <s v="Tesseramento"/>
    <x v="0"/>
    <x v="3"/>
    <x v="0"/>
    <m/>
  </r>
  <r>
    <n v="235095"/>
    <x v="0"/>
    <x v="0"/>
    <x v="1"/>
    <x v="1"/>
    <x v="11"/>
    <x v="327"/>
    <x v="0"/>
    <x v="0"/>
    <s v="Tesseramento"/>
    <x v="0"/>
    <x v="4"/>
    <x v="0"/>
    <m/>
  </r>
  <r>
    <n v="57048"/>
    <x v="0"/>
    <x v="0"/>
    <x v="0"/>
    <x v="0"/>
    <x v="11"/>
    <x v="142"/>
    <x v="0"/>
    <x v="0"/>
    <s v="Tesseramento"/>
    <x v="1"/>
    <x v="0"/>
    <x v="0"/>
    <m/>
  </r>
  <r>
    <n v="148259"/>
    <x v="0"/>
    <x v="0"/>
    <x v="0"/>
    <x v="0"/>
    <x v="11"/>
    <x v="142"/>
    <x v="0"/>
    <x v="0"/>
    <s v="Tesseramento"/>
    <x v="1"/>
    <x v="0"/>
    <x v="0"/>
    <m/>
  </r>
  <r>
    <n v="33809"/>
    <x v="0"/>
    <x v="0"/>
    <x v="0"/>
    <x v="0"/>
    <x v="2"/>
    <x v="53"/>
    <x v="0"/>
    <x v="0"/>
    <s v="Tesseramento"/>
    <x v="1"/>
    <x v="0"/>
    <x v="0"/>
    <m/>
  </r>
  <r>
    <n v="148260"/>
    <x v="0"/>
    <x v="0"/>
    <x v="0"/>
    <x v="0"/>
    <x v="11"/>
    <x v="142"/>
    <x v="0"/>
    <x v="1"/>
    <s v="Tesseramento"/>
    <x v="1"/>
    <x v="0"/>
    <x v="0"/>
    <m/>
  </r>
  <r>
    <n v="148241"/>
    <x v="0"/>
    <x v="0"/>
    <x v="0"/>
    <x v="0"/>
    <x v="11"/>
    <x v="142"/>
    <x v="0"/>
    <x v="0"/>
    <s v="Tesseramento"/>
    <x v="1"/>
    <x v="0"/>
    <x v="0"/>
    <m/>
  </r>
  <r>
    <n v="117257"/>
    <x v="0"/>
    <x v="0"/>
    <x v="0"/>
    <x v="0"/>
    <x v="11"/>
    <x v="142"/>
    <x v="0"/>
    <x v="0"/>
    <s v="Tesseramento"/>
    <x v="1"/>
    <x v="3"/>
    <x v="0"/>
    <m/>
  </r>
  <r>
    <n v="33758"/>
    <x v="0"/>
    <x v="0"/>
    <x v="0"/>
    <x v="0"/>
    <x v="11"/>
    <x v="142"/>
    <x v="0"/>
    <x v="0"/>
    <s v="Tesseramento"/>
    <x v="1"/>
    <x v="3"/>
    <x v="0"/>
    <m/>
  </r>
  <r>
    <n v="85170"/>
    <x v="0"/>
    <x v="0"/>
    <x v="0"/>
    <x v="0"/>
    <x v="11"/>
    <x v="142"/>
    <x v="0"/>
    <x v="1"/>
    <s v="Tesseramento"/>
    <x v="1"/>
    <x v="3"/>
    <x v="0"/>
    <m/>
  </r>
  <r>
    <n v="136588"/>
    <x v="0"/>
    <x v="0"/>
    <x v="0"/>
    <x v="0"/>
    <x v="11"/>
    <x v="142"/>
    <x v="0"/>
    <x v="0"/>
    <s v="Tesseramento"/>
    <x v="1"/>
    <x v="0"/>
    <x v="0"/>
    <m/>
  </r>
  <r>
    <n v="180643"/>
    <x v="0"/>
    <x v="0"/>
    <x v="0"/>
    <x v="0"/>
    <x v="11"/>
    <x v="142"/>
    <x v="0"/>
    <x v="1"/>
    <s v="Tesseramento"/>
    <x v="1"/>
    <x v="0"/>
    <x v="0"/>
    <m/>
  </r>
  <r>
    <n v="203972"/>
    <x v="0"/>
    <x v="0"/>
    <x v="0"/>
    <x v="1"/>
    <x v="11"/>
    <x v="142"/>
    <x v="0"/>
    <x v="0"/>
    <s v="Tesseramento"/>
    <x v="1"/>
    <x v="0"/>
    <x v="0"/>
    <m/>
  </r>
  <r>
    <n v="194074"/>
    <x v="0"/>
    <x v="0"/>
    <x v="0"/>
    <x v="0"/>
    <x v="11"/>
    <x v="142"/>
    <x v="0"/>
    <x v="0"/>
    <s v="Tesseramento"/>
    <x v="1"/>
    <x v="0"/>
    <x v="0"/>
    <m/>
  </r>
  <r>
    <n v="235105"/>
    <x v="1"/>
    <x v="0"/>
    <x v="1"/>
    <x v="2"/>
    <x v="2"/>
    <x v="353"/>
    <x v="0"/>
    <x v="0"/>
    <s v="Tesseramento"/>
    <x v="1"/>
    <x v="5"/>
    <x v="0"/>
    <m/>
  </r>
  <r>
    <n v="204537"/>
    <x v="0"/>
    <x v="0"/>
    <x v="0"/>
    <x v="0"/>
    <x v="11"/>
    <x v="142"/>
    <x v="0"/>
    <x v="0"/>
    <s v="Tesseramento"/>
    <x v="1"/>
    <x v="0"/>
    <x v="0"/>
    <m/>
  </r>
  <r>
    <n v="77792"/>
    <x v="0"/>
    <x v="0"/>
    <x v="0"/>
    <x v="0"/>
    <x v="11"/>
    <x v="142"/>
    <x v="0"/>
    <x v="0"/>
    <s v="Tesseramento"/>
    <x v="1"/>
    <x v="0"/>
    <x v="0"/>
    <m/>
  </r>
  <r>
    <n v="216271"/>
    <x v="0"/>
    <x v="0"/>
    <x v="0"/>
    <x v="0"/>
    <x v="11"/>
    <x v="142"/>
    <x v="0"/>
    <x v="0"/>
    <s v="Tesseramento"/>
    <x v="1"/>
    <x v="1"/>
    <x v="0"/>
    <m/>
  </r>
  <r>
    <n v="235120"/>
    <x v="0"/>
    <x v="0"/>
    <x v="1"/>
    <x v="2"/>
    <x v="7"/>
    <x v="150"/>
    <x v="0"/>
    <x v="1"/>
    <s v="Tesseramento"/>
    <x v="1"/>
    <x v="4"/>
    <x v="0"/>
    <m/>
  </r>
  <r>
    <n v="164469"/>
    <x v="0"/>
    <x v="0"/>
    <x v="0"/>
    <x v="0"/>
    <x v="11"/>
    <x v="142"/>
    <x v="0"/>
    <x v="0"/>
    <s v="Tesseramento"/>
    <x v="1"/>
    <x v="3"/>
    <x v="0"/>
    <m/>
  </r>
  <r>
    <n v="115094"/>
    <x v="0"/>
    <x v="0"/>
    <x v="0"/>
    <x v="0"/>
    <x v="11"/>
    <x v="142"/>
    <x v="0"/>
    <x v="0"/>
    <s v="Tesseramento"/>
    <x v="1"/>
    <x v="4"/>
    <x v="0"/>
    <m/>
  </r>
  <r>
    <n v="228338"/>
    <x v="0"/>
    <x v="0"/>
    <x v="0"/>
    <x v="0"/>
    <x v="11"/>
    <x v="142"/>
    <x v="0"/>
    <x v="0"/>
    <s v="Tesseramento"/>
    <x v="1"/>
    <x v="0"/>
    <x v="0"/>
    <m/>
  </r>
  <r>
    <n v="13501"/>
    <x v="0"/>
    <x v="0"/>
    <x v="0"/>
    <x v="0"/>
    <x v="11"/>
    <x v="142"/>
    <x v="0"/>
    <x v="0"/>
    <s v="Tesseramento"/>
    <x v="1"/>
    <x v="3"/>
    <x v="0"/>
    <m/>
  </r>
  <r>
    <n v="22555"/>
    <x v="0"/>
    <x v="0"/>
    <x v="0"/>
    <x v="0"/>
    <x v="11"/>
    <x v="142"/>
    <x v="0"/>
    <x v="1"/>
    <s v="Tesseramento"/>
    <x v="1"/>
    <x v="3"/>
    <x v="0"/>
    <m/>
  </r>
  <r>
    <n v="49502"/>
    <x v="0"/>
    <x v="0"/>
    <x v="0"/>
    <x v="0"/>
    <x v="11"/>
    <x v="142"/>
    <x v="0"/>
    <x v="0"/>
    <s v="Tesseramento"/>
    <x v="1"/>
    <x v="3"/>
    <x v="0"/>
    <m/>
  </r>
  <r>
    <n v="80523"/>
    <x v="0"/>
    <x v="0"/>
    <x v="0"/>
    <x v="0"/>
    <x v="11"/>
    <x v="142"/>
    <x v="0"/>
    <x v="0"/>
    <s v="Tesseramento"/>
    <x v="1"/>
    <x v="4"/>
    <x v="0"/>
    <m/>
  </r>
  <r>
    <n v="29825"/>
    <x v="0"/>
    <x v="0"/>
    <x v="0"/>
    <x v="0"/>
    <x v="7"/>
    <x v="242"/>
    <x v="0"/>
    <x v="0"/>
    <s v="Tesseramento"/>
    <x v="0"/>
    <x v="4"/>
    <x v="0"/>
    <m/>
  </r>
  <r>
    <n v="150864"/>
    <x v="0"/>
    <x v="0"/>
    <x v="0"/>
    <x v="0"/>
    <x v="7"/>
    <x v="242"/>
    <x v="0"/>
    <x v="0"/>
    <s v="Tesseramento"/>
    <x v="0"/>
    <x v="0"/>
    <x v="0"/>
    <m/>
  </r>
  <r>
    <n v="203234"/>
    <x v="0"/>
    <x v="1"/>
    <x v="0"/>
    <x v="0"/>
    <x v="12"/>
    <x v="254"/>
    <x v="0"/>
    <x v="0"/>
    <s v="Tesseramento"/>
    <x v="0"/>
    <x v="0"/>
    <x v="0"/>
    <m/>
  </r>
  <r>
    <n v="136670"/>
    <x v="0"/>
    <x v="0"/>
    <x v="0"/>
    <x v="0"/>
    <x v="7"/>
    <x v="275"/>
    <x v="0"/>
    <x v="0"/>
    <s v="Tesseramento"/>
    <x v="0"/>
    <x v="0"/>
    <x v="0"/>
    <m/>
  </r>
  <r>
    <n v="134657"/>
    <x v="0"/>
    <x v="0"/>
    <x v="0"/>
    <x v="0"/>
    <x v="11"/>
    <x v="142"/>
    <x v="0"/>
    <x v="0"/>
    <s v="Tesseramento"/>
    <x v="1"/>
    <x v="0"/>
    <x v="0"/>
    <m/>
  </r>
  <r>
    <n v="52977"/>
    <x v="0"/>
    <x v="0"/>
    <x v="0"/>
    <x v="0"/>
    <x v="11"/>
    <x v="142"/>
    <x v="0"/>
    <x v="0"/>
    <s v="Tesseramento"/>
    <x v="1"/>
    <x v="4"/>
    <x v="0"/>
    <m/>
  </r>
  <r>
    <n v="216094"/>
    <x v="0"/>
    <x v="0"/>
    <x v="0"/>
    <x v="0"/>
    <x v="7"/>
    <x v="78"/>
    <x v="0"/>
    <x v="1"/>
    <s v="Tesseramento"/>
    <x v="0"/>
    <x v="1"/>
    <x v="0"/>
    <m/>
  </r>
  <r>
    <n v="31702"/>
    <x v="0"/>
    <x v="0"/>
    <x v="0"/>
    <x v="0"/>
    <x v="11"/>
    <x v="142"/>
    <x v="0"/>
    <x v="0"/>
    <s v="Tesseramento"/>
    <x v="1"/>
    <x v="1"/>
    <x v="0"/>
    <m/>
  </r>
  <r>
    <n v="158666"/>
    <x v="0"/>
    <x v="0"/>
    <x v="0"/>
    <x v="0"/>
    <x v="11"/>
    <x v="142"/>
    <x v="0"/>
    <x v="0"/>
    <s v="Tesseramento"/>
    <x v="1"/>
    <x v="1"/>
    <x v="0"/>
    <m/>
  </r>
  <r>
    <n v="43019"/>
    <x v="0"/>
    <x v="0"/>
    <x v="0"/>
    <x v="0"/>
    <x v="8"/>
    <x v="46"/>
    <x v="0"/>
    <x v="1"/>
    <s v="Tesseramento"/>
    <x v="0"/>
    <x v="4"/>
    <x v="0"/>
    <m/>
  </r>
  <r>
    <n v="150641"/>
    <x v="0"/>
    <x v="0"/>
    <x v="0"/>
    <x v="0"/>
    <x v="8"/>
    <x v="46"/>
    <x v="0"/>
    <x v="0"/>
    <s v="Tesseramento"/>
    <x v="0"/>
    <x v="0"/>
    <x v="0"/>
    <m/>
  </r>
  <r>
    <n v="231042"/>
    <x v="0"/>
    <x v="0"/>
    <x v="0"/>
    <x v="0"/>
    <x v="7"/>
    <x v="275"/>
    <x v="0"/>
    <x v="0"/>
    <s v="Tesseramento"/>
    <x v="0"/>
    <x v="0"/>
    <x v="0"/>
    <m/>
  </r>
  <r>
    <n v="235134"/>
    <x v="0"/>
    <x v="0"/>
    <x v="1"/>
    <x v="0"/>
    <x v="7"/>
    <x v="275"/>
    <x v="0"/>
    <x v="0"/>
    <s v="Tesseramento"/>
    <x v="0"/>
    <x v="1"/>
    <x v="0"/>
    <m/>
  </r>
  <r>
    <n v="93921"/>
    <x v="0"/>
    <x v="0"/>
    <x v="0"/>
    <x v="0"/>
    <x v="7"/>
    <x v="41"/>
    <x v="0"/>
    <x v="0"/>
    <s v="Tesseramento"/>
    <x v="1"/>
    <x v="4"/>
    <x v="0"/>
    <m/>
  </r>
  <r>
    <n v="117677"/>
    <x v="0"/>
    <x v="0"/>
    <x v="0"/>
    <x v="0"/>
    <x v="7"/>
    <x v="41"/>
    <x v="0"/>
    <x v="1"/>
    <s v="Tesseramento"/>
    <x v="1"/>
    <x v="4"/>
    <x v="0"/>
    <m/>
  </r>
  <r>
    <n v="127302"/>
    <x v="0"/>
    <x v="0"/>
    <x v="0"/>
    <x v="0"/>
    <x v="7"/>
    <x v="41"/>
    <x v="0"/>
    <x v="0"/>
    <s v="Tesseramento"/>
    <x v="1"/>
    <x v="0"/>
    <x v="0"/>
    <m/>
  </r>
  <r>
    <n v="49279"/>
    <x v="0"/>
    <x v="0"/>
    <x v="0"/>
    <x v="0"/>
    <x v="7"/>
    <x v="41"/>
    <x v="0"/>
    <x v="0"/>
    <s v="Tesseramento"/>
    <x v="1"/>
    <x v="3"/>
    <x v="0"/>
    <m/>
  </r>
  <r>
    <n v="196789"/>
    <x v="0"/>
    <x v="0"/>
    <x v="0"/>
    <x v="0"/>
    <x v="7"/>
    <x v="41"/>
    <x v="0"/>
    <x v="1"/>
    <s v="Tesseramento"/>
    <x v="1"/>
    <x v="0"/>
    <x v="0"/>
    <m/>
  </r>
  <r>
    <n v="97629"/>
    <x v="0"/>
    <x v="0"/>
    <x v="0"/>
    <x v="0"/>
    <x v="11"/>
    <x v="142"/>
    <x v="0"/>
    <x v="0"/>
    <s v="Tesseramento"/>
    <x v="1"/>
    <x v="0"/>
    <x v="0"/>
    <m/>
  </r>
  <r>
    <n v="20689"/>
    <x v="0"/>
    <x v="0"/>
    <x v="0"/>
    <x v="4"/>
    <x v="11"/>
    <x v="142"/>
    <x v="0"/>
    <x v="0"/>
    <s v="Tesseramento"/>
    <x v="1"/>
    <x v="0"/>
    <x v="0"/>
    <m/>
  </r>
  <r>
    <n v="114220"/>
    <x v="0"/>
    <x v="0"/>
    <x v="0"/>
    <x v="1"/>
    <x v="11"/>
    <x v="142"/>
    <x v="0"/>
    <x v="0"/>
    <s v="Tesseramento"/>
    <x v="1"/>
    <x v="1"/>
    <x v="0"/>
    <m/>
  </r>
  <r>
    <n v="86335"/>
    <x v="0"/>
    <x v="0"/>
    <x v="0"/>
    <x v="0"/>
    <x v="11"/>
    <x v="142"/>
    <x v="0"/>
    <x v="0"/>
    <s v="Tesseramento"/>
    <x v="1"/>
    <x v="0"/>
    <x v="0"/>
    <m/>
  </r>
  <r>
    <n v="235079"/>
    <x v="1"/>
    <x v="1"/>
    <x v="1"/>
    <x v="0"/>
    <x v="0"/>
    <x v="305"/>
    <x v="0"/>
    <x v="0"/>
    <s v="Tesseramento"/>
    <x v="0"/>
    <x v="7"/>
    <x v="0"/>
    <m/>
  </r>
  <r>
    <n v="201365"/>
    <x v="0"/>
    <x v="0"/>
    <x v="0"/>
    <x v="0"/>
    <x v="11"/>
    <x v="142"/>
    <x v="0"/>
    <x v="0"/>
    <s v="Tesseramento"/>
    <x v="1"/>
    <x v="0"/>
    <x v="0"/>
    <m/>
  </r>
  <r>
    <n v="170326"/>
    <x v="0"/>
    <x v="0"/>
    <x v="0"/>
    <x v="1"/>
    <x v="7"/>
    <x v="41"/>
    <x v="0"/>
    <x v="1"/>
    <s v="Tesseramento"/>
    <x v="1"/>
    <x v="0"/>
    <x v="0"/>
    <m/>
  </r>
  <r>
    <n v="92545"/>
    <x v="0"/>
    <x v="0"/>
    <x v="0"/>
    <x v="0"/>
    <x v="11"/>
    <x v="142"/>
    <x v="0"/>
    <x v="0"/>
    <s v="Tesseramento"/>
    <x v="1"/>
    <x v="0"/>
    <x v="0"/>
    <m/>
  </r>
  <r>
    <n v="22641"/>
    <x v="0"/>
    <x v="0"/>
    <x v="0"/>
    <x v="0"/>
    <x v="7"/>
    <x v="41"/>
    <x v="0"/>
    <x v="0"/>
    <s v="Tesseramento"/>
    <x v="1"/>
    <x v="0"/>
    <x v="0"/>
    <m/>
  </r>
  <r>
    <n v="35218"/>
    <x v="0"/>
    <x v="0"/>
    <x v="0"/>
    <x v="0"/>
    <x v="11"/>
    <x v="142"/>
    <x v="0"/>
    <x v="0"/>
    <s v="Tesseramento"/>
    <x v="1"/>
    <x v="3"/>
    <x v="0"/>
    <m/>
  </r>
  <r>
    <n v="100021"/>
    <x v="0"/>
    <x v="0"/>
    <x v="0"/>
    <x v="0"/>
    <x v="11"/>
    <x v="142"/>
    <x v="0"/>
    <x v="1"/>
    <s v="Tesseramento"/>
    <x v="1"/>
    <x v="3"/>
    <x v="0"/>
    <m/>
  </r>
  <r>
    <n v="235080"/>
    <x v="1"/>
    <x v="1"/>
    <x v="1"/>
    <x v="0"/>
    <x v="0"/>
    <x v="305"/>
    <x v="0"/>
    <x v="0"/>
    <s v="Tesseramento"/>
    <x v="0"/>
    <x v="6"/>
    <x v="0"/>
    <m/>
  </r>
  <r>
    <n v="185582"/>
    <x v="0"/>
    <x v="0"/>
    <x v="0"/>
    <x v="0"/>
    <x v="11"/>
    <x v="142"/>
    <x v="0"/>
    <x v="1"/>
    <s v="Tesseramento"/>
    <x v="1"/>
    <x v="0"/>
    <x v="0"/>
    <m/>
  </r>
  <r>
    <n v="32501"/>
    <x v="0"/>
    <x v="0"/>
    <x v="0"/>
    <x v="0"/>
    <x v="11"/>
    <x v="142"/>
    <x v="0"/>
    <x v="0"/>
    <s v="Tesseramento"/>
    <x v="1"/>
    <x v="0"/>
    <x v="0"/>
    <m/>
  </r>
  <r>
    <n v="59757"/>
    <x v="0"/>
    <x v="0"/>
    <x v="0"/>
    <x v="0"/>
    <x v="11"/>
    <x v="142"/>
    <x v="0"/>
    <x v="0"/>
    <s v="Tesseramento"/>
    <x v="1"/>
    <x v="1"/>
    <x v="0"/>
    <m/>
  </r>
  <r>
    <n v="106432"/>
    <x v="0"/>
    <x v="0"/>
    <x v="0"/>
    <x v="0"/>
    <x v="11"/>
    <x v="142"/>
    <x v="0"/>
    <x v="0"/>
    <s v="Tesseramento"/>
    <x v="1"/>
    <x v="0"/>
    <x v="0"/>
    <m/>
  </r>
  <r>
    <n v="199725"/>
    <x v="0"/>
    <x v="0"/>
    <x v="0"/>
    <x v="0"/>
    <x v="11"/>
    <x v="142"/>
    <x v="0"/>
    <x v="0"/>
    <s v="Tesseramento"/>
    <x v="1"/>
    <x v="1"/>
    <x v="0"/>
    <m/>
  </r>
  <r>
    <n v="97430"/>
    <x v="0"/>
    <x v="0"/>
    <x v="0"/>
    <x v="0"/>
    <x v="11"/>
    <x v="142"/>
    <x v="0"/>
    <x v="0"/>
    <s v="Tesseramento"/>
    <x v="1"/>
    <x v="3"/>
    <x v="0"/>
    <m/>
  </r>
  <r>
    <n v="57882"/>
    <x v="0"/>
    <x v="0"/>
    <x v="0"/>
    <x v="0"/>
    <x v="7"/>
    <x v="334"/>
    <x v="0"/>
    <x v="0"/>
    <s v="Tesseramento"/>
    <x v="1"/>
    <x v="3"/>
    <x v="0"/>
    <m/>
  </r>
  <r>
    <n v="151015"/>
    <x v="0"/>
    <x v="0"/>
    <x v="0"/>
    <x v="0"/>
    <x v="11"/>
    <x v="142"/>
    <x v="0"/>
    <x v="1"/>
    <s v="Tesseramento"/>
    <x v="1"/>
    <x v="0"/>
    <x v="0"/>
    <m/>
  </r>
  <r>
    <n v="106365"/>
    <x v="0"/>
    <x v="0"/>
    <x v="0"/>
    <x v="0"/>
    <x v="2"/>
    <x v="2"/>
    <x v="0"/>
    <x v="0"/>
    <s v="Tesseramento"/>
    <x v="1"/>
    <x v="3"/>
    <x v="0"/>
    <m/>
  </r>
  <r>
    <n v="204710"/>
    <x v="0"/>
    <x v="0"/>
    <x v="0"/>
    <x v="1"/>
    <x v="11"/>
    <x v="142"/>
    <x v="0"/>
    <x v="1"/>
    <s v="Tesseramento"/>
    <x v="1"/>
    <x v="3"/>
    <x v="0"/>
    <m/>
  </r>
  <r>
    <n v="8467"/>
    <x v="0"/>
    <x v="0"/>
    <x v="0"/>
    <x v="0"/>
    <x v="7"/>
    <x v="334"/>
    <x v="0"/>
    <x v="0"/>
    <s v="Tesseramento"/>
    <x v="1"/>
    <x v="4"/>
    <x v="0"/>
    <m/>
  </r>
  <r>
    <n v="104669"/>
    <x v="0"/>
    <x v="0"/>
    <x v="0"/>
    <x v="0"/>
    <x v="7"/>
    <x v="334"/>
    <x v="0"/>
    <x v="0"/>
    <s v="Tesseramento"/>
    <x v="1"/>
    <x v="4"/>
    <x v="0"/>
    <m/>
  </r>
  <r>
    <n v="157746"/>
    <x v="0"/>
    <x v="0"/>
    <x v="0"/>
    <x v="0"/>
    <x v="11"/>
    <x v="142"/>
    <x v="0"/>
    <x v="0"/>
    <s v="Tesseramento"/>
    <x v="1"/>
    <x v="1"/>
    <x v="0"/>
    <m/>
  </r>
  <r>
    <n v="29357"/>
    <x v="0"/>
    <x v="0"/>
    <x v="0"/>
    <x v="0"/>
    <x v="7"/>
    <x v="334"/>
    <x v="0"/>
    <x v="0"/>
    <s v="Tesseramento"/>
    <x v="1"/>
    <x v="4"/>
    <x v="0"/>
    <m/>
  </r>
  <r>
    <n v="141926"/>
    <x v="0"/>
    <x v="0"/>
    <x v="0"/>
    <x v="2"/>
    <x v="7"/>
    <x v="334"/>
    <x v="0"/>
    <x v="0"/>
    <s v="Tesseramento"/>
    <x v="1"/>
    <x v="4"/>
    <x v="0"/>
    <m/>
  </r>
  <r>
    <n v="8468"/>
    <x v="0"/>
    <x v="0"/>
    <x v="0"/>
    <x v="0"/>
    <x v="7"/>
    <x v="334"/>
    <x v="0"/>
    <x v="0"/>
    <s v="Tesseramento"/>
    <x v="1"/>
    <x v="0"/>
    <x v="0"/>
    <m/>
  </r>
  <r>
    <n v="83285"/>
    <x v="0"/>
    <x v="0"/>
    <x v="0"/>
    <x v="0"/>
    <x v="7"/>
    <x v="334"/>
    <x v="0"/>
    <x v="0"/>
    <s v="Tesseramento"/>
    <x v="1"/>
    <x v="0"/>
    <x v="0"/>
    <m/>
  </r>
  <r>
    <n v="40766"/>
    <x v="0"/>
    <x v="0"/>
    <x v="0"/>
    <x v="0"/>
    <x v="7"/>
    <x v="334"/>
    <x v="0"/>
    <x v="0"/>
    <s v="Tesseramento"/>
    <x v="1"/>
    <x v="0"/>
    <x v="0"/>
    <m/>
  </r>
  <r>
    <n v="128661"/>
    <x v="0"/>
    <x v="0"/>
    <x v="0"/>
    <x v="2"/>
    <x v="7"/>
    <x v="334"/>
    <x v="0"/>
    <x v="0"/>
    <s v="Tesseramento"/>
    <x v="1"/>
    <x v="4"/>
    <x v="0"/>
    <m/>
  </r>
  <r>
    <n v="52152"/>
    <x v="0"/>
    <x v="0"/>
    <x v="0"/>
    <x v="0"/>
    <x v="7"/>
    <x v="334"/>
    <x v="0"/>
    <x v="0"/>
    <s v="Tesseramento"/>
    <x v="1"/>
    <x v="0"/>
    <x v="0"/>
    <m/>
  </r>
  <r>
    <n v="34489"/>
    <x v="0"/>
    <x v="0"/>
    <x v="0"/>
    <x v="0"/>
    <x v="7"/>
    <x v="334"/>
    <x v="0"/>
    <x v="0"/>
    <s v="Tesseramento"/>
    <x v="1"/>
    <x v="3"/>
    <x v="0"/>
    <m/>
  </r>
  <r>
    <n v="78059"/>
    <x v="0"/>
    <x v="0"/>
    <x v="0"/>
    <x v="0"/>
    <x v="7"/>
    <x v="334"/>
    <x v="0"/>
    <x v="1"/>
    <s v="Tesseramento"/>
    <x v="1"/>
    <x v="3"/>
    <x v="0"/>
    <m/>
  </r>
  <r>
    <n v="65721"/>
    <x v="0"/>
    <x v="2"/>
    <x v="0"/>
    <x v="0"/>
    <x v="7"/>
    <x v="334"/>
    <x v="1"/>
    <x v="1"/>
    <s v="Tesseramento"/>
    <x v="1"/>
    <x v="8"/>
    <x v="0"/>
    <m/>
  </r>
  <r>
    <n v="235301"/>
    <x v="0"/>
    <x v="0"/>
    <x v="1"/>
    <x v="1"/>
    <x v="11"/>
    <x v="174"/>
    <x v="0"/>
    <x v="1"/>
    <s v="Tesseramento"/>
    <x v="3"/>
    <x v="0"/>
    <x v="0"/>
    <m/>
  </r>
  <r>
    <n v="235302"/>
    <x v="0"/>
    <x v="0"/>
    <x v="1"/>
    <x v="0"/>
    <x v="11"/>
    <x v="174"/>
    <x v="0"/>
    <x v="1"/>
    <s v="Tesseramento"/>
    <x v="3"/>
    <x v="0"/>
    <x v="0"/>
    <m/>
  </r>
  <r>
    <n v="34361"/>
    <x v="0"/>
    <x v="0"/>
    <x v="0"/>
    <x v="0"/>
    <x v="7"/>
    <x v="161"/>
    <x v="0"/>
    <x v="0"/>
    <s v="Tesseramento"/>
    <x v="0"/>
    <x v="4"/>
    <x v="0"/>
    <m/>
  </r>
  <r>
    <n v="235146"/>
    <x v="0"/>
    <x v="1"/>
    <x v="1"/>
    <x v="2"/>
    <x v="4"/>
    <x v="18"/>
    <x v="0"/>
    <x v="1"/>
    <s v="Tesseramento"/>
    <x v="1"/>
    <x v="0"/>
    <x v="0"/>
    <m/>
  </r>
  <r>
    <n v="112271"/>
    <x v="0"/>
    <x v="0"/>
    <x v="0"/>
    <x v="0"/>
    <x v="0"/>
    <x v="76"/>
    <x v="0"/>
    <x v="1"/>
    <s v="Tesseramento"/>
    <x v="0"/>
    <x v="3"/>
    <x v="0"/>
    <m/>
  </r>
  <r>
    <n v="228218"/>
    <x v="0"/>
    <x v="1"/>
    <x v="0"/>
    <x v="0"/>
    <x v="4"/>
    <x v="18"/>
    <x v="0"/>
    <x v="0"/>
    <s v="Tesseramento"/>
    <x v="1"/>
    <x v="0"/>
    <x v="0"/>
    <m/>
  </r>
  <r>
    <n v="61101"/>
    <x v="0"/>
    <x v="0"/>
    <x v="0"/>
    <x v="0"/>
    <x v="4"/>
    <x v="18"/>
    <x v="0"/>
    <x v="0"/>
    <s v="Tesseramento"/>
    <x v="1"/>
    <x v="0"/>
    <x v="0"/>
    <m/>
  </r>
  <r>
    <n v="196388"/>
    <x v="0"/>
    <x v="0"/>
    <x v="0"/>
    <x v="0"/>
    <x v="0"/>
    <x v="76"/>
    <x v="0"/>
    <x v="1"/>
    <s v="Tesseramento"/>
    <x v="0"/>
    <x v="0"/>
    <x v="0"/>
    <m/>
  </r>
  <r>
    <n v="57285"/>
    <x v="0"/>
    <x v="0"/>
    <x v="0"/>
    <x v="0"/>
    <x v="4"/>
    <x v="18"/>
    <x v="0"/>
    <x v="0"/>
    <s v="Tesseramento"/>
    <x v="1"/>
    <x v="4"/>
    <x v="0"/>
    <m/>
  </r>
  <r>
    <n v="13216"/>
    <x v="0"/>
    <x v="0"/>
    <x v="0"/>
    <x v="0"/>
    <x v="0"/>
    <x v="76"/>
    <x v="0"/>
    <x v="0"/>
    <s v="Tesseramento"/>
    <x v="0"/>
    <x v="4"/>
    <x v="0"/>
    <m/>
  </r>
  <r>
    <n v="109502"/>
    <x v="1"/>
    <x v="0"/>
    <x v="0"/>
    <x v="0"/>
    <x v="4"/>
    <x v="18"/>
    <x v="0"/>
    <x v="1"/>
    <s v="Tesseramento"/>
    <x v="1"/>
    <x v="2"/>
    <x v="0"/>
    <m/>
  </r>
  <r>
    <n v="109500"/>
    <x v="1"/>
    <x v="0"/>
    <x v="0"/>
    <x v="0"/>
    <x v="4"/>
    <x v="18"/>
    <x v="0"/>
    <x v="1"/>
    <s v="Tesseramento"/>
    <x v="1"/>
    <x v="2"/>
    <x v="0"/>
    <m/>
  </r>
  <r>
    <n v="26389"/>
    <x v="0"/>
    <x v="0"/>
    <x v="0"/>
    <x v="0"/>
    <x v="4"/>
    <x v="18"/>
    <x v="0"/>
    <x v="0"/>
    <s v="Tesseramento"/>
    <x v="1"/>
    <x v="4"/>
    <x v="0"/>
    <m/>
  </r>
  <r>
    <n v="108403"/>
    <x v="1"/>
    <x v="0"/>
    <x v="0"/>
    <x v="0"/>
    <x v="4"/>
    <x v="18"/>
    <x v="0"/>
    <x v="0"/>
    <s v="Tesseramento"/>
    <x v="1"/>
    <x v="2"/>
    <x v="0"/>
    <m/>
  </r>
  <r>
    <n v="26416"/>
    <x v="0"/>
    <x v="0"/>
    <x v="0"/>
    <x v="0"/>
    <x v="4"/>
    <x v="18"/>
    <x v="0"/>
    <x v="0"/>
    <s v="Tesseramento"/>
    <x v="1"/>
    <x v="0"/>
    <x v="0"/>
    <m/>
  </r>
  <r>
    <n v="26625"/>
    <x v="0"/>
    <x v="0"/>
    <x v="0"/>
    <x v="0"/>
    <x v="4"/>
    <x v="18"/>
    <x v="0"/>
    <x v="1"/>
    <s v="Tesseramento"/>
    <x v="1"/>
    <x v="4"/>
    <x v="0"/>
    <m/>
  </r>
  <r>
    <n v="32883"/>
    <x v="0"/>
    <x v="0"/>
    <x v="0"/>
    <x v="0"/>
    <x v="4"/>
    <x v="18"/>
    <x v="0"/>
    <x v="1"/>
    <s v="Tesseramento"/>
    <x v="1"/>
    <x v="4"/>
    <x v="0"/>
    <m/>
  </r>
  <r>
    <n v="94119"/>
    <x v="0"/>
    <x v="0"/>
    <x v="0"/>
    <x v="0"/>
    <x v="4"/>
    <x v="18"/>
    <x v="0"/>
    <x v="0"/>
    <s v="Tesseramento"/>
    <x v="1"/>
    <x v="3"/>
    <x v="0"/>
    <m/>
  </r>
  <r>
    <n v="170413"/>
    <x v="1"/>
    <x v="0"/>
    <x v="0"/>
    <x v="0"/>
    <x v="4"/>
    <x v="18"/>
    <x v="0"/>
    <x v="1"/>
    <s v="Tesseramento"/>
    <x v="1"/>
    <x v="7"/>
    <x v="0"/>
    <m/>
  </r>
  <r>
    <n v="12659"/>
    <x v="0"/>
    <x v="0"/>
    <x v="0"/>
    <x v="0"/>
    <x v="4"/>
    <x v="18"/>
    <x v="0"/>
    <x v="1"/>
    <s v="Tesseramento"/>
    <x v="1"/>
    <x v="4"/>
    <x v="0"/>
    <m/>
  </r>
  <r>
    <n v="9794"/>
    <x v="0"/>
    <x v="0"/>
    <x v="0"/>
    <x v="0"/>
    <x v="4"/>
    <x v="18"/>
    <x v="0"/>
    <x v="0"/>
    <s v="Tesseramento"/>
    <x v="1"/>
    <x v="0"/>
    <x v="0"/>
    <m/>
  </r>
  <r>
    <n v="171514"/>
    <x v="0"/>
    <x v="0"/>
    <x v="0"/>
    <x v="0"/>
    <x v="4"/>
    <x v="18"/>
    <x v="0"/>
    <x v="0"/>
    <s v="Tesseramento"/>
    <x v="1"/>
    <x v="4"/>
    <x v="0"/>
    <m/>
  </r>
  <r>
    <n v="26583"/>
    <x v="0"/>
    <x v="0"/>
    <x v="0"/>
    <x v="0"/>
    <x v="4"/>
    <x v="18"/>
    <x v="0"/>
    <x v="0"/>
    <s v="Tesseramento"/>
    <x v="1"/>
    <x v="4"/>
    <x v="0"/>
    <m/>
  </r>
  <r>
    <n v="62068"/>
    <x v="0"/>
    <x v="0"/>
    <x v="0"/>
    <x v="0"/>
    <x v="4"/>
    <x v="18"/>
    <x v="0"/>
    <x v="0"/>
    <s v="Tesseramento"/>
    <x v="1"/>
    <x v="1"/>
    <x v="0"/>
    <m/>
  </r>
  <r>
    <n v="55137"/>
    <x v="0"/>
    <x v="0"/>
    <x v="0"/>
    <x v="0"/>
    <x v="4"/>
    <x v="18"/>
    <x v="0"/>
    <x v="1"/>
    <s v="Tesseramento"/>
    <x v="1"/>
    <x v="0"/>
    <x v="0"/>
    <m/>
  </r>
  <r>
    <n v="26627"/>
    <x v="0"/>
    <x v="0"/>
    <x v="0"/>
    <x v="0"/>
    <x v="4"/>
    <x v="18"/>
    <x v="0"/>
    <x v="0"/>
    <s v="Tesseramento"/>
    <x v="1"/>
    <x v="4"/>
    <x v="0"/>
    <m/>
  </r>
  <r>
    <n v="26656"/>
    <x v="0"/>
    <x v="0"/>
    <x v="0"/>
    <x v="0"/>
    <x v="4"/>
    <x v="18"/>
    <x v="0"/>
    <x v="0"/>
    <s v="Tesseramento"/>
    <x v="1"/>
    <x v="4"/>
    <x v="0"/>
    <m/>
  </r>
  <r>
    <n v="80936"/>
    <x v="0"/>
    <x v="0"/>
    <x v="0"/>
    <x v="0"/>
    <x v="4"/>
    <x v="18"/>
    <x v="0"/>
    <x v="0"/>
    <s v="Tesseramento"/>
    <x v="1"/>
    <x v="4"/>
    <x v="0"/>
    <m/>
  </r>
  <r>
    <n v="26675"/>
    <x v="0"/>
    <x v="0"/>
    <x v="0"/>
    <x v="0"/>
    <x v="4"/>
    <x v="18"/>
    <x v="0"/>
    <x v="0"/>
    <s v="Tesseramento"/>
    <x v="1"/>
    <x v="4"/>
    <x v="0"/>
    <m/>
  </r>
  <r>
    <n v="32896"/>
    <x v="0"/>
    <x v="0"/>
    <x v="0"/>
    <x v="0"/>
    <x v="4"/>
    <x v="18"/>
    <x v="0"/>
    <x v="0"/>
    <s v="Tesseramento"/>
    <x v="1"/>
    <x v="4"/>
    <x v="0"/>
    <m/>
  </r>
  <r>
    <n v="102275"/>
    <x v="0"/>
    <x v="0"/>
    <x v="0"/>
    <x v="0"/>
    <x v="4"/>
    <x v="18"/>
    <x v="0"/>
    <x v="0"/>
    <s v="Tesseramento"/>
    <x v="1"/>
    <x v="1"/>
    <x v="0"/>
    <m/>
  </r>
  <r>
    <n v="82670"/>
    <x v="0"/>
    <x v="0"/>
    <x v="0"/>
    <x v="0"/>
    <x v="4"/>
    <x v="18"/>
    <x v="0"/>
    <x v="1"/>
    <s v="Tesseramento"/>
    <x v="1"/>
    <x v="4"/>
    <x v="0"/>
    <m/>
  </r>
  <r>
    <n v="169198"/>
    <x v="1"/>
    <x v="0"/>
    <x v="0"/>
    <x v="0"/>
    <x v="4"/>
    <x v="18"/>
    <x v="0"/>
    <x v="1"/>
    <s v="Tesseramento"/>
    <x v="1"/>
    <x v="5"/>
    <x v="0"/>
    <m/>
  </r>
  <r>
    <n v="235147"/>
    <x v="1"/>
    <x v="0"/>
    <x v="1"/>
    <x v="2"/>
    <x v="4"/>
    <x v="18"/>
    <x v="0"/>
    <x v="0"/>
    <s v="Tesseramento"/>
    <x v="1"/>
    <x v="5"/>
    <x v="0"/>
    <m/>
  </r>
  <r>
    <n v="64699"/>
    <x v="0"/>
    <x v="0"/>
    <x v="2"/>
    <x v="0"/>
    <x v="4"/>
    <x v="18"/>
    <x v="0"/>
    <x v="0"/>
    <s v="Tesseramento"/>
    <x v="1"/>
    <x v="0"/>
    <x v="0"/>
    <m/>
  </r>
  <r>
    <n v="227843"/>
    <x v="0"/>
    <x v="0"/>
    <x v="0"/>
    <x v="0"/>
    <x v="4"/>
    <x v="18"/>
    <x v="0"/>
    <x v="0"/>
    <s v="Tesseramento"/>
    <x v="1"/>
    <x v="4"/>
    <x v="0"/>
    <m/>
  </r>
  <r>
    <n v="78305"/>
    <x v="0"/>
    <x v="0"/>
    <x v="0"/>
    <x v="0"/>
    <x v="4"/>
    <x v="12"/>
    <x v="0"/>
    <x v="0"/>
    <s v="Tesseramento"/>
    <x v="1"/>
    <x v="4"/>
    <x v="0"/>
    <m/>
  </r>
  <r>
    <n v="177287"/>
    <x v="0"/>
    <x v="0"/>
    <x v="0"/>
    <x v="0"/>
    <x v="1"/>
    <x v="324"/>
    <x v="0"/>
    <x v="0"/>
    <s v="Tesseramento"/>
    <x v="1"/>
    <x v="4"/>
    <x v="0"/>
    <m/>
  </r>
  <r>
    <n v="60689"/>
    <x v="0"/>
    <x v="0"/>
    <x v="0"/>
    <x v="0"/>
    <x v="15"/>
    <x v="72"/>
    <x v="0"/>
    <x v="0"/>
    <s v="Tesseramento"/>
    <x v="1"/>
    <x v="3"/>
    <x v="0"/>
    <m/>
  </r>
  <r>
    <n v="114709"/>
    <x v="0"/>
    <x v="0"/>
    <x v="0"/>
    <x v="0"/>
    <x v="15"/>
    <x v="72"/>
    <x v="0"/>
    <x v="1"/>
    <s v="Tesseramento"/>
    <x v="1"/>
    <x v="4"/>
    <x v="0"/>
    <m/>
  </r>
  <r>
    <n v="137481"/>
    <x v="0"/>
    <x v="0"/>
    <x v="0"/>
    <x v="0"/>
    <x v="1"/>
    <x v="324"/>
    <x v="0"/>
    <x v="0"/>
    <s v="Tesseramento"/>
    <x v="1"/>
    <x v="3"/>
    <x v="0"/>
    <m/>
  </r>
  <r>
    <n v="231194"/>
    <x v="0"/>
    <x v="0"/>
    <x v="0"/>
    <x v="1"/>
    <x v="11"/>
    <x v="280"/>
    <x v="0"/>
    <x v="0"/>
    <s v="Tesseramento"/>
    <x v="0"/>
    <x v="0"/>
    <x v="0"/>
    <m/>
  </r>
  <r>
    <n v="235149"/>
    <x v="0"/>
    <x v="0"/>
    <x v="1"/>
    <x v="1"/>
    <x v="1"/>
    <x v="324"/>
    <x v="0"/>
    <x v="0"/>
    <s v="Tesseramento"/>
    <x v="1"/>
    <x v="0"/>
    <x v="0"/>
    <m/>
  </r>
  <r>
    <n v="199834"/>
    <x v="0"/>
    <x v="0"/>
    <x v="0"/>
    <x v="0"/>
    <x v="15"/>
    <x v="72"/>
    <x v="0"/>
    <x v="0"/>
    <s v="Tesseramento"/>
    <x v="1"/>
    <x v="3"/>
    <x v="0"/>
    <m/>
  </r>
  <r>
    <n v="20988"/>
    <x v="0"/>
    <x v="0"/>
    <x v="0"/>
    <x v="0"/>
    <x v="11"/>
    <x v="142"/>
    <x v="0"/>
    <x v="0"/>
    <s v="Tesseramento"/>
    <x v="1"/>
    <x v="4"/>
    <x v="0"/>
    <m/>
  </r>
  <r>
    <n v="160266"/>
    <x v="0"/>
    <x v="0"/>
    <x v="0"/>
    <x v="0"/>
    <x v="11"/>
    <x v="142"/>
    <x v="0"/>
    <x v="0"/>
    <s v="Tesseramento"/>
    <x v="1"/>
    <x v="0"/>
    <x v="0"/>
    <m/>
  </r>
  <r>
    <n v="110143"/>
    <x v="0"/>
    <x v="0"/>
    <x v="0"/>
    <x v="0"/>
    <x v="11"/>
    <x v="142"/>
    <x v="0"/>
    <x v="1"/>
    <s v="Tesseramento"/>
    <x v="1"/>
    <x v="0"/>
    <x v="0"/>
    <m/>
  </r>
  <r>
    <n v="158425"/>
    <x v="0"/>
    <x v="0"/>
    <x v="0"/>
    <x v="0"/>
    <x v="11"/>
    <x v="142"/>
    <x v="0"/>
    <x v="0"/>
    <s v="Tesseramento"/>
    <x v="1"/>
    <x v="0"/>
    <x v="0"/>
    <m/>
  </r>
  <r>
    <n v="172936"/>
    <x v="0"/>
    <x v="0"/>
    <x v="0"/>
    <x v="0"/>
    <x v="11"/>
    <x v="142"/>
    <x v="0"/>
    <x v="0"/>
    <s v="Tesseramento"/>
    <x v="1"/>
    <x v="0"/>
    <x v="0"/>
    <m/>
  </r>
  <r>
    <n v="149595"/>
    <x v="0"/>
    <x v="0"/>
    <x v="0"/>
    <x v="0"/>
    <x v="8"/>
    <x v="237"/>
    <x v="0"/>
    <x v="0"/>
    <s v="Tesseramento"/>
    <x v="1"/>
    <x v="3"/>
    <x v="0"/>
    <m/>
  </r>
  <r>
    <n v="213808"/>
    <x v="0"/>
    <x v="0"/>
    <x v="0"/>
    <x v="0"/>
    <x v="11"/>
    <x v="142"/>
    <x v="0"/>
    <x v="0"/>
    <s v="Tesseramento"/>
    <x v="1"/>
    <x v="0"/>
    <x v="0"/>
    <m/>
  </r>
  <r>
    <n v="52751"/>
    <x v="0"/>
    <x v="0"/>
    <x v="0"/>
    <x v="0"/>
    <x v="8"/>
    <x v="237"/>
    <x v="0"/>
    <x v="0"/>
    <s v="Tesseramento"/>
    <x v="1"/>
    <x v="0"/>
    <x v="0"/>
    <m/>
  </r>
  <r>
    <n v="32491"/>
    <x v="0"/>
    <x v="0"/>
    <x v="0"/>
    <x v="0"/>
    <x v="11"/>
    <x v="142"/>
    <x v="0"/>
    <x v="0"/>
    <s v="Tesseramento"/>
    <x v="1"/>
    <x v="0"/>
    <x v="0"/>
    <m/>
  </r>
  <r>
    <n v="58621"/>
    <x v="0"/>
    <x v="0"/>
    <x v="2"/>
    <x v="0"/>
    <x v="11"/>
    <x v="142"/>
    <x v="0"/>
    <x v="0"/>
    <s v="Tesseramento"/>
    <x v="1"/>
    <x v="1"/>
    <x v="0"/>
    <m/>
  </r>
  <r>
    <n v="129218"/>
    <x v="0"/>
    <x v="0"/>
    <x v="0"/>
    <x v="0"/>
    <x v="11"/>
    <x v="142"/>
    <x v="0"/>
    <x v="0"/>
    <s v="Tesseramento"/>
    <x v="1"/>
    <x v="4"/>
    <x v="0"/>
    <m/>
  </r>
  <r>
    <n v="153775"/>
    <x v="0"/>
    <x v="0"/>
    <x v="0"/>
    <x v="0"/>
    <x v="11"/>
    <x v="142"/>
    <x v="0"/>
    <x v="0"/>
    <s v="Tesseramento"/>
    <x v="1"/>
    <x v="0"/>
    <x v="0"/>
    <m/>
  </r>
  <r>
    <n v="156331"/>
    <x v="0"/>
    <x v="0"/>
    <x v="0"/>
    <x v="0"/>
    <x v="11"/>
    <x v="142"/>
    <x v="0"/>
    <x v="1"/>
    <s v="Tesseramento"/>
    <x v="1"/>
    <x v="4"/>
    <x v="0"/>
    <m/>
  </r>
  <r>
    <n v="115084"/>
    <x v="0"/>
    <x v="0"/>
    <x v="0"/>
    <x v="0"/>
    <x v="11"/>
    <x v="142"/>
    <x v="0"/>
    <x v="1"/>
    <s v="Tesseramento"/>
    <x v="1"/>
    <x v="4"/>
    <x v="0"/>
    <m/>
  </r>
  <r>
    <n v="111139"/>
    <x v="0"/>
    <x v="0"/>
    <x v="0"/>
    <x v="0"/>
    <x v="11"/>
    <x v="142"/>
    <x v="0"/>
    <x v="0"/>
    <s v="Tesseramento"/>
    <x v="1"/>
    <x v="0"/>
    <x v="0"/>
    <m/>
  </r>
  <r>
    <n v="204645"/>
    <x v="0"/>
    <x v="0"/>
    <x v="0"/>
    <x v="0"/>
    <x v="11"/>
    <x v="302"/>
    <x v="0"/>
    <x v="0"/>
    <s v="Tesseramento"/>
    <x v="1"/>
    <x v="0"/>
    <x v="0"/>
    <m/>
  </r>
  <r>
    <n v="155776"/>
    <x v="1"/>
    <x v="0"/>
    <x v="0"/>
    <x v="0"/>
    <x v="11"/>
    <x v="302"/>
    <x v="0"/>
    <x v="0"/>
    <s v="Tesseramento"/>
    <x v="1"/>
    <x v="6"/>
    <x v="0"/>
    <m/>
  </r>
  <r>
    <n v="193560"/>
    <x v="1"/>
    <x v="0"/>
    <x v="0"/>
    <x v="2"/>
    <x v="11"/>
    <x v="302"/>
    <x v="0"/>
    <x v="1"/>
    <s v="Tesseramento"/>
    <x v="1"/>
    <x v="5"/>
    <x v="0"/>
    <m/>
  </r>
  <r>
    <n v="155775"/>
    <x v="0"/>
    <x v="0"/>
    <x v="0"/>
    <x v="0"/>
    <x v="11"/>
    <x v="302"/>
    <x v="0"/>
    <x v="0"/>
    <s v="Tesseramento"/>
    <x v="1"/>
    <x v="3"/>
    <x v="0"/>
    <m/>
  </r>
  <r>
    <n v="224156"/>
    <x v="0"/>
    <x v="0"/>
    <x v="0"/>
    <x v="1"/>
    <x v="11"/>
    <x v="302"/>
    <x v="0"/>
    <x v="0"/>
    <s v="Tesseramento"/>
    <x v="1"/>
    <x v="0"/>
    <x v="0"/>
    <m/>
  </r>
  <r>
    <n v="88527"/>
    <x v="0"/>
    <x v="2"/>
    <x v="0"/>
    <x v="0"/>
    <x v="7"/>
    <x v="334"/>
    <x v="1"/>
    <x v="0"/>
    <s v="Tesseramento"/>
    <x v="1"/>
    <x v="8"/>
    <x v="0"/>
    <m/>
  </r>
  <r>
    <n v="129427"/>
    <x v="0"/>
    <x v="0"/>
    <x v="0"/>
    <x v="0"/>
    <x v="11"/>
    <x v="142"/>
    <x v="0"/>
    <x v="0"/>
    <s v="Tesseramento"/>
    <x v="1"/>
    <x v="1"/>
    <x v="0"/>
    <m/>
  </r>
  <r>
    <n v="144785"/>
    <x v="0"/>
    <x v="0"/>
    <x v="0"/>
    <x v="0"/>
    <x v="11"/>
    <x v="142"/>
    <x v="0"/>
    <x v="0"/>
    <s v="Tesseramento"/>
    <x v="1"/>
    <x v="3"/>
    <x v="0"/>
    <m/>
  </r>
  <r>
    <n v="138168"/>
    <x v="0"/>
    <x v="0"/>
    <x v="0"/>
    <x v="0"/>
    <x v="11"/>
    <x v="339"/>
    <x v="0"/>
    <x v="1"/>
    <s v="Tesseramento"/>
    <x v="1"/>
    <x v="3"/>
    <x v="0"/>
    <m/>
  </r>
  <r>
    <n v="1187"/>
    <x v="0"/>
    <x v="0"/>
    <x v="0"/>
    <x v="0"/>
    <x v="11"/>
    <x v="339"/>
    <x v="0"/>
    <x v="0"/>
    <s v="Tesseramento"/>
    <x v="1"/>
    <x v="4"/>
    <x v="0"/>
    <m/>
  </r>
  <r>
    <n v="151565"/>
    <x v="0"/>
    <x v="0"/>
    <x v="0"/>
    <x v="0"/>
    <x v="11"/>
    <x v="339"/>
    <x v="0"/>
    <x v="0"/>
    <s v="Tesseramento"/>
    <x v="1"/>
    <x v="3"/>
    <x v="0"/>
    <m/>
  </r>
  <r>
    <n v="123428"/>
    <x v="0"/>
    <x v="0"/>
    <x v="0"/>
    <x v="0"/>
    <x v="11"/>
    <x v="142"/>
    <x v="0"/>
    <x v="0"/>
    <s v="Tesseramento"/>
    <x v="1"/>
    <x v="0"/>
    <x v="0"/>
    <m/>
  </r>
  <r>
    <n v="13812"/>
    <x v="0"/>
    <x v="0"/>
    <x v="0"/>
    <x v="0"/>
    <x v="11"/>
    <x v="339"/>
    <x v="0"/>
    <x v="0"/>
    <s v="Tesseramento"/>
    <x v="1"/>
    <x v="1"/>
    <x v="0"/>
    <m/>
  </r>
  <r>
    <n v="153523"/>
    <x v="0"/>
    <x v="0"/>
    <x v="0"/>
    <x v="0"/>
    <x v="11"/>
    <x v="142"/>
    <x v="0"/>
    <x v="0"/>
    <s v="Tesseramento"/>
    <x v="1"/>
    <x v="3"/>
    <x v="0"/>
    <m/>
  </r>
  <r>
    <n v="1193"/>
    <x v="0"/>
    <x v="0"/>
    <x v="0"/>
    <x v="0"/>
    <x v="11"/>
    <x v="339"/>
    <x v="0"/>
    <x v="0"/>
    <s v="Tesseramento"/>
    <x v="1"/>
    <x v="3"/>
    <x v="0"/>
    <m/>
  </r>
  <r>
    <n v="85453"/>
    <x v="0"/>
    <x v="0"/>
    <x v="0"/>
    <x v="0"/>
    <x v="11"/>
    <x v="339"/>
    <x v="0"/>
    <x v="0"/>
    <s v="Tesseramento"/>
    <x v="1"/>
    <x v="4"/>
    <x v="0"/>
    <m/>
  </r>
  <r>
    <n v="1129"/>
    <x v="0"/>
    <x v="0"/>
    <x v="0"/>
    <x v="0"/>
    <x v="11"/>
    <x v="339"/>
    <x v="0"/>
    <x v="0"/>
    <s v="Tesseramento"/>
    <x v="1"/>
    <x v="0"/>
    <x v="0"/>
    <m/>
  </r>
  <r>
    <n v="108597"/>
    <x v="1"/>
    <x v="0"/>
    <x v="0"/>
    <x v="0"/>
    <x v="11"/>
    <x v="339"/>
    <x v="0"/>
    <x v="0"/>
    <s v="Tesseramento"/>
    <x v="1"/>
    <x v="2"/>
    <x v="0"/>
    <m/>
  </r>
  <r>
    <n v="178048"/>
    <x v="1"/>
    <x v="0"/>
    <x v="0"/>
    <x v="0"/>
    <x v="11"/>
    <x v="339"/>
    <x v="0"/>
    <x v="0"/>
    <s v="Tesseramento"/>
    <x v="1"/>
    <x v="7"/>
    <x v="0"/>
    <s v="B"/>
  </r>
  <r>
    <n v="204937"/>
    <x v="1"/>
    <x v="0"/>
    <x v="0"/>
    <x v="0"/>
    <x v="11"/>
    <x v="339"/>
    <x v="0"/>
    <x v="0"/>
    <s v="Tesseramento"/>
    <x v="1"/>
    <x v="5"/>
    <x v="0"/>
    <m/>
  </r>
  <r>
    <n v="160354"/>
    <x v="1"/>
    <x v="0"/>
    <x v="0"/>
    <x v="2"/>
    <x v="11"/>
    <x v="339"/>
    <x v="0"/>
    <x v="1"/>
    <s v="Tesseramento"/>
    <x v="1"/>
    <x v="6"/>
    <x v="0"/>
    <m/>
  </r>
  <r>
    <n v="76429"/>
    <x v="0"/>
    <x v="0"/>
    <x v="0"/>
    <x v="0"/>
    <x v="11"/>
    <x v="339"/>
    <x v="0"/>
    <x v="0"/>
    <s v="Tesseramento"/>
    <x v="1"/>
    <x v="0"/>
    <x v="0"/>
    <m/>
  </r>
  <r>
    <n v="94618"/>
    <x v="0"/>
    <x v="0"/>
    <x v="0"/>
    <x v="0"/>
    <x v="11"/>
    <x v="339"/>
    <x v="0"/>
    <x v="0"/>
    <s v="Tesseramento"/>
    <x v="1"/>
    <x v="4"/>
    <x v="0"/>
    <m/>
  </r>
  <r>
    <n v="117533"/>
    <x v="0"/>
    <x v="0"/>
    <x v="0"/>
    <x v="0"/>
    <x v="11"/>
    <x v="339"/>
    <x v="0"/>
    <x v="0"/>
    <s v="Tesseramento"/>
    <x v="1"/>
    <x v="3"/>
    <x v="0"/>
    <m/>
  </r>
  <r>
    <n v="32863"/>
    <x v="0"/>
    <x v="0"/>
    <x v="0"/>
    <x v="0"/>
    <x v="11"/>
    <x v="339"/>
    <x v="0"/>
    <x v="0"/>
    <s v="Tesseramento"/>
    <x v="1"/>
    <x v="3"/>
    <x v="0"/>
    <m/>
  </r>
  <r>
    <n v="88331"/>
    <x v="0"/>
    <x v="0"/>
    <x v="0"/>
    <x v="0"/>
    <x v="11"/>
    <x v="339"/>
    <x v="0"/>
    <x v="0"/>
    <s v="Tesseramento"/>
    <x v="1"/>
    <x v="3"/>
    <x v="0"/>
    <m/>
  </r>
  <r>
    <n v="84584"/>
    <x v="0"/>
    <x v="0"/>
    <x v="0"/>
    <x v="0"/>
    <x v="11"/>
    <x v="339"/>
    <x v="0"/>
    <x v="0"/>
    <s v="Tesseramento"/>
    <x v="1"/>
    <x v="1"/>
    <x v="0"/>
    <m/>
  </r>
  <r>
    <n v="108160"/>
    <x v="0"/>
    <x v="0"/>
    <x v="0"/>
    <x v="1"/>
    <x v="11"/>
    <x v="339"/>
    <x v="0"/>
    <x v="0"/>
    <s v="Tesseramento"/>
    <x v="1"/>
    <x v="1"/>
    <x v="0"/>
    <m/>
  </r>
  <r>
    <n v="84583"/>
    <x v="0"/>
    <x v="0"/>
    <x v="0"/>
    <x v="0"/>
    <x v="11"/>
    <x v="339"/>
    <x v="0"/>
    <x v="0"/>
    <s v="Tesseramento"/>
    <x v="1"/>
    <x v="1"/>
    <x v="0"/>
    <m/>
  </r>
  <r>
    <n v="221500"/>
    <x v="0"/>
    <x v="0"/>
    <x v="0"/>
    <x v="0"/>
    <x v="11"/>
    <x v="339"/>
    <x v="0"/>
    <x v="0"/>
    <s v="Tesseramento"/>
    <x v="1"/>
    <x v="0"/>
    <x v="0"/>
    <m/>
  </r>
  <r>
    <n v="84572"/>
    <x v="0"/>
    <x v="0"/>
    <x v="0"/>
    <x v="0"/>
    <x v="11"/>
    <x v="339"/>
    <x v="0"/>
    <x v="1"/>
    <s v="Tesseramento"/>
    <x v="1"/>
    <x v="0"/>
    <x v="0"/>
    <m/>
  </r>
  <r>
    <n v="1208"/>
    <x v="0"/>
    <x v="0"/>
    <x v="0"/>
    <x v="0"/>
    <x v="11"/>
    <x v="339"/>
    <x v="0"/>
    <x v="0"/>
    <s v="Tesseramento"/>
    <x v="1"/>
    <x v="0"/>
    <x v="0"/>
    <m/>
  </r>
  <r>
    <n v="68408"/>
    <x v="0"/>
    <x v="0"/>
    <x v="0"/>
    <x v="0"/>
    <x v="11"/>
    <x v="339"/>
    <x v="0"/>
    <x v="0"/>
    <s v="Tesseramento"/>
    <x v="1"/>
    <x v="0"/>
    <x v="0"/>
    <m/>
  </r>
  <r>
    <n v="84573"/>
    <x v="0"/>
    <x v="0"/>
    <x v="0"/>
    <x v="0"/>
    <x v="11"/>
    <x v="339"/>
    <x v="0"/>
    <x v="0"/>
    <s v="Tesseramento"/>
    <x v="1"/>
    <x v="0"/>
    <x v="0"/>
    <m/>
  </r>
  <r>
    <n v="1210"/>
    <x v="0"/>
    <x v="0"/>
    <x v="0"/>
    <x v="2"/>
    <x v="11"/>
    <x v="339"/>
    <x v="0"/>
    <x v="0"/>
    <s v="Tesseramento"/>
    <x v="1"/>
    <x v="4"/>
    <x v="0"/>
    <m/>
  </r>
  <r>
    <n v="173101"/>
    <x v="0"/>
    <x v="0"/>
    <x v="0"/>
    <x v="0"/>
    <x v="11"/>
    <x v="339"/>
    <x v="0"/>
    <x v="0"/>
    <s v="Tesseramento"/>
    <x v="1"/>
    <x v="4"/>
    <x v="0"/>
    <m/>
  </r>
  <r>
    <n v="54368"/>
    <x v="0"/>
    <x v="0"/>
    <x v="0"/>
    <x v="0"/>
    <x v="11"/>
    <x v="339"/>
    <x v="0"/>
    <x v="0"/>
    <s v="Tesseramento"/>
    <x v="1"/>
    <x v="4"/>
    <x v="0"/>
    <m/>
  </r>
  <r>
    <n v="204056"/>
    <x v="0"/>
    <x v="0"/>
    <x v="0"/>
    <x v="2"/>
    <x v="11"/>
    <x v="339"/>
    <x v="0"/>
    <x v="1"/>
    <s v="Tesseramento"/>
    <x v="1"/>
    <x v="3"/>
    <x v="0"/>
    <m/>
  </r>
  <r>
    <n v="73390"/>
    <x v="0"/>
    <x v="0"/>
    <x v="0"/>
    <x v="0"/>
    <x v="11"/>
    <x v="339"/>
    <x v="0"/>
    <x v="0"/>
    <s v="Tesseramento"/>
    <x v="1"/>
    <x v="3"/>
    <x v="0"/>
    <m/>
  </r>
  <r>
    <n v="178049"/>
    <x v="1"/>
    <x v="0"/>
    <x v="0"/>
    <x v="0"/>
    <x v="11"/>
    <x v="339"/>
    <x v="0"/>
    <x v="1"/>
    <s v="Tesseramento"/>
    <x v="1"/>
    <x v="7"/>
    <x v="0"/>
    <s v="B"/>
  </r>
  <r>
    <n v="54724"/>
    <x v="0"/>
    <x v="0"/>
    <x v="0"/>
    <x v="0"/>
    <x v="11"/>
    <x v="142"/>
    <x v="0"/>
    <x v="0"/>
    <s v="Tesseramento"/>
    <x v="1"/>
    <x v="4"/>
    <x v="0"/>
    <m/>
  </r>
  <r>
    <n v="180163"/>
    <x v="0"/>
    <x v="0"/>
    <x v="0"/>
    <x v="0"/>
    <x v="11"/>
    <x v="339"/>
    <x v="0"/>
    <x v="0"/>
    <s v="Tesseramento"/>
    <x v="1"/>
    <x v="0"/>
    <x v="0"/>
    <m/>
  </r>
  <r>
    <n v="180162"/>
    <x v="1"/>
    <x v="0"/>
    <x v="0"/>
    <x v="3"/>
    <x v="11"/>
    <x v="339"/>
    <x v="0"/>
    <x v="1"/>
    <s v="Tesseramento"/>
    <x v="1"/>
    <x v="5"/>
    <x v="0"/>
    <m/>
  </r>
  <r>
    <n v="33852"/>
    <x v="0"/>
    <x v="0"/>
    <x v="0"/>
    <x v="0"/>
    <x v="11"/>
    <x v="339"/>
    <x v="0"/>
    <x v="0"/>
    <s v="Tesseramento"/>
    <x v="1"/>
    <x v="4"/>
    <x v="0"/>
    <m/>
  </r>
  <r>
    <n v="193993"/>
    <x v="0"/>
    <x v="0"/>
    <x v="0"/>
    <x v="0"/>
    <x v="11"/>
    <x v="339"/>
    <x v="0"/>
    <x v="0"/>
    <s v="Tesseramento"/>
    <x v="1"/>
    <x v="0"/>
    <x v="0"/>
    <m/>
  </r>
  <r>
    <n v="21542"/>
    <x v="0"/>
    <x v="0"/>
    <x v="0"/>
    <x v="0"/>
    <x v="11"/>
    <x v="339"/>
    <x v="0"/>
    <x v="1"/>
    <s v="Tesseramento"/>
    <x v="1"/>
    <x v="3"/>
    <x v="0"/>
    <m/>
  </r>
  <r>
    <n v="42238"/>
    <x v="0"/>
    <x v="0"/>
    <x v="0"/>
    <x v="0"/>
    <x v="11"/>
    <x v="339"/>
    <x v="0"/>
    <x v="0"/>
    <s v="Tesseramento"/>
    <x v="1"/>
    <x v="4"/>
    <x v="0"/>
    <m/>
  </r>
  <r>
    <n v="6050"/>
    <x v="0"/>
    <x v="0"/>
    <x v="0"/>
    <x v="0"/>
    <x v="11"/>
    <x v="339"/>
    <x v="0"/>
    <x v="0"/>
    <s v="Tesseramento"/>
    <x v="1"/>
    <x v="0"/>
    <x v="0"/>
    <m/>
  </r>
  <r>
    <n v="214039"/>
    <x v="0"/>
    <x v="0"/>
    <x v="0"/>
    <x v="0"/>
    <x v="11"/>
    <x v="339"/>
    <x v="0"/>
    <x v="0"/>
    <s v="Tesseramento"/>
    <x v="1"/>
    <x v="1"/>
    <x v="0"/>
    <m/>
  </r>
  <r>
    <n v="69380"/>
    <x v="0"/>
    <x v="0"/>
    <x v="0"/>
    <x v="2"/>
    <x v="11"/>
    <x v="339"/>
    <x v="0"/>
    <x v="1"/>
    <s v="Tesseramento"/>
    <x v="1"/>
    <x v="4"/>
    <x v="0"/>
    <m/>
  </r>
  <r>
    <n v="106932"/>
    <x v="0"/>
    <x v="0"/>
    <x v="0"/>
    <x v="0"/>
    <x v="11"/>
    <x v="339"/>
    <x v="0"/>
    <x v="1"/>
    <s v="Tesseramento"/>
    <x v="1"/>
    <x v="4"/>
    <x v="0"/>
    <m/>
  </r>
  <r>
    <n v="1222"/>
    <x v="0"/>
    <x v="0"/>
    <x v="0"/>
    <x v="0"/>
    <x v="11"/>
    <x v="339"/>
    <x v="0"/>
    <x v="1"/>
    <s v="Tesseramento"/>
    <x v="1"/>
    <x v="0"/>
    <x v="0"/>
    <m/>
  </r>
  <r>
    <n v="180633"/>
    <x v="0"/>
    <x v="0"/>
    <x v="0"/>
    <x v="0"/>
    <x v="11"/>
    <x v="339"/>
    <x v="0"/>
    <x v="0"/>
    <s v="Tesseramento"/>
    <x v="1"/>
    <x v="4"/>
    <x v="0"/>
    <m/>
  </r>
  <r>
    <n v="178050"/>
    <x v="0"/>
    <x v="0"/>
    <x v="0"/>
    <x v="0"/>
    <x v="11"/>
    <x v="339"/>
    <x v="0"/>
    <x v="0"/>
    <s v="Tesseramento"/>
    <x v="1"/>
    <x v="1"/>
    <x v="0"/>
    <m/>
  </r>
  <r>
    <n v="204703"/>
    <x v="0"/>
    <x v="0"/>
    <x v="0"/>
    <x v="0"/>
    <x v="11"/>
    <x v="339"/>
    <x v="0"/>
    <x v="0"/>
    <s v="Tesseramento"/>
    <x v="1"/>
    <x v="3"/>
    <x v="0"/>
    <m/>
  </r>
  <r>
    <n v="1540"/>
    <x v="0"/>
    <x v="0"/>
    <x v="0"/>
    <x v="0"/>
    <x v="11"/>
    <x v="339"/>
    <x v="0"/>
    <x v="1"/>
    <s v="Tesseramento"/>
    <x v="1"/>
    <x v="4"/>
    <x v="0"/>
    <m/>
  </r>
  <r>
    <n v="1225"/>
    <x v="0"/>
    <x v="0"/>
    <x v="0"/>
    <x v="2"/>
    <x v="11"/>
    <x v="339"/>
    <x v="0"/>
    <x v="1"/>
    <s v="Tesseramento"/>
    <x v="1"/>
    <x v="0"/>
    <x v="0"/>
    <m/>
  </r>
  <r>
    <n v="1226"/>
    <x v="0"/>
    <x v="0"/>
    <x v="0"/>
    <x v="0"/>
    <x v="11"/>
    <x v="339"/>
    <x v="0"/>
    <x v="0"/>
    <s v="Tesseramento"/>
    <x v="1"/>
    <x v="4"/>
    <x v="0"/>
    <m/>
  </r>
  <r>
    <n v="1229"/>
    <x v="0"/>
    <x v="0"/>
    <x v="0"/>
    <x v="0"/>
    <x v="11"/>
    <x v="339"/>
    <x v="0"/>
    <x v="0"/>
    <s v="Tesseramento"/>
    <x v="1"/>
    <x v="4"/>
    <x v="0"/>
    <m/>
  </r>
  <r>
    <n v="1525"/>
    <x v="0"/>
    <x v="0"/>
    <x v="0"/>
    <x v="2"/>
    <x v="11"/>
    <x v="339"/>
    <x v="0"/>
    <x v="1"/>
    <s v="Tesseramento"/>
    <x v="1"/>
    <x v="4"/>
    <x v="0"/>
    <m/>
  </r>
  <r>
    <n v="1463"/>
    <x v="0"/>
    <x v="0"/>
    <x v="0"/>
    <x v="0"/>
    <x v="11"/>
    <x v="339"/>
    <x v="0"/>
    <x v="1"/>
    <s v="Tesseramento"/>
    <x v="1"/>
    <x v="4"/>
    <x v="0"/>
    <m/>
  </r>
  <r>
    <n v="1234"/>
    <x v="0"/>
    <x v="0"/>
    <x v="0"/>
    <x v="0"/>
    <x v="11"/>
    <x v="339"/>
    <x v="0"/>
    <x v="0"/>
    <s v="Tesseramento"/>
    <x v="1"/>
    <x v="4"/>
    <x v="0"/>
    <m/>
  </r>
  <r>
    <n v="224596"/>
    <x v="0"/>
    <x v="0"/>
    <x v="0"/>
    <x v="2"/>
    <x v="11"/>
    <x v="339"/>
    <x v="0"/>
    <x v="1"/>
    <s v="Tesseramento"/>
    <x v="1"/>
    <x v="0"/>
    <x v="0"/>
    <m/>
  </r>
  <r>
    <n v="1238"/>
    <x v="0"/>
    <x v="0"/>
    <x v="0"/>
    <x v="0"/>
    <x v="11"/>
    <x v="339"/>
    <x v="0"/>
    <x v="0"/>
    <s v="Tesseramento"/>
    <x v="1"/>
    <x v="4"/>
    <x v="0"/>
    <m/>
  </r>
  <r>
    <n v="220978"/>
    <x v="0"/>
    <x v="0"/>
    <x v="0"/>
    <x v="3"/>
    <x v="11"/>
    <x v="339"/>
    <x v="0"/>
    <x v="0"/>
    <s v="Tesseramento"/>
    <x v="1"/>
    <x v="0"/>
    <x v="0"/>
    <m/>
  </r>
  <r>
    <n v="204924"/>
    <x v="0"/>
    <x v="0"/>
    <x v="0"/>
    <x v="0"/>
    <x v="11"/>
    <x v="339"/>
    <x v="0"/>
    <x v="0"/>
    <s v="Tesseramento"/>
    <x v="1"/>
    <x v="1"/>
    <x v="0"/>
    <m/>
  </r>
  <r>
    <n v="1239"/>
    <x v="0"/>
    <x v="0"/>
    <x v="0"/>
    <x v="0"/>
    <x v="11"/>
    <x v="339"/>
    <x v="0"/>
    <x v="1"/>
    <s v="Tesseramento"/>
    <x v="1"/>
    <x v="4"/>
    <x v="0"/>
    <m/>
  </r>
  <r>
    <n v="19538"/>
    <x v="0"/>
    <x v="0"/>
    <x v="0"/>
    <x v="0"/>
    <x v="11"/>
    <x v="339"/>
    <x v="0"/>
    <x v="1"/>
    <s v="Tesseramento"/>
    <x v="1"/>
    <x v="3"/>
    <x v="0"/>
    <m/>
  </r>
  <r>
    <n v="1242"/>
    <x v="0"/>
    <x v="0"/>
    <x v="0"/>
    <x v="0"/>
    <x v="11"/>
    <x v="339"/>
    <x v="0"/>
    <x v="0"/>
    <s v="Tesseramento"/>
    <x v="1"/>
    <x v="0"/>
    <x v="0"/>
    <m/>
  </r>
  <r>
    <n v="1249"/>
    <x v="0"/>
    <x v="0"/>
    <x v="0"/>
    <x v="2"/>
    <x v="11"/>
    <x v="339"/>
    <x v="0"/>
    <x v="1"/>
    <s v="Tesseramento"/>
    <x v="1"/>
    <x v="4"/>
    <x v="0"/>
    <m/>
  </r>
  <r>
    <n v="1250"/>
    <x v="0"/>
    <x v="0"/>
    <x v="0"/>
    <x v="2"/>
    <x v="11"/>
    <x v="339"/>
    <x v="0"/>
    <x v="0"/>
    <s v="Tesseramento"/>
    <x v="1"/>
    <x v="3"/>
    <x v="0"/>
    <m/>
  </r>
  <r>
    <n v="128683"/>
    <x v="0"/>
    <x v="0"/>
    <x v="0"/>
    <x v="3"/>
    <x v="11"/>
    <x v="339"/>
    <x v="0"/>
    <x v="0"/>
    <s v="Tesseramento"/>
    <x v="1"/>
    <x v="1"/>
    <x v="0"/>
    <m/>
  </r>
  <r>
    <n v="180166"/>
    <x v="0"/>
    <x v="0"/>
    <x v="0"/>
    <x v="0"/>
    <x v="11"/>
    <x v="339"/>
    <x v="0"/>
    <x v="0"/>
    <s v="Tesseramento"/>
    <x v="1"/>
    <x v="0"/>
    <x v="0"/>
    <m/>
  </r>
  <r>
    <n v="146039"/>
    <x v="0"/>
    <x v="0"/>
    <x v="0"/>
    <x v="2"/>
    <x v="11"/>
    <x v="339"/>
    <x v="0"/>
    <x v="0"/>
    <s v="Tesseramento"/>
    <x v="1"/>
    <x v="4"/>
    <x v="0"/>
    <m/>
  </r>
  <r>
    <n v="142458"/>
    <x v="0"/>
    <x v="0"/>
    <x v="0"/>
    <x v="0"/>
    <x v="11"/>
    <x v="339"/>
    <x v="0"/>
    <x v="0"/>
    <s v="Tesseramento"/>
    <x v="1"/>
    <x v="3"/>
    <x v="0"/>
    <m/>
  </r>
  <r>
    <n v="1278"/>
    <x v="0"/>
    <x v="0"/>
    <x v="0"/>
    <x v="0"/>
    <x v="11"/>
    <x v="339"/>
    <x v="0"/>
    <x v="1"/>
    <s v="Tesseramento"/>
    <x v="1"/>
    <x v="4"/>
    <x v="0"/>
    <m/>
  </r>
  <r>
    <n v="19347"/>
    <x v="0"/>
    <x v="0"/>
    <x v="0"/>
    <x v="0"/>
    <x v="11"/>
    <x v="339"/>
    <x v="0"/>
    <x v="0"/>
    <s v="Tesseramento"/>
    <x v="1"/>
    <x v="0"/>
    <x v="0"/>
    <m/>
  </r>
  <r>
    <n v="1355"/>
    <x v="0"/>
    <x v="0"/>
    <x v="0"/>
    <x v="0"/>
    <x v="11"/>
    <x v="339"/>
    <x v="0"/>
    <x v="1"/>
    <s v="Tesseramento"/>
    <x v="1"/>
    <x v="4"/>
    <x v="0"/>
    <m/>
  </r>
  <r>
    <n v="42519"/>
    <x v="0"/>
    <x v="0"/>
    <x v="0"/>
    <x v="0"/>
    <x v="11"/>
    <x v="339"/>
    <x v="0"/>
    <x v="1"/>
    <s v="Tesseramento"/>
    <x v="1"/>
    <x v="0"/>
    <x v="0"/>
    <m/>
  </r>
  <r>
    <n v="29689"/>
    <x v="0"/>
    <x v="0"/>
    <x v="0"/>
    <x v="0"/>
    <x v="11"/>
    <x v="339"/>
    <x v="0"/>
    <x v="0"/>
    <s v="Tesseramento"/>
    <x v="1"/>
    <x v="3"/>
    <x v="0"/>
    <m/>
  </r>
  <r>
    <n v="165874"/>
    <x v="0"/>
    <x v="0"/>
    <x v="0"/>
    <x v="0"/>
    <x v="11"/>
    <x v="142"/>
    <x v="0"/>
    <x v="0"/>
    <s v="Tesseramento"/>
    <x v="1"/>
    <x v="0"/>
    <x v="0"/>
    <m/>
  </r>
  <r>
    <n v="26438"/>
    <x v="0"/>
    <x v="0"/>
    <x v="0"/>
    <x v="2"/>
    <x v="11"/>
    <x v="142"/>
    <x v="0"/>
    <x v="0"/>
    <s v="Tesseramento"/>
    <x v="1"/>
    <x v="4"/>
    <x v="0"/>
    <m/>
  </r>
  <r>
    <n v="208704"/>
    <x v="0"/>
    <x v="0"/>
    <x v="0"/>
    <x v="1"/>
    <x v="11"/>
    <x v="339"/>
    <x v="0"/>
    <x v="1"/>
    <s v="Tesseramento"/>
    <x v="1"/>
    <x v="0"/>
    <x v="0"/>
    <m/>
  </r>
  <r>
    <n v="153914"/>
    <x v="0"/>
    <x v="0"/>
    <x v="0"/>
    <x v="0"/>
    <x v="11"/>
    <x v="142"/>
    <x v="0"/>
    <x v="1"/>
    <s v="Tesseramento"/>
    <x v="1"/>
    <x v="4"/>
    <x v="0"/>
    <m/>
  </r>
  <r>
    <n v="1267"/>
    <x v="0"/>
    <x v="0"/>
    <x v="0"/>
    <x v="0"/>
    <x v="11"/>
    <x v="339"/>
    <x v="0"/>
    <x v="0"/>
    <s v="Tesseramento"/>
    <x v="1"/>
    <x v="0"/>
    <x v="0"/>
    <m/>
  </r>
  <r>
    <n v="67566"/>
    <x v="0"/>
    <x v="0"/>
    <x v="0"/>
    <x v="0"/>
    <x v="11"/>
    <x v="339"/>
    <x v="0"/>
    <x v="0"/>
    <s v="Tesseramento"/>
    <x v="1"/>
    <x v="4"/>
    <x v="0"/>
    <m/>
  </r>
  <r>
    <n v="101991"/>
    <x v="0"/>
    <x v="0"/>
    <x v="0"/>
    <x v="1"/>
    <x v="11"/>
    <x v="142"/>
    <x v="0"/>
    <x v="1"/>
    <s v="Tesseramento"/>
    <x v="1"/>
    <x v="4"/>
    <x v="0"/>
    <m/>
  </r>
  <r>
    <n v="98705"/>
    <x v="0"/>
    <x v="0"/>
    <x v="0"/>
    <x v="0"/>
    <x v="11"/>
    <x v="142"/>
    <x v="0"/>
    <x v="0"/>
    <s v="Tesseramento"/>
    <x v="1"/>
    <x v="0"/>
    <x v="0"/>
    <m/>
  </r>
  <r>
    <n v="160355"/>
    <x v="0"/>
    <x v="0"/>
    <x v="0"/>
    <x v="2"/>
    <x v="11"/>
    <x v="339"/>
    <x v="0"/>
    <x v="1"/>
    <s v="Tesseramento"/>
    <x v="1"/>
    <x v="0"/>
    <x v="0"/>
    <m/>
  </r>
  <r>
    <n v="141256"/>
    <x v="0"/>
    <x v="0"/>
    <x v="0"/>
    <x v="0"/>
    <x v="11"/>
    <x v="339"/>
    <x v="0"/>
    <x v="0"/>
    <s v="Tesseramento"/>
    <x v="1"/>
    <x v="0"/>
    <x v="0"/>
    <m/>
  </r>
  <r>
    <n v="94625"/>
    <x v="0"/>
    <x v="0"/>
    <x v="0"/>
    <x v="1"/>
    <x v="11"/>
    <x v="339"/>
    <x v="0"/>
    <x v="1"/>
    <s v="Tesseramento"/>
    <x v="1"/>
    <x v="4"/>
    <x v="0"/>
    <m/>
  </r>
  <r>
    <n v="1273"/>
    <x v="0"/>
    <x v="0"/>
    <x v="0"/>
    <x v="0"/>
    <x v="11"/>
    <x v="339"/>
    <x v="0"/>
    <x v="0"/>
    <s v="Tesseramento"/>
    <x v="1"/>
    <x v="0"/>
    <x v="0"/>
    <m/>
  </r>
  <r>
    <n v="108162"/>
    <x v="0"/>
    <x v="0"/>
    <x v="0"/>
    <x v="0"/>
    <x v="11"/>
    <x v="339"/>
    <x v="0"/>
    <x v="0"/>
    <s v="Tesseramento"/>
    <x v="1"/>
    <x v="0"/>
    <x v="0"/>
    <m/>
  </r>
  <r>
    <n v="219578"/>
    <x v="1"/>
    <x v="0"/>
    <x v="0"/>
    <x v="2"/>
    <x v="11"/>
    <x v="339"/>
    <x v="0"/>
    <x v="0"/>
    <s v="Tesseramento"/>
    <x v="1"/>
    <x v="5"/>
    <x v="0"/>
    <m/>
  </r>
  <r>
    <n v="219579"/>
    <x v="1"/>
    <x v="0"/>
    <x v="0"/>
    <x v="2"/>
    <x v="11"/>
    <x v="339"/>
    <x v="0"/>
    <x v="1"/>
    <s v="Tesseramento"/>
    <x v="1"/>
    <x v="5"/>
    <x v="0"/>
    <m/>
  </r>
  <r>
    <n v="189841"/>
    <x v="0"/>
    <x v="0"/>
    <x v="0"/>
    <x v="0"/>
    <x v="11"/>
    <x v="339"/>
    <x v="0"/>
    <x v="0"/>
    <s v="Tesseramento"/>
    <x v="1"/>
    <x v="0"/>
    <x v="0"/>
    <m/>
  </r>
  <r>
    <n v="1280"/>
    <x v="0"/>
    <x v="0"/>
    <x v="0"/>
    <x v="0"/>
    <x v="11"/>
    <x v="339"/>
    <x v="0"/>
    <x v="0"/>
    <s v="Tesseramento"/>
    <x v="1"/>
    <x v="4"/>
    <x v="0"/>
    <m/>
  </r>
  <r>
    <n v="180168"/>
    <x v="0"/>
    <x v="0"/>
    <x v="0"/>
    <x v="1"/>
    <x v="11"/>
    <x v="339"/>
    <x v="0"/>
    <x v="1"/>
    <s v="Tesseramento"/>
    <x v="1"/>
    <x v="0"/>
    <x v="0"/>
    <m/>
  </r>
  <r>
    <n v="61010"/>
    <x v="0"/>
    <x v="0"/>
    <x v="0"/>
    <x v="0"/>
    <x v="11"/>
    <x v="339"/>
    <x v="0"/>
    <x v="0"/>
    <s v="Tesseramento"/>
    <x v="1"/>
    <x v="4"/>
    <x v="0"/>
    <m/>
  </r>
  <r>
    <n v="1378"/>
    <x v="0"/>
    <x v="0"/>
    <x v="0"/>
    <x v="0"/>
    <x v="11"/>
    <x v="339"/>
    <x v="0"/>
    <x v="1"/>
    <s v="Tesseramento"/>
    <x v="1"/>
    <x v="3"/>
    <x v="0"/>
    <m/>
  </r>
  <r>
    <n v="23927"/>
    <x v="0"/>
    <x v="0"/>
    <x v="0"/>
    <x v="0"/>
    <x v="11"/>
    <x v="142"/>
    <x v="0"/>
    <x v="0"/>
    <s v="Tesseramento"/>
    <x v="1"/>
    <x v="3"/>
    <x v="0"/>
    <m/>
  </r>
  <r>
    <n v="169029"/>
    <x v="0"/>
    <x v="0"/>
    <x v="0"/>
    <x v="2"/>
    <x v="11"/>
    <x v="339"/>
    <x v="0"/>
    <x v="1"/>
    <s v="Tesseramento"/>
    <x v="1"/>
    <x v="0"/>
    <x v="0"/>
    <m/>
  </r>
  <r>
    <n v="1573"/>
    <x v="0"/>
    <x v="0"/>
    <x v="0"/>
    <x v="0"/>
    <x v="11"/>
    <x v="339"/>
    <x v="0"/>
    <x v="1"/>
    <s v="Tesseramento"/>
    <x v="1"/>
    <x v="4"/>
    <x v="0"/>
    <m/>
  </r>
  <r>
    <n v="200893"/>
    <x v="0"/>
    <x v="0"/>
    <x v="0"/>
    <x v="0"/>
    <x v="11"/>
    <x v="339"/>
    <x v="0"/>
    <x v="1"/>
    <s v="Tesseramento"/>
    <x v="1"/>
    <x v="3"/>
    <x v="0"/>
    <m/>
  </r>
  <r>
    <n v="74887"/>
    <x v="0"/>
    <x v="0"/>
    <x v="0"/>
    <x v="0"/>
    <x v="11"/>
    <x v="339"/>
    <x v="0"/>
    <x v="0"/>
    <s v="Tesseramento"/>
    <x v="1"/>
    <x v="0"/>
    <x v="0"/>
    <m/>
  </r>
  <r>
    <n v="138723"/>
    <x v="0"/>
    <x v="0"/>
    <x v="0"/>
    <x v="0"/>
    <x v="11"/>
    <x v="142"/>
    <x v="0"/>
    <x v="0"/>
    <s v="Tesseramento"/>
    <x v="1"/>
    <x v="0"/>
    <x v="0"/>
    <m/>
  </r>
  <r>
    <n v="103152"/>
    <x v="0"/>
    <x v="0"/>
    <x v="0"/>
    <x v="0"/>
    <x v="11"/>
    <x v="339"/>
    <x v="0"/>
    <x v="0"/>
    <s v="Tesseramento"/>
    <x v="1"/>
    <x v="4"/>
    <x v="0"/>
    <m/>
  </r>
  <r>
    <n v="172937"/>
    <x v="0"/>
    <x v="0"/>
    <x v="0"/>
    <x v="0"/>
    <x v="11"/>
    <x v="142"/>
    <x v="0"/>
    <x v="1"/>
    <s v="Tesseramento"/>
    <x v="1"/>
    <x v="0"/>
    <x v="0"/>
    <m/>
  </r>
  <r>
    <n v="143753"/>
    <x v="0"/>
    <x v="0"/>
    <x v="0"/>
    <x v="1"/>
    <x v="11"/>
    <x v="339"/>
    <x v="0"/>
    <x v="0"/>
    <s v="Tesseramento"/>
    <x v="1"/>
    <x v="0"/>
    <x v="0"/>
    <m/>
  </r>
  <r>
    <n v="143754"/>
    <x v="0"/>
    <x v="0"/>
    <x v="0"/>
    <x v="0"/>
    <x v="11"/>
    <x v="339"/>
    <x v="0"/>
    <x v="0"/>
    <s v="Tesseramento"/>
    <x v="1"/>
    <x v="4"/>
    <x v="0"/>
    <m/>
  </r>
  <r>
    <n v="1535"/>
    <x v="0"/>
    <x v="0"/>
    <x v="0"/>
    <x v="0"/>
    <x v="11"/>
    <x v="339"/>
    <x v="0"/>
    <x v="1"/>
    <s v="Tesseramento"/>
    <x v="1"/>
    <x v="4"/>
    <x v="0"/>
    <m/>
  </r>
  <r>
    <n v="32867"/>
    <x v="0"/>
    <x v="0"/>
    <x v="0"/>
    <x v="0"/>
    <x v="11"/>
    <x v="339"/>
    <x v="0"/>
    <x v="0"/>
    <s v="Tesseramento"/>
    <x v="1"/>
    <x v="4"/>
    <x v="0"/>
    <m/>
  </r>
  <r>
    <n v="128965"/>
    <x v="0"/>
    <x v="0"/>
    <x v="0"/>
    <x v="0"/>
    <x v="11"/>
    <x v="339"/>
    <x v="0"/>
    <x v="0"/>
    <s v="Tesseramento"/>
    <x v="1"/>
    <x v="0"/>
    <x v="0"/>
    <m/>
  </r>
  <r>
    <n v="1292"/>
    <x v="0"/>
    <x v="0"/>
    <x v="0"/>
    <x v="0"/>
    <x v="11"/>
    <x v="339"/>
    <x v="0"/>
    <x v="0"/>
    <s v="Tesseramento"/>
    <x v="1"/>
    <x v="4"/>
    <x v="0"/>
    <m/>
  </r>
  <r>
    <n v="152149"/>
    <x v="0"/>
    <x v="0"/>
    <x v="0"/>
    <x v="0"/>
    <x v="11"/>
    <x v="142"/>
    <x v="0"/>
    <x v="0"/>
    <s v="Tesseramento"/>
    <x v="1"/>
    <x v="0"/>
    <x v="0"/>
    <m/>
  </r>
  <r>
    <n v="141408"/>
    <x v="0"/>
    <x v="0"/>
    <x v="0"/>
    <x v="0"/>
    <x v="11"/>
    <x v="339"/>
    <x v="0"/>
    <x v="0"/>
    <s v="Tesseramento"/>
    <x v="1"/>
    <x v="0"/>
    <x v="0"/>
    <m/>
  </r>
  <r>
    <n v="52974"/>
    <x v="0"/>
    <x v="0"/>
    <x v="0"/>
    <x v="0"/>
    <x v="11"/>
    <x v="142"/>
    <x v="0"/>
    <x v="0"/>
    <s v="Tesseramento"/>
    <x v="1"/>
    <x v="4"/>
    <x v="0"/>
    <m/>
  </r>
  <r>
    <n v="1296"/>
    <x v="0"/>
    <x v="0"/>
    <x v="0"/>
    <x v="0"/>
    <x v="11"/>
    <x v="339"/>
    <x v="0"/>
    <x v="0"/>
    <s v="Tesseramento"/>
    <x v="1"/>
    <x v="4"/>
    <x v="0"/>
    <m/>
  </r>
  <r>
    <n v="59309"/>
    <x v="0"/>
    <x v="0"/>
    <x v="0"/>
    <x v="0"/>
    <x v="11"/>
    <x v="339"/>
    <x v="0"/>
    <x v="1"/>
    <s v="Tesseramento"/>
    <x v="1"/>
    <x v="3"/>
    <x v="0"/>
    <m/>
  </r>
  <r>
    <n v="189155"/>
    <x v="0"/>
    <x v="0"/>
    <x v="0"/>
    <x v="0"/>
    <x v="11"/>
    <x v="339"/>
    <x v="0"/>
    <x v="0"/>
    <s v="Tesseramento"/>
    <x v="1"/>
    <x v="0"/>
    <x v="0"/>
    <m/>
  </r>
  <r>
    <n v="59699"/>
    <x v="0"/>
    <x v="0"/>
    <x v="0"/>
    <x v="0"/>
    <x v="11"/>
    <x v="142"/>
    <x v="0"/>
    <x v="0"/>
    <s v="Tesseramento"/>
    <x v="1"/>
    <x v="0"/>
    <x v="0"/>
    <m/>
  </r>
  <r>
    <n v="166508"/>
    <x v="0"/>
    <x v="0"/>
    <x v="0"/>
    <x v="3"/>
    <x v="4"/>
    <x v="125"/>
    <x v="0"/>
    <x v="0"/>
    <s v="Tesseramento"/>
    <x v="1"/>
    <x v="4"/>
    <x v="0"/>
    <m/>
  </r>
  <r>
    <n v="193111"/>
    <x v="1"/>
    <x v="0"/>
    <x v="0"/>
    <x v="3"/>
    <x v="11"/>
    <x v="339"/>
    <x v="0"/>
    <x v="0"/>
    <s v="Tesseramento"/>
    <x v="1"/>
    <x v="5"/>
    <x v="0"/>
    <m/>
  </r>
  <r>
    <n v="180468"/>
    <x v="1"/>
    <x v="0"/>
    <x v="0"/>
    <x v="3"/>
    <x v="11"/>
    <x v="339"/>
    <x v="0"/>
    <x v="1"/>
    <s v="Tesseramento"/>
    <x v="1"/>
    <x v="5"/>
    <x v="0"/>
    <m/>
  </r>
  <r>
    <n v="1300"/>
    <x v="0"/>
    <x v="0"/>
    <x v="0"/>
    <x v="0"/>
    <x v="11"/>
    <x v="339"/>
    <x v="0"/>
    <x v="0"/>
    <s v="Tesseramento"/>
    <x v="1"/>
    <x v="0"/>
    <x v="0"/>
    <m/>
  </r>
  <r>
    <n v="21548"/>
    <x v="0"/>
    <x v="0"/>
    <x v="0"/>
    <x v="1"/>
    <x v="11"/>
    <x v="339"/>
    <x v="0"/>
    <x v="1"/>
    <s v="Tesseramento"/>
    <x v="1"/>
    <x v="4"/>
    <x v="0"/>
    <m/>
  </r>
  <r>
    <n v="65105"/>
    <x v="0"/>
    <x v="0"/>
    <x v="0"/>
    <x v="0"/>
    <x v="11"/>
    <x v="339"/>
    <x v="0"/>
    <x v="0"/>
    <s v="Tesseramento"/>
    <x v="1"/>
    <x v="4"/>
    <x v="0"/>
    <m/>
  </r>
  <r>
    <n v="146366"/>
    <x v="0"/>
    <x v="0"/>
    <x v="0"/>
    <x v="2"/>
    <x v="11"/>
    <x v="339"/>
    <x v="0"/>
    <x v="0"/>
    <s v="Tesseramento"/>
    <x v="1"/>
    <x v="3"/>
    <x v="0"/>
    <m/>
  </r>
  <r>
    <n v="123020"/>
    <x v="0"/>
    <x v="0"/>
    <x v="0"/>
    <x v="0"/>
    <x v="11"/>
    <x v="339"/>
    <x v="0"/>
    <x v="0"/>
    <s v="Tesseramento"/>
    <x v="1"/>
    <x v="0"/>
    <x v="0"/>
    <m/>
  </r>
  <r>
    <n v="59494"/>
    <x v="0"/>
    <x v="0"/>
    <x v="0"/>
    <x v="0"/>
    <x v="11"/>
    <x v="339"/>
    <x v="0"/>
    <x v="1"/>
    <s v="Tesseramento"/>
    <x v="1"/>
    <x v="4"/>
    <x v="0"/>
    <m/>
  </r>
  <r>
    <n v="65106"/>
    <x v="0"/>
    <x v="0"/>
    <x v="0"/>
    <x v="0"/>
    <x v="11"/>
    <x v="339"/>
    <x v="0"/>
    <x v="0"/>
    <s v="Tesseramento"/>
    <x v="1"/>
    <x v="4"/>
    <x v="0"/>
    <m/>
  </r>
  <r>
    <n v="186488"/>
    <x v="0"/>
    <x v="0"/>
    <x v="0"/>
    <x v="0"/>
    <x v="11"/>
    <x v="142"/>
    <x v="0"/>
    <x v="0"/>
    <s v="Tesseramento"/>
    <x v="1"/>
    <x v="0"/>
    <x v="0"/>
    <m/>
  </r>
  <r>
    <n v="87065"/>
    <x v="0"/>
    <x v="0"/>
    <x v="0"/>
    <x v="0"/>
    <x v="11"/>
    <x v="339"/>
    <x v="0"/>
    <x v="0"/>
    <s v="Tesseramento"/>
    <x v="1"/>
    <x v="1"/>
    <x v="0"/>
    <m/>
  </r>
  <r>
    <n v="87009"/>
    <x v="0"/>
    <x v="0"/>
    <x v="0"/>
    <x v="0"/>
    <x v="11"/>
    <x v="339"/>
    <x v="0"/>
    <x v="0"/>
    <s v="Tesseramento"/>
    <x v="1"/>
    <x v="3"/>
    <x v="0"/>
    <m/>
  </r>
  <r>
    <n v="100524"/>
    <x v="0"/>
    <x v="0"/>
    <x v="0"/>
    <x v="0"/>
    <x v="11"/>
    <x v="142"/>
    <x v="0"/>
    <x v="0"/>
    <s v="Tesseramento"/>
    <x v="1"/>
    <x v="0"/>
    <x v="0"/>
    <m/>
  </r>
  <r>
    <n v="92123"/>
    <x v="0"/>
    <x v="0"/>
    <x v="0"/>
    <x v="0"/>
    <x v="4"/>
    <x v="125"/>
    <x v="0"/>
    <x v="0"/>
    <s v="Tesseramento"/>
    <x v="1"/>
    <x v="3"/>
    <x v="0"/>
    <m/>
  </r>
  <r>
    <n v="168187"/>
    <x v="0"/>
    <x v="0"/>
    <x v="0"/>
    <x v="0"/>
    <x v="11"/>
    <x v="142"/>
    <x v="0"/>
    <x v="0"/>
    <s v="Tesseramento"/>
    <x v="1"/>
    <x v="3"/>
    <x v="0"/>
    <m/>
  </r>
  <r>
    <n v="86903"/>
    <x v="0"/>
    <x v="0"/>
    <x v="0"/>
    <x v="0"/>
    <x v="11"/>
    <x v="339"/>
    <x v="0"/>
    <x v="0"/>
    <s v="Tesseramento"/>
    <x v="1"/>
    <x v="4"/>
    <x v="0"/>
    <m/>
  </r>
  <r>
    <n v="6270"/>
    <x v="0"/>
    <x v="0"/>
    <x v="0"/>
    <x v="0"/>
    <x v="11"/>
    <x v="339"/>
    <x v="0"/>
    <x v="0"/>
    <s v="Tesseramento"/>
    <x v="1"/>
    <x v="4"/>
    <x v="0"/>
    <m/>
  </r>
  <r>
    <n v="1348"/>
    <x v="0"/>
    <x v="0"/>
    <x v="0"/>
    <x v="0"/>
    <x v="11"/>
    <x v="339"/>
    <x v="0"/>
    <x v="1"/>
    <s v="Tesseramento"/>
    <x v="1"/>
    <x v="4"/>
    <x v="0"/>
    <m/>
  </r>
  <r>
    <n v="167739"/>
    <x v="0"/>
    <x v="0"/>
    <x v="0"/>
    <x v="0"/>
    <x v="11"/>
    <x v="339"/>
    <x v="0"/>
    <x v="0"/>
    <s v="Tesseramento"/>
    <x v="1"/>
    <x v="0"/>
    <x v="0"/>
    <m/>
  </r>
  <r>
    <n v="1512"/>
    <x v="0"/>
    <x v="0"/>
    <x v="0"/>
    <x v="0"/>
    <x v="11"/>
    <x v="339"/>
    <x v="0"/>
    <x v="1"/>
    <s v="Tesseramento"/>
    <x v="1"/>
    <x v="4"/>
    <x v="0"/>
    <m/>
  </r>
  <r>
    <n v="48039"/>
    <x v="0"/>
    <x v="0"/>
    <x v="0"/>
    <x v="0"/>
    <x v="11"/>
    <x v="339"/>
    <x v="0"/>
    <x v="1"/>
    <s v="Tesseramento"/>
    <x v="1"/>
    <x v="3"/>
    <x v="0"/>
    <m/>
  </r>
  <r>
    <n v="1313"/>
    <x v="0"/>
    <x v="0"/>
    <x v="0"/>
    <x v="0"/>
    <x v="11"/>
    <x v="339"/>
    <x v="0"/>
    <x v="0"/>
    <s v="Tesseramento"/>
    <x v="1"/>
    <x v="4"/>
    <x v="0"/>
    <m/>
  </r>
  <r>
    <n v="136931"/>
    <x v="0"/>
    <x v="0"/>
    <x v="0"/>
    <x v="0"/>
    <x v="11"/>
    <x v="339"/>
    <x v="0"/>
    <x v="0"/>
    <s v="Tesseramento"/>
    <x v="1"/>
    <x v="0"/>
    <x v="0"/>
    <m/>
  </r>
  <r>
    <n v="13821"/>
    <x v="0"/>
    <x v="0"/>
    <x v="0"/>
    <x v="2"/>
    <x v="11"/>
    <x v="339"/>
    <x v="0"/>
    <x v="0"/>
    <s v="Tesseramento"/>
    <x v="1"/>
    <x v="0"/>
    <x v="0"/>
    <m/>
  </r>
  <r>
    <n v="94620"/>
    <x v="0"/>
    <x v="0"/>
    <x v="0"/>
    <x v="0"/>
    <x v="11"/>
    <x v="339"/>
    <x v="0"/>
    <x v="0"/>
    <s v="Tesseramento"/>
    <x v="1"/>
    <x v="0"/>
    <x v="0"/>
    <m/>
  </r>
  <r>
    <n v="180798"/>
    <x v="0"/>
    <x v="0"/>
    <x v="0"/>
    <x v="0"/>
    <x v="11"/>
    <x v="339"/>
    <x v="0"/>
    <x v="1"/>
    <s v="Tesseramento"/>
    <x v="1"/>
    <x v="3"/>
    <x v="0"/>
    <m/>
  </r>
  <r>
    <n v="1319"/>
    <x v="0"/>
    <x v="0"/>
    <x v="0"/>
    <x v="0"/>
    <x v="11"/>
    <x v="339"/>
    <x v="0"/>
    <x v="0"/>
    <s v="Tesseramento"/>
    <x v="1"/>
    <x v="3"/>
    <x v="0"/>
    <m/>
  </r>
  <r>
    <n v="1320"/>
    <x v="0"/>
    <x v="0"/>
    <x v="0"/>
    <x v="0"/>
    <x v="11"/>
    <x v="339"/>
    <x v="0"/>
    <x v="0"/>
    <s v="Tesseramento"/>
    <x v="1"/>
    <x v="0"/>
    <x v="0"/>
    <m/>
  </r>
  <r>
    <n v="170388"/>
    <x v="1"/>
    <x v="0"/>
    <x v="0"/>
    <x v="3"/>
    <x v="11"/>
    <x v="339"/>
    <x v="0"/>
    <x v="1"/>
    <s v="Tesseramento"/>
    <x v="1"/>
    <x v="6"/>
    <x v="0"/>
    <m/>
  </r>
  <r>
    <n v="193113"/>
    <x v="1"/>
    <x v="0"/>
    <x v="0"/>
    <x v="0"/>
    <x v="11"/>
    <x v="339"/>
    <x v="0"/>
    <x v="0"/>
    <s v="Tesseramento"/>
    <x v="1"/>
    <x v="7"/>
    <x v="0"/>
    <s v="B"/>
  </r>
  <r>
    <n v="232364"/>
    <x v="1"/>
    <x v="0"/>
    <x v="0"/>
    <x v="2"/>
    <x v="11"/>
    <x v="339"/>
    <x v="0"/>
    <x v="1"/>
    <s v="Tesseramento"/>
    <x v="1"/>
    <x v="6"/>
    <x v="0"/>
    <m/>
  </r>
  <r>
    <n v="1321"/>
    <x v="0"/>
    <x v="0"/>
    <x v="0"/>
    <x v="0"/>
    <x v="11"/>
    <x v="339"/>
    <x v="0"/>
    <x v="0"/>
    <s v="Tesseramento"/>
    <x v="1"/>
    <x v="0"/>
    <x v="0"/>
    <m/>
  </r>
  <r>
    <n v="1325"/>
    <x v="0"/>
    <x v="0"/>
    <x v="0"/>
    <x v="0"/>
    <x v="11"/>
    <x v="339"/>
    <x v="0"/>
    <x v="0"/>
    <s v="Tesseramento"/>
    <x v="1"/>
    <x v="4"/>
    <x v="0"/>
    <m/>
  </r>
  <r>
    <n v="193114"/>
    <x v="0"/>
    <x v="0"/>
    <x v="0"/>
    <x v="2"/>
    <x v="11"/>
    <x v="339"/>
    <x v="0"/>
    <x v="1"/>
    <s v="Tesseramento"/>
    <x v="1"/>
    <x v="3"/>
    <x v="0"/>
    <m/>
  </r>
  <r>
    <n v="167740"/>
    <x v="1"/>
    <x v="0"/>
    <x v="0"/>
    <x v="0"/>
    <x v="11"/>
    <x v="339"/>
    <x v="0"/>
    <x v="0"/>
    <s v="Tesseramento"/>
    <x v="1"/>
    <x v="7"/>
    <x v="0"/>
    <m/>
  </r>
  <r>
    <n v="61988"/>
    <x v="0"/>
    <x v="0"/>
    <x v="0"/>
    <x v="1"/>
    <x v="11"/>
    <x v="339"/>
    <x v="0"/>
    <x v="0"/>
    <s v="Tesseramento"/>
    <x v="1"/>
    <x v="3"/>
    <x v="0"/>
    <m/>
  </r>
  <r>
    <n v="78986"/>
    <x v="0"/>
    <x v="0"/>
    <x v="0"/>
    <x v="0"/>
    <x v="11"/>
    <x v="339"/>
    <x v="0"/>
    <x v="0"/>
    <s v="Tesseramento"/>
    <x v="1"/>
    <x v="4"/>
    <x v="0"/>
    <m/>
  </r>
  <r>
    <n v="61486"/>
    <x v="0"/>
    <x v="0"/>
    <x v="0"/>
    <x v="2"/>
    <x v="11"/>
    <x v="339"/>
    <x v="0"/>
    <x v="1"/>
    <s v="Tesseramento"/>
    <x v="1"/>
    <x v="0"/>
    <x v="0"/>
    <m/>
  </r>
  <r>
    <n v="133570"/>
    <x v="0"/>
    <x v="0"/>
    <x v="0"/>
    <x v="0"/>
    <x v="11"/>
    <x v="142"/>
    <x v="0"/>
    <x v="0"/>
    <s v="Tesseramento"/>
    <x v="1"/>
    <x v="0"/>
    <x v="0"/>
    <m/>
  </r>
  <r>
    <n v="1330"/>
    <x v="0"/>
    <x v="0"/>
    <x v="0"/>
    <x v="0"/>
    <x v="11"/>
    <x v="339"/>
    <x v="0"/>
    <x v="0"/>
    <s v="Tesseramento"/>
    <x v="1"/>
    <x v="4"/>
    <x v="0"/>
    <m/>
  </r>
  <r>
    <n v="150269"/>
    <x v="0"/>
    <x v="0"/>
    <x v="0"/>
    <x v="0"/>
    <x v="7"/>
    <x v="123"/>
    <x v="0"/>
    <x v="0"/>
    <s v="Tesseramento"/>
    <x v="1"/>
    <x v="4"/>
    <x v="0"/>
    <m/>
  </r>
  <r>
    <n v="1334"/>
    <x v="0"/>
    <x v="0"/>
    <x v="0"/>
    <x v="0"/>
    <x v="11"/>
    <x v="339"/>
    <x v="0"/>
    <x v="0"/>
    <s v="Tesseramento"/>
    <x v="1"/>
    <x v="0"/>
    <x v="0"/>
    <m/>
  </r>
  <r>
    <n v="133061"/>
    <x v="0"/>
    <x v="0"/>
    <x v="0"/>
    <x v="0"/>
    <x v="7"/>
    <x v="123"/>
    <x v="0"/>
    <x v="0"/>
    <s v="Tesseramento"/>
    <x v="1"/>
    <x v="3"/>
    <x v="0"/>
    <m/>
  </r>
  <r>
    <n v="1332"/>
    <x v="0"/>
    <x v="0"/>
    <x v="0"/>
    <x v="0"/>
    <x v="11"/>
    <x v="339"/>
    <x v="0"/>
    <x v="0"/>
    <s v="Tesseramento"/>
    <x v="1"/>
    <x v="3"/>
    <x v="0"/>
    <m/>
  </r>
  <r>
    <n v="1336"/>
    <x v="0"/>
    <x v="0"/>
    <x v="0"/>
    <x v="0"/>
    <x v="11"/>
    <x v="339"/>
    <x v="0"/>
    <x v="1"/>
    <s v="Tesseramento"/>
    <x v="1"/>
    <x v="0"/>
    <x v="0"/>
    <m/>
  </r>
  <r>
    <n v="1335"/>
    <x v="0"/>
    <x v="0"/>
    <x v="0"/>
    <x v="4"/>
    <x v="11"/>
    <x v="339"/>
    <x v="0"/>
    <x v="0"/>
    <s v="Tesseramento"/>
    <x v="1"/>
    <x v="4"/>
    <x v="0"/>
    <m/>
  </r>
  <r>
    <n v="1339"/>
    <x v="0"/>
    <x v="0"/>
    <x v="0"/>
    <x v="0"/>
    <x v="11"/>
    <x v="339"/>
    <x v="0"/>
    <x v="0"/>
    <s v="Tesseramento"/>
    <x v="1"/>
    <x v="4"/>
    <x v="0"/>
    <m/>
  </r>
  <r>
    <n v="157726"/>
    <x v="0"/>
    <x v="0"/>
    <x v="0"/>
    <x v="0"/>
    <x v="11"/>
    <x v="339"/>
    <x v="0"/>
    <x v="0"/>
    <s v="Tesseramento"/>
    <x v="1"/>
    <x v="0"/>
    <x v="0"/>
    <m/>
  </r>
  <r>
    <n v="197811"/>
    <x v="0"/>
    <x v="0"/>
    <x v="0"/>
    <x v="2"/>
    <x v="11"/>
    <x v="339"/>
    <x v="0"/>
    <x v="1"/>
    <s v="Tesseramento"/>
    <x v="1"/>
    <x v="0"/>
    <x v="0"/>
    <m/>
  </r>
  <r>
    <n v="1556"/>
    <x v="0"/>
    <x v="0"/>
    <x v="0"/>
    <x v="2"/>
    <x v="11"/>
    <x v="339"/>
    <x v="0"/>
    <x v="1"/>
    <s v="Tesseramento"/>
    <x v="1"/>
    <x v="4"/>
    <x v="0"/>
    <m/>
  </r>
  <r>
    <n v="99250"/>
    <x v="0"/>
    <x v="0"/>
    <x v="0"/>
    <x v="0"/>
    <x v="11"/>
    <x v="339"/>
    <x v="0"/>
    <x v="1"/>
    <s v="Tesseramento"/>
    <x v="1"/>
    <x v="4"/>
    <x v="0"/>
    <m/>
  </r>
  <r>
    <n v="182468"/>
    <x v="1"/>
    <x v="0"/>
    <x v="0"/>
    <x v="0"/>
    <x v="11"/>
    <x v="339"/>
    <x v="0"/>
    <x v="0"/>
    <s v="Tesseramento"/>
    <x v="1"/>
    <x v="5"/>
    <x v="0"/>
    <s v="B"/>
  </r>
  <r>
    <n v="57154"/>
    <x v="0"/>
    <x v="0"/>
    <x v="0"/>
    <x v="0"/>
    <x v="11"/>
    <x v="339"/>
    <x v="0"/>
    <x v="0"/>
    <s v="Tesseramento"/>
    <x v="1"/>
    <x v="0"/>
    <x v="0"/>
    <m/>
  </r>
  <r>
    <n v="173350"/>
    <x v="1"/>
    <x v="0"/>
    <x v="0"/>
    <x v="0"/>
    <x v="11"/>
    <x v="142"/>
    <x v="0"/>
    <x v="0"/>
    <s v="Tesseramento"/>
    <x v="1"/>
    <x v="2"/>
    <x v="0"/>
    <m/>
  </r>
  <r>
    <n v="116804"/>
    <x v="0"/>
    <x v="0"/>
    <x v="0"/>
    <x v="0"/>
    <x v="11"/>
    <x v="142"/>
    <x v="0"/>
    <x v="1"/>
    <s v="Tesseramento"/>
    <x v="1"/>
    <x v="0"/>
    <x v="0"/>
    <m/>
  </r>
  <r>
    <n v="1349"/>
    <x v="0"/>
    <x v="0"/>
    <x v="0"/>
    <x v="0"/>
    <x v="11"/>
    <x v="339"/>
    <x v="0"/>
    <x v="0"/>
    <s v="Tesseramento"/>
    <x v="1"/>
    <x v="4"/>
    <x v="0"/>
    <m/>
  </r>
  <r>
    <n v="120215"/>
    <x v="0"/>
    <x v="0"/>
    <x v="0"/>
    <x v="0"/>
    <x v="11"/>
    <x v="339"/>
    <x v="0"/>
    <x v="0"/>
    <s v="Tesseramento"/>
    <x v="1"/>
    <x v="0"/>
    <x v="0"/>
    <m/>
  </r>
  <r>
    <n v="33436"/>
    <x v="0"/>
    <x v="0"/>
    <x v="0"/>
    <x v="0"/>
    <x v="11"/>
    <x v="339"/>
    <x v="0"/>
    <x v="0"/>
    <s v="Tesseramento"/>
    <x v="1"/>
    <x v="4"/>
    <x v="0"/>
    <m/>
  </r>
  <r>
    <n v="41353"/>
    <x v="0"/>
    <x v="0"/>
    <x v="0"/>
    <x v="0"/>
    <x v="4"/>
    <x v="125"/>
    <x v="0"/>
    <x v="0"/>
    <s v="Tesseramento"/>
    <x v="1"/>
    <x v="4"/>
    <x v="0"/>
    <m/>
  </r>
  <r>
    <n v="31895"/>
    <x v="0"/>
    <x v="0"/>
    <x v="0"/>
    <x v="0"/>
    <x v="11"/>
    <x v="142"/>
    <x v="0"/>
    <x v="0"/>
    <s v="Tesseramento"/>
    <x v="1"/>
    <x v="4"/>
    <x v="0"/>
    <m/>
  </r>
  <r>
    <n v="56991"/>
    <x v="0"/>
    <x v="0"/>
    <x v="0"/>
    <x v="0"/>
    <x v="4"/>
    <x v="125"/>
    <x v="0"/>
    <x v="1"/>
    <s v="Tesseramento"/>
    <x v="1"/>
    <x v="4"/>
    <x v="0"/>
    <m/>
  </r>
  <r>
    <n v="165918"/>
    <x v="0"/>
    <x v="0"/>
    <x v="0"/>
    <x v="0"/>
    <x v="11"/>
    <x v="142"/>
    <x v="0"/>
    <x v="0"/>
    <s v="Tesseramento"/>
    <x v="1"/>
    <x v="0"/>
    <x v="0"/>
    <m/>
  </r>
  <r>
    <n v="74644"/>
    <x v="0"/>
    <x v="0"/>
    <x v="0"/>
    <x v="0"/>
    <x v="11"/>
    <x v="339"/>
    <x v="0"/>
    <x v="0"/>
    <s v="Tesseramento"/>
    <x v="1"/>
    <x v="4"/>
    <x v="0"/>
    <m/>
  </r>
  <r>
    <n v="2567"/>
    <x v="0"/>
    <x v="0"/>
    <x v="0"/>
    <x v="0"/>
    <x v="11"/>
    <x v="142"/>
    <x v="0"/>
    <x v="1"/>
    <s v="Tesseramento"/>
    <x v="1"/>
    <x v="4"/>
    <x v="0"/>
    <m/>
  </r>
  <r>
    <n v="156001"/>
    <x v="0"/>
    <x v="0"/>
    <x v="0"/>
    <x v="0"/>
    <x v="11"/>
    <x v="339"/>
    <x v="0"/>
    <x v="1"/>
    <s v="Tesseramento"/>
    <x v="1"/>
    <x v="4"/>
    <x v="0"/>
    <m/>
  </r>
  <r>
    <n v="66140"/>
    <x v="0"/>
    <x v="0"/>
    <x v="0"/>
    <x v="0"/>
    <x v="11"/>
    <x v="339"/>
    <x v="0"/>
    <x v="0"/>
    <s v="Tesseramento"/>
    <x v="1"/>
    <x v="0"/>
    <x v="0"/>
    <m/>
  </r>
  <r>
    <n v="53237"/>
    <x v="0"/>
    <x v="0"/>
    <x v="0"/>
    <x v="4"/>
    <x v="11"/>
    <x v="142"/>
    <x v="0"/>
    <x v="0"/>
    <s v="Tesseramento"/>
    <x v="1"/>
    <x v="3"/>
    <x v="0"/>
    <m/>
  </r>
  <r>
    <n v="102004"/>
    <x v="0"/>
    <x v="0"/>
    <x v="0"/>
    <x v="1"/>
    <x v="11"/>
    <x v="142"/>
    <x v="0"/>
    <x v="0"/>
    <s v="Tesseramento"/>
    <x v="1"/>
    <x v="4"/>
    <x v="0"/>
    <m/>
  </r>
  <r>
    <n v="86905"/>
    <x v="0"/>
    <x v="0"/>
    <x v="0"/>
    <x v="1"/>
    <x v="11"/>
    <x v="339"/>
    <x v="0"/>
    <x v="0"/>
    <s v="Tesseramento"/>
    <x v="1"/>
    <x v="3"/>
    <x v="0"/>
    <m/>
  </r>
  <r>
    <n v="106915"/>
    <x v="0"/>
    <x v="0"/>
    <x v="0"/>
    <x v="0"/>
    <x v="11"/>
    <x v="339"/>
    <x v="0"/>
    <x v="0"/>
    <s v="Tesseramento"/>
    <x v="1"/>
    <x v="0"/>
    <x v="0"/>
    <m/>
  </r>
  <r>
    <n v="200300"/>
    <x v="0"/>
    <x v="0"/>
    <x v="0"/>
    <x v="0"/>
    <x v="11"/>
    <x v="142"/>
    <x v="0"/>
    <x v="0"/>
    <s v="Tesseramento"/>
    <x v="1"/>
    <x v="0"/>
    <x v="0"/>
    <m/>
  </r>
  <r>
    <n v="1353"/>
    <x v="0"/>
    <x v="0"/>
    <x v="0"/>
    <x v="0"/>
    <x v="11"/>
    <x v="339"/>
    <x v="0"/>
    <x v="0"/>
    <s v="Tesseramento"/>
    <x v="1"/>
    <x v="3"/>
    <x v="0"/>
    <m/>
  </r>
  <r>
    <n v="79497"/>
    <x v="0"/>
    <x v="0"/>
    <x v="0"/>
    <x v="0"/>
    <x v="11"/>
    <x v="142"/>
    <x v="0"/>
    <x v="0"/>
    <s v="Tesseramento"/>
    <x v="1"/>
    <x v="4"/>
    <x v="0"/>
    <m/>
  </r>
  <r>
    <n v="104506"/>
    <x v="0"/>
    <x v="0"/>
    <x v="0"/>
    <x v="0"/>
    <x v="11"/>
    <x v="142"/>
    <x v="0"/>
    <x v="0"/>
    <s v="Tesseramento"/>
    <x v="1"/>
    <x v="0"/>
    <x v="0"/>
    <m/>
  </r>
  <r>
    <n v="16088"/>
    <x v="0"/>
    <x v="0"/>
    <x v="0"/>
    <x v="0"/>
    <x v="4"/>
    <x v="125"/>
    <x v="0"/>
    <x v="1"/>
    <s v="Tesseramento"/>
    <x v="1"/>
    <x v="0"/>
    <x v="0"/>
    <m/>
  </r>
  <r>
    <n v="193546"/>
    <x v="1"/>
    <x v="0"/>
    <x v="0"/>
    <x v="3"/>
    <x v="11"/>
    <x v="339"/>
    <x v="0"/>
    <x v="1"/>
    <s v="Tesseramento"/>
    <x v="1"/>
    <x v="7"/>
    <x v="0"/>
    <m/>
  </r>
  <r>
    <n v="193547"/>
    <x v="1"/>
    <x v="0"/>
    <x v="0"/>
    <x v="3"/>
    <x v="11"/>
    <x v="339"/>
    <x v="0"/>
    <x v="1"/>
    <s v="Tesseramento"/>
    <x v="1"/>
    <x v="5"/>
    <x v="0"/>
    <m/>
  </r>
  <r>
    <n v="1351"/>
    <x v="0"/>
    <x v="0"/>
    <x v="0"/>
    <x v="0"/>
    <x v="11"/>
    <x v="339"/>
    <x v="0"/>
    <x v="0"/>
    <s v="Tesseramento"/>
    <x v="1"/>
    <x v="4"/>
    <x v="0"/>
    <m/>
  </r>
  <r>
    <n v="102493"/>
    <x v="0"/>
    <x v="0"/>
    <x v="0"/>
    <x v="0"/>
    <x v="11"/>
    <x v="142"/>
    <x v="0"/>
    <x v="0"/>
    <s v="Tesseramento"/>
    <x v="1"/>
    <x v="0"/>
    <x v="0"/>
    <m/>
  </r>
  <r>
    <n v="70452"/>
    <x v="0"/>
    <x v="0"/>
    <x v="0"/>
    <x v="0"/>
    <x v="11"/>
    <x v="142"/>
    <x v="0"/>
    <x v="1"/>
    <s v="Tesseramento"/>
    <x v="1"/>
    <x v="4"/>
    <x v="0"/>
    <m/>
  </r>
  <r>
    <n v="1354"/>
    <x v="0"/>
    <x v="0"/>
    <x v="0"/>
    <x v="0"/>
    <x v="11"/>
    <x v="339"/>
    <x v="0"/>
    <x v="0"/>
    <s v="Tesseramento"/>
    <x v="1"/>
    <x v="4"/>
    <x v="0"/>
    <m/>
  </r>
  <r>
    <n v="215037"/>
    <x v="0"/>
    <x v="0"/>
    <x v="0"/>
    <x v="0"/>
    <x v="11"/>
    <x v="339"/>
    <x v="0"/>
    <x v="1"/>
    <s v="Tesseramento"/>
    <x v="1"/>
    <x v="0"/>
    <x v="0"/>
    <m/>
  </r>
  <r>
    <n v="20787"/>
    <x v="0"/>
    <x v="0"/>
    <x v="0"/>
    <x v="0"/>
    <x v="11"/>
    <x v="339"/>
    <x v="0"/>
    <x v="0"/>
    <s v="Tesseramento"/>
    <x v="1"/>
    <x v="4"/>
    <x v="0"/>
    <m/>
  </r>
  <r>
    <n v="142652"/>
    <x v="0"/>
    <x v="0"/>
    <x v="0"/>
    <x v="0"/>
    <x v="11"/>
    <x v="142"/>
    <x v="0"/>
    <x v="0"/>
    <s v="Tesseramento"/>
    <x v="1"/>
    <x v="0"/>
    <x v="0"/>
    <m/>
  </r>
  <r>
    <n v="151567"/>
    <x v="1"/>
    <x v="0"/>
    <x v="0"/>
    <x v="0"/>
    <x v="11"/>
    <x v="339"/>
    <x v="0"/>
    <x v="1"/>
    <s v="Tesseramento"/>
    <x v="1"/>
    <x v="7"/>
    <x v="0"/>
    <m/>
  </r>
  <r>
    <n v="33450"/>
    <x v="0"/>
    <x v="0"/>
    <x v="0"/>
    <x v="0"/>
    <x v="11"/>
    <x v="339"/>
    <x v="0"/>
    <x v="0"/>
    <s v="Tesseramento"/>
    <x v="1"/>
    <x v="3"/>
    <x v="0"/>
    <m/>
  </r>
  <r>
    <n v="77609"/>
    <x v="0"/>
    <x v="0"/>
    <x v="0"/>
    <x v="0"/>
    <x v="11"/>
    <x v="339"/>
    <x v="0"/>
    <x v="0"/>
    <s v="Tesseramento"/>
    <x v="1"/>
    <x v="4"/>
    <x v="0"/>
    <m/>
  </r>
  <r>
    <n v="148895"/>
    <x v="0"/>
    <x v="0"/>
    <x v="0"/>
    <x v="0"/>
    <x v="4"/>
    <x v="125"/>
    <x v="0"/>
    <x v="0"/>
    <s v="Tesseramento"/>
    <x v="1"/>
    <x v="0"/>
    <x v="0"/>
    <m/>
  </r>
  <r>
    <n v="224043"/>
    <x v="0"/>
    <x v="0"/>
    <x v="0"/>
    <x v="0"/>
    <x v="11"/>
    <x v="142"/>
    <x v="0"/>
    <x v="1"/>
    <s v="Tesseramento"/>
    <x v="1"/>
    <x v="0"/>
    <x v="0"/>
    <m/>
  </r>
  <r>
    <n v="214842"/>
    <x v="1"/>
    <x v="0"/>
    <x v="0"/>
    <x v="2"/>
    <x v="11"/>
    <x v="339"/>
    <x v="0"/>
    <x v="1"/>
    <s v="Tesseramento"/>
    <x v="1"/>
    <x v="5"/>
    <x v="0"/>
    <m/>
  </r>
  <r>
    <n v="214841"/>
    <x v="1"/>
    <x v="0"/>
    <x v="0"/>
    <x v="2"/>
    <x v="11"/>
    <x v="339"/>
    <x v="0"/>
    <x v="0"/>
    <s v="Tesseramento"/>
    <x v="1"/>
    <x v="5"/>
    <x v="0"/>
    <m/>
  </r>
  <r>
    <n v="111054"/>
    <x v="0"/>
    <x v="0"/>
    <x v="0"/>
    <x v="0"/>
    <x v="11"/>
    <x v="339"/>
    <x v="0"/>
    <x v="0"/>
    <s v="Tesseramento"/>
    <x v="1"/>
    <x v="0"/>
    <x v="0"/>
    <m/>
  </r>
  <r>
    <n v="175117"/>
    <x v="0"/>
    <x v="0"/>
    <x v="0"/>
    <x v="0"/>
    <x v="11"/>
    <x v="339"/>
    <x v="0"/>
    <x v="1"/>
    <s v="Tesseramento"/>
    <x v="1"/>
    <x v="0"/>
    <x v="0"/>
    <m/>
  </r>
  <r>
    <n v="83318"/>
    <x v="0"/>
    <x v="0"/>
    <x v="0"/>
    <x v="0"/>
    <x v="11"/>
    <x v="142"/>
    <x v="0"/>
    <x v="0"/>
    <s v="Tesseramento"/>
    <x v="1"/>
    <x v="3"/>
    <x v="0"/>
    <m/>
  </r>
  <r>
    <n v="1363"/>
    <x v="0"/>
    <x v="0"/>
    <x v="0"/>
    <x v="0"/>
    <x v="11"/>
    <x v="339"/>
    <x v="0"/>
    <x v="0"/>
    <s v="Tesseramento"/>
    <x v="1"/>
    <x v="3"/>
    <x v="0"/>
    <m/>
  </r>
  <r>
    <n v="28746"/>
    <x v="0"/>
    <x v="0"/>
    <x v="0"/>
    <x v="0"/>
    <x v="11"/>
    <x v="142"/>
    <x v="0"/>
    <x v="1"/>
    <s v="Tesseramento"/>
    <x v="1"/>
    <x v="4"/>
    <x v="0"/>
    <m/>
  </r>
  <r>
    <n v="138951"/>
    <x v="0"/>
    <x v="0"/>
    <x v="0"/>
    <x v="1"/>
    <x v="11"/>
    <x v="142"/>
    <x v="0"/>
    <x v="0"/>
    <s v="Tesseramento"/>
    <x v="1"/>
    <x v="0"/>
    <x v="0"/>
    <m/>
  </r>
  <r>
    <n v="106907"/>
    <x v="0"/>
    <x v="0"/>
    <x v="0"/>
    <x v="1"/>
    <x v="11"/>
    <x v="339"/>
    <x v="0"/>
    <x v="1"/>
    <s v="Tesseramento"/>
    <x v="1"/>
    <x v="4"/>
    <x v="0"/>
    <m/>
  </r>
  <r>
    <n v="1364"/>
    <x v="0"/>
    <x v="0"/>
    <x v="0"/>
    <x v="0"/>
    <x v="11"/>
    <x v="339"/>
    <x v="0"/>
    <x v="0"/>
    <s v="Tesseramento"/>
    <x v="1"/>
    <x v="3"/>
    <x v="0"/>
    <m/>
  </r>
  <r>
    <n v="128624"/>
    <x v="0"/>
    <x v="0"/>
    <x v="0"/>
    <x v="0"/>
    <x v="11"/>
    <x v="142"/>
    <x v="0"/>
    <x v="0"/>
    <s v="Tesseramento"/>
    <x v="1"/>
    <x v="0"/>
    <x v="0"/>
    <m/>
  </r>
  <r>
    <n v="193115"/>
    <x v="0"/>
    <x v="0"/>
    <x v="0"/>
    <x v="2"/>
    <x v="11"/>
    <x v="339"/>
    <x v="0"/>
    <x v="1"/>
    <s v="Tesseramento"/>
    <x v="1"/>
    <x v="0"/>
    <x v="0"/>
    <m/>
  </r>
  <r>
    <n v="155997"/>
    <x v="0"/>
    <x v="0"/>
    <x v="0"/>
    <x v="3"/>
    <x v="11"/>
    <x v="339"/>
    <x v="0"/>
    <x v="0"/>
    <s v="Tesseramento"/>
    <x v="1"/>
    <x v="0"/>
    <x v="0"/>
    <m/>
  </r>
  <r>
    <n v="81261"/>
    <x v="0"/>
    <x v="0"/>
    <x v="0"/>
    <x v="2"/>
    <x v="11"/>
    <x v="339"/>
    <x v="0"/>
    <x v="1"/>
    <s v="Tesseramento"/>
    <x v="1"/>
    <x v="4"/>
    <x v="0"/>
    <m/>
  </r>
  <r>
    <n v="53652"/>
    <x v="0"/>
    <x v="0"/>
    <x v="0"/>
    <x v="0"/>
    <x v="11"/>
    <x v="339"/>
    <x v="0"/>
    <x v="0"/>
    <s v="Tesseramento"/>
    <x v="1"/>
    <x v="3"/>
    <x v="0"/>
    <m/>
  </r>
  <r>
    <n v="100034"/>
    <x v="0"/>
    <x v="0"/>
    <x v="0"/>
    <x v="0"/>
    <x v="11"/>
    <x v="142"/>
    <x v="0"/>
    <x v="0"/>
    <s v="Tesseramento"/>
    <x v="1"/>
    <x v="0"/>
    <x v="0"/>
    <m/>
  </r>
  <r>
    <n v="111745"/>
    <x v="0"/>
    <x v="0"/>
    <x v="0"/>
    <x v="0"/>
    <x v="4"/>
    <x v="125"/>
    <x v="0"/>
    <x v="0"/>
    <s v="Tesseramento"/>
    <x v="1"/>
    <x v="0"/>
    <x v="0"/>
    <m/>
  </r>
  <r>
    <n v="77127"/>
    <x v="0"/>
    <x v="0"/>
    <x v="0"/>
    <x v="0"/>
    <x v="11"/>
    <x v="339"/>
    <x v="0"/>
    <x v="0"/>
    <s v="Tesseramento"/>
    <x v="1"/>
    <x v="4"/>
    <x v="0"/>
    <m/>
  </r>
  <r>
    <n v="20555"/>
    <x v="0"/>
    <x v="0"/>
    <x v="0"/>
    <x v="0"/>
    <x v="11"/>
    <x v="339"/>
    <x v="0"/>
    <x v="0"/>
    <s v="Tesseramento"/>
    <x v="1"/>
    <x v="0"/>
    <x v="0"/>
    <m/>
  </r>
  <r>
    <n v="78990"/>
    <x v="0"/>
    <x v="0"/>
    <x v="0"/>
    <x v="0"/>
    <x v="11"/>
    <x v="339"/>
    <x v="0"/>
    <x v="1"/>
    <s v="Tesseramento"/>
    <x v="1"/>
    <x v="3"/>
    <x v="0"/>
    <m/>
  </r>
  <r>
    <n v="84578"/>
    <x v="0"/>
    <x v="0"/>
    <x v="0"/>
    <x v="0"/>
    <x v="11"/>
    <x v="339"/>
    <x v="0"/>
    <x v="1"/>
    <s v="Tesseramento"/>
    <x v="1"/>
    <x v="3"/>
    <x v="0"/>
    <m/>
  </r>
  <r>
    <n v="225292"/>
    <x v="0"/>
    <x v="0"/>
    <x v="0"/>
    <x v="0"/>
    <x v="11"/>
    <x v="339"/>
    <x v="0"/>
    <x v="1"/>
    <s v="Tesseramento"/>
    <x v="1"/>
    <x v="0"/>
    <x v="0"/>
    <m/>
  </r>
  <r>
    <n v="81265"/>
    <x v="0"/>
    <x v="0"/>
    <x v="0"/>
    <x v="3"/>
    <x v="11"/>
    <x v="339"/>
    <x v="0"/>
    <x v="0"/>
    <s v="Tesseramento"/>
    <x v="1"/>
    <x v="4"/>
    <x v="0"/>
    <m/>
  </r>
  <r>
    <n v="33465"/>
    <x v="0"/>
    <x v="0"/>
    <x v="0"/>
    <x v="0"/>
    <x v="11"/>
    <x v="339"/>
    <x v="0"/>
    <x v="0"/>
    <s v="Tesseramento"/>
    <x v="1"/>
    <x v="3"/>
    <x v="0"/>
    <m/>
  </r>
  <r>
    <n v="21549"/>
    <x v="0"/>
    <x v="0"/>
    <x v="0"/>
    <x v="0"/>
    <x v="11"/>
    <x v="339"/>
    <x v="0"/>
    <x v="1"/>
    <s v="Tesseramento"/>
    <x v="1"/>
    <x v="4"/>
    <x v="0"/>
    <m/>
  </r>
  <r>
    <n v="1379"/>
    <x v="0"/>
    <x v="0"/>
    <x v="0"/>
    <x v="0"/>
    <x v="11"/>
    <x v="339"/>
    <x v="0"/>
    <x v="1"/>
    <s v="Tesseramento"/>
    <x v="1"/>
    <x v="0"/>
    <x v="0"/>
    <m/>
  </r>
  <r>
    <n v="1377"/>
    <x v="0"/>
    <x v="0"/>
    <x v="0"/>
    <x v="0"/>
    <x v="11"/>
    <x v="339"/>
    <x v="0"/>
    <x v="0"/>
    <s v="Tesseramento"/>
    <x v="1"/>
    <x v="3"/>
    <x v="0"/>
    <m/>
  </r>
  <r>
    <n v="204644"/>
    <x v="0"/>
    <x v="0"/>
    <x v="0"/>
    <x v="0"/>
    <x v="4"/>
    <x v="125"/>
    <x v="0"/>
    <x v="0"/>
    <s v="Tesseramento"/>
    <x v="1"/>
    <x v="0"/>
    <x v="0"/>
    <m/>
  </r>
  <r>
    <n v="1381"/>
    <x v="0"/>
    <x v="0"/>
    <x v="0"/>
    <x v="0"/>
    <x v="11"/>
    <x v="339"/>
    <x v="0"/>
    <x v="1"/>
    <s v="Tesseramento"/>
    <x v="1"/>
    <x v="4"/>
    <x v="0"/>
    <m/>
  </r>
  <r>
    <n v="141854"/>
    <x v="0"/>
    <x v="0"/>
    <x v="2"/>
    <x v="0"/>
    <x v="7"/>
    <x v="123"/>
    <x v="0"/>
    <x v="0"/>
    <s v="Tesseramento"/>
    <x v="1"/>
    <x v="0"/>
    <x v="0"/>
    <m/>
  </r>
  <r>
    <n v="141257"/>
    <x v="0"/>
    <x v="0"/>
    <x v="0"/>
    <x v="2"/>
    <x v="11"/>
    <x v="339"/>
    <x v="0"/>
    <x v="1"/>
    <s v="Tesseramento"/>
    <x v="1"/>
    <x v="0"/>
    <x v="0"/>
    <m/>
  </r>
  <r>
    <n v="208705"/>
    <x v="0"/>
    <x v="0"/>
    <x v="0"/>
    <x v="0"/>
    <x v="11"/>
    <x v="339"/>
    <x v="0"/>
    <x v="0"/>
    <s v="Tesseramento"/>
    <x v="1"/>
    <x v="0"/>
    <x v="0"/>
    <m/>
  </r>
  <r>
    <n v="87026"/>
    <x v="0"/>
    <x v="0"/>
    <x v="0"/>
    <x v="0"/>
    <x v="11"/>
    <x v="339"/>
    <x v="0"/>
    <x v="0"/>
    <s v="Tesseramento"/>
    <x v="1"/>
    <x v="1"/>
    <x v="0"/>
    <m/>
  </r>
  <r>
    <n v="220087"/>
    <x v="0"/>
    <x v="0"/>
    <x v="0"/>
    <x v="3"/>
    <x v="11"/>
    <x v="339"/>
    <x v="0"/>
    <x v="0"/>
    <s v="Tesseramento"/>
    <x v="1"/>
    <x v="3"/>
    <x v="0"/>
    <m/>
  </r>
  <r>
    <n v="58417"/>
    <x v="0"/>
    <x v="0"/>
    <x v="0"/>
    <x v="0"/>
    <x v="11"/>
    <x v="339"/>
    <x v="0"/>
    <x v="1"/>
    <s v="Tesseramento"/>
    <x v="1"/>
    <x v="4"/>
    <x v="0"/>
    <m/>
  </r>
  <r>
    <n v="180418"/>
    <x v="0"/>
    <x v="0"/>
    <x v="0"/>
    <x v="0"/>
    <x v="4"/>
    <x v="125"/>
    <x v="0"/>
    <x v="0"/>
    <s v="Tesseramento"/>
    <x v="1"/>
    <x v="0"/>
    <x v="0"/>
    <m/>
  </r>
  <r>
    <n v="49057"/>
    <x v="0"/>
    <x v="0"/>
    <x v="0"/>
    <x v="0"/>
    <x v="11"/>
    <x v="339"/>
    <x v="0"/>
    <x v="0"/>
    <s v="Tesseramento"/>
    <x v="1"/>
    <x v="0"/>
    <x v="0"/>
    <m/>
  </r>
  <r>
    <n v="81267"/>
    <x v="0"/>
    <x v="0"/>
    <x v="0"/>
    <x v="0"/>
    <x v="11"/>
    <x v="339"/>
    <x v="0"/>
    <x v="0"/>
    <s v="Tesseramento"/>
    <x v="1"/>
    <x v="0"/>
    <x v="0"/>
    <m/>
  </r>
  <r>
    <n v="1394"/>
    <x v="0"/>
    <x v="0"/>
    <x v="0"/>
    <x v="0"/>
    <x v="11"/>
    <x v="339"/>
    <x v="0"/>
    <x v="0"/>
    <s v="Tesseramento"/>
    <x v="1"/>
    <x v="4"/>
    <x v="0"/>
    <m/>
  </r>
  <r>
    <n v="117545"/>
    <x v="0"/>
    <x v="0"/>
    <x v="0"/>
    <x v="0"/>
    <x v="11"/>
    <x v="339"/>
    <x v="0"/>
    <x v="0"/>
    <s v="Tesseramento"/>
    <x v="1"/>
    <x v="3"/>
    <x v="0"/>
    <m/>
  </r>
  <r>
    <n v="1396"/>
    <x v="0"/>
    <x v="0"/>
    <x v="0"/>
    <x v="1"/>
    <x v="11"/>
    <x v="339"/>
    <x v="0"/>
    <x v="1"/>
    <s v="Tesseramento"/>
    <x v="1"/>
    <x v="4"/>
    <x v="0"/>
    <m/>
  </r>
  <r>
    <n v="1404"/>
    <x v="0"/>
    <x v="0"/>
    <x v="0"/>
    <x v="0"/>
    <x v="11"/>
    <x v="339"/>
    <x v="0"/>
    <x v="0"/>
    <s v="Tesseramento"/>
    <x v="1"/>
    <x v="4"/>
    <x v="0"/>
    <m/>
  </r>
  <r>
    <n v="170389"/>
    <x v="1"/>
    <x v="0"/>
    <x v="0"/>
    <x v="3"/>
    <x v="11"/>
    <x v="339"/>
    <x v="0"/>
    <x v="0"/>
    <s v="Tesseramento"/>
    <x v="1"/>
    <x v="5"/>
    <x v="0"/>
    <m/>
  </r>
  <r>
    <n v="171727"/>
    <x v="0"/>
    <x v="0"/>
    <x v="0"/>
    <x v="0"/>
    <x v="11"/>
    <x v="339"/>
    <x v="0"/>
    <x v="0"/>
    <s v="Tesseramento"/>
    <x v="1"/>
    <x v="0"/>
    <x v="0"/>
    <m/>
  </r>
  <r>
    <n v="186406"/>
    <x v="0"/>
    <x v="0"/>
    <x v="0"/>
    <x v="0"/>
    <x v="11"/>
    <x v="339"/>
    <x v="0"/>
    <x v="1"/>
    <s v="Tesseramento"/>
    <x v="1"/>
    <x v="0"/>
    <x v="0"/>
    <m/>
  </r>
  <r>
    <n v="224369"/>
    <x v="0"/>
    <x v="0"/>
    <x v="0"/>
    <x v="1"/>
    <x v="11"/>
    <x v="339"/>
    <x v="0"/>
    <x v="0"/>
    <s v="Tesseramento"/>
    <x v="1"/>
    <x v="4"/>
    <x v="0"/>
    <m/>
  </r>
  <r>
    <n v="87629"/>
    <x v="0"/>
    <x v="0"/>
    <x v="0"/>
    <x v="0"/>
    <x v="11"/>
    <x v="339"/>
    <x v="0"/>
    <x v="0"/>
    <s v="Tesseramento"/>
    <x v="1"/>
    <x v="1"/>
    <x v="0"/>
    <m/>
  </r>
  <r>
    <n v="33484"/>
    <x v="0"/>
    <x v="0"/>
    <x v="0"/>
    <x v="0"/>
    <x v="11"/>
    <x v="339"/>
    <x v="0"/>
    <x v="1"/>
    <s v="Tesseramento"/>
    <x v="1"/>
    <x v="4"/>
    <x v="0"/>
    <m/>
  </r>
  <r>
    <n v="156002"/>
    <x v="0"/>
    <x v="0"/>
    <x v="0"/>
    <x v="2"/>
    <x v="11"/>
    <x v="339"/>
    <x v="0"/>
    <x v="1"/>
    <s v="Tesseramento"/>
    <x v="1"/>
    <x v="0"/>
    <x v="0"/>
    <m/>
  </r>
  <r>
    <n v="88335"/>
    <x v="0"/>
    <x v="0"/>
    <x v="0"/>
    <x v="0"/>
    <x v="11"/>
    <x v="339"/>
    <x v="0"/>
    <x v="1"/>
    <s v="Tesseramento"/>
    <x v="1"/>
    <x v="4"/>
    <x v="0"/>
    <m/>
  </r>
  <r>
    <n v="226312"/>
    <x v="1"/>
    <x v="0"/>
    <x v="0"/>
    <x v="2"/>
    <x v="11"/>
    <x v="339"/>
    <x v="0"/>
    <x v="1"/>
    <s v="Tesseramento"/>
    <x v="1"/>
    <x v="6"/>
    <x v="0"/>
    <m/>
  </r>
  <r>
    <n v="1414"/>
    <x v="0"/>
    <x v="0"/>
    <x v="0"/>
    <x v="2"/>
    <x v="11"/>
    <x v="339"/>
    <x v="0"/>
    <x v="0"/>
    <s v="Tesseramento"/>
    <x v="1"/>
    <x v="0"/>
    <x v="0"/>
    <m/>
  </r>
  <r>
    <n v="1415"/>
    <x v="0"/>
    <x v="0"/>
    <x v="0"/>
    <x v="0"/>
    <x v="11"/>
    <x v="339"/>
    <x v="0"/>
    <x v="0"/>
    <s v="Tesseramento"/>
    <x v="1"/>
    <x v="0"/>
    <x v="0"/>
    <m/>
  </r>
  <r>
    <n v="92815"/>
    <x v="0"/>
    <x v="0"/>
    <x v="0"/>
    <x v="0"/>
    <x v="11"/>
    <x v="339"/>
    <x v="0"/>
    <x v="1"/>
    <s v="Tesseramento"/>
    <x v="1"/>
    <x v="1"/>
    <x v="0"/>
    <m/>
  </r>
  <r>
    <n v="134602"/>
    <x v="0"/>
    <x v="0"/>
    <x v="0"/>
    <x v="2"/>
    <x v="11"/>
    <x v="339"/>
    <x v="0"/>
    <x v="1"/>
    <s v="Tesseramento"/>
    <x v="1"/>
    <x v="0"/>
    <x v="0"/>
    <m/>
  </r>
  <r>
    <n v="65108"/>
    <x v="0"/>
    <x v="0"/>
    <x v="0"/>
    <x v="0"/>
    <x v="11"/>
    <x v="339"/>
    <x v="0"/>
    <x v="1"/>
    <s v="Tesseramento"/>
    <x v="1"/>
    <x v="4"/>
    <x v="0"/>
    <m/>
  </r>
  <r>
    <n v="77129"/>
    <x v="0"/>
    <x v="0"/>
    <x v="0"/>
    <x v="0"/>
    <x v="11"/>
    <x v="339"/>
    <x v="0"/>
    <x v="1"/>
    <s v="Tesseramento"/>
    <x v="1"/>
    <x v="4"/>
    <x v="0"/>
    <m/>
  </r>
  <r>
    <n v="128687"/>
    <x v="0"/>
    <x v="0"/>
    <x v="0"/>
    <x v="1"/>
    <x v="11"/>
    <x v="339"/>
    <x v="0"/>
    <x v="0"/>
    <s v="Tesseramento"/>
    <x v="1"/>
    <x v="0"/>
    <x v="0"/>
    <m/>
  </r>
  <r>
    <n v="155141"/>
    <x v="0"/>
    <x v="0"/>
    <x v="0"/>
    <x v="0"/>
    <x v="4"/>
    <x v="125"/>
    <x v="0"/>
    <x v="1"/>
    <s v="Tesseramento"/>
    <x v="1"/>
    <x v="4"/>
    <x v="0"/>
    <m/>
  </r>
  <r>
    <n v="164641"/>
    <x v="0"/>
    <x v="0"/>
    <x v="0"/>
    <x v="0"/>
    <x v="11"/>
    <x v="339"/>
    <x v="0"/>
    <x v="0"/>
    <s v="Tesseramento"/>
    <x v="1"/>
    <x v="0"/>
    <x v="0"/>
    <m/>
  </r>
  <r>
    <n v="219934"/>
    <x v="1"/>
    <x v="0"/>
    <x v="0"/>
    <x v="0"/>
    <x v="11"/>
    <x v="339"/>
    <x v="0"/>
    <x v="1"/>
    <s v="Tesseramento"/>
    <x v="1"/>
    <x v="6"/>
    <x v="0"/>
    <m/>
  </r>
  <r>
    <n v="219935"/>
    <x v="1"/>
    <x v="0"/>
    <x v="0"/>
    <x v="1"/>
    <x v="11"/>
    <x v="339"/>
    <x v="0"/>
    <x v="0"/>
    <s v="Tesseramento"/>
    <x v="1"/>
    <x v="5"/>
    <x v="0"/>
    <m/>
  </r>
  <r>
    <n v="190385"/>
    <x v="0"/>
    <x v="0"/>
    <x v="0"/>
    <x v="0"/>
    <x v="11"/>
    <x v="339"/>
    <x v="0"/>
    <x v="0"/>
    <s v="Tesseramento"/>
    <x v="1"/>
    <x v="0"/>
    <x v="0"/>
    <m/>
  </r>
  <r>
    <n v="162431"/>
    <x v="0"/>
    <x v="0"/>
    <x v="0"/>
    <x v="0"/>
    <x v="11"/>
    <x v="339"/>
    <x v="0"/>
    <x v="0"/>
    <s v="Tesseramento"/>
    <x v="1"/>
    <x v="0"/>
    <x v="0"/>
    <m/>
  </r>
  <r>
    <n v="42245"/>
    <x v="0"/>
    <x v="0"/>
    <x v="0"/>
    <x v="0"/>
    <x v="11"/>
    <x v="339"/>
    <x v="0"/>
    <x v="0"/>
    <s v="Tesseramento"/>
    <x v="1"/>
    <x v="4"/>
    <x v="0"/>
    <m/>
  </r>
  <r>
    <n v="1426"/>
    <x v="0"/>
    <x v="0"/>
    <x v="0"/>
    <x v="1"/>
    <x v="11"/>
    <x v="339"/>
    <x v="0"/>
    <x v="1"/>
    <s v="Tesseramento"/>
    <x v="1"/>
    <x v="4"/>
    <x v="0"/>
    <m/>
  </r>
  <r>
    <n v="1427"/>
    <x v="0"/>
    <x v="0"/>
    <x v="0"/>
    <x v="0"/>
    <x v="11"/>
    <x v="339"/>
    <x v="0"/>
    <x v="0"/>
    <s v="Tesseramento"/>
    <x v="1"/>
    <x v="3"/>
    <x v="0"/>
    <m/>
  </r>
  <r>
    <n v="138172"/>
    <x v="0"/>
    <x v="0"/>
    <x v="0"/>
    <x v="0"/>
    <x v="11"/>
    <x v="339"/>
    <x v="0"/>
    <x v="0"/>
    <s v="Tesseramento"/>
    <x v="1"/>
    <x v="3"/>
    <x v="0"/>
    <m/>
  </r>
  <r>
    <n v="106920"/>
    <x v="0"/>
    <x v="0"/>
    <x v="0"/>
    <x v="1"/>
    <x v="11"/>
    <x v="339"/>
    <x v="0"/>
    <x v="0"/>
    <s v="Tesseramento"/>
    <x v="1"/>
    <x v="3"/>
    <x v="0"/>
    <m/>
  </r>
  <r>
    <n v="187740"/>
    <x v="0"/>
    <x v="0"/>
    <x v="0"/>
    <x v="3"/>
    <x v="11"/>
    <x v="339"/>
    <x v="0"/>
    <x v="0"/>
    <s v="Tesseramento"/>
    <x v="1"/>
    <x v="4"/>
    <x v="0"/>
    <m/>
  </r>
  <r>
    <n v="152273"/>
    <x v="1"/>
    <x v="0"/>
    <x v="0"/>
    <x v="0"/>
    <x v="11"/>
    <x v="339"/>
    <x v="0"/>
    <x v="1"/>
    <s v="Tesseramento"/>
    <x v="1"/>
    <x v="6"/>
    <x v="0"/>
    <m/>
  </r>
  <r>
    <n v="193542"/>
    <x v="0"/>
    <x v="0"/>
    <x v="0"/>
    <x v="0"/>
    <x v="11"/>
    <x v="339"/>
    <x v="0"/>
    <x v="0"/>
    <s v="Tesseramento"/>
    <x v="1"/>
    <x v="4"/>
    <x v="0"/>
    <m/>
  </r>
  <r>
    <n v="141411"/>
    <x v="0"/>
    <x v="0"/>
    <x v="0"/>
    <x v="0"/>
    <x v="11"/>
    <x v="339"/>
    <x v="0"/>
    <x v="0"/>
    <s v="Tesseramento"/>
    <x v="1"/>
    <x v="0"/>
    <x v="0"/>
    <m/>
  </r>
  <r>
    <n v="106921"/>
    <x v="0"/>
    <x v="0"/>
    <x v="0"/>
    <x v="2"/>
    <x v="11"/>
    <x v="339"/>
    <x v="0"/>
    <x v="1"/>
    <s v="Tesseramento"/>
    <x v="1"/>
    <x v="4"/>
    <x v="0"/>
    <m/>
  </r>
  <r>
    <n v="53655"/>
    <x v="0"/>
    <x v="0"/>
    <x v="0"/>
    <x v="0"/>
    <x v="11"/>
    <x v="339"/>
    <x v="0"/>
    <x v="0"/>
    <s v="Tesseramento"/>
    <x v="1"/>
    <x v="0"/>
    <x v="0"/>
    <m/>
  </r>
  <r>
    <n v="204927"/>
    <x v="0"/>
    <x v="0"/>
    <x v="0"/>
    <x v="0"/>
    <x v="11"/>
    <x v="339"/>
    <x v="0"/>
    <x v="1"/>
    <s v="Tesseramento"/>
    <x v="1"/>
    <x v="0"/>
    <x v="0"/>
    <m/>
  </r>
  <r>
    <n v="67676"/>
    <x v="0"/>
    <x v="0"/>
    <x v="0"/>
    <x v="1"/>
    <x v="11"/>
    <x v="339"/>
    <x v="0"/>
    <x v="1"/>
    <s v="Tesseramento"/>
    <x v="1"/>
    <x v="4"/>
    <x v="0"/>
    <m/>
  </r>
  <r>
    <n v="1434"/>
    <x v="0"/>
    <x v="0"/>
    <x v="0"/>
    <x v="0"/>
    <x v="11"/>
    <x v="339"/>
    <x v="0"/>
    <x v="0"/>
    <s v="Tesseramento"/>
    <x v="1"/>
    <x v="4"/>
    <x v="0"/>
    <m/>
  </r>
  <r>
    <n v="1515"/>
    <x v="0"/>
    <x v="0"/>
    <x v="0"/>
    <x v="0"/>
    <x v="11"/>
    <x v="339"/>
    <x v="0"/>
    <x v="1"/>
    <s v="Tesseramento"/>
    <x v="1"/>
    <x v="4"/>
    <x v="0"/>
    <m/>
  </r>
  <r>
    <n v="221638"/>
    <x v="0"/>
    <x v="0"/>
    <x v="0"/>
    <x v="1"/>
    <x v="11"/>
    <x v="339"/>
    <x v="0"/>
    <x v="0"/>
    <s v="Tesseramento"/>
    <x v="1"/>
    <x v="4"/>
    <x v="0"/>
    <m/>
  </r>
  <r>
    <n v="1430"/>
    <x v="0"/>
    <x v="0"/>
    <x v="0"/>
    <x v="0"/>
    <x v="11"/>
    <x v="339"/>
    <x v="0"/>
    <x v="1"/>
    <s v="Tesseramento"/>
    <x v="1"/>
    <x v="4"/>
    <x v="0"/>
    <m/>
  </r>
  <r>
    <n v="73399"/>
    <x v="0"/>
    <x v="0"/>
    <x v="0"/>
    <x v="0"/>
    <x v="11"/>
    <x v="339"/>
    <x v="0"/>
    <x v="0"/>
    <s v="Tesseramento"/>
    <x v="1"/>
    <x v="3"/>
    <x v="0"/>
    <m/>
  </r>
  <r>
    <n v="60958"/>
    <x v="0"/>
    <x v="0"/>
    <x v="0"/>
    <x v="0"/>
    <x v="4"/>
    <x v="125"/>
    <x v="0"/>
    <x v="0"/>
    <s v="Tesseramento"/>
    <x v="1"/>
    <x v="4"/>
    <x v="0"/>
    <m/>
  </r>
  <r>
    <n v="1436"/>
    <x v="0"/>
    <x v="0"/>
    <x v="0"/>
    <x v="2"/>
    <x v="11"/>
    <x v="339"/>
    <x v="0"/>
    <x v="0"/>
    <s v="Tesseramento"/>
    <x v="1"/>
    <x v="4"/>
    <x v="0"/>
    <m/>
  </r>
  <r>
    <n v="69129"/>
    <x v="0"/>
    <x v="0"/>
    <x v="0"/>
    <x v="0"/>
    <x v="11"/>
    <x v="339"/>
    <x v="0"/>
    <x v="0"/>
    <s v="Tesseramento"/>
    <x v="1"/>
    <x v="3"/>
    <x v="0"/>
    <m/>
  </r>
  <r>
    <n v="68413"/>
    <x v="0"/>
    <x v="0"/>
    <x v="0"/>
    <x v="4"/>
    <x v="11"/>
    <x v="339"/>
    <x v="0"/>
    <x v="1"/>
    <s v="Tesseramento"/>
    <x v="1"/>
    <x v="0"/>
    <x v="0"/>
    <m/>
  </r>
  <r>
    <n v="21557"/>
    <x v="0"/>
    <x v="0"/>
    <x v="0"/>
    <x v="2"/>
    <x v="11"/>
    <x v="339"/>
    <x v="0"/>
    <x v="1"/>
    <s v="Tesseramento"/>
    <x v="1"/>
    <x v="4"/>
    <x v="0"/>
    <m/>
  </r>
  <r>
    <n v="142538"/>
    <x v="0"/>
    <x v="0"/>
    <x v="0"/>
    <x v="0"/>
    <x v="11"/>
    <x v="339"/>
    <x v="0"/>
    <x v="0"/>
    <s v="Tesseramento"/>
    <x v="1"/>
    <x v="0"/>
    <x v="0"/>
    <m/>
  </r>
  <r>
    <n v="114479"/>
    <x v="0"/>
    <x v="0"/>
    <x v="0"/>
    <x v="0"/>
    <x v="11"/>
    <x v="339"/>
    <x v="0"/>
    <x v="0"/>
    <s v="Tesseramento"/>
    <x v="1"/>
    <x v="3"/>
    <x v="0"/>
    <m/>
  </r>
  <r>
    <n v="53664"/>
    <x v="0"/>
    <x v="0"/>
    <x v="0"/>
    <x v="0"/>
    <x v="11"/>
    <x v="339"/>
    <x v="0"/>
    <x v="1"/>
    <s v="Tesseramento"/>
    <x v="1"/>
    <x v="4"/>
    <x v="0"/>
    <m/>
  </r>
  <r>
    <n v="72496"/>
    <x v="0"/>
    <x v="0"/>
    <x v="0"/>
    <x v="0"/>
    <x v="11"/>
    <x v="339"/>
    <x v="0"/>
    <x v="0"/>
    <s v="Tesseramento"/>
    <x v="1"/>
    <x v="4"/>
    <x v="0"/>
    <m/>
  </r>
  <r>
    <n v="1460"/>
    <x v="0"/>
    <x v="0"/>
    <x v="0"/>
    <x v="0"/>
    <x v="11"/>
    <x v="339"/>
    <x v="0"/>
    <x v="1"/>
    <s v="Tesseramento"/>
    <x v="1"/>
    <x v="4"/>
    <x v="0"/>
    <m/>
  </r>
  <r>
    <n v="182154"/>
    <x v="1"/>
    <x v="0"/>
    <x v="0"/>
    <x v="1"/>
    <x v="11"/>
    <x v="339"/>
    <x v="0"/>
    <x v="0"/>
    <s v="Tesseramento"/>
    <x v="1"/>
    <x v="5"/>
    <x v="0"/>
    <m/>
  </r>
  <r>
    <n v="116494"/>
    <x v="0"/>
    <x v="0"/>
    <x v="0"/>
    <x v="0"/>
    <x v="11"/>
    <x v="339"/>
    <x v="0"/>
    <x v="0"/>
    <s v="Tesseramento"/>
    <x v="1"/>
    <x v="0"/>
    <x v="0"/>
    <m/>
  </r>
  <r>
    <n v="1337"/>
    <x v="0"/>
    <x v="0"/>
    <x v="0"/>
    <x v="0"/>
    <x v="11"/>
    <x v="339"/>
    <x v="0"/>
    <x v="1"/>
    <s v="Tesseramento"/>
    <x v="1"/>
    <x v="4"/>
    <x v="0"/>
    <m/>
  </r>
  <r>
    <n v="57677"/>
    <x v="0"/>
    <x v="0"/>
    <x v="0"/>
    <x v="0"/>
    <x v="4"/>
    <x v="125"/>
    <x v="0"/>
    <x v="1"/>
    <s v="Tesseramento"/>
    <x v="1"/>
    <x v="3"/>
    <x v="0"/>
    <m/>
  </r>
  <r>
    <n v="187822"/>
    <x v="0"/>
    <x v="0"/>
    <x v="0"/>
    <x v="0"/>
    <x v="11"/>
    <x v="339"/>
    <x v="0"/>
    <x v="0"/>
    <s v="Tesseramento"/>
    <x v="1"/>
    <x v="4"/>
    <x v="0"/>
    <m/>
  </r>
  <r>
    <n v="214199"/>
    <x v="1"/>
    <x v="0"/>
    <x v="0"/>
    <x v="0"/>
    <x v="11"/>
    <x v="339"/>
    <x v="0"/>
    <x v="0"/>
    <s v="Tesseramento"/>
    <x v="1"/>
    <x v="6"/>
    <x v="0"/>
    <m/>
  </r>
  <r>
    <n v="67848"/>
    <x v="0"/>
    <x v="0"/>
    <x v="0"/>
    <x v="0"/>
    <x v="11"/>
    <x v="339"/>
    <x v="0"/>
    <x v="0"/>
    <s v="Tesseramento"/>
    <x v="1"/>
    <x v="3"/>
    <x v="0"/>
    <m/>
  </r>
  <r>
    <n v="1227"/>
    <x v="0"/>
    <x v="0"/>
    <x v="0"/>
    <x v="0"/>
    <x v="11"/>
    <x v="339"/>
    <x v="0"/>
    <x v="1"/>
    <s v="Tesseramento"/>
    <x v="1"/>
    <x v="4"/>
    <x v="0"/>
    <m/>
  </r>
  <r>
    <n v="326"/>
    <x v="0"/>
    <x v="0"/>
    <x v="0"/>
    <x v="0"/>
    <x v="11"/>
    <x v="339"/>
    <x v="0"/>
    <x v="0"/>
    <s v="Tesseramento"/>
    <x v="1"/>
    <x v="4"/>
    <x v="0"/>
    <m/>
  </r>
  <r>
    <n v="166603"/>
    <x v="0"/>
    <x v="0"/>
    <x v="0"/>
    <x v="0"/>
    <x v="11"/>
    <x v="339"/>
    <x v="0"/>
    <x v="0"/>
    <s v="Tesseramento"/>
    <x v="1"/>
    <x v="0"/>
    <x v="0"/>
    <m/>
  </r>
  <r>
    <n v="1447"/>
    <x v="0"/>
    <x v="0"/>
    <x v="0"/>
    <x v="0"/>
    <x v="11"/>
    <x v="339"/>
    <x v="0"/>
    <x v="0"/>
    <s v="Tesseramento"/>
    <x v="1"/>
    <x v="3"/>
    <x v="0"/>
    <m/>
  </r>
  <r>
    <n v="116495"/>
    <x v="0"/>
    <x v="0"/>
    <x v="0"/>
    <x v="0"/>
    <x v="11"/>
    <x v="339"/>
    <x v="0"/>
    <x v="0"/>
    <s v="Tesseramento"/>
    <x v="1"/>
    <x v="1"/>
    <x v="0"/>
    <m/>
  </r>
  <r>
    <n v="1451"/>
    <x v="0"/>
    <x v="0"/>
    <x v="0"/>
    <x v="0"/>
    <x v="11"/>
    <x v="339"/>
    <x v="0"/>
    <x v="0"/>
    <s v="Tesseramento"/>
    <x v="1"/>
    <x v="4"/>
    <x v="0"/>
    <m/>
  </r>
  <r>
    <n v="99057"/>
    <x v="0"/>
    <x v="0"/>
    <x v="0"/>
    <x v="0"/>
    <x v="4"/>
    <x v="125"/>
    <x v="0"/>
    <x v="0"/>
    <s v="Tesseramento"/>
    <x v="1"/>
    <x v="3"/>
    <x v="0"/>
    <m/>
  </r>
  <r>
    <n v="140128"/>
    <x v="0"/>
    <x v="0"/>
    <x v="0"/>
    <x v="0"/>
    <x v="11"/>
    <x v="339"/>
    <x v="0"/>
    <x v="0"/>
    <s v="Tesseramento"/>
    <x v="1"/>
    <x v="1"/>
    <x v="0"/>
    <m/>
  </r>
  <r>
    <n v="212915"/>
    <x v="1"/>
    <x v="0"/>
    <x v="0"/>
    <x v="0"/>
    <x v="11"/>
    <x v="339"/>
    <x v="0"/>
    <x v="0"/>
    <s v="Tesseramento"/>
    <x v="1"/>
    <x v="6"/>
    <x v="0"/>
    <s v="B"/>
  </r>
  <r>
    <n v="42521"/>
    <x v="0"/>
    <x v="0"/>
    <x v="0"/>
    <x v="0"/>
    <x v="11"/>
    <x v="339"/>
    <x v="0"/>
    <x v="1"/>
    <s v="Tesseramento"/>
    <x v="1"/>
    <x v="4"/>
    <x v="0"/>
    <m/>
  </r>
  <r>
    <n v="6305"/>
    <x v="0"/>
    <x v="0"/>
    <x v="0"/>
    <x v="0"/>
    <x v="11"/>
    <x v="339"/>
    <x v="0"/>
    <x v="1"/>
    <s v="Tesseramento"/>
    <x v="1"/>
    <x v="3"/>
    <x v="0"/>
    <m/>
  </r>
  <r>
    <n v="1352"/>
    <x v="0"/>
    <x v="0"/>
    <x v="0"/>
    <x v="0"/>
    <x v="11"/>
    <x v="339"/>
    <x v="0"/>
    <x v="1"/>
    <s v="Tesseramento"/>
    <x v="1"/>
    <x v="4"/>
    <x v="0"/>
    <m/>
  </r>
  <r>
    <n v="1453"/>
    <x v="0"/>
    <x v="0"/>
    <x v="0"/>
    <x v="0"/>
    <x v="11"/>
    <x v="339"/>
    <x v="0"/>
    <x v="0"/>
    <s v="Tesseramento"/>
    <x v="1"/>
    <x v="4"/>
    <x v="0"/>
    <m/>
  </r>
  <r>
    <n v="144540"/>
    <x v="0"/>
    <x v="0"/>
    <x v="0"/>
    <x v="0"/>
    <x v="11"/>
    <x v="339"/>
    <x v="0"/>
    <x v="0"/>
    <s v="Tesseramento"/>
    <x v="1"/>
    <x v="0"/>
    <x v="0"/>
    <m/>
  </r>
  <r>
    <n v="116201"/>
    <x v="0"/>
    <x v="0"/>
    <x v="0"/>
    <x v="0"/>
    <x v="4"/>
    <x v="125"/>
    <x v="0"/>
    <x v="0"/>
    <s v="Tesseramento"/>
    <x v="1"/>
    <x v="3"/>
    <x v="0"/>
    <m/>
  </r>
  <r>
    <n v="34504"/>
    <x v="0"/>
    <x v="0"/>
    <x v="0"/>
    <x v="0"/>
    <x v="11"/>
    <x v="339"/>
    <x v="0"/>
    <x v="0"/>
    <s v="Tesseramento"/>
    <x v="1"/>
    <x v="4"/>
    <x v="0"/>
    <m/>
  </r>
  <r>
    <n v="213220"/>
    <x v="0"/>
    <x v="0"/>
    <x v="0"/>
    <x v="3"/>
    <x v="11"/>
    <x v="339"/>
    <x v="0"/>
    <x v="0"/>
    <s v="Tesseramento"/>
    <x v="1"/>
    <x v="1"/>
    <x v="0"/>
    <m/>
  </r>
  <r>
    <n v="88336"/>
    <x v="0"/>
    <x v="0"/>
    <x v="0"/>
    <x v="1"/>
    <x v="11"/>
    <x v="339"/>
    <x v="0"/>
    <x v="1"/>
    <s v="Tesseramento"/>
    <x v="1"/>
    <x v="4"/>
    <x v="0"/>
    <m/>
  </r>
  <r>
    <n v="6328"/>
    <x v="0"/>
    <x v="0"/>
    <x v="0"/>
    <x v="0"/>
    <x v="11"/>
    <x v="339"/>
    <x v="0"/>
    <x v="0"/>
    <s v="Tesseramento"/>
    <x v="1"/>
    <x v="3"/>
    <x v="0"/>
    <m/>
  </r>
  <r>
    <n v="128100"/>
    <x v="1"/>
    <x v="0"/>
    <x v="0"/>
    <x v="0"/>
    <x v="11"/>
    <x v="339"/>
    <x v="0"/>
    <x v="0"/>
    <s v="Tesseramento"/>
    <x v="1"/>
    <x v="2"/>
    <x v="0"/>
    <m/>
  </r>
  <r>
    <n v="162034"/>
    <x v="0"/>
    <x v="0"/>
    <x v="0"/>
    <x v="0"/>
    <x v="11"/>
    <x v="339"/>
    <x v="0"/>
    <x v="0"/>
    <s v="Tesseramento"/>
    <x v="1"/>
    <x v="1"/>
    <x v="0"/>
    <m/>
  </r>
  <r>
    <n v="130338"/>
    <x v="0"/>
    <x v="0"/>
    <x v="0"/>
    <x v="0"/>
    <x v="4"/>
    <x v="125"/>
    <x v="0"/>
    <x v="1"/>
    <s v="Tesseramento"/>
    <x v="1"/>
    <x v="3"/>
    <x v="0"/>
    <m/>
  </r>
  <r>
    <n v="162035"/>
    <x v="0"/>
    <x v="0"/>
    <x v="0"/>
    <x v="0"/>
    <x v="11"/>
    <x v="339"/>
    <x v="0"/>
    <x v="0"/>
    <s v="Tesseramento"/>
    <x v="1"/>
    <x v="3"/>
    <x v="0"/>
    <m/>
  </r>
  <r>
    <n v="55716"/>
    <x v="0"/>
    <x v="0"/>
    <x v="0"/>
    <x v="0"/>
    <x v="11"/>
    <x v="339"/>
    <x v="0"/>
    <x v="0"/>
    <s v="Tesseramento"/>
    <x v="1"/>
    <x v="3"/>
    <x v="0"/>
    <m/>
  </r>
  <r>
    <n v="1457"/>
    <x v="0"/>
    <x v="0"/>
    <x v="0"/>
    <x v="0"/>
    <x v="11"/>
    <x v="339"/>
    <x v="0"/>
    <x v="0"/>
    <s v="Tesseramento"/>
    <x v="1"/>
    <x v="4"/>
    <x v="0"/>
    <m/>
  </r>
  <r>
    <n v="123703"/>
    <x v="0"/>
    <x v="0"/>
    <x v="0"/>
    <x v="0"/>
    <x v="11"/>
    <x v="339"/>
    <x v="0"/>
    <x v="1"/>
    <s v="Tesseramento"/>
    <x v="1"/>
    <x v="3"/>
    <x v="0"/>
    <m/>
  </r>
  <r>
    <n v="20648"/>
    <x v="0"/>
    <x v="0"/>
    <x v="0"/>
    <x v="0"/>
    <x v="2"/>
    <x v="77"/>
    <x v="0"/>
    <x v="1"/>
    <s v="Tesseramento"/>
    <x v="0"/>
    <x v="3"/>
    <x v="0"/>
    <m/>
  </r>
  <r>
    <n v="87634"/>
    <x v="0"/>
    <x v="0"/>
    <x v="0"/>
    <x v="0"/>
    <x v="11"/>
    <x v="339"/>
    <x v="0"/>
    <x v="0"/>
    <s v="Tesseramento"/>
    <x v="1"/>
    <x v="3"/>
    <x v="0"/>
    <m/>
  </r>
  <r>
    <n v="225668"/>
    <x v="1"/>
    <x v="0"/>
    <x v="0"/>
    <x v="2"/>
    <x v="11"/>
    <x v="339"/>
    <x v="0"/>
    <x v="0"/>
    <s v="Tesseramento"/>
    <x v="1"/>
    <x v="6"/>
    <x v="0"/>
    <m/>
  </r>
  <r>
    <n v="56485"/>
    <x v="0"/>
    <x v="0"/>
    <x v="0"/>
    <x v="0"/>
    <x v="11"/>
    <x v="339"/>
    <x v="0"/>
    <x v="0"/>
    <s v="Tesseramento"/>
    <x v="1"/>
    <x v="4"/>
    <x v="0"/>
    <m/>
  </r>
  <r>
    <n v="182470"/>
    <x v="1"/>
    <x v="0"/>
    <x v="0"/>
    <x v="1"/>
    <x v="11"/>
    <x v="339"/>
    <x v="0"/>
    <x v="0"/>
    <s v="Tesseramento"/>
    <x v="1"/>
    <x v="6"/>
    <x v="0"/>
    <m/>
  </r>
  <r>
    <n v="182983"/>
    <x v="0"/>
    <x v="0"/>
    <x v="0"/>
    <x v="1"/>
    <x v="11"/>
    <x v="339"/>
    <x v="0"/>
    <x v="0"/>
    <s v="Tesseramento"/>
    <x v="1"/>
    <x v="3"/>
    <x v="0"/>
    <m/>
  </r>
  <r>
    <n v="146040"/>
    <x v="0"/>
    <x v="0"/>
    <x v="0"/>
    <x v="0"/>
    <x v="11"/>
    <x v="339"/>
    <x v="0"/>
    <x v="1"/>
    <s v="Tesseramento"/>
    <x v="1"/>
    <x v="4"/>
    <x v="0"/>
    <m/>
  </r>
  <r>
    <n v="116496"/>
    <x v="0"/>
    <x v="0"/>
    <x v="0"/>
    <x v="1"/>
    <x v="11"/>
    <x v="339"/>
    <x v="0"/>
    <x v="0"/>
    <s v="Tesseramento"/>
    <x v="1"/>
    <x v="1"/>
    <x v="0"/>
    <m/>
  </r>
  <r>
    <n v="56516"/>
    <x v="0"/>
    <x v="0"/>
    <x v="0"/>
    <x v="0"/>
    <x v="11"/>
    <x v="339"/>
    <x v="0"/>
    <x v="1"/>
    <s v="Tesseramento"/>
    <x v="1"/>
    <x v="3"/>
    <x v="0"/>
    <m/>
  </r>
  <r>
    <n v="136934"/>
    <x v="0"/>
    <x v="0"/>
    <x v="0"/>
    <x v="0"/>
    <x v="11"/>
    <x v="339"/>
    <x v="0"/>
    <x v="1"/>
    <s v="Tesseramento"/>
    <x v="1"/>
    <x v="3"/>
    <x v="0"/>
    <m/>
  </r>
  <r>
    <n v="211921"/>
    <x v="0"/>
    <x v="0"/>
    <x v="0"/>
    <x v="2"/>
    <x v="11"/>
    <x v="339"/>
    <x v="0"/>
    <x v="0"/>
    <s v="Tesseramento"/>
    <x v="1"/>
    <x v="3"/>
    <x v="0"/>
    <m/>
  </r>
  <r>
    <n v="211112"/>
    <x v="0"/>
    <x v="0"/>
    <x v="0"/>
    <x v="0"/>
    <x v="11"/>
    <x v="339"/>
    <x v="0"/>
    <x v="0"/>
    <s v="Tesseramento"/>
    <x v="1"/>
    <x v="0"/>
    <x v="0"/>
    <m/>
  </r>
  <r>
    <n v="1291"/>
    <x v="0"/>
    <x v="0"/>
    <x v="0"/>
    <x v="0"/>
    <x v="11"/>
    <x v="339"/>
    <x v="0"/>
    <x v="1"/>
    <s v="Tesseramento"/>
    <x v="1"/>
    <x v="4"/>
    <x v="0"/>
    <m/>
  </r>
  <r>
    <n v="21561"/>
    <x v="0"/>
    <x v="0"/>
    <x v="0"/>
    <x v="0"/>
    <x v="11"/>
    <x v="339"/>
    <x v="0"/>
    <x v="0"/>
    <s v="Tesseramento"/>
    <x v="1"/>
    <x v="4"/>
    <x v="0"/>
    <m/>
  </r>
  <r>
    <n v="104749"/>
    <x v="0"/>
    <x v="0"/>
    <x v="0"/>
    <x v="0"/>
    <x v="4"/>
    <x v="125"/>
    <x v="0"/>
    <x v="0"/>
    <s v="Tesseramento"/>
    <x v="1"/>
    <x v="0"/>
    <x v="0"/>
    <m/>
  </r>
  <r>
    <n v="21562"/>
    <x v="0"/>
    <x v="0"/>
    <x v="0"/>
    <x v="0"/>
    <x v="11"/>
    <x v="339"/>
    <x v="0"/>
    <x v="0"/>
    <s v="Tesseramento"/>
    <x v="1"/>
    <x v="0"/>
    <x v="0"/>
    <m/>
  </r>
  <r>
    <n v="151572"/>
    <x v="1"/>
    <x v="0"/>
    <x v="0"/>
    <x v="0"/>
    <x v="11"/>
    <x v="339"/>
    <x v="0"/>
    <x v="1"/>
    <s v="Tesseramento"/>
    <x v="1"/>
    <x v="2"/>
    <x v="0"/>
    <m/>
  </r>
  <r>
    <n v="19537"/>
    <x v="0"/>
    <x v="0"/>
    <x v="0"/>
    <x v="0"/>
    <x v="11"/>
    <x v="339"/>
    <x v="0"/>
    <x v="0"/>
    <s v="Tesseramento"/>
    <x v="1"/>
    <x v="3"/>
    <x v="0"/>
    <m/>
  </r>
  <r>
    <n v="170390"/>
    <x v="1"/>
    <x v="0"/>
    <x v="0"/>
    <x v="1"/>
    <x v="11"/>
    <x v="339"/>
    <x v="0"/>
    <x v="1"/>
    <s v="Tesseramento"/>
    <x v="1"/>
    <x v="7"/>
    <x v="0"/>
    <m/>
  </r>
  <r>
    <n v="56513"/>
    <x v="0"/>
    <x v="0"/>
    <x v="0"/>
    <x v="0"/>
    <x v="11"/>
    <x v="339"/>
    <x v="0"/>
    <x v="1"/>
    <s v="Tesseramento"/>
    <x v="1"/>
    <x v="0"/>
    <x v="0"/>
    <m/>
  </r>
  <r>
    <n v="196012"/>
    <x v="0"/>
    <x v="0"/>
    <x v="0"/>
    <x v="0"/>
    <x v="11"/>
    <x v="339"/>
    <x v="0"/>
    <x v="0"/>
    <s v="Tesseramento"/>
    <x v="1"/>
    <x v="4"/>
    <x v="0"/>
    <m/>
  </r>
  <r>
    <n v="1462"/>
    <x v="0"/>
    <x v="0"/>
    <x v="0"/>
    <x v="0"/>
    <x v="11"/>
    <x v="339"/>
    <x v="0"/>
    <x v="0"/>
    <s v="Tesseramento"/>
    <x v="1"/>
    <x v="4"/>
    <x v="0"/>
    <m/>
  </r>
  <r>
    <n v="209316"/>
    <x v="0"/>
    <x v="0"/>
    <x v="0"/>
    <x v="2"/>
    <x v="11"/>
    <x v="339"/>
    <x v="0"/>
    <x v="1"/>
    <s v="Tesseramento"/>
    <x v="1"/>
    <x v="0"/>
    <x v="0"/>
    <m/>
  </r>
  <r>
    <n v="45459"/>
    <x v="0"/>
    <x v="0"/>
    <x v="0"/>
    <x v="0"/>
    <x v="11"/>
    <x v="339"/>
    <x v="0"/>
    <x v="1"/>
    <s v="Tesseramento"/>
    <x v="1"/>
    <x v="4"/>
    <x v="0"/>
    <m/>
  </r>
  <r>
    <n v="1464"/>
    <x v="0"/>
    <x v="0"/>
    <x v="0"/>
    <x v="0"/>
    <x v="11"/>
    <x v="339"/>
    <x v="0"/>
    <x v="0"/>
    <s v="Tesseramento"/>
    <x v="1"/>
    <x v="4"/>
    <x v="0"/>
    <m/>
  </r>
  <r>
    <n v="204928"/>
    <x v="0"/>
    <x v="0"/>
    <x v="0"/>
    <x v="0"/>
    <x v="11"/>
    <x v="339"/>
    <x v="0"/>
    <x v="0"/>
    <s v="Tesseramento"/>
    <x v="1"/>
    <x v="0"/>
    <x v="0"/>
    <m/>
  </r>
  <r>
    <n v="13870"/>
    <x v="0"/>
    <x v="0"/>
    <x v="0"/>
    <x v="0"/>
    <x v="11"/>
    <x v="339"/>
    <x v="0"/>
    <x v="1"/>
    <s v="Tesseramento"/>
    <x v="1"/>
    <x v="0"/>
    <x v="0"/>
    <m/>
  </r>
  <r>
    <n v="106926"/>
    <x v="0"/>
    <x v="0"/>
    <x v="0"/>
    <x v="0"/>
    <x v="11"/>
    <x v="339"/>
    <x v="0"/>
    <x v="0"/>
    <s v="Tesseramento"/>
    <x v="1"/>
    <x v="0"/>
    <x v="0"/>
    <m/>
  </r>
  <r>
    <n v="225206"/>
    <x v="0"/>
    <x v="0"/>
    <x v="0"/>
    <x v="2"/>
    <x v="11"/>
    <x v="339"/>
    <x v="0"/>
    <x v="1"/>
    <s v="Tesseramento"/>
    <x v="1"/>
    <x v="4"/>
    <x v="0"/>
    <m/>
  </r>
  <r>
    <n v="75458"/>
    <x v="0"/>
    <x v="0"/>
    <x v="0"/>
    <x v="0"/>
    <x v="11"/>
    <x v="339"/>
    <x v="0"/>
    <x v="0"/>
    <s v="Tesseramento"/>
    <x v="1"/>
    <x v="1"/>
    <x v="0"/>
    <m/>
  </r>
  <r>
    <n v="1297"/>
    <x v="0"/>
    <x v="0"/>
    <x v="0"/>
    <x v="0"/>
    <x v="11"/>
    <x v="339"/>
    <x v="0"/>
    <x v="1"/>
    <s v="Tesseramento"/>
    <x v="1"/>
    <x v="4"/>
    <x v="0"/>
    <m/>
  </r>
  <r>
    <n v="77614"/>
    <x v="0"/>
    <x v="0"/>
    <x v="0"/>
    <x v="0"/>
    <x v="11"/>
    <x v="339"/>
    <x v="0"/>
    <x v="0"/>
    <s v="Tesseramento"/>
    <x v="1"/>
    <x v="0"/>
    <x v="0"/>
    <m/>
  </r>
  <r>
    <n v="106927"/>
    <x v="0"/>
    <x v="0"/>
    <x v="0"/>
    <x v="0"/>
    <x v="11"/>
    <x v="339"/>
    <x v="0"/>
    <x v="1"/>
    <s v="Tesseramento"/>
    <x v="1"/>
    <x v="0"/>
    <x v="0"/>
    <m/>
  </r>
  <r>
    <n v="1474"/>
    <x v="0"/>
    <x v="0"/>
    <x v="0"/>
    <x v="0"/>
    <x v="11"/>
    <x v="339"/>
    <x v="0"/>
    <x v="0"/>
    <s v="Tesseramento"/>
    <x v="1"/>
    <x v="0"/>
    <x v="0"/>
    <m/>
  </r>
  <r>
    <n v="182830"/>
    <x v="0"/>
    <x v="0"/>
    <x v="0"/>
    <x v="1"/>
    <x v="4"/>
    <x v="125"/>
    <x v="0"/>
    <x v="1"/>
    <s v="Tesseramento"/>
    <x v="1"/>
    <x v="4"/>
    <x v="0"/>
    <m/>
  </r>
  <r>
    <n v="13472"/>
    <x v="0"/>
    <x v="0"/>
    <x v="0"/>
    <x v="0"/>
    <x v="2"/>
    <x v="313"/>
    <x v="0"/>
    <x v="0"/>
    <s v="Tesseramento"/>
    <x v="1"/>
    <x v="3"/>
    <x v="0"/>
    <m/>
  </r>
  <r>
    <n v="23129"/>
    <x v="0"/>
    <x v="0"/>
    <x v="0"/>
    <x v="0"/>
    <x v="11"/>
    <x v="339"/>
    <x v="0"/>
    <x v="0"/>
    <s v="Tesseramento"/>
    <x v="1"/>
    <x v="0"/>
    <x v="0"/>
    <m/>
  </r>
  <r>
    <n v="181683"/>
    <x v="0"/>
    <x v="0"/>
    <x v="0"/>
    <x v="0"/>
    <x v="11"/>
    <x v="339"/>
    <x v="0"/>
    <x v="0"/>
    <s v="Tesseramento"/>
    <x v="1"/>
    <x v="0"/>
    <x v="0"/>
    <m/>
  </r>
  <r>
    <n v="167744"/>
    <x v="0"/>
    <x v="0"/>
    <x v="0"/>
    <x v="2"/>
    <x v="11"/>
    <x v="339"/>
    <x v="0"/>
    <x v="0"/>
    <s v="Tesseramento"/>
    <x v="1"/>
    <x v="4"/>
    <x v="0"/>
    <m/>
  </r>
  <r>
    <n v="127502"/>
    <x v="0"/>
    <x v="0"/>
    <x v="0"/>
    <x v="0"/>
    <x v="11"/>
    <x v="339"/>
    <x v="0"/>
    <x v="0"/>
    <s v="Tesseramento"/>
    <x v="1"/>
    <x v="0"/>
    <x v="0"/>
    <m/>
  </r>
  <r>
    <n v="134604"/>
    <x v="0"/>
    <x v="0"/>
    <x v="0"/>
    <x v="2"/>
    <x v="11"/>
    <x v="339"/>
    <x v="0"/>
    <x v="1"/>
    <s v="Tesseramento"/>
    <x v="1"/>
    <x v="3"/>
    <x v="0"/>
    <m/>
  </r>
  <r>
    <n v="176699"/>
    <x v="0"/>
    <x v="0"/>
    <x v="0"/>
    <x v="0"/>
    <x v="11"/>
    <x v="339"/>
    <x v="0"/>
    <x v="0"/>
    <s v="Tesseramento"/>
    <x v="1"/>
    <x v="0"/>
    <x v="0"/>
    <m/>
  </r>
  <r>
    <n v="123704"/>
    <x v="0"/>
    <x v="0"/>
    <x v="0"/>
    <x v="0"/>
    <x v="11"/>
    <x v="339"/>
    <x v="0"/>
    <x v="0"/>
    <s v="Tesseramento"/>
    <x v="1"/>
    <x v="3"/>
    <x v="0"/>
    <m/>
  </r>
  <r>
    <n v="106928"/>
    <x v="0"/>
    <x v="0"/>
    <x v="0"/>
    <x v="0"/>
    <x v="11"/>
    <x v="339"/>
    <x v="0"/>
    <x v="0"/>
    <s v="Tesseramento"/>
    <x v="1"/>
    <x v="1"/>
    <x v="0"/>
    <m/>
  </r>
  <r>
    <n v="74650"/>
    <x v="0"/>
    <x v="0"/>
    <x v="0"/>
    <x v="0"/>
    <x v="11"/>
    <x v="339"/>
    <x v="0"/>
    <x v="1"/>
    <s v="Tesseramento"/>
    <x v="1"/>
    <x v="4"/>
    <x v="0"/>
    <m/>
  </r>
  <r>
    <n v="146369"/>
    <x v="0"/>
    <x v="0"/>
    <x v="0"/>
    <x v="2"/>
    <x v="11"/>
    <x v="339"/>
    <x v="0"/>
    <x v="0"/>
    <s v="Tesseramento"/>
    <x v="1"/>
    <x v="4"/>
    <x v="0"/>
    <m/>
  </r>
  <r>
    <n v="20568"/>
    <x v="0"/>
    <x v="0"/>
    <x v="0"/>
    <x v="0"/>
    <x v="11"/>
    <x v="339"/>
    <x v="0"/>
    <x v="1"/>
    <s v="Tesseramento"/>
    <x v="1"/>
    <x v="1"/>
    <x v="0"/>
    <m/>
  </r>
  <r>
    <n v="1481"/>
    <x v="0"/>
    <x v="0"/>
    <x v="0"/>
    <x v="0"/>
    <x v="11"/>
    <x v="339"/>
    <x v="0"/>
    <x v="0"/>
    <s v="Tesseramento"/>
    <x v="1"/>
    <x v="3"/>
    <x v="0"/>
    <m/>
  </r>
  <r>
    <n v="161235"/>
    <x v="1"/>
    <x v="0"/>
    <x v="0"/>
    <x v="3"/>
    <x v="11"/>
    <x v="339"/>
    <x v="0"/>
    <x v="0"/>
    <s v="Tesseramento"/>
    <x v="1"/>
    <x v="7"/>
    <x v="0"/>
    <m/>
  </r>
  <r>
    <n v="59499"/>
    <x v="0"/>
    <x v="0"/>
    <x v="0"/>
    <x v="0"/>
    <x v="11"/>
    <x v="339"/>
    <x v="0"/>
    <x v="0"/>
    <s v="Tesseramento"/>
    <x v="1"/>
    <x v="4"/>
    <x v="0"/>
    <m/>
  </r>
  <r>
    <n v="166434"/>
    <x v="0"/>
    <x v="0"/>
    <x v="0"/>
    <x v="0"/>
    <x v="11"/>
    <x v="339"/>
    <x v="0"/>
    <x v="0"/>
    <s v="Tesseramento"/>
    <x v="1"/>
    <x v="4"/>
    <x v="0"/>
    <m/>
  </r>
  <r>
    <n v="217151"/>
    <x v="0"/>
    <x v="0"/>
    <x v="0"/>
    <x v="1"/>
    <x v="11"/>
    <x v="339"/>
    <x v="0"/>
    <x v="0"/>
    <s v="Tesseramento"/>
    <x v="1"/>
    <x v="0"/>
    <x v="0"/>
    <m/>
  </r>
  <r>
    <n v="1467"/>
    <x v="0"/>
    <x v="0"/>
    <x v="0"/>
    <x v="2"/>
    <x v="11"/>
    <x v="339"/>
    <x v="0"/>
    <x v="1"/>
    <s v="Tesseramento"/>
    <x v="1"/>
    <x v="4"/>
    <x v="0"/>
    <m/>
  </r>
  <r>
    <n v="1486"/>
    <x v="0"/>
    <x v="0"/>
    <x v="0"/>
    <x v="0"/>
    <x v="11"/>
    <x v="339"/>
    <x v="0"/>
    <x v="1"/>
    <s v="Tesseramento"/>
    <x v="1"/>
    <x v="4"/>
    <x v="0"/>
    <m/>
  </r>
  <r>
    <n v="208356"/>
    <x v="0"/>
    <x v="0"/>
    <x v="0"/>
    <x v="2"/>
    <x v="11"/>
    <x v="339"/>
    <x v="0"/>
    <x v="1"/>
    <s v="Tesseramento"/>
    <x v="1"/>
    <x v="0"/>
    <x v="0"/>
    <m/>
  </r>
  <r>
    <n v="226621"/>
    <x v="0"/>
    <x v="0"/>
    <x v="0"/>
    <x v="2"/>
    <x v="11"/>
    <x v="339"/>
    <x v="0"/>
    <x v="1"/>
    <s v="Tesseramento"/>
    <x v="1"/>
    <x v="3"/>
    <x v="0"/>
    <m/>
  </r>
  <r>
    <n v="134058"/>
    <x v="0"/>
    <x v="0"/>
    <x v="0"/>
    <x v="0"/>
    <x v="11"/>
    <x v="339"/>
    <x v="0"/>
    <x v="0"/>
    <s v="Tesseramento"/>
    <x v="1"/>
    <x v="0"/>
    <x v="0"/>
    <m/>
  </r>
  <r>
    <n v="1489"/>
    <x v="0"/>
    <x v="0"/>
    <x v="0"/>
    <x v="0"/>
    <x v="11"/>
    <x v="339"/>
    <x v="0"/>
    <x v="1"/>
    <s v="Tesseramento"/>
    <x v="1"/>
    <x v="3"/>
    <x v="0"/>
    <m/>
  </r>
  <r>
    <n v="190386"/>
    <x v="0"/>
    <x v="0"/>
    <x v="0"/>
    <x v="0"/>
    <x v="11"/>
    <x v="339"/>
    <x v="0"/>
    <x v="0"/>
    <s v="Tesseramento"/>
    <x v="1"/>
    <x v="0"/>
    <x v="0"/>
    <m/>
  </r>
  <r>
    <n v="1562"/>
    <x v="0"/>
    <x v="0"/>
    <x v="0"/>
    <x v="0"/>
    <x v="11"/>
    <x v="339"/>
    <x v="0"/>
    <x v="1"/>
    <s v="Tesseramento"/>
    <x v="1"/>
    <x v="4"/>
    <x v="0"/>
    <m/>
  </r>
  <r>
    <n v="185587"/>
    <x v="0"/>
    <x v="0"/>
    <x v="0"/>
    <x v="0"/>
    <x v="2"/>
    <x v="265"/>
    <x v="0"/>
    <x v="0"/>
    <s v="Tesseramento"/>
    <x v="1"/>
    <x v="0"/>
    <x v="0"/>
    <m/>
  </r>
  <r>
    <n v="77622"/>
    <x v="0"/>
    <x v="0"/>
    <x v="0"/>
    <x v="0"/>
    <x v="11"/>
    <x v="339"/>
    <x v="0"/>
    <x v="0"/>
    <s v="Tesseramento"/>
    <x v="1"/>
    <x v="1"/>
    <x v="0"/>
    <m/>
  </r>
  <r>
    <n v="207506"/>
    <x v="0"/>
    <x v="0"/>
    <x v="0"/>
    <x v="0"/>
    <x v="2"/>
    <x v="265"/>
    <x v="0"/>
    <x v="0"/>
    <s v="Tesseramento"/>
    <x v="1"/>
    <x v="3"/>
    <x v="0"/>
    <m/>
  </r>
  <r>
    <n v="107310"/>
    <x v="0"/>
    <x v="0"/>
    <x v="0"/>
    <x v="0"/>
    <x v="2"/>
    <x v="265"/>
    <x v="0"/>
    <x v="1"/>
    <s v="Tesseramento"/>
    <x v="1"/>
    <x v="3"/>
    <x v="0"/>
    <m/>
  </r>
  <r>
    <n v="88338"/>
    <x v="0"/>
    <x v="0"/>
    <x v="0"/>
    <x v="0"/>
    <x v="11"/>
    <x v="339"/>
    <x v="0"/>
    <x v="0"/>
    <s v="Tesseramento"/>
    <x v="1"/>
    <x v="3"/>
    <x v="0"/>
    <m/>
  </r>
  <r>
    <n v="112232"/>
    <x v="0"/>
    <x v="0"/>
    <x v="0"/>
    <x v="0"/>
    <x v="2"/>
    <x v="265"/>
    <x v="0"/>
    <x v="0"/>
    <s v="Tesseramento"/>
    <x v="1"/>
    <x v="0"/>
    <x v="0"/>
    <m/>
  </r>
  <r>
    <n v="225336"/>
    <x v="0"/>
    <x v="0"/>
    <x v="0"/>
    <x v="2"/>
    <x v="11"/>
    <x v="339"/>
    <x v="0"/>
    <x v="1"/>
    <s v="Tesseramento"/>
    <x v="1"/>
    <x v="4"/>
    <x v="0"/>
    <m/>
  </r>
  <r>
    <n v="172212"/>
    <x v="1"/>
    <x v="0"/>
    <x v="0"/>
    <x v="0"/>
    <x v="2"/>
    <x v="265"/>
    <x v="0"/>
    <x v="0"/>
    <s v="Tesseramento"/>
    <x v="1"/>
    <x v="7"/>
    <x v="0"/>
    <m/>
  </r>
  <r>
    <n v="195964"/>
    <x v="0"/>
    <x v="0"/>
    <x v="0"/>
    <x v="1"/>
    <x v="11"/>
    <x v="339"/>
    <x v="0"/>
    <x v="0"/>
    <s v="Tesseramento"/>
    <x v="1"/>
    <x v="4"/>
    <x v="0"/>
    <m/>
  </r>
  <r>
    <n v="17090"/>
    <x v="0"/>
    <x v="0"/>
    <x v="0"/>
    <x v="0"/>
    <x v="2"/>
    <x v="265"/>
    <x v="0"/>
    <x v="0"/>
    <s v="Tesseramento"/>
    <x v="1"/>
    <x v="0"/>
    <x v="0"/>
    <m/>
  </r>
  <r>
    <n v="232216"/>
    <x v="0"/>
    <x v="0"/>
    <x v="0"/>
    <x v="2"/>
    <x v="11"/>
    <x v="339"/>
    <x v="0"/>
    <x v="1"/>
    <s v="Tesseramento"/>
    <x v="1"/>
    <x v="0"/>
    <x v="0"/>
    <m/>
  </r>
  <r>
    <n v="65109"/>
    <x v="0"/>
    <x v="0"/>
    <x v="0"/>
    <x v="0"/>
    <x v="11"/>
    <x v="339"/>
    <x v="0"/>
    <x v="1"/>
    <s v="Tesseramento"/>
    <x v="1"/>
    <x v="4"/>
    <x v="0"/>
    <m/>
  </r>
  <r>
    <n v="141179"/>
    <x v="0"/>
    <x v="0"/>
    <x v="0"/>
    <x v="0"/>
    <x v="11"/>
    <x v="339"/>
    <x v="0"/>
    <x v="0"/>
    <s v="Tesseramento"/>
    <x v="1"/>
    <x v="1"/>
    <x v="0"/>
    <m/>
  </r>
  <r>
    <n v="160221"/>
    <x v="0"/>
    <x v="0"/>
    <x v="0"/>
    <x v="0"/>
    <x v="2"/>
    <x v="265"/>
    <x v="0"/>
    <x v="1"/>
    <s v="Tesseramento"/>
    <x v="1"/>
    <x v="0"/>
    <x v="0"/>
    <m/>
  </r>
  <r>
    <n v="200530"/>
    <x v="0"/>
    <x v="0"/>
    <x v="0"/>
    <x v="0"/>
    <x v="2"/>
    <x v="265"/>
    <x v="0"/>
    <x v="0"/>
    <s v="Tesseramento"/>
    <x v="1"/>
    <x v="0"/>
    <x v="0"/>
    <m/>
  </r>
  <r>
    <n v="224599"/>
    <x v="0"/>
    <x v="0"/>
    <x v="0"/>
    <x v="0"/>
    <x v="11"/>
    <x v="339"/>
    <x v="0"/>
    <x v="0"/>
    <s v="Tesseramento"/>
    <x v="1"/>
    <x v="1"/>
    <x v="0"/>
    <m/>
  </r>
  <r>
    <n v="1495"/>
    <x v="0"/>
    <x v="0"/>
    <x v="0"/>
    <x v="0"/>
    <x v="11"/>
    <x v="339"/>
    <x v="0"/>
    <x v="0"/>
    <s v="Tesseramento"/>
    <x v="1"/>
    <x v="4"/>
    <x v="0"/>
    <m/>
  </r>
  <r>
    <n v="182155"/>
    <x v="1"/>
    <x v="0"/>
    <x v="0"/>
    <x v="1"/>
    <x v="11"/>
    <x v="339"/>
    <x v="0"/>
    <x v="0"/>
    <s v="Tesseramento"/>
    <x v="1"/>
    <x v="5"/>
    <x v="0"/>
    <m/>
  </r>
  <r>
    <n v="88807"/>
    <x v="0"/>
    <x v="0"/>
    <x v="0"/>
    <x v="0"/>
    <x v="11"/>
    <x v="339"/>
    <x v="0"/>
    <x v="0"/>
    <s v="Tesseramento"/>
    <x v="1"/>
    <x v="0"/>
    <x v="0"/>
    <m/>
  </r>
  <r>
    <n v="56515"/>
    <x v="0"/>
    <x v="0"/>
    <x v="0"/>
    <x v="0"/>
    <x v="11"/>
    <x v="339"/>
    <x v="0"/>
    <x v="0"/>
    <s v="Tesseramento"/>
    <x v="1"/>
    <x v="4"/>
    <x v="0"/>
    <m/>
  </r>
  <r>
    <n v="180469"/>
    <x v="0"/>
    <x v="0"/>
    <x v="0"/>
    <x v="2"/>
    <x v="11"/>
    <x v="339"/>
    <x v="0"/>
    <x v="1"/>
    <s v="Tesseramento"/>
    <x v="1"/>
    <x v="0"/>
    <x v="0"/>
    <m/>
  </r>
  <r>
    <n v="1503"/>
    <x v="0"/>
    <x v="0"/>
    <x v="0"/>
    <x v="0"/>
    <x v="11"/>
    <x v="339"/>
    <x v="0"/>
    <x v="1"/>
    <s v="Tesseramento"/>
    <x v="1"/>
    <x v="3"/>
    <x v="0"/>
    <m/>
  </r>
  <r>
    <n v="138176"/>
    <x v="0"/>
    <x v="0"/>
    <x v="0"/>
    <x v="0"/>
    <x v="11"/>
    <x v="339"/>
    <x v="0"/>
    <x v="0"/>
    <s v="Tesseramento"/>
    <x v="1"/>
    <x v="3"/>
    <x v="0"/>
    <m/>
  </r>
  <r>
    <n v="164567"/>
    <x v="0"/>
    <x v="0"/>
    <x v="0"/>
    <x v="0"/>
    <x v="11"/>
    <x v="339"/>
    <x v="0"/>
    <x v="1"/>
    <s v="Tesseramento"/>
    <x v="1"/>
    <x v="0"/>
    <x v="0"/>
    <m/>
  </r>
  <r>
    <n v="200375"/>
    <x v="0"/>
    <x v="0"/>
    <x v="0"/>
    <x v="0"/>
    <x v="1"/>
    <x v="324"/>
    <x v="0"/>
    <x v="0"/>
    <s v="Tesseramento"/>
    <x v="1"/>
    <x v="0"/>
    <x v="0"/>
    <m/>
  </r>
  <r>
    <n v="42248"/>
    <x v="0"/>
    <x v="0"/>
    <x v="0"/>
    <x v="0"/>
    <x v="11"/>
    <x v="339"/>
    <x v="0"/>
    <x v="0"/>
    <s v="Tesseramento"/>
    <x v="1"/>
    <x v="0"/>
    <x v="0"/>
    <m/>
  </r>
  <r>
    <n v="200821"/>
    <x v="0"/>
    <x v="0"/>
    <x v="0"/>
    <x v="0"/>
    <x v="11"/>
    <x v="339"/>
    <x v="0"/>
    <x v="1"/>
    <s v="Tesseramento"/>
    <x v="1"/>
    <x v="3"/>
    <x v="0"/>
    <m/>
  </r>
  <r>
    <n v="61491"/>
    <x v="0"/>
    <x v="0"/>
    <x v="0"/>
    <x v="0"/>
    <x v="11"/>
    <x v="339"/>
    <x v="0"/>
    <x v="0"/>
    <s v="Tesseramento"/>
    <x v="1"/>
    <x v="4"/>
    <x v="0"/>
    <m/>
  </r>
  <r>
    <n v="88339"/>
    <x v="0"/>
    <x v="0"/>
    <x v="0"/>
    <x v="0"/>
    <x v="11"/>
    <x v="339"/>
    <x v="0"/>
    <x v="0"/>
    <s v="Tesseramento"/>
    <x v="1"/>
    <x v="4"/>
    <x v="0"/>
    <m/>
  </r>
  <r>
    <n v="227085"/>
    <x v="1"/>
    <x v="0"/>
    <x v="0"/>
    <x v="2"/>
    <x v="11"/>
    <x v="339"/>
    <x v="0"/>
    <x v="1"/>
    <s v="Tesseramento"/>
    <x v="1"/>
    <x v="5"/>
    <x v="0"/>
    <m/>
  </r>
  <r>
    <n v="13841"/>
    <x v="0"/>
    <x v="0"/>
    <x v="0"/>
    <x v="0"/>
    <x v="11"/>
    <x v="339"/>
    <x v="0"/>
    <x v="0"/>
    <s v="Tesseramento"/>
    <x v="1"/>
    <x v="0"/>
    <x v="0"/>
    <m/>
  </r>
  <r>
    <n v="214061"/>
    <x v="1"/>
    <x v="0"/>
    <x v="0"/>
    <x v="2"/>
    <x v="11"/>
    <x v="339"/>
    <x v="0"/>
    <x v="1"/>
    <s v="Tesseramento"/>
    <x v="1"/>
    <x v="5"/>
    <x v="0"/>
    <m/>
  </r>
  <r>
    <n v="232081"/>
    <x v="0"/>
    <x v="0"/>
    <x v="0"/>
    <x v="2"/>
    <x v="11"/>
    <x v="339"/>
    <x v="0"/>
    <x v="1"/>
    <s v="Tesseramento"/>
    <x v="1"/>
    <x v="4"/>
    <x v="0"/>
    <m/>
  </r>
  <r>
    <n v="78989"/>
    <x v="0"/>
    <x v="0"/>
    <x v="0"/>
    <x v="0"/>
    <x v="11"/>
    <x v="339"/>
    <x v="0"/>
    <x v="0"/>
    <s v="Tesseramento"/>
    <x v="1"/>
    <x v="3"/>
    <x v="0"/>
    <m/>
  </r>
  <r>
    <n v="39533"/>
    <x v="0"/>
    <x v="0"/>
    <x v="0"/>
    <x v="0"/>
    <x v="11"/>
    <x v="339"/>
    <x v="0"/>
    <x v="0"/>
    <s v="Tesseramento"/>
    <x v="1"/>
    <x v="4"/>
    <x v="0"/>
    <m/>
  </r>
  <r>
    <n v="134606"/>
    <x v="0"/>
    <x v="0"/>
    <x v="0"/>
    <x v="2"/>
    <x v="11"/>
    <x v="339"/>
    <x v="0"/>
    <x v="0"/>
    <s v="Tesseramento"/>
    <x v="1"/>
    <x v="4"/>
    <x v="0"/>
    <m/>
  </r>
  <r>
    <n v="1507"/>
    <x v="0"/>
    <x v="0"/>
    <x v="0"/>
    <x v="0"/>
    <x v="11"/>
    <x v="339"/>
    <x v="0"/>
    <x v="0"/>
    <s v="Tesseramento"/>
    <x v="1"/>
    <x v="3"/>
    <x v="0"/>
    <m/>
  </r>
  <r>
    <n v="1597"/>
    <x v="0"/>
    <x v="0"/>
    <x v="0"/>
    <x v="0"/>
    <x v="2"/>
    <x v="265"/>
    <x v="0"/>
    <x v="0"/>
    <s v="Tesseramento"/>
    <x v="1"/>
    <x v="4"/>
    <x v="0"/>
    <m/>
  </r>
  <r>
    <n v="197122"/>
    <x v="0"/>
    <x v="0"/>
    <x v="0"/>
    <x v="0"/>
    <x v="11"/>
    <x v="339"/>
    <x v="0"/>
    <x v="1"/>
    <s v="Tesseramento"/>
    <x v="1"/>
    <x v="0"/>
    <x v="0"/>
    <m/>
  </r>
  <r>
    <n v="106935"/>
    <x v="0"/>
    <x v="0"/>
    <x v="0"/>
    <x v="0"/>
    <x v="11"/>
    <x v="339"/>
    <x v="0"/>
    <x v="0"/>
    <s v="Tesseramento"/>
    <x v="1"/>
    <x v="3"/>
    <x v="0"/>
    <m/>
  </r>
  <r>
    <n v="199056"/>
    <x v="0"/>
    <x v="0"/>
    <x v="0"/>
    <x v="0"/>
    <x v="2"/>
    <x v="265"/>
    <x v="0"/>
    <x v="0"/>
    <s v="Tesseramento"/>
    <x v="1"/>
    <x v="0"/>
    <x v="0"/>
    <m/>
  </r>
  <r>
    <n v="159922"/>
    <x v="0"/>
    <x v="0"/>
    <x v="0"/>
    <x v="0"/>
    <x v="2"/>
    <x v="265"/>
    <x v="0"/>
    <x v="0"/>
    <s v="Tesseramento"/>
    <x v="1"/>
    <x v="3"/>
    <x v="0"/>
    <m/>
  </r>
  <r>
    <n v="106164"/>
    <x v="0"/>
    <x v="0"/>
    <x v="0"/>
    <x v="0"/>
    <x v="2"/>
    <x v="265"/>
    <x v="0"/>
    <x v="0"/>
    <s v="Tesseramento"/>
    <x v="1"/>
    <x v="0"/>
    <x v="0"/>
    <m/>
  </r>
  <r>
    <n v="1506"/>
    <x v="0"/>
    <x v="0"/>
    <x v="0"/>
    <x v="0"/>
    <x v="11"/>
    <x v="339"/>
    <x v="0"/>
    <x v="1"/>
    <s v="Tesseramento"/>
    <x v="1"/>
    <x v="3"/>
    <x v="0"/>
    <m/>
  </r>
  <r>
    <n v="101577"/>
    <x v="0"/>
    <x v="0"/>
    <x v="0"/>
    <x v="0"/>
    <x v="2"/>
    <x v="265"/>
    <x v="0"/>
    <x v="0"/>
    <s v="Tesseramento"/>
    <x v="1"/>
    <x v="3"/>
    <x v="0"/>
    <m/>
  </r>
  <r>
    <n v="101576"/>
    <x v="0"/>
    <x v="0"/>
    <x v="0"/>
    <x v="0"/>
    <x v="2"/>
    <x v="265"/>
    <x v="0"/>
    <x v="0"/>
    <s v="Tesseramento"/>
    <x v="1"/>
    <x v="1"/>
    <x v="0"/>
    <m/>
  </r>
  <r>
    <n v="170406"/>
    <x v="0"/>
    <x v="0"/>
    <x v="0"/>
    <x v="0"/>
    <x v="2"/>
    <x v="265"/>
    <x v="0"/>
    <x v="0"/>
    <s v="Tesseramento"/>
    <x v="1"/>
    <x v="0"/>
    <x v="0"/>
    <m/>
  </r>
  <r>
    <n v="27446"/>
    <x v="0"/>
    <x v="0"/>
    <x v="0"/>
    <x v="1"/>
    <x v="2"/>
    <x v="265"/>
    <x v="0"/>
    <x v="1"/>
    <s v="Tesseramento"/>
    <x v="1"/>
    <x v="4"/>
    <x v="0"/>
    <m/>
  </r>
  <r>
    <n v="1609"/>
    <x v="0"/>
    <x v="0"/>
    <x v="0"/>
    <x v="0"/>
    <x v="2"/>
    <x v="265"/>
    <x v="0"/>
    <x v="1"/>
    <s v="Tesseramento"/>
    <x v="1"/>
    <x v="4"/>
    <x v="0"/>
    <m/>
  </r>
  <r>
    <n v="158145"/>
    <x v="0"/>
    <x v="0"/>
    <x v="0"/>
    <x v="0"/>
    <x v="1"/>
    <x v="324"/>
    <x v="0"/>
    <x v="0"/>
    <s v="Tesseramento"/>
    <x v="1"/>
    <x v="0"/>
    <x v="0"/>
    <m/>
  </r>
  <r>
    <n v="1608"/>
    <x v="0"/>
    <x v="0"/>
    <x v="0"/>
    <x v="0"/>
    <x v="2"/>
    <x v="265"/>
    <x v="0"/>
    <x v="0"/>
    <s v="Tesseramento"/>
    <x v="1"/>
    <x v="4"/>
    <x v="0"/>
    <m/>
  </r>
  <r>
    <n v="232217"/>
    <x v="1"/>
    <x v="0"/>
    <x v="0"/>
    <x v="1"/>
    <x v="11"/>
    <x v="339"/>
    <x v="0"/>
    <x v="0"/>
    <s v="Tesseramento"/>
    <x v="1"/>
    <x v="5"/>
    <x v="0"/>
    <m/>
  </r>
  <r>
    <n v="215654"/>
    <x v="0"/>
    <x v="0"/>
    <x v="0"/>
    <x v="0"/>
    <x v="11"/>
    <x v="339"/>
    <x v="0"/>
    <x v="0"/>
    <s v="Tesseramento"/>
    <x v="1"/>
    <x v="0"/>
    <x v="0"/>
    <m/>
  </r>
  <r>
    <n v="73400"/>
    <x v="0"/>
    <x v="0"/>
    <x v="0"/>
    <x v="0"/>
    <x v="11"/>
    <x v="339"/>
    <x v="0"/>
    <x v="1"/>
    <s v="Tesseramento"/>
    <x v="1"/>
    <x v="4"/>
    <x v="0"/>
    <m/>
  </r>
  <r>
    <n v="13878"/>
    <x v="0"/>
    <x v="0"/>
    <x v="0"/>
    <x v="0"/>
    <x v="11"/>
    <x v="339"/>
    <x v="0"/>
    <x v="1"/>
    <s v="Tesseramento"/>
    <x v="1"/>
    <x v="3"/>
    <x v="0"/>
    <m/>
  </r>
  <r>
    <n v="1511"/>
    <x v="0"/>
    <x v="0"/>
    <x v="0"/>
    <x v="0"/>
    <x v="11"/>
    <x v="339"/>
    <x v="0"/>
    <x v="0"/>
    <s v="Tesseramento"/>
    <x v="1"/>
    <x v="4"/>
    <x v="0"/>
    <m/>
  </r>
  <r>
    <n v="87882"/>
    <x v="0"/>
    <x v="0"/>
    <x v="0"/>
    <x v="0"/>
    <x v="4"/>
    <x v="125"/>
    <x v="0"/>
    <x v="0"/>
    <s v="Tesseramento"/>
    <x v="1"/>
    <x v="0"/>
    <x v="0"/>
    <m/>
  </r>
  <r>
    <n v="1514"/>
    <x v="0"/>
    <x v="0"/>
    <x v="0"/>
    <x v="0"/>
    <x v="11"/>
    <x v="339"/>
    <x v="0"/>
    <x v="0"/>
    <s v="Tesseramento"/>
    <x v="1"/>
    <x v="4"/>
    <x v="0"/>
    <m/>
  </r>
  <r>
    <n v="142758"/>
    <x v="0"/>
    <x v="0"/>
    <x v="0"/>
    <x v="0"/>
    <x v="1"/>
    <x v="324"/>
    <x v="0"/>
    <x v="0"/>
    <s v="Tesseramento"/>
    <x v="1"/>
    <x v="0"/>
    <x v="0"/>
    <m/>
  </r>
  <r>
    <n v="1521"/>
    <x v="0"/>
    <x v="0"/>
    <x v="0"/>
    <x v="0"/>
    <x v="11"/>
    <x v="339"/>
    <x v="0"/>
    <x v="0"/>
    <s v="Tesseramento"/>
    <x v="1"/>
    <x v="4"/>
    <x v="0"/>
    <m/>
  </r>
  <r>
    <n v="1318"/>
    <x v="0"/>
    <x v="0"/>
    <x v="0"/>
    <x v="0"/>
    <x v="11"/>
    <x v="339"/>
    <x v="0"/>
    <x v="1"/>
    <s v="Tesseramento"/>
    <x v="1"/>
    <x v="4"/>
    <x v="0"/>
    <m/>
  </r>
  <r>
    <n v="1520"/>
    <x v="0"/>
    <x v="0"/>
    <x v="0"/>
    <x v="0"/>
    <x v="11"/>
    <x v="339"/>
    <x v="0"/>
    <x v="0"/>
    <s v="Tesseramento"/>
    <x v="1"/>
    <x v="4"/>
    <x v="0"/>
    <m/>
  </r>
  <r>
    <n v="1517"/>
    <x v="0"/>
    <x v="0"/>
    <x v="0"/>
    <x v="0"/>
    <x v="11"/>
    <x v="339"/>
    <x v="0"/>
    <x v="0"/>
    <s v="Tesseramento"/>
    <x v="1"/>
    <x v="0"/>
    <x v="0"/>
    <m/>
  </r>
  <r>
    <n v="1549"/>
    <x v="0"/>
    <x v="0"/>
    <x v="0"/>
    <x v="0"/>
    <x v="11"/>
    <x v="339"/>
    <x v="0"/>
    <x v="1"/>
    <s v="Tesseramento"/>
    <x v="1"/>
    <x v="4"/>
    <x v="0"/>
    <m/>
  </r>
  <r>
    <n v="1522"/>
    <x v="0"/>
    <x v="0"/>
    <x v="0"/>
    <x v="0"/>
    <x v="11"/>
    <x v="339"/>
    <x v="0"/>
    <x v="1"/>
    <s v="Tesseramento"/>
    <x v="1"/>
    <x v="0"/>
    <x v="0"/>
    <m/>
  </r>
  <r>
    <n v="146136"/>
    <x v="0"/>
    <x v="0"/>
    <x v="0"/>
    <x v="0"/>
    <x v="11"/>
    <x v="339"/>
    <x v="0"/>
    <x v="0"/>
    <s v="Tesseramento"/>
    <x v="1"/>
    <x v="0"/>
    <x v="0"/>
    <m/>
  </r>
  <r>
    <n v="151577"/>
    <x v="0"/>
    <x v="0"/>
    <x v="0"/>
    <x v="2"/>
    <x v="11"/>
    <x v="339"/>
    <x v="0"/>
    <x v="1"/>
    <s v="Tesseramento"/>
    <x v="1"/>
    <x v="0"/>
    <x v="0"/>
    <m/>
  </r>
  <r>
    <n v="1362"/>
    <x v="0"/>
    <x v="0"/>
    <x v="0"/>
    <x v="0"/>
    <x v="11"/>
    <x v="339"/>
    <x v="0"/>
    <x v="1"/>
    <s v="Tesseramento"/>
    <x v="1"/>
    <x v="3"/>
    <x v="0"/>
    <m/>
  </r>
  <r>
    <n v="49061"/>
    <x v="0"/>
    <x v="0"/>
    <x v="0"/>
    <x v="0"/>
    <x v="11"/>
    <x v="339"/>
    <x v="0"/>
    <x v="1"/>
    <s v="Tesseramento"/>
    <x v="1"/>
    <x v="0"/>
    <x v="0"/>
    <m/>
  </r>
  <r>
    <n v="139729"/>
    <x v="0"/>
    <x v="0"/>
    <x v="0"/>
    <x v="0"/>
    <x v="11"/>
    <x v="339"/>
    <x v="0"/>
    <x v="0"/>
    <s v="Tesseramento"/>
    <x v="1"/>
    <x v="3"/>
    <x v="0"/>
    <m/>
  </r>
  <r>
    <n v="1529"/>
    <x v="0"/>
    <x v="0"/>
    <x v="0"/>
    <x v="2"/>
    <x v="11"/>
    <x v="339"/>
    <x v="0"/>
    <x v="0"/>
    <s v="Tesseramento"/>
    <x v="1"/>
    <x v="3"/>
    <x v="0"/>
    <m/>
  </r>
  <r>
    <n v="1205"/>
    <x v="0"/>
    <x v="0"/>
    <x v="0"/>
    <x v="0"/>
    <x v="11"/>
    <x v="339"/>
    <x v="0"/>
    <x v="1"/>
    <s v="Tesseramento"/>
    <x v="1"/>
    <x v="3"/>
    <x v="0"/>
    <m/>
  </r>
  <r>
    <n v="94624"/>
    <x v="0"/>
    <x v="0"/>
    <x v="0"/>
    <x v="0"/>
    <x v="11"/>
    <x v="339"/>
    <x v="0"/>
    <x v="0"/>
    <s v="Tesseramento"/>
    <x v="1"/>
    <x v="4"/>
    <x v="0"/>
    <m/>
  </r>
  <r>
    <n v="1531"/>
    <x v="0"/>
    <x v="0"/>
    <x v="0"/>
    <x v="0"/>
    <x v="11"/>
    <x v="339"/>
    <x v="0"/>
    <x v="0"/>
    <s v="Tesseramento"/>
    <x v="1"/>
    <x v="4"/>
    <x v="0"/>
    <m/>
  </r>
  <r>
    <n v="165984"/>
    <x v="0"/>
    <x v="0"/>
    <x v="0"/>
    <x v="0"/>
    <x v="11"/>
    <x v="339"/>
    <x v="0"/>
    <x v="1"/>
    <s v="Tesseramento"/>
    <x v="1"/>
    <x v="4"/>
    <x v="0"/>
    <m/>
  </r>
  <r>
    <n v="184478"/>
    <x v="1"/>
    <x v="0"/>
    <x v="0"/>
    <x v="2"/>
    <x v="11"/>
    <x v="339"/>
    <x v="0"/>
    <x v="0"/>
    <s v="Tesseramento"/>
    <x v="1"/>
    <x v="5"/>
    <x v="0"/>
    <m/>
  </r>
  <r>
    <n v="1536"/>
    <x v="0"/>
    <x v="0"/>
    <x v="0"/>
    <x v="0"/>
    <x v="11"/>
    <x v="339"/>
    <x v="0"/>
    <x v="0"/>
    <s v="Tesseramento"/>
    <x v="1"/>
    <x v="4"/>
    <x v="0"/>
    <m/>
  </r>
  <r>
    <n v="91117"/>
    <x v="0"/>
    <x v="0"/>
    <x v="0"/>
    <x v="0"/>
    <x v="1"/>
    <x v="324"/>
    <x v="0"/>
    <x v="1"/>
    <s v="Tesseramento"/>
    <x v="1"/>
    <x v="4"/>
    <x v="0"/>
    <m/>
  </r>
  <r>
    <n v="56517"/>
    <x v="0"/>
    <x v="0"/>
    <x v="0"/>
    <x v="0"/>
    <x v="11"/>
    <x v="339"/>
    <x v="0"/>
    <x v="0"/>
    <s v="Tesseramento"/>
    <x v="1"/>
    <x v="0"/>
    <x v="0"/>
    <m/>
  </r>
  <r>
    <n v="178056"/>
    <x v="1"/>
    <x v="0"/>
    <x v="0"/>
    <x v="2"/>
    <x v="11"/>
    <x v="339"/>
    <x v="0"/>
    <x v="0"/>
    <s v="Tesseramento"/>
    <x v="1"/>
    <x v="5"/>
    <x v="0"/>
    <m/>
  </r>
  <r>
    <n v="167746"/>
    <x v="0"/>
    <x v="0"/>
    <x v="0"/>
    <x v="0"/>
    <x v="11"/>
    <x v="339"/>
    <x v="0"/>
    <x v="0"/>
    <s v="Tesseramento"/>
    <x v="1"/>
    <x v="0"/>
    <x v="0"/>
    <m/>
  </r>
  <r>
    <n v="147644"/>
    <x v="0"/>
    <x v="0"/>
    <x v="0"/>
    <x v="0"/>
    <x v="11"/>
    <x v="339"/>
    <x v="0"/>
    <x v="0"/>
    <s v="Tesseramento"/>
    <x v="1"/>
    <x v="0"/>
    <x v="0"/>
    <m/>
  </r>
  <r>
    <n v="59321"/>
    <x v="0"/>
    <x v="0"/>
    <x v="0"/>
    <x v="0"/>
    <x v="11"/>
    <x v="339"/>
    <x v="0"/>
    <x v="0"/>
    <s v="Tesseramento"/>
    <x v="1"/>
    <x v="0"/>
    <x v="0"/>
    <m/>
  </r>
  <r>
    <n v="88340"/>
    <x v="0"/>
    <x v="0"/>
    <x v="0"/>
    <x v="1"/>
    <x v="11"/>
    <x v="339"/>
    <x v="0"/>
    <x v="1"/>
    <s v="Tesseramento"/>
    <x v="1"/>
    <x v="4"/>
    <x v="0"/>
    <m/>
  </r>
  <r>
    <n v="1391"/>
    <x v="0"/>
    <x v="0"/>
    <x v="0"/>
    <x v="0"/>
    <x v="11"/>
    <x v="339"/>
    <x v="0"/>
    <x v="1"/>
    <s v="Tesseramento"/>
    <x v="1"/>
    <x v="4"/>
    <x v="0"/>
    <m/>
  </r>
  <r>
    <n v="44542"/>
    <x v="0"/>
    <x v="0"/>
    <x v="0"/>
    <x v="0"/>
    <x v="11"/>
    <x v="339"/>
    <x v="0"/>
    <x v="0"/>
    <s v="Tesseramento"/>
    <x v="1"/>
    <x v="4"/>
    <x v="0"/>
    <m/>
  </r>
  <r>
    <n v="114830"/>
    <x v="0"/>
    <x v="0"/>
    <x v="0"/>
    <x v="0"/>
    <x v="1"/>
    <x v="324"/>
    <x v="0"/>
    <x v="0"/>
    <s v="Tesseramento"/>
    <x v="1"/>
    <x v="0"/>
    <x v="0"/>
    <m/>
  </r>
  <r>
    <n v="204700"/>
    <x v="1"/>
    <x v="0"/>
    <x v="0"/>
    <x v="0"/>
    <x v="11"/>
    <x v="339"/>
    <x v="0"/>
    <x v="0"/>
    <s v="Tesseramento"/>
    <x v="1"/>
    <x v="5"/>
    <x v="0"/>
    <m/>
  </r>
  <r>
    <n v="200822"/>
    <x v="0"/>
    <x v="0"/>
    <x v="0"/>
    <x v="0"/>
    <x v="11"/>
    <x v="339"/>
    <x v="0"/>
    <x v="0"/>
    <s v="Tesseramento"/>
    <x v="1"/>
    <x v="0"/>
    <x v="0"/>
    <m/>
  </r>
  <r>
    <n v="1625"/>
    <x v="0"/>
    <x v="0"/>
    <x v="0"/>
    <x v="0"/>
    <x v="2"/>
    <x v="265"/>
    <x v="0"/>
    <x v="1"/>
    <s v="Tesseramento"/>
    <x v="1"/>
    <x v="4"/>
    <x v="0"/>
    <m/>
  </r>
  <r>
    <n v="1393"/>
    <x v="0"/>
    <x v="0"/>
    <x v="0"/>
    <x v="0"/>
    <x v="11"/>
    <x v="339"/>
    <x v="0"/>
    <x v="1"/>
    <s v="Tesseramento"/>
    <x v="1"/>
    <x v="4"/>
    <x v="0"/>
    <m/>
  </r>
  <r>
    <n v="1622"/>
    <x v="0"/>
    <x v="0"/>
    <x v="0"/>
    <x v="0"/>
    <x v="2"/>
    <x v="265"/>
    <x v="0"/>
    <x v="0"/>
    <s v="Tesseramento"/>
    <x v="1"/>
    <x v="3"/>
    <x v="0"/>
    <m/>
  </r>
  <r>
    <n v="134060"/>
    <x v="0"/>
    <x v="0"/>
    <x v="0"/>
    <x v="0"/>
    <x v="11"/>
    <x v="339"/>
    <x v="0"/>
    <x v="0"/>
    <s v="Tesseramento"/>
    <x v="1"/>
    <x v="1"/>
    <x v="0"/>
    <m/>
  </r>
  <r>
    <n v="60434"/>
    <x v="0"/>
    <x v="0"/>
    <x v="0"/>
    <x v="0"/>
    <x v="1"/>
    <x v="324"/>
    <x v="0"/>
    <x v="0"/>
    <s v="Tesseramento"/>
    <x v="1"/>
    <x v="3"/>
    <x v="0"/>
    <m/>
  </r>
  <r>
    <n v="1611"/>
    <x v="0"/>
    <x v="0"/>
    <x v="0"/>
    <x v="0"/>
    <x v="2"/>
    <x v="265"/>
    <x v="0"/>
    <x v="0"/>
    <s v="Tesseramento"/>
    <x v="1"/>
    <x v="3"/>
    <x v="0"/>
    <m/>
  </r>
  <r>
    <n v="1541"/>
    <x v="0"/>
    <x v="0"/>
    <x v="0"/>
    <x v="3"/>
    <x v="11"/>
    <x v="339"/>
    <x v="0"/>
    <x v="0"/>
    <s v="Tesseramento"/>
    <x v="1"/>
    <x v="4"/>
    <x v="0"/>
    <m/>
  </r>
  <r>
    <n v="165985"/>
    <x v="0"/>
    <x v="0"/>
    <x v="0"/>
    <x v="0"/>
    <x v="11"/>
    <x v="339"/>
    <x v="0"/>
    <x v="0"/>
    <s v="Tesseramento"/>
    <x v="1"/>
    <x v="3"/>
    <x v="0"/>
    <m/>
  </r>
  <r>
    <n v="41724"/>
    <x v="0"/>
    <x v="0"/>
    <x v="0"/>
    <x v="0"/>
    <x v="1"/>
    <x v="324"/>
    <x v="0"/>
    <x v="0"/>
    <s v="Tesseramento"/>
    <x v="1"/>
    <x v="0"/>
    <x v="0"/>
    <m/>
  </r>
  <r>
    <n v="1626"/>
    <x v="0"/>
    <x v="0"/>
    <x v="0"/>
    <x v="0"/>
    <x v="2"/>
    <x v="265"/>
    <x v="0"/>
    <x v="1"/>
    <s v="Tesseramento"/>
    <x v="1"/>
    <x v="3"/>
    <x v="0"/>
    <m/>
  </r>
  <r>
    <n v="165986"/>
    <x v="0"/>
    <x v="0"/>
    <x v="0"/>
    <x v="0"/>
    <x v="11"/>
    <x v="339"/>
    <x v="0"/>
    <x v="0"/>
    <s v="Tesseramento"/>
    <x v="1"/>
    <x v="1"/>
    <x v="0"/>
    <m/>
  </r>
  <r>
    <n v="1616"/>
    <x v="0"/>
    <x v="0"/>
    <x v="0"/>
    <x v="0"/>
    <x v="2"/>
    <x v="265"/>
    <x v="0"/>
    <x v="0"/>
    <s v="Tesseramento"/>
    <x v="1"/>
    <x v="4"/>
    <x v="0"/>
    <m/>
  </r>
  <r>
    <n v="76236"/>
    <x v="0"/>
    <x v="0"/>
    <x v="0"/>
    <x v="0"/>
    <x v="2"/>
    <x v="313"/>
    <x v="0"/>
    <x v="1"/>
    <s v="Tesseramento"/>
    <x v="1"/>
    <x v="3"/>
    <x v="0"/>
    <m/>
  </r>
  <r>
    <n v="42520"/>
    <x v="0"/>
    <x v="0"/>
    <x v="0"/>
    <x v="0"/>
    <x v="11"/>
    <x v="339"/>
    <x v="0"/>
    <x v="0"/>
    <s v="Tesseramento"/>
    <x v="1"/>
    <x v="4"/>
    <x v="0"/>
    <m/>
  </r>
  <r>
    <n v="96044"/>
    <x v="0"/>
    <x v="0"/>
    <x v="0"/>
    <x v="0"/>
    <x v="1"/>
    <x v="324"/>
    <x v="0"/>
    <x v="0"/>
    <s v="Tesseramento"/>
    <x v="1"/>
    <x v="0"/>
    <x v="0"/>
    <m/>
  </r>
  <r>
    <n v="176476"/>
    <x v="0"/>
    <x v="0"/>
    <x v="0"/>
    <x v="0"/>
    <x v="11"/>
    <x v="339"/>
    <x v="0"/>
    <x v="0"/>
    <s v="Tesseramento"/>
    <x v="1"/>
    <x v="3"/>
    <x v="0"/>
    <m/>
  </r>
  <r>
    <n v="170923"/>
    <x v="0"/>
    <x v="0"/>
    <x v="0"/>
    <x v="0"/>
    <x v="2"/>
    <x v="265"/>
    <x v="0"/>
    <x v="1"/>
    <s v="Tesseramento"/>
    <x v="1"/>
    <x v="0"/>
    <x v="0"/>
    <m/>
  </r>
  <r>
    <n v="121599"/>
    <x v="0"/>
    <x v="0"/>
    <x v="0"/>
    <x v="0"/>
    <x v="2"/>
    <x v="265"/>
    <x v="0"/>
    <x v="1"/>
    <s v="Tesseramento"/>
    <x v="1"/>
    <x v="3"/>
    <x v="0"/>
    <m/>
  </r>
  <r>
    <n v="151135"/>
    <x v="0"/>
    <x v="0"/>
    <x v="0"/>
    <x v="0"/>
    <x v="2"/>
    <x v="265"/>
    <x v="0"/>
    <x v="0"/>
    <s v="Tesseramento"/>
    <x v="1"/>
    <x v="0"/>
    <x v="0"/>
    <m/>
  </r>
  <r>
    <n v="57860"/>
    <x v="0"/>
    <x v="0"/>
    <x v="0"/>
    <x v="0"/>
    <x v="2"/>
    <x v="313"/>
    <x v="0"/>
    <x v="0"/>
    <s v="Tesseramento"/>
    <x v="1"/>
    <x v="1"/>
    <x v="0"/>
    <m/>
  </r>
  <r>
    <n v="205772"/>
    <x v="1"/>
    <x v="0"/>
    <x v="0"/>
    <x v="0"/>
    <x v="11"/>
    <x v="339"/>
    <x v="0"/>
    <x v="0"/>
    <s v="Tesseramento"/>
    <x v="1"/>
    <x v="5"/>
    <x v="0"/>
    <m/>
  </r>
  <r>
    <n v="1198"/>
    <x v="0"/>
    <x v="0"/>
    <x v="0"/>
    <x v="2"/>
    <x v="11"/>
    <x v="339"/>
    <x v="0"/>
    <x v="1"/>
    <s v="Tesseramento"/>
    <x v="1"/>
    <x v="4"/>
    <x v="0"/>
    <m/>
  </r>
  <r>
    <n v="1542"/>
    <x v="0"/>
    <x v="0"/>
    <x v="0"/>
    <x v="0"/>
    <x v="11"/>
    <x v="339"/>
    <x v="0"/>
    <x v="0"/>
    <s v="Tesseramento"/>
    <x v="1"/>
    <x v="4"/>
    <x v="0"/>
    <m/>
  </r>
  <r>
    <n v="1448"/>
    <x v="0"/>
    <x v="0"/>
    <x v="0"/>
    <x v="0"/>
    <x v="11"/>
    <x v="339"/>
    <x v="0"/>
    <x v="1"/>
    <s v="Tesseramento"/>
    <x v="1"/>
    <x v="3"/>
    <x v="0"/>
    <m/>
  </r>
  <r>
    <n v="1548"/>
    <x v="0"/>
    <x v="0"/>
    <x v="0"/>
    <x v="0"/>
    <x v="11"/>
    <x v="339"/>
    <x v="0"/>
    <x v="0"/>
    <s v="Tesseramento"/>
    <x v="1"/>
    <x v="3"/>
    <x v="0"/>
    <m/>
  </r>
  <r>
    <n v="123417"/>
    <x v="0"/>
    <x v="0"/>
    <x v="0"/>
    <x v="2"/>
    <x v="2"/>
    <x v="265"/>
    <x v="0"/>
    <x v="1"/>
    <s v="Tesseramento"/>
    <x v="1"/>
    <x v="4"/>
    <x v="0"/>
    <m/>
  </r>
  <r>
    <n v="93839"/>
    <x v="0"/>
    <x v="0"/>
    <x v="0"/>
    <x v="0"/>
    <x v="2"/>
    <x v="265"/>
    <x v="0"/>
    <x v="0"/>
    <s v="Tesseramento"/>
    <x v="1"/>
    <x v="4"/>
    <x v="0"/>
    <m/>
  </r>
  <r>
    <n v="1552"/>
    <x v="0"/>
    <x v="0"/>
    <x v="0"/>
    <x v="2"/>
    <x v="11"/>
    <x v="339"/>
    <x v="0"/>
    <x v="0"/>
    <s v="Tesseramento"/>
    <x v="1"/>
    <x v="4"/>
    <x v="0"/>
    <m/>
  </r>
  <r>
    <n v="162467"/>
    <x v="0"/>
    <x v="0"/>
    <x v="0"/>
    <x v="0"/>
    <x v="2"/>
    <x v="265"/>
    <x v="0"/>
    <x v="0"/>
    <s v="Tesseramento"/>
    <x v="1"/>
    <x v="0"/>
    <x v="0"/>
    <m/>
  </r>
  <r>
    <n v="1551"/>
    <x v="0"/>
    <x v="0"/>
    <x v="0"/>
    <x v="0"/>
    <x v="11"/>
    <x v="339"/>
    <x v="0"/>
    <x v="0"/>
    <s v="Tesseramento"/>
    <x v="1"/>
    <x v="0"/>
    <x v="0"/>
    <m/>
  </r>
  <r>
    <n v="125644"/>
    <x v="0"/>
    <x v="0"/>
    <x v="0"/>
    <x v="0"/>
    <x v="11"/>
    <x v="339"/>
    <x v="0"/>
    <x v="0"/>
    <s v="Tesseramento"/>
    <x v="1"/>
    <x v="1"/>
    <x v="0"/>
    <m/>
  </r>
  <r>
    <n v="125643"/>
    <x v="0"/>
    <x v="0"/>
    <x v="0"/>
    <x v="0"/>
    <x v="11"/>
    <x v="339"/>
    <x v="0"/>
    <x v="0"/>
    <s v="Tesseramento"/>
    <x v="1"/>
    <x v="1"/>
    <x v="0"/>
    <m/>
  </r>
  <r>
    <n v="196013"/>
    <x v="0"/>
    <x v="0"/>
    <x v="0"/>
    <x v="2"/>
    <x v="11"/>
    <x v="339"/>
    <x v="0"/>
    <x v="0"/>
    <s v="Tesseramento"/>
    <x v="1"/>
    <x v="4"/>
    <x v="0"/>
    <m/>
  </r>
  <r>
    <n v="229281"/>
    <x v="1"/>
    <x v="0"/>
    <x v="0"/>
    <x v="1"/>
    <x v="11"/>
    <x v="339"/>
    <x v="0"/>
    <x v="1"/>
    <s v="Tesseramento"/>
    <x v="1"/>
    <x v="2"/>
    <x v="0"/>
    <m/>
  </r>
  <r>
    <n v="32413"/>
    <x v="0"/>
    <x v="0"/>
    <x v="0"/>
    <x v="0"/>
    <x v="11"/>
    <x v="339"/>
    <x v="0"/>
    <x v="0"/>
    <s v="Tesseramento"/>
    <x v="1"/>
    <x v="0"/>
    <x v="0"/>
    <m/>
  </r>
  <r>
    <n v="142552"/>
    <x v="0"/>
    <x v="0"/>
    <x v="0"/>
    <x v="0"/>
    <x v="2"/>
    <x v="313"/>
    <x v="0"/>
    <x v="1"/>
    <s v="Tesseramento"/>
    <x v="1"/>
    <x v="3"/>
    <x v="0"/>
    <m/>
  </r>
  <r>
    <n v="146314"/>
    <x v="0"/>
    <x v="0"/>
    <x v="0"/>
    <x v="0"/>
    <x v="2"/>
    <x v="265"/>
    <x v="0"/>
    <x v="1"/>
    <s v="Tesseramento"/>
    <x v="1"/>
    <x v="1"/>
    <x v="0"/>
    <m/>
  </r>
  <r>
    <n v="1554"/>
    <x v="0"/>
    <x v="0"/>
    <x v="0"/>
    <x v="0"/>
    <x v="11"/>
    <x v="339"/>
    <x v="0"/>
    <x v="0"/>
    <s v="Tesseramento"/>
    <x v="1"/>
    <x v="4"/>
    <x v="0"/>
    <m/>
  </r>
  <r>
    <n v="228389"/>
    <x v="0"/>
    <x v="0"/>
    <x v="0"/>
    <x v="2"/>
    <x v="11"/>
    <x v="339"/>
    <x v="0"/>
    <x v="1"/>
    <s v="Tesseramento"/>
    <x v="1"/>
    <x v="0"/>
    <x v="0"/>
    <m/>
  </r>
  <r>
    <n v="138177"/>
    <x v="0"/>
    <x v="0"/>
    <x v="0"/>
    <x v="1"/>
    <x v="11"/>
    <x v="339"/>
    <x v="0"/>
    <x v="1"/>
    <s v="Tesseramento"/>
    <x v="1"/>
    <x v="0"/>
    <x v="0"/>
    <m/>
  </r>
  <r>
    <n v="1557"/>
    <x v="0"/>
    <x v="0"/>
    <x v="0"/>
    <x v="0"/>
    <x v="11"/>
    <x v="339"/>
    <x v="0"/>
    <x v="0"/>
    <s v="Tesseramento"/>
    <x v="1"/>
    <x v="4"/>
    <x v="0"/>
    <m/>
  </r>
  <r>
    <n v="167750"/>
    <x v="1"/>
    <x v="0"/>
    <x v="0"/>
    <x v="0"/>
    <x v="11"/>
    <x v="339"/>
    <x v="0"/>
    <x v="1"/>
    <s v="Tesseramento"/>
    <x v="1"/>
    <x v="7"/>
    <x v="0"/>
    <s v="B"/>
  </r>
  <r>
    <n v="167749"/>
    <x v="1"/>
    <x v="0"/>
    <x v="0"/>
    <x v="0"/>
    <x v="11"/>
    <x v="339"/>
    <x v="0"/>
    <x v="1"/>
    <s v="Tesseramento"/>
    <x v="1"/>
    <x v="6"/>
    <x v="0"/>
    <m/>
  </r>
  <r>
    <n v="167748"/>
    <x v="1"/>
    <x v="0"/>
    <x v="0"/>
    <x v="0"/>
    <x v="11"/>
    <x v="339"/>
    <x v="0"/>
    <x v="1"/>
    <s v="Tesseramento"/>
    <x v="1"/>
    <x v="2"/>
    <x v="0"/>
    <m/>
  </r>
  <r>
    <n v="41952"/>
    <x v="0"/>
    <x v="0"/>
    <x v="0"/>
    <x v="0"/>
    <x v="1"/>
    <x v="324"/>
    <x v="0"/>
    <x v="0"/>
    <s v="Tesseramento"/>
    <x v="1"/>
    <x v="4"/>
    <x v="0"/>
    <m/>
  </r>
  <r>
    <n v="1561"/>
    <x v="0"/>
    <x v="0"/>
    <x v="0"/>
    <x v="0"/>
    <x v="11"/>
    <x v="339"/>
    <x v="0"/>
    <x v="0"/>
    <s v="Tesseramento"/>
    <x v="1"/>
    <x v="4"/>
    <x v="0"/>
    <m/>
  </r>
  <r>
    <n v="77610"/>
    <x v="0"/>
    <x v="0"/>
    <x v="0"/>
    <x v="0"/>
    <x v="11"/>
    <x v="339"/>
    <x v="0"/>
    <x v="1"/>
    <s v="Tesseramento"/>
    <x v="1"/>
    <x v="4"/>
    <x v="0"/>
    <m/>
  </r>
  <r>
    <n v="225201"/>
    <x v="0"/>
    <x v="0"/>
    <x v="0"/>
    <x v="1"/>
    <x v="11"/>
    <x v="339"/>
    <x v="0"/>
    <x v="0"/>
    <s v="Tesseramento"/>
    <x v="1"/>
    <x v="4"/>
    <x v="0"/>
    <m/>
  </r>
  <r>
    <n v="211922"/>
    <x v="0"/>
    <x v="0"/>
    <x v="0"/>
    <x v="2"/>
    <x v="11"/>
    <x v="339"/>
    <x v="0"/>
    <x v="1"/>
    <s v="Tesseramento"/>
    <x v="1"/>
    <x v="0"/>
    <x v="0"/>
    <m/>
  </r>
  <r>
    <n v="61492"/>
    <x v="0"/>
    <x v="0"/>
    <x v="0"/>
    <x v="0"/>
    <x v="11"/>
    <x v="339"/>
    <x v="0"/>
    <x v="0"/>
    <s v="Tesseramento"/>
    <x v="1"/>
    <x v="4"/>
    <x v="0"/>
    <m/>
  </r>
  <r>
    <n v="180616"/>
    <x v="0"/>
    <x v="0"/>
    <x v="0"/>
    <x v="0"/>
    <x v="1"/>
    <x v="324"/>
    <x v="0"/>
    <x v="0"/>
    <s v="Tesseramento"/>
    <x v="1"/>
    <x v="0"/>
    <x v="0"/>
    <m/>
  </r>
  <r>
    <n v="209954"/>
    <x v="0"/>
    <x v="0"/>
    <x v="0"/>
    <x v="0"/>
    <x v="11"/>
    <x v="339"/>
    <x v="0"/>
    <x v="0"/>
    <s v="Tesseramento"/>
    <x v="1"/>
    <x v="0"/>
    <x v="0"/>
    <m/>
  </r>
  <r>
    <n v="218647"/>
    <x v="0"/>
    <x v="0"/>
    <x v="0"/>
    <x v="0"/>
    <x v="11"/>
    <x v="339"/>
    <x v="0"/>
    <x v="0"/>
    <s v="Tesseramento"/>
    <x v="1"/>
    <x v="3"/>
    <x v="0"/>
    <m/>
  </r>
  <r>
    <n v="149270"/>
    <x v="0"/>
    <x v="0"/>
    <x v="0"/>
    <x v="0"/>
    <x v="11"/>
    <x v="339"/>
    <x v="0"/>
    <x v="0"/>
    <s v="Tesseramento"/>
    <x v="1"/>
    <x v="1"/>
    <x v="0"/>
    <m/>
  </r>
  <r>
    <n v="1194"/>
    <x v="0"/>
    <x v="0"/>
    <x v="0"/>
    <x v="1"/>
    <x v="11"/>
    <x v="339"/>
    <x v="0"/>
    <x v="1"/>
    <s v="Tesseramento"/>
    <x v="1"/>
    <x v="4"/>
    <x v="0"/>
    <m/>
  </r>
  <r>
    <n v="195965"/>
    <x v="0"/>
    <x v="0"/>
    <x v="0"/>
    <x v="2"/>
    <x v="11"/>
    <x v="339"/>
    <x v="0"/>
    <x v="1"/>
    <s v="Tesseramento"/>
    <x v="1"/>
    <x v="4"/>
    <x v="0"/>
    <m/>
  </r>
  <r>
    <n v="22342"/>
    <x v="0"/>
    <x v="0"/>
    <x v="0"/>
    <x v="0"/>
    <x v="11"/>
    <x v="339"/>
    <x v="0"/>
    <x v="0"/>
    <s v="Tesseramento"/>
    <x v="1"/>
    <x v="3"/>
    <x v="0"/>
    <m/>
  </r>
  <r>
    <n v="86912"/>
    <x v="0"/>
    <x v="0"/>
    <x v="0"/>
    <x v="2"/>
    <x v="11"/>
    <x v="339"/>
    <x v="0"/>
    <x v="1"/>
    <s v="Tesseramento"/>
    <x v="1"/>
    <x v="3"/>
    <x v="0"/>
    <m/>
  </r>
  <r>
    <n v="58421"/>
    <x v="0"/>
    <x v="0"/>
    <x v="0"/>
    <x v="0"/>
    <x v="11"/>
    <x v="339"/>
    <x v="0"/>
    <x v="0"/>
    <s v="Tesseramento"/>
    <x v="1"/>
    <x v="3"/>
    <x v="0"/>
    <m/>
  </r>
  <r>
    <n v="1518"/>
    <x v="0"/>
    <x v="0"/>
    <x v="0"/>
    <x v="0"/>
    <x v="11"/>
    <x v="339"/>
    <x v="0"/>
    <x v="1"/>
    <s v="Tesseramento"/>
    <x v="1"/>
    <x v="4"/>
    <x v="0"/>
    <m/>
  </r>
  <r>
    <n v="111045"/>
    <x v="0"/>
    <x v="0"/>
    <x v="0"/>
    <x v="0"/>
    <x v="11"/>
    <x v="339"/>
    <x v="0"/>
    <x v="0"/>
    <s v="Tesseramento"/>
    <x v="1"/>
    <x v="1"/>
    <x v="0"/>
    <m/>
  </r>
  <r>
    <n v="1568"/>
    <x v="0"/>
    <x v="0"/>
    <x v="0"/>
    <x v="2"/>
    <x v="11"/>
    <x v="339"/>
    <x v="0"/>
    <x v="0"/>
    <s v="Tesseramento"/>
    <x v="1"/>
    <x v="4"/>
    <x v="0"/>
    <m/>
  </r>
  <r>
    <n v="58422"/>
    <x v="0"/>
    <x v="0"/>
    <x v="0"/>
    <x v="0"/>
    <x v="11"/>
    <x v="339"/>
    <x v="0"/>
    <x v="0"/>
    <s v="Tesseramento"/>
    <x v="1"/>
    <x v="4"/>
    <x v="0"/>
    <m/>
  </r>
  <r>
    <n v="11244"/>
    <x v="0"/>
    <x v="0"/>
    <x v="0"/>
    <x v="0"/>
    <x v="11"/>
    <x v="339"/>
    <x v="0"/>
    <x v="1"/>
    <s v="Tesseramento"/>
    <x v="1"/>
    <x v="3"/>
    <x v="0"/>
    <m/>
  </r>
  <r>
    <n v="160362"/>
    <x v="1"/>
    <x v="0"/>
    <x v="0"/>
    <x v="1"/>
    <x v="11"/>
    <x v="339"/>
    <x v="0"/>
    <x v="0"/>
    <s v="Tesseramento"/>
    <x v="1"/>
    <x v="7"/>
    <x v="0"/>
    <m/>
  </r>
  <r>
    <n v="140824"/>
    <x v="0"/>
    <x v="0"/>
    <x v="0"/>
    <x v="0"/>
    <x v="11"/>
    <x v="339"/>
    <x v="0"/>
    <x v="0"/>
    <s v="Tesseramento"/>
    <x v="1"/>
    <x v="0"/>
    <x v="0"/>
    <m/>
  </r>
  <r>
    <n v="1574"/>
    <x v="0"/>
    <x v="0"/>
    <x v="0"/>
    <x v="0"/>
    <x v="11"/>
    <x v="339"/>
    <x v="0"/>
    <x v="0"/>
    <s v="Tesseramento"/>
    <x v="1"/>
    <x v="4"/>
    <x v="0"/>
    <m/>
  </r>
  <r>
    <n v="187741"/>
    <x v="0"/>
    <x v="0"/>
    <x v="0"/>
    <x v="2"/>
    <x v="11"/>
    <x v="339"/>
    <x v="0"/>
    <x v="1"/>
    <s v="Tesseramento"/>
    <x v="1"/>
    <x v="0"/>
    <x v="0"/>
    <m/>
  </r>
  <r>
    <n v="1575"/>
    <x v="0"/>
    <x v="0"/>
    <x v="0"/>
    <x v="1"/>
    <x v="11"/>
    <x v="339"/>
    <x v="0"/>
    <x v="0"/>
    <s v="Tesseramento"/>
    <x v="1"/>
    <x v="4"/>
    <x v="0"/>
    <m/>
  </r>
  <r>
    <n v="12994"/>
    <x v="0"/>
    <x v="0"/>
    <x v="0"/>
    <x v="0"/>
    <x v="11"/>
    <x v="339"/>
    <x v="0"/>
    <x v="0"/>
    <s v="Tesseramento"/>
    <x v="1"/>
    <x v="0"/>
    <x v="0"/>
    <m/>
  </r>
  <r>
    <n v="155999"/>
    <x v="0"/>
    <x v="0"/>
    <x v="0"/>
    <x v="0"/>
    <x v="11"/>
    <x v="339"/>
    <x v="0"/>
    <x v="0"/>
    <s v="Tesseramento"/>
    <x v="1"/>
    <x v="4"/>
    <x v="0"/>
    <m/>
  </r>
  <r>
    <n v="21585"/>
    <x v="0"/>
    <x v="0"/>
    <x v="0"/>
    <x v="0"/>
    <x v="11"/>
    <x v="339"/>
    <x v="0"/>
    <x v="1"/>
    <s v="Tesseramento"/>
    <x v="1"/>
    <x v="4"/>
    <x v="0"/>
    <m/>
  </r>
  <r>
    <n v="116500"/>
    <x v="0"/>
    <x v="0"/>
    <x v="0"/>
    <x v="0"/>
    <x v="11"/>
    <x v="339"/>
    <x v="0"/>
    <x v="0"/>
    <s v="Tesseramento"/>
    <x v="1"/>
    <x v="3"/>
    <x v="0"/>
    <m/>
  </r>
  <r>
    <n v="1576"/>
    <x v="0"/>
    <x v="0"/>
    <x v="0"/>
    <x v="0"/>
    <x v="11"/>
    <x v="339"/>
    <x v="0"/>
    <x v="1"/>
    <s v="Tesseramento"/>
    <x v="1"/>
    <x v="4"/>
    <x v="0"/>
    <m/>
  </r>
  <r>
    <n v="67681"/>
    <x v="0"/>
    <x v="0"/>
    <x v="0"/>
    <x v="2"/>
    <x v="11"/>
    <x v="339"/>
    <x v="0"/>
    <x v="1"/>
    <s v="Tesseramento"/>
    <x v="1"/>
    <x v="4"/>
    <x v="0"/>
    <m/>
  </r>
  <r>
    <n v="106939"/>
    <x v="0"/>
    <x v="0"/>
    <x v="0"/>
    <x v="0"/>
    <x v="11"/>
    <x v="339"/>
    <x v="0"/>
    <x v="0"/>
    <s v="Tesseramento"/>
    <x v="1"/>
    <x v="0"/>
    <x v="0"/>
    <m/>
  </r>
  <r>
    <n v="42250"/>
    <x v="0"/>
    <x v="0"/>
    <x v="0"/>
    <x v="0"/>
    <x v="11"/>
    <x v="339"/>
    <x v="0"/>
    <x v="0"/>
    <s v="Tesseramento"/>
    <x v="1"/>
    <x v="3"/>
    <x v="0"/>
    <m/>
  </r>
  <r>
    <n v="235135"/>
    <x v="1"/>
    <x v="0"/>
    <x v="1"/>
    <x v="1"/>
    <x v="7"/>
    <x v="275"/>
    <x v="0"/>
    <x v="0"/>
    <s v="Tesseramento"/>
    <x v="0"/>
    <x v="2"/>
    <x v="0"/>
    <m/>
  </r>
  <r>
    <n v="13538"/>
    <x v="0"/>
    <x v="0"/>
    <x v="0"/>
    <x v="0"/>
    <x v="11"/>
    <x v="339"/>
    <x v="0"/>
    <x v="1"/>
    <s v="Tesseramento"/>
    <x v="1"/>
    <x v="4"/>
    <x v="0"/>
    <m/>
  </r>
  <r>
    <n v="134607"/>
    <x v="0"/>
    <x v="0"/>
    <x v="0"/>
    <x v="2"/>
    <x v="11"/>
    <x v="339"/>
    <x v="0"/>
    <x v="0"/>
    <s v="Tesseramento"/>
    <x v="1"/>
    <x v="4"/>
    <x v="0"/>
    <m/>
  </r>
  <r>
    <n v="1322"/>
    <x v="0"/>
    <x v="0"/>
    <x v="0"/>
    <x v="0"/>
    <x v="11"/>
    <x v="339"/>
    <x v="0"/>
    <x v="1"/>
    <s v="Tesseramento"/>
    <x v="1"/>
    <x v="3"/>
    <x v="0"/>
    <m/>
  </r>
  <r>
    <n v="1577"/>
    <x v="0"/>
    <x v="0"/>
    <x v="0"/>
    <x v="0"/>
    <x v="11"/>
    <x v="339"/>
    <x v="0"/>
    <x v="1"/>
    <s v="Tesseramento"/>
    <x v="1"/>
    <x v="3"/>
    <x v="0"/>
    <m/>
  </r>
  <r>
    <n v="1582"/>
    <x v="0"/>
    <x v="0"/>
    <x v="0"/>
    <x v="0"/>
    <x v="11"/>
    <x v="339"/>
    <x v="0"/>
    <x v="1"/>
    <s v="Tesseramento"/>
    <x v="1"/>
    <x v="0"/>
    <x v="0"/>
    <m/>
  </r>
  <r>
    <n v="178058"/>
    <x v="1"/>
    <x v="0"/>
    <x v="0"/>
    <x v="3"/>
    <x v="11"/>
    <x v="339"/>
    <x v="0"/>
    <x v="1"/>
    <s v="Tesseramento"/>
    <x v="1"/>
    <x v="6"/>
    <x v="0"/>
    <m/>
  </r>
  <r>
    <n v="202504"/>
    <x v="0"/>
    <x v="0"/>
    <x v="0"/>
    <x v="1"/>
    <x v="7"/>
    <x v="275"/>
    <x v="0"/>
    <x v="0"/>
    <s v="Tesseramento"/>
    <x v="0"/>
    <x v="4"/>
    <x v="0"/>
    <m/>
  </r>
  <r>
    <n v="172645"/>
    <x v="0"/>
    <x v="0"/>
    <x v="0"/>
    <x v="0"/>
    <x v="15"/>
    <x v="248"/>
    <x v="0"/>
    <x v="1"/>
    <s v="Tesseramento"/>
    <x v="1"/>
    <x v="4"/>
    <x v="0"/>
    <m/>
  </r>
  <r>
    <n v="146315"/>
    <x v="1"/>
    <x v="0"/>
    <x v="0"/>
    <x v="0"/>
    <x v="2"/>
    <x v="265"/>
    <x v="0"/>
    <x v="1"/>
    <s v="Tesseramento"/>
    <x v="1"/>
    <x v="6"/>
    <x v="0"/>
    <m/>
  </r>
  <r>
    <n v="183374"/>
    <x v="0"/>
    <x v="0"/>
    <x v="0"/>
    <x v="1"/>
    <x v="2"/>
    <x v="265"/>
    <x v="0"/>
    <x v="1"/>
    <s v="Tesseramento"/>
    <x v="1"/>
    <x v="4"/>
    <x v="0"/>
    <m/>
  </r>
  <r>
    <n v="176606"/>
    <x v="0"/>
    <x v="0"/>
    <x v="0"/>
    <x v="0"/>
    <x v="2"/>
    <x v="265"/>
    <x v="0"/>
    <x v="0"/>
    <s v="Tesseramento"/>
    <x v="1"/>
    <x v="0"/>
    <x v="0"/>
    <m/>
  </r>
  <r>
    <n v="175956"/>
    <x v="0"/>
    <x v="0"/>
    <x v="0"/>
    <x v="0"/>
    <x v="2"/>
    <x v="265"/>
    <x v="0"/>
    <x v="0"/>
    <s v="Tesseramento"/>
    <x v="1"/>
    <x v="3"/>
    <x v="0"/>
    <m/>
  </r>
  <r>
    <n v="1633"/>
    <x v="0"/>
    <x v="0"/>
    <x v="0"/>
    <x v="0"/>
    <x v="2"/>
    <x v="265"/>
    <x v="0"/>
    <x v="1"/>
    <s v="Tesseramento"/>
    <x v="1"/>
    <x v="4"/>
    <x v="0"/>
    <m/>
  </r>
  <r>
    <n v="68301"/>
    <x v="0"/>
    <x v="0"/>
    <x v="0"/>
    <x v="0"/>
    <x v="2"/>
    <x v="265"/>
    <x v="0"/>
    <x v="1"/>
    <s v="Tesseramento"/>
    <x v="1"/>
    <x v="3"/>
    <x v="0"/>
    <m/>
  </r>
  <r>
    <n v="49504"/>
    <x v="0"/>
    <x v="0"/>
    <x v="0"/>
    <x v="0"/>
    <x v="2"/>
    <x v="265"/>
    <x v="0"/>
    <x v="0"/>
    <s v="Tesseramento"/>
    <x v="1"/>
    <x v="0"/>
    <x v="0"/>
    <m/>
  </r>
  <r>
    <n v="146771"/>
    <x v="0"/>
    <x v="0"/>
    <x v="0"/>
    <x v="0"/>
    <x v="2"/>
    <x v="265"/>
    <x v="0"/>
    <x v="0"/>
    <s v="Tesseramento"/>
    <x v="1"/>
    <x v="1"/>
    <x v="0"/>
    <m/>
  </r>
  <r>
    <n v="123418"/>
    <x v="0"/>
    <x v="0"/>
    <x v="0"/>
    <x v="1"/>
    <x v="2"/>
    <x v="265"/>
    <x v="0"/>
    <x v="1"/>
    <s v="Tesseramento"/>
    <x v="1"/>
    <x v="0"/>
    <x v="0"/>
    <m/>
  </r>
  <r>
    <n v="101734"/>
    <x v="0"/>
    <x v="0"/>
    <x v="0"/>
    <x v="0"/>
    <x v="2"/>
    <x v="265"/>
    <x v="0"/>
    <x v="0"/>
    <s v="Tesseramento"/>
    <x v="1"/>
    <x v="0"/>
    <x v="0"/>
    <m/>
  </r>
  <r>
    <n v="1641"/>
    <x v="0"/>
    <x v="0"/>
    <x v="0"/>
    <x v="0"/>
    <x v="2"/>
    <x v="265"/>
    <x v="0"/>
    <x v="1"/>
    <s v="Tesseramento"/>
    <x v="1"/>
    <x v="0"/>
    <x v="0"/>
    <m/>
  </r>
  <r>
    <n v="78096"/>
    <x v="0"/>
    <x v="0"/>
    <x v="0"/>
    <x v="0"/>
    <x v="2"/>
    <x v="265"/>
    <x v="0"/>
    <x v="0"/>
    <s v="Tesseramento"/>
    <x v="1"/>
    <x v="3"/>
    <x v="0"/>
    <m/>
  </r>
  <r>
    <n v="177439"/>
    <x v="0"/>
    <x v="0"/>
    <x v="0"/>
    <x v="0"/>
    <x v="2"/>
    <x v="265"/>
    <x v="0"/>
    <x v="0"/>
    <s v="Tesseramento"/>
    <x v="1"/>
    <x v="0"/>
    <x v="0"/>
    <m/>
  </r>
  <r>
    <n v="121720"/>
    <x v="0"/>
    <x v="0"/>
    <x v="0"/>
    <x v="0"/>
    <x v="2"/>
    <x v="265"/>
    <x v="0"/>
    <x v="0"/>
    <s v="Tesseramento"/>
    <x v="1"/>
    <x v="4"/>
    <x v="0"/>
    <m/>
  </r>
  <r>
    <n v="167172"/>
    <x v="0"/>
    <x v="0"/>
    <x v="0"/>
    <x v="0"/>
    <x v="2"/>
    <x v="157"/>
    <x v="0"/>
    <x v="0"/>
    <s v="Tesseramento"/>
    <x v="1"/>
    <x v="0"/>
    <x v="0"/>
    <m/>
  </r>
  <r>
    <n v="150241"/>
    <x v="0"/>
    <x v="0"/>
    <x v="0"/>
    <x v="0"/>
    <x v="2"/>
    <x v="157"/>
    <x v="0"/>
    <x v="0"/>
    <s v="Tesseramento"/>
    <x v="1"/>
    <x v="0"/>
    <x v="0"/>
    <m/>
  </r>
  <r>
    <n v="16562"/>
    <x v="0"/>
    <x v="0"/>
    <x v="0"/>
    <x v="0"/>
    <x v="7"/>
    <x v="78"/>
    <x v="0"/>
    <x v="0"/>
    <s v="Tesseramento"/>
    <x v="0"/>
    <x v="4"/>
    <x v="0"/>
    <m/>
  </r>
  <r>
    <n v="65485"/>
    <x v="0"/>
    <x v="0"/>
    <x v="0"/>
    <x v="0"/>
    <x v="2"/>
    <x v="157"/>
    <x v="0"/>
    <x v="1"/>
    <s v="Tesseramento"/>
    <x v="1"/>
    <x v="4"/>
    <x v="0"/>
    <m/>
  </r>
  <r>
    <n v="112234"/>
    <x v="0"/>
    <x v="0"/>
    <x v="0"/>
    <x v="0"/>
    <x v="2"/>
    <x v="265"/>
    <x v="0"/>
    <x v="0"/>
    <s v="Tesseramento"/>
    <x v="1"/>
    <x v="3"/>
    <x v="0"/>
    <m/>
  </r>
  <r>
    <n v="124799"/>
    <x v="0"/>
    <x v="0"/>
    <x v="0"/>
    <x v="0"/>
    <x v="2"/>
    <x v="265"/>
    <x v="0"/>
    <x v="1"/>
    <s v="Tesseramento"/>
    <x v="1"/>
    <x v="0"/>
    <x v="0"/>
    <m/>
  </r>
  <r>
    <n v="117841"/>
    <x v="0"/>
    <x v="0"/>
    <x v="0"/>
    <x v="0"/>
    <x v="2"/>
    <x v="265"/>
    <x v="0"/>
    <x v="0"/>
    <s v="Tesseramento"/>
    <x v="1"/>
    <x v="0"/>
    <x v="0"/>
    <m/>
  </r>
  <r>
    <n v="175403"/>
    <x v="0"/>
    <x v="0"/>
    <x v="0"/>
    <x v="1"/>
    <x v="2"/>
    <x v="265"/>
    <x v="0"/>
    <x v="0"/>
    <s v="Tesseramento"/>
    <x v="1"/>
    <x v="0"/>
    <x v="0"/>
    <m/>
  </r>
  <r>
    <n v="143936"/>
    <x v="0"/>
    <x v="0"/>
    <x v="0"/>
    <x v="1"/>
    <x v="2"/>
    <x v="265"/>
    <x v="0"/>
    <x v="1"/>
    <s v="Tesseramento"/>
    <x v="1"/>
    <x v="0"/>
    <x v="0"/>
    <m/>
  </r>
  <r>
    <n v="214277"/>
    <x v="0"/>
    <x v="0"/>
    <x v="0"/>
    <x v="0"/>
    <x v="2"/>
    <x v="2"/>
    <x v="0"/>
    <x v="0"/>
    <s v="Tesseramento"/>
    <x v="1"/>
    <x v="0"/>
    <x v="0"/>
    <m/>
  </r>
  <r>
    <n v="235384"/>
    <x v="0"/>
    <x v="0"/>
    <x v="1"/>
    <x v="0"/>
    <x v="11"/>
    <x v="280"/>
    <x v="0"/>
    <x v="0"/>
    <s v="Tesseramento"/>
    <x v="0"/>
    <x v="3"/>
    <x v="0"/>
    <m/>
  </r>
  <r>
    <n v="56800"/>
    <x v="0"/>
    <x v="0"/>
    <x v="0"/>
    <x v="0"/>
    <x v="2"/>
    <x v="265"/>
    <x v="0"/>
    <x v="0"/>
    <s v="Tesseramento"/>
    <x v="1"/>
    <x v="3"/>
    <x v="0"/>
    <m/>
  </r>
  <r>
    <n v="101579"/>
    <x v="0"/>
    <x v="0"/>
    <x v="0"/>
    <x v="0"/>
    <x v="2"/>
    <x v="265"/>
    <x v="0"/>
    <x v="0"/>
    <s v="Tesseramento"/>
    <x v="1"/>
    <x v="4"/>
    <x v="0"/>
    <m/>
  </r>
  <r>
    <n v="1655"/>
    <x v="0"/>
    <x v="0"/>
    <x v="0"/>
    <x v="0"/>
    <x v="2"/>
    <x v="265"/>
    <x v="0"/>
    <x v="1"/>
    <s v="Tesseramento"/>
    <x v="1"/>
    <x v="3"/>
    <x v="0"/>
    <m/>
  </r>
  <r>
    <n v="101582"/>
    <x v="0"/>
    <x v="0"/>
    <x v="0"/>
    <x v="0"/>
    <x v="2"/>
    <x v="265"/>
    <x v="0"/>
    <x v="1"/>
    <s v="Tesseramento"/>
    <x v="1"/>
    <x v="3"/>
    <x v="0"/>
    <m/>
  </r>
  <r>
    <n v="200531"/>
    <x v="0"/>
    <x v="0"/>
    <x v="0"/>
    <x v="0"/>
    <x v="2"/>
    <x v="265"/>
    <x v="0"/>
    <x v="1"/>
    <s v="Tesseramento"/>
    <x v="1"/>
    <x v="0"/>
    <x v="0"/>
    <m/>
  </r>
  <r>
    <n v="219739"/>
    <x v="0"/>
    <x v="0"/>
    <x v="0"/>
    <x v="0"/>
    <x v="2"/>
    <x v="265"/>
    <x v="0"/>
    <x v="1"/>
    <s v="Tesseramento"/>
    <x v="1"/>
    <x v="0"/>
    <x v="0"/>
    <m/>
  </r>
  <r>
    <n v="61433"/>
    <x v="0"/>
    <x v="0"/>
    <x v="0"/>
    <x v="0"/>
    <x v="2"/>
    <x v="265"/>
    <x v="0"/>
    <x v="0"/>
    <s v="Tesseramento"/>
    <x v="1"/>
    <x v="1"/>
    <x v="0"/>
    <m/>
  </r>
  <r>
    <n v="51635"/>
    <x v="0"/>
    <x v="0"/>
    <x v="0"/>
    <x v="0"/>
    <x v="2"/>
    <x v="265"/>
    <x v="0"/>
    <x v="0"/>
    <s v="Tesseramento"/>
    <x v="1"/>
    <x v="4"/>
    <x v="0"/>
    <m/>
  </r>
  <r>
    <n v="56954"/>
    <x v="0"/>
    <x v="0"/>
    <x v="0"/>
    <x v="0"/>
    <x v="2"/>
    <x v="265"/>
    <x v="0"/>
    <x v="0"/>
    <s v="Tesseramento"/>
    <x v="1"/>
    <x v="0"/>
    <x v="0"/>
    <m/>
  </r>
  <r>
    <n v="20613"/>
    <x v="0"/>
    <x v="0"/>
    <x v="0"/>
    <x v="0"/>
    <x v="2"/>
    <x v="265"/>
    <x v="0"/>
    <x v="0"/>
    <s v="Tesseramento"/>
    <x v="1"/>
    <x v="3"/>
    <x v="0"/>
    <m/>
  </r>
  <r>
    <n v="97286"/>
    <x v="0"/>
    <x v="0"/>
    <x v="0"/>
    <x v="0"/>
    <x v="2"/>
    <x v="265"/>
    <x v="0"/>
    <x v="1"/>
    <s v="Tesseramento"/>
    <x v="1"/>
    <x v="4"/>
    <x v="0"/>
    <m/>
  </r>
  <r>
    <n v="100009"/>
    <x v="0"/>
    <x v="0"/>
    <x v="0"/>
    <x v="0"/>
    <x v="2"/>
    <x v="265"/>
    <x v="0"/>
    <x v="0"/>
    <s v="Tesseramento"/>
    <x v="1"/>
    <x v="3"/>
    <x v="0"/>
    <m/>
  </r>
  <r>
    <n v="97287"/>
    <x v="0"/>
    <x v="0"/>
    <x v="0"/>
    <x v="0"/>
    <x v="2"/>
    <x v="265"/>
    <x v="0"/>
    <x v="0"/>
    <s v="Tesseramento"/>
    <x v="1"/>
    <x v="4"/>
    <x v="0"/>
    <m/>
  </r>
  <r>
    <n v="208733"/>
    <x v="1"/>
    <x v="0"/>
    <x v="0"/>
    <x v="3"/>
    <x v="2"/>
    <x v="265"/>
    <x v="0"/>
    <x v="1"/>
    <s v="Tesseramento"/>
    <x v="1"/>
    <x v="5"/>
    <x v="0"/>
    <m/>
  </r>
  <r>
    <n v="108613"/>
    <x v="0"/>
    <x v="0"/>
    <x v="0"/>
    <x v="0"/>
    <x v="2"/>
    <x v="265"/>
    <x v="0"/>
    <x v="0"/>
    <s v="Tesseramento"/>
    <x v="1"/>
    <x v="0"/>
    <x v="0"/>
    <m/>
  </r>
  <r>
    <n v="160222"/>
    <x v="1"/>
    <x v="0"/>
    <x v="0"/>
    <x v="0"/>
    <x v="2"/>
    <x v="265"/>
    <x v="0"/>
    <x v="0"/>
    <s v="Tesseramento"/>
    <x v="1"/>
    <x v="7"/>
    <x v="0"/>
    <m/>
  </r>
  <r>
    <n v="194460"/>
    <x v="1"/>
    <x v="0"/>
    <x v="0"/>
    <x v="3"/>
    <x v="2"/>
    <x v="265"/>
    <x v="0"/>
    <x v="0"/>
    <s v="Tesseramento"/>
    <x v="1"/>
    <x v="5"/>
    <x v="0"/>
    <m/>
  </r>
  <r>
    <n v="183506"/>
    <x v="0"/>
    <x v="0"/>
    <x v="0"/>
    <x v="0"/>
    <x v="11"/>
    <x v="345"/>
    <x v="0"/>
    <x v="0"/>
    <s v="Tesseramento"/>
    <x v="0"/>
    <x v="3"/>
    <x v="0"/>
    <m/>
  </r>
  <r>
    <n v="71324"/>
    <x v="0"/>
    <x v="0"/>
    <x v="0"/>
    <x v="0"/>
    <x v="2"/>
    <x v="265"/>
    <x v="0"/>
    <x v="0"/>
    <s v="Tesseramento"/>
    <x v="1"/>
    <x v="4"/>
    <x v="0"/>
    <m/>
  </r>
  <r>
    <n v="1666"/>
    <x v="0"/>
    <x v="0"/>
    <x v="0"/>
    <x v="0"/>
    <x v="2"/>
    <x v="265"/>
    <x v="0"/>
    <x v="0"/>
    <s v="Tesseramento"/>
    <x v="1"/>
    <x v="0"/>
    <x v="0"/>
    <m/>
  </r>
  <r>
    <n v="140958"/>
    <x v="0"/>
    <x v="0"/>
    <x v="0"/>
    <x v="0"/>
    <x v="2"/>
    <x v="265"/>
    <x v="0"/>
    <x v="0"/>
    <s v="Tesseramento"/>
    <x v="1"/>
    <x v="0"/>
    <x v="0"/>
    <m/>
  </r>
  <r>
    <n v="208734"/>
    <x v="0"/>
    <x v="0"/>
    <x v="0"/>
    <x v="0"/>
    <x v="2"/>
    <x v="265"/>
    <x v="0"/>
    <x v="0"/>
    <s v="Tesseramento"/>
    <x v="1"/>
    <x v="3"/>
    <x v="0"/>
    <m/>
  </r>
  <r>
    <n v="210393"/>
    <x v="1"/>
    <x v="0"/>
    <x v="0"/>
    <x v="0"/>
    <x v="2"/>
    <x v="265"/>
    <x v="0"/>
    <x v="0"/>
    <s v="Tesseramento"/>
    <x v="1"/>
    <x v="6"/>
    <x v="0"/>
    <m/>
  </r>
  <r>
    <n v="71318"/>
    <x v="0"/>
    <x v="0"/>
    <x v="0"/>
    <x v="0"/>
    <x v="2"/>
    <x v="265"/>
    <x v="0"/>
    <x v="0"/>
    <s v="Tesseramento"/>
    <x v="1"/>
    <x v="4"/>
    <x v="0"/>
    <m/>
  </r>
  <r>
    <n v="71319"/>
    <x v="0"/>
    <x v="0"/>
    <x v="0"/>
    <x v="0"/>
    <x v="2"/>
    <x v="265"/>
    <x v="0"/>
    <x v="1"/>
    <s v="Tesseramento"/>
    <x v="1"/>
    <x v="4"/>
    <x v="0"/>
    <m/>
  </r>
  <r>
    <n v="109729"/>
    <x v="0"/>
    <x v="0"/>
    <x v="0"/>
    <x v="0"/>
    <x v="2"/>
    <x v="265"/>
    <x v="0"/>
    <x v="0"/>
    <s v="Tesseramento"/>
    <x v="1"/>
    <x v="3"/>
    <x v="0"/>
    <m/>
  </r>
  <r>
    <n v="13630"/>
    <x v="0"/>
    <x v="0"/>
    <x v="0"/>
    <x v="0"/>
    <x v="2"/>
    <x v="265"/>
    <x v="0"/>
    <x v="0"/>
    <s v="Tesseramento"/>
    <x v="1"/>
    <x v="3"/>
    <x v="0"/>
    <m/>
  </r>
  <r>
    <n v="59777"/>
    <x v="0"/>
    <x v="0"/>
    <x v="0"/>
    <x v="0"/>
    <x v="2"/>
    <x v="265"/>
    <x v="0"/>
    <x v="0"/>
    <s v="Tesseramento"/>
    <x v="1"/>
    <x v="3"/>
    <x v="0"/>
    <m/>
  </r>
  <r>
    <n v="172213"/>
    <x v="0"/>
    <x v="0"/>
    <x v="0"/>
    <x v="0"/>
    <x v="2"/>
    <x v="265"/>
    <x v="0"/>
    <x v="0"/>
    <s v="Tesseramento"/>
    <x v="1"/>
    <x v="0"/>
    <x v="0"/>
    <m/>
  </r>
  <r>
    <n v="235096"/>
    <x v="0"/>
    <x v="0"/>
    <x v="1"/>
    <x v="1"/>
    <x v="11"/>
    <x v="327"/>
    <x v="0"/>
    <x v="1"/>
    <s v="Tesseramento"/>
    <x v="0"/>
    <x v="3"/>
    <x v="0"/>
    <m/>
  </r>
  <r>
    <n v="230946"/>
    <x v="0"/>
    <x v="0"/>
    <x v="0"/>
    <x v="1"/>
    <x v="11"/>
    <x v="339"/>
    <x v="0"/>
    <x v="1"/>
    <s v="Tesseramento"/>
    <x v="1"/>
    <x v="0"/>
    <x v="0"/>
    <m/>
  </r>
  <r>
    <n v="229978"/>
    <x v="0"/>
    <x v="0"/>
    <x v="0"/>
    <x v="1"/>
    <x v="11"/>
    <x v="339"/>
    <x v="0"/>
    <x v="0"/>
    <s v="Tesseramento"/>
    <x v="1"/>
    <x v="4"/>
    <x v="0"/>
    <m/>
  </r>
  <r>
    <n v="230320"/>
    <x v="0"/>
    <x v="0"/>
    <x v="0"/>
    <x v="0"/>
    <x v="11"/>
    <x v="339"/>
    <x v="0"/>
    <x v="0"/>
    <s v="Tesseramento"/>
    <x v="1"/>
    <x v="0"/>
    <x v="0"/>
    <m/>
  </r>
  <r>
    <n v="229277"/>
    <x v="0"/>
    <x v="0"/>
    <x v="0"/>
    <x v="0"/>
    <x v="11"/>
    <x v="339"/>
    <x v="0"/>
    <x v="0"/>
    <s v="Tesseramento"/>
    <x v="1"/>
    <x v="1"/>
    <x v="0"/>
    <m/>
  </r>
  <r>
    <n v="229979"/>
    <x v="0"/>
    <x v="0"/>
    <x v="0"/>
    <x v="1"/>
    <x v="11"/>
    <x v="339"/>
    <x v="0"/>
    <x v="1"/>
    <s v="Tesseramento"/>
    <x v="1"/>
    <x v="0"/>
    <x v="0"/>
    <m/>
  </r>
  <r>
    <n v="117157"/>
    <x v="0"/>
    <x v="0"/>
    <x v="0"/>
    <x v="0"/>
    <x v="1"/>
    <x v="178"/>
    <x v="0"/>
    <x v="0"/>
    <s v="Tesseramento"/>
    <x v="0"/>
    <x v="0"/>
    <x v="0"/>
    <m/>
  </r>
  <r>
    <n v="177097"/>
    <x v="0"/>
    <x v="0"/>
    <x v="0"/>
    <x v="0"/>
    <x v="1"/>
    <x v="178"/>
    <x v="0"/>
    <x v="0"/>
    <s v="Tesseramento"/>
    <x v="0"/>
    <x v="0"/>
    <x v="0"/>
    <m/>
  </r>
  <r>
    <n v="98872"/>
    <x v="0"/>
    <x v="0"/>
    <x v="0"/>
    <x v="0"/>
    <x v="1"/>
    <x v="178"/>
    <x v="0"/>
    <x v="0"/>
    <s v="Tesseramento"/>
    <x v="0"/>
    <x v="0"/>
    <x v="0"/>
    <m/>
  </r>
  <r>
    <n v="13733"/>
    <x v="0"/>
    <x v="0"/>
    <x v="0"/>
    <x v="0"/>
    <x v="2"/>
    <x v="313"/>
    <x v="0"/>
    <x v="0"/>
    <s v="Tesseramento"/>
    <x v="1"/>
    <x v="4"/>
    <x v="0"/>
    <m/>
  </r>
  <r>
    <n v="95507"/>
    <x v="0"/>
    <x v="0"/>
    <x v="0"/>
    <x v="0"/>
    <x v="2"/>
    <x v="313"/>
    <x v="0"/>
    <x v="0"/>
    <s v="Tesseramento"/>
    <x v="1"/>
    <x v="4"/>
    <x v="0"/>
    <m/>
  </r>
  <r>
    <n v="210749"/>
    <x v="0"/>
    <x v="0"/>
    <x v="0"/>
    <x v="0"/>
    <x v="11"/>
    <x v="339"/>
    <x v="0"/>
    <x v="0"/>
    <s v="Tesseramento"/>
    <x v="1"/>
    <x v="3"/>
    <x v="0"/>
    <m/>
  </r>
  <r>
    <n v="68900"/>
    <x v="0"/>
    <x v="0"/>
    <x v="0"/>
    <x v="0"/>
    <x v="2"/>
    <x v="313"/>
    <x v="0"/>
    <x v="1"/>
    <s v="Tesseramento"/>
    <x v="1"/>
    <x v="4"/>
    <x v="0"/>
    <m/>
  </r>
  <r>
    <n v="65704"/>
    <x v="0"/>
    <x v="0"/>
    <x v="0"/>
    <x v="0"/>
    <x v="2"/>
    <x v="313"/>
    <x v="0"/>
    <x v="0"/>
    <s v="Tesseramento"/>
    <x v="1"/>
    <x v="3"/>
    <x v="0"/>
    <m/>
  </r>
  <r>
    <n v="230324"/>
    <x v="0"/>
    <x v="0"/>
    <x v="0"/>
    <x v="1"/>
    <x v="11"/>
    <x v="339"/>
    <x v="0"/>
    <x v="0"/>
    <s v="Tesseramento"/>
    <x v="1"/>
    <x v="4"/>
    <x v="0"/>
    <m/>
  </r>
  <r>
    <n v="232215"/>
    <x v="0"/>
    <x v="0"/>
    <x v="0"/>
    <x v="1"/>
    <x v="11"/>
    <x v="339"/>
    <x v="0"/>
    <x v="0"/>
    <s v="Tesseramento"/>
    <x v="1"/>
    <x v="4"/>
    <x v="0"/>
    <m/>
  </r>
  <r>
    <n v="230325"/>
    <x v="0"/>
    <x v="0"/>
    <x v="0"/>
    <x v="1"/>
    <x v="11"/>
    <x v="339"/>
    <x v="0"/>
    <x v="1"/>
    <s v="Tesseramento"/>
    <x v="1"/>
    <x v="3"/>
    <x v="0"/>
    <m/>
  </r>
  <r>
    <n v="230947"/>
    <x v="0"/>
    <x v="0"/>
    <x v="0"/>
    <x v="0"/>
    <x v="11"/>
    <x v="339"/>
    <x v="0"/>
    <x v="0"/>
    <s v="Tesseramento"/>
    <x v="1"/>
    <x v="0"/>
    <x v="0"/>
    <m/>
  </r>
  <r>
    <n v="229280"/>
    <x v="0"/>
    <x v="0"/>
    <x v="0"/>
    <x v="0"/>
    <x v="11"/>
    <x v="339"/>
    <x v="0"/>
    <x v="0"/>
    <s v="Tesseramento"/>
    <x v="1"/>
    <x v="0"/>
    <x v="0"/>
    <m/>
  </r>
  <r>
    <n v="59182"/>
    <x v="0"/>
    <x v="0"/>
    <x v="0"/>
    <x v="0"/>
    <x v="2"/>
    <x v="313"/>
    <x v="0"/>
    <x v="0"/>
    <s v="Tesseramento"/>
    <x v="1"/>
    <x v="4"/>
    <x v="0"/>
    <m/>
  </r>
  <r>
    <n v="13635"/>
    <x v="0"/>
    <x v="0"/>
    <x v="0"/>
    <x v="0"/>
    <x v="2"/>
    <x v="265"/>
    <x v="0"/>
    <x v="0"/>
    <s v="Tesseramento"/>
    <x v="1"/>
    <x v="4"/>
    <x v="0"/>
    <m/>
  </r>
  <r>
    <n v="1679"/>
    <x v="0"/>
    <x v="0"/>
    <x v="0"/>
    <x v="0"/>
    <x v="2"/>
    <x v="265"/>
    <x v="0"/>
    <x v="1"/>
    <s v="Tesseramento"/>
    <x v="1"/>
    <x v="4"/>
    <x v="0"/>
    <m/>
  </r>
  <r>
    <n v="43298"/>
    <x v="0"/>
    <x v="0"/>
    <x v="0"/>
    <x v="0"/>
    <x v="2"/>
    <x v="265"/>
    <x v="0"/>
    <x v="0"/>
    <s v="Tesseramento"/>
    <x v="1"/>
    <x v="4"/>
    <x v="0"/>
    <m/>
  </r>
  <r>
    <n v="71325"/>
    <x v="0"/>
    <x v="0"/>
    <x v="0"/>
    <x v="0"/>
    <x v="2"/>
    <x v="265"/>
    <x v="0"/>
    <x v="0"/>
    <s v="Tesseramento"/>
    <x v="1"/>
    <x v="4"/>
    <x v="0"/>
    <m/>
  </r>
  <r>
    <n v="63731"/>
    <x v="0"/>
    <x v="0"/>
    <x v="0"/>
    <x v="0"/>
    <x v="2"/>
    <x v="265"/>
    <x v="0"/>
    <x v="0"/>
    <s v="Tesseramento"/>
    <x v="1"/>
    <x v="0"/>
    <x v="0"/>
    <m/>
  </r>
  <r>
    <n v="121721"/>
    <x v="0"/>
    <x v="0"/>
    <x v="0"/>
    <x v="0"/>
    <x v="2"/>
    <x v="265"/>
    <x v="0"/>
    <x v="0"/>
    <s v="Tesseramento"/>
    <x v="1"/>
    <x v="4"/>
    <x v="0"/>
    <m/>
  </r>
  <r>
    <n v="71326"/>
    <x v="0"/>
    <x v="0"/>
    <x v="0"/>
    <x v="0"/>
    <x v="2"/>
    <x v="265"/>
    <x v="0"/>
    <x v="0"/>
    <s v="Tesseramento"/>
    <x v="1"/>
    <x v="0"/>
    <x v="0"/>
    <m/>
  </r>
  <r>
    <n v="93844"/>
    <x v="0"/>
    <x v="0"/>
    <x v="0"/>
    <x v="0"/>
    <x v="2"/>
    <x v="265"/>
    <x v="0"/>
    <x v="0"/>
    <s v="Tesseramento"/>
    <x v="1"/>
    <x v="4"/>
    <x v="0"/>
    <m/>
  </r>
  <r>
    <n v="113711"/>
    <x v="1"/>
    <x v="0"/>
    <x v="0"/>
    <x v="0"/>
    <x v="2"/>
    <x v="265"/>
    <x v="0"/>
    <x v="0"/>
    <s v="Tesseramento"/>
    <x v="1"/>
    <x v="2"/>
    <x v="0"/>
    <m/>
  </r>
  <r>
    <n v="1685"/>
    <x v="0"/>
    <x v="0"/>
    <x v="0"/>
    <x v="0"/>
    <x v="2"/>
    <x v="265"/>
    <x v="0"/>
    <x v="0"/>
    <s v="Tesseramento"/>
    <x v="1"/>
    <x v="3"/>
    <x v="0"/>
    <m/>
  </r>
  <r>
    <n v="57781"/>
    <x v="0"/>
    <x v="0"/>
    <x v="0"/>
    <x v="0"/>
    <x v="2"/>
    <x v="265"/>
    <x v="0"/>
    <x v="0"/>
    <s v="Tesseramento"/>
    <x v="1"/>
    <x v="4"/>
    <x v="0"/>
    <m/>
  </r>
  <r>
    <n v="78836"/>
    <x v="0"/>
    <x v="0"/>
    <x v="0"/>
    <x v="0"/>
    <x v="2"/>
    <x v="265"/>
    <x v="0"/>
    <x v="0"/>
    <s v="Tesseramento"/>
    <x v="1"/>
    <x v="0"/>
    <x v="0"/>
    <m/>
  </r>
  <r>
    <n v="160223"/>
    <x v="1"/>
    <x v="0"/>
    <x v="0"/>
    <x v="0"/>
    <x v="2"/>
    <x v="265"/>
    <x v="0"/>
    <x v="0"/>
    <s v="Tesseramento"/>
    <x v="1"/>
    <x v="6"/>
    <x v="0"/>
    <m/>
  </r>
  <r>
    <n v="45995"/>
    <x v="0"/>
    <x v="0"/>
    <x v="0"/>
    <x v="0"/>
    <x v="2"/>
    <x v="265"/>
    <x v="0"/>
    <x v="0"/>
    <s v="Tesseramento"/>
    <x v="1"/>
    <x v="4"/>
    <x v="0"/>
    <m/>
  </r>
  <r>
    <n v="133032"/>
    <x v="0"/>
    <x v="0"/>
    <x v="0"/>
    <x v="0"/>
    <x v="2"/>
    <x v="265"/>
    <x v="0"/>
    <x v="0"/>
    <s v="Tesseramento"/>
    <x v="1"/>
    <x v="0"/>
    <x v="0"/>
    <m/>
  </r>
  <r>
    <n v="78837"/>
    <x v="0"/>
    <x v="0"/>
    <x v="0"/>
    <x v="0"/>
    <x v="2"/>
    <x v="265"/>
    <x v="0"/>
    <x v="0"/>
    <s v="Tesseramento"/>
    <x v="1"/>
    <x v="0"/>
    <x v="0"/>
    <m/>
  </r>
  <r>
    <n v="134592"/>
    <x v="1"/>
    <x v="0"/>
    <x v="0"/>
    <x v="0"/>
    <x v="2"/>
    <x v="265"/>
    <x v="0"/>
    <x v="0"/>
    <s v="Tesseramento"/>
    <x v="1"/>
    <x v="6"/>
    <x v="0"/>
    <m/>
  </r>
  <r>
    <n v="144323"/>
    <x v="0"/>
    <x v="0"/>
    <x v="0"/>
    <x v="0"/>
    <x v="2"/>
    <x v="265"/>
    <x v="0"/>
    <x v="0"/>
    <s v="Tesseramento"/>
    <x v="1"/>
    <x v="0"/>
    <x v="0"/>
    <m/>
  </r>
  <r>
    <n v="21515"/>
    <x v="0"/>
    <x v="0"/>
    <x v="0"/>
    <x v="0"/>
    <x v="2"/>
    <x v="265"/>
    <x v="0"/>
    <x v="0"/>
    <s v="Tesseramento"/>
    <x v="1"/>
    <x v="3"/>
    <x v="0"/>
    <m/>
  </r>
  <r>
    <n v="168321"/>
    <x v="0"/>
    <x v="0"/>
    <x v="0"/>
    <x v="0"/>
    <x v="2"/>
    <x v="265"/>
    <x v="0"/>
    <x v="0"/>
    <s v="Tesseramento"/>
    <x v="1"/>
    <x v="3"/>
    <x v="0"/>
    <m/>
  </r>
  <r>
    <n v="78839"/>
    <x v="0"/>
    <x v="0"/>
    <x v="0"/>
    <x v="0"/>
    <x v="2"/>
    <x v="265"/>
    <x v="0"/>
    <x v="0"/>
    <s v="Tesseramento"/>
    <x v="1"/>
    <x v="4"/>
    <x v="0"/>
    <m/>
  </r>
  <r>
    <n v="1715"/>
    <x v="0"/>
    <x v="0"/>
    <x v="0"/>
    <x v="0"/>
    <x v="2"/>
    <x v="265"/>
    <x v="0"/>
    <x v="0"/>
    <s v="Tesseramento"/>
    <x v="1"/>
    <x v="0"/>
    <x v="0"/>
    <m/>
  </r>
  <r>
    <n v="158710"/>
    <x v="0"/>
    <x v="0"/>
    <x v="0"/>
    <x v="0"/>
    <x v="2"/>
    <x v="265"/>
    <x v="0"/>
    <x v="0"/>
    <s v="Tesseramento"/>
    <x v="1"/>
    <x v="0"/>
    <x v="0"/>
    <m/>
  </r>
  <r>
    <n v="78840"/>
    <x v="0"/>
    <x v="0"/>
    <x v="0"/>
    <x v="0"/>
    <x v="2"/>
    <x v="265"/>
    <x v="0"/>
    <x v="0"/>
    <s v="Tesseramento"/>
    <x v="1"/>
    <x v="0"/>
    <x v="0"/>
    <m/>
  </r>
  <r>
    <n v="124800"/>
    <x v="0"/>
    <x v="0"/>
    <x v="0"/>
    <x v="0"/>
    <x v="2"/>
    <x v="265"/>
    <x v="0"/>
    <x v="0"/>
    <s v="Tesseramento"/>
    <x v="1"/>
    <x v="0"/>
    <x v="0"/>
    <m/>
  </r>
  <r>
    <n v="36228"/>
    <x v="0"/>
    <x v="0"/>
    <x v="0"/>
    <x v="0"/>
    <x v="11"/>
    <x v="160"/>
    <x v="0"/>
    <x v="0"/>
    <s v="Tesseramento"/>
    <x v="0"/>
    <x v="3"/>
    <x v="0"/>
    <m/>
  </r>
  <r>
    <n v="102285"/>
    <x v="0"/>
    <x v="0"/>
    <x v="0"/>
    <x v="0"/>
    <x v="11"/>
    <x v="160"/>
    <x v="0"/>
    <x v="0"/>
    <s v="Tesseramento"/>
    <x v="0"/>
    <x v="4"/>
    <x v="0"/>
    <m/>
  </r>
  <r>
    <n v="23241"/>
    <x v="0"/>
    <x v="0"/>
    <x v="0"/>
    <x v="0"/>
    <x v="11"/>
    <x v="160"/>
    <x v="0"/>
    <x v="0"/>
    <s v="Tesseramento"/>
    <x v="0"/>
    <x v="4"/>
    <x v="0"/>
    <m/>
  </r>
  <r>
    <n v="23242"/>
    <x v="0"/>
    <x v="0"/>
    <x v="0"/>
    <x v="0"/>
    <x v="11"/>
    <x v="160"/>
    <x v="0"/>
    <x v="1"/>
    <s v="Tesseramento"/>
    <x v="0"/>
    <x v="4"/>
    <x v="0"/>
    <m/>
  </r>
  <r>
    <n v="155586"/>
    <x v="1"/>
    <x v="0"/>
    <x v="0"/>
    <x v="0"/>
    <x v="2"/>
    <x v="265"/>
    <x v="0"/>
    <x v="1"/>
    <s v="Tesseramento"/>
    <x v="1"/>
    <x v="7"/>
    <x v="0"/>
    <m/>
  </r>
  <r>
    <n v="1755"/>
    <x v="0"/>
    <x v="0"/>
    <x v="0"/>
    <x v="4"/>
    <x v="2"/>
    <x v="265"/>
    <x v="0"/>
    <x v="1"/>
    <s v="Tesseramento"/>
    <x v="1"/>
    <x v="4"/>
    <x v="0"/>
    <m/>
  </r>
  <r>
    <n v="172215"/>
    <x v="1"/>
    <x v="0"/>
    <x v="0"/>
    <x v="1"/>
    <x v="2"/>
    <x v="265"/>
    <x v="0"/>
    <x v="0"/>
    <s v="Tesseramento"/>
    <x v="1"/>
    <x v="5"/>
    <x v="0"/>
    <m/>
  </r>
  <r>
    <n v="145139"/>
    <x v="1"/>
    <x v="0"/>
    <x v="0"/>
    <x v="0"/>
    <x v="2"/>
    <x v="265"/>
    <x v="0"/>
    <x v="0"/>
    <s v="Tesseramento"/>
    <x v="1"/>
    <x v="6"/>
    <x v="0"/>
    <m/>
  </r>
  <r>
    <n v="93954"/>
    <x v="0"/>
    <x v="0"/>
    <x v="0"/>
    <x v="0"/>
    <x v="2"/>
    <x v="265"/>
    <x v="0"/>
    <x v="0"/>
    <s v="Tesseramento"/>
    <x v="1"/>
    <x v="0"/>
    <x v="0"/>
    <m/>
  </r>
  <r>
    <n v="229411"/>
    <x v="0"/>
    <x v="0"/>
    <x v="0"/>
    <x v="0"/>
    <x v="2"/>
    <x v="265"/>
    <x v="0"/>
    <x v="1"/>
    <s v="Tesseramento"/>
    <x v="1"/>
    <x v="3"/>
    <x v="0"/>
    <m/>
  </r>
  <r>
    <n v="20657"/>
    <x v="0"/>
    <x v="0"/>
    <x v="0"/>
    <x v="0"/>
    <x v="2"/>
    <x v="265"/>
    <x v="0"/>
    <x v="0"/>
    <s v="Tesseramento"/>
    <x v="1"/>
    <x v="3"/>
    <x v="0"/>
    <m/>
  </r>
  <r>
    <n v="175377"/>
    <x v="0"/>
    <x v="0"/>
    <x v="0"/>
    <x v="0"/>
    <x v="2"/>
    <x v="265"/>
    <x v="0"/>
    <x v="0"/>
    <s v="Tesseramento"/>
    <x v="1"/>
    <x v="1"/>
    <x v="0"/>
    <m/>
  </r>
  <r>
    <n v="144002"/>
    <x v="0"/>
    <x v="0"/>
    <x v="0"/>
    <x v="0"/>
    <x v="2"/>
    <x v="265"/>
    <x v="0"/>
    <x v="0"/>
    <s v="Tesseramento"/>
    <x v="1"/>
    <x v="0"/>
    <x v="0"/>
    <m/>
  </r>
  <r>
    <n v="137736"/>
    <x v="0"/>
    <x v="0"/>
    <x v="0"/>
    <x v="2"/>
    <x v="2"/>
    <x v="265"/>
    <x v="0"/>
    <x v="0"/>
    <s v="Tesseramento"/>
    <x v="1"/>
    <x v="4"/>
    <x v="0"/>
    <m/>
  </r>
  <r>
    <n v="60182"/>
    <x v="0"/>
    <x v="0"/>
    <x v="0"/>
    <x v="0"/>
    <x v="11"/>
    <x v="160"/>
    <x v="0"/>
    <x v="0"/>
    <s v="Tesseramento"/>
    <x v="0"/>
    <x v="1"/>
    <x v="0"/>
    <m/>
  </r>
  <r>
    <n v="138565"/>
    <x v="0"/>
    <x v="0"/>
    <x v="0"/>
    <x v="0"/>
    <x v="2"/>
    <x v="265"/>
    <x v="0"/>
    <x v="0"/>
    <s v="Tesseramento"/>
    <x v="1"/>
    <x v="0"/>
    <x v="0"/>
    <m/>
  </r>
  <r>
    <n v="121600"/>
    <x v="0"/>
    <x v="0"/>
    <x v="0"/>
    <x v="0"/>
    <x v="2"/>
    <x v="265"/>
    <x v="0"/>
    <x v="0"/>
    <s v="Tesseramento"/>
    <x v="1"/>
    <x v="0"/>
    <x v="0"/>
    <m/>
  </r>
  <r>
    <n v="52028"/>
    <x v="0"/>
    <x v="0"/>
    <x v="0"/>
    <x v="0"/>
    <x v="2"/>
    <x v="265"/>
    <x v="0"/>
    <x v="0"/>
    <s v="Tesseramento"/>
    <x v="1"/>
    <x v="0"/>
    <x v="0"/>
    <m/>
  </r>
  <r>
    <n v="51992"/>
    <x v="0"/>
    <x v="0"/>
    <x v="0"/>
    <x v="0"/>
    <x v="2"/>
    <x v="265"/>
    <x v="0"/>
    <x v="0"/>
    <s v="Tesseramento"/>
    <x v="1"/>
    <x v="3"/>
    <x v="0"/>
    <m/>
  </r>
  <r>
    <n v="137600"/>
    <x v="0"/>
    <x v="0"/>
    <x v="0"/>
    <x v="0"/>
    <x v="10"/>
    <x v="341"/>
    <x v="0"/>
    <x v="0"/>
    <s v="Tesseramento"/>
    <x v="0"/>
    <x v="0"/>
    <x v="0"/>
    <m/>
  </r>
  <r>
    <n v="50999"/>
    <x v="0"/>
    <x v="0"/>
    <x v="0"/>
    <x v="0"/>
    <x v="10"/>
    <x v="341"/>
    <x v="0"/>
    <x v="0"/>
    <s v="Tesseramento"/>
    <x v="0"/>
    <x v="0"/>
    <x v="0"/>
    <m/>
  </r>
  <r>
    <n v="63733"/>
    <x v="0"/>
    <x v="0"/>
    <x v="0"/>
    <x v="0"/>
    <x v="2"/>
    <x v="265"/>
    <x v="0"/>
    <x v="1"/>
    <s v="Tesseramento"/>
    <x v="1"/>
    <x v="3"/>
    <x v="0"/>
    <m/>
  </r>
  <r>
    <n v="113708"/>
    <x v="0"/>
    <x v="0"/>
    <x v="0"/>
    <x v="0"/>
    <x v="2"/>
    <x v="265"/>
    <x v="0"/>
    <x v="0"/>
    <s v="Tesseramento"/>
    <x v="1"/>
    <x v="0"/>
    <x v="0"/>
    <m/>
  </r>
  <r>
    <n v="52029"/>
    <x v="0"/>
    <x v="0"/>
    <x v="0"/>
    <x v="0"/>
    <x v="2"/>
    <x v="265"/>
    <x v="0"/>
    <x v="0"/>
    <s v="Tesseramento"/>
    <x v="1"/>
    <x v="3"/>
    <x v="0"/>
    <m/>
  </r>
  <r>
    <n v="86812"/>
    <x v="0"/>
    <x v="0"/>
    <x v="0"/>
    <x v="0"/>
    <x v="2"/>
    <x v="265"/>
    <x v="0"/>
    <x v="1"/>
    <s v="Tesseramento"/>
    <x v="1"/>
    <x v="0"/>
    <x v="0"/>
    <m/>
  </r>
  <r>
    <n v="162966"/>
    <x v="0"/>
    <x v="0"/>
    <x v="0"/>
    <x v="0"/>
    <x v="2"/>
    <x v="265"/>
    <x v="0"/>
    <x v="0"/>
    <s v="Tesseramento"/>
    <x v="1"/>
    <x v="0"/>
    <x v="0"/>
    <m/>
  </r>
  <r>
    <n v="169591"/>
    <x v="0"/>
    <x v="0"/>
    <x v="0"/>
    <x v="0"/>
    <x v="2"/>
    <x v="265"/>
    <x v="0"/>
    <x v="1"/>
    <s v="Tesseramento"/>
    <x v="1"/>
    <x v="4"/>
    <x v="0"/>
    <m/>
  </r>
  <r>
    <n v="121601"/>
    <x v="0"/>
    <x v="0"/>
    <x v="0"/>
    <x v="0"/>
    <x v="2"/>
    <x v="265"/>
    <x v="0"/>
    <x v="0"/>
    <s v="Tesseramento"/>
    <x v="1"/>
    <x v="0"/>
    <x v="0"/>
    <m/>
  </r>
  <r>
    <n v="134589"/>
    <x v="0"/>
    <x v="0"/>
    <x v="0"/>
    <x v="0"/>
    <x v="2"/>
    <x v="265"/>
    <x v="0"/>
    <x v="0"/>
    <s v="Tesseramento"/>
    <x v="1"/>
    <x v="0"/>
    <x v="0"/>
    <m/>
  </r>
  <r>
    <n v="123733"/>
    <x v="0"/>
    <x v="0"/>
    <x v="0"/>
    <x v="0"/>
    <x v="2"/>
    <x v="265"/>
    <x v="0"/>
    <x v="0"/>
    <s v="Tesseramento"/>
    <x v="1"/>
    <x v="3"/>
    <x v="0"/>
    <m/>
  </r>
  <r>
    <n v="21811"/>
    <x v="0"/>
    <x v="0"/>
    <x v="0"/>
    <x v="0"/>
    <x v="2"/>
    <x v="265"/>
    <x v="0"/>
    <x v="0"/>
    <s v="Tesseramento"/>
    <x v="1"/>
    <x v="0"/>
    <x v="0"/>
    <m/>
  </r>
  <r>
    <n v="1752"/>
    <x v="0"/>
    <x v="0"/>
    <x v="0"/>
    <x v="0"/>
    <x v="2"/>
    <x v="265"/>
    <x v="0"/>
    <x v="0"/>
    <s v="Tesseramento"/>
    <x v="1"/>
    <x v="0"/>
    <x v="0"/>
    <m/>
  </r>
  <r>
    <n v="230148"/>
    <x v="0"/>
    <x v="0"/>
    <x v="0"/>
    <x v="0"/>
    <x v="2"/>
    <x v="2"/>
    <x v="0"/>
    <x v="0"/>
    <s v="Tesseramento"/>
    <x v="1"/>
    <x v="4"/>
    <x v="0"/>
    <m/>
  </r>
  <r>
    <n v="82499"/>
    <x v="0"/>
    <x v="0"/>
    <x v="0"/>
    <x v="0"/>
    <x v="2"/>
    <x v="265"/>
    <x v="0"/>
    <x v="0"/>
    <s v="Tesseramento"/>
    <x v="1"/>
    <x v="3"/>
    <x v="0"/>
    <m/>
  </r>
  <r>
    <n v="187915"/>
    <x v="0"/>
    <x v="0"/>
    <x v="0"/>
    <x v="0"/>
    <x v="2"/>
    <x v="265"/>
    <x v="0"/>
    <x v="1"/>
    <s v="Tesseramento"/>
    <x v="1"/>
    <x v="3"/>
    <x v="0"/>
    <m/>
  </r>
  <r>
    <n v="128678"/>
    <x v="0"/>
    <x v="0"/>
    <x v="0"/>
    <x v="0"/>
    <x v="2"/>
    <x v="265"/>
    <x v="0"/>
    <x v="0"/>
    <s v="Tesseramento"/>
    <x v="1"/>
    <x v="0"/>
    <x v="0"/>
    <m/>
  </r>
  <r>
    <n v="209820"/>
    <x v="0"/>
    <x v="0"/>
    <x v="0"/>
    <x v="0"/>
    <x v="7"/>
    <x v="44"/>
    <x v="0"/>
    <x v="0"/>
    <s v="Tesseramento"/>
    <x v="1"/>
    <x v="1"/>
    <x v="0"/>
    <m/>
  </r>
  <r>
    <n v="143278"/>
    <x v="0"/>
    <x v="0"/>
    <x v="0"/>
    <x v="0"/>
    <x v="2"/>
    <x v="265"/>
    <x v="0"/>
    <x v="0"/>
    <s v="Tesseramento"/>
    <x v="1"/>
    <x v="4"/>
    <x v="0"/>
    <m/>
  </r>
  <r>
    <n v="108615"/>
    <x v="0"/>
    <x v="0"/>
    <x v="0"/>
    <x v="0"/>
    <x v="2"/>
    <x v="265"/>
    <x v="0"/>
    <x v="1"/>
    <s v="Tesseramento"/>
    <x v="1"/>
    <x v="3"/>
    <x v="0"/>
    <m/>
  </r>
  <r>
    <n v="159923"/>
    <x v="0"/>
    <x v="0"/>
    <x v="0"/>
    <x v="0"/>
    <x v="2"/>
    <x v="265"/>
    <x v="0"/>
    <x v="0"/>
    <s v="Tesseramento"/>
    <x v="1"/>
    <x v="3"/>
    <x v="0"/>
    <m/>
  </r>
  <r>
    <n v="199164"/>
    <x v="0"/>
    <x v="0"/>
    <x v="0"/>
    <x v="0"/>
    <x v="2"/>
    <x v="265"/>
    <x v="0"/>
    <x v="0"/>
    <s v="Tesseramento"/>
    <x v="1"/>
    <x v="1"/>
    <x v="0"/>
    <m/>
  </r>
  <r>
    <n v="191609"/>
    <x v="0"/>
    <x v="0"/>
    <x v="0"/>
    <x v="0"/>
    <x v="2"/>
    <x v="265"/>
    <x v="0"/>
    <x v="0"/>
    <s v="Tesseramento"/>
    <x v="1"/>
    <x v="4"/>
    <x v="0"/>
    <m/>
  </r>
  <r>
    <n v="162012"/>
    <x v="0"/>
    <x v="0"/>
    <x v="0"/>
    <x v="0"/>
    <x v="7"/>
    <x v="44"/>
    <x v="0"/>
    <x v="0"/>
    <s v="Tesseramento"/>
    <x v="1"/>
    <x v="0"/>
    <x v="0"/>
    <m/>
  </r>
  <r>
    <n v="68306"/>
    <x v="0"/>
    <x v="0"/>
    <x v="0"/>
    <x v="0"/>
    <x v="2"/>
    <x v="265"/>
    <x v="0"/>
    <x v="0"/>
    <s v="Tesseramento"/>
    <x v="1"/>
    <x v="3"/>
    <x v="0"/>
    <m/>
  </r>
  <r>
    <n v="56796"/>
    <x v="0"/>
    <x v="0"/>
    <x v="0"/>
    <x v="0"/>
    <x v="2"/>
    <x v="265"/>
    <x v="0"/>
    <x v="0"/>
    <s v="Tesseramento"/>
    <x v="1"/>
    <x v="3"/>
    <x v="0"/>
    <m/>
  </r>
  <r>
    <n v="1773"/>
    <x v="0"/>
    <x v="0"/>
    <x v="0"/>
    <x v="0"/>
    <x v="2"/>
    <x v="265"/>
    <x v="0"/>
    <x v="0"/>
    <s v="Tesseramento"/>
    <x v="1"/>
    <x v="3"/>
    <x v="0"/>
    <m/>
  </r>
  <r>
    <n v="196906"/>
    <x v="0"/>
    <x v="0"/>
    <x v="0"/>
    <x v="0"/>
    <x v="2"/>
    <x v="265"/>
    <x v="0"/>
    <x v="0"/>
    <s v="Tesseramento"/>
    <x v="1"/>
    <x v="0"/>
    <x v="0"/>
    <m/>
  </r>
  <r>
    <n v="227869"/>
    <x v="1"/>
    <x v="0"/>
    <x v="0"/>
    <x v="2"/>
    <x v="2"/>
    <x v="265"/>
    <x v="0"/>
    <x v="1"/>
    <s v="Tesseramento"/>
    <x v="1"/>
    <x v="5"/>
    <x v="0"/>
    <m/>
  </r>
  <r>
    <n v="1777"/>
    <x v="0"/>
    <x v="0"/>
    <x v="0"/>
    <x v="0"/>
    <x v="2"/>
    <x v="265"/>
    <x v="0"/>
    <x v="0"/>
    <s v="Tesseramento"/>
    <x v="1"/>
    <x v="0"/>
    <x v="0"/>
    <m/>
  </r>
  <r>
    <n v="158712"/>
    <x v="1"/>
    <x v="0"/>
    <x v="0"/>
    <x v="0"/>
    <x v="2"/>
    <x v="265"/>
    <x v="0"/>
    <x v="1"/>
    <s v="Tesseramento"/>
    <x v="1"/>
    <x v="6"/>
    <x v="0"/>
    <m/>
  </r>
  <r>
    <n v="89827"/>
    <x v="0"/>
    <x v="0"/>
    <x v="0"/>
    <x v="0"/>
    <x v="2"/>
    <x v="265"/>
    <x v="0"/>
    <x v="0"/>
    <s v="Tesseramento"/>
    <x v="1"/>
    <x v="0"/>
    <x v="0"/>
    <m/>
  </r>
  <r>
    <n v="210394"/>
    <x v="1"/>
    <x v="0"/>
    <x v="0"/>
    <x v="1"/>
    <x v="2"/>
    <x v="265"/>
    <x v="0"/>
    <x v="0"/>
    <s v="Tesseramento"/>
    <x v="1"/>
    <x v="5"/>
    <x v="0"/>
    <m/>
  </r>
  <r>
    <n v="188860"/>
    <x v="0"/>
    <x v="0"/>
    <x v="0"/>
    <x v="1"/>
    <x v="2"/>
    <x v="265"/>
    <x v="0"/>
    <x v="1"/>
    <s v="Tesseramento"/>
    <x v="1"/>
    <x v="0"/>
    <x v="0"/>
    <m/>
  </r>
  <r>
    <n v="150381"/>
    <x v="0"/>
    <x v="0"/>
    <x v="0"/>
    <x v="0"/>
    <x v="2"/>
    <x v="265"/>
    <x v="0"/>
    <x v="0"/>
    <s v="Tesseramento"/>
    <x v="1"/>
    <x v="0"/>
    <x v="0"/>
    <m/>
  </r>
  <r>
    <n v="184404"/>
    <x v="0"/>
    <x v="0"/>
    <x v="0"/>
    <x v="0"/>
    <x v="2"/>
    <x v="265"/>
    <x v="0"/>
    <x v="0"/>
    <s v="Tesseramento"/>
    <x v="1"/>
    <x v="0"/>
    <x v="0"/>
    <m/>
  </r>
  <r>
    <n v="186215"/>
    <x v="1"/>
    <x v="0"/>
    <x v="0"/>
    <x v="0"/>
    <x v="2"/>
    <x v="265"/>
    <x v="0"/>
    <x v="0"/>
    <s v="Tesseramento"/>
    <x v="1"/>
    <x v="2"/>
    <x v="0"/>
    <m/>
  </r>
  <r>
    <n v="52031"/>
    <x v="0"/>
    <x v="0"/>
    <x v="0"/>
    <x v="0"/>
    <x v="2"/>
    <x v="265"/>
    <x v="0"/>
    <x v="0"/>
    <s v="Tesseramento"/>
    <x v="1"/>
    <x v="3"/>
    <x v="0"/>
    <m/>
  </r>
  <r>
    <n v="62750"/>
    <x v="0"/>
    <x v="0"/>
    <x v="0"/>
    <x v="0"/>
    <x v="2"/>
    <x v="265"/>
    <x v="0"/>
    <x v="1"/>
    <s v="Tesseramento"/>
    <x v="1"/>
    <x v="3"/>
    <x v="0"/>
    <m/>
  </r>
  <r>
    <n v="211856"/>
    <x v="0"/>
    <x v="0"/>
    <x v="0"/>
    <x v="0"/>
    <x v="2"/>
    <x v="265"/>
    <x v="0"/>
    <x v="0"/>
    <s v="Tesseramento"/>
    <x v="1"/>
    <x v="0"/>
    <x v="0"/>
    <m/>
  </r>
  <r>
    <n v="1789"/>
    <x v="0"/>
    <x v="0"/>
    <x v="0"/>
    <x v="0"/>
    <x v="2"/>
    <x v="265"/>
    <x v="0"/>
    <x v="0"/>
    <s v="Tesseramento"/>
    <x v="1"/>
    <x v="4"/>
    <x v="0"/>
    <m/>
  </r>
  <r>
    <n v="120180"/>
    <x v="0"/>
    <x v="0"/>
    <x v="0"/>
    <x v="0"/>
    <x v="2"/>
    <x v="265"/>
    <x v="0"/>
    <x v="1"/>
    <s v="Tesseramento"/>
    <x v="1"/>
    <x v="4"/>
    <x v="0"/>
    <m/>
  </r>
  <r>
    <n v="1792"/>
    <x v="0"/>
    <x v="0"/>
    <x v="0"/>
    <x v="0"/>
    <x v="2"/>
    <x v="265"/>
    <x v="0"/>
    <x v="0"/>
    <s v="Tesseramento"/>
    <x v="1"/>
    <x v="1"/>
    <x v="0"/>
    <m/>
  </r>
  <r>
    <n v="176375"/>
    <x v="0"/>
    <x v="0"/>
    <x v="0"/>
    <x v="1"/>
    <x v="2"/>
    <x v="265"/>
    <x v="0"/>
    <x v="0"/>
    <s v="Tesseramento"/>
    <x v="1"/>
    <x v="0"/>
    <x v="0"/>
    <m/>
  </r>
  <r>
    <n v="1680"/>
    <x v="0"/>
    <x v="0"/>
    <x v="0"/>
    <x v="0"/>
    <x v="2"/>
    <x v="265"/>
    <x v="0"/>
    <x v="1"/>
    <s v="Tesseramento"/>
    <x v="1"/>
    <x v="4"/>
    <x v="0"/>
    <m/>
  </r>
  <r>
    <n v="86815"/>
    <x v="0"/>
    <x v="0"/>
    <x v="0"/>
    <x v="0"/>
    <x v="2"/>
    <x v="265"/>
    <x v="0"/>
    <x v="1"/>
    <s v="Tesseramento"/>
    <x v="1"/>
    <x v="3"/>
    <x v="0"/>
    <m/>
  </r>
  <r>
    <n v="71332"/>
    <x v="0"/>
    <x v="0"/>
    <x v="0"/>
    <x v="0"/>
    <x v="2"/>
    <x v="265"/>
    <x v="0"/>
    <x v="0"/>
    <s v="Tesseramento"/>
    <x v="1"/>
    <x v="4"/>
    <x v="0"/>
    <m/>
  </r>
  <r>
    <n v="178470"/>
    <x v="0"/>
    <x v="0"/>
    <x v="0"/>
    <x v="0"/>
    <x v="2"/>
    <x v="265"/>
    <x v="0"/>
    <x v="0"/>
    <s v="Tesseramento"/>
    <x v="1"/>
    <x v="0"/>
    <x v="0"/>
    <m/>
  </r>
  <r>
    <n v="191557"/>
    <x v="0"/>
    <x v="0"/>
    <x v="0"/>
    <x v="0"/>
    <x v="2"/>
    <x v="265"/>
    <x v="0"/>
    <x v="0"/>
    <s v="Tesseramento"/>
    <x v="1"/>
    <x v="1"/>
    <x v="0"/>
    <m/>
  </r>
  <r>
    <n v="21940"/>
    <x v="0"/>
    <x v="0"/>
    <x v="0"/>
    <x v="0"/>
    <x v="2"/>
    <x v="265"/>
    <x v="0"/>
    <x v="0"/>
    <s v="Tesseramento"/>
    <x v="1"/>
    <x v="4"/>
    <x v="0"/>
    <m/>
  </r>
  <r>
    <n v="1811"/>
    <x v="0"/>
    <x v="0"/>
    <x v="0"/>
    <x v="0"/>
    <x v="2"/>
    <x v="265"/>
    <x v="0"/>
    <x v="0"/>
    <s v="Tesseramento"/>
    <x v="1"/>
    <x v="3"/>
    <x v="0"/>
    <m/>
  </r>
  <r>
    <n v="118759"/>
    <x v="0"/>
    <x v="0"/>
    <x v="0"/>
    <x v="0"/>
    <x v="2"/>
    <x v="265"/>
    <x v="0"/>
    <x v="1"/>
    <s v="Tesseramento"/>
    <x v="1"/>
    <x v="3"/>
    <x v="0"/>
    <m/>
  </r>
  <r>
    <n v="148579"/>
    <x v="1"/>
    <x v="0"/>
    <x v="0"/>
    <x v="0"/>
    <x v="2"/>
    <x v="265"/>
    <x v="0"/>
    <x v="0"/>
    <s v="Tesseramento"/>
    <x v="1"/>
    <x v="2"/>
    <x v="0"/>
    <m/>
  </r>
  <r>
    <n v="124801"/>
    <x v="0"/>
    <x v="0"/>
    <x v="0"/>
    <x v="0"/>
    <x v="2"/>
    <x v="265"/>
    <x v="0"/>
    <x v="0"/>
    <s v="Tesseramento"/>
    <x v="1"/>
    <x v="0"/>
    <x v="0"/>
    <m/>
  </r>
  <r>
    <n v="62096"/>
    <x v="0"/>
    <x v="0"/>
    <x v="0"/>
    <x v="0"/>
    <x v="2"/>
    <x v="265"/>
    <x v="0"/>
    <x v="0"/>
    <s v="Tesseramento"/>
    <x v="1"/>
    <x v="4"/>
    <x v="0"/>
    <m/>
  </r>
  <r>
    <n v="150385"/>
    <x v="0"/>
    <x v="0"/>
    <x v="0"/>
    <x v="0"/>
    <x v="2"/>
    <x v="265"/>
    <x v="0"/>
    <x v="1"/>
    <s v="Tesseramento"/>
    <x v="1"/>
    <x v="0"/>
    <x v="0"/>
    <m/>
  </r>
  <r>
    <n v="27453"/>
    <x v="0"/>
    <x v="0"/>
    <x v="0"/>
    <x v="0"/>
    <x v="2"/>
    <x v="265"/>
    <x v="0"/>
    <x v="0"/>
    <s v="Tesseramento"/>
    <x v="1"/>
    <x v="0"/>
    <x v="0"/>
    <m/>
  </r>
  <r>
    <n v="124803"/>
    <x v="0"/>
    <x v="0"/>
    <x v="0"/>
    <x v="0"/>
    <x v="2"/>
    <x v="265"/>
    <x v="0"/>
    <x v="0"/>
    <s v="Tesseramento"/>
    <x v="1"/>
    <x v="0"/>
    <x v="0"/>
    <m/>
  </r>
  <r>
    <n v="35998"/>
    <x v="0"/>
    <x v="0"/>
    <x v="0"/>
    <x v="0"/>
    <x v="2"/>
    <x v="265"/>
    <x v="0"/>
    <x v="0"/>
    <s v="Tesseramento"/>
    <x v="1"/>
    <x v="3"/>
    <x v="0"/>
    <m/>
  </r>
  <r>
    <n v="145141"/>
    <x v="1"/>
    <x v="0"/>
    <x v="0"/>
    <x v="0"/>
    <x v="2"/>
    <x v="265"/>
    <x v="0"/>
    <x v="0"/>
    <s v="Tesseramento"/>
    <x v="1"/>
    <x v="6"/>
    <x v="0"/>
    <m/>
  </r>
  <r>
    <n v="28484"/>
    <x v="0"/>
    <x v="0"/>
    <x v="0"/>
    <x v="4"/>
    <x v="2"/>
    <x v="265"/>
    <x v="0"/>
    <x v="0"/>
    <s v="Tesseramento"/>
    <x v="1"/>
    <x v="3"/>
    <x v="0"/>
    <m/>
  </r>
  <r>
    <n v="36282"/>
    <x v="0"/>
    <x v="0"/>
    <x v="0"/>
    <x v="0"/>
    <x v="2"/>
    <x v="265"/>
    <x v="0"/>
    <x v="0"/>
    <s v="Tesseramento"/>
    <x v="1"/>
    <x v="3"/>
    <x v="0"/>
    <m/>
  </r>
  <r>
    <n v="1823"/>
    <x v="0"/>
    <x v="0"/>
    <x v="0"/>
    <x v="0"/>
    <x v="2"/>
    <x v="265"/>
    <x v="0"/>
    <x v="1"/>
    <s v="Tesseramento"/>
    <x v="1"/>
    <x v="3"/>
    <x v="0"/>
    <m/>
  </r>
  <r>
    <n v="164507"/>
    <x v="0"/>
    <x v="0"/>
    <x v="0"/>
    <x v="0"/>
    <x v="2"/>
    <x v="265"/>
    <x v="0"/>
    <x v="0"/>
    <s v="Tesseramento"/>
    <x v="1"/>
    <x v="0"/>
    <x v="0"/>
    <m/>
  </r>
  <r>
    <n v="86817"/>
    <x v="0"/>
    <x v="0"/>
    <x v="0"/>
    <x v="0"/>
    <x v="2"/>
    <x v="265"/>
    <x v="0"/>
    <x v="0"/>
    <s v="Tesseramento"/>
    <x v="1"/>
    <x v="0"/>
    <x v="0"/>
    <m/>
  </r>
  <r>
    <n v="93851"/>
    <x v="0"/>
    <x v="0"/>
    <x v="0"/>
    <x v="0"/>
    <x v="2"/>
    <x v="265"/>
    <x v="0"/>
    <x v="0"/>
    <s v="Tesseramento"/>
    <x v="1"/>
    <x v="0"/>
    <x v="0"/>
    <m/>
  </r>
  <r>
    <n v="123422"/>
    <x v="0"/>
    <x v="0"/>
    <x v="0"/>
    <x v="0"/>
    <x v="2"/>
    <x v="265"/>
    <x v="0"/>
    <x v="0"/>
    <s v="Tesseramento"/>
    <x v="1"/>
    <x v="0"/>
    <x v="0"/>
    <m/>
  </r>
  <r>
    <n v="137739"/>
    <x v="0"/>
    <x v="0"/>
    <x v="0"/>
    <x v="0"/>
    <x v="2"/>
    <x v="265"/>
    <x v="0"/>
    <x v="1"/>
    <s v="Tesseramento"/>
    <x v="1"/>
    <x v="0"/>
    <x v="0"/>
    <m/>
  </r>
  <r>
    <n v="123425"/>
    <x v="0"/>
    <x v="0"/>
    <x v="0"/>
    <x v="0"/>
    <x v="2"/>
    <x v="265"/>
    <x v="0"/>
    <x v="0"/>
    <s v="Tesseramento"/>
    <x v="1"/>
    <x v="0"/>
    <x v="0"/>
    <m/>
  </r>
  <r>
    <n v="94020"/>
    <x v="0"/>
    <x v="0"/>
    <x v="0"/>
    <x v="0"/>
    <x v="2"/>
    <x v="265"/>
    <x v="0"/>
    <x v="0"/>
    <s v="Tesseramento"/>
    <x v="1"/>
    <x v="0"/>
    <x v="0"/>
    <m/>
  </r>
  <r>
    <n v="1833"/>
    <x v="0"/>
    <x v="0"/>
    <x v="0"/>
    <x v="0"/>
    <x v="2"/>
    <x v="265"/>
    <x v="0"/>
    <x v="0"/>
    <s v="Tesseramento"/>
    <x v="1"/>
    <x v="4"/>
    <x v="0"/>
    <m/>
  </r>
  <r>
    <n v="1836"/>
    <x v="0"/>
    <x v="0"/>
    <x v="0"/>
    <x v="0"/>
    <x v="2"/>
    <x v="265"/>
    <x v="0"/>
    <x v="0"/>
    <s v="Tesseramento"/>
    <x v="1"/>
    <x v="4"/>
    <x v="0"/>
    <m/>
  </r>
  <r>
    <n v="1837"/>
    <x v="0"/>
    <x v="0"/>
    <x v="0"/>
    <x v="2"/>
    <x v="2"/>
    <x v="265"/>
    <x v="0"/>
    <x v="1"/>
    <s v="Tesseramento"/>
    <x v="1"/>
    <x v="4"/>
    <x v="0"/>
    <m/>
  </r>
  <r>
    <n v="1841"/>
    <x v="0"/>
    <x v="0"/>
    <x v="0"/>
    <x v="2"/>
    <x v="2"/>
    <x v="265"/>
    <x v="0"/>
    <x v="0"/>
    <s v="Tesseramento"/>
    <x v="1"/>
    <x v="3"/>
    <x v="0"/>
    <m/>
  </r>
  <r>
    <n v="148296"/>
    <x v="0"/>
    <x v="0"/>
    <x v="0"/>
    <x v="0"/>
    <x v="2"/>
    <x v="265"/>
    <x v="0"/>
    <x v="1"/>
    <s v="Tesseramento"/>
    <x v="1"/>
    <x v="1"/>
    <x v="0"/>
    <m/>
  </r>
  <r>
    <n v="169633"/>
    <x v="0"/>
    <x v="0"/>
    <x v="0"/>
    <x v="0"/>
    <x v="14"/>
    <x v="121"/>
    <x v="0"/>
    <x v="0"/>
    <s v="Tesseramento"/>
    <x v="1"/>
    <x v="0"/>
    <x v="0"/>
    <m/>
  </r>
  <r>
    <n v="5157"/>
    <x v="0"/>
    <x v="0"/>
    <x v="0"/>
    <x v="0"/>
    <x v="7"/>
    <x v="334"/>
    <x v="0"/>
    <x v="0"/>
    <s v="Tesseramento"/>
    <x v="1"/>
    <x v="4"/>
    <x v="0"/>
    <m/>
  </r>
  <r>
    <n v="229006"/>
    <x v="0"/>
    <x v="1"/>
    <x v="0"/>
    <x v="2"/>
    <x v="7"/>
    <x v="44"/>
    <x v="0"/>
    <x v="0"/>
    <s v="Tesseramento"/>
    <x v="1"/>
    <x v="0"/>
    <x v="0"/>
    <m/>
  </r>
  <r>
    <n v="235343"/>
    <x v="0"/>
    <x v="1"/>
    <x v="1"/>
    <x v="2"/>
    <x v="0"/>
    <x v="378"/>
    <x v="0"/>
    <x v="0"/>
    <s v="Tesseramento"/>
    <x v="0"/>
    <x v="1"/>
    <x v="0"/>
    <m/>
  </r>
  <r>
    <n v="235408"/>
    <x v="0"/>
    <x v="1"/>
    <x v="1"/>
    <x v="2"/>
    <x v="7"/>
    <x v="44"/>
    <x v="0"/>
    <x v="0"/>
    <s v="Tesseramento"/>
    <x v="1"/>
    <x v="0"/>
    <x v="0"/>
    <m/>
  </r>
  <r>
    <n v="235406"/>
    <x v="0"/>
    <x v="1"/>
    <x v="1"/>
    <x v="2"/>
    <x v="7"/>
    <x v="44"/>
    <x v="0"/>
    <x v="0"/>
    <s v="Tesseramento"/>
    <x v="1"/>
    <x v="0"/>
    <x v="0"/>
    <m/>
  </r>
  <r>
    <n v="169882"/>
    <x v="0"/>
    <x v="0"/>
    <x v="0"/>
    <x v="0"/>
    <x v="0"/>
    <x v="383"/>
    <x v="0"/>
    <x v="0"/>
    <s v="Tesseramento"/>
    <x v="0"/>
    <x v="0"/>
    <x v="0"/>
    <m/>
  </r>
  <r>
    <n v="232819"/>
    <x v="0"/>
    <x v="0"/>
    <x v="0"/>
    <x v="1"/>
    <x v="0"/>
    <x v="383"/>
    <x v="0"/>
    <x v="1"/>
    <s v="Tesseramento"/>
    <x v="0"/>
    <x v="0"/>
    <x v="0"/>
    <m/>
  </r>
  <r>
    <n v="216577"/>
    <x v="0"/>
    <x v="0"/>
    <x v="0"/>
    <x v="0"/>
    <x v="0"/>
    <x v="383"/>
    <x v="0"/>
    <x v="0"/>
    <s v="Tesseramento"/>
    <x v="0"/>
    <x v="0"/>
    <x v="0"/>
    <m/>
  </r>
  <r>
    <n v="198953"/>
    <x v="1"/>
    <x v="0"/>
    <x v="0"/>
    <x v="0"/>
    <x v="0"/>
    <x v="383"/>
    <x v="0"/>
    <x v="0"/>
    <s v="Tesseramento"/>
    <x v="0"/>
    <x v="5"/>
    <x v="0"/>
    <s v="B"/>
  </r>
  <r>
    <n v="231010"/>
    <x v="0"/>
    <x v="0"/>
    <x v="0"/>
    <x v="1"/>
    <x v="0"/>
    <x v="383"/>
    <x v="0"/>
    <x v="0"/>
    <s v="Tesseramento"/>
    <x v="0"/>
    <x v="3"/>
    <x v="0"/>
    <m/>
  </r>
  <r>
    <n v="115055"/>
    <x v="0"/>
    <x v="0"/>
    <x v="0"/>
    <x v="0"/>
    <x v="0"/>
    <x v="383"/>
    <x v="0"/>
    <x v="0"/>
    <s v="Tesseramento"/>
    <x v="0"/>
    <x v="0"/>
    <x v="0"/>
    <m/>
  </r>
  <r>
    <n v="235171"/>
    <x v="0"/>
    <x v="0"/>
    <x v="1"/>
    <x v="1"/>
    <x v="0"/>
    <x v="383"/>
    <x v="0"/>
    <x v="0"/>
    <s v="Tesseramento"/>
    <x v="0"/>
    <x v="3"/>
    <x v="0"/>
    <m/>
  </r>
  <r>
    <n v="235172"/>
    <x v="0"/>
    <x v="0"/>
    <x v="1"/>
    <x v="1"/>
    <x v="0"/>
    <x v="383"/>
    <x v="0"/>
    <x v="0"/>
    <s v="Tesseramento"/>
    <x v="0"/>
    <x v="3"/>
    <x v="0"/>
    <m/>
  </r>
  <r>
    <n v="235173"/>
    <x v="0"/>
    <x v="0"/>
    <x v="1"/>
    <x v="0"/>
    <x v="0"/>
    <x v="383"/>
    <x v="0"/>
    <x v="0"/>
    <s v="Tesseramento"/>
    <x v="0"/>
    <x v="3"/>
    <x v="0"/>
    <m/>
  </r>
  <r>
    <n v="235174"/>
    <x v="0"/>
    <x v="0"/>
    <x v="1"/>
    <x v="1"/>
    <x v="0"/>
    <x v="383"/>
    <x v="0"/>
    <x v="0"/>
    <s v="Tesseramento"/>
    <x v="0"/>
    <x v="3"/>
    <x v="0"/>
    <m/>
  </r>
  <r>
    <n v="235175"/>
    <x v="0"/>
    <x v="0"/>
    <x v="1"/>
    <x v="0"/>
    <x v="0"/>
    <x v="383"/>
    <x v="0"/>
    <x v="0"/>
    <s v="Tesseramento"/>
    <x v="0"/>
    <x v="3"/>
    <x v="0"/>
    <m/>
  </r>
  <r>
    <n v="235176"/>
    <x v="0"/>
    <x v="0"/>
    <x v="1"/>
    <x v="1"/>
    <x v="0"/>
    <x v="383"/>
    <x v="0"/>
    <x v="1"/>
    <s v="Tesseramento"/>
    <x v="0"/>
    <x v="4"/>
    <x v="0"/>
    <m/>
  </r>
  <r>
    <n v="235177"/>
    <x v="0"/>
    <x v="0"/>
    <x v="1"/>
    <x v="0"/>
    <x v="0"/>
    <x v="383"/>
    <x v="0"/>
    <x v="0"/>
    <s v="Tesseramento"/>
    <x v="0"/>
    <x v="3"/>
    <x v="0"/>
    <m/>
  </r>
  <r>
    <n v="197563"/>
    <x v="0"/>
    <x v="1"/>
    <x v="0"/>
    <x v="0"/>
    <x v="7"/>
    <x v="282"/>
    <x v="0"/>
    <x v="1"/>
    <s v="Tesseramento"/>
    <x v="0"/>
    <x v="3"/>
    <x v="0"/>
    <m/>
  </r>
  <r>
    <n v="197561"/>
    <x v="0"/>
    <x v="1"/>
    <x v="0"/>
    <x v="0"/>
    <x v="7"/>
    <x v="282"/>
    <x v="0"/>
    <x v="0"/>
    <s v="Tesseramento"/>
    <x v="0"/>
    <x v="0"/>
    <x v="0"/>
    <m/>
  </r>
  <r>
    <n v="197562"/>
    <x v="1"/>
    <x v="1"/>
    <x v="0"/>
    <x v="0"/>
    <x v="7"/>
    <x v="282"/>
    <x v="0"/>
    <x v="0"/>
    <s v="Tesseramento"/>
    <x v="0"/>
    <x v="2"/>
    <x v="0"/>
    <m/>
  </r>
  <r>
    <n v="123356"/>
    <x v="0"/>
    <x v="0"/>
    <x v="0"/>
    <x v="0"/>
    <x v="7"/>
    <x v="282"/>
    <x v="0"/>
    <x v="0"/>
    <s v="Tesseramento"/>
    <x v="0"/>
    <x v="3"/>
    <x v="0"/>
    <m/>
  </r>
  <r>
    <n v="200669"/>
    <x v="0"/>
    <x v="1"/>
    <x v="0"/>
    <x v="0"/>
    <x v="7"/>
    <x v="282"/>
    <x v="0"/>
    <x v="0"/>
    <s v="Tesseramento"/>
    <x v="0"/>
    <x v="0"/>
    <x v="0"/>
    <m/>
  </r>
  <r>
    <n v="217754"/>
    <x v="0"/>
    <x v="1"/>
    <x v="0"/>
    <x v="1"/>
    <x v="7"/>
    <x v="282"/>
    <x v="0"/>
    <x v="0"/>
    <s v="Tesseramento"/>
    <x v="0"/>
    <x v="3"/>
    <x v="0"/>
    <m/>
  </r>
  <r>
    <n v="127862"/>
    <x v="0"/>
    <x v="0"/>
    <x v="0"/>
    <x v="0"/>
    <x v="0"/>
    <x v="100"/>
    <x v="0"/>
    <x v="0"/>
    <s v="Tesseramento"/>
    <x v="0"/>
    <x v="0"/>
    <x v="0"/>
    <m/>
  </r>
  <r>
    <n v="115351"/>
    <x v="0"/>
    <x v="0"/>
    <x v="0"/>
    <x v="0"/>
    <x v="0"/>
    <x v="100"/>
    <x v="0"/>
    <x v="1"/>
    <s v="Tesseramento"/>
    <x v="0"/>
    <x v="4"/>
    <x v="0"/>
    <m/>
  </r>
  <r>
    <n v="25064"/>
    <x v="0"/>
    <x v="0"/>
    <x v="0"/>
    <x v="0"/>
    <x v="0"/>
    <x v="100"/>
    <x v="0"/>
    <x v="0"/>
    <s v="Tesseramento"/>
    <x v="0"/>
    <x v="4"/>
    <x v="0"/>
    <m/>
  </r>
  <r>
    <n v="153110"/>
    <x v="0"/>
    <x v="0"/>
    <x v="0"/>
    <x v="0"/>
    <x v="0"/>
    <x v="100"/>
    <x v="0"/>
    <x v="0"/>
    <s v="Tesseramento"/>
    <x v="0"/>
    <x v="0"/>
    <x v="0"/>
    <m/>
  </r>
  <r>
    <n v="119990"/>
    <x v="0"/>
    <x v="0"/>
    <x v="0"/>
    <x v="0"/>
    <x v="0"/>
    <x v="100"/>
    <x v="0"/>
    <x v="0"/>
    <s v="Tesseramento"/>
    <x v="0"/>
    <x v="1"/>
    <x v="0"/>
    <m/>
  </r>
  <r>
    <n v="86265"/>
    <x v="0"/>
    <x v="0"/>
    <x v="0"/>
    <x v="0"/>
    <x v="0"/>
    <x v="100"/>
    <x v="0"/>
    <x v="1"/>
    <s v="Tesseramento"/>
    <x v="0"/>
    <x v="4"/>
    <x v="0"/>
    <m/>
  </r>
  <r>
    <n v="97543"/>
    <x v="0"/>
    <x v="0"/>
    <x v="0"/>
    <x v="0"/>
    <x v="0"/>
    <x v="100"/>
    <x v="0"/>
    <x v="1"/>
    <s v="Tesseramento"/>
    <x v="0"/>
    <x v="4"/>
    <x v="0"/>
    <m/>
  </r>
  <r>
    <n v="145387"/>
    <x v="0"/>
    <x v="0"/>
    <x v="0"/>
    <x v="1"/>
    <x v="4"/>
    <x v="236"/>
    <x v="0"/>
    <x v="0"/>
    <s v="Tesseramento"/>
    <x v="1"/>
    <x v="3"/>
    <x v="0"/>
    <m/>
  </r>
  <r>
    <n v="161121"/>
    <x v="0"/>
    <x v="0"/>
    <x v="0"/>
    <x v="0"/>
    <x v="4"/>
    <x v="236"/>
    <x v="0"/>
    <x v="0"/>
    <s v="Tesseramento"/>
    <x v="1"/>
    <x v="4"/>
    <x v="0"/>
    <m/>
  </r>
  <r>
    <n v="229060"/>
    <x v="1"/>
    <x v="0"/>
    <x v="0"/>
    <x v="0"/>
    <x v="4"/>
    <x v="236"/>
    <x v="0"/>
    <x v="0"/>
    <s v="Tesseramento"/>
    <x v="1"/>
    <x v="5"/>
    <x v="0"/>
    <m/>
  </r>
  <r>
    <n v="215953"/>
    <x v="0"/>
    <x v="0"/>
    <x v="0"/>
    <x v="0"/>
    <x v="4"/>
    <x v="236"/>
    <x v="0"/>
    <x v="0"/>
    <s v="Tesseramento"/>
    <x v="1"/>
    <x v="0"/>
    <x v="0"/>
    <m/>
  </r>
  <r>
    <n v="124553"/>
    <x v="0"/>
    <x v="0"/>
    <x v="0"/>
    <x v="0"/>
    <x v="4"/>
    <x v="236"/>
    <x v="0"/>
    <x v="0"/>
    <s v="Tesseramento"/>
    <x v="1"/>
    <x v="3"/>
    <x v="0"/>
    <m/>
  </r>
  <r>
    <n v="28585"/>
    <x v="0"/>
    <x v="0"/>
    <x v="0"/>
    <x v="0"/>
    <x v="4"/>
    <x v="236"/>
    <x v="0"/>
    <x v="1"/>
    <s v="Tesseramento"/>
    <x v="1"/>
    <x v="0"/>
    <x v="0"/>
    <m/>
  </r>
  <r>
    <n v="28588"/>
    <x v="0"/>
    <x v="0"/>
    <x v="0"/>
    <x v="0"/>
    <x v="4"/>
    <x v="236"/>
    <x v="0"/>
    <x v="0"/>
    <s v="Tesseramento"/>
    <x v="1"/>
    <x v="4"/>
    <x v="0"/>
    <m/>
  </r>
  <r>
    <n v="28586"/>
    <x v="0"/>
    <x v="0"/>
    <x v="0"/>
    <x v="0"/>
    <x v="4"/>
    <x v="236"/>
    <x v="0"/>
    <x v="1"/>
    <s v="Tesseramento"/>
    <x v="1"/>
    <x v="0"/>
    <x v="0"/>
    <m/>
  </r>
  <r>
    <n v="188283"/>
    <x v="0"/>
    <x v="0"/>
    <x v="0"/>
    <x v="0"/>
    <x v="4"/>
    <x v="236"/>
    <x v="0"/>
    <x v="0"/>
    <s v="Tesseramento"/>
    <x v="1"/>
    <x v="0"/>
    <x v="0"/>
    <m/>
  </r>
  <r>
    <n v="9933"/>
    <x v="0"/>
    <x v="0"/>
    <x v="0"/>
    <x v="0"/>
    <x v="4"/>
    <x v="236"/>
    <x v="0"/>
    <x v="0"/>
    <s v="Tesseramento"/>
    <x v="1"/>
    <x v="3"/>
    <x v="0"/>
    <m/>
  </r>
  <r>
    <n v="56402"/>
    <x v="0"/>
    <x v="0"/>
    <x v="0"/>
    <x v="0"/>
    <x v="4"/>
    <x v="236"/>
    <x v="0"/>
    <x v="0"/>
    <s v="Tesseramento"/>
    <x v="1"/>
    <x v="4"/>
    <x v="0"/>
    <m/>
  </r>
  <r>
    <n v="89444"/>
    <x v="0"/>
    <x v="0"/>
    <x v="0"/>
    <x v="0"/>
    <x v="4"/>
    <x v="236"/>
    <x v="0"/>
    <x v="0"/>
    <s v="Tesseramento"/>
    <x v="1"/>
    <x v="3"/>
    <x v="0"/>
    <m/>
  </r>
  <r>
    <n v="229063"/>
    <x v="1"/>
    <x v="0"/>
    <x v="0"/>
    <x v="0"/>
    <x v="4"/>
    <x v="236"/>
    <x v="0"/>
    <x v="1"/>
    <s v="Tesseramento"/>
    <x v="1"/>
    <x v="5"/>
    <x v="0"/>
    <m/>
  </r>
  <r>
    <n v="215952"/>
    <x v="0"/>
    <x v="0"/>
    <x v="0"/>
    <x v="0"/>
    <x v="4"/>
    <x v="236"/>
    <x v="0"/>
    <x v="0"/>
    <s v="Tesseramento"/>
    <x v="1"/>
    <x v="0"/>
    <x v="0"/>
    <m/>
  </r>
  <r>
    <n v="37600"/>
    <x v="0"/>
    <x v="0"/>
    <x v="0"/>
    <x v="0"/>
    <x v="4"/>
    <x v="236"/>
    <x v="0"/>
    <x v="0"/>
    <s v="Tesseramento"/>
    <x v="1"/>
    <x v="4"/>
    <x v="0"/>
    <m/>
  </r>
  <r>
    <n v="38919"/>
    <x v="0"/>
    <x v="0"/>
    <x v="0"/>
    <x v="0"/>
    <x v="4"/>
    <x v="236"/>
    <x v="0"/>
    <x v="1"/>
    <s v="Tesseramento"/>
    <x v="1"/>
    <x v="4"/>
    <x v="0"/>
    <m/>
  </r>
  <r>
    <n v="21432"/>
    <x v="0"/>
    <x v="0"/>
    <x v="0"/>
    <x v="0"/>
    <x v="4"/>
    <x v="236"/>
    <x v="0"/>
    <x v="0"/>
    <s v="Tesseramento"/>
    <x v="1"/>
    <x v="3"/>
    <x v="0"/>
    <m/>
  </r>
  <r>
    <n v="106042"/>
    <x v="0"/>
    <x v="0"/>
    <x v="0"/>
    <x v="0"/>
    <x v="4"/>
    <x v="236"/>
    <x v="0"/>
    <x v="1"/>
    <s v="Tesseramento"/>
    <x v="1"/>
    <x v="3"/>
    <x v="0"/>
    <m/>
  </r>
  <r>
    <n v="226912"/>
    <x v="0"/>
    <x v="0"/>
    <x v="0"/>
    <x v="1"/>
    <x v="4"/>
    <x v="236"/>
    <x v="0"/>
    <x v="0"/>
    <s v="Tesseramento"/>
    <x v="1"/>
    <x v="0"/>
    <x v="0"/>
    <m/>
  </r>
  <r>
    <n v="23386"/>
    <x v="0"/>
    <x v="0"/>
    <x v="0"/>
    <x v="0"/>
    <x v="4"/>
    <x v="236"/>
    <x v="0"/>
    <x v="0"/>
    <s v="Tesseramento"/>
    <x v="1"/>
    <x v="1"/>
    <x v="0"/>
    <m/>
  </r>
  <r>
    <n v="37669"/>
    <x v="0"/>
    <x v="0"/>
    <x v="0"/>
    <x v="0"/>
    <x v="4"/>
    <x v="236"/>
    <x v="0"/>
    <x v="0"/>
    <s v="Tesseramento"/>
    <x v="1"/>
    <x v="4"/>
    <x v="0"/>
    <m/>
  </r>
  <r>
    <n v="46177"/>
    <x v="0"/>
    <x v="0"/>
    <x v="0"/>
    <x v="0"/>
    <x v="0"/>
    <x v="100"/>
    <x v="0"/>
    <x v="0"/>
    <s v="Tesseramento"/>
    <x v="0"/>
    <x v="4"/>
    <x v="0"/>
    <m/>
  </r>
  <r>
    <n v="136568"/>
    <x v="0"/>
    <x v="0"/>
    <x v="0"/>
    <x v="1"/>
    <x v="0"/>
    <x v="100"/>
    <x v="0"/>
    <x v="0"/>
    <s v="Tesseramento"/>
    <x v="0"/>
    <x v="3"/>
    <x v="0"/>
    <m/>
  </r>
  <r>
    <n v="230233"/>
    <x v="0"/>
    <x v="1"/>
    <x v="0"/>
    <x v="0"/>
    <x v="4"/>
    <x v="236"/>
    <x v="0"/>
    <x v="1"/>
    <s v="Tesseramento"/>
    <x v="1"/>
    <x v="1"/>
    <x v="0"/>
    <m/>
  </r>
  <r>
    <n v="204402"/>
    <x v="0"/>
    <x v="1"/>
    <x v="0"/>
    <x v="0"/>
    <x v="4"/>
    <x v="236"/>
    <x v="0"/>
    <x v="1"/>
    <s v="Tesseramento"/>
    <x v="1"/>
    <x v="3"/>
    <x v="0"/>
    <m/>
  </r>
  <r>
    <n v="86927"/>
    <x v="0"/>
    <x v="1"/>
    <x v="0"/>
    <x v="0"/>
    <x v="4"/>
    <x v="236"/>
    <x v="0"/>
    <x v="0"/>
    <s v="Tesseramento"/>
    <x v="1"/>
    <x v="3"/>
    <x v="0"/>
    <m/>
  </r>
  <r>
    <n v="151062"/>
    <x v="0"/>
    <x v="0"/>
    <x v="0"/>
    <x v="0"/>
    <x v="0"/>
    <x v="100"/>
    <x v="0"/>
    <x v="0"/>
    <s v="Tesseramento"/>
    <x v="0"/>
    <x v="3"/>
    <x v="0"/>
    <m/>
  </r>
  <r>
    <n v="138792"/>
    <x v="0"/>
    <x v="0"/>
    <x v="0"/>
    <x v="0"/>
    <x v="0"/>
    <x v="100"/>
    <x v="0"/>
    <x v="0"/>
    <s v="Tesseramento"/>
    <x v="0"/>
    <x v="0"/>
    <x v="0"/>
    <m/>
  </r>
  <r>
    <n v="158531"/>
    <x v="0"/>
    <x v="0"/>
    <x v="0"/>
    <x v="0"/>
    <x v="0"/>
    <x v="100"/>
    <x v="0"/>
    <x v="0"/>
    <s v="Tesseramento"/>
    <x v="0"/>
    <x v="0"/>
    <x v="0"/>
    <m/>
  </r>
  <r>
    <n v="159292"/>
    <x v="0"/>
    <x v="0"/>
    <x v="2"/>
    <x v="0"/>
    <x v="4"/>
    <x v="236"/>
    <x v="0"/>
    <x v="0"/>
    <s v="Tesseramento"/>
    <x v="1"/>
    <x v="1"/>
    <x v="0"/>
    <m/>
  </r>
  <r>
    <n v="93157"/>
    <x v="0"/>
    <x v="0"/>
    <x v="0"/>
    <x v="0"/>
    <x v="0"/>
    <x v="100"/>
    <x v="0"/>
    <x v="0"/>
    <s v="Tesseramento"/>
    <x v="0"/>
    <x v="4"/>
    <x v="0"/>
    <m/>
  </r>
  <r>
    <n v="133871"/>
    <x v="0"/>
    <x v="0"/>
    <x v="0"/>
    <x v="0"/>
    <x v="0"/>
    <x v="100"/>
    <x v="0"/>
    <x v="0"/>
    <s v="Tesseramento"/>
    <x v="0"/>
    <x v="0"/>
    <x v="0"/>
    <m/>
  </r>
  <r>
    <n v="179035"/>
    <x v="0"/>
    <x v="0"/>
    <x v="0"/>
    <x v="0"/>
    <x v="0"/>
    <x v="100"/>
    <x v="0"/>
    <x v="0"/>
    <s v="Tesseramento"/>
    <x v="0"/>
    <x v="3"/>
    <x v="0"/>
    <m/>
  </r>
  <r>
    <n v="18548"/>
    <x v="0"/>
    <x v="0"/>
    <x v="0"/>
    <x v="0"/>
    <x v="0"/>
    <x v="100"/>
    <x v="0"/>
    <x v="0"/>
    <s v="Tesseramento"/>
    <x v="0"/>
    <x v="0"/>
    <x v="0"/>
    <m/>
  </r>
  <r>
    <n v="141025"/>
    <x v="0"/>
    <x v="0"/>
    <x v="0"/>
    <x v="0"/>
    <x v="0"/>
    <x v="100"/>
    <x v="0"/>
    <x v="1"/>
    <s v="Tesseramento"/>
    <x v="0"/>
    <x v="3"/>
    <x v="0"/>
    <m/>
  </r>
  <r>
    <n v="10919"/>
    <x v="0"/>
    <x v="0"/>
    <x v="0"/>
    <x v="0"/>
    <x v="0"/>
    <x v="100"/>
    <x v="0"/>
    <x v="0"/>
    <s v="Tesseramento"/>
    <x v="0"/>
    <x v="0"/>
    <x v="0"/>
    <m/>
  </r>
  <r>
    <n v="110462"/>
    <x v="0"/>
    <x v="0"/>
    <x v="0"/>
    <x v="0"/>
    <x v="0"/>
    <x v="100"/>
    <x v="0"/>
    <x v="1"/>
    <s v="Tesseramento"/>
    <x v="0"/>
    <x v="4"/>
    <x v="0"/>
    <m/>
  </r>
  <r>
    <n v="112406"/>
    <x v="0"/>
    <x v="0"/>
    <x v="0"/>
    <x v="0"/>
    <x v="0"/>
    <x v="100"/>
    <x v="0"/>
    <x v="1"/>
    <s v="Tesseramento"/>
    <x v="0"/>
    <x v="1"/>
    <x v="0"/>
    <m/>
  </r>
  <r>
    <n v="67750"/>
    <x v="0"/>
    <x v="0"/>
    <x v="0"/>
    <x v="0"/>
    <x v="0"/>
    <x v="100"/>
    <x v="0"/>
    <x v="1"/>
    <s v="Tesseramento"/>
    <x v="0"/>
    <x v="4"/>
    <x v="0"/>
    <m/>
  </r>
  <r>
    <n v="79198"/>
    <x v="0"/>
    <x v="0"/>
    <x v="0"/>
    <x v="0"/>
    <x v="2"/>
    <x v="216"/>
    <x v="0"/>
    <x v="0"/>
    <s v="Tesseramento"/>
    <x v="0"/>
    <x v="0"/>
    <x v="0"/>
    <m/>
  </r>
  <r>
    <n v="95524"/>
    <x v="0"/>
    <x v="0"/>
    <x v="0"/>
    <x v="0"/>
    <x v="2"/>
    <x v="216"/>
    <x v="0"/>
    <x v="1"/>
    <s v="Tesseramento"/>
    <x v="0"/>
    <x v="4"/>
    <x v="0"/>
    <m/>
  </r>
  <r>
    <n v="166437"/>
    <x v="0"/>
    <x v="0"/>
    <x v="0"/>
    <x v="0"/>
    <x v="0"/>
    <x v="100"/>
    <x v="0"/>
    <x v="0"/>
    <s v="Tesseramento"/>
    <x v="0"/>
    <x v="0"/>
    <x v="0"/>
    <m/>
  </r>
  <r>
    <n v="80224"/>
    <x v="0"/>
    <x v="0"/>
    <x v="0"/>
    <x v="0"/>
    <x v="0"/>
    <x v="100"/>
    <x v="0"/>
    <x v="0"/>
    <s v="Tesseramento"/>
    <x v="0"/>
    <x v="0"/>
    <x v="0"/>
    <m/>
  </r>
  <r>
    <n v="130623"/>
    <x v="0"/>
    <x v="0"/>
    <x v="0"/>
    <x v="0"/>
    <x v="0"/>
    <x v="100"/>
    <x v="0"/>
    <x v="1"/>
    <s v="Tesseramento"/>
    <x v="0"/>
    <x v="3"/>
    <x v="0"/>
    <m/>
  </r>
  <r>
    <n v="91397"/>
    <x v="0"/>
    <x v="0"/>
    <x v="0"/>
    <x v="0"/>
    <x v="0"/>
    <x v="100"/>
    <x v="0"/>
    <x v="0"/>
    <s v="Tesseramento"/>
    <x v="0"/>
    <x v="1"/>
    <x v="0"/>
    <m/>
  </r>
  <r>
    <n v="99533"/>
    <x v="0"/>
    <x v="0"/>
    <x v="0"/>
    <x v="0"/>
    <x v="11"/>
    <x v="160"/>
    <x v="0"/>
    <x v="0"/>
    <s v="Tesseramento"/>
    <x v="0"/>
    <x v="0"/>
    <x v="0"/>
    <m/>
  </r>
  <r>
    <n v="141237"/>
    <x v="0"/>
    <x v="0"/>
    <x v="0"/>
    <x v="0"/>
    <x v="7"/>
    <x v="134"/>
    <x v="0"/>
    <x v="0"/>
    <s v="Tesseramento"/>
    <x v="0"/>
    <x v="4"/>
    <x v="0"/>
    <m/>
  </r>
  <r>
    <n v="148310"/>
    <x v="0"/>
    <x v="0"/>
    <x v="0"/>
    <x v="0"/>
    <x v="14"/>
    <x v="121"/>
    <x v="0"/>
    <x v="0"/>
    <s v="Tesseramento"/>
    <x v="1"/>
    <x v="0"/>
    <x v="0"/>
    <m/>
  </r>
  <r>
    <n v="20158"/>
    <x v="0"/>
    <x v="0"/>
    <x v="0"/>
    <x v="0"/>
    <x v="14"/>
    <x v="121"/>
    <x v="0"/>
    <x v="0"/>
    <s v="Tesseramento"/>
    <x v="1"/>
    <x v="0"/>
    <x v="0"/>
    <m/>
  </r>
  <r>
    <n v="149017"/>
    <x v="0"/>
    <x v="0"/>
    <x v="0"/>
    <x v="0"/>
    <x v="14"/>
    <x v="121"/>
    <x v="0"/>
    <x v="0"/>
    <s v="Tesseramento"/>
    <x v="1"/>
    <x v="4"/>
    <x v="0"/>
    <m/>
  </r>
  <r>
    <n v="170083"/>
    <x v="0"/>
    <x v="0"/>
    <x v="0"/>
    <x v="0"/>
    <x v="14"/>
    <x v="121"/>
    <x v="0"/>
    <x v="0"/>
    <s v="Tesseramento"/>
    <x v="1"/>
    <x v="0"/>
    <x v="0"/>
    <m/>
  </r>
  <r>
    <n v="204991"/>
    <x v="0"/>
    <x v="0"/>
    <x v="0"/>
    <x v="0"/>
    <x v="11"/>
    <x v="339"/>
    <x v="0"/>
    <x v="0"/>
    <s v="Tesseramento"/>
    <x v="1"/>
    <x v="4"/>
    <x v="0"/>
    <m/>
  </r>
  <r>
    <n v="223096"/>
    <x v="0"/>
    <x v="1"/>
    <x v="0"/>
    <x v="2"/>
    <x v="11"/>
    <x v="339"/>
    <x v="0"/>
    <x v="0"/>
    <s v="Tesseramento"/>
    <x v="1"/>
    <x v="4"/>
    <x v="0"/>
    <m/>
  </r>
  <r>
    <n v="210750"/>
    <x v="0"/>
    <x v="1"/>
    <x v="0"/>
    <x v="1"/>
    <x v="11"/>
    <x v="339"/>
    <x v="0"/>
    <x v="1"/>
    <s v="Tesseramento"/>
    <x v="1"/>
    <x v="3"/>
    <x v="0"/>
    <m/>
  </r>
  <r>
    <n v="235203"/>
    <x v="0"/>
    <x v="1"/>
    <x v="1"/>
    <x v="3"/>
    <x v="11"/>
    <x v="339"/>
    <x v="0"/>
    <x v="0"/>
    <s v="Tesseramento"/>
    <x v="1"/>
    <x v="0"/>
    <x v="0"/>
    <m/>
  </r>
  <r>
    <n v="235204"/>
    <x v="0"/>
    <x v="1"/>
    <x v="1"/>
    <x v="2"/>
    <x v="11"/>
    <x v="339"/>
    <x v="0"/>
    <x v="1"/>
    <s v="Tesseramento"/>
    <x v="1"/>
    <x v="4"/>
    <x v="0"/>
    <m/>
  </r>
  <r>
    <n v="161350"/>
    <x v="0"/>
    <x v="0"/>
    <x v="0"/>
    <x v="1"/>
    <x v="7"/>
    <x v="261"/>
    <x v="0"/>
    <x v="0"/>
    <s v="Tesseramento"/>
    <x v="3"/>
    <x v="0"/>
    <x v="0"/>
    <m/>
  </r>
  <r>
    <n v="23918"/>
    <x v="0"/>
    <x v="1"/>
    <x v="0"/>
    <x v="4"/>
    <x v="7"/>
    <x v="45"/>
    <x v="0"/>
    <x v="1"/>
    <s v="Tesseramento"/>
    <x v="1"/>
    <x v="4"/>
    <x v="0"/>
    <m/>
  </r>
  <r>
    <n v="155357"/>
    <x v="1"/>
    <x v="0"/>
    <x v="0"/>
    <x v="0"/>
    <x v="7"/>
    <x v="45"/>
    <x v="0"/>
    <x v="0"/>
    <s v="Tesseramento"/>
    <x v="1"/>
    <x v="7"/>
    <x v="0"/>
    <m/>
  </r>
  <r>
    <n v="220309"/>
    <x v="0"/>
    <x v="1"/>
    <x v="0"/>
    <x v="0"/>
    <x v="7"/>
    <x v="45"/>
    <x v="0"/>
    <x v="0"/>
    <s v="Tesseramento"/>
    <x v="1"/>
    <x v="0"/>
    <x v="0"/>
    <m/>
  </r>
  <r>
    <n v="202256"/>
    <x v="0"/>
    <x v="0"/>
    <x v="2"/>
    <x v="0"/>
    <x v="14"/>
    <x v="121"/>
    <x v="0"/>
    <x v="0"/>
    <s v="Tesseramento"/>
    <x v="1"/>
    <x v="1"/>
    <x v="0"/>
    <m/>
  </r>
  <r>
    <n v="235188"/>
    <x v="0"/>
    <x v="0"/>
    <x v="1"/>
    <x v="0"/>
    <x v="7"/>
    <x v="261"/>
    <x v="0"/>
    <x v="0"/>
    <s v="Tesseramento"/>
    <x v="3"/>
    <x v="0"/>
    <x v="0"/>
    <m/>
  </r>
  <r>
    <n v="235187"/>
    <x v="1"/>
    <x v="0"/>
    <x v="1"/>
    <x v="0"/>
    <x v="7"/>
    <x v="261"/>
    <x v="0"/>
    <x v="0"/>
    <s v="Tesseramento"/>
    <x v="3"/>
    <x v="7"/>
    <x v="0"/>
    <m/>
  </r>
  <r>
    <n v="21318"/>
    <x v="0"/>
    <x v="0"/>
    <x v="0"/>
    <x v="0"/>
    <x v="4"/>
    <x v="179"/>
    <x v="0"/>
    <x v="1"/>
    <s v="Tesseramento"/>
    <x v="1"/>
    <x v="4"/>
    <x v="0"/>
    <m/>
  </r>
  <r>
    <n v="21317"/>
    <x v="0"/>
    <x v="0"/>
    <x v="0"/>
    <x v="0"/>
    <x v="4"/>
    <x v="179"/>
    <x v="0"/>
    <x v="0"/>
    <s v="Tesseramento"/>
    <x v="1"/>
    <x v="4"/>
    <x v="0"/>
    <m/>
  </r>
  <r>
    <n v="21368"/>
    <x v="0"/>
    <x v="0"/>
    <x v="0"/>
    <x v="0"/>
    <x v="4"/>
    <x v="179"/>
    <x v="0"/>
    <x v="0"/>
    <s v="Tesseramento"/>
    <x v="1"/>
    <x v="4"/>
    <x v="0"/>
    <m/>
  </r>
  <r>
    <n v="48302"/>
    <x v="0"/>
    <x v="0"/>
    <x v="0"/>
    <x v="0"/>
    <x v="4"/>
    <x v="179"/>
    <x v="0"/>
    <x v="0"/>
    <s v="Tesseramento"/>
    <x v="1"/>
    <x v="4"/>
    <x v="0"/>
    <m/>
  </r>
  <r>
    <n v="81477"/>
    <x v="0"/>
    <x v="0"/>
    <x v="0"/>
    <x v="0"/>
    <x v="4"/>
    <x v="179"/>
    <x v="0"/>
    <x v="0"/>
    <s v="Tesseramento"/>
    <x v="1"/>
    <x v="4"/>
    <x v="0"/>
    <m/>
  </r>
  <r>
    <n v="56711"/>
    <x v="0"/>
    <x v="0"/>
    <x v="0"/>
    <x v="0"/>
    <x v="4"/>
    <x v="179"/>
    <x v="0"/>
    <x v="1"/>
    <s v="Tesseramento"/>
    <x v="1"/>
    <x v="4"/>
    <x v="0"/>
    <m/>
  </r>
  <r>
    <n v="48757"/>
    <x v="0"/>
    <x v="0"/>
    <x v="0"/>
    <x v="0"/>
    <x v="4"/>
    <x v="179"/>
    <x v="0"/>
    <x v="0"/>
    <s v="Tesseramento"/>
    <x v="1"/>
    <x v="4"/>
    <x v="0"/>
    <m/>
  </r>
  <r>
    <n v="235186"/>
    <x v="0"/>
    <x v="0"/>
    <x v="1"/>
    <x v="1"/>
    <x v="7"/>
    <x v="261"/>
    <x v="0"/>
    <x v="0"/>
    <s v="Tesseramento"/>
    <x v="3"/>
    <x v="1"/>
    <x v="0"/>
    <m/>
  </r>
  <r>
    <n v="132154"/>
    <x v="0"/>
    <x v="0"/>
    <x v="0"/>
    <x v="0"/>
    <x v="4"/>
    <x v="179"/>
    <x v="0"/>
    <x v="0"/>
    <s v="Tesseramento"/>
    <x v="1"/>
    <x v="0"/>
    <x v="0"/>
    <m/>
  </r>
  <r>
    <n v="104615"/>
    <x v="0"/>
    <x v="0"/>
    <x v="0"/>
    <x v="0"/>
    <x v="4"/>
    <x v="179"/>
    <x v="0"/>
    <x v="0"/>
    <s v="Tesseramento"/>
    <x v="1"/>
    <x v="3"/>
    <x v="0"/>
    <m/>
  </r>
  <r>
    <n v="144786"/>
    <x v="0"/>
    <x v="0"/>
    <x v="0"/>
    <x v="0"/>
    <x v="4"/>
    <x v="179"/>
    <x v="0"/>
    <x v="0"/>
    <s v="Tesseramento"/>
    <x v="1"/>
    <x v="4"/>
    <x v="0"/>
    <m/>
  </r>
  <r>
    <n v="9448"/>
    <x v="0"/>
    <x v="0"/>
    <x v="0"/>
    <x v="0"/>
    <x v="4"/>
    <x v="179"/>
    <x v="0"/>
    <x v="0"/>
    <s v="Tesseramento"/>
    <x v="1"/>
    <x v="3"/>
    <x v="0"/>
    <m/>
  </r>
  <r>
    <n v="99649"/>
    <x v="0"/>
    <x v="0"/>
    <x v="0"/>
    <x v="0"/>
    <x v="4"/>
    <x v="179"/>
    <x v="0"/>
    <x v="0"/>
    <s v="Tesseramento"/>
    <x v="1"/>
    <x v="4"/>
    <x v="0"/>
    <m/>
  </r>
  <r>
    <n v="39791"/>
    <x v="0"/>
    <x v="0"/>
    <x v="0"/>
    <x v="0"/>
    <x v="4"/>
    <x v="179"/>
    <x v="0"/>
    <x v="0"/>
    <s v="Tesseramento"/>
    <x v="1"/>
    <x v="4"/>
    <x v="0"/>
    <m/>
  </r>
  <r>
    <n v="39790"/>
    <x v="0"/>
    <x v="0"/>
    <x v="0"/>
    <x v="0"/>
    <x v="4"/>
    <x v="179"/>
    <x v="0"/>
    <x v="1"/>
    <s v="Tesseramento"/>
    <x v="1"/>
    <x v="4"/>
    <x v="0"/>
    <m/>
  </r>
  <r>
    <n v="44898"/>
    <x v="0"/>
    <x v="0"/>
    <x v="0"/>
    <x v="0"/>
    <x v="4"/>
    <x v="179"/>
    <x v="0"/>
    <x v="0"/>
    <s v="Tesseramento"/>
    <x v="1"/>
    <x v="4"/>
    <x v="0"/>
    <m/>
  </r>
  <r>
    <n v="136649"/>
    <x v="0"/>
    <x v="0"/>
    <x v="0"/>
    <x v="0"/>
    <x v="13"/>
    <x v="350"/>
    <x v="0"/>
    <x v="0"/>
    <s v="Tesseramento"/>
    <x v="0"/>
    <x v="4"/>
    <x v="0"/>
    <m/>
  </r>
  <r>
    <n v="106271"/>
    <x v="0"/>
    <x v="0"/>
    <x v="0"/>
    <x v="0"/>
    <x v="4"/>
    <x v="179"/>
    <x v="0"/>
    <x v="1"/>
    <s v="Tesseramento"/>
    <x v="1"/>
    <x v="4"/>
    <x v="0"/>
    <m/>
  </r>
  <r>
    <n v="21455"/>
    <x v="0"/>
    <x v="0"/>
    <x v="0"/>
    <x v="0"/>
    <x v="4"/>
    <x v="179"/>
    <x v="0"/>
    <x v="1"/>
    <s v="Tesseramento"/>
    <x v="1"/>
    <x v="4"/>
    <x v="0"/>
    <m/>
  </r>
  <r>
    <n v="21454"/>
    <x v="0"/>
    <x v="0"/>
    <x v="0"/>
    <x v="0"/>
    <x v="4"/>
    <x v="179"/>
    <x v="0"/>
    <x v="0"/>
    <s v="Tesseramento"/>
    <x v="1"/>
    <x v="4"/>
    <x v="0"/>
    <m/>
  </r>
  <r>
    <n v="82799"/>
    <x v="0"/>
    <x v="0"/>
    <x v="0"/>
    <x v="0"/>
    <x v="4"/>
    <x v="179"/>
    <x v="0"/>
    <x v="0"/>
    <s v="Tesseramento"/>
    <x v="1"/>
    <x v="4"/>
    <x v="0"/>
    <m/>
  </r>
  <r>
    <n v="21566"/>
    <x v="0"/>
    <x v="0"/>
    <x v="0"/>
    <x v="0"/>
    <x v="4"/>
    <x v="179"/>
    <x v="0"/>
    <x v="1"/>
    <s v="Tesseramento"/>
    <x v="1"/>
    <x v="4"/>
    <x v="0"/>
    <m/>
  </r>
  <r>
    <n v="87716"/>
    <x v="0"/>
    <x v="0"/>
    <x v="0"/>
    <x v="1"/>
    <x v="7"/>
    <x v="261"/>
    <x v="0"/>
    <x v="0"/>
    <s v="Tesseramento"/>
    <x v="3"/>
    <x v="3"/>
    <x v="0"/>
    <m/>
  </r>
  <r>
    <n v="21565"/>
    <x v="0"/>
    <x v="0"/>
    <x v="0"/>
    <x v="0"/>
    <x v="4"/>
    <x v="179"/>
    <x v="0"/>
    <x v="0"/>
    <s v="Tesseramento"/>
    <x v="1"/>
    <x v="4"/>
    <x v="0"/>
    <m/>
  </r>
  <r>
    <n v="193694"/>
    <x v="0"/>
    <x v="0"/>
    <x v="0"/>
    <x v="0"/>
    <x v="4"/>
    <x v="179"/>
    <x v="0"/>
    <x v="0"/>
    <s v="Tesseramento"/>
    <x v="1"/>
    <x v="3"/>
    <x v="0"/>
    <m/>
  </r>
  <r>
    <n v="193695"/>
    <x v="1"/>
    <x v="0"/>
    <x v="0"/>
    <x v="0"/>
    <x v="4"/>
    <x v="179"/>
    <x v="0"/>
    <x v="1"/>
    <s v="Tesseramento"/>
    <x v="1"/>
    <x v="6"/>
    <x v="0"/>
    <m/>
  </r>
  <r>
    <n v="140075"/>
    <x v="0"/>
    <x v="0"/>
    <x v="0"/>
    <x v="0"/>
    <x v="4"/>
    <x v="179"/>
    <x v="0"/>
    <x v="0"/>
    <s v="Tesseramento"/>
    <x v="1"/>
    <x v="4"/>
    <x v="0"/>
    <m/>
  </r>
  <r>
    <n v="4426"/>
    <x v="0"/>
    <x v="0"/>
    <x v="0"/>
    <x v="0"/>
    <x v="4"/>
    <x v="179"/>
    <x v="0"/>
    <x v="0"/>
    <s v="Tesseramento"/>
    <x v="1"/>
    <x v="4"/>
    <x v="0"/>
    <m/>
  </r>
  <r>
    <n v="21479"/>
    <x v="0"/>
    <x v="0"/>
    <x v="0"/>
    <x v="0"/>
    <x v="4"/>
    <x v="179"/>
    <x v="0"/>
    <x v="0"/>
    <s v="Tesseramento"/>
    <x v="1"/>
    <x v="4"/>
    <x v="0"/>
    <m/>
  </r>
  <r>
    <n v="49990"/>
    <x v="0"/>
    <x v="0"/>
    <x v="0"/>
    <x v="0"/>
    <x v="4"/>
    <x v="179"/>
    <x v="0"/>
    <x v="0"/>
    <s v="Tesseramento"/>
    <x v="1"/>
    <x v="4"/>
    <x v="0"/>
    <m/>
  </r>
  <r>
    <n v="196844"/>
    <x v="0"/>
    <x v="0"/>
    <x v="0"/>
    <x v="0"/>
    <x v="4"/>
    <x v="179"/>
    <x v="0"/>
    <x v="0"/>
    <s v="Tesseramento"/>
    <x v="1"/>
    <x v="4"/>
    <x v="0"/>
    <m/>
  </r>
  <r>
    <n v="205629"/>
    <x v="1"/>
    <x v="0"/>
    <x v="0"/>
    <x v="1"/>
    <x v="4"/>
    <x v="179"/>
    <x v="0"/>
    <x v="0"/>
    <s v="Tesseramento"/>
    <x v="1"/>
    <x v="5"/>
    <x v="0"/>
    <m/>
  </r>
  <r>
    <n v="42273"/>
    <x v="0"/>
    <x v="0"/>
    <x v="0"/>
    <x v="0"/>
    <x v="4"/>
    <x v="179"/>
    <x v="0"/>
    <x v="0"/>
    <s v="Tesseramento"/>
    <x v="1"/>
    <x v="0"/>
    <x v="0"/>
    <m/>
  </r>
  <r>
    <n v="20348"/>
    <x v="0"/>
    <x v="0"/>
    <x v="0"/>
    <x v="0"/>
    <x v="4"/>
    <x v="179"/>
    <x v="0"/>
    <x v="0"/>
    <s v="Tesseramento"/>
    <x v="1"/>
    <x v="4"/>
    <x v="0"/>
    <m/>
  </r>
  <r>
    <n v="138896"/>
    <x v="0"/>
    <x v="0"/>
    <x v="0"/>
    <x v="0"/>
    <x v="4"/>
    <x v="179"/>
    <x v="0"/>
    <x v="0"/>
    <s v="Tesseramento"/>
    <x v="1"/>
    <x v="1"/>
    <x v="0"/>
    <m/>
  </r>
  <r>
    <n v="21398"/>
    <x v="0"/>
    <x v="0"/>
    <x v="0"/>
    <x v="0"/>
    <x v="4"/>
    <x v="179"/>
    <x v="0"/>
    <x v="0"/>
    <s v="Tesseramento"/>
    <x v="1"/>
    <x v="4"/>
    <x v="0"/>
    <m/>
  </r>
  <r>
    <n v="155699"/>
    <x v="0"/>
    <x v="0"/>
    <x v="0"/>
    <x v="0"/>
    <x v="4"/>
    <x v="179"/>
    <x v="0"/>
    <x v="0"/>
    <s v="Tesseramento"/>
    <x v="1"/>
    <x v="0"/>
    <x v="0"/>
    <m/>
  </r>
  <r>
    <n v="192606"/>
    <x v="0"/>
    <x v="0"/>
    <x v="0"/>
    <x v="0"/>
    <x v="4"/>
    <x v="179"/>
    <x v="0"/>
    <x v="1"/>
    <s v="Tesseramento"/>
    <x v="1"/>
    <x v="3"/>
    <x v="0"/>
    <m/>
  </r>
  <r>
    <n v="213267"/>
    <x v="0"/>
    <x v="0"/>
    <x v="0"/>
    <x v="0"/>
    <x v="4"/>
    <x v="179"/>
    <x v="0"/>
    <x v="0"/>
    <s v="Tesseramento"/>
    <x v="1"/>
    <x v="1"/>
    <x v="0"/>
    <m/>
  </r>
  <r>
    <n v="19158"/>
    <x v="0"/>
    <x v="0"/>
    <x v="0"/>
    <x v="0"/>
    <x v="4"/>
    <x v="179"/>
    <x v="0"/>
    <x v="0"/>
    <s v="Tesseramento"/>
    <x v="1"/>
    <x v="4"/>
    <x v="0"/>
    <m/>
  </r>
  <r>
    <n v="48292"/>
    <x v="0"/>
    <x v="0"/>
    <x v="0"/>
    <x v="0"/>
    <x v="4"/>
    <x v="179"/>
    <x v="0"/>
    <x v="1"/>
    <s v="Tesseramento"/>
    <x v="1"/>
    <x v="4"/>
    <x v="0"/>
    <m/>
  </r>
  <r>
    <n v="48291"/>
    <x v="0"/>
    <x v="0"/>
    <x v="0"/>
    <x v="0"/>
    <x v="4"/>
    <x v="179"/>
    <x v="0"/>
    <x v="0"/>
    <s v="Tesseramento"/>
    <x v="1"/>
    <x v="4"/>
    <x v="0"/>
    <m/>
  </r>
  <r>
    <n v="74677"/>
    <x v="0"/>
    <x v="0"/>
    <x v="0"/>
    <x v="0"/>
    <x v="4"/>
    <x v="179"/>
    <x v="0"/>
    <x v="1"/>
    <s v="Tesseramento"/>
    <x v="1"/>
    <x v="1"/>
    <x v="0"/>
    <m/>
  </r>
  <r>
    <n v="19083"/>
    <x v="0"/>
    <x v="0"/>
    <x v="0"/>
    <x v="0"/>
    <x v="4"/>
    <x v="179"/>
    <x v="0"/>
    <x v="0"/>
    <s v="Tesseramento"/>
    <x v="1"/>
    <x v="3"/>
    <x v="0"/>
    <m/>
  </r>
  <r>
    <n v="127358"/>
    <x v="0"/>
    <x v="0"/>
    <x v="0"/>
    <x v="4"/>
    <x v="0"/>
    <x v="361"/>
    <x v="0"/>
    <x v="0"/>
    <s v="Tesseramento"/>
    <x v="0"/>
    <x v="1"/>
    <x v="0"/>
    <m/>
  </r>
  <r>
    <n v="163991"/>
    <x v="0"/>
    <x v="0"/>
    <x v="0"/>
    <x v="0"/>
    <x v="0"/>
    <x v="361"/>
    <x v="0"/>
    <x v="0"/>
    <s v="Tesseramento"/>
    <x v="0"/>
    <x v="0"/>
    <x v="0"/>
    <m/>
  </r>
  <r>
    <n v="9395"/>
    <x v="0"/>
    <x v="0"/>
    <x v="0"/>
    <x v="0"/>
    <x v="0"/>
    <x v="361"/>
    <x v="0"/>
    <x v="0"/>
    <s v="Tesseramento"/>
    <x v="0"/>
    <x v="4"/>
    <x v="0"/>
    <m/>
  </r>
  <r>
    <n v="21512"/>
    <x v="0"/>
    <x v="0"/>
    <x v="0"/>
    <x v="0"/>
    <x v="4"/>
    <x v="179"/>
    <x v="0"/>
    <x v="0"/>
    <s v="Tesseramento"/>
    <x v="1"/>
    <x v="3"/>
    <x v="0"/>
    <m/>
  </r>
  <r>
    <n v="233415"/>
    <x v="0"/>
    <x v="1"/>
    <x v="0"/>
    <x v="0"/>
    <x v="7"/>
    <x v="45"/>
    <x v="0"/>
    <x v="0"/>
    <s v="Tesseramento"/>
    <x v="1"/>
    <x v="0"/>
    <x v="0"/>
    <m/>
  </r>
  <r>
    <n v="21361"/>
    <x v="0"/>
    <x v="0"/>
    <x v="0"/>
    <x v="0"/>
    <x v="4"/>
    <x v="179"/>
    <x v="0"/>
    <x v="1"/>
    <s v="Tesseramento"/>
    <x v="1"/>
    <x v="4"/>
    <x v="0"/>
    <m/>
  </r>
  <r>
    <n v="21462"/>
    <x v="0"/>
    <x v="0"/>
    <x v="0"/>
    <x v="0"/>
    <x v="4"/>
    <x v="179"/>
    <x v="0"/>
    <x v="1"/>
    <s v="Tesseramento"/>
    <x v="1"/>
    <x v="4"/>
    <x v="0"/>
    <m/>
  </r>
  <r>
    <n v="21463"/>
    <x v="0"/>
    <x v="0"/>
    <x v="0"/>
    <x v="0"/>
    <x v="4"/>
    <x v="179"/>
    <x v="0"/>
    <x v="0"/>
    <s v="Tesseramento"/>
    <x v="1"/>
    <x v="4"/>
    <x v="0"/>
    <m/>
  </r>
  <r>
    <n v="19123"/>
    <x v="0"/>
    <x v="0"/>
    <x v="0"/>
    <x v="0"/>
    <x v="4"/>
    <x v="179"/>
    <x v="0"/>
    <x v="0"/>
    <s v="Tesseramento"/>
    <x v="1"/>
    <x v="3"/>
    <x v="0"/>
    <m/>
  </r>
  <r>
    <n v="36662"/>
    <x v="0"/>
    <x v="0"/>
    <x v="0"/>
    <x v="0"/>
    <x v="7"/>
    <x v="261"/>
    <x v="0"/>
    <x v="0"/>
    <s v="Tesseramento"/>
    <x v="3"/>
    <x v="4"/>
    <x v="0"/>
    <m/>
  </r>
  <r>
    <n v="130299"/>
    <x v="1"/>
    <x v="0"/>
    <x v="0"/>
    <x v="0"/>
    <x v="4"/>
    <x v="179"/>
    <x v="0"/>
    <x v="0"/>
    <s v="Tesseramento"/>
    <x v="1"/>
    <x v="2"/>
    <x v="0"/>
    <m/>
  </r>
  <r>
    <n v="75466"/>
    <x v="0"/>
    <x v="0"/>
    <x v="0"/>
    <x v="0"/>
    <x v="4"/>
    <x v="179"/>
    <x v="0"/>
    <x v="1"/>
    <s v="Tesseramento"/>
    <x v="1"/>
    <x v="1"/>
    <x v="0"/>
    <m/>
  </r>
  <r>
    <n v="19109"/>
    <x v="0"/>
    <x v="0"/>
    <x v="0"/>
    <x v="0"/>
    <x v="4"/>
    <x v="179"/>
    <x v="0"/>
    <x v="1"/>
    <s v="Tesseramento"/>
    <x v="1"/>
    <x v="3"/>
    <x v="0"/>
    <m/>
  </r>
  <r>
    <n v="67813"/>
    <x v="0"/>
    <x v="0"/>
    <x v="0"/>
    <x v="0"/>
    <x v="4"/>
    <x v="179"/>
    <x v="0"/>
    <x v="1"/>
    <s v="Tesseramento"/>
    <x v="1"/>
    <x v="4"/>
    <x v="0"/>
    <m/>
  </r>
  <r>
    <n v="30371"/>
    <x v="0"/>
    <x v="0"/>
    <x v="0"/>
    <x v="0"/>
    <x v="7"/>
    <x v="261"/>
    <x v="0"/>
    <x v="0"/>
    <s v="Tesseramento"/>
    <x v="3"/>
    <x v="4"/>
    <x v="0"/>
    <m/>
  </r>
  <r>
    <n v="50206"/>
    <x v="0"/>
    <x v="0"/>
    <x v="0"/>
    <x v="0"/>
    <x v="4"/>
    <x v="179"/>
    <x v="0"/>
    <x v="0"/>
    <s v="Tesseramento"/>
    <x v="1"/>
    <x v="4"/>
    <x v="0"/>
    <m/>
  </r>
  <r>
    <n v="81909"/>
    <x v="0"/>
    <x v="0"/>
    <x v="0"/>
    <x v="0"/>
    <x v="4"/>
    <x v="179"/>
    <x v="0"/>
    <x v="0"/>
    <s v="Tesseramento"/>
    <x v="1"/>
    <x v="0"/>
    <x v="0"/>
    <m/>
  </r>
  <r>
    <n v="185645"/>
    <x v="1"/>
    <x v="0"/>
    <x v="0"/>
    <x v="0"/>
    <x v="4"/>
    <x v="179"/>
    <x v="0"/>
    <x v="0"/>
    <s v="Tesseramento"/>
    <x v="1"/>
    <x v="5"/>
    <x v="0"/>
    <s v="B"/>
  </r>
  <r>
    <n v="76004"/>
    <x v="0"/>
    <x v="0"/>
    <x v="0"/>
    <x v="0"/>
    <x v="4"/>
    <x v="179"/>
    <x v="0"/>
    <x v="0"/>
    <s v="Tesseramento"/>
    <x v="1"/>
    <x v="3"/>
    <x v="0"/>
    <m/>
  </r>
  <r>
    <n v="77492"/>
    <x v="0"/>
    <x v="0"/>
    <x v="0"/>
    <x v="0"/>
    <x v="4"/>
    <x v="179"/>
    <x v="0"/>
    <x v="1"/>
    <s v="Tesseramento"/>
    <x v="1"/>
    <x v="4"/>
    <x v="0"/>
    <m/>
  </r>
  <r>
    <n v="64819"/>
    <x v="0"/>
    <x v="0"/>
    <x v="0"/>
    <x v="4"/>
    <x v="7"/>
    <x v="261"/>
    <x v="0"/>
    <x v="0"/>
    <s v="Tesseramento"/>
    <x v="3"/>
    <x v="1"/>
    <x v="0"/>
    <m/>
  </r>
  <r>
    <n v="37653"/>
    <x v="0"/>
    <x v="0"/>
    <x v="0"/>
    <x v="0"/>
    <x v="4"/>
    <x v="179"/>
    <x v="0"/>
    <x v="0"/>
    <s v="Tesseramento"/>
    <x v="1"/>
    <x v="1"/>
    <x v="0"/>
    <m/>
  </r>
  <r>
    <n v="131977"/>
    <x v="0"/>
    <x v="0"/>
    <x v="0"/>
    <x v="1"/>
    <x v="4"/>
    <x v="179"/>
    <x v="0"/>
    <x v="1"/>
    <s v="Tesseramento"/>
    <x v="1"/>
    <x v="3"/>
    <x v="0"/>
    <m/>
  </r>
  <r>
    <n v="127088"/>
    <x v="0"/>
    <x v="0"/>
    <x v="0"/>
    <x v="0"/>
    <x v="4"/>
    <x v="179"/>
    <x v="0"/>
    <x v="0"/>
    <s v="Tesseramento"/>
    <x v="1"/>
    <x v="3"/>
    <x v="0"/>
    <m/>
  </r>
  <r>
    <n v="89441"/>
    <x v="0"/>
    <x v="0"/>
    <x v="0"/>
    <x v="0"/>
    <x v="4"/>
    <x v="179"/>
    <x v="0"/>
    <x v="1"/>
    <s v="Tesseramento"/>
    <x v="1"/>
    <x v="3"/>
    <x v="0"/>
    <m/>
  </r>
  <r>
    <n v="221234"/>
    <x v="0"/>
    <x v="0"/>
    <x v="0"/>
    <x v="1"/>
    <x v="7"/>
    <x v="261"/>
    <x v="0"/>
    <x v="0"/>
    <s v="Tesseramento"/>
    <x v="3"/>
    <x v="3"/>
    <x v="0"/>
    <m/>
  </r>
  <r>
    <n v="176235"/>
    <x v="0"/>
    <x v="0"/>
    <x v="0"/>
    <x v="0"/>
    <x v="7"/>
    <x v="261"/>
    <x v="0"/>
    <x v="1"/>
    <s v="Tesseramento"/>
    <x v="3"/>
    <x v="3"/>
    <x v="0"/>
    <m/>
  </r>
  <r>
    <n v="89457"/>
    <x v="0"/>
    <x v="0"/>
    <x v="0"/>
    <x v="0"/>
    <x v="4"/>
    <x v="179"/>
    <x v="0"/>
    <x v="0"/>
    <s v="Tesseramento"/>
    <x v="1"/>
    <x v="0"/>
    <x v="0"/>
    <m/>
  </r>
  <r>
    <n v="14148"/>
    <x v="0"/>
    <x v="0"/>
    <x v="0"/>
    <x v="0"/>
    <x v="4"/>
    <x v="179"/>
    <x v="0"/>
    <x v="0"/>
    <s v="Tesseramento"/>
    <x v="1"/>
    <x v="4"/>
    <x v="0"/>
    <m/>
  </r>
  <r>
    <n v="173588"/>
    <x v="0"/>
    <x v="0"/>
    <x v="0"/>
    <x v="0"/>
    <x v="4"/>
    <x v="179"/>
    <x v="0"/>
    <x v="0"/>
    <s v="Tesseramento"/>
    <x v="1"/>
    <x v="0"/>
    <x v="0"/>
    <m/>
  </r>
  <r>
    <n v="211896"/>
    <x v="0"/>
    <x v="0"/>
    <x v="0"/>
    <x v="0"/>
    <x v="4"/>
    <x v="179"/>
    <x v="0"/>
    <x v="0"/>
    <s v="Tesseramento"/>
    <x v="1"/>
    <x v="0"/>
    <x v="0"/>
    <m/>
  </r>
  <r>
    <n v="22834"/>
    <x v="0"/>
    <x v="0"/>
    <x v="0"/>
    <x v="0"/>
    <x v="4"/>
    <x v="179"/>
    <x v="0"/>
    <x v="0"/>
    <s v="Tesseramento"/>
    <x v="1"/>
    <x v="3"/>
    <x v="0"/>
    <m/>
  </r>
  <r>
    <n v="24481"/>
    <x v="0"/>
    <x v="0"/>
    <x v="0"/>
    <x v="0"/>
    <x v="4"/>
    <x v="179"/>
    <x v="0"/>
    <x v="1"/>
    <s v="Tesseramento"/>
    <x v="1"/>
    <x v="4"/>
    <x v="0"/>
    <m/>
  </r>
  <r>
    <n v="166925"/>
    <x v="0"/>
    <x v="0"/>
    <x v="0"/>
    <x v="0"/>
    <x v="4"/>
    <x v="179"/>
    <x v="0"/>
    <x v="0"/>
    <s v="Tesseramento"/>
    <x v="1"/>
    <x v="4"/>
    <x v="0"/>
    <m/>
  </r>
  <r>
    <n v="166924"/>
    <x v="0"/>
    <x v="0"/>
    <x v="0"/>
    <x v="0"/>
    <x v="4"/>
    <x v="179"/>
    <x v="0"/>
    <x v="1"/>
    <s v="Tesseramento"/>
    <x v="1"/>
    <x v="4"/>
    <x v="0"/>
    <m/>
  </r>
  <r>
    <n v="177684"/>
    <x v="0"/>
    <x v="0"/>
    <x v="0"/>
    <x v="0"/>
    <x v="4"/>
    <x v="179"/>
    <x v="0"/>
    <x v="0"/>
    <s v="Tesseramento"/>
    <x v="1"/>
    <x v="3"/>
    <x v="0"/>
    <m/>
  </r>
  <r>
    <n v="191854"/>
    <x v="0"/>
    <x v="0"/>
    <x v="0"/>
    <x v="0"/>
    <x v="4"/>
    <x v="179"/>
    <x v="0"/>
    <x v="1"/>
    <s v="Tesseramento"/>
    <x v="1"/>
    <x v="4"/>
    <x v="0"/>
    <m/>
  </r>
  <r>
    <n v="39007"/>
    <x v="0"/>
    <x v="0"/>
    <x v="0"/>
    <x v="0"/>
    <x v="4"/>
    <x v="179"/>
    <x v="0"/>
    <x v="1"/>
    <s v="Tesseramento"/>
    <x v="1"/>
    <x v="4"/>
    <x v="0"/>
    <m/>
  </r>
  <r>
    <n v="235184"/>
    <x v="0"/>
    <x v="0"/>
    <x v="1"/>
    <x v="0"/>
    <x v="4"/>
    <x v="124"/>
    <x v="0"/>
    <x v="0"/>
    <s v="Tesseramento"/>
    <x v="1"/>
    <x v="1"/>
    <x v="0"/>
    <m/>
  </r>
  <r>
    <n v="43058"/>
    <x v="0"/>
    <x v="0"/>
    <x v="0"/>
    <x v="0"/>
    <x v="4"/>
    <x v="124"/>
    <x v="0"/>
    <x v="0"/>
    <s v="Tesseramento"/>
    <x v="1"/>
    <x v="0"/>
    <x v="0"/>
    <m/>
  </r>
  <r>
    <n v="235098"/>
    <x v="1"/>
    <x v="0"/>
    <x v="1"/>
    <x v="2"/>
    <x v="5"/>
    <x v="38"/>
    <x v="0"/>
    <x v="1"/>
    <s v="Tesseramento"/>
    <x v="1"/>
    <x v="5"/>
    <x v="0"/>
    <m/>
  </r>
  <r>
    <n v="219687"/>
    <x v="1"/>
    <x v="0"/>
    <x v="0"/>
    <x v="1"/>
    <x v="1"/>
    <x v="193"/>
    <x v="0"/>
    <x v="0"/>
    <s v="Tesseramento"/>
    <x v="1"/>
    <x v="6"/>
    <x v="0"/>
    <m/>
  </r>
  <r>
    <n v="231633"/>
    <x v="1"/>
    <x v="0"/>
    <x v="0"/>
    <x v="0"/>
    <x v="1"/>
    <x v="193"/>
    <x v="0"/>
    <x v="1"/>
    <s v="Tesseramento"/>
    <x v="1"/>
    <x v="5"/>
    <x v="0"/>
    <m/>
  </r>
  <r>
    <n v="197959"/>
    <x v="0"/>
    <x v="0"/>
    <x v="0"/>
    <x v="0"/>
    <x v="7"/>
    <x v="261"/>
    <x v="0"/>
    <x v="0"/>
    <s v="Tesseramento"/>
    <x v="3"/>
    <x v="0"/>
    <x v="0"/>
    <m/>
  </r>
  <r>
    <n v="90201"/>
    <x v="0"/>
    <x v="0"/>
    <x v="0"/>
    <x v="0"/>
    <x v="1"/>
    <x v="193"/>
    <x v="0"/>
    <x v="0"/>
    <s v="Tesseramento"/>
    <x v="1"/>
    <x v="3"/>
    <x v="0"/>
    <m/>
  </r>
  <r>
    <n v="90202"/>
    <x v="0"/>
    <x v="0"/>
    <x v="0"/>
    <x v="0"/>
    <x v="1"/>
    <x v="193"/>
    <x v="0"/>
    <x v="0"/>
    <s v="Tesseramento"/>
    <x v="1"/>
    <x v="3"/>
    <x v="0"/>
    <m/>
  </r>
  <r>
    <n v="193532"/>
    <x v="0"/>
    <x v="0"/>
    <x v="0"/>
    <x v="0"/>
    <x v="4"/>
    <x v="179"/>
    <x v="0"/>
    <x v="0"/>
    <s v="Tesseramento"/>
    <x v="1"/>
    <x v="4"/>
    <x v="0"/>
    <m/>
  </r>
  <r>
    <n v="21310"/>
    <x v="0"/>
    <x v="0"/>
    <x v="0"/>
    <x v="0"/>
    <x v="4"/>
    <x v="179"/>
    <x v="0"/>
    <x v="0"/>
    <s v="Tesseramento"/>
    <x v="1"/>
    <x v="4"/>
    <x v="0"/>
    <m/>
  </r>
  <r>
    <n v="229198"/>
    <x v="0"/>
    <x v="0"/>
    <x v="0"/>
    <x v="0"/>
    <x v="7"/>
    <x v="261"/>
    <x v="0"/>
    <x v="0"/>
    <s v="Tesseramento"/>
    <x v="3"/>
    <x v="4"/>
    <x v="0"/>
    <m/>
  </r>
  <r>
    <n v="21311"/>
    <x v="0"/>
    <x v="0"/>
    <x v="0"/>
    <x v="0"/>
    <x v="4"/>
    <x v="179"/>
    <x v="0"/>
    <x v="1"/>
    <s v="Tesseramento"/>
    <x v="1"/>
    <x v="4"/>
    <x v="0"/>
    <m/>
  </r>
  <r>
    <n v="111727"/>
    <x v="0"/>
    <x v="0"/>
    <x v="0"/>
    <x v="0"/>
    <x v="1"/>
    <x v="193"/>
    <x v="0"/>
    <x v="0"/>
    <s v="Tesseramento"/>
    <x v="1"/>
    <x v="1"/>
    <x v="0"/>
    <m/>
  </r>
  <r>
    <n v="113565"/>
    <x v="0"/>
    <x v="0"/>
    <x v="0"/>
    <x v="0"/>
    <x v="1"/>
    <x v="193"/>
    <x v="0"/>
    <x v="0"/>
    <s v="Tesseramento"/>
    <x v="1"/>
    <x v="0"/>
    <x v="0"/>
    <m/>
  </r>
  <r>
    <n v="19264"/>
    <x v="0"/>
    <x v="0"/>
    <x v="0"/>
    <x v="0"/>
    <x v="4"/>
    <x v="179"/>
    <x v="0"/>
    <x v="0"/>
    <s v="Tesseramento"/>
    <x v="1"/>
    <x v="3"/>
    <x v="0"/>
    <m/>
  </r>
  <r>
    <n v="41229"/>
    <x v="0"/>
    <x v="0"/>
    <x v="0"/>
    <x v="0"/>
    <x v="1"/>
    <x v="193"/>
    <x v="0"/>
    <x v="0"/>
    <s v="Tesseramento"/>
    <x v="1"/>
    <x v="3"/>
    <x v="0"/>
    <m/>
  </r>
  <r>
    <n v="19263"/>
    <x v="0"/>
    <x v="0"/>
    <x v="0"/>
    <x v="0"/>
    <x v="4"/>
    <x v="179"/>
    <x v="0"/>
    <x v="1"/>
    <s v="Tesseramento"/>
    <x v="1"/>
    <x v="3"/>
    <x v="0"/>
    <m/>
  </r>
  <r>
    <n v="195618"/>
    <x v="0"/>
    <x v="0"/>
    <x v="0"/>
    <x v="2"/>
    <x v="4"/>
    <x v="124"/>
    <x v="0"/>
    <x v="1"/>
    <s v="Tesseramento"/>
    <x v="1"/>
    <x v="3"/>
    <x v="0"/>
    <m/>
  </r>
  <r>
    <n v="67767"/>
    <x v="0"/>
    <x v="0"/>
    <x v="0"/>
    <x v="0"/>
    <x v="1"/>
    <x v="193"/>
    <x v="0"/>
    <x v="0"/>
    <s v="Tesseramento"/>
    <x v="1"/>
    <x v="0"/>
    <x v="0"/>
    <m/>
  </r>
  <r>
    <n v="227154"/>
    <x v="0"/>
    <x v="0"/>
    <x v="0"/>
    <x v="0"/>
    <x v="4"/>
    <x v="179"/>
    <x v="0"/>
    <x v="0"/>
    <s v="Tesseramento"/>
    <x v="1"/>
    <x v="0"/>
    <x v="0"/>
    <m/>
  </r>
  <r>
    <n v="147827"/>
    <x v="0"/>
    <x v="0"/>
    <x v="0"/>
    <x v="0"/>
    <x v="1"/>
    <x v="193"/>
    <x v="0"/>
    <x v="0"/>
    <s v="Tesseramento"/>
    <x v="1"/>
    <x v="0"/>
    <x v="0"/>
    <m/>
  </r>
  <r>
    <n v="154058"/>
    <x v="0"/>
    <x v="0"/>
    <x v="0"/>
    <x v="0"/>
    <x v="4"/>
    <x v="179"/>
    <x v="0"/>
    <x v="0"/>
    <s v="Tesseramento"/>
    <x v="1"/>
    <x v="0"/>
    <x v="0"/>
    <m/>
  </r>
  <r>
    <n v="8749"/>
    <x v="0"/>
    <x v="2"/>
    <x v="0"/>
    <x v="0"/>
    <x v="1"/>
    <x v="193"/>
    <x v="1"/>
    <x v="0"/>
    <s v="Tesseramento"/>
    <x v="1"/>
    <x v="9"/>
    <x v="0"/>
    <m/>
  </r>
  <r>
    <n v="162958"/>
    <x v="0"/>
    <x v="0"/>
    <x v="0"/>
    <x v="0"/>
    <x v="4"/>
    <x v="179"/>
    <x v="0"/>
    <x v="0"/>
    <s v="Tesseramento"/>
    <x v="1"/>
    <x v="0"/>
    <x v="0"/>
    <m/>
  </r>
  <r>
    <n v="229069"/>
    <x v="1"/>
    <x v="0"/>
    <x v="0"/>
    <x v="1"/>
    <x v="4"/>
    <x v="179"/>
    <x v="0"/>
    <x v="1"/>
    <s v="Tesseramento"/>
    <x v="1"/>
    <x v="5"/>
    <x v="0"/>
    <m/>
  </r>
  <r>
    <n v="231959"/>
    <x v="0"/>
    <x v="0"/>
    <x v="0"/>
    <x v="1"/>
    <x v="7"/>
    <x v="261"/>
    <x v="0"/>
    <x v="0"/>
    <s v="Tesseramento"/>
    <x v="3"/>
    <x v="1"/>
    <x v="0"/>
    <m/>
  </r>
  <r>
    <n v="185336"/>
    <x v="0"/>
    <x v="1"/>
    <x v="0"/>
    <x v="0"/>
    <x v="1"/>
    <x v="193"/>
    <x v="0"/>
    <x v="0"/>
    <s v="Tesseramento"/>
    <x v="1"/>
    <x v="3"/>
    <x v="0"/>
    <m/>
  </r>
  <r>
    <n v="224947"/>
    <x v="0"/>
    <x v="1"/>
    <x v="0"/>
    <x v="0"/>
    <x v="1"/>
    <x v="193"/>
    <x v="0"/>
    <x v="0"/>
    <s v="Tesseramento"/>
    <x v="1"/>
    <x v="1"/>
    <x v="0"/>
    <m/>
  </r>
  <r>
    <n v="185334"/>
    <x v="0"/>
    <x v="1"/>
    <x v="0"/>
    <x v="0"/>
    <x v="1"/>
    <x v="193"/>
    <x v="0"/>
    <x v="1"/>
    <s v="Tesseramento"/>
    <x v="1"/>
    <x v="4"/>
    <x v="0"/>
    <m/>
  </r>
  <r>
    <n v="39006"/>
    <x v="0"/>
    <x v="0"/>
    <x v="0"/>
    <x v="0"/>
    <x v="4"/>
    <x v="179"/>
    <x v="0"/>
    <x v="0"/>
    <s v="Tesseramento"/>
    <x v="1"/>
    <x v="4"/>
    <x v="0"/>
    <m/>
  </r>
  <r>
    <n v="219688"/>
    <x v="0"/>
    <x v="0"/>
    <x v="0"/>
    <x v="0"/>
    <x v="1"/>
    <x v="193"/>
    <x v="0"/>
    <x v="0"/>
    <s v="Tesseramento"/>
    <x v="1"/>
    <x v="0"/>
    <x v="0"/>
    <m/>
  </r>
  <r>
    <n v="32808"/>
    <x v="0"/>
    <x v="0"/>
    <x v="0"/>
    <x v="0"/>
    <x v="1"/>
    <x v="193"/>
    <x v="0"/>
    <x v="1"/>
    <s v="Tesseramento"/>
    <x v="1"/>
    <x v="4"/>
    <x v="0"/>
    <m/>
  </r>
  <r>
    <n v="32812"/>
    <x v="0"/>
    <x v="0"/>
    <x v="0"/>
    <x v="0"/>
    <x v="1"/>
    <x v="193"/>
    <x v="0"/>
    <x v="0"/>
    <s v="Tesseramento"/>
    <x v="1"/>
    <x v="4"/>
    <x v="0"/>
    <m/>
  </r>
  <r>
    <n v="205112"/>
    <x v="1"/>
    <x v="0"/>
    <x v="0"/>
    <x v="0"/>
    <x v="4"/>
    <x v="179"/>
    <x v="0"/>
    <x v="0"/>
    <s v="Tesseramento"/>
    <x v="1"/>
    <x v="5"/>
    <x v="0"/>
    <s v="B"/>
  </r>
  <r>
    <n v="189753"/>
    <x v="0"/>
    <x v="0"/>
    <x v="0"/>
    <x v="0"/>
    <x v="4"/>
    <x v="179"/>
    <x v="0"/>
    <x v="0"/>
    <s v="Tesseramento"/>
    <x v="1"/>
    <x v="3"/>
    <x v="0"/>
    <m/>
  </r>
  <r>
    <n v="235097"/>
    <x v="1"/>
    <x v="0"/>
    <x v="1"/>
    <x v="2"/>
    <x v="5"/>
    <x v="38"/>
    <x v="0"/>
    <x v="1"/>
    <s v="Tesseramento"/>
    <x v="1"/>
    <x v="5"/>
    <x v="0"/>
    <m/>
  </r>
  <r>
    <n v="160218"/>
    <x v="0"/>
    <x v="0"/>
    <x v="0"/>
    <x v="0"/>
    <x v="1"/>
    <x v="193"/>
    <x v="0"/>
    <x v="1"/>
    <s v="Tesseramento"/>
    <x v="1"/>
    <x v="0"/>
    <x v="0"/>
    <m/>
  </r>
  <r>
    <n v="52676"/>
    <x v="0"/>
    <x v="0"/>
    <x v="0"/>
    <x v="0"/>
    <x v="1"/>
    <x v="193"/>
    <x v="0"/>
    <x v="1"/>
    <s v="Tesseramento"/>
    <x v="1"/>
    <x v="4"/>
    <x v="0"/>
    <m/>
  </r>
  <r>
    <n v="19081"/>
    <x v="0"/>
    <x v="0"/>
    <x v="0"/>
    <x v="0"/>
    <x v="4"/>
    <x v="179"/>
    <x v="0"/>
    <x v="1"/>
    <s v="Tesseramento"/>
    <x v="1"/>
    <x v="3"/>
    <x v="0"/>
    <m/>
  </r>
  <r>
    <n v="77729"/>
    <x v="0"/>
    <x v="0"/>
    <x v="0"/>
    <x v="0"/>
    <x v="4"/>
    <x v="179"/>
    <x v="0"/>
    <x v="0"/>
    <s v="Tesseramento"/>
    <x v="1"/>
    <x v="3"/>
    <x v="0"/>
    <m/>
  </r>
  <r>
    <n v="52677"/>
    <x v="0"/>
    <x v="0"/>
    <x v="0"/>
    <x v="0"/>
    <x v="1"/>
    <x v="193"/>
    <x v="0"/>
    <x v="0"/>
    <s v="Tesseramento"/>
    <x v="1"/>
    <x v="3"/>
    <x v="0"/>
    <m/>
  </r>
  <r>
    <n v="162385"/>
    <x v="0"/>
    <x v="0"/>
    <x v="0"/>
    <x v="0"/>
    <x v="4"/>
    <x v="179"/>
    <x v="0"/>
    <x v="0"/>
    <s v="Tesseramento"/>
    <x v="1"/>
    <x v="0"/>
    <x v="0"/>
    <m/>
  </r>
  <r>
    <n v="185607"/>
    <x v="0"/>
    <x v="0"/>
    <x v="0"/>
    <x v="0"/>
    <x v="4"/>
    <x v="166"/>
    <x v="0"/>
    <x v="1"/>
    <s v="Tesseramento"/>
    <x v="1"/>
    <x v="3"/>
    <x v="0"/>
    <m/>
  </r>
  <r>
    <n v="228195"/>
    <x v="0"/>
    <x v="1"/>
    <x v="0"/>
    <x v="0"/>
    <x v="1"/>
    <x v="193"/>
    <x v="0"/>
    <x v="0"/>
    <s v="Tesseramento"/>
    <x v="1"/>
    <x v="3"/>
    <x v="0"/>
    <m/>
  </r>
  <r>
    <n v="9897"/>
    <x v="0"/>
    <x v="0"/>
    <x v="0"/>
    <x v="0"/>
    <x v="4"/>
    <x v="179"/>
    <x v="0"/>
    <x v="0"/>
    <s v="Tesseramento"/>
    <x v="1"/>
    <x v="4"/>
    <x v="0"/>
    <m/>
  </r>
  <r>
    <n v="189371"/>
    <x v="0"/>
    <x v="0"/>
    <x v="0"/>
    <x v="0"/>
    <x v="4"/>
    <x v="166"/>
    <x v="0"/>
    <x v="0"/>
    <s v="Tesseramento"/>
    <x v="1"/>
    <x v="4"/>
    <x v="0"/>
    <m/>
  </r>
  <r>
    <n v="57385"/>
    <x v="0"/>
    <x v="0"/>
    <x v="0"/>
    <x v="0"/>
    <x v="4"/>
    <x v="179"/>
    <x v="0"/>
    <x v="0"/>
    <s v="Tesseramento"/>
    <x v="1"/>
    <x v="1"/>
    <x v="0"/>
    <m/>
  </r>
  <r>
    <n v="228196"/>
    <x v="0"/>
    <x v="1"/>
    <x v="0"/>
    <x v="0"/>
    <x v="1"/>
    <x v="193"/>
    <x v="0"/>
    <x v="0"/>
    <s v="Tesseramento"/>
    <x v="1"/>
    <x v="3"/>
    <x v="0"/>
    <m/>
  </r>
  <r>
    <n v="19077"/>
    <x v="0"/>
    <x v="0"/>
    <x v="0"/>
    <x v="0"/>
    <x v="4"/>
    <x v="179"/>
    <x v="0"/>
    <x v="1"/>
    <s v="Tesseramento"/>
    <x v="1"/>
    <x v="4"/>
    <x v="0"/>
    <m/>
  </r>
  <r>
    <n v="107928"/>
    <x v="0"/>
    <x v="0"/>
    <x v="0"/>
    <x v="0"/>
    <x v="7"/>
    <x v="261"/>
    <x v="0"/>
    <x v="1"/>
    <s v="Tesseramento"/>
    <x v="3"/>
    <x v="4"/>
    <x v="0"/>
    <m/>
  </r>
  <r>
    <n v="19075"/>
    <x v="0"/>
    <x v="0"/>
    <x v="0"/>
    <x v="0"/>
    <x v="4"/>
    <x v="179"/>
    <x v="0"/>
    <x v="0"/>
    <s v="Tesseramento"/>
    <x v="1"/>
    <x v="4"/>
    <x v="0"/>
    <m/>
  </r>
  <r>
    <n v="22878"/>
    <x v="0"/>
    <x v="0"/>
    <x v="0"/>
    <x v="0"/>
    <x v="1"/>
    <x v="193"/>
    <x v="0"/>
    <x v="1"/>
    <s v="Tesseramento"/>
    <x v="1"/>
    <x v="4"/>
    <x v="0"/>
    <m/>
  </r>
  <r>
    <n v="27808"/>
    <x v="0"/>
    <x v="0"/>
    <x v="0"/>
    <x v="0"/>
    <x v="4"/>
    <x v="166"/>
    <x v="0"/>
    <x v="1"/>
    <s v="Tesseramento"/>
    <x v="1"/>
    <x v="1"/>
    <x v="0"/>
    <m/>
  </r>
  <r>
    <n v="124779"/>
    <x v="0"/>
    <x v="0"/>
    <x v="0"/>
    <x v="0"/>
    <x v="4"/>
    <x v="166"/>
    <x v="0"/>
    <x v="0"/>
    <s v="Tesseramento"/>
    <x v="1"/>
    <x v="3"/>
    <x v="0"/>
    <m/>
  </r>
  <r>
    <n v="9183"/>
    <x v="0"/>
    <x v="0"/>
    <x v="0"/>
    <x v="0"/>
    <x v="1"/>
    <x v="193"/>
    <x v="0"/>
    <x v="0"/>
    <s v="Tesseramento"/>
    <x v="1"/>
    <x v="4"/>
    <x v="0"/>
    <m/>
  </r>
  <r>
    <n v="224682"/>
    <x v="0"/>
    <x v="0"/>
    <x v="0"/>
    <x v="0"/>
    <x v="4"/>
    <x v="166"/>
    <x v="0"/>
    <x v="0"/>
    <s v="Tesseramento"/>
    <x v="1"/>
    <x v="0"/>
    <x v="0"/>
    <m/>
  </r>
  <r>
    <n v="220288"/>
    <x v="0"/>
    <x v="0"/>
    <x v="0"/>
    <x v="0"/>
    <x v="1"/>
    <x v="193"/>
    <x v="0"/>
    <x v="0"/>
    <s v="Tesseramento"/>
    <x v="1"/>
    <x v="0"/>
    <x v="0"/>
    <m/>
  </r>
  <r>
    <n v="32815"/>
    <x v="0"/>
    <x v="0"/>
    <x v="0"/>
    <x v="0"/>
    <x v="4"/>
    <x v="179"/>
    <x v="0"/>
    <x v="0"/>
    <s v="Tesseramento"/>
    <x v="1"/>
    <x v="3"/>
    <x v="0"/>
    <m/>
  </r>
  <r>
    <n v="141981"/>
    <x v="0"/>
    <x v="0"/>
    <x v="0"/>
    <x v="0"/>
    <x v="4"/>
    <x v="179"/>
    <x v="0"/>
    <x v="0"/>
    <s v="Tesseramento"/>
    <x v="1"/>
    <x v="3"/>
    <x v="0"/>
    <m/>
  </r>
  <r>
    <n v="126873"/>
    <x v="0"/>
    <x v="0"/>
    <x v="0"/>
    <x v="0"/>
    <x v="4"/>
    <x v="179"/>
    <x v="0"/>
    <x v="1"/>
    <s v="Tesseramento"/>
    <x v="1"/>
    <x v="0"/>
    <x v="0"/>
    <m/>
  </r>
  <r>
    <n v="84262"/>
    <x v="0"/>
    <x v="0"/>
    <x v="0"/>
    <x v="0"/>
    <x v="4"/>
    <x v="179"/>
    <x v="0"/>
    <x v="0"/>
    <s v="Tesseramento"/>
    <x v="1"/>
    <x v="0"/>
    <x v="0"/>
    <m/>
  </r>
  <r>
    <n v="70847"/>
    <x v="0"/>
    <x v="0"/>
    <x v="0"/>
    <x v="0"/>
    <x v="4"/>
    <x v="179"/>
    <x v="0"/>
    <x v="0"/>
    <s v="Tesseramento"/>
    <x v="1"/>
    <x v="0"/>
    <x v="0"/>
    <m/>
  </r>
  <r>
    <n v="21445"/>
    <x v="0"/>
    <x v="0"/>
    <x v="0"/>
    <x v="0"/>
    <x v="4"/>
    <x v="179"/>
    <x v="0"/>
    <x v="0"/>
    <s v="Tesseramento"/>
    <x v="1"/>
    <x v="4"/>
    <x v="0"/>
    <m/>
  </r>
  <r>
    <n v="81705"/>
    <x v="0"/>
    <x v="0"/>
    <x v="0"/>
    <x v="0"/>
    <x v="4"/>
    <x v="179"/>
    <x v="0"/>
    <x v="0"/>
    <s v="Tesseramento"/>
    <x v="1"/>
    <x v="4"/>
    <x v="0"/>
    <m/>
  </r>
  <r>
    <n v="34001"/>
    <x v="0"/>
    <x v="0"/>
    <x v="0"/>
    <x v="0"/>
    <x v="7"/>
    <x v="261"/>
    <x v="0"/>
    <x v="0"/>
    <s v="Tesseramento"/>
    <x v="3"/>
    <x v="4"/>
    <x v="0"/>
    <m/>
  </r>
  <r>
    <n v="158167"/>
    <x v="0"/>
    <x v="0"/>
    <x v="0"/>
    <x v="0"/>
    <x v="4"/>
    <x v="179"/>
    <x v="0"/>
    <x v="0"/>
    <s v="Tesseramento"/>
    <x v="1"/>
    <x v="4"/>
    <x v="0"/>
    <m/>
  </r>
  <r>
    <n v="74141"/>
    <x v="0"/>
    <x v="0"/>
    <x v="0"/>
    <x v="0"/>
    <x v="4"/>
    <x v="179"/>
    <x v="0"/>
    <x v="1"/>
    <s v="Tesseramento"/>
    <x v="1"/>
    <x v="4"/>
    <x v="0"/>
    <m/>
  </r>
  <r>
    <n v="21396"/>
    <x v="0"/>
    <x v="0"/>
    <x v="0"/>
    <x v="0"/>
    <x v="4"/>
    <x v="179"/>
    <x v="0"/>
    <x v="0"/>
    <s v="Tesseramento"/>
    <x v="1"/>
    <x v="4"/>
    <x v="0"/>
    <m/>
  </r>
  <r>
    <n v="168632"/>
    <x v="0"/>
    <x v="0"/>
    <x v="0"/>
    <x v="1"/>
    <x v="13"/>
    <x v="39"/>
    <x v="0"/>
    <x v="0"/>
    <s v="Tesseramento"/>
    <x v="0"/>
    <x v="1"/>
    <x v="0"/>
    <m/>
  </r>
  <r>
    <n v="68069"/>
    <x v="0"/>
    <x v="0"/>
    <x v="0"/>
    <x v="0"/>
    <x v="13"/>
    <x v="39"/>
    <x v="0"/>
    <x v="0"/>
    <s v="Tesseramento"/>
    <x v="0"/>
    <x v="3"/>
    <x v="0"/>
    <m/>
  </r>
  <r>
    <n v="101795"/>
    <x v="0"/>
    <x v="0"/>
    <x v="0"/>
    <x v="4"/>
    <x v="4"/>
    <x v="179"/>
    <x v="0"/>
    <x v="1"/>
    <s v="Tesseramento"/>
    <x v="1"/>
    <x v="4"/>
    <x v="0"/>
    <m/>
  </r>
  <r>
    <n v="34349"/>
    <x v="0"/>
    <x v="0"/>
    <x v="0"/>
    <x v="0"/>
    <x v="4"/>
    <x v="179"/>
    <x v="0"/>
    <x v="0"/>
    <s v="Tesseramento"/>
    <x v="1"/>
    <x v="3"/>
    <x v="0"/>
    <m/>
  </r>
  <r>
    <n v="55660"/>
    <x v="0"/>
    <x v="0"/>
    <x v="0"/>
    <x v="0"/>
    <x v="8"/>
    <x v="17"/>
    <x v="0"/>
    <x v="0"/>
    <s v="Tesseramento"/>
    <x v="1"/>
    <x v="3"/>
    <x v="0"/>
    <m/>
  </r>
  <r>
    <n v="91516"/>
    <x v="0"/>
    <x v="0"/>
    <x v="0"/>
    <x v="0"/>
    <x v="2"/>
    <x v="77"/>
    <x v="0"/>
    <x v="0"/>
    <s v="Tesseramento"/>
    <x v="0"/>
    <x v="4"/>
    <x v="0"/>
    <m/>
  </r>
  <r>
    <n v="97848"/>
    <x v="0"/>
    <x v="0"/>
    <x v="0"/>
    <x v="1"/>
    <x v="8"/>
    <x v="17"/>
    <x v="0"/>
    <x v="1"/>
    <s v="Tesseramento"/>
    <x v="1"/>
    <x v="4"/>
    <x v="0"/>
    <m/>
  </r>
  <r>
    <n v="4425"/>
    <x v="0"/>
    <x v="0"/>
    <x v="0"/>
    <x v="0"/>
    <x v="4"/>
    <x v="179"/>
    <x v="0"/>
    <x v="0"/>
    <s v="Tesseramento"/>
    <x v="1"/>
    <x v="0"/>
    <x v="0"/>
    <m/>
  </r>
  <r>
    <n v="10124"/>
    <x v="0"/>
    <x v="0"/>
    <x v="0"/>
    <x v="0"/>
    <x v="4"/>
    <x v="179"/>
    <x v="0"/>
    <x v="1"/>
    <s v="Tesseramento"/>
    <x v="1"/>
    <x v="4"/>
    <x v="0"/>
    <m/>
  </r>
  <r>
    <n v="10123"/>
    <x v="0"/>
    <x v="0"/>
    <x v="0"/>
    <x v="0"/>
    <x v="4"/>
    <x v="179"/>
    <x v="0"/>
    <x v="0"/>
    <s v="Tesseramento"/>
    <x v="1"/>
    <x v="4"/>
    <x v="0"/>
    <m/>
  </r>
  <r>
    <n v="55661"/>
    <x v="0"/>
    <x v="0"/>
    <x v="0"/>
    <x v="0"/>
    <x v="8"/>
    <x v="17"/>
    <x v="0"/>
    <x v="0"/>
    <s v="Tesseramento"/>
    <x v="1"/>
    <x v="4"/>
    <x v="0"/>
    <m/>
  </r>
  <r>
    <n v="146804"/>
    <x v="0"/>
    <x v="0"/>
    <x v="0"/>
    <x v="0"/>
    <x v="4"/>
    <x v="179"/>
    <x v="0"/>
    <x v="0"/>
    <s v="Tesseramento"/>
    <x v="1"/>
    <x v="4"/>
    <x v="0"/>
    <m/>
  </r>
  <r>
    <n v="204121"/>
    <x v="0"/>
    <x v="0"/>
    <x v="0"/>
    <x v="0"/>
    <x v="4"/>
    <x v="179"/>
    <x v="0"/>
    <x v="0"/>
    <s v="Tesseramento"/>
    <x v="1"/>
    <x v="0"/>
    <x v="0"/>
    <m/>
  </r>
  <r>
    <n v="140292"/>
    <x v="0"/>
    <x v="0"/>
    <x v="0"/>
    <x v="0"/>
    <x v="8"/>
    <x v="17"/>
    <x v="0"/>
    <x v="0"/>
    <s v="Tesseramento"/>
    <x v="1"/>
    <x v="0"/>
    <x v="0"/>
    <m/>
  </r>
  <r>
    <n v="128547"/>
    <x v="0"/>
    <x v="0"/>
    <x v="0"/>
    <x v="2"/>
    <x v="8"/>
    <x v="17"/>
    <x v="0"/>
    <x v="1"/>
    <s v="Tesseramento"/>
    <x v="1"/>
    <x v="4"/>
    <x v="0"/>
    <m/>
  </r>
  <r>
    <n v="80797"/>
    <x v="0"/>
    <x v="0"/>
    <x v="0"/>
    <x v="0"/>
    <x v="8"/>
    <x v="17"/>
    <x v="0"/>
    <x v="0"/>
    <s v="Tesseramento"/>
    <x v="1"/>
    <x v="4"/>
    <x v="0"/>
    <m/>
  </r>
  <r>
    <n v="21302"/>
    <x v="0"/>
    <x v="0"/>
    <x v="0"/>
    <x v="0"/>
    <x v="4"/>
    <x v="179"/>
    <x v="0"/>
    <x v="0"/>
    <s v="Tesseramento"/>
    <x v="1"/>
    <x v="4"/>
    <x v="0"/>
    <m/>
  </r>
  <r>
    <n v="136298"/>
    <x v="0"/>
    <x v="0"/>
    <x v="0"/>
    <x v="0"/>
    <x v="8"/>
    <x v="17"/>
    <x v="0"/>
    <x v="1"/>
    <s v="Tesseramento"/>
    <x v="1"/>
    <x v="4"/>
    <x v="0"/>
    <m/>
  </r>
  <r>
    <n v="150637"/>
    <x v="0"/>
    <x v="0"/>
    <x v="0"/>
    <x v="0"/>
    <x v="8"/>
    <x v="17"/>
    <x v="0"/>
    <x v="1"/>
    <s v="Tesseramento"/>
    <x v="1"/>
    <x v="4"/>
    <x v="0"/>
    <m/>
  </r>
  <r>
    <n v="209418"/>
    <x v="0"/>
    <x v="0"/>
    <x v="0"/>
    <x v="0"/>
    <x v="8"/>
    <x v="17"/>
    <x v="0"/>
    <x v="0"/>
    <s v="Tesseramento"/>
    <x v="1"/>
    <x v="0"/>
    <x v="0"/>
    <m/>
  </r>
  <r>
    <n v="53839"/>
    <x v="0"/>
    <x v="0"/>
    <x v="0"/>
    <x v="0"/>
    <x v="8"/>
    <x v="17"/>
    <x v="0"/>
    <x v="1"/>
    <s v="Tesseramento"/>
    <x v="1"/>
    <x v="3"/>
    <x v="0"/>
    <m/>
  </r>
  <r>
    <n v="116029"/>
    <x v="0"/>
    <x v="0"/>
    <x v="0"/>
    <x v="4"/>
    <x v="7"/>
    <x v="261"/>
    <x v="0"/>
    <x v="0"/>
    <s v="Tesseramento"/>
    <x v="3"/>
    <x v="4"/>
    <x v="0"/>
    <m/>
  </r>
  <r>
    <n v="167117"/>
    <x v="0"/>
    <x v="0"/>
    <x v="0"/>
    <x v="0"/>
    <x v="8"/>
    <x v="17"/>
    <x v="0"/>
    <x v="0"/>
    <s v="Tesseramento"/>
    <x v="1"/>
    <x v="4"/>
    <x v="0"/>
    <m/>
  </r>
  <r>
    <n v="191271"/>
    <x v="0"/>
    <x v="0"/>
    <x v="0"/>
    <x v="0"/>
    <x v="8"/>
    <x v="17"/>
    <x v="0"/>
    <x v="1"/>
    <s v="Tesseramento"/>
    <x v="1"/>
    <x v="0"/>
    <x v="0"/>
    <m/>
  </r>
  <r>
    <n v="136299"/>
    <x v="0"/>
    <x v="0"/>
    <x v="0"/>
    <x v="0"/>
    <x v="8"/>
    <x v="17"/>
    <x v="0"/>
    <x v="0"/>
    <s v="Tesseramento"/>
    <x v="1"/>
    <x v="4"/>
    <x v="0"/>
    <m/>
  </r>
  <r>
    <n v="124501"/>
    <x v="0"/>
    <x v="0"/>
    <x v="0"/>
    <x v="0"/>
    <x v="8"/>
    <x v="17"/>
    <x v="0"/>
    <x v="1"/>
    <s v="Tesseramento"/>
    <x v="1"/>
    <x v="3"/>
    <x v="0"/>
    <m/>
  </r>
  <r>
    <n v="166493"/>
    <x v="0"/>
    <x v="0"/>
    <x v="0"/>
    <x v="0"/>
    <x v="7"/>
    <x v="261"/>
    <x v="0"/>
    <x v="0"/>
    <s v="Tesseramento"/>
    <x v="3"/>
    <x v="4"/>
    <x v="0"/>
    <m/>
  </r>
  <r>
    <n v="189989"/>
    <x v="1"/>
    <x v="0"/>
    <x v="0"/>
    <x v="3"/>
    <x v="8"/>
    <x v="17"/>
    <x v="0"/>
    <x v="0"/>
    <s v="Tesseramento"/>
    <x v="1"/>
    <x v="7"/>
    <x v="0"/>
    <m/>
  </r>
  <r>
    <n v="81654"/>
    <x v="0"/>
    <x v="0"/>
    <x v="0"/>
    <x v="0"/>
    <x v="8"/>
    <x v="17"/>
    <x v="0"/>
    <x v="0"/>
    <s v="Tesseramento"/>
    <x v="1"/>
    <x v="0"/>
    <x v="0"/>
    <m/>
  </r>
  <r>
    <n v="128551"/>
    <x v="0"/>
    <x v="0"/>
    <x v="0"/>
    <x v="2"/>
    <x v="8"/>
    <x v="17"/>
    <x v="0"/>
    <x v="1"/>
    <s v="Tesseramento"/>
    <x v="1"/>
    <x v="0"/>
    <x v="0"/>
    <m/>
  </r>
  <r>
    <n v="216899"/>
    <x v="0"/>
    <x v="0"/>
    <x v="0"/>
    <x v="0"/>
    <x v="8"/>
    <x v="17"/>
    <x v="0"/>
    <x v="0"/>
    <s v="Tesseramento"/>
    <x v="1"/>
    <x v="4"/>
    <x v="0"/>
    <m/>
  </r>
  <r>
    <n v="227170"/>
    <x v="0"/>
    <x v="0"/>
    <x v="0"/>
    <x v="0"/>
    <x v="7"/>
    <x v="261"/>
    <x v="0"/>
    <x v="0"/>
    <s v="Tesseramento"/>
    <x v="3"/>
    <x v="0"/>
    <x v="0"/>
    <m/>
  </r>
  <r>
    <n v="191272"/>
    <x v="0"/>
    <x v="0"/>
    <x v="0"/>
    <x v="0"/>
    <x v="8"/>
    <x v="17"/>
    <x v="0"/>
    <x v="0"/>
    <s v="Tesseramento"/>
    <x v="1"/>
    <x v="0"/>
    <x v="0"/>
    <m/>
  </r>
  <r>
    <n v="227171"/>
    <x v="1"/>
    <x v="0"/>
    <x v="0"/>
    <x v="0"/>
    <x v="7"/>
    <x v="261"/>
    <x v="0"/>
    <x v="0"/>
    <s v="Tesseramento"/>
    <x v="3"/>
    <x v="7"/>
    <x v="0"/>
    <m/>
  </r>
  <r>
    <n v="191624"/>
    <x v="0"/>
    <x v="0"/>
    <x v="0"/>
    <x v="0"/>
    <x v="8"/>
    <x v="17"/>
    <x v="0"/>
    <x v="0"/>
    <s v="Tesseramento"/>
    <x v="1"/>
    <x v="3"/>
    <x v="0"/>
    <m/>
  </r>
  <r>
    <n v="50219"/>
    <x v="0"/>
    <x v="0"/>
    <x v="0"/>
    <x v="0"/>
    <x v="8"/>
    <x v="17"/>
    <x v="0"/>
    <x v="0"/>
    <s v="Tesseramento"/>
    <x v="1"/>
    <x v="3"/>
    <x v="0"/>
    <m/>
  </r>
  <r>
    <n v="26794"/>
    <x v="0"/>
    <x v="0"/>
    <x v="0"/>
    <x v="0"/>
    <x v="8"/>
    <x v="17"/>
    <x v="0"/>
    <x v="0"/>
    <s v="Tesseramento"/>
    <x v="1"/>
    <x v="3"/>
    <x v="0"/>
    <m/>
  </r>
  <r>
    <n v="131102"/>
    <x v="0"/>
    <x v="0"/>
    <x v="0"/>
    <x v="0"/>
    <x v="4"/>
    <x v="179"/>
    <x v="0"/>
    <x v="0"/>
    <s v="Tesseramento"/>
    <x v="1"/>
    <x v="4"/>
    <x v="0"/>
    <m/>
  </r>
  <r>
    <n v="47490"/>
    <x v="0"/>
    <x v="0"/>
    <x v="0"/>
    <x v="0"/>
    <x v="8"/>
    <x v="17"/>
    <x v="0"/>
    <x v="0"/>
    <s v="Tesseramento"/>
    <x v="1"/>
    <x v="0"/>
    <x v="0"/>
    <m/>
  </r>
  <r>
    <n v="68656"/>
    <x v="0"/>
    <x v="0"/>
    <x v="0"/>
    <x v="0"/>
    <x v="4"/>
    <x v="179"/>
    <x v="0"/>
    <x v="0"/>
    <s v="Tesseramento"/>
    <x v="1"/>
    <x v="3"/>
    <x v="0"/>
    <m/>
  </r>
  <r>
    <n v="53841"/>
    <x v="0"/>
    <x v="0"/>
    <x v="0"/>
    <x v="0"/>
    <x v="8"/>
    <x v="17"/>
    <x v="0"/>
    <x v="0"/>
    <s v="Tesseramento"/>
    <x v="1"/>
    <x v="0"/>
    <x v="0"/>
    <m/>
  </r>
  <r>
    <n v="42611"/>
    <x v="0"/>
    <x v="0"/>
    <x v="0"/>
    <x v="0"/>
    <x v="4"/>
    <x v="179"/>
    <x v="0"/>
    <x v="0"/>
    <s v="Tesseramento"/>
    <x v="1"/>
    <x v="4"/>
    <x v="0"/>
    <m/>
  </r>
  <r>
    <n v="59834"/>
    <x v="0"/>
    <x v="0"/>
    <x v="0"/>
    <x v="0"/>
    <x v="8"/>
    <x v="17"/>
    <x v="0"/>
    <x v="0"/>
    <s v="Tesseramento"/>
    <x v="1"/>
    <x v="4"/>
    <x v="0"/>
    <m/>
  </r>
  <r>
    <n v="181927"/>
    <x v="0"/>
    <x v="0"/>
    <x v="0"/>
    <x v="0"/>
    <x v="7"/>
    <x v="261"/>
    <x v="0"/>
    <x v="0"/>
    <s v="Tesseramento"/>
    <x v="3"/>
    <x v="3"/>
    <x v="0"/>
    <m/>
  </r>
  <r>
    <n v="180780"/>
    <x v="0"/>
    <x v="0"/>
    <x v="0"/>
    <x v="0"/>
    <x v="8"/>
    <x v="17"/>
    <x v="0"/>
    <x v="0"/>
    <s v="Tesseramento"/>
    <x v="1"/>
    <x v="0"/>
    <x v="0"/>
    <m/>
  </r>
  <r>
    <n v="224969"/>
    <x v="0"/>
    <x v="0"/>
    <x v="0"/>
    <x v="0"/>
    <x v="2"/>
    <x v="77"/>
    <x v="0"/>
    <x v="0"/>
    <s v="Tesseramento"/>
    <x v="0"/>
    <x v="4"/>
    <x v="0"/>
    <m/>
  </r>
  <r>
    <n v="13158"/>
    <x v="0"/>
    <x v="0"/>
    <x v="0"/>
    <x v="0"/>
    <x v="8"/>
    <x v="17"/>
    <x v="0"/>
    <x v="0"/>
    <s v="Tesseramento"/>
    <x v="1"/>
    <x v="4"/>
    <x v="0"/>
    <m/>
  </r>
  <r>
    <n v="55666"/>
    <x v="0"/>
    <x v="0"/>
    <x v="0"/>
    <x v="0"/>
    <x v="8"/>
    <x v="17"/>
    <x v="0"/>
    <x v="0"/>
    <s v="Tesseramento"/>
    <x v="1"/>
    <x v="3"/>
    <x v="0"/>
    <m/>
  </r>
  <r>
    <n v="195305"/>
    <x v="0"/>
    <x v="0"/>
    <x v="0"/>
    <x v="1"/>
    <x v="4"/>
    <x v="179"/>
    <x v="0"/>
    <x v="1"/>
    <s v="Tesseramento"/>
    <x v="1"/>
    <x v="0"/>
    <x v="0"/>
    <m/>
  </r>
  <r>
    <n v="226012"/>
    <x v="0"/>
    <x v="0"/>
    <x v="0"/>
    <x v="0"/>
    <x v="8"/>
    <x v="17"/>
    <x v="0"/>
    <x v="0"/>
    <s v="Tesseramento"/>
    <x v="1"/>
    <x v="3"/>
    <x v="0"/>
    <m/>
  </r>
  <r>
    <n v="203232"/>
    <x v="0"/>
    <x v="0"/>
    <x v="0"/>
    <x v="0"/>
    <x v="4"/>
    <x v="179"/>
    <x v="0"/>
    <x v="0"/>
    <s v="Tesseramento"/>
    <x v="1"/>
    <x v="0"/>
    <x v="0"/>
    <m/>
  </r>
  <r>
    <n v="110062"/>
    <x v="0"/>
    <x v="0"/>
    <x v="0"/>
    <x v="0"/>
    <x v="4"/>
    <x v="179"/>
    <x v="0"/>
    <x v="0"/>
    <s v="Tesseramento"/>
    <x v="1"/>
    <x v="1"/>
    <x v="0"/>
    <m/>
  </r>
  <r>
    <n v="128554"/>
    <x v="0"/>
    <x v="0"/>
    <x v="0"/>
    <x v="0"/>
    <x v="8"/>
    <x v="17"/>
    <x v="0"/>
    <x v="0"/>
    <s v="Tesseramento"/>
    <x v="1"/>
    <x v="3"/>
    <x v="0"/>
    <m/>
  </r>
  <r>
    <n v="176169"/>
    <x v="0"/>
    <x v="0"/>
    <x v="0"/>
    <x v="0"/>
    <x v="7"/>
    <x v="261"/>
    <x v="0"/>
    <x v="0"/>
    <s v="Tesseramento"/>
    <x v="3"/>
    <x v="3"/>
    <x v="0"/>
    <m/>
  </r>
  <r>
    <n v="149312"/>
    <x v="1"/>
    <x v="0"/>
    <x v="0"/>
    <x v="0"/>
    <x v="8"/>
    <x v="17"/>
    <x v="0"/>
    <x v="0"/>
    <s v="Tesseramento"/>
    <x v="1"/>
    <x v="2"/>
    <x v="0"/>
    <m/>
  </r>
  <r>
    <n v="21537"/>
    <x v="0"/>
    <x v="0"/>
    <x v="0"/>
    <x v="0"/>
    <x v="4"/>
    <x v="179"/>
    <x v="0"/>
    <x v="1"/>
    <s v="Tesseramento"/>
    <x v="1"/>
    <x v="4"/>
    <x v="0"/>
    <m/>
  </r>
  <r>
    <n v="128555"/>
    <x v="0"/>
    <x v="0"/>
    <x v="0"/>
    <x v="2"/>
    <x v="8"/>
    <x v="17"/>
    <x v="0"/>
    <x v="1"/>
    <s v="Tesseramento"/>
    <x v="1"/>
    <x v="4"/>
    <x v="0"/>
    <m/>
  </r>
  <r>
    <n v="10251"/>
    <x v="0"/>
    <x v="0"/>
    <x v="0"/>
    <x v="0"/>
    <x v="4"/>
    <x v="179"/>
    <x v="0"/>
    <x v="0"/>
    <s v="Tesseramento"/>
    <x v="1"/>
    <x v="4"/>
    <x v="0"/>
    <m/>
  </r>
  <r>
    <n v="26219"/>
    <x v="0"/>
    <x v="0"/>
    <x v="0"/>
    <x v="4"/>
    <x v="8"/>
    <x v="17"/>
    <x v="0"/>
    <x v="1"/>
    <s v="Tesseramento"/>
    <x v="1"/>
    <x v="4"/>
    <x v="0"/>
    <m/>
  </r>
  <r>
    <n v="128557"/>
    <x v="0"/>
    <x v="0"/>
    <x v="0"/>
    <x v="0"/>
    <x v="8"/>
    <x v="17"/>
    <x v="0"/>
    <x v="0"/>
    <s v="Tesseramento"/>
    <x v="1"/>
    <x v="0"/>
    <x v="0"/>
    <m/>
  </r>
  <r>
    <n v="157940"/>
    <x v="1"/>
    <x v="0"/>
    <x v="0"/>
    <x v="0"/>
    <x v="4"/>
    <x v="179"/>
    <x v="0"/>
    <x v="0"/>
    <s v="Tesseramento"/>
    <x v="1"/>
    <x v="7"/>
    <x v="0"/>
    <s v="B"/>
  </r>
  <r>
    <n v="21339"/>
    <x v="0"/>
    <x v="0"/>
    <x v="0"/>
    <x v="0"/>
    <x v="8"/>
    <x v="17"/>
    <x v="0"/>
    <x v="0"/>
    <s v="Tesseramento"/>
    <x v="1"/>
    <x v="4"/>
    <x v="0"/>
    <m/>
  </r>
  <r>
    <n v="56990"/>
    <x v="0"/>
    <x v="0"/>
    <x v="0"/>
    <x v="0"/>
    <x v="4"/>
    <x v="179"/>
    <x v="0"/>
    <x v="1"/>
    <s v="Tesseramento"/>
    <x v="1"/>
    <x v="3"/>
    <x v="0"/>
    <m/>
  </r>
  <r>
    <n v="216375"/>
    <x v="0"/>
    <x v="0"/>
    <x v="0"/>
    <x v="0"/>
    <x v="8"/>
    <x v="17"/>
    <x v="0"/>
    <x v="1"/>
    <s v="Tesseramento"/>
    <x v="1"/>
    <x v="4"/>
    <x v="0"/>
    <m/>
  </r>
  <r>
    <n v="26863"/>
    <x v="0"/>
    <x v="0"/>
    <x v="0"/>
    <x v="0"/>
    <x v="8"/>
    <x v="17"/>
    <x v="0"/>
    <x v="0"/>
    <s v="Tesseramento"/>
    <x v="1"/>
    <x v="4"/>
    <x v="0"/>
    <m/>
  </r>
  <r>
    <n v="65055"/>
    <x v="0"/>
    <x v="0"/>
    <x v="0"/>
    <x v="0"/>
    <x v="7"/>
    <x v="261"/>
    <x v="0"/>
    <x v="0"/>
    <s v="Tesseramento"/>
    <x v="3"/>
    <x v="4"/>
    <x v="0"/>
    <m/>
  </r>
  <r>
    <n v="26869"/>
    <x v="0"/>
    <x v="0"/>
    <x v="0"/>
    <x v="0"/>
    <x v="8"/>
    <x v="17"/>
    <x v="0"/>
    <x v="1"/>
    <s v="Tesseramento"/>
    <x v="1"/>
    <x v="4"/>
    <x v="0"/>
    <m/>
  </r>
  <r>
    <n v="40638"/>
    <x v="0"/>
    <x v="0"/>
    <x v="0"/>
    <x v="0"/>
    <x v="8"/>
    <x v="17"/>
    <x v="0"/>
    <x v="0"/>
    <s v="Tesseramento"/>
    <x v="1"/>
    <x v="4"/>
    <x v="0"/>
    <m/>
  </r>
  <r>
    <n v="26872"/>
    <x v="0"/>
    <x v="0"/>
    <x v="0"/>
    <x v="0"/>
    <x v="8"/>
    <x v="17"/>
    <x v="0"/>
    <x v="0"/>
    <s v="Tesseramento"/>
    <x v="1"/>
    <x v="4"/>
    <x v="0"/>
    <m/>
  </r>
  <r>
    <n v="26743"/>
    <x v="0"/>
    <x v="0"/>
    <x v="0"/>
    <x v="0"/>
    <x v="8"/>
    <x v="17"/>
    <x v="0"/>
    <x v="0"/>
    <s v="Tesseramento"/>
    <x v="1"/>
    <x v="3"/>
    <x v="0"/>
    <m/>
  </r>
  <r>
    <n v="81661"/>
    <x v="0"/>
    <x v="0"/>
    <x v="0"/>
    <x v="0"/>
    <x v="8"/>
    <x v="17"/>
    <x v="0"/>
    <x v="0"/>
    <s v="Tesseramento"/>
    <x v="1"/>
    <x v="4"/>
    <x v="0"/>
    <m/>
  </r>
  <r>
    <n v="34142"/>
    <x v="0"/>
    <x v="0"/>
    <x v="0"/>
    <x v="0"/>
    <x v="7"/>
    <x v="261"/>
    <x v="0"/>
    <x v="0"/>
    <s v="Tesseramento"/>
    <x v="3"/>
    <x v="3"/>
    <x v="0"/>
    <m/>
  </r>
  <r>
    <n v="88842"/>
    <x v="0"/>
    <x v="0"/>
    <x v="0"/>
    <x v="0"/>
    <x v="8"/>
    <x v="17"/>
    <x v="0"/>
    <x v="1"/>
    <s v="Tesseramento"/>
    <x v="1"/>
    <x v="3"/>
    <x v="0"/>
    <m/>
  </r>
  <r>
    <n v="124022"/>
    <x v="0"/>
    <x v="0"/>
    <x v="0"/>
    <x v="0"/>
    <x v="8"/>
    <x v="17"/>
    <x v="0"/>
    <x v="0"/>
    <s v="Tesseramento"/>
    <x v="1"/>
    <x v="0"/>
    <x v="0"/>
    <m/>
  </r>
  <r>
    <n v="138885"/>
    <x v="0"/>
    <x v="0"/>
    <x v="0"/>
    <x v="0"/>
    <x v="8"/>
    <x v="17"/>
    <x v="0"/>
    <x v="0"/>
    <s v="Tesseramento"/>
    <x v="1"/>
    <x v="0"/>
    <x v="0"/>
    <m/>
  </r>
  <r>
    <n v="15053"/>
    <x v="0"/>
    <x v="0"/>
    <x v="0"/>
    <x v="0"/>
    <x v="7"/>
    <x v="261"/>
    <x v="0"/>
    <x v="0"/>
    <s v="Tesseramento"/>
    <x v="3"/>
    <x v="4"/>
    <x v="0"/>
    <m/>
  </r>
  <r>
    <n v="229937"/>
    <x v="1"/>
    <x v="0"/>
    <x v="0"/>
    <x v="2"/>
    <x v="8"/>
    <x v="17"/>
    <x v="0"/>
    <x v="1"/>
    <s v="Tesseramento"/>
    <x v="1"/>
    <x v="5"/>
    <x v="0"/>
    <m/>
  </r>
  <r>
    <n v="128565"/>
    <x v="0"/>
    <x v="0"/>
    <x v="0"/>
    <x v="0"/>
    <x v="8"/>
    <x v="17"/>
    <x v="0"/>
    <x v="0"/>
    <s v="Tesseramento"/>
    <x v="1"/>
    <x v="1"/>
    <x v="0"/>
    <m/>
  </r>
  <r>
    <n v="76029"/>
    <x v="0"/>
    <x v="0"/>
    <x v="0"/>
    <x v="0"/>
    <x v="8"/>
    <x v="17"/>
    <x v="0"/>
    <x v="1"/>
    <s v="Tesseramento"/>
    <x v="1"/>
    <x v="3"/>
    <x v="0"/>
    <m/>
  </r>
  <r>
    <n v="59832"/>
    <x v="0"/>
    <x v="0"/>
    <x v="0"/>
    <x v="0"/>
    <x v="8"/>
    <x v="17"/>
    <x v="0"/>
    <x v="1"/>
    <s v="Tesseramento"/>
    <x v="1"/>
    <x v="3"/>
    <x v="0"/>
    <m/>
  </r>
  <r>
    <n v="88847"/>
    <x v="0"/>
    <x v="0"/>
    <x v="0"/>
    <x v="0"/>
    <x v="8"/>
    <x v="17"/>
    <x v="0"/>
    <x v="0"/>
    <s v="Tesseramento"/>
    <x v="1"/>
    <x v="0"/>
    <x v="0"/>
    <m/>
  </r>
  <r>
    <n v="58109"/>
    <x v="0"/>
    <x v="0"/>
    <x v="0"/>
    <x v="0"/>
    <x v="8"/>
    <x v="17"/>
    <x v="0"/>
    <x v="1"/>
    <s v="Tesseramento"/>
    <x v="1"/>
    <x v="4"/>
    <x v="0"/>
    <m/>
  </r>
  <r>
    <n v="235355"/>
    <x v="0"/>
    <x v="0"/>
    <x v="1"/>
    <x v="1"/>
    <x v="1"/>
    <x v="193"/>
    <x v="0"/>
    <x v="0"/>
    <s v="Tesseramento"/>
    <x v="1"/>
    <x v="1"/>
    <x v="0"/>
    <m/>
  </r>
  <r>
    <n v="56989"/>
    <x v="0"/>
    <x v="0"/>
    <x v="0"/>
    <x v="0"/>
    <x v="4"/>
    <x v="179"/>
    <x v="0"/>
    <x v="0"/>
    <s v="Tesseramento"/>
    <x v="1"/>
    <x v="4"/>
    <x v="0"/>
    <m/>
  </r>
  <r>
    <n v="76804"/>
    <x v="0"/>
    <x v="0"/>
    <x v="0"/>
    <x v="0"/>
    <x v="4"/>
    <x v="179"/>
    <x v="0"/>
    <x v="1"/>
    <s v="Tesseramento"/>
    <x v="1"/>
    <x v="1"/>
    <x v="0"/>
    <m/>
  </r>
  <r>
    <n v="29335"/>
    <x v="0"/>
    <x v="0"/>
    <x v="0"/>
    <x v="0"/>
    <x v="4"/>
    <x v="179"/>
    <x v="0"/>
    <x v="0"/>
    <s v="Tesseramento"/>
    <x v="1"/>
    <x v="3"/>
    <x v="0"/>
    <m/>
  </r>
  <r>
    <n v="121463"/>
    <x v="1"/>
    <x v="0"/>
    <x v="0"/>
    <x v="0"/>
    <x v="4"/>
    <x v="179"/>
    <x v="0"/>
    <x v="0"/>
    <s v="Tesseramento"/>
    <x v="1"/>
    <x v="2"/>
    <x v="0"/>
    <m/>
  </r>
  <r>
    <n v="192461"/>
    <x v="1"/>
    <x v="0"/>
    <x v="0"/>
    <x v="0"/>
    <x v="7"/>
    <x v="261"/>
    <x v="0"/>
    <x v="1"/>
    <s v="Tesseramento"/>
    <x v="3"/>
    <x v="2"/>
    <x v="0"/>
    <m/>
  </r>
  <r>
    <n v="113105"/>
    <x v="0"/>
    <x v="0"/>
    <x v="0"/>
    <x v="0"/>
    <x v="4"/>
    <x v="179"/>
    <x v="0"/>
    <x v="0"/>
    <s v="Tesseramento"/>
    <x v="1"/>
    <x v="1"/>
    <x v="0"/>
    <m/>
  </r>
  <r>
    <n v="29466"/>
    <x v="0"/>
    <x v="0"/>
    <x v="0"/>
    <x v="0"/>
    <x v="4"/>
    <x v="179"/>
    <x v="0"/>
    <x v="1"/>
    <s v="Tesseramento"/>
    <x v="1"/>
    <x v="3"/>
    <x v="0"/>
    <m/>
  </r>
  <r>
    <n v="232825"/>
    <x v="1"/>
    <x v="0"/>
    <x v="0"/>
    <x v="2"/>
    <x v="15"/>
    <x v="247"/>
    <x v="0"/>
    <x v="0"/>
    <s v="Tesseramento"/>
    <x v="1"/>
    <x v="5"/>
    <x v="0"/>
    <m/>
  </r>
  <r>
    <n v="232826"/>
    <x v="1"/>
    <x v="0"/>
    <x v="0"/>
    <x v="2"/>
    <x v="15"/>
    <x v="247"/>
    <x v="0"/>
    <x v="0"/>
    <s v="Tesseramento"/>
    <x v="1"/>
    <x v="5"/>
    <x v="0"/>
    <m/>
  </r>
  <r>
    <n v="92914"/>
    <x v="0"/>
    <x v="0"/>
    <x v="0"/>
    <x v="0"/>
    <x v="15"/>
    <x v="247"/>
    <x v="0"/>
    <x v="0"/>
    <s v="Tesseramento"/>
    <x v="1"/>
    <x v="3"/>
    <x v="0"/>
    <m/>
  </r>
  <r>
    <n v="107396"/>
    <x v="0"/>
    <x v="0"/>
    <x v="0"/>
    <x v="0"/>
    <x v="15"/>
    <x v="247"/>
    <x v="0"/>
    <x v="0"/>
    <s v="Tesseramento"/>
    <x v="1"/>
    <x v="3"/>
    <x v="0"/>
    <m/>
  </r>
  <r>
    <n v="29219"/>
    <x v="0"/>
    <x v="0"/>
    <x v="0"/>
    <x v="0"/>
    <x v="4"/>
    <x v="179"/>
    <x v="0"/>
    <x v="1"/>
    <s v="Tesseramento"/>
    <x v="1"/>
    <x v="4"/>
    <x v="0"/>
    <m/>
  </r>
  <r>
    <n v="230692"/>
    <x v="1"/>
    <x v="0"/>
    <x v="0"/>
    <x v="2"/>
    <x v="15"/>
    <x v="247"/>
    <x v="0"/>
    <x v="0"/>
    <s v="Tesseramento"/>
    <x v="1"/>
    <x v="5"/>
    <x v="0"/>
    <m/>
  </r>
  <r>
    <n v="171492"/>
    <x v="0"/>
    <x v="0"/>
    <x v="0"/>
    <x v="0"/>
    <x v="15"/>
    <x v="247"/>
    <x v="0"/>
    <x v="0"/>
    <s v="Tesseramento"/>
    <x v="1"/>
    <x v="0"/>
    <x v="0"/>
    <m/>
  </r>
  <r>
    <n v="66089"/>
    <x v="0"/>
    <x v="0"/>
    <x v="0"/>
    <x v="0"/>
    <x v="15"/>
    <x v="247"/>
    <x v="0"/>
    <x v="0"/>
    <s v="Tesseramento"/>
    <x v="1"/>
    <x v="0"/>
    <x v="0"/>
    <m/>
  </r>
  <r>
    <n v="83265"/>
    <x v="0"/>
    <x v="0"/>
    <x v="0"/>
    <x v="0"/>
    <x v="4"/>
    <x v="179"/>
    <x v="0"/>
    <x v="0"/>
    <s v="Tesseramento"/>
    <x v="1"/>
    <x v="0"/>
    <x v="0"/>
    <m/>
  </r>
  <r>
    <n v="102321"/>
    <x v="0"/>
    <x v="0"/>
    <x v="0"/>
    <x v="3"/>
    <x v="15"/>
    <x v="247"/>
    <x v="0"/>
    <x v="0"/>
    <s v="Tesseramento"/>
    <x v="1"/>
    <x v="4"/>
    <x v="0"/>
    <m/>
  </r>
  <r>
    <n v="231340"/>
    <x v="0"/>
    <x v="0"/>
    <x v="0"/>
    <x v="0"/>
    <x v="15"/>
    <x v="247"/>
    <x v="0"/>
    <x v="0"/>
    <s v="Tesseramento"/>
    <x v="1"/>
    <x v="0"/>
    <x v="0"/>
    <m/>
  </r>
  <r>
    <n v="179453"/>
    <x v="0"/>
    <x v="0"/>
    <x v="0"/>
    <x v="0"/>
    <x v="15"/>
    <x v="247"/>
    <x v="0"/>
    <x v="0"/>
    <s v="Tesseramento"/>
    <x v="1"/>
    <x v="1"/>
    <x v="0"/>
    <m/>
  </r>
  <r>
    <n v="185102"/>
    <x v="1"/>
    <x v="0"/>
    <x v="0"/>
    <x v="1"/>
    <x v="15"/>
    <x v="247"/>
    <x v="0"/>
    <x v="1"/>
    <s v="Tesseramento"/>
    <x v="1"/>
    <x v="7"/>
    <x v="0"/>
    <m/>
  </r>
  <r>
    <n v="229735"/>
    <x v="1"/>
    <x v="0"/>
    <x v="0"/>
    <x v="2"/>
    <x v="15"/>
    <x v="247"/>
    <x v="0"/>
    <x v="1"/>
    <s v="Tesseramento"/>
    <x v="1"/>
    <x v="5"/>
    <x v="0"/>
    <m/>
  </r>
  <r>
    <n v="154934"/>
    <x v="1"/>
    <x v="0"/>
    <x v="0"/>
    <x v="0"/>
    <x v="15"/>
    <x v="247"/>
    <x v="0"/>
    <x v="0"/>
    <s v="Tesseramento"/>
    <x v="1"/>
    <x v="2"/>
    <x v="0"/>
    <m/>
  </r>
  <r>
    <n v="199602"/>
    <x v="0"/>
    <x v="0"/>
    <x v="0"/>
    <x v="0"/>
    <x v="15"/>
    <x v="247"/>
    <x v="0"/>
    <x v="0"/>
    <s v="Tesseramento"/>
    <x v="1"/>
    <x v="0"/>
    <x v="0"/>
    <m/>
  </r>
  <r>
    <n v="101335"/>
    <x v="0"/>
    <x v="0"/>
    <x v="0"/>
    <x v="0"/>
    <x v="15"/>
    <x v="247"/>
    <x v="0"/>
    <x v="0"/>
    <s v="Tesseramento"/>
    <x v="1"/>
    <x v="4"/>
    <x v="0"/>
    <m/>
  </r>
  <r>
    <n v="100853"/>
    <x v="0"/>
    <x v="0"/>
    <x v="0"/>
    <x v="0"/>
    <x v="4"/>
    <x v="179"/>
    <x v="0"/>
    <x v="0"/>
    <s v="Tesseramento"/>
    <x v="1"/>
    <x v="3"/>
    <x v="0"/>
    <m/>
  </r>
  <r>
    <n v="177132"/>
    <x v="0"/>
    <x v="0"/>
    <x v="0"/>
    <x v="0"/>
    <x v="4"/>
    <x v="179"/>
    <x v="0"/>
    <x v="0"/>
    <s v="Tesseramento"/>
    <x v="1"/>
    <x v="0"/>
    <x v="0"/>
    <m/>
  </r>
  <r>
    <n v="63423"/>
    <x v="0"/>
    <x v="0"/>
    <x v="0"/>
    <x v="0"/>
    <x v="15"/>
    <x v="247"/>
    <x v="0"/>
    <x v="0"/>
    <s v="Tesseramento"/>
    <x v="1"/>
    <x v="4"/>
    <x v="0"/>
    <m/>
  </r>
  <r>
    <n v="228103"/>
    <x v="1"/>
    <x v="0"/>
    <x v="0"/>
    <x v="1"/>
    <x v="4"/>
    <x v="179"/>
    <x v="0"/>
    <x v="0"/>
    <s v="Tesseramento"/>
    <x v="1"/>
    <x v="5"/>
    <x v="0"/>
    <m/>
  </r>
  <r>
    <n v="228104"/>
    <x v="1"/>
    <x v="0"/>
    <x v="0"/>
    <x v="1"/>
    <x v="4"/>
    <x v="179"/>
    <x v="0"/>
    <x v="0"/>
    <s v="Tesseramento"/>
    <x v="1"/>
    <x v="5"/>
    <x v="0"/>
    <m/>
  </r>
  <r>
    <n v="174205"/>
    <x v="0"/>
    <x v="0"/>
    <x v="0"/>
    <x v="0"/>
    <x v="4"/>
    <x v="179"/>
    <x v="0"/>
    <x v="0"/>
    <s v="Tesseramento"/>
    <x v="1"/>
    <x v="0"/>
    <x v="0"/>
    <m/>
  </r>
  <r>
    <n v="90401"/>
    <x v="0"/>
    <x v="0"/>
    <x v="0"/>
    <x v="0"/>
    <x v="4"/>
    <x v="179"/>
    <x v="0"/>
    <x v="0"/>
    <s v="Tesseramento"/>
    <x v="1"/>
    <x v="3"/>
    <x v="0"/>
    <m/>
  </r>
  <r>
    <n v="192463"/>
    <x v="0"/>
    <x v="0"/>
    <x v="0"/>
    <x v="1"/>
    <x v="7"/>
    <x v="261"/>
    <x v="0"/>
    <x v="1"/>
    <s v="Tesseramento"/>
    <x v="3"/>
    <x v="3"/>
    <x v="0"/>
    <m/>
  </r>
  <r>
    <n v="4211"/>
    <x v="0"/>
    <x v="0"/>
    <x v="0"/>
    <x v="0"/>
    <x v="4"/>
    <x v="179"/>
    <x v="0"/>
    <x v="1"/>
    <s v="Tesseramento"/>
    <x v="1"/>
    <x v="0"/>
    <x v="0"/>
    <m/>
  </r>
  <r>
    <n v="4359"/>
    <x v="0"/>
    <x v="0"/>
    <x v="0"/>
    <x v="0"/>
    <x v="4"/>
    <x v="179"/>
    <x v="0"/>
    <x v="0"/>
    <s v="Tesseramento"/>
    <x v="1"/>
    <x v="0"/>
    <x v="0"/>
    <m/>
  </r>
  <r>
    <n v="216754"/>
    <x v="1"/>
    <x v="0"/>
    <x v="0"/>
    <x v="1"/>
    <x v="4"/>
    <x v="179"/>
    <x v="0"/>
    <x v="0"/>
    <s v="Tesseramento"/>
    <x v="1"/>
    <x v="5"/>
    <x v="0"/>
    <m/>
  </r>
  <r>
    <n v="229068"/>
    <x v="1"/>
    <x v="0"/>
    <x v="0"/>
    <x v="1"/>
    <x v="4"/>
    <x v="179"/>
    <x v="0"/>
    <x v="0"/>
    <s v="Tesseramento"/>
    <x v="1"/>
    <x v="5"/>
    <x v="0"/>
    <m/>
  </r>
  <r>
    <n v="37672"/>
    <x v="0"/>
    <x v="0"/>
    <x v="0"/>
    <x v="0"/>
    <x v="4"/>
    <x v="179"/>
    <x v="0"/>
    <x v="0"/>
    <s v="Tesseramento"/>
    <x v="1"/>
    <x v="4"/>
    <x v="0"/>
    <m/>
  </r>
  <r>
    <n v="152853"/>
    <x v="0"/>
    <x v="0"/>
    <x v="0"/>
    <x v="0"/>
    <x v="4"/>
    <x v="179"/>
    <x v="0"/>
    <x v="1"/>
    <s v="Tesseramento"/>
    <x v="1"/>
    <x v="4"/>
    <x v="0"/>
    <m/>
  </r>
  <r>
    <n v="173893"/>
    <x v="0"/>
    <x v="0"/>
    <x v="0"/>
    <x v="1"/>
    <x v="7"/>
    <x v="261"/>
    <x v="0"/>
    <x v="1"/>
    <s v="Tesseramento"/>
    <x v="3"/>
    <x v="0"/>
    <x v="0"/>
    <m/>
  </r>
  <r>
    <n v="199963"/>
    <x v="0"/>
    <x v="0"/>
    <x v="0"/>
    <x v="0"/>
    <x v="13"/>
    <x v="177"/>
    <x v="0"/>
    <x v="1"/>
    <s v="Tesseramento"/>
    <x v="1"/>
    <x v="4"/>
    <x v="0"/>
    <m/>
  </r>
  <r>
    <n v="4561"/>
    <x v="0"/>
    <x v="0"/>
    <x v="0"/>
    <x v="0"/>
    <x v="4"/>
    <x v="179"/>
    <x v="0"/>
    <x v="0"/>
    <s v="Tesseramento"/>
    <x v="1"/>
    <x v="3"/>
    <x v="0"/>
    <m/>
  </r>
  <r>
    <n v="97974"/>
    <x v="0"/>
    <x v="0"/>
    <x v="0"/>
    <x v="0"/>
    <x v="4"/>
    <x v="179"/>
    <x v="0"/>
    <x v="0"/>
    <s v="Tesseramento"/>
    <x v="1"/>
    <x v="0"/>
    <x v="0"/>
    <m/>
  </r>
  <r>
    <n v="75157"/>
    <x v="0"/>
    <x v="0"/>
    <x v="0"/>
    <x v="0"/>
    <x v="4"/>
    <x v="179"/>
    <x v="0"/>
    <x v="0"/>
    <s v="Tesseramento"/>
    <x v="1"/>
    <x v="3"/>
    <x v="0"/>
    <m/>
  </r>
  <r>
    <n v="70094"/>
    <x v="0"/>
    <x v="0"/>
    <x v="0"/>
    <x v="0"/>
    <x v="4"/>
    <x v="179"/>
    <x v="0"/>
    <x v="0"/>
    <s v="Tesseramento"/>
    <x v="1"/>
    <x v="1"/>
    <x v="0"/>
    <m/>
  </r>
  <r>
    <n v="119705"/>
    <x v="0"/>
    <x v="0"/>
    <x v="0"/>
    <x v="0"/>
    <x v="4"/>
    <x v="179"/>
    <x v="0"/>
    <x v="0"/>
    <s v="Tesseramento"/>
    <x v="1"/>
    <x v="3"/>
    <x v="0"/>
    <m/>
  </r>
  <r>
    <n v="15541"/>
    <x v="0"/>
    <x v="0"/>
    <x v="0"/>
    <x v="0"/>
    <x v="7"/>
    <x v="41"/>
    <x v="0"/>
    <x v="1"/>
    <s v="Tesseramento"/>
    <x v="1"/>
    <x v="4"/>
    <x v="0"/>
    <m/>
  </r>
  <r>
    <n v="147001"/>
    <x v="0"/>
    <x v="0"/>
    <x v="0"/>
    <x v="0"/>
    <x v="4"/>
    <x v="179"/>
    <x v="0"/>
    <x v="0"/>
    <s v="Tesseramento"/>
    <x v="1"/>
    <x v="0"/>
    <x v="0"/>
    <m/>
  </r>
  <r>
    <n v="61815"/>
    <x v="0"/>
    <x v="0"/>
    <x v="0"/>
    <x v="0"/>
    <x v="4"/>
    <x v="179"/>
    <x v="0"/>
    <x v="0"/>
    <s v="Tesseramento"/>
    <x v="1"/>
    <x v="3"/>
    <x v="0"/>
    <m/>
  </r>
  <r>
    <n v="10604"/>
    <x v="0"/>
    <x v="0"/>
    <x v="0"/>
    <x v="0"/>
    <x v="4"/>
    <x v="179"/>
    <x v="0"/>
    <x v="1"/>
    <s v="Tesseramento"/>
    <x v="1"/>
    <x v="3"/>
    <x v="0"/>
    <m/>
  </r>
  <r>
    <n v="21554"/>
    <x v="0"/>
    <x v="0"/>
    <x v="0"/>
    <x v="0"/>
    <x v="4"/>
    <x v="179"/>
    <x v="0"/>
    <x v="1"/>
    <s v="Tesseramento"/>
    <x v="1"/>
    <x v="4"/>
    <x v="0"/>
    <m/>
  </r>
  <r>
    <n v="201398"/>
    <x v="0"/>
    <x v="0"/>
    <x v="0"/>
    <x v="0"/>
    <x v="4"/>
    <x v="179"/>
    <x v="0"/>
    <x v="0"/>
    <s v="Tesseramento"/>
    <x v="1"/>
    <x v="0"/>
    <x v="0"/>
    <m/>
  </r>
  <r>
    <n v="15447"/>
    <x v="0"/>
    <x v="0"/>
    <x v="0"/>
    <x v="0"/>
    <x v="7"/>
    <x v="41"/>
    <x v="0"/>
    <x v="1"/>
    <s v="Tesseramento"/>
    <x v="1"/>
    <x v="4"/>
    <x v="0"/>
    <m/>
  </r>
  <r>
    <n v="210464"/>
    <x v="1"/>
    <x v="0"/>
    <x v="0"/>
    <x v="1"/>
    <x v="4"/>
    <x v="179"/>
    <x v="0"/>
    <x v="0"/>
    <s v="Tesseramento"/>
    <x v="1"/>
    <x v="5"/>
    <x v="0"/>
    <m/>
  </r>
  <r>
    <n v="136764"/>
    <x v="0"/>
    <x v="0"/>
    <x v="0"/>
    <x v="0"/>
    <x v="1"/>
    <x v="26"/>
    <x v="0"/>
    <x v="0"/>
    <s v="Tesseramento"/>
    <x v="1"/>
    <x v="0"/>
    <x v="0"/>
    <m/>
  </r>
  <r>
    <n v="97489"/>
    <x v="0"/>
    <x v="0"/>
    <x v="0"/>
    <x v="0"/>
    <x v="4"/>
    <x v="179"/>
    <x v="0"/>
    <x v="0"/>
    <s v="Tesseramento"/>
    <x v="1"/>
    <x v="4"/>
    <x v="0"/>
    <m/>
  </r>
  <r>
    <n v="42618"/>
    <x v="0"/>
    <x v="0"/>
    <x v="0"/>
    <x v="0"/>
    <x v="4"/>
    <x v="179"/>
    <x v="0"/>
    <x v="1"/>
    <s v="Tesseramento"/>
    <x v="1"/>
    <x v="4"/>
    <x v="0"/>
    <m/>
  </r>
  <r>
    <n v="21522"/>
    <x v="0"/>
    <x v="0"/>
    <x v="0"/>
    <x v="0"/>
    <x v="4"/>
    <x v="179"/>
    <x v="0"/>
    <x v="0"/>
    <s v="Tesseramento"/>
    <x v="1"/>
    <x v="4"/>
    <x v="0"/>
    <m/>
  </r>
  <r>
    <n v="149394"/>
    <x v="0"/>
    <x v="0"/>
    <x v="0"/>
    <x v="0"/>
    <x v="1"/>
    <x v="26"/>
    <x v="0"/>
    <x v="0"/>
    <s v="Tesseramento"/>
    <x v="1"/>
    <x v="0"/>
    <x v="0"/>
    <m/>
  </r>
  <r>
    <n v="149393"/>
    <x v="0"/>
    <x v="0"/>
    <x v="0"/>
    <x v="0"/>
    <x v="1"/>
    <x v="26"/>
    <x v="0"/>
    <x v="1"/>
    <s v="Tesseramento"/>
    <x v="1"/>
    <x v="3"/>
    <x v="0"/>
    <m/>
  </r>
  <r>
    <n v="129051"/>
    <x v="0"/>
    <x v="0"/>
    <x v="0"/>
    <x v="0"/>
    <x v="4"/>
    <x v="179"/>
    <x v="0"/>
    <x v="0"/>
    <s v="Tesseramento"/>
    <x v="1"/>
    <x v="0"/>
    <x v="0"/>
    <m/>
  </r>
  <r>
    <n v="220651"/>
    <x v="0"/>
    <x v="1"/>
    <x v="2"/>
    <x v="1"/>
    <x v="0"/>
    <x v="305"/>
    <x v="0"/>
    <x v="0"/>
    <s v="Tesseramento"/>
    <x v="0"/>
    <x v="0"/>
    <x v="0"/>
    <m/>
  </r>
  <r>
    <n v="220417"/>
    <x v="1"/>
    <x v="0"/>
    <x v="0"/>
    <x v="3"/>
    <x v="4"/>
    <x v="179"/>
    <x v="0"/>
    <x v="0"/>
    <s v="Tesseramento"/>
    <x v="1"/>
    <x v="5"/>
    <x v="0"/>
    <m/>
  </r>
  <r>
    <n v="124526"/>
    <x v="0"/>
    <x v="0"/>
    <x v="0"/>
    <x v="0"/>
    <x v="4"/>
    <x v="179"/>
    <x v="0"/>
    <x v="0"/>
    <s v="Tesseramento"/>
    <x v="1"/>
    <x v="0"/>
    <x v="0"/>
    <m/>
  </r>
  <r>
    <n v="49972"/>
    <x v="0"/>
    <x v="0"/>
    <x v="0"/>
    <x v="0"/>
    <x v="4"/>
    <x v="179"/>
    <x v="0"/>
    <x v="1"/>
    <s v="Tesseramento"/>
    <x v="1"/>
    <x v="4"/>
    <x v="0"/>
    <m/>
  </r>
  <r>
    <n v="191621"/>
    <x v="0"/>
    <x v="0"/>
    <x v="0"/>
    <x v="1"/>
    <x v="8"/>
    <x v="17"/>
    <x v="0"/>
    <x v="0"/>
    <s v="Tesseramento"/>
    <x v="1"/>
    <x v="0"/>
    <x v="0"/>
    <m/>
  </r>
  <r>
    <n v="129697"/>
    <x v="0"/>
    <x v="0"/>
    <x v="0"/>
    <x v="0"/>
    <x v="7"/>
    <x v="67"/>
    <x v="0"/>
    <x v="0"/>
    <s v="Tesseramento"/>
    <x v="0"/>
    <x v="0"/>
    <x v="0"/>
    <m/>
  </r>
  <r>
    <n v="151330"/>
    <x v="0"/>
    <x v="0"/>
    <x v="0"/>
    <x v="1"/>
    <x v="7"/>
    <x v="67"/>
    <x v="0"/>
    <x v="0"/>
    <s v="Tesseramento"/>
    <x v="0"/>
    <x v="3"/>
    <x v="0"/>
    <m/>
  </r>
  <r>
    <n v="33308"/>
    <x v="0"/>
    <x v="0"/>
    <x v="0"/>
    <x v="0"/>
    <x v="7"/>
    <x v="67"/>
    <x v="0"/>
    <x v="1"/>
    <s v="Tesseramento"/>
    <x v="0"/>
    <x v="4"/>
    <x v="0"/>
    <m/>
  </r>
  <r>
    <n v="100188"/>
    <x v="0"/>
    <x v="0"/>
    <x v="0"/>
    <x v="0"/>
    <x v="7"/>
    <x v="67"/>
    <x v="0"/>
    <x v="0"/>
    <s v="Tesseramento"/>
    <x v="0"/>
    <x v="4"/>
    <x v="0"/>
    <m/>
  </r>
  <r>
    <n v="26703"/>
    <x v="0"/>
    <x v="0"/>
    <x v="0"/>
    <x v="0"/>
    <x v="8"/>
    <x v="17"/>
    <x v="0"/>
    <x v="0"/>
    <s v="Tesseramento"/>
    <x v="1"/>
    <x v="4"/>
    <x v="0"/>
    <m/>
  </r>
  <r>
    <n v="42613"/>
    <x v="0"/>
    <x v="0"/>
    <x v="0"/>
    <x v="0"/>
    <x v="4"/>
    <x v="179"/>
    <x v="0"/>
    <x v="0"/>
    <s v="Tesseramento"/>
    <x v="1"/>
    <x v="4"/>
    <x v="0"/>
    <m/>
  </r>
  <r>
    <n v="14084"/>
    <x v="0"/>
    <x v="0"/>
    <x v="0"/>
    <x v="0"/>
    <x v="8"/>
    <x v="17"/>
    <x v="0"/>
    <x v="1"/>
    <s v="Tesseramento"/>
    <x v="1"/>
    <x v="4"/>
    <x v="0"/>
    <m/>
  </r>
  <r>
    <n v="56257"/>
    <x v="0"/>
    <x v="0"/>
    <x v="0"/>
    <x v="0"/>
    <x v="7"/>
    <x v="261"/>
    <x v="0"/>
    <x v="0"/>
    <s v="Tesseramento"/>
    <x v="3"/>
    <x v="4"/>
    <x v="0"/>
    <m/>
  </r>
  <r>
    <n v="101668"/>
    <x v="0"/>
    <x v="0"/>
    <x v="0"/>
    <x v="0"/>
    <x v="8"/>
    <x v="17"/>
    <x v="0"/>
    <x v="0"/>
    <s v="Tesseramento"/>
    <x v="1"/>
    <x v="0"/>
    <x v="0"/>
    <m/>
  </r>
  <r>
    <n v="32314"/>
    <x v="0"/>
    <x v="0"/>
    <x v="0"/>
    <x v="0"/>
    <x v="7"/>
    <x v="67"/>
    <x v="0"/>
    <x v="0"/>
    <s v="Tesseramento"/>
    <x v="0"/>
    <x v="4"/>
    <x v="0"/>
    <m/>
  </r>
  <r>
    <n v="185828"/>
    <x v="0"/>
    <x v="0"/>
    <x v="0"/>
    <x v="0"/>
    <x v="7"/>
    <x v="67"/>
    <x v="0"/>
    <x v="0"/>
    <s v="Tesseramento"/>
    <x v="0"/>
    <x v="0"/>
    <x v="0"/>
    <m/>
  </r>
  <r>
    <n v="81649"/>
    <x v="0"/>
    <x v="0"/>
    <x v="0"/>
    <x v="0"/>
    <x v="8"/>
    <x v="17"/>
    <x v="0"/>
    <x v="0"/>
    <s v="Tesseramento"/>
    <x v="1"/>
    <x v="4"/>
    <x v="0"/>
    <m/>
  </r>
  <r>
    <n v="21304"/>
    <x v="0"/>
    <x v="0"/>
    <x v="0"/>
    <x v="0"/>
    <x v="8"/>
    <x v="17"/>
    <x v="0"/>
    <x v="0"/>
    <s v="Tesseramento"/>
    <x v="1"/>
    <x v="4"/>
    <x v="0"/>
    <m/>
  </r>
  <r>
    <n v="53837"/>
    <x v="0"/>
    <x v="0"/>
    <x v="0"/>
    <x v="0"/>
    <x v="8"/>
    <x v="17"/>
    <x v="0"/>
    <x v="1"/>
    <s v="Tesseramento"/>
    <x v="1"/>
    <x v="3"/>
    <x v="0"/>
    <m/>
  </r>
  <r>
    <n v="45669"/>
    <x v="0"/>
    <x v="0"/>
    <x v="0"/>
    <x v="0"/>
    <x v="7"/>
    <x v="67"/>
    <x v="0"/>
    <x v="0"/>
    <s v="Tesseramento"/>
    <x v="0"/>
    <x v="4"/>
    <x v="0"/>
    <m/>
  </r>
  <r>
    <n v="201116"/>
    <x v="0"/>
    <x v="0"/>
    <x v="0"/>
    <x v="0"/>
    <x v="4"/>
    <x v="179"/>
    <x v="0"/>
    <x v="1"/>
    <s v="Tesseramento"/>
    <x v="1"/>
    <x v="3"/>
    <x v="0"/>
    <m/>
  </r>
  <r>
    <n v="30002"/>
    <x v="0"/>
    <x v="0"/>
    <x v="0"/>
    <x v="0"/>
    <x v="8"/>
    <x v="17"/>
    <x v="0"/>
    <x v="1"/>
    <s v="Tesseramento"/>
    <x v="1"/>
    <x v="4"/>
    <x v="0"/>
    <m/>
  </r>
  <r>
    <n v="26943"/>
    <x v="0"/>
    <x v="0"/>
    <x v="0"/>
    <x v="0"/>
    <x v="8"/>
    <x v="17"/>
    <x v="0"/>
    <x v="1"/>
    <s v="Tesseramento"/>
    <x v="1"/>
    <x v="3"/>
    <x v="0"/>
    <m/>
  </r>
  <r>
    <n v="125091"/>
    <x v="0"/>
    <x v="0"/>
    <x v="0"/>
    <x v="0"/>
    <x v="1"/>
    <x v="26"/>
    <x v="0"/>
    <x v="1"/>
    <s v="Tesseramento"/>
    <x v="1"/>
    <x v="0"/>
    <x v="0"/>
    <m/>
  </r>
  <r>
    <n v="115718"/>
    <x v="0"/>
    <x v="0"/>
    <x v="0"/>
    <x v="0"/>
    <x v="7"/>
    <x v="67"/>
    <x v="0"/>
    <x v="0"/>
    <s v="Tesseramento"/>
    <x v="0"/>
    <x v="0"/>
    <x v="0"/>
    <m/>
  </r>
  <r>
    <n v="19112"/>
    <x v="0"/>
    <x v="0"/>
    <x v="0"/>
    <x v="0"/>
    <x v="4"/>
    <x v="179"/>
    <x v="0"/>
    <x v="1"/>
    <s v="Tesseramento"/>
    <x v="1"/>
    <x v="3"/>
    <x v="0"/>
    <m/>
  </r>
  <r>
    <n v="132869"/>
    <x v="0"/>
    <x v="0"/>
    <x v="0"/>
    <x v="1"/>
    <x v="7"/>
    <x v="67"/>
    <x v="0"/>
    <x v="0"/>
    <s v="Tesseramento"/>
    <x v="0"/>
    <x v="0"/>
    <x v="0"/>
    <m/>
  </r>
  <r>
    <n v="55662"/>
    <x v="0"/>
    <x v="0"/>
    <x v="0"/>
    <x v="0"/>
    <x v="8"/>
    <x v="17"/>
    <x v="0"/>
    <x v="1"/>
    <s v="Tesseramento"/>
    <x v="1"/>
    <x v="4"/>
    <x v="0"/>
    <m/>
  </r>
  <r>
    <n v="81652"/>
    <x v="0"/>
    <x v="0"/>
    <x v="0"/>
    <x v="0"/>
    <x v="8"/>
    <x v="17"/>
    <x v="0"/>
    <x v="0"/>
    <s v="Tesseramento"/>
    <x v="1"/>
    <x v="4"/>
    <x v="0"/>
    <m/>
  </r>
  <r>
    <n v="94046"/>
    <x v="0"/>
    <x v="0"/>
    <x v="0"/>
    <x v="0"/>
    <x v="4"/>
    <x v="179"/>
    <x v="0"/>
    <x v="0"/>
    <s v="Tesseramento"/>
    <x v="1"/>
    <x v="1"/>
    <x v="0"/>
    <m/>
  </r>
  <r>
    <n v="34870"/>
    <x v="0"/>
    <x v="0"/>
    <x v="0"/>
    <x v="0"/>
    <x v="4"/>
    <x v="179"/>
    <x v="0"/>
    <x v="0"/>
    <s v="Tesseramento"/>
    <x v="1"/>
    <x v="0"/>
    <x v="0"/>
    <m/>
  </r>
  <r>
    <n v="232333"/>
    <x v="0"/>
    <x v="0"/>
    <x v="0"/>
    <x v="0"/>
    <x v="8"/>
    <x v="17"/>
    <x v="0"/>
    <x v="0"/>
    <s v="Tesseramento"/>
    <x v="1"/>
    <x v="1"/>
    <x v="0"/>
    <m/>
  </r>
  <r>
    <n v="75185"/>
    <x v="0"/>
    <x v="0"/>
    <x v="0"/>
    <x v="0"/>
    <x v="4"/>
    <x v="179"/>
    <x v="0"/>
    <x v="0"/>
    <s v="Tesseramento"/>
    <x v="1"/>
    <x v="0"/>
    <x v="0"/>
    <m/>
  </r>
  <r>
    <n v="26837"/>
    <x v="0"/>
    <x v="0"/>
    <x v="0"/>
    <x v="0"/>
    <x v="8"/>
    <x v="17"/>
    <x v="0"/>
    <x v="1"/>
    <s v="Tesseramento"/>
    <x v="1"/>
    <x v="4"/>
    <x v="0"/>
    <m/>
  </r>
  <r>
    <n v="70841"/>
    <x v="0"/>
    <x v="0"/>
    <x v="0"/>
    <x v="0"/>
    <x v="4"/>
    <x v="179"/>
    <x v="0"/>
    <x v="1"/>
    <s v="Tesseramento"/>
    <x v="1"/>
    <x v="4"/>
    <x v="0"/>
    <m/>
  </r>
  <r>
    <n v="55155"/>
    <x v="0"/>
    <x v="0"/>
    <x v="0"/>
    <x v="0"/>
    <x v="4"/>
    <x v="179"/>
    <x v="0"/>
    <x v="0"/>
    <s v="Tesseramento"/>
    <x v="1"/>
    <x v="3"/>
    <x v="0"/>
    <m/>
  </r>
  <r>
    <n v="59828"/>
    <x v="0"/>
    <x v="0"/>
    <x v="0"/>
    <x v="0"/>
    <x v="8"/>
    <x v="17"/>
    <x v="0"/>
    <x v="0"/>
    <s v="Tesseramento"/>
    <x v="1"/>
    <x v="3"/>
    <x v="0"/>
    <m/>
  </r>
  <r>
    <n v="57965"/>
    <x v="0"/>
    <x v="0"/>
    <x v="0"/>
    <x v="0"/>
    <x v="8"/>
    <x v="17"/>
    <x v="0"/>
    <x v="0"/>
    <s v="Tesseramento"/>
    <x v="1"/>
    <x v="0"/>
    <x v="0"/>
    <m/>
  </r>
  <r>
    <n v="26864"/>
    <x v="0"/>
    <x v="0"/>
    <x v="0"/>
    <x v="0"/>
    <x v="8"/>
    <x v="17"/>
    <x v="0"/>
    <x v="1"/>
    <s v="Tesseramento"/>
    <x v="1"/>
    <x v="4"/>
    <x v="0"/>
    <m/>
  </r>
  <r>
    <n v="155044"/>
    <x v="0"/>
    <x v="0"/>
    <x v="0"/>
    <x v="0"/>
    <x v="7"/>
    <x v="11"/>
    <x v="0"/>
    <x v="0"/>
    <s v="Tesseramento"/>
    <x v="1"/>
    <x v="0"/>
    <x v="0"/>
    <m/>
  </r>
  <r>
    <n v="21331"/>
    <x v="0"/>
    <x v="0"/>
    <x v="0"/>
    <x v="1"/>
    <x v="8"/>
    <x v="17"/>
    <x v="0"/>
    <x v="1"/>
    <s v="Tesseramento"/>
    <x v="1"/>
    <x v="4"/>
    <x v="0"/>
    <m/>
  </r>
  <r>
    <n v="147966"/>
    <x v="0"/>
    <x v="0"/>
    <x v="0"/>
    <x v="0"/>
    <x v="8"/>
    <x v="17"/>
    <x v="0"/>
    <x v="1"/>
    <s v="Tesseramento"/>
    <x v="1"/>
    <x v="3"/>
    <x v="0"/>
    <m/>
  </r>
  <r>
    <n v="235883"/>
    <x v="0"/>
    <x v="0"/>
    <x v="1"/>
    <x v="3"/>
    <x v="10"/>
    <x v="273"/>
    <x v="0"/>
    <x v="1"/>
    <s v="Tesseramento"/>
    <x v="1"/>
    <x v="3"/>
    <x v="0"/>
    <m/>
  </r>
  <r>
    <n v="65594"/>
    <x v="0"/>
    <x v="0"/>
    <x v="2"/>
    <x v="4"/>
    <x v="7"/>
    <x v="67"/>
    <x v="0"/>
    <x v="0"/>
    <s v="Tesseramento"/>
    <x v="0"/>
    <x v="0"/>
    <x v="0"/>
    <m/>
  </r>
  <r>
    <n v="102998"/>
    <x v="0"/>
    <x v="0"/>
    <x v="0"/>
    <x v="0"/>
    <x v="8"/>
    <x v="17"/>
    <x v="0"/>
    <x v="0"/>
    <s v="Tesseramento"/>
    <x v="1"/>
    <x v="0"/>
    <x v="0"/>
    <m/>
  </r>
  <r>
    <n v="191623"/>
    <x v="0"/>
    <x v="0"/>
    <x v="0"/>
    <x v="0"/>
    <x v="8"/>
    <x v="17"/>
    <x v="0"/>
    <x v="0"/>
    <s v="Tesseramento"/>
    <x v="1"/>
    <x v="0"/>
    <x v="0"/>
    <m/>
  </r>
  <r>
    <n v="138451"/>
    <x v="0"/>
    <x v="0"/>
    <x v="0"/>
    <x v="0"/>
    <x v="7"/>
    <x v="11"/>
    <x v="0"/>
    <x v="1"/>
    <s v="Tesseramento"/>
    <x v="1"/>
    <x v="0"/>
    <x v="0"/>
    <m/>
  </r>
  <r>
    <n v="26790"/>
    <x v="0"/>
    <x v="0"/>
    <x v="0"/>
    <x v="0"/>
    <x v="8"/>
    <x v="17"/>
    <x v="0"/>
    <x v="0"/>
    <s v="Tesseramento"/>
    <x v="1"/>
    <x v="3"/>
    <x v="0"/>
    <m/>
  </r>
  <r>
    <n v="97851"/>
    <x v="0"/>
    <x v="0"/>
    <x v="0"/>
    <x v="0"/>
    <x v="8"/>
    <x v="17"/>
    <x v="0"/>
    <x v="1"/>
    <s v="Tesseramento"/>
    <x v="1"/>
    <x v="1"/>
    <x v="0"/>
    <m/>
  </r>
  <r>
    <n v="138430"/>
    <x v="0"/>
    <x v="0"/>
    <x v="0"/>
    <x v="0"/>
    <x v="7"/>
    <x v="11"/>
    <x v="0"/>
    <x v="0"/>
    <s v="Tesseramento"/>
    <x v="1"/>
    <x v="0"/>
    <x v="0"/>
    <m/>
  </r>
  <r>
    <n v="55665"/>
    <x v="0"/>
    <x v="0"/>
    <x v="0"/>
    <x v="0"/>
    <x v="8"/>
    <x v="17"/>
    <x v="0"/>
    <x v="0"/>
    <s v="Tesseramento"/>
    <x v="1"/>
    <x v="1"/>
    <x v="0"/>
    <m/>
  </r>
  <r>
    <n v="23349"/>
    <x v="0"/>
    <x v="0"/>
    <x v="0"/>
    <x v="0"/>
    <x v="7"/>
    <x v="11"/>
    <x v="0"/>
    <x v="0"/>
    <s v="Tesseramento"/>
    <x v="1"/>
    <x v="4"/>
    <x v="0"/>
    <m/>
  </r>
  <r>
    <n v="100092"/>
    <x v="0"/>
    <x v="0"/>
    <x v="0"/>
    <x v="0"/>
    <x v="8"/>
    <x v="17"/>
    <x v="0"/>
    <x v="0"/>
    <s v="Tesseramento"/>
    <x v="1"/>
    <x v="0"/>
    <x v="0"/>
    <m/>
  </r>
  <r>
    <n v="125795"/>
    <x v="0"/>
    <x v="0"/>
    <x v="0"/>
    <x v="0"/>
    <x v="8"/>
    <x v="17"/>
    <x v="0"/>
    <x v="0"/>
    <s v="Tesseramento"/>
    <x v="1"/>
    <x v="3"/>
    <x v="0"/>
    <m/>
  </r>
  <r>
    <n v="206336"/>
    <x v="0"/>
    <x v="0"/>
    <x v="0"/>
    <x v="0"/>
    <x v="7"/>
    <x v="11"/>
    <x v="0"/>
    <x v="0"/>
    <s v="Tesseramento"/>
    <x v="1"/>
    <x v="4"/>
    <x v="0"/>
    <m/>
  </r>
  <r>
    <n v="179425"/>
    <x v="0"/>
    <x v="0"/>
    <x v="0"/>
    <x v="0"/>
    <x v="8"/>
    <x v="17"/>
    <x v="0"/>
    <x v="0"/>
    <s v="Tesseramento"/>
    <x v="1"/>
    <x v="0"/>
    <x v="0"/>
    <m/>
  </r>
  <r>
    <n v="65602"/>
    <x v="0"/>
    <x v="0"/>
    <x v="0"/>
    <x v="0"/>
    <x v="7"/>
    <x v="11"/>
    <x v="0"/>
    <x v="0"/>
    <s v="Tesseramento"/>
    <x v="1"/>
    <x v="0"/>
    <x v="0"/>
    <m/>
  </r>
  <r>
    <n v="22020"/>
    <x v="0"/>
    <x v="0"/>
    <x v="0"/>
    <x v="0"/>
    <x v="8"/>
    <x v="17"/>
    <x v="0"/>
    <x v="0"/>
    <s v="Tesseramento"/>
    <x v="1"/>
    <x v="1"/>
    <x v="0"/>
    <m/>
  </r>
  <r>
    <n v="181251"/>
    <x v="0"/>
    <x v="0"/>
    <x v="0"/>
    <x v="0"/>
    <x v="7"/>
    <x v="11"/>
    <x v="0"/>
    <x v="0"/>
    <s v="Tesseramento"/>
    <x v="1"/>
    <x v="3"/>
    <x v="0"/>
    <m/>
  </r>
  <r>
    <n v="128553"/>
    <x v="0"/>
    <x v="0"/>
    <x v="0"/>
    <x v="0"/>
    <x v="8"/>
    <x v="17"/>
    <x v="0"/>
    <x v="1"/>
    <s v="Tesseramento"/>
    <x v="1"/>
    <x v="3"/>
    <x v="0"/>
    <m/>
  </r>
  <r>
    <n v="58491"/>
    <x v="0"/>
    <x v="0"/>
    <x v="0"/>
    <x v="0"/>
    <x v="8"/>
    <x v="17"/>
    <x v="0"/>
    <x v="0"/>
    <s v="Tesseramento"/>
    <x v="1"/>
    <x v="3"/>
    <x v="0"/>
    <m/>
  </r>
  <r>
    <n v="235882"/>
    <x v="0"/>
    <x v="0"/>
    <x v="1"/>
    <x v="3"/>
    <x v="10"/>
    <x v="273"/>
    <x v="0"/>
    <x v="1"/>
    <s v="Tesseramento"/>
    <x v="1"/>
    <x v="3"/>
    <x v="0"/>
    <m/>
  </r>
  <r>
    <n v="102810"/>
    <x v="0"/>
    <x v="0"/>
    <x v="0"/>
    <x v="0"/>
    <x v="8"/>
    <x v="17"/>
    <x v="0"/>
    <x v="0"/>
    <s v="Tesseramento"/>
    <x v="1"/>
    <x v="4"/>
    <x v="0"/>
    <m/>
  </r>
  <r>
    <n v="28478"/>
    <x v="0"/>
    <x v="0"/>
    <x v="0"/>
    <x v="0"/>
    <x v="8"/>
    <x v="17"/>
    <x v="0"/>
    <x v="0"/>
    <s v="Tesseramento"/>
    <x v="1"/>
    <x v="0"/>
    <x v="0"/>
    <m/>
  </r>
  <r>
    <n v="26832"/>
    <x v="0"/>
    <x v="0"/>
    <x v="0"/>
    <x v="0"/>
    <x v="8"/>
    <x v="17"/>
    <x v="0"/>
    <x v="1"/>
    <s v="Tesseramento"/>
    <x v="1"/>
    <x v="3"/>
    <x v="0"/>
    <m/>
  </r>
  <r>
    <n v="209469"/>
    <x v="0"/>
    <x v="0"/>
    <x v="0"/>
    <x v="0"/>
    <x v="7"/>
    <x v="11"/>
    <x v="0"/>
    <x v="0"/>
    <s v="Tesseramento"/>
    <x v="1"/>
    <x v="0"/>
    <x v="0"/>
    <m/>
  </r>
  <r>
    <n v="203889"/>
    <x v="0"/>
    <x v="0"/>
    <x v="0"/>
    <x v="0"/>
    <x v="7"/>
    <x v="11"/>
    <x v="0"/>
    <x v="0"/>
    <s v="Tesseramento"/>
    <x v="1"/>
    <x v="0"/>
    <x v="0"/>
    <m/>
  </r>
  <r>
    <n v="26836"/>
    <x v="0"/>
    <x v="0"/>
    <x v="0"/>
    <x v="0"/>
    <x v="8"/>
    <x v="17"/>
    <x v="0"/>
    <x v="0"/>
    <s v="Tesseramento"/>
    <x v="1"/>
    <x v="4"/>
    <x v="0"/>
    <m/>
  </r>
  <r>
    <n v="142211"/>
    <x v="0"/>
    <x v="0"/>
    <x v="0"/>
    <x v="0"/>
    <x v="8"/>
    <x v="17"/>
    <x v="0"/>
    <x v="0"/>
    <s v="Tesseramento"/>
    <x v="1"/>
    <x v="3"/>
    <x v="0"/>
    <m/>
  </r>
  <r>
    <n v="59829"/>
    <x v="0"/>
    <x v="0"/>
    <x v="0"/>
    <x v="0"/>
    <x v="8"/>
    <x v="17"/>
    <x v="0"/>
    <x v="1"/>
    <s v="Tesseramento"/>
    <x v="1"/>
    <x v="3"/>
    <x v="0"/>
    <m/>
  </r>
  <r>
    <n v="227520"/>
    <x v="1"/>
    <x v="0"/>
    <x v="0"/>
    <x v="1"/>
    <x v="7"/>
    <x v="11"/>
    <x v="0"/>
    <x v="1"/>
    <s v="Tesseramento"/>
    <x v="1"/>
    <x v="7"/>
    <x v="0"/>
    <m/>
  </r>
  <r>
    <n v="203885"/>
    <x v="0"/>
    <x v="0"/>
    <x v="0"/>
    <x v="0"/>
    <x v="7"/>
    <x v="11"/>
    <x v="0"/>
    <x v="0"/>
    <s v="Tesseramento"/>
    <x v="1"/>
    <x v="0"/>
    <x v="0"/>
    <m/>
  </r>
  <r>
    <n v="99413"/>
    <x v="0"/>
    <x v="0"/>
    <x v="0"/>
    <x v="0"/>
    <x v="8"/>
    <x v="17"/>
    <x v="0"/>
    <x v="0"/>
    <s v="Tesseramento"/>
    <x v="1"/>
    <x v="0"/>
    <x v="0"/>
    <m/>
  </r>
  <r>
    <n v="55668"/>
    <x v="0"/>
    <x v="0"/>
    <x v="0"/>
    <x v="0"/>
    <x v="8"/>
    <x v="17"/>
    <x v="0"/>
    <x v="1"/>
    <s v="Tesseramento"/>
    <x v="1"/>
    <x v="3"/>
    <x v="0"/>
    <m/>
  </r>
  <r>
    <n v="81659"/>
    <x v="0"/>
    <x v="0"/>
    <x v="0"/>
    <x v="0"/>
    <x v="8"/>
    <x v="17"/>
    <x v="0"/>
    <x v="0"/>
    <s v="Tesseramento"/>
    <x v="1"/>
    <x v="3"/>
    <x v="0"/>
    <m/>
  </r>
  <r>
    <n v="48016"/>
    <x v="0"/>
    <x v="0"/>
    <x v="0"/>
    <x v="0"/>
    <x v="8"/>
    <x v="17"/>
    <x v="0"/>
    <x v="0"/>
    <s v="Tesseramento"/>
    <x v="1"/>
    <x v="4"/>
    <x v="0"/>
    <m/>
  </r>
  <r>
    <n v="59684"/>
    <x v="0"/>
    <x v="0"/>
    <x v="0"/>
    <x v="0"/>
    <x v="7"/>
    <x v="11"/>
    <x v="0"/>
    <x v="1"/>
    <s v="Tesseramento"/>
    <x v="1"/>
    <x v="4"/>
    <x v="0"/>
    <m/>
  </r>
  <r>
    <n v="56724"/>
    <x v="0"/>
    <x v="0"/>
    <x v="0"/>
    <x v="0"/>
    <x v="7"/>
    <x v="11"/>
    <x v="0"/>
    <x v="0"/>
    <s v="Tesseramento"/>
    <x v="1"/>
    <x v="4"/>
    <x v="0"/>
    <m/>
  </r>
  <r>
    <n v="26865"/>
    <x v="0"/>
    <x v="0"/>
    <x v="0"/>
    <x v="0"/>
    <x v="8"/>
    <x v="17"/>
    <x v="0"/>
    <x v="0"/>
    <s v="Tesseramento"/>
    <x v="1"/>
    <x v="0"/>
    <x v="0"/>
    <m/>
  </r>
  <r>
    <n v="172741"/>
    <x v="0"/>
    <x v="0"/>
    <x v="0"/>
    <x v="0"/>
    <x v="7"/>
    <x v="11"/>
    <x v="0"/>
    <x v="0"/>
    <s v="Tesseramento"/>
    <x v="1"/>
    <x v="0"/>
    <x v="0"/>
    <m/>
  </r>
  <r>
    <n v="118106"/>
    <x v="0"/>
    <x v="0"/>
    <x v="0"/>
    <x v="0"/>
    <x v="8"/>
    <x v="17"/>
    <x v="0"/>
    <x v="0"/>
    <s v="Tesseramento"/>
    <x v="1"/>
    <x v="3"/>
    <x v="0"/>
    <m/>
  </r>
  <r>
    <n v="199383"/>
    <x v="0"/>
    <x v="0"/>
    <x v="0"/>
    <x v="0"/>
    <x v="8"/>
    <x v="17"/>
    <x v="0"/>
    <x v="1"/>
    <s v="Tesseramento"/>
    <x v="1"/>
    <x v="3"/>
    <x v="0"/>
    <m/>
  </r>
  <r>
    <n v="187247"/>
    <x v="0"/>
    <x v="0"/>
    <x v="0"/>
    <x v="3"/>
    <x v="8"/>
    <x v="17"/>
    <x v="0"/>
    <x v="1"/>
    <s v="Tesseramento"/>
    <x v="1"/>
    <x v="0"/>
    <x v="0"/>
    <m/>
  </r>
  <r>
    <n v="188352"/>
    <x v="0"/>
    <x v="0"/>
    <x v="0"/>
    <x v="0"/>
    <x v="8"/>
    <x v="17"/>
    <x v="0"/>
    <x v="0"/>
    <s v="Tesseramento"/>
    <x v="1"/>
    <x v="4"/>
    <x v="0"/>
    <m/>
  </r>
  <r>
    <n v="197294"/>
    <x v="0"/>
    <x v="0"/>
    <x v="0"/>
    <x v="0"/>
    <x v="8"/>
    <x v="17"/>
    <x v="0"/>
    <x v="1"/>
    <s v="Tesseramento"/>
    <x v="1"/>
    <x v="3"/>
    <x v="0"/>
    <m/>
  </r>
  <r>
    <n v="177651"/>
    <x v="0"/>
    <x v="0"/>
    <x v="0"/>
    <x v="0"/>
    <x v="7"/>
    <x v="11"/>
    <x v="0"/>
    <x v="1"/>
    <s v="Tesseramento"/>
    <x v="1"/>
    <x v="0"/>
    <x v="0"/>
    <m/>
  </r>
  <r>
    <n v="97860"/>
    <x v="0"/>
    <x v="0"/>
    <x v="0"/>
    <x v="0"/>
    <x v="8"/>
    <x v="17"/>
    <x v="0"/>
    <x v="1"/>
    <s v="Tesseramento"/>
    <x v="1"/>
    <x v="4"/>
    <x v="0"/>
    <m/>
  </r>
  <r>
    <n v="216293"/>
    <x v="0"/>
    <x v="0"/>
    <x v="0"/>
    <x v="1"/>
    <x v="8"/>
    <x v="17"/>
    <x v="0"/>
    <x v="0"/>
    <s v="Tesseramento"/>
    <x v="1"/>
    <x v="0"/>
    <x v="0"/>
    <m/>
  </r>
  <r>
    <n v="88841"/>
    <x v="0"/>
    <x v="0"/>
    <x v="0"/>
    <x v="0"/>
    <x v="8"/>
    <x v="17"/>
    <x v="0"/>
    <x v="0"/>
    <s v="Tesseramento"/>
    <x v="1"/>
    <x v="4"/>
    <x v="0"/>
    <m/>
  </r>
  <r>
    <n v="183685"/>
    <x v="1"/>
    <x v="0"/>
    <x v="0"/>
    <x v="0"/>
    <x v="7"/>
    <x v="11"/>
    <x v="0"/>
    <x v="1"/>
    <s v="Tesseramento"/>
    <x v="1"/>
    <x v="7"/>
    <x v="0"/>
    <s v="B"/>
  </r>
  <r>
    <n v="95751"/>
    <x v="0"/>
    <x v="0"/>
    <x v="0"/>
    <x v="0"/>
    <x v="8"/>
    <x v="17"/>
    <x v="0"/>
    <x v="0"/>
    <s v="Tesseramento"/>
    <x v="1"/>
    <x v="0"/>
    <x v="0"/>
    <m/>
  </r>
  <r>
    <n v="19162"/>
    <x v="0"/>
    <x v="0"/>
    <x v="0"/>
    <x v="0"/>
    <x v="7"/>
    <x v="11"/>
    <x v="0"/>
    <x v="0"/>
    <s v="Tesseramento"/>
    <x v="1"/>
    <x v="0"/>
    <x v="0"/>
    <m/>
  </r>
  <r>
    <n v="229936"/>
    <x v="1"/>
    <x v="0"/>
    <x v="0"/>
    <x v="2"/>
    <x v="8"/>
    <x v="17"/>
    <x v="0"/>
    <x v="0"/>
    <s v="Tesseramento"/>
    <x v="1"/>
    <x v="5"/>
    <x v="0"/>
    <m/>
  </r>
  <r>
    <n v="88092"/>
    <x v="0"/>
    <x v="0"/>
    <x v="0"/>
    <x v="0"/>
    <x v="8"/>
    <x v="17"/>
    <x v="0"/>
    <x v="0"/>
    <s v="Tesseramento"/>
    <x v="1"/>
    <x v="4"/>
    <x v="0"/>
    <m/>
  </r>
  <r>
    <n v="76028"/>
    <x v="0"/>
    <x v="0"/>
    <x v="0"/>
    <x v="0"/>
    <x v="8"/>
    <x v="17"/>
    <x v="0"/>
    <x v="0"/>
    <s v="Tesseramento"/>
    <x v="1"/>
    <x v="3"/>
    <x v="0"/>
    <m/>
  </r>
  <r>
    <n v="225099"/>
    <x v="0"/>
    <x v="0"/>
    <x v="0"/>
    <x v="1"/>
    <x v="7"/>
    <x v="11"/>
    <x v="0"/>
    <x v="0"/>
    <s v="Tesseramento"/>
    <x v="1"/>
    <x v="0"/>
    <x v="0"/>
    <m/>
  </r>
  <r>
    <n v="26884"/>
    <x v="0"/>
    <x v="0"/>
    <x v="0"/>
    <x v="0"/>
    <x v="8"/>
    <x v="17"/>
    <x v="0"/>
    <x v="0"/>
    <s v="Tesseramento"/>
    <x v="1"/>
    <x v="3"/>
    <x v="0"/>
    <m/>
  </r>
  <r>
    <n v="26702"/>
    <x v="0"/>
    <x v="0"/>
    <x v="0"/>
    <x v="0"/>
    <x v="8"/>
    <x v="17"/>
    <x v="0"/>
    <x v="1"/>
    <s v="Tesseramento"/>
    <x v="1"/>
    <x v="4"/>
    <x v="0"/>
    <m/>
  </r>
  <r>
    <n v="210699"/>
    <x v="0"/>
    <x v="0"/>
    <x v="0"/>
    <x v="0"/>
    <x v="7"/>
    <x v="11"/>
    <x v="0"/>
    <x v="0"/>
    <s v="Tesseramento"/>
    <x v="1"/>
    <x v="1"/>
    <x v="0"/>
    <m/>
  </r>
  <r>
    <n v="26954"/>
    <x v="0"/>
    <x v="0"/>
    <x v="0"/>
    <x v="0"/>
    <x v="8"/>
    <x v="17"/>
    <x v="0"/>
    <x v="0"/>
    <s v="Tesseramento"/>
    <x v="1"/>
    <x v="4"/>
    <x v="0"/>
    <m/>
  </r>
  <r>
    <n v="224436"/>
    <x v="1"/>
    <x v="0"/>
    <x v="0"/>
    <x v="2"/>
    <x v="7"/>
    <x v="11"/>
    <x v="0"/>
    <x v="0"/>
    <s v="Tesseramento"/>
    <x v="1"/>
    <x v="5"/>
    <x v="0"/>
    <m/>
  </r>
  <r>
    <n v="118112"/>
    <x v="0"/>
    <x v="0"/>
    <x v="0"/>
    <x v="0"/>
    <x v="8"/>
    <x v="17"/>
    <x v="0"/>
    <x v="1"/>
    <s v="Tesseramento"/>
    <x v="1"/>
    <x v="0"/>
    <x v="0"/>
    <m/>
  </r>
  <r>
    <n v="224527"/>
    <x v="0"/>
    <x v="0"/>
    <x v="0"/>
    <x v="2"/>
    <x v="7"/>
    <x v="11"/>
    <x v="0"/>
    <x v="0"/>
    <s v="Tesseramento"/>
    <x v="1"/>
    <x v="0"/>
    <x v="0"/>
    <m/>
  </r>
  <r>
    <n v="59833"/>
    <x v="0"/>
    <x v="0"/>
    <x v="0"/>
    <x v="0"/>
    <x v="8"/>
    <x v="17"/>
    <x v="0"/>
    <x v="1"/>
    <s v="Tesseramento"/>
    <x v="1"/>
    <x v="4"/>
    <x v="0"/>
    <m/>
  </r>
  <r>
    <n v="27752"/>
    <x v="0"/>
    <x v="0"/>
    <x v="0"/>
    <x v="0"/>
    <x v="7"/>
    <x v="11"/>
    <x v="0"/>
    <x v="0"/>
    <s v="Tesseramento"/>
    <x v="1"/>
    <x v="3"/>
    <x v="0"/>
    <m/>
  </r>
  <r>
    <n v="168307"/>
    <x v="0"/>
    <x v="0"/>
    <x v="0"/>
    <x v="2"/>
    <x v="8"/>
    <x v="17"/>
    <x v="0"/>
    <x v="1"/>
    <s v="Tesseramento"/>
    <x v="1"/>
    <x v="4"/>
    <x v="0"/>
    <m/>
  </r>
  <r>
    <n v="235885"/>
    <x v="0"/>
    <x v="1"/>
    <x v="1"/>
    <x v="1"/>
    <x v="10"/>
    <x v="273"/>
    <x v="0"/>
    <x v="0"/>
    <s v="Tesseramento"/>
    <x v="1"/>
    <x v="1"/>
    <x v="0"/>
    <m/>
  </r>
  <r>
    <n v="56258"/>
    <x v="0"/>
    <x v="0"/>
    <x v="0"/>
    <x v="0"/>
    <x v="7"/>
    <x v="261"/>
    <x v="0"/>
    <x v="1"/>
    <s v="Tesseramento"/>
    <x v="3"/>
    <x v="4"/>
    <x v="0"/>
    <m/>
  </r>
  <r>
    <n v="100563"/>
    <x v="0"/>
    <x v="0"/>
    <x v="0"/>
    <x v="0"/>
    <x v="7"/>
    <x v="11"/>
    <x v="0"/>
    <x v="0"/>
    <s v="Tesseramento"/>
    <x v="1"/>
    <x v="0"/>
    <x v="0"/>
    <m/>
  </r>
  <r>
    <n v="53614"/>
    <x v="0"/>
    <x v="0"/>
    <x v="0"/>
    <x v="0"/>
    <x v="7"/>
    <x v="11"/>
    <x v="0"/>
    <x v="0"/>
    <s v="Tesseramento"/>
    <x v="1"/>
    <x v="4"/>
    <x v="0"/>
    <m/>
  </r>
  <r>
    <n v="182696"/>
    <x v="1"/>
    <x v="0"/>
    <x v="0"/>
    <x v="1"/>
    <x v="7"/>
    <x v="11"/>
    <x v="0"/>
    <x v="1"/>
    <s v="Tesseramento"/>
    <x v="1"/>
    <x v="5"/>
    <x v="0"/>
    <m/>
  </r>
  <r>
    <n v="71981"/>
    <x v="0"/>
    <x v="0"/>
    <x v="0"/>
    <x v="0"/>
    <x v="7"/>
    <x v="11"/>
    <x v="0"/>
    <x v="0"/>
    <s v="Tesseramento"/>
    <x v="1"/>
    <x v="3"/>
    <x v="0"/>
    <m/>
  </r>
  <r>
    <n v="59264"/>
    <x v="0"/>
    <x v="0"/>
    <x v="0"/>
    <x v="0"/>
    <x v="7"/>
    <x v="11"/>
    <x v="0"/>
    <x v="0"/>
    <s v="Tesseramento"/>
    <x v="1"/>
    <x v="4"/>
    <x v="0"/>
    <m/>
  </r>
  <r>
    <n v="74682"/>
    <x v="0"/>
    <x v="0"/>
    <x v="0"/>
    <x v="0"/>
    <x v="7"/>
    <x v="11"/>
    <x v="0"/>
    <x v="1"/>
    <s v="Tesseramento"/>
    <x v="1"/>
    <x v="4"/>
    <x v="0"/>
    <m/>
  </r>
  <r>
    <n v="154563"/>
    <x v="0"/>
    <x v="0"/>
    <x v="0"/>
    <x v="0"/>
    <x v="7"/>
    <x v="11"/>
    <x v="0"/>
    <x v="0"/>
    <s v="Tesseramento"/>
    <x v="1"/>
    <x v="4"/>
    <x v="0"/>
    <m/>
  </r>
  <r>
    <n v="159264"/>
    <x v="0"/>
    <x v="0"/>
    <x v="0"/>
    <x v="0"/>
    <x v="7"/>
    <x v="11"/>
    <x v="0"/>
    <x v="0"/>
    <s v="Tesseramento"/>
    <x v="1"/>
    <x v="0"/>
    <x v="0"/>
    <m/>
  </r>
  <r>
    <n v="74633"/>
    <x v="0"/>
    <x v="0"/>
    <x v="0"/>
    <x v="1"/>
    <x v="7"/>
    <x v="261"/>
    <x v="0"/>
    <x v="0"/>
    <s v="Tesseramento"/>
    <x v="3"/>
    <x v="4"/>
    <x v="0"/>
    <m/>
  </r>
  <r>
    <n v="227174"/>
    <x v="0"/>
    <x v="0"/>
    <x v="0"/>
    <x v="0"/>
    <x v="7"/>
    <x v="261"/>
    <x v="0"/>
    <x v="0"/>
    <s v="Tesseramento"/>
    <x v="3"/>
    <x v="0"/>
    <x v="0"/>
    <m/>
  </r>
  <r>
    <n v="235234"/>
    <x v="0"/>
    <x v="0"/>
    <x v="1"/>
    <x v="0"/>
    <x v="1"/>
    <x v="20"/>
    <x v="0"/>
    <x v="0"/>
    <s v="Tesseramento"/>
    <x v="0"/>
    <x v="0"/>
    <x v="0"/>
    <m/>
  </r>
  <r>
    <n v="125235"/>
    <x v="0"/>
    <x v="0"/>
    <x v="0"/>
    <x v="1"/>
    <x v="11"/>
    <x v="186"/>
    <x v="0"/>
    <x v="0"/>
    <s v="Tesseramento"/>
    <x v="0"/>
    <x v="4"/>
    <x v="0"/>
    <m/>
  </r>
  <r>
    <n v="193564"/>
    <x v="0"/>
    <x v="0"/>
    <x v="0"/>
    <x v="0"/>
    <x v="11"/>
    <x v="186"/>
    <x v="0"/>
    <x v="0"/>
    <s v="Tesseramento"/>
    <x v="0"/>
    <x v="0"/>
    <x v="0"/>
    <m/>
  </r>
  <r>
    <n v="94990"/>
    <x v="0"/>
    <x v="0"/>
    <x v="0"/>
    <x v="0"/>
    <x v="11"/>
    <x v="186"/>
    <x v="0"/>
    <x v="0"/>
    <s v="Tesseramento"/>
    <x v="0"/>
    <x v="3"/>
    <x v="0"/>
    <m/>
  </r>
  <r>
    <n v="185702"/>
    <x v="0"/>
    <x v="0"/>
    <x v="0"/>
    <x v="0"/>
    <x v="11"/>
    <x v="186"/>
    <x v="0"/>
    <x v="0"/>
    <s v="Tesseramento"/>
    <x v="0"/>
    <x v="0"/>
    <x v="0"/>
    <m/>
  </r>
  <r>
    <n v="144243"/>
    <x v="0"/>
    <x v="0"/>
    <x v="0"/>
    <x v="1"/>
    <x v="11"/>
    <x v="186"/>
    <x v="0"/>
    <x v="0"/>
    <s v="Tesseramento"/>
    <x v="0"/>
    <x v="0"/>
    <x v="0"/>
    <m/>
  </r>
  <r>
    <n v="7253"/>
    <x v="0"/>
    <x v="0"/>
    <x v="0"/>
    <x v="1"/>
    <x v="11"/>
    <x v="186"/>
    <x v="0"/>
    <x v="0"/>
    <s v="Tesseramento"/>
    <x v="0"/>
    <x v="4"/>
    <x v="0"/>
    <m/>
  </r>
  <r>
    <n v="5643"/>
    <x v="0"/>
    <x v="0"/>
    <x v="0"/>
    <x v="0"/>
    <x v="11"/>
    <x v="186"/>
    <x v="0"/>
    <x v="0"/>
    <s v="Tesseramento"/>
    <x v="0"/>
    <x v="4"/>
    <x v="0"/>
    <m/>
  </r>
  <r>
    <n v="7254"/>
    <x v="0"/>
    <x v="0"/>
    <x v="0"/>
    <x v="1"/>
    <x v="11"/>
    <x v="186"/>
    <x v="0"/>
    <x v="0"/>
    <s v="Tesseramento"/>
    <x v="0"/>
    <x v="4"/>
    <x v="0"/>
    <m/>
  </r>
  <r>
    <n v="32259"/>
    <x v="0"/>
    <x v="0"/>
    <x v="0"/>
    <x v="0"/>
    <x v="11"/>
    <x v="186"/>
    <x v="0"/>
    <x v="0"/>
    <s v="Tesseramento"/>
    <x v="0"/>
    <x v="4"/>
    <x v="0"/>
    <m/>
  </r>
  <r>
    <n v="141607"/>
    <x v="0"/>
    <x v="0"/>
    <x v="0"/>
    <x v="0"/>
    <x v="11"/>
    <x v="186"/>
    <x v="0"/>
    <x v="0"/>
    <s v="Tesseramento"/>
    <x v="0"/>
    <x v="0"/>
    <x v="0"/>
    <m/>
  </r>
  <r>
    <n v="20778"/>
    <x v="0"/>
    <x v="0"/>
    <x v="0"/>
    <x v="0"/>
    <x v="11"/>
    <x v="186"/>
    <x v="0"/>
    <x v="0"/>
    <s v="Tesseramento"/>
    <x v="0"/>
    <x v="4"/>
    <x v="0"/>
    <m/>
  </r>
  <r>
    <n v="101417"/>
    <x v="0"/>
    <x v="0"/>
    <x v="0"/>
    <x v="0"/>
    <x v="11"/>
    <x v="186"/>
    <x v="0"/>
    <x v="0"/>
    <s v="Tesseramento"/>
    <x v="0"/>
    <x v="0"/>
    <x v="0"/>
    <m/>
  </r>
  <r>
    <n v="192628"/>
    <x v="0"/>
    <x v="0"/>
    <x v="0"/>
    <x v="0"/>
    <x v="11"/>
    <x v="186"/>
    <x v="0"/>
    <x v="0"/>
    <s v="Tesseramento"/>
    <x v="0"/>
    <x v="0"/>
    <x v="0"/>
    <m/>
  </r>
  <r>
    <n v="20783"/>
    <x v="0"/>
    <x v="0"/>
    <x v="0"/>
    <x v="1"/>
    <x v="11"/>
    <x v="186"/>
    <x v="0"/>
    <x v="0"/>
    <s v="Tesseramento"/>
    <x v="0"/>
    <x v="4"/>
    <x v="0"/>
    <m/>
  </r>
  <r>
    <n v="86181"/>
    <x v="0"/>
    <x v="0"/>
    <x v="0"/>
    <x v="0"/>
    <x v="11"/>
    <x v="186"/>
    <x v="0"/>
    <x v="0"/>
    <s v="Tesseramento"/>
    <x v="0"/>
    <x v="3"/>
    <x v="0"/>
    <m/>
  </r>
  <r>
    <n v="79911"/>
    <x v="0"/>
    <x v="0"/>
    <x v="0"/>
    <x v="0"/>
    <x v="11"/>
    <x v="186"/>
    <x v="0"/>
    <x v="1"/>
    <s v="Tesseramento"/>
    <x v="0"/>
    <x v="4"/>
    <x v="0"/>
    <m/>
  </r>
  <r>
    <n v="110329"/>
    <x v="0"/>
    <x v="0"/>
    <x v="0"/>
    <x v="0"/>
    <x v="11"/>
    <x v="186"/>
    <x v="0"/>
    <x v="0"/>
    <s v="Tesseramento"/>
    <x v="0"/>
    <x v="0"/>
    <x v="0"/>
    <m/>
  </r>
  <r>
    <n v="225732"/>
    <x v="0"/>
    <x v="1"/>
    <x v="0"/>
    <x v="0"/>
    <x v="11"/>
    <x v="186"/>
    <x v="0"/>
    <x v="0"/>
    <s v="Tesseramento"/>
    <x v="0"/>
    <x v="0"/>
    <x v="0"/>
    <m/>
  </r>
  <r>
    <n v="20797"/>
    <x v="0"/>
    <x v="0"/>
    <x v="0"/>
    <x v="0"/>
    <x v="11"/>
    <x v="186"/>
    <x v="0"/>
    <x v="0"/>
    <s v="Tesseramento"/>
    <x v="0"/>
    <x v="3"/>
    <x v="0"/>
    <m/>
  </r>
  <r>
    <n v="105598"/>
    <x v="0"/>
    <x v="0"/>
    <x v="0"/>
    <x v="0"/>
    <x v="11"/>
    <x v="186"/>
    <x v="0"/>
    <x v="0"/>
    <s v="Tesseramento"/>
    <x v="0"/>
    <x v="3"/>
    <x v="0"/>
    <m/>
  </r>
  <r>
    <n v="20798"/>
    <x v="0"/>
    <x v="0"/>
    <x v="0"/>
    <x v="0"/>
    <x v="11"/>
    <x v="186"/>
    <x v="0"/>
    <x v="0"/>
    <s v="Tesseramento"/>
    <x v="0"/>
    <x v="4"/>
    <x v="0"/>
    <m/>
  </r>
  <r>
    <n v="87524"/>
    <x v="0"/>
    <x v="0"/>
    <x v="0"/>
    <x v="0"/>
    <x v="2"/>
    <x v="251"/>
    <x v="0"/>
    <x v="0"/>
    <s v="Tesseramento"/>
    <x v="1"/>
    <x v="3"/>
    <x v="0"/>
    <m/>
  </r>
  <r>
    <n v="5658"/>
    <x v="0"/>
    <x v="0"/>
    <x v="0"/>
    <x v="0"/>
    <x v="11"/>
    <x v="186"/>
    <x v="0"/>
    <x v="0"/>
    <s v="Tesseramento"/>
    <x v="0"/>
    <x v="3"/>
    <x v="0"/>
    <m/>
  </r>
  <r>
    <n v="79916"/>
    <x v="0"/>
    <x v="0"/>
    <x v="0"/>
    <x v="0"/>
    <x v="11"/>
    <x v="186"/>
    <x v="0"/>
    <x v="0"/>
    <s v="Tesseramento"/>
    <x v="0"/>
    <x v="3"/>
    <x v="0"/>
    <m/>
  </r>
  <r>
    <n v="87513"/>
    <x v="0"/>
    <x v="0"/>
    <x v="0"/>
    <x v="0"/>
    <x v="2"/>
    <x v="251"/>
    <x v="0"/>
    <x v="1"/>
    <s v="Tesseramento"/>
    <x v="1"/>
    <x v="3"/>
    <x v="0"/>
    <m/>
  </r>
  <r>
    <n v="235233"/>
    <x v="0"/>
    <x v="0"/>
    <x v="1"/>
    <x v="2"/>
    <x v="1"/>
    <x v="20"/>
    <x v="0"/>
    <x v="0"/>
    <s v="Tesseramento"/>
    <x v="0"/>
    <x v="4"/>
    <x v="0"/>
    <m/>
  </r>
  <r>
    <n v="235185"/>
    <x v="0"/>
    <x v="1"/>
    <x v="1"/>
    <x v="2"/>
    <x v="7"/>
    <x v="261"/>
    <x v="0"/>
    <x v="1"/>
    <s v="Tesseramento"/>
    <x v="3"/>
    <x v="0"/>
    <x v="0"/>
    <m/>
  </r>
  <r>
    <n v="235232"/>
    <x v="0"/>
    <x v="0"/>
    <x v="1"/>
    <x v="2"/>
    <x v="1"/>
    <x v="20"/>
    <x v="0"/>
    <x v="0"/>
    <s v="Tesseramento"/>
    <x v="0"/>
    <x v="3"/>
    <x v="0"/>
    <m/>
  </r>
  <r>
    <n v="63745"/>
    <x v="0"/>
    <x v="0"/>
    <x v="0"/>
    <x v="0"/>
    <x v="7"/>
    <x v="11"/>
    <x v="0"/>
    <x v="0"/>
    <s v="Tesseramento"/>
    <x v="1"/>
    <x v="0"/>
    <x v="0"/>
    <m/>
  </r>
  <r>
    <n v="143578"/>
    <x v="0"/>
    <x v="0"/>
    <x v="0"/>
    <x v="0"/>
    <x v="2"/>
    <x v="251"/>
    <x v="0"/>
    <x v="0"/>
    <s v="Tesseramento"/>
    <x v="1"/>
    <x v="4"/>
    <x v="0"/>
    <m/>
  </r>
  <r>
    <n v="227173"/>
    <x v="0"/>
    <x v="0"/>
    <x v="0"/>
    <x v="0"/>
    <x v="7"/>
    <x v="261"/>
    <x v="0"/>
    <x v="0"/>
    <s v="Tesseramento"/>
    <x v="3"/>
    <x v="0"/>
    <x v="0"/>
    <m/>
  </r>
  <r>
    <n v="85819"/>
    <x v="0"/>
    <x v="0"/>
    <x v="0"/>
    <x v="0"/>
    <x v="2"/>
    <x v="251"/>
    <x v="0"/>
    <x v="0"/>
    <s v="Tesseramento"/>
    <x v="1"/>
    <x v="4"/>
    <x v="0"/>
    <m/>
  </r>
  <r>
    <n v="235884"/>
    <x v="0"/>
    <x v="1"/>
    <x v="1"/>
    <x v="1"/>
    <x v="10"/>
    <x v="273"/>
    <x v="0"/>
    <x v="1"/>
    <s v="Tesseramento"/>
    <x v="1"/>
    <x v="1"/>
    <x v="0"/>
    <m/>
  </r>
  <r>
    <n v="154963"/>
    <x v="0"/>
    <x v="0"/>
    <x v="2"/>
    <x v="1"/>
    <x v="7"/>
    <x v="11"/>
    <x v="0"/>
    <x v="0"/>
    <s v="Tesseramento"/>
    <x v="1"/>
    <x v="3"/>
    <x v="0"/>
    <m/>
  </r>
  <r>
    <n v="15459"/>
    <x v="0"/>
    <x v="0"/>
    <x v="0"/>
    <x v="0"/>
    <x v="7"/>
    <x v="261"/>
    <x v="0"/>
    <x v="0"/>
    <s v="Tesseramento"/>
    <x v="3"/>
    <x v="3"/>
    <x v="0"/>
    <m/>
  </r>
  <r>
    <n v="152863"/>
    <x v="0"/>
    <x v="0"/>
    <x v="0"/>
    <x v="0"/>
    <x v="4"/>
    <x v="58"/>
    <x v="0"/>
    <x v="0"/>
    <s v="Tesseramento"/>
    <x v="1"/>
    <x v="4"/>
    <x v="0"/>
    <m/>
  </r>
  <r>
    <n v="107725"/>
    <x v="0"/>
    <x v="0"/>
    <x v="0"/>
    <x v="0"/>
    <x v="4"/>
    <x v="58"/>
    <x v="0"/>
    <x v="0"/>
    <s v="Tesseramento"/>
    <x v="1"/>
    <x v="4"/>
    <x v="0"/>
    <m/>
  </r>
  <r>
    <n v="153080"/>
    <x v="0"/>
    <x v="0"/>
    <x v="0"/>
    <x v="0"/>
    <x v="7"/>
    <x v="261"/>
    <x v="0"/>
    <x v="0"/>
    <s v="Tesseramento"/>
    <x v="3"/>
    <x v="3"/>
    <x v="0"/>
    <m/>
  </r>
  <r>
    <n v="77515"/>
    <x v="0"/>
    <x v="0"/>
    <x v="0"/>
    <x v="0"/>
    <x v="13"/>
    <x v="177"/>
    <x v="0"/>
    <x v="0"/>
    <s v="Tesseramento"/>
    <x v="1"/>
    <x v="4"/>
    <x v="0"/>
    <m/>
  </r>
  <r>
    <n v="198273"/>
    <x v="0"/>
    <x v="0"/>
    <x v="0"/>
    <x v="0"/>
    <x v="4"/>
    <x v="88"/>
    <x v="0"/>
    <x v="0"/>
    <s v="Tesseramento"/>
    <x v="1"/>
    <x v="4"/>
    <x v="0"/>
    <m/>
  </r>
  <r>
    <n v="95923"/>
    <x v="0"/>
    <x v="0"/>
    <x v="0"/>
    <x v="0"/>
    <x v="4"/>
    <x v="58"/>
    <x v="0"/>
    <x v="1"/>
    <s v="Tesseramento"/>
    <x v="1"/>
    <x v="3"/>
    <x v="0"/>
    <m/>
  </r>
  <r>
    <n v="4444"/>
    <x v="0"/>
    <x v="0"/>
    <x v="0"/>
    <x v="0"/>
    <x v="4"/>
    <x v="58"/>
    <x v="0"/>
    <x v="1"/>
    <s v="Tesseramento"/>
    <x v="1"/>
    <x v="4"/>
    <x v="0"/>
    <m/>
  </r>
  <r>
    <n v="77521"/>
    <x v="0"/>
    <x v="0"/>
    <x v="0"/>
    <x v="0"/>
    <x v="13"/>
    <x v="177"/>
    <x v="0"/>
    <x v="1"/>
    <s v="Tesseramento"/>
    <x v="1"/>
    <x v="4"/>
    <x v="0"/>
    <m/>
  </r>
  <r>
    <n v="4443"/>
    <x v="0"/>
    <x v="0"/>
    <x v="0"/>
    <x v="0"/>
    <x v="4"/>
    <x v="58"/>
    <x v="0"/>
    <x v="0"/>
    <s v="Tesseramento"/>
    <x v="1"/>
    <x v="4"/>
    <x v="0"/>
    <m/>
  </r>
  <r>
    <n v="75342"/>
    <x v="0"/>
    <x v="0"/>
    <x v="0"/>
    <x v="0"/>
    <x v="4"/>
    <x v="58"/>
    <x v="0"/>
    <x v="1"/>
    <s v="Tesseramento"/>
    <x v="1"/>
    <x v="3"/>
    <x v="0"/>
    <m/>
  </r>
  <r>
    <n v="75343"/>
    <x v="0"/>
    <x v="0"/>
    <x v="0"/>
    <x v="0"/>
    <x v="4"/>
    <x v="58"/>
    <x v="0"/>
    <x v="0"/>
    <s v="Tesseramento"/>
    <x v="1"/>
    <x v="3"/>
    <x v="0"/>
    <m/>
  </r>
  <r>
    <n v="79519"/>
    <x v="0"/>
    <x v="0"/>
    <x v="0"/>
    <x v="0"/>
    <x v="4"/>
    <x v="58"/>
    <x v="0"/>
    <x v="0"/>
    <s v="Tesseramento"/>
    <x v="1"/>
    <x v="3"/>
    <x v="0"/>
    <m/>
  </r>
  <r>
    <n v="141309"/>
    <x v="0"/>
    <x v="0"/>
    <x v="0"/>
    <x v="0"/>
    <x v="4"/>
    <x v="58"/>
    <x v="0"/>
    <x v="1"/>
    <s v="Tesseramento"/>
    <x v="1"/>
    <x v="3"/>
    <x v="0"/>
    <m/>
  </r>
  <r>
    <n v="182701"/>
    <x v="0"/>
    <x v="0"/>
    <x v="0"/>
    <x v="0"/>
    <x v="7"/>
    <x v="261"/>
    <x v="0"/>
    <x v="0"/>
    <s v="Tesseramento"/>
    <x v="3"/>
    <x v="0"/>
    <x v="0"/>
    <m/>
  </r>
  <r>
    <n v="27781"/>
    <x v="0"/>
    <x v="0"/>
    <x v="0"/>
    <x v="0"/>
    <x v="4"/>
    <x v="58"/>
    <x v="0"/>
    <x v="0"/>
    <s v="Tesseramento"/>
    <x v="1"/>
    <x v="4"/>
    <x v="0"/>
    <m/>
  </r>
  <r>
    <n v="115418"/>
    <x v="0"/>
    <x v="0"/>
    <x v="0"/>
    <x v="0"/>
    <x v="4"/>
    <x v="58"/>
    <x v="0"/>
    <x v="0"/>
    <s v="Tesseramento"/>
    <x v="1"/>
    <x v="4"/>
    <x v="0"/>
    <m/>
  </r>
  <r>
    <n v="89108"/>
    <x v="0"/>
    <x v="0"/>
    <x v="0"/>
    <x v="0"/>
    <x v="4"/>
    <x v="58"/>
    <x v="0"/>
    <x v="0"/>
    <s v="Tesseramento"/>
    <x v="1"/>
    <x v="3"/>
    <x v="0"/>
    <m/>
  </r>
  <r>
    <n v="190570"/>
    <x v="0"/>
    <x v="0"/>
    <x v="0"/>
    <x v="0"/>
    <x v="4"/>
    <x v="58"/>
    <x v="0"/>
    <x v="0"/>
    <s v="Tesseramento"/>
    <x v="1"/>
    <x v="0"/>
    <x v="0"/>
    <m/>
  </r>
  <r>
    <n v="82780"/>
    <x v="0"/>
    <x v="0"/>
    <x v="0"/>
    <x v="0"/>
    <x v="8"/>
    <x v="34"/>
    <x v="0"/>
    <x v="1"/>
    <s v="Tesseramento"/>
    <x v="1"/>
    <x v="3"/>
    <x v="0"/>
    <m/>
  </r>
  <r>
    <n v="141310"/>
    <x v="0"/>
    <x v="0"/>
    <x v="0"/>
    <x v="0"/>
    <x v="4"/>
    <x v="58"/>
    <x v="0"/>
    <x v="0"/>
    <s v="Tesseramento"/>
    <x v="1"/>
    <x v="4"/>
    <x v="0"/>
    <m/>
  </r>
  <r>
    <n v="30599"/>
    <x v="0"/>
    <x v="0"/>
    <x v="0"/>
    <x v="4"/>
    <x v="1"/>
    <x v="324"/>
    <x v="0"/>
    <x v="0"/>
    <s v="Tesseramento"/>
    <x v="1"/>
    <x v="4"/>
    <x v="0"/>
    <m/>
  </r>
  <r>
    <n v="218972"/>
    <x v="0"/>
    <x v="0"/>
    <x v="0"/>
    <x v="0"/>
    <x v="4"/>
    <x v="58"/>
    <x v="0"/>
    <x v="0"/>
    <s v="Tesseramento"/>
    <x v="1"/>
    <x v="3"/>
    <x v="0"/>
    <m/>
  </r>
  <r>
    <n v="31468"/>
    <x v="0"/>
    <x v="0"/>
    <x v="0"/>
    <x v="0"/>
    <x v="4"/>
    <x v="58"/>
    <x v="0"/>
    <x v="0"/>
    <s v="Tesseramento"/>
    <x v="1"/>
    <x v="4"/>
    <x v="0"/>
    <m/>
  </r>
  <r>
    <n v="148537"/>
    <x v="0"/>
    <x v="0"/>
    <x v="0"/>
    <x v="0"/>
    <x v="4"/>
    <x v="58"/>
    <x v="0"/>
    <x v="0"/>
    <s v="Tesseramento"/>
    <x v="1"/>
    <x v="4"/>
    <x v="0"/>
    <m/>
  </r>
  <r>
    <n v="109075"/>
    <x v="0"/>
    <x v="0"/>
    <x v="0"/>
    <x v="0"/>
    <x v="4"/>
    <x v="58"/>
    <x v="0"/>
    <x v="1"/>
    <s v="Tesseramento"/>
    <x v="1"/>
    <x v="4"/>
    <x v="0"/>
    <m/>
  </r>
  <r>
    <n v="139344"/>
    <x v="0"/>
    <x v="0"/>
    <x v="0"/>
    <x v="0"/>
    <x v="7"/>
    <x v="261"/>
    <x v="0"/>
    <x v="1"/>
    <s v="Tesseramento"/>
    <x v="3"/>
    <x v="1"/>
    <x v="0"/>
    <m/>
  </r>
  <r>
    <n v="127686"/>
    <x v="0"/>
    <x v="0"/>
    <x v="0"/>
    <x v="0"/>
    <x v="1"/>
    <x v="324"/>
    <x v="0"/>
    <x v="0"/>
    <s v="Tesseramento"/>
    <x v="1"/>
    <x v="4"/>
    <x v="0"/>
    <m/>
  </r>
  <r>
    <n v="29027"/>
    <x v="0"/>
    <x v="0"/>
    <x v="0"/>
    <x v="0"/>
    <x v="1"/>
    <x v="324"/>
    <x v="0"/>
    <x v="1"/>
    <s v="Tesseramento"/>
    <x v="1"/>
    <x v="4"/>
    <x v="0"/>
    <m/>
  </r>
  <r>
    <n v="217080"/>
    <x v="0"/>
    <x v="0"/>
    <x v="0"/>
    <x v="1"/>
    <x v="1"/>
    <x v="324"/>
    <x v="0"/>
    <x v="0"/>
    <s v="Tesseramento"/>
    <x v="1"/>
    <x v="1"/>
    <x v="0"/>
    <m/>
  </r>
  <r>
    <n v="136522"/>
    <x v="0"/>
    <x v="0"/>
    <x v="0"/>
    <x v="2"/>
    <x v="11"/>
    <x v="91"/>
    <x v="0"/>
    <x v="0"/>
    <s v="Tesseramento"/>
    <x v="1"/>
    <x v="4"/>
    <x v="0"/>
    <m/>
  </r>
  <r>
    <n v="41935"/>
    <x v="0"/>
    <x v="0"/>
    <x v="0"/>
    <x v="0"/>
    <x v="1"/>
    <x v="324"/>
    <x v="0"/>
    <x v="1"/>
    <s v="Tesseramento"/>
    <x v="1"/>
    <x v="4"/>
    <x v="0"/>
    <m/>
  </r>
  <r>
    <n v="83844"/>
    <x v="0"/>
    <x v="0"/>
    <x v="0"/>
    <x v="0"/>
    <x v="1"/>
    <x v="324"/>
    <x v="0"/>
    <x v="1"/>
    <s v="Tesseramento"/>
    <x v="1"/>
    <x v="4"/>
    <x v="0"/>
    <m/>
  </r>
  <r>
    <n v="230652"/>
    <x v="0"/>
    <x v="0"/>
    <x v="0"/>
    <x v="0"/>
    <x v="11"/>
    <x v="91"/>
    <x v="0"/>
    <x v="0"/>
    <s v="Tesseramento"/>
    <x v="1"/>
    <x v="1"/>
    <x v="0"/>
    <m/>
  </r>
  <r>
    <n v="76043"/>
    <x v="0"/>
    <x v="0"/>
    <x v="0"/>
    <x v="0"/>
    <x v="1"/>
    <x v="324"/>
    <x v="0"/>
    <x v="0"/>
    <s v="Tesseramento"/>
    <x v="1"/>
    <x v="4"/>
    <x v="0"/>
    <m/>
  </r>
  <r>
    <n v="235782"/>
    <x v="1"/>
    <x v="0"/>
    <x v="1"/>
    <x v="2"/>
    <x v="7"/>
    <x v="348"/>
    <x v="0"/>
    <x v="0"/>
    <s v="Tesseramento"/>
    <x v="1"/>
    <x v="5"/>
    <x v="0"/>
    <m/>
  </r>
  <r>
    <n v="122177"/>
    <x v="0"/>
    <x v="0"/>
    <x v="0"/>
    <x v="0"/>
    <x v="1"/>
    <x v="324"/>
    <x v="0"/>
    <x v="0"/>
    <s v="Tesseramento"/>
    <x v="1"/>
    <x v="4"/>
    <x v="0"/>
    <m/>
  </r>
  <r>
    <n v="11970"/>
    <x v="0"/>
    <x v="0"/>
    <x v="2"/>
    <x v="0"/>
    <x v="4"/>
    <x v="58"/>
    <x v="0"/>
    <x v="0"/>
    <s v="Tesseramento"/>
    <x v="1"/>
    <x v="4"/>
    <x v="0"/>
    <m/>
  </r>
  <r>
    <n v="76446"/>
    <x v="0"/>
    <x v="0"/>
    <x v="0"/>
    <x v="0"/>
    <x v="1"/>
    <x v="324"/>
    <x v="0"/>
    <x v="0"/>
    <s v="Tesseramento"/>
    <x v="1"/>
    <x v="4"/>
    <x v="0"/>
    <m/>
  </r>
  <r>
    <n v="215912"/>
    <x v="0"/>
    <x v="0"/>
    <x v="0"/>
    <x v="0"/>
    <x v="1"/>
    <x v="324"/>
    <x v="0"/>
    <x v="1"/>
    <s v="Tesseramento"/>
    <x v="1"/>
    <x v="3"/>
    <x v="0"/>
    <m/>
  </r>
  <r>
    <n v="203805"/>
    <x v="0"/>
    <x v="0"/>
    <x v="0"/>
    <x v="3"/>
    <x v="1"/>
    <x v="324"/>
    <x v="0"/>
    <x v="1"/>
    <s v="Tesseramento"/>
    <x v="1"/>
    <x v="4"/>
    <x v="0"/>
    <m/>
  </r>
  <r>
    <n v="76045"/>
    <x v="0"/>
    <x v="0"/>
    <x v="0"/>
    <x v="0"/>
    <x v="1"/>
    <x v="324"/>
    <x v="0"/>
    <x v="1"/>
    <s v="Tesseramento"/>
    <x v="1"/>
    <x v="4"/>
    <x v="0"/>
    <m/>
  </r>
  <r>
    <n v="105582"/>
    <x v="0"/>
    <x v="0"/>
    <x v="0"/>
    <x v="0"/>
    <x v="1"/>
    <x v="324"/>
    <x v="0"/>
    <x v="0"/>
    <s v="Tesseramento"/>
    <x v="1"/>
    <x v="4"/>
    <x v="0"/>
    <m/>
  </r>
  <r>
    <n v="140605"/>
    <x v="0"/>
    <x v="0"/>
    <x v="0"/>
    <x v="0"/>
    <x v="10"/>
    <x v="63"/>
    <x v="0"/>
    <x v="0"/>
    <s v="Tesseramento"/>
    <x v="0"/>
    <x v="0"/>
    <x v="0"/>
    <m/>
  </r>
  <r>
    <n v="212618"/>
    <x v="0"/>
    <x v="0"/>
    <x v="0"/>
    <x v="0"/>
    <x v="10"/>
    <x v="63"/>
    <x v="0"/>
    <x v="0"/>
    <s v="Tesseramento"/>
    <x v="0"/>
    <x v="1"/>
    <x v="0"/>
    <m/>
  </r>
  <r>
    <n v="231597"/>
    <x v="0"/>
    <x v="0"/>
    <x v="0"/>
    <x v="1"/>
    <x v="10"/>
    <x v="63"/>
    <x v="0"/>
    <x v="0"/>
    <s v="Tesseramento"/>
    <x v="0"/>
    <x v="1"/>
    <x v="0"/>
    <m/>
  </r>
  <r>
    <n v="143009"/>
    <x v="0"/>
    <x v="0"/>
    <x v="0"/>
    <x v="0"/>
    <x v="10"/>
    <x v="63"/>
    <x v="0"/>
    <x v="0"/>
    <s v="Tesseramento"/>
    <x v="0"/>
    <x v="3"/>
    <x v="0"/>
    <m/>
  </r>
  <r>
    <n v="197854"/>
    <x v="0"/>
    <x v="0"/>
    <x v="0"/>
    <x v="0"/>
    <x v="10"/>
    <x v="63"/>
    <x v="0"/>
    <x v="0"/>
    <s v="Tesseramento"/>
    <x v="0"/>
    <x v="4"/>
    <x v="0"/>
    <m/>
  </r>
  <r>
    <n v="151358"/>
    <x v="0"/>
    <x v="0"/>
    <x v="0"/>
    <x v="0"/>
    <x v="4"/>
    <x v="58"/>
    <x v="0"/>
    <x v="1"/>
    <s v="Tesseramento"/>
    <x v="1"/>
    <x v="4"/>
    <x v="0"/>
    <m/>
  </r>
  <r>
    <n v="24284"/>
    <x v="0"/>
    <x v="0"/>
    <x v="0"/>
    <x v="0"/>
    <x v="10"/>
    <x v="63"/>
    <x v="0"/>
    <x v="0"/>
    <s v="Tesseramento"/>
    <x v="0"/>
    <x v="3"/>
    <x v="0"/>
    <m/>
  </r>
  <r>
    <n v="114594"/>
    <x v="0"/>
    <x v="0"/>
    <x v="0"/>
    <x v="3"/>
    <x v="10"/>
    <x v="63"/>
    <x v="0"/>
    <x v="0"/>
    <s v="Tesseramento"/>
    <x v="0"/>
    <x v="4"/>
    <x v="0"/>
    <m/>
  </r>
  <r>
    <n v="174553"/>
    <x v="0"/>
    <x v="0"/>
    <x v="0"/>
    <x v="1"/>
    <x v="10"/>
    <x v="63"/>
    <x v="0"/>
    <x v="0"/>
    <s v="Tesseramento"/>
    <x v="0"/>
    <x v="3"/>
    <x v="0"/>
    <m/>
  </r>
  <r>
    <n v="77107"/>
    <x v="0"/>
    <x v="0"/>
    <x v="0"/>
    <x v="0"/>
    <x v="10"/>
    <x v="63"/>
    <x v="0"/>
    <x v="0"/>
    <s v="Tesseramento"/>
    <x v="0"/>
    <x v="0"/>
    <x v="0"/>
    <m/>
  </r>
  <r>
    <n v="33438"/>
    <x v="0"/>
    <x v="0"/>
    <x v="0"/>
    <x v="0"/>
    <x v="4"/>
    <x v="58"/>
    <x v="0"/>
    <x v="0"/>
    <s v="Tesseramento"/>
    <x v="1"/>
    <x v="3"/>
    <x v="0"/>
    <m/>
  </r>
  <r>
    <n v="189882"/>
    <x v="0"/>
    <x v="0"/>
    <x v="0"/>
    <x v="3"/>
    <x v="10"/>
    <x v="63"/>
    <x v="0"/>
    <x v="0"/>
    <s v="Tesseramento"/>
    <x v="0"/>
    <x v="4"/>
    <x v="0"/>
    <m/>
  </r>
  <r>
    <n v="223510"/>
    <x v="0"/>
    <x v="0"/>
    <x v="0"/>
    <x v="0"/>
    <x v="10"/>
    <x v="63"/>
    <x v="0"/>
    <x v="0"/>
    <s v="Tesseramento"/>
    <x v="0"/>
    <x v="3"/>
    <x v="0"/>
    <m/>
  </r>
  <r>
    <n v="100003"/>
    <x v="0"/>
    <x v="0"/>
    <x v="0"/>
    <x v="0"/>
    <x v="4"/>
    <x v="58"/>
    <x v="0"/>
    <x v="0"/>
    <s v="Tesseramento"/>
    <x v="1"/>
    <x v="3"/>
    <x v="0"/>
    <m/>
  </r>
  <r>
    <n v="233336"/>
    <x v="0"/>
    <x v="0"/>
    <x v="0"/>
    <x v="1"/>
    <x v="1"/>
    <x v="324"/>
    <x v="0"/>
    <x v="0"/>
    <s v="Tesseramento"/>
    <x v="1"/>
    <x v="0"/>
    <x v="0"/>
    <m/>
  </r>
  <r>
    <n v="116231"/>
    <x v="0"/>
    <x v="0"/>
    <x v="0"/>
    <x v="0"/>
    <x v="1"/>
    <x v="178"/>
    <x v="0"/>
    <x v="0"/>
    <s v="Tesseramento"/>
    <x v="0"/>
    <x v="0"/>
    <x v="0"/>
    <m/>
  </r>
  <r>
    <n v="205249"/>
    <x v="0"/>
    <x v="0"/>
    <x v="0"/>
    <x v="0"/>
    <x v="2"/>
    <x v="2"/>
    <x v="0"/>
    <x v="0"/>
    <s v="Tesseramento"/>
    <x v="1"/>
    <x v="0"/>
    <x v="0"/>
    <m/>
  </r>
  <r>
    <n v="235141"/>
    <x v="0"/>
    <x v="0"/>
    <x v="1"/>
    <x v="3"/>
    <x v="4"/>
    <x v="58"/>
    <x v="0"/>
    <x v="0"/>
    <s v="Tesseramento"/>
    <x v="1"/>
    <x v="3"/>
    <x v="0"/>
    <m/>
  </r>
  <r>
    <n v="235142"/>
    <x v="0"/>
    <x v="0"/>
    <x v="1"/>
    <x v="0"/>
    <x v="4"/>
    <x v="58"/>
    <x v="0"/>
    <x v="0"/>
    <s v="Tesseramento"/>
    <x v="1"/>
    <x v="1"/>
    <x v="0"/>
    <m/>
  </r>
  <r>
    <n v="236006"/>
    <x v="0"/>
    <x v="0"/>
    <x v="1"/>
    <x v="2"/>
    <x v="8"/>
    <x v="13"/>
    <x v="0"/>
    <x v="0"/>
    <s v="Tesseramento"/>
    <x v="0"/>
    <x v="4"/>
    <x v="0"/>
    <m/>
  </r>
  <r>
    <n v="198354"/>
    <x v="0"/>
    <x v="0"/>
    <x v="0"/>
    <x v="0"/>
    <x v="4"/>
    <x v="58"/>
    <x v="0"/>
    <x v="0"/>
    <s v="Tesseramento"/>
    <x v="1"/>
    <x v="3"/>
    <x v="0"/>
    <m/>
  </r>
  <r>
    <n v="170991"/>
    <x v="0"/>
    <x v="0"/>
    <x v="0"/>
    <x v="0"/>
    <x v="4"/>
    <x v="58"/>
    <x v="0"/>
    <x v="1"/>
    <s v="Tesseramento"/>
    <x v="1"/>
    <x v="4"/>
    <x v="0"/>
    <m/>
  </r>
  <r>
    <n v="29153"/>
    <x v="0"/>
    <x v="0"/>
    <x v="0"/>
    <x v="4"/>
    <x v="4"/>
    <x v="58"/>
    <x v="0"/>
    <x v="0"/>
    <s v="Tesseramento"/>
    <x v="1"/>
    <x v="3"/>
    <x v="0"/>
    <m/>
  </r>
  <r>
    <n v="235144"/>
    <x v="0"/>
    <x v="0"/>
    <x v="1"/>
    <x v="1"/>
    <x v="4"/>
    <x v="58"/>
    <x v="0"/>
    <x v="0"/>
    <s v="Tesseramento"/>
    <x v="1"/>
    <x v="0"/>
    <x v="0"/>
    <m/>
  </r>
  <r>
    <n v="121415"/>
    <x v="0"/>
    <x v="0"/>
    <x v="0"/>
    <x v="0"/>
    <x v="0"/>
    <x v="76"/>
    <x v="0"/>
    <x v="0"/>
    <s v="Tesseramento"/>
    <x v="0"/>
    <x v="3"/>
    <x v="0"/>
    <m/>
  </r>
  <r>
    <n v="191774"/>
    <x v="0"/>
    <x v="0"/>
    <x v="0"/>
    <x v="0"/>
    <x v="7"/>
    <x v="11"/>
    <x v="0"/>
    <x v="1"/>
    <s v="Tesseramento"/>
    <x v="1"/>
    <x v="0"/>
    <x v="0"/>
    <m/>
  </r>
  <r>
    <n v="203179"/>
    <x v="0"/>
    <x v="1"/>
    <x v="0"/>
    <x v="0"/>
    <x v="1"/>
    <x v="1"/>
    <x v="0"/>
    <x v="0"/>
    <s v="Tesseramento"/>
    <x v="0"/>
    <x v="1"/>
    <x v="0"/>
    <m/>
  </r>
  <r>
    <n v="235197"/>
    <x v="0"/>
    <x v="0"/>
    <x v="1"/>
    <x v="1"/>
    <x v="10"/>
    <x v="63"/>
    <x v="0"/>
    <x v="0"/>
    <s v="Tesseramento"/>
    <x v="0"/>
    <x v="3"/>
    <x v="0"/>
    <m/>
  </r>
  <r>
    <n v="109501"/>
    <x v="1"/>
    <x v="0"/>
    <x v="0"/>
    <x v="0"/>
    <x v="4"/>
    <x v="18"/>
    <x v="0"/>
    <x v="0"/>
    <s v="Tesseramento"/>
    <x v="1"/>
    <x v="2"/>
    <x v="0"/>
    <m/>
  </r>
  <r>
    <n v="26386"/>
    <x v="0"/>
    <x v="0"/>
    <x v="0"/>
    <x v="0"/>
    <x v="4"/>
    <x v="18"/>
    <x v="0"/>
    <x v="0"/>
    <s v="Tesseramento"/>
    <x v="1"/>
    <x v="4"/>
    <x v="0"/>
    <m/>
  </r>
  <r>
    <n v="26399"/>
    <x v="0"/>
    <x v="0"/>
    <x v="0"/>
    <x v="0"/>
    <x v="4"/>
    <x v="18"/>
    <x v="0"/>
    <x v="0"/>
    <s v="Tesseramento"/>
    <x v="1"/>
    <x v="3"/>
    <x v="0"/>
    <m/>
  </r>
  <r>
    <n v="26432"/>
    <x v="0"/>
    <x v="0"/>
    <x v="0"/>
    <x v="0"/>
    <x v="4"/>
    <x v="18"/>
    <x v="0"/>
    <x v="0"/>
    <s v="Tesseramento"/>
    <x v="1"/>
    <x v="4"/>
    <x v="0"/>
    <m/>
  </r>
  <r>
    <n v="50036"/>
    <x v="0"/>
    <x v="0"/>
    <x v="0"/>
    <x v="0"/>
    <x v="4"/>
    <x v="18"/>
    <x v="0"/>
    <x v="0"/>
    <s v="Tesseramento"/>
    <x v="1"/>
    <x v="0"/>
    <x v="0"/>
    <m/>
  </r>
  <r>
    <n v="194600"/>
    <x v="1"/>
    <x v="0"/>
    <x v="0"/>
    <x v="3"/>
    <x v="4"/>
    <x v="18"/>
    <x v="0"/>
    <x v="0"/>
    <s v="Tesseramento"/>
    <x v="1"/>
    <x v="5"/>
    <x v="0"/>
    <m/>
  </r>
  <r>
    <n v="228842"/>
    <x v="1"/>
    <x v="0"/>
    <x v="0"/>
    <x v="2"/>
    <x v="4"/>
    <x v="18"/>
    <x v="0"/>
    <x v="1"/>
    <s v="Tesseramento"/>
    <x v="1"/>
    <x v="5"/>
    <x v="0"/>
    <m/>
  </r>
  <r>
    <n v="126444"/>
    <x v="0"/>
    <x v="0"/>
    <x v="0"/>
    <x v="0"/>
    <x v="8"/>
    <x v="113"/>
    <x v="0"/>
    <x v="0"/>
    <s v="Tesseramento"/>
    <x v="0"/>
    <x v="3"/>
    <x v="0"/>
    <m/>
  </r>
  <r>
    <n v="133183"/>
    <x v="0"/>
    <x v="0"/>
    <x v="0"/>
    <x v="0"/>
    <x v="8"/>
    <x v="113"/>
    <x v="0"/>
    <x v="0"/>
    <s v="Tesseramento"/>
    <x v="0"/>
    <x v="1"/>
    <x v="0"/>
    <m/>
  </r>
  <r>
    <n v="89473"/>
    <x v="0"/>
    <x v="0"/>
    <x v="0"/>
    <x v="0"/>
    <x v="7"/>
    <x v="51"/>
    <x v="0"/>
    <x v="0"/>
    <s v="Tesseramento"/>
    <x v="1"/>
    <x v="1"/>
    <x v="0"/>
    <m/>
  </r>
  <r>
    <n v="77952"/>
    <x v="0"/>
    <x v="0"/>
    <x v="0"/>
    <x v="0"/>
    <x v="0"/>
    <x v="76"/>
    <x v="0"/>
    <x v="0"/>
    <s v="Tesseramento"/>
    <x v="0"/>
    <x v="3"/>
    <x v="0"/>
    <m/>
  </r>
  <r>
    <n v="217358"/>
    <x v="1"/>
    <x v="0"/>
    <x v="0"/>
    <x v="0"/>
    <x v="0"/>
    <x v="76"/>
    <x v="0"/>
    <x v="1"/>
    <s v="Tesseramento"/>
    <x v="0"/>
    <x v="5"/>
    <x v="0"/>
    <m/>
  </r>
  <r>
    <n v="68250"/>
    <x v="0"/>
    <x v="0"/>
    <x v="0"/>
    <x v="0"/>
    <x v="0"/>
    <x v="76"/>
    <x v="0"/>
    <x v="1"/>
    <s v="Tesseramento"/>
    <x v="0"/>
    <x v="0"/>
    <x v="0"/>
    <m/>
  </r>
  <r>
    <n v="49780"/>
    <x v="0"/>
    <x v="0"/>
    <x v="2"/>
    <x v="4"/>
    <x v="4"/>
    <x v="179"/>
    <x v="0"/>
    <x v="1"/>
    <s v="Tesseramento"/>
    <x v="1"/>
    <x v="3"/>
    <x v="0"/>
    <m/>
  </r>
  <r>
    <n v="208497"/>
    <x v="0"/>
    <x v="0"/>
    <x v="0"/>
    <x v="1"/>
    <x v="4"/>
    <x v="88"/>
    <x v="0"/>
    <x v="0"/>
    <s v="Tesseramento"/>
    <x v="1"/>
    <x v="4"/>
    <x v="0"/>
    <m/>
  </r>
  <r>
    <n v="91555"/>
    <x v="0"/>
    <x v="0"/>
    <x v="0"/>
    <x v="0"/>
    <x v="4"/>
    <x v="88"/>
    <x v="0"/>
    <x v="0"/>
    <s v="Tesseramento"/>
    <x v="1"/>
    <x v="0"/>
    <x v="0"/>
    <m/>
  </r>
  <r>
    <n v="13217"/>
    <x v="0"/>
    <x v="0"/>
    <x v="0"/>
    <x v="0"/>
    <x v="0"/>
    <x v="76"/>
    <x v="0"/>
    <x v="1"/>
    <s v="Tesseramento"/>
    <x v="0"/>
    <x v="4"/>
    <x v="0"/>
    <m/>
  </r>
  <r>
    <n v="205147"/>
    <x v="0"/>
    <x v="0"/>
    <x v="0"/>
    <x v="0"/>
    <x v="14"/>
    <x v="43"/>
    <x v="0"/>
    <x v="0"/>
    <s v="Tesseramento"/>
    <x v="1"/>
    <x v="0"/>
    <x v="0"/>
    <m/>
  </r>
  <r>
    <n v="36748"/>
    <x v="0"/>
    <x v="0"/>
    <x v="0"/>
    <x v="0"/>
    <x v="8"/>
    <x v="92"/>
    <x v="0"/>
    <x v="0"/>
    <s v="Tesseramento"/>
    <x v="1"/>
    <x v="0"/>
    <x v="0"/>
    <m/>
  </r>
  <r>
    <n v="127583"/>
    <x v="0"/>
    <x v="0"/>
    <x v="0"/>
    <x v="0"/>
    <x v="7"/>
    <x v="213"/>
    <x v="0"/>
    <x v="0"/>
    <s v="Tesseramento"/>
    <x v="1"/>
    <x v="0"/>
    <x v="0"/>
    <m/>
  </r>
  <r>
    <n v="198841"/>
    <x v="0"/>
    <x v="0"/>
    <x v="0"/>
    <x v="0"/>
    <x v="4"/>
    <x v="12"/>
    <x v="0"/>
    <x v="0"/>
    <s v="Tesseramento"/>
    <x v="1"/>
    <x v="0"/>
    <x v="0"/>
    <m/>
  </r>
  <r>
    <n v="201053"/>
    <x v="0"/>
    <x v="0"/>
    <x v="0"/>
    <x v="0"/>
    <x v="4"/>
    <x v="12"/>
    <x v="0"/>
    <x v="1"/>
    <s v="Tesseramento"/>
    <x v="1"/>
    <x v="0"/>
    <x v="0"/>
    <m/>
  </r>
  <r>
    <n v="28988"/>
    <x v="0"/>
    <x v="0"/>
    <x v="0"/>
    <x v="0"/>
    <x v="13"/>
    <x v="177"/>
    <x v="0"/>
    <x v="0"/>
    <s v="Tesseramento"/>
    <x v="1"/>
    <x v="0"/>
    <x v="0"/>
    <m/>
  </r>
  <r>
    <n v="6741"/>
    <x v="0"/>
    <x v="0"/>
    <x v="0"/>
    <x v="0"/>
    <x v="8"/>
    <x v="268"/>
    <x v="0"/>
    <x v="0"/>
    <s v="Tesseramento"/>
    <x v="1"/>
    <x v="4"/>
    <x v="0"/>
    <m/>
  </r>
  <r>
    <n v="173647"/>
    <x v="0"/>
    <x v="0"/>
    <x v="0"/>
    <x v="0"/>
    <x v="8"/>
    <x v="268"/>
    <x v="0"/>
    <x v="1"/>
    <s v="Tesseramento"/>
    <x v="1"/>
    <x v="4"/>
    <x v="0"/>
    <m/>
  </r>
  <r>
    <n v="167372"/>
    <x v="0"/>
    <x v="0"/>
    <x v="0"/>
    <x v="4"/>
    <x v="8"/>
    <x v="268"/>
    <x v="0"/>
    <x v="1"/>
    <s v="Tesseramento"/>
    <x v="1"/>
    <x v="4"/>
    <x v="0"/>
    <m/>
  </r>
  <r>
    <n v="96604"/>
    <x v="0"/>
    <x v="0"/>
    <x v="0"/>
    <x v="0"/>
    <x v="8"/>
    <x v="268"/>
    <x v="0"/>
    <x v="0"/>
    <s v="Tesseramento"/>
    <x v="1"/>
    <x v="0"/>
    <x v="0"/>
    <m/>
  </r>
  <r>
    <n v="92528"/>
    <x v="0"/>
    <x v="0"/>
    <x v="0"/>
    <x v="0"/>
    <x v="8"/>
    <x v="268"/>
    <x v="0"/>
    <x v="0"/>
    <s v="Tesseramento"/>
    <x v="1"/>
    <x v="3"/>
    <x v="0"/>
    <m/>
  </r>
  <r>
    <n v="94696"/>
    <x v="0"/>
    <x v="0"/>
    <x v="0"/>
    <x v="0"/>
    <x v="8"/>
    <x v="268"/>
    <x v="0"/>
    <x v="1"/>
    <s v="Tesseramento"/>
    <x v="1"/>
    <x v="4"/>
    <x v="0"/>
    <m/>
  </r>
  <r>
    <n v="167376"/>
    <x v="0"/>
    <x v="0"/>
    <x v="0"/>
    <x v="0"/>
    <x v="8"/>
    <x v="268"/>
    <x v="0"/>
    <x v="0"/>
    <s v="Tesseramento"/>
    <x v="1"/>
    <x v="4"/>
    <x v="0"/>
    <m/>
  </r>
  <r>
    <n v="177102"/>
    <x v="0"/>
    <x v="0"/>
    <x v="0"/>
    <x v="3"/>
    <x v="8"/>
    <x v="268"/>
    <x v="0"/>
    <x v="1"/>
    <s v="Tesseramento"/>
    <x v="1"/>
    <x v="4"/>
    <x v="0"/>
    <m/>
  </r>
  <r>
    <n v="159900"/>
    <x v="0"/>
    <x v="0"/>
    <x v="0"/>
    <x v="0"/>
    <x v="8"/>
    <x v="268"/>
    <x v="0"/>
    <x v="0"/>
    <s v="Tesseramento"/>
    <x v="1"/>
    <x v="3"/>
    <x v="0"/>
    <m/>
  </r>
  <r>
    <n v="226655"/>
    <x v="0"/>
    <x v="0"/>
    <x v="0"/>
    <x v="1"/>
    <x v="8"/>
    <x v="127"/>
    <x v="0"/>
    <x v="0"/>
    <s v="Tesseramento"/>
    <x v="1"/>
    <x v="1"/>
    <x v="0"/>
    <m/>
  </r>
  <r>
    <n v="177104"/>
    <x v="0"/>
    <x v="0"/>
    <x v="0"/>
    <x v="3"/>
    <x v="8"/>
    <x v="268"/>
    <x v="0"/>
    <x v="0"/>
    <s v="Tesseramento"/>
    <x v="1"/>
    <x v="4"/>
    <x v="0"/>
    <m/>
  </r>
  <r>
    <n v="49302"/>
    <x v="0"/>
    <x v="0"/>
    <x v="0"/>
    <x v="0"/>
    <x v="7"/>
    <x v="51"/>
    <x v="0"/>
    <x v="0"/>
    <s v="Tesseramento"/>
    <x v="1"/>
    <x v="4"/>
    <x v="0"/>
    <m/>
  </r>
  <r>
    <n v="88656"/>
    <x v="0"/>
    <x v="0"/>
    <x v="0"/>
    <x v="1"/>
    <x v="4"/>
    <x v="54"/>
    <x v="0"/>
    <x v="0"/>
    <s v="Tesseramento"/>
    <x v="1"/>
    <x v="4"/>
    <x v="0"/>
    <m/>
  </r>
  <r>
    <n v="116246"/>
    <x v="0"/>
    <x v="0"/>
    <x v="0"/>
    <x v="0"/>
    <x v="4"/>
    <x v="54"/>
    <x v="0"/>
    <x v="1"/>
    <s v="Tesseramento"/>
    <x v="1"/>
    <x v="4"/>
    <x v="0"/>
    <m/>
  </r>
  <r>
    <n v="219457"/>
    <x v="0"/>
    <x v="0"/>
    <x v="0"/>
    <x v="0"/>
    <x v="4"/>
    <x v="54"/>
    <x v="0"/>
    <x v="0"/>
    <s v="Tesseramento"/>
    <x v="1"/>
    <x v="0"/>
    <x v="0"/>
    <m/>
  </r>
  <r>
    <n v="227994"/>
    <x v="0"/>
    <x v="0"/>
    <x v="0"/>
    <x v="0"/>
    <x v="4"/>
    <x v="54"/>
    <x v="0"/>
    <x v="0"/>
    <s v="Tesseramento"/>
    <x v="1"/>
    <x v="0"/>
    <x v="0"/>
    <m/>
  </r>
  <r>
    <n v="92596"/>
    <x v="0"/>
    <x v="0"/>
    <x v="0"/>
    <x v="0"/>
    <x v="4"/>
    <x v="54"/>
    <x v="0"/>
    <x v="0"/>
    <s v="Tesseramento"/>
    <x v="1"/>
    <x v="3"/>
    <x v="0"/>
    <m/>
  </r>
  <r>
    <n v="178041"/>
    <x v="0"/>
    <x v="0"/>
    <x v="0"/>
    <x v="0"/>
    <x v="4"/>
    <x v="54"/>
    <x v="0"/>
    <x v="0"/>
    <s v="Tesseramento"/>
    <x v="1"/>
    <x v="4"/>
    <x v="0"/>
    <m/>
  </r>
  <r>
    <n v="68769"/>
    <x v="0"/>
    <x v="0"/>
    <x v="0"/>
    <x v="0"/>
    <x v="4"/>
    <x v="54"/>
    <x v="0"/>
    <x v="1"/>
    <s v="Tesseramento"/>
    <x v="1"/>
    <x v="3"/>
    <x v="0"/>
    <m/>
  </r>
  <r>
    <n v="117419"/>
    <x v="0"/>
    <x v="0"/>
    <x v="0"/>
    <x v="0"/>
    <x v="4"/>
    <x v="54"/>
    <x v="0"/>
    <x v="0"/>
    <s v="Tesseramento"/>
    <x v="1"/>
    <x v="0"/>
    <x v="0"/>
    <m/>
  </r>
  <r>
    <n v="152348"/>
    <x v="0"/>
    <x v="0"/>
    <x v="0"/>
    <x v="0"/>
    <x v="4"/>
    <x v="54"/>
    <x v="0"/>
    <x v="1"/>
    <s v="Tesseramento"/>
    <x v="1"/>
    <x v="4"/>
    <x v="0"/>
    <m/>
  </r>
  <r>
    <n v="41207"/>
    <x v="0"/>
    <x v="0"/>
    <x v="0"/>
    <x v="0"/>
    <x v="4"/>
    <x v="54"/>
    <x v="0"/>
    <x v="0"/>
    <s v="Tesseramento"/>
    <x v="1"/>
    <x v="4"/>
    <x v="0"/>
    <m/>
  </r>
  <r>
    <n v="41208"/>
    <x v="0"/>
    <x v="0"/>
    <x v="0"/>
    <x v="0"/>
    <x v="4"/>
    <x v="54"/>
    <x v="0"/>
    <x v="1"/>
    <s v="Tesseramento"/>
    <x v="1"/>
    <x v="4"/>
    <x v="0"/>
    <m/>
  </r>
  <r>
    <n v="196477"/>
    <x v="0"/>
    <x v="0"/>
    <x v="0"/>
    <x v="0"/>
    <x v="4"/>
    <x v="54"/>
    <x v="0"/>
    <x v="0"/>
    <s v="Tesseramento"/>
    <x v="1"/>
    <x v="3"/>
    <x v="0"/>
    <m/>
  </r>
  <r>
    <n v="95978"/>
    <x v="0"/>
    <x v="0"/>
    <x v="0"/>
    <x v="0"/>
    <x v="4"/>
    <x v="54"/>
    <x v="0"/>
    <x v="0"/>
    <s v="Tesseramento"/>
    <x v="1"/>
    <x v="0"/>
    <x v="0"/>
    <m/>
  </r>
  <r>
    <n v="23534"/>
    <x v="0"/>
    <x v="0"/>
    <x v="0"/>
    <x v="0"/>
    <x v="4"/>
    <x v="54"/>
    <x v="0"/>
    <x v="0"/>
    <s v="Tesseramento"/>
    <x v="1"/>
    <x v="3"/>
    <x v="0"/>
    <m/>
  </r>
  <r>
    <n v="193149"/>
    <x v="0"/>
    <x v="0"/>
    <x v="0"/>
    <x v="0"/>
    <x v="4"/>
    <x v="54"/>
    <x v="0"/>
    <x v="1"/>
    <s v="Tesseramento"/>
    <x v="1"/>
    <x v="4"/>
    <x v="0"/>
    <m/>
  </r>
  <r>
    <n v="88670"/>
    <x v="0"/>
    <x v="0"/>
    <x v="0"/>
    <x v="0"/>
    <x v="4"/>
    <x v="54"/>
    <x v="0"/>
    <x v="0"/>
    <s v="Tesseramento"/>
    <x v="1"/>
    <x v="0"/>
    <x v="0"/>
    <m/>
  </r>
  <r>
    <n v="196478"/>
    <x v="0"/>
    <x v="0"/>
    <x v="0"/>
    <x v="0"/>
    <x v="4"/>
    <x v="54"/>
    <x v="0"/>
    <x v="0"/>
    <s v="Tesseramento"/>
    <x v="1"/>
    <x v="0"/>
    <x v="0"/>
    <m/>
  </r>
  <r>
    <n v="128782"/>
    <x v="0"/>
    <x v="0"/>
    <x v="0"/>
    <x v="0"/>
    <x v="4"/>
    <x v="54"/>
    <x v="0"/>
    <x v="0"/>
    <s v="Tesseramento"/>
    <x v="1"/>
    <x v="4"/>
    <x v="0"/>
    <m/>
  </r>
  <r>
    <n v="88456"/>
    <x v="0"/>
    <x v="0"/>
    <x v="0"/>
    <x v="0"/>
    <x v="4"/>
    <x v="54"/>
    <x v="0"/>
    <x v="1"/>
    <s v="Tesseramento"/>
    <x v="1"/>
    <x v="0"/>
    <x v="0"/>
    <m/>
  </r>
  <r>
    <n v="167025"/>
    <x v="0"/>
    <x v="0"/>
    <x v="0"/>
    <x v="0"/>
    <x v="4"/>
    <x v="54"/>
    <x v="0"/>
    <x v="0"/>
    <s v="Tesseramento"/>
    <x v="1"/>
    <x v="4"/>
    <x v="0"/>
    <m/>
  </r>
  <r>
    <n v="84172"/>
    <x v="0"/>
    <x v="0"/>
    <x v="0"/>
    <x v="0"/>
    <x v="4"/>
    <x v="54"/>
    <x v="0"/>
    <x v="1"/>
    <s v="Tesseramento"/>
    <x v="1"/>
    <x v="4"/>
    <x v="0"/>
    <m/>
  </r>
  <r>
    <n v="141477"/>
    <x v="0"/>
    <x v="0"/>
    <x v="0"/>
    <x v="0"/>
    <x v="4"/>
    <x v="54"/>
    <x v="0"/>
    <x v="0"/>
    <s v="Tesseramento"/>
    <x v="1"/>
    <x v="1"/>
    <x v="0"/>
    <m/>
  </r>
  <r>
    <n v="84173"/>
    <x v="0"/>
    <x v="0"/>
    <x v="0"/>
    <x v="0"/>
    <x v="4"/>
    <x v="54"/>
    <x v="0"/>
    <x v="0"/>
    <s v="Tesseramento"/>
    <x v="1"/>
    <x v="3"/>
    <x v="0"/>
    <m/>
  </r>
  <r>
    <n v="152360"/>
    <x v="0"/>
    <x v="0"/>
    <x v="0"/>
    <x v="0"/>
    <x v="4"/>
    <x v="54"/>
    <x v="0"/>
    <x v="0"/>
    <s v="Tesseramento"/>
    <x v="1"/>
    <x v="3"/>
    <x v="0"/>
    <m/>
  </r>
  <r>
    <n v="152358"/>
    <x v="0"/>
    <x v="0"/>
    <x v="0"/>
    <x v="0"/>
    <x v="4"/>
    <x v="54"/>
    <x v="0"/>
    <x v="0"/>
    <s v="Tesseramento"/>
    <x v="1"/>
    <x v="1"/>
    <x v="0"/>
    <m/>
  </r>
  <r>
    <n v="159910"/>
    <x v="0"/>
    <x v="0"/>
    <x v="0"/>
    <x v="0"/>
    <x v="4"/>
    <x v="54"/>
    <x v="0"/>
    <x v="0"/>
    <s v="Tesseramento"/>
    <x v="1"/>
    <x v="3"/>
    <x v="0"/>
    <m/>
  </r>
  <r>
    <n v="101620"/>
    <x v="0"/>
    <x v="0"/>
    <x v="0"/>
    <x v="0"/>
    <x v="4"/>
    <x v="54"/>
    <x v="0"/>
    <x v="0"/>
    <s v="Tesseramento"/>
    <x v="1"/>
    <x v="4"/>
    <x v="0"/>
    <m/>
  </r>
  <r>
    <n v="193150"/>
    <x v="0"/>
    <x v="0"/>
    <x v="0"/>
    <x v="1"/>
    <x v="4"/>
    <x v="54"/>
    <x v="0"/>
    <x v="1"/>
    <s v="Tesseramento"/>
    <x v="1"/>
    <x v="3"/>
    <x v="0"/>
    <m/>
  </r>
  <r>
    <n v="158139"/>
    <x v="0"/>
    <x v="0"/>
    <x v="0"/>
    <x v="0"/>
    <x v="4"/>
    <x v="54"/>
    <x v="0"/>
    <x v="1"/>
    <s v="Tesseramento"/>
    <x v="1"/>
    <x v="0"/>
    <x v="0"/>
    <m/>
  </r>
  <r>
    <n v="221631"/>
    <x v="0"/>
    <x v="0"/>
    <x v="0"/>
    <x v="0"/>
    <x v="4"/>
    <x v="54"/>
    <x v="0"/>
    <x v="0"/>
    <s v="Tesseramento"/>
    <x v="1"/>
    <x v="1"/>
    <x v="0"/>
    <m/>
  </r>
  <r>
    <n v="205600"/>
    <x v="0"/>
    <x v="0"/>
    <x v="0"/>
    <x v="0"/>
    <x v="4"/>
    <x v="54"/>
    <x v="0"/>
    <x v="0"/>
    <s v="Tesseramento"/>
    <x v="1"/>
    <x v="0"/>
    <x v="0"/>
    <m/>
  </r>
  <r>
    <n v="199739"/>
    <x v="0"/>
    <x v="0"/>
    <x v="0"/>
    <x v="0"/>
    <x v="4"/>
    <x v="54"/>
    <x v="0"/>
    <x v="0"/>
    <s v="Tesseramento"/>
    <x v="1"/>
    <x v="0"/>
    <x v="0"/>
    <m/>
  </r>
  <r>
    <n v="212302"/>
    <x v="1"/>
    <x v="0"/>
    <x v="0"/>
    <x v="1"/>
    <x v="4"/>
    <x v="54"/>
    <x v="0"/>
    <x v="0"/>
    <s v="Tesseramento"/>
    <x v="1"/>
    <x v="6"/>
    <x v="0"/>
    <m/>
  </r>
  <r>
    <n v="196480"/>
    <x v="0"/>
    <x v="0"/>
    <x v="0"/>
    <x v="0"/>
    <x v="4"/>
    <x v="54"/>
    <x v="0"/>
    <x v="0"/>
    <s v="Tesseramento"/>
    <x v="1"/>
    <x v="0"/>
    <x v="0"/>
    <m/>
  </r>
  <r>
    <n v="98435"/>
    <x v="0"/>
    <x v="0"/>
    <x v="0"/>
    <x v="0"/>
    <x v="7"/>
    <x v="51"/>
    <x v="0"/>
    <x v="1"/>
    <s v="Tesseramento"/>
    <x v="1"/>
    <x v="4"/>
    <x v="0"/>
    <m/>
  </r>
  <r>
    <n v="212301"/>
    <x v="0"/>
    <x v="0"/>
    <x v="0"/>
    <x v="0"/>
    <x v="4"/>
    <x v="54"/>
    <x v="0"/>
    <x v="1"/>
    <s v="Tesseramento"/>
    <x v="1"/>
    <x v="3"/>
    <x v="0"/>
    <m/>
  </r>
  <r>
    <n v="77590"/>
    <x v="0"/>
    <x v="0"/>
    <x v="0"/>
    <x v="0"/>
    <x v="4"/>
    <x v="54"/>
    <x v="0"/>
    <x v="0"/>
    <s v="Tesseramento"/>
    <x v="1"/>
    <x v="0"/>
    <x v="0"/>
    <m/>
  </r>
  <r>
    <n v="152364"/>
    <x v="0"/>
    <x v="0"/>
    <x v="0"/>
    <x v="0"/>
    <x v="4"/>
    <x v="54"/>
    <x v="0"/>
    <x v="0"/>
    <s v="Tesseramento"/>
    <x v="1"/>
    <x v="0"/>
    <x v="0"/>
    <m/>
  </r>
  <r>
    <n v="98437"/>
    <x v="0"/>
    <x v="0"/>
    <x v="0"/>
    <x v="0"/>
    <x v="7"/>
    <x v="51"/>
    <x v="0"/>
    <x v="0"/>
    <s v="Tesseramento"/>
    <x v="1"/>
    <x v="4"/>
    <x v="0"/>
    <m/>
  </r>
  <r>
    <n v="193151"/>
    <x v="0"/>
    <x v="0"/>
    <x v="0"/>
    <x v="1"/>
    <x v="4"/>
    <x v="54"/>
    <x v="0"/>
    <x v="0"/>
    <s v="Tesseramento"/>
    <x v="1"/>
    <x v="3"/>
    <x v="0"/>
    <m/>
  </r>
  <r>
    <n v="152365"/>
    <x v="0"/>
    <x v="0"/>
    <x v="0"/>
    <x v="0"/>
    <x v="4"/>
    <x v="54"/>
    <x v="0"/>
    <x v="1"/>
    <s v="Tesseramento"/>
    <x v="1"/>
    <x v="0"/>
    <x v="0"/>
    <m/>
  </r>
  <r>
    <n v="30958"/>
    <x v="0"/>
    <x v="0"/>
    <x v="0"/>
    <x v="0"/>
    <x v="4"/>
    <x v="54"/>
    <x v="0"/>
    <x v="0"/>
    <s v="Tesseramento"/>
    <x v="1"/>
    <x v="4"/>
    <x v="0"/>
    <m/>
  </r>
  <r>
    <n v="121263"/>
    <x v="1"/>
    <x v="0"/>
    <x v="0"/>
    <x v="0"/>
    <x v="4"/>
    <x v="54"/>
    <x v="0"/>
    <x v="0"/>
    <s v="Tesseramento"/>
    <x v="1"/>
    <x v="6"/>
    <x v="0"/>
    <m/>
  </r>
  <r>
    <n v="152368"/>
    <x v="0"/>
    <x v="0"/>
    <x v="0"/>
    <x v="0"/>
    <x v="4"/>
    <x v="54"/>
    <x v="0"/>
    <x v="0"/>
    <s v="Tesseramento"/>
    <x v="1"/>
    <x v="0"/>
    <x v="0"/>
    <m/>
  </r>
  <r>
    <n v="55888"/>
    <x v="0"/>
    <x v="0"/>
    <x v="0"/>
    <x v="0"/>
    <x v="4"/>
    <x v="54"/>
    <x v="0"/>
    <x v="1"/>
    <s v="Tesseramento"/>
    <x v="1"/>
    <x v="4"/>
    <x v="0"/>
    <m/>
  </r>
  <r>
    <n v="178042"/>
    <x v="0"/>
    <x v="0"/>
    <x v="0"/>
    <x v="0"/>
    <x v="4"/>
    <x v="54"/>
    <x v="0"/>
    <x v="1"/>
    <s v="Tesseramento"/>
    <x v="1"/>
    <x v="4"/>
    <x v="0"/>
    <m/>
  </r>
  <r>
    <n v="218082"/>
    <x v="1"/>
    <x v="0"/>
    <x v="0"/>
    <x v="1"/>
    <x v="4"/>
    <x v="54"/>
    <x v="0"/>
    <x v="0"/>
    <s v="Tesseramento"/>
    <x v="1"/>
    <x v="5"/>
    <x v="0"/>
    <m/>
  </r>
  <r>
    <n v="85112"/>
    <x v="0"/>
    <x v="0"/>
    <x v="0"/>
    <x v="1"/>
    <x v="4"/>
    <x v="54"/>
    <x v="0"/>
    <x v="0"/>
    <s v="Tesseramento"/>
    <x v="1"/>
    <x v="0"/>
    <x v="0"/>
    <m/>
  </r>
  <r>
    <n v="154179"/>
    <x v="0"/>
    <x v="0"/>
    <x v="0"/>
    <x v="0"/>
    <x v="4"/>
    <x v="54"/>
    <x v="0"/>
    <x v="0"/>
    <s v="Tesseramento"/>
    <x v="1"/>
    <x v="4"/>
    <x v="0"/>
    <m/>
  </r>
  <r>
    <n v="154180"/>
    <x v="0"/>
    <x v="0"/>
    <x v="0"/>
    <x v="0"/>
    <x v="4"/>
    <x v="54"/>
    <x v="0"/>
    <x v="0"/>
    <s v="Tesseramento"/>
    <x v="1"/>
    <x v="0"/>
    <x v="0"/>
    <m/>
  </r>
  <r>
    <n v="11668"/>
    <x v="0"/>
    <x v="0"/>
    <x v="0"/>
    <x v="0"/>
    <x v="7"/>
    <x v="51"/>
    <x v="0"/>
    <x v="1"/>
    <s v="Tesseramento"/>
    <x v="1"/>
    <x v="4"/>
    <x v="0"/>
    <m/>
  </r>
  <r>
    <n v="167031"/>
    <x v="0"/>
    <x v="0"/>
    <x v="0"/>
    <x v="0"/>
    <x v="4"/>
    <x v="54"/>
    <x v="0"/>
    <x v="1"/>
    <s v="Tesseramento"/>
    <x v="1"/>
    <x v="3"/>
    <x v="0"/>
    <m/>
  </r>
  <r>
    <n v="152376"/>
    <x v="0"/>
    <x v="0"/>
    <x v="0"/>
    <x v="0"/>
    <x v="4"/>
    <x v="54"/>
    <x v="0"/>
    <x v="0"/>
    <s v="Tesseramento"/>
    <x v="1"/>
    <x v="3"/>
    <x v="0"/>
    <m/>
  </r>
  <r>
    <n v="84197"/>
    <x v="0"/>
    <x v="0"/>
    <x v="0"/>
    <x v="0"/>
    <x v="4"/>
    <x v="54"/>
    <x v="0"/>
    <x v="1"/>
    <s v="Tesseramento"/>
    <x v="1"/>
    <x v="4"/>
    <x v="0"/>
    <m/>
  </r>
  <r>
    <n v="167032"/>
    <x v="0"/>
    <x v="0"/>
    <x v="0"/>
    <x v="0"/>
    <x v="4"/>
    <x v="54"/>
    <x v="0"/>
    <x v="1"/>
    <s v="Tesseramento"/>
    <x v="1"/>
    <x v="4"/>
    <x v="0"/>
    <m/>
  </r>
  <r>
    <n v="55889"/>
    <x v="0"/>
    <x v="0"/>
    <x v="0"/>
    <x v="0"/>
    <x v="4"/>
    <x v="54"/>
    <x v="0"/>
    <x v="1"/>
    <s v="Tesseramento"/>
    <x v="1"/>
    <x v="4"/>
    <x v="0"/>
    <m/>
  </r>
  <r>
    <n v="85115"/>
    <x v="0"/>
    <x v="0"/>
    <x v="0"/>
    <x v="0"/>
    <x v="4"/>
    <x v="54"/>
    <x v="0"/>
    <x v="0"/>
    <s v="Tesseramento"/>
    <x v="1"/>
    <x v="0"/>
    <x v="0"/>
    <m/>
  </r>
  <r>
    <n v="121108"/>
    <x v="0"/>
    <x v="0"/>
    <x v="0"/>
    <x v="0"/>
    <x v="4"/>
    <x v="54"/>
    <x v="0"/>
    <x v="0"/>
    <s v="Tesseramento"/>
    <x v="1"/>
    <x v="4"/>
    <x v="0"/>
    <m/>
  </r>
  <r>
    <n v="167034"/>
    <x v="0"/>
    <x v="0"/>
    <x v="0"/>
    <x v="0"/>
    <x v="4"/>
    <x v="54"/>
    <x v="0"/>
    <x v="0"/>
    <s v="Tesseramento"/>
    <x v="1"/>
    <x v="0"/>
    <x v="0"/>
    <m/>
  </r>
  <r>
    <n v="65884"/>
    <x v="0"/>
    <x v="0"/>
    <x v="0"/>
    <x v="0"/>
    <x v="7"/>
    <x v="51"/>
    <x v="0"/>
    <x v="0"/>
    <s v="Tesseramento"/>
    <x v="1"/>
    <x v="4"/>
    <x v="0"/>
    <m/>
  </r>
  <r>
    <n v="50671"/>
    <x v="0"/>
    <x v="0"/>
    <x v="0"/>
    <x v="0"/>
    <x v="7"/>
    <x v="51"/>
    <x v="0"/>
    <x v="1"/>
    <s v="Tesseramento"/>
    <x v="1"/>
    <x v="4"/>
    <x v="0"/>
    <m/>
  </r>
  <r>
    <n v="87113"/>
    <x v="0"/>
    <x v="0"/>
    <x v="0"/>
    <x v="0"/>
    <x v="7"/>
    <x v="51"/>
    <x v="0"/>
    <x v="0"/>
    <s v="Tesseramento"/>
    <x v="1"/>
    <x v="4"/>
    <x v="0"/>
    <m/>
  </r>
  <r>
    <n v="142065"/>
    <x v="0"/>
    <x v="0"/>
    <x v="0"/>
    <x v="0"/>
    <x v="7"/>
    <x v="51"/>
    <x v="0"/>
    <x v="0"/>
    <s v="Tesseramento"/>
    <x v="1"/>
    <x v="4"/>
    <x v="0"/>
    <m/>
  </r>
  <r>
    <n v="142088"/>
    <x v="0"/>
    <x v="0"/>
    <x v="0"/>
    <x v="1"/>
    <x v="7"/>
    <x v="51"/>
    <x v="0"/>
    <x v="1"/>
    <s v="Tesseramento"/>
    <x v="1"/>
    <x v="4"/>
    <x v="0"/>
    <m/>
  </r>
  <r>
    <n v="54301"/>
    <x v="0"/>
    <x v="0"/>
    <x v="0"/>
    <x v="0"/>
    <x v="7"/>
    <x v="51"/>
    <x v="0"/>
    <x v="0"/>
    <s v="Tesseramento"/>
    <x v="1"/>
    <x v="4"/>
    <x v="0"/>
    <m/>
  </r>
  <r>
    <n v="235808"/>
    <x v="0"/>
    <x v="0"/>
    <x v="1"/>
    <x v="0"/>
    <x v="8"/>
    <x v="268"/>
    <x v="0"/>
    <x v="0"/>
    <s v="Tesseramento"/>
    <x v="1"/>
    <x v="1"/>
    <x v="0"/>
    <m/>
  </r>
  <r>
    <n v="134294"/>
    <x v="0"/>
    <x v="0"/>
    <x v="0"/>
    <x v="0"/>
    <x v="8"/>
    <x v="268"/>
    <x v="0"/>
    <x v="1"/>
    <s v="Tesseramento"/>
    <x v="1"/>
    <x v="3"/>
    <x v="0"/>
    <m/>
  </r>
  <r>
    <n v="28102"/>
    <x v="0"/>
    <x v="0"/>
    <x v="0"/>
    <x v="0"/>
    <x v="7"/>
    <x v="51"/>
    <x v="0"/>
    <x v="1"/>
    <s v="Tesseramento"/>
    <x v="1"/>
    <x v="0"/>
    <x v="0"/>
    <m/>
  </r>
  <r>
    <n v="65967"/>
    <x v="0"/>
    <x v="0"/>
    <x v="0"/>
    <x v="0"/>
    <x v="7"/>
    <x v="51"/>
    <x v="0"/>
    <x v="0"/>
    <s v="Tesseramento"/>
    <x v="1"/>
    <x v="3"/>
    <x v="0"/>
    <m/>
  </r>
  <r>
    <n v="235923"/>
    <x v="0"/>
    <x v="0"/>
    <x v="1"/>
    <x v="0"/>
    <x v="4"/>
    <x v="54"/>
    <x v="0"/>
    <x v="1"/>
    <s v="Tesseramento"/>
    <x v="1"/>
    <x v="0"/>
    <x v="0"/>
    <m/>
  </r>
  <r>
    <n v="15198"/>
    <x v="0"/>
    <x v="0"/>
    <x v="0"/>
    <x v="0"/>
    <x v="7"/>
    <x v="51"/>
    <x v="0"/>
    <x v="1"/>
    <s v="Tesseramento"/>
    <x v="1"/>
    <x v="4"/>
    <x v="0"/>
    <m/>
  </r>
  <r>
    <n v="15197"/>
    <x v="0"/>
    <x v="0"/>
    <x v="0"/>
    <x v="0"/>
    <x v="7"/>
    <x v="51"/>
    <x v="0"/>
    <x v="0"/>
    <s v="Tesseramento"/>
    <x v="1"/>
    <x v="4"/>
    <x v="0"/>
    <m/>
  </r>
  <r>
    <n v="140099"/>
    <x v="0"/>
    <x v="0"/>
    <x v="0"/>
    <x v="0"/>
    <x v="13"/>
    <x v="177"/>
    <x v="0"/>
    <x v="0"/>
    <s v="Tesseramento"/>
    <x v="1"/>
    <x v="3"/>
    <x v="0"/>
    <m/>
  </r>
  <r>
    <n v="112398"/>
    <x v="0"/>
    <x v="0"/>
    <x v="0"/>
    <x v="0"/>
    <x v="4"/>
    <x v="125"/>
    <x v="0"/>
    <x v="1"/>
    <s v="Tesseramento"/>
    <x v="1"/>
    <x v="3"/>
    <x v="0"/>
    <m/>
  </r>
  <r>
    <n v="112392"/>
    <x v="0"/>
    <x v="0"/>
    <x v="0"/>
    <x v="0"/>
    <x v="4"/>
    <x v="125"/>
    <x v="0"/>
    <x v="0"/>
    <s v="Tesseramento"/>
    <x v="1"/>
    <x v="4"/>
    <x v="0"/>
    <m/>
  </r>
  <r>
    <n v="220865"/>
    <x v="1"/>
    <x v="0"/>
    <x v="0"/>
    <x v="2"/>
    <x v="15"/>
    <x v="247"/>
    <x v="0"/>
    <x v="1"/>
    <s v="Tesseramento"/>
    <x v="1"/>
    <x v="7"/>
    <x v="0"/>
    <m/>
  </r>
  <r>
    <n v="102980"/>
    <x v="0"/>
    <x v="0"/>
    <x v="0"/>
    <x v="0"/>
    <x v="4"/>
    <x v="125"/>
    <x v="0"/>
    <x v="0"/>
    <s v="Tesseramento"/>
    <x v="1"/>
    <x v="3"/>
    <x v="0"/>
    <m/>
  </r>
  <r>
    <n v="164168"/>
    <x v="0"/>
    <x v="0"/>
    <x v="0"/>
    <x v="0"/>
    <x v="4"/>
    <x v="125"/>
    <x v="0"/>
    <x v="0"/>
    <s v="Tesseramento"/>
    <x v="1"/>
    <x v="4"/>
    <x v="0"/>
    <m/>
  </r>
  <r>
    <n v="235307"/>
    <x v="1"/>
    <x v="0"/>
    <x v="1"/>
    <x v="2"/>
    <x v="7"/>
    <x v="51"/>
    <x v="0"/>
    <x v="1"/>
    <s v="Tesseramento"/>
    <x v="1"/>
    <x v="5"/>
    <x v="0"/>
    <m/>
  </r>
  <r>
    <n v="235925"/>
    <x v="0"/>
    <x v="0"/>
    <x v="1"/>
    <x v="1"/>
    <x v="4"/>
    <x v="54"/>
    <x v="0"/>
    <x v="0"/>
    <s v="Tesseramento"/>
    <x v="1"/>
    <x v="3"/>
    <x v="0"/>
    <m/>
  </r>
  <r>
    <n v="211947"/>
    <x v="0"/>
    <x v="1"/>
    <x v="0"/>
    <x v="2"/>
    <x v="4"/>
    <x v="125"/>
    <x v="0"/>
    <x v="0"/>
    <s v="Tesseramento"/>
    <x v="1"/>
    <x v="3"/>
    <x v="0"/>
    <m/>
  </r>
  <r>
    <n v="235339"/>
    <x v="1"/>
    <x v="0"/>
    <x v="1"/>
    <x v="2"/>
    <x v="15"/>
    <x v="247"/>
    <x v="0"/>
    <x v="0"/>
    <s v="Tesseramento"/>
    <x v="1"/>
    <x v="5"/>
    <x v="0"/>
    <m/>
  </r>
  <r>
    <n v="195416"/>
    <x v="1"/>
    <x v="0"/>
    <x v="0"/>
    <x v="1"/>
    <x v="4"/>
    <x v="166"/>
    <x v="0"/>
    <x v="0"/>
    <s v="Tesseramento"/>
    <x v="1"/>
    <x v="5"/>
    <x v="0"/>
    <m/>
  </r>
  <r>
    <n v="233031"/>
    <x v="1"/>
    <x v="1"/>
    <x v="0"/>
    <x v="1"/>
    <x v="4"/>
    <x v="166"/>
    <x v="0"/>
    <x v="0"/>
    <s v="Tesseramento"/>
    <x v="1"/>
    <x v="5"/>
    <x v="0"/>
    <m/>
  </r>
  <r>
    <n v="126573"/>
    <x v="0"/>
    <x v="0"/>
    <x v="0"/>
    <x v="0"/>
    <x v="7"/>
    <x v="11"/>
    <x v="0"/>
    <x v="1"/>
    <s v="Tesseramento"/>
    <x v="1"/>
    <x v="0"/>
    <x v="0"/>
    <m/>
  </r>
  <r>
    <n v="101811"/>
    <x v="0"/>
    <x v="0"/>
    <x v="0"/>
    <x v="0"/>
    <x v="7"/>
    <x v="11"/>
    <x v="0"/>
    <x v="0"/>
    <s v="Tesseramento"/>
    <x v="1"/>
    <x v="4"/>
    <x v="0"/>
    <m/>
  </r>
  <r>
    <n v="215455"/>
    <x v="0"/>
    <x v="0"/>
    <x v="0"/>
    <x v="1"/>
    <x v="7"/>
    <x v="11"/>
    <x v="0"/>
    <x v="0"/>
    <s v="Tesseramento"/>
    <x v="1"/>
    <x v="3"/>
    <x v="0"/>
    <m/>
  </r>
  <r>
    <n v="164309"/>
    <x v="0"/>
    <x v="0"/>
    <x v="0"/>
    <x v="0"/>
    <x v="4"/>
    <x v="65"/>
    <x v="0"/>
    <x v="1"/>
    <s v="Tesseramento"/>
    <x v="1"/>
    <x v="3"/>
    <x v="0"/>
    <m/>
  </r>
  <r>
    <n v="115638"/>
    <x v="0"/>
    <x v="0"/>
    <x v="0"/>
    <x v="1"/>
    <x v="4"/>
    <x v="65"/>
    <x v="0"/>
    <x v="0"/>
    <s v="Tesseramento"/>
    <x v="1"/>
    <x v="4"/>
    <x v="0"/>
    <m/>
  </r>
  <r>
    <n v="158127"/>
    <x v="0"/>
    <x v="0"/>
    <x v="0"/>
    <x v="1"/>
    <x v="4"/>
    <x v="65"/>
    <x v="0"/>
    <x v="0"/>
    <s v="Tesseramento"/>
    <x v="1"/>
    <x v="4"/>
    <x v="0"/>
    <m/>
  </r>
  <r>
    <n v="164307"/>
    <x v="0"/>
    <x v="0"/>
    <x v="0"/>
    <x v="1"/>
    <x v="4"/>
    <x v="65"/>
    <x v="0"/>
    <x v="0"/>
    <s v="Tesseramento"/>
    <x v="1"/>
    <x v="3"/>
    <x v="0"/>
    <m/>
  </r>
  <r>
    <n v="235338"/>
    <x v="1"/>
    <x v="0"/>
    <x v="1"/>
    <x v="2"/>
    <x v="15"/>
    <x v="247"/>
    <x v="0"/>
    <x v="0"/>
    <s v="Tesseramento"/>
    <x v="1"/>
    <x v="5"/>
    <x v="0"/>
    <m/>
  </r>
  <r>
    <n v="209243"/>
    <x v="0"/>
    <x v="0"/>
    <x v="0"/>
    <x v="1"/>
    <x v="2"/>
    <x v="233"/>
    <x v="0"/>
    <x v="0"/>
    <s v="Tesseramento"/>
    <x v="0"/>
    <x v="0"/>
    <x v="0"/>
    <m/>
  </r>
  <r>
    <n v="181560"/>
    <x v="0"/>
    <x v="0"/>
    <x v="0"/>
    <x v="0"/>
    <x v="4"/>
    <x v="145"/>
    <x v="0"/>
    <x v="1"/>
    <s v="Tesseramento"/>
    <x v="1"/>
    <x v="0"/>
    <x v="0"/>
    <m/>
  </r>
  <r>
    <n v="182502"/>
    <x v="0"/>
    <x v="0"/>
    <x v="0"/>
    <x v="1"/>
    <x v="4"/>
    <x v="145"/>
    <x v="0"/>
    <x v="1"/>
    <s v="Tesseramento"/>
    <x v="1"/>
    <x v="1"/>
    <x v="0"/>
    <m/>
  </r>
  <r>
    <n v="218678"/>
    <x v="0"/>
    <x v="0"/>
    <x v="0"/>
    <x v="1"/>
    <x v="4"/>
    <x v="145"/>
    <x v="0"/>
    <x v="0"/>
    <s v="Tesseramento"/>
    <x v="1"/>
    <x v="0"/>
    <x v="0"/>
    <m/>
  </r>
  <r>
    <n v="218675"/>
    <x v="0"/>
    <x v="0"/>
    <x v="0"/>
    <x v="1"/>
    <x v="4"/>
    <x v="145"/>
    <x v="0"/>
    <x v="1"/>
    <s v="Tesseramento"/>
    <x v="1"/>
    <x v="1"/>
    <x v="0"/>
    <m/>
  </r>
  <r>
    <n v="235933"/>
    <x v="0"/>
    <x v="0"/>
    <x v="1"/>
    <x v="0"/>
    <x v="4"/>
    <x v="54"/>
    <x v="0"/>
    <x v="1"/>
    <s v="Tesseramento"/>
    <x v="1"/>
    <x v="0"/>
    <x v="0"/>
    <m/>
  </r>
  <r>
    <n v="182929"/>
    <x v="0"/>
    <x v="1"/>
    <x v="0"/>
    <x v="1"/>
    <x v="2"/>
    <x v="233"/>
    <x v="0"/>
    <x v="1"/>
    <s v="Tesseramento"/>
    <x v="0"/>
    <x v="4"/>
    <x v="0"/>
    <m/>
  </r>
  <r>
    <n v="128378"/>
    <x v="0"/>
    <x v="0"/>
    <x v="0"/>
    <x v="0"/>
    <x v="2"/>
    <x v="233"/>
    <x v="0"/>
    <x v="0"/>
    <s v="Tesseramento"/>
    <x v="0"/>
    <x v="0"/>
    <x v="0"/>
    <m/>
  </r>
  <r>
    <n v="229053"/>
    <x v="0"/>
    <x v="0"/>
    <x v="0"/>
    <x v="1"/>
    <x v="2"/>
    <x v="233"/>
    <x v="0"/>
    <x v="0"/>
    <s v="Tesseramento"/>
    <x v="0"/>
    <x v="0"/>
    <x v="0"/>
    <m/>
  </r>
  <r>
    <n v="201681"/>
    <x v="0"/>
    <x v="0"/>
    <x v="0"/>
    <x v="0"/>
    <x v="1"/>
    <x v="26"/>
    <x v="0"/>
    <x v="0"/>
    <s v="Tesseramento"/>
    <x v="1"/>
    <x v="0"/>
    <x v="0"/>
    <m/>
  </r>
  <r>
    <n v="235934"/>
    <x v="0"/>
    <x v="0"/>
    <x v="1"/>
    <x v="1"/>
    <x v="4"/>
    <x v="54"/>
    <x v="0"/>
    <x v="0"/>
    <s v="Tesseramento"/>
    <x v="1"/>
    <x v="0"/>
    <x v="0"/>
    <m/>
  </r>
  <r>
    <n v="39246"/>
    <x v="0"/>
    <x v="1"/>
    <x v="2"/>
    <x v="4"/>
    <x v="4"/>
    <x v="54"/>
    <x v="0"/>
    <x v="1"/>
    <s v="Tesseramento"/>
    <x v="1"/>
    <x v="4"/>
    <x v="0"/>
    <m/>
  </r>
  <r>
    <n v="112060"/>
    <x v="0"/>
    <x v="0"/>
    <x v="0"/>
    <x v="0"/>
    <x v="11"/>
    <x v="94"/>
    <x v="0"/>
    <x v="0"/>
    <s v="Tesseramento"/>
    <x v="1"/>
    <x v="0"/>
    <x v="0"/>
    <m/>
  </r>
  <r>
    <n v="23933"/>
    <x v="0"/>
    <x v="0"/>
    <x v="0"/>
    <x v="0"/>
    <x v="11"/>
    <x v="94"/>
    <x v="0"/>
    <x v="0"/>
    <s v="Tesseramento"/>
    <x v="1"/>
    <x v="4"/>
    <x v="0"/>
    <m/>
  </r>
  <r>
    <n v="44594"/>
    <x v="0"/>
    <x v="0"/>
    <x v="2"/>
    <x v="0"/>
    <x v="4"/>
    <x v="54"/>
    <x v="0"/>
    <x v="0"/>
    <s v="Tesseramento"/>
    <x v="1"/>
    <x v="3"/>
    <x v="0"/>
    <m/>
  </r>
  <r>
    <n v="113481"/>
    <x v="0"/>
    <x v="0"/>
    <x v="0"/>
    <x v="0"/>
    <x v="11"/>
    <x v="94"/>
    <x v="0"/>
    <x v="0"/>
    <s v="Tesseramento"/>
    <x v="1"/>
    <x v="3"/>
    <x v="0"/>
    <m/>
  </r>
  <r>
    <n v="190238"/>
    <x v="1"/>
    <x v="0"/>
    <x v="0"/>
    <x v="0"/>
    <x v="11"/>
    <x v="94"/>
    <x v="0"/>
    <x v="0"/>
    <s v="Tesseramento"/>
    <x v="1"/>
    <x v="6"/>
    <x v="0"/>
    <m/>
  </r>
  <r>
    <n v="107947"/>
    <x v="0"/>
    <x v="0"/>
    <x v="0"/>
    <x v="0"/>
    <x v="11"/>
    <x v="94"/>
    <x v="0"/>
    <x v="0"/>
    <s v="Tesseramento"/>
    <x v="1"/>
    <x v="0"/>
    <x v="0"/>
    <m/>
  </r>
  <r>
    <n v="154111"/>
    <x v="0"/>
    <x v="0"/>
    <x v="0"/>
    <x v="0"/>
    <x v="11"/>
    <x v="94"/>
    <x v="0"/>
    <x v="0"/>
    <s v="Tesseramento"/>
    <x v="1"/>
    <x v="4"/>
    <x v="0"/>
    <m/>
  </r>
  <r>
    <n v="66143"/>
    <x v="0"/>
    <x v="0"/>
    <x v="0"/>
    <x v="0"/>
    <x v="8"/>
    <x v="127"/>
    <x v="0"/>
    <x v="1"/>
    <s v="Tesseramento"/>
    <x v="1"/>
    <x v="4"/>
    <x v="0"/>
    <m/>
  </r>
  <r>
    <n v="235932"/>
    <x v="0"/>
    <x v="0"/>
    <x v="1"/>
    <x v="1"/>
    <x v="4"/>
    <x v="54"/>
    <x v="0"/>
    <x v="1"/>
    <s v="Tesseramento"/>
    <x v="1"/>
    <x v="0"/>
    <x v="0"/>
    <m/>
  </r>
  <r>
    <n v="235922"/>
    <x v="0"/>
    <x v="0"/>
    <x v="1"/>
    <x v="1"/>
    <x v="4"/>
    <x v="54"/>
    <x v="0"/>
    <x v="0"/>
    <s v="Tesseramento"/>
    <x v="1"/>
    <x v="0"/>
    <x v="0"/>
    <m/>
  </r>
  <r>
    <n v="138948"/>
    <x v="0"/>
    <x v="0"/>
    <x v="0"/>
    <x v="0"/>
    <x v="7"/>
    <x v="202"/>
    <x v="0"/>
    <x v="0"/>
    <s v="Tesseramento"/>
    <x v="1"/>
    <x v="0"/>
    <x v="0"/>
    <m/>
  </r>
  <r>
    <n v="14996"/>
    <x v="0"/>
    <x v="0"/>
    <x v="0"/>
    <x v="0"/>
    <x v="7"/>
    <x v="202"/>
    <x v="0"/>
    <x v="1"/>
    <s v="Tesseramento"/>
    <x v="1"/>
    <x v="4"/>
    <x v="0"/>
    <m/>
  </r>
  <r>
    <n v="14994"/>
    <x v="0"/>
    <x v="0"/>
    <x v="0"/>
    <x v="2"/>
    <x v="7"/>
    <x v="202"/>
    <x v="0"/>
    <x v="1"/>
    <s v="Tesseramento"/>
    <x v="1"/>
    <x v="3"/>
    <x v="0"/>
    <m/>
  </r>
  <r>
    <n v="157076"/>
    <x v="0"/>
    <x v="0"/>
    <x v="0"/>
    <x v="0"/>
    <x v="7"/>
    <x v="25"/>
    <x v="0"/>
    <x v="0"/>
    <s v="Tesseramento"/>
    <x v="0"/>
    <x v="0"/>
    <x v="0"/>
    <m/>
  </r>
  <r>
    <n v="203012"/>
    <x v="0"/>
    <x v="0"/>
    <x v="0"/>
    <x v="0"/>
    <x v="7"/>
    <x v="25"/>
    <x v="0"/>
    <x v="0"/>
    <s v="Tesseramento"/>
    <x v="0"/>
    <x v="0"/>
    <x v="0"/>
    <m/>
  </r>
  <r>
    <n v="145734"/>
    <x v="0"/>
    <x v="0"/>
    <x v="0"/>
    <x v="0"/>
    <x v="7"/>
    <x v="25"/>
    <x v="0"/>
    <x v="0"/>
    <s v="Tesseramento"/>
    <x v="0"/>
    <x v="4"/>
    <x v="0"/>
    <m/>
  </r>
  <r>
    <n v="167461"/>
    <x v="0"/>
    <x v="0"/>
    <x v="0"/>
    <x v="0"/>
    <x v="7"/>
    <x v="25"/>
    <x v="0"/>
    <x v="0"/>
    <s v="Tesseramento"/>
    <x v="0"/>
    <x v="1"/>
    <x v="0"/>
    <m/>
  </r>
  <r>
    <n v="154446"/>
    <x v="0"/>
    <x v="0"/>
    <x v="0"/>
    <x v="1"/>
    <x v="7"/>
    <x v="25"/>
    <x v="0"/>
    <x v="0"/>
    <s v="Tesseramento"/>
    <x v="0"/>
    <x v="0"/>
    <x v="0"/>
    <m/>
  </r>
  <r>
    <n v="229398"/>
    <x v="0"/>
    <x v="0"/>
    <x v="0"/>
    <x v="1"/>
    <x v="7"/>
    <x v="25"/>
    <x v="0"/>
    <x v="0"/>
    <s v="Tesseramento"/>
    <x v="0"/>
    <x v="0"/>
    <x v="0"/>
    <m/>
  </r>
  <r>
    <n v="167462"/>
    <x v="0"/>
    <x v="0"/>
    <x v="0"/>
    <x v="0"/>
    <x v="7"/>
    <x v="25"/>
    <x v="0"/>
    <x v="0"/>
    <s v="Tesseramento"/>
    <x v="0"/>
    <x v="0"/>
    <x v="0"/>
    <m/>
  </r>
  <r>
    <n v="154447"/>
    <x v="0"/>
    <x v="0"/>
    <x v="0"/>
    <x v="0"/>
    <x v="7"/>
    <x v="25"/>
    <x v="0"/>
    <x v="0"/>
    <s v="Tesseramento"/>
    <x v="0"/>
    <x v="0"/>
    <x v="0"/>
    <m/>
  </r>
  <r>
    <n v="69621"/>
    <x v="0"/>
    <x v="0"/>
    <x v="0"/>
    <x v="0"/>
    <x v="7"/>
    <x v="25"/>
    <x v="0"/>
    <x v="0"/>
    <s v="Tesseramento"/>
    <x v="0"/>
    <x v="3"/>
    <x v="0"/>
    <m/>
  </r>
  <r>
    <n v="91043"/>
    <x v="0"/>
    <x v="0"/>
    <x v="0"/>
    <x v="0"/>
    <x v="7"/>
    <x v="25"/>
    <x v="0"/>
    <x v="0"/>
    <s v="Tesseramento"/>
    <x v="0"/>
    <x v="1"/>
    <x v="0"/>
    <m/>
  </r>
  <r>
    <n v="154448"/>
    <x v="0"/>
    <x v="0"/>
    <x v="0"/>
    <x v="0"/>
    <x v="7"/>
    <x v="25"/>
    <x v="0"/>
    <x v="0"/>
    <s v="Tesseramento"/>
    <x v="0"/>
    <x v="0"/>
    <x v="0"/>
    <m/>
  </r>
  <r>
    <n v="129086"/>
    <x v="0"/>
    <x v="0"/>
    <x v="0"/>
    <x v="0"/>
    <x v="8"/>
    <x v="268"/>
    <x v="0"/>
    <x v="1"/>
    <s v="Tesseramento"/>
    <x v="1"/>
    <x v="4"/>
    <x v="0"/>
    <m/>
  </r>
  <r>
    <n v="230599"/>
    <x v="1"/>
    <x v="0"/>
    <x v="0"/>
    <x v="0"/>
    <x v="7"/>
    <x v="202"/>
    <x v="0"/>
    <x v="0"/>
    <s v="Tesseramento"/>
    <x v="1"/>
    <x v="6"/>
    <x v="0"/>
    <m/>
  </r>
  <r>
    <n v="230600"/>
    <x v="1"/>
    <x v="0"/>
    <x v="0"/>
    <x v="2"/>
    <x v="7"/>
    <x v="202"/>
    <x v="0"/>
    <x v="0"/>
    <s v="Tesseramento"/>
    <x v="1"/>
    <x v="7"/>
    <x v="0"/>
    <m/>
  </r>
  <r>
    <n v="235236"/>
    <x v="0"/>
    <x v="0"/>
    <x v="1"/>
    <x v="0"/>
    <x v="4"/>
    <x v="236"/>
    <x v="0"/>
    <x v="0"/>
    <s v="Tesseramento"/>
    <x v="1"/>
    <x v="0"/>
    <x v="0"/>
    <m/>
  </r>
  <r>
    <n v="141531"/>
    <x v="0"/>
    <x v="0"/>
    <x v="0"/>
    <x v="0"/>
    <x v="4"/>
    <x v="65"/>
    <x v="0"/>
    <x v="0"/>
    <s v="Tesseramento"/>
    <x v="1"/>
    <x v="3"/>
    <x v="0"/>
    <m/>
  </r>
  <r>
    <n v="235235"/>
    <x v="0"/>
    <x v="1"/>
    <x v="1"/>
    <x v="0"/>
    <x v="4"/>
    <x v="236"/>
    <x v="0"/>
    <x v="0"/>
    <s v="Tesseramento"/>
    <x v="1"/>
    <x v="0"/>
    <x v="0"/>
    <m/>
  </r>
  <r>
    <n v="235315"/>
    <x v="1"/>
    <x v="0"/>
    <x v="1"/>
    <x v="1"/>
    <x v="2"/>
    <x v="326"/>
    <x v="0"/>
    <x v="0"/>
    <s v="Tesseramento"/>
    <x v="1"/>
    <x v="7"/>
    <x v="0"/>
    <m/>
  </r>
  <r>
    <n v="81706"/>
    <x v="0"/>
    <x v="0"/>
    <x v="0"/>
    <x v="0"/>
    <x v="4"/>
    <x v="236"/>
    <x v="0"/>
    <x v="1"/>
    <s v="Tesseramento"/>
    <x v="1"/>
    <x v="4"/>
    <x v="0"/>
    <m/>
  </r>
  <r>
    <n v="235314"/>
    <x v="1"/>
    <x v="0"/>
    <x v="1"/>
    <x v="1"/>
    <x v="2"/>
    <x v="326"/>
    <x v="0"/>
    <x v="0"/>
    <s v="Tesseramento"/>
    <x v="1"/>
    <x v="6"/>
    <x v="0"/>
    <m/>
  </r>
  <r>
    <n v="195574"/>
    <x v="0"/>
    <x v="0"/>
    <x v="0"/>
    <x v="1"/>
    <x v="4"/>
    <x v="88"/>
    <x v="0"/>
    <x v="1"/>
    <s v="Tesseramento"/>
    <x v="1"/>
    <x v="0"/>
    <x v="0"/>
    <m/>
  </r>
  <r>
    <n v="179998"/>
    <x v="0"/>
    <x v="0"/>
    <x v="0"/>
    <x v="1"/>
    <x v="4"/>
    <x v="88"/>
    <x v="0"/>
    <x v="0"/>
    <s v="Tesseramento"/>
    <x v="1"/>
    <x v="3"/>
    <x v="0"/>
    <m/>
  </r>
  <r>
    <n v="179748"/>
    <x v="1"/>
    <x v="0"/>
    <x v="0"/>
    <x v="0"/>
    <x v="4"/>
    <x v="88"/>
    <x v="0"/>
    <x v="0"/>
    <s v="Tesseramento"/>
    <x v="1"/>
    <x v="7"/>
    <x v="0"/>
    <m/>
  </r>
  <r>
    <n v="204895"/>
    <x v="1"/>
    <x v="0"/>
    <x v="0"/>
    <x v="1"/>
    <x v="4"/>
    <x v="88"/>
    <x v="0"/>
    <x v="0"/>
    <s v="Tesseramento"/>
    <x v="1"/>
    <x v="5"/>
    <x v="0"/>
    <m/>
  </r>
  <r>
    <n v="133757"/>
    <x v="0"/>
    <x v="0"/>
    <x v="0"/>
    <x v="0"/>
    <x v="7"/>
    <x v="395"/>
    <x v="0"/>
    <x v="0"/>
    <s v="Tesseramento"/>
    <x v="0"/>
    <x v="0"/>
    <x v="0"/>
    <m/>
  </r>
  <r>
    <n v="207134"/>
    <x v="1"/>
    <x v="1"/>
    <x v="0"/>
    <x v="1"/>
    <x v="7"/>
    <x v="395"/>
    <x v="0"/>
    <x v="0"/>
    <s v="Tesseramento"/>
    <x v="0"/>
    <x v="7"/>
    <x v="0"/>
    <m/>
  </r>
  <r>
    <n v="231459"/>
    <x v="0"/>
    <x v="1"/>
    <x v="0"/>
    <x v="1"/>
    <x v="7"/>
    <x v="395"/>
    <x v="0"/>
    <x v="0"/>
    <s v="Tesseramento"/>
    <x v="0"/>
    <x v="3"/>
    <x v="0"/>
    <m/>
  </r>
  <r>
    <n v="235252"/>
    <x v="0"/>
    <x v="0"/>
    <x v="1"/>
    <x v="1"/>
    <x v="2"/>
    <x v="277"/>
    <x v="0"/>
    <x v="0"/>
    <s v="Tesseramento"/>
    <x v="0"/>
    <x v="1"/>
    <x v="0"/>
    <m/>
  </r>
  <r>
    <n v="235190"/>
    <x v="0"/>
    <x v="1"/>
    <x v="1"/>
    <x v="2"/>
    <x v="7"/>
    <x v="395"/>
    <x v="0"/>
    <x v="0"/>
    <s v="Tesseramento"/>
    <x v="0"/>
    <x v="0"/>
    <x v="0"/>
    <m/>
  </r>
  <r>
    <n v="104786"/>
    <x v="0"/>
    <x v="0"/>
    <x v="0"/>
    <x v="0"/>
    <x v="2"/>
    <x v="277"/>
    <x v="0"/>
    <x v="0"/>
    <s v="Tesseramento"/>
    <x v="0"/>
    <x v="3"/>
    <x v="0"/>
    <m/>
  </r>
  <r>
    <n v="233238"/>
    <x v="0"/>
    <x v="0"/>
    <x v="0"/>
    <x v="1"/>
    <x v="2"/>
    <x v="277"/>
    <x v="0"/>
    <x v="1"/>
    <s v="Tesseramento"/>
    <x v="0"/>
    <x v="3"/>
    <x v="0"/>
    <m/>
  </r>
  <r>
    <n v="232699"/>
    <x v="0"/>
    <x v="0"/>
    <x v="0"/>
    <x v="1"/>
    <x v="2"/>
    <x v="277"/>
    <x v="0"/>
    <x v="0"/>
    <s v="Tesseramento"/>
    <x v="0"/>
    <x v="3"/>
    <x v="0"/>
    <m/>
  </r>
  <r>
    <n v="193258"/>
    <x v="0"/>
    <x v="0"/>
    <x v="0"/>
    <x v="0"/>
    <x v="2"/>
    <x v="277"/>
    <x v="0"/>
    <x v="1"/>
    <s v="Tesseramento"/>
    <x v="0"/>
    <x v="3"/>
    <x v="0"/>
    <m/>
  </r>
  <r>
    <n v="47931"/>
    <x v="0"/>
    <x v="0"/>
    <x v="0"/>
    <x v="0"/>
    <x v="5"/>
    <x v="38"/>
    <x v="0"/>
    <x v="0"/>
    <s v="Tesseramento"/>
    <x v="1"/>
    <x v="3"/>
    <x v="0"/>
    <m/>
  </r>
  <r>
    <n v="177262"/>
    <x v="0"/>
    <x v="0"/>
    <x v="0"/>
    <x v="0"/>
    <x v="2"/>
    <x v="277"/>
    <x v="0"/>
    <x v="0"/>
    <s v="Tesseramento"/>
    <x v="0"/>
    <x v="3"/>
    <x v="0"/>
    <m/>
  </r>
  <r>
    <n v="78658"/>
    <x v="0"/>
    <x v="0"/>
    <x v="0"/>
    <x v="0"/>
    <x v="2"/>
    <x v="277"/>
    <x v="0"/>
    <x v="0"/>
    <s v="Tesseramento"/>
    <x v="0"/>
    <x v="0"/>
    <x v="0"/>
    <m/>
  </r>
  <r>
    <n v="158368"/>
    <x v="0"/>
    <x v="0"/>
    <x v="0"/>
    <x v="0"/>
    <x v="2"/>
    <x v="277"/>
    <x v="0"/>
    <x v="0"/>
    <s v="Tesseramento"/>
    <x v="0"/>
    <x v="0"/>
    <x v="0"/>
    <m/>
  </r>
  <r>
    <n v="224210"/>
    <x v="0"/>
    <x v="0"/>
    <x v="0"/>
    <x v="0"/>
    <x v="5"/>
    <x v="38"/>
    <x v="0"/>
    <x v="0"/>
    <s v="Tesseramento"/>
    <x v="1"/>
    <x v="0"/>
    <x v="0"/>
    <m/>
  </r>
  <r>
    <n v="31955"/>
    <x v="0"/>
    <x v="0"/>
    <x v="0"/>
    <x v="0"/>
    <x v="1"/>
    <x v="48"/>
    <x v="0"/>
    <x v="0"/>
    <s v="Tesseramento"/>
    <x v="1"/>
    <x v="3"/>
    <x v="0"/>
    <m/>
  </r>
  <r>
    <n v="154550"/>
    <x v="0"/>
    <x v="0"/>
    <x v="0"/>
    <x v="0"/>
    <x v="1"/>
    <x v="48"/>
    <x v="0"/>
    <x v="0"/>
    <s v="Tesseramento"/>
    <x v="1"/>
    <x v="3"/>
    <x v="0"/>
    <m/>
  </r>
  <r>
    <n v="206162"/>
    <x v="0"/>
    <x v="1"/>
    <x v="0"/>
    <x v="0"/>
    <x v="1"/>
    <x v="48"/>
    <x v="0"/>
    <x v="0"/>
    <s v="Tesseramento"/>
    <x v="1"/>
    <x v="4"/>
    <x v="0"/>
    <m/>
  </r>
  <r>
    <n v="168095"/>
    <x v="0"/>
    <x v="0"/>
    <x v="0"/>
    <x v="0"/>
    <x v="13"/>
    <x v="39"/>
    <x v="0"/>
    <x v="0"/>
    <s v="Tesseramento"/>
    <x v="0"/>
    <x v="0"/>
    <x v="0"/>
    <m/>
  </r>
  <r>
    <n v="211269"/>
    <x v="0"/>
    <x v="0"/>
    <x v="2"/>
    <x v="1"/>
    <x v="2"/>
    <x v="277"/>
    <x v="0"/>
    <x v="1"/>
    <s v="Tesseramento"/>
    <x v="0"/>
    <x v="1"/>
    <x v="0"/>
    <m/>
  </r>
  <r>
    <n v="67201"/>
    <x v="0"/>
    <x v="0"/>
    <x v="0"/>
    <x v="0"/>
    <x v="7"/>
    <x v="297"/>
    <x v="0"/>
    <x v="0"/>
    <s v="Tesseramento"/>
    <x v="1"/>
    <x v="4"/>
    <x v="0"/>
    <m/>
  </r>
  <r>
    <n v="94667"/>
    <x v="0"/>
    <x v="0"/>
    <x v="0"/>
    <x v="0"/>
    <x v="7"/>
    <x v="297"/>
    <x v="0"/>
    <x v="1"/>
    <s v="Tesseramento"/>
    <x v="1"/>
    <x v="1"/>
    <x v="0"/>
    <m/>
  </r>
  <r>
    <n v="82639"/>
    <x v="0"/>
    <x v="0"/>
    <x v="0"/>
    <x v="0"/>
    <x v="7"/>
    <x v="297"/>
    <x v="0"/>
    <x v="0"/>
    <s v="Tesseramento"/>
    <x v="1"/>
    <x v="1"/>
    <x v="0"/>
    <m/>
  </r>
  <r>
    <n v="207159"/>
    <x v="0"/>
    <x v="0"/>
    <x v="0"/>
    <x v="1"/>
    <x v="7"/>
    <x v="297"/>
    <x v="0"/>
    <x v="1"/>
    <s v="Tesseramento"/>
    <x v="1"/>
    <x v="3"/>
    <x v="0"/>
    <m/>
  </r>
  <r>
    <n v="231414"/>
    <x v="0"/>
    <x v="1"/>
    <x v="0"/>
    <x v="0"/>
    <x v="4"/>
    <x v="145"/>
    <x v="0"/>
    <x v="0"/>
    <s v="Tesseramento"/>
    <x v="1"/>
    <x v="0"/>
    <x v="0"/>
    <m/>
  </r>
  <r>
    <n v="117149"/>
    <x v="0"/>
    <x v="0"/>
    <x v="2"/>
    <x v="0"/>
    <x v="7"/>
    <x v="297"/>
    <x v="0"/>
    <x v="0"/>
    <s v="Tesseramento"/>
    <x v="1"/>
    <x v="0"/>
    <x v="0"/>
    <m/>
  </r>
  <r>
    <n v="138873"/>
    <x v="0"/>
    <x v="0"/>
    <x v="0"/>
    <x v="0"/>
    <x v="13"/>
    <x v="39"/>
    <x v="0"/>
    <x v="0"/>
    <s v="Tesseramento"/>
    <x v="0"/>
    <x v="4"/>
    <x v="0"/>
    <m/>
  </r>
  <r>
    <n v="119715"/>
    <x v="0"/>
    <x v="0"/>
    <x v="0"/>
    <x v="0"/>
    <x v="0"/>
    <x v="66"/>
    <x v="0"/>
    <x v="0"/>
    <s v="Tesseramento"/>
    <x v="1"/>
    <x v="1"/>
    <x v="0"/>
    <m/>
  </r>
  <r>
    <n v="53738"/>
    <x v="0"/>
    <x v="0"/>
    <x v="0"/>
    <x v="0"/>
    <x v="0"/>
    <x v="66"/>
    <x v="0"/>
    <x v="0"/>
    <s v="Tesseramento"/>
    <x v="1"/>
    <x v="3"/>
    <x v="0"/>
    <m/>
  </r>
  <r>
    <n v="36358"/>
    <x v="0"/>
    <x v="0"/>
    <x v="0"/>
    <x v="0"/>
    <x v="7"/>
    <x v="44"/>
    <x v="0"/>
    <x v="0"/>
    <s v="Tesseramento"/>
    <x v="1"/>
    <x v="4"/>
    <x v="0"/>
    <m/>
  </r>
  <r>
    <n v="143518"/>
    <x v="0"/>
    <x v="0"/>
    <x v="0"/>
    <x v="0"/>
    <x v="0"/>
    <x v="66"/>
    <x v="0"/>
    <x v="0"/>
    <s v="Tesseramento"/>
    <x v="1"/>
    <x v="1"/>
    <x v="0"/>
    <m/>
  </r>
  <r>
    <n v="235263"/>
    <x v="0"/>
    <x v="0"/>
    <x v="1"/>
    <x v="0"/>
    <x v="13"/>
    <x v="177"/>
    <x v="0"/>
    <x v="0"/>
    <s v="Tesseramento"/>
    <x v="1"/>
    <x v="3"/>
    <x v="0"/>
    <m/>
  </r>
  <r>
    <n v="221508"/>
    <x v="0"/>
    <x v="0"/>
    <x v="0"/>
    <x v="0"/>
    <x v="13"/>
    <x v="177"/>
    <x v="0"/>
    <x v="0"/>
    <s v="Tesseramento"/>
    <x v="1"/>
    <x v="0"/>
    <x v="0"/>
    <m/>
  </r>
  <r>
    <n v="235362"/>
    <x v="1"/>
    <x v="0"/>
    <x v="1"/>
    <x v="1"/>
    <x v="2"/>
    <x v="55"/>
    <x v="0"/>
    <x v="0"/>
    <s v="Tesseramento"/>
    <x v="1"/>
    <x v="7"/>
    <x v="0"/>
    <m/>
  </r>
  <r>
    <n v="75777"/>
    <x v="0"/>
    <x v="0"/>
    <x v="0"/>
    <x v="0"/>
    <x v="7"/>
    <x v="37"/>
    <x v="0"/>
    <x v="0"/>
    <s v="Tesseramento"/>
    <x v="1"/>
    <x v="4"/>
    <x v="0"/>
    <m/>
  </r>
  <r>
    <n v="193368"/>
    <x v="1"/>
    <x v="0"/>
    <x v="0"/>
    <x v="0"/>
    <x v="7"/>
    <x v="37"/>
    <x v="0"/>
    <x v="0"/>
    <s v="Tesseramento"/>
    <x v="1"/>
    <x v="6"/>
    <x v="0"/>
    <s v="B"/>
  </r>
  <r>
    <n v="33663"/>
    <x v="0"/>
    <x v="0"/>
    <x v="0"/>
    <x v="0"/>
    <x v="7"/>
    <x v="37"/>
    <x v="0"/>
    <x v="0"/>
    <s v="Tesseramento"/>
    <x v="1"/>
    <x v="3"/>
    <x v="0"/>
    <m/>
  </r>
  <r>
    <n v="235131"/>
    <x v="0"/>
    <x v="0"/>
    <x v="1"/>
    <x v="0"/>
    <x v="7"/>
    <x v="202"/>
    <x v="0"/>
    <x v="0"/>
    <s v="Tesseramento"/>
    <x v="1"/>
    <x v="0"/>
    <x v="0"/>
    <m/>
  </r>
  <r>
    <n v="235162"/>
    <x v="0"/>
    <x v="0"/>
    <x v="1"/>
    <x v="3"/>
    <x v="2"/>
    <x v="233"/>
    <x v="0"/>
    <x v="0"/>
    <s v="Tesseramento"/>
    <x v="0"/>
    <x v="0"/>
    <x v="0"/>
    <m/>
  </r>
  <r>
    <n v="235125"/>
    <x v="0"/>
    <x v="0"/>
    <x v="1"/>
    <x v="0"/>
    <x v="8"/>
    <x v="237"/>
    <x v="0"/>
    <x v="0"/>
    <s v="Tesseramento"/>
    <x v="1"/>
    <x v="1"/>
    <x v="0"/>
    <m/>
  </r>
  <r>
    <n v="215000"/>
    <x v="0"/>
    <x v="0"/>
    <x v="0"/>
    <x v="0"/>
    <x v="13"/>
    <x v="177"/>
    <x v="0"/>
    <x v="0"/>
    <s v="Tesseramento"/>
    <x v="1"/>
    <x v="3"/>
    <x v="0"/>
    <m/>
  </r>
  <r>
    <n v="235126"/>
    <x v="0"/>
    <x v="0"/>
    <x v="1"/>
    <x v="1"/>
    <x v="8"/>
    <x v="237"/>
    <x v="0"/>
    <x v="0"/>
    <s v="Tesseramento"/>
    <x v="1"/>
    <x v="1"/>
    <x v="0"/>
    <m/>
  </r>
  <r>
    <n v="159530"/>
    <x v="0"/>
    <x v="0"/>
    <x v="0"/>
    <x v="0"/>
    <x v="7"/>
    <x v="25"/>
    <x v="0"/>
    <x v="0"/>
    <s v="Tesseramento"/>
    <x v="0"/>
    <x v="0"/>
    <x v="0"/>
    <m/>
  </r>
  <r>
    <n v="235127"/>
    <x v="0"/>
    <x v="0"/>
    <x v="1"/>
    <x v="0"/>
    <x v="8"/>
    <x v="237"/>
    <x v="0"/>
    <x v="0"/>
    <s v="Tesseramento"/>
    <x v="1"/>
    <x v="0"/>
    <x v="0"/>
    <m/>
  </r>
  <r>
    <n v="235128"/>
    <x v="0"/>
    <x v="0"/>
    <x v="1"/>
    <x v="0"/>
    <x v="8"/>
    <x v="237"/>
    <x v="0"/>
    <x v="0"/>
    <s v="Tesseramento"/>
    <x v="1"/>
    <x v="3"/>
    <x v="0"/>
    <m/>
  </r>
  <r>
    <n v="235129"/>
    <x v="0"/>
    <x v="0"/>
    <x v="1"/>
    <x v="0"/>
    <x v="8"/>
    <x v="237"/>
    <x v="0"/>
    <x v="0"/>
    <s v="Tesseramento"/>
    <x v="1"/>
    <x v="0"/>
    <x v="0"/>
    <m/>
  </r>
  <r>
    <n v="235130"/>
    <x v="0"/>
    <x v="0"/>
    <x v="1"/>
    <x v="0"/>
    <x v="8"/>
    <x v="237"/>
    <x v="0"/>
    <x v="0"/>
    <s v="Tesseramento"/>
    <x v="1"/>
    <x v="0"/>
    <x v="0"/>
    <m/>
  </r>
  <r>
    <n v="235221"/>
    <x v="0"/>
    <x v="0"/>
    <x v="1"/>
    <x v="0"/>
    <x v="7"/>
    <x v="25"/>
    <x v="0"/>
    <x v="0"/>
    <s v="Tesseramento"/>
    <x v="0"/>
    <x v="0"/>
    <x v="0"/>
    <m/>
  </r>
  <r>
    <n v="235220"/>
    <x v="0"/>
    <x v="0"/>
    <x v="1"/>
    <x v="1"/>
    <x v="7"/>
    <x v="25"/>
    <x v="0"/>
    <x v="0"/>
    <s v="Tesseramento"/>
    <x v="0"/>
    <x v="0"/>
    <x v="0"/>
    <m/>
  </r>
  <r>
    <n v="235219"/>
    <x v="0"/>
    <x v="0"/>
    <x v="1"/>
    <x v="0"/>
    <x v="7"/>
    <x v="25"/>
    <x v="0"/>
    <x v="0"/>
    <s v="Tesseramento"/>
    <x v="0"/>
    <x v="3"/>
    <x v="0"/>
    <m/>
  </r>
  <r>
    <n v="194876"/>
    <x v="0"/>
    <x v="0"/>
    <x v="0"/>
    <x v="1"/>
    <x v="4"/>
    <x v="88"/>
    <x v="0"/>
    <x v="0"/>
    <s v="Tesseramento"/>
    <x v="1"/>
    <x v="0"/>
    <x v="0"/>
    <m/>
  </r>
  <r>
    <n v="219378"/>
    <x v="1"/>
    <x v="0"/>
    <x v="0"/>
    <x v="1"/>
    <x v="8"/>
    <x v="355"/>
    <x v="0"/>
    <x v="0"/>
    <s v="Tesseramento"/>
    <x v="0"/>
    <x v="2"/>
    <x v="0"/>
    <m/>
  </r>
  <r>
    <n v="59838"/>
    <x v="0"/>
    <x v="0"/>
    <x v="0"/>
    <x v="4"/>
    <x v="8"/>
    <x v="355"/>
    <x v="0"/>
    <x v="0"/>
    <s v="Tesseramento"/>
    <x v="0"/>
    <x v="4"/>
    <x v="0"/>
    <m/>
  </r>
  <r>
    <n v="115918"/>
    <x v="0"/>
    <x v="0"/>
    <x v="0"/>
    <x v="0"/>
    <x v="8"/>
    <x v="355"/>
    <x v="0"/>
    <x v="1"/>
    <s v="Tesseramento"/>
    <x v="0"/>
    <x v="0"/>
    <x v="0"/>
    <m/>
  </r>
  <r>
    <n v="13108"/>
    <x v="0"/>
    <x v="0"/>
    <x v="0"/>
    <x v="0"/>
    <x v="7"/>
    <x v="78"/>
    <x v="0"/>
    <x v="0"/>
    <s v="Tesseramento"/>
    <x v="0"/>
    <x v="0"/>
    <x v="0"/>
    <m/>
  </r>
  <r>
    <n v="156448"/>
    <x v="0"/>
    <x v="0"/>
    <x v="0"/>
    <x v="1"/>
    <x v="7"/>
    <x v="161"/>
    <x v="0"/>
    <x v="1"/>
    <s v="Tesseramento"/>
    <x v="0"/>
    <x v="4"/>
    <x v="0"/>
    <m/>
  </r>
  <r>
    <n v="39864"/>
    <x v="0"/>
    <x v="0"/>
    <x v="0"/>
    <x v="0"/>
    <x v="7"/>
    <x v="161"/>
    <x v="0"/>
    <x v="0"/>
    <s v="Tesseramento"/>
    <x v="0"/>
    <x v="4"/>
    <x v="0"/>
    <m/>
  </r>
  <r>
    <n v="79703"/>
    <x v="0"/>
    <x v="0"/>
    <x v="0"/>
    <x v="0"/>
    <x v="12"/>
    <x v="27"/>
    <x v="0"/>
    <x v="0"/>
    <s v="Tesseramento"/>
    <x v="1"/>
    <x v="3"/>
    <x v="0"/>
    <m/>
  </r>
  <r>
    <n v="8109"/>
    <x v="0"/>
    <x v="0"/>
    <x v="0"/>
    <x v="0"/>
    <x v="12"/>
    <x v="27"/>
    <x v="0"/>
    <x v="0"/>
    <s v="Tesseramento"/>
    <x v="1"/>
    <x v="0"/>
    <x v="0"/>
    <m/>
  </r>
  <r>
    <n v="112643"/>
    <x v="0"/>
    <x v="0"/>
    <x v="0"/>
    <x v="0"/>
    <x v="5"/>
    <x v="38"/>
    <x v="0"/>
    <x v="0"/>
    <s v="Tesseramento"/>
    <x v="1"/>
    <x v="4"/>
    <x v="0"/>
    <m/>
  </r>
  <r>
    <n v="87318"/>
    <x v="0"/>
    <x v="0"/>
    <x v="0"/>
    <x v="0"/>
    <x v="8"/>
    <x v="92"/>
    <x v="0"/>
    <x v="0"/>
    <s v="Tesseramento"/>
    <x v="1"/>
    <x v="0"/>
    <x v="0"/>
    <m/>
  </r>
  <r>
    <n v="178112"/>
    <x v="1"/>
    <x v="0"/>
    <x v="0"/>
    <x v="0"/>
    <x v="12"/>
    <x v="27"/>
    <x v="0"/>
    <x v="0"/>
    <s v="Tesseramento"/>
    <x v="1"/>
    <x v="6"/>
    <x v="0"/>
    <s v="B"/>
  </r>
  <r>
    <n v="96051"/>
    <x v="0"/>
    <x v="0"/>
    <x v="0"/>
    <x v="0"/>
    <x v="1"/>
    <x v="22"/>
    <x v="0"/>
    <x v="1"/>
    <s v="Tesseramento"/>
    <x v="1"/>
    <x v="1"/>
    <x v="0"/>
    <m/>
  </r>
  <r>
    <n v="36937"/>
    <x v="0"/>
    <x v="0"/>
    <x v="0"/>
    <x v="0"/>
    <x v="1"/>
    <x v="22"/>
    <x v="0"/>
    <x v="0"/>
    <s v="Tesseramento"/>
    <x v="1"/>
    <x v="4"/>
    <x v="0"/>
    <m/>
  </r>
  <r>
    <n v="210583"/>
    <x v="0"/>
    <x v="1"/>
    <x v="0"/>
    <x v="0"/>
    <x v="1"/>
    <x v="22"/>
    <x v="0"/>
    <x v="0"/>
    <s v="Tesseramento"/>
    <x v="1"/>
    <x v="0"/>
    <x v="0"/>
    <m/>
  </r>
  <r>
    <n v="79658"/>
    <x v="0"/>
    <x v="0"/>
    <x v="0"/>
    <x v="0"/>
    <x v="1"/>
    <x v="22"/>
    <x v="0"/>
    <x v="0"/>
    <s v="Tesseramento"/>
    <x v="1"/>
    <x v="4"/>
    <x v="0"/>
    <m/>
  </r>
  <r>
    <n v="154842"/>
    <x v="0"/>
    <x v="0"/>
    <x v="0"/>
    <x v="0"/>
    <x v="1"/>
    <x v="22"/>
    <x v="0"/>
    <x v="0"/>
    <s v="Tesseramento"/>
    <x v="1"/>
    <x v="0"/>
    <x v="0"/>
    <m/>
  </r>
  <r>
    <n v="111317"/>
    <x v="0"/>
    <x v="0"/>
    <x v="0"/>
    <x v="0"/>
    <x v="1"/>
    <x v="22"/>
    <x v="0"/>
    <x v="0"/>
    <s v="Tesseramento"/>
    <x v="1"/>
    <x v="0"/>
    <x v="0"/>
    <m/>
  </r>
  <r>
    <n v="226308"/>
    <x v="0"/>
    <x v="0"/>
    <x v="0"/>
    <x v="2"/>
    <x v="1"/>
    <x v="22"/>
    <x v="0"/>
    <x v="1"/>
    <s v="Tesseramento"/>
    <x v="1"/>
    <x v="0"/>
    <x v="0"/>
    <m/>
  </r>
  <r>
    <n v="111770"/>
    <x v="0"/>
    <x v="0"/>
    <x v="0"/>
    <x v="0"/>
    <x v="1"/>
    <x v="22"/>
    <x v="0"/>
    <x v="0"/>
    <s v="Tesseramento"/>
    <x v="1"/>
    <x v="3"/>
    <x v="0"/>
    <m/>
  </r>
  <r>
    <n v="123616"/>
    <x v="0"/>
    <x v="0"/>
    <x v="0"/>
    <x v="0"/>
    <x v="1"/>
    <x v="22"/>
    <x v="0"/>
    <x v="0"/>
    <s v="Tesseramento"/>
    <x v="1"/>
    <x v="3"/>
    <x v="0"/>
    <m/>
  </r>
  <r>
    <n v="3927"/>
    <x v="0"/>
    <x v="0"/>
    <x v="0"/>
    <x v="0"/>
    <x v="1"/>
    <x v="22"/>
    <x v="0"/>
    <x v="0"/>
    <s v="Tesseramento"/>
    <x v="1"/>
    <x v="4"/>
    <x v="0"/>
    <m/>
  </r>
  <r>
    <n v="9774"/>
    <x v="0"/>
    <x v="0"/>
    <x v="0"/>
    <x v="0"/>
    <x v="8"/>
    <x v="92"/>
    <x v="0"/>
    <x v="0"/>
    <s v="Tesseramento"/>
    <x v="1"/>
    <x v="0"/>
    <x v="0"/>
    <m/>
  </r>
  <r>
    <n v="59043"/>
    <x v="0"/>
    <x v="0"/>
    <x v="0"/>
    <x v="0"/>
    <x v="8"/>
    <x v="92"/>
    <x v="0"/>
    <x v="0"/>
    <s v="Tesseramento"/>
    <x v="1"/>
    <x v="4"/>
    <x v="0"/>
    <m/>
  </r>
  <r>
    <n v="206360"/>
    <x v="0"/>
    <x v="0"/>
    <x v="0"/>
    <x v="1"/>
    <x v="8"/>
    <x v="92"/>
    <x v="0"/>
    <x v="1"/>
    <s v="Tesseramento"/>
    <x v="1"/>
    <x v="4"/>
    <x v="0"/>
    <m/>
  </r>
  <r>
    <n v="144124"/>
    <x v="0"/>
    <x v="0"/>
    <x v="0"/>
    <x v="0"/>
    <x v="8"/>
    <x v="92"/>
    <x v="0"/>
    <x v="0"/>
    <s v="Tesseramento"/>
    <x v="1"/>
    <x v="4"/>
    <x v="0"/>
    <m/>
  </r>
  <r>
    <n v="30711"/>
    <x v="0"/>
    <x v="0"/>
    <x v="0"/>
    <x v="0"/>
    <x v="8"/>
    <x v="92"/>
    <x v="0"/>
    <x v="0"/>
    <s v="Tesseramento"/>
    <x v="1"/>
    <x v="0"/>
    <x v="0"/>
    <m/>
  </r>
  <r>
    <n v="171964"/>
    <x v="0"/>
    <x v="0"/>
    <x v="0"/>
    <x v="0"/>
    <x v="8"/>
    <x v="92"/>
    <x v="0"/>
    <x v="1"/>
    <s v="Tesseramento"/>
    <x v="1"/>
    <x v="1"/>
    <x v="0"/>
    <m/>
  </r>
  <r>
    <n v="10306"/>
    <x v="0"/>
    <x v="0"/>
    <x v="0"/>
    <x v="0"/>
    <x v="4"/>
    <x v="4"/>
    <x v="0"/>
    <x v="0"/>
    <s v="Tesseramento"/>
    <x v="1"/>
    <x v="4"/>
    <x v="0"/>
    <m/>
  </r>
  <r>
    <n v="59028"/>
    <x v="0"/>
    <x v="0"/>
    <x v="0"/>
    <x v="0"/>
    <x v="8"/>
    <x v="92"/>
    <x v="0"/>
    <x v="0"/>
    <s v="Tesseramento"/>
    <x v="1"/>
    <x v="0"/>
    <x v="0"/>
    <m/>
  </r>
  <r>
    <n v="4171"/>
    <x v="0"/>
    <x v="0"/>
    <x v="0"/>
    <x v="0"/>
    <x v="4"/>
    <x v="4"/>
    <x v="0"/>
    <x v="1"/>
    <s v="Tesseramento"/>
    <x v="1"/>
    <x v="0"/>
    <x v="0"/>
    <m/>
  </r>
  <r>
    <n v="122436"/>
    <x v="0"/>
    <x v="0"/>
    <x v="0"/>
    <x v="0"/>
    <x v="4"/>
    <x v="4"/>
    <x v="0"/>
    <x v="1"/>
    <s v="Tesseramento"/>
    <x v="1"/>
    <x v="3"/>
    <x v="0"/>
    <m/>
  </r>
  <r>
    <n v="10495"/>
    <x v="0"/>
    <x v="0"/>
    <x v="0"/>
    <x v="0"/>
    <x v="4"/>
    <x v="4"/>
    <x v="0"/>
    <x v="0"/>
    <s v="Tesseramento"/>
    <x v="1"/>
    <x v="4"/>
    <x v="0"/>
    <m/>
  </r>
  <r>
    <n v="89396"/>
    <x v="0"/>
    <x v="0"/>
    <x v="0"/>
    <x v="3"/>
    <x v="4"/>
    <x v="4"/>
    <x v="0"/>
    <x v="1"/>
    <s v="Tesseramento"/>
    <x v="1"/>
    <x v="0"/>
    <x v="0"/>
    <m/>
  </r>
  <r>
    <n v="61755"/>
    <x v="0"/>
    <x v="0"/>
    <x v="0"/>
    <x v="0"/>
    <x v="4"/>
    <x v="4"/>
    <x v="0"/>
    <x v="0"/>
    <s v="Tesseramento"/>
    <x v="1"/>
    <x v="1"/>
    <x v="0"/>
    <m/>
  </r>
  <r>
    <n v="171963"/>
    <x v="0"/>
    <x v="0"/>
    <x v="0"/>
    <x v="0"/>
    <x v="8"/>
    <x v="92"/>
    <x v="0"/>
    <x v="0"/>
    <s v="Tesseramento"/>
    <x v="1"/>
    <x v="1"/>
    <x v="0"/>
    <m/>
  </r>
  <r>
    <n v="10558"/>
    <x v="0"/>
    <x v="0"/>
    <x v="0"/>
    <x v="0"/>
    <x v="4"/>
    <x v="4"/>
    <x v="0"/>
    <x v="0"/>
    <s v="Tesseramento"/>
    <x v="1"/>
    <x v="3"/>
    <x v="0"/>
    <m/>
  </r>
  <r>
    <n v="42710"/>
    <x v="0"/>
    <x v="0"/>
    <x v="0"/>
    <x v="0"/>
    <x v="8"/>
    <x v="92"/>
    <x v="0"/>
    <x v="0"/>
    <s v="Tesseramento"/>
    <x v="1"/>
    <x v="4"/>
    <x v="0"/>
    <m/>
  </r>
  <r>
    <n v="189268"/>
    <x v="1"/>
    <x v="0"/>
    <x v="0"/>
    <x v="0"/>
    <x v="4"/>
    <x v="4"/>
    <x v="0"/>
    <x v="0"/>
    <s v="Tesseramento"/>
    <x v="1"/>
    <x v="6"/>
    <x v="0"/>
    <m/>
  </r>
  <r>
    <n v="10698"/>
    <x v="0"/>
    <x v="0"/>
    <x v="0"/>
    <x v="0"/>
    <x v="4"/>
    <x v="4"/>
    <x v="0"/>
    <x v="0"/>
    <s v="Tesseramento"/>
    <x v="1"/>
    <x v="4"/>
    <x v="0"/>
    <m/>
  </r>
  <r>
    <n v="103856"/>
    <x v="0"/>
    <x v="0"/>
    <x v="0"/>
    <x v="0"/>
    <x v="8"/>
    <x v="92"/>
    <x v="0"/>
    <x v="0"/>
    <s v="Tesseramento"/>
    <x v="1"/>
    <x v="0"/>
    <x v="0"/>
    <m/>
  </r>
  <r>
    <n v="106383"/>
    <x v="0"/>
    <x v="0"/>
    <x v="0"/>
    <x v="0"/>
    <x v="7"/>
    <x v="45"/>
    <x v="0"/>
    <x v="0"/>
    <s v="Tesseramento"/>
    <x v="1"/>
    <x v="0"/>
    <x v="0"/>
    <m/>
  </r>
  <r>
    <n v="10700"/>
    <x v="0"/>
    <x v="0"/>
    <x v="0"/>
    <x v="0"/>
    <x v="4"/>
    <x v="4"/>
    <x v="0"/>
    <x v="1"/>
    <s v="Tesseramento"/>
    <x v="1"/>
    <x v="4"/>
    <x v="0"/>
    <m/>
  </r>
  <r>
    <n v="37668"/>
    <x v="0"/>
    <x v="0"/>
    <x v="0"/>
    <x v="0"/>
    <x v="4"/>
    <x v="4"/>
    <x v="0"/>
    <x v="0"/>
    <s v="Tesseramento"/>
    <x v="1"/>
    <x v="4"/>
    <x v="0"/>
    <m/>
  </r>
  <r>
    <n v="119431"/>
    <x v="0"/>
    <x v="0"/>
    <x v="0"/>
    <x v="0"/>
    <x v="4"/>
    <x v="4"/>
    <x v="0"/>
    <x v="0"/>
    <s v="Tesseramento"/>
    <x v="1"/>
    <x v="1"/>
    <x v="0"/>
    <m/>
  </r>
  <r>
    <n v="10875"/>
    <x v="0"/>
    <x v="0"/>
    <x v="0"/>
    <x v="0"/>
    <x v="4"/>
    <x v="4"/>
    <x v="0"/>
    <x v="0"/>
    <s v="Tesseramento"/>
    <x v="1"/>
    <x v="4"/>
    <x v="0"/>
    <m/>
  </r>
  <r>
    <n v="50445"/>
    <x v="0"/>
    <x v="0"/>
    <x v="0"/>
    <x v="0"/>
    <x v="8"/>
    <x v="92"/>
    <x v="0"/>
    <x v="1"/>
    <s v="Tesseramento"/>
    <x v="1"/>
    <x v="4"/>
    <x v="0"/>
    <m/>
  </r>
  <r>
    <n v="47087"/>
    <x v="0"/>
    <x v="0"/>
    <x v="0"/>
    <x v="0"/>
    <x v="4"/>
    <x v="4"/>
    <x v="0"/>
    <x v="1"/>
    <s v="Tesseramento"/>
    <x v="1"/>
    <x v="1"/>
    <x v="0"/>
    <m/>
  </r>
  <r>
    <n v="51976"/>
    <x v="0"/>
    <x v="0"/>
    <x v="0"/>
    <x v="0"/>
    <x v="4"/>
    <x v="4"/>
    <x v="0"/>
    <x v="0"/>
    <s v="Tesseramento"/>
    <x v="1"/>
    <x v="1"/>
    <x v="0"/>
    <m/>
  </r>
  <r>
    <n v="14392"/>
    <x v="0"/>
    <x v="0"/>
    <x v="0"/>
    <x v="0"/>
    <x v="4"/>
    <x v="4"/>
    <x v="0"/>
    <x v="0"/>
    <s v="Tesseramento"/>
    <x v="1"/>
    <x v="4"/>
    <x v="0"/>
    <m/>
  </r>
  <r>
    <n v="143464"/>
    <x v="0"/>
    <x v="0"/>
    <x v="0"/>
    <x v="0"/>
    <x v="8"/>
    <x v="92"/>
    <x v="0"/>
    <x v="0"/>
    <s v="Tesseramento"/>
    <x v="1"/>
    <x v="0"/>
    <x v="0"/>
    <m/>
  </r>
  <r>
    <n v="14391"/>
    <x v="0"/>
    <x v="0"/>
    <x v="0"/>
    <x v="0"/>
    <x v="4"/>
    <x v="4"/>
    <x v="0"/>
    <x v="1"/>
    <s v="Tesseramento"/>
    <x v="1"/>
    <x v="3"/>
    <x v="0"/>
    <m/>
  </r>
  <r>
    <n v="235256"/>
    <x v="0"/>
    <x v="1"/>
    <x v="1"/>
    <x v="3"/>
    <x v="7"/>
    <x v="45"/>
    <x v="0"/>
    <x v="0"/>
    <s v="Tesseramento"/>
    <x v="1"/>
    <x v="0"/>
    <x v="0"/>
    <m/>
  </r>
  <r>
    <n v="189994"/>
    <x v="1"/>
    <x v="0"/>
    <x v="0"/>
    <x v="0"/>
    <x v="4"/>
    <x v="4"/>
    <x v="0"/>
    <x v="0"/>
    <s v="Tesseramento"/>
    <x v="1"/>
    <x v="6"/>
    <x v="0"/>
    <s v="B"/>
  </r>
  <r>
    <n v="113911"/>
    <x v="0"/>
    <x v="0"/>
    <x v="0"/>
    <x v="0"/>
    <x v="4"/>
    <x v="4"/>
    <x v="0"/>
    <x v="0"/>
    <s v="Tesseramento"/>
    <x v="1"/>
    <x v="0"/>
    <x v="0"/>
    <m/>
  </r>
  <r>
    <n v="19033"/>
    <x v="0"/>
    <x v="0"/>
    <x v="0"/>
    <x v="0"/>
    <x v="4"/>
    <x v="80"/>
    <x v="0"/>
    <x v="0"/>
    <s v="Tesseramento"/>
    <x v="1"/>
    <x v="4"/>
    <x v="0"/>
    <m/>
  </r>
  <r>
    <n v="45989"/>
    <x v="0"/>
    <x v="0"/>
    <x v="2"/>
    <x v="0"/>
    <x v="1"/>
    <x v="22"/>
    <x v="0"/>
    <x v="0"/>
    <s v="Tesseramento"/>
    <x v="1"/>
    <x v="4"/>
    <x v="0"/>
    <m/>
  </r>
  <r>
    <n v="71384"/>
    <x v="0"/>
    <x v="0"/>
    <x v="0"/>
    <x v="0"/>
    <x v="1"/>
    <x v="73"/>
    <x v="0"/>
    <x v="1"/>
    <s v="Tesseramento"/>
    <x v="1"/>
    <x v="4"/>
    <x v="0"/>
    <m/>
  </r>
  <r>
    <n v="196226"/>
    <x v="0"/>
    <x v="0"/>
    <x v="0"/>
    <x v="0"/>
    <x v="1"/>
    <x v="73"/>
    <x v="0"/>
    <x v="0"/>
    <s v="Tesseramento"/>
    <x v="1"/>
    <x v="0"/>
    <x v="0"/>
    <m/>
  </r>
  <r>
    <n v="131154"/>
    <x v="0"/>
    <x v="0"/>
    <x v="0"/>
    <x v="0"/>
    <x v="5"/>
    <x v="38"/>
    <x v="0"/>
    <x v="0"/>
    <s v="Tesseramento"/>
    <x v="1"/>
    <x v="3"/>
    <x v="0"/>
    <m/>
  </r>
  <r>
    <n v="167063"/>
    <x v="0"/>
    <x v="0"/>
    <x v="0"/>
    <x v="0"/>
    <x v="1"/>
    <x v="73"/>
    <x v="0"/>
    <x v="1"/>
    <s v="Tesseramento"/>
    <x v="1"/>
    <x v="4"/>
    <x v="0"/>
    <m/>
  </r>
  <r>
    <n v="235892"/>
    <x v="0"/>
    <x v="0"/>
    <x v="1"/>
    <x v="0"/>
    <x v="1"/>
    <x v="22"/>
    <x v="0"/>
    <x v="0"/>
    <s v="Tesseramento"/>
    <x v="1"/>
    <x v="0"/>
    <x v="0"/>
    <m/>
  </r>
  <r>
    <n v="235893"/>
    <x v="0"/>
    <x v="0"/>
    <x v="1"/>
    <x v="2"/>
    <x v="1"/>
    <x v="22"/>
    <x v="0"/>
    <x v="0"/>
    <s v="Tesseramento"/>
    <x v="1"/>
    <x v="4"/>
    <x v="0"/>
    <m/>
  </r>
  <r>
    <n v="33417"/>
    <x v="0"/>
    <x v="0"/>
    <x v="0"/>
    <x v="0"/>
    <x v="11"/>
    <x v="189"/>
    <x v="0"/>
    <x v="1"/>
    <s v="Tesseramento"/>
    <x v="1"/>
    <x v="4"/>
    <x v="0"/>
    <m/>
  </r>
  <r>
    <n v="229813"/>
    <x v="0"/>
    <x v="0"/>
    <x v="0"/>
    <x v="1"/>
    <x v="11"/>
    <x v="189"/>
    <x v="0"/>
    <x v="0"/>
    <s v="Tesseramento"/>
    <x v="1"/>
    <x v="0"/>
    <x v="0"/>
    <m/>
  </r>
  <r>
    <n v="203244"/>
    <x v="0"/>
    <x v="0"/>
    <x v="0"/>
    <x v="0"/>
    <x v="11"/>
    <x v="189"/>
    <x v="0"/>
    <x v="0"/>
    <s v="Tesseramento"/>
    <x v="1"/>
    <x v="1"/>
    <x v="0"/>
    <m/>
  </r>
  <r>
    <n v="98215"/>
    <x v="0"/>
    <x v="0"/>
    <x v="0"/>
    <x v="0"/>
    <x v="11"/>
    <x v="189"/>
    <x v="0"/>
    <x v="0"/>
    <s v="Tesseramento"/>
    <x v="1"/>
    <x v="3"/>
    <x v="0"/>
    <m/>
  </r>
  <r>
    <n v="168663"/>
    <x v="0"/>
    <x v="0"/>
    <x v="0"/>
    <x v="2"/>
    <x v="11"/>
    <x v="189"/>
    <x v="0"/>
    <x v="0"/>
    <s v="Tesseramento"/>
    <x v="1"/>
    <x v="0"/>
    <x v="0"/>
    <m/>
  </r>
  <r>
    <n v="170067"/>
    <x v="0"/>
    <x v="0"/>
    <x v="0"/>
    <x v="0"/>
    <x v="11"/>
    <x v="189"/>
    <x v="0"/>
    <x v="1"/>
    <s v="Tesseramento"/>
    <x v="1"/>
    <x v="0"/>
    <x v="0"/>
    <m/>
  </r>
  <r>
    <n v="211890"/>
    <x v="1"/>
    <x v="0"/>
    <x v="0"/>
    <x v="1"/>
    <x v="4"/>
    <x v="146"/>
    <x v="0"/>
    <x v="0"/>
    <s v="Tesseramento"/>
    <x v="1"/>
    <x v="6"/>
    <x v="0"/>
    <m/>
  </r>
  <r>
    <n v="211891"/>
    <x v="0"/>
    <x v="0"/>
    <x v="0"/>
    <x v="1"/>
    <x v="4"/>
    <x v="146"/>
    <x v="0"/>
    <x v="0"/>
    <s v="Tesseramento"/>
    <x v="1"/>
    <x v="0"/>
    <x v="0"/>
    <m/>
  </r>
  <r>
    <n v="164299"/>
    <x v="0"/>
    <x v="0"/>
    <x v="0"/>
    <x v="0"/>
    <x v="4"/>
    <x v="146"/>
    <x v="0"/>
    <x v="0"/>
    <s v="Tesseramento"/>
    <x v="1"/>
    <x v="4"/>
    <x v="0"/>
    <m/>
  </r>
  <r>
    <n v="215943"/>
    <x v="0"/>
    <x v="0"/>
    <x v="0"/>
    <x v="0"/>
    <x v="2"/>
    <x v="55"/>
    <x v="0"/>
    <x v="0"/>
    <s v="Tesseramento"/>
    <x v="1"/>
    <x v="0"/>
    <x v="0"/>
    <m/>
  </r>
  <r>
    <n v="40896"/>
    <x v="0"/>
    <x v="0"/>
    <x v="0"/>
    <x v="0"/>
    <x v="2"/>
    <x v="55"/>
    <x v="0"/>
    <x v="0"/>
    <s v="Tesseramento"/>
    <x v="1"/>
    <x v="0"/>
    <x v="0"/>
    <m/>
  </r>
  <r>
    <n v="146803"/>
    <x v="0"/>
    <x v="0"/>
    <x v="0"/>
    <x v="0"/>
    <x v="7"/>
    <x v="11"/>
    <x v="0"/>
    <x v="0"/>
    <s v="Tesseramento"/>
    <x v="1"/>
    <x v="0"/>
    <x v="0"/>
    <m/>
  </r>
  <r>
    <n v="68857"/>
    <x v="0"/>
    <x v="0"/>
    <x v="0"/>
    <x v="0"/>
    <x v="2"/>
    <x v="55"/>
    <x v="0"/>
    <x v="1"/>
    <s v="Tesseramento"/>
    <x v="1"/>
    <x v="3"/>
    <x v="0"/>
    <m/>
  </r>
  <r>
    <n v="215923"/>
    <x v="1"/>
    <x v="0"/>
    <x v="0"/>
    <x v="1"/>
    <x v="2"/>
    <x v="55"/>
    <x v="0"/>
    <x v="0"/>
    <s v="Tesseramento"/>
    <x v="1"/>
    <x v="5"/>
    <x v="0"/>
    <m/>
  </r>
  <r>
    <n v="152934"/>
    <x v="0"/>
    <x v="0"/>
    <x v="0"/>
    <x v="0"/>
    <x v="2"/>
    <x v="55"/>
    <x v="0"/>
    <x v="0"/>
    <s v="Tesseramento"/>
    <x v="1"/>
    <x v="3"/>
    <x v="0"/>
    <m/>
  </r>
  <r>
    <n v="73751"/>
    <x v="0"/>
    <x v="0"/>
    <x v="0"/>
    <x v="0"/>
    <x v="2"/>
    <x v="55"/>
    <x v="0"/>
    <x v="1"/>
    <s v="Tesseramento"/>
    <x v="1"/>
    <x v="4"/>
    <x v="0"/>
    <m/>
  </r>
  <r>
    <n v="129363"/>
    <x v="0"/>
    <x v="0"/>
    <x v="0"/>
    <x v="0"/>
    <x v="2"/>
    <x v="55"/>
    <x v="0"/>
    <x v="0"/>
    <s v="Tesseramento"/>
    <x v="1"/>
    <x v="1"/>
    <x v="0"/>
    <m/>
  </r>
  <r>
    <n v="152932"/>
    <x v="0"/>
    <x v="0"/>
    <x v="0"/>
    <x v="0"/>
    <x v="2"/>
    <x v="55"/>
    <x v="0"/>
    <x v="0"/>
    <s v="Tesseramento"/>
    <x v="1"/>
    <x v="4"/>
    <x v="0"/>
    <m/>
  </r>
  <r>
    <n v="157304"/>
    <x v="0"/>
    <x v="0"/>
    <x v="0"/>
    <x v="0"/>
    <x v="1"/>
    <x v="73"/>
    <x v="0"/>
    <x v="0"/>
    <s v="Tesseramento"/>
    <x v="1"/>
    <x v="0"/>
    <x v="0"/>
    <m/>
  </r>
  <r>
    <n v="194592"/>
    <x v="1"/>
    <x v="0"/>
    <x v="0"/>
    <x v="1"/>
    <x v="1"/>
    <x v="73"/>
    <x v="0"/>
    <x v="0"/>
    <s v="Tesseramento"/>
    <x v="1"/>
    <x v="2"/>
    <x v="0"/>
    <m/>
  </r>
  <r>
    <n v="165410"/>
    <x v="0"/>
    <x v="0"/>
    <x v="0"/>
    <x v="0"/>
    <x v="11"/>
    <x v="142"/>
    <x v="0"/>
    <x v="0"/>
    <s v="Tesseramento"/>
    <x v="1"/>
    <x v="0"/>
    <x v="0"/>
    <m/>
  </r>
  <r>
    <n v="207296"/>
    <x v="0"/>
    <x v="0"/>
    <x v="0"/>
    <x v="1"/>
    <x v="11"/>
    <x v="142"/>
    <x v="0"/>
    <x v="1"/>
    <s v="Tesseramento"/>
    <x v="1"/>
    <x v="0"/>
    <x v="0"/>
    <m/>
  </r>
  <r>
    <n v="139135"/>
    <x v="0"/>
    <x v="0"/>
    <x v="0"/>
    <x v="0"/>
    <x v="11"/>
    <x v="142"/>
    <x v="0"/>
    <x v="0"/>
    <s v="Tesseramento"/>
    <x v="1"/>
    <x v="0"/>
    <x v="0"/>
    <m/>
  </r>
  <r>
    <n v="188200"/>
    <x v="0"/>
    <x v="0"/>
    <x v="0"/>
    <x v="0"/>
    <x v="11"/>
    <x v="102"/>
    <x v="0"/>
    <x v="0"/>
    <s v="Tesseramento"/>
    <x v="1"/>
    <x v="0"/>
    <x v="0"/>
    <m/>
  </r>
  <r>
    <n v="108667"/>
    <x v="0"/>
    <x v="0"/>
    <x v="0"/>
    <x v="0"/>
    <x v="11"/>
    <x v="102"/>
    <x v="0"/>
    <x v="1"/>
    <s v="Tesseramento"/>
    <x v="1"/>
    <x v="0"/>
    <x v="0"/>
    <m/>
  </r>
  <r>
    <n v="184018"/>
    <x v="0"/>
    <x v="0"/>
    <x v="2"/>
    <x v="1"/>
    <x v="4"/>
    <x v="125"/>
    <x v="0"/>
    <x v="1"/>
    <s v="Tesseramento"/>
    <x v="1"/>
    <x v="0"/>
    <x v="0"/>
    <m/>
  </r>
  <r>
    <n v="235262"/>
    <x v="1"/>
    <x v="0"/>
    <x v="1"/>
    <x v="2"/>
    <x v="11"/>
    <x v="189"/>
    <x v="0"/>
    <x v="0"/>
    <s v="Tesseramento"/>
    <x v="1"/>
    <x v="5"/>
    <x v="0"/>
    <m/>
  </r>
  <r>
    <n v="182219"/>
    <x v="1"/>
    <x v="0"/>
    <x v="0"/>
    <x v="0"/>
    <x v="11"/>
    <x v="102"/>
    <x v="0"/>
    <x v="0"/>
    <s v="Tesseramento"/>
    <x v="1"/>
    <x v="2"/>
    <x v="0"/>
    <m/>
  </r>
  <r>
    <n v="75800"/>
    <x v="0"/>
    <x v="0"/>
    <x v="0"/>
    <x v="0"/>
    <x v="11"/>
    <x v="102"/>
    <x v="0"/>
    <x v="1"/>
    <s v="Tesseramento"/>
    <x v="1"/>
    <x v="4"/>
    <x v="0"/>
    <m/>
  </r>
  <r>
    <n v="158407"/>
    <x v="0"/>
    <x v="0"/>
    <x v="0"/>
    <x v="0"/>
    <x v="11"/>
    <x v="102"/>
    <x v="0"/>
    <x v="0"/>
    <s v="Tesseramento"/>
    <x v="1"/>
    <x v="0"/>
    <x v="0"/>
    <m/>
  </r>
  <r>
    <n v="235261"/>
    <x v="1"/>
    <x v="0"/>
    <x v="1"/>
    <x v="2"/>
    <x v="11"/>
    <x v="189"/>
    <x v="0"/>
    <x v="0"/>
    <s v="Tesseramento"/>
    <x v="1"/>
    <x v="6"/>
    <x v="0"/>
    <m/>
  </r>
  <r>
    <n v="120403"/>
    <x v="0"/>
    <x v="0"/>
    <x v="0"/>
    <x v="1"/>
    <x v="11"/>
    <x v="102"/>
    <x v="0"/>
    <x v="0"/>
    <s v="Tesseramento"/>
    <x v="1"/>
    <x v="3"/>
    <x v="0"/>
    <m/>
  </r>
  <r>
    <n v="172517"/>
    <x v="0"/>
    <x v="0"/>
    <x v="0"/>
    <x v="1"/>
    <x v="11"/>
    <x v="102"/>
    <x v="0"/>
    <x v="1"/>
    <s v="Tesseramento"/>
    <x v="1"/>
    <x v="4"/>
    <x v="0"/>
    <m/>
  </r>
  <r>
    <n v="188354"/>
    <x v="0"/>
    <x v="0"/>
    <x v="0"/>
    <x v="0"/>
    <x v="11"/>
    <x v="189"/>
    <x v="0"/>
    <x v="0"/>
    <s v="Tesseramento"/>
    <x v="1"/>
    <x v="0"/>
    <x v="0"/>
    <m/>
  </r>
  <r>
    <n v="82193"/>
    <x v="0"/>
    <x v="0"/>
    <x v="0"/>
    <x v="0"/>
    <x v="11"/>
    <x v="102"/>
    <x v="0"/>
    <x v="0"/>
    <s v="Tesseramento"/>
    <x v="1"/>
    <x v="4"/>
    <x v="0"/>
    <m/>
  </r>
  <r>
    <n v="83770"/>
    <x v="0"/>
    <x v="0"/>
    <x v="0"/>
    <x v="0"/>
    <x v="11"/>
    <x v="189"/>
    <x v="0"/>
    <x v="0"/>
    <s v="Tesseramento"/>
    <x v="1"/>
    <x v="0"/>
    <x v="0"/>
    <m/>
  </r>
  <r>
    <n v="205605"/>
    <x v="0"/>
    <x v="0"/>
    <x v="0"/>
    <x v="0"/>
    <x v="11"/>
    <x v="102"/>
    <x v="0"/>
    <x v="0"/>
    <s v="Tesseramento"/>
    <x v="1"/>
    <x v="3"/>
    <x v="0"/>
    <m/>
  </r>
  <r>
    <n v="98216"/>
    <x v="0"/>
    <x v="0"/>
    <x v="0"/>
    <x v="0"/>
    <x v="11"/>
    <x v="189"/>
    <x v="0"/>
    <x v="1"/>
    <s v="Tesseramento"/>
    <x v="1"/>
    <x v="3"/>
    <x v="0"/>
    <m/>
  </r>
  <r>
    <n v="228242"/>
    <x v="0"/>
    <x v="0"/>
    <x v="0"/>
    <x v="0"/>
    <x v="11"/>
    <x v="189"/>
    <x v="0"/>
    <x v="0"/>
    <s v="Tesseramento"/>
    <x v="1"/>
    <x v="0"/>
    <x v="0"/>
    <m/>
  </r>
  <r>
    <n v="219064"/>
    <x v="0"/>
    <x v="0"/>
    <x v="0"/>
    <x v="0"/>
    <x v="11"/>
    <x v="102"/>
    <x v="0"/>
    <x v="0"/>
    <s v="Tesseramento"/>
    <x v="1"/>
    <x v="0"/>
    <x v="0"/>
    <m/>
  </r>
  <r>
    <n v="164414"/>
    <x v="0"/>
    <x v="0"/>
    <x v="0"/>
    <x v="1"/>
    <x v="11"/>
    <x v="102"/>
    <x v="0"/>
    <x v="1"/>
    <s v="Tesseramento"/>
    <x v="1"/>
    <x v="4"/>
    <x v="0"/>
    <m/>
  </r>
  <r>
    <n v="19687"/>
    <x v="0"/>
    <x v="0"/>
    <x v="0"/>
    <x v="0"/>
    <x v="11"/>
    <x v="102"/>
    <x v="0"/>
    <x v="0"/>
    <s v="Tesseramento"/>
    <x v="1"/>
    <x v="4"/>
    <x v="0"/>
    <m/>
  </r>
  <r>
    <n v="214563"/>
    <x v="0"/>
    <x v="0"/>
    <x v="0"/>
    <x v="0"/>
    <x v="4"/>
    <x v="235"/>
    <x v="0"/>
    <x v="0"/>
    <s v="Tesseramento"/>
    <x v="0"/>
    <x v="1"/>
    <x v="0"/>
    <m/>
  </r>
  <r>
    <n v="48074"/>
    <x v="0"/>
    <x v="0"/>
    <x v="0"/>
    <x v="0"/>
    <x v="11"/>
    <x v="102"/>
    <x v="0"/>
    <x v="0"/>
    <s v="Tesseramento"/>
    <x v="1"/>
    <x v="3"/>
    <x v="0"/>
    <m/>
  </r>
  <r>
    <n v="142917"/>
    <x v="0"/>
    <x v="0"/>
    <x v="0"/>
    <x v="3"/>
    <x v="11"/>
    <x v="102"/>
    <x v="0"/>
    <x v="0"/>
    <s v="Tesseramento"/>
    <x v="1"/>
    <x v="4"/>
    <x v="0"/>
    <m/>
  </r>
  <r>
    <n v="89888"/>
    <x v="0"/>
    <x v="0"/>
    <x v="0"/>
    <x v="0"/>
    <x v="11"/>
    <x v="102"/>
    <x v="0"/>
    <x v="0"/>
    <s v="Tesseramento"/>
    <x v="1"/>
    <x v="4"/>
    <x v="0"/>
    <m/>
  </r>
  <r>
    <n v="212081"/>
    <x v="0"/>
    <x v="0"/>
    <x v="0"/>
    <x v="0"/>
    <x v="11"/>
    <x v="102"/>
    <x v="0"/>
    <x v="0"/>
    <s v="Tesseramento"/>
    <x v="1"/>
    <x v="0"/>
    <x v="0"/>
    <m/>
  </r>
  <r>
    <n v="103286"/>
    <x v="0"/>
    <x v="0"/>
    <x v="0"/>
    <x v="0"/>
    <x v="1"/>
    <x v="73"/>
    <x v="0"/>
    <x v="0"/>
    <s v="Tesseramento"/>
    <x v="1"/>
    <x v="3"/>
    <x v="0"/>
    <m/>
  </r>
  <r>
    <n v="203165"/>
    <x v="0"/>
    <x v="0"/>
    <x v="0"/>
    <x v="0"/>
    <x v="15"/>
    <x v="104"/>
    <x v="0"/>
    <x v="0"/>
    <s v="Tesseramento"/>
    <x v="1"/>
    <x v="1"/>
    <x v="0"/>
    <m/>
  </r>
  <r>
    <n v="89904"/>
    <x v="0"/>
    <x v="0"/>
    <x v="0"/>
    <x v="0"/>
    <x v="11"/>
    <x v="102"/>
    <x v="0"/>
    <x v="0"/>
    <s v="Tesseramento"/>
    <x v="1"/>
    <x v="3"/>
    <x v="0"/>
    <m/>
  </r>
  <r>
    <n v="188344"/>
    <x v="0"/>
    <x v="1"/>
    <x v="0"/>
    <x v="0"/>
    <x v="0"/>
    <x v="382"/>
    <x v="0"/>
    <x v="0"/>
    <s v="Tesseramento"/>
    <x v="0"/>
    <x v="0"/>
    <x v="0"/>
    <m/>
  </r>
  <r>
    <n v="108582"/>
    <x v="0"/>
    <x v="0"/>
    <x v="0"/>
    <x v="0"/>
    <x v="2"/>
    <x v="55"/>
    <x v="0"/>
    <x v="0"/>
    <s v="Tesseramento"/>
    <x v="1"/>
    <x v="0"/>
    <x v="0"/>
    <m/>
  </r>
  <r>
    <n v="120404"/>
    <x v="0"/>
    <x v="0"/>
    <x v="0"/>
    <x v="0"/>
    <x v="11"/>
    <x v="102"/>
    <x v="0"/>
    <x v="0"/>
    <s v="Tesseramento"/>
    <x v="1"/>
    <x v="0"/>
    <x v="0"/>
    <m/>
  </r>
  <r>
    <n v="119832"/>
    <x v="0"/>
    <x v="0"/>
    <x v="0"/>
    <x v="0"/>
    <x v="11"/>
    <x v="102"/>
    <x v="0"/>
    <x v="0"/>
    <s v="Tesseramento"/>
    <x v="1"/>
    <x v="0"/>
    <x v="0"/>
    <m/>
  </r>
  <r>
    <n v="186495"/>
    <x v="0"/>
    <x v="0"/>
    <x v="0"/>
    <x v="0"/>
    <x v="4"/>
    <x v="140"/>
    <x v="0"/>
    <x v="0"/>
    <s v="Tesseramento"/>
    <x v="0"/>
    <x v="0"/>
    <x v="0"/>
    <m/>
  </r>
  <r>
    <n v="47543"/>
    <x v="0"/>
    <x v="0"/>
    <x v="0"/>
    <x v="0"/>
    <x v="11"/>
    <x v="91"/>
    <x v="0"/>
    <x v="0"/>
    <s v="Tesseramento"/>
    <x v="1"/>
    <x v="4"/>
    <x v="0"/>
    <m/>
  </r>
  <r>
    <n v="64855"/>
    <x v="0"/>
    <x v="0"/>
    <x v="0"/>
    <x v="0"/>
    <x v="2"/>
    <x v="55"/>
    <x v="0"/>
    <x v="0"/>
    <s v="Tesseramento"/>
    <x v="1"/>
    <x v="4"/>
    <x v="0"/>
    <m/>
  </r>
  <r>
    <n v="69336"/>
    <x v="0"/>
    <x v="0"/>
    <x v="0"/>
    <x v="0"/>
    <x v="2"/>
    <x v="55"/>
    <x v="0"/>
    <x v="1"/>
    <s v="Tesseramento"/>
    <x v="1"/>
    <x v="4"/>
    <x v="0"/>
    <m/>
  </r>
  <r>
    <n v="21958"/>
    <x v="0"/>
    <x v="0"/>
    <x v="0"/>
    <x v="0"/>
    <x v="2"/>
    <x v="55"/>
    <x v="0"/>
    <x v="0"/>
    <s v="Tesseramento"/>
    <x v="1"/>
    <x v="4"/>
    <x v="0"/>
    <m/>
  </r>
  <r>
    <n v="48634"/>
    <x v="0"/>
    <x v="0"/>
    <x v="0"/>
    <x v="0"/>
    <x v="2"/>
    <x v="55"/>
    <x v="0"/>
    <x v="0"/>
    <s v="Tesseramento"/>
    <x v="1"/>
    <x v="0"/>
    <x v="0"/>
    <m/>
  </r>
  <r>
    <n v="189874"/>
    <x v="0"/>
    <x v="0"/>
    <x v="0"/>
    <x v="0"/>
    <x v="2"/>
    <x v="55"/>
    <x v="0"/>
    <x v="0"/>
    <s v="Tesseramento"/>
    <x v="1"/>
    <x v="0"/>
    <x v="0"/>
    <m/>
  </r>
  <r>
    <n v="54450"/>
    <x v="0"/>
    <x v="0"/>
    <x v="0"/>
    <x v="0"/>
    <x v="2"/>
    <x v="55"/>
    <x v="0"/>
    <x v="0"/>
    <s v="Tesseramento"/>
    <x v="1"/>
    <x v="4"/>
    <x v="0"/>
    <m/>
  </r>
  <r>
    <n v="54451"/>
    <x v="0"/>
    <x v="0"/>
    <x v="0"/>
    <x v="0"/>
    <x v="2"/>
    <x v="55"/>
    <x v="0"/>
    <x v="1"/>
    <s v="Tesseramento"/>
    <x v="1"/>
    <x v="4"/>
    <x v="0"/>
    <m/>
  </r>
  <r>
    <n v="235154"/>
    <x v="0"/>
    <x v="0"/>
    <x v="1"/>
    <x v="2"/>
    <x v="7"/>
    <x v="209"/>
    <x v="0"/>
    <x v="0"/>
    <s v="Tesseramento"/>
    <x v="0"/>
    <x v="1"/>
    <x v="0"/>
    <m/>
  </r>
  <r>
    <n v="3141"/>
    <x v="0"/>
    <x v="0"/>
    <x v="0"/>
    <x v="0"/>
    <x v="2"/>
    <x v="55"/>
    <x v="0"/>
    <x v="0"/>
    <s v="Tesseramento"/>
    <x v="1"/>
    <x v="0"/>
    <x v="0"/>
    <m/>
  </r>
  <r>
    <n v="96722"/>
    <x v="0"/>
    <x v="0"/>
    <x v="0"/>
    <x v="0"/>
    <x v="2"/>
    <x v="326"/>
    <x v="0"/>
    <x v="0"/>
    <s v="Tesseramento"/>
    <x v="1"/>
    <x v="0"/>
    <x v="0"/>
    <m/>
  </r>
  <r>
    <n v="44088"/>
    <x v="0"/>
    <x v="0"/>
    <x v="0"/>
    <x v="0"/>
    <x v="2"/>
    <x v="55"/>
    <x v="0"/>
    <x v="0"/>
    <s v="Tesseramento"/>
    <x v="1"/>
    <x v="3"/>
    <x v="0"/>
    <m/>
  </r>
  <r>
    <n v="235178"/>
    <x v="0"/>
    <x v="0"/>
    <x v="1"/>
    <x v="0"/>
    <x v="0"/>
    <x v="383"/>
    <x v="0"/>
    <x v="0"/>
    <s v="Tesseramento"/>
    <x v="0"/>
    <x v="3"/>
    <x v="0"/>
    <m/>
  </r>
  <r>
    <n v="212424"/>
    <x v="0"/>
    <x v="0"/>
    <x v="0"/>
    <x v="0"/>
    <x v="2"/>
    <x v="55"/>
    <x v="0"/>
    <x v="0"/>
    <s v="Tesseramento"/>
    <x v="1"/>
    <x v="0"/>
    <x v="0"/>
    <m/>
  </r>
  <r>
    <n v="235155"/>
    <x v="0"/>
    <x v="0"/>
    <x v="1"/>
    <x v="1"/>
    <x v="7"/>
    <x v="209"/>
    <x v="0"/>
    <x v="0"/>
    <s v="Tesseramento"/>
    <x v="0"/>
    <x v="3"/>
    <x v="0"/>
    <m/>
  </r>
  <r>
    <n v="116792"/>
    <x v="0"/>
    <x v="0"/>
    <x v="0"/>
    <x v="0"/>
    <x v="2"/>
    <x v="55"/>
    <x v="0"/>
    <x v="0"/>
    <s v="Tesseramento"/>
    <x v="1"/>
    <x v="4"/>
    <x v="0"/>
    <m/>
  </r>
  <r>
    <n v="155119"/>
    <x v="0"/>
    <x v="0"/>
    <x v="0"/>
    <x v="0"/>
    <x v="1"/>
    <x v="26"/>
    <x v="0"/>
    <x v="0"/>
    <s v="Tesseramento"/>
    <x v="1"/>
    <x v="4"/>
    <x v="0"/>
    <m/>
  </r>
  <r>
    <n v="22070"/>
    <x v="0"/>
    <x v="0"/>
    <x v="0"/>
    <x v="0"/>
    <x v="2"/>
    <x v="55"/>
    <x v="0"/>
    <x v="0"/>
    <s v="Tesseramento"/>
    <x v="1"/>
    <x v="3"/>
    <x v="0"/>
    <m/>
  </r>
  <r>
    <n v="96990"/>
    <x v="0"/>
    <x v="0"/>
    <x v="0"/>
    <x v="0"/>
    <x v="2"/>
    <x v="55"/>
    <x v="0"/>
    <x v="0"/>
    <s v="Tesseramento"/>
    <x v="1"/>
    <x v="1"/>
    <x v="0"/>
    <m/>
  </r>
  <r>
    <n v="55884"/>
    <x v="0"/>
    <x v="0"/>
    <x v="0"/>
    <x v="0"/>
    <x v="2"/>
    <x v="326"/>
    <x v="0"/>
    <x v="0"/>
    <s v="Tesseramento"/>
    <x v="1"/>
    <x v="4"/>
    <x v="0"/>
    <m/>
  </r>
  <r>
    <n v="46178"/>
    <x v="0"/>
    <x v="0"/>
    <x v="0"/>
    <x v="0"/>
    <x v="2"/>
    <x v="326"/>
    <x v="0"/>
    <x v="1"/>
    <s v="Tesseramento"/>
    <x v="1"/>
    <x v="4"/>
    <x v="0"/>
    <m/>
  </r>
  <r>
    <n v="12621"/>
    <x v="0"/>
    <x v="0"/>
    <x v="0"/>
    <x v="0"/>
    <x v="2"/>
    <x v="326"/>
    <x v="0"/>
    <x v="0"/>
    <s v="Tesseramento"/>
    <x v="1"/>
    <x v="4"/>
    <x v="0"/>
    <m/>
  </r>
  <r>
    <n v="42094"/>
    <x v="0"/>
    <x v="0"/>
    <x v="0"/>
    <x v="0"/>
    <x v="2"/>
    <x v="55"/>
    <x v="0"/>
    <x v="0"/>
    <s v="Tesseramento"/>
    <x v="1"/>
    <x v="4"/>
    <x v="0"/>
    <m/>
  </r>
  <r>
    <n v="48060"/>
    <x v="0"/>
    <x v="0"/>
    <x v="0"/>
    <x v="0"/>
    <x v="2"/>
    <x v="326"/>
    <x v="0"/>
    <x v="0"/>
    <s v="Tesseramento"/>
    <x v="1"/>
    <x v="0"/>
    <x v="0"/>
    <m/>
  </r>
  <r>
    <n v="10159"/>
    <x v="0"/>
    <x v="0"/>
    <x v="0"/>
    <x v="0"/>
    <x v="2"/>
    <x v="326"/>
    <x v="0"/>
    <x v="0"/>
    <s v="Tesseramento"/>
    <x v="1"/>
    <x v="0"/>
    <x v="0"/>
    <m/>
  </r>
  <r>
    <n v="48061"/>
    <x v="0"/>
    <x v="0"/>
    <x v="0"/>
    <x v="0"/>
    <x v="2"/>
    <x v="326"/>
    <x v="0"/>
    <x v="0"/>
    <s v="Tesseramento"/>
    <x v="1"/>
    <x v="1"/>
    <x v="0"/>
    <m/>
  </r>
  <r>
    <n v="12650"/>
    <x v="0"/>
    <x v="0"/>
    <x v="0"/>
    <x v="0"/>
    <x v="2"/>
    <x v="326"/>
    <x v="0"/>
    <x v="0"/>
    <s v="Tesseramento"/>
    <x v="1"/>
    <x v="3"/>
    <x v="0"/>
    <m/>
  </r>
  <r>
    <n v="62493"/>
    <x v="0"/>
    <x v="0"/>
    <x v="0"/>
    <x v="0"/>
    <x v="2"/>
    <x v="326"/>
    <x v="0"/>
    <x v="0"/>
    <s v="Tesseramento"/>
    <x v="1"/>
    <x v="0"/>
    <x v="0"/>
    <m/>
  </r>
  <r>
    <n v="82702"/>
    <x v="0"/>
    <x v="0"/>
    <x v="0"/>
    <x v="0"/>
    <x v="2"/>
    <x v="55"/>
    <x v="0"/>
    <x v="0"/>
    <s v="Tesseramento"/>
    <x v="1"/>
    <x v="3"/>
    <x v="0"/>
    <m/>
  </r>
  <r>
    <n v="235157"/>
    <x v="0"/>
    <x v="0"/>
    <x v="1"/>
    <x v="1"/>
    <x v="7"/>
    <x v="209"/>
    <x v="0"/>
    <x v="1"/>
    <s v="Tesseramento"/>
    <x v="0"/>
    <x v="3"/>
    <x v="0"/>
    <m/>
  </r>
  <r>
    <n v="113266"/>
    <x v="0"/>
    <x v="0"/>
    <x v="0"/>
    <x v="0"/>
    <x v="2"/>
    <x v="326"/>
    <x v="0"/>
    <x v="0"/>
    <s v="Tesseramento"/>
    <x v="1"/>
    <x v="0"/>
    <x v="0"/>
    <m/>
  </r>
  <r>
    <n v="139291"/>
    <x v="0"/>
    <x v="0"/>
    <x v="0"/>
    <x v="0"/>
    <x v="2"/>
    <x v="326"/>
    <x v="0"/>
    <x v="1"/>
    <s v="Tesseramento"/>
    <x v="1"/>
    <x v="4"/>
    <x v="0"/>
    <m/>
  </r>
  <r>
    <n v="68803"/>
    <x v="0"/>
    <x v="0"/>
    <x v="0"/>
    <x v="0"/>
    <x v="2"/>
    <x v="326"/>
    <x v="0"/>
    <x v="0"/>
    <s v="Tesseramento"/>
    <x v="1"/>
    <x v="4"/>
    <x v="0"/>
    <m/>
  </r>
  <r>
    <n v="45695"/>
    <x v="0"/>
    <x v="0"/>
    <x v="0"/>
    <x v="0"/>
    <x v="2"/>
    <x v="326"/>
    <x v="0"/>
    <x v="0"/>
    <s v="Tesseramento"/>
    <x v="1"/>
    <x v="4"/>
    <x v="0"/>
    <m/>
  </r>
  <r>
    <n v="235179"/>
    <x v="0"/>
    <x v="0"/>
    <x v="1"/>
    <x v="1"/>
    <x v="0"/>
    <x v="383"/>
    <x v="0"/>
    <x v="1"/>
    <s v="Tesseramento"/>
    <x v="0"/>
    <x v="3"/>
    <x v="0"/>
    <m/>
  </r>
  <r>
    <n v="102449"/>
    <x v="0"/>
    <x v="0"/>
    <x v="0"/>
    <x v="0"/>
    <x v="11"/>
    <x v="102"/>
    <x v="0"/>
    <x v="0"/>
    <s v="Tesseramento"/>
    <x v="1"/>
    <x v="0"/>
    <x v="0"/>
    <m/>
  </r>
  <r>
    <n v="216830"/>
    <x v="0"/>
    <x v="0"/>
    <x v="0"/>
    <x v="1"/>
    <x v="1"/>
    <x v="73"/>
    <x v="0"/>
    <x v="0"/>
    <s v="Tesseramento"/>
    <x v="1"/>
    <x v="4"/>
    <x v="0"/>
    <m/>
  </r>
  <r>
    <n v="31501"/>
    <x v="0"/>
    <x v="0"/>
    <x v="0"/>
    <x v="0"/>
    <x v="7"/>
    <x v="209"/>
    <x v="0"/>
    <x v="0"/>
    <s v="Tesseramento"/>
    <x v="0"/>
    <x v="4"/>
    <x v="0"/>
    <m/>
  </r>
  <r>
    <n v="201348"/>
    <x v="0"/>
    <x v="0"/>
    <x v="0"/>
    <x v="1"/>
    <x v="1"/>
    <x v="73"/>
    <x v="0"/>
    <x v="0"/>
    <s v="Tesseramento"/>
    <x v="1"/>
    <x v="4"/>
    <x v="0"/>
    <m/>
  </r>
  <r>
    <n v="134858"/>
    <x v="0"/>
    <x v="0"/>
    <x v="0"/>
    <x v="0"/>
    <x v="11"/>
    <x v="102"/>
    <x v="0"/>
    <x v="1"/>
    <s v="Tesseramento"/>
    <x v="1"/>
    <x v="0"/>
    <x v="0"/>
    <m/>
  </r>
  <r>
    <n v="163952"/>
    <x v="0"/>
    <x v="0"/>
    <x v="0"/>
    <x v="0"/>
    <x v="1"/>
    <x v="73"/>
    <x v="0"/>
    <x v="0"/>
    <s v="Tesseramento"/>
    <x v="1"/>
    <x v="3"/>
    <x v="0"/>
    <m/>
  </r>
  <r>
    <n v="200034"/>
    <x v="0"/>
    <x v="0"/>
    <x v="0"/>
    <x v="0"/>
    <x v="11"/>
    <x v="102"/>
    <x v="0"/>
    <x v="0"/>
    <s v="Tesseramento"/>
    <x v="1"/>
    <x v="0"/>
    <x v="0"/>
    <m/>
  </r>
  <r>
    <n v="122819"/>
    <x v="0"/>
    <x v="0"/>
    <x v="0"/>
    <x v="0"/>
    <x v="11"/>
    <x v="102"/>
    <x v="0"/>
    <x v="0"/>
    <s v="Tesseramento"/>
    <x v="1"/>
    <x v="0"/>
    <x v="0"/>
    <m/>
  </r>
  <r>
    <n v="235180"/>
    <x v="0"/>
    <x v="0"/>
    <x v="1"/>
    <x v="1"/>
    <x v="0"/>
    <x v="383"/>
    <x v="0"/>
    <x v="1"/>
    <s v="Tesseramento"/>
    <x v="0"/>
    <x v="3"/>
    <x v="0"/>
    <m/>
  </r>
  <r>
    <n v="235156"/>
    <x v="0"/>
    <x v="0"/>
    <x v="1"/>
    <x v="1"/>
    <x v="7"/>
    <x v="209"/>
    <x v="0"/>
    <x v="0"/>
    <s v="Tesseramento"/>
    <x v="0"/>
    <x v="4"/>
    <x v="0"/>
    <m/>
  </r>
  <r>
    <n v="182220"/>
    <x v="0"/>
    <x v="0"/>
    <x v="0"/>
    <x v="0"/>
    <x v="11"/>
    <x v="102"/>
    <x v="0"/>
    <x v="0"/>
    <s v="Tesseramento"/>
    <x v="1"/>
    <x v="0"/>
    <x v="0"/>
    <m/>
  </r>
  <r>
    <n v="235199"/>
    <x v="1"/>
    <x v="0"/>
    <x v="1"/>
    <x v="2"/>
    <x v="1"/>
    <x v="26"/>
    <x v="0"/>
    <x v="1"/>
    <s v="Tesseramento"/>
    <x v="1"/>
    <x v="5"/>
    <x v="0"/>
    <m/>
  </r>
  <r>
    <n v="58157"/>
    <x v="0"/>
    <x v="0"/>
    <x v="0"/>
    <x v="0"/>
    <x v="2"/>
    <x v="326"/>
    <x v="0"/>
    <x v="1"/>
    <s v="Tesseramento"/>
    <x v="1"/>
    <x v="4"/>
    <x v="0"/>
    <m/>
  </r>
  <r>
    <n v="96753"/>
    <x v="0"/>
    <x v="0"/>
    <x v="0"/>
    <x v="0"/>
    <x v="2"/>
    <x v="326"/>
    <x v="0"/>
    <x v="1"/>
    <s v="Tesseramento"/>
    <x v="1"/>
    <x v="0"/>
    <x v="0"/>
    <m/>
  </r>
  <r>
    <n v="12635"/>
    <x v="0"/>
    <x v="0"/>
    <x v="0"/>
    <x v="0"/>
    <x v="2"/>
    <x v="326"/>
    <x v="0"/>
    <x v="1"/>
    <s v="Tesseramento"/>
    <x v="1"/>
    <x v="4"/>
    <x v="0"/>
    <m/>
  </r>
  <r>
    <n v="194795"/>
    <x v="0"/>
    <x v="1"/>
    <x v="0"/>
    <x v="1"/>
    <x v="11"/>
    <x v="102"/>
    <x v="0"/>
    <x v="1"/>
    <s v="Tesseramento"/>
    <x v="1"/>
    <x v="3"/>
    <x v="0"/>
    <m/>
  </r>
  <r>
    <n v="12634"/>
    <x v="0"/>
    <x v="0"/>
    <x v="0"/>
    <x v="0"/>
    <x v="2"/>
    <x v="326"/>
    <x v="0"/>
    <x v="0"/>
    <s v="Tesseramento"/>
    <x v="1"/>
    <x v="4"/>
    <x v="0"/>
    <m/>
  </r>
  <r>
    <n v="235202"/>
    <x v="1"/>
    <x v="0"/>
    <x v="1"/>
    <x v="2"/>
    <x v="1"/>
    <x v="26"/>
    <x v="0"/>
    <x v="1"/>
    <s v="Tesseramento"/>
    <x v="1"/>
    <x v="5"/>
    <x v="0"/>
    <m/>
  </r>
  <r>
    <n v="194796"/>
    <x v="0"/>
    <x v="1"/>
    <x v="0"/>
    <x v="1"/>
    <x v="11"/>
    <x v="102"/>
    <x v="0"/>
    <x v="0"/>
    <s v="Tesseramento"/>
    <x v="1"/>
    <x v="3"/>
    <x v="0"/>
    <m/>
  </r>
  <r>
    <n v="189669"/>
    <x v="0"/>
    <x v="0"/>
    <x v="0"/>
    <x v="0"/>
    <x v="2"/>
    <x v="326"/>
    <x v="0"/>
    <x v="1"/>
    <s v="Tesseramento"/>
    <x v="1"/>
    <x v="0"/>
    <x v="0"/>
    <m/>
  </r>
  <r>
    <n v="68812"/>
    <x v="0"/>
    <x v="0"/>
    <x v="0"/>
    <x v="0"/>
    <x v="2"/>
    <x v="326"/>
    <x v="0"/>
    <x v="1"/>
    <s v="Tesseramento"/>
    <x v="1"/>
    <x v="4"/>
    <x v="0"/>
    <m/>
  </r>
  <r>
    <n v="56089"/>
    <x v="0"/>
    <x v="0"/>
    <x v="0"/>
    <x v="0"/>
    <x v="11"/>
    <x v="102"/>
    <x v="0"/>
    <x v="0"/>
    <s v="Tesseramento"/>
    <x v="1"/>
    <x v="4"/>
    <x v="0"/>
    <m/>
  </r>
  <r>
    <n v="46293"/>
    <x v="0"/>
    <x v="0"/>
    <x v="0"/>
    <x v="0"/>
    <x v="12"/>
    <x v="323"/>
    <x v="0"/>
    <x v="0"/>
    <s v="Tesseramento"/>
    <x v="1"/>
    <x v="3"/>
    <x v="0"/>
    <m/>
  </r>
  <r>
    <n v="179255"/>
    <x v="0"/>
    <x v="0"/>
    <x v="0"/>
    <x v="0"/>
    <x v="12"/>
    <x v="323"/>
    <x v="0"/>
    <x v="0"/>
    <s v="Tesseramento"/>
    <x v="1"/>
    <x v="0"/>
    <x v="0"/>
    <m/>
  </r>
  <r>
    <n v="182210"/>
    <x v="0"/>
    <x v="0"/>
    <x v="0"/>
    <x v="0"/>
    <x v="12"/>
    <x v="323"/>
    <x v="0"/>
    <x v="0"/>
    <s v="Tesseramento"/>
    <x v="1"/>
    <x v="0"/>
    <x v="0"/>
    <m/>
  </r>
  <r>
    <n v="229546"/>
    <x v="0"/>
    <x v="0"/>
    <x v="0"/>
    <x v="2"/>
    <x v="12"/>
    <x v="323"/>
    <x v="0"/>
    <x v="0"/>
    <s v="Tesseramento"/>
    <x v="1"/>
    <x v="0"/>
    <x v="0"/>
    <m/>
  </r>
  <r>
    <n v="50368"/>
    <x v="0"/>
    <x v="0"/>
    <x v="0"/>
    <x v="0"/>
    <x v="12"/>
    <x v="323"/>
    <x v="0"/>
    <x v="1"/>
    <s v="Tesseramento"/>
    <x v="1"/>
    <x v="3"/>
    <x v="0"/>
    <m/>
  </r>
  <r>
    <n v="139604"/>
    <x v="0"/>
    <x v="0"/>
    <x v="0"/>
    <x v="0"/>
    <x v="11"/>
    <x v="102"/>
    <x v="0"/>
    <x v="0"/>
    <s v="Tesseramento"/>
    <x v="1"/>
    <x v="0"/>
    <x v="0"/>
    <m/>
  </r>
  <r>
    <n v="23346"/>
    <x v="0"/>
    <x v="0"/>
    <x v="0"/>
    <x v="0"/>
    <x v="12"/>
    <x v="323"/>
    <x v="0"/>
    <x v="0"/>
    <s v="Tesseramento"/>
    <x v="1"/>
    <x v="4"/>
    <x v="0"/>
    <m/>
  </r>
  <r>
    <n v="88038"/>
    <x v="0"/>
    <x v="0"/>
    <x v="0"/>
    <x v="0"/>
    <x v="12"/>
    <x v="323"/>
    <x v="0"/>
    <x v="1"/>
    <s v="Tesseramento"/>
    <x v="1"/>
    <x v="4"/>
    <x v="0"/>
    <m/>
  </r>
  <r>
    <n v="88047"/>
    <x v="0"/>
    <x v="0"/>
    <x v="0"/>
    <x v="0"/>
    <x v="12"/>
    <x v="323"/>
    <x v="0"/>
    <x v="0"/>
    <s v="Tesseramento"/>
    <x v="1"/>
    <x v="4"/>
    <x v="0"/>
    <m/>
  </r>
  <r>
    <n v="39199"/>
    <x v="0"/>
    <x v="0"/>
    <x v="0"/>
    <x v="0"/>
    <x v="12"/>
    <x v="323"/>
    <x v="0"/>
    <x v="0"/>
    <s v="Tesseramento"/>
    <x v="1"/>
    <x v="4"/>
    <x v="0"/>
    <m/>
  </r>
  <r>
    <n v="81416"/>
    <x v="0"/>
    <x v="0"/>
    <x v="0"/>
    <x v="0"/>
    <x v="12"/>
    <x v="323"/>
    <x v="0"/>
    <x v="0"/>
    <s v="Tesseramento"/>
    <x v="1"/>
    <x v="4"/>
    <x v="0"/>
    <m/>
  </r>
  <r>
    <n v="165516"/>
    <x v="0"/>
    <x v="0"/>
    <x v="0"/>
    <x v="1"/>
    <x v="12"/>
    <x v="323"/>
    <x v="0"/>
    <x v="0"/>
    <s v="Tesseramento"/>
    <x v="1"/>
    <x v="4"/>
    <x v="0"/>
    <m/>
  </r>
  <r>
    <n v="16716"/>
    <x v="0"/>
    <x v="0"/>
    <x v="0"/>
    <x v="0"/>
    <x v="12"/>
    <x v="323"/>
    <x v="0"/>
    <x v="0"/>
    <s v="Tesseramento"/>
    <x v="1"/>
    <x v="4"/>
    <x v="0"/>
    <m/>
  </r>
  <r>
    <n v="148874"/>
    <x v="0"/>
    <x v="0"/>
    <x v="0"/>
    <x v="0"/>
    <x v="11"/>
    <x v="102"/>
    <x v="0"/>
    <x v="0"/>
    <s v="Tesseramento"/>
    <x v="1"/>
    <x v="3"/>
    <x v="0"/>
    <m/>
  </r>
  <r>
    <n v="62892"/>
    <x v="0"/>
    <x v="0"/>
    <x v="0"/>
    <x v="0"/>
    <x v="12"/>
    <x v="323"/>
    <x v="0"/>
    <x v="1"/>
    <s v="Tesseramento"/>
    <x v="1"/>
    <x v="4"/>
    <x v="0"/>
    <m/>
  </r>
  <r>
    <n v="59550"/>
    <x v="0"/>
    <x v="0"/>
    <x v="0"/>
    <x v="0"/>
    <x v="12"/>
    <x v="323"/>
    <x v="0"/>
    <x v="1"/>
    <s v="Tesseramento"/>
    <x v="1"/>
    <x v="3"/>
    <x v="0"/>
    <m/>
  </r>
  <r>
    <n v="235201"/>
    <x v="1"/>
    <x v="0"/>
    <x v="1"/>
    <x v="2"/>
    <x v="1"/>
    <x v="26"/>
    <x v="0"/>
    <x v="1"/>
    <s v="Tesseramento"/>
    <x v="1"/>
    <x v="5"/>
    <x v="0"/>
    <m/>
  </r>
  <r>
    <n v="67885"/>
    <x v="0"/>
    <x v="1"/>
    <x v="0"/>
    <x v="0"/>
    <x v="12"/>
    <x v="323"/>
    <x v="0"/>
    <x v="1"/>
    <s v="Tesseramento"/>
    <x v="1"/>
    <x v="0"/>
    <x v="0"/>
    <m/>
  </r>
  <r>
    <n v="75977"/>
    <x v="0"/>
    <x v="1"/>
    <x v="0"/>
    <x v="0"/>
    <x v="3"/>
    <x v="331"/>
    <x v="0"/>
    <x v="0"/>
    <s v="Tesseramento"/>
    <x v="1"/>
    <x v="0"/>
    <x v="0"/>
    <m/>
  </r>
  <r>
    <n v="93259"/>
    <x v="0"/>
    <x v="0"/>
    <x v="0"/>
    <x v="0"/>
    <x v="2"/>
    <x v="298"/>
    <x v="0"/>
    <x v="0"/>
    <s v="Tesseramento"/>
    <x v="1"/>
    <x v="4"/>
    <x v="0"/>
    <m/>
  </r>
  <r>
    <n v="41476"/>
    <x v="0"/>
    <x v="0"/>
    <x v="0"/>
    <x v="0"/>
    <x v="3"/>
    <x v="331"/>
    <x v="0"/>
    <x v="0"/>
    <s v="Tesseramento"/>
    <x v="1"/>
    <x v="4"/>
    <x v="0"/>
    <m/>
  </r>
  <r>
    <n v="154950"/>
    <x v="0"/>
    <x v="1"/>
    <x v="0"/>
    <x v="1"/>
    <x v="3"/>
    <x v="331"/>
    <x v="0"/>
    <x v="0"/>
    <s v="Tesseramento"/>
    <x v="1"/>
    <x v="4"/>
    <x v="0"/>
    <m/>
  </r>
  <r>
    <n v="173269"/>
    <x v="0"/>
    <x v="0"/>
    <x v="0"/>
    <x v="0"/>
    <x v="3"/>
    <x v="331"/>
    <x v="0"/>
    <x v="0"/>
    <s v="Tesseramento"/>
    <x v="1"/>
    <x v="0"/>
    <x v="0"/>
    <m/>
  </r>
  <r>
    <n v="52213"/>
    <x v="0"/>
    <x v="0"/>
    <x v="0"/>
    <x v="0"/>
    <x v="3"/>
    <x v="331"/>
    <x v="0"/>
    <x v="0"/>
    <s v="Tesseramento"/>
    <x v="1"/>
    <x v="4"/>
    <x v="0"/>
    <m/>
  </r>
  <r>
    <n v="56312"/>
    <x v="0"/>
    <x v="0"/>
    <x v="0"/>
    <x v="0"/>
    <x v="3"/>
    <x v="331"/>
    <x v="0"/>
    <x v="0"/>
    <s v="Tesseramento"/>
    <x v="1"/>
    <x v="4"/>
    <x v="0"/>
    <m/>
  </r>
  <r>
    <n v="11249"/>
    <x v="0"/>
    <x v="0"/>
    <x v="0"/>
    <x v="0"/>
    <x v="11"/>
    <x v="279"/>
    <x v="0"/>
    <x v="0"/>
    <s v="Tesseramento"/>
    <x v="0"/>
    <x v="0"/>
    <x v="0"/>
    <m/>
  </r>
  <r>
    <n v="34158"/>
    <x v="0"/>
    <x v="0"/>
    <x v="0"/>
    <x v="0"/>
    <x v="3"/>
    <x v="331"/>
    <x v="0"/>
    <x v="0"/>
    <s v="Tesseramento"/>
    <x v="1"/>
    <x v="3"/>
    <x v="0"/>
    <m/>
  </r>
  <r>
    <n v="34210"/>
    <x v="0"/>
    <x v="0"/>
    <x v="0"/>
    <x v="0"/>
    <x v="3"/>
    <x v="331"/>
    <x v="0"/>
    <x v="0"/>
    <s v="Tesseramento"/>
    <x v="1"/>
    <x v="4"/>
    <x v="0"/>
    <m/>
  </r>
  <r>
    <n v="110160"/>
    <x v="0"/>
    <x v="0"/>
    <x v="0"/>
    <x v="0"/>
    <x v="11"/>
    <x v="279"/>
    <x v="0"/>
    <x v="0"/>
    <s v="Tesseramento"/>
    <x v="0"/>
    <x v="3"/>
    <x v="0"/>
    <m/>
  </r>
  <r>
    <n v="34095"/>
    <x v="0"/>
    <x v="2"/>
    <x v="0"/>
    <x v="0"/>
    <x v="2"/>
    <x v="326"/>
    <x v="1"/>
    <x v="0"/>
    <s v="Tesseramento"/>
    <x v="1"/>
    <x v="9"/>
    <x v="0"/>
    <m/>
  </r>
  <r>
    <n v="174696"/>
    <x v="0"/>
    <x v="0"/>
    <x v="0"/>
    <x v="0"/>
    <x v="11"/>
    <x v="279"/>
    <x v="0"/>
    <x v="0"/>
    <s v="Tesseramento"/>
    <x v="0"/>
    <x v="3"/>
    <x v="0"/>
    <m/>
  </r>
  <r>
    <n v="12676"/>
    <x v="0"/>
    <x v="0"/>
    <x v="0"/>
    <x v="0"/>
    <x v="2"/>
    <x v="326"/>
    <x v="0"/>
    <x v="0"/>
    <s v="Tesseramento"/>
    <x v="1"/>
    <x v="3"/>
    <x v="0"/>
    <m/>
  </r>
  <r>
    <n v="208121"/>
    <x v="0"/>
    <x v="0"/>
    <x v="0"/>
    <x v="2"/>
    <x v="2"/>
    <x v="326"/>
    <x v="0"/>
    <x v="0"/>
    <s v="Tesseramento"/>
    <x v="1"/>
    <x v="4"/>
    <x v="0"/>
    <m/>
  </r>
  <r>
    <n v="208120"/>
    <x v="0"/>
    <x v="0"/>
    <x v="0"/>
    <x v="2"/>
    <x v="2"/>
    <x v="326"/>
    <x v="0"/>
    <x v="1"/>
    <s v="Tesseramento"/>
    <x v="1"/>
    <x v="4"/>
    <x v="0"/>
    <m/>
  </r>
  <r>
    <n v="180384"/>
    <x v="0"/>
    <x v="0"/>
    <x v="0"/>
    <x v="0"/>
    <x v="11"/>
    <x v="279"/>
    <x v="0"/>
    <x v="0"/>
    <s v="Tesseramento"/>
    <x v="0"/>
    <x v="3"/>
    <x v="0"/>
    <m/>
  </r>
  <r>
    <n v="12677"/>
    <x v="0"/>
    <x v="0"/>
    <x v="0"/>
    <x v="0"/>
    <x v="2"/>
    <x v="326"/>
    <x v="0"/>
    <x v="0"/>
    <s v="Tesseramento"/>
    <x v="1"/>
    <x v="4"/>
    <x v="0"/>
    <m/>
  </r>
  <r>
    <n v="38068"/>
    <x v="0"/>
    <x v="0"/>
    <x v="0"/>
    <x v="0"/>
    <x v="2"/>
    <x v="326"/>
    <x v="0"/>
    <x v="0"/>
    <s v="Tesseramento"/>
    <x v="1"/>
    <x v="3"/>
    <x v="0"/>
    <m/>
  </r>
  <r>
    <n v="38042"/>
    <x v="0"/>
    <x v="0"/>
    <x v="0"/>
    <x v="0"/>
    <x v="2"/>
    <x v="326"/>
    <x v="0"/>
    <x v="0"/>
    <s v="Tesseramento"/>
    <x v="1"/>
    <x v="4"/>
    <x v="0"/>
    <m/>
  </r>
  <r>
    <n v="12900"/>
    <x v="0"/>
    <x v="0"/>
    <x v="0"/>
    <x v="0"/>
    <x v="2"/>
    <x v="326"/>
    <x v="0"/>
    <x v="1"/>
    <s v="Tesseramento"/>
    <x v="1"/>
    <x v="4"/>
    <x v="0"/>
    <m/>
  </r>
  <r>
    <n v="12729"/>
    <x v="0"/>
    <x v="0"/>
    <x v="0"/>
    <x v="0"/>
    <x v="2"/>
    <x v="326"/>
    <x v="0"/>
    <x v="0"/>
    <s v="Tesseramento"/>
    <x v="1"/>
    <x v="4"/>
    <x v="0"/>
    <m/>
  </r>
  <r>
    <n v="195354"/>
    <x v="1"/>
    <x v="0"/>
    <x v="0"/>
    <x v="0"/>
    <x v="3"/>
    <x v="331"/>
    <x v="0"/>
    <x v="0"/>
    <s v="Tesseramento"/>
    <x v="1"/>
    <x v="5"/>
    <x v="0"/>
    <s v="B"/>
  </r>
  <r>
    <n v="34213"/>
    <x v="0"/>
    <x v="0"/>
    <x v="0"/>
    <x v="0"/>
    <x v="3"/>
    <x v="331"/>
    <x v="0"/>
    <x v="1"/>
    <s v="Tesseramento"/>
    <x v="1"/>
    <x v="3"/>
    <x v="0"/>
    <m/>
  </r>
  <r>
    <n v="223565"/>
    <x v="1"/>
    <x v="0"/>
    <x v="0"/>
    <x v="2"/>
    <x v="2"/>
    <x v="326"/>
    <x v="0"/>
    <x v="0"/>
    <s v="Tesseramento"/>
    <x v="1"/>
    <x v="5"/>
    <x v="0"/>
    <m/>
  </r>
  <r>
    <n v="223566"/>
    <x v="1"/>
    <x v="0"/>
    <x v="0"/>
    <x v="2"/>
    <x v="2"/>
    <x v="326"/>
    <x v="0"/>
    <x v="1"/>
    <s v="Tesseramento"/>
    <x v="1"/>
    <x v="5"/>
    <x v="0"/>
    <m/>
  </r>
  <r>
    <n v="34171"/>
    <x v="0"/>
    <x v="0"/>
    <x v="0"/>
    <x v="0"/>
    <x v="3"/>
    <x v="331"/>
    <x v="0"/>
    <x v="0"/>
    <s v="Tesseramento"/>
    <x v="1"/>
    <x v="0"/>
    <x v="0"/>
    <m/>
  </r>
  <r>
    <n v="142273"/>
    <x v="0"/>
    <x v="0"/>
    <x v="0"/>
    <x v="0"/>
    <x v="2"/>
    <x v="326"/>
    <x v="0"/>
    <x v="0"/>
    <s v="Tesseramento"/>
    <x v="1"/>
    <x v="3"/>
    <x v="0"/>
    <m/>
  </r>
  <r>
    <n v="37993"/>
    <x v="0"/>
    <x v="0"/>
    <x v="0"/>
    <x v="0"/>
    <x v="2"/>
    <x v="326"/>
    <x v="0"/>
    <x v="0"/>
    <s v="Tesseramento"/>
    <x v="1"/>
    <x v="4"/>
    <x v="0"/>
    <m/>
  </r>
  <r>
    <n v="112019"/>
    <x v="0"/>
    <x v="0"/>
    <x v="0"/>
    <x v="0"/>
    <x v="4"/>
    <x v="146"/>
    <x v="0"/>
    <x v="0"/>
    <s v="Tesseramento"/>
    <x v="1"/>
    <x v="3"/>
    <x v="0"/>
    <m/>
  </r>
  <r>
    <n v="150064"/>
    <x v="0"/>
    <x v="1"/>
    <x v="0"/>
    <x v="0"/>
    <x v="12"/>
    <x v="323"/>
    <x v="0"/>
    <x v="0"/>
    <s v="Tesseramento"/>
    <x v="1"/>
    <x v="0"/>
    <x v="0"/>
    <m/>
  </r>
  <r>
    <n v="12780"/>
    <x v="0"/>
    <x v="0"/>
    <x v="0"/>
    <x v="0"/>
    <x v="2"/>
    <x v="326"/>
    <x v="0"/>
    <x v="0"/>
    <s v="Tesseramento"/>
    <x v="1"/>
    <x v="3"/>
    <x v="0"/>
    <m/>
  </r>
  <r>
    <n v="57356"/>
    <x v="0"/>
    <x v="0"/>
    <x v="0"/>
    <x v="0"/>
    <x v="3"/>
    <x v="331"/>
    <x v="0"/>
    <x v="0"/>
    <s v="Tesseramento"/>
    <x v="1"/>
    <x v="0"/>
    <x v="0"/>
    <m/>
  </r>
  <r>
    <n v="228427"/>
    <x v="0"/>
    <x v="1"/>
    <x v="0"/>
    <x v="0"/>
    <x v="12"/>
    <x v="323"/>
    <x v="0"/>
    <x v="0"/>
    <s v="Tesseramento"/>
    <x v="1"/>
    <x v="1"/>
    <x v="0"/>
    <m/>
  </r>
  <r>
    <n v="12791"/>
    <x v="0"/>
    <x v="0"/>
    <x v="0"/>
    <x v="0"/>
    <x v="2"/>
    <x v="326"/>
    <x v="0"/>
    <x v="0"/>
    <s v="Tesseramento"/>
    <x v="1"/>
    <x v="0"/>
    <x v="0"/>
    <m/>
  </r>
  <r>
    <n v="12789"/>
    <x v="0"/>
    <x v="0"/>
    <x v="0"/>
    <x v="0"/>
    <x v="2"/>
    <x v="326"/>
    <x v="0"/>
    <x v="1"/>
    <s v="Tesseramento"/>
    <x v="1"/>
    <x v="4"/>
    <x v="0"/>
    <m/>
  </r>
  <r>
    <n v="12797"/>
    <x v="0"/>
    <x v="0"/>
    <x v="0"/>
    <x v="0"/>
    <x v="2"/>
    <x v="326"/>
    <x v="0"/>
    <x v="1"/>
    <s v="Tesseramento"/>
    <x v="1"/>
    <x v="4"/>
    <x v="0"/>
    <m/>
  </r>
  <r>
    <n v="211874"/>
    <x v="0"/>
    <x v="0"/>
    <x v="0"/>
    <x v="2"/>
    <x v="2"/>
    <x v="326"/>
    <x v="0"/>
    <x v="1"/>
    <s v="Tesseramento"/>
    <x v="1"/>
    <x v="4"/>
    <x v="0"/>
    <m/>
  </r>
  <r>
    <n v="55878"/>
    <x v="0"/>
    <x v="0"/>
    <x v="0"/>
    <x v="0"/>
    <x v="2"/>
    <x v="326"/>
    <x v="0"/>
    <x v="1"/>
    <s v="Tesseramento"/>
    <x v="1"/>
    <x v="3"/>
    <x v="0"/>
    <m/>
  </r>
  <r>
    <n v="233269"/>
    <x v="0"/>
    <x v="1"/>
    <x v="0"/>
    <x v="3"/>
    <x v="12"/>
    <x v="323"/>
    <x v="0"/>
    <x v="1"/>
    <s v="Tesseramento"/>
    <x v="1"/>
    <x v="4"/>
    <x v="0"/>
    <m/>
  </r>
  <r>
    <n v="12851"/>
    <x v="0"/>
    <x v="0"/>
    <x v="0"/>
    <x v="0"/>
    <x v="2"/>
    <x v="326"/>
    <x v="0"/>
    <x v="1"/>
    <s v="Tesseramento"/>
    <x v="1"/>
    <x v="4"/>
    <x v="0"/>
    <m/>
  </r>
  <r>
    <n v="12928"/>
    <x v="0"/>
    <x v="0"/>
    <x v="0"/>
    <x v="2"/>
    <x v="2"/>
    <x v="326"/>
    <x v="0"/>
    <x v="1"/>
    <s v="Tesseramento"/>
    <x v="1"/>
    <x v="4"/>
    <x v="0"/>
    <m/>
  </r>
  <r>
    <n v="12925"/>
    <x v="0"/>
    <x v="0"/>
    <x v="0"/>
    <x v="0"/>
    <x v="2"/>
    <x v="326"/>
    <x v="0"/>
    <x v="0"/>
    <s v="Tesseramento"/>
    <x v="1"/>
    <x v="1"/>
    <x v="0"/>
    <m/>
  </r>
  <r>
    <n v="59102"/>
    <x v="0"/>
    <x v="0"/>
    <x v="0"/>
    <x v="0"/>
    <x v="2"/>
    <x v="326"/>
    <x v="0"/>
    <x v="0"/>
    <s v="Tesseramento"/>
    <x v="1"/>
    <x v="0"/>
    <x v="0"/>
    <m/>
  </r>
  <r>
    <n v="235245"/>
    <x v="0"/>
    <x v="1"/>
    <x v="1"/>
    <x v="0"/>
    <x v="1"/>
    <x v="1"/>
    <x v="0"/>
    <x v="0"/>
    <s v="Tesseramento"/>
    <x v="0"/>
    <x v="1"/>
    <x v="0"/>
    <m/>
  </r>
  <r>
    <n v="38057"/>
    <x v="0"/>
    <x v="0"/>
    <x v="0"/>
    <x v="0"/>
    <x v="2"/>
    <x v="326"/>
    <x v="0"/>
    <x v="0"/>
    <s v="Tesseramento"/>
    <x v="1"/>
    <x v="4"/>
    <x v="0"/>
    <m/>
  </r>
  <r>
    <n v="13004"/>
    <x v="0"/>
    <x v="0"/>
    <x v="0"/>
    <x v="0"/>
    <x v="2"/>
    <x v="326"/>
    <x v="0"/>
    <x v="1"/>
    <s v="Tesseramento"/>
    <x v="1"/>
    <x v="4"/>
    <x v="0"/>
    <m/>
  </r>
  <r>
    <n v="113298"/>
    <x v="0"/>
    <x v="0"/>
    <x v="0"/>
    <x v="0"/>
    <x v="11"/>
    <x v="279"/>
    <x v="0"/>
    <x v="0"/>
    <s v="Tesseramento"/>
    <x v="0"/>
    <x v="0"/>
    <x v="0"/>
    <m/>
  </r>
  <r>
    <n v="55880"/>
    <x v="0"/>
    <x v="0"/>
    <x v="0"/>
    <x v="0"/>
    <x v="2"/>
    <x v="326"/>
    <x v="0"/>
    <x v="0"/>
    <s v="Tesseramento"/>
    <x v="1"/>
    <x v="4"/>
    <x v="0"/>
    <m/>
  </r>
  <r>
    <n v="36262"/>
    <x v="0"/>
    <x v="0"/>
    <x v="0"/>
    <x v="0"/>
    <x v="2"/>
    <x v="326"/>
    <x v="0"/>
    <x v="0"/>
    <s v="Tesseramento"/>
    <x v="1"/>
    <x v="4"/>
    <x v="0"/>
    <m/>
  </r>
  <r>
    <n v="48593"/>
    <x v="0"/>
    <x v="0"/>
    <x v="0"/>
    <x v="0"/>
    <x v="2"/>
    <x v="326"/>
    <x v="0"/>
    <x v="0"/>
    <s v="Tesseramento"/>
    <x v="1"/>
    <x v="0"/>
    <x v="0"/>
    <m/>
  </r>
  <r>
    <n v="235469"/>
    <x v="0"/>
    <x v="0"/>
    <x v="1"/>
    <x v="3"/>
    <x v="8"/>
    <x v="17"/>
    <x v="0"/>
    <x v="1"/>
    <s v="Tesseramento"/>
    <x v="1"/>
    <x v="4"/>
    <x v="0"/>
    <m/>
  </r>
  <r>
    <n v="163253"/>
    <x v="0"/>
    <x v="0"/>
    <x v="2"/>
    <x v="2"/>
    <x v="2"/>
    <x v="233"/>
    <x v="0"/>
    <x v="0"/>
    <s v="Tesseramento"/>
    <x v="0"/>
    <x v="4"/>
    <x v="0"/>
    <m/>
  </r>
  <r>
    <n v="235200"/>
    <x v="1"/>
    <x v="0"/>
    <x v="1"/>
    <x v="2"/>
    <x v="1"/>
    <x v="26"/>
    <x v="0"/>
    <x v="0"/>
    <s v="Tesseramento"/>
    <x v="1"/>
    <x v="5"/>
    <x v="0"/>
    <m/>
  </r>
  <r>
    <n v="49486"/>
    <x v="0"/>
    <x v="0"/>
    <x v="2"/>
    <x v="0"/>
    <x v="2"/>
    <x v="233"/>
    <x v="0"/>
    <x v="0"/>
    <s v="Tesseramento"/>
    <x v="0"/>
    <x v="4"/>
    <x v="0"/>
    <m/>
  </r>
  <r>
    <n v="167774"/>
    <x v="0"/>
    <x v="0"/>
    <x v="2"/>
    <x v="1"/>
    <x v="4"/>
    <x v="88"/>
    <x v="0"/>
    <x v="1"/>
    <s v="Tesseramento"/>
    <x v="1"/>
    <x v="0"/>
    <x v="0"/>
    <m/>
  </r>
  <r>
    <n v="158484"/>
    <x v="0"/>
    <x v="0"/>
    <x v="0"/>
    <x v="0"/>
    <x v="4"/>
    <x v="125"/>
    <x v="0"/>
    <x v="0"/>
    <s v="Tesseramento"/>
    <x v="1"/>
    <x v="0"/>
    <x v="0"/>
    <m/>
  </r>
  <r>
    <n v="2732"/>
    <x v="0"/>
    <x v="0"/>
    <x v="0"/>
    <x v="0"/>
    <x v="4"/>
    <x v="125"/>
    <x v="0"/>
    <x v="0"/>
    <s v="Tesseramento"/>
    <x v="1"/>
    <x v="0"/>
    <x v="0"/>
    <m/>
  </r>
  <r>
    <n v="27815"/>
    <x v="0"/>
    <x v="0"/>
    <x v="0"/>
    <x v="0"/>
    <x v="2"/>
    <x v="55"/>
    <x v="0"/>
    <x v="0"/>
    <s v="Tesseramento"/>
    <x v="1"/>
    <x v="3"/>
    <x v="0"/>
    <m/>
  </r>
  <r>
    <n v="225384"/>
    <x v="1"/>
    <x v="0"/>
    <x v="0"/>
    <x v="0"/>
    <x v="3"/>
    <x v="331"/>
    <x v="0"/>
    <x v="0"/>
    <s v="Tesseramento"/>
    <x v="1"/>
    <x v="7"/>
    <x v="0"/>
    <s v="B"/>
  </r>
  <r>
    <n v="76780"/>
    <x v="0"/>
    <x v="0"/>
    <x v="0"/>
    <x v="0"/>
    <x v="2"/>
    <x v="55"/>
    <x v="0"/>
    <x v="0"/>
    <s v="Tesseramento"/>
    <x v="1"/>
    <x v="3"/>
    <x v="0"/>
    <m/>
  </r>
  <r>
    <n v="76796"/>
    <x v="0"/>
    <x v="0"/>
    <x v="0"/>
    <x v="0"/>
    <x v="2"/>
    <x v="55"/>
    <x v="0"/>
    <x v="1"/>
    <s v="Tesseramento"/>
    <x v="1"/>
    <x v="0"/>
    <x v="0"/>
    <m/>
  </r>
  <r>
    <n v="205357"/>
    <x v="1"/>
    <x v="0"/>
    <x v="0"/>
    <x v="0"/>
    <x v="7"/>
    <x v="213"/>
    <x v="0"/>
    <x v="0"/>
    <s v="Tesseramento"/>
    <x v="1"/>
    <x v="7"/>
    <x v="0"/>
    <s v="B"/>
  </r>
  <r>
    <n v="213243"/>
    <x v="0"/>
    <x v="0"/>
    <x v="0"/>
    <x v="0"/>
    <x v="7"/>
    <x v="213"/>
    <x v="0"/>
    <x v="0"/>
    <s v="Tesseramento"/>
    <x v="1"/>
    <x v="0"/>
    <x v="0"/>
    <m/>
  </r>
  <r>
    <n v="205358"/>
    <x v="1"/>
    <x v="0"/>
    <x v="2"/>
    <x v="1"/>
    <x v="7"/>
    <x v="213"/>
    <x v="0"/>
    <x v="1"/>
    <s v="Tesseramento"/>
    <x v="1"/>
    <x v="5"/>
    <x v="0"/>
    <m/>
  </r>
  <r>
    <n v="67373"/>
    <x v="0"/>
    <x v="0"/>
    <x v="0"/>
    <x v="0"/>
    <x v="2"/>
    <x v="55"/>
    <x v="0"/>
    <x v="0"/>
    <s v="Tesseramento"/>
    <x v="1"/>
    <x v="3"/>
    <x v="0"/>
    <m/>
  </r>
  <r>
    <n v="146642"/>
    <x v="0"/>
    <x v="0"/>
    <x v="0"/>
    <x v="0"/>
    <x v="2"/>
    <x v="55"/>
    <x v="0"/>
    <x v="0"/>
    <s v="Tesseramento"/>
    <x v="1"/>
    <x v="0"/>
    <x v="0"/>
    <m/>
  </r>
  <r>
    <n v="173941"/>
    <x v="0"/>
    <x v="0"/>
    <x v="0"/>
    <x v="0"/>
    <x v="7"/>
    <x v="213"/>
    <x v="0"/>
    <x v="0"/>
    <s v="Tesseramento"/>
    <x v="1"/>
    <x v="0"/>
    <x v="0"/>
    <m/>
  </r>
  <r>
    <n v="180137"/>
    <x v="1"/>
    <x v="0"/>
    <x v="0"/>
    <x v="0"/>
    <x v="7"/>
    <x v="213"/>
    <x v="0"/>
    <x v="0"/>
    <s v="Tesseramento"/>
    <x v="1"/>
    <x v="5"/>
    <x v="0"/>
    <m/>
  </r>
  <r>
    <n v="50408"/>
    <x v="0"/>
    <x v="0"/>
    <x v="0"/>
    <x v="0"/>
    <x v="7"/>
    <x v="213"/>
    <x v="0"/>
    <x v="0"/>
    <s v="Tesseramento"/>
    <x v="1"/>
    <x v="4"/>
    <x v="0"/>
    <m/>
  </r>
  <r>
    <n v="61711"/>
    <x v="0"/>
    <x v="0"/>
    <x v="0"/>
    <x v="0"/>
    <x v="2"/>
    <x v="55"/>
    <x v="0"/>
    <x v="1"/>
    <s v="Tesseramento"/>
    <x v="1"/>
    <x v="3"/>
    <x v="0"/>
    <m/>
  </r>
  <r>
    <n v="201667"/>
    <x v="1"/>
    <x v="0"/>
    <x v="0"/>
    <x v="1"/>
    <x v="7"/>
    <x v="213"/>
    <x v="0"/>
    <x v="0"/>
    <s v="Tesseramento"/>
    <x v="1"/>
    <x v="5"/>
    <x v="0"/>
    <m/>
  </r>
  <r>
    <n v="129476"/>
    <x v="0"/>
    <x v="0"/>
    <x v="0"/>
    <x v="0"/>
    <x v="7"/>
    <x v="213"/>
    <x v="0"/>
    <x v="0"/>
    <s v="Tesseramento"/>
    <x v="1"/>
    <x v="0"/>
    <x v="0"/>
    <m/>
  </r>
  <r>
    <n v="148738"/>
    <x v="1"/>
    <x v="0"/>
    <x v="0"/>
    <x v="0"/>
    <x v="7"/>
    <x v="213"/>
    <x v="0"/>
    <x v="0"/>
    <s v="Tesseramento"/>
    <x v="1"/>
    <x v="7"/>
    <x v="0"/>
    <s v="B"/>
  </r>
  <r>
    <n v="153754"/>
    <x v="0"/>
    <x v="0"/>
    <x v="0"/>
    <x v="0"/>
    <x v="7"/>
    <x v="213"/>
    <x v="0"/>
    <x v="0"/>
    <s v="Tesseramento"/>
    <x v="1"/>
    <x v="3"/>
    <x v="0"/>
    <m/>
  </r>
  <r>
    <n v="157560"/>
    <x v="0"/>
    <x v="1"/>
    <x v="0"/>
    <x v="0"/>
    <x v="4"/>
    <x v="23"/>
    <x v="0"/>
    <x v="0"/>
    <s v="Tesseramento"/>
    <x v="1"/>
    <x v="3"/>
    <x v="0"/>
    <m/>
  </r>
  <r>
    <n v="191992"/>
    <x v="0"/>
    <x v="1"/>
    <x v="0"/>
    <x v="0"/>
    <x v="4"/>
    <x v="23"/>
    <x v="0"/>
    <x v="0"/>
    <s v="Tesseramento"/>
    <x v="1"/>
    <x v="0"/>
    <x v="0"/>
    <m/>
  </r>
  <r>
    <n v="207970"/>
    <x v="1"/>
    <x v="0"/>
    <x v="0"/>
    <x v="1"/>
    <x v="4"/>
    <x v="151"/>
    <x v="0"/>
    <x v="0"/>
    <s v="Tesseramento"/>
    <x v="1"/>
    <x v="7"/>
    <x v="0"/>
    <m/>
  </r>
  <r>
    <n v="195845"/>
    <x v="0"/>
    <x v="0"/>
    <x v="0"/>
    <x v="0"/>
    <x v="4"/>
    <x v="151"/>
    <x v="0"/>
    <x v="1"/>
    <s v="Tesseramento"/>
    <x v="1"/>
    <x v="0"/>
    <x v="0"/>
    <m/>
  </r>
  <r>
    <n v="140739"/>
    <x v="0"/>
    <x v="0"/>
    <x v="0"/>
    <x v="0"/>
    <x v="4"/>
    <x v="151"/>
    <x v="0"/>
    <x v="0"/>
    <s v="Tesseramento"/>
    <x v="1"/>
    <x v="0"/>
    <x v="0"/>
    <m/>
  </r>
  <r>
    <n v="47231"/>
    <x v="0"/>
    <x v="0"/>
    <x v="0"/>
    <x v="0"/>
    <x v="4"/>
    <x v="151"/>
    <x v="0"/>
    <x v="1"/>
    <s v="Tesseramento"/>
    <x v="1"/>
    <x v="4"/>
    <x v="0"/>
    <m/>
  </r>
  <r>
    <n v="40139"/>
    <x v="0"/>
    <x v="0"/>
    <x v="0"/>
    <x v="0"/>
    <x v="4"/>
    <x v="151"/>
    <x v="0"/>
    <x v="0"/>
    <s v="Tesseramento"/>
    <x v="1"/>
    <x v="4"/>
    <x v="0"/>
    <m/>
  </r>
  <r>
    <n v="99963"/>
    <x v="0"/>
    <x v="0"/>
    <x v="0"/>
    <x v="0"/>
    <x v="4"/>
    <x v="151"/>
    <x v="0"/>
    <x v="1"/>
    <s v="Tesseramento"/>
    <x v="1"/>
    <x v="4"/>
    <x v="0"/>
    <m/>
  </r>
  <r>
    <n v="43492"/>
    <x v="0"/>
    <x v="0"/>
    <x v="0"/>
    <x v="0"/>
    <x v="4"/>
    <x v="151"/>
    <x v="0"/>
    <x v="1"/>
    <s v="Tesseramento"/>
    <x v="1"/>
    <x v="4"/>
    <x v="0"/>
    <m/>
  </r>
  <r>
    <n v="69309"/>
    <x v="0"/>
    <x v="0"/>
    <x v="0"/>
    <x v="0"/>
    <x v="4"/>
    <x v="151"/>
    <x v="0"/>
    <x v="0"/>
    <s v="Tesseramento"/>
    <x v="1"/>
    <x v="1"/>
    <x v="0"/>
    <m/>
  </r>
  <r>
    <n v="37865"/>
    <x v="0"/>
    <x v="0"/>
    <x v="0"/>
    <x v="0"/>
    <x v="4"/>
    <x v="151"/>
    <x v="0"/>
    <x v="0"/>
    <s v="Tesseramento"/>
    <x v="1"/>
    <x v="4"/>
    <x v="0"/>
    <m/>
  </r>
  <r>
    <n v="61081"/>
    <x v="0"/>
    <x v="0"/>
    <x v="0"/>
    <x v="0"/>
    <x v="4"/>
    <x v="151"/>
    <x v="0"/>
    <x v="0"/>
    <s v="Tesseramento"/>
    <x v="1"/>
    <x v="0"/>
    <x v="0"/>
    <m/>
  </r>
  <r>
    <n v="189609"/>
    <x v="0"/>
    <x v="0"/>
    <x v="0"/>
    <x v="0"/>
    <x v="2"/>
    <x v="55"/>
    <x v="0"/>
    <x v="0"/>
    <s v="Tesseramento"/>
    <x v="1"/>
    <x v="0"/>
    <x v="0"/>
    <m/>
  </r>
  <r>
    <n v="98861"/>
    <x v="0"/>
    <x v="0"/>
    <x v="0"/>
    <x v="0"/>
    <x v="4"/>
    <x v="151"/>
    <x v="0"/>
    <x v="0"/>
    <s v="Tesseramento"/>
    <x v="1"/>
    <x v="3"/>
    <x v="0"/>
    <m/>
  </r>
  <r>
    <n v="83594"/>
    <x v="0"/>
    <x v="0"/>
    <x v="0"/>
    <x v="0"/>
    <x v="4"/>
    <x v="151"/>
    <x v="0"/>
    <x v="0"/>
    <s v="Tesseramento"/>
    <x v="1"/>
    <x v="1"/>
    <x v="0"/>
    <m/>
  </r>
  <r>
    <n v="37898"/>
    <x v="0"/>
    <x v="0"/>
    <x v="0"/>
    <x v="0"/>
    <x v="4"/>
    <x v="151"/>
    <x v="0"/>
    <x v="0"/>
    <s v="Tesseramento"/>
    <x v="1"/>
    <x v="3"/>
    <x v="0"/>
    <m/>
  </r>
  <r>
    <n v="167065"/>
    <x v="0"/>
    <x v="0"/>
    <x v="0"/>
    <x v="0"/>
    <x v="1"/>
    <x v="73"/>
    <x v="0"/>
    <x v="1"/>
    <s v="Tesseramento"/>
    <x v="1"/>
    <x v="3"/>
    <x v="0"/>
    <m/>
  </r>
  <r>
    <n v="40704"/>
    <x v="0"/>
    <x v="0"/>
    <x v="0"/>
    <x v="0"/>
    <x v="4"/>
    <x v="151"/>
    <x v="0"/>
    <x v="0"/>
    <s v="Tesseramento"/>
    <x v="1"/>
    <x v="0"/>
    <x v="0"/>
    <m/>
  </r>
  <r>
    <n v="131865"/>
    <x v="0"/>
    <x v="1"/>
    <x v="0"/>
    <x v="0"/>
    <x v="0"/>
    <x v="382"/>
    <x v="0"/>
    <x v="0"/>
    <s v="Tesseramento"/>
    <x v="0"/>
    <x v="1"/>
    <x v="0"/>
    <m/>
  </r>
  <r>
    <n v="209442"/>
    <x v="0"/>
    <x v="1"/>
    <x v="0"/>
    <x v="0"/>
    <x v="0"/>
    <x v="382"/>
    <x v="0"/>
    <x v="0"/>
    <s v="Tesseramento"/>
    <x v="0"/>
    <x v="0"/>
    <x v="0"/>
    <m/>
  </r>
  <r>
    <n v="222582"/>
    <x v="1"/>
    <x v="0"/>
    <x v="0"/>
    <x v="1"/>
    <x v="4"/>
    <x v="47"/>
    <x v="0"/>
    <x v="0"/>
    <s v="Tesseramento"/>
    <x v="0"/>
    <x v="5"/>
    <x v="0"/>
    <m/>
  </r>
  <r>
    <n v="222584"/>
    <x v="1"/>
    <x v="0"/>
    <x v="0"/>
    <x v="1"/>
    <x v="4"/>
    <x v="47"/>
    <x v="0"/>
    <x v="1"/>
    <s v="Tesseramento"/>
    <x v="0"/>
    <x v="7"/>
    <x v="0"/>
    <m/>
  </r>
  <r>
    <n v="192370"/>
    <x v="0"/>
    <x v="0"/>
    <x v="0"/>
    <x v="0"/>
    <x v="4"/>
    <x v="47"/>
    <x v="0"/>
    <x v="1"/>
    <s v="Tesseramento"/>
    <x v="0"/>
    <x v="0"/>
    <x v="0"/>
    <m/>
  </r>
  <r>
    <n v="41393"/>
    <x v="0"/>
    <x v="0"/>
    <x v="0"/>
    <x v="0"/>
    <x v="4"/>
    <x v="144"/>
    <x v="0"/>
    <x v="1"/>
    <s v="Tesseramento"/>
    <x v="1"/>
    <x v="1"/>
    <x v="0"/>
    <m/>
  </r>
  <r>
    <n v="17761"/>
    <x v="0"/>
    <x v="0"/>
    <x v="0"/>
    <x v="0"/>
    <x v="4"/>
    <x v="144"/>
    <x v="0"/>
    <x v="0"/>
    <s v="Tesseramento"/>
    <x v="1"/>
    <x v="4"/>
    <x v="0"/>
    <m/>
  </r>
  <r>
    <n v="17768"/>
    <x v="0"/>
    <x v="0"/>
    <x v="0"/>
    <x v="0"/>
    <x v="4"/>
    <x v="144"/>
    <x v="0"/>
    <x v="0"/>
    <s v="Tesseramento"/>
    <x v="1"/>
    <x v="3"/>
    <x v="0"/>
    <m/>
  </r>
  <r>
    <n v="17801"/>
    <x v="0"/>
    <x v="0"/>
    <x v="0"/>
    <x v="0"/>
    <x v="4"/>
    <x v="144"/>
    <x v="0"/>
    <x v="0"/>
    <s v="Tesseramento"/>
    <x v="1"/>
    <x v="0"/>
    <x v="0"/>
    <m/>
  </r>
  <r>
    <n v="216851"/>
    <x v="0"/>
    <x v="0"/>
    <x v="0"/>
    <x v="2"/>
    <x v="4"/>
    <x v="144"/>
    <x v="0"/>
    <x v="0"/>
    <s v="Tesseramento"/>
    <x v="1"/>
    <x v="0"/>
    <x v="0"/>
    <m/>
  </r>
  <r>
    <n v="61767"/>
    <x v="0"/>
    <x v="0"/>
    <x v="0"/>
    <x v="0"/>
    <x v="4"/>
    <x v="144"/>
    <x v="0"/>
    <x v="0"/>
    <s v="Tesseramento"/>
    <x v="1"/>
    <x v="0"/>
    <x v="0"/>
    <m/>
  </r>
  <r>
    <n v="81057"/>
    <x v="0"/>
    <x v="0"/>
    <x v="0"/>
    <x v="3"/>
    <x v="4"/>
    <x v="144"/>
    <x v="0"/>
    <x v="0"/>
    <s v="Tesseramento"/>
    <x v="1"/>
    <x v="4"/>
    <x v="0"/>
    <m/>
  </r>
  <r>
    <n v="206516"/>
    <x v="0"/>
    <x v="0"/>
    <x v="0"/>
    <x v="2"/>
    <x v="4"/>
    <x v="144"/>
    <x v="0"/>
    <x v="1"/>
    <s v="Tesseramento"/>
    <x v="1"/>
    <x v="0"/>
    <x v="0"/>
    <m/>
  </r>
  <r>
    <n v="47646"/>
    <x v="0"/>
    <x v="0"/>
    <x v="0"/>
    <x v="0"/>
    <x v="4"/>
    <x v="144"/>
    <x v="0"/>
    <x v="0"/>
    <s v="Tesseramento"/>
    <x v="1"/>
    <x v="3"/>
    <x v="0"/>
    <m/>
  </r>
  <r>
    <n v="146477"/>
    <x v="1"/>
    <x v="0"/>
    <x v="0"/>
    <x v="0"/>
    <x v="4"/>
    <x v="144"/>
    <x v="0"/>
    <x v="0"/>
    <s v="Tesseramento"/>
    <x v="1"/>
    <x v="7"/>
    <x v="0"/>
    <m/>
  </r>
  <r>
    <n v="146478"/>
    <x v="1"/>
    <x v="0"/>
    <x v="0"/>
    <x v="0"/>
    <x v="4"/>
    <x v="144"/>
    <x v="0"/>
    <x v="1"/>
    <s v="Tesseramento"/>
    <x v="1"/>
    <x v="2"/>
    <x v="0"/>
    <m/>
  </r>
  <r>
    <n v="181020"/>
    <x v="1"/>
    <x v="0"/>
    <x v="0"/>
    <x v="0"/>
    <x v="4"/>
    <x v="144"/>
    <x v="0"/>
    <x v="0"/>
    <s v="Tesseramento"/>
    <x v="1"/>
    <x v="5"/>
    <x v="0"/>
    <m/>
  </r>
  <r>
    <n v="18126"/>
    <x v="0"/>
    <x v="0"/>
    <x v="0"/>
    <x v="0"/>
    <x v="4"/>
    <x v="144"/>
    <x v="0"/>
    <x v="0"/>
    <s v="Tesseramento"/>
    <x v="1"/>
    <x v="3"/>
    <x v="0"/>
    <m/>
  </r>
  <r>
    <n v="18127"/>
    <x v="0"/>
    <x v="0"/>
    <x v="0"/>
    <x v="0"/>
    <x v="4"/>
    <x v="144"/>
    <x v="0"/>
    <x v="1"/>
    <s v="Tesseramento"/>
    <x v="1"/>
    <x v="3"/>
    <x v="0"/>
    <m/>
  </r>
  <r>
    <n v="195116"/>
    <x v="1"/>
    <x v="0"/>
    <x v="0"/>
    <x v="0"/>
    <x v="4"/>
    <x v="144"/>
    <x v="0"/>
    <x v="1"/>
    <s v="Tesseramento"/>
    <x v="1"/>
    <x v="5"/>
    <x v="0"/>
    <s v="B"/>
  </r>
  <r>
    <n v="16613"/>
    <x v="0"/>
    <x v="0"/>
    <x v="2"/>
    <x v="0"/>
    <x v="0"/>
    <x v="382"/>
    <x v="0"/>
    <x v="0"/>
    <s v="Tesseramento"/>
    <x v="0"/>
    <x v="0"/>
    <x v="0"/>
    <m/>
  </r>
  <r>
    <n v="217999"/>
    <x v="0"/>
    <x v="1"/>
    <x v="0"/>
    <x v="0"/>
    <x v="0"/>
    <x v="382"/>
    <x v="0"/>
    <x v="0"/>
    <s v="Tesseramento"/>
    <x v="0"/>
    <x v="0"/>
    <x v="0"/>
    <m/>
  </r>
  <r>
    <n v="179471"/>
    <x v="0"/>
    <x v="0"/>
    <x v="0"/>
    <x v="0"/>
    <x v="1"/>
    <x v="48"/>
    <x v="0"/>
    <x v="0"/>
    <s v="Tesseramento"/>
    <x v="1"/>
    <x v="4"/>
    <x v="0"/>
    <m/>
  </r>
  <r>
    <n v="63806"/>
    <x v="0"/>
    <x v="0"/>
    <x v="0"/>
    <x v="0"/>
    <x v="1"/>
    <x v="48"/>
    <x v="0"/>
    <x v="1"/>
    <s v="Tesseramento"/>
    <x v="1"/>
    <x v="4"/>
    <x v="0"/>
    <m/>
  </r>
  <r>
    <n v="209586"/>
    <x v="0"/>
    <x v="0"/>
    <x v="0"/>
    <x v="0"/>
    <x v="1"/>
    <x v="48"/>
    <x v="0"/>
    <x v="1"/>
    <s v="Tesseramento"/>
    <x v="1"/>
    <x v="3"/>
    <x v="0"/>
    <m/>
  </r>
  <r>
    <n v="155116"/>
    <x v="0"/>
    <x v="0"/>
    <x v="0"/>
    <x v="0"/>
    <x v="1"/>
    <x v="48"/>
    <x v="0"/>
    <x v="0"/>
    <s v="Tesseramento"/>
    <x v="1"/>
    <x v="4"/>
    <x v="0"/>
    <m/>
  </r>
  <r>
    <n v="43352"/>
    <x v="0"/>
    <x v="0"/>
    <x v="0"/>
    <x v="0"/>
    <x v="1"/>
    <x v="48"/>
    <x v="0"/>
    <x v="0"/>
    <s v="Tesseramento"/>
    <x v="1"/>
    <x v="4"/>
    <x v="0"/>
    <m/>
  </r>
  <r>
    <n v="192156"/>
    <x v="0"/>
    <x v="0"/>
    <x v="0"/>
    <x v="0"/>
    <x v="1"/>
    <x v="48"/>
    <x v="0"/>
    <x v="0"/>
    <s v="Tesseramento"/>
    <x v="1"/>
    <x v="4"/>
    <x v="0"/>
    <m/>
  </r>
  <r>
    <n v="31906"/>
    <x v="0"/>
    <x v="0"/>
    <x v="0"/>
    <x v="0"/>
    <x v="1"/>
    <x v="48"/>
    <x v="0"/>
    <x v="0"/>
    <s v="Tesseramento"/>
    <x v="1"/>
    <x v="4"/>
    <x v="0"/>
    <m/>
  </r>
  <r>
    <n v="31909"/>
    <x v="0"/>
    <x v="0"/>
    <x v="0"/>
    <x v="0"/>
    <x v="1"/>
    <x v="48"/>
    <x v="0"/>
    <x v="0"/>
    <s v="Tesseramento"/>
    <x v="1"/>
    <x v="4"/>
    <x v="0"/>
    <m/>
  </r>
  <r>
    <n v="211419"/>
    <x v="0"/>
    <x v="0"/>
    <x v="0"/>
    <x v="0"/>
    <x v="1"/>
    <x v="48"/>
    <x v="0"/>
    <x v="0"/>
    <s v="Tesseramento"/>
    <x v="1"/>
    <x v="3"/>
    <x v="0"/>
    <m/>
  </r>
  <r>
    <n v="91172"/>
    <x v="0"/>
    <x v="0"/>
    <x v="0"/>
    <x v="1"/>
    <x v="1"/>
    <x v="48"/>
    <x v="0"/>
    <x v="0"/>
    <s v="Tesseramento"/>
    <x v="1"/>
    <x v="4"/>
    <x v="0"/>
    <m/>
  </r>
  <r>
    <n v="111377"/>
    <x v="0"/>
    <x v="0"/>
    <x v="0"/>
    <x v="0"/>
    <x v="1"/>
    <x v="48"/>
    <x v="0"/>
    <x v="1"/>
    <s v="Tesseramento"/>
    <x v="1"/>
    <x v="3"/>
    <x v="0"/>
    <m/>
  </r>
  <r>
    <n v="211663"/>
    <x v="0"/>
    <x v="0"/>
    <x v="0"/>
    <x v="0"/>
    <x v="1"/>
    <x v="48"/>
    <x v="0"/>
    <x v="0"/>
    <s v="Tesseramento"/>
    <x v="1"/>
    <x v="3"/>
    <x v="0"/>
    <m/>
  </r>
  <r>
    <n v="66474"/>
    <x v="0"/>
    <x v="0"/>
    <x v="0"/>
    <x v="0"/>
    <x v="1"/>
    <x v="48"/>
    <x v="0"/>
    <x v="0"/>
    <s v="Tesseramento"/>
    <x v="1"/>
    <x v="4"/>
    <x v="0"/>
    <m/>
  </r>
  <r>
    <n v="75603"/>
    <x v="0"/>
    <x v="0"/>
    <x v="0"/>
    <x v="0"/>
    <x v="1"/>
    <x v="48"/>
    <x v="0"/>
    <x v="0"/>
    <s v="Tesseramento"/>
    <x v="1"/>
    <x v="3"/>
    <x v="0"/>
    <m/>
  </r>
  <r>
    <n v="210998"/>
    <x v="0"/>
    <x v="0"/>
    <x v="0"/>
    <x v="0"/>
    <x v="1"/>
    <x v="48"/>
    <x v="0"/>
    <x v="1"/>
    <s v="Tesseramento"/>
    <x v="1"/>
    <x v="0"/>
    <x v="0"/>
    <m/>
  </r>
  <r>
    <n v="203114"/>
    <x v="0"/>
    <x v="0"/>
    <x v="0"/>
    <x v="0"/>
    <x v="1"/>
    <x v="48"/>
    <x v="0"/>
    <x v="1"/>
    <s v="Tesseramento"/>
    <x v="1"/>
    <x v="0"/>
    <x v="0"/>
    <m/>
  </r>
  <r>
    <n v="116423"/>
    <x v="0"/>
    <x v="0"/>
    <x v="0"/>
    <x v="0"/>
    <x v="1"/>
    <x v="48"/>
    <x v="0"/>
    <x v="0"/>
    <s v="Tesseramento"/>
    <x v="1"/>
    <x v="4"/>
    <x v="0"/>
    <m/>
  </r>
  <r>
    <n v="32568"/>
    <x v="0"/>
    <x v="0"/>
    <x v="0"/>
    <x v="0"/>
    <x v="1"/>
    <x v="48"/>
    <x v="0"/>
    <x v="0"/>
    <s v="Tesseramento"/>
    <x v="1"/>
    <x v="3"/>
    <x v="0"/>
    <m/>
  </r>
  <r>
    <n v="31927"/>
    <x v="0"/>
    <x v="0"/>
    <x v="0"/>
    <x v="0"/>
    <x v="1"/>
    <x v="48"/>
    <x v="0"/>
    <x v="0"/>
    <s v="Tesseramento"/>
    <x v="1"/>
    <x v="4"/>
    <x v="0"/>
    <m/>
  </r>
  <r>
    <n v="74917"/>
    <x v="0"/>
    <x v="0"/>
    <x v="0"/>
    <x v="0"/>
    <x v="1"/>
    <x v="48"/>
    <x v="0"/>
    <x v="1"/>
    <s v="Tesseramento"/>
    <x v="1"/>
    <x v="4"/>
    <x v="0"/>
    <m/>
  </r>
  <r>
    <n v="93006"/>
    <x v="0"/>
    <x v="0"/>
    <x v="0"/>
    <x v="0"/>
    <x v="1"/>
    <x v="48"/>
    <x v="0"/>
    <x v="0"/>
    <s v="Tesseramento"/>
    <x v="1"/>
    <x v="1"/>
    <x v="0"/>
    <m/>
  </r>
  <r>
    <n v="233359"/>
    <x v="0"/>
    <x v="0"/>
    <x v="0"/>
    <x v="0"/>
    <x v="1"/>
    <x v="1"/>
    <x v="0"/>
    <x v="0"/>
    <s v="Tesseramento"/>
    <x v="0"/>
    <x v="0"/>
    <x v="0"/>
    <m/>
  </r>
  <r>
    <n v="111376"/>
    <x v="0"/>
    <x v="0"/>
    <x v="0"/>
    <x v="0"/>
    <x v="1"/>
    <x v="48"/>
    <x v="0"/>
    <x v="0"/>
    <s v="Tesseramento"/>
    <x v="1"/>
    <x v="4"/>
    <x v="0"/>
    <m/>
  </r>
  <r>
    <n v="102440"/>
    <x v="0"/>
    <x v="0"/>
    <x v="0"/>
    <x v="0"/>
    <x v="1"/>
    <x v="48"/>
    <x v="0"/>
    <x v="0"/>
    <s v="Tesseramento"/>
    <x v="1"/>
    <x v="0"/>
    <x v="0"/>
    <m/>
  </r>
  <r>
    <n v="47665"/>
    <x v="0"/>
    <x v="0"/>
    <x v="0"/>
    <x v="0"/>
    <x v="1"/>
    <x v="48"/>
    <x v="0"/>
    <x v="0"/>
    <s v="Tesseramento"/>
    <x v="1"/>
    <x v="4"/>
    <x v="0"/>
    <m/>
  </r>
  <r>
    <n v="72303"/>
    <x v="0"/>
    <x v="0"/>
    <x v="0"/>
    <x v="0"/>
    <x v="1"/>
    <x v="48"/>
    <x v="0"/>
    <x v="0"/>
    <s v="Tesseramento"/>
    <x v="1"/>
    <x v="4"/>
    <x v="0"/>
    <m/>
  </r>
  <r>
    <n v="192158"/>
    <x v="0"/>
    <x v="0"/>
    <x v="0"/>
    <x v="0"/>
    <x v="1"/>
    <x v="48"/>
    <x v="0"/>
    <x v="0"/>
    <s v="Tesseramento"/>
    <x v="1"/>
    <x v="3"/>
    <x v="0"/>
    <m/>
  </r>
  <r>
    <n v="28961"/>
    <x v="0"/>
    <x v="0"/>
    <x v="0"/>
    <x v="0"/>
    <x v="1"/>
    <x v="48"/>
    <x v="0"/>
    <x v="0"/>
    <s v="Tesseramento"/>
    <x v="1"/>
    <x v="4"/>
    <x v="0"/>
    <m/>
  </r>
  <r>
    <n v="71789"/>
    <x v="0"/>
    <x v="0"/>
    <x v="0"/>
    <x v="0"/>
    <x v="1"/>
    <x v="48"/>
    <x v="0"/>
    <x v="1"/>
    <s v="Tesseramento"/>
    <x v="1"/>
    <x v="4"/>
    <x v="0"/>
    <m/>
  </r>
  <r>
    <n v="227360"/>
    <x v="0"/>
    <x v="1"/>
    <x v="0"/>
    <x v="0"/>
    <x v="1"/>
    <x v="48"/>
    <x v="0"/>
    <x v="0"/>
    <s v="Tesseramento"/>
    <x v="1"/>
    <x v="0"/>
    <x v="0"/>
    <m/>
  </r>
  <r>
    <n v="20213"/>
    <x v="0"/>
    <x v="0"/>
    <x v="0"/>
    <x v="0"/>
    <x v="1"/>
    <x v="48"/>
    <x v="0"/>
    <x v="0"/>
    <s v="Tesseramento"/>
    <x v="1"/>
    <x v="4"/>
    <x v="0"/>
    <m/>
  </r>
  <r>
    <n v="78269"/>
    <x v="0"/>
    <x v="0"/>
    <x v="0"/>
    <x v="0"/>
    <x v="1"/>
    <x v="48"/>
    <x v="0"/>
    <x v="1"/>
    <s v="Tesseramento"/>
    <x v="1"/>
    <x v="4"/>
    <x v="0"/>
    <m/>
  </r>
  <r>
    <n v="216615"/>
    <x v="0"/>
    <x v="1"/>
    <x v="0"/>
    <x v="0"/>
    <x v="1"/>
    <x v="48"/>
    <x v="0"/>
    <x v="1"/>
    <s v="Tesseramento"/>
    <x v="1"/>
    <x v="4"/>
    <x v="0"/>
    <m/>
  </r>
  <r>
    <n v="235231"/>
    <x v="0"/>
    <x v="1"/>
    <x v="1"/>
    <x v="2"/>
    <x v="1"/>
    <x v="20"/>
    <x v="0"/>
    <x v="1"/>
    <s v="Tesseramento"/>
    <x v="0"/>
    <x v="0"/>
    <x v="0"/>
    <m/>
  </r>
  <r>
    <n v="29703"/>
    <x v="0"/>
    <x v="0"/>
    <x v="0"/>
    <x v="0"/>
    <x v="4"/>
    <x v="318"/>
    <x v="0"/>
    <x v="0"/>
    <s v="Tesseramento"/>
    <x v="0"/>
    <x v="3"/>
    <x v="0"/>
    <m/>
  </r>
  <r>
    <n v="122784"/>
    <x v="0"/>
    <x v="0"/>
    <x v="0"/>
    <x v="0"/>
    <x v="4"/>
    <x v="318"/>
    <x v="0"/>
    <x v="0"/>
    <s v="Tesseramento"/>
    <x v="0"/>
    <x v="1"/>
    <x v="0"/>
    <m/>
  </r>
  <r>
    <n v="52602"/>
    <x v="0"/>
    <x v="0"/>
    <x v="0"/>
    <x v="0"/>
    <x v="4"/>
    <x v="318"/>
    <x v="0"/>
    <x v="1"/>
    <s v="Tesseramento"/>
    <x v="0"/>
    <x v="0"/>
    <x v="0"/>
    <m/>
  </r>
  <r>
    <n v="81"/>
    <x v="0"/>
    <x v="0"/>
    <x v="0"/>
    <x v="0"/>
    <x v="8"/>
    <x v="62"/>
    <x v="0"/>
    <x v="0"/>
    <s v="Tesseramento"/>
    <x v="1"/>
    <x v="4"/>
    <x v="0"/>
    <m/>
  </r>
  <r>
    <n v="30666"/>
    <x v="0"/>
    <x v="0"/>
    <x v="0"/>
    <x v="0"/>
    <x v="8"/>
    <x v="62"/>
    <x v="0"/>
    <x v="0"/>
    <s v="Tesseramento"/>
    <x v="1"/>
    <x v="4"/>
    <x v="0"/>
    <m/>
  </r>
  <r>
    <n v="169433"/>
    <x v="0"/>
    <x v="0"/>
    <x v="0"/>
    <x v="0"/>
    <x v="2"/>
    <x v="298"/>
    <x v="0"/>
    <x v="0"/>
    <s v="Tesseramento"/>
    <x v="1"/>
    <x v="3"/>
    <x v="0"/>
    <m/>
  </r>
  <r>
    <n v="180433"/>
    <x v="0"/>
    <x v="0"/>
    <x v="0"/>
    <x v="0"/>
    <x v="1"/>
    <x v="73"/>
    <x v="0"/>
    <x v="1"/>
    <s v="Tesseramento"/>
    <x v="1"/>
    <x v="4"/>
    <x v="0"/>
    <m/>
  </r>
  <r>
    <n v="53533"/>
    <x v="0"/>
    <x v="0"/>
    <x v="0"/>
    <x v="0"/>
    <x v="2"/>
    <x v="298"/>
    <x v="0"/>
    <x v="0"/>
    <s v="Tesseramento"/>
    <x v="1"/>
    <x v="4"/>
    <x v="0"/>
    <m/>
  </r>
  <r>
    <n v="235224"/>
    <x v="0"/>
    <x v="0"/>
    <x v="1"/>
    <x v="1"/>
    <x v="14"/>
    <x v="386"/>
    <x v="0"/>
    <x v="0"/>
    <s v="Tesseramento"/>
    <x v="1"/>
    <x v="1"/>
    <x v="0"/>
    <m/>
  </r>
  <r>
    <n v="32468"/>
    <x v="0"/>
    <x v="0"/>
    <x v="0"/>
    <x v="0"/>
    <x v="1"/>
    <x v="73"/>
    <x v="0"/>
    <x v="0"/>
    <s v="Tesseramento"/>
    <x v="1"/>
    <x v="3"/>
    <x v="0"/>
    <m/>
  </r>
  <r>
    <n v="170901"/>
    <x v="0"/>
    <x v="0"/>
    <x v="0"/>
    <x v="0"/>
    <x v="2"/>
    <x v="298"/>
    <x v="0"/>
    <x v="0"/>
    <s v="Tesseramento"/>
    <x v="1"/>
    <x v="0"/>
    <x v="0"/>
    <m/>
  </r>
  <r>
    <n v="103467"/>
    <x v="0"/>
    <x v="0"/>
    <x v="0"/>
    <x v="0"/>
    <x v="1"/>
    <x v="73"/>
    <x v="0"/>
    <x v="0"/>
    <s v="Tesseramento"/>
    <x v="1"/>
    <x v="3"/>
    <x v="0"/>
    <m/>
  </r>
  <r>
    <n v="65275"/>
    <x v="0"/>
    <x v="0"/>
    <x v="0"/>
    <x v="0"/>
    <x v="2"/>
    <x v="298"/>
    <x v="0"/>
    <x v="0"/>
    <s v="Tesseramento"/>
    <x v="1"/>
    <x v="4"/>
    <x v="0"/>
    <m/>
  </r>
  <r>
    <n v="63342"/>
    <x v="0"/>
    <x v="0"/>
    <x v="0"/>
    <x v="0"/>
    <x v="2"/>
    <x v="298"/>
    <x v="0"/>
    <x v="0"/>
    <s v="Tesseramento"/>
    <x v="1"/>
    <x v="4"/>
    <x v="0"/>
    <m/>
  </r>
  <r>
    <n v="217454"/>
    <x v="0"/>
    <x v="0"/>
    <x v="0"/>
    <x v="0"/>
    <x v="1"/>
    <x v="73"/>
    <x v="0"/>
    <x v="0"/>
    <s v="Tesseramento"/>
    <x v="1"/>
    <x v="4"/>
    <x v="0"/>
    <m/>
  </r>
  <r>
    <n v="42091"/>
    <x v="0"/>
    <x v="0"/>
    <x v="0"/>
    <x v="0"/>
    <x v="2"/>
    <x v="55"/>
    <x v="0"/>
    <x v="0"/>
    <s v="Tesseramento"/>
    <x v="1"/>
    <x v="3"/>
    <x v="0"/>
    <m/>
  </r>
  <r>
    <n v="12157"/>
    <x v="0"/>
    <x v="0"/>
    <x v="0"/>
    <x v="0"/>
    <x v="2"/>
    <x v="55"/>
    <x v="0"/>
    <x v="0"/>
    <s v="Tesseramento"/>
    <x v="1"/>
    <x v="0"/>
    <x v="0"/>
    <m/>
  </r>
  <r>
    <n v="235223"/>
    <x v="0"/>
    <x v="0"/>
    <x v="1"/>
    <x v="1"/>
    <x v="14"/>
    <x v="386"/>
    <x v="0"/>
    <x v="0"/>
    <s v="Tesseramento"/>
    <x v="1"/>
    <x v="0"/>
    <x v="0"/>
    <m/>
  </r>
  <r>
    <n v="226111"/>
    <x v="0"/>
    <x v="0"/>
    <x v="0"/>
    <x v="0"/>
    <x v="1"/>
    <x v="73"/>
    <x v="0"/>
    <x v="0"/>
    <s v="Tesseramento"/>
    <x v="1"/>
    <x v="3"/>
    <x v="0"/>
    <m/>
  </r>
  <r>
    <n v="40899"/>
    <x v="0"/>
    <x v="0"/>
    <x v="0"/>
    <x v="1"/>
    <x v="2"/>
    <x v="55"/>
    <x v="0"/>
    <x v="1"/>
    <s v="Tesseramento"/>
    <x v="1"/>
    <x v="0"/>
    <x v="0"/>
    <m/>
  </r>
  <r>
    <n v="78975"/>
    <x v="0"/>
    <x v="0"/>
    <x v="0"/>
    <x v="1"/>
    <x v="2"/>
    <x v="55"/>
    <x v="0"/>
    <x v="0"/>
    <s v="Tesseramento"/>
    <x v="1"/>
    <x v="1"/>
    <x v="0"/>
    <m/>
  </r>
  <r>
    <n v="90953"/>
    <x v="0"/>
    <x v="0"/>
    <x v="0"/>
    <x v="0"/>
    <x v="1"/>
    <x v="48"/>
    <x v="0"/>
    <x v="0"/>
    <s v="Tesseramento"/>
    <x v="1"/>
    <x v="4"/>
    <x v="0"/>
    <m/>
  </r>
  <r>
    <n v="235164"/>
    <x v="0"/>
    <x v="1"/>
    <x v="1"/>
    <x v="2"/>
    <x v="4"/>
    <x v="149"/>
    <x v="0"/>
    <x v="0"/>
    <s v="Tesseramento"/>
    <x v="1"/>
    <x v="3"/>
    <x v="0"/>
    <m/>
  </r>
  <r>
    <n v="180128"/>
    <x v="0"/>
    <x v="0"/>
    <x v="0"/>
    <x v="0"/>
    <x v="1"/>
    <x v="48"/>
    <x v="0"/>
    <x v="0"/>
    <s v="Tesseramento"/>
    <x v="1"/>
    <x v="0"/>
    <x v="0"/>
    <m/>
  </r>
  <r>
    <n v="119250"/>
    <x v="0"/>
    <x v="0"/>
    <x v="0"/>
    <x v="0"/>
    <x v="1"/>
    <x v="48"/>
    <x v="0"/>
    <x v="0"/>
    <s v="Tesseramento"/>
    <x v="1"/>
    <x v="3"/>
    <x v="0"/>
    <m/>
  </r>
  <r>
    <n v="120597"/>
    <x v="0"/>
    <x v="0"/>
    <x v="0"/>
    <x v="0"/>
    <x v="1"/>
    <x v="48"/>
    <x v="0"/>
    <x v="0"/>
    <s v="Tesseramento"/>
    <x v="1"/>
    <x v="4"/>
    <x v="0"/>
    <m/>
  </r>
  <r>
    <n v="205305"/>
    <x v="0"/>
    <x v="0"/>
    <x v="0"/>
    <x v="0"/>
    <x v="1"/>
    <x v="48"/>
    <x v="0"/>
    <x v="0"/>
    <s v="Tesseramento"/>
    <x v="1"/>
    <x v="3"/>
    <x v="0"/>
    <m/>
  </r>
  <r>
    <n v="46910"/>
    <x v="0"/>
    <x v="0"/>
    <x v="0"/>
    <x v="0"/>
    <x v="1"/>
    <x v="48"/>
    <x v="0"/>
    <x v="0"/>
    <s v="Tesseramento"/>
    <x v="1"/>
    <x v="0"/>
    <x v="0"/>
    <m/>
  </r>
  <r>
    <n v="212373"/>
    <x v="0"/>
    <x v="1"/>
    <x v="0"/>
    <x v="0"/>
    <x v="1"/>
    <x v="48"/>
    <x v="0"/>
    <x v="0"/>
    <s v="Tesseramento"/>
    <x v="1"/>
    <x v="0"/>
    <x v="0"/>
    <m/>
  </r>
  <r>
    <n v="217119"/>
    <x v="0"/>
    <x v="1"/>
    <x v="0"/>
    <x v="0"/>
    <x v="1"/>
    <x v="48"/>
    <x v="0"/>
    <x v="0"/>
    <s v="Tesseramento"/>
    <x v="1"/>
    <x v="1"/>
    <x v="0"/>
    <m/>
  </r>
  <r>
    <n v="31943"/>
    <x v="0"/>
    <x v="0"/>
    <x v="0"/>
    <x v="0"/>
    <x v="1"/>
    <x v="48"/>
    <x v="0"/>
    <x v="0"/>
    <s v="Tesseramento"/>
    <x v="1"/>
    <x v="4"/>
    <x v="0"/>
    <m/>
  </r>
  <r>
    <n v="100718"/>
    <x v="0"/>
    <x v="0"/>
    <x v="0"/>
    <x v="0"/>
    <x v="1"/>
    <x v="48"/>
    <x v="0"/>
    <x v="0"/>
    <s v="Tesseramento"/>
    <x v="1"/>
    <x v="0"/>
    <x v="0"/>
    <m/>
  </r>
  <r>
    <n v="88426"/>
    <x v="0"/>
    <x v="0"/>
    <x v="0"/>
    <x v="0"/>
    <x v="1"/>
    <x v="48"/>
    <x v="0"/>
    <x v="0"/>
    <s v="Tesseramento"/>
    <x v="1"/>
    <x v="3"/>
    <x v="0"/>
    <m/>
  </r>
  <r>
    <n v="8148"/>
    <x v="0"/>
    <x v="0"/>
    <x v="0"/>
    <x v="0"/>
    <x v="1"/>
    <x v="48"/>
    <x v="0"/>
    <x v="1"/>
    <s v="Tesseramento"/>
    <x v="1"/>
    <x v="4"/>
    <x v="0"/>
    <m/>
  </r>
  <r>
    <n v="209873"/>
    <x v="0"/>
    <x v="0"/>
    <x v="0"/>
    <x v="0"/>
    <x v="1"/>
    <x v="48"/>
    <x v="0"/>
    <x v="0"/>
    <s v="Tesseramento"/>
    <x v="1"/>
    <x v="3"/>
    <x v="0"/>
    <m/>
  </r>
  <r>
    <n v="65418"/>
    <x v="0"/>
    <x v="0"/>
    <x v="0"/>
    <x v="0"/>
    <x v="1"/>
    <x v="48"/>
    <x v="0"/>
    <x v="0"/>
    <s v="Tesseramento"/>
    <x v="1"/>
    <x v="4"/>
    <x v="0"/>
    <m/>
  </r>
  <r>
    <n v="31949"/>
    <x v="0"/>
    <x v="0"/>
    <x v="0"/>
    <x v="0"/>
    <x v="1"/>
    <x v="48"/>
    <x v="0"/>
    <x v="0"/>
    <s v="Tesseramento"/>
    <x v="1"/>
    <x v="3"/>
    <x v="0"/>
    <m/>
  </r>
  <r>
    <n v="31950"/>
    <x v="0"/>
    <x v="0"/>
    <x v="0"/>
    <x v="0"/>
    <x v="1"/>
    <x v="48"/>
    <x v="0"/>
    <x v="0"/>
    <s v="Tesseramento"/>
    <x v="1"/>
    <x v="4"/>
    <x v="0"/>
    <m/>
  </r>
  <r>
    <n v="31951"/>
    <x v="0"/>
    <x v="0"/>
    <x v="0"/>
    <x v="0"/>
    <x v="1"/>
    <x v="48"/>
    <x v="0"/>
    <x v="0"/>
    <s v="Tesseramento"/>
    <x v="1"/>
    <x v="4"/>
    <x v="0"/>
    <m/>
  </r>
  <r>
    <n v="179474"/>
    <x v="0"/>
    <x v="0"/>
    <x v="0"/>
    <x v="0"/>
    <x v="1"/>
    <x v="48"/>
    <x v="0"/>
    <x v="1"/>
    <s v="Tesseramento"/>
    <x v="1"/>
    <x v="4"/>
    <x v="0"/>
    <m/>
  </r>
  <r>
    <n v="136417"/>
    <x v="0"/>
    <x v="0"/>
    <x v="0"/>
    <x v="0"/>
    <x v="1"/>
    <x v="48"/>
    <x v="0"/>
    <x v="0"/>
    <s v="Tesseramento"/>
    <x v="1"/>
    <x v="0"/>
    <x v="0"/>
    <m/>
  </r>
  <r>
    <n v="74122"/>
    <x v="0"/>
    <x v="0"/>
    <x v="0"/>
    <x v="0"/>
    <x v="1"/>
    <x v="48"/>
    <x v="0"/>
    <x v="1"/>
    <s v="Tesseramento"/>
    <x v="1"/>
    <x v="4"/>
    <x v="0"/>
    <m/>
  </r>
  <r>
    <n v="23125"/>
    <x v="0"/>
    <x v="0"/>
    <x v="0"/>
    <x v="0"/>
    <x v="1"/>
    <x v="48"/>
    <x v="0"/>
    <x v="0"/>
    <s v="Tesseramento"/>
    <x v="1"/>
    <x v="4"/>
    <x v="0"/>
    <m/>
  </r>
  <r>
    <n v="12500"/>
    <x v="0"/>
    <x v="0"/>
    <x v="0"/>
    <x v="0"/>
    <x v="1"/>
    <x v="48"/>
    <x v="0"/>
    <x v="1"/>
    <s v="Tesseramento"/>
    <x v="1"/>
    <x v="4"/>
    <x v="0"/>
    <m/>
  </r>
  <r>
    <n v="122326"/>
    <x v="0"/>
    <x v="0"/>
    <x v="0"/>
    <x v="1"/>
    <x v="1"/>
    <x v="48"/>
    <x v="0"/>
    <x v="0"/>
    <s v="Tesseramento"/>
    <x v="1"/>
    <x v="4"/>
    <x v="0"/>
    <m/>
  </r>
  <r>
    <n v="58776"/>
    <x v="0"/>
    <x v="0"/>
    <x v="0"/>
    <x v="0"/>
    <x v="1"/>
    <x v="48"/>
    <x v="0"/>
    <x v="0"/>
    <s v="Tesseramento"/>
    <x v="1"/>
    <x v="3"/>
    <x v="0"/>
    <m/>
  </r>
  <r>
    <n v="104810"/>
    <x v="0"/>
    <x v="0"/>
    <x v="0"/>
    <x v="0"/>
    <x v="1"/>
    <x v="48"/>
    <x v="0"/>
    <x v="0"/>
    <s v="Tesseramento"/>
    <x v="1"/>
    <x v="3"/>
    <x v="0"/>
    <m/>
  </r>
  <r>
    <n v="198790"/>
    <x v="0"/>
    <x v="0"/>
    <x v="0"/>
    <x v="0"/>
    <x v="1"/>
    <x v="48"/>
    <x v="0"/>
    <x v="0"/>
    <s v="Tesseramento"/>
    <x v="1"/>
    <x v="0"/>
    <x v="0"/>
    <m/>
  </r>
  <r>
    <n v="235167"/>
    <x v="0"/>
    <x v="1"/>
    <x v="1"/>
    <x v="0"/>
    <x v="4"/>
    <x v="149"/>
    <x v="0"/>
    <x v="0"/>
    <s v="Tesseramento"/>
    <x v="1"/>
    <x v="4"/>
    <x v="0"/>
    <m/>
  </r>
  <r>
    <n v="235165"/>
    <x v="0"/>
    <x v="1"/>
    <x v="1"/>
    <x v="1"/>
    <x v="4"/>
    <x v="149"/>
    <x v="0"/>
    <x v="1"/>
    <s v="Tesseramento"/>
    <x v="1"/>
    <x v="4"/>
    <x v="0"/>
    <m/>
  </r>
  <r>
    <n v="113976"/>
    <x v="0"/>
    <x v="0"/>
    <x v="0"/>
    <x v="0"/>
    <x v="4"/>
    <x v="149"/>
    <x v="0"/>
    <x v="1"/>
    <s v="Tesseramento"/>
    <x v="1"/>
    <x v="4"/>
    <x v="0"/>
    <m/>
  </r>
  <r>
    <n v="12766"/>
    <x v="0"/>
    <x v="0"/>
    <x v="0"/>
    <x v="0"/>
    <x v="2"/>
    <x v="286"/>
    <x v="0"/>
    <x v="0"/>
    <s v="Tesseramento"/>
    <x v="1"/>
    <x v="4"/>
    <x v="0"/>
    <m/>
  </r>
  <r>
    <n v="185759"/>
    <x v="0"/>
    <x v="0"/>
    <x v="0"/>
    <x v="0"/>
    <x v="2"/>
    <x v="286"/>
    <x v="0"/>
    <x v="0"/>
    <s v="Tesseramento"/>
    <x v="1"/>
    <x v="1"/>
    <x v="0"/>
    <m/>
  </r>
  <r>
    <n v="156290"/>
    <x v="0"/>
    <x v="0"/>
    <x v="0"/>
    <x v="0"/>
    <x v="2"/>
    <x v="286"/>
    <x v="0"/>
    <x v="0"/>
    <s v="Tesseramento"/>
    <x v="1"/>
    <x v="0"/>
    <x v="0"/>
    <m/>
  </r>
  <r>
    <n v="185583"/>
    <x v="0"/>
    <x v="1"/>
    <x v="0"/>
    <x v="0"/>
    <x v="7"/>
    <x v="45"/>
    <x v="0"/>
    <x v="0"/>
    <s v="Tesseramento"/>
    <x v="1"/>
    <x v="0"/>
    <x v="0"/>
    <m/>
  </r>
  <r>
    <n v="202315"/>
    <x v="0"/>
    <x v="1"/>
    <x v="0"/>
    <x v="1"/>
    <x v="7"/>
    <x v="45"/>
    <x v="0"/>
    <x v="1"/>
    <s v="Tesseramento"/>
    <x v="1"/>
    <x v="4"/>
    <x v="0"/>
    <m/>
  </r>
  <r>
    <n v="165957"/>
    <x v="0"/>
    <x v="0"/>
    <x v="0"/>
    <x v="0"/>
    <x v="7"/>
    <x v="45"/>
    <x v="0"/>
    <x v="0"/>
    <s v="Tesseramento"/>
    <x v="1"/>
    <x v="3"/>
    <x v="0"/>
    <m/>
  </r>
  <r>
    <n v="235168"/>
    <x v="0"/>
    <x v="1"/>
    <x v="1"/>
    <x v="1"/>
    <x v="4"/>
    <x v="149"/>
    <x v="0"/>
    <x v="1"/>
    <s v="Tesseramento"/>
    <x v="1"/>
    <x v="3"/>
    <x v="0"/>
    <m/>
  </r>
  <r>
    <n v="37684"/>
    <x v="0"/>
    <x v="0"/>
    <x v="0"/>
    <x v="0"/>
    <x v="7"/>
    <x v="215"/>
    <x v="0"/>
    <x v="1"/>
    <s v="Tesseramento"/>
    <x v="1"/>
    <x v="3"/>
    <x v="0"/>
    <m/>
  </r>
  <r>
    <n v="51182"/>
    <x v="0"/>
    <x v="0"/>
    <x v="0"/>
    <x v="0"/>
    <x v="7"/>
    <x v="215"/>
    <x v="0"/>
    <x v="0"/>
    <s v="Tesseramento"/>
    <x v="1"/>
    <x v="4"/>
    <x v="0"/>
    <m/>
  </r>
  <r>
    <n v="217515"/>
    <x v="0"/>
    <x v="0"/>
    <x v="0"/>
    <x v="0"/>
    <x v="1"/>
    <x v="73"/>
    <x v="0"/>
    <x v="1"/>
    <s v="Tesseramento"/>
    <x v="1"/>
    <x v="3"/>
    <x v="0"/>
    <m/>
  </r>
  <r>
    <n v="29575"/>
    <x v="0"/>
    <x v="0"/>
    <x v="0"/>
    <x v="0"/>
    <x v="7"/>
    <x v="215"/>
    <x v="0"/>
    <x v="0"/>
    <s v="Tesseramento"/>
    <x v="1"/>
    <x v="4"/>
    <x v="0"/>
    <m/>
  </r>
  <r>
    <n v="235166"/>
    <x v="0"/>
    <x v="1"/>
    <x v="1"/>
    <x v="0"/>
    <x v="4"/>
    <x v="149"/>
    <x v="0"/>
    <x v="0"/>
    <s v="Tesseramento"/>
    <x v="1"/>
    <x v="0"/>
    <x v="0"/>
    <m/>
  </r>
  <r>
    <n v="235206"/>
    <x v="1"/>
    <x v="0"/>
    <x v="1"/>
    <x v="0"/>
    <x v="12"/>
    <x v="27"/>
    <x v="0"/>
    <x v="0"/>
    <s v="Tesseramento"/>
    <x v="1"/>
    <x v="5"/>
    <x v="0"/>
    <s v="B"/>
  </r>
  <r>
    <n v="224273"/>
    <x v="0"/>
    <x v="0"/>
    <x v="0"/>
    <x v="0"/>
    <x v="7"/>
    <x v="215"/>
    <x v="0"/>
    <x v="0"/>
    <s v="Tesseramento"/>
    <x v="1"/>
    <x v="4"/>
    <x v="0"/>
    <m/>
  </r>
  <r>
    <n v="20424"/>
    <x v="0"/>
    <x v="0"/>
    <x v="0"/>
    <x v="0"/>
    <x v="1"/>
    <x v="73"/>
    <x v="0"/>
    <x v="0"/>
    <s v="Tesseramento"/>
    <x v="1"/>
    <x v="4"/>
    <x v="0"/>
    <m/>
  </r>
  <r>
    <n v="49176"/>
    <x v="0"/>
    <x v="0"/>
    <x v="0"/>
    <x v="0"/>
    <x v="7"/>
    <x v="215"/>
    <x v="0"/>
    <x v="1"/>
    <s v="Tesseramento"/>
    <x v="1"/>
    <x v="3"/>
    <x v="0"/>
    <m/>
  </r>
  <r>
    <n v="220022"/>
    <x v="0"/>
    <x v="0"/>
    <x v="0"/>
    <x v="0"/>
    <x v="7"/>
    <x v="215"/>
    <x v="0"/>
    <x v="0"/>
    <s v="Tesseramento"/>
    <x v="1"/>
    <x v="4"/>
    <x v="0"/>
    <m/>
  </r>
  <r>
    <n v="218278"/>
    <x v="0"/>
    <x v="0"/>
    <x v="0"/>
    <x v="0"/>
    <x v="7"/>
    <x v="215"/>
    <x v="0"/>
    <x v="1"/>
    <s v="Tesseramento"/>
    <x v="1"/>
    <x v="0"/>
    <x v="0"/>
    <m/>
  </r>
  <r>
    <n v="54722"/>
    <x v="0"/>
    <x v="0"/>
    <x v="0"/>
    <x v="0"/>
    <x v="7"/>
    <x v="215"/>
    <x v="0"/>
    <x v="0"/>
    <s v="Tesseramento"/>
    <x v="1"/>
    <x v="4"/>
    <x v="0"/>
    <m/>
  </r>
  <r>
    <n v="30372"/>
    <x v="0"/>
    <x v="0"/>
    <x v="0"/>
    <x v="0"/>
    <x v="7"/>
    <x v="215"/>
    <x v="0"/>
    <x v="0"/>
    <s v="Tesseramento"/>
    <x v="1"/>
    <x v="4"/>
    <x v="0"/>
    <m/>
  </r>
  <r>
    <n v="51385"/>
    <x v="0"/>
    <x v="0"/>
    <x v="0"/>
    <x v="0"/>
    <x v="7"/>
    <x v="215"/>
    <x v="0"/>
    <x v="1"/>
    <s v="Tesseramento"/>
    <x v="1"/>
    <x v="4"/>
    <x v="0"/>
    <m/>
  </r>
  <r>
    <n v="88668"/>
    <x v="0"/>
    <x v="0"/>
    <x v="0"/>
    <x v="0"/>
    <x v="7"/>
    <x v="215"/>
    <x v="0"/>
    <x v="1"/>
    <s v="Tesseramento"/>
    <x v="1"/>
    <x v="4"/>
    <x v="0"/>
    <m/>
  </r>
  <r>
    <n v="88666"/>
    <x v="0"/>
    <x v="0"/>
    <x v="0"/>
    <x v="0"/>
    <x v="7"/>
    <x v="215"/>
    <x v="0"/>
    <x v="0"/>
    <s v="Tesseramento"/>
    <x v="1"/>
    <x v="4"/>
    <x v="0"/>
    <m/>
  </r>
  <r>
    <n v="117428"/>
    <x v="0"/>
    <x v="0"/>
    <x v="0"/>
    <x v="1"/>
    <x v="7"/>
    <x v="215"/>
    <x v="0"/>
    <x v="0"/>
    <s v="Tesseramento"/>
    <x v="1"/>
    <x v="3"/>
    <x v="0"/>
    <m/>
  </r>
  <r>
    <n v="167831"/>
    <x v="0"/>
    <x v="0"/>
    <x v="0"/>
    <x v="0"/>
    <x v="2"/>
    <x v="208"/>
    <x v="0"/>
    <x v="0"/>
    <s v="Tesseramento"/>
    <x v="0"/>
    <x v="0"/>
    <x v="0"/>
    <m/>
  </r>
  <r>
    <n v="117426"/>
    <x v="0"/>
    <x v="0"/>
    <x v="0"/>
    <x v="1"/>
    <x v="7"/>
    <x v="215"/>
    <x v="0"/>
    <x v="1"/>
    <s v="Tesseramento"/>
    <x v="1"/>
    <x v="4"/>
    <x v="0"/>
    <m/>
  </r>
  <r>
    <n v="99827"/>
    <x v="0"/>
    <x v="0"/>
    <x v="0"/>
    <x v="0"/>
    <x v="7"/>
    <x v="215"/>
    <x v="0"/>
    <x v="0"/>
    <s v="Tesseramento"/>
    <x v="1"/>
    <x v="0"/>
    <x v="0"/>
    <m/>
  </r>
  <r>
    <n v="135209"/>
    <x v="0"/>
    <x v="0"/>
    <x v="0"/>
    <x v="0"/>
    <x v="7"/>
    <x v="215"/>
    <x v="0"/>
    <x v="0"/>
    <s v="Tesseramento"/>
    <x v="1"/>
    <x v="0"/>
    <x v="0"/>
    <m/>
  </r>
  <r>
    <n v="85977"/>
    <x v="0"/>
    <x v="0"/>
    <x v="0"/>
    <x v="0"/>
    <x v="7"/>
    <x v="215"/>
    <x v="0"/>
    <x v="0"/>
    <s v="Tesseramento"/>
    <x v="1"/>
    <x v="3"/>
    <x v="0"/>
    <m/>
  </r>
  <r>
    <n v="58120"/>
    <x v="0"/>
    <x v="0"/>
    <x v="0"/>
    <x v="0"/>
    <x v="7"/>
    <x v="215"/>
    <x v="0"/>
    <x v="0"/>
    <s v="Tesseramento"/>
    <x v="1"/>
    <x v="0"/>
    <x v="0"/>
    <m/>
  </r>
  <r>
    <n v="109859"/>
    <x v="0"/>
    <x v="0"/>
    <x v="0"/>
    <x v="0"/>
    <x v="7"/>
    <x v="215"/>
    <x v="0"/>
    <x v="0"/>
    <s v="Tesseramento"/>
    <x v="1"/>
    <x v="4"/>
    <x v="0"/>
    <m/>
  </r>
  <r>
    <n v="109858"/>
    <x v="0"/>
    <x v="0"/>
    <x v="0"/>
    <x v="0"/>
    <x v="7"/>
    <x v="215"/>
    <x v="0"/>
    <x v="1"/>
    <s v="Tesseramento"/>
    <x v="1"/>
    <x v="4"/>
    <x v="0"/>
    <m/>
  </r>
  <r>
    <n v="38992"/>
    <x v="0"/>
    <x v="0"/>
    <x v="0"/>
    <x v="0"/>
    <x v="4"/>
    <x v="200"/>
    <x v="0"/>
    <x v="1"/>
    <s v="Tesseramento"/>
    <x v="1"/>
    <x v="4"/>
    <x v="0"/>
    <m/>
  </r>
  <r>
    <n v="192324"/>
    <x v="0"/>
    <x v="0"/>
    <x v="0"/>
    <x v="0"/>
    <x v="4"/>
    <x v="40"/>
    <x v="0"/>
    <x v="0"/>
    <s v="Tesseramento"/>
    <x v="1"/>
    <x v="4"/>
    <x v="0"/>
    <m/>
  </r>
  <r>
    <n v="195472"/>
    <x v="0"/>
    <x v="0"/>
    <x v="0"/>
    <x v="0"/>
    <x v="4"/>
    <x v="40"/>
    <x v="0"/>
    <x v="1"/>
    <s v="Tesseramento"/>
    <x v="1"/>
    <x v="0"/>
    <x v="0"/>
    <m/>
  </r>
  <r>
    <n v="123204"/>
    <x v="0"/>
    <x v="0"/>
    <x v="0"/>
    <x v="0"/>
    <x v="4"/>
    <x v="40"/>
    <x v="0"/>
    <x v="0"/>
    <s v="Tesseramento"/>
    <x v="1"/>
    <x v="4"/>
    <x v="0"/>
    <m/>
  </r>
  <r>
    <n v="135261"/>
    <x v="0"/>
    <x v="0"/>
    <x v="0"/>
    <x v="0"/>
    <x v="1"/>
    <x v="340"/>
    <x v="0"/>
    <x v="1"/>
    <s v="Tesseramento"/>
    <x v="1"/>
    <x v="0"/>
    <x v="0"/>
    <m/>
  </r>
  <r>
    <n v="209154"/>
    <x v="0"/>
    <x v="0"/>
    <x v="0"/>
    <x v="0"/>
    <x v="4"/>
    <x v="40"/>
    <x v="0"/>
    <x v="0"/>
    <s v="Tesseramento"/>
    <x v="1"/>
    <x v="3"/>
    <x v="0"/>
    <m/>
  </r>
  <r>
    <n v="150076"/>
    <x v="0"/>
    <x v="0"/>
    <x v="0"/>
    <x v="0"/>
    <x v="4"/>
    <x v="40"/>
    <x v="0"/>
    <x v="0"/>
    <s v="Tesseramento"/>
    <x v="1"/>
    <x v="4"/>
    <x v="0"/>
    <m/>
  </r>
  <r>
    <n v="150072"/>
    <x v="0"/>
    <x v="0"/>
    <x v="0"/>
    <x v="1"/>
    <x v="4"/>
    <x v="40"/>
    <x v="0"/>
    <x v="1"/>
    <s v="Tesseramento"/>
    <x v="1"/>
    <x v="4"/>
    <x v="0"/>
    <m/>
  </r>
  <r>
    <n v="216013"/>
    <x v="0"/>
    <x v="0"/>
    <x v="0"/>
    <x v="0"/>
    <x v="4"/>
    <x v="40"/>
    <x v="0"/>
    <x v="0"/>
    <s v="Tesseramento"/>
    <x v="1"/>
    <x v="4"/>
    <x v="0"/>
    <m/>
  </r>
  <r>
    <n v="21641"/>
    <x v="0"/>
    <x v="0"/>
    <x v="0"/>
    <x v="0"/>
    <x v="4"/>
    <x v="40"/>
    <x v="0"/>
    <x v="0"/>
    <s v="Tesseramento"/>
    <x v="1"/>
    <x v="4"/>
    <x v="0"/>
    <m/>
  </r>
  <r>
    <n v="26590"/>
    <x v="0"/>
    <x v="0"/>
    <x v="0"/>
    <x v="0"/>
    <x v="0"/>
    <x v="76"/>
    <x v="0"/>
    <x v="0"/>
    <s v="Tesseramento"/>
    <x v="0"/>
    <x v="3"/>
    <x v="0"/>
    <m/>
  </r>
  <r>
    <n v="226837"/>
    <x v="0"/>
    <x v="1"/>
    <x v="0"/>
    <x v="1"/>
    <x v="4"/>
    <x v="40"/>
    <x v="0"/>
    <x v="0"/>
    <s v="Tesseramento"/>
    <x v="1"/>
    <x v="4"/>
    <x v="0"/>
    <m/>
  </r>
  <r>
    <n v="39395"/>
    <x v="0"/>
    <x v="0"/>
    <x v="0"/>
    <x v="0"/>
    <x v="4"/>
    <x v="40"/>
    <x v="0"/>
    <x v="1"/>
    <s v="Tesseramento"/>
    <x v="1"/>
    <x v="4"/>
    <x v="0"/>
    <m/>
  </r>
  <r>
    <n v="7720"/>
    <x v="0"/>
    <x v="0"/>
    <x v="0"/>
    <x v="0"/>
    <x v="4"/>
    <x v="40"/>
    <x v="0"/>
    <x v="0"/>
    <s v="Tesseramento"/>
    <x v="1"/>
    <x v="4"/>
    <x v="0"/>
    <m/>
  </r>
  <r>
    <n v="109372"/>
    <x v="0"/>
    <x v="0"/>
    <x v="0"/>
    <x v="0"/>
    <x v="4"/>
    <x v="40"/>
    <x v="0"/>
    <x v="0"/>
    <s v="Tesseramento"/>
    <x v="1"/>
    <x v="4"/>
    <x v="0"/>
    <m/>
  </r>
  <r>
    <n v="142256"/>
    <x v="0"/>
    <x v="0"/>
    <x v="0"/>
    <x v="0"/>
    <x v="4"/>
    <x v="40"/>
    <x v="0"/>
    <x v="0"/>
    <s v="Tesseramento"/>
    <x v="1"/>
    <x v="4"/>
    <x v="0"/>
    <m/>
  </r>
  <r>
    <n v="217177"/>
    <x v="0"/>
    <x v="0"/>
    <x v="0"/>
    <x v="0"/>
    <x v="4"/>
    <x v="40"/>
    <x v="0"/>
    <x v="0"/>
    <s v="Tesseramento"/>
    <x v="1"/>
    <x v="0"/>
    <x v="0"/>
    <m/>
  </r>
  <r>
    <n v="80369"/>
    <x v="0"/>
    <x v="0"/>
    <x v="0"/>
    <x v="0"/>
    <x v="4"/>
    <x v="40"/>
    <x v="0"/>
    <x v="1"/>
    <s v="Tesseramento"/>
    <x v="1"/>
    <x v="4"/>
    <x v="0"/>
    <m/>
  </r>
  <r>
    <n v="80368"/>
    <x v="0"/>
    <x v="0"/>
    <x v="0"/>
    <x v="0"/>
    <x v="4"/>
    <x v="40"/>
    <x v="0"/>
    <x v="0"/>
    <s v="Tesseramento"/>
    <x v="1"/>
    <x v="4"/>
    <x v="0"/>
    <m/>
  </r>
  <r>
    <n v="205334"/>
    <x v="0"/>
    <x v="0"/>
    <x v="0"/>
    <x v="0"/>
    <x v="4"/>
    <x v="40"/>
    <x v="0"/>
    <x v="0"/>
    <s v="Tesseramento"/>
    <x v="1"/>
    <x v="1"/>
    <x v="0"/>
    <m/>
  </r>
  <r>
    <n v="209881"/>
    <x v="0"/>
    <x v="0"/>
    <x v="0"/>
    <x v="0"/>
    <x v="4"/>
    <x v="40"/>
    <x v="0"/>
    <x v="0"/>
    <s v="Tesseramento"/>
    <x v="1"/>
    <x v="0"/>
    <x v="0"/>
    <m/>
  </r>
  <r>
    <n v="111949"/>
    <x v="0"/>
    <x v="0"/>
    <x v="0"/>
    <x v="0"/>
    <x v="4"/>
    <x v="40"/>
    <x v="0"/>
    <x v="0"/>
    <s v="Tesseramento"/>
    <x v="1"/>
    <x v="0"/>
    <x v="0"/>
    <m/>
  </r>
  <r>
    <n v="144502"/>
    <x v="0"/>
    <x v="0"/>
    <x v="0"/>
    <x v="0"/>
    <x v="4"/>
    <x v="40"/>
    <x v="0"/>
    <x v="0"/>
    <s v="Tesseramento"/>
    <x v="1"/>
    <x v="0"/>
    <x v="0"/>
    <m/>
  </r>
  <r>
    <n v="21655"/>
    <x v="0"/>
    <x v="0"/>
    <x v="0"/>
    <x v="0"/>
    <x v="2"/>
    <x v="298"/>
    <x v="0"/>
    <x v="0"/>
    <s v="Tesseramento"/>
    <x v="1"/>
    <x v="3"/>
    <x v="0"/>
    <m/>
  </r>
  <r>
    <n v="89066"/>
    <x v="0"/>
    <x v="0"/>
    <x v="0"/>
    <x v="0"/>
    <x v="2"/>
    <x v="298"/>
    <x v="0"/>
    <x v="1"/>
    <s v="Tesseramento"/>
    <x v="1"/>
    <x v="4"/>
    <x v="0"/>
    <m/>
  </r>
  <r>
    <n v="12696"/>
    <x v="0"/>
    <x v="0"/>
    <x v="0"/>
    <x v="0"/>
    <x v="2"/>
    <x v="298"/>
    <x v="0"/>
    <x v="0"/>
    <s v="Tesseramento"/>
    <x v="1"/>
    <x v="4"/>
    <x v="0"/>
    <m/>
  </r>
  <r>
    <n v="151146"/>
    <x v="0"/>
    <x v="0"/>
    <x v="0"/>
    <x v="0"/>
    <x v="7"/>
    <x v="33"/>
    <x v="0"/>
    <x v="0"/>
    <s v="Tesseramento"/>
    <x v="1"/>
    <x v="3"/>
    <x v="0"/>
    <m/>
  </r>
  <r>
    <n v="103248"/>
    <x v="0"/>
    <x v="0"/>
    <x v="0"/>
    <x v="0"/>
    <x v="7"/>
    <x v="33"/>
    <x v="0"/>
    <x v="0"/>
    <s v="Tesseramento"/>
    <x v="1"/>
    <x v="0"/>
    <x v="0"/>
    <m/>
  </r>
  <r>
    <n v="138333"/>
    <x v="0"/>
    <x v="0"/>
    <x v="0"/>
    <x v="0"/>
    <x v="7"/>
    <x v="33"/>
    <x v="0"/>
    <x v="1"/>
    <s v="Tesseramento"/>
    <x v="1"/>
    <x v="3"/>
    <x v="0"/>
    <m/>
  </r>
  <r>
    <n v="72746"/>
    <x v="0"/>
    <x v="0"/>
    <x v="0"/>
    <x v="0"/>
    <x v="2"/>
    <x v="298"/>
    <x v="0"/>
    <x v="0"/>
    <s v="Tesseramento"/>
    <x v="1"/>
    <x v="0"/>
    <x v="0"/>
    <m/>
  </r>
  <r>
    <n v="87942"/>
    <x v="0"/>
    <x v="0"/>
    <x v="0"/>
    <x v="0"/>
    <x v="7"/>
    <x v="33"/>
    <x v="0"/>
    <x v="0"/>
    <s v="Tesseramento"/>
    <x v="1"/>
    <x v="4"/>
    <x v="0"/>
    <m/>
  </r>
  <r>
    <n v="17369"/>
    <x v="0"/>
    <x v="0"/>
    <x v="0"/>
    <x v="0"/>
    <x v="7"/>
    <x v="33"/>
    <x v="0"/>
    <x v="0"/>
    <s v="Tesseramento"/>
    <x v="1"/>
    <x v="4"/>
    <x v="0"/>
    <m/>
  </r>
  <r>
    <n v="215359"/>
    <x v="1"/>
    <x v="0"/>
    <x v="0"/>
    <x v="1"/>
    <x v="7"/>
    <x v="33"/>
    <x v="0"/>
    <x v="1"/>
    <s v="Tesseramento"/>
    <x v="1"/>
    <x v="2"/>
    <x v="0"/>
    <m/>
  </r>
  <r>
    <n v="97421"/>
    <x v="0"/>
    <x v="0"/>
    <x v="0"/>
    <x v="0"/>
    <x v="7"/>
    <x v="33"/>
    <x v="0"/>
    <x v="1"/>
    <s v="Tesseramento"/>
    <x v="1"/>
    <x v="1"/>
    <x v="0"/>
    <m/>
  </r>
  <r>
    <n v="146304"/>
    <x v="0"/>
    <x v="0"/>
    <x v="0"/>
    <x v="0"/>
    <x v="7"/>
    <x v="33"/>
    <x v="0"/>
    <x v="1"/>
    <s v="Tesseramento"/>
    <x v="1"/>
    <x v="0"/>
    <x v="0"/>
    <m/>
  </r>
  <r>
    <n v="70138"/>
    <x v="0"/>
    <x v="0"/>
    <x v="0"/>
    <x v="0"/>
    <x v="2"/>
    <x v="298"/>
    <x v="0"/>
    <x v="0"/>
    <s v="Tesseramento"/>
    <x v="1"/>
    <x v="0"/>
    <x v="0"/>
    <m/>
  </r>
  <r>
    <n v="138341"/>
    <x v="0"/>
    <x v="0"/>
    <x v="0"/>
    <x v="0"/>
    <x v="7"/>
    <x v="33"/>
    <x v="0"/>
    <x v="0"/>
    <s v="Tesseramento"/>
    <x v="1"/>
    <x v="0"/>
    <x v="0"/>
    <m/>
  </r>
  <r>
    <n v="235268"/>
    <x v="0"/>
    <x v="0"/>
    <x v="1"/>
    <x v="2"/>
    <x v="2"/>
    <x v="313"/>
    <x v="0"/>
    <x v="1"/>
    <s v="Tesseramento"/>
    <x v="1"/>
    <x v="0"/>
    <x v="0"/>
    <m/>
  </r>
  <r>
    <n v="138340"/>
    <x v="1"/>
    <x v="0"/>
    <x v="0"/>
    <x v="0"/>
    <x v="7"/>
    <x v="33"/>
    <x v="0"/>
    <x v="0"/>
    <s v="Tesseramento"/>
    <x v="1"/>
    <x v="2"/>
    <x v="0"/>
    <m/>
  </r>
  <r>
    <n v="97426"/>
    <x v="0"/>
    <x v="0"/>
    <x v="0"/>
    <x v="0"/>
    <x v="7"/>
    <x v="33"/>
    <x v="0"/>
    <x v="1"/>
    <s v="Tesseramento"/>
    <x v="1"/>
    <x v="3"/>
    <x v="0"/>
    <m/>
  </r>
  <r>
    <n v="74447"/>
    <x v="0"/>
    <x v="0"/>
    <x v="0"/>
    <x v="0"/>
    <x v="2"/>
    <x v="298"/>
    <x v="0"/>
    <x v="0"/>
    <s v="Tesseramento"/>
    <x v="1"/>
    <x v="0"/>
    <x v="0"/>
    <m/>
  </r>
  <r>
    <n v="121363"/>
    <x v="0"/>
    <x v="0"/>
    <x v="0"/>
    <x v="0"/>
    <x v="7"/>
    <x v="33"/>
    <x v="0"/>
    <x v="0"/>
    <s v="Tesseramento"/>
    <x v="1"/>
    <x v="0"/>
    <x v="0"/>
    <m/>
  </r>
  <r>
    <n v="227393"/>
    <x v="0"/>
    <x v="0"/>
    <x v="0"/>
    <x v="1"/>
    <x v="7"/>
    <x v="33"/>
    <x v="0"/>
    <x v="0"/>
    <s v="Tesseramento"/>
    <x v="1"/>
    <x v="0"/>
    <x v="0"/>
    <m/>
  </r>
  <r>
    <n v="25926"/>
    <x v="0"/>
    <x v="0"/>
    <x v="0"/>
    <x v="0"/>
    <x v="7"/>
    <x v="33"/>
    <x v="0"/>
    <x v="0"/>
    <s v="Tesseramento"/>
    <x v="1"/>
    <x v="0"/>
    <x v="0"/>
    <m/>
  </r>
  <r>
    <n v="124173"/>
    <x v="0"/>
    <x v="0"/>
    <x v="0"/>
    <x v="0"/>
    <x v="7"/>
    <x v="33"/>
    <x v="0"/>
    <x v="0"/>
    <s v="Tesseramento"/>
    <x v="1"/>
    <x v="0"/>
    <x v="0"/>
    <m/>
  </r>
  <r>
    <n v="111539"/>
    <x v="0"/>
    <x v="0"/>
    <x v="0"/>
    <x v="0"/>
    <x v="7"/>
    <x v="33"/>
    <x v="0"/>
    <x v="0"/>
    <s v="Tesseramento"/>
    <x v="1"/>
    <x v="0"/>
    <x v="0"/>
    <m/>
  </r>
  <r>
    <n v="87958"/>
    <x v="0"/>
    <x v="0"/>
    <x v="0"/>
    <x v="0"/>
    <x v="7"/>
    <x v="33"/>
    <x v="0"/>
    <x v="0"/>
    <s v="Tesseramento"/>
    <x v="1"/>
    <x v="0"/>
    <x v="0"/>
    <m/>
  </r>
  <r>
    <n v="92759"/>
    <x v="0"/>
    <x v="0"/>
    <x v="0"/>
    <x v="0"/>
    <x v="4"/>
    <x v="40"/>
    <x v="0"/>
    <x v="0"/>
    <s v="Tesseramento"/>
    <x v="1"/>
    <x v="0"/>
    <x v="0"/>
    <m/>
  </r>
  <r>
    <n v="232680"/>
    <x v="1"/>
    <x v="0"/>
    <x v="0"/>
    <x v="1"/>
    <x v="7"/>
    <x v="33"/>
    <x v="0"/>
    <x v="1"/>
    <s v="Tesseramento"/>
    <x v="1"/>
    <x v="5"/>
    <x v="0"/>
    <m/>
  </r>
  <r>
    <n v="23448"/>
    <x v="0"/>
    <x v="0"/>
    <x v="0"/>
    <x v="0"/>
    <x v="7"/>
    <x v="33"/>
    <x v="0"/>
    <x v="0"/>
    <s v="Tesseramento"/>
    <x v="1"/>
    <x v="0"/>
    <x v="0"/>
    <m/>
  </r>
  <r>
    <n v="130001"/>
    <x v="0"/>
    <x v="0"/>
    <x v="0"/>
    <x v="0"/>
    <x v="7"/>
    <x v="33"/>
    <x v="0"/>
    <x v="0"/>
    <s v="Tesseramento"/>
    <x v="1"/>
    <x v="3"/>
    <x v="0"/>
    <m/>
  </r>
  <r>
    <n v="23450"/>
    <x v="0"/>
    <x v="0"/>
    <x v="0"/>
    <x v="0"/>
    <x v="7"/>
    <x v="33"/>
    <x v="0"/>
    <x v="1"/>
    <s v="Tesseramento"/>
    <x v="1"/>
    <x v="0"/>
    <x v="0"/>
    <m/>
  </r>
  <r>
    <n v="80506"/>
    <x v="0"/>
    <x v="0"/>
    <x v="0"/>
    <x v="0"/>
    <x v="2"/>
    <x v="298"/>
    <x v="0"/>
    <x v="0"/>
    <s v="Tesseramento"/>
    <x v="1"/>
    <x v="4"/>
    <x v="0"/>
    <m/>
  </r>
  <r>
    <n v="223857"/>
    <x v="0"/>
    <x v="0"/>
    <x v="0"/>
    <x v="0"/>
    <x v="7"/>
    <x v="33"/>
    <x v="0"/>
    <x v="0"/>
    <s v="Tesseramento"/>
    <x v="1"/>
    <x v="4"/>
    <x v="0"/>
    <m/>
  </r>
  <r>
    <n v="85091"/>
    <x v="0"/>
    <x v="0"/>
    <x v="0"/>
    <x v="0"/>
    <x v="4"/>
    <x v="40"/>
    <x v="0"/>
    <x v="0"/>
    <s v="Tesseramento"/>
    <x v="1"/>
    <x v="0"/>
    <x v="0"/>
    <m/>
  </r>
  <r>
    <n v="227394"/>
    <x v="0"/>
    <x v="0"/>
    <x v="0"/>
    <x v="0"/>
    <x v="7"/>
    <x v="33"/>
    <x v="0"/>
    <x v="0"/>
    <s v="Tesseramento"/>
    <x v="1"/>
    <x v="0"/>
    <x v="0"/>
    <m/>
  </r>
  <r>
    <n v="125929"/>
    <x v="0"/>
    <x v="0"/>
    <x v="0"/>
    <x v="0"/>
    <x v="7"/>
    <x v="33"/>
    <x v="0"/>
    <x v="0"/>
    <s v="Tesseramento"/>
    <x v="1"/>
    <x v="0"/>
    <x v="0"/>
    <m/>
  </r>
  <r>
    <n v="97461"/>
    <x v="0"/>
    <x v="0"/>
    <x v="0"/>
    <x v="0"/>
    <x v="7"/>
    <x v="33"/>
    <x v="0"/>
    <x v="1"/>
    <s v="Tesseramento"/>
    <x v="1"/>
    <x v="4"/>
    <x v="0"/>
    <m/>
  </r>
  <r>
    <n v="194361"/>
    <x v="0"/>
    <x v="0"/>
    <x v="0"/>
    <x v="0"/>
    <x v="4"/>
    <x v="40"/>
    <x v="0"/>
    <x v="1"/>
    <s v="Tesseramento"/>
    <x v="1"/>
    <x v="3"/>
    <x v="0"/>
    <m/>
  </r>
  <r>
    <n v="80080"/>
    <x v="0"/>
    <x v="0"/>
    <x v="0"/>
    <x v="0"/>
    <x v="2"/>
    <x v="298"/>
    <x v="0"/>
    <x v="0"/>
    <s v="Tesseramento"/>
    <x v="1"/>
    <x v="4"/>
    <x v="0"/>
    <m/>
  </r>
  <r>
    <n v="15346"/>
    <x v="0"/>
    <x v="0"/>
    <x v="0"/>
    <x v="0"/>
    <x v="2"/>
    <x v="298"/>
    <x v="0"/>
    <x v="0"/>
    <s v="Tesseramento"/>
    <x v="1"/>
    <x v="4"/>
    <x v="0"/>
    <m/>
  </r>
  <r>
    <n v="100486"/>
    <x v="0"/>
    <x v="0"/>
    <x v="0"/>
    <x v="0"/>
    <x v="2"/>
    <x v="298"/>
    <x v="0"/>
    <x v="1"/>
    <s v="Tesseramento"/>
    <x v="1"/>
    <x v="4"/>
    <x v="0"/>
    <m/>
  </r>
  <r>
    <n v="116091"/>
    <x v="0"/>
    <x v="0"/>
    <x v="0"/>
    <x v="0"/>
    <x v="2"/>
    <x v="298"/>
    <x v="0"/>
    <x v="0"/>
    <s v="Tesseramento"/>
    <x v="1"/>
    <x v="4"/>
    <x v="0"/>
    <m/>
  </r>
  <r>
    <n v="154712"/>
    <x v="0"/>
    <x v="0"/>
    <x v="0"/>
    <x v="0"/>
    <x v="2"/>
    <x v="298"/>
    <x v="0"/>
    <x v="0"/>
    <s v="Tesseramento"/>
    <x v="1"/>
    <x v="3"/>
    <x v="0"/>
    <m/>
  </r>
  <r>
    <n v="89572"/>
    <x v="0"/>
    <x v="0"/>
    <x v="0"/>
    <x v="0"/>
    <x v="2"/>
    <x v="298"/>
    <x v="0"/>
    <x v="0"/>
    <s v="Tesseramento"/>
    <x v="1"/>
    <x v="0"/>
    <x v="0"/>
    <m/>
  </r>
  <r>
    <n v="192004"/>
    <x v="0"/>
    <x v="0"/>
    <x v="0"/>
    <x v="0"/>
    <x v="1"/>
    <x v="73"/>
    <x v="0"/>
    <x v="0"/>
    <s v="Tesseramento"/>
    <x v="1"/>
    <x v="0"/>
    <x v="0"/>
    <m/>
  </r>
  <r>
    <n v="194674"/>
    <x v="0"/>
    <x v="0"/>
    <x v="0"/>
    <x v="0"/>
    <x v="2"/>
    <x v="298"/>
    <x v="0"/>
    <x v="0"/>
    <s v="Tesseramento"/>
    <x v="1"/>
    <x v="0"/>
    <x v="0"/>
    <m/>
  </r>
  <r>
    <n v="217663"/>
    <x v="0"/>
    <x v="0"/>
    <x v="0"/>
    <x v="0"/>
    <x v="2"/>
    <x v="298"/>
    <x v="0"/>
    <x v="0"/>
    <s v="Tesseramento"/>
    <x v="1"/>
    <x v="0"/>
    <x v="0"/>
    <m/>
  </r>
  <r>
    <n v="35008"/>
    <x v="0"/>
    <x v="0"/>
    <x v="0"/>
    <x v="0"/>
    <x v="2"/>
    <x v="313"/>
    <x v="0"/>
    <x v="0"/>
    <s v="Tesseramento"/>
    <x v="1"/>
    <x v="0"/>
    <x v="0"/>
    <m/>
  </r>
  <r>
    <n v="163749"/>
    <x v="1"/>
    <x v="0"/>
    <x v="0"/>
    <x v="0"/>
    <x v="2"/>
    <x v="313"/>
    <x v="0"/>
    <x v="0"/>
    <s v="Tesseramento"/>
    <x v="1"/>
    <x v="6"/>
    <x v="0"/>
    <s v="B"/>
  </r>
  <r>
    <n v="148239"/>
    <x v="0"/>
    <x v="0"/>
    <x v="0"/>
    <x v="0"/>
    <x v="2"/>
    <x v="313"/>
    <x v="0"/>
    <x v="0"/>
    <s v="Tesseramento"/>
    <x v="1"/>
    <x v="0"/>
    <x v="0"/>
    <m/>
  </r>
  <r>
    <n v="13616"/>
    <x v="0"/>
    <x v="0"/>
    <x v="0"/>
    <x v="0"/>
    <x v="2"/>
    <x v="313"/>
    <x v="0"/>
    <x v="1"/>
    <s v="Tesseramento"/>
    <x v="1"/>
    <x v="0"/>
    <x v="0"/>
    <m/>
  </r>
  <r>
    <n v="83250"/>
    <x v="0"/>
    <x v="0"/>
    <x v="0"/>
    <x v="0"/>
    <x v="2"/>
    <x v="313"/>
    <x v="0"/>
    <x v="0"/>
    <s v="Tesseramento"/>
    <x v="1"/>
    <x v="3"/>
    <x v="0"/>
    <m/>
  </r>
  <r>
    <n v="120520"/>
    <x v="0"/>
    <x v="0"/>
    <x v="0"/>
    <x v="0"/>
    <x v="2"/>
    <x v="313"/>
    <x v="0"/>
    <x v="1"/>
    <s v="Tesseramento"/>
    <x v="1"/>
    <x v="0"/>
    <x v="0"/>
    <m/>
  </r>
  <r>
    <n v="91512"/>
    <x v="0"/>
    <x v="0"/>
    <x v="0"/>
    <x v="0"/>
    <x v="2"/>
    <x v="313"/>
    <x v="0"/>
    <x v="0"/>
    <s v="Tesseramento"/>
    <x v="1"/>
    <x v="0"/>
    <x v="0"/>
    <m/>
  </r>
  <r>
    <n v="96711"/>
    <x v="0"/>
    <x v="0"/>
    <x v="0"/>
    <x v="0"/>
    <x v="2"/>
    <x v="313"/>
    <x v="0"/>
    <x v="1"/>
    <s v="Tesseramento"/>
    <x v="1"/>
    <x v="4"/>
    <x v="0"/>
    <m/>
  </r>
  <r>
    <n v="96712"/>
    <x v="0"/>
    <x v="0"/>
    <x v="0"/>
    <x v="0"/>
    <x v="2"/>
    <x v="313"/>
    <x v="0"/>
    <x v="0"/>
    <s v="Tesseramento"/>
    <x v="1"/>
    <x v="4"/>
    <x v="0"/>
    <m/>
  </r>
  <r>
    <n v="46157"/>
    <x v="0"/>
    <x v="0"/>
    <x v="0"/>
    <x v="0"/>
    <x v="2"/>
    <x v="313"/>
    <x v="0"/>
    <x v="1"/>
    <s v="Tesseramento"/>
    <x v="1"/>
    <x v="4"/>
    <x v="0"/>
    <m/>
  </r>
  <r>
    <n v="193253"/>
    <x v="0"/>
    <x v="0"/>
    <x v="0"/>
    <x v="0"/>
    <x v="2"/>
    <x v="313"/>
    <x v="0"/>
    <x v="0"/>
    <s v="Tesseramento"/>
    <x v="1"/>
    <x v="0"/>
    <x v="0"/>
    <m/>
  </r>
  <r>
    <n v="134202"/>
    <x v="0"/>
    <x v="0"/>
    <x v="0"/>
    <x v="0"/>
    <x v="2"/>
    <x v="313"/>
    <x v="0"/>
    <x v="1"/>
    <s v="Tesseramento"/>
    <x v="1"/>
    <x v="0"/>
    <x v="0"/>
    <m/>
  </r>
  <r>
    <n v="68111"/>
    <x v="0"/>
    <x v="0"/>
    <x v="0"/>
    <x v="0"/>
    <x v="2"/>
    <x v="313"/>
    <x v="0"/>
    <x v="0"/>
    <s v="Tesseramento"/>
    <x v="1"/>
    <x v="0"/>
    <x v="0"/>
    <m/>
  </r>
  <r>
    <n v="58940"/>
    <x v="0"/>
    <x v="0"/>
    <x v="0"/>
    <x v="0"/>
    <x v="2"/>
    <x v="313"/>
    <x v="0"/>
    <x v="0"/>
    <s v="Tesseramento"/>
    <x v="1"/>
    <x v="3"/>
    <x v="0"/>
    <m/>
  </r>
  <r>
    <n v="13933"/>
    <x v="0"/>
    <x v="0"/>
    <x v="0"/>
    <x v="0"/>
    <x v="2"/>
    <x v="313"/>
    <x v="0"/>
    <x v="0"/>
    <s v="Tesseramento"/>
    <x v="1"/>
    <x v="0"/>
    <x v="0"/>
    <m/>
  </r>
  <r>
    <n v="226509"/>
    <x v="1"/>
    <x v="0"/>
    <x v="0"/>
    <x v="2"/>
    <x v="2"/>
    <x v="313"/>
    <x v="0"/>
    <x v="0"/>
    <s v="Tesseramento"/>
    <x v="1"/>
    <x v="5"/>
    <x v="0"/>
    <m/>
  </r>
  <r>
    <n v="232284"/>
    <x v="0"/>
    <x v="0"/>
    <x v="0"/>
    <x v="1"/>
    <x v="2"/>
    <x v="77"/>
    <x v="0"/>
    <x v="0"/>
    <s v="Tesseramento"/>
    <x v="0"/>
    <x v="0"/>
    <x v="0"/>
    <m/>
  </r>
  <r>
    <n v="217518"/>
    <x v="0"/>
    <x v="0"/>
    <x v="0"/>
    <x v="0"/>
    <x v="1"/>
    <x v="73"/>
    <x v="0"/>
    <x v="0"/>
    <s v="Tesseramento"/>
    <x v="1"/>
    <x v="4"/>
    <x v="0"/>
    <m/>
  </r>
  <r>
    <n v="112675"/>
    <x v="0"/>
    <x v="0"/>
    <x v="0"/>
    <x v="0"/>
    <x v="1"/>
    <x v="73"/>
    <x v="0"/>
    <x v="0"/>
    <s v="Tesseramento"/>
    <x v="1"/>
    <x v="3"/>
    <x v="0"/>
    <m/>
  </r>
  <r>
    <n v="42422"/>
    <x v="0"/>
    <x v="0"/>
    <x v="0"/>
    <x v="0"/>
    <x v="4"/>
    <x v="54"/>
    <x v="0"/>
    <x v="0"/>
    <s v="Tesseramento"/>
    <x v="1"/>
    <x v="4"/>
    <x v="0"/>
    <m/>
  </r>
  <r>
    <n v="203337"/>
    <x v="0"/>
    <x v="0"/>
    <x v="0"/>
    <x v="0"/>
    <x v="4"/>
    <x v="54"/>
    <x v="0"/>
    <x v="1"/>
    <s v="Tesseramento"/>
    <x v="1"/>
    <x v="4"/>
    <x v="0"/>
    <m/>
  </r>
  <r>
    <n v="236213"/>
    <x v="0"/>
    <x v="1"/>
    <x v="1"/>
    <x v="2"/>
    <x v="12"/>
    <x v="245"/>
    <x v="0"/>
    <x v="0"/>
    <s v="Tesseramento"/>
    <x v="1"/>
    <x v="0"/>
    <x v="0"/>
    <m/>
  </r>
  <r>
    <n v="235341"/>
    <x v="1"/>
    <x v="0"/>
    <x v="1"/>
    <x v="2"/>
    <x v="7"/>
    <x v="202"/>
    <x v="0"/>
    <x v="0"/>
    <s v="Tesseramento"/>
    <x v="1"/>
    <x v="5"/>
    <x v="0"/>
    <m/>
  </r>
  <r>
    <n v="23267"/>
    <x v="0"/>
    <x v="0"/>
    <x v="0"/>
    <x v="0"/>
    <x v="1"/>
    <x v="73"/>
    <x v="0"/>
    <x v="1"/>
    <s v="Tesseramento"/>
    <x v="1"/>
    <x v="3"/>
    <x v="0"/>
    <m/>
  </r>
  <r>
    <n v="157639"/>
    <x v="0"/>
    <x v="0"/>
    <x v="0"/>
    <x v="1"/>
    <x v="4"/>
    <x v="40"/>
    <x v="0"/>
    <x v="1"/>
    <s v="Tesseramento"/>
    <x v="1"/>
    <x v="0"/>
    <x v="0"/>
    <m/>
  </r>
  <r>
    <n v="179295"/>
    <x v="0"/>
    <x v="0"/>
    <x v="0"/>
    <x v="0"/>
    <x v="2"/>
    <x v="77"/>
    <x v="0"/>
    <x v="1"/>
    <s v="Tesseramento"/>
    <x v="0"/>
    <x v="4"/>
    <x v="0"/>
    <m/>
  </r>
  <r>
    <n v="215360"/>
    <x v="0"/>
    <x v="0"/>
    <x v="0"/>
    <x v="0"/>
    <x v="7"/>
    <x v="9"/>
    <x v="0"/>
    <x v="1"/>
    <s v="Tesseramento"/>
    <x v="0"/>
    <x v="3"/>
    <x v="0"/>
    <m/>
  </r>
  <r>
    <n v="166142"/>
    <x v="0"/>
    <x v="0"/>
    <x v="0"/>
    <x v="0"/>
    <x v="7"/>
    <x v="9"/>
    <x v="0"/>
    <x v="0"/>
    <s v="Tesseramento"/>
    <x v="0"/>
    <x v="0"/>
    <x v="0"/>
    <m/>
  </r>
  <r>
    <n v="169829"/>
    <x v="0"/>
    <x v="0"/>
    <x v="0"/>
    <x v="1"/>
    <x v="10"/>
    <x v="63"/>
    <x v="0"/>
    <x v="1"/>
    <s v="Tesseramento"/>
    <x v="0"/>
    <x v="3"/>
    <x v="0"/>
    <m/>
  </r>
  <r>
    <n v="39017"/>
    <x v="0"/>
    <x v="0"/>
    <x v="0"/>
    <x v="0"/>
    <x v="4"/>
    <x v="65"/>
    <x v="0"/>
    <x v="0"/>
    <s v="Tesseramento"/>
    <x v="1"/>
    <x v="3"/>
    <x v="0"/>
    <m/>
  </r>
  <r>
    <n v="129457"/>
    <x v="0"/>
    <x v="0"/>
    <x v="0"/>
    <x v="0"/>
    <x v="7"/>
    <x v="135"/>
    <x v="0"/>
    <x v="1"/>
    <s v="Tesseramento"/>
    <x v="1"/>
    <x v="4"/>
    <x v="0"/>
    <m/>
  </r>
  <r>
    <n v="135457"/>
    <x v="0"/>
    <x v="0"/>
    <x v="0"/>
    <x v="0"/>
    <x v="7"/>
    <x v="9"/>
    <x v="0"/>
    <x v="0"/>
    <s v="Tesseramento"/>
    <x v="0"/>
    <x v="0"/>
    <x v="0"/>
    <m/>
  </r>
  <r>
    <n v="157640"/>
    <x v="0"/>
    <x v="0"/>
    <x v="0"/>
    <x v="1"/>
    <x v="4"/>
    <x v="40"/>
    <x v="0"/>
    <x v="1"/>
    <s v="Tesseramento"/>
    <x v="1"/>
    <x v="4"/>
    <x v="0"/>
    <m/>
  </r>
  <r>
    <n v="130508"/>
    <x v="0"/>
    <x v="0"/>
    <x v="0"/>
    <x v="0"/>
    <x v="7"/>
    <x v="9"/>
    <x v="0"/>
    <x v="0"/>
    <s v="Tesseramento"/>
    <x v="0"/>
    <x v="0"/>
    <x v="0"/>
    <m/>
  </r>
  <r>
    <n v="203047"/>
    <x v="0"/>
    <x v="0"/>
    <x v="0"/>
    <x v="0"/>
    <x v="7"/>
    <x v="9"/>
    <x v="0"/>
    <x v="1"/>
    <s v="Tesseramento"/>
    <x v="0"/>
    <x v="0"/>
    <x v="0"/>
    <m/>
  </r>
  <r>
    <n v="178982"/>
    <x v="0"/>
    <x v="0"/>
    <x v="0"/>
    <x v="1"/>
    <x v="10"/>
    <x v="63"/>
    <x v="0"/>
    <x v="0"/>
    <s v="Tesseramento"/>
    <x v="0"/>
    <x v="0"/>
    <x v="0"/>
    <m/>
  </r>
  <r>
    <n v="222348"/>
    <x v="0"/>
    <x v="0"/>
    <x v="0"/>
    <x v="0"/>
    <x v="10"/>
    <x v="63"/>
    <x v="0"/>
    <x v="0"/>
    <s v="Tesseramento"/>
    <x v="0"/>
    <x v="1"/>
    <x v="0"/>
    <m/>
  </r>
  <r>
    <n v="184137"/>
    <x v="0"/>
    <x v="0"/>
    <x v="0"/>
    <x v="1"/>
    <x v="10"/>
    <x v="63"/>
    <x v="0"/>
    <x v="1"/>
    <s v="Tesseramento"/>
    <x v="0"/>
    <x v="3"/>
    <x v="0"/>
    <m/>
  </r>
  <r>
    <n v="209796"/>
    <x v="0"/>
    <x v="0"/>
    <x v="0"/>
    <x v="3"/>
    <x v="10"/>
    <x v="63"/>
    <x v="0"/>
    <x v="0"/>
    <s v="Tesseramento"/>
    <x v="0"/>
    <x v="0"/>
    <x v="0"/>
    <m/>
  </r>
  <r>
    <n v="25623"/>
    <x v="0"/>
    <x v="0"/>
    <x v="0"/>
    <x v="0"/>
    <x v="10"/>
    <x v="63"/>
    <x v="0"/>
    <x v="0"/>
    <s v="Tesseramento"/>
    <x v="0"/>
    <x v="3"/>
    <x v="0"/>
    <m/>
  </r>
  <r>
    <n v="199561"/>
    <x v="0"/>
    <x v="0"/>
    <x v="0"/>
    <x v="0"/>
    <x v="10"/>
    <x v="63"/>
    <x v="0"/>
    <x v="0"/>
    <s v="Tesseramento"/>
    <x v="0"/>
    <x v="3"/>
    <x v="0"/>
    <m/>
  </r>
  <r>
    <n v="133447"/>
    <x v="0"/>
    <x v="0"/>
    <x v="0"/>
    <x v="0"/>
    <x v="0"/>
    <x v="361"/>
    <x v="0"/>
    <x v="0"/>
    <s v="Tesseramento"/>
    <x v="0"/>
    <x v="0"/>
    <x v="0"/>
    <m/>
  </r>
  <r>
    <n v="235250"/>
    <x v="0"/>
    <x v="1"/>
    <x v="1"/>
    <x v="1"/>
    <x v="10"/>
    <x v="63"/>
    <x v="0"/>
    <x v="0"/>
    <s v="Tesseramento"/>
    <x v="0"/>
    <x v="4"/>
    <x v="0"/>
    <m/>
  </r>
  <r>
    <n v="182417"/>
    <x v="0"/>
    <x v="1"/>
    <x v="0"/>
    <x v="0"/>
    <x v="7"/>
    <x v="274"/>
    <x v="0"/>
    <x v="0"/>
    <s v="Tesseramento"/>
    <x v="0"/>
    <x v="3"/>
    <x v="0"/>
    <m/>
  </r>
  <r>
    <n v="233110"/>
    <x v="1"/>
    <x v="1"/>
    <x v="0"/>
    <x v="1"/>
    <x v="4"/>
    <x v="52"/>
    <x v="0"/>
    <x v="0"/>
    <s v="Tesseramento"/>
    <x v="1"/>
    <x v="5"/>
    <x v="0"/>
    <m/>
  </r>
  <r>
    <n v="203043"/>
    <x v="0"/>
    <x v="0"/>
    <x v="2"/>
    <x v="1"/>
    <x v="7"/>
    <x v="9"/>
    <x v="0"/>
    <x v="0"/>
    <s v="Tesseramento"/>
    <x v="0"/>
    <x v="1"/>
    <x v="0"/>
    <m/>
  </r>
  <r>
    <n v="226381"/>
    <x v="0"/>
    <x v="0"/>
    <x v="0"/>
    <x v="1"/>
    <x v="7"/>
    <x v="9"/>
    <x v="0"/>
    <x v="0"/>
    <s v="Tesseramento"/>
    <x v="0"/>
    <x v="0"/>
    <x v="0"/>
    <m/>
  </r>
  <r>
    <n v="173761"/>
    <x v="0"/>
    <x v="0"/>
    <x v="0"/>
    <x v="0"/>
    <x v="7"/>
    <x v="9"/>
    <x v="0"/>
    <x v="0"/>
    <s v="Tesseramento"/>
    <x v="0"/>
    <x v="1"/>
    <x v="0"/>
    <m/>
  </r>
  <r>
    <n v="147746"/>
    <x v="0"/>
    <x v="1"/>
    <x v="0"/>
    <x v="0"/>
    <x v="11"/>
    <x v="280"/>
    <x v="0"/>
    <x v="0"/>
    <s v="Tesseramento"/>
    <x v="0"/>
    <x v="4"/>
    <x v="0"/>
    <m/>
  </r>
  <r>
    <n v="128226"/>
    <x v="0"/>
    <x v="0"/>
    <x v="0"/>
    <x v="0"/>
    <x v="7"/>
    <x v="274"/>
    <x v="0"/>
    <x v="0"/>
    <s v="Tesseramento"/>
    <x v="0"/>
    <x v="0"/>
    <x v="0"/>
    <m/>
  </r>
  <r>
    <n v="34379"/>
    <x v="0"/>
    <x v="0"/>
    <x v="0"/>
    <x v="0"/>
    <x v="7"/>
    <x v="11"/>
    <x v="0"/>
    <x v="0"/>
    <s v="Tesseramento"/>
    <x v="1"/>
    <x v="4"/>
    <x v="0"/>
    <m/>
  </r>
  <r>
    <n v="235163"/>
    <x v="0"/>
    <x v="0"/>
    <x v="1"/>
    <x v="1"/>
    <x v="11"/>
    <x v="244"/>
    <x v="0"/>
    <x v="0"/>
    <s v="Tesseramento"/>
    <x v="0"/>
    <x v="1"/>
    <x v="0"/>
    <m/>
  </r>
  <r>
    <n v="198212"/>
    <x v="0"/>
    <x v="0"/>
    <x v="0"/>
    <x v="0"/>
    <x v="4"/>
    <x v="88"/>
    <x v="0"/>
    <x v="0"/>
    <s v="Tesseramento"/>
    <x v="1"/>
    <x v="3"/>
    <x v="0"/>
    <m/>
  </r>
  <r>
    <n v="86996"/>
    <x v="0"/>
    <x v="0"/>
    <x v="0"/>
    <x v="0"/>
    <x v="11"/>
    <x v="152"/>
    <x v="0"/>
    <x v="0"/>
    <s v="Tesseramento"/>
    <x v="1"/>
    <x v="3"/>
    <x v="0"/>
    <m/>
  </r>
  <r>
    <n v="207094"/>
    <x v="1"/>
    <x v="0"/>
    <x v="0"/>
    <x v="1"/>
    <x v="11"/>
    <x v="152"/>
    <x v="0"/>
    <x v="0"/>
    <s v="Tesseramento"/>
    <x v="1"/>
    <x v="5"/>
    <x v="0"/>
    <m/>
  </r>
  <r>
    <n v="112106"/>
    <x v="0"/>
    <x v="0"/>
    <x v="0"/>
    <x v="0"/>
    <x v="2"/>
    <x v="346"/>
    <x v="0"/>
    <x v="0"/>
    <s v="Tesseramento"/>
    <x v="0"/>
    <x v="0"/>
    <x v="0"/>
    <m/>
  </r>
  <r>
    <n v="233104"/>
    <x v="0"/>
    <x v="0"/>
    <x v="0"/>
    <x v="0"/>
    <x v="11"/>
    <x v="152"/>
    <x v="0"/>
    <x v="0"/>
    <s v="Tesseramento"/>
    <x v="1"/>
    <x v="0"/>
    <x v="0"/>
    <m/>
  </r>
  <r>
    <n v="166248"/>
    <x v="0"/>
    <x v="0"/>
    <x v="0"/>
    <x v="0"/>
    <x v="11"/>
    <x v="152"/>
    <x v="0"/>
    <x v="0"/>
    <s v="Tesseramento"/>
    <x v="1"/>
    <x v="0"/>
    <x v="0"/>
    <m/>
  </r>
  <r>
    <n v="168850"/>
    <x v="0"/>
    <x v="0"/>
    <x v="2"/>
    <x v="3"/>
    <x v="6"/>
    <x v="226"/>
    <x v="0"/>
    <x v="1"/>
    <s v="Tesseramento"/>
    <x v="0"/>
    <x v="0"/>
    <x v="0"/>
    <m/>
  </r>
  <r>
    <n v="118162"/>
    <x v="0"/>
    <x v="0"/>
    <x v="0"/>
    <x v="0"/>
    <x v="11"/>
    <x v="152"/>
    <x v="0"/>
    <x v="0"/>
    <s v="Tesseramento"/>
    <x v="1"/>
    <x v="4"/>
    <x v="0"/>
    <m/>
  </r>
  <r>
    <n v="148870"/>
    <x v="0"/>
    <x v="0"/>
    <x v="0"/>
    <x v="0"/>
    <x v="11"/>
    <x v="152"/>
    <x v="0"/>
    <x v="0"/>
    <s v="Tesseramento"/>
    <x v="1"/>
    <x v="0"/>
    <x v="0"/>
    <m/>
  </r>
  <r>
    <n v="187054"/>
    <x v="0"/>
    <x v="0"/>
    <x v="0"/>
    <x v="0"/>
    <x v="11"/>
    <x v="152"/>
    <x v="0"/>
    <x v="1"/>
    <s v="Tesseramento"/>
    <x v="1"/>
    <x v="0"/>
    <x v="0"/>
    <m/>
  </r>
  <r>
    <n v="162868"/>
    <x v="0"/>
    <x v="0"/>
    <x v="2"/>
    <x v="3"/>
    <x v="6"/>
    <x v="226"/>
    <x v="0"/>
    <x v="0"/>
    <s v="Tesseramento"/>
    <x v="0"/>
    <x v="0"/>
    <x v="0"/>
    <m/>
  </r>
  <r>
    <n v="90158"/>
    <x v="0"/>
    <x v="0"/>
    <x v="0"/>
    <x v="0"/>
    <x v="11"/>
    <x v="152"/>
    <x v="0"/>
    <x v="0"/>
    <s v="Tesseramento"/>
    <x v="1"/>
    <x v="3"/>
    <x v="0"/>
    <m/>
  </r>
  <r>
    <n v="140020"/>
    <x v="0"/>
    <x v="0"/>
    <x v="0"/>
    <x v="0"/>
    <x v="6"/>
    <x v="226"/>
    <x v="0"/>
    <x v="0"/>
    <s v="Tesseramento"/>
    <x v="0"/>
    <x v="3"/>
    <x v="0"/>
    <m/>
  </r>
  <r>
    <n v="42544"/>
    <x v="0"/>
    <x v="0"/>
    <x v="0"/>
    <x v="0"/>
    <x v="2"/>
    <x v="326"/>
    <x v="0"/>
    <x v="0"/>
    <s v="Tesseramento"/>
    <x v="1"/>
    <x v="4"/>
    <x v="0"/>
    <m/>
  </r>
  <r>
    <n v="187055"/>
    <x v="0"/>
    <x v="0"/>
    <x v="2"/>
    <x v="0"/>
    <x v="11"/>
    <x v="152"/>
    <x v="0"/>
    <x v="1"/>
    <s v="Tesseramento"/>
    <x v="1"/>
    <x v="0"/>
    <x v="0"/>
    <m/>
  </r>
  <r>
    <n v="133239"/>
    <x v="0"/>
    <x v="0"/>
    <x v="0"/>
    <x v="0"/>
    <x v="2"/>
    <x v="326"/>
    <x v="0"/>
    <x v="1"/>
    <s v="Tesseramento"/>
    <x v="1"/>
    <x v="0"/>
    <x v="0"/>
    <m/>
  </r>
  <r>
    <n v="22316"/>
    <x v="0"/>
    <x v="0"/>
    <x v="0"/>
    <x v="0"/>
    <x v="2"/>
    <x v="326"/>
    <x v="0"/>
    <x v="0"/>
    <s v="Tesseramento"/>
    <x v="1"/>
    <x v="3"/>
    <x v="0"/>
    <m/>
  </r>
  <r>
    <n v="229289"/>
    <x v="1"/>
    <x v="0"/>
    <x v="0"/>
    <x v="2"/>
    <x v="11"/>
    <x v="152"/>
    <x v="0"/>
    <x v="0"/>
    <s v="Tesseramento"/>
    <x v="1"/>
    <x v="5"/>
    <x v="0"/>
    <m/>
  </r>
  <r>
    <n v="12985"/>
    <x v="0"/>
    <x v="0"/>
    <x v="0"/>
    <x v="0"/>
    <x v="2"/>
    <x v="326"/>
    <x v="0"/>
    <x v="1"/>
    <s v="Tesseramento"/>
    <x v="1"/>
    <x v="4"/>
    <x v="0"/>
    <m/>
  </r>
  <r>
    <n v="178225"/>
    <x v="0"/>
    <x v="0"/>
    <x v="0"/>
    <x v="0"/>
    <x v="11"/>
    <x v="152"/>
    <x v="0"/>
    <x v="0"/>
    <s v="Tesseramento"/>
    <x v="1"/>
    <x v="0"/>
    <x v="0"/>
    <m/>
  </r>
  <r>
    <n v="136368"/>
    <x v="0"/>
    <x v="0"/>
    <x v="2"/>
    <x v="4"/>
    <x v="11"/>
    <x v="152"/>
    <x v="0"/>
    <x v="0"/>
    <s v="Tesseramento"/>
    <x v="1"/>
    <x v="0"/>
    <x v="0"/>
    <m/>
  </r>
  <r>
    <n v="99273"/>
    <x v="0"/>
    <x v="0"/>
    <x v="2"/>
    <x v="0"/>
    <x v="11"/>
    <x v="152"/>
    <x v="0"/>
    <x v="1"/>
    <s v="Tesseramento"/>
    <x v="1"/>
    <x v="1"/>
    <x v="0"/>
    <m/>
  </r>
  <r>
    <n v="147775"/>
    <x v="0"/>
    <x v="0"/>
    <x v="0"/>
    <x v="0"/>
    <x v="11"/>
    <x v="152"/>
    <x v="0"/>
    <x v="0"/>
    <s v="Tesseramento"/>
    <x v="1"/>
    <x v="0"/>
    <x v="0"/>
    <m/>
  </r>
  <r>
    <n v="231853"/>
    <x v="0"/>
    <x v="0"/>
    <x v="0"/>
    <x v="2"/>
    <x v="2"/>
    <x v="326"/>
    <x v="0"/>
    <x v="0"/>
    <s v="Tesseramento"/>
    <x v="1"/>
    <x v="4"/>
    <x v="0"/>
    <m/>
  </r>
  <r>
    <n v="176019"/>
    <x v="0"/>
    <x v="0"/>
    <x v="0"/>
    <x v="0"/>
    <x v="2"/>
    <x v="326"/>
    <x v="0"/>
    <x v="0"/>
    <s v="Tesseramento"/>
    <x v="1"/>
    <x v="1"/>
    <x v="0"/>
    <m/>
  </r>
  <r>
    <n v="12969"/>
    <x v="0"/>
    <x v="0"/>
    <x v="0"/>
    <x v="2"/>
    <x v="2"/>
    <x v="326"/>
    <x v="0"/>
    <x v="0"/>
    <s v="Tesseramento"/>
    <x v="1"/>
    <x v="3"/>
    <x v="0"/>
    <m/>
  </r>
  <r>
    <n v="39090"/>
    <x v="0"/>
    <x v="0"/>
    <x v="0"/>
    <x v="0"/>
    <x v="11"/>
    <x v="152"/>
    <x v="0"/>
    <x v="0"/>
    <s v="Tesseramento"/>
    <x v="1"/>
    <x v="3"/>
    <x v="0"/>
    <m/>
  </r>
  <r>
    <n v="12545"/>
    <x v="0"/>
    <x v="0"/>
    <x v="0"/>
    <x v="0"/>
    <x v="2"/>
    <x v="326"/>
    <x v="0"/>
    <x v="1"/>
    <s v="Tesseramento"/>
    <x v="1"/>
    <x v="0"/>
    <x v="0"/>
    <m/>
  </r>
  <r>
    <n v="87643"/>
    <x v="0"/>
    <x v="0"/>
    <x v="0"/>
    <x v="0"/>
    <x v="11"/>
    <x v="152"/>
    <x v="0"/>
    <x v="0"/>
    <s v="Tesseramento"/>
    <x v="1"/>
    <x v="4"/>
    <x v="0"/>
    <m/>
  </r>
  <r>
    <n v="178247"/>
    <x v="0"/>
    <x v="0"/>
    <x v="0"/>
    <x v="0"/>
    <x v="11"/>
    <x v="152"/>
    <x v="0"/>
    <x v="0"/>
    <s v="Tesseramento"/>
    <x v="1"/>
    <x v="0"/>
    <x v="0"/>
    <m/>
  </r>
  <r>
    <n v="42547"/>
    <x v="0"/>
    <x v="0"/>
    <x v="0"/>
    <x v="0"/>
    <x v="2"/>
    <x v="326"/>
    <x v="0"/>
    <x v="0"/>
    <s v="Tesseramento"/>
    <x v="1"/>
    <x v="4"/>
    <x v="0"/>
    <m/>
  </r>
  <r>
    <n v="215183"/>
    <x v="0"/>
    <x v="0"/>
    <x v="0"/>
    <x v="3"/>
    <x v="11"/>
    <x v="152"/>
    <x v="0"/>
    <x v="0"/>
    <s v="Tesseramento"/>
    <x v="1"/>
    <x v="3"/>
    <x v="0"/>
    <m/>
  </r>
  <r>
    <n v="12946"/>
    <x v="0"/>
    <x v="0"/>
    <x v="0"/>
    <x v="0"/>
    <x v="2"/>
    <x v="326"/>
    <x v="0"/>
    <x v="1"/>
    <s v="Tesseramento"/>
    <x v="1"/>
    <x v="4"/>
    <x v="0"/>
    <m/>
  </r>
  <r>
    <n v="204550"/>
    <x v="1"/>
    <x v="0"/>
    <x v="0"/>
    <x v="1"/>
    <x v="11"/>
    <x v="152"/>
    <x v="0"/>
    <x v="0"/>
    <s v="Tesseramento"/>
    <x v="1"/>
    <x v="5"/>
    <x v="0"/>
    <m/>
  </r>
  <r>
    <n v="57562"/>
    <x v="0"/>
    <x v="0"/>
    <x v="0"/>
    <x v="0"/>
    <x v="6"/>
    <x v="226"/>
    <x v="0"/>
    <x v="0"/>
    <s v="Tesseramento"/>
    <x v="0"/>
    <x v="0"/>
    <x v="0"/>
    <m/>
  </r>
  <r>
    <n v="6338"/>
    <x v="0"/>
    <x v="0"/>
    <x v="0"/>
    <x v="0"/>
    <x v="11"/>
    <x v="152"/>
    <x v="0"/>
    <x v="0"/>
    <s v="Tesseramento"/>
    <x v="1"/>
    <x v="3"/>
    <x v="0"/>
    <m/>
  </r>
  <r>
    <n v="12996"/>
    <x v="0"/>
    <x v="0"/>
    <x v="0"/>
    <x v="0"/>
    <x v="2"/>
    <x v="326"/>
    <x v="0"/>
    <x v="0"/>
    <s v="Tesseramento"/>
    <x v="1"/>
    <x v="4"/>
    <x v="0"/>
    <m/>
  </r>
  <r>
    <n v="13001"/>
    <x v="0"/>
    <x v="0"/>
    <x v="0"/>
    <x v="0"/>
    <x v="2"/>
    <x v="326"/>
    <x v="0"/>
    <x v="0"/>
    <s v="Tesseramento"/>
    <x v="1"/>
    <x v="4"/>
    <x v="0"/>
    <m/>
  </r>
  <r>
    <n v="71795"/>
    <x v="0"/>
    <x v="0"/>
    <x v="0"/>
    <x v="0"/>
    <x v="2"/>
    <x v="326"/>
    <x v="0"/>
    <x v="0"/>
    <s v="Tesseramento"/>
    <x v="1"/>
    <x v="1"/>
    <x v="0"/>
    <m/>
  </r>
  <r>
    <n v="87060"/>
    <x v="0"/>
    <x v="0"/>
    <x v="0"/>
    <x v="0"/>
    <x v="11"/>
    <x v="152"/>
    <x v="0"/>
    <x v="0"/>
    <s v="Tesseramento"/>
    <x v="1"/>
    <x v="1"/>
    <x v="0"/>
    <m/>
  </r>
  <r>
    <n v="51378"/>
    <x v="0"/>
    <x v="0"/>
    <x v="0"/>
    <x v="0"/>
    <x v="2"/>
    <x v="326"/>
    <x v="0"/>
    <x v="1"/>
    <s v="Tesseramento"/>
    <x v="1"/>
    <x v="4"/>
    <x v="0"/>
    <m/>
  </r>
  <r>
    <n v="62181"/>
    <x v="0"/>
    <x v="0"/>
    <x v="0"/>
    <x v="0"/>
    <x v="13"/>
    <x v="39"/>
    <x v="0"/>
    <x v="0"/>
    <s v="Tesseramento"/>
    <x v="0"/>
    <x v="0"/>
    <x v="0"/>
    <m/>
  </r>
  <r>
    <n v="51372"/>
    <x v="0"/>
    <x v="0"/>
    <x v="0"/>
    <x v="0"/>
    <x v="2"/>
    <x v="326"/>
    <x v="0"/>
    <x v="0"/>
    <s v="Tesseramento"/>
    <x v="1"/>
    <x v="3"/>
    <x v="0"/>
    <m/>
  </r>
  <r>
    <n v="89069"/>
    <x v="0"/>
    <x v="0"/>
    <x v="0"/>
    <x v="0"/>
    <x v="2"/>
    <x v="326"/>
    <x v="0"/>
    <x v="0"/>
    <s v="Tesseramento"/>
    <x v="1"/>
    <x v="0"/>
    <x v="0"/>
    <m/>
  </r>
  <r>
    <n v="148668"/>
    <x v="0"/>
    <x v="0"/>
    <x v="0"/>
    <x v="0"/>
    <x v="2"/>
    <x v="326"/>
    <x v="0"/>
    <x v="0"/>
    <s v="Tesseramento"/>
    <x v="1"/>
    <x v="0"/>
    <x v="0"/>
    <m/>
  </r>
  <r>
    <n v="13006"/>
    <x v="0"/>
    <x v="0"/>
    <x v="0"/>
    <x v="0"/>
    <x v="2"/>
    <x v="326"/>
    <x v="0"/>
    <x v="0"/>
    <s v="Tesseramento"/>
    <x v="1"/>
    <x v="4"/>
    <x v="0"/>
    <m/>
  </r>
  <r>
    <n v="129120"/>
    <x v="0"/>
    <x v="0"/>
    <x v="0"/>
    <x v="2"/>
    <x v="2"/>
    <x v="326"/>
    <x v="0"/>
    <x v="0"/>
    <s v="Tesseramento"/>
    <x v="1"/>
    <x v="0"/>
    <x v="0"/>
    <m/>
  </r>
  <r>
    <n v="128103"/>
    <x v="0"/>
    <x v="0"/>
    <x v="0"/>
    <x v="0"/>
    <x v="11"/>
    <x v="152"/>
    <x v="0"/>
    <x v="1"/>
    <s v="Tesseramento"/>
    <x v="1"/>
    <x v="0"/>
    <x v="0"/>
    <m/>
  </r>
  <r>
    <n v="66852"/>
    <x v="0"/>
    <x v="0"/>
    <x v="0"/>
    <x v="0"/>
    <x v="2"/>
    <x v="326"/>
    <x v="0"/>
    <x v="0"/>
    <s v="Tesseramento"/>
    <x v="1"/>
    <x v="3"/>
    <x v="0"/>
    <m/>
  </r>
  <r>
    <n v="169059"/>
    <x v="1"/>
    <x v="0"/>
    <x v="0"/>
    <x v="1"/>
    <x v="11"/>
    <x v="152"/>
    <x v="0"/>
    <x v="0"/>
    <s v="Tesseramento"/>
    <x v="1"/>
    <x v="7"/>
    <x v="0"/>
    <m/>
  </r>
  <r>
    <n v="169058"/>
    <x v="1"/>
    <x v="0"/>
    <x v="0"/>
    <x v="1"/>
    <x v="11"/>
    <x v="152"/>
    <x v="0"/>
    <x v="0"/>
    <s v="Tesseramento"/>
    <x v="1"/>
    <x v="7"/>
    <x v="0"/>
    <m/>
  </r>
  <r>
    <n v="19700"/>
    <x v="0"/>
    <x v="0"/>
    <x v="0"/>
    <x v="0"/>
    <x v="11"/>
    <x v="152"/>
    <x v="0"/>
    <x v="1"/>
    <s v="Tesseramento"/>
    <x v="1"/>
    <x v="3"/>
    <x v="0"/>
    <m/>
  </r>
  <r>
    <n v="103741"/>
    <x v="0"/>
    <x v="0"/>
    <x v="0"/>
    <x v="0"/>
    <x v="11"/>
    <x v="152"/>
    <x v="0"/>
    <x v="0"/>
    <s v="Tesseramento"/>
    <x v="1"/>
    <x v="4"/>
    <x v="0"/>
    <m/>
  </r>
  <r>
    <n v="149087"/>
    <x v="0"/>
    <x v="0"/>
    <x v="0"/>
    <x v="0"/>
    <x v="11"/>
    <x v="152"/>
    <x v="0"/>
    <x v="0"/>
    <s v="Tesseramento"/>
    <x v="1"/>
    <x v="3"/>
    <x v="0"/>
    <m/>
  </r>
  <r>
    <n v="178356"/>
    <x v="0"/>
    <x v="0"/>
    <x v="0"/>
    <x v="1"/>
    <x v="11"/>
    <x v="152"/>
    <x v="0"/>
    <x v="1"/>
    <s v="Tesseramento"/>
    <x v="1"/>
    <x v="4"/>
    <x v="0"/>
    <m/>
  </r>
  <r>
    <n v="94183"/>
    <x v="0"/>
    <x v="0"/>
    <x v="0"/>
    <x v="2"/>
    <x v="11"/>
    <x v="152"/>
    <x v="0"/>
    <x v="0"/>
    <s v="Tesseramento"/>
    <x v="1"/>
    <x v="4"/>
    <x v="0"/>
    <m/>
  </r>
  <r>
    <n v="171937"/>
    <x v="1"/>
    <x v="0"/>
    <x v="0"/>
    <x v="2"/>
    <x v="11"/>
    <x v="152"/>
    <x v="0"/>
    <x v="0"/>
    <s v="Tesseramento"/>
    <x v="1"/>
    <x v="6"/>
    <x v="0"/>
    <m/>
  </r>
  <r>
    <n v="189607"/>
    <x v="0"/>
    <x v="0"/>
    <x v="0"/>
    <x v="0"/>
    <x v="11"/>
    <x v="152"/>
    <x v="0"/>
    <x v="0"/>
    <s v="Tesseramento"/>
    <x v="1"/>
    <x v="3"/>
    <x v="0"/>
    <m/>
  </r>
  <r>
    <n v="183108"/>
    <x v="0"/>
    <x v="0"/>
    <x v="0"/>
    <x v="1"/>
    <x v="11"/>
    <x v="152"/>
    <x v="0"/>
    <x v="0"/>
    <s v="Tesseramento"/>
    <x v="1"/>
    <x v="3"/>
    <x v="0"/>
    <m/>
  </r>
  <r>
    <n v="177948"/>
    <x v="0"/>
    <x v="0"/>
    <x v="0"/>
    <x v="0"/>
    <x v="11"/>
    <x v="152"/>
    <x v="0"/>
    <x v="1"/>
    <s v="Tesseramento"/>
    <x v="1"/>
    <x v="3"/>
    <x v="0"/>
    <m/>
  </r>
  <r>
    <n v="14820"/>
    <x v="0"/>
    <x v="0"/>
    <x v="0"/>
    <x v="0"/>
    <x v="4"/>
    <x v="154"/>
    <x v="0"/>
    <x v="0"/>
    <s v="Tesseramento"/>
    <x v="1"/>
    <x v="3"/>
    <x v="0"/>
    <m/>
  </r>
  <r>
    <n v="24753"/>
    <x v="0"/>
    <x v="0"/>
    <x v="0"/>
    <x v="0"/>
    <x v="4"/>
    <x v="154"/>
    <x v="0"/>
    <x v="0"/>
    <s v="Tesseramento"/>
    <x v="1"/>
    <x v="4"/>
    <x v="0"/>
    <m/>
  </r>
  <r>
    <n v="1858"/>
    <x v="0"/>
    <x v="0"/>
    <x v="0"/>
    <x v="0"/>
    <x v="4"/>
    <x v="154"/>
    <x v="0"/>
    <x v="0"/>
    <s v="Tesseramento"/>
    <x v="1"/>
    <x v="3"/>
    <x v="0"/>
    <m/>
  </r>
  <r>
    <n v="156644"/>
    <x v="1"/>
    <x v="0"/>
    <x v="0"/>
    <x v="0"/>
    <x v="4"/>
    <x v="154"/>
    <x v="0"/>
    <x v="1"/>
    <s v="Tesseramento"/>
    <x v="1"/>
    <x v="7"/>
    <x v="0"/>
    <m/>
  </r>
  <r>
    <n v="70108"/>
    <x v="0"/>
    <x v="0"/>
    <x v="0"/>
    <x v="0"/>
    <x v="4"/>
    <x v="154"/>
    <x v="0"/>
    <x v="0"/>
    <s v="Tesseramento"/>
    <x v="1"/>
    <x v="0"/>
    <x v="0"/>
    <m/>
  </r>
  <r>
    <n v="156645"/>
    <x v="1"/>
    <x v="0"/>
    <x v="0"/>
    <x v="0"/>
    <x v="4"/>
    <x v="154"/>
    <x v="0"/>
    <x v="0"/>
    <s v="Tesseramento"/>
    <x v="1"/>
    <x v="7"/>
    <x v="0"/>
    <m/>
  </r>
  <r>
    <n v="95475"/>
    <x v="0"/>
    <x v="0"/>
    <x v="0"/>
    <x v="2"/>
    <x v="4"/>
    <x v="154"/>
    <x v="0"/>
    <x v="0"/>
    <s v="Tesseramento"/>
    <x v="1"/>
    <x v="4"/>
    <x v="0"/>
    <m/>
  </r>
  <r>
    <n v="70109"/>
    <x v="0"/>
    <x v="0"/>
    <x v="0"/>
    <x v="0"/>
    <x v="4"/>
    <x v="154"/>
    <x v="0"/>
    <x v="1"/>
    <s v="Tesseramento"/>
    <x v="1"/>
    <x v="3"/>
    <x v="0"/>
    <m/>
  </r>
  <r>
    <n v="93702"/>
    <x v="0"/>
    <x v="0"/>
    <x v="0"/>
    <x v="0"/>
    <x v="4"/>
    <x v="154"/>
    <x v="0"/>
    <x v="0"/>
    <s v="Tesseramento"/>
    <x v="1"/>
    <x v="0"/>
    <x v="0"/>
    <m/>
  </r>
  <r>
    <n v="24751"/>
    <x v="0"/>
    <x v="0"/>
    <x v="0"/>
    <x v="0"/>
    <x v="4"/>
    <x v="154"/>
    <x v="0"/>
    <x v="1"/>
    <s v="Tesseramento"/>
    <x v="1"/>
    <x v="4"/>
    <x v="0"/>
    <m/>
  </r>
  <r>
    <n v="1859"/>
    <x v="0"/>
    <x v="0"/>
    <x v="0"/>
    <x v="0"/>
    <x v="4"/>
    <x v="154"/>
    <x v="0"/>
    <x v="1"/>
    <s v="Tesseramento"/>
    <x v="1"/>
    <x v="3"/>
    <x v="0"/>
    <m/>
  </r>
  <r>
    <n v="205842"/>
    <x v="0"/>
    <x v="0"/>
    <x v="0"/>
    <x v="1"/>
    <x v="4"/>
    <x v="154"/>
    <x v="0"/>
    <x v="1"/>
    <s v="Tesseramento"/>
    <x v="1"/>
    <x v="0"/>
    <x v="0"/>
    <m/>
  </r>
  <r>
    <n v="151752"/>
    <x v="0"/>
    <x v="0"/>
    <x v="0"/>
    <x v="0"/>
    <x v="11"/>
    <x v="152"/>
    <x v="0"/>
    <x v="0"/>
    <s v="Tesseramento"/>
    <x v="1"/>
    <x v="0"/>
    <x v="0"/>
    <m/>
  </r>
  <r>
    <n v="196215"/>
    <x v="0"/>
    <x v="0"/>
    <x v="0"/>
    <x v="3"/>
    <x v="11"/>
    <x v="152"/>
    <x v="0"/>
    <x v="1"/>
    <s v="Tesseramento"/>
    <x v="1"/>
    <x v="0"/>
    <x v="0"/>
    <m/>
  </r>
  <r>
    <n v="166055"/>
    <x v="0"/>
    <x v="0"/>
    <x v="0"/>
    <x v="0"/>
    <x v="11"/>
    <x v="152"/>
    <x v="0"/>
    <x v="0"/>
    <s v="Tesseramento"/>
    <x v="1"/>
    <x v="3"/>
    <x v="0"/>
    <m/>
  </r>
  <r>
    <n v="193346"/>
    <x v="1"/>
    <x v="0"/>
    <x v="0"/>
    <x v="0"/>
    <x v="11"/>
    <x v="152"/>
    <x v="0"/>
    <x v="0"/>
    <s v="Tesseramento"/>
    <x v="1"/>
    <x v="6"/>
    <x v="0"/>
    <m/>
  </r>
  <r>
    <n v="192768"/>
    <x v="0"/>
    <x v="0"/>
    <x v="0"/>
    <x v="2"/>
    <x v="11"/>
    <x v="152"/>
    <x v="0"/>
    <x v="1"/>
    <s v="Tesseramento"/>
    <x v="1"/>
    <x v="4"/>
    <x v="0"/>
    <m/>
  </r>
  <r>
    <n v="28842"/>
    <x v="0"/>
    <x v="0"/>
    <x v="0"/>
    <x v="0"/>
    <x v="11"/>
    <x v="152"/>
    <x v="0"/>
    <x v="0"/>
    <s v="Tesseramento"/>
    <x v="1"/>
    <x v="3"/>
    <x v="0"/>
    <m/>
  </r>
  <r>
    <n v="172183"/>
    <x v="0"/>
    <x v="0"/>
    <x v="0"/>
    <x v="0"/>
    <x v="11"/>
    <x v="152"/>
    <x v="0"/>
    <x v="0"/>
    <s v="Tesseramento"/>
    <x v="1"/>
    <x v="3"/>
    <x v="0"/>
    <m/>
  </r>
  <r>
    <n v="52039"/>
    <x v="0"/>
    <x v="0"/>
    <x v="0"/>
    <x v="0"/>
    <x v="11"/>
    <x v="152"/>
    <x v="0"/>
    <x v="1"/>
    <s v="Tesseramento"/>
    <x v="1"/>
    <x v="3"/>
    <x v="0"/>
    <m/>
  </r>
  <r>
    <n v="76365"/>
    <x v="0"/>
    <x v="0"/>
    <x v="0"/>
    <x v="0"/>
    <x v="4"/>
    <x v="154"/>
    <x v="0"/>
    <x v="0"/>
    <s v="Tesseramento"/>
    <x v="1"/>
    <x v="0"/>
    <x v="0"/>
    <m/>
  </r>
  <r>
    <n v="165073"/>
    <x v="0"/>
    <x v="0"/>
    <x v="0"/>
    <x v="0"/>
    <x v="4"/>
    <x v="154"/>
    <x v="0"/>
    <x v="0"/>
    <s v="Tesseramento"/>
    <x v="1"/>
    <x v="3"/>
    <x v="0"/>
    <m/>
  </r>
  <r>
    <n v="56809"/>
    <x v="0"/>
    <x v="0"/>
    <x v="0"/>
    <x v="0"/>
    <x v="4"/>
    <x v="154"/>
    <x v="0"/>
    <x v="1"/>
    <s v="Tesseramento"/>
    <x v="1"/>
    <x v="0"/>
    <x v="0"/>
    <m/>
  </r>
  <r>
    <n v="51476"/>
    <x v="0"/>
    <x v="0"/>
    <x v="0"/>
    <x v="0"/>
    <x v="4"/>
    <x v="154"/>
    <x v="0"/>
    <x v="0"/>
    <s v="Tesseramento"/>
    <x v="1"/>
    <x v="0"/>
    <x v="0"/>
    <m/>
  </r>
  <r>
    <n v="51475"/>
    <x v="0"/>
    <x v="0"/>
    <x v="0"/>
    <x v="0"/>
    <x v="4"/>
    <x v="154"/>
    <x v="0"/>
    <x v="0"/>
    <s v="Tesseramento"/>
    <x v="1"/>
    <x v="4"/>
    <x v="0"/>
    <m/>
  </r>
  <r>
    <n v="27111"/>
    <x v="0"/>
    <x v="0"/>
    <x v="0"/>
    <x v="0"/>
    <x v="4"/>
    <x v="154"/>
    <x v="0"/>
    <x v="0"/>
    <s v="Tesseramento"/>
    <x v="1"/>
    <x v="4"/>
    <x v="0"/>
    <m/>
  </r>
  <r>
    <n v="58512"/>
    <x v="0"/>
    <x v="0"/>
    <x v="0"/>
    <x v="0"/>
    <x v="4"/>
    <x v="154"/>
    <x v="0"/>
    <x v="0"/>
    <s v="Tesseramento"/>
    <x v="1"/>
    <x v="3"/>
    <x v="0"/>
    <m/>
  </r>
  <r>
    <n v="58511"/>
    <x v="0"/>
    <x v="0"/>
    <x v="0"/>
    <x v="0"/>
    <x v="4"/>
    <x v="154"/>
    <x v="0"/>
    <x v="0"/>
    <s v="Tesseramento"/>
    <x v="1"/>
    <x v="1"/>
    <x v="0"/>
    <m/>
  </r>
  <r>
    <n v="58514"/>
    <x v="0"/>
    <x v="0"/>
    <x v="0"/>
    <x v="0"/>
    <x v="4"/>
    <x v="154"/>
    <x v="0"/>
    <x v="1"/>
    <s v="Tesseramento"/>
    <x v="1"/>
    <x v="3"/>
    <x v="0"/>
    <m/>
  </r>
  <r>
    <n v="165084"/>
    <x v="0"/>
    <x v="0"/>
    <x v="0"/>
    <x v="0"/>
    <x v="4"/>
    <x v="154"/>
    <x v="0"/>
    <x v="0"/>
    <s v="Tesseramento"/>
    <x v="1"/>
    <x v="4"/>
    <x v="0"/>
    <m/>
  </r>
  <r>
    <n v="178778"/>
    <x v="0"/>
    <x v="0"/>
    <x v="0"/>
    <x v="0"/>
    <x v="4"/>
    <x v="154"/>
    <x v="0"/>
    <x v="0"/>
    <s v="Tesseramento"/>
    <x v="1"/>
    <x v="0"/>
    <x v="0"/>
    <m/>
  </r>
  <r>
    <n v="193320"/>
    <x v="1"/>
    <x v="0"/>
    <x v="0"/>
    <x v="1"/>
    <x v="4"/>
    <x v="154"/>
    <x v="0"/>
    <x v="1"/>
    <s v="Tesseramento"/>
    <x v="1"/>
    <x v="5"/>
    <x v="0"/>
    <m/>
  </r>
  <r>
    <n v="68338"/>
    <x v="0"/>
    <x v="0"/>
    <x v="0"/>
    <x v="0"/>
    <x v="4"/>
    <x v="154"/>
    <x v="0"/>
    <x v="0"/>
    <s v="Tesseramento"/>
    <x v="1"/>
    <x v="4"/>
    <x v="0"/>
    <m/>
  </r>
  <r>
    <n v="63430"/>
    <x v="0"/>
    <x v="0"/>
    <x v="0"/>
    <x v="0"/>
    <x v="4"/>
    <x v="154"/>
    <x v="0"/>
    <x v="1"/>
    <s v="Tesseramento"/>
    <x v="1"/>
    <x v="0"/>
    <x v="0"/>
    <m/>
  </r>
  <r>
    <n v="24798"/>
    <x v="0"/>
    <x v="0"/>
    <x v="0"/>
    <x v="0"/>
    <x v="4"/>
    <x v="154"/>
    <x v="0"/>
    <x v="0"/>
    <s v="Tesseramento"/>
    <x v="1"/>
    <x v="4"/>
    <x v="0"/>
    <m/>
  </r>
  <r>
    <n v="155582"/>
    <x v="0"/>
    <x v="0"/>
    <x v="0"/>
    <x v="0"/>
    <x v="4"/>
    <x v="154"/>
    <x v="0"/>
    <x v="0"/>
    <s v="Tesseramento"/>
    <x v="1"/>
    <x v="0"/>
    <x v="0"/>
    <m/>
  </r>
  <r>
    <n v="33300"/>
    <x v="0"/>
    <x v="0"/>
    <x v="0"/>
    <x v="0"/>
    <x v="4"/>
    <x v="154"/>
    <x v="0"/>
    <x v="0"/>
    <s v="Tesseramento"/>
    <x v="1"/>
    <x v="4"/>
    <x v="0"/>
    <m/>
  </r>
  <r>
    <n v="172873"/>
    <x v="0"/>
    <x v="0"/>
    <x v="0"/>
    <x v="0"/>
    <x v="4"/>
    <x v="154"/>
    <x v="0"/>
    <x v="0"/>
    <s v="Tesseramento"/>
    <x v="1"/>
    <x v="4"/>
    <x v="0"/>
    <m/>
  </r>
  <r>
    <n v="46016"/>
    <x v="0"/>
    <x v="0"/>
    <x v="0"/>
    <x v="0"/>
    <x v="4"/>
    <x v="154"/>
    <x v="0"/>
    <x v="1"/>
    <s v="Tesseramento"/>
    <x v="1"/>
    <x v="4"/>
    <x v="0"/>
    <m/>
  </r>
  <r>
    <n v="540"/>
    <x v="0"/>
    <x v="0"/>
    <x v="0"/>
    <x v="0"/>
    <x v="4"/>
    <x v="154"/>
    <x v="0"/>
    <x v="0"/>
    <s v="Tesseramento"/>
    <x v="1"/>
    <x v="3"/>
    <x v="0"/>
    <m/>
  </r>
  <r>
    <n v="156646"/>
    <x v="1"/>
    <x v="0"/>
    <x v="0"/>
    <x v="0"/>
    <x v="4"/>
    <x v="154"/>
    <x v="0"/>
    <x v="0"/>
    <s v="Tesseramento"/>
    <x v="1"/>
    <x v="7"/>
    <x v="0"/>
    <m/>
  </r>
  <r>
    <n v="68340"/>
    <x v="0"/>
    <x v="0"/>
    <x v="0"/>
    <x v="1"/>
    <x v="4"/>
    <x v="154"/>
    <x v="0"/>
    <x v="0"/>
    <s v="Tesseramento"/>
    <x v="1"/>
    <x v="4"/>
    <x v="0"/>
    <m/>
  </r>
  <r>
    <n v="228233"/>
    <x v="1"/>
    <x v="0"/>
    <x v="0"/>
    <x v="2"/>
    <x v="4"/>
    <x v="154"/>
    <x v="0"/>
    <x v="1"/>
    <s v="Tesseramento"/>
    <x v="1"/>
    <x v="5"/>
    <x v="0"/>
    <m/>
  </r>
  <r>
    <n v="1916"/>
    <x v="0"/>
    <x v="0"/>
    <x v="0"/>
    <x v="0"/>
    <x v="4"/>
    <x v="154"/>
    <x v="0"/>
    <x v="0"/>
    <s v="Tesseramento"/>
    <x v="1"/>
    <x v="3"/>
    <x v="0"/>
    <m/>
  </r>
  <r>
    <n v="193879"/>
    <x v="1"/>
    <x v="0"/>
    <x v="0"/>
    <x v="1"/>
    <x v="4"/>
    <x v="154"/>
    <x v="0"/>
    <x v="0"/>
    <s v="Tesseramento"/>
    <x v="1"/>
    <x v="5"/>
    <x v="0"/>
    <m/>
  </r>
  <r>
    <n v="216903"/>
    <x v="0"/>
    <x v="0"/>
    <x v="0"/>
    <x v="2"/>
    <x v="4"/>
    <x v="154"/>
    <x v="0"/>
    <x v="1"/>
    <s v="Tesseramento"/>
    <x v="1"/>
    <x v="0"/>
    <x v="0"/>
    <m/>
  </r>
  <r>
    <n v="172874"/>
    <x v="0"/>
    <x v="0"/>
    <x v="0"/>
    <x v="0"/>
    <x v="4"/>
    <x v="154"/>
    <x v="0"/>
    <x v="1"/>
    <s v="Tesseramento"/>
    <x v="1"/>
    <x v="4"/>
    <x v="0"/>
    <m/>
  </r>
  <r>
    <n v="3595"/>
    <x v="0"/>
    <x v="0"/>
    <x v="0"/>
    <x v="2"/>
    <x v="4"/>
    <x v="154"/>
    <x v="0"/>
    <x v="1"/>
    <s v="Tesseramento"/>
    <x v="1"/>
    <x v="3"/>
    <x v="0"/>
    <m/>
  </r>
  <r>
    <n v="82515"/>
    <x v="0"/>
    <x v="0"/>
    <x v="0"/>
    <x v="0"/>
    <x v="4"/>
    <x v="154"/>
    <x v="0"/>
    <x v="1"/>
    <s v="Tesseramento"/>
    <x v="1"/>
    <x v="4"/>
    <x v="0"/>
    <m/>
  </r>
  <r>
    <n v="194996"/>
    <x v="0"/>
    <x v="0"/>
    <x v="0"/>
    <x v="0"/>
    <x v="4"/>
    <x v="154"/>
    <x v="0"/>
    <x v="1"/>
    <s v="Tesseramento"/>
    <x v="1"/>
    <x v="0"/>
    <x v="0"/>
    <m/>
  </r>
  <r>
    <n v="195379"/>
    <x v="1"/>
    <x v="0"/>
    <x v="0"/>
    <x v="0"/>
    <x v="4"/>
    <x v="154"/>
    <x v="0"/>
    <x v="1"/>
    <s v="Tesseramento"/>
    <x v="1"/>
    <x v="7"/>
    <x v="0"/>
    <m/>
  </r>
  <r>
    <n v="195077"/>
    <x v="1"/>
    <x v="0"/>
    <x v="0"/>
    <x v="0"/>
    <x v="4"/>
    <x v="154"/>
    <x v="0"/>
    <x v="0"/>
    <s v="Tesseramento"/>
    <x v="1"/>
    <x v="7"/>
    <x v="0"/>
    <m/>
  </r>
  <r>
    <n v="175108"/>
    <x v="0"/>
    <x v="0"/>
    <x v="0"/>
    <x v="0"/>
    <x v="4"/>
    <x v="154"/>
    <x v="0"/>
    <x v="0"/>
    <s v="Tesseramento"/>
    <x v="1"/>
    <x v="0"/>
    <x v="0"/>
    <m/>
  </r>
  <r>
    <n v="54261"/>
    <x v="0"/>
    <x v="0"/>
    <x v="0"/>
    <x v="0"/>
    <x v="4"/>
    <x v="154"/>
    <x v="0"/>
    <x v="1"/>
    <s v="Tesseramento"/>
    <x v="1"/>
    <x v="4"/>
    <x v="0"/>
    <m/>
  </r>
  <r>
    <n v="16869"/>
    <x v="0"/>
    <x v="0"/>
    <x v="0"/>
    <x v="0"/>
    <x v="4"/>
    <x v="154"/>
    <x v="0"/>
    <x v="0"/>
    <s v="Tesseramento"/>
    <x v="1"/>
    <x v="3"/>
    <x v="0"/>
    <m/>
  </r>
  <r>
    <n v="36243"/>
    <x v="0"/>
    <x v="0"/>
    <x v="0"/>
    <x v="0"/>
    <x v="4"/>
    <x v="154"/>
    <x v="0"/>
    <x v="0"/>
    <s v="Tesseramento"/>
    <x v="1"/>
    <x v="1"/>
    <x v="0"/>
    <m/>
  </r>
  <r>
    <n v="65591"/>
    <x v="0"/>
    <x v="0"/>
    <x v="0"/>
    <x v="0"/>
    <x v="4"/>
    <x v="154"/>
    <x v="0"/>
    <x v="1"/>
    <s v="Tesseramento"/>
    <x v="1"/>
    <x v="3"/>
    <x v="0"/>
    <m/>
  </r>
  <r>
    <n v="165085"/>
    <x v="0"/>
    <x v="0"/>
    <x v="0"/>
    <x v="0"/>
    <x v="4"/>
    <x v="154"/>
    <x v="0"/>
    <x v="1"/>
    <s v="Tesseramento"/>
    <x v="1"/>
    <x v="4"/>
    <x v="0"/>
    <m/>
  </r>
  <r>
    <n v="89864"/>
    <x v="0"/>
    <x v="0"/>
    <x v="0"/>
    <x v="2"/>
    <x v="4"/>
    <x v="154"/>
    <x v="0"/>
    <x v="1"/>
    <s v="Tesseramento"/>
    <x v="1"/>
    <x v="4"/>
    <x v="0"/>
    <m/>
  </r>
  <r>
    <n v="105004"/>
    <x v="0"/>
    <x v="0"/>
    <x v="0"/>
    <x v="0"/>
    <x v="4"/>
    <x v="154"/>
    <x v="0"/>
    <x v="1"/>
    <s v="Tesseramento"/>
    <x v="1"/>
    <x v="3"/>
    <x v="0"/>
    <m/>
  </r>
  <r>
    <n v="11651"/>
    <x v="0"/>
    <x v="0"/>
    <x v="0"/>
    <x v="0"/>
    <x v="4"/>
    <x v="154"/>
    <x v="0"/>
    <x v="0"/>
    <s v="Tesseramento"/>
    <x v="1"/>
    <x v="3"/>
    <x v="0"/>
    <m/>
  </r>
  <r>
    <n v="85622"/>
    <x v="0"/>
    <x v="0"/>
    <x v="0"/>
    <x v="0"/>
    <x v="11"/>
    <x v="152"/>
    <x v="0"/>
    <x v="0"/>
    <s v="Tesseramento"/>
    <x v="1"/>
    <x v="1"/>
    <x v="0"/>
    <m/>
  </r>
  <r>
    <n v="194676"/>
    <x v="1"/>
    <x v="0"/>
    <x v="0"/>
    <x v="1"/>
    <x v="4"/>
    <x v="154"/>
    <x v="0"/>
    <x v="1"/>
    <s v="Tesseramento"/>
    <x v="1"/>
    <x v="5"/>
    <x v="0"/>
    <m/>
  </r>
  <r>
    <n v="85625"/>
    <x v="0"/>
    <x v="0"/>
    <x v="0"/>
    <x v="0"/>
    <x v="11"/>
    <x v="152"/>
    <x v="0"/>
    <x v="0"/>
    <s v="Tesseramento"/>
    <x v="1"/>
    <x v="3"/>
    <x v="0"/>
    <m/>
  </r>
  <r>
    <n v="105692"/>
    <x v="0"/>
    <x v="0"/>
    <x v="0"/>
    <x v="0"/>
    <x v="4"/>
    <x v="154"/>
    <x v="0"/>
    <x v="1"/>
    <s v="Tesseramento"/>
    <x v="1"/>
    <x v="3"/>
    <x v="0"/>
    <m/>
  </r>
  <r>
    <n v="52317"/>
    <x v="0"/>
    <x v="0"/>
    <x v="0"/>
    <x v="0"/>
    <x v="4"/>
    <x v="154"/>
    <x v="0"/>
    <x v="1"/>
    <s v="Tesseramento"/>
    <x v="1"/>
    <x v="4"/>
    <x v="0"/>
    <m/>
  </r>
  <r>
    <n v="7344"/>
    <x v="0"/>
    <x v="0"/>
    <x v="0"/>
    <x v="0"/>
    <x v="4"/>
    <x v="154"/>
    <x v="0"/>
    <x v="0"/>
    <s v="Tesseramento"/>
    <x v="1"/>
    <x v="4"/>
    <x v="0"/>
    <m/>
  </r>
  <r>
    <n v="7343"/>
    <x v="0"/>
    <x v="0"/>
    <x v="0"/>
    <x v="2"/>
    <x v="4"/>
    <x v="154"/>
    <x v="0"/>
    <x v="1"/>
    <s v="Tesseramento"/>
    <x v="1"/>
    <x v="0"/>
    <x v="0"/>
    <m/>
  </r>
  <r>
    <n v="83655"/>
    <x v="0"/>
    <x v="0"/>
    <x v="0"/>
    <x v="0"/>
    <x v="4"/>
    <x v="154"/>
    <x v="0"/>
    <x v="1"/>
    <s v="Tesseramento"/>
    <x v="1"/>
    <x v="3"/>
    <x v="0"/>
    <m/>
  </r>
  <r>
    <n v="98987"/>
    <x v="0"/>
    <x v="0"/>
    <x v="0"/>
    <x v="0"/>
    <x v="4"/>
    <x v="154"/>
    <x v="0"/>
    <x v="0"/>
    <s v="Tesseramento"/>
    <x v="1"/>
    <x v="3"/>
    <x v="0"/>
    <m/>
  </r>
  <r>
    <n v="11727"/>
    <x v="0"/>
    <x v="0"/>
    <x v="0"/>
    <x v="0"/>
    <x v="4"/>
    <x v="154"/>
    <x v="0"/>
    <x v="0"/>
    <s v="Tesseramento"/>
    <x v="1"/>
    <x v="3"/>
    <x v="0"/>
    <m/>
  </r>
  <r>
    <n v="68343"/>
    <x v="0"/>
    <x v="0"/>
    <x v="0"/>
    <x v="0"/>
    <x v="4"/>
    <x v="154"/>
    <x v="0"/>
    <x v="0"/>
    <s v="Tesseramento"/>
    <x v="1"/>
    <x v="3"/>
    <x v="0"/>
    <m/>
  </r>
  <r>
    <n v="68866"/>
    <x v="0"/>
    <x v="0"/>
    <x v="0"/>
    <x v="0"/>
    <x v="4"/>
    <x v="154"/>
    <x v="0"/>
    <x v="1"/>
    <s v="Tesseramento"/>
    <x v="1"/>
    <x v="3"/>
    <x v="0"/>
    <m/>
  </r>
  <r>
    <n v="105697"/>
    <x v="0"/>
    <x v="0"/>
    <x v="0"/>
    <x v="0"/>
    <x v="4"/>
    <x v="154"/>
    <x v="0"/>
    <x v="1"/>
    <s v="Tesseramento"/>
    <x v="1"/>
    <x v="4"/>
    <x v="0"/>
    <m/>
  </r>
  <r>
    <n v="56447"/>
    <x v="0"/>
    <x v="0"/>
    <x v="0"/>
    <x v="0"/>
    <x v="4"/>
    <x v="154"/>
    <x v="0"/>
    <x v="1"/>
    <s v="Tesseramento"/>
    <x v="1"/>
    <x v="4"/>
    <x v="0"/>
    <m/>
  </r>
  <r>
    <n v="16673"/>
    <x v="0"/>
    <x v="0"/>
    <x v="0"/>
    <x v="0"/>
    <x v="4"/>
    <x v="154"/>
    <x v="0"/>
    <x v="0"/>
    <s v="Tesseramento"/>
    <x v="1"/>
    <x v="3"/>
    <x v="0"/>
    <m/>
  </r>
  <r>
    <n v="178792"/>
    <x v="0"/>
    <x v="0"/>
    <x v="0"/>
    <x v="0"/>
    <x v="4"/>
    <x v="154"/>
    <x v="0"/>
    <x v="1"/>
    <s v="Tesseramento"/>
    <x v="1"/>
    <x v="3"/>
    <x v="0"/>
    <m/>
  </r>
  <r>
    <n v="180083"/>
    <x v="0"/>
    <x v="0"/>
    <x v="0"/>
    <x v="0"/>
    <x v="4"/>
    <x v="154"/>
    <x v="0"/>
    <x v="0"/>
    <s v="Tesseramento"/>
    <x v="1"/>
    <x v="0"/>
    <x v="0"/>
    <m/>
  </r>
  <r>
    <n v="192035"/>
    <x v="0"/>
    <x v="0"/>
    <x v="0"/>
    <x v="0"/>
    <x v="4"/>
    <x v="154"/>
    <x v="0"/>
    <x v="1"/>
    <s v="Tesseramento"/>
    <x v="1"/>
    <x v="1"/>
    <x v="0"/>
    <m/>
  </r>
  <r>
    <n v="89866"/>
    <x v="0"/>
    <x v="0"/>
    <x v="0"/>
    <x v="0"/>
    <x v="4"/>
    <x v="154"/>
    <x v="0"/>
    <x v="1"/>
    <s v="Tesseramento"/>
    <x v="1"/>
    <x v="3"/>
    <x v="0"/>
    <m/>
  </r>
  <r>
    <n v="17859"/>
    <x v="0"/>
    <x v="0"/>
    <x v="0"/>
    <x v="0"/>
    <x v="4"/>
    <x v="154"/>
    <x v="0"/>
    <x v="0"/>
    <s v="Tesseramento"/>
    <x v="1"/>
    <x v="4"/>
    <x v="0"/>
    <m/>
  </r>
  <r>
    <n v="201526"/>
    <x v="0"/>
    <x v="0"/>
    <x v="0"/>
    <x v="1"/>
    <x v="4"/>
    <x v="154"/>
    <x v="0"/>
    <x v="0"/>
    <s v="Tesseramento"/>
    <x v="1"/>
    <x v="0"/>
    <x v="0"/>
    <m/>
  </r>
  <r>
    <n v="47224"/>
    <x v="0"/>
    <x v="0"/>
    <x v="0"/>
    <x v="0"/>
    <x v="4"/>
    <x v="154"/>
    <x v="0"/>
    <x v="0"/>
    <s v="Tesseramento"/>
    <x v="1"/>
    <x v="4"/>
    <x v="0"/>
    <m/>
  </r>
  <r>
    <n v="195374"/>
    <x v="1"/>
    <x v="0"/>
    <x v="0"/>
    <x v="1"/>
    <x v="4"/>
    <x v="154"/>
    <x v="0"/>
    <x v="1"/>
    <s v="Tesseramento"/>
    <x v="1"/>
    <x v="5"/>
    <x v="0"/>
    <m/>
  </r>
  <r>
    <n v="195375"/>
    <x v="0"/>
    <x v="0"/>
    <x v="0"/>
    <x v="0"/>
    <x v="4"/>
    <x v="154"/>
    <x v="0"/>
    <x v="0"/>
    <s v="Tesseramento"/>
    <x v="1"/>
    <x v="0"/>
    <x v="0"/>
    <m/>
  </r>
  <r>
    <n v="195376"/>
    <x v="1"/>
    <x v="0"/>
    <x v="0"/>
    <x v="0"/>
    <x v="4"/>
    <x v="154"/>
    <x v="0"/>
    <x v="1"/>
    <s v="Tesseramento"/>
    <x v="1"/>
    <x v="5"/>
    <x v="0"/>
    <m/>
  </r>
  <r>
    <n v="16702"/>
    <x v="0"/>
    <x v="0"/>
    <x v="0"/>
    <x v="0"/>
    <x v="4"/>
    <x v="154"/>
    <x v="0"/>
    <x v="0"/>
    <s v="Tesseramento"/>
    <x v="1"/>
    <x v="3"/>
    <x v="0"/>
    <m/>
  </r>
  <r>
    <n v="204702"/>
    <x v="1"/>
    <x v="0"/>
    <x v="0"/>
    <x v="1"/>
    <x v="11"/>
    <x v="152"/>
    <x v="0"/>
    <x v="0"/>
    <s v="Tesseramento"/>
    <x v="1"/>
    <x v="5"/>
    <x v="0"/>
    <m/>
  </r>
  <r>
    <n v="229529"/>
    <x v="0"/>
    <x v="0"/>
    <x v="0"/>
    <x v="0"/>
    <x v="11"/>
    <x v="152"/>
    <x v="0"/>
    <x v="0"/>
    <s v="Tesseramento"/>
    <x v="1"/>
    <x v="0"/>
    <x v="0"/>
    <m/>
  </r>
  <r>
    <n v="12714"/>
    <x v="0"/>
    <x v="0"/>
    <x v="0"/>
    <x v="0"/>
    <x v="2"/>
    <x v="307"/>
    <x v="0"/>
    <x v="0"/>
    <s v="Tesseramento"/>
    <x v="1"/>
    <x v="1"/>
    <x v="0"/>
    <m/>
  </r>
  <r>
    <n v="8791"/>
    <x v="0"/>
    <x v="0"/>
    <x v="0"/>
    <x v="1"/>
    <x v="4"/>
    <x v="154"/>
    <x v="0"/>
    <x v="0"/>
    <s v="Tesseramento"/>
    <x v="1"/>
    <x v="4"/>
    <x v="0"/>
    <m/>
  </r>
  <r>
    <n v="69476"/>
    <x v="0"/>
    <x v="0"/>
    <x v="0"/>
    <x v="0"/>
    <x v="4"/>
    <x v="154"/>
    <x v="0"/>
    <x v="1"/>
    <s v="Tesseramento"/>
    <x v="1"/>
    <x v="4"/>
    <x v="0"/>
    <m/>
  </r>
  <r>
    <n v="47822"/>
    <x v="0"/>
    <x v="0"/>
    <x v="0"/>
    <x v="0"/>
    <x v="2"/>
    <x v="307"/>
    <x v="0"/>
    <x v="0"/>
    <s v="Tesseramento"/>
    <x v="1"/>
    <x v="3"/>
    <x v="0"/>
    <m/>
  </r>
  <r>
    <n v="215425"/>
    <x v="1"/>
    <x v="0"/>
    <x v="0"/>
    <x v="1"/>
    <x v="11"/>
    <x v="152"/>
    <x v="0"/>
    <x v="1"/>
    <s v="Tesseramento"/>
    <x v="1"/>
    <x v="5"/>
    <x v="0"/>
    <m/>
  </r>
  <r>
    <n v="212698"/>
    <x v="0"/>
    <x v="0"/>
    <x v="0"/>
    <x v="1"/>
    <x v="2"/>
    <x v="208"/>
    <x v="0"/>
    <x v="0"/>
    <s v="Tesseramento"/>
    <x v="0"/>
    <x v="0"/>
    <x v="0"/>
    <m/>
  </r>
  <r>
    <n v="231945"/>
    <x v="1"/>
    <x v="1"/>
    <x v="0"/>
    <x v="0"/>
    <x v="2"/>
    <x v="208"/>
    <x v="0"/>
    <x v="0"/>
    <s v="Tesseramento"/>
    <x v="0"/>
    <x v="7"/>
    <x v="0"/>
    <m/>
  </r>
  <r>
    <n v="180084"/>
    <x v="0"/>
    <x v="0"/>
    <x v="0"/>
    <x v="0"/>
    <x v="4"/>
    <x v="154"/>
    <x v="0"/>
    <x v="1"/>
    <s v="Tesseramento"/>
    <x v="1"/>
    <x v="3"/>
    <x v="0"/>
    <m/>
  </r>
  <r>
    <n v="50095"/>
    <x v="0"/>
    <x v="0"/>
    <x v="0"/>
    <x v="0"/>
    <x v="4"/>
    <x v="154"/>
    <x v="0"/>
    <x v="1"/>
    <s v="Tesseramento"/>
    <x v="1"/>
    <x v="1"/>
    <x v="0"/>
    <m/>
  </r>
  <r>
    <n v="52814"/>
    <x v="0"/>
    <x v="0"/>
    <x v="0"/>
    <x v="0"/>
    <x v="4"/>
    <x v="154"/>
    <x v="0"/>
    <x v="0"/>
    <s v="Tesseramento"/>
    <x v="1"/>
    <x v="3"/>
    <x v="0"/>
    <m/>
  </r>
  <r>
    <n v="206412"/>
    <x v="1"/>
    <x v="0"/>
    <x v="0"/>
    <x v="1"/>
    <x v="4"/>
    <x v="154"/>
    <x v="0"/>
    <x v="0"/>
    <s v="Tesseramento"/>
    <x v="1"/>
    <x v="5"/>
    <x v="0"/>
    <m/>
  </r>
  <r>
    <n v="40930"/>
    <x v="0"/>
    <x v="0"/>
    <x v="0"/>
    <x v="0"/>
    <x v="4"/>
    <x v="154"/>
    <x v="0"/>
    <x v="0"/>
    <s v="Tesseramento"/>
    <x v="1"/>
    <x v="0"/>
    <x v="0"/>
    <m/>
  </r>
  <r>
    <n v="156942"/>
    <x v="1"/>
    <x v="0"/>
    <x v="0"/>
    <x v="0"/>
    <x v="4"/>
    <x v="154"/>
    <x v="0"/>
    <x v="0"/>
    <s v="Tesseramento"/>
    <x v="1"/>
    <x v="5"/>
    <x v="0"/>
    <m/>
  </r>
  <r>
    <n v="168787"/>
    <x v="0"/>
    <x v="0"/>
    <x v="0"/>
    <x v="0"/>
    <x v="4"/>
    <x v="154"/>
    <x v="0"/>
    <x v="1"/>
    <s v="Tesseramento"/>
    <x v="1"/>
    <x v="0"/>
    <x v="0"/>
    <m/>
  </r>
  <r>
    <n v="41566"/>
    <x v="0"/>
    <x v="0"/>
    <x v="0"/>
    <x v="0"/>
    <x v="4"/>
    <x v="154"/>
    <x v="0"/>
    <x v="1"/>
    <s v="Tesseramento"/>
    <x v="1"/>
    <x v="3"/>
    <x v="0"/>
    <m/>
  </r>
  <r>
    <n v="62111"/>
    <x v="0"/>
    <x v="0"/>
    <x v="0"/>
    <x v="0"/>
    <x v="4"/>
    <x v="154"/>
    <x v="0"/>
    <x v="1"/>
    <s v="Tesseramento"/>
    <x v="1"/>
    <x v="4"/>
    <x v="0"/>
    <m/>
  </r>
  <r>
    <n v="37830"/>
    <x v="0"/>
    <x v="0"/>
    <x v="0"/>
    <x v="0"/>
    <x v="4"/>
    <x v="154"/>
    <x v="0"/>
    <x v="0"/>
    <s v="Tesseramento"/>
    <x v="1"/>
    <x v="4"/>
    <x v="0"/>
    <m/>
  </r>
  <r>
    <n v="235828"/>
    <x v="0"/>
    <x v="0"/>
    <x v="1"/>
    <x v="3"/>
    <x v="8"/>
    <x v="173"/>
    <x v="0"/>
    <x v="0"/>
    <s v="Tesseramento"/>
    <x v="0"/>
    <x v="1"/>
    <x v="0"/>
    <m/>
  </r>
  <r>
    <n v="73085"/>
    <x v="0"/>
    <x v="0"/>
    <x v="0"/>
    <x v="0"/>
    <x v="4"/>
    <x v="154"/>
    <x v="0"/>
    <x v="1"/>
    <s v="Tesseramento"/>
    <x v="1"/>
    <x v="0"/>
    <x v="0"/>
    <m/>
  </r>
  <r>
    <n v="51525"/>
    <x v="0"/>
    <x v="0"/>
    <x v="0"/>
    <x v="0"/>
    <x v="4"/>
    <x v="154"/>
    <x v="0"/>
    <x v="0"/>
    <s v="Tesseramento"/>
    <x v="1"/>
    <x v="3"/>
    <x v="0"/>
    <m/>
  </r>
  <r>
    <n v="193881"/>
    <x v="1"/>
    <x v="0"/>
    <x v="0"/>
    <x v="0"/>
    <x v="4"/>
    <x v="154"/>
    <x v="0"/>
    <x v="1"/>
    <s v="Tesseramento"/>
    <x v="1"/>
    <x v="5"/>
    <x v="0"/>
    <m/>
  </r>
  <r>
    <n v="220317"/>
    <x v="1"/>
    <x v="0"/>
    <x v="0"/>
    <x v="0"/>
    <x v="4"/>
    <x v="154"/>
    <x v="0"/>
    <x v="0"/>
    <s v="Tesseramento"/>
    <x v="1"/>
    <x v="5"/>
    <x v="0"/>
    <m/>
  </r>
  <r>
    <n v="193880"/>
    <x v="1"/>
    <x v="0"/>
    <x v="0"/>
    <x v="0"/>
    <x v="4"/>
    <x v="154"/>
    <x v="0"/>
    <x v="1"/>
    <s v="Tesseramento"/>
    <x v="1"/>
    <x v="5"/>
    <x v="0"/>
    <m/>
  </r>
  <r>
    <n v="191679"/>
    <x v="1"/>
    <x v="0"/>
    <x v="0"/>
    <x v="1"/>
    <x v="4"/>
    <x v="154"/>
    <x v="0"/>
    <x v="0"/>
    <s v="Tesseramento"/>
    <x v="1"/>
    <x v="5"/>
    <x v="0"/>
    <m/>
  </r>
  <r>
    <n v="142085"/>
    <x v="1"/>
    <x v="0"/>
    <x v="0"/>
    <x v="0"/>
    <x v="4"/>
    <x v="154"/>
    <x v="0"/>
    <x v="1"/>
    <s v="Tesseramento"/>
    <x v="1"/>
    <x v="7"/>
    <x v="0"/>
    <s v="B"/>
  </r>
  <r>
    <n v="148573"/>
    <x v="0"/>
    <x v="0"/>
    <x v="0"/>
    <x v="1"/>
    <x v="4"/>
    <x v="154"/>
    <x v="0"/>
    <x v="1"/>
    <s v="Tesseramento"/>
    <x v="1"/>
    <x v="0"/>
    <x v="0"/>
    <m/>
  </r>
  <r>
    <n v="208505"/>
    <x v="0"/>
    <x v="0"/>
    <x v="0"/>
    <x v="0"/>
    <x v="4"/>
    <x v="154"/>
    <x v="0"/>
    <x v="1"/>
    <s v="Tesseramento"/>
    <x v="1"/>
    <x v="0"/>
    <x v="0"/>
    <m/>
  </r>
  <r>
    <n v="174154"/>
    <x v="1"/>
    <x v="0"/>
    <x v="0"/>
    <x v="1"/>
    <x v="4"/>
    <x v="154"/>
    <x v="0"/>
    <x v="0"/>
    <s v="Tesseramento"/>
    <x v="1"/>
    <x v="7"/>
    <x v="0"/>
    <m/>
  </r>
  <r>
    <n v="174153"/>
    <x v="0"/>
    <x v="0"/>
    <x v="0"/>
    <x v="0"/>
    <x v="4"/>
    <x v="154"/>
    <x v="0"/>
    <x v="0"/>
    <s v="Tesseramento"/>
    <x v="1"/>
    <x v="0"/>
    <x v="0"/>
    <m/>
  </r>
  <r>
    <n v="17916"/>
    <x v="0"/>
    <x v="0"/>
    <x v="0"/>
    <x v="0"/>
    <x v="4"/>
    <x v="154"/>
    <x v="0"/>
    <x v="0"/>
    <s v="Tesseramento"/>
    <x v="1"/>
    <x v="4"/>
    <x v="0"/>
    <m/>
  </r>
  <r>
    <n v="231786"/>
    <x v="0"/>
    <x v="0"/>
    <x v="0"/>
    <x v="1"/>
    <x v="4"/>
    <x v="154"/>
    <x v="0"/>
    <x v="0"/>
    <s v="Tesseramento"/>
    <x v="1"/>
    <x v="3"/>
    <x v="0"/>
    <m/>
  </r>
  <r>
    <n v="208506"/>
    <x v="0"/>
    <x v="0"/>
    <x v="0"/>
    <x v="0"/>
    <x v="4"/>
    <x v="154"/>
    <x v="0"/>
    <x v="0"/>
    <s v="Tesseramento"/>
    <x v="1"/>
    <x v="0"/>
    <x v="0"/>
    <m/>
  </r>
  <r>
    <n v="26546"/>
    <x v="0"/>
    <x v="0"/>
    <x v="0"/>
    <x v="0"/>
    <x v="4"/>
    <x v="154"/>
    <x v="0"/>
    <x v="0"/>
    <s v="Tesseramento"/>
    <x v="1"/>
    <x v="4"/>
    <x v="0"/>
    <m/>
  </r>
  <r>
    <n v="674"/>
    <x v="0"/>
    <x v="0"/>
    <x v="0"/>
    <x v="0"/>
    <x v="4"/>
    <x v="154"/>
    <x v="0"/>
    <x v="1"/>
    <s v="Tesseramento"/>
    <x v="1"/>
    <x v="3"/>
    <x v="0"/>
    <m/>
  </r>
  <r>
    <n v="3055"/>
    <x v="0"/>
    <x v="0"/>
    <x v="0"/>
    <x v="0"/>
    <x v="4"/>
    <x v="154"/>
    <x v="0"/>
    <x v="0"/>
    <s v="Tesseramento"/>
    <x v="1"/>
    <x v="3"/>
    <x v="0"/>
    <m/>
  </r>
  <r>
    <n v="17925"/>
    <x v="0"/>
    <x v="0"/>
    <x v="0"/>
    <x v="0"/>
    <x v="4"/>
    <x v="154"/>
    <x v="0"/>
    <x v="0"/>
    <s v="Tesseramento"/>
    <x v="1"/>
    <x v="3"/>
    <x v="0"/>
    <m/>
  </r>
  <r>
    <n v="659"/>
    <x v="0"/>
    <x v="0"/>
    <x v="0"/>
    <x v="0"/>
    <x v="4"/>
    <x v="154"/>
    <x v="0"/>
    <x v="0"/>
    <s v="Tesseramento"/>
    <x v="1"/>
    <x v="4"/>
    <x v="0"/>
    <m/>
  </r>
  <r>
    <n v="89867"/>
    <x v="0"/>
    <x v="0"/>
    <x v="0"/>
    <x v="0"/>
    <x v="4"/>
    <x v="154"/>
    <x v="0"/>
    <x v="0"/>
    <s v="Tesseramento"/>
    <x v="1"/>
    <x v="3"/>
    <x v="0"/>
    <m/>
  </r>
  <r>
    <n v="73791"/>
    <x v="0"/>
    <x v="0"/>
    <x v="0"/>
    <x v="0"/>
    <x v="4"/>
    <x v="154"/>
    <x v="0"/>
    <x v="1"/>
    <s v="Tesseramento"/>
    <x v="1"/>
    <x v="0"/>
    <x v="0"/>
    <m/>
  </r>
  <r>
    <n v="73790"/>
    <x v="0"/>
    <x v="0"/>
    <x v="0"/>
    <x v="0"/>
    <x v="4"/>
    <x v="154"/>
    <x v="0"/>
    <x v="0"/>
    <s v="Tesseramento"/>
    <x v="1"/>
    <x v="1"/>
    <x v="0"/>
    <m/>
  </r>
  <r>
    <n v="5192"/>
    <x v="0"/>
    <x v="0"/>
    <x v="0"/>
    <x v="0"/>
    <x v="4"/>
    <x v="154"/>
    <x v="0"/>
    <x v="0"/>
    <s v="Tesseramento"/>
    <x v="1"/>
    <x v="4"/>
    <x v="0"/>
    <m/>
  </r>
  <r>
    <n v="673"/>
    <x v="0"/>
    <x v="0"/>
    <x v="0"/>
    <x v="0"/>
    <x v="4"/>
    <x v="154"/>
    <x v="0"/>
    <x v="0"/>
    <s v="Tesseramento"/>
    <x v="1"/>
    <x v="4"/>
    <x v="0"/>
    <m/>
  </r>
  <r>
    <n v="672"/>
    <x v="0"/>
    <x v="0"/>
    <x v="0"/>
    <x v="0"/>
    <x v="4"/>
    <x v="154"/>
    <x v="0"/>
    <x v="0"/>
    <s v="Tesseramento"/>
    <x v="1"/>
    <x v="3"/>
    <x v="0"/>
    <m/>
  </r>
  <r>
    <n v="98751"/>
    <x v="0"/>
    <x v="0"/>
    <x v="0"/>
    <x v="0"/>
    <x v="4"/>
    <x v="154"/>
    <x v="0"/>
    <x v="0"/>
    <s v="Tesseramento"/>
    <x v="1"/>
    <x v="0"/>
    <x v="0"/>
    <m/>
  </r>
  <r>
    <n v="121832"/>
    <x v="0"/>
    <x v="0"/>
    <x v="0"/>
    <x v="0"/>
    <x v="4"/>
    <x v="154"/>
    <x v="0"/>
    <x v="0"/>
    <s v="Tesseramento"/>
    <x v="1"/>
    <x v="1"/>
    <x v="0"/>
    <m/>
  </r>
  <r>
    <n v="15330"/>
    <x v="0"/>
    <x v="0"/>
    <x v="0"/>
    <x v="0"/>
    <x v="4"/>
    <x v="154"/>
    <x v="0"/>
    <x v="1"/>
    <s v="Tesseramento"/>
    <x v="1"/>
    <x v="3"/>
    <x v="0"/>
    <m/>
  </r>
  <r>
    <n v="76613"/>
    <x v="0"/>
    <x v="0"/>
    <x v="0"/>
    <x v="0"/>
    <x v="4"/>
    <x v="154"/>
    <x v="0"/>
    <x v="1"/>
    <s v="Tesseramento"/>
    <x v="1"/>
    <x v="3"/>
    <x v="0"/>
    <m/>
  </r>
  <r>
    <n v="2102"/>
    <x v="0"/>
    <x v="0"/>
    <x v="0"/>
    <x v="0"/>
    <x v="4"/>
    <x v="154"/>
    <x v="0"/>
    <x v="1"/>
    <s v="Tesseramento"/>
    <x v="1"/>
    <x v="4"/>
    <x v="0"/>
    <m/>
  </r>
  <r>
    <n v="71563"/>
    <x v="0"/>
    <x v="0"/>
    <x v="0"/>
    <x v="0"/>
    <x v="4"/>
    <x v="154"/>
    <x v="0"/>
    <x v="0"/>
    <s v="Tesseramento"/>
    <x v="1"/>
    <x v="3"/>
    <x v="0"/>
    <m/>
  </r>
  <r>
    <n v="2103"/>
    <x v="0"/>
    <x v="0"/>
    <x v="0"/>
    <x v="0"/>
    <x v="4"/>
    <x v="154"/>
    <x v="0"/>
    <x v="0"/>
    <s v="Tesseramento"/>
    <x v="1"/>
    <x v="4"/>
    <x v="0"/>
    <m/>
  </r>
  <r>
    <n v="147958"/>
    <x v="0"/>
    <x v="0"/>
    <x v="0"/>
    <x v="1"/>
    <x v="7"/>
    <x v="33"/>
    <x v="0"/>
    <x v="0"/>
    <s v="Tesseramento"/>
    <x v="1"/>
    <x v="3"/>
    <x v="0"/>
    <m/>
  </r>
  <r>
    <n v="17950"/>
    <x v="0"/>
    <x v="0"/>
    <x v="0"/>
    <x v="0"/>
    <x v="4"/>
    <x v="154"/>
    <x v="0"/>
    <x v="0"/>
    <s v="Tesseramento"/>
    <x v="1"/>
    <x v="4"/>
    <x v="0"/>
    <m/>
  </r>
  <r>
    <n v="29955"/>
    <x v="0"/>
    <x v="0"/>
    <x v="0"/>
    <x v="0"/>
    <x v="4"/>
    <x v="154"/>
    <x v="0"/>
    <x v="0"/>
    <s v="Tesseramento"/>
    <x v="1"/>
    <x v="3"/>
    <x v="0"/>
    <m/>
  </r>
  <r>
    <n v="195467"/>
    <x v="1"/>
    <x v="0"/>
    <x v="0"/>
    <x v="0"/>
    <x v="4"/>
    <x v="154"/>
    <x v="0"/>
    <x v="1"/>
    <s v="Tesseramento"/>
    <x v="1"/>
    <x v="5"/>
    <x v="0"/>
    <s v="B"/>
  </r>
  <r>
    <n v="195468"/>
    <x v="1"/>
    <x v="0"/>
    <x v="0"/>
    <x v="0"/>
    <x v="4"/>
    <x v="154"/>
    <x v="0"/>
    <x v="0"/>
    <s v="Tesseramento"/>
    <x v="1"/>
    <x v="5"/>
    <x v="0"/>
    <s v="B"/>
  </r>
  <r>
    <n v="54529"/>
    <x v="0"/>
    <x v="0"/>
    <x v="0"/>
    <x v="0"/>
    <x v="4"/>
    <x v="154"/>
    <x v="0"/>
    <x v="1"/>
    <s v="Tesseramento"/>
    <x v="1"/>
    <x v="4"/>
    <x v="0"/>
    <m/>
  </r>
  <r>
    <n v="89868"/>
    <x v="0"/>
    <x v="0"/>
    <x v="0"/>
    <x v="0"/>
    <x v="4"/>
    <x v="154"/>
    <x v="0"/>
    <x v="1"/>
    <s v="Tesseramento"/>
    <x v="1"/>
    <x v="3"/>
    <x v="0"/>
    <m/>
  </r>
  <r>
    <n v="219254"/>
    <x v="1"/>
    <x v="0"/>
    <x v="0"/>
    <x v="2"/>
    <x v="4"/>
    <x v="154"/>
    <x v="0"/>
    <x v="1"/>
    <s v="Tesseramento"/>
    <x v="1"/>
    <x v="5"/>
    <x v="0"/>
    <m/>
  </r>
  <r>
    <n v="182168"/>
    <x v="1"/>
    <x v="0"/>
    <x v="0"/>
    <x v="0"/>
    <x v="4"/>
    <x v="154"/>
    <x v="0"/>
    <x v="0"/>
    <s v="Tesseramento"/>
    <x v="1"/>
    <x v="5"/>
    <x v="0"/>
    <m/>
  </r>
  <r>
    <n v="182169"/>
    <x v="1"/>
    <x v="0"/>
    <x v="0"/>
    <x v="0"/>
    <x v="4"/>
    <x v="154"/>
    <x v="0"/>
    <x v="0"/>
    <s v="Tesseramento"/>
    <x v="1"/>
    <x v="7"/>
    <x v="0"/>
    <m/>
  </r>
  <r>
    <n v="170004"/>
    <x v="0"/>
    <x v="0"/>
    <x v="0"/>
    <x v="0"/>
    <x v="4"/>
    <x v="154"/>
    <x v="0"/>
    <x v="0"/>
    <s v="Tesseramento"/>
    <x v="1"/>
    <x v="0"/>
    <x v="0"/>
    <m/>
  </r>
  <r>
    <n v="18035"/>
    <x v="0"/>
    <x v="0"/>
    <x v="0"/>
    <x v="0"/>
    <x v="4"/>
    <x v="154"/>
    <x v="0"/>
    <x v="1"/>
    <s v="Tesseramento"/>
    <x v="1"/>
    <x v="4"/>
    <x v="0"/>
    <m/>
  </r>
  <r>
    <n v="73793"/>
    <x v="0"/>
    <x v="0"/>
    <x v="0"/>
    <x v="0"/>
    <x v="4"/>
    <x v="154"/>
    <x v="0"/>
    <x v="1"/>
    <s v="Tesseramento"/>
    <x v="1"/>
    <x v="3"/>
    <x v="0"/>
    <m/>
  </r>
  <r>
    <n v="182865"/>
    <x v="1"/>
    <x v="0"/>
    <x v="0"/>
    <x v="1"/>
    <x v="4"/>
    <x v="154"/>
    <x v="0"/>
    <x v="1"/>
    <s v="Tesseramento"/>
    <x v="1"/>
    <x v="5"/>
    <x v="0"/>
    <m/>
  </r>
  <r>
    <n v="218074"/>
    <x v="1"/>
    <x v="0"/>
    <x v="0"/>
    <x v="2"/>
    <x v="4"/>
    <x v="154"/>
    <x v="0"/>
    <x v="0"/>
    <s v="Tesseramento"/>
    <x v="1"/>
    <x v="5"/>
    <x v="0"/>
    <m/>
  </r>
  <r>
    <n v="183349"/>
    <x v="0"/>
    <x v="0"/>
    <x v="0"/>
    <x v="0"/>
    <x v="4"/>
    <x v="154"/>
    <x v="0"/>
    <x v="0"/>
    <s v="Tesseramento"/>
    <x v="1"/>
    <x v="0"/>
    <x v="0"/>
    <m/>
  </r>
  <r>
    <n v="177736"/>
    <x v="0"/>
    <x v="0"/>
    <x v="0"/>
    <x v="1"/>
    <x v="4"/>
    <x v="154"/>
    <x v="0"/>
    <x v="0"/>
    <s v="Tesseramento"/>
    <x v="1"/>
    <x v="1"/>
    <x v="0"/>
    <m/>
  </r>
  <r>
    <n v="24954"/>
    <x v="0"/>
    <x v="0"/>
    <x v="0"/>
    <x v="0"/>
    <x v="4"/>
    <x v="154"/>
    <x v="0"/>
    <x v="0"/>
    <s v="Tesseramento"/>
    <x v="1"/>
    <x v="4"/>
    <x v="0"/>
    <m/>
  </r>
  <r>
    <n v="69046"/>
    <x v="0"/>
    <x v="0"/>
    <x v="0"/>
    <x v="0"/>
    <x v="4"/>
    <x v="154"/>
    <x v="0"/>
    <x v="1"/>
    <s v="Tesseramento"/>
    <x v="1"/>
    <x v="0"/>
    <x v="0"/>
    <m/>
  </r>
  <r>
    <n v="28669"/>
    <x v="0"/>
    <x v="0"/>
    <x v="0"/>
    <x v="0"/>
    <x v="4"/>
    <x v="154"/>
    <x v="0"/>
    <x v="0"/>
    <s v="Tesseramento"/>
    <x v="1"/>
    <x v="4"/>
    <x v="0"/>
    <m/>
  </r>
  <r>
    <n v="54524"/>
    <x v="0"/>
    <x v="0"/>
    <x v="0"/>
    <x v="0"/>
    <x v="4"/>
    <x v="154"/>
    <x v="0"/>
    <x v="0"/>
    <s v="Tesseramento"/>
    <x v="1"/>
    <x v="4"/>
    <x v="0"/>
    <m/>
  </r>
  <r>
    <n v="24966"/>
    <x v="0"/>
    <x v="0"/>
    <x v="0"/>
    <x v="0"/>
    <x v="4"/>
    <x v="154"/>
    <x v="0"/>
    <x v="1"/>
    <s v="Tesseramento"/>
    <x v="1"/>
    <x v="0"/>
    <x v="0"/>
    <m/>
  </r>
  <r>
    <n v="235531"/>
    <x v="1"/>
    <x v="0"/>
    <x v="1"/>
    <x v="2"/>
    <x v="11"/>
    <x v="152"/>
    <x v="0"/>
    <x v="0"/>
    <s v="Tesseramento"/>
    <x v="1"/>
    <x v="5"/>
    <x v="0"/>
    <m/>
  </r>
  <r>
    <n v="73258"/>
    <x v="0"/>
    <x v="0"/>
    <x v="0"/>
    <x v="0"/>
    <x v="4"/>
    <x v="154"/>
    <x v="0"/>
    <x v="0"/>
    <s v="Tesseramento"/>
    <x v="1"/>
    <x v="4"/>
    <x v="0"/>
    <m/>
  </r>
  <r>
    <n v="26603"/>
    <x v="0"/>
    <x v="0"/>
    <x v="0"/>
    <x v="0"/>
    <x v="4"/>
    <x v="154"/>
    <x v="0"/>
    <x v="0"/>
    <s v="Tesseramento"/>
    <x v="1"/>
    <x v="3"/>
    <x v="0"/>
    <m/>
  </r>
  <r>
    <n v="5281"/>
    <x v="0"/>
    <x v="0"/>
    <x v="0"/>
    <x v="0"/>
    <x v="4"/>
    <x v="154"/>
    <x v="0"/>
    <x v="1"/>
    <s v="Tesseramento"/>
    <x v="1"/>
    <x v="3"/>
    <x v="0"/>
    <m/>
  </r>
  <r>
    <n v="63008"/>
    <x v="0"/>
    <x v="0"/>
    <x v="0"/>
    <x v="0"/>
    <x v="4"/>
    <x v="154"/>
    <x v="0"/>
    <x v="0"/>
    <s v="Tesseramento"/>
    <x v="1"/>
    <x v="0"/>
    <x v="0"/>
    <m/>
  </r>
  <r>
    <n v="183350"/>
    <x v="0"/>
    <x v="0"/>
    <x v="0"/>
    <x v="1"/>
    <x v="4"/>
    <x v="154"/>
    <x v="0"/>
    <x v="1"/>
    <s v="Tesseramento"/>
    <x v="1"/>
    <x v="3"/>
    <x v="0"/>
    <m/>
  </r>
  <r>
    <n v="70113"/>
    <x v="0"/>
    <x v="0"/>
    <x v="0"/>
    <x v="0"/>
    <x v="4"/>
    <x v="154"/>
    <x v="0"/>
    <x v="1"/>
    <s v="Tesseramento"/>
    <x v="1"/>
    <x v="4"/>
    <x v="0"/>
    <m/>
  </r>
  <r>
    <n v="96779"/>
    <x v="0"/>
    <x v="1"/>
    <x v="0"/>
    <x v="0"/>
    <x v="7"/>
    <x v="293"/>
    <x v="0"/>
    <x v="0"/>
    <s v="Tesseramento"/>
    <x v="1"/>
    <x v="0"/>
    <x v="0"/>
    <m/>
  </r>
  <r>
    <n v="9043"/>
    <x v="0"/>
    <x v="0"/>
    <x v="0"/>
    <x v="0"/>
    <x v="1"/>
    <x v="340"/>
    <x v="0"/>
    <x v="0"/>
    <s v="Tesseramento"/>
    <x v="1"/>
    <x v="0"/>
    <x v="0"/>
    <m/>
  </r>
  <r>
    <n v="137788"/>
    <x v="0"/>
    <x v="0"/>
    <x v="0"/>
    <x v="0"/>
    <x v="1"/>
    <x v="340"/>
    <x v="0"/>
    <x v="0"/>
    <s v="Tesseramento"/>
    <x v="1"/>
    <x v="1"/>
    <x v="0"/>
    <m/>
  </r>
  <r>
    <n v="28660"/>
    <x v="0"/>
    <x v="0"/>
    <x v="0"/>
    <x v="0"/>
    <x v="4"/>
    <x v="154"/>
    <x v="0"/>
    <x v="1"/>
    <s v="Tesseramento"/>
    <x v="1"/>
    <x v="4"/>
    <x v="0"/>
    <m/>
  </r>
  <r>
    <n v="129213"/>
    <x v="0"/>
    <x v="0"/>
    <x v="0"/>
    <x v="0"/>
    <x v="4"/>
    <x v="154"/>
    <x v="0"/>
    <x v="1"/>
    <s v="Tesseramento"/>
    <x v="1"/>
    <x v="4"/>
    <x v="0"/>
    <m/>
  </r>
  <r>
    <n v="11954"/>
    <x v="0"/>
    <x v="0"/>
    <x v="0"/>
    <x v="0"/>
    <x v="4"/>
    <x v="154"/>
    <x v="0"/>
    <x v="0"/>
    <s v="Tesseramento"/>
    <x v="1"/>
    <x v="3"/>
    <x v="0"/>
    <m/>
  </r>
  <r>
    <n v="105009"/>
    <x v="0"/>
    <x v="0"/>
    <x v="0"/>
    <x v="0"/>
    <x v="4"/>
    <x v="154"/>
    <x v="0"/>
    <x v="0"/>
    <s v="Tesseramento"/>
    <x v="1"/>
    <x v="0"/>
    <x v="0"/>
    <m/>
  </r>
  <r>
    <n v="152541"/>
    <x v="0"/>
    <x v="0"/>
    <x v="0"/>
    <x v="0"/>
    <x v="4"/>
    <x v="154"/>
    <x v="0"/>
    <x v="1"/>
    <s v="Tesseramento"/>
    <x v="1"/>
    <x v="0"/>
    <x v="0"/>
    <m/>
  </r>
  <r>
    <n v="235530"/>
    <x v="0"/>
    <x v="0"/>
    <x v="1"/>
    <x v="2"/>
    <x v="11"/>
    <x v="152"/>
    <x v="0"/>
    <x v="0"/>
    <s v="Tesseramento"/>
    <x v="1"/>
    <x v="0"/>
    <x v="0"/>
    <m/>
  </r>
  <r>
    <n v="63775"/>
    <x v="0"/>
    <x v="0"/>
    <x v="0"/>
    <x v="0"/>
    <x v="11"/>
    <x v="142"/>
    <x v="0"/>
    <x v="0"/>
    <s v="Tesseramento"/>
    <x v="1"/>
    <x v="3"/>
    <x v="0"/>
    <m/>
  </r>
  <r>
    <n v="235445"/>
    <x v="0"/>
    <x v="0"/>
    <x v="1"/>
    <x v="0"/>
    <x v="7"/>
    <x v="293"/>
    <x v="0"/>
    <x v="0"/>
    <s v="Tesseramento"/>
    <x v="1"/>
    <x v="1"/>
    <x v="0"/>
    <m/>
  </r>
  <r>
    <n v="42288"/>
    <x v="0"/>
    <x v="0"/>
    <x v="0"/>
    <x v="0"/>
    <x v="4"/>
    <x v="154"/>
    <x v="0"/>
    <x v="1"/>
    <s v="Tesseramento"/>
    <x v="1"/>
    <x v="3"/>
    <x v="0"/>
    <m/>
  </r>
  <r>
    <n v="179972"/>
    <x v="0"/>
    <x v="0"/>
    <x v="0"/>
    <x v="2"/>
    <x v="4"/>
    <x v="154"/>
    <x v="0"/>
    <x v="1"/>
    <s v="Tesseramento"/>
    <x v="1"/>
    <x v="3"/>
    <x v="0"/>
    <m/>
  </r>
  <r>
    <n v="173830"/>
    <x v="1"/>
    <x v="0"/>
    <x v="0"/>
    <x v="0"/>
    <x v="4"/>
    <x v="154"/>
    <x v="0"/>
    <x v="1"/>
    <s v="Tesseramento"/>
    <x v="1"/>
    <x v="5"/>
    <x v="0"/>
    <m/>
  </r>
  <r>
    <n v="46318"/>
    <x v="0"/>
    <x v="0"/>
    <x v="0"/>
    <x v="0"/>
    <x v="4"/>
    <x v="154"/>
    <x v="0"/>
    <x v="0"/>
    <s v="Tesseramento"/>
    <x v="1"/>
    <x v="0"/>
    <x v="0"/>
    <m/>
  </r>
  <r>
    <n v="181482"/>
    <x v="0"/>
    <x v="0"/>
    <x v="0"/>
    <x v="0"/>
    <x v="4"/>
    <x v="154"/>
    <x v="0"/>
    <x v="1"/>
    <s v="Tesseramento"/>
    <x v="1"/>
    <x v="0"/>
    <x v="0"/>
    <m/>
  </r>
  <r>
    <n v="100192"/>
    <x v="0"/>
    <x v="0"/>
    <x v="0"/>
    <x v="0"/>
    <x v="4"/>
    <x v="154"/>
    <x v="0"/>
    <x v="0"/>
    <s v="Tesseramento"/>
    <x v="1"/>
    <x v="3"/>
    <x v="0"/>
    <m/>
  </r>
  <r>
    <n v="178621"/>
    <x v="0"/>
    <x v="0"/>
    <x v="0"/>
    <x v="0"/>
    <x v="4"/>
    <x v="154"/>
    <x v="0"/>
    <x v="0"/>
    <s v="Tesseramento"/>
    <x v="1"/>
    <x v="3"/>
    <x v="0"/>
    <m/>
  </r>
  <r>
    <n v="55568"/>
    <x v="0"/>
    <x v="0"/>
    <x v="0"/>
    <x v="0"/>
    <x v="4"/>
    <x v="154"/>
    <x v="0"/>
    <x v="1"/>
    <s v="Tesseramento"/>
    <x v="1"/>
    <x v="4"/>
    <x v="0"/>
    <m/>
  </r>
  <r>
    <n v="73794"/>
    <x v="0"/>
    <x v="0"/>
    <x v="0"/>
    <x v="0"/>
    <x v="4"/>
    <x v="154"/>
    <x v="0"/>
    <x v="1"/>
    <s v="Tesseramento"/>
    <x v="1"/>
    <x v="4"/>
    <x v="0"/>
    <m/>
  </r>
  <r>
    <n v="44193"/>
    <x v="0"/>
    <x v="0"/>
    <x v="0"/>
    <x v="0"/>
    <x v="4"/>
    <x v="154"/>
    <x v="0"/>
    <x v="0"/>
    <s v="Tesseramento"/>
    <x v="1"/>
    <x v="4"/>
    <x v="0"/>
    <m/>
  </r>
  <r>
    <n v="20510"/>
    <x v="0"/>
    <x v="0"/>
    <x v="0"/>
    <x v="0"/>
    <x v="4"/>
    <x v="154"/>
    <x v="0"/>
    <x v="0"/>
    <s v="Tesseramento"/>
    <x v="1"/>
    <x v="0"/>
    <x v="0"/>
    <m/>
  </r>
  <r>
    <n v="48821"/>
    <x v="0"/>
    <x v="0"/>
    <x v="0"/>
    <x v="0"/>
    <x v="4"/>
    <x v="154"/>
    <x v="0"/>
    <x v="1"/>
    <s v="Tesseramento"/>
    <x v="1"/>
    <x v="4"/>
    <x v="0"/>
    <m/>
  </r>
  <r>
    <n v="195378"/>
    <x v="0"/>
    <x v="0"/>
    <x v="0"/>
    <x v="0"/>
    <x v="4"/>
    <x v="154"/>
    <x v="0"/>
    <x v="1"/>
    <s v="Tesseramento"/>
    <x v="1"/>
    <x v="0"/>
    <x v="0"/>
    <m/>
  </r>
  <r>
    <n v="99006"/>
    <x v="0"/>
    <x v="0"/>
    <x v="0"/>
    <x v="0"/>
    <x v="4"/>
    <x v="154"/>
    <x v="0"/>
    <x v="0"/>
    <s v="Tesseramento"/>
    <x v="1"/>
    <x v="3"/>
    <x v="0"/>
    <m/>
  </r>
  <r>
    <n v="169210"/>
    <x v="1"/>
    <x v="0"/>
    <x v="0"/>
    <x v="0"/>
    <x v="4"/>
    <x v="154"/>
    <x v="0"/>
    <x v="0"/>
    <s v="Tesseramento"/>
    <x v="1"/>
    <x v="5"/>
    <x v="0"/>
    <m/>
  </r>
  <r>
    <n v="42298"/>
    <x v="0"/>
    <x v="0"/>
    <x v="0"/>
    <x v="0"/>
    <x v="4"/>
    <x v="154"/>
    <x v="0"/>
    <x v="0"/>
    <s v="Tesseramento"/>
    <x v="1"/>
    <x v="3"/>
    <x v="0"/>
    <m/>
  </r>
  <r>
    <n v="235529"/>
    <x v="1"/>
    <x v="0"/>
    <x v="1"/>
    <x v="2"/>
    <x v="11"/>
    <x v="152"/>
    <x v="0"/>
    <x v="0"/>
    <s v="Tesseramento"/>
    <x v="1"/>
    <x v="5"/>
    <x v="0"/>
    <m/>
  </r>
  <r>
    <n v="235528"/>
    <x v="0"/>
    <x v="0"/>
    <x v="1"/>
    <x v="2"/>
    <x v="11"/>
    <x v="152"/>
    <x v="0"/>
    <x v="1"/>
    <s v="Tesseramento"/>
    <x v="1"/>
    <x v="4"/>
    <x v="0"/>
    <m/>
  </r>
  <r>
    <n v="54639"/>
    <x v="0"/>
    <x v="0"/>
    <x v="0"/>
    <x v="0"/>
    <x v="4"/>
    <x v="154"/>
    <x v="0"/>
    <x v="1"/>
    <s v="Tesseramento"/>
    <x v="1"/>
    <x v="4"/>
    <x v="0"/>
    <m/>
  </r>
  <r>
    <n v="60184"/>
    <x v="0"/>
    <x v="0"/>
    <x v="0"/>
    <x v="0"/>
    <x v="4"/>
    <x v="154"/>
    <x v="0"/>
    <x v="1"/>
    <s v="Tesseramento"/>
    <x v="1"/>
    <x v="3"/>
    <x v="0"/>
    <m/>
  </r>
  <r>
    <n v="15008"/>
    <x v="0"/>
    <x v="0"/>
    <x v="0"/>
    <x v="0"/>
    <x v="4"/>
    <x v="154"/>
    <x v="0"/>
    <x v="0"/>
    <s v="Tesseramento"/>
    <x v="1"/>
    <x v="4"/>
    <x v="0"/>
    <m/>
  </r>
  <r>
    <n v="18085"/>
    <x v="0"/>
    <x v="0"/>
    <x v="0"/>
    <x v="0"/>
    <x v="4"/>
    <x v="154"/>
    <x v="0"/>
    <x v="0"/>
    <s v="Tesseramento"/>
    <x v="1"/>
    <x v="4"/>
    <x v="0"/>
    <m/>
  </r>
  <r>
    <n v="78943"/>
    <x v="0"/>
    <x v="0"/>
    <x v="0"/>
    <x v="0"/>
    <x v="4"/>
    <x v="154"/>
    <x v="0"/>
    <x v="0"/>
    <s v="Tesseramento"/>
    <x v="1"/>
    <x v="0"/>
    <x v="0"/>
    <m/>
  </r>
  <r>
    <n v="69473"/>
    <x v="0"/>
    <x v="0"/>
    <x v="0"/>
    <x v="0"/>
    <x v="4"/>
    <x v="154"/>
    <x v="0"/>
    <x v="1"/>
    <s v="Tesseramento"/>
    <x v="1"/>
    <x v="4"/>
    <x v="0"/>
    <m/>
  </r>
  <r>
    <n v="18101"/>
    <x v="0"/>
    <x v="0"/>
    <x v="0"/>
    <x v="0"/>
    <x v="4"/>
    <x v="154"/>
    <x v="0"/>
    <x v="0"/>
    <s v="Tesseramento"/>
    <x v="1"/>
    <x v="4"/>
    <x v="0"/>
    <m/>
  </r>
  <r>
    <n v="69472"/>
    <x v="0"/>
    <x v="0"/>
    <x v="0"/>
    <x v="0"/>
    <x v="4"/>
    <x v="154"/>
    <x v="0"/>
    <x v="0"/>
    <s v="Tesseramento"/>
    <x v="1"/>
    <x v="3"/>
    <x v="0"/>
    <m/>
  </r>
  <r>
    <n v="69475"/>
    <x v="0"/>
    <x v="0"/>
    <x v="0"/>
    <x v="0"/>
    <x v="4"/>
    <x v="154"/>
    <x v="0"/>
    <x v="1"/>
    <s v="Tesseramento"/>
    <x v="1"/>
    <x v="0"/>
    <x v="0"/>
    <m/>
  </r>
  <r>
    <n v="69474"/>
    <x v="0"/>
    <x v="0"/>
    <x v="0"/>
    <x v="0"/>
    <x v="4"/>
    <x v="154"/>
    <x v="0"/>
    <x v="1"/>
    <s v="Tesseramento"/>
    <x v="1"/>
    <x v="1"/>
    <x v="0"/>
    <m/>
  </r>
  <r>
    <n v="115318"/>
    <x v="0"/>
    <x v="0"/>
    <x v="0"/>
    <x v="0"/>
    <x v="4"/>
    <x v="154"/>
    <x v="0"/>
    <x v="0"/>
    <s v="Tesseramento"/>
    <x v="1"/>
    <x v="0"/>
    <x v="0"/>
    <m/>
  </r>
  <r>
    <n v="41419"/>
    <x v="0"/>
    <x v="0"/>
    <x v="0"/>
    <x v="0"/>
    <x v="4"/>
    <x v="154"/>
    <x v="0"/>
    <x v="0"/>
    <s v="Tesseramento"/>
    <x v="1"/>
    <x v="3"/>
    <x v="0"/>
    <m/>
  </r>
  <r>
    <n v="70115"/>
    <x v="0"/>
    <x v="0"/>
    <x v="0"/>
    <x v="2"/>
    <x v="4"/>
    <x v="154"/>
    <x v="0"/>
    <x v="1"/>
    <s v="Tesseramento"/>
    <x v="1"/>
    <x v="4"/>
    <x v="0"/>
    <m/>
  </r>
  <r>
    <n v="60183"/>
    <x v="0"/>
    <x v="0"/>
    <x v="0"/>
    <x v="0"/>
    <x v="4"/>
    <x v="154"/>
    <x v="0"/>
    <x v="0"/>
    <s v="Tesseramento"/>
    <x v="1"/>
    <x v="3"/>
    <x v="0"/>
    <m/>
  </r>
  <r>
    <n v="70116"/>
    <x v="0"/>
    <x v="0"/>
    <x v="0"/>
    <x v="0"/>
    <x v="4"/>
    <x v="154"/>
    <x v="0"/>
    <x v="0"/>
    <s v="Tesseramento"/>
    <x v="1"/>
    <x v="4"/>
    <x v="0"/>
    <m/>
  </r>
  <r>
    <n v="47861"/>
    <x v="0"/>
    <x v="0"/>
    <x v="0"/>
    <x v="0"/>
    <x v="4"/>
    <x v="154"/>
    <x v="0"/>
    <x v="1"/>
    <s v="Tesseramento"/>
    <x v="1"/>
    <x v="3"/>
    <x v="0"/>
    <m/>
  </r>
  <r>
    <n v="192866"/>
    <x v="0"/>
    <x v="0"/>
    <x v="0"/>
    <x v="2"/>
    <x v="4"/>
    <x v="154"/>
    <x v="0"/>
    <x v="1"/>
    <s v="Tesseramento"/>
    <x v="1"/>
    <x v="0"/>
    <x v="0"/>
    <m/>
  </r>
  <r>
    <n v="201673"/>
    <x v="1"/>
    <x v="0"/>
    <x v="0"/>
    <x v="1"/>
    <x v="4"/>
    <x v="154"/>
    <x v="0"/>
    <x v="0"/>
    <s v="Tesseramento"/>
    <x v="1"/>
    <x v="5"/>
    <x v="0"/>
    <m/>
  </r>
  <r>
    <n v="228741"/>
    <x v="1"/>
    <x v="0"/>
    <x v="0"/>
    <x v="2"/>
    <x v="4"/>
    <x v="154"/>
    <x v="0"/>
    <x v="1"/>
    <s v="Tesseramento"/>
    <x v="1"/>
    <x v="5"/>
    <x v="0"/>
    <m/>
  </r>
  <r>
    <n v="192867"/>
    <x v="0"/>
    <x v="0"/>
    <x v="0"/>
    <x v="1"/>
    <x v="4"/>
    <x v="154"/>
    <x v="0"/>
    <x v="0"/>
    <s v="Tesseramento"/>
    <x v="1"/>
    <x v="0"/>
    <x v="0"/>
    <m/>
  </r>
  <r>
    <n v="225447"/>
    <x v="0"/>
    <x v="1"/>
    <x v="0"/>
    <x v="0"/>
    <x v="11"/>
    <x v="24"/>
    <x v="0"/>
    <x v="0"/>
    <s v="Tesseramento"/>
    <x v="1"/>
    <x v="0"/>
    <x v="0"/>
    <m/>
  </r>
  <r>
    <n v="100141"/>
    <x v="0"/>
    <x v="0"/>
    <x v="0"/>
    <x v="0"/>
    <x v="4"/>
    <x v="154"/>
    <x v="0"/>
    <x v="1"/>
    <s v="Tesseramento"/>
    <x v="1"/>
    <x v="0"/>
    <x v="0"/>
    <m/>
  </r>
  <r>
    <n v="165076"/>
    <x v="0"/>
    <x v="0"/>
    <x v="0"/>
    <x v="0"/>
    <x v="4"/>
    <x v="154"/>
    <x v="0"/>
    <x v="1"/>
    <s v="Tesseramento"/>
    <x v="1"/>
    <x v="0"/>
    <x v="0"/>
    <m/>
  </r>
  <r>
    <n v="46745"/>
    <x v="0"/>
    <x v="0"/>
    <x v="0"/>
    <x v="0"/>
    <x v="4"/>
    <x v="154"/>
    <x v="0"/>
    <x v="1"/>
    <s v="Tesseramento"/>
    <x v="1"/>
    <x v="4"/>
    <x v="0"/>
    <m/>
  </r>
  <r>
    <n v="95478"/>
    <x v="0"/>
    <x v="0"/>
    <x v="0"/>
    <x v="0"/>
    <x v="4"/>
    <x v="154"/>
    <x v="0"/>
    <x v="1"/>
    <s v="Tesseramento"/>
    <x v="1"/>
    <x v="3"/>
    <x v="0"/>
    <m/>
  </r>
  <r>
    <n v="130178"/>
    <x v="0"/>
    <x v="0"/>
    <x v="0"/>
    <x v="0"/>
    <x v="4"/>
    <x v="154"/>
    <x v="0"/>
    <x v="1"/>
    <s v="Tesseramento"/>
    <x v="1"/>
    <x v="0"/>
    <x v="0"/>
    <m/>
  </r>
  <r>
    <n v="33156"/>
    <x v="0"/>
    <x v="0"/>
    <x v="0"/>
    <x v="0"/>
    <x v="4"/>
    <x v="154"/>
    <x v="0"/>
    <x v="0"/>
    <s v="Tesseramento"/>
    <x v="1"/>
    <x v="0"/>
    <x v="0"/>
    <m/>
  </r>
  <r>
    <n v="207958"/>
    <x v="1"/>
    <x v="0"/>
    <x v="0"/>
    <x v="3"/>
    <x v="4"/>
    <x v="154"/>
    <x v="0"/>
    <x v="1"/>
    <s v="Tesseramento"/>
    <x v="1"/>
    <x v="5"/>
    <x v="0"/>
    <m/>
  </r>
  <r>
    <n v="61864"/>
    <x v="0"/>
    <x v="0"/>
    <x v="0"/>
    <x v="0"/>
    <x v="4"/>
    <x v="154"/>
    <x v="0"/>
    <x v="0"/>
    <s v="Tesseramento"/>
    <x v="1"/>
    <x v="3"/>
    <x v="0"/>
    <m/>
  </r>
  <r>
    <n v="56438"/>
    <x v="0"/>
    <x v="0"/>
    <x v="0"/>
    <x v="0"/>
    <x v="4"/>
    <x v="154"/>
    <x v="0"/>
    <x v="1"/>
    <s v="Tesseramento"/>
    <x v="1"/>
    <x v="3"/>
    <x v="0"/>
    <m/>
  </r>
  <r>
    <n v="6610"/>
    <x v="0"/>
    <x v="0"/>
    <x v="0"/>
    <x v="0"/>
    <x v="4"/>
    <x v="154"/>
    <x v="0"/>
    <x v="0"/>
    <s v="Tesseramento"/>
    <x v="1"/>
    <x v="0"/>
    <x v="0"/>
    <m/>
  </r>
  <r>
    <n v="52157"/>
    <x v="0"/>
    <x v="0"/>
    <x v="0"/>
    <x v="0"/>
    <x v="4"/>
    <x v="154"/>
    <x v="0"/>
    <x v="0"/>
    <s v="Tesseramento"/>
    <x v="1"/>
    <x v="0"/>
    <x v="0"/>
    <m/>
  </r>
  <r>
    <n v="108283"/>
    <x v="0"/>
    <x v="0"/>
    <x v="0"/>
    <x v="0"/>
    <x v="4"/>
    <x v="154"/>
    <x v="0"/>
    <x v="0"/>
    <s v="Tesseramento"/>
    <x v="1"/>
    <x v="1"/>
    <x v="0"/>
    <m/>
  </r>
  <r>
    <n v="69477"/>
    <x v="0"/>
    <x v="0"/>
    <x v="0"/>
    <x v="0"/>
    <x v="4"/>
    <x v="154"/>
    <x v="0"/>
    <x v="0"/>
    <s v="Tesseramento"/>
    <x v="1"/>
    <x v="3"/>
    <x v="0"/>
    <m/>
  </r>
  <r>
    <n v="2306"/>
    <x v="0"/>
    <x v="0"/>
    <x v="0"/>
    <x v="0"/>
    <x v="4"/>
    <x v="154"/>
    <x v="0"/>
    <x v="0"/>
    <s v="Tesseramento"/>
    <x v="1"/>
    <x v="3"/>
    <x v="0"/>
    <m/>
  </r>
  <r>
    <n v="116894"/>
    <x v="0"/>
    <x v="0"/>
    <x v="0"/>
    <x v="0"/>
    <x v="4"/>
    <x v="154"/>
    <x v="0"/>
    <x v="0"/>
    <s v="Tesseramento"/>
    <x v="1"/>
    <x v="0"/>
    <x v="0"/>
    <m/>
  </r>
  <r>
    <n v="227786"/>
    <x v="1"/>
    <x v="0"/>
    <x v="0"/>
    <x v="2"/>
    <x v="4"/>
    <x v="154"/>
    <x v="0"/>
    <x v="1"/>
    <s v="Tesseramento"/>
    <x v="1"/>
    <x v="5"/>
    <x v="0"/>
    <m/>
  </r>
  <r>
    <n v="191688"/>
    <x v="1"/>
    <x v="0"/>
    <x v="0"/>
    <x v="0"/>
    <x v="4"/>
    <x v="154"/>
    <x v="0"/>
    <x v="1"/>
    <s v="Tesseramento"/>
    <x v="1"/>
    <x v="5"/>
    <x v="0"/>
    <m/>
  </r>
  <r>
    <n v="191687"/>
    <x v="1"/>
    <x v="0"/>
    <x v="0"/>
    <x v="0"/>
    <x v="4"/>
    <x v="154"/>
    <x v="0"/>
    <x v="1"/>
    <s v="Tesseramento"/>
    <x v="1"/>
    <x v="7"/>
    <x v="0"/>
    <m/>
  </r>
  <r>
    <n v="813"/>
    <x v="0"/>
    <x v="0"/>
    <x v="0"/>
    <x v="0"/>
    <x v="4"/>
    <x v="154"/>
    <x v="0"/>
    <x v="0"/>
    <s v="Tesseramento"/>
    <x v="1"/>
    <x v="3"/>
    <x v="0"/>
    <m/>
  </r>
  <r>
    <n v="83316"/>
    <x v="0"/>
    <x v="0"/>
    <x v="0"/>
    <x v="0"/>
    <x v="4"/>
    <x v="154"/>
    <x v="0"/>
    <x v="1"/>
    <s v="Tesseramento"/>
    <x v="1"/>
    <x v="4"/>
    <x v="0"/>
    <m/>
  </r>
  <r>
    <n v="61747"/>
    <x v="0"/>
    <x v="0"/>
    <x v="0"/>
    <x v="0"/>
    <x v="11"/>
    <x v="24"/>
    <x v="0"/>
    <x v="0"/>
    <s v="Tesseramento"/>
    <x v="1"/>
    <x v="0"/>
    <x v="0"/>
    <m/>
  </r>
  <r>
    <n v="232043"/>
    <x v="1"/>
    <x v="0"/>
    <x v="0"/>
    <x v="2"/>
    <x v="11"/>
    <x v="24"/>
    <x v="0"/>
    <x v="0"/>
    <s v="Tesseramento"/>
    <x v="1"/>
    <x v="5"/>
    <x v="0"/>
    <m/>
  </r>
  <r>
    <n v="227373"/>
    <x v="1"/>
    <x v="0"/>
    <x v="0"/>
    <x v="1"/>
    <x v="11"/>
    <x v="24"/>
    <x v="0"/>
    <x v="1"/>
    <s v="Tesseramento"/>
    <x v="1"/>
    <x v="5"/>
    <x v="0"/>
    <m/>
  </r>
  <r>
    <n v="170124"/>
    <x v="0"/>
    <x v="0"/>
    <x v="0"/>
    <x v="0"/>
    <x v="11"/>
    <x v="24"/>
    <x v="0"/>
    <x v="0"/>
    <s v="Tesseramento"/>
    <x v="1"/>
    <x v="0"/>
    <x v="0"/>
    <m/>
  </r>
  <r>
    <n v="129552"/>
    <x v="0"/>
    <x v="0"/>
    <x v="0"/>
    <x v="0"/>
    <x v="11"/>
    <x v="24"/>
    <x v="0"/>
    <x v="0"/>
    <s v="Tesseramento"/>
    <x v="1"/>
    <x v="1"/>
    <x v="0"/>
    <m/>
  </r>
  <r>
    <n v="231705"/>
    <x v="1"/>
    <x v="0"/>
    <x v="0"/>
    <x v="0"/>
    <x v="11"/>
    <x v="24"/>
    <x v="0"/>
    <x v="0"/>
    <s v="Tesseramento"/>
    <x v="1"/>
    <x v="5"/>
    <x v="0"/>
    <s v="B"/>
  </r>
  <r>
    <n v="225742"/>
    <x v="0"/>
    <x v="0"/>
    <x v="0"/>
    <x v="0"/>
    <x v="11"/>
    <x v="24"/>
    <x v="0"/>
    <x v="0"/>
    <s v="Tesseramento"/>
    <x v="1"/>
    <x v="0"/>
    <x v="0"/>
    <m/>
  </r>
  <r>
    <n v="119623"/>
    <x v="0"/>
    <x v="0"/>
    <x v="0"/>
    <x v="0"/>
    <x v="11"/>
    <x v="24"/>
    <x v="0"/>
    <x v="1"/>
    <s v="Tesseramento"/>
    <x v="1"/>
    <x v="3"/>
    <x v="0"/>
    <m/>
  </r>
  <r>
    <n v="167028"/>
    <x v="0"/>
    <x v="0"/>
    <x v="0"/>
    <x v="1"/>
    <x v="4"/>
    <x v="54"/>
    <x v="0"/>
    <x v="0"/>
    <s v="Tesseramento"/>
    <x v="1"/>
    <x v="4"/>
    <x v="0"/>
    <m/>
  </r>
  <r>
    <n v="65315"/>
    <x v="0"/>
    <x v="0"/>
    <x v="0"/>
    <x v="0"/>
    <x v="11"/>
    <x v="24"/>
    <x v="0"/>
    <x v="1"/>
    <s v="Tesseramento"/>
    <x v="1"/>
    <x v="3"/>
    <x v="0"/>
    <m/>
  </r>
  <r>
    <n v="44567"/>
    <x v="0"/>
    <x v="0"/>
    <x v="0"/>
    <x v="0"/>
    <x v="4"/>
    <x v="54"/>
    <x v="0"/>
    <x v="1"/>
    <s v="Tesseramento"/>
    <x v="1"/>
    <x v="4"/>
    <x v="0"/>
    <m/>
  </r>
  <r>
    <n v="37760"/>
    <x v="0"/>
    <x v="0"/>
    <x v="0"/>
    <x v="0"/>
    <x v="4"/>
    <x v="154"/>
    <x v="0"/>
    <x v="1"/>
    <s v="Tesseramento"/>
    <x v="1"/>
    <x v="3"/>
    <x v="0"/>
    <m/>
  </r>
  <r>
    <n v="70119"/>
    <x v="0"/>
    <x v="0"/>
    <x v="0"/>
    <x v="0"/>
    <x v="4"/>
    <x v="154"/>
    <x v="0"/>
    <x v="1"/>
    <s v="Tesseramento"/>
    <x v="1"/>
    <x v="4"/>
    <x v="0"/>
    <m/>
  </r>
  <r>
    <n v="217484"/>
    <x v="0"/>
    <x v="0"/>
    <x v="0"/>
    <x v="0"/>
    <x v="4"/>
    <x v="154"/>
    <x v="0"/>
    <x v="1"/>
    <s v="Tesseramento"/>
    <x v="1"/>
    <x v="1"/>
    <x v="0"/>
    <m/>
  </r>
  <r>
    <n v="100583"/>
    <x v="0"/>
    <x v="0"/>
    <x v="0"/>
    <x v="0"/>
    <x v="4"/>
    <x v="154"/>
    <x v="0"/>
    <x v="0"/>
    <s v="Tesseramento"/>
    <x v="1"/>
    <x v="3"/>
    <x v="0"/>
    <m/>
  </r>
  <r>
    <n v="44566"/>
    <x v="0"/>
    <x v="0"/>
    <x v="2"/>
    <x v="0"/>
    <x v="4"/>
    <x v="54"/>
    <x v="0"/>
    <x v="0"/>
    <s v="Tesseramento"/>
    <x v="1"/>
    <x v="4"/>
    <x v="0"/>
    <m/>
  </r>
  <r>
    <n v="833"/>
    <x v="0"/>
    <x v="0"/>
    <x v="0"/>
    <x v="0"/>
    <x v="4"/>
    <x v="154"/>
    <x v="0"/>
    <x v="1"/>
    <s v="Tesseramento"/>
    <x v="1"/>
    <x v="4"/>
    <x v="0"/>
    <m/>
  </r>
  <r>
    <n v="189447"/>
    <x v="0"/>
    <x v="0"/>
    <x v="0"/>
    <x v="0"/>
    <x v="4"/>
    <x v="154"/>
    <x v="0"/>
    <x v="1"/>
    <s v="Tesseramento"/>
    <x v="1"/>
    <x v="1"/>
    <x v="0"/>
    <m/>
  </r>
  <r>
    <n v="16838"/>
    <x v="0"/>
    <x v="0"/>
    <x v="0"/>
    <x v="0"/>
    <x v="4"/>
    <x v="154"/>
    <x v="0"/>
    <x v="0"/>
    <s v="Tesseramento"/>
    <x v="1"/>
    <x v="4"/>
    <x v="0"/>
    <m/>
  </r>
  <r>
    <n v="23759"/>
    <x v="0"/>
    <x v="0"/>
    <x v="0"/>
    <x v="0"/>
    <x v="4"/>
    <x v="154"/>
    <x v="0"/>
    <x v="0"/>
    <s v="Tesseramento"/>
    <x v="1"/>
    <x v="1"/>
    <x v="0"/>
    <m/>
  </r>
  <r>
    <n v="23766"/>
    <x v="0"/>
    <x v="0"/>
    <x v="0"/>
    <x v="0"/>
    <x v="4"/>
    <x v="154"/>
    <x v="0"/>
    <x v="0"/>
    <s v="Tesseramento"/>
    <x v="1"/>
    <x v="1"/>
    <x v="0"/>
    <m/>
  </r>
  <r>
    <n v="88108"/>
    <x v="0"/>
    <x v="0"/>
    <x v="0"/>
    <x v="0"/>
    <x v="4"/>
    <x v="154"/>
    <x v="0"/>
    <x v="0"/>
    <s v="Tesseramento"/>
    <x v="1"/>
    <x v="4"/>
    <x v="0"/>
    <m/>
  </r>
  <r>
    <n v="219286"/>
    <x v="0"/>
    <x v="0"/>
    <x v="0"/>
    <x v="2"/>
    <x v="4"/>
    <x v="154"/>
    <x v="0"/>
    <x v="0"/>
    <s v="Tesseramento"/>
    <x v="1"/>
    <x v="0"/>
    <x v="0"/>
    <m/>
  </r>
  <r>
    <n v="95479"/>
    <x v="0"/>
    <x v="0"/>
    <x v="0"/>
    <x v="2"/>
    <x v="4"/>
    <x v="154"/>
    <x v="0"/>
    <x v="0"/>
    <s v="Tesseramento"/>
    <x v="1"/>
    <x v="3"/>
    <x v="0"/>
    <m/>
  </r>
  <r>
    <n v="169770"/>
    <x v="1"/>
    <x v="0"/>
    <x v="0"/>
    <x v="0"/>
    <x v="4"/>
    <x v="154"/>
    <x v="0"/>
    <x v="1"/>
    <s v="Tesseramento"/>
    <x v="1"/>
    <x v="5"/>
    <x v="0"/>
    <m/>
  </r>
  <r>
    <n v="37977"/>
    <x v="0"/>
    <x v="0"/>
    <x v="0"/>
    <x v="0"/>
    <x v="4"/>
    <x v="154"/>
    <x v="0"/>
    <x v="0"/>
    <s v="Tesseramento"/>
    <x v="1"/>
    <x v="3"/>
    <x v="0"/>
    <m/>
  </r>
  <r>
    <n v="832"/>
    <x v="0"/>
    <x v="0"/>
    <x v="0"/>
    <x v="0"/>
    <x v="4"/>
    <x v="154"/>
    <x v="0"/>
    <x v="0"/>
    <s v="Tesseramento"/>
    <x v="1"/>
    <x v="4"/>
    <x v="0"/>
    <m/>
  </r>
  <r>
    <n v="77990"/>
    <x v="0"/>
    <x v="0"/>
    <x v="0"/>
    <x v="0"/>
    <x v="4"/>
    <x v="154"/>
    <x v="0"/>
    <x v="0"/>
    <s v="Tesseramento"/>
    <x v="1"/>
    <x v="4"/>
    <x v="0"/>
    <m/>
  </r>
  <r>
    <n v="59351"/>
    <x v="0"/>
    <x v="1"/>
    <x v="0"/>
    <x v="0"/>
    <x v="8"/>
    <x v="59"/>
    <x v="0"/>
    <x v="0"/>
    <s v="Tesseramento"/>
    <x v="1"/>
    <x v="4"/>
    <x v="0"/>
    <m/>
  </r>
  <r>
    <n v="153969"/>
    <x v="0"/>
    <x v="0"/>
    <x v="0"/>
    <x v="1"/>
    <x v="4"/>
    <x v="154"/>
    <x v="0"/>
    <x v="1"/>
    <s v="Tesseramento"/>
    <x v="1"/>
    <x v="0"/>
    <x v="0"/>
    <m/>
  </r>
  <r>
    <n v="36269"/>
    <x v="0"/>
    <x v="0"/>
    <x v="0"/>
    <x v="0"/>
    <x v="4"/>
    <x v="154"/>
    <x v="0"/>
    <x v="1"/>
    <s v="Tesseramento"/>
    <x v="1"/>
    <x v="4"/>
    <x v="0"/>
    <m/>
  </r>
  <r>
    <n v="73188"/>
    <x v="0"/>
    <x v="0"/>
    <x v="0"/>
    <x v="0"/>
    <x v="4"/>
    <x v="154"/>
    <x v="0"/>
    <x v="1"/>
    <s v="Tesseramento"/>
    <x v="1"/>
    <x v="0"/>
    <x v="0"/>
    <m/>
  </r>
  <r>
    <n v="228437"/>
    <x v="1"/>
    <x v="0"/>
    <x v="0"/>
    <x v="2"/>
    <x v="4"/>
    <x v="154"/>
    <x v="0"/>
    <x v="0"/>
    <s v="Tesseramento"/>
    <x v="1"/>
    <x v="5"/>
    <x v="0"/>
    <m/>
  </r>
  <r>
    <n v="111742"/>
    <x v="0"/>
    <x v="0"/>
    <x v="0"/>
    <x v="0"/>
    <x v="4"/>
    <x v="154"/>
    <x v="0"/>
    <x v="0"/>
    <s v="Tesseramento"/>
    <x v="1"/>
    <x v="0"/>
    <x v="0"/>
    <m/>
  </r>
  <r>
    <n v="209272"/>
    <x v="1"/>
    <x v="0"/>
    <x v="0"/>
    <x v="0"/>
    <x v="4"/>
    <x v="154"/>
    <x v="0"/>
    <x v="0"/>
    <s v="Tesseramento"/>
    <x v="1"/>
    <x v="5"/>
    <x v="0"/>
    <m/>
  </r>
  <r>
    <n v="18171"/>
    <x v="0"/>
    <x v="0"/>
    <x v="0"/>
    <x v="0"/>
    <x v="4"/>
    <x v="154"/>
    <x v="0"/>
    <x v="1"/>
    <s v="Tesseramento"/>
    <x v="1"/>
    <x v="4"/>
    <x v="0"/>
    <m/>
  </r>
  <r>
    <n v="178793"/>
    <x v="0"/>
    <x v="0"/>
    <x v="0"/>
    <x v="0"/>
    <x v="4"/>
    <x v="154"/>
    <x v="0"/>
    <x v="0"/>
    <s v="Tesseramento"/>
    <x v="1"/>
    <x v="0"/>
    <x v="0"/>
    <m/>
  </r>
  <r>
    <n v="840"/>
    <x v="0"/>
    <x v="0"/>
    <x v="0"/>
    <x v="0"/>
    <x v="4"/>
    <x v="154"/>
    <x v="0"/>
    <x v="0"/>
    <s v="Tesseramento"/>
    <x v="1"/>
    <x v="0"/>
    <x v="0"/>
    <m/>
  </r>
  <r>
    <n v="96928"/>
    <x v="0"/>
    <x v="0"/>
    <x v="0"/>
    <x v="0"/>
    <x v="4"/>
    <x v="154"/>
    <x v="0"/>
    <x v="0"/>
    <s v="Tesseramento"/>
    <x v="1"/>
    <x v="1"/>
    <x v="0"/>
    <m/>
  </r>
  <r>
    <n v="36268"/>
    <x v="0"/>
    <x v="0"/>
    <x v="0"/>
    <x v="0"/>
    <x v="4"/>
    <x v="154"/>
    <x v="0"/>
    <x v="0"/>
    <s v="Tesseramento"/>
    <x v="1"/>
    <x v="4"/>
    <x v="0"/>
    <m/>
  </r>
  <r>
    <n v="18172"/>
    <x v="0"/>
    <x v="0"/>
    <x v="0"/>
    <x v="0"/>
    <x v="4"/>
    <x v="154"/>
    <x v="0"/>
    <x v="0"/>
    <s v="Tesseramento"/>
    <x v="1"/>
    <x v="4"/>
    <x v="0"/>
    <m/>
  </r>
  <r>
    <n v="88391"/>
    <x v="0"/>
    <x v="0"/>
    <x v="0"/>
    <x v="0"/>
    <x v="4"/>
    <x v="154"/>
    <x v="0"/>
    <x v="0"/>
    <s v="Tesseramento"/>
    <x v="1"/>
    <x v="0"/>
    <x v="0"/>
    <m/>
  </r>
  <r>
    <n v="184936"/>
    <x v="1"/>
    <x v="0"/>
    <x v="0"/>
    <x v="0"/>
    <x v="4"/>
    <x v="154"/>
    <x v="0"/>
    <x v="1"/>
    <s v="Tesseramento"/>
    <x v="1"/>
    <x v="5"/>
    <x v="0"/>
    <s v="B"/>
  </r>
  <r>
    <n v="181959"/>
    <x v="1"/>
    <x v="0"/>
    <x v="0"/>
    <x v="0"/>
    <x v="4"/>
    <x v="154"/>
    <x v="0"/>
    <x v="0"/>
    <s v="Tesseramento"/>
    <x v="1"/>
    <x v="7"/>
    <x v="0"/>
    <s v="B"/>
  </r>
  <r>
    <n v="52481"/>
    <x v="0"/>
    <x v="0"/>
    <x v="0"/>
    <x v="0"/>
    <x v="4"/>
    <x v="154"/>
    <x v="0"/>
    <x v="0"/>
    <s v="Tesseramento"/>
    <x v="1"/>
    <x v="0"/>
    <x v="0"/>
    <m/>
  </r>
  <r>
    <n v="6757"/>
    <x v="0"/>
    <x v="0"/>
    <x v="0"/>
    <x v="0"/>
    <x v="4"/>
    <x v="154"/>
    <x v="0"/>
    <x v="1"/>
    <s v="Tesseramento"/>
    <x v="1"/>
    <x v="4"/>
    <x v="0"/>
    <m/>
  </r>
  <r>
    <n v="136597"/>
    <x v="0"/>
    <x v="0"/>
    <x v="0"/>
    <x v="0"/>
    <x v="4"/>
    <x v="154"/>
    <x v="0"/>
    <x v="0"/>
    <s v="Tesseramento"/>
    <x v="1"/>
    <x v="0"/>
    <x v="0"/>
    <m/>
  </r>
  <r>
    <n v="194679"/>
    <x v="1"/>
    <x v="0"/>
    <x v="0"/>
    <x v="1"/>
    <x v="4"/>
    <x v="154"/>
    <x v="0"/>
    <x v="0"/>
    <s v="Tesseramento"/>
    <x v="1"/>
    <x v="5"/>
    <x v="0"/>
    <m/>
  </r>
  <r>
    <n v="231146"/>
    <x v="1"/>
    <x v="0"/>
    <x v="0"/>
    <x v="2"/>
    <x v="4"/>
    <x v="154"/>
    <x v="0"/>
    <x v="1"/>
    <s v="Tesseramento"/>
    <x v="1"/>
    <x v="5"/>
    <x v="0"/>
    <m/>
  </r>
  <r>
    <n v="46032"/>
    <x v="0"/>
    <x v="0"/>
    <x v="0"/>
    <x v="0"/>
    <x v="4"/>
    <x v="154"/>
    <x v="0"/>
    <x v="0"/>
    <s v="Tesseramento"/>
    <x v="1"/>
    <x v="4"/>
    <x v="0"/>
    <m/>
  </r>
  <r>
    <n v="40428"/>
    <x v="0"/>
    <x v="0"/>
    <x v="0"/>
    <x v="4"/>
    <x v="4"/>
    <x v="154"/>
    <x v="0"/>
    <x v="1"/>
    <s v="Tesseramento"/>
    <x v="1"/>
    <x v="0"/>
    <x v="0"/>
    <m/>
  </r>
  <r>
    <n v="219307"/>
    <x v="0"/>
    <x v="0"/>
    <x v="0"/>
    <x v="2"/>
    <x v="4"/>
    <x v="154"/>
    <x v="0"/>
    <x v="0"/>
    <s v="Tesseramento"/>
    <x v="1"/>
    <x v="0"/>
    <x v="0"/>
    <m/>
  </r>
  <r>
    <n v="152543"/>
    <x v="0"/>
    <x v="0"/>
    <x v="0"/>
    <x v="0"/>
    <x v="4"/>
    <x v="154"/>
    <x v="0"/>
    <x v="1"/>
    <s v="Tesseramento"/>
    <x v="1"/>
    <x v="0"/>
    <x v="0"/>
    <m/>
  </r>
  <r>
    <n v="12085"/>
    <x v="0"/>
    <x v="0"/>
    <x v="0"/>
    <x v="2"/>
    <x v="4"/>
    <x v="154"/>
    <x v="0"/>
    <x v="1"/>
    <s v="Tesseramento"/>
    <x v="1"/>
    <x v="4"/>
    <x v="0"/>
    <m/>
  </r>
  <r>
    <n v="850"/>
    <x v="0"/>
    <x v="0"/>
    <x v="0"/>
    <x v="0"/>
    <x v="4"/>
    <x v="154"/>
    <x v="0"/>
    <x v="1"/>
    <s v="Tesseramento"/>
    <x v="1"/>
    <x v="4"/>
    <x v="0"/>
    <m/>
  </r>
  <r>
    <n v="37985"/>
    <x v="0"/>
    <x v="0"/>
    <x v="0"/>
    <x v="0"/>
    <x v="4"/>
    <x v="154"/>
    <x v="0"/>
    <x v="0"/>
    <s v="Tesseramento"/>
    <x v="1"/>
    <x v="3"/>
    <x v="0"/>
    <m/>
  </r>
  <r>
    <n v="207071"/>
    <x v="1"/>
    <x v="0"/>
    <x v="0"/>
    <x v="0"/>
    <x v="4"/>
    <x v="154"/>
    <x v="0"/>
    <x v="0"/>
    <s v="Tesseramento"/>
    <x v="1"/>
    <x v="5"/>
    <x v="0"/>
    <m/>
  </r>
  <r>
    <n v="227562"/>
    <x v="1"/>
    <x v="0"/>
    <x v="0"/>
    <x v="0"/>
    <x v="4"/>
    <x v="154"/>
    <x v="0"/>
    <x v="0"/>
    <s v="Tesseramento"/>
    <x v="1"/>
    <x v="5"/>
    <x v="0"/>
    <m/>
  </r>
  <r>
    <n v="107009"/>
    <x v="0"/>
    <x v="0"/>
    <x v="0"/>
    <x v="0"/>
    <x v="4"/>
    <x v="154"/>
    <x v="0"/>
    <x v="0"/>
    <s v="Tesseramento"/>
    <x v="1"/>
    <x v="0"/>
    <x v="0"/>
    <m/>
  </r>
  <r>
    <n v="227785"/>
    <x v="0"/>
    <x v="0"/>
    <x v="0"/>
    <x v="2"/>
    <x v="4"/>
    <x v="154"/>
    <x v="0"/>
    <x v="1"/>
    <s v="Tesseramento"/>
    <x v="1"/>
    <x v="0"/>
    <x v="0"/>
    <m/>
  </r>
  <r>
    <n v="29902"/>
    <x v="0"/>
    <x v="0"/>
    <x v="0"/>
    <x v="0"/>
    <x v="4"/>
    <x v="154"/>
    <x v="0"/>
    <x v="0"/>
    <s v="Tesseramento"/>
    <x v="1"/>
    <x v="4"/>
    <x v="0"/>
    <m/>
  </r>
  <r>
    <n v="156242"/>
    <x v="0"/>
    <x v="0"/>
    <x v="0"/>
    <x v="1"/>
    <x v="4"/>
    <x v="154"/>
    <x v="0"/>
    <x v="0"/>
    <s v="Tesseramento"/>
    <x v="1"/>
    <x v="0"/>
    <x v="0"/>
    <m/>
  </r>
  <r>
    <n v="77982"/>
    <x v="0"/>
    <x v="0"/>
    <x v="0"/>
    <x v="0"/>
    <x v="4"/>
    <x v="154"/>
    <x v="0"/>
    <x v="1"/>
    <s v="Tesseramento"/>
    <x v="1"/>
    <x v="3"/>
    <x v="0"/>
    <m/>
  </r>
  <r>
    <n v="24965"/>
    <x v="0"/>
    <x v="0"/>
    <x v="0"/>
    <x v="0"/>
    <x v="4"/>
    <x v="154"/>
    <x v="0"/>
    <x v="0"/>
    <s v="Tesseramento"/>
    <x v="1"/>
    <x v="4"/>
    <x v="0"/>
    <m/>
  </r>
  <r>
    <n v="20400"/>
    <x v="0"/>
    <x v="0"/>
    <x v="0"/>
    <x v="0"/>
    <x v="4"/>
    <x v="154"/>
    <x v="0"/>
    <x v="1"/>
    <s v="Tesseramento"/>
    <x v="1"/>
    <x v="3"/>
    <x v="0"/>
    <m/>
  </r>
  <r>
    <n v="75194"/>
    <x v="0"/>
    <x v="0"/>
    <x v="0"/>
    <x v="0"/>
    <x v="4"/>
    <x v="154"/>
    <x v="0"/>
    <x v="0"/>
    <s v="Tesseramento"/>
    <x v="1"/>
    <x v="3"/>
    <x v="0"/>
    <m/>
  </r>
  <r>
    <n v="227787"/>
    <x v="1"/>
    <x v="0"/>
    <x v="0"/>
    <x v="2"/>
    <x v="4"/>
    <x v="154"/>
    <x v="0"/>
    <x v="0"/>
    <s v="Tesseramento"/>
    <x v="1"/>
    <x v="5"/>
    <x v="0"/>
    <m/>
  </r>
  <r>
    <n v="223338"/>
    <x v="0"/>
    <x v="0"/>
    <x v="0"/>
    <x v="0"/>
    <x v="4"/>
    <x v="154"/>
    <x v="0"/>
    <x v="0"/>
    <s v="Tesseramento"/>
    <x v="1"/>
    <x v="0"/>
    <x v="0"/>
    <m/>
  </r>
  <r>
    <n v="12310"/>
    <x v="0"/>
    <x v="0"/>
    <x v="0"/>
    <x v="0"/>
    <x v="11"/>
    <x v="126"/>
    <x v="0"/>
    <x v="0"/>
    <s v="Tesseramento"/>
    <x v="1"/>
    <x v="0"/>
    <x v="0"/>
    <m/>
  </r>
  <r>
    <n v="10132"/>
    <x v="0"/>
    <x v="0"/>
    <x v="0"/>
    <x v="0"/>
    <x v="4"/>
    <x v="359"/>
    <x v="0"/>
    <x v="0"/>
    <s v="Tesseramento"/>
    <x v="0"/>
    <x v="3"/>
    <x v="0"/>
    <m/>
  </r>
  <r>
    <n v="235260"/>
    <x v="0"/>
    <x v="0"/>
    <x v="1"/>
    <x v="0"/>
    <x v="10"/>
    <x v="93"/>
    <x v="0"/>
    <x v="0"/>
    <s v="Tesseramento"/>
    <x v="0"/>
    <x v="1"/>
    <x v="0"/>
    <m/>
  </r>
  <r>
    <n v="235259"/>
    <x v="0"/>
    <x v="0"/>
    <x v="1"/>
    <x v="0"/>
    <x v="10"/>
    <x v="93"/>
    <x v="0"/>
    <x v="1"/>
    <s v="Tesseramento"/>
    <x v="0"/>
    <x v="1"/>
    <x v="0"/>
    <m/>
  </r>
  <r>
    <n v="235258"/>
    <x v="0"/>
    <x v="0"/>
    <x v="1"/>
    <x v="0"/>
    <x v="10"/>
    <x v="93"/>
    <x v="0"/>
    <x v="0"/>
    <s v="Tesseramento"/>
    <x v="0"/>
    <x v="0"/>
    <x v="0"/>
    <m/>
  </r>
  <r>
    <n v="199962"/>
    <x v="0"/>
    <x v="0"/>
    <x v="2"/>
    <x v="2"/>
    <x v="4"/>
    <x v="154"/>
    <x v="0"/>
    <x v="1"/>
    <s v="Tesseramento"/>
    <x v="1"/>
    <x v="0"/>
    <x v="0"/>
    <m/>
  </r>
  <r>
    <n v="201795"/>
    <x v="1"/>
    <x v="0"/>
    <x v="2"/>
    <x v="2"/>
    <x v="4"/>
    <x v="154"/>
    <x v="0"/>
    <x v="1"/>
    <s v="Tesseramento"/>
    <x v="1"/>
    <x v="5"/>
    <x v="0"/>
    <m/>
  </r>
  <r>
    <n v="219308"/>
    <x v="0"/>
    <x v="0"/>
    <x v="2"/>
    <x v="2"/>
    <x v="4"/>
    <x v="154"/>
    <x v="0"/>
    <x v="1"/>
    <s v="Tesseramento"/>
    <x v="1"/>
    <x v="0"/>
    <x v="0"/>
    <m/>
  </r>
  <r>
    <n v="24964"/>
    <x v="0"/>
    <x v="0"/>
    <x v="2"/>
    <x v="2"/>
    <x v="4"/>
    <x v="154"/>
    <x v="0"/>
    <x v="1"/>
    <s v="Tesseramento"/>
    <x v="1"/>
    <x v="4"/>
    <x v="0"/>
    <m/>
  </r>
  <r>
    <n v="170003"/>
    <x v="0"/>
    <x v="0"/>
    <x v="2"/>
    <x v="2"/>
    <x v="4"/>
    <x v="154"/>
    <x v="0"/>
    <x v="1"/>
    <s v="Tesseramento"/>
    <x v="1"/>
    <x v="0"/>
    <x v="0"/>
    <m/>
  </r>
  <r>
    <n v="184935"/>
    <x v="0"/>
    <x v="0"/>
    <x v="2"/>
    <x v="2"/>
    <x v="4"/>
    <x v="154"/>
    <x v="0"/>
    <x v="1"/>
    <s v="Tesseramento"/>
    <x v="1"/>
    <x v="3"/>
    <x v="0"/>
    <m/>
  </r>
  <r>
    <n v="105007"/>
    <x v="0"/>
    <x v="0"/>
    <x v="2"/>
    <x v="2"/>
    <x v="4"/>
    <x v="154"/>
    <x v="0"/>
    <x v="1"/>
    <s v="Tesseramento"/>
    <x v="1"/>
    <x v="4"/>
    <x v="0"/>
    <m/>
  </r>
  <r>
    <n v="82135"/>
    <x v="0"/>
    <x v="0"/>
    <x v="2"/>
    <x v="0"/>
    <x v="4"/>
    <x v="154"/>
    <x v="0"/>
    <x v="1"/>
    <s v="Tesseramento"/>
    <x v="1"/>
    <x v="4"/>
    <x v="0"/>
    <m/>
  </r>
  <r>
    <n v="212327"/>
    <x v="0"/>
    <x v="0"/>
    <x v="2"/>
    <x v="0"/>
    <x v="4"/>
    <x v="154"/>
    <x v="0"/>
    <x v="0"/>
    <s v="Tesseramento"/>
    <x v="1"/>
    <x v="1"/>
    <x v="0"/>
    <m/>
  </r>
  <r>
    <n v="22278"/>
    <x v="0"/>
    <x v="0"/>
    <x v="2"/>
    <x v="0"/>
    <x v="4"/>
    <x v="154"/>
    <x v="0"/>
    <x v="0"/>
    <s v="Tesseramento"/>
    <x v="1"/>
    <x v="4"/>
    <x v="0"/>
    <m/>
  </r>
  <r>
    <n v="29882"/>
    <x v="0"/>
    <x v="0"/>
    <x v="2"/>
    <x v="0"/>
    <x v="4"/>
    <x v="154"/>
    <x v="0"/>
    <x v="1"/>
    <s v="Tesseramento"/>
    <x v="1"/>
    <x v="3"/>
    <x v="0"/>
    <m/>
  </r>
  <r>
    <n v="12709"/>
    <x v="0"/>
    <x v="0"/>
    <x v="2"/>
    <x v="2"/>
    <x v="4"/>
    <x v="154"/>
    <x v="0"/>
    <x v="1"/>
    <s v="Tesseramento"/>
    <x v="1"/>
    <x v="4"/>
    <x v="0"/>
    <m/>
  </r>
  <r>
    <n v="129573"/>
    <x v="0"/>
    <x v="0"/>
    <x v="2"/>
    <x v="2"/>
    <x v="4"/>
    <x v="154"/>
    <x v="0"/>
    <x v="0"/>
    <s v="Tesseramento"/>
    <x v="1"/>
    <x v="1"/>
    <x v="0"/>
    <m/>
  </r>
  <r>
    <n v="218682"/>
    <x v="0"/>
    <x v="0"/>
    <x v="0"/>
    <x v="1"/>
    <x v="10"/>
    <x v="93"/>
    <x v="0"/>
    <x v="1"/>
    <s v="Tesseramento"/>
    <x v="0"/>
    <x v="4"/>
    <x v="0"/>
    <m/>
  </r>
  <r>
    <n v="218688"/>
    <x v="0"/>
    <x v="0"/>
    <x v="0"/>
    <x v="1"/>
    <x v="10"/>
    <x v="93"/>
    <x v="0"/>
    <x v="0"/>
    <s v="Tesseramento"/>
    <x v="0"/>
    <x v="3"/>
    <x v="0"/>
    <m/>
  </r>
  <r>
    <n v="33099"/>
    <x v="0"/>
    <x v="0"/>
    <x v="0"/>
    <x v="0"/>
    <x v="10"/>
    <x v="93"/>
    <x v="0"/>
    <x v="0"/>
    <s v="Tesseramento"/>
    <x v="0"/>
    <x v="4"/>
    <x v="0"/>
    <m/>
  </r>
  <r>
    <n v="94804"/>
    <x v="0"/>
    <x v="0"/>
    <x v="0"/>
    <x v="4"/>
    <x v="10"/>
    <x v="93"/>
    <x v="0"/>
    <x v="1"/>
    <s v="Tesseramento"/>
    <x v="0"/>
    <x v="4"/>
    <x v="0"/>
    <m/>
  </r>
  <r>
    <n v="94805"/>
    <x v="0"/>
    <x v="0"/>
    <x v="0"/>
    <x v="0"/>
    <x v="10"/>
    <x v="93"/>
    <x v="0"/>
    <x v="0"/>
    <s v="Tesseramento"/>
    <x v="0"/>
    <x v="4"/>
    <x v="0"/>
    <m/>
  </r>
  <r>
    <n v="105010"/>
    <x v="0"/>
    <x v="0"/>
    <x v="2"/>
    <x v="2"/>
    <x v="4"/>
    <x v="154"/>
    <x v="0"/>
    <x v="1"/>
    <s v="Tesseramento"/>
    <x v="1"/>
    <x v="3"/>
    <x v="0"/>
    <m/>
  </r>
  <r>
    <n v="156943"/>
    <x v="1"/>
    <x v="0"/>
    <x v="2"/>
    <x v="0"/>
    <x v="4"/>
    <x v="154"/>
    <x v="0"/>
    <x v="0"/>
    <s v="Tesseramento"/>
    <x v="1"/>
    <x v="5"/>
    <x v="0"/>
    <m/>
  </r>
  <r>
    <n v="3588"/>
    <x v="0"/>
    <x v="0"/>
    <x v="2"/>
    <x v="2"/>
    <x v="4"/>
    <x v="154"/>
    <x v="0"/>
    <x v="1"/>
    <s v="Tesseramento"/>
    <x v="1"/>
    <x v="4"/>
    <x v="0"/>
    <m/>
  </r>
  <r>
    <n v="89872"/>
    <x v="0"/>
    <x v="0"/>
    <x v="2"/>
    <x v="4"/>
    <x v="4"/>
    <x v="154"/>
    <x v="0"/>
    <x v="1"/>
    <s v="Tesseramento"/>
    <x v="1"/>
    <x v="3"/>
    <x v="0"/>
    <m/>
  </r>
  <r>
    <n v="218538"/>
    <x v="0"/>
    <x v="0"/>
    <x v="0"/>
    <x v="1"/>
    <x v="7"/>
    <x v="78"/>
    <x v="0"/>
    <x v="1"/>
    <s v="Tesseramento"/>
    <x v="0"/>
    <x v="0"/>
    <x v="0"/>
    <m/>
  </r>
  <r>
    <n v="222249"/>
    <x v="0"/>
    <x v="0"/>
    <x v="0"/>
    <x v="0"/>
    <x v="10"/>
    <x v="70"/>
    <x v="0"/>
    <x v="0"/>
    <s v="Tesseramento"/>
    <x v="0"/>
    <x v="3"/>
    <x v="0"/>
    <m/>
  </r>
  <r>
    <n v="212625"/>
    <x v="0"/>
    <x v="0"/>
    <x v="0"/>
    <x v="0"/>
    <x v="10"/>
    <x v="70"/>
    <x v="0"/>
    <x v="1"/>
    <s v="Tesseramento"/>
    <x v="0"/>
    <x v="0"/>
    <x v="0"/>
    <m/>
  </r>
  <r>
    <n v="212624"/>
    <x v="0"/>
    <x v="0"/>
    <x v="0"/>
    <x v="0"/>
    <x v="10"/>
    <x v="70"/>
    <x v="0"/>
    <x v="0"/>
    <s v="Tesseramento"/>
    <x v="0"/>
    <x v="1"/>
    <x v="0"/>
    <m/>
  </r>
  <r>
    <n v="113461"/>
    <x v="0"/>
    <x v="0"/>
    <x v="0"/>
    <x v="0"/>
    <x v="10"/>
    <x v="70"/>
    <x v="0"/>
    <x v="0"/>
    <s v="Tesseramento"/>
    <x v="0"/>
    <x v="0"/>
    <x v="0"/>
    <m/>
  </r>
  <r>
    <n v="207308"/>
    <x v="1"/>
    <x v="0"/>
    <x v="0"/>
    <x v="2"/>
    <x v="10"/>
    <x v="70"/>
    <x v="0"/>
    <x v="0"/>
    <s v="Tesseramento"/>
    <x v="0"/>
    <x v="5"/>
    <x v="0"/>
    <m/>
  </r>
  <r>
    <n v="113460"/>
    <x v="0"/>
    <x v="0"/>
    <x v="0"/>
    <x v="0"/>
    <x v="10"/>
    <x v="70"/>
    <x v="0"/>
    <x v="0"/>
    <s v="Tesseramento"/>
    <x v="0"/>
    <x v="4"/>
    <x v="0"/>
    <m/>
  </r>
  <r>
    <n v="114821"/>
    <x v="0"/>
    <x v="0"/>
    <x v="0"/>
    <x v="0"/>
    <x v="10"/>
    <x v="70"/>
    <x v="0"/>
    <x v="0"/>
    <s v="Tesseramento"/>
    <x v="0"/>
    <x v="1"/>
    <x v="0"/>
    <m/>
  </r>
  <r>
    <n v="114825"/>
    <x v="0"/>
    <x v="0"/>
    <x v="0"/>
    <x v="0"/>
    <x v="10"/>
    <x v="70"/>
    <x v="0"/>
    <x v="1"/>
    <s v="Tesseramento"/>
    <x v="0"/>
    <x v="0"/>
    <x v="0"/>
    <m/>
  </r>
  <r>
    <n v="113459"/>
    <x v="0"/>
    <x v="0"/>
    <x v="0"/>
    <x v="0"/>
    <x v="10"/>
    <x v="70"/>
    <x v="0"/>
    <x v="1"/>
    <s v="Tesseramento"/>
    <x v="0"/>
    <x v="4"/>
    <x v="0"/>
    <m/>
  </r>
  <r>
    <n v="117303"/>
    <x v="0"/>
    <x v="0"/>
    <x v="0"/>
    <x v="0"/>
    <x v="10"/>
    <x v="70"/>
    <x v="0"/>
    <x v="0"/>
    <s v="Tesseramento"/>
    <x v="0"/>
    <x v="3"/>
    <x v="0"/>
    <m/>
  </r>
  <r>
    <n v="219831"/>
    <x v="0"/>
    <x v="0"/>
    <x v="0"/>
    <x v="2"/>
    <x v="10"/>
    <x v="70"/>
    <x v="0"/>
    <x v="0"/>
    <s v="Tesseramento"/>
    <x v="0"/>
    <x v="4"/>
    <x v="0"/>
    <m/>
  </r>
  <r>
    <n v="1184"/>
    <x v="0"/>
    <x v="0"/>
    <x v="0"/>
    <x v="0"/>
    <x v="10"/>
    <x v="70"/>
    <x v="0"/>
    <x v="0"/>
    <s v="Tesseramento"/>
    <x v="0"/>
    <x v="4"/>
    <x v="0"/>
    <m/>
  </r>
  <r>
    <n v="31938"/>
    <x v="0"/>
    <x v="0"/>
    <x v="0"/>
    <x v="0"/>
    <x v="10"/>
    <x v="70"/>
    <x v="0"/>
    <x v="1"/>
    <s v="Tesseramento"/>
    <x v="0"/>
    <x v="4"/>
    <x v="0"/>
    <m/>
  </r>
  <r>
    <n v="235246"/>
    <x v="0"/>
    <x v="0"/>
    <x v="1"/>
    <x v="1"/>
    <x v="0"/>
    <x v="383"/>
    <x v="0"/>
    <x v="0"/>
    <s v="Tesseramento"/>
    <x v="0"/>
    <x v="0"/>
    <x v="0"/>
    <m/>
  </r>
  <r>
    <n v="117311"/>
    <x v="0"/>
    <x v="0"/>
    <x v="0"/>
    <x v="0"/>
    <x v="8"/>
    <x v="98"/>
    <x v="0"/>
    <x v="0"/>
    <s v="Tesseramento"/>
    <x v="0"/>
    <x v="1"/>
    <x v="0"/>
    <m/>
  </r>
  <r>
    <n v="193711"/>
    <x v="1"/>
    <x v="0"/>
    <x v="0"/>
    <x v="3"/>
    <x v="7"/>
    <x v="227"/>
    <x v="0"/>
    <x v="1"/>
    <s v="Tesseramento"/>
    <x v="1"/>
    <x v="5"/>
    <x v="0"/>
    <m/>
  </r>
  <r>
    <n v="86001"/>
    <x v="0"/>
    <x v="0"/>
    <x v="0"/>
    <x v="0"/>
    <x v="7"/>
    <x v="227"/>
    <x v="0"/>
    <x v="0"/>
    <s v="Tesseramento"/>
    <x v="1"/>
    <x v="0"/>
    <x v="0"/>
    <m/>
  </r>
  <r>
    <n v="167087"/>
    <x v="1"/>
    <x v="0"/>
    <x v="0"/>
    <x v="0"/>
    <x v="7"/>
    <x v="227"/>
    <x v="0"/>
    <x v="0"/>
    <s v="Tesseramento"/>
    <x v="1"/>
    <x v="7"/>
    <x v="0"/>
    <s v="B"/>
  </r>
  <r>
    <n v="181134"/>
    <x v="0"/>
    <x v="0"/>
    <x v="0"/>
    <x v="0"/>
    <x v="7"/>
    <x v="227"/>
    <x v="0"/>
    <x v="0"/>
    <s v="Tesseramento"/>
    <x v="1"/>
    <x v="4"/>
    <x v="0"/>
    <m/>
  </r>
  <r>
    <n v="85999"/>
    <x v="0"/>
    <x v="0"/>
    <x v="0"/>
    <x v="0"/>
    <x v="7"/>
    <x v="227"/>
    <x v="0"/>
    <x v="1"/>
    <s v="Tesseramento"/>
    <x v="1"/>
    <x v="0"/>
    <x v="0"/>
    <m/>
  </r>
  <r>
    <n v="175974"/>
    <x v="0"/>
    <x v="0"/>
    <x v="0"/>
    <x v="0"/>
    <x v="7"/>
    <x v="227"/>
    <x v="0"/>
    <x v="0"/>
    <s v="Tesseramento"/>
    <x v="1"/>
    <x v="0"/>
    <x v="0"/>
    <m/>
  </r>
  <r>
    <n v="152788"/>
    <x v="0"/>
    <x v="0"/>
    <x v="0"/>
    <x v="0"/>
    <x v="7"/>
    <x v="227"/>
    <x v="0"/>
    <x v="0"/>
    <s v="Tesseramento"/>
    <x v="1"/>
    <x v="1"/>
    <x v="0"/>
    <m/>
  </r>
  <r>
    <n v="229606"/>
    <x v="0"/>
    <x v="0"/>
    <x v="0"/>
    <x v="1"/>
    <x v="10"/>
    <x v="93"/>
    <x v="0"/>
    <x v="0"/>
    <s v="Tesseramento"/>
    <x v="0"/>
    <x v="4"/>
    <x v="0"/>
    <m/>
  </r>
  <r>
    <n v="229608"/>
    <x v="0"/>
    <x v="0"/>
    <x v="0"/>
    <x v="1"/>
    <x v="10"/>
    <x v="93"/>
    <x v="0"/>
    <x v="1"/>
    <s v="Tesseramento"/>
    <x v="0"/>
    <x v="4"/>
    <x v="0"/>
    <m/>
  </r>
  <r>
    <n v="207676"/>
    <x v="1"/>
    <x v="0"/>
    <x v="0"/>
    <x v="1"/>
    <x v="10"/>
    <x v="93"/>
    <x v="0"/>
    <x v="1"/>
    <s v="Tesseramento"/>
    <x v="0"/>
    <x v="2"/>
    <x v="0"/>
    <m/>
  </r>
  <r>
    <n v="207677"/>
    <x v="1"/>
    <x v="0"/>
    <x v="0"/>
    <x v="0"/>
    <x v="10"/>
    <x v="93"/>
    <x v="0"/>
    <x v="1"/>
    <s v="Tesseramento"/>
    <x v="0"/>
    <x v="7"/>
    <x v="0"/>
    <m/>
  </r>
  <r>
    <n v="207678"/>
    <x v="0"/>
    <x v="0"/>
    <x v="0"/>
    <x v="0"/>
    <x v="10"/>
    <x v="93"/>
    <x v="0"/>
    <x v="0"/>
    <s v="Tesseramento"/>
    <x v="0"/>
    <x v="0"/>
    <x v="0"/>
    <m/>
  </r>
  <r>
    <n v="207283"/>
    <x v="0"/>
    <x v="0"/>
    <x v="0"/>
    <x v="0"/>
    <x v="10"/>
    <x v="93"/>
    <x v="0"/>
    <x v="0"/>
    <s v="Tesseramento"/>
    <x v="0"/>
    <x v="4"/>
    <x v="0"/>
    <m/>
  </r>
  <r>
    <n v="76736"/>
    <x v="0"/>
    <x v="0"/>
    <x v="0"/>
    <x v="1"/>
    <x v="10"/>
    <x v="93"/>
    <x v="0"/>
    <x v="0"/>
    <s v="Tesseramento"/>
    <x v="0"/>
    <x v="0"/>
    <x v="0"/>
    <m/>
  </r>
  <r>
    <n v="217130"/>
    <x v="0"/>
    <x v="0"/>
    <x v="0"/>
    <x v="1"/>
    <x v="10"/>
    <x v="93"/>
    <x v="0"/>
    <x v="0"/>
    <s v="Tesseramento"/>
    <x v="0"/>
    <x v="0"/>
    <x v="0"/>
    <m/>
  </r>
  <r>
    <n v="221600"/>
    <x v="0"/>
    <x v="0"/>
    <x v="0"/>
    <x v="1"/>
    <x v="10"/>
    <x v="93"/>
    <x v="0"/>
    <x v="0"/>
    <s v="Tesseramento"/>
    <x v="0"/>
    <x v="0"/>
    <x v="0"/>
    <m/>
  </r>
  <r>
    <n v="214752"/>
    <x v="0"/>
    <x v="0"/>
    <x v="0"/>
    <x v="0"/>
    <x v="10"/>
    <x v="93"/>
    <x v="0"/>
    <x v="0"/>
    <s v="Tesseramento"/>
    <x v="0"/>
    <x v="0"/>
    <x v="0"/>
    <m/>
  </r>
  <r>
    <n v="174126"/>
    <x v="0"/>
    <x v="0"/>
    <x v="0"/>
    <x v="0"/>
    <x v="10"/>
    <x v="93"/>
    <x v="0"/>
    <x v="0"/>
    <s v="Tesseramento"/>
    <x v="0"/>
    <x v="4"/>
    <x v="0"/>
    <m/>
  </r>
  <r>
    <n v="182816"/>
    <x v="0"/>
    <x v="0"/>
    <x v="0"/>
    <x v="1"/>
    <x v="10"/>
    <x v="93"/>
    <x v="0"/>
    <x v="1"/>
    <s v="Tesseramento"/>
    <x v="0"/>
    <x v="4"/>
    <x v="0"/>
    <m/>
  </r>
  <r>
    <n v="182761"/>
    <x v="0"/>
    <x v="0"/>
    <x v="0"/>
    <x v="1"/>
    <x v="10"/>
    <x v="93"/>
    <x v="0"/>
    <x v="0"/>
    <s v="Tesseramento"/>
    <x v="0"/>
    <x v="3"/>
    <x v="0"/>
    <m/>
  </r>
  <r>
    <n v="83209"/>
    <x v="0"/>
    <x v="0"/>
    <x v="0"/>
    <x v="0"/>
    <x v="10"/>
    <x v="93"/>
    <x v="0"/>
    <x v="0"/>
    <s v="Tesseramento"/>
    <x v="0"/>
    <x v="4"/>
    <x v="0"/>
    <m/>
  </r>
  <r>
    <n v="151656"/>
    <x v="0"/>
    <x v="0"/>
    <x v="0"/>
    <x v="0"/>
    <x v="0"/>
    <x v="100"/>
    <x v="0"/>
    <x v="0"/>
    <s v="Tesseramento"/>
    <x v="0"/>
    <x v="0"/>
    <x v="0"/>
    <m/>
  </r>
  <r>
    <n v="61751"/>
    <x v="0"/>
    <x v="0"/>
    <x v="0"/>
    <x v="4"/>
    <x v="0"/>
    <x v="100"/>
    <x v="0"/>
    <x v="1"/>
    <s v="Tesseramento"/>
    <x v="0"/>
    <x v="4"/>
    <x v="0"/>
    <m/>
  </r>
  <r>
    <n v="77716"/>
    <x v="0"/>
    <x v="0"/>
    <x v="0"/>
    <x v="4"/>
    <x v="0"/>
    <x v="100"/>
    <x v="0"/>
    <x v="0"/>
    <s v="Tesseramento"/>
    <x v="0"/>
    <x v="4"/>
    <x v="0"/>
    <m/>
  </r>
  <r>
    <n v="208884"/>
    <x v="0"/>
    <x v="0"/>
    <x v="0"/>
    <x v="3"/>
    <x v="0"/>
    <x v="100"/>
    <x v="0"/>
    <x v="1"/>
    <s v="Tesseramento"/>
    <x v="0"/>
    <x v="3"/>
    <x v="0"/>
    <m/>
  </r>
  <r>
    <n v="179204"/>
    <x v="0"/>
    <x v="0"/>
    <x v="0"/>
    <x v="0"/>
    <x v="0"/>
    <x v="100"/>
    <x v="0"/>
    <x v="0"/>
    <s v="Tesseramento"/>
    <x v="0"/>
    <x v="1"/>
    <x v="0"/>
    <m/>
  </r>
  <r>
    <n v="139213"/>
    <x v="0"/>
    <x v="0"/>
    <x v="0"/>
    <x v="0"/>
    <x v="0"/>
    <x v="100"/>
    <x v="0"/>
    <x v="0"/>
    <s v="Tesseramento"/>
    <x v="0"/>
    <x v="0"/>
    <x v="0"/>
    <m/>
  </r>
  <r>
    <n v="56230"/>
    <x v="0"/>
    <x v="0"/>
    <x v="0"/>
    <x v="0"/>
    <x v="0"/>
    <x v="100"/>
    <x v="0"/>
    <x v="0"/>
    <s v="Tesseramento"/>
    <x v="0"/>
    <x v="4"/>
    <x v="0"/>
    <m/>
  </r>
  <r>
    <n v="92901"/>
    <x v="0"/>
    <x v="0"/>
    <x v="0"/>
    <x v="0"/>
    <x v="0"/>
    <x v="100"/>
    <x v="0"/>
    <x v="1"/>
    <s v="Tesseramento"/>
    <x v="0"/>
    <x v="4"/>
    <x v="0"/>
    <m/>
  </r>
  <r>
    <n v="148985"/>
    <x v="0"/>
    <x v="0"/>
    <x v="0"/>
    <x v="0"/>
    <x v="0"/>
    <x v="100"/>
    <x v="0"/>
    <x v="0"/>
    <s v="Tesseramento"/>
    <x v="0"/>
    <x v="0"/>
    <x v="0"/>
    <m/>
  </r>
  <r>
    <n v="60301"/>
    <x v="0"/>
    <x v="0"/>
    <x v="0"/>
    <x v="0"/>
    <x v="0"/>
    <x v="100"/>
    <x v="0"/>
    <x v="0"/>
    <s v="Tesseramento"/>
    <x v="0"/>
    <x v="4"/>
    <x v="0"/>
    <m/>
  </r>
  <r>
    <n v="124994"/>
    <x v="0"/>
    <x v="0"/>
    <x v="0"/>
    <x v="0"/>
    <x v="0"/>
    <x v="100"/>
    <x v="0"/>
    <x v="0"/>
    <s v="Tesseramento"/>
    <x v="0"/>
    <x v="1"/>
    <x v="0"/>
    <m/>
  </r>
  <r>
    <n v="48288"/>
    <x v="0"/>
    <x v="0"/>
    <x v="0"/>
    <x v="0"/>
    <x v="0"/>
    <x v="100"/>
    <x v="0"/>
    <x v="1"/>
    <s v="Tesseramento"/>
    <x v="0"/>
    <x v="4"/>
    <x v="0"/>
    <m/>
  </r>
  <r>
    <n v="204032"/>
    <x v="0"/>
    <x v="0"/>
    <x v="0"/>
    <x v="0"/>
    <x v="0"/>
    <x v="100"/>
    <x v="0"/>
    <x v="1"/>
    <s v="Tesseramento"/>
    <x v="0"/>
    <x v="4"/>
    <x v="0"/>
    <m/>
  </r>
  <r>
    <n v="204031"/>
    <x v="0"/>
    <x v="0"/>
    <x v="0"/>
    <x v="0"/>
    <x v="0"/>
    <x v="100"/>
    <x v="0"/>
    <x v="1"/>
    <s v="Tesseramento"/>
    <x v="0"/>
    <x v="0"/>
    <x v="0"/>
    <m/>
  </r>
  <r>
    <n v="204030"/>
    <x v="0"/>
    <x v="0"/>
    <x v="0"/>
    <x v="0"/>
    <x v="0"/>
    <x v="100"/>
    <x v="0"/>
    <x v="0"/>
    <s v="Tesseramento"/>
    <x v="0"/>
    <x v="0"/>
    <x v="0"/>
    <m/>
  </r>
  <r>
    <n v="113220"/>
    <x v="0"/>
    <x v="0"/>
    <x v="0"/>
    <x v="0"/>
    <x v="0"/>
    <x v="100"/>
    <x v="0"/>
    <x v="0"/>
    <s v="Tesseramento"/>
    <x v="0"/>
    <x v="0"/>
    <x v="0"/>
    <m/>
  </r>
  <r>
    <n v="24669"/>
    <x v="0"/>
    <x v="0"/>
    <x v="0"/>
    <x v="0"/>
    <x v="0"/>
    <x v="100"/>
    <x v="0"/>
    <x v="1"/>
    <s v="Tesseramento"/>
    <x v="0"/>
    <x v="4"/>
    <x v="0"/>
    <m/>
  </r>
  <r>
    <n v="136374"/>
    <x v="0"/>
    <x v="0"/>
    <x v="0"/>
    <x v="0"/>
    <x v="0"/>
    <x v="100"/>
    <x v="0"/>
    <x v="1"/>
    <s v="Tesseramento"/>
    <x v="0"/>
    <x v="3"/>
    <x v="0"/>
    <m/>
  </r>
  <r>
    <n v="116323"/>
    <x v="0"/>
    <x v="0"/>
    <x v="0"/>
    <x v="0"/>
    <x v="0"/>
    <x v="100"/>
    <x v="0"/>
    <x v="0"/>
    <s v="Tesseramento"/>
    <x v="0"/>
    <x v="3"/>
    <x v="0"/>
    <m/>
  </r>
  <r>
    <n v="76651"/>
    <x v="0"/>
    <x v="0"/>
    <x v="0"/>
    <x v="0"/>
    <x v="0"/>
    <x v="100"/>
    <x v="0"/>
    <x v="1"/>
    <s v="Tesseramento"/>
    <x v="0"/>
    <x v="3"/>
    <x v="0"/>
    <m/>
  </r>
  <r>
    <n v="89701"/>
    <x v="0"/>
    <x v="0"/>
    <x v="0"/>
    <x v="0"/>
    <x v="0"/>
    <x v="100"/>
    <x v="0"/>
    <x v="0"/>
    <s v="Tesseramento"/>
    <x v="0"/>
    <x v="3"/>
    <x v="0"/>
    <m/>
  </r>
  <r>
    <n v="148933"/>
    <x v="0"/>
    <x v="0"/>
    <x v="0"/>
    <x v="0"/>
    <x v="0"/>
    <x v="100"/>
    <x v="0"/>
    <x v="0"/>
    <s v="Tesseramento"/>
    <x v="0"/>
    <x v="1"/>
    <x v="0"/>
    <m/>
  </r>
  <r>
    <n v="230163"/>
    <x v="0"/>
    <x v="0"/>
    <x v="0"/>
    <x v="3"/>
    <x v="0"/>
    <x v="100"/>
    <x v="0"/>
    <x v="0"/>
    <s v="Tesseramento"/>
    <x v="0"/>
    <x v="0"/>
    <x v="0"/>
    <m/>
  </r>
  <r>
    <n v="67948"/>
    <x v="0"/>
    <x v="0"/>
    <x v="2"/>
    <x v="0"/>
    <x v="0"/>
    <x v="100"/>
    <x v="0"/>
    <x v="1"/>
    <s v="Tesseramento"/>
    <x v="0"/>
    <x v="4"/>
    <x v="0"/>
    <m/>
  </r>
  <r>
    <n v="78995"/>
    <x v="0"/>
    <x v="0"/>
    <x v="2"/>
    <x v="0"/>
    <x v="0"/>
    <x v="100"/>
    <x v="0"/>
    <x v="0"/>
    <s v="Tesseramento"/>
    <x v="0"/>
    <x v="3"/>
    <x v="0"/>
    <m/>
  </r>
  <r>
    <n v="75838"/>
    <x v="0"/>
    <x v="0"/>
    <x v="0"/>
    <x v="0"/>
    <x v="0"/>
    <x v="100"/>
    <x v="0"/>
    <x v="0"/>
    <s v="Tesseramento"/>
    <x v="0"/>
    <x v="1"/>
    <x v="0"/>
    <m/>
  </r>
  <r>
    <n v="69047"/>
    <x v="0"/>
    <x v="0"/>
    <x v="0"/>
    <x v="0"/>
    <x v="0"/>
    <x v="100"/>
    <x v="0"/>
    <x v="0"/>
    <s v="Tesseramento"/>
    <x v="0"/>
    <x v="3"/>
    <x v="0"/>
    <m/>
  </r>
  <r>
    <n v="106962"/>
    <x v="0"/>
    <x v="0"/>
    <x v="0"/>
    <x v="0"/>
    <x v="0"/>
    <x v="100"/>
    <x v="0"/>
    <x v="1"/>
    <s v="Tesseramento"/>
    <x v="0"/>
    <x v="3"/>
    <x v="0"/>
    <m/>
  </r>
  <r>
    <n v="151283"/>
    <x v="0"/>
    <x v="0"/>
    <x v="0"/>
    <x v="0"/>
    <x v="0"/>
    <x v="100"/>
    <x v="0"/>
    <x v="0"/>
    <s v="Tesseramento"/>
    <x v="0"/>
    <x v="3"/>
    <x v="0"/>
    <m/>
  </r>
  <r>
    <n v="94675"/>
    <x v="0"/>
    <x v="0"/>
    <x v="0"/>
    <x v="0"/>
    <x v="0"/>
    <x v="100"/>
    <x v="0"/>
    <x v="0"/>
    <s v="Tesseramento"/>
    <x v="0"/>
    <x v="0"/>
    <x v="0"/>
    <m/>
  </r>
  <r>
    <n v="144838"/>
    <x v="0"/>
    <x v="0"/>
    <x v="0"/>
    <x v="0"/>
    <x v="0"/>
    <x v="100"/>
    <x v="0"/>
    <x v="0"/>
    <s v="Tesseramento"/>
    <x v="0"/>
    <x v="0"/>
    <x v="0"/>
    <m/>
  </r>
  <r>
    <n v="169661"/>
    <x v="0"/>
    <x v="0"/>
    <x v="0"/>
    <x v="1"/>
    <x v="0"/>
    <x v="100"/>
    <x v="0"/>
    <x v="1"/>
    <s v="Tesseramento"/>
    <x v="0"/>
    <x v="3"/>
    <x v="0"/>
    <m/>
  </r>
  <r>
    <n v="152381"/>
    <x v="0"/>
    <x v="0"/>
    <x v="0"/>
    <x v="1"/>
    <x v="0"/>
    <x v="100"/>
    <x v="0"/>
    <x v="0"/>
    <s v="Tesseramento"/>
    <x v="0"/>
    <x v="4"/>
    <x v="0"/>
    <m/>
  </r>
  <r>
    <n v="105979"/>
    <x v="0"/>
    <x v="0"/>
    <x v="0"/>
    <x v="0"/>
    <x v="0"/>
    <x v="100"/>
    <x v="0"/>
    <x v="0"/>
    <s v="Tesseramento"/>
    <x v="0"/>
    <x v="0"/>
    <x v="0"/>
    <m/>
  </r>
  <r>
    <n v="105971"/>
    <x v="0"/>
    <x v="0"/>
    <x v="0"/>
    <x v="1"/>
    <x v="0"/>
    <x v="100"/>
    <x v="0"/>
    <x v="1"/>
    <s v="Tesseramento"/>
    <x v="0"/>
    <x v="0"/>
    <x v="0"/>
    <m/>
  </r>
  <r>
    <n v="219281"/>
    <x v="1"/>
    <x v="0"/>
    <x v="0"/>
    <x v="2"/>
    <x v="0"/>
    <x v="100"/>
    <x v="0"/>
    <x v="0"/>
    <s v="Tesseramento"/>
    <x v="0"/>
    <x v="5"/>
    <x v="0"/>
    <m/>
  </r>
  <r>
    <n v="208234"/>
    <x v="0"/>
    <x v="1"/>
    <x v="0"/>
    <x v="1"/>
    <x v="0"/>
    <x v="100"/>
    <x v="0"/>
    <x v="0"/>
    <s v="Tesseramento"/>
    <x v="0"/>
    <x v="0"/>
    <x v="0"/>
    <m/>
  </r>
  <r>
    <n v="106579"/>
    <x v="0"/>
    <x v="0"/>
    <x v="0"/>
    <x v="0"/>
    <x v="0"/>
    <x v="100"/>
    <x v="0"/>
    <x v="0"/>
    <s v="Tesseramento"/>
    <x v="0"/>
    <x v="1"/>
    <x v="0"/>
    <m/>
  </r>
  <r>
    <n v="97884"/>
    <x v="0"/>
    <x v="0"/>
    <x v="0"/>
    <x v="0"/>
    <x v="0"/>
    <x v="100"/>
    <x v="0"/>
    <x v="1"/>
    <s v="Tesseramento"/>
    <x v="0"/>
    <x v="3"/>
    <x v="0"/>
    <m/>
  </r>
  <r>
    <n v="131661"/>
    <x v="0"/>
    <x v="0"/>
    <x v="0"/>
    <x v="0"/>
    <x v="0"/>
    <x v="100"/>
    <x v="0"/>
    <x v="1"/>
    <s v="Tesseramento"/>
    <x v="0"/>
    <x v="0"/>
    <x v="0"/>
    <m/>
  </r>
  <r>
    <n v="14998"/>
    <x v="0"/>
    <x v="0"/>
    <x v="0"/>
    <x v="0"/>
    <x v="0"/>
    <x v="100"/>
    <x v="0"/>
    <x v="0"/>
    <s v="Tesseramento"/>
    <x v="0"/>
    <x v="4"/>
    <x v="0"/>
    <m/>
  </r>
  <r>
    <n v="42349"/>
    <x v="0"/>
    <x v="0"/>
    <x v="0"/>
    <x v="0"/>
    <x v="0"/>
    <x v="100"/>
    <x v="0"/>
    <x v="0"/>
    <s v="Tesseramento"/>
    <x v="0"/>
    <x v="0"/>
    <x v="0"/>
    <m/>
  </r>
  <r>
    <n v="102463"/>
    <x v="0"/>
    <x v="0"/>
    <x v="0"/>
    <x v="0"/>
    <x v="0"/>
    <x v="100"/>
    <x v="0"/>
    <x v="1"/>
    <s v="Tesseramento"/>
    <x v="0"/>
    <x v="4"/>
    <x v="0"/>
    <m/>
  </r>
  <r>
    <n v="56890"/>
    <x v="0"/>
    <x v="0"/>
    <x v="0"/>
    <x v="0"/>
    <x v="0"/>
    <x v="100"/>
    <x v="0"/>
    <x v="0"/>
    <s v="Tesseramento"/>
    <x v="0"/>
    <x v="3"/>
    <x v="0"/>
    <m/>
  </r>
  <r>
    <n v="127481"/>
    <x v="0"/>
    <x v="0"/>
    <x v="0"/>
    <x v="0"/>
    <x v="0"/>
    <x v="100"/>
    <x v="0"/>
    <x v="0"/>
    <s v="Tesseramento"/>
    <x v="0"/>
    <x v="0"/>
    <x v="0"/>
    <m/>
  </r>
  <r>
    <n v="23881"/>
    <x v="0"/>
    <x v="0"/>
    <x v="0"/>
    <x v="0"/>
    <x v="0"/>
    <x v="100"/>
    <x v="0"/>
    <x v="0"/>
    <s v="Tesseramento"/>
    <x v="0"/>
    <x v="1"/>
    <x v="0"/>
    <m/>
  </r>
  <r>
    <n v="196917"/>
    <x v="0"/>
    <x v="0"/>
    <x v="0"/>
    <x v="0"/>
    <x v="0"/>
    <x v="100"/>
    <x v="0"/>
    <x v="0"/>
    <s v="Tesseramento"/>
    <x v="0"/>
    <x v="0"/>
    <x v="0"/>
    <m/>
  </r>
  <r>
    <n v="120794"/>
    <x v="0"/>
    <x v="0"/>
    <x v="0"/>
    <x v="0"/>
    <x v="0"/>
    <x v="100"/>
    <x v="0"/>
    <x v="0"/>
    <s v="Tesseramento"/>
    <x v="0"/>
    <x v="0"/>
    <x v="0"/>
    <m/>
  </r>
  <r>
    <n v="18871"/>
    <x v="0"/>
    <x v="0"/>
    <x v="0"/>
    <x v="0"/>
    <x v="0"/>
    <x v="100"/>
    <x v="0"/>
    <x v="0"/>
    <s v="Tesseramento"/>
    <x v="0"/>
    <x v="0"/>
    <x v="0"/>
    <m/>
  </r>
  <r>
    <n v="186235"/>
    <x v="0"/>
    <x v="0"/>
    <x v="0"/>
    <x v="0"/>
    <x v="0"/>
    <x v="100"/>
    <x v="0"/>
    <x v="0"/>
    <s v="Tesseramento"/>
    <x v="0"/>
    <x v="4"/>
    <x v="0"/>
    <m/>
  </r>
  <r>
    <n v="58804"/>
    <x v="0"/>
    <x v="0"/>
    <x v="0"/>
    <x v="0"/>
    <x v="0"/>
    <x v="100"/>
    <x v="0"/>
    <x v="0"/>
    <s v="Tesseramento"/>
    <x v="0"/>
    <x v="3"/>
    <x v="0"/>
    <m/>
  </r>
  <r>
    <n v="152067"/>
    <x v="0"/>
    <x v="0"/>
    <x v="0"/>
    <x v="0"/>
    <x v="0"/>
    <x v="100"/>
    <x v="0"/>
    <x v="0"/>
    <s v="Tesseramento"/>
    <x v="0"/>
    <x v="1"/>
    <x v="0"/>
    <m/>
  </r>
  <r>
    <n v="207340"/>
    <x v="0"/>
    <x v="0"/>
    <x v="0"/>
    <x v="1"/>
    <x v="8"/>
    <x v="98"/>
    <x v="0"/>
    <x v="0"/>
    <s v="Tesseramento"/>
    <x v="0"/>
    <x v="0"/>
    <x v="0"/>
    <m/>
  </r>
  <r>
    <n v="84062"/>
    <x v="0"/>
    <x v="0"/>
    <x v="0"/>
    <x v="0"/>
    <x v="8"/>
    <x v="98"/>
    <x v="0"/>
    <x v="0"/>
    <s v="Tesseramento"/>
    <x v="0"/>
    <x v="3"/>
    <x v="0"/>
    <m/>
  </r>
  <r>
    <n v="230034"/>
    <x v="0"/>
    <x v="1"/>
    <x v="0"/>
    <x v="2"/>
    <x v="7"/>
    <x v="134"/>
    <x v="0"/>
    <x v="0"/>
    <s v="Tesseramento"/>
    <x v="0"/>
    <x v="4"/>
    <x v="0"/>
    <m/>
  </r>
  <r>
    <n v="236013"/>
    <x v="0"/>
    <x v="0"/>
    <x v="1"/>
    <x v="3"/>
    <x v="7"/>
    <x v="134"/>
    <x v="0"/>
    <x v="0"/>
    <s v="Tesseramento"/>
    <x v="0"/>
    <x v="4"/>
    <x v="0"/>
    <m/>
  </r>
  <r>
    <n v="101224"/>
    <x v="0"/>
    <x v="0"/>
    <x v="0"/>
    <x v="0"/>
    <x v="0"/>
    <x v="100"/>
    <x v="0"/>
    <x v="0"/>
    <s v="Tesseramento"/>
    <x v="0"/>
    <x v="3"/>
    <x v="0"/>
    <m/>
  </r>
  <r>
    <n v="157979"/>
    <x v="0"/>
    <x v="0"/>
    <x v="0"/>
    <x v="0"/>
    <x v="0"/>
    <x v="100"/>
    <x v="0"/>
    <x v="0"/>
    <s v="Tesseramento"/>
    <x v="0"/>
    <x v="1"/>
    <x v="0"/>
    <m/>
  </r>
  <r>
    <n v="176686"/>
    <x v="0"/>
    <x v="0"/>
    <x v="0"/>
    <x v="0"/>
    <x v="0"/>
    <x v="100"/>
    <x v="0"/>
    <x v="1"/>
    <s v="Tesseramento"/>
    <x v="0"/>
    <x v="3"/>
    <x v="0"/>
    <m/>
  </r>
  <r>
    <n v="135396"/>
    <x v="0"/>
    <x v="0"/>
    <x v="0"/>
    <x v="0"/>
    <x v="12"/>
    <x v="254"/>
    <x v="0"/>
    <x v="0"/>
    <s v="Tesseramento"/>
    <x v="0"/>
    <x v="0"/>
    <x v="0"/>
    <m/>
  </r>
  <r>
    <n v="142899"/>
    <x v="0"/>
    <x v="0"/>
    <x v="0"/>
    <x v="0"/>
    <x v="0"/>
    <x v="100"/>
    <x v="0"/>
    <x v="0"/>
    <s v="Tesseramento"/>
    <x v="0"/>
    <x v="3"/>
    <x v="0"/>
    <m/>
  </r>
  <r>
    <n v="176625"/>
    <x v="0"/>
    <x v="1"/>
    <x v="0"/>
    <x v="1"/>
    <x v="12"/>
    <x v="254"/>
    <x v="0"/>
    <x v="1"/>
    <s v="Tesseramento"/>
    <x v="0"/>
    <x v="0"/>
    <x v="0"/>
    <m/>
  </r>
  <r>
    <n v="22371"/>
    <x v="0"/>
    <x v="0"/>
    <x v="0"/>
    <x v="0"/>
    <x v="12"/>
    <x v="254"/>
    <x v="0"/>
    <x v="1"/>
    <s v="Tesseramento"/>
    <x v="0"/>
    <x v="4"/>
    <x v="0"/>
    <m/>
  </r>
  <r>
    <n v="106477"/>
    <x v="0"/>
    <x v="0"/>
    <x v="0"/>
    <x v="0"/>
    <x v="12"/>
    <x v="254"/>
    <x v="0"/>
    <x v="0"/>
    <s v="Tesseramento"/>
    <x v="0"/>
    <x v="0"/>
    <x v="0"/>
    <m/>
  </r>
  <r>
    <n v="176383"/>
    <x v="0"/>
    <x v="0"/>
    <x v="0"/>
    <x v="1"/>
    <x v="12"/>
    <x v="254"/>
    <x v="0"/>
    <x v="1"/>
    <s v="Tesseramento"/>
    <x v="0"/>
    <x v="4"/>
    <x v="0"/>
    <m/>
  </r>
  <r>
    <n v="176384"/>
    <x v="0"/>
    <x v="0"/>
    <x v="0"/>
    <x v="1"/>
    <x v="12"/>
    <x v="254"/>
    <x v="0"/>
    <x v="0"/>
    <s v="Tesseramento"/>
    <x v="0"/>
    <x v="4"/>
    <x v="0"/>
    <m/>
  </r>
  <r>
    <n v="226051"/>
    <x v="0"/>
    <x v="0"/>
    <x v="0"/>
    <x v="0"/>
    <x v="12"/>
    <x v="254"/>
    <x v="0"/>
    <x v="0"/>
    <s v="Tesseramento"/>
    <x v="0"/>
    <x v="0"/>
    <x v="0"/>
    <m/>
  </r>
  <r>
    <n v="226052"/>
    <x v="0"/>
    <x v="1"/>
    <x v="0"/>
    <x v="0"/>
    <x v="12"/>
    <x v="254"/>
    <x v="0"/>
    <x v="1"/>
    <s v="Tesseramento"/>
    <x v="0"/>
    <x v="0"/>
    <x v="0"/>
    <m/>
  </r>
  <r>
    <n v="29515"/>
    <x v="0"/>
    <x v="0"/>
    <x v="0"/>
    <x v="0"/>
    <x v="0"/>
    <x v="100"/>
    <x v="0"/>
    <x v="1"/>
    <s v="Tesseramento"/>
    <x v="0"/>
    <x v="4"/>
    <x v="0"/>
    <m/>
  </r>
  <r>
    <n v="231091"/>
    <x v="0"/>
    <x v="0"/>
    <x v="0"/>
    <x v="3"/>
    <x v="0"/>
    <x v="100"/>
    <x v="0"/>
    <x v="0"/>
    <s v="Tesseramento"/>
    <x v="0"/>
    <x v="3"/>
    <x v="0"/>
    <m/>
  </r>
  <r>
    <n v="88464"/>
    <x v="0"/>
    <x v="0"/>
    <x v="0"/>
    <x v="0"/>
    <x v="12"/>
    <x v="254"/>
    <x v="0"/>
    <x v="0"/>
    <s v="Tesseramento"/>
    <x v="0"/>
    <x v="4"/>
    <x v="0"/>
    <m/>
  </r>
  <r>
    <n v="102462"/>
    <x v="0"/>
    <x v="0"/>
    <x v="0"/>
    <x v="0"/>
    <x v="12"/>
    <x v="254"/>
    <x v="0"/>
    <x v="1"/>
    <s v="Tesseramento"/>
    <x v="0"/>
    <x v="4"/>
    <x v="0"/>
    <m/>
  </r>
  <r>
    <n v="193349"/>
    <x v="0"/>
    <x v="0"/>
    <x v="0"/>
    <x v="0"/>
    <x v="0"/>
    <x v="100"/>
    <x v="0"/>
    <x v="0"/>
    <s v="Tesseramento"/>
    <x v="0"/>
    <x v="4"/>
    <x v="0"/>
    <m/>
  </r>
  <r>
    <n v="103700"/>
    <x v="0"/>
    <x v="0"/>
    <x v="0"/>
    <x v="4"/>
    <x v="12"/>
    <x v="254"/>
    <x v="0"/>
    <x v="0"/>
    <s v="Tesseramento"/>
    <x v="0"/>
    <x v="0"/>
    <x v="0"/>
    <m/>
  </r>
  <r>
    <n v="49333"/>
    <x v="0"/>
    <x v="0"/>
    <x v="0"/>
    <x v="0"/>
    <x v="0"/>
    <x v="100"/>
    <x v="0"/>
    <x v="0"/>
    <s v="Tesseramento"/>
    <x v="0"/>
    <x v="0"/>
    <x v="0"/>
    <m/>
  </r>
  <r>
    <n v="49334"/>
    <x v="0"/>
    <x v="0"/>
    <x v="0"/>
    <x v="0"/>
    <x v="0"/>
    <x v="100"/>
    <x v="0"/>
    <x v="0"/>
    <s v="Tesseramento"/>
    <x v="0"/>
    <x v="4"/>
    <x v="0"/>
    <m/>
  </r>
  <r>
    <n v="63520"/>
    <x v="0"/>
    <x v="0"/>
    <x v="0"/>
    <x v="0"/>
    <x v="0"/>
    <x v="100"/>
    <x v="0"/>
    <x v="0"/>
    <s v="Tesseramento"/>
    <x v="0"/>
    <x v="3"/>
    <x v="0"/>
    <m/>
  </r>
  <r>
    <n v="178460"/>
    <x v="0"/>
    <x v="0"/>
    <x v="0"/>
    <x v="0"/>
    <x v="0"/>
    <x v="100"/>
    <x v="0"/>
    <x v="0"/>
    <s v="Tesseramento"/>
    <x v="0"/>
    <x v="3"/>
    <x v="0"/>
    <m/>
  </r>
  <r>
    <n v="22443"/>
    <x v="0"/>
    <x v="0"/>
    <x v="0"/>
    <x v="0"/>
    <x v="0"/>
    <x v="100"/>
    <x v="0"/>
    <x v="0"/>
    <s v="Tesseramento"/>
    <x v="0"/>
    <x v="0"/>
    <x v="0"/>
    <m/>
  </r>
  <r>
    <n v="77770"/>
    <x v="0"/>
    <x v="0"/>
    <x v="0"/>
    <x v="0"/>
    <x v="0"/>
    <x v="100"/>
    <x v="0"/>
    <x v="0"/>
    <s v="Tesseramento"/>
    <x v="0"/>
    <x v="4"/>
    <x v="0"/>
    <m/>
  </r>
  <r>
    <n v="118163"/>
    <x v="0"/>
    <x v="0"/>
    <x v="0"/>
    <x v="0"/>
    <x v="0"/>
    <x v="100"/>
    <x v="0"/>
    <x v="1"/>
    <s v="Tesseramento"/>
    <x v="0"/>
    <x v="0"/>
    <x v="0"/>
    <m/>
  </r>
  <r>
    <n v="118130"/>
    <x v="0"/>
    <x v="0"/>
    <x v="0"/>
    <x v="0"/>
    <x v="0"/>
    <x v="100"/>
    <x v="0"/>
    <x v="1"/>
    <s v="Tesseramento"/>
    <x v="0"/>
    <x v="0"/>
    <x v="0"/>
    <m/>
  </r>
  <r>
    <n v="192656"/>
    <x v="0"/>
    <x v="0"/>
    <x v="0"/>
    <x v="0"/>
    <x v="0"/>
    <x v="100"/>
    <x v="0"/>
    <x v="0"/>
    <s v="Tesseramento"/>
    <x v="0"/>
    <x v="1"/>
    <x v="0"/>
    <m/>
  </r>
  <r>
    <n v="105907"/>
    <x v="0"/>
    <x v="0"/>
    <x v="0"/>
    <x v="0"/>
    <x v="0"/>
    <x v="100"/>
    <x v="0"/>
    <x v="0"/>
    <s v="Tesseramento"/>
    <x v="0"/>
    <x v="1"/>
    <x v="0"/>
    <m/>
  </r>
  <r>
    <n v="79091"/>
    <x v="0"/>
    <x v="0"/>
    <x v="0"/>
    <x v="0"/>
    <x v="0"/>
    <x v="100"/>
    <x v="0"/>
    <x v="0"/>
    <s v="Tesseramento"/>
    <x v="0"/>
    <x v="0"/>
    <x v="0"/>
    <m/>
  </r>
  <r>
    <n v="155254"/>
    <x v="0"/>
    <x v="0"/>
    <x v="0"/>
    <x v="1"/>
    <x v="0"/>
    <x v="100"/>
    <x v="0"/>
    <x v="0"/>
    <s v="Tesseramento"/>
    <x v="0"/>
    <x v="4"/>
    <x v="0"/>
    <m/>
  </r>
  <r>
    <n v="41395"/>
    <x v="0"/>
    <x v="0"/>
    <x v="2"/>
    <x v="0"/>
    <x v="0"/>
    <x v="100"/>
    <x v="0"/>
    <x v="0"/>
    <s v="Tesseramento"/>
    <x v="0"/>
    <x v="1"/>
    <x v="0"/>
    <m/>
  </r>
  <r>
    <n v="172623"/>
    <x v="0"/>
    <x v="0"/>
    <x v="0"/>
    <x v="0"/>
    <x v="4"/>
    <x v="99"/>
    <x v="0"/>
    <x v="0"/>
    <s v="Tesseramento"/>
    <x v="0"/>
    <x v="0"/>
    <x v="0"/>
    <m/>
  </r>
  <r>
    <n v="179385"/>
    <x v="0"/>
    <x v="0"/>
    <x v="0"/>
    <x v="5"/>
    <x v="0"/>
    <x v="100"/>
    <x v="0"/>
    <x v="0"/>
    <s v="Tesseramento"/>
    <x v="0"/>
    <x v="0"/>
    <x v="0"/>
    <m/>
  </r>
  <r>
    <n v="4023"/>
    <x v="0"/>
    <x v="0"/>
    <x v="0"/>
    <x v="0"/>
    <x v="0"/>
    <x v="100"/>
    <x v="0"/>
    <x v="1"/>
    <s v="Tesseramento"/>
    <x v="0"/>
    <x v="0"/>
    <x v="0"/>
    <m/>
  </r>
  <r>
    <n v="78913"/>
    <x v="0"/>
    <x v="0"/>
    <x v="0"/>
    <x v="0"/>
    <x v="0"/>
    <x v="100"/>
    <x v="0"/>
    <x v="0"/>
    <s v="Tesseramento"/>
    <x v="0"/>
    <x v="4"/>
    <x v="0"/>
    <m/>
  </r>
  <r>
    <n v="85852"/>
    <x v="0"/>
    <x v="0"/>
    <x v="0"/>
    <x v="0"/>
    <x v="0"/>
    <x v="100"/>
    <x v="0"/>
    <x v="0"/>
    <s v="Tesseramento"/>
    <x v="0"/>
    <x v="4"/>
    <x v="0"/>
    <m/>
  </r>
  <r>
    <n v="73115"/>
    <x v="0"/>
    <x v="0"/>
    <x v="0"/>
    <x v="0"/>
    <x v="0"/>
    <x v="100"/>
    <x v="0"/>
    <x v="0"/>
    <s v="Tesseramento"/>
    <x v="0"/>
    <x v="0"/>
    <x v="0"/>
    <m/>
  </r>
  <r>
    <n v="65838"/>
    <x v="0"/>
    <x v="0"/>
    <x v="0"/>
    <x v="0"/>
    <x v="0"/>
    <x v="100"/>
    <x v="0"/>
    <x v="1"/>
    <s v="Tesseramento"/>
    <x v="0"/>
    <x v="3"/>
    <x v="0"/>
    <m/>
  </r>
  <r>
    <n v="222186"/>
    <x v="0"/>
    <x v="1"/>
    <x v="0"/>
    <x v="0"/>
    <x v="0"/>
    <x v="100"/>
    <x v="0"/>
    <x v="0"/>
    <s v="Tesseramento"/>
    <x v="0"/>
    <x v="1"/>
    <x v="0"/>
    <m/>
  </r>
  <r>
    <n v="74557"/>
    <x v="0"/>
    <x v="0"/>
    <x v="0"/>
    <x v="0"/>
    <x v="4"/>
    <x v="99"/>
    <x v="0"/>
    <x v="0"/>
    <s v="Tesseramento"/>
    <x v="0"/>
    <x v="4"/>
    <x v="0"/>
    <m/>
  </r>
  <r>
    <n v="235271"/>
    <x v="0"/>
    <x v="1"/>
    <x v="1"/>
    <x v="0"/>
    <x v="4"/>
    <x v="99"/>
    <x v="0"/>
    <x v="1"/>
    <s v="Tesseramento"/>
    <x v="0"/>
    <x v="0"/>
    <x v="0"/>
    <m/>
  </r>
  <r>
    <n v="104256"/>
    <x v="0"/>
    <x v="0"/>
    <x v="0"/>
    <x v="0"/>
    <x v="9"/>
    <x v="19"/>
    <x v="0"/>
    <x v="0"/>
    <s v="Tesseramento"/>
    <x v="1"/>
    <x v="0"/>
    <x v="0"/>
    <m/>
  </r>
  <r>
    <n v="195873"/>
    <x v="0"/>
    <x v="0"/>
    <x v="0"/>
    <x v="1"/>
    <x v="7"/>
    <x v="161"/>
    <x v="0"/>
    <x v="0"/>
    <s v="Tesseramento"/>
    <x v="0"/>
    <x v="3"/>
    <x v="0"/>
    <m/>
  </r>
  <r>
    <n v="9216"/>
    <x v="0"/>
    <x v="0"/>
    <x v="0"/>
    <x v="0"/>
    <x v="4"/>
    <x v="99"/>
    <x v="0"/>
    <x v="0"/>
    <s v="Tesseramento"/>
    <x v="0"/>
    <x v="4"/>
    <x v="0"/>
    <m/>
  </r>
  <r>
    <n v="187984"/>
    <x v="0"/>
    <x v="0"/>
    <x v="0"/>
    <x v="0"/>
    <x v="4"/>
    <x v="99"/>
    <x v="0"/>
    <x v="1"/>
    <s v="Tesseramento"/>
    <x v="0"/>
    <x v="0"/>
    <x v="0"/>
    <m/>
  </r>
  <r>
    <n v="175589"/>
    <x v="0"/>
    <x v="0"/>
    <x v="0"/>
    <x v="0"/>
    <x v="4"/>
    <x v="99"/>
    <x v="0"/>
    <x v="0"/>
    <s v="Tesseramento"/>
    <x v="0"/>
    <x v="3"/>
    <x v="0"/>
    <m/>
  </r>
  <r>
    <n v="163591"/>
    <x v="0"/>
    <x v="0"/>
    <x v="0"/>
    <x v="0"/>
    <x v="4"/>
    <x v="99"/>
    <x v="0"/>
    <x v="1"/>
    <s v="Tesseramento"/>
    <x v="0"/>
    <x v="3"/>
    <x v="0"/>
    <m/>
  </r>
  <r>
    <n v="186767"/>
    <x v="0"/>
    <x v="0"/>
    <x v="0"/>
    <x v="0"/>
    <x v="4"/>
    <x v="99"/>
    <x v="0"/>
    <x v="1"/>
    <s v="Tesseramento"/>
    <x v="0"/>
    <x v="0"/>
    <x v="0"/>
    <m/>
  </r>
  <r>
    <n v="104397"/>
    <x v="0"/>
    <x v="0"/>
    <x v="0"/>
    <x v="1"/>
    <x v="4"/>
    <x v="99"/>
    <x v="0"/>
    <x v="1"/>
    <s v="Tesseramento"/>
    <x v="0"/>
    <x v="0"/>
    <x v="0"/>
    <m/>
  </r>
  <r>
    <n v="50618"/>
    <x v="0"/>
    <x v="0"/>
    <x v="0"/>
    <x v="0"/>
    <x v="4"/>
    <x v="99"/>
    <x v="0"/>
    <x v="1"/>
    <s v="Tesseramento"/>
    <x v="0"/>
    <x v="3"/>
    <x v="0"/>
    <m/>
  </r>
  <r>
    <n v="75409"/>
    <x v="0"/>
    <x v="0"/>
    <x v="0"/>
    <x v="0"/>
    <x v="4"/>
    <x v="99"/>
    <x v="0"/>
    <x v="0"/>
    <s v="Tesseramento"/>
    <x v="0"/>
    <x v="4"/>
    <x v="0"/>
    <m/>
  </r>
  <r>
    <n v="211999"/>
    <x v="0"/>
    <x v="0"/>
    <x v="0"/>
    <x v="0"/>
    <x v="4"/>
    <x v="99"/>
    <x v="0"/>
    <x v="0"/>
    <s v="Tesseramento"/>
    <x v="0"/>
    <x v="0"/>
    <x v="0"/>
    <m/>
  </r>
  <r>
    <n v="21623"/>
    <x v="0"/>
    <x v="0"/>
    <x v="0"/>
    <x v="0"/>
    <x v="4"/>
    <x v="99"/>
    <x v="0"/>
    <x v="0"/>
    <s v="Tesseramento"/>
    <x v="0"/>
    <x v="4"/>
    <x v="0"/>
    <m/>
  </r>
  <r>
    <n v="40853"/>
    <x v="0"/>
    <x v="0"/>
    <x v="0"/>
    <x v="0"/>
    <x v="4"/>
    <x v="99"/>
    <x v="0"/>
    <x v="0"/>
    <s v="Tesseramento"/>
    <x v="0"/>
    <x v="3"/>
    <x v="0"/>
    <m/>
  </r>
  <r>
    <n v="39031"/>
    <x v="0"/>
    <x v="0"/>
    <x v="0"/>
    <x v="0"/>
    <x v="4"/>
    <x v="99"/>
    <x v="0"/>
    <x v="1"/>
    <s v="Tesseramento"/>
    <x v="0"/>
    <x v="4"/>
    <x v="0"/>
    <m/>
  </r>
  <r>
    <n v="128373"/>
    <x v="0"/>
    <x v="0"/>
    <x v="0"/>
    <x v="0"/>
    <x v="4"/>
    <x v="99"/>
    <x v="0"/>
    <x v="0"/>
    <s v="Tesseramento"/>
    <x v="0"/>
    <x v="4"/>
    <x v="0"/>
    <m/>
  </r>
  <r>
    <n v="135039"/>
    <x v="0"/>
    <x v="0"/>
    <x v="0"/>
    <x v="0"/>
    <x v="4"/>
    <x v="99"/>
    <x v="0"/>
    <x v="0"/>
    <s v="Tesseramento"/>
    <x v="0"/>
    <x v="0"/>
    <x v="0"/>
    <m/>
  </r>
  <r>
    <n v="70697"/>
    <x v="0"/>
    <x v="0"/>
    <x v="0"/>
    <x v="0"/>
    <x v="4"/>
    <x v="99"/>
    <x v="0"/>
    <x v="1"/>
    <s v="Tesseramento"/>
    <x v="0"/>
    <x v="4"/>
    <x v="0"/>
    <m/>
  </r>
  <r>
    <n v="194218"/>
    <x v="0"/>
    <x v="0"/>
    <x v="0"/>
    <x v="0"/>
    <x v="4"/>
    <x v="99"/>
    <x v="0"/>
    <x v="0"/>
    <s v="Tesseramento"/>
    <x v="0"/>
    <x v="0"/>
    <x v="0"/>
    <m/>
  </r>
  <r>
    <n v="70699"/>
    <x v="0"/>
    <x v="0"/>
    <x v="0"/>
    <x v="0"/>
    <x v="4"/>
    <x v="99"/>
    <x v="0"/>
    <x v="0"/>
    <s v="Tesseramento"/>
    <x v="0"/>
    <x v="4"/>
    <x v="0"/>
    <m/>
  </r>
  <r>
    <n v="13304"/>
    <x v="0"/>
    <x v="0"/>
    <x v="0"/>
    <x v="0"/>
    <x v="4"/>
    <x v="99"/>
    <x v="0"/>
    <x v="0"/>
    <s v="Tesseramento"/>
    <x v="0"/>
    <x v="4"/>
    <x v="0"/>
    <m/>
  </r>
  <r>
    <n v="97779"/>
    <x v="0"/>
    <x v="0"/>
    <x v="0"/>
    <x v="0"/>
    <x v="4"/>
    <x v="99"/>
    <x v="0"/>
    <x v="0"/>
    <s v="Tesseramento"/>
    <x v="0"/>
    <x v="0"/>
    <x v="0"/>
    <m/>
  </r>
  <r>
    <n v="182859"/>
    <x v="0"/>
    <x v="0"/>
    <x v="0"/>
    <x v="0"/>
    <x v="4"/>
    <x v="99"/>
    <x v="0"/>
    <x v="1"/>
    <s v="Tesseramento"/>
    <x v="0"/>
    <x v="3"/>
    <x v="0"/>
    <m/>
  </r>
  <r>
    <n v="179924"/>
    <x v="0"/>
    <x v="0"/>
    <x v="0"/>
    <x v="0"/>
    <x v="4"/>
    <x v="99"/>
    <x v="0"/>
    <x v="0"/>
    <s v="Tesseramento"/>
    <x v="0"/>
    <x v="0"/>
    <x v="0"/>
    <m/>
  </r>
  <r>
    <n v="128084"/>
    <x v="0"/>
    <x v="0"/>
    <x v="0"/>
    <x v="4"/>
    <x v="4"/>
    <x v="99"/>
    <x v="0"/>
    <x v="1"/>
    <s v="Tesseramento"/>
    <x v="0"/>
    <x v="4"/>
    <x v="0"/>
    <m/>
  </r>
  <r>
    <n v="32370"/>
    <x v="0"/>
    <x v="0"/>
    <x v="0"/>
    <x v="0"/>
    <x v="4"/>
    <x v="99"/>
    <x v="0"/>
    <x v="0"/>
    <s v="Tesseramento"/>
    <x v="0"/>
    <x v="4"/>
    <x v="0"/>
    <m/>
  </r>
  <r>
    <n v="175590"/>
    <x v="0"/>
    <x v="0"/>
    <x v="0"/>
    <x v="0"/>
    <x v="4"/>
    <x v="99"/>
    <x v="0"/>
    <x v="1"/>
    <s v="Tesseramento"/>
    <x v="0"/>
    <x v="0"/>
    <x v="0"/>
    <m/>
  </r>
  <r>
    <n v="56551"/>
    <x v="0"/>
    <x v="0"/>
    <x v="0"/>
    <x v="0"/>
    <x v="11"/>
    <x v="189"/>
    <x v="0"/>
    <x v="0"/>
    <s v="Tesseramento"/>
    <x v="1"/>
    <x v="4"/>
    <x v="0"/>
    <m/>
  </r>
  <r>
    <n v="6892"/>
    <x v="0"/>
    <x v="0"/>
    <x v="0"/>
    <x v="0"/>
    <x v="11"/>
    <x v="189"/>
    <x v="0"/>
    <x v="1"/>
    <s v="Tesseramento"/>
    <x v="1"/>
    <x v="3"/>
    <x v="0"/>
    <m/>
  </r>
  <r>
    <n v="235868"/>
    <x v="1"/>
    <x v="0"/>
    <x v="1"/>
    <x v="2"/>
    <x v="4"/>
    <x v="154"/>
    <x v="0"/>
    <x v="1"/>
    <s v="Tesseramento"/>
    <x v="1"/>
    <x v="5"/>
    <x v="0"/>
    <m/>
  </r>
  <r>
    <n v="139023"/>
    <x v="0"/>
    <x v="0"/>
    <x v="0"/>
    <x v="0"/>
    <x v="11"/>
    <x v="189"/>
    <x v="0"/>
    <x v="0"/>
    <s v="Tesseramento"/>
    <x v="1"/>
    <x v="0"/>
    <x v="0"/>
    <m/>
  </r>
  <r>
    <n v="227352"/>
    <x v="0"/>
    <x v="0"/>
    <x v="0"/>
    <x v="0"/>
    <x v="11"/>
    <x v="189"/>
    <x v="0"/>
    <x v="0"/>
    <s v="Tesseramento"/>
    <x v="1"/>
    <x v="0"/>
    <x v="0"/>
    <m/>
  </r>
  <r>
    <n v="235358"/>
    <x v="0"/>
    <x v="0"/>
    <x v="1"/>
    <x v="2"/>
    <x v="4"/>
    <x v="359"/>
    <x v="0"/>
    <x v="0"/>
    <s v="Tesseramento"/>
    <x v="0"/>
    <x v="0"/>
    <x v="0"/>
    <m/>
  </r>
  <r>
    <n v="235359"/>
    <x v="0"/>
    <x v="0"/>
    <x v="1"/>
    <x v="2"/>
    <x v="4"/>
    <x v="359"/>
    <x v="0"/>
    <x v="0"/>
    <s v="Tesseramento"/>
    <x v="0"/>
    <x v="1"/>
    <x v="0"/>
    <m/>
  </r>
  <r>
    <n v="223416"/>
    <x v="0"/>
    <x v="0"/>
    <x v="0"/>
    <x v="0"/>
    <x v="8"/>
    <x v="17"/>
    <x v="0"/>
    <x v="1"/>
    <s v="Tesseramento"/>
    <x v="1"/>
    <x v="3"/>
    <x v="0"/>
    <m/>
  </r>
  <r>
    <n v="204950"/>
    <x v="0"/>
    <x v="0"/>
    <x v="0"/>
    <x v="0"/>
    <x v="8"/>
    <x v="17"/>
    <x v="0"/>
    <x v="1"/>
    <s v="Tesseramento"/>
    <x v="1"/>
    <x v="0"/>
    <x v="0"/>
    <m/>
  </r>
  <r>
    <n v="48011"/>
    <x v="0"/>
    <x v="0"/>
    <x v="0"/>
    <x v="0"/>
    <x v="8"/>
    <x v="17"/>
    <x v="0"/>
    <x v="1"/>
    <s v="Tesseramento"/>
    <x v="1"/>
    <x v="3"/>
    <x v="0"/>
    <m/>
  </r>
  <r>
    <n v="204951"/>
    <x v="0"/>
    <x v="0"/>
    <x v="0"/>
    <x v="0"/>
    <x v="8"/>
    <x v="17"/>
    <x v="0"/>
    <x v="1"/>
    <s v="Tesseramento"/>
    <x v="1"/>
    <x v="4"/>
    <x v="0"/>
    <m/>
  </r>
  <r>
    <n v="52362"/>
    <x v="0"/>
    <x v="0"/>
    <x v="0"/>
    <x v="0"/>
    <x v="8"/>
    <x v="17"/>
    <x v="0"/>
    <x v="1"/>
    <s v="Tesseramento"/>
    <x v="1"/>
    <x v="3"/>
    <x v="0"/>
    <m/>
  </r>
  <r>
    <n v="137026"/>
    <x v="0"/>
    <x v="0"/>
    <x v="0"/>
    <x v="0"/>
    <x v="8"/>
    <x v="17"/>
    <x v="0"/>
    <x v="1"/>
    <s v="Tesseramento"/>
    <x v="1"/>
    <x v="3"/>
    <x v="0"/>
    <m/>
  </r>
  <r>
    <n v="101847"/>
    <x v="0"/>
    <x v="0"/>
    <x v="0"/>
    <x v="0"/>
    <x v="4"/>
    <x v="359"/>
    <x v="0"/>
    <x v="0"/>
    <s v="Tesseramento"/>
    <x v="0"/>
    <x v="4"/>
    <x v="0"/>
    <m/>
  </r>
  <r>
    <n v="21336"/>
    <x v="0"/>
    <x v="0"/>
    <x v="0"/>
    <x v="0"/>
    <x v="8"/>
    <x v="17"/>
    <x v="0"/>
    <x v="1"/>
    <s v="Tesseramento"/>
    <x v="1"/>
    <x v="0"/>
    <x v="0"/>
    <m/>
  </r>
  <r>
    <n v="57969"/>
    <x v="0"/>
    <x v="0"/>
    <x v="0"/>
    <x v="0"/>
    <x v="8"/>
    <x v="17"/>
    <x v="0"/>
    <x v="1"/>
    <s v="Tesseramento"/>
    <x v="1"/>
    <x v="4"/>
    <x v="0"/>
    <m/>
  </r>
  <r>
    <n v="26878"/>
    <x v="0"/>
    <x v="0"/>
    <x v="0"/>
    <x v="0"/>
    <x v="8"/>
    <x v="17"/>
    <x v="0"/>
    <x v="1"/>
    <s v="Tesseramento"/>
    <x v="1"/>
    <x v="4"/>
    <x v="0"/>
    <m/>
  </r>
  <r>
    <n v="19164"/>
    <x v="0"/>
    <x v="0"/>
    <x v="0"/>
    <x v="0"/>
    <x v="8"/>
    <x v="17"/>
    <x v="0"/>
    <x v="0"/>
    <s v="Tesseramento"/>
    <x v="1"/>
    <x v="3"/>
    <x v="0"/>
    <m/>
  </r>
  <r>
    <n v="201244"/>
    <x v="0"/>
    <x v="0"/>
    <x v="0"/>
    <x v="0"/>
    <x v="8"/>
    <x v="17"/>
    <x v="0"/>
    <x v="0"/>
    <s v="Tesseramento"/>
    <x v="1"/>
    <x v="0"/>
    <x v="0"/>
    <m/>
  </r>
  <r>
    <n v="72201"/>
    <x v="0"/>
    <x v="0"/>
    <x v="0"/>
    <x v="0"/>
    <x v="8"/>
    <x v="17"/>
    <x v="0"/>
    <x v="0"/>
    <s v="Tesseramento"/>
    <x v="1"/>
    <x v="3"/>
    <x v="0"/>
    <m/>
  </r>
  <r>
    <n v="81664"/>
    <x v="0"/>
    <x v="0"/>
    <x v="0"/>
    <x v="1"/>
    <x v="8"/>
    <x v="17"/>
    <x v="0"/>
    <x v="0"/>
    <s v="Tesseramento"/>
    <x v="1"/>
    <x v="3"/>
    <x v="0"/>
    <m/>
  </r>
  <r>
    <n v="81665"/>
    <x v="0"/>
    <x v="0"/>
    <x v="0"/>
    <x v="0"/>
    <x v="8"/>
    <x v="17"/>
    <x v="0"/>
    <x v="1"/>
    <s v="Tesseramento"/>
    <x v="1"/>
    <x v="4"/>
    <x v="0"/>
    <m/>
  </r>
  <r>
    <n v="150644"/>
    <x v="0"/>
    <x v="0"/>
    <x v="0"/>
    <x v="0"/>
    <x v="8"/>
    <x v="17"/>
    <x v="0"/>
    <x v="1"/>
    <s v="Tesseramento"/>
    <x v="1"/>
    <x v="0"/>
    <x v="0"/>
    <m/>
  </r>
  <r>
    <n v="50952"/>
    <x v="0"/>
    <x v="0"/>
    <x v="0"/>
    <x v="1"/>
    <x v="8"/>
    <x v="17"/>
    <x v="0"/>
    <x v="1"/>
    <s v="Tesseramento"/>
    <x v="1"/>
    <x v="4"/>
    <x v="0"/>
    <m/>
  </r>
  <r>
    <n v="59847"/>
    <x v="0"/>
    <x v="0"/>
    <x v="0"/>
    <x v="0"/>
    <x v="8"/>
    <x v="17"/>
    <x v="0"/>
    <x v="1"/>
    <s v="Tesseramento"/>
    <x v="1"/>
    <x v="4"/>
    <x v="0"/>
    <m/>
  </r>
  <r>
    <n v="190703"/>
    <x v="0"/>
    <x v="0"/>
    <x v="0"/>
    <x v="1"/>
    <x v="8"/>
    <x v="17"/>
    <x v="0"/>
    <x v="1"/>
    <s v="Tesseramento"/>
    <x v="1"/>
    <x v="3"/>
    <x v="0"/>
    <m/>
  </r>
  <r>
    <n v="24756"/>
    <x v="0"/>
    <x v="0"/>
    <x v="0"/>
    <x v="0"/>
    <x v="8"/>
    <x v="17"/>
    <x v="0"/>
    <x v="1"/>
    <s v="Tesseramento"/>
    <x v="1"/>
    <x v="4"/>
    <x v="0"/>
    <m/>
  </r>
  <r>
    <n v="179427"/>
    <x v="0"/>
    <x v="0"/>
    <x v="0"/>
    <x v="0"/>
    <x v="8"/>
    <x v="17"/>
    <x v="0"/>
    <x v="0"/>
    <s v="Tesseramento"/>
    <x v="1"/>
    <x v="0"/>
    <x v="0"/>
    <m/>
  </r>
  <r>
    <n v="103819"/>
    <x v="0"/>
    <x v="0"/>
    <x v="0"/>
    <x v="0"/>
    <x v="8"/>
    <x v="17"/>
    <x v="0"/>
    <x v="1"/>
    <s v="Tesseramento"/>
    <x v="1"/>
    <x v="4"/>
    <x v="0"/>
    <m/>
  </r>
  <r>
    <n v="202250"/>
    <x v="0"/>
    <x v="0"/>
    <x v="0"/>
    <x v="0"/>
    <x v="8"/>
    <x v="17"/>
    <x v="0"/>
    <x v="0"/>
    <s v="Tesseramento"/>
    <x v="1"/>
    <x v="3"/>
    <x v="0"/>
    <m/>
  </r>
  <r>
    <n v="37503"/>
    <x v="0"/>
    <x v="0"/>
    <x v="0"/>
    <x v="0"/>
    <x v="8"/>
    <x v="17"/>
    <x v="0"/>
    <x v="0"/>
    <s v="Tesseramento"/>
    <x v="1"/>
    <x v="3"/>
    <x v="0"/>
    <m/>
  </r>
  <r>
    <n v="209419"/>
    <x v="0"/>
    <x v="0"/>
    <x v="0"/>
    <x v="0"/>
    <x v="8"/>
    <x v="17"/>
    <x v="0"/>
    <x v="1"/>
    <s v="Tesseramento"/>
    <x v="1"/>
    <x v="0"/>
    <x v="0"/>
    <m/>
  </r>
  <r>
    <n v="178691"/>
    <x v="0"/>
    <x v="0"/>
    <x v="0"/>
    <x v="0"/>
    <x v="8"/>
    <x v="17"/>
    <x v="0"/>
    <x v="0"/>
    <s v="Tesseramento"/>
    <x v="1"/>
    <x v="0"/>
    <x v="0"/>
    <m/>
  </r>
  <r>
    <n v="179428"/>
    <x v="0"/>
    <x v="0"/>
    <x v="0"/>
    <x v="1"/>
    <x v="8"/>
    <x v="17"/>
    <x v="0"/>
    <x v="0"/>
    <s v="Tesseramento"/>
    <x v="1"/>
    <x v="3"/>
    <x v="0"/>
    <m/>
  </r>
  <r>
    <n v="150645"/>
    <x v="0"/>
    <x v="0"/>
    <x v="0"/>
    <x v="0"/>
    <x v="8"/>
    <x v="17"/>
    <x v="0"/>
    <x v="0"/>
    <s v="Tesseramento"/>
    <x v="1"/>
    <x v="0"/>
    <x v="0"/>
    <m/>
  </r>
  <r>
    <n v="216372"/>
    <x v="0"/>
    <x v="0"/>
    <x v="0"/>
    <x v="3"/>
    <x v="8"/>
    <x v="17"/>
    <x v="0"/>
    <x v="0"/>
    <s v="Tesseramento"/>
    <x v="1"/>
    <x v="4"/>
    <x v="0"/>
    <m/>
  </r>
  <r>
    <n v="751"/>
    <x v="0"/>
    <x v="0"/>
    <x v="0"/>
    <x v="0"/>
    <x v="8"/>
    <x v="17"/>
    <x v="0"/>
    <x v="0"/>
    <s v="Tesseramento"/>
    <x v="1"/>
    <x v="3"/>
    <x v="0"/>
    <m/>
  </r>
  <r>
    <n v="26921"/>
    <x v="0"/>
    <x v="0"/>
    <x v="0"/>
    <x v="0"/>
    <x v="8"/>
    <x v="17"/>
    <x v="0"/>
    <x v="0"/>
    <s v="Tesseramento"/>
    <x v="1"/>
    <x v="4"/>
    <x v="0"/>
    <m/>
  </r>
  <r>
    <n v="146747"/>
    <x v="0"/>
    <x v="0"/>
    <x v="0"/>
    <x v="3"/>
    <x v="8"/>
    <x v="17"/>
    <x v="0"/>
    <x v="0"/>
    <s v="Tesseramento"/>
    <x v="1"/>
    <x v="0"/>
    <x v="0"/>
    <m/>
  </r>
  <r>
    <n v="26922"/>
    <x v="0"/>
    <x v="0"/>
    <x v="0"/>
    <x v="0"/>
    <x v="8"/>
    <x v="17"/>
    <x v="0"/>
    <x v="0"/>
    <s v="Tesseramento"/>
    <x v="1"/>
    <x v="4"/>
    <x v="0"/>
    <m/>
  </r>
  <r>
    <n v="128569"/>
    <x v="0"/>
    <x v="0"/>
    <x v="0"/>
    <x v="2"/>
    <x v="8"/>
    <x v="17"/>
    <x v="0"/>
    <x v="0"/>
    <s v="Tesseramento"/>
    <x v="1"/>
    <x v="4"/>
    <x v="0"/>
    <m/>
  </r>
  <r>
    <n v="174817"/>
    <x v="1"/>
    <x v="0"/>
    <x v="0"/>
    <x v="0"/>
    <x v="8"/>
    <x v="17"/>
    <x v="0"/>
    <x v="1"/>
    <s v="Tesseramento"/>
    <x v="1"/>
    <x v="6"/>
    <x v="0"/>
    <s v="B"/>
  </r>
  <r>
    <n v="173717"/>
    <x v="0"/>
    <x v="0"/>
    <x v="0"/>
    <x v="0"/>
    <x v="8"/>
    <x v="17"/>
    <x v="0"/>
    <x v="0"/>
    <s v="Tesseramento"/>
    <x v="1"/>
    <x v="0"/>
    <x v="0"/>
    <m/>
  </r>
  <r>
    <n v="39576"/>
    <x v="0"/>
    <x v="0"/>
    <x v="0"/>
    <x v="0"/>
    <x v="8"/>
    <x v="17"/>
    <x v="0"/>
    <x v="0"/>
    <s v="Tesseramento"/>
    <x v="1"/>
    <x v="4"/>
    <x v="0"/>
    <m/>
  </r>
  <r>
    <n v="45337"/>
    <x v="0"/>
    <x v="0"/>
    <x v="0"/>
    <x v="0"/>
    <x v="8"/>
    <x v="17"/>
    <x v="0"/>
    <x v="0"/>
    <s v="Tesseramento"/>
    <x v="1"/>
    <x v="0"/>
    <x v="0"/>
    <m/>
  </r>
  <r>
    <n v="753"/>
    <x v="0"/>
    <x v="0"/>
    <x v="0"/>
    <x v="0"/>
    <x v="8"/>
    <x v="17"/>
    <x v="0"/>
    <x v="0"/>
    <s v="Tesseramento"/>
    <x v="1"/>
    <x v="4"/>
    <x v="0"/>
    <m/>
  </r>
  <r>
    <n v="149314"/>
    <x v="0"/>
    <x v="0"/>
    <x v="0"/>
    <x v="0"/>
    <x v="8"/>
    <x v="17"/>
    <x v="0"/>
    <x v="0"/>
    <s v="Tesseramento"/>
    <x v="1"/>
    <x v="3"/>
    <x v="0"/>
    <m/>
  </r>
  <r>
    <n v="26939"/>
    <x v="0"/>
    <x v="0"/>
    <x v="0"/>
    <x v="0"/>
    <x v="8"/>
    <x v="17"/>
    <x v="0"/>
    <x v="0"/>
    <s v="Tesseramento"/>
    <x v="1"/>
    <x v="4"/>
    <x v="0"/>
    <m/>
  </r>
  <r>
    <n v="138886"/>
    <x v="0"/>
    <x v="0"/>
    <x v="0"/>
    <x v="0"/>
    <x v="8"/>
    <x v="17"/>
    <x v="0"/>
    <x v="0"/>
    <s v="Tesseramento"/>
    <x v="1"/>
    <x v="0"/>
    <x v="0"/>
    <m/>
  </r>
  <r>
    <n v="104725"/>
    <x v="0"/>
    <x v="0"/>
    <x v="0"/>
    <x v="0"/>
    <x v="8"/>
    <x v="17"/>
    <x v="0"/>
    <x v="0"/>
    <s v="Tesseramento"/>
    <x v="1"/>
    <x v="4"/>
    <x v="0"/>
    <m/>
  </r>
  <r>
    <n v="103820"/>
    <x v="0"/>
    <x v="0"/>
    <x v="0"/>
    <x v="0"/>
    <x v="8"/>
    <x v="17"/>
    <x v="0"/>
    <x v="0"/>
    <s v="Tesseramento"/>
    <x v="1"/>
    <x v="4"/>
    <x v="0"/>
    <m/>
  </r>
  <r>
    <n v="138887"/>
    <x v="0"/>
    <x v="0"/>
    <x v="0"/>
    <x v="1"/>
    <x v="8"/>
    <x v="17"/>
    <x v="0"/>
    <x v="1"/>
    <s v="Tesseramento"/>
    <x v="1"/>
    <x v="0"/>
    <x v="0"/>
    <m/>
  </r>
  <r>
    <n v="173718"/>
    <x v="0"/>
    <x v="0"/>
    <x v="0"/>
    <x v="0"/>
    <x v="8"/>
    <x v="17"/>
    <x v="0"/>
    <x v="0"/>
    <s v="Tesseramento"/>
    <x v="1"/>
    <x v="0"/>
    <x v="0"/>
    <m/>
  </r>
  <r>
    <n v="67303"/>
    <x v="0"/>
    <x v="0"/>
    <x v="0"/>
    <x v="0"/>
    <x v="8"/>
    <x v="17"/>
    <x v="0"/>
    <x v="0"/>
    <s v="Tesseramento"/>
    <x v="1"/>
    <x v="0"/>
    <x v="0"/>
    <m/>
  </r>
  <r>
    <n v="142215"/>
    <x v="0"/>
    <x v="0"/>
    <x v="0"/>
    <x v="2"/>
    <x v="8"/>
    <x v="17"/>
    <x v="0"/>
    <x v="1"/>
    <s v="Tesseramento"/>
    <x v="1"/>
    <x v="3"/>
    <x v="0"/>
    <m/>
  </r>
  <r>
    <n v="203593"/>
    <x v="0"/>
    <x v="0"/>
    <x v="0"/>
    <x v="0"/>
    <x v="8"/>
    <x v="17"/>
    <x v="0"/>
    <x v="0"/>
    <s v="Tesseramento"/>
    <x v="1"/>
    <x v="3"/>
    <x v="0"/>
    <m/>
  </r>
  <r>
    <n v="173720"/>
    <x v="0"/>
    <x v="0"/>
    <x v="0"/>
    <x v="0"/>
    <x v="8"/>
    <x v="17"/>
    <x v="0"/>
    <x v="1"/>
    <s v="Tesseramento"/>
    <x v="1"/>
    <x v="3"/>
    <x v="0"/>
    <m/>
  </r>
  <r>
    <n v="85766"/>
    <x v="0"/>
    <x v="0"/>
    <x v="0"/>
    <x v="1"/>
    <x v="8"/>
    <x v="17"/>
    <x v="0"/>
    <x v="1"/>
    <s v="Tesseramento"/>
    <x v="1"/>
    <x v="4"/>
    <x v="0"/>
    <m/>
  </r>
  <r>
    <n v="26973"/>
    <x v="0"/>
    <x v="0"/>
    <x v="0"/>
    <x v="0"/>
    <x v="8"/>
    <x v="17"/>
    <x v="0"/>
    <x v="0"/>
    <s v="Tesseramento"/>
    <x v="1"/>
    <x v="4"/>
    <x v="0"/>
    <m/>
  </r>
  <r>
    <n v="39012"/>
    <x v="0"/>
    <x v="0"/>
    <x v="0"/>
    <x v="0"/>
    <x v="8"/>
    <x v="17"/>
    <x v="0"/>
    <x v="0"/>
    <s v="Tesseramento"/>
    <x v="1"/>
    <x v="4"/>
    <x v="0"/>
    <m/>
  </r>
  <r>
    <n v="128574"/>
    <x v="0"/>
    <x v="0"/>
    <x v="0"/>
    <x v="2"/>
    <x v="8"/>
    <x v="17"/>
    <x v="0"/>
    <x v="1"/>
    <s v="Tesseramento"/>
    <x v="1"/>
    <x v="4"/>
    <x v="0"/>
    <m/>
  </r>
  <r>
    <n v="102841"/>
    <x v="0"/>
    <x v="0"/>
    <x v="0"/>
    <x v="0"/>
    <x v="8"/>
    <x v="17"/>
    <x v="0"/>
    <x v="0"/>
    <s v="Tesseramento"/>
    <x v="1"/>
    <x v="3"/>
    <x v="0"/>
    <m/>
  </r>
  <r>
    <n v="140532"/>
    <x v="1"/>
    <x v="0"/>
    <x v="0"/>
    <x v="0"/>
    <x v="8"/>
    <x v="17"/>
    <x v="0"/>
    <x v="1"/>
    <s v="Tesseramento"/>
    <x v="1"/>
    <x v="6"/>
    <x v="0"/>
    <m/>
  </r>
  <r>
    <n v="26986"/>
    <x v="0"/>
    <x v="0"/>
    <x v="0"/>
    <x v="0"/>
    <x v="8"/>
    <x v="17"/>
    <x v="0"/>
    <x v="0"/>
    <s v="Tesseramento"/>
    <x v="1"/>
    <x v="3"/>
    <x v="0"/>
    <m/>
  </r>
  <r>
    <n v="40642"/>
    <x v="0"/>
    <x v="0"/>
    <x v="0"/>
    <x v="2"/>
    <x v="8"/>
    <x v="17"/>
    <x v="0"/>
    <x v="1"/>
    <s v="Tesseramento"/>
    <x v="1"/>
    <x v="3"/>
    <x v="0"/>
    <m/>
  </r>
  <r>
    <n v="101088"/>
    <x v="0"/>
    <x v="0"/>
    <x v="0"/>
    <x v="0"/>
    <x v="8"/>
    <x v="17"/>
    <x v="0"/>
    <x v="0"/>
    <s v="Tesseramento"/>
    <x v="1"/>
    <x v="3"/>
    <x v="0"/>
    <m/>
  </r>
  <r>
    <n v="216362"/>
    <x v="0"/>
    <x v="0"/>
    <x v="0"/>
    <x v="0"/>
    <x v="8"/>
    <x v="17"/>
    <x v="0"/>
    <x v="0"/>
    <s v="Tesseramento"/>
    <x v="1"/>
    <x v="1"/>
    <x v="0"/>
    <m/>
  </r>
  <r>
    <n v="125328"/>
    <x v="0"/>
    <x v="0"/>
    <x v="0"/>
    <x v="0"/>
    <x v="8"/>
    <x v="17"/>
    <x v="0"/>
    <x v="0"/>
    <s v="Tesseramento"/>
    <x v="1"/>
    <x v="4"/>
    <x v="0"/>
    <m/>
  </r>
  <r>
    <n v="212034"/>
    <x v="0"/>
    <x v="0"/>
    <x v="0"/>
    <x v="1"/>
    <x v="8"/>
    <x v="17"/>
    <x v="0"/>
    <x v="0"/>
    <s v="Tesseramento"/>
    <x v="1"/>
    <x v="0"/>
    <x v="0"/>
    <m/>
  </r>
  <r>
    <n v="824"/>
    <x v="0"/>
    <x v="0"/>
    <x v="0"/>
    <x v="0"/>
    <x v="8"/>
    <x v="17"/>
    <x v="0"/>
    <x v="0"/>
    <s v="Tesseramento"/>
    <x v="1"/>
    <x v="3"/>
    <x v="0"/>
    <m/>
  </r>
  <r>
    <n v="39583"/>
    <x v="0"/>
    <x v="0"/>
    <x v="0"/>
    <x v="0"/>
    <x v="8"/>
    <x v="17"/>
    <x v="0"/>
    <x v="1"/>
    <s v="Tesseramento"/>
    <x v="1"/>
    <x v="4"/>
    <x v="0"/>
    <m/>
  </r>
  <r>
    <n v="102999"/>
    <x v="0"/>
    <x v="0"/>
    <x v="0"/>
    <x v="0"/>
    <x v="8"/>
    <x v="17"/>
    <x v="0"/>
    <x v="0"/>
    <s v="Tesseramento"/>
    <x v="1"/>
    <x v="0"/>
    <x v="0"/>
    <m/>
  </r>
  <r>
    <n v="116390"/>
    <x v="0"/>
    <x v="0"/>
    <x v="0"/>
    <x v="0"/>
    <x v="8"/>
    <x v="17"/>
    <x v="0"/>
    <x v="0"/>
    <s v="Tesseramento"/>
    <x v="1"/>
    <x v="3"/>
    <x v="0"/>
    <m/>
  </r>
  <r>
    <n v="139471"/>
    <x v="0"/>
    <x v="0"/>
    <x v="0"/>
    <x v="0"/>
    <x v="8"/>
    <x v="17"/>
    <x v="0"/>
    <x v="0"/>
    <s v="Tesseramento"/>
    <x v="1"/>
    <x v="0"/>
    <x v="0"/>
    <m/>
  </r>
  <r>
    <n v="27634"/>
    <x v="0"/>
    <x v="0"/>
    <x v="0"/>
    <x v="0"/>
    <x v="8"/>
    <x v="17"/>
    <x v="0"/>
    <x v="0"/>
    <s v="Tesseramento"/>
    <x v="1"/>
    <x v="3"/>
    <x v="0"/>
    <m/>
  </r>
  <r>
    <n v="191277"/>
    <x v="0"/>
    <x v="0"/>
    <x v="0"/>
    <x v="0"/>
    <x v="8"/>
    <x v="17"/>
    <x v="0"/>
    <x v="0"/>
    <s v="Tesseramento"/>
    <x v="1"/>
    <x v="3"/>
    <x v="0"/>
    <m/>
  </r>
  <r>
    <n v="121893"/>
    <x v="0"/>
    <x v="0"/>
    <x v="0"/>
    <x v="0"/>
    <x v="8"/>
    <x v="17"/>
    <x v="0"/>
    <x v="0"/>
    <s v="Tesseramento"/>
    <x v="1"/>
    <x v="0"/>
    <x v="0"/>
    <m/>
  </r>
  <r>
    <n v="52946"/>
    <x v="0"/>
    <x v="0"/>
    <x v="0"/>
    <x v="0"/>
    <x v="8"/>
    <x v="17"/>
    <x v="0"/>
    <x v="1"/>
    <s v="Tesseramento"/>
    <x v="1"/>
    <x v="4"/>
    <x v="0"/>
    <m/>
  </r>
  <r>
    <n v="203594"/>
    <x v="0"/>
    <x v="0"/>
    <x v="0"/>
    <x v="0"/>
    <x v="8"/>
    <x v="17"/>
    <x v="0"/>
    <x v="0"/>
    <s v="Tesseramento"/>
    <x v="1"/>
    <x v="0"/>
    <x v="0"/>
    <m/>
  </r>
  <r>
    <n v="45309"/>
    <x v="0"/>
    <x v="0"/>
    <x v="0"/>
    <x v="0"/>
    <x v="8"/>
    <x v="17"/>
    <x v="0"/>
    <x v="0"/>
    <s v="Tesseramento"/>
    <x v="1"/>
    <x v="4"/>
    <x v="0"/>
    <m/>
  </r>
  <r>
    <n v="154641"/>
    <x v="0"/>
    <x v="0"/>
    <x v="0"/>
    <x v="0"/>
    <x v="8"/>
    <x v="17"/>
    <x v="0"/>
    <x v="0"/>
    <s v="Tesseramento"/>
    <x v="1"/>
    <x v="0"/>
    <x v="0"/>
    <m/>
  </r>
  <r>
    <n v="52364"/>
    <x v="0"/>
    <x v="0"/>
    <x v="0"/>
    <x v="0"/>
    <x v="8"/>
    <x v="17"/>
    <x v="0"/>
    <x v="0"/>
    <s v="Tesseramento"/>
    <x v="1"/>
    <x v="0"/>
    <x v="0"/>
    <m/>
  </r>
  <r>
    <n v="27053"/>
    <x v="0"/>
    <x v="0"/>
    <x v="0"/>
    <x v="0"/>
    <x v="8"/>
    <x v="17"/>
    <x v="0"/>
    <x v="0"/>
    <s v="Tesseramento"/>
    <x v="1"/>
    <x v="3"/>
    <x v="0"/>
    <m/>
  </r>
  <r>
    <n v="140297"/>
    <x v="0"/>
    <x v="0"/>
    <x v="0"/>
    <x v="0"/>
    <x v="8"/>
    <x v="17"/>
    <x v="0"/>
    <x v="0"/>
    <s v="Tesseramento"/>
    <x v="1"/>
    <x v="1"/>
    <x v="0"/>
    <m/>
  </r>
  <r>
    <n v="113473"/>
    <x v="0"/>
    <x v="0"/>
    <x v="0"/>
    <x v="0"/>
    <x v="8"/>
    <x v="17"/>
    <x v="0"/>
    <x v="0"/>
    <s v="Tesseramento"/>
    <x v="1"/>
    <x v="4"/>
    <x v="0"/>
    <m/>
  </r>
  <r>
    <n v="192898"/>
    <x v="0"/>
    <x v="0"/>
    <x v="0"/>
    <x v="0"/>
    <x v="8"/>
    <x v="17"/>
    <x v="0"/>
    <x v="0"/>
    <s v="Tesseramento"/>
    <x v="1"/>
    <x v="0"/>
    <x v="0"/>
    <m/>
  </r>
  <r>
    <n v="140673"/>
    <x v="0"/>
    <x v="0"/>
    <x v="0"/>
    <x v="0"/>
    <x v="8"/>
    <x v="17"/>
    <x v="0"/>
    <x v="1"/>
    <s v="Tesseramento"/>
    <x v="1"/>
    <x v="3"/>
    <x v="0"/>
    <m/>
  </r>
  <r>
    <n v="202252"/>
    <x v="0"/>
    <x v="0"/>
    <x v="0"/>
    <x v="0"/>
    <x v="8"/>
    <x v="17"/>
    <x v="0"/>
    <x v="0"/>
    <s v="Tesseramento"/>
    <x v="1"/>
    <x v="1"/>
    <x v="0"/>
    <m/>
  </r>
  <r>
    <n v="31275"/>
    <x v="0"/>
    <x v="0"/>
    <x v="0"/>
    <x v="0"/>
    <x v="8"/>
    <x v="17"/>
    <x v="0"/>
    <x v="0"/>
    <s v="Tesseramento"/>
    <x v="1"/>
    <x v="4"/>
    <x v="0"/>
    <m/>
  </r>
  <r>
    <n v="27011"/>
    <x v="0"/>
    <x v="0"/>
    <x v="0"/>
    <x v="0"/>
    <x v="8"/>
    <x v="17"/>
    <x v="0"/>
    <x v="0"/>
    <s v="Tesseramento"/>
    <x v="1"/>
    <x v="4"/>
    <x v="0"/>
    <m/>
  </r>
  <r>
    <n v="1008"/>
    <x v="0"/>
    <x v="0"/>
    <x v="0"/>
    <x v="0"/>
    <x v="8"/>
    <x v="17"/>
    <x v="0"/>
    <x v="0"/>
    <s v="Tesseramento"/>
    <x v="1"/>
    <x v="4"/>
    <x v="0"/>
    <m/>
  </r>
  <r>
    <n v="27015"/>
    <x v="0"/>
    <x v="0"/>
    <x v="0"/>
    <x v="1"/>
    <x v="8"/>
    <x v="17"/>
    <x v="0"/>
    <x v="1"/>
    <s v="Tesseramento"/>
    <x v="1"/>
    <x v="4"/>
    <x v="0"/>
    <m/>
  </r>
  <r>
    <n v="140299"/>
    <x v="0"/>
    <x v="0"/>
    <x v="0"/>
    <x v="0"/>
    <x v="8"/>
    <x v="17"/>
    <x v="0"/>
    <x v="0"/>
    <s v="Tesseramento"/>
    <x v="1"/>
    <x v="0"/>
    <x v="0"/>
    <m/>
  </r>
  <r>
    <n v="173721"/>
    <x v="0"/>
    <x v="0"/>
    <x v="0"/>
    <x v="0"/>
    <x v="8"/>
    <x v="17"/>
    <x v="0"/>
    <x v="1"/>
    <s v="Tesseramento"/>
    <x v="1"/>
    <x v="3"/>
    <x v="0"/>
    <m/>
  </r>
  <r>
    <n v="199552"/>
    <x v="0"/>
    <x v="0"/>
    <x v="0"/>
    <x v="1"/>
    <x v="8"/>
    <x v="17"/>
    <x v="0"/>
    <x v="1"/>
    <s v="Tesseramento"/>
    <x v="1"/>
    <x v="3"/>
    <x v="0"/>
    <m/>
  </r>
  <r>
    <n v="27020"/>
    <x v="0"/>
    <x v="0"/>
    <x v="0"/>
    <x v="0"/>
    <x v="8"/>
    <x v="17"/>
    <x v="0"/>
    <x v="0"/>
    <s v="Tesseramento"/>
    <x v="1"/>
    <x v="3"/>
    <x v="0"/>
    <m/>
  </r>
  <r>
    <n v="147586"/>
    <x v="0"/>
    <x v="0"/>
    <x v="0"/>
    <x v="3"/>
    <x v="8"/>
    <x v="17"/>
    <x v="0"/>
    <x v="1"/>
    <s v="Tesseramento"/>
    <x v="1"/>
    <x v="0"/>
    <x v="0"/>
    <m/>
  </r>
  <r>
    <n v="161576"/>
    <x v="0"/>
    <x v="0"/>
    <x v="0"/>
    <x v="0"/>
    <x v="7"/>
    <x v="137"/>
    <x v="0"/>
    <x v="1"/>
    <s v="Tesseramento"/>
    <x v="3"/>
    <x v="4"/>
    <x v="0"/>
    <m/>
  </r>
  <r>
    <n v="179403"/>
    <x v="0"/>
    <x v="0"/>
    <x v="0"/>
    <x v="0"/>
    <x v="7"/>
    <x v="137"/>
    <x v="0"/>
    <x v="0"/>
    <s v="Tesseramento"/>
    <x v="3"/>
    <x v="0"/>
    <x v="0"/>
    <m/>
  </r>
  <r>
    <n v="179409"/>
    <x v="0"/>
    <x v="0"/>
    <x v="0"/>
    <x v="0"/>
    <x v="7"/>
    <x v="137"/>
    <x v="0"/>
    <x v="1"/>
    <s v="Tesseramento"/>
    <x v="3"/>
    <x v="0"/>
    <x v="0"/>
    <m/>
  </r>
  <r>
    <n v="221533"/>
    <x v="0"/>
    <x v="0"/>
    <x v="0"/>
    <x v="1"/>
    <x v="7"/>
    <x v="259"/>
    <x v="0"/>
    <x v="1"/>
    <s v="Tesseramento"/>
    <x v="0"/>
    <x v="3"/>
    <x v="0"/>
    <m/>
  </r>
  <r>
    <n v="134175"/>
    <x v="0"/>
    <x v="0"/>
    <x v="0"/>
    <x v="0"/>
    <x v="1"/>
    <x v="108"/>
    <x v="0"/>
    <x v="0"/>
    <s v="Tesseramento"/>
    <x v="0"/>
    <x v="1"/>
    <x v="0"/>
    <m/>
  </r>
  <r>
    <n v="152380"/>
    <x v="0"/>
    <x v="0"/>
    <x v="0"/>
    <x v="0"/>
    <x v="4"/>
    <x v="54"/>
    <x v="0"/>
    <x v="0"/>
    <s v="Tesseramento"/>
    <x v="1"/>
    <x v="0"/>
    <x v="0"/>
    <m/>
  </r>
  <r>
    <n v="221527"/>
    <x v="0"/>
    <x v="0"/>
    <x v="0"/>
    <x v="1"/>
    <x v="7"/>
    <x v="259"/>
    <x v="0"/>
    <x v="1"/>
    <s v="Tesseramento"/>
    <x v="0"/>
    <x v="4"/>
    <x v="0"/>
    <m/>
  </r>
  <r>
    <n v="142411"/>
    <x v="0"/>
    <x v="0"/>
    <x v="0"/>
    <x v="0"/>
    <x v="7"/>
    <x v="137"/>
    <x v="0"/>
    <x v="1"/>
    <s v="Tesseramento"/>
    <x v="3"/>
    <x v="3"/>
    <x v="0"/>
    <m/>
  </r>
  <r>
    <n v="232860"/>
    <x v="0"/>
    <x v="0"/>
    <x v="0"/>
    <x v="1"/>
    <x v="7"/>
    <x v="259"/>
    <x v="0"/>
    <x v="1"/>
    <s v="Tesseramento"/>
    <x v="0"/>
    <x v="0"/>
    <x v="0"/>
    <m/>
  </r>
  <r>
    <n v="221530"/>
    <x v="0"/>
    <x v="0"/>
    <x v="0"/>
    <x v="1"/>
    <x v="7"/>
    <x v="259"/>
    <x v="0"/>
    <x v="1"/>
    <s v="Tesseramento"/>
    <x v="0"/>
    <x v="0"/>
    <x v="0"/>
    <m/>
  </r>
  <r>
    <n v="96248"/>
    <x v="0"/>
    <x v="0"/>
    <x v="0"/>
    <x v="0"/>
    <x v="2"/>
    <x v="77"/>
    <x v="0"/>
    <x v="0"/>
    <s v="Tesseramento"/>
    <x v="0"/>
    <x v="4"/>
    <x v="0"/>
    <m/>
  </r>
  <r>
    <n v="235248"/>
    <x v="1"/>
    <x v="0"/>
    <x v="1"/>
    <x v="0"/>
    <x v="1"/>
    <x v="108"/>
    <x v="0"/>
    <x v="0"/>
    <s v="Tesseramento"/>
    <x v="0"/>
    <x v="6"/>
    <x v="0"/>
    <m/>
  </r>
  <r>
    <n v="235308"/>
    <x v="1"/>
    <x v="0"/>
    <x v="1"/>
    <x v="3"/>
    <x v="7"/>
    <x v="51"/>
    <x v="0"/>
    <x v="0"/>
    <s v="Tesseramento"/>
    <x v="1"/>
    <x v="7"/>
    <x v="0"/>
    <m/>
  </r>
  <r>
    <n v="35939"/>
    <x v="0"/>
    <x v="0"/>
    <x v="0"/>
    <x v="0"/>
    <x v="7"/>
    <x v="51"/>
    <x v="0"/>
    <x v="1"/>
    <s v="Tesseramento"/>
    <x v="1"/>
    <x v="4"/>
    <x v="0"/>
    <m/>
  </r>
  <r>
    <n v="15496"/>
    <x v="0"/>
    <x v="0"/>
    <x v="0"/>
    <x v="0"/>
    <x v="7"/>
    <x v="51"/>
    <x v="0"/>
    <x v="0"/>
    <s v="Tesseramento"/>
    <x v="1"/>
    <x v="4"/>
    <x v="0"/>
    <m/>
  </r>
  <r>
    <n v="15164"/>
    <x v="0"/>
    <x v="0"/>
    <x v="2"/>
    <x v="4"/>
    <x v="7"/>
    <x v="51"/>
    <x v="0"/>
    <x v="0"/>
    <s v="Tesseramento"/>
    <x v="1"/>
    <x v="4"/>
    <x v="0"/>
    <m/>
  </r>
  <r>
    <n v="15488"/>
    <x v="0"/>
    <x v="0"/>
    <x v="0"/>
    <x v="0"/>
    <x v="7"/>
    <x v="45"/>
    <x v="0"/>
    <x v="0"/>
    <s v="Tesseramento"/>
    <x v="1"/>
    <x v="4"/>
    <x v="0"/>
    <m/>
  </r>
  <r>
    <n v="129868"/>
    <x v="0"/>
    <x v="0"/>
    <x v="0"/>
    <x v="0"/>
    <x v="7"/>
    <x v="51"/>
    <x v="0"/>
    <x v="0"/>
    <s v="Tesseramento"/>
    <x v="1"/>
    <x v="4"/>
    <x v="0"/>
    <m/>
  </r>
  <r>
    <n v="129870"/>
    <x v="0"/>
    <x v="0"/>
    <x v="0"/>
    <x v="0"/>
    <x v="7"/>
    <x v="51"/>
    <x v="0"/>
    <x v="1"/>
    <s v="Tesseramento"/>
    <x v="1"/>
    <x v="4"/>
    <x v="0"/>
    <m/>
  </r>
  <r>
    <n v="235207"/>
    <x v="1"/>
    <x v="0"/>
    <x v="1"/>
    <x v="1"/>
    <x v="0"/>
    <x v="100"/>
    <x v="0"/>
    <x v="1"/>
    <s v="Tesseramento"/>
    <x v="0"/>
    <x v="5"/>
    <x v="0"/>
    <m/>
  </r>
  <r>
    <n v="235208"/>
    <x v="0"/>
    <x v="1"/>
    <x v="1"/>
    <x v="0"/>
    <x v="0"/>
    <x v="100"/>
    <x v="0"/>
    <x v="0"/>
    <s v="Tesseramento"/>
    <x v="0"/>
    <x v="0"/>
    <x v="0"/>
    <m/>
  </r>
  <r>
    <n v="235878"/>
    <x v="1"/>
    <x v="0"/>
    <x v="1"/>
    <x v="2"/>
    <x v="4"/>
    <x v="154"/>
    <x v="0"/>
    <x v="1"/>
    <s v="Tesseramento"/>
    <x v="1"/>
    <x v="5"/>
    <x v="0"/>
    <m/>
  </r>
  <r>
    <n v="235209"/>
    <x v="0"/>
    <x v="0"/>
    <x v="1"/>
    <x v="1"/>
    <x v="0"/>
    <x v="100"/>
    <x v="0"/>
    <x v="1"/>
    <s v="Tesseramento"/>
    <x v="0"/>
    <x v="0"/>
    <x v="0"/>
    <m/>
  </r>
  <r>
    <n v="116609"/>
    <x v="0"/>
    <x v="0"/>
    <x v="0"/>
    <x v="0"/>
    <x v="4"/>
    <x v="249"/>
    <x v="0"/>
    <x v="0"/>
    <s v="Tesseramento"/>
    <x v="1"/>
    <x v="4"/>
    <x v="0"/>
    <m/>
  </r>
  <r>
    <n v="178706"/>
    <x v="0"/>
    <x v="0"/>
    <x v="0"/>
    <x v="0"/>
    <x v="4"/>
    <x v="249"/>
    <x v="0"/>
    <x v="0"/>
    <s v="Tesseramento"/>
    <x v="1"/>
    <x v="3"/>
    <x v="0"/>
    <m/>
  </r>
  <r>
    <n v="235210"/>
    <x v="0"/>
    <x v="0"/>
    <x v="1"/>
    <x v="1"/>
    <x v="0"/>
    <x v="100"/>
    <x v="0"/>
    <x v="0"/>
    <s v="Tesseramento"/>
    <x v="0"/>
    <x v="0"/>
    <x v="0"/>
    <m/>
  </r>
  <r>
    <n v="178704"/>
    <x v="0"/>
    <x v="0"/>
    <x v="0"/>
    <x v="0"/>
    <x v="4"/>
    <x v="249"/>
    <x v="0"/>
    <x v="1"/>
    <s v="Tesseramento"/>
    <x v="1"/>
    <x v="3"/>
    <x v="0"/>
    <m/>
  </r>
  <r>
    <n v="214580"/>
    <x v="0"/>
    <x v="0"/>
    <x v="0"/>
    <x v="1"/>
    <x v="4"/>
    <x v="249"/>
    <x v="0"/>
    <x v="0"/>
    <s v="Tesseramento"/>
    <x v="1"/>
    <x v="3"/>
    <x v="0"/>
    <m/>
  </r>
  <r>
    <n v="138803"/>
    <x v="0"/>
    <x v="0"/>
    <x v="0"/>
    <x v="0"/>
    <x v="2"/>
    <x v="157"/>
    <x v="0"/>
    <x v="0"/>
    <s v="Tesseramento"/>
    <x v="1"/>
    <x v="0"/>
    <x v="0"/>
    <m/>
  </r>
  <r>
    <n v="235211"/>
    <x v="0"/>
    <x v="0"/>
    <x v="1"/>
    <x v="1"/>
    <x v="0"/>
    <x v="100"/>
    <x v="0"/>
    <x v="0"/>
    <s v="Tesseramento"/>
    <x v="0"/>
    <x v="0"/>
    <x v="0"/>
    <m/>
  </r>
  <r>
    <n v="214581"/>
    <x v="0"/>
    <x v="0"/>
    <x v="0"/>
    <x v="1"/>
    <x v="4"/>
    <x v="249"/>
    <x v="0"/>
    <x v="1"/>
    <s v="Tesseramento"/>
    <x v="1"/>
    <x v="4"/>
    <x v="0"/>
    <m/>
  </r>
  <r>
    <n v="136710"/>
    <x v="0"/>
    <x v="0"/>
    <x v="0"/>
    <x v="0"/>
    <x v="4"/>
    <x v="249"/>
    <x v="0"/>
    <x v="0"/>
    <s v="Tesseramento"/>
    <x v="1"/>
    <x v="3"/>
    <x v="0"/>
    <m/>
  </r>
  <r>
    <n v="183436"/>
    <x v="0"/>
    <x v="0"/>
    <x v="0"/>
    <x v="0"/>
    <x v="9"/>
    <x v="64"/>
    <x v="0"/>
    <x v="0"/>
    <s v="Tesseramento"/>
    <x v="0"/>
    <x v="0"/>
    <x v="0"/>
    <m/>
  </r>
  <r>
    <n v="115729"/>
    <x v="0"/>
    <x v="0"/>
    <x v="0"/>
    <x v="0"/>
    <x v="4"/>
    <x v="249"/>
    <x v="0"/>
    <x v="1"/>
    <s v="Tesseramento"/>
    <x v="1"/>
    <x v="4"/>
    <x v="0"/>
    <m/>
  </r>
  <r>
    <n v="204850"/>
    <x v="0"/>
    <x v="0"/>
    <x v="0"/>
    <x v="0"/>
    <x v="9"/>
    <x v="64"/>
    <x v="0"/>
    <x v="0"/>
    <s v="Tesseramento"/>
    <x v="0"/>
    <x v="0"/>
    <x v="0"/>
    <m/>
  </r>
  <r>
    <n v="207128"/>
    <x v="1"/>
    <x v="0"/>
    <x v="0"/>
    <x v="1"/>
    <x v="4"/>
    <x v="249"/>
    <x v="0"/>
    <x v="0"/>
    <s v="Tesseramento"/>
    <x v="1"/>
    <x v="5"/>
    <x v="0"/>
    <m/>
  </r>
  <r>
    <n v="156649"/>
    <x v="0"/>
    <x v="0"/>
    <x v="0"/>
    <x v="0"/>
    <x v="4"/>
    <x v="249"/>
    <x v="0"/>
    <x v="0"/>
    <s v="Tesseramento"/>
    <x v="1"/>
    <x v="0"/>
    <x v="0"/>
    <m/>
  </r>
  <r>
    <n v="166739"/>
    <x v="1"/>
    <x v="0"/>
    <x v="0"/>
    <x v="0"/>
    <x v="4"/>
    <x v="249"/>
    <x v="0"/>
    <x v="0"/>
    <s v="Tesseramento"/>
    <x v="1"/>
    <x v="2"/>
    <x v="0"/>
    <m/>
  </r>
  <r>
    <n v="230587"/>
    <x v="0"/>
    <x v="0"/>
    <x v="0"/>
    <x v="1"/>
    <x v="9"/>
    <x v="64"/>
    <x v="0"/>
    <x v="0"/>
    <s v="Tesseramento"/>
    <x v="0"/>
    <x v="3"/>
    <x v="0"/>
    <m/>
  </r>
  <r>
    <n v="82106"/>
    <x v="0"/>
    <x v="0"/>
    <x v="0"/>
    <x v="0"/>
    <x v="4"/>
    <x v="249"/>
    <x v="0"/>
    <x v="1"/>
    <s v="Tesseramento"/>
    <x v="1"/>
    <x v="3"/>
    <x v="0"/>
    <m/>
  </r>
  <r>
    <n v="75695"/>
    <x v="0"/>
    <x v="0"/>
    <x v="0"/>
    <x v="0"/>
    <x v="9"/>
    <x v="64"/>
    <x v="0"/>
    <x v="0"/>
    <s v="Tesseramento"/>
    <x v="0"/>
    <x v="4"/>
    <x v="0"/>
    <m/>
  </r>
  <r>
    <n v="77215"/>
    <x v="0"/>
    <x v="0"/>
    <x v="0"/>
    <x v="0"/>
    <x v="4"/>
    <x v="249"/>
    <x v="0"/>
    <x v="0"/>
    <s v="Tesseramento"/>
    <x v="1"/>
    <x v="3"/>
    <x v="0"/>
    <m/>
  </r>
  <r>
    <n v="108292"/>
    <x v="0"/>
    <x v="0"/>
    <x v="0"/>
    <x v="0"/>
    <x v="4"/>
    <x v="249"/>
    <x v="0"/>
    <x v="0"/>
    <s v="Tesseramento"/>
    <x v="1"/>
    <x v="4"/>
    <x v="0"/>
    <m/>
  </r>
  <r>
    <n v="218022"/>
    <x v="0"/>
    <x v="0"/>
    <x v="0"/>
    <x v="1"/>
    <x v="9"/>
    <x v="64"/>
    <x v="0"/>
    <x v="0"/>
    <s v="Tesseramento"/>
    <x v="0"/>
    <x v="0"/>
    <x v="0"/>
    <m/>
  </r>
  <r>
    <n v="106493"/>
    <x v="0"/>
    <x v="0"/>
    <x v="0"/>
    <x v="0"/>
    <x v="9"/>
    <x v="64"/>
    <x v="0"/>
    <x v="0"/>
    <s v="Tesseramento"/>
    <x v="0"/>
    <x v="0"/>
    <x v="0"/>
    <m/>
  </r>
  <r>
    <n v="28433"/>
    <x v="0"/>
    <x v="0"/>
    <x v="0"/>
    <x v="0"/>
    <x v="11"/>
    <x v="280"/>
    <x v="0"/>
    <x v="0"/>
    <s v="Tesseramento"/>
    <x v="0"/>
    <x v="0"/>
    <x v="0"/>
    <m/>
  </r>
  <r>
    <n v="235870"/>
    <x v="0"/>
    <x v="0"/>
    <x v="1"/>
    <x v="2"/>
    <x v="4"/>
    <x v="154"/>
    <x v="0"/>
    <x v="1"/>
    <s v="Tesseramento"/>
    <x v="1"/>
    <x v="0"/>
    <x v="0"/>
    <m/>
  </r>
  <r>
    <n v="235270"/>
    <x v="1"/>
    <x v="0"/>
    <x v="1"/>
    <x v="2"/>
    <x v="4"/>
    <x v="249"/>
    <x v="0"/>
    <x v="0"/>
    <s v="Tesseramento"/>
    <x v="1"/>
    <x v="5"/>
    <x v="0"/>
    <m/>
  </r>
  <r>
    <n v="230064"/>
    <x v="0"/>
    <x v="0"/>
    <x v="0"/>
    <x v="1"/>
    <x v="4"/>
    <x v="249"/>
    <x v="0"/>
    <x v="0"/>
    <s v="Tesseramento"/>
    <x v="1"/>
    <x v="4"/>
    <x v="0"/>
    <m/>
  </r>
  <r>
    <n v="205458"/>
    <x v="0"/>
    <x v="0"/>
    <x v="0"/>
    <x v="0"/>
    <x v="4"/>
    <x v="249"/>
    <x v="0"/>
    <x v="0"/>
    <s v="Tesseramento"/>
    <x v="1"/>
    <x v="0"/>
    <x v="0"/>
    <m/>
  </r>
  <r>
    <n v="235269"/>
    <x v="1"/>
    <x v="0"/>
    <x v="1"/>
    <x v="2"/>
    <x v="4"/>
    <x v="249"/>
    <x v="0"/>
    <x v="0"/>
    <s v="Tesseramento"/>
    <x v="1"/>
    <x v="5"/>
    <x v="0"/>
    <m/>
  </r>
  <r>
    <n v="205457"/>
    <x v="0"/>
    <x v="0"/>
    <x v="0"/>
    <x v="0"/>
    <x v="4"/>
    <x v="249"/>
    <x v="0"/>
    <x v="0"/>
    <s v="Tesseramento"/>
    <x v="1"/>
    <x v="0"/>
    <x v="0"/>
    <m/>
  </r>
  <r>
    <n v="212896"/>
    <x v="0"/>
    <x v="0"/>
    <x v="0"/>
    <x v="0"/>
    <x v="4"/>
    <x v="249"/>
    <x v="0"/>
    <x v="0"/>
    <s v="Tesseramento"/>
    <x v="1"/>
    <x v="3"/>
    <x v="0"/>
    <m/>
  </r>
  <r>
    <n v="147979"/>
    <x v="0"/>
    <x v="0"/>
    <x v="0"/>
    <x v="0"/>
    <x v="4"/>
    <x v="249"/>
    <x v="0"/>
    <x v="0"/>
    <s v="Tesseramento"/>
    <x v="1"/>
    <x v="3"/>
    <x v="0"/>
    <m/>
  </r>
  <r>
    <n v="154525"/>
    <x v="1"/>
    <x v="0"/>
    <x v="0"/>
    <x v="0"/>
    <x v="4"/>
    <x v="249"/>
    <x v="0"/>
    <x v="1"/>
    <s v="Tesseramento"/>
    <x v="1"/>
    <x v="2"/>
    <x v="0"/>
    <m/>
  </r>
  <r>
    <n v="155678"/>
    <x v="0"/>
    <x v="0"/>
    <x v="0"/>
    <x v="0"/>
    <x v="4"/>
    <x v="249"/>
    <x v="0"/>
    <x v="1"/>
    <s v="Tesseramento"/>
    <x v="1"/>
    <x v="3"/>
    <x v="0"/>
    <m/>
  </r>
  <r>
    <n v="155638"/>
    <x v="0"/>
    <x v="0"/>
    <x v="0"/>
    <x v="0"/>
    <x v="4"/>
    <x v="249"/>
    <x v="0"/>
    <x v="0"/>
    <s v="Tesseramento"/>
    <x v="1"/>
    <x v="3"/>
    <x v="0"/>
    <m/>
  </r>
  <r>
    <n v="118999"/>
    <x v="0"/>
    <x v="0"/>
    <x v="0"/>
    <x v="0"/>
    <x v="4"/>
    <x v="249"/>
    <x v="0"/>
    <x v="0"/>
    <s v="Tesseramento"/>
    <x v="1"/>
    <x v="4"/>
    <x v="0"/>
    <m/>
  </r>
  <r>
    <n v="232013"/>
    <x v="0"/>
    <x v="0"/>
    <x v="0"/>
    <x v="0"/>
    <x v="11"/>
    <x v="102"/>
    <x v="0"/>
    <x v="0"/>
    <s v="Tesseramento"/>
    <x v="1"/>
    <x v="0"/>
    <x v="0"/>
    <m/>
  </r>
  <r>
    <n v="212883"/>
    <x v="0"/>
    <x v="0"/>
    <x v="0"/>
    <x v="0"/>
    <x v="4"/>
    <x v="249"/>
    <x v="0"/>
    <x v="1"/>
    <s v="Tesseramento"/>
    <x v="1"/>
    <x v="1"/>
    <x v="0"/>
    <m/>
  </r>
  <r>
    <n v="26151"/>
    <x v="0"/>
    <x v="0"/>
    <x v="0"/>
    <x v="0"/>
    <x v="4"/>
    <x v="249"/>
    <x v="0"/>
    <x v="0"/>
    <s v="Tesseramento"/>
    <x v="1"/>
    <x v="4"/>
    <x v="0"/>
    <m/>
  </r>
  <r>
    <n v="193699"/>
    <x v="0"/>
    <x v="0"/>
    <x v="0"/>
    <x v="0"/>
    <x v="4"/>
    <x v="249"/>
    <x v="0"/>
    <x v="0"/>
    <s v="Tesseramento"/>
    <x v="1"/>
    <x v="3"/>
    <x v="0"/>
    <m/>
  </r>
  <r>
    <n v="147980"/>
    <x v="0"/>
    <x v="0"/>
    <x v="0"/>
    <x v="0"/>
    <x v="4"/>
    <x v="249"/>
    <x v="0"/>
    <x v="0"/>
    <s v="Tesseramento"/>
    <x v="1"/>
    <x v="4"/>
    <x v="0"/>
    <m/>
  </r>
  <r>
    <n v="189866"/>
    <x v="0"/>
    <x v="0"/>
    <x v="0"/>
    <x v="1"/>
    <x v="4"/>
    <x v="249"/>
    <x v="0"/>
    <x v="1"/>
    <s v="Tesseramento"/>
    <x v="1"/>
    <x v="0"/>
    <x v="0"/>
    <m/>
  </r>
  <r>
    <n v="118410"/>
    <x v="0"/>
    <x v="0"/>
    <x v="0"/>
    <x v="0"/>
    <x v="4"/>
    <x v="249"/>
    <x v="0"/>
    <x v="0"/>
    <s v="Tesseramento"/>
    <x v="1"/>
    <x v="0"/>
    <x v="0"/>
    <m/>
  </r>
  <r>
    <n v="130061"/>
    <x v="0"/>
    <x v="0"/>
    <x v="0"/>
    <x v="1"/>
    <x v="4"/>
    <x v="249"/>
    <x v="0"/>
    <x v="1"/>
    <s v="Tesseramento"/>
    <x v="1"/>
    <x v="4"/>
    <x v="0"/>
    <m/>
  </r>
  <r>
    <n v="172118"/>
    <x v="0"/>
    <x v="0"/>
    <x v="0"/>
    <x v="0"/>
    <x v="4"/>
    <x v="249"/>
    <x v="0"/>
    <x v="0"/>
    <s v="Tesseramento"/>
    <x v="1"/>
    <x v="0"/>
    <x v="0"/>
    <m/>
  </r>
  <r>
    <n v="172119"/>
    <x v="0"/>
    <x v="0"/>
    <x v="0"/>
    <x v="0"/>
    <x v="4"/>
    <x v="249"/>
    <x v="0"/>
    <x v="1"/>
    <s v="Tesseramento"/>
    <x v="1"/>
    <x v="0"/>
    <x v="0"/>
    <m/>
  </r>
  <r>
    <n v="140091"/>
    <x v="0"/>
    <x v="0"/>
    <x v="0"/>
    <x v="1"/>
    <x v="0"/>
    <x v="76"/>
    <x v="0"/>
    <x v="0"/>
    <s v="Tesseramento"/>
    <x v="0"/>
    <x v="0"/>
    <x v="0"/>
    <m/>
  </r>
  <r>
    <n v="235872"/>
    <x v="1"/>
    <x v="0"/>
    <x v="1"/>
    <x v="2"/>
    <x v="4"/>
    <x v="154"/>
    <x v="0"/>
    <x v="0"/>
    <s v="Tesseramento"/>
    <x v="1"/>
    <x v="5"/>
    <x v="0"/>
    <m/>
  </r>
  <r>
    <n v="58442"/>
    <x v="0"/>
    <x v="0"/>
    <x v="0"/>
    <x v="0"/>
    <x v="0"/>
    <x v="76"/>
    <x v="0"/>
    <x v="1"/>
    <s v="Tesseramento"/>
    <x v="0"/>
    <x v="4"/>
    <x v="0"/>
    <m/>
  </r>
  <r>
    <n v="88986"/>
    <x v="0"/>
    <x v="0"/>
    <x v="0"/>
    <x v="0"/>
    <x v="0"/>
    <x v="76"/>
    <x v="0"/>
    <x v="1"/>
    <s v="Tesseramento"/>
    <x v="0"/>
    <x v="4"/>
    <x v="0"/>
    <m/>
  </r>
  <r>
    <n v="193748"/>
    <x v="0"/>
    <x v="0"/>
    <x v="0"/>
    <x v="0"/>
    <x v="4"/>
    <x v="166"/>
    <x v="0"/>
    <x v="1"/>
    <s v="Tesseramento"/>
    <x v="1"/>
    <x v="0"/>
    <x v="0"/>
    <m/>
  </r>
  <r>
    <n v="185299"/>
    <x v="0"/>
    <x v="0"/>
    <x v="0"/>
    <x v="0"/>
    <x v="4"/>
    <x v="166"/>
    <x v="0"/>
    <x v="0"/>
    <s v="Tesseramento"/>
    <x v="1"/>
    <x v="4"/>
    <x v="0"/>
    <m/>
  </r>
  <r>
    <n v="235332"/>
    <x v="0"/>
    <x v="0"/>
    <x v="1"/>
    <x v="3"/>
    <x v="11"/>
    <x v="102"/>
    <x v="0"/>
    <x v="1"/>
    <s v="Tesseramento"/>
    <x v="1"/>
    <x v="4"/>
    <x v="0"/>
    <m/>
  </r>
  <r>
    <n v="235873"/>
    <x v="0"/>
    <x v="0"/>
    <x v="1"/>
    <x v="2"/>
    <x v="4"/>
    <x v="154"/>
    <x v="0"/>
    <x v="1"/>
    <s v="Tesseramento"/>
    <x v="1"/>
    <x v="0"/>
    <x v="0"/>
    <m/>
  </r>
  <r>
    <n v="134302"/>
    <x v="0"/>
    <x v="0"/>
    <x v="2"/>
    <x v="2"/>
    <x v="0"/>
    <x v="76"/>
    <x v="0"/>
    <x v="0"/>
    <s v="Tesseramento"/>
    <x v="0"/>
    <x v="3"/>
    <x v="0"/>
    <m/>
  </r>
  <r>
    <n v="112223"/>
    <x v="0"/>
    <x v="0"/>
    <x v="2"/>
    <x v="0"/>
    <x v="8"/>
    <x v="115"/>
    <x v="0"/>
    <x v="0"/>
    <s v="Tesseramento"/>
    <x v="1"/>
    <x v="0"/>
    <x v="0"/>
    <m/>
  </r>
  <r>
    <n v="112415"/>
    <x v="0"/>
    <x v="0"/>
    <x v="0"/>
    <x v="0"/>
    <x v="13"/>
    <x v="39"/>
    <x v="0"/>
    <x v="0"/>
    <s v="Tesseramento"/>
    <x v="0"/>
    <x v="3"/>
    <x v="0"/>
    <m/>
  </r>
  <r>
    <n v="112414"/>
    <x v="0"/>
    <x v="0"/>
    <x v="0"/>
    <x v="0"/>
    <x v="13"/>
    <x v="39"/>
    <x v="0"/>
    <x v="1"/>
    <s v="Tesseramento"/>
    <x v="0"/>
    <x v="0"/>
    <x v="0"/>
    <m/>
  </r>
  <r>
    <n v="134821"/>
    <x v="0"/>
    <x v="0"/>
    <x v="0"/>
    <x v="0"/>
    <x v="13"/>
    <x v="39"/>
    <x v="0"/>
    <x v="1"/>
    <s v="Tesseramento"/>
    <x v="0"/>
    <x v="4"/>
    <x v="0"/>
    <m/>
  </r>
  <r>
    <n v="235874"/>
    <x v="0"/>
    <x v="0"/>
    <x v="1"/>
    <x v="2"/>
    <x v="4"/>
    <x v="154"/>
    <x v="0"/>
    <x v="1"/>
    <s v="Tesseramento"/>
    <x v="1"/>
    <x v="0"/>
    <x v="0"/>
    <m/>
  </r>
  <r>
    <n v="39771"/>
    <x v="0"/>
    <x v="0"/>
    <x v="0"/>
    <x v="0"/>
    <x v="8"/>
    <x v="34"/>
    <x v="0"/>
    <x v="0"/>
    <s v="Tesseramento"/>
    <x v="1"/>
    <x v="0"/>
    <x v="0"/>
    <m/>
  </r>
  <r>
    <n v="235877"/>
    <x v="0"/>
    <x v="0"/>
    <x v="1"/>
    <x v="2"/>
    <x v="4"/>
    <x v="154"/>
    <x v="0"/>
    <x v="1"/>
    <s v="Tesseramento"/>
    <x v="1"/>
    <x v="0"/>
    <x v="0"/>
    <m/>
  </r>
  <r>
    <n v="148938"/>
    <x v="0"/>
    <x v="0"/>
    <x v="0"/>
    <x v="0"/>
    <x v="2"/>
    <x v="286"/>
    <x v="0"/>
    <x v="0"/>
    <s v="Tesseramento"/>
    <x v="1"/>
    <x v="0"/>
    <x v="0"/>
    <m/>
  </r>
  <r>
    <n v="136344"/>
    <x v="0"/>
    <x v="0"/>
    <x v="0"/>
    <x v="0"/>
    <x v="2"/>
    <x v="286"/>
    <x v="0"/>
    <x v="0"/>
    <s v="Tesseramento"/>
    <x v="1"/>
    <x v="1"/>
    <x v="0"/>
    <m/>
  </r>
  <r>
    <n v="22946"/>
    <x v="0"/>
    <x v="0"/>
    <x v="0"/>
    <x v="0"/>
    <x v="2"/>
    <x v="286"/>
    <x v="0"/>
    <x v="0"/>
    <s v="Tesseramento"/>
    <x v="1"/>
    <x v="4"/>
    <x v="0"/>
    <m/>
  </r>
  <r>
    <n v="227272"/>
    <x v="0"/>
    <x v="0"/>
    <x v="0"/>
    <x v="0"/>
    <x v="11"/>
    <x v="155"/>
    <x v="0"/>
    <x v="0"/>
    <s v="Tesseramento"/>
    <x v="0"/>
    <x v="4"/>
    <x v="0"/>
    <m/>
  </r>
  <r>
    <n v="188114"/>
    <x v="0"/>
    <x v="0"/>
    <x v="0"/>
    <x v="1"/>
    <x v="11"/>
    <x v="155"/>
    <x v="0"/>
    <x v="1"/>
    <s v="Tesseramento"/>
    <x v="0"/>
    <x v="0"/>
    <x v="0"/>
    <m/>
  </r>
  <r>
    <n v="8711"/>
    <x v="0"/>
    <x v="0"/>
    <x v="0"/>
    <x v="0"/>
    <x v="11"/>
    <x v="155"/>
    <x v="0"/>
    <x v="0"/>
    <s v="Tesseramento"/>
    <x v="0"/>
    <x v="3"/>
    <x v="0"/>
    <m/>
  </r>
  <r>
    <n v="204062"/>
    <x v="0"/>
    <x v="0"/>
    <x v="0"/>
    <x v="2"/>
    <x v="11"/>
    <x v="155"/>
    <x v="0"/>
    <x v="1"/>
    <s v="Tesseramento"/>
    <x v="0"/>
    <x v="0"/>
    <x v="0"/>
    <m/>
  </r>
  <r>
    <n v="86900"/>
    <x v="0"/>
    <x v="0"/>
    <x v="0"/>
    <x v="0"/>
    <x v="11"/>
    <x v="155"/>
    <x v="0"/>
    <x v="0"/>
    <s v="Tesseramento"/>
    <x v="0"/>
    <x v="0"/>
    <x v="0"/>
    <m/>
  </r>
  <r>
    <n v="235622"/>
    <x v="1"/>
    <x v="0"/>
    <x v="1"/>
    <x v="2"/>
    <x v="11"/>
    <x v="155"/>
    <x v="0"/>
    <x v="0"/>
    <s v="Tesseramento"/>
    <x v="0"/>
    <x v="7"/>
    <x v="0"/>
    <m/>
  </r>
  <r>
    <n v="174093"/>
    <x v="0"/>
    <x v="0"/>
    <x v="0"/>
    <x v="0"/>
    <x v="2"/>
    <x v="2"/>
    <x v="0"/>
    <x v="0"/>
    <s v="Tesseramento"/>
    <x v="1"/>
    <x v="0"/>
    <x v="0"/>
    <m/>
  </r>
  <r>
    <n v="235875"/>
    <x v="1"/>
    <x v="0"/>
    <x v="1"/>
    <x v="2"/>
    <x v="4"/>
    <x v="154"/>
    <x v="0"/>
    <x v="1"/>
    <s v="Tesseramento"/>
    <x v="1"/>
    <x v="5"/>
    <x v="0"/>
    <m/>
  </r>
  <r>
    <n v="120986"/>
    <x v="0"/>
    <x v="0"/>
    <x v="0"/>
    <x v="0"/>
    <x v="12"/>
    <x v="133"/>
    <x v="0"/>
    <x v="0"/>
    <s v="Tesseramento"/>
    <x v="0"/>
    <x v="3"/>
    <x v="0"/>
    <m/>
  </r>
  <r>
    <n v="179271"/>
    <x v="0"/>
    <x v="0"/>
    <x v="0"/>
    <x v="0"/>
    <x v="12"/>
    <x v="133"/>
    <x v="0"/>
    <x v="0"/>
    <s v="Tesseramento"/>
    <x v="0"/>
    <x v="0"/>
    <x v="0"/>
    <m/>
  </r>
  <r>
    <n v="179276"/>
    <x v="0"/>
    <x v="0"/>
    <x v="0"/>
    <x v="0"/>
    <x v="12"/>
    <x v="133"/>
    <x v="0"/>
    <x v="0"/>
    <s v="Tesseramento"/>
    <x v="0"/>
    <x v="0"/>
    <x v="0"/>
    <m/>
  </r>
  <r>
    <n v="125995"/>
    <x v="0"/>
    <x v="0"/>
    <x v="0"/>
    <x v="0"/>
    <x v="2"/>
    <x v="286"/>
    <x v="0"/>
    <x v="0"/>
    <s v="Tesseramento"/>
    <x v="1"/>
    <x v="0"/>
    <x v="0"/>
    <m/>
  </r>
  <r>
    <n v="98279"/>
    <x v="0"/>
    <x v="0"/>
    <x v="0"/>
    <x v="0"/>
    <x v="12"/>
    <x v="133"/>
    <x v="0"/>
    <x v="0"/>
    <s v="Tesseramento"/>
    <x v="0"/>
    <x v="3"/>
    <x v="0"/>
    <m/>
  </r>
  <r>
    <n v="235876"/>
    <x v="1"/>
    <x v="0"/>
    <x v="1"/>
    <x v="2"/>
    <x v="4"/>
    <x v="154"/>
    <x v="0"/>
    <x v="1"/>
    <s v="Tesseramento"/>
    <x v="1"/>
    <x v="5"/>
    <x v="0"/>
    <m/>
  </r>
  <r>
    <n v="13797"/>
    <x v="0"/>
    <x v="0"/>
    <x v="0"/>
    <x v="0"/>
    <x v="12"/>
    <x v="133"/>
    <x v="0"/>
    <x v="0"/>
    <s v="Tesseramento"/>
    <x v="0"/>
    <x v="3"/>
    <x v="0"/>
    <m/>
  </r>
  <r>
    <n v="132346"/>
    <x v="0"/>
    <x v="0"/>
    <x v="0"/>
    <x v="0"/>
    <x v="2"/>
    <x v="286"/>
    <x v="0"/>
    <x v="0"/>
    <s v="Tesseramento"/>
    <x v="1"/>
    <x v="4"/>
    <x v="0"/>
    <m/>
  </r>
  <r>
    <n v="191955"/>
    <x v="0"/>
    <x v="0"/>
    <x v="0"/>
    <x v="0"/>
    <x v="2"/>
    <x v="292"/>
    <x v="0"/>
    <x v="0"/>
    <s v="Tesseramento"/>
    <x v="1"/>
    <x v="0"/>
    <x v="0"/>
    <m/>
  </r>
  <r>
    <n v="10768"/>
    <x v="0"/>
    <x v="0"/>
    <x v="2"/>
    <x v="0"/>
    <x v="4"/>
    <x v="4"/>
    <x v="0"/>
    <x v="0"/>
    <s v="Tesseramento"/>
    <x v="1"/>
    <x v="4"/>
    <x v="0"/>
    <m/>
  </r>
  <r>
    <n v="132345"/>
    <x v="0"/>
    <x v="0"/>
    <x v="0"/>
    <x v="0"/>
    <x v="2"/>
    <x v="286"/>
    <x v="0"/>
    <x v="0"/>
    <s v="Tesseramento"/>
    <x v="1"/>
    <x v="0"/>
    <x v="0"/>
    <m/>
  </r>
  <r>
    <n v="132343"/>
    <x v="0"/>
    <x v="0"/>
    <x v="0"/>
    <x v="0"/>
    <x v="2"/>
    <x v="286"/>
    <x v="0"/>
    <x v="0"/>
    <s v="Tesseramento"/>
    <x v="1"/>
    <x v="3"/>
    <x v="0"/>
    <m/>
  </r>
  <r>
    <n v="85401"/>
    <x v="0"/>
    <x v="0"/>
    <x v="2"/>
    <x v="0"/>
    <x v="4"/>
    <x v="4"/>
    <x v="0"/>
    <x v="1"/>
    <s v="Tesseramento"/>
    <x v="1"/>
    <x v="3"/>
    <x v="0"/>
    <m/>
  </r>
  <r>
    <n v="160854"/>
    <x v="0"/>
    <x v="0"/>
    <x v="0"/>
    <x v="1"/>
    <x v="12"/>
    <x v="133"/>
    <x v="0"/>
    <x v="0"/>
    <s v="Tesseramento"/>
    <x v="0"/>
    <x v="4"/>
    <x v="0"/>
    <m/>
  </r>
  <r>
    <n v="93170"/>
    <x v="0"/>
    <x v="0"/>
    <x v="0"/>
    <x v="0"/>
    <x v="4"/>
    <x v="4"/>
    <x v="0"/>
    <x v="0"/>
    <s v="Tesseramento"/>
    <x v="1"/>
    <x v="1"/>
    <x v="0"/>
    <m/>
  </r>
  <r>
    <n v="9776"/>
    <x v="0"/>
    <x v="0"/>
    <x v="0"/>
    <x v="0"/>
    <x v="4"/>
    <x v="4"/>
    <x v="0"/>
    <x v="0"/>
    <s v="Tesseramento"/>
    <x v="1"/>
    <x v="0"/>
    <x v="0"/>
    <m/>
  </r>
  <r>
    <n v="120364"/>
    <x v="0"/>
    <x v="0"/>
    <x v="2"/>
    <x v="0"/>
    <x v="11"/>
    <x v="142"/>
    <x v="0"/>
    <x v="0"/>
    <s v="Tesseramento"/>
    <x v="1"/>
    <x v="0"/>
    <x v="0"/>
    <m/>
  </r>
  <r>
    <n v="110644"/>
    <x v="0"/>
    <x v="0"/>
    <x v="0"/>
    <x v="0"/>
    <x v="12"/>
    <x v="133"/>
    <x v="0"/>
    <x v="0"/>
    <s v="Tesseramento"/>
    <x v="0"/>
    <x v="0"/>
    <x v="0"/>
    <m/>
  </r>
  <r>
    <n v="156166"/>
    <x v="1"/>
    <x v="0"/>
    <x v="0"/>
    <x v="0"/>
    <x v="4"/>
    <x v="4"/>
    <x v="0"/>
    <x v="1"/>
    <s v="Tesseramento"/>
    <x v="1"/>
    <x v="2"/>
    <x v="0"/>
    <m/>
  </r>
  <r>
    <n v="191413"/>
    <x v="0"/>
    <x v="0"/>
    <x v="0"/>
    <x v="0"/>
    <x v="12"/>
    <x v="133"/>
    <x v="0"/>
    <x v="0"/>
    <s v="Tesseramento"/>
    <x v="0"/>
    <x v="3"/>
    <x v="0"/>
    <m/>
  </r>
  <r>
    <n v="9902"/>
    <x v="0"/>
    <x v="0"/>
    <x v="0"/>
    <x v="0"/>
    <x v="4"/>
    <x v="4"/>
    <x v="0"/>
    <x v="1"/>
    <s v="Tesseramento"/>
    <x v="1"/>
    <x v="3"/>
    <x v="0"/>
    <m/>
  </r>
  <r>
    <n v="130225"/>
    <x v="0"/>
    <x v="0"/>
    <x v="0"/>
    <x v="0"/>
    <x v="12"/>
    <x v="133"/>
    <x v="0"/>
    <x v="0"/>
    <s v="Tesseramento"/>
    <x v="0"/>
    <x v="1"/>
    <x v="0"/>
    <m/>
  </r>
  <r>
    <n v="190463"/>
    <x v="0"/>
    <x v="0"/>
    <x v="0"/>
    <x v="0"/>
    <x v="12"/>
    <x v="133"/>
    <x v="0"/>
    <x v="1"/>
    <s v="Tesseramento"/>
    <x v="0"/>
    <x v="4"/>
    <x v="0"/>
    <m/>
  </r>
  <r>
    <n v="172391"/>
    <x v="0"/>
    <x v="0"/>
    <x v="0"/>
    <x v="0"/>
    <x v="4"/>
    <x v="166"/>
    <x v="0"/>
    <x v="0"/>
    <s v="Tesseramento"/>
    <x v="1"/>
    <x v="0"/>
    <x v="0"/>
    <m/>
  </r>
  <r>
    <n v="167524"/>
    <x v="0"/>
    <x v="0"/>
    <x v="0"/>
    <x v="0"/>
    <x v="4"/>
    <x v="166"/>
    <x v="0"/>
    <x v="1"/>
    <s v="Tesseramento"/>
    <x v="1"/>
    <x v="3"/>
    <x v="0"/>
    <m/>
  </r>
  <r>
    <n v="10021"/>
    <x v="0"/>
    <x v="0"/>
    <x v="0"/>
    <x v="0"/>
    <x v="4"/>
    <x v="4"/>
    <x v="0"/>
    <x v="0"/>
    <s v="Tesseramento"/>
    <x v="1"/>
    <x v="3"/>
    <x v="0"/>
    <m/>
  </r>
  <r>
    <n v="90032"/>
    <x v="0"/>
    <x v="0"/>
    <x v="0"/>
    <x v="0"/>
    <x v="12"/>
    <x v="133"/>
    <x v="0"/>
    <x v="1"/>
    <s v="Tesseramento"/>
    <x v="0"/>
    <x v="1"/>
    <x v="0"/>
    <m/>
  </r>
  <r>
    <n v="188"/>
    <x v="0"/>
    <x v="0"/>
    <x v="0"/>
    <x v="0"/>
    <x v="12"/>
    <x v="133"/>
    <x v="0"/>
    <x v="0"/>
    <s v="Tesseramento"/>
    <x v="0"/>
    <x v="3"/>
    <x v="0"/>
    <m/>
  </r>
  <r>
    <n v="104635"/>
    <x v="0"/>
    <x v="0"/>
    <x v="0"/>
    <x v="0"/>
    <x v="12"/>
    <x v="133"/>
    <x v="0"/>
    <x v="1"/>
    <s v="Tesseramento"/>
    <x v="0"/>
    <x v="1"/>
    <x v="0"/>
    <m/>
  </r>
  <r>
    <n v="215880"/>
    <x v="0"/>
    <x v="0"/>
    <x v="0"/>
    <x v="0"/>
    <x v="1"/>
    <x v="1"/>
    <x v="0"/>
    <x v="0"/>
    <s v="Tesseramento"/>
    <x v="0"/>
    <x v="0"/>
    <x v="0"/>
    <m/>
  </r>
  <r>
    <n v="10703"/>
    <x v="0"/>
    <x v="0"/>
    <x v="0"/>
    <x v="0"/>
    <x v="4"/>
    <x v="4"/>
    <x v="0"/>
    <x v="1"/>
    <s v="Tesseramento"/>
    <x v="1"/>
    <x v="0"/>
    <x v="0"/>
    <m/>
  </r>
  <r>
    <n v="46875"/>
    <x v="0"/>
    <x v="0"/>
    <x v="0"/>
    <x v="0"/>
    <x v="4"/>
    <x v="4"/>
    <x v="0"/>
    <x v="0"/>
    <s v="Tesseramento"/>
    <x v="1"/>
    <x v="3"/>
    <x v="0"/>
    <m/>
  </r>
  <r>
    <n v="169727"/>
    <x v="0"/>
    <x v="1"/>
    <x v="0"/>
    <x v="0"/>
    <x v="12"/>
    <x v="133"/>
    <x v="0"/>
    <x v="0"/>
    <s v="Tesseramento"/>
    <x v="0"/>
    <x v="4"/>
    <x v="0"/>
    <m/>
  </r>
  <r>
    <n v="169724"/>
    <x v="0"/>
    <x v="1"/>
    <x v="0"/>
    <x v="1"/>
    <x v="12"/>
    <x v="133"/>
    <x v="0"/>
    <x v="1"/>
    <s v="Tesseramento"/>
    <x v="0"/>
    <x v="4"/>
    <x v="0"/>
    <m/>
  </r>
  <r>
    <n v="102450"/>
    <x v="0"/>
    <x v="0"/>
    <x v="0"/>
    <x v="0"/>
    <x v="12"/>
    <x v="133"/>
    <x v="0"/>
    <x v="0"/>
    <s v="Tesseramento"/>
    <x v="0"/>
    <x v="4"/>
    <x v="0"/>
    <m/>
  </r>
  <r>
    <n v="803"/>
    <x v="0"/>
    <x v="0"/>
    <x v="0"/>
    <x v="0"/>
    <x v="12"/>
    <x v="133"/>
    <x v="0"/>
    <x v="0"/>
    <s v="Tesseramento"/>
    <x v="0"/>
    <x v="4"/>
    <x v="0"/>
    <m/>
  </r>
  <r>
    <n v="807"/>
    <x v="0"/>
    <x v="0"/>
    <x v="0"/>
    <x v="0"/>
    <x v="12"/>
    <x v="133"/>
    <x v="0"/>
    <x v="1"/>
    <s v="Tesseramento"/>
    <x v="0"/>
    <x v="4"/>
    <x v="0"/>
    <m/>
  </r>
  <r>
    <n v="141499"/>
    <x v="0"/>
    <x v="0"/>
    <x v="0"/>
    <x v="1"/>
    <x v="12"/>
    <x v="133"/>
    <x v="0"/>
    <x v="1"/>
    <s v="Tesseramento"/>
    <x v="0"/>
    <x v="4"/>
    <x v="0"/>
    <m/>
  </r>
  <r>
    <n v="136876"/>
    <x v="0"/>
    <x v="0"/>
    <x v="0"/>
    <x v="0"/>
    <x v="12"/>
    <x v="133"/>
    <x v="0"/>
    <x v="0"/>
    <s v="Tesseramento"/>
    <x v="0"/>
    <x v="4"/>
    <x v="0"/>
    <m/>
  </r>
  <r>
    <n v="235880"/>
    <x v="1"/>
    <x v="0"/>
    <x v="1"/>
    <x v="2"/>
    <x v="4"/>
    <x v="154"/>
    <x v="0"/>
    <x v="1"/>
    <s v="Tesseramento"/>
    <x v="1"/>
    <x v="5"/>
    <x v="0"/>
    <m/>
  </r>
  <r>
    <n v="147309"/>
    <x v="0"/>
    <x v="0"/>
    <x v="2"/>
    <x v="0"/>
    <x v="2"/>
    <x v="292"/>
    <x v="0"/>
    <x v="0"/>
    <s v="Tesseramento"/>
    <x v="1"/>
    <x v="3"/>
    <x v="0"/>
    <m/>
  </r>
  <r>
    <n v="221796"/>
    <x v="0"/>
    <x v="0"/>
    <x v="0"/>
    <x v="0"/>
    <x v="4"/>
    <x v="145"/>
    <x v="0"/>
    <x v="0"/>
    <s v="Tesseramento"/>
    <x v="1"/>
    <x v="0"/>
    <x v="0"/>
    <m/>
  </r>
  <r>
    <n v="231968"/>
    <x v="1"/>
    <x v="0"/>
    <x v="0"/>
    <x v="2"/>
    <x v="4"/>
    <x v="47"/>
    <x v="0"/>
    <x v="0"/>
    <s v="Tesseramento"/>
    <x v="0"/>
    <x v="5"/>
    <x v="0"/>
    <m/>
  </r>
  <r>
    <n v="141035"/>
    <x v="0"/>
    <x v="0"/>
    <x v="0"/>
    <x v="0"/>
    <x v="4"/>
    <x v="47"/>
    <x v="0"/>
    <x v="1"/>
    <s v="Tesseramento"/>
    <x v="0"/>
    <x v="0"/>
    <x v="0"/>
    <m/>
  </r>
  <r>
    <n v="158177"/>
    <x v="1"/>
    <x v="0"/>
    <x v="0"/>
    <x v="0"/>
    <x v="4"/>
    <x v="367"/>
    <x v="0"/>
    <x v="0"/>
    <s v="Tesseramento"/>
    <x v="1"/>
    <x v="7"/>
    <x v="0"/>
    <s v="B"/>
  </r>
  <r>
    <n v="131136"/>
    <x v="0"/>
    <x v="0"/>
    <x v="0"/>
    <x v="0"/>
    <x v="4"/>
    <x v="367"/>
    <x v="0"/>
    <x v="0"/>
    <s v="Tesseramento"/>
    <x v="1"/>
    <x v="1"/>
    <x v="0"/>
    <m/>
  </r>
  <r>
    <n v="143372"/>
    <x v="0"/>
    <x v="0"/>
    <x v="0"/>
    <x v="0"/>
    <x v="4"/>
    <x v="367"/>
    <x v="0"/>
    <x v="0"/>
    <s v="Tesseramento"/>
    <x v="1"/>
    <x v="1"/>
    <x v="0"/>
    <m/>
  </r>
  <r>
    <n v="217679"/>
    <x v="1"/>
    <x v="0"/>
    <x v="0"/>
    <x v="2"/>
    <x v="4"/>
    <x v="367"/>
    <x v="0"/>
    <x v="0"/>
    <s v="Tesseramento"/>
    <x v="1"/>
    <x v="5"/>
    <x v="0"/>
    <m/>
  </r>
  <r>
    <n v="207728"/>
    <x v="1"/>
    <x v="0"/>
    <x v="0"/>
    <x v="0"/>
    <x v="11"/>
    <x v="142"/>
    <x v="0"/>
    <x v="0"/>
    <s v="Tesseramento"/>
    <x v="1"/>
    <x v="2"/>
    <x v="0"/>
    <m/>
  </r>
  <r>
    <n v="235251"/>
    <x v="0"/>
    <x v="0"/>
    <x v="1"/>
    <x v="2"/>
    <x v="4"/>
    <x v="4"/>
    <x v="0"/>
    <x v="0"/>
    <s v="Tesseramento"/>
    <x v="1"/>
    <x v="0"/>
    <x v="0"/>
    <m/>
  </r>
  <r>
    <n v="235218"/>
    <x v="0"/>
    <x v="0"/>
    <x v="1"/>
    <x v="1"/>
    <x v="11"/>
    <x v="327"/>
    <x v="0"/>
    <x v="0"/>
    <s v="Tesseramento"/>
    <x v="0"/>
    <x v="4"/>
    <x v="0"/>
    <m/>
  </r>
  <r>
    <n v="192352"/>
    <x v="0"/>
    <x v="0"/>
    <x v="0"/>
    <x v="0"/>
    <x v="2"/>
    <x v="292"/>
    <x v="0"/>
    <x v="0"/>
    <s v="Tesseramento"/>
    <x v="1"/>
    <x v="4"/>
    <x v="0"/>
    <m/>
  </r>
  <r>
    <n v="20541"/>
    <x v="0"/>
    <x v="0"/>
    <x v="0"/>
    <x v="0"/>
    <x v="7"/>
    <x v="45"/>
    <x v="0"/>
    <x v="0"/>
    <s v="Tesseramento"/>
    <x v="1"/>
    <x v="4"/>
    <x v="0"/>
    <m/>
  </r>
  <r>
    <n v="16558"/>
    <x v="0"/>
    <x v="0"/>
    <x v="0"/>
    <x v="0"/>
    <x v="7"/>
    <x v="45"/>
    <x v="0"/>
    <x v="0"/>
    <s v="Tesseramento"/>
    <x v="1"/>
    <x v="4"/>
    <x v="0"/>
    <m/>
  </r>
  <r>
    <n v="211595"/>
    <x v="0"/>
    <x v="1"/>
    <x v="0"/>
    <x v="1"/>
    <x v="2"/>
    <x v="2"/>
    <x v="0"/>
    <x v="0"/>
    <s v="Tesseramento"/>
    <x v="1"/>
    <x v="0"/>
    <x v="0"/>
    <m/>
  </r>
  <r>
    <n v="214558"/>
    <x v="0"/>
    <x v="1"/>
    <x v="0"/>
    <x v="2"/>
    <x v="4"/>
    <x v="4"/>
    <x v="0"/>
    <x v="1"/>
    <s v="Tesseramento"/>
    <x v="1"/>
    <x v="0"/>
    <x v="0"/>
    <m/>
  </r>
  <r>
    <n v="180298"/>
    <x v="0"/>
    <x v="0"/>
    <x v="2"/>
    <x v="0"/>
    <x v="2"/>
    <x v="292"/>
    <x v="0"/>
    <x v="0"/>
    <s v="Tesseramento"/>
    <x v="1"/>
    <x v="4"/>
    <x v="0"/>
    <m/>
  </r>
  <r>
    <n v="180294"/>
    <x v="0"/>
    <x v="0"/>
    <x v="0"/>
    <x v="3"/>
    <x v="2"/>
    <x v="292"/>
    <x v="0"/>
    <x v="1"/>
    <s v="Tesseramento"/>
    <x v="1"/>
    <x v="4"/>
    <x v="0"/>
    <m/>
  </r>
  <r>
    <n v="22784"/>
    <x v="0"/>
    <x v="0"/>
    <x v="2"/>
    <x v="0"/>
    <x v="2"/>
    <x v="292"/>
    <x v="0"/>
    <x v="1"/>
    <s v="Tesseramento"/>
    <x v="1"/>
    <x v="3"/>
    <x v="0"/>
    <m/>
  </r>
  <r>
    <n v="22788"/>
    <x v="0"/>
    <x v="0"/>
    <x v="0"/>
    <x v="0"/>
    <x v="2"/>
    <x v="292"/>
    <x v="0"/>
    <x v="0"/>
    <s v="Tesseramento"/>
    <x v="1"/>
    <x v="4"/>
    <x v="0"/>
    <m/>
  </r>
  <r>
    <n v="22780"/>
    <x v="0"/>
    <x v="0"/>
    <x v="0"/>
    <x v="0"/>
    <x v="2"/>
    <x v="292"/>
    <x v="0"/>
    <x v="1"/>
    <s v="Tesseramento"/>
    <x v="1"/>
    <x v="4"/>
    <x v="0"/>
    <m/>
  </r>
  <r>
    <n v="66402"/>
    <x v="0"/>
    <x v="0"/>
    <x v="0"/>
    <x v="0"/>
    <x v="8"/>
    <x v="92"/>
    <x v="0"/>
    <x v="0"/>
    <s v="Tesseramento"/>
    <x v="1"/>
    <x v="0"/>
    <x v="0"/>
    <m/>
  </r>
  <r>
    <n v="106341"/>
    <x v="0"/>
    <x v="0"/>
    <x v="0"/>
    <x v="0"/>
    <x v="2"/>
    <x v="292"/>
    <x v="0"/>
    <x v="0"/>
    <s v="Tesseramento"/>
    <x v="1"/>
    <x v="3"/>
    <x v="0"/>
    <m/>
  </r>
  <r>
    <n v="172162"/>
    <x v="0"/>
    <x v="0"/>
    <x v="0"/>
    <x v="0"/>
    <x v="11"/>
    <x v="142"/>
    <x v="0"/>
    <x v="0"/>
    <s v="Tesseramento"/>
    <x v="1"/>
    <x v="0"/>
    <x v="0"/>
    <m/>
  </r>
  <r>
    <n v="72765"/>
    <x v="0"/>
    <x v="0"/>
    <x v="0"/>
    <x v="0"/>
    <x v="11"/>
    <x v="142"/>
    <x v="0"/>
    <x v="0"/>
    <s v="Tesseramento"/>
    <x v="1"/>
    <x v="3"/>
    <x v="0"/>
    <m/>
  </r>
  <r>
    <n v="22767"/>
    <x v="0"/>
    <x v="0"/>
    <x v="2"/>
    <x v="0"/>
    <x v="2"/>
    <x v="292"/>
    <x v="0"/>
    <x v="0"/>
    <s v="Tesseramento"/>
    <x v="1"/>
    <x v="0"/>
    <x v="0"/>
    <m/>
  </r>
  <r>
    <n v="151986"/>
    <x v="0"/>
    <x v="0"/>
    <x v="2"/>
    <x v="2"/>
    <x v="2"/>
    <x v="292"/>
    <x v="0"/>
    <x v="0"/>
    <s v="Tesseramento"/>
    <x v="1"/>
    <x v="1"/>
    <x v="0"/>
    <m/>
  </r>
  <r>
    <n v="176951"/>
    <x v="0"/>
    <x v="0"/>
    <x v="0"/>
    <x v="0"/>
    <x v="2"/>
    <x v="292"/>
    <x v="0"/>
    <x v="0"/>
    <s v="Tesseramento"/>
    <x v="1"/>
    <x v="3"/>
    <x v="0"/>
    <m/>
  </r>
  <r>
    <n v="27525"/>
    <x v="0"/>
    <x v="0"/>
    <x v="0"/>
    <x v="0"/>
    <x v="11"/>
    <x v="142"/>
    <x v="0"/>
    <x v="0"/>
    <s v="Tesseramento"/>
    <x v="1"/>
    <x v="3"/>
    <x v="0"/>
    <m/>
  </r>
  <r>
    <n v="223264"/>
    <x v="0"/>
    <x v="0"/>
    <x v="0"/>
    <x v="0"/>
    <x v="2"/>
    <x v="292"/>
    <x v="0"/>
    <x v="1"/>
    <s v="Tesseramento"/>
    <x v="1"/>
    <x v="0"/>
    <x v="0"/>
    <m/>
  </r>
  <r>
    <n v="18733"/>
    <x v="0"/>
    <x v="0"/>
    <x v="0"/>
    <x v="0"/>
    <x v="11"/>
    <x v="142"/>
    <x v="0"/>
    <x v="0"/>
    <s v="Tesseramento"/>
    <x v="1"/>
    <x v="0"/>
    <x v="0"/>
    <m/>
  </r>
  <r>
    <n v="102974"/>
    <x v="0"/>
    <x v="0"/>
    <x v="0"/>
    <x v="0"/>
    <x v="2"/>
    <x v="292"/>
    <x v="0"/>
    <x v="0"/>
    <s v="Tesseramento"/>
    <x v="1"/>
    <x v="4"/>
    <x v="0"/>
    <m/>
  </r>
  <r>
    <n v="102975"/>
    <x v="0"/>
    <x v="0"/>
    <x v="0"/>
    <x v="0"/>
    <x v="2"/>
    <x v="292"/>
    <x v="0"/>
    <x v="1"/>
    <s v="Tesseramento"/>
    <x v="1"/>
    <x v="4"/>
    <x v="0"/>
    <m/>
  </r>
  <r>
    <n v="27731"/>
    <x v="0"/>
    <x v="0"/>
    <x v="0"/>
    <x v="0"/>
    <x v="2"/>
    <x v="292"/>
    <x v="0"/>
    <x v="0"/>
    <s v="Tesseramento"/>
    <x v="1"/>
    <x v="4"/>
    <x v="0"/>
    <m/>
  </r>
  <r>
    <n v="203985"/>
    <x v="0"/>
    <x v="0"/>
    <x v="0"/>
    <x v="1"/>
    <x v="11"/>
    <x v="142"/>
    <x v="0"/>
    <x v="0"/>
    <s v="Tesseramento"/>
    <x v="1"/>
    <x v="0"/>
    <x v="0"/>
    <m/>
  </r>
  <r>
    <n v="204533"/>
    <x v="0"/>
    <x v="0"/>
    <x v="0"/>
    <x v="0"/>
    <x v="2"/>
    <x v="292"/>
    <x v="0"/>
    <x v="0"/>
    <s v="Tesseramento"/>
    <x v="1"/>
    <x v="0"/>
    <x v="0"/>
    <m/>
  </r>
  <r>
    <n v="200715"/>
    <x v="0"/>
    <x v="0"/>
    <x v="0"/>
    <x v="0"/>
    <x v="11"/>
    <x v="142"/>
    <x v="0"/>
    <x v="0"/>
    <s v="Tesseramento"/>
    <x v="1"/>
    <x v="1"/>
    <x v="0"/>
    <m/>
  </r>
  <r>
    <n v="133292"/>
    <x v="0"/>
    <x v="0"/>
    <x v="0"/>
    <x v="0"/>
    <x v="2"/>
    <x v="292"/>
    <x v="0"/>
    <x v="0"/>
    <s v="Tesseramento"/>
    <x v="1"/>
    <x v="0"/>
    <x v="0"/>
    <m/>
  </r>
  <r>
    <n v="235473"/>
    <x v="0"/>
    <x v="0"/>
    <x v="1"/>
    <x v="2"/>
    <x v="8"/>
    <x v="17"/>
    <x v="0"/>
    <x v="1"/>
    <s v="Tesseramento"/>
    <x v="1"/>
    <x v="0"/>
    <x v="0"/>
    <m/>
  </r>
  <r>
    <n v="129761"/>
    <x v="0"/>
    <x v="0"/>
    <x v="0"/>
    <x v="0"/>
    <x v="11"/>
    <x v="142"/>
    <x v="0"/>
    <x v="0"/>
    <s v="Tesseramento"/>
    <x v="1"/>
    <x v="0"/>
    <x v="0"/>
    <m/>
  </r>
  <r>
    <n v="160382"/>
    <x v="0"/>
    <x v="0"/>
    <x v="0"/>
    <x v="0"/>
    <x v="11"/>
    <x v="142"/>
    <x v="0"/>
    <x v="0"/>
    <s v="Tesseramento"/>
    <x v="1"/>
    <x v="0"/>
    <x v="0"/>
    <m/>
  </r>
  <r>
    <n v="89046"/>
    <x v="0"/>
    <x v="0"/>
    <x v="0"/>
    <x v="0"/>
    <x v="11"/>
    <x v="142"/>
    <x v="0"/>
    <x v="0"/>
    <s v="Tesseramento"/>
    <x v="1"/>
    <x v="4"/>
    <x v="0"/>
    <m/>
  </r>
  <r>
    <n v="191944"/>
    <x v="0"/>
    <x v="0"/>
    <x v="0"/>
    <x v="0"/>
    <x v="2"/>
    <x v="292"/>
    <x v="0"/>
    <x v="0"/>
    <s v="Tesseramento"/>
    <x v="1"/>
    <x v="3"/>
    <x v="0"/>
    <m/>
  </r>
  <r>
    <n v="210694"/>
    <x v="0"/>
    <x v="0"/>
    <x v="0"/>
    <x v="0"/>
    <x v="11"/>
    <x v="142"/>
    <x v="0"/>
    <x v="0"/>
    <s v="Tesseramento"/>
    <x v="1"/>
    <x v="0"/>
    <x v="0"/>
    <m/>
  </r>
  <r>
    <n v="71002"/>
    <x v="0"/>
    <x v="0"/>
    <x v="0"/>
    <x v="0"/>
    <x v="11"/>
    <x v="142"/>
    <x v="0"/>
    <x v="0"/>
    <s v="Tesseramento"/>
    <x v="1"/>
    <x v="4"/>
    <x v="0"/>
    <m/>
  </r>
  <r>
    <n v="106173"/>
    <x v="0"/>
    <x v="0"/>
    <x v="0"/>
    <x v="0"/>
    <x v="2"/>
    <x v="292"/>
    <x v="0"/>
    <x v="0"/>
    <s v="Tesseramento"/>
    <x v="1"/>
    <x v="0"/>
    <x v="0"/>
    <m/>
  </r>
  <r>
    <n v="109643"/>
    <x v="0"/>
    <x v="0"/>
    <x v="0"/>
    <x v="2"/>
    <x v="11"/>
    <x v="142"/>
    <x v="0"/>
    <x v="0"/>
    <s v="Tesseramento"/>
    <x v="1"/>
    <x v="4"/>
    <x v="0"/>
    <m/>
  </r>
  <r>
    <n v="87589"/>
    <x v="0"/>
    <x v="0"/>
    <x v="0"/>
    <x v="0"/>
    <x v="11"/>
    <x v="142"/>
    <x v="0"/>
    <x v="0"/>
    <s v="Tesseramento"/>
    <x v="1"/>
    <x v="3"/>
    <x v="0"/>
    <m/>
  </r>
  <r>
    <n v="151607"/>
    <x v="0"/>
    <x v="0"/>
    <x v="0"/>
    <x v="0"/>
    <x v="11"/>
    <x v="142"/>
    <x v="0"/>
    <x v="1"/>
    <s v="Tesseramento"/>
    <x v="1"/>
    <x v="3"/>
    <x v="0"/>
    <m/>
  </r>
  <r>
    <n v="91614"/>
    <x v="0"/>
    <x v="0"/>
    <x v="0"/>
    <x v="0"/>
    <x v="11"/>
    <x v="142"/>
    <x v="0"/>
    <x v="0"/>
    <s v="Tesseramento"/>
    <x v="1"/>
    <x v="4"/>
    <x v="0"/>
    <m/>
  </r>
  <r>
    <n v="61185"/>
    <x v="0"/>
    <x v="0"/>
    <x v="0"/>
    <x v="0"/>
    <x v="2"/>
    <x v="292"/>
    <x v="0"/>
    <x v="1"/>
    <s v="Tesseramento"/>
    <x v="1"/>
    <x v="4"/>
    <x v="0"/>
    <m/>
  </r>
  <r>
    <n v="171749"/>
    <x v="0"/>
    <x v="0"/>
    <x v="0"/>
    <x v="0"/>
    <x v="2"/>
    <x v="292"/>
    <x v="0"/>
    <x v="1"/>
    <s v="Tesseramento"/>
    <x v="1"/>
    <x v="0"/>
    <x v="0"/>
    <m/>
  </r>
  <r>
    <n v="89053"/>
    <x v="0"/>
    <x v="0"/>
    <x v="0"/>
    <x v="0"/>
    <x v="11"/>
    <x v="142"/>
    <x v="0"/>
    <x v="1"/>
    <s v="Tesseramento"/>
    <x v="1"/>
    <x v="4"/>
    <x v="0"/>
    <m/>
  </r>
  <r>
    <n v="229534"/>
    <x v="0"/>
    <x v="0"/>
    <x v="0"/>
    <x v="0"/>
    <x v="2"/>
    <x v="292"/>
    <x v="0"/>
    <x v="0"/>
    <s v="Tesseramento"/>
    <x v="1"/>
    <x v="3"/>
    <x v="0"/>
    <m/>
  </r>
  <r>
    <n v="188614"/>
    <x v="0"/>
    <x v="0"/>
    <x v="0"/>
    <x v="0"/>
    <x v="2"/>
    <x v="292"/>
    <x v="0"/>
    <x v="1"/>
    <s v="Tesseramento"/>
    <x v="1"/>
    <x v="4"/>
    <x v="0"/>
    <m/>
  </r>
  <r>
    <n v="151022"/>
    <x v="0"/>
    <x v="0"/>
    <x v="0"/>
    <x v="0"/>
    <x v="11"/>
    <x v="142"/>
    <x v="0"/>
    <x v="0"/>
    <s v="Tesseramento"/>
    <x v="1"/>
    <x v="1"/>
    <x v="0"/>
    <m/>
  </r>
  <r>
    <n v="117971"/>
    <x v="0"/>
    <x v="0"/>
    <x v="0"/>
    <x v="0"/>
    <x v="4"/>
    <x v="80"/>
    <x v="0"/>
    <x v="0"/>
    <s v="Tesseramento"/>
    <x v="1"/>
    <x v="4"/>
    <x v="0"/>
    <m/>
  </r>
  <r>
    <n v="92420"/>
    <x v="0"/>
    <x v="0"/>
    <x v="0"/>
    <x v="0"/>
    <x v="2"/>
    <x v="292"/>
    <x v="0"/>
    <x v="0"/>
    <s v="Tesseramento"/>
    <x v="1"/>
    <x v="3"/>
    <x v="0"/>
    <m/>
  </r>
  <r>
    <n v="200574"/>
    <x v="0"/>
    <x v="0"/>
    <x v="0"/>
    <x v="0"/>
    <x v="2"/>
    <x v="292"/>
    <x v="0"/>
    <x v="0"/>
    <s v="Tesseramento"/>
    <x v="1"/>
    <x v="0"/>
    <x v="0"/>
    <m/>
  </r>
  <r>
    <n v="114432"/>
    <x v="0"/>
    <x v="0"/>
    <x v="0"/>
    <x v="0"/>
    <x v="11"/>
    <x v="142"/>
    <x v="0"/>
    <x v="0"/>
    <s v="Tesseramento"/>
    <x v="1"/>
    <x v="0"/>
    <x v="0"/>
    <m/>
  </r>
  <r>
    <n v="105032"/>
    <x v="0"/>
    <x v="0"/>
    <x v="0"/>
    <x v="0"/>
    <x v="2"/>
    <x v="292"/>
    <x v="0"/>
    <x v="0"/>
    <s v="Tesseramento"/>
    <x v="1"/>
    <x v="0"/>
    <x v="0"/>
    <m/>
  </r>
  <r>
    <n v="42990"/>
    <x v="0"/>
    <x v="0"/>
    <x v="0"/>
    <x v="0"/>
    <x v="11"/>
    <x v="142"/>
    <x v="0"/>
    <x v="0"/>
    <s v="Tesseramento"/>
    <x v="1"/>
    <x v="3"/>
    <x v="0"/>
    <m/>
  </r>
  <r>
    <n v="103050"/>
    <x v="0"/>
    <x v="0"/>
    <x v="0"/>
    <x v="0"/>
    <x v="11"/>
    <x v="142"/>
    <x v="0"/>
    <x v="1"/>
    <s v="Tesseramento"/>
    <x v="1"/>
    <x v="3"/>
    <x v="0"/>
    <m/>
  </r>
  <r>
    <n v="151269"/>
    <x v="0"/>
    <x v="0"/>
    <x v="0"/>
    <x v="0"/>
    <x v="11"/>
    <x v="142"/>
    <x v="0"/>
    <x v="0"/>
    <s v="Tesseramento"/>
    <x v="1"/>
    <x v="0"/>
    <x v="0"/>
    <m/>
  </r>
  <r>
    <n v="165878"/>
    <x v="0"/>
    <x v="0"/>
    <x v="0"/>
    <x v="1"/>
    <x v="11"/>
    <x v="142"/>
    <x v="0"/>
    <x v="1"/>
    <s v="Tesseramento"/>
    <x v="1"/>
    <x v="3"/>
    <x v="0"/>
    <m/>
  </r>
  <r>
    <n v="28167"/>
    <x v="0"/>
    <x v="0"/>
    <x v="0"/>
    <x v="0"/>
    <x v="11"/>
    <x v="142"/>
    <x v="0"/>
    <x v="0"/>
    <s v="Tesseramento"/>
    <x v="1"/>
    <x v="4"/>
    <x v="0"/>
    <m/>
  </r>
  <r>
    <n v="188132"/>
    <x v="0"/>
    <x v="0"/>
    <x v="0"/>
    <x v="2"/>
    <x v="11"/>
    <x v="142"/>
    <x v="0"/>
    <x v="0"/>
    <s v="Tesseramento"/>
    <x v="1"/>
    <x v="3"/>
    <x v="0"/>
    <m/>
  </r>
  <r>
    <n v="158117"/>
    <x v="0"/>
    <x v="0"/>
    <x v="0"/>
    <x v="0"/>
    <x v="11"/>
    <x v="142"/>
    <x v="0"/>
    <x v="0"/>
    <s v="Tesseramento"/>
    <x v="1"/>
    <x v="0"/>
    <x v="0"/>
    <m/>
  </r>
  <r>
    <n v="116627"/>
    <x v="0"/>
    <x v="0"/>
    <x v="0"/>
    <x v="0"/>
    <x v="11"/>
    <x v="142"/>
    <x v="0"/>
    <x v="0"/>
    <s v="Tesseramento"/>
    <x v="1"/>
    <x v="3"/>
    <x v="0"/>
    <m/>
  </r>
  <r>
    <n v="139050"/>
    <x v="0"/>
    <x v="0"/>
    <x v="0"/>
    <x v="0"/>
    <x v="11"/>
    <x v="142"/>
    <x v="0"/>
    <x v="0"/>
    <s v="Tesseramento"/>
    <x v="1"/>
    <x v="3"/>
    <x v="0"/>
    <m/>
  </r>
  <r>
    <n v="85258"/>
    <x v="0"/>
    <x v="0"/>
    <x v="0"/>
    <x v="0"/>
    <x v="11"/>
    <x v="142"/>
    <x v="0"/>
    <x v="0"/>
    <s v="Tesseramento"/>
    <x v="1"/>
    <x v="0"/>
    <x v="0"/>
    <m/>
  </r>
  <r>
    <n v="105539"/>
    <x v="0"/>
    <x v="0"/>
    <x v="0"/>
    <x v="0"/>
    <x v="11"/>
    <x v="142"/>
    <x v="0"/>
    <x v="1"/>
    <s v="Tesseramento"/>
    <x v="1"/>
    <x v="0"/>
    <x v="0"/>
    <m/>
  </r>
  <r>
    <n v="132269"/>
    <x v="0"/>
    <x v="0"/>
    <x v="0"/>
    <x v="0"/>
    <x v="11"/>
    <x v="142"/>
    <x v="0"/>
    <x v="0"/>
    <s v="Tesseramento"/>
    <x v="1"/>
    <x v="1"/>
    <x v="0"/>
    <m/>
  </r>
  <r>
    <n v="121560"/>
    <x v="0"/>
    <x v="0"/>
    <x v="0"/>
    <x v="0"/>
    <x v="11"/>
    <x v="142"/>
    <x v="0"/>
    <x v="0"/>
    <s v="Tesseramento"/>
    <x v="1"/>
    <x v="0"/>
    <x v="0"/>
    <m/>
  </r>
  <r>
    <n v="14186"/>
    <x v="0"/>
    <x v="0"/>
    <x v="0"/>
    <x v="0"/>
    <x v="11"/>
    <x v="142"/>
    <x v="0"/>
    <x v="0"/>
    <s v="Tesseramento"/>
    <x v="1"/>
    <x v="4"/>
    <x v="0"/>
    <m/>
  </r>
  <r>
    <n v="160625"/>
    <x v="0"/>
    <x v="0"/>
    <x v="0"/>
    <x v="0"/>
    <x v="11"/>
    <x v="142"/>
    <x v="0"/>
    <x v="0"/>
    <s v="Tesseramento"/>
    <x v="1"/>
    <x v="0"/>
    <x v="0"/>
    <m/>
  </r>
  <r>
    <n v="166438"/>
    <x v="0"/>
    <x v="0"/>
    <x v="0"/>
    <x v="0"/>
    <x v="11"/>
    <x v="142"/>
    <x v="0"/>
    <x v="0"/>
    <s v="Tesseramento"/>
    <x v="1"/>
    <x v="0"/>
    <x v="0"/>
    <m/>
  </r>
  <r>
    <n v="143038"/>
    <x v="0"/>
    <x v="0"/>
    <x v="0"/>
    <x v="0"/>
    <x v="11"/>
    <x v="142"/>
    <x v="0"/>
    <x v="0"/>
    <s v="Tesseramento"/>
    <x v="1"/>
    <x v="0"/>
    <x v="0"/>
    <m/>
  </r>
  <r>
    <n v="206440"/>
    <x v="0"/>
    <x v="1"/>
    <x v="0"/>
    <x v="1"/>
    <x v="4"/>
    <x v="75"/>
    <x v="0"/>
    <x v="0"/>
    <s v="Tesseramento"/>
    <x v="0"/>
    <x v="0"/>
    <x v="0"/>
    <m/>
  </r>
  <r>
    <n v="216856"/>
    <x v="0"/>
    <x v="0"/>
    <x v="0"/>
    <x v="0"/>
    <x v="4"/>
    <x v="166"/>
    <x v="0"/>
    <x v="0"/>
    <s v="Tesseramento"/>
    <x v="1"/>
    <x v="0"/>
    <x v="0"/>
    <m/>
  </r>
  <r>
    <n v="186141"/>
    <x v="0"/>
    <x v="0"/>
    <x v="0"/>
    <x v="0"/>
    <x v="11"/>
    <x v="142"/>
    <x v="0"/>
    <x v="0"/>
    <s v="Tesseramento"/>
    <x v="1"/>
    <x v="0"/>
    <x v="0"/>
    <m/>
  </r>
  <r>
    <n v="235661"/>
    <x v="0"/>
    <x v="0"/>
    <x v="1"/>
    <x v="2"/>
    <x v="2"/>
    <x v="292"/>
    <x v="0"/>
    <x v="0"/>
    <s v="Tesseramento"/>
    <x v="1"/>
    <x v="0"/>
    <x v="0"/>
    <m/>
  </r>
  <r>
    <n v="198812"/>
    <x v="0"/>
    <x v="0"/>
    <x v="0"/>
    <x v="0"/>
    <x v="11"/>
    <x v="142"/>
    <x v="0"/>
    <x v="0"/>
    <s v="Tesseramento"/>
    <x v="1"/>
    <x v="0"/>
    <x v="0"/>
    <m/>
  </r>
  <r>
    <n v="169360"/>
    <x v="0"/>
    <x v="0"/>
    <x v="0"/>
    <x v="3"/>
    <x v="0"/>
    <x v="100"/>
    <x v="0"/>
    <x v="0"/>
    <s v="Tesseramento"/>
    <x v="0"/>
    <x v="0"/>
    <x v="0"/>
    <m/>
  </r>
  <r>
    <n v="33394"/>
    <x v="0"/>
    <x v="0"/>
    <x v="0"/>
    <x v="0"/>
    <x v="11"/>
    <x v="142"/>
    <x v="0"/>
    <x v="0"/>
    <s v="Tesseramento"/>
    <x v="1"/>
    <x v="0"/>
    <x v="0"/>
    <m/>
  </r>
  <r>
    <n v="122775"/>
    <x v="0"/>
    <x v="0"/>
    <x v="0"/>
    <x v="0"/>
    <x v="11"/>
    <x v="142"/>
    <x v="0"/>
    <x v="1"/>
    <s v="Tesseramento"/>
    <x v="1"/>
    <x v="4"/>
    <x v="0"/>
    <m/>
  </r>
  <r>
    <n v="202349"/>
    <x v="0"/>
    <x v="0"/>
    <x v="0"/>
    <x v="1"/>
    <x v="11"/>
    <x v="142"/>
    <x v="0"/>
    <x v="1"/>
    <s v="Tesseramento"/>
    <x v="1"/>
    <x v="0"/>
    <x v="0"/>
    <m/>
  </r>
  <r>
    <n v="29498"/>
    <x v="0"/>
    <x v="0"/>
    <x v="0"/>
    <x v="0"/>
    <x v="11"/>
    <x v="142"/>
    <x v="0"/>
    <x v="0"/>
    <s v="Tesseramento"/>
    <x v="1"/>
    <x v="4"/>
    <x v="0"/>
    <m/>
  </r>
  <r>
    <n v="137178"/>
    <x v="0"/>
    <x v="0"/>
    <x v="0"/>
    <x v="0"/>
    <x v="11"/>
    <x v="142"/>
    <x v="0"/>
    <x v="0"/>
    <s v="Tesseramento"/>
    <x v="1"/>
    <x v="3"/>
    <x v="0"/>
    <m/>
  </r>
  <r>
    <n v="235404"/>
    <x v="0"/>
    <x v="0"/>
    <x v="1"/>
    <x v="2"/>
    <x v="7"/>
    <x v="44"/>
    <x v="0"/>
    <x v="1"/>
    <s v="Tesseramento"/>
    <x v="1"/>
    <x v="0"/>
    <x v="0"/>
    <m/>
  </r>
  <r>
    <n v="65557"/>
    <x v="0"/>
    <x v="0"/>
    <x v="0"/>
    <x v="0"/>
    <x v="11"/>
    <x v="142"/>
    <x v="0"/>
    <x v="0"/>
    <s v="Tesseramento"/>
    <x v="1"/>
    <x v="4"/>
    <x v="0"/>
    <m/>
  </r>
  <r>
    <n v="155089"/>
    <x v="0"/>
    <x v="0"/>
    <x v="0"/>
    <x v="0"/>
    <x v="11"/>
    <x v="142"/>
    <x v="0"/>
    <x v="0"/>
    <s v="Tesseramento"/>
    <x v="1"/>
    <x v="4"/>
    <x v="0"/>
    <m/>
  </r>
  <r>
    <n v="150948"/>
    <x v="0"/>
    <x v="0"/>
    <x v="0"/>
    <x v="0"/>
    <x v="11"/>
    <x v="142"/>
    <x v="0"/>
    <x v="0"/>
    <s v="Tesseramento"/>
    <x v="1"/>
    <x v="0"/>
    <x v="0"/>
    <m/>
  </r>
  <r>
    <n v="116480"/>
    <x v="0"/>
    <x v="0"/>
    <x v="0"/>
    <x v="0"/>
    <x v="11"/>
    <x v="142"/>
    <x v="0"/>
    <x v="0"/>
    <s v="Tesseramento"/>
    <x v="1"/>
    <x v="4"/>
    <x v="0"/>
    <m/>
  </r>
  <r>
    <n v="116477"/>
    <x v="0"/>
    <x v="0"/>
    <x v="0"/>
    <x v="0"/>
    <x v="11"/>
    <x v="142"/>
    <x v="0"/>
    <x v="1"/>
    <s v="Tesseramento"/>
    <x v="1"/>
    <x v="4"/>
    <x v="0"/>
    <m/>
  </r>
  <r>
    <n v="178385"/>
    <x v="0"/>
    <x v="0"/>
    <x v="0"/>
    <x v="0"/>
    <x v="11"/>
    <x v="142"/>
    <x v="0"/>
    <x v="0"/>
    <s v="Tesseramento"/>
    <x v="1"/>
    <x v="0"/>
    <x v="0"/>
    <m/>
  </r>
  <r>
    <n v="146085"/>
    <x v="0"/>
    <x v="0"/>
    <x v="0"/>
    <x v="0"/>
    <x v="11"/>
    <x v="142"/>
    <x v="0"/>
    <x v="1"/>
    <s v="Tesseramento"/>
    <x v="1"/>
    <x v="4"/>
    <x v="0"/>
    <m/>
  </r>
  <r>
    <n v="4343"/>
    <x v="0"/>
    <x v="0"/>
    <x v="0"/>
    <x v="0"/>
    <x v="11"/>
    <x v="142"/>
    <x v="0"/>
    <x v="0"/>
    <s v="Tesseramento"/>
    <x v="1"/>
    <x v="1"/>
    <x v="0"/>
    <m/>
  </r>
  <r>
    <n v="140432"/>
    <x v="0"/>
    <x v="0"/>
    <x v="0"/>
    <x v="0"/>
    <x v="11"/>
    <x v="142"/>
    <x v="0"/>
    <x v="0"/>
    <s v="Tesseramento"/>
    <x v="1"/>
    <x v="3"/>
    <x v="0"/>
    <m/>
  </r>
  <r>
    <n v="133453"/>
    <x v="0"/>
    <x v="0"/>
    <x v="0"/>
    <x v="0"/>
    <x v="11"/>
    <x v="142"/>
    <x v="0"/>
    <x v="1"/>
    <s v="Tesseramento"/>
    <x v="1"/>
    <x v="3"/>
    <x v="0"/>
    <m/>
  </r>
  <r>
    <n v="161813"/>
    <x v="0"/>
    <x v="0"/>
    <x v="0"/>
    <x v="0"/>
    <x v="11"/>
    <x v="142"/>
    <x v="0"/>
    <x v="0"/>
    <s v="Tesseramento"/>
    <x v="1"/>
    <x v="0"/>
    <x v="0"/>
    <m/>
  </r>
  <r>
    <n v="165940"/>
    <x v="0"/>
    <x v="0"/>
    <x v="0"/>
    <x v="0"/>
    <x v="11"/>
    <x v="142"/>
    <x v="0"/>
    <x v="0"/>
    <s v="Tesseramento"/>
    <x v="1"/>
    <x v="3"/>
    <x v="0"/>
    <m/>
  </r>
  <r>
    <n v="163833"/>
    <x v="0"/>
    <x v="0"/>
    <x v="0"/>
    <x v="0"/>
    <x v="11"/>
    <x v="142"/>
    <x v="0"/>
    <x v="0"/>
    <s v="Tesseramento"/>
    <x v="1"/>
    <x v="0"/>
    <x v="0"/>
    <m/>
  </r>
  <r>
    <n v="88555"/>
    <x v="0"/>
    <x v="0"/>
    <x v="0"/>
    <x v="0"/>
    <x v="11"/>
    <x v="142"/>
    <x v="0"/>
    <x v="0"/>
    <s v="Tesseramento"/>
    <x v="1"/>
    <x v="3"/>
    <x v="0"/>
    <m/>
  </r>
  <r>
    <n v="235894"/>
    <x v="1"/>
    <x v="0"/>
    <x v="1"/>
    <x v="2"/>
    <x v="2"/>
    <x v="42"/>
    <x v="0"/>
    <x v="0"/>
    <s v="Tesseramento"/>
    <x v="1"/>
    <x v="5"/>
    <x v="0"/>
    <m/>
  </r>
  <r>
    <n v="134662"/>
    <x v="0"/>
    <x v="0"/>
    <x v="0"/>
    <x v="1"/>
    <x v="11"/>
    <x v="142"/>
    <x v="0"/>
    <x v="0"/>
    <s v="Tesseramento"/>
    <x v="1"/>
    <x v="3"/>
    <x v="0"/>
    <m/>
  </r>
  <r>
    <n v="111288"/>
    <x v="0"/>
    <x v="0"/>
    <x v="0"/>
    <x v="0"/>
    <x v="11"/>
    <x v="142"/>
    <x v="0"/>
    <x v="1"/>
    <s v="Tesseramento"/>
    <x v="1"/>
    <x v="0"/>
    <x v="0"/>
    <m/>
  </r>
  <r>
    <n v="15097"/>
    <x v="0"/>
    <x v="0"/>
    <x v="0"/>
    <x v="0"/>
    <x v="11"/>
    <x v="142"/>
    <x v="0"/>
    <x v="0"/>
    <s v="Tesseramento"/>
    <x v="1"/>
    <x v="3"/>
    <x v="0"/>
    <m/>
  </r>
  <r>
    <n v="102116"/>
    <x v="0"/>
    <x v="0"/>
    <x v="0"/>
    <x v="0"/>
    <x v="11"/>
    <x v="142"/>
    <x v="0"/>
    <x v="0"/>
    <s v="Tesseramento"/>
    <x v="1"/>
    <x v="3"/>
    <x v="0"/>
    <m/>
  </r>
  <r>
    <n v="126448"/>
    <x v="0"/>
    <x v="0"/>
    <x v="0"/>
    <x v="0"/>
    <x v="8"/>
    <x v="46"/>
    <x v="0"/>
    <x v="0"/>
    <s v="Tesseramento"/>
    <x v="0"/>
    <x v="0"/>
    <x v="0"/>
    <m/>
  </r>
  <r>
    <n v="148703"/>
    <x v="0"/>
    <x v="0"/>
    <x v="0"/>
    <x v="0"/>
    <x v="11"/>
    <x v="142"/>
    <x v="0"/>
    <x v="0"/>
    <s v="Tesseramento"/>
    <x v="1"/>
    <x v="3"/>
    <x v="0"/>
    <m/>
  </r>
  <r>
    <n v="109260"/>
    <x v="0"/>
    <x v="0"/>
    <x v="0"/>
    <x v="0"/>
    <x v="14"/>
    <x v="43"/>
    <x v="0"/>
    <x v="1"/>
    <s v="Tesseramento"/>
    <x v="1"/>
    <x v="4"/>
    <x v="0"/>
    <m/>
  </r>
  <r>
    <n v="82952"/>
    <x v="0"/>
    <x v="0"/>
    <x v="0"/>
    <x v="0"/>
    <x v="11"/>
    <x v="142"/>
    <x v="0"/>
    <x v="0"/>
    <s v="Tesseramento"/>
    <x v="1"/>
    <x v="4"/>
    <x v="0"/>
    <m/>
  </r>
  <r>
    <n v="82949"/>
    <x v="0"/>
    <x v="0"/>
    <x v="0"/>
    <x v="0"/>
    <x v="11"/>
    <x v="142"/>
    <x v="0"/>
    <x v="1"/>
    <s v="Tesseramento"/>
    <x v="1"/>
    <x v="4"/>
    <x v="0"/>
    <m/>
  </r>
  <r>
    <n v="44807"/>
    <x v="0"/>
    <x v="0"/>
    <x v="0"/>
    <x v="0"/>
    <x v="11"/>
    <x v="142"/>
    <x v="0"/>
    <x v="0"/>
    <s v="Tesseramento"/>
    <x v="1"/>
    <x v="3"/>
    <x v="0"/>
    <m/>
  </r>
  <r>
    <n v="152574"/>
    <x v="0"/>
    <x v="0"/>
    <x v="0"/>
    <x v="0"/>
    <x v="11"/>
    <x v="142"/>
    <x v="0"/>
    <x v="0"/>
    <s v="Tesseramento"/>
    <x v="1"/>
    <x v="0"/>
    <x v="0"/>
    <m/>
  </r>
  <r>
    <n v="24087"/>
    <x v="0"/>
    <x v="0"/>
    <x v="0"/>
    <x v="0"/>
    <x v="13"/>
    <x v="177"/>
    <x v="0"/>
    <x v="1"/>
    <s v="Tesseramento"/>
    <x v="1"/>
    <x v="4"/>
    <x v="0"/>
    <m/>
  </r>
  <r>
    <n v="100258"/>
    <x v="0"/>
    <x v="0"/>
    <x v="0"/>
    <x v="0"/>
    <x v="14"/>
    <x v="43"/>
    <x v="0"/>
    <x v="0"/>
    <s v="Tesseramento"/>
    <x v="1"/>
    <x v="4"/>
    <x v="0"/>
    <m/>
  </r>
  <r>
    <n v="97108"/>
    <x v="0"/>
    <x v="0"/>
    <x v="0"/>
    <x v="0"/>
    <x v="11"/>
    <x v="142"/>
    <x v="0"/>
    <x v="0"/>
    <s v="Tesseramento"/>
    <x v="1"/>
    <x v="0"/>
    <x v="0"/>
    <m/>
  </r>
  <r>
    <n v="112052"/>
    <x v="0"/>
    <x v="0"/>
    <x v="0"/>
    <x v="0"/>
    <x v="11"/>
    <x v="142"/>
    <x v="0"/>
    <x v="0"/>
    <s v="Tesseramento"/>
    <x v="1"/>
    <x v="0"/>
    <x v="0"/>
    <m/>
  </r>
  <r>
    <n v="166617"/>
    <x v="0"/>
    <x v="0"/>
    <x v="0"/>
    <x v="0"/>
    <x v="11"/>
    <x v="142"/>
    <x v="0"/>
    <x v="1"/>
    <s v="Tesseramento"/>
    <x v="1"/>
    <x v="3"/>
    <x v="0"/>
    <m/>
  </r>
  <r>
    <n v="85245"/>
    <x v="0"/>
    <x v="0"/>
    <x v="0"/>
    <x v="0"/>
    <x v="15"/>
    <x v="72"/>
    <x v="0"/>
    <x v="1"/>
    <s v="Tesseramento"/>
    <x v="1"/>
    <x v="4"/>
    <x v="0"/>
    <m/>
  </r>
  <r>
    <n v="20642"/>
    <x v="0"/>
    <x v="0"/>
    <x v="0"/>
    <x v="0"/>
    <x v="15"/>
    <x v="72"/>
    <x v="0"/>
    <x v="0"/>
    <s v="Tesseramento"/>
    <x v="1"/>
    <x v="3"/>
    <x v="0"/>
    <m/>
  </r>
  <r>
    <n v="11532"/>
    <x v="0"/>
    <x v="0"/>
    <x v="0"/>
    <x v="0"/>
    <x v="15"/>
    <x v="72"/>
    <x v="0"/>
    <x v="0"/>
    <s v="Tesseramento"/>
    <x v="1"/>
    <x v="4"/>
    <x v="0"/>
    <m/>
  </r>
  <r>
    <n v="11531"/>
    <x v="0"/>
    <x v="0"/>
    <x v="0"/>
    <x v="0"/>
    <x v="15"/>
    <x v="72"/>
    <x v="0"/>
    <x v="1"/>
    <s v="Tesseramento"/>
    <x v="1"/>
    <x v="4"/>
    <x v="0"/>
    <m/>
  </r>
  <r>
    <n v="232447"/>
    <x v="0"/>
    <x v="1"/>
    <x v="0"/>
    <x v="3"/>
    <x v="7"/>
    <x v="274"/>
    <x v="0"/>
    <x v="0"/>
    <s v="Tesseramento"/>
    <x v="0"/>
    <x v="0"/>
    <x v="0"/>
    <m/>
  </r>
  <r>
    <n v="216199"/>
    <x v="0"/>
    <x v="0"/>
    <x v="0"/>
    <x v="0"/>
    <x v="15"/>
    <x v="72"/>
    <x v="0"/>
    <x v="0"/>
    <s v="Tesseramento"/>
    <x v="1"/>
    <x v="0"/>
    <x v="0"/>
    <m/>
  </r>
  <r>
    <n v="198597"/>
    <x v="0"/>
    <x v="1"/>
    <x v="0"/>
    <x v="1"/>
    <x v="7"/>
    <x v="274"/>
    <x v="0"/>
    <x v="1"/>
    <s v="Tesseramento"/>
    <x v="0"/>
    <x v="4"/>
    <x v="0"/>
    <m/>
  </r>
  <r>
    <n v="27633"/>
    <x v="0"/>
    <x v="0"/>
    <x v="0"/>
    <x v="0"/>
    <x v="8"/>
    <x v="46"/>
    <x v="0"/>
    <x v="0"/>
    <s v="Tesseramento"/>
    <x v="0"/>
    <x v="0"/>
    <x v="0"/>
    <m/>
  </r>
  <r>
    <n v="227916"/>
    <x v="1"/>
    <x v="0"/>
    <x v="0"/>
    <x v="1"/>
    <x v="8"/>
    <x v="46"/>
    <x v="0"/>
    <x v="0"/>
    <s v="Tesseramento"/>
    <x v="0"/>
    <x v="5"/>
    <x v="0"/>
    <m/>
  </r>
  <r>
    <n v="11349"/>
    <x v="0"/>
    <x v="0"/>
    <x v="0"/>
    <x v="0"/>
    <x v="15"/>
    <x v="72"/>
    <x v="0"/>
    <x v="0"/>
    <s v="Tesseramento"/>
    <x v="1"/>
    <x v="3"/>
    <x v="0"/>
    <m/>
  </r>
  <r>
    <n v="228324"/>
    <x v="1"/>
    <x v="0"/>
    <x v="0"/>
    <x v="2"/>
    <x v="4"/>
    <x v="80"/>
    <x v="0"/>
    <x v="0"/>
    <s v="Tesseramento"/>
    <x v="1"/>
    <x v="5"/>
    <x v="0"/>
    <m/>
  </r>
  <r>
    <n v="88849"/>
    <x v="0"/>
    <x v="0"/>
    <x v="0"/>
    <x v="0"/>
    <x v="8"/>
    <x v="46"/>
    <x v="0"/>
    <x v="0"/>
    <s v="Tesseramento"/>
    <x v="0"/>
    <x v="4"/>
    <x v="0"/>
    <m/>
  </r>
  <r>
    <n v="83532"/>
    <x v="0"/>
    <x v="0"/>
    <x v="0"/>
    <x v="0"/>
    <x v="8"/>
    <x v="46"/>
    <x v="0"/>
    <x v="1"/>
    <s v="Tesseramento"/>
    <x v="0"/>
    <x v="3"/>
    <x v="0"/>
    <m/>
  </r>
  <r>
    <n v="205798"/>
    <x v="0"/>
    <x v="0"/>
    <x v="0"/>
    <x v="3"/>
    <x v="8"/>
    <x v="46"/>
    <x v="0"/>
    <x v="0"/>
    <s v="Tesseramento"/>
    <x v="0"/>
    <x v="0"/>
    <x v="0"/>
    <m/>
  </r>
  <r>
    <n v="200620"/>
    <x v="1"/>
    <x v="0"/>
    <x v="0"/>
    <x v="1"/>
    <x v="4"/>
    <x v="80"/>
    <x v="0"/>
    <x v="0"/>
    <s v="Tesseramento"/>
    <x v="1"/>
    <x v="2"/>
    <x v="0"/>
    <m/>
  </r>
  <r>
    <n v="195250"/>
    <x v="1"/>
    <x v="0"/>
    <x v="0"/>
    <x v="1"/>
    <x v="4"/>
    <x v="80"/>
    <x v="0"/>
    <x v="0"/>
    <s v="Tesseramento"/>
    <x v="1"/>
    <x v="5"/>
    <x v="0"/>
    <m/>
  </r>
  <r>
    <n v="108135"/>
    <x v="0"/>
    <x v="0"/>
    <x v="0"/>
    <x v="0"/>
    <x v="2"/>
    <x v="307"/>
    <x v="0"/>
    <x v="0"/>
    <s v="Tesseramento"/>
    <x v="1"/>
    <x v="0"/>
    <x v="0"/>
    <m/>
  </r>
  <r>
    <n v="207123"/>
    <x v="0"/>
    <x v="0"/>
    <x v="0"/>
    <x v="0"/>
    <x v="2"/>
    <x v="307"/>
    <x v="0"/>
    <x v="0"/>
    <s v="Tesseramento"/>
    <x v="1"/>
    <x v="1"/>
    <x v="0"/>
    <m/>
  </r>
  <r>
    <n v="25081"/>
    <x v="0"/>
    <x v="0"/>
    <x v="0"/>
    <x v="0"/>
    <x v="7"/>
    <x v="67"/>
    <x v="0"/>
    <x v="0"/>
    <s v="Tesseramento"/>
    <x v="0"/>
    <x v="0"/>
    <x v="0"/>
    <m/>
  </r>
  <r>
    <n v="132491"/>
    <x v="0"/>
    <x v="0"/>
    <x v="0"/>
    <x v="3"/>
    <x v="7"/>
    <x v="67"/>
    <x v="0"/>
    <x v="0"/>
    <s v="Tesseramento"/>
    <x v="0"/>
    <x v="0"/>
    <x v="0"/>
    <m/>
  </r>
  <r>
    <n v="203933"/>
    <x v="0"/>
    <x v="1"/>
    <x v="0"/>
    <x v="3"/>
    <x v="7"/>
    <x v="45"/>
    <x v="0"/>
    <x v="0"/>
    <s v="Tesseramento"/>
    <x v="1"/>
    <x v="3"/>
    <x v="0"/>
    <m/>
  </r>
  <r>
    <n v="129480"/>
    <x v="0"/>
    <x v="0"/>
    <x v="0"/>
    <x v="1"/>
    <x v="7"/>
    <x v="67"/>
    <x v="0"/>
    <x v="1"/>
    <s v="Tesseramento"/>
    <x v="0"/>
    <x v="3"/>
    <x v="0"/>
    <m/>
  </r>
  <r>
    <n v="107540"/>
    <x v="0"/>
    <x v="0"/>
    <x v="0"/>
    <x v="0"/>
    <x v="15"/>
    <x v="72"/>
    <x v="0"/>
    <x v="0"/>
    <s v="Tesseramento"/>
    <x v="1"/>
    <x v="4"/>
    <x v="0"/>
    <m/>
  </r>
  <r>
    <n v="69778"/>
    <x v="0"/>
    <x v="0"/>
    <x v="0"/>
    <x v="1"/>
    <x v="15"/>
    <x v="72"/>
    <x v="0"/>
    <x v="0"/>
    <s v="Tesseramento"/>
    <x v="1"/>
    <x v="4"/>
    <x v="0"/>
    <m/>
  </r>
  <r>
    <n v="98534"/>
    <x v="0"/>
    <x v="0"/>
    <x v="0"/>
    <x v="0"/>
    <x v="2"/>
    <x v="307"/>
    <x v="0"/>
    <x v="0"/>
    <s v="Tesseramento"/>
    <x v="1"/>
    <x v="0"/>
    <x v="0"/>
    <m/>
  </r>
  <r>
    <n v="235212"/>
    <x v="0"/>
    <x v="1"/>
    <x v="1"/>
    <x v="0"/>
    <x v="0"/>
    <x v="100"/>
    <x v="0"/>
    <x v="1"/>
    <s v="Tesseramento"/>
    <x v="0"/>
    <x v="0"/>
    <x v="0"/>
    <m/>
  </r>
  <r>
    <n v="217703"/>
    <x v="0"/>
    <x v="1"/>
    <x v="2"/>
    <x v="1"/>
    <x v="4"/>
    <x v="149"/>
    <x v="0"/>
    <x v="1"/>
    <s v="Tesseramento"/>
    <x v="1"/>
    <x v="3"/>
    <x v="0"/>
    <m/>
  </r>
  <r>
    <n v="188356"/>
    <x v="0"/>
    <x v="0"/>
    <x v="0"/>
    <x v="0"/>
    <x v="2"/>
    <x v="307"/>
    <x v="0"/>
    <x v="0"/>
    <s v="Tesseramento"/>
    <x v="1"/>
    <x v="0"/>
    <x v="0"/>
    <m/>
  </r>
  <r>
    <n v="189320"/>
    <x v="0"/>
    <x v="0"/>
    <x v="0"/>
    <x v="0"/>
    <x v="2"/>
    <x v="208"/>
    <x v="0"/>
    <x v="0"/>
    <s v="Tesseramento"/>
    <x v="0"/>
    <x v="1"/>
    <x v="0"/>
    <m/>
  </r>
  <r>
    <n v="176784"/>
    <x v="0"/>
    <x v="0"/>
    <x v="0"/>
    <x v="0"/>
    <x v="2"/>
    <x v="208"/>
    <x v="0"/>
    <x v="1"/>
    <s v="Tesseramento"/>
    <x v="0"/>
    <x v="0"/>
    <x v="0"/>
    <m/>
  </r>
  <r>
    <n v="90045"/>
    <x v="0"/>
    <x v="0"/>
    <x v="0"/>
    <x v="0"/>
    <x v="5"/>
    <x v="38"/>
    <x v="0"/>
    <x v="0"/>
    <s v="Tesseramento"/>
    <x v="1"/>
    <x v="4"/>
    <x v="0"/>
    <m/>
  </r>
  <r>
    <n v="180239"/>
    <x v="0"/>
    <x v="0"/>
    <x v="0"/>
    <x v="1"/>
    <x v="5"/>
    <x v="38"/>
    <x v="0"/>
    <x v="0"/>
    <s v="Tesseramento"/>
    <x v="1"/>
    <x v="3"/>
    <x v="0"/>
    <m/>
  </r>
  <r>
    <n v="222264"/>
    <x v="1"/>
    <x v="0"/>
    <x v="0"/>
    <x v="1"/>
    <x v="5"/>
    <x v="38"/>
    <x v="0"/>
    <x v="0"/>
    <s v="Tesseramento"/>
    <x v="1"/>
    <x v="5"/>
    <x v="0"/>
    <m/>
  </r>
  <r>
    <n v="233262"/>
    <x v="0"/>
    <x v="0"/>
    <x v="0"/>
    <x v="1"/>
    <x v="5"/>
    <x v="38"/>
    <x v="0"/>
    <x v="0"/>
    <s v="Tesseramento"/>
    <x v="1"/>
    <x v="0"/>
    <x v="0"/>
    <m/>
  </r>
  <r>
    <n v="112390"/>
    <x v="0"/>
    <x v="0"/>
    <x v="0"/>
    <x v="0"/>
    <x v="7"/>
    <x v="161"/>
    <x v="0"/>
    <x v="0"/>
    <s v="Tesseramento"/>
    <x v="0"/>
    <x v="0"/>
    <x v="0"/>
    <m/>
  </r>
  <r>
    <n v="216185"/>
    <x v="1"/>
    <x v="0"/>
    <x v="0"/>
    <x v="0"/>
    <x v="2"/>
    <x v="307"/>
    <x v="0"/>
    <x v="0"/>
    <s v="Tesseramento"/>
    <x v="1"/>
    <x v="6"/>
    <x v="0"/>
    <m/>
  </r>
  <r>
    <n v="99812"/>
    <x v="0"/>
    <x v="1"/>
    <x v="0"/>
    <x v="0"/>
    <x v="2"/>
    <x v="208"/>
    <x v="0"/>
    <x v="0"/>
    <s v="Tesseramento"/>
    <x v="0"/>
    <x v="0"/>
    <x v="0"/>
    <m/>
  </r>
  <r>
    <n v="129524"/>
    <x v="0"/>
    <x v="0"/>
    <x v="0"/>
    <x v="0"/>
    <x v="2"/>
    <x v="2"/>
    <x v="0"/>
    <x v="1"/>
    <s v="Tesseramento"/>
    <x v="1"/>
    <x v="4"/>
    <x v="0"/>
    <m/>
  </r>
  <r>
    <n v="129529"/>
    <x v="0"/>
    <x v="0"/>
    <x v="0"/>
    <x v="0"/>
    <x v="2"/>
    <x v="2"/>
    <x v="0"/>
    <x v="0"/>
    <s v="Tesseramento"/>
    <x v="1"/>
    <x v="3"/>
    <x v="0"/>
    <m/>
  </r>
  <r>
    <n v="235215"/>
    <x v="0"/>
    <x v="0"/>
    <x v="1"/>
    <x v="0"/>
    <x v="1"/>
    <x v="324"/>
    <x v="0"/>
    <x v="0"/>
    <s v="Tesseramento"/>
    <x v="1"/>
    <x v="3"/>
    <x v="0"/>
    <m/>
  </r>
  <r>
    <n v="33162"/>
    <x v="0"/>
    <x v="0"/>
    <x v="0"/>
    <x v="0"/>
    <x v="7"/>
    <x v="310"/>
    <x v="0"/>
    <x v="0"/>
    <s v="Tesseramento"/>
    <x v="1"/>
    <x v="3"/>
    <x v="0"/>
    <m/>
  </r>
  <r>
    <n v="13014"/>
    <x v="0"/>
    <x v="0"/>
    <x v="0"/>
    <x v="2"/>
    <x v="7"/>
    <x v="310"/>
    <x v="0"/>
    <x v="0"/>
    <s v="Tesseramento"/>
    <x v="1"/>
    <x v="4"/>
    <x v="0"/>
    <m/>
  </r>
  <r>
    <n v="50030"/>
    <x v="0"/>
    <x v="0"/>
    <x v="0"/>
    <x v="2"/>
    <x v="7"/>
    <x v="310"/>
    <x v="0"/>
    <x v="0"/>
    <s v="Tesseramento"/>
    <x v="1"/>
    <x v="4"/>
    <x v="0"/>
    <m/>
  </r>
  <r>
    <n v="24817"/>
    <x v="0"/>
    <x v="0"/>
    <x v="0"/>
    <x v="0"/>
    <x v="7"/>
    <x v="310"/>
    <x v="0"/>
    <x v="1"/>
    <s v="Tesseramento"/>
    <x v="1"/>
    <x v="4"/>
    <x v="0"/>
    <m/>
  </r>
  <r>
    <n v="61693"/>
    <x v="0"/>
    <x v="0"/>
    <x v="0"/>
    <x v="0"/>
    <x v="7"/>
    <x v="310"/>
    <x v="0"/>
    <x v="1"/>
    <s v="Tesseramento"/>
    <x v="1"/>
    <x v="4"/>
    <x v="0"/>
    <m/>
  </r>
  <r>
    <n v="30569"/>
    <x v="0"/>
    <x v="0"/>
    <x v="0"/>
    <x v="0"/>
    <x v="7"/>
    <x v="310"/>
    <x v="0"/>
    <x v="0"/>
    <s v="Tesseramento"/>
    <x v="1"/>
    <x v="3"/>
    <x v="0"/>
    <m/>
  </r>
  <r>
    <n v="13024"/>
    <x v="0"/>
    <x v="0"/>
    <x v="0"/>
    <x v="0"/>
    <x v="7"/>
    <x v="310"/>
    <x v="0"/>
    <x v="1"/>
    <s v="Tesseramento"/>
    <x v="1"/>
    <x v="4"/>
    <x v="0"/>
    <m/>
  </r>
  <r>
    <n v="13030"/>
    <x v="0"/>
    <x v="0"/>
    <x v="0"/>
    <x v="0"/>
    <x v="7"/>
    <x v="310"/>
    <x v="0"/>
    <x v="0"/>
    <s v="Tesseramento"/>
    <x v="1"/>
    <x v="4"/>
    <x v="0"/>
    <m/>
  </r>
  <r>
    <n v="93486"/>
    <x v="0"/>
    <x v="0"/>
    <x v="0"/>
    <x v="0"/>
    <x v="7"/>
    <x v="150"/>
    <x v="0"/>
    <x v="0"/>
    <s v="Tesseramento"/>
    <x v="1"/>
    <x v="4"/>
    <x v="0"/>
    <m/>
  </r>
  <r>
    <n v="13032"/>
    <x v="0"/>
    <x v="0"/>
    <x v="0"/>
    <x v="0"/>
    <x v="7"/>
    <x v="310"/>
    <x v="0"/>
    <x v="0"/>
    <s v="Tesseramento"/>
    <x v="1"/>
    <x v="4"/>
    <x v="0"/>
    <m/>
  </r>
  <r>
    <n v="227739"/>
    <x v="0"/>
    <x v="0"/>
    <x v="0"/>
    <x v="1"/>
    <x v="7"/>
    <x v="310"/>
    <x v="0"/>
    <x v="0"/>
    <s v="Tesseramento"/>
    <x v="1"/>
    <x v="0"/>
    <x v="0"/>
    <m/>
  </r>
  <r>
    <n v="13035"/>
    <x v="0"/>
    <x v="0"/>
    <x v="0"/>
    <x v="0"/>
    <x v="7"/>
    <x v="310"/>
    <x v="0"/>
    <x v="0"/>
    <s v="Tesseramento"/>
    <x v="1"/>
    <x v="0"/>
    <x v="0"/>
    <m/>
  </r>
  <r>
    <n v="6369"/>
    <x v="0"/>
    <x v="0"/>
    <x v="0"/>
    <x v="2"/>
    <x v="7"/>
    <x v="150"/>
    <x v="0"/>
    <x v="1"/>
    <s v="Tesseramento"/>
    <x v="1"/>
    <x v="0"/>
    <x v="0"/>
    <m/>
  </r>
  <r>
    <n v="230227"/>
    <x v="1"/>
    <x v="0"/>
    <x v="0"/>
    <x v="0"/>
    <x v="7"/>
    <x v="310"/>
    <x v="0"/>
    <x v="0"/>
    <s v="Tesseramento"/>
    <x v="1"/>
    <x v="5"/>
    <x v="0"/>
    <m/>
  </r>
  <r>
    <n v="13117"/>
    <x v="0"/>
    <x v="0"/>
    <x v="0"/>
    <x v="0"/>
    <x v="7"/>
    <x v="310"/>
    <x v="0"/>
    <x v="1"/>
    <s v="Tesseramento"/>
    <x v="1"/>
    <x v="3"/>
    <x v="0"/>
    <m/>
  </r>
  <r>
    <n v="119854"/>
    <x v="0"/>
    <x v="0"/>
    <x v="0"/>
    <x v="0"/>
    <x v="7"/>
    <x v="310"/>
    <x v="0"/>
    <x v="0"/>
    <s v="Tesseramento"/>
    <x v="1"/>
    <x v="0"/>
    <x v="0"/>
    <m/>
  </r>
  <r>
    <n v="13049"/>
    <x v="0"/>
    <x v="0"/>
    <x v="0"/>
    <x v="2"/>
    <x v="7"/>
    <x v="310"/>
    <x v="0"/>
    <x v="1"/>
    <s v="Tesseramento"/>
    <x v="1"/>
    <x v="4"/>
    <x v="0"/>
    <m/>
  </r>
  <r>
    <n v="13053"/>
    <x v="0"/>
    <x v="0"/>
    <x v="0"/>
    <x v="0"/>
    <x v="7"/>
    <x v="310"/>
    <x v="0"/>
    <x v="0"/>
    <s v="Tesseramento"/>
    <x v="1"/>
    <x v="4"/>
    <x v="0"/>
    <m/>
  </r>
  <r>
    <n v="65322"/>
    <x v="0"/>
    <x v="0"/>
    <x v="0"/>
    <x v="0"/>
    <x v="7"/>
    <x v="310"/>
    <x v="0"/>
    <x v="0"/>
    <s v="Tesseramento"/>
    <x v="1"/>
    <x v="4"/>
    <x v="0"/>
    <m/>
  </r>
  <r>
    <n v="201023"/>
    <x v="1"/>
    <x v="0"/>
    <x v="0"/>
    <x v="1"/>
    <x v="7"/>
    <x v="310"/>
    <x v="0"/>
    <x v="0"/>
    <s v="Tesseramento"/>
    <x v="1"/>
    <x v="7"/>
    <x v="0"/>
    <m/>
  </r>
  <r>
    <n v="70879"/>
    <x v="0"/>
    <x v="0"/>
    <x v="0"/>
    <x v="0"/>
    <x v="7"/>
    <x v="310"/>
    <x v="0"/>
    <x v="0"/>
    <s v="Tesseramento"/>
    <x v="1"/>
    <x v="0"/>
    <x v="0"/>
    <m/>
  </r>
  <r>
    <n v="115885"/>
    <x v="0"/>
    <x v="0"/>
    <x v="0"/>
    <x v="0"/>
    <x v="11"/>
    <x v="142"/>
    <x v="0"/>
    <x v="0"/>
    <s v="Tesseramento"/>
    <x v="1"/>
    <x v="0"/>
    <x v="0"/>
    <m/>
  </r>
  <r>
    <n v="80818"/>
    <x v="0"/>
    <x v="0"/>
    <x v="0"/>
    <x v="0"/>
    <x v="7"/>
    <x v="310"/>
    <x v="0"/>
    <x v="1"/>
    <s v="Tesseramento"/>
    <x v="1"/>
    <x v="4"/>
    <x v="0"/>
    <m/>
  </r>
  <r>
    <n v="22112"/>
    <x v="0"/>
    <x v="0"/>
    <x v="0"/>
    <x v="0"/>
    <x v="7"/>
    <x v="310"/>
    <x v="0"/>
    <x v="0"/>
    <s v="Tesseramento"/>
    <x v="1"/>
    <x v="3"/>
    <x v="0"/>
    <m/>
  </r>
  <r>
    <n v="13061"/>
    <x v="0"/>
    <x v="0"/>
    <x v="0"/>
    <x v="0"/>
    <x v="7"/>
    <x v="310"/>
    <x v="0"/>
    <x v="0"/>
    <s v="Tesseramento"/>
    <x v="1"/>
    <x v="4"/>
    <x v="0"/>
    <m/>
  </r>
  <r>
    <n v="117812"/>
    <x v="0"/>
    <x v="0"/>
    <x v="0"/>
    <x v="0"/>
    <x v="7"/>
    <x v="310"/>
    <x v="0"/>
    <x v="1"/>
    <s v="Tesseramento"/>
    <x v="1"/>
    <x v="0"/>
    <x v="0"/>
    <m/>
  </r>
  <r>
    <n v="117811"/>
    <x v="0"/>
    <x v="0"/>
    <x v="0"/>
    <x v="0"/>
    <x v="7"/>
    <x v="310"/>
    <x v="0"/>
    <x v="0"/>
    <s v="Tesseramento"/>
    <x v="1"/>
    <x v="0"/>
    <x v="0"/>
    <m/>
  </r>
  <r>
    <n v="13067"/>
    <x v="0"/>
    <x v="0"/>
    <x v="0"/>
    <x v="0"/>
    <x v="7"/>
    <x v="310"/>
    <x v="0"/>
    <x v="0"/>
    <s v="Tesseramento"/>
    <x v="1"/>
    <x v="4"/>
    <x v="0"/>
    <m/>
  </r>
  <r>
    <n v="144060"/>
    <x v="0"/>
    <x v="0"/>
    <x v="0"/>
    <x v="0"/>
    <x v="7"/>
    <x v="310"/>
    <x v="0"/>
    <x v="1"/>
    <s v="Tesseramento"/>
    <x v="1"/>
    <x v="0"/>
    <x v="0"/>
    <m/>
  </r>
  <r>
    <n v="13069"/>
    <x v="0"/>
    <x v="0"/>
    <x v="0"/>
    <x v="0"/>
    <x v="7"/>
    <x v="310"/>
    <x v="0"/>
    <x v="0"/>
    <s v="Tesseramento"/>
    <x v="1"/>
    <x v="4"/>
    <x v="0"/>
    <m/>
  </r>
  <r>
    <n v="153140"/>
    <x v="1"/>
    <x v="0"/>
    <x v="0"/>
    <x v="0"/>
    <x v="7"/>
    <x v="310"/>
    <x v="0"/>
    <x v="1"/>
    <s v="Tesseramento"/>
    <x v="1"/>
    <x v="2"/>
    <x v="0"/>
    <m/>
  </r>
  <r>
    <n v="194947"/>
    <x v="1"/>
    <x v="0"/>
    <x v="0"/>
    <x v="0"/>
    <x v="7"/>
    <x v="310"/>
    <x v="0"/>
    <x v="1"/>
    <s v="Tesseramento"/>
    <x v="1"/>
    <x v="6"/>
    <x v="0"/>
    <m/>
  </r>
  <r>
    <n v="207268"/>
    <x v="1"/>
    <x v="0"/>
    <x v="0"/>
    <x v="0"/>
    <x v="7"/>
    <x v="310"/>
    <x v="0"/>
    <x v="1"/>
    <s v="Tesseramento"/>
    <x v="1"/>
    <x v="7"/>
    <x v="0"/>
    <m/>
  </r>
  <r>
    <n v="203399"/>
    <x v="0"/>
    <x v="0"/>
    <x v="2"/>
    <x v="0"/>
    <x v="4"/>
    <x v="88"/>
    <x v="0"/>
    <x v="0"/>
    <s v="Tesseramento"/>
    <x v="1"/>
    <x v="0"/>
    <x v="0"/>
    <m/>
  </r>
  <r>
    <n v="13072"/>
    <x v="0"/>
    <x v="0"/>
    <x v="0"/>
    <x v="0"/>
    <x v="7"/>
    <x v="310"/>
    <x v="0"/>
    <x v="0"/>
    <s v="Tesseramento"/>
    <x v="1"/>
    <x v="0"/>
    <x v="0"/>
    <m/>
  </r>
  <r>
    <n v="13073"/>
    <x v="0"/>
    <x v="0"/>
    <x v="0"/>
    <x v="0"/>
    <x v="7"/>
    <x v="310"/>
    <x v="0"/>
    <x v="0"/>
    <s v="Tesseramento"/>
    <x v="1"/>
    <x v="0"/>
    <x v="0"/>
    <m/>
  </r>
  <r>
    <n v="140179"/>
    <x v="0"/>
    <x v="0"/>
    <x v="0"/>
    <x v="0"/>
    <x v="7"/>
    <x v="310"/>
    <x v="0"/>
    <x v="1"/>
    <s v="Tesseramento"/>
    <x v="1"/>
    <x v="4"/>
    <x v="0"/>
    <m/>
  </r>
  <r>
    <n v="227740"/>
    <x v="0"/>
    <x v="0"/>
    <x v="0"/>
    <x v="2"/>
    <x v="7"/>
    <x v="310"/>
    <x v="0"/>
    <x v="1"/>
    <s v="Tesseramento"/>
    <x v="1"/>
    <x v="4"/>
    <x v="0"/>
    <m/>
  </r>
  <r>
    <n v="118581"/>
    <x v="0"/>
    <x v="0"/>
    <x v="0"/>
    <x v="0"/>
    <x v="7"/>
    <x v="310"/>
    <x v="0"/>
    <x v="1"/>
    <s v="Tesseramento"/>
    <x v="1"/>
    <x v="4"/>
    <x v="0"/>
    <m/>
  </r>
  <r>
    <n v="13083"/>
    <x v="0"/>
    <x v="0"/>
    <x v="0"/>
    <x v="0"/>
    <x v="7"/>
    <x v="310"/>
    <x v="0"/>
    <x v="0"/>
    <s v="Tesseramento"/>
    <x v="1"/>
    <x v="4"/>
    <x v="0"/>
    <m/>
  </r>
  <r>
    <n v="21855"/>
    <x v="0"/>
    <x v="0"/>
    <x v="0"/>
    <x v="0"/>
    <x v="11"/>
    <x v="142"/>
    <x v="0"/>
    <x v="0"/>
    <s v="Tesseramento"/>
    <x v="1"/>
    <x v="0"/>
    <x v="0"/>
    <m/>
  </r>
  <r>
    <n v="214518"/>
    <x v="1"/>
    <x v="0"/>
    <x v="0"/>
    <x v="1"/>
    <x v="7"/>
    <x v="310"/>
    <x v="0"/>
    <x v="0"/>
    <s v="Tesseramento"/>
    <x v="1"/>
    <x v="5"/>
    <x v="0"/>
    <m/>
  </r>
  <r>
    <n v="214519"/>
    <x v="1"/>
    <x v="0"/>
    <x v="0"/>
    <x v="1"/>
    <x v="7"/>
    <x v="310"/>
    <x v="0"/>
    <x v="0"/>
    <s v="Tesseramento"/>
    <x v="1"/>
    <x v="7"/>
    <x v="0"/>
    <m/>
  </r>
  <r>
    <n v="51247"/>
    <x v="0"/>
    <x v="0"/>
    <x v="0"/>
    <x v="0"/>
    <x v="7"/>
    <x v="310"/>
    <x v="0"/>
    <x v="0"/>
    <s v="Tesseramento"/>
    <x v="1"/>
    <x v="4"/>
    <x v="0"/>
    <m/>
  </r>
  <r>
    <n v="15166"/>
    <x v="0"/>
    <x v="0"/>
    <x v="0"/>
    <x v="0"/>
    <x v="7"/>
    <x v="310"/>
    <x v="0"/>
    <x v="0"/>
    <s v="Tesseramento"/>
    <x v="1"/>
    <x v="4"/>
    <x v="0"/>
    <m/>
  </r>
  <r>
    <n v="54277"/>
    <x v="0"/>
    <x v="0"/>
    <x v="0"/>
    <x v="0"/>
    <x v="7"/>
    <x v="310"/>
    <x v="0"/>
    <x v="0"/>
    <s v="Tesseramento"/>
    <x v="1"/>
    <x v="3"/>
    <x v="0"/>
    <m/>
  </r>
  <r>
    <n v="231087"/>
    <x v="1"/>
    <x v="0"/>
    <x v="0"/>
    <x v="0"/>
    <x v="7"/>
    <x v="310"/>
    <x v="0"/>
    <x v="1"/>
    <s v="Tesseramento"/>
    <x v="1"/>
    <x v="6"/>
    <x v="0"/>
    <m/>
  </r>
  <r>
    <n v="25405"/>
    <x v="0"/>
    <x v="0"/>
    <x v="0"/>
    <x v="0"/>
    <x v="7"/>
    <x v="310"/>
    <x v="0"/>
    <x v="0"/>
    <s v="Tesseramento"/>
    <x v="1"/>
    <x v="1"/>
    <x v="0"/>
    <m/>
  </r>
  <r>
    <n v="71449"/>
    <x v="0"/>
    <x v="0"/>
    <x v="0"/>
    <x v="0"/>
    <x v="7"/>
    <x v="310"/>
    <x v="0"/>
    <x v="1"/>
    <s v="Tesseramento"/>
    <x v="1"/>
    <x v="3"/>
    <x v="0"/>
    <m/>
  </r>
  <r>
    <n v="15170"/>
    <x v="0"/>
    <x v="0"/>
    <x v="0"/>
    <x v="0"/>
    <x v="7"/>
    <x v="310"/>
    <x v="0"/>
    <x v="0"/>
    <s v="Tesseramento"/>
    <x v="1"/>
    <x v="4"/>
    <x v="0"/>
    <m/>
  </r>
  <r>
    <n v="13089"/>
    <x v="0"/>
    <x v="0"/>
    <x v="0"/>
    <x v="0"/>
    <x v="7"/>
    <x v="310"/>
    <x v="0"/>
    <x v="0"/>
    <s v="Tesseramento"/>
    <x v="1"/>
    <x v="4"/>
    <x v="0"/>
    <m/>
  </r>
  <r>
    <n v="177926"/>
    <x v="1"/>
    <x v="0"/>
    <x v="0"/>
    <x v="0"/>
    <x v="7"/>
    <x v="310"/>
    <x v="0"/>
    <x v="0"/>
    <s v="Tesseramento"/>
    <x v="1"/>
    <x v="6"/>
    <x v="0"/>
    <m/>
  </r>
  <r>
    <n v="95913"/>
    <x v="0"/>
    <x v="0"/>
    <x v="0"/>
    <x v="0"/>
    <x v="7"/>
    <x v="310"/>
    <x v="0"/>
    <x v="1"/>
    <s v="Tesseramento"/>
    <x v="1"/>
    <x v="4"/>
    <x v="0"/>
    <m/>
  </r>
  <r>
    <n v="1917"/>
    <x v="0"/>
    <x v="0"/>
    <x v="0"/>
    <x v="0"/>
    <x v="7"/>
    <x v="310"/>
    <x v="0"/>
    <x v="0"/>
    <s v="Tesseramento"/>
    <x v="1"/>
    <x v="4"/>
    <x v="0"/>
    <m/>
  </r>
  <r>
    <n v="142408"/>
    <x v="0"/>
    <x v="0"/>
    <x v="0"/>
    <x v="0"/>
    <x v="7"/>
    <x v="310"/>
    <x v="0"/>
    <x v="0"/>
    <s v="Tesseramento"/>
    <x v="1"/>
    <x v="4"/>
    <x v="0"/>
    <m/>
  </r>
  <r>
    <n v="73218"/>
    <x v="0"/>
    <x v="0"/>
    <x v="0"/>
    <x v="0"/>
    <x v="7"/>
    <x v="310"/>
    <x v="0"/>
    <x v="0"/>
    <s v="Tesseramento"/>
    <x v="1"/>
    <x v="4"/>
    <x v="0"/>
    <m/>
  </r>
  <r>
    <n v="13096"/>
    <x v="0"/>
    <x v="0"/>
    <x v="0"/>
    <x v="0"/>
    <x v="7"/>
    <x v="310"/>
    <x v="0"/>
    <x v="0"/>
    <s v="Tesseramento"/>
    <x v="1"/>
    <x v="4"/>
    <x v="0"/>
    <m/>
  </r>
  <r>
    <n v="13098"/>
    <x v="0"/>
    <x v="0"/>
    <x v="0"/>
    <x v="0"/>
    <x v="7"/>
    <x v="310"/>
    <x v="0"/>
    <x v="0"/>
    <s v="Tesseramento"/>
    <x v="1"/>
    <x v="4"/>
    <x v="0"/>
    <m/>
  </r>
  <r>
    <n v="109258"/>
    <x v="0"/>
    <x v="0"/>
    <x v="0"/>
    <x v="0"/>
    <x v="7"/>
    <x v="310"/>
    <x v="0"/>
    <x v="0"/>
    <s v="Tesseramento"/>
    <x v="1"/>
    <x v="3"/>
    <x v="0"/>
    <m/>
  </r>
  <r>
    <n v="127527"/>
    <x v="0"/>
    <x v="0"/>
    <x v="0"/>
    <x v="0"/>
    <x v="7"/>
    <x v="310"/>
    <x v="0"/>
    <x v="0"/>
    <s v="Tesseramento"/>
    <x v="1"/>
    <x v="3"/>
    <x v="0"/>
    <m/>
  </r>
  <r>
    <n v="143418"/>
    <x v="0"/>
    <x v="0"/>
    <x v="0"/>
    <x v="0"/>
    <x v="7"/>
    <x v="310"/>
    <x v="0"/>
    <x v="0"/>
    <s v="Tesseramento"/>
    <x v="1"/>
    <x v="1"/>
    <x v="0"/>
    <m/>
  </r>
  <r>
    <n v="197010"/>
    <x v="0"/>
    <x v="0"/>
    <x v="0"/>
    <x v="0"/>
    <x v="7"/>
    <x v="310"/>
    <x v="0"/>
    <x v="0"/>
    <s v="Tesseramento"/>
    <x v="1"/>
    <x v="1"/>
    <x v="0"/>
    <m/>
  </r>
  <r>
    <n v="120422"/>
    <x v="0"/>
    <x v="0"/>
    <x v="0"/>
    <x v="0"/>
    <x v="7"/>
    <x v="310"/>
    <x v="0"/>
    <x v="0"/>
    <s v="Tesseramento"/>
    <x v="1"/>
    <x v="3"/>
    <x v="0"/>
    <m/>
  </r>
  <r>
    <n v="13101"/>
    <x v="0"/>
    <x v="0"/>
    <x v="0"/>
    <x v="0"/>
    <x v="7"/>
    <x v="310"/>
    <x v="0"/>
    <x v="1"/>
    <s v="Tesseramento"/>
    <x v="1"/>
    <x v="4"/>
    <x v="0"/>
    <m/>
  </r>
  <r>
    <n v="13102"/>
    <x v="0"/>
    <x v="0"/>
    <x v="0"/>
    <x v="0"/>
    <x v="7"/>
    <x v="310"/>
    <x v="0"/>
    <x v="0"/>
    <s v="Tesseramento"/>
    <x v="1"/>
    <x v="4"/>
    <x v="0"/>
    <m/>
  </r>
  <r>
    <n v="4552"/>
    <x v="0"/>
    <x v="0"/>
    <x v="0"/>
    <x v="0"/>
    <x v="7"/>
    <x v="310"/>
    <x v="0"/>
    <x v="0"/>
    <s v="Tesseramento"/>
    <x v="1"/>
    <x v="4"/>
    <x v="0"/>
    <m/>
  </r>
  <r>
    <n v="125900"/>
    <x v="0"/>
    <x v="0"/>
    <x v="0"/>
    <x v="0"/>
    <x v="7"/>
    <x v="310"/>
    <x v="0"/>
    <x v="1"/>
    <s v="Tesseramento"/>
    <x v="1"/>
    <x v="3"/>
    <x v="0"/>
    <m/>
  </r>
  <r>
    <n v="132291"/>
    <x v="0"/>
    <x v="0"/>
    <x v="0"/>
    <x v="0"/>
    <x v="11"/>
    <x v="142"/>
    <x v="0"/>
    <x v="0"/>
    <s v="Tesseramento"/>
    <x v="1"/>
    <x v="0"/>
    <x v="0"/>
    <m/>
  </r>
  <r>
    <n v="7108"/>
    <x v="0"/>
    <x v="0"/>
    <x v="0"/>
    <x v="0"/>
    <x v="7"/>
    <x v="310"/>
    <x v="0"/>
    <x v="0"/>
    <s v="Tesseramento"/>
    <x v="1"/>
    <x v="3"/>
    <x v="0"/>
    <m/>
  </r>
  <r>
    <n v="139176"/>
    <x v="0"/>
    <x v="0"/>
    <x v="0"/>
    <x v="0"/>
    <x v="2"/>
    <x v="307"/>
    <x v="0"/>
    <x v="0"/>
    <s v="Tesseramento"/>
    <x v="1"/>
    <x v="0"/>
    <x v="0"/>
    <m/>
  </r>
  <r>
    <n v="13104"/>
    <x v="0"/>
    <x v="0"/>
    <x v="0"/>
    <x v="0"/>
    <x v="7"/>
    <x v="310"/>
    <x v="0"/>
    <x v="0"/>
    <s v="Tesseramento"/>
    <x v="1"/>
    <x v="4"/>
    <x v="0"/>
    <m/>
  </r>
  <r>
    <n v="13105"/>
    <x v="0"/>
    <x v="0"/>
    <x v="0"/>
    <x v="0"/>
    <x v="7"/>
    <x v="310"/>
    <x v="0"/>
    <x v="0"/>
    <s v="Tesseramento"/>
    <x v="1"/>
    <x v="4"/>
    <x v="0"/>
    <m/>
  </r>
  <r>
    <n v="89463"/>
    <x v="0"/>
    <x v="0"/>
    <x v="0"/>
    <x v="0"/>
    <x v="7"/>
    <x v="310"/>
    <x v="0"/>
    <x v="1"/>
    <s v="Tesseramento"/>
    <x v="1"/>
    <x v="4"/>
    <x v="0"/>
    <m/>
  </r>
  <r>
    <n v="62957"/>
    <x v="0"/>
    <x v="0"/>
    <x v="0"/>
    <x v="1"/>
    <x v="7"/>
    <x v="310"/>
    <x v="0"/>
    <x v="1"/>
    <s v="Tesseramento"/>
    <x v="1"/>
    <x v="3"/>
    <x v="0"/>
    <m/>
  </r>
  <r>
    <n v="30901"/>
    <x v="0"/>
    <x v="0"/>
    <x v="0"/>
    <x v="0"/>
    <x v="7"/>
    <x v="310"/>
    <x v="0"/>
    <x v="0"/>
    <s v="Tesseramento"/>
    <x v="1"/>
    <x v="3"/>
    <x v="0"/>
    <m/>
  </r>
  <r>
    <n v="54854"/>
    <x v="0"/>
    <x v="0"/>
    <x v="0"/>
    <x v="0"/>
    <x v="7"/>
    <x v="310"/>
    <x v="0"/>
    <x v="0"/>
    <s v="Tesseramento"/>
    <x v="1"/>
    <x v="3"/>
    <x v="0"/>
    <m/>
  </r>
  <r>
    <n v="36111"/>
    <x v="0"/>
    <x v="0"/>
    <x v="0"/>
    <x v="0"/>
    <x v="7"/>
    <x v="310"/>
    <x v="0"/>
    <x v="0"/>
    <s v="Tesseramento"/>
    <x v="1"/>
    <x v="0"/>
    <x v="0"/>
    <m/>
  </r>
  <r>
    <n v="110104"/>
    <x v="0"/>
    <x v="0"/>
    <x v="0"/>
    <x v="0"/>
    <x v="11"/>
    <x v="363"/>
    <x v="0"/>
    <x v="1"/>
    <s v="Tesseramento"/>
    <x v="1"/>
    <x v="3"/>
    <x v="0"/>
    <m/>
  </r>
  <r>
    <n v="13115"/>
    <x v="0"/>
    <x v="0"/>
    <x v="0"/>
    <x v="0"/>
    <x v="7"/>
    <x v="310"/>
    <x v="0"/>
    <x v="0"/>
    <s v="Tesseramento"/>
    <x v="1"/>
    <x v="4"/>
    <x v="0"/>
    <m/>
  </r>
  <r>
    <n v="135515"/>
    <x v="0"/>
    <x v="0"/>
    <x v="0"/>
    <x v="0"/>
    <x v="7"/>
    <x v="310"/>
    <x v="0"/>
    <x v="0"/>
    <s v="Tesseramento"/>
    <x v="1"/>
    <x v="1"/>
    <x v="0"/>
    <m/>
  </r>
  <r>
    <n v="13394"/>
    <x v="0"/>
    <x v="0"/>
    <x v="0"/>
    <x v="0"/>
    <x v="7"/>
    <x v="310"/>
    <x v="0"/>
    <x v="0"/>
    <s v="Tesseramento"/>
    <x v="1"/>
    <x v="4"/>
    <x v="0"/>
    <m/>
  </r>
  <r>
    <n v="177711"/>
    <x v="1"/>
    <x v="0"/>
    <x v="0"/>
    <x v="0"/>
    <x v="7"/>
    <x v="310"/>
    <x v="0"/>
    <x v="1"/>
    <s v="Tesseramento"/>
    <x v="1"/>
    <x v="6"/>
    <x v="0"/>
    <s v="B"/>
  </r>
  <r>
    <n v="13116"/>
    <x v="0"/>
    <x v="0"/>
    <x v="0"/>
    <x v="0"/>
    <x v="7"/>
    <x v="310"/>
    <x v="0"/>
    <x v="0"/>
    <s v="Tesseramento"/>
    <x v="1"/>
    <x v="0"/>
    <x v="0"/>
    <m/>
  </r>
  <r>
    <n v="110102"/>
    <x v="0"/>
    <x v="0"/>
    <x v="0"/>
    <x v="0"/>
    <x v="11"/>
    <x v="363"/>
    <x v="0"/>
    <x v="0"/>
    <s v="Tesseramento"/>
    <x v="1"/>
    <x v="3"/>
    <x v="0"/>
    <m/>
  </r>
  <r>
    <n v="140180"/>
    <x v="0"/>
    <x v="0"/>
    <x v="0"/>
    <x v="0"/>
    <x v="7"/>
    <x v="310"/>
    <x v="0"/>
    <x v="1"/>
    <s v="Tesseramento"/>
    <x v="1"/>
    <x v="4"/>
    <x v="0"/>
    <m/>
  </r>
  <r>
    <n v="153141"/>
    <x v="0"/>
    <x v="0"/>
    <x v="0"/>
    <x v="0"/>
    <x v="7"/>
    <x v="310"/>
    <x v="0"/>
    <x v="0"/>
    <s v="Tesseramento"/>
    <x v="1"/>
    <x v="3"/>
    <x v="0"/>
    <m/>
  </r>
  <r>
    <n v="207270"/>
    <x v="1"/>
    <x v="0"/>
    <x v="0"/>
    <x v="0"/>
    <x v="7"/>
    <x v="310"/>
    <x v="0"/>
    <x v="0"/>
    <s v="Tesseramento"/>
    <x v="1"/>
    <x v="6"/>
    <x v="0"/>
    <m/>
  </r>
  <r>
    <n v="126561"/>
    <x v="0"/>
    <x v="0"/>
    <x v="0"/>
    <x v="0"/>
    <x v="11"/>
    <x v="142"/>
    <x v="0"/>
    <x v="0"/>
    <s v="Tesseramento"/>
    <x v="1"/>
    <x v="0"/>
    <x v="0"/>
    <m/>
  </r>
  <r>
    <n v="13120"/>
    <x v="0"/>
    <x v="0"/>
    <x v="0"/>
    <x v="0"/>
    <x v="7"/>
    <x v="310"/>
    <x v="0"/>
    <x v="0"/>
    <s v="Tesseramento"/>
    <x v="1"/>
    <x v="4"/>
    <x v="0"/>
    <m/>
  </r>
  <r>
    <n v="152469"/>
    <x v="0"/>
    <x v="0"/>
    <x v="0"/>
    <x v="0"/>
    <x v="11"/>
    <x v="363"/>
    <x v="0"/>
    <x v="0"/>
    <s v="Tesseramento"/>
    <x v="1"/>
    <x v="4"/>
    <x v="0"/>
    <m/>
  </r>
  <r>
    <n v="13121"/>
    <x v="0"/>
    <x v="0"/>
    <x v="0"/>
    <x v="0"/>
    <x v="7"/>
    <x v="310"/>
    <x v="0"/>
    <x v="0"/>
    <s v="Tesseramento"/>
    <x v="1"/>
    <x v="4"/>
    <x v="0"/>
    <m/>
  </r>
  <r>
    <n v="193284"/>
    <x v="0"/>
    <x v="0"/>
    <x v="0"/>
    <x v="0"/>
    <x v="11"/>
    <x v="142"/>
    <x v="0"/>
    <x v="0"/>
    <s v="Tesseramento"/>
    <x v="1"/>
    <x v="0"/>
    <x v="0"/>
    <m/>
  </r>
  <r>
    <n v="4568"/>
    <x v="0"/>
    <x v="0"/>
    <x v="0"/>
    <x v="0"/>
    <x v="7"/>
    <x v="310"/>
    <x v="0"/>
    <x v="0"/>
    <s v="Tesseramento"/>
    <x v="1"/>
    <x v="4"/>
    <x v="0"/>
    <m/>
  </r>
  <r>
    <n v="186950"/>
    <x v="0"/>
    <x v="0"/>
    <x v="0"/>
    <x v="0"/>
    <x v="11"/>
    <x v="363"/>
    <x v="0"/>
    <x v="0"/>
    <s v="Tesseramento"/>
    <x v="1"/>
    <x v="4"/>
    <x v="0"/>
    <m/>
  </r>
  <r>
    <n v="50024"/>
    <x v="0"/>
    <x v="0"/>
    <x v="0"/>
    <x v="0"/>
    <x v="7"/>
    <x v="310"/>
    <x v="0"/>
    <x v="0"/>
    <s v="Tesseramento"/>
    <x v="1"/>
    <x v="1"/>
    <x v="0"/>
    <m/>
  </r>
  <r>
    <n v="57432"/>
    <x v="0"/>
    <x v="0"/>
    <x v="0"/>
    <x v="0"/>
    <x v="7"/>
    <x v="310"/>
    <x v="0"/>
    <x v="1"/>
    <s v="Tesseramento"/>
    <x v="1"/>
    <x v="4"/>
    <x v="0"/>
    <m/>
  </r>
  <r>
    <n v="174114"/>
    <x v="0"/>
    <x v="0"/>
    <x v="0"/>
    <x v="0"/>
    <x v="7"/>
    <x v="310"/>
    <x v="0"/>
    <x v="1"/>
    <s v="Tesseramento"/>
    <x v="1"/>
    <x v="3"/>
    <x v="0"/>
    <m/>
  </r>
  <r>
    <n v="142410"/>
    <x v="1"/>
    <x v="0"/>
    <x v="0"/>
    <x v="0"/>
    <x v="7"/>
    <x v="310"/>
    <x v="0"/>
    <x v="0"/>
    <s v="Tesseramento"/>
    <x v="1"/>
    <x v="2"/>
    <x v="0"/>
    <m/>
  </r>
  <r>
    <n v="5866"/>
    <x v="0"/>
    <x v="0"/>
    <x v="0"/>
    <x v="0"/>
    <x v="7"/>
    <x v="310"/>
    <x v="0"/>
    <x v="0"/>
    <s v="Tesseramento"/>
    <x v="1"/>
    <x v="3"/>
    <x v="0"/>
    <m/>
  </r>
  <r>
    <n v="61697"/>
    <x v="0"/>
    <x v="0"/>
    <x v="0"/>
    <x v="0"/>
    <x v="7"/>
    <x v="310"/>
    <x v="0"/>
    <x v="0"/>
    <s v="Tesseramento"/>
    <x v="1"/>
    <x v="4"/>
    <x v="0"/>
    <m/>
  </r>
  <r>
    <n v="142990"/>
    <x v="0"/>
    <x v="0"/>
    <x v="0"/>
    <x v="0"/>
    <x v="11"/>
    <x v="142"/>
    <x v="0"/>
    <x v="0"/>
    <s v="Tesseramento"/>
    <x v="1"/>
    <x v="0"/>
    <x v="0"/>
    <m/>
  </r>
  <r>
    <n v="117814"/>
    <x v="0"/>
    <x v="0"/>
    <x v="0"/>
    <x v="0"/>
    <x v="7"/>
    <x v="310"/>
    <x v="0"/>
    <x v="0"/>
    <s v="Tesseramento"/>
    <x v="1"/>
    <x v="1"/>
    <x v="0"/>
    <m/>
  </r>
  <r>
    <n v="183229"/>
    <x v="0"/>
    <x v="0"/>
    <x v="0"/>
    <x v="0"/>
    <x v="7"/>
    <x v="310"/>
    <x v="0"/>
    <x v="0"/>
    <s v="Tesseramento"/>
    <x v="1"/>
    <x v="4"/>
    <x v="0"/>
    <m/>
  </r>
  <r>
    <n v="142412"/>
    <x v="0"/>
    <x v="0"/>
    <x v="0"/>
    <x v="0"/>
    <x v="7"/>
    <x v="310"/>
    <x v="0"/>
    <x v="1"/>
    <s v="Tesseramento"/>
    <x v="1"/>
    <x v="4"/>
    <x v="0"/>
    <m/>
  </r>
  <r>
    <n v="13141"/>
    <x v="0"/>
    <x v="0"/>
    <x v="0"/>
    <x v="0"/>
    <x v="7"/>
    <x v="310"/>
    <x v="0"/>
    <x v="0"/>
    <s v="Tesseramento"/>
    <x v="1"/>
    <x v="3"/>
    <x v="0"/>
    <m/>
  </r>
  <r>
    <n v="13143"/>
    <x v="0"/>
    <x v="0"/>
    <x v="0"/>
    <x v="0"/>
    <x v="7"/>
    <x v="310"/>
    <x v="0"/>
    <x v="0"/>
    <s v="Tesseramento"/>
    <x v="1"/>
    <x v="4"/>
    <x v="0"/>
    <m/>
  </r>
  <r>
    <n v="214431"/>
    <x v="0"/>
    <x v="1"/>
    <x v="0"/>
    <x v="2"/>
    <x v="7"/>
    <x v="168"/>
    <x v="0"/>
    <x v="0"/>
    <s v="Tesseramento"/>
    <x v="1"/>
    <x v="0"/>
    <x v="0"/>
    <m/>
  </r>
  <r>
    <n v="13074"/>
    <x v="0"/>
    <x v="0"/>
    <x v="0"/>
    <x v="0"/>
    <x v="7"/>
    <x v="310"/>
    <x v="0"/>
    <x v="1"/>
    <s v="Tesseramento"/>
    <x v="1"/>
    <x v="4"/>
    <x v="0"/>
    <m/>
  </r>
  <r>
    <n v="61698"/>
    <x v="0"/>
    <x v="0"/>
    <x v="0"/>
    <x v="0"/>
    <x v="7"/>
    <x v="310"/>
    <x v="0"/>
    <x v="0"/>
    <s v="Tesseramento"/>
    <x v="1"/>
    <x v="1"/>
    <x v="0"/>
    <m/>
  </r>
  <r>
    <n v="30609"/>
    <x v="0"/>
    <x v="0"/>
    <x v="0"/>
    <x v="0"/>
    <x v="7"/>
    <x v="310"/>
    <x v="0"/>
    <x v="1"/>
    <s v="Tesseramento"/>
    <x v="1"/>
    <x v="4"/>
    <x v="0"/>
    <m/>
  </r>
  <r>
    <n v="13296"/>
    <x v="0"/>
    <x v="0"/>
    <x v="0"/>
    <x v="0"/>
    <x v="7"/>
    <x v="310"/>
    <x v="0"/>
    <x v="1"/>
    <s v="Tesseramento"/>
    <x v="1"/>
    <x v="4"/>
    <x v="0"/>
    <m/>
  </r>
  <r>
    <n v="22464"/>
    <x v="0"/>
    <x v="0"/>
    <x v="0"/>
    <x v="0"/>
    <x v="1"/>
    <x v="324"/>
    <x v="0"/>
    <x v="0"/>
    <s v="Tesseramento"/>
    <x v="1"/>
    <x v="0"/>
    <x v="0"/>
    <m/>
  </r>
  <r>
    <n v="231049"/>
    <x v="0"/>
    <x v="1"/>
    <x v="0"/>
    <x v="3"/>
    <x v="7"/>
    <x v="168"/>
    <x v="0"/>
    <x v="0"/>
    <s v="Tesseramento"/>
    <x v="1"/>
    <x v="0"/>
    <x v="0"/>
    <m/>
  </r>
  <r>
    <n v="174001"/>
    <x v="0"/>
    <x v="0"/>
    <x v="0"/>
    <x v="1"/>
    <x v="11"/>
    <x v="142"/>
    <x v="0"/>
    <x v="1"/>
    <s v="Tesseramento"/>
    <x v="1"/>
    <x v="0"/>
    <x v="0"/>
    <m/>
  </r>
  <r>
    <n v="6826"/>
    <x v="0"/>
    <x v="0"/>
    <x v="0"/>
    <x v="2"/>
    <x v="6"/>
    <x v="299"/>
    <x v="0"/>
    <x v="0"/>
    <s v="Tesseramento"/>
    <x v="1"/>
    <x v="0"/>
    <x v="0"/>
    <m/>
  </r>
  <r>
    <n v="36112"/>
    <x v="0"/>
    <x v="0"/>
    <x v="0"/>
    <x v="0"/>
    <x v="7"/>
    <x v="310"/>
    <x v="0"/>
    <x v="1"/>
    <s v="Tesseramento"/>
    <x v="1"/>
    <x v="4"/>
    <x v="0"/>
    <m/>
  </r>
  <r>
    <n v="42441"/>
    <x v="0"/>
    <x v="0"/>
    <x v="0"/>
    <x v="0"/>
    <x v="7"/>
    <x v="310"/>
    <x v="0"/>
    <x v="1"/>
    <s v="Tesseramento"/>
    <x v="1"/>
    <x v="4"/>
    <x v="0"/>
    <m/>
  </r>
  <r>
    <n v="13461"/>
    <x v="0"/>
    <x v="0"/>
    <x v="0"/>
    <x v="0"/>
    <x v="7"/>
    <x v="310"/>
    <x v="0"/>
    <x v="1"/>
    <s v="Tesseramento"/>
    <x v="1"/>
    <x v="4"/>
    <x v="0"/>
    <m/>
  </r>
  <r>
    <n v="123779"/>
    <x v="0"/>
    <x v="0"/>
    <x v="0"/>
    <x v="0"/>
    <x v="7"/>
    <x v="310"/>
    <x v="0"/>
    <x v="0"/>
    <s v="Tesseramento"/>
    <x v="1"/>
    <x v="0"/>
    <x v="0"/>
    <m/>
  </r>
  <r>
    <n v="205953"/>
    <x v="1"/>
    <x v="0"/>
    <x v="0"/>
    <x v="0"/>
    <x v="7"/>
    <x v="310"/>
    <x v="0"/>
    <x v="0"/>
    <s v="Tesseramento"/>
    <x v="1"/>
    <x v="2"/>
    <x v="0"/>
    <m/>
  </r>
  <r>
    <n v="53249"/>
    <x v="0"/>
    <x v="0"/>
    <x v="0"/>
    <x v="0"/>
    <x v="1"/>
    <x v="324"/>
    <x v="0"/>
    <x v="1"/>
    <s v="Tesseramento"/>
    <x v="1"/>
    <x v="4"/>
    <x v="0"/>
    <m/>
  </r>
  <r>
    <n v="213042"/>
    <x v="0"/>
    <x v="0"/>
    <x v="0"/>
    <x v="0"/>
    <x v="7"/>
    <x v="310"/>
    <x v="0"/>
    <x v="0"/>
    <s v="Tesseramento"/>
    <x v="1"/>
    <x v="3"/>
    <x v="0"/>
    <m/>
  </r>
  <r>
    <n v="62407"/>
    <x v="0"/>
    <x v="0"/>
    <x v="0"/>
    <x v="4"/>
    <x v="6"/>
    <x v="299"/>
    <x v="0"/>
    <x v="0"/>
    <s v="Tesseramento"/>
    <x v="1"/>
    <x v="4"/>
    <x v="0"/>
    <m/>
  </r>
  <r>
    <n v="6967"/>
    <x v="0"/>
    <x v="0"/>
    <x v="0"/>
    <x v="0"/>
    <x v="7"/>
    <x v="310"/>
    <x v="0"/>
    <x v="0"/>
    <s v="Tesseramento"/>
    <x v="1"/>
    <x v="4"/>
    <x v="0"/>
    <m/>
  </r>
  <r>
    <n v="170328"/>
    <x v="0"/>
    <x v="1"/>
    <x v="0"/>
    <x v="0"/>
    <x v="7"/>
    <x v="168"/>
    <x v="0"/>
    <x v="1"/>
    <s v="Tesseramento"/>
    <x v="1"/>
    <x v="4"/>
    <x v="0"/>
    <m/>
  </r>
  <r>
    <n v="73606"/>
    <x v="0"/>
    <x v="0"/>
    <x v="0"/>
    <x v="0"/>
    <x v="6"/>
    <x v="299"/>
    <x v="0"/>
    <x v="0"/>
    <s v="Tesseramento"/>
    <x v="1"/>
    <x v="3"/>
    <x v="0"/>
    <m/>
  </r>
  <r>
    <n v="222640"/>
    <x v="1"/>
    <x v="0"/>
    <x v="0"/>
    <x v="0"/>
    <x v="7"/>
    <x v="310"/>
    <x v="0"/>
    <x v="0"/>
    <s v="Tesseramento"/>
    <x v="1"/>
    <x v="7"/>
    <x v="0"/>
    <m/>
  </r>
  <r>
    <n v="1780"/>
    <x v="0"/>
    <x v="0"/>
    <x v="0"/>
    <x v="0"/>
    <x v="7"/>
    <x v="310"/>
    <x v="0"/>
    <x v="0"/>
    <s v="Tesseramento"/>
    <x v="1"/>
    <x v="0"/>
    <x v="0"/>
    <m/>
  </r>
  <r>
    <n v="13172"/>
    <x v="0"/>
    <x v="0"/>
    <x v="0"/>
    <x v="0"/>
    <x v="7"/>
    <x v="310"/>
    <x v="0"/>
    <x v="0"/>
    <s v="Tesseramento"/>
    <x v="1"/>
    <x v="4"/>
    <x v="0"/>
    <m/>
  </r>
  <r>
    <n v="170329"/>
    <x v="0"/>
    <x v="1"/>
    <x v="0"/>
    <x v="0"/>
    <x v="7"/>
    <x v="168"/>
    <x v="0"/>
    <x v="0"/>
    <s v="Tesseramento"/>
    <x v="1"/>
    <x v="4"/>
    <x v="0"/>
    <m/>
  </r>
  <r>
    <n v="65325"/>
    <x v="0"/>
    <x v="0"/>
    <x v="0"/>
    <x v="0"/>
    <x v="7"/>
    <x v="310"/>
    <x v="0"/>
    <x v="0"/>
    <s v="Tesseramento"/>
    <x v="1"/>
    <x v="3"/>
    <x v="0"/>
    <m/>
  </r>
  <r>
    <n v="107016"/>
    <x v="0"/>
    <x v="0"/>
    <x v="0"/>
    <x v="0"/>
    <x v="6"/>
    <x v="299"/>
    <x v="0"/>
    <x v="0"/>
    <s v="Tesseramento"/>
    <x v="1"/>
    <x v="3"/>
    <x v="0"/>
    <m/>
  </r>
  <r>
    <n v="13183"/>
    <x v="0"/>
    <x v="0"/>
    <x v="0"/>
    <x v="0"/>
    <x v="7"/>
    <x v="310"/>
    <x v="0"/>
    <x v="0"/>
    <s v="Tesseramento"/>
    <x v="1"/>
    <x v="4"/>
    <x v="0"/>
    <m/>
  </r>
  <r>
    <n v="233247"/>
    <x v="0"/>
    <x v="1"/>
    <x v="0"/>
    <x v="1"/>
    <x v="7"/>
    <x v="168"/>
    <x v="0"/>
    <x v="1"/>
    <s v="Tesseramento"/>
    <x v="1"/>
    <x v="3"/>
    <x v="0"/>
    <m/>
  </r>
  <r>
    <n v="218987"/>
    <x v="0"/>
    <x v="0"/>
    <x v="0"/>
    <x v="0"/>
    <x v="7"/>
    <x v="310"/>
    <x v="0"/>
    <x v="0"/>
    <s v="Tesseramento"/>
    <x v="1"/>
    <x v="3"/>
    <x v="0"/>
    <m/>
  </r>
  <r>
    <n v="114466"/>
    <x v="0"/>
    <x v="0"/>
    <x v="0"/>
    <x v="0"/>
    <x v="7"/>
    <x v="310"/>
    <x v="0"/>
    <x v="1"/>
    <s v="Tesseramento"/>
    <x v="1"/>
    <x v="0"/>
    <x v="0"/>
    <m/>
  </r>
  <r>
    <n v="200368"/>
    <x v="0"/>
    <x v="1"/>
    <x v="0"/>
    <x v="2"/>
    <x v="7"/>
    <x v="168"/>
    <x v="0"/>
    <x v="1"/>
    <s v="Tesseramento"/>
    <x v="1"/>
    <x v="3"/>
    <x v="0"/>
    <m/>
  </r>
  <r>
    <n v="142609"/>
    <x v="0"/>
    <x v="0"/>
    <x v="2"/>
    <x v="0"/>
    <x v="8"/>
    <x v="92"/>
    <x v="0"/>
    <x v="0"/>
    <s v="Tesseramento"/>
    <x v="1"/>
    <x v="0"/>
    <x v="0"/>
    <m/>
  </r>
  <r>
    <n v="6037"/>
    <x v="0"/>
    <x v="0"/>
    <x v="0"/>
    <x v="0"/>
    <x v="7"/>
    <x v="310"/>
    <x v="0"/>
    <x v="0"/>
    <s v="Tesseramento"/>
    <x v="1"/>
    <x v="3"/>
    <x v="0"/>
    <m/>
  </r>
  <r>
    <n v="174802"/>
    <x v="0"/>
    <x v="1"/>
    <x v="0"/>
    <x v="1"/>
    <x v="7"/>
    <x v="168"/>
    <x v="0"/>
    <x v="1"/>
    <s v="Tesseramento"/>
    <x v="1"/>
    <x v="3"/>
    <x v="0"/>
    <m/>
  </r>
  <r>
    <n v="136078"/>
    <x v="1"/>
    <x v="0"/>
    <x v="0"/>
    <x v="0"/>
    <x v="7"/>
    <x v="310"/>
    <x v="0"/>
    <x v="0"/>
    <s v="Tesseramento"/>
    <x v="1"/>
    <x v="2"/>
    <x v="0"/>
    <m/>
  </r>
  <r>
    <n v="30622"/>
    <x v="0"/>
    <x v="0"/>
    <x v="0"/>
    <x v="0"/>
    <x v="7"/>
    <x v="310"/>
    <x v="0"/>
    <x v="0"/>
    <s v="Tesseramento"/>
    <x v="1"/>
    <x v="0"/>
    <x v="0"/>
    <m/>
  </r>
  <r>
    <n v="13188"/>
    <x v="0"/>
    <x v="0"/>
    <x v="0"/>
    <x v="0"/>
    <x v="7"/>
    <x v="310"/>
    <x v="0"/>
    <x v="0"/>
    <s v="Tesseramento"/>
    <x v="1"/>
    <x v="4"/>
    <x v="0"/>
    <m/>
  </r>
  <r>
    <n v="153143"/>
    <x v="0"/>
    <x v="0"/>
    <x v="0"/>
    <x v="1"/>
    <x v="7"/>
    <x v="310"/>
    <x v="0"/>
    <x v="0"/>
    <s v="Tesseramento"/>
    <x v="1"/>
    <x v="0"/>
    <x v="0"/>
    <m/>
  </r>
  <r>
    <n v="13194"/>
    <x v="0"/>
    <x v="0"/>
    <x v="0"/>
    <x v="0"/>
    <x v="7"/>
    <x v="310"/>
    <x v="0"/>
    <x v="0"/>
    <s v="Tesseramento"/>
    <x v="1"/>
    <x v="4"/>
    <x v="0"/>
    <m/>
  </r>
  <r>
    <n v="51438"/>
    <x v="0"/>
    <x v="0"/>
    <x v="0"/>
    <x v="0"/>
    <x v="7"/>
    <x v="310"/>
    <x v="0"/>
    <x v="0"/>
    <s v="Tesseramento"/>
    <x v="1"/>
    <x v="4"/>
    <x v="0"/>
    <m/>
  </r>
  <r>
    <n v="13204"/>
    <x v="0"/>
    <x v="0"/>
    <x v="0"/>
    <x v="0"/>
    <x v="7"/>
    <x v="310"/>
    <x v="0"/>
    <x v="0"/>
    <s v="Tesseramento"/>
    <x v="1"/>
    <x v="4"/>
    <x v="0"/>
    <m/>
  </r>
  <r>
    <n v="141524"/>
    <x v="0"/>
    <x v="0"/>
    <x v="0"/>
    <x v="0"/>
    <x v="2"/>
    <x v="172"/>
    <x v="0"/>
    <x v="1"/>
    <s v="Tesseramento"/>
    <x v="1"/>
    <x v="4"/>
    <x v="0"/>
    <m/>
  </r>
  <r>
    <n v="25912"/>
    <x v="0"/>
    <x v="0"/>
    <x v="0"/>
    <x v="0"/>
    <x v="7"/>
    <x v="310"/>
    <x v="0"/>
    <x v="0"/>
    <s v="Tesseramento"/>
    <x v="1"/>
    <x v="3"/>
    <x v="0"/>
    <m/>
  </r>
  <r>
    <n v="77277"/>
    <x v="0"/>
    <x v="0"/>
    <x v="0"/>
    <x v="0"/>
    <x v="7"/>
    <x v="310"/>
    <x v="0"/>
    <x v="0"/>
    <s v="Tesseramento"/>
    <x v="1"/>
    <x v="0"/>
    <x v="0"/>
    <m/>
  </r>
  <r>
    <n v="122779"/>
    <x v="0"/>
    <x v="0"/>
    <x v="0"/>
    <x v="0"/>
    <x v="7"/>
    <x v="310"/>
    <x v="0"/>
    <x v="0"/>
    <s v="Tesseramento"/>
    <x v="1"/>
    <x v="0"/>
    <x v="0"/>
    <m/>
  </r>
  <r>
    <n v="13215"/>
    <x v="0"/>
    <x v="0"/>
    <x v="0"/>
    <x v="0"/>
    <x v="7"/>
    <x v="310"/>
    <x v="0"/>
    <x v="0"/>
    <s v="Tesseramento"/>
    <x v="1"/>
    <x v="4"/>
    <x v="0"/>
    <m/>
  </r>
  <r>
    <n v="139919"/>
    <x v="0"/>
    <x v="0"/>
    <x v="0"/>
    <x v="0"/>
    <x v="7"/>
    <x v="310"/>
    <x v="0"/>
    <x v="0"/>
    <s v="Tesseramento"/>
    <x v="1"/>
    <x v="4"/>
    <x v="0"/>
    <m/>
  </r>
  <r>
    <n v="120424"/>
    <x v="0"/>
    <x v="0"/>
    <x v="0"/>
    <x v="1"/>
    <x v="7"/>
    <x v="310"/>
    <x v="0"/>
    <x v="1"/>
    <s v="Tesseramento"/>
    <x v="1"/>
    <x v="3"/>
    <x v="0"/>
    <m/>
  </r>
  <r>
    <n v="13382"/>
    <x v="0"/>
    <x v="0"/>
    <x v="0"/>
    <x v="0"/>
    <x v="7"/>
    <x v="310"/>
    <x v="0"/>
    <x v="1"/>
    <s v="Tesseramento"/>
    <x v="1"/>
    <x v="3"/>
    <x v="0"/>
    <m/>
  </r>
  <r>
    <n v="54288"/>
    <x v="0"/>
    <x v="0"/>
    <x v="0"/>
    <x v="0"/>
    <x v="7"/>
    <x v="310"/>
    <x v="0"/>
    <x v="1"/>
    <s v="Tesseramento"/>
    <x v="1"/>
    <x v="3"/>
    <x v="0"/>
    <m/>
  </r>
  <r>
    <n v="104167"/>
    <x v="0"/>
    <x v="0"/>
    <x v="0"/>
    <x v="0"/>
    <x v="1"/>
    <x v="324"/>
    <x v="0"/>
    <x v="0"/>
    <s v="Tesseramento"/>
    <x v="1"/>
    <x v="4"/>
    <x v="0"/>
    <m/>
  </r>
  <r>
    <n v="13238"/>
    <x v="0"/>
    <x v="0"/>
    <x v="0"/>
    <x v="0"/>
    <x v="7"/>
    <x v="310"/>
    <x v="0"/>
    <x v="0"/>
    <s v="Tesseramento"/>
    <x v="1"/>
    <x v="4"/>
    <x v="0"/>
    <m/>
  </r>
  <r>
    <n v="120345"/>
    <x v="0"/>
    <x v="0"/>
    <x v="0"/>
    <x v="0"/>
    <x v="1"/>
    <x v="324"/>
    <x v="0"/>
    <x v="0"/>
    <s v="Tesseramento"/>
    <x v="1"/>
    <x v="4"/>
    <x v="0"/>
    <m/>
  </r>
  <r>
    <n v="225109"/>
    <x v="0"/>
    <x v="1"/>
    <x v="0"/>
    <x v="1"/>
    <x v="7"/>
    <x v="168"/>
    <x v="0"/>
    <x v="1"/>
    <s v="Tesseramento"/>
    <x v="1"/>
    <x v="0"/>
    <x v="0"/>
    <m/>
  </r>
  <r>
    <n v="13237"/>
    <x v="0"/>
    <x v="0"/>
    <x v="0"/>
    <x v="0"/>
    <x v="7"/>
    <x v="310"/>
    <x v="0"/>
    <x v="0"/>
    <s v="Tesseramento"/>
    <x v="1"/>
    <x v="3"/>
    <x v="0"/>
    <m/>
  </r>
  <r>
    <n v="13239"/>
    <x v="0"/>
    <x v="0"/>
    <x v="0"/>
    <x v="0"/>
    <x v="7"/>
    <x v="310"/>
    <x v="0"/>
    <x v="0"/>
    <s v="Tesseramento"/>
    <x v="1"/>
    <x v="0"/>
    <x v="0"/>
    <m/>
  </r>
  <r>
    <n v="171780"/>
    <x v="0"/>
    <x v="0"/>
    <x v="0"/>
    <x v="0"/>
    <x v="2"/>
    <x v="172"/>
    <x v="0"/>
    <x v="1"/>
    <s v="Tesseramento"/>
    <x v="1"/>
    <x v="4"/>
    <x v="0"/>
    <m/>
  </r>
  <r>
    <n v="92163"/>
    <x v="0"/>
    <x v="0"/>
    <x v="0"/>
    <x v="0"/>
    <x v="7"/>
    <x v="310"/>
    <x v="0"/>
    <x v="0"/>
    <s v="Tesseramento"/>
    <x v="1"/>
    <x v="3"/>
    <x v="0"/>
    <m/>
  </r>
  <r>
    <n v="13243"/>
    <x v="0"/>
    <x v="0"/>
    <x v="0"/>
    <x v="0"/>
    <x v="7"/>
    <x v="310"/>
    <x v="0"/>
    <x v="0"/>
    <s v="Tesseramento"/>
    <x v="1"/>
    <x v="4"/>
    <x v="0"/>
    <m/>
  </r>
  <r>
    <n v="73323"/>
    <x v="0"/>
    <x v="0"/>
    <x v="0"/>
    <x v="0"/>
    <x v="7"/>
    <x v="310"/>
    <x v="0"/>
    <x v="0"/>
    <s v="Tesseramento"/>
    <x v="1"/>
    <x v="4"/>
    <x v="0"/>
    <m/>
  </r>
  <r>
    <n v="198787"/>
    <x v="0"/>
    <x v="1"/>
    <x v="2"/>
    <x v="1"/>
    <x v="7"/>
    <x v="168"/>
    <x v="0"/>
    <x v="0"/>
    <s v="Tesseramento"/>
    <x v="1"/>
    <x v="0"/>
    <x v="0"/>
    <m/>
  </r>
  <r>
    <n v="187969"/>
    <x v="0"/>
    <x v="1"/>
    <x v="0"/>
    <x v="0"/>
    <x v="7"/>
    <x v="168"/>
    <x v="0"/>
    <x v="0"/>
    <s v="Tesseramento"/>
    <x v="1"/>
    <x v="0"/>
    <x v="0"/>
    <m/>
  </r>
  <r>
    <n v="13245"/>
    <x v="0"/>
    <x v="0"/>
    <x v="0"/>
    <x v="0"/>
    <x v="7"/>
    <x v="310"/>
    <x v="0"/>
    <x v="0"/>
    <s v="Tesseramento"/>
    <x v="1"/>
    <x v="4"/>
    <x v="0"/>
    <m/>
  </r>
  <r>
    <n v="116207"/>
    <x v="0"/>
    <x v="0"/>
    <x v="0"/>
    <x v="0"/>
    <x v="11"/>
    <x v="142"/>
    <x v="0"/>
    <x v="0"/>
    <s v="Tesseramento"/>
    <x v="1"/>
    <x v="0"/>
    <x v="0"/>
    <m/>
  </r>
  <r>
    <n v="5356"/>
    <x v="0"/>
    <x v="0"/>
    <x v="0"/>
    <x v="0"/>
    <x v="6"/>
    <x v="299"/>
    <x v="0"/>
    <x v="0"/>
    <s v="Tesseramento"/>
    <x v="1"/>
    <x v="0"/>
    <x v="0"/>
    <m/>
  </r>
  <r>
    <n v="165463"/>
    <x v="0"/>
    <x v="0"/>
    <x v="0"/>
    <x v="0"/>
    <x v="8"/>
    <x v="115"/>
    <x v="0"/>
    <x v="0"/>
    <s v="Tesseramento"/>
    <x v="1"/>
    <x v="0"/>
    <x v="0"/>
    <m/>
  </r>
  <r>
    <n v="13129"/>
    <x v="0"/>
    <x v="0"/>
    <x v="0"/>
    <x v="0"/>
    <x v="7"/>
    <x v="310"/>
    <x v="0"/>
    <x v="1"/>
    <s v="Tesseramento"/>
    <x v="1"/>
    <x v="4"/>
    <x v="0"/>
    <m/>
  </r>
  <r>
    <n v="1682"/>
    <x v="0"/>
    <x v="0"/>
    <x v="0"/>
    <x v="0"/>
    <x v="7"/>
    <x v="310"/>
    <x v="0"/>
    <x v="0"/>
    <s v="Tesseramento"/>
    <x v="1"/>
    <x v="0"/>
    <x v="0"/>
    <m/>
  </r>
  <r>
    <n v="80823"/>
    <x v="0"/>
    <x v="0"/>
    <x v="0"/>
    <x v="0"/>
    <x v="7"/>
    <x v="310"/>
    <x v="0"/>
    <x v="1"/>
    <s v="Tesseramento"/>
    <x v="1"/>
    <x v="3"/>
    <x v="0"/>
    <m/>
  </r>
  <r>
    <n v="165789"/>
    <x v="0"/>
    <x v="0"/>
    <x v="0"/>
    <x v="0"/>
    <x v="8"/>
    <x v="115"/>
    <x v="0"/>
    <x v="0"/>
    <s v="Tesseramento"/>
    <x v="1"/>
    <x v="3"/>
    <x v="0"/>
    <m/>
  </r>
  <r>
    <n v="102495"/>
    <x v="0"/>
    <x v="0"/>
    <x v="0"/>
    <x v="1"/>
    <x v="7"/>
    <x v="310"/>
    <x v="0"/>
    <x v="0"/>
    <s v="Tesseramento"/>
    <x v="1"/>
    <x v="4"/>
    <x v="0"/>
    <m/>
  </r>
  <r>
    <n v="13257"/>
    <x v="0"/>
    <x v="0"/>
    <x v="0"/>
    <x v="0"/>
    <x v="7"/>
    <x v="310"/>
    <x v="0"/>
    <x v="0"/>
    <s v="Tesseramento"/>
    <x v="1"/>
    <x v="4"/>
    <x v="0"/>
    <m/>
  </r>
  <r>
    <n v="127964"/>
    <x v="0"/>
    <x v="0"/>
    <x v="0"/>
    <x v="1"/>
    <x v="11"/>
    <x v="142"/>
    <x v="0"/>
    <x v="1"/>
    <s v="Tesseramento"/>
    <x v="1"/>
    <x v="1"/>
    <x v="0"/>
    <m/>
  </r>
  <r>
    <n v="76295"/>
    <x v="0"/>
    <x v="0"/>
    <x v="0"/>
    <x v="0"/>
    <x v="7"/>
    <x v="310"/>
    <x v="0"/>
    <x v="1"/>
    <s v="Tesseramento"/>
    <x v="1"/>
    <x v="4"/>
    <x v="0"/>
    <m/>
  </r>
  <r>
    <n v="220432"/>
    <x v="1"/>
    <x v="0"/>
    <x v="0"/>
    <x v="0"/>
    <x v="7"/>
    <x v="310"/>
    <x v="0"/>
    <x v="0"/>
    <s v="Tesseramento"/>
    <x v="1"/>
    <x v="7"/>
    <x v="0"/>
    <m/>
  </r>
  <r>
    <n v="80824"/>
    <x v="0"/>
    <x v="0"/>
    <x v="0"/>
    <x v="0"/>
    <x v="7"/>
    <x v="310"/>
    <x v="0"/>
    <x v="0"/>
    <s v="Tesseramento"/>
    <x v="1"/>
    <x v="0"/>
    <x v="0"/>
    <m/>
  </r>
  <r>
    <n v="165802"/>
    <x v="0"/>
    <x v="0"/>
    <x v="0"/>
    <x v="1"/>
    <x v="8"/>
    <x v="115"/>
    <x v="0"/>
    <x v="1"/>
    <s v="Tesseramento"/>
    <x v="1"/>
    <x v="4"/>
    <x v="0"/>
    <m/>
  </r>
  <r>
    <n v="13262"/>
    <x v="0"/>
    <x v="0"/>
    <x v="0"/>
    <x v="0"/>
    <x v="7"/>
    <x v="310"/>
    <x v="0"/>
    <x v="0"/>
    <s v="Tesseramento"/>
    <x v="1"/>
    <x v="4"/>
    <x v="0"/>
    <m/>
  </r>
  <r>
    <n v="175369"/>
    <x v="0"/>
    <x v="0"/>
    <x v="0"/>
    <x v="0"/>
    <x v="8"/>
    <x v="115"/>
    <x v="0"/>
    <x v="0"/>
    <s v="Tesseramento"/>
    <x v="1"/>
    <x v="3"/>
    <x v="0"/>
    <m/>
  </r>
  <r>
    <n v="142819"/>
    <x v="0"/>
    <x v="0"/>
    <x v="0"/>
    <x v="0"/>
    <x v="7"/>
    <x v="310"/>
    <x v="0"/>
    <x v="0"/>
    <s v="Tesseramento"/>
    <x v="1"/>
    <x v="0"/>
    <x v="0"/>
    <m/>
  </r>
  <r>
    <n v="13265"/>
    <x v="0"/>
    <x v="0"/>
    <x v="0"/>
    <x v="0"/>
    <x v="7"/>
    <x v="310"/>
    <x v="0"/>
    <x v="1"/>
    <s v="Tesseramento"/>
    <x v="1"/>
    <x v="4"/>
    <x v="0"/>
    <m/>
  </r>
  <r>
    <n v="13270"/>
    <x v="0"/>
    <x v="0"/>
    <x v="0"/>
    <x v="0"/>
    <x v="7"/>
    <x v="310"/>
    <x v="0"/>
    <x v="0"/>
    <s v="Tesseramento"/>
    <x v="1"/>
    <x v="4"/>
    <x v="0"/>
    <m/>
  </r>
  <r>
    <n v="13273"/>
    <x v="0"/>
    <x v="0"/>
    <x v="0"/>
    <x v="0"/>
    <x v="7"/>
    <x v="310"/>
    <x v="0"/>
    <x v="0"/>
    <s v="Tesseramento"/>
    <x v="1"/>
    <x v="4"/>
    <x v="0"/>
    <m/>
  </r>
  <r>
    <n v="209230"/>
    <x v="0"/>
    <x v="0"/>
    <x v="0"/>
    <x v="1"/>
    <x v="8"/>
    <x v="115"/>
    <x v="0"/>
    <x v="0"/>
    <s v="Tesseramento"/>
    <x v="1"/>
    <x v="4"/>
    <x v="0"/>
    <m/>
  </r>
  <r>
    <n v="153145"/>
    <x v="0"/>
    <x v="0"/>
    <x v="0"/>
    <x v="0"/>
    <x v="7"/>
    <x v="310"/>
    <x v="0"/>
    <x v="0"/>
    <s v="Tesseramento"/>
    <x v="1"/>
    <x v="0"/>
    <x v="0"/>
    <m/>
  </r>
  <r>
    <n v="126539"/>
    <x v="0"/>
    <x v="0"/>
    <x v="0"/>
    <x v="0"/>
    <x v="8"/>
    <x v="115"/>
    <x v="0"/>
    <x v="0"/>
    <s v="Tesseramento"/>
    <x v="1"/>
    <x v="0"/>
    <x v="0"/>
    <m/>
  </r>
  <r>
    <n v="20495"/>
    <x v="0"/>
    <x v="0"/>
    <x v="0"/>
    <x v="0"/>
    <x v="7"/>
    <x v="310"/>
    <x v="0"/>
    <x v="0"/>
    <s v="Tesseramento"/>
    <x v="1"/>
    <x v="4"/>
    <x v="0"/>
    <m/>
  </r>
  <r>
    <n v="13280"/>
    <x v="0"/>
    <x v="0"/>
    <x v="0"/>
    <x v="0"/>
    <x v="7"/>
    <x v="310"/>
    <x v="0"/>
    <x v="0"/>
    <s v="Tesseramento"/>
    <x v="1"/>
    <x v="4"/>
    <x v="0"/>
    <m/>
  </r>
  <r>
    <n v="103638"/>
    <x v="0"/>
    <x v="0"/>
    <x v="0"/>
    <x v="0"/>
    <x v="7"/>
    <x v="310"/>
    <x v="0"/>
    <x v="1"/>
    <s v="Tesseramento"/>
    <x v="1"/>
    <x v="4"/>
    <x v="0"/>
    <m/>
  </r>
  <r>
    <n v="30148"/>
    <x v="0"/>
    <x v="0"/>
    <x v="0"/>
    <x v="0"/>
    <x v="7"/>
    <x v="310"/>
    <x v="0"/>
    <x v="0"/>
    <s v="Tesseramento"/>
    <x v="1"/>
    <x v="3"/>
    <x v="0"/>
    <m/>
  </r>
  <r>
    <n v="117817"/>
    <x v="0"/>
    <x v="0"/>
    <x v="0"/>
    <x v="0"/>
    <x v="7"/>
    <x v="310"/>
    <x v="0"/>
    <x v="1"/>
    <s v="Tesseramento"/>
    <x v="1"/>
    <x v="4"/>
    <x v="0"/>
    <m/>
  </r>
  <r>
    <n v="203789"/>
    <x v="0"/>
    <x v="0"/>
    <x v="0"/>
    <x v="0"/>
    <x v="8"/>
    <x v="115"/>
    <x v="0"/>
    <x v="0"/>
    <s v="Tesseramento"/>
    <x v="1"/>
    <x v="3"/>
    <x v="0"/>
    <m/>
  </r>
  <r>
    <n v="186969"/>
    <x v="0"/>
    <x v="0"/>
    <x v="0"/>
    <x v="0"/>
    <x v="11"/>
    <x v="142"/>
    <x v="0"/>
    <x v="0"/>
    <s v="Tesseramento"/>
    <x v="1"/>
    <x v="3"/>
    <x v="0"/>
    <m/>
  </r>
  <r>
    <n v="113283"/>
    <x v="0"/>
    <x v="0"/>
    <x v="0"/>
    <x v="0"/>
    <x v="11"/>
    <x v="142"/>
    <x v="0"/>
    <x v="0"/>
    <s v="Tesseramento"/>
    <x v="1"/>
    <x v="4"/>
    <x v="0"/>
    <m/>
  </r>
  <r>
    <n v="182410"/>
    <x v="0"/>
    <x v="0"/>
    <x v="0"/>
    <x v="0"/>
    <x v="8"/>
    <x v="115"/>
    <x v="0"/>
    <x v="0"/>
    <s v="Tesseramento"/>
    <x v="1"/>
    <x v="4"/>
    <x v="0"/>
    <m/>
  </r>
  <r>
    <n v="84406"/>
    <x v="0"/>
    <x v="0"/>
    <x v="0"/>
    <x v="0"/>
    <x v="7"/>
    <x v="310"/>
    <x v="0"/>
    <x v="0"/>
    <s v="Tesseramento"/>
    <x v="1"/>
    <x v="3"/>
    <x v="0"/>
    <m/>
  </r>
  <r>
    <n v="185661"/>
    <x v="0"/>
    <x v="0"/>
    <x v="0"/>
    <x v="0"/>
    <x v="11"/>
    <x v="142"/>
    <x v="0"/>
    <x v="0"/>
    <s v="Tesseramento"/>
    <x v="1"/>
    <x v="0"/>
    <x v="0"/>
    <m/>
  </r>
  <r>
    <n v="13448"/>
    <x v="0"/>
    <x v="0"/>
    <x v="0"/>
    <x v="0"/>
    <x v="7"/>
    <x v="310"/>
    <x v="0"/>
    <x v="1"/>
    <s v="Tesseramento"/>
    <x v="1"/>
    <x v="4"/>
    <x v="0"/>
    <m/>
  </r>
  <r>
    <n v="13288"/>
    <x v="0"/>
    <x v="0"/>
    <x v="0"/>
    <x v="0"/>
    <x v="7"/>
    <x v="310"/>
    <x v="0"/>
    <x v="0"/>
    <s v="Tesseramento"/>
    <x v="1"/>
    <x v="4"/>
    <x v="0"/>
    <m/>
  </r>
  <r>
    <n v="60"/>
    <x v="0"/>
    <x v="0"/>
    <x v="0"/>
    <x v="0"/>
    <x v="7"/>
    <x v="310"/>
    <x v="0"/>
    <x v="0"/>
    <s v="Tesseramento"/>
    <x v="1"/>
    <x v="4"/>
    <x v="0"/>
    <m/>
  </r>
  <r>
    <n v="189893"/>
    <x v="0"/>
    <x v="0"/>
    <x v="0"/>
    <x v="0"/>
    <x v="8"/>
    <x v="115"/>
    <x v="0"/>
    <x v="0"/>
    <s v="Tesseramento"/>
    <x v="1"/>
    <x v="4"/>
    <x v="0"/>
    <m/>
  </r>
  <r>
    <n v="59917"/>
    <x v="0"/>
    <x v="0"/>
    <x v="0"/>
    <x v="0"/>
    <x v="2"/>
    <x v="172"/>
    <x v="0"/>
    <x v="0"/>
    <s v="Tesseramento"/>
    <x v="1"/>
    <x v="4"/>
    <x v="0"/>
    <m/>
  </r>
  <r>
    <n v="106302"/>
    <x v="0"/>
    <x v="0"/>
    <x v="0"/>
    <x v="0"/>
    <x v="11"/>
    <x v="142"/>
    <x v="0"/>
    <x v="1"/>
    <s v="Tesseramento"/>
    <x v="1"/>
    <x v="0"/>
    <x v="0"/>
    <m/>
  </r>
  <r>
    <n v="76014"/>
    <x v="0"/>
    <x v="0"/>
    <x v="0"/>
    <x v="0"/>
    <x v="7"/>
    <x v="310"/>
    <x v="0"/>
    <x v="1"/>
    <s v="Tesseramento"/>
    <x v="1"/>
    <x v="4"/>
    <x v="0"/>
    <m/>
  </r>
  <r>
    <n v="47239"/>
    <x v="0"/>
    <x v="0"/>
    <x v="0"/>
    <x v="0"/>
    <x v="7"/>
    <x v="310"/>
    <x v="0"/>
    <x v="0"/>
    <s v="Tesseramento"/>
    <x v="1"/>
    <x v="1"/>
    <x v="0"/>
    <m/>
  </r>
  <r>
    <n v="42061"/>
    <x v="0"/>
    <x v="0"/>
    <x v="0"/>
    <x v="0"/>
    <x v="7"/>
    <x v="310"/>
    <x v="0"/>
    <x v="0"/>
    <s v="Tesseramento"/>
    <x v="1"/>
    <x v="3"/>
    <x v="0"/>
    <m/>
  </r>
  <r>
    <n v="106399"/>
    <x v="0"/>
    <x v="0"/>
    <x v="0"/>
    <x v="0"/>
    <x v="11"/>
    <x v="142"/>
    <x v="0"/>
    <x v="1"/>
    <s v="Tesseramento"/>
    <x v="1"/>
    <x v="0"/>
    <x v="0"/>
    <m/>
  </r>
  <r>
    <n v="60110"/>
    <x v="0"/>
    <x v="0"/>
    <x v="0"/>
    <x v="0"/>
    <x v="2"/>
    <x v="172"/>
    <x v="0"/>
    <x v="0"/>
    <s v="Tesseramento"/>
    <x v="1"/>
    <x v="4"/>
    <x v="0"/>
    <m/>
  </r>
  <r>
    <n v="147305"/>
    <x v="0"/>
    <x v="0"/>
    <x v="0"/>
    <x v="1"/>
    <x v="7"/>
    <x v="310"/>
    <x v="0"/>
    <x v="0"/>
    <s v="Tesseramento"/>
    <x v="1"/>
    <x v="1"/>
    <x v="0"/>
    <m/>
  </r>
  <r>
    <n v="42444"/>
    <x v="0"/>
    <x v="0"/>
    <x v="0"/>
    <x v="0"/>
    <x v="7"/>
    <x v="310"/>
    <x v="0"/>
    <x v="0"/>
    <s v="Tesseramento"/>
    <x v="1"/>
    <x v="3"/>
    <x v="0"/>
    <m/>
  </r>
  <r>
    <n v="76936"/>
    <x v="0"/>
    <x v="0"/>
    <x v="0"/>
    <x v="0"/>
    <x v="7"/>
    <x v="310"/>
    <x v="0"/>
    <x v="1"/>
    <s v="Tesseramento"/>
    <x v="1"/>
    <x v="4"/>
    <x v="0"/>
    <m/>
  </r>
  <r>
    <n v="49475"/>
    <x v="0"/>
    <x v="0"/>
    <x v="0"/>
    <x v="0"/>
    <x v="2"/>
    <x v="172"/>
    <x v="0"/>
    <x v="1"/>
    <s v="Tesseramento"/>
    <x v="1"/>
    <x v="4"/>
    <x v="0"/>
    <m/>
  </r>
  <r>
    <n v="165797"/>
    <x v="0"/>
    <x v="0"/>
    <x v="0"/>
    <x v="0"/>
    <x v="8"/>
    <x v="115"/>
    <x v="0"/>
    <x v="0"/>
    <s v="Tesseramento"/>
    <x v="1"/>
    <x v="3"/>
    <x v="0"/>
    <m/>
  </r>
  <r>
    <n v="192715"/>
    <x v="0"/>
    <x v="0"/>
    <x v="0"/>
    <x v="1"/>
    <x v="7"/>
    <x v="310"/>
    <x v="0"/>
    <x v="0"/>
    <s v="Tesseramento"/>
    <x v="1"/>
    <x v="4"/>
    <x v="0"/>
    <m/>
  </r>
  <r>
    <n v="193208"/>
    <x v="0"/>
    <x v="0"/>
    <x v="0"/>
    <x v="0"/>
    <x v="7"/>
    <x v="310"/>
    <x v="0"/>
    <x v="0"/>
    <s v="Tesseramento"/>
    <x v="1"/>
    <x v="4"/>
    <x v="0"/>
    <m/>
  </r>
  <r>
    <n v="201025"/>
    <x v="1"/>
    <x v="0"/>
    <x v="0"/>
    <x v="0"/>
    <x v="7"/>
    <x v="310"/>
    <x v="0"/>
    <x v="0"/>
    <s v="Tesseramento"/>
    <x v="1"/>
    <x v="7"/>
    <x v="0"/>
    <s v="B"/>
  </r>
  <r>
    <n v="13271"/>
    <x v="0"/>
    <x v="0"/>
    <x v="0"/>
    <x v="0"/>
    <x v="7"/>
    <x v="310"/>
    <x v="0"/>
    <x v="1"/>
    <s v="Tesseramento"/>
    <x v="1"/>
    <x v="4"/>
    <x v="0"/>
    <m/>
  </r>
  <r>
    <n v="31647"/>
    <x v="0"/>
    <x v="0"/>
    <x v="0"/>
    <x v="0"/>
    <x v="7"/>
    <x v="310"/>
    <x v="0"/>
    <x v="0"/>
    <s v="Tesseramento"/>
    <x v="1"/>
    <x v="4"/>
    <x v="0"/>
    <m/>
  </r>
  <r>
    <n v="178772"/>
    <x v="0"/>
    <x v="0"/>
    <x v="0"/>
    <x v="0"/>
    <x v="8"/>
    <x v="115"/>
    <x v="0"/>
    <x v="0"/>
    <s v="Tesseramento"/>
    <x v="1"/>
    <x v="3"/>
    <x v="0"/>
    <m/>
  </r>
  <r>
    <n v="92352"/>
    <x v="0"/>
    <x v="0"/>
    <x v="0"/>
    <x v="0"/>
    <x v="7"/>
    <x v="310"/>
    <x v="0"/>
    <x v="0"/>
    <s v="Tesseramento"/>
    <x v="1"/>
    <x v="1"/>
    <x v="0"/>
    <m/>
  </r>
  <r>
    <n v="13109"/>
    <x v="0"/>
    <x v="0"/>
    <x v="0"/>
    <x v="0"/>
    <x v="7"/>
    <x v="310"/>
    <x v="0"/>
    <x v="1"/>
    <s v="Tesseramento"/>
    <x v="1"/>
    <x v="4"/>
    <x v="0"/>
    <m/>
  </r>
  <r>
    <n v="13299"/>
    <x v="0"/>
    <x v="0"/>
    <x v="0"/>
    <x v="0"/>
    <x v="7"/>
    <x v="310"/>
    <x v="0"/>
    <x v="0"/>
    <s v="Tesseramento"/>
    <x v="1"/>
    <x v="4"/>
    <x v="0"/>
    <m/>
  </r>
  <r>
    <n v="135281"/>
    <x v="0"/>
    <x v="0"/>
    <x v="0"/>
    <x v="0"/>
    <x v="7"/>
    <x v="310"/>
    <x v="0"/>
    <x v="0"/>
    <s v="Tesseramento"/>
    <x v="1"/>
    <x v="4"/>
    <x v="0"/>
    <m/>
  </r>
  <r>
    <n v="204495"/>
    <x v="0"/>
    <x v="0"/>
    <x v="0"/>
    <x v="0"/>
    <x v="8"/>
    <x v="115"/>
    <x v="0"/>
    <x v="0"/>
    <s v="Tesseramento"/>
    <x v="1"/>
    <x v="3"/>
    <x v="0"/>
    <m/>
  </r>
  <r>
    <n v="100151"/>
    <x v="0"/>
    <x v="0"/>
    <x v="0"/>
    <x v="0"/>
    <x v="7"/>
    <x v="310"/>
    <x v="0"/>
    <x v="1"/>
    <s v="Tesseramento"/>
    <x v="1"/>
    <x v="0"/>
    <x v="0"/>
    <m/>
  </r>
  <r>
    <n v="69"/>
    <x v="0"/>
    <x v="0"/>
    <x v="0"/>
    <x v="0"/>
    <x v="7"/>
    <x v="310"/>
    <x v="0"/>
    <x v="0"/>
    <s v="Tesseramento"/>
    <x v="1"/>
    <x v="3"/>
    <x v="0"/>
    <m/>
  </r>
  <r>
    <n v="164492"/>
    <x v="0"/>
    <x v="0"/>
    <x v="0"/>
    <x v="0"/>
    <x v="8"/>
    <x v="115"/>
    <x v="0"/>
    <x v="0"/>
    <s v="Tesseramento"/>
    <x v="1"/>
    <x v="4"/>
    <x v="0"/>
    <m/>
  </r>
  <r>
    <n v="236168"/>
    <x v="0"/>
    <x v="0"/>
    <x v="1"/>
    <x v="2"/>
    <x v="6"/>
    <x v="299"/>
    <x v="0"/>
    <x v="0"/>
    <s v="Tesseramento"/>
    <x v="1"/>
    <x v="4"/>
    <x v="0"/>
    <m/>
  </r>
  <r>
    <n v="22272"/>
    <x v="0"/>
    <x v="0"/>
    <x v="0"/>
    <x v="0"/>
    <x v="7"/>
    <x v="310"/>
    <x v="0"/>
    <x v="0"/>
    <s v="Tesseramento"/>
    <x v="1"/>
    <x v="4"/>
    <x v="0"/>
    <m/>
  </r>
  <r>
    <n v="42432"/>
    <x v="0"/>
    <x v="0"/>
    <x v="0"/>
    <x v="0"/>
    <x v="7"/>
    <x v="310"/>
    <x v="0"/>
    <x v="1"/>
    <s v="Tesseramento"/>
    <x v="1"/>
    <x v="4"/>
    <x v="0"/>
    <m/>
  </r>
  <r>
    <n v="218810"/>
    <x v="0"/>
    <x v="0"/>
    <x v="0"/>
    <x v="0"/>
    <x v="11"/>
    <x v="142"/>
    <x v="0"/>
    <x v="1"/>
    <s v="Tesseramento"/>
    <x v="1"/>
    <x v="0"/>
    <x v="0"/>
    <m/>
  </r>
  <r>
    <n v="181055"/>
    <x v="0"/>
    <x v="0"/>
    <x v="0"/>
    <x v="0"/>
    <x v="7"/>
    <x v="310"/>
    <x v="0"/>
    <x v="1"/>
    <s v="Tesseramento"/>
    <x v="1"/>
    <x v="3"/>
    <x v="0"/>
    <m/>
  </r>
  <r>
    <n v="13312"/>
    <x v="0"/>
    <x v="0"/>
    <x v="0"/>
    <x v="0"/>
    <x v="7"/>
    <x v="310"/>
    <x v="0"/>
    <x v="0"/>
    <s v="Tesseramento"/>
    <x v="1"/>
    <x v="4"/>
    <x v="0"/>
    <m/>
  </r>
  <r>
    <n v="13316"/>
    <x v="0"/>
    <x v="0"/>
    <x v="0"/>
    <x v="0"/>
    <x v="7"/>
    <x v="310"/>
    <x v="0"/>
    <x v="0"/>
    <s v="Tesseramento"/>
    <x v="1"/>
    <x v="4"/>
    <x v="0"/>
    <m/>
  </r>
  <r>
    <n v="134226"/>
    <x v="0"/>
    <x v="0"/>
    <x v="0"/>
    <x v="0"/>
    <x v="8"/>
    <x v="115"/>
    <x v="0"/>
    <x v="0"/>
    <s v="Tesseramento"/>
    <x v="1"/>
    <x v="4"/>
    <x v="0"/>
    <m/>
  </r>
  <r>
    <n v="128113"/>
    <x v="0"/>
    <x v="0"/>
    <x v="0"/>
    <x v="0"/>
    <x v="7"/>
    <x v="310"/>
    <x v="0"/>
    <x v="0"/>
    <s v="Tesseramento"/>
    <x v="1"/>
    <x v="0"/>
    <x v="0"/>
    <m/>
  </r>
  <r>
    <n v="33290"/>
    <x v="0"/>
    <x v="0"/>
    <x v="0"/>
    <x v="0"/>
    <x v="11"/>
    <x v="142"/>
    <x v="0"/>
    <x v="0"/>
    <s v="Tesseramento"/>
    <x v="1"/>
    <x v="0"/>
    <x v="0"/>
    <m/>
  </r>
  <r>
    <n v="49484"/>
    <x v="0"/>
    <x v="0"/>
    <x v="0"/>
    <x v="0"/>
    <x v="2"/>
    <x v="172"/>
    <x v="0"/>
    <x v="0"/>
    <s v="Tesseramento"/>
    <x v="1"/>
    <x v="4"/>
    <x v="0"/>
    <m/>
  </r>
  <r>
    <n v="60622"/>
    <x v="0"/>
    <x v="0"/>
    <x v="0"/>
    <x v="0"/>
    <x v="7"/>
    <x v="310"/>
    <x v="0"/>
    <x v="0"/>
    <s v="Tesseramento"/>
    <x v="1"/>
    <x v="0"/>
    <x v="0"/>
    <m/>
  </r>
  <r>
    <n v="215885"/>
    <x v="0"/>
    <x v="0"/>
    <x v="0"/>
    <x v="0"/>
    <x v="8"/>
    <x v="115"/>
    <x v="0"/>
    <x v="0"/>
    <s v="Tesseramento"/>
    <x v="1"/>
    <x v="3"/>
    <x v="0"/>
    <m/>
  </r>
  <r>
    <n v="203375"/>
    <x v="0"/>
    <x v="0"/>
    <x v="0"/>
    <x v="0"/>
    <x v="2"/>
    <x v="172"/>
    <x v="0"/>
    <x v="0"/>
    <s v="Tesseramento"/>
    <x v="1"/>
    <x v="0"/>
    <x v="0"/>
    <m/>
  </r>
  <r>
    <n v="13320"/>
    <x v="0"/>
    <x v="0"/>
    <x v="0"/>
    <x v="0"/>
    <x v="7"/>
    <x v="310"/>
    <x v="0"/>
    <x v="0"/>
    <s v="Tesseramento"/>
    <x v="1"/>
    <x v="4"/>
    <x v="0"/>
    <m/>
  </r>
  <r>
    <n v="13198"/>
    <x v="0"/>
    <x v="0"/>
    <x v="0"/>
    <x v="0"/>
    <x v="7"/>
    <x v="310"/>
    <x v="0"/>
    <x v="1"/>
    <s v="Tesseramento"/>
    <x v="1"/>
    <x v="4"/>
    <x v="0"/>
    <m/>
  </r>
  <r>
    <n v="145716"/>
    <x v="0"/>
    <x v="0"/>
    <x v="0"/>
    <x v="0"/>
    <x v="2"/>
    <x v="172"/>
    <x v="0"/>
    <x v="0"/>
    <s v="Tesseramento"/>
    <x v="1"/>
    <x v="0"/>
    <x v="0"/>
    <m/>
  </r>
  <r>
    <n v="105644"/>
    <x v="0"/>
    <x v="0"/>
    <x v="0"/>
    <x v="0"/>
    <x v="8"/>
    <x v="115"/>
    <x v="0"/>
    <x v="0"/>
    <s v="Tesseramento"/>
    <x v="1"/>
    <x v="4"/>
    <x v="0"/>
    <m/>
  </r>
  <r>
    <n v="13322"/>
    <x v="0"/>
    <x v="0"/>
    <x v="0"/>
    <x v="0"/>
    <x v="7"/>
    <x v="310"/>
    <x v="0"/>
    <x v="0"/>
    <s v="Tesseramento"/>
    <x v="1"/>
    <x v="4"/>
    <x v="0"/>
    <m/>
  </r>
  <r>
    <n v="104937"/>
    <x v="0"/>
    <x v="0"/>
    <x v="0"/>
    <x v="0"/>
    <x v="7"/>
    <x v="310"/>
    <x v="0"/>
    <x v="0"/>
    <s v="Tesseramento"/>
    <x v="1"/>
    <x v="3"/>
    <x v="0"/>
    <m/>
  </r>
  <r>
    <n v="25021"/>
    <x v="0"/>
    <x v="0"/>
    <x v="0"/>
    <x v="0"/>
    <x v="7"/>
    <x v="310"/>
    <x v="0"/>
    <x v="0"/>
    <s v="Tesseramento"/>
    <x v="1"/>
    <x v="4"/>
    <x v="0"/>
    <m/>
  </r>
  <r>
    <n v="115142"/>
    <x v="0"/>
    <x v="0"/>
    <x v="0"/>
    <x v="0"/>
    <x v="8"/>
    <x v="115"/>
    <x v="0"/>
    <x v="0"/>
    <s v="Tesseramento"/>
    <x v="1"/>
    <x v="4"/>
    <x v="0"/>
    <m/>
  </r>
  <r>
    <n v="80761"/>
    <x v="0"/>
    <x v="0"/>
    <x v="0"/>
    <x v="0"/>
    <x v="2"/>
    <x v="172"/>
    <x v="0"/>
    <x v="0"/>
    <s v="Tesseramento"/>
    <x v="1"/>
    <x v="4"/>
    <x v="0"/>
    <m/>
  </r>
  <r>
    <n v="140187"/>
    <x v="0"/>
    <x v="0"/>
    <x v="0"/>
    <x v="0"/>
    <x v="7"/>
    <x v="310"/>
    <x v="0"/>
    <x v="0"/>
    <s v="Tesseramento"/>
    <x v="1"/>
    <x v="1"/>
    <x v="0"/>
    <m/>
  </r>
  <r>
    <n v="135259"/>
    <x v="0"/>
    <x v="0"/>
    <x v="0"/>
    <x v="0"/>
    <x v="7"/>
    <x v="310"/>
    <x v="0"/>
    <x v="0"/>
    <s v="Tesseramento"/>
    <x v="1"/>
    <x v="3"/>
    <x v="0"/>
    <m/>
  </r>
  <r>
    <n v="13328"/>
    <x v="0"/>
    <x v="0"/>
    <x v="0"/>
    <x v="0"/>
    <x v="7"/>
    <x v="310"/>
    <x v="0"/>
    <x v="0"/>
    <s v="Tesseramento"/>
    <x v="1"/>
    <x v="4"/>
    <x v="0"/>
    <m/>
  </r>
  <r>
    <n v="179159"/>
    <x v="0"/>
    <x v="0"/>
    <x v="0"/>
    <x v="0"/>
    <x v="8"/>
    <x v="115"/>
    <x v="0"/>
    <x v="0"/>
    <s v="Tesseramento"/>
    <x v="1"/>
    <x v="4"/>
    <x v="0"/>
    <m/>
  </r>
  <r>
    <n v="87249"/>
    <x v="0"/>
    <x v="0"/>
    <x v="0"/>
    <x v="0"/>
    <x v="7"/>
    <x v="297"/>
    <x v="0"/>
    <x v="0"/>
    <s v="Tesseramento"/>
    <x v="1"/>
    <x v="0"/>
    <x v="0"/>
    <m/>
  </r>
  <r>
    <n v="80774"/>
    <x v="0"/>
    <x v="0"/>
    <x v="0"/>
    <x v="0"/>
    <x v="2"/>
    <x v="172"/>
    <x v="0"/>
    <x v="1"/>
    <s v="Tesseramento"/>
    <x v="1"/>
    <x v="4"/>
    <x v="0"/>
    <m/>
  </r>
  <r>
    <n v="13329"/>
    <x v="0"/>
    <x v="0"/>
    <x v="0"/>
    <x v="0"/>
    <x v="7"/>
    <x v="310"/>
    <x v="0"/>
    <x v="0"/>
    <s v="Tesseramento"/>
    <x v="1"/>
    <x v="4"/>
    <x v="0"/>
    <m/>
  </r>
  <r>
    <n v="126554"/>
    <x v="0"/>
    <x v="0"/>
    <x v="0"/>
    <x v="1"/>
    <x v="8"/>
    <x v="115"/>
    <x v="0"/>
    <x v="0"/>
    <s v="Tesseramento"/>
    <x v="1"/>
    <x v="4"/>
    <x v="0"/>
    <m/>
  </r>
  <r>
    <n v="100722"/>
    <x v="0"/>
    <x v="0"/>
    <x v="0"/>
    <x v="0"/>
    <x v="7"/>
    <x v="310"/>
    <x v="0"/>
    <x v="0"/>
    <s v="Tesseramento"/>
    <x v="1"/>
    <x v="0"/>
    <x v="0"/>
    <m/>
  </r>
  <r>
    <n v="13554"/>
    <x v="0"/>
    <x v="0"/>
    <x v="0"/>
    <x v="0"/>
    <x v="2"/>
    <x v="172"/>
    <x v="0"/>
    <x v="1"/>
    <s v="Tesseramento"/>
    <x v="1"/>
    <x v="4"/>
    <x v="0"/>
    <m/>
  </r>
  <r>
    <n v="121312"/>
    <x v="0"/>
    <x v="0"/>
    <x v="0"/>
    <x v="0"/>
    <x v="11"/>
    <x v="142"/>
    <x v="0"/>
    <x v="0"/>
    <s v="Tesseramento"/>
    <x v="1"/>
    <x v="0"/>
    <x v="0"/>
    <m/>
  </r>
  <r>
    <n v="13335"/>
    <x v="0"/>
    <x v="0"/>
    <x v="0"/>
    <x v="0"/>
    <x v="7"/>
    <x v="310"/>
    <x v="0"/>
    <x v="0"/>
    <s v="Tesseramento"/>
    <x v="1"/>
    <x v="4"/>
    <x v="0"/>
    <m/>
  </r>
  <r>
    <n v="79684"/>
    <x v="0"/>
    <x v="0"/>
    <x v="0"/>
    <x v="0"/>
    <x v="11"/>
    <x v="142"/>
    <x v="0"/>
    <x v="0"/>
    <s v="Tesseramento"/>
    <x v="1"/>
    <x v="0"/>
    <x v="0"/>
    <m/>
  </r>
  <r>
    <n v="14877"/>
    <x v="0"/>
    <x v="0"/>
    <x v="0"/>
    <x v="0"/>
    <x v="7"/>
    <x v="310"/>
    <x v="0"/>
    <x v="0"/>
    <s v="Tesseramento"/>
    <x v="1"/>
    <x v="1"/>
    <x v="0"/>
    <m/>
  </r>
  <r>
    <n v="13555"/>
    <x v="0"/>
    <x v="0"/>
    <x v="0"/>
    <x v="0"/>
    <x v="2"/>
    <x v="172"/>
    <x v="0"/>
    <x v="0"/>
    <s v="Tesseramento"/>
    <x v="1"/>
    <x v="4"/>
    <x v="0"/>
    <m/>
  </r>
  <r>
    <n v="139442"/>
    <x v="0"/>
    <x v="0"/>
    <x v="0"/>
    <x v="0"/>
    <x v="7"/>
    <x v="310"/>
    <x v="0"/>
    <x v="0"/>
    <s v="Tesseramento"/>
    <x v="1"/>
    <x v="0"/>
    <x v="0"/>
    <m/>
  </r>
  <r>
    <n v="63002"/>
    <x v="0"/>
    <x v="0"/>
    <x v="0"/>
    <x v="0"/>
    <x v="11"/>
    <x v="142"/>
    <x v="0"/>
    <x v="0"/>
    <s v="Tesseramento"/>
    <x v="1"/>
    <x v="3"/>
    <x v="0"/>
    <m/>
  </r>
  <r>
    <n v="57430"/>
    <x v="0"/>
    <x v="0"/>
    <x v="0"/>
    <x v="0"/>
    <x v="7"/>
    <x v="310"/>
    <x v="0"/>
    <x v="0"/>
    <s v="Tesseramento"/>
    <x v="1"/>
    <x v="4"/>
    <x v="0"/>
    <m/>
  </r>
  <r>
    <n v="220463"/>
    <x v="0"/>
    <x v="0"/>
    <x v="0"/>
    <x v="0"/>
    <x v="2"/>
    <x v="172"/>
    <x v="0"/>
    <x v="0"/>
    <s v="Tesseramento"/>
    <x v="1"/>
    <x v="4"/>
    <x v="0"/>
    <m/>
  </r>
  <r>
    <n v="92188"/>
    <x v="0"/>
    <x v="0"/>
    <x v="0"/>
    <x v="0"/>
    <x v="2"/>
    <x v="172"/>
    <x v="0"/>
    <x v="1"/>
    <s v="Tesseramento"/>
    <x v="1"/>
    <x v="4"/>
    <x v="0"/>
    <m/>
  </r>
  <r>
    <n v="100723"/>
    <x v="0"/>
    <x v="0"/>
    <x v="0"/>
    <x v="0"/>
    <x v="7"/>
    <x v="310"/>
    <x v="0"/>
    <x v="0"/>
    <s v="Tesseramento"/>
    <x v="1"/>
    <x v="0"/>
    <x v="0"/>
    <m/>
  </r>
  <r>
    <n v="209231"/>
    <x v="0"/>
    <x v="0"/>
    <x v="0"/>
    <x v="1"/>
    <x v="8"/>
    <x v="115"/>
    <x v="0"/>
    <x v="0"/>
    <s v="Tesseramento"/>
    <x v="1"/>
    <x v="3"/>
    <x v="0"/>
    <m/>
  </r>
  <r>
    <n v="169315"/>
    <x v="1"/>
    <x v="0"/>
    <x v="0"/>
    <x v="0"/>
    <x v="7"/>
    <x v="310"/>
    <x v="0"/>
    <x v="0"/>
    <s v="Tesseramento"/>
    <x v="1"/>
    <x v="6"/>
    <x v="0"/>
    <m/>
  </r>
  <r>
    <n v="187354"/>
    <x v="0"/>
    <x v="0"/>
    <x v="0"/>
    <x v="0"/>
    <x v="8"/>
    <x v="115"/>
    <x v="0"/>
    <x v="0"/>
    <s v="Tesseramento"/>
    <x v="1"/>
    <x v="0"/>
    <x v="0"/>
    <m/>
  </r>
  <r>
    <n v="169316"/>
    <x v="1"/>
    <x v="0"/>
    <x v="0"/>
    <x v="0"/>
    <x v="7"/>
    <x v="310"/>
    <x v="0"/>
    <x v="0"/>
    <s v="Tesseramento"/>
    <x v="1"/>
    <x v="7"/>
    <x v="0"/>
    <m/>
  </r>
  <r>
    <n v="140190"/>
    <x v="0"/>
    <x v="0"/>
    <x v="0"/>
    <x v="0"/>
    <x v="7"/>
    <x v="310"/>
    <x v="0"/>
    <x v="0"/>
    <s v="Tesseramento"/>
    <x v="1"/>
    <x v="3"/>
    <x v="0"/>
    <m/>
  </r>
  <r>
    <n v="157179"/>
    <x v="0"/>
    <x v="0"/>
    <x v="0"/>
    <x v="0"/>
    <x v="7"/>
    <x v="310"/>
    <x v="0"/>
    <x v="0"/>
    <s v="Tesseramento"/>
    <x v="1"/>
    <x v="0"/>
    <x v="0"/>
    <m/>
  </r>
  <r>
    <n v="13339"/>
    <x v="0"/>
    <x v="0"/>
    <x v="0"/>
    <x v="0"/>
    <x v="7"/>
    <x v="310"/>
    <x v="0"/>
    <x v="0"/>
    <s v="Tesseramento"/>
    <x v="1"/>
    <x v="4"/>
    <x v="0"/>
    <m/>
  </r>
  <r>
    <n v="235295"/>
    <x v="0"/>
    <x v="0"/>
    <x v="1"/>
    <x v="3"/>
    <x v="7"/>
    <x v="150"/>
    <x v="0"/>
    <x v="1"/>
    <s v="Tesseramento"/>
    <x v="1"/>
    <x v="4"/>
    <x v="0"/>
    <m/>
  </r>
  <r>
    <n v="147688"/>
    <x v="0"/>
    <x v="0"/>
    <x v="0"/>
    <x v="0"/>
    <x v="11"/>
    <x v="142"/>
    <x v="0"/>
    <x v="0"/>
    <s v="Tesseramento"/>
    <x v="1"/>
    <x v="0"/>
    <x v="0"/>
    <m/>
  </r>
  <r>
    <n v="193837"/>
    <x v="0"/>
    <x v="0"/>
    <x v="0"/>
    <x v="0"/>
    <x v="7"/>
    <x v="310"/>
    <x v="0"/>
    <x v="0"/>
    <s v="Tesseramento"/>
    <x v="1"/>
    <x v="0"/>
    <x v="0"/>
    <m/>
  </r>
  <r>
    <n v="86655"/>
    <x v="0"/>
    <x v="0"/>
    <x v="0"/>
    <x v="0"/>
    <x v="2"/>
    <x v="172"/>
    <x v="0"/>
    <x v="0"/>
    <s v="Tesseramento"/>
    <x v="1"/>
    <x v="1"/>
    <x v="0"/>
    <m/>
  </r>
  <r>
    <n v="86656"/>
    <x v="0"/>
    <x v="0"/>
    <x v="0"/>
    <x v="0"/>
    <x v="2"/>
    <x v="172"/>
    <x v="0"/>
    <x v="0"/>
    <s v="Tesseramento"/>
    <x v="1"/>
    <x v="4"/>
    <x v="0"/>
    <m/>
  </r>
  <r>
    <n v="150440"/>
    <x v="0"/>
    <x v="0"/>
    <x v="0"/>
    <x v="0"/>
    <x v="8"/>
    <x v="115"/>
    <x v="0"/>
    <x v="0"/>
    <s v="Tesseramento"/>
    <x v="1"/>
    <x v="0"/>
    <x v="0"/>
    <m/>
  </r>
  <r>
    <n v="13341"/>
    <x v="0"/>
    <x v="0"/>
    <x v="0"/>
    <x v="0"/>
    <x v="7"/>
    <x v="310"/>
    <x v="0"/>
    <x v="1"/>
    <s v="Tesseramento"/>
    <x v="1"/>
    <x v="4"/>
    <x v="0"/>
    <m/>
  </r>
  <r>
    <n v="13347"/>
    <x v="0"/>
    <x v="0"/>
    <x v="0"/>
    <x v="0"/>
    <x v="7"/>
    <x v="310"/>
    <x v="0"/>
    <x v="0"/>
    <s v="Tesseramento"/>
    <x v="1"/>
    <x v="3"/>
    <x v="0"/>
    <m/>
  </r>
  <r>
    <n v="232490"/>
    <x v="0"/>
    <x v="0"/>
    <x v="0"/>
    <x v="0"/>
    <x v="8"/>
    <x v="115"/>
    <x v="0"/>
    <x v="1"/>
    <s v="Tesseramento"/>
    <x v="1"/>
    <x v="0"/>
    <x v="0"/>
    <m/>
  </r>
  <r>
    <n v="223651"/>
    <x v="0"/>
    <x v="0"/>
    <x v="0"/>
    <x v="1"/>
    <x v="10"/>
    <x v="93"/>
    <x v="0"/>
    <x v="1"/>
    <s v="Tesseramento"/>
    <x v="0"/>
    <x v="0"/>
    <x v="0"/>
    <m/>
  </r>
  <r>
    <n v="28859"/>
    <x v="0"/>
    <x v="0"/>
    <x v="0"/>
    <x v="0"/>
    <x v="7"/>
    <x v="310"/>
    <x v="0"/>
    <x v="0"/>
    <s v="Tesseramento"/>
    <x v="1"/>
    <x v="4"/>
    <x v="0"/>
    <m/>
  </r>
  <r>
    <n v="13354"/>
    <x v="0"/>
    <x v="0"/>
    <x v="0"/>
    <x v="0"/>
    <x v="7"/>
    <x v="310"/>
    <x v="0"/>
    <x v="0"/>
    <s v="Tesseramento"/>
    <x v="1"/>
    <x v="4"/>
    <x v="0"/>
    <m/>
  </r>
  <r>
    <n v="224873"/>
    <x v="0"/>
    <x v="0"/>
    <x v="0"/>
    <x v="1"/>
    <x v="8"/>
    <x v="115"/>
    <x v="0"/>
    <x v="0"/>
    <s v="Tesseramento"/>
    <x v="1"/>
    <x v="4"/>
    <x v="0"/>
    <m/>
  </r>
  <r>
    <n v="23413"/>
    <x v="0"/>
    <x v="0"/>
    <x v="0"/>
    <x v="0"/>
    <x v="7"/>
    <x v="310"/>
    <x v="0"/>
    <x v="1"/>
    <s v="Tesseramento"/>
    <x v="1"/>
    <x v="4"/>
    <x v="0"/>
    <m/>
  </r>
  <r>
    <n v="150434"/>
    <x v="0"/>
    <x v="0"/>
    <x v="0"/>
    <x v="0"/>
    <x v="8"/>
    <x v="115"/>
    <x v="0"/>
    <x v="0"/>
    <s v="Tesseramento"/>
    <x v="1"/>
    <x v="0"/>
    <x v="0"/>
    <m/>
  </r>
  <r>
    <n v="153146"/>
    <x v="0"/>
    <x v="0"/>
    <x v="0"/>
    <x v="0"/>
    <x v="7"/>
    <x v="310"/>
    <x v="0"/>
    <x v="0"/>
    <s v="Tesseramento"/>
    <x v="1"/>
    <x v="1"/>
    <x v="0"/>
    <m/>
  </r>
  <r>
    <n v="204846"/>
    <x v="0"/>
    <x v="0"/>
    <x v="0"/>
    <x v="0"/>
    <x v="2"/>
    <x v="172"/>
    <x v="0"/>
    <x v="0"/>
    <s v="Tesseramento"/>
    <x v="1"/>
    <x v="3"/>
    <x v="0"/>
    <m/>
  </r>
  <r>
    <n v="13356"/>
    <x v="0"/>
    <x v="0"/>
    <x v="0"/>
    <x v="0"/>
    <x v="7"/>
    <x v="310"/>
    <x v="0"/>
    <x v="0"/>
    <s v="Tesseramento"/>
    <x v="1"/>
    <x v="4"/>
    <x v="0"/>
    <m/>
  </r>
  <r>
    <n v="13357"/>
    <x v="0"/>
    <x v="0"/>
    <x v="0"/>
    <x v="0"/>
    <x v="7"/>
    <x v="310"/>
    <x v="0"/>
    <x v="0"/>
    <s v="Tesseramento"/>
    <x v="1"/>
    <x v="4"/>
    <x v="0"/>
    <m/>
  </r>
  <r>
    <n v="99950"/>
    <x v="0"/>
    <x v="0"/>
    <x v="0"/>
    <x v="0"/>
    <x v="8"/>
    <x v="115"/>
    <x v="0"/>
    <x v="0"/>
    <s v="Tesseramento"/>
    <x v="1"/>
    <x v="4"/>
    <x v="0"/>
    <m/>
  </r>
  <r>
    <n v="111671"/>
    <x v="0"/>
    <x v="0"/>
    <x v="0"/>
    <x v="0"/>
    <x v="8"/>
    <x v="115"/>
    <x v="0"/>
    <x v="0"/>
    <s v="Tesseramento"/>
    <x v="1"/>
    <x v="4"/>
    <x v="0"/>
    <m/>
  </r>
  <r>
    <n v="204845"/>
    <x v="0"/>
    <x v="0"/>
    <x v="0"/>
    <x v="0"/>
    <x v="2"/>
    <x v="172"/>
    <x v="0"/>
    <x v="1"/>
    <s v="Tesseramento"/>
    <x v="1"/>
    <x v="0"/>
    <x v="0"/>
    <m/>
  </r>
  <r>
    <n v="13359"/>
    <x v="0"/>
    <x v="0"/>
    <x v="0"/>
    <x v="0"/>
    <x v="7"/>
    <x v="310"/>
    <x v="0"/>
    <x v="0"/>
    <s v="Tesseramento"/>
    <x v="1"/>
    <x v="3"/>
    <x v="0"/>
    <m/>
  </r>
  <r>
    <n v="31678"/>
    <x v="0"/>
    <x v="0"/>
    <x v="0"/>
    <x v="0"/>
    <x v="7"/>
    <x v="310"/>
    <x v="0"/>
    <x v="0"/>
    <s v="Tesseramento"/>
    <x v="1"/>
    <x v="3"/>
    <x v="0"/>
    <m/>
  </r>
  <r>
    <n v="99422"/>
    <x v="0"/>
    <x v="0"/>
    <x v="0"/>
    <x v="0"/>
    <x v="8"/>
    <x v="115"/>
    <x v="0"/>
    <x v="0"/>
    <s v="Tesseramento"/>
    <x v="1"/>
    <x v="3"/>
    <x v="0"/>
    <m/>
  </r>
  <r>
    <n v="232345"/>
    <x v="0"/>
    <x v="0"/>
    <x v="0"/>
    <x v="2"/>
    <x v="2"/>
    <x v="172"/>
    <x v="0"/>
    <x v="1"/>
    <s v="Tesseramento"/>
    <x v="1"/>
    <x v="0"/>
    <x v="0"/>
    <m/>
  </r>
  <r>
    <n v="154806"/>
    <x v="0"/>
    <x v="0"/>
    <x v="0"/>
    <x v="0"/>
    <x v="2"/>
    <x v="172"/>
    <x v="0"/>
    <x v="0"/>
    <s v="Tesseramento"/>
    <x v="1"/>
    <x v="4"/>
    <x v="0"/>
    <m/>
  </r>
  <r>
    <n v="61654"/>
    <x v="0"/>
    <x v="0"/>
    <x v="0"/>
    <x v="0"/>
    <x v="7"/>
    <x v="310"/>
    <x v="0"/>
    <x v="1"/>
    <s v="Tesseramento"/>
    <x v="1"/>
    <x v="1"/>
    <x v="0"/>
    <m/>
  </r>
  <r>
    <n v="31677"/>
    <x v="0"/>
    <x v="0"/>
    <x v="0"/>
    <x v="0"/>
    <x v="7"/>
    <x v="310"/>
    <x v="0"/>
    <x v="0"/>
    <s v="Tesseramento"/>
    <x v="1"/>
    <x v="0"/>
    <x v="0"/>
    <m/>
  </r>
  <r>
    <n v="184452"/>
    <x v="0"/>
    <x v="0"/>
    <x v="0"/>
    <x v="0"/>
    <x v="4"/>
    <x v="250"/>
    <x v="0"/>
    <x v="1"/>
    <s v="Tesseramento"/>
    <x v="1"/>
    <x v="0"/>
    <x v="0"/>
    <m/>
  </r>
  <r>
    <n v="184450"/>
    <x v="1"/>
    <x v="0"/>
    <x v="0"/>
    <x v="0"/>
    <x v="4"/>
    <x v="250"/>
    <x v="0"/>
    <x v="0"/>
    <s v="Tesseramento"/>
    <x v="1"/>
    <x v="7"/>
    <x v="0"/>
    <m/>
  </r>
  <r>
    <n v="182409"/>
    <x v="0"/>
    <x v="0"/>
    <x v="0"/>
    <x v="0"/>
    <x v="8"/>
    <x v="115"/>
    <x v="0"/>
    <x v="0"/>
    <s v="Tesseramento"/>
    <x v="1"/>
    <x v="4"/>
    <x v="0"/>
    <m/>
  </r>
  <r>
    <n v="88237"/>
    <x v="0"/>
    <x v="0"/>
    <x v="0"/>
    <x v="0"/>
    <x v="2"/>
    <x v="172"/>
    <x v="0"/>
    <x v="1"/>
    <s v="Tesseramento"/>
    <x v="1"/>
    <x v="4"/>
    <x v="0"/>
    <m/>
  </r>
  <r>
    <n v="184451"/>
    <x v="0"/>
    <x v="0"/>
    <x v="0"/>
    <x v="0"/>
    <x v="4"/>
    <x v="250"/>
    <x v="0"/>
    <x v="0"/>
    <s v="Tesseramento"/>
    <x v="1"/>
    <x v="0"/>
    <x v="0"/>
    <m/>
  </r>
  <r>
    <n v="143286"/>
    <x v="1"/>
    <x v="0"/>
    <x v="0"/>
    <x v="1"/>
    <x v="7"/>
    <x v="310"/>
    <x v="0"/>
    <x v="1"/>
    <s v="Tesseramento"/>
    <x v="1"/>
    <x v="7"/>
    <x v="0"/>
    <m/>
  </r>
  <r>
    <n v="79090"/>
    <x v="0"/>
    <x v="0"/>
    <x v="0"/>
    <x v="0"/>
    <x v="4"/>
    <x v="250"/>
    <x v="0"/>
    <x v="0"/>
    <s v="Tesseramento"/>
    <x v="1"/>
    <x v="3"/>
    <x v="0"/>
    <m/>
  </r>
  <r>
    <n v="13070"/>
    <x v="0"/>
    <x v="0"/>
    <x v="0"/>
    <x v="0"/>
    <x v="7"/>
    <x v="310"/>
    <x v="0"/>
    <x v="1"/>
    <s v="Tesseramento"/>
    <x v="1"/>
    <x v="4"/>
    <x v="0"/>
    <m/>
  </r>
  <r>
    <n v="39160"/>
    <x v="0"/>
    <x v="0"/>
    <x v="0"/>
    <x v="0"/>
    <x v="7"/>
    <x v="310"/>
    <x v="0"/>
    <x v="0"/>
    <s v="Tesseramento"/>
    <x v="1"/>
    <x v="4"/>
    <x v="0"/>
    <m/>
  </r>
  <r>
    <n v="33155"/>
    <x v="0"/>
    <x v="0"/>
    <x v="0"/>
    <x v="0"/>
    <x v="7"/>
    <x v="310"/>
    <x v="0"/>
    <x v="0"/>
    <s v="Tesseramento"/>
    <x v="1"/>
    <x v="3"/>
    <x v="0"/>
    <m/>
  </r>
  <r>
    <n v="185079"/>
    <x v="1"/>
    <x v="0"/>
    <x v="0"/>
    <x v="0"/>
    <x v="7"/>
    <x v="310"/>
    <x v="0"/>
    <x v="0"/>
    <s v="Tesseramento"/>
    <x v="1"/>
    <x v="6"/>
    <x v="0"/>
    <m/>
  </r>
  <r>
    <n v="124260"/>
    <x v="0"/>
    <x v="0"/>
    <x v="0"/>
    <x v="1"/>
    <x v="8"/>
    <x v="115"/>
    <x v="0"/>
    <x v="0"/>
    <s v="Tesseramento"/>
    <x v="1"/>
    <x v="4"/>
    <x v="0"/>
    <m/>
  </r>
  <r>
    <n v="197015"/>
    <x v="1"/>
    <x v="0"/>
    <x v="0"/>
    <x v="1"/>
    <x v="7"/>
    <x v="310"/>
    <x v="0"/>
    <x v="0"/>
    <s v="Tesseramento"/>
    <x v="1"/>
    <x v="5"/>
    <x v="0"/>
    <m/>
  </r>
  <r>
    <n v="61701"/>
    <x v="0"/>
    <x v="0"/>
    <x v="0"/>
    <x v="0"/>
    <x v="7"/>
    <x v="310"/>
    <x v="0"/>
    <x v="1"/>
    <s v="Tesseramento"/>
    <x v="1"/>
    <x v="4"/>
    <x v="0"/>
    <m/>
  </r>
  <r>
    <n v="4090"/>
    <x v="0"/>
    <x v="0"/>
    <x v="0"/>
    <x v="2"/>
    <x v="4"/>
    <x v="250"/>
    <x v="0"/>
    <x v="1"/>
    <s v="Tesseramento"/>
    <x v="1"/>
    <x v="4"/>
    <x v="0"/>
    <m/>
  </r>
  <r>
    <n v="235519"/>
    <x v="0"/>
    <x v="1"/>
    <x v="1"/>
    <x v="2"/>
    <x v="7"/>
    <x v="168"/>
    <x v="0"/>
    <x v="0"/>
    <s v="Tesseramento"/>
    <x v="1"/>
    <x v="3"/>
    <x v="0"/>
    <m/>
  </r>
  <r>
    <n v="13374"/>
    <x v="0"/>
    <x v="0"/>
    <x v="0"/>
    <x v="0"/>
    <x v="7"/>
    <x v="310"/>
    <x v="0"/>
    <x v="0"/>
    <s v="Tesseramento"/>
    <x v="1"/>
    <x v="0"/>
    <x v="0"/>
    <m/>
  </r>
  <r>
    <n v="66710"/>
    <x v="0"/>
    <x v="0"/>
    <x v="0"/>
    <x v="0"/>
    <x v="7"/>
    <x v="310"/>
    <x v="0"/>
    <x v="0"/>
    <s v="Tesseramento"/>
    <x v="1"/>
    <x v="4"/>
    <x v="0"/>
    <m/>
  </r>
  <r>
    <n v="107086"/>
    <x v="0"/>
    <x v="0"/>
    <x v="0"/>
    <x v="0"/>
    <x v="8"/>
    <x v="115"/>
    <x v="0"/>
    <x v="0"/>
    <s v="Tesseramento"/>
    <x v="1"/>
    <x v="4"/>
    <x v="0"/>
    <m/>
  </r>
  <r>
    <n v="7511"/>
    <x v="0"/>
    <x v="0"/>
    <x v="0"/>
    <x v="0"/>
    <x v="7"/>
    <x v="310"/>
    <x v="0"/>
    <x v="0"/>
    <s v="Tesseramento"/>
    <x v="1"/>
    <x v="4"/>
    <x v="0"/>
    <m/>
  </r>
  <r>
    <n v="125005"/>
    <x v="0"/>
    <x v="0"/>
    <x v="0"/>
    <x v="0"/>
    <x v="7"/>
    <x v="310"/>
    <x v="0"/>
    <x v="0"/>
    <s v="Tesseramento"/>
    <x v="1"/>
    <x v="0"/>
    <x v="0"/>
    <m/>
  </r>
  <r>
    <n v="3"/>
    <x v="0"/>
    <x v="0"/>
    <x v="0"/>
    <x v="0"/>
    <x v="7"/>
    <x v="310"/>
    <x v="0"/>
    <x v="1"/>
    <s v="Tesseramento"/>
    <x v="1"/>
    <x v="3"/>
    <x v="0"/>
    <m/>
  </r>
  <r>
    <n v="120879"/>
    <x v="0"/>
    <x v="0"/>
    <x v="0"/>
    <x v="0"/>
    <x v="7"/>
    <x v="310"/>
    <x v="0"/>
    <x v="0"/>
    <s v="Tesseramento"/>
    <x v="1"/>
    <x v="0"/>
    <x v="0"/>
    <m/>
  </r>
  <r>
    <n v="167460"/>
    <x v="0"/>
    <x v="1"/>
    <x v="0"/>
    <x v="3"/>
    <x v="7"/>
    <x v="168"/>
    <x v="0"/>
    <x v="0"/>
    <s v="Tesseramento"/>
    <x v="1"/>
    <x v="4"/>
    <x v="0"/>
    <m/>
  </r>
  <r>
    <n v="233289"/>
    <x v="1"/>
    <x v="0"/>
    <x v="0"/>
    <x v="0"/>
    <x v="7"/>
    <x v="310"/>
    <x v="0"/>
    <x v="0"/>
    <s v="Tesseramento"/>
    <x v="1"/>
    <x v="7"/>
    <x v="0"/>
    <m/>
  </r>
  <r>
    <n v="13017"/>
    <x v="0"/>
    <x v="0"/>
    <x v="0"/>
    <x v="0"/>
    <x v="7"/>
    <x v="310"/>
    <x v="0"/>
    <x v="1"/>
    <s v="Tesseramento"/>
    <x v="1"/>
    <x v="4"/>
    <x v="0"/>
    <m/>
  </r>
  <r>
    <n v="204602"/>
    <x v="0"/>
    <x v="0"/>
    <x v="0"/>
    <x v="0"/>
    <x v="8"/>
    <x v="115"/>
    <x v="0"/>
    <x v="0"/>
    <s v="Tesseramento"/>
    <x v="1"/>
    <x v="0"/>
    <x v="0"/>
    <m/>
  </r>
  <r>
    <n v="100719"/>
    <x v="0"/>
    <x v="0"/>
    <x v="0"/>
    <x v="0"/>
    <x v="7"/>
    <x v="310"/>
    <x v="0"/>
    <x v="1"/>
    <s v="Tesseramento"/>
    <x v="1"/>
    <x v="4"/>
    <x v="0"/>
    <m/>
  </r>
  <r>
    <n v="6978"/>
    <x v="0"/>
    <x v="0"/>
    <x v="0"/>
    <x v="0"/>
    <x v="7"/>
    <x v="310"/>
    <x v="0"/>
    <x v="0"/>
    <s v="Tesseramento"/>
    <x v="1"/>
    <x v="3"/>
    <x v="0"/>
    <m/>
  </r>
  <r>
    <n v="83574"/>
    <x v="0"/>
    <x v="0"/>
    <x v="0"/>
    <x v="0"/>
    <x v="7"/>
    <x v="310"/>
    <x v="0"/>
    <x v="1"/>
    <s v="Tesseramento"/>
    <x v="1"/>
    <x v="4"/>
    <x v="0"/>
    <m/>
  </r>
  <r>
    <n v="214182"/>
    <x v="0"/>
    <x v="0"/>
    <x v="0"/>
    <x v="0"/>
    <x v="8"/>
    <x v="115"/>
    <x v="0"/>
    <x v="1"/>
    <s v="Tesseramento"/>
    <x v="1"/>
    <x v="0"/>
    <x v="0"/>
    <m/>
  </r>
  <r>
    <n v="13097"/>
    <x v="0"/>
    <x v="0"/>
    <x v="0"/>
    <x v="0"/>
    <x v="7"/>
    <x v="310"/>
    <x v="0"/>
    <x v="1"/>
    <s v="Tesseramento"/>
    <x v="1"/>
    <x v="4"/>
    <x v="0"/>
    <m/>
  </r>
  <r>
    <n v="100899"/>
    <x v="0"/>
    <x v="0"/>
    <x v="0"/>
    <x v="0"/>
    <x v="7"/>
    <x v="310"/>
    <x v="0"/>
    <x v="0"/>
    <s v="Tesseramento"/>
    <x v="1"/>
    <x v="0"/>
    <x v="0"/>
    <m/>
  </r>
  <r>
    <n v="39159"/>
    <x v="0"/>
    <x v="0"/>
    <x v="0"/>
    <x v="0"/>
    <x v="7"/>
    <x v="310"/>
    <x v="0"/>
    <x v="1"/>
    <s v="Tesseramento"/>
    <x v="1"/>
    <x v="4"/>
    <x v="0"/>
    <m/>
  </r>
  <r>
    <n v="7096"/>
    <x v="0"/>
    <x v="0"/>
    <x v="0"/>
    <x v="0"/>
    <x v="7"/>
    <x v="310"/>
    <x v="0"/>
    <x v="1"/>
    <s v="Tesseramento"/>
    <x v="1"/>
    <x v="0"/>
    <x v="0"/>
    <m/>
  </r>
  <r>
    <n v="109534"/>
    <x v="0"/>
    <x v="0"/>
    <x v="0"/>
    <x v="0"/>
    <x v="8"/>
    <x v="115"/>
    <x v="0"/>
    <x v="0"/>
    <s v="Tesseramento"/>
    <x v="1"/>
    <x v="4"/>
    <x v="0"/>
    <m/>
  </r>
  <r>
    <n v="13186"/>
    <x v="0"/>
    <x v="0"/>
    <x v="0"/>
    <x v="0"/>
    <x v="7"/>
    <x v="310"/>
    <x v="0"/>
    <x v="1"/>
    <s v="Tesseramento"/>
    <x v="1"/>
    <x v="4"/>
    <x v="0"/>
    <m/>
  </r>
  <r>
    <n v="80825"/>
    <x v="0"/>
    <x v="0"/>
    <x v="0"/>
    <x v="0"/>
    <x v="7"/>
    <x v="310"/>
    <x v="0"/>
    <x v="1"/>
    <s v="Tesseramento"/>
    <x v="1"/>
    <x v="3"/>
    <x v="0"/>
    <m/>
  </r>
  <r>
    <n v="13389"/>
    <x v="0"/>
    <x v="0"/>
    <x v="0"/>
    <x v="0"/>
    <x v="7"/>
    <x v="310"/>
    <x v="0"/>
    <x v="0"/>
    <s v="Tesseramento"/>
    <x v="1"/>
    <x v="3"/>
    <x v="0"/>
    <m/>
  </r>
  <r>
    <n v="61702"/>
    <x v="0"/>
    <x v="0"/>
    <x v="0"/>
    <x v="0"/>
    <x v="7"/>
    <x v="310"/>
    <x v="0"/>
    <x v="1"/>
    <s v="Tesseramento"/>
    <x v="1"/>
    <x v="4"/>
    <x v="0"/>
    <m/>
  </r>
  <r>
    <n v="13242"/>
    <x v="0"/>
    <x v="0"/>
    <x v="0"/>
    <x v="0"/>
    <x v="7"/>
    <x v="310"/>
    <x v="0"/>
    <x v="1"/>
    <s v="Tesseramento"/>
    <x v="1"/>
    <x v="4"/>
    <x v="0"/>
    <m/>
  </r>
  <r>
    <n v="22749"/>
    <x v="0"/>
    <x v="0"/>
    <x v="0"/>
    <x v="0"/>
    <x v="7"/>
    <x v="310"/>
    <x v="0"/>
    <x v="0"/>
    <s v="Tesseramento"/>
    <x v="1"/>
    <x v="4"/>
    <x v="0"/>
    <m/>
  </r>
  <r>
    <n v="98912"/>
    <x v="0"/>
    <x v="0"/>
    <x v="0"/>
    <x v="0"/>
    <x v="7"/>
    <x v="310"/>
    <x v="0"/>
    <x v="1"/>
    <s v="Tesseramento"/>
    <x v="1"/>
    <x v="3"/>
    <x v="0"/>
    <m/>
  </r>
  <r>
    <n v="41035"/>
    <x v="0"/>
    <x v="0"/>
    <x v="0"/>
    <x v="0"/>
    <x v="7"/>
    <x v="310"/>
    <x v="0"/>
    <x v="1"/>
    <s v="Tesseramento"/>
    <x v="1"/>
    <x v="4"/>
    <x v="0"/>
    <m/>
  </r>
  <r>
    <n v="235247"/>
    <x v="0"/>
    <x v="0"/>
    <x v="1"/>
    <x v="1"/>
    <x v="4"/>
    <x v="303"/>
    <x v="0"/>
    <x v="1"/>
    <s v="Tesseramento"/>
    <x v="1"/>
    <x v="3"/>
    <x v="0"/>
    <m/>
  </r>
  <r>
    <n v="227180"/>
    <x v="0"/>
    <x v="0"/>
    <x v="0"/>
    <x v="1"/>
    <x v="8"/>
    <x v="115"/>
    <x v="0"/>
    <x v="1"/>
    <s v="Tesseramento"/>
    <x v="1"/>
    <x v="4"/>
    <x v="0"/>
    <m/>
  </r>
  <r>
    <n v="108770"/>
    <x v="0"/>
    <x v="0"/>
    <x v="0"/>
    <x v="0"/>
    <x v="7"/>
    <x v="310"/>
    <x v="0"/>
    <x v="0"/>
    <s v="Tesseramento"/>
    <x v="1"/>
    <x v="3"/>
    <x v="0"/>
    <m/>
  </r>
  <r>
    <n v="13327"/>
    <x v="0"/>
    <x v="0"/>
    <x v="0"/>
    <x v="0"/>
    <x v="7"/>
    <x v="310"/>
    <x v="0"/>
    <x v="1"/>
    <s v="Tesseramento"/>
    <x v="1"/>
    <x v="4"/>
    <x v="0"/>
    <m/>
  </r>
  <r>
    <n v="2208"/>
    <x v="0"/>
    <x v="0"/>
    <x v="0"/>
    <x v="0"/>
    <x v="7"/>
    <x v="310"/>
    <x v="0"/>
    <x v="1"/>
    <s v="Tesseramento"/>
    <x v="1"/>
    <x v="4"/>
    <x v="0"/>
    <m/>
  </r>
  <r>
    <n v="227175"/>
    <x v="0"/>
    <x v="0"/>
    <x v="0"/>
    <x v="0"/>
    <x v="8"/>
    <x v="115"/>
    <x v="0"/>
    <x v="0"/>
    <s v="Tesseramento"/>
    <x v="1"/>
    <x v="4"/>
    <x v="0"/>
    <m/>
  </r>
  <r>
    <n v="13396"/>
    <x v="0"/>
    <x v="0"/>
    <x v="0"/>
    <x v="0"/>
    <x v="7"/>
    <x v="310"/>
    <x v="0"/>
    <x v="0"/>
    <s v="Tesseramento"/>
    <x v="1"/>
    <x v="4"/>
    <x v="0"/>
    <m/>
  </r>
  <r>
    <n v="13330"/>
    <x v="0"/>
    <x v="0"/>
    <x v="0"/>
    <x v="0"/>
    <x v="7"/>
    <x v="310"/>
    <x v="0"/>
    <x v="1"/>
    <s v="Tesseramento"/>
    <x v="1"/>
    <x v="4"/>
    <x v="0"/>
    <m/>
  </r>
  <r>
    <n v="80827"/>
    <x v="0"/>
    <x v="0"/>
    <x v="0"/>
    <x v="0"/>
    <x v="7"/>
    <x v="310"/>
    <x v="0"/>
    <x v="0"/>
    <s v="Tesseramento"/>
    <x v="1"/>
    <x v="4"/>
    <x v="0"/>
    <m/>
  </r>
  <r>
    <n v="80828"/>
    <x v="0"/>
    <x v="0"/>
    <x v="0"/>
    <x v="0"/>
    <x v="7"/>
    <x v="310"/>
    <x v="0"/>
    <x v="1"/>
    <s v="Tesseramento"/>
    <x v="1"/>
    <x v="4"/>
    <x v="0"/>
    <m/>
  </r>
  <r>
    <n v="54289"/>
    <x v="0"/>
    <x v="0"/>
    <x v="0"/>
    <x v="1"/>
    <x v="7"/>
    <x v="310"/>
    <x v="0"/>
    <x v="0"/>
    <s v="Tesseramento"/>
    <x v="1"/>
    <x v="4"/>
    <x v="0"/>
    <m/>
  </r>
  <r>
    <n v="13404"/>
    <x v="0"/>
    <x v="0"/>
    <x v="0"/>
    <x v="0"/>
    <x v="7"/>
    <x v="310"/>
    <x v="0"/>
    <x v="0"/>
    <s v="Tesseramento"/>
    <x v="1"/>
    <x v="3"/>
    <x v="0"/>
    <m/>
  </r>
  <r>
    <n v="13402"/>
    <x v="0"/>
    <x v="0"/>
    <x v="0"/>
    <x v="0"/>
    <x v="7"/>
    <x v="310"/>
    <x v="0"/>
    <x v="0"/>
    <s v="Tesseramento"/>
    <x v="1"/>
    <x v="4"/>
    <x v="0"/>
    <m/>
  </r>
  <r>
    <n v="105624"/>
    <x v="0"/>
    <x v="0"/>
    <x v="0"/>
    <x v="0"/>
    <x v="8"/>
    <x v="115"/>
    <x v="0"/>
    <x v="0"/>
    <s v="Tesseramento"/>
    <x v="1"/>
    <x v="4"/>
    <x v="0"/>
    <m/>
  </r>
  <r>
    <n v="153100"/>
    <x v="0"/>
    <x v="0"/>
    <x v="0"/>
    <x v="0"/>
    <x v="7"/>
    <x v="310"/>
    <x v="0"/>
    <x v="1"/>
    <s v="Tesseramento"/>
    <x v="1"/>
    <x v="0"/>
    <x v="0"/>
    <m/>
  </r>
  <r>
    <n v="47166"/>
    <x v="0"/>
    <x v="0"/>
    <x v="0"/>
    <x v="0"/>
    <x v="7"/>
    <x v="310"/>
    <x v="0"/>
    <x v="1"/>
    <s v="Tesseramento"/>
    <x v="1"/>
    <x v="4"/>
    <x v="0"/>
    <m/>
  </r>
  <r>
    <n v="25080"/>
    <x v="0"/>
    <x v="0"/>
    <x v="0"/>
    <x v="0"/>
    <x v="7"/>
    <x v="310"/>
    <x v="0"/>
    <x v="0"/>
    <s v="Tesseramento"/>
    <x v="1"/>
    <x v="4"/>
    <x v="0"/>
    <m/>
  </r>
  <r>
    <n v="160"/>
    <x v="0"/>
    <x v="0"/>
    <x v="0"/>
    <x v="0"/>
    <x v="7"/>
    <x v="310"/>
    <x v="0"/>
    <x v="1"/>
    <s v="Tesseramento"/>
    <x v="1"/>
    <x v="0"/>
    <x v="0"/>
    <m/>
  </r>
  <r>
    <n v="20753"/>
    <x v="0"/>
    <x v="0"/>
    <x v="0"/>
    <x v="0"/>
    <x v="7"/>
    <x v="310"/>
    <x v="0"/>
    <x v="0"/>
    <s v="Tesseramento"/>
    <x v="1"/>
    <x v="0"/>
    <x v="0"/>
    <m/>
  </r>
  <r>
    <n v="13150"/>
    <x v="0"/>
    <x v="0"/>
    <x v="0"/>
    <x v="0"/>
    <x v="7"/>
    <x v="310"/>
    <x v="0"/>
    <x v="1"/>
    <s v="Tesseramento"/>
    <x v="1"/>
    <x v="4"/>
    <x v="0"/>
    <m/>
  </r>
  <r>
    <n v="170900"/>
    <x v="0"/>
    <x v="0"/>
    <x v="0"/>
    <x v="0"/>
    <x v="7"/>
    <x v="310"/>
    <x v="0"/>
    <x v="1"/>
    <s v="Tesseramento"/>
    <x v="1"/>
    <x v="0"/>
    <x v="0"/>
    <m/>
  </r>
  <r>
    <n v="36113"/>
    <x v="0"/>
    <x v="0"/>
    <x v="0"/>
    <x v="0"/>
    <x v="7"/>
    <x v="310"/>
    <x v="0"/>
    <x v="1"/>
    <s v="Tesseramento"/>
    <x v="1"/>
    <x v="4"/>
    <x v="0"/>
    <m/>
  </r>
  <r>
    <n v="74732"/>
    <x v="0"/>
    <x v="0"/>
    <x v="0"/>
    <x v="4"/>
    <x v="4"/>
    <x v="250"/>
    <x v="0"/>
    <x v="1"/>
    <s v="Tesseramento"/>
    <x v="1"/>
    <x v="3"/>
    <x v="0"/>
    <m/>
  </r>
  <r>
    <n v="222277"/>
    <x v="0"/>
    <x v="0"/>
    <x v="0"/>
    <x v="0"/>
    <x v="4"/>
    <x v="250"/>
    <x v="0"/>
    <x v="1"/>
    <s v="Tesseramento"/>
    <x v="1"/>
    <x v="1"/>
    <x v="0"/>
    <m/>
  </r>
  <r>
    <n v="51248"/>
    <x v="0"/>
    <x v="0"/>
    <x v="0"/>
    <x v="0"/>
    <x v="7"/>
    <x v="310"/>
    <x v="0"/>
    <x v="1"/>
    <s v="Tesseramento"/>
    <x v="1"/>
    <x v="4"/>
    <x v="0"/>
    <m/>
  </r>
  <r>
    <n v="3928"/>
    <x v="0"/>
    <x v="0"/>
    <x v="0"/>
    <x v="0"/>
    <x v="4"/>
    <x v="250"/>
    <x v="0"/>
    <x v="0"/>
    <s v="Tesseramento"/>
    <x v="1"/>
    <x v="4"/>
    <x v="0"/>
    <m/>
  </r>
  <r>
    <n v="13410"/>
    <x v="0"/>
    <x v="0"/>
    <x v="0"/>
    <x v="0"/>
    <x v="7"/>
    <x v="310"/>
    <x v="0"/>
    <x v="0"/>
    <s v="Tesseramento"/>
    <x v="1"/>
    <x v="4"/>
    <x v="0"/>
    <m/>
  </r>
  <r>
    <n v="13193"/>
    <x v="0"/>
    <x v="0"/>
    <x v="0"/>
    <x v="0"/>
    <x v="7"/>
    <x v="310"/>
    <x v="0"/>
    <x v="1"/>
    <s v="Tesseramento"/>
    <x v="1"/>
    <x v="4"/>
    <x v="0"/>
    <m/>
  </r>
  <r>
    <n v="3899"/>
    <x v="0"/>
    <x v="0"/>
    <x v="0"/>
    <x v="2"/>
    <x v="4"/>
    <x v="250"/>
    <x v="0"/>
    <x v="1"/>
    <s v="Tesseramento"/>
    <x v="1"/>
    <x v="3"/>
    <x v="0"/>
    <m/>
  </r>
  <r>
    <n v="153147"/>
    <x v="0"/>
    <x v="0"/>
    <x v="0"/>
    <x v="0"/>
    <x v="7"/>
    <x v="310"/>
    <x v="0"/>
    <x v="1"/>
    <s v="Tesseramento"/>
    <x v="1"/>
    <x v="4"/>
    <x v="0"/>
    <m/>
  </r>
  <r>
    <n v="13413"/>
    <x v="0"/>
    <x v="0"/>
    <x v="0"/>
    <x v="0"/>
    <x v="7"/>
    <x v="310"/>
    <x v="0"/>
    <x v="0"/>
    <s v="Tesseramento"/>
    <x v="1"/>
    <x v="4"/>
    <x v="0"/>
    <m/>
  </r>
  <r>
    <n v="54852"/>
    <x v="0"/>
    <x v="0"/>
    <x v="0"/>
    <x v="0"/>
    <x v="7"/>
    <x v="310"/>
    <x v="0"/>
    <x v="0"/>
    <s v="Tesseramento"/>
    <x v="1"/>
    <x v="0"/>
    <x v="0"/>
    <m/>
  </r>
  <r>
    <n v="31679"/>
    <x v="0"/>
    <x v="0"/>
    <x v="0"/>
    <x v="0"/>
    <x v="7"/>
    <x v="310"/>
    <x v="0"/>
    <x v="1"/>
    <s v="Tesseramento"/>
    <x v="1"/>
    <x v="3"/>
    <x v="0"/>
    <m/>
  </r>
  <r>
    <n v="13122"/>
    <x v="0"/>
    <x v="0"/>
    <x v="0"/>
    <x v="0"/>
    <x v="7"/>
    <x v="310"/>
    <x v="0"/>
    <x v="1"/>
    <s v="Tesseramento"/>
    <x v="1"/>
    <x v="4"/>
    <x v="0"/>
    <m/>
  </r>
  <r>
    <n v="29522"/>
    <x v="0"/>
    <x v="0"/>
    <x v="0"/>
    <x v="0"/>
    <x v="7"/>
    <x v="310"/>
    <x v="0"/>
    <x v="1"/>
    <s v="Tesseramento"/>
    <x v="1"/>
    <x v="4"/>
    <x v="0"/>
    <m/>
  </r>
  <r>
    <n v="146083"/>
    <x v="0"/>
    <x v="0"/>
    <x v="0"/>
    <x v="0"/>
    <x v="7"/>
    <x v="310"/>
    <x v="0"/>
    <x v="1"/>
    <s v="Tesseramento"/>
    <x v="1"/>
    <x v="4"/>
    <x v="0"/>
    <m/>
  </r>
  <r>
    <n v="30633"/>
    <x v="0"/>
    <x v="0"/>
    <x v="0"/>
    <x v="0"/>
    <x v="7"/>
    <x v="310"/>
    <x v="0"/>
    <x v="1"/>
    <s v="Tesseramento"/>
    <x v="1"/>
    <x v="4"/>
    <x v="0"/>
    <m/>
  </r>
  <r>
    <n v="168025"/>
    <x v="0"/>
    <x v="0"/>
    <x v="0"/>
    <x v="0"/>
    <x v="7"/>
    <x v="310"/>
    <x v="0"/>
    <x v="0"/>
    <s v="Tesseramento"/>
    <x v="1"/>
    <x v="3"/>
    <x v="0"/>
    <m/>
  </r>
  <r>
    <n v="181056"/>
    <x v="0"/>
    <x v="0"/>
    <x v="0"/>
    <x v="0"/>
    <x v="7"/>
    <x v="310"/>
    <x v="0"/>
    <x v="1"/>
    <s v="Tesseramento"/>
    <x v="1"/>
    <x v="1"/>
    <x v="0"/>
    <m/>
  </r>
  <r>
    <n v="168026"/>
    <x v="0"/>
    <x v="0"/>
    <x v="0"/>
    <x v="0"/>
    <x v="7"/>
    <x v="310"/>
    <x v="0"/>
    <x v="1"/>
    <s v="Tesseramento"/>
    <x v="1"/>
    <x v="0"/>
    <x v="0"/>
    <m/>
  </r>
  <r>
    <n v="2370"/>
    <x v="0"/>
    <x v="0"/>
    <x v="0"/>
    <x v="0"/>
    <x v="7"/>
    <x v="310"/>
    <x v="0"/>
    <x v="0"/>
    <s v="Tesseramento"/>
    <x v="1"/>
    <x v="3"/>
    <x v="0"/>
    <m/>
  </r>
  <r>
    <n v="868"/>
    <x v="0"/>
    <x v="0"/>
    <x v="0"/>
    <x v="0"/>
    <x v="1"/>
    <x v="26"/>
    <x v="0"/>
    <x v="0"/>
    <s v="Tesseramento"/>
    <x v="1"/>
    <x v="3"/>
    <x v="0"/>
    <m/>
  </r>
  <r>
    <n v="16296"/>
    <x v="0"/>
    <x v="0"/>
    <x v="0"/>
    <x v="0"/>
    <x v="7"/>
    <x v="310"/>
    <x v="0"/>
    <x v="1"/>
    <s v="Tesseramento"/>
    <x v="1"/>
    <x v="4"/>
    <x v="0"/>
    <m/>
  </r>
  <r>
    <n v="195166"/>
    <x v="0"/>
    <x v="0"/>
    <x v="0"/>
    <x v="0"/>
    <x v="8"/>
    <x v="115"/>
    <x v="0"/>
    <x v="0"/>
    <s v="Tesseramento"/>
    <x v="1"/>
    <x v="0"/>
    <x v="0"/>
    <m/>
  </r>
  <r>
    <n v="22220"/>
    <x v="0"/>
    <x v="0"/>
    <x v="0"/>
    <x v="0"/>
    <x v="7"/>
    <x v="310"/>
    <x v="0"/>
    <x v="1"/>
    <s v="Tesseramento"/>
    <x v="1"/>
    <x v="4"/>
    <x v="0"/>
    <m/>
  </r>
  <r>
    <n v="215857"/>
    <x v="0"/>
    <x v="0"/>
    <x v="0"/>
    <x v="0"/>
    <x v="1"/>
    <x v="26"/>
    <x v="0"/>
    <x v="0"/>
    <s v="Tesseramento"/>
    <x v="1"/>
    <x v="0"/>
    <x v="0"/>
    <m/>
  </r>
  <r>
    <n v="13201"/>
    <x v="0"/>
    <x v="0"/>
    <x v="0"/>
    <x v="0"/>
    <x v="7"/>
    <x v="310"/>
    <x v="0"/>
    <x v="1"/>
    <s v="Tesseramento"/>
    <x v="1"/>
    <x v="4"/>
    <x v="0"/>
    <m/>
  </r>
  <r>
    <n v="160590"/>
    <x v="1"/>
    <x v="0"/>
    <x v="0"/>
    <x v="0"/>
    <x v="7"/>
    <x v="310"/>
    <x v="0"/>
    <x v="1"/>
    <s v="Tesseramento"/>
    <x v="1"/>
    <x v="6"/>
    <x v="0"/>
    <m/>
  </r>
  <r>
    <n v="31528"/>
    <x v="0"/>
    <x v="0"/>
    <x v="0"/>
    <x v="0"/>
    <x v="7"/>
    <x v="310"/>
    <x v="0"/>
    <x v="1"/>
    <s v="Tesseramento"/>
    <x v="1"/>
    <x v="3"/>
    <x v="0"/>
    <m/>
  </r>
  <r>
    <n v="31364"/>
    <x v="0"/>
    <x v="0"/>
    <x v="0"/>
    <x v="0"/>
    <x v="7"/>
    <x v="310"/>
    <x v="0"/>
    <x v="0"/>
    <s v="Tesseramento"/>
    <x v="1"/>
    <x v="4"/>
    <x v="0"/>
    <m/>
  </r>
  <r>
    <n v="13421"/>
    <x v="0"/>
    <x v="0"/>
    <x v="0"/>
    <x v="0"/>
    <x v="7"/>
    <x v="310"/>
    <x v="0"/>
    <x v="0"/>
    <s v="Tesseramento"/>
    <x v="1"/>
    <x v="4"/>
    <x v="0"/>
    <m/>
  </r>
  <r>
    <n v="13260"/>
    <x v="0"/>
    <x v="0"/>
    <x v="0"/>
    <x v="0"/>
    <x v="7"/>
    <x v="310"/>
    <x v="0"/>
    <x v="1"/>
    <s v="Tesseramento"/>
    <x v="1"/>
    <x v="4"/>
    <x v="0"/>
    <m/>
  </r>
  <r>
    <n v="123780"/>
    <x v="0"/>
    <x v="0"/>
    <x v="0"/>
    <x v="0"/>
    <x v="7"/>
    <x v="310"/>
    <x v="0"/>
    <x v="0"/>
    <s v="Tesseramento"/>
    <x v="1"/>
    <x v="0"/>
    <x v="0"/>
    <m/>
  </r>
  <r>
    <n v="13272"/>
    <x v="0"/>
    <x v="0"/>
    <x v="0"/>
    <x v="0"/>
    <x v="7"/>
    <x v="310"/>
    <x v="0"/>
    <x v="1"/>
    <s v="Tesseramento"/>
    <x v="1"/>
    <x v="4"/>
    <x v="0"/>
    <m/>
  </r>
  <r>
    <n v="235296"/>
    <x v="0"/>
    <x v="0"/>
    <x v="1"/>
    <x v="1"/>
    <x v="7"/>
    <x v="150"/>
    <x v="0"/>
    <x v="0"/>
    <s v="Tesseramento"/>
    <x v="1"/>
    <x v="4"/>
    <x v="0"/>
    <m/>
  </r>
  <r>
    <n v="13033"/>
    <x v="0"/>
    <x v="0"/>
    <x v="0"/>
    <x v="0"/>
    <x v="7"/>
    <x v="310"/>
    <x v="0"/>
    <x v="1"/>
    <s v="Tesseramento"/>
    <x v="1"/>
    <x v="4"/>
    <x v="0"/>
    <m/>
  </r>
  <r>
    <n v="171913"/>
    <x v="1"/>
    <x v="0"/>
    <x v="0"/>
    <x v="0"/>
    <x v="7"/>
    <x v="310"/>
    <x v="0"/>
    <x v="0"/>
    <s v="Tesseramento"/>
    <x v="1"/>
    <x v="7"/>
    <x v="0"/>
    <m/>
  </r>
  <r>
    <n v="13458"/>
    <x v="0"/>
    <x v="0"/>
    <x v="0"/>
    <x v="0"/>
    <x v="7"/>
    <x v="310"/>
    <x v="0"/>
    <x v="1"/>
    <s v="Tesseramento"/>
    <x v="1"/>
    <x v="4"/>
    <x v="0"/>
    <m/>
  </r>
  <r>
    <n v="172051"/>
    <x v="0"/>
    <x v="0"/>
    <x v="0"/>
    <x v="0"/>
    <x v="7"/>
    <x v="310"/>
    <x v="0"/>
    <x v="0"/>
    <s v="Tesseramento"/>
    <x v="1"/>
    <x v="0"/>
    <x v="0"/>
    <m/>
  </r>
  <r>
    <n v="13432"/>
    <x v="0"/>
    <x v="0"/>
    <x v="0"/>
    <x v="2"/>
    <x v="7"/>
    <x v="310"/>
    <x v="0"/>
    <x v="0"/>
    <s v="Tesseramento"/>
    <x v="1"/>
    <x v="4"/>
    <x v="0"/>
    <m/>
  </r>
  <r>
    <n v="13438"/>
    <x v="0"/>
    <x v="0"/>
    <x v="0"/>
    <x v="1"/>
    <x v="7"/>
    <x v="310"/>
    <x v="0"/>
    <x v="0"/>
    <s v="Tesseramento"/>
    <x v="1"/>
    <x v="4"/>
    <x v="0"/>
    <m/>
  </r>
  <r>
    <n v="139930"/>
    <x v="0"/>
    <x v="0"/>
    <x v="0"/>
    <x v="0"/>
    <x v="7"/>
    <x v="310"/>
    <x v="0"/>
    <x v="1"/>
    <s v="Tesseramento"/>
    <x v="1"/>
    <x v="4"/>
    <x v="0"/>
    <m/>
  </r>
  <r>
    <n v="54869"/>
    <x v="0"/>
    <x v="0"/>
    <x v="0"/>
    <x v="0"/>
    <x v="7"/>
    <x v="310"/>
    <x v="0"/>
    <x v="0"/>
    <s v="Tesseramento"/>
    <x v="1"/>
    <x v="4"/>
    <x v="0"/>
    <m/>
  </r>
  <r>
    <n v="145789"/>
    <x v="0"/>
    <x v="0"/>
    <x v="0"/>
    <x v="0"/>
    <x v="7"/>
    <x v="310"/>
    <x v="0"/>
    <x v="0"/>
    <s v="Tesseramento"/>
    <x v="1"/>
    <x v="4"/>
    <x v="0"/>
    <m/>
  </r>
  <r>
    <n v="39172"/>
    <x v="0"/>
    <x v="0"/>
    <x v="0"/>
    <x v="0"/>
    <x v="7"/>
    <x v="310"/>
    <x v="0"/>
    <x v="1"/>
    <s v="Tesseramento"/>
    <x v="1"/>
    <x v="4"/>
    <x v="0"/>
    <m/>
  </r>
  <r>
    <n v="80830"/>
    <x v="0"/>
    <x v="0"/>
    <x v="0"/>
    <x v="0"/>
    <x v="7"/>
    <x v="310"/>
    <x v="0"/>
    <x v="1"/>
    <s v="Tesseramento"/>
    <x v="1"/>
    <x v="4"/>
    <x v="0"/>
    <m/>
  </r>
  <r>
    <n v="227742"/>
    <x v="0"/>
    <x v="0"/>
    <x v="0"/>
    <x v="0"/>
    <x v="7"/>
    <x v="310"/>
    <x v="0"/>
    <x v="0"/>
    <s v="Tesseramento"/>
    <x v="1"/>
    <x v="0"/>
    <x v="0"/>
    <m/>
  </r>
  <r>
    <n v="13455"/>
    <x v="0"/>
    <x v="0"/>
    <x v="0"/>
    <x v="0"/>
    <x v="7"/>
    <x v="310"/>
    <x v="0"/>
    <x v="1"/>
    <s v="Tesseramento"/>
    <x v="1"/>
    <x v="4"/>
    <x v="0"/>
    <m/>
  </r>
  <r>
    <n v="28803"/>
    <x v="0"/>
    <x v="0"/>
    <x v="0"/>
    <x v="0"/>
    <x v="11"/>
    <x v="142"/>
    <x v="0"/>
    <x v="0"/>
    <s v="Tesseramento"/>
    <x v="1"/>
    <x v="4"/>
    <x v="0"/>
    <m/>
  </r>
  <r>
    <n v="173258"/>
    <x v="1"/>
    <x v="0"/>
    <x v="0"/>
    <x v="0"/>
    <x v="7"/>
    <x v="310"/>
    <x v="0"/>
    <x v="1"/>
    <s v="Tesseramento"/>
    <x v="1"/>
    <x v="6"/>
    <x v="0"/>
    <s v="B"/>
  </r>
  <r>
    <n v="173259"/>
    <x v="1"/>
    <x v="0"/>
    <x v="0"/>
    <x v="0"/>
    <x v="7"/>
    <x v="310"/>
    <x v="0"/>
    <x v="1"/>
    <s v="Tesseramento"/>
    <x v="1"/>
    <x v="6"/>
    <x v="0"/>
    <s v="B"/>
  </r>
  <r>
    <n v="140480"/>
    <x v="1"/>
    <x v="0"/>
    <x v="0"/>
    <x v="0"/>
    <x v="7"/>
    <x v="310"/>
    <x v="0"/>
    <x v="0"/>
    <s v="Tesseramento"/>
    <x v="1"/>
    <x v="2"/>
    <x v="0"/>
    <m/>
  </r>
  <r>
    <n v="13460"/>
    <x v="0"/>
    <x v="0"/>
    <x v="0"/>
    <x v="0"/>
    <x v="7"/>
    <x v="310"/>
    <x v="0"/>
    <x v="0"/>
    <s v="Tesseramento"/>
    <x v="1"/>
    <x v="0"/>
    <x v="0"/>
    <m/>
  </r>
  <r>
    <n v="13459"/>
    <x v="0"/>
    <x v="0"/>
    <x v="0"/>
    <x v="0"/>
    <x v="7"/>
    <x v="310"/>
    <x v="0"/>
    <x v="0"/>
    <s v="Tesseramento"/>
    <x v="1"/>
    <x v="4"/>
    <x v="0"/>
    <m/>
  </r>
  <r>
    <n v="17656"/>
    <x v="0"/>
    <x v="0"/>
    <x v="0"/>
    <x v="0"/>
    <x v="11"/>
    <x v="142"/>
    <x v="0"/>
    <x v="0"/>
    <s v="Tesseramento"/>
    <x v="1"/>
    <x v="4"/>
    <x v="0"/>
    <m/>
  </r>
  <r>
    <n v="235432"/>
    <x v="0"/>
    <x v="0"/>
    <x v="1"/>
    <x v="0"/>
    <x v="7"/>
    <x v="297"/>
    <x v="0"/>
    <x v="0"/>
    <s v="Tesseramento"/>
    <x v="1"/>
    <x v="3"/>
    <x v="0"/>
    <m/>
  </r>
  <r>
    <n v="13462"/>
    <x v="0"/>
    <x v="0"/>
    <x v="0"/>
    <x v="0"/>
    <x v="7"/>
    <x v="310"/>
    <x v="0"/>
    <x v="0"/>
    <s v="Tesseramento"/>
    <x v="1"/>
    <x v="4"/>
    <x v="0"/>
    <m/>
  </r>
  <r>
    <n v="25400"/>
    <x v="0"/>
    <x v="0"/>
    <x v="0"/>
    <x v="0"/>
    <x v="7"/>
    <x v="310"/>
    <x v="0"/>
    <x v="0"/>
    <s v="Tesseramento"/>
    <x v="1"/>
    <x v="0"/>
    <x v="0"/>
    <m/>
  </r>
  <r>
    <n v="31779"/>
    <x v="0"/>
    <x v="0"/>
    <x v="0"/>
    <x v="1"/>
    <x v="11"/>
    <x v="142"/>
    <x v="0"/>
    <x v="1"/>
    <s v="Tesseramento"/>
    <x v="1"/>
    <x v="4"/>
    <x v="0"/>
    <m/>
  </r>
  <r>
    <n v="33393"/>
    <x v="0"/>
    <x v="0"/>
    <x v="0"/>
    <x v="0"/>
    <x v="11"/>
    <x v="142"/>
    <x v="0"/>
    <x v="0"/>
    <s v="Tesseramento"/>
    <x v="1"/>
    <x v="0"/>
    <x v="0"/>
    <m/>
  </r>
  <r>
    <n v="143910"/>
    <x v="0"/>
    <x v="0"/>
    <x v="0"/>
    <x v="0"/>
    <x v="14"/>
    <x v="131"/>
    <x v="0"/>
    <x v="0"/>
    <s v="Tesseramento"/>
    <x v="1"/>
    <x v="0"/>
    <x v="0"/>
    <m/>
  </r>
  <r>
    <n v="235297"/>
    <x v="0"/>
    <x v="0"/>
    <x v="1"/>
    <x v="2"/>
    <x v="7"/>
    <x v="150"/>
    <x v="0"/>
    <x v="1"/>
    <s v="Tesseramento"/>
    <x v="1"/>
    <x v="0"/>
    <x v="0"/>
    <m/>
  </r>
  <r>
    <n v="149195"/>
    <x v="0"/>
    <x v="0"/>
    <x v="0"/>
    <x v="0"/>
    <x v="14"/>
    <x v="131"/>
    <x v="0"/>
    <x v="0"/>
    <s v="Tesseramento"/>
    <x v="1"/>
    <x v="0"/>
    <x v="0"/>
    <m/>
  </r>
  <r>
    <n v="217948"/>
    <x v="0"/>
    <x v="0"/>
    <x v="0"/>
    <x v="0"/>
    <x v="4"/>
    <x v="140"/>
    <x v="0"/>
    <x v="0"/>
    <s v="Tesseramento"/>
    <x v="0"/>
    <x v="3"/>
    <x v="0"/>
    <m/>
  </r>
  <r>
    <n v="152482"/>
    <x v="0"/>
    <x v="0"/>
    <x v="0"/>
    <x v="0"/>
    <x v="11"/>
    <x v="142"/>
    <x v="0"/>
    <x v="1"/>
    <s v="Tesseramento"/>
    <x v="1"/>
    <x v="4"/>
    <x v="0"/>
    <m/>
  </r>
  <r>
    <n v="76950"/>
    <x v="0"/>
    <x v="0"/>
    <x v="0"/>
    <x v="0"/>
    <x v="11"/>
    <x v="142"/>
    <x v="0"/>
    <x v="0"/>
    <s v="Tesseramento"/>
    <x v="1"/>
    <x v="0"/>
    <x v="0"/>
    <m/>
  </r>
  <r>
    <n v="76949"/>
    <x v="0"/>
    <x v="0"/>
    <x v="0"/>
    <x v="0"/>
    <x v="11"/>
    <x v="142"/>
    <x v="0"/>
    <x v="1"/>
    <s v="Tesseramento"/>
    <x v="1"/>
    <x v="0"/>
    <x v="0"/>
    <m/>
  </r>
  <r>
    <n v="201603"/>
    <x v="0"/>
    <x v="0"/>
    <x v="0"/>
    <x v="0"/>
    <x v="11"/>
    <x v="142"/>
    <x v="0"/>
    <x v="0"/>
    <s v="Tesseramento"/>
    <x v="1"/>
    <x v="4"/>
    <x v="0"/>
    <m/>
  </r>
  <r>
    <n v="230423"/>
    <x v="0"/>
    <x v="1"/>
    <x v="0"/>
    <x v="0"/>
    <x v="11"/>
    <x v="174"/>
    <x v="0"/>
    <x v="0"/>
    <s v="Tesseramento"/>
    <x v="3"/>
    <x v="1"/>
    <x v="0"/>
    <m/>
  </r>
  <r>
    <n v="235431"/>
    <x v="0"/>
    <x v="0"/>
    <x v="1"/>
    <x v="0"/>
    <x v="7"/>
    <x v="297"/>
    <x v="0"/>
    <x v="1"/>
    <s v="Tesseramento"/>
    <x v="1"/>
    <x v="3"/>
    <x v="0"/>
    <m/>
  </r>
  <r>
    <n v="158076"/>
    <x v="0"/>
    <x v="0"/>
    <x v="0"/>
    <x v="0"/>
    <x v="11"/>
    <x v="142"/>
    <x v="0"/>
    <x v="0"/>
    <s v="Tesseramento"/>
    <x v="1"/>
    <x v="0"/>
    <x v="0"/>
    <m/>
  </r>
  <r>
    <n v="104569"/>
    <x v="0"/>
    <x v="0"/>
    <x v="0"/>
    <x v="0"/>
    <x v="11"/>
    <x v="142"/>
    <x v="0"/>
    <x v="0"/>
    <s v="Tesseramento"/>
    <x v="1"/>
    <x v="0"/>
    <x v="0"/>
    <m/>
  </r>
  <r>
    <n v="48826"/>
    <x v="0"/>
    <x v="0"/>
    <x v="0"/>
    <x v="0"/>
    <x v="11"/>
    <x v="142"/>
    <x v="0"/>
    <x v="1"/>
    <s v="Tesseramento"/>
    <x v="1"/>
    <x v="4"/>
    <x v="0"/>
    <m/>
  </r>
  <r>
    <n v="126798"/>
    <x v="0"/>
    <x v="0"/>
    <x v="0"/>
    <x v="0"/>
    <x v="11"/>
    <x v="142"/>
    <x v="0"/>
    <x v="0"/>
    <s v="Tesseramento"/>
    <x v="1"/>
    <x v="0"/>
    <x v="0"/>
    <m/>
  </r>
  <r>
    <n v="138762"/>
    <x v="0"/>
    <x v="0"/>
    <x v="0"/>
    <x v="0"/>
    <x v="11"/>
    <x v="142"/>
    <x v="0"/>
    <x v="0"/>
    <s v="Tesseramento"/>
    <x v="1"/>
    <x v="0"/>
    <x v="0"/>
    <m/>
  </r>
  <r>
    <n v="119762"/>
    <x v="0"/>
    <x v="0"/>
    <x v="2"/>
    <x v="0"/>
    <x v="7"/>
    <x v="41"/>
    <x v="0"/>
    <x v="0"/>
    <s v="Tesseramento"/>
    <x v="1"/>
    <x v="4"/>
    <x v="0"/>
    <m/>
  </r>
  <r>
    <n v="36578"/>
    <x v="0"/>
    <x v="0"/>
    <x v="0"/>
    <x v="0"/>
    <x v="7"/>
    <x v="213"/>
    <x v="0"/>
    <x v="0"/>
    <s v="Tesseramento"/>
    <x v="1"/>
    <x v="3"/>
    <x v="0"/>
    <m/>
  </r>
  <r>
    <n v="235298"/>
    <x v="0"/>
    <x v="0"/>
    <x v="1"/>
    <x v="2"/>
    <x v="7"/>
    <x v="150"/>
    <x v="0"/>
    <x v="0"/>
    <s v="Tesseramento"/>
    <x v="1"/>
    <x v="0"/>
    <x v="0"/>
    <m/>
  </r>
  <r>
    <n v="205471"/>
    <x v="0"/>
    <x v="0"/>
    <x v="0"/>
    <x v="0"/>
    <x v="8"/>
    <x v="113"/>
    <x v="0"/>
    <x v="0"/>
    <s v="Tesseramento"/>
    <x v="0"/>
    <x v="3"/>
    <x v="0"/>
    <m/>
  </r>
  <r>
    <n v="126443"/>
    <x v="0"/>
    <x v="0"/>
    <x v="0"/>
    <x v="0"/>
    <x v="8"/>
    <x v="113"/>
    <x v="0"/>
    <x v="0"/>
    <s v="Tesseramento"/>
    <x v="0"/>
    <x v="0"/>
    <x v="0"/>
    <m/>
  </r>
  <r>
    <n v="95672"/>
    <x v="0"/>
    <x v="0"/>
    <x v="0"/>
    <x v="0"/>
    <x v="11"/>
    <x v="142"/>
    <x v="0"/>
    <x v="0"/>
    <s v="Tesseramento"/>
    <x v="1"/>
    <x v="3"/>
    <x v="0"/>
    <m/>
  </r>
  <r>
    <n v="78729"/>
    <x v="0"/>
    <x v="0"/>
    <x v="0"/>
    <x v="0"/>
    <x v="11"/>
    <x v="142"/>
    <x v="0"/>
    <x v="0"/>
    <s v="Tesseramento"/>
    <x v="1"/>
    <x v="3"/>
    <x v="0"/>
    <m/>
  </r>
  <r>
    <n v="168345"/>
    <x v="0"/>
    <x v="0"/>
    <x v="2"/>
    <x v="1"/>
    <x v="8"/>
    <x v="113"/>
    <x v="0"/>
    <x v="0"/>
    <s v="Tesseramento"/>
    <x v="0"/>
    <x v="0"/>
    <x v="0"/>
    <m/>
  </r>
  <r>
    <n v="186967"/>
    <x v="0"/>
    <x v="0"/>
    <x v="0"/>
    <x v="0"/>
    <x v="11"/>
    <x v="142"/>
    <x v="0"/>
    <x v="0"/>
    <s v="Tesseramento"/>
    <x v="1"/>
    <x v="0"/>
    <x v="0"/>
    <m/>
  </r>
  <r>
    <n v="135618"/>
    <x v="0"/>
    <x v="0"/>
    <x v="0"/>
    <x v="0"/>
    <x v="11"/>
    <x v="142"/>
    <x v="0"/>
    <x v="0"/>
    <s v="Tesseramento"/>
    <x v="1"/>
    <x v="0"/>
    <x v="0"/>
    <m/>
  </r>
  <r>
    <n v="128516"/>
    <x v="0"/>
    <x v="0"/>
    <x v="0"/>
    <x v="0"/>
    <x v="11"/>
    <x v="142"/>
    <x v="0"/>
    <x v="0"/>
    <s v="Tesseramento"/>
    <x v="1"/>
    <x v="0"/>
    <x v="0"/>
    <m/>
  </r>
  <r>
    <n v="148389"/>
    <x v="0"/>
    <x v="0"/>
    <x v="2"/>
    <x v="2"/>
    <x v="7"/>
    <x v="150"/>
    <x v="0"/>
    <x v="1"/>
    <s v="Tesseramento"/>
    <x v="1"/>
    <x v="0"/>
    <x v="0"/>
    <m/>
  </r>
  <r>
    <n v="144503"/>
    <x v="0"/>
    <x v="0"/>
    <x v="0"/>
    <x v="0"/>
    <x v="11"/>
    <x v="142"/>
    <x v="0"/>
    <x v="1"/>
    <s v="Tesseramento"/>
    <x v="1"/>
    <x v="3"/>
    <x v="0"/>
    <m/>
  </r>
  <r>
    <n v="235277"/>
    <x v="0"/>
    <x v="0"/>
    <x v="1"/>
    <x v="4"/>
    <x v="7"/>
    <x v="310"/>
    <x v="0"/>
    <x v="0"/>
    <s v="Tesseramento"/>
    <x v="1"/>
    <x v="0"/>
    <x v="0"/>
    <m/>
  </r>
  <r>
    <n v="183667"/>
    <x v="0"/>
    <x v="0"/>
    <x v="0"/>
    <x v="0"/>
    <x v="11"/>
    <x v="142"/>
    <x v="0"/>
    <x v="0"/>
    <s v="Tesseramento"/>
    <x v="1"/>
    <x v="0"/>
    <x v="0"/>
    <m/>
  </r>
  <r>
    <n v="27458"/>
    <x v="0"/>
    <x v="0"/>
    <x v="0"/>
    <x v="0"/>
    <x v="11"/>
    <x v="142"/>
    <x v="0"/>
    <x v="0"/>
    <s v="Tesseramento"/>
    <x v="1"/>
    <x v="4"/>
    <x v="0"/>
    <m/>
  </r>
  <r>
    <n v="40616"/>
    <x v="0"/>
    <x v="0"/>
    <x v="0"/>
    <x v="0"/>
    <x v="7"/>
    <x v="150"/>
    <x v="0"/>
    <x v="0"/>
    <s v="Tesseramento"/>
    <x v="1"/>
    <x v="4"/>
    <x v="0"/>
    <m/>
  </r>
  <r>
    <n v="61168"/>
    <x v="0"/>
    <x v="0"/>
    <x v="0"/>
    <x v="0"/>
    <x v="7"/>
    <x v="297"/>
    <x v="0"/>
    <x v="0"/>
    <s v="Tesseramento"/>
    <x v="1"/>
    <x v="4"/>
    <x v="0"/>
    <m/>
  </r>
  <r>
    <n v="11545"/>
    <x v="0"/>
    <x v="0"/>
    <x v="0"/>
    <x v="0"/>
    <x v="7"/>
    <x v="297"/>
    <x v="0"/>
    <x v="0"/>
    <s v="Tesseramento"/>
    <x v="1"/>
    <x v="4"/>
    <x v="0"/>
    <m/>
  </r>
  <r>
    <n v="235275"/>
    <x v="1"/>
    <x v="0"/>
    <x v="1"/>
    <x v="3"/>
    <x v="7"/>
    <x v="310"/>
    <x v="0"/>
    <x v="1"/>
    <s v="Tesseramento"/>
    <x v="1"/>
    <x v="5"/>
    <x v="0"/>
    <m/>
  </r>
  <r>
    <n v="235278"/>
    <x v="0"/>
    <x v="0"/>
    <x v="1"/>
    <x v="2"/>
    <x v="7"/>
    <x v="310"/>
    <x v="0"/>
    <x v="1"/>
    <s v="Tesseramento"/>
    <x v="1"/>
    <x v="3"/>
    <x v="0"/>
    <m/>
  </r>
  <r>
    <n v="235303"/>
    <x v="0"/>
    <x v="1"/>
    <x v="1"/>
    <x v="1"/>
    <x v="11"/>
    <x v="174"/>
    <x v="0"/>
    <x v="0"/>
    <s v="Tesseramento"/>
    <x v="3"/>
    <x v="3"/>
    <x v="0"/>
    <m/>
  </r>
  <r>
    <n v="47993"/>
    <x v="0"/>
    <x v="0"/>
    <x v="0"/>
    <x v="0"/>
    <x v="11"/>
    <x v="120"/>
    <x v="0"/>
    <x v="0"/>
    <s v="Tesseramento"/>
    <x v="1"/>
    <x v="3"/>
    <x v="0"/>
    <m/>
  </r>
  <r>
    <n v="146683"/>
    <x v="0"/>
    <x v="0"/>
    <x v="0"/>
    <x v="0"/>
    <x v="7"/>
    <x v="297"/>
    <x v="0"/>
    <x v="0"/>
    <s v="Tesseramento"/>
    <x v="1"/>
    <x v="0"/>
    <x v="0"/>
    <m/>
  </r>
  <r>
    <n v="102206"/>
    <x v="0"/>
    <x v="0"/>
    <x v="0"/>
    <x v="0"/>
    <x v="11"/>
    <x v="120"/>
    <x v="0"/>
    <x v="0"/>
    <s v="Tesseramento"/>
    <x v="1"/>
    <x v="0"/>
    <x v="0"/>
    <m/>
  </r>
  <r>
    <n v="209920"/>
    <x v="0"/>
    <x v="0"/>
    <x v="0"/>
    <x v="1"/>
    <x v="7"/>
    <x v="297"/>
    <x v="0"/>
    <x v="0"/>
    <s v="Tesseramento"/>
    <x v="1"/>
    <x v="4"/>
    <x v="0"/>
    <m/>
  </r>
  <r>
    <n v="100304"/>
    <x v="0"/>
    <x v="0"/>
    <x v="0"/>
    <x v="0"/>
    <x v="11"/>
    <x v="120"/>
    <x v="0"/>
    <x v="0"/>
    <s v="Tesseramento"/>
    <x v="1"/>
    <x v="0"/>
    <x v="0"/>
    <m/>
  </r>
  <r>
    <n v="171355"/>
    <x v="0"/>
    <x v="0"/>
    <x v="0"/>
    <x v="1"/>
    <x v="11"/>
    <x v="142"/>
    <x v="0"/>
    <x v="1"/>
    <s v="Tesseramento"/>
    <x v="1"/>
    <x v="0"/>
    <x v="0"/>
    <m/>
  </r>
  <r>
    <n v="235403"/>
    <x v="0"/>
    <x v="1"/>
    <x v="1"/>
    <x v="3"/>
    <x v="7"/>
    <x v="44"/>
    <x v="0"/>
    <x v="0"/>
    <s v="Tesseramento"/>
    <x v="1"/>
    <x v="3"/>
    <x v="0"/>
    <m/>
  </r>
  <r>
    <n v="171053"/>
    <x v="0"/>
    <x v="0"/>
    <x v="0"/>
    <x v="0"/>
    <x v="11"/>
    <x v="120"/>
    <x v="0"/>
    <x v="0"/>
    <s v="Tesseramento"/>
    <x v="1"/>
    <x v="3"/>
    <x v="0"/>
    <m/>
  </r>
  <r>
    <n v="35123"/>
    <x v="0"/>
    <x v="0"/>
    <x v="0"/>
    <x v="0"/>
    <x v="11"/>
    <x v="120"/>
    <x v="0"/>
    <x v="0"/>
    <s v="Tesseramento"/>
    <x v="1"/>
    <x v="4"/>
    <x v="0"/>
    <m/>
  </r>
  <r>
    <n v="18779"/>
    <x v="0"/>
    <x v="0"/>
    <x v="0"/>
    <x v="0"/>
    <x v="11"/>
    <x v="142"/>
    <x v="0"/>
    <x v="1"/>
    <s v="Tesseramento"/>
    <x v="1"/>
    <x v="4"/>
    <x v="0"/>
    <m/>
  </r>
  <r>
    <n v="46343"/>
    <x v="0"/>
    <x v="0"/>
    <x v="0"/>
    <x v="0"/>
    <x v="11"/>
    <x v="120"/>
    <x v="0"/>
    <x v="0"/>
    <s v="Tesseramento"/>
    <x v="1"/>
    <x v="3"/>
    <x v="0"/>
    <m/>
  </r>
  <r>
    <n v="96496"/>
    <x v="0"/>
    <x v="0"/>
    <x v="0"/>
    <x v="0"/>
    <x v="11"/>
    <x v="120"/>
    <x v="0"/>
    <x v="1"/>
    <s v="Tesseramento"/>
    <x v="1"/>
    <x v="3"/>
    <x v="0"/>
    <m/>
  </r>
  <r>
    <n v="35138"/>
    <x v="0"/>
    <x v="0"/>
    <x v="0"/>
    <x v="0"/>
    <x v="11"/>
    <x v="120"/>
    <x v="0"/>
    <x v="0"/>
    <s v="Tesseramento"/>
    <x v="1"/>
    <x v="3"/>
    <x v="0"/>
    <m/>
  </r>
  <r>
    <n v="35140"/>
    <x v="0"/>
    <x v="0"/>
    <x v="0"/>
    <x v="0"/>
    <x v="11"/>
    <x v="120"/>
    <x v="0"/>
    <x v="0"/>
    <s v="Tesseramento"/>
    <x v="1"/>
    <x v="4"/>
    <x v="0"/>
    <m/>
  </r>
  <r>
    <n v="127620"/>
    <x v="0"/>
    <x v="0"/>
    <x v="0"/>
    <x v="0"/>
    <x v="11"/>
    <x v="120"/>
    <x v="0"/>
    <x v="1"/>
    <s v="Tesseramento"/>
    <x v="1"/>
    <x v="3"/>
    <x v="0"/>
    <m/>
  </r>
  <r>
    <n v="166078"/>
    <x v="0"/>
    <x v="0"/>
    <x v="0"/>
    <x v="0"/>
    <x v="11"/>
    <x v="142"/>
    <x v="0"/>
    <x v="1"/>
    <s v="Tesseramento"/>
    <x v="1"/>
    <x v="0"/>
    <x v="0"/>
    <m/>
  </r>
  <r>
    <n v="141295"/>
    <x v="0"/>
    <x v="0"/>
    <x v="0"/>
    <x v="0"/>
    <x v="11"/>
    <x v="120"/>
    <x v="0"/>
    <x v="0"/>
    <s v="Tesseramento"/>
    <x v="1"/>
    <x v="3"/>
    <x v="0"/>
    <m/>
  </r>
  <r>
    <n v="4461"/>
    <x v="0"/>
    <x v="0"/>
    <x v="0"/>
    <x v="0"/>
    <x v="7"/>
    <x v="213"/>
    <x v="0"/>
    <x v="1"/>
    <s v="Tesseramento"/>
    <x v="1"/>
    <x v="4"/>
    <x v="0"/>
    <m/>
  </r>
  <r>
    <n v="171668"/>
    <x v="0"/>
    <x v="0"/>
    <x v="0"/>
    <x v="0"/>
    <x v="11"/>
    <x v="142"/>
    <x v="0"/>
    <x v="0"/>
    <s v="Tesseramento"/>
    <x v="1"/>
    <x v="0"/>
    <x v="0"/>
    <m/>
  </r>
  <r>
    <n v="35287"/>
    <x v="0"/>
    <x v="0"/>
    <x v="0"/>
    <x v="0"/>
    <x v="11"/>
    <x v="120"/>
    <x v="0"/>
    <x v="1"/>
    <s v="Tesseramento"/>
    <x v="1"/>
    <x v="3"/>
    <x v="0"/>
    <m/>
  </r>
  <r>
    <n v="35334"/>
    <x v="0"/>
    <x v="0"/>
    <x v="0"/>
    <x v="0"/>
    <x v="11"/>
    <x v="120"/>
    <x v="0"/>
    <x v="1"/>
    <s v="Tesseramento"/>
    <x v="1"/>
    <x v="4"/>
    <x v="0"/>
    <m/>
  </r>
  <r>
    <n v="180566"/>
    <x v="0"/>
    <x v="0"/>
    <x v="0"/>
    <x v="0"/>
    <x v="11"/>
    <x v="142"/>
    <x v="0"/>
    <x v="0"/>
    <s v="Tesseramento"/>
    <x v="1"/>
    <x v="0"/>
    <x v="0"/>
    <m/>
  </r>
  <r>
    <n v="133753"/>
    <x v="0"/>
    <x v="0"/>
    <x v="0"/>
    <x v="0"/>
    <x v="11"/>
    <x v="120"/>
    <x v="0"/>
    <x v="0"/>
    <s v="Tesseramento"/>
    <x v="1"/>
    <x v="0"/>
    <x v="0"/>
    <m/>
  </r>
  <r>
    <n v="4474"/>
    <x v="0"/>
    <x v="0"/>
    <x v="0"/>
    <x v="0"/>
    <x v="7"/>
    <x v="213"/>
    <x v="0"/>
    <x v="0"/>
    <s v="Tesseramento"/>
    <x v="1"/>
    <x v="4"/>
    <x v="0"/>
    <m/>
  </r>
  <r>
    <n v="116611"/>
    <x v="0"/>
    <x v="0"/>
    <x v="0"/>
    <x v="0"/>
    <x v="11"/>
    <x v="120"/>
    <x v="0"/>
    <x v="0"/>
    <s v="Tesseramento"/>
    <x v="1"/>
    <x v="3"/>
    <x v="0"/>
    <m/>
  </r>
  <r>
    <n v="35147"/>
    <x v="0"/>
    <x v="0"/>
    <x v="0"/>
    <x v="0"/>
    <x v="11"/>
    <x v="120"/>
    <x v="0"/>
    <x v="0"/>
    <s v="Tesseramento"/>
    <x v="1"/>
    <x v="4"/>
    <x v="0"/>
    <m/>
  </r>
  <r>
    <n v="205348"/>
    <x v="0"/>
    <x v="0"/>
    <x v="0"/>
    <x v="0"/>
    <x v="7"/>
    <x v="213"/>
    <x v="0"/>
    <x v="1"/>
    <s v="Tesseramento"/>
    <x v="1"/>
    <x v="0"/>
    <x v="0"/>
    <m/>
  </r>
  <r>
    <n v="35154"/>
    <x v="0"/>
    <x v="0"/>
    <x v="0"/>
    <x v="0"/>
    <x v="11"/>
    <x v="120"/>
    <x v="0"/>
    <x v="0"/>
    <s v="Tesseramento"/>
    <x v="1"/>
    <x v="0"/>
    <x v="0"/>
    <m/>
  </r>
  <r>
    <n v="35153"/>
    <x v="0"/>
    <x v="0"/>
    <x v="0"/>
    <x v="0"/>
    <x v="11"/>
    <x v="120"/>
    <x v="0"/>
    <x v="0"/>
    <s v="Tesseramento"/>
    <x v="1"/>
    <x v="4"/>
    <x v="0"/>
    <m/>
  </r>
  <r>
    <n v="61011"/>
    <x v="0"/>
    <x v="0"/>
    <x v="0"/>
    <x v="0"/>
    <x v="11"/>
    <x v="120"/>
    <x v="0"/>
    <x v="1"/>
    <s v="Tesseramento"/>
    <x v="1"/>
    <x v="0"/>
    <x v="0"/>
    <m/>
  </r>
  <r>
    <n v="35156"/>
    <x v="0"/>
    <x v="0"/>
    <x v="0"/>
    <x v="0"/>
    <x v="11"/>
    <x v="120"/>
    <x v="0"/>
    <x v="0"/>
    <s v="Tesseramento"/>
    <x v="1"/>
    <x v="4"/>
    <x v="0"/>
    <m/>
  </r>
  <r>
    <n v="35162"/>
    <x v="0"/>
    <x v="0"/>
    <x v="0"/>
    <x v="0"/>
    <x v="11"/>
    <x v="120"/>
    <x v="0"/>
    <x v="0"/>
    <s v="Tesseramento"/>
    <x v="1"/>
    <x v="1"/>
    <x v="0"/>
    <m/>
  </r>
  <r>
    <n v="35161"/>
    <x v="0"/>
    <x v="0"/>
    <x v="0"/>
    <x v="0"/>
    <x v="11"/>
    <x v="120"/>
    <x v="0"/>
    <x v="0"/>
    <s v="Tesseramento"/>
    <x v="1"/>
    <x v="3"/>
    <x v="0"/>
    <m/>
  </r>
  <r>
    <n v="39047"/>
    <x v="0"/>
    <x v="0"/>
    <x v="0"/>
    <x v="0"/>
    <x v="11"/>
    <x v="120"/>
    <x v="0"/>
    <x v="1"/>
    <s v="Tesseramento"/>
    <x v="1"/>
    <x v="4"/>
    <x v="0"/>
    <m/>
  </r>
  <r>
    <n v="103200"/>
    <x v="0"/>
    <x v="0"/>
    <x v="0"/>
    <x v="0"/>
    <x v="11"/>
    <x v="120"/>
    <x v="0"/>
    <x v="0"/>
    <s v="Tesseramento"/>
    <x v="1"/>
    <x v="3"/>
    <x v="0"/>
    <m/>
  </r>
  <r>
    <n v="146897"/>
    <x v="0"/>
    <x v="0"/>
    <x v="0"/>
    <x v="0"/>
    <x v="11"/>
    <x v="120"/>
    <x v="0"/>
    <x v="0"/>
    <s v="Tesseramento"/>
    <x v="1"/>
    <x v="3"/>
    <x v="0"/>
    <m/>
  </r>
  <r>
    <n v="40127"/>
    <x v="0"/>
    <x v="0"/>
    <x v="0"/>
    <x v="0"/>
    <x v="11"/>
    <x v="120"/>
    <x v="0"/>
    <x v="0"/>
    <s v="Tesseramento"/>
    <x v="1"/>
    <x v="4"/>
    <x v="0"/>
    <m/>
  </r>
  <r>
    <n v="232718"/>
    <x v="0"/>
    <x v="0"/>
    <x v="0"/>
    <x v="1"/>
    <x v="11"/>
    <x v="120"/>
    <x v="0"/>
    <x v="0"/>
    <s v="Tesseramento"/>
    <x v="1"/>
    <x v="1"/>
    <x v="0"/>
    <m/>
  </r>
  <r>
    <n v="7483"/>
    <x v="0"/>
    <x v="0"/>
    <x v="0"/>
    <x v="0"/>
    <x v="11"/>
    <x v="120"/>
    <x v="0"/>
    <x v="0"/>
    <s v="Tesseramento"/>
    <x v="1"/>
    <x v="0"/>
    <x v="0"/>
    <m/>
  </r>
  <r>
    <n v="35182"/>
    <x v="0"/>
    <x v="0"/>
    <x v="0"/>
    <x v="0"/>
    <x v="11"/>
    <x v="120"/>
    <x v="0"/>
    <x v="0"/>
    <s v="Tesseramento"/>
    <x v="1"/>
    <x v="3"/>
    <x v="0"/>
    <m/>
  </r>
  <r>
    <n v="35181"/>
    <x v="0"/>
    <x v="0"/>
    <x v="0"/>
    <x v="0"/>
    <x v="11"/>
    <x v="120"/>
    <x v="0"/>
    <x v="0"/>
    <s v="Tesseramento"/>
    <x v="1"/>
    <x v="4"/>
    <x v="0"/>
    <m/>
  </r>
  <r>
    <n v="41875"/>
    <x v="0"/>
    <x v="0"/>
    <x v="0"/>
    <x v="0"/>
    <x v="11"/>
    <x v="120"/>
    <x v="0"/>
    <x v="0"/>
    <s v="Tesseramento"/>
    <x v="1"/>
    <x v="3"/>
    <x v="0"/>
    <m/>
  </r>
  <r>
    <n v="227102"/>
    <x v="0"/>
    <x v="0"/>
    <x v="0"/>
    <x v="0"/>
    <x v="11"/>
    <x v="120"/>
    <x v="0"/>
    <x v="0"/>
    <s v="Tesseramento"/>
    <x v="1"/>
    <x v="3"/>
    <x v="0"/>
    <m/>
  </r>
  <r>
    <n v="39077"/>
    <x v="0"/>
    <x v="0"/>
    <x v="0"/>
    <x v="0"/>
    <x v="11"/>
    <x v="120"/>
    <x v="0"/>
    <x v="0"/>
    <s v="Tesseramento"/>
    <x v="1"/>
    <x v="3"/>
    <x v="0"/>
    <m/>
  </r>
  <r>
    <n v="125378"/>
    <x v="0"/>
    <x v="0"/>
    <x v="0"/>
    <x v="0"/>
    <x v="11"/>
    <x v="120"/>
    <x v="0"/>
    <x v="1"/>
    <s v="Tesseramento"/>
    <x v="1"/>
    <x v="0"/>
    <x v="0"/>
    <m/>
  </r>
  <r>
    <n v="84375"/>
    <x v="0"/>
    <x v="0"/>
    <x v="0"/>
    <x v="0"/>
    <x v="11"/>
    <x v="120"/>
    <x v="0"/>
    <x v="0"/>
    <s v="Tesseramento"/>
    <x v="1"/>
    <x v="3"/>
    <x v="0"/>
    <m/>
  </r>
  <r>
    <n v="86143"/>
    <x v="0"/>
    <x v="0"/>
    <x v="0"/>
    <x v="0"/>
    <x v="11"/>
    <x v="120"/>
    <x v="0"/>
    <x v="0"/>
    <s v="Tesseramento"/>
    <x v="1"/>
    <x v="4"/>
    <x v="0"/>
    <m/>
  </r>
  <r>
    <n v="35201"/>
    <x v="0"/>
    <x v="0"/>
    <x v="0"/>
    <x v="0"/>
    <x v="11"/>
    <x v="120"/>
    <x v="0"/>
    <x v="0"/>
    <s v="Tesseramento"/>
    <x v="1"/>
    <x v="3"/>
    <x v="0"/>
    <m/>
  </r>
  <r>
    <n v="35204"/>
    <x v="0"/>
    <x v="0"/>
    <x v="0"/>
    <x v="0"/>
    <x v="11"/>
    <x v="120"/>
    <x v="0"/>
    <x v="0"/>
    <s v="Tesseramento"/>
    <x v="1"/>
    <x v="4"/>
    <x v="0"/>
    <m/>
  </r>
  <r>
    <n v="35152"/>
    <x v="0"/>
    <x v="0"/>
    <x v="0"/>
    <x v="0"/>
    <x v="11"/>
    <x v="120"/>
    <x v="0"/>
    <x v="1"/>
    <s v="Tesseramento"/>
    <x v="1"/>
    <x v="4"/>
    <x v="0"/>
    <m/>
  </r>
  <r>
    <n v="35167"/>
    <x v="0"/>
    <x v="0"/>
    <x v="0"/>
    <x v="0"/>
    <x v="11"/>
    <x v="120"/>
    <x v="0"/>
    <x v="1"/>
    <s v="Tesseramento"/>
    <x v="1"/>
    <x v="4"/>
    <x v="0"/>
    <m/>
  </r>
  <r>
    <n v="227746"/>
    <x v="0"/>
    <x v="0"/>
    <x v="0"/>
    <x v="0"/>
    <x v="12"/>
    <x v="133"/>
    <x v="0"/>
    <x v="0"/>
    <s v="Tesseramento"/>
    <x v="0"/>
    <x v="3"/>
    <x v="0"/>
    <m/>
  </r>
  <r>
    <n v="227745"/>
    <x v="0"/>
    <x v="0"/>
    <x v="0"/>
    <x v="1"/>
    <x v="12"/>
    <x v="133"/>
    <x v="0"/>
    <x v="1"/>
    <s v="Tesseramento"/>
    <x v="0"/>
    <x v="3"/>
    <x v="0"/>
    <m/>
  </r>
  <r>
    <n v="100816"/>
    <x v="0"/>
    <x v="0"/>
    <x v="0"/>
    <x v="0"/>
    <x v="11"/>
    <x v="120"/>
    <x v="0"/>
    <x v="1"/>
    <s v="Tesseramento"/>
    <x v="1"/>
    <x v="3"/>
    <x v="0"/>
    <m/>
  </r>
  <r>
    <n v="35160"/>
    <x v="0"/>
    <x v="0"/>
    <x v="0"/>
    <x v="0"/>
    <x v="11"/>
    <x v="120"/>
    <x v="0"/>
    <x v="1"/>
    <s v="Tesseramento"/>
    <x v="1"/>
    <x v="4"/>
    <x v="0"/>
    <m/>
  </r>
  <r>
    <n v="35213"/>
    <x v="0"/>
    <x v="0"/>
    <x v="0"/>
    <x v="0"/>
    <x v="11"/>
    <x v="120"/>
    <x v="0"/>
    <x v="0"/>
    <s v="Tesseramento"/>
    <x v="1"/>
    <x v="4"/>
    <x v="0"/>
    <m/>
  </r>
  <r>
    <n v="148439"/>
    <x v="0"/>
    <x v="0"/>
    <x v="0"/>
    <x v="0"/>
    <x v="11"/>
    <x v="120"/>
    <x v="0"/>
    <x v="0"/>
    <s v="Tesseramento"/>
    <x v="1"/>
    <x v="4"/>
    <x v="0"/>
    <m/>
  </r>
  <r>
    <n v="183808"/>
    <x v="0"/>
    <x v="0"/>
    <x v="0"/>
    <x v="0"/>
    <x v="11"/>
    <x v="120"/>
    <x v="0"/>
    <x v="0"/>
    <s v="Tesseramento"/>
    <x v="1"/>
    <x v="0"/>
    <x v="0"/>
    <m/>
  </r>
  <r>
    <n v="35229"/>
    <x v="0"/>
    <x v="0"/>
    <x v="0"/>
    <x v="0"/>
    <x v="11"/>
    <x v="120"/>
    <x v="0"/>
    <x v="0"/>
    <s v="Tesseramento"/>
    <x v="1"/>
    <x v="3"/>
    <x v="0"/>
    <m/>
  </r>
  <r>
    <n v="148792"/>
    <x v="0"/>
    <x v="0"/>
    <x v="0"/>
    <x v="0"/>
    <x v="11"/>
    <x v="120"/>
    <x v="0"/>
    <x v="1"/>
    <s v="Tesseramento"/>
    <x v="1"/>
    <x v="3"/>
    <x v="0"/>
    <m/>
  </r>
  <r>
    <n v="113636"/>
    <x v="0"/>
    <x v="0"/>
    <x v="0"/>
    <x v="0"/>
    <x v="11"/>
    <x v="120"/>
    <x v="0"/>
    <x v="0"/>
    <s v="Tesseramento"/>
    <x v="1"/>
    <x v="3"/>
    <x v="0"/>
    <m/>
  </r>
  <r>
    <n v="139735"/>
    <x v="0"/>
    <x v="0"/>
    <x v="0"/>
    <x v="0"/>
    <x v="11"/>
    <x v="120"/>
    <x v="0"/>
    <x v="0"/>
    <s v="Tesseramento"/>
    <x v="1"/>
    <x v="3"/>
    <x v="0"/>
    <m/>
  </r>
  <r>
    <n v="210828"/>
    <x v="0"/>
    <x v="0"/>
    <x v="0"/>
    <x v="0"/>
    <x v="4"/>
    <x v="149"/>
    <x v="0"/>
    <x v="0"/>
    <s v="Tesseramento"/>
    <x v="1"/>
    <x v="0"/>
    <x v="0"/>
    <m/>
  </r>
  <r>
    <n v="88827"/>
    <x v="0"/>
    <x v="0"/>
    <x v="0"/>
    <x v="0"/>
    <x v="11"/>
    <x v="120"/>
    <x v="0"/>
    <x v="0"/>
    <s v="Tesseramento"/>
    <x v="1"/>
    <x v="0"/>
    <x v="0"/>
    <m/>
  </r>
  <r>
    <n v="96808"/>
    <x v="0"/>
    <x v="0"/>
    <x v="0"/>
    <x v="0"/>
    <x v="11"/>
    <x v="120"/>
    <x v="0"/>
    <x v="0"/>
    <s v="Tesseramento"/>
    <x v="1"/>
    <x v="0"/>
    <x v="0"/>
    <m/>
  </r>
  <r>
    <n v="35175"/>
    <x v="0"/>
    <x v="0"/>
    <x v="0"/>
    <x v="0"/>
    <x v="11"/>
    <x v="120"/>
    <x v="0"/>
    <x v="1"/>
    <s v="Tesseramento"/>
    <x v="1"/>
    <x v="0"/>
    <x v="0"/>
    <m/>
  </r>
  <r>
    <n v="35139"/>
    <x v="0"/>
    <x v="0"/>
    <x v="0"/>
    <x v="0"/>
    <x v="11"/>
    <x v="120"/>
    <x v="0"/>
    <x v="1"/>
    <s v="Tesseramento"/>
    <x v="1"/>
    <x v="4"/>
    <x v="0"/>
    <m/>
  </r>
  <r>
    <n v="52568"/>
    <x v="0"/>
    <x v="0"/>
    <x v="0"/>
    <x v="0"/>
    <x v="4"/>
    <x v="80"/>
    <x v="0"/>
    <x v="0"/>
    <s v="Tesseramento"/>
    <x v="1"/>
    <x v="4"/>
    <x v="0"/>
    <m/>
  </r>
  <r>
    <n v="32087"/>
    <x v="0"/>
    <x v="0"/>
    <x v="0"/>
    <x v="0"/>
    <x v="11"/>
    <x v="142"/>
    <x v="0"/>
    <x v="0"/>
    <s v="Tesseramento"/>
    <x v="1"/>
    <x v="0"/>
    <x v="0"/>
    <m/>
  </r>
  <r>
    <n v="86650"/>
    <x v="0"/>
    <x v="0"/>
    <x v="0"/>
    <x v="0"/>
    <x v="2"/>
    <x v="313"/>
    <x v="0"/>
    <x v="0"/>
    <s v="Tesseramento"/>
    <x v="1"/>
    <x v="3"/>
    <x v="0"/>
    <m/>
  </r>
  <r>
    <n v="13583"/>
    <x v="0"/>
    <x v="0"/>
    <x v="0"/>
    <x v="0"/>
    <x v="2"/>
    <x v="313"/>
    <x v="0"/>
    <x v="0"/>
    <s v="Tesseramento"/>
    <x v="1"/>
    <x v="3"/>
    <x v="0"/>
    <m/>
  </r>
  <r>
    <n v="92018"/>
    <x v="0"/>
    <x v="0"/>
    <x v="0"/>
    <x v="0"/>
    <x v="11"/>
    <x v="142"/>
    <x v="0"/>
    <x v="1"/>
    <s v="Tesseramento"/>
    <x v="1"/>
    <x v="0"/>
    <x v="0"/>
    <m/>
  </r>
  <r>
    <n v="34980"/>
    <x v="0"/>
    <x v="0"/>
    <x v="0"/>
    <x v="0"/>
    <x v="2"/>
    <x v="313"/>
    <x v="0"/>
    <x v="0"/>
    <s v="Tesseramento"/>
    <x v="1"/>
    <x v="4"/>
    <x v="0"/>
    <m/>
  </r>
  <r>
    <n v="76531"/>
    <x v="0"/>
    <x v="0"/>
    <x v="0"/>
    <x v="0"/>
    <x v="2"/>
    <x v="313"/>
    <x v="0"/>
    <x v="1"/>
    <s v="Tesseramento"/>
    <x v="1"/>
    <x v="4"/>
    <x v="0"/>
    <m/>
  </r>
  <r>
    <n v="44732"/>
    <x v="0"/>
    <x v="0"/>
    <x v="0"/>
    <x v="0"/>
    <x v="7"/>
    <x v="297"/>
    <x v="0"/>
    <x v="1"/>
    <s v="Tesseramento"/>
    <x v="1"/>
    <x v="4"/>
    <x v="0"/>
    <m/>
  </r>
  <r>
    <n v="41174"/>
    <x v="0"/>
    <x v="0"/>
    <x v="0"/>
    <x v="0"/>
    <x v="11"/>
    <x v="120"/>
    <x v="0"/>
    <x v="0"/>
    <s v="Tesseramento"/>
    <x v="1"/>
    <x v="4"/>
    <x v="0"/>
    <m/>
  </r>
  <r>
    <n v="56293"/>
    <x v="0"/>
    <x v="0"/>
    <x v="0"/>
    <x v="0"/>
    <x v="11"/>
    <x v="142"/>
    <x v="0"/>
    <x v="0"/>
    <s v="Tesseramento"/>
    <x v="1"/>
    <x v="0"/>
    <x v="0"/>
    <m/>
  </r>
  <r>
    <n v="35324"/>
    <x v="0"/>
    <x v="0"/>
    <x v="0"/>
    <x v="0"/>
    <x v="11"/>
    <x v="120"/>
    <x v="0"/>
    <x v="1"/>
    <s v="Tesseramento"/>
    <x v="1"/>
    <x v="4"/>
    <x v="0"/>
    <m/>
  </r>
  <r>
    <n v="100818"/>
    <x v="0"/>
    <x v="0"/>
    <x v="0"/>
    <x v="0"/>
    <x v="11"/>
    <x v="120"/>
    <x v="0"/>
    <x v="0"/>
    <s v="Tesseramento"/>
    <x v="1"/>
    <x v="0"/>
    <x v="0"/>
    <m/>
  </r>
  <r>
    <n v="116613"/>
    <x v="0"/>
    <x v="0"/>
    <x v="0"/>
    <x v="0"/>
    <x v="11"/>
    <x v="120"/>
    <x v="0"/>
    <x v="1"/>
    <s v="Tesseramento"/>
    <x v="1"/>
    <x v="4"/>
    <x v="0"/>
    <m/>
  </r>
  <r>
    <n v="109453"/>
    <x v="1"/>
    <x v="0"/>
    <x v="0"/>
    <x v="0"/>
    <x v="2"/>
    <x v="313"/>
    <x v="0"/>
    <x v="0"/>
    <s v="Tesseramento"/>
    <x v="1"/>
    <x v="2"/>
    <x v="0"/>
    <m/>
  </r>
  <r>
    <n v="35254"/>
    <x v="0"/>
    <x v="0"/>
    <x v="0"/>
    <x v="0"/>
    <x v="11"/>
    <x v="120"/>
    <x v="0"/>
    <x v="0"/>
    <s v="Tesseramento"/>
    <x v="1"/>
    <x v="4"/>
    <x v="0"/>
    <m/>
  </r>
  <r>
    <n v="35260"/>
    <x v="0"/>
    <x v="0"/>
    <x v="0"/>
    <x v="0"/>
    <x v="11"/>
    <x v="120"/>
    <x v="0"/>
    <x v="0"/>
    <s v="Tesseramento"/>
    <x v="1"/>
    <x v="0"/>
    <x v="0"/>
    <m/>
  </r>
  <r>
    <n v="20606"/>
    <x v="0"/>
    <x v="0"/>
    <x v="0"/>
    <x v="0"/>
    <x v="2"/>
    <x v="313"/>
    <x v="0"/>
    <x v="0"/>
    <s v="Tesseramento"/>
    <x v="1"/>
    <x v="3"/>
    <x v="0"/>
    <m/>
  </r>
  <r>
    <n v="47675"/>
    <x v="0"/>
    <x v="0"/>
    <x v="0"/>
    <x v="0"/>
    <x v="2"/>
    <x v="313"/>
    <x v="0"/>
    <x v="1"/>
    <s v="Tesseramento"/>
    <x v="1"/>
    <x v="3"/>
    <x v="0"/>
    <m/>
  </r>
  <r>
    <n v="125909"/>
    <x v="0"/>
    <x v="0"/>
    <x v="0"/>
    <x v="0"/>
    <x v="11"/>
    <x v="120"/>
    <x v="0"/>
    <x v="0"/>
    <s v="Tesseramento"/>
    <x v="1"/>
    <x v="0"/>
    <x v="0"/>
    <m/>
  </r>
  <r>
    <n v="114158"/>
    <x v="0"/>
    <x v="0"/>
    <x v="0"/>
    <x v="0"/>
    <x v="11"/>
    <x v="120"/>
    <x v="0"/>
    <x v="0"/>
    <s v="Tesseramento"/>
    <x v="1"/>
    <x v="1"/>
    <x v="0"/>
    <m/>
  </r>
  <r>
    <n v="147686"/>
    <x v="0"/>
    <x v="0"/>
    <x v="0"/>
    <x v="0"/>
    <x v="7"/>
    <x v="297"/>
    <x v="0"/>
    <x v="1"/>
    <s v="Tesseramento"/>
    <x v="1"/>
    <x v="0"/>
    <x v="0"/>
    <m/>
  </r>
  <r>
    <n v="7494"/>
    <x v="0"/>
    <x v="0"/>
    <x v="0"/>
    <x v="0"/>
    <x v="11"/>
    <x v="120"/>
    <x v="0"/>
    <x v="0"/>
    <s v="Tesseramento"/>
    <x v="1"/>
    <x v="0"/>
    <x v="0"/>
    <m/>
  </r>
  <r>
    <n v="35266"/>
    <x v="0"/>
    <x v="0"/>
    <x v="0"/>
    <x v="0"/>
    <x v="11"/>
    <x v="120"/>
    <x v="0"/>
    <x v="0"/>
    <s v="Tesseramento"/>
    <x v="1"/>
    <x v="3"/>
    <x v="0"/>
    <m/>
  </r>
  <r>
    <n v="25704"/>
    <x v="0"/>
    <x v="0"/>
    <x v="0"/>
    <x v="0"/>
    <x v="11"/>
    <x v="120"/>
    <x v="0"/>
    <x v="0"/>
    <s v="Tesseramento"/>
    <x v="1"/>
    <x v="0"/>
    <x v="0"/>
    <m/>
  </r>
  <r>
    <n v="35280"/>
    <x v="0"/>
    <x v="0"/>
    <x v="0"/>
    <x v="0"/>
    <x v="11"/>
    <x v="120"/>
    <x v="0"/>
    <x v="0"/>
    <s v="Tesseramento"/>
    <x v="1"/>
    <x v="4"/>
    <x v="0"/>
    <m/>
  </r>
  <r>
    <n v="46356"/>
    <x v="0"/>
    <x v="0"/>
    <x v="0"/>
    <x v="0"/>
    <x v="11"/>
    <x v="120"/>
    <x v="0"/>
    <x v="1"/>
    <s v="Tesseramento"/>
    <x v="1"/>
    <x v="0"/>
    <x v="0"/>
    <m/>
  </r>
  <r>
    <n v="35286"/>
    <x v="0"/>
    <x v="0"/>
    <x v="0"/>
    <x v="0"/>
    <x v="11"/>
    <x v="120"/>
    <x v="0"/>
    <x v="0"/>
    <s v="Tesseramento"/>
    <x v="1"/>
    <x v="4"/>
    <x v="0"/>
    <m/>
  </r>
  <r>
    <n v="74374"/>
    <x v="0"/>
    <x v="0"/>
    <x v="0"/>
    <x v="0"/>
    <x v="1"/>
    <x v="324"/>
    <x v="0"/>
    <x v="0"/>
    <s v="Tesseramento"/>
    <x v="1"/>
    <x v="3"/>
    <x v="0"/>
    <m/>
  </r>
  <r>
    <n v="181320"/>
    <x v="0"/>
    <x v="0"/>
    <x v="0"/>
    <x v="0"/>
    <x v="11"/>
    <x v="142"/>
    <x v="0"/>
    <x v="0"/>
    <s v="Tesseramento"/>
    <x v="1"/>
    <x v="0"/>
    <x v="0"/>
    <m/>
  </r>
  <r>
    <n v="84377"/>
    <x v="0"/>
    <x v="0"/>
    <x v="0"/>
    <x v="0"/>
    <x v="11"/>
    <x v="120"/>
    <x v="0"/>
    <x v="0"/>
    <s v="Tesseramento"/>
    <x v="1"/>
    <x v="4"/>
    <x v="0"/>
    <m/>
  </r>
  <r>
    <n v="110544"/>
    <x v="0"/>
    <x v="0"/>
    <x v="0"/>
    <x v="0"/>
    <x v="11"/>
    <x v="120"/>
    <x v="0"/>
    <x v="0"/>
    <s v="Tesseramento"/>
    <x v="1"/>
    <x v="4"/>
    <x v="0"/>
    <m/>
  </r>
  <r>
    <n v="156263"/>
    <x v="0"/>
    <x v="1"/>
    <x v="2"/>
    <x v="0"/>
    <x v="4"/>
    <x v="88"/>
    <x v="0"/>
    <x v="0"/>
    <s v="Tesseramento"/>
    <x v="1"/>
    <x v="0"/>
    <x v="0"/>
    <m/>
  </r>
  <r>
    <n v="132884"/>
    <x v="0"/>
    <x v="0"/>
    <x v="0"/>
    <x v="0"/>
    <x v="11"/>
    <x v="120"/>
    <x v="0"/>
    <x v="0"/>
    <s v="Tesseramento"/>
    <x v="1"/>
    <x v="0"/>
    <x v="0"/>
    <m/>
  </r>
  <r>
    <n v="215624"/>
    <x v="1"/>
    <x v="0"/>
    <x v="0"/>
    <x v="0"/>
    <x v="11"/>
    <x v="120"/>
    <x v="0"/>
    <x v="0"/>
    <s v="Tesseramento"/>
    <x v="1"/>
    <x v="5"/>
    <x v="0"/>
    <s v="B"/>
  </r>
  <r>
    <n v="16303"/>
    <x v="0"/>
    <x v="0"/>
    <x v="0"/>
    <x v="0"/>
    <x v="11"/>
    <x v="142"/>
    <x v="0"/>
    <x v="0"/>
    <s v="Tesseramento"/>
    <x v="1"/>
    <x v="3"/>
    <x v="0"/>
    <m/>
  </r>
  <r>
    <n v="87143"/>
    <x v="0"/>
    <x v="0"/>
    <x v="0"/>
    <x v="0"/>
    <x v="1"/>
    <x v="324"/>
    <x v="0"/>
    <x v="0"/>
    <s v="Tesseramento"/>
    <x v="1"/>
    <x v="4"/>
    <x v="0"/>
    <m/>
  </r>
  <r>
    <n v="35295"/>
    <x v="0"/>
    <x v="0"/>
    <x v="0"/>
    <x v="0"/>
    <x v="11"/>
    <x v="120"/>
    <x v="0"/>
    <x v="0"/>
    <s v="Tesseramento"/>
    <x v="1"/>
    <x v="4"/>
    <x v="0"/>
    <m/>
  </r>
  <r>
    <n v="166891"/>
    <x v="0"/>
    <x v="0"/>
    <x v="0"/>
    <x v="0"/>
    <x v="11"/>
    <x v="142"/>
    <x v="0"/>
    <x v="1"/>
    <s v="Tesseramento"/>
    <x v="1"/>
    <x v="3"/>
    <x v="0"/>
    <m/>
  </r>
  <r>
    <n v="35149"/>
    <x v="0"/>
    <x v="0"/>
    <x v="0"/>
    <x v="0"/>
    <x v="11"/>
    <x v="120"/>
    <x v="0"/>
    <x v="1"/>
    <s v="Tesseramento"/>
    <x v="1"/>
    <x v="4"/>
    <x v="0"/>
    <m/>
  </r>
  <r>
    <n v="94823"/>
    <x v="0"/>
    <x v="0"/>
    <x v="0"/>
    <x v="0"/>
    <x v="11"/>
    <x v="120"/>
    <x v="0"/>
    <x v="0"/>
    <s v="Tesseramento"/>
    <x v="1"/>
    <x v="0"/>
    <x v="0"/>
    <m/>
  </r>
  <r>
    <n v="194333"/>
    <x v="1"/>
    <x v="0"/>
    <x v="0"/>
    <x v="1"/>
    <x v="11"/>
    <x v="120"/>
    <x v="0"/>
    <x v="1"/>
    <s v="Tesseramento"/>
    <x v="1"/>
    <x v="7"/>
    <x v="0"/>
    <m/>
  </r>
  <r>
    <n v="194334"/>
    <x v="1"/>
    <x v="0"/>
    <x v="0"/>
    <x v="1"/>
    <x v="11"/>
    <x v="120"/>
    <x v="0"/>
    <x v="0"/>
    <s v="Tesseramento"/>
    <x v="1"/>
    <x v="5"/>
    <x v="0"/>
    <m/>
  </r>
  <r>
    <n v="168730"/>
    <x v="0"/>
    <x v="0"/>
    <x v="0"/>
    <x v="0"/>
    <x v="11"/>
    <x v="120"/>
    <x v="0"/>
    <x v="0"/>
    <s v="Tesseramento"/>
    <x v="1"/>
    <x v="3"/>
    <x v="0"/>
    <m/>
  </r>
  <r>
    <n v="114355"/>
    <x v="0"/>
    <x v="0"/>
    <x v="0"/>
    <x v="0"/>
    <x v="11"/>
    <x v="142"/>
    <x v="0"/>
    <x v="0"/>
    <s v="Tesseramento"/>
    <x v="1"/>
    <x v="0"/>
    <x v="0"/>
    <m/>
  </r>
  <r>
    <n v="35301"/>
    <x v="0"/>
    <x v="0"/>
    <x v="0"/>
    <x v="0"/>
    <x v="11"/>
    <x v="120"/>
    <x v="0"/>
    <x v="1"/>
    <s v="Tesseramento"/>
    <x v="1"/>
    <x v="3"/>
    <x v="0"/>
    <m/>
  </r>
  <r>
    <n v="12802"/>
    <x v="0"/>
    <x v="0"/>
    <x v="0"/>
    <x v="0"/>
    <x v="11"/>
    <x v="120"/>
    <x v="0"/>
    <x v="0"/>
    <s v="Tesseramento"/>
    <x v="1"/>
    <x v="3"/>
    <x v="0"/>
    <m/>
  </r>
  <r>
    <n v="130033"/>
    <x v="0"/>
    <x v="0"/>
    <x v="0"/>
    <x v="0"/>
    <x v="11"/>
    <x v="120"/>
    <x v="0"/>
    <x v="1"/>
    <s v="Tesseramento"/>
    <x v="1"/>
    <x v="0"/>
    <x v="0"/>
    <m/>
  </r>
  <r>
    <n v="126035"/>
    <x v="0"/>
    <x v="0"/>
    <x v="0"/>
    <x v="0"/>
    <x v="1"/>
    <x v="324"/>
    <x v="0"/>
    <x v="0"/>
    <s v="Tesseramento"/>
    <x v="1"/>
    <x v="0"/>
    <x v="0"/>
    <m/>
  </r>
  <r>
    <n v="35309"/>
    <x v="0"/>
    <x v="0"/>
    <x v="0"/>
    <x v="0"/>
    <x v="11"/>
    <x v="120"/>
    <x v="0"/>
    <x v="0"/>
    <s v="Tesseramento"/>
    <x v="1"/>
    <x v="0"/>
    <x v="0"/>
    <m/>
  </r>
  <r>
    <n v="123903"/>
    <x v="0"/>
    <x v="0"/>
    <x v="0"/>
    <x v="0"/>
    <x v="11"/>
    <x v="120"/>
    <x v="0"/>
    <x v="1"/>
    <s v="Tesseramento"/>
    <x v="1"/>
    <x v="4"/>
    <x v="0"/>
    <m/>
  </r>
  <r>
    <n v="24018"/>
    <x v="0"/>
    <x v="0"/>
    <x v="0"/>
    <x v="0"/>
    <x v="11"/>
    <x v="120"/>
    <x v="0"/>
    <x v="0"/>
    <s v="Tesseramento"/>
    <x v="1"/>
    <x v="3"/>
    <x v="0"/>
    <m/>
  </r>
  <r>
    <n v="183133"/>
    <x v="0"/>
    <x v="0"/>
    <x v="0"/>
    <x v="0"/>
    <x v="11"/>
    <x v="142"/>
    <x v="0"/>
    <x v="1"/>
    <s v="Tesseramento"/>
    <x v="1"/>
    <x v="0"/>
    <x v="0"/>
    <m/>
  </r>
  <r>
    <n v="35325"/>
    <x v="0"/>
    <x v="0"/>
    <x v="0"/>
    <x v="0"/>
    <x v="11"/>
    <x v="120"/>
    <x v="0"/>
    <x v="0"/>
    <s v="Tesseramento"/>
    <x v="1"/>
    <x v="4"/>
    <x v="0"/>
    <m/>
  </r>
  <r>
    <n v="112118"/>
    <x v="0"/>
    <x v="0"/>
    <x v="0"/>
    <x v="0"/>
    <x v="11"/>
    <x v="142"/>
    <x v="0"/>
    <x v="0"/>
    <s v="Tesseramento"/>
    <x v="1"/>
    <x v="0"/>
    <x v="0"/>
    <m/>
  </r>
  <r>
    <n v="123608"/>
    <x v="0"/>
    <x v="0"/>
    <x v="0"/>
    <x v="0"/>
    <x v="1"/>
    <x v="324"/>
    <x v="0"/>
    <x v="0"/>
    <s v="Tesseramento"/>
    <x v="1"/>
    <x v="3"/>
    <x v="0"/>
    <m/>
  </r>
  <r>
    <n v="235317"/>
    <x v="1"/>
    <x v="1"/>
    <x v="1"/>
    <x v="0"/>
    <x v="9"/>
    <x v="255"/>
    <x v="0"/>
    <x v="0"/>
    <s v="Tesseramento"/>
    <x v="0"/>
    <x v="6"/>
    <x v="0"/>
    <m/>
  </r>
  <r>
    <n v="17116"/>
    <x v="0"/>
    <x v="0"/>
    <x v="0"/>
    <x v="0"/>
    <x v="1"/>
    <x v="324"/>
    <x v="0"/>
    <x v="1"/>
    <s v="Tesseramento"/>
    <x v="1"/>
    <x v="0"/>
    <x v="0"/>
    <m/>
  </r>
  <r>
    <n v="42217"/>
    <x v="0"/>
    <x v="0"/>
    <x v="0"/>
    <x v="0"/>
    <x v="11"/>
    <x v="142"/>
    <x v="0"/>
    <x v="0"/>
    <s v="Tesseramento"/>
    <x v="1"/>
    <x v="4"/>
    <x v="0"/>
    <m/>
  </r>
  <r>
    <n v="80246"/>
    <x v="0"/>
    <x v="0"/>
    <x v="0"/>
    <x v="0"/>
    <x v="11"/>
    <x v="142"/>
    <x v="0"/>
    <x v="1"/>
    <s v="Tesseramento"/>
    <x v="1"/>
    <x v="3"/>
    <x v="0"/>
    <m/>
  </r>
  <r>
    <n v="48942"/>
    <x v="0"/>
    <x v="0"/>
    <x v="0"/>
    <x v="0"/>
    <x v="11"/>
    <x v="142"/>
    <x v="0"/>
    <x v="1"/>
    <s v="Tesseramento"/>
    <x v="1"/>
    <x v="3"/>
    <x v="0"/>
    <m/>
  </r>
  <r>
    <n v="14910"/>
    <x v="0"/>
    <x v="0"/>
    <x v="0"/>
    <x v="0"/>
    <x v="11"/>
    <x v="142"/>
    <x v="0"/>
    <x v="0"/>
    <s v="Tesseramento"/>
    <x v="1"/>
    <x v="4"/>
    <x v="0"/>
    <m/>
  </r>
  <r>
    <n v="132962"/>
    <x v="0"/>
    <x v="0"/>
    <x v="0"/>
    <x v="0"/>
    <x v="11"/>
    <x v="142"/>
    <x v="0"/>
    <x v="0"/>
    <s v="Tesseramento"/>
    <x v="1"/>
    <x v="0"/>
    <x v="0"/>
    <m/>
  </r>
  <r>
    <n v="13110"/>
    <x v="0"/>
    <x v="0"/>
    <x v="0"/>
    <x v="0"/>
    <x v="7"/>
    <x v="297"/>
    <x v="0"/>
    <x v="0"/>
    <s v="Tesseramento"/>
    <x v="1"/>
    <x v="3"/>
    <x v="0"/>
    <m/>
  </r>
  <r>
    <n v="152684"/>
    <x v="0"/>
    <x v="0"/>
    <x v="0"/>
    <x v="0"/>
    <x v="7"/>
    <x v="297"/>
    <x v="0"/>
    <x v="0"/>
    <s v="Tesseramento"/>
    <x v="1"/>
    <x v="4"/>
    <x v="0"/>
    <m/>
  </r>
  <r>
    <n v="126397"/>
    <x v="0"/>
    <x v="0"/>
    <x v="0"/>
    <x v="0"/>
    <x v="1"/>
    <x v="324"/>
    <x v="0"/>
    <x v="0"/>
    <s v="Tesseramento"/>
    <x v="1"/>
    <x v="4"/>
    <x v="0"/>
    <m/>
  </r>
  <r>
    <n v="235335"/>
    <x v="0"/>
    <x v="0"/>
    <x v="1"/>
    <x v="1"/>
    <x v="4"/>
    <x v="145"/>
    <x v="0"/>
    <x v="0"/>
    <s v="Tesseramento"/>
    <x v="1"/>
    <x v="3"/>
    <x v="0"/>
    <m/>
  </r>
  <r>
    <n v="34530"/>
    <x v="0"/>
    <x v="0"/>
    <x v="0"/>
    <x v="0"/>
    <x v="7"/>
    <x v="297"/>
    <x v="0"/>
    <x v="0"/>
    <s v="Tesseramento"/>
    <x v="1"/>
    <x v="4"/>
    <x v="0"/>
    <m/>
  </r>
  <r>
    <n v="136583"/>
    <x v="0"/>
    <x v="0"/>
    <x v="0"/>
    <x v="0"/>
    <x v="11"/>
    <x v="142"/>
    <x v="0"/>
    <x v="0"/>
    <s v="Tesseramento"/>
    <x v="1"/>
    <x v="3"/>
    <x v="0"/>
    <m/>
  </r>
  <r>
    <n v="44637"/>
    <x v="0"/>
    <x v="0"/>
    <x v="0"/>
    <x v="0"/>
    <x v="7"/>
    <x v="297"/>
    <x v="0"/>
    <x v="1"/>
    <s v="Tesseramento"/>
    <x v="1"/>
    <x v="4"/>
    <x v="0"/>
    <m/>
  </r>
  <r>
    <n v="22473"/>
    <x v="0"/>
    <x v="0"/>
    <x v="0"/>
    <x v="0"/>
    <x v="1"/>
    <x v="324"/>
    <x v="0"/>
    <x v="0"/>
    <s v="Tesseramento"/>
    <x v="1"/>
    <x v="4"/>
    <x v="0"/>
    <m/>
  </r>
  <r>
    <n v="235978"/>
    <x v="0"/>
    <x v="1"/>
    <x v="1"/>
    <x v="0"/>
    <x v="7"/>
    <x v="67"/>
    <x v="0"/>
    <x v="0"/>
    <s v="Tesseramento"/>
    <x v="0"/>
    <x v="1"/>
    <x v="0"/>
    <m/>
  </r>
  <r>
    <n v="198623"/>
    <x v="0"/>
    <x v="0"/>
    <x v="0"/>
    <x v="0"/>
    <x v="1"/>
    <x v="324"/>
    <x v="0"/>
    <x v="0"/>
    <s v="Tesseramento"/>
    <x v="1"/>
    <x v="0"/>
    <x v="0"/>
    <m/>
  </r>
  <r>
    <n v="5826"/>
    <x v="0"/>
    <x v="0"/>
    <x v="0"/>
    <x v="0"/>
    <x v="11"/>
    <x v="142"/>
    <x v="0"/>
    <x v="0"/>
    <s v="Tesseramento"/>
    <x v="1"/>
    <x v="0"/>
    <x v="0"/>
    <m/>
  </r>
  <r>
    <n v="81862"/>
    <x v="0"/>
    <x v="0"/>
    <x v="0"/>
    <x v="0"/>
    <x v="11"/>
    <x v="142"/>
    <x v="0"/>
    <x v="0"/>
    <s v="Tesseramento"/>
    <x v="1"/>
    <x v="4"/>
    <x v="0"/>
    <m/>
  </r>
  <r>
    <n v="127138"/>
    <x v="0"/>
    <x v="0"/>
    <x v="0"/>
    <x v="0"/>
    <x v="1"/>
    <x v="324"/>
    <x v="0"/>
    <x v="1"/>
    <s v="Tesseramento"/>
    <x v="1"/>
    <x v="0"/>
    <x v="0"/>
    <m/>
  </r>
  <r>
    <n v="192546"/>
    <x v="0"/>
    <x v="1"/>
    <x v="0"/>
    <x v="0"/>
    <x v="7"/>
    <x v="44"/>
    <x v="0"/>
    <x v="0"/>
    <s v="Tesseramento"/>
    <x v="1"/>
    <x v="0"/>
    <x v="0"/>
    <m/>
  </r>
  <r>
    <n v="216570"/>
    <x v="0"/>
    <x v="0"/>
    <x v="0"/>
    <x v="0"/>
    <x v="11"/>
    <x v="142"/>
    <x v="0"/>
    <x v="0"/>
    <s v="Tesseramento"/>
    <x v="1"/>
    <x v="0"/>
    <x v="0"/>
    <m/>
  </r>
  <r>
    <n v="231415"/>
    <x v="0"/>
    <x v="0"/>
    <x v="0"/>
    <x v="3"/>
    <x v="12"/>
    <x v="314"/>
    <x v="0"/>
    <x v="0"/>
    <s v="Tesseramento"/>
    <x v="0"/>
    <x v="0"/>
    <x v="0"/>
    <m/>
  </r>
  <r>
    <n v="60547"/>
    <x v="0"/>
    <x v="0"/>
    <x v="0"/>
    <x v="0"/>
    <x v="2"/>
    <x v="55"/>
    <x v="0"/>
    <x v="1"/>
    <s v="Tesseramento"/>
    <x v="1"/>
    <x v="4"/>
    <x v="0"/>
    <m/>
  </r>
  <r>
    <n v="116126"/>
    <x v="0"/>
    <x v="0"/>
    <x v="0"/>
    <x v="0"/>
    <x v="11"/>
    <x v="142"/>
    <x v="0"/>
    <x v="1"/>
    <s v="Tesseramento"/>
    <x v="1"/>
    <x v="3"/>
    <x v="0"/>
    <m/>
  </r>
  <r>
    <n v="49239"/>
    <x v="0"/>
    <x v="0"/>
    <x v="0"/>
    <x v="0"/>
    <x v="2"/>
    <x v="55"/>
    <x v="0"/>
    <x v="1"/>
    <s v="Tesseramento"/>
    <x v="1"/>
    <x v="1"/>
    <x v="0"/>
    <m/>
  </r>
  <r>
    <n v="21970"/>
    <x v="0"/>
    <x v="0"/>
    <x v="0"/>
    <x v="0"/>
    <x v="2"/>
    <x v="55"/>
    <x v="0"/>
    <x v="0"/>
    <s v="Tesseramento"/>
    <x v="1"/>
    <x v="3"/>
    <x v="0"/>
    <m/>
  </r>
  <r>
    <n v="82703"/>
    <x v="0"/>
    <x v="0"/>
    <x v="0"/>
    <x v="0"/>
    <x v="2"/>
    <x v="55"/>
    <x v="0"/>
    <x v="1"/>
    <s v="Tesseramento"/>
    <x v="1"/>
    <x v="1"/>
    <x v="0"/>
    <m/>
  </r>
  <r>
    <n v="152940"/>
    <x v="1"/>
    <x v="0"/>
    <x v="0"/>
    <x v="3"/>
    <x v="2"/>
    <x v="55"/>
    <x v="0"/>
    <x v="0"/>
    <s v="Tesseramento"/>
    <x v="1"/>
    <x v="7"/>
    <x v="0"/>
    <m/>
  </r>
  <r>
    <n v="28434"/>
    <x v="0"/>
    <x v="0"/>
    <x v="0"/>
    <x v="0"/>
    <x v="2"/>
    <x v="55"/>
    <x v="0"/>
    <x v="0"/>
    <s v="Tesseramento"/>
    <x v="1"/>
    <x v="0"/>
    <x v="0"/>
    <m/>
  </r>
  <r>
    <n v="111147"/>
    <x v="0"/>
    <x v="0"/>
    <x v="0"/>
    <x v="0"/>
    <x v="11"/>
    <x v="142"/>
    <x v="0"/>
    <x v="0"/>
    <s v="Tesseramento"/>
    <x v="1"/>
    <x v="3"/>
    <x v="0"/>
    <m/>
  </r>
  <r>
    <n v="53936"/>
    <x v="0"/>
    <x v="0"/>
    <x v="0"/>
    <x v="0"/>
    <x v="11"/>
    <x v="142"/>
    <x v="0"/>
    <x v="0"/>
    <s v="Tesseramento"/>
    <x v="1"/>
    <x v="4"/>
    <x v="0"/>
    <m/>
  </r>
  <r>
    <n v="3896"/>
    <x v="0"/>
    <x v="0"/>
    <x v="0"/>
    <x v="0"/>
    <x v="4"/>
    <x v="250"/>
    <x v="0"/>
    <x v="1"/>
    <s v="Tesseramento"/>
    <x v="1"/>
    <x v="4"/>
    <x v="0"/>
    <m/>
  </r>
  <r>
    <n v="139704"/>
    <x v="0"/>
    <x v="0"/>
    <x v="0"/>
    <x v="0"/>
    <x v="1"/>
    <x v="324"/>
    <x v="0"/>
    <x v="1"/>
    <s v="Tesseramento"/>
    <x v="1"/>
    <x v="4"/>
    <x v="0"/>
    <m/>
  </r>
  <r>
    <n v="48801"/>
    <x v="0"/>
    <x v="0"/>
    <x v="0"/>
    <x v="0"/>
    <x v="11"/>
    <x v="142"/>
    <x v="0"/>
    <x v="0"/>
    <s v="Tesseramento"/>
    <x v="1"/>
    <x v="4"/>
    <x v="0"/>
    <m/>
  </r>
  <r>
    <n v="203223"/>
    <x v="0"/>
    <x v="0"/>
    <x v="0"/>
    <x v="0"/>
    <x v="17"/>
    <x v="258"/>
    <x v="0"/>
    <x v="1"/>
    <s v="Tesseramento"/>
    <x v="1"/>
    <x v="0"/>
    <x v="0"/>
    <m/>
  </r>
  <r>
    <n v="191084"/>
    <x v="0"/>
    <x v="0"/>
    <x v="0"/>
    <x v="0"/>
    <x v="2"/>
    <x v="53"/>
    <x v="0"/>
    <x v="0"/>
    <s v="Tesseramento"/>
    <x v="1"/>
    <x v="0"/>
    <x v="0"/>
    <m/>
  </r>
  <r>
    <n v="121909"/>
    <x v="0"/>
    <x v="0"/>
    <x v="0"/>
    <x v="0"/>
    <x v="2"/>
    <x v="53"/>
    <x v="0"/>
    <x v="1"/>
    <s v="Tesseramento"/>
    <x v="1"/>
    <x v="4"/>
    <x v="0"/>
    <m/>
  </r>
  <r>
    <n v="186104"/>
    <x v="0"/>
    <x v="0"/>
    <x v="0"/>
    <x v="1"/>
    <x v="11"/>
    <x v="142"/>
    <x v="0"/>
    <x v="0"/>
    <s v="Tesseramento"/>
    <x v="1"/>
    <x v="3"/>
    <x v="0"/>
    <m/>
  </r>
  <r>
    <n v="203224"/>
    <x v="0"/>
    <x v="0"/>
    <x v="0"/>
    <x v="0"/>
    <x v="17"/>
    <x v="258"/>
    <x v="0"/>
    <x v="0"/>
    <s v="Tesseramento"/>
    <x v="1"/>
    <x v="0"/>
    <x v="0"/>
    <m/>
  </r>
  <r>
    <n v="26426"/>
    <x v="0"/>
    <x v="0"/>
    <x v="0"/>
    <x v="0"/>
    <x v="11"/>
    <x v="142"/>
    <x v="0"/>
    <x v="0"/>
    <s v="Tesseramento"/>
    <x v="1"/>
    <x v="3"/>
    <x v="0"/>
    <m/>
  </r>
  <r>
    <n v="35903"/>
    <x v="0"/>
    <x v="0"/>
    <x v="0"/>
    <x v="0"/>
    <x v="11"/>
    <x v="142"/>
    <x v="0"/>
    <x v="0"/>
    <s v="Tesseramento"/>
    <x v="1"/>
    <x v="0"/>
    <x v="0"/>
    <m/>
  </r>
  <r>
    <n v="26427"/>
    <x v="0"/>
    <x v="0"/>
    <x v="0"/>
    <x v="0"/>
    <x v="11"/>
    <x v="142"/>
    <x v="0"/>
    <x v="0"/>
    <s v="Tesseramento"/>
    <x v="1"/>
    <x v="1"/>
    <x v="0"/>
    <m/>
  </r>
  <r>
    <n v="129682"/>
    <x v="0"/>
    <x v="0"/>
    <x v="0"/>
    <x v="0"/>
    <x v="17"/>
    <x v="258"/>
    <x v="0"/>
    <x v="0"/>
    <s v="Tesseramento"/>
    <x v="1"/>
    <x v="4"/>
    <x v="0"/>
    <m/>
  </r>
  <r>
    <n v="530"/>
    <x v="0"/>
    <x v="0"/>
    <x v="0"/>
    <x v="0"/>
    <x v="1"/>
    <x v="324"/>
    <x v="0"/>
    <x v="1"/>
    <s v="Tesseramento"/>
    <x v="1"/>
    <x v="0"/>
    <x v="0"/>
    <m/>
  </r>
  <r>
    <n v="191531"/>
    <x v="0"/>
    <x v="0"/>
    <x v="0"/>
    <x v="0"/>
    <x v="17"/>
    <x v="258"/>
    <x v="0"/>
    <x v="0"/>
    <s v="Tesseramento"/>
    <x v="1"/>
    <x v="3"/>
    <x v="0"/>
    <m/>
  </r>
  <r>
    <n v="58805"/>
    <x v="0"/>
    <x v="0"/>
    <x v="0"/>
    <x v="0"/>
    <x v="11"/>
    <x v="142"/>
    <x v="0"/>
    <x v="0"/>
    <s v="Tesseramento"/>
    <x v="1"/>
    <x v="4"/>
    <x v="0"/>
    <m/>
  </r>
  <r>
    <n v="165461"/>
    <x v="0"/>
    <x v="0"/>
    <x v="0"/>
    <x v="0"/>
    <x v="1"/>
    <x v="324"/>
    <x v="0"/>
    <x v="0"/>
    <s v="Tesseramento"/>
    <x v="1"/>
    <x v="0"/>
    <x v="0"/>
    <m/>
  </r>
  <r>
    <n v="140170"/>
    <x v="0"/>
    <x v="0"/>
    <x v="0"/>
    <x v="0"/>
    <x v="1"/>
    <x v="324"/>
    <x v="0"/>
    <x v="0"/>
    <s v="Tesseramento"/>
    <x v="1"/>
    <x v="3"/>
    <x v="0"/>
    <m/>
  </r>
  <r>
    <n v="90991"/>
    <x v="0"/>
    <x v="0"/>
    <x v="0"/>
    <x v="0"/>
    <x v="17"/>
    <x v="258"/>
    <x v="0"/>
    <x v="0"/>
    <s v="Tesseramento"/>
    <x v="1"/>
    <x v="4"/>
    <x v="0"/>
    <m/>
  </r>
  <r>
    <n v="95789"/>
    <x v="0"/>
    <x v="0"/>
    <x v="0"/>
    <x v="0"/>
    <x v="1"/>
    <x v="324"/>
    <x v="0"/>
    <x v="0"/>
    <s v="Tesseramento"/>
    <x v="1"/>
    <x v="4"/>
    <x v="0"/>
    <m/>
  </r>
  <r>
    <n v="171707"/>
    <x v="0"/>
    <x v="0"/>
    <x v="0"/>
    <x v="0"/>
    <x v="11"/>
    <x v="142"/>
    <x v="0"/>
    <x v="0"/>
    <s v="Tesseramento"/>
    <x v="1"/>
    <x v="0"/>
    <x v="0"/>
    <m/>
  </r>
  <r>
    <n v="6900"/>
    <x v="0"/>
    <x v="0"/>
    <x v="0"/>
    <x v="0"/>
    <x v="17"/>
    <x v="258"/>
    <x v="0"/>
    <x v="1"/>
    <s v="Tesseramento"/>
    <x v="1"/>
    <x v="4"/>
    <x v="0"/>
    <m/>
  </r>
  <r>
    <n v="131866"/>
    <x v="0"/>
    <x v="0"/>
    <x v="0"/>
    <x v="0"/>
    <x v="17"/>
    <x v="258"/>
    <x v="0"/>
    <x v="0"/>
    <s v="Tesseramento"/>
    <x v="1"/>
    <x v="0"/>
    <x v="0"/>
    <m/>
  </r>
  <r>
    <n v="214776"/>
    <x v="0"/>
    <x v="1"/>
    <x v="0"/>
    <x v="0"/>
    <x v="17"/>
    <x v="258"/>
    <x v="0"/>
    <x v="0"/>
    <s v="Tesseramento"/>
    <x v="1"/>
    <x v="0"/>
    <x v="0"/>
    <m/>
  </r>
  <r>
    <n v="191491"/>
    <x v="0"/>
    <x v="0"/>
    <x v="0"/>
    <x v="0"/>
    <x v="11"/>
    <x v="142"/>
    <x v="0"/>
    <x v="0"/>
    <s v="Tesseramento"/>
    <x v="1"/>
    <x v="3"/>
    <x v="0"/>
    <m/>
  </r>
  <r>
    <n v="101918"/>
    <x v="0"/>
    <x v="0"/>
    <x v="0"/>
    <x v="0"/>
    <x v="11"/>
    <x v="142"/>
    <x v="0"/>
    <x v="0"/>
    <s v="Tesseramento"/>
    <x v="1"/>
    <x v="0"/>
    <x v="0"/>
    <m/>
  </r>
  <r>
    <n v="182856"/>
    <x v="0"/>
    <x v="0"/>
    <x v="0"/>
    <x v="0"/>
    <x v="17"/>
    <x v="258"/>
    <x v="0"/>
    <x v="0"/>
    <s v="Tesseramento"/>
    <x v="1"/>
    <x v="3"/>
    <x v="0"/>
    <m/>
  </r>
  <r>
    <n v="133387"/>
    <x v="0"/>
    <x v="0"/>
    <x v="0"/>
    <x v="0"/>
    <x v="1"/>
    <x v="324"/>
    <x v="0"/>
    <x v="0"/>
    <s v="Tesseramento"/>
    <x v="1"/>
    <x v="0"/>
    <x v="0"/>
    <m/>
  </r>
  <r>
    <n v="68151"/>
    <x v="0"/>
    <x v="0"/>
    <x v="0"/>
    <x v="0"/>
    <x v="11"/>
    <x v="142"/>
    <x v="0"/>
    <x v="0"/>
    <s v="Tesseramento"/>
    <x v="1"/>
    <x v="0"/>
    <x v="0"/>
    <m/>
  </r>
  <r>
    <n v="181701"/>
    <x v="0"/>
    <x v="0"/>
    <x v="0"/>
    <x v="0"/>
    <x v="17"/>
    <x v="258"/>
    <x v="0"/>
    <x v="0"/>
    <s v="Tesseramento"/>
    <x v="1"/>
    <x v="0"/>
    <x v="0"/>
    <m/>
  </r>
  <r>
    <n v="140835"/>
    <x v="0"/>
    <x v="0"/>
    <x v="0"/>
    <x v="0"/>
    <x v="17"/>
    <x v="258"/>
    <x v="0"/>
    <x v="0"/>
    <s v="Tesseramento"/>
    <x v="1"/>
    <x v="3"/>
    <x v="0"/>
    <m/>
  </r>
  <r>
    <n v="107640"/>
    <x v="0"/>
    <x v="0"/>
    <x v="0"/>
    <x v="0"/>
    <x v="1"/>
    <x v="324"/>
    <x v="0"/>
    <x v="0"/>
    <s v="Tesseramento"/>
    <x v="1"/>
    <x v="0"/>
    <x v="0"/>
    <m/>
  </r>
  <r>
    <n v="140839"/>
    <x v="0"/>
    <x v="0"/>
    <x v="0"/>
    <x v="0"/>
    <x v="17"/>
    <x v="258"/>
    <x v="0"/>
    <x v="1"/>
    <s v="Tesseramento"/>
    <x v="1"/>
    <x v="3"/>
    <x v="0"/>
    <m/>
  </r>
  <r>
    <n v="161131"/>
    <x v="0"/>
    <x v="0"/>
    <x v="0"/>
    <x v="0"/>
    <x v="17"/>
    <x v="258"/>
    <x v="0"/>
    <x v="0"/>
    <s v="Tesseramento"/>
    <x v="1"/>
    <x v="4"/>
    <x v="0"/>
    <m/>
  </r>
  <r>
    <n v="100945"/>
    <x v="0"/>
    <x v="0"/>
    <x v="0"/>
    <x v="0"/>
    <x v="17"/>
    <x v="258"/>
    <x v="0"/>
    <x v="0"/>
    <s v="Tesseramento"/>
    <x v="1"/>
    <x v="3"/>
    <x v="0"/>
    <m/>
  </r>
  <r>
    <n v="235336"/>
    <x v="0"/>
    <x v="0"/>
    <x v="1"/>
    <x v="1"/>
    <x v="4"/>
    <x v="145"/>
    <x v="0"/>
    <x v="1"/>
    <s v="Tesseramento"/>
    <x v="1"/>
    <x v="3"/>
    <x v="0"/>
    <m/>
  </r>
  <r>
    <n v="103208"/>
    <x v="0"/>
    <x v="0"/>
    <x v="0"/>
    <x v="0"/>
    <x v="11"/>
    <x v="142"/>
    <x v="0"/>
    <x v="1"/>
    <s v="Tesseramento"/>
    <x v="1"/>
    <x v="4"/>
    <x v="0"/>
    <m/>
  </r>
  <r>
    <n v="235304"/>
    <x v="0"/>
    <x v="0"/>
    <x v="1"/>
    <x v="0"/>
    <x v="11"/>
    <x v="174"/>
    <x v="0"/>
    <x v="0"/>
    <s v="Tesseramento"/>
    <x v="3"/>
    <x v="0"/>
    <x v="0"/>
    <m/>
  </r>
  <r>
    <n v="232435"/>
    <x v="0"/>
    <x v="0"/>
    <x v="0"/>
    <x v="1"/>
    <x v="7"/>
    <x v="272"/>
    <x v="0"/>
    <x v="0"/>
    <s v="Tesseramento"/>
    <x v="0"/>
    <x v="0"/>
    <x v="0"/>
    <m/>
  </r>
  <r>
    <n v="197367"/>
    <x v="0"/>
    <x v="1"/>
    <x v="0"/>
    <x v="0"/>
    <x v="17"/>
    <x v="258"/>
    <x v="0"/>
    <x v="0"/>
    <s v="Tesseramento"/>
    <x v="1"/>
    <x v="0"/>
    <x v="0"/>
    <m/>
  </r>
  <r>
    <n v="220611"/>
    <x v="1"/>
    <x v="1"/>
    <x v="0"/>
    <x v="1"/>
    <x v="17"/>
    <x v="258"/>
    <x v="0"/>
    <x v="1"/>
    <s v="Tesseramento"/>
    <x v="1"/>
    <x v="7"/>
    <x v="0"/>
    <m/>
  </r>
  <r>
    <n v="149101"/>
    <x v="0"/>
    <x v="0"/>
    <x v="0"/>
    <x v="0"/>
    <x v="17"/>
    <x v="258"/>
    <x v="0"/>
    <x v="0"/>
    <s v="Tesseramento"/>
    <x v="1"/>
    <x v="3"/>
    <x v="0"/>
    <m/>
  </r>
  <r>
    <n v="145630"/>
    <x v="0"/>
    <x v="0"/>
    <x v="0"/>
    <x v="0"/>
    <x v="17"/>
    <x v="258"/>
    <x v="0"/>
    <x v="1"/>
    <s v="Tesseramento"/>
    <x v="1"/>
    <x v="3"/>
    <x v="0"/>
    <m/>
  </r>
  <r>
    <n v="90983"/>
    <x v="0"/>
    <x v="0"/>
    <x v="0"/>
    <x v="0"/>
    <x v="17"/>
    <x v="258"/>
    <x v="0"/>
    <x v="0"/>
    <s v="Tesseramento"/>
    <x v="1"/>
    <x v="4"/>
    <x v="0"/>
    <m/>
  </r>
  <r>
    <n v="76502"/>
    <x v="0"/>
    <x v="0"/>
    <x v="0"/>
    <x v="0"/>
    <x v="17"/>
    <x v="258"/>
    <x v="0"/>
    <x v="0"/>
    <s v="Tesseramento"/>
    <x v="1"/>
    <x v="0"/>
    <x v="0"/>
    <m/>
  </r>
  <r>
    <n v="151914"/>
    <x v="1"/>
    <x v="0"/>
    <x v="0"/>
    <x v="0"/>
    <x v="17"/>
    <x v="258"/>
    <x v="0"/>
    <x v="0"/>
    <s v="Tesseramento"/>
    <x v="1"/>
    <x v="2"/>
    <x v="0"/>
    <m/>
  </r>
  <r>
    <n v="163032"/>
    <x v="0"/>
    <x v="0"/>
    <x v="0"/>
    <x v="0"/>
    <x v="11"/>
    <x v="102"/>
    <x v="0"/>
    <x v="0"/>
    <s v="Tesseramento"/>
    <x v="1"/>
    <x v="3"/>
    <x v="0"/>
    <m/>
  </r>
  <r>
    <n v="185801"/>
    <x v="0"/>
    <x v="0"/>
    <x v="0"/>
    <x v="1"/>
    <x v="4"/>
    <x v="149"/>
    <x v="0"/>
    <x v="1"/>
    <s v="Tesseramento"/>
    <x v="1"/>
    <x v="0"/>
    <x v="0"/>
    <m/>
  </r>
  <r>
    <n v="214262"/>
    <x v="0"/>
    <x v="0"/>
    <x v="2"/>
    <x v="1"/>
    <x v="11"/>
    <x v="102"/>
    <x v="0"/>
    <x v="1"/>
    <s v="Tesseramento"/>
    <x v="1"/>
    <x v="3"/>
    <x v="0"/>
    <m/>
  </r>
  <r>
    <n v="47762"/>
    <x v="0"/>
    <x v="0"/>
    <x v="0"/>
    <x v="0"/>
    <x v="11"/>
    <x v="102"/>
    <x v="0"/>
    <x v="0"/>
    <s v="Tesseramento"/>
    <x v="1"/>
    <x v="0"/>
    <x v="0"/>
    <m/>
  </r>
  <r>
    <n v="235265"/>
    <x v="0"/>
    <x v="1"/>
    <x v="1"/>
    <x v="0"/>
    <x v="17"/>
    <x v="258"/>
    <x v="0"/>
    <x v="0"/>
    <s v="Tesseramento"/>
    <x v="1"/>
    <x v="0"/>
    <x v="0"/>
    <m/>
  </r>
  <r>
    <n v="235881"/>
    <x v="0"/>
    <x v="0"/>
    <x v="1"/>
    <x v="2"/>
    <x v="4"/>
    <x v="154"/>
    <x v="0"/>
    <x v="1"/>
    <s v="Tesseramento"/>
    <x v="1"/>
    <x v="0"/>
    <x v="0"/>
    <m/>
  </r>
  <r>
    <n v="235249"/>
    <x v="0"/>
    <x v="0"/>
    <x v="1"/>
    <x v="0"/>
    <x v="8"/>
    <x v="393"/>
    <x v="0"/>
    <x v="1"/>
    <s v="Tesseramento"/>
    <x v="1"/>
    <x v="3"/>
    <x v="0"/>
    <m/>
  </r>
  <r>
    <n v="235281"/>
    <x v="0"/>
    <x v="0"/>
    <x v="1"/>
    <x v="1"/>
    <x v="8"/>
    <x v="98"/>
    <x v="0"/>
    <x v="1"/>
    <s v="Tesseramento"/>
    <x v="0"/>
    <x v="3"/>
    <x v="0"/>
    <m/>
  </r>
  <r>
    <n v="30704"/>
    <x v="0"/>
    <x v="1"/>
    <x v="0"/>
    <x v="0"/>
    <x v="8"/>
    <x v="393"/>
    <x v="0"/>
    <x v="1"/>
    <s v="Tesseramento"/>
    <x v="1"/>
    <x v="4"/>
    <x v="0"/>
    <m/>
  </r>
  <r>
    <n v="165979"/>
    <x v="0"/>
    <x v="0"/>
    <x v="0"/>
    <x v="0"/>
    <x v="11"/>
    <x v="126"/>
    <x v="0"/>
    <x v="0"/>
    <s v="Tesseramento"/>
    <x v="1"/>
    <x v="0"/>
    <x v="0"/>
    <m/>
  </r>
  <r>
    <n v="176866"/>
    <x v="0"/>
    <x v="0"/>
    <x v="0"/>
    <x v="1"/>
    <x v="11"/>
    <x v="86"/>
    <x v="0"/>
    <x v="0"/>
    <s v="Tesseramento"/>
    <x v="0"/>
    <x v="3"/>
    <x v="0"/>
    <m/>
  </r>
  <r>
    <n v="160939"/>
    <x v="0"/>
    <x v="0"/>
    <x v="0"/>
    <x v="0"/>
    <x v="11"/>
    <x v="278"/>
    <x v="0"/>
    <x v="0"/>
    <s v="Tesseramento"/>
    <x v="1"/>
    <x v="3"/>
    <x v="0"/>
    <m/>
  </r>
  <r>
    <n v="196806"/>
    <x v="0"/>
    <x v="0"/>
    <x v="0"/>
    <x v="0"/>
    <x v="4"/>
    <x v="88"/>
    <x v="0"/>
    <x v="0"/>
    <s v="Tesseramento"/>
    <x v="1"/>
    <x v="0"/>
    <x v="0"/>
    <m/>
  </r>
  <r>
    <n v="115693"/>
    <x v="0"/>
    <x v="0"/>
    <x v="0"/>
    <x v="0"/>
    <x v="11"/>
    <x v="86"/>
    <x v="0"/>
    <x v="0"/>
    <s v="Tesseramento"/>
    <x v="0"/>
    <x v="0"/>
    <x v="0"/>
    <m/>
  </r>
  <r>
    <n v="186948"/>
    <x v="1"/>
    <x v="0"/>
    <x v="0"/>
    <x v="1"/>
    <x v="11"/>
    <x v="86"/>
    <x v="0"/>
    <x v="0"/>
    <s v="Tesseramento"/>
    <x v="0"/>
    <x v="6"/>
    <x v="0"/>
    <m/>
  </r>
  <r>
    <n v="1712"/>
    <x v="0"/>
    <x v="0"/>
    <x v="0"/>
    <x v="0"/>
    <x v="10"/>
    <x v="234"/>
    <x v="0"/>
    <x v="0"/>
    <s v="Tesseramento"/>
    <x v="0"/>
    <x v="4"/>
    <x v="0"/>
    <m/>
  </r>
  <r>
    <n v="205191"/>
    <x v="0"/>
    <x v="1"/>
    <x v="0"/>
    <x v="1"/>
    <x v="7"/>
    <x v="44"/>
    <x v="0"/>
    <x v="0"/>
    <s v="Tesseramento"/>
    <x v="1"/>
    <x v="0"/>
    <x v="0"/>
    <m/>
  </r>
  <r>
    <n v="169756"/>
    <x v="0"/>
    <x v="0"/>
    <x v="0"/>
    <x v="0"/>
    <x v="7"/>
    <x v="282"/>
    <x v="0"/>
    <x v="0"/>
    <s v="Tesseramento"/>
    <x v="0"/>
    <x v="0"/>
    <x v="0"/>
    <m/>
  </r>
  <r>
    <n v="78929"/>
    <x v="0"/>
    <x v="0"/>
    <x v="0"/>
    <x v="0"/>
    <x v="7"/>
    <x v="282"/>
    <x v="0"/>
    <x v="0"/>
    <s v="Tesseramento"/>
    <x v="0"/>
    <x v="0"/>
    <x v="0"/>
    <m/>
  </r>
  <r>
    <n v="206066"/>
    <x v="0"/>
    <x v="1"/>
    <x v="0"/>
    <x v="0"/>
    <x v="7"/>
    <x v="282"/>
    <x v="0"/>
    <x v="0"/>
    <s v="Tesseramento"/>
    <x v="0"/>
    <x v="0"/>
    <x v="0"/>
    <m/>
  </r>
  <r>
    <n v="54853"/>
    <x v="0"/>
    <x v="0"/>
    <x v="0"/>
    <x v="1"/>
    <x v="7"/>
    <x v="282"/>
    <x v="0"/>
    <x v="0"/>
    <s v="Tesseramento"/>
    <x v="0"/>
    <x v="4"/>
    <x v="0"/>
    <m/>
  </r>
  <r>
    <n v="235513"/>
    <x v="0"/>
    <x v="1"/>
    <x v="1"/>
    <x v="3"/>
    <x v="7"/>
    <x v="282"/>
    <x v="0"/>
    <x v="0"/>
    <s v="Tesseramento"/>
    <x v="0"/>
    <x v="3"/>
    <x v="0"/>
    <m/>
  </r>
  <r>
    <n v="34"/>
    <x v="0"/>
    <x v="0"/>
    <x v="0"/>
    <x v="0"/>
    <x v="7"/>
    <x v="41"/>
    <x v="0"/>
    <x v="0"/>
    <s v="Tesseramento"/>
    <x v="1"/>
    <x v="3"/>
    <x v="0"/>
    <m/>
  </r>
  <r>
    <n v="174921"/>
    <x v="1"/>
    <x v="0"/>
    <x v="0"/>
    <x v="0"/>
    <x v="7"/>
    <x v="45"/>
    <x v="0"/>
    <x v="0"/>
    <s v="Tesseramento"/>
    <x v="1"/>
    <x v="6"/>
    <x v="0"/>
    <m/>
  </r>
  <r>
    <n v="227497"/>
    <x v="1"/>
    <x v="0"/>
    <x v="0"/>
    <x v="3"/>
    <x v="7"/>
    <x v="45"/>
    <x v="0"/>
    <x v="1"/>
    <s v="Tesseramento"/>
    <x v="1"/>
    <x v="5"/>
    <x v="0"/>
    <m/>
  </r>
  <r>
    <n v="160458"/>
    <x v="0"/>
    <x v="0"/>
    <x v="0"/>
    <x v="0"/>
    <x v="11"/>
    <x v="141"/>
    <x v="0"/>
    <x v="0"/>
    <s v="Tesseramento"/>
    <x v="1"/>
    <x v="0"/>
    <x v="0"/>
    <m/>
  </r>
  <r>
    <n v="235305"/>
    <x v="0"/>
    <x v="0"/>
    <x v="1"/>
    <x v="1"/>
    <x v="11"/>
    <x v="174"/>
    <x v="0"/>
    <x v="0"/>
    <s v="Tesseramento"/>
    <x v="3"/>
    <x v="0"/>
    <x v="0"/>
    <m/>
  </r>
  <r>
    <n v="157706"/>
    <x v="1"/>
    <x v="0"/>
    <x v="0"/>
    <x v="0"/>
    <x v="4"/>
    <x v="80"/>
    <x v="0"/>
    <x v="1"/>
    <s v="Tesseramento"/>
    <x v="1"/>
    <x v="2"/>
    <x v="0"/>
    <m/>
  </r>
  <r>
    <n v="98113"/>
    <x v="0"/>
    <x v="0"/>
    <x v="0"/>
    <x v="0"/>
    <x v="4"/>
    <x v="80"/>
    <x v="0"/>
    <x v="0"/>
    <s v="Tesseramento"/>
    <x v="1"/>
    <x v="1"/>
    <x v="0"/>
    <m/>
  </r>
  <r>
    <n v="235306"/>
    <x v="0"/>
    <x v="0"/>
    <x v="1"/>
    <x v="1"/>
    <x v="11"/>
    <x v="174"/>
    <x v="0"/>
    <x v="1"/>
    <s v="Tesseramento"/>
    <x v="3"/>
    <x v="0"/>
    <x v="0"/>
    <m/>
  </r>
  <r>
    <n v="220591"/>
    <x v="0"/>
    <x v="0"/>
    <x v="0"/>
    <x v="1"/>
    <x v="8"/>
    <x v="372"/>
    <x v="0"/>
    <x v="0"/>
    <s v="Tesseramento"/>
    <x v="0"/>
    <x v="0"/>
    <x v="0"/>
    <m/>
  </r>
  <r>
    <n v="214332"/>
    <x v="0"/>
    <x v="0"/>
    <x v="0"/>
    <x v="0"/>
    <x v="8"/>
    <x v="372"/>
    <x v="0"/>
    <x v="0"/>
    <s v="Tesseramento"/>
    <x v="0"/>
    <x v="1"/>
    <x v="0"/>
    <m/>
  </r>
  <r>
    <n v="150151"/>
    <x v="0"/>
    <x v="0"/>
    <x v="0"/>
    <x v="1"/>
    <x v="8"/>
    <x v="372"/>
    <x v="0"/>
    <x v="0"/>
    <s v="Tesseramento"/>
    <x v="0"/>
    <x v="0"/>
    <x v="0"/>
    <m/>
  </r>
  <r>
    <n v="148999"/>
    <x v="0"/>
    <x v="0"/>
    <x v="0"/>
    <x v="0"/>
    <x v="8"/>
    <x v="372"/>
    <x v="0"/>
    <x v="0"/>
    <s v="Tesseramento"/>
    <x v="0"/>
    <x v="3"/>
    <x v="0"/>
    <m/>
  </r>
  <r>
    <n v="163436"/>
    <x v="1"/>
    <x v="0"/>
    <x v="0"/>
    <x v="0"/>
    <x v="8"/>
    <x v="372"/>
    <x v="0"/>
    <x v="0"/>
    <s v="Tesseramento"/>
    <x v="0"/>
    <x v="7"/>
    <x v="0"/>
    <s v="B"/>
  </r>
  <r>
    <n v="228527"/>
    <x v="1"/>
    <x v="0"/>
    <x v="0"/>
    <x v="2"/>
    <x v="8"/>
    <x v="372"/>
    <x v="0"/>
    <x v="0"/>
    <s v="Tesseramento"/>
    <x v="0"/>
    <x v="5"/>
    <x v="0"/>
    <m/>
  </r>
  <r>
    <n v="177830"/>
    <x v="1"/>
    <x v="0"/>
    <x v="0"/>
    <x v="3"/>
    <x v="8"/>
    <x v="372"/>
    <x v="0"/>
    <x v="1"/>
    <s v="Tesseramento"/>
    <x v="0"/>
    <x v="6"/>
    <x v="0"/>
    <m/>
  </r>
  <r>
    <n v="175129"/>
    <x v="0"/>
    <x v="0"/>
    <x v="0"/>
    <x v="0"/>
    <x v="8"/>
    <x v="372"/>
    <x v="0"/>
    <x v="0"/>
    <s v="Tesseramento"/>
    <x v="0"/>
    <x v="1"/>
    <x v="0"/>
    <m/>
  </r>
  <r>
    <n v="118064"/>
    <x v="0"/>
    <x v="0"/>
    <x v="0"/>
    <x v="0"/>
    <x v="8"/>
    <x v="372"/>
    <x v="0"/>
    <x v="0"/>
    <s v="Tesseramento"/>
    <x v="0"/>
    <x v="0"/>
    <x v="0"/>
    <m/>
  </r>
  <r>
    <n v="119159"/>
    <x v="0"/>
    <x v="0"/>
    <x v="0"/>
    <x v="0"/>
    <x v="8"/>
    <x v="372"/>
    <x v="0"/>
    <x v="0"/>
    <s v="Tesseramento"/>
    <x v="0"/>
    <x v="3"/>
    <x v="0"/>
    <m/>
  </r>
  <r>
    <n v="227483"/>
    <x v="0"/>
    <x v="0"/>
    <x v="0"/>
    <x v="0"/>
    <x v="2"/>
    <x v="2"/>
    <x v="0"/>
    <x v="0"/>
    <s v="Tesseramento"/>
    <x v="1"/>
    <x v="0"/>
    <x v="0"/>
    <m/>
  </r>
  <r>
    <n v="205776"/>
    <x v="0"/>
    <x v="0"/>
    <x v="0"/>
    <x v="3"/>
    <x v="7"/>
    <x v="45"/>
    <x v="0"/>
    <x v="1"/>
    <s v="Tesseramento"/>
    <x v="1"/>
    <x v="4"/>
    <x v="0"/>
    <m/>
  </r>
  <r>
    <n v="227037"/>
    <x v="0"/>
    <x v="0"/>
    <x v="0"/>
    <x v="0"/>
    <x v="4"/>
    <x v="88"/>
    <x v="0"/>
    <x v="0"/>
    <s v="Tesseramento"/>
    <x v="1"/>
    <x v="4"/>
    <x v="0"/>
    <m/>
  </r>
  <r>
    <n v="178987"/>
    <x v="0"/>
    <x v="0"/>
    <x v="0"/>
    <x v="0"/>
    <x v="4"/>
    <x v="88"/>
    <x v="0"/>
    <x v="0"/>
    <s v="Tesseramento"/>
    <x v="1"/>
    <x v="0"/>
    <x v="0"/>
    <m/>
  </r>
  <r>
    <n v="178989"/>
    <x v="0"/>
    <x v="0"/>
    <x v="0"/>
    <x v="1"/>
    <x v="4"/>
    <x v="88"/>
    <x v="0"/>
    <x v="1"/>
    <s v="Tesseramento"/>
    <x v="1"/>
    <x v="3"/>
    <x v="0"/>
    <m/>
  </r>
  <r>
    <n v="231346"/>
    <x v="0"/>
    <x v="0"/>
    <x v="0"/>
    <x v="3"/>
    <x v="2"/>
    <x v="42"/>
    <x v="0"/>
    <x v="1"/>
    <s v="Tesseramento"/>
    <x v="1"/>
    <x v="0"/>
    <x v="0"/>
    <m/>
  </r>
  <r>
    <n v="42066"/>
    <x v="0"/>
    <x v="0"/>
    <x v="0"/>
    <x v="0"/>
    <x v="2"/>
    <x v="42"/>
    <x v="0"/>
    <x v="1"/>
    <s v="Tesseramento"/>
    <x v="1"/>
    <x v="4"/>
    <x v="0"/>
    <m/>
  </r>
  <r>
    <n v="110081"/>
    <x v="0"/>
    <x v="0"/>
    <x v="0"/>
    <x v="0"/>
    <x v="2"/>
    <x v="42"/>
    <x v="0"/>
    <x v="1"/>
    <s v="Tesseramento"/>
    <x v="1"/>
    <x v="1"/>
    <x v="0"/>
    <m/>
  </r>
  <r>
    <n v="14627"/>
    <x v="0"/>
    <x v="0"/>
    <x v="0"/>
    <x v="0"/>
    <x v="2"/>
    <x v="42"/>
    <x v="0"/>
    <x v="0"/>
    <s v="Tesseramento"/>
    <x v="1"/>
    <x v="3"/>
    <x v="0"/>
    <m/>
  </r>
  <r>
    <n v="125355"/>
    <x v="0"/>
    <x v="0"/>
    <x v="0"/>
    <x v="0"/>
    <x v="2"/>
    <x v="42"/>
    <x v="0"/>
    <x v="1"/>
    <s v="Tesseramento"/>
    <x v="1"/>
    <x v="4"/>
    <x v="0"/>
    <m/>
  </r>
  <r>
    <n v="42483"/>
    <x v="0"/>
    <x v="0"/>
    <x v="0"/>
    <x v="0"/>
    <x v="2"/>
    <x v="42"/>
    <x v="0"/>
    <x v="1"/>
    <s v="Tesseramento"/>
    <x v="1"/>
    <x v="4"/>
    <x v="0"/>
    <m/>
  </r>
  <r>
    <n v="49992"/>
    <x v="0"/>
    <x v="0"/>
    <x v="0"/>
    <x v="0"/>
    <x v="2"/>
    <x v="307"/>
    <x v="0"/>
    <x v="0"/>
    <s v="Tesseramento"/>
    <x v="1"/>
    <x v="0"/>
    <x v="0"/>
    <m/>
  </r>
  <r>
    <n v="231345"/>
    <x v="1"/>
    <x v="0"/>
    <x v="0"/>
    <x v="2"/>
    <x v="2"/>
    <x v="42"/>
    <x v="0"/>
    <x v="0"/>
    <s v="Tesseramento"/>
    <x v="1"/>
    <x v="5"/>
    <x v="0"/>
    <m/>
  </r>
  <r>
    <n v="6831"/>
    <x v="0"/>
    <x v="0"/>
    <x v="0"/>
    <x v="0"/>
    <x v="2"/>
    <x v="307"/>
    <x v="0"/>
    <x v="0"/>
    <s v="Tesseramento"/>
    <x v="1"/>
    <x v="3"/>
    <x v="0"/>
    <m/>
  </r>
  <r>
    <n v="18318"/>
    <x v="0"/>
    <x v="0"/>
    <x v="0"/>
    <x v="0"/>
    <x v="2"/>
    <x v="42"/>
    <x v="0"/>
    <x v="1"/>
    <s v="Tesseramento"/>
    <x v="1"/>
    <x v="0"/>
    <x v="0"/>
    <m/>
  </r>
  <r>
    <n v="18314"/>
    <x v="0"/>
    <x v="0"/>
    <x v="0"/>
    <x v="0"/>
    <x v="2"/>
    <x v="42"/>
    <x v="0"/>
    <x v="0"/>
    <s v="Tesseramento"/>
    <x v="1"/>
    <x v="0"/>
    <x v="0"/>
    <m/>
  </r>
  <r>
    <n v="194041"/>
    <x v="1"/>
    <x v="0"/>
    <x v="0"/>
    <x v="1"/>
    <x v="2"/>
    <x v="42"/>
    <x v="0"/>
    <x v="0"/>
    <s v="Tesseramento"/>
    <x v="1"/>
    <x v="5"/>
    <x v="0"/>
    <m/>
  </r>
  <r>
    <n v="219932"/>
    <x v="1"/>
    <x v="0"/>
    <x v="0"/>
    <x v="1"/>
    <x v="2"/>
    <x v="42"/>
    <x v="0"/>
    <x v="1"/>
    <s v="Tesseramento"/>
    <x v="1"/>
    <x v="5"/>
    <x v="0"/>
    <m/>
  </r>
  <r>
    <n v="138131"/>
    <x v="0"/>
    <x v="0"/>
    <x v="0"/>
    <x v="0"/>
    <x v="2"/>
    <x v="42"/>
    <x v="0"/>
    <x v="0"/>
    <s v="Tesseramento"/>
    <x v="1"/>
    <x v="0"/>
    <x v="0"/>
    <m/>
  </r>
  <r>
    <n v="197970"/>
    <x v="1"/>
    <x v="0"/>
    <x v="0"/>
    <x v="1"/>
    <x v="2"/>
    <x v="42"/>
    <x v="0"/>
    <x v="1"/>
    <s v="Tesseramento"/>
    <x v="1"/>
    <x v="5"/>
    <x v="0"/>
    <m/>
  </r>
  <r>
    <n v="53660"/>
    <x v="0"/>
    <x v="0"/>
    <x v="0"/>
    <x v="0"/>
    <x v="2"/>
    <x v="42"/>
    <x v="0"/>
    <x v="0"/>
    <s v="Tesseramento"/>
    <x v="1"/>
    <x v="0"/>
    <x v="0"/>
    <m/>
  </r>
  <r>
    <n v="53653"/>
    <x v="0"/>
    <x v="0"/>
    <x v="0"/>
    <x v="1"/>
    <x v="2"/>
    <x v="42"/>
    <x v="0"/>
    <x v="1"/>
    <s v="Tesseramento"/>
    <x v="1"/>
    <x v="0"/>
    <x v="0"/>
    <m/>
  </r>
  <r>
    <n v="162628"/>
    <x v="0"/>
    <x v="0"/>
    <x v="0"/>
    <x v="0"/>
    <x v="2"/>
    <x v="208"/>
    <x v="0"/>
    <x v="1"/>
    <s v="Tesseramento"/>
    <x v="0"/>
    <x v="3"/>
    <x v="0"/>
    <m/>
  </r>
  <r>
    <n v="69753"/>
    <x v="0"/>
    <x v="0"/>
    <x v="0"/>
    <x v="0"/>
    <x v="2"/>
    <x v="42"/>
    <x v="0"/>
    <x v="0"/>
    <s v="Tesseramento"/>
    <x v="1"/>
    <x v="1"/>
    <x v="0"/>
    <m/>
  </r>
  <r>
    <n v="70944"/>
    <x v="0"/>
    <x v="0"/>
    <x v="0"/>
    <x v="0"/>
    <x v="2"/>
    <x v="42"/>
    <x v="0"/>
    <x v="0"/>
    <s v="Tesseramento"/>
    <x v="1"/>
    <x v="3"/>
    <x v="0"/>
    <m/>
  </r>
  <r>
    <n v="42495"/>
    <x v="0"/>
    <x v="0"/>
    <x v="0"/>
    <x v="0"/>
    <x v="2"/>
    <x v="42"/>
    <x v="0"/>
    <x v="0"/>
    <s v="Tesseramento"/>
    <x v="1"/>
    <x v="3"/>
    <x v="0"/>
    <m/>
  </r>
  <r>
    <n v="98130"/>
    <x v="0"/>
    <x v="0"/>
    <x v="0"/>
    <x v="0"/>
    <x v="2"/>
    <x v="42"/>
    <x v="0"/>
    <x v="1"/>
    <s v="Tesseramento"/>
    <x v="1"/>
    <x v="4"/>
    <x v="0"/>
    <m/>
  </r>
  <r>
    <n v="98139"/>
    <x v="0"/>
    <x v="0"/>
    <x v="0"/>
    <x v="0"/>
    <x v="2"/>
    <x v="42"/>
    <x v="0"/>
    <x v="0"/>
    <s v="Tesseramento"/>
    <x v="1"/>
    <x v="4"/>
    <x v="0"/>
    <m/>
  </r>
  <r>
    <n v="183213"/>
    <x v="1"/>
    <x v="0"/>
    <x v="0"/>
    <x v="0"/>
    <x v="2"/>
    <x v="42"/>
    <x v="0"/>
    <x v="1"/>
    <s v="Tesseramento"/>
    <x v="1"/>
    <x v="7"/>
    <x v="0"/>
    <m/>
  </r>
  <r>
    <n v="183212"/>
    <x v="1"/>
    <x v="0"/>
    <x v="0"/>
    <x v="0"/>
    <x v="2"/>
    <x v="42"/>
    <x v="0"/>
    <x v="0"/>
    <s v="Tesseramento"/>
    <x v="1"/>
    <x v="2"/>
    <x v="0"/>
    <m/>
  </r>
  <r>
    <n v="40832"/>
    <x v="0"/>
    <x v="0"/>
    <x v="0"/>
    <x v="0"/>
    <x v="2"/>
    <x v="42"/>
    <x v="0"/>
    <x v="1"/>
    <s v="Tesseramento"/>
    <x v="1"/>
    <x v="4"/>
    <x v="0"/>
    <m/>
  </r>
  <r>
    <n v="159051"/>
    <x v="0"/>
    <x v="0"/>
    <x v="0"/>
    <x v="0"/>
    <x v="9"/>
    <x v="16"/>
    <x v="0"/>
    <x v="0"/>
    <s v="Tesseramento"/>
    <x v="1"/>
    <x v="3"/>
    <x v="0"/>
    <m/>
  </r>
  <r>
    <n v="11600"/>
    <x v="0"/>
    <x v="0"/>
    <x v="0"/>
    <x v="0"/>
    <x v="2"/>
    <x v="42"/>
    <x v="0"/>
    <x v="0"/>
    <s v="Tesseramento"/>
    <x v="1"/>
    <x v="3"/>
    <x v="0"/>
    <m/>
  </r>
  <r>
    <n v="213658"/>
    <x v="0"/>
    <x v="0"/>
    <x v="0"/>
    <x v="0"/>
    <x v="2"/>
    <x v="42"/>
    <x v="0"/>
    <x v="0"/>
    <s v="Tesseramento"/>
    <x v="1"/>
    <x v="3"/>
    <x v="0"/>
    <m/>
  </r>
  <r>
    <n v="14736"/>
    <x v="0"/>
    <x v="0"/>
    <x v="0"/>
    <x v="0"/>
    <x v="2"/>
    <x v="42"/>
    <x v="0"/>
    <x v="1"/>
    <s v="Tesseramento"/>
    <x v="1"/>
    <x v="3"/>
    <x v="0"/>
    <m/>
  </r>
  <r>
    <n v="106978"/>
    <x v="0"/>
    <x v="0"/>
    <x v="0"/>
    <x v="0"/>
    <x v="2"/>
    <x v="42"/>
    <x v="0"/>
    <x v="0"/>
    <s v="Tesseramento"/>
    <x v="1"/>
    <x v="0"/>
    <x v="0"/>
    <m/>
  </r>
  <r>
    <n v="227912"/>
    <x v="1"/>
    <x v="0"/>
    <x v="0"/>
    <x v="2"/>
    <x v="2"/>
    <x v="42"/>
    <x v="0"/>
    <x v="1"/>
    <s v="Tesseramento"/>
    <x v="1"/>
    <x v="5"/>
    <x v="0"/>
    <m/>
  </r>
  <r>
    <n v="217884"/>
    <x v="1"/>
    <x v="0"/>
    <x v="0"/>
    <x v="1"/>
    <x v="2"/>
    <x v="42"/>
    <x v="0"/>
    <x v="1"/>
    <s v="Tesseramento"/>
    <x v="1"/>
    <x v="5"/>
    <x v="0"/>
    <m/>
  </r>
  <r>
    <n v="46976"/>
    <x v="0"/>
    <x v="0"/>
    <x v="0"/>
    <x v="0"/>
    <x v="2"/>
    <x v="42"/>
    <x v="0"/>
    <x v="1"/>
    <s v="Tesseramento"/>
    <x v="1"/>
    <x v="4"/>
    <x v="0"/>
    <m/>
  </r>
  <r>
    <n v="66639"/>
    <x v="0"/>
    <x v="0"/>
    <x v="0"/>
    <x v="0"/>
    <x v="2"/>
    <x v="42"/>
    <x v="0"/>
    <x v="1"/>
    <s v="Tesseramento"/>
    <x v="1"/>
    <x v="4"/>
    <x v="0"/>
    <m/>
  </r>
  <r>
    <n v="212674"/>
    <x v="1"/>
    <x v="0"/>
    <x v="0"/>
    <x v="1"/>
    <x v="2"/>
    <x v="42"/>
    <x v="0"/>
    <x v="0"/>
    <s v="Tesseramento"/>
    <x v="1"/>
    <x v="5"/>
    <x v="0"/>
    <m/>
  </r>
  <r>
    <n v="217758"/>
    <x v="0"/>
    <x v="0"/>
    <x v="0"/>
    <x v="0"/>
    <x v="2"/>
    <x v="42"/>
    <x v="0"/>
    <x v="0"/>
    <s v="Tesseramento"/>
    <x v="1"/>
    <x v="1"/>
    <x v="0"/>
    <m/>
  </r>
  <r>
    <n v="113187"/>
    <x v="0"/>
    <x v="0"/>
    <x v="0"/>
    <x v="1"/>
    <x v="2"/>
    <x v="42"/>
    <x v="0"/>
    <x v="1"/>
    <s v="Tesseramento"/>
    <x v="1"/>
    <x v="4"/>
    <x v="0"/>
    <m/>
  </r>
  <r>
    <n v="14585"/>
    <x v="0"/>
    <x v="0"/>
    <x v="0"/>
    <x v="0"/>
    <x v="2"/>
    <x v="42"/>
    <x v="0"/>
    <x v="0"/>
    <s v="Tesseramento"/>
    <x v="1"/>
    <x v="4"/>
    <x v="0"/>
    <m/>
  </r>
  <r>
    <n v="78367"/>
    <x v="0"/>
    <x v="0"/>
    <x v="0"/>
    <x v="0"/>
    <x v="2"/>
    <x v="42"/>
    <x v="0"/>
    <x v="0"/>
    <s v="Tesseramento"/>
    <x v="1"/>
    <x v="4"/>
    <x v="0"/>
    <m/>
  </r>
  <r>
    <n v="184320"/>
    <x v="1"/>
    <x v="0"/>
    <x v="0"/>
    <x v="0"/>
    <x v="2"/>
    <x v="42"/>
    <x v="0"/>
    <x v="0"/>
    <s v="Tesseramento"/>
    <x v="1"/>
    <x v="2"/>
    <x v="0"/>
    <m/>
  </r>
  <r>
    <n v="211945"/>
    <x v="1"/>
    <x v="0"/>
    <x v="0"/>
    <x v="0"/>
    <x v="2"/>
    <x v="42"/>
    <x v="0"/>
    <x v="0"/>
    <s v="Tesseramento"/>
    <x v="1"/>
    <x v="7"/>
    <x v="0"/>
    <s v="B"/>
  </r>
  <r>
    <n v="113180"/>
    <x v="0"/>
    <x v="0"/>
    <x v="0"/>
    <x v="0"/>
    <x v="2"/>
    <x v="42"/>
    <x v="0"/>
    <x v="1"/>
    <s v="Tesseramento"/>
    <x v="1"/>
    <x v="4"/>
    <x v="0"/>
    <m/>
  </r>
  <r>
    <n v="113184"/>
    <x v="0"/>
    <x v="0"/>
    <x v="0"/>
    <x v="0"/>
    <x v="2"/>
    <x v="42"/>
    <x v="0"/>
    <x v="0"/>
    <s v="Tesseramento"/>
    <x v="1"/>
    <x v="4"/>
    <x v="0"/>
    <m/>
  </r>
  <r>
    <n v="107359"/>
    <x v="0"/>
    <x v="0"/>
    <x v="0"/>
    <x v="0"/>
    <x v="2"/>
    <x v="42"/>
    <x v="0"/>
    <x v="0"/>
    <s v="Tesseramento"/>
    <x v="1"/>
    <x v="3"/>
    <x v="0"/>
    <m/>
  </r>
  <r>
    <n v="159719"/>
    <x v="0"/>
    <x v="0"/>
    <x v="0"/>
    <x v="2"/>
    <x v="2"/>
    <x v="42"/>
    <x v="0"/>
    <x v="0"/>
    <s v="Tesseramento"/>
    <x v="1"/>
    <x v="0"/>
    <x v="0"/>
    <m/>
  </r>
  <r>
    <n v="93214"/>
    <x v="0"/>
    <x v="0"/>
    <x v="0"/>
    <x v="0"/>
    <x v="11"/>
    <x v="102"/>
    <x v="0"/>
    <x v="0"/>
    <s v="Tesseramento"/>
    <x v="1"/>
    <x v="0"/>
    <x v="0"/>
    <m/>
  </r>
  <r>
    <n v="21164"/>
    <x v="0"/>
    <x v="0"/>
    <x v="0"/>
    <x v="0"/>
    <x v="2"/>
    <x v="42"/>
    <x v="0"/>
    <x v="0"/>
    <s v="Tesseramento"/>
    <x v="1"/>
    <x v="4"/>
    <x v="0"/>
    <m/>
  </r>
  <r>
    <n v="89882"/>
    <x v="0"/>
    <x v="0"/>
    <x v="0"/>
    <x v="0"/>
    <x v="11"/>
    <x v="102"/>
    <x v="0"/>
    <x v="0"/>
    <s v="Tesseramento"/>
    <x v="1"/>
    <x v="0"/>
    <x v="0"/>
    <m/>
  </r>
  <r>
    <n v="14568"/>
    <x v="0"/>
    <x v="0"/>
    <x v="0"/>
    <x v="0"/>
    <x v="2"/>
    <x v="42"/>
    <x v="0"/>
    <x v="1"/>
    <s v="Tesseramento"/>
    <x v="1"/>
    <x v="4"/>
    <x v="0"/>
    <m/>
  </r>
  <r>
    <n v="70948"/>
    <x v="0"/>
    <x v="0"/>
    <x v="0"/>
    <x v="0"/>
    <x v="2"/>
    <x v="42"/>
    <x v="0"/>
    <x v="0"/>
    <s v="Tesseramento"/>
    <x v="1"/>
    <x v="1"/>
    <x v="0"/>
    <m/>
  </r>
  <r>
    <n v="134164"/>
    <x v="1"/>
    <x v="0"/>
    <x v="0"/>
    <x v="0"/>
    <x v="2"/>
    <x v="42"/>
    <x v="0"/>
    <x v="0"/>
    <s v="Tesseramento"/>
    <x v="1"/>
    <x v="2"/>
    <x v="0"/>
    <m/>
  </r>
  <r>
    <n v="75843"/>
    <x v="0"/>
    <x v="0"/>
    <x v="0"/>
    <x v="0"/>
    <x v="2"/>
    <x v="42"/>
    <x v="0"/>
    <x v="1"/>
    <s v="Tesseramento"/>
    <x v="1"/>
    <x v="1"/>
    <x v="0"/>
    <m/>
  </r>
  <r>
    <n v="70947"/>
    <x v="0"/>
    <x v="0"/>
    <x v="0"/>
    <x v="0"/>
    <x v="2"/>
    <x v="42"/>
    <x v="0"/>
    <x v="0"/>
    <s v="Tesseramento"/>
    <x v="1"/>
    <x v="0"/>
    <x v="0"/>
    <m/>
  </r>
  <r>
    <n v="113182"/>
    <x v="0"/>
    <x v="0"/>
    <x v="0"/>
    <x v="0"/>
    <x v="2"/>
    <x v="42"/>
    <x v="0"/>
    <x v="1"/>
    <s v="Tesseramento"/>
    <x v="1"/>
    <x v="3"/>
    <x v="0"/>
    <m/>
  </r>
  <r>
    <n v="40831"/>
    <x v="0"/>
    <x v="0"/>
    <x v="0"/>
    <x v="0"/>
    <x v="2"/>
    <x v="42"/>
    <x v="0"/>
    <x v="0"/>
    <s v="Tesseramento"/>
    <x v="1"/>
    <x v="4"/>
    <x v="0"/>
    <m/>
  </r>
  <r>
    <n v="160191"/>
    <x v="1"/>
    <x v="0"/>
    <x v="0"/>
    <x v="0"/>
    <x v="2"/>
    <x v="42"/>
    <x v="0"/>
    <x v="0"/>
    <s v="Tesseramento"/>
    <x v="1"/>
    <x v="6"/>
    <x v="0"/>
    <m/>
  </r>
  <r>
    <n v="14651"/>
    <x v="0"/>
    <x v="0"/>
    <x v="0"/>
    <x v="0"/>
    <x v="2"/>
    <x v="42"/>
    <x v="0"/>
    <x v="1"/>
    <s v="Tesseramento"/>
    <x v="1"/>
    <x v="4"/>
    <x v="0"/>
    <m/>
  </r>
  <r>
    <n v="14735"/>
    <x v="0"/>
    <x v="0"/>
    <x v="0"/>
    <x v="0"/>
    <x v="2"/>
    <x v="42"/>
    <x v="0"/>
    <x v="0"/>
    <s v="Tesseramento"/>
    <x v="1"/>
    <x v="3"/>
    <x v="0"/>
    <m/>
  </r>
  <r>
    <n v="142318"/>
    <x v="0"/>
    <x v="0"/>
    <x v="0"/>
    <x v="0"/>
    <x v="2"/>
    <x v="42"/>
    <x v="0"/>
    <x v="1"/>
    <s v="Tesseramento"/>
    <x v="1"/>
    <x v="4"/>
    <x v="0"/>
    <m/>
  </r>
  <r>
    <n v="28407"/>
    <x v="0"/>
    <x v="0"/>
    <x v="0"/>
    <x v="0"/>
    <x v="2"/>
    <x v="42"/>
    <x v="0"/>
    <x v="0"/>
    <s v="Tesseramento"/>
    <x v="1"/>
    <x v="4"/>
    <x v="0"/>
    <m/>
  </r>
  <r>
    <n v="35080"/>
    <x v="0"/>
    <x v="0"/>
    <x v="0"/>
    <x v="0"/>
    <x v="2"/>
    <x v="42"/>
    <x v="0"/>
    <x v="0"/>
    <s v="Tesseramento"/>
    <x v="1"/>
    <x v="4"/>
    <x v="0"/>
    <m/>
  </r>
  <r>
    <n v="211944"/>
    <x v="1"/>
    <x v="0"/>
    <x v="0"/>
    <x v="3"/>
    <x v="2"/>
    <x v="42"/>
    <x v="0"/>
    <x v="0"/>
    <s v="Tesseramento"/>
    <x v="1"/>
    <x v="5"/>
    <x v="0"/>
    <m/>
  </r>
  <r>
    <n v="25792"/>
    <x v="0"/>
    <x v="0"/>
    <x v="0"/>
    <x v="0"/>
    <x v="2"/>
    <x v="42"/>
    <x v="0"/>
    <x v="1"/>
    <s v="Tesseramento"/>
    <x v="1"/>
    <x v="0"/>
    <x v="0"/>
    <m/>
  </r>
  <r>
    <n v="25796"/>
    <x v="0"/>
    <x v="0"/>
    <x v="0"/>
    <x v="0"/>
    <x v="2"/>
    <x v="42"/>
    <x v="0"/>
    <x v="0"/>
    <s v="Tesseramento"/>
    <x v="1"/>
    <x v="0"/>
    <x v="0"/>
    <m/>
  </r>
  <r>
    <n v="98132"/>
    <x v="0"/>
    <x v="0"/>
    <x v="0"/>
    <x v="0"/>
    <x v="2"/>
    <x v="42"/>
    <x v="0"/>
    <x v="0"/>
    <s v="Tesseramento"/>
    <x v="1"/>
    <x v="3"/>
    <x v="0"/>
    <m/>
  </r>
  <r>
    <n v="14761"/>
    <x v="0"/>
    <x v="0"/>
    <x v="0"/>
    <x v="0"/>
    <x v="2"/>
    <x v="42"/>
    <x v="0"/>
    <x v="0"/>
    <s v="Tesseramento"/>
    <x v="1"/>
    <x v="3"/>
    <x v="0"/>
    <m/>
  </r>
  <r>
    <n v="92515"/>
    <x v="0"/>
    <x v="0"/>
    <x v="0"/>
    <x v="0"/>
    <x v="2"/>
    <x v="42"/>
    <x v="0"/>
    <x v="0"/>
    <s v="Tesseramento"/>
    <x v="1"/>
    <x v="0"/>
    <x v="0"/>
    <m/>
  </r>
  <r>
    <n v="92256"/>
    <x v="0"/>
    <x v="0"/>
    <x v="0"/>
    <x v="0"/>
    <x v="2"/>
    <x v="42"/>
    <x v="0"/>
    <x v="0"/>
    <s v="Tesseramento"/>
    <x v="1"/>
    <x v="4"/>
    <x v="0"/>
    <m/>
  </r>
  <r>
    <n v="158178"/>
    <x v="1"/>
    <x v="0"/>
    <x v="0"/>
    <x v="1"/>
    <x v="4"/>
    <x v="367"/>
    <x v="0"/>
    <x v="0"/>
    <s v="Tesseramento"/>
    <x v="1"/>
    <x v="7"/>
    <x v="0"/>
    <m/>
  </r>
  <r>
    <n v="14538"/>
    <x v="0"/>
    <x v="0"/>
    <x v="0"/>
    <x v="0"/>
    <x v="2"/>
    <x v="42"/>
    <x v="0"/>
    <x v="0"/>
    <s v="Tesseramento"/>
    <x v="1"/>
    <x v="4"/>
    <x v="0"/>
    <m/>
  </r>
  <r>
    <n v="154437"/>
    <x v="0"/>
    <x v="0"/>
    <x v="0"/>
    <x v="0"/>
    <x v="2"/>
    <x v="42"/>
    <x v="0"/>
    <x v="0"/>
    <s v="Tesseramento"/>
    <x v="1"/>
    <x v="0"/>
    <x v="0"/>
    <m/>
  </r>
  <r>
    <n v="131548"/>
    <x v="0"/>
    <x v="0"/>
    <x v="0"/>
    <x v="0"/>
    <x v="2"/>
    <x v="42"/>
    <x v="0"/>
    <x v="1"/>
    <s v="Tesseramento"/>
    <x v="1"/>
    <x v="3"/>
    <x v="0"/>
    <m/>
  </r>
  <r>
    <n v="14593"/>
    <x v="0"/>
    <x v="0"/>
    <x v="0"/>
    <x v="0"/>
    <x v="2"/>
    <x v="42"/>
    <x v="0"/>
    <x v="0"/>
    <s v="Tesseramento"/>
    <x v="1"/>
    <x v="4"/>
    <x v="0"/>
    <m/>
  </r>
  <r>
    <n v="195513"/>
    <x v="0"/>
    <x v="0"/>
    <x v="0"/>
    <x v="0"/>
    <x v="12"/>
    <x v="254"/>
    <x v="0"/>
    <x v="1"/>
    <s v="Tesseramento"/>
    <x v="0"/>
    <x v="0"/>
    <x v="0"/>
    <m/>
  </r>
  <r>
    <n v="113267"/>
    <x v="0"/>
    <x v="0"/>
    <x v="0"/>
    <x v="0"/>
    <x v="2"/>
    <x v="42"/>
    <x v="0"/>
    <x v="1"/>
    <s v="Tesseramento"/>
    <x v="1"/>
    <x v="4"/>
    <x v="0"/>
    <m/>
  </r>
  <r>
    <n v="203080"/>
    <x v="0"/>
    <x v="0"/>
    <x v="0"/>
    <x v="0"/>
    <x v="12"/>
    <x v="254"/>
    <x v="0"/>
    <x v="0"/>
    <s v="Tesseramento"/>
    <x v="0"/>
    <x v="0"/>
    <x v="0"/>
    <m/>
  </r>
  <r>
    <n v="208595"/>
    <x v="0"/>
    <x v="0"/>
    <x v="0"/>
    <x v="0"/>
    <x v="2"/>
    <x v="42"/>
    <x v="0"/>
    <x v="0"/>
    <s v="Tesseramento"/>
    <x v="1"/>
    <x v="0"/>
    <x v="0"/>
    <m/>
  </r>
  <r>
    <n v="157207"/>
    <x v="0"/>
    <x v="0"/>
    <x v="0"/>
    <x v="0"/>
    <x v="12"/>
    <x v="254"/>
    <x v="0"/>
    <x v="0"/>
    <s v="Tesseramento"/>
    <x v="0"/>
    <x v="0"/>
    <x v="0"/>
    <m/>
  </r>
  <r>
    <n v="141462"/>
    <x v="0"/>
    <x v="0"/>
    <x v="0"/>
    <x v="0"/>
    <x v="2"/>
    <x v="42"/>
    <x v="0"/>
    <x v="0"/>
    <s v="Tesseramento"/>
    <x v="1"/>
    <x v="0"/>
    <x v="0"/>
    <m/>
  </r>
  <r>
    <n v="233160"/>
    <x v="0"/>
    <x v="0"/>
    <x v="0"/>
    <x v="3"/>
    <x v="2"/>
    <x v="42"/>
    <x v="0"/>
    <x v="0"/>
    <s v="Tesseramento"/>
    <x v="1"/>
    <x v="0"/>
    <x v="0"/>
    <m/>
  </r>
  <r>
    <n v="235735"/>
    <x v="0"/>
    <x v="1"/>
    <x v="1"/>
    <x v="1"/>
    <x v="7"/>
    <x v="223"/>
    <x v="0"/>
    <x v="0"/>
    <s v="Tesseramento"/>
    <x v="2"/>
    <x v="1"/>
    <x v="0"/>
    <m/>
  </r>
  <r>
    <n v="98141"/>
    <x v="0"/>
    <x v="0"/>
    <x v="0"/>
    <x v="0"/>
    <x v="2"/>
    <x v="42"/>
    <x v="0"/>
    <x v="0"/>
    <s v="Tesseramento"/>
    <x v="1"/>
    <x v="4"/>
    <x v="0"/>
    <m/>
  </r>
  <r>
    <n v="89524"/>
    <x v="0"/>
    <x v="0"/>
    <x v="0"/>
    <x v="0"/>
    <x v="2"/>
    <x v="42"/>
    <x v="0"/>
    <x v="0"/>
    <s v="Tesseramento"/>
    <x v="1"/>
    <x v="4"/>
    <x v="0"/>
    <m/>
  </r>
  <r>
    <n v="130280"/>
    <x v="0"/>
    <x v="0"/>
    <x v="0"/>
    <x v="0"/>
    <x v="2"/>
    <x v="42"/>
    <x v="0"/>
    <x v="1"/>
    <s v="Tesseramento"/>
    <x v="1"/>
    <x v="3"/>
    <x v="0"/>
    <m/>
  </r>
  <r>
    <n v="107358"/>
    <x v="0"/>
    <x v="0"/>
    <x v="0"/>
    <x v="0"/>
    <x v="2"/>
    <x v="42"/>
    <x v="0"/>
    <x v="1"/>
    <s v="Tesseramento"/>
    <x v="1"/>
    <x v="1"/>
    <x v="0"/>
    <m/>
  </r>
  <r>
    <n v="66431"/>
    <x v="0"/>
    <x v="0"/>
    <x v="0"/>
    <x v="0"/>
    <x v="2"/>
    <x v="42"/>
    <x v="0"/>
    <x v="0"/>
    <s v="Tesseramento"/>
    <x v="1"/>
    <x v="1"/>
    <x v="0"/>
    <m/>
  </r>
  <r>
    <n v="21144"/>
    <x v="0"/>
    <x v="0"/>
    <x v="0"/>
    <x v="0"/>
    <x v="2"/>
    <x v="42"/>
    <x v="0"/>
    <x v="0"/>
    <s v="Tesseramento"/>
    <x v="1"/>
    <x v="3"/>
    <x v="0"/>
    <m/>
  </r>
  <r>
    <n v="142418"/>
    <x v="0"/>
    <x v="0"/>
    <x v="0"/>
    <x v="0"/>
    <x v="2"/>
    <x v="42"/>
    <x v="0"/>
    <x v="1"/>
    <s v="Tesseramento"/>
    <x v="1"/>
    <x v="4"/>
    <x v="0"/>
    <m/>
  </r>
  <r>
    <n v="120562"/>
    <x v="0"/>
    <x v="0"/>
    <x v="0"/>
    <x v="0"/>
    <x v="2"/>
    <x v="42"/>
    <x v="0"/>
    <x v="0"/>
    <s v="Tesseramento"/>
    <x v="1"/>
    <x v="4"/>
    <x v="0"/>
    <m/>
  </r>
  <r>
    <n v="133274"/>
    <x v="0"/>
    <x v="0"/>
    <x v="0"/>
    <x v="0"/>
    <x v="7"/>
    <x v="41"/>
    <x v="0"/>
    <x v="0"/>
    <s v="Tesseramento"/>
    <x v="1"/>
    <x v="0"/>
    <x v="0"/>
    <m/>
  </r>
  <r>
    <n v="118692"/>
    <x v="0"/>
    <x v="0"/>
    <x v="0"/>
    <x v="0"/>
    <x v="2"/>
    <x v="42"/>
    <x v="0"/>
    <x v="0"/>
    <s v="Tesseramento"/>
    <x v="1"/>
    <x v="4"/>
    <x v="0"/>
    <m/>
  </r>
  <r>
    <n v="118694"/>
    <x v="0"/>
    <x v="0"/>
    <x v="0"/>
    <x v="0"/>
    <x v="2"/>
    <x v="42"/>
    <x v="0"/>
    <x v="1"/>
    <s v="Tesseramento"/>
    <x v="1"/>
    <x v="4"/>
    <x v="0"/>
    <m/>
  </r>
  <r>
    <n v="14797"/>
    <x v="0"/>
    <x v="0"/>
    <x v="0"/>
    <x v="0"/>
    <x v="2"/>
    <x v="42"/>
    <x v="0"/>
    <x v="0"/>
    <s v="Tesseramento"/>
    <x v="1"/>
    <x v="3"/>
    <x v="0"/>
    <m/>
  </r>
  <r>
    <n v="58317"/>
    <x v="0"/>
    <x v="0"/>
    <x v="0"/>
    <x v="0"/>
    <x v="2"/>
    <x v="42"/>
    <x v="0"/>
    <x v="1"/>
    <s v="Tesseramento"/>
    <x v="1"/>
    <x v="3"/>
    <x v="0"/>
    <m/>
  </r>
  <r>
    <n v="92514"/>
    <x v="0"/>
    <x v="0"/>
    <x v="0"/>
    <x v="0"/>
    <x v="2"/>
    <x v="42"/>
    <x v="0"/>
    <x v="0"/>
    <s v="Tesseramento"/>
    <x v="1"/>
    <x v="3"/>
    <x v="0"/>
    <m/>
  </r>
  <r>
    <n v="28058"/>
    <x v="0"/>
    <x v="0"/>
    <x v="0"/>
    <x v="0"/>
    <x v="2"/>
    <x v="42"/>
    <x v="0"/>
    <x v="1"/>
    <s v="Tesseramento"/>
    <x v="1"/>
    <x v="3"/>
    <x v="0"/>
    <m/>
  </r>
  <r>
    <n v="14789"/>
    <x v="0"/>
    <x v="0"/>
    <x v="0"/>
    <x v="0"/>
    <x v="2"/>
    <x v="42"/>
    <x v="0"/>
    <x v="1"/>
    <s v="Tesseramento"/>
    <x v="1"/>
    <x v="4"/>
    <x v="0"/>
    <m/>
  </r>
  <r>
    <n v="14787"/>
    <x v="0"/>
    <x v="0"/>
    <x v="0"/>
    <x v="0"/>
    <x v="2"/>
    <x v="42"/>
    <x v="0"/>
    <x v="0"/>
    <s v="Tesseramento"/>
    <x v="1"/>
    <x v="4"/>
    <x v="0"/>
    <m/>
  </r>
  <r>
    <n v="107364"/>
    <x v="0"/>
    <x v="0"/>
    <x v="0"/>
    <x v="0"/>
    <x v="2"/>
    <x v="42"/>
    <x v="0"/>
    <x v="1"/>
    <s v="Tesseramento"/>
    <x v="1"/>
    <x v="4"/>
    <x v="0"/>
    <m/>
  </r>
  <r>
    <n v="107357"/>
    <x v="0"/>
    <x v="0"/>
    <x v="0"/>
    <x v="0"/>
    <x v="2"/>
    <x v="42"/>
    <x v="0"/>
    <x v="0"/>
    <s v="Tesseramento"/>
    <x v="1"/>
    <x v="4"/>
    <x v="0"/>
    <m/>
  </r>
  <r>
    <n v="173684"/>
    <x v="0"/>
    <x v="0"/>
    <x v="0"/>
    <x v="0"/>
    <x v="2"/>
    <x v="42"/>
    <x v="0"/>
    <x v="0"/>
    <s v="Tesseramento"/>
    <x v="1"/>
    <x v="0"/>
    <x v="0"/>
    <m/>
  </r>
  <r>
    <n v="142320"/>
    <x v="0"/>
    <x v="0"/>
    <x v="0"/>
    <x v="0"/>
    <x v="2"/>
    <x v="42"/>
    <x v="0"/>
    <x v="0"/>
    <s v="Tesseramento"/>
    <x v="1"/>
    <x v="3"/>
    <x v="0"/>
    <m/>
  </r>
  <r>
    <n v="60308"/>
    <x v="0"/>
    <x v="0"/>
    <x v="0"/>
    <x v="0"/>
    <x v="2"/>
    <x v="42"/>
    <x v="0"/>
    <x v="1"/>
    <s v="Tesseramento"/>
    <x v="1"/>
    <x v="4"/>
    <x v="0"/>
    <m/>
  </r>
  <r>
    <n v="194043"/>
    <x v="1"/>
    <x v="0"/>
    <x v="0"/>
    <x v="1"/>
    <x v="2"/>
    <x v="42"/>
    <x v="0"/>
    <x v="1"/>
    <s v="Tesseramento"/>
    <x v="1"/>
    <x v="5"/>
    <x v="0"/>
    <m/>
  </r>
  <r>
    <n v="220711"/>
    <x v="0"/>
    <x v="0"/>
    <x v="0"/>
    <x v="1"/>
    <x v="2"/>
    <x v="42"/>
    <x v="0"/>
    <x v="0"/>
    <s v="Tesseramento"/>
    <x v="1"/>
    <x v="3"/>
    <x v="0"/>
    <m/>
  </r>
  <r>
    <n v="221518"/>
    <x v="0"/>
    <x v="0"/>
    <x v="0"/>
    <x v="1"/>
    <x v="2"/>
    <x v="42"/>
    <x v="0"/>
    <x v="1"/>
    <s v="Tesseramento"/>
    <x v="1"/>
    <x v="3"/>
    <x v="0"/>
    <m/>
  </r>
  <r>
    <n v="69048"/>
    <x v="0"/>
    <x v="0"/>
    <x v="0"/>
    <x v="1"/>
    <x v="2"/>
    <x v="42"/>
    <x v="0"/>
    <x v="1"/>
    <s v="Tesseramento"/>
    <x v="1"/>
    <x v="4"/>
    <x v="0"/>
    <m/>
  </r>
  <r>
    <n v="42727"/>
    <x v="0"/>
    <x v="0"/>
    <x v="0"/>
    <x v="0"/>
    <x v="7"/>
    <x v="161"/>
    <x v="0"/>
    <x v="0"/>
    <s v="Tesseramento"/>
    <x v="0"/>
    <x v="0"/>
    <x v="0"/>
    <m/>
  </r>
  <r>
    <n v="69051"/>
    <x v="0"/>
    <x v="0"/>
    <x v="0"/>
    <x v="0"/>
    <x v="2"/>
    <x v="42"/>
    <x v="0"/>
    <x v="0"/>
    <s v="Tesseramento"/>
    <x v="1"/>
    <x v="4"/>
    <x v="0"/>
    <m/>
  </r>
  <r>
    <n v="14717"/>
    <x v="0"/>
    <x v="0"/>
    <x v="0"/>
    <x v="0"/>
    <x v="2"/>
    <x v="42"/>
    <x v="0"/>
    <x v="1"/>
    <s v="Tesseramento"/>
    <x v="1"/>
    <x v="4"/>
    <x v="0"/>
    <m/>
  </r>
  <r>
    <n v="228617"/>
    <x v="0"/>
    <x v="1"/>
    <x v="0"/>
    <x v="2"/>
    <x v="6"/>
    <x v="344"/>
    <x v="0"/>
    <x v="0"/>
    <s v="Tesseramento"/>
    <x v="0"/>
    <x v="0"/>
    <x v="0"/>
    <m/>
  </r>
  <r>
    <n v="81304"/>
    <x v="0"/>
    <x v="0"/>
    <x v="0"/>
    <x v="0"/>
    <x v="2"/>
    <x v="42"/>
    <x v="0"/>
    <x v="0"/>
    <s v="Tesseramento"/>
    <x v="1"/>
    <x v="0"/>
    <x v="0"/>
    <m/>
  </r>
  <r>
    <n v="194438"/>
    <x v="1"/>
    <x v="0"/>
    <x v="0"/>
    <x v="1"/>
    <x v="2"/>
    <x v="42"/>
    <x v="0"/>
    <x v="0"/>
    <s v="Tesseramento"/>
    <x v="1"/>
    <x v="5"/>
    <x v="0"/>
    <m/>
  </r>
  <r>
    <n v="190174"/>
    <x v="0"/>
    <x v="0"/>
    <x v="0"/>
    <x v="1"/>
    <x v="8"/>
    <x v="13"/>
    <x v="0"/>
    <x v="0"/>
    <s v="Tesseramento"/>
    <x v="0"/>
    <x v="4"/>
    <x v="0"/>
    <m/>
  </r>
  <r>
    <n v="98134"/>
    <x v="0"/>
    <x v="0"/>
    <x v="0"/>
    <x v="1"/>
    <x v="2"/>
    <x v="42"/>
    <x v="0"/>
    <x v="0"/>
    <s v="Tesseramento"/>
    <x v="1"/>
    <x v="3"/>
    <x v="0"/>
    <m/>
  </r>
  <r>
    <n v="98129"/>
    <x v="0"/>
    <x v="0"/>
    <x v="0"/>
    <x v="1"/>
    <x v="2"/>
    <x v="42"/>
    <x v="0"/>
    <x v="0"/>
    <s v="Tesseramento"/>
    <x v="1"/>
    <x v="0"/>
    <x v="0"/>
    <m/>
  </r>
  <r>
    <n v="227377"/>
    <x v="0"/>
    <x v="0"/>
    <x v="0"/>
    <x v="3"/>
    <x v="11"/>
    <x v="102"/>
    <x v="0"/>
    <x v="0"/>
    <s v="Tesseramento"/>
    <x v="1"/>
    <x v="4"/>
    <x v="0"/>
    <m/>
  </r>
  <r>
    <n v="14652"/>
    <x v="0"/>
    <x v="0"/>
    <x v="0"/>
    <x v="1"/>
    <x v="2"/>
    <x v="42"/>
    <x v="0"/>
    <x v="1"/>
    <s v="Tesseramento"/>
    <x v="1"/>
    <x v="0"/>
    <x v="0"/>
    <m/>
  </r>
  <r>
    <n v="9623"/>
    <x v="0"/>
    <x v="0"/>
    <x v="0"/>
    <x v="0"/>
    <x v="2"/>
    <x v="42"/>
    <x v="0"/>
    <x v="0"/>
    <s v="Tesseramento"/>
    <x v="1"/>
    <x v="0"/>
    <x v="0"/>
    <m/>
  </r>
  <r>
    <n v="14653"/>
    <x v="0"/>
    <x v="0"/>
    <x v="0"/>
    <x v="1"/>
    <x v="2"/>
    <x v="42"/>
    <x v="0"/>
    <x v="1"/>
    <s v="Tesseramento"/>
    <x v="1"/>
    <x v="4"/>
    <x v="0"/>
    <m/>
  </r>
  <r>
    <n v="98142"/>
    <x v="0"/>
    <x v="0"/>
    <x v="0"/>
    <x v="1"/>
    <x v="2"/>
    <x v="42"/>
    <x v="0"/>
    <x v="1"/>
    <s v="Tesseramento"/>
    <x v="1"/>
    <x v="3"/>
    <x v="0"/>
    <m/>
  </r>
  <r>
    <n v="98143"/>
    <x v="0"/>
    <x v="0"/>
    <x v="0"/>
    <x v="1"/>
    <x v="2"/>
    <x v="42"/>
    <x v="0"/>
    <x v="1"/>
    <s v="Tesseramento"/>
    <x v="1"/>
    <x v="0"/>
    <x v="0"/>
    <m/>
  </r>
  <r>
    <n v="98138"/>
    <x v="0"/>
    <x v="0"/>
    <x v="0"/>
    <x v="1"/>
    <x v="2"/>
    <x v="42"/>
    <x v="0"/>
    <x v="0"/>
    <s v="Tesseramento"/>
    <x v="1"/>
    <x v="4"/>
    <x v="0"/>
    <m/>
  </r>
  <r>
    <n v="98153"/>
    <x v="0"/>
    <x v="0"/>
    <x v="0"/>
    <x v="1"/>
    <x v="2"/>
    <x v="42"/>
    <x v="0"/>
    <x v="0"/>
    <s v="Tesseramento"/>
    <x v="1"/>
    <x v="4"/>
    <x v="0"/>
    <m/>
  </r>
  <r>
    <n v="164251"/>
    <x v="0"/>
    <x v="0"/>
    <x v="0"/>
    <x v="0"/>
    <x v="3"/>
    <x v="331"/>
    <x v="0"/>
    <x v="0"/>
    <s v="Tesseramento"/>
    <x v="1"/>
    <x v="0"/>
    <x v="0"/>
    <m/>
  </r>
  <r>
    <n v="98128"/>
    <x v="0"/>
    <x v="0"/>
    <x v="0"/>
    <x v="1"/>
    <x v="2"/>
    <x v="42"/>
    <x v="0"/>
    <x v="1"/>
    <s v="Tesseramento"/>
    <x v="1"/>
    <x v="4"/>
    <x v="0"/>
    <m/>
  </r>
  <r>
    <n v="98146"/>
    <x v="0"/>
    <x v="0"/>
    <x v="0"/>
    <x v="1"/>
    <x v="2"/>
    <x v="42"/>
    <x v="0"/>
    <x v="0"/>
    <s v="Tesseramento"/>
    <x v="1"/>
    <x v="3"/>
    <x v="0"/>
    <m/>
  </r>
  <r>
    <n v="132048"/>
    <x v="0"/>
    <x v="0"/>
    <x v="2"/>
    <x v="2"/>
    <x v="2"/>
    <x v="42"/>
    <x v="0"/>
    <x v="0"/>
    <s v="Tesseramento"/>
    <x v="1"/>
    <x v="4"/>
    <x v="0"/>
    <m/>
  </r>
  <r>
    <n v="173682"/>
    <x v="0"/>
    <x v="0"/>
    <x v="2"/>
    <x v="2"/>
    <x v="2"/>
    <x v="42"/>
    <x v="0"/>
    <x v="1"/>
    <s v="Tesseramento"/>
    <x v="1"/>
    <x v="0"/>
    <x v="0"/>
    <m/>
  </r>
  <r>
    <n v="141466"/>
    <x v="0"/>
    <x v="0"/>
    <x v="2"/>
    <x v="2"/>
    <x v="2"/>
    <x v="42"/>
    <x v="0"/>
    <x v="0"/>
    <s v="Tesseramento"/>
    <x v="1"/>
    <x v="0"/>
    <x v="0"/>
    <m/>
  </r>
  <r>
    <n v="218840"/>
    <x v="1"/>
    <x v="0"/>
    <x v="0"/>
    <x v="2"/>
    <x v="8"/>
    <x v="13"/>
    <x v="0"/>
    <x v="1"/>
    <s v="Tesseramento"/>
    <x v="0"/>
    <x v="5"/>
    <x v="0"/>
    <m/>
  </r>
  <r>
    <n v="19259"/>
    <x v="0"/>
    <x v="0"/>
    <x v="0"/>
    <x v="0"/>
    <x v="3"/>
    <x v="331"/>
    <x v="0"/>
    <x v="0"/>
    <s v="Tesseramento"/>
    <x v="1"/>
    <x v="0"/>
    <x v="0"/>
    <m/>
  </r>
  <r>
    <n v="173268"/>
    <x v="0"/>
    <x v="0"/>
    <x v="0"/>
    <x v="0"/>
    <x v="3"/>
    <x v="331"/>
    <x v="0"/>
    <x v="0"/>
    <s v="Tesseramento"/>
    <x v="1"/>
    <x v="1"/>
    <x v="0"/>
    <m/>
  </r>
  <r>
    <n v="150412"/>
    <x v="0"/>
    <x v="0"/>
    <x v="0"/>
    <x v="0"/>
    <x v="8"/>
    <x v="13"/>
    <x v="0"/>
    <x v="0"/>
    <s v="Tesseramento"/>
    <x v="0"/>
    <x v="0"/>
    <x v="0"/>
    <m/>
  </r>
  <r>
    <n v="55816"/>
    <x v="0"/>
    <x v="0"/>
    <x v="0"/>
    <x v="0"/>
    <x v="2"/>
    <x v="42"/>
    <x v="0"/>
    <x v="0"/>
    <s v="Tesseramento"/>
    <x v="1"/>
    <x v="4"/>
    <x v="0"/>
    <m/>
  </r>
  <r>
    <n v="190504"/>
    <x v="1"/>
    <x v="0"/>
    <x v="0"/>
    <x v="0"/>
    <x v="8"/>
    <x v="13"/>
    <x v="0"/>
    <x v="0"/>
    <s v="Tesseramento"/>
    <x v="0"/>
    <x v="7"/>
    <x v="0"/>
    <m/>
  </r>
  <r>
    <n v="133039"/>
    <x v="0"/>
    <x v="0"/>
    <x v="2"/>
    <x v="2"/>
    <x v="2"/>
    <x v="42"/>
    <x v="0"/>
    <x v="0"/>
    <s v="Tesseramento"/>
    <x v="1"/>
    <x v="0"/>
    <x v="0"/>
    <m/>
  </r>
  <r>
    <n v="12374"/>
    <x v="0"/>
    <x v="0"/>
    <x v="0"/>
    <x v="0"/>
    <x v="15"/>
    <x v="104"/>
    <x v="0"/>
    <x v="0"/>
    <s v="Tesseramento"/>
    <x v="1"/>
    <x v="3"/>
    <x v="0"/>
    <m/>
  </r>
  <r>
    <n v="133044"/>
    <x v="0"/>
    <x v="0"/>
    <x v="2"/>
    <x v="2"/>
    <x v="2"/>
    <x v="42"/>
    <x v="0"/>
    <x v="1"/>
    <s v="Tesseramento"/>
    <x v="1"/>
    <x v="0"/>
    <x v="0"/>
    <m/>
  </r>
  <r>
    <n v="133040"/>
    <x v="0"/>
    <x v="0"/>
    <x v="2"/>
    <x v="2"/>
    <x v="2"/>
    <x v="42"/>
    <x v="0"/>
    <x v="0"/>
    <s v="Tesseramento"/>
    <x v="1"/>
    <x v="0"/>
    <x v="0"/>
    <m/>
  </r>
  <r>
    <n v="190505"/>
    <x v="1"/>
    <x v="0"/>
    <x v="0"/>
    <x v="1"/>
    <x v="8"/>
    <x v="13"/>
    <x v="0"/>
    <x v="0"/>
    <s v="Tesseramento"/>
    <x v="0"/>
    <x v="7"/>
    <x v="0"/>
    <m/>
  </r>
  <r>
    <n v="133042"/>
    <x v="0"/>
    <x v="0"/>
    <x v="2"/>
    <x v="2"/>
    <x v="2"/>
    <x v="42"/>
    <x v="0"/>
    <x v="1"/>
    <s v="Tesseramento"/>
    <x v="1"/>
    <x v="0"/>
    <x v="0"/>
    <m/>
  </r>
  <r>
    <n v="8459"/>
    <x v="0"/>
    <x v="0"/>
    <x v="2"/>
    <x v="0"/>
    <x v="1"/>
    <x v="1"/>
    <x v="0"/>
    <x v="1"/>
    <s v="Tesseramento"/>
    <x v="0"/>
    <x v="0"/>
    <x v="0"/>
    <m/>
  </r>
  <r>
    <n v="212322"/>
    <x v="0"/>
    <x v="1"/>
    <x v="0"/>
    <x v="0"/>
    <x v="1"/>
    <x v="1"/>
    <x v="0"/>
    <x v="0"/>
    <s v="Tesseramento"/>
    <x v="0"/>
    <x v="0"/>
    <x v="0"/>
    <m/>
  </r>
  <r>
    <n v="235454"/>
    <x v="1"/>
    <x v="1"/>
    <x v="1"/>
    <x v="1"/>
    <x v="7"/>
    <x v="45"/>
    <x v="0"/>
    <x v="0"/>
    <s v="Tesseramento"/>
    <x v="1"/>
    <x v="5"/>
    <x v="0"/>
    <m/>
  </r>
  <r>
    <n v="235685"/>
    <x v="0"/>
    <x v="1"/>
    <x v="1"/>
    <x v="1"/>
    <x v="11"/>
    <x v="221"/>
    <x v="0"/>
    <x v="0"/>
    <s v="Tesseramento"/>
    <x v="1"/>
    <x v="0"/>
    <x v="0"/>
    <m/>
  </r>
  <r>
    <n v="213794"/>
    <x v="0"/>
    <x v="0"/>
    <x v="0"/>
    <x v="0"/>
    <x v="4"/>
    <x v="145"/>
    <x v="0"/>
    <x v="0"/>
    <s v="Tesseramento"/>
    <x v="1"/>
    <x v="3"/>
    <x v="0"/>
    <m/>
  </r>
  <r>
    <n v="28762"/>
    <x v="0"/>
    <x v="0"/>
    <x v="0"/>
    <x v="0"/>
    <x v="4"/>
    <x v="145"/>
    <x v="0"/>
    <x v="0"/>
    <s v="Tesseramento"/>
    <x v="1"/>
    <x v="0"/>
    <x v="0"/>
    <m/>
  </r>
  <r>
    <n v="205252"/>
    <x v="0"/>
    <x v="0"/>
    <x v="0"/>
    <x v="0"/>
    <x v="2"/>
    <x v="2"/>
    <x v="0"/>
    <x v="0"/>
    <s v="Tesseramento"/>
    <x v="1"/>
    <x v="0"/>
    <x v="0"/>
    <m/>
  </r>
  <r>
    <n v="224083"/>
    <x v="0"/>
    <x v="1"/>
    <x v="0"/>
    <x v="1"/>
    <x v="11"/>
    <x v="126"/>
    <x v="0"/>
    <x v="0"/>
    <s v="Tesseramento"/>
    <x v="1"/>
    <x v="1"/>
    <x v="0"/>
    <m/>
  </r>
  <r>
    <n v="197026"/>
    <x v="0"/>
    <x v="0"/>
    <x v="0"/>
    <x v="0"/>
    <x v="2"/>
    <x v="346"/>
    <x v="0"/>
    <x v="0"/>
    <s v="Tesseramento"/>
    <x v="0"/>
    <x v="1"/>
    <x v="0"/>
    <m/>
  </r>
  <r>
    <n v="28100"/>
    <x v="0"/>
    <x v="0"/>
    <x v="0"/>
    <x v="0"/>
    <x v="14"/>
    <x v="131"/>
    <x v="0"/>
    <x v="1"/>
    <s v="Tesseramento"/>
    <x v="1"/>
    <x v="3"/>
    <x v="0"/>
    <m/>
  </r>
  <r>
    <n v="235537"/>
    <x v="0"/>
    <x v="1"/>
    <x v="1"/>
    <x v="0"/>
    <x v="14"/>
    <x v="131"/>
    <x v="0"/>
    <x v="1"/>
    <s v="Tesseramento"/>
    <x v="1"/>
    <x v="0"/>
    <x v="0"/>
    <m/>
  </r>
  <r>
    <n v="93189"/>
    <x v="0"/>
    <x v="0"/>
    <x v="0"/>
    <x v="0"/>
    <x v="11"/>
    <x v="363"/>
    <x v="0"/>
    <x v="1"/>
    <s v="Tesseramento"/>
    <x v="1"/>
    <x v="4"/>
    <x v="0"/>
    <m/>
  </r>
  <r>
    <n v="232300"/>
    <x v="0"/>
    <x v="0"/>
    <x v="0"/>
    <x v="0"/>
    <x v="11"/>
    <x v="102"/>
    <x v="0"/>
    <x v="1"/>
    <s v="Tesseramento"/>
    <x v="1"/>
    <x v="0"/>
    <x v="0"/>
    <m/>
  </r>
  <r>
    <n v="160869"/>
    <x v="0"/>
    <x v="0"/>
    <x v="0"/>
    <x v="0"/>
    <x v="11"/>
    <x v="102"/>
    <x v="0"/>
    <x v="0"/>
    <s v="Tesseramento"/>
    <x v="1"/>
    <x v="0"/>
    <x v="0"/>
    <m/>
  </r>
  <r>
    <n v="218302"/>
    <x v="0"/>
    <x v="1"/>
    <x v="0"/>
    <x v="0"/>
    <x v="12"/>
    <x v="254"/>
    <x v="0"/>
    <x v="0"/>
    <s v="Tesseramento"/>
    <x v="0"/>
    <x v="0"/>
    <x v="0"/>
    <m/>
  </r>
  <r>
    <n v="203988"/>
    <x v="0"/>
    <x v="0"/>
    <x v="0"/>
    <x v="0"/>
    <x v="12"/>
    <x v="254"/>
    <x v="0"/>
    <x v="1"/>
    <s v="Tesseramento"/>
    <x v="0"/>
    <x v="0"/>
    <x v="0"/>
    <m/>
  </r>
  <r>
    <n v="178832"/>
    <x v="0"/>
    <x v="0"/>
    <x v="0"/>
    <x v="0"/>
    <x v="12"/>
    <x v="254"/>
    <x v="0"/>
    <x v="0"/>
    <s v="Tesseramento"/>
    <x v="0"/>
    <x v="0"/>
    <x v="0"/>
    <m/>
  </r>
  <r>
    <n v="235386"/>
    <x v="0"/>
    <x v="0"/>
    <x v="1"/>
    <x v="2"/>
    <x v="11"/>
    <x v="280"/>
    <x v="0"/>
    <x v="0"/>
    <s v="Tesseramento"/>
    <x v="0"/>
    <x v="0"/>
    <x v="0"/>
    <m/>
  </r>
  <r>
    <n v="187911"/>
    <x v="0"/>
    <x v="0"/>
    <x v="0"/>
    <x v="0"/>
    <x v="10"/>
    <x v="220"/>
    <x v="0"/>
    <x v="0"/>
    <s v="Tesseramento"/>
    <x v="0"/>
    <x v="1"/>
    <x v="0"/>
    <m/>
  </r>
  <r>
    <n v="168789"/>
    <x v="0"/>
    <x v="0"/>
    <x v="0"/>
    <x v="0"/>
    <x v="10"/>
    <x v="220"/>
    <x v="0"/>
    <x v="0"/>
    <s v="Tesseramento"/>
    <x v="0"/>
    <x v="4"/>
    <x v="0"/>
    <m/>
  </r>
  <r>
    <n v="40192"/>
    <x v="0"/>
    <x v="0"/>
    <x v="0"/>
    <x v="0"/>
    <x v="10"/>
    <x v="220"/>
    <x v="0"/>
    <x v="0"/>
    <s v="Tesseramento"/>
    <x v="0"/>
    <x v="4"/>
    <x v="0"/>
    <m/>
  </r>
  <r>
    <n v="92633"/>
    <x v="0"/>
    <x v="0"/>
    <x v="0"/>
    <x v="0"/>
    <x v="10"/>
    <x v="220"/>
    <x v="0"/>
    <x v="0"/>
    <s v="Tesseramento"/>
    <x v="0"/>
    <x v="3"/>
    <x v="0"/>
    <m/>
  </r>
  <r>
    <n v="131657"/>
    <x v="0"/>
    <x v="0"/>
    <x v="0"/>
    <x v="0"/>
    <x v="10"/>
    <x v="220"/>
    <x v="0"/>
    <x v="1"/>
    <s v="Tesseramento"/>
    <x v="0"/>
    <x v="4"/>
    <x v="0"/>
    <m/>
  </r>
  <r>
    <n v="199845"/>
    <x v="0"/>
    <x v="0"/>
    <x v="0"/>
    <x v="0"/>
    <x v="10"/>
    <x v="220"/>
    <x v="0"/>
    <x v="0"/>
    <s v="Tesseramento"/>
    <x v="0"/>
    <x v="3"/>
    <x v="0"/>
    <m/>
  </r>
  <r>
    <n v="188674"/>
    <x v="0"/>
    <x v="0"/>
    <x v="0"/>
    <x v="0"/>
    <x v="10"/>
    <x v="220"/>
    <x v="0"/>
    <x v="0"/>
    <s v="Tesseramento"/>
    <x v="0"/>
    <x v="0"/>
    <x v="0"/>
    <m/>
  </r>
  <r>
    <n v="92635"/>
    <x v="0"/>
    <x v="0"/>
    <x v="0"/>
    <x v="0"/>
    <x v="10"/>
    <x v="220"/>
    <x v="0"/>
    <x v="0"/>
    <s v="Tesseramento"/>
    <x v="0"/>
    <x v="4"/>
    <x v="0"/>
    <m/>
  </r>
  <r>
    <n v="92637"/>
    <x v="0"/>
    <x v="0"/>
    <x v="0"/>
    <x v="0"/>
    <x v="10"/>
    <x v="220"/>
    <x v="0"/>
    <x v="0"/>
    <s v="Tesseramento"/>
    <x v="0"/>
    <x v="4"/>
    <x v="0"/>
    <m/>
  </r>
  <r>
    <n v="207365"/>
    <x v="0"/>
    <x v="0"/>
    <x v="0"/>
    <x v="1"/>
    <x v="10"/>
    <x v="220"/>
    <x v="0"/>
    <x v="0"/>
    <s v="Tesseramento"/>
    <x v="0"/>
    <x v="4"/>
    <x v="0"/>
    <m/>
  </r>
  <r>
    <n v="1012"/>
    <x v="0"/>
    <x v="0"/>
    <x v="0"/>
    <x v="0"/>
    <x v="10"/>
    <x v="220"/>
    <x v="0"/>
    <x v="0"/>
    <s v="Tesseramento"/>
    <x v="0"/>
    <x v="4"/>
    <x v="0"/>
    <m/>
  </r>
  <r>
    <n v="101975"/>
    <x v="0"/>
    <x v="0"/>
    <x v="0"/>
    <x v="0"/>
    <x v="10"/>
    <x v="220"/>
    <x v="0"/>
    <x v="0"/>
    <s v="Tesseramento"/>
    <x v="0"/>
    <x v="3"/>
    <x v="0"/>
    <m/>
  </r>
  <r>
    <n v="118529"/>
    <x v="0"/>
    <x v="0"/>
    <x v="0"/>
    <x v="0"/>
    <x v="10"/>
    <x v="220"/>
    <x v="0"/>
    <x v="0"/>
    <s v="Tesseramento"/>
    <x v="0"/>
    <x v="4"/>
    <x v="0"/>
    <m/>
  </r>
  <r>
    <n v="142842"/>
    <x v="0"/>
    <x v="0"/>
    <x v="0"/>
    <x v="0"/>
    <x v="10"/>
    <x v="220"/>
    <x v="0"/>
    <x v="0"/>
    <s v="Tesseramento"/>
    <x v="0"/>
    <x v="3"/>
    <x v="0"/>
    <m/>
  </r>
  <r>
    <n v="199846"/>
    <x v="0"/>
    <x v="0"/>
    <x v="0"/>
    <x v="1"/>
    <x v="10"/>
    <x v="220"/>
    <x v="0"/>
    <x v="1"/>
    <s v="Tesseramento"/>
    <x v="0"/>
    <x v="3"/>
    <x v="0"/>
    <m/>
  </r>
  <r>
    <n v="33077"/>
    <x v="0"/>
    <x v="0"/>
    <x v="0"/>
    <x v="0"/>
    <x v="10"/>
    <x v="220"/>
    <x v="0"/>
    <x v="0"/>
    <s v="Tesseramento"/>
    <x v="0"/>
    <x v="4"/>
    <x v="0"/>
    <m/>
  </r>
  <r>
    <n v="92639"/>
    <x v="0"/>
    <x v="0"/>
    <x v="0"/>
    <x v="0"/>
    <x v="10"/>
    <x v="220"/>
    <x v="0"/>
    <x v="0"/>
    <s v="Tesseramento"/>
    <x v="0"/>
    <x v="4"/>
    <x v="0"/>
    <m/>
  </r>
  <r>
    <n v="128361"/>
    <x v="0"/>
    <x v="0"/>
    <x v="2"/>
    <x v="0"/>
    <x v="8"/>
    <x v="113"/>
    <x v="0"/>
    <x v="0"/>
    <s v="Tesseramento"/>
    <x v="0"/>
    <x v="1"/>
    <x v="0"/>
    <m/>
  </r>
  <r>
    <n v="228613"/>
    <x v="0"/>
    <x v="0"/>
    <x v="0"/>
    <x v="1"/>
    <x v="10"/>
    <x v="220"/>
    <x v="0"/>
    <x v="1"/>
    <s v="Tesseramento"/>
    <x v="0"/>
    <x v="0"/>
    <x v="0"/>
    <m/>
  </r>
  <r>
    <n v="155823"/>
    <x v="0"/>
    <x v="0"/>
    <x v="0"/>
    <x v="0"/>
    <x v="10"/>
    <x v="220"/>
    <x v="0"/>
    <x v="0"/>
    <s v="Tesseramento"/>
    <x v="0"/>
    <x v="0"/>
    <x v="0"/>
    <m/>
  </r>
  <r>
    <n v="99225"/>
    <x v="0"/>
    <x v="0"/>
    <x v="0"/>
    <x v="0"/>
    <x v="10"/>
    <x v="220"/>
    <x v="0"/>
    <x v="1"/>
    <s v="Tesseramento"/>
    <x v="0"/>
    <x v="4"/>
    <x v="0"/>
    <m/>
  </r>
  <r>
    <n v="169620"/>
    <x v="0"/>
    <x v="0"/>
    <x v="0"/>
    <x v="0"/>
    <x v="10"/>
    <x v="220"/>
    <x v="0"/>
    <x v="1"/>
    <s v="Tesseramento"/>
    <x v="0"/>
    <x v="4"/>
    <x v="0"/>
    <m/>
  </r>
  <r>
    <n v="188678"/>
    <x v="0"/>
    <x v="0"/>
    <x v="0"/>
    <x v="1"/>
    <x v="10"/>
    <x v="220"/>
    <x v="0"/>
    <x v="0"/>
    <s v="Tesseramento"/>
    <x v="0"/>
    <x v="3"/>
    <x v="0"/>
    <m/>
  </r>
  <r>
    <n v="144168"/>
    <x v="0"/>
    <x v="0"/>
    <x v="0"/>
    <x v="0"/>
    <x v="10"/>
    <x v="220"/>
    <x v="0"/>
    <x v="0"/>
    <s v="Tesseramento"/>
    <x v="0"/>
    <x v="4"/>
    <x v="0"/>
    <m/>
  </r>
  <r>
    <n v="92644"/>
    <x v="0"/>
    <x v="0"/>
    <x v="0"/>
    <x v="0"/>
    <x v="10"/>
    <x v="220"/>
    <x v="0"/>
    <x v="1"/>
    <s v="Tesseramento"/>
    <x v="0"/>
    <x v="4"/>
    <x v="0"/>
    <m/>
  </r>
  <r>
    <n v="187914"/>
    <x v="0"/>
    <x v="0"/>
    <x v="0"/>
    <x v="0"/>
    <x v="10"/>
    <x v="220"/>
    <x v="0"/>
    <x v="0"/>
    <s v="Tesseramento"/>
    <x v="0"/>
    <x v="1"/>
    <x v="0"/>
    <m/>
  </r>
  <r>
    <n v="5117"/>
    <x v="0"/>
    <x v="0"/>
    <x v="0"/>
    <x v="0"/>
    <x v="4"/>
    <x v="47"/>
    <x v="0"/>
    <x v="0"/>
    <s v="Tesseramento"/>
    <x v="0"/>
    <x v="4"/>
    <x v="0"/>
    <m/>
  </r>
  <r>
    <n v="157224"/>
    <x v="0"/>
    <x v="0"/>
    <x v="2"/>
    <x v="0"/>
    <x v="12"/>
    <x v="133"/>
    <x v="0"/>
    <x v="0"/>
    <s v="Tesseramento"/>
    <x v="0"/>
    <x v="3"/>
    <x v="0"/>
    <m/>
  </r>
  <r>
    <n v="210017"/>
    <x v="0"/>
    <x v="0"/>
    <x v="0"/>
    <x v="0"/>
    <x v="12"/>
    <x v="133"/>
    <x v="0"/>
    <x v="0"/>
    <s v="Tesseramento"/>
    <x v="0"/>
    <x v="0"/>
    <x v="0"/>
    <m/>
  </r>
  <r>
    <n v="228938"/>
    <x v="1"/>
    <x v="1"/>
    <x v="0"/>
    <x v="3"/>
    <x v="12"/>
    <x v="133"/>
    <x v="0"/>
    <x v="0"/>
    <s v="Tesseramento"/>
    <x v="0"/>
    <x v="5"/>
    <x v="0"/>
    <m/>
  </r>
  <r>
    <n v="210016"/>
    <x v="0"/>
    <x v="0"/>
    <x v="0"/>
    <x v="1"/>
    <x v="12"/>
    <x v="133"/>
    <x v="0"/>
    <x v="1"/>
    <s v="Tesseramento"/>
    <x v="0"/>
    <x v="0"/>
    <x v="0"/>
    <m/>
  </r>
  <r>
    <n v="165505"/>
    <x v="0"/>
    <x v="0"/>
    <x v="0"/>
    <x v="0"/>
    <x v="12"/>
    <x v="133"/>
    <x v="0"/>
    <x v="0"/>
    <s v="Tesseramento"/>
    <x v="0"/>
    <x v="0"/>
    <x v="0"/>
    <m/>
  </r>
  <r>
    <n v="85672"/>
    <x v="0"/>
    <x v="0"/>
    <x v="0"/>
    <x v="0"/>
    <x v="11"/>
    <x v="102"/>
    <x v="0"/>
    <x v="1"/>
    <s v="Tesseramento"/>
    <x v="1"/>
    <x v="4"/>
    <x v="0"/>
    <m/>
  </r>
  <r>
    <n v="235453"/>
    <x v="0"/>
    <x v="1"/>
    <x v="1"/>
    <x v="1"/>
    <x v="7"/>
    <x v="45"/>
    <x v="0"/>
    <x v="0"/>
    <s v="Tesseramento"/>
    <x v="1"/>
    <x v="1"/>
    <x v="0"/>
    <m/>
  </r>
  <r>
    <n v="235284"/>
    <x v="0"/>
    <x v="0"/>
    <x v="1"/>
    <x v="0"/>
    <x v="10"/>
    <x v="220"/>
    <x v="0"/>
    <x v="0"/>
    <s v="Tesseramento"/>
    <x v="0"/>
    <x v="1"/>
    <x v="0"/>
    <m/>
  </r>
  <r>
    <n v="228981"/>
    <x v="1"/>
    <x v="0"/>
    <x v="0"/>
    <x v="1"/>
    <x v="4"/>
    <x v="146"/>
    <x v="0"/>
    <x v="0"/>
    <s v="Tesseramento"/>
    <x v="1"/>
    <x v="7"/>
    <x v="0"/>
    <m/>
  </r>
  <r>
    <n v="166927"/>
    <x v="0"/>
    <x v="0"/>
    <x v="0"/>
    <x v="0"/>
    <x v="4"/>
    <x v="146"/>
    <x v="0"/>
    <x v="0"/>
    <s v="Tesseramento"/>
    <x v="1"/>
    <x v="0"/>
    <x v="0"/>
    <m/>
  </r>
  <r>
    <n v="235385"/>
    <x v="0"/>
    <x v="0"/>
    <x v="1"/>
    <x v="1"/>
    <x v="11"/>
    <x v="280"/>
    <x v="0"/>
    <x v="1"/>
    <s v="Tesseramento"/>
    <x v="0"/>
    <x v="3"/>
    <x v="0"/>
    <m/>
  </r>
  <r>
    <n v="103698"/>
    <x v="0"/>
    <x v="0"/>
    <x v="0"/>
    <x v="0"/>
    <x v="12"/>
    <x v="254"/>
    <x v="0"/>
    <x v="0"/>
    <s v="Tesseramento"/>
    <x v="0"/>
    <x v="0"/>
    <x v="0"/>
    <m/>
  </r>
  <r>
    <n v="103697"/>
    <x v="0"/>
    <x v="0"/>
    <x v="0"/>
    <x v="0"/>
    <x v="12"/>
    <x v="254"/>
    <x v="0"/>
    <x v="0"/>
    <s v="Tesseramento"/>
    <x v="0"/>
    <x v="0"/>
    <x v="0"/>
    <m/>
  </r>
  <r>
    <n v="100163"/>
    <x v="0"/>
    <x v="0"/>
    <x v="0"/>
    <x v="0"/>
    <x v="4"/>
    <x v="140"/>
    <x v="0"/>
    <x v="0"/>
    <s v="Tesseramento"/>
    <x v="0"/>
    <x v="4"/>
    <x v="0"/>
    <m/>
  </r>
  <r>
    <n v="180379"/>
    <x v="0"/>
    <x v="0"/>
    <x v="0"/>
    <x v="0"/>
    <x v="4"/>
    <x v="140"/>
    <x v="0"/>
    <x v="0"/>
    <s v="Tesseramento"/>
    <x v="0"/>
    <x v="3"/>
    <x v="0"/>
    <m/>
  </r>
  <r>
    <n v="176873"/>
    <x v="0"/>
    <x v="0"/>
    <x v="0"/>
    <x v="0"/>
    <x v="4"/>
    <x v="146"/>
    <x v="0"/>
    <x v="0"/>
    <s v="Tesseramento"/>
    <x v="1"/>
    <x v="1"/>
    <x v="0"/>
    <m/>
  </r>
  <r>
    <n v="219332"/>
    <x v="0"/>
    <x v="0"/>
    <x v="0"/>
    <x v="0"/>
    <x v="4"/>
    <x v="47"/>
    <x v="0"/>
    <x v="1"/>
    <s v="Tesseramento"/>
    <x v="0"/>
    <x v="0"/>
    <x v="0"/>
    <m/>
  </r>
  <r>
    <n v="191851"/>
    <x v="0"/>
    <x v="0"/>
    <x v="2"/>
    <x v="1"/>
    <x v="4"/>
    <x v="80"/>
    <x v="0"/>
    <x v="0"/>
    <s v="Tesseramento"/>
    <x v="1"/>
    <x v="0"/>
    <x v="0"/>
    <m/>
  </r>
  <r>
    <n v="231006"/>
    <x v="0"/>
    <x v="1"/>
    <x v="0"/>
    <x v="3"/>
    <x v="4"/>
    <x v="149"/>
    <x v="0"/>
    <x v="1"/>
    <s v="Tesseramento"/>
    <x v="1"/>
    <x v="3"/>
    <x v="0"/>
    <m/>
  </r>
  <r>
    <n v="90400"/>
    <x v="0"/>
    <x v="0"/>
    <x v="0"/>
    <x v="0"/>
    <x v="4"/>
    <x v="146"/>
    <x v="0"/>
    <x v="0"/>
    <s v="Tesseramento"/>
    <x v="1"/>
    <x v="0"/>
    <x v="0"/>
    <m/>
  </r>
  <r>
    <n v="223085"/>
    <x v="0"/>
    <x v="0"/>
    <x v="0"/>
    <x v="2"/>
    <x v="7"/>
    <x v="51"/>
    <x v="0"/>
    <x v="1"/>
    <s v="Tesseramento"/>
    <x v="1"/>
    <x v="1"/>
    <x v="0"/>
    <m/>
  </r>
  <r>
    <n v="9869"/>
    <x v="0"/>
    <x v="0"/>
    <x v="0"/>
    <x v="0"/>
    <x v="11"/>
    <x v="102"/>
    <x v="0"/>
    <x v="0"/>
    <s v="Tesseramento"/>
    <x v="1"/>
    <x v="4"/>
    <x v="0"/>
    <m/>
  </r>
  <r>
    <n v="207182"/>
    <x v="1"/>
    <x v="0"/>
    <x v="0"/>
    <x v="0"/>
    <x v="4"/>
    <x v="149"/>
    <x v="0"/>
    <x v="0"/>
    <s v="Tesseramento"/>
    <x v="1"/>
    <x v="6"/>
    <x v="0"/>
    <s v="B"/>
  </r>
  <r>
    <n v="81289"/>
    <x v="0"/>
    <x v="0"/>
    <x v="0"/>
    <x v="0"/>
    <x v="12"/>
    <x v="309"/>
    <x v="0"/>
    <x v="0"/>
    <s v="Tesseramento"/>
    <x v="0"/>
    <x v="0"/>
    <x v="0"/>
    <m/>
  </r>
  <r>
    <n v="167035"/>
    <x v="1"/>
    <x v="0"/>
    <x v="0"/>
    <x v="1"/>
    <x v="4"/>
    <x v="54"/>
    <x v="0"/>
    <x v="0"/>
    <s v="Tesseramento"/>
    <x v="1"/>
    <x v="2"/>
    <x v="0"/>
    <m/>
  </r>
  <r>
    <n v="219458"/>
    <x v="0"/>
    <x v="0"/>
    <x v="0"/>
    <x v="0"/>
    <x v="4"/>
    <x v="54"/>
    <x v="0"/>
    <x v="0"/>
    <s v="Tesseramento"/>
    <x v="1"/>
    <x v="0"/>
    <x v="0"/>
    <m/>
  </r>
  <r>
    <n v="40800"/>
    <x v="0"/>
    <x v="0"/>
    <x v="0"/>
    <x v="0"/>
    <x v="12"/>
    <x v="309"/>
    <x v="0"/>
    <x v="0"/>
    <s v="Tesseramento"/>
    <x v="0"/>
    <x v="3"/>
    <x v="0"/>
    <m/>
  </r>
  <r>
    <n v="42560"/>
    <x v="0"/>
    <x v="0"/>
    <x v="0"/>
    <x v="0"/>
    <x v="12"/>
    <x v="309"/>
    <x v="0"/>
    <x v="0"/>
    <s v="Tesseramento"/>
    <x v="0"/>
    <x v="0"/>
    <x v="0"/>
    <m/>
  </r>
  <r>
    <n v="18612"/>
    <x v="0"/>
    <x v="0"/>
    <x v="0"/>
    <x v="0"/>
    <x v="12"/>
    <x v="309"/>
    <x v="0"/>
    <x v="0"/>
    <s v="Tesseramento"/>
    <x v="0"/>
    <x v="0"/>
    <x v="0"/>
    <m/>
  </r>
  <r>
    <n v="112542"/>
    <x v="0"/>
    <x v="0"/>
    <x v="0"/>
    <x v="0"/>
    <x v="12"/>
    <x v="309"/>
    <x v="0"/>
    <x v="0"/>
    <s v="Tesseramento"/>
    <x v="0"/>
    <x v="1"/>
    <x v="0"/>
    <m/>
  </r>
  <r>
    <n v="87142"/>
    <x v="0"/>
    <x v="0"/>
    <x v="0"/>
    <x v="0"/>
    <x v="14"/>
    <x v="43"/>
    <x v="0"/>
    <x v="0"/>
    <s v="Tesseramento"/>
    <x v="1"/>
    <x v="0"/>
    <x v="0"/>
    <m/>
  </r>
  <r>
    <n v="129975"/>
    <x v="0"/>
    <x v="0"/>
    <x v="0"/>
    <x v="1"/>
    <x v="7"/>
    <x v="33"/>
    <x v="0"/>
    <x v="1"/>
    <s v="Tesseramento"/>
    <x v="1"/>
    <x v="4"/>
    <x v="0"/>
    <m/>
  </r>
  <r>
    <n v="97462"/>
    <x v="0"/>
    <x v="0"/>
    <x v="0"/>
    <x v="1"/>
    <x v="7"/>
    <x v="33"/>
    <x v="0"/>
    <x v="1"/>
    <s v="Tesseramento"/>
    <x v="1"/>
    <x v="0"/>
    <x v="0"/>
    <m/>
  </r>
  <r>
    <n v="226470"/>
    <x v="0"/>
    <x v="0"/>
    <x v="0"/>
    <x v="3"/>
    <x v="7"/>
    <x v="33"/>
    <x v="0"/>
    <x v="1"/>
    <s v="Tesseramento"/>
    <x v="1"/>
    <x v="3"/>
    <x v="0"/>
    <m/>
  </r>
  <r>
    <n v="154571"/>
    <x v="0"/>
    <x v="0"/>
    <x v="0"/>
    <x v="0"/>
    <x v="7"/>
    <x v="33"/>
    <x v="0"/>
    <x v="0"/>
    <s v="Tesseramento"/>
    <x v="1"/>
    <x v="4"/>
    <x v="0"/>
    <m/>
  </r>
  <r>
    <n v="118145"/>
    <x v="0"/>
    <x v="0"/>
    <x v="0"/>
    <x v="0"/>
    <x v="7"/>
    <x v="33"/>
    <x v="0"/>
    <x v="0"/>
    <s v="Tesseramento"/>
    <x v="1"/>
    <x v="3"/>
    <x v="0"/>
    <m/>
  </r>
  <r>
    <n v="230380"/>
    <x v="0"/>
    <x v="1"/>
    <x v="0"/>
    <x v="0"/>
    <x v="7"/>
    <x v="33"/>
    <x v="0"/>
    <x v="0"/>
    <s v="Tesseramento"/>
    <x v="1"/>
    <x v="1"/>
    <x v="0"/>
    <m/>
  </r>
  <r>
    <n v="41198"/>
    <x v="0"/>
    <x v="0"/>
    <x v="0"/>
    <x v="0"/>
    <x v="7"/>
    <x v="33"/>
    <x v="0"/>
    <x v="0"/>
    <s v="Tesseramento"/>
    <x v="1"/>
    <x v="1"/>
    <x v="0"/>
    <m/>
  </r>
  <r>
    <n v="134127"/>
    <x v="0"/>
    <x v="0"/>
    <x v="0"/>
    <x v="0"/>
    <x v="7"/>
    <x v="33"/>
    <x v="0"/>
    <x v="0"/>
    <s v="Tesseramento"/>
    <x v="1"/>
    <x v="4"/>
    <x v="0"/>
    <m/>
  </r>
  <r>
    <n v="97455"/>
    <x v="0"/>
    <x v="0"/>
    <x v="0"/>
    <x v="0"/>
    <x v="7"/>
    <x v="33"/>
    <x v="0"/>
    <x v="0"/>
    <s v="Tesseramento"/>
    <x v="1"/>
    <x v="4"/>
    <x v="0"/>
    <m/>
  </r>
  <r>
    <n v="152218"/>
    <x v="0"/>
    <x v="0"/>
    <x v="0"/>
    <x v="1"/>
    <x v="7"/>
    <x v="33"/>
    <x v="0"/>
    <x v="1"/>
    <s v="Tesseramento"/>
    <x v="1"/>
    <x v="4"/>
    <x v="0"/>
    <m/>
  </r>
  <r>
    <n v="63047"/>
    <x v="0"/>
    <x v="0"/>
    <x v="0"/>
    <x v="0"/>
    <x v="7"/>
    <x v="33"/>
    <x v="0"/>
    <x v="0"/>
    <s v="Tesseramento"/>
    <x v="1"/>
    <x v="4"/>
    <x v="0"/>
    <m/>
  </r>
  <r>
    <n v="4429"/>
    <x v="0"/>
    <x v="0"/>
    <x v="0"/>
    <x v="0"/>
    <x v="4"/>
    <x v="88"/>
    <x v="0"/>
    <x v="0"/>
    <s v="Tesseramento"/>
    <x v="1"/>
    <x v="3"/>
    <x v="0"/>
    <m/>
  </r>
  <r>
    <n v="17161"/>
    <x v="0"/>
    <x v="0"/>
    <x v="0"/>
    <x v="0"/>
    <x v="8"/>
    <x v="372"/>
    <x v="0"/>
    <x v="0"/>
    <s v="Tesseramento"/>
    <x v="0"/>
    <x v="3"/>
    <x v="0"/>
    <m/>
  </r>
  <r>
    <n v="94366"/>
    <x v="0"/>
    <x v="0"/>
    <x v="0"/>
    <x v="0"/>
    <x v="4"/>
    <x v="149"/>
    <x v="0"/>
    <x v="1"/>
    <s v="Tesseramento"/>
    <x v="1"/>
    <x v="3"/>
    <x v="0"/>
    <m/>
  </r>
  <r>
    <n v="6193"/>
    <x v="0"/>
    <x v="0"/>
    <x v="0"/>
    <x v="0"/>
    <x v="12"/>
    <x v="309"/>
    <x v="0"/>
    <x v="0"/>
    <s v="Tesseramento"/>
    <x v="0"/>
    <x v="0"/>
    <x v="0"/>
    <m/>
  </r>
  <r>
    <n v="70319"/>
    <x v="0"/>
    <x v="0"/>
    <x v="0"/>
    <x v="4"/>
    <x v="12"/>
    <x v="309"/>
    <x v="0"/>
    <x v="0"/>
    <s v="Tesseramento"/>
    <x v="0"/>
    <x v="0"/>
    <x v="0"/>
    <m/>
  </r>
  <r>
    <n v="235309"/>
    <x v="1"/>
    <x v="0"/>
    <x v="1"/>
    <x v="2"/>
    <x v="7"/>
    <x v="51"/>
    <x v="0"/>
    <x v="0"/>
    <s v="Tesseramento"/>
    <x v="1"/>
    <x v="5"/>
    <x v="0"/>
    <m/>
  </r>
  <r>
    <n v="187524"/>
    <x v="0"/>
    <x v="0"/>
    <x v="0"/>
    <x v="0"/>
    <x v="5"/>
    <x v="38"/>
    <x v="0"/>
    <x v="0"/>
    <s v="Tesseramento"/>
    <x v="1"/>
    <x v="0"/>
    <x v="0"/>
    <m/>
  </r>
  <r>
    <n v="147252"/>
    <x v="0"/>
    <x v="0"/>
    <x v="0"/>
    <x v="0"/>
    <x v="8"/>
    <x v="113"/>
    <x v="0"/>
    <x v="1"/>
    <s v="Tesseramento"/>
    <x v="0"/>
    <x v="4"/>
    <x v="0"/>
    <m/>
  </r>
  <r>
    <n v="218844"/>
    <x v="1"/>
    <x v="0"/>
    <x v="0"/>
    <x v="2"/>
    <x v="7"/>
    <x v="51"/>
    <x v="0"/>
    <x v="1"/>
    <s v="Tesseramento"/>
    <x v="1"/>
    <x v="5"/>
    <x v="0"/>
    <m/>
  </r>
  <r>
    <n v="111186"/>
    <x v="0"/>
    <x v="0"/>
    <x v="0"/>
    <x v="0"/>
    <x v="7"/>
    <x v="51"/>
    <x v="0"/>
    <x v="0"/>
    <s v="Tesseramento"/>
    <x v="1"/>
    <x v="0"/>
    <x v="0"/>
    <m/>
  </r>
  <r>
    <n v="177112"/>
    <x v="0"/>
    <x v="0"/>
    <x v="0"/>
    <x v="0"/>
    <x v="5"/>
    <x v="38"/>
    <x v="0"/>
    <x v="1"/>
    <s v="Tesseramento"/>
    <x v="1"/>
    <x v="3"/>
    <x v="0"/>
    <m/>
  </r>
  <r>
    <n v="183383"/>
    <x v="1"/>
    <x v="0"/>
    <x v="0"/>
    <x v="0"/>
    <x v="7"/>
    <x v="51"/>
    <x v="0"/>
    <x v="1"/>
    <s v="Tesseramento"/>
    <x v="1"/>
    <x v="5"/>
    <x v="0"/>
    <m/>
  </r>
  <r>
    <n v="147253"/>
    <x v="0"/>
    <x v="0"/>
    <x v="0"/>
    <x v="0"/>
    <x v="8"/>
    <x v="113"/>
    <x v="0"/>
    <x v="0"/>
    <s v="Tesseramento"/>
    <x v="0"/>
    <x v="3"/>
    <x v="0"/>
    <m/>
  </r>
  <r>
    <n v="85945"/>
    <x v="0"/>
    <x v="0"/>
    <x v="0"/>
    <x v="0"/>
    <x v="5"/>
    <x v="38"/>
    <x v="0"/>
    <x v="0"/>
    <s v="Tesseramento"/>
    <x v="1"/>
    <x v="3"/>
    <x v="0"/>
    <m/>
  </r>
  <r>
    <n v="112131"/>
    <x v="0"/>
    <x v="0"/>
    <x v="2"/>
    <x v="1"/>
    <x v="7"/>
    <x v="51"/>
    <x v="0"/>
    <x v="1"/>
    <s v="Tesseramento"/>
    <x v="1"/>
    <x v="0"/>
    <x v="0"/>
    <m/>
  </r>
  <r>
    <n v="47942"/>
    <x v="0"/>
    <x v="0"/>
    <x v="0"/>
    <x v="0"/>
    <x v="5"/>
    <x v="38"/>
    <x v="0"/>
    <x v="1"/>
    <s v="Tesseramento"/>
    <x v="1"/>
    <x v="4"/>
    <x v="0"/>
    <m/>
  </r>
  <r>
    <n v="135475"/>
    <x v="0"/>
    <x v="0"/>
    <x v="0"/>
    <x v="1"/>
    <x v="8"/>
    <x v="13"/>
    <x v="0"/>
    <x v="0"/>
    <s v="Tesseramento"/>
    <x v="0"/>
    <x v="0"/>
    <x v="0"/>
    <m/>
  </r>
  <r>
    <n v="52476"/>
    <x v="0"/>
    <x v="0"/>
    <x v="0"/>
    <x v="0"/>
    <x v="7"/>
    <x v="51"/>
    <x v="0"/>
    <x v="0"/>
    <s v="Tesseramento"/>
    <x v="1"/>
    <x v="0"/>
    <x v="0"/>
    <m/>
  </r>
  <r>
    <n v="47851"/>
    <x v="0"/>
    <x v="0"/>
    <x v="0"/>
    <x v="0"/>
    <x v="5"/>
    <x v="38"/>
    <x v="0"/>
    <x v="1"/>
    <s v="Tesseramento"/>
    <x v="1"/>
    <x v="4"/>
    <x v="0"/>
    <m/>
  </r>
  <r>
    <n v="47852"/>
    <x v="0"/>
    <x v="0"/>
    <x v="0"/>
    <x v="0"/>
    <x v="5"/>
    <x v="38"/>
    <x v="0"/>
    <x v="0"/>
    <s v="Tesseramento"/>
    <x v="1"/>
    <x v="3"/>
    <x v="0"/>
    <m/>
  </r>
  <r>
    <n v="92880"/>
    <x v="0"/>
    <x v="0"/>
    <x v="0"/>
    <x v="0"/>
    <x v="11"/>
    <x v="280"/>
    <x v="0"/>
    <x v="0"/>
    <s v="Tesseramento"/>
    <x v="0"/>
    <x v="0"/>
    <x v="0"/>
    <m/>
  </r>
  <r>
    <n v="111172"/>
    <x v="0"/>
    <x v="0"/>
    <x v="0"/>
    <x v="1"/>
    <x v="7"/>
    <x v="51"/>
    <x v="0"/>
    <x v="1"/>
    <s v="Tesseramento"/>
    <x v="1"/>
    <x v="0"/>
    <x v="0"/>
    <m/>
  </r>
  <r>
    <n v="112115"/>
    <x v="0"/>
    <x v="0"/>
    <x v="0"/>
    <x v="0"/>
    <x v="7"/>
    <x v="51"/>
    <x v="0"/>
    <x v="0"/>
    <s v="Tesseramento"/>
    <x v="1"/>
    <x v="0"/>
    <x v="0"/>
    <m/>
  </r>
  <r>
    <n v="15398"/>
    <x v="0"/>
    <x v="0"/>
    <x v="0"/>
    <x v="0"/>
    <x v="7"/>
    <x v="51"/>
    <x v="0"/>
    <x v="0"/>
    <s v="Tesseramento"/>
    <x v="1"/>
    <x v="4"/>
    <x v="0"/>
    <m/>
  </r>
  <r>
    <n v="100672"/>
    <x v="0"/>
    <x v="0"/>
    <x v="0"/>
    <x v="1"/>
    <x v="7"/>
    <x v="51"/>
    <x v="0"/>
    <x v="0"/>
    <s v="Tesseramento"/>
    <x v="1"/>
    <x v="0"/>
    <x v="0"/>
    <m/>
  </r>
  <r>
    <n v="151034"/>
    <x v="0"/>
    <x v="0"/>
    <x v="0"/>
    <x v="0"/>
    <x v="7"/>
    <x v="51"/>
    <x v="0"/>
    <x v="0"/>
    <s v="Tesseramento"/>
    <x v="1"/>
    <x v="3"/>
    <x v="0"/>
    <m/>
  </r>
  <r>
    <n v="115989"/>
    <x v="0"/>
    <x v="0"/>
    <x v="0"/>
    <x v="0"/>
    <x v="7"/>
    <x v="51"/>
    <x v="0"/>
    <x v="0"/>
    <s v="Tesseramento"/>
    <x v="1"/>
    <x v="3"/>
    <x v="0"/>
    <m/>
  </r>
  <r>
    <n v="14559"/>
    <x v="0"/>
    <x v="0"/>
    <x v="0"/>
    <x v="0"/>
    <x v="7"/>
    <x v="51"/>
    <x v="0"/>
    <x v="1"/>
    <s v="Tesseramento"/>
    <x v="1"/>
    <x v="4"/>
    <x v="0"/>
    <m/>
  </r>
  <r>
    <n v="39082"/>
    <x v="0"/>
    <x v="0"/>
    <x v="0"/>
    <x v="0"/>
    <x v="7"/>
    <x v="51"/>
    <x v="0"/>
    <x v="0"/>
    <s v="Tesseramento"/>
    <x v="1"/>
    <x v="4"/>
    <x v="0"/>
    <m/>
  </r>
  <r>
    <n v="60431"/>
    <x v="0"/>
    <x v="0"/>
    <x v="0"/>
    <x v="0"/>
    <x v="7"/>
    <x v="51"/>
    <x v="0"/>
    <x v="0"/>
    <s v="Tesseramento"/>
    <x v="1"/>
    <x v="1"/>
    <x v="0"/>
    <m/>
  </r>
  <r>
    <n v="35925"/>
    <x v="0"/>
    <x v="0"/>
    <x v="0"/>
    <x v="0"/>
    <x v="7"/>
    <x v="51"/>
    <x v="0"/>
    <x v="1"/>
    <s v="Tesseramento"/>
    <x v="1"/>
    <x v="3"/>
    <x v="0"/>
    <m/>
  </r>
  <r>
    <n v="98422"/>
    <x v="0"/>
    <x v="0"/>
    <x v="0"/>
    <x v="0"/>
    <x v="7"/>
    <x v="51"/>
    <x v="0"/>
    <x v="0"/>
    <s v="Tesseramento"/>
    <x v="1"/>
    <x v="3"/>
    <x v="0"/>
    <m/>
  </r>
  <r>
    <n v="198389"/>
    <x v="0"/>
    <x v="0"/>
    <x v="0"/>
    <x v="0"/>
    <x v="4"/>
    <x v="54"/>
    <x v="0"/>
    <x v="0"/>
    <s v="Tesseramento"/>
    <x v="1"/>
    <x v="1"/>
    <x v="0"/>
    <m/>
  </r>
  <r>
    <n v="235216"/>
    <x v="0"/>
    <x v="0"/>
    <x v="1"/>
    <x v="1"/>
    <x v="12"/>
    <x v="27"/>
    <x v="0"/>
    <x v="0"/>
    <s v="Tesseramento"/>
    <x v="1"/>
    <x v="1"/>
    <x v="0"/>
    <m/>
  </r>
  <r>
    <n v="214341"/>
    <x v="0"/>
    <x v="1"/>
    <x v="0"/>
    <x v="0"/>
    <x v="11"/>
    <x v="91"/>
    <x v="0"/>
    <x v="1"/>
    <s v="Tesseramento"/>
    <x v="1"/>
    <x v="0"/>
    <x v="0"/>
    <m/>
  </r>
  <r>
    <n v="192706"/>
    <x v="0"/>
    <x v="1"/>
    <x v="0"/>
    <x v="0"/>
    <x v="11"/>
    <x v="91"/>
    <x v="0"/>
    <x v="1"/>
    <s v="Tesseramento"/>
    <x v="1"/>
    <x v="0"/>
    <x v="0"/>
    <m/>
  </r>
  <r>
    <n v="116188"/>
    <x v="0"/>
    <x v="0"/>
    <x v="0"/>
    <x v="0"/>
    <x v="8"/>
    <x v="112"/>
    <x v="0"/>
    <x v="0"/>
    <s v="Tesseramento"/>
    <x v="1"/>
    <x v="0"/>
    <x v="0"/>
    <m/>
  </r>
  <r>
    <n v="192707"/>
    <x v="0"/>
    <x v="1"/>
    <x v="0"/>
    <x v="1"/>
    <x v="11"/>
    <x v="91"/>
    <x v="0"/>
    <x v="0"/>
    <s v="Tesseramento"/>
    <x v="1"/>
    <x v="1"/>
    <x v="0"/>
    <m/>
  </r>
  <r>
    <n v="98356"/>
    <x v="0"/>
    <x v="0"/>
    <x v="0"/>
    <x v="0"/>
    <x v="11"/>
    <x v="91"/>
    <x v="0"/>
    <x v="1"/>
    <s v="Tesseramento"/>
    <x v="1"/>
    <x v="3"/>
    <x v="0"/>
    <m/>
  </r>
  <r>
    <n v="190076"/>
    <x v="0"/>
    <x v="0"/>
    <x v="0"/>
    <x v="0"/>
    <x v="11"/>
    <x v="91"/>
    <x v="0"/>
    <x v="0"/>
    <s v="Tesseramento"/>
    <x v="1"/>
    <x v="0"/>
    <x v="0"/>
    <m/>
  </r>
  <r>
    <n v="235267"/>
    <x v="1"/>
    <x v="0"/>
    <x v="1"/>
    <x v="3"/>
    <x v="2"/>
    <x v="313"/>
    <x v="0"/>
    <x v="0"/>
    <s v="Tesseramento"/>
    <x v="1"/>
    <x v="5"/>
    <x v="0"/>
    <m/>
  </r>
  <r>
    <n v="56284"/>
    <x v="0"/>
    <x v="0"/>
    <x v="0"/>
    <x v="2"/>
    <x v="7"/>
    <x v="51"/>
    <x v="0"/>
    <x v="1"/>
    <s v="Tesseramento"/>
    <x v="1"/>
    <x v="0"/>
    <x v="0"/>
    <m/>
  </r>
  <r>
    <n v="94761"/>
    <x v="0"/>
    <x v="0"/>
    <x v="2"/>
    <x v="0"/>
    <x v="2"/>
    <x v="79"/>
    <x v="0"/>
    <x v="1"/>
    <s v="Tesseramento"/>
    <x v="1"/>
    <x v="4"/>
    <x v="0"/>
    <m/>
  </r>
  <r>
    <n v="35930"/>
    <x v="0"/>
    <x v="0"/>
    <x v="0"/>
    <x v="0"/>
    <x v="7"/>
    <x v="51"/>
    <x v="0"/>
    <x v="0"/>
    <s v="Tesseramento"/>
    <x v="1"/>
    <x v="4"/>
    <x v="0"/>
    <m/>
  </r>
  <r>
    <n v="138092"/>
    <x v="0"/>
    <x v="0"/>
    <x v="0"/>
    <x v="0"/>
    <x v="7"/>
    <x v="51"/>
    <x v="0"/>
    <x v="0"/>
    <s v="Tesseramento"/>
    <x v="1"/>
    <x v="4"/>
    <x v="0"/>
    <m/>
  </r>
  <r>
    <n v="138101"/>
    <x v="0"/>
    <x v="0"/>
    <x v="0"/>
    <x v="0"/>
    <x v="7"/>
    <x v="51"/>
    <x v="0"/>
    <x v="1"/>
    <s v="Tesseramento"/>
    <x v="1"/>
    <x v="4"/>
    <x v="0"/>
    <m/>
  </r>
  <r>
    <n v="114123"/>
    <x v="0"/>
    <x v="0"/>
    <x v="0"/>
    <x v="0"/>
    <x v="2"/>
    <x v="79"/>
    <x v="0"/>
    <x v="0"/>
    <s v="Tesseramento"/>
    <x v="1"/>
    <x v="3"/>
    <x v="0"/>
    <m/>
  </r>
  <r>
    <n v="218256"/>
    <x v="0"/>
    <x v="1"/>
    <x v="0"/>
    <x v="0"/>
    <x v="2"/>
    <x v="79"/>
    <x v="0"/>
    <x v="0"/>
    <s v="Tesseramento"/>
    <x v="1"/>
    <x v="0"/>
    <x v="0"/>
    <m/>
  </r>
  <r>
    <n v="145557"/>
    <x v="0"/>
    <x v="0"/>
    <x v="0"/>
    <x v="0"/>
    <x v="7"/>
    <x v="51"/>
    <x v="0"/>
    <x v="0"/>
    <s v="Tesseramento"/>
    <x v="1"/>
    <x v="0"/>
    <x v="0"/>
    <m/>
  </r>
  <r>
    <n v="19403"/>
    <x v="0"/>
    <x v="0"/>
    <x v="0"/>
    <x v="0"/>
    <x v="7"/>
    <x v="51"/>
    <x v="0"/>
    <x v="0"/>
    <s v="Tesseramento"/>
    <x v="1"/>
    <x v="0"/>
    <x v="0"/>
    <m/>
  </r>
  <r>
    <n v="197663"/>
    <x v="0"/>
    <x v="0"/>
    <x v="0"/>
    <x v="0"/>
    <x v="2"/>
    <x v="79"/>
    <x v="0"/>
    <x v="0"/>
    <s v="Tesseramento"/>
    <x v="1"/>
    <x v="4"/>
    <x v="0"/>
    <m/>
  </r>
  <r>
    <n v="94756"/>
    <x v="0"/>
    <x v="0"/>
    <x v="0"/>
    <x v="0"/>
    <x v="2"/>
    <x v="79"/>
    <x v="0"/>
    <x v="0"/>
    <s v="Tesseramento"/>
    <x v="1"/>
    <x v="4"/>
    <x v="0"/>
    <m/>
  </r>
  <r>
    <n v="235337"/>
    <x v="0"/>
    <x v="0"/>
    <x v="1"/>
    <x v="2"/>
    <x v="4"/>
    <x v="145"/>
    <x v="0"/>
    <x v="0"/>
    <s v="Tesseramento"/>
    <x v="1"/>
    <x v="1"/>
    <x v="0"/>
    <m/>
  </r>
  <r>
    <n v="235217"/>
    <x v="1"/>
    <x v="0"/>
    <x v="1"/>
    <x v="1"/>
    <x v="12"/>
    <x v="27"/>
    <x v="0"/>
    <x v="0"/>
    <s v="Tesseramento"/>
    <x v="1"/>
    <x v="5"/>
    <x v="0"/>
    <m/>
  </r>
  <r>
    <n v="204100"/>
    <x v="0"/>
    <x v="0"/>
    <x v="0"/>
    <x v="0"/>
    <x v="2"/>
    <x v="79"/>
    <x v="0"/>
    <x v="0"/>
    <s v="Tesseramento"/>
    <x v="1"/>
    <x v="0"/>
    <x v="0"/>
    <m/>
  </r>
  <r>
    <n v="128472"/>
    <x v="0"/>
    <x v="0"/>
    <x v="0"/>
    <x v="0"/>
    <x v="2"/>
    <x v="79"/>
    <x v="0"/>
    <x v="0"/>
    <s v="Tesseramento"/>
    <x v="1"/>
    <x v="0"/>
    <x v="0"/>
    <m/>
  </r>
  <r>
    <n v="73541"/>
    <x v="0"/>
    <x v="0"/>
    <x v="0"/>
    <x v="0"/>
    <x v="2"/>
    <x v="79"/>
    <x v="0"/>
    <x v="0"/>
    <s v="Tesseramento"/>
    <x v="1"/>
    <x v="4"/>
    <x v="0"/>
    <m/>
  </r>
  <r>
    <n v="111951"/>
    <x v="0"/>
    <x v="0"/>
    <x v="0"/>
    <x v="0"/>
    <x v="2"/>
    <x v="79"/>
    <x v="0"/>
    <x v="1"/>
    <s v="Tesseramento"/>
    <x v="1"/>
    <x v="4"/>
    <x v="0"/>
    <m/>
  </r>
  <r>
    <n v="180309"/>
    <x v="0"/>
    <x v="0"/>
    <x v="0"/>
    <x v="0"/>
    <x v="2"/>
    <x v="79"/>
    <x v="0"/>
    <x v="0"/>
    <s v="Tesseramento"/>
    <x v="1"/>
    <x v="0"/>
    <x v="0"/>
    <m/>
  </r>
  <r>
    <n v="82206"/>
    <x v="0"/>
    <x v="0"/>
    <x v="0"/>
    <x v="0"/>
    <x v="2"/>
    <x v="79"/>
    <x v="0"/>
    <x v="1"/>
    <s v="Tesseramento"/>
    <x v="1"/>
    <x v="0"/>
    <x v="0"/>
    <m/>
  </r>
  <r>
    <n v="114124"/>
    <x v="0"/>
    <x v="0"/>
    <x v="0"/>
    <x v="0"/>
    <x v="2"/>
    <x v="79"/>
    <x v="0"/>
    <x v="0"/>
    <s v="Tesseramento"/>
    <x v="1"/>
    <x v="4"/>
    <x v="0"/>
    <m/>
  </r>
  <r>
    <n v="146551"/>
    <x v="0"/>
    <x v="0"/>
    <x v="0"/>
    <x v="0"/>
    <x v="2"/>
    <x v="79"/>
    <x v="0"/>
    <x v="1"/>
    <s v="Tesseramento"/>
    <x v="1"/>
    <x v="4"/>
    <x v="0"/>
    <m/>
  </r>
  <r>
    <n v="110785"/>
    <x v="0"/>
    <x v="0"/>
    <x v="0"/>
    <x v="0"/>
    <x v="2"/>
    <x v="79"/>
    <x v="0"/>
    <x v="0"/>
    <s v="Tesseramento"/>
    <x v="1"/>
    <x v="1"/>
    <x v="0"/>
    <m/>
  </r>
  <r>
    <n v="23135"/>
    <x v="0"/>
    <x v="0"/>
    <x v="0"/>
    <x v="0"/>
    <x v="2"/>
    <x v="79"/>
    <x v="0"/>
    <x v="0"/>
    <s v="Tesseramento"/>
    <x v="1"/>
    <x v="3"/>
    <x v="0"/>
    <m/>
  </r>
  <r>
    <n v="23136"/>
    <x v="0"/>
    <x v="0"/>
    <x v="0"/>
    <x v="0"/>
    <x v="2"/>
    <x v="79"/>
    <x v="0"/>
    <x v="1"/>
    <s v="Tesseramento"/>
    <x v="1"/>
    <x v="3"/>
    <x v="0"/>
    <m/>
  </r>
  <r>
    <n v="97218"/>
    <x v="0"/>
    <x v="0"/>
    <x v="0"/>
    <x v="0"/>
    <x v="2"/>
    <x v="79"/>
    <x v="0"/>
    <x v="1"/>
    <s v="Tesseramento"/>
    <x v="1"/>
    <x v="4"/>
    <x v="0"/>
    <m/>
  </r>
  <r>
    <n v="105458"/>
    <x v="0"/>
    <x v="0"/>
    <x v="0"/>
    <x v="0"/>
    <x v="2"/>
    <x v="79"/>
    <x v="0"/>
    <x v="0"/>
    <s v="Tesseramento"/>
    <x v="1"/>
    <x v="4"/>
    <x v="0"/>
    <m/>
  </r>
  <r>
    <n v="190977"/>
    <x v="0"/>
    <x v="0"/>
    <x v="0"/>
    <x v="0"/>
    <x v="2"/>
    <x v="79"/>
    <x v="0"/>
    <x v="0"/>
    <s v="Tesseramento"/>
    <x v="1"/>
    <x v="4"/>
    <x v="0"/>
    <m/>
  </r>
  <r>
    <n v="159206"/>
    <x v="0"/>
    <x v="0"/>
    <x v="0"/>
    <x v="0"/>
    <x v="2"/>
    <x v="79"/>
    <x v="0"/>
    <x v="0"/>
    <s v="Tesseramento"/>
    <x v="1"/>
    <x v="0"/>
    <x v="0"/>
    <m/>
  </r>
  <r>
    <n v="125266"/>
    <x v="0"/>
    <x v="0"/>
    <x v="0"/>
    <x v="0"/>
    <x v="2"/>
    <x v="79"/>
    <x v="0"/>
    <x v="0"/>
    <s v="Tesseramento"/>
    <x v="1"/>
    <x v="0"/>
    <x v="0"/>
    <m/>
  </r>
  <r>
    <n v="230535"/>
    <x v="0"/>
    <x v="0"/>
    <x v="0"/>
    <x v="1"/>
    <x v="2"/>
    <x v="79"/>
    <x v="0"/>
    <x v="0"/>
    <s v="Tesseramento"/>
    <x v="1"/>
    <x v="1"/>
    <x v="0"/>
    <m/>
  </r>
  <r>
    <n v="28400"/>
    <x v="0"/>
    <x v="1"/>
    <x v="0"/>
    <x v="4"/>
    <x v="2"/>
    <x v="79"/>
    <x v="0"/>
    <x v="0"/>
    <s v="Tesseramento"/>
    <x v="1"/>
    <x v="3"/>
    <x v="0"/>
    <m/>
  </r>
  <r>
    <n v="131226"/>
    <x v="0"/>
    <x v="0"/>
    <x v="0"/>
    <x v="0"/>
    <x v="2"/>
    <x v="79"/>
    <x v="0"/>
    <x v="0"/>
    <s v="Tesseramento"/>
    <x v="1"/>
    <x v="4"/>
    <x v="0"/>
    <m/>
  </r>
  <r>
    <n v="116794"/>
    <x v="0"/>
    <x v="0"/>
    <x v="0"/>
    <x v="0"/>
    <x v="2"/>
    <x v="5"/>
    <x v="0"/>
    <x v="0"/>
    <s v="Tesseramento"/>
    <x v="1"/>
    <x v="1"/>
    <x v="0"/>
    <m/>
  </r>
  <r>
    <n v="228636"/>
    <x v="0"/>
    <x v="0"/>
    <x v="0"/>
    <x v="0"/>
    <x v="2"/>
    <x v="79"/>
    <x v="0"/>
    <x v="1"/>
    <s v="Tesseramento"/>
    <x v="1"/>
    <x v="3"/>
    <x v="0"/>
    <m/>
  </r>
  <r>
    <n v="89766"/>
    <x v="0"/>
    <x v="0"/>
    <x v="0"/>
    <x v="0"/>
    <x v="2"/>
    <x v="79"/>
    <x v="0"/>
    <x v="0"/>
    <s v="Tesseramento"/>
    <x v="1"/>
    <x v="3"/>
    <x v="0"/>
    <m/>
  </r>
  <r>
    <n v="136165"/>
    <x v="0"/>
    <x v="0"/>
    <x v="0"/>
    <x v="0"/>
    <x v="2"/>
    <x v="5"/>
    <x v="0"/>
    <x v="0"/>
    <s v="Tesseramento"/>
    <x v="1"/>
    <x v="4"/>
    <x v="0"/>
    <m/>
  </r>
  <r>
    <n v="46540"/>
    <x v="0"/>
    <x v="0"/>
    <x v="0"/>
    <x v="0"/>
    <x v="2"/>
    <x v="79"/>
    <x v="0"/>
    <x v="0"/>
    <s v="Tesseramento"/>
    <x v="1"/>
    <x v="4"/>
    <x v="0"/>
    <m/>
  </r>
  <r>
    <n v="139370"/>
    <x v="0"/>
    <x v="0"/>
    <x v="0"/>
    <x v="0"/>
    <x v="8"/>
    <x v="372"/>
    <x v="0"/>
    <x v="1"/>
    <s v="Tesseramento"/>
    <x v="0"/>
    <x v="4"/>
    <x v="0"/>
    <m/>
  </r>
  <r>
    <n v="225500"/>
    <x v="1"/>
    <x v="0"/>
    <x v="0"/>
    <x v="0"/>
    <x v="2"/>
    <x v="208"/>
    <x v="0"/>
    <x v="0"/>
    <s v="Tesseramento"/>
    <x v="0"/>
    <x v="5"/>
    <x v="0"/>
    <m/>
  </r>
  <r>
    <n v="213359"/>
    <x v="0"/>
    <x v="0"/>
    <x v="0"/>
    <x v="0"/>
    <x v="4"/>
    <x v="145"/>
    <x v="0"/>
    <x v="0"/>
    <s v="Tesseramento"/>
    <x v="1"/>
    <x v="0"/>
    <x v="0"/>
    <m/>
  </r>
  <r>
    <n v="61184"/>
    <x v="0"/>
    <x v="0"/>
    <x v="0"/>
    <x v="0"/>
    <x v="2"/>
    <x v="5"/>
    <x v="0"/>
    <x v="1"/>
    <s v="Tesseramento"/>
    <x v="1"/>
    <x v="4"/>
    <x v="0"/>
    <m/>
  </r>
  <r>
    <n v="186218"/>
    <x v="0"/>
    <x v="0"/>
    <x v="0"/>
    <x v="0"/>
    <x v="4"/>
    <x v="88"/>
    <x v="0"/>
    <x v="0"/>
    <s v="Tesseramento"/>
    <x v="1"/>
    <x v="1"/>
    <x v="0"/>
    <m/>
  </r>
  <r>
    <n v="38281"/>
    <x v="0"/>
    <x v="0"/>
    <x v="0"/>
    <x v="0"/>
    <x v="7"/>
    <x v="185"/>
    <x v="0"/>
    <x v="0"/>
    <s v="Tesseramento"/>
    <x v="1"/>
    <x v="4"/>
    <x v="0"/>
    <m/>
  </r>
  <r>
    <n v="183818"/>
    <x v="0"/>
    <x v="0"/>
    <x v="0"/>
    <x v="0"/>
    <x v="7"/>
    <x v="185"/>
    <x v="0"/>
    <x v="0"/>
    <s v="Tesseramento"/>
    <x v="1"/>
    <x v="3"/>
    <x v="0"/>
    <m/>
  </r>
  <r>
    <n v="206861"/>
    <x v="0"/>
    <x v="0"/>
    <x v="0"/>
    <x v="1"/>
    <x v="7"/>
    <x v="185"/>
    <x v="0"/>
    <x v="1"/>
    <s v="Tesseramento"/>
    <x v="1"/>
    <x v="0"/>
    <x v="0"/>
    <m/>
  </r>
  <r>
    <n v="97209"/>
    <x v="0"/>
    <x v="0"/>
    <x v="0"/>
    <x v="0"/>
    <x v="2"/>
    <x v="79"/>
    <x v="0"/>
    <x v="1"/>
    <s v="Tesseramento"/>
    <x v="1"/>
    <x v="4"/>
    <x v="0"/>
    <m/>
  </r>
  <r>
    <n v="62525"/>
    <x v="0"/>
    <x v="0"/>
    <x v="0"/>
    <x v="0"/>
    <x v="2"/>
    <x v="79"/>
    <x v="0"/>
    <x v="0"/>
    <s v="Tesseramento"/>
    <x v="1"/>
    <x v="4"/>
    <x v="0"/>
    <m/>
  </r>
  <r>
    <n v="148528"/>
    <x v="0"/>
    <x v="0"/>
    <x v="0"/>
    <x v="1"/>
    <x v="2"/>
    <x v="79"/>
    <x v="0"/>
    <x v="0"/>
    <s v="Tesseramento"/>
    <x v="1"/>
    <x v="0"/>
    <x v="0"/>
    <m/>
  </r>
  <r>
    <n v="224817"/>
    <x v="1"/>
    <x v="0"/>
    <x v="0"/>
    <x v="0"/>
    <x v="4"/>
    <x v="256"/>
    <x v="0"/>
    <x v="0"/>
    <s v="Tesseramento"/>
    <x v="1"/>
    <x v="7"/>
    <x v="0"/>
    <s v="B"/>
  </r>
  <r>
    <n v="101657"/>
    <x v="0"/>
    <x v="0"/>
    <x v="0"/>
    <x v="0"/>
    <x v="2"/>
    <x v="79"/>
    <x v="0"/>
    <x v="0"/>
    <s v="Tesseramento"/>
    <x v="1"/>
    <x v="4"/>
    <x v="0"/>
    <m/>
  </r>
  <r>
    <n v="235396"/>
    <x v="0"/>
    <x v="0"/>
    <x v="1"/>
    <x v="0"/>
    <x v="7"/>
    <x v="185"/>
    <x v="0"/>
    <x v="0"/>
    <s v="Tesseramento"/>
    <x v="1"/>
    <x v="1"/>
    <x v="0"/>
    <m/>
  </r>
  <r>
    <n v="36502"/>
    <x v="0"/>
    <x v="0"/>
    <x v="0"/>
    <x v="0"/>
    <x v="4"/>
    <x v="145"/>
    <x v="0"/>
    <x v="0"/>
    <s v="Tesseramento"/>
    <x v="1"/>
    <x v="3"/>
    <x v="0"/>
    <m/>
  </r>
  <r>
    <n v="183512"/>
    <x v="0"/>
    <x v="0"/>
    <x v="0"/>
    <x v="0"/>
    <x v="4"/>
    <x v="145"/>
    <x v="0"/>
    <x v="1"/>
    <s v="Tesseramento"/>
    <x v="1"/>
    <x v="3"/>
    <x v="0"/>
    <m/>
  </r>
  <r>
    <n v="235397"/>
    <x v="0"/>
    <x v="0"/>
    <x v="1"/>
    <x v="0"/>
    <x v="7"/>
    <x v="185"/>
    <x v="0"/>
    <x v="1"/>
    <s v="Tesseramento"/>
    <x v="1"/>
    <x v="1"/>
    <x v="0"/>
    <m/>
  </r>
  <r>
    <n v="235367"/>
    <x v="0"/>
    <x v="0"/>
    <x v="1"/>
    <x v="1"/>
    <x v="7"/>
    <x v="78"/>
    <x v="0"/>
    <x v="1"/>
    <s v="Tesseramento"/>
    <x v="0"/>
    <x v="3"/>
    <x v="0"/>
    <m/>
  </r>
  <r>
    <n v="235368"/>
    <x v="0"/>
    <x v="0"/>
    <x v="1"/>
    <x v="1"/>
    <x v="7"/>
    <x v="78"/>
    <x v="0"/>
    <x v="0"/>
    <s v="Tesseramento"/>
    <x v="0"/>
    <x v="3"/>
    <x v="0"/>
    <m/>
  </r>
  <r>
    <n v="235366"/>
    <x v="1"/>
    <x v="0"/>
    <x v="1"/>
    <x v="3"/>
    <x v="7"/>
    <x v="78"/>
    <x v="0"/>
    <x v="0"/>
    <s v="Tesseramento"/>
    <x v="0"/>
    <x v="5"/>
    <x v="0"/>
    <m/>
  </r>
  <r>
    <n v="185544"/>
    <x v="0"/>
    <x v="0"/>
    <x v="0"/>
    <x v="0"/>
    <x v="4"/>
    <x v="54"/>
    <x v="0"/>
    <x v="0"/>
    <s v="Tesseramento"/>
    <x v="1"/>
    <x v="0"/>
    <x v="0"/>
    <m/>
  </r>
  <r>
    <n v="8706"/>
    <x v="0"/>
    <x v="0"/>
    <x v="0"/>
    <x v="0"/>
    <x v="15"/>
    <x v="72"/>
    <x v="0"/>
    <x v="0"/>
    <s v="Tesseramento"/>
    <x v="1"/>
    <x v="0"/>
    <x v="0"/>
    <m/>
  </r>
  <r>
    <n v="111621"/>
    <x v="0"/>
    <x v="0"/>
    <x v="0"/>
    <x v="0"/>
    <x v="15"/>
    <x v="72"/>
    <x v="0"/>
    <x v="1"/>
    <s v="Tesseramento"/>
    <x v="1"/>
    <x v="4"/>
    <x v="0"/>
    <m/>
  </r>
  <r>
    <n v="155700"/>
    <x v="0"/>
    <x v="0"/>
    <x v="0"/>
    <x v="0"/>
    <x v="15"/>
    <x v="72"/>
    <x v="0"/>
    <x v="0"/>
    <s v="Tesseramento"/>
    <x v="1"/>
    <x v="4"/>
    <x v="0"/>
    <m/>
  </r>
  <r>
    <n v="121668"/>
    <x v="0"/>
    <x v="0"/>
    <x v="0"/>
    <x v="0"/>
    <x v="15"/>
    <x v="72"/>
    <x v="0"/>
    <x v="0"/>
    <s v="Tesseramento"/>
    <x v="1"/>
    <x v="0"/>
    <x v="0"/>
    <m/>
  </r>
  <r>
    <n v="91073"/>
    <x v="0"/>
    <x v="0"/>
    <x v="0"/>
    <x v="0"/>
    <x v="4"/>
    <x v="54"/>
    <x v="0"/>
    <x v="0"/>
    <s v="Tesseramento"/>
    <x v="1"/>
    <x v="3"/>
    <x v="0"/>
    <m/>
  </r>
  <r>
    <n v="119708"/>
    <x v="0"/>
    <x v="0"/>
    <x v="0"/>
    <x v="0"/>
    <x v="4"/>
    <x v="54"/>
    <x v="0"/>
    <x v="1"/>
    <s v="Tesseramento"/>
    <x v="1"/>
    <x v="3"/>
    <x v="0"/>
    <m/>
  </r>
  <r>
    <n v="165908"/>
    <x v="0"/>
    <x v="0"/>
    <x v="0"/>
    <x v="0"/>
    <x v="7"/>
    <x v="78"/>
    <x v="0"/>
    <x v="0"/>
    <s v="Tesseramento"/>
    <x v="0"/>
    <x v="4"/>
    <x v="0"/>
    <m/>
  </r>
  <r>
    <n v="179132"/>
    <x v="0"/>
    <x v="0"/>
    <x v="0"/>
    <x v="0"/>
    <x v="7"/>
    <x v="78"/>
    <x v="0"/>
    <x v="1"/>
    <s v="Tesseramento"/>
    <x v="0"/>
    <x v="4"/>
    <x v="0"/>
    <m/>
  </r>
  <r>
    <n v="217927"/>
    <x v="1"/>
    <x v="0"/>
    <x v="0"/>
    <x v="1"/>
    <x v="4"/>
    <x v="256"/>
    <x v="0"/>
    <x v="0"/>
    <s v="Tesseramento"/>
    <x v="1"/>
    <x v="5"/>
    <x v="0"/>
    <m/>
  </r>
  <r>
    <n v="231100"/>
    <x v="0"/>
    <x v="0"/>
    <x v="0"/>
    <x v="3"/>
    <x v="8"/>
    <x v="397"/>
    <x v="0"/>
    <x v="0"/>
    <s v="Tesseramento"/>
    <x v="4"/>
    <x v="3"/>
    <x v="0"/>
    <m/>
  </r>
  <r>
    <n v="209092"/>
    <x v="1"/>
    <x v="0"/>
    <x v="0"/>
    <x v="0"/>
    <x v="4"/>
    <x v="145"/>
    <x v="0"/>
    <x v="0"/>
    <s v="Tesseramento"/>
    <x v="1"/>
    <x v="6"/>
    <x v="0"/>
    <m/>
  </r>
  <r>
    <n v="52915"/>
    <x v="0"/>
    <x v="0"/>
    <x v="0"/>
    <x v="0"/>
    <x v="7"/>
    <x v="185"/>
    <x v="0"/>
    <x v="0"/>
    <s v="Tesseramento"/>
    <x v="1"/>
    <x v="4"/>
    <x v="0"/>
    <m/>
  </r>
  <r>
    <n v="27055"/>
    <x v="0"/>
    <x v="0"/>
    <x v="0"/>
    <x v="0"/>
    <x v="4"/>
    <x v="54"/>
    <x v="0"/>
    <x v="0"/>
    <s v="Tesseramento"/>
    <x v="1"/>
    <x v="3"/>
    <x v="0"/>
    <m/>
  </r>
  <r>
    <n v="222773"/>
    <x v="0"/>
    <x v="1"/>
    <x v="0"/>
    <x v="0"/>
    <x v="1"/>
    <x v="1"/>
    <x v="0"/>
    <x v="1"/>
    <s v="Tesseramento"/>
    <x v="0"/>
    <x v="0"/>
    <x v="0"/>
    <m/>
  </r>
  <r>
    <n v="222775"/>
    <x v="0"/>
    <x v="1"/>
    <x v="0"/>
    <x v="0"/>
    <x v="1"/>
    <x v="1"/>
    <x v="0"/>
    <x v="0"/>
    <s v="Tesseramento"/>
    <x v="0"/>
    <x v="0"/>
    <x v="0"/>
    <m/>
  </r>
  <r>
    <n v="235677"/>
    <x v="0"/>
    <x v="0"/>
    <x v="1"/>
    <x v="2"/>
    <x v="11"/>
    <x v="174"/>
    <x v="0"/>
    <x v="0"/>
    <s v="Tesseramento"/>
    <x v="3"/>
    <x v="4"/>
    <x v="0"/>
    <m/>
  </r>
  <r>
    <n v="164192"/>
    <x v="1"/>
    <x v="0"/>
    <x v="0"/>
    <x v="0"/>
    <x v="4"/>
    <x v="256"/>
    <x v="0"/>
    <x v="0"/>
    <s v="Tesseramento"/>
    <x v="1"/>
    <x v="7"/>
    <x v="0"/>
    <s v="B"/>
  </r>
  <r>
    <n v="217123"/>
    <x v="0"/>
    <x v="1"/>
    <x v="0"/>
    <x v="1"/>
    <x v="15"/>
    <x v="104"/>
    <x v="0"/>
    <x v="0"/>
    <s v="Tesseramento"/>
    <x v="1"/>
    <x v="4"/>
    <x v="0"/>
    <m/>
  </r>
  <r>
    <n v="166028"/>
    <x v="0"/>
    <x v="0"/>
    <x v="0"/>
    <x v="0"/>
    <x v="8"/>
    <x v="46"/>
    <x v="0"/>
    <x v="1"/>
    <s v="Tesseramento"/>
    <x v="0"/>
    <x v="0"/>
    <x v="0"/>
    <m/>
  </r>
  <r>
    <n v="213320"/>
    <x v="0"/>
    <x v="0"/>
    <x v="0"/>
    <x v="0"/>
    <x v="2"/>
    <x v="2"/>
    <x v="0"/>
    <x v="0"/>
    <s v="Tesseramento"/>
    <x v="1"/>
    <x v="0"/>
    <x v="0"/>
    <m/>
  </r>
  <r>
    <n v="235345"/>
    <x v="1"/>
    <x v="0"/>
    <x v="1"/>
    <x v="1"/>
    <x v="15"/>
    <x v="104"/>
    <x v="0"/>
    <x v="0"/>
    <s v="Tesseramento"/>
    <x v="1"/>
    <x v="5"/>
    <x v="0"/>
    <m/>
  </r>
  <r>
    <n v="235678"/>
    <x v="1"/>
    <x v="1"/>
    <x v="1"/>
    <x v="2"/>
    <x v="11"/>
    <x v="174"/>
    <x v="0"/>
    <x v="1"/>
    <s v="Tesseramento"/>
    <x v="3"/>
    <x v="5"/>
    <x v="0"/>
    <m/>
  </r>
  <r>
    <n v="128119"/>
    <x v="0"/>
    <x v="0"/>
    <x v="0"/>
    <x v="0"/>
    <x v="11"/>
    <x v="86"/>
    <x v="0"/>
    <x v="0"/>
    <s v="Tesseramento"/>
    <x v="0"/>
    <x v="0"/>
    <x v="0"/>
    <m/>
  </r>
  <r>
    <n v="26396"/>
    <x v="0"/>
    <x v="0"/>
    <x v="0"/>
    <x v="0"/>
    <x v="4"/>
    <x v="18"/>
    <x v="0"/>
    <x v="0"/>
    <s v="Tesseramento"/>
    <x v="1"/>
    <x v="3"/>
    <x v="0"/>
    <m/>
  </r>
  <r>
    <n v="73957"/>
    <x v="0"/>
    <x v="0"/>
    <x v="0"/>
    <x v="0"/>
    <x v="4"/>
    <x v="18"/>
    <x v="0"/>
    <x v="0"/>
    <s v="Tesseramento"/>
    <x v="1"/>
    <x v="1"/>
    <x v="0"/>
    <m/>
  </r>
  <r>
    <n v="26397"/>
    <x v="0"/>
    <x v="0"/>
    <x v="0"/>
    <x v="0"/>
    <x v="4"/>
    <x v="18"/>
    <x v="0"/>
    <x v="1"/>
    <s v="Tesseramento"/>
    <x v="1"/>
    <x v="0"/>
    <x v="0"/>
    <m/>
  </r>
  <r>
    <n v="78807"/>
    <x v="0"/>
    <x v="0"/>
    <x v="0"/>
    <x v="0"/>
    <x v="4"/>
    <x v="18"/>
    <x v="0"/>
    <x v="0"/>
    <s v="Tesseramento"/>
    <x v="1"/>
    <x v="4"/>
    <x v="0"/>
    <m/>
  </r>
  <r>
    <n v="26552"/>
    <x v="0"/>
    <x v="0"/>
    <x v="0"/>
    <x v="0"/>
    <x v="4"/>
    <x v="18"/>
    <x v="0"/>
    <x v="0"/>
    <s v="Tesseramento"/>
    <x v="1"/>
    <x v="3"/>
    <x v="0"/>
    <m/>
  </r>
  <r>
    <n v="26554"/>
    <x v="0"/>
    <x v="0"/>
    <x v="0"/>
    <x v="0"/>
    <x v="4"/>
    <x v="18"/>
    <x v="0"/>
    <x v="0"/>
    <s v="Tesseramento"/>
    <x v="1"/>
    <x v="0"/>
    <x v="0"/>
    <m/>
  </r>
  <r>
    <n v="124701"/>
    <x v="0"/>
    <x v="0"/>
    <x v="0"/>
    <x v="3"/>
    <x v="4"/>
    <x v="18"/>
    <x v="0"/>
    <x v="1"/>
    <s v="Tesseramento"/>
    <x v="1"/>
    <x v="0"/>
    <x v="0"/>
    <m/>
  </r>
  <r>
    <n v="26398"/>
    <x v="0"/>
    <x v="0"/>
    <x v="0"/>
    <x v="0"/>
    <x v="4"/>
    <x v="18"/>
    <x v="0"/>
    <x v="1"/>
    <s v="Tesseramento"/>
    <x v="1"/>
    <x v="4"/>
    <x v="0"/>
    <m/>
  </r>
  <r>
    <n v="101876"/>
    <x v="0"/>
    <x v="0"/>
    <x v="0"/>
    <x v="0"/>
    <x v="10"/>
    <x v="93"/>
    <x v="0"/>
    <x v="0"/>
    <s v="Tesseramento"/>
    <x v="0"/>
    <x v="4"/>
    <x v="0"/>
    <m/>
  </r>
  <r>
    <n v="162577"/>
    <x v="0"/>
    <x v="0"/>
    <x v="0"/>
    <x v="0"/>
    <x v="10"/>
    <x v="93"/>
    <x v="0"/>
    <x v="1"/>
    <s v="Tesseramento"/>
    <x v="0"/>
    <x v="4"/>
    <x v="0"/>
    <m/>
  </r>
  <r>
    <n v="26395"/>
    <x v="0"/>
    <x v="0"/>
    <x v="0"/>
    <x v="0"/>
    <x v="4"/>
    <x v="18"/>
    <x v="0"/>
    <x v="0"/>
    <s v="Tesseramento"/>
    <x v="1"/>
    <x v="0"/>
    <x v="0"/>
    <m/>
  </r>
  <r>
    <n v="76524"/>
    <x v="0"/>
    <x v="0"/>
    <x v="0"/>
    <x v="0"/>
    <x v="4"/>
    <x v="18"/>
    <x v="0"/>
    <x v="0"/>
    <s v="Tesseramento"/>
    <x v="1"/>
    <x v="0"/>
    <x v="0"/>
    <m/>
  </r>
  <r>
    <n v="23480"/>
    <x v="0"/>
    <x v="0"/>
    <x v="0"/>
    <x v="0"/>
    <x v="8"/>
    <x v="372"/>
    <x v="0"/>
    <x v="0"/>
    <s v="Tesseramento"/>
    <x v="0"/>
    <x v="0"/>
    <x v="0"/>
    <m/>
  </r>
  <r>
    <n v="235294"/>
    <x v="0"/>
    <x v="0"/>
    <x v="1"/>
    <x v="1"/>
    <x v="10"/>
    <x v="93"/>
    <x v="0"/>
    <x v="0"/>
    <s v="Tesseramento"/>
    <x v="0"/>
    <x v="0"/>
    <x v="0"/>
    <m/>
  </r>
  <r>
    <n v="156171"/>
    <x v="0"/>
    <x v="0"/>
    <x v="0"/>
    <x v="0"/>
    <x v="2"/>
    <x v="157"/>
    <x v="0"/>
    <x v="0"/>
    <s v="Tesseramento"/>
    <x v="1"/>
    <x v="0"/>
    <x v="0"/>
    <m/>
  </r>
  <r>
    <n v="218221"/>
    <x v="1"/>
    <x v="0"/>
    <x v="0"/>
    <x v="1"/>
    <x v="2"/>
    <x v="157"/>
    <x v="0"/>
    <x v="0"/>
    <s v="Tesseramento"/>
    <x v="1"/>
    <x v="5"/>
    <x v="0"/>
    <m/>
  </r>
  <r>
    <n v="235300"/>
    <x v="0"/>
    <x v="0"/>
    <x v="1"/>
    <x v="3"/>
    <x v="13"/>
    <x v="198"/>
    <x v="0"/>
    <x v="0"/>
    <s v="Tesseramento"/>
    <x v="1"/>
    <x v="4"/>
    <x v="0"/>
    <m/>
  </r>
  <r>
    <n v="211899"/>
    <x v="0"/>
    <x v="0"/>
    <x v="0"/>
    <x v="0"/>
    <x v="4"/>
    <x v="88"/>
    <x v="0"/>
    <x v="1"/>
    <s v="Tesseramento"/>
    <x v="1"/>
    <x v="0"/>
    <x v="0"/>
    <m/>
  </r>
  <r>
    <n v="51278"/>
    <x v="0"/>
    <x v="0"/>
    <x v="2"/>
    <x v="4"/>
    <x v="10"/>
    <x v="93"/>
    <x v="0"/>
    <x v="0"/>
    <s v="Tesseramento"/>
    <x v="0"/>
    <x v="3"/>
    <x v="0"/>
    <m/>
  </r>
  <r>
    <n v="80863"/>
    <x v="0"/>
    <x v="0"/>
    <x v="0"/>
    <x v="0"/>
    <x v="13"/>
    <x v="198"/>
    <x v="0"/>
    <x v="0"/>
    <s v="Tesseramento"/>
    <x v="1"/>
    <x v="4"/>
    <x v="0"/>
    <m/>
  </r>
  <r>
    <n v="212027"/>
    <x v="0"/>
    <x v="0"/>
    <x v="0"/>
    <x v="0"/>
    <x v="13"/>
    <x v="198"/>
    <x v="0"/>
    <x v="0"/>
    <s v="Tesseramento"/>
    <x v="1"/>
    <x v="0"/>
    <x v="0"/>
    <m/>
  </r>
  <r>
    <n v="212279"/>
    <x v="1"/>
    <x v="0"/>
    <x v="0"/>
    <x v="0"/>
    <x v="13"/>
    <x v="198"/>
    <x v="0"/>
    <x v="0"/>
    <s v="Tesseramento"/>
    <x v="1"/>
    <x v="5"/>
    <x v="0"/>
    <m/>
  </r>
  <r>
    <n v="222662"/>
    <x v="1"/>
    <x v="0"/>
    <x v="0"/>
    <x v="1"/>
    <x v="13"/>
    <x v="198"/>
    <x v="0"/>
    <x v="0"/>
    <s v="Tesseramento"/>
    <x v="1"/>
    <x v="5"/>
    <x v="0"/>
    <m/>
  </r>
  <r>
    <n v="223622"/>
    <x v="1"/>
    <x v="0"/>
    <x v="0"/>
    <x v="1"/>
    <x v="13"/>
    <x v="198"/>
    <x v="0"/>
    <x v="1"/>
    <s v="Tesseramento"/>
    <x v="1"/>
    <x v="5"/>
    <x v="0"/>
    <m/>
  </r>
  <r>
    <n v="223769"/>
    <x v="0"/>
    <x v="0"/>
    <x v="0"/>
    <x v="0"/>
    <x v="13"/>
    <x v="198"/>
    <x v="0"/>
    <x v="0"/>
    <s v="Tesseramento"/>
    <x v="1"/>
    <x v="0"/>
    <x v="0"/>
    <m/>
  </r>
  <r>
    <n v="100479"/>
    <x v="0"/>
    <x v="0"/>
    <x v="0"/>
    <x v="0"/>
    <x v="13"/>
    <x v="198"/>
    <x v="0"/>
    <x v="0"/>
    <s v="Tesseramento"/>
    <x v="1"/>
    <x v="4"/>
    <x v="0"/>
    <m/>
  </r>
  <r>
    <n v="231788"/>
    <x v="0"/>
    <x v="0"/>
    <x v="0"/>
    <x v="0"/>
    <x v="13"/>
    <x v="198"/>
    <x v="0"/>
    <x v="0"/>
    <s v="Tesseramento"/>
    <x v="1"/>
    <x v="3"/>
    <x v="0"/>
    <m/>
  </r>
  <r>
    <n v="49499"/>
    <x v="0"/>
    <x v="0"/>
    <x v="0"/>
    <x v="0"/>
    <x v="7"/>
    <x v="185"/>
    <x v="0"/>
    <x v="0"/>
    <s v="Tesseramento"/>
    <x v="1"/>
    <x v="4"/>
    <x v="0"/>
    <m/>
  </r>
  <r>
    <n v="229614"/>
    <x v="1"/>
    <x v="1"/>
    <x v="0"/>
    <x v="1"/>
    <x v="4"/>
    <x v="47"/>
    <x v="0"/>
    <x v="0"/>
    <s v="Tesseramento"/>
    <x v="0"/>
    <x v="5"/>
    <x v="0"/>
    <m/>
  </r>
  <r>
    <n v="235447"/>
    <x v="0"/>
    <x v="1"/>
    <x v="1"/>
    <x v="0"/>
    <x v="7"/>
    <x v="293"/>
    <x v="0"/>
    <x v="0"/>
    <s v="Tesseramento"/>
    <x v="1"/>
    <x v="0"/>
    <x v="0"/>
    <m/>
  </r>
  <r>
    <n v="115695"/>
    <x v="0"/>
    <x v="0"/>
    <x v="0"/>
    <x v="0"/>
    <x v="11"/>
    <x v="86"/>
    <x v="0"/>
    <x v="0"/>
    <s v="Tesseramento"/>
    <x v="0"/>
    <x v="4"/>
    <x v="0"/>
    <m/>
  </r>
  <r>
    <n v="235444"/>
    <x v="0"/>
    <x v="0"/>
    <x v="1"/>
    <x v="1"/>
    <x v="7"/>
    <x v="293"/>
    <x v="0"/>
    <x v="1"/>
    <s v="Tesseramento"/>
    <x v="1"/>
    <x v="3"/>
    <x v="0"/>
    <m/>
  </r>
  <r>
    <n v="93610"/>
    <x v="0"/>
    <x v="0"/>
    <x v="0"/>
    <x v="0"/>
    <x v="11"/>
    <x v="365"/>
    <x v="0"/>
    <x v="0"/>
    <s v="Tesseramento"/>
    <x v="1"/>
    <x v="0"/>
    <x v="0"/>
    <m/>
  </r>
  <r>
    <n v="124285"/>
    <x v="0"/>
    <x v="0"/>
    <x v="0"/>
    <x v="0"/>
    <x v="11"/>
    <x v="365"/>
    <x v="0"/>
    <x v="0"/>
    <s v="Tesseramento"/>
    <x v="1"/>
    <x v="0"/>
    <x v="0"/>
    <m/>
  </r>
  <r>
    <n v="175352"/>
    <x v="1"/>
    <x v="0"/>
    <x v="0"/>
    <x v="3"/>
    <x v="11"/>
    <x v="365"/>
    <x v="0"/>
    <x v="0"/>
    <s v="Tesseramento"/>
    <x v="1"/>
    <x v="7"/>
    <x v="0"/>
    <m/>
  </r>
  <r>
    <n v="175351"/>
    <x v="1"/>
    <x v="0"/>
    <x v="0"/>
    <x v="3"/>
    <x v="11"/>
    <x v="365"/>
    <x v="0"/>
    <x v="0"/>
    <s v="Tesseramento"/>
    <x v="1"/>
    <x v="6"/>
    <x v="0"/>
    <m/>
  </r>
  <r>
    <n v="166859"/>
    <x v="0"/>
    <x v="0"/>
    <x v="0"/>
    <x v="0"/>
    <x v="11"/>
    <x v="365"/>
    <x v="0"/>
    <x v="0"/>
    <s v="Tesseramento"/>
    <x v="1"/>
    <x v="0"/>
    <x v="0"/>
    <m/>
  </r>
  <r>
    <n v="82599"/>
    <x v="0"/>
    <x v="0"/>
    <x v="0"/>
    <x v="0"/>
    <x v="8"/>
    <x v="311"/>
    <x v="0"/>
    <x v="1"/>
    <s v="Tesseramento"/>
    <x v="1"/>
    <x v="3"/>
    <x v="0"/>
    <m/>
  </r>
  <r>
    <n v="235292"/>
    <x v="1"/>
    <x v="0"/>
    <x v="1"/>
    <x v="1"/>
    <x v="8"/>
    <x v="276"/>
    <x v="0"/>
    <x v="1"/>
    <s v="Tesseramento"/>
    <x v="1"/>
    <x v="5"/>
    <x v="0"/>
    <m/>
  </r>
  <r>
    <n v="179667"/>
    <x v="0"/>
    <x v="0"/>
    <x v="0"/>
    <x v="0"/>
    <x v="11"/>
    <x v="365"/>
    <x v="0"/>
    <x v="0"/>
    <s v="Tesseramento"/>
    <x v="1"/>
    <x v="3"/>
    <x v="0"/>
    <m/>
  </r>
  <r>
    <n v="178276"/>
    <x v="0"/>
    <x v="0"/>
    <x v="0"/>
    <x v="0"/>
    <x v="11"/>
    <x v="365"/>
    <x v="0"/>
    <x v="0"/>
    <s v="Tesseramento"/>
    <x v="1"/>
    <x v="0"/>
    <x v="0"/>
    <m/>
  </r>
  <r>
    <n v="115703"/>
    <x v="0"/>
    <x v="0"/>
    <x v="0"/>
    <x v="0"/>
    <x v="11"/>
    <x v="365"/>
    <x v="0"/>
    <x v="1"/>
    <s v="Tesseramento"/>
    <x v="1"/>
    <x v="4"/>
    <x v="0"/>
    <m/>
  </r>
  <r>
    <n v="235446"/>
    <x v="0"/>
    <x v="0"/>
    <x v="1"/>
    <x v="1"/>
    <x v="7"/>
    <x v="293"/>
    <x v="0"/>
    <x v="0"/>
    <s v="Tesseramento"/>
    <x v="1"/>
    <x v="0"/>
    <x v="0"/>
    <m/>
  </r>
  <r>
    <n v="204375"/>
    <x v="0"/>
    <x v="1"/>
    <x v="2"/>
    <x v="1"/>
    <x v="7"/>
    <x v="293"/>
    <x v="0"/>
    <x v="0"/>
    <s v="Tesseramento"/>
    <x v="1"/>
    <x v="0"/>
    <x v="0"/>
    <m/>
  </r>
  <r>
    <n v="235555"/>
    <x v="1"/>
    <x v="1"/>
    <x v="1"/>
    <x v="2"/>
    <x v="7"/>
    <x v="135"/>
    <x v="0"/>
    <x v="1"/>
    <s v="Tesseramento"/>
    <x v="1"/>
    <x v="5"/>
    <x v="0"/>
    <m/>
  </r>
  <r>
    <n v="203609"/>
    <x v="0"/>
    <x v="0"/>
    <x v="0"/>
    <x v="0"/>
    <x v="7"/>
    <x v="135"/>
    <x v="0"/>
    <x v="0"/>
    <s v="Tesseramento"/>
    <x v="1"/>
    <x v="0"/>
    <x v="0"/>
    <m/>
  </r>
  <r>
    <n v="235448"/>
    <x v="0"/>
    <x v="1"/>
    <x v="1"/>
    <x v="0"/>
    <x v="7"/>
    <x v="293"/>
    <x v="0"/>
    <x v="0"/>
    <s v="Tesseramento"/>
    <x v="1"/>
    <x v="3"/>
    <x v="0"/>
    <m/>
  </r>
  <r>
    <n v="236161"/>
    <x v="0"/>
    <x v="0"/>
    <x v="1"/>
    <x v="0"/>
    <x v="6"/>
    <x v="299"/>
    <x v="0"/>
    <x v="0"/>
    <s v="Tesseramento"/>
    <x v="1"/>
    <x v="0"/>
    <x v="0"/>
    <m/>
  </r>
  <r>
    <n v="206743"/>
    <x v="1"/>
    <x v="0"/>
    <x v="0"/>
    <x v="1"/>
    <x v="4"/>
    <x v="256"/>
    <x v="0"/>
    <x v="0"/>
    <s v="Tesseramento"/>
    <x v="1"/>
    <x v="5"/>
    <x v="0"/>
    <m/>
  </r>
  <r>
    <n v="179920"/>
    <x v="1"/>
    <x v="0"/>
    <x v="0"/>
    <x v="0"/>
    <x v="4"/>
    <x v="256"/>
    <x v="0"/>
    <x v="1"/>
    <s v="Tesseramento"/>
    <x v="1"/>
    <x v="6"/>
    <x v="0"/>
    <m/>
  </r>
  <r>
    <n v="235293"/>
    <x v="1"/>
    <x v="1"/>
    <x v="1"/>
    <x v="1"/>
    <x v="8"/>
    <x v="276"/>
    <x v="0"/>
    <x v="0"/>
    <s v="Tesseramento"/>
    <x v="1"/>
    <x v="5"/>
    <x v="0"/>
    <m/>
  </r>
  <r>
    <n v="235443"/>
    <x v="0"/>
    <x v="1"/>
    <x v="1"/>
    <x v="1"/>
    <x v="7"/>
    <x v="293"/>
    <x v="0"/>
    <x v="0"/>
    <s v="Tesseramento"/>
    <x v="1"/>
    <x v="3"/>
    <x v="0"/>
    <m/>
  </r>
  <r>
    <n v="231275"/>
    <x v="0"/>
    <x v="0"/>
    <x v="0"/>
    <x v="1"/>
    <x v="2"/>
    <x v="2"/>
    <x v="0"/>
    <x v="0"/>
    <s v="Tesseramento"/>
    <x v="1"/>
    <x v="3"/>
    <x v="0"/>
    <m/>
  </r>
  <r>
    <n v="8518"/>
    <x v="0"/>
    <x v="0"/>
    <x v="0"/>
    <x v="0"/>
    <x v="4"/>
    <x v="271"/>
    <x v="0"/>
    <x v="1"/>
    <s v="Tesseramento"/>
    <x v="1"/>
    <x v="4"/>
    <x v="0"/>
    <m/>
  </r>
  <r>
    <n v="162522"/>
    <x v="0"/>
    <x v="0"/>
    <x v="0"/>
    <x v="0"/>
    <x v="13"/>
    <x v="198"/>
    <x v="0"/>
    <x v="0"/>
    <s v="Tesseramento"/>
    <x v="1"/>
    <x v="0"/>
    <x v="0"/>
    <m/>
  </r>
  <r>
    <n v="87884"/>
    <x v="0"/>
    <x v="0"/>
    <x v="0"/>
    <x v="0"/>
    <x v="13"/>
    <x v="198"/>
    <x v="0"/>
    <x v="0"/>
    <s v="Tesseramento"/>
    <x v="1"/>
    <x v="4"/>
    <x v="0"/>
    <m/>
  </r>
  <r>
    <n v="183015"/>
    <x v="0"/>
    <x v="0"/>
    <x v="0"/>
    <x v="0"/>
    <x v="13"/>
    <x v="198"/>
    <x v="0"/>
    <x v="0"/>
    <s v="Tesseramento"/>
    <x v="1"/>
    <x v="0"/>
    <x v="0"/>
    <m/>
  </r>
  <r>
    <n v="97806"/>
    <x v="0"/>
    <x v="0"/>
    <x v="0"/>
    <x v="0"/>
    <x v="13"/>
    <x v="198"/>
    <x v="0"/>
    <x v="0"/>
    <s v="Tesseramento"/>
    <x v="1"/>
    <x v="0"/>
    <x v="0"/>
    <m/>
  </r>
  <r>
    <n v="24643"/>
    <x v="0"/>
    <x v="0"/>
    <x v="0"/>
    <x v="0"/>
    <x v="13"/>
    <x v="198"/>
    <x v="0"/>
    <x v="1"/>
    <s v="Tesseramento"/>
    <x v="1"/>
    <x v="0"/>
    <x v="0"/>
    <m/>
  </r>
  <r>
    <n v="162729"/>
    <x v="0"/>
    <x v="0"/>
    <x v="0"/>
    <x v="0"/>
    <x v="13"/>
    <x v="198"/>
    <x v="0"/>
    <x v="0"/>
    <s v="Tesseramento"/>
    <x v="1"/>
    <x v="0"/>
    <x v="0"/>
    <m/>
  </r>
  <r>
    <n v="62184"/>
    <x v="0"/>
    <x v="0"/>
    <x v="0"/>
    <x v="0"/>
    <x v="13"/>
    <x v="198"/>
    <x v="0"/>
    <x v="0"/>
    <s v="Tesseramento"/>
    <x v="1"/>
    <x v="4"/>
    <x v="0"/>
    <m/>
  </r>
  <r>
    <n v="29295"/>
    <x v="0"/>
    <x v="0"/>
    <x v="0"/>
    <x v="0"/>
    <x v="4"/>
    <x v="271"/>
    <x v="0"/>
    <x v="1"/>
    <s v="Tesseramento"/>
    <x v="1"/>
    <x v="0"/>
    <x v="0"/>
    <m/>
  </r>
  <r>
    <n v="109886"/>
    <x v="0"/>
    <x v="0"/>
    <x v="0"/>
    <x v="0"/>
    <x v="13"/>
    <x v="198"/>
    <x v="0"/>
    <x v="0"/>
    <s v="Tesseramento"/>
    <x v="1"/>
    <x v="4"/>
    <x v="0"/>
    <m/>
  </r>
  <r>
    <n v="175408"/>
    <x v="1"/>
    <x v="0"/>
    <x v="0"/>
    <x v="3"/>
    <x v="4"/>
    <x v="271"/>
    <x v="0"/>
    <x v="1"/>
    <s v="Tesseramento"/>
    <x v="1"/>
    <x v="6"/>
    <x v="0"/>
    <m/>
  </r>
  <r>
    <n v="100483"/>
    <x v="0"/>
    <x v="0"/>
    <x v="0"/>
    <x v="0"/>
    <x v="13"/>
    <x v="198"/>
    <x v="0"/>
    <x v="1"/>
    <s v="Tesseramento"/>
    <x v="1"/>
    <x v="4"/>
    <x v="0"/>
    <m/>
  </r>
  <r>
    <n v="100484"/>
    <x v="0"/>
    <x v="0"/>
    <x v="0"/>
    <x v="0"/>
    <x v="13"/>
    <x v="198"/>
    <x v="0"/>
    <x v="0"/>
    <s v="Tesseramento"/>
    <x v="1"/>
    <x v="0"/>
    <x v="0"/>
    <m/>
  </r>
  <r>
    <n v="10505"/>
    <x v="0"/>
    <x v="0"/>
    <x v="0"/>
    <x v="0"/>
    <x v="4"/>
    <x v="271"/>
    <x v="0"/>
    <x v="0"/>
    <s v="Tesseramento"/>
    <x v="1"/>
    <x v="3"/>
    <x v="0"/>
    <m/>
  </r>
  <r>
    <n v="29417"/>
    <x v="0"/>
    <x v="0"/>
    <x v="0"/>
    <x v="0"/>
    <x v="4"/>
    <x v="271"/>
    <x v="0"/>
    <x v="0"/>
    <s v="Tesseramento"/>
    <x v="1"/>
    <x v="4"/>
    <x v="0"/>
    <m/>
  </r>
  <r>
    <n v="175501"/>
    <x v="0"/>
    <x v="0"/>
    <x v="0"/>
    <x v="2"/>
    <x v="12"/>
    <x v="245"/>
    <x v="0"/>
    <x v="0"/>
    <s v="Tesseramento"/>
    <x v="1"/>
    <x v="3"/>
    <x v="0"/>
    <m/>
  </r>
  <r>
    <n v="146403"/>
    <x v="0"/>
    <x v="0"/>
    <x v="0"/>
    <x v="0"/>
    <x v="12"/>
    <x v="245"/>
    <x v="0"/>
    <x v="0"/>
    <s v="Tesseramento"/>
    <x v="1"/>
    <x v="0"/>
    <x v="0"/>
    <m/>
  </r>
  <r>
    <n v="175509"/>
    <x v="0"/>
    <x v="0"/>
    <x v="0"/>
    <x v="2"/>
    <x v="12"/>
    <x v="245"/>
    <x v="0"/>
    <x v="1"/>
    <s v="Tesseramento"/>
    <x v="1"/>
    <x v="4"/>
    <x v="0"/>
    <m/>
  </r>
  <r>
    <n v="5800"/>
    <x v="0"/>
    <x v="0"/>
    <x v="0"/>
    <x v="0"/>
    <x v="12"/>
    <x v="245"/>
    <x v="0"/>
    <x v="0"/>
    <s v="Tesseramento"/>
    <x v="1"/>
    <x v="0"/>
    <x v="0"/>
    <m/>
  </r>
  <r>
    <n v="3478"/>
    <x v="0"/>
    <x v="0"/>
    <x v="0"/>
    <x v="0"/>
    <x v="12"/>
    <x v="245"/>
    <x v="0"/>
    <x v="0"/>
    <s v="Tesseramento"/>
    <x v="1"/>
    <x v="1"/>
    <x v="0"/>
    <m/>
  </r>
  <r>
    <n v="100118"/>
    <x v="0"/>
    <x v="0"/>
    <x v="0"/>
    <x v="0"/>
    <x v="12"/>
    <x v="245"/>
    <x v="0"/>
    <x v="0"/>
    <s v="Tesseramento"/>
    <x v="1"/>
    <x v="1"/>
    <x v="0"/>
    <m/>
  </r>
  <r>
    <n v="57723"/>
    <x v="0"/>
    <x v="0"/>
    <x v="0"/>
    <x v="0"/>
    <x v="4"/>
    <x v="271"/>
    <x v="0"/>
    <x v="0"/>
    <s v="Tesseramento"/>
    <x v="1"/>
    <x v="4"/>
    <x v="0"/>
    <m/>
  </r>
  <r>
    <n v="29577"/>
    <x v="0"/>
    <x v="0"/>
    <x v="0"/>
    <x v="0"/>
    <x v="4"/>
    <x v="271"/>
    <x v="0"/>
    <x v="0"/>
    <s v="Tesseramento"/>
    <x v="1"/>
    <x v="4"/>
    <x v="0"/>
    <m/>
  </r>
  <r>
    <n v="14669"/>
    <x v="0"/>
    <x v="0"/>
    <x v="0"/>
    <x v="0"/>
    <x v="2"/>
    <x v="42"/>
    <x v="0"/>
    <x v="0"/>
    <s v="Tesseramento"/>
    <x v="1"/>
    <x v="4"/>
    <x v="0"/>
    <m/>
  </r>
  <r>
    <n v="30795"/>
    <x v="0"/>
    <x v="0"/>
    <x v="0"/>
    <x v="0"/>
    <x v="2"/>
    <x v="42"/>
    <x v="0"/>
    <x v="1"/>
    <s v="Tesseramento"/>
    <x v="1"/>
    <x v="4"/>
    <x v="0"/>
    <m/>
  </r>
  <r>
    <n v="74006"/>
    <x v="0"/>
    <x v="0"/>
    <x v="0"/>
    <x v="0"/>
    <x v="2"/>
    <x v="42"/>
    <x v="0"/>
    <x v="1"/>
    <s v="Tesseramento"/>
    <x v="1"/>
    <x v="4"/>
    <x v="0"/>
    <m/>
  </r>
  <r>
    <n v="98144"/>
    <x v="0"/>
    <x v="0"/>
    <x v="0"/>
    <x v="0"/>
    <x v="2"/>
    <x v="42"/>
    <x v="0"/>
    <x v="0"/>
    <s v="Tesseramento"/>
    <x v="1"/>
    <x v="4"/>
    <x v="0"/>
    <m/>
  </r>
  <r>
    <n v="98145"/>
    <x v="0"/>
    <x v="0"/>
    <x v="0"/>
    <x v="0"/>
    <x v="2"/>
    <x v="42"/>
    <x v="0"/>
    <x v="1"/>
    <s v="Tesseramento"/>
    <x v="1"/>
    <x v="4"/>
    <x v="0"/>
    <m/>
  </r>
  <r>
    <n v="66635"/>
    <x v="0"/>
    <x v="0"/>
    <x v="0"/>
    <x v="0"/>
    <x v="2"/>
    <x v="42"/>
    <x v="0"/>
    <x v="1"/>
    <s v="Tesseramento"/>
    <x v="1"/>
    <x v="3"/>
    <x v="0"/>
    <m/>
  </r>
  <r>
    <n v="235291"/>
    <x v="1"/>
    <x v="0"/>
    <x v="1"/>
    <x v="1"/>
    <x v="8"/>
    <x v="276"/>
    <x v="0"/>
    <x v="1"/>
    <s v="Tesseramento"/>
    <x v="1"/>
    <x v="5"/>
    <x v="0"/>
    <m/>
  </r>
  <r>
    <n v="39433"/>
    <x v="0"/>
    <x v="0"/>
    <x v="0"/>
    <x v="0"/>
    <x v="2"/>
    <x v="42"/>
    <x v="0"/>
    <x v="0"/>
    <s v="Tesseramento"/>
    <x v="1"/>
    <x v="3"/>
    <x v="0"/>
    <m/>
  </r>
  <r>
    <n v="198515"/>
    <x v="1"/>
    <x v="0"/>
    <x v="0"/>
    <x v="0"/>
    <x v="2"/>
    <x v="42"/>
    <x v="0"/>
    <x v="0"/>
    <s v="Tesseramento"/>
    <x v="1"/>
    <x v="7"/>
    <x v="0"/>
    <s v="B"/>
  </r>
  <r>
    <n v="198514"/>
    <x v="1"/>
    <x v="0"/>
    <x v="0"/>
    <x v="0"/>
    <x v="2"/>
    <x v="42"/>
    <x v="0"/>
    <x v="0"/>
    <s v="Tesseramento"/>
    <x v="1"/>
    <x v="5"/>
    <x v="0"/>
    <s v="B"/>
  </r>
  <r>
    <n v="219263"/>
    <x v="1"/>
    <x v="0"/>
    <x v="0"/>
    <x v="1"/>
    <x v="7"/>
    <x v="348"/>
    <x v="0"/>
    <x v="1"/>
    <s v="Tesseramento"/>
    <x v="1"/>
    <x v="5"/>
    <x v="0"/>
    <m/>
  </r>
  <r>
    <n v="219264"/>
    <x v="1"/>
    <x v="0"/>
    <x v="0"/>
    <x v="3"/>
    <x v="7"/>
    <x v="348"/>
    <x v="0"/>
    <x v="0"/>
    <s v="Tesseramento"/>
    <x v="1"/>
    <x v="5"/>
    <x v="0"/>
    <m/>
  </r>
  <r>
    <n v="157993"/>
    <x v="0"/>
    <x v="0"/>
    <x v="0"/>
    <x v="0"/>
    <x v="7"/>
    <x v="348"/>
    <x v="0"/>
    <x v="0"/>
    <s v="Tesseramento"/>
    <x v="1"/>
    <x v="1"/>
    <x v="0"/>
    <m/>
  </r>
  <r>
    <n v="32341"/>
    <x v="0"/>
    <x v="0"/>
    <x v="0"/>
    <x v="0"/>
    <x v="2"/>
    <x v="42"/>
    <x v="0"/>
    <x v="0"/>
    <s v="Tesseramento"/>
    <x v="1"/>
    <x v="3"/>
    <x v="0"/>
    <m/>
  </r>
  <r>
    <n v="122529"/>
    <x v="0"/>
    <x v="0"/>
    <x v="0"/>
    <x v="0"/>
    <x v="2"/>
    <x v="42"/>
    <x v="0"/>
    <x v="1"/>
    <s v="Tesseramento"/>
    <x v="1"/>
    <x v="3"/>
    <x v="0"/>
    <m/>
  </r>
  <r>
    <n v="35605"/>
    <x v="0"/>
    <x v="0"/>
    <x v="0"/>
    <x v="0"/>
    <x v="8"/>
    <x v="112"/>
    <x v="0"/>
    <x v="0"/>
    <s v="Tesseramento"/>
    <x v="1"/>
    <x v="3"/>
    <x v="0"/>
    <m/>
  </r>
  <r>
    <n v="231184"/>
    <x v="0"/>
    <x v="0"/>
    <x v="0"/>
    <x v="0"/>
    <x v="4"/>
    <x v="47"/>
    <x v="0"/>
    <x v="0"/>
    <s v="Tesseramento"/>
    <x v="0"/>
    <x v="1"/>
    <x v="0"/>
    <m/>
  </r>
  <r>
    <n v="215768"/>
    <x v="0"/>
    <x v="1"/>
    <x v="0"/>
    <x v="1"/>
    <x v="7"/>
    <x v="44"/>
    <x v="0"/>
    <x v="0"/>
    <s v="Tesseramento"/>
    <x v="1"/>
    <x v="0"/>
    <x v="0"/>
    <m/>
  </r>
  <r>
    <n v="216447"/>
    <x v="0"/>
    <x v="0"/>
    <x v="0"/>
    <x v="1"/>
    <x v="7"/>
    <x v="44"/>
    <x v="0"/>
    <x v="0"/>
    <s v="Tesseramento"/>
    <x v="1"/>
    <x v="3"/>
    <x v="0"/>
    <m/>
  </r>
  <r>
    <n v="113872"/>
    <x v="0"/>
    <x v="0"/>
    <x v="0"/>
    <x v="0"/>
    <x v="1"/>
    <x v="239"/>
    <x v="0"/>
    <x v="0"/>
    <s v="Tesseramento"/>
    <x v="1"/>
    <x v="0"/>
    <x v="0"/>
    <m/>
  </r>
  <r>
    <n v="41939"/>
    <x v="0"/>
    <x v="0"/>
    <x v="0"/>
    <x v="0"/>
    <x v="1"/>
    <x v="239"/>
    <x v="0"/>
    <x v="1"/>
    <s v="Tesseramento"/>
    <x v="1"/>
    <x v="0"/>
    <x v="0"/>
    <m/>
  </r>
  <r>
    <n v="233391"/>
    <x v="1"/>
    <x v="0"/>
    <x v="0"/>
    <x v="3"/>
    <x v="1"/>
    <x v="239"/>
    <x v="0"/>
    <x v="0"/>
    <s v="Tesseramento"/>
    <x v="1"/>
    <x v="5"/>
    <x v="0"/>
    <m/>
  </r>
  <r>
    <n v="231199"/>
    <x v="0"/>
    <x v="0"/>
    <x v="0"/>
    <x v="3"/>
    <x v="4"/>
    <x v="256"/>
    <x v="0"/>
    <x v="0"/>
    <s v="Tesseramento"/>
    <x v="1"/>
    <x v="4"/>
    <x v="0"/>
    <m/>
  </r>
  <r>
    <n v="194942"/>
    <x v="0"/>
    <x v="0"/>
    <x v="0"/>
    <x v="0"/>
    <x v="1"/>
    <x v="239"/>
    <x v="0"/>
    <x v="0"/>
    <s v="Tesseramento"/>
    <x v="1"/>
    <x v="0"/>
    <x v="0"/>
    <m/>
  </r>
  <r>
    <n v="225465"/>
    <x v="0"/>
    <x v="1"/>
    <x v="0"/>
    <x v="0"/>
    <x v="13"/>
    <x v="198"/>
    <x v="0"/>
    <x v="0"/>
    <s v="Tesseramento"/>
    <x v="1"/>
    <x v="3"/>
    <x v="0"/>
    <m/>
  </r>
  <r>
    <n v="227299"/>
    <x v="0"/>
    <x v="1"/>
    <x v="0"/>
    <x v="0"/>
    <x v="13"/>
    <x v="198"/>
    <x v="0"/>
    <x v="0"/>
    <s v="Tesseramento"/>
    <x v="1"/>
    <x v="1"/>
    <x v="0"/>
    <m/>
  </r>
  <r>
    <n v="88929"/>
    <x v="0"/>
    <x v="0"/>
    <x v="0"/>
    <x v="2"/>
    <x v="1"/>
    <x v="239"/>
    <x v="0"/>
    <x v="0"/>
    <s v="Tesseramento"/>
    <x v="1"/>
    <x v="4"/>
    <x v="0"/>
    <m/>
  </r>
  <r>
    <n v="25871"/>
    <x v="0"/>
    <x v="0"/>
    <x v="0"/>
    <x v="0"/>
    <x v="1"/>
    <x v="239"/>
    <x v="0"/>
    <x v="0"/>
    <s v="Tesseramento"/>
    <x v="1"/>
    <x v="4"/>
    <x v="0"/>
    <m/>
  </r>
  <r>
    <n v="43351"/>
    <x v="0"/>
    <x v="0"/>
    <x v="0"/>
    <x v="0"/>
    <x v="1"/>
    <x v="239"/>
    <x v="0"/>
    <x v="0"/>
    <s v="Tesseramento"/>
    <x v="1"/>
    <x v="4"/>
    <x v="0"/>
    <m/>
  </r>
  <r>
    <n v="148519"/>
    <x v="0"/>
    <x v="0"/>
    <x v="0"/>
    <x v="0"/>
    <x v="1"/>
    <x v="239"/>
    <x v="0"/>
    <x v="0"/>
    <s v="Tesseramento"/>
    <x v="1"/>
    <x v="3"/>
    <x v="0"/>
    <m/>
  </r>
  <r>
    <n v="225404"/>
    <x v="1"/>
    <x v="0"/>
    <x v="0"/>
    <x v="1"/>
    <x v="1"/>
    <x v="239"/>
    <x v="0"/>
    <x v="1"/>
    <s v="Tesseramento"/>
    <x v="1"/>
    <x v="5"/>
    <x v="0"/>
    <m/>
  </r>
  <r>
    <n v="232650"/>
    <x v="1"/>
    <x v="0"/>
    <x v="0"/>
    <x v="1"/>
    <x v="1"/>
    <x v="239"/>
    <x v="0"/>
    <x v="1"/>
    <s v="Tesseramento"/>
    <x v="1"/>
    <x v="5"/>
    <x v="0"/>
    <m/>
  </r>
  <r>
    <n v="229971"/>
    <x v="0"/>
    <x v="0"/>
    <x v="0"/>
    <x v="1"/>
    <x v="1"/>
    <x v="239"/>
    <x v="0"/>
    <x v="0"/>
    <s v="Tesseramento"/>
    <x v="1"/>
    <x v="1"/>
    <x v="0"/>
    <m/>
  </r>
  <r>
    <n v="191617"/>
    <x v="0"/>
    <x v="0"/>
    <x v="0"/>
    <x v="0"/>
    <x v="1"/>
    <x v="239"/>
    <x v="0"/>
    <x v="0"/>
    <s v="Tesseramento"/>
    <x v="1"/>
    <x v="0"/>
    <x v="0"/>
    <m/>
  </r>
  <r>
    <n v="194112"/>
    <x v="0"/>
    <x v="0"/>
    <x v="0"/>
    <x v="0"/>
    <x v="1"/>
    <x v="239"/>
    <x v="0"/>
    <x v="1"/>
    <s v="Tesseramento"/>
    <x v="1"/>
    <x v="4"/>
    <x v="0"/>
    <m/>
  </r>
  <r>
    <n v="196223"/>
    <x v="0"/>
    <x v="0"/>
    <x v="0"/>
    <x v="0"/>
    <x v="1"/>
    <x v="239"/>
    <x v="0"/>
    <x v="0"/>
    <s v="Tesseramento"/>
    <x v="1"/>
    <x v="0"/>
    <x v="0"/>
    <m/>
  </r>
  <r>
    <n v="199793"/>
    <x v="0"/>
    <x v="0"/>
    <x v="0"/>
    <x v="0"/>
    <x v="4"/>
    <x v="65"/>
    <x v="0"/>
    <x v="0"/>
    <s v="Tesseramento"/>
    <x v="1"/>
    <x v="0"/>
    <x v="0"/>
    <m/>
  </r>
  <r>
    <n v="166172"/>
    <x v="0"/>
    <x v="0"/>
    <x v="0"/>
    <x v="0"/>
    <x v="4"/>
    <x v="40"/>
    <x v="0"/>
    <x v="1"/>
    <s v="Tesseramento"/>
    <x v="1"/>
    <x v="4"/>
    <x v="0"/>
    <m/>
  </r>
  <r>
    <n v="166166"/>
    <x v="0"/>
    <x v="0"/>
    <x v="0"/>
    <x v="0"/>
    <x v="4"/>
    <x v="40"/>
    <x v="0"/>
    <x v="0"/>
    <s v="Tesseramento"/>
    <x v="1"/>
    <x v="4"/>
    <x v="0"/>
    <m/>
  </r>
  <r>
    <n v="200489"/>
    <x v="0"/>
    <x v="0"/>
    <x v="0"/>
    <x v="0"/>
    <x v="4"/>
    <x v="40"/>
    <x v="0"/>
    <x v="0"/>
    <s v="Tesseramento"/>
    <x v="1"/>
    <x v="0"/>
    <x v="0"/>
    <m/>
  </r>
  <r>
    <n v="155808"/>
    <x v="0"/>
    <x v="0"/>
    <x v="0"/>
    <x v="0"/>
    <x v="4"/>
    <x v="40"/>
    <x v="0"/>
    <x v="0"/>
    <s v="Tesseramento"/>
    <x v="1"/>
    <x v="0"/>
    <x v="0"/>
    <m/>
  </r>
  <r>
    <n v="235364"/>
    <x v="1"/>
    <x v="0"/>
    <x v="1"/>
    <x v="2"/>
    <x v="2"/>
    <x v="55"/>
    <x v="0"/>
    <x v="0"/>
    <s v="Tesseramento"/>
    <x v="1"/>
    <x v="5"/>
    <x v="0"/>
    <m/>
  </r>
  <r>
    <n v="198121"/>
    <x v="0"/>
    <x v="0"/>
    <x v="0"/>
    <x v="0"/>
    <x v="4"/>
    <x v="88"/>
    <x v="0"/>
    <x v="0"/>
    <s v="Tesseramento"/>
    <x v="1"/>
    <x v="0"/>
    <x v="0"/>
    <m/>
  </r>
  <r>
    <n v="170172"/>
    <x v="0"/>
    <x v="0"/>
    <x v="0"/>
    <x v="0"/>
    <x v="4"/>
    <x v="40"/>
    <x v="0"/>
    <x v="0"/>
    <s v="Tesseramento"/>
    <x v="1"/>
    <x v="0"/>
    <x v="0"/>
    <m/>
  </r>
  <r>
    <n v="197485"/>
    <x v="1"/>
    <x v="0"/>
    <x v="0"/>
    <x v="1"/>
    <x v="2"/>
    <x v="55"/>
    <x v="0"/>
    <x v="0"/>
    <s v="Tesseramento"/>
    <x v="1"/>
    <x v="5"/>
    <x v="0"/>
    <m/>
  </r>
  <r>
    <n v="235493"/>
    <x v="0"/>
    <x v="0"/>
    <x v="1"/>
    <x v="0"/>
    <x v="4"/>
    <x v="47"/>
    <x v="0"/>
    <x v="0"/>
    <s v="Tesseramento"/>
    <x v="0"/>
    <x v="3"/>
    <x v="0"/>
    <m/>
  </r>
  <r>
    <n v="235238"/>
    <x v="0"/>
    <x v="0"/>
    <x v="1"/>
    <x v="0"/>
    <x v="4"/>
    <x v="149"/>
    <x v="0"/>
    <x v="0"/>
    <s v="Tesseramento"/>
    <x v="1"/>
    <x v="1"/>
    <x v="0"/>
    <m/>
  </r>
  <r>
    <n v="132302"/>
    <x v="0"/>
    <x v="0"/>
    <x v="0"/>
    <x v="0"/>
    <x v="2"/>
    <x v="2"/>
    <x v="0"/>
    <x v="0"/>
    <s v="Tesseramento"/>
    <x v="1"/>
    <x v="0"/>
    <x v="0"/>
    <m/>
  </r>
  <r>
    <n v="228625"/>
    <x v="1"/>
    <x v="0"/>
    <x v="0"/>
    <x v="3"/>
    <x v="2"/>
    <x v="2"/>
    <x v="0"/>
    <x v="0"/>
    <s v="Tesseramento"/>
    <x v="1"/>
    <x v="5"/>
    <x v="0"/>
    <m/>
  </r>
  <r>
    <n v="235494"/>
    <x v="0"/>
    <x v="0"/>
    <x v="1"/>
    <x v="1"/>
    <x v="4"/>
    <x v="47"/>
    <x v="0"/>
    <x v="1"/>
    <s v="Tesseramento"/>
    <x v="0"/>
    <x v="3"/>
    <x v="0"/>
    <m/>
  </r>
  <r>
    <n v="179134"/>
    <x v="0"/>
    <x v="0"/>
    <x v="0"/>
    <x v="3"/>
    <x v="7"/>
    <x v="78"/>
    <x v="0"/>
    <x v="0"/>
    <s v="Tesseramento"/>
    <x v="0"/>
    <x v="0"/>
    <x v="0"/>
    <m/>
  </r>
  <r>
    <n v="179133"/>
    <x v="0"/>
    <x v="0"/>
    <x v="0"/>
    <x v="3"/>
    <x v="7"/>
    <x v="78"/>
    <x v="0"/>
    <x v="1"/>
    <s v="Tesseramento"/>
    <x v="0"/>
    <x v="0"/>
    <x v="0"/>
    <m/>
  </r>
  <r>
    <n v="219701"/>
    <x v="0"/>
    <x v="0"/>
    <x v="0"/>
    <x v="0"/>
    <x v="4"/>
    <x v="145"/>
    <x v="0"/>
    <x v="0"/>
    <s v="Tesseramento"/>
    <x v="1"/>
    <x v="1"/>
    <x v="0"/>
    <m/>
  </r>
  <r>
    <n v="91535"/>
    <x v="0"/>
    <x v="0"/>
    <x v="0"/>
    <x v="0"/>
    <x v="4"/>
    <x v="40"/>
    <x v="0"/>
    <x v="0"/>
    <s v="Tesseramento"/>
    <x v="1"/>
    <x v="4"/>
    <x v="0"/>
    <m/>
  </r>
  <r>
    <n v="143181"/>
    <x v="0"/>
    <x v="0"/>
    <x v="0"/>
    <x v="0"/>
    <x v="4"/>
    <x v="40"/>
    <x v="0"/>
    <x v="1"/>
    <s v="Tesseramento"/>
    <x v="1"/>
    <x v="3"/>
    <x v="0"/>
    <m/>
  </r>
  <r>
    <n v="175851"/>
    <x v="0"/>
    <x v="1"/>
    <x v="2"/>
    <x v="0"/>
    <x v="4"/>
    <x v="40"/>
    <x v="0"/>
    <x v="0"/>
    <s v="Tesseramento"/>
    <x v="1"/>
    <x v="0"/>
    <x v="0"/>
    <m/>
  </r>
  <r>
    <n v="181519"/>
    <x v="0"/>
    <x v="0"/>
    <x v="0"/>
    <x v="0"/>
    <x v="4"/>
    <x v="40"/>
    <x v="0"/>
    <x v="0"/>
    <s v="Tesseramento"/>
    <x v="1"/>
    <x v="3"/>
    <x v="0"/>
    <m/>
  </r>
  <r>
    <n v="150466"/>
    <x v="0"/>
    <x v="0"/>
    <x v="0"/>
    <x v="0"/>
    <x v="4"/>
    <x v="40"/>
    <x v="0"/>
    <x v="1"/>
    <s v="Tesseramento"/>
    <x v="1"/>
    <x v="4"/>
    <x v="0"/>
    <m/>
  </r>
  <r>
    <n v="90354"/>
    <x v="0"/>
    <x v="0"/>
    <x v="0"/>
    <x v="0"/>
    <x v="4"/>
    <x v="40"/>
    <x v="0"/>
    <x v="0"/>
    <s v="Tesseramento"/>
    <x v="1"/>
    <x v="3"/>
    <x v="0"/>
    <m/>
  </r>
  <r>
    <n v="216010"/>
    <x v="0"/>
    <x v="0"/>
    <x v="0"/>
    <x v="0"/>
    <x v="4"/>
    <x v="40"/>
    <x v="0"/>
    <x v="1"/>
    <s v="Tesseramento"/>
    <x v="1"/>
    <x v="3"/>
    <x v="0"/>
    <m/>
  </r>
  <r>
    <n v="186771"/>
    <x v="0"/>
    <x v="0"/>
    <x v="0"/>
    <x v="0"/>
    <x v="4"/>
    <x v="40"/>
    <x v="0"/>
    <x v="0"/>
    <s v="Tesseramento"/>
    <x v="1"/>
    <x v="0"/>
    <x v="0"/>
    <m/>
  </r>
  <r>
    <n v="150998"/>
    <x v="0"/>
    <x v="0"/>
    <x v="0"/>
    <x v="0"/>
    <x v="4"/>
    <x v="40"/>
    <x v="0"/>
    <x v="1"/>
    <s v="Tesseramento"/>
    <x v="1"/>
    <x v="3"/>
    <x v="0"/>
    <m/>
  </r>
  <r>
    <n v="85780"/>
    <x v="0"/>
    <x v="0"/>
    <x v="0"/>
    <x v="0"/>
    <x v="4"/>
    <x v="40"/>
    <x v="0"/>
    <x v="0"/>
    <s v="Tesseramento"/>
    <x v="1"/>
    <x v="0"/>
    <x v="0"/>
    <m/>
  </r>
  <r>
    <n v="120963"/>
    <x v="0"/>
    <x v="0"/>
    <x v="0"/>
    <x v="0"/>
    <x v="4"/>
    <x v="40"/>
    <x v="0"/>
    <x v="0"/>
    <s v="Tesseramento"/>
    <x v="1"/>
    <x v="0"/>
    <x v="0"/>
    <m/>
  </r>
  <r>
    <n v="193597"/>
    <x v="1"/>
    <x v="0"/>
    <x v="0"/>
    <x v="0"/>
    <x v="4"/>
    <x v="40"/>
    <x v="0"/>
    <x v="0"/>
    <s v="Tesseramento"/>
    <x v="1"/>
    <x v="7"/>
    <x v="0"/>
    <m/>
  </r>
  <r>
    <n v="222699"/>
    <x v="0"/>
    <x v="0"/>
    <x v="0"/>
    <x v="6"/>
    <x v="0"/>
    <x v="361"/>
    <x v="1"/>
    <x v="0"/>
    <s v="Tesseramento"/>
    <x v="0"/>
    <x v="8"/>
    <x v="0"/>
    <m/>
  </r>
  <r>
    <n v="139725"/>
    <x v="1"/>
    <x v="0"/>
    <x v="0"/>
    <x v="0"/>
    <x v="0"/>
    <x v="361"/>
    <x v="0"/>
    <x v="0"/>
    <s v="Tesseramento"/>
    <x v="0"/>
    <x v="2"/>
    <x v="0"/>
    <m/>
  </r>
  <r>
    <n v="72182"/>
    <x v="0"/>
    <x v="0"/>
    <x v="0"/>
    <x v="0"/>
    <x v="0"/>
    <x v="361"/>
    <x v="0"/>
    <x v="0"/>
    <s v="Tesseramento"/>
    <x v="0"/>
    <x v="3"/>
    <x v="0"/>
    <m/>
  </r>
  <r>
    <n v="72141"/>
    <x v="0"/>
    <x v="0"/>
    <x v="0"/>
    <x v="0"/>
    <x v="0"/>
    <x v="361"/>
    <x v="0"/>
    <x v="0"/>
    <s v="Tesseramento"/>
    <x v="0"/>
    <x v="4"/>
    <x v="0"/>
    <m/>
  </r>
  <r>
    <n v="193098"/>
    <x v="0"/>
    <x v="0"/>
    <x v="0"/>
    <x v="0"/>
    <x v="4"/>
    <x v="88"/>
    <x v="0"/>
    <x v="1"/>
    <s v="Tesseramento"/>
    <x v="1"/>
    <x v="0"/>
    <x v="0"/>
    <m/>
  </r>
  <r>
    <n v="145324"/>
    <x v="0"/>
    <x v="0"/>
    <x v="0"/>
    <x v="0"/>
    <x v="6"/>
    <x v="344"/>
    <x v="0"/>
    <x v="0"/>
    <s v="Tesseramento"/>
    <x v="0"/>
    <x v="0"/>
    <x v="0"/>
    <m/>
  </r>
  <r>
    <n v="91501"/>
    <x v="0"/>
    <x v="0"/>
    <x v="0"/>
    <x v="0"/>
    <x v="2"/>
    <x v="364"/>
    <x v="0"/>
    <x v="0"/>
    <s v="Tesseramento"/>
    <x v="1"/>
    <x v="4"/>
    <x v="0"/>
    <m/>
  </r>
  <r>
    <n v="186103"/>
    <x v="0"/>
    <x v="0"/>
    <x v="0"/>
    <x v="0"/>
    <x v="2"/>
    <x v="364"/>
    <x v="0"/>
    <x v="0"/>
    <s v="Tesseramento"/>
    <x v="1"/>
    <x v="0"/>
    <x v="0"/>
    <m/>
  </r>
  <r>
    <n v="52612"/>
    <x v="0"/>
    <x v="0"/>
    <x v="0"/>
    <x v="0"/>
    <x v="2"/>
    <x v="364"/>
    <x v="0"/>
    <x v="0"/>
    <s v="Tesseramento"/>
    <x v="1"/>
    <x v="4"/>
    <x v="0"/>
    <m/>
  </r>
  <r>
    <n v="130238"/>
    <x v="0"/>
    <x v="0"/>
    <x v="0"/>
    <x v="0"/>
    <x v="2"/>
    <x v="364"/>
    <x v="0"/>
    <x v="0"/>
    <s v="Tesseramento"/>
    <x v="1"/>
    <x v="4"/>
    <x v="0"/>
    <m/>
  </r>
  <r>
    <n v="182657"/>
    <x v="0"/>
    <x v="0"/>
    <x v="0"/>
    <x v="0"/>
    <x v="2"/>
    <x v="364"/>
    <x v="0"/>
    <x v="0"/>
    <s v="Tesseramento"/>
    <x v="1"/>
    <x v="4"/>
    <x v="0"/>
    <m/>
  </r>
  <r>
    <n v="142037"/>
    <x v="0"/>
    <x v="0"/>
    <x v="0"/>
    <x v="0"/>
    <x v="2"/>
    <x v="364"/>
    <x v="0"/>
    <x v="0"/>
    <s v="Tesseramento"/>
    <x v="1"/>
    <x v="0"/>
    <x v="0"/>
    <m/>
  </r>
  <r>
    <n v="171475"/>
    <x v="0"/>
    <x v="0"/>
    <x v="0"/>
    <x v="0"/>
    <x v="2"/>
    <x v="364"/>
    <x v="0"/>
    <x v="0"/>
    <s v="Tesseramento"/>
    <x v="1"/>
    <x v="4"/>
    <x v="0"/>
    <m/>
  </r>
  <r>
    <n v="119531"/>
    <x v="0"/>
    <x v="0"/>
    <x v="0"/>
    <x v="0"/>
    <x v="2"/>
    <x v="364"/>
    <x v="0"/>
    <x v="0"/>
    <s v="Tesseramento"/>
    <x v="1"/>
    <x v="3"/>
    <x v="0"/>
    <m/>
  </r>
  <r>
    <n v="222196"/>
    <x v="0"/>
    <x v="0"/>
    <x v="0"/>
    <x v="0"/>
    <x v="2"/>
    <x v="364"/>
    <x v="0"/>
    <x v="0"/>
    <s v="Tesseramento"/>
    <x v="1"/>
    <x v="0"/>
    <x v="0"/>
    <m/>
  </r>
  <r>
    <n v="192887"/>
    <x v="0"/>
    <x v="0"/>
    <x v="0"/>
    <x v="0"/>
    <x v="2"/>
    <x v="364"/>
    <x v="0"/>
    <x v="0"/>
    <s v="Tesseramento"/>
    <x v="1"/>
    <x v="0"/>
    <x v="0"/>
    <m/>
  </r>
  <r>
    <n v="182658"/>
    <x v="0"/>
    <x v="0"/>
    <x v="0"/>
    <x v="0"/>
    <x v="2"/>
    <x v="364"/>
    <x v="0"/>
    <x v="0"/>
    <s v="Tesseramento"/>
    <x v="1"/>
    <x v="4"/>
    <x v="0"/>
    <m/>
  </r>
  <r>
    <n v="228919"/>
    <x v="1"/>
    <x v="0"/>
    <x v="0"/>
    <x v="2"/>
    <x v="2"/>
    <x v="364"/>
    <x v="0"/>
    <x v="0"/>
    <s v="Tesseramento"/>
    <x v="1"/>
    <x v="5"/>
    <x v="0"/>
    <m/>
  </r>
  <r>
    <n v="100397"/>
    <x v="0"/>
    <x v="0"/>
    <x v="0"/>
    <x v="0"/>
    <x v="2"/>
    <x v="364"/>
    <x v="0"/>
    <x v="0"/>
    <s v="Tesseramento"/>
    <x v="1"/>
    <x v="0"/>
    <x v="0"/>
    <m/>
  </r>
  <r>
    <n v="227334"/>
    <x v="0"/>
    <x v="0"/>
    <x v="0"/>
    <x v="0"/>
    <x v="2"/>
    <x v="364"/>
    <x v="0"/>
    <x v="0"/>
    <s v="Tesseramento"/>
    <x v="1"/>
    <x v="3"/>
    <x v="0"/>
    <m/>
  </r>
  <r>
    <n v="138908"/>
    <x v="0"/>
    <x v="0"/>
    <x v="0"/>
    <x v="0"/>
    <x v="2"/>
    <x v="364"/>
    <x v="0"/>
    <x v="0"/>
    <s v="Tesseramento"/>
    <x v="1"/>
    <x v="3"/>
    <x v="0"/>
    <m/>
  </r>
  <r>
    <n v="157595"/>
    <x v="0"/>
    <x v="0"/>
    <x v="0"/>
    <x v="0"/>
    <x v="2"/>
    <x v="364"/>
    <x v="0"/>
    <x v="0"/>
    <s v="Tesseramento"/>
    <x v="1"/>
    <x v="0"/>
    <x v="0"/>
    <m/>
  </r>
  <r>
    <n v="91504"/>
    <x v="0"/>
    <x v="0"/>
    <x v="0"/>
    <x v="0"/>
    <x v="2"/>
    <x v="364"/>
    <x v="0"/>
    <x v="0"/>
    <s v="Tesseramento"/>
    <x v="1"/>
    <x v="4"/>
    <x v="0"/>
    <m/>
  </r>
  <r>
    <n v="95706"/>
    <x v="0"/>
    <x v="0"/>
    <x v="0"/>
    <x v="0"/>
    <x v="2"/>
    <x v="364"/>
    <x v="0"/>
    <x v="0"/>
    <s v="Tesseramento"/>
    <x v="1"/>
    <x v="3"/>
    <x v="0"/>
    <m/>
  </r>
  <r>
    <n v="152898"/>
    <x v="0"/>
    <x v="0"/>
    <x v="0"/>
    <x v="0"/>
    <x v="2"/>
    <x v="364"/>
    <x v="0"/>
    <x v="0"/>
    <s v="Tesseramento"/>
    <x v="1"/>
    <x v="4"/>
    <x v="0"/>
    <m/>
  </r>
  <r>
    <n v="65652"/>
    <x v="0"/>
    <x v="0"/>
    <x v="0"/>
    <x v="0"/>
    <x v="2"/>
    <x v="364"/>
    <x v="0"/>
    <x v="0"/>
    <s v="Tesseramento"/>
    <x v="1"/>
    <x v="3"/>
    <x v="0"/>
    <m/>
  </r>
  <r>
    <n v="195836"/>
    <x v="0"/>
    <x v="0"/>
    <x v="0"/>
    <x v="1"/>
    <x v="2"/>
    <x v="364"/>
    <x v="0"/>
    <x v="0"/>
    <s v="Tesseramento"/>
    <x v="1"/>
    <x v="4"/>
    <x v="0"/>
    <m/>
  </r>
  <r>
    <n v="9069"/>
    <x v="0"/>
    <x v="0"/>
    <x v="0"/>
    <x v="0"/>
    <x v="2"/>
    <x v="364"/>
    <x v="0"/>
    <x v="0"/>
    <s v="Tesseramento"/>
    <x v="1"/>
    <x v="0"/>
    <x v="0"/>
    <m/>
  </r>
  <r>
    <n v="9070"/>
    <x v="0"/>
    <x v="0"/>
    <x v="0"/>
    <x v="0"/>
    <x v="2"/>
    <x v="364"/>
    <x v="0"/>
    <x v="0"/>
    <s v="Tesseramento"/>
    <x v="1"/>
    <x v="3"/>
    <x v="0"/>
    <m/>
  </r>
  <r>
    <n v="63654"/>
    <x v="0"/>
    <x v="0"/>
    <x v="0"/>
    <x v="0"/>
    <x v="2"/>
    <x v="364"/>
    <x v="0"/>
    <x v="0"/>
    <s v="Tesseramento"/>
    <x v="1"/>
    <x v="3"/>
    <x v="0"/>
    <m/>
  </r>
  <r>
    <n v="145473"/>
    <x v="0"/>
    <x v="0"/>
    <x v="0"/>
    <x v="0"/>
    <x v="2"/>
    <x v="364"/>
    <x v="0"/>
    <x v="0"/>
    <s v="Tesseramento"/>
    <x v="1"/>
    <x v="0"/>
    <x v="0"/>
    <m/>
  </r>
  <r>
    <n v="46615"/>
    <x v="0"/>
    <x v="0"/>
    <x v="0"/>
    <x v="0"/>
    <x v="2"/>
    <x v="364"/>
    <x v="0"/>
    <x v="0"/>
    <s v="Tesseramento"/>
    <x v="1"/>
    <x v="4"/>
    <x v="0"/>
    <m/>
  </r>
  <r>
    <n v="128600"/>
    <x v="0"/>
    <x v="0"/>
    <x v="0"/>
    <x v="0"/>
    <x v="2"/>
    <x v="364"/>
    <x v="0"/>
    <x v="0"/>
    <s v="Tesseramento"/>
    <x v="1"/>
    <x v="4"/>
    <x v="0"/>
    <m/>
  </r>
  <r>
    <n v="120341"/>
    <x v="0"/>
    <x v="0"/>
    <x v="0"/>
    <x v="0"/>
    <x v="2"/>
    <x v="364"/>
    <x v="0"/>
    <x v="0"/>
    <s v="Tesseramento"/>
    <x v="1"/>
    <x v="3"/>
    <x v="0"/>
    <m/>
  </r>
  <r>
    <n v="69560"/>
    <x v="0"/>
    <x v="0"/>
    <x v="0"/>
    <x v="0"/>
    <x v="2"/>
    <x v="364"/>
    <x v="0"/>
    <x v="0"/>
    <s v="Tesseramento"/>
    <x v="1"/>
    <x v="3"/>
    <x v="0"/>
    <m/>
  </r>
  <r>
    <n v="11200"/>
    <x v="0"/>
    <x v="0"/>
    <x v="0"/>
    <x v="0"/>
    <x v="2"/>
    <x v="364"/>
    <x v="0"/>
    <x v="0"/>
    <s v="Tesseramento"/>
    <x v="1"/>
    <x v="0"/>
    <x v="0"/>
    <m/>
  </r>
  <r>
    <n v="119362"/>
    <x v="0"/>
    <x v="0"/>
    <x v="0"/>
    <x v="0"/>
    <x v="2"/>
    <x v="364"/>
    <x v="0"/>
    <x v="0"/>
    <s v="Tesseramento"/>
    <x v="1"/>
    <x v="1"/>
    <x v="0"/>
    <m/>
  </r>
  <r>
    <n v="126906"/>
    <x v="0"/>
    <x v="0"/>
    <x v="0"/>
    <x v="0"/>
    <x v="2"/>
    <x v="364"/>
    <x v="0"/>
    <x v="0"/>
    <s v="Tesseramento"/>
    <x v="1"/>
    <x v="0"/>
    <x v="0"/>
    <m/>
  </r>
  <r>
    <n v="128604"/>
    <x v="0"/>
    <x v="0"/>
    <x v="0"/>
    <x v="0"/>
    <x v="2"/>
    <x v="364"/>
    <x v="0"/>
    <x v="0"/>
    <s v="Tesseramento"/>
    <x v="1"/>
    <x v="3"/>
    <x v="0"/>
    <m/>
  </r>
  <r>
    <n v="105863"/>
    <x v="0"/>
    <x v="0"/>
    <x v="0"/>
    <x v="0"/>
    <x v="2"/>
    <x v="364"/>
    <x v="0"/>
    <x v="0"/>
    <s v="Tesseramento"/>
    <x v="1"/>
    <x v="3"/>
    <x v="0"/>
    <m/>
  </r>
  <r>
    <n v="153780"/>
    <x v="0"/>
    <x v="0"/>
    <x v="0"/>
    <x v="0"/>
    <x v="2"/>
    <x v="364"/>
    <x v="0"/>
    <x v="1"/>
    <s v="Tesseramento"/>
    <x v="1"/>
    <x v="4"/>
    <x v="0"/>
    <m/>
  </r>
  <r>
    <n v="148342"/>
    <x v="0"/>
    <x v="0"/>
    <x v="0"/>
    <x v="0"/>
    <x v="2"/>
    <x v="364"/>
    <x v="0"/>
    <x v="0"/>
    <s v="Tesseramento"/>
    <x v="1"/>
    <x v="0"/>
    <x v="0"/>
    <m/>
  </r>
  <r>
    <n v="138917"/>
    <x v="0"/>
    <x v="0"/>
    <x v="0"/>
    <x v="0"/>
    <x v="2"/>
    <x v="364"/>
    <x v="0"/>
    <x v="0"/>
    <s v="Tesseramento"/>
    <x v="1"/>
    <x v="0"/>
    <x v="0"/>
    <m/>
  </r>
  <r>
    <n v="228124"/>
    <x v="0"/>
    <x v="0"/>
    <x v="0"/>
    <x v="2"/>
    <x v="2"/>
    <x v="364"/>
    <x v="0"/>
    <x v="0"/>
    <s v="Tesseramento"/>
    <x v="1"/>
    <x v="3"/>
    <x v="0"/>
    <m/>
  </r>
  <r>
    <n v="200047"/>
    <x v="0"/>
    <x v="0"/>
    <x v="0"/>
    <x v="0"/>
    <x v="2"/>
    <x v="364"/>
    <x v="0"/>
    <x v="1"/>
    <s v="Tesseramento"/>
    <x v="1"/>
    <x v="4"/>
    <x v="0"/>
    <m/>
  </r>
  <r>
    <n v="95525"/>
    <x v="0"/>
    <x v="0"/>
    <x v="0"/>
    <x v="0"/>
    <x v="2"/>
    <x v="364"/>
    <x v="0"/>
    <x v="0"/>
    <s v="Tesseramento"/>
    <x v="1"/>
    <x v="4"/>
    <x v="0"/>
    <m/>
  </r>
  <r>
    <n v="124902"/>
    <x v="0"/>
    <x v="0"/>
    <x v="0"/>
    <x v="0"/>
    <x v="2"/>
    <x v="364"/>
    <x v="0"/>
    <x v="0"/>
    <s v="Tesseramento"/>
    <x v="1"/>
    <x v="4"/>
    <x v="0"/>
    <m/>
  </r>
  <r>
    <n v="51810"/>
    <x v="0"/>
    <x v="0"/>
    <x v="0"/>
    <x v="0"/>
    <x v="2"/>
    <x v="364"/>
    <x v="0"/>
    <x v="0"/>
    <s v="Tesseramento"/>
    <x v="1"/>
    <x v="3"/>
    <x v="0"/>
    <m/>
  </r>
  <r>
    <n v="73204"/>
    <x v="0"/>
    <x v="0"/>
    <x v="0"/>
    <x v="0"/>
    <x v="2"/>
    <x v="364"/>
    <x v="0"/>
    <x v="0"/>
    <s v="Tesseramento"/>
    <x v="1"/>
    <x v="3"/>
    <x v="0"/>
    <m/>
  </r>
  <r>
    <n v="20682"/>
    <x v="0"/>
    <x v="0"/>
    <x v="0"/>
    <x v="0"/>
    <x v="2"/>
    <x v="364"/>
    <x v="0"/>
    <x v="0"/>
    <s v="Tesseramento"/>
    <x v="1"/>
    <x v="0"/>
    <x v="0"/>
    <m/>
  </r>
  <r>
    <n v="128607"/>
    <x v="0"/>
    <x v="0"/>
    <x v="0"/>
    <x v="1"/>
    <x v="2"/>
    <x v="364"/>
    <x v="0"/>
    <x v="0"/>
    <s v="Tesseramento"/>
    <x v="1"/>
    <x v="3"/>
    <x v="0"/>
    <m/>
  </r>
  <r>
    <n v="217474"/>
    <x v="0"/>
    <x v="0"/>
    <x v="0"/>
    <x v="0"/>
    <x v="2"/>
    <x v="364"/>
    <x v="0"/>
    <x v="0"/>
    <s v="Tesseramento"/>
    <x v="1"/>
    <x v="0"/>
    <x v="0"/>
    <m/>
  </r>
  <r>
    <n v="159709"/>
    <x v="0"/>
    <x v="0"/>
    <x v="0"/>
    <x v="0"/>
    <x v="2"/>
    <x v="364"/>
    <x v="0"/>
    <x v="0"/>
    <s v="Tesseramento"/>
    <x v="1"/>
    <x v="0"/>
    <x v="0"/>
    <m/>
  </r>
  <r>
    <n v="162714"/>
    <x v="0"/>
    <x v="0"/>
    <x v="0"/>
    <x v="0"/>
    <x v="2"/>
    <x v="364"/>
    <x v="0"/>
    <x v="0"/>
    <s v="Tesseramento"/>
    <x v="1"/>
    <x v="0"/>
    <x v="0"/>
    <m/>
  </r>
  <r>
    <n v="80127"/>
    <x v="0"/>
    <x v="0"/>
    <x v="0"/>
    <x v="0"/>
    <x v="2"/>
    <x v="364"/>
    <x v="0"/>
    <x v="0"/>
    <s v="Tesseramento"/>
    <x v="1"/>
    <x v="3"/>
    <x v="0"/>
    <m/>
  </r>
  <r>
    <n v="163834"/>
    <x v="0"/>
    <x v="0"/>
    <x v="0"/>
    <x v="0"/>
    <x v="2"/>
    <x v="364"/>
    <x v="0"/>
    <x v="0"/>
    <s v="Tesseramento"/>
    <x v="1"/>
    <x v="4"/>
    <x v="0"/>
    <m/>
  </r>
  <r>
    <n v="122252"/>
    <x v="0"/>
    <x v="0"/>
    <x v="0"/>
    <x v="0"/>
    <x v="2"/>
    <x v="364"/>
    <x v="0"/>
    <x v="0"/>
    <s v="Tesseramento"/>
    <x v="1"/>
    <x v="0"/>
    <x v="0"/>
    <m/>
  </r>
  <r>
    <n v="95528"/>
    <x v="0"/>
    <x v="0"/>
    <x v="0"/>
    <x v="0"/>
    <x v="2"/>
    <x v="364"/>
    <x v="0"/>
    <x v="1"/>
    <s v="Tesseramento"/>
    <x v="1"/>
    <x v="4"/>
    <x v="0"/>
    <m/>
  </r>
  <r>
    <n v="105867"/>
    <x v="0"/>
    <x v="0"/>
    <x v="0"/>
    <x v="0"/>
    <x v="2"/>
    <x v="364"/>
    <x v="0"/>
    <x v="0"/>
    <s v="Tesseramento"/>
    <x v="1"/>
    <x v="0"/>
    <x v="0"/>
    <m/>
  </r>
  <r>
    <n v="208374"/>
    <x v="0"/>
    <x v="1"/>
    <x v="0"/>
    <x v="0"/>
    <x v="8"/>
    <x v="311"/>
    <x v="0"/>
    <x v="0"/>
    <s v="Tesseramento"/>
    <x v="1"/>
    <x v="3"/>
    <x v="0"/>
    <m/>
  </r>
  <r>
    <n v="208376"/>
    <x v="0"/>
    <x v="1"/>
    <x v="0"/>
    <x v="0"/>
    <x v="8"/>
    <x v="311"/>
    <x v="0"/>
    <x v="1"/>
    <s v="Tesseramento"/>
    <x v="1"/>
    <x v="3"/>
    <x v="0"/>
    <m/>
  </r>
  <r>
    <n v="195235"/>
    <x v="0"/>
    <x v="1"/>
    <x v="2"/>
    <x v="3"/>
    <x v="8"/>
    <x v="311"/>
    <x v="0"/>
    <x v="1"/>
    <s v="Tesseramento"/>
    <x v="1"/>
    <x v="3"/>
    <x v="0"/>
    <m/>
  </r>
  <r>
    <n v="138830"/>
    <x v="0"/>
    <x v="0"/>
    <x v="2"/>
    <x v="1"/>
    <x v="2"/>
    <x v="364"/>
    <x v="0"/>
    <x v="0"/>
    <s v="Tesseramento"/>
    <x v="1"/>
    <x v="0"/>
    <x v="0"/>
    <m/>
  </r>
  <r>
    <n v="74855"/>
    <x v="0"/>
    <x v="0"/>
    <x v="2"/>
    <x v="0"/>
    <x v="2"/>
    <x v="364"/>
    <x v="0"/>
    <x v="0"/>
    <s v="Tesseramento"/>
    <x v="1"/>
    <x v="3"/>
    <x v="0"/>
    <m/>
  </r>
  <r>
    <n v="235595"/>
    <x v="0"/>
    <x v="0"/>
    <x v="1"/>
    <x v="3"/>
    <x v="2"/>
    <x v="364"/>
    <x v="0"/>
    <x v="0"/>
    <s v="Tesseramento"/>
    <x v="1"/>
    <x v="0"/>
    <x v="0"/>
    <m/>
  </r>
  <r>
    <n v="96705"/>
    <x v="0"/>
    <x v="0"/>
    <x v="0"/>
    <x v="0"/>
    <x v="11"/>
    <x v="126"/>
    <x v="0"/>
    <x v="0"/>
    <s v="Tesseramento"/>
    <x v="1"/>
    <x v="1"/>
    <x v="0"/>
    <m/>
  </r>
  <r>
    <n v="19046"/>
    <x v="0"/>
    <x v="0"/>
    <x v="0"/>
    <x v="1"/>
    <x v="7"/>
    <x v="45"/>
    <x v="0"/>
    <x v="1"/>
    <s v="Tesseramento"/>
    <x v="1"/>
    <x v="3"/>
    <x v="0"/>
    <m/>
  </r>
  <r>
    <n v="124457"/>
    <x v="0"/>
    <x v="0"/>
    <x v="0"/>
    <x v="0"/>
    <x v="7"/>
    <x v="45"/>
    <x v="0"/>
    <x v="0"/>
    <s v="Tesseramento"/>
    <x v="1"/>
    <x v="0"/>
    <x v="0"/>
    <m/>
  </r>
  <r>
    <n v="103767"/>
    <x v="0"/>
    <x v="0"/>
    <x v="0"/>
    <x v="0"/>
    <x v="1"/>
    <x v="108"/>
    <x v="0"/>
    <x v="0"/>
    <s v="Tesseramento"/>
    <x v="0"/>
    <x v="4"/>
    <x v="0"/>
    <m/>
  </r>
  <r>
    <n v="197236"/>
    <x v="0"/>
    <x v="0"/>
    <x v="0"/>
    <x v="0"/>
    <x v="7"/>
    <x v="45"/>
    <x v="0"/>
    <x v="0"/>
    <s v="Tesseramento"/>
    <x v="1"/>
    <x v="0"/>
    <x v="0"/>
    <m/>
  </r>
  <r>
    <n v="207560"/>
    <x v="0"/>
    <x v="0"/>
    <x v="0"/>
    <x v="0"/>
    <x v="11"/>
    <x v="102"/>
    <x v="0"/>
    <x v="0"/>
    <s v="Tesseramento"/>
    <x v="1"/>
    <x v="0"/>
    <x v="0"/>
    <m/>
  </r>
  <r>
    <n v="38772"/>
    <x v="0"/>
    <x v="0"/>
    <x v="2"/>
    <x v="0"/>
    <x v="4"/>
    <x v="367"/>
    <x v="0"/>
    <x v="0"/>
    <s v="Tesseramento"/>
    <x v="1"/>
    <x v="4"/>
    <x v="0"/>
    <m/>
  </r>
  <r>
    <n v="232044"/>
    <x v="0"/>
    <x v="0"/>
    <x v="0"/>
    <x v="1"/>
    <x v="11"/>
    <x v="24"/>
    <x v="0"/>
    <x v="0"/>
    <s v="Tesseramento"/>
    <x v="1"/>
    <x v="0"/>
    <x v="0"/>
    <m/>
  </r>
  <r>
    <n v="32386"/>
    <x v="0"/>
    <x v="0"/>
    <x v="0"/>
    <x v="0"/>
    <x v="8"/>
    <x v="92"/>
    <x v="0"/>
    <x v="0"/>
    <s v="Tesseramento"/>
    <x v="1"/>
    <x v="4"/>
    <x v="0"/>
    <m/>
  </r>
  <r>
    <n v="61955"/>
    <x v="0"/>
    <x v="0"/>
    <x v="0"/>
    <x v="0"/>
    <x v="8"/>
    <x v="92"/>
    <x v="0"/>
    <x v="0"/>
    <s v="Tesseramento"/>
    <x v="1"/>
    <x v="0"/>
    <x v="0"/>
    <m/>
  </r>
  <r>
    <n v="143461"/>
    <x v="0"/>
    <x v="0"/>
    <x v="0"/>
    <x v="0"/>
    <x v="8"/>
    <x v="92"/>
    <x v="0"/>
    <x v="0"/>
    <s v="Tesseramento"/>
    <x v="1"/>
    <x v="0"/>
    <x v="0"/>
    <m/>
  </r>
  <r>
    <n v="126743"/>
    <x v="0"/>
    <x v="0"/>
    <x v="0"/>
    <x v="0"/>
    <x v="8"/>
    <x v="92"/>
    <x v="0"/>
    <x v="0"/>
    <s v="Tesseramento"/>
    <x v="1"/>
    <x v="0"/>
    <x v="0"/>
    <m/>
  </r>
  <r>
    <n v="126742"/>
    <x v="0"/>
    <x v="0"/>
    <x v="0"/>
    <x v="0"/>
    <x v="8"/>
    <x v="92"/>
    <x v="0"/>
    <x v="0"/>
    <s v="Tesseramento"/>
    <x v="1"/>
    <x v="0"/>
    <x v="0"/>
    <m/>
  </r>
  <r>
    <n v="47309"/>
    <x v="0"/>
    <x v="0"/>
    <x v="0"/>
    <x v="0"/>
    <x v="8"/>
    <x v="92"/>
    <x v="0"/>
    <x v="1"/>
    <s v="Tesseramento"/>
    <x v="1"/>
    <x v="3"/>
    <x v="0"/>
    <m/>
  </r>
  <r>
    <n v="107204"/>
    <x v="0"/>
    <x v="0"/>
    <x v="0"/>
    <x v="0"/>
    <x v="8"/>
    <x v="92"/>
    <x v="0"/>
    <x v="0"/>
    <s v="Tesseramento"/>
    <x v="1"/>
    <x v="0"/>
    <x v="0"/>
    <m/>
  </r>
  <r>
    <n v="98179"/>
    <x v="0"/>
    <x v="0"/>
    <x v="0"/>
    <x v="0"/>
    <x v="8"/>
    <x v="92"/>
    <x v="0"/>
    <x v="0"/>
    <s v="Tesseramento"/>
    <x v="1"/>
    <x v="0"/>
    <x v="0"/>
    <m/>
  </r>
  <r>
    <n v="231626"/>
    <x v="0"/>
    <x v="1"/>
    <x v="0"/>
    <x v="1"/>
    <x v="13"/>
    <x v="177"/>
    <x v="0"/>
    <x v="0"/>
    <s v="Tesseramento"/>
    <x v="1"/>
    <x v="3"/>
    <x v="0"/>
    <m/>
  </r>
  <r>
    <n v="123767"/>
    <x v="0"/>
    <x v="0"/>
    <x v="0"/>
    <x v="0"/>
    <x v="8"/>
    <x v="92"/>
    <x v="0"/>
    <x v="0"/>
    <s v="Tesseramento"/>
    <x v="1"/>
    <x v="0"/>
    <x v="0"/>
    <m/>
  </r>
  <r>
    <n v="82585"/>
    <x v="0"/>
    <x v="0"/>
    <x v="0"/>
    <x v="0"/>
    <x v="8"/>
    <x v="92"/>
    <x v="0"/>
    <x v="0"/>
    <s v="Tesseramento"/>
    <x v="1"/>
    <x v="0"/>
    <x v="0"/>
    <m/>
  </r>
  <r>
    <n v="166123"/>
    <x v="0"/>
    <x v="0"/>
    <x v="0"/>
    <x v="0"/>
    <x v="8"/>
    <x v="92"/>
    <x v="0"/>
    <x v="1"/>
    <s v="Tesseramento"/>
    <x v="1"/>
    <x v="0"/>
    <x v="0"/>
    <m/>
  </r>
  <r>
    <n v="111919"/>
    <x v="0"/>
    <x v="0"/>
    <x v="0"/>
    <x v="0"/>
    <x v="8"/>
    <x v="92"/>
    <x v="0"/>
    <x v="0"/>
    <s v="Tesseramento"/>
    <x v="1"/>
    <x v="4"/>
    <x v="0"/>
    <m/>
  </r>
  <r>
    <n v="22904"/>
    <x v="0"/>
    <x v="0"/>
    <x v="0"/>
    <x v="0"/>
    <x v="8"/>
    <x v="92"/>
    <x v="0"/>
    <x v="0"/>
    <s v="Tesseramento"/>
    <x v="1"/>
    <x v="0"/>
    <x v="0"/>
    <m/>
  </r>
  <r>
    <n v="15913"/>
    <x v="0"/>
    <x v="0"/>
    <x v="0"/>
    <x v="0"/>
    <x v="8"/>
    <x v="92"/>
    <x v="0"/>
    <x v="0"/>
    <s v="Tesseramento"/>
    <x v="1"/>
    <x v="4"/>
    <x v="0"/>
    <m/>
  </r>
  <r>
    <n v="10153"/>
    <x v="0"/>
    <x v="0"/>
    <x v="0"/>
    <x v="0"/>
    <x v="4"/>
    <x v="166"/>
    <x v="0"/>
    <x v="0"/>
    <s v="Tesseramento"/>
    <x v="1"/>
    <x v="0"/>
    <x v="0"/>
    <m/>
  </r>
  <r>
    <n v="189943"/>
    <x v="0"/>
    <x v="0"/>
    <x v="0"/>
    <x v="0"/>
    <x v="2"/>
    <x v="2"/>
    <x v="0"/>
    <x v="0"/>
    <s v="Tesseramento"/>
    <x v="1"/>
    <x v="0"/>
    <x v="0"/>
    <m/>
  </r>
  <r>
    <n v="178589"/>
    <x v="0"/>
    <x v="0"/>
    <x v="0"/>
    <x v="0"/>
    <x v="2"/>
    <x v="2"/>
    <x v="0"/>
    <x v="0"/>
    <s v="Tesseramento"/>
    <x v="1"/>
    <x v="0"/>
    <x v="0"/>
    <m/>
  </r>
  <r>
    <n v="4479"/>
    <x v="0"/>
    <x v="0"/>
    <x v="0"/>
    <x v="4"/>
    <x v="8"/>
    <x v="92"/>
    <x v="0"/>
    <x v="0"/>
    <s v="Tesseramento"/>
    <x v="1"/>
    <x v="4"/>
    <x v="0"/>
    <m/>
  </r>
  <r>
    <n v="111920"/>
    <x v="0"/>
    <x v="0"/>
    <x v="0"/>
    <x v="0"/>
    <x v="8"/>
    <x v="92"/>
    <x v="0"/>
    <x v="1"/>
    <s v="Tesseramento"/>
    <x v="1"/>
    <x v="4"/>
    <x v="0"/>
    <m/>
  </r>
  <r>
    <n v="226672"/>
    <x v="0"/>
    <x v="1"/>
    <x v="0"/>
    <x v="1"/>
    <x v="12"/>
    <x v="148"/>
    <x v="0"/>
    <x v="0"/>
    <s v="Tesseramento"/>
    <x v="1"/>
    <x v="0"/>
    <x v="0"/>
    <m/>
  </r>
  <r>
    <n v="227668"/>
    <x v="0"/>
    <x v="0"/>
    <x v="0"/>
    <x v="0"/>
    <x v="12"/>
    <x v="148"/>
    <x v="0"/>
    <x v="0"/>
    <s v="Tesseramento"/>
    <x v="1"/>
    <x v="0"/>
    <x v="0"/>
    <m/>
  </r>
  <r>
    <n v="172508"/>
    <x v="0"/>
    <x v="0"/>
    <x v="0"/>
    <x v="0"/>
    <x v="11"/>
    <x v="102"/>
    <x v="0"/>
    <x v="1"/>
    <s v="Tesseramento"/>
    <x v="1"/>
    <x v="0"/>
    <x v="0"/>
    <m/>
  </r>
  <r>
    <n v="62979"/>
    <x v="0"/>
    <x v="0"/>
    <x v="0"/>
    <x v="0"/>
    <x v="9"/>
    <x v="19"/>
    <x v="0"/>
    <x v="0"/>
    <s v="Tesseramento"/>
    <x v="1"/>
    <x v="4"/>
    <x v="0"/>
    <m/>
  </r>
  <r>
    <n v="217353"/>
    <x v="0"/>
    <x v="0"/>
    <x v="0"/>
    <x v="1"/>
    <x v="11"/>
    <x v="280"/>
    <x v="0"/>
    <x v="0"/>
    <s v="Tesseramento"/>
    <x v="0"/>
    <x v="3"/>
    <x v="0"/>
    <m/>
  </r>
  <r>
    <n v="217354"/>
    <x v="0"/>
    <x v="0"/>
    <x v="0"/>
    <x v="1"/>
    <x v="11"/>
    <x v="280"/>
    <x v="0"/>
    <x v="1"/>
    <s v="Tesseramento"/>
    <x v="0"/>
    <x v="3"/>
    <x v="0"/>
    <m/>
  </r>
  <r>
    <n v="206900"/>
    <x v="0"/>
    <x v="0"/>
    <x v="0"/>
    <x v="0"/>
    <x v="8"/>
    <x v="98"/>
    <x v="0"/>
    <x v="0"/>
    <s v="Tesseramento"/>
    <x v="0"/>
    <x v="1"/>
    <x v="0"/>
    <m/>
  </r>
  <r>
    <n v="119103"/>
    <x v="0"/>
    <x v="0"/>
    <x v="0"/>
    <x v="0"/>
    <x v="3"/>
    <x v="331"/>
    <x v="0"/>
    <x v="0"/>
    <s v="Tesseramento"/>
    <x v="1"/>
    <x v="3"/>
    <x v="0"/>
    <m/>
  </r>
  <r>
    <n v="196240"/>
    <x v="1"/>
    <x v="1"/>
    <x v="0"/>
    <x v="1"/>
    <x v="3"/>
    <x v="331"/>
    <x v="0"/>
    <x v="0"/>
    <s v="Tesseramento"/>
    <x v="1"/>
    <x v="5"/>
    <x v="0"/>
    <m/>
  </r>
  <r>
    <n v="235230"/>
    <x v="0"/>
    <x v="0"/>
    <x v="1"/>
    <x v="1"/>
    <x v="11"/>
    <x v="327"/>
    <x v="0"/>
    <x v="0"/>
    <s v="Tesseramento"/>
    <x v="0"/>
    <x v="0"/>
    <x v="0"/>
    <m/>
  </r>
  <r>
    <n v="50169"/>
    <x v="0"/>
    <x v="0"/>
    <x v="0"/>
    <x v="0"/>
    <x v="2"/>
    <x v="2"/>
    <x v="0"/>
    <x v="0"/>
    <s v="Tesseramento"/>
    <x v="1"/>
    <x v="3"/>
    <x v="0"/>
    <m/>
  </r>
  <r>
    <n v="235229"/>
    <x v="0"/>
    <x v="1"/>
    <x v="1"/>
    <x v="1"/>
    <x v="11"/>
    <x v="327"/>
    <x v="0"/>
    <x v="1"/>
    <s v="Tesseramento"/>
    <x v="0"/>
    <x v="0"/>
    <x v="0"/>
    <m/>
  </r>
  <r>
    <n v="86173"/>
    <x v="0"/>
    <x v="0"/>
    <x v="0"/>
    <x v="0"/>
    <x v="2"/>
    <x v="2"/>
    <x v="0"/>
    <x v="1"/>
    <s v="Tesseramento"/>
    <x v="1"/>
    <x v="4"/>
    <x v="0"/>
    <m/>
  </r>
  <r>
    <n v="166919"/>
    <x v="0"/>
    <x v="0"/>
    <x v="0"/>
    <x v="0"/>
    <x v="2"/>
    <x v="2"/>
    <x v="0"/>
    <x v="0"/>
    <s v="Tesseramento"/>
    <x v="1"/>
    <x v="3"/>
    <x v="0"/>
    <m/>
  </r>
  <r>
    <n v="166918"/>
    <x v="0"/>
    <x v="0"/>
    <x v="0"/>
    <x v="0"/>
    <x v="2"/>
    <x v="2"/>
    <x v="0"/>
    <x v="1"/>
    <s v="Tesseramento"/>
    <x v="1"/>
    <x v="3"/>
    <x v="0"/>
    <m/>
  </r>
  <r>
    <n v="47755"/>
    <x v="0"/>
    <x v="0"/>
    <x v="2"/>
    <x v="0"/>
    <x v="11"/>
    <x v="102"/>
    <x v="0"/>
    <x v="0"/>
    <s v="Tesseramento"/>
    <x v="1"/>
    <x v="3"/>
    <x v="0"/>
    <m/>
  </r>
  <r>
    <n v="224104"/>
    <x v="1"/>
    <x v="1"/>
    <x v="0"/>
    <x v="0"/>
    <x v="3"/>
    <x v="331"/>
    <x v="0"/>
    <x v="0"/>
    <s v="Tesseramento"/>
    <x v="1"/>
    <x v="5"/>
    <x v="0"/>
    <m/>
  </r>
  <r>
    <n v="195663"/>
    <x v="0"/>
    <x v="0"/>
    <x v="0"/>
    <x v="0"/>
    <x v="2"/>
    <x v="2"/>
    <x v="0"/>
    <x v="0"/>
    <s v="Tesseramento"/>
    <x v="1"/>
    <x v="1"/>
    <x v="0"/>
    <m/>
  </r>
  <r>
    <n v="143350"/>
    <x v="0"/>
    <x v="0"/>
    <x v="0"/>
    <x v="0"/>
    <x v="8"/>
    <x v="34"/>
    <x v="0"/>
    <x v="0"/>
    <s v="Tesseramento"/>
    <x v="1"/>
    <x v="1"/>
    <x v="0"/>
    <m/>
  </r>
  <r>
    <n v="160541"/>
    <x v="0"/>
    <x v="0"/>
    <x v="0"/>
    <x v="0"/>
    <x v="4"/>
    <x v="88"/>
    <x v="0"/>
    <x v="0"/>
    <s v="Tesseramento"/>
    <x v="1"/>
    <x v="1"/>
    <x v="0"/>
    <m/>
  </r>
  <r>
    <n v="179980"/>
    <x v="0"/>
    <x v="0"/>
    <x v="0"/>
    <x v="0"/>
    <x v="7"/>
    <x v="51"/>
    <x v="0"/>
    <x v="1"/>
    <s v="Tesseramento"/>
    <x v="1"/>
    <x v="0"/>
    <x v="0"/>
    <m/>
  </r>
  <r>
    <n v="101252"/>
    <x v="0"/>
    <x v="0"/>
    <x v="0"/>
    <x v="0"/>
    <x v="7"/>
    <x v="51"/>
    <x v="0"/>
    <x v="0"/>
    <s v="Tesseramento"/>
    <x v="1"/>
    <x v="0"/>
    <x v="0"/>
    <m/>
  </r>
  <r>
    <n v="193087"/>
    <x v="0"/>
    <x v="0"/>
    <x v="0"/>
    <x v="0"/>
    <x v="4"/>
    <x v="88"/>
    <x v="0"/>
    <x v="0"/>
    <s v="Tesseramento"/>
    <x v="1"/>
    <x v="0"/>
    <x v="0"/>
    <m/>
  </r>
  <r>
    <n v="103131"/>
    <x v="0"/>
    <x v="0"/>
    <x v="0"/>
    <x v="0"/>
    <x v="4"/>
    <x v="359"/>
    <x v="0"/>
    <x v="0"/>
    <s v="Tesseramento"/>
    <x v="0"/>
    <x v="3"/>
    <x v="0"/>
    <m/>
  </r>
  <r>
    <n v="216924"/>
    <x v="0"/>
    <x v="0"/>
    <x v="0"/>
    <x v="1"/>
    <x v="4"/>
    <x v="359"/>
    <x v="0"/>
    <x v="0"/>
    <s v="Tesseramento"/>
    <x v="0"/>
    <x v="4"/>
    <x v="0"/>
    <m/>
  </r>
  <r>
    <n v="195335"/>
    <x v="0"/>
    <x v="1"/>
    <x v="2"/>
    <x v="2"/>
    <x v="12"/>
    <x v="148"/>
    <x v="0"/>
    <x v="0"/>
    <s v="Tesseramento"/>
    <x v="1"/>
    <x v="3"/>
    <x v="0"/>
    <m/>
  </r>
  <r>
    <n v="210806"/>
    <x v="1"/>
    <x v="1"/>
    <x v="2"/>
    <x v="1"/>
    <x v="12"/>
    <x v="148"/>
    <x v="0"/>
    <x v="0"/>
    <s v="Tesseramento"/>
    <x v="1"/>
    <x v="7"/>
    <x v="0"/>
    <m/>
  </r>
  <r>
    <n v="28464"/>
    <x v="0"/>
    <x v="0"/>
    <x v="0"/>
    <x v="0"/>
    <x v="4"/>
    <x v="12"/>
    <x v="0"/>
    <x v="0"/>
    <s v="Tesseramento"/>
    <x v="1"/>
    <x v="0"/>
    <x v="0"/>
    <m/>
  </r>
  <r>
    <n v="126941"/>
    <x v="0"/>
    <x v="0"/>
    <x v="0"/>
    <x v="0"/>
    <x v="4"/>
    <x v="12"/>
    <x v="0"/>
    <x v="0"/>
    <s v="Tesseramento"/>
    <x v="1"/>
    <x v="0"/>
    <x v="0"/>
    <m/>
  </r>
  <r>
    <n v="216187"/>
    <x v="0"/>
    <x v="1"/>
    <x v="0"/>
    <x v="0"/>
    <x v="9"/>
    <x v="19"/>
    <x v="0"/>
    <x v="1"/>
    <s v="Tesseramento"/>
    <x v="1"/>
    <x v="3"/>
    <x v="0"/>
    <m/>
  </r>
  <r>
    <n v="157577"/>
    <x v="1"/>
    <x v="0"/>
    <x v="0"/>
    <x v="0"/>
    <x v="7"/>
    <x v="348"/>
    <x v="0"/>
    <x v="0"/>
    <s v="Tesseramento"/>
    <x v="1"/>
    <x v="6"/>
    <x v="0"/>
    <m/>
  </r>
  <r>
    <n v="28392"/>
    <x v="0"/>
    <x v="0"/>
    <x v="0"/>
    <x v="1"/>
    <x v="8"/>
    <x v="98"/>
    <x v="0"/>
    <x v="0"/>
    <s v="Tesseramento"/>
    <x v="0"/>
    <x v="4"/>
    <x v="0"/>
    <m/>
  </r>
  <r>
    <n v="226079"/>
    <x v="0"/>
    <x v="0"/>
    <x v="0"/>
    <x v="1"/>
    <x v="8"/>
    <x v="98"/>
    <x v="0"/>
    <x v="0"/>
    <s v="Tesseramento"/>
    <x v="0"/>
    <x v="0"/>
    <x v="0"/>
    <m/>
  </r>
  <r>
    <n v="212410"/>
    <x v="0"/>
    <x v="0"/>
    <x v="0"/>
    <x v="0"/>
    <x v="8"/>
    <x v="98"/>
    <x v="0"/>
    <x v="0"/>
    <s v="Tesseramento"/>
    <x v="0"/>
    <x v="0"/>
    <x v="0"/>
    <m/>
  </r>
  <r>
    <n v="83693"/>
    <x v="0"/>
    <x v="0"/>
    <x v="0"/>
    <x v="0"/>
    <x v="12"/>
    <x v="133"/>
    <x v="0"/>
    <x v="0"/>
    <s v="Tesseramento"/>
    <x v="0"/>
    <x v="3"/>
    <x v="0"/>
    <m/>
  </r>
  <r>
    <n v="83691"/>
    <x v="0"/>
    <x v="0"/>
    <x v="0"/>
    <x v="0"/>
    <x v="12"/>
    <x v="133"/>
    <x v="0"/>
    <x v="1"/>
    <s v="Tesseramento"/>
    <x v="0"/>
    <x v="4"/>
    <x v="0"/>
    <m/>
  </r>
  <r>
    <n v="93970"/>
    <x v="0"/>
    <x v="0"/>
    <x v="0"/>
    <x v="0"/>
    <x v="1"/>
    <x v="26"/>
    <x v="0"/>
    <x v="0"/>
    <s v="Tesseramento"/>
    <x v="1"/>
    <x v="0"/>
    <x v="0"/>
    <m/>
  </r>
  <r>
    <n v="32376"/>
    <x v="0"/>
    <x v="0"/>
    <x v="0"/>
    <x v="0"/>
    <x v="1"/>
    <x v="26"/>
    <x v="0"/>
    <x v="0"/>
    <s v="Tesseramento"/>
    <x v="1"/>
    <x v="0"/>
    <x v="0"/>
    <m/>
  </r>
  <r>
    <n v="30277"/>
    <x v="0"/>
    <x v="0"/>
    <x v="0"/>
    <x v="2"/>
    <x v="7"/>
    <x v="51"/>
    <x v="0"/>
    <x v="1"/>
    <s v="Tesseramento"/>
    <x v="1"/>
    <x v="3"/>
    <x v="0"/>
    <m/>
  </r>
  <r>
    <n v="16650"/>
    <x v="0"/>
    <x v="0"/>
    <x v="0"/>
    <x v="0"/>
    <x v="7"/>
    <x v="51"/>
    <x v="0"/>
    <x v="0"/>
    <s v="Tesseramento"/>
    <x v="1"/>
    <x v="4"/>
    <x v="0"/>
    <m/>
  </r>
  <r>
    <n v="51834"/>
    <x v="0"/>
    <x v="0"/>
    <x v="0"/>
    <x v="0"/>
    <x v="7"/>
    <x v="51"/>
    <x v="0"/>
    <x v="1"/>
    <s v="Tesseramento"/>
    <x v="1"/>
    <x v="4"/>
    <x v="0"/>
    <m/>
  </r>
  <r>
    <n v="99117"/>
    <x v="0"/>
    <x v="0"/>
    <x v="0"/>
    <x v="2"/>
    <x v="7"/>
    <x v="51"/>
    <x v="0"/>
    <x v="1"/>
    <s v="Tesseramento"/>
    <x v="1"/>
    <x v="0"/>
    <x v="0"/>
    <m/>
  </r>
  <r>
    <n v="205404"/>
    <x v="0"/>
    <x v="0"/>
    <x v="0"/>
    <x v="0"/>
    <x v="8"/>
    <x v="113"/>
    <x v="0"/>
    <x v="0"/>
    <s v="Tesseramento"/>
    <x v="0"/>
    <x v="0"/>
    <x v="0"/>
    <m/>
  </r>
  <r>
    <n v="175587"/>
    <x v="0"/>
    <x v="0"/>
    <x v="0"/>
    <x v="0"/>
    <x v="8"/>
    <x v="113"/>
    <x v="0"/>
    <x v="0"/>
    <s v="Tesseramento"/>
    <x v="0"/>
    <x v="3"/>
    <x v="0"/>
    <m/>
  </r>
  <r>
    <n v="1223"/>
    <x v="0"/>
    <x v="0"/>
    <x v="0"/>
    <x v="4"/>
    <x v="11"/>
    <x v="280"/>
    <x v="0"/>
    <x v="0"/>
    <s v="Tesseramento"/>
    <x v="0"/>
    <x v="4"/>
    <x v="0"/>
    <m/>
  </r>
  <r>
    <n v="127925"/>
    <x v="0"/>
    <x v="0"/>
    <x v="0"/>
    <x v="0"/>
    <x v="4"/>
    <x v="166"/>
    <x v="0"/>
    <x v="0"/>
    <s v="Tesseramento"/>
    <x v="1"/>
    <x v="4"/>
    <x v="0"/>
    <m/>
  </r>
  <r>
    <n v="181804"/>
    <x v="0"/>
    <x v="0"/>
    <x v="0"/>
    <x v="0"/>
    <x v="4"/>
    <x v="166"/>
    <x v="0"/>
    <x v="1"/>
    <s v="Tesseramento"/>
    <x v="1"/>
    <x v="4"/>
    <x v="0"/>
    <m/>
  </r>
  <r>
    <n v="235786"/>
    <x v="0"/>
    <x v="0"/>
    <x v="1"/>
    <x v="0"/>
    <x v="7"/>
    <x v="348"/>
    <x v="0"/>
    <x v="1"/>
    <s v="Tesseramento"/>
    <x v="1"/>
    <x v="0"/>
    <x v="0"/>
    <m/>
  </r>
  <r>
    <n v="235330"/>
    <x v="0"/>
    <x v="0"/>
    <x v="1"/>
    <x v="1"/>
    <x v="7"/>
    <x v="137"/>
    <x v="0"/>
    <x v="0"/>
    <s v="Tesseramento"/>
    <x v="3"/>
    <x v="0"/>
    <x v="0"/>
    <m/>
  </r>
  <r>
    <n v="83877"/>
    <x v="0"/>
    <x v="0"/>
    <x v="0"/>
    <x v="0"/>
    <x v="10"/>
    <x v="220"/>
    <x v="0"/>
    <x v="1"/>
    <s v="Tesseramento"/>
    <x v="0"/>
    <x v="1"/>
    <x v="0"/>
    <m/>
  </r>
  <r>
    <n v="220013"/>
    <x v="0"/>
    <x v="0"/>
    <x v="0"/>
    <x v="1"/>
    <x v="10"/>
    <x v="220"/>
    <x v="0"/>
    <x v="0"/>
    <s v="Tesseramento"/>
    <x v="0"/>
    <x v="1"/>
    <x v="0"/>
    <m/>
  </r>
  <r>
    <n v="235331"/>
    <x v="0"/>
    <x v="0"/>
    <x v="1"/>
    <x v="1"/>
    <x v="7"/>
    <x v="137"/>
    <x v="0"/>
    <x v="0"/>
    <s v="Tesseramento"/>
    <x v="3"/>
    <x v="0"/>
    <x v="0"/>
    <m/>
  </r>
  <r>
    <n v="19307"/>
    <x v="0"/>
    <x v="0"/>
    <x v="2"/>
    <x v="3"/>
    <x v="3"/>
    <x v="331"/>
    <x v="0"/>
    <x v="1"/>
    <s v="Tesseramento"/>
    <x v="1"/>
    <x v="4"/>
    <x v="0"/>
    <m/>
  </r>
  <r>
    <n v="34234"/>
    <x v="0"/>
    <x v="0"/>
    <x v="2"/>
    <x v="1"/>
    <x v="3"/>
    <x v="331"/>
    <x v="0"/>
    <x v="0"/>
    <s v="Tesseramento"/>
    <x v="1"/>
    <x v="4"/>
    <x v="0"/>
    <m/>
  </r>
  <r>
    <n v="214197"/>
    <x v="0"/>
    <x v="0"/>
    <x v="0"/>
    <x v="1"/>
    <x v="1"/>
    <x v="108"/>
    <x v="0"/>
    <x v="0"/>
    <s v="Tesseramento"/>
    <x v="0"/>
    <x v="1"/>
    <x v="0"/>
    <m/>
  </r>
  <r>
    <n v="214195"/>
    <x v="0"/>
    <x v="0"/>
    <x v="0"/>
    <x v="1"/>
    <x v="1"/>
    <x v="108"/>
    <x v="0"/>
    <x v="1"/>
    <s v="Tesseramento"/>
    <x v="0"/>
    <x v="0"/>
    <x v="0"/>
    <m/>
  </r>
  <r>
    <n v="206292"/>
    <x v="0"/>
    <x v="0"/>
    <x v="0"/>
    <x v="1"/>
    <x v="7"/>
    <x v="78"/>
    <x v="0"/>
    <x v="0"/>
    <s v="Tesseramento"/>
    <x v="0"/>
    <x v="3"/>
    <x v="0"/>
    <m/>
  </r>
  <r>
    <n v="230943"/>
    <x v="0"/>
    <x v="1"/>
    <x v="0"/>
    <x v="1"/>
    <x v="7"/>
    <x v="45"/>
    <x v="0"/>
    <x v="0"/>
    <s v="Tesseramento"/>
    <x v="1"/>
    <x v="0"/>
    <x v="0"/>
    <m/>
  </r>
  <r>
    <n v="175404"/>
    <x v="0"/>
    <x v="0"/>
    <x v="0"/>
    <x v="0"/>
    <x v="2"/>
    <x v="156"/>
    <x v="0"/>
    <x v="0"/>
    <s v="Tesseramento"/>
    <x v="0"/>
    <x v="1"/>
    <x v="0"/>
    <m/>
  </r>
  <r>
    <n v="223319"/>
    <x v="1"/>
    <x v="0"/>
    <x v="2"/>
    <x v="1"/>
    <x v="2"/>
    <x v="156"/>
    <x v="0"/>
    <x v="0"/>
    <s v="Tesseramento"/>
    <x v="0"/>
    <x v="6"/>
    <x v="0"/>
    <m/>
  </r>
  <r>
    <n v="27235"/>
    <x v="0"/>
    <x v="0"/>
    <x v="0"/>
    <x v="0"/>
    <x v="4"/>
    <x v="146"/>
    <x v="0"/>
    <x v="0"/>
    <s v="Tesseramento"/>
    <x v="1"/>
    <x v="3"/>
    <x v="0"/>
    <m/>
  </r>
  <r>
    <n v="171217"/>
    <x v="0"/>
    <x v="0"/>
    <x v="0"/>
    <x v="0"/>
    <x v="4"/>
    <x v="235"/>
    <x v="0"/>
    <x v="0"/>
    <s v="Tesseramento"/>
    <x v="0"/>
    <x v="3"/>
    <x v="0"/>
    <m/>
  </r>
  <r>
    <n v="235588"/>
    <x v="0"/>
    <x v="0"/>
    <x v="1"/>
    <x v="1"/>
    <x v="4"/>
    <x v="219"/>
    <x v="0"/>
    <x v="0"/>
    <s v="Tesseramento"/>
    <x v="0"/>
    <x v="1"/>
    <x v="0"/>
    <m/>
  </r>
  <r>
    <n v="215132"/>
    <x v="0"/>
    <x v="0"/>
    <x v="0"/>
    <x v="1"/>
    <x v="7"/>
    <x v="135"/>
    <x v="0"/>
    <x v="0"/>
    <s v="Tesseramento"/>
    <x v="1"/>
    <x v="0"/>
    <x v="0"/>
    <m/>
  </r>
  <r>
    <n v="224786"/>
    <x v="0"/>
    <x v="0"/>
    <x v="0"/>
    <x v="0"/>
    <x v="4"/>
    <x v="219"/>
    <x v="0"/>
    <x v="0"/>
    <s v="Tesseramento"/>
    <x v="0"/>
    <x v="0"/>
    <x v="0"/>
    <m/>
  </r>
  <r>
    <n v="172743"/>
    <x v="0"/>
    <x v="1"/>
    <x v="0"/>
    <x v="0"/>
    <x v="4"/>
    <x v="219"/>
    <x v="0"/>
    <x v="0"/>
    <s v="Tesseramento"/>
    <x v="0"/>
    <x v="0"/>
    <x v="0"/>
    <m/>
  </r>
  <r>
    <n v="192892"/>
    <x v="0"/>
    <x v="1"/>
    <x v="0"/>
    <x v="0"/>
    <x v="4"/>
    <x v="219"/>
    <x v="0"/>
    <x v="0"/>
    <s v="Tesseramento"/>
    <x v="0"/>
    <x v="0"/>
    <x v="0"/>
    <m/>
  </r>
  <r>
    <n v="175400"/>
    <x v="0"/>
    <x v="1"/>
    <x v="0"/>
    <x v="0"/>
    <x v="4"/>
    <x v="219"/>
    <x v="0"/>
    <x v="0"/>
    <s v="Tesseramento"/>
    <x v="0"/>
    <x v="0"/>
    <x v="0"/>
    <m/>
  </r>
  <r>
    <n v="186097"/>
    <x v="0"/>
    <x v="1"/>
    <x v="0"/>
    <x v="0"/>
    <x v="4"/>
    <x v="219"/>
    <x v="0"/>
    <x v="0"/>
    <s v="Tesseramento"/>
    <x v="0"/>
    <x v="0"/>
    <x v="0"/>
    <m/>
  </r>
  <r>
    <n v="100461"/>
    <x v="0"/>
    <x v="1"/>
    <x v="2"/>
    <x v="0"/>
    <x v="4"/>
    <x v="219"/>
    <x v="0"/>
    <x v="0"/>
    <s v="Tesseramento"/>
    <x v="0"/>
    <x v="1"/>
    <x v="0"/>
    <m/>
  </r>
  <r>
    <n v="16219"/>
    <x v="0"/>
    <x v="0"/>
    <x v="0"/>
    <x v="0"/>
    <x v="4"/>
    <x v="219"/>
    <x v="0"/>
    <x v="1"/>
    <s v="Tesseramento"/>
    <x v="0"/>
    <x v="1"/>
    <x v="0"/>
    <m/>
  </r>
  <r>
    <n v="93053"/>
    <x v="0"/>
    <x v="0"/>
    <x v="0"/>
    <x v="0"/>
    <x v="4"/>
    <x v="219"/>
    <x v="0"/>
    <x v="0"/>
    <s v="Tesseramento"/>
    <x v="0"/>
    <x v="0"/>
    <x v="0"/>
    <m/>
  </r>
  <r>
    <n v="161643"/>
    <x v="0"/>
    <x v="0"/>
    <x v="0"/>
    <x v="1"/>
    <x v="4"/>
    <x v="219"/>
    <x v="0"/>
    <x v="1"/>
    <s v="Tesseramento"/>
    <x v="0"/>
    <x v="4"/>
    <x v="0"/>
    <m/>
  </r>
  <r>
    <n v="7592"/>
    <x v="0"/>
    <x v="0"/>
    <x v="0"/>
    <x v="0"/>
    <x v="4"/>
    <x v="219"/>
    <x v="0"/>
    <x v="1"/>
    <s v="Tesseramento"/>
    <x v="0"/>
    <x v="4"/>
    <x v="0"/>
    <m/>
  </r>
  <r>
    <n v="12229"/>
    <x v="0"/>
    <x v="1"/>
    <x v="0"/>
    <x v="4"/>
    <x v="2"/>
    <x v="353"/>
    <x v="0"/>
    <x v="0"/>
    <s v="Tesseramento"/>
    <x v="1"/>
    <x v="0"/>
    <x v="0"/>
    <m/>
  </r>
  <r>
    <n v="222326"/>
    <x v="0"/>
    <x v="1"/>
    <x v="0"/>
    <x v="2"/>
    <x v="2"/>
    <x v="353"/>
    <x v="0"/>
    <x v="1"/>
    <s v="Tesseramento"/>
    <x v="1"/>
    <x v="0"/>
    <x v="0"/>
    <m/>
  </r>
  <r>
    <n v="217133"/>
    <x v="1"/>
    <x v="1"/>
    <x v="0"/>
    <x v="2"/>
    <x v="2"/>
    <x v="353"/>
    <x v="0"/>
    <x v="0"/>
    <s v="Tesseramento"/>
    <x v="1"/>
    <x v="7"/>
    <x v="0"/>
    <m/>
  </r>
  <r>
    <n v="217139"/>
    <x v="1"/>
    <x v="1"/>
    <x v="0"/>
    <x v="2"/>
    <x v="2"/>
    <x v="353"/>
    <x v="0"/>
    <x v="0"/>
    <s v="Tesseramento"/>
    <x v="1"/>
    <x v="2"/>
    <x v="0"/>
    <m/>
  </r>
  <r>
    <n v="222325"/>
    <x v="0"/>
    <x v="1"/>
    <x v="0"/>
    <x v="2"/>
    <x v="2"/>
    <x v="353"/>
    <x v="0"/>
    <x v="0"/>
    <s v="Tesseramento"/>
    <x v="1"/>
    <x v="0"/>
    <x v="0"/>
    <m/>
  </r>
  <r>
    <n v="97990"/>
    <x v="0"/>
    <x v="0"/>
    <x v="0"/>
    <x v="0"/>
    <x v="4"/>
    <x v="219"/>
    <x v="0"/>
    <x v="0"/>
    <s v="Tesseramento"/>
    <x v="0"/>
    <x v="0"/>
    <x v="0"/>
    <m/>
  </r>
  <r>
    <n v="116733"/>
    <x v="0"/>
    <x v="0"/>
    <x v="0"/>
    <x v="0"/>
    <x v="4"/>
    <x v="219"/>
    <x v="0"/>
    <x v="0"/>
    <s v="Tesseramento"/>
    <x v="0"/>
    <x v="0"/>
    <x v="0"/>
    <m/>
  </r>
  <r>
    <n v="204074"/>
    <x v="0"/>
    <x v="0"/>
    <x v="0"/>
    <x v="1"/>
    <x v="4"/>
    <x v="219"/>
    <x v="0"/>
    <x v="0"/>
    <s v="Tesseramento"/>
    <x v="0"/>
    <x v="0"/>
    <x v="0"/>
    <m/>
  </r>
  <r>
    <n v="68744"/>
    <x v="0"/>
    <x v="0"/>
    <x v="0"/>
    <x v="0"/>
    <x v="4"/>
    <x v="219"/>
    <x v="0"/>
    <x v="1"/>
    <s v="Tesseramento"/>
    <x v="0"/>
    <x v="4"/>
    <x v="0"/>
    <m/>
  </r>
  <r>
    <n v="53493"/>
    <x v="0"/>
    <x v="1"/>
    <x v="2"/>
    <x v="0"/>
    <x v="2"/>
    <x v="353"/>
    <x v="0"/>
    <x v="1"/>
    <s v="Tesseramento"/>
    <x v="1"/>
    <x v="4"/>
    <x v="0"/>
    <m/>
  </r>
  <r>
    <n v="156865"/>
    <x v="0"/>
    <x v="0"/>
    <x v="0"/>
    <x v="1"/>
    <x v="4"/>
    <x v="219"/>
    <x v="0"/>
    <x v="0"/>
    <s v="Tesseramento"/>
    <x v="0"/>
    <x v="0"/>
    <x v="0"/>
    <m/>
  </r>
  <r>
    <n v="168595"/>
    <x v="0"/>
    <x v="0"/>
    <x v="0"/>
    <x v="0"/>
    <x v="7"/>
    <x v="185"/>
    <x v="0"/>
    <x v="0"/>
    <s v="Tesseramento"/>
    <x v="1"/>
    <x v="3"/>
    <x v="0"/>
    <m/>
  </r>
  <r>
    <n v="185604"/>
    <x v="0"/>
    <x v="1"/>
    <x v="0"/>
    <x v="0"/>
    <x v="4"/>
    <x v="219"/>
    <x v="0"/>
    <x v="0"/>
    <s v="Tesseramento"/>
    <x v="0"/>
    <x v="0"/>
    <x v="0"/>
    <m/>
  </r>
  <r>
    <n v="78934"/>
    <x v="0"/>
    <x v="0"/>
    <x v="0"/>
    <x v="0"/>
    <x v="4"/>
    <x v="219"/>
    <x v="0"/>
    <x v="0"/>
    <s v="Tesseramento"/>
    <x v="0"/>
    <x v="0"/>
    <x v="0"/>
    <m/>
  </r>
  <r>
    <n v="216828"/>
    <x v="0"/>
    <x v="1"/>
    <x v="0"/>
    <x v="0"/>
    <x v="1"/>
    <x v="1"/>
    <x v="0"/>
    <x v="1"/>
    <s v="Tesseramento"/>
    <x v="0"/>
    <x v="3"/>
    <x v="0"/>
    <m/>
  </r>
  <r>
    <n v="230176"/>
    <x v="0"/>
    <x v="1"/>
    <x v="0"/>
    <x v="1"/>
    <x v="1"/>
    <x v="1"/>
    <x v="0"/>
    <x v="0"/>
    <s v="Tesseramento"/>
    <x v="0"/>
    <x v="0"/>
    <x v="0"/>
    <m/>
  </r>
  <r>
    <n v="230174"/>
    <x v="0"/>
    <x v="1"/>
    <x v="0"/>
    <x v="0"/>
    <x v="1"/>
    <x v="1"/>
    <x v="0"/>
    <x v="0"/>
    <s v="Tesseramento"/>
    <x v="0"/>
    <x v="0"/>
    <x v="0"/>
    <m/>
  </r>
  <r>
    <n v="126990"/>
    <x v="0"/>
    <x v="0"/>
    <x v="0"/>
    <x v="0"/>
    <x v="1"/>
    <x v="1"/>
    <x v="0"/>
    <x v="0"/>
    <s v="Tesseramento"/>
    <x v="0"/>
    <x v="3"/>
    <x v="0"/>
    <m/>
  </r>
  <r>
    <n v="126388"/>
    <x v="0"/>
    <x v="0"/>
    <x v="0"/>
    <x v="0"/>
    <x v="1"/>
    <x v="1"/>
    <x v="0"/>
    <x v="0"/>
    <s v="Tesseramento"/>
    <x v="0"/>
    <x v="0"/>
    <x v="0"/>
    <m/>
  </r>
  <r>
    <n v="205462"/>
    <x v="0"/>
    <x v="0"/>
    <x v="0"/>
    <x v="0"/>
    <x v="1"/>
    <x v="1"/>
    <x v="0"/>
    <x v="0"/>
    <s v="Tesseramento"/>
    <x v="0"/>
    <x v="0"/>
    <x v="0"/>
    <m/>
  </r>
  <r>
    <n v="202938"/>
    <x v="1"/>
    <x v="0"/>
    <x v="0"/>
    <x v="0"/>
    <x v="1"/>
    <x v="1"/>
    <x v="0"/>
    <x v="0"/>
    <s v="Tesseramento"/>
    <x v="0"/>
    <x v="7"/>
    <x v="0"/>
    <m/>
  </r>
  <r>
    <n v="12207"/>
    <x v="0"/>
    <x v="0"/>
    <x v="0"/>
    <x v="0"/>
    <x v="2"/>
    <x v="353"/>
    <x v="0"/>
    <x v="0"/>
    <s v="Tesseramento"/>
    <x v="1"/>
    <x v="0"/>
    <x v="0"/>
    <m/>
  </r>
  <r>
    <n v="189537"/>
    <x v="1"/>
    <x v="0"/>
    <x v="0"/>
    <x v="1"/>
    <x v="2"/>
    <x v="353"/>
    <x v="0"/>
    <x v="0"/>
    <s v="Tesseramento"/>
    <x v="1"/>
    <x v="5"/>
    <x v="0"/>
    <m/>
  </r>
  <r>
    <n v="135429"/>
    <x v="0"/>
    <x v="0"/>
    <x v="0"/>
    <x v="0"/>
    <x v="2"/>
    <x v="353"/>
    <x v="0"/>
    <x v="0"/>
    <s v="Tesseramento"/>
    <x v="1"/>
    <x v="0"/>
    <x v="0"/>
    <m/>
  </r>
  <r>
    <n v="121441"/>
    <x v="0"/>
    <x v="0"/>
    <x v="0"/>
    <x v="0"/>
    <x v="2"/>
    <x v="353"/>
    <x v="0"/>
    <x v="1"/>
    <s v="Tesseramento"/>
    <x v="1"/>
    <x v="0"/>
    <x v="0"/>
    <m/>
  </r>
  <r>
    <n v="213483"/>
    <x v="1"/>
    <x v="0"/>
    <x v="0"/>
    <x v="2"/>
    <x v="2"/>
    <x v="353"/>
    <x v="0"/>
    <x v="0"/>
    <s v="Tesseramento"/>
    <x v="1"/>
    <x v="5"/>
    <x v="0"/>
    <m/>
  </r>
  <r>
    <n v="45183"/>
    <x v="0"/>
    <x v="0"/>
    <x v="0"/>
    <x v="0"/>
    <x v="2"/>
    <x v="353"/>
    <x v="0"/>
    <x v="0"/>
    <s v="Tesseramento"/>
    <x v="1"/>
    <x v="3"/>
    <x v="0"/>
    <m/>
  </r>
  <r>
    <n v="198099"/>
    <x v="0"/>
    <x v="0"/>
    <x v="0"/>
    <x v="0"/>
    <x v="2"/>
    <x v="353"/>
    <x v="0"/>
    <x v="1"/>
    <s v="Tesseramento"/>
    <x v="1"/>
    <x v="3"/>
    <x v="0"/>
    <m/>
  </r>
  <r>
    <n v="12544"/>
    <x v="0"/>
    <x v="0"/>
    <x v="0"/>
    <x v="0"/>
    <x v="2"/>
    <x v="353"/>
    <x v="0"/>
    <x v="1"/>
    <s v="Tesseramento"/>
    <x v="1"/>
    <x v="4"/>
    <x v="0"/>
    <m/>
  </r>
  <r>
    <n v="12559"/>
    <x v="0"/>
    <x v="0"/>
    <x v="0"/>
    <x v="1"/>
    <x v="2"/>
    <x v="353"/>
    <x v="0"/>
    <x v="1"/>
    <s v="Tesseramento"/>
    <x v="1"/>
    <x v="4"/>
    <x v="0"/>
    <m/>
  </r>
  <r>
    <n v="36106"/>
    <x v="0"/>
    <x v="0"/>
    <x v="0"/>
    <x v="3"/>
    <x v="2"/>
    <x v="353"/>
    <x v="0"/>
    <x v="0"/>
    <s v="Tesseramento"/>
    <x v="1"/>
    <x v="4"/>
    <x v="0"/>
    <m/>
  </r>
  <r>
    <n v="219208"/>
    <x v="0"/>
    <x v="1"/>
    <x v="0"/>
    <x v="0"/>
    <x v="4"/>
    <x v="145"/>
    <x v="0"/>
    <x v="0"/>
    <s v="Tesseramento"/>
    <x v="1"/>
    <x v="1"/>
    <x v="0"/>
    <m/>
  </r>
  <r>
    <n v="219206"/>
    <x v="0"/>
    <x v="1"/>
    <x v="0"/>
    <x v="0"/>
    <x v="4"/>
    <x v="145"/>
    <x v="0"/>
    <x v="0"/>
    <s v="Tesseramento"/>
    <x v="1"/>
    <x v="0"/>
    <x v="0"/>
    <m/>
  </r>
  <r>
    <n v="231137"/>
    <x v="0"/>
    <x v="0"/>
    <x v="0"/>
    <x v="0"/>
    <x v="2"/>
    <x v="353"/>
    <x v="0"/>
    <x v="0"/>
    <s v="Tesseramento"/>
    <x v="1"/>
    <x v="1"/>
    <x v="0"/>
    <m/>
  </r>
  <r>
    <n v="172624"/>
    <x v="0"/>
    <x v="0"/>
    <x v="2"/>
    <x v="1"/>
    <x v="7"/>
    <x v="45"/>
    <x v="0"/>
    <x v="0"/>
    <s v="Tesseramento"/>
    <x v="1"/>
    <x v="1"/>
    <x v="0"/>
    <m/>
  </r>
  <r>
    <n v="183644"/>
    <x v="0"/>
    <x v="0"/>
    <x v="2"/>
    <x v="0"/>
    <x v="5"/>
    <x v="38"/>
    <x v="0"/>
    <x v="0"/>
    <s v="Tesseramento"/>
    <x v="1"/>
    <x v="0"/>
    <x v="0"/>
    <m/>
  </r>
  <r>
    <n v="205011"/>
    <x v="0"/>
    <x v="0"/>
    <x v="0"/>
    <x v="0"/>
    <x v="5"/>
    <x v="38"/>
    <x v="0"/>
    <x v="0"/>
    <s v="Tesseramento"/>
    <x v="1"/>
    <x v="0"/>
    <x v="0"/>
    <m/>
  </r>
  <r>
    <n v="208512"/>
    <x v="0"/>
    <x v="0"/>
    <x v="0"/>
    <x v="0"/>
    <x v="5"/>
    <x v="38"/>
    <x v="0"/>
    <x v="0"/>
    <s v="Tesseramento"/>
    <x v="1"/>
    <x v="0"/>
    <x v="0"/>
    <m/>
  </r>
  <r>
    <n v="215390"/>
    <x v="0"/>
    <x v="0"/>
    <x v="0"/>
    <x v="0"/>
    <x v="5"/>
    <x v="38"/>
    <x v="0"/>
    <x v="0"/>
    <s v="Tesseramento"/>
    <x v="1"/>
    <x v="0"/>
    <x v="0"/>
    <m/>
  </r>
  <r>
    <n v="215391"/>
    <x v="0"/>
    <x v="1"/>
    <x v="0"/>
    <x v="0"/>
    <x v="5"/>
    <x v="38"/>
    <x v="0"/>
    <x v="0"/>
    <s v="Tesseramento"/>
    <x v="1"/>
    <x v="0"/>
    <x v="0"/>
    <m/>
  </r>
  <r>
    <n v="28436"/>
    <x v="0"/>
    <x v="0"/>
    <x v="0"/>
    <x v="4"/>
    <x v="2"/>
    <x v="79"/>
    <x v="0"/>
    <x v="0"/>
    <s v="Tesseramento"/>
    <x v="1"/>
    <x v="0"/>
    <x v="0"/>
    <m/>
  </r>
  <r>
    <n v="203205"/>
    <x v="0"/>
    <x v="0"/>
    <x v="0"/>
    <x v="1"/>
    <x v="7"/>
    <x v="33"/>
    <x v="0"/>
    <x v="0"/>
    <s v="Tesseramento"/>
    <x v="1"/>
    <x v="0"/>
    <x v="0"/>
    <m/>
  </r>
  <r>
    <n v="218061"/>
    <x v="1"/>
    <x v="0"/>
    <x v="0"/>
    <x v="2"/>
    <x v="7"/>
    <x v="33"/>
    <x v="0"/>
    <x v="0"/>
    <s v="Tesseramento"/>
    <x v="1"/>
    <x v="5"/>
    <x v="0"/>
    <m/>
  </r>
  <r>
    <n v="176638"/>
    <x v="0"/>
    <x v="0"/>
    <x v="0"/>
    <x v="0"/>
    <x v="7"/>
    <x v="33"/>
    <x v="0"/>
    <x v="0"/>
    <s v="Tesseramento"/>
    <x v="1"/>
    <x v="0"/>
    <x v="0"/>
    <m/>
  </r>
  <r>
    <n v="217855"/>
    <x v="1"/>
    <x v="0"/>
    <x v="0"/>
    <x v="1"/>
    <x v="7"/>
    <x v="33"/>
    <x v="0"/>
    <x v="0"/>
    <s v="Tesseramento"/>
    <x v="1"/>
    <x v="5"/>
    <x v="0"/>
    <m/>
  </r>
  <r>
    <n v="203208"/>
    <x v="0"/>
    <x v="0"/>
    <x v="0"/>
    <x v="0"/>
    <x v="7"/>
    <x v="33"/>
    <x v="0"/>
    <x v="0"/>
    <s v="Tesseramento"/>
    <x v="1"/>
    <x v="4"/>
    <x v="0"/>
    <m/>
  </r>
  <r>
    <n v="176079"/>
    <x v="0"/>
    <x v="0"/>
    <x v="0"/>
    <x v="0"/>
    <x v="7"/>
    <x v="33"/>
    <x v="0"/>
    <x v="1"/>
    <s v="Tesseramento"/>
    <x v="1"/>
    <x v="4"/>
    <x v="0"/>
    <m/>
  </r>
  <r>
    <n v="157656"/>
    <x v="0"/>
    <x v="0"/>
    <x v="0"/>
    <x v="0"/>
    <x v="7"/>
    <x v="33"/>
    <x v="0"/>
    <x v="0"/>
    <s v="Tesseramento"/>
    <x v="1"/>
    <x v="0"/>
    <x v="0"/>
    <m/>
  </r>
  <r>
    <n v="232676"/>
    <x v="1"/>
    <x v="0"/>
    <x v="0"/>
    <x v="3"/>
    <x v="7"/>
    <x v="33"/>
    <x v="0"/>
    <x v="0"/>
    <s v="Tesseramento"/>
    <x v="1"/>
    <x v="5"/>
    <x v="0"/>
    <m/>
  </r>
  <r>
    <n v="163196"/>
    <x v="0"/>
    <x v="0"/>
    <x v="0"/>
    <x v="0"/>
    <x v="7"/>
    <x v="33"/>
    <x v="0"/>
    <x v="0"/>
    <s v="Tesseramento"/>
    <x v="1"/>
    <x v="0"/>
    <x v="0"/>
    <m/>
  </r>
  <r>
    <n v="129988"/>
    <x v="0"/>
    <x v="0"/>
    <x v="0"/>
    <x v="0"/>
    <x v="7"/>
    <x v="33"/>
    <x v="0"/>
    <x v="0"/>
    <s v="Tesseramento"/>
    <x v="1"/>
    <x v="3"/>
    <x v="0"/>
    <m/>
  </r>
  <r>
    <n v="129994"/>
    <x v="0"/>
    <x v="0"/>
    <x v="0"/>
    <x v="0"/>
    <x v="7"/>
    <x v="33"/>
    <x v="0"/>
    <x v="0"/>
    <s v="Tesseramento"/>
    <x v="1"/>
    <x v="0"/>
    <x v="0"/>
    <m/>
  </r>
  <r>
    <n v="32027"/>
    <x v="0"/>
    <x v="0"/>
    <x v="0"/>
    <x v="0"/>
    <x v="7"/>
    <x v="33"/>
    <x v="0"/>
    <x v="0"/>
    <s v="Tesseramento"/>
    <x v="1"/>
    <x v="4"/>
    <x v="0"/>
    <m/>
  </r>
  <r>
    <n v="208252"/>
    <x v="0"/>
    <x v="0"/>
    <x v="0"/>
    <x v="1"/>
    <x v="7"/>
    <x v="33"/>
    <x v="0"/>
    <x v="1"/>
    <s v="Tesseramento"/>
    <x v="1"/>
    <x v="0"/>
    <x v="0"/>
    <m/>
  </r>
  <r>
    <n v="141163"/>
    <x v="0"/>
    <x v="0"/>
    <x v="0"/>
    <x v="0"/>
    <x v="7"/>
    <x v="33"/>
    <x v="0"/>
    <x v="0"/>
    <s v="Tesseramento"/>
    <x v="1"/>
    <x v="0"/>
    <x v="0"/>
    <m/>
  </r>
  <r>
    <n v="67250"/>
    <x v="0"/>
    <x v="0"/>
    <x v="0"/>
    <x v="0"/>
    <x v="5"/>
    <x v="38"/>
    <x v="0"/>
    <x v="0"/>
    <s v="Tesseramento"/>
    <x v="1"/>
    <x v="4"/>
    <x v="0"/>
    <m/>
  </r>
  <r>
    <n v="228603"/>
    <x v="1"/>
    <x v="0"/>
    <x v="0"/>
    <x v="2"/>
    <x v="7"/>
    <x v="33"/>
    <x v="0"/>
    <x v="1"/>
    <s v="Tesseramento"/>
    <x v="1"/>
    <x v="5"/>
    <x v="0"/>
    <m/>
  </r>
  <r>
    <n v="42813"/>
    <x v="0"/>
    <x v="0"/>
    <x v="0"/>
    <x v="0"/>
    <x v="7"/>
    <x v="33"/>
    <x v="0"/>
    <x v="1"/>
    <s v="Tesseramento"/>
    <x v="1"/>
    <x v="1"/>
    <x v="0"/>
    <m/>
  </r>
  <r>
    <n v="135267"/>
    <x v="0"/>
    <x v="0"/>
    <x v="0"/>
    <x v="0"/>
    <x v="7"/>
    <x v="33"/>
    <x v="0"/>
    <x v="1"/>
    <s v="Tesseramento"/>
    <x v="1"/>
    <x v="3"/>
    <x v="0"/>
    <m/>
  </r>
  <r>
    <n v="166232"/>
    <x v="0"/>
    <x v="0"/>
    <x v="0"/>
    <x v="0"/>
    <x v="7"/>
    <x v="33"/>
    <x v="0"/>
    <x v="0"/>
    <s v="Tesseramento"/>
    <x v="1"/>
    <x v="0"/>
    <x v="0"/>
    <m/>
  </r>
  <r>
    <n v="92045"/>
    <x v="0"/>
    <x v="0"/>
    <x v="0"/>
    <x v="0"/>
    <x v="7"/>
    <x v="33"/>
    <x v="0"/>
    <x v="0"/>
    <s v="Tesseramento"/>
    <x v="1"/>
    <x v="0"/>
    <x v="0"/>
    <m/>
  </r>
  <r>
    <n v="221700"/>
    <x v="0"/>
    <x v="0"/>
    <x v="0"/>
    <x v="0"/>
    <x v="5"/>
    <x v="38"/>
    <x v="0"/>
    <x v="0"/>
    <s v="Tesseramento"/>
    <x v="1"/>
    <x v="1"/>
    <x v="0"/>
    <m/>
  </r>
  <r>
    <n v="227773"/>
    <x v="1"/>
    <x v="0"/>
    <x v="0"/>
    <x v="2"/>
    <x v="2"/>
    <x v="79"/>
    <x v="0"/>
    <x v="0"/>
    <s v="Tesseramento"/>
    <x v="1"/>
    <x v="5"/>
    <x v="0"/>
    <m/>
  </r>
  <r>
    <n v="219557"/>
    <x v="1"/>
    <x v="0"/>
    <x v="0"/>
    <x v="2"/>
    <x v="2"/>
    <x v="79"/>
    <x v="0"/>
    <x v="0"/>
    <s v="Tesseramento"/>
    <x v="1"/>
    <x v="5"/>
    <x v="0"/>
    <m/>
  </r>
  <r>
    <n v="235482"/>
    <x v="0"/>
    <x v="0"/>
    <x v="1"/>
    <x v="2"/>
    <x v="5"/>
    <x v="38"/>
    <x v="0"/>
    <x v="0"/>
    <s v="Tesseramento"/>
    <x v="1"/>
    <x v="0"/>
    <x v="0"/>
    <m/>
  </r>
  <r>
    <n v="75783"/>
    <x v="0"/>
    <x v="0"/>
    <x v="0"/>
    <x v="0"/>
    <x v="11"/>
    <x v="102"/>
    <x v="0"/>
    <x v="0"/>
    <s v="Tesseramento"/>
    <x v="1"/>
    <x v="0"/>
    <x v="0"/>
    <m/>
  </r>
  <r>
    <n v="194792"/>
    <x v="1"/>
    <x v="0"/>
    <x v="0"/>
    <x v="0"/>
    <x v="11"/>
    <x v="102"/>
    <x v="0"/>
    <x v="0"/>
    <s v="Tesseramento"/>
    <x v="1"/>
    <x v="5"/>
    <x v="0"/>
    <m/>
  </r>
  <r>
    <n v="235316"/>
    <x v="0"/>
    <x v="0"/>
    <x v="1"/>
    <x v="2"/>
    <x v="8"/>
    <x v="397"/>
    <x v="0"/>
    <x v="0"/>
    <s v="Tesseramento"/>
    <x v="4"/>
    <x v="1"/>
    <x v="0"/>
    <m/>
  </r>
  <r>
    <n v="31907"/>
    <x v="0"/>
    <x v="0"/>
    <x v="0"/>
    <x v="0"/>
    <x v="1"/>
    <x v="48"/>
    <x v="0"/>
    <x v="1"/>
    <s v="Tesseramento"/>
    <x v="1"/>
    <x v="4"/>
    <x v="0"/>
    <m/>
  </r>
  <r>
    <n v="104805"/>
    <x v="0"/>
    <x v="0"/>
    <x v="0"/>
    <x v="0"/>
    <x v="1"/>
    <x v="48"/>
    <x v="0"/>
    <x v="0"/>
    <s v="Tesseramento"/>
    <x v="1"/>
    <x v="0"/>
    <x v="0"/>
    <m/>
  </r>
  <r>
    <n v="132805"/>
    <x v="0"/>
    <x v="0"/>
    <x v="0"/>
    <x v="0"/>
    <x v="1"/>
    <x v="48"/>
    <x v="0"/>
    <x v="0"/>
    <s v="Tesseramento"/>
    <x v="1"/>
    <x v="0"/>
    <x v="0"/>
    <m/>
  </r>
  <r>
    <n v="216636"/>
    <x v="0"/>
    <x v="1"/>
    <x v="0"/>
    <x v="0"/>
    <x v="1"/>
    <x v="48"/>
    <x v="0"/>
    <x v="0"/>
    <s v="Tesseramento"/>
    <x v="1"/>
    <x v="4"/>
    <x v="0"/>
    <m/>
  </r>
  <r>
    <n v="186729"/>
    <x v="0"/>
    <x v="0"/>
    <x v="0"/>
    <x v="0"/>
    <x v="8"/>
    <x v="397"/>
    <x v="0"/>
    <x v="0"/>
    <s v="Tesseramento"/>
    <x v="4"/>
    <x v="0"/>
    <x v="0"/>
    <m/>
  </r>
  <r>
    <n v="186543"/>
    <x v="0"/>
    <x v="0"/>
    <x v="0"/>
    <x v="0"/>
    <x v="4"/>
    <x v="145"/>
    <x v="0"/>
    <x v="0"/>
    <s v="Tesseramento"/>
    <x v="1"/>
    <x v="0"/>
    <x v="0"/>
    <m/>
  </r>
  <r>
    <n v="214304"/>
    <x v="0"/>
    <x v="0"/>
    <x v="0"/>
    <x v="0"/>
    <x v="4"/>
    <x v="145"/>
    <x v="0"/>
    <x v="0"/>
    <s v="Tesseramento"/>
    <x v="1"/>
    <x v="0"/>
    <x v="0"/>
    <m/>
  </r>
  <r>
    <n v="2747"/>
    <x v="0"/>
    <x v="0"/>
    <x v="0"/>
    <x v="0"/>
    <x v="4"/>
    <x v="75"/>
    <x v="0"/>
    <x v="0"/>
    <s v="Tesseramento"/>
    <x v="0"/>
    <x v="0"/>
    <x v="0"/>
    <m/>
  </r>
  <r>
    <n v="228536"/>
    <x v="1"/>
    <x v="1"/>
    <x v="0"/>
    <x v="2"/>
    <x v="4"/>
    <x v="149"/>
    <x v="0"/>
    <x v="0"/>
    <s v="Tesseramento"/>
    <x v="1"/>
    <x v="5"/>
    <x v="0"/>
    <m/>
  </r>
  <r>
    <n v="150879"/>
    <x v="0"/>
    <x v="0"/>
    <x v="0"/>
    <x v="0"/>
    <x v="8"/>
    <x v="92"/>
    <x v="0"/>
    <x v="0"/>
    <s v="Tesseramento"/>
    <x v="1"/>
    <x v="4"/>
    <x v="0"/>
    <m/>
  </r>
  <r>
    <n v="75801"/>
    <x v="0"/>
    <x v="0"/>
    <x v="0"/>
    <x v="0"/>
    <x v="11"/>
    <x v="102"/>
    <x v="0"/>
    <x v="0"/>
    <s v="Tesseramento"/>
    <x v="1"/>
    <x v="0"/>
    <x v="0"/>
    <m/>
  </r>
  <r>
    <n v="99193"/>
    <x v="0"/>
    <x v="0"/>
    <x v="2"/>
    <x v="0"/>
    <x v="11"/>
    <x v="132"/>
    <x v="0"/>
    <x v="0"/>
    <s v="Tesseramento"/>
    <x v="1"/>
    <x v="4"/>
    <x v="0"/>
    <m/>
  </r>
  <r>
    <n v="235497"/>
    <x v="0"/>
    <x v="0"/>
    <x v="1"/>
    <x v="3"/>
    <x v="12"/>
    <x v="148"/>
    <x v="0"/>
    <x v="0"/>
    <s v="Tesseramento"/>
    <x v="1"/>
    <x v="4"/>
    <x v="0"/>
    <m/>
  </r>
  <r>
    <n v="129613"/>
    <x v="1"/>
    <x v="0"/>
    <x v="0"/>
    <x v="0"/>
    <x v="12"/>
    <x v="148"/>
    <x v="0"/>
    <x v="0"/>
    <s v="Tesseramento"/>
    <x v="1"/>
    <x v="2"/>
    <x v="0"/>
    <m/>
  </r>
  <r>
    <n v="9526"/>
    <x v="0"/>
    <x v="0"/>
    <x v="0"/>
    <x v="0"/>
    <x v="12"/>
    <x v="148"/>
    <x v="0"/>
    <x v="0"/>
    <s v="Tesseramento"/>
    <x v="1"/>
    <x v="4"/>
    <x v="0"/>
    <m/>
  </r>
  <r>
    <n v="9527"/>
    <x v="0"/>
    <x v="0"/>
    <x v="0"/>
    <x v="0"/>
    <x v="12"/>
    <x v="148"/>
    <x v="0"/>
    <x v="0"/>
    <s v="Tesseramento"/>
    <x v="1"/>
    <x v="0"/>
    <x v="0"/>
    <m/>
  </r>
  <r>
    <n v="44030"/>
    <x v="0"/>
    <x v="0"/>
    <x v="0"/>
    <x v="1"/>
    <x v="12"/>
    <x v="148"/>
    <x v="0"/>
    <x v="1"/>
    <s v="Tesseramento"/>
    <x v="1"/>
    <x v="3"/>
    <x v="0"/>
    <m/>
  </r>
  <r>
    <n v="9755"/>
    <x v="0"/>
    <x v="0"/>
    <x v="0"/>
    <x v="0"/>
    <x v="12"/>
    <x v="148"/>
    <x v="0"/>
    <x v="1"/>
    <s v="Tesseramento"/>
    <x v="1"/>
    <x v="4"/>
    <x v="0"/>
    <m/>
  </r>
  <r>
    <n v="91603"/>
    <x v="0"/>
    <x v="0"/>
    <x v="0"/>
    <x v="0"/>
    <x v="12"/>
    <x v="148"/>
    <x v="0"/>
    <x v="0"/>
    <s v="Tesseramento"/>
    <x v="1"/>
    <x v="1"/>
    <x v="0"/>
    <m/>
  </r>
  <r>
    <n v="9487"/>
    <x v="0"/>
    <x v="0"/>
    <x v="0"/>
    <x v="0"/>
    <x v="12"/>
    <x v="148"/>
    <x v="0"/>
    <x v="0"/>
    <s v="Tesseramento"/>
    <x v="1"/>
    <x v="3"/>
    <x v="0"/>
    <m/>
  </r>
  <r>
    <n v="9466"/>
    <x v="0"/>
    <x v="0"/>
    <x v="0"/>
    <x v="0"/>
    <x v="12"/>
    <x v="148"/>
    <x v="0"/>
    <x v="0"/>
    <s v="Tesseramento"/>
    <x v="1"/>
    <x v="3"/>
    <x v="0"/>
    <m/>
  </r>
  <r>
    <n v="9702"/>
    <x v="0"/>
    <x v="0"/>
    <x v="0"/>
    <x v="0"/>
    <x v="12"/>
    <x v="148"/>
    <x v="0"/>
    <x v="1"/>
    <s v="Tesseramento"/>
    <x v="1"/>
    <x v="4"/>
    <x v="0"/>
    <m/>
  </r>
  <r>
    <n v="194110"/>
    <x v="1"/>
    <x v="0"/>
    <x v="0"/>
    <x v="0"/>
    <x v="12"/>
    <x v="148"/>
    <x v="0"/>
    <x v="1"/>
    <s v="Tesseramento"/>
    <x v="1"/>
    <x v="5"/>
    <x v="0"/>
    <m/>
  </r>
  <r>
    <n v="101282"/>
    <x v="0"/>
    <x v="0"/>
    <x v="0"/>
    <x v="0"/>
    <x v="12"/>
    <x v="148"/>
    <x v="0"/>
    <x v="0"/>
    <s v="Tesseramento"/>
    <x v="1"/>
    <x v="0"/>
    <x v="0"/>
    <m/>
  </r>
  <r>
    <n v="58266"/>
    <x v="0"/>
    <x v="0"/>
    <x v="0"/>
    <x v="0"/>
    <x v="7"/>
    <x v="135"/>
    <x v="0"/>
    <x v="0"/>
    <s v="Tesseramento"/>
    <x v="1"/>
    <x v="4"/>
    <x v="0"/>
    <m/>
  </r>
  <r>
    <n v="44029"/>
    <x v="0"/>
    <x v="0"/>
    <x v="0"/>
    <x v="0"/>
    <x v="12"/>
    <x v="148"/>
    <x v="0"/>
    <x v="0"/>
    <s v="Tesseramento"/>
    <x v="1"/>
    <x v="3"/>
    <x v="0"/>
    <m/>
  </r>
  <r>
    <n v="9597"/>
    <x v="0"/>
    <x v="0"/>
    <x v="0"/>
    <x v="0"/>
    <x v="12"/>
    <x v="148"/>
    <x v="0"/>
    <x v="0"/>
    <s v="Tesseramento"/>
    <x v="1"/>
    <x v="4"/>
    <x v="0"/>
    <m/>
  </r>
  <r>
    <n v="100833"/>
    <x v="0"/>
    <x v="0"/>
    <x v="0"/>
    <x v="0"/>
    <x v="4"/>
    <x v="166"/>
    <x v="0"/>
    <x v="1"/>
    <s v="Tesseramento"/>
    <x v="1"/>
    <x v="4"/>
    <x v="0"/>
    <m/>
  </r>
  <r>
    <n v="33965"/>
    <x v="0"/>
    <x v="0"/>
    <x v="0"/>
    <x v="0"/>
    <x v="4"/>
    <x v="166"/>
    <x v="0"/>
    <x v="0"/>
    <s v="Tesseramento"/>
    <x v="1"/>
    <x v="4"/>
    <x v="0"/>
    <m/>
  </r>
  <r>
    <n v="33895"/>
    <x v="0"/>
    <x v="0"/>
    <x v="0"/>
    <x v="0"/>
    <x v="4"/>
    <x v="166"/>
    <x v="0"/>
    <x v="1"/>
    <s v="Tesseramento"/>
    <x v="1"/>
    <x v="4"/>
    <x v="0"/>
    <m/>
  </r>
  <r>
    <n v="149133"/>
    <x v="1"/>
    <x v="0"/>
    <x v="0"/>
    <x v="0"/>
    <x v="15"/>
    <x v="104"/>
    <x v="0"/>
    <x v="0"/>
    <s v="Tesseramento"/>
    <x v="1"/>
    <x v="6"/>
    <x v="0"/>
    <m/>
  </r>
  <r>
    <n v="186697"/>
    <x v="0"/>
    <x v="0"/>
    <x v="0"/>
    <x v="0"/>
    <x v="4"/>
    <x v="166"/>
    <x v="0"/>
    <x v="0"/>
    <s v="Tesseramento"/>
    <x v="1"/>
    <x v="0"/>
    <x v="0"/>
    <m/>
  </r>
  <r>
    <n v="235287"/>
    <x v="1"/>
    <x v="0"/>
    <x v="1"/>
    <x v="1"/>
    <x v="1"/>
    <x v="320"/>
    <x v="0"/>
    <x v="0"/>
    <s v="Tesseramento"/>
    <x v="1"/>
    <x v="7"/>
    <x v="0"/>
    <m/>
  </r>
  <r>
    <n v="14012"/>
    <x v="0"/>
    <x v="0"/>
    <x v="0"/>
    <x v="0"/>
    <x v="12"/>
    <x v="148"/>
    <x v="0"/>
    <x v="0"/>
    <s v="Tesseramento"/>
    <x v="1"/>
    <x v="4"/>
    <x v="0"/>
    <m/>
  </r>
  <r>
    <n v="76258"/>
    <x v="0"/>
    <x v="0"/>
    <x v="0"/>
    <x v="0"/>
    <x v="12"/>
    <x v="148"/>
    <x v="0"/>
    <x v="0"/>
    <s v="Tesseramento"/>
    <x v="1"/>
    <x v="4"/>
    <x v="0"/>
    <m/>
  </r>
  <r>
    <n v="152204"/>
    <x v="0"/>
    <x v="0"/>
    <x v="0"/>
    <x v="0"/>
    <x v="4"/>
    <x v="80"/>
    <x v="0"/>
    <x v="0"/>
    <s v="Tesseramento"/>
    <x v="1"/>
    <x v="0"/>
    <x v="0"/>
    <m/>
  </r>
  <r>
    <n v="41694"/>
    <x v="0"/>
    <x v="0"/>
    <x v="0"/>
    <x v="0"/>
    <x v="7"/>
    <x v="202"/>
    <x v="0"/>
    <x v="0"/>
    <s v="Tesseramento"/>
    <x v="1"/>
    <x v="1"/>
    <x v="0"/>
    <m/>
  </r>
  <r>
    <n v="28835"/>
    <x v="0"/>
    <x v="0"/>
    <x v="0"/>
    <x v="0"/>
    <x v="7"/>
    <x v="202"/>
    <x v="0"/>
    <x v="0"/>
    <s v="Tesseramento"/>
    <x v="1"/>
    <x v="0"/>
    <x v="0"/>
    <m/>
  </r>
  <r>
    <n v="44023"/>
    <x v="0"/>
    <x v="0"/>
    <x v="0"/>
    <x v="3"/>
    <x v="12"/>
    <x v="148"/>
    <x v="0"/>
    <x v="0"/>
    <s v="Tesseramento"/>
    <x v="1"/>
    <x v="3"/>
    <x v="0"/>
    <m/>
  </r>
  <r>
    <n v="93672"/>
    <x v="0"/>
    <x v="0"/>
    <x v="0"/>
    <x v="0"/>
    <x v="7"/>
    <x v="202"/>
    <x v="0"/>
    <x v="0"/>
    <s v="Tesseramento"/>
    <x v="1"/>
    <x v="0"/>
    <x v="0"/>
    <m/>
  </r>
  <r>
    <n v="115484"/>
    <x v="1"/>
    <x v="0"/>
    <x v="0"/>
    <x v="0"/>
    <x v="7"/>
    <x v="202"/>
    <x v="0"/>
    <x v="0"/>
    <s v="Tesseramento"/>
    <x v="1"/>
    <x v="6"/>
    <x v="0"/>
    <m/>
  </r>
  <r>
    <n v="44024"/>
    <x v="0"/>
    <x v="0"/>
    <x v="0"/>
    <x v="2"/>
    <x v="12"/>
    <x v="148"/>
    <x v="0"/>
    <x v="1"/>
    <s v="Tesseramento"/>
    <x v="1"/>
    <x v="3"/>
    <x v="0"/>
    <m/>
  </r>
  <r>
    <n v="133758"/>
    <x v="0"/>
    <x v="0"/>
    <x v="0"/>
    <x v="0"/>
    <x v="12"/>
    <x v="148"/>
    <x v="0"/>
    <x v="1"/>
    <s v="Tesseramento"/>
    <x v="1"/>
    <x v="4"/>
    <x v="0"/>
    <m/>
  </r>
  <r>
    <n v="133759"/>
    <x v="0"/>
    <x v="0"/>
    <x v="0"/>
    <x v="0"/>
    <x v="12"/>
    <x v="148"/>
    <x v="0"/>
    <x v="0"/>
    <s v="Tesseramento"/>
    <x v="1"/>
    <x v="4"/>
    <x v="0"/>
    <m/>
  </r>
  <r>
    <n v="9636"/>
    <x v="0"/>
    <x v="0"/>
    <x v="0"/>
    <x v="0"/>
    <x v="12"/>
    <x v="148"/>
    <x v="0"/>
    <x v="0"/>
    <s v="Tesseramento"/>
    <x v="1"/>
    <x v="4"/>
    <x v="0"/>
    <m/>
  </r>
  <r>
    <n v="9429"/>
    <x v="0"/>
    <x v="0"/>
    <x v="2"/>
    <x v="4"/>
    <x v="12"/>
    <x v="148"/>
    <x v="0"/>
    <x v="0"/>
    <s v="Tesseramento"/>
    <x v="1"/>
    <x v="4"/>
    <x v="0"/>
    <m/>
  </r>
  <r>
    <n v="10033"/>
    <x v="0"/>
    <x v="0"/>
    <x v="0"/>
    <x v="0"/>
    <x v="4"/>
    <x v="80"/>
    <x v="0"/>
    <x v="1"/>
    <s v="Tesseramento"/>
    <x v="1"/>
    <x v="4"/>
    <x v="0"/>
    <m/>
  </r>
  <r>
    <n v="235579"/>
    <x v="1"/>
    <x v="0"/>
    <x v="1"/>
    <x v="2"/>
    <x v="8"/>
    <x v="105"/>
    <x v="0"/>
    <x v="0"/>
    <s v="Tesseramento"/>
    <x v="2"/>
    <x v="7"/>
    <x v="0"/>
    <m/>
  </r>
  <r>
    <n v="208270"/>
    <x v="0"/>
    <x v="1"/>
    <x v="0"/>
    <x v="0"/>
    <x v="1"/>
    <x v="1"/>
    <x v="0"/>
    <x v="0"/>
    <s v="Tesseramento"/>
    <x v="0"/>
    <x v="1"/>
    <x v="0"/>
    <m/>
  </r>
  <r>
    <n v="108674"/>
    <x v="0"/>
    <x v="0"/>
    <x v="0"/>
    <x v="0"/>
    <x v="11"/>
    <x v="102"/>
    <x v="0"/>
    <x v="0"/>
    <s v="Tesseramento"/>
    <x v="1"/>
    <x v="0"/>
    <x v="0"/>
    <m/>
  </r>
  <r>
    <n v="235504"/>
    <x v="1"/>
    <x v="0"/>
    <x v="1"/>
    <x v="0"/>
    <x v="7"/>
    <x v="384"/>
    <x v="0"/>
    <x v="0"/>
    <s v="Tesseramento"/>
    <x v="1"/>
    <x v="6"/>
    <x v="0"/>
    <m/>
  </r>
  <r>
    <n v="224543"/>
    <x v="0"/>
    <x v="1"/>
    <x v="0"/>
    <x v="1"/>
    <x v="1"/>
    <x v="320"/>
    <x v="0"/>
    <x v="0"/>
    <s v="Tesseramento"/>
    <x v="1"/>
    <x v="0"/>
    <x v="0"/>
    <m/>
  </r>
  <r>
    <n v="115457"/>
    <x v="0"/>
    <x v="0"/>
    <x v="0"/>
    <x v="0"/>
    <x v="1"/>
    <x v="320"/>
    <x v="0"/>
    <x v="0"/>
    <s v="Tesseramento"/>
    <x v="1"/>
    <x v="3"/>
    <x v="0"/>
    <m/>
  </r>
  <r>
    <n v="205171"/>
    <x v="0"/>
    <x v="0"/>
    <x v="0"/>
    <x v="0"/>
    <x v="7"/>
    <x v="185"/>
    <x v="0"/>
    <x v="0"/>
    <s v="Tesseramento"/>
    <x v="1"/>
    <x v="0"/>
    <x v="0"/>
    <m/>
  </r>
  <r>
    <n v="235499"/>
    <x v="0"/>
    <x v="1"/>
    <x v="1"/>
    <x v="1"/>
    <x v="12"/>
    <x v="148"/>
    <x v="0"/>
    <x v="1"/>
    <s v="Tesseramento"/>
    <x v="1"/>
    <x v="3"/>
    <x v="0"/>
    <m/>
  </r>
  <r>
    <n v="235244"/>
    <x v="0"/>
    <x v="1"/>
    <x v="1"/>
    <x v="0"/>
    <x v="1"/>
    <x v="1"/>
    <x v="0"/>
    <x v="0"/>
    <s v="Tesseramento"/>
    <x v="0"/>
    <x v="0"/>
    <x v="0"/>
    <m/>
  </r>
  <r>
    <n v="235228"/>
    <x v="0"/>
    <x v="0"/>
    <x v="1"/>
    <x v="1"/>
    <x v="11"/>
    <x v="327"/>
    <x v="0"/>
    <x v="1"/>
    <s v="Tesseramento"/>
    <x v="0"/>
    <x v="0"/>
    <x v="0"/>
    <m/>
  </r>
  <r>
    <n v="213154"/>
    <x v="0"/>
    <x v="1"/>
    <x v="0"/>
    <x v="0"/>
    <x v="4"/>
    <x v="219"/>
    <x v="0"/>
    <x v="0"/>
    <s v="Tesseramento"/>
    <x v="0"/>
    <x v="1"/>
    <x v="0"/>
    <m/>
  </r>
  <r>
    <n v="235289"/>
    <x v="0"/>
    <x v="0"/>
    <x v="1"/>
    <x v="2"/>
    <x v="1"/>
    <x v="320"/>
    <x v="0"/>
    <x v="0"/>
    <s v="Tesseramento"/>
    <x v="1"/>
    <x v="3"/>
    <x v="0"/>
    <m/>
  </r>
  <r>
    <n v="106182"/>
    <x v="0"/>
    <x v="0"/>
    <x v="0"/>
    <x v="0"/>
    <x v="7"/>
    <x v="123"/>
    <x v="0"/>
    <x v="1"/>
    <s v="Tesseramento"/>
    <x v="1"/>
    <x v="0"/>
    <x v="0"/>
    <m/>
  </r>
  <r>
    <n v="102894"/>
    <x v="0"/>
    <x v="0"/>
    <x v="0"/>
    <x v="0"/>
    <x v="7"/>
    <x v="123"/>
    <x v="0"/>
    <x v="0"/>
    <s v="Tesseramento"/>
    <x v="1"/>
    <x v="0"/>
    <x v="0"/>
    <m/>
  </r>
  <r>
    <n v="18298"/>
    <x v="0"/>
    <x v="0"/>
    <x v="0"/>
    <x v="0"/>
    <x v="7"/>
    <x v="123"/>
    <x v="0"/>
    <x v="1"/>
    <s v="Tesseramento"/>
    <x v="1"/>
    <x v="4"/>
    <x v="0"/>
    <m/>
  </r>
  <r>
    <n v="128850"/>
    <x v="0"/>
    <x v="0"/>
    <x v="0"/>
    <x v="0"/>
    <x v="7"/>
    <x v="123"/>
    <x v="0"/>
    <x v="0"/>
    <s v="Tesseramento"/>
    <x v="1"/>
    <x v="3"/>
    <x v="0"/>
    <m/>
  </r>
  <r>
    <n v="127010"/>
    <x v="0"/>
    <x v="0"/>
    <x v="0"/>
    <x v="0"/>
    <x v="8"/>
    <x v="128"/>
    <x v="0"/>
    <x v="0"/>
    <s v="Tesseramento"/>
    <x v="1"/>
    <x v="1"/>
    <x v="0"/>
    <m/>
  </r>
  <r>
    <n v="140295"/>
    <x v="0"/>
    <x v="0"/>
    <x v="0"/>
    <x v="0"/>
    <x v="8"/>
    <x v="128"/>
    <x v="0"/>
    <x v="1"/>
    <s v="Tesseramento"/>
    <x v="1"/>
    <x v="0"/>
    <x v="0"/>
    <m/>
  </r>
  <r>
    <n v="26904"/>
    <x v="0"/>
    <x v="0"/>
    <x v="0"/>
    <x v="0"/>
    <x v="8"/>
    <x v="128"/>
    <x v="0"/>
    <x v="0"/>
    <s v="Tesseramento"/>
    <x v="1"/>
    <x v="3"/>
    <x v="0"/>
    <m/>
  </r>
  <r>
    <n v="200963"/>
    <x v="1"/>
    <x v="0"/>
    <x v="0"/>
    <x v="0"/>
    <x v="8"/>
    <x v="128"/>
    <x v="0"/>
    <x v="0"/>
    <s v="Tesseramento"/>
    <x v="1"/>
    <x v="7"/>
    <x v="0"/>
    <m/>
  </r>
  <r>
    <n v="27077"/>
    <x v="0"/>
    <x v="0"/>
    <x v="0"/>
    <x v="0"/>
    <x v="8"/>
    <x v="128"/>
    <x v="0"/>
    <x v="0"/>
    <s v="Tesseramento"/>
    <x v="1"/>
    <x v="0"/>
    <x v="0"/>
    <m/>
  </r>
  <r>
    <n v="92054"/>
    <x v="0"/>
    <x v="0"/>
    <x v="0"/>
    <x v="0"/>
    <x v="7"/>
    <x v="123"/>
    <x v="0"/>
    <x v="0"/>
    <s v="Tesseramento"/>
    <x v="1"/>
    <x v="3"/>
    <x v="0"/>
    <m/>
  </r>
  <r>
    <n v="183880"/>
    <x v="0"/>
    <x v="0"/>
    <x v="0"/>
    <x v="0"/>
    <x v="7"/>
    <x v="123"/>
    <x v="0"/>
    <x v="0"/>
    <s v="Tesseramento"/>
    <x v="1"/>
    <x v="3"/>
    <x v="0"/>
    <m/>
  </r>
  <r>
    <n v="185260"/>
    <x v="1"/>
    <x v="0"/>
    <x v="0"/>
    <x v="3"/>
    <x v="7"/>
    <x v="123"/>
    <x v="0"/>
    <x v="0"/>
    <s v="Tesseramento"/>
    <x v="1"/>
    <x v="5"/>
    <x v="0"/>
    <m/>
  </r>
  <r>
    <n v="226734"/>
    <x v="1"/>
    <x v="0"/>
    <x v="0"/>
    <x v="2"/>
    <x v="7"/>
    <x v="123"/>
    <x v="0"/>
    <x v="1"/>
    <s v="Tesseramento"/>
    <x v="1"/>
    <x v="5"/>
    <x v="0"/>
    <m/>
  </r>
  <r>
    <n v="130453"/>
    <x v="0"/>
    <x v="0"/>
    <x v="0"/>
    <x v="0"/>
    <x v="7"/>
    <x v="123"/>
    <x v="0"/>
    <x v="0"/>
    <s v="Tesseramento"/>
    <x v="1"/>
    <x v="0"/>
    <x v="0"/>
    <m/>
  </r>
  <r>
    <n v="166152"/>
    <x v="0"/>
    <x v="0"/>
    <x v="0"/>
    <x v="0"/>
    <x v="7"/>
    <x v="123"/>
    <x v="0"/>
    <x v="0"/>
    <s v="Tesseramento"/>
    <x v="1"/>
    <x v="0"/>
    <x v="0"/>
    <m/>
  </r>
  <r>
    <n v="106178"/>
    <x v="0"/>
    <x v="0"/>
    <x v="0"/>
    <x v="0"/>
    <x v="7"/>
    <x v="123"/>
    <x v="0"/>
    <x v="0"/>
    <s v="Tesseramento"/>
    <x v="1"/>
    <x v="4"/>
    <x v="0"/>
    <m/>
  </r>
  <r>
    <n v="106184"/>
    <x v="0"/>
    <x v="0"/>
    <x v="0"/>
    <x v="0"/>
    <x v="7"/>
    <x v="123"/>
    <x v="0"/>
    <x v="1"/>
    <s v="Tesseramento"/>
    <x v="1"/>
    <x v="4"/>
    <x v="0"/>
    <m/>
  </r>
  <r>
    <n v="17311"/>
    <x v="0"/>
    <x v="0"/>
    <x v="0"/>
    <x v="0"/>
    <x v="7"/>
    <x v="123"/>
    <x v="0"/>
    <x v="0"/>
    <s v="Tesseramento"/>
    <x v="1"/>
    <x v="3"/>
    <x v="0"/>
    <m/>
  </r>
  <r>
    <n v="213327"/>
    <x v="0"/>
    <x v="1"/>
    <x v="0"/>
    <x v="1"/>
    <x v="7"/>
    <x v="123"/>
    <x v="0"/>
    <x v="1"/>
    <s v="Tesseramento"/>
    <x v="1"/>
    <x v="0"/>
    <x v="0"/>
    <m/>
  </r>
  <r>
    <n v="104432"/>
    <x v="0"/>
    <x v="0"/>
    <x v="0"/>
    <x v="0"/>
    <x v="7"/>
    <x v="123"/>
    <x v="0"/>
    <x v="0"/>
    <s v="Tesseramento"/>
    <x v="1"/>
    <x v="3"/>
    <x v="0"/>
    <m/>
  </r>
  <r>
    <n v="13684"/>
    <x v="0"/>
    <x v="0"/>
    <x v="0"/>
    <x v="0"/>
    <x v="7"/>
    <x v="123"/>
    <x v="0"/>
    <x v="0"/>
    <s v="Tesseramento"/>
    <x v="1"/>
    <x v="0"/>
    <x v="0"/>
    <m/>
  </r>
  <r>
    <n v="104431"/>
    <x v="0"/>
    <x v="0"/>
    <x v="0"/>
    <x v="0"/>
    <x v="7"/>
    <x v="123"/>
    <x v="0"/>
    <x v="0"/>
    <s v="Tesseramento"/>
    <x v="1"/>
    <x v="0"/>
    <x v="0"/>
    <m/>
  </r>
  <r>
    <n v="128845"/>
    <x v="0"/>
    <x v="0"/>
    <x v="0"/>
    <x v="0"/>
    <x v="7"/>
    <x v="123"/>
    <x v="0"/>
    <x v="1"/>
    <s v="Tesseramento"/>
    <x v="1"/>
    <x v="0"/>
    <x v="0"/>
    <m/>
  </r>
  <r>
    <n v="169841"/>
    <x v="0"/>
    <x v="0"/>
    <x v="0"/>
    <x v="0"/>
    <x v="7"/>
    <x v="123"/>
    <x v="0"/>
    <x v="1"/>
    <s v="Tesseramento"/>
    <x v="1"/>
    <x v="3"/>
    <x v="0"/>
    <m/>
  </r>
  <r>
    <n v="225844"/>
    <x v="0"/>
    <x v="0"/>
    <x v="0"/>
    <x v="0"/>
    <x v="4"/>
    <x v="179"/>
    <x v="0"/>
    <x v="0"/>
    <s v="Tesseramento"/>
    <x v="1"/>
    <x v="0"/>
    <x v="0"/>
    <m/>
  </r>
  <r>
    <n v="216755"/>
    <x v="1"/>
    <x v="0"/>
    <x v="2"/>
    <x v="2"/>
    <x v="4"/>
    <x v="179"/>
    <x v="0"/>
    <x v="1"/>
    <s v="Tesseramento"/>
    <x v="1"/>
    <x v="5"/>
    <x v="0"/>
    <m/>
  </r>
  <r>
    <n v="205488"/>
    <x v="1"/>
    <x v="0"/>
    <x v="2"/>
    <x v="2"/>
    <x v="4"/>
    <x v="179"/>
    <x v="0"/>
    <x v="1"/>
    <s v="Tesseramento"/>
    <x v="1"/>
    <x v="5"/>
    <x v="0"/>
    <m/>
  </r>
  <r>
    <n v="112181"/>
    <x v="0"/>
    <x v="0"/>
    <x v="0"/>
    <x v="0"/>
    <x v="4"/>
    <x v="140"/>
    <x v="0"/>
    <x v="1"/>
    <s v="Tesseramento"/>
    <x v="0"/>
    <x v="0"/>
    <x v="0"/>
    <m/>
  </r>
  <r>
    <n v="112178"/>
    <x v="0"/>
    <x v="0"/>
    <x v="0"/>
    <x v="0"/>
    <x v="4"/>
    <x v="140"/>
    <x v="0"/>
    <x v="1"/>
    <s v="Tesseramento"/>
    <x v="0"/>
    <x v="0"/>
    <x v="0"/>
    <m/>
  </r>
  <r>
    <n v="216637"/>
    <x v="0"/>
    <x v="0"/>
    <x v="0"/>
    <x v="0"/>
    <x v="1"/>
    <x v="320"/>
    <x v="0"/>
    <x v="0"/>
    <s v="Tesseramento"/>
    <x v="1"/>
    <x v="4"/>
    <x v="0"/>
    <m/>
  </r>
  <r>
    <n v="168826"/>
    <x v="0"/>
    <x v="1"/>
    <x v="0"/>
    <x v="1"/>
    <x v="8"/>
    <x v="128"/>
    <x v="0"/>
    <x v="0"/>
    <s v="Tesseramento"/>
    <x v="1"/>
    <x v="0"/>
    <x v="0"/>
    <m/>
  </r>
  <r>
    <n v="16897"/>
    <x v="0"/>
    <x v="0"/>
    <x v="0"/>
    <x v="0"/>
    <x v="7"/>
    <x v="41"/>
    <x v="0"/>
    <x v="0"/>
    <s v="Tesseramento"/>
    <x v="1"/>
    <x v="0"/>
    <x v="0"/>
    <m/>
  </r>
  <r>
    <n v="14660"/>
    <x v="0"/>
    <x v="0"/>
    <x v="0"/>
    <x v="0"/>
    <x v="4"/>
    <x v="12"/>
    <x v="0"/>
    <x v="0"/>
    <s v="Tesseramento"/>
    <x v="1"/>
    <x v="3"/>
    <x v="0"/>
    <m/>
  </r>
  <r>
    <n v="91129"/>
    <x v="0"/>
    <x v="0"/>
    <x v="0"/>
    <x v="0"/>
    <x v="1"/>
    <x v="320"/>
    <x v="0"/>
    <x v="1"/>
    <s v="Tesseramento"/>
    <x v="1"/>
    <x v="4"/>
    <x v="0"/>
    <m/>
  </r>
  <r>
    <n v="97838"/>
    <x v="0"/>
    <x v="0"/>
    <x v="0"/>
    <x v="0"/>
    <x v="8"/>
    <x v="34"/>
    <x v="0"/>
    <x v="1"/>
    <s v="Tesseramento"/>
    <x v="1"/>
    <x v="3"/>
    <x v="0"/>
    <m/>
  </r>
  <r>
    <n v="54886"/>
    <x v="0"/>
    <x v="0"/>
    <x v="0"/>
    <x v="0"/>
    <x v="8"/>
    <x v="34"/>
    <x v="0"/>
    <x v="1"/>
    <s v="Tesseramento"/>
    <x v="1"/>
    <x v="0"/>
    <x v="0"/>
    <m/>
  </r>
  <r>
    <n v="69469"/>
    <x v="0"/>
    <x v="0"/>
    <x v="0"/>
    <x v="0"/>
    <x v="1"/>
    <x v="320"/>
    <x v="0"/>
    <x v="0"/>
    <s v="Tesseramento"/>
    <x v="1"/>
    <x v="4"/>
    <x v="0"/>
    <m/>
  </r>
  <r>
    <n v="33507"/>
    <x v="0"/>
    <x v="0"/>
    <x v="0"/>
    <x v="0"/>
    <x v="11"/>
    <x v="302"/>
    <x v="0"/>
    <x v="0"/>
    <s v="Tesseramento"/>
    <x v="1"/>
    <x v="4"/>
    <x v="0"/>
    <m/>
  </r>
  <r>
    <n v="235288"/>
    <x v="1"/>
    <x v="0"/>
    <x v="1"/>
    <x v="0"/>
    <x v="1"/>
    <x v="320"/>
    <x v="0"/>
    <x v="0"/>
    <s v="Tesseramento"/>
    <x v="1"/>
    <x v="5"/>
    <x v="0"/>
    <m/>
  </r>
  <r>
    <n v="33751"/>
    <x v="0"/>
    <x v="0"/>
    <x v="0"/>
    <x v="0"/>
    <x v="4"/>
    <x v="12"/>
    <x v="0"/>
    <x v="1"/>
    <s v="Tesseramento"/>
    <x v="1"/>
    <x v="4"/>
    <x v="0"/>
    <m/>
  </r>
  <r>
    <n v="94527"/>
    <x v="0"/>
    <x v="0"/>
    <x v="0"/>
    <x v="1"/>
    <x v="4"/>
    <x v="12"/>
    <x v="0"/>
    <x v="0"/>
    <s v="Tesseramento"/>
    <x v="1"/>
    <x v="0"/>
    <x v="0"/>
    <m/>
  </r>
  <r>
    <n v="61949"/>
    <x v="0"/>
    <x v="0"/>
    <x v="0"/>
    <x v="0"/>
    <x v="4"/>
    <x v="12"/>
    <x v="0"/>
    <x v="0"/>
    <s v="Tesseramento"/>
    <x v="1"/>
    <x v="3"/>
    <x v="0"/>
    <m/>
  </r>
  <r>
    <n v="110428"/>
    <x v="0"/>
    <x v="0"/>
    <x v="0"/>
    <x v="0"/>
    <x v="1"/>
    <x v="320"/>
    <x v="0"/>
    <x v="0"/>
    <s v="Tesseramento"/>
    <x v="1"/>
    <x v="4"/>
    <x v="0"/>
    <m/>
  </r>
  <r>
    <n v="170780"/>
    <x v="0"/>
    <x v="0"/>
    <x v="0"/>
    <x v="0"/>
    <x v="1"/>
    <x v="320"/>
    <x v="0"/>
    <x v="0"/>
    <s v="Tesseramento"/>
    <x v="1"/>
    <x v="1"/>
    <x v="0"/>
    <m/>
  </r>
  <r>
    <n v="227855"/>
    <x v="1"/>
    <x v="0"/>
    <x v="0"/>
    <x v="2"/>
    <x v="1"/>
    <x v="320"/>
    <x v="0"/>
    <x v="0"/>
    <s v="Tesseramento"/>
    <x v="1"/>
    <x v="5"/>
    <x v="0"/>
    <m/>
  </r>
  <r>
    <n v="182765"/>
    <x v="0"/>
    <x v="1"/>
    <x v="2"/>
    <x v="4"/>
    <x v="4"/>
    <x v="219"/>
    <x v="0"/>
    <x v="1"/>
    <s v="Tesseramento"/>
    <x v="0"/>
    <x v="0"/>
    <x v="0"/>
    <m/>
  </r>
  <r>
    <n v="235683"/>
    <x v="1"/>
    <x v="0"/>
    <x v="1"/>
    <x v="3"/>
    <x v="4"/>
    <x v="235"/>
    <x v="0"/>
    <x v="1"/>
    <s v="Tesseramento"/>
    <x v="0"/>
    <x v="5"/>
    <x v="0"/>
    <m/>
  </r>
  <r>
    <n v="213725"/>
    <x v="0"/>
    <x v="0"/>
    <x v="0"/>
    <x v="0"/>
    <x v="4"/>
    <x v="88"/>
    <x v="0"/>
    <x v="0"/>
    <s v="Tesseramento"/>
    <x v="1"/>
    <x v="0"/>
    <x v="0"/>
    <m/>
  </r>
  <r>
    <n v="235682"/>
    <x v="0"/>
    <x v="1"/>
    <x v="1"/>
    <x v="1"/>
    <x v="4"/>
    <x v="235"/>
    <x v="0"/>
    <x v="0"/>
    <s v="Tesseramento"/>
    <x v="0"/>
    <x v="3"/>
    <x v="0"/>
    <m/>
  </r>
  <r>
    <n v="212103"/>
    <x v="0"/>
    <x v="0"/>
    <x v="0"/>
    <x v="1"/>
    <x v="4"/>
    <x v="88"/>
    <x v="0"/>
    <x v="0"/>
    <s v="Tesseramento"/>
    <x v="1"/>
    <x v="1"/>
    <x v="0"/>
    <m/>
  </r>
  <r>
    <n v="21407"/>
    <x v="0"/>
    <x v="0"/>
    <x v="0"/>
    <x v="0"/>
    <x v="4"/>
    <x v="235"/>
    <x v="0"/>
    <x v="0"/>
    <s v="Tesseramento"/>
    <x v="0"/>
    <x v="4"/>
    <x v="0"/>
    <m/>
  </r>
  <r>
    <n v="197738"/>
    <x v="1"/>
    <x v="0"/>
    <x v="0"/>
    <x v="0"/>
    <x v="7"/>
    <x v="15"/>
    <x v="0"/>
    <x v="1"/>
    <s v="Tesseramento"/>
    <x v="2"/>
    <x v="6"/>
    <x v="0"/>
    <m/>
  </r>
  <r>
    <n v="185365"/>
    <x v="0"/>
    <x v="0"/>
    <x v="0"/>
    <x v="0"/>
    <x v="11"/>
    <x v="24"/>
    <x v="0"/>
    <x v="1"/>
    <s v="Tesseramento"/>
    <x v="1"/>
    <x v="1"/>
    <x v="0"/>
    <m/>
  </r>
  <r>
    <n v="19413"/>
    <x v="0"/>
    <x v="0"/>
    <x v="0"/>
    <x v="0"/>
    <x v="11"/>
    <x v="24"/>
    <x v="0"/>
    <x v="0"/>
    <s v="Tesseramento"/>
    <x v="1"/>
    <x v="3"/>
    <x v="0"/>
    <m/>
  </r>
  <r>
    <n v="171703"/>
    <x v="1"/>
    <x v="0"/>
    <x v="0"/>
    <x v="0"/>
    <x v="11"/>
    <x v="24"/>
    <x v="0"/>
    <x v="1"/>
    <s v="Tesseramento"/>
    <x v="1"/>
    <x v="2"/>
    <x v="0"/>
    <m/>
  </r>
  <r>
    <n v="19466"/>
    <x v="0"/>
    <x v="0"/>
    <x v="0"/>
    <x v="0"/>
    <x v="11"/>
    <x v="24"/>
    <x v="0"/>
    <x v="0"/>
    <s v="Tesseramento"/>
    <x v="1"/>
    <x v="3"/>
    <x v="0"/>
    <m/>
  </r>
  <r>
    <n v="184871"/>
    <x v="0"/>
    <x v="0"/>
    <x v="0"/>
    <x v="0"/>
    <x v="11"/>
    <x v="24"/>
    <x v="0"/>
    <x v="1"/>
    <s v="Tesseramento"/>
    <x v="1"/>
    <x v="0"/>
    <x v="0"/>
    <m/>
  </r>
  <r>
    <n v="105288"/>
    <x v="0"/>
    <x v="0"/>
    <x v="0"/>
    <x v="0"/>
    <x v="11"/>
    <x v="24"/>
    <x v="0"/>
    <x v="0"/>
    <s v="Tesseramento"/>
    <x v="1"/>
    <x v="0"/>
    <x v="0"/>
    <m/>
  </r>
  <r>
    <n v="170859"/>
    <x v="0"/>
    <x v="0"/>
    <x v="0"/>
    <x v="1"/>
    <x v="11"/>
    <x v="24"/>
    <x v="0"/>
    <x v="1"/>
    <s v="Tesseramento"/>
    <x v="1"/>
    <x v="0"/>
    <x v="0"/>
    <m/>
  </r>
  <r>
    <n v="49779"/>
    <x v="0"/>
    <x v="0"/>
    <x v="0"/>
    <x v="0"/>
    <x v="11"/>
    <x v="24"/>
    <x v="0"/>
    <x v="1"/>
    <s v="Tesseramento"/>
    <x v="1"/>
    <x v="3"/>
    <x v="0"/>
    <m/>
  </r>
  <r>
    <n v="195543"/>
    <x v="0"/>
    <x v="0"/>
    <x v="0"/>
    <x v="2"/>
    <x v="0"/>
    <x v="96"/>
    <x v="0"/>
    <x v="0"/>
    <s v="Tesseramento"/>
    <x v="0"/>
    <x v="3"/>
    <x v="0"/>
    <m/>
  </r>
  <r>
    <n v="156152"/>
    <x v="0"/>
    <x v="0"/>
    <x v="0"/>
    <x v="0"/>
    <x v="0"/>
    <x v="96"/>
    <x v="0"/>
    <x v="0"/>
    <s v="Tesseramento"/>
    <x v="0"/>
    <x v="4"/>
    <x v="0"/>
    <m/>
  </r>
  <r>
    <n v="218507"/>
    <x v="0"/>
    <x v="1"/>
    <x v="0"/>
    <x v="1"/>
    <x v="0"/>
    <x v="96"/>
    <x v="0"/>
    <x v="0"/>
    <s v="Tesseramento"/>
    <x v="0"/>
    <x v="0"/>
    <x v="0"/>
    <m/>
  </r>
  <r>
    <n v="179344"/>
    <x v="0"/>
    <x v="0"/>
    <x v="0"/>
    <x v="0"/>
    <x v="1"/>
    <x v="320"/>
    <x v="0"/>
    <x v="0"/>
    <s v="Tesseramento"/>
    <x v="1"/>
    <x v="3"/>
    <x v="0"/>
    <m/>
  </r>
  <r>
    <n v="235365"/>
    <x v="1"/>
    <x v="1"/>
    <x v="1"/>
    <x v="2"/>
    <x v="2"/>
    <x v="55"/>
    <x v="0"/>
    <x v="0"/>
    <s v="Tesseramento"/>
    <x v="1"/>
    <x v="5"/>
    <x v="0"/>
    <m/>
  </r>
  <r>
    <n v="128955"/>
    <x v="0"/>
    <x v="0"/>
    <x v="0"/>
    <x v="0"/>
    <x v="11"/>
    <x v="132"/>
    <x v="0"/>
    <x v="0"/>
    <s v="Tesseramento"/>
    <x v="1"/>
    <x v="0"/>
    <x v="0"/>
    <m/>
  </r>
  <r>
    <n v="215648"/>
    <x v="1"/>
    <x v="0"/>
    <x v="0"/>
    <x v="0"/>
    <x v="11"/>
    <x v="132"/>
    <x v="0"/>
    <x v="0"/>
    <s v="Tesseramento"/>
    <x v="1"/>
    <x v="5"/>
    <x v="0"/>
    <m/>
  </r>
  <r>
    <n v="151715"/>
    <x v="0"/>
    <x v="0"/>
    <x v="0"/>
    <x v="0"/>
    <x v="11"/>
    <x v="132"/>
    <x v="0"/>
    <x v="1"/>
    <s v="Tesseramento"/>
    <x v="1"/>
    <x v="0"/>
    <x v="0"/>
    <m/>
  </r>
  <r>
    <n v="47458"/>
    <x v="0"/>
    <x v="0"/>
    <x v="0"/>
    <x v="0"/>
    <x v="11"/>
    <x v="132"/>
    <x v="0"/>
    <x v="0"/>
    <s v="Tesseramento"/>
    <x v="1"/>
    <x v="4"/>
    <x v="0"/>
    <m/>
  </r>
  <r>
    <n v="167152"/>
    <x v="0"/>
    <x v="0"/>
    <x v="0"/>
    <x v="1"/>
    <x v="11"/>
    <x v="132"/>
    <x v="0"/>
    <x v="0"/>
    <s v="Tesseramento"/>
    <x v="1"/>
    <x v="4"/>
    <x v="0"/>
    <m/>
  </r>
  <r>
    <n v="218192"/>
    <x v="1"/>
    <x v="0"/>
    <x v="0"/>
    <x v="0"/>
    <x v="11"/>
    <x v="132"/>
    <x v="0"/>
    <x v="0"/>
    <s v="Tesseramento"/>
    <x v="1"/>
    <x v="5"/>
    <x v="0"/>
    <s v="B"/>
  </r>
  <r>
    <n v="218194"/>
    <x v="1"/>
    <x v="0"/>
    <x v="0"/>
    <x v="0"/>
    <x v="11"/>
    <x v="132"/>
    <x v="0"/>
    <x v="0"/>
    <s v="Tesseramento"/>
    <x v="1"/>
    <x v="7"/>
    <x v="0"/>
    <m/>
  </r>
  <r>
    <n v="205554"/>
    <x v="0"/>
    <x v="0"/>
    <x v="0"/>
    <x v="0"/>
    <x v="11"/>
    <x v="132"/>
    <x v="0"/>
    <x v="0"/>
    <s v="Tesseramento"/>
    <x v="1"/>
    <x v="0"/>
    <x v="0"/>
    <m/>
  </r>
  <r>
    <n v="152272"/>
    <x v="0"/>
    <x v="0"/>
    <x v="0"/>
    <x v="0"/>
    <x v="11"/>
    <x v="132"/>
    <x v="0"/>
    <x v="1"/>
    <s v="Tesseramento"/>
    <x v="1"/>
    <x v="0"/>
    <x v="0"/>
    <m/>
  </r>
  <r>
    <n v="128967"/>
    <x v="0"/>
    <x v="0"/>
    <x v="0"/>
    <x v="0"/>
    <x v="11"/>
    <x v="132"/>
    <x v="0"/>
    <x v="0"/>
    <s v="Tesseramento"/>
    <x v="1"/>
    <x v="0"/>
    <x v="0"/>
    <m/>
  </r>
  <r>
    <n v="209449"/>
    <x v="0"/>
    <x v="0"/>
    <x v="0"/>
    <x v="0"/>
    <x v="11"/>
    <x v="132"/>
    <x v="0"/>
    <x v="0"/>
    <s v="Tesseramento"/>
    <x v="1"/>
    <x v="4"/>
    <x v="0"/>
    <m/>
  </r>
  <r>
    <n v="91780"/>
    <x v="0"/>
    <x v="0"/>
    <x v="0"/>
    <x v="0"/>
    <x v="11"/>
    <x v="132"/>
    <x v="0"/>
    <x v="0"/>
    <s v="Tesseramento"/>
    <x v="1"/>
    <x v="3"/>
    <x v="0"/>
    <m/>
  </r>
  <r>
    <n v="141048"/>
    <x v="0"/>
    <x v="0"/>
    <x v="0"/>
    <x v="0"/>
    <x v="11"/>
    <x v="132"/>
    <x v="0"/>
    <x v="1"/>
    <s v="Tesseramento"/>
    <x v="1"/>
    <x v="1"/>
    <x v="0"/>
    <m/>
  </r>
  <r>
    <n v="141049"/>
    <x v="1"/>
    <x v="0"/>
    <x v="0"/>
    <x v="0"/>
    <x v="11"/>
    <x v="132"/>
    <x v="0"/>
    <x v="0"/>
    <s v="Tesseramento"/>
    <x v="1"/>
    <x v="6"/>
    <x v="0"/>
    <s v="BG"/>
  </r>
  <r>
    <n v="33190"/>
    <x v="0"/>
    <x v="0"/>
    <x v="0"/>
    <x v="0"/>
    <x v="11"/>
    <x v="132"/>
    <x v="0"/>
    <x v="0"/>
    <s v="Tesseramento"/>
    <x v="1"/>
    <x v="0"/>
    <x v="0"/>
    <m/>
  </r>
  <r>
    <n v="4995"/>
    <x v="0"/>
    <x v="0"/>
    <x v="0"/>
    <x v="0"/>
    <x v="11"/>
    <x v="132"/>
    <x v="0"/>
    <x v="0"/>
    <s v="Tesseramento"/>
    <x v="1"/>
    <x v="1"/>
    <x v="0"/>
    <m/>
  </r>
  <r>
    <n v="168828"/>
    <x v="0"/>
    <x v="1"/>
    <x v="0"/>
    <x v="0"/>
    <x v="11"/>
    <x v="132"/>
    <x v="0"/>
    <x v="0"/>
    <s v="Tesseramento"/>
    <x v="1"/>
    <x v="3"/>
    <x v="0"/>
    <m/>
  </r>
  <r>
    <n v="235285"/>
    <x v="1"/>
    <x v="0"/>
    <x v="1"/>
    <x v="1"/>
    <x v="1"/>
    <x v="320"/>
    <x v="0"/>
    <x v="0"/>
    <s v="Tesseramento"/>
    <x v="1"/>
    <x v="5"/>
    <x v="0"/>
    <m/>
  </r>
  <r>
    <n v="34515"/>
    <x v="0"/>
    <x v="0"/>
    <x v="0"/>
    <x v="0"/>
    <x v="11"/>
    <x v="132"/>
    <x v="0"/>
    <x v="0"/>
    <s v="Tesseramento"/>
    <x v="1"/>
    <x v="4"/>
    <x v="0"/>
    <m/>
  </r>
  <r>
    <n v="220110"/>
    <x v="0"/>
    <x v="0"/>
    <x v="0"/>
    <x v="0"/>
    <x v="11"/>
    <x v="132"/>
    <x v="0"/>
    <x v="0"/>
    <s v="Tesseramento"/>
    <x v="1"/>
    <x v="0"/>
    <x v="0"/>
    <m/>
  </r>
  <r>
    <n v="164674"/>
    <x v="0"/>
    <x v="0"/>
    <x v="0"/>
    <x v="0"/>
    <x v="11"/>
    <x v="132"/>
    <x v="0"/>
    <x v="0"/>
    <s v="Tesseramento"/>
    <x v="1"/>
    <x v="1"/>
    <x v="0"/>
    <m/>
  </r>
  <r>
    <n v="33188"/>
    <x v="0"/>
    <x v="0"/>
    <x v="0"/>
    <x v="0"/>
    <x v="11"/>
    <x v="132"/>
    <x v="0"/>
    <x v="0"/>
    <s v="Tesseramento"/>
    <x v="1"/>
    <x v="3"/>
    <x v="0"/>
    <m/>
  </r>
  <r>
    <n v="231266"/>
    <x v="0"/>
    <x v="0"/>
    <x v="0"/>
    <x v="1"/>
    <x v="11"/>
    <x v="132"/>
    <x v="0"/>
    <x v="0"/>
    <s v="Tesseramento"/>
    <x v="1"/>
    <x v="0"/>
    <x v="0"/>
    <m/>
  </r>
  <r>
    <n v="151728"/>
    <x v="0"/>
    <x v="0"/>
    <x v="0"/>
    <x v="0"/>
    <x v="11"/>
    <x v="132"/>
    <x v="0"/>
    <x v="0"/>
    <s v="Tesseramento"/>
    <x v="1"/>
    <x v="0"/>
    <x v="0"/>
    <m/>
  </r>
  <r>
    <n v="122511"/>
    <x v="0"/>
    <x v="0"/>
    <x v="0"/>
    <x v="0"/>
    <x v="11"/>
    <x v="132"/>
    <x v="0"/>
    <x v="0"/>
    <s v="Tesseramento"/>
    <x v="1"/>
    <x v="3"/>
    <x v="0"/>
    <m/>
  </r>
  <r>
    <n v="227480"/>
    <x v="0"/>
    <x v="0"/>
    <x v="0"/>
    <x v="1"/>
    <x v="11"/>
    <x v="132"/>
    <x v="0"/>
    <x v="1"/>
    <s v="Tesseramento"/>
    <x v="1"/>
    <x v="3"/>
    <x v="0"/>
    <m/>
  </r>
  <r>
    <n v="151744"/>
    <x v="0"/>
    <x v="0"/>
    <x v="0"/>
    <x v="1"/>
    <x v="11"/>
    <x v="132"/>
    <x v="0"/>
    <x v="1"/>
    <s v="Tesseramento"/>
    <x v="1"/>
    <x v="3"/>
    <x v="0"/>
    <m/>
  </r>
  <r>
    <n v="151743"/>
    <x v="0"/>
    <x v="0"/>
    <x v="0"/>
    <x v="1"/>
    <x v="11"/>
    <x v="132"/>
    <x v="0"/>
    <x v="1"/>
    <s v="Tesseramento"/>
    <x v="1"/>
    <x v="4"/>
    <x v="0"/>
    <m/>
  </r>
  <r>
    <n v="34521"/>
    <x v="0"/>
    <x v="0"/>
    <x v="0"/>
    <x v="0"/>
    <x v="11"/>
    <x v="132"/>
    <x v="0"/>
    <x v="0"/>
    <s v="Tesseramento"/>
    <x v="1"/>
    <x v="4"/>
    <x v="0"/>
    <m/>
  </r>
  <r>
    <n v="167165"/>
    <x v="0"/>
    <x v="0"/>
    <x v="0"/>
    <x v="1"/>
    <x v="11"/>
    <x v="132"/>
    <x v="0"/>
    <x v="0"/>
    <s v="Tesseramento"/>
    <x v="1"/>
    <x v="3"/>
    <x v="0"/>
    <m/>
  </r>
  <r>
    <n v="151751"/>
    <x v="0"/>
    <x v="0"/>
    <x v="0"/>
    <x v="0"/>
    <x v="11"/>
    <x v="132"/>
    <x v="0"/>
    <x v="0"/>
    <s v="Tesseramento"/>
    <x v="1"/>
    <x v="4"/>
    <x v="0"/>
    <m/>
  </r>
  <r>
    <n v="235286"/>
    <x v="0"/>
    <x v="1"/>
    <x v="1"/>
    <x v="0"/>
    <x v="1"/>
    <x v="320"/>
    <x v="0"/>
    <x v="0"/>
    <s v="Tesseramento"/>
    <x v="1"/>
    <x v="0"/>
    <x v="0"/>
    <m/>
  </r>
  <r>
    <n v="96113"/>
    <x v="0"/>
    <x v="0"/>
    <x v="0"/>
    <x v="1"/>
    <x v="11"/>
    <x v="132"/>
    <x v="0"/>
    <x v="0"/>
    <s v="Tesseramento"/>
    <x v="1"/>
    <x v="4"/>
    <x v="0"/>
    <m/>
  </r>
  <r>
    <n v="131942"/>
    <x v="0"/>
    <x v="0"/>
    <x v="0"/>
    <x v="0"/>
    <x v="11"/>
    <x v="132"/>
    <x v="0"/>
    <x v="0"/>
    <s v="Tesseramento"/>
    <x v="1"/>
    <x v="1"/>
    <x v="0"/>
    <m/>
  </r>
  <r>
    <n v="128960"/>
    <x v="0"/>
    <x v="0"/>
    <x v="0"/>
    <x v="1"/>
    <x v="11"/>
    <x v="132"/>
    <x v="0"/>
    <x v="0"/>
    <s v="Tesseramento"/>
    <x v="1"/>
    <x v="4"/>
    <x v="0"/>
    <m/>
  </r>
  <r>
    <n v="212526"/>
    <x v="0"/>
    <x v="0"/>
    <x v="0"/>
    <x v="0"/>
    <x v="11"/>
    <x v="132"/>
    <x v="0"/>
    <x v="0"/>
    <s v="Tesseramento"/>
    <x v="1"/>
    <x v="4"/>
    <x v="0"/>
    <m/>
  </r>
  <r>
    <n v="167162"/>
    <x v="0"/>
    <x v="0"/>
    <x v="0"/>
    <x v="0"/>
    <x v="11"/>
    <x v="132"/>
    <x v="0"/>
    <x v="0"/>
    <s v="Tesseramento"/>
    <x v="1"/>
    <x v="4"/>
    <x v="0"/>
    <m/>
  </r>
  <r>
    <n v="67588"/>
    <x v="0"/>
    <x v="0"/>
    <x v="0"/>
    <x v="0"/>
    <x v="11"/>
    <x v="132"/>
    <x v="0"/>
    <x v="0"/>
    <s v="Tesseramento"/>
    <x v="1"/>
    <x v="4"/>
    <x v="0"/>
    <m/>
  </r>
  <r>
    <n v="91788"/>
    <x v="0"/>
    <x v="0"/>
    <x v="0"/>
    <x v="0"/>
    <x v="11"/>
    <x v="132"/>
    <x v="0"/>
    <x v="1"/>
    <s v="Tesseramento"/>
    <x v="1"/>
    <x v="4"/>
    <x v="0"/>
    <m/>
  </r>
  <r>
    <n v="151741"/>
    <x v="0"/>
    <x v="0"/>
    <x v="0"/>
    <x v="0"/>
    <x v="11"/>
    <x v="132"/>
    <x v="0"/>
    <x v="0"/>
    <s v="Tesseramento"/>
    <x v="1"/>
    <x v="4"/>
    <x v="0"/>
    <m/>
  </r>
  <r>
    <n v="18599"/>
    <x v="0"/>
    <x v="0"/>
    <x v="0"/>
    <x v="0"/>
    <x v="11"/>
    <x v="132"/>
    <x v="0"/>
    <x v="0"/>
    <s v="Tesseramento"/>
    <x v="1"/>
    <x v="3"/>
    <x v="0"/>
    <m/>
  </r>
  <r>
    <n v="96120"/>
    <x v="0"/>
    <x v="0"/>
    <x v="0"/>
    <x v="0"/>
    <x v="11"/>
    <x v="132"/>
    <x v="0"/>
    <x v="1"/>
    <s v="Tesseramento"/>
    <x v="1"/>
    <x v="3"/>
    <x v="0"/>
    <m/>
  </r>
  <r>
    <n v="183285"/>
    <x v="0"/>
    <x v="0"/>
    <x v="0"/>
    <x v="1"/>
    <x v="11"/>
    <x v="132"/>
    <x v="0"/>
    <x v="1"/>
    <s v="Tesseramento"/>
    <x v="1"/>
    <x v="3"/>
    <x v="0"/>
    <m/>
  </r>
  <r>
    <n v="69124"/>
    <x v="0"/>
    <x v="0"/>
    <x v="0"/>
    <x v="0"/>
    <x v="11"/>
    <x v="132"/>
    <x v="0"/>
    <x v="0"/>
    <s v="Tesseramento"/>
    <x v="1"/>
    <x v="0"/>
    <x v="0"/>
    <m/>
  </r>
  <r>
    <n v="128985"/>
    <x v="0"/>
    <x v="0"/>
    <x v="0"/>
    <x v="0"/>
    <x v="11"/>
    <x v="132"/>
    <x v="0"/>
    <x v="0"/>
    <s v="Tesseramento"/>
    <x v="1"/>
    <x v="0"/>
    <x v="0"/>
    <m/>
  </r>
  <r>
    <n v="59500"/>
    <x v="0"/>
    <x v="0"/>
    <x v="0"/>
    <x v="0"/>
    <x v="11"/>
    <x v="132"/>
    <x v="0"/>
    <x v="0"/>
    <s v="Tesseramento"/>
    <x v="1"/>
    <x v="4"/>
    <x v="0"/>
    <m/>
  </r>
  <r>
    <n v="82618"/>
    <x v="0"/>
    <x v="0"/>
    <x v="0"/>
    <x v="0"/>
    <x v="11"/>
    <x v="132"/>
    <x v="0"/>
    <x v="0"/>
    <s v="Tesseramento"/>
    <x v="1"/>
    <x v="4"/>
    <x v="0"/>
    <m/>
  </r>
  <r>
    <n v="74067"/>
    <x v="0"/>
    <x v="0"/>
    <x v="0"/>
    <x v="0"/>
    <x v="11"/>
    <x v="132"/>
    <x v="0"/>
    <x v="0"/>
    <s v="Tesseramento"/>
    <x v="1"/>
    <x v="0"/>
    <x v="0"/>
    <m/>
  </r>
  <r>
    <n v="128991"/>
    <x v="0"/>
    <x v="0"/>
    <x v="0"/>
    <x v="0"/>
    <x v="11"/>
    <x v="132"/>
    <x v="0"/>
    <x v="0"/>
    <s v="Tesseramento"/>
    <x v="1"/>
    <x v="4"/>
    <x v="0"/>
    <m/>
  </r>
  <r>
    <n v="67595"/>
    <x v="0"/>
    <x v="0"/>
    <x v="0"/>
    <x v="0"/>
    <x v="11"/>
    <x v="132"/>
    <x v="0"/>
    <x v="0"/>
    <s v="Tesseramento"/>
    <x v="1"/>
    <x v="3"/>
    <x v="0"/>
    <m/>
  </r>
  <r>
    <n v="160816"/>
    <x v="0"/>
    <x v="0"/>
    <x v="0"/>
    <x v="0"/>
    <x v="11"/>
    <x v="132"/>
    <x v="0"/>
    <x v="0"/>
    <s v="Tesseramento"/>
    <x v="1"/>
    <x v="3"/>
    <x v="0"/>
    <m/>
  </r>
  <r>
    <n v="235290"/>
    <x v="0"/>
    <x v="0"/>
    <x v="1"/>
    <x v="1"/>
    <x v="1"/>
    <x v="320"/>
    <x v="0"/>
    <x v="1"/>
    <s v="Tesseramento"/>
    <x v="1"/>
    <x v="3"/>
    <x v="0"/>
    <m/>
  </r>
  <r>
    <n v="197295"/>
    <x v="1"/>
    <x v="0"/>
    <x v="0"/>
    <x v="0"/>
    <x v="11"/>
    <x v="132"/>
    <x v="0"/>
    <x v="0"/>
    <s v="Tesseramento"/>
    <x v="1"/>
    <x v="6"/>
    <x v="0"/>
    <m/>
  </r>
  <r>
    <n v="5023"/>
    <x v="0"/>
    <x v="0"/>
    <x v="0"/>
    <x v="0"/>
    <x v="11"/>
    <x v="132"/>
    <x v="0"/>
    <x v="0"/>
    <s v="Tesseramento"/>
    <x v="1"/>
    <x v="3"/>
    <x v="0"/>
    <m/>
  </r>
  <r>
    <n v="191224"/>
    <x v="0"/>
    <x v="1"/>
    <x v="0"/>
    <x v="1"/>
    <x v="1"/>
    <x v="320"/>
    <x v="0"/>
    <x v="0"/>
    <s v="Tesseramento"/>
    <x v="1"/>
    <x v="0"/>
    <x v="0"/>
    <m/>
  </r>
  <r>
    <n v="179335"/>
    <x v="0"/>
    <x v="0"/>
    <x v="0"/>
    <x v="4"/>
    <x v="1"/>
    <x v="320"/>
    <x v="0"/>
    <x v="0"/>
    <s v="Tesseramento"/>
    <x v="1"/>
    <x v="3"/>
    <x v="0"/>
    <m/>
  </r>
  <r>
    <n v="198987"/>
    <x v="0"/>
    <x v="0"/>
    <x v="2"/>
    <x v="2"/>
    <x v="1"/>
    <x v="320"/>
    <x v="0"/>
    <x v="0"/>
    <s v="Tesseramento"/>
    <x v="1"/>
    <x v="0"/>
    <x v="0"/>
    <m/>
  </r>
  <r>
    <n v="190349"/>
    <x v="0"/>
    <x v="0"/>
    <x v="2"/>
    <x v="4"/>
    <x v="11"/>
    <x v="132"/>
    <x v="0"/>
    <x v="0"/>
    <s v="Tesseramento"/>
    <x v="1"/>
    <x v="4"/>
    <x v="0"/>
    <m/>
  </r>
  <r>
    <n v="128979"/>
    <x v="0"/>
    <x v="0"/>
    <x v="2"/>
    <x v="0"/>
    <x v="11"/>
    <x v="132"/>
    <x v="0"/>
    <x v="0"/>
    <s v="Tesseramento"/>
    <x v="1"/>
    <x v="3"/>
    <x v="0"/>
    <m/>
  </r>
  <r>
    <n v="59497"/>
    <x v="0"/>
    <x v="0"/>
    <x v="2"/>
    <x v="1"/>
    <x v="11"/>
    <x v="132"/>
    <x v="0"/>
    <x v="1"/>
    <s v="Tesseramento"/>
    <x v="1"/>
    <x v="4"/>
    <x v="0"/>
    <m/>
  </r>
  <r>
    <n v="235434"/>
    <x v="0"/>
    <x v="0"/>
    <x v="1"/>
    <x v="0"/>
    <x v="11"/>
    <x v="132"/>
    <x v="0"/>
    <x v="0"/>
    <s v="Tesseramento"/>
    <x v="1"/>
    <x v="0"/>
    <x v="0"/>
    <m/>
  </r>
  <r>
    <n v="235438"/>
    <x v="0"/>
    <x v="0"/>
    <x v="1"/>
    <x v="1"/>
    <x v="11"/>
    <x v="132"/>
    <x v="0"/>
    <x v="0"/>
    <s v="Tesseramento"/>
    <x v="1"/>
    <x v="3"/>
    <x v="0"/>
    <m/>
  </r>
  <r>
    <n v="235437"/>
    <x v="0"/>
    <x v="0"/>
    <x v="1"/>
    <x v="1"/>
    <x v="11"/>
    <x v="132"/>
    <x v="0"/>
    <x v="0"/>
    <s v="Tesseramento"/>
    <x v="1"/>
    <x v="0"/>
    <x v="0"/>
    <m/>
  </r>
  <r>
    <n v="235435"/>
    <x v="0"/>
    <x v="0"/>
    <x v="1"/>
    <x v="0"/>
    <x v="11"/>
    <x v="132"/>
    <x v="0"/>
    <x v="0"/>
    <s v="Tesseramento"/>
    <x v="1"/>
    <x v="4"/>
    <x v="0"/>
    <m/>
  </r>
  <r>
    <n v="235436"/>
    <x v="0"/>
    <x v="0"/>
    <x v="1"/>
    <x v="0"/>
    <x v="11"/>
    <x v="132"/>
    <x v="0"/>
    <x v="0"/>
    <s v="Tesseramento"/>
    <x v="1"/>
    <x v="0"/>
    <x v="0"/>
    <m/>
  </r>
  <r>
    <n v="235433"/>
    <x v="0"/>
    <x v="0"/>
    <x v="1"/>
    <x v="1"/>
    <x v="11"/>
    <x v="132"/>
    <x v="0"/>
    <x v="1"/>
    <s v="Tesseramento"/>
    <x v="1"/>
    <x v="4"/>
    <x v="0"/>
    <m/>
  </r>
  <r>
    <n v="1981"/>
    <x v="0"/>
    <x v="0"/>
    <x v="0"/>
    <x v="0"/>
    <x v="7"/>
    <x v="74"/>
    <x v="0"/>
    <x v="0"/>
    <s v="Tesseramento"/>
    <x v="1"/>
    <x v="4"/>
    <x v="0"/>
    <m/>
  </r>
  <r>
    <n v="81379"/>
    <x v="0"/>
    <x v="0"/>
    <x v="0"/>
    <x v="0"/>
    <x v="7"/>
    <x v="74"/>
    <x v="0"/>
    <x v="0"/>
    <s v="Tesseramento"/>
    <x v="1"/>
    <x v="0"/>
    <x v="0"/>
    <m/>
  </r>
  <r>
    <n v="152231"/>
    <x v="0"/>
    <x v="0"/>
    <x v="0"/>
    <x v="3"/>
    <x v="7"/>
    <x v="74"/>
    <x v="0"/>
    <x v="0"/>
    <s v="Tesseramento"/>
    <x v="1"/>
    <x v="4"/>
    <x v="0"/>
    <m/>
  </r>
  <r>
    <n v="215898"/>
    <x v="1"/>
    <x v="0"/>
    <x v="0"/>
    <x v="1"/>
    <x v="7"/>
    <x v="74"/>
    <x v="0"/>
    <x v="0"/>
    <s v="Tesseramento"/>
    <x v="1"/>
    <x v="5"/>
    <x v="0"/>
    <m/>
  </r>
  <r>
    <n v="153703"/>
    <x v="1"/>
    <x v="0"/>
    <x v="0"/>
    <x v="1"/>
    <x v="7"/>
    <x v="74"/>
    <x v="0"/>
    <x v="0"/>
    <s v="Tesseramento"/>
    <x v="1"/>
    <x v="7"/>
    <x v="0"/>
    <m/>
  </r>
  <r>
    <n v="111171"/>
    <x v="0"/>
    <x v="0"/>
    <x v="0"/>
    <x v="0"/>
    <x v="7"/>
    <x v="74"/>
    <x v="0"/>
    <x v="0"/>
    <s v="Tesseramento"/>
    <x v="1"/>
    <x v="0"/>
    <x v="0"/>
    <m/>
  </r>
  <r>
    <n v="152235"/>
    <x v="0"/>
    <x v="0"/>
    <x v="0"/>
    <x v="2"/>
    <x v="7"/>
    <x v="74"/>
    <x v="0"/>
    <x v="0"/>
    <s v="Tesseramento"/>
    <x v="1"/>
    <x v="4"/>
    <x v="0"/>
    <m/>
  </r>
  <r>
    <n v="216523"/>
    <x v="0"/>
    <x v="0"/>
    <x v="0"/>
    <x v="1"/>
    <x v="7"/>
    <x v="74"/>
    <x v="0"/>
    <x v="1"/>
    <s v="Tesseramento"/>
    <x v="1"/>
    <x v="0"/>
    <x v="0"/>
    <m/>
  </r>
  <r>
    <n v="158384"/>
    <x v="0"/>
    <x v="0"/>
    <x v="0"/>
    <x v="0"/>
    <x v="7"/>
    <x v="74"/>
    <x v="0"/>
    <x v="0"/>
    <s v="Tesseramento"/>
    <x v="1"/>
    <x v="0"/>
    <x v="0"/>
    <m/>
  </r>
  <r>
    <n v="188853"/>
    <x v="0"/>
    <x v="0"/>
    <x v="0"/>
    <x v="0"/>
    <x v="7"/>
    <x v="74"/>
    <x v="0"/>
    <x v="0"/>
    <s v="Tesseramento"/>
    <x v="1"/>
    <x v="0"/>
    <x v="0"/>
    <m/>
  </r>
  <r>
    <n v="178765"/>
    <x v="0"/>
    <x v="0"/>
    <x v="0"/>
    <x v="0"/>
    <x v="7"/>
    <x v="74"/>
    <x v="0"/>
    <x v="0"/>
    <s v="Tesseramento"/>
    <x v="1"/>
    <x v="0"/>
    <x v="0"/>
    <m/>
  </r>
  <r>
    <n v="84716"/>
    <x v="0"/>
    <x v="0"/>
    <x v="0"/>
    <x v="0"/>
    <x v="7"/>
    <x v="74"/>
    <x v="0"/>
    <x v="0"/>
    <s v="Tesseramento"/>
    <x v="1"/>
    <x v="3"/>
    <x v="0"/>
    <m/>
  </r>
  <r>
    <n v="61369"/>
    <x v="0"/>
    <x v="0"/>
    <x v="0"/>
    <x v="0"/>
    <x v="7"/>
    <x v="74"/>
    <x v="0"/>
    <x v="1"/>
    <s v="Tesseramento"/>
    <x v="1"/>
    <x v="4"/>
    <x v="0"/>
    <m/>
  </r>
  <r>
    <n v="115290"/>
    <x v="0"/>
    <x v="0"/>
    <x v="0"/>
    <x v="0"/>
    <x v="7"/>
    <x v="74"/>
    <x v="0"/>
    <x v="0"/>
    <s v="Tesseramento"/>
    <x v="1"/>
    <x v="3"/>
    <x v="0"/>
    <m/>
  </r>
  <r>
    <n v="169892"/>
    <x v="0"/>
    <x v="0"/>
    <x v="0"/>
    <x v="0"/>
    <x v="7"/>
    <x v="74"/>
    <x v="0"/>
    <x v="0"/>
    <s v="Tesseramento"/>
    <x v="1"/>
    <x v="0"/>
    <x v="0"/>
    <m/>
  </r>
  <r>
    <n v="147250"/>
    <x v="0"/>
    <x v="0"/>
    <x v="0"/>
    <x v="0"/>
    <x v="7"/>
    <x v="74"/>
    <x v="0"/>
    <x v="0"/>
    <s v="Tesseramento"/>
    <x v="1"/>
    <x v="4"/>
    <x v="0"/>
    <m/>
  </r>
  <r>
    <n v="84721"/>
    <x v="0"/>
    <x v="0"/>
    <x v="0"/>
    <x v="0"/>
    <x v="7"/>
    <x v="74"/>
    <x v="0"/>
    <x v="1"/>
    <s v="Tesseramento"/>
    <x v="1"/>
    <x v="3"/>
    <x v="0"/>
    <m/>
  </r>
  <r>
    <n v="140752"/>
    <x v="0"/>
    <x v="0"/>
    <x v="0"/>
    <x v="0"/>
    <x v="7"/>
    <x v="74"/>
    <x v="0"/>
    <x v="0"/>
    <s v="Tesseramento"/>
    <x v="1"/>
    <x v="3"/>
    <x v="0"/>
    <m/>
  </r>
  <r>
    <n v="218621"/>
    <x v="0"/>
    <x v="0"/>
    <x v="0"/>
    <x v="1"/>
    <x v="7"/>
    <x v="74"/>
    <x v="0"/>
    <x v="1"/>
    <s v="Tesseramento"/>
    <x v="1"/>
    <x v="3"/>
    <x v="0"/>
    <m/>
  </r>
  <r>
    <n v="17804"/>
    <x v="0"/>
    <x v="0"/>
    <x v="0"/>
    <x v="0"/>
    <x v="7"/>
    <x v="74"/>
    <x v="0"/>
    <x v="0"/>
    <s v="Tesseramento"/>
    <x v="1"/>
    <x v="3"/>
    <x v="0"/>
    <m/>
  </r>
  <r>
    <n v="61385"/>
    <x v="0"/>
    <x v="0"/>
    <x v="0"/>
    <x v="0"/>
    <x v="7"/>
    <x v="74"/>
    <x v="0"/>
    <x v="0"/>
    <s v="Tesseramento"/>
    <x v="1"/>
    <x v="4"/>
    <x v="0"/>
    <m/>
  </r>
  <r>
    <n v="92346"/>
    <x v="0"/>
    <x v="0"/>
    <x v="0"/>
    <x v="0"/>
    <x v="7"/>
    <x v="74"/>
    <x v="0"/>
    <x v="0"/>
    <s v="Tesseramento"/>
    <x v="1"/>
    <x v="0"/>
    <x v="0"/>
    <m/>
  </r>
  <r>
    <n v="5592"/>
    <x v="0"/>
    <x v="0"/>
    <x v="0"/>
    <x v="0"/>
    <x v="7"/>
    <x v="78"/>
    <x v="0"/>
    <x v="0"/>
    <s v="Tesseramento"/>
    <x v="0"/>
    <x v="4"/>
    <x v="0"/>
    <m/>
  </r>
  <r>
    <n v="231605"/>
    <x v="0"/>
    <x v="1"/>
    <x v="0"/>
    <x v="0"/>
    <x v="7"/>
    <x v="74"/>
    <x v="0"/>
    <x v="0"/>
    <s v="Tesseramento"/>
    <x v="1"/>
    <x v="0"/>
    <x v="0"/>
    <m/>
  </r>
  <r>
    <n v="167493"/>
    <x v="0"/>
    <x v="0"/>
    <x v="0"/>
    <x v="1"/>
    <x v="7"/>
    <x v="74"/>
    <x v="0"/>
    <x v="0"/>
    <s v="Tesseramento"/>
    <x v="1"/>
    <x v="0"/>
    <x v="0"/>
    <m/>
  </r>
  <r>
    <n v="235417"/>
    <x v="0"/>
    <x v="0"/>
    <x v="1"/>
    <x v="3"/>
    <x v="7"/>
    <x v="74"/>
    <x v="0"/>
    <x v="0"/>
    <s v="Tesseramento"/>
    <x v="1"/>
    <x v="1"/>
    <x v="0"/>
    <m/>
  </r>
  <r>
    <n v="99228"/>
    <x v="0"/>
    <x v="0"/>
    <x v="0"/>
    <x v="4"/>
    <x v="8"/>
    <x v="304"/>
    <x v="0"/>
    <x v="0"/>
    <s v="Tesseramento"/>
    <x v="0"/>
    <x v="4"/>
    <x v="0"/>
    <m/>
  </r>
  <r>
    <n v="123992"/>
    <x v="0"/>
    <x v="0"/>
    <x v="0"/>
    <x v="4"/>
    <x v="8"/>
    <x v="304"/>
    <x v="0"/>
    <x v="0"/>
    <s v="Tesseramento"/>
    <x v="0"/>
    <x v="0"/>
    <x v="0"/>
    <m/>
  </r>
  <r>
    <n v="235420"/>
    <x v="0"/>
    <x v="0"/>
    <x v="1"/>
    <x v="0"/>
    <x v="7"/>
    <x v="74"/>
    <x v="0"/>
    <x v="0"/>
    <s v="Tesseramento"/>
    <x v="1"/>
    <x v="0"/>
    <x v="0"/>
    <m/>
  </r>
  <r>
    <n v="157998"/>
    <x v="0"/>
    <x v="0"/>
    <x v="2"/>
    <x v="1"/>
    <x v="0"/>
    <x v="382"/>
    <x v="0"/>
    <x v="0"/>
    <s v="Tesseramento"/>
    <x v="0"/>
    <x v="3"/>
    <x v="0"/>
    <m/>
  </r>
  <r>
    <n v="235419"/>
    <x v="0"/>
    <x v="1"/>
    <x v="1"/>
    <x v="3"/>
    <x v="7"/>
    <x v="74"/>
    <x v="0"/>
    <x v="0"/>
    <s v="Tesseramento"/>
    <x v="1"/>
    <x v="1"/>
    <x v="0"/>
    <m/>
  </r>
  <r>
    <n v="99293"/>
    <x v="0"/>
    <x v="0"/>
    <x v="2"/>
    <x v="4"/>
    <x v="7"/>
    <x v="74"/>
    <x v="0"/>
    <x v="0"/>
    <s v="Tesseramento"/>
    <x v="1"/>
    <x v="0"/>
    <x v="0"/>
    <m/>
  </r>
  <r>
    <n v="235416"/>
    <x v="0"/>
    <x v="0"/>
    <x v="1"/>
    <x v="2"/>
    <x v="7"/>
    <x v="74"/>
    <x v="0"/>
    <x v="0"/>
    <s v="Tesseramento"/>
    <x v="1"/>
    <x v="0"/>
    <x v="0"/>
    <m/>
  </r>
  <r>
    <n v="225379"/>
    <x v="0"/>
    <x v="0"/>
    <x v="0"/>
    <x v="0"/>
    <x v="4"/>
    <x v="68"/>
    <x v="0"/>
    <x v="0"/>
    <s v="Tesseramento"/>
    <x v="1"/>
    <x v="4"/>
    <x v="0"/>
    <m/>
  </r>
  <r>
    <n v="86054"/>
    <x v="0"/>
    <x v="0"/>
    <x v="0"/>
    <x v="0"/>
    <x v="4"/>
    <x v="68"/>
    <x v="0"/>
    <x v="0"/>
    <s v="Tesseramento"/>
    <x v="1"/>
    <x v="3"/>
    <x v="0"/>
    <m/>
  </r>
  <r>
    <n v="84275"/>
    <x v="0"/>
    <x v="0"/>
    <x v="0"/>
    <x v="0"/>
    <x v="4"/>
    <x v="68"/>
    <x v="0"/>
    <x v="0"/>
    <s v="Tesseramento"/>
    <x v="1"/>
    <x v="4"/>
    <x v="0"/>
    <m/>
  </r>
  <r>
    <n v="225467"/>
    <x v="0"/>
    <x v="0"/>
    <x v="0"/>
    <x v="0"/>
    <x v="4"/>
    <x v="68"/>
    <x v="0"/>
    <x v="0"/>
    <s v="Tesseramento"/>
    <x v="1"/>
    <x v="0"/>
    <x v="0"/>
    <m/>
  </r>
  <r>
    <n v="146732"/>
    <x v="0"/>
    <x v="0"/>
    <x v="0"/>
    <x v="1"/>
    <x v="4"/>
    <x v="68"/>
    <x v="0"/>
    <x v="0"/>
    <s v="Tesseramento"/>
    <x v="1"/>
    <x v="1"/>
    <x v="0"/>
    <m/>
  </r>
  <r>
    <n v="184420"/>
    <x v="0"/>
    <x v="0"/>
    <x v="0"/>
    <x v="0"/>
    <x v="4"/>
    <x v="68"/>
    <x v="0"/>
    <x v="0"/>
    <s v="Tesseramento"/>
    <x v="1"/>
    <x v="0"/>
    <x v="0"/>
    <m/>
  </r>
  <r>
    <n v="76461"/>
    <x v="0"/>
    <x v="0"/>
    <x v="0"/>
    <x v="0"/>
    <x v="4"/>
    <x v="68"/>
    <x v="0"/>
    <x v="0"/>
    <s v="Tesseramento"/>
    <x v="1"/>
    <x v="4"/>
    <x v="0"/>
    <m/>
  </r>
  <r>
    <n v="121026"/>
    <x v="0"/>
    <x v="0"/>
    <x v="0"/>
    <x v="0"/>
    <x v="10"/>
    <x v="70"/>
    <x v="0"/>
    <x v="1"/>
    <s v="Tesseramento"/>
    <x v="0"/>
    <x v="0"/>
    <x v="0"/>
    <m/>
  </r>
  <r>
    <n v="218511"/>
    <x v="0"/>
    <x v="0"/>
    <x v="0"/>
    <x v="0"/>
    <x v="10"/>
    <x v="70"/>
    <x v="0"/>
    <x v="1"/>
    <s v="Tesseramento"/>
    <x v="0"/>
    <x v="0"/>
    <x v="0"/>
    <m/>
  </r>
  <r>
    <n v="218512"/>
    <x v="1"/>
    <x v="0"/>
    <x v="0"/>
    <x v="1"/>
    <x v="10"/>
    <x v="70"/>
    <x v="0"/>
    <x v="0"/>
    <s v="Tesseramento"/>
    <x v="0"/>
    <x v="2"/>
    <x v="0"/>
    <m/>
  </r>
  <r>
    <n v="167074"/>
    <x v="0"/>
    <x v="0"/>
    <x v="0"/>
    <x v="0"/>
    <x v="7"/>
    <x v="227"/>
    <x v="0"/>
    <x v="0"/>
    <s v="Tesseramento"/>
    <x v="1"/>
    <x v="3"/>
    <x v="0"/>
    <m/>
  </r>
  <r>
    <n v="204416"/>
    <x v="0"/>
    <x v="0"/>
    <x v="0"/>
    <x v="3"/>
    <x v="7"/>
    <x v="227"/>
    <x v="0"/>
    <x v="0"/>
    <s v="Tesseramento"/>
    <x v="1"/>
    <x v="0"/>
    <x v="0"/>
    <m/>
  </r>
  <r>
    <n v="226915"/>
    <x v="0"/>
    <x v="1"/>
    <x v="0"/>
    <x v="0"/>
    <x v="7"/>
    <x v="227"/>
    <x v="0"/>
    <x v="0"/>
    <s v="Tesseramento"/>
    <x v="1"/>
    <x v="1"/>
    <x v="0"/>
    <m/>
  </r>
  <r>
    <n v="229459"/>
    <x v="0"/>
    <x v="0"/>
    <x v="0"/>
    <x v="3"/>
    <x v="7"/>
    <x v="227"/>
    <x v="0"/>
    <x v="0"/>
    <s v="Tesseramento"/>
    <x v="1"/>
    <x v="1"/>
    <x v="0"/>
    <m/>
  </r>
  <r>
    <n v="105329"/>
    <x v="0"/>
    <x v="0"/>
    <x v="0"/>
    <x v="0"/>
    <x v="7"/>
    <x v="227"/>
    <x v="0"/>
    <x v="0"/>
    <s v="Tesseramento"/>
    <x v="1"/>
    <x v="0"/>
    <x v="0"/>
    <m/>
  </r>
  <r>
    <n v="217821"/>
    <x v="0"/>
    <x v="0"/>
    <x v="0"/>
    <x v="2"/>
    <x v="0"/>
    <x v="100"/>
    <x v="0"/>
    <x v="0"/>
    <s v="Tesseramento"/>
    <x v="0"/>
    <x v="4"/>
    <x v="0"/>
    <m/>
  </r>
  <r>
    <n v="108480"/>
    <x v="0"/>
    <x v="0"/>
    <x v="0"/>
    <x v="0"/>
    <x v="0"/>
    <x v="100"/>
    <x v="0"/>
    <x v="0"/>
    <s v="Tesseramento"/>
    <x v="0"/>
    <x v="0"/>
    <x v="0"/>
    <m/>
  </r>
  <r>
    <n v="120945"/>
    <x v="0"/>
    <x v="0"/>
    <x v="0"/>
    <x v="0"/>
    <x v="0"/>
    <x v="100"/>
    <x v="0"/>
    <x v="0"/>
    <s v="Tesseramento"/>
    <x v="0"/>
    <x v="1"/>
    <x v="0"/>
    <m/>
  </r>
  <r>
    <n v="63587"/>
    <x v="0"/>
    <x v="0"/>
    <x v="0"/>
    <x v="0"/>
    <x v="0"/>
    <x v="100"/>
    <x v="0"/>
    <x v="0"/>
    <s v="Tesseramento"/>
    <x v="0"/>
    <x v="3"/>
    <x v="0"/>
    <m/>
  </r>
  <r>
    <n v="157327"/>
    <x v="0"/>
    <x v="0"/>
    <x v="0"/>
    <x v="0"/>
    <x v="0"/>
    <x v="100"/>
    <x v="0"/>
    <x v="0"/>
    <s v="Tesseramento"/>
    <x v="0"/>
    <x v="0"/>
    <x v="0"/>
    <m/>
  </r>
  <r>
    <n v="109675"/>
    <x v="0"/>
    <x v="0"/>
    <x v="0"/>
    <x v="1"/>
    <x v="0"/>
    <x v="100"/>
    <x v="0"/>
    <x v="0"/>
    <s v="Tesseramento"/>
    <x v="0"/>
    <x v="3"/>
    <x v="0"/>
    <m/>
  </r>
  <r>
    <n v="152923"/>
    <x v="0"/>
    <x v="0"/>
    <x v="0"/>
    <x v="0"/>
    <x v="0"/>
    <x v="100"/>
    <x v="0"/>
    <x v="0"/>
    <s v="Tesseramento"/>
    <x v="0"/>
    <x v="0"/>
    <x v="0"/>
    <m/>
  </r>
  <r>
    <n v="63852"/>
    <x v="0"/>
    <x v="0"/>
    <x v="0"/>
    <x v="0"/>
    <x v="0"/>
    <x v="100"/>
    <x v="0"/>
    <x v="1"/>
    <s v="Tesseramento"/>
    <x v="0"/>
    <x v="4"/>
    <x v="0"/>
    <m/>
  </r>
  <r>
    <n v="121512"/>
    <x v="0"/>
    <x v="0"/>
    <x v="0"/>
    <x v="0"/>
    <x v="0"/>
    <x v="100"/>
    <x v="0"/>
    <x v="1"/>
    <s v="Tesseramento"/>
    <x v="0"/>
    <x v="3"/>
    <x v="0"/>
    <m/>
  </r>
  <r>
    <n v="51251"/>
    <x v="0"/>
    <x v="0"/>
    <x v="0"/>
    <x v="0"/>
    <x v="0"/>
    <x v="100"/>
    <x v="0"/>
    <x v="0"/>
    <s v="Tesseramento"/>
    <x v="0"/>
    <x v="1"/>
    <x v="0"/>
    <m/>
  </r>
  <r>
    <n v="95010"/>
    <x v="0"/>
    <x v="0"/>
    <x v="0"/>
    <x v="0"/>
    <x v="0"/>
    <x v="100"/>
    <x v="0"/>
    <x v="0"/>
    <s v="Tesseramento"/>
    <x v="0"/>
    <x v="1"/>
    <x v="0"/>
    <m/>
  </r>
  <r>
    <n v="72484"/>
    <x v="0"/>
    <x v="0"/>
    <x v="0"/>
    <x v="0"/>
    <x v="0"/>
    <x v="100"/>
    <x v="0"/>
    <x v="0"/>
    <s v="Tesseramento"/>
    <x v="0"/>
    <x v="4"/>
    <x v="0"/>
    <m/>
  </r>
  <r>
    <n v="107543"/>
    <x v="0"/>
    <x v="0"/>
    <x v="0"/>
    <x v="0"/>
    <x v="0"/>
    <x v="100"/>
    <x v="0"/>
    <x v="0"/>
    <s v="Tesseramento"/>
    <x v="0"/>
    <x v="3"/>
    <x v="0"/>
    <m/>
  </r>
  <r>
    <n v="148075"/>
    <x v="0"/>
    <x v="0"/>
    <x v="0"/>
    <x v="1"/>
    <x v="0"/>
    <x v="100"/>
    <x v="0"/>
    <x v="0"/>
    <s v="Tesseramento"/>
    <x v="0"/>
    <x v="3"/>
    <x v="0"/>
    <m/>
  </r>
  <r>
    <n v="227380"/>
    <x v="0"/>
    <x v="0"/>
    <x v="0"/>
    <x v="0"/>
    <x v="0"/>
    <x v="100"/>
    <x v="0"/>
    <x v="0"/>
    <s v="Tesseramento"/>
    <x v="0"/>
    <x v="4"/>
    <x v="0"/>
    <m/>
  </r>
  <r>
    <n v="21050"/>
    <x v="0"/>
    <x v="0"/>
    <x v="0"/>
    <x v="0"/>
    <x v="0"/>
    <x v="100"/>
    <x v="0"/>
    <x v="0"/>
    <s v="Tesseramento"/>
    <x v="0"/>
    <x v="3"/>
    <x v="0"/>
    <m/>
  </r>
  <r>
    <n v="88088"/>
    <x v="0"/>
    <x v="0"/>
    <x v="0"/>
    <x v="0"/>
    <x v="0"/>
    <x v="100"/>
    <x v="0"/>
    <x v="0"/>
    <s v="Tesseramento"/>
    <x v="0"/>
    <x v="0"/>
    <x v="0"/>
    <m/>
  </r>
  <r>
    <n v="137798"/>
    <x v="0"/>
    <x v="0"/>
    <x v="0"/>
    <x v="0"/>
    <x v="0"/>
    <x v="100"/>
    <x v="0"/>
    <x v="0"/>
    <s v="Tesseramento"/>
    <x v="0"/>
    <x v="0"/>
    <x v="0"/>
    <m/>
  </r>
  <r>
    <n v="76897"/>
    <x v="0"/>
    <x v="0"/>
    <x v="0"/>
    <x v="0"/>
    <x v="0"/>
    <x v="100"/>
    <x v="0"/>
    <x v="1"/>
    <s v="Tesseramento"/>
    <x v="0"/>
    <x v="0"/>
    <x v="0"/>
    <m/>
  </r>
  <r>
    <n v="125287"/>
    <x v="0"/>
    <x v="0"/>
    <x v="0"/>
    <x v="0"/>
    <x v="0"/>
    <x v="100"/>
    <x v="0"/>
    <x v="1"/>
    <s v="Tesseramento"/>
    <x v="0"/>
    <x v="1"/>
    <x v="0"/>
    <m/>
  </r>
  <r>
    <n v="148076"/>
    <x v="0"/>
    <x v="0"/>
    <x v="0"/>
    <x v="1"/>
    <x v="0"/>
    <x v="100"/>
    <x v="0"/>
    <x v="0"/>
    <s v="Tesseramento"/>
    <x v="0"/>
    <x v="0"/>
    <x v="0"/>
    <m/>
  </r>
  <r>
    <n v="148079"/>
    <x v="0"/>
    <x v="0"/>
    <x v="0"/>
    <x v="1"/>
    <x v="0"/>
    <x v="100"/>
    <x v="0"/>
    <x v="1"/>
    <s v="Tesseramento"/>
    <x v="0"/>
    <x v="0"/>
    <x v="0"/>
    <m/>
  </r>
  <r>
    <n v="193261"/>
    <x v="0"/>
    <x v="0"/>
    <x v="0"/>
    <x v="0"/>
    <x v="0"/>
    <x v="100"/>
    <x v="0"/>
    <x v="0"/>
    <s v="Tesseramento"/>
    <x v="0"/>
    <x v="0"/>
    <x v="0"/>
    <m/>
  </r>
  <r>
    <n v="188240"/>
    <x v="0"/>
    <x v="0"/>
    <x v="0"/>
    <x v="0"/>
    <x v="0"/>
    <x v="100"/>
    <x v="0"/>
    <x v="0"/>
    <s v="Tesseramento"/>
    <x v="0"/>
    <x v="1"/>
    <x v="0"/>
    <m/>
  </r>
  <r>
    <n v="140085"/>
    <x v="0"/>
    <x v="0"/>
    <x v="0"/>
    <x v="0"/>
    <x v="0"/>
    <x v="100"/>
    <x v="0"/>
    <x v="0"/>
    <s v="Tesseramento"/>
    <x v="0"/>
    <x v="4"/>
    <x v="0"/>
    <m/>
  </r>
  <r>
    <n v="98109"/>
    <x v="0"/>
    <x v="0"/>
    <x v="0"/>
    <x v="0"/>
    <x v="0"/>
    <x v="100"/>
    <x v="0"/>
    <x v="0"/>
    <s v="Tesseramento"/>
    <x v="0"/>
    <x v="0"/>
    <x v="0"/>
    <m/>
  </r>
  <r>
    <n v="8538"/>
    <x v="0"/>
    <x v="0"/>
    <x v="0"/>
    <x v="0"/>
    <x v="0"/>
    <x v="100"/>
    <x v="0"/>
    <x v="0"/>
    <s v="Tesseramento"/>
    <x v="0"/>
    <x v="4"/>
    <x v="0"/>
    <m/>
  </r>
  <r>
    <n v="178632"/>
    <x v="0"/>
    <x v="0"/>
    <x v="0"/>
    <x v="4"/>
    <x v="0"/>
    <x v="100"/>
    <x v="0"/>
    <x v="1"/>
    <s v="Tesseramento"/>
    <x v="0"/>
    <x v="3"/>
    <x v="0"/>
    <m/>
  </r>
  <r>
    <n v="168961"/>
    <x v="0"/>
    <x v="0"/>
    <x v="0"/>
    <x v="0"/>
    <x v="0"/>
    <x v="100"/>
    <x v="0"/>
    <x v="0"/>
    <s v="Tesseramento"/>
    <x v="0"/>
    <x v="0"/>
    <x v="0"/>
    <m/>
  </r>
  <r>
    <n v="166153"/>
    <x v="0"/>
    <x v="0"/>
    <x v="0"/>
    <x v="1"/>
    <x v="0"/>
    <x v="100"/>
    <x v="0"/>
    <x v="0"/>
    <s v="Tesseramento"/>
    <x v="0"/>
    <x v="3"/>
    <x v="0"/>
    <m/>
  </r>
  <r>
    <n v="109975"/>
    <x v="0"/>
    <x v="0"/>
    <x v="0"/>
    <x v="0"/>
    <x v="0"/>
    <x v="100"/>
    <x v="0"/>
    <x v="0"/>
    <s v="Tesseramento"/>
    <x v="0"/>
    <x v="3"/>
    <x v="0"/>
    <m/>
  </r>
  <r>
    <n v="167427"/>
    <x v="0"/>
    <x v="0"/>
    <x v="0"/>
    <x v="0"/>
    <x v="0"/>
    <x v="100"/>
    <x v="0"/>
    <x v="0"/>
    <s v="Tesseramento"/>
    <x v="0"/>
    <x v="4"/>
    <x v="0"/>
    <m/>
  </r>
  <r>
    <n v="42002"/>
    <x v="0"/>
    <x v="0"/>
    <x v="0"/>
    <x v="4"/>
    <x v="0"/>
    <x v="100"/>
    <x v="0"/>
    <x v="0"/>
    <s v="Tesseramento"/>
    <x v="0"/>
    <x v="0"/>
    <x v="0"/>
    <m/>
  </r>
  <r>
    <n v="114117"/>
    <x v="0"/>
    <x v="0"/>
    <x v="0"/>
    <x v="0"/>
    <x v="0"/>
    <x v="100"/>
    <x v="0"/>
    <x v="0"/>
    <s v="Tesseramento"/>
    <x v="0"/>
    <x v="0"/>
    <x v="0"/>
    <m/>
  </r>
  <r>
    <n v="191622"/>
    <x v="0"/>
    <x v="0"/>
    <x v="0"/>
    <x v="1"/>
    <x v="0"/>
    <x v="100"/>
    <x v="0"/>
    <x v="0"/>
    <s v="Tesseramento"/>
    <x v="0"/>
    <x v="0"/>
    <x v="0"/>
    <m/>
  </r>
  <r>
    <n v="142602"/>
    <x v="0"/>
    <x v="0"/>
    <x v="0"/>
    <x v="0"/>
    <x v="0"/>
    <x v="100"/>
    <x v="0"/>
    <x v="0"/>
    <s v="Tesseramento"/>
    <x v="0"/>
    <x v="0"/>
    <x v="0"/>
    <m/>
  </r>
  <r>
    <n v="136429"/>
    <x v="0"/>
    <x v="0"/>
    <x v="0"/>
    <x v="0"/>
    <x v="0"/>
    <x v="100"/>
    <x v="0"/>
    <x v="1"/>
    <s v="Tesseramento"/>
    <x v="0"/>
    <x v="0"/>
    <x v="0"/>
    <m/>
  </r>
  <r>
    <n v="56222"/>
    <x v="0"/>
    <x v="0"/>
    <x v="0"/>
    <x v="0"/>
    <x v="0"/>
    <x v="100"/>
    <x v="0"/>
    <x v="0"/>
    <s v="Tesseramento"/>
    <x v="0"/>
    <x v="0"/>
    <x v="0"/>
    <m/>
  </r>
  <r>
    <n v="177048"/>
    <x v="0"/>
    <x v="0"/>
    <x v="0"/>
    <x v="0"/>
    <x v="0"/>
    <x v="100"/>
    <x v="0"/>
    <x v="0"/>
    <s v="Tesseramento"/>
    <x v="0"/>
    <x v="0"/>
    <x v="0"/>
    <m/>
  </r>
  <r>
    <n v="166553"/>
    <x v="0"/>
    <x v="0"/>
    <x v="0"/>
    <x v="0"/>
    <x v="0"/>
    <x v="100"/>
    <x v="0"/>
    <x v="0"/>
    <s v="Tesseramento"/>
    <x v="0"/>
    <x v="0"/>
    <x v="0"/>
    <m/>
  </r>
  <r>
    <n v="198520"/>
    <x v="0"/>
    <x v="1"/>
    <x v="0"/>
    <x v="0"/>
    <x v="0"/>
    <x v="100"/>
    <x v="0"/>
    <x v="0"/>
    <s v="Tesseramento"/>
    <x v="0"/>
    <x v="0"/>
    <x v="0"/>
    <m/>
  </r>
  <r>
    <n v="94054"/>
    <x v="0"/>
    <x v="0"/>
    <x v="0"/>
    <x v="0"/>
    <x v="0"/>
    <x v="100"/>
    <x v="0"/>
    <x v="0"/>
    <s v="Tesseramento"/>
    <x v="0"/>
    <x v="4"/>
    <x v="0"/>
    <m/>
  </r>
  <r>
    <n v="103496"/>
    <x v="0"/>
    <x v="0"/>
    <x v="0"/>
    <x v="0"/>
    <x v="0"/>
    <x v="100"/>
    <x v="0"/>
    <x v="0"/>
    <s v="Tesseramento"/>
    <x v="0"/>
    <x v="1"/>
    <x v="0"/>
    <m/>
  </r>
  <r>
    <n v="40677"/>
    <x v="0"/>
    <x v="0"/>
    <x v="0"/>
    <x v="0"/>
    <x v="0"/>
    <x v="100"/>
    <x v="0"/>
    <x v="0"/>
    <s v="Tesseramento"/>
    <x v="0"/>
    <x v="4"/>
    <x v="0"/>
    <m/>
  </r>
  <r>
    <n v="60617"/>
    <x v="0"/>
    <x v="0"/>
    <x v="0"/>
    <x v="0"/>
    <x v="0"/>
    <x v="100"/>
    <x v="0"/>
    <x v="1"/>
    <s v="Tesseramento"/>
    <x v="0"/>
    <x v="3"/>
    <x v="0"/>
    <m/>
  </r>
  <r>
    <n v="139564"/>
    <x v="0"/>
    <x v="0"/>
    <x v="0"/>
    <x v="0"/>
    <x v="0"/>
    <x v="100"/>
    <x v="0"/>
    <x v="0"/>
    <s v="Tesseramento"/>
    <x v="0"/>
    <x v="4"/>
    <x v="0"/>
    <m/>
  </r>
  <r>
    <n v="22041"/>
    <x v="0"/>
    <x v="0"/>
    <x v="0"/>
    <x v="0"/>
    <x v="0"/>
    <x v="100"/>
    <x v="0"/>
    <x v="0"/>
    <s v="Tesseramento"/>
    <x v="0"/>
    <x v="0"/>
    <x v="0"/>
    <m/>
  </r>
  <r>
    <n v="154510"/>
    <x v="0"/>
    <x v="0"/>
    <x v="0"/>
    <x v="0"/>
    <x v="0"/>
    <x v="100"/>
    <x v="0"/>
    <x v="0"/>
    <s v="Tesseramento"/>
    <x v="0"/>
    <x v="0"/>
    <x v="0"/>
    <m/>
  </r>
  <r>
    <n v="93668"/>
    <x v="0"/>
    <x v="0"/>
    <x v="0"/>
    <x v="0"/>
    <x v="0"/>
    <x v="100"/>
    <x v="0"/>
    <x v="0"/>
    <s v="Tesseramento"/>
    <x v="0"/>
    <x v="3"/>
    <x v="0"/>
    <m/>
  </r>
  <r>
    <n v="52925"/>
    <x v="0"/>
    <x v="0"/>
    <x v="0"/>
    <x v="0"/>
    <x v="0"/>
    <x v="100"/>
    <x v="0"/>
    <x v="1"/>
    <s v="Tesseramento"/>
    <x v="0"/>
    <x v="0"/>
    <x v="0"/>
    <m/>
  </r>
  <r>
    <n v="88587"/>
    <x v="0"/>
    <x v="0"/>
    <x v="2"/>
    <x v="0"/>
    <x v="0"/>
    <x v="100"/>
    <x v="0"/>
    <x v="1"/>
    <s v="Tesseramento"/>
    <x v="0"/>
    <x v="4"/>
    <x v="0"/>
    <m/>
  </r>
  <r>
    <n v="105180"/>
    <x v="0"/>
    <x v="0"/>
    <x v="0"/>
    <x v="0"/>
    <x v="0"/>
    <x v="100"/>
    <x v="0"/>
    <x v="0"/>
    <s v="Tesseramento"/>
    <x v="0"/>
    <x v="4"/>
    <x v="0"/>
    <m/>
  </r>
  <r>
    <n v="106488"/>
    <x v="0"/>
    <x v="0"/>
    <x v="0"/>
    <x v="0"/>
    <x v="0"/>
    <x v="100"/>
    <x v="0"/>
    <x v="1"/>
    <s v="Tesseramento"/>
    <x v="0"/>
    <x v="4"/>
    <x v="0"/>
    <m/>
  </r>
  <r>
    <n v="190399"/>
    <x v="0"/>
    <x v="0"/>
    <x v="0"/>
    <x v="1"/>
    <x v="0"/>
    <x v="100"/>
    <x v="0"/>
    <x v="0"/>
    <s v="Tesseramento"/>
    <x v="0"/>
    <x v="3"/>
    <x v="0"/>
    <m/>
  </r>
  <r>
    <n v="210905"/>
    <x v="0"/>
    <x v="1"/>
    <x v="2"/>
    <x v="1"/>
    <x v="7"/>
    <x v="45"/>
    <x v="0"/>
    <x v="0"/>
    <s v="Tesseramento"/>
    <x v="1"/>
    <x v="0"/>
    <x v="0"/>
    <m/>
  </r>
  <r>
    <n v="186282"/>
    <x v="0"/>
    <x v="1"/>
    <x v="0"/>
    <x v="1"/>
    <x v="7"/>
    <x v="45"/>
    <x v="0"/>
    <x v="1"/>
    <s v="Tesseramento"/>
    <x v="1"/>
    <x v="3"/>
    <x v="0"/>
    <m/>
  </r>
  <r>
    <n v="96545"/>
    <x v="0"/>
    <x v="0"/>
    <x v="0"/>
    <x v="0"/>
    <x v="7"/>
    <x v="161"/>
    <x v="0"/>
    <x v="0"/>
    <s v="Tesseramento"/>
    <x v="0"/>
    <x v="0"/>
    <x v="0"/>
    <m/>
  </r>
  <r>
    <n v="205646"/>
    <x v="0"/>
    <x v="0"/>
    <x v="0"/>
    <x v="0"/>
    <x v="7"/>
    <x v="161"/>
    <x v="0"/>
    <x v="0"/>
    <s v="Tesseramento"/>
    <x v="0"/>
    <x v="0"/>
    <x v="0"/>
    <m/>
  </r>
  <r>
    <n v="229213"/>
    <x v="0"/>
    <x v="1"/>
    <x v="0"/>
    <x v="1"/>
    <x v="7"/>
    <x v="161"/>
    <x v="0"/>
    <x v="1"/>
    <s v="Tesseramento"/>
    <x v="0"/>
    <x v="3"/>
    <x v="0"/>
    <m/>
  </r>
  <r>
    <n v="179766"/>
    <x v="0"/>
    <x v="0"/>
    <x v="0"/>
    <x v="0"/>
    <x v="7"/>
    <x v="161"/>
    <x v="0"/>
    <x v="0"/>
    <s v="Tesseramento"/>
    <x v="0"/>
    <x v="0"/>
    <x v="0"/>
    <m/>
  </r>
  <r>
    <n v="143864"/>
    <x v="0"/>
    <x v="0"/>
    <x v="0"/>
    <x v="0"/>
    <x v="7"/>
    <x v="161"/>
    <x v="0"/>
    <x v="0"/>
    <s v="Tesseramento"/>
    <x v="0"/>
    <x v="1"/>
    <x v="0"/>
    <m/>
  </r>
  <r>
    <n v="80693"/>
    <x v="0"/>
    <x v="0"/>
    <x v="0"/>
    <x v="0"/>
    <x v="7"/>
    <x v="161"/>
    <x v="0"/>
    <x v="1"/>
    <s v="Tesseramento"/>
    <x v="0"/>
    <x v="4"/>
    <x v="0"/>
    <m/>
  </r>
  <r>
    <n v="87604"/>
    <x v="0"/>
    <x v="0"/>
    <x v="0"/>
    <x v="1"/>
    <x v="7"/>
    <x v="161"/>
    <x v="0"/>
    <x v="0"/>
    <s v="Tesseramento"/>
    <x v="0"/>
    <x v="4"/>
    <x v="0"/>
    <m/>
  </r>
  <r>
    <n v="205585"/>
    <x v="0"/>
    <x v="1"/>
    <x v="2"/>
    <x v="3"/>
    <x v="7"/>
    <x v="161"/>
    <x v="0"/>
    <x v="1"/>
    <s v="Tesseramento"/>
    <x v="0"/>
    <x v="0"/>
    <x v="0"/>
    <m/>
  </r>
  <r>
    <n v="113938"/>
    <x v="0"/>
    <x v="0"/>
    <x v="0"/>
    <x v="0"/>
    <x v="2"/>
    <x v="139"/>
    <x v="0"/>
    <x v="0"/>
    <s v="Tesseramento"/>
    <x v="1"/>
    <x v="3"/>
    <x v="0"/>
    <m/>
  </r>
  <r>
    <n v="225604"/>
    <x v="1"/>
    <x v="0"/>
    <x v="0"/>
    <x v="2"/>
    <x v="2"/>
    <x v="139"/>
    <x v="0"/>
    <x v="0"/>
    <s v="Tesseramento"/>
    <x v="1"/>
    <x v="5"/>
    <x v="0"/>
    <m/>
  </r>
  <r>
    <n v="225625"/>
    <x v="1"/>
    <x v="0"/>
    <x v="0"/>
    <x v="2"/>
    <x v="2"/>
    <x v="139"/>
    <x v="0"/>
    <x v="1"/>
    <s v="Tesseramento"/>
    <x v="1"/>
    <x v="5"/>
    <x v="0"/>
    <m/>
  </r>
  <r>
    <n v="217338"/>
    <x v="0"/>
    <x v="0"/>
    <x v="0"/>
    <x v="1"/>
    <x v="2"/>
    <x v="139"/>
    <x v="0"/>
    <x v="1"/>
    <s v="Tesseramento"/>
    <x v="1"/>
    <x v="3"/>
    <x v="0"/>
    <m/>
  </r>
  <r>
    <n v="201566"/>
    <x v="1"/>
    <x v="0"/>
    <x v="0"/>
    <x v="3"/>
    <x v="2"/>
    <x v="139"/>
    <x v="0"/>
    <x v="0"/>
    <s v="Tesseramento"/>
    <x v="1"/>
    <x v="6"/>
    <x v="0"/>
    <m/>
  </r>
  <r>
    <n v="200934"/>
    <x v="1"/>
    <x v="0"/>
    <x v="0"/>
    <x v="1"/>
    <x v="2"/>
    <x v="139"/>
    <x v="0"/>
    <x v="0"/>
    <s v="Tesseramento"/>
    <x v="1"/>
    <x v="5"/>
    <x v="0"/>
    <m/>
  </r>
  <r>
    <n v="55929"/>
    <x v="0"/>
    <x v="0"/>
    <x v="0"/>
    <x v="1"/>
    <x v="2"/>
    <x v="139"/>
    <x v="0"/>
    <x v="0"/>
    <s v="Tesseramento"/>
    <x v="1"/>
    <x v="0"/>
    <x v="0"/>
    <m/>
  </r>
  <r>
    <n v="112499"/>
    <x v="0"/>
    <x v="0"/>
    <x v="0"/>
    <x v="0"/>
    <x v="2"/>
    <x v="139"/>
    <x v="0"/>
    <x v="0"/>
    <s v="Tesseramento"/>
    <x v="1"/>
    <x v="0"/>
    <x v="0"/>
    <m/>
  </r>
  <r>
    <n v="168668"/>
    <x v="0"/>
    <x v="0"/>
    <x v="0"/>
    <x v="0"/>
    <x v="2"/>
    <x v="139"/>
    <x v="0"/>
    <x v="1"/>
    <s v="Tesseramento"/>
    <x v="1"/>
    <x v="4"/>
    <x v="0"/>
    <m/>
  </r>
  <r>
    <n v="116040"/>
    <x v="0"/>
    <x v="0"/>
    <x v="0"/>
    <x v="0"/>
    <x v="2"/>
    <x v="139"/>
    <x v="0"/>
    <x v="0"/>
    <s v="Tesseramento"/>
    <x v="1"/>
    <x v="4"/>
    <x v="0"/>
    <m/>
  </r>
  <r>
    <n v="235346"/>
    <x v="1"/>
    <x v="0"/>
    <x v="1"/>
    <x v="2"/>
    <x v="2"/>
    <x v="139"/>
    <x v="0"/>
    <x v="1"/>
    <s v="Tesseramento"/>
    <x v="1"/>
    <x v="5"/>
    <x v="0"/>
    <m/>
  </r>
  <r>
    <n v="228620"/>
    <x v="0"/>
    <x v="0"/>
    <x v="0"/>
    <x v="2"/>
    <x v="2"/>
    <x v="192"/>
    <x v="0"/>
    <x v="1"/>
    <s v="Tesseramento"/>
    <x v="1"/>
    <x v="0"/>
    <x v="0"/>
    <m/>
  </r>
  <r>
    <n v="213305"/>
    <x v="1"/>
    <x v="0"/>
    <x v="0"/>
    <x v="0"/>
    <x v="2"/>
    <x v="192"/>
    <x v="0"/>
    <x v="0"/>
    <s v="Tesseramento"/>
    <x v="1"/>
    <x v="7"/>
    <x v="0"/>
    <m/>
  </r>
  <r>
    <n v="200015"/>
    <x v="1"/>
    <x v="0"/>
    <x v="0"/>
    <x v="0"/>
    <x v="2"/>
    <x v="192"/>
    <x v="0"/>
    <x v="0"/>
    <s v="Tesseramento"/>
    <x v="1"/>
    <x v="7"/>
    <x v="0"/>
    <m/>
  </r>
  <r>
    <n v="200014"/>
    <x v="1"/>
    <x v="0"/>
    <x v="0"/>
    <x v="0"/>
    <x v="2"/>
    <x v="192"/>
    <x v="0"/>
    <x v="0"/>
    <s v="Tesseramento"/>
    <x v="1"/>
    <x v="6"/>
    <x v="0"/>
    <m/>
  </r>
  <r>
    <n v="194907"/>
    <x v="0"/>
    <x v="0"/>
    <x v="0"/>
    <x v="4"/>
    <x v="2"/>
    <x v="192"/>
    <x v="0"/>
    <x v="0"/>
    <s v="Tesseramento"/>
    <x v="1"/>
    <x v="0"/>
    <x v="0"/>
    <m/>
  </r>
  <r>
    <n v="7471"/>
    <x v="0"/>
    <x v="0"/>
    <x v="0"/>
    <x v="0"/>
    <x v="9"/>
    <x v="19"/>
    <x v="0"/>
    <x v="0"/>
    <s v="Tesseramento"/>
    <x v="1"/>
    <x v="3"/>
    <x v="0"/>
    <m/>
  </r>
  <r>
    <n v="235788"/>
    <x v="0"/>
    <x v="0"/>
    <x v="1"/>
    <x v="2"/>
    <x v="11"/>
    <x v="365"/>
    <x v="0"/>
    <x v="1"/>
    <s v="Tesseramento"/>
    <x v="1"/>
    <x v="4"/>
    <x v="0"/>
    <m/>
  </r>
  <r>
    <n v="58191"/>
    <x v="0"/>
    <x v="0"/>
    <x v="0"/>
    <x v="0"/>
    <x v="11"/>
    <x v="102"/>
    <x v="0"/>
    <x v="0"/>
    <s v="Tesseramento"/>
    <x v="1"/>
    <x v="4"/>
    <x v="0"/>
    <m/>
  </r>
  <r>
    <n v="109192"/>
    <x v="0"/>
    <x v="0"/>
    <x v="0"/>
    <x v="0"/>
    <x v="11"/>
    <x v="102"/>
    <x v="0"/>
    <x v="0"/>
    <s v="Tesseramento"/>
    <x v="1"/>
    <x v="0"/>
    <x v="0"/>
    <m/>
  </r>
  <r>
    <n v="156353"/>
    <x v="0"/>
    <x v="0"/>
    <x v="0"/>
    <x v="0"/>
    <x v="1"/>
    <x v="108"/>
    <x v="0"/>
    <x v="0"/>
    <s v="Tesseramento"/>
    <x v="0"/>
    <x v="0"/>
    <x v="0"/>
    <m/>
  </r>
  <r>
    <n v="235486"/>
    <x v="1"/>
    <x v="0"/>
    <x v="1"/>
    <x v="1"/>
    <x v="1"/>
    <x v="319"/>
    <x v="0"/>
    <x v="1"/>
    <s v="Tesseramento"/>
    <x v="1"/>
    <x v="7"/>
    <x v="0"/>
    <m/>
  </r>
  <r>
    <n v="219452"/>
    <x v="1"/>
    <x v="0"/>
    <x v="0"/>
    <x v="1"/>
    <x v="1"/>
    <x v="108"/>
    <x v="0"/>
    <x v="0"/>
    <s v="Tesseramento"/>
    <x v="0"/>
    <x v="5"/>
    <x v="0"/>
    <m/>
  </r>
  <r>
    <n v="217306"/>
    <x v="0"/>
    <x v="0"/>
    <x v="0"/>
    <x v="2"/>
    <x v="1"/>
    <x v="108"/>
    <x v="0"/>
    <x v="0"/>
    <s v="Tesseramento"/>
    <x v="0"/>
    <x v="0"/>
    <x v="0"/>
    <m/>
  </r>
  <r>
    <n v="226161"/>
    <x v="0"/>
    <x v="0"/>
    <x v="0"/>
    <x v="0"/>
    <x v="1"/>
    <x v="108"/>
    <x v="0"/>
    <x v="0"/>
    <s v="Tesseramento"/>
    <x v="0"/>
    <x v="3"/>
    <x v="0"/>
    <m/>
  </r>
  <r>
    <n v="227931"/>
    <x v="1"/>
    <x v="0"/>
    <x v="0"/>
    <x v="1"/>
    <x v="1"/>
    <x v="108"/>
    <x v="0"/>
    <x v="0"/>
    <s v="Tesseramento"/>
    <x v="0"/>
    <x v="5"/>
    <x v="0"/>
    <m/>
  </r>
  <r>
    <n v="221984"/>
    <x v="0"/>
    <x v="0"/>
    <x v="0"/>
    <x v="1"/>
    <x v="1"/>
    <x v="108"/>
    <x v="0"/>
    <x v="0"/>
    <s v="Tesseramento"/>
    <x v="0"/>
    <x v="0"/>
    <x v="0"/>
    <m/>
  </r>
  <r>
    <n v="233151"/>
    <x v="1"/>
    <x v="0"/>
    <x v="0"/>
    <x v="1"/>
    <x v="1"/>
    <x v="108"/>
    <x v="0"/>
    <x v="0"/>
    <s v="Tesseramento"/>
    <x v="0"/>
    <x v="6"/>
    <x v="0"/>
    <m/>
  </r>
  <r>
    <n v="171608"/>
    <x v="1"/>
    <x v="0"/>
    <x v="0"/>
    <x v="0"/>
    <x v="10"/>
    <x v="240"/>
    <x v="0"/>
    <x v="0"/>
    <s v="Tesseramento"/>
    <x v="1"/>
    <x v="7"/>
    <x v="0"/>
    <m/>
  </r>
  <r>
    <n v="24404"/>
    <x v="0"/>
    <x v="0"/>
    <x v="0"/>
    <x v="0"/>
    <x v="10"/>
    <x v="240"/>
    <x v="0"/>
    <x v="0"/>
    <s v="Tesseramento"/>
    <x v="1"/>
    <x v="0"/>
    <x v="0"/>
    <m/>
  </r>
  <r>
    <n v="24405"/>
    <x v="0"/>
    <x v="0"/>
    <x v="0"/>
    <x v="0"/>
    <x v="10"/>
    <x v="240"/>
    <x v="0"/>
    <x v="0"/>
    <s v="Tesseramento"/>
    <x v="1"/>
    <x v="0"/>
    <x v="0"/>
    <m/>
  </r>
  <r>
    <n v="235487"/>
    <x v="0"/>
    <x v="1"/>
    <x v="1"/>
    <x v="0"/>
    <x v="1"/>
    <x v="319"/>
    <x v="0"/>
    <x v="0"/>
    <s v="Tesseramento"/>
    <x v="1"/>
    <x v="3"/>
    <x v="0"/>
    <m/>
  </r>
  <r>
    <n v="226361"/>
    <x v="0"/>
    <x v="0"/>
    <x v="0"/>
    <x v="0"/>
    <x v="10"/>
    <x v="240"/>
    <x v="0"/>
    <x v="0"/>
    <s v="Tesseramento"/>
    <x v="1"/>
    <x v="3"/>
    <x v="0"/>
    <m/>
  </r>
  <r>
    <n v="72433"/>
    <x v="0"/>
    <x v="0"/>
    <x v="0"/>
    <x v="0"/>
    <x v="10"/>
    <x v="240"/>
    <x v="0"/>
    <x v="0"/>
    <s v="Tesseramento"/>
    <x v="1"/>
    <x v="3"/>
    <x v="0"/>
    <m/>
  </r>
  <r>
    <n v="72434"/>
    <x v="0"/>
    <x v="0"/>
    <x v="0"/>
    <x v="0"/>
    <x v="10"/>
    <x v="240"/>
    <x v="0"/>
    <x v="1"/>
    <s v="Tesseramento"/>
    <x v="1"/>
    <x v="4"/>
    <x v="0"/>
    <m/>
  </r>
  <r>
    <n v="70195"/>
    <x v="0"/>
    <x v="1"/>
    <x v="2"/>
    <x v="4"/>
    <x v="1"/>
    <x v="319"/>
    <x v="0"/>
    <x v="0"/>
    <s v="Tesseramento"/>
    <x v="1"/>
    <x v="1"/>
    <x v="0"/>
    <m/>
  </r>
  <r>
    <n v="79555"/>
    <x v="0"/>
    <x v="0"/>
    <x v="0"/>
    <x v="0"/>
    <x v="7"/>
    <x v="185"/>
    <x v="0"/>
    <x v="0"/>
    <s v="Tesseramento"/>
    <x v="1"/>
    <x v="4"/>
    <x v="0"/>
    <m/>
  </r>
  <r>
    <n v="228634"/>
    <x v="1"/>
    <x v="0"/>
    <x v="0"/>
    <x v="2"/>
    <x v="2"/>
    <x v="79"/>
    <x v="0"/>
    <x v="0"/>
    <s v="Tesseramento"/>
    <x v="1"/>
    <x v="5"/>
    <x v="0"/>
    <m/>
  </r>
  <r>
    <n v="235484"/>
    <x v="0"/>
    <x v="1"/>
    <x v="1"/>
    <x v="1"/>
    <x v="1"/>
    <x v="319"/>
    <x v="0"/>
    <x v="0"/>
    <s v="Tesseramento"/>
    <x v="1"/>
    <x v="4"/>
    <x v="0"/>
    <m/>
  </r>
  <r>
    <n v="149545"/>
    <x v="0"/>
    <x v="0"/>
    <x v="0"/>
    <x v="0"/>
    <x v="2"/>
    <x v="180"/>
    <x v="0"/>
    <x v="0"/>
    <s v="Tesseramento"/>
    <x v="1"/>
    <x v="0"/>
    <x v="0"/>
    <m/>
  </r>
  <r>
    <n v="174119"/>
    <x v="0"/>
    <x v="0"/>
    <x v="0"/>
    <x v="0"/>
    <x v="2"/>
    <x v="180"/>
    <x v="0"/>
    <x v="0"/>
    <s v="Tesseramento"/>
    <x v="1"/>
    <x v="3"/>
    <x v="0"/>
    <m/>
  </r>
  <r>
    <n v="1302"/>
    <x v="0"/>
    <x v="0"/>
    <x v="0"/>
    <x v="0"/>
    <x v="2"/>
    <x v="180"/>
    <x v="0"/>
    <x v="1"/>
    <s v="Tesseramento"/>
    <x v="1"/>
    <x v="3"/>
    <x v="0"/>
    <m/>
  </r>
  <r>
    <n v="235483"/>
    <x v="0"/>
    <x v="1"/>
    <x v="1"/>
    <x v="1"/>
    <x v="1"/>
    <x v="319"/>
    <x v="0"/>
    <x v="1"/>
    <s v="Tesseramento"/>
    <x v="1"/>
    <x v="0"/>
    <x v="0"/>
    <m/>
  </r>
  <r>
    <n v="41058"/>
    <x v="0"/>
    <x v="0"/>
    <x v="0"/>
    <x v="0"/>
    <x v="2"/>
    <x v="180"/>
    <x v="0"/>
    <x v="0"/>
    <s v="Tesseramento"/>
    <x v="1"/>
    <x v="0"/>
    <x v="0"/>
    <m/>
  </r>
  <r>
    <n v="200248"/>
    <x v="0"/>
    <x v="0"/>
    <x v="0"/>
    <x v="0"/>
    <x v="2"/>
    <x v="180"/>
    <x v="0"/>
    <x v="0"/>
    <s v="Tesseramento"/>
    <x v="1"/>
    <x v="0"/>
    <x v="0"/>
    <m/>
  </r>
  <r>
    <n v="202619"/>
    <x v="0"/>
    <x v="0"/>
    <x v="0"/>
    <x v="2"/>
    <x v="2"/>
    <x v="180"/>
    <x v="0"/>
    <x v="0"/>
    <s v="Tesseramento"/>
    <x v="1"/>
    <x v="0"/>
    <x v="0"/>
    <m/>
  </r>
  <r>
    <n v="202599"/>
    <x v="0"/>
    <x v="0"/>
    <x v="0"/>
    <x v="2"/>
    <x v="2"/>
    <x v="180"/>
    <x v="0"/>
    <x v="0"/>
    <s v="Tesseramento"/>
    <x v="1"/>
    <x v="4"/>
    <x v="0"/>
    <m/>
  </r>
  <r>
    <n v="92495"/>
    <x v="0"/>
    <x v="0"/>
    <x v="0"/>
    <x v="1"/>
    <x v="2"/>
    <x v="180"/>
    <x v="0"/>
    <x v="0"/>
    <s v="Tesseramento"/>
    <x v="1"/>
    <x v="0"/>
    <x v="0"/>
    <m/>
  </r>
  <r>
    <n v="137712"/>
    <x v="0"/>
    <x v="0"/>
    <x v="0"/>
    <x v="0"/>
    <x v="2"/>
    <x v="180"/>
    <x v="0"/>
    <x v="0"/>
    <s v="Tesseramento"/>
    <x v="1"/>
    <x v="0"/>
    <x v="0"/>
    <m/>
  </r>
  <r>
    <n v="133829"/>
    <x v="0"/>
    <x v="0"/>
    <x v="0"/>
    <x v="0"/>
    <x v="2"/>
    <x v="180"/>
    <x v="0"/>
    <x v="0"/>
    <s v="Tesseramento"/>
    <x v="1"/>
    <x v="0"/>
    <x v="0"/>
    <m/>
  </r>
  <r>
    <n v="20992"/>
    <x v="0"/>
    <x v="0"/>
    <x v="0"/>
    <x v="0"/>
    <x v="2"/>
    <x v="180"/>
    <x v="0"/>
    <x v="0"/>
    <s v="Tesseramento"/>
    <x v="1"/>
    <x v="3"/>
    <x v="0"/>
    <m/>
  </r>
  <r>
    <n v="32119"/>
    <x v="0"/>
    <x v="0"/>
    <x v="0"/>
    <x v="0"/>
    <x v="2"/>
    <x v="180"/>
    <x v="0"/>
    <x v="0"/>
    <s v="Tesseramento"/>
    <x v="1"/>
    <x v="3"/>
    <x v="0"/>
    <m/>
  </r>
  <r>
    <n v="162861"/>
    <x v="0"/>
    <x v="0"/>
    <x v="0"/>
    <x v="0"/>
    <x v="2"/>
    <x v="180"/>
    <x v="0"/>
    <x v="0"/>
    <s v="Tesseramento"/>
    <x v="1"/>
    <x v="1"/>
    <x v="0"/>
    <m/>
  </r>
  <r>
    <n v="171559"/>
    <x v="0"/>
    <x v="0"/>
    <x v="0"/>
    <x v="0"/>
    <x v="2"/>
    <x v="180"/>
    <x v="0"/>
    <x v="0"/>
    <s v="Tesseramento"/>
    <x v="1"/>
    <x v="0"/>
    <x v="0"/>
    <m/>
  </r>
  <r>
    <n v="202600"/>
    <x v="0"/>
    <x v="0"/>
    <x v="0"/>
    <x v="2"/>
    <x v="2"/>
    <x v="180"/>
    <x v="0"/>
    <x v="0"/>
    <s v="Tesseramento"/>
    <x v="1"/>
    <x v="3"/>
    <x v="0"/>
    <m/>
  </r>
  <r>
    <n v="174120"/>
    <x v="0"/>
    <x v="0"/>
    <x v="0"/>
    <x v="1"/>
    <x v="2"/>
    <x v="180"/>
    <x v="0"/>
    <x v="0"/>
    <s v="Tesseramento"/>
    <x v="1"/>
    <x v="4"/>
    <x v="0"/>
    <m/>
  </r>
  <r>
    <n v="23402"/>
    <x v="0"/>
    <x v="0"/>
    <x v="0"/>
    <x v="0"/>
    <x v="2"/>
    <x v="180"/>
    <x v="0"/>
    <x v="1"/>
    <s v="Tesseramento"/>
    <x v="1"/>
    <x v="3"/>
    <x v="0"/>
    <m/>
  </r>
  <r>
    <n v="202601"/>
    <x v="0"/>
    <x v="0"/>
    <x v="0"/>
    <x v="2"/>
    <x v="2"/>
    <x v="180"/>
    <x v="0"/>
    <x v="0"/>
    <s v="Tesseramento"/>
    <x v="1"/>
    <x v="4"/>
    <x v="0"/>
    <m/>
  </r>
  <r>
    <n v="161008"/>
    <x v="0"/>
    <x v="0"/>
    <x v="0"/>
    <x v="0"/>
    <x v="2"/>
    <x v="180"/>
    <x v="0"/>
    <x v="0"/>
    <s v="Tesseramento"/>
    <x v="1"/>
    <x v="3"/>
    <x v="0"/>
    <m/>
  </r>
  <r>
    <n v="71042"/>
    <x v="0"/>
    <x v="0"/>
    <x v="0"/>
    <x v="0"/>
    <x v="2"/>
    <x v="180"/>
    <x v="0"/>
    <x v="0"/>
    <s v="Tesseramento"/>
    <x v="1"/>
    <x v="3"/>
    <x v="0"/>
    <m/>
  </r>
  <r>
    <n v="47362"/>
    <x v="0"/>
    <x v="0"/>
    <x v="0"/>
    <x v="0"/>
    <x v="2"/>
    <x v="180"/>
    <x v="0"/>
    <x v="1"/>
    <s v="Tesseramento"/>
    <x v="1"/>
    <x v="4"/>
    <x v="0"/>
    <m/>
  </r>
  <r>
    <n v="202602"/>
    <x v="0"/>
    <x v="0"/>
    <x v="0"/>
    <x v="2"/>
    <x v="2"/>
    <x v="180"/>
    <x v="0"/>
    <x v="0"/>
    <s v="Tesseramento"/>
    <x v="1"/>
    <x v="0"/>
    <x v="0"/>
    <m/>
  </r>
  <r>
    <n v="121667"/>
    <x v="0"/>
    <x v="0"/>
    <x v="0"/>
    <x v="0"/>
    <x v="2"/>
    <x v="180"/>
    <x v="0"/>
    <x v="0"/>
    <s v="Tesseramento"/>
    <x v="1"/>
    <x v="0"/>
    <x v="0"/>
    <m/>
  </r>
  <r>
    <n v="111499"/>
    <x v="0"/>
    <x v="0"/>
    <x v="0"/>
    <x v="0"/>
    <x v="2"/>
    <x v="180"/>
    <x v="0"/>
    <x v="0"/>
    <s v="Tesseramento"/>
    <x v="1"/>
    <x v="0"/>
    <x v="0"/>
    <m/>
  </r>
  <r>
    <n v="211601"/>
    <x v="0"/>
    <x v="0"/>
    <x v="0"/>
    <x v="0"/>
    <x v="2"/>
    <x v="180"/>
    <x v="0"/>
    <x v="0"/>
    <s v="Tesseramento"/>
    <x v="1"/>
    <x v="0"/>
    <x v="0"/>
    <m/>
  </r>
  <r>
    <n v="188964"/>
    <x v="0"/>
    <x v="0"/>
    <x v="0"/>
    <x v="0"/>
    <x v="2"/>
    <x v="180"/>
    <x v="0"/>
    <x v="0"/>
    <s v="Tesseramento"/>
    <x v="1"/>
    <x v="4"/>
    <x v="0"/>
    <m/>
  </r>
  <r>
    <n v="92183"/>
    <x v="0"/>
    <x v="0"/>
    <x v="0"/>
    <x v="0"/>
    <x v="2"/>
    <x v="180"/>
    <x v="0"/>
    <x v="0"/>
    <s v="Tesseramento"/>
    <x v="1"/>
    <x v="4"/>
    <x v="0"/>
    <m/>
  </r>
  <r>
    <n v="83472"/>
    <x v="0"/>
    <x v="0"/>
    <x v="0"/>
    <x v="0"/>
    <x v="2"/>
    <x v="180"/>
    <x v="0"/>
    <x v="0"/>
    <s v="Tesseramento"/>
    <x v="1"/>
    <x v="4"/>
    <x v="0"/>
    <m/>
  </r>
  <r>
    <n v="147170"/>
    <x v="0"/>
    <x v="0"/>
    <x v="0"/>
    <x v="0"/>
    <x v="2"/>
    <x v="180"/>
    <x v="0"/>
    <x v="0"/>
    <s v="Tesseramento"/>
    <x v="1"/>
    <x v="0"/>
    <x v="0"/>
    <m/>
  </r>
  <r>
    <n v="49798"/>
    <x v="0"/>
    <x v="0"/>
    <x v="0"/>
    <x v="0"/>
    <x v="2"/>
    <x v="180"/>
    <x v="0"/>
    <x v="0"/>
    <s v="Tesseramento"/>
    <x v="1"/>
    <x v="1"/>
    <x v="0"/>
    <m/>
  </r>
  <r>
    <n v="102147"/>
    <x v="0"/>
    <x v="0"/>
    <x v="0"/>
    <x v="0"/>
    <x v="2"/>
    <x v="180"/>
    <x v="0"/>
    <x v="0"/>
    <s v="Tesseramento"/>
    <x v="1"/>
    <x v="0"/>
    <x v="0"/>
    <m/>
  </r>
  <r>
    <n v="12767"/>
    <x v="0"/>
    <x v="0"/>
    <x v="0"/>
    <x v="0"/>
    <x v="2"/>
    <x v="180"/>
    <x v="0"/>
    <x v="0"/>
    <s v="Tesseramento"/>
    <x v="1"/>
    <x v="3"/>
    <x v="0"/>
    <m/>
  </r>
  <r>
    <n v="227501"/>
    <x v="0"/>
    <x v="0"/>
    <x v="0"/>
    <x v="0"/>
    <x v="2"/>
    <x v="180"/>
    <x v="0"/>
    <x v="0"/>
    <s v="Tesseramento"/>
    <x v="1"/>
    <x v="0"/>
    <x v="0"/>
    <m/>
  </r>
  <r>
    <n v="145723"/>
    <x v="0"/>
    <x v="0"/>
    <x v="0"/>
    <x v="0"/>
    <x v="2"/>
    <x v="180"/>
    <x v="0"/>
    <x v="1"/>
    <s v="Tesseramento"/>
    <x v="1"/>
    <x v="0"/>
    <x v="0"/>
    <m/>
  </r>
  <r>
    <n v="219722"/>
    <x v="0"/>
    <x v="0"/>
    <x v="0"/>
    <x v="0"/>
    <x v="2"/>
    <x v="180"/>
    <x v="0"/>
    <x v="0"/>
    <s v="Tesseramento"/>
    <x v="1"/>
    <x v="1"/>
    <x v="0"/>
    <m/>
  </r>
  <r>
    <n v="12777"/>
    <x v="0"/>
    <x v="0"/>
    <x v="0"/>
    <x v="0"/>
    <x v="2"/>
    <x v="180"/>
    <x v="0"/>
    <x v="0"/>
    <s v="Tesseramento"/>
    <x v="1"/>
    <x v="4"/>
    <x v="0"/>
    <m/>
  </r>
  <r>
    <n v="212964"/>
    <x v="0"/>
    <x v="0"/>
    <x v="0"/>
    <x v="0"/>
    <x v="2"/>
    <x v="180"/>
    <x v="0"/>
    <x v="0"/>
    <s v="Tesseramento"/>
    <x v="1"/>
    <x v="3"/>
    <x v="0"/>
    <m/>
  </r>
  <r>
    <n v="40301"/>
    <x v="0"/>
    <x v="0"/>
    <x v="0"/>
    <x v="0"/>
    <x v="2"/>
    <x v="180"/>
    <x v="0"/>
    <x v="0"/>
    <s v="Tesseramento"/>
    <x v="1"/>
    <x v="0"/>
    <x v="0"/>
    <m/>
  </r>
  <r>
    <n v="51700"/>
    <x v="0"/>
    <x v="0"/>
    <x v="0"/>
    <x v="0"/>
    <x v="2"/>
    <x v="180"/>
    <x v="0"/>
    <x v="0"/>
    <s v="Tesseramento"/>
    <x v="1"/>
    <x v="0"/>
    <x v="0"/>
    <m/>
  </r>
  <r>
    <n v="229649"/>
    <x v="0"/>
    <x v="0"/>
    <x v="0"/>
    <x v="1"/>
    <x v="2"/>
    <x v="180"/>
    <x v="0"/>
    <x v="1"/>
    <s v="Tesseramento"/>
    <x v="1"/>
    <x v="0"/>
    <x v="0"/>
    <m/>
  </r>
  <r>
    <n v="42875"/>
    <x v="0"/>
    <x v="0"/>
    <x v="0"/>
    <x v="4"/>
    <x v="2"/>
    <x v="180"/>
    <x v="0"/>
    <x v="0"/>
    <s v="Tesseramento"/>
    <x v="1"/>
    <x v="4"/>
    <x v="0"/>
    <m/>
  </r>
  <r>
    <n v="148563"/>
    <x v="0"/>
    <x v="0"/>
    <x v="0"/>
    <x v="0"/>
    <x v="2"/>
    <x v="180"/>
    <x v="0"/>
    <x v="0"/>
    <s v="Tesseramento"/>
    <x v="1"/>
    <x v="3"/>
    <x v="0"/>
    <m/>
  </r>
  <r>
    <n v="202377"/>
    <x v="0"/>
    <x v="0"/>
    <x v="0"/>
    <x v="1"/>
    <x v="2"/>
    <x v="180"/>
    <x v="0"/>
    <x v="1"/>
    <s v="Tesseramento"/>
    <x v="1"/>
    <x v="3"/>
    <x v="0"/>
    <m/>
  </r>
  <r>
    <n v="131864"/>
    <x v="0"/>
    <x v="0"/>
    <x v="0"/>
    <x v="0"/>
    <x v="2"/>
    <x v="180"/>
    <x v="0"/>
    <x v="0"/>
    <s v="Tesseramento"/>
    <x v="1"/>
    <x v="4"/>
    <x v="0"/>
    <m/>
  </r>
  <r>
    <n v="41061"/>
    <x v="0"/>
    <x v="0"/>
    <x v="0"/>
    <x v="0"/>
    <x v="2"/>
    <x v="180"/>
    <x v="0"/>
    <x v="1"/>
    <s v="Tesseramento"/>
    <x v="1"/>
    <x v="3"/>
    <x v="0"/>
    <m/>
  </r>
  <r>
    <n v="12462"/>
    <x v="0"/>
    <x v="0"/>
    <x v="0"/>
    <x v="0"/>
    <x v="2"/>
    <x v="180"/>
    <x v="0"/>
    <x v="0"/>
    <s v="Tesseramento"/>
    <x v="1"/>
    <x v="4"/>
    <x v="0"/>
    <m/>
  </r>
  <r>
    <n v="74736"/>
    <x v="0"/>
    <x v="0"/>
    <x v="0"/>
    <x v="0"/>
    <x v="2"/>
    <x v="180"/>
    <x v="0"/>
    <x v="1"/>
    <s v="Tesseramento"/>
    <x v="1"/>
    <x v="3"/>
    <x v="0"/>
    <m/>
  </r>
  <r>
    <n v="112533"/>
    <x v="0"/>
    <x v="0"/>
    <x v="0"/>
    <x v="0"/>
    <x v="2"/>
    <x v="180"/>
    <x v="0"/>
    <x v="0"/>
    <s v="Tesseramento"/>
    <x v="1"/>
    <x v="0"/>
    <x v="0"/>
    <m/>
  </r>
  <r>
    <n v="83207"/>
    <x v="0"/>
    <x v="0"/>
    <x v="0"/>
    <x v="0"/>
    <x v="2"/>
    <x v="180"/>
    <x v="0"/>
    <x v="1"/>
    <s v="Tesseramento"/>
    <x v="1"/>
    <x v="3"/>
    <x v="0"/>
    <m/>
  </r>
  <r>
    <n v="13799"/>
    <x v="0"/>
    <x v="0"/>
    <x v="0"/>
    <x v="0"/>
    <x v="2"/>
    <x v="180"/>
    <x v="0"/>
    <x v="0"/>
    <s v="Tesseramento"/>
    <x v="1"/>
    <x v="4"/>
    <x v="0"/>
    <m/>
  </r>
  <r>
    <n v="49915"/>
    <x v="0"/>
    <x v="0"/>
    <x v="0"/>
    <x v="0"/>
    <x v="2"/>
    <x v="180"/>
    <x v="0"/>
    <x v="1"/>
    <s v="Tesseramento"/>
    <x v="1"/>
    <x v="0"/>
    <x v="0"/>
    <m/>
  </r>
  <r>
    <n v="40184"/>
    <x v="0"/>
    <x v="0"/>
    <x v="0"/>
    <x v="0"/>
    <x v="2"/>
    <x v="180"/>
    <x v="0"/>
    <x v="0"/>
    <s v="Tesseramento"/>
    <x v="1"/>
    <x v="4"/>
    <x v="0"/>
    <m/>
  </r>
  <r>
    <n v="202603"/>
    <x v="0"/>
    <x v="0"/>
    <x v="0"/>
    <x v="2"/>
    <x v="2"/>
    <x v="180"/>
    <x v="0"/>
    <x v="0"/>
    <s v="Tesseramento"/>
    <x v="1"/>
    <x v="3"/>
    <x v="0"/>
    <m/>
  </r>
  <r>
    <n v="188163"/>
    <x v="0"/>
    <x v="0"/>
    <x v="0"/>
    <x v="0"/>
    <x v="2"/>
    <x v="180"/>
    <x v="0"/>
    <x v="1"/>
    <s v="Tesseramento"/>
    <x v="1"/>
    <x v="3"/>
    <x v="0"/>
    <m/>
  </r>
  <r>
    <n v="11487"/>
    <x v="0"/>
    <x v="0"/>
    <x v="0"/>
    <x v="0"/>
    <x v="2"/>
    <x v="180"/>
    <x v="0"/>
    <x v="1"/>
    <s v="Tesseramento"/>
    <x v="1"/>
    <x v="4"/>
    <x v="0"/>
    <m/>
  </r>
  <r>
    <n v="65899"/>
    <x v="0"/>
    <x v="0"/>
    <x v="0"/>
    <x v="0"/>
    <x v="2"/>
    <x v="180"/>
    <x v="0"/>
    <x v="0"/>
    <s v="Tesseramento"/>
    <x v="1"/>
    <x v="1"/>
    <x v="0"/>
    <m/>
  </r>
  <r>
    <n v="63329"/>
    <x v="0"/>
    <x v="0"/>
    <x v="0"/>
    <x v="1"/>
    <x v="2"/>
    <x v="180"/>
    <x v="0"/>
    <x v="0"/>
    <s v="Tesseramento"/>
    <x v="1"/>
    <x v="3"/>
    <x v="0"/>
    <m/>
  </r>
  <r>
    <n v="29917"/>
    <x v="0"/>
    <x v="0"/>
    <x v="0"/>
    <x v="0"/>
    <x v="2"/>
    <x v="180"/>
    <x v="0"/>
    <x v="1"/>
    <s v="Tesseramento"/>
    <x v="1"/>
    <x v="4"/>
    <x v="0"/>
    <m/>
  </r>
  <r>
    <n v="129312"/>
    <x v="0"/>
    <x v="0"/>
    <x v="0"/>
    <x v="0"/>
    <x v="2"/>
    <x v="180"/>
    <x v="0"/>
    <x v="0"/>
    <s v="Tesseramento"/>
    <x v="1"/>
    <x v="3"/>
    <x v="0"/>
    <m/>
  </r>
  <r>
    <n v="99609"/>
    <x v="0"/>
    <x v="0"/>
    <x v="0"/>
    <x v="0"/>
    <x v="2"/>
    <x v="180"/>
    <x v="0"/>
    <x v="0"/>
    <s v="Tesseramento"/>
    <x v="1"/>
    <x v="3"/>
    <x v="0"/>
    <m/>
  </r>
  <r>
    <n v="86697"/>
    <x v="0"/>
    <x v="0"/>
    <x v="0"/>
    <x v="0"/>
    <x v="2"/>
    <x v="180"/>
    <x v="0"/>
    <x v="1"/>
    <s v="Tesseramento"/>
    <x v="1"/>
    <x v="0"/>
    <x v="0"/>
    <m/>
  </r>
  <r>
    <n v="200624"/>
    <x v="0"/>
    <x v="0"/>
    <x v="0"/>
    <x v="0"/>
    <x v="2"/>
    <x v="180"/>
    <x v="0"/>
    <x v="0"/>
    <s v="Tesseramento"/>
    <x v="1"/>
    <x v="3"/>
    <x v="0"/>
    <m/>
  </r>
  <r>
    <n v="229650"/>
    <x v="0"/>
    <x v="0"/>
    <x v="0"/>
    <x v="0"/>
    <x v="2"/>
    <x v="180"/>
    <x v="0"/>
    <x v="1"/>
    <s v="Tesseramento"/>
    <x v="1"/>
    <x v="1"/>
    <x v="0"/>
    <m/>
  </r>
  <r>
    <n v="101979"/>
    <x v="0"/>
    <x v="0"/>
    <x v="0"/>
    <x v="0"/>
    <x v="2"/>
    <x v="180"/>
    <x v="0"/>
    <x v="1"/>
    <s v="Tesseramento"/>
    <x v="1"/>
    <x v="3"/>
    <x v="0"/>
    <m/>
  </r>
  <r>
    <n v="202605"/>
    <x v="0"/>
    <x v="0"/>
    <x v="0"/>
    <x v="2"/>
    <x v="2"/>
    <x v="180"/>
    <x v="0"/>
    <x v="1"/>
    <s v="Tesseramento"/>
    <x v="1"/>
    <x v="3"/>
    <x v="0"/>
    <m/>
  </r>
  <r>
    <n v="202604"/>
    <x v="0"/>
    <x v="0"/>
    <x v="0"/>
    <x v="2"/>
    <x v="2"/>
    <x v="180"/>
    <x v="0"/>
    <x v="0"/>
    <s v="Tesseramento"/>
    <x v="1"/>
    <x v="3"/>
    <x v="0"/>
    <m/>
  </r>
  <r>
    <n v="182662"/>
    <x v="0"/>
    <x v="0"/>
    <x v="0"/>
    <x v="0"/>
    <x v="2"/>
    <x v="180"/>
    <x v="0"/>
    <x v="0"/>
    <s v="Tesseramento"/>
    <x v="1"/>
    <x v="1"/>
    <x v="0"/>
    <m/>
  </r>
  <r>
    <n v="11528"/>
    <x v="0"/>
    <x v="0"/>
    <x v="0"/>
    <x v="0"/>
    <x v="2"/>
    <x v="180"/>
    <x v="0"/>
    <x v="0"/>
    <s v="Tesseramento"/>
    <x v="1"/>
    <x v="4"/>
    <x v="0"/>
    <m/>
  </r>
  <r>
    <n v="217470"/>
    <x v="1"/>
    <x v="0"/>
    <x v="0"/>
    <x v="0"/>
    <x v="2"/>
    <x v="180"/>
    <x v="0"/>
    <x v="1"/>
    <s v="Tesseramento"/>
    <x v="1"/>
    <x v="7"/>
    <x v="0"/>
    <m/>
  </r>
  <r>
    <n v="227817"/>
    <x v="0"/>
    <x v="0"/>
    <x v="0"/>
    <x v="0"/>
    <x v="2"/>
    <x v="180"/>
    <x v="0"/>
    <x v="0"/>
    <s v="Tesseramento"/>
    <x v="1"/>
    <x v="0"/>
    <x v="0"/>
    <m/>
  </r>
  <r>
    <n v="221910"/>
    <x v="0"/>
    <x v="0"/>
    <x v="0"/>
    <x v="0"/>
    <x v="2"/>
    <x v="180"/>
    <x v="0"/>
    <x v="0"/>
    <s v="Tesseramento"/>
    <x v="1"/>
    <x v="0"/>
    <x v="0"/>
    <m/>
  </r>
  <r>
    <n v="56067"/>
    <x v="0"/>
    <x v="0"/>
    <x v="0"/>
    <x v="0"/>
    <x v="2"/>
    <x v="180"/>
    <x v="0"/>
    <x v="0"/>
    <s v="Tesseramento"/>
    <x v="1"/>
    <x v="4"/>
    <x v="0"/>
    <m/>
  </r>
  <r>
    <n v="177721"/>
    <x v="0"/>
    <x v="0"/>
    <x v="0"/>
    <x v="0"/>
    <x v="2"/>
    <x v="180"/>
    <x v="0"/>
    <x v="0"/>
    <s v="Tesseramento"/>
    <x v="1"/>
    <x v="3"/>
    <x v="0"/>
    <m/>
  </r>
  <r>
    <n v="157602"/>
    <x v="0"/>
    <x v="0"/>
    <x v="0"/>
    <x v="0"/>
    <x v="2"/>
    <x v="180"/>
    <x v="0"/>
    <x v="0"/>
    <s v="Tesseramento"/>
    <x v="1"/>
    <x v="4"/>
    <x v="0"/>
    <m/>
  </r>
  <r>
    <n v="29920"/>
    <x v="0"/>
    <x v="0"/>
    <x v="0"/>
    <x v="0"/>
    <x v="2"/>
    <x v="180"/>
    <x v="0"/>
    <x v="1"/>
    <s v="Tesseramento"/>
    <x v="1"/>
    <x v="3"/>
    <x v="0"/>
    <m/>
  </r>
  <r>
    <n v="235239"/>
    <x v="0"/>
    <x v="0"/>
    <x v="1"/>
    <x v="4"/>
    <x v="9"/>
    <x v="19"/>
    <x v="0"/>
    <x v="1"/>
    <s v="Tesseramento"/>
    <x v="1"/>
    <x v="4"/>
    <x v="0"/>
    <m/>
  </r>
  <r>
    <n v="61320"/>
    <x v="0"/>
    <x v="0"/>
    <x v="2"/>
    <x v="4"/>
    <x v="2"/>
    <x v="163"/>
    <x v="0"/>
    <x v="1"/>
    <s v="Tesseramento"/>
    <x v="0"/>
    <x v="4"/>
    <x v="0"/>
    <m/>
  </r>
  <r>
    <n v="235485"/>
    <x v="0"/>
    <x v="0"/>
    <x v="1"/>
    <x v="0"/>
    <x v="1"/>
    <x v="319"/>
    <x v="0"/>
    <x v="0"/>
    <s v="Tesseramento"/>
    <x v="1"/>
    <x v="4"/>
    <x v="0"/>
    <m/>
  </r>
  <r>
    <n v="159930"/>
    <x v="1"/>
    <x v="0"/>
    <x v="0"/>
    <x v="0"/>
    <x v="2"/>
    <x v="172"/>
    <x v="0"/>
    <x v="0"/>
    <s v="Tesseramento"/>
    <x v="1"/>
    <x v="6"/>
    <x v="0"/>
    <s v="B"/>
  </r>
  <r>
    <n v="225719"/>
    <x v="0"/>
    <x v="1"/>
    <x v="0"/>
    <x v="0"/>
    <x v="7"/>
    <x v="45"/>
    <x v="0"/>
    <x v="0"/>
    <s v="Tesseramento"/>
    <x v="1"/>
    <x v="3"/>
    <x v="0"/>
    <m/>
  </r>
  <r>
    <n v="55236"/>
    <x v="0"/>
    <x v="0"/>
    <x v="0"/>
    <x v="0"/>
    <x v="2"/>
    <x v="172"/>
    <x v="0"/>
    <x v="1"/>
    <s v="Tesseramento"/>
    <x v="1"/>
    <x v="4"/>
    <x v="0"/>
    <m/>
  </r>
  <r>
    <n v="29244"/>
    <x v="0"/>
    <x v="0"/>
    <x v="0"/>
    <x v="0"/>
    <x v="2"/>
    <x v="172"/>
    <x v="0"/>
    <x v="0"/>
    <s v="Tesseramento"/>
    <x v="1"/>
    <x v="4"/>
    <x v="0"/>
    <m/>
  </r>
  <r>
    <n v="55219"/>
    <x v="0"/>
    <x v="1"/>
    <x v="0"/>
    <x v="4"/>
    <x v="2"/>
    <x v="172"/>
    <x v="0"/>
    <x v="1"/>
    <s v="Tesseramento"/>
    <x v="1"/>
    <x v="0"/>
    <x v="0"/>
    <m/>
  </r>
  <r>
    <n v="229081"/>
    <x v="0"/>
    <x v="1"/>
    <x v="0"/>
    <x v="1"/>
    <x v="2"/>
    <x v="172"/>
    <x v="0"/>
    <x v="0"/>
    <s v="Tesseramento"/>
    <x v="1"/>
    <x v="1"/>
    <x v="0"/>
    <m/>
  </r>
  <r>
    <n v="225657"/>
    <x v="0"/>
    <x v="0"/>
    <x v="0"/>
    <x v="0"/>
    <x v="2"/>
    <x v="172"/>
    <x v="0"/>
    <x v="0"/>
    <s v="Tesseramento"/>
    <x v="1"/>
    <x v="0"/>
    <x v="0"/>
    <m/>
  </r>
  <r>
    <n v="221369"/>
    <x v="0"/>
    <x v="0"/>
    <x v="0"/>
    <x v="1"/>
    <x v="4"/>
    <x v="145"/>
    <x v="0"/>
    <x v="0"/>
    <s v="Tesseramento"/>
    <x v="1"/>
    <x v="0"/>
    <x v="0"/>
    <m/>
  </r>
  <r>
    <n v="122870"/>
    <x v="0"/>
    <x v="0"/>
    <x v="0"/>
    <x v="0"/>
    <x v="2"/>
    <x v="172"/>
    <x v="0"/>
    <x v="0"/>
    <s v="Tesseramento"/>
    <x v="1"/>
    <x v="0"/>
    <x v="0"/>
    <m/>
  </r>
  <r>
    <n v="152852"/>
    <x v="0"/>
    <x v="0"/>
    <x v="0"/>
    <x v="0"/>
    <x v="2"/>
    <x v="172"/>
    <x v="0"/>
    <x v="0"/>
    <s v="Tesseramento"/>
    <x v="1"/>
    <x v="3"/>
    <x v="0"/>
    <m/>
  </r>
  <r>
    <n v="213170"/>
    <x v="0"/>
    <x v="1"/>
    <x v="0"/>
    <x v="1"/>
    <x v="2"/>
    <x v="180"/>
    <x v="0"/>
    <x v="0"/>
    <s v="Tesseramento"/>
    <x v="1"/>
    <x v="3"/>
    <x v="0"/>
    <m/>
  </r>
  <r>
    <n v="212965"/>
    <x v="0"/>
    <x v="1"/>
    <x v="0"/>
    <x v="0"/>
    <x v="2"/>
    <x v="180"/>
    <x v="0"/>
    <x v="0"/>
    <s v="Tesseramento"/>
    <x v="1"/>
    <x v="1"/>
    <x v="0"/>
    <m/>
  </r>
  <r>
    <n v="183834"/>
    <x v="0"/>
    <x v="1"/>
    <x v="0"/>
    <x v="3"/>
    <x v="2"/>
    <x v="180"/>
    <x v="0"/>
    <x v="1"/>
    <s v="Tesseramento"/>
    <x v="1"/>
    <x v="4"/>
    <x v="0"/>
    <m/>
  </r>
  <r>
    <n v="213171"/>
    <x v="0"/>
    <x v="1"/>
    <x v="0"/>
    <x v="1"/>
    <x v="2"/>
    <x v="180"/>
    <x v="0"/>
    <x v="1"/>
    <s v="Tesseramento"/>
    <x v="1"/>
    <x v="3"/>
    <x v="0"/>
    <m/>
  </r>
  <r>
    <n v="183835"/>
    <x v="0"/>
    <x v="1"/>
    <x v="0"/>
    <x v="3"/>
    <x v="2"/>
    <x v="180"/>
    <x v="0"/>
    <x v="0"/>
    <s v="Tesseramento"/>
    <x v="1"/>
    <x v="4"/>
    <x v="0"/>
    <m/>
  </r>
  <r>
    <n v="39097"/>
    <x v="0"/>
    <x v="0"/>
    <x v="0"/>
    <x v="0"/>
    <x v="2"/>
    <x v="172"/>
    <x v="0"/>
    <x v="0"/>
    <s v="Tesseramento"/>
    <x v="1"/>
    <x v="0"/>
    <x v="0"/>
    <m/>
  </r>
  <r>
    <n v="167595"/>
    <x v="0"/>
    <x v="0"/>
    <x v="0"/>
    <x v="0"/>
    <x v="2"/>
    <x v="172"/>
    <x v="0"/>
    <x v="1"/>
    <s v="Tesseramento"/>
    <x v="1"/>
    <x v="0"/>
    <x v="0"/>
    <m/>
  </r>
  <r>
    <n v="93615"/>
    <x v="0"/>
    <x v="0"/>
    <x v="0"/>
    <x v="4"/>
    <x v="2"/>
    <x v="172"/>
    <x v="0"/>
    <x v="0"/>
    <s v="Tesseramento"/>
    <x v="1"/>
    <x v="4"/>
    <x v="0"/>
    <m/>
  </r>
  <r>
    <n v="66508"/>
    <x v="0"/>
    <x v="0"/>
    <x v="0"/>
    <x v="0"/>
    <x v="2"/>
    <x v="172"/>
    <x v="0"/>
    <x v="1"/>
    <s v="Tesseramento"/>
    <x v="1"/>
    <x v="3"/>
    <x v="0"/>
    <m/>
  </r>
  <r>
    <n v="188899"/>
    <x v="0"/>
    <x v="0"/>
    <x v="0"/>
    <x v="1"/>
    <x v="2"/>
    <x v="172"/>
    <x v="0"/>
    <x v="0"/>
    <s v="Tesseramento"/>
    <x v="1"/>
    <x v="0"/>
    <x v="0"/>
    <m/>
  </r>
  <r>
    <n v="193506"/>
    <x v="1"/>
    <x v="0"/>
    <x v="0"/>
    <x v="0"/>
    <x v="2"/>
    <x v="172"/>
    <x v="0"/>
    <x v="1"/>
    <s v="Tesseramento"/>
    <x v="1"/>
    <x v="7"/>
    <x v="0"/>
    <m/>
  </r>
  <r>
    <n v="188571"/>
    <x v="0"/>
    <x v="0"/>
    <x v="0"/>
    <x v="1"/>
    <x v="2"/>
    <x v="172"/>
    <x v="0"/>
    <x v="1"/>
    <s v="Tesseramento"/>
    <x v="1"/>
    <x v="0"/>
    <x v="0"/>
    <m/>
  </r>
  <r>
    <n v="50091"/>
    <x v="0"/>
    <x v="0"/>
    <x v="0"/>
    <x v="0"/>
    <x v="2"/>
    <x v="172"/>
    <x v="0"/>
    <x v="0"/>
    <s v="Tesseramento"/>
    <x v="1"/>
    <x v="1"/>
    <x v="0"/>
    <m/>
  </r>
  <r>
    <n v="235340"/>
    <x v="0"/>
    <x v="0"/>
    <x v="1"/>
    <x v="2"/>
    <x v="7"/>
    <x v="347"/>
    <x v="0"/>
    <x v="0"/>
    <s v="Tesseramento"/>
    <x v="0"/>
    <x v="4"/>
    <x v="0"/>
    <m/>
  </r>
  <r>
    <n v="107309"/>
    <x v="0"/>
    <x v="0"/>
    <x v="0"/>
    <x v="0"/>
    <x v="2"/>
    <x v="172"/>
    <x v="0"/>
    <x v="0"/>
    <s v="Tesseramento"/>
    <x v="1"/>
    <x v="0"/>
    <x v="0"/>
    <m/>
  </r>
  <r>
    <n v="221615"/>
    <x v="0"/>
    <x v="1"/>
    <x v="0"/>
    <x v="0"/>
    <x v="7"/>
    <x v="45"/>
    <x v="0"/>
    <x v="0"/>
    <s v="Tesseramento"/>
    <x v="1"/>
    <x v="0"/>
    <x v="0"/>
    <m/>
  </r>
  <r>
    <n v="73406"/>
    <x v="0"/>
    <x v="0"/>
    <x v="0"/>
    <x v="0"/>
    <x v="13"/>
    <x v="188"/>
    <x v="0"/>
    <x v="0"/>
    <s v="Tesseramento"/>
    <x v="1"/>
    <x v="3"/>
    <x v="0"/>
    <m/>
  </r>
  <r>
    <n v="235450"/>
    <x v="0"/>
    <x v="0"/>
    <x v="1"/>
    <x v="2"/>
    <x v="4"/>
    <x v="145"/>
    <x v="0"/>
    <x v="0"/>
    <s v="Tesseramento"/>
    <x v="1"/>
    <x v="1"/>
    <x v="0"/>
    <m/>
  </r>
  <r>
    <n v="235422"/>
    <x v="0"/>
    <x v="0"/>
    <x v="1"/>
    <x v="0"/>
    <x v="2"/>
    <x v="172"/>
    <x v="0"/>
    <x v="0"/>
    <s v="Tesseramento"/>
    <x v="1"/>
    <x v="0"/>
    <x v="0"/>
    <m/>
  </r>
  <r>
    <n v="143587"/>
    <x v="1"/>
    <x v="0"/>
    <x v="0"/>
    <x v="0"/>
    <x v="2"/>
    <x v="172"/>
    <x v="0"/>
    <x v="1"/>
    <s v="Tesseramento"/>
    <x v="1"/>
    <x v="6"/>
    <x v="0"/>
    <m/>
  </r>
  <r>
    <n v="143588"/>
    <x v="1"/>
    <x v="0"/>
    <x v="0"/>
    <x v="0"/>
    <x v="2"/>
    <x v="172"/>
    <x v="0"/>
    <x v="1"/>
    <s v="Tesseramento"/>
    <x v="1"/>
    <x v="6"/>
    <x v="0"/>
    <m/>
  </r>
  <r>
    <n v="40785"/>
    <x v="0"/>
    <x v="0"/>
    <x v="0"/>
    <x v="0"/>
    <x v="2"/>
    <x v="172"/>
    <x v="0"/>
    <x v="0"/>
    <s v="Tesseramento"/>
    <x v="1"/>
    <x v="0"/>
    <x v="0"/>
    <m/>
  </r>
  <r>
    <n v="21008"/>
    <x v="0"/>
    <x v="0"/>
    <x v="0"/>
    <x v="0"/>
    <x v="2"/>
    <x v="172"/>
    <x v="0"/>
    <x v="1"/>
    <s v="Tesseramento"/>
    <x v="1"/>
    <x v="3"/>
    <x v="0"/>
    <m/>
  </r>
  <r>
    <n v="98761"/>
    <x v="0"/>
    <x v="0"/>
    <x v="0"/>
    <x v="0"/>
    <x v="2"/>
    <x v="172"/>
    <x v="0"/>
    <x v="0"/>
    <s v="Tesseramento"/>
    <x v="1"/>
    <x v="0"/>
    <x v="0"/>
    <m/>
  </r>
  <r>
    <n v="235373"/>
    <x v="0"/>
    <x v="1"/>
    <x v="1"/>
    <x v="0"/>
    <x v="2"/>
    <x v="180"/>
    <x v="0"/>
    <x v="0"/>
    <s v="Tesseramento"/>
    <x v="1"/>
    <x v="0"/>
    <x v="0"/>
    <m/>
  </r>
  <r>
    <n v="235372"/>
    <x v="0"/>
    <x v="1"/>
    <x v="1"/>
    <x v="0"/>
    <x v="2"/>
    <x v="180"/>
    <x v="0"/>
    <x v="1"/>
    <s v="Tesseramento"/>
    <x v="1"/>
    <x v="3"/>
    <x v="0"/>
    <m/>
  </r>
  <r>
    <n v="18895"/>
    <x v="0"/>
    <x v="0"/>
    <x v="0"/>
    <x v="0"/>
    <x v="11"/>
    <x v="142"/>
    <x v="0"/>
    <x v="0"/>
    <s v="Tesseramento"/>
    <x v="1"/>
    <x v="4"/>
    <x v="0"/>
    <m/>
  </r>
  <r>
    <n v="131908"/>
    <x v="0"/>
    <x v="0"/>
    <x v="0"/>
    <x v="0"/>
    <x v="11"/>
    <x v="142"/>
    <x v="0"/>
    <x v="0"/>
    <s v="Tesseramento"/>
    <x v="1"/>
    <x v="1"/>
    <x v="0"/>
    <m/>
  </r>
  <r>
    <n v="166024"/>
    <x v="0"/>
    <x v="0"/>
    <x v="0"/>
    <x v="0"/>
    <x v="11"/>
    <x v="142"/>
    <x v="0"/>
    <x v="0"/>
    <s v="Tesseramento"/>
    <x v="1"/>
    <x v="0"/>
    <x v="0"/>
    <m/>
  </r>
  <r>
    <n v="231706"/>
    <x v="0"/>
    <x v="0"/>
    <x v="0"/>
    <x v="1"/>
    <x v="11"/>
    <x v="142"/>
    <x v="0"/>
    <x v="0"/>
    <s v="Tesseramento"/>
    <x v="1"/>
    <x v="0"/>
    <x v="0"/>
    <m/>
  </r>
  <r>
    <n v="127180"/>
    <x v="0"/>
    <x v="0"/>
    <x v="0"/>
    <x v="0"/>
    <x v="11"/>
    <x v="142"/>
    <x v="0"/>
    <x v="0"/>
    <s v="Tesseramento"/>
    <x v="1"/>
    <x v="0"/>
    <x v="0"/>
    <m/>
  </r>
  <r>
    <n v="199357"/>
    <x v="0"/>
    <x v="0"/>
    <x v="0"/>
    <x v="0"/>
    <x v="11"/>
    <x v="142"/>
    <x v="0"/>
    <x v="0"/>
    <s v="Tesseramento"/>
    <x v="1"/>
    <x v="0"/>
    <x v="0"/>
    <m/>
  </r>
  <r>
    <n v="26982"/>
    <x v="0"/>
    <x v="0"/>
    <x v="2"/>
    <x v="0"/>
    <x v="11"/>
    <x v="142"/>
    <x v="0"/>
    <x v="0"/>
    <s v="Tesseramento"/>
    <x v="1"/>
    <x v="0"/>
    <x v="0"/>
    <m/>
  </r>
  <r>
    <n v="165198"/>
    <x v="0"/>
    <x v="0"/>
    <x v="0"/>
    <x v="0"/>
    <x v="11"/>
    <x v="142"/>
    <x v="0"/>
    <x v="0"/>
    <s v="Tesseramento"/>
    <x v="1"/>
    <x v="0"/>
    <x v="0"/>
    <m/>
  </r>
  <r>
    <n v="95543"/>
    <x v="0"/>
    <x v="0"/>
    <x v="0"/>
    <x v="0"/>
    <x v="10"/>
    <x v="63"/>
    <x v="0"/>
    <x v="0"/>
    <s v="Tesseramento"/>
    <x v="0"/>
    <x v="3"/>
    <x v="0"/>
    <m/>
  </r>
  <r>
    <n v="79487"/>
    <x v="0"/>
    <x v="0"/>
    <x v="0"/>
    <x v="0"/>
    <x v="11"/>
    <x v="142"/>
    <x v="0"/>
    <x v="0"/>
    <s v="Tesseramento"/>
    <x v="1"/>
    <x v="0"/>
    <x v="0"/>
    <m/>
  </r>
  <r>
    <n v="180995"/>
    <x v="0"/>
    <x v="0"/>
    <x v="0"/>
    <x v="0"/>
    <x v="10"/>
    <x v="63"/>
    <x v="0"/>
    <x v="1"/>
    <s v="Tesseramento"/>
    <x v="0"/>
    <x v="3"/>
    <x v="0"/>
    <m/>
  </r>
  <r>
    <n v="142345"/>
    <x v="0"/>
    <x v="0"/>
    <x v="0"/>
    <x v="0"/>
    <x v="10"/>
    <x v="63"/>
    <x v="0"/>
    <x v="0"/>
    <s v="Tesseramento"/>
    <x v="0"/>
    <x v="0"/>
    <x v="0"/>
    <m/>
  </r>
  <r>
    <n v="34127"/>
    <x v="0"/>
    <x v="0"/>
    <x v="0"/>
    <x v="0"/>
    <x v="10"/>
    <x v="63"/>
    <x v="0"/>
    <x v="0"/>
    <s v="Tesseramento"/>
    <x v="0"/>
    <x v="4"/>
    <x v="0"/>
    <m/>
  </r>
  <r>
    <n v="137729"/>
    <x v="0"/>
    <x v="0"/>
    <x v="0"/>
    <x v="0"/>
    <x v="10"/>
    <x v="63"/>
    <x v="0"/>
    <x v="0"/>
    <s v="Tesseramento"/>
    <x v="0"/>
    <x v="3"/>
    <x v="0"/>
    <m/>
  </r>
  <r>
    <n v="228812"/>
    <x v="0"/>
    <x v="0"/>
    <x v="0"/>
    <x v="0"/>
    <x v="10"/>
    <x v="63"/>
    <x v="0"/>
    <x v="0"/>
    <s v="Tesseramento"/>
    <x v="0"/>
    <x v="0"/>
    <x v="0"/>
    <m/>
  </r>
  <r>
    <n v="121640"/>
    <x v="0"/>
    <x v="0"/>
    <x v="0"/>
    <x v="0"/>
    <x v="10"/>
    <x v="63"/>
    <x v="0"/>
    <x v="0"/>
    <s v="Tesseramento"/>
    <x v="0"/>
    <x v="0"/>
    <x v="0"/>
    <m/>
  </r>
  <r>
    <n v="228213"/>
    <x v="0"/>
    <x v="0"/>
    <x v="0"/>
    <x v="1"/>
    <x v="10"/>
    <x v="63"/>
    <x v="0"/>
    <x v="0"/>
    <s v="Tesseramento"/>
    <x v="0"/>
    <x v="3"/>
    <x v="0"/>
    <m/>
  </r>
  <r>
    <n v="198499"/>
    <x v="0"/>
    <x v="0"/>
    <x v="0"/>
    <x v="0"/>
    <x v="10"/>
    <x v="63"/>
    <x v="0"/>
    <x v="0"/>
    <s v="Tesseramento"/>
    <x v="0"/>
    <x v="0"/>
    <x v="0"/>
    <m/>
  </r>
  <r>
    <n v="192316"/>
    <x v="0"/>
    <x v="0"/>
    <x v="0"/>
    <x v="0"/>
    <x v="10"/>
    <x v="63"/>
    <x v="0"/>
    <x v="0"/>
    <s v="Tesseramento"/>
    <x v="0"/>
    <x v="0"/>
    <x v="0"/>
    <m/>
  </r>
  <r>
    <n v="132174"/>
    <x v="0"/>
    <x v="0"/>
    <x v="0"/>
    <x v="0"/>
    <x v="10"/>
    <x v="63"/>
    <x v="0"/>
    <x v="1"/>
    <s v="Tesseramento"/>
    <x v="0"/>
    <x v="3"/>
    <x v="0"/>
    <m/>
  </r>
  <r>
    <n v="45301"/>
    <x v="0"/>
    <x v="0"/>
    <x v="0"/>
    <x v="0"/>
    <x v="10"/>
    <x v="63"/>
    <x v="0"/>
    <x v="0"/>
    <s v="Tesseramento"/>
    <x v="0"/>
    <x v="0"/>
    <x v="0"/>
    <m/>
  </r>
  <r>
    <n v="128145"/>
    <x v="0"/>
    <x v="0"/>
    <x v="0"/>
    <x v="0"/>
    <x v="10"/>
    <x v="63"/>
    <x v="0"/>
    <x v="0"/>
    <s v="Tesseramento"/>
    <x v="0"/>
    <x v="0"/>
    <x v="0"/>
    <m/>
  </r>
  <r>
    <n v="170906"/>
    <x v="0"/>
    <x v="0"/>
    <x v="0"/>
    <x v="0"/>
    <x v="10"/>
    <x v="63"/>
    <x v="0"/>
    <x v="0"/>
    <s v="Tesseramento"/>
    <x v="0"/>
    <x v="1"/>
    <x v="0"/>
    <m/>
  </r>
  <r>
    <n v="185736"/>
    <x v="0"/>
    <x v="0"/>
    <x v="0"/>
    <x v="0"/>
    <x v="10"/>
    <x v="63"/>
    <x v="0"/>
    <x v="1"/>
    <s v="Tesseramento"/>
    <x v="0"/>
    <x v="0"/>
    <x v="0"/>
    <m/>
  </r>
  <r>
    <n v="231277"/>
    <x v="0"/>
    <x v="0"/>
    <x v="0"/>
    <x v="3"/>
    <x v="10"/>
    <x v="63"/>
    <x v="0"/>
    <x v="0"/>
    <s v="Tesseramento"/>
    <x v="0"/>
    <x v="1"/>
    <x v="0"/>
    <m/>
  </r>
  <r>
    <n v="217650"/>
    <x v="0"/>
    <x v="0"/>
    <x v="0"/>
    <x v="0"/>
    <x v="10"/>
    <x v="63"/>
    <x v="0"/>
    <x v="0"/>
    <s v="Tesseramento"/>
    <x v="0"/>
    <x v="0"/>
    <x v="0"/>
    <m/>
  </r>
  <r>
    <n v="220056"/>
    <x v="0"/>
    <x v="0"/>
    <x v="0"/>
    <x v="1"/>
    <x v="10"/>
    <x v="63"/>
    <x v="0"/>
    <x v="1"/>
    <s v="Tesseramento"/>
    <x v="0"/>
    <x v="3"/>
    <x v="0"/>
    <m/>
  </r>
  <r>
    <n v="227694"/>
    <x v="0"/>
    <x v="0"/>
    <x v="0"/>
    <x v="0"/>
    <x v="10"/>
    <x v="63"/>
    <x v="0"/>
    <x v="0"/>
    <s v="Tesseramento"/>
    <x v="0"/>
    <x v="1"/>
    <x v="0"/>
    <m/>
  </r>
  <r>
    <n v="156976"/>
    <x v="0"/>
    <x v="0"/>
    <x v="0"/>
    <x v="0"/>
    <x v="10"/>
    <x v="63"/>
    <x v="0"/>
    <x v="0"/>
    <s v="Tesseramento"/>
    <x v="0"/>
    <x v="0"/>
    <x v="0"/>
    <m/>
  </r>
  <r>
    <n v="97197"/>
    <x v="0"/>
    <x v="0"/>
    <x v="0"/>
    <x v="0"/>
    <x v="10"/>
    <x v="63"/>
    <x v="0"/>
    <x v="0"/>
    <s v="Tesseramento"/>
    <x v="0"/>
    <x v="0"/>
    <x v="0"/>
    <m/>
  </r>
  <r>
    <n v="156020"/>
    <x v="0"/>
    <x v="0"/>
    <x v="0"/>
    <x v="1"/>
    <x v="10"/>
    <x v="63"/>
    <x v="0"/>
    <x v="0"/>
    <s v="Tesseramento"/>
    <x v="0"/>
    <x v="0"/>
    <x v="0"/>
    <m/>
  </r>
  <r>
    <n v="14977"/>
    <x v="0"/>
    <x v="0"/>
    <x v="0"/>
    <x v="0"/>
    <x v="7"/>
    <x v="185"/>
    <x v="0"/>
    <x v="0"/>
    <s v="Tesseramento"/>
    <x v="1"/>
    <x v="0"/>
    <x v="0"/>
    <m/>
  </r>
  <r>
    <n v="11419"/>
    <x v="0"/>
    <x v="0"/>
    <x v="0"/>
    <x v="0"/>
    <x v="4"/>
    <x v="166"/>
    <x v="0"/>
    <x v="0"/>
    <s v="Tesseramento"/>
    <x v="1"/>
    <x v="4"/>
    <x v="0"/>
    <m/>
  </r>
  <r>
    <n v="11429"/>
    <x v="0"/>
    <x v="0"/>
    <x v="0"/>
    <x v="0"/>
    <x v="4"/>
    <x v="166"/>
    <x v="0"/>
    <x v="1"/>
    <s v="Tesseramento"/>
    <x v="1"/>
    <x v="4"/>
    <x v="0"/>
    <m/>
  </r>
  <r>
    <n v="191696"/>
    <x v="1"/>
    <x v="0"/>
    <x v="0"/>
    <x v="0"/>
    <x v="4"/>
    <x v="166"/>
    <x v="0"/>
    <x v="0"/>
    <s v="Tesseramento"/>
    <x v="1"/>
    <x v="7"/>
    <x v="0"/>
    <m/>
  </r>
  <r>
    <n v="33880"/>
    <x v="0"/>
    <x v="0"/>
    <x v="0"/>
    <x v="0"/>
    <x v="4"/>
    <x v="166"/>
    <x v="0"/>
    <x v="0"/>
    <s v="Tesseramento"/>
    <x v="1"/>
    <x v="0"/>
    <x v="0"/>
    <m/>
  </r>
  <r>
    <n v="12963"/>
    <x v="0"/>
    <x v="0"/>
    <x v="2"/>
    <x v="0"/>
    <x v="10"/>
    <x v="63"/>
    <x v="0"/>
    <x v="0"/>
    <s v="Tesseramento"/>
    <x v="0"/>
    <x v="3"/>
    <x v="0"/>
    <m/>
  </r>
  <r>
    <n v="193749"/>
    <x v="0"/>
    <x v="0"/>
    <x v="0"/>
    <x v="0"/>
    <x v="4"/>
    <x v="166"/>
    <x v="0"/>
    <x v="1"/>
    <s v="Tesseramento"/>
    <x v="1"/>
    <x v="0"/>
    <x v="0"/>
    <m/>
  </r>
  <r>
    <n v="235380"/>
    <x v="0"/>
    <x v="0"/>
    <x v="1"/>
    <x v="3"/>
    <x v="10"/>
    <x v="63"/>
    <x v="0"/>
    <x v="1"/>
    <s v="Tesseramento"/>
    <x v="0"/>
    <x v="1"/>
    <x v="0"/>
    <m/>
  </r>
  <r>
    <n v="127254"/>
    <x v="1"/>
    <x v="0"/>
    <x v="0"/>
    <x v="0"/>
    <x v="0"/>
    <x v="100"/>
    <x v="0"/>
    <x v="0"/>
    <s v="Tesseramento"/>
    <x v="0"/>
    <x v="2"/>
    <x v="0"/>
    <s v="BG"/>
  </r>
  <r>
    <n v="154431"/>
    <x v="0"/>
    <x v="0"/>
    <x v="0"/>
    <x v="0"/>
    <x v="2"/>
    <x v="42"/>
    <x v="0"/>
    <x v="0"/>
    <s v="Tesseramento"/>
    <x v="1"/>
    <x v="4"/>
    <x v="0"/>
    <m/>
  </r>
  <r>
    <n v="69755"/>
    <x v="0"/>
    <x v="0"/>
    <x v="0"/>
    <x v="0"/>
    <x v="2"/>
    <x v="42"/>
    <x v="0"/>
    <x v="0"/>
    <s v="Tesseramento"/>
    <x v="1"/>
    <x v="3"/>
    <x v="0"/>
    <m/>
  </r>
  <r>
    <n v="14493"/>
    <x v="0"/>
    <x v="0"/>
    <x v="0"/>
    <x v="0"/>
    <x v="2"/>
    <x v="42"/>
    <x v="0"/>
    <x v="1"/>
    <s v="Tesseramento"/>
    <x v="1"/>
    <x v="4"/>
    <x v="0"/>
    <m/>
  </r>
  <r>
    <n v="179236"/>
    <x v="0"/>
    <x v="0"/>
    <x v="2"/>
    <x v="0"/>
    <x v="2"/>
    <x v="36"/>
    <x v="0"/>
    <x v="0"/>
    <s v="Tesseramento"/>
    <x v="1"/>
    <x v="0"/>
    <x v="0"/>
    <m/>
  </r>
  <r>
    <n v="134803"/>
    <x v="0"/>
    <x v="0"/>
    <x v="2"/>
    <x v="1"/>
    <x v="2"/>
    <x v="36"/>
    <x v="0"/>
    <x v="0"/>
    <s v="Tesseramento"/>
    <x v="1"/>
    <x v="0"/>
    <x v="0"/>
    <m/>
  </r>
  <r>
    <n v="118696"/>
    <x v="0"/>
    <x v="0"/>
    <x v="0"/>
    <x v="0"/>
    <x v="2"/>
    <x v="42"/>
    <x v="0"/>
    <x v="1"/>
    <s v="Tesseramento"/>
    <x v="1"/>
    <x v="3"/>
    <x v="0"/>
    <m/>
  </r>
  <r>
    <n v="118695"/>
    <x v="0"/>
    <x v="0"/>
    <x v="0"/>
    <x v="0"/>
    <x v="2"/>
    <x v="42"/>
    <x v="0"/>
    <x v="0"/>
    <s v="Tesseramento"/>
    <x v="1"/>
    <x v="0"/>
    <x v="0"/>
    <m/>
  </r>
  <r>
    <n v="195684"/>
    <x v="0"/>
    <x v="0"/>
    <x v="0"/>
    <x v="0"/>
    <x v="2"/>
    <x v="42"/>
    <x v="0"/>
    <x v="0"/>
    <s v="Tesseramento"/>
    <x v="1"/>
    <x v="1"/>
    <x v="0"/>
    <m/>
  </r>
  <r>
    <n v="220422"/>
    <x v="0"/>
    <x v="0"/>
    <x v="0"/>
    <x v="0"/>
    <x v="2"/>
    <x v="42"/>
    <x v="0"/>
    <x v="0"/>
    <s v="Tesseramento"/>
    <x v="1"/>
    <x v="3"/>
    <x v="0"/>
    <m/>
  </r>
  <r>
    <n v="33741"/>
    <x v="0"/>
    <x v="0"/>
    <x v="0"/>
    <x v="0"/>
    <x v="7"/>
    <x v="215"/>
    <x v="0"/>
    <x v="0"/>
    <s v="Tesseramento"/>
    <x v="1"/>
    <x v="4"/>
    <x v="0"/>
    <m/>
  </r>
  <r>
    <n v="214612"/>
    <x v="0"/>
    <x v="0"/>
    <x v="0"/>
    <x v="0"/>
    <x v="7"/>
    <x v="215"/>
    <x v="0"/>
    <x v="1"/>
    <s v="Tesseramento"/>
    <x v="1"/>
    <x v="0"/>
    <x v="0"/>
    <m/>
  </r>
  <r>
    <n v="185625"/>
    <x v="0"/>
    <x v="0"/>
    <x v="0"/>
    <x v="0"/>
    <x v="7"/>
    <x v="215"/>
    <x v="0"/>
    <x v="0"/>
    <s v="Tesseramento"/>
    <x v="1"/>
    <x v="3"/>
    <x v="0"/>
    <m/>
  </r>
  <r>
    <n v="207266"/>
    <x v="0"/>
    <x v="0"/>
    <x v="0"/>
    <x v="0"/>
    <x v="7"/>
    <x v="215"/>
    <x v="0"/>
    <x v="0"/>
    <s v="Tesseramento"/>
    <x v="1"/>
    <x v="0"/>
    <x v="0"/>
    <m/>
  </r>
  <r>
    <n v="220421"/>
    <x v="0"/>
    <x v="0"/>
    <x v="0"/>
    <x v="1"/>
    <x v="2"/>
    <x v="42"/>
    <x v="0"/>
    <x v="1"/>
    <s v="Tesseramento"/>
    <x v="1"/>
    <x v="3"/>
    <x v="0"/>
    <m/>
  </r>
  <r>
    <n v="68790"/>
    <x v="0"/>
    <x v="0"/>
    <x v="0"/>
    <x v="0"/>
    <x v="2"/>
    <x v="42"/>
    <x v="0"/>
    <x v="1"/>
    <s v="Tesseramento"/>
    <x v="1"/>
    <x v="0"/>
    <x v="0"/>
    <m/>
  </r>
  <r>
    <n v="121260"/>
    <x v="0"/>
    <x v="0"/>
    <x v="0"/>
    <x v="0"/>
    <x v="7"/>
    <x v="215"/>
    <x v="0"/>
    <x v="0"/>
    <s v="Tesseramento"/>
    <x v="1"/>
    <x v="4"/>
    <x v="0"/>
    <m/>
  </r>
  <r>
    <n v="135501"/>
    <x v="0"/>
    <x v="0"/>
    <x v="0"/>
    <x v="0"/>
    <x v="2"/>
    <x v="42"/>
    <x v="0"/>
    <x v="0"/>
    <s v="Tesseramento"/>
    <x v="1"/>
    <x v="1"/>
    <x v="0"/>
    <m/>
  </r>
  <r>
    <n v="27084"/>
    <x v="0"/>
    <x v="0"/>
    <x v="0"/>
    <x v="0"/>
    <x v="2"/>
    <x v="42"/>
    <x v="0"/>
    <x v="0"/>
    <s v="Tesseramento"/>
    <x v="1"/>
    <x v="3"/>
    <x v="0"/>
    <m/>
  </r>
  <r>
    <n v="68652"/>
    <x v="0"/>
    <x v="0"/>
    <x v="0"/>
    <x v="0"/>
    <x v="7"/>
    <x v="215"/>
    <x v="0"/>
    <x v="0"/>
    <s v="Tesseramento"/>
    <x v="1"/>
    <x v="0"/>
    <x v="0"/>
    <m/>
  </r>
  <r>
    <n v="21765"/>
    <x v="0"/>
    <x v="0"/>
    <x v="0"/>
    <x v="0"/>
    <x v="7"/>
    <x v="215"/>
    <x v="0"/>
    <x v="0"/>
    <s v="Tesseramento"/>
    <x v="1"/>
    <x v="4"/>
    <x v="0"/>
    <m/>
  </r>
  <r>
    <n v="141503"/>
    <x v="0"/>
    <x v="0"/>
    <x v="0"/>
    <x v="0"/>
    <x v="7"/>
    <x v="215"/>
    <x v="0"/>
    <x v="0"/>
    <s v="Tesseramento"/>
    <x v="1"/>
    <x v="0"/>
    <x v="0"/>
    <m/>
  </r>
  <r>
    <n v="194053"/>
    <x v="1"/>
    <x v="0"/>
    <x v="0"/>
    <x v="0"/>
    <x v="2"/>
    <x v="42"/>
    <x v="0"/>
    <x v="0"/>
    <s v="Tesseramento"/>
    <x v="1"/>
    <x v="5"/>
    <x v="0"/>
    <m/>
  </r>
  <r>
    <n v="14763"/>
    <x v="0"/>
    <x v="0"/>
    <x v="0"/>
    <x v="0"/>
    <x v="2"/>
    <x v="42"/>
    <x v="0"/>
    <x v="0"/>
    <s v="Tesseramento"/>
    <x v="1"/>
    <x v="4"/>
    <x v="0"/>
    <m/>
  </r>
  <r>
    <n v="14764"/>
    <x v="0"/>
    <x v="0"/>
    <x v="0"/>
    <x v="0"/>
    <x v="2"/>
    <x v="42"/>
    <x v="0"/>
    <x v="0"/>
    <s v="Tesseramento"/>
    <x v="1"/>
    <x v="0"/>
    <x v="0"/>
    <m/>
  </r>
  <r>
    <n v="75673"/>
    <x v="0"/>
    <x v="0"/>
    <x v="0"/>
    <x v="0"/>
    <x v="2"/>
    <x v="42"/>
    <x v="0"/>
    <x v="0"/>
    <s v="Tesseramento"/>
    <x v="1"/>
    <x v="0"/>
    <x v="0"/>
    <m/>
  </r>
  <r>
    <n v="98135"/>
    <x v="0"/>
    <x v="0"/>
    <x v="0"/>
    <x v="0"/>
    <x v="2"/>
    <x v="42"/>
    <x v="0"/>
    <x v="1"/>
    <s v="Tesseramento"/>
    <x v="1"/>
    <x v="1"/>
    <x v="0"/>
    <m/>
  </r>
  <r>
    <n v="118698"/>
    <x v="0"/>
    <x v="0"/>
    <x v="0"/>
    <x v="0"/>
    <x v="2"/>
    <x v="42"/>
    <x v="0"/>
    <x v="1"/>
    <s v="Tesseramento"/>
    <x v="1"/>
    <x v="0"/>
    <x v="0"/>
    <m/>
  </r>
  <r>
    <n v="217019"/>
    <x v="1"/>
    <x v="0"/>
    <x v="0"/>
    <x v="3"/>
    <x v="2"/>
    <x v="42"/>
    <x v="0"/>
    <x v="0"/>
    <s v="Tesseramento"/>
    <x v="1"/>
    <x v="5"/>
    <x v="0"/>
    <m/>
  </r>
  <r>
    <n v="194049"/>
    <x v="1"/>
    <x v="0"/>
    <x v="0"/>
    <x v="1"/>
    <x v="2"/>
    <x v="42"/>
    <x v="0"/>
    <x v="0"/>
    <s v="Tesseramento"/>
    <x v="1"/>
    <x v="5"/>
    <x v="0"/>
    <m/>
  </r>
  <r>
    <n v="39919"/>
    <x v="0"/>
    <x v="0"/>
    <x v="0"/>
    <x v="0"/>
    <x v="14"/>
    <x v="129"/>
    <x v="0"/>
    <x v="0"/>
    <s v="Tesseramento"/>
    <x v="1"/>
    <x v="4"/>
    <x v="0"/>
    <m/>
  </r>
  <r>
    <n v="84169"/>
    <x v="0"/>
    <x v="0"/>
    <x v="0"/>
    <x v="0"/>
    <x v="7"/>
    <x v="215"/>
    <x v="0"/>
    <x v="0"/>
    <s v="Tesseramento"/>
    <x v="1"/>
    <x v="0"/>
    <x v="0"/>
    <m/>
  </r>
  <r>
    <n v="152344"/>
    <x v="0"/>
    <x v="0"/>
    <x v="0"/>
    <x v="1"/>
    <x v="4"/>
    <x v="54"/>
    <x v="0"/>
    <x v="0"/>
    <s v="Tesseramento"/>
    <x v="1"/>
    <x v="1"/>
    <x v="0"/>
    <m/>
  </r>
  <r>
    <n v="152345"/>
    <x v="0"/>
    <x v="0"/>
    <x v="0"/>
    <x v="1"/>
    <x v="4"/>
    <x v="54"/>
    <x v="0"/>
    <x v="0"/>
    <s v="Tesseramento"/>
    <x v="1"/>
    <x v="4"/>
    <x v="0"/>
    <m/>
  </r>
  <r>
    <n v="226272"/>
    <x v="0"/>
    <x v="0"/>
    <x v="0"/>
    <x v="0"/>
    <x v="14"/>
    <x v="129"/>
    <x v="0"/>
    <x v="0"/>
    <s v="Tesseramento"/>
    <x v="1"/>
    <x v="0"/>
    <x v="0"/>
    <m/>
  </r>
  <r>
    <n v="152346"/>
    <x v="0"/>
    <x v="0"/>
    <x v="0"/>
    <x v="0"/>
    <x v="4"/>
    <x v="54"/>
    <x v="0"/>
    <x v="1"/>
    <s v="Tesseramento"/>
    <x v="1"/>
    <x v="4"/>
    <x v="0"/>
    <m/>
  </r>
  <r>
    <n v="152361"/>
    <x v="0"/>
    <x v="0"/>
    <x v="0"/>
    <x v="0"/>
    <x v="4"/>
    <x v="54"/>
    <x v="0"/>
    <x v="1"/>
    <s v="Tesseramento"/>
    <x v="1"/>
    <x v="0"/>
    <x v="0"/>
    <m/>
  </r>
  <r>
    <n v="199371"/>
    <x v="1"/>
    <x v="0"/>
    <x v="0"/>
    <x v="0"/>
    <x v="14"/>
    <x v="129"/>
    <x v="0"/>
    <x v="0"/>
    <s v="Tesseramento"/>
    <x v="1"/>
    <x v="7"/>
    <x v="0"/>
    <s v="B"/>
  </r>
  <r>
    <n v="204150"/>
    <x v="1"/>
    <x v="0"/>
    <x v="0"/>
    <x v="0"/>
    <x v="14"/>
    <x v="129"/>
    <x v="0"/>
    <x v="0"/>
    <s v="Tesseramento"/>
    <x v="1"/>
    <x v="5"/>
    <x v="0"/>
    <s v="B"/>
  </r>
  <r>
    <n v="109277"/>
    <x v="0"/>
    <x v="0"/>
    <x v="0"/>
    <x v="0"/>
    <x v="14"/>
    <x v="129"/>
    <x v="0"/>
    <x v="0"/>
    <s v="Tesseramento"/>
    <x v="1"/>
    <x v="3"/>
    <x v="0"/>
    <m/>
  </r>
  <r>
    <n v="170850"/>
    <x v="0"/>
    <x v="0"/>
    <x v="0"/>
    <x v="0"/>
    <x v="10"/>
    <x v="294"/>
    <x v="0"/>
    <x v="1"/>
    <s v="Tesseramento"/>
    <x v="1"/>
    <x v="1"/>
    <x v="0"/>
    <m/>
  </r>
  <r>
    <n v="53273"/>
    <x v="0"/>
    <x v="0"/>
    <x v="0"/>
    <x v="0"/>
    <x v="10"/>
    <x v="294"/>
    <x v="0"/>
    <x v="0"/>
    <s v="Tesseramento"/>
    <x v="1"/>
    <x v="4"/>
    <x v="0"/>
    <m/>
  </r>
  <r>
    <n v="176250"/>
    <x v="0"/>
    <x v="0"/>
    <x v="0"/>
    <x v="0"/>
    <x v="10"/>
    <x v="294"/>
    <x v="0"/>
    <x v="0"/>
    <s v="Tesseramento"/>
    <x v="1"/>
    <x v="3"/>
    <x v="0"/>
    <m/>
  </r>
  <r>
    <n v="52121"/>
    <x v="0"/>
    <x v="0"/>
    <x v="0"/>
    <x v="0"/>
    <x v="10"/>
    <x v="294"/>
    <x v="0"/>
    <x v="0"/>
    <s v="Tesseramento"/>
    <x v="1"/>
    <x v="4"/>
    <x v="0"/>
    <m/>
  </r>
  <r>
    <n v="76320"/>
    <x v="0"/>
    <x v="0"/>
    <x v="0"/>
    <x v="0"/>
    <x v="10"/>
    <x v="294"/>
    <x v="0"/>
    <x v="1"/>
    <s v="Tesseramento"/>
    <x v="1"/>
    <x v="1"/>
    <x v="0"/>
    <m/>
  </r>
  <r>
    <n v="210774"/>
    <x v="1"/>
    <x v="0"/>
    <x v="0"/>
    <x v="0"/>
    <x v="10"/>
    <x v="294"/>
    <x v="0"/>
    <x v="1"/>
    <s v="Tesseramento"/>
    <x v="1"/>
    <x v="6"/>
    <x v="0"/>
    <m/>
  </r>
  <r>
    <n v="230666"/>
    <x v="1"/>
    <x v="0"/>
    <x v="0"/>
    <x v="1"/>
    <x v="10"/>
    <x v="294"/>
    <x v="0"/>
    <x v="1"/>
    <s v="Tesseramento"/>
    <x v="1"/>
    <x v="5"/>
    <x v="0"/>
    <m/>
  </r>
  <r>
    <n v="230665"/>
    <x v="1"/>
    <x v="0"/>
    <x v="0"/>
    <x v="1"/>
    <x v="10"/>
    <x v="294"/>
    <x v="0"/>
    <x v="0"/>
    <s v="Tesseramento"/>
    <x v="1"/>
    <x v="5"/>
    <x v="0"/>
    <m/>
  </r>
  <r>
    <n v="134715"/>
    <x v="0"/>
    <x v="0"/>
    <x v="0"/>
    <x v="0"/>
    <x v="10"/>
    <x v="294"/>
    <x v="0"/>
    <x v="0"/>
    <s v="Tesseramento"/>
    <x v="1"/>
    <x v="4"/>
    <x v="0"/>
    <m/>
  </r>
  <r>
    <n v="156606"/>
    <x v="0"/>
    <x v="0"/>
    <x v="0"/>
    <x v="0"/>
    <x v="10"/>
    <x v="294"/>
    <x v="0"/>
    <x v="0"/>
    <s v="Tesseramento"/>
    <x v="1"/>
    <x v="0"/>
    <x v="0"/>
    <m/>
  </r>
  <r>
    <n v="95539"/>
    <x v="0"/>
    <x v="0"/>
    <x v="0"/>
    <x v="0"/>
    <x v="10"/>
    <x v="294"/>
    <x v="0"/>
    <x v="1"/>
    <s v="Tesseramento"/>
    <x v="1"/>
    <x v="0"/>
    <x v="0"/>
    <m/>
  </r>
  <r>
    <n v="223174"/>
    <x v="0"/>
    <x v="0"/>
    <x v="0"/>
    <x v="0"/>
    <x v="10"/>
    <x v="294"/>
    <x v="0"/>
    <x v="0"/>
    <s v="Tesseramento"/>
    <x v="1"/>
    <x v="0"/>
    <x v="0"/>
    <m/>
  </r>
  <r>
    <n v="223175"/>
    <x v="1"/>
    <x v="0"/>
    <x v="0"/>
    <x v="1"/>
    <x v="10"/>
    <x v="294"/>
    <x v="0"/>
    <x v="0"/>
    <s v="Tesseramento"/>
    <x v="1"/>
    <x v="6"/>
    <x v="0"/>
    <m/>
  </r>
  <r>
    <n v="223176"/>
    <x v="1"/>
    <x v="0"/>
    <x v="0"/>
    <x v="1"/>
    <x v="10"/>
    <x v="294"/>
    <x v="0"/>
    <x v="0"/>
    <s v="Tesseramento"/>
    <x v="1"/>
    <x v="7"/>
    <x v="0"/>
    <m/>
  </r>
  <r>
    <n v="103932"/>
    <x v="0"/>
    <x v="0"/>
    <x v="0"/>
    <x v="0"/>
    <x v="10"/>
    <x v="294"/>
    <x v="0"/>
    <x v="0"/>
    <s v="Tesseramento"/>
    <x v="1"/>
    <x v="1"/>
    <x v="0"/>
    <m/>
  </r>
  <r>
    <n v="103933"/>
    <x v="0"/>
    <x v="0"/>
    <x v="0"/>
    <x v="0"/>
    <x v="10"/>
    <x v="294"/>
    <x v="0"/>
    <x v="0"/>
    <s v="Tesseramento"/>
    <x v="1"/>
    <x v="3"/>
    <x v="0"/>
    <m/>
  </r>
  <r>
    <n v="148013"/>
    <x v="0"/>
    <x v="0"/>
    <x v="0"/>
    <x v="0"/>
    <x v="10"/>
    <x v="294"/>
    <x v="0"/>
    <x v="1"/>
    <s v="Tesseramento"/>
    <x v="1"/>
    <x v="3"/>
    <x v="0"/>
    <m/>
  </r>
  <r>
    <n v="209709"/>
    <x v="0"/>
    <x v="0"/>
    <x v="0"/>
    <x v="0"/>
    <x v="10"/>
    <x v="294"/>
    <x v="0"/>
    <x v="0"/>
    <s v="Tesseramento"/>
    <x v="1"/>
    <x v="0"/>
    <x v="0"/>
    <m/>
  </r>
  <r>
    <n v="223177"/>
    <x v="0"/>
    <x v="0"/>
    <x v="0"/>
    <x v="1"/>
    <x v="10"/>
    <x v="294"/>
    <x v="0"/>
    <x v="1"/>
    <s v="Tesseramento"/>
    <x v="1"/>
    <x v="0"/>
    <x v="0"/>
    <m/>
  </r>
  <r>
    <n v="82392"/>
    <x v="0"/>
    <x v="0"/>
    <x v="0"/>
    <x v="0"/>
    <x v="10"/>
    <x v="294"/>
    <x v="0"/>
    <x v="0"/>
    <s v="Tesseramento"/>
    <x v="1"/>
    <x v="0"/>
    <x v="0"/>
    <m/>
  </r>
  <r>
    <n v="174566"/>
    <x v="0"/>
    <x v="0"/>
    <x v="0"/>
    <x v="0"/>
    <x v="10"/>
    <x v="294"/>
    <x v="0"/>
    <x v="1"/>
    <s v="Tesseramento"/>
    <x v="1"/>
    <x v="4"/>
    <x v="0"/>
    <m/>
  </r>
  <r>
    <n v="12723"/>
    <x v="0"/>
    <x v="0"/>
    <x v="0"/>
    <x v="0"/>
    <x v="10"/>
    <x v="294"/>
    <x v="0"/>
    <x v="0"/>
    <s v="Tesseramento"/>
    <x v="1"/>
    <x v="4"/>
    <x v="0"/>
    <m/>
  </r>
  <r>
    <n v="209710"/>
    <x v="0"/>
    <x v="0"/>
    <x v="0"/>
    <x v="0"/>
    <x v="10"/>
    <x v="294"/>
    <x v="0"/>
    <x v="1"/>
    <s v="Tesseramento"/>
    <x v="1"/>
    <x v="3"/>
    <x v="0"/>
    <m/>
  </r>
  <r>
    <n v="53321"/>
    <x v="0"/>
    <x v="0"/>
    <x v="0"/>
    <x v="0"/>
    <x v="10"/>
    <x v="294"/>
    <x v="0"/>
    <x v="0"/>
    <s v="Tesseramento"/>
    <x v="1"/>
    <x v="3"/>
    <x v="0"/>
    <m/>
  </r>
  <r>
    <n v="194070"/>
    <x v="0"/>
    <x v="0"/>
    <x v="0"/>
    <x v="1"/>
    <x v="10"/>
    <x v="294"/>
    <x v="0"/>
    <x v="0"/>
    <s v="Tesseramento"/>
    <x v="1"/>
    <x v="3"/>
    <x v="0"/>
    <m/>
  </r>
  <r>
    <n v="55737"/>
    <x v="0"/>
    <x v="0"/>
    <x v="0"/>
    <x v="0"/>
    <x v="10"/>
    <x v="294"/>
    <x v="0"/>
    <x v="0"/>
    <s v="Tesseramento"/>
    <x v="1"/>
    <x v="0"/>
    <x v="0"/>
    <m/>
  </r>
  <r>
    <n v="143041"/>
    <x v="0"/>
    <x v="0"/>
    <x v="0"/>
    <x v="0"/>
    <x v="14"/>
    <x v="129"/>
    <x v="0"/>
    <x v="0"/>
    <s v="Tesseramento"/>
    <x v="1"/>
    <x v="3"/>
    <x v="0"/>
    <m/>
  </r>
  <r>
    <n v="29973"/>
    <x v="0"/>
    <x v="0"/>
    <x v="0"/>
    <x v="0"/>
    <x v="14"/>
    <x v="129"/>
    <x v="0"/>
    <x v="0"/>
    <s v="Tesseramento"/>
    <x v="1"/>
    <x v="0"/>
    <x v="0"/>
    <m/>
  </r>
  <r>
    <n v="37105"/>
    <x v="0"/>
    <x v="0"/>
    <x v="0"/>
    <x v="0"/>
    <x v="14"/>
    <x v="129"/>
    <x v="0"/>
    <x v="0"/>
    <s v="Tesseramento"/>
    <x v="1"/>
    <x v="3"/>
    <x v="0"/>
    <m/>
  </r>
  <r>
    <n v="199370"/>
    <x v="1"/>
    <x v="0"/>
    <x v="0"/>
    <x v="0"/>
    <x v="14"/>
    <x v="129"/>
    <x v="0"/>
    <x v="0"/>
    <s v="Tesseramento"/>
    <x v="1"/>
    <x v="5"/>
    <x v="0"/>
    <m/>
  </r>
  <r>
    <n v="61869"/>
    <x v="0"/>
    <x v="0"/>
    <x v="0"/>
    <x v="0"/>
    <x v="14"/>
    <x v="129"/>
    <x v="0"/>
    <x v="0"/>
    <s v="Tesseramento"/>
    <x v="1"/>
    <x v="3"/>
    <x v="0"/>
    <m/>
  </r>
  <r>
    <n v="37152"/>
    <x v="0"/>
    <x v="0"/>
    <x v="0"/>
    <x v="0"/>
    <x v="14"/>
    <x v="129"/>
    <x v="0"/>
    <x v="0"/>
    <s v="Tesseramento"/>
    <x v="1"/>
    <x v="3"/>
    <x v="0"/>
    <m/>
  </r>
  <r>
    <n v="173877"/>
    <x v="0"/>
    <x v="0"/>
    <x v="0"/>
    <x v="0"/>
    <x v="14"/>
    <x v="129"/>
    <x v="0"/>
    <x v="0"/>
    <s v="Tesseramento"/>
    <x v="1"/>
    <x v="1"/>
    <x v="0"/>
    <m/>
  </r>
  <r>
    <n v="37232"/>
    <x v="0"/>
    <x v="0"/>
    <x v="0"/>
    <x v="0"/>
    <x v="14"/>
    <x v="129"/>
    <x v="0"/>
    <x v="0"/>
    <s v="Tesseramento"/>
    <x v="1"/>
    <x v="4"/>
    <x v="0"/>
    <m/>
  </r>
  <r>
    <n v="235392"/>
    <x v="0"/>
    <x v="1"/>
    <x v="1"/>
    <x v="1"/>
    <x v="7"/>
    <x v="274"/>
    <x v="0"/>
    <x v="1"/>
    <s v="Tesseramento"/>
    <x v="0"/>
    <x v="0"/>
    <x v="0"/>
    <m/>
  </r>
  <r>
    <n v="22038"/>
    <x v="0"/>
    <x v="0"/>
    <x v="0"/>
    <x v="0"/>
    <x v="2"/>
    <x v="55"/>
    <x v="0"/>
    <x v="0"/>
    <s v="Tesseramento"/>
    <x v="1"/>
    <x v="3"/>
    <x v="0"/>
    <m/>
  </r>
  <r>
    <n v="96989"/>
    <x v="0"/>
    <x v="0"/>
    <x v="0"/>
    <x v="0"/>
    <x v="2"/>
    <x v="55"/>
    <x v="0"/>
    <x v="1"/>
    <s v="Tesseramento"/>
    <x v="1"/>
    <x v="1"/>
    <x v="0"/>
    <m/>
  </r>
  <r>
    <n v="69947"/>
    <x v="0"/>
    <x v="0"/>
    <x v="0"/>
    <x v="0"/>
    <x v="2"/>
    <x v="55"/>
    <x v="0"/>
    <x v="0"/>
    <s v="Tesseramento"/>
    <x v="1"/>
    <x v="1"/>
    <x v="0"/>
    <m/>
  </r>
  <r>
    <n v="30432"/>
    <x v="0"/>
    <x v="0"/>
    <x v="0"/>
    <x v="0"/>
    <x v="2"/>
    <x v="55"/>
    <x v="0"/>
    <x v="0"/>
    <s v="Tesseramento"/>
    <x v="1"/>
    <x v="0"/>
    <x v="0"/>
    <m/>
  </r>
  <r>
    <n v="22039"/>
    <x v="0"/>
    <x v="0"/>
    <x v="0"/>
    <x v="1"/>
    <x v="2"/>
    <x v="55"/>
    <x v="0"/>
    <x v="1"/>
    <s v="Tesseramento"/>
    <x v="1"/>
    <x v="4"/>
    <x v="0"/>
    <m/>
  </r>
  <r>
    <n v="155897"/>
    <x v="0"/>
    <x v="0"/>
    <x v="0"/>
    <x v="0"/>
    <x v="14"/>
    <x v="129"/>
    <x v="0"/>
    <x v="0"/>
    <s v="Tesseramento"/>
    <x v="1"/>
    <x v="0"/>
    <x v="0"/>
    <m/>
  </r>
  <r>
    <n v="229714"/>
    <x v="1"/>
    <x v="1"/>
    <x v="0"/>
    <x v="2"/>
    <x v="2"/>
    <x v="55"/>
    <x v="0"/>
    <x v="0"/>
    <s v="Tesseramento"/>
    <x v="1"/>
    <x v="5"/>
    <x v="0"/>
    <m/>
  </r>
  <r>
    <n v="139464"/>
    <x v="0"/>
    <x v="0"/>
    <x v="0"/>
    <x v="0"/>
    <x v="2"/>
    <x v="55"/>
    <x v="0"/>
    <x v="1"/>
    <s v="Tesseramento"/>
    <x v="1"/>
    <x v="3"/>
    <x v="0"/>
    <m/>
  </r>
  <r>
    <n v="215944"/>
    <x v="0"/>
    <x v="0"/>
    <x v="0"/>
    <x v="0"/>
    <x v="2"/>
    <x v="55"/>
    <x v="0"/>
    <x v="1"/>
    <s v="Tesseramento"/>
    <x v="1"/>
    <x v="0"/>
    <x v="0"/>
    <m/>
  </r>
  <r>
    <n v="235391"/>
    <x v="0"/>
    <x v="1"/>
    <x v="1"/>
    <x v="1"/>
    <x v="7"/>
    <x v="274"/>
    <x v="0"/>
    <x v="0"/>
    <s v="Tesseramento"/>
    <x v="0"/>
    <x v="0"/>
    <x v="0"/>
    <m/>
  </r>
  <r>
    <n v="27939"/>
    <x v="0"/>
    <x v="0"/>
    <x v="0"/>
    <x v="0"/>
    <x v="14"/>
    <x v="129"/>
    <x v="0"/>
    <x v="0"/>
    <s v="Tesseramento"/>
    <x v="1"/>
    <x v="3"/>
    <x v="0"/>
    <m/>
  </r>
  <r>
    <n v="228677"/>
    <x v="0"/>
    <x v="1"/>
    <x v="0"/>
    <x v="3"/>
    <x v="14"/>
    <x v="129"/>
    <x v="0"/>
    <x v="0"/>
    <s v="Tesseramento"/>
    <x v="1"/>
    <x v="3"/>
    <x v="0"/>
    <m/>
  </r>
  <r>
    <n v="95426"/>
    <x v="0"/>
    <x v="0"/>
    <x v="0"/>
    <x v="0"/>
    <x v="14"/>
    <x v="129"/>
    <x v="0"/>
    <x v="0"/>
    <s v="Tesseramento"/>
    <x v="1"/>
    <x v="4"/>
    <x v="0"/>
    <m/>
  </r>
  <r>
    <n v="235394"/>
    <x v="0"/>
    <x v="1"/>
    <x v="1"/>
    <x v="1"/>
    <x v="7"/>
    <x v="274"/>
    <x v="0"/>
    <x v="0"/>
    <s v="Tesseramento"/>
    <x v="0"/>
    <x v="0"/>
    <x v="0"/>
    <m/>
  </r>
  <r>
    <n v="231055"/>
    <x v="0"/>
    <x v="1"/>
    <x v="0"/>
    <x v="0"/>
    <x v="14"/>
    <x v="129"/>
    <x v="0"/>
    <x v="0"/>
    <s v="Tesseramento"/>
    <x v="1"/>
    <x v="1"/>
    <x v="0"/>
    <m/>
  </r>
  <r>
    <n v="189203"/>
    <x v="0"/>
    <x v="0"/>
    <x v="0"/>
    <x v="0"/>
    <x v="14"/>
    <x v="129"/>
    <x v="0"/>
    <x v="0"/>
    <s v="Tesseramento"/>
    <x v="1"/>
    <x v="0"/>
    <x v="0"/>
    <m/>
  </r>
  <r>
    <n v="39917"/>
    <x v="0"/>
    <x v="0"/>
    <x v="0"/>
    <x v="0"/>
    <x v="14"/>
    <x v="129"/>
    <x v="0"/>
    <x v="0"/>
    <s v="Tesseramento"/>
    <x v="1"/>
    <x v="4"/>
    <x v="0"/>
    <m/>
  </r>
  <r>
    <n v="235363"/>
    <x v="1"/>
    <x v="1"/>
    <x v="1"/>
    <x v="2"/>
    <x v="2"/>
    <x v="55"/>
    <x v="0"/>
    <x v="0"/>
    <s v="Tesseramento"/>
    <x v="1"/>
    <x v="5"/>
    <x v="0"/>
    <m/>
  </r>
  <r>
    <n v="201083"/>
    <x v="0"/>
    <x v="0"/>
    <x v="0"/>
    <x v="0"/>
    <x v="14"/>
    <x v="129"/>
    <x v="0"/>
    <x v="0"/>
    <s v="Tesseramento"/>
    <x v="1"/>
    <x v="3"/>
    <x v="0"/>
    <m/>
  </r>
  <r>
    <n v="203022"/>
    <x v="1"/>
    <x v="0"/>
    <x v="0"/>
    <x v="0"/>
    <x v="14"/>
    <x v="129"/>
    <x v="0"/>
    <x v="0"/>
    <s v="Tesseramento"/>
    <x v="1"/>
    <x v="6"/>
    <x v="0"/>
    <s v="B"/>
  </r>
  <r>
    <n v="100256"/>
    <x v="0"/>
    <x v="0"/>
    <x v="0"/>
    <x v="0"/>
    <x v="14"/>
    <x v="129"/>
    <x v="0"/>
    <x v="0"/>
    <s v="Tesseramento"/>
    <x v="1"/>
    <x v="3"/>
    <x v="0"/>
    <m/>
  </r>
  <r>
    <n v="216492"/>
    <x v="0"/>
    <x v="0"/>
    <x v="0"/>
    <x v="0"/>
    <x v="14"/>
    <x v="129"/>
    <x v="0"/>
    <x v="0"/>
    <s v="Tesseramento"/>
    <x v="1"/>
    <x v="0"/>
    <x v="0"/>
    <m/>
  </r>
  <r>
    <n v="135671"/>
    <x v="0"/>
    <x v="0"/>
    <x v="0"/>
    <x v="0"/>
    <x v="14"/>
    <x v="129"/>
    <x v="0"/>
    <x v="0"/>
    <s v="Tesseramento"/>
    <x v="1"/>
    <x v="3"/>
    <x v="0"/>
    <m/>
  </r>
  <r>
    <n v="204824"/>
    <x v="0"/>
    <x v="1"/>
    <x v="0"/>
    <x v="0"/>
    <x v="7"/>
    <x v="274"/>
    <x v="0"/>
    <x v="1"/>
    <s v="Tesseramento"/>
    <x v="0"/>
    <x v="0"/>
    <x v="0"/>
    <m/>
  </r>
  <r>
    <n v="181583"/>
    <x v="1"/>
    <x v="0"/>
    <x v="0"/>
    <x v="0"/>
    <x v="14"/>
    <x v="129"/>
    <x v="0"/>
    <x v="0"/>
    <s v="Tesseramento"/>
    <x v="1"/>
    <x v="2"/>
    <x v="0"/>
    <m/>
  </r>
  <r>
    <n v="181582"/>
    <x v="1"/>
    <x v="0"/>
    <x v="0"/>
    <x v="0"/>
    <x v="14"/>
    <x v="129"/>
    <x v="0"/>
    <x v="0"/>
    <s v="Tesseramento"/>
    <x v="1"/>
    <x v="7"/>
    <x v="0"/>
    <s v="B"/>
  </r>
  <r>
    <n v="204823"/>
    <x v="0"/>
    <x v="1"/>
    <x v="0"/>
    <x v="0"/>
    <x v="7"/>
    <x v="274"/>
    <x v="0"/>
    <x v="0"/>
    <s v="Tesseramento"/>
    <x v="0"/>
    <x v="3"/>
    <x v="0"/>
    <m/>
  </r>
  <r>
    <n v="219835"/>
    <x v="0"/>
    <x v="1"/>
    <x v="0"/>
    <x v="0"/>
    <x v="7"/>
    <x v="274"/>
    <x v="0"/>
    <x v="0"/>
    <s v="Tesseramento"/>
    <x v="0"/>
    <x v="1"/>
    <x v="0"/>
    <m/>
  </r>
  <r>
    <n v="154237"/>
    <x v="0"/>
    <x v="0"/>
    <x v="0"/>
    <x v="0"/>
    <x v="7"/>
    <x v="274"/>
    <x v="0"/>
    <x v="0"/>
    <s v="Tesseramento"/>
    <x v="0"/>
    <x v="0"/>
    <x v="0"/>
    <m/>
  </r>
  <r>
    <n v="230440"/>
    <x v="0"/>
    <x v="1"/>
    <x v="0"/>
    <x v="0"/>
    <x v="7"/>
    <x v="274"/>
    <x v="0"/>
    <x v="0"/>
    <s v="Tesseramento"/>
    <x v="0"/>
    <x v="1"/>
    <x v="0"/>
    <m/>
  </r>
  <r>
    <n v="235411"/>
    <x v="1"/>
    <x v="0"/>
    <x v="1"/>
    <x v="2"/>
    <x v="15"/>
    <x v="248"/>
    <x v="0"/>
    <x v="0"/>
    <s v="Tesseramento"/>
    <x v="1"/>
    <x v="5"/>
    <x v="0"/>
    <m/>
  </r>
  <r>
    <n v="235409"/>
    <x v="1"/>
    <x v="0"/>
    <x v="1"/>
    <x v="2"/>
    <x v="15"/>
    <x v="248"/>
    <x v="0"/>
    <x v="1"/>
    <s v="Tesseramento"/>
    <x v="1"/>
    <x v="5"/>
    <x v="0"/>
    <m/>
  </r>
  <r>
    <n v="235393"/>
    <x v="0"/>
    <x v="0"/>
    <x v="1"/>
    <x v="1"/>
    <x v="7"/>
    <x v="274"/>
    <x v="0"/>
    <x v="0"/>
    <s v="Tesseramento"/>
    <x v="0"/>
    <x v="0"/>
    <x v="0"/>
    <m/>
  </r>
  <r>
    <n v="23083"/>
    <x v="0"/>
    <x v="0"/>
    <x v="0"/>
    <x v="0"/>
    <x v="2"/>
    <x v="55"/>
    <x v="0"/>
    <x v="0"/>
    <s v="Tesseramento"/>
    <x v="1"/>
    <x v="4"/>
    <x v="0"/>
    <m/>
  </r>
  <r>
    <n v="235410"/>
    <x v="1"/>
    <x v="0"/>
    <x v="1"/>
    <x v="2"/>
    <x v="15"/>
    <x v="248"/>
    <x v="0"/>
    <x v="1"/>
    <s v="Tesseramento"/>
    <x v="1"/>
    <x v="5"/>
    <x v="0"/>
    <m/>
  </r>
  <r>
    <n v="210494"/>
    <x v="0"/>
    <x v="0"/>
    <x v="0"/>
    <x v="1"/>
    <x v="12"/>
    <x v="314"/>
    <x v="0"/>
    <x v="1"/>
    <s v="Tesseramento"/>
    <x v="0"/>
    <x v="0"/>
    <x v="0"/>
    <m/>
  </r>
  <r>
    <n v="103126"/>
    <x v="0"/>
    <x v="0"/>
    <x v="0"/>
    <x v="0"/>
    <x v="2"/>
    <x v="172"/>
    <x v="0"/>
    <x v="0"/>
    <s v="Tesseramento"/>
    <x v="1"/>
    <x v="3"/>
    <x v="0"/>
    <m/>
  </r>
  <r>
    <n v="116965"/>
    <x v="0"/>
    <x v="0"/>
    <x v="0"/>
    <x v="0"/>
    <x v="2"/>
    <x v="172"/>
    <x v="0"/>
    <x v="1"/>
    <s v="Tesseramento"/>
    <x v="1"/>
    <x v="1"/>
    <x v="0"/>
    <m/>
  </r>
  <r>
    <n v="204318"/>
    <x v="0"/>
    <x v="0"/>
    <x v="0"/>
    <x v="0"/>
    <x v="7"/>
    <x v="202"/>
    <x v="0"/>
    <x v="0"/>
    <s v="Tesseramento"/>
    <x v="1"/>
    <x v="1"/>
    <x v="0"/>
    <m/>
  </r>
  <r>
    <n v="21747"/>
    <x v="0"/>
    <x v="0"/>
    <x v="0"/>
    <x v="0"/>
    <x v="7"/>
    <x v="202"/>
    <x v="0"/>
    <x v="0"/>
    <s v="Tesseramento"/>
    <x v="1"/>
    <x v="1"/>
    <x v="0"/>
    <m/>
  </r>
  <r>
    <n v="29288"/>
    <x v="0"/>
    <x v="0"/>
    <x v="0"/>
    <x v="0"/>
    <x v="13"/>
    <x v="369"/>
    <x v="0"/>
    <x v="0"/>
    <s v="Tesseramento"/>
    <x v="1"/>
    <x v="3"/>
    <x v="0"/>
    <m/>
  </r>
  <r>
    <n v="28518"/>
    <x v="0"/>
    <x v="0"/>
    <x v="0"/>
    <x v="0"/>
    <x v="13"/>
    <x v="369"/>
    <x v="0"/>
    <x v="0"/>
    <s v="Tesseramento"/>
    <x v="1"/>
    <x v="4"/>
    <x v="0"/>
    <m/>
  </r>
  <r>
    <n v="28527"/>
    <x v="0"/>
    <x v="0"/>
    <x v="0"/>
    <x v="0"/>
    <x v="13"/>
    <x v="369"/>
    <x v="0"/>
    <x v="0"/>
    <s v="Tesseramento"/>
    <x v="1"/>
    <x v="4"/>
    <x v="0"/>
    <m/>
  </r>
  <r>
    <n v="28531"/>
    <x v="0"/>
    <x v="0"/>
    <x v="0"/>
    <x v="0"/>
    <x v="13"/>
    <x v="369"/>
    <x v="0"/>
    <x v="1"/>
    <s v="Tesseramento"/>
    <x v="1"/>
    <x v="4"/>
    <x v="0"/>
    <m/>
  </r>
  <r>
    <n v="28536"/>
    <x v="0"/>
    <x v="0"/>
    <x v="0"/>
    <x v="0"/>
    <x v="13"/>
    <x v="369"/>
    <x v="0"/>
    <x v="1"/>
    <s v="Tesseramento"/>
    <x v="1"/>
    <x v="4"/>
    <x v="0"/>
    <m/>
  </r>
  <r>
    <n v="28553"/>
    <x v="0"/>
    <x v="0"/>
    <x v="0"/>
    <x v="0"/>
    <x v="13"/>
    <x v="369"/>
    <x v="0"/>
    <x v="0"/>
    <s v="Tesseramento"/>
    <x v="1"/>
    <x v="4"/>
    <x v="0"/>
    <m/>
  </r>
  <r>
    <n v="56647"/>
    <x v="0"/>
    <x v="0"/>
    <x v="0"/>
    <x v="0"/>
    <x v="13"/>
    <x v="369"/>
    <x v="0"/>
    <x v="0"/>
    <s v="Tesseramento"/>
    <x v="1"/>
    <x v="4"/>
    <x v="0"/>
    <m/>
  </r>
  <r>
    <n v="62514"/>
    <x v="0"/>
    <x v="0"/>
    <x v="0"/>
    <x v="0"/>
    <x v="13"/>
    <x v="369"/>
    <x v="0"/>
    <x v="1"/>
    <s v="Tesseramento"/>
    <x v="1"/>
    <x v="4"/>
    <x v="0"/>
    <m/>
  </r>
  <r>
    <n v="146627"/>
    <x v="1"/>
    <x v="0"/>
    <x v="0"/>
    <x v="0"/>
    <x v="13"/>
    <x v="369"/>
    <x v="0"/>
    <x v="1"/>
    <s v="Tesseramento"/>
    <x v="1"/>
    <x v="6"/>
    <x v="0"/>
    <s v="B"/>
  </r>
  <r>
    <n v="28581"/>
    <x v="0"/>
    <x v="0"/>
    <x v="0"/>
    <x v="0"/>
    <x v="13"/>
    <x v="369"/>
    <x v="0"/>
    <x v="0"/>
    <s v="Tesseramento"/>
    <x v="1"/>
    <x v="3"/>
    <x v="0"/>
    <m/>
  </r>
  <r>
    <n v="39205"/>
    <x v="0"/>
    <x v="0"/>
    <x v="0"/>
    <x v="0"/>
    <x v="13"/>
    <x v="369"/>
    <x v="0"/>
    <x v="1"/>
    <s v="Tesseramento"/>
    <x v="1"/>
    <x v="4"/>
    <x v="0"/>
    <m/>
  </r>
  <r>
    <n v="22433"/>
    <x v="0"/>
    <x v="0"/>
    <x v="0"/>
    <x v="0"/>
    <x v="13"/>
    <x v="369"/>
    <x v="0"/>
    <x v="1"/>
    <s v="Tesseramento"/>
    <x v="1"/>
    <x v="4"/>
    <x v="0"/>
    <m/>
  </r>
  <r>
    <n v="34706"/>
    <x v="0"/>
    <x v="0"/>
    <x v="0"/>
    <x v="0"/>
    <x v="13"/>
    <x v="369"/>
    <x v="0"/>
    <x v="0"/>
    <s v="Tesseramento"/>
    <x v="1"/>
    <x v="0"/>
    <x v="0"/>
    <m/>
  </r>
  <r>
    <n v="28632"/>
    <x v="0"/>
    <x v="0"/>
    <x v="0"/>
    <x v="0"/>
    <x v="13"/>
    <x v="369"/>
    <x v="0"/>
    <x v="0"/>
    <s v="Tesseramento"/>
    <x v="1"/>
    <x v="4"/>
    <x v="0"/>
    <m/>
  </r>
  <r>
    <n v="84765"/>
    <x v="0"/>
    <x v="0"/>
    <x v="0"/>
    <x v="0"/>
    <x v="13"/>
    <x v="369"/>
    <x v="0"/>
    <x v="0"/>
    <s v="Tesseramento"/>
    <x v="1"/>
    <x v="4"/>
    <x v="0"/>
    <m/>
  </r>
  <r>
    <n v="24496"/>
    <x v="0"/>
    <x v="0"/>
    <x v="0"/>
    <x v="0"/>
    <x v="13"/>
    <x v="369"/>
    <x v="0"/>
    <x v="0"/>
    <s v="Tesseramento"/>
    <x v="1"/>
    <x v="3"/>
    <x v="0"/>
    <m/>
  </r>
  <r>
    <n v="46125"/>
    <x v="0"/>
    <x v="0"/>
    <x v="0"/>
    <x v="0"/>
    <x v="13"/>
    <x v="369"/>
    <x v="0"/>
    <x v="0"/>
    <s v="Tesseramento"/>
    <x v="1"/>
    <x v="0"/>
    <x v="0"/>
    <m/>
  </r>
  <r>
    <n v="53095"/>
    <x v="0"/>
    <x v="0"/>
    <x v="0"/>
    <x v="0"/>
    <x v="13"/>
    <x v="369"/>
    <x v="0"/>
    <x v="0"/>
    <s v="Tesseramento"/>
    <x v="1"/>
    <x v="0"/>
    <x v="0"/>
    <m/>
  </r>
  <r>
    <n v="89449"/>
    <x v="0"/>
    <x v="0"/>
    <x v="0"/>
    <x v="0"/>
    <x v="13"/>
    <x v="369"/>
    <x v="0"/>
    <x v="0"/>
    <s v="Tesseramento"/>
    <x v="1"/>
    <x v="4"/>
    <x v="0"/>
    <m/>
  </r>
  <r>
    <n v="28663"/>
    <x v="0"/>
    <x v="0"/>
    <x v="0"/>
    <x v="0"/>
    <x v="13"/>
    <x v="369"/>
    <x v="0"/>
    <x v="0"/>
    <s v="Tesseramento"/>
    <x v="1"/>
    <x v="3"/>
    <x v="0"/>
    <m/>
  </r>
  <r>
    <n v="124320"/>
    <x v="0"/>
    <x v="0"/>
    <x v="0"/>
    <x v="0"/>
    <x v="13"/>
    <x v="369"/>
    <x v="0"/>
    <x v="0"/>
    <s v="Tesseramento"/>
    <x v="1"/>
    <x v="4"/>
    <x v="0"/>
    <m/>
  </r>
  <r>
    <n v="41005"/>
    <x v="0"/>
    <x v="0"/>
    <x v="0"/>
    <x v="0"/>
    <x v="13"/>
    <x v="369"/>
    <x v="0"/>
    <x v="1"/>
    <s v="Tesseramento"/>
    <x v="1"/>
    <x v="0"/>
    <x v="0"/>
    <m/>
  </r>
  <r>
    <n v="94434"/>
    <x v="0"/>
    <x v="0"/>
    <x v="0"/>
    <x v="0"/>
    <x v="13"/>
    <x v="369"/>
    <x v="0"/>
    <x v="0"/>
    <s v="Tesseramento"/>
    <x v="1"/>
    <x v="1"/>
    <x v="0"/>
    <m/>
  </r>
  <r>
    <n v="28661"/>
    <x v="0"/>
    <x v="0"/>
    <x v="0"/>
    <x v="0"/>
    <x v="13"/>
    <x v="369"/>
    <x v="0"/>
    <x v="0"/>
    <s v="Tesseramento"/>
    <x v="1"/>
    <x v="0"/>
    <x v="0"/>
    <m/>
  </r>
  <r>
    <n v="31631"/>
    <x v="0"/>
    <x v="0"/>
    <x v="0"/>
    <x v="0"/>
    <x v="13"/>
    <x v="369"/>
    <x v="0"/>
    <x v="0"/>
    <s v="Tesseramento"/>
    <x v="1"/>
    <x v="4"/>
    <x v="0"/>
    <m/>
  </r>
  <r>
    <n v="89452"/>
    <x v="0"/>
    <x v="0"/>
    <x v="0"/>
    <x v="0"/>
    <x v="13"/>
    <x v="369"/>
    <x v="0"/>
    <x v="1"/>
    <s v="Tesseramento"/>
    <x v="1"/>
    <x v="4"/>
    <x v="0"/>
    <m/>
  </r>
  <r>
    <n v="101785"/>
    <x v="0"/>
    <x v="0"/>
    <x v="0"/>
    <x v="0"/>
    <x v="13"/>
    <x v="369"/>
    <x v="0"/>
    <x v="0"/>
    <s v="Tesseramento"/>
    <x v="1"/>
    <x v="0"/>
    <x v="0"/>
    <m/>
  </r>
  <r>
    <n v="28707"/>
    <x v="0"/>
    <x v="0"/>
    <x v="0"/>
    <x v="0"/>
    <x v="13"/>
    <x v="369"/>
    <x v="0"/>
    <x v="0"/>
    <s v="Tesseramento"/>
    <x v="1"/>
    <x v="3"/>
    <x v="0"/>
    <m/>
  </r>
  <r>
    <n v="28517"/>
    <x v="0"/>
    <x v="0"/>
    <x v="0"/>
    <x v="0"/>
    <x v="13"/>
    <x v="369"/>
    <x v="0"/>
    <x v="1"/>
    <s v="Tesseramento"/>
    <x v="1"/>
    <x v="4"/>
    <x v="0"/>
    <m/>
  </r>
  <r>
    <n v="50813"/>
    <x v="0"/>
    <x v="0"/>
    <x v="0"/>
    <x v="0"/>
    <x v="13"/>
    <x v="369"/>
    <x v="0"/>
    <x v="0"/>
    <s v="Tesseramento"/>
    <x v="1"/>
    <x v="4"/>
    <x v="0"/>
    <m/>
  </r>
  <r>
    <n v="136409"/>
    <x v="0"/>
    <x v="0"/>
    <x v="0"/>
    <x v="0"/>
    <x v="13"/>
    <x v="369"/>
    <x v="0"/>
    <x v="0"/>
    <s v="Tesseramento"/>
    <x v="1"/>
    <x v="4"/>
    <x v="0"/>
    <m/>
  </r>
  <r>
    <n v="81390"/>
    <x v="0"/>
    <x v="0"/>
    <x v="0"/>
    <x v="0"/>
    <x v="13"/>
    <x v="369"/>
    <x v="0"/>
    <x v="1"/>
    <s v="Tesseramento"/>
    <x v="1"/>
    <x v="4"/>
    <x v="0"/>
    <m/>
  </r>
  <r>
    <n v="53531"/>
    <x v="0"/>
    <x v="0"/>
    <x v="0"/>
    <x v="0"/>
    <x v="13"/>
    <x v="369"/>
    <x v="0"/>
    <x v="0"/>
    <s v="Tesseramento"/>
    <x v="1"/>
    <x v="0"/>
    <x v="0"/>
    <m/>
  </r>
  <r>
    <n v="57817"/>
    <x v="0"/>
    <x v="0"/>
    <x v="0"/>
    <x v="0"/>
    <x v="13"/>
    <x v="369"/>
    <x v="0"/>
    <x v="0"/>
    <s v="Tesseramento"/>
    <x v="1"/>
    <x v="0"/>
    <x v="0"/>
    <m/>
  </r>
  <r>
    <n v="39764"/>
    <x v="0"/>
    <x v="0"/>
    <x v="0"/>
    <x v="0"/>
    <x v="13"/>
    <x v="369"/>
    <x v="0"/>
    <x v="0"/>
    <s v="Tesseramento"/>
    <x v="1"/>
    <x v="0"/>
    <x v="0"/>
    <m/>
  </r>
  <r>
    <n v="195576"/>
    <x v="1"/>
    <x v="0"/>
    <x v="0"/>
    <x v="0"/>
    <x v="7"/>
    <x v="202"/>
    <x v="0"/>
    <x v="0"/>
    <s v="Tesseramento"/>
    <x v="1"/>
    <x v="7"/>
    <x v="0"/>
    <m/>
  </r>
  <r>
    <n v="165839"/>
    <x v="0"/>
    <x v="0"/>
    <x v="0"/>
    <x v="0"/>
    <x v="2"/>
    <x v="157"/>
    <x v="0"/>
    <x v="0"/>
    <s v="Tesseramento"/>
    <x v="1"/>
    <x v="0"/>
    <x v="0"/>
    <m/>
  </r>
  <r>
    <n v="33131"/>
    <x v="0"/>
    <x v="0"/>
    <x v="0"/>
    <x v="0"/>
    <x v="4"/>
    <x v="145"/>
    <x v="0"/>
    <x v="0"/>
    <s v="Tesseramento"/>
    <x v="1"/>
    <x v="0"/>
    <x v="0"/>
    <m/>
  </r>
  <r>
    <n v="33129"/>
    <x v="0"/>
    <x v="0"/>
    <x v="0"/>
    <x v="0"/>
    <x v="4"/>
    <x v="145"/>
    <x v="0"/>
    <x v="1"/>
    <s v="Tesseramento"/>
    <x v="1"/>
    <x v="3"/>
    <x v="0"/>
    <m/>
  </r>
  <r>
    <n v="217608"/>
    <x v="0"/>
    <x v="0"/>
    <x v="0"/>
    <x v="0"/>
    <x v="1"/>
    <x v="108"/>
    <x v="0"/>
    <x v="0"/>
    <s v="Tesseramento"/>
    <x v="0"/>
    <x v="0"/>
    <x v="0"/>
    <m/>
  </r>
  <r>
    <n v="235602"/>
    <x v="0"/>
    <x v="0"/>
    <x v="1"/>
    <x v="0"/>
    <x v="7"/>
    <x v="182"/>
    <x v="0"/>
    <x v="0"/>
    <s v="Tesseramento"/>
    <x v="1"/>
    <x v="0"/>
    <x v="0"/>
    <m/>
  </r>
  <r>
    <n v="191684"/>
    <x v="1"/>
    <x v="0"/>
    <x v="0"/>
    <x v="0"/>
    <x v="4"/>
    <x v="144"/>
    <x v="0"/>
    <x v="0"/>
    <s v="Tesseramento"/>
    <x v="1"/>
    <x v="2"/>
    <x v="0"/>
    <m/>
  </r>
  <r>
    <n v="191685"/>
    <x v="1"/>
    <x v="0"/>
    <x v="0"/>
    <x v="0"/>
    <x v="4"/>
    <x v="144"/>
    <x v="0"/>
    <x v="0"/>
    <s v="Tesseramento"/>
    <x v="1"/>
    <x v="7"/>
    <x v="0"/>
    <m/>
  </r>
  <r>
    <n v="217885"/>
    <x v="1"/>
    <x v="0"/>
    <x v="0"/>
    <x v="1"/>
    <x v="4"/>
    <x v="144"/>
    <x v="0"/>
    <x v="0"/>
    <s v="Tesseramento"/>
    <x v="1"/>
    <x v="5"/>
    <x v="0"/>
    <m/>
  </r>
  <r>
    <n v="235240"/>
    <x v="1"/>
    <x v="1"/>
    <x v="1"/>
    <x v="2"/>
    <x v="4"/>
    <x v="144"/>
    <x v="0"/>
    <x v="0"/>
    <s v="Tesseramento"/>
    <x v="1"/>
    <x v="5"/>
    <x v="0"/>
    <m/>
  </r>
  <r>
    <n v="184903"/>
    <x v="0"/>
    <x v="0"/>
    <x v="0"/>
    <x v="0"/>
    <x v="14"/>
    <x v="43"/>
    <x v="0"/>
    <x v="0"/>
    <s v="Tesseramento"/>
    <x v="1"/>
    <x v="0"/>
    <x v="0"/>
    <m/>
  </r>
  <r>
    <n v="60633"/>
    <x v="0"/>
    <x v="0"/>
    <x v="0"/>
    <x v="0"/>
    <x v="2"/>
    <x v="307"/>
    <x v="0"/>
    <x v="0"/>
    <s v="Tesseramento"/>
    <x v="1"/>
    <x v="0"/>
    <x v="0"/>
    <m/>
  </r>
  <r>
    <n v="201417"/>
    <x v="0"/>
    <x v="0"/>
    <x v="2"/>
    <x v="4"/>
    <x v="2"/>
    <x v="208"/>
    <x v="0"/>
    <x v="1"/>
    <s v="Tesseramento"/>
    <x v="0"/>
    <x v="0"/>
    <x v="0"/>
    <m/>
  </r>
  <r>
    <n v="232032"/>
    <x v="1"/>
    <x v="1"/>
    <x v="0"/>
    <x v="0"/>
    <x v="2"/>
    <x v="208"/>
    <x v="0"/>
    <x v="0"/>
    <s v="Tesseramento"/>
    <x v="0"/>
    <x v="7"/>
    <x v="0"/>
    <m/>
  </r>
  <r>
    <n v="60210"/>
    <x v="0"/>
    <x v="0"/>
    <x v="0"/>
    <x v="0"/>
    <x v="11"/>
    <x v="24"/>
    <x v="0"/>
    <x v="0"/>
    <s v="Tesseramento"/>
    <x v="1"/>
    <x v="0"/>
    <x v="0"/>
    <m/>
  </r>
  <r>
    <n v="82517"/>
    <x v="0"/>
    <x v="0"/>
    <x v="0"/>
    <x v="0"/>
    <x v="7"/>
    <x v="210"/>
    <x v="0"/>
    <x v="1"/>
    <s v="Tesseramento"/>
    <x v="0"/>
    <x v="4"/>
    <x v="0"/>
    <m/>
  </r>
  <r>
    <n v="121117"/>
    <x v="0"/>
    <x v="0"/>
    <x v="0"/>
    <x v="0"/>
    <x v="7"/>
    <x v="210"/>
    <x v="0"/>
    <x v="0"/>
    <s v="Tesseramento"/>
    <x v="0"/>
    <x v="3"/>
    <x v="0"/>
    <m/>
  </r>
  <r>
    <n v="52484"/>
    <x v="0"/>
    <x v="0"/>
    <x v="0"/>
    <x v="0"/>
    <x v="7"/>
    <x v="67"/>
    <x v="0"/>
    <x v="1"/>
    <s v="Tesseramento"/>
    <x v="0"/>
    <x v="4"/>
    <x v="0"/>
    <m/>
  </r>
  <r>
    <n v="42802"/>
    <x v="0"/>
    <x v="0"/>
    <x v="0"/>
    <x v="0"/>
    <x v="7"/>
    <x v="67"/>
    <x v="0"/>
    <x v="0"/>
    <s v="Tesseramento"/>
    <x v="0"/>
    <x v="4"/>
    <x v="0"/>
    <m/>
  </r>
  <r>
    <n v="216742"/>
    <x v="0"/>
    <x v="0"/>
    <x v="0"/>
    <x v="0"/>
    <x v="7"/>
    <x v="67"/>
    <x v="0"/>
    <x v="0"/>
    <s v="Tesseramento"/>
    <x v="0"/>
    <x v="0"/>
    <x v="0"/>
    <m/>
  </r>
  <r>
    <n v="81558"/>
    <x v="0"/>
    <x v="0"/>
    <x v="0"/>
    <x v="0"/>
    <x v="7"/>
    <x v="210"/>
    <x v="0"/>
    <x v="0"/>
    <s v="Tesseramento"/>
    <x v="0"/>
    <x v="4"/>
    <x v="0"/>
    <m/>
  </r>
  <r>
    <n v="164917"/>
    <x v="0"/>
    <x v="0"/>
    <x v="0"/>
    <x v="1"/>
    <x v="7"/>
    <x v="67"/>
    <x v="0"/>
    <x v="0"/>
    <s v="Tesseramento"/>
    <x v="0"/>
    <x v="3"/>
    <x v="0"/>
    <m/>
  </r>
  <r>
    <n v="81559"/>
    <x v="0"/>
    <x v="0"/>
    <x v="0"/>
    <x v="0"/>
    <x v="7"/>
    <x v="210"/>
    <x v="0"/>
    <x v="1"/>
    <s v="Tesseramento"/>
    <x v="0"/>
    <x v="4"/>
    <x v="0"/>
    <m/>
  </r>
  <r>
    <n v="183320"/>
    <x v="0"/>
    <x v="0"/>
    <x v="0"/>
    <x v="0"/>
    <x v="7"/>
    <x v="67"/>
    <x v="0"/>
    <x v="1"/>
    <s v="Tesseramento"/>
    <x v="0"/>
    <x v="0"/>
    <x v="0"/>
    <m/>
  </r>
  <r>
    <n v="33203"/>
    <x v="0"/>
    <x v="0"/>
    <x v="0"/>
    <x v="0"/>
    <x v="7"/>
    <x v="210"/>
    <x v="0"/>
    <x v="0"/>
    <s v="Tesseramento"/>
    <x v="0"/>
    <x v="0"/>
    <x v="0"/>
    <m/>
  </r>
  <r>
    <n v="221170"/>
    <x v="0"/>
    <x v="0"/>
    <x v="0"/>
    <x v="0"/>
    <x v="7"/>
    <x v="210"/>
    <x v="0"/>
    <x v="0"/>
    <s v="Tesseramento"/>
    <x v="0"/>
    <x v="0"/>
    <x v="0"/>
    <m/>
  </r>
  <r>
    <n v="205152"/>
    <x v="0"/>
    <x v="0"/>
    <x v="0"/>
    <x v="3"/>
    <x v="7"/>
    <x v="210"/>
    <x v="0"/>
    <x v="0"/>
    <s v="Tesseramento"/>
    <x v="0"/>
    <x v="0"/>
    <x v="0"/>
    <m/>
  </r>
  <r>
    <n v="10278"/>
    <x v="0"/>
    <x v="0"/>
    <x v="0"/>
    <x v="0"/>
    <x v="4"/>
    <x v="166"/>
    <x v="0"/>
    <x v="0"/>
    <s v="Tesseramento"/>
    <x v="1"/>
    <x v="4"/>
    <x v="0"/>
    <m/>
  </r>
  <r>
    <n v="235926"/>
    <x v="1"/>
    <x v="0"/>
    <x v="1"/>
    <x v="3"/>
    <x v="4"/>
    <x v="54"/>
    <x v="0"/>
    <x v="0"/>
    <s v="Tesseramento"/>
    <x v="1"/>
    <x v="5"/>
    <x v="0"/>
    <m/>
  </r>
  <r>
    <n v="223650"/>
    <x v="0"/>
    <x v="0"/>
    <x v="0"/>
    <x v="0"/>
    <x v="4"/>
    <x v="119"/>
    <x v="0"/>
    <x v="0"/>
    <s v="Tesseramento"/>
    <x v="1"/>
    <x v="3"/>
    <x v="0"/>
    <m/>
  </r>
  <r>
    <n v="225373"/>
    <x v="0"/>
    <x v="0"/>
    <x v="0"/>
    <x v="0"/>
    <x v="4"/>
    <x v="119"/>
    <x v="0"/>
    <x v="1"/>
    <s v="Tesseramento"/>
    <x v="1"/>
    <x v="3"/>
    <x v="0"/>
    <m/>
  </r>
  <r>
    <n v="230747"/>
    <x v="0"/>
    <x v="0"/>
    <x v="0"/>
    <x v="0"/>
    <x v="4"/>
    <x v="119"/>
    <x v="0"/>
    <x v="0"/>
    <s v="Tesseramento"/>
    <x v="1"/>
    <x v="0"/>
    <x v="0"/>
    <m/>
  </r>
  <r>
    <n v="34915"/>
    <x v="0"/>
    <x v="0"/>
    <x v="0"/>
    <x v="0"/>
    <x v="4"/>
    <x v="119"/>
    <x v="0"/>
    <x v="0"/>
    <s v="Tesseramento"/>
    <x v="1"/>
    <x v="0"/>
    <x v="0"/>
    <m/>
  </r>
  <r>
    <n v="119460"/>
    <x v="0"/>
    <x v="0"/>
    <x v="0"/>
    <x v="0"/>
    <x v="4"/>
    <x v="119"/>
    <x v="0"/>
    <x v="0"/>
    <s v="Tesseramento"/>
    <x v="1"/>
    <x v="4"/>
    <x v="0"/>
    <m/>
  </r>
  <r>
    <n v="119463"/>
    <x v="0"/>
    <x v="0"/>
    <x v="0"/>
    <x v="0"/>
    <x v="4"/>
    <x v="119"/>
    <x v="0"/>
    <x v="1"/>
    <s v="Tesseramento"/>
    <x v="1"/>
    <x v="4"/>
    <x v="0"/>
    <m/>
  </r>
  <r>
    <n v="125289"/>
    <x v="0"/>
    <x v="0"/>
    <x v="2"/>
    <x v="2"/>
    <x v="7"/>
    <x v="210"/>
    <x v="0"/>
    <x v="0"/>
    <s v="Tesseramento"/>
    <x v="0"/>
    <x v="3"/>
    <x v="0"/>
    <m/>
  </r>
  <r>
    <n v="3797"/>
    <x v="0"/>
    <x v="0"/>
    <x v="0"/>
    <x v="0"/>
    <x v="4"/>
    <x v="119"/>
    <x v="0"/>
    <x v="0"/>
    <s v="Tesseramento"/>
    <x v="1"/>
    <x v="4"/>
    <x v="0"/>
    <m/>
  </r>
  <r>
    <n v="158511"/>
    <x v="0"/>
    <x v="0"/>
    <x v="0"/>
    <x v="0"/>
    <x v="7"/>
    <x v="210"/>
    <x v="0"/>
    <x v="1"/>
    <s v="Tesseramento"/>
    <x v="0"/>
    <x v="4"/>
    <x v="0"/>
    <m/>
  </r>
  <r>
    <n v="205151"/>
    <x v="0"/>
    <x v="0"/>
    <x v="0"/>
    <x v="0"/>
    <x v="7"/>
    <x v="210"/>
    <x v="0"/>
    <x v="0"/>
    <s v="Tesseramento"/>
    <x v="0"/>
    <x v="0"/>
    <x v="0"/>
    <m/>
  </r>
  <r>
    <n v="54702"/>
    <x v="0"/>
    <x v="0"/>
    <x v="0"/>
    <x v="0"/>
    <x v="4"/>
    <x v="119"/>
    <x v="0"/>
    <x v="0"/>
    <s v="Tesseramento"/>
    <x v="1"/>
    <x v="3"/>
    <x v="0"/>
    <m/>
  </r>
  <r>
    <n v="13765"/>
    <x v="0"/>
    <x v="0"/>
    <x v="0"/>
    <x v="0"/>
    <x v="4"/>
    <x v="119"/>
    <x v="0"/>
    <x v="0"/>
    <s v="Tesseramento"/>
    <x v="1"/>
    <x v="0"/>
    <x v="0"/>
    <m/>
  </r>
  <r>
    <n v="116441"/>
    <x v="0"/>
    <x v="0"/>
    <x v="0"/>
    <x v="0"/>
    <x v="4"/>
    <x v="119"/>
    <x v="0"/>
    <x v="0"/>
    <s v="Tesseramento"/>
    <x v="1"/>
    <x v="3"/>
    <x v="0"/>
    <m/>
  </r>
  <r>
    <n v="235243"/>
    <x v="1"/>
    <x v="0"/>
    <x v="1"/>
    <x v="2"/>
    <x v="11"/>
    <x v="94"/>
    <x v="0"/>
    <x v="1"/>
    <s v="Tesseramento"/>
    <x v="1"/>
    <x v="5"/>
    <x v="0"/>
    <m/>
  </r>
  <r>
    <n v="232253"/>
    <x v="0"/>
    <x v="0"/>
    <x v="0"/>
    <x v="1"/>
    <x v="4"/>
    <x v="119"/>
    <x v="0"/>
    <x v="0"/>
    <s v="Tesseramento"/>
    <x v="1"/>
    <x v="1"/>
    <x v="0"/>
    <m/>
  </r>
  <r>
    <n v="128087"/>
    <x v="0"/>
    <x v="0"/>
    <x v="0"/>
    <x v="0"/>
    <x v="4"/>
    <x v="119"/>
    <x v="0"/>
    <x v="0"/>
    <s v="Tesseramento"/>
    <x v="1"/>
    <x v="1"/>
    <x v="0"/>
    <m/>
  </r>
  <r>
    <n v="65649"/>
    <x v="0"/>
    <x v="0"/>
    <x v="0"/>
    <x v="0"/>
    <x v="2"/>
    <x v="230"/>
    <x v="0"/>
    <x v="0"/>
    <s v="Tesseramento"/>
    <x v="1"/>
    <x v="4"/>
    <x v="0"/>
    <m/>
  </r>
  <r>
    <n v="35100"/>
    <x v="0"/>
    <x v="0"/>
    <x v="0"/>
    <x v="0"/>
    <x v="2"/>
    <x v="230"/>
    <x v="0"/>
    <x v="1"/>
    <s v="Tesseramento"/>
    <x v="1"/>
    <x v="4"/>
    <x v="0"/>
    <m/>
  </r>
  <r>
    <n v="106220"/>
    <x v="0"/>
    <x v="0"/>
    <x v="0"/>
    <x v="0"/>
    <x v="2"/>
    <x v="230"/>
    <x v="0"/>
    <x v="1"/>
    <s v="Tesseramento"/>
    <x v="1"/>
    <x v="3"/>
    <x v="0"/>
    <m/>
  </r>
  <r>
    <n v="123736"/>
    <x v="0"/>
    <x v="0"/>
    <x v="0"/>
    <x v="0"/>
    <x v="2"/>
    <x v="230"/>
    <x v="0"/>
    <x v="0"/>
    <s v="Tesseramento"/>
    <x v="1"/>
    <x v="0"/>
    <x v="0"/>
    <m/>
  </r>
  <r>
    <n v="33731"/>
    <x v="0"/>
    <x v="0"/>
    <x v="0"/>
    <x v="0"/>
    <x v="4"/>
    <x v="119"/>
    <x v="0"/>
    <x v="0"/>
    <s v="Tesseramento"/>
    <x v="1"/>
    <x v="0"/>
    <x v="0"/>
    <m/>
  </r>
  <r>
    <n v="134717"/>
    <x v="0"/>
    <x v="0"/>
    <x v="0"/>
    <x v="0"/>
    <x v="2"/>
    <x v="230"/>
    <x v="0"/>
    <x v="0"/>
    <s v="Tesseramento"/>
    <x v="1"/>
    <x v="0"/>
    <x v="0"/>
    <m/>
  </r>
  <r>
    <n v="140707"/>
    <x v="0"/>
    <x v="0"/>
    <x v="0"/>
    <x v="0"/>
    <x v="2"/>
    <x v="230"/>
    <x v="0"/>
    <x v="1"/>
    <s v="Tesseramento"/>
    <x v="1"/>
    <x v="0"/>
    <x v="0"/>
    <m/>
  </r>
  <r>
    <n v="126909"/>
    <x v="0"/>
    <x v="0"/>
    <x v="0"/>
    <x v="0"/>
    <x v="2"/>
    <x v="230"/>
    <x v="0"/>
    <x v="0"/>
    <s v="Tesseramento"/>
    <x v="1"/>
    <x v="3"/>
    <x v="0"/>
    <m/>
  </r>
  <r>
    <n v="83034"/>
    <x v="0"/>
    <x v="0"/>
    <x v="0"/>
    <x v="0"/>
    <x v="2"/>
    <x v="230"/>
    <x v="0"/>
    <x v="0"/>
    <s v="Tesseramento"/>
    <x v="1"/>
    <x v="4"/>
    <x v="0"/>
    <m/>
  </r>
  <r>
    <n v="95720"/>
    <x v="0"/>
    <x v="0"/>
    <x v="0"/>
    <x v="0"/>
    <x v="2"/>
    <x v="230"/>
    <x v="0"/>
    <x v="1"/>
    <s v="Tesseramento"/>
    <x v="1"/>
    <x v="4"/>
    <x v="0"/>
    <m/>
  </r>
  <r>
    <n v="169216"/>
    <x v="1"/>
    <x v="0"/>
    <x v="0"/>
    <x v="0"/>
    <x v="2"/>
    <x v="230"/>
    <x v="0"/>
    <x v="0"/>
    <s v="Tesseramento"/>
    <x v="1"/>
    <x v="7"/>
    <x v="0"/>
    <m/>
  </r>
  <r>
    <n v="35099"/>
    <x v="0"/>
    <x v="0"/>
    <x v="0"/>
    <x v="0"/>
    <x v="2"/>
    <x v="230"/>
    <x v="0"/>
    <x v="0"/>
    <s v="Tesseramento"/>
    <x v="1"/>
    <x v="4"/>
    <x v="0"/>
    <m/>
  </r>
  <r>
    <n v="56178"/>
    <x v="0"/>
    <x v="0"/>
    <x v="0"/>
    <x v="0"/>
    <x v="2"/>
    <x v="230"/>
    <x v="0"/>
    <x v="0"/>
    <s v="Tesseramento"/>
    <x v="1"/>
    <x v="4"/>
    <x v="0"/>
    <m/>
  </r>
  <r>
    <n v="91651"/>
    <x v="0"/>
    <x v="0"/>
    <x v="0"/>
    <x v="0"/>
    <x v="4"/>
    <x v="119"/>
    <x v="0"/>
    <x v="1"/>
    <s v="Tesseramento"/>
    <x v="1"/>
    <x v="0"/>
    <x v="0"/>
    <m/>
  </r>
  <r>
    <n v="149309"/>
    <x v="0"/>
    <x v="0"/>
    <x v="0"/>
    <x v="1"/>
    <x v="2"/>
    <x v="230"/>
    <x v="0"/>
    <x v="0"/>
    <s v="Tesseramento"/>
    <x v="1"/>
    <x v="1"/>
    <x v="0"/>
    <m/>
  </r>
  <r>
    <n v="173302"/>
    <x v="0"/>
    <x v="0"/>
    <x v="0"/>
    <x v="0"/>
    <x v="2"/>
    <x v="230"/>
    <x v="0"/>
    <x v="0"/>
    <s v="Tesseramento"/>
    <x v="1"/>
    <x v="0"/>
    <x v="0"/>
    <m/>
  </r>
  <r>
    <n v="235381"/>
    <x v="1"/>
    <x v="0"/>
    <x v="1"/>
    <x v="3"/>
    <x v="10"/>
    <x v="63"/>
    <x v="0"/>
    <x v="0"/>
    <s v="Tesseramento"/>
    <x v="0"/>
    <x v="2"/>
    <x v="0"/>
    <m/>
  </r>
  <r>
    <n v="33772"/>
    <x v="0"/>
    <x v="0"/>
    <x v="0"/>
    <x v="0"/>
    <x v="4"/>
    <x v="119"/>
    <x v="0"/>
    <x v="1"/>
    <s v="Tesseramento"/>
    <x v="1"/>
    <x v="0"/>
    <x v="0"/>
    <m/>
  </r>
  <r>
    <n v="112348"/>
    <x v="0"/>
    <x v="0"/>
    <x v="0"/>
    <x v="0"/>
    <x v="4"/>
    <x v="119"/>
    <x v="0"/>
    <x v="0"/>
    <s v="Tesseramento"/>
    <x v="1"/>
    <x v="3"/>
    <x v="0"/>
    <m/>
  </r>
  <r>
    <n v="33696"/>
    <x v="0"/>
    <x v="0"/>
    <x v="0"/>
    <x v="0"/>
    <x v="4"/>
    <x v="119"/>
    <x v="0"/>
    <x v="0"/>
    <s v="Tesseramento"/>
    <x v="1"/>
    <x v="4"/>
    <x v="0"/>
    <m/>
  </r>
  <r>
    <n v="223698"/>
    <x v="1"/>
    <x v="1"/>
    <x v="0"/>
    <x v="0"/>
    <x v="8"/>
    <x v="112"/>
    <x v="0"/>
    <x v="0"/>
    <s v="Tesseramento"/>
    <x v="1"/>
    <x v="6"/>
    <x v="0"/>
    <m/>
  </r>
  <r>
    <n v="113594"/>
    <x v="0"/>
    <x v="0"/>
    <x v="0"/>
    <x v="0"/>
    <x v="4"/>
    <x v="119"/>
    <x v="0"/>
    <x v="0"/>
    <s v="Tesseramento"/>
    <x v="1"/>
    <x v="0"/>
    <x v="0"/>
    <m/>
  </r>
  <r>
    <n v="82966"/>
    <x v="0"/>
    <x v="0"/>
    <x v="0"/>
    <x v="0"/>
    <x v="4"/>
    <x v="119"/>
    <x v="0"/>
    <x v="0"/>
    <s v="Tesseramento"/>
    <x v="1"/>
    <x v="4"/>
    <x v="0"/>
    <m/>
  </r>
  <r>
    <n v="235352"/>
    <x v="0"/>
    <x v="0"/>
    <x v="1"/>
    <x v="0"/>
    <x v="7"/>
    <x v="210"/>
    <x v="0"/>
    <x v="0"/>
    <s v="Tesseramento"/>
    <x v="0"/>
    <x v="0"/>
    <x v="0"/>
    <m/>
  </r>
  <r>
    <n v="108141"/>
    <x v="0"/>
    <x v="0"/>
    <x v="0"/>
    <x v="0"/>
    <x v="4"/>
    <x v="119"/>
    <x v="0"/>
    <x v="0"/>
    <s v="Tesseramento"/>
    <x v="1"/>
    <x v="4"/>
    <x v="0"/>
    <m/>
  </r>
  <r>
    <n v="219173"/>
    <x v="0"/>
    <x v="0"/>
    <x v="0"/>
    <x v="0"/>
    <x v="4"/>
    <x v="119"/>
    <x v="0"/>
    <x v="0"/>
    <s v="Tesseramento"/>
    <x v="1"/>
    <x v="0"/>
    <x v="0"/>
    <m/>
  </r>
  <r>
    <n v="230774"/>
    <x v="0"/>
    <x v="0"/>
    <x v="0"/>
    <x v="0"/>
    <x v="7"/>
    <x v="210"/>
    <x v="0"/>
    <x v="0"/>
    <s v="Tesseramento"/>
    <x v="0"/>
    <x v="1"/>
    <x v="0"/>
    <m/>
  </r>
  <r>
    <n v="219148"/>
    <x v="0"/>
    <x v="0"/>
    <x v="0"/>
    <x v="0"/>
    <x v="4"/>
    <x v="119"/>
    <x v="0"/>
    <x v="0"/>
    <s v="Tesseramento"/>
    <x v="1"/>
    <x v="0"/>
    <x v="0"/>
    <m/>
  </r>
  <r>
    <n v="156612"/>
    <x v="0"/>
    <x v="0"/>
    <x v="0"/>
    <x v="1"/>
    <x v="7"/>
    <x v="210"/>
    <x v="0"/>
    <x v="0"/>
    <s v="Tesseramento"/>
    <x v="0"/>
    <x v="3"/>
    <x v="0"/>
    <m/>
  </r>
  <r>
    <n v="60135"/>
    <x v="0"/>
    <x v="0"/>
    <x v="0"/>
    <x v="0"/>
    <x v="4"/>
    <x v="119"/>
    <x v="0"/>
    <x v="0"/>
    <s v="Tesseramento"/>
    <x v="1"/>
    <x v="4"/>
    <x v="0"/>
    <m/>
  </r>
  <r>
    <n v="110406"/>
    <x v="0"/>
    <x v="0"/>
    <x v="2"/>
    <x v="4"/>
    <x v="7"/>
    <x v="210"/>
    <x v="0"/>
    <x v="0"/>
    <s v="Tesseramento"/>
    <x v="0"/>
    <x v="0"/>
    <x v="0"/>
    <m/>
  </r>
  <r>
    <n v="218243"/>
    <x v="0"/>
    <x v="0"/>
    <x v="0"/>
    <x v="0"/>
    <x v="7"/>
    <x v="210"/>
    <x v="0"/>
    <x v="0"/>
    <s v="Tesseramento"/>
    <x v="0"/>
    <x v="0"/>
    <x v="0"/>
    <m/>
  </r>
  <r>
    <n v="32280"/>
    <x v="0"/>
    <x v="0"/>
    <x v="0"/>
    <x v="0"/>
    <x v="7"/>
    <x v="210"/>
    <x v="0"/>
    <x v="0"/>
    <s v="Tesseramento"/>
    <x v="0"/>
    <x v="0"/>
    <x v="0"/>
    <m/>
  </r>
  <r>
    <n v="428"/>
    <x v="0"/>
    <x v="0"/>
    <x v="0"/>
    <x v="0"/>
    <x v="4"/>
    <x v="119"/>
    <x v="0"/>
    <x v="0"/>
    <s v="Tesseramento"/>
    <x v="1"/>
    <x v="4"/>
    <x v="0"/>
    <m/>
  </r>
  <r>
    <n v="162785"/>
    <x v="0"/>
    <x v="0"/>
    <x v="0"/>
    <x v="0"/>
    <x v="4"/>
    <x v="119"/>
    <x v="0"/>
    <x v="0"/>
    <s v="Tesseramento"/>
    <x v="1"/>
    <x v="4"/>
    <x v="0"/>
    <m/>
  </r>
  <r>
    <n v="113068"/>
    <x v="0"/>
    <x v="0"/>
    <x v="0"/>
    <x v="0"/>
    <x v="4"/>
    <x v="119"/>
    <x v="0"/>
    <x v="0"/>
    <s v="Tesseramento"/>
    <x v="1"/>
    <x v="4"/>
    <x v="0"/>
    <m/>
  </r>
  <r>
    <n v="223284"/>
    <x v="0"/>
    <x v="0"/>
    <x v="0"/>
    <x v="0"/>
    <x v="7"/>
    <x v="210"/>
    <x v="0"/>
    <x v="0"/>
    <s v="Tesseramento"/>
    <x v="0"/>
    <x v="3"/>
    <x v="0"/>
    <m/>
  </r>
  <r>
    <n v="152374"/>
    <x v="0"/>
    <x v="0"/>
    <x v="0"/>
    <x v="0"/>
    <x v="4"/>
    <x v="54"/>
    <x v="0"/>
    <x v="1"/>
    <s v="Tesseramento"/>
    <x v="1"/>
    <x v="4"/>
    <x v="0"/>
    <m/>
  </r>
  <r>
    <n v="113069"/>
    <x v="0"/>
    <x v="0"/>
    <x v="0"/>
    <x v="0"/>
    <x v="4"/>
    <x v="119"/>
    <x v="0"/>
    <x v="1"/>
    <s v="Tesseramento"/>
    <x v="1"/>
    <x v="4"/>
    <x v="0"/>
    <m/>
  </r>
  <r>
    <n v="146635"/>
    <x v="0"/>
    <x v="0"/>
    <x v="2"/>
    <x v="1"/>
    <x v="2"/>
    <x v="230"/>
    <x v="0"/>
    <x v="1"/>
    <s v="Tesseramento"/>
    <x v="1"/>
    <x v="0"/>
    <x v="0"/>
    <m/>
  </r>
  <r>
    <n v="230748"/>
    <x v="0"/>
    <x v="0"/>
    <x v="0"/>
    <x v="2"/>
    <x v="4"/>
    <x v="119"/>
    <x v="0"/>
    <x v="1"/>
    <s v="Tesseramento"/>
    <x v="1"/>
    <x v="4"/>
    <x v="0"/>
    <m/>
  </r>
  <r>
    <n v="211"/>
    <x v="0"/>
    <x v="0"/>
    <x v="0"/>
    <x v="0"/>
    <x v="4"/>
    <x v="119"/>
    <x v="0"/>
    <x v="1"/>
    <s v="Tesseramento"/>
    <x v="1"/>
    <x v="4"/>
    <x v="0"/>
    <m/>
  </r>
  <r>
    <n v="209"/>
    <x v="0"/>
    <x v="0"/>
    <x v="0"/>
    <x v="0"/>
    <x v="4"/>
    <x v="119"/>
    <x v="0"/>
    <x v="0"/>
    <s v="Tesseramento"/>
    <x v="1"/>
    <x v="4"/>
    <x v="0"/>
    <m/>
  </r>
  <r>
    <n v="212313"/>
    <x v="0"/>
    <x v="0"/>
    <x v="0"/>
    <x v="1"/>
    <x v="7"/>
    <x v="210"/>
    <x v="0"/>
    <x v="1"/>
    <s v="Tesseramento"/>
    <x v="0"/>
    <x v="0"/>
    <x v="0"/>
    <m/>
  </r>
  <r>
    <n v="28127"/>
    <x v="0"/>
    <x v="0"/>
    <x v="0"/>
    <x v="0"/>
    <x v="4"/>
    <x v="119"/>
    <x v="0"/>
    <x v="0"/>
    <s v="Tesseramento"/>
    <x v="1"/>
    <x v="4"/>
    <x v="0"/>
    <m/>
  </r>
  <r>
    <n v="235927"/>
    <x v="1"/>
    <x v="0"/>
    <x v="1"/>
    <x v="0"/>
    <x v="4"/>
    <x v="54"/>
    <x v="0"/>
    <x v="0"/>
    <s v="Tesseramento"/>
    <x v="1"/>
    <x v="7"/>
    <x v="0"/>
    <m/>
  </r>
  <r>
    <n v="66868"/>
    <x v="0"/>
    <x v="0"/>
    <x v="0"/>
    <x v="0"/>
    <x v="4"/>
    <x v="119"/>
    <x v="0"/>
    <x v="0"/>
    <s v="Tesseramento"/>
    <x v="1"/>
    <x v="4"/>
    <x v="0"/>
    <m/>
  </r>
  <r>
    <n v="227759"/>
    <x v="0"/>
    <x v="0"/>
    <x v="0"/>
    <x v="0"/>
    <x v="4"/>
    <x v="145"/>
    <x v="0"/>
    <x v="0"/>
    <s v="Tesseramento"/>
    <x v="1"/>
    <x v="1"/>
    <x v="0"/>
    <m/>
  </r>
  <r>
    <n v="201155"/>
    <x v="0"/>
    <x v="0"/>
    <x v="0"/>
    <x v="1"/>
    <x v="4"/>
    <x v="145"/>
    <x v="0"/>
    <x v="1"/>
    <s v="Tesseramento"/>
    <x v="1"/>
    <x v="4"/>
    <x v="0"/>
    <m/>
  </r>
  <r>
    <n v="206751"/>
    <x v="0"/>
    <x v="0"/>
    <x v="0"/>
    <x v="1"/>
    <x v="4"/>
    <x v="145"/>
    <x v="0"/>
    <x v="0"/>
    <s v="Tesseramento"/>
    <x v="1"/>
    <x v="4"/>
    <x v="0"/>
    <m/>
  </r>
  <r>
    <n v="105630"/>
    <x v="0"/>
    <x v="0"/>
    <x v="0"/>
    <x v="0"/>
    <x v="4"/>
    <x v="119"/>
    <x v="0"/>
    <x v="0"/>
    <s v="Tesseramento"/>
    <x v="1"/>
    <x v="0"/>
    <x v="0"/>
    <m/>
  </r>
  <r>
    <n v="68242"/>
    <x v="0"/>
    <x v="0"/>
    <x v="0"/>
    <x v="0"/>
    <x v="4"/>
    <x v="119"/>
    <x v="0"/>
    <x v="0"/>
    <s v="Tesseramento"/>
    <x v="1"/>
    <x v="4"/>
    <x v="0"/>
    <m/>
  </r>
  <r>
    <n v="73437"/>
    <x v="0"/>
    <x v="0"/>
    <x v="0"/>
    <x v="0"/>
    <x v="4"/>
    <x v="119"/>
    <x v="0"/>
    <x v="1"/>
    <s v="Tesseramento"/>
    <x v="1"/>
    <x v="4"/>
    <x v="0"/>
    <m/>
  </r>
  <r>
    <n v="70526"/>
    <x v="0"/>
    <x v="1"/>
    <x v="0"/>
    <x v="0"/>
    <x v="4"/>
    <x v="291"/>
    <x v="0"/>
    <x v="0"/>
    <s v="Tesseramento"/>
    <x v="1"/>
    <x v="3"/>
    <x v="0"/>
    <m/>
  </r>
  <r>
    <n v="94519"/>
    <x v="0"/>
    <x v="0"/>
    <x v="0"/>
    <x v="0"/>
    <x v="4"/>
    <x v="119"/>
    <x v="0"/>
    <x v="1"/>
    <s v="Tesseramento"/>
    <x v="1"/>
    <x v="4"/>
    <x v="0"/>
    <m/>
  </r>
  <r>
    <n v="235928"/>
    <x v="0"/>
    <x v="0"/>
    <x v="1"/>
    <x v="1"/>
    <x v="4"/>
    <x v="54"/>
    <x v="0"/>
    <x v="0"/>
    <s v="Tesseramento"/>
    <x v="1"/>
    <x v="0"/>
    <x v="0"/>
    <m/>
  </r>
  <r>
    <n v="94521"/>
    <x v="0"/>
    <x v="0"/>
    <x v="0"/>
    <x v="0"/>
    <x v="4"/>
    <x v="119"/>
    <x v="0"/>
    <x v="0"/>
    <s v="Tesseramento"/>
    <x v="1"/>
    <x v="4"/>
    <x v="0"/>
    <m/>
  </r>
  <r>
    <n v="48992"/>
    <x v="0"/>
    <x v="0"/>
    <x v="0"/>
    <x v="0"/>
    <x v="4"/>
    <x v="119"/>
    <x v="0"/>
    <x v="1"/>
    <s v="Tesseramento"/>
    <x v="1"/>
    <x v="4"/>
    <x v="0"/>
    <m/>
  </r>
  <r>
    <n v="235351"/>
    <x v="0"/>
    <x v="0"/>
    <x v="1"/>
    <x v="1"/>
    <x v="7"/>
    <x v="210"/>
    <x v="0"/>
    <x v="1"/>
    <s v="Tesseramento"/>
    <x v="0"/>
    <x v="0"/>
    <x v="0"/>
    <m/>
  </r>
  <r>
    <n v="66872"/>
    <x v="0"/>
    <x v="0"/>
    <x v="0"/>
    <x v="0"/>
    <x v="4"/>
    <x v="119"/>
    <x v="0"/>
    <x v="0"/>
    <s v="Tesseramento"/>
    <x v="1"/>
    <x v="1"/>
    <x v="0"/>
    <m/>
  </r>
  <r>
    <n v="186265"/>
    <x v="0"/>
    <x v="1"/>
    <x v="0"/>
    <x v="0"/>
    <x v="7"/>
    <x v="44"/>
    <x v="0"/>
    <x v="0"/>
    <s v="Tesseramento"/>
    <x v="1"/>
    <x v="4"/>
    <x v="0"/>
    <m/>
  </r>
  <r>
    <n v="93713"/>
    <x v="0"/>
    <x v="0"/>
    <x v="0"/>
    <x v="0"/>
    <x v="4"/>
    <x v="119"/>
    <x v="0"/>
    <x v="0"/>
    <s v="Tesseramento"/>
    <x v="1"/>
    <x v="3"/>
    <x v="0"/>
    <m/>
  </r>
  <r>
    <n v="177519"/>
    <x v="0"/>
    <x v="0"/>
    <x v="0"/>
    <x v="0"/>
    <x v="4"/>
    <x v="119"/>
    <x v="0"/>
    <x v="0"/>
    <s v="Tesseramento"/>
    <x v="1"/>
    <x v="0"/>
    <x v="0"/>
    <m/>
  </r>
  <r>
    <n v="100676"/>
    <x v="0"/>
    <x v="0"/>
    <x v="2"/>
    <x v="0"/>
    <x v="11"/>
    <x v="142"/>
    <x v="0"/>
    <x v="0"/>
    <s v="Tesseramento"/>
    <x v="1"/>
    <x v="0"/>
    <x v="0"/>
    <m/>
  </r>
  <r>
    <n v="41151"/>
    <x v="0"/>
    <x v="0"/>
    <x v="0"/>
    <x v="0"/>
    <x v="4"/>
    <x v="119"/>
    <x v="0"/>
    <x v="0"/>
    <s v="Tesseramento"/>
    <x v="1"/>
    <x v="0"/>
    <x v="0"/>
    <m/>
  </r>
  <r>
    <n v="235350"/>
    <x v="0"/>
    <x v="0"/>
    <x v="1"/>
    <x v="1"/>
    <x v="7"/>
    <x v="210"/>
    <x v="0"/>
    <x v="0"/>
    <s v="Tesseramento"/>
    <x v="0"/>
    <x v="0"/>
    <x v="0"/>
    <m/>
  </r>
  <r>
    <n v="41152"/>
    <x v="0"/>
    <x v="0"/>
    <x v="0"/>
    <x v="0"/>
    <x v="4"/>
    <x v="119"/>
    <x v="0"/>
    <x v="1"/>
    <s v="Tesseramento"/>
    <x v="1"/>
    <x v="3"/>
    <x v="0"/>
    <m/>
  </r>
  <r>
    <n v="206534"/>
    <x v="0"/>
    <x v="0"/>
    <x v="0"/>
    <x v="0"/>
    <x v="7"/>
    <x v="210"/>
    <x v="0"/>
    <x v="0"/>
    <s v="Tesseramento"/>
    <x v="0"/>
    <x v="0"/>
    <x v="0"/>
    <m/>
  </r>
  <r>
    <n v="51177"/>
    <x v="0"/>
    <x v="0"/>
    <x v="0"/>
    <x v="0"/>
    <x v="4"/>
    <x v="119"/>
    <x v="0"/>
    <x v="0"/>
    <s v="Tesseramento"/>
    <x v="1"/>
    <x v="4"/>
    <x v="0"/>
    <m/>
  </r>
  <r>
    <n v="211977"/>
    <x v="0"/>
    <x v="0"/>
    <x v="0"/>
    <x v="1"/>
    <x v="7"/>
    <x v="210"/>
    <x v="0"/>
    <x v="1"/>
    <s v="Tesseramento"/>
    <x v="0"/>
    <x v="0"/>
    <x v="0"/>
    <m/>
  </r>
  <r>
    <n v="66871"/>
    <x v="0"/>
    <x v="0"/>
    <x v="0"/>
    <x v="0"/>
    <x v="4"/>
    <x v="119"/>
    <x v="0"/>
    <x v="1"/>
    <s v="Tesseramento"/>
    <x v="1"/>
    <x v="4"/>
    <x v="0"/>
    <m/>
  </r>
  <r>
    <n v="235405"/>
    <x v="0"/>
    <x v="1"/>
    <x v="1"/>
    <x v="1"/>
    <x v="7"/>
    <x v="44"/>
    <x v="0"/>
    <x v="1"/>
    <s v="Tesseramento"/>
    <x v="1"/>
    <x v="0"/>
    <x v="0"/>
    <m/>
  </r>
  <r>
    <n v="206323"/>
    <x v="0"/>
    <x v="0"/>
    <x v="0"/>
    <x v="0"/>
    <x v="4"/>
    <x v="119"/>
    <x v="0"/>
    <x v="0"/>
    <s v="Tesseramento"/>
    <x v="1"/>
    <x v="4"/>
    <x v="0"/>
    <m/>
  </r>
  <r>
    <n v="220757"/>
    <x v="0"/>
    <x v="0"/>
    <x v="0"/>
    <x v="0"/>
    <x v="4"/>
    <x v="119"/>
    <x v="0"/>
    <x v="1"/>
    <s v="Tesseramento"/>
    <x v="1"/>
    <x v="4"/>
    <x v="0"/>
    <m/>
  </r>
  <r>
    <n v="75240"/>
    <x v="0"/>
    <x v="0"/>
    <x v="0"/>
    <x v="0"/>
    <x v="4"/>
    <x v="119"/>
    <x v="0"/>
    <x v="0"/>
    <s v="Tesseramento"/>
    <x v="1"/>
    <x v="4"/>
    <x v="0"/>
    <m/>
  </r>
  <r>
    <n v="75241"/>
    <x v="0"/>
    <x v="0"/>
    <x v="0"/>
    <x v="0"/>
    <x v="4"/>
    <x v="119"/>
    <x v="0"/>
    <x v="1"/>
    <s v="Tesseramento"/>
    <x v="1"/>
    <x v="3"/>
    <x v="0"/>
    <m/>
  </r>
  <r>
    <n v="13789"/>
    <x v="0"/>
    <x v="0"/>
    <x v="0"/>
    <x v="0"/>
    <x v="4"/>
    <x v="119"/>
    <x v="0"/>
    <x v="0"/>
    <s v="Tesseramento"/>
    <x v="1"/>
    <x v="4"/>
    <x v="0"/>
    <m/>
  </r>
  <r>
    <n v="229580"/>
    <x v="0"/>
    <x v="0"/>
    <x v="0"/>
    <x v="1"/>
    <x v="7"/>
    <x v="210"/>
    <x v="0"/>
    <x v="0"/>
    <s v="Tesseramento"/>
    <x v="0"/>
    <x v="0"/>
    <x v="0"/>
    <m/>
  </r>
  <r>
    <n v="230130"/>
    <x v="0"/>
    <x v="0"/>
    <x v="0"/>
    <x v="0"/>
    <x v="7"/>
    <x v="210"/>
    <x v="0"/>
    <x v="0"/>
    <s v="Tesseramento"/>
    <x v="0"/>
    <x v="0"/>
    <x v="0"/>
    <m/>
  </r>
  <r>
    <n v="230129"/>
    <x v="0"/>
    <x v="0"/>
    <x v="0"/>
    <x v="0"/>
    <x v="7"/>
    <x v="210"/>
    <x v="0"/>
    <x v="1"/>
    <s v="Tesseramento"/>
    <x v="0"/>
    <x v="0"/>
    <x v="0"/>
    <m/>
  </r>
  <r>
    <n v="230212"/>
    <x v="0"/>
    <x v="0"/>
    <x v="0"/>
    <x v="0"/>
    <x v="4"/>
    <x v="119"/>
    <x v="0"/>
    <x v="0"/>
    <s v="Tesseramento"/>
    <x v="1"/>
    <x v="0"/>
    <x v="0"/>
    <m/>
  </r>
  <r>
    <n v="206538"/>
    <x v="0"/>
    <x v="0"/>
    <x v="0"/>
    <x v="0"/>
    <x v="7"/>
    <x v="210"/>
    <x v="0"/>
    <x v="0"/>
    <s v="Tesseramento"/>
    <x v="0"/>
    <x v="0"/>
    <x v="0"/>
    <m/>
  </r>
  <r>
    <n v="235347"/>
    <x v="1"/>
    <x v="1"/>
    <x v="1"/>
    <x v="2"/>
    <x v="2"/>
    <x v="230"/>
    <x v="0"/>
    <x v="0"/>
    <s v="Tesseramento"/>
    <x v="1"/>
    <x v="5"/>
    <x v="0"/>
    <m/>
  </r>
  <r>
    <n v="207814"/>
    <x v="0"/>
    <x v="0"/>
    <x v="0"/>
    <x v="1"/>
    <x v="7"/>
    <x v="210"/>
    <x v="0"/>
    <x v="1"/>
    <s v="Tesseramento"/>
    <x v="0"/>
    <x v="3"/>
    <x v="0"/>
    <m/>
  </r>
  <r>
    <n v="207813"/>
    <x v="0"/>
    <x v="0"/>
    <x v="0"/>
    <x v="0"/>
    <x v="7"/>
    <x v="210"/>
    <x v="0"/>
    <x v="0"/>
    <s v="Tesseramento"/>
    <x v="0"/>
    <x v="0"/>
    <x v="0"/>
    <m/>
  </r>
  <r>
    <n v="44615"/>
    <x v="0"/>
    <x v="0"/>
    <x v="0"/>
    <x v="0"/>
    <x v="4"/>
    <x v="119"/>
    <x v="0"/>
    <x v="0"/>
    <s v="Tesseramento"/>
    <x v="1"/>
    <x v="4"/>
    <x v="0"/>
    <m/>
  </r>
  <r>
    <n v="141978"/>
    <x v="0"/>
    <x v="0"/>
    <x v="0"/>
    <x v="0"/>
    <x v="4"/>
    <x v="219"/>
    <x v="0"/>
    <x v="0"/>
    <s v="Tesseramento"/>
    <x v="0"/>
    <x v="0"/>
    <x v="0"/>
    <m/>
  </r>
  <r>
    <n v="48738"/>
    <x v="0"/>
    <x v="0"/>
    <x v="0"/>
    <x v="0"/>
    <x v="4"/>
    <x v="119"/>
    <x v="0"/>
    <x v="1"/>
    <s v="Tesseramento"/>
    <x v="1"/>
    <x v="4"/>
    <x v="0"/>
    <m/>
  </r>
  <r>
    <n v="186162"/>
    <x v="0"/>
    <x v="0"/>
    <x v="0"/>
    <x v="0"/>
    <x v="4"/>
    <x v="119"/>
    <x v="0"/>
    <x v="0"/>
    <s v="Tesseramento"/>
    <x v="1"/>
    <x v="0"/>
    <x v="0"/>
    <m/>
  </r>
  <r>
    <n v="7329"/>
    <x v="0"/>
    <x v="0"/>
    <x v="0"/>
    <x v="0"/>
    <x v="4"/>
    <x v="119"/>
    <x v="0"/>
    <x v="0"/>
    <s v="Tesseramento"/>
    <x v="1"/>
    <x v="4"/>
    <x v="0"/>
    <m/>
  </r>
  <r>
    <n v="71038"/>
    <x v="0"/>
    <x v="0"/>
    <x v="0"/>
    <x v="0"/>
    <x v="4"/>
    <x v="119"/>
    <x v="0"/>
    <x v="1"/>
    <s v="Tesseramento"/>
    <x v="1"/>
    <x v="4"/>
    <x v="0"/>
    <m/>
  </r>
  <r>
    <n v="235241"/>
    <x v="1"/>
    <x v="0"/>
    <x v="1"/>
    <x v="2"/>
    <x v="11"/>
    <x v="94"/>
    <x v="0"/>
    <x v="1"/>
    <s v="Tesseramento"/>
    <x v="1"/>
    <x v="5"/>
    <x v="0"/>
    <m/>
  </r>
  <r>
    <n v="44593"/>
    <x v="0"/>
    <x v="0"/>
    <x v="0"/>
    <x v="0"/>
    <x v="4"/>
    <x v="119"/>
    <x v="0"/>
    <x v="1"/>
    <s v="Tesseramento"/>
    <x v="1"/>
    <x v="4"/>
    <x v="0"/>
    <m/>
  </r>
  <r>
    <n v="55683"/>
    <x v="0"/>
    <x v="0"/>
    <x v="0"/>
    <x v="0"/>
    <x v="2"/>
    <x v="42"/>
    <x v="0"/>
    <x v="0"/>
    <s v="Tesseramento"/>
    <x v="1"/>
    <x v="4"/>
    <x v="0"/>
    <m/>
  </r>
  <r>
    <n v="235348"/>
    <x v="0"/>
    <x v="0"/>
    <x v="1"/>
    <x v="2"/>
    <x v="7"/>
    <x v="210"/>
    <x v="0"/>
    <x v="1"/>
    <s v="Tesseramento"/>
    <x v="0"/>
    <x v="0"/>
    <x v="0"/>
    <m/>
  </r>
  <r>
    <n v="227911"/>
    <x v="0"/>
    <x v="0"/>
    <x v="0"/>
    <x v="0"/>
    <x v="2"/>
    <x v="42"/>
    <x v="0"/>
    <x v="0"/>
    <s v="Tesseramento"/>
    <x v="1"/>
    <x v="1"/>
    <x v="0"/>
    <m/>
  </r>
  <r>
    <n v="147204"/>
    <x v="0"/>
    <x v="0"/>
    <x v="2"/>
    <x v="1"/>
    <x v="7"/>
    <x v="44"/>
    <x v="0"/>
    <x v="0"/>
    <s v="Tesseramento"/>
    <x v="1"/>
    <x v="4"/>
    <x v="0"/>
    <m/>
  </r>
  <r>
    <n v="62583"/>
    <x v="0"/>
    <x v="0"/>
    <x v="0"/>
    <x v="0"/>
    <x v="2"/>
    <x v="42"/>
    <x v="0"/>
    <x v="0"/>
    <s v="Tesseramento"/>
    <x v="1"/>
    <x v="0"/>
    <x v="0"/>
    <m/>
  </r>
  <r>
    <n v="44592"/>
    <x v="0"/>
    <x v="0"/>
    <x v="0"/>
    <x v="0"/>
    <x v="4"/>
    <x v="119"/>
    <x v="0"/>
    <x v="0"/>
    <s v="Tesseramento"/>
    <x v="1"/>
    <x v="3"/>
    <x v="0"/>
    <m/>
  </r>
  <r>
    <n v="45976"/>
    <x v="0"/>
    <x v="0"/>
    <x v="0"/>
    <x v="0"/>
    <x v="2"/>
    <x v="42"/>
    <x v="0"/>
    <x v="0"/>
    <s v="Tesseramento"/>
    <x v="1"/>
    <x v="3"/>
    <x v="0"/>
    <m/>
  </r>
  <r>
    <n v="22827"/>
    <x v="0"/>
    <x v="0"/>
    <x v="0"/>
    <x v="0"/>
    <x v="4"/>
    <x v="119"/>
    <x v="0"/>
    <x v="0"/>
    <s v="Tesseramento"/>
    <x v="1"/>
    <x v="0"/>
    <x v="0"/>
    <m/>
  </r>
  <r>
    <n v="144229"/>
    <x v="0"/>
    <x v="0"/>
    <x v="0"/>
    <x v="0"/>
    <x v="4"/>
    <x v="119"/>
    <x v="0"/>
    <x v="1"/>
    <s v="Tesseramento"/>
    <x v="1"/>
    <x v="3"/>
    <x v="0"/>
    <m/>
  </r>
  <r>
    <n v="235242"/>
    <x v="1"/>
    <x v="0"/>
    <x v="1"/>
    <x v="2"/>
    <x v="11"/>
    <x v="94"/>
    <x v="0"/>
    <x v="1"/>
    <s v="Tesseramento"/>
    <x v="1"/>
    <x v="5"/>
    <x v="0"/>
    <m/>
  </r>
  <r>
    <n v="58655"/>
    <x v="0"/>
    <x v="0"/>
    <x v="0"/>
    <x v="0"/>
    <x v="4"/>
    <x v="119"/>
    <x v="0"/>
    <x v="0"/>
    <s v="Tesseramento"/>
    <x v="1"/>
    <x v="4"/>
    <x v="0"/>
    <m/>
  </r>
  <r>
    <n v="82278"/>
    <x v="0"/>
    <x v="0"/>
    <x v="0"/>
    <x v="0"/>
    <x v="4"/>
    <x v="119"/>
    <x v="0"/>
    <x v="1"/>
    <s v="Tesseramento"/>
    <x v="1"/>
    <x v="1"/>
    <x v="0"/>
    <m/>
  </r>
  <r>
    <n v="82279"/>
    <x v="0"/>
    <x v="0"/>
    <x v="0"/>
    <x v="0"/>
    <x v="4"/>
    <x v="119"/>
    <x v="0"/>
    <x v="1"/>
    <s v="Tesseramento"/>
    <x v="1"/>
    <x v="1"/>
    <x v="0"/>
    <m/>
  </r>
  <r>
    <n v="92006"/>
    <x v="0"/>
    <x v="0"/>
    <x v="0"/>
    <x v="0"/>
    <x v="4"/>
    <x v="119"/>
    <x v="0"/>
    <x v="0"/>
    <s v="Tesseramento"/>
    <x v="1"/>
    <x v="1"/>
    <x v="0"/>
    <m/>
  </r>
  <r>
    <n v="121334"/>
    <x v="0"/>
    <x v="0"/>
    <x v="0"/>
    <x v="0"/>
    <x v="4"/>
    <x v="119"/>
    <x v="0"/>
    <x v="1"/>
    <s v="Tesseramento"/>
    <x v="1"/>
    <x v="3"/>
    <x v="0"/>
    <m/>
  </r>
  <r>
    <n v="41245"/>
    <x v="0"/>
    <x v="0"/>
    <x v="0"/>
    <x v="0"/>
    <x v="4"/>
    <x v="119"/>
    <x v="0"/>
    <x v="0"/>
    <s v="Tesseramento"/>
    <x v="1"/>
    <x v="3"/>
    <x v="0"/>
    <m/>
  </r>
  <r>
    <n v="8073"/>
    <x v="0"/>
    <x v="0"/>
    <x v="0"/>
    <x v="0"/>
    <x v="4"/>
    <x v="119"/>
    <x v="0"/>
    <x v="0"/>
    <s v="Tesseramento"/>
    <x v="1"/>
    <x v="3"/>
    <x v="0"/>
    <m/>
  </r>
  <r>
    <n v="54703"/>
    <x v="0"/>
    <x v="0"/>
    <x v="0"/>
    <x v="0"/>
    <x v="4"/>
    <x v="119"/>
    <x v="0"/>
    <x v="1"/>
    <s v="Tesseramento"/>
    <x v="1"/>
    <x v="3"/>
    <x v="0"/>
    <m/>
  </r>
  <r>
    <n v="69588"/>
    <x v="0"/>
    <x v="0"/>
    <x v="0"/>
    <x v="0"/>
    <x v="4"/>
    <x v="119"/>
    <x v="0"/>
    <x v="1"/>
    <s v="Tesseramento"/>
    <x v="1"/>
    <x v="3"/>
    <x v="0"/>
    <m/>
  </r>
  <r>
    <n v="124600"/>
    <x v="0"/>
    <x v="0"/>
    <x v="0"/>
    <x v="0"/>
    <x v="4"/>
    <x v="119"/>
    <x v="0"/>
    <x v="0"/>
    <s v="Tesseramento"/>
    <x v="1"/>
    <x v="4"/>
    <x v="0"/>
    <m/>
  </r>
  <r>
    <n v="92829"/>
    <x v="0"/>
    <x v="0"/>
    <x v="0"/>
    <x v="0"/>
    <x v="4"/>
    <x v="119"/>
    <x v="0"/>
    <x v="0"/>
    <s v="Tesseramento"/>
    <x v="1"/>
    <x v="3"/>
    <x v="0"/>
    <m/>
  </r>
  <r>
    <n v="108833"/>
    <x v="0"/>
    <x v="0"/>
    <x v="0"/>
    <x v="0"/>
    <x v="4"/>
    <x v="119"/>
    <x v="0"/>
    <x v="0"/>
    <s v="Tesseramento"/>
    <x v="1"/>
    <x v="3"/>
    <x v="0"/>
    <m/>
  </r>
  <r>
    <n v="136438"/>
    <x v="0"/>
    <x v="0"/>
    <x v="0"/>
    <x v="0"/>
    <x v="4"/>
    <x v="119"/>
    <x v="0"/>
    <x v="0"/>
    <s v="Tesseramento"/>
    <x v="1"/>
    <x v="3"/>
    <x v="0"/>
    <m/>
  </r>
  <r>
    <n v="227851"/>
    <x v="0"/>
    <x v="0"/>
    <x v="0"/>
    <x v="1"/>
    <x v="4"/>
    <x v="119"/>
    <x v="0"/>
    <x v="1"/>
    <s v="Tesseramento"/>
    <x v="1"/>
    <x v="0"/>
    <x v="0"/>
    <m/>
  </r>
  <r>
    <n v="227852"/>
    <x v="0"/>
    <x v="0"/>
    <x v="0"/>
    <x v="0"/>
    <x v="4"/>
    <x v="119"/>
    <x v="0"/>
    <x v="0"/>
    <s v="Tesseramento"/>
    <x v="1"/>
    <x v="0"/>
    <x v="0"/>
    <m/>
  </r>
  <r>
    <n v="73444"/>
    <x v="0"/>
    <x v="0"/>
    <x v="0"/>
    <x v="0"/>
    <x v="4"/>
    <x v="119"/>
    <x v="0"/>
    <x v="0"/>
    <s v="Tesseramento"/>
    <x v="1"/>
    <x v="1"/>
    <x v="0"/>
    <m/>
  </r>
  <r>
    <n v="88010"/>
    <x v="0"/>
    <x v="0"/>
    <x v="0"/>
    <x v="0"/>
    <x v="4"/>
    <x v="119"/>
    <x v="0"/>
    <x v="0"/>
    <s v="Tesseramento"/>
    <x v="1"/>
    <x v="3"/>
    <x v="0"/>
    <m/>
  </r>
  <r>
    <n v="151929"/>
    <x v="0"/>
    <x v="0"/>
    <x v="0"/>
    <x v="1"/>
    <x v="4"/>
    <x v="149"/>
    <x v="0"/>
    <x v="0"/>
    <s v="Tesseramento"/>
    <x v="1"/>
    <x v="4"/>
    <x v="0"/>
    <m/>
  </r>
  <r>
    <n v="78585"/>
    <x v="0"/>
    <x v="0"/>
    <x v="0"/>
    <x v="0"/>
    <x v="4"/>
    <x v="119"/>
    <x v="0"/>
    <x v="1"/>
    <s v="Tesseramento"/>
    <x v="1"/>
    <x v="4"/>
    <x v="0"/>
    <m/>
  </r>
  <r>
    <n v="77192"/>
    <x v="0"/>
    <x v="0"/>
    <x v="0"/>
    <x v="0"/>
    <x v="4"/>
    <x v="119"/>
    <x v="0"/>
    <x v="0"/>
    <s v="Tesseramento"/>
    <x v="1"/>
    <x v="4"/>
    <x v="0"/>
    <m/>
  </r>
  <r>
    <n v="169407"/>
    <x v="0"/>
    <x v="0"/>
    <x v="0"/>
    <x v="1"/>
    <x v="4"/>
    <x v="119"/>
    <x v="0"/>
    <x v="1"/>
    <s v="Tesseramento"/>
    <x v="1"/>
    <x v="3"/>
    <x v="0"/>
    <m/>
  </r>
  <r>
    <n v="171632"/>
    <x v="0"/>
    <x v="0"/>
    <x v="0"/>
    <x v="0"/>
    <x v="4"/>
    <x v="119"/>
    <x v="0"/>
    <x v="1"/>
    <s v="Tesseramento"/>
    <x v="1"/>
    <x v="1"/>
    <x v="0"/>
    <m/>
  </r>
  <r>
    <n v="71747"/>
    <x v="0"/>
    <x v="0"/>
    <x v="0"/>
    <x v="0"/>
    <x v="4"/>
    <x v="119"/>
    <x v="0"/>
    <x v="1"/>
    <s v="Tesseramento"/>
    <x v="1"/>
    <x v="3"/>
    <x v="0"/>
    <m/>
  </r>
  <r>
    <n v="167020"/>
    <x v="0"/>
    <x v="0"/>
    <x v="0"/>
    <x v="0"/>
    <x v="7"/>
    <x v="44"/>
    <x v="0"/>
    <x v="0"/>
    <s v="Tesseramento"/>
    <x v="1"/>
    <x v="0"/>
    <x v="0"/>
    <m/>
  </r>
  <r>
    <n v="69192"/>
    <x v="0"/>
    <x v="0"/>
    <x v="0"/>
    <x v="0"/>
    <x v="4"/>
    <x v="119"/>
    <x v="0"/>
    <x v="0"/>
    <s v="Tesseramento"/>
    <x v="1"/>
    <x v="3"/>
    <x v="0"/>
    <m/>
  </r>
  <r>
    <n v="207989"/>
    <x v="0"/>
    <x v="0"/>
    <x v="0"/>
    <x v="0"/>
    <x v="7"/>
    <x v="44"/>
    <x v="0"/>
    <x v="1"/>
    <s v="Tesseramento"/>
    <x v="1"/>
    <x v="3"/>
    <x v="0"/>
    <m/>
  </r>
  <r>
    <n v="91510"/>
    <x v="0"/>
    <x v="0"/>
    <x v="0"/>
    <x v="0"/>
    <x v="2"/>
    <x v="415"/>
    <x v="0"/>
    <x v="1"/>
    <s v="Tesseramento"/>
    <x v="0"/>
    <x v="0"/>
    <x v="0"/>
    <m/>
  </r>
  <r>
    <n v="80115"/>
    <x v="0"/>
    <x v="0"/>
    <x v="0"/>
    <x v="0"/>
    <x v="2"/>
    <x v="415"/>
    <x v="0"/>
    <x v="0"/>
    <s v="Tesseramento"/>
    <x v="0"/>
    <x v="0"/>
    <x v="0"/>
    <m/>
  </r>
  <r>
    <n v="91351"/>
    <x v="0"/>
    <x v="0"/>
    <x v="0"/>
    <x v="0"/>
    <x v="2"/>
    <x v="415"/>
    <x v="0"/>
    <x v="0"/>
    <s v="Tesseramento"/>
    <x v="0"/>
    <x v="0"/>
    <x v="0"/>
    <m/>
  </r>
  <r>
    <n v="4454"/>
    <x v="0"/>
    <x v="0"/>
    <x v="0"/>
    <x v="0"/>
    <x v="7"/>
    <x v="44"/>
    <x v="0"/>
    <x v="0"/>
    <s v="Tesseramento"/>
    <x v="1"/>
    <x v="3"/>
    <x v="0"/>
    <m/>
  </r>
  <r>
    <n v="80129"/>
    <x v="0"/>
    <x v="0"/>
    <x v="0"/>
    <x v="0"/>
    <x v="2"/>
    <x v="415"/>
    <x v="0"/>
    <x v="0"/>
    <s v="Tesseramento"/>
    <x v="0"/>
    <x v="0"/>
    <x v="0"/>
    <m/>
  </r>
  <r>
    <n v="116440"/>
    <x v="0"/>
    <x v="0"/>
    <x v="0"/>
    <x v="0"/>
    <x v="4"/>
    <x v="119"/>
    <x v="0"/>
    <x v="1"/>
    <s v="Tesseramento"/>
    <x v="1"/>
    <x v="1"/>
    <x v="0"/>
    <m/>
  </r>
  <r>
    <n v="192552"/>
    <x v="0"/>
    <x v="1"/>
    <x v="0"/>
    <x v="1"/>
    <x v="7"/>
    <x v="44"/>
    <x v="0"/>
    <x v="0"/>
    <s v="Tesseramento"/>
    <x v="1"/>
    <x v="0"/>
    <x v="0"/>
    <m/>
  </r>
  <r>
    <n v="28128"/>
    <x v="0"/>
    <x v="0"/>
    <x v="0"/>
    <x v="0"/>
    <x v="4"/>
    <x v="119"/>
    <x v="0"/>
    <x v="1"/>
    <s v="Tesseramento"/>
    <x v="1"/>
    <x v="4"/>
    <x v="0"/>
    <m/>
  </r>
  <r>
    <n v="169222"/>
    <x v="0"/>
    <x v="0"/>
    <x v="0"/>
    <x v="0"/>
    <x v="7"/>
    <x v="44"/>
    <x v="0"/>
    <x v="0"/>
    <s v="Tesseramento"/>
    <x v="1"/>
    <x v="0"/>
    <x v="0"/>
    <m/>
  </r>
  <r>
    <n v="82276"/>
    <x v="0"/>
    <x v="0"/>
    <x v="0"/>
    <x v="0"/>
    <x v="4"/>
    <x v="119"/>
    <x v="0"/>
    <x v="1"/>
    <s v="Tesseramento"/>
    <x v="1"/>
    <x v="4"/>
    <x v="0"/>
    <m/>
  </r>
  <r>
    <n v="194182"/>
    <x v="1"/>
    <x v="0"/>
    <x v="0"/>
    <x v="1"/>
    <x v="7"/>
    <x v="44"/>
    <x v="0"/>
    <x v="0"/>
    <s v="Tesseramento"/>
    <x v="1"/>
    <x v="5"/>
    <x v="0"/>
    <m/>
  </r>
  <r>
    <n v="81413"/>
    <x v="0"/>
    <x v="0"/>
    <x v="0"/>
    <x v="0"/>
    <x v="4"/>
    <x v="119"/>
    <x v="0"/>
    <x v="1"/>
    <s v="Tesseramento"/>
    <x v="1"/>
    <x v="3"/>
    <x v="0"/>
    <m/>
  </r>
  <r>
    <n v="125399"/>
    <x v="0"/>
    <x v="0"/>
    <x v="0"/>
    <x v="0"/>
    <x v="7"/>
    <x v="44"/>
    <x v="0"/>
    <x v="0"/>
    <s v="Tesseramento"/>
    <x v="1"/>
    <x v="3"/>
    <x v="0"/>
    <m/>
  </r>
  <r>
    <n v="81423"/>
    <x v="0"/>
    <x v="0"/>
    <x v="0"/>
    <x v="0"/>
    <x v="4"/>
    <x v="119"/>
    <x v="0"/>
    <x v="0"/>
    <s v="Tesseramento"/>
    <x v="1"/>
    <x v="3"/>
    <x v="0"/>
    <m/>
  </r>
  <r>
    <n v="153789"/>
    <x v="0"/>
    <x v="0"/>
    <x v="0"/>
    <x v="0"/>
    <x v="7"/>
    <x v="44"/>
    <x v="0"/>
    <x v="1"/>
    <s v="Tesseramento"/>
    <x v="1"/>
    <x v="0"/>
    <x v="0"/>
    <m/>
  </r>
  <r>
    <n v="196138"/>
    <x v="0"/>
    <x v="1"/>
    <x v="0"/>
    <x v="1"/>
    <x v="7"/>
    <x v="44"/>
    <x v="0"/>
    <x v="0"/>
    <s v="Tesseramento"/>
    <x v="1"/>
    <x v="0"/>
    <x v="0"/>
    <m/>
  </r>
  <r>
    <n v="77995"/>
    <x v="0"/>
    <x v="0"/>
    <x v="0"/>
    <x v="0"/>
    <x v="4"/>
    <x v="119"/>
    <x v="0"/>
    <x v="1"/>
    <s v="Tesseramento"/>
    <x v="1"/>
    <x v="0"/>
    <x v="0"/>
    <m/>
  </r>
  <r>
    <n v="168891"/>
    <x v="0"/>
    <x v="0"/>
    <x v="0"/>
    <x v="0"/>
    <x v="7"/>
    <x v="123"/>
    <x v="0"/>
    <x v="0"/>
    <s v="Tesseramento"/>
    <x v="1"/>
    <x v="3"/>
    <x v="0"/>
    <m/>
  </r>
  <r>
    <n v="114602"/>
    <x v="0"/>
    <x v="0"/>
    <x v="0"/>
    <x v="0"/>
    <x v="4"/>
    <x v="219"/>
    <x v="0"/>
    <x v="0"/>
    <s v="Tesseramento"/>
    <x v="0"/>
    <x v="0"/>
    <x v="0"/>
    <m/>
  </r>
  <r>
    <n v="157845"/>
    <x v="1"/>
    <x v="0"/>
    <x v="0"/>
    <x v="1"/>
    <x v="4"/>
    <x v="219"/>
    <x v="0"/>
    <x v="0"/>
    <s v="Tesseramento"/>
    <x v="0"/>
    <x v="5"/>
    <x v="0"/>
    <m/>
  </r>
  <r>
    <n v="48408"/>
    <x v="0"/>
    <x v="0"/>
    <x v="0"/>
    <x v="0"/>
    <x v="4"/>
    <x v="119"/>
    <x v="0"/>
    <x v="1"/>
    <s v="Tesseramento"/>
    <x v="1"/>
    <x v="4"/>
    <x v="0"/>
    <m/>
  </r>
  <r>
    <n v="48409"/>
    <x v="0"/>
    <x v="0"/>
    <x v="0"/>
    <x v="0"/>
    <x v="4"/>
    <x v="119"/>
    <x v="0"/>
    <x v="0"/>
    <s v="Tesseramento"/>
    <x v="1"/>
    <x v="4"/>
    <x v="0"/>
    <m/>
  </r>
  <r>
    <n v="139271"/>
    <x v="0"/>
    <x v="0"/>
    <x v="0"/>
    <x v="0"/>
    <x v="4"/>
    <x v="119"/>
    <x v="0"/>
    <x v="1"/>
    <s v="Tesseramento"/>
    <x v="1"/>
    <x v="3"/>
    <x v="0"/>
    <m/>
  </r>
  <r>
    <n v="2372"/>
    <x v="0"/>
    <x v="0"/>
    <x v="0"/>
    <x v="0"/>
    <x v="4"/>
    <x v="119"/>
    <x v="0"/>
    <x v="0"/>
    <s v="Tesseramento"/>
    <x v="1"/>
    <x v="3"/>
    <x v="0"/>
    <m/>
  </r>
  <r>
    <n v="101593"/>
    <x v="0"/>
    <x v="0"/>
    <x v="0"/>
    <x v="0"/>
    <x v="4"/>
    <x v="119"/>
    <x v="0"/>
    <x v="1"/>
    <s v="Tesseramento"/>
    <x v="1"/>
    <x v="3"/>
    <x v="0"/>
    <m/>
  </r>
  <r>
    <n v="62157"/>
    <x v="0"/>
    <x v="0"/>
    <x v="0"/>
    <x v="0"/>
    <x v="4"/>
    <x v="119"/>
    <x v="0"/>
    <x v="0"/>
    <s v="Tesseramento"/>
    <x v="1"/>
    <x v="4"/>
    <x v="0"/>
    <m/>
  </r>
  <r>
    <n v="18778"/>
    <x v="0"/>
    <x v="0"/>
    <x v="0"/>
    <x v="0"/>
    <x v="4"/>
    <x v="119"/>
    <x v="0"/>
    <x v="1"/>
    <s v="Tesseramento"/>
    <x v="1"/>
    <x v="4"/>
    <x v="0"/>
    <m/>
  </r>
  <r>
    <n v="62176"/>
    <x v="0"/>
    <x v="0"/>
    <x v="0"/>
    <x v="0"/>
    <x v="4"/>
    <x v="119"/>
    <x v="0"/>
    <x v="0"/>
    <s v="Tesseramento"/>
    <x v="1"/>
    <x v="4"/>
    <x v="0"/>
    <m/>
  </r>
  <r>
    <n v="43755"/>
    <x v="0"/>
    <x v="0"/>
    <x v="0"/>
    <x v="0"/>
    <x v="4"/>
    <x v="119"/>
    <x v="0"/>
    <x v="0"/>
    <s v="Tesseramento"/>
    <x v="1"/>
    <x v="0"/>
    <x v="0"/>
    <m/>
  </r>
  <r>
    <n v="113717"/>
    <x v="0"/>
    <x v="0"/>
    <x v="0"/>
    <x v="0"/>
    <x v="4"/>
    <x v="119"/>
    <x v="0"/>
    <x v="1"/>
    <s v="Tesseramento"/>
    <x v="1"/>
    <x v="4"/>
    <x v="0"/>
    <m/>
  </r>
  <r>
    <n v="76102"/>
    <x v="0"/>
    <x v="0"/>
    <x v="0"/>
    <x v="0"/>
    <x v="4"/>
    <x v="119"/>
    <x v="0"/>
    <x v="0"/>
    <s v="Tesseramento"/>
    <x v="1"/>
    <x v="0"/>
    <x v="0"/>
    <m/>
  </r>
  <r>
    <n v="113718"/>
    <x v="0"/>
    <x v="0"/>
    <x v="0"/>
    <x v="0"/>
    <x v="4"/>
    <x v="119"/>
    <x v="0"/>
    <x v="0"/>
    <s v="Tesseramento"/>
    <x v="1"/>
    <x v="4"/>
    <x v="0"/>
    <m/>
  </r>
  <r>
    <n v="154113"/>
    <x v="0"/>
    <x v="0"/>
    <x v="0"/>
    <x v="0"/>
    <x v="4"/>
    <x v="119"/>
    <x v="0"/>
    <x v="0"/>
    <s v="Tesseramento"/>
    <x v="1"/>
    <x v="4"/>
    <x v="0"/>
    <m/>
  </r>
  <r>
    <n v="164577"/>
    <x v="0"/>
    <x v="0"/>
    <x v="0"/>
    <x v="0"/>
    <x v="4"/>
    <x v="119"/>
    <x v="0"/>
    <x v="0"/>
    <s v="Tesseramento"/>
    <x v="1"/>
    <x v="3"/>
    <x v="0"/>
    <m/>
  </r>
  <r>
    <n v="108657"/>
    <x v="0"/>
    <x v="0"/>
    <x v="0"/>
    <x v="0"/>
    <x v="4"/>
    <x v="119"/>
    <x v="0"/>
    <x v="1"/>
    <s v="Tesseramento"/>
    <x v="1"/>
    <x v="3"/>
    <x v="0"/>
    <m/>
  </r>
  <r>
    <n v="106469"/>
    <x v="0"/>
    <x v="0"/>
    <x v="0"/>
    <x v="0"/>
    <x v="4"/>
    <x v="119"/>
    <x v="0"/>
    <x v="0"/>
    <s v="Tesseramento"/>
    <x v="1"/>
    <x v="1"/>
    <x v="0"/>
    <m/>
  </r>
  <r>
    <n v="230246"/>
    <x v="0"/>
    <x v="1"/>
    <x v="0"/>
    <x v="2"/>
    <x v="7"/>
    <x v="293"/>
    <x v="0"/>
    <x v="0"/>
    <s v="Tesseramento"/>
    <x v="1"/>
    <x v="3"/>
    <x v="0"/>
    <m/>
  </r>
  <r>
    <n v="126562"/>
    <x v="0"/>
    <x v="0"/>
    <x v="0"/>
    <x v="0"/>
    <x v="11"/>
    <x v="221"/>
    <x v="0"/>
    <x v="0"/>
    <s v="Tesseramento"/>
    <x v="1"/>
    <x v="3"/>
    <x v="0"/>
    <m/>
  </r>
  <r>
    <n v="52424"/>
    <x v="0"/>
    <x v="0"/>
    <x v="0"/>
    <x v="0"/>
    <x v="11"/>
    <x v="221"/>
    <x v="0"/>
    <x v="0"/>
    <s v="Tesseramento"/>
    <x v="1"/>
    <x v="3"/>
    <x v="0"/>
    <m/>
  </r>
  <r>
    <n v="111443"/>
    <x v="0"/>
    <x v="0"/>
    <x v="0"/>
    <x v="0"/>
    <x v="11"/>
    <x v="221"/>
    <x v="0"/>
    <x v="0"/>
    <s v="Tesseramento"/>
    <x v="1"/>
    <x v="4"/>
    <x v="0"/>
    <m/>
  </r>
  <r>
    <n v="136577"/>
    <x v="0"/>
    <x v="0"/>
    <x v="0"/>
    <x v="0"/>
    <x v="11"/>
    <x v="221"/>
    <x v="0"/>
    <x v="0"/>
    <s v="Tesseramento"/>
    <x v="1"/>
    <x v="0"/>
    <x v="0"/>
    <m/>
  </r>
  <r>
    <n v="154966"/>
    <x v="0"/>
    <x v="0"/>
    <x v="0"/>
    <x v="0"/>
    <x v="11"/>
    <x v="221"/>
    <x v="0"/>
    <x v="0"/>
    <s v="Tesseramento"/>
    <x v="1"/>
    <x v="4"/>
    <x v="0"/>
    <m/>
  </r>
  <r>
    <n v="154965"/>
    <x v="0"/>
    <x v="0"/>
    <x v="0"/>
    <x v="0"/>
    <x v="11"/>
    <x v="221"/>
    <x v="0"/>
    <x v="0"/>
    <s v="Tesseramento"/>
    <x v="1"/>
    <x v="0"/>
    <x v="0"/>
    <m/>
  </r>
  <r>
    <n v="71448"/>
    <x v="0"/>
    <x v="0"/>
    <x v="0"/>
    <x v="0"/>
    <x v="11"/>
    <x v="221"/>
    <x v="0"/>
    <x v="0"/>
    <s v="Tesseramento"/>
    <x v="1"/>
    <x v="3"/>
    <x v="0"/>
    <m/>
  </r>
  <r>
    <n v="78208"/>
    <x v="0"/>
    <x v="0"/>
    <x v="0"/>
    <x v="0"/>
    <x v="11"/>
    <x v="221"/>
    <x v="0"/>
    <x v="1"/>
    <s v="Tesseramento"/>
    <x v="1"/>
    <x v="3"/>
    <x v="0"/>
    <m/>
  </r>
  <r>
    <n v="114459"/>
    <x v="0"/>
    <x v="0"/>
    <x v="0"/>
    <x v="0"/>
    <x v="7"/>
    <x v="275"/>
    <x v="0"/>
    <x v="0"/>
    <s v="Tesseramento"/>
    <x v="0"/>
    <x v="0"/>
    <x v="0"/>
    <m/>
  </r>
  <r>
    <n v="198519"/>
    <x v="0"/>
    <x v="0"/>
    <x v="0"/>
    <x v="0"/>
    <x v="7"/>
    <x v="275"/>
    <x v="0"/>
    <x v="0"/>
    <s v="Tesseramento"/>
    <x v="0"/>
    <x v="1"/>
    <x v="0"/>
    <m/>
  </r>
  <r>
    <n v="225196"/>
    <x v="0"/>
    <x v="1"/>
    <x v="0"/>
    <x v="0"/>
    <x v="7"/>
    <x v="275"/>
    <x v="0"/>
    <x v="0"/>
    <s v="Tesseramento"/>
    <x v="0"/>
    <x v="1"/>
    <x v="0"/>
    <m/>
  </r>
  <r>
    <n v="209446"/>
    <x v="0"/>
    <x v="0"/>
    <x v="0"/>
    <x v="0"/>
    <x v="7"/>
    <x v="275"/>
    <x v="0"/>
    <x v="0"/>
    <s v="Tesseramento"/>
    <x v="0"/>
    <x v="4"/>
    <x v="0"/>
    <m/>
  </r>
  <r>
    <n v="110218"/>
    <x v="0"/>
    <x v="0"/>
    <x v="0"/>
    <x v="0"/>
    <x v="7"/>
    <x v="275"/>
    <x v="0"/>
    <x v="0"/>
    <s v="Tesseramento"/>
    <x v="0"/>
    <x v="0"/>
    <x v="0"/>
    <m/>
  </r>
  <r>
    <n v="88250"/>
    <x v="0"/>
    <x v="0"/>
    <x v="0"/>
    <x v="0"/>
    <x v="7"/>
    <x v="275"/>
    <x v="0"/>
    <x v="0"/>
    <s v="Tesseramento"/>
    <x v="0"/>
    <x v="0"/>
    <x v="0"/>
    <m/>
  </r>
  <r>
    <n v="120437"/>
    <x v="0"/>
    <x v="0"/>
    <x v="0"/>
    <x v="0"/>
    <x v="7"/>
    <x v="195"/>
    <x v="0"/>
    <x v="0"/>
    <s v="Tesseramento"/>
    <x v="1"/>
    <x v="0"/>
    <x v="0"/>
    <m/>
  </r>
  <r>
    <n v="166906"/>
    <x v="0"/>
    <x v="0"/>
    <x v="0"/>
    <x v="1"/>
    <x v="7"/>
    <x v="195"/>
    <x v="0"/>
    <x v="0"/>
    <s v="Tesseramento"/>
    <x v="1"/>
    <x v="0"/>
    <x v="0"/>
    <m/>
  </r>
  <r>
    <n v="151287"/>
    <x v="0"/>
    <x v="0"/>
    <x v="0"/>
    <x v="0"/>
    <x v="7"/>
    <x v="195"/>
    <x v="0"/>
    <x v="0"/>
    <s v="Tesseramento"/>
    <x v="1"/>
    <x v="3"/>
    <x v="0"/>
    <m/>
  </r>
  <r>
    <n v="198180"/>
    <x v="0"/>
    <x v="0"/>
    <x v="0"/>
    <x v="0"/>
    <x v="7"/>
    <x v="195"/>
    <x v="0"/>
    <x v="1"/>
    <s v="Tesseramento"/>
    <x v="1"/>
    <x v="0"/>
    <x v="0"/>
    <m/>
  </r>
  <r>
    <n v="149441"/>
    <x v="0"/>
    <x v="0"/>
    <x v="2"/>
    <x v="2"/>
    <x v="7"/>
    <x v="275"/>
    <x v="0"/>
    <x v="0"/>
    <s v="Tesseramento"/>
    <x v="0"/>
    <x v="3"/>
    <x v="0"/>
    <m/>
  </r>
  <r>
    <n v="195269"/>
    <x v="1"/>
    <x v="0"/>
    <x v="0"/>
    <x v="1"/>
    <x v="7"/>
    <x v="195"/>
    <x v="0"/>
    <x v="0"/>
    <s v="Tesseramento"/>
    <x v="1"/>
    <x v="6"/>
    <x v="0"/>
    <m/>
  </r>
  <r>
    <n v="195268"/>
    <x v="1"/>
    <x v="0"/>
    <x v="0"/>
    <x v="1"/>
    <x v="7"/>
    <x v="195"/>
    <x v="0"/>
    <x v="0"/>
    <s v="Tesseramento"/>
    <x v="1"/>
    <x v="2"/>
    <x v="0"/>
    <m/>
  </r>
  <r>
    <n v="214161"/>
    <x v="0"/>
    <x v="0"/>
    <x v="0"/>
    <x v="0"/>
    <x v="7"/>
    <x v="195"/>
    <x v="0"/>
    <x v="0"/>
    <s v="Tesseramento"/>
    <x v="1"/>
    <x v="0"/>
    <x v="0"/>
    <m/>
  </r>
  <r>
    <n v="195515"/>
    <x v="0"/>
    <x v="1"/>
    <x v="0"/>
    <x v="0"/>
    <x v="7"/>
    <x v="195"/>
    <x v="0"/>
    <x v="0"/>
    <s v="Tesseramento"/>
    <x v="1"/>
    <x v="0"/>
    <x v="0"/>
    <m/>
  </r>
  <r>
    <n v="182463"/>
    <x v="0"/>
    <x v="1"/>
    <x v="0"/>
    <x v="0"/>
    <x v="7"/>
    <x v="195"/>
    <x v="0"/>
    <x v="0"/>
    <s v="Tesseramento"/>
    <x v="1"/>
    <x v="3"/>
    <x v="0"/>
    <m/>
  </r>
  <r>
    <n v="218148"/>
    <x v="0"/>
    <x v="1"/>
    <x v="0"/>
    <x v="0"/>
    <x v="7"/>
    <x v="195"/>
    <x v="0"/>
    <x v="0"/>
    <s v="Tesseramento"/>
    <x v="1"/>
    <x v="0"/>
    <x v="0"/>
    <m/>
  </r>
  <r>
    <n v="210792"/>
    <x v="0"/>
    <x v="0"/>
    <x v="0"/>
    <x v="0"/>
    <x v="7"/>
    <x v="195"/>
    <x v="0"/>
    <x v="0"/>
    <s v="Tesseramento"/>
    <x v="1"/>
    <x v="1"/>
    <x v="0"/>
    <m/>
  </r>
  <r>
    <n v="93826"/>
    <x v="0"/>
    <x v="0"/>
    <x v="0"/>
    <x v="0"/>
    <x v="7"/>
    <x v="195"/>
    <x v="0"/>
    <x v="0"/>
    <s v="Tesseramento"/>
    <x v="1"/>
    <x v="4"/>
    <x v="0"/>
    <m/>
  </r>
  <r>
    <n v="223716"/>
    <x v="0"/>
    <x v="0"/>
    <x v="0"/>
    <x v="0"/>
    <x v="7"/>
    <x v="195"/>
    <x v="0"/>
    <x v="0"/>
    <s v="Tesseramento"/>
    <x v="1"/>
    <x v="3"/>
    <x v="0"/>
    <m/>
  </r>
  <r>
    <n v="152352"/>
    <x v="0"/>
    <x v="0"/>
    <x v="0"/>
    <x v="0"/>
    <x v="4"/>
    <x v="54"/>
    <x v="0"/>
    <x v="0"/>
    <s v="Tesseramento"/>
    <x v="1"/>
    <x v="4"/>
    <x v="0"/>
    <m/>
  </r>
  <r>
    <n v="152363"/>
    <x v="0"/>
    <x v="0"/>
    <x v="0"/>
    <x v="0"/>
    <x v="4"/>
    <x v="54"/>
    <x v="0"/>
    <x v="1"/>
    <s v="Tesseramento"/>
    <x v="1"/>
    <x v="4"/>
    <x v="0"/>
    <m/>
  </r>
  <r>
    <n v="160951"/>
    <x v="0"/>
    <x v="0"/>
    <x v="0"/>
    <x v="0"/>
    <x v="4"/>
    <x v="166"/>
    <x v="0"/>
    <x v="0"/>
    <s v="Tesseramento"/>
    <x v="1"/>
    <x v="0"/>
    <x v="0"/>
    <m/>
  </r>
  <r>
    <n v="146003"/>
    <x v="0"/>
    <x v="0"/>
    <x v="0"/>
    <x v="0"/>
    <x v="4"/>
    <x v="197"/>
    <x v="0"/>
    <x v="0"/>
    <s v="Tesseramento"/>
    <x v="1"/>
    <x v="0"/>
    <x v="0"/>
    <m/>
  </r>
  <r>
    <n v="205500"/>
    <x v="1"/>
    <x v="0"/>
    <x v="0"/>
    <x v="3"/>
    <x v="8"/>
    <x v="112"/>
    <x v="0"/>
    <x v="0"/>
    <s v="Tesseramento"/>
    <x v="1"/>
    <x v="5"/>
    <x v="0"/>
    <m/>
  </r>
  <r>
    <n v="235463"/>
    <x v="0"/>
    <x v="1"/>
    <x v="1"/>
    <x v="0"/>
    <x v="7"/>
    <x v="195"/>
    <x v="0"/>
    <x v="0"/>
    <s v="Tesseramento"/>
    <x v="1"/>
    <x v="1"/>
    <x v="0"/>
    <m/>
  </r>
  <r>
    <n v="87891"/>
    <x v="0"/>
    <x v="0"/>
    <x v="0"/>
    <x v="0"/>
    <x v="4"/>
    <x v="197"/>
    <x v="0"/>
    <x v="0"/>
    <s v="Tesseramento"/>
    <x v="1"/>
    <x v="4"/>
    <x v="0"/>
    <m/>
  </r>
  <r>
    <n v="82884"/>
    <x v="0"/>
    <x v="0"/>
    <x v="0"/>
    <x v="0"/>
    <x v="4"/>
    <x v="197"/>
    <x v="0"/>
    <x v="0"/>
    <s v="Tesseramento"/>
    <x v="1"/>
    <x v="4"/>
    <x v="0"/>
    <m/>
  </r>
  <r>
    <n v="116280"/>
    <x v="0"/>
    <x v="0"/>
    <x v="0"/>
    <x v="0"/>
    <x v="4"/>
    <x v="197"/>
    <x v="0"/>
    <x v="0"/>
    <s v="Tesseramento"/>
    <x v="1"/>
    <x v="4"/>
    <x v="0"/>
    <m/>
  </r>
  <r>
    <n v="60960"/>
    <x v="0"/>
    <x v="0"/>
    <x v="0"/>
    <x v="0"/>
    <x v="4"/>
    <x v="197"/>
    <x v="0"/>
    <x v="0"/>
    <s v="Tesseramento"/>
    <x v="1"/>
    <x v="3"/>
    <x v="0"/>
    <m/>
  </r>
  <r>
    <n v="136882"/>
    <x v="0"/>
    <x v="0"/>
    <x v="0"/>
    <x v="0"/>
    <x v="4"/>
    <x v="197"/>
    <x v="0"/>
    <x v="0"/>
    <s v="Tesseramento"/>
    <x v="1"/>
    <x v="4"/>
    <x v="0"/>
    <m/>
  </r>
  <r>
    <n v="164541"/>
    <x v="0"/>
    <x v="0"/>
    <x v="0"/>
    <x v="0"/>
    <x v="4"/>
    <x v="197"/>
    <x v="0"/>
    <x v="0"/>
    <s v="Tesseramento"/>
    <x v="1"/>
    <x v="4"/>
    <x v="0"/>
    <m/>
  </r>
  <r>
    <n v="88171"/>
    <x v="0"/>
    <x v="0"/>
    <x v="0"/>
    <x v="0"/>
    <x v="4"/>
    <x v="197"/>
    <x v="0"/>
    <x v="0"/>
    <s v="Tesseramento"/>
    <x v="1"/>
    <x v="3"/>
    <x v="0"/>
    <m/>
  </r>
  <r>
    <n v="180024"/>
    <x v="0"/>
    <x v="0"/>
    <x v="0"/>
    <x v="0"/>
    <x v="4"/>
    <x v="12"/>
    <x v="0"/>
    <x v="0"/>
    <s v="Tesseramento"/>
    <x v="1"/>
    <x v="4"/>
    <x v="0"/>
    <m/>
  </r>
  <r>
    <n v="180030"/>
    <x v="0"/>
    <x v="0"/>
    <x v="0"/>
    <x v="1"/>
    <x v="4"/>
    <x v="12"/>
    <x v="0"/>
    <x v="1"/>
    <s v="Tesseramento"/>
    <x v="1"/>
    <x v="4"/>
    <x v="0"/>
    <m/>
  </r>
  <r>
    <n v="131610"/>
    <x v="0"/>
    <x v="0"/>
    <x v="0"/>
    <x v="0"/>
    <x v="4"/>
    <x v="197"/>
    <x v="0"/>
    <x v="0"/>
    <s v="Tesseramento"/>
    <x v="1"/>
    <x v="0"/>
    <x v="0"/>
    <m/>
  </r>
  <r>
    <n v="235464"/>
    <x v="0"/>
    <x v="1"/>
    <x v="1"/>
    <x v="0"/>
    <x v="7"/>
    <x v="195"/>
    <x v="0"/>
    <x v="0"/>
    <s v="Tesseramento"/>
    <x v="1"/>
    <x v="1"/>
    <x v="0"/>
    <m/>
  </r>
  <r>
    <n v="60967"/>
    <x v="0"/>
    <x v="0"/>
    <x v="0"/>
    <x v="0"/>
    <x v="4"/>
    <x v="197"/>
    <x v="0"/>
    <x v="0"/>
    <s v="Tesseramento"/>
    <x v="1"/>
    <x v="0"/>
    <x v="0"/>
    <m/>
  </r>
  <r>
    <n v="16132"/>
    <x v="0"/>
    <x v="0"/>
    <x v="0"/>
    <x v="0"/>
    <x v="4"/>
    <x v="197"/>
    <x v="0"/>
    <x v="0"/>
    <s v="Tesseramento"/>
    <x v="1"/>
    <x v="3"/>
    <x v="0"/>
    <m/>
  </r>
  <r>
    <n v="235465"/>
    <x v="1"/>
    <x v="1"/>
    <x v="1"/>
    <x v="3"/>
    <x v="7"/>
    <x v="195"/>
    <x v="0"/>
    <x v="0"/>
    <s v="Tesseramento"/>
    <x v="1"/>
    <x v="5"/>
    <x v="0"/>
    <m/>
  </r>
  <r>
    <n v="235466"/>
    <x v="1"/>
    <x v="1"/>
    <x v="1"/>
    <x v="3"/>
    <x v="7"/>
    <x v="195"/>
    <x v="0"/>
    <x v="0"/>
    <s v="Tesseramento"/>
    <x v="1"/>
    <x v="5"/>
    <x v="0"/>
    <m/>
  </r>
  <r>
    <n v="55843"/>
    <x v="0"/>
    <x v="0"/>
    <x v="0"/>
    <x v="0"/>
    <x v="4"/>
    <x v="197"/>
    <x v="0"/>
    <x v="0"/>
    <s v="Tesseramento"/>
    <x v="1"/>
    <x v="3"/>
    <x v="0"/>
    <m/>
  </r>
  <r>
    <n v="65791"/>
    <x v="0"/>
    <x v="0"/>
    <x v="0"/>
    <x v="0"/>
    <x v="4"/>
    <x v="197"/>
    <x v="0"/>
    <x v="1"/>
    <s v="Tesseramento"/>
    <x v="1"/>
    <x v="3"/>
    <x v="0"/>
    <m/>
  </r>
  <r>
    <n v="193043"/>
    <x v="0"/>
    <x v="0"/>
    <x v="0"/>
    <x v="0"/>
    <x v="4"/>
    <x v="197"/>
    <x v="0"/>
    <x v="0"/>
    <s v="Tesseramento"/>
    <x v="1"/>
    <x v="3"/>
    <x v="0"/>
    <m/>
  </r>
  <r>
    <n v="227139"/>
    <x v="0"/>
    <x v="1"/>
    <x v="0"/>
    <x v="1"/>
    <x v="4"/>
    <x v="197"/>
    <x v="0"/>
    <x v="1"/>
    <s v="Tesseramento"/>
    <x v="1"/>
    <x v="3"/>
    <x v="0"/>
    <m/>
  </r>
  <r>
    <n v="107486"/>
    <x v="0"/>
    <x v="0"/>
    <x v="0"/>
    <x v="0"/>
    <x v="4"/>
    <x v="197"/>
    <x v="0"/>
    <x v="0"/>
    <s v="Tesseramento"/>
    <x v="1"/>
    <x v="0"/>
    <x v="0"/>
    <m/>
  </r>
  <r>
    <n v="221464"/>
    <x v="1"/>
    <x v="0"/>
    <x v="0"/>
    <x v="0"/>
    <x v="4"/>
    <x v="197"/>
    <x v="0"/>
    <x v="0"/>
    <s v="Tesseramento"/>
    <x v="1"/>
    <x v="2"/>
    <x v="0"/>
    <m/>
  </r>
  <r>
    <n v="99882"/>
    <x v="0"/>
    <x v="0"/>
    <x v="0"/>
    <x v="0"/>
    <x v="7"/>
    <x v="185"/>
    <x v="0"/>
    <x v="1"/>
    <s v="Tesseramento"/>
    <x v="1"/>
    <x v="0"/>
    <x v="0"/>
    <m/>
  </r>
  <r>
    <n v="44818"/>
    <x v="0"/>
    <x v="0"/>
    <x v="0"/>
    <x v="0"/>
    <x v="7"/>
    <x v="78"/>
    <x v="0"/>
    <x v="0"/>
    <s v="Tesseramento"/>
    <x v="0"/>
    <x v="1"/>
    <x v="0"/>
    <m/>
  </r>
  <r>
    <n v="107532"/>
    <x v="0"/>
    <x v="0"/>
    <x v="0"/>
    <x v="0"/>
    <x v="4"/>
    <x v="219"/>
    <x v="0"/>
    <x v="0"/>
    <s v="Tesseramento"/>
    <x v="0"/>
    <x v="1"/>
    <x v="0"/>
    <m/>
  </r>
  <r>
    <n v="77483"/>
    <x v="0"/>
    <x v="0"/>
    <x v="0"/>
    <x v="0"/>
    <x v="4"/>
    <x v="219"/>
    <x v="0"/>
    <x v="0"/>
    <s v="Tesseramento"/>
    <x v="0"/>
    <x v="3"/>
    <x v="0"/>
    <m/>
  </r>
  <r>
    <n v="74359"/>
    <x v="0"/>
    <x v="0"/>
    <x v="0"/>
    <x v="0"/>
    <x v="10"/>
    <x v="228"/>
    <x v="0"/>
    <x v="0"/>
    <s v="Tesseramento"/>
    <x v="1"/>
    <x v="4"/>
    <x v="0"/>
    <m/>
  </r>
  <r>
    <n v="222104"/>
    <x v="0"/>
    <x v="0"/>
    <x v="0"/>
    <x v="1"/>
    <x v="10"/>
    <x v="228"/>
    <x v="0"/>
    <x v="0"/>
    <s v="Tesseramento"/>
    <x v="1"/>
    <x v="0"/>
    <x v="0"/>
    <m/>
  </r>
  <r>
    <n v="34577"/>
    <x v="0"/>
    <x v="0"/>
    <x v="0"/>
    <x v="0"/>
    <x v="10"/>
    <x v="228"/>
    <x v="0"/>
    <x v="0"/>
    <s v="Tesseramento"/>
    <x v="1"/>
    <x v="4"/>
    <x v="0"/>
    <m/>
  </r>
  <r>
    <n v="174659"/>
    <x v="0"/>
    <x v="0"/>
    <x v="0"/>
    <x v="0"/>
    <x v="10"/>
    <x v="228"/>
    <x v="0"/>
    <x v="0"/>
    <s v="Tesseramento"/>
    <x v="1"/>
    <x v="0"/>
    <x v="0"/>
    <m/>
  </r>
  <r>
    <n v="34582"/>
    <x v="0"/>
    <x v="0"/>
    <x v="0"/>
    <x v="0"/>
    <x v="10"/>
    <x v="228"/>
    <x v="0"/>
    <x v="0"/>
    <s v="Tesseramento"/>
    <x v="1"/>
    <x v="3"/>
    <x v="0"/>
    <m/>
  </r>
  <r>
    <n v="34578"/>
    <x v="0"/>
    <x v="0"/>
    <x v="0"/>
    <x v="4"/>
    <x v="10"/>
    <x v="228"/>
    <x v="0"/>
    <x v="1"/>
    <s v="Tesseramento"/>
    <x v="1"/>
    <x v="4"/>
    <x v="0"/>
    <m/>
  </r>
  <r>
    <n v="186569"/>
    <x v="0"/>
    <x v="0"/>
    <x v="0"/>
    <x v="0"/>
    <x v="10"/>
    <x v="228"/>
    <x v="0"/>
    <x v="0"/>
    <s v="Tesseramento"/>
    <x v="1"/>
    <x v="0"/>
    <x v="0"/>
    <m/>
  </r>
  <r>
    <n v="74363"/>
    <x v="0"/>
    <x v="0"/>
    <x v="0"/>
    <x v="0"/>
    <x v="10"/>
    <x v="228"/>
    <x v="0"/>
    <x v="1"/>
    <s v="Tesseramento"/>
    <x v="1"/>
    <x v="4"/>
    <x v="0"/>
    <m/>
  </r>
  <r>
    <n v="92919"/>
    <x v="0"/>
    <x v="0"/>
    <x v="0"/>
    <x v="0"/>
    <x v="10"/>
    <x v="228"/>
    <x v="0"/>
    <x v="0"/>
    <s v="Tesseramento"/>
    <x v="1"/>
    <x v="0"/>
    <x v="0"/>
    <m/>
  </r>
  <r>
    <n v="199039"/>
    <x v="0"/>
    <x v="0"/>
    <x v="2"/>
    <x v="1"/>
    <x v="10"/>
    <x v="228"/>
    <x v="0"/>
    <x v="0"/>
    <s v="Tesseramento"/>
    <x v="1"/>
    <x v="0"/>
    <x v="0"/>
    <m/>
  </r>
  <r>
    <n v="224230"/>
    <x v="0"/>
    <x v="0"/>
    <x v="0"/>
    <x v="3"/>
    <x v="10"/>
    <x v="228"/>
    <x v="0"/>
    <x v="1"/>
    <s v="Tesseramento"/>
    <x v="1"/>
    <x v="3"/>
    <x v="0"/>
    <m/>
  </r>
  <r>
    <n v="80865"/>
    <x v="0"/>
    <x v="0"/>
    <x v="0"/>
    <x v="0"/>
    <x v="13"/>
    <x v="177"/>
    <x v="0"/>
    <x v="0"/>
    <s v="Tesseramento"/>
    <x v="1"/>
    <x v="4"/>
    <x v="0"/>
    <m/>
  </r>
  <r>
    <n v="219029"/>
    <x v="0"/>
    <x v="0"/>
    <x v="0"/>
    <x v="1"/>
    <x v="1"/>
    <x v="284"/>
    <x v="0"/>
    <x v="0"/>
    <s v="Tesseramento"/>
    <x v="0"/>
    <x v="3"/>
    <x v="0"/>
    <m/>
  </r>
  <r>
    <n v="184335"/>
    <x v="0"/>
    <x v="1"/>
    <x v="0"/>
    <x v="0"/>
    <x v="1"/>
    <x v="284"/>
    <x v="0"/>
    <x v="0"/>
    <s v="Tesseramento"/>
    <x v="0"/>
    <x v="4"/>
    <x v="0"/>
    <m/>
  </r>
  <r>
    <n v="166345"/>
    <x v="0"/>
    <x v="0"/>
    <x v="0"/>
    <x v="0"/>
    <x v="1"/>
    <x v="284"/>
    <x v="0"/>
    <x v="0"/>
    <s v="Tesseramento"/>
    <x v="0"/>
    <x v="0"/>
    <x v="0"/>
    <m/>
  </r>
  <r>
    <n v="68119"/>
    <x v="0"/>
    <x v="0"/>
    <x v="0"/>
    <x v="0"/>
    <x v="1"/>
    <x v="284"/>
    <x v="0"/>
    <x v="0"/>
    <s v="Tesseramento"/>
    <x v="0"/>
    <x v="3"/>
    <x v="0"/>
    <m/>
  </r>
  <r>
    <n v="96598"/>
    <x v="0"/>
    <x v="1"/>
    <x v="2"/>
    <x v="4"/>
    <x v="2"/>
    <x v="216"/>
    <x v="0"/>
    <x v="0"/>
    <s v="Tesseramento"/>
    <x v="0"/>
    <x v="0"/>
    <x v="0"/>
    <m/>
  </r>
  <r>
    <n v="88877"/>
    <x v="0"/>
    <x v="0"/>
    <x v="0"/>
    <x v="0"/>
    <x v="11"/>
    <x v="388"/>
    <x v="0"/>
    <x v="0"/>
    <s v="Tesseramento"/>
    <x v="0"/>
    <x v="0"/>
    <x v="0"/>
    <m/>
  </r>
  <r>
    <n v="174922"/>
    <x v="0"/>
    <x v="0"/>
    <x v="0"/>
    <x v="0"/>
    <x v="11"/>
    <x v="388"/>
    <x v="0"/>
    <x v="0"/>
    <s v="Tesseramento"/>
    <x v="0"/>
    <x v="0"/>
    <x v="0"/>
    <m/>
  </r>
  <r>
    <n v="53026"/>
    <x v="0"/>
    <x v="0"/>
    <x v="0"/>
    <x v="0"/>
    <x v="7"/>
    <x v="9"/>
    <x v="0"/>
    <x v="0"/>
    <s v="Tesseramento"/>
    <x v="0"/>
    <x v="0"/>
    <x v="0"/>
    <m/>
  </r>
  <r>
    <n v="232089"/>
    <x v="0"/>
    <x v="0"/>
    <x v="0"/>
    <x v="3"/>
    <x v="7"/>
    <x v="9"/>
    <x v="0"/>
    <x v="0"/>
    <s v="Tesseramento"/>
    <x v="0"/>
    <x v="0"/>
    <x v="0"/>
    <m/>
  </r>
  <r>
    <n v="114495"/>
    <x v="0"/>
    <x v="0"/>
    <x v="0"/>
    <x v="0"/>
    <x v="7"/>
    <x v="9"/>
    <x v="0"/>
    <x v="0"/>
    <s v="Tesseramento"/>
    <x v="0"/>
    <x v="0"/>
    <x v="0"/>
    <m/>
  </r>
  <r>
    <n v="159162"/>
    <x v="0"/>
    <x v="0"/>
    <x v="0"/>
    <x v="0"/>
    <x v="7"/>
    <x v="9"/>
    <x v="0"/>
    <x v="1"/>
    <s v="Tesseramento"/>
    <x v="0"/>
    <x v="3"/>
    <x v="0"/>
    <m/>
  </r>
  <r>
    <n v="3738"/>
    <x v="0"/>
    <x v="0"/>
    <x v="2"/>
    <x v="0"/>
    <x v="7"/>
    <x v="9"/>
    <x v="0"/>
    <x v="1"/>
    <s v="Tesseramento"/>
    <x v="0"/>
    <x v="4"/>
    <x v="0"/>
    <m/>
  </r>
  <r>
    <n v="159154"/>
    <x v="0"/>
    <x v="0"/>
    <x v="0"/>
    <x v="0"/>
    <x v="7"/>
    <x v="9"/>
    <x v="0"/>
    <x v="0"/>
    <s v="Tesseramento"/>
    <x v="0"/>
    <x v="3"/>
    <x v="0"/>
    <m/>
  </r>
  <r>
    <n v="223776"/>
    <x v="0"/>
    <x v="0"/>
    <x v="0"/>
    <x v="0"/>
    <x v="7"/>
    <x v="9"/>
    <x v="0"/>
    <x v="0"/>
    <s v="Tesseramento"/>
    <x v="0"/>
    <x v="0"/>
    <x v="0"/>
    <m/>
  </r>
  <r>
    <n v="110277"/>
    <x v="0"/>
    <x v="0"/>
    <x v="0"/>
    <x v="1"/>
    <x v="7"/>
    <x v="9"/>
    <x v="0"/>
    <x v="0"/>
    <s v="Tesseramento"/>
    <x v="0"/>
    <x v="0"/>
    <x v="0"/>
    <m/>
  </r>
  <r>
    <n v="171399"/>
    <x v="0"/>
    <x v="0"/>
    <x v="0"/>
    <x v="0"/>
    <x v="7"/>
    <x v="9"/>
    <x v="0"/>
    <x v="0"/>
    <s v="Tesseramento"/>
    <x v="0"/>
    <x v="0"/>
    <x v="0"/>
    <m/>
  </r>
  <r>
    <n v="130507"/>
    <x v="0"/>
    <x v="0"/>
    <x v="0"/>
    <x v="0"/>
    <x v="7"/>
    <x v="9"/>
    <x v="0"/>
    <x v="0"/>
    <s v="Tesseramento"/>
    <x v="0"/>
    <x v="0"/>
    <x v="0"/>
    <m/>
  </r>
  <r>
    <n v="136124"/>
    <x v="0"/>
    <x v="0"/>
    <x v="0"/>
    <x v="0"/>
    <x v="7"/>
    <x v="9"/>
    <x v="0"/>
    <x v="0"/>
    <s v="Tesseramento"/>
    <x v="0"/>
    <x v="3"/>
    <x v="0"/>
    <m/>
  </r>
  <r>
    <n v="151161"/>
    <x v="0"/>
    <x v="0"/>
    <x v="2"/>
    <x v="0"/>
    <x v="7"/>
    <x v="9"/>
    <x v="0"/>
    <x v="0"/>
    <s v="Tesseramento"/>
    <x v="0"/>
    <x v="0"/>
    <x v="0"/>
    <m/>
  </r>
  <r>
    <n v="4282"/>
    <x v="0"/>
    <x v="0"/>
    <x v="0"/>
    <x v="0"/>
    <x v="7"/>
    <x v="9"/>
    <x v="0"/>
    <x v="1"/>
    <s v="Tesseramento"/>
    <x v="0"/>
    <x v="0"/>
    <x v="0"/>
    <m/>
  </r>
  <r>
    <n v="81975"/>
    <x v="0"/>
    <x v="0"/>
    <x v="0"/>
    <x v="0"/>
    <x v="7"/>
    <x v="9"/>
    <x v="0"/>
    <x v="0"/>
    <s v="Tesseramento"/>
    <x v="0"/>
    <x v="0"/>
    <x v="0"/>
    <m/>
  </r>
  <r>
    <n v="227929"/>
    <x v="1"/>
    <x v="0"/>
    <x v="0"/>
    <x v="2"/>
    <x v="7"/>
    <x v="9"/>
    <x v="0"/>
    <x v="0"/>
    <s v="Tesseramento"/>
    <x v="0"/>
    <x v="5"/>
    <x v="0"/>
    <m/>
  </r>
  <r>
    <n v="138338"/>
    <x v="0"/>
    <x v="0"/>
    <x v="0"/>
    <x v="0"/>
    <x v="7"/>
    <x v="9"/>
    <x v="0"/>
    <x v="1"/>
    <s v="Tesseramento"/>
    <x v="0"/>
    <x v="3"/>
    <x v="0"/>
    <m/>
  </r>
  <r>
    <n v="165034"/>
    <x v="0"/>
    <x v="0"/>
    <x v="0"/>
    <x v="0"/>
    <x v="7"/>
    <x v="9"/>
    <x v="0"/>
    <x v="0"/>
    <s v="Tesseramento"/>
    <x v="0"/>
    <x v="1"/>
    <x v="0"/>
    <m/>
  </r>
  <r>
    <n v="179378"/>
    <x v="0"/>
    <x v="0"/>
    <x v="0"/>
    <x v="0"/>
    <x v="7"/>
    <x v="9"/>
    <x v="0"/>
    <x v="0"/>
    <s v="Tesseramento"/>
    <x v="0"/>
    <x v="0"/>
    <x v="0"/>
    <m/>
  </r>
  <r>
    <n v="235360"/>
    <x v="0"/>
    <x v="0"/>
    <x v="1"/>
    <x v="0"/>
    <x v="1"/>
    <x v="108"/>
    <x v="0"/>
    <x v="1"/>
    <s v="Tesseramento"/>
    <x v="0"/>
    <x v="0"/>
    <x v="0"/>
    <m/>
  </r>
  <r>
    <n v="222562"/>
    <x v="0"/>
    <x v="0"/>
    <x v="0"/>
    <x v="1"/>
    <x v="2"/>
    <x v="97"/>
    <x v="0"/>
    <x v="1"/>
    <s v="Tesseramento"/>
    <x v="0"/>
    <x v="1"/>
    <x v="0"/>
    <m/>
  </r>
  <r>
    <n v="64259"/>
    <x v="0"/>
    <x v="0"/>
    <x v="0"/>
    <x v="0"/>
    <x v="2"/>
    <x v="97"/>
    <x v="0"/>
    <x v="0"/>
    <s v="Tesseramento"/>
    <x v="0"/>
    <x v="3"/>
    <x v="0"/>
    <m/>
  </r>
  <r>
    <n v="128473"/>
    <x v="0"/>
    <x v="0"/>
    <x v="0"/>
    <x v="0"/>
    <x v="2"/>
    <x v="97"/>
    <x v="0"/>
    <x v="0"/>
    <s v="Tesseramento"/>
    <x v="0"/>
    <x v="3"/>
    <x v="0"/>
    <m/>
  </r>
  <r>
    <n v="185367"/>
    <x v="0"/>
    <x v="0"/>
    <x v="0"/>
    <x v="0"/>
    <x v="10"/>
    <x v="391"/>
    <x v="0"/>
    <x v="0"/>
    <s v="Tesseramento"/>
    <x v="1"/>
    <x v="4"/>
    <x v="0"/>
    <m/>
  </r>
  <r>
    <n v="70217"/>
    <x v="0"/>
    <x v="0"/>
    <x v="0"/>
    <x v="0"/>
    <x v="10"/>
    <x v="391"/>
    <x v="0"/>
    <x v="0"/>
    <s v="Tesseramento"/>
    <x v="1"/>
    <x v="0"/>
    <x v="0"/>
    <m/>
  </r>
  <r>
    <n v="94485"/>
    <x v="0"/>
    <x v="0"/>
    <x v="0"/>
    <x v="0"/>
    <x v="10"/>
    <x v="391"/>
    <x v="0"/>
    <x v="0"/>
    <s v="Tesseramento"/>
    <x v="1"/>
    <x v="0"/>
    <x v="0"/>
    <m/>
  </r>
  <r>
    <n v="57520"/>
    <x v="0"/>
    <x v="0"/>
    <x v="0"/>
    <x v="0"/>
    <x v="10"/>
    <x v="391"/>
    <x v="0"/>
    <x v="0"/>
    <s v="Tesseramento"/>
    <x v="1"/>
    <x v="4"/>
    <x v="0"/>
    <m/>
  </r>
  <r>
    <n v="295"/>
    <x v="0"/>
    <x v="0"/>
    <x v="0"/>
    <x v="0"/>
    <x v="10"/>
    <x v="391"/>
    <x v="0"/>
    <x v="1"/>
    <s v="Tesseramento"/>
    <x v="1"/>
    <x v="3"/>
    <x v="0"/>
    <m/>
  </r>
  <r>
    <n v="33953"/>
    <x v="0"/>
    <x v="0"/>
    <x v="0"/>
    <x v="0"/>
    <x v="10"/>
    <x v="391"/>
    <x v="0"/>
    <x v="0"/>
    <s v="Tesseramento"/>
    <x v="1"/>
    <x v="0"/>
    <x v="0"/>
    <m/>
  </r>
  <r>
    <n v="40191"/>
    <x v="0"/>
    <x v="0"/>
    <x v="0"/>
    <x v="0"/>
    <x v="10"/>
    <x v="391"/>
    <x v="0"/>
    <x v="0"/>
    <s v="Tesseramento"/>
    <x v="1"/>
    <x v="3"/>
    <x v="0"/>
    <m/>
  </r>
  <r>
    <n v="62507"/>
    <x v="0"/>
    <x v="0"/>
    <x v="0"/>
    <x v="0"/>
    <x v="10"/>
    <x v="391"/>
    <x v="0"/>
    <x v="1"/>
    <s v="Tesseramento"/>
    <x v="1"/>
    <x v="1"/>
    <x v="0"/>
    <m/>
  </r>
  <r>
    <n v="33886"/>
    <x v="0"/>
    <x v="0"/>
    <x v="0"/>
    <x v="0"/>
    <x v="10"/>
    <x v="391"/>
    <x v="0"/>
    <x v="1"/>
    <s v="Tesseramento"/>
    <x v="1"/>
    <x v="4"/>
    <x v="0"/>
    <m/>
  </r>
  <r>
    <n v="197265"/>
    <x v="0"/>
    <x v="0"/>
    <x v="0"/>
    <x v="0"/>
    <x v="10"/>
    <x v="391"/>
    <x v="0"/>
    <x v="0"/>
    <s v="Tesseramento"/>
    <x v="1"/>
    <x v="0"/>
    <x v="0"/>
    <m/>
  </r>
  <r>
    <n v="133621"/>
    <x v="0"/>
    <x v="0"/>
    <x v="0"/>
    <x v="0"/>
    <x v="10"/>
    <x v="391"/>
    <x v="0"/>
    <x v="0"/>
    <s v="Tesseramento"/>
    <x v="1"/>
    <x v="3"/>
    <x v="0"/>
    <m/>
  </r>
  <r>
    <n v="188530"/>
    <x v="0"/>
    <x v="0"/>
    <x v="0"/>
    <x v="0"/>
    <x v="10"/>
    <x v="391"/>
    <x v="0"/>
    <x v="1"/>
    <s v="Tesseramento"/>
    <x v="1"/>
    <x v="1"/>
    <x v="0"/>
    <m/>
  </r>
  <r>
    <n v="159618"/>
    <x v="0"/>
    <x v="0"/>
    <x v="0"/>
    <x v="0"/>
    <x v="10"/>
    <x v="391"/>
    <x v="0"/>
    <x v="1"/>
    <s v="Tesseramento"/>
    <x v="1"/>
    <x v="1"/>
    <x v="0"/>
    <m/>
  </r>
  <r>
    <n v="198709"/>
    <x v="0"/>
    <x v="0"/>
    <x v="0"/>
    <x v="1"/>
    <x v="10"/>
    <x v="391"/>
    <x v="0"/>
    <x v="0"/>
    <s v="Tesseramento"/>
    <x v="1"/>
    <x v="0"/>
    <x v="0"/>
    <m/>
  </r>
  <r>
    <n v="109909"/>
    <x v="0"/>
    <x v="0"/>
    <x v="0"/>
    <x v="0"/>
    <x v="10"/>
    <x v="391"/>
    <x v="0"/>
    <x v="0"/>
    <s v="Tesseramento"/>
    <x v="1"/>
    <x v="0"/>
    <x v="0"/>
    <m/>
  </r>
  <r>
    <n v="55297"/>
    <x v="0"/>
    <x v="0"/>
    <x v="0"/>
    <x v="0"/>
    <x v="10"/>
    <x v="391"/>
    <x v="0"/>
    <x v="1"/>
    <s v="Tesseramento"/>
    <x v="1"/>
    <x v="0"/>
    <x v="0"/>
    <m/>
  </r>
  <r>
    <n v="33885"/>
    <x v="0"/>
    <x v="0"/>
    <x v="0"/>
    <x v="0"/>
    <x v="10"/>
    <x v="391"/>
    <x v="0"/>
    <x v="0"/>
    <s v="Tesseramento"/>
    <x v="1"/>
    <x v="4"/>
    <x v="0"/>
    <m/>
  </r>
  <r>
    <n v="40193"/>
    <x v="0"/>
    <x v="0"/>
    <x v="0"/>
    <x v="0"/>
    <x v="10"/>
    <x v="391"/>
    <x v="0"/>
    <x v="0"/>
    <s v="Tesseramento"/>
    <x v="1"/>
    <x v="3"/>
    <x v="0"/>
    <m/>
  </r>
  <r>
    <n v="167707"/>
    <x v="0"/>
    <x v="0"/>
    <x v="0"/>
    <x v="1"/>
    <x v="10"/>
    <x v="391"/>
    <x v="0"/>
    <x v="1"/>
    <s v="Tesseramento"/>
    <x v="1"/>
    <x v="3"/>
    <x v="0"/>
    <m/>
  </r>
  <r>
    <n v="33113"/>
    <x v="0"/>
    <x v="0"/>
    <x v="0"/>
    <x v="0"/>
    <x v="10"/>
    <x v="391"/>
    <x v="0"/>
    <x v="0"/>
    <s v="Tesseramento"/>
    <x v="1"/>
    <x v="4"/>
    <x v="0"/>
    <m/>
  </r>
  <r>
    <n v="214461"/>
    <x v="0"/>
    <x v="0"/>
    <x v="0"/>
    <x v="3"/>
    <x v="10"/>
    <x v="391"/>
    <x v="0"/>
    <x v="1"/>
    <s v="Tesseramento"/>
    <x v="1"/>
    <x v="0"/>
    <x v="0"/>
    <m/>
  </r>
  <r>
    <n v="109036"/>
    <x v="0"/>
    <x v="0"/>
    <x v="0"/>
    <x v="0"/>
    <x v="10"/>
    <x v="391"/>
    <x v="0"/>
    <x v="0"/>
    <s v="Tesseramento"/>
    <x v="1"/>
    <x v="3"/>
    <x v="0"/>
    <m/>
  </r>
  <r>
    <n v="109037"/>
    <x v="0"/>
    <x v="0"/>
    <x v="0"/>
    <x v="0"/>
    <x v="10"/>
    <x v="391"/>
    <x v="0"/>
    <x v="0"/>
    <s v="Tesseramento"/>
    <x v="1"/>
    <x v="1"/>
    <x v="0"/>
    <m/>
  </r>
  <r>
    <n v="40199"/>
    <x v="0"/>
    <x v="0"/>
    <x v="0"/>
    <x v="0"/>
    <x v="10"/>
    <x v="391"/>
    <x v="0"/>
    <x v="0"/>
    <s v="Tesseramento"/>
    <x v="1"/>
    <x v="3"/>
    <x v="0"/>
    <m/>
  </r>
  <r>
    <n v="116099"/>
    <x v="0"/>
    <x v="0"/>
    <x v="0"/>
    <x v="4"/>
    <x v="10"/>
    <x v="391"/>
    <x v="0"/>
    <x v="0"/>
    <s v="Tesseramento"/>
    <x v="1"/>
    <x v="4"/>
    <x v="0"/>
    <m/>
  </r>
  <r>
    <n v="55301"/>
    <x v="0"/>
    <x v="0"/>
    <x v="0"/>
    <x v="0"/>
    <x v="10"/>
    <x v="391"/>
    <x v="0"/>
    <x v="1"/>
    <s v="Tesseramento"/>
    <x v="1"/>
    <x v="3"/>
    <x v="0"/>
    <m/>
  </r>
  <r>
    <n v="57521"/>
    <x v="0"/>
    <x v="0"/>
    <x v="0"/>
    <x v="0"/>
    <x v="10"/>
    <x v="391"/>
    <x v="0"/>
    <x v="1"/>
    <s v="Tesseramento"/>
    <x v="1"/>
    <x v="4"/>
    <x v="0"/>
    <m/>
  </r>
  <r>
    <n v="209524"/>
    <x v="0"/>
    <x v="0"/>
    <x v="0"/>
    <x v="1"/>
    <x v="10"/>
    <x v="391"/>
    <x v="0"/>
    <x v="1"/>
    <s v="Tesseramento"/>
    <x v="1"/>
    <x v="0"/>
    <x v="0"/>
    <m/>
  </r>
  <r>
    <n v="33115"/>
    <x v="0"/>
    <x v="0"/>
    <x v="0"/>
    <x v="0"/>
    <x v="10"/>
    <x v="391"/>
    <x v="0"/>
    <x v="0"/>
    <s v="Tesseramento"/>
    <x v="1"/>
    <x v="0"/>
    <x v="0"/>
    <m/>
  </r>
  <r>
    <n v="200514"/>
    <x v="1"/>
    <x v="0"/>
    <x v="0"/>
    <x v="0"/>
    <x v="10"/>
    <x v="391"/>
    <x v="0"/>
    <x v="0"/>
    <s v="Tesseramento"/>
    <x v="1"/>
    <x v="7"/>
    <x v="0"/>
    <s v="B"/>
  </r>
  <r>
    <n v="231926"/>
    <x v="1"/>
    <x v="0"/>
    <x v="0"/>
    <x v="0"/>
    <x v="10"/>
    <x v="391"/>
    <x v="0"/>
    <x v="0"/>
    <s v="Tesseramento"/>
    <x v="1"/>
    <x v="5"/>
    <x v="0"/>
    <m/>
  </r>
  <r>
    <n v="78624"/>
    <x v="0"/>
    <x v="0"/>
    <x v="0"/>
    <x v="0"/>
    <x v="10"/>
    <x v="391"/>
    <x v="0"/>
    <x v="0"/>
    <s v="Tesseramento"/>
    <x v="1"/>
    <x v="3"/>
    <x v="0"/>
    <m/>
  </r>
  <r>
    <n v="15335"/>
    <x v="0"/>
    <x v="0"/>
    <x v="0"/>
    <x v="0"/>
    <x v="10"/>
    <x v="391"/>
    <x v="0"/>
    <x v="0"/>
    <s v="Tesseramento"/>
    <x v="1"/>
    <x v="3"/>
    <x v="0"/>
    <m/>
  </r>
  <r>
    <n v="70220"/>
    <x v="0"/>
    <x v="0"/>
    <x v="0"/>
    <x v="0"/>
    <x v="10"/>
    <x v="391"/>
    <x v="0"/>
    <x v="0"/>
    <s v="Tesseramento"/>
    <x v="1"/>
    <x v="0"/>
    <x v="0"/>
    <m/>
  </r>
  <r>
    <n v="26883"/>
    <x v="0"/>
    <x v="0"/>
    <x v="0"/>
    <x v="0"/>
    <x v="10"/>
    <x v="391"/>
    <x v="0"/>
    <x v="1"/>
    <s v="Tesseramento"/>
    <x v="1"/>
    <x v="3"/>
    <x v="0"/>
    <m/>
  </r>
  <r>
    <n v="102670"/>
    <x v="0"/>
    <x v="0"/>
    <x v="0"/>
    <x v="0"/>
    <x v="10"/>
    <x v="391"/>
    <x v="0"/>
    <x v="0"/>
    <s v="Tesseramento"/>
    <x v="1"/>
    <x v="4"/>
    <x v="0"/>
    <m/>
  </r>
  <r>
    <n v="33059"/>
    <x v="0"/>
    <x v="0"/>
    <x v="0"/>
    <x v="0"/>
    <x v="10"/>
    <x v="391"/>
    <x v="0"/>
    <x v="0"/>
    <s v="Tesseramento"/>
    <x v="1"/>
    <x v="3"/>
    <x v="0"/>
    <m/>
  </r>
  <r>
    <n v="198710"/>
    <x v="0"/>
    <x v="0"/>
    <x v="0"/>
    <x v="1"/>
    <x v="10"/>
    <x v="391"/>
    <x v="0"/>
    <x v="0"/>
    <s v="Tesseramento"/>
    <x v="1"/>
    <x v="0"/>
    <x v="0"/>
    <m/>
  </r>
  <r>
    <n v="182939"/>
    <x v="0"/>
    <x v="0"/>
    <x v="0"/>
    <x v="1"/>
    <x v="10"/>
    <x v="391"/>
    <x v="0"/>
    <x v="1"/>
    <s v="Tesseramento"/>
    <x v="1"/>
    <x v="1"/>
    <x v="0"/>
    <m/>
  </r>
  <r>
    <n v="198625"/>
    <x v="0"/>
    <x v="0"/>
    <x v="0"/>
    <x v="0"/>
    <x v="10"/>
    <x v="391"/>
    <x v="0"/>
    <x v="0"/>
    <s v="Tesseramento"/>
    <x v="1"/>
    <x v="0"/>
    <x v="0"/>
    <m/>
  </r>
  <r>
    <n v="66647"/>
    <x v="0"/>
    <x v="0"/>
    <x v="0"/>
    <x v="0"/>
    <x v="10"/>
    <x v="391"/>
    <x v="0"/>
    <x v="1"/>
    <s v="Tesseramento"/>
    <x v="1"/>
    <x v="3"/>
    <x v="0"/>
    <m/>
  </r>
  <r>
    <n v="107113"/>
    <x v="0"/>
    <x v="0"/>
    <x v="0"/>
    <x v="0"/>
    <x v="10"/>
    <x v="391"/>
    <x v="0"/>
    <x v="0"/>
    <s v="Tesseramento"/>
    <x v="1"/>
    <x v="0"/>
    <x v="0"/>
    <m/>
  </r>
  <r>
    <n v="146238"/>
    <x v="1"/>
    <x v="0"/>
    <x v="0"/>
    <x v="0"/>
    <x v="10"/>
    <x v="391"/>
    <x v="0"/>
    <x v="0"/>
    <s v="Tesseramento"/>
    <x v="1"/>
    <x v="6"/>
    <x v="0"/>
    <m/>
  </r>
  <r>
    <n v="223185"/>
    <x v="1"/>
    <x v="0"/>
    <x v="0"/>
    <x v="0"/>
    <x v="10"/>
    <x v="391"/>
    <x v="0"/>
    <x v="0"/>
    <s v="Tesseramento"/>
    <x v="1"/>
    <x v="7"/>
    <x v="0"/>
    <s v="B"/>
  </r>
  <r>
    <n v="223188"/>
    <x v="1"/>
    <x v="0"/>
    <x v="0"/>
    <x v="0"/>
    <x v="10"/>
    <x v="391"/>
    <x v="0"/>
    <x v="0"/>
    <s v="Tesseramento"/>
    <x v="1"/>
    <x v="6"/>
    <x v="0"/>
    <m/>
  </r>
  <r>
    <n v="33918"/>
    <x v="0"/>
    <x v="0"/>
    <x v="0"/>
    <x v="0"/>
    <x v="10"/>
    <x v="391"/>
    <x v="0"/>
    <x v="1"/>
    <s v="Tesseramento"/>
    <x v="1"/>
    <x v="4"/>
    <x v="0"/>
    <m/>
  </r>
  <r>
    <n v="33104"/>
    <x v="0"/>
    <x v="0"/>
    <x v="0"/>
    <x v="0"/>
    <x v="10"/>
    <x v="391"/>
    <x v="0"/>
    <x v="0"/>
    <s v="Tesseramento"/>
    <x v="1"/>
    <x v="4"/>
    <x v="0"/>
    <m/>
  </r>
  <r>
    <n v="198711"/>
    <x v="0"/>
    <x v="0"/>
    <x v="0"/>
    <x v="0"/>
    <x v="10"/>
    <x v="391"/>
    <x v="0"/>
    <x v="0"/>
    <s v="Tesseramento"/>
    <x v="1"/>
    <x v="0"/>
    <x v="0"/>
    <m/>
  </r>
  <r>
    <n v="33929"/>
    <x v="0"/>
    <x v="0"/>
    <x v="0"/>
    <x v="0"/>
    <x v="10"/>
    <x v="391"/>
    <x v="0"/>
    <x v="0"/>
    <s v="Tesseramento"/>
    <x v="1"/>
    <x v="3"/>
    <x v="0"/>
    <m/>
  </r>
  <r>
    <n v="189952"/>
    <x v="0"/>
    <x v="0"/>
    <x v="0"/>
    <x v="0"/>
    <x v="10"/>
    <x v="391"/>
    <x v="0"/>
    <x v="0"/>
    <s v="Tesseramento"/>
    <x v="1"/>
    <x v="0"/>
    <x v="0"/>
    <m/>
  </r>
  <r>
    <n v="40178"/>
    <x v="0"/>
    <x v="0"/>
    <x v="0"/>
    <x v="0"/>
    <x v="10"/>
    <x v="391"/>
    <x v="0"/>
    <x v="0"/>
    <s v="Tesseramento"/>
    <x v="1"/>
    <x v="3"/>
    <x v="0"/>
    <m/>
  </r>
  <r>
    <n v="57524"/>
    <x v="0"/>
    <x v="0"/>
    <x v="0"/>
    <x v="0"/>
    <x v="10"/>
    <x v="391"/>
    <x v="0"/>
    <x v="0"/>
    <s v="Tesseramento"/>
    <x v="1"/>
    <x v="1"/>
    <x v="0"/>
    <m/>
  </r>
  <r>
    <n v="188049"/>
    <x v="0"/>
    <x v="0"/>
    <x v="0"/>
    <x v="0"/>
    <x v="10"/>
    <x v="391"/>
    <x v="0"/>
    <x v="0"/>
    <s v="Tesseramento"/>
    <x v="1"/>
    <x v="0"/>
    <x v="0"/>
    <m/>
  </r>
  <r>
    <n v="142061"/>
    <x v="0"/>
    <x v="0"/>
    <x v="0"/>
    <x v="0"/>
    <x v="10"/>
    <x v="391"/>
    <x v="0"/>
    <x v="0"/>
    <s v="Tesseramento"/>
    <x v="1"/>
    <x v="0"/>
    <x v="0"/>
    <m/>
  </r>
  <r>
    <n v="188345"/>
    <x v="1"/>
    <x v="0"/>
    <x v="0"/>
    <x v="0"/>
    <x v="10"/>
    <x v="391"/>
    <x v="0"/>
    <x v="0"/>
    <s v="Tesseramento"/>
    <x v="1"/>
    <x v="6"/>
    <x v="0"/>
    <m/>
  </r>
  <r>
    <n v="77746"/>
    <x v="0"/>
    <x v="0"/>
    <x v="0"/>
    <x v="0"/>
    <x v="10"/>
    <x v="391"/>
    <x v="0"/>
    <x v="0"/>
    <s v="Tesseramento"/>
    <x v="1"/>
    <x v="0"/>
    <x v="0"/>
    <m/>
  </r>
  <r>
    <n v="33930"/>
    <x v="0"/>
    <x v="0"/>
    <x v="0"/>
    <x v="0"/>
    <x v="10"/>
    <x v="391"/>
    <x v="0"/>
    <x v="1"/>
    <s v="Tesseramento"/>
    <x v="1"/>
    <x v="3"/>
    <x v="0"/>
    <m/>
  </r>
  <r>
    <n v="230540"/>
    <x v="0"/>
    <x v="0"/>
    <x v="0"/>
    <x v="0"/>
    <x v="10"/>
    <x v="391"/>
    <x v="0"/>
    <x v="0"/>
    <s v="Tesseramento"/>
    <x v="1"/>
    <x v="0"/>
    <x v="0"/>
    <m/>
  </r>
  <r>
    <n v="7364"/>
    <x v="0"/>
    <x v="0"/>
    <x v="0"/>
    <x v="0"/>
    <x v="10"/>
    <x v="391"/>
    <x v="0"/>
    <x v="1"/>
    <s v="Tesseramento"/>
    <x v="1"/>
    <x v="3"/>
    <x v="0"/>
    <m/>
  </r>
  <r>
    <n v="220562"/>
    <x v="0"/>
    <x v="0"/>
    <x v="0"/>
    <x v="0"/>
    <x v="10"/>
    <x v="391"/>
    <x v="0"/>
    <x v="1"/>
    <s v="Tesseramento"/>
    <x v="1"/>
    <x v="1"/>
    <x v="0"/>
    <m/>
  </r>
  <r>
    <n v="28898"/>
    <x v="0"/>
    <x v="0"/>
    <x v="0"/>
    <x v="0"/>
    <x v="10"/>
    <x v="391"/>
    <x v="0"/>
    <x v="0"/>
    <s v="Tesseramento"/>
    <x v="1"/>
    <x v="0"/>
    <x v="0"/>
    <m/>
  </r>
  <r>
    <n v="209739"/>
    <x v="1"/>
    <x v="0"/>
    <x v="0"/>
    <x v="1"/>
    <x v="10"/>
    <x v="391"/>
    <x v="0"/>
    <x v="1"/>
    <s v="Tesseramento"/>
    <x v="1"/>
    <x v="2"/>
    <x v="0"/>
    <m/>
  </r>
  <r>
    <n v="171795"/>
    <x v="0"/>
    <x v="0"/>
    <x v="0"/>
    <x v="0"/>
    <x v="10"/>
    <x v="391"/>
    <x v="0"/>
    <x v="0"/>
    <s v="Tesseramento"/>
    <x v="1"/>
    <x v="3"/>
    <x v="0"/>
    <m/>
  </r>
  <r>
    <n v="175893"/>
    <x v="0"/>
    <x v="0"/>
    <x v="0"/>
    <x v="0"/>
    <x v="10"/>
    <x v="391"/>
    <x v="0"/>
    <x v="0"/>
    <s v="Tesseramento"/>
    <x v="1"/>
    <x v="0"/>
    <x v="0"/>
    <m/>
  </r>
  <r>
    <n v="33919"/>
    <x v="0"/>
    <x v="0"/>
    <x v="0"/>
    <x v="0"/>
    <x v="10"/>
    <x v="391"/>
    <x v="0"/>
    <x v="1"/>
    <s v="Tesseramento"/>
    <x v="1"/>
    <x v="4"/>
    <x v="0"/>
    <m/>
  </r>
  <r>
    <n v="27603"/>
    <x v="0"/>
    <x v="0"/>
    <x v="0"/>
    <x v="0"/>
    <x v="10"/>
    <x v="391"/>
    <x v="0"/>
    <x v="0"/>
    <s v="Tesseramento"/>
    <x v="1"/>
    <x v="0"/>
    <x v="0"/>
    <m/>
  </r>
  <r>
    <n v="75230"/>
    <x v="0"/>
    <x v="0"/>
    <x v="0"/>
    <x v="0"/>
    <x v="10"/>
    <x v="391"/>
    <x v="0"/>
    <x v="0"/>
    <s v="Tesseramento"/>
    <x v="1"/>
    <x v="3"/>
    <x v="0"/>
    <m/>
  </r>
  <r>
    <n v="33972"/>
    <x v="0"/>
    <x v="0"/>
    <x v="0"/>
    <x v="0"/>
    <x v="10"/>
    <x v="391"/>
    <x v="0"/>
    <x v="0"/>
    <s v="Tesseramento"/>
    <x v="1"/>
    <x v="0"/>
    <x v="0"/>
    <m/>
  </r>
  <r>
    <n v="33074"/>
    <x v="0"/>
    <x v="0"/>
    <x v="0"/>
    <x v="0"/>
    <x v="10"/>
    <x v="391"/>
    <x v="0"/>
    <x v="1"/>
    <s v="Tesseramento"/>
    <x v="1"/>
    <x v="4"/>
    <x v="0"/>
    <m/>
  </r>
  <r>
    <n v="100109"/>
    <x v="0"/>
    <x v="0"/>
    <x v="0"/>
    <x v="1"/>
    <x v="10"/>
    <x v="391"/>
    <x v="0"/>
    <x v="1"/>
    <s v="Tesseramento"/>
    <x v="1"/>
    <x v="4"/>
    <x v="0"/>
    <m/>
  </r>
  <r>
    <n v="159620"/>
    <x v="0"/>
    <x v="0"/>
    <x v="0"/>
    <x v="0"/>
    <x v="10"/>
    <x v="391"/>
    <x v="0"/>
    <x v="0"/>
    <s v="Tesseramento"/>
    <x v="1"/>
    <x v="0"/>
    <x v="0"/>
    <m/>
  </r>
  <r>
    <n v="157232"/>
    <x v="0"/>
    <x v="0"/>
    <x v="0"/>
    <x v="3"/>
    <x v="10"/>
    <x v="391"/>
    <x v="0"/>
    <x v="0"/>
    <s v="Tesseramento"/>
    <x v="1"/>
    <x v="0"/>
    <x v="0"/>
    <m/>
  </r>
  <r>
    <n v="41481"/>
    <x v="0"/>
    <x v="0"/>
    <x v="0"/>
    <x v="0"/>
    <x v="10"/>
    <x v="391"/>
    <x v="0"/>
    <x v="0"/>
    <s v="Tesseramento"/>
    <x v="1"/>
    <x v="0"/>
    <x v="0"/>
    <m/>
  </r>
  <r>
    <n v="184652"/>
    <x v="0"/>
    <x v="0"/>
    <x v="0"/>
    <x v="0"/>
    <x v="10"/>
    <x v="391"/>
    <x v="0"/>
    <x v="0"/>
    <s v="Tesseramento"/>
    <x v="1"/>
    <x v="0"/>
    <x v="0"/>
    <m/>
  </r>
  <r>
    <n v="33897"/>
    <x v="0"/>
    <x v="0"/>
    <x v="0"/>
    <x v="0"/>
    <x v="10"/>
    <x v="391"/>
    <x v="0"/>
    <x v="0"/>
    <s v="Tesseramento"/>
    <x v="1"/>
    <x v="0"/>
    <x v="0"/>
    <m/>
  </r>
  <r>
    <n v="143869"/>
    <x v="0"/>
    <x v="0"/>
    <x v="0"/>
    <x v="0"/>
    <x v="10"/>
    <x v="391"/>
    <x v="0"/>
    <x v="0"/>
    <s v="Tesseramento"/>
    <x v="1"/>
    <x v="4"/>
    <x v="0"/>
    <m/>
  </r>
  <r>
    <n v="208893"/>
    <x v="0"/>
    <x v="0"/>
    <x v="0"/>
    <x v="1"/>
    <x v="10"/>
    <x v="391"/>
    <x v="0"/>
    <x v="0"/>
    <s v="Tesseramento"/>
    <x v="1"/>
    <x v="0"/>
    <x v="0"/>
    <m/>
  </r>
  <r>
    <n v="48093"/>
    <x v="0"/>
    <x v="0"/>
    <x v="0"/>
    <x v="0"/>
    <x v="10"/>
    <x v="391"/>
    <x v="0"/>
    <x v="0"/>
    <s v="Tesseramento"/>
    <x v="1"/>
    <x v="3"/>
    <x v="0"/>
    <m/>
  </r>
  <r>
    <n v="144177"/>
    <x v="0"/>
    <x v="0"/>
    <x v="0"/>
    <x v="0"/>
    <x v="10"/>
    <x v="391"/>
    <x v="0"/>
    <x v="0"/>
    <s v="Tesseramento"/>
    <x v="1"/>
    <x v="0"/>
    <x v="0"/>
    <m/>
  </r>
  <r>
    <n v="61900"/>
    <x v="0"/>
    <x v="0"/>
    <x v="0"/>
    <x v="0"/>
    <x v="10"/>
    <x v="391"/>
    <x v="0"/>
    <x v="1"/>
    <s v="Tesseramento"/>
    <x v="1"/>
    <x v="1"/>
    <x v="0"/>
    <m/>
  </r>
  <r>
    <n v="67276"/>
    <x v="0"/>
    <x v="0"/>
    <x v="0"/>
    <x v="0"/>
    <x v="10"/>
    <x v="391"/>
    <x v="0"/>
    <x v="0"/>
    <s v="Tesseramento"/>
    <x v="1"/>
    <x v="3"/>
    <x v="0"/>
    <m/>
  </r>
  <r>
    <n v="93766"/>
    <x v="0"/>
    <x v="0"/>
    <x v="0"/>
    <x v="0"/>
    <x v="10"/>
    <x v="391"/>
    <x v="0"/>
    <x v="0"/>
    <s v="Tesseramento"/>
    <x v="1"/>
    <x v="1"/>
    <x v="0"/>
    <m/>
  </r>
  <r>
    <n v="45762"/>
    <x v="0"/>
    <x v="0"/>
    <x v="0"/>
    <x v="0"/>
    <x v="10"/>
    <x v="391"/>
    <x v="0"/>
    <x v="0"/>
    <s v="Tesseramento"/>
    <x v="1"/>
    <x v="4"/>
    <x v="0"/>
    <m/>
  </r>
  <r>
    <n v="7366"/>
    <x v="0"/>
    <x v="0"/>
    <x v="0"/>
    <x v="0"/>
    <x v="10"/>
    <x v="391"/>
    <x v="0"/>
    <x v="1"/>
    <s v="Tesseramento"/>
    <x v="1"/>
    <x v="3"/>
    <x v="0"/>
    <m/>
  </r>
  <r>
    <n v="40186"/>
    <x v="0"/>
    <x v="0"/>
    <x v="0"/>
    <x v="0"/>
    <x v="10"/>
    <x v="391"/>
    <x v="0"/>
    <x v="0"/>
    <s v="Tesseramento"/>
    <x v="1"/>
    <x v="3"/>
    <x v="0"/>
    <m/>
  </r>
  <r>
    <n v="198712"/>
    <x v="0"/>
    <x v="0"/>
    <x v="0"/>
    <x v="0"/>
    <x v="10"/>
    <x v="391"/>
    <x v="0"/>
    <x v="0"/>
    <s v="Tesseramento"/>
    <x v="1"/>
    <x v="0"/>
    <x v="0"/>
    <m/>
  </r>
  <r>
    <n v="198713"/>
    <x v="0"/>
    <x v="0"/>
    <x v="0"/>
    <x v="1"/>
    <x v="10"/>
    <x v="391"/>
    <x v="0"/>
    <x v="0"/>
    <s v="Tesseramento"/>
    <x v="1"/>
    <x v="0"/>
    <x v="0"/>
    <m/>
  </r>
  <r>
    <n v="145796"/>
    <x v="0"/>
    <x v="0"/>
    <x v="0"/>
    <x v="0"/>
    <x v="10"/>
    <x v="391"/>
    <x v="0"/>
    <x v="0"/>
    <s v="Tesseramento"/>
    <x v="1"/>
    <x v="1"/>
    <x v="0"/>
    <m/>
  </r>
  <r>
    <n v="26888"/>
    <x v="0"/>
    <x v="0"/>
    <x v="0"/>
    <x v="0"/>
    <x v="10"/>
    <x v="391"/>
    <x v="0"/>
    <x v="0"/>
    <s v="Tesseramento"/>
    <x v="1"/>
    <x v="4"/>
    <x v="0"/>
    <m/>
  </r>
  <r>
    <n v="174604"/>
    <x v="0"/>
    <x v="0"/>
    <x v="0"/>
    <x v="0"/>
    <x v="10"/>
    <x v="391"/>
    <x v="0"/>
    <x v="0"/>
    <s v="Tesseramento"/>
    <x v="1"/>
    <x v="0"/>
    <x v="0"/>
    <m/>
  </r>
  <r>
    <n v="53073"/>
    <x v="0"/>
    <x v="0"/>
    <x v="0"/>
    <x v="0"/>
    <x v="10"/>
    <x v="391"/>
    <x v="0"/>
    <x v="0"/>
    <s v="Tesseramento"/>
    <x v="1"/>
    <x v="0"/>
    <x v="0"/>
    <m/>
  </r>
  <r>
    <n v="87480"/>
    <x v="0"/>
    <x v="0"/>
    <x v="0"/>
    <x v="0"/>
    <x v="10"/>
    <x v="391"/>
    <x v="0"/>
    <x v="0"/>
    <s v="Tesseramento"/>
    <x v="1"/>
    <x v="1"/>
    <x v="0"/>
    <m/>
  </r>
  <r>
    <n v="33898"/>
    <x v="0"/>
    <x v="0"/>
    <x v="0"/>
    <x v="0"/>
    <x v="10"/>
    <x v="391"/>
    <x v="0"/>
    <x v="0"/>
    <s v="Tesseramento"/>
    <x v="1"/>
    <x v="4"/>
    <x v="0"/>
    <m/>
  </r>
  <r>
    <n v="176453"/>
    <x v="1"/>
    <x v="0"/>
    <x v="0"/>
    <x v="1"/>
    <x v="10"/>
    <x v="391"/>
    <x v="0"/>
    <x v="1"/>
    <s v="Tesseramento"/>
    <x v="1"/>
    <x v="2"/>
    <x v="0"/>
    <m/>
  </r>
  <r>
    <n v="176452"/>
    <x v="1"/>
    <x v="0"/>
    <x v="0"/>
    <x v="0"/>
    <x v="10"/>
    <x v="391"/>
    <x v="0"/>
    <x v="0"/>
    <s v="Tesseramento"/>
    <x v="1"/>
    <x v="6"/>
    <x v="0"/>
    <m/>
  </r>
  <r>
    <n v="58337"/>
    <x v="0"/>
    <x v="0"/>
    <x v="0"/>
    <x v="0"/>
    <x v="10"/>
    <x v="391"/>
    <x v="0"/>
    <x v="1"/>
    <s v="Tesseramento"/>
    <x v="1"/>
    <x v="3"/>
    <x v="0"/>
    <m/>
  </r>
  <r>
    <n v="132659"/>
    <x v="0"/>
    <x v="0"/>
    <x v="0"/>
    <x v="0"/>
    <x v="10"/>
    <x v="391"/>
    <x v="0"/>
    <x v="0"/>
    <s v="Tesseramento"/>
    <x v="1"/>
    <x v="1"/>
    <x v="0"/>
    <m/>
  </r>
  <r>
    <n v="117766"/>
    <x v="0"/>
    <x v="0"/>
    <x v="0"/>
    <x v="0"/>
    <x v="10"/>
    <x v="391"/>
    <x v="0"/>
    <x v="0"/>
    <s v="Tesseramento"/>
    <x v="1"/>
    <x v="0"/>
    <x v="0"/>
    <m/>
  </r>
  <r>
    <n v="159621"/>
    <x v="0"/>
    <x v="0"/>
    <x v="0"/>
    <x v="0"/>
    <x v="10"/>
    <x v="391"/>
    <x v="0"/>
    <x v="0"/>
    <s v="Tesseramento"/>
    <x v="1"/>
    <x v="3"/>
    <x v="0"/>
    <m/>
  </r>
  <r>
    <n v="213518"/>
    <x v="1"/>
    <x v="0"/>
    <x v="0"/>
    <x v="0"/>
    <x v="10"/>
    <x v="391"/>
    <x v="0"/>
    <x v="0"/>
    <s v="Tesseramento"/>
    <x v="1"/>
    <x v="7"/>
    <x v="0"/>
    <m/>
  </r>
  <r>
    <n v="188913"/>
    <x v="0"/>
    <x v="0"/>
    <x v="0"/>
    <x v="0"/>
    <x v="10"/>
    <x v="391"/>
    <x v="0"/>
    <x v="0"/>
    <s v="Tesseramento"/>
    <x v="1"/>
    <x v="0"/>
    <x v="0"/>
    <m/>
  </r>
  <r>
    <n v="187172"/>
    <x v="0"/>
    <x v="0"/>
    <x v="0"/>
    <x v="0"/>
    <x v="10"/>
    <x v="391"/>
    <x v="0"/>
    <x v="0"/>
    <s v="Tesseramento"/>
    <x v="1"/>
    <x v="1"/>
    <x v="0"/>
    <m/>
  </r>
  <r>
    <n v="190260"/>
    <x v="0"/>
    <x v="0"/>
    <x v="0"/>
    <x v="0"/>
    <x v="10"/>
    <x v="391"/>
    <x v="0"/>
    <x v="0"/>
    <s v="Tesseramento"/>
    <x v="1"/>
    <x v="1"/>
    <x v="0"/>
    <m/>
  </r>
  <r>
    <n v="70225"/>
    <x v="0"/>
    <x v="0"/>
    <x v="0"/>
    <x v="0"/>
    <x v="10"/>
    <x v="391"/>
    <x v="0"/>
    <x v="1"/>
    <s v="Tesseramento"/>
    <x v="1"/>
    <x v="1"/>
    <x v="0"/>
    <m/>
  </r>
  <r>
    <n v="188531"/>
    <x v="0"/>
    <x v="0"/>
    <x v="0"/>
    <x v="0"/>
    <x v="10"/>
    <x v="391"/>
    <x v="0"/>
    <x v="0"/>
    <s v="Tesseramento"/>
    <x v="1"/>
    <x v="0"/>
    <x v="0"/>
    <m/>
  </r>
  <r>
    <n v="213517"/>
    <x v="1"/>
    <x v="0"/>
    <x v="0"/>
    <x v="0"/>
    <x v="10"/>
    <x v="391"/>
    <x v="0"/>
    <x v="0"/>
    <s v="Tesseramento"/>
    <x v="1"/>
    <x v="2"/>
    <x v="0"/>
    <m/>
  </r>
  <r>
    <n v="123094"/>
    <x v="0"/>
    <x v="0"/>
    <x v="0"/>
    <x v="0"/>
    <x v="10"/>
    <x v="391"/>
    <x v="0"/>
    <x v="0"/>
    <s v="Tesseramento"/>
    <x v="1"/>
    <x v="0"/>
    <x v="0"/>
    <m/>
  </r>
  <r>
    <n v="102676"/>
    <x v="0"/>
    <x v="0"/>
    <x v="0"/>
    <x v="0"/>
    <x v="10"/>
    <x v="391"/>
    <x v="0"/>
    <x v="1"/>
    <s v="Tesseramento"/>
    <x v="1"/>
    <x v="3"/>
    <x v="0"/>
    <m/>
  </r>
  <r>
    <n v="55302"/>
    <x v="0"/>
    <x v="0"/>
    <x v="0"/>
    <x v="0"/>
    <x v="10"/>
    <x v="391"/>
    <x v="0"/>
    <x v="0"/>
    <s v="Tesseramento"/>
    <x v="1"/>
    <x v="3"/>
    <x v="0"/>
    <m/>
  </r>
  <r>
    <n v="26892"/>
    <x v="0"/>
    <x v="0"/>
    <x v="0"/>
    <x v="0"/>
    <x v="10"/>
    <x v="391"/>
    <x v="0"/>
    <x v="0"/>
    <s v="Tesseramento"/>
    <x v="1"/>
    <x v="1"/>
    <x v="0"/>
    <m/>
  </r>
  <r>
    <n v="136169"/>
    <x v="0"/>
    <x v="0"/>
    <x v="0"/>
    <x v="0"/>
    <x v="10"/>
    <x v="391"/>
    <x v="0"/>
    <x v="0"/>
    <s v="Tesseramento"/>
    <x v="1"/>
    <x v="3"/>
    <x v="0"/>
    <m/>
  </r>
  <r>
    <n v="38601"/>
    <x v="0"/>
    <x v="0"/>
    <x v="0"/>
    <x v="0"/>
    <x v="10"/>
    <x v="391"/>
    <x v="0"/>
    <x v="0"/>
    <s v="Tesseramento"/>
    <x v="1"/>
    <x v="3"/>
    <x v="0"/>
    <m/>
  </r>
  <r>
    <n v="62095"/>
    <x v="0"/>
    <x v="0"/>
    <x v="0"/>
    <x v="0"/>
    <x v="10"/>
    <x v="391"/>
    <x v="0"/>
    <x v="1"/>
    <s v="Tesseramento"/>
    <x v="1"/>
    <x v="4"/>
    <x v="0"/>
    <m/>
  </r>
  <r>
    <n v="33094"/>
    <x v="0"/>
    <x v="0"/>
    <x v="0"/>
    <x v="0"/>
    <x v="10"/>
    <x v="391"/>
    <x v="0"/>
    <x v="0"/>
    <s v="Tesseramento"/>
    <x v="1"/>
    <x v="3"/>
    <x v="0"/>
    <m/>
  </r>
  <r>
    <n v="57528"/>
    <x v="0"/>
    <x v="0"/>
    <x v="0"/>
    <x v="0"/>
    <x v="10"/>
    <x v="391"/>
    <x v="0"/>
    <x v="0"/>
    <s v="Tesseramento"/>
    <x v="1"/>
    <x v="4"/>
    <x v="0"/>
    <m/>
  </r>
  <r>
    <n v="185185"/>
    <x v="0"/>
    <x v="0"/>
    <x v="0"/>
    <x v="0"/>
    <x v="10"/>
    <x v="391"/>
    <x v="0"/>
    <x v="0"/>
    <s v="Tesseramento"/>
    <x v="1"/>
    <x v="3"/>
    <x v="0"/>
    <m/>
  </r>
  <r>
    <n v="91377"/>
    <x v="0"/>
    <x v="0"/>
    <x v="0"/>
    <x v="0"/>
    <x v="10"/>
    <x v="391"/>
    <x v="0"/>
    <x v="0"/>
    <s v="Tesseramento"/>
    <x v="1"/>
    <x v="1"/>
    <x v="0"/>
    <m/>
  </r>
  <r>
    <n v="61902"/>
    <x v="0"/>
    <x v="0"/>
    <x v="0"/>
    <x v="0"/>
    <x v="10"/>
    <x v="391"/>
    <x v="0"/>
    <x v="1"/>
    <s v="Tesseramento"/>
    <x v="1"/>
    <x v="3"/>
    <x v="0"/>
    <m/>
  </r>
  <r>
    <n v="61138"/>
    <x v="0"/>
    <x v="0"/>
    <x v="0"/>
    <x v="0"/>
    <x v="10"/>
    <x v="391"/>
    <x v="0"/>
    <x v="0"/>
    <s v="Tesseramento"/>
    <x v="1"/>
    <x v="3"/>
    <x v="0"/>
    <m/>
  </r>
  <r>
    <n v="40172"/>
    <x v="0"/>
    <x v="0"/>
    <x v="0"/>
    <x v="0"/>
    <x v="10"/>
    <x v="391"/>
    <x v="0"/>
    <x v="0"/>
    <s v="Tesseramento"/>
    <x v="1"/>
    <x v="4"/>
    <x v="0"/>
    <m/>
  </r>
  <r>
    <n v="235374"/>
    <x v="0"/>
    <x v="1"/>
    <x v="1"/>
    <x v="2"/>
    <x v="10"/>
    <x v="391"/>
    <x v="0"/>
    <x v="1"/>
    <s v="Tesseramento"/>
    <x v="1"/>
    <x v="0"/>
    <x v="0"/>
    <m/>
  </r>
  <r>
    <n v="235375"/>
    <x v="1"/>
    <x v="1"/>
    <x v="1"/>
    <x v="2"/>
    <x v="10"/>
    <x v="391"/>
    <x v="0"/>
    <x v="0"/>
    <s v="Tesseramento"/>
    <x v="1"/>
    <x v="5"/>
    <x v="0"/>
    <m/>
  </r>
  <r>
    <n v="229078"/>
    <x v="0"/>
    <x v="1"/>
    <x v="0"/>
    <x v="1"/>
    <x v="10"/>
    <x v="391"/>
    <x v="0"/>
    <x v="0"/>
    <s v="Tesseramento"/>
    <x v="1"/>
    <x v="4"/>
    <x v="0"/>
    <m/>
  </r>
  <r>
    <n v="83199"/>
    <x v="0"/>
    <x v="0"/>
    <x v="0"/>
    <x v="0"/>
    <x v="0"/>
    <x v="285"/>
    <x v="0"/>
    <x v="0"/>
    <s v="Tesseramento"/>
    <x v="0"/>
    <x v="3"/>
    <x v="0"/>
    <m/>
  </r>
  <r>
    <n v="127853"/>
    <x v="0"/>
    <x v="0"/>
    <x v="0"/>
    <x v="0"/>
    <x v="0"/>
    <x v="285"/>
    <x v="0"/>
    <x v="0"/>
    <s v="Tesseramento"/>
    <x v="0"/>
    <x v="0"/>
    <x v="0"/>
    <m/>
  </r>
  <r>
    <n v="141528"/>
    <x v="0"/>
    <x v="0"/>
    <x v="0"/>
    <x v="0"/>
    <x v="0"/>
    <x v="285"/>
    <x v="0"/>
    <x v="0"/>
    <s v="Tesseramento"/>
    <x v="0"/>
    <x v="0"/>
    <x v="0"/>
    <m/>
  </r>
  <r>
    <n v="73771"/>
    <x v="0"/>
    <x v="0"/>
    <x v="0"/>
    <x v="0"/>
    <x v="0"/>
    <x v="285"/>
    <x v="0"/>
    <x v="0"/>
    <s v="Tesseramento"/>
    <x v="0"/>
    <x v="0"/>
    <x v="0"/>
    <m/>
  </r>
  <r>
    <n v="170382"/>
    <x v="0"/>
    <x v="0"/>
    <x v="0"/>
    <x v="0"/>
    <x v="0"/>
    <x v="285"/>
    <x v="0"/>
    <x v="0"/>
    <s v="Tesseramento"/>
    <x v="0"/>
    <x v="1"/>
    <x v="0"/>
    <m/>
  </r>
  <r>
    <n v="217355"/>
    <x v="0"/>
    <x v="0"/>
    <x v="0"/>
    <x v="3"/>
    <x v="0"/>
    <x v="285"/>
    <x v="0"/>
    <x v="0"/>
    <s v="Tesseramento"/>
    <x v="0"/>
    <x v="4"/>
    <x v="0"/>
    <m/>
  </r>
  <r>
    <n v="236129"/>
    <x v="0"/>
    <x v="0"/>
    <x v="1"/>
    <x v="0"/>
    <x v="2"/>
    <x v="97"/>
    <x v="0"/>
    <x v="0"/>
    <s v="Tesseramento"/>
    <x v="0"/>
    <x v="0"/>
    <x v="0"/>
    <m/>
  </r>
  <r>
    <n v="152049"/>
    <x v="0"/>
    <x v="0"/>
    <x v="0"/>
    <x v="0"/>
    <x v="4"/>
    <x v="140"/>
    <x v="0"/>
    <x v="1"/>
    <s v="Tesseramento"/>
    <x v="0"/>
    <x v="1"/>
    <x v="0"/>
    <m/>
  </r>
  <r>
    <n v="44113"/>
    <x v="0"/>
    <x v="0"/>
    <x v="0"/>
    <x v="0"/>
    <x v="4"/>
    <x v="140"/>
    <x v="0"/>
    <x v="1"/>
    <s v="Tesseramento"/>
    <x v="0"/>
    <x v="3"/>
    <x v="0"/>
    <m/>
  </r>
  <r>
    <n v="107883"/>
    <x v="0"/>
    <x v="0"/>
    <x v="0"/>
    <x v="0"/>
    <x v="7"/>
    <x v="45"/>
    <x v="0"/>
    <x v="0"/>
    <s v="Tesseramento"/>
    <x v="1"/>
    <x v="1"/>
    <x v="0"/>
    <m/>
  </r>
  <r>
    <n v="58510"/>
    <x v="0"/>
    <x v="0"/>
    <x v="0"/>
    <x v="0"/>
    <x v="12"/>
    <x v="254"/>
    <x v="0"/>
    <x v="0"/>
    <s v="Tesseramento"/>
    <x v="0"/>
    <x v="3"/>
    <x v="0"/>
    <m/>
  </r>
  <r>
    <n v="164175"/>
    <x v="0"/>
    <x v="0"/>
    <x v="0"/>
    <x v="0"/>
    <x v="12"/>
    <x v="254"/>
    <x v="0"/>
    <x v="0"/>
    <s v="Tesseramento"/>
    <x v="0"/>
    <x v="4"/>
    <x v="0"/>
    <m/>
  </r>
  <r>
    <n v="230802"/>
    <x v="0"/>
    <x v="1"/>
    <x v="0"/>
    <x v="3"/>
    <x v="12"/>
    <x v="254"/>
    <x v="0"/>
    <x v="0"/>
    <s v="Tesseramento"/>
    <x v="0"/>
    <x v="3"/>
    <x v="0"/>
    <m/>
  </r>
  <r>
    <n v="111972"/>
    <x v="0"/>
    <x v="0"/>
    <x v="0"/>
    <x v="0"/>
    <x v="11"/>
    <x v="174"/>
    <x v="0"/>
    <x v="0"/>
    <s v="Tesseramento"/>
    <x v="3"/>
    <x v="0"/>
    <x v="0"/>
    <m/>
  </r>
  <r>
    <n v="211793"/>
    <x v="0"/>
    <x v="1"/>
    <x v="0"/>
    <x v="1"/>
    <x v="7"/>
    <x v="44"/>
    <x v="0"/>
    <x v="0"/>
    <s v="Tesseramento"/>
    <x v="1"/>
    <x v="0"/>
    <x v="0"/>
    <m/>
  </r>
  <r>
    <n v="203607"/>
    <x v="0"/>
    <x v="1"/>
    <x v="0"/>
    <x v="1"/>
    <x v="7"/>
    <x v="44"/>
    <x v="0"/>
    <x v="0"/>
    <s v="Tesseramento"/>
    <x v="1"/>
    <x v="0"/>
    <x v="0"/>
    <m/>
  </r>
  <r>
    <n v="157136"/>
    <x v="0"/>
    <x v="1"/>
    <x v="0"/>
    <x v="0"/>
    <x v="7"/>
    <x v="44"/>
    <x v="0"/>
    <x v="0"/>
    <s v="Tesseramento"/>
    <x v="1"/>
    <x v="0"/>
    <x v="0"/>
    <m/>
  </r>
  <r>
    <n v="110846"/>
    <x v="0"/>
    <x v="0"/>
    <x v="0"/>
    <x v="2"/>
    <x v="4"/>
    <x v="4"/>
    <x v="0"/>
    <x v="0"/>
    <s v="Tesseramento"/>
    <x v="1"/>
    <x v="3"/>
    <x v="0"/>
    <m/>
  </r>
  <r>
    <n v="97292"/>
    <x v="0"/>
    <x v="0"/>
    <x v="0"/>
    <x v="0"/>
    <x v="4"/>
    <x v="4"/>
    <x v="0"/>
    <x v="0"/>
    <s v="Tesseramento"/>
    <x v="1"/>
    <x v="1"/>
    <x v="0"/>
    <m/>
  </r>
  <r>
    <n v="106370"/>
    <x v="0"/>
    <x v="0"/>
    <x v="0"/>
    <x v="0"/>
    <x v="4"/>
    <x v="4"/>
    <x v="0"/>
    <x v="1"/>
    <s v="Tesseramento"/>
    <x v="1"/>
    <x v="3"/>
    <x v="0"/>
    <m/>
  </r>
  <r>
    <n v="140654"/>
    <x v="1"/>
    <x v="0"/>
    <x v="0"/>
    <x v="0"/>
    <x v="8"/>
    <x v="237"/>
    <x v="0"/>
    <x v="1"/>
    <s v="Tesseramento"/>
    <x v="1"/>
    <x v="7"/>
    <x v="0"/>
    <s v="B"/>
  </r>
  <r>
    <n v="190005"/>
    <x v="1"/>
    <x v="0"/>
    <x v="0"/>
    <x v="0"/>
    <x v="8"/>
    <x v="237"/>
    <x v="0"/>
    <x v="1"/>
    <s v="Tesseramento"/>
    <x v="1"/>
    <x v="5"/>
    <x v="0"/>
    <m/>
  </r>
  <r>
    <n v="184627"/>
    <x v="1"/>
    <x v="0"/>
    <x v="0"/>
    <x v="0"/>
    <x v="8"/>
    <x v="237"/>
    <x v="0"/>
    <x v="0"/>
    <s v="Tesseramento"/>
    <x v="1"/>
    <x v="7"/>
    <x v="0"/>
    <s v="B"/>
  </r>
  <r>
    <n v="109172"/>
    <x v="0"/>
    <x v="0"/>
    <x v="0"/>
    <x v="0"/>
    <x v="8"/>
    <x v="237"/>
    <x v="0"/>
    <x v="0"/>
    <s v="Tesseramento"/>
    <x v="1"/>
    <x v="0"/>
    <x v="0"/>
    <m/>
  </r>
  <r>
    <n v="192646"/>
    <x v="1"/>
    <x v="0"/>
    <x v="0"/>
    <x v="3"/>
    <x v="8"/>
    <x v="237"/>
    <x v="0"/>
    <x v="0"/>
    <s v="Tesseramento"/>
    <x v="1"/>
    <x v="5"/>
    <x v="0"/>
    <m/>
  </r>
  <r>
    <n v="227632"/>
    <x v="1"/>
    <x v="0"/>
    <x v="0"/>
    <x v="2"/>
    <x v="8"/>
    <x v="237"/>
    <x v="0"/>
    <x v="1"/>
    <s v="Tesseramento"/>
    <x v="1"/>
    <x v="5"/>
    <x v="0"/>
    <m/>
  </r>
  <r>
    <n v="2993"/>
    <x v="0"/>
    <x v="0"/>
    <x v="0"/>
    <x v="0"/>
    <x v="8"/>
    <x v="237"/>
    <x v="0"/>
    <x v="0"/>
    <s v="Tesseramento"/>
    <x v="1"/>
    <x v="0"/>
    <x v="0"/>
    <m/>
  </r>
  <r>
    <n v="21088"/>
    <x v="0"/>
    <x v="0"/>
    <x v="0"/>
    <x v="0"/>
    <x v="9"/>
    <x v="416"/>
    <x v="0"/>
    <x v="0"/>
    <s v="Tesseramento"/>
    <x v="1"/>
    <x v="0"/>
    <x v="0"/>
    <m/>
  </r>
  <r>
    <n v="34795"/>
    <x v="0"/>
    <x v="0"/>
    <x v="0"/>
    <x v="0"/>
    <x v="9"/>
    <x v="416"/>
    <x v="0"/>
    <x v="0"/>
    <s v="Tesseramento"/>
    <x v="1"/>
    <x v="4"/>
    <x v="0"/>
    <m/>
  </r>
  <r>
    <n v="67825"/>
    <x v="0"/>
    <x v="0"/>
    <x v="0"/>
    <x v="0"/>
    <x v="9"/>
    <x v="416"/>
    <x v="0"/>
    <x v="0"/>
    <s v="Tesseramento"/>
    <x v="1"/>
    <x v="4"/>
    <x v="0"/>
    <m/>
  </r>
  <r>
    <n v="28682"/>
    <x v="0"/>
    <x v="0"/>
    <x v="0"/>
    <x v="0"/>
    <x v="9"/>
    <x v="416"/>
    <x v="0"/>
    <x v="1"/>
    <s v="Tesseramento"/>
    <x v="1"/>
    <x v="0"/>
    <x v="0"/>
    <m/>
  </r>
  <r>
    <n v="128418"/>
    <x v="0"/>
    <x v="0"/>
    <x v="0"/>
    <x v="0"/>
    <x v="7"/>
    <x v="15"/>
    <x v="0"/>
    <x v="0"/>
    <s v="Tesseramento"/>
    <x v="2"/>
    <x v="3"/>
    <x v="0"/>
    <m/>
  </r>
  <r>
    <n v="82156"/>
    <x v="0"/>
    <x v="0"/>
    <x v="0"/>
    <x v="1"/>
    <x v="9"/>
    <x v="416"/>
    <x v="0"/>
    <x v="0"/>
    <s v="Tesseramento"/>
    <x v="1"/>
    <x v="3"/>
    <x v="0"/>
    <m/>
  </r>
  <r>
    <n v="64358"/>
    <x v="0"/>
    <x v="0"/>
    <x v="0"/>
    <x v="0"/>
    <x v="9"/>
    <x v="416"/>
    <x v="0"/>
    <x v="0"/>
    <s v="Tesseramento"/>
    <x v="1"/>
    <x v="4"/>
    <x v="0"/>
    <m/>
  </r>
  <r>
    <n v="117782"/>
    <x v="0"/>
    <x v="0"/>
    <x v="0"/>
    <x v="1"/>
    <x v="9"/>
    <x v="416"/>
    <x v="0"/>
    <x v="1"/>
    <s v="Tesseramento"/>
    <x v="1"/>
    <x v="0"/>
    <x v="0"/>
    <m/>
  </r>
  <r>
    <n v="34726"/>
    <x v="0"/>
    <x v="0"/>
    <x v="0"/>
    <x v="0"/>
    <x v="9"/>
    <x v="416"/>
    <x v="0"/>
    <x v="0"/>
    <s v="Tesseramento"/>
    <x v="1"/>
    <x v="0"/>
    <x v="0"/>
    <m/>
  </r>
  <r>
    <n v="34729"/>
    <x v="0"/>
    <x v="0"/>
    <x v="0"/>
    <x v="0"/>
    <x v="9"/>
    <x v="416"/>
    <x v="0"/>
    <x v="0"/>
    <s v="Tesseramento"/>
    <x v="1"/>
    <x v="3"/>
    <x v="0"/>
    <m/>
  </r>
  <r>
    <n v="5089"/>
    <x v="0"/>
    <x v="0"/>
    <x v="0"/>
    <x v="1"/>
    <x v="9"/>
    <x v="416"/>
    <x v="0"/>
    <x v="0"/>
    <s v="Tesseramento"/>
    <x v="1"/>
    <x v="3"/>
    <x v="0"/>
    <m/>
  </r>
  <r>
    <n v="5086"/>
    <x v="0"/>
    <x v="0"/>
    <x v="0"/>
    <x v="1"/>
    <x v="9"/>
    <x v="416"/>
    <x v="0"/>
    <x v="1"/>
    <s v="Tesseramento"/>
    <x v="1"/>
    <x v="3"/>
    <x v="0"/>
    <m/>
  </r>
  <r>
    <n v="48544"/>
    <x v="0"/>
    <x v="0"/>
    <x v="0"/>
    <x v="0"/>
    <x v="9"/>
    <x v="416"/>
    <x v="0"/>
    <x v="0"/>
    <s v="Tesseramento"/>
    <x v="1"/>
    <x v="4"/>
    <x v="0"/>
    <m/>
  </r>
  <r>
    <n v="3691"/>
    <x v="0"/>
    <x v="0"/>
    <x v="0"/>
    <x v="0"/>
    <x v="9"/>
    <x v="416"/>
    <x v="0"/>
    <x v="1"/>
    <s v="Tesseramento"/>
    <x v="1"/>
    <x v="4"/>
    <x v="0"/>
    <m/>
  </r>
  <r>
    <n v="27436"/>
    <x v="0"/>
    <x v="0"/>
    <x v="0"/>
    <x v="0"/>
    <x v="9"/>
    <x v="416"/>
    <x v="0"/>
    <x v="1"/>
    <s v="Tesseramento"/>
    <x v="1"/>
    <x v="1"/>
    <x v="0"/>
    <m/>
  </r>
  <r>
    <n v="48545"/>
    <x v="0"/>
    <x v="0"/>
    <x v="0"/>
    <x v="0"/>
    <x v="9"/>
    <x v="416"/>
    <x v="0"/>
    <x v="1"/>
    <s v="Tesseramento"/>
    <x v="1"/>
    <x v="4"/>
    <x v="0"/>
    <m/>
  </r>
  <r>
    <n v="34776"/>
    <x v="0"/>
    <x v="0"/>
    <x v="0"/>
    <x v="0"/>
    <x v="9"/>
    <x v="416"/>
    <x v="0"/>
    <x v="0"/>
    <s v="Tesseramento"/>
    <x v="1"/>
    <x v="4"/>
    <x v="0"/>
    <m/>
  </r>
  <r>
    <n v="34821"/>
    <x v="0"/>
    <x v="0"/>
    <x v="0"/>
    <x v="0"/>
    <x v="9"/>
    <x v="416"/>
    <x v="0"/>
    <x v="0"/>
    <s v="Tesseramento"/>
    <x v="1"/>
    <x v="0"/>
    <x v="0"/>
    <m/>
  </r>
  <r>
    <n v="3692"/>
    <x v="0"/>
    <x v="0"/>
    <x v="0"/>
    <x v="0"/>
    <x v="9"/>
    <x v="416"/>
    <x v="0"/>
    <x v="0"/>
    <s v="Tesseramento"/>
    <x v="1"/>
    <x v="4"/>
    <x v="0"/>
    <m/>
  </r>
  <r>
    <n v="230754"/>
    <x v="0"/>
    <x v="0"/>
    <x v="0"/>
    <x v="2"/>
    <x v="9"/>
    <x v="416"/>
    <x v="0"/>
    <x v="0"/>
    <s v="Tesseramento"/>
    <x v="1"/>
    <x v="3"/>
    <x v="0"/>
    <m/>
  </r>
  <r>
    <n v="79127"/>
    <x v="0"/>
    <x v="0"/>
    <x v="0"/>
    <x v="0"/>
    <x v="9"/>
    <x v="416"/>
    <x v="0"/>
    <x v="0"/>
    <s v="Tesseramento"/>
    <x v="1"/>
    <x v="3"/>
    <x v="0"/>
    <m/>
  </r>
  <r>
    <n v="34777"/>
    <x v="0"/>
    <x v="0"/>
    <x v="0"/>
    <x v="0"/>
    <x v="9"/>
    <x v="416"/>
    <x v="0"/>
    <x v="1"/>
    <s v="Tesseramento"/>
    <x v="1"/>
    <x v="4"/>
    <x v="0"/>
    <m/>
  </r>
  <r>
    <n v="79126"/>
    <x v="0"/>
    <x v="0"/>
    <x v="0"/>
    <x v="0"/>
    <x v="9"/>
    <x v="416"/>
    <x v="0"/>
    <x v="0"/>
    <s v="Tesseramento"/>
    <x v="1"/>
    <x v="0"/>
    <x v="0"/>
    <m/>
  </r>
  <r>
    <n v="67826"/>
    <x v="0"/>
    <x v="0"/>
    <x v="0"/>
    <x v="1"/>
    <x v="9"/>
    <x v="416"/>
    <x v="0"/>
    <x v="1"/>
    <s v="Tesseramento"/>
    <x v="1"/>
    <x v="4"/>
    <x v="0"/>
    <m/>
  </r>
  <r>
    <n v="82131"/>
    <x v="0"/>
    <x v="0"/>
    <x v="0"/>
    <x v="0"/>
    <x v="9"/>
    <x v="416"/>
    <x v="0"/>
    <x v="0"/>
    <s v="Tesseramento"/>
    <x v="1"/>
    <x v="0"/>
    <x v="0"/>
    <m/>
  </r>
  <r>
    <n v="64360"/>
    <x v="0"/>
    <x v="0"/>
    <x v="0"/>
    <x v="0"/>
    <x v="9"/>
    <x v="416"/>
    <x v="0"/>
    <x v="1"/>
    <s v="Tesseramento"/>
    <x v="1"/>
    <x v="4"/>
    <x v="0"/>
    <m/>
  </r>
  <r>
    <n v="63844"/>
    <x v="0"/>
    <x v="0"/>
    <x v="0"/>
    <x v="0"/>
    <x v="9"/>
    <x v="416"/>
    <x v="0"/>
    <x v="1"/>
    <s v="Tesseramento"/>
    <x v="1"/>
    <x v="4"/>
    <x v="0"/>
    <m/>
  </r>
  <r>
    <n v="535"/>
    <x v="0"/>
    <x v="0"/>
    <x v="0"/>
    <x v="0"/>
    <x v="9"/>
    <x v="416"/>
    <x v="0"/>
    <x v="0"/>
    <s v="Tesseramento"/>
    <x v="1"/>
    <x v="1"/>
    <x v="0"/>
    <m/>
  </r>
  <r>
    <n v="186041"/>
    <x v="0"/>
    <x v="0"/>
    <x v="0"/>
    <x v="0"/>
    <x v="11"/>
    <x v="404"/>
    <x v="0"/>
    <x v="0"/>
    <s v="Tesseramento"/>
    <x v="1"/>
    <x v="3"/>
    <x v="0"/>
    <m/>
  </r>
  <r>
    <n v="100438"/>
    <x v="0"/>
    <x v="0"/>
    <x v="0"/>
    <x v="0"/>
    <x v="11"/>
    <x v="404"/>
    <x v="0"/>
    <x v="0"/>
    <s v="Tesseramento"/>
    <x v="1"/>
    <x v="4"/>
    <x v="0"/>
    <m/>
  </r>
  <r>
    <n v="140970"/>
    <x v="0"/>
    <x v="0"/>
    <x v="0"/>
    <x v="0"/>
    <x v="11"/>
    <x v="404"/>
    <x v="0"/>
    <x v="0"/>
    <s v="Tesseramento"/>
    <x v="1"/>
    <x v="0"/>
    <x v="0"/>
    <m/>
  </r>
  <r>
    <n v="208523"/>
    <x v="0"/>
    <x v="0"/>
    <x v="0"/>
    <x v="0"/>
    <x v="11"/>
    <x v="404"/>
    <x v="0"/>
    <x v="0"/>
    <s v="Tesseramento"/>
    <x v="1"/>
    <x v="0"/>
    <x v="0"/>
    <m/>
  </r>
  <r>
    <n v="140971"/>
    <x v="0"/>
    <x v="0"/>
    <x v="0"/>
    <x v="0"/>
    <x v="11"/>
    <x v="404"/>
    <x v="0"/>
    <x v="0"/>
    <s v="Tesseramento"/>
    <x v="1"/>
    <x v="0"/>
    <x v="0"/>
    <m/>
  </r>
  <r>
    <n v="140972"/>
    <x v="0"/>
    <x v="0"/>
    <x v="0"/>
    <x v="0"/>
    <x v="11"/>
    <x v="404"/>
    <x v="0"/>
    <x v="0"/>
    <s v="Tesseramento"/>
    <x v="1"/>
    <x v="0"/>
    <x v="0"/>
    <m/>
  </r>
  <r>
    <n v="208524"/>
    <x v="0"/>
    <x v="0"/>
    <x v="0"/>
    <x v="1"/>
    <x v="11"/>
    <x v="404"/>
    <x v="0"/>
    <x v="1"/>
    <s v="Tesseramento"/>
    <x v="1"/>
    <x v="0"/>
    <x v="0"/>
    <m/>
  </r>
  <r>
    <n v="217555"/>
    <x v="0"/>
    <x v="0"/>
    <x v="0"/>
    <x v="1"/>
    <x v="11"/>
    <x v="404"/>
    <x v="0"/>
    <x v="1"/>
    <s v="Tesseramento"/>
    <x v="1"/>
    <x v="0"/>
    <x v="0"/>
    <m/>
  </r>
  <r>
    <n v="168860"/>
    <x v="0"/>
    <x v="0"/>
    <x v="0"/>
    <x v="0"/>
    <x v="11"/>
    <x v="404"/>
    <x v="0"/>
    <x v="1"/>
    <s v="Tesseramento"/>
    <x v="1"/>
    <x v="0"/>
    <x v="0"/>
    <m/>
  </r>
  <r>
    <n v="140973"/>
    <x v="0"/>
    <x v="0"/>
    <x v="0"/>
    <x v="0"/>
    <x v="11"/>
    <x v="404"/>
    <x v="0"/>
    <x v="0"/>
    <s v="Tesseramento"/>
    <x v="1"/>
    <x v="3"/>
    <x v="0"/>
    <m/>
  </r>
  <r>
    <n v="192658"/>
    <x v="0"/>
    <x v="0"/>
    <x v="0"/>
    <x v="0"/>
    <x v="11"/>
    <x v="404"/>
    <x v="0"/>
    <x v="0"/>
    <s v="Tesseramento"/>
    <x v="1"/>
    <x v="0"/>
    <x v="0"/>
    <m/>
  </r>
  <r>
    <n v="217557"/>
    <x v="0"/>
    <x v="0"/>
    <x v="0"/>
    <x v="2"/>
    <x v="11"/>
    <x v="404"/>
    <x v="0"/>
    <x v="1"/>
    <s v="Tesseramento"/>
    <x v="1"/>
    <x v="1"/>
    <x v="0"/>
    <m/>
  </r>
  <r>
    <n v="151809"/>
    <x v="1"/>
    <x v="0"/>
    <x v="0"/>
    <x v="0"/>
    <x v="11"/>
    <x v="404"/>
    <x v="0"/>
    <x v="0"/>
    <s v="Tesseramento"/>
    <x v="1"/>
    <x v="2"/>
    <x v="0"/>
    <m/>
  </r>
  <r>
    <n v="151810"/>
    <x v="0"/>
    <x v="0"/>
    <x v="0"/>
    <x v="0"/>
    <x v="11"/>
    <x v="404"/>
    <x v="0"/>
    <x v="0"/>
    <s v="Tesseramento"/>
    <x v="1"/>
    <x v="0"/>
    <x v="0"/>
    <m/>
  </r>
  <r>
    <n v="217873"/>
    <x v="0"/>
    <x v="0"/>
    <x v="0"/>
    <x v="1"/>
    <x v="11"/>
    <x v="404"/>
    <x v="0"/>
    <x v="0"/>
    <s v="Tesseramento"/>
    <x v="1"/>
    <x v="0"/>
    <x v="0"/>
    <m/>
  </r>
  <r>
    <n v="205277"/>
    <x v="0"/>
    <x v="0"/>
    <x v="0"/>
    <x v="0"/>
    <x v="11"/>
    <x v="404"/>
    <x v="0"/>
    <x v="0"/>
    <s v="Tesseramento"/>
    <x v="1"/>
    <x v="0"/>
    <x v="0"/>
    <m/>
  </r>
  <r>
    <n v="53503"/>
    <x v="0"/>
    <x v="0"/>
    <x v="0"/>
    <x v="0"/>
    <x v="11"/>
    <x v="404"/>
    <x v="0"/>
    <x v="0"/>
    <s v="Tesseramento"/>
    <x v="1"/>
    <x v="0"/>
    <x v="0"/>
    <m/>
  </r>
  <r>
    <n v="140974"/>
    <x v="0"/>
    <x v="0"/>
    <x v="0"/>
    <x v="0"/>
    <x v="11"/>
    <x v="404"/>
    <x v="0"/>
    <x v="0"/>
    <s v="Tesseramento"/>
    <x v="1"/>
    <x v="0"/>
    <x v="0"/>
    <m/>
  </r>
  <r>
    <n v="174715"/>
    <x v="0"/>
    <x v="0"/>
    <x v="0"/>
    <x v="1"/>
    <x v="11"/>
    <x v="404"/>
    <x v="0"/>
    <x v="0"/>
    <s v="Tesseramento"/>
    <x v="1"/>
    <x v="4"/>
    <x v="0"/>
    <m/>
  </r>
  <r>
    <n v="140975"/>
    <x v="0"/>
    <x v="0"/>
    <x v="0"/>
    <x v="0"/>
    <x v="11"/>
    <x v="404"/>
    <x v="0"/>
    <x v="0"/>
    <s v="Tesseramento"/>
    <x v="1"/>
    <x v="0"/>
    <x v="0"/>
    <m/>
  </r>
  <r>
    <n v="181221"/>
    <x v="0"/>
    <x v="0"/>
    <x v="0"/>
    <x v="0"/>
    <x v="11"/>
    <x v="404"/>
    <x v="0"/>
    <x v="0"/>
    <s v="Tesseramento"/>
    <x v="1"/>
    <x v="1"/>
    <x v="0"/>
    <m/>
  </r>
  <r>
    <n v="53504"/>
    <x v="0"/>
    <x v="0"/>
    <x v="0"/>
    <x v="0"/>
    <x v="11"/>
    <x v="404"/>
    <x v="0"/>
    <x v="0"/>
    <s v="Tesseramento"/>
    <x v="1"/>
    <x v="0"/>
    <x v="0"/>
    <m/>
  </r>
  <r>
    <n v="206766"/>
    <x v="0"/>
    <x v="1"/>
    <x v="0"/>
    <x v="1"/>
    <x v="7"/>
    <x v="45"/>
    <x v="0"/>
    <x v="0"/>
    <s v="Tesseramento"/>
    <x v="1"/>
    <x v="3"/>
    <x v="0"/>
    <m/>
  </r>
  <r>
    <n v="223594"/>
    <x v="0"/>
    <x v="0"/>
    <x v="2"/>
    <x v="1"/>
    <x v="11"/>
    <x v="404"/>
    <x v="0"/>
    <x v="0"/>
    <s v="Tesseramento"/>
    <x v="1"/>
    <x v="0"/>
    <x v="0"/>
    <m/>
  </r>
  <r>
    <n v="132901"/>
    <x v="0"/>
    <x v="0"/>
    <x v="0"/>
    <x v="0"/>
    <x v="7"/>
    <x v="242"/>
    <x v="0"/>
    <x v="0"/>
    <s v="Tesseramento"/>
    <x v="0"/>
    <x v="0"/>
    <x v="0"/>
    <m/>
  </r>
  <r>
    <n v="196625"/>
    <x v="0"/>
    <x v="0"/>
    <x v="0"/>
    <x v="0"/>
    <x v="7"/>
    <x v="242"/>
    <x v="0"/>
    <x v="0"/>
    <s v="Tesseramento"/>
    <x v="0"/>
    <x v="0"/>
    <x v="0"/>
    <m/>
  </r>
  <r>
    <n v="80061"/>
    <x v="0"/>
    <x v="0"/>
    <x v="0"/>
    <x v="1"/>
    <x v="7"/>
    <x v="242"/>
    <x v="0"/>
    <x v="1"/>
    <s v="Tesseramento"/>
    <x v="0"/>
    <x v="0"/>
    <x v="0"/>
    <m/>
  </r>
  <r>
    <n v="230625"/>
    <x v="0"/>
    <x v="0"/>
    <x v="0"/>
    <x v="0"/>
    <x v="7"/>
    <x v="242"/>
    <x v="0"/>
    <x v="0"/>
    <s v="Tesseramento"/>
    <x v="0"/>
    <x v="0"/>
    <x v="0"/>
    <m/>
  </r>
  <r>
    <n v="158663"/>
    <x v="0"/>
    <x v="0"/>
    <x v="0"/>
    <x v="0"/>
    <x v="7"/>
    <x v="242"/>
    <x v="0"/>
    <x v="1"/>
    <s v="Tesseramento"/>
    <x v="0"/>
    <x v="4"/>
    <x v="0"/>
    <m/>
  </r>
  <r>
    <n v="231667"/>
    <x v="0"/>
    <x v="0"/>
    <x v="0"/>
    <x v="0"/>
    <x v="7"/>
    <x v="242"/>
    <x v="0"/>
    <x v="0"/>
    <s v="Tesseramento"/>
    <x v="0"/>
    <x v="1"/>
    <x v="0"/>
    <m/>
  </r>
  <r>
    <n v="122669"/>
    <x v="0"/>
    <x v="0"/>
    <x v="0"/>
    <x v="5"/>
    <x v="7"/>
    <x v="242"/>
    <x v="0"/>
    <x v="0"/>
    <s v="Tesseramento"/>
    <x v="0"/>
    <x v="0"/>
    <x v="0"/>
    <m/>
  </r>
  <r>
    <n v="209654"/>
    <x v="0"/>
    <x v="1"/>
    <x v="0"/>
    <x v="1"/>
    <x v="7"/>
    <x v="242"/>
    <x v="0"/>
    <x v="0"/>
    <s v="Tesseramento"/>
    <x v="0"/>
    <x v="4"/>
    <x v="0"/>
    <m/>
  </r>
  <r>
    <n v="126781"/>
    <x v="0"/>
    <x v="0"/>
    <x v="0"/>
    <x v="3"/>
    <x v="7"/>
    <x v="242"/>
    <x v="0"/>
    <x v="0"/>
    <s v="Tesseramento"/>
    <x v="0"/>
    <x v="4"/>
    <x v="0"/>
    <m/>
  </r>
  <r>
    <n v="219787"/>
    <x v="0"/>
    <x v="1"/>
    <x v="0"/>
    <x v="1"/>
    <x v="7"/>
    <x v="272"/>
    <x v="0"/>
    <x v="0"/>
    <s v="Tesseramento"/>
    <x v="0"/>
    <x v="0"/>
    <x v="0"/>
    <m/>
  </r>
  <r>
    <n v="71880"/>
    <x v="0"/>
    <x v="0"/>
    <x v="2"/>
    <x v="0"/>
    <x v="7"/>
    <x v="45"/>
    <x v="0"/>
    <x v="0"/>
    <s v="Tesseramento"/>
    <x v="1"/>
    <x v="4"/>
    <x v="0"/>
    <m/>
  </r>
  <r>
    <n v="31198"/>
    <x v="0"/>
    <x v="0"/>
    <x v="0"/>
    <x v="0"/>
    <x v="7"/>
    <x v="242"/>
    <x v="0"/>
    <x v="0"/>
    <s v="Tesseramento"/>
    <x v="0"/>
    <x v="4"/>
    <x v="0"/>
    <m/>
  </r>
  <r>
    <n v="145910"/>
    <x v="0"/>
    <x v="0"/>
    <x v="2"/>
    <x v="4"/>
    <x v="11"/>
    <x v="142"/>
    <x v="0"/>
    <x v="0"/>
    <s v="Tesseramento"/>
    <x v="1"/>
    <x v="0"/>
    <x v="0"/>
    <m/>
  </r>
  <r>
    <n v="22291"/>
    <x v="0"/>
    <x v="0"/>
    <x v="0"/>
    <x v="0"/>
    <x v="1"/>
    <x v="20"/>
    <x v="0"/>
    <x v="0"/>
    <s v="Tesseramento"/>
    <x v="0"/>
    <x v="4"/>
    <x v="0"/>
    <m/>
  </r>
  <r>
    <n v="231316"/>
    <x v="0"/>
    <x v="1"/>
    <x v="0"/>
    <x v="3"/>
    <x v="14"/>
    <x v="131"/>
    <x v="0"/>
    <x v="0"/>
    <s v="Tesseramento"/>
    <x v="1"/>
    <x v="1"/>
    <x v="0"/>
    <m/>
  </r>
  <r>
    <n v="63603"/>
    <x v="0"/>
    <x v="0"/>
    <x v="0"/>
    <x v="0"/>
    <x v="7"/>
    <x v="67"/>
    <x v="0"/>
    <x v="0"/>
    <s v="Tesseramento"/>
    <x v="0"/>
    <x v="0"/>
    <x v="0"/>
    <m/>
  </r>
  <r>
    <n v="165319"/>
    <x v="0"/>
    <x v="0"/>
    <x v="0"/>
    <x v="0"/>
    <x v="7"/>
    <x v="67"/>
    <x v="0"/>
    <x v="0"/>
    <s v="Tesseramento"/>
    <x v="0"/>
    <x v="0"/>
    <x v="0"/>
    <m/>
  </r>
  <r>
    <n v="105804"/>
    <x v="0"/>
    <x v="0"/>
    <x v="0"/>
    <x v="0"/>
    <x v="11"/>
    <x v="302"/>
    <x v="0"/>
    <x v="0"/>
    <s v="Tesseramento"/>
    <x v="1"/>
    <x v="3"/>
    <x v="0"/>
    <m/>
  </r>
  <r>
    <n v="233215"/>
    <x v="0"/>
    <x v="1"/>
    <x v="0"/>
    <x v="0"/>
    <x v="15"/>
    <x v="104"/>
    <x v="0"/>
    <x v="0"/>
    <s v="Tesseramento"/>
    <x v="1"/>
    <x v="0"/>
    <x v="0"/>
    <m/>
  </r>
  <r>
    <n v="228021"/>
    <x v="0"/>
    <x v="1"/>
    <x v="0"/>
    <x v="0"/>
    <x v="15"/>
    <x v="104"/>
    <x v="0"/>
    <x v="1"/>
    <s v="Tesseramento"/>
    <x v="1"/>
    <x v="0"/>
    <x v="0"/>
    <m/>
  </r>
  <r>
    <n v="229791"/>
    <x v="0"/>
    <x v="0"/>
    <x v="0"/>
    <x v="0"/>
    <x v="2"/>
    <x v="77"/>
    <x v="0"/>
    <x v="0"/>
    <s v="Tesseramento"/>
    <x v="0"/>
    <x v="0"/>
    <x v="0"/>
    <m/>
  </r>
  <r>
    <n v="206150"/>
    <x v="0"/>
    <x v="0"/>
    <x v="0"/>
    <x v="0"/>
    <x v="13"/>
    <x v="177"/>
    <x v="0"/>
    <x v="0"/>
    <s v="Tesseramento"/>
    <x v="1"/>
    <x v="0"/>
    <x v="0"/>
    <m/>
  </r>
  <r>
    <n v="55321"/>
    <x v="0"/>
    <x v="0"/>
    <x v="0"/>
    <x v="0"/>
    <x v="4"/>
    <x v="52"/>
    <x v="0"/>
    <x v="0"/>
    <s v="Tesseramento"/>
    <x v="1"/>
    <x v="3"/>
    <x v="0"/>
    <m/>
  </r>
  <r>
    <n v="114918"/>
    <x v="0"/>
    <x v="0"/>
    <x v="0"/>
    <x v="0"/>
    <x v="13"/>
    <x v="177"/>
    <x v="0"/>
    <x v="0"/>
    <s v="Tesseramento"/>
    <x v="1"/>
    <x v="0"/>
    <x v="0"/>
    <m/>
  </r>
  <r>
    <n v="183689"/>
    <x v="0"/>
    <x v="0"/>
    <x v="0"/>
    <x v="3"/>
    <x v="13"/>
    <x v="177"/>
    <x v="0"/>
    <x v="0"/>
    <s v="Tesseramento"/>
    <x v="1"/>
    <x v="3"/>
    <x v="0"/>
    <m/>
  </r>
  <r>
    <n v="229657"/>
    <x v="0"/>
    <x v="0"/>
    <x v="0"/>
    <x v="0"/>
    <x v="13"/>
    <x v="177"/>
    <x v="0"/>
    <x v="0"/>
    <s v="Tesseramento"/>
    <x v="1"/>
    <x v="1"/>
    <x v="0"/>
    <m/>
  </r>
  <r>
    <n v="55322"/>
    <x v="0"/>
    <x v="0"/>
    <x v="0"/>
    <x v="0"/>
    <x v="4"/>
    <x v="52"/>
    <x v="0"/>
    <x v="1"/>
    <s v="Tesseramento"/>
    <x v="1"/>
    <x v="3"/>
    <x v="0"/>
    <m/>
  </r>
  <r>
    <n v="74341"/>
    <x v="0"/>
    <x v="0"/>
    <x v="0"/>
    <x v="0"/>
    <x v="4"/>
    <x v="271"/>
    <x v="0"/>
    <x v="0"/>
    <s v="Tesseramento"/>
    <x v="1"/>
    <x v="3"/>
    <x v="0"/>
    <m/>
  </r>
  <r>
    <n v="14384"/>
    <x v="0"/>
    <x v="0"/>
    <x v="0"/>
    <x v="0"/>
    <x v="13"/>
    <x v="177"/>
    <x v="0"/>
    <x v="1"/>
    <s v="Tesseramento"/>
    <x v="1"/>
    <x v="4"/>
    <x v="0"/>
    <m/>
  </r>
  <r>
    <n v="93069"/>
    <x v="0"/>
    <x v="0"/>
    <x v="0"/>
    <x v="0"/>
    <x v="4"/>
    <x v="271"/>
    <x v="0"/>
    <x v="1"/>
    <s v="Tesseramento"/>
    <x v="1"/>
    <x v="3"/>
    <x v="0"/>
    <m/>
  </r>
  <r>
    <n v="223919"/>
    <x v="1"/>
    <x v="1"/>
    <x v="0"/>
    <x v="2"/>
    <x v="13"/>
    <x v="177"/>
    <x v="0"/>
    <x v="1"/>
    <s v="Tesseramento"/>
    <x v="1"/>
    <x v="5"/>
    <x v="0"/>
    <m/>
  </r>
  <r>
    <n v="47406"/>
    <x v="0"/>
    <x v="0"/>
    <x v="0"/>
    <x v="0"/>
    <x v="4"/>
    <x v="271"/>
    <x v="0"/>
    <x v="0"/>
    <s v="Tesseramento"/>
    <x v="1"/>
    <x v="0"/>
    <x v="0"/>
    <m/>
  </r>
  <r>
    <n v="29235"/>
    <x v="0"/>
    <x v="0"/>
    <x v="0"/>
    <x v="0"/>
    <x v="4"/>
    <x v="271"/>
    <x v="0"/>
    <x v="0"/>
    <s v="Tesseramento"/>
    <x v="1"/>
    <x v="4"/>
    <x v="0"/>
    <m/>
  </r>
  <r>
    <n v="44129"/>
    <x v="0"/>
    <x v="0"/>
    <x v="0"/>
    <x v="0"/>
    <x v="13"/>
    <x v="177"/>
    <x v="0"/>
    <x v="0"/>
    <s v="Tesseramento"/>
    <x v="1"/>
    <x v="0"/>
    <x v="0"/>
    <m/>
  </r>
  <r>
    <n v="157544"/>
    <x v="0"/>
    <x v="0"/>
    <x v="0"/>
    <x v="0"/>
    <x v="13"/>
    <x v="177"/>
    <x v="0"/>
    <x v="1"/>
    <s v="Tesseramento"/>
    <x v="1"/>
    <x v="0"/>
    <x v="0"/>
    <m/>
  </r>
  <r>
    <n v="231967"/>
    <x v="0"/>
    <x v="0"/>
    <x v="0"/>
    <x v="0"/>
    <x v="13"/>
    <x v="177"/>
    <x v="0"/>
    <x v="0"/>
    <s v="Tesseramento"/>
    <x v="1"/>
    <x v="0"/>
    <x v="0"/>
    <m/>
  </r>
  <r>
    <n v="129908"/>
    <x v="0"/>
    <x v="0"/>
    <x v="0"/>
    <x v="0"/>
    <x v="13"/>
    <x v="177"/>
    <x v="0"/>
    <x v="0"/>
    <s v="Tesseramento"/>
    <x v="1"/>
    <x v="0"/>
    <x v="0"/>
    <m/>
  </r>
  <r>
    <n v="171794"/>
    <x v="0"/>
    <x v="0"/>
    <x v="0"/>
    <x v="0"/>
    <x v="11"/>
    <x v="302"/>
    <x v="0"/>
    <x v="1"/>
    <s v="Tesseramento"/>
    <x v="1"/>
    <x v="4"/>
    <x v="0"/>
    <m/>
  </r>
  <r>
    <n v="213791"/>
    <x v="0"/>
    <x v="0"/>
    <x v="0"/>
    <x v="0"/>
    <x v="4"/>
    <x v="52"/>
    <x v="0"/>
    <x v="0"/>
    <s v="Tesseramento"/>
    <x v="1"/>
    <x v="0"/>
    <x v="0"/>
    <m/>
  </r>
  <r>
    <n v="118910"/>
    <x v="0"/>
    <x v="0"/>
    <x v="0"/>
    <x v="0"/>
    <x v="2"/>
    <x v="224"/>
    <x v="0"/>
    <x v="0"/>
    <s v="Tesseramento"/>
    <x v="1"/>
    <x v="4"/>
    <x v="0"/>
    <m/>
  </r>
  <r>
    <n v="221197"/>
    <x v="0"/>
    <x v="0"/>
    <x v="0"/>
    <x v="1"/>
    <x v="1"/>
    <x v="20"/>
    <x v="0"/>
    <x v="0"/>
    <s v="Tesseramento"/>
    <x v="0"/>
    <x v="4"/>
    <x v="0"/>
    <m/>
  </r>
  <r>
    <n v="153623"/>
    <x v="0"/>
    <x v="0"/>
    <x v="0"/>
    <x v="0"/>
    <x v="5"/>
    <x v="6"/>
    <x v="0"/>
    <x v="0"/>
    <s v="Tesseramento"/>
    <x v="0"/>
    <x v="3"/>
    <x v="0"/>
    <m/>
  </r>
  <r>
    <n v="144832"/>
    <x v="0"/>
    <x v="0"/>
    <x v="0"/>
    <x v="0"/>
    <x v="7"/>
    <x v="205"/>
    <x v="0"/>
    <x v="0"/>
    <s v="Tesseramento"/>
    <x v="1"/>
    <x v="0"/>
    <x v="0"/>
    <m/>
  </r>
  <r>
    <n v="226819"/>
    <x v="0"/>
    <x v="0"/>
    <x v="0"/>
    <x v="1"/>
    <x v="7"/>
    <x v="205"/>
    <x v="0"/>
    <x v="0"/>
    <s v="Tesseramento"/>
    <x v="1"/>
    <x v="0"/>
    <x v="0"/>
    <m/>
  </r>
  <r>
    <n v="213738"/>
    <x v="0"/>
    <x v="0"/>
    <x v="0"/>
    <x v="1"/>
    <x v="7"/>
    <x v="205"/>
    <x v="0"/>
    <x v="1"/>
    <s v="Tesseramento"/>
    <x v="1"/>
    <x v="4"/>
    <x v="0"/>
    <m/>
  </r>
  <r>
    <n v="134891"/>
    <x v="0"/>
    <x v="0"/>
    <x v="0"/>
    <x v="0"/>
    <x v="7"/>
    <x v="205"/>
    <x v="0"/>
    <x v="0"/>
    <s v="Tesseramento"/>
    <x v="1"/>
    <x v="4"/>
    <x v="0"/>
    <m/>
  </r>
  <r>
    <n v="126932"/>
    <x v="0"/>
    <x v="0"/>
    <x v="0"/>
    <x v="1"/>
    <x v="5"/>
    <x v="6"/>
    <x v="0"/>
    <x v="0"/>
    <s v="Tesseramento"/>
    <x v="0"/>
    <x v="4"/>
    <x v="0"/>
    <m/>
  </r>
  <r>
    <n v="144063"/>
    <x v="0"/>
    <x v="0"/>
    <x v="0"/>
    <x v="0"/>
    <x v="7"/>
    <x v="205"/>
    <x v="0"/>
    <x v="0"/>
    <s v="Tesseramento"/>
    <x v="1"/>
    <x v="0"/>
    <x v="0"/>
    <m/>
  </r>
  <r>
    <n v="204236"/>
    <x v="0"/>
    <x v="0"/>
    <x v="0"/>
    <x v="1"/>
    <x v="7"/>
    <x v="205"/>
    <x v="0"/>
    <x v="1"/>
    <s v="Tesseramento"/>
    <x v="1"/>
    <x v="0"/>
    <x v="0"/>
    <m/>
  </r>
  <r>
    <n v="147864"/>
    <x v="0"/>
    <x v="0"/>
    <x v="0"/>
    <x v="0"/>
    <x v="7"/>
    <x v="205"/>
    <x v="0"/>
    <x v="0"/>
    <s v="Tesseramento"/>
    <x v="1"/>
    <x v="4"/>
    <x v="0"/>
    <m/>
  </r>
  <r>
    <n v="162561"/>
    <x v="0"/>
    <x v="0"/>
    <x v="0"/>
    <x v="0"/>
    <x v="7"/>
    <x v="205"/>
    <x v="0"/>
    <x v="1"/>
    <s v="Tesseramento"/>
    <x v="1"/>
    <x v="4"/>
    <x v="0"/>
    <m/>
  </r>
  <r>
    <n v="4829"/>
    <x v="0"/>
    <x v="0"/>
    <x v="0"/>
    <x v="0"/>
    <x v="4"/>
    <x v="154"/>
    <x v="0"/>
    <x v="0"/>
    <s v="Tesseramento"/>
    <x v="1"/>
    <x v="3"/>
    <x v="0"/>
    <m/>
  </r>
  <r>
    <n v="189444"/>
    <x v="1"/>
    <x v="0"/>
    <x v="0"/>
    <x v="0"/>
    <x v="4"/>
    <x v="154"/>
    <x v="0"/>
    <x v="0"/>
    <s v="Tesseramento"/>
    <x v="1"/>
    <x v="6"/>
    <x v="0"/>
    <m/>
  </r>
  <r>
    <n v="201797"/>
    <x v="1"/>
    <x v="0"/>
    <x v="0"/>
    <x v="0"/>
    <x v="4"/>
    <x v="154"/>
    <x v="0"/>
    <x v="0"/>
    <s v="Tesseramento"/>
    <x v="1"/>
    <x v="7"/>
    <x v="0"/>
    <m/>
  </r>
  <r>
    <n v="4855"/>
    <x v="0"/>
    <x v="0"/>
    <x v="0"/>
    <x v="0"/>
    <x v="4"/>
    <x v="154"/>
    <x v="0"/>
    <x v="0"/>
    <s v="Tesseramento"/>
    <x v="1"/>
    <x v="0"/>
    <x v="0"/>
    <m/>
  </r>
  <r>
    <n v="201796"/>
    <x v="1"/>
    <x v="0"/>
    <x v="0"/>
    <x v="1"/>
    <x v="4"/>
    <x v="154"/>
    <x v="0"/>
    <x v="0"/>
    <s v="Tesseramento"/>
    <x v="1"/>
    <x v="5"/>
    <x v="0"/>
    <m/>
  </r>
  <r>
    <n v="201665"/>
    <x v="1"/>
    <x v="0"/>
    <x v="0"/>
    <x v="1"/>
    <x v="4"/>
    <x v="154"/>
    <x v="0"/>
    <x v="0"/>
    <s v="Tesseramento"/>
    <x v="1"/>
    <x v="5"/>
    <x v="0"/>
    <m/>
  </r>
  <r>
    <n v="70479"/>
    <x v="0"/>
    <x v="0"/>
    <x v="0"/>
    <x v="0"/>
    <x v="4"/>
    <x v="154"/>
    <x v="0"/>
    <x v="0"/>
    <s v="Tesseramento"/>
    <x v="1"/>
    <x v="0"/>
    <x v="0"/>
    <m/>
  </r>
  <r>
    <n v="161966"/>
    <x v="0"/>
    <x v="0"/>
    <x v="0"/>
    <x v="0"/>
    <x v="7"/>
    <x v="205"/>
    <x v="0"/>
    <x v="0"/>
    <s v="Tesseramento"/>
    <x v="1"/>
    <x v="4"/>
    <x v="0"/>
    <m/>
  </r>
  <r>
    <n v="68341"/>
    <x v="0"/>
    <x v="0"/>
    <x v="0"/>
    <x v="0"/>
    <x v="4"/>
    <x v="154"/>
    <x v="0"/>
    <x v="0"/>
    <s v="Tesseramento"/>
    <x v="1"/>
    <x v="4"/>
    <x v="0"/>
    <m/>
  </r>
  <r>
    <n v="218337"/>
    <x v="0"/>
    <x v="0"/>
    <x v="0"/>
    <x v="0"/>
    <x v="7"/>
    <x v="205"/>
    <x v="0"/>
    <x v="0"/>
    <s v="Tesseramento"/>
    <x v="1"/>
    <x v="1"/>
    <x v="0"/>
    <m/>
  </r>
  <r>
    <n v="73786"/>
    <x v="0"/>
    <x v="0"/>
    <x v="0"/>
    <x v="0"/>
    <x v="4"/>
    <x v="154"/>
    <x v="0"/>
    <x v="0"/>
    <s v="Tesseramento"/>
    <x v="1"/>
    <x v="1"/>
    <x v="0"/>
    <m/>
  </r>
  <r>
    <n v="89918"/>
    <x v="0"/>
    <x v="0"/>
    <x v="0"/>
    <x v="0"/>
    <x v="7"/>
    <x v="205"/>
    <x v="0"/>
    <x v="0"/>
    <s v="Tesseramento"/>
    <x v="1"/>
    <x v="3"/>
    <x v="0"/>
    <m/>
  </r>
  <r>
    <n v="77559"/>
    <x v="0"/>
    <x v="0"/>
    <x v="0"/>
    <x v="0"/>
    <x v="4"/>
    <x v="154"/>
    <x v="0"/>
    <x v="0"/>
    <s v="Tesseramento"/>
    <x v="1"/>
    <x v="0"/>
    <x v="0"/>
    <m/>
  </r>
  <r>
    <n v="21495"/>
    <x v="0"/>
    <x v="0"/>
    <x v="0"/>
    <x v="0"/>
    <x v="7"/>
    <x v="205"/>
    <x v="0"/>
    <x v="0"/>
    <s v="Tesseramento"/>
    <x v="1"/>
    <x v="0"/>
    <x v="0"/>
    <m/>
  </r>
  <r>
    <n v="146252"/>
    <x v="0"/>
    <x v="0"/>
    <x v="0"/>
    <x v="0"/>
    <x v="4"/>
    <x v="154"/>
    <x v="0"/>
    <x v="0"/>
    <s v="Tesseramento"/>
    <x v="1"/>
    <x v="0"/>
    <x v="0"/>
    <m/>
  </r>
  <r>
    <n v="68349"/>
    <x v="0"/>
    <x v="0"/>
    <x v="0"/>
    <x v="0"/>
    <x v="4"/>
    <x v="154"/>
    <x v="0"/>
    <x v="1"/>
    <s v="Tesseramento"/>
    <x v="1"/>
    <x v="3"/>
    <x v="0"/>
    <m/>
  </r>
  <r>
    <n v="148571"/>
    <x v="0"/>
    <x v="0"/>
    <x v="0"/>
    <x v="0"/>
    <x v="4"/>
    <x v="154"/>
    <x v="0"/>
    <x v="1"/>
    <s v="Tesseramento"/>
    <x v="1"/>
    <x v="3"/>
    <x v="0"/>
    <m/>
  </r>
  <r>
    <n v="20490"/>
    <x v="0"/>
    <x v="0"/>
    <x v="0"/>
    <x v="0"/>
    <x v="4"/>
    <x v="154"/>
    <x v="0"/>
    <x v="0"/>
    <s v="Tesseramento"/>
    <x v="1"/>
    <x v="3"/>
    <x v="0"/>
    <m/>
  </r>
  <r>
    <n v="99337"/>
    <x v="0"/>
    <x v="0"/>
    <x v="0"/>
    <x v="0"/>
    <x v="4"/>
    <x v="154"/>
    <x v="0"/>
    <x v="0"/>
    <s v="Tesseramento"/>
    <x v="1"/>
    <x v="1"/>
    <x v="0"/>
    <m/>
  </r>
  <r>
    <n v="157334"/>
    <x v="0"/>
    <x v="0"/>
    <x v="0"/>
    <x v="0"/>
    <x v="4"/>
    <x v="154"/>
    <x v="0"/>
    <x v="1"/>
    <s v="Tesseramento"/>
    <x v="1"/>
    <x v="3"/>
    <x v="0"/>
    <m/>
  </r>
  <r>
    <n v="18078"/>
    <x v="0"/>
    <x v="0"/>
    <x v="0"/>
    <x v="0"/>
    <x v="4"/>
    <x v="154"/>
    <x v="0"/>
    <x v="0"/>
    <s v="Tesseramento"/>
    <x v="1"/>
    <x v="3"/>
    <x v="0"/>
    <m/>
  </r>
  <r>
    <n v="116439"/>
    <x v="0"/>
    <x v="0"/>
    <x v="0"/>
    <x v="0"/>
    <x v="4"/>
    <x v="154"/>
    <x v="0"/>
    <x v="1"/>
    <s v="Tesseramento"/>
    <x v="1"/>
    <x v="3"/>
    <x v="0"/>
    <m/>
  </r>
  <r>
    <n v="81117"/>
    <x v="0"/>
    <x v="0"/>
    <x v="0"/>
    <x v="0"/>
    <x v="4"/>
    <x v="154"/>
    <x v="0"/>
    <x v="1"/>
    <s v="Tesseramento"/>
    <x v="1"/>
    <x v="4"/>
    <x v="0"/>
    <m/>
  </r>
  <r>
    <n v="124965"/>
    <x v="0"/>
    <x v="0"/>
    <x v="0"/>
    <x v="0"/>
    <x v="7"/>
    <x v="205"/>
    <x v="0"/>
    <x v="0"/>
    <s v="Tesseramento"/>
    <x v="1"/>
    <x v="3"/>
    <x v="0"/>
    <m/>
  </r>
  <r>
    <n v="111273"/>
    <x v="0"/>
    <x v="0"/>
    <x v="0"/>
    <x v="0"/>
    <x v="7"/>
    <x v="205"/>
    <x v="0"/>
    <x v="0"/>
    <s v="Tesseramento"/>
    <x v="1"/>
    <x v="4"/>
    <x v="0"/>
    <m/>
  </r>
  <r>
    <n v="176122"/>
    <x v="0"/>
    <x v="0"/>
    <x v="0"/>
    <x v="0"/>
    <x v="7"/>
    <x v="205"/>
    <x v="0"/>
    <x v="0"/>
    <s v="Tesseramento"/>
    <x v="1"/>
    <x v="4"/>
    <x v="0"/>
    <m/>
  </r>
  <r>
    <n v="94454"/>
    <x v="0"/>
    <x v="0"/>
    <x v="0"/>
    <x v="0"/>
    <x v="7"/>
    <x v="205"/>
    <x v="0"/>
    <x v="0"/>
    <s v="Tesseramento"/>
    <x v="1"/>
    <x v="0"/>
    <x v="0"/>
    <m/>
  </r>
  <r>
    <n v="208209"/>
    <x v="1"/>
    <x v="0"/>
    <x v="0"/>
    <x v="0"/>
    <x v="7"/>
    <x v="205"/>
    <x v="0"/>
    <x v="0"/>
    <s v="Tesseramento"/>
    <x v="1"/>
    <x v="2"/>
    <x v="0"/>
    <m/>
  </r>
  <r>
    <n v="890"/>
    <x v="0"/>
    <x v="0"/>
    <x v="0"/>
    <x v="0"/>
    <x v="4"/>
    <x v="147"/>
    <x v="0"/>
    <x v="1"/>
    <s v="Tesseramento"/>
    <x v="1"/>
    <x v="4"/>
    <x v="0"/>
    <m/>
  </r>
  <r>
    <n v="187398"/>
    <x v="0"/>
    <x v="0"/>
    <x v="0"/>
    <x v="0"/>
    <x v="4"/>
    <x v="147"/>
    <x v="0"/>
    <x v="1"/>
    <s v="Tesseramento"/>
    <x v="1"/>
    <x v="3"/>
    <x v="0"/>
    <m/>
  </r>
  <r>
    <n v="68634"/>
    <x v="0"/>
    <x v="0"/>
    <x v="0"/>
    <x v="0"/>
    <x v="4"/>
    <x v="147"/>
    <x v="0"/>
    <x v="1"/>
    <s v="Tesseramento"/>
    <x v="1"/>
    <x v="3"/>
    <x v="0"/>
    <m/>
  </r>
  <r>
    <n v="192251"/>
    <x v="0"/>
    <x v="0"/>
    <x v="0"/>
    <x v="0"/>
    <x v="4"/>
    <x v="147"/>
    <x v="0"/>
    <x v="0"/>
    <s v="Tesseramento"/>
    <x v="1"/>
    <x v="3"/>
    <x v="0"/>
    <m/>
  </r>
  <r>
    <n v="186759"/>
    <x v="0"/>
    <x v="0"/>
    <x v="0"/>
    <x v="0"/>
    <x v="5"/>
    <x v="6"/>
    <x v="0"/>
    <x v="0"/>
    <s v="Tesseramento"/>
    <x v="0"/>
    <x v="3"/>
    <x v="0"/>
    <m/>
  </r>
  <r>
    <n v="62247"/>
    <x v="0"/>
    <x v="0"/>
    <x v="0"/>
    <x v="0"/>
    <x v="4"/>
    <x v="147"/>
    <x v="0"/>
    <x v="0"/>
    <s v="Tesseramento"/>
    <x v="1"/>
    <x v="4"/>
    <x v="0"/>
    <m/>
  </r>
  <r>
    <n v="142165"/>
    <x v="0"/>
    <x v="0"/>
    <x v="0"/>
    <x v="0"/>
    <x v="4"/>
    <x v="147"/>
    <x v="0"/>
    <x v="1"/>
    <s v="Tesseramento"/>
    <x v="1"/>
    <x v="1"/>
    <x v="0"/>
    <m/>
  </r>
  <r>
    <n v="126863"/>
    <x v="0"/>
    <x v="0"/>
    <x v="0"/>
    <x v="0"/>
    <x v="4"/>
    <x v="147"/>
    <x v="0"/>
    <x v="0"/>
    <s v="Tesseramento"/>
    <x v="1"/>
    <x v="4"/>
    <x v="0"/>
    <m/>
  </r>
  <r>
    <n v="2552"/>
    <x v="0"/>
    <x v="0"/>
    <x v="0"/>
    <x v="0"/>
    <x v="4"/>
    <x v="147"/>
    <x v="0"/>
    <x v="1"/>
    <s v="Tesseramento"/>
    <x v="1"/>
    <x v="4"/>
    <x v="0"/>
    <m/>
  </r>
  <r>
    <n v="61267"/>
    <x v="0"/>
    <x v="0"/>
    <x v="0"/>
    <x v="0"/>
    <x v="4"/>
    <x v="147"/>
    <x v="0"/>
    <x v="1"/>
    <s v="Tesseramento"/>
    <x v="1"/>
    <x v="4"/>
    <x v="0"/>
    <m/>
  </r>
  <r>
    <n v="55936"/>
    <x v="0"/>
    <x v="0"/>
    <x v="0"/>
    <x v="0"/>
    <x v="4"/>
    <x v="147"/>
    <x v="0"/>
    <x v="0"/>
    <s v="Tesseramento"/>
    <x v="1"/>
    <x v="4"/>
    <x v="0"/>
    <m/>
  </r>
  <r>
    <n v="81061"/>
    <x v="0"/>
    <x v="0"/>
    <x v="0"/>
    <x v="0"/>
    <x v="4"/>
    <x v="147"/>
    <x v="0"/>
    <x v="0"/>
    <s v="Tesseramento"/>
    <x v="1"/>
    <x v="0"/>
    <x v="0"/>
    <m/>
  </r>
  <r>
    <n v="61269"/>
    <x v="0"/>
    <x v="0"/>
    <x v="0"/>
    <x v="0"/>
    <x v="4"/>
    <x v="147"/>
    <x v="0"/>
    <x v="0"/>
    <s v="Tesseramento"/>
    <x v="1"/>
    <x v="4"/>
    <x v="0"/>
    <m/>
  </r>
  <r>
    <n v="39786"/>
    <x v="0"/>
    <x v="0"/>
    <x v="0"/>
    <x v="0"/>
    <x v="4"/>
    <x v="147"/>
    <x v="0"/>
    <x v="0"/>
    <s v="Tesseramento"/>
    <x v="1"/>
    <x v="0"/>
    <x v="0"/>
    <m/>
  </r>
  <r>
    <n v="37087"/>
    <x v="0"/>
    <x v="0"/>
    <x v="0"/>
    <x v="0"/>
    <x v="4"/>
    <x v="147"/>
    <x v="0"/>
    <x v="0"/>
    <s v="Tesseramento"/>
    <x v="1"/>
    <x v="4"/>
    <x v="0"/>
    <m/>
  </r>
  <r>
    <n v="200209"/>
    <x v="0"/>
    <x v="0"/>
    <x v="0"/>
    <x v="0"/>
    <x v="4"/>
    <x v="147"/>
    <x v="0"/>
    <x v="0"/>
    <s v="Tesseramento"/>
    <x v="1"/>
    <x v="0"/>
    <x v="0"/>
    <m/>
  </r>
  <r>
    <n v="94094"/>
    <x v="0"/>
    <x v="0"/>
    <x v="0"/>
    <x v="0"/>
    <x v="4"/>
    <x v="147"/>
    <x v="0"/>
    <x v="0"/>
    <s v="Tesseramento"/>
    <x v="1"/>
    <x v="3"/>
    <x v="0"/>
    <m/>
  </r>
  <r>
    <n v="47567"/>
    <x v="0"/>
    <x v="0"/>
    <x v="0"/>
    <x v="0"/>
    <x v="4"/>
    <x v="147"/>
    <x v="0"/>
    <x v="0"/>
    <s v="Tesseramento"/>
    <x v="1"/>
    <x v="4"/>
    <x v="0"/>
    <m/>
  </r>
  <r>
    <n v="48306"/>
    <x v="0"/>
    <x v="0"/>
    <x v="0"/>
    <x v="0"/>
    <x v="4"/>
    <x v="147"/>
    <x v="0"/>
    <x v="0"/>
    <s v="Tesseramento"/>
    <x v="1"/>
    <x v="4"/>
    <x v="0"/>
    <m/>
  </r>
  <r>
    <n v="96639"/>
    <x v="0"/>
    <x v="0"/>
    <x v="0"/>
    <x v="0"/>
    <x v="4"/>
    <x v="147"/>
    <x v="0"/>
    <x v="0"/>
    <s v="Tesseramento"/>
    <x v="1"/>
    <x v="4"/>
    <x v="0"/>
    <m/>
  </r>
  <r>
    <n v="96640"/>
    <x v="0"/>
    <x v="0"/>
    <x v="0"/>
    <x v="0"/>
    <x v="4"/>
    <x v="147"/>
    <x v="0"/>
    <x v="1"/>
    <s v="Tesseramento"/>
    <x v="1"/>
    <x v="4"/>
    <x v="0"/>
    <m/>
  </r>
  <r>
    <n v="204082"/>
    <x v="0"/>
    <x v="0"/>
    <x v="0"/>
    <x v="1"/>
    <x v="4"/>
    <x v="147"/>
    <x v="0"/>
    <x v="0"/>
    <s v="Tesseramento"/>
    <x v="1"/>
    <x v="4"/>
    <x v="0"/>
    <m/>
  </r>
  <r>
    <n v="50208"/>
    <x v="0"/>
    <x v="0"/>
    <x v="0"/>
    <x v="0"/>
    <x v="4"/>
    <x v="147"/>
    <x v="0"/>
    <x v="0"/>
    <s v="Tesseramento"/>
    <x v="1"/>
    <x v="0"/>
    <x v="0"/>
    <m/>
  </r>
  <r>
    <n v="72469"/>
    <x v="0"/>
    <x v="0"/>
    <x v="0"/>
    <x v="0"/>
    <x v="4"/>
    <x v="147"/>
    <x v="0"/>
    <x v="0"/>
    <s v="Tesseramento"/>
    <x v="1"/>
    <x v="4"/>
    <x v="0"/>
    <m/>
  </r>
  <r>
    <n v="90405"/>
    <x v="0"/>
    <x v="0"/>
    <x v="0"/>
    <x v="0"/>
    <x v="4"/>
    <x v="147"/>
    <x v="0"/>
    <x v="0"/>
    <s v="Tesseramento"/>
    <x v="1"/>
    <x v="4"/>
    <x v="0"/>
    <m/>
  </r>
  <r>
    <n v="57850"/>
    <x v="0"/>
    <x v="0"/>
    <x v="0"/>
    <x v="0"/>
    <x v="4"/>
    <x v="147"/>
    <x v="0"/>
    <x v="0"/>
    <s v="Tesseramento"/>
    <x v="1"/>
    <x v="4"/>
    <x v="0"/>
    <m/>
  </r>
  <r>
    <n v="45090"/>
    <x v="0"/>
    <x v="0"/>
    <x v="0"/>
    <x v="0"/>
    <x v="8"/>
    <x v="62"/>
    <x v="0"/>
    <x v="0"/>
    <s v="Tesseramento"/>
    <x v="1"/>
    <x v="0"/>
    <x v="0"/>
    <m/>
  </r>
  <r>
    <n v="177143"/>
    <x v="0"/>
    <x v="0"/>
    <x v="0"/>
    <x v="1"/>
    <x v="4"/>
    <x v="219"/>
    <x v="0"/>
    <x v="0"/>
    <s v="Tesseramento"/>
    <x v="0"/>
    <x v="4"/>
    <x v="0"/>
    <m/>
  </r>
  <r>
    <n v="235664"/>
    <x v="0"/>
    <x v="0"/>
    <x v="1"/>
    <x v="1"/>
    <x v="7"/>
    <x v="275"/>
    <x v="0"/>
    <x v="0"/>
    <s v="Tesseramento"/>
    <x v="0"/>
    <x v="0"/>
    <x v="0"/>
    <m/>
  </r>
  <r>
    <n v="61858"/>
    <x v="0"/>
    <x v="0"/>
    <x v="0"/>
    <x v="4"/>
    <x v="8"/>
    <x v="62"/>
    <x v="0"/>
    <x v="1"/>
    <s v="Tesseramento"/>
    <x v="1"/>
    <x v="4"/>
    <x v="0"/>
    <m/>
  </r>
  <r>
    <n v="84298"/>
    <x v="0"/>
    <x v="0"/>
    <x v="0"/>
    <x v="0"/>
    <x v="8"/>
    <x v="410"/>
    <x v="0"/>
    <x v="0"/>
    <s v="Tesseramento"/>
    <x v="1"/>
    <x v="4"/>
    <x v="0"/>
    <m/>
  </r>
  <r>
    <n v="47568"/>
    <x v="0"/>
    <x v="0"/>
    <x v="2"/>
    <x v="0"/>
    <x v="4"/>
    <x v="147"/>
    <x v="0"/>
    <x v="1"/>
    <s v="Tesseramento"/>
    <x v="1"/>
    <x v="4"/>
    <x v="0"/>
    <m/>
  </r>
  <r>
    <n v="235590"/>
    <x v="0"/>
    <x v="0"/>
    <x v="1"/>
    <x v="1"/>
    <x v="4"/>
    <x v="219"/>
    <x v="0"/>
    <x v="0"/>
    <s v="Tesseramento"/>
    <x v="0"/>
    <x v="1"/>
    <x v="0"/>
    <m/>
  </r>
  <r>
    <n v="75437"/>
    <x v="0"/>
    <x v="0"/>
    <x v="0"/>
    <x v="0"/>
    <x v="4"/>
    <x v="154"/>
    <x v="0"/>
    <x v="1"/>
    <s v="Tesseramento"/>
    <x v="1"/>
    <x v="3"/>
    <x v="0"/>
    <m/>
  </r>
  <r>
    <n v="100552"/>
    <x v="0"/>
    <x v="0"/>
    <x v="0"/>
    <x v="0"/>
    <x v="4"/>
    <x v="154"/>
    <x v="0"/>
    <x v="0"/>
    <s v="Tesseramento"/>
    <x v="1"/>
    <x v="3"/>
    <x v="0"/>
    <m/>
  </r>
  <r>
    <n v="13140"/>
    <x v="0"/>
    <x v="0"/>
    <x v="0"/>
    <x v="0"/>
    <x v="4"/>
    <x v="154"/>
    <x v="0"/>
    <x v="1"/>
    <s v="Tesseramento"/>
    <x v="1"/>
    <x v="3"/>
    <x v="0"/>
    <m/>
  </r>
  <r>
    <n v="82"/>
    <x v="0"/>
    <x v="0"/>
    <x v="0"/>
    <x v="0"/>
    <x v="4"/>
    <x v="154"/>
    <x v="0"/>
    <x v="1"/>
    <s v="Tesseramento"/>
    <x v="1"/>
    <x v="4"/>
    <x v="0"/>
    <m/>
  </r>
  <r>
    <n v="235415"/>
    <x v="0"/>
    <x v="0"/>
    <x v="1"/>
    <x v="2"/>
    <x v="4"/>
    <x v="147"/>
    <x v="0"/>
    <x v="0"/>
    <s v="Tesseramento"/>
    <x v="1"/>
    <x v="0"/>
    <x v="0"/>
    <m/>
  </r>
  <r>
    <n v="235879"/>
    <x v="0"/>
    <x v="0"/>
    <x v="1"/>
    <x v="2"/>
    <x v="4"/>
    <x v="154"/>
    <x v="0"/>
    <x v="1"/>
    <s v="Tesseramento"/>
    <x v="1"/>
    <x v="0"/>
    <x v="0"/>
    <m/>
  </r>
  <r>
    <n v="235349"/>
    <x v="1"/>
    <x v="0"/>
    <x v="1"/>
    <x v="2"/>
    <x v="8"/>
    <x v="352"/>
    <x v="0"/>
    <x v="0"/>
    <s v="Tesseramento"/>
    <x v="0"/>
    <x v="5"/>
    <x v="0"/>
    <m/>
  </r>
  <r>
    <n v="102155"/>
    <x v="0"/>
    <x v="0"/>
    <x v="0"/>
    <x v="0"/>
    <x v="5"/>
    <x v="6"/>
    <x v="0"/>
    <x v="0"/>
    <s v="Tesseramento"/>
    <x v="0"/>
    <x v="4"/>
    <x v="0"/>
    <m/>
  </r>
  <r>
    <n v="10"/>
    <x v="0"/>
    <x v="0"/>
    <x v="0"/>
    <x v="0"/>
    <x v="8"/>
    <x v="352"/>
    <x v="0"/>
    <x v="0"/>
    <s v="Tesseramento"/>
    <x v="0"/>
    <x v="0"/>
    <x v="0"/>
    <m/>
  </r>
  <r>
    <n v="44963"/>
    <x v="0"/>
    <x v="0"/>
    <x v="0"/>
    <x v="0"/>
    <x v="8"/>
    <x v="352"/>
    <x v="0"/>
    <x v="0"/>
    <s v="Tesseramento"/>
    <x v="0"/>
    <x v="4"/>
    <x v="0"/>
    <m/>
  </r>
  <r>
    <n v="195736"/>
    <x v="0"/>
    <x v="0"/>
    <x v="0"/>
    <x v="0"/>
    <x v="8"/>
    <x v="352"/>
    <x v="0"/>
    <x v="0"/>
    <s v="Tesseramento"/>
    <x v="0"/>
    <x v="0"/>
    <x v="0"/>
    <m/>
  </r>
  <r>
    <n v="207692"/>
    <x v="0"/>
    <x v="0"/>
    <x v="0"/>
    <x v="0"/>
    <x v="8"/>
    <x v="352"/>
    <x v="0"/>
    <x v="0"/>
    <s v="Tesseramento"/>
    <x v="0"/>
    <x v="4"/>
    <x v="0"/>
    <m/>
  </r>
  <r>
    <n v="163615"/>
    <x v="0"/>
    <x v="0"/>
    <x v="0"/>
    <x v="1"/>
    <x v="8"/>
    <x v="352"/>
    <x v="0"/>
    <x v="1"/>
    <s v="Tesseramento"/>
    <x v="0"/>
    <x v="0"/>
    <x v="0"/>
    <m/>
  </r>
  <r>
    <n v="14982"/>
    <x v="0"/>
    <x v="0"/>
    <x v="0"/>
    <x v="0"/>
    <x v="8"/>
    <x v="352"/>
    <x v="0"/>
    <x v="0"/>
    <s v="Tesseramento"/>
    <x v="0"/>
    <x v="3"/>
    <x v="0"/>
    <m/>
  </r>
  <r>
    <n v="146698"/>
    <x v="0"/>
    <x v="0"/>
    <x v="0"/>
    <x v="0"/>
    <x v="8"/>
    <x v="352"/>
    <x v="0"/>
    <x v="0"/>
    <s v="Tesseramento"/>
    <x v="0"/>
    <x v="0"/>
    <x v="0"/>
    <m/>
  </r>
  <r>
    <n v="229107"/>
    <x v="1"/>
    <x v="0"/>
    <x v="0"/>
    <x v="3"/>
    <x v="8"/>
    <x v="352"/>
    <x v="0"/>
    <x v="0"/>
    <s v="Tesseramento"/>
    <x v="0"/>
    <x v="5"/>
    <x v="0"/>
    <m/>
  </r>
  <r>
    <n v="235871"/>
    <x v="1"/>
    <x v="0"/>
    <x v="1"/>
    <x v="1"/>
    <x v="4"/>
    <x v="154"/>
    <x v="0"/>
    <x v="0"/>
    <s v="Tesseramento"/>
    <x v="1"/>
    <x v="5"/>
    <x v="0"/>
    <m/>
  </r>
  <r>
    <n v="201839"/>
    <x v="0"/>
    <x v="0"/>
    <x v="0"/>
    <x v="0"/>
    <x v="8"/>
    <x v="352"/>
    <x v="0"/>
    <x v="0"/>
    <s v="Tesseramento"/>
    <x v="0"/>
    <x v="0"/>
    <x v="0"/>
    <m/>
  </r>
  <r>
    <n v="106051"/>
    <x v="0"/>
    <x v="0"/>
    <x v="0"/>
    <x v="0"/>
    <x v="8"/>
    <x v="352"/>
    <x v="0"/>
    <x v="0"/>
    <s v="Tesseramento"/>
    <x v="0"/>
    <x v="3"/>
    <x v="0"/>
    <m/>
  </r>
  <r>
    <n v="45047"/>
    <x v="0"/>
    <x v="0"/>
    <x v="0"/>
    <x v="0"/>
    <x v="8"/>
    <x v="352"/>
    <x v="0"/>
    <x v="1"/>
    <s v="Tesseramento"/>
    <x v="0"/>
    <x v="4"/>
    <x v="0"/>
    <m/>
  </r>
  <r>
    <n v="115433"/>
    <x v="0"/>
    <x v="0"/>
    <x v="0"/>
    <x v="0"/>
    <x v="8"/>
    <x v="352"/>
    <x v="0"/>
    <x v="0"/>
    <s v="Tesseramento"/>
    <x v="0"/>
    <x v="0"/>
    <x v="0"/>
    <m/>
  </r>
  <r>
    <n v="50603"/>
    <x v="0"/>
    <x v="0"/>
    <x v="0"/>
    <x v="0"/>
    <x v="8"/>
    <x v="352"/>
    <x v="0"/>
    <x v="0"/>
    <s v="Tesseramento"/>
    <x v="0"/>
    <x v="3"/>
    <x v="0"/>
    <m/>
  </r>
  <r>
    <n v="148185"/>
    <x v="0"/>
    <x v="0"/>
    <x v="0"/>
    <x v="0"/>
    <x v="8"/>
    <x v="352"/>
    <x v="0"/>
    <x v="1"/>
    <s v="Tesseramento"/>
    <x v="0"/>
    <x v="3"/>
    <x v="0"/>
    <m/>
  </r>
  <r>
    <n v="122867"/>
    <x v="0"/>
    <x v="0"/>
    <x v="0"/>
    <x v="0"/>
    <x v="8"/>
    <x v="352"/>
    <x v="0"/>
    <x v="0"/>
    <s v="Tesseramento"/>
    <x v="0"/>
    <x v="0"/>
    <x v="0"/>
    <m/>
  </r>
  <r>
    <n v="14985"/>
    <x v="0"/>
    <x v="0"/>
    <x v="0"/>
    <x v="0"/>
    <x v="8"/>
    <x v="352"/>
    <x v="0"/>
    <x v="0"/>
    <s v="Tesseramento"/>
    <x v="0"/>
    <x v="3"/>
    <x v="0"/>
    <m/>
  </r>
  <r>
    <n v="178667"/>
    <x v="0"/>
    <x v="0"/>
    <x v="0"/>
    <x v="0"/>
    <x v="8"/>
    <x v="352"/>
    <x v="0"/>
    <x v="0"/>
    <s v="Tesseramento"/>
    <x v="0"/>
    <x v="0"/>
    <x v="0"/>
    <m/>
  </r>
  <r>
    <n v="10496"/>
    <x v="0"/>
    <x v="0"/>
    <x v="0"/>
    <x v="1"/>
    <x v="8"/>
    <x v="352"/>
    <x v="0"/>
    <x v="0"/>
    <s v="Tesseramento"/>
    <x v="0"/>
    <x v="4"/>
    <x v="0"/>
    <m/>
  </r>
  <r>
    <n v="92899"/>
    <x v="0"/>
    <x v="0"/>
    <x v="0"/>
    <x v="1"/>
    <x v="8"/>
    <x v="352"/>
    <x v="0"/>
    <x v="1"/>
    <s v="Tesseramento"/>
    <x v="0"/>
    <x v="4"/>
    <x v="0"/>
    <m/>
  </r>
  <r>
    <n v="217569"/>
    <x v="1"/>
    <x v="0"/>
    <x v="0"/>
    <x v="3"/>
    <x v="8"/>
    <x v="352"/>
    <x v="0"/>
    <x v="1"/>
    <s v="Tesseramento"/>
    <x v="0"/>
    <x v="5"/>
    <x v="0"/>
    <m/>
  </r>
  <r>
    <n v="227936"/>
    <x v="1"/>
    <x v="0"/>
    <x v="0"/>
    <x v="3"/>
    <x v="8"/>
    <x v="352"/>
    <x v="0"/>
    <x v="1"/>
    <s v="Tesseramento"/>
    <x v="0"/>
    <x v="5"/>
    <x v="0"/>
    <m/>
  </r>
  <r>
    <n v="20425"/>
    <x v="0"/>
    <x v="0"/>
    <x v="0"/>
    <x v="0"/>
    <x v="8"/>
    <x v="352"/>
    <x v="0"/>
    <x v="0"/>
    <s v="Tesseramento"/>
    <x v="0"/>
    <x v="0"/>
    <x v="0"/>
    <m/>
  </r>
  <r>
    <n v="134712"/>
    <x v="0"/>
    <x v="0"/>
    <x v="0"/>
    <x v="0"/>
    <x v="8"/>
    <x v="352"/>
    <x v="0"/>
    <x v="1"/>
    <s v="Tesseramento"/>
    <x v="0"/>
    <x v="0"/>
    <x v="0"/>
    <m/>
  </r>
  <r>
    <n v="210476"/>
    <x v="0"/>
    <x v="0"/>
    <x v="0"/>
    <x v="1"/>
    <x v="8"/>
    <x v="352"/>
    <x v="0"/>
    <x v="1"/>
    <s v="Tesseramento"/>
    <x v="0"/>
    <x v="3"/>
    <x v="0"/>
    <m/>
  </r>
  <r>
    <n v="210477"/>
    <x v="0"/>
    <x v="0"/>
    <x v="0"/>
    <x v="1"/>
    <x v="8"/>
    <x v="352"/>
    <x v="0"/>
    <x v="0"/>
    <s v="Tesseramento"/>
    <x v="0"/>
    <x v="0"/>
    <x v="0"/>
    <m/>
  </r>
  <r>
    <n v="208896"/>
    <x v="1"/>
    <x v="0"/>
    <x v="0"/>
    <x v="2"/>
    <x v="8"/>
    <x v="352"/>
    <x v="0"/>
    <x v="0"/>
    <s v="Tesseramento"/>
    <x v="0"/>
    <x v="6"/>
    <x v="0"/>
    <m/>
  </r>
  <r>
    <n v="209594"/>
    <x v="1"/>
    <x v="0"/>
    <x v="0"/>
    <x v="2"/>
    <x v="8"/>
    <x v="352"/>
    <x v="0"/>
    <x v="0"/>
    <s v="Tesseramento"/>
    <x v="0"/>
    <x v="5"/>
    <x v="0"/>
    <m/>
  </r>
  <r>
    <n v="227937"/>
    <x v="1"/>
    <x v="0"/>
    <x v="0"/>
    <x v="3"/>
    <x v="8"/>
    <x v="352"/>
    <x v="0"/>
    <x v="1"/>
    <s v="Tesseramento"/>
    <x v="0"/>
    <x v="5"/>
    <x v="0"/>
    <m/>
  </r>
  <r>
    <n v="214803"/>
    <x v="1"/>
    <x v="0"/>
    <x v="0"/>
    <x v="3"/>
    <x v="8"/>
    <x v="352"/>
    <x v="0"/>
    <x v="1"/>
    <s v="Tesseramento"/>
    <x v="0"/>
    <x v="5"/>
    <x v="0"/>
    <m/>
  </r>
  <r>
    <n v="218743"/>
    <x v="1"/>
    <x v="0"/>
    <x v="0"/>
    <x v="3"/>
    <x v="8"/>
    <x v="352"/>
    <x v="0"/>
    <x v="0"/>
    <s v="Tesseramento"/>
    <x v="0"/>
    <x v="5"/>
    <x v="0"/>
    <m/>
  </r>
  <r>
    <n v="221806"/>
    <x v="1"/>
    <x v="0"/>
    <x v="0"/>
    <x v="3"/>
    <x v="8"/>
    <x v="352"/>
    <x v="0"/>
    <x v="1"/>
    <s v="Tesseramento"/>
    <x v="0"/>
    <x v="5"/>
    <x v="0"/>
    <m/>
  </r>
  <r>
    <n v="228807"/>
    <x v="1"/>
    <x v="0"/>
    <x v="0"/>
    <x v="2"/>
    <x v="8"/>
    <x v="352"/>
    <x v="0"/>
    <x v="0"/>
    <s v="Tesseramento"/>
    <x v="0"/>
    <x v="5"/>
    <x v="0"/>
    <m/>
  </r>
  <r>
    <n v="219976"/>
    <x v="1"/>
    <x v="0"/>
    <x v="0"/>
    <x v="3"/>
    <x v="8"/>
    <x v="352"/>
    <x v="0"/>
    <x v="1"/>
    <s v="Tesseramento"/>
    <x v="0"/>
    <x v="5"/>
    <x v="0"/>
    <m/>
  </r>
  <r>
    <n v="220433"/>
    <x v="1"/>
    <x v="0"/>
    <x v="0"/>
    <x v="2"/>
    <x v="8"/>
    <x v="352"/>
    <x v="0"/>
    <x v="0"/>
    <s v="Tesseramento"/>
    <x v="0"/>
    <x v="7"/>
    <x v="0"/>
    <m/>
  </r>
  <r>
    <n v="225225"/>
    <x v="1"/>
    <x v="0"/>
    <x v="0"/>
    <x v="3"/>
    <x v="8"/>
    <x v="352"/>
    <x v="0"/>
    <x v="0"/>
    <s v="Tesseramento"/>
    <x v="0"/>
    <x v="5"/>
    <x v="0"/>
    <m/>
  </r>
  <r>
    <n v="182079"/>
    <x v="0"/>
    <x v="0"/>
    <x v="0"/>
    <x v="0"/>
    <x v="4"/>
    <x v="149"/>
    <x v="0"/>
    <x v="0"/>
    <s v="Tesseramento"/>
    <x v="1"/>
    <x v="0"/>
    <x v="0"/>
    <m/>
  </r>
  <r>
    <n v="235388"/>
    <x v="0"/>
    <x v="0"/>
    <x v="1"/>
    <x v="1"/>
    <x v="11"/>
    <x v="280"/>
    <x v="0"/>
    <x v="0"/>
    <s v="Tesseramento"/>
    <x v="0"/>
    <x v="4"/>
    <x v="0"/>
    <m/>
  </r>
  <r>
    <n v="75363"/>
    <x v="0"/>
    <x v="0"/>
    <x v="0"/>
    <x v="0"/>
    <x v="8"/>
    <x v="352"/>
    <x v="0"/>
    <x v="0"/>
    <s v="Tesseramento"/>
    <x v="0"/>
    <x v="4"/>
    <x v="0"/>
    <m/>
  </r>
  <r>
    <n v="226256"/>
    <x v="0"/>
    <x v="0"/>
    <x v="0"/>
    <x v="0"/>
    <x v="8"/>
    <x v="352"/>
    <x v="0"/>
    <x v="0"/>
    <s v="Tesseramento"/>
    <x v="0"/>
    <x v="0"/>
    <x v="0"/>
    <m/>
  </r>
  <r>
    <n v="213726"/>
    <x v="0"/>
    <x v="0"/>
    <x v="0"/>
    <x v="0"/>
    <x v="8"/>
    <x v="352"/>
    <x v="0"/>
    <x v="0"/>
    <s v="Tesseramento"/>
    <x v="0"/>
    <x v="0"/>
    <x v="0"/>
    <m/>
  </r>
  <r>
    <n v="144016"/>
    <x v="0"/>
    <x v="0"/>
    <x v="0"/>
    <x v="0"/>
    <x v="8"/>
    <x v="352"/>
    <x v="0"/>
    <x v="0"/>
    <s v="Tesseramento"/>
    <x v="0"/>
    <x v="3"/>
    <x v="0"/>
    <m/>
  </r>
  <r>
    <n v="2507"/>
    <x v="0"/>
    <x v="0"/>
    <x v="0"/>
    <x v="0"/>
    <x v="8"/>
    <x v="352"/>
    <x v="0"/>
    <x v="0"/>
    <s v="Tesseramento"/>
    <x v="0"/>
    <x v="0"/>
    <x v="0"/>
    <m/>
  </r>
  <r>
    <n v="201412"/>
    <x v="0"/>
    <x v="0"/>
    <x v="0"/>
    <x v="0"/>
    <x v="8"/>
    <x v="352"/>
    <x v="0"/>
    <x v="0"/>
    <s v="Tesseramento"/>
    <x v="0"/>
    <x v="0"/>
    <x v="0"/>
    <m/>
  </r>
  <r>
    <n v="235387"/>
    <x v="0"/>
    <x v="0"/>
    <x v="1"/>
    <x v="1"/>
    <x v="11"/>
    <x v="280"/>
    <x v="0"/>
    <x v="0"/>
    <s v="Tesseramento"/>
    <x v="0"/>
    <x v="0"/>
    <x v="0"/>
    <m/>
  </r>
  <r>
    <n v="171400"/>
    <x v="0"/>
    <x v="0"/>
    <x v="0"/>
    <x v="1"/>
    <x v="8"/>
    <x v="352"/>
    <x v="0"/>
    <x v="0"/>
    <s v="Tesseramento"/>
    <x v="0"/>
    <x v="3"/>
    <x v="0"/>
    <m/>
  </r>
  <r>
    <n v="178113"/>
    <x v="0"/>
    <x v="0"/>
    <x v="0"/>
    <x v="1"/>
    <x v="8"/>
    <x v="352"/>
    <x v="0"/>
    <x v="0"/>
    <s v="Tesseramento"/>
    <x v="0"/>
    <x v="4"/>
    <x v="0"/>
    <m/>
  </r>
  <r>
    <n v="112222"/>
    <x v="0"/>
    <x v="0"/>
    <x v="0"/>
    <x v="0"/>
    <x v="8"/>
    <x v="352"/>
    <x v="0"/>
    <x v="0"/>
    <s v="Tesseramento"/>
    <x v="0"/>
    <x v="3"/>
    <x v="0"/>
    <m/>
  </r>
  <r>
    <n v="156653"/>
    <x v="0"/>
    <x v="0"/>
    <x v="0"/>
    <x v="1"/>
    <x v="8"/>
    <x v="352"/>
    <x v="0"/>
    <x v="0"/>
    <s v="Tesseramento"/>
    <x v="0"/>
    <x v="4"/>
    <x v="0"/>
    <m/>
  </r>
  <r>
    <n v="76877"/>
    <x v="0"/>
    <x v="0"/>
    <x v="0"/>
    <x v="0"/>
    <x v="8"/>
    <x v="352"/>
    <x v="0"/>
    <x v="0"/>
    <s v="Tesseramento"/>
    <x v="0"/>
    <x v="4"/>
    <x v="0"/>
    <m/>
  </r>
  <r>
    <n v="195738"/>
    <x v="0"/>
    <x v="0"/>
    <x v="0"/>
    <x v="1"/>
    <x v="8"/>
    <x v="352"/>
    <x v="0"/>
    <x v="0"/>
    <s v="Tesseramento"/>
    <x v="0"/>
    <x v="4"/>
    <x v="0"/>
    <m/>
  </r>
  <r>
    <n v="232202"/>
    <x v="0"/>
    <x v="0"/>
    <x v="0"/>
    <x v="2"/>
    <x v="14"/>
    <x v="232"/>
    <x v="0"/>
    <x v="0"/>
    <s v="Tesseramento"/>
    <x v="0"/>
    <x v="1"/>
    <x v="0"/>
    <m/>
  </r>
  <r>
    <n v="215198"/>
    <x v="1"/>
    <x v="0"/>
    <x v="0"/>
    <x v="3"/>
    <x v="8"/>
    <x v="352"/>
    <x v="0"/>
    <x v="0"/>
    <s v="Tesseramento"/>
    <x v="0"/>
    <x v="5"/>
    <x v="0"/>
    <m/>
  </r>
  <r>
    <n v="232201"/>
    <x v="0"/>
    <x v="0"/>
    <x v="0"/>
    <x v="2"/>
    <x v="14"/>
    <x v="232"/>
    <x v="0"/>
    <x v="0"/>
    <s v="Tesseramento"/>
    <x v="0"/>
    <x v="0"/>
    <x v="0"/>
    <m/>
  </r>
  <r>
    <n v="193702"/>
    <x v="0"/>
    <x v="1"/>
    <x v="0"/>
    <x v="1"/>
    <x v="4"/>
    <x v="219"/>
    <x v="0"/>
    <x v="0"/>
    <s v="Tesseramento"/>
    <x v="0"/>
    <x v="0"/>
    <x v="0"/>
    <m/>
  </r>
  <r>
    <n v="193703"/>
    <x v="1"/>
    <x v="1"/>
    <x v="0"/>
    <x v="1"/>
    <x v="4"/>
    <x v="219"/>
    <x v="0"/>
    <x v="0"/>
    <s v="Tesseramento"/>
    <x v="0"/>
    <x v="7"/>
    <x v="0"/>
    <m/>
  </r>
  <r>
    <n v="216183"/>
    <x v="0"/>
    <x v="0"/>
    <x v="0"/>
    <x v="0"/>
    <x v="4"/>
    <x v="149"/>
    <x v="0"/>
    <x v="0"/>
    <s v="Tesseramento"/>
    <x v="1"/>
    <x v="3"/>
    <x v="0"/>
    <m/>
  </r>
  <r>
    <n v="31305"/>
    <x v="0"/>
    <x v="0"/>
    <x v="0"/>
    <x v="0"/>
    <x v="4"/>
    <x v="149"/>
    <x v="0"/>
    <x v="0"/>
    <s v="Tesseramento"/>
    <x v="1"/>
    <x v="4"/>
    <x v="0"/>
    <m/>
  </r>
  <r>
    <n v="10652"/>
    <x v="0"/>
    <x v="0"/>
    <x v="0"/>
    <x v="0"/>
    <x v="4"/>
    <x v="219"/>
    <x v="0"/>
    <x v="1"/>
    <s v="Tesseramento"/>
    <x v="0"/>
    <x v="0"/>
    <x v="0"/>
    <m/>
  </r>
  <r>
    <n v="210115"/>
    <x v="0"/>
    <x v="0"/>
    <x v="0"/>
    <x v="0"/>
    <x v="4"/>
    <x v="52"/>
    <x v="0"/>
    <x v="0"/>
    <s v="Tesseramento"/>
    <x v="1"/>
    <x v="1"/>
    <x v="0"/>
    <m/>
  </r>
  <r>
    <n v="186795"/>
    <x v="0"/>
    <x v="0"/>
    <x v="0"/>
    <x v="0"/>
    <x v="4"/>
    <x v="52"/>
    <x v="0"/>
    <x v="0"/>
    <s v="Tesseramento"/>
    <x v="1"/>
    <x v="0"/>
    <x v="0"/>
    <m/>
  </r>
  <r>
    <n v="186794"/>
    <x v="0"/>
    <x v="0"/>
    <x v="0"/>
    <x v="0"/>
    <x v="4"/>
    <x v="52"/>
    <x v="0"/>
    <x v="1"/>
    <s v="Tesseramento"/>
    <x v="1"/>
    <x v="0"/>
    <x v="0"/>
    <m/>
  </r>
  <r>
    <n v="162572"/>
    <x v="0"/>
    <x v="0"/>
    <x v="0"/>
    <x v="0"/>
    <x v="11"/>
    <x v="280"/>
    <x v="0"/>
    <x v="0"/>
    <s v="Tesseramento"/>
    <x v="0"/>
    <x v="0"/>
    <x v="0"/>
    <m/>
  </r>
  <r>
    <n v="60440"/>
    <x v="0"/>
    <x v="0"/>
    <x v="0"/>
    <x v="0"/>
    <x v="4"/>
    <x v="147"/>
    <x v="0"/>
    <x v="0"/>
    <s v="Tesseramento"/>
    <x v="1"/>
    <x v="4"/>
    <x v="0"/>
    <m/>
  </r>
  <r>
    <n v="60439"/>
    <x v="0"/>
    <x v="0"/>
    <x v="0"/>
    <x v="0"/>
    <x v="4"/>
    <x v="147"/>
    <x v="0"/>
    <x v="1"/>
    <s v="Tesseramento"/>
    <x v="1"/>
    <x v="4"/>
    <x v="0"/>
    <m/>
  </r>
  <r>
    <n v="190170"/>
    <x v="0"/>
    <x v="0"/>
    <x v="0"/>
    <x v="0"/>
    <x v="8"/>
    <x v="46"/>
    <x v="0"/>
    <x v="0"/>
    <s v="Tesseramento"/>
    <x v="0"/>
    <x v="0"/>
    <x v="0"/>
    <m/>
  </r>
  <r>
    <n v="207833"/>
    <x v="0"/>
    <x v="1"/>
    <x v="0"/>
    <x v="1"/>
    <x v="7"/>
    <x v="51"/>
    <x v="0"/>
    <x v="0"/>
    <s v="Tesseramento"/>
    <x v="1"/>
    <x v="0"/>
    <x v="0"/>
    <m/>
  </r>
  <r>
    <n v="235589"/>
    <x v="1"/>
    <x v="0"/>
    <x v="1"/>
    <x v="1"/>
    <x v="7"/>
    <x v="33"/>
    <x v="0"/>
    <x v="0"/>
    <s v="Tesseramento"/>
    <x v="1"/>
    <x v="6"/>
    <x v="0"/>
    <m/>
  </r>
  <r>
    <n v="69382"/>
    <x v="0"/>
    <x v="0"/>
    <x v="0"/>
    <x v="0"/>
    <x v="4"/>
    <x v="14"/>
    <x v="0"/>
    <x v="1"/>
    <s v="Tesseramento"/>
    <x v="1"/>
    <x v="3"/>
    <x v="0"/>
    <m/>
  </r>
  <r>
    <n v="69715"/>
    <x v="0"/>
    <x v="0"/>
    <x v="0"/>
    <x v="0"/>
    <x v="4"/>
    <x v="14"/>
    <x v="0"/>
    <x v="1"/>
    <s v="Tesseramento"/>
    <x v="1"/>
    <x v="0"/>
    <x v="0"/>
    <m/>
  </r>
  <r>
    <n v="24513"/>
    <x v="0"/>
    <x v="0"/>
    <x v="0"/>
    <x v="0"/>
    <x v="4"/>
    <x v="14"/>
    <x v="0"/>
    <x v="1"/>
    <s v="Tesseramento"/>
    <x v="1"/>
    <x v="0"/>
    <x v="0"/>
    <m/>
  </r>
  <r>
    <n v="61930"/>
    <x v="0"/>
    <x v="0"/>
    <x v="0"/>
    <x v="0"/>
    <x v="4"/>
    <x v="14"/>
    <x v="0"/>
    <x v="1"/>
    <s v="Tesseramento"/>
    <x v="1"/>
    <x v="1"/>
    <x v="0"/>
    <m/>
  </r>
  <r>
    <n v="24529"/>
    <x v="0"/>
    <x v="0"/>
    <x v="0"/>
    <x v="0"/>
    <x v="4"/>
    <x v="14"/>
    <x v="0"/>
    <x v="1"/>
    <s v="Tesseramento"/>
    <x v="1"/>
    <x v="4"/>
    <x v="0"/>
    <m/>
  </r>
  <r>
    <n v="24677"/>
    <x v="0"/>
    <x v="0"/>
    <x v="0"/>
    <x v="0"/>
    <x v="4"/>
    <x v="14"/>
    <x v="0"/>
    <x v="1"/>
    <s v="Tesseramento"/>
    <x v="1"/>
    <x v="4"/>
    <x v="0"/>
    <m/>
  </r>
  <r>
    <n v="24460"/>
    <x v="0"/>
    <x v="0"/>
    <x v="0"/>
    <x v="0"/>
    <x v="4"/>
    <x v="14"/>
    <x v="0"/>
    <x v="1"/>
    <s v="Tesseramento"/>
    <x v="1"/>
    <x v="4"/>
    <x v="0"/>
    <m/>
  </r>
  <r>
    <n v="44187"/>
    <x v="0"/>
    <x v="0"/>
    <x v="0"/>
    <x v="0"/>
    <x v="4"/>
    <x v="14"/>
    <x v="0"/>
    <x v="0"/>
    <s v="Tesseramento"/>
    <x v="1"/>
    <x v="4"/>
    <x v="0"/>
    <m/>
  </r>
  <r>
    <n v="24565"/>
    <x v="0"/>
    <x v="0"/>
    <x v="0"/>
    <x v="0"/>
    <x v="4"/>
    <x v="14"/>
    <x v="0"/>
    <x v="0"/>
    <s v="Tesseramento"/>
    <x v="1"/>
    <x v="3"/>
    <x v="0"/>
    <m/>
  </r>
  <r>
    <n v="171207"/>
    <x v="0"/>
    <x v="0"/>
    <x v="0"/>
    <x v="0"/>
    <x v="4"/>
    <x v="14"/>
    <x v="0"/>
    <x v="0"/>
    <s v="Tesseramento"/>
    <x v="1"/>
    <x v="1"/>
    <x v="0"/>
    <m/>
  </r>
  <r>
    <n v="24567"/>
    <x v="0"/>
    <x v="0"/>
    <x v="0"/>
    <x v="0"/>
    <x v="4"/>
    <x v="14"/>
    <x v="0"/>
    <x v="0"/>
    <s v="Tesseramento"/>
    <x v="1"/>
    <x v="4"/>
    <x v="0"/>
    <m/>
  </r>
  <r>
    <n v="69716"/>
    <x v="0"/>
    <x v="0"/>
    <x v="0"/>
    <x v="0"/>
    <x v="4"/>
    <x v="14"/>
    <x v="0"/>
    <x v="1"/>
    <s v="Tesseramento"/>
    <x v="1"/>
    <x v="4"/>
    <x v="0"/>
    <m/>
  </r>
  <r>
    <n v="50331"/>
    <x v="0"/>
    <x v="0"/>
    <x v="0"/>
    <x v="0"/>
    <x v="4"/>
    <x v="14"/>
    <x v="0"/>
    <x v="0"/>
    <s v="Tesseramento"/>
    <x v="1"/>
    <x v="4"/>
    <x v="0"/>
    <m/>
  </r>
  <r>
    <n v="52006"/>
    <x v="0"/>
    <x v="0"/>
    <x v="0"/>
    <x v="0"/>
    <x v="4"/>
    <x v="14"/>
    <x v="0"/>
    <x v="0"/>
    <s v="Tesseramento"/>
    <x v="1"/>
    <x v="0"/>
    <x v="0"/>
    <m/>
  </r>
  <r>
    <n v="29021"/>
    <x v="0"/>
    <x v="0"/>
    <x v="0"/>
    <x v="0"/>
    <x v="4"/>
    <x v="14"/>
    <x v="0"/>
    <x v="1"/>
    <s v="Tesseramento"/>
    <x v="1"/>
    <x v="3"/>
    <x v="0"/>
    <m/>
  </r>
  <r>
    <n v="69391"/>
    <x v="0"/>
    <x v="0"/>
    <x v="0"/>
    <x v="0"/>
    <x v="4"/>
    <x v="14"/>
    <x v="0"/>
    <x v="0"/>
    <s v="Tesseramento"/>
    <x v="1"/>
    <x v="3"/>
    <x v="0"/>
    <m/>
  </r>
  <r>
    <n v="24723"/>
    <x v="0"/>
    <x v="0"/>
    <x v="0"/>
    <x v="0"/>
    <x v="4"/>
    <x v="14"/>
    <x v="0"/>
    <x v="1"/>
    <s v="Tesseramento"/>
    <x v="1"/>
    <x v="4"/>
    <x v="0"/>
    <m/>
  </r>
  <r>
    <n v="57678"/>
    <x v="0"/>
    <x v="0"/>
    <x v="0"/>
    <x v="0"/>
    <x v="4"/>
    <x v="14"/>
    <x v="0"/>
    <x v="0"/>
    <s v="Tesseramento"/>
    <x v="1"/>
    <x v="0"/>
    <x v="0"/>
    <m/>
  </r>
  <r>
    <n v="100811"/>
    <x v="0"/>
    <x v="0"/>
    <x v="0"/>
    <x v="0"/>
    <x v="4"/>
    <x v="14"/>
    <x v="0"/>
    <x v="0"/>
    <s v="Tesseramento"/>
    <x v="1"/>
    <x v="1"/>
    <x v="0"/>
    <m/>
  </r>
  <r>
    <n v="235604"/>
    <x v="0"/>
    <x v="0"/>
    <x v="1"/>
    <x v="1"/>
    <x v="7"/>
    <x v="33"/>
    <x v="0"/>
    <x v="0"/>
    <s v="Tesseramento"/>
    <x v="1"/>
    <x v="1"/>
    <x v="0"/>
    <m/>
  </r>
  <r>
    <n v="107467"/>
    <x v="0"/>
    <x v="0"/>
    <x v="0"/>
    <x v="0"/>
    <x v="7"/>
    <x v="33"/>
    <x v="0"/>
    <x v="0"/>
    <s v="Tesseramento"/>
    <x v="1"/>
    <x v="4"/>
    <x v="0"/>
    <m/>
  </r>
  <r>
    <n v="229438"/>
    <x v="0"/>
    <x v="0"/>
    <x v="0"/>
    <x v="1"/>
    <x v="11"/>
    <x v="280"/>
    <x v="0"/>
    <x v="0"/>
    <s v="Tesseramento"/>
    <x v="0"/>
    <x v="0"/>
    <x v="0"/>
    <m/>
  </r>
  <r>
    <n v="96731"/>
    <x v="0"/>
    <x v="0"/>
    <x v="0"/>
    <x v="0"/>
    <x v="2"/>
    <x v="270"/>
    <x v="0"/>
    <x v="1"/>
    <s v="Tesseramento"/>
    <x v="0"/>
    <x v="3"/>
    <x v="0"/>
    <m/>
  </r>
  <r>
    <n v="209843"/>
    <x v="0"/>
    <x v="0"/>
    <x v="0"/>
    <x v="1"/>
    <x v="10"/>
    <x v="63"/>
    <x v="0"/>
    <x v="0"/>
    <s v="Tesseramento"/>
    <x v="0"/>
    <x v="0"/>
    <x v="0"/>
    <m/>
  </r>
  <r>
    <n v="7358"/>
    <x v="0"/>
    <x v="0"/>
    <x v="0"/>
    <x v="0"/>
    <x v="10"/>
    <x v="63"/>
    <x v="0"/>
    <x v="0"/>
    <s v="Tesseramento"/>
    <x v="0"/>
    <x v="4"/>
    <x v="0"/>
    <m/>
  </r>
  <r>
    <n v="235474"/>
    <x v="0"/>
    <x v="0"/>
    <x v="1"/>
    <x v="0"/>
    <x v="8"/>
    <x v="17"/>
    <x v="0"/>
    <x v="0"/>
    <s v="Tesseramento"/>
    <x v="1"/>
    <x v="3"/>
    <x v="0"/>
    <m/>
  </r>
  <r>
    <n v="92650"/>
    <x v="0"/>
    <x v="0"/>
    <x v="0"/>
    <x v="1"/>
    <x v="10"/>
    <x v="63"/>
    <x v="0"/>
    <x v="1"/>
    <s v="Tesseramento"/>
    <x v="0"/>
    <x v="3"/>
    <x v="0"/>
    <m/>
  </r>
  <r>
    <n v="223505"/>
    <x v="0"/>
    <x v="0"/>
    <x v="0"/>
    <x v="0"/>
    <x v="10"/>
    <x v="63"/>
    <x v="0"/>
    <x v="0"/>
    <s v="Tesseramento"/>
    <x v="0"/>
    <x v="1"/>
    <x v="0"/>
    <m/>
  </r>
  <r>
    <n v="235310"/>
    <x v="1"/>
    <x v="0"/>
    <x v="1"/>
    <x v="2"/>
    <x v="7"/>
    <x v="51"/>
    <x v="0"/>
    <x v="0"/>
    <s v="Tesseramento"/>
    <x v="1"/>
    <x v="5"/>
    <x v="0"/>
    <m/>
  </r>
  <r>
    <n v="235475"/>
    <x v="0"/>
    <x v="0"/>
    <x v="1"/>
    <x v="0"/>
    <x v="8"/>
    <x v="17"/>
    <x v="0"/>
    <x v="1"/>
    <s v="Tesseramento"/>
    <x v="1"/>
    <x v="0"/>
    <x v="0"/>
    <m/>
  </r>
  <r>
    <n v="100893"/>
    <x v="0"/>
    <x v="0"/>
    <x v="0"/>
    <x v="0"/>
    <x v="2"/>
    <x v="270"/>
    <x v="0"/>
    <x v="0"/>
    <s v="Tesseramento"/>
    <x v="0"/>
    <x v="0"/>
    <x v="0"/>
    <m/>
  </r>
  <r>
    <n v="235382"/>
    <x v="0"/>
    <x v="0"/>
    <x v="1"/>
    <x v="3"/>
    <x v="10"/>
    <x v="63"/>
    <x v="0"/>
    <x v="0"/>
    <s v="Tesseramento"/>
    <x v="0"/>
    <x v="1"/>
    <x v="0"/>
    <m/>
  </r>
  <r>
    <n v="94578"/>
    <x v="0"/>
    <x v="0"/>
    <x v="0"/>
    <x v="0"/>
    <x v="4"/>
    <x v="88"/>
    <x v="0"/>
    <x v="0"/>
    <s v="Tesseramento"/>
    <x v="1"/>
    <x v="3"/>
    <x v="0"/>
    <m/>
  </r>
  <r>
    <n v="146239"/>
    <x v="0"/>
    <x v="0"/>
    <x v="0"/>
    <x v="0"/>
    <x v="7"/>
    <x v="74"/>
    <x v="0"/>
    <x v="0"/>
    <s v="Tesseramento"/>
    <x v="1"/>
    <x v="0"/>
    <x v="0"/>
    <m/>
  </r>
  <r>
    <n v="89620"/>
    <x v="0"/>
    <x v="0"/>
    <x v="0"/>
    <x v="0"/>
    <x v="7"/>
    <x v="74"/>
    <x v="0"/>
    <x v="1"/>
    <s v="Tesseramento"/>
    <x v="1"/>
    <x v="3"/>
    <x v="0"/>
    <m/>
  </r>
  <r>
    <n v="97018"/>
    <x v="0"/>
    <x v="0"/>
    <x v="0"/>
    <x v="0"/>
    <x v="7"/>
    <x v="74"/>
    <x v="0"/>
    <x v="1"/>
    <s v="Tesseramento"/>
    <x v="1"/>
    <x v="3"/>
    <x v="0"/>
    <m/>
  </r>
  <r>
    <n v="64720"/>
    <x v="0"/>
    <x v="0"/>
    <x v="0"/>
    <x v="0"/>
    <x v="7"/>
    <x v="74"/>
    <x v="0"/>
    <x v="0"/>
    <s v="Tesseramento"/>
    <x v="1"/>
    <x v="0"/>
    <x v="0"/>
    <m/>
  </r>
  <r>
    <n v="17103"/>
    <x v="0"/>
    <x v="0"/>
    <x v="0"/>
    <x v="0"/>
    <x v="7"/>
    <x v="74"/>
    <x v="0"/>
    <x v="0"/>
    <s v="Tesseramento"/>
    <x v="1"/>
    <x v="4"/>
    <x v="0"/>
    <m/>
  </r>
  <r>
    <n v="139652"/>
    <x v="0"/>
    <x v="0"/>
    <x v="0"/>
    <x v="0"/>
    <x v="7"/>
    <x v="74"/>
    <x v="0"/>
    <x v="0"/>
    <s v="Tesseramento"/>
    <x v="1"/>
    <x v="0"/>
    <x v="0"/>
    <m/>
  </r>
  <r>
    <n v="67552"/>
    <x v="0"/>
    <x v="0"/>
    <x v="0"/>
    <x v="0"/>
    <x v="7"/>
    <x v="74"/>
    <x v="0"/>
    <x v="0"/>
    <s v="Tesseramento"/>
    <x v="1"/>
    <x v="0"/>
    <x v="0"/>
    <m/>
  </r>
  <r>
    <n v="24840"/>
    <x v="0"/>
    <x v="0"/>
    <x v="0"/>
    <x v="0"/>
    <x v="7"/>
    <x v="74"/>
    <x v="0"/>
    <x v="0"/>
    <s v="Tesseramento"/>
    <x v="1"/>
    <x v="4"/>
    <x v="0"/>
    <m/>
  </r>
  <r>
    <n v="24839"/>
    <x v="0"/>
    <x v="0"/>
    <x v="0"/>
    <x v="0"/>
    <x v="7"/>
    <x v="74"/>
    <x v="0"/>
    <x v="1"/>
    <s v="Tesseramento"/>
    <x v="1"/>
    <x v="4"/>
    <x v="0"/>
    <m/>
  </r>
  <r>
    <n v="64725"/>
    <x v="0"/>
    <x v="0"/>
    <x v="0"/>
    <x v="0"/>
    <x v="7"/>
    <x v="74"/>
    <x v="0"/>
    <x v="0"/>
    <s v="Tesseramento"/>
    <x v="1"/>
    <x v="4"/>
    <x v="0"/>
    <m/>
  </r>
  <r>
    <n v="65156"/>
    <x v="0"/>
    <x v="0"/>
    <x v="0"/>
    <x v="0"/>
    <x v="7"/>
    <x v="74"/>
    <x v="0"/>
    <x v="0"/>
    <s v="Tesseramento"/>
    <x v="1"/>
    <x v="0"/>
    <x v="0"/>
    <m/>
  </r>
  <r>
    <n v="65157"/>
    <x v="0"/>
    <x v="0"/>
    <x v="0"/>
    <x v="0"/>
    <x v="7"/>
    <x v="74"/>
    <x v="0"/>
    <x v="0"/>
    <s v="Tesseramento"/>
    <x v="1"/>
    <x v="4"/>
    <x v="0"/>
    <m/>
  </r>
  <r>
    <n v="120435"/>
    <x v="0"/>
    <x v="0"/>
    <x v="0"/>
    <x v="0"/>
    <x v="7"/>
    <x v="74"/>
    <x v="0"/>
    <x v="0"/>
    <s v="Tesseramento"/>
    <x v="1"/>
    <x v="0"/>
    <x v="0"/>
    <m/>
  </r>
  <r>
    <n v="22243"/>
    <x v="0"/>
    <x v="0"/>
    <x v="0"/>
    <x v="0"/>
    <x v="7"/>
    <x v="74"/>
    <x v="0"/>
    <x v="0"/>
    <s v="Tesseramento"/>
    <x v="1"/>
    <x v="3"/>
    <x v="0"/>
    <m/>
  </r>
  <r>
    <n v="129521"/>
    <x v="0"/>
    <x v="0"/>
    <x v="0"/>
    <x v="0"/>
    <x v="7"/>
    <x v="74"/>
    <x v="0"/>
    <x v="0"/>
    <s v="Tesseramento"/>
    <x v="1"/>
    <x v="0"/>
    <x v="0"/>
    <m/>
  </r>
  <r>
    <n v="31248"/>
    <x v="0"/>
    <x v="0"/>
    <x v="0"/>
    <x v="0"/>
    <x v="7"/>
    <x v="74"/>
    <x v="0"/>
    <x v="0"/>
    <s v="Tesseramento"/>
    <x v="1"/>
    <x v="4"/>
    <x v="0"/>
    <m/>
  </r>
  <r>
    <n v="70507"/>
    <x v="0"/>
    <x v="0"/>
    <x v="0"/>
    <x v="0"/>
    <x v="7"/>
    <x v="74"/>
    <x v="0"/>
    <x v="1"/>
    <s v="Tesseramento"/>
    <x v="1"/>
    <x v="4"/>
    <x v="0"/>
    <m/>
  </r>
  <r>
    <n v="101221"/>
    <x v="0"/>
    <x v="0"/>
    <x v="0"/>
    <x v="0"/>
    <x v="7"/>
    <x v="74"/>
    <x v="0"/>
    <x v="0"/>
    <s v="Tesseramento"/>
    <x v="1"/>
    <x v="4"/>
    <x v="0"/>
    <m/>
  </r>
  <r>
    <n v="234486"/>
    <x v="0"/>
    <x v="1"/>
    <x v="1"/>
    <x v="0"/>
    <x v="7"/>
    <x v="74"/>
    <x v="0"/>
    <x v="0"/>
    <s v="Tesseramento"/>
    <x v="1"/>
    <x v="0"/>
    <x v="0"/>
    <m/>
  </r>
  <r>
    <n v="156862"/>
    <x v="0"/>
    <x v="0"/>
    <x v="0"/>
    <x v="0"/>
    <x v="8"/>
    <x v="92"/>
    <x v="0"/>
    <x v="1"/>
    <s v="Tesseramento"/>
    <x v="1"/>
    <x v="4"/>
    <x v="0"/>
    <m/>
  </r>
  <r>
    <n v="116183"/>
    <x v="0"/>
    <x v="0"/>
    <x v="0"/>
    <x v="0"/>
    <x v="8"/>
    <x v="92"/>
    <x v="0"/>
    <x v="1"/>
    <s v="Tesseramento"/>
    <x v="1"/>
    <x v="3"/>
    <x v="0"/>
    <m/>
  </r>
  <r>
    <n v="33459"/>
    <x v="0"/>
    <x v="0"/>
    <x v="0"/>
    <x v="0"/>
    <x v="8"/>
    <x v="92"/>
    <x v="0"/>
    <x v="0"/>
    <s v="Tesseramento"/>
    <x v="1"/>
    <x v="3"/>
    <x v="0"/>
    <m/>
  </r>
  <r>
    <n v="116185"/>
    <x v="0"/>
    <x v="0"/>
    <x v="0"/>
    <x v="0"/>
    <x v="8"/>
    <x v="92"/>
    <x v="0"/>
    <x v="0"/>
    <s v="Tesseramento"/>
    <x v="1"/>
    <x v="4"/>
    <x v="0"/>
    <m/>
  </r>
  <r>
    <n v="148353"/>
    <x v="0"/>
    <x v="0"/>
    <x v="0"/>
    <x v="0"/>
    <x v="8"/>
    <x v="92"/>
    <x v="0"/>
    <x v="1"/>
    <s v="Tesseramento"/>
    <x v="1"/>
    <x v="0"/>
    <x v="0"/>
    <m/>
  </r>
  <r>
    <n v="151296"/>
    <x v="0"/>
    <x v="0"/>
    <x v="0"/>
    <x v="0"/>
    <x v="8"/>
    <x v="92"/>
    <x v="0"/>
    <x v="0"/>
    <s v="Tesseramento"/>
    <x v="1"/>
    <x v="1"/>
    <x v="0"/>
    <m/>
  </r>
  <r>
    <n v="154544"/>
    <x v="0"/>
    <x v="0"/>
    <x v="0"/>
    <x v="0"/>
    <x v="8"/>
    <x v="92"/>
    <x v="0"/>
    <x v="0"/>
    <s v="Tesseramento"/>
    <x v="1"/>
    <x v="0"/>
    <x v="0"/>
    <m/>
  </r>
  <r>
    <n v="138226"/>
    <x v="0"/>
    <x v="0"/>
    <x v="0"/>
    <x v="0"/>
    <x v="8"/>
    <x v="92"/>
    <x v="0"/>
    <x v="0"/>
    <s v="Tesseramento"/>
    <x v="1"/>
    <x v="0"/>
    <x v="0"/>
    <m/>
  </r>
  <r>
    <n v="102747"/>
    <x v="0"/>
    <x v="0"/>
    <x v="0"/>
    <x v="0"/>
    <x v="8"/>
    <x v="92"/>
    <x v="0"/>
    <x v="0"/>
    <s v="Tesseramento"/>
    <x v="1"/>
    <x v="4"/>
    <x v="0"/>
    <m/>
  </r>
  <r>
    <n v="30729"/>
    <x v="0"/>
    <x v="0"/>
    <x v="0"/>
    <x v="0"/>
    <x v="8"/>
    <x v="92"/>
    <x v="0"/>
    <x v="0"/>
    <s v="Tesseramento"/>
    <x v="1"/>
    <x v="0"/>
    <x v="0"/>
    <m/>
  </r>
  <r>
    <n v="104171"/>
    <x v="0"/>
    <x v="0"/>
    <x v="0"/>
    <x v="0"/>
    <x v="8"/>
    <x v="92"/>
    <x v="0"/>
    <x v="0"/>
    <s v="Tesseramento"/>
    <x v="1"/>
    <x v="3"/>
    <x v="0"/>
    <m/>
  </r>
  <r>
    <n v="163649"/>
    <x v="0"/>
    <x v="0"/>
    <x v="0"/>
    <x v="0"/>
    <x v="8"/>
    <x v="92"/>
    <x v="0"/>
    <x v="0"/>
    <s v="Tesseramento"/>
    <x v="1"/>
    <x v="0"/>
    <x v="0"/>
    <m/>
  </r>
  <r>
    <n v="147992"/>
    <x v="0"/>
    <x v="0"/>
    <x v="0"/>
    <x v="0"/>
    <x v="8"/>
    <x v="92"/>
    <x v="0"/>
    <x v="0"/>
    <s v="Tesseramento"/>
    <x v="1"/>
    <x v="3"/>
    <x v="0"/>
    <m/>
  </r>
  <r>
    <n v="150625"/>
    <x v="0"/>
    <x v="0"/>
    <x v="0"/>
    <x v="0"/>
    <x v="8"/>
    <x v="13"/>
    <x v="0"/>
    <x v="0"/>
    <s v="Tesseramento"/>
    <x v="0"/>
    <x v="0"/>
    <x v="0"/>
    <m/>
  </r>
  <r>
    <n v="113928"/>
    <x v="0"/>
    <x v="0"/>
    <x v="0"/>
    <x v="0"/>
    <x v="1"/>
    <x v="26"/>
    <x v="0"/>
    <x v="0"/>
    <s v="Tesseramento"/>
    <x v="1"/>
    <x v="4"/>
    <x v="0"/>
    <m/>
  </r>
  <r>
    <n v="108877"/>
    <x v="0"/>
    <x v="0"/>
    <x v="0"/>
    <x v="0"/>
    <x v="1"/>
    <x v="26"/>
    <x v="0"/>
    <x v="0"/>
    <s v="Tesseramento"/>
    <x v="1"/>
    <x v="1"/>
    <x v="0"/>
    <m/>
  </r>
  <r>
    <n v="193473"/>
    <x v="0"/>
    <x v="0"/>
    <x v="0"/>
    <x v="0"/>
    <x v="1"/>
    <x v="26"/>
    <x v="0"/>
    <x v="0"/>
    <s v="Tesseramento"/>
    <x v="1"/>
    <x v="0"/>
    <x v="0"/>
    <m/>
  </r>
  <r>
    <n v="200233"/>
    <x v="0"/>
    <x v="0"/>
    <x v="0"/>
    <x v="0"/>
    <x v="1"/>
    <x v="26"/>
    <x v="0"/>
    <x v="1"/>
    <s v="Tesseramento"/>
    <x v="1"/>
    <x v="3"/>
    <x v="0"/>
    <m/>
  </r>
  <r>
    <n v="128064"/>
    <x v="0"/>
    <x v="0"/>
    <x v="0"/>
    <x v="0"/>
    <x v="1"/>
    <x v="26"/>
    <x v="0"/>
    <x v="0"/>
    <s v="Tesseramento"/>
    <x v="1"/>
    <x v="0"/>
    <x v="0"/>
    <m/>
  </r>
  <r>
    <n v="131540"/>
    <x v="0"/>
    <x v="0"/>
    <x v="0"/>
    <x v="0"/>
    <x v="1"/>
    <x v="26"/>
    <x v="0"/>
    <x v="1"/>
    <s v="Tesseramento"/>
    <x v="1"/>
    <x v="0"/>
    <x v="0"/>
    <m/>
  </r>
  <r>
    <n v="108870"/>
    <x v="0"/>
    <x v="0"/>
    <x v="0"/>
    <x v="0"/>
    <x v="1"/>
    <x v="26"/>
    <x v="0"/>
    <x v="1"/>
    <s v="Tesseramento"/>
    <x v="1"/>
    <x v="3"/>
    <x v="0"/>
    <m/>
  </r>
  <r>
    <n v="24294"/>
    <x v="0"/>
    <x v="0"/>
    <x v="0"/>
    <x v="0"/>
    <x v="1"/>
    <x v="26"/>
    <x v="0"/>
    <x v="0"/>
    <s v="Tesseramento"/>
    <x v="1"/>
    <x v="0"/>
    <x v="0"/>
    <m/>
  </r>
  <r>
    <n v="148447"/>
    <x v="0"/>
    <x v="0"/>
    <x v="0"/>
    <x v="0"/>
    <x v="1"/>
    <x v="26"/>
    <x v="0"/>
    <x v="0"/>
    <s v="Tesseramento"/>
    <x v="1"/>
    <x v="3"/>
    <x v="0"/>
    <m/>
  </r>
  <r>
    <n v="234330"/>
    <x v="1"/>
    <x v="0"/>
    <x v="1"/>
    <x v="2"/>
    <x v="1"/>
    <x v="26"/>
    <x v="0"/>
    <x v="1"/>
    <s v="Tesseramento"/>
    <x v="1"/>
    <x v="7"/>
    <x v="0"/>
    <m/>
  </r>
  <r>
    <n v="32663"/>
    <x v="0"/>
    <x v="0"/>
    <x v="0"/>
    <x v="0"/>
    <x v="1"/>
    <x v="26"/>
    <x v="0"/>
    <x v="0"/>
    <s v="Tesseramento"/>
    <x v="1"/>
    <x v="0"/>
    <x v="0"/>
    <m/>
  </r>
  <r>
    <n v="32548"/>
    <x v="0"/>
    <x v="0"/>
    <x v="0"/>
    <x v="0"/>
    <x v="1"/>
    <x v="26"/>
    <x v="0"/>
    <x v="0"/>
    <s v="Tesseramento"/>
    <x v="1"/>
    <x v="0"/>
    <x v="0"/>
    <m/>
  </r>
  <r>
    <n v="43022"/>
    <x v="0"/>
    <x v="0"/>
    <x v="0"/>
    <x v="0"/>
    <x v="1"/>
    <x v="26"/>
    <x v="0"/>
    <x v="0"/>
    <s v="Tesseramento"/>
    <x v="1"/>
    <x v="4"/>
    <x v="0"/>
    <m/>
  </r>
  <r>
    <n v="115509"/>
    <x v="0"/>
    <x v="0"/>
    <x v="0"/>
    <x v="0"/>
    <x v="1"/>
    <x v="26"/>
    <x v="0"/>
    <x v="0"/>
    <s v="Tesseramento"/>
    <x v="1"/>
    <x v="0"/>
    <x v="0"/>
    <m/>
  </r>
  <r>
    <n v="149529"/>
    <x v="1"/>
    <x v="0"/>
    <x v="0"/>
    <x v="0"/>
    <x v="1"/>
    <x v="26"/>
    <x v="0"/>
    <x v="1"/>
    <s v="Tesseramento"/>
    <x v="1"/>
    <x v="6"/>
    <x v="0"/>
    <m/>
  </r>
  <r>
    <n v="206308"/>
    <x v="1"/>
    <x v="0"/>
    <x v="0"/>
    <x v="0"/>
    <x v="1"/>
    <x v="26"/>
    <x v="0"/>
    <x v="0"/>
    <s v="Tesseramento"/>
    <x v="1"/>
    <x v="7"/>
    <x v="0"/>
    <m/>
  </r>
  <r>
    <n v="206309"/>
    <x v="0"/>
    <x v="0"/>
    <x v="0"/>
    <x v="0"/>
    <x v="1"/>
    <x v="26"/>
    <x v="0"/>
    <x v="0"/>
    <s v="Tesseramento"/>
    <x v="1"/>
    <x v="3"/>
    <x v="0"/>
    <m/>
  </r>
  <r>
    <n v="117153"/>
    <x v="0"/>
    <x v="0"/>
    <x v="0"/>
    <x v="0"/>
    <x v="1"/>
    <x v="26"/>
    <x v="0"/>
    <x v="0"/>
    <s v="Tesseramento"/>
    <x v="1"/>
    <x v="0"/>
    <x v="0"/>
    <m/>
  </r>
  <r>
    <n v="213788"/>
    <x v="1"/>
    <x v="0"/>
    <x v="2"/>
    <x v="3"/>
    <x v="1"/>
    <x v="26"/>
    <x v="0"/>
    <x v="0"/>
    <s v="Tesseramento"/>
    <x v="1"/>
    <x v="6"/>
    <x v="0"/>
    <m/>
  </r>
  <r>
    <n v="150531"/>
    <x v="0"/>
    <x v="0"/>
    <x v="0"/>
    <x v="0"/>
    <x v="1"/>
    <x v="26"/>
    <x v="0"/>
    <x v="1"/>
    <s v="Tesseramento"/>
    <x v="1"/>
    <x v="4"/>
    <x v="0"/>
    <m/>
  </r>
  <r>
    <n v="128644"/>
    <x v="0"/>
    <x v="0"/>
    <x v="0"/>
    <x v="0"/>
    <x v="1"/>
    <x v="26"/>
    <x v="0"/>
    <x v="0"/>
    <s v="Tesseramento"/>
    <x v="1"/>
    <x v="0"/>
    <x v="0"/>
    <m/>
  </r>
  <r>
    <n v="156639"/>
    <x v="0"/>
    <x v="0"/>
    <x v="0"/>
    <x v="0"/>
    <x v="7"/>
    <x v="168"/>
    <x v="0"/>
    <x v="0"/>
    <s v="Tesseramento"/>
    <x v="1"/>
    <x v="4"/>
    <x v="0"/>
    <m/>
  </r>
  <r>
    <n v="62347"/>
    <x v="0"/>
    <x v="0"/>
    <x v="0"/>
    <x v="0"/>
    <x v="7"/>
    <x v="168"/>
    <x v="0"/>
    <x v="1"/>
    <s v="Tesseramento"/>
    <x v="1"/>
    <x v="3"/>
    <x v="0"/>
    <m/>
  </r>
  <r>
    <n v="448"/>
    <x v="0"/>
    <x v="0"/>
    <x v="0"/>
    <x v="0"/>
    <x v="7"/>
    <x v="168"/>
    <x v="0"/>
    <x v="0"/>
    <s v="Tesseramento"/>
    <x v="1"/>
    <x v="1"/>
    <x v="0"/>
    <m/>
  </r>
  <r>
    <n v="62348"/>
    <x v="0"/>
    <x v="0"/>
    <x v="0"/>
    <x v="0"/>
    <x v="7"/>
    <x v="168"/>
    <x v="0"/>
    <x v="0"/>
    <s v="Tesseramento"/>
    <x v="1"/>
    <x v="3"/>
    <x v="0"/>
    <m/>
  </r>
  <r>
    <n v="83333"/>
    <x v="0"/>
    <x v="0"/>
    <x v="0"/>
    <x v="0"/>
    <x v="7"/>
    <x v="168"/>
    <x v="0"/>
    <x v="0"/>
    <s v="Tesseramento"/>
    <x v="1"/>
    <x v="4"/>
    <x v="0"/>
    <m/>
  </r>
  <r>
    <n v="190479"/>
    <x v="0"/>
    <x v="0"/>
    <x v="0"/>
    <x v="0"/>
    <x v="7"/>
    <x v="168"/>
    <x v="0"/>
    <x v="0"/>
    <s v="Tesseramento"/>
    <x v="1"/>
    <x v="0"/>
    <x v="0"/>
    <m/>
  </r>
  <r>
    <n v="78723"/>
    <x v="0"/>
    <x v="0"/>
    <x v="0"/>
    <x v="0"/>
    <x v="7"/>
    <x v="168"/>
    <x v="0"/>
    <x v="0"/>
    <s v="Tesseramento"/>
    <x v="1"/>
    <x v="4"/>
    <x v="0"/>
    <m/>
  </r>
  <r>
    <n v="91064"/>
    <x v="0"/>
    <x v="0"/>
    <x v="0"/>
    <x v="0"/>
    <x v="7"/>
    <x v="168"/>
    <x v="0"/>
    <x v="0"/>
    <s v="Tesseramento"/>
    <x v="1"/>
    <x v="1"/>
    <x v="0"/>
    <m/>
  </r>
  <r>
    <n v="206670"/>
    <x v="0"/>
    <x v="0"/>
    <x v="0"/>
    <x v="1"/>
    <x v="7"/>
    <x v="168"/>
    <x v="0"/>
    <x v="0"/>
    <s v="Tesseramento"/>
    <x v="1"/>
    <x v="0"/>
    <x v="0"/>
    <m/>
  </r>
  <r>
    <n v="232520"/>
    <x v="0"/>
    <x v="0"/>
    <x v="0"/>
    <x v="1"/>
    <x v="7"/>
    <x v="168"/>
    <x v="0"/>
    <x v="0"/>
    <s v="Tesseramento"/>
    <x v="1"/>
    <x v="1"/>
    <x v="0"/>
    <m/>
  </r>
  <r>
    <n v="19764"/>
    <x v="0"/>
    <x v="0"/>
    <x v="0"/>
    <x v="0"/>
    <x v="8"/>
    <x v="92"/>
    <x v="0"/>
    <x v="0"/>
    <s v="Tesseramento"/>
    <x v="1"/>
    <x v="4"/>
    <x v="0"/>
    <m/>
  </r>
  <r>
    <n v="202897"/>
    <x v="0"/>
    <x v="0"/>
    <x v="0"/>
    <x v="0"/>
    <x v="1"/>
    <x v="26"/>
    <x v="0"/>
    <x v="0"/>
    <s v="Tesseramento"/>
    <x v="1"/>
    <x v="0"/>
    <x v="0"/>
    <m/>
  </r>
  <r>
    <n v="108867"/>
    <x v="0"/>
    <x v="0"/>
    <x v="0"/>
    <x v="0"/>
    <x v="1"/>
    <x v="26"/>
    <x v="0"/>
    <x v="0"/>
    <s v="Tesseramento"/>
    <x v="1"/>
    <x v="3"/>
    <x v="0"/>
    <m/>
  </r>
  <r>
    <n v="105254"/>
    <x v="0"/>
    <x v="0"/>
    <x v="0"/>
    <x v="0"/>
    <x v="1"/>
    <x v="26"/>
    <x v="0"/>
    <x v="0"/>
    <s v="Tesseramento"/>
    <x v="1"/>
    <x v="3"/>
    <x v="0"/>
    <m/>
  </r>
  <r>
    <n v="224449"/>
    <x v="0"/>
    <x v="0"/>
    <x v="0"/>
    <x v="1"/>
    <x v="1"/>
    <x v="26"/>
    <x v="0"/>
    <x v="0"/>
    <s v="Tesseramento"/>
    <x v="1"/>
    <x v="3"/>
    <x v="0"/>
    <m/>
  </r>
  <r>
    <n v="150532"/>
    <x v="0"/>
    <x v="0"/>
    <x v="0"/>
    <x v="1"/>
    <x v="1"/>
    <x v="26"/>
    <x v="0"/>
    <x v="1"/>
    <s v="Tesseramento"/>
    <x v="1"/>
    <x v="4"/>
    <x v="0"/>
    <m/>
  </r>
  <r>
    <n v="203476"/>
    <x v="0"/>
    <x v="0"/>
    <x v="0"/>
    <x v="0"/>
    <x v="1"/>
    <x v="26"/>
    <x v="0"/>
    <x v="1"/>
    <s v="Tesseramento"/>
    <x v="1"/>
    <x v="4"/>
    <x v="0"/>
    <m/>
  </r>
  <r>
    <n v="155692"/>
    <x v="0"/>
    <x v="0"/>
    <x v="0"/>
    <x v="0"/>
    <x v="1"/>
    <x v="26"/>
    <x v="0"/>
    <x v="0"/>
    <s v="Tesseramento"/>
    <x v="1"/>
    <x v="3"/>
    <x v="0"/>
    <m/>
  </r>
  <r>
    <n v="155179"/>
    <x v="1"/>
    <x v="0"/>
    <x v="0"/>
    <x v="0"/>
    <x v="1"/>
    <x v="26"/>
    <x v="0"/>
    <x v="1"/>
    <s v="Tesseramento"/>
    <x v="1"/>
    <x v="6"/>
    <x v="0"/>
    <s v="B"/>
  </r>
  <r>
    <n v="116078"/>
    <x v="0"/>
    <x v="0"/>
    <x v="0"/>
    <x v="0"/>
    <x v="1"/>
    <x v="26"/>
    <x v="0"/>
    <x v="0"/>
    <s v="Tesseramento"/>
    <x v="1"/>
    <x v="0"/>
    <x v="0"/>
    <m/>
  </r>
  <r>
    <n v="168875"/>
    <x v="0"/>
    <x v="0"/>
    <x v="0"/>
    <x v="0"/>
    <x v="1"/>
    <x v="26"/>
    <x v="0"/>
    <x v="0"/>
    <s v="Tesseramento"/>
    <x v="1"/>
    <x v="0"/>
    <x v="0"/>
    <m/>
  </r>
  <r>
    <n v="197786"/>
    <x v="0"/>
    <x v="0"/>
    <x v="0"/>
    <x v="0"/>
    <x v="1"/>
    <x v="26"/>
    <x v="0"/>
    <x v="0"/>
    <s v="Tesseramento"/>
    <x v="1"/>
    <x v="0"/>
    <x v="0"/>
    <m/>
  </r>
  <r>
    <n v="221397"/>
    <x v="0"/>
    <x v="0"/>
    <x v="0"/>
    <x v="0"/>
    <x v="1"/>
    <x v="26"/>
    <x v="0"/>
    <x v="1"/>
    <s v="Tesseramento"/>
    <x v="1"/>
    <x v="4"/>
    <x v="0"/>
    <m/>
  </r>
  <r>
    <n v="61905"/>
    <x v="0"/>
    <x v="0"/>
    <x v="0"/>
    <x v="0"/>
    <x v="8"/>
    <x v="112"/>
    <x v="0"/>
    <x v="0"/>
    <s v="Tesseramento"/>
    <x v="1"/>
    <x v="0"/>
    <x v="0"/>
    <m/>
  </r>
  <r>
    <n v="51398"/>
    <x v="0"/>
    <x v="0"/>
    <x v="0"/>
    <x v="0"/>
    <x v="1"/>
    <x v="26"/>
    <x v="0"/>
    <x v="0"/>
    <s v="Tesseramento"/>
    <x v="1"/>
    <x v="0"/>
    <x v="0"/>
    <m/>
  </r>
  <r>
    <n v="156909"/>
    <x v="1"/>
    <x v="0"/>
    <x v="0"/>
    <x v="0"/>
    <x v="1"/>
    <x v="26"/>
    <x v="0"/>
    <x v="0"/>
    <s v="Tesseramento"/>
    <x v="1"/>
    <x v="7"/>
    <x v="0"/>
    <s v="BG"/>
  </r>
  <r>
    <n v="203278"/>
    <x v="0"/>
    <x v="0"/>
    <x v="0"/>
    <x v="4"/>
    <x v="1"/>
    <x v="26"/>
    <x v="0"/>
    <x v="0"/>
    <s v="Tesseramento"/>
    <x v="1"/>
    <x v="0"/>
    <x v="0"/>
    <m/>
  </r>
  <r>
    <n v="203277"/>
    <x v="0"/>
    <x v="0"/>
    <x v="0"/>
    <x v="4"/>
    <x v="1"/>
    <x v="26"/>
    <x v="0"/>
    <x v="1"/>
    <s v="Tesseramento"/>
    <x v="1"/>
    <x v="3"/>
    <x v="0"/>
    <m/>
  </r>
  <r>
    <n v="105247"/>
    <x v="0"/>
    <x v="0"/>
    <x v="0"/>
    <x v="0"/>
    <x v="1"/>
    <x v="26"/>
    <x v="0"/>
    <x v="0"/>
    <s v="Tesseramento"/>
    <x v="1"/>
    <x v="0"/>
    <x v="0"/>
    <m/>
  </r>
  <r>
    <n v="52648"/>
    <x v="0"/>
    <x v="0"/>
    <x v="0"/>
    <x v="0"/>
    <x v="1"/>
    <x v="26"/>
    <x v="0"/>
    <x v="0"/>
    <s v="Tesseramento"/>
    <x v="1"/>
    <x v="0"/>
    <x v="0"/>
    <m/>
  </r>
  <r>
    <n v="179769"/>
    <x v="0"/>
    <x v="0"/>
    <x v="0"/>
    <x v="0"/>
    <x v="1"/>
    <x v="26"/>
    <x v="0"/>
    <x v="0"/>
    <s v="Tesseramento"/>
    <x v="1"/>
    <x v="1"/>
    <x v="0"/>
    <m/>
  </r>
  <r>
    <n v="204013"/>
    <x v="0"/>
    <x v="0"/>
    <x v="2"/>
    <x v="0"/>
    <x v="1"/>
    <x v="1"/>
    <x v="0"/>
    <x v="0"/>
    <s v="Tesseramento"/>
    <x v="0"/>
    <x v="3"/>
    <x v="0"/>
    <m/>
  </r>
  <r>
    <n v="29899"/>
    <x v="0"/>
    <x v="0"/>
    <x v="0"/>
    <x v="0"/>
    <x v="2"/>
    <x v="224"/>
    <x v="0"/>
    <x v="1"/>
    <s v="Tesseramento"/>
    <x v="1"/>
    <x v="4"/>
    <x v="0"/>
    <m/>
  </r>
  <r>
    <n v="132314"/>
    <x v="0"/>
    <x v="0"/>
    <x v="0"/>
    <x v="0"/>
    <x v="1"/>
    <x v="26"/>
    <x v="0"/>
    <x v="0"/>
    <s v="Tesseramento"/>
    <x v="1"/>
    <x v="1"/>
    <x v="0"/>
    <m/>
  </r>
  <r>
    <n v="172308"/>
    <x v="0"/>
    <x v="0"/>
    <x v="0"/>
    <x v="0"/>
    <x v="2"/>
    <x v="224"/>
    <x v="0"/>
    <x v="0"/>
    <s v="Tesseramento"/>
    <x v="1"/>
    <x v="3"/>
    <x v="0"/>
    <m/>
  </r>
  <r>
    <n v="221778"/>
    <x v="0"/>
    <x v="0"/>
    <x v="0"/>
    <x v="0"/>
    <x v="2"/>
    <x v="224"/>
    <x v="0"/>
    <x v="0"/>
    <s v="Tesseramento"/>
    <x v="1"/>
    <x v="3"/>
    <x v="0"/>
    <m/>
  </r>
  <r>
    <n v="113613"/>
    <x v="0"/>
    <x v="0"/>
    <x v="0"/>
    <x v="0"/>
    <x v="1"/>
    <x v="26"/>
    <x v="0"/>
    <x v="0"/>
    <s v="Tesseramento"/>
    <x v="1"/>
    <x v="3"/>
    <x v="0"/>
    <m/>
  </r>
  <r>
    <n v="129498"/>
    <x v="0"/>
    <x v="0"/>
    <x v="0"/>
    <x v="0"/>
    <x v="1"/>
    <x v="26"/>
    <x v="0"/>
    <x v="0"/>
    <s v="Tesseramento"/>
    <x v="1"/>
    <x v="1"/>
    <x v="0"/>
    <m/>
  </r>
  <r>
    <n v="102741"/>
    <x v="0"/>
    <x v="0"/>
    <x v="0"/>
    <x v="0"/>
    <x v="1"/>
    <x v="26"/>
    <x v="0"/>
    <x v="1"/>
    <s v="Tesseramento"/>
    <x v="1"/>
    <x v="0"/>
    <x v="0"/>
    <m/>
  </r>
  <r>
    <n v="9606"/>
    <x v="0"/>
    <x v="0"/>
    <x v="0"/>
    <x v="1"/>
    <x v="2"/>
    <x v="224"/>
    <x v="0"/>
    <x v="0"/>
    <s v="Tesseramento"/>
    <x v="1"/>
    <x v="0"/>
    <x v="0"/>
    <m/>
  </r>
  <r>
    <n v="23473"/>
    <x v="0"/>
    <x v="0"/>
    <x v="0"/>
    <x v="0"/>
    <x v="2"/>
    <x v="224"/>
    <x v="0"/>
    <x v="0"/>
    <s v="Tesseramento"/>
    <x v="1"/>
    <x v="1"/>
    <x v="0"/>
    <m/>
  </r>
  <r>
    <n v="15592"/>
    <x v="0"/>
    <x v="0"/>
    <x v="0"/>
    <x v="0"/>
    <x v="1"/>
    <x v="26"/>
    <x v="0"/>
    <x v="0"/>
    <s v="Tesseramento"/>
    <x v="1"/>
    <x v="4"/>
    <x v="0"/>
    <m/>
  </r>
  <r>
    <n v="124126"/>
    <x v="0"/>
    <x v="0"/>
    <x v="0"/>
    <x v="0"/>
    <x v="2"/>
    <x v="224"/>
    <x v="0"/>
    <x v="1"/>
    <s v="Tesseramento"/>
    <x v="1"/>
    <x v="4"/>
    <x v="0"/>
    <m/>
  </r>
  <r>
    <n v="172309"/>
    <x v="0"/>
    <x v="0"/>
    <x v="0"/>
    <x v="0"/>
    <x v="2"/>
    <x v="224"/>
    <x v="0"/>
    <x v="0"/>
    <s v="Tesseramento"/>
    <x v="1"/>
    <x v="3"/>
    <x v="0"/>
    <m/>
  </r>
  <r>
    <n v="188537"/>
    <x v="1"/>
    <x v="0"/>
    <x v="0"/>
    <x v="0"/>
    <x v="2"/>
    <x v="224"/>
    <x v="0"/>
    <x v="0"/>
    <s v="Tesseramento"/>
    <x v="1"/>
    <x v="6"/>
    <x v="0"/>
    <m/>
  </r>
  <r>
    <n v="188538"/>
    <x v="1"/>
    <x v="0"/>
    <x v="0"/>
    <x v="0"/>
    <x v="2"/>
    <x v="224"/>
    <x v="0"/>
    <x v="1"/>
    <s v="Tesseramento"/>
    <x v="1"/>
    <x v="2"/>
    <x v="0"/>
    <m/>
  </r>
  <r>
    <n v="43196"/>
    <x v="0"/>
    <x v="0"/>
    <x v="0"/>
    <x v="0"/>
    <x v="2"/>
    <x v="224"/>
    <x v="0"/>
    <x v="0"/>
    <s v="Tesseramento"/>
    <x v="1"/>
    <x v="3"/>
    <x v="0"/>
    <m/>
  </r>
  <r>
    <n v="142200"/>
    <x v="0"/>
    <x v="0"/>
    <x v="0"/>
    <x v="0"/>
    <x v="2"/>
    <x v="224"/>
    <x v="0"/>
    <x v="0"/>
    <s v="Tesseramento"/>
    <x v="1"/>
    <x v="0"/>
    <x v="0"/>
    <m/>
  </r>
  <r>
    <n v="74735"/>
    <x v="0"/>
    <x v="0"/>
    <x v="0"/>
    <x v="0"/>
    <x v="2"/>
    <x v="224"/>
    <x v="0"/>
    <x v="0"/>
    <s v="Tesseramento"/>
    <x v="1"/>
    <x v="3"/>
    <x v="0"/>
    <m/>
  </r>
  <r>
    <n v="41275"/>
    <x v="0"/>
    <x v="0"/>
    <x v="0"/>
    <x v="0"/>
    <x v="2"/>
    <x v="224"/>
    <x v="0"/>
    <x v="0"/>
    <s v="Tesseramento"/>
    <x v="1"/>
    <x v="0"/>
    <x v="0"/>
    <m/>
  </r>
  <r>
    <n v="147450"/>
    <x v="0"/>
    <x v="0"/>
    <x v="0"/>
    <x v="0"/>
    <x v="2"/>
    <x v="224"/>
    <x v="0"/>
    <x v="1"/>
    <s v="Tesseramento"/>
    <x v="1"/>
    <x v="1"/>
    <x v="0"/>
    <m/>
  </r>
  <r>
    <n v="147451"/>
    <x v="1"/>
    <x v="0"/>
    <x v="0"/>
    <x v="0"/>
    <x v="2"/>
    <x v="224"/>
    <x v="0"/>
    <x v="0"/>
    <s v="Tesseramento"/>
    <x v="1"/>
    <x v="2"/>
    <x v="0"/>
    <m/>
  </r>
  <r>
    <n v="162509"/>
    <x v="0"/>
    <x v="0"/>
    <x v="0"/>
    <x v="0"/>
    <x v="2"/>
    <x v="224"/>
    <x v="0"/>
    <x v="1"/>
    <s v="Tesseramento"/>
    <x v="1"/>
    <x v="3"/>
    <x v="0"/>
    <m/>
  </r>
  <r>
    <n v="218893"/>
    <x v="0"/>
    <x v="1"/>
    <x v="0"/>
    <x v="0"/>
    <x v="2"/>
    <x v="224"/>
    <x v="0"/>
    <x v="0"/>
    <s v="Tesseramento"/>
    <x v="1"/>
    <x v="0"/>
    <x v="0"/>
    <m/>
  </r>
  <r>
    <n v="156945"/>
    <x v="0"/>
    <x v="0"/>
    <x v="0"/>
    <x v="0"/>
    <x v="2"/>
    <x v="224"/>
    <x v="0"/>
    <x v="1"/>
    <s v="Tesseramento"/>
    <x v="1"/>
    <x v="0"/>
    <x v="0"/>
    <m/>
  </r>
  <r>
    <n v="119282"/>
    <x v="0"/>
    <x v="0"/>
    <x v="0"/>
    <x v="0"/>
    <x v="2"/>
    <x v="224"/>
    <x v="0"/>
    <x v="0"/>
    <s v="Tesseramento"/>
    <x v="1"/>
    <x v="3"/>
    <x v="0"/>
    <m/>
  </r>
  <r>
    <n v="76155"/>
    <x v="0"/>
    <x v="0"/>
    <x v="0"/>
    <x v="0"/>
    <x v="2"/>
    <x v="224"/>
    <x v="0"/>
    <x v="0"/>
    <s v="Tesseramento"/>
    <x v="1"/>
    <x v="0"/>
    <x v="0"/>
    <m/>
  </r>
  <r>
    <n v="78182"/>
    <x v="0"/>
    <x v="0"/>
    <x v="0"/>
    <x v="0"/>
    <x v="2"/>
    <x v="224"/>
    <x v="0"/>
    <x v="0"/>
    <s v="Tesseramento"/>
    <x v="1"/>
    <x v="1"/>
    <x v="0"/>
    <m/>
  </r>
  <r>
    <n v="13905"/>
    <x v="0"/>
    <x v="0"/>
    <x v="0"/>
    <x v="0"/>
    <x v="2"/>
    <x v="224"/>
    <x v="0"/>
    <x v="0"/>
    <s v="Tesseramento"/>
    <x v="1"/>
    <x v="4"/>
    <x v="0"/>
    <m/>
  </r>
  <r>
    <n v="13903"/>
    <x v="0"/>
    <x v="0"/>
    <x v="0"/>
    <x v="0"/>
    <x v="2"/>
    <x v="224"/>
    <x v="0"/>
    <x v="1"/>
    <s v="Tesseramento"/>
    <x v="1"/>
    <x v="4"/>
    <x v="0"/>
    <m/>
  </r>
  <r>
    <n v="234802"/>
    <x v="0"/>
    <x v="0"/>
    <x v="1"/>
    <x v="1"/>
    <x v="4"/>
    <x v="256"/>
    <x v="0"/>
    <x v="1"/>
    <s v="Tesseramento"/>
    <x v="1"/>
    <x v="1"/>
    <x v="0"/>
    <m/>
  </r>
  <r>
    <n v="234374"/>
    <x v="0"/>
    <x v="0"/>
    <x v="1"/>
    <x v="0"/>
    <x v="2"/>
    <x v="224"/>
    <x v="0"/>
    <x v="0"/>
    <s v="Tesseramento"/>
    <x v="1"/>
    <x v="3"/>
    <x v="0"/>
    <m/>
  </r>
  <r>
    <n v="14650"/>
    <x v="0"/>
    <x v="0"/>
    <x v="0"/>
    <x v="0"/>
    <x v="2"/>
    <x v="157"/>
    <x v="0"/>
    <x v="0"/>
    <s v="Tesseramento"/>
    <x v="1"/>
    <x v="3"/>
    <x v="0"/>
    <m/>
  </r>
  <r>
    <n v="97827"/>
    <x v="0"/>
    <x v="0"/>
    <x v="0"/>
    <x v="0"/>
    <x v="14"/>
    <x v="43"/>
    <x v="0"/>
    <x v="0"/>
    <s v="Tesseramento"/>
    <x v="1"/>
    <x v="4"/>
    <x v="0"/>
    <m/>
  </r>
  <r>
    <n v="105186"/>
    <x v="0"/>
    <x v="0"/>
    <x v="0"/>
    <x v="0"/>
    <x v="7"/>
    <x v="78"/>
    <x v="0"/>
    <x v="0"/>
    <s v="Tesseramento"/>
    <x v="0"/>
    <x v="4"/>
    <x v="0"/>
    <m/>
  </r>
  <r>
    <n v="157508"/>
    <x v="0"/>
    <x v="0"/>
    <x v="0"/>
    <x v="0"/>
    <x v="14"/>
    <x v="43"/>
    <x v="0"/>
    <x v="0"/>
    <s v="Tesseramento"/>
    <x v="1"/>
    <x v="4"/>
    <x v="0"/>
    <m/>
  </r>
  <r>
    <n v="216078"/>
    <x v="0"/>
    <x v="0"/>
    <x v="0"/>
    <x v="0"/>
    <x v="7"/>
    <x v="78"/>
    <x v="0"/>
    <x v="0"/>
    <s v="Tesseramento"/>
    <x v="0"/>
    <x v="0"/>
    <x v="0"/>
    <m/>
  </r>
  <r>
    <n v="208003"/>
    <x v="0"/>
    <x v="0"/>
    <x v="0"/>
    <x v="0"/>
    <x v="8"/>
    <x v="98"/>
    <x v="0"/>
    <x v="0"/>
    <s v="Tesseramento"/>
    <x v="0"/>
    <x v="0"/>
    <x v="0"/>
    <m/>
  </r>
  <r>
    <n v="30701"/>
    <x v="0"/>
    <x v="0"/>
    <x v="0"/>
    <x v="0"/>
    <x v="4"/>
    <x v="166"/>
    <x v="0"/>
    <x v="0"/>
    <s v="Tesseramento"/>
    <x v="1"/>
    <x v="3"/>
    <x v="0"/>
    <m/>
  </r>
  <r>
    <n v="168678"/>
    <x v="0"/>
    <x v="0"/>
    <x v="0"/>
    <x v="0"/>
    <x v="1"/>
    <x v="320"/>
    <x v="0"/>
    <x v="0"/>
    <s v="Tesseramento"/>
    <x v="1"/>
    <x v="4"/>
    <x v="0"/>
    <m/>
  </r>
  <r>
    <n v="29686"/>
    <x v="0"/>
    <x v="0"/>
    <x v="0"/>
    <x v="0"/>
    <x v="1"/>
    <x v="320"/>
    <x v="0"/>
    <x v="0"/>
    <s v="Tesseramento"/>
    <x v="1"/>
    <x v="4"/>
    <x v="0"/>
    <m/>
  </r>
  <r>
    <n v="179342"/>
    <x v="0"/>
    <x v="0"/>
    <x v="0"/>
    <x v="0"/>
    <x v="1"/>
    <x v="320"/>
    <x v="0"/>
    <x v="0"/>
    <s v="Tesseramento"/>
    <x v="1"/>
    <x v="0"/>
    <x v="0"/>
    <m/>
  </r>
  <r>
    <n v="216660"/>
    <x v="0"/>
    <x v="0"/>
    <x v="0"/>
    <x v="0"/>
    <x v="1"/>
    <x v="320"/>
    <x v="0"/>
    <x v="1"/>
    <s v="Tesseramento"/>
    <x v="1"/>
    <x v="0"/>
    <x v="0"/>
    <m/>
  </r>
  <r>
    <n v="216663"/>
    <x v="0"/>
    <x v="0"/>
    <x v="0"/>
    <x v="0"/>
    <x v="1"/>
    <x v="320"/>
    <x v="0"/>
    <x v="0"/>
    <s v="Tesseramento"/>
    <x v="1"/>
    <x v="0"/>
    <x v="0"/>
    <m/>
  </r>
  <r>
    <n v="138678"/>
    <x v="0"/>
    <x v="0"/>
    <x v="0"/>
    <x v="0"/>
    <x v="1"/>
    <x v="320"/>
    <x v="0"/>
    <x v="0"/>
    <s v="Tesseramento"/>
    <x v="1"/>
    <x v="4"/>
    <x v="0"/>
    <m/>
  </r>
  <r>
    <n v="138675"/>
    <x v="0"/>
    <x v="0"/>
    <x v="0"/>
    <x v="0"/>
    <x v="1"/>
    <x v="320"/>
    <x v="0"/>
    <x v="1"/>
    <s v="Tesseramento"/>
    <x v="1"/>
    <x v="4"/>
    <x v="0"/>
    <m/>
  </r>
  <r>
    <n v="113166"/>
    <x v="0"/>
    <x v="0"/>
    <x v="0"/>
    <x v="0"/>
    <x v="1"/>
    <x v="320"/>
    <x v="0"/>
    <x v="0"/>
    <s v="Tesseramento"/>
    <x v="1"/>
    <x v="0"/>
    <x v="0"/>
    <m/>
  </r>
  <r>
    <n v="854"/>
    <x v="0"/>
    <x v="0"/>
    <x v="0"/>
    <x v="0"/>
    <x v="1"/>
    <x v="320"/>
    <x v="0"/>
    <x v="0"/>
    <s v="Tesseramento"/>
    <x v="1"/>
    <x v="0"/>
    <x v="0"/>
    <m/>
  </r>
  <r>
    <n v="107577"/>
    <x v="0"/>
    <x v="0"/>
    <x v="0"/>
    <x v="0"/>
    <x v="1"/>
    <x v="320"/>
    <x v="0"/>
    <x v="0"/>
    <s v="Tesseramento"/>
    <x v="1"/>
    <x v="4"/>
    <x v="0"/>
    <m/>
  </r>
  <r>
    <n v="173006"/>
    <x v="0"/>
    <x v="0"/>
    <x v="0"/>
    <x v="0"/>
    <x v="1"/>
    <x v="108"/>
    <x v="0"/>
    <x v="0"/>
    <s v="Tesseramento"/>
    <x v="0"/>
    <x v="3"/>
    <x v="0"/>
    <m/>
  </r>
  <r>
    <n v="125569"/>
    <x v="0"/>
    <x v="0"/>
    <x v="0"/>
    <x v="0"/>
    <x v="1"/>
    <x v="320"/>
    <x v="0"/>
    <x v="0"/>
    <s v="Tesseramento"/>
    <x v="1"/>
    <x v="3"/>
    <x v="0"/>
    <m/>
  </r>
  <r>
    <n v="191588"/>
    <x v="0"/>
    <x v="0"/>
    <x v="0"/>
    <x v="0"/>
    <x v="1"/>
    <x v="320"/>
    <x v="0"/>
    <x v="0"/>
    <s v="Tesseramento"/>
    <x v="1"/>
    <x v="0"/>
    <x v="0"/>
    <m/>
  </r>
  <r>
    <n v="207369"/>
    <x v="0"/>
    <x v="0"/>
    <x v="0"/>
    <x v="0"/>
    <x v="1"/>
    <x v="320"/>
    <x v="0"/>
    <x v="0"/>
    <s v="Tesseramento"/>
    <x v="1"/>
    <x v="3"/>
    <x v="0"/>
    <m/>
  </r>
  <r>
    <n v="150039"/>
    <x v="0"/>
    <x v="0"/>
    <x v="0"/>
    <x v="0"/>
    <x v="1"/>
    <x v="320"/>
    <x v="0"/>
    <x v="0"/>
    <s v="Tesseramento"/>
    <x v="1"/>
    <x v="0"/>
    <x v="0"/>
    <m/>
  </r>
  <r>
    <n v="150029"/>
    <x v="0"/>
    <x v="0"/>
    <x v="0"/>
    <x v="0"/>
    <x v="1"/>
    <x v="320"/>
    <x v="0"/>
    <x v="1"/>
    <s v="Tesseramento"/>
    <x v="1"/>
    <x v="0"/>
    <x v="0"/>
    <m/>
  </r>
  <r>
    <n v="159785"/>
    <x v="0"/>
    <x v="0"/>
    <x v="0"/>
    <x v="0"/>
    <x v="1"/>
    <x v="320"/>
    <x v="0"/>
    <x v="0"/>
    <s v="Tesseramento"/>
    <x v="1"/>
    <x v="3"/>
    <x v="0"/>
    <m/>
  </r>
  <r>
    <n v="99871"/>
    <x v="0"/>
    <x v="0"/>
    <x v="0"/>
    <x v="0"/>
    <x v="1"/>
    <x v="320"/>
    <x v="0"/>
    <x v="0"/>
    <s v="Tesseramento"/>
    <x v="1"/>
    <x v="4"/>
    <x v="0"/>
    <m/>
  </r>
  <r>
    <n v="81794"/>
    <x v="0"/>
    <x v="0"/>
    <x v="0"/>
    <x v="0"/>
    <x v="1"/>
    <x v="320"/>
    <x v="0"/>
    <x v="0"/>
    <s v="Tesseramento"/>
    <x v="1"/>
    <x v="3"/>
    <x v="0"/>
    <m/>
  </r>
  <r>
    <n v="187319"/>
    <x v="0"/>
    <x v="0"/>
    <x v="0"/>
    <x v="1"/>
    <x v="1"/>
    <x v="320"/>
    <x v="0"/>
    <x v="0"/>
    <s v="Tesseramento"/>
    <x v="1"/>
    <x v="0"/>
    <x v="0"/>
    <m/>
  </r>
  <r>
    <n v="190100"/>
    <x v="0"/>
    <x v="0"/>
    <x v="0"/>
    <x v="0"/>
    <x v="1"/>
    <x v="320"/>
    <x v="0"/>
    <x v="0"/>
    <s v="Tesseramento"/>
    <x v="1"/>
    <x v="3"/>
    <x v="0"/>
    <m/>
  </r>
  <r>
    <n v="126352"/>
    <x v="0"/>
    <x v="0"/>
    <x v="0"/>
    <x v="0"/>
    <x v="1"/>
    <x v="320"/>
    <x v="0"/>
    <x v="0"/>
    <s v="Tesseramento"/>
    <x v="1"/>
    <x v="0"/>
    <x v="0"/>
    <m/>
  </r>
  <r>
    <n v="137974"/>
    <x v="1"/>
    <x v="0"/>
    <x v="0"/>
    <x v="0"/>
    <x v="1"/>
    <x v="320"/>
    <x v="0"/>
    <x v="0"/>
    <s v="Tesseramento"/>
    <x v="1"/>
    <x v="6"/>
    <x v="0"/>
    <m/>
  </r>
  <r>
    <n v="150054"/>
    <x v="0"/>
    <x v="0"/>
    <x v="0"/>
    <x v="0"/>
    <x v="1"/>
    <x v="320"/>
    <x v="0"/>
    <x v="0"/>
    <s v="Tesseramento"/>
    <x v="1"/>
    <x v="0"/>
    <x v="0"/>
    <m/>
  </r>
  <r>
    <n v="63947"/>
    <x v="0"/>
    <x v="0"/>
    <x v="0"/>
    <x v="4"/>
    <x v="1"/>
    <x v="320"/>
    <x v="0"/>
    <x v="1"/>
    <s v="Tesseramento"/>
    <x v="1"/>
    <x v="3"/>
    <x v="0"/>
    <m/>
  </r>
  <r>
    <n v="223120"/>
    <x v="0"/>
    <x v="0"/>
    <x v="0"/>
    <x v="0"/>
    <x v="1"/>
    <x v="320"/>
    <x v="0"/>
    <x v="0"/>
    <s v="Tesseramento"/>
    <x v="1"/>
    <x v="4"/>
    <x v="0"/>
    <m/>
  </r>
  <r>
    <n v="160126"/>
    <x v="0"/>
    <x v="0"/>
    <x v="0"/>
    <x v="0"/>
    <x v="1"/>
    <x v="320"/>
    <x v="0"/>
    <x v="0"/>
    <s v="Tesseramento"/>
    <x v="1"/>
    <x v="0"/>
    <x v="0"/>
    <m/>
  </r>
  <r>
    <n v="162356"/>
    <x v="0"/>
    <x v="0"/>
    <x v="0"/>
    <x v="0"/>
    <x v="1"/>
    <x v="320"/>
    <x v="0"/>
    <x v="1"/>
    <s v="Tesseramento"/>
    <x v="1"/>
    <x v="0"/>
    <x v="0"/>
    <m/>
  </r>
  <r>
    <n v="216661"/>
    <x v="0"/>
    <x v="0"/>
    <x v="0"/>
    <x v="0"/>
    <x v="1"/>
    <x v="320"/>
    <x v="0"/>
    <x v="1"/>
    <s v="Tesseramento"/>
    <x v="1"/>
    <x v="3"/>
    <x v="0"/>
    <m/>
  </r>
  <r>
    <n v="173187"/>
    <x v="0"/>
    <x v="0"/>
    <x v="0"/>
    <x v="0"/>
    <x v="1"/>
    <x v="320"/>
    <x v="0"/>
    <x v="0"/>
    <s v="Tesseramento"/>
    <x v="1"/>
    <x v="0"/>
    <x v="0"/>
    <m/>
  </r>
  <r>
    <n v="181621"/>
    <x v="1"/>
    <x v="0"/>
    <x v="0"/>
    <x v="1"/>
    <x v="1"/>
    <x v="320"/>
    <x v="0"/>
    <x v="0"/>
    <s v="Tesseramento"/>
    <x v="1"/>
    <x v="6"/>
    <x v="0"/>
    <m/>
  </r>
  <r>
    <n v="150022"/>
    <x v="0"/>
    <x v="0"/>
    <x v="0"/>
    <x v="0"/>
    <x v="1"/>
    <x v="320"/>
    <x v="0"/>
    <x v="0"/>
    <s v="Tesseramento"/>
    <x v="1"/>
    <x v="0"/>
    <x v="0"/>
    <m/>
  </r>
  <r>
    <n v="145213"/>
    <x v="0"/>
    <x v="0"/>
    <x v="0"/>
    <x v="1"/>
    <x v="1"/>
    <x v="320"/>
    <x v="0"/>
    <x v="0"/>
    <s v="Tesseramento"/>
    <x v="1"/>
    <x v="4"/>
    <x v="0"/>
    <m/>
  </r>
  <r>
    <n v="121919"/>
    <x v="0"/>
    <x v="0"/>
    <x v="0"/>
    <x v="0"/>
    <x v="1"/>
    <x v="320"/>
    <x v="0"/>
    <x v="0"/>
    <s v="Tesseramento"/>
    <x v="1"/>
    <x v="0"/>
    <x v="0"/>
    <m/>
  </r>
  <r>
    <n v="179327"/>
    <x v="0"/>
    <x v="0"/>
    <x v="0"/>
    <x v="0"/>
    <x v="1"/>
    <x v="320"/>
    <x v="0"/>
    <x v="0"/>
    <s v="Tesseramento"/>
    <x v="1"/>
    <x v="0"/>
    <x v="0"/>
    <m/>
  </r>
  <r>
    <n v="55444"/>
    <x v="0"/>
    <x v="0"/>
    <x v="0"/>
    <x v="0"/>
    <x v="1"/>
    <x v="320"/>
    <x v="0"/>
    <x v="0"/>
    <s v="Tesseramento"/>
    <x v="1"/>
    <x v="3"/>
    <x v="0"/>
    <m/>
  </r>
  <r>
    <n v="31850"/>
    <x v="0"/>
    <x v="0"/>
    <x v="0"/>
    <x v="0"/>
    <x v="1"/>
    <x v="320"/>
    <x v="0"/>
    <x v="0"/>
    <s v="Tesseramento"/>
    <x v="1"/>
    <x v="4"/>
    <x v="0"/>
    <m/>
  </r>
  <r>
    <n v="73900"/>
    <x v="0"/>
    <x v="0"/>
    <x v="0"/>
    <x v="0"/>
    <x v="1"/>
    <x v="320"/>
    <x v="0"/>
    <x v="0"/>
    <s v="Tesseramento"/>
    <x v="1"/>
    <x v="4"/>
    <x v="0"/>
    <m/>
  </r>
  <r>
    <n v="185153"/>
    <x v="0"/>
    <x v="0"/>
    <x v="0"/>
    <x v="0"/>
    <x v="1"/>
    <x v="320"/>
    <x v="0"/>
    <x v="0"/>
    <s v="Tesseramento"/>
    <x v="1"/>
    <x v="0"/>
    <x v="0"/>
    <m/>
  </r>
  <r>
    <n v="184614"/>
    <x v="0"/>
    <x v="0"/>
    <x v="0"/>
    <x v="0"/>
    <x v="1"/>
    <x v="320"/>
    <x v="0"/>
    <x v="0"/>
    <s v="Tesseramento"/>
    <x v="1"/>
    <x v="0"/>
    <x v="0"/>
    <m/>
  </r>
  <r>
    <n v="184615"/>
    <x v="1"/>
    <x v="0"/>
    <x v="0"/>
    <x v="1"/>
    <x v="1"/>
    <x v="320"/>
    <x v="0"/>
    <x v="0"/>
    <s v="Tesseramento"/>
    <x v="1"/>
    <x v="6"/>
    <x v="0"/>
    <m/>
  </r>
  <r>
    <n v="168495"/>
    <x v="0"/>
    <x v="0"/>
    <x v="0"/>
    <x v="0"/>
    <x v="1"/>
    <x v="320"/>
    <x v="0"/>
    <x v="0"/>
    <s v="Tesseramento"/>
    <x v="1"/>
    <x v="0"/>
    <x v="0"/>
    <m/>
  </r>
  <r>
    <n v="166269"/>
    <x v="0"/>
    <x v="0"/>
    <x v="0"/>
    <x v="0"/>
    <x v="1"/>
    <x v="320"/>
    <x v="0"/>
    <x v="0"/>
    <s v="Tesseramento"/>
    <x v="1"/>
    <x v="3"/>
    <x v="0"/>
    <m/>
  </r>
  <r>
    <n v="204369"/>
    <x v="0"/>
    <x v="0"/>
    <x v="0"/>
    <x v="3"/>
    <x v="1"/>
    <x v="320"/>
    <x v="0"/>
    <x v="0"/>
    <s v="Tesseramento"/>
    <x v="1"/>
    <x v="3"/>
    <x v="0"/>
    <m/>
  </r>
  <r>
    <n v="204368"/>
    <x v="0"/>
    <x v="0"/>
    <x v="0"/>
    <x v="3"/>
    <x v="1"/>
    <x v="320"/>
    <x v="0"/>
    <x v="0"/>
    <s v="Tesseramento"/>
    <x v="1"/>
    <x v="1"/>
    <x v="0"/>
    <m/>
  </r>
  <r>
    <n v="153768"/>
    <x v="0"/>
    <x v="0"/>
    <x v="0"/>
    <x v="1"/>
    <x v="1"/>
    <x v="320"/>
    <x v="0"/>
    <x v="1"/>
    <s v="Tesseramento"/>
    <x v="1"/>
    <x v="3"/>
    <x v="0"/>
    <m/>
  </r>
  <r>
    <n v="121924"/>
    <x v="0"/>
    <x v="0"/>
    <x v="0"/>
    <x v="0"/>
    <x v="1"/>
    <x v="320"/>
    <x v="0"/>
    <x v="0"/>
    <s v="Tesseramento"/>
    <x v="1"/>
    <x v="0"/>
    <x v="0"/>
    <m/>
  </r>
  <r>
    <n v="189959"/>
    <x v="0"/>
    <x v="0"/>
    <x v="0"/>
    <x v="0"/>
    <x v="1"/>
    <x v="320"/>
    <x v="0"/>
    <x v="0"/>
    <s v="Tesseramento"/>
    <x v="1"/>
    <x v="0"/>
    <x v="0"/>
    <m/>
  </r>
  <r>
    <n v="191128"/>
    <x v="0"/>
    <x v="0"/>
    <x v="0"/>
    <x v="0"/>
    <x v="1"/>
    <x v="320"/>
    <x v="0"/>
    <x v="0"/>
    <s v="Tesseramento"/>
    <x v="1"/>
    <x v="3"/>
    <x v="0"/>
    <m/>
  </r>
  <r>
    <n v="69484"/>
    <x v="0"/>
    <x v="0"/>
    <x v="0"/>
    <x v="0"/>
    <x v="1"/>
    <x v="320"/>
    <x v="0"/>
    <x v="0"/>
    <s v="Tesseramento"/>
    <x v="1"/>
    <x v="4"/>
    <x v="0"/>
    <m/>
  </r>
  <r>
    <n v="215273"/>
    <x v="0"/>
    <x v="0"/>
    <x v="0"/>
    <x v="0"/>
    <x v="1"/>
    <x v="320"/>
    <x v="0"/>
    <x v="0"/>
    <s v="Tesseramento"/>
    <x v="1"/>
    <x v="0"/>
    <x v="0"/>
    <m/>
  </r>
  <r>
    <n v="128268"/>
    <x v="0"/>
    <x v="0"/>
    <x v="0"/>
    <x v="0"/>
    <x v="1"/>
    <x v="320"/>
    <x v="0"/>
    <x v="0"/>
    <s v="Tesseramento"/>
    <x v="1"/>
    <x v="3"/>
    <x v="0"/>
    <m/>
  </r>
  <r>
    <n v="98480"/>
    <x v="0"/>
    <x v="0"/>
    <x v="0"/>
    <x v="0"/>
    <x v="1"/>
    <x v="320"/>
    <x v="0"/>
    <x v="0"/>
    <s v="Tesseramento"/>
    <x v="1"/>
    <x v="4"/>
    <x v="0"/>
    <m/>
  </r>
  <r>
    <n v="196347"/>
    <x v="0"/>
    <x v="0"/>
    <x v="0"/>
    <x v="0"/>
    <x v="1"/>
    <x v="320"/>
    <x v="0"/>
    <x v="0"/>
    <s v="Tesseramento"/>
    <x v="1"/>
    <x v="3"/>
    <x v="0"/>
    <m/>
  </r>
  <r>
    <n v="47558"/>
    <x v="0"/>
    <x v="0"/>
    <x v="0"/>
    <x v="0"/>
    <x v="1"/>
    <x v="320"/>
    <x v="0"/>
    <x v="1"/>
    <s v="Tesseramento"/>
    <x v="1"/>
    <x v="4"/>
    <x v="0"/>
    <m/>
  </r>
  <r>
    <n v="47563"/>
    <x v="0"/>
    <x v="0"/>
    <x v="0"/>
    <x v="0"/>
    <x v="1"/>
    <x v="320"/>
    <x v="0"/>
    <x v="0"/>
    <s v="Tesseramento"/>
    <x v="1"/>
    <x v="4"/>
    <x v="0"/>
    <m/>
  </r>
  <r>
    <n v="142470"/>
    <x v="0"/>
    <x v="0"/>
    <x v="0"/>
    <x v="0"/>
    <x v="1"/>
    <x v="320"/>
    <x v="0"/>
    <x v="0"/>
    <s v="Tesseramento"/>
    <x v="1"/>
    <x v="4"/>
    <x v="0"/>
    <m/>
  </r>
  <r>
    <n v="166239"/>
    <x v="0"/>
    <x v="0"/>
    <x v="0"/>
    <x v="0"/>
    <x v="1"/>
    <x v="320"/>
    <x v="0"/>
    <x v="1"/>
    <s v="Tesseramento"/>
    <x v="1"/>
    <x v="0"/>
    <x v="0"/>
    <m/>
  </r>
  <r>
    <n v="126355"/>
    <x v="0"/>
    <x v="0"/>
    <x v="0"/>
    <x v="0"/>
    <x v="1"/>
    <x v="320"/>
    <x v="0"/>
    <x v="0"/>
    <s v="Tesseramento"/>
    <x v="1"/>
    <x v="0"/>
    <x v="0"/>
    <m/>
  </r>
  <r>
    <n v="193899"/>
    <x v="0"/>
    <x v="0"/>
    <x v="0"/>
    <x v="0"/>
    <x v="1"/>
    <x v="320"/>
    <x v="0"/>
    <x v="0"/>
    <s v="Tesseramento"/>
    <x v="1"/>
    <x v="4"/>
    <x v="0"/>
    <m/>
  </r>
  <r>
    <n v="201701"/>
    <x v="0"/>
    <x v="0"/>
    <x v="0"/>
    <x v="0"/>
    <x v="1"/>
    <x v="320"/>
    <x v="0"/>
    <x v="0"/>
    <s v="Tesseramento"/>
    <x v="1"/>
    <x v="0"/>
    <x v="0"/>
    <m/>
  </r>
  <r>
    <n v="55463"/>
    <x v="0"/>
    <x v="0"/>
    <x v="0"/>
    <x v="0"/>
    <x v="1"/>
    <x v="320"/>
    <x v="0"/>
    <x v="0"/>
    <s v="Tesseramento"/>
    <x v="1"/>
    <x v="4"/>
    <x v="0"/>
    <m/>
  </r>
  <r>
    <n v="22881"/>
    <x v="0"/>
    <x v="0"/>
    <x v="0"/>
    <x v="0"/>
    <x v="1"/>
    <x v="320"/>
    <x v="0"/>
    <x v="0"/>
    <s v="Tesseramento"/>
    <x v="1"/>
    <x v="4"/>
    <x v="0"/>
    <m/>
  </r>
  <r>
    <n v="198772"/>
    <x v="0"/>
    <x v="0"/>
    <x v="0"/>
    <x v="0"/>
    <x v="1"/>
    <x v="320"/>
    <x v="0"/>
    <x v="0"/>
    <s v="Tesseramento"/>
    <x v="1"/>
    <x v="0"/>
    <x v="0"/>
    <m/>
  </r>
  <r>
    <n v="172465"/>
    <x v="0"/>
    <x v="0"/>
    <x v="0"/>
    <x v="0"/>
    <x v="1"/>
    <x v="320"/>
    <x v="0"/>
    <x v="0"/>
    <s v="Tesseramento"/>
    <x v="1"/>
    <x v="0"/>
    <x v="0"/>
    <m/>
  </r>
  <r>
    <n v="178287"/>
    <x v="0"/>
    <x v="0"/>
    <x v="0"/>
    <x v="0"/>
    <x v="1"/>
    <x v="320"/>
    <x v="0"/>
    <x v="0"/>
    <s v="Tesseramento"/>
    <x v="1"/>
    <x v="0"/>
    <x v="0"/>
    <m/>
  </r>
  <r>
    <n v="166272"/>
    <x v="0"/>
    <x v="0"/>
    <x v="0"/>
    <x v="2"/>
    <x v="1"/>
    <x v="320"/>
    <x v="0"/>
    <x v="0"/>
    <s v="Tesseramento"/>
    <x v="1"/>
    <x v="4"/>
    <x v="0"/>
    <m/>
  </r>
  <r>
    <n v="106188"/>
    <x v="0"/>
    <x v="0"/>
    <x v="0"/>
    <x v="0"/>
    <x v="8"/>
    <x v="34"/>
    <x v="0"/>
    <x v="0"/>
    <s v="Tesseramento"/>
    <x v="1"/>
    <x v="3"/>
    <x v="0"/>
    <m/>
  </r>
  <r>
    <n v="231933"/>
    <x v="0"/>
    <x v="1"/>
    <x v="0"/>
    <x v="0"/>
    <x v="1"/>
    <x v="320"/>
    <x v="0"/>
    <x v="0"/>
    <s v="Tesseramento"/>
    <x v="1"/>
    <x v="0"/>
    <x v="0"/>
    <m/>
  </r>
  <r>
    <n v="154082"/>
    <x v="0"/>
    <x v="0"/>
    <x v="2"/>
    <x v="0"/>
    <x v="1"/>
    <x v="320"/>
    <x v="0"/>
    <x v="0"/>
    <s v="Tesseramento"/>
    <x v="1"/>
    <x v="0"/>
    <x v="0"/>
    <m/>
  </r>
  <r>
    <n v="152839"/>
    <x v="0"/>
    <x v="0"/>
    <x v="0"/>
    <x v="0"/>
    <x v="1"/>
    <x v="320"/>
    <x v="0"/>
    <x v="0"/>
    <s v="Tesseramento"/>
    <x v="1"/>
    <x v="4"/>
    <x v="0"/>
    <m/>
  </r>
  <r>
    <n v="233430"/>
    <x v="0"/>
    <x v="0"/>
    <x v="0"/>
    <x v="0"/>
    <x v="7"/>
    <x v="227"/>
    <x v="0"/>
    <x v="0"/>
    <s v="Tesseramento"/>
    <x v="1"/>
    <x v="0"/>
    <x v="0"/>
    <m/>
  </r>
  <r>
    <n v="233429"/>
    <x v="1"/>
    <x v="0"/>
    <x v="0"/>
    <x v="0"/>
    <x v="7"/>
    <x v="227"/>
    <x v="0"/>
    <x v="0"/>
    <s v="Tesseramento"/>
    <x v="1"/>
    <x v="5"/>
    <x v="0"/>
    <m/>
  </r>
  <r>
    <n v="233428"/>
    <x v="0"/>
    <x v="0"/>
    <x v="0"/>
    <x v="0"/>
    <x v="7"/>
    <x v="227"/>
    <x v="0"/>
    <x v="1"/>
    <s v="Tesseramento"/>
    <x v="1"/>
    <x v="0"/>
    <x v="0"/>
    <m/>
  </r>
  <r>
    <n v="203812"/>
    <x v="0"/>
    <x v="0"/>
    <x v="0"/>
    <x v="0"/>
    <x v="1"/>
    <x v="320"/>
    <x v="0"/>
    <x v="0"/>
    <s v="Tesseramento"/>
    <x v="1"/>
    <x v="0"/>
    <x v="0"/>
    <m/>
  </r>
  <r>
    <n v="132004"/>
    <x v="0"/>
    <x v="0"/>
    <x v="0"/>
    <x v="0"/>
    <x v="1"/>
    <x v="320"/>
    <x v="0"/>
    <x v="0"/>
    <s v="Tesseramento"/>
    <x v="1"/>
    <x v="0"/>
    <x v="0"/>
    <m/>
  </r>
  <r>
    <n v="218011"/>
    <x v="0"/>
    <x v="0"/>
    <x v="0"/>
    <x v="0"/>
    <x v="1"/>
    <x v="320"/>
    <x v="0"/>
    <x v="1"/>
    <s v="Tesseramento"/>
    <x v="1"/>
    <x v="3"/>
    <x v="0"/>
    <m/>
  </r>
  <r>
    <n v="218014"/>
    <x v="0"/>
    <x v="0"/>
    <x v="0"/>
    <x v="0"/>
    <x v="1"/>
    <x v="320"/>
    <x v="0"/>
    <x v="0"/>
    <s v="Tesseramento"/>
    <x v="1"/>
    <x v="0"/>
    <x v="0"/>
    <m/>
  </r>
  <r>
    <n v="232158"/>
    <x v="0"/>
    <x v="0"/>
    <x v="0"/>
    <x v="1"/>
    <x v="1"/>
    <x v="320"/>
    <x v="0"/>
    <x v="1"/>
    <s v="Tesseramento"/>
    <x v="1"/>
    <x v="0"/>
    <x v="0"/>
    <m/>
  </r>
  <r>
    <n v="232157"/>
    <x v="0"/>
    <x v="0"/>
    <x v="0"/>
    <x v="1"/>
    <x v="1"/>
    <x v="320"/>
    <x v="0"/>
    <x v="0"/>
    <s v="Tesseramento"/>
    <x v="1"/>
    <x v="3"/>
    <x v="0"/>
    <m/>
  </r>
  <r>
    <n v="101665"/>
    <x v="0"/>
    <x v="0"/>
    <x v="0"/>
    <x v="0"/>
    <x v="1"/>
    <x v="320"/>
    <x v="0"/>
    <x v="0"/>
    <s v="Tesseramento"/>
    <x v="1"/>
    <x v="1"/>
    <x v="0"/>
    <m/>
  </r>
  <r>
    <n v="179337"/>
    <x v="0"/>
    <x v="0"/>
    <x v="0"/>
    <x v="0"/>
    <x v="1"/>
    <x v="320"/>
    <x v="0"/>
    <x v="1"/>
    <s v="Tesseramento"/>
    <x v="1"/>
    <x v="4"/>
    <x v="0"/>
    <m/>
  </r>
  <r>
    <n v="234595"/>
    <x v="0"/>
    <x v="0"/>
    <x v="1"/>
    <x v="1"/>
    <x v="2"/>
    <x v="55"/>
    <x v="0"/>
    <x v="0"/>
    <s v="Tesseramento"/>
    <x v="1"/>
    <x v="3"/>
    <x v="0"/>
    <m/>
  </r>
  <r>
    <n v="234378"/>
    <x v="0"/>
    <x v="1"/>
    <x v="1"/>
    <x v="2"/>
    <x v="1"/>
    <x v="320"/>
    <x v="0"/>
    <x v="1"/>
    <s v="Tesseramento"/>
    <x v="1"/>
    <x v="1"/>
    <x v="0"/>
    <m/>
  </r>
  <r>
    <n v="219892"/>
    <x v="0"/>
    <x v="0"/>
    <x v="0"/>
    <x v="0"/>
    <x v="7"/>
    <x v="78"/>
    <x v="0"/>
    <x v="0"/>
    <s v="Tesseramento"/>
    <x v="0"/>
    <x v="0"/>
    <x v="0"/>
    <m/>
  </r>
  <r>
    <n v="116527"/>
    <x v="0"/>
    <x v="0"/>
    <x v="0"/>
    <x v="0"/>
    <x v="1"/>
    <x v="320"/>
    <x v="0"/>
    <x v="0"/>
    <s v="Tesseramento"/>
    <x v="1"/>
    <x v="3"/>
    <x v="0"/>
    <m/>
  </r>
  <r>
    <n v="167186"/>
    <x v="0"/>
    <x v="0"/>
    <x v="0"/>
    <x v="0"/>
    <x v="1"/>
    <x v="320"/>
    <x v="0"/>
    <x v="0"/>
    <s v="Tesseramento"/>
    <x v="1"/>
    <x v="4"/>
    <x v="0"/>
    <m/>
  </r>
  <r>
    <n v="37713"/>
    <x v="0"/>
    <x v="0"/>
    <x v="0"/>
    <x v="0"/>
    <x v="4"/>
    <x v="88"/>
    <x v="0"/>
    <x v="0"/>
    <s v="Tesseramento"/>
    <x v="1"/>
    <x v="0"/>
    <x v="0"/>
    <m/>
  </r>
  <r>
    <n v="200373"/>
    <x v="1"/>
    <x v="0"/>
    <x v="0"/>
    <x v="0"/>
    <x v="4"/>
    <x v="88"/>
    <x v="0"/>
    <x v="0"/>
    <s v="Tesseramento"/>
    <x v="1"/>
    <x v="7"/>
    <x v="0"/>
    <s v="B"/>
  </r>
  <r>
    <n v="222634"/>
    <x v="0"/>
    <x v="0"/>
    <x v="0"/>
    <x v="0"/>
    <x v="1"/>
    <x v="108"/>
    <x v="0"/>
    <x v="0"/>
    <s v="Tesseramento"/>
    <x v="0"/>
    <x v="0"/>
    <x v="0"/>
    <m/>
  </r>
  <r>
    <n v="224929"/>
    <x v="1"/>
    <x v="0"/>
    <x v="0"/>
    <x v="0"/>
    <x v="1"/>
    <x v="108"/>
    <x v="0"/>
    <x v="1"/>
    <s v="Tesseramento"/>
    <x v="0"/>
    <x v="5"/>
    <x v="0"/>
    <m/>
  </r>
  <r>
    <n v="226165"/>
    <x v="0"/>
    <x v="0"/>
    <x v="0"/>
    <x v="0"/>
    <x v="1"/>
    <x v="108"/>
    <x v="0"/>
    <x v="1"/>
    <s v="Tesseramento"/>
    <x v="0"/>
    <x v="3"/>
    <x v="0"/>
    <m/>
  </r>
  <r>
    <n v="142171"/>
    <x v="0"/>
    <x v="0"/>
    <x v="0"/>
    <x v="0"/>
    <x v="4"/>
    <x v="166"/>
    <x v="0"/>
    <x v="0"/>
    <s v="Tesseramento"/>
    <x v="1"/>
    <x v="1"/>
    <x v="0"/>
    <m/>
  </r>
  <r>
    <n v="10160"/>
    <x v="0"/>
    <x v="0"/>
    <x v="0"/>
    <x v="0"/>
    <x v="4"/>
    <x v="166"/>
    <x v="0"/>
    <x v="0"/>
    <s v="Tesseramento"/>
    <x v="1"/>
    <x v="3"/>
    <x v="0"/>
    <m/>
  </r>
  <r>
    <n v="142172"/>
    <x v="0"/>
    <x v="0"/>
    <x v="0"/>
    <x v="0"/>
    <x v="4"/>
    <x v="166"/>
    <x v="0"/>
    <x v="0"/>
    <s v="Tesseramento"/>
    <x v="1"/>
    <x v="1"/>
    <x v="0"/>
    <m/>
  </r>
  <r>
    <n v="192891"/>
    <x v="1"/>
    <x v="0"/>
    <x v="0"/>
    <x v="2"/>
    <x v="4"/>
    <x v="166"/>
    <x v="0"/>
    <x v="0"/>
    <s v="Tesseramento"/>
    <x v="1"/>
    <x v="5"/>
    <x v="0"/>
    <m/>
  </r>
  <r>
    <n v="157127"/>
    <x v="0"/>
    <x v="1"/>
    <x v="0"/>
    <x v="0"/>
    <x v="7"/>
    <x v="44"/>
    <x v="0"/>
    <x v="1"/>
    <s v="Tesseramento"/>
    <x v="1"/>
    <x v="3"/>
    <x v="0"/>
    <m/>
  </r>
  <r>
    <n v="12796"/>
    <x v="0"/>
    <x v="0"/>
    <x v="0"/>
    <x v="1"/>
    <x v="4"/>
    <x v="166"/>
    <x v="0"/>
    <x v="1"/>
    <s v="Tesseramento"/>
    <x v="1"/>
    <x v="0"/>
    <x v="0"/>
    <m/>
  </r>
  <r>
    <n v="78136"/>
    <x v="0"/>
    <x v="0"/>
    <x v="0"/>
    <x v="0"/>
    <x v="14"/>
    <x v="43"/>
    <x v="0"/>
    <x v="0"/>
    <s v="Tesseramento"/>
    <x v="1"/>
    <x v="4"/>
    <x v="0"/>
    <m/>
  </r>
  <r>
    <n v="178038"/>
    <x v="0"/>
    <x v="0"/>
    <x v="0"/>
    <x v="0"/>
    <x v="7"/>
    <x v="44"/>
    <x v="0"/>
    <x v="0"/>
    <s v="Tesseramento"/>
    <x v="1"/>
    <x v="0"/>
    <x v="0"/>
    <m/>
  </r>
  <r>
    <n v="218171"/>
    <x v="1"/>
    <x v="0"/>
    <x v="0"/>
    <x v="0"/>
    <x v="8"/>
    <x v="92"/>
    <x v="0"/>
    <x v="1"/>
    <s v="Tesseramento"/>
    <x v="1"/>
    <x v="7"/>
    <x v="0"/>
    <m/>
  </r>
  <r>
    <n v="107568"/>
    <x v="0"/>
    <x v="0"/>
    <x v="0"/>
    <x v="0"/>
    <x v="7"/>
    <x v="78"/>
    <x v="0"/>
    <x v="0"/>
    <s v="Tesseramento"/>
    <x v="0"/>
    <x v="0"/>
    <x v="0"/>
    <m/>
  </r>
  <r>
    <n v="107569"/>
    <x v="0"/>
    <x v="0"/>
    <x v="0"/>
    <x v="0"/>
    <x v="7"/>
    <x v="78"/>
    <x v="0"/>
    <x v="1"/>
    <s v="Tesseramento"/>
    <x v="0"/>
    <x v="0"/>
    <x v="0"/>
    <m/>
  </r>
  <r>
    <n v="209995"/>
    <x v="0"/>
    <x v="0"/>
    <x v="0"/>
    <x v="0"/>
    <x v="4"/>
    <x v="166"/>
    <x v="0"/>
    <x v="0"/>
    <s v="Tesseramento"/>
    <x v="1"/>
    <x v="3"/>
    <x v="0"/>
    <m/>
  </r>
  <r>
    <n v="166996"/>
    <x v="1"/>
    <x v="0"/>
    <x v="0"/>
    <x v="0"/>
    <x v="7"/>
    <x v="123"/>
    <x v="0"/>
    <x v="0"/>
    <s v="Tesseramento"/>
    <x v="1"/>
    <x v="7"/>
    <x v="0"/>
    <m/>
  </r>
  <r>
    <n v="224826"/>
    <x v="1"/>
    <x v="0"/>
    <x v="0"/>
    <x v="0"/>
    <x v="7"/>
    <x v="123"/>
    <x v="0"/>
    <x v="0"/>
    <s v="Tesseramento"/>
    <x v="1"/>
    <x v="5"/>
    <x v="0"/>
    <m/>
  </r>
  <r>
    <n v="228641"/>
    <x v="0"/>
    <x v="0"/>
    <x v="0"/>
    <x v="1"/>
    <x v="8"/>
    <x v="397"/>
    <x v="0"/>
    <x v="1"/>
    <s v="Tesseramento"/>
    <x v="4"/>
    <x v="3"/>
    <x v="0"/>
    <m/>
  </r>
  <r>
    <n v="191333"/>
    <x v="0"/>
    <x v="0"/>
    <x v="0"/>
    <x v="0"/>
    <x v="8"/>
    <x v="397"/>
    <x v="0"/>
    <x v="1"/>
    <s v="Tesseramento"/>
    <x v="4"/>
    <x v="0"/>
    <x v="0"/>
    <m/>
  </r>
  <r>
    <n v="26808"/>
    <x v="0"/>
    <x v="0"/>
    <x v="0"/>
    <x v="0"/>
    <x v="8"/>
    <x v="397"/>
    <x v="0"/>
    <x v="0"/>
    <s v="Tesseramento"/>
    <x v="4"/>
    <x v="0"/>
    <x v="0"/>
    <m/>
  </r>
  <r>
    <n v="171899"/>
    <x v="1"/>
    <x v="0"/>
    <x v="0"/>
    <x v="0"/>
    <x v="7"/>
    <x v="123"/>
    <x v="0"/>
    <x v="1"/>
    <s v="Tesseramento"/>
    <x v="1"/>
    <x v="7"/>
    <x v="0"/>
    <s v="B"/>
  </r>
  <r>
    <n v="191334"/>
    <x v="0"/>
    <x v="0"/>
    <x v="0"/>
    <x v="0"/>
    <x v="8"/>
    <x v="397"/>
    <x v="0"/>
    <x v="0"/>
    <s v="Tesseramento"/>
    <x v="4"/>
    <x v="0"/>
    <x v="0"/>
    <m/>
  </r>
  <r>
    <n v="171898"/>
    <x v="1"/>
    <x v="0"/>
    <x v="0"/>
    <x v="0"/>
    <x v="7"/>
    <x v="123"/>
    <x v="0"/>
    <x v="0"/>
    <s v="Tesseramento"/>
    <x v="1"/>
    <x v="2"/>
    <x v="0"/>
    <m/>
  </r>
  <r>
    <n v="186898"/>
    <x v="0"/>
    <x v="0"/>
    <x v="0"/>
    <x v="1"/>
    <x v="7"/>
    <x v="123"/>
    <x v="0"/>
    <x v="1"/>
    <s v="Tesseramento"/>
    <x v="1"/>
    <x v="0"/>
    <x v="0"/>
    <m/>
  </r>
  <r>
    <n v="150278"/>
    <x v="0"/>
    <x v="0"/>
    <x v="0"/>
    <x v="0"/>
    <x v="7"/>
    <x v="123"/>
    <x v="0"/>
    <x v="0"/>
    <s v="Tesseramento"/>
    <x v="1"/>
    <x v="3"/>
    <x v="0"/>
    <m/>
  </r>
  <r>
    <n v="198977"/>
    <x v="0"/>
    <x v="0"/>
    <x v="0"/>
    <x v="0"/>
    <x v="7"/>
    <x v="123"/>
    <x v="0"/>
    <x v="0"/>
    <s v="Tesseramento"/>
    <x v="1"/>
    <x v="4"/>
    <x v="0"/>
    <m/>
  </r>
  <r>
    <n v="101451"/>
    <x v="0"/>
    <x v="0"/>
    <x v="0"/>
    <x v="0"/>
    <x v="8"/>
    <x v="397"/>
    <x v="0"/>
    <x v="0"/>
    <s v="Tesseramento"/>
    <x v="4"/>
    <x v="0"/>
    <x v="0"/>
    <m/>
  </r>
  <r>
    <n v="159385"/>
    <x v="0"/>
    <x v="0"/>
    <x v="0"/>
    <x v="1"/>
    <x v="8"/>
    <x v="397"/>
    <x v="0"/>
    <x v="0"/>
    <s v="Tesseramento"/>
    <x v="4"/>
    <x v="0"/>
    <x v="0"/>
    <m/>
  </r>
  <r>
    <n v="88491"/>
    <x v="0"/>
    <x v="0"/>
    <x v="0"/>
    <x v="0"/>
    <x v="8"/>
    <x v="397"/>
    <x v="0"/>
    <x v="0"/>
    <s v="Tesseramento"/>
    <x v="4"/>
    <x v="3"/>
    <x v="0"/>
    <m/>
  </r>
  <r>
    <n v="148341"/>
    <x v="0"/>
    <x v="0"/>
    <x v="0"/>
    <x v="0"/>
    <x v="8"/>
    <x v="397"/>
    <x v="0"/>
    <x v="1"/>
    <s v="Tesseramento"/>
    <x v="4"/>
    <x v="3"/>
    <x v="0"/>
    <m/>
  </r>
  <r>
    <n v="233049"/>
    <x v="0"/>
    <x v="1"/>
    <x v="0"/>
    <x v="0"/>
    <x v="8"/>
    <x v="397"/>
    <x v="0"/>
    <x v="0"/>
    <s v="Tesseramento"/>
    <x v="4"/>
    <x v="0"/>
    <x v="0"/>
    <m/>
  </r>
  <r>
    <n v="180495"/>
    <x v="0"/>
    <x v="0"/>
    <x v="0"/>
    <x v="0"/>
    <x v="4"/>
    <x v="65"/>
    <x v="0"/>
    <x v="0"/>
    <s v="Tesseramento"/>
    <x v="1"/>
    <x v="0"/>
    <x v="0"/>
    <m/>
  </r>
  <r>
    <n v="87749"/>
    <x v="0"/>
    <x v="0"/>
    <x v="0"/>
    <x v="0"/>
    <x v="7"/>
    <x v="123"/>
    <x v="0"/>
    <x v="0"/>
    <s v="Tesseramento"/>
    <x v="1"/>
    <x v="4"/>
    <x v="0"/>
    <m/>
  </r>
  <r>
    <n v="75772"/>
    <x v="0"/>
    <x v="0"/>
    <x v="0"/>
    <x v="0"/>
    <x v="7"/>
    <x v="123"/>
    <x v="0"/>
    <x v="0"/>
    <s v="Tesseramento"/>
    <x v="1"/>
    <x v="4"/>
    <x v="0"/>
    <m/>
  </r>
  <r>
    <n v="85187"/>
    <x v="0"/>
    <x v="0"/>
    <x v="0"/>
    <x v="0"/>
    <x v="7"/>
    <x v="123"/>
    <x v="0"/>
    <x v="1"/>
    <s v="Tesseramento"/>
    <x v="1"/>
    <x v="3"/>
    <x v="0"/>
    <m/>
  </r>
  <r>
    <n v="230934"/>
    <x v="0"/>
    <x v="0"/>
    <x v="0"/>
    <x v="0"/>
    <x v="4"/>
    <x v="88"/>
    <x v="0"/>
    <x v="0"/>
    <s v="Tesseramento"/>
    <x v="1"/>
    <x v="1"/>
    <x v="0"/>
    <m/>
  </r>
  <r>
    <n v="234406"/>
    <x v="0"/>
    <x v="1"/>
    <x v="1"/>
    <x v="1"/>
    <x v="4"/>
    <x v="50"/>
    <x v="0"/>
    <x v="0"/>
    <s v="Tesseramento"/>
    <x v="1"/>
    <x v="0"/>
    <x v="0"/>
    <m/>
  </r>
  <r>
    <n v="83977"/>
    <x v="0"/>
    <x v="0"/>
    <x v="0"/>
    <x v="0"/>
    <x v="7"/>
    <x v="123"/>
    <x v="0"/>
    <x v="0"/>
    <s v="Tesseramento"/>
    <x v="1"/>
    <x v="4"/>
    <x v="0"/>
    <m/>
  </r>
  <r>
    <n v="83367"/>
    <x v="0"/>
    <x v="0"/>
    <x v="0"/>
    <x v="0"/>
    <x v="7"/>
    <x v="123"/>
    <x v="0"/>
    <x v="0"/>
    <s v="Tesseramento"/>
    <x v="1"/>
    <x v="3"/>
    <x v="0"/>
    <m/>
  </r>
  <r>
    <n v="234408"/>
    <x v="0"/>
    <x v="1"/>
    <x v="1"/>
    <x v="1"/>
    <x v="4"/>
    <x v="50"/>
    <x v="0"/>
    <x v="1"/>
    <s v="Tesseramento"/>
    <x v="1"/>
    <x v="0"/>
    <x v="0"/>
    <m/>
  </r>
  <r>
    <n v="234405"/>
    <x v="0"/>
    <x v="1"/>
    <x v="1"/>
    <x v="1"/>
    <x v="4"/>
    <x v="50"/>
    <x v="0"/>
    <x v="1"/>
    <s v="Tesseramento"/>
    <x v="1"/>
    <x v="0"/>
    <x v="0"/>
    <m/>
  </r>
  <r>
    <n v="234637"/>
    <x v="0"/>
    <x v="0"/>
    <x v="1"/>
    <x v="2"/>
    <x v="7"/>
    <x v="51"/>
    <x v="0"/>
    <x v="0"/>
    <s v="Tesseramento"/>
    <x v="1"/>
    <x v="0"/>
    <x v="0"/>
    <m/>
  </r>
  <r>
    <n v="234634"/>
    <x v="0"/>
    <x v="0"/>
    <x v="1"/>
    <x v="2"/>
    <x v="7"/>
    <x v="51"/>
    <x v="0"/>
    <x v="1"/>
    <s v="Tesseramento"/>
    <x v="1"/>
    <x v="0"/>
    <x v="0"/>
    <m/>
  </r>
  <r>
    <n v="234639"/>
    <x v="1"/>
    <x v="0"/>
    <x v="1"/>
    <x v="2"/>
    <x v="7"/>
    <x v="51"/>
    <x v="0"/>
    <x v="1"/>
    <s v="Tesseramento"/>
    <x v="1"/>
    <x v="5"/>
    <x v="0"/>
    <m/>
  </r>
  <r>
    <n v="234638"/>
    <x v="1"/>
    <x v="0"/>
    <x v="1"/>
    <x v="2"/>
    <x v="7"/>
    <x v="51"/>
    <x v="0"/>
    <x v="1"/>
    <s v="Tesseramento"/>
    <x v="1"/>
    <x v="5"/>
    <x v="0"/>
    <m/>
  </r>
  <r>
    <n v="234636"/>
    <x v="1"/>
    <x v="0"/>
    <x v="1"/>
    <x v="2"/>
    <x v="7"/>
    <x v="51"/>
    <x v="0"/>
    <x v="0"/>
    <s v="Tesseramento"/>
    <x v="1"/>
    <x v="5"/>
    <x v="0"/>
    <m/>
  </r>
  <r>
    <n v="234635"/>
    <x v="1"/>
    <x v="0"/>
    <x v="1"/>
    <x v="2"/>
    <x v="7"/>
    <x v="51"/>
    <x v="0"/>
    <x v="0"/>
    <s v="Tesseramento"/>
    <x v="1"/>
    <x v="5"/>
    <x v="0"/>
    <m/>
  </r>
  <r>
    <n v="76285"/>
    <x v="0"/>
    <x v="0"/>
    <x v="0"/>
    <x v="0"/>
    <x v="7"/>
    <x v="135"/>
    <x v="0"/>
    <x v="0"/>
    <s v="Tesseramento"/>
    <x v="1"/>
    <x v="0"/>
    <x v="0"/>
    <m/>
  </r>
  <r>
    <n v="44928"/>
    <x v="0"/>
    <x v="0"/>
    <x v="0"/>
    <x v="0"/>
    <x v="4"/>
    <x v="52"/>
    <x v="0"/>
    <x v="0"/>
    <s v="Tesseramento"/>
    <x v="1"/>
    <x v="1"/>
    <x v="0"/>
    <m/>
  </r>
  <r>
    <n v="36544"/>
    <x v="0"/>
    <x v="0"/>
    <x v="0"/>
    <x v="0"/>
    <x v="4"/>
    <x v="52"/>
    <x v="0"/>
    <x v="0"/>
    <s v="Tesseramento"/>
    <x v="1"/>
    <x v="3"/>
    <x v="0"/>
    <m/>
  </r>
  <r>
    <n v="188737"/>
    <x v="0"/>
    <x v="0"/>
    <x v="2"/>
    <x v="0"/>
    <x v="4"/>
    <x v="335"/>
    <x v="0"/>
    <x v="0"/>
    <s v="Tesseramento"/>
    <x v="0"/>
    <x v="1"/>
    <x v="0"/>
    <m/>
  </r>
  <r>
    <n v="192447"/>
    <x v="0"/>
    <x v="0"/>
    <x v="0"/>
    <x v="0"/>
    <x v="7"/>
    <x v="135"/>
    <x v="0"/>
    <x v="0"/>
    <s v="Tesseramento"/>
    <x v="1"/>
    <x v="0"/>
    <x v="0"/>
    <m/>
  </r>
  <r>
    <n v="74727"/>
    <x v="0"/>
    <x v="0"/>
    <x v="0"/>
    <x v="0"/>
    <x v="7"/>
    <x v="227"/>
    <x v="0"/>
    <x v="0"/>
    <s v="Tesseramento"/>
    <x v="1"/>
    <x v="0"/>
    <x v="0"/>
    <m/>
  </r>
  <r>
    <n v="157810"/>
    <x v="0"/>
    <x v="0"/>
    <x v="0"/>
    <x v="0"/>
    <x v="1"/>
    <x v="26"/>
    <x v="0"/>
    <x v="0"/>
    <s v="Tesseramento"/>
    <x v="1"/>
    <x v="0"/>
    <x v="0"/>
    <m/>
  </r>
  <r>
    <n v="82234"/>
    <x v="0"/>
    <x v="0"/>
    <x v="0"/>
    <x v="0"/>
    <x v="1"/>
    <x v="26"/>
    <x v="0"/>
    <x v="0"/>
    <s v="Tesseramento"/>
    <x v="1"/>
    <x v="3"/>
    <x v="0"/>
    <m/>
  </r>
  <r>
    <n v="73807"/>
    <x v="0"/>
    <x v="0"/>
    <x v="0"/>
    <x v="1"/>
    <x v="1"/>
    <x v="26"/>
    <x v="0"/>
    <x v="0"/>
    <s v="Tesseramento"/>
    <x v="1"/>
    <x v="4"/>
    <x v="0"/>
    <m/>
  </r>
  <r>
    <n v="19852"/>
    <x v="0"/>
    <x v="0"/>
    <x v="0"/>
    <x v="0"/>
    <x v="1"/>
    <x v="26"/>
    <x v="0"/>
    <x v="0"/>
    <s v="Tesseramento"/>
    <x v="1"/>
    <x v="4"/>
    <x v="0"/>
    <m/>
  </r>
  <r>
    <n v="202980"/>
    <x v="0"/>
    <x v="0"/>
    <x v="0"/>
    <x v="0"/>
    <x v="1"/>
    <x v="26"/>
    <x v="0"/>
    <x v="0"/>
    <s v="Tesseramento"/>
    <x v="1"/>
    <x v="0"/>
    <x v="0"/>
    <m/>
  </r>
  <r>
    <n v="31869"/>
    <x v="0"/>
    <x v="0"/>
    <x v="0"/>
    <x v="0"/>
    <x v="1"/>
    <x v="26"/>
    <x v="0"/>
    <x v="0"/>
    <s v="Tesseramento"/>
    <x v="1"/>
    <x v="0"/>
    <x v="0"/>
    <m/>
  </r>
  <r>
    <n v="195007"/>
    <x v="1"/>
    <x v="0"/>
    <x v="2"/>
    <x v="0"/>
    <x v="7"/>
    <x v="297"/>
    <x v="0"/>
    <x v="0"/>
    <s v="Tesseramento"/>
    <x v="1"/>
    <x v="7"/>
    <x v="0"/>
    <m/>
  </r>
  <r>
    <n v="97"/>
    <x v="0"/>
    <x v="0"/>
    <x v="0"/>
    <x v="0"/>
    <x v="7"/>
    <x v="51"/>
    <x v="0"/>
    <x v="1"/>
    <s v="Tesseramento"/>
    <x v="1"/>
    <x v="4"/>
    <x v="0"/>
    <m/>
  </r>
  <r>
    <n v="198348"/>
    <x v="0"/>
    <x v="1"/>
    <x v="0"/>
    <x v="0"/>
    <x v="7"/>
    <x v="69"/>
    <x v="0"/>
    <x v="0"/>
    <s v="Tesseramento"/>
    <x v="1"/>
    <x v="0"/>
    <x v="0"/>
    <m/>
  </r>
  <r>
    <n v="37930"/>
    <x v="0"/>
    <x v="0"/>
    <x v="0"/>
    <x v="0"/>
    <x v="4"/>
    <x v="149"/>
    <x v="0"/>
    <x v="0"/>
    <s v="Tesseramento"/>
    <x v="1"/>
    <x v="4"/>
    <x v="0"/>
    <m/>
  </r>
  <r>
    <n v="103428"/>
    <x v="0"/>
    <x v="0"/>
    <x v="0"/>
    <x v="0"/>
    <x v="4"/>
    <x v="149"/>
    <x v="0"/>
    <x v="0"/>
    <s v="Tesseramento"/>
    <x v="1"/>
    <x v="4"/>
    <x v="0"/>
    <m/>
  </r>
  <r>
    <n v="73153"/>
    <x v="0"/>
    <x v="0"/>
    <x v="0"/>
    <x v="0"/>
    <x v="4"/>
    <x v="149"/>
    <x v="0"/>
    <x v="0"/>
    <s v="Tesseramento"/>
    <x v="1"/>
    <x v="0"/>
    <x v="0"/>
    <m/>
  </r>
  <r>
    <n v="73154"/>
    <x v="0"/>
    <x v="0"/>
    <x v="0"/>
    <x v="0"/>
    <x v="4"/>
    <x v="149"/>
    <x v="0"/>
    <x v="1"/>
    <s v="Tesseramento"/>
    <x v="1"/>
    <x v="3"/>
    <x v="0"/>
    <m/>
  </r>
  <r>
    <n v="56833"/>
    <x v="0"/>
    <x v="0"/>
    <x v="0"/>
    <x v="0"/>
    <x v="4"/>
    <x v="149"/>
    <x v="0"/>
    <x v="1"/>
    <s v="Tesseramento"/>
    <x v="1"/>
    <x v="3"/>
    <x v="0"/>
    <m/>
  </r>
  <r>
    <n v="16909"/>
    <x v="0"/>
    <x v="0"/>
    <x v="0"/>
    <x v="0"/>
    <x v="7"/>
    <x v="11"/>
    <x v="0"/>
    <x v="0"/>
    <s v="Tesseramento"/>
    <x v="1"/>
    <x v="3"/>
    <x v="0"/>
    <m/>
  </r>
  <r>
    <n v="71152"/>
    <x v="0"/>
    <x v="0"/>
    <x v="0"/>
    <x v="0"/>
    <x v="7"/>
    <x v="11"/>
    <x v="0"/>
    <x v="0"/>
    <s v="Tesseramento"/>
    <x v="1"/>
    <x v="4"/>
    <x v="0"/>
    <m/>
  </r>
  <r>
    <n v="69798"/>
    <x v="0"/>
    <x v="0"/>
    <x v="0"/>
    <x v="0"/>
    <x v="7"/>
    <x v="11"/>
    <x v="0"/>
    <x v="1"/>
    <s v="Tesseramento"/>
    <x v="1"/>
    <x v="4"/>
    <x v="0"/>
    <m/>
  </r>
  <r>
    <n v="79859"/>
    <x v="0"/>
    <x v="0"/>
    <x v="0"/>
    <x v="0"/>
    <x v="7"/>
    <x v="11"/>
    <x v="0"/>
    <x v="0"/>
    <s v="Tesseramento"/>
    <x v="1"/>
    <x v="3"/>
    <x v="0"/>
    <m/>
  </r>
  <r>
    <n v="168589"/>
    <x v="0"/>
    <x v="0"/>
    <x v="0"/>
    <x v="0"/>
    <x v="7"/>
    <x v="11"/>
    <x v="0"/>
    <x v="0"/>
    <s v="Tesseramento"/>
    <x v="1"/>
    <x v="4"/>
    <x v="0"/>
    <m/>
  </r>
  <r>
    <n v="72576"/>
    <x v="0"/>
    <x v="0"/>
    <x v="0"/>
    <x v="0"/>
    <x v="7"/>
    <x v="11"/>
    <x v="0"/>
    <x v="0"/>
    <s v="Tesseramento"/>
    <x v="1"/>
    <x v="4"/>
    <x v="0"/>
    <m/>
  </r>
  <r>
    <n v="165877"/>
    <x v="0"/>
    <x v="0"/>
    <x v="0"/>
    <x v="0"/>
    <x v="7"/>
    <x v="11"/>
    <x v="0"/>
    <x v="0"/>
    <s v="Tesseramento"/>
    <x v="1"/>
    <x v="0"/>
    <x v="0"/>
    <m/>
  </r>
  <r>
    <n v="198312"/>
    <x v="0"/>
    <x v="0"/>
    <x v="0"/>
    <x v="0"/>
    <x v="7"/>
    <x v="11"/>
    <x v="0"/>
    <x v="0"/>
    <s v="Tesseramento"/>
    <x v="1"/>
    <x v="0"/>
    <x v="0"/>
    <m/>
  </r>
  <r>
    <n v="195889"/>
    <x v="0"/>
    <x v="0"/>
    <x v="0"/>
    <x v="0"/>
    <x v="7"/>
    <x v="11"/>
    <x v="0"/>
    <x v="0"/>
    <s v="Tesseramento"/>
    <x v="1"/>
    <x v="0"/>
    <x v="0"/>
    <m/>
  </r>
  <r>
    <n v="103623"/>
    <x v="0"/>
    <x v="0"/>
    <x v="0"/>
    <x v="0"/>
    <x v="7"/>
    <x v="11"/>
    <x v="0"/>
    <x v="0"/>
    <s v="Tesseramento"/>
    <x v="1"/>
    <x v="1"/>
    <x v="0"/>
    <m/>
  </r>
  <r>
    <n v="196353"/>
    <x v="0"/>
    <x v="0"/>
    <x v="0"/>
    <x v="0"/>
    <x v="7"/>
    <x v="11"/>
    <x v="0"/>
    <x v="0"/>
    <s v="Tesseramento"/>
    <x v="1"/>
    <x v="3"/>
    <x v="0"/>
    <m/>
  </r>
  <r>
    <n v="208235"/>
    <x v="0"/>
    <x v="0"/>
    <x v="0"/>
    <x v="0"/>
    <x v="7"/>
    <x v="11"/>
    <x v="0"/>
    <x v="0"/>
    <s v="Tesseramento"/>
    <x v="1"/>
    <x v="4"/>
    <x v="0"/>
    <m/>
  </r>
  <r>
    <n v="136738"/>
    <x v="0"/>
    <x v="0"/>
    <x v="0"/>
    <x v="0"/>
    <x v="7"/>
    <x v="11"/>
    <x v="0"/>
    <x v="0"/>
    <s v="Tesseramento"/>
    <x v="1"/>
    <x v="3"/>
    <x v="0"/>
    <m/>
  </r>
  <r>
    <n v="201120"/>
    <x v="0"/>
    <x v="0"/>
    <x v="0"/>
    <x v="0"/>
    <x v="7"/>
    <x v="11"/>
    <x v="0"/>
    <x v="0"/>
    <s v="Tesseramento"/>
    <x v="1"/>
    <x v="0"/>
    <x v="0"/>
    <m/>
  </r>
  <r>
    <n v="124848"/>
    <x v="0"/>
    <x v="0"/>
    <x v="0"/>
    <x v="0"/>
    <x v="7"/>
    <x v="11"/>
    <x v="0"/>
    <x v="0"/>
    <s v="Tesseramento"/>
    <x v="1"/>
    <x v="3"/>
    <x v="0"/>
    <m/>
  </r>
  <r>
    <n v="226570"/>
    <x v="0"/>
    <x v="0"/>
    <x v="0"/>
    <x v="1"/>
    <x v="4"/>
    <x v="140"/>
    <x v="0"/>
    <x v="0"/>
    <s v="Tesseramento"/>
    <x v="0"/>
    <x v="0"/>
    <x v="0"/>
    <m/>
  </r>
  <r>
    <n v="232694"/>
    <x v="0"/>
    <x v="0"/>
    <x v="0"/>
    <x v="1"/>
    <x v="8"/>
    <x v="397"/>
    <x v="0"/>
    <x v="0"/>
    <s v="Tesseramento"/>
    <x v="4"/>
    <x v="0"/>
    <x v="0"/>
    <m/>
  </r>
  <r>
    <n v="225324"/>
    <x v="0"/>
    <x v="0"/>
    <x v="0"/>
    <x v="1"/>
    <x v="7"/>
    <x v="78"/>
    <x v="0"/>
    <x v="0"/>
    <s v="Tesseramento"/>
    <x v="0"/>
    <x v="0"/>
    <x v="0"/>
    <m/>
  </r>
  <r>
    <n v="166698"/>
    <x v="0"/>
    <x v="0"/>
    <x v="0"/>
    <x v="1"/>
    <x v="7"/>
    <x v="51"/>
    <x v="0"/>
    <x v="1"/>
    <s v="Tesseramento"/>
    <x v="1"/>
    <x v="3"/>
    <x v="0"/>
    <m/>
  </r>
  <r>
    <n v="18851"/>
    <x v="0"/>
    <x v="0"/>
    <x v="0"/>
    <x v="0"/>
    <x v="7"/>
    <x v="51"/>
    <x v="0"/>
    <x v="0"/>
    <s v="Tesseramento"/>
    <x v="1"/>
    <x v="0"/>
    <x v="0"/>
    <m/>
  </r>
  <r>
    <n v="107868"/>
    <x v="0"/>
    <x v="0"/>
    <x v="0"/>
    <x v="0"/>
    <x v="7"/>
    <x v="51"/>
    <x v="0"/>
    <x v="0"/>
    <s v="Tesseramento"/>
    <x v="1"/>
    <x v="1"/>
    <x v="0"/>
    <m/>
  </r>
  <r>
    <n v="181526"/>
    <x v="0"/>
    <x v="0"/>
    <x v="0"/>
    <x v="0"/>
    <x v="4"/>
    <x v="52"/>
    <x v="0"/>
    <x v="0"/>
    <s v="Tesseramento"/>
    <x v="1"/>
    <x v="0"/>
    <x v="0"/>
    <m/>
  </r>
  <r>
    <n v="171009"/>
    <x v="0"/>
    <x v="0"/>
    <x v="0"/>
    <x v="0"/>
    <x v="4"/>
    <x v="140"/>
    <x v="0"/>
    <x v="0"/>
    <s v="Tesseramento"/>
    <x v="0"/>
    <x v="3"/>
    <x v="0"/>
    <m/>
  </r>
  <r>
    <n v="152208"/>
    <x v="0"/>
    <x v="0"/>
    <x v="0"/>
    <x v="0"/>
    <x v="4"/>
    <x v="140"/>
    <x v="0"/>
    <x v="1"/>
    <s v="Tesseramento"/>
    <x v="0"/>
    <x v="3"/>
    <x v="0"/>
    <m/>
  </r>
  <r>
    <n v="108220"/>
    <x v="0"/>
    <x v="0"/>
    <x v="0"/>
    <x v="0"/>
    <x v="4"/>
    <x v="65"/>
    <x v="0"/>
    <x v="1"/>
    <s v="Tesseramento"/>
    <x v="1"/>
    <x v="0"/>
    <x v="0"/>
    <m/>
  </r>
  <r>
    <n v="141381"/>
    <x v="0"/>
    <x v="0"/>
    <x v="0"/>
    <x v="0"/>
    <x v="4"/>
    <x v="65"/>
    <x v="0"/>
    <x v="0"/>
    <s v="Tesseramento"/>
    <x v="1"/>
    <x v="0"/>
    <x v="0"/>
    <m/>
  </r>
  <r>
    <n v="119796"/>
    <x v="0"/>
    <x v="0"/>
    <x v="2"/>
    <x v="0"/>
    <x v="0"/>
    <x v="100"/>
    <x v="0"/>
    <x v="0"/>
    <s v="Tesseramento"/>
    <x v="0"/>
    <x v="0"/>
    <x v="0"/>
    <m/>
  </r>
  <r>
    <n v="87808"/>
    <x v="0"/>
    <x v="0"/>
    <x v="0"/>
    <x v="0"/>
    <x v="0"/>
    <x v="100"/>
    <x v="0"/>
    <x v="0"/>
    <s v="Tesseramento"/>
    <x v="0"/>
    <x v="3"/>
    <x v="0"/>
    <m/>
  </r>
  <r>
    <n v="129760"/>
    <x v="0"/>
    <x v="0"/>
    <x v="2"/>
    <x v="4"/>
    <x v="0"/>
    <x v="100"/>
    <x v="0"/>
    <x v="0"/>
    <s v="Tesseramento"/>
    <x v="0"/>
    <x v="0"/>
    <x v="0"/>
    <m/>
  </r>
  <r>
    <n v="90763"/>
    <x v="0"/>
    <x v="0"/>
    <x v="0"/>
    <x v="0"/>
    <x v="0"/>
    <x v="100"/>
    <x v="0"/>
    <x v="1"/>
    <s v="Tesseramento"/>
    <x v="0"/>
    <x v="3"/>
    <x v="0"/>
    <m/>
  </r>
  <r>
    <n v="97057"/>
    <x v="0"/>
    <x v="0"/>
    <x v="0"/>
    <x v="1"/>
    <x v="0"/>
    <x v="100"/>
    <x v="0"/>
    <x v="1"/>
    <s v="Tesseramento"/>
    <x v="0"/>
    <x v="3"/>
    <x v="0"/>
    <m/>
  </r>
  <r>
    <n v="147930"/>
    <x v="0"/>
    <x v="0"/>
    <x v="0"/>
    <x v="0"/>
    <x v="0"/>
    <x v="100"/>
    <x v="0"/>
    <x v="0"/>
    <s v="Tesseramento"/>
    <x v="0"/>
    <x v="1"/>
    <x v="0"/>
    <m/>
  </r>
  <r>
    <n v="147931"/>
    <x v="0"/>
    <x v="0"/>
    <x v="0"/>
    <x v="0"/>
    <x v="0"/>
    <x v="100"/>
    <x v="0"/>
    <x v="0"/>
    <s v="Tesseramento"/>
    <x v="0"/>
    <x v="3"/>
    <x v="0"/>
    <m/>
  </r>
  <r>
    <n v="49404"/>
    <x v="0"/>
    <x v="0"/>
    <x v="0"/>
    <x v="0"/>
    <x v="7"/>
    <x v="78"/>
    <x v="0"/>
    <x v="0"/>
    <s v="Tesseramento"/>
    <x v="0"/>
    <x v="4"/>
    <x v="0"/>
    <m/>
  </r>
  <r>
    <n v="65851"/>
    <x v="0"/>
    <x v="0"/>
    <x v="0"/>
    <x v="0"/>
    <x v="11"/>
    <x v="141"/>
    <x v="0"/>
    <x v="0"/>
    <s v="Tesseramento"/>
    <x v="1"/>
    <x v="0"/>
    <x v="0"/>
    <m/>
  </r>
  <r>
    <n v="80705"/>
    <x v="0"/>
    <x v="0"/>
    <x v="0"/>
    <x v="0"/>
    <x v="0"/>
    <x v="100"/>
    <x v="0"/>
    <x v="1"/>
    <s v="Tesseramento"/>
    <x v="0"/>
    <x v="4"/>
    <x v="0"/>
    <m/>
  </r>
  <r>
    <n v="220262"/>
    <x v="0"/>
    <x v="0"/>
    <x v="0"/>
    <x v="0"/>
    <x v="4"/>
    <x v="166"/>
    <x v="0"/>
    <x v="1"/>
    <s v="Tesseramento"/>
    <x v="1"/>
    <x v="0"/>
    <x v="0"/>
    <m/>
  </r>
  <r>
    <n v="202348"/>
    <x v="0"/>
    <x v="0"/>
    <x v="0"/>
    <x v="0"/>
    <x v="7"/>
    <x v="227"/>
    <x v="0"/>
    <x v="0"/>
    <s v="Tesseramento"/>
    <x v="1"/>
    <x v="0"/>
    <x v="0"/>
    <m/>
  </r>
  <r>
    <n v="126362"/>
    <x v="0"/>
    <x v="0"/>
    <x v="0"/>
    <x v="0"/>
    <x v="1"/>
    <x v="320"/>
    <x v="0"/>
    <x v="0"/>
    <s v="Tesseramento"/>
    <x v="1"/>
    <x v="1"/>
    <x v="0"/>
    <m/>
  </r>
  <r>
    <n v="69198"/>
    <x v="0"/>
    <x v="0"/>
    <x v="0"/>
    <x v="0"/>
    <x v="8"/>
    <x v="34"/>
    <x v="0"/>
    <x v="0"/>
    <s v="Tesseramento"/>
    <x v="1"/>
    <x v="0"/>
    <x v="0"/>
    <m/>
  </r>
  <r>
    <n v="198986"/>
    <x v="0"/>
    <x v="0"/>
    <x v="0"/>
    <x v="0"/>
    <x v="1"/>
    <x v="320"/>
    <x v="0"/>
    <x v="0"/>
    <s v="Tesseramento"/>
    <x v="1"/>
    <x v="0"/>
    <x v="0"/>
    <m/>
  </r>
  <r>
    <n v="228394"/>
    <x v="0"/>
    <x v="0"/>
    <x v="0"/>
    <x v="0"/>
    <x v="1"/>
    <x v="320"/>
    <x v="0"/>
    <x v="0"/>
    <s v="Tesseramento"/>
    <x v="1"/>
    <x v="3"/>
    <x v="0"/>
    <m/>
  </r>
  <r>
    <n v="199483"/>
    <x v="0"/>
    <x v="0"/>
    <x v="0"/>
    <x v="0"/>
    <x v="7"/>
    <x v="44"/>
    <x v="0"/>
    <x v="0"/>
    <s v="Tesseramento"/>
    <x v="1"/>
    <x v="1"/>
    <x v="0"/>
    <m/>
  </r>
  <r>
    <n v="179559"/>
    <x v="0"/>
    <x v="0"/>
    <x v="0"/>
    <x v="0"/>
    <x v="7"/>
    <x v="44"/>
    <x v="0"/>
    <x v="0"/>
    <s v="Tesseramento"/>
    <x v="1"/>
    <x v="0"/>
    <x v="0"/>
    <m/>
  </r>
  <r>
    <n v="9860"/>
    <x v="0"/>
    <x v="0"/>
    <x v="0"/>
    <x v="0"/>
    <x v="0"/>
    <x v="100"/>
    <x v="0"/>
    <x v="0"/>
    <s v="Tesseramento"/>
    <x v="0"/>
    <x v="4"/>
    <x v="0"/>
    <m/>
  </r>
  <r>
    <n v="6123"/>
    <x v="0"/>
    <x v="0"/>
    <x v="0"/>
    <x v="0"/>
    <x v="0"/>
    <x v="100"/>
    <x v="0"/>
    <x v="0"/>
    <s v="Tesseramento"/>
    <x v="0"/>
    <x v="3"/>
    <x v="0"/>
    <m/>
  </r>
  <r>
    <n v="33225"/>
    <x v="0"/>
    <x v="0"/>
    <x v="0"/>
    <x v="0"/>
    <x v="0"/>
    <x v="100"/>
    <x v="0"/>
    <x v="0"/>
    <s v="Tesseramento"/>
    <x v="0"/>
    <x v="0"/>
    <x v="0"/>
    <m/>
  </r>
  <r>
    <n v="139656"/>
    <x v="0"/>
    <x v="0"/>
    <x v="0"/>
    <x v="1"/>
    <x v="0"/>
    <x v="100"/>
    <x v="0"/>
    <x v="0"/>
    <s v="Tesseramento"/>
    <x v="0"/>
    <x v="3"/>
    <x v="0"/>
    <m/>
  </r>
  <r>
    <n v="64933"/>
    <x v="0"/>
    <x v="0"/>
    <x v="0"/>
    <x v="0"/>
    <x v="0"/>
    <x v="100"/>
    <x v="0"/>
    <x v="1"/>
    <s v="Tesseramento"/>
    <x v="0"/>
    <x v="3"/>
    <x v="0"/>
    <m/>
  </r>
  <r>
    <n v="95127"/>
    <x v="0"/>
    <x v="0"/>
    <x v="0"/>
    <x v="0"/>
    <x v="0"/>
    <x v="100"/>
    <x v="0"/>
    <x v="0"/>
    <s v="Tesseramento"/>
    <x v="0"/>
    <x v="4"/>
    <x v="0"/>
    <m/>
  </r>
  <r>
    <n v="13972"/>
    <x v="0"/>
    <x v="0"/>
    <x v="0"/>
    <x v="1"/>
    <x v="0"/>
    <x v="100"/>
    <x v="0"/>
    <x v="1"/>
    <s v="Tesseramento"/>
    <x v="0"/>
    <x v="4"/>
    <x v="0"/>
    <m/>
  </r>
  <r>
    <n v="84050"/>
    <x v="0"/>
    <x v="0"/>
    <x v="0"/>
    <x v="0"/>
    <x v="0"/>
    <x v="100"/>
    <x v="0"/>
    <x v="0"/>
    <s v="Tesseramento"/>
    <x v="0"/>
    <x v="3"/>
    <x v="0"/>
    <m/>
  </r>
  <r>
    <n v="64696"/>
    <x v="0"/>
    <x v="0"/>
    <x v="0"/>
    <x v="0"/>
    <x v="0"/>
    <x v="100"/>
    <x v="0"/>
    <x v="0"/>
    <s v="Tesseramento"/>
    <x v="0"/>
    <x v="1"/>
    <x v="0"/>
    <m/>
  </r>
  <r>
    <n v="73796"/>
    <x v="0"/>
    <x v="0"/>
    <x v="0"/>
    <x v="0"/>
    <x v="0"/>
    <x v="100"/>
    <x v="0"/>
    <x v="0"/>
    <s v="Tesseramento"/>
    <x v="0"/>
    <x v="1"/>
    <x v="0"/>
    <m/>
  </r>
  <r>
    <n v="110006"/>
    <x v="0"/>
    <x v="0"/>
    <x v="0"/>
    <x v="0"/>
    <x v="0"/>
    <x v="100"/>
    <x v="0"/>
    <x v="1"/>
    <s v="Tesseramento"/>
    <x v="0"/>
    <x v="4"/>
    <x v="0"/>
    <m/>
  </r>
  <r>
    <n v="110008"/>
    <x v="0"/>
    <x v="0"/>
    <x v="2"/>
    <x v="0"/>
    <x v="0"/>
    <x v="100"/>
    <x v="0"/>
    <x v="0"/>
    <s v="Tesseramento"/>
    <x v="0"/>
    <x v="4"/>
    <x v="0"/>
    <m/>
  </r>
  <r>
    <n v="13048"/>
    <x v="0"/>
    <x v="0"/>
    <x v="0"/>
    <x v="0"/>
    <x v="0"/>
    <x v="100"/>
    <x v="0"/>
    <x v="0"/>
    <s v="Tesseramento"/>
    <x v="0"/>
    <x v="4"/>
    <x v="0"/>
    <m/>
  </r>
  <r>
    <n v="69276"/>
    <x v="0"/>
    <x v="0"/>
    <x v="0"/>
    <x v="0"/>
    <x v="0"/>
    <x v="100"/>
    <x v="0"/>
    <x v="0"/>
    <s v="Tesseramento"/>
    <x v="0"/>
    <x v="4"/>
    <x v="0"/>
    <m/>
  </r>
  <r>
    <n v="104488"/>
    <x v="0"/>
    <x v="0"/>
    <x v="0"/>
    <x v="0"/>
    <x v="0"/>
    <x v="100"/>
    <x v="0"/>
    <x v="0"/>
    <s v="Tesseramento"/>
    <x v="0"/>
    <x v="0"/>
    <x v="0"/>
    <m/>
  </r>
  <r>
    <n v="67654"/>
    <x v="0"/>
    <x v="0"/>
    <x v="0"/>
    <x v="0"/>
    <x v="0"/>
    <x v="100"/>
    <x v="0"/>
    <x v="0"/>
    <s v="Tesseramento"/>
    <x v="0"/>
    <x v="0"/>
    <x v="0"/>
    <m/>
  </r>
  <r>
    <n v="155451"/>
    <x v="0"/>
    <x v="0"/>
    <x v="0"/>
    <x v="0"/>
    <x v="0"/>
    <x v="100"/>
    <x v="0"/>
    <x v="0"/>
    <s v="Tesseramento"/>
    <x v="0"/>
    <x v="0"/>
    <x v="0"/>
    <m/>
  </r>
  <r>
    <n v="101911"/>
    <x v="0"/>
    <x v="0"/>
    <x v="0"/>
    <x v="0"/>
    <x v="0"/>
    <x v="100"/>
    <x v="0"/>
    <x v="0"/>
    <s v="Tesseramento"/>
    <x v="0"/>
    <x v="0"/>
    <x v="0"/>
    <m/>
  </r>
  <r>
    <n v="234433"/>
    <x v="0"/>
    <x v="1"/>
    <x v="1"/>
    <x v="2"/>
    <x v="0"/>
    <x v="100"/>
    <x v="0"/>
    <x v="0"/>
    <s v="Tesseramento"/>
    <x v="0"/>
    <x v="0"/>
    <x v="0"/>
    <m/>
  </r>
  <r>
    <n v="151494"/>
    <x v="0"/>
    <x v="0"/>
    <x v="0"/>
    <x v="0"/>
    <x v="0"/>
    <x v="100"/>
    <x v="0"/>
    <x v="0"/>
    <s v="Tesseramento"/>
    <x v="0"/>
    <x v="0"/>
    <x v="0"/>
    <m/>
  </r>
  <r>
    <n v="141322"/>
    <x v="0"/>
    <x v="0"/>
    <x v="0"/>
    <x v="0"/>
    <x v="0"/>
    <x v="100"/>
    <x v="0"/>
    <x v="0"/>
    <s v="Tesseramento"/>
    <x v="0"/>
    <x v="4"/>
    <x v="0"/>
    <m/>
  </r>
  <r>
    <n v="75539"/>
    <x v="0"/>
    <x v="0"/>
    <x v="0"/>
    <x v="0"/>
    <x v="0"/>
    <x v="100"/>
    <x v="0"/>
    <x v="1"/>
    <s v="Tesseramento"/>
    <x v="0"/>
    <x v="4"/>
    <x v="0"/>
    <m/>
  </r>
  <r>
    <n v="145980"/>
    <x v="0"/>
    <x v="0"/>
    <x v="0"/>
    <x v="1"/>
    <x v="0"/>
    <x v="100"/>
    <x v="0"/>
    <x v="0"/>
    <s v="Tesseramento"/>
    <x v="0"/>
    <x v="1"/>
    <x v="0"/>
    <m/>
  </r>
  <r>
    <n v="145979"/>
    <x v="0"/>
    <x v="0"/>
    <x v="0"/>
    <x v="1"/>
    <x v="0"/>
    <x v="100"/>
    <x v="0"/>
    <x v="0"/>
    <s v="Tesseramento"/>
    <x v="0"/>
    <x v="3"/>
    <x v="0"/>
    <m/>
  </r>
  <r>
    <n v="13579"/>
    <x v="0"/>
    <x v="0"/>
    <x v="0"/>
    <x v="0"/>
    <x v="0"/>
    <x v="100"/>
    <x v="0"/>
    <x v="0"/>
    <s v="Tesseramento"/>
    <x v="0"/>
    <x v="3"/>
    <x v="0"/>
    <m/>
  </r>
  <r>
    <n v="74144"/>
    <x v="0"/>
    <x v="0"/>
    <x v="0"/>
    <x v="0"/>
    <x v="0"/>
    <x v="100"/>
    <x v="0"/>
    <x v="0"/>
    <s v="Tesseramento"/>
    <x v="0"/>
    <x v="4"/>
    <x v="0"/>
    <m/>
  </r>
  <r>
    <n v="74145"/>
    <x v="0"/>
    <x v="0"/>
    <x v="0"/>
    <x v="0"/>
    <x v="0"/>
    <x v="100"/>
    <x v="0"/>
    <x v="1"/>
    <s v="Tesseramento"/>
    <x v="0"/>
    <x v="4"/>
    <x v="0"/>
    <m/>
  </r>
  <r>
    <n v="199004"/>
    <x v="0"/>
    <x v="0"/>
    <x v="0"/>
    <x v="1"/>
    <x v="0"/>
    <x v="100"/>
    <x v="0"/>
    <x v="1"/>
    <s v="Tesseramento"/>
    <x v="0"/>
    <x v="3"/>
    <x v="0"/>
    <m/>
  </r>
  <r>
    <n v="191670"/>
    <x v="0"/>
    <x v="0"/>
    <x v="0"/>
    <x v="0"/>
    <x v="0"/>
    <x v="100"/>
    <x v="0"/>
    <x v="0"/>
    <s v="Tesseramento"/>
    <x v="0"/>
    <x v="0"/>
    <x v="0"/>
    <m/>
  </r>
  <r>
    <n v="234716"/>
    <x v="0"/>
    <x v="0"/>
    <x v="1"/>
    <x v="0"/>
    <x v="4"/>
    <x v="84"/>
    <x v="0"/>
    <x v="0"/>
    <s v="Tesseramento"/>
    <x v="0"/>
    <x v="0"/>
    <x v="0"/>
    <m/>
  </r>
  <r>
    <n v="167321"/>
    <x v="0"/>
    <x v="0"/>
    <x v="0"/>
    <x v="0"/>
    <x v="0"/>
    <x v="100"/>
    <x v="0"/>
    <x v="1"/>
    <s v="Tesseramento"/>
    <x v="0"/>
    <x v="4"/>
    <x v="0"/>
    <m/>
  </r>
  <r>
    <n v="187507"/>
    <x v="0"/>
    <x v="0"/>
    <x v="0"/>
    <x v="1"/>
    <x v="0"/>
    <x v="100"/>
    <x v="0"/>
    <x v="0"/>
    <s v="Tesseramento"/>
    <x v="0"/>
    <x v="1"/>
    <x v="0"/>
    <m/>
  </r>
  <r>
    <n v="166569"/>
    <x v="0"/>
    <x v="0"/>
    <x v="0"/>
    <x v="0"/>
    <x v="0"/>
    <x v="100"/>
    <x v="0"/>
    <x v="0"/>
    <s v="Tesseramento"/>
    <x v="0"/>
    <x v="0"/>
    <x v="0"/>
    <m/>
  </r>
  <r>
    <n v="92199"/>
    <x v="0"/>
    <x v="0"/>
    <x v="0"/>
    <x v="0"/>
    <x v="0"/>
    <x v="100"/>
    <x v="0"/>
    <x v="0"/>
    <s v="Tesseramento"/>
    <x v="0"/>
    <x v="0"/>
    <x v="0"/>
    <m/>
  </r>
  <r>
    <n v="75217"/>
    <x v="0"/>
    <x v="0"/>
    <x v="0"/>
    <x v="0"/>
    <x v="0"/>
    <x v="100"/>
    <x v="0"/>
    <x v="1"/>
    <s v="Tesseramento"/>
    <x v="0"/>
    <x v="4"/>
    <x v="0"/>
    <m/>
  </r>
  <r>
    <n v="34892"/>
    <x v="0"/>
    <x v="0"/>
    <x v="0"/>
    <x v="0"/>
    <x v="0"/>
    <x v="100"/>
    <x v="0"/>
    <x v="0"/>
    <s v="Tesseramento"/>
    <x v="0"/>
    <x v="4"/>
    <x v="0"/>
    <m/>
  </r>
  <r>
    <n v="93872"/>
    <x v="0"/>
    <x v="0"/>
    <x v="0"/>
    <x v="0"/>
    <x v="0"/>
    <x v="100"/>
    <x v="0"/>
    <x v="1"/>
    <s v="Tesseramento"/>
    <x v="0"/>
    <x v="3"/>
    <x v="0"/>
    <m/>
  </r>
  <r>
    <n v="154535"/>
    <x v="0"/>
    <x v="0"/>
    <x v="0"/>
    <x v="0"/>
    <x v="0"/>
    <x v="100"/>
    <x v="0"/>
    <x v="0"/>
    <s v="Tesseramento"/>
    <x v="0"/>
    <x v="0"/>
    <x v="0"/>
    <m/>
  </r>
  <r>
    <n v="134297"/>
    <x v="0"/>
    <x v="0"/>
    <x v="0"/>
    <x v="4"/>
    <x v="0"/>
    <x v="100"/>
    <x v="0"/>
    <x v="0"/>
    <s v="Tesseramento"/>
    <x v="0"/>
    <x v="3"/>
    <x v="0"/>
    <m/>
  </r>
  <r>
    <n v="139625"/>
    <x v="0"/>
    <x v="0"/>
    <x v="0"/>
    <x v="0"/>
    <x v="0"/>
    <x v="100"/>
    <x v="0"/>
    <x v="0"/>
    <s v="Tesseramento"/>
    <x v="0"/>
    <x v="0"/>
    <x v="0"/>
    <m/>
  </r>
  <r>
    <n v="941"/>
    <x v="0"/>
    <x v="0"/>
    <x v="0"/>
    <x v="0"/>
    <x v="0"/>
    <x v="100"/>
    <x v="0"/>
    <x v="0"/>
    <s v="Tesseramento"/>
    <x v="0"/>
    <x v="4"/>
    <x v="0"/>
    <m/>
  </r>
  <r>
    <n v="88314"/>
    <x v="0"/>
    <x v="0"/>
    <x v="0"/>
    <x v="0"/>
    <x v="0"/>
    <x v="100"/>
    <x v="0"/>
    <x v="0"/>
    <s v="Tesseramento"/>
    <x v="0"/>
    <x v="0"/>
    <x v="0"/>
    <m/>
  </r>
  <r>
    <n v="47792"/>
    <x v="0"/>
    <x v="0"/>
    <x v="0"/>
    <x v="0"/>
    <x v="0"/>
    <x v="100"/>
    <x v="0"/>
    <x v="1"/>
    <s v="Tesseramento"/>
    <x v="0"/>
    <x v="0"/>
    <x v="0"/>
    <m/>
  </r>
  <r>
    <n v="113346"/>
    <x v="0"/>
    <x v="0"/>
    <x v="0"/>
    <x v="1"/>
    <x v="0"/>
    <x v="100"/>
    <x v="0"/>
    <x v="0"/>
    <s v="Tesseramento"/>
    <x v="0"/>
    <x v="0"/>
    <x v="0"/>
    <m/>
  </r>
  <r>
    <n v="62856"/>
    <x v="0"/>
    <x v="0"/>
    <x v="0"/>
    <x v="0"/>
    <x v="0"/>
    <x v="100"/>
    <x v="0"/>
    <x v="0"/>
    <s v="Tesseramento"/>
    <x v="0"/>
    <x v="3"/>
    <x v="0"/>
    <m/>
  </r>
  <r>
    <n v="203100"/>
    <x v="0"/>
    <x v="0"/>
    <x v="0"/>
    <x v="0"/>
    <x v="12"/>
    <x v="254"/>
    <x v="0"/>
    <x v="0"/>
    <s v="Tesseramento"/>
    <x v="0"/>
    <x v="3"/>
    <x v="0"/>
    <m/>
  </r>
  <r>
    <n v="114362"/>
    <x v="0"/>
    <x v="0"/>
    <x v="0"/>
    <x v="0"/>
    <x v="12"/>
    <x v="254"/>
    <x v="0"/>
    <x v="0"/>
    <s v="Tesseramento"/>
    <x v="0"/>
    <x v="0"/>
    <x v="0"/>
    <m/>
  </r>
  <r>
    <n v="158219"/>
    <x v="0"/>
    <x v="0"/>
    <x v="0"/>
    <x v="1"/>
    <x v="12"/>
    <x v="254"/>
    <x v="0"/>
    <x v="1"/>
    <s v="Tesseramento"/>
    <x v="0"/>
    <x v="0"/>
    <x v="0"/>
    <m/>
  </r>
  <r>
    <n v="206364"/>
    <x v="1"/>
    <x v="0"/>
    <x v="0"/>
    <x v="0"/>
    <x v="11"/>
    <x v="333"/>
    <x v="0"/>
    <x v="0"/>
    <s v="Tesseramento"/>
    <x v="0"/>
    <x v="5"/>
    <x v="0"/>
    <m/>
  </r>
  <r>
    <n v="104609"/>
    <x v="0"/>
    <x v="0"/>
    <x v="0"/>
    <x v="1"/>
    <x v="11"/>
    <x v="333"/>
    <x v="0"/>
    <x v="1"/>
    <s v="Tesseramento"/>
    <x v="0"/>
    <x v="0"/>
    <x v="0"/>
    <m/>
  </r>
  <r>
    <n v="227014"/>
    <x v="0"/>
    <x v="0"/>
    <x v="0"/>
    <x v="2"/>
    <x v="11"/>
    <x v="333"/>
    <x v="0"/>
    <x v="1"/>
    <s v="Tesseramento"/>
    <x v="0"/>
    <x v="1"/>
    <x v="0"/>
    <m/>
  </r>
  <r>
    <n v="229248"/>
    <x v="0"/>
    <x v="0"/>
    <x v="0"/>
    <x v="2"/>
    <x v="11"/>
    <x v="333"/>
    <x v="0"/>
    <x v="1"/>
    <s v="Tesseramento"/>
    <x v="0"/>
    <x v="1"/>
    <x v="0"/>
    <m/>
  </r>
  <r>
    <n v="104598"/>
    <x v="0"/>
    <x v="0"/>
    <x v="2"/>
    <x v="1"/>
    <x v="11"/>
    <x v="333"/>
    <x v="0"/>
    <x v="1"/>
    <s v="Tesseramento"/>
    <x v="0"/>
    <x v="0"/>
    <x v="0"/>
    <m/>
  </r>
  <r>
    <n v="57995"/>
    <x v="0"/>
    <x v="0"/>
    <x v="0"/>
    <x v="0"/>
    <x v="1"/>
    <x v="176"/>
    <x v="0"/>
    <x v="1"/>
    <s v="Tesseramento"/>
    <x v="1"/>
    <x v="4"/>
    <x v="0"/>
    <m/>
  </r>
  <r>
    <n v="9560"/>
    <x v="0"/>
    <x v="0"/>
    <x v="0"/>
    <x v="0"/>
    <x v="4"/>
    <x v="179"/>
    <x v="0"/>
    <x v="0"/>
    <s v="Tesseramento"/>
    <x v="1"/>
    <x v="4"/>
    <x v="0"/>
    <m/>
  </r>
  <r>
    <n v="100279"/>
    <x v="0"/>
    <x v="0"/>
    <x v="0"/>
    <x v="0"/>
    <x v="4"/>
    <x v="179"/>
    <x v="0"/>
    <x v="1"/>
    <s v="Tesseramento"/>
    <x v="1"/>
    <x v="0"/>
    <x v="0"/>
    <m/>
  </r>
  <r>
    <n v="142588"/>
    <x v="0"/>
    <x v="0"/>
    <x v="0"/>
    <x v="0"/>
    <x v="4"/>
    <x v="179"/>
    <x v="0"/>
    <x v="0"/>
    <s v="Tesseramento"/>
    <x v="1"/>
    <x v="1"/>
    <x v="0"/>
    <m/>
  </r>
  <r>
    <n v="130723"/>
    <x v="0"/>
    <x v="0"/>
    <x v="0"/>
    <x v="0"/>
    <x v="4"/>
    <x v="179"/>
    <x v="0"/>
    <x v="0"/>
    <s v="Tesseramento"/>
    <x v="1"/>
    <x v="0"/>
    <x v="0"/>
    <m/>
  </r>
  <r>
    <n v="126080"/>
    <x v="0"/>
    <x v="0"/>
    <x v="0"/>
    <x v="0"/>
    <x v="4"/>
    <x v="179"/>
    <x v="0"/>
    <x v="0"/>
    <s v="Tesseramento"/>
    <x v="1"/>
    <x v="0"/>
    <x v="0"/>
    <m/>
  </r>
  <r>
    <n v="10772"/>
    <x v="0"/>
    <x v="0"/>
    <x v="0"/>
    <x v="0"/>
    <x v="4"/>
    <x v="179"/>
    <x v="0"/>
    <x v="1"/>
    <s v="Tesseramento"/>
    <x v="1"/>
    <x v="0"/>
    <x v="0"/>
    <m/>
  </r>
  <r>
    <n v="135092"/>
    <x v="0"/>
    <x v="0"/>
    <x v="0"/>
    <x v="0"/>
    <x v="4"/>
    <x v="179"/>
    <x v="0"/>
    <x v="1"/>
    <s v="Tesseramento"/>
    <x v="1"/>
    <x v="1"/>
    <x v="0"/>
    <m/>
  </r>
  <r>
    <n v="135089"/>
    <x v="1"/>
    <x v="0"/>
    <x v="0"/>
    <x v="0"/>
    <x v="4"/>
    <x v="179"/>
    <x v="0"/>
    <x v="1"/>
    <s v="Tesseramento"/>
    <x v="1"/>
    <x v="2"/>
    <x v="0"/>
    <m/>
  </r>
  <r>
    <n v="234357"/>
    <x v="0"/>
    <x v="0"/>
    <x v="1"/>
    <x v="1"/>
    <x v="13"/>
    <x v="198"/>
    <x v="0"/>
    <x v="1"/>
    <s v="Tesseramento"/>
    <x v="1"/>
    <x v="0"/>
    <x v="0"/>
    <m/>
  </r>
  <r>
    <n v="234358"/>
    <x v="0"/>
    <x v="0"/>
    <x v="1"/>
    <x v="0"/>
    <x v="13"/>
    <x v="198"/>
    <x v="0"/>
    <x v="0"/>
    <s v="Tesseramento"/>
    <x v="1"/>
    <x v="0"/>
    <x v="0"/>
    <m/>
  </r>
  <r>
    <n v="161218"/>
    <x v="0"/>
    <x v="0"/>
    <x v="0"/>
    <x v="0"/>
    <x v="2"/>
    <x v="251"/>
    <x v="0"/>
    <x v="1"/>
    <s v="Tesseramento"/>
    <x v="1"/>
    <x v="3"/>
    <x v="0"/>
    <m/>
  </r>
  <r>
    <n v="41449"/>
    <x v="0"/>
    <x v="0"/>
    <x v="0"/>
    <x v="0"/>
    <x v="2"/>
    <x v="251"/>
    <x v="0"/>
    <x v="0"/>
    <s v="Tesseramento"/>
    <x v="1"/>
    <x v="4"/>
    <x v="0"/>
    <m/>
  </r>
  <r>
    <n v="9739"/>
    <x v="0"/>
    <x v="0"/>
    <x v="0"/>
    <x v="0"/>
    <x v="2"/>
    <x v="251"/>
    <x v="0"/>
    <x v="0"/>
    <s v="Tesseramento"/>
    <x v="1"/>
    <x v="3"/>
    <x v="0"/>
    <m/>
  </r>
  <r>
    <n v="84166"/>
    <x v="0"/>
    <x v="0"/>
    <x v="0"/>
    <x v="0"/>
    <x v="7"/>
    <x v="215"/>
    <x v="0"/>
    <x v="0"/>
    <s v="Tesseramento"/>
    <x v="1"/>
    <x v="4"/>
    <x v="0"/>
    <m/>
  </r>
  <r>
    <n v="48990"/>
    <x v="0"/>
    <x v="0"/>
    <x v="0"/>
    <x v="0"/>
    <x v="7"/>
    <x v="215"/>
    <x v="0"/>
    <x v="0"/>
    <s v="Tesseramento"/>
    <x v="1"/>
    <x v="4"/>
    <x v="0"/>
    <m/>
  </r>
  <r>
    <n v="37698"/>
    <x v="0"/>
    <x v="0"/>
    <x v="0"/>
    <x v="0"/>
    <x v="7"/>
    <x v="215"/>
    <x v="0"/>
    <x v="0"/>
    <s v="Tesseramento"/>
    <x v="1"/>
    <x v="3"/>
    <x v="0"/>
    <m/>
  </r>
  <r>
    <n v="34104"/>
    <x v="0"/>
    <x v="0"/>
    <x v="0"/>
    <x v="0"/>
    <x v="7"/>
    <x v="215"/>
    <x v="0"/>
    <x v="0"/>
    <s v="Tesseramento"/>
    <x v="1"/>
    <x v="4"/>
    <x v="0"/>
    <m/>
  </r>
  <r>
    <n v="23952"/>
    <x v="0"/>
    <x v="0"/>
    <x v="0"/>
    <x v="0"/>
    <x v="7"/>
    <x v="215"/>
    <x v="0"/>
    <x v="0"/>
    <s v="Tesseramento"/>
    <x v="1"/>
    <x v="4"/>
    <x v="0"/>
    <m/>
  </r>
  <r>
    <n v="234594"/>
    <x v="0"/>
    <x v="0"/>
    <x v="1"/>
    <x v="0"/>
    <x v="4"/>
    <x v="119"/>
    <x v="0"/>
    <x v="0"/>
    <s v="Tesseramento"/>
    <x v="1"/>
    <x v="3"/>
    <x v="0"/>
    <m/>
  </r>
  <r>
    <n v="120391"/>
    <x v="0"/>
    <x v="0"/>
    <x v="0"/>
    <x v="0"/>
    <x v="2"/>
    <x v="230"/>
    <x v="0"/>
    <x v="1"/>
    <s v="Tesseramento"/>
    <x v="1"/>
    <x v="4"/>
    <x v="0"/>
    <m/>
  </r>
  <r>
    <n v="8656"/>
    <x v="0"/>
    <x v="0"/>
    <x v="0"/>
    <x v="0"/>
    <x v="2"/>
    <x v="230"/>
    <x v="0"/>
    <x v="0"/>
    <s v="Tesseramento"/>
    <x v="1"/>
    <x v="0"/>
    <x v="0"/>
    <m/>
  </r>
  <r>
    <n v="230475"/>
    <x v="0"/>
    <x v="0"/>
    <x v="0"/>
    <x v="0"/>
    <x v="2"/>
    <x v="230"/>
    <x v="0"/>
    <x v="0"/>
    <s v="Tesseramento"/>
    <x v="1"/>
    <x v="3"/>
    <x v="0"/>
    <m/>
  </r>
  <r>
    <n v="143402"/>
    <x v="1"/>
    <x v="0"/>
    <x v="0"/>
    <x v="0"/>
    <x v="2"/>
    <x v="230"/>
    <x v="0"/>
    <x v="0"/>
    <s v="Tesseramento"/>
    <x v="1"/>
    <x v="6"/>
    <x v="0"/>
    <m/>
  </r>
  <r>
    <n v="46166"/>
    <x v="0"/>
    <x v="0"/>
    <x v="0"/>
    <x v="0"/>
    <x v="2"/>
    <x v="230"/>
    <x v="0"/>
    <x v="0"/>
    <s v="Tesseramento"/>
    <x v="1"/>
    <x v="4"/>
    <x v="0"/>
    <m/>
  </r>
  <r>
    <n v="142547"/>
    <x v="1"/>
    <x v="0"/>
    <x v="0"/>
    <x v="0"/>
    <x v="2"/>
    <x v="230"/>
    <x v="0"/>
    <x v="0"/>
    <s v="Tesseramento"/>
    <x v="1"/>
    <x v="7"/>
    <x v="0"/>
    <s v="B"/>
  </r>
  <r>
    <n v="95707"/>
    <x v="0"/>
    <x v="0"/>
    <x v="0"/>
    <x v="0"/>
    <x v="2"/>
    <x v="230"/>
    <x v="0"/>
    <x v="0"/>
    <s v="Tesseramento"/>
    <x v="1"/>
    <x v="0"/>
    <x v="0"/>
    <m/>
  </r>
  <r>
    <n v="149341"/>
    <x v="0"/>
    <x v="0"/>
    <x v="0"/>
    <x v="0"/>
    <x v="2"/>
    <x v="230"/>
    <x v="0"/>
    <x v="0"/>
    <s v="Tesseramento"/>
    <x v="1"/>
    <x v="3"/>
    <x v="0"/>
    <m/>
  </r>
  <r>
    <n v="160205"/>
    <x v="0"/>
    <x v="0"/>
    <x v="0"/>
    <x v="0"/>
    <x v="2"/>
    <x v="230"/>
    <x v="0"/>
    <x v="0"/>
    <s v="Tesseramento"/>
    <x v="1"/>
    <x v="0"/>
    <x v="0"/>
    <m/>
  </r>
  <r>
    <n v="123735"/>
    <x v="0"/>
    <x v="0"/>
    <x v="0"/>
    <x v="0"/>
    <x v="2"/>
    <x v="230"/>
    <x v="0"/>
    <x v="0"/>
    <s v="Tesseramento"/>
    <x v="1"/>
    <x v="3"/>
    <x v="0"/>
    <m/>
  </r>
  <r>
    <n v="191515"/>
    <x v="1"/>
    <x v="0"/>
    <x v="0"/>
    <x v="0"/>
    <x v="2"/>
    <x v="230"/>
    <x v="0"/>
    <x v="0"/>
    <s v="Tesseramento"/>
    <x v="1"/>
    <x v="7"/>
    <x v="0"/>
    <m/>
  </r>
  <r>
    <n v="102584"/>
    <x v="0"/>
    <x v="0"/>
    <x v="0"/>
    <x v="0"/>
    <x v="2"/>
    <x v="230"/>
    <x v="0"/>
    <x v="0"/>
    <s v="Tesseramento"/>
    <x v="1"/>
    <x v="3"/>
    <x v="0"/>
    <m/>
  </r>
  <r>
    <n v="186106"/>
    <x v="1"/>
    <x v="0"/>
    <x v="0"/>
    <x v="0"/>
    <x v="2"/>
    <x v="230"/>
    <x v="0"/>
    <x v="1"/>
    <s v="Tesseramento"/>
    <x v="1"/>
    <x v="7"/>
    <x v="0"/>
    <m/>
  </r>
  <r>
    <n v="159858"/>
    <x v="0"/>
    <x v="0"/>
    <x v="0"/>
    <x v="0"/>
    <x v="2"/>
    <x v="230"/>
    <x v="0"/>
    <x v="0"/>
    <s v="Tesseramento"/>
    <x v="1"/>
    <x v="3"/>
    <x v="0"/>
    <m/>
  </r>
  <r>
    <n v="211473"/>
    <x v="0"/>
    <x v="0"/>
    <x v="0"/>
    <x v="0"/>
    <x v="2"/>
    <x v="230"/>
    <x v="0"/>
    <x v="0"/>
    <s v="Tesseramento"/>
    <x v="1"/>
    <x v="0"/>
    <x v="0"/>
    <m/>
  </r>
  <r>
    <n v="120392"/>
    <x v="0"/>
    <x v="0"/>
    <x v="0"/>
    <x v="0"/>
    <x v="2"/>
    <x v="230"/>
    <x v="0"/>
    <x v="0"/>
    <s v="Tesseramento"/>
    <x v="1"/>
    <x v="4"/>
    <x v="0"/>
    <m/>
  </r>
  <r>
    <n v="121385"/>
    <x v="0"/>
    <x v="0"/>
    <x v="0"/>
    <x v="0"/>
    <x v="2"/>
    <x v="230"/>
    <x v="0"/>
    <x v="0"/>
    <s v="Tesseramento"/>
    <x v="1"/>
    <x v="3"/>
    <x v="0"/>
    <m/>
  </r>
  <r>
    <n v="150701"/>
    <x v="0"/>
    <x v="0"/>
    <x v="0"/>
    <x v="0"/>
    <x v="2"/>
    <x v="230"/>
    <x v="0"/>
    <x v="1"/>
    <s v="Tesseramento"/>
    <x v="1"/>
    <x v="3"/>
    <x v="0"/>
    <m/>
  </r>
  <r>
    <n v="191517"/>
    <x v="0"/>
    <x v="0"/>
    <x v="0"/>
    <x v="0"/>
    <x v="2"/>
    <x v="230"/>
    <x v="0"/>
    <x v="1"/>
    <s v="Tesseramento"/>
    <x v="1"/>
    <x v="0"/>
    <x v="0"/>
    <m/>
  </r>
  <r>
    <n v="171349"/>
    <x v="0"/>
    <x v="0"/>
    <x v="0"/>
    <x v="1"/>
    <x v="2"/>
    <x v="230"/>
    <x v="0"/>
    <x v="0"/>
    <s v="Tesseramento"/>
    <x v="1"/>
    <x v="0"/>
    <x v="0"/>
    <m/>
  </r>
  <r>
    <n v="59486"/>
    <x v="0"/>
    <x v="0"/>
    <x v="0"/>
    <x v="0"/>
    <x v="2"/>
    <x v="230"/>
    <x v="0"/>
    <x v="0"/>
    <s v="Tesseramento"/>
    <x v="1"/>
    <x v="3"/>
    <x v="0"/>
    <m/>
  </r>
  <r>
    <n v="159113"/>
    <x v="0"/>
    <x v="0"/>
    <x v="0"/>
    <x v="0"/>
    <x v="2"/>
    <x v="230"/>
    <x v="0"/>
    <x v="0"/>
    <s v="Tesseramento"/>
    <x v="1"/>
    <x v="3"/>
    <x v="0"/>
    <m/>
  </r>
  <r>
    <n v="144228"/>
    <x v="0"/>
    <x v="0"/>
    <x v="0"/>
    <x v="0"/>
    <x v="2"/>
    <x v="230"/>
    <x v="0"/>
    <x v="0"/>
    <s v="Tesseramento"/>
    <x v="1"/>
    <x v="0"/>
    <x v="0"/>
    <m/>
  </r>
  <r>
    <n v="160994"/>
    <x v="0"/>
    <x v="0"/>
    <x v="0"/>
    <x v="0"/>
    <x v="2"/>
    <x v="230"/>
    <x v="0"/>
    <x v="0"/>
    <s v="Tesseramento"/>
    <x v="1"/>
    <x v="0"/>
    <x v="0"/>
    <m/>
  </r>
  <r>
    <n v="34140"/>
    <x v="0"/>
    <x v="0"/>
    <x v="0"/>
    <x v="0"/>
    <x v="7"/>
    <x v="215"/>
    <x v="0"/>
    <x v="0"/>
    <s v="Tesseramento"/>
    <x v="1"/>
    <x v="4"/>
    <x v="0"/>
    <m/>
  </r>
  <r>
    <n v="107163"/>
    <x v="0"/>
    <x v="0"/>
    <x v="0"/>
    <x v="0"/>
    <x v="7"/>
    <x v="215"/>
    <x v="0"/>
    <x v="0"/>
    <s v="Tesseramento"/>
    <x v="1"/>
    <x v="3"/>
    <x v="0"/>
    <m/>
  </r>
  <r>
    <n v="227461"/>
    <x v="0"/>
    <x v="0"/>
    <x v="0"/>
    <x v="0"/>
    <x v="7"/>
    <x v="215"/>
    <x v="0"/>
    <x v="0"/>
    <s v="Tesseramento"/>
    <x v="1"/>
    <x v="3"/>
    <x v="0"/>
    <m/>
  </r>
  <r>
    <n v="88665"/>
    <x v="0"/>
    <x v="0"/>
    <x v="0"/>
    <x v="0"/>
    <x v="7"/>
    <x v="215"/>
    <x v="0"/>
    <x v="0"/>
    <s v="Tesseramento"/>
    <x v="1"/>
    <x v="4"/>
    <x v="0"/>
    <m/>
  </r>
  <r>
    <n v="24203"/>
    <x v="0"/>
    <x v="0"/>
    <x v="0"/>
    <x v="0"/>
    <x v="7"/>
    <x v="215"/>
    <x v="0"/>
    <x v="0"/>
    <s v="Tesseramento"/>
    <x v="1"/>
    <x v="4"/>
    <x v="0"/>
    <m/>
  </r>
  <r>
    <n v="88662"/>
    <x v="0"/>
    <x v="0"/>
    <x v="0"/>
    <x v="0"/>
    <x v="7"/>
    <x v="215"/>
    <x v="0"/>
    <x v="0"/>
    <s v="Tesseramento"/>
    <x v="1"/>
    <x v="4"/>
    <x v="0"/>
    <m/>
  </r>
  <r>
    <n v="203971"/>
    <x v="0"/>
    <x v="0"/>
    <x v="0"/>
    <x v="1"/>
    <x v="7"/>
    <x v="74"/>
    <x v="0"/>
    <x v="0"/>
    <s v="Tesseramento"/>
    <x v="1"/>
    <x v="0"/>
    <x v="0"/>
    <m/>
  </r>
  <r>
    <n v="21764"/>
    <x v="0"/>
    <x v="0"/>
    <x v="0"/>
    <x v="0"/>
    <x v="7"/>
    <x v="215"/>
    <x v="0"/>
    <x v="1"/>
    <s v="Tesseramento"/>
    <x v="1"/>
    <x v="3"/>
    <x v="0"/>
    <m/>
  </r>
  <r>
    <n v="190512"/>
    <x v="0"/>
    <x v="0"/>
    <x v="0"/>
    <x v="0"/>
    <x v="7"/>
    <x v="215"/>
    <x v="0"/>
    <x v="0"/>
    <s v="Tesseramento"/>
    <x v="1"/>
    <x v="0"/>
    <x v="0"/>
    <m/>
  </r>
  <r>
    <n v="11637"/>
    <x v="0"/>
    <x v="0"/>
    <x v="0"/>
    <x v="0"/>
    <x v="7"/>
    <x v="215"/>
    <x v="0"/>
    <x v="0"/>
    <s v="Tesseramento"/>
    <x v="1"/>
    <x v="0"/>
    <x v="0"/>
    <m/>
  </r>
  <r>
    <n v="128786"/>
    <x v="0"/>
    <x v="0"/>
    <x v="0"/>
    <x v="0"/>
    <x v="7"/>
    <x v="215"/>
    <x v="0"/>
    <x v="0"/>
    <s v="Tesseramento"/>
    <x v="1"/>
    <x v="0"/>
    <x v="0"/>
    <m/>
  </r>
  <r>
    <n v="49219"/>
    <x v="0"/>
    <x v="0"/>
    <x v="0"/>
    <x v="0"/>
    <x v="7"/>
    <x v="74"/>
    <x v="0"/>
    <x v="0"/>
    <s v="Tesseramento"/>
    <x v="1"/>
    <x v="0"/>
    <x v="0"/>
    <m/>
  </r>
  <r>
    <n v="59464"/>
    <x v="0"/>
    <x v="0"/>
    <x v="0"/>
    <x v="0"/>
    <x v="7"/>
    <x v="74"/>
    <x v="0"/>
    <x v="1"/>
    <s v="Tesseramento"/>
    <x v="1"/>
    <x v="3"/>
    <x v="0"/>
    <m/>
  </r>
  <r>
    <n v="229314"/>
    <x v="1"/>
    <x v="0"/>
    <x v="0"/>
    <x v="2"/>
    <x v="7"/>
    <x v="74"/>
    <x v="0"/>
    <x v="1"/>
    <s v="Tesseramento"/>
    <x v="1"/>
    <x v="5"/>
    <x v="0"/>
    <m/>
  </r>
  <r>
    <n v="57668"/>
    <x v="0"/>
    <x v="0"/>
    <x v="0"/>
    <x v="0"/>
    <x v="7"/>
    <x v="74"/>
    <x v="0"/>
    <x v="0"/>
    <s v="Tesseramento"/>
    <x v="1"/>
    <x v="0"/>
    <x v="0"/>
    <m/>
  </r>
  <r>
    <n v="173280"/>
    <x v="0"/>
    <x v="0"/>
    <x v="0"/>
    <x v="0"/>
    <x v="7"/>
    <x v="215"/>
    <x v="0"/>
    <x v="0"/>
    <s v="Tesseramento"/>
    <x v="1"/>
    <x v="0"/>
    <x v="0"/>
    <m/>
  </r>
  <r>
    <n v="150997"/>
    <x v="0"/>
    <x v="0"/>
    <x v="0"/>
    <x v="0"/>
    <x v="7"/>
    <x v="74"/>
    <x v="0"/>
    <x v="0"/>
    <s v="Tesseramento"/>
    <x v="1"/>
    <x v="1"/>
    <x v="0"/>
    <m/>
  </r>
  <r>
    <n v="147516"/>
    <x v="0"/>
    <x v="0"/>
    <x v="0"/>
    <x v="0"/>
    <x v="7"/>
    <x v="74"/>
    <x v="0"/>
    <x v="0"/>
    <s v="Tesseramento"/>
    <x v="1"/>
    <x v="3"/>
    <x v="0"/>
    <m/>
  </r>
  <r>
    <n v="193051"/>
    <x v="0"/>
    <x v="0"/>
    <x v="0"/>
    <x v="0"/>
    <x v="7"/>
    <x v="74"/>
    <x v="0"/>
    <x v="0"/>
    <s v="Tesseramento"/>
    <x v="1"/>
    <x v="0"/>
    <x v="0"/>
    <m/>
  </r>
  <r>
    <n v="177411"/>
    <x v="0"/>
    <x v="0"/>
    <x v="0"/>
    <x v="1"/>
    <x v="7"/>
    <x v="74"/>
    <x v="0"/>
    <x v="1"/>
    <s v="Tesseramento"/>
    <x v="1"/>
    <x v="0"/>
    <x v="0"/>
    <m/>
  </r>
  <r>
    <n v="36675"/>
    <x v="0"/>
    <x v="0"/>
    <x v="0"/>
    <x v="0"/>
    <x v="7"/>
    <x v="74"/>
    <x v="0"/>
    <x v="1"/>
    <s v="Tesseramento"/>
    <x v="1"/>
    <x v="3"/>
    <x v="0"/>
    <m/>
  </r>
  <r>
    <n v="183528"/>
    <x v="0"/>
    <x v="0"/>
    <x v="0"/>
    <x v="1"/>
    <x v="7"/>
    <x v="74"/>
    <x v="0"/>
    <x v="0"/>
    <s v="Tesseramento"/>
    <x v="1"/>
    <x v="3"/>
    <x v="0"/>
    <m/>
  </r>
  <r>
    <n v="185354"/>
    <x v="0"/>
    <x v="0"/>
    <x v="0"/>
    <x v="1"/>
    <x v="7"/>
    <x v="74"/>
    <x v="0"/>
    <x v="0"/>
    <s v="Tesseramento"/>
    <x v="1"/>
    <x v="0"/>
    <x v="0"/>
    <m/>
  </r>
  <r>
    <n v="26657"/>
    <x v="0"/>
    <x v="0"/>
    <x v="0"/>
    <x v="0"/>
    <x v="7"/>
    <x v="74"/>
    <x v="0"/>
    <x v="1"/>
    <s v="Tesseramento"/>
    <x v="1"/>
    <x v="0"/>
    <x v="0"/>
    <m/>
  </r>
  <r>
    <n v="3814"/>
    <x v="0"/>
    <x v="0"/>
    <x v="0"/>
    <x v="0"/>
    <x v="7"/>
    <x v="215"/>
    <x v="0"/>
    <x v="0"/>
    <s v="Tesseramento"/>
    <x v="1"/>
    <x v="4"/>
    <x v="0"/>
    <m/>
  </r>
  <r>
    <n v="26668"/>
    <x v="0"/>
    <x v="0"/>
    <x v="0"/>
    <x v="0"/>
    <x v="7"/>
    <x v="74"/>
    <x v="0"/>
    <x v="0"/>
    <s v="Tesseramento"/>
    <x v="1"/>
    <x v="4"/>
    <x v="0"/>
    <m/>
  </r>
  <r>
    <n v="85108"/>
    <x v="0"/>
    <x v="0"/>
    <x v="0"/>
    <x v="0"/>
    <x v="7"/>
    <x v="215"/>
    <x v="0"/>
    <x v="0"/>
    <s v="Tesseramento"/>
    <x v="1"/>
    <x v="3"/>
    <x v="0"/>
    <m/>
  </r>
  <r>
    <n v="228286"/>
    <x v="0"/>
    <x v="1"/>
    <x v="0"/>
    <x v="1"/>
    <x v="7"/>
    <x v="215"/>
    <x v="0"/>
    <x v="1"/>
    <s v="Tesseramento"/>
    <x v="1"/>
    <x v="3"/>
    <x v="0"/>
    <m/>
  </r>
  <r>
    <n v="228287"/>
    <x v="0"/>
    <x v="1"/>
    <x v="0"/>
    <x v="0"/>
    <x v="7"/>
    <x v="215"/>
    <x v="0"/>
    <x v="1"/>
    <s v="Tesseramento"/>
    <x v="1"/>
    <x v="0"/>
    <x v="0"/>
    <m/>
  </r>
  <r>
    <n v="228285"/>
    <x v="0"/>
    <x v="1"/>
    <x v="0"/>
    <x v="1"/>
    <x v="7"/>
    <x v="215"/>
    <x v="0"/>
    <x v="0"/>
    <s v="Tesseramento"/>
    <x v="1"/>
    <x v="3"/>
    <x v="0"/>
    <m/>
  </r>
  <r>
    <n v="232842"/>
    <x v="0"/>
    <x v="1"/>
    <x v="0"/>
    <x v="0"/>
    <x v="1"/>
    <x v="1"/>
    <x v="0"/>
    <x v="0"/>
    <s v="Tesseramento"/>
    <x v="0"/>
    <x v="1"/>
    <x v="0"/>
    <m/>
  </r>
  <r>
    <n v="202594"/>
    <x v="0"/>
    <x v="0"/>
    <x v="0"/>
    <x v="0"/>
    <x v="7"/>
    <x v="215"/>
    <x v="0"/>
    <x v="0"/>
    <s v="Tesseramento"/>
    <x v="1"/>
    <x v="0"/>
    <x v="0"/>
    <m/>
  </r>
  <r>
    <n v="113927"/>
    <x v="0"/>
    <x v="0"/>
    <x v="0"/>
    <x v="0"/>
    <x v="7"/>
    <x v="215"/>
    <x v="0"/>
    <x v="0"/>
    <s v="Tesseramento"/>
    <x v="1"/>
    <x v="0"/>
    <x v="0"/>
    <m/>
  </r>
  <r>
    <n v="172173"/>
    <x v="0"/>
    <x v="0"/>
    <x v="0"/>
    <x v="0"/>
    <x v="7"/>
    <x v="215"/>
    <x v="0"/>
    <x v="0"/>
    <s v="Tesseramento"/>
    <x v="1"/>
    <x v="4"/>
    <x v="0"/>
    <m/>
  </r>
  <r>
    <n v="121261"/>
    <x v="0"/>
    <x v="0"/>
    <x v="0"/>
    <x v="0"/>
    <x v="7"/>
    <x v="215"/>
    <x v="0"/>
    <x v="0"/>
    <s v="Tesseramento"/>
    <x v="1"/>
    <x v="0"/>
    <x v="0"/>
    <m/>
  </r>
  <r>
    <n v="106442"/>
    <x v="0"/>
    <x v="0"/>
    <x v="0"/>
    <x v="0"/>
    <x v="7"/>
    <x v="215"/>
    <x v="0"/>
    <x v="1"/>
    <s v="Tesseramento"/>
    <x v="1"/>
    <x v="4"/>
    <x v="0"/>
    <m/>
  </r>
  <r>
    <n v="84159"/>
    <x v="0"/>
    <x v="0"/>
    <x v="0"/>
    <x v="0"/>
    <x v="7"/>
    <x v="215"/>
    <x v="0"/>
    <x v="0"/>
    <s v="Tesseramento"/>
    <x v="1"/>
    <x v="4"/>
    <x v="0"/>
    <m/>
  </r>
  <r>
    <n v="84189"/>
    <x v="0"/>
    <x v="0"/>
    <x v="0"/>
    <x v="0"/>
    <x v="7"/>
    <x v="215"/>
    <x v="0"/>
    <x v="0"/>
    <s v="Tesseramento"/>
    <x v="1"/>
    <x v="4"/>
    <x v="0"/>
    <m/>
  </r>
  <r>
    <n v="11581"/>
    <x v="0"/>
    <x v="0"/>
    <x v="0"/>
    <x v="0"/>
    <x v="7"/>
    <x v="215"/>
    <x v="0"/>
    <x v="0"/>
    <s v="Tesseramento"/>
    <x v="1"/>
    <x v="3"/>
    <x v="0"/>
    <m/>
  </r>
  <r>
    <n v="4353"/>
    <x v="0"/>
    <x v="0"/>
    <x v="0"/>
    <x v="0"/>
    <x v="7"/>
    <x v="215"/>
    <x v="0"/>
    <x v="0"/>
    <s v="Tesseramento"/>
    <x v="1"/>
    <x v="3"/>
    <x v="0"/>
    <m/>
  </r>
  <r>
    <n v="225720"/>
    <x v="0"/>
    <x v="0"/>
    <x v="0"/>
    <x v="0"/>
    <x v="7"/>
    <x v="215"/>
    <x v="0"/>
    <x v="0"/>
    <s v="Tesseramento"/>
    <x v="1"/>
    <x v="3"/>
    <x v="0"/>
    <m/>
  </r>
  <r>
    <n v="193690"/>
    <x v="0"/>
    <x v="0"/>
    <x v="2"/>
    <x v="1"/>
    <x v="7"/>
    <x v="74"/>
    <x v="0"/>
    <x v="0"/>
    <s v="Tesseramento"/>
    <x v="1"/>
    <x v="3"/>
    <x v="0"/>
    <m/>
  </r>
  <r>
    <n v="167961"/>
    <x v="0"/>
    <x v="0"/>
    <x v="0"/>
    <x v="0"/>
    <x v="7"/>
    <x v="215"/>
    <x v="0"/>
    <x v="0"/>
    <s v="Tesseramento"/>
    <x v="1"/>
    <x v="3"/>
    <x v="0"/>
    <m/>
  </r>
  <r>
    <n v="69977"/>
    <x v="0"/>
    <x v="0"/>
    <x v="0"/>
    <x v="0"/>
    <x v="7"/>
    <x v="215"/>
    <x v="0"/>
    <x v="0"/>
    <s v="Tesseramento"/>
    <x v="1"/>
    <x v="3"/>
    <x v="0"/>
    <m/>
  </r>
  <r>
    <n v="143196"/>
    <x v="0"/>
    <x v="0"/>
    <x v="2"/>
    <x v="1"/>
    <x v="7"/>
    <x v="74"/>
    <x v="0"/>
    <x v="0"/>
    <s v="Tesseramento"/>
    <x v="1"/>
    <x v="1"/>
    <x v="0"/>
    <m/>
  </r>
  <r>
    <n v="194155"/>
    <x v="0"/>
    <x v="0"/>
    <x v="0"/>
    <x v="0"/>
    <x v="7"/>
    <x v="215"/>
    <x v="0"/>
    <x v="0"/>
    <s v="Tesseramento"/>
    <x v="1"/>
    <x v="3"/>
    <x v="0"/>
    <m/>
  </r>
  <r>
    <n v="199737"/>
    <x v="0"/>
    <x v="0"/>
    <x v="0"/>
    <x v="0"/>
    <x v="7"/>
    <x v="215"/>
    <x v="0"/>
    <x v="0"/>
    <s v="Tesseramento"/>
    <x v="1"/>
    <x v="0"/>
    <x v="0"/>
    <m/>
  </r>
  <r>
    <n v="71450"/>
    <x v="0"/>
    <x v="0"/>
    <x v="0"/>
    <x v="0"/>
    <x v="7"/>
    <x v="215"/>
    <x v="0"/>
    <x v="0"/>
    <s v="Tesseramento"/>
    <x v="1"/>
    <x v="4"/>
    <x v="0"/>
    <m/>
  </r>
  <r>
    <n v="192695"/>
    <x v="0"/>
    <x v="0"/>
    <x v="0"/>
    <x v="0"/>
    <x v="7"/>
    <x v="215"/>
    <x v="0"/>
    <x v="0"/>
    <s v="Tesseramento"/>
    <x v="1"/>
    <x v="3"/>
    <x v="0"/>
    <m/>
  </r>
  <r>
    <n v="30365"/>
    <x v="0"/>
    <x v="0"/>
    <x v="0"/>
    <x v="0"/>
    <x v="2"/>
    <x v="157"/>
    <x v="0"/>
    <x v="0"/>
    <s v="Tesseramento"/>
    <x v="1"/>
    <x v="0"/>
    <x v="0"/>
    <m/>
  </r>
  <r>
    <n v="210739"/>
    <x v="0"/>
    <x v="0"/>
    <x v="0"/>
    <x v="0"/>
    <x v="7"/>
    <x v="215"/>
    <x v="0"/>
    <x v="0"/>
    <s v="Tesseramento"/>
    <x v="1"/>
    <x v="3"/>
    <x v="0"/>
    <m/>
  </r>
  <r>
    <n v="181906"/>
    <x v="0"/>
    <x v="0"/>
    <x v="0"/>
    <x v="0"/>
    <x v="7"/>
    <x v="215"/>
    <x v="0"/>
    <x v="0"/>
    <s v="Tesseramento"/>
    <x v="1"/>
    <x v="4"/>
    <x v="0"/>
    <m/>
  </r>
  <r>
    <n v="234348"/>
    <x v="0"/>
    <x v="1"/>
    <x v="1"/>
    <x v="0"/>
    <x v="1"/>
    <x v="1"/>
    <x v="0"/>
    <x v="0"/>
    <s v="Tesseramento"/>
    <x v="0"/>
    <x v="1"/>
    <x v="0"/>
    <m/>
  </r>
  <r>
    <n v="169510"/>
    <x v="0"/>
    <x v="0"/>
    <x v="0"/>
    <x v="0"/>
    <x v="7"/>
    <x v="215"/>
    <x v="0"/>
    <x v="0"/>
    <s v="Tesseramento"/>
    <x v="1"/>
    <x v="0"/>
    <x v="0"/>
    <m/>
  </r>
  <r>
    <n v="176646"/>
    <x v="0"/>
    <x v="0"/>
    <x v="0"/>
    <x v="0"/>
    <x v="7"/>
    <x v="215"/>
    <x v="0"/>
    <x v="1"/>
    <s v="Tesseramento"/>
    <x v="1"/>
    <x v="0"/>
    <x v="0"/>
    <m/>
  </r>
  <r>
    <n v="117423"/>
    <x v="0"/>
    <x v="0"/>
    <x v="0"/>
    <x v="0"/>
    <x v="7"/>
    <x v="215"/>
    <x v="0"/>
    <x v="0"/>
    <s v="Tesseramento"/>
    <x v="1"/>
    <x v="0"/>
    <x v="0"/>
    <m/>
  </r>
  <r>
    <n v="117427"/>
    <x v="0"/>
    <x v="0"/>
    <x v="0"/>
    <x v="0"/>
    <x v="7"/>
    <x v="215"/>
    <x v="0"/>
    <x v="1"/>
    <s v="Tesseramento"/>
    <x v="1"/>
    <x v="3"/>
    <x v="0"/>
    <m/>
  </r>
  <r>
    <n v="90867"/>
    <x v="0"/>
    <x v="0"/>
    <x v="0"/>
    <x v="0"/>
    <x v="7"/>
    <x v="215"/>
    <x v="0"/>
    <x v="0"/>
    <s v="Tesseramento"/>
    <x v="1"/>
    <x v="4"/>
    <x v="0"/>
    <m/>
  </r>
  <r>
    <n v="132276"/>
    <x v="0"/>
    <x v="0"/>
    <x v="0"/>
    <x v="0"/>
    <x v="7"/>
    <x v="215"/>
    <x v="0"/>
    <x v="0"/>
    <s v="Tesseramento"/>
    <x v="1"/>
    <x v="3"/>
    <x v="0"/>
    <m/>
  </r>
  <r>
    <n v="24017"/>
    <x v="0"/>
    <x v="0"/>
    <x v="0"/>
    <x v="0"/>
    <x v="7"/>
    <x v="215"/>
    <x v="0"/>
    <x v="0"/>
    <s v="Tesseramento"/>
    <x v="1"/>
    <x v="0"/>
    <x v="0"/>
    <m/>
  </r>
  <r>
    <n v="194158"/>
    <x v="0"/>
    <x v="0"/>
    <x v="0"/>
    <x v="0"/>
    <x v="7"/>
    <x v="215"/>
    <x v="0"/>
    <x v="0"/>
    <s v="Tesseramento"/>
    <x v="1"/>
    <x v="3"/>
    <x v="0"/>
    <m/>
  </r>
  <r>
    <n v="44599"/>
    <x v="0"/>
    <x v="0"/>
    <x v="0"/>
    <x v="0"/>
    <x v="7"/>
    <x v="215"/>
    <x v="0"/>
    <x v="0"/>
    <s v="Tesseramento"/>
    <x v="1"/>
    <x v="4"/>
    <x v="0"/>
    <m/>
  </r>
  <r>
    <n v="15830"/>
    <x v="0"/>
    <x v="0"/>
    <x v="0"/>
    <x v="0"/>
    <x v="7"/>
    <x v="215"/>
    <x v="0"/>
    <x v="0"/>
    <s v="Tesseramento"/>
    <x v="1"/>
    <x v="0"/>
    <x v="0"/>
    <m/>
  </r>
  <r>
    <n v="47141"/>
    <x v="0"/>
    <x v="0"/>
    <x v="0"/>
    <x v="0"/>
    <x v="7"/>
    <x v="215"/>
    <x v="0"/>
    <x v="0"/>
    <s v="Tesseramento"/>
    <x v="1"/>
    <x v="4"/>
    <x v="0"/>
    <m/>
  </r>
  <r>
    <n v="101619"/>
    <x v="0"/>
    <x v="0"/>
    <x v="0"/>
    <x v="0"/>
    <x v="7"/>
    <x v="215"/>
    <x v="0"/>
    <x v="1"/>
    <s v="Tesseramento"/>
    <x v="1"/>
    <x v="4"/>
    <x v="0"/>
    <m/>
  </r>
  <r>
    <n v="140717"/>
    <x v="0"/>
    <x v="0"/>
    <x v="0"/>
    <x v="0"/>
    <x v="7"/>
    <x v="215"/>
    <x v="0"/>
    <x v="0"/>
    <s v="Tesseramento"/>
    <x v="1"/>
    <x v="0"/>
    <x v="0"/>
    <m/>
  </r>
  <r>
    <n v="169118"/>
    <x v="0"/>
    <x v="0"/>
    <x v="0"/>
    <x v="0"/>
    <x v="7"/>
    <x v="215"/>
    <x v="0"/>
    <x v="0"/>
    <s v="Tesseramento"/>
    <x v="1"/>
    <x v="0"/>
    <x v="0"/>
    <m/>
  </r>
  <r>
    <n v="169120"/>
    <x v="0"/>
    <x v="0"/>
    <x v="0"/>
    <x v="0"/>
    <x v="7"/>
    <x v="215"/>
    <x v="0"/>
    <x v="1"/>
    <s v="Tesseramento"/>
    <x v="1"/>
    <x v="3"/>
    <x v="0"/>
    <m/>
  </r>
  <r>
    <n v="106758"/>
    <x v="0"/>
    <x v="0"/>
    <x v="0"/>
    <x v="0"/>
    <x v="7"/>
    <x v="215"/>
    <x v="0"/>
    <x v="0"/>
    <s v="Tesseramento"/>
    <x v="1"/>
    <x v="0"/>
    <x v="0"/>
    <m/>
  </r>
  <r>
    <n v="145117"/>
    <x v="0"/>
    <x v="0"/>
    <x v="0"/>
    <x v="0"/>
    <x v="7"/>
    <x v="215"/>
    <x v="0"/>
    <x v="1"/>
    <s v="Tesseramento"/>
    <x v="1"/>
    <x v="0"/>
    <x v="0"/>
    <m/>
  </r>
  <r>
    <n v="117429"/>
    <x v="0"/>
    <x v="0"/>
    <x v="0"/>
    <x v="0"/>
    <x v="7"/>
    <x v="215"/>
    <x v="0"/>
    <x v="0"/>
    <s v="Tesseramento"/>
    <x v="1"/>
    <x v="0"/>
    <x v="0"/>
    <m/>
  </r>
  <r>
    <n v="209990"/>
    <x v="0"/>
    <x v="0"/>
    <x v="0"/>
    <x v="0"/>
    <x v="7"/>
    <x v="215"/>
    <x v="0"/>
    <x v="0"/>
    <s v="Tesseramento"/>
    <x v="1"/>
    <x v="0"/>
    <x v="0"/>
    <m/>
  </r>
  <r>
    <n v="226167"/>
    <x v="0"/>
    <x v="0"/>
    <x v="0"/>
    <x v="0"/>
    <x v="7"/>
    <x v="215"/>
    <x v="0"/>
    <x v="1"/>
    <s v="Tesseramento"/>
    <x v="1"/>
    <x v="0"/>
    <x v="0"/>
    <m/>
  </r>
  <r>
    <n v="162697"/>
    <x v="0"/>
    <x v="0"/>
    <x v="0"/>
    <x v="0"/>
    <x v="7"/>
    <x v="215"/>
    <x v="0"/>
    <x v="0"/>
    <s v="Tesseramento"/>
    <x v="1"/>
    <x v="4"/>
    <x v="0"/>
    <m/>
  </r>
  <r>
    <n v="6322"/>
    <x v="0"/>
    <x v="0"/>
    <x v="0"/>
    <x v="0"/>
    <x v="7"/>
    <x v="135"/>
    <x v="0"/>
    <x v="0"/>
    <s v="Tesseramento"/>
    <x v="1"/>
    <x v="4"/>
    <x v="0"/>
    <m/>
  </r>
  <r>
    <n v="162563"/>
    <x v="0"/>
    <x v="0"/>
    <x v="0"/>
    <x v="0"/>
    <x v="7"/>
    <x v="215"/>
    <x v="0"/>
    <x v="1"/>
    <s v="Tesseramento"/>
    <x v="1"/>
    <x v="4"/>
    <x v="0"/>
    <m/>
  </r>
  <r>
    <n v="70892"/>
    <x v="0"/>
    <x v="0"/>
    <x v="0"/>
    <x v="0"/>
    <x v="7"/>
    <x v="215"/>
    <x v="0"/>
    <x v="0"/>
    <s v="Tesseramento"/>
    <x v="1"/>
    <x v="3"/>
    <x v="0"/>
    <m/>
  </r>
  <r>
    <n v="23845"/>
    <x v="0"/>
    <x v="0"/>
    <x v="0"/>
    <x v="0"/>
    <x v="7"/>
    <x v="215"/>
    <x v="0"/>
    <x v="0"/>
    <s v="Tesseramento"/>
    <x v="1"/>
    <x v="3"/>
    <x v="0"/>
    <m/>
  </r>
  <r>
    <n v="72562"/>
    <x v="0"/>
    <x v="0"/>
    <x v="0"/>
    <x v="0"/>
    <x v="7"/>
    <x v="135"/>
    <x v="0"/>
    <x v="0"/>
    <s v="Tesseramento"/>
    <x v="1"/>
    <x v="4"/>
    <x v="0"/>
    <m/>
  </r>
  <r>
    <n v="70280"/>
    <x v="0"/>
    <x v="0"/>
    <x v="0"/>
    <x v="0"/>
    <x v="7"/>
    <x v="215"/>
    <x v="0"/>
    <x v="0"/>
    <s v="Tesseramento"/>
    <x v="1"/>
    <x v="4"/>
    <x v="0"/>
    <m/>
  </r>
  <r>
    <n v="169006"/>
    <x v="0"/>
    <x v="0"/>
    <x v="0"/>
    <x v="1"/>
    <x v="7"/>
    <x v="135"/>
    <x v="0"/>
    <x v="0"/>
    <s v="Tesseramento"/>
    <x v="1"/>
    <x v="4"/>
    <x v="0"/>
    <m/>
  </r>
  <r>
    <n v="224362"/>
    <x v="1"/>
    <x v="0"/>
    <x v="0"/>
    <x v="0"/>
    <x v="7"/>
    <x v="182"/>
    <x v="0"/>
    <x v="0"/>
    <s v="Tesseramento"/>
    <x v="1"/>
    <x v="5"/>
    <x v="0"/>
    <s v="B"/>
  </r>
  <r>
    <n v="160908"/>
    <x v="0"/>
    <x v="0"/>
    <x v="0"/>
    <x v="3"/>
    <x v="7"/>
    <x v="135"/>
    <x v="0"/>
    <x v="1"/>
    <s v="Tesseramento"/>
    <x v="1"/>
    <x v="0"/>
    <x v="0"/>
    <m/>
  </r>
  <r>
    <n v="199002"/>
    <x v="0"/>
    <x v="0"/>
    <x v="0"/>
    <x v="0"/>
    <x v="1"/>
    <x v="138"/>
    <x v="0"/>
    <x v="1"/>
    <s v="Tesseramento"/>
    <x v="1"/>
    <x v="3"/>
    <x v="0"/>
    <m/>
  </r>
  <r>
    <n v="191459"/>
    <x v="0"/>
    <x v="0"/>
    <x v="0"/>
    <x v="0"/>
    <x v="1"/>
    <x v="138"/>
    <x v="0"/>
    <x v="0"/>
    <s v="Tesseramento"/>
    <x v="1"/>
    <x v="4"/>
    <x v="0"/>
    <m/>
  </r>
  <r>
    <n v="189"/>
    <x v="0"/>
    <x v="0"/>
    <x v="0"/>
    <x v="0"/>
    <x v="1"/>
    <x v="138"/>
    <x v="0"/>
    <x v="0"/>
    <s v="Tesseramento"/>
    <x v="1"/>
    <x v="4"/>
    <x v="0"/>
    <m/>
  </r>
  <r>
    <n v="20287"/>
    <x v="0"/>
    <x v="0"/>
    <x v="0"/>
    <x v="0"/>
    <x v="1"/>
    <x v="138"/>
    <x v="0"/>
    <x v="1"/>
    <s v="Tesseramento"/>
    <x v="1"/>
    <x v="4"/>
    <x v="0"/>
    <m/>
  </r>
  <r>
    <n v="204540"/>
    <x v="0"/>
    <x v="0"/>
    <x v="0"/>
    <x v="0"/>
    <x v="1"/>
    <x v="138"/>
    <x v="0"/>
    <x v="0"/>
    <s v="Tesseramento"/>
    <x v="1"/>
    <x v="0"/>
    <x v="0"/>
    <m/>
  </r>
  <r>
    <n v="80305"/>
    <x v="0"/>
    <x v="0"/>
    <x v="0"/>
    <x v="0"/>
    <x v="6"/>
    <x v="344"/>
    <x v="0"/>
    <x v="0"/>
    <s v="Tesseramento"/>
    <x v="0"/>
    <x v="0"/>
    <x v="0"/>
    <m/>
  </r>
  <r>
    <n v="203262"/>
    <x v="0"/>
    <x v="0"/>
    <x v="0"/>
    <x v="0"/>
    <x v="1"/>
    <x v="138"/>
    <x v="0"/>
    <x v="0"/>
    <s v="Tesseramento"/>
    <x v="1"/>
    <x v="0"/>
    <x v="0"/>
    <m/>
  </r>
  <r>
    <n v="190808"/>
    <x v="0"/>
    <x v="0"/>
    <x v="0"/>
    <x v="1"/>
    <x v="1"/>
    <x v="138"/>
    <x v="0"/>
    <x v="0"/>
    <s v="Tesseramento"/>
    <x v="1"/>
    <x v="3"/>
    <x v="0"/>
    <m/>
  </r>
  <r>
    <n v="31802"/>
    <x v="0"/>
    <x v="0"/>
    <x v="0"/>
    <x v="0"/>
    <x v="1"/>
    <x v="138"/>
    <x v="0"/>
    <x v="0"/>
    <s v="Tesseramento"/>
    <x v="1"/>
    <x v="3"/>
    <x v="0"/>
    <m/>
  </r>
  <r>
    <n v="7291"/>
    <x v="0"/>
    <x v="0"/>
    <x v="0"/>
    <x v="0"/>
    <x v="7"/>
    <x v="135"/>
    <x v="0"/>
    <x v="0"/>
    <s v="Tesseramento"/>
    <x v="1"/>
    <x v="4"/>
    <x v="0"/>
    <m/>
  </r>
  <r>
    <n v="3888"/>
    <x v="0"/>
    <x v="0"/>
    <x v="0"/>
    <x v="0"/>
    <x v="1"/>
    <x v="138"/>
    <x v="0"/>
    <x v="1"/>
    <s v="Tesseramento"/>
    <x v="1"/>
    <x v="4"/>
    <x v="0"/>
    <m/>
  </r>
  <r>
    <n v="167001"/>
    <x v="0"/>
    <x v="0"/>
    <x v="0"/>
    <x v="0"/>
    <x v="1"/>
    <x v="138"/>
    <x v="0"/>
    <x v="0"/>
    <s v="Tesseramento"/>
    <x v="1"/>
    <x v="4"/>
    <x v="0"/>
    <m/>
  </r>
  <r>
    <n v="3939"/>
    <x v="0"/>
    <x v="0"/>
    <x v="0"/>
    <x v="0"/>
    <x v="1"/>
    <x v="138"/>
    <x v="0"/>
    <x v="0"/>
    <s v="Tesseramento"/>
    <x v="1"/>
    <x v="4"/>
    <x v="0"/>
    <m/>
  </r>
  <r>
    <n v="161614"/>
    <x v="0"/>
    <x v="0"/>
    <x v="0"/>
    <x v="0"/>
    <x v="1"/>
    <x v="138"/>
    <x v="0"/>
    <x v="0"/>
    <s v="Tesseramento"/>
    <x v="1"/>
    <x v="3"/>
    <x v="0"/>
    <m/>
  </r>
  <r>
    <n v="189067"/>
    <x v="0"/>
    <x v="0"/>
    <x v="0"/>
    <x v="0"/>
    <x v="1"/>
    <x v="138"/>
    <x v="0"/>
    <x v="0"/>
    <s v="Tesseramento"/>
    <x v="1"/>
    <x v="0"/>
    <x v="0"/>
    <m/>
  </r>
  <r>
    <n v="64"/>
    <x v="0"/>
    <x v="0"/>
    <x v="0"/>
    <x v="4"/>
    <x v="1"/>
    <x v="138"/>
    <x v="0"/>
    <x v="0"/>
    <s v="Tesseramento"/>
    <x v="1"/>
    <x v="3"/>
    <x v="0"/>
    <m/>
  </r>
  <r>
    <n v="61779"/>
    <x v="0"/>
    <x v="0"/>
    <x v="0"/>
    <x v="0"/>
    <x v="1"/>
    <x v="138"/>
    <x v="0"/>
    <x v="0"/>
    <s v="Tesseramento"/>
    <x v="1"/>
    <x v="3"/>
    <x v="0"/>
    <m/>
  </r>
  <r>
    <n v="20333"/>
    <x v="0"/>
    <x v="0"/>
    <x v="0"/>
    <x v="0"/>
    <x v="1"/>
    <x v="138"/>
    <x v="0"/>
    <x v="0"/>
    <s v="Tesseramento"/>
    <x v="1"/>
    <x v="0"/>
    <x v="0"/>
    <m/>
  </r>
  <r>
    <n v="58567"/>
    <x v="0"/>
    <x v="0"/>
    <x v="0"/>
    <x v="0"/>
    <x v="1"/>
    <x v="138"/>
    <x v="0"/>
    <x v="0"/>
    <s v="Tesseramento"/>
    <x v="1"/>
    <x v="3"/>
    <x v="0"/>
    <m/>
  </r>
  <r>
    <n v="136083"/>
    <x v="0"/>
    <x v="0"/>
    <x v="0"/>
    <x v="0"/>
    <x v="1"/>
    <x v="138"/>
    <x v="0"/>
    <x v="0"/>
    <s v="Tesseramento"/>
    <x v="1"/>
    <x v="3"/>
    <x v="0"/>
    <m/>
  </r>
  <r>
    <n v="180116"/>
    <x v="0"/>
    <x v="0"/>
    <x v="0"/>
    <x v="0"/>
    <x v="1"/>
    <x v="138"/>
    <x v="0"/>
    <x v="0"/>
    <s v="Tesseramento"/>
    <x v="1"/>
    <x v="3"/>
    <x v="0"/>
    <m/>
  </r>
  <r>
    <n v="32683"/>
    <x v="0"/>
    <x v="0"/>
    <x v="0"/>
    <x v="0"/>
    <x v="1"/>
    <x v="138"/>
    <x v="0"/>
    <x v="0"/>
    <s v="Tesseramento"/>
    <x v="1"/>
    <x v="4"/>
    <x v="0"/>
    <m/>
  </r>
  <r>
    <n v="20355"/>
    <x v="0"/>
    <x v="0"/>
    <x v="0"/>
    <x v="0"/>
    <x v="1"/>
    <x v="138"/>
    <x v="0"/>
    <x v="0"/>
    <s v="Tesseramento"/>
    <x v="1"/>
    <x v="3"/>
    <x v="0"/>
    <m/>
  </r>
  <r>
    <n v="28912"/>
    <x v="0"/>
    <x v="0"/>
    <x v="0"/>
    <x v="0"/>
    <x v="1"/>
    <x v="138"/>
    <x v="0"/>
    <x v="0"/>
    <s v="Tesseramento"/>
    <x v="1"/>
    <x v="1"/>
    <x v="0"/>
    <m/>
  </r>
  <r>
    <n v="28913"/>
    <x v="0"/>
    <x v="0"/>
    <x v="0"/>
    <x v="0"/>
    <x v="1"/>
    <x v="138"/>
    <x v="0"/>
    <x v="0"/>
    <s v="Tesseramento"/>
    <x v="1"/>
    <x v="3"/>
    <x v="0"/>
    <m/>
  </r>
  <r>
    <n v="61112"/>
    <x v="0"/>
    <x v="0"/>
    <x v="0"/>
    <x v="0"/>
    <x v="4"/>
    <x v="166"/>
    <x v="0"/>
    <x v="0"/>
    <s v="Tesseramento"/>
    <x v="1"/>
    <x v="4"/>
    <x v="0"/>
    <m/>
  </r>
  <r>
    <n v="31852"/>
    <x v="0"/>
    <x v="0"/>
    <x v="0"/>
    <x v="0"/>
    <x v="1"/>
    <x v="138"/>
    <x v="0"/>
    <x v="0"/>
    <s v="Tesseramento"/>
    <x v="1"/>
    <x v="4"/>
    <x v="0"/>
    <m/>
  </r>
  <r>
    <n v="148977"/>
    <x v="0"/>
    <x v="0"/>
    <x v="0"/>
    <x v="0"/>
    <x v="7"/>
    <x v="135"/>
    <x v="0"/>
    <x v="0"/>
    <s v="Tesseramento"/>
    <x v="1"/>
    <x v="1"/>
    <x v="0"/>
    <m/>
  </r>
  <r>
    <n v="58569"/>
    <x v="0"/>
    <x v="0"/>
    <x v="0"/>
    <x v="0"/>
    <x v="1"/>
    <x v="138"/>
    <x v="0"/>
    <x v="0"/>
    <s v="Tesseramento"/>
    <x v="1"/>
    <x v="3"/>
    <x v="0"/>
    <m/>
  </r>
  <r>
    <n v="168683"/>
    <x v="0"/>
    <x v="0"/>
    <x v="0"/>
    <x v="0"/>
    <x v="1"/>
    <x v="138"/>
    <x v="0"/>
    <x v="0"/>
    <s v="Tesseramento"/>
    <x v="1"/>
    <x v="4"/>
    <x v="0"/>
    <m/>
  </r>
  <r>
    <n v="163398"/>
    <x v="0"/>
    <x v="0"/>
    <x v="0"/>
    <x v="0"/>
    <x v="1"/>
    <x v="138"/>
    <x v="0"/>
    <x v="0"/>
    <s v="Tesseramento"/>
    <x v="1"/>
    <x v="3"/>
    <x v="0"/>
    <m/>
  </r>
  <r>
    <n v="90956"/>
    <x v="0"/>
    <x v="0"/>
    <x v="0"/>
    <x v="0"/>
    <x v="1"/>
    <x v="138"/>
    <x v="0"/>
    <x v="1"/>
    <s v="Tesseramento"/>
    <x v="1"/>
    <x v="4"/>
    <x v="0"/>
    <m/>
  </r>
  <r>
    <n v="112674"/>
    <x v="0"/>
    <x v="0"/>
    <x v="0"/>
    <x v="0"/>
    <x v="1"/>
    <x v="138"/>
    <x v="0"/>
    <x v="0"/>
    <s v="Tesseramento"/>
    <x v="1"/>
    <x v="4"/>
    <x v="0"/>
    <m/>
  </r>
  <r>
    <n v="20409"/>
    <x v="0"/>
    <x v="0"/>
    <x v="0"/>
    <x v="0"/>
    <x v="1"/>
    <x v="138"/>
    <x v="0"/>
    <x v="0"/>
    <s v="Tesseramento"/>
    <x v="1"/>
    <x v="4"/>
    <x v="0"/>
    <m/>
  </r>
  <r>
    <n v="11282"/>
    <x v="0"/>
    <x v="0"/>
    <x v="0"/>
    <x v="0"/>
    <x v="1"/>
    <x v="138"/>
    <x v="0"/>
    <x v="0"/>
    <s v="Tesseramento"/>
    <x v="1"/>
    <x v="3"/>
    <x v="0"/>
    <m/>
  </r>
  <r>
    <n v="123392"/>
    <x v="0"/>
    <x v="0"/>
    <x v="0"/>
    <x v="0"/>
    <x v="14"/>
    <x v="43"/>
    <x v="0"/>
    <x v="0"/>
    <s v="Tesseramento"/>
    <x v="1"/>
    <x v="0"/>
    <x v="0"/>
    <m/>
  </r>
  <r>
    <n v="20386"/>
    <x v="0"/>
    <x v="0"/>
    <x v="0"/>
    <x v="0"/>
    <x v="1"/>
    <x v="138"/>
    <x v="0"/>
    <x v="1"/>
    <s v="Tesseramento"/>
    <x v="1"/>
    <x v="4"/>
    <x v="0"/>
    <m/>
  </r>
  <r>
    <n v="209611"/>
    <x v="1"/>
    <x v="0"/>
    <x v="0"/>
    <x v="1"/>
    <x v="1"/>
    <x v="138"/>
    <x v="0"/>
    <x v="0"/>
    <s v="Tesseramento"/>
    <x v="1"/>
    <x v="5"/>
    <x v="0"/>
    <m/>
  </r>
  <r>
    <n v="189665"/>
    <x v="0"/>
    <x v="0"/>
    <x v="0"/>
    <x v="0"/>
    <x v="1"/>
    <x v="138"/>
    <x v="0"/>
    <x v="0"/>
    <s v="Tesseramento"/>
    <x v="1"/>
    <x v="3"/>
    <x v="0"/>
    <m/>
  </r>
  <r>
    <n v="203266"/>
    <x v="0"/>
    <x v="0"/>
    <x v="0"/>
    <x v="2"/>
    <x v="1"/>
    <x v="138"/>
    <x v="0"/>
    <x v="1"/>
    <s v="Tesseramento"/>
    <x v="1"/>
    <x v="0"/>
    <x v="0"/>
    <m/>
  </r>
  <r>
    <n v="168028"/>
    <x v="0"/>
    <x v="0"/>
    <x v="0"/>
    <x v="0"/>
    <x v="1"/>
    <x v="138"/>
    <x v="0"/>
    <x v="0"/>
    <s v="Tesseramento"/>
    <x v="1"/>
    <x v="0"/>
    <x v="0"/>
    <m/>
  </r>
  <r>
    <n v="229191"/>
    <x v="0"/>
    <x v="0"/>
    <x v="0"/>
    <x v="1"/>
    <x v="1"/>
    <x v="138"/>
    <x v="0"/>
    <x v="0"/>
    <s v="Tesseramento"/>
    <x v="1"/>
    <x v="0"/>
    <x v="0"/>
    <m/>
  </r>
  <r>
    <n v="153657"/>
    <x v="0"/>
    <x v="0"/>
    <x v="0"/>
    <x v="0"/>
    <x v="1"/>
    <x v="138"/>
    <x v="0"/>
    <x v="0"/>
    <s v="Tesseramento"/>
    <x v="1"/>
    <x v="4"/>
    <x v="0"/>
    <m/>
  </r>
  <r>
    <n v="191119"/>
    <x v="0"/>
    <x v="0"/>
    <x v="0"/>
    <x v="0"/>
    <x v="1"/>
    <x v="138"/>
    <x v="0"/>
    <x v="1"/>
    <s v="Tesseramento"/>
    <x v="1"/>
    <x v="1"/>
    <x v="0"/>
    <m/>
  </r>
  <r>
    <n v="7259"/>
    <x v="0"/>
    <x v="0"/>
    <x v="0"/>
    <x v="0"/>
    <x v="7"/>
    <x v="135"/>
    <x v="0"/>
    <x v="0"/>
    <s v="Tesseramento"/>
    <x v="1"/>
    <x v="0"/>
    <x v="0"/>
    <m/>
  </r>
  <r>
    <n v="126789"/>
    <x v="0"/>
    <x v="0"/>
    <x v="0"/>
    <x v="0"/>
    <x v="7"/>
    <x v="135"/>
    <x v="0"/>
    <x v="0"/>
    <s v="Tesseramento"/>
    <x v="1"/>
    <x v="4"/>
    <x v="0"/>
    <m/>
  </r>
  <r>
    <n v="126800"/>
    <x v="0"/>
    <x v="0"/>
    <x v="0"/>
    <x v="0"/>
    <x v="7"/>
    <x v="135"/>
    <x v="0"/>
    <x v="1"/>
    <s v="Tesseramento"/>
    <x v="1"/>
    <x v="4"/>
    <x v="0"/>
    <m/>
  </r>
  <r>
    <n v="224998"/>
    <x v="0"/>
    <x v="0"/>
    <x v="0"/>
    <x v="0"/>
    <x v="1"/>
    <x v="138"/>
    <x v="0"/>
    <x v="0"/>
    <s v="Tesseramento"/>
    <x v="1"/>
    <x v="0"/>
    <x v="0"/>
    <m/>
  </r>
  <r>
    <n v="142466"/>
    <x v="0"/>
    <x v="0"/>
    <x v="0"/>
    <x v="0"/>
    <x v="1"/>
    <x v="138"/>
    <x v="0"/>
    <x v="0"/>
    <s v="Tesseramento"/>
    <x v="1"/>
    <x v="0"/>
    <x v="0"/>
    <m/>
  </r>
  <r>
    <n v="103329"/>
    <x v="0"/>
    <x v="0"/>
    <x v="0"/>
    <x v="0"/>
    <x v="1"/>
    <x v="138"/>
    <x v="0"/>
    <x v="1"/>
    <s v="Tesseramento"/>
    <x v="1"/>
    <x v="4"/>
    <x v="0"/>
    <m/>
  </r>
  <r>
    <n v="20458"/>
    <x v="0"/>
    <x v="0"/>
    <x v="0"/>
    <x v="0"/>
    <x v="1"/>
    <x v="138"/>
    <x v="0"/>
    <x v="0"/>
    <s v="Tesseramento"/>
    <x v="1"/>
    <x v="4"/>
    <x v="0"/>
    <m/>
  </r>
  <r>
    <n v="20462"/>
    <x v="0"/>
    <x v="0"/>
    <x v="0"/>
    <x v="1"/>
    <x v="1"/>
    <x v="138"/>
    <x v="0"/>
    <x v="1"/>
    <s v="Tesseramento"/>
    <x v="1"/>
    <x v="0"/>
    <x v="0"/>
    <m/>
  </r>
  <r>
    <n v="20459"/>
    <x v="0"/>
    <x v="0"/>
    <x v="0"/>
    <x v="1"/>
    <x v="1"/>
    <x v="138"/>
    <x v="0"/>
    <x v="0"/>
    <s v="Tesseramento"/>
    <x v="1"/>
    <x v="0"/>
    <x v="0"/>
    <m/>
  </r>
  <r>
    <n v="78826"/>
    <x v="0"/>
    <x v="0"/>
    <x v="0"/>
    <x v="0"/>
    <x v="7"/>
    <x v="135"/>
    <x v="0"/>
    <x v="0"/>
    <s v="Tesseramento"/>
    <x v="1"/>
    <x v="0"/>
    <x v="0"/>
    <m/>
  </r>
  <r>
    <n v="20460"/>
    <x v="0"/>
    <x v="0"/>
    <x v="0"/>
    <x v="1"/>
    <x v="1"/>
    <x v="138"/>
    <x v="0"/>
    <x v="1"/>
    <s v="Tesseramento"/>
    <x v="1"/>
    <x v="4"/>
    <x v="0"/>
    <m/>
  </r>
  <r>
    <n v="20461"/>
    <x v="0"/>
    <x v="0"/>
    <x v="0"/>
    <x v="1"/>
    <x v="1"/>
    <x v="138"/>
    <x v="0"/>
    <x v="0"/>
    <s v="Tesseramento"/>
    <x v="1"/>
    <x v="4"/>
    <x v="0"/>
    <m/>
  </r>
  <r>
    <n v="32992"/>
    <x v="0"/>
    <x v="0"/>
    <x v="0"/>
    <x v="0"/>
    <x v="1"/>
    <x v="138"/>
    <x v="0"/>
    <x v="0"/>
    <s v="Tesseramento"/>
    <x v="1"/>
    <x v="3"/>
    <x v="0"/>
    <m/>
  </r>
  <r>
    <n v="1748"/>
    <x v="0"/>
    <x v="0"/>
    <x v="0"/>
    <x v="0"/>
    <x v="1"/>
    <x v="138"/>
    <x v="0"/>
    <x v="1"/>
    <s v="Tesseramento"/>
    <x v="1"/>
    <x v="0"/>
    <x v="0"/>
    <m/>
  </r>
  <r>
    <n v="150040"/>
    <x v="0"/>
    <x v="0"/>
    <x v="0"/>
    <x v="0"/>
    <x v="1"/>
    <x v="138"/>
    <x v="0"/>
    <x v="0"/>
    <s v="Tesseramento"/>
    <x v="1"/>
    <x v="3"/>
    <x v="0"/>
    <m/>
  </r>
  <r>
    <n v="82554"/>
    <x v="0"/>
    <x v="0"/>
    <x v="0"/>
    <x v="0"/>
    <x v="7"/>
    <x v="135"/>
    <x v="0"/>
    <x v="1"/>
    <s v="Tesseramento"/>
    <x v="1"/>
    <x v="4"/>
    <x v="0"/>
    <m/>
  </r>
  <r>
    <n v="20472"/>
    <x v="0"/>
    <x v="0"/>
    <x v="0"/>
    <x v="0"/>
    <x v="1"/>
    <x v="138"/>
    <x v="0"/>
    <x v="0"/>
    <s v="Tesseramento"/>
    <x v="1"/>
    <x v="0"/>
    <x v="0"/>
    <m/>
  </r>
  <r>
    <n v="29947"/>
    <x v="0"/>
    <x v="0"/>
    <x v="0"/>
    <x v="1"/>
    <x v="1"/>
    <x v="138"/>
    <x v="0"/>
    <x v="0"/>
    <s v="Tesseramento"/>
    <x v="1"/>
    <x v="4"/>
    <x v="0"/>
    <m/>
  </r>
  <r>
    <n v="31888"/>
    <x v="0"/>
    <x v="0"/>
    <x v="0"/>
    <x v="0"/>
    <x v="1"/>
    <x v="138"/>
    <x v="0"/>
    <x v="0"/>
    <s v="Tesseramento"/>
    <x v="1"/>
    <x v="0"/>
    <x v="0"/>
    <m/>
  </r>
  <r>
    <n v="82572"/>
    <x v="0"/>
    <x v="0"/>
    <x v="0"/>
    <x v="0"/>
    <x v="7"/>
    <x v="135"/>
    <x v="0"/>
    <x v="0"/>
    <s v="Tesseramento"/>
    <x v="1"/>
    <x v="3"/>
    <x v="0"/>
    <m/>
  </r>
  <r>
    <n v="168684"/>
    <x v="0"/>
    <x v="0"/>
    <x v="0"/>
    <x v="0"/>
    <x v="1"/>
    <x v="138"/>
    <x v="0"/>
    <x v="1"/>
    <s v="Tesseramento"/>
    <x v="1"/>
    <x v="4"/>
    <x v="0"/>
    <m/>
  </r>
  <r>
    <n v="20210"/>
    <x v="0"/>
    <x v="0"/>
    <x v="0"/>
    <x v="0"/>
    <x v="1"/>
    <x v="138"/>
    <x v="0"/>
    <x v="0"/>
    <s v="Tesseramento"/>
    <x v="1"/>
    <x v="1"/>
    <x v="0"/>
    <m/>
  </r>
  <r>
    <n v="118593"/>
    <x v="1"/>
    <x v="0"/>
    <x v="0"/>
    <x v="0"/>
    <x v="8"/>
    <x v="112"/>
    <x v="0"/>
    <x v="1"/>
    <s v="Tesseramento"/>
    <x v="1"/>
    <x v="2"/>
    <x v="0"/>
    <s v="BG"/>
  </r>
  <r>
    <n v="49388"/>
    <x v="0"/>
    <x v="0"/>
    <x v="0"/>
    <x v="0"/>
    <x v="7"/>
    <x v="135"/>
    <x v="0"/>
    <x v="0"/>
    <s v="Tesseramento"/>
    <x v="1"/>
    <x v="4"/>
    <x v="0"/>
    <m/>
  </r>
  <r>
    <n v="9006"/>
    <x v="0"/>
    <x v="0"/>
    <x v="0"/>
    <x v="0"/>
    <x v="1"/>
    <x v="138"/>
    <x v="0"/>
    <x v="0"/>
    <s v="Tesseramento"/>
    <x v="1"/>
    <x v="4"/>
    <x v="0"/>
    <m/>
  </r>
  <r>
    <n v="20480"/>
    <x v="0"/>
    <x v="0"/>
    <x v="0"/>
    <x v="1"/>
    <x v="1"/>
    <x v="138"/>
    <x v="0"/>
    <x v="0"/>
    <s v="Tesseramento"/>
    <x v="1"/>
    <x v="4"/>
    <x v="0"/>
    <m/>
  </r>
  <r>
    <n v="224864"/>
    <x v="0"/>
    <x v="0"/>
    <x v="0"/>
    <x v="1"/>
    <x v="7"/>
    <x v="135"/>
    <x v="0"/>
    <x v="0"/>
    <s v="Tesseramento"/>
    <x v="1"/>
    <x v="4"/>
    <x v="0"/>
    <m/>
  </r>
  <r>
    <n v="186854"/>
    <x v="0"/>
    <x v="0"/>
    <x v="0"/>
    <x v="0"/>
    <x v="1"/>
    <x v="138"/>
    <x v="0"/>
    <x v="0"/>
    <s v="Tesseramento"/>
    <x v="1"/>
    <x v="0"/>
    <x v="0"/>
    <m/>
  </r>
  <r>
    <n v="199334"/>
    <x v="0"/>
    <x v="0"/>
    <x v="0"/>
    <x v="0"/>
    <x v="1"/>
    <x v="138"/>
    <x v="0"/>
    <x v="0"/>
    <s v="Tesseramento"/>
    <x v="1"/>
    <x v="0"/>
    <x v="0"/>
    <m/>
  </r>
  <r>
    <n v="199456"/>
    <x v="0"/>
    <x v="0"/>
    <x v="0"/>
    <x v="0"/>
    <x v="1"/>
    <x v="138"/>
    <x v="0"/>
    <x v="1"/>
    <s v="Tesseramento"/>
    <x v="1"/>
    <x v="4"/>
    <x v="0"/>
    <m/>
  </r>
  <r>
    <n v="87668"/>
    <x v="0"/>
    <x v="0"/>
    <x v="0"/>
    <x v="0"/>
    <x v="1"/>
    <x v="138"/>
    <x v="0"/>
    <x v="0"/>
    <s v="Tesseramento"/>
    <x v="1"/>
    <x v="4"/>
    <x v="0"/>
    <m/>
  </r>
  <r>
    <n v="92730"/>
    <x v="0"/>
    <x v="0"/>
    <x v="0"/>
    <x v="0"/>
    <x v="7"/>
    <x v="135"/>
    <x v="0"/>
    <x v="1"/>
    <s v="Tesseramento"/>
    <x v="1"/>
    <x v="0"/>
    <x v="0"/>
    <m/>
  </r>
  <r>
    <n v="92731"/>
    <x v="0"/>
    <x v="0"/>
    <x v="0"/>
    <x v="0"/>
    <x v="7"/>
    <x v="135"/>
    <x v="0"/>
    <x v="0"/>
    <s v="Tesseramento"/>
    <x v="1"/>
    <x v="0"/>
    <x v="0"/>
    <m/>
  </r>
  <r>
    <n v="96042"/>
    <x v="0"/>
    <x v="0"/>
    <x v="0"/>
    <x v="0"/>
    <x v="1"/>
    <x v="138"/>
    <x v="0"/>
    <x v="0"/>
    <s v="Tesseramento"/>
    <x v="1"/>
    <x v="3"/>
    <x v="0"/>
    <m/>
  </r>
  <r>
    <n v="48364"/>
    <x v="0"/>
    <x v="0"/>
    <x v="0"/>
    <x v="0"/>
    <x v="1"/>
    <x v="138"/>
    <x v="0"/>
    <x v="0"/>
    <s v="Tesseramento"/>
    <x v="1"/>
    <x v="4"/>
    <x v="0"/>
    <m/>
  </r>
  <r>
    <n v="31427"/>
    <x v="0"/>
    <x v="0"/>
    <x v="0"/>
    <x v="0"/>
    <x v="1"/>
    <x v="138"/>
    <x v="0"/>
    <x v="0"/>
    <s v="Tesseramento"/>
    <x v="1"/>
    <x v="0"/>
    <x v="0"/>
    <m/>
  </r>
  <r>
    <n v="7007"/>
    <x v="0"/>
    <x v="0"/>
    <x v="0"/>
    <x v="0"/>
    <x v="8"/>
    <x v="112"/>
    <x v="0"/>
    <x v="0"/>
    <s v="Tesseramento"/>
    <x v="1"/>
    <x v="1"/>
    <x v="0"/>
    <m/>
  </r>
  <r>
    <n v="15894"/>
    <x v="0"/>
    <x v="0"/>
    <x v="0"/>
    <x v="0"/>
    <x v="1"/>
    <x v="138"/>
    <x v="0"/>
    <x v="0"/>
    <s v="Tesseramento"/>
    <x v="1"/>
    <x v="4"/>
    <x v="0"/>
    <m/>
  </r>
  <r>
    <n v="69959"/>
    <x v="0"/>
    <x v="0"/>
    <x v="0"/>
    <x v="0"/>
    <x v="8"/>
    <x v="112"/>
    <x v="0"/>
    <x v="0"/>
    <s v="Tesseramento"/>
    <x v="1"/>
    <x v="0"/>
    <x v="0"/>
    <m/>
  </r>
  <r>
    <n v="60338"/>
    <x v="0"/>
    <x v="0"/>
    <x v="0"/>
    <x v="0"/>
    <x v="1"/>
    <x v="138"/>
    <x v="0"/>
    <x v="0"/>
    <s v="Tesseramento"/>
    <x v="1"/>
    <x v="3"/>
    <x v="0"/>
    <m/>
  </r>
  <r>
    <n v="7008"/>
    <x v="0"/>
    <x v="0"/>
    <x v="0"/>
    <x v="0"/>
    <x v="8"/>
    <x v="112"/>
    <x v="0"/>
    <x v="0"/>
    <s v="Tesseramento"/>
    <x v="1"/>
    <x v="4"/>
    <x v="0"/>
    <m/>
  </r>
  <r>
    <n v="20518"/>
    <x v="0"/>
    <x v="0"/>
    <x v="0"/>
    <x v="0"/>
    <x v="1"/>
    <x v="138"/>
    <x v="0"/>
    <x v="0"/>
    <s v="Tesseramento"/>
    <x v="1"/>
    <x v="4"/>
    <x v="0"/>
    <m/>
  </r>
  <r>
    <n v="23603"/>
    <x v="0"/>
    <x v="0"/>
    <x v="0"/>
    <x v="0"/>
    <x v="1"/>
    <x v="138"/>
    <x v="0"/>
    <x v="0"/>
    <s v="Tesseramento"/>
    <x v="1"/>
    <x v="1"/>
    <x v="0"/>
    <m/>
  </r>
  <r>
    <n v="174185"/>
    <x v="0"/>
    <x v="0"/>
    <x v="0"/>
    <x v="0"/>
    <x v="1"/>
    <x v="138"/>
    <x v="0"/>
    <x v="0"/>
    <s v="Tesseramento"/>
    <x v="1"/>
    <x v="4"/>
    <x v="0"/>
    <m/>
  </r>
  <r>
    <n v="174184"/>
    <x v="0"/>
    <x v="0"/>
    <x v="0"/>
    <x v="0"/>
    <x v="1"/>
    <x v="138"/>
    <x v="0"/>
    <x v="0"/>
    <s v="Tesseramento"/>
    <x v="1"/>
    <x v="0"/>
    <x v="0"/>
    <m/>
  </r>
  <r>
    <n v="95334"/>
    <x v="0"/>
    <x v="0"/>
    <x v="0"/>
    <x v="0"/>
    <x v="1"/>
    <x v="138"/>
    <x v="0"/>
    <x v="0"/>
    <s v="Tesseramento"/>
    <x v="1"/>
    <x v="0"/>
    <x v="0"/>
    <m/>
  </r>
  <r>
    <n v="214211"/>
    <x v="0"/>
    <x v="0"/>
    <x v="0"/>
    <x v="0"/>
    <x v="1"/>
    <x v="138"/>
    <x v="0"/>
    <x v="0"/>
    <s v="Tesseramento"/>
    <x v="1"/>
    <x v="0"/>
    <x v="0"/>
    <m/>
  </r>
  <r>
    <n v="3930"/>
    <x v="0"/>
    <x v="0"/>
    <x v="0"/>
    <x v="0"/>
    <x v="1"/>
    <x v="138"/>
    <x v="0"/>
    <x v="1"/>
    <s v="Tesseramento"/>
    <x v="1"/>
    <x v="4"/>
    <x v="0"/>
    <m/>
  </r>
  <r>
    <n v="127540"/>
    <x v="0"/>
    <x v="0"/>
    <x v="0"/>
    <x v="0"/>
    <x v="1"/>
    <x v="138"/>
    <x v="0"/>
    <x v="0"/>
    <s v="Tesseramento"/>
    <x v="1"/>
    <x v="0"/>
    <x v="0"/>
    <m/>
  </r>
  <r>
    <n v="114331"/>
    <x v="0"/>
    <x v="0"/>
    <x v="0"/>
    <x v="0"/>
    <x v="1"/>
    <x v="138"/>
    <x v="0"/>
    <x v="1"/>
    <s v="Tesseramento"/>
    <x v="1"/>
    <x v="3"/>
    <x v="0"/>
    <m/>
  </r>
  <r>
    <n v="94419"/>
    <x v="0"/>
    <x v="0"/>
    <x v="0"/>
    <x v="0"/>
    <x v="8"/>
    <x v="112"/>
    <x v="0"/>
    <x v="1"/>
    <s v="Tesseramento"/>
    <x v="1"/>
    <x v="4"/>
    <x v="0"/>
    <m/>
  </r>
  <r>
    <n v="220612"/>
    <x v="0"/>
    <x v="0"/>
    <x v="0"/>
    <x v="2"/>
    <x v="1"/>
    <x v="138"/>
    <x v="0"/>
    <x v="0"/>
    <s v="Tesseramento"/>
    <x v="1"/>
    <x v="0"/>
    <x v="0"/>
    <m/>
  </r>
  <r>
    <n v="29056"/>
    <x v="0"/>
    <x v="0"/>
    <x v="0"/>
    <x v="0"/>
    <x v="1"/>
    <x v="138"/>
    <x v="0"/>
    <x v="0"/>
    <s v="Tesseramento"/>
    <x v="1"/>
    <x v="4"/>
    <x v="0"/>
    <m/>
  </r>
  <r>
    <n v="141699"/>
    <x v="0"/>
    <x v="0"/>
    <x v="0"/>
    <x v="0"/>
    <x v="7"/>
    <x v="135"/>
    <x v="0"/>
    <x v="0"/>
    <s v="Tesseramento"/>
    <x v="1"/>
    <x v="0"/>
    <x v="0"/>
    <m/>
  </r>
  <r>
    <n v="187932"/>
    <x v="0"/>
    <x v="0"/>
    <x v="0"/>
    <x v="0"/>
    <x v="7"/>
    <x v="135"/>
    <x v="0"/>
    <x v="0"/>
    <s v="Tesseramento"/>
    <x v="1"/>
    <x v="0"/>
    <x v="0"/>
    <m/>
  </r>
  <r>
    <n v="42686"/>
    <x v="0"/>
    <x v="0"/>
    <x v="0"/>
    <x v="0"/>
    <x v="7"/>
    <x v="135"/>
    <x v="0"/>
    <x v="0"/>
    <s v="Tesseramento"/>
    <x v="1"/>
    <x v="4"/>
    <x v="0"/>
    <m/>
  </r>
  <r>
    <n v="216139"/>
    <x v="0"/>
    <x v="0"/>
    <x v="0"/>
    <x v="1"/>
    <x v="8"/>
    <x v="218"/>
    <x v="0"/>
    <x v="1"/>
    <s v="Tesseramento"/>
    <x v="0"/>
    <x v="0"/>
    <x v="0"/>
    <m/>
  </r>
  <r>
    <n v="193279"/>
    <x v="0"/>
    <x v="0"/>
    <x v="0"/>
    <x v="0"/>
    <x v="8"/>
    <x v="218"/>
    <x v="0"/>
    <x v="0"/>
    <s v="Tesseramento"/>
    <x v="0"/>
    <x v="0"/>
    <x v="0"/>
    <m/>
  </r>
  <r>
    <n v="70206"/>
    <x v="0"/>
    <x v="0"/>
    <x v="0"/>
    <x v="0"/>
    <x v="8"/>
    <x v="218"/>
    <x v="0"/>
    <x v="0"/>
    <s v="Tesseramento"/>
    <x v="0"/>
    <x v="0"/>
    <x v="0"/>
    <m/>
  </r>
  <r>
    <n v="226424"/>
    <x v="0"/>
    <x v="0"/>
    <x v="0"/>
    <x v="0"/>
    <x v="8"/>
    <x v="218"/>
    <x v="0"/>
    <x v="0"/>
    <s v="Tesseramento"/>
    <x v="0"/>
    <x v="0"/>
    <x v="0"/>
    <m/>
  </r>
  <r>
    <n v="180392"/>
    <x v="0"/>
    <x v="0"/>
    <x v="0"/>
    <x v="0"/>
    <x v="8"/>
    <x v="218"/>
    <x v="0"/>
    <x v="0"/>
    <s v="Tesseramento"/>
    <x v="0"/>
    <x v="0"/>
    <x v="0"/>
    <m/>
  </r>
  <r>
    <n v="216162"/>
    <x v="0"/>
    <x v="0"/>
    <x v="0"/>
    <x v="1"/>
    <x v="8"/>
    <x v="218"/>
    <x v="0"/>
    <x v="0"/>
    <s v="Tesseramento"/>
    <x v="0"/>
    <x v="0"/>
    <x v="0"/>
    <m/>
  </r>
  <r>
    <n v="17137"/>
    <x v="0"/>
    <x v="0"/>
    <x v="0"/>
    <x v="0"/>
    <x v="8"/>
    <x v="218"/>
    <x v="0"/>
    <x v="0"/>
    <s v="Tesseramento"/>
    <x v="0"/>
    <x v="4"/>
    <x v="0"/>
    <m/>
  </r>
  <r>
    <n v="223514"/>
    <x v="0"/>
    <x v="0"/>
    <x v="0"/>
    <x v="0"/>
    <x v="8"/>
    <x v="218"/>
    <x v="0"/>
    <x v="0"/>
    <s v="Tesseramento"/>
    <x v="0"/>
    <x v="0"/>
    <x v="0"/>
    <m/>
  </r>
  <r>
    <n v="214850"/>
    <x v="0"/>
    <x v="0"/>
    <x v="0"/>
    <x v="0"/>
    <x v="8"/>
    <x v="218"/>
    <x v="0"/>
    <x v="0"/>
    <s v="Tesseramento"/>
    <x v="0"/>
    <x v="0"/>
    <x v="0"/>
    <m/>
  </r>
  <r>
    <n v="17139"/>
    <x v="0"/>
    <x v="0"/>
    <x v="0"/>
    <x v="0"/>
    <x v="8"/>
    <x v="218"/>
    <x v="0"/>
    <x v="1"/>
    <s v="Tesseramento"/>
    <x v="0"/>
    <x v="4"/>
    <x v="0"/>
    <m/>
  </r>
  <r>
    <n v="99172"/>
    <x v="0"/>
    <x v="0"/>
    <x v="0"/>
    <x v="0"/>
    <x v="7"/>
    <x v="135"/>
    <x v="0"/>
    <x v="0"/>
    <s v="Tesseramento"/>
    <x v="1"/>
    <x v="1"/>
    <x v="0"/>
    <m/>
  </r>
  <r>
    <n v="182748"/>
    <x v="0"/>
    <x v="0"/>
    <x v="0"/>
    <x v="0"/>
    <x v="2"/>
    <x v="53"/>
    <x v="0"/>
    <x v="0"/>
    <s v="Tesseramento"/>
    <x v="1"/>
    <x v="1"/>
    <x v="0"/>
    <m/>
  </r>
  <r>
    <n v="195639"/>
    <x v="1"/>
    <x v="0"/>
    <x v="0"/>
    <x v="2"/>
    <x v="2"/>
    <x v="53"/>
    <x v="0"/>
    <x v="0"/>
    <s v="Tesseramento"/>
    <x v="1"/>
    <x v="5"/>
    <x v="0"/>
    <m/>
  </r>
  <r>
    <n v="30304"/>
    <x v="0"/>
    <x v="0"/>
    <x v="0"/>
    <x v="0"/>
    <x v="2"/>
    <x v="53"/>
    <x v="0"/>
    <x v="0"/>
    <s v="Tesseramento"/>
    <x v="1"/>
    <x v="4"/>
    <x v="0"/>
    <m/>
  </r>
  <r>
    <n v="163823"/>
    <x v="0"/>
    <x v="0"/>
    <x v="0"/>
    <x v="0"/>
    <x v="2"/>
    <x v="53"/>
    <x v="0"/>
    <x v="0"/>
    <s v="Tesseramento"/>
    <x v="1"/>
    <x v="0"/>
    <x v="0"/>
    <m/>
  </r>
  <r>
    <n v="98059"/>
    <x v="0"/>
    <x v="0"/>
    <x v="0"/>
    <x v="0"/>
    <x v="7"/>
    <x v="135"/>
    <x v="0"/>
    <x v="0"/>
    <s v="Tesseramento"/>
    <x v="1"/>
    <x v="1"/>
    <x v="0"/>
    <m/>
  </r>
  <r>
    <n v="86422"/>
    <x v="0"/>
    <x v="0"/>
    <x v="0"/>
    <x v="0"/>
    <x v="7"/>
    <x v="135"/>
    <x v="0"/>
    <x v="0"/>
    <s v="Tesseramento"/>
    <x v="1"/>
    <x v="1"/>
    <x v="0"/>
    <m/>
  </r>
  <r>
    <n v="71881"/>
    <x v="0"/>
    <x v="0"/>
    <x v="0"/>
    <x v="0"/>
    <x v="7"/>
    <x v="135"/>
    <x v="0"/>
    <x v="0"/>
    <s v="Tesseramento"/>
    <x v="1"/>
    <x v="4"/>
    <x v="0"/>
    <m/>
  </r>
  <r>
    <n v="231239"/>
    <x v="0"/>
    <x v="1"/>
    <x v="0"/>
    <x v="1"/>
    <x v="7"/>
    <x v="328"/>
    <x v="0"/>
    <x v="1"/>
    <s v="Tesseramento"/>
    <x v="0"/>
    <x v="0"/>
    <x v="0"/>
    <m/>
  </r>
  <r>
    <n v="231240"/>
    <x v="0"/>
    <x v="1"/>
    <x v="0"/>
    <x v="1"/>
    <x v="7"/>
    <x v="328"/>
    <x v="0"/>
    <x v="1"/>
    <s v="Tesseramento"/>
    <x v="0"/>
    <x v="0"/>
    <x v="0"/>
    <m/>
  </r>
  <r>
    <n v="232094"/>
    <x v="0"/>
    <x v="1"/>
    <x v="0"/>
    <x v="1"/>
    <x v="7"/>
    <x v="328"/>
    <x v="0"/>
    <x v="0"/>
    <s v="Tesseramento"/>
    <x v="0"/>
    <x v="0"/>
    <x v="0"/>
    <m/>
  </r>
  <r>
    <n v="234648"/>
    <x v="0"/>
    <x v="1"/>
    <x v="1"/>
    <x v="2"/>
    <x v="7"/>
    <x v="328"/>
    <x v="0"/>
    <x v="0"/>
    <s v="Tesseramento"/>
    <x v="0"/>
    <x v="0"/>
    <x v="0"/>
    <m/>
  </r>
  <r>
    <n v="50792"/>
    <x v="0"/>
    <x v="0"/>
    <x v="0"/>
    <x v="0"/>
    <x v="7"/>
    <x v="213"/>
    <x v="0"/>
    <x v="0"/>
    <s v="Tesseramento"/>
    <x v="1"/>
    <x v="3"/>
    <x v="0"/>
    <m/>
  </r>
  <r>
    <n v="180135"/>
    <x v="0"/>
    <x v="0"/>
    <x v="0"/>
    <x v="0"/>
    <x v="7"/>
    <x v="213"/>
    <x v="0"/>
    <x v="0"/>
    <s v="Tesseramento"/>
    <x v="1"/>
    <x v="3"/>
    <x v="0"/>
    <m/>
  </r>
  <r>
    <n v="205345"/>
    <x v="1"/>
    <x v="0"/>
    <x v="0"/>
    <x v="1"/>
    <x v="7"/>
    <x v="213"/>
    <x v="0"/>
    <x v="0"/>
    <s v="Tesseramento"/>
    <x v="1"/>
    <x v="5"/>
    <x v="0"/>
    <m/>
  </r>
  <r>
    <n v="173833"/>
    <x v="0"/>
    <x v="0"/>
    <x v="0"/>
    <x v="3"/>
    <x v="7"/>
    <x v="213"/>
    <x v="0"/>
    <x v="1"/>
    <s v="Tesseramento"/>
    <x v="1"/>
    <x v="4"/>
    <x v="0"/>
    <m/>
  </r>
  <r>
    <n v="15556"/>
    <x v="0"/>
    <x v="0"/>
    <x v="0"/>
    <x v="0"/>
    <x v="7"/>
    <x v="213"/>
    <x v="0"/>
    <x v="1"/>
    <s v="Tesseramento"/>
    <x v="1"/>
    <x v="4"/>
    <x v="0"/>
    <m/>
  </r>
  <r>
    <n v="209375"/>
    <x v="1"/>
    <x v="0"/>
    <x v="0"/>
    <x v="2"/>
    <x v="7"/>
    <x v="135"/>
    <x v="0"/>
    <x v="1"/>
    <s v="Tesseramento"/>
    <x v="1"/>
    <x v="5"/>
    <x v="0"/>
    <m/>
  </r>
  <r>
    <n v="34865"/>
    <x v="0"/>
    <x v="0"/>
    <x v="0"/>
    <x v="0"/>
    <x v="7"/>
    <x v="213"/>
    <x v="0"/>
    <x v="0"/>
    <s v="Tesseramento"/>
    <x v="1"/>
    <x v="3"/>
    <x v="0"/>
    <m/>
  </r>
  <r>
    <n v="135007"/>
    <x v="0"/>
    <x v="0"/>
    <x v="0"/>
    <x v="0"/>
    <x v="7"/>
    <x v="213"/>
    <x v="0"/>
    <x v="0"/>
    <s v="Tesseramento"/>
    <x v="1"/>
    <x v="4"/>
    <x v="0"/>
    <m/>
  </r>
  <r>
    <n v="17731"/>
    <x v="0"/>
    <x v="0"/>
    <x v="0"/>
    <x v="0"/>
    <x v="7"/>
    <x v="213"/>
    <x v="0"/>
    <x v="0"/>
    <s v="Tesseramento"/>
    <x v="1"/>
    <x v="4"/>
    <x v="0"/>
    <m/>
  </r>
  <r>
    <n v="192108"/>
    <x v="0"/>
    <x v="0"/>
    <x v="0"/>
    <x v="0"/>
    <x v="7"/>
    <x v="213"/>
    <x v="0"/>
    <x v="0"/>
    <s v="Tesseramento"/>
    <x v="1"/>
    <x v="0"/>
    <x v="0"/>
    <m/>
  </r>
  <r>
    <n v="67864"/>
    <x v="0"/>
    <x v="0"/>
    <x v="0"/>
    <x v="0"/>
    <x v="7"/>
    <x v="213"/>
    <x v="0"/>
    <x v="1"/>
    <s v="Tesseramento"/>
    <x v="1"/>
    <x v="1"/>
    <x v="0"/>
    <m/>
  </r>
  <r>
    <n v="44646"/>
    <x v="0"/>
    <x v="0"/>
    <x v="0"/>
    <x v="0"/>
    <x v="7"/>
    <x v="213"/>
    <x v="0"/>
    <x v="0"/>
    <s v="Tesseramento"/>
    <x v="1"/>
    <x v="3"/>
    <x v="0"/>
    <m/>
  </r>
  <r>
    <n v="87701"/>
    <x v="0"/>
    <x v="0"/>
    <x v="0"/>
    <x v="0"/>
    <x v="7"/>
    <x v="213"/>
    <x v="0"/>
    <x v="0"/>
    <s v="Tesseramento"/>
    <x v="1"/>
    <x v="3"/>
    <x v="0"/>
    <m/>
  </r>
  <r>
    <n v="87722"/>
    <x v="0"/>
    <x v="0"/>
    <x v="0"/>
    <x v="0"/>
    <x v="7"/>
    <x v="213"/>
    <x v="0"/>
    <x v="1"/>
    <s v="Tesseramento"/>
    <x v="1"/>
    <x v="1"/>
    <x v="0"/>
    <m/>
  </r>
  <r>
    <n v="78675"/>
    <x v="0"/>
    <x v="0"/>
    <x v="0"/>
    <x v="0"/>
    <x v="7"/>
    <x v="213"/>
    <x v="0"/>
    <x v="0"/>
    <s v="Tesseramento"/>
    <x v="1"/>
    <x v="0"/>
    <x v="0"/>
    <m/>
  </r>
  <r>
    <n v="34155"/>
    <x v="0"/>
    <x v="0"/>
    <x v="0"/>
    <x v="0"/>
    <x v="7"/>
    <x v="213"/>
    <x v="0"/>
    <x v="0"/>
    <s v="Tesseramento"/>
    <x v="1"/>
    <x v="0"/>
    <x v="0"/>
    <m/>
  </r>
  <r>
    <n v="83413"/>
    <x v="0"/>
    <x v="0"/>
    <x v="0"/>
    <x v="0"/>
    <x v="7"/>
    <x v="213"/>
    <x v="0"/>
    <x v="0"/>
    <s v="Tesseramento"/>
    <x v="1"/>
    <x v="4"/>
    <x v="0"/>
    <m/>
  </r>
  <r>
    <n v="164036"/>
    <x v="1"/>
    <x v="0"/>
    <x v="0"/>
    <x v="0"/>
    <x v="7"/>
    <x v="213"/>
    <x v="0"/>
    <x v="0"/>
    <s v="Tesseramento"/>
    <x v="1"/>
    <x v="7"/>
    <x v="0"/>
    <m/>
  </r>
  <r>
    <n v="169669"/>
    <x v="0"/>
    <x v="0"/>
    <x v="0"/>
    <x v="0"/>
    <x v="7"/>
    <x v="213"/>
    <x v="0"/>
    <x v="0"/>
    <s v="Tesseramento"/>
    <x v="1"/>
    <x v="0"/>
    <x v="0"/>
    <m/>
  </r>
  <r>
    <n v="164037"/>
    <x v="1"/>
    <x v="0"/>
    <x v="0"/>
    <x v="0"/>
    <x v="7"/>
    <x v="213"/>
    <x v="0"/>
    <x v="0"/>
    <s v="Tesseramento"/>
    <x v="1"/>
    <x v="2"/>
    <x v="0"/>
    <m/>
  </r>
  <r>
    <n v="218697"/>
    <x v="0"/>
    <x v="0"/>
    <x v="0"/>
    <x v="1"/>
    <x v="7"/>
    <x v="213"/>
    <x v="0"/>
    <x v="0"/>
    <s v="Tesseramento"/>
    <x v="1"/>
    <x v="1"/>
    <x v="0"/>
    <m/>
  </r>
  <r>
    <n v="197413"/>
    <x v="0"/>
    <x v="0"/>
    <x v="0"/>
    <x v="0"/>
    <x v="7"/>
    <x v="213"/>
    <x v="0"/>
    <x v="0"/>
    <s v="Tesseramento"/>
    <x v="1"/>
    <x v="3"/>
    <x v="0"/>
    <m/>
  </r>
  <r>
    <n v="54653"/>
    <x v="0"/>
    <x v="0"/>
    <x v="0"/>
    <x v="0"/>
    <x v="7"/>
    <x v="213"/>
    <x v="0"/>
    <x v="1"/>
    <s v="Tesseramento"/>
    <x v="1"/>
    <x v="4"/>
    <x v="0"/>
    <m/>
  </r>
  <r>
    <n v="185641"/>
    <x v="1"/>
    <x v="0"/>
    <x v="0"/>
    <x v="0"/>
    <x v="7"/>
    <x v="213"/>
    <x v="0"/>
    <x v="1"/>
    <s v="Tesseramento"/>
    <x v="1"/>
    <x v="5"/>
    <x v="0"/>
    <s v="BG"/>
  </r>
  <r>
    <n v="50653"/>
    <x v="0"/>
    <x v="0"/>
    <x v="0"/>
    <x v="0"/>
    <x v="7"/>
    <x v="213"/>
    <x v="0"/>
    <x v="0"/>
    <s v="Tesseramento"/>
    <x v="1"/>
    <x v="3"/>
    <x v="0"/>
    <m/>
  </r>
  <r>
    <n v="156596"/>
    <x v="0"/>
    <x v="0"/>
    <x v="0"/>
    <x v="0"/>
    <x v="7"/>
    <x v="213"/>
    <x v="0"/>
    <x v="1"/>
    <s v="Tesseramento"/>
    <x v="1"/>
    <x v="0"/>
    <x v="0"/>
    <m/>
  </r>
  <r>
    <n v="212469"/>
    <x v="0"/>
    <x v="0"/>
    <x v="0"/>
    <x v="0"/>
    <x v="7"/>
    <x v="213"/>
    <x v="0"/>
    <x v="0"/>
    <s v="Tesseramento"/>
    <x v="1"/>
    <x v="0"/>
    <x v="0"/>
    <m/>
  </r>
  <r>
    <n v="193951"/>
    <x v="1"/>
    <x v="0"/>
    <x v="0"/>
    <x v="0"/>
    <x v="7"/>
    <x v="213"/>
    <x v="0"/>
    <x v="0"/>
    <s v="Tesseramento"/>
    <x v="1"/>
    <x v="7"/>
    <x v="0"/>
    <m/>
  </r>
  <r>
    <n v="192111"/>
    <x v="0"/>
    <x v="0"/>
    <x v="0"/>
    <x v="0"/>
    <x v="7"/>
    <x v="213"/>
    <x v="0"/>
    <x v="0"/>
    <s v="Tesseramento"/>
    <x v="1"/>
    <x v="0"/>
    <x v="0"/>
    <m/>
  </r>
  <r>
    <n v="40043"/>
    <x v="0"/>
    <x v="0"/>
    <x v="0"/>
    <x v="0"/>
    <x v="7"/>
    <x v="213"/>
    <x v="0"/>
    <x v="0"/>
    <s v="Tesseramento"/>
    <x v="1"/>
    <x v="4"/>
    <x v="0"/>
    <m/>
  </r>
  <r>
    <n v="106999"/>
    <x v="0"/>
    <x v="0"/>
    <x v="0"/>
    <x v="0"/>
    <x v="7"/>
    <x v="213"/>
    <x v="0"/>
    <x v="0"/>
    <s v="Tesseramento"/>
    <x v="1"/>
    <x v="0"/>
    <x v="0"/>
    <m/>
  </r>
  <r>
    <n v="14962"/>
    <x v="0"/>
    <x v="0"/>
    <x v="0"/>
    <x v="0"/>
    <x v="7"/>
    <x v="213"/>
    <x v="0"/>
    <x v="0"/>
    <s v="Tesseramento"/>
    <x v="1"/>
    <x v="4"/>
    <x v="0"/>
    <m/>
  </r>
  <r>
    <n v="141917"/>
    <x v="0"/>
    <x v="0"/>
    <x v="0"/>
    <x v="0"/>
    <x v="7"/>
    <x v="213"/>
    <x v="0"/>
    <x v="1"/>
    <s v="Tesseramento"/>
    <x v="1"/>
    <x v="3"/>
    <x v="0"/>
    <m/>
  </r>
  <r>
    <n v="54664"/>
    <x v="0"/>
    <x v="0"/>
    <x v="0"/>
    <x v="0"/>
    <x v="7"/>
    <x v="213"/>
    <x v="0"/>
    <x v="0"/>
    <s v="Tesseramento"/>
    <x v="1"/>
    <x v="4"/>
    <x v="0"/>
    <m/>
  </r>
  <r>
    <n v="98428"/>
    <x v="0"/>
    <x v="0"/>
    <x v="0"/>
    <x v="1"/>
    <x v="7"/>
    <x v="213"/>
    <x v="0"/>
    <x v="1"/>
    <s v="Tesseramento"/>
    <x v="1"/>
    <x v="4"/>
    <x v="0"/>
    <m/>
  </r>
  <r>
    <n v="198532"/>
    <x v="0"/>
    <x v="0"/>
    <x v="0"/>
    <x v="1"/>
    <x v="7"/>
    <x v="213"/>
    <x v="0"/>
    <x v="0"/>
    <s v="Tesseramento"/>
    <x v="1"/>
    <x v="0"/>
    <x v="0"/>
    <m/>
  </r>
  <r>
    <n v="164039"/>
    <x v="1"/>
    <x v="0"/>
    <x v="0"/>
    <x v="0"/>
    <x v="7"/>
    <x v="213"/>
    <x v="0"/>
    <x v="0"/>
    <s v="Tesseramento"/>
    <x v="1"/>
    <x v="2"/>
    <x v="0"/>
    <m/>
  </r>
  <r>
    <n v="178903"/>
    <x v="1"/>
    <x v="0"/>
    <x v="0"/>
    <x v="0"/>
    <x v="7"/>
    <x v="213"/>
    <x v="0"/>
    <x v="1"/>
    <s v="Tesseramento"/>
    <x v="1"/>
    <x v="5"/>
    <x v="0"/>
    <s v="B"/>
  </r>
  <r>
    <n v="36661"/>
    <x v="0"/>
    <x v="0"/>
    <x v="0"/>
    <x v="0"/>
    <x v="7"/>
    <x v="213"/>
    <x v="0"/>
    <x v="0"/>
    <s v="Tesseramento"/>
    <x v="1"/>
    <x v="4"/>
    <x v="0"/>
    <m/>
  </r>
  <r>
    <n v="64681"/>
    <x v="0"/>
    <x v="0"/>
    <x v="0"/>
    <x v="0"/>
    <x v="7"/>
    <x v="213"/>
    <x v="0"/>
    <x v="0"/>
    <s v="Tesseramento"/>
    <x v="1"/>
    <x v="0"/>
    <x v="0"/>
    <m/>
  </r>
  <r>
    <n v="205355"/>
    <x v="0"/>
    <x v="0"/>
    <x v="0"/>
    <x v="0"/>
    <x v="7"/>
    <x v="213"/>
    <x v="0"/>
    <x v="0"/>
    <s v="Tesseramento"/>
    <x v="1"/>
    <x v="1"/>
    <x v="0"/>
    <m/>
  </r>
  <r>
    <n v="73117"/>
    <x v="0"/>
    <x v="0"/>
    <x v="0"/>
    <x v="0"/>
    <x v="7"/>
    <x v="213"/>
    <x v="0"/>
    <x v="1"/>
    <s v="Tesseramento"/>
    <x v="1"/>
    <x v="3"/>
    <x v="0"/>
    <m/>
  </r>
  <r>
    <n v="46028"/>
    <x v="0"/>
    <x v="0"/>
    <x v="0"/>
    <x v="0"/>
    <x v="7"/>
    <x v="213"/>
    <x v="0"/>
    <x v="0"/>
    <s v="Tesseramento"/>
    <x v="1"/>
    <x v="4"/>
    <x v="0"/>
    <m/>
  </r>
  <r>
    <n v="98431"/>
    <x v="0"/>
    <x v="0"/>
    <x v="0"/>
    <x v="0"/>
    <x v="7"/>
    <x v="213"/>
    <x v="0"/>
    <x v="0"/>
    <s v="Tesseramento"/>
    <x v="1"/>
    <x v="4"/>
    <x v="0"/>
    <m/>
  </r>
  <r>
    <n v="176548"/>
    <x v="0"/>
    <x v="0"/>
    <x v="0"/>
    <x v="1"/>
    <x v="7"/>
    <x v="213"/>
    <x v="0"/>
    <x v="0"/>
    <s v="Tesseramento"/>
    <x v="1"/>
    <x v="4"/>
    <x v="0"/>
    <m/>
  </r>
  <r>
    <n v="182878"/>
    <x v="0"/>
    <x v="0"/>
    <x v="0"/>
    <x v="0"/>
    <x v="7"/>
    <x v="213"/>
    <x v="0"/>
    <x v="0"/>
    <s v="Tesseramento"/>
    <x v="1"/>
    <x v="0"/>
    <x v="0"/>
    <m/>
  </r>
  <r>
    <n v="15557"/>
    <x v="0"/>
    <x v="0"/>
    <x v="0"/>
    <x v="0"/>
    <x v="7"/>
    <x v="213"/>
    <x v="0"/>
    <x v="0"/>
    <s v="Tesseramento"/>
    <x v="1"/>
    <x v="4"/>
    <x v="0"/>
    <m/>
  </r>
  <r>
    <n v="80524"/>
    <x v="0"/>
    <x v="0"/>
    <x v="0"/>
    <x v="0"/>
    <x v="7"/>
    <x v="213"/>
    <x v="0"/>
    <x v="0"/>
    <s v="Tesseramento"/>
    <x v="1"/>
    <x v="4"/>
    <x v="0"/>
    <m/>
  </r>
  <r>
    <n v="92484"/>
    <x v="0"/>
    <x v="0"/>
    <x v="0"/>
    <x v="0"/>
    <x v="7"/>
    <x v="213"/>
    <x v="0"/>
    <x v="1"/>
    <s v="Tesseramento"/>
    <x v="1"/>
    <x v="0"/>
    <x v="0"/>
    <m/>
  </r>
  <r>
    <n v="207991"/>
    <x v="0"/>
    <x v="0"/>
    <x v="0"/>
    <x v="0"/>
    <x v="7"/>
    <x v="213"/>
    <x v="0"/>
    <x v="1"/>
    <s v="Tesseramento"/>
    <x v="1"/>
    <x v="3"/>
    <x v="0"/>
    <m/>
  </r>
  <r>
    <n v="234649"/>
    <x v="0"/>
    <x v="1"/>
    <x v="1"/>
    <x v="1"/>
    <x v="7"/>
    <x v="328"/>
    <x v="0"/>
    <x v="0"/>
    <s v="Tesseramento"/>
    <x v="0"/>
    <x v="0"/>
    <x v="0"/>
    <m/>
  </r>
  <r>
    <n v="82514"/>
    <x v="0"/>
    <x v="0"/>
    <x v="0"/>
    <x v="0"/>
    <x v="7"/>
    <x v="213"/>
    <x v="0"/>
    <x v="0"/>
    <s v="Tesseramento"/>
    <x v="1"/>
    <x v="4"/>
    <x v="0"/>
    <m/>
  </r>
  <r>
    <n v="234650"/>
    <x v="0"/>
    <x v="1"/>
    <x v="1"/>
    <x v="3"/>
    <x v="7"/>
    <x v="328"/>
    <x v="0"/>
    <x v="0"/>
    <s v="Tesseramento"/>
    <x v="0"/>
    <x v="0"/>
    <x v="0"/>
    <m/>
  </r>
  <r>
    <n v="234651"/>
    <x v="0"/>
    <x v="1"/>
    <x v="1"/>
    <x v="3"/>
    <x v="7"/>
    <x v="328"/>
    <x v="0"/>
    <x v="0"/>
    <s v="Tesseramento"/>
    <x v="0"/>
    <x v="0"/>
    <x v="0"/>
    <m/>
  </r>
  <r>
    <n v="131602"/>
    <x v="0"/>
    <x v="0"/>
    <x v="0"/>
    <x v="1"/>
    <x v="7"/>
    <x v="210"/>
    <x v="0"/>
    <x v="0"/>
    <s v="Tesseramento"/>
    <x v="0"/>
    <x v="0"/>
    <x v="0"/>
    <m/>
  </r>
  <r>
    <n v="184205"/>
    <x v="0"/>
    <x v="0"/>
    <x v="0"/>
    <x v="0"/>
    <x v="7"/>
    <x v="210"/>
    <x v="0"/>
    <x v="0"/>
    <s v="Tesseramento"/>
    <x v="0"/>
    <x v="1"/>
    <x v="0"/>
    <m/>
  </r>
  <r>
    <n v="184194"/>
    <x v="0"/>
    <x v="0"/>
    <x v="0"/>
    <x v="0"/>
    <x v="7"/>
    <x v="210"/>
    <x v="0"/>
    <x v="0"/>
    <s v="Tesseramento"/>
    <x v="0"/>
    <x v="3"/>
    <x v="0"/>
    <m/>
  </r>
  <r>
    <n v="135551"/>
    <x v="0"/>
    <x v="0"/>
    <x v="0"/>
    <x v="0"/>
    <x v="7"/>
    <x v="210"/>
    <x v="0"/>
    <x v="0"/>
    <s v="Tesseramento"/>
    <x v="0"/>
    <x v="3"/>
    <x v="0"/>
    <m/>
  </r>
  <r>
    <n v="191186"/>
    <x v="0"/>
    <x v="0"/>
    <x v="0"/>
    <x v="0"/>
    <x v="7"/>
    <x v="210"/>
    <x v="0"/>
    <x v="0"/>
    <s v="Tesseramento"/>
    <x v="0"/>
    <x v="0"/>
    <x v="0"/>
    <m/>
  </r>
  <r>
    <n v="191897"/>
    <x v="0"/>
    <x v="0"/>
    <x v="0"/>
    <x v="0"/>
    <x v="7"/>
    <x v="210"/>
    <x v="0"/>
    <x v="1"/>
    <s v="Tesseramento"/>
    <x v="0"/>
    <x v="4"/>
    <x v="0"/>
    <m/>
  </r>
  <r>
    <n v="230346"/>
    <x v="0"/>
    <x v="0"/>
    <x v="0"/>
    <x v="1"/>
    <x v="7"/>
    <x v="210"/>
    <x v="0"/>
    <x v="1"/>
    <s v="Tesseramento"/>
    <x v="0"/>
    <x v="1"/>
    <x v="0"/>
    <m/>
  </r>
  <r>
    <n v="209887"/>
    <x v="0"/>
    <x v="0"/>
    <x v="0"/>
    <x v="1"/>
    <x v="7"/>
    <x v="210"/>
    <x v="0"/>
    <x v="1"/>
    <s v="Tesseramento"/>
    <x v="0"/>
    <x v="3"/>
    <x v="0"/>
    <m/>
  </r>
  <r>
    <n v="32892"/>
    <x v="0"/>
    <x v="0"/>
    <x v="0"/>
    <x v="0"/>
    <x v="7"/>
    <x v="210"/>
    <x v="0"/>
    <x v="0"/>
    <s v="Tesseramento"/>
    <x v="0"/>
    <x v="4"/>
    <x v="0"/>
    <m/>
  </r>
  <r>
    <n v="217223"/>
    <x v="0"/>
    <x v="0"/>
    <x v="0"/>
    <x v="0"/>
    <x v="7"/>
    <x v="210"/>
    <x v="0"/>
    <x v="0"/>
    <s v="Tesseramento"/>
    <x v="0"/>
    <x v="0"/>
    <x v="0"/>
    <m/>
  </r>
  <r>
    <n v="219486"/>
    <x v="0"/>
    <x v="0"/>
    <x v="0"/>
    <x v="1"/>
    <x v="7"/>
    <x v="210"/>
    <x v="0"/>
    <x v="0"/>
    <s v="Tesseramento"/>
    <x v="0"/>
    <x v="0"/>
    <x v="0"/>
    <m/>
  </r>
  <r>
    <n v="33371"/>
    <x v="0"/>
    <x v="0"/>
    <x v="0"/>
    <x v="0"/>
    <x v="7"/>
    <x v="210"/>
    <x v="0"/>
    <x v="0"/>
    <s v="Tesseramento"/>
    <x v="0"/>
    <x v="0"/>
    <x v="0"/>
    <m/>
  </r>
  <r>
    <n v="175752"/>
    <x v="0"/>
    <x v="0"/>
    <x v="0"/>
    <x v="0"/>
    <x v="7"/>
    <x v="328"/>
    <x v="0"/>
    <x v="1"/>
    <s v="Tesseramento"/>
    <x v="0"/>
    <x v="3"/>
    <x v="0"/>
    <m/>
  </r>
  <r>
    <n v="234535"/>
    <x v="0"/>
    <x v="0"/>
    <x v="1"/>
    <x v="3"/>
    <x v="7"/>
    <x v="210"/>
    <x v="0"/>
    <x v="1"/>
    <s v="Tesseramento"/>
    <x v="0"/>
    <x v="0"/>
    <x v="0"/>
    <m/>
  </r>
  <r>
    <n v="39705"/>
    <x v="0"/>
    <x v="0"/>
    <x v="0"/>
    <x v="0"/>
    <x v="7"/>
    <x v="210"/>
    <x v="0"/>
    <x v="0"/>
    <s v="Tesseramento"/>
    <x v="0"/>
    <x v="3"/>
    <x v="0"/>
    <m/>
  </r>
  <r>
    <n v="104712"/>
    <x v="0"/>
    <x v="0"/>
    <x v="0"/>
    <x v="0"/>
    <x v="7"/>
    <x v="328"/>
    <x v="0"/>
    <x v="0"/>
    <s v="Tesseramento"/>
    <x v="0"/>
    <x v="3"/>
    <x v="0"/>
    <m/>
  </r>
  <r>
    <n v="234589"/>
    <x v="0"/>
    <x v="0"/>
    <x v="1"/>
    <x v="1"/>
    <x v="4"/>
    <x v="197"/>
    <x v="0"/>
    <x v="0"/>
    <s v="Tesseramento"/>
    <x v="1"/>
    <x v="0"/>
    <x v="0"/>
    <m/>
  </r>
  <r>
    <n v="234588"/>
    <x v="0"/>
    <x v="0"/>
    <x v="1"/>
    <x v="0"/>
    <x v="4"/>
    <x v="197"/>
    <x v="0"/>
    <x v="1"/>
    <s v="Tesseramento"/>
    <x v="1"/>
    <x v="4"/>
    <x v="0"/>
    <m/>
  </r>
  <r>
    <n v="213818"/>
    <x v="1"/>
    <x v="0"/>
    <x v="2"/>
    <x v="2"/>
    <x v="11"/>
    <x v="94"/>
    <x v="0"/>
    <x v="0"/>
    <s v="Tesseramento"/>
    <x v="1"/>
    <x v="6"/>
    <x v="0"/>
    <m/>
  </r>
  <r>
    <n v="154873"/>
    <x v="1"/>
    <x v="0"/>
    <x v="0"/>
    <x v="0"/>
    <x v="11"/>
    <x v="189"/>
    <x v="0"/>
    <x v="0"/>
    <s v="Tesseramento"/>
    <x v="1"/>
    <x v="6"/>
    <x v="0"/>
    <s v="B"/>
  </r>
  <r>
    <n v="231069"/>
    <x v="0"/>
    <x v="0"/>
    <x v="0"/>
    <x v="0"/>
    <x v="11"/>
    <x v="189"/>
    <x v="0"/>
    <x v="0"/>
    <s v="Tesseramento"/>
    <x v="1"/>
    <x v="3"/>
    <x v="0"/>
    <m/>
  </r>
  <r>
    <n v="214374"/>
    <x v="1"/>
    <x v="0"/>
    <x v="0"/>
    <x v="2"/>
    <x v="11"/>
    <x v="189"/>
    <x v="0"/>
    <x v="0"/>
    <s v="Tesseramento"/>
    <x v="1"/>
    <x v="5"/>
    <x v="0"/>
    <m/>
  </r>
  <r>
    <n v="234478"/>
    <x v="1"/>
    <x v="0"/>
    <x v="1"/>
    <x v="2"/>
    <x v="12"/>
    <x v="27"/>
    <x v="0"/>
    <x v="0"/>
    <s v="Tesseramento"/>
    <x v="1"/>
    <x v="5"/>
    <x v="0"/>
    <m/>
  </r>
  <r>
    <n v="123743"/>
    <x v="0"/>
    <x v="0"/>
    <x v="0"/>
    <x v="0"/>
    <x v="11"/>
    <x v="94"/>
    <x v="0"/>
    <x v="0"/>
    <s v="Tesseramento"/>
    <x v="1"/>
    <x v="0"/>
    <x v="0"/>
    <m/>
  </r>
  <r>
    <n v="31499"/>
    <x v="0"/>
    <x v="0"/>
    <x v="0"/>
    <x v="0"/>
    <x v="11"/>
    <x v="94"/>
    <x v="0"/>
    <x v="0"/>
    <s v="Tesseramento"/>
    <x v="1"/>
    <x v="4"/>
    <x v="0"/>
    <m/>
  </r>
  <r>
    <n v="128034"/>
    <x v="0"/>
    <x v="0"/>
    <x v="0"/>
    <x v="0"/>
    <x v="11"/>
    <x v="94"/>
    <x v="0"/>
    <x v="1"/>
    <s v="Tesseramento"/>
    <x v="1"/>
    <x v="3"/>
    <x v="0"/>
    <m/>
  </r>
  <r>
    <n v="79898"/>
    <x v="0"/>
    <x v="0"/>
    <x v="0"/>
    <x v="0"/>
    <x v="11"/>
    <x v="189"/>
    <x v="0"/>
    <x v="0"/>
    <s v="Tesseramento"/>
    <x v="1"/>
    <x v="3"/>
    <x v="0"/>
    <m/>
  </r>
  <r>
    <n v="24081"/>
    <x v="0"/>
    <x v="0"/>
    <x v="0"/>
    <x v="0"/>
    <x v="11"/>
    <x v="94"/>
    <x v="0"/>
    <x v="1"/>
    <s v="Tesseramento"/>
    <x v="1"/>
    <x v="4"/>
    <x v="0"/>
    <m/>
  </r>
  <r>
    <n v="74403"/>
    <x v="0"/>
    <x v="0"/>
    <x v="0"/>
    <x v="0"/>
    <x v="11"/>
    <x v="94"/>
    <x v="0"/>
    <x v="0"/>
    <s v="Tesseramento"/>
    <x v="1"/>
    <x v="0"/>
    <x v="0"/>
    <m/>
  </r>
  <r>
    <n v="142147"/>
    <x v="0"/>
    <x v="0"/>
    <x v="0"/>
    <x v="0"/>
    <x v="11"/>
    <x v="94"/>
    <x v="0"/>
    <x v="0"/>
    <s v="Tesseramento"/>
    <x v="1"/>
    <x v="4"/>
    <x v="0"/>
    <m/>
  </r>
  <r>
    <n v="23884"/>
    <x v="0"/>
    <x v="0"/>
    <x v="0"/>
    <x v="0"/>
    <x v="11"/>
    <x v="94"/>
    <x v="0"/>
    <x v="0"/>
    <s v="Tesseramento"/>
    <x v="1"/>
    <x v="3"/>
    <x v="0"/>
    <m/>
  </r>
  <r>
    <n v="23897"/>
    <x v="0"/>
    <x v="0"/>
    <x v="0"/>
    <x v="0"/>
    <x v="11"/>
    <x v="94"/>
    <x v="0"/>
    <x v="0"/>
    <s v="Tesseramento"/>
    <x v="1"/>
    <x v="3"/>
    <x v="0"/>
    <m/>
  </r>
  <r>
    <n v="131165"/>
    <x v="0"/>
    <x v="0"/>
    <x v="0"/>
    <x v="0"/>
    <x v="11"/>
    <x v="94"/>
    <x v="0"/>
    <x v="0"/>
    <s v="Tesseramento"/>
    <x v="1"/>
    <x v="3"/>
    <x v="0"/>
    <m/>
  </r>
  <r>
    <n v="23917"/>
    <x v="0"/>
    <x v="0"/>
    <x v="0"/>
    <x v="0"/>
    <x v="11"/>
    <x v="94"/>
    <x v="0"/>
    <x v="0"/>
    <s v="Tesseramento"/>
    <x v="1"/>
    <x v="0"/>
    <x v="0"/>
    <m/>
  </r>
  <r>
    <n v="147948"/>
    <x v="0"/>
    <x v="0"/>
    <x v="0"/>
    <x v="0"/>
    <x v="11"/>
    <x v="94"/>
    <x v="0"/>
    <x v="0"/>
    <s v="Tesseramento"/>
    <x v="1"/>
    <x v="3"/>
    <x v="0"/>
    <m/>
  </r>
  <r>
    <n v="24876"/>
    <x v="0"/>
    <x v="0"/>
    <x v="0"/>
    <x v="0"/>
    <x v="11"/>
    <x v="94"/>
    <x v="0"/>
    <x v="0"/>
    <s v="Tesseramento"/>
    <x v="1"/>
    <x v="4"/>
    <x v="0"/>
    <m/>
  </r>
  <r>
    <n v="23960"/>
    <x v="0"/>
    <x v="0"/>
    <x v="0"/>
    <x v="0"/>
    <x v="11"/>
    <x v="94"/>
    <x v="0"/>
    <x v="0"/>
    <s v="Tesseramento"/>
    <x v="1"/>
    <x v="3"/>
    <x v="0"/>
    <m/>
  </r>
  <r>
    <n v="218146"/>
    <x v="0"/>
    <x v="0"/>
    <x v="0"/>
    <x v="1"/>
    <x v="11"/>
    <x v="94"/>
    <x v="0"/>
    <x v="0"/>
    <s v="Tesseramento"/>
    <x v="1"/>
    <x v="0"/>
    <x v="0"/>
    <m/>
  </r>
  <r>
    <n v="58588"/>
    <x v="0"/>
    <x v="0"/>
    <x v="0"/>
    <x v="0"/>
    <x v="11"/>
    <x v="94"/>
    <x v="0"/>
    <x v="1"/>
    <s v="Tesseramento"/>
    <x v="1"/>
    <x v="4"/>
    <x v="0"/>
    <m/>
  </r>
  <r>
    <n v="142148"/>
    <x v="0"/>
    <x v="0"/>
    <x v="0"/>
    <x v="0"/>
    <x v="11"/>
    <x v="94"/>
    <x v="0"/>
    <x v="1"/>
    <s v="Tesseramento"/>
    <x v="1"/>
    <x v="3"/>
    <x v="0"/>
    <m/>
  </r>
  <r>
    <n v="200817"/>
    <x v="0"/>
    <x v="0"/>
    <x v="0"/>
    <x v="0"/>
    <x v="11"/>
    <x v="94"/>
    <x v="0"/>
    <x v="0"/>
    <s v="Tesseramento"/>
    <x v="1"/>
    <x v="3"/>
    <x v="0"/>
    <m/>
  </r>
  <r>
    <n v="210434"/>
    <x v="0"/>
    <x v="0"/>
    <x v="0"/>
    <x v="0"/>
    <x v="11"/>
    <x v="94"/>
    <x v="0"/>
    <x v="0"/>
    <s v="Tesseramento"/>
    <x v="1"/>
    <x v="0"/>
    <x v="0"/>
    <m/>
  </r>
  <r>
    <n v="31639"/>
    <x v="0"/>
    <x v="0"/>
    <x v="0"/>
    <x v="0"/>
    <x v="11"/>
    <x v="94"/>
    <x v="0"/>
    <x v="0"/>
    <s v="Tesseramento"/>
    <x v="1"/>
    <x v="4"/>
    <x v="0"/>
    <m/>
  </r>
  <r>
    <n v="196459"/>
    <x v="0"/>
    <x v="0"/>
    <x v="0"/>
    <x v="0"/>
    <x v="11"/>
    <x v="94"/>
    <x v="0"/>
    <x v="1"/>
    <s v="Tesseramento"/>
    <x v="1"/>
    <x v="0"/>
    <x v="0"/>
    <m/>
  </r>
  <r>
    <n v="24083"/>
    <x v="0"/>
    <x v="0"/>
    <x v="0"/>
    <x v="0"/>
    <x v="11"/>
    <x v="94"/>
    <x v="0"/>
    <x v="0"/>
    <s v="Tesseramento"/>
    <x v="1"/>
    <x v="4"/>
    <x v="0"/>
    <m/>
  </r>
  <r>
    <n v="205420"/>
    <x v="1"/>
    <x v="0"/>
    <x v="0"/>
    <x v="1"/>
    <x v="11"/>
    <x v="94"/>
    <x v="0"/>
    <x v="1"/>
    <s v="Tesseramento"/>
    <x v="1"/>
    <x v="5"/>
    <x v="0"/>
    <m/>
  </r>
  <r>
    <n v="193683"/>
    <x v="1"/>
    <x v="0"/>
    <x v="0"/>
    <x v="0"/>
    <x v="11"/>
    <x v="94"/>
    <x v="0"/>
    <x v="1"/>
    <s v="Tesseramento"/>
    <x v="1"/>
    <x v="6"/>
    <x v="0"/>
    <m/>
  </r>
  <r>
    <n v="24130"/>
    <x v="0"/>
    <x v="0"/>
    <x v="0"/>
    <x v="0"/>
    <x v="11"/>
    <x v="94"/>
    <x v="0"/>
    <x v="1"/>
    <s v="Tesseramento"/>
    <x v="1"/>
    <x v="4"/>
    <x v="0"/>
    <m/>
  </r>
  <r>
    <n v="41418"/>
    <x v="0"/>
    <x v="0"/>
    <x v="0"/>
    <x v="0"/>
    <x v="11"/>
    <x v="94"/>
    <x v="0"/>
    <x v="0"/>
    <s v="Tesseramento"/>
    <x v="1"/>
    <x v="4"/>
    <x v="0"/>
    <m/>
  </r>
  <r>
    <n v="24206"/>
    <x v="0"/>
    <x v="0"/>
    <x v="0"/>
    <x v="0"/>
    <x v="11"/>
    <x v="94"/>
    <x v="0"/>
    <x v="1"/>
    <s v="Tesseramento"/>
    <x v="1"/>
    <x v="4"/>
    <x v="0"/>
    <m/>
  </r>
  <r>
    <n v="24177"/>
    <x v="0"/>
    <x v="0"/>
    <x v="0"/>
    <x v="0"/>
    <x v="11"/>
    <x v="94"/>
    <x v="0"/>
    <x v="0"/>
    <s v="Tesseramento"/>
    <x v="1"/>
    <x v="3"/>
    <x v="0"/>
    <m/>
  </r>
  <r>
    <n v="24204"/>
    <x v="0"/>
    <x v="0"/>
    <x v="0"/>
    <x v="0"/>
    <x v="11"/>
    <x v="94"/>
    <x v="0"/>
    <x v="0"/>
    <s v="Tesseramento"/>
    <x v="1"/>
    <x v="4"/>
    <x v="0"/>
    <m/>
  </r>
  <r>
    <n v="60185"/>
    <x v="0"/>
    <x v="0"/>
    <x v="0"/>
    <x v="0"/>
    <x v="11"/>
    <x v="94"/>
    <x v="0"/>
    <x v="1"/>
    <s v="Tesseramento"/>
    <x v="1"/>
    <x v="3"/>
    <x v="0"/>
    <m/>
  </r>
  <r>
    <n v="226691"/>
    <x v="0"/>
    <x v="0"/>
    <x v="0"/>
    <x v="0"/>
    <x v="7"/>
    <x v="328"/>
    <x v="0"/>
    <x v="0"/>
    <s v="Tesseramento"/>
    <x v="0"/>
    <x v="0"/>
    <x v="0"/>
    <m/>
  </r>
  <r>
    <n v="181304"/>
    <x v="0"/>
    <x v="0"/>
    <x v="0"/>
    <x v="0"/>
    <x v="11"/>
    <x v="189"/>
    <x v="0"/>
    <x v="0"/>
    <s v="Tesseramento"/>
    <x v="1"/>
    <x v="0"/>
    <x v="0"/>
    <m/>
  </r>
  <r>
    <n v="232380"/>
    <x v="0"/>
    <x v="0"/>
    <x v="0"/>
    <x v="0"/>
    <x v="7"/>
    <x v="328"/>
    <x v="0"/>
    <x v="0"/>
    <s v="Tesseramento"/>
    <x v="0"/>
    <x v="1"/>
    <x v="0"/>
    <m/>
  </r>
  <r>
    <n v="226700"/>
    <x v="0"/>
    <x v="0"/>
    <x v="0"/>
    <x v="0"/>
    <x v="7"/>
    <x v="328"/>
    <x v="0"/>
    <x v="0"/>
    <s v="Tesseramento"/>
    <x v="0"/>
    <x v="0"/>
    <x v="0"/>
    <m/>
  </r>
  <r>
    <n v="120044"/>
    <x v="0"/>
    <x v="0"/>
    <x v="0"/>
    <x v="0"/>
    <x v="11"/>
    <x v="94"/>
    <x v="0"/>
    <x v="0"/>
    <s v="Tesseramento"/>
    <x v="1"/>
    <x v="4"/>
    <x v="0"/>
    <m/>
  </r>
  <r>
    <n v="231070"/>
    <x v="0"/>
    <x v="0"/>
    <x v="0"/>
    <x v="1"/>
    <x v="11"/>
    <x v="189"/>
    <x v="0"/>
    <x v="1"/>
    <s v="Tesseramento"/>
    <x v="1"/>
    <x v="0"/>
    <x v="0"/>
    <m/>
  </r>
  <r>
    <n v="216973"/>
    <x v="0"/>
    <x v="0"/>
    <x v="0"/>
    <x v="1"/>
    <x v="7"/>
    <x v="328"/>
    <x v="0"/>
    <x v="1"/>
    <s v="Tesseramento"/>
    <x v="0"/>
    <x v="0"/>
    <x v="0"/>
    <m/>
  </r>
  <r>
    <n v="229814"/>
    <x v="1"/>
    <x v="0"/>
    <x v="0"/>
    <x v="2"/>
    <x v="11"/>
    <x v="189"/>
    <x v="0"/>
    <x v="0"/>
    <s v="Tesseramento"/>
    <x v="1"/>
    <x v="5"/>
    <x v="0"/>
    <m/>
  </r>
  <r>
    <n v="188041"/>
    <x v="0"/>
    <x v="0"/>
    <x v="0"/>
    <x v="0"/>
    <x v="7"/>
    <x v="328"/>
    <x v="0"/>
    <x v="0"/>
    <s v="Tesseramento"/>
    <x v="0"/>
    <x v="0"/>
    <x v="0"/>
    <m/>
  </r>
  <r>
    <n v="56546"/>
    <x v="0"/>
    <x v="0"/>
    <x v="0"/>
    <x v="0"/>
    <x v="11"/>
    <x v="189"/>
    <x v="0"/>
    <x v="0"/>
    <s v="Tesseramento"/>
    <x v="1"/>
    <x v="4"/>
    <x v="0"/>
    <m/>
  </r>
  <r>
    <n v="188044"/>
    <x v="0"/>
    <x v="0"/>
    <x v="0"/>
    <x v="0"/>
    <x v="7"/>
    <x v="328"/>
    <x v="0"/>
    <x v="0"/>
    <s v="Tesseramento"/>
    <x v="0"/>
    <x v="0"/>
    <x v="0"/>
    <m/>
  </r>
  <r>
    <n v="170066"/>
    <x v="0"/>
    <x v="0"/>
    <x v="0"/>
    <x v="0"/>
    <x v="11"/>
    <x v="189"/>
    <x v="0"/>
    <x v="0"/>
    <s v="Tesseramento"/>
    <x v="1"/>
    <x v="0"/>
    <x v="0"/>
    <m/>
  </r>
  <r>
    <n v="214555"/>
    <x v="0"/>
    <x v="0"/>
    <x v="0"/>
    <x v="0"/>
    <x v="11"/>
    <x v="189"/>
    <x v="0"/>
    <x v="0"/>
    <s v="Tesseramento"/>
    <x v="1"/>
    <x v="0"/>
    <x v="0"/>
    <m/>
  </r>
  <r>
    <n v="234479"/>
    <x v="1"/>
    <x v="0"/>
    <x v="1"/>
    <x v="2"/>
    <x v="12"/>
    <x v="27"/>
    <x v="0"/>
    <x v="1"/>
    <s v="Tesseramento"/>
    <x v="1"/>
    <x v="5"/>
    <x v="0"/>
    <m/>
  </r>
  <r>
    <n v="29622"/>
    <x v="0"/>
    <x v="0"/>
    <x v="0"/>
    <x v="0"/>
    <x v="11"/>
    <x v="189"/>
    <x v="0"/>
    <x v="0"/>
    <s v="Tesseramento"/>
    <x v="1"/>
    <x v="3"/>
    <x v="0"/>
    <m/>
  </r>
  <r>
    <n v="128477"/>
    <x v="0"/>
    <x v="0"/>
    <x v="0"/>
    <x v="0"/>
    <x v="11"/>
    <x v="189"/>
    <x v="0"/>
    <x v="0"/>
    <s v="Tesseramento"/>
    <x v="1"/>
    <x v="3"/>
    <x v="0"/>
    <m/>
  </r>
  <r>
    <n v="234652"/>
    <x v="1"/>
    <x v="0"/>
    <x v="1"/>
    <x v="1"/>
    <x v="7"/>
    <x v="328"/>
    <x v="0"/>
    <x v="0"/>
    <s v="Tesseramento"/>
    <x v="0"/>
    <x v="7"/>
    <x v="0"/>
    <m/>
  </r>
  <r>
    <n v="227136"/>
    <x v="0"/>
    <x v="0"/>
    <x v="0"/>
    <x v="2"/>
    <x v="6"/>
    <x v="344"/>
    <x v="0"/>
    <x v="0"/>
    <s v="Tesseramento"/>
    <x v="0"/>
    <x v="0"/>
    <x v="0"/>
    <m/>
  </r>
  <r>
    <n v="234653"/>
    <x v="0"/>
    <x v="0"/>
    <x v="1"/>
    <x v="0"/>
    <x v="7"/>
    <x v="328"/>
    <x v="0"/>
    <x v="0"/>
    <s v="Tesseramento"/>
    <x v="0"/>
    <x v="0"/>
    <x v="0"/>
    <m/>
  </r>
  <r>
    <n v="234512"/>
    <x v="0"/>
    <x v="1"/>
    <x v="1"/>
    <x v="2"/>
    <x v="8"/>
    <x v="222"/>
    <x v="0"/>
    <x v="0"/>
    <s v="Tesseramento"/>
    <x v="1"/>
    <x v="0"/>
    <x v="0"/>
    <m/>
  </r>
  <r>
    <n v="234654"/>
    <x v="0"/>
    <x v="0"/>
    <x v="1"/>
    <x v="2"/>
    <x v="7"/>
    <x v="328"/>
    <x v="0"/>
    <x v="1"/>
    <s v="Tesseramento"/>
    <x v="0"/>
    <x v="0"/>
    <x v="0"/>
    <m/>
  </r>
  <r>
    <n v="56735"/>
    <x v="0"/>
    <x v="0"/>
    <x v="0"/>
    <x v="0"/>
    <x v="7"/>
    <x v="191"/>
    <x v="0"/>
    <x v="0"/>
    <s v="Tesseramento"/>
    <x v="0"/>
    <x v="0"/>
    <x v="0"/>
    <m/>
  </r>
  <r>
    <n v="105727"/>
    <x v="0"/>
    <x v="0"/>
    <x v="2"/>
    <x v="0"/>
    <x v="7"/>
    <x v="191"/>
    <x v="0"/>
    <x v="0"/>
    <s v="Tesseramento"/>
    <x v="0"/>
    <x v="3"/>
    <x v="0"/>
    <m/>
  </r>
  <r>
    <n v="160121"/>
    <x v="0"/>
    <x v="0"/>
    <x v="0"/>
    <x v="0"/>
    <x v="0"/>
    <x v="361"/>
    <x v="0"/>
    <x v="0"/>
    <s v="Tesseramento"/>
    <x v="0"/>
    <x v="3"/>
    <x v="0"/>
    <m/>
  </r>
  <r>
    <n v="88988"/>
    <x v="0"/>
    <x v="0"/>
    <x v="0"/>
    <x v="0"/>
    <x v="0"/>
    <x v="361"/>
    <x v="0"/>
    <x v="0"/>
    <s v="Tesseramento"/>
    <x v="0"/>
    <x v="0"/>
    <x v="0"/>
    <m/>
  </r>
  <r>
    <n v="155201"/>
    <x v="0"/>
    <x v="0"/>
    <x v="0"/>
    <x v="1"/>
    <x v="0"/>
    <x v="361"/>
    <x v="0"/>
    <x v="0"/>
    <s v="Tesseramento"/>
    <x v="0"/>
    <x v="3"/>
    <x v="0"/>
    <m/>
  </r>
  <r>
    <n v="155204"/>
    <x v="0"/>
    <x v="0"/>
    <x v="0"/>
    <x v="1"/>
    <x v="0"/>
    <x v="361"/>
    <x v="0"/>
    <x v="1"/>
    <s v="Tesseramento"/>
    <x v="0"/>
    <x v="3"/>
    <x v="0"/>
    <m/>
  </r>
  <r>
    <n v="59796"/>
    <x v="0"/>
    <x v="0"/>
    <x v="0"/>
    <x v="0"/>
    <x v="0"/>
    <x v="361"/>
    <x v="0"/>
    <x v="0"/>
    <s v="Tesseramento"/>
    <x v="0"/>
    <x v="4"/>
    <x v="0"/>
    <m/>
  </r>
  <r>
    <n v="67493"/>
    <x v="0"/>
    <x v="0"/>
    <x v="0"/>
    <x v="0"/>
    <x v="0"/>
    <x v="361"/>
    <x v="0"/>
    <x v="0"/>
    <s v="Tesseramento"/>
    <x v="0"/>
    <x v="3"/>
    <x v="0"/>
    <m/>
  </r>
  <r>
    <n v="234655"/>
    <x v="0"/>
    <x v="0"/>
    <x v="1"/>
    <x v="1"/>
    <x v="7"/>
    <x v="328"/>
    <x v="0"/>
    <x v="1"/>
    <s v="Tesseramento"/>
    <x v="0"/>
    <x v="0"/>
    <x v="0"/>
    <m/>
  </r>
  <r>
    <n v="205367"/>
    <x v="1"/>
    <x v="0"/>
    <x v="0"/>
    <x v="2"/>
    <x v="11"/>
    <x v="244"/>
    <x v="0"/>
    <x v="1"/>
    <s v="Tesseramento"/>
    <x v="0"/>
    <x v="5"/>
    <x v="0"/>
    <m/>
  </r>
  <r>
    <n v="201070"/>
    <x v="1"/>
    <x v="0"/>
    <x v="0"/>
    <x v="1"/>
    <x v="11"/>
    <x v="244"/>
    <x v="0"/>
    <x v="0"/>
    <s v="Tesseramento"/>
    <x v="0"/>
    <x v="6"/>
    <x v="0"/>
    <m/>
  </r>
  <r>
    <n v="201553"/>
    <x v="0"/>
    <x v="0"/>
    <x v="0"/>
    <x v="1"/>
    <x v="11"/>
    <x v="244"/>
    <x v="0"/>
    <x v="0"/>
    <s v="Tesseramento"/>
    <x v="0"/>
    <x v="0"/>
    <x v="0"/>
    <m/>
  </r>
  <r>
    <n v="213884"/>
    <x v="0"/>
    <x v="0"/>
    <x v="0"/>
    <x v="3"/>
    <x v="11"/>
    <x v="244"/>
    <x v="0"/>
    <x v="1"/>
    <s v="Tesseramento"/>
    <x v="0"/>
    <x v="0"/>
    <x v="0"/>
    <m/>
  </r>
  <r>
    <n v="35335"/>
    <x v="0"/>
    <x v="0"/>
    <x v="0"/>
    <x v="0"/>
    <x v="11"/>
    <x v="244"/>
    <x v="0"/>
    <x v="0"/>
    <s v="Tesseramento"/>
    <x v="0"/>
    <x v="0"/>
    <x v="0"/>
    <m/>
  </r>
  <r>
    <n v="221840"/>
    <x v="0"/>
    <x v="0"/>
    <x v="0"/>
    <x v="1"/>
    <x v="11"/>
    <x v="244"/>
    <x v="0"/>
    <x v="1"/>
    <s v="Tesseramento"/>
    <x v="0"/>
    <x v="0"/>
    <x v="0"/>
    <m/>
  </r>
  <r>
    <n v="206613"/>
    <x v="0"/>
    <x v="0"/>
    <x v="0"/>
    <x v="0"/>
    <x v="11"/>
    <x v="244"/>
    <x v="0"/>
    <x v="0"/>
    <s v="Tesseramento"/>
    <x v="0"/>
    <x v="0"/>
    <x v="0"/>
    <m/>
  </r>
  <r>
    <n v="234656"/>
    <x v="0"/>
    <x v="0"/>
    <x v="1"/>
    <x v="1"/>
    <x v="7"/>
    <x v="328"/>
    <x v="0"/>
    <x v="1"/>
    <s v="Tesseramento"/>
    <x v="0"/>
    <x v="0"/>
    <x v="0"/>
    <m/>
  </r>
  <r>
    <n v="229668"/>
    <x v="0"/>
    <x v="0"/>
    <x v="0"/>
    <x v="0"/>
    <x v="2"/>
    <x v="172"/>
    <x v="0"/>
    <x v="0"/>
    <s v="Tesseramento"/>
    <x v="1"/>
    <x v="0"/>
    <x v="0"/>
    <m/>
  </r>
  <r>
    <n v="98630"/>
    <x v="0"/>
    <x v="0"/>
    <x v="0"/>
    <x v="0"/>
    <x v="2"/>
    <x v="172"/>
    <x v="0"/>
    <x v="0"/>
    <s v="Tesseramento"/>
    <x v="1"/>
    <x v="3"/>
    <x v="0"/>
    <m/>
  </r>
  <r>
    <n v="155860"/>
    <x v="0"/>
    <x v="0"/>
    <x v="0"/>
    <x v="0"/>
    <x v="2"/>
    <x v="172"/>
    <x v="0"/>
    <x v="0"/>
    <s v="Tesseramento"/>
    <x v="1"/>
    <x v="4"/>
    <x v="0"/>
    <m/>
  </r>
  <r>
    <n v="154794"/>
    <x v="0"/>
    <x v="0"/>
    <x v="0"/>
    <x v="0"/>
    <x v="2"/>
    <x v="172"/>
    <x v="0"/>
    <x v="0"/>
    <s v="Tesseramento"/>
    <x v="1"/>
    <x v="3"/>
    <x v="0"/>
    <m/>
  </r>
  <r>
    <n v="234657"/>
    <x v="0"/>
    <x v="0"/>
    <x v="1"/>
    <x v="2"/>
    <x v="7"/>
    <x v="328"/>
    <x v="0"/>
    <x v="0"/>
    <s v="Tesseramento"/>
    <x v="0"/>
    <x v="0"/>
    <x v="0"/>
    <m/>
  </r>
  <r>
    <n v="150384"/>
    <x v="0"/>
    <x v="1"/>
    <x v="0"/>
    <x v="0"/>
    <x v="2"/>
    <x v="172"/>
    <x v="0"/>
    <x v="0"/>
    <s v="Tesseramento"/>
    <x v="1"/>
    <x v="3"/>
    <x v="0"/>
    <m/>
  </r>
  <r>
    <n v="184380"/>
    <x v="0"/>
    <x v="0"/>
    <x v="0"/>
    <x v="0"/>
    <x v="2"/>
    <x v="172"/>
    <x v="0"/>
    <x v="0"/>
    <s v="Tesseramento"/>
    <x v="1"/>
    <x v="3"/>
    <x v="0"/>
    <m/>
  </r>
  <r>
    <n v="218937"/>
    <x v="0"/>
    <x v="1"/>
    <x v="0"/>
    <x v="3"/>
    <x v="2"/>
    <x v="172"/>
    <x v="0"/>
    <x v="1"/>
    <s v="Tesseramento"/>
    <x v="1"/>
    <x v="3"/>
    <x v="0"/>
    <m/>
  </r>
  <r>
    <n v="234658"/>
    <x v="0"/>
    <x v="0"/>
    <x v="1"/>
    <x v="2"/>
    <x v="7"/>
    <x v="328"/>
    <x v="0"/>
    <x v="1"/>
    <s v="Tesseramento"/>
    <x v="0"/>
    <x v="3"/>
    <x v="0"/>
    <m/>
  </r>
  <r>
    <n v="234474"/>
    <x v="0"/>
    <x v="0"/>
    <x v="1"/>
    <x v="1"/>
    <x v="7"/>
    <x v="328"/>
    <x v="0"/>
    <x v="0"/>
    <s v="Tesseramento"/>
    <x v="0"/>
    <x v="1"/>
    <x v="0"/>
    <m/>
  </r>
  <r>
    <n v="234659"/>
    <x v="0"/>
    <x v="0"/>
    <x v="1"/>
    <x v="1"/>
    <x v="7"/>
    <x v="328"/>
    <x v="0"/>
    <x v="1"/>
    <s v="Tesseramento"/>
    <x v="0"/>
    <x v="0"/>
    <x v="0"/>
    <m/>
  </r>
  <r>
    <n v="234660"/>
    <x v="0"/>
    <x v="0"/>
    <x v="1"/>
    <x v="0"/>
    <x v="7"/>
    <x v="328"/>
    <x v="0"/>
    <x v="1"/>
    <s v="Tesseramento"/>
    <x v="0"/>
    <x v="0"/>
    <x v="0"/>
    <m/>
  </r>
  <r>
    <n v="234661"/>
    <x v="0"/>
    <x v="0"/>
    <x v="1"/>
    <x v="0"/>
    <x v="7"/>
    <x v="328"/>
    <x v="0"/>
    <x v="0"/>
    <s v="Tesseramento"/>
    <x v="0"/>
    <x v="0"/>
    <x v="0"/>
    <m/>
  </r>
  <r>
    <n v="234662"/>
    <x v="0"/>
    <x v="0"/>
    <x v="1"/>
    <x v="0"/>
    <x v="7"/>
    <x v="328"/>
    <x v="0"/>
    <x v="0"/>
    <s v="Tesseramento"/>
    <x v="0"/>
    <x v="3"/>
    <x v="0"/>
    <m/>
  </r>
  <r>
    <n v="234663"/>
    <x v="0"/>
    <x v="0"/>
    <x v="1"/>
    <x v="3"/>
    <x v="7"/>
    <x v="328"/>
    <x v="0"/>
    <x v="0"/>
    <s v="Tesseramento"/>
    <x v="0"/>
    <x v="0"/>
    <x v="0"/>
    <m/>
  </r>
  <r>
    <n v="122593"/>
    <x v="0"/>
    <x v="0"/>
    <x v="0"/>
    <x v="0"/>
    <x v="7"/>
    <x v="191"/>
    <x v="0"/>
    <x v="0"/>
    <s v="Tesseramento"/>
    <x v="0"/>
    <x v="3"/>
    <x v="0"/>
    <m/>
  </r>
  <r>
    <n v="23196"/>
    <x v="0"/>
    <x v="0"/>
    <x v="0"/>
    <x v="0"/>
    <x v="2"/>
    <x v="251"/>
    <x v="0"/>
    <x v="0"/>
    <s v="Tesseramento"/>
    <x v="1"/>
    <x v="4"/>
    <x v="0"/>
    <m/>
  </r>
  <r>
    <n v="23198"/>
    <x v="0"/>
    <x v="0"/>
    <x v="0"/>
    <x v="0"/>
    <x v="2"/>
    <x v="251"/>
    <x v="0"/>
    <x v="1"/>
    <s v="Tesseramento"/>
    <x v="1"/>
    <x v="4"/>
    <x v="0"/>
    <m/>
  </r>
  <r>
    <n v="180317"/>
    <x v="0"/>
    <x v="0"/>
    <x v="0"/>
    <x v="0"/>
    <x v="2"/>
    <x v="251"/>
    <x v="0"/>
    <x v="0"/>
    <s v="Tesseramento"/>
    <x v="1"/>
    <x v="0"/>
    <x v="0"/>
    <m/>
  </r>
  <r>
    <n v="23084"/>
    <x v="0"/>
    <x v="0"/>
    <x v="0"/>
    <x v="0"/>
    <x v="2"/>
    <x v="251"/>
    <x v="0"/>
    <x v="0"/>
    <s v="Tesseramento"/>
    <x v="1"/>
    <x v="4"/>
    <x v="0"/>
    <m/>
  </r>
  <r>
    <n v="23087"/>
    <x v="0"/>
    <x v="0"/>
    <x v="0"/>
    <x v="0"/>
    <x v="2"/>
    <x v="251"/>
    <x v="0"/>
    <x v="1"/>
    <s v="Tesseramento"/>
    <x v="1"/>
    <x v="4"/>
    <x v="0"/>
    <m/>
  </r>
  <r>
    <n v="116583"/>
    <x v="0"/>
    <x v="0"/>
    <x v="0"/>
    <x v="0"/>
    <x v="2"/>
    <x v="251"/>
    <x v="0"/>
    <x v="0"/>
    <s v="Tesseramento"/>
    <x v="1"/>
    <x v="3"/>
    <x v="0"/>
    <m/>
  </r>
  <r>
    <n v="136052"/>
    <x v="0"/>
    <x v="0"/>
    <x v="0"/>
    <x v="0"/>
    <x v="2"/>
    <x v="251"/>
    <x v="0"/>
    <x v="0"/>
    <s v="Tesseramento"/>
    <x v="1"/>
    <x v="1"/>
    <x v="0"/>
    <m/>
  </r>
  <r>
    <n v="158637"/>
    <x v="0"/>
    <x v="0"/>
    <x v="0"/>
    <x v="0"/>
    <x v="2"/>
    <x v="251"/>
    <x v="0"/>
    <x v="1"/>
    <s v="Tesseramento"/>
    <x v="1"/>
    <x v="3"/>
    <x v="0"/>
    <m/>
  </r>
  <r>
    <n v="199719"/>
    <x v="0"/>
    <x v="0"/>
    <x v="0"/>
    <x v="1"/>
    <x v="2"/>
    <x v="251"/>
    <x v="0"/>
    <x v="0"/>
    <s v="Tesseramento"/>
    <x v="1"/>
    <x v="4"/>
    <x v="0"/>
    <m/>
  </r>
  <r>
    <n v="20000"/>
    <x v="0"/>
    <x v="0"/>
    <x v="0"/>
    <x v="0"/>
    <x v="2"/>
    <x v="251"/>
    <x v="0"/>
    <x v="0"/>
    <s v="Tesseramento"/>
    <x v="1"/>
    <x v="4"/>
    <x v="0"/>
    <m/>
  </r>
  <r>
    <n v="128366"/>
    <x v="0"/>
    <x v="0"/>
    <x v="0"/>
    <x v="0"/>
    <x v="2"/>
    <x v="251"/>
    <x v="0"/>
    <x v="0"/>
    <s v="Tesseramento"/>
    <x v="1"/>
    <x v="4"/>
    <x v="0"/>
    <m/>
  </r>
  <r>
    <n v="23050"/>
    <x v="0"/>
    <x v="0"/>
    <x v="0"/>
    <x v="0"/>
    <x v="2"/>
    <x v="251"/>
    <x v="0"/>
    <x v="1"/>
    <s v="Tesseramento"/>
    <x v="1"/>
    <x v="3"/>
    <x v="0"/>
    <m/>
  </r>
  <r>
    <n v="196554"/>
    <x v="0"/>
    <x v="0"/>
    <x v="0"/>
    <x v="0"/>
    <x v="2"/>
    <x v="251"/>
    <x v="0"/>
    <x v="0"/>
    <s v="Tesseramento"/>
    <x v="1"/>
    <x v="0"/>
    <x v="0"/>
    <m/>
  </r>
  <r>
    <n v="162906"/>
    <x v="0"/>
    <x v="0"/>
    <x v="0"/>
    <x v="0"/>
    <x v="2"/>
    <x v="251"/>
    <x v="0"/>
    <x v="1"/>
    <s v="Tesseramento"/>
    <x v="1"/>
    <x v="3"/>
    <x v="0"/>
    <m/>
  </r>
  <r>
    <n v="199231"/>
    <x v="0"/>
    <x v="0"/>
    <x v="0"/>
    <x v="0"/>
    <x v="2"/>
    <x v="251"/>
    <x v="0"/>
    <x v="0"/>
    <s v="Tesseramento"/>
    <x v="1"/>
    <x v="1"/>
    <x v="0"/>
    <m/>
  </r>
  <r>
    <n v="47178"/>
    <x v="0"/>
    <x v="0"/>
    <x v="0"/>
    <x v="0"/>
    <x v="2"/>
    <x v="251"/>
    <x v="0"/>
    <x v="0"/>
    <s v="Tesseramento"/>
    <x v="1"/>
    <x v="4"/>
    <x v="0"/>
    <m/>
  </r>
  <r>
    <n v="47990"/>
    <x v="0"/>
    <x v="0"/>
    <x v="0"/>
    <x v="0"/>
    <x v="2"/>
    <x v="251"/>
    <x v="0"/>
    <x v="1"/>
    <s v="Tesseramento"/>
    <x v="1"/>
    <x v="4"/>
    <x v="0"/>
    <m/>
  </r>
  <r>
    <n v="77667"/>
    <x v="0"/>
    <x v="0"/>
    <x v="0"/>
    <x v="0"/>
    <x v="2"/>
    <x v="251"/>
    <x v="0"/>
    <x v="1"/>
    <s v="Tesseramento"/>
    <x v="1"/>
    <x v="4"/>
    <x v="0"/>
    <m/>
  </r>
  <r>
    <n v="43211"/>
    <x v="0"/>
    <x v="0"/>
    <x v="0"/>
    <x v="0"/>
    <x v="2"/>
    <x v="251"/>
    <x v="0"/>
    <x v="1"/>
    <s v="Tesseramento"/>
    <x v="1"/>
    <x v="4"/>
    <x v="0"/>
    <m/>
  </r>
  <r>
    <n v="22953"/>
    <x v="0"/>
    <x v="0"/>
    <x v="0"/>
    <x v="0"/>
    <x v="2"/>
    <x v="251"/>
    <x v="0"/>
    <x v="0"/>
    <s v="Tesseramento"/>
    <x v="1"/>
    <x v="4"/>
    <x v="0"/>
    <m/>
  </r>
  <r>
    <n v="22956"/>
    <x v="0"/>
    <x v="0"/>
    <x v="0"/>
    <x v="0"/>
    <x v="2"/>
    <x v="251"/>
    <x v="0"/>
    <x v="0"/>
    <s v="Tesseramento"/>
    <x v="1"/>
    <x v="4"/>
    <x v="0"/>
    <m/>
  </r>
  <r>
    <n v="162198"/>
    <x v="1"/>
    <x v="0"/>
    <x v="0"/>
    <x v="0"/>
    <x v="2"/>
    <x v="251"/>
    <x v="0"/>
    <x v="0"/>
    <s v="Tesseramento"/>
    <x v="1"/>
    <x v="6"/>
    <x v="0"/>
    <s v="B"/>
  </r>
  <r>
    <n v="34229"/>
    <x v="0"/>
    <x v="0"/>
    <x v="2"/>
    <x v="0"/>
    <x v="2"/>
    <x v="251"/>
    <x v="0"/>
    <x v="0"/>
    <s v="Tesseramento"/>
    <x v="1"/>
    <x v="4"/>
    <x v="0"/>
    <m/>
  </r>
  <r>
    <n v="196802"/>
    <x v="0"/>
    <x v="0"/>
    <x v="0"/>
    <x v="0"/>
    <x v="2"/>
    <x v="251"/>
    <x v="0"/>
    <x v="0"/>
    <s v="Tesseramento"/>
    <x v="1"/>
    <x v="0"/>
    <x v="0"/>
    <m/>
  </r>
  <r>
    <n v="158043"/>
    <x v="0"/>
    <x v="0"/>
    <x v="0"/>
    <x v="0"/>
    <x v="12"/>
    <x v="314"/>
    <x v="0"/>
    <x v="0"/>
    <s v="Tesseramento"/>
    <x v="0"/>
    <x v="4"/>
    <x v="0"/>
    <m/>
  </r>
  <r>
    <n v="146026"/>
    <x v="1"/>
    <x v="0"/>
    <x v="2"/>
    <x v="1"/>
    <x v="2"/>
    <x v="374"/>
    <x v="0"/>
    <x v="0"/>
    <s v="Tesseramento"/>
    <x v="0"/>
    <x v="7"/>
    <x v="0"/>
    <m/>
  </r>
  <r>
    <n v="227691"/>
    <x v="0"/>
    <x v="0"/>
    <x v="0"/>
    <x v="1"/>
    <x v="2"/>
    <x v="374"/>
    <x v="0"/>
    <x v="0"/>
    <s v="Tesseramento"/>
    <x v="0"/>
    <x v="0"/>
    <x v="0"/>
    <m/>
  </r>
  <r>
    <n v="234619"/>
    <x v="0"/>
    <x v="1"/>
    <x v="1"/>
    <x v="0"/>
    <x v="1"/>
    <x v="48"/>
    <x v="0"/>
    <x v="0"/>
    <s v="Tesseramento"/>
    <x v="1"/>
    <x v="0"/>
    <x v="0"/>
    <m/>
  </r>
  <r>
    <n v="140077"/>
    <x v="0"/>
    <x v="0"/>
    <x v="0"/>
    <x v="0"/>
    <x v="4"/>
    <x v="235"/>
    <x v="0"/>
    <x v="0"/>
    <s v="Tesseramento"/>
    <x v="0"/>
    <x v="1"/>
    <x v="0"/>
    <m/>
  </r>
  <r>
    <n v="170068"/>
    <x v="1"/>
    <x v="0"/>
    <x v="0"/>
    <x v="0"/>
    <x v="4"/>
    <x v="235"/>
    <x v="0"/>
    <x v="0"/>
    <s v="Tesseramento"/>
    <x v="0"/>
    <x v="7"/>
    <x v="0"/>
    <m/>
  </r>
  <r>
    <n v="150756"/>
    <x v="0"/>
    <x v="0"/>
    <x v="0"/>
    <x v="0"/>
    <x v="4"/>
    <x v="4"/>
    <x v="0"/>
    <x v="0"/>
    <s v="Tesseramento"/>
    <x v="1"/>
    <x v="1"/>
    <x v="0"/>
    <m/>
  </r>
  <r>
    <n v="206400"/>
    <x v="1"/>
    <x v="0"/>
    <x v="0"/>
    <x v="0"/>
    <x v="7"/>
    <x v="30"/>
    <x v="0"/>
    <x v="0"/>
    <s v="Tesseramento"/>
    <x v="1"/>
    <x v="5"/>
    <x v="0"/>
    <s v="B"/>
  </r>
  <r>
    <n v="205647"/>
    <x v="0"/>
    <x v="0"/>
    <x v="0"/>
    <x v="0"/>
    <x v="0"/>
    <x v="361"/>
    <x v="0"/>
    <x v="0"/>
    <s v="Tesseramento"/>
    <x v="0"/>
    <x v="0"/>
    <x v="0"/>
    <m/>
  </r>
  <r>
    <n v="81832"/>
    <x v="0"/>
    <x v="0"/>
    <x v="0"/>
    <x v="0"/>
    <x v="11"/>
    <x v="302"/>
    <x v="0"/>
    <x v="1"/>
    <s v="Tesseramento"/>
    <x v="1"/>
    <x v="4"/>
    <x v="0"/>
    <m/>
  </r>
  <r>
    <n v="81834"/>
    <x v="0"/>
    <x v="0"/>
    <x v="0"/>
    <x v="0"/>
    <x v="11"/>
    <x v="302"/>
    <x v="0"/>
    <x v="0"/>
    <s v="Tesseramento"/>
    <x v="1"/>
    <x v="3"/>
    <x v="0"/>
    <m/>
  </r>
  <r>
    <n v="140821"/>
    <x v="0"/>
    <x v="0"/>
    <x v="0"/>
    <x v="0"/>
    <x v="11"/>
    <x v="302"/>
    <x v="0"/>
    <x v="0"/>
    <s v="Tesseramento"/>
    <x v="1"/>
    <x v="0"/>
    <x v="0"/>
    <m/>
  </r>
  <r>
    <n v="122745"/>
    <x v="1"/>
    <x v="0"/>
    <x v="0"/>
    <x v="0"/>
    <x v="13"/>
    <x v="39"/>
    <x v="0"/>
    <x v="0"/>
    <s v="Tesseramento"/>
    <x v="0"/>
    <x v="2"/>
    <x v="0"/>
    <m/>
  </r>
  <r>
    <n v="24596"/>
    <x v="0"/>
    <x v="0"/>
    <x v="0"/>
    <x v="0"/>
    <x v="13"/>
    <x v="39"/>
    <x v="0"/>
    <x v="1"/>
    <s v="Tesseramento"/>
    <x v="0"/>
    <x v="4"/>
    <x v="0"/>
    <m/>
  </r>
  <r>
    <n v="97257"/>
    <x v="0"/>
    <x v="0"/>
    <x v="0"/>
    <x v="0"/>
    <x v="13"/>
    <x v="39"/>
    <x v="0"/>
    <x v="0"/>
    <s v="Tesseramento"/>
    <x v="0"/>
    <x v="0"/>
    <x v="0"/>
    <m/>
  </r>
  <r>
    <n v="159406"/>
    <x v="0"/>
    <x v="0"/>
    <x v="0"/>
    <x v="0"/>
    <x v="4"/>
    <x v="80"/>
    <x v="0"/>
    <x v="1"/>
    <s v="Tesseramento"/>
    <x v="1"/>
    <x v="3"/>
    <x v="0"/>
    <m/>
  </r>
  <r>
    <n v="204793"/>
    <x v="0"/>
    <x v="0"/>
    <x v="0"/>
    <x v="0"/>
    <x v="4"/>
    <x v="47"/>
    <x v="0"/>
    <x v="0"/>
    <s v="Tesseramento"/>
    <x v="0"/>
    <x v="0"/>
    <x v="0"/>
    <m/>
  </r>
  <r>
    <n v="32334"/>
    <x v="0"/>
    <x v="0"/>
    <x v="0"/>
    <x v="0"/>
    <x v="11"/>
    <x v="102"/>
    <x v="0"/>
    <x v="0"/>
    <s v="Tesseramento"/>
    <x v="1"/>
    <x v="3"/>
    <x v="0"/>
    <m/>
  </r>
  <r>
    <n v="47763"/>
    <x v="0"/>
    <x v="0"/>
    <x v="0"/>
    <x v="0"/>
    <x v="11"/>
    <x v="102"/>
    <x v="0"/>
    <x v="0"/>
    <s v="Tesseramento"/>
    <x v="1"/>
    <x v="0"/>
    <x v="0"/>
    <m/>
  </r>
  <r>
    <n v="144288"/>
    <x v="0"/>
    <x v="0"/>
    <x v="0"/>
    <x v="1"/>
    <x v="12"/>
    <x v="314"/>
    <x v="0"/>
    <x v="0"/>
    <s v="Tesseramento"/>
    <x v="0"/>
    <x v="0"/>
    <x v="0"/>
    <m/>
  </r>
  <r>
    <n v="14173"/>
    <x v="0"/>
    <x v="0"/>
    <x v="0"/>
    <x v="0"/>
    <x v="4"/>
    <x v="23"/>
    <x v="0"/>
    <x v="0"/>
    <s v="Tesseramento"/>
    <x v="1"/>
    <x v="3"/>
    <x v="0"/>
    <m/>
  </r>
  <r>
    <n v="13955"/>
    <x v="0"/>
    <x v="0"/>
    <x v="0"/>
    <x v="0"/>
    <x v="4"/>
    <x v="23"/>
    <x v="0"/>
    <x v="0"/>
    <s v="Tesseramento"/>
    <x v="1"/>
    <x v="0"/>
    <x v="0"/>
    <m/>
  </r>
  <r>
    <n v="13956"/>
    <x v="0"/>
    <x v="0"/>
    <x v="0"/>
    <x v="2"/>
    <x v="4"/>
    <x v="23"/>
    <x v="0"/>
    <x v="1"/>
    <s v="Tesseramento"/>
    <x v="1"/>
    <x v="0"/>
    <x v="0"/>
    <m/>
  </r>
  <r>
    <n v="216895"/>
    <x v="1"/>
    <x v="0"/>
    <x v="0"/>
    <x v="3"/>
    <x v="4"/>
    <x v="23"/>
    <x v="0"/>
    <x v="1"/>
    <s v="Tesseramento"/>
    <x v="1"/>
    <x v="5"/>
    <x v="0"/>
    <m/>
  </r>
  <r>
    <n v="151213"/>
    <x v="0"/>
    <x v="0"/>
    <x v="0"/>
    <x v="2"/>
    <x v="4"/>
    <x v="23"/>
    <x v="0"/>
    <x v="1"/>
    <s v="Tesseramento"/>
    <x v="1"/>
    <x v="0"/>
    <x v="0"/>
    <m/>
  </r>
  <r>
    <n v="119174"/>
    <x v="0"/>
    <x v="0"/>
    <x v="0"/>
    <x v="0"/>
    <x v="4"/>
    <x v="23"/>
    <x v="0"/>
    <x v="0"/>
    <s v="Tesseramento"/>
    <x v="1"/>
    <x v="1"/>
    <x v="0"/>
    <m/>
  </r>
  <r>
    <n v="14119"/>
    <x v="0"/>
    <x v="0"/>
    <x v="0"/>
    <x v="2"/>
    <x v="4"/>
    <x v="23"/>
    <x v="0"/>
    <x v="1"/>
    <s v="Tesseramento"/>
    <x v="1"/>
    <x v="4"/>
    <x v="0"/>
    <m/>
  </r>
  <r>
    <n v="74841"/>
    <x v="0"/>
    <x v="0"/>
    <x v="0"/>
    <x v="0"/>
    <x v="4"/>
    <x v="23"/>
    <x v="0"/>
    <x v="0"/>
    <s v="Tesseramento"/>
    <x v="1"/>
    <x v="4"/>
    <x v="0"/>
    <m/>
  </r>
  <r>
    <n v="9826"/>
    <x v="0"/>
    <x v="0"/>
    <x v="0"/>
    <x v="0"/>
    <x v="4"/>
    <x v="23"/>
    <x v="0"/>
    <x v="1"/>
    <s v="Tesseramento"/>
    <x v="1"/>
    <x v="4"/>
    <x v="0"/>
    <m/>
  </r>
  <r>
    <n v="100651"/>
    <x v="0"/>
    <x v="0"/>
    <x v="0"/>
    <x v="0"/>
    <x v="4"/>
    <x v="23"/>
    <x v="0"/>
    <x v="0"/>
    <s v="Tesseramento"/>
    <x v="1"/>
    <x v="0"/>
    <x v="0"/>
    <m/>
  </r>
  <r>
    <n v="58765"/>
    <x v="0"/>
    <x v="0"/>
    <x v="0"/>
    <x v="0"/>
    <x v="4"/>
    <x v="23"/>
    <x v="0"/>
    <x v="0"/>
    <s v="Tesseramento"/>
    <x v="1"/>
    <x v="4"/>
    <x v="0"/>
    <m/>
  </r>
  <r>
    <n v="95629"/>
    <x v="0"/>
    <x v="0"/>
    <x v="0"/>
    <x v="0"/>
    <x v="4"/>
    <x v="23"/>
    <x v="0"/>
    <x v="0"/>
    <s v="Tesseramento"/>
    <x v="1"/>
    <x v="4"/>
    <x v="0"/>
    <m/>
  </r>
  <r>
    <n v="149507"/>
    <x v="1"/>
    <x v="0"/>
    <x v="0"/>
    <x v="0"/>
    <x v="4"/>
    <x v="23"/>
    <x v="0"/>
    <x v="0"/>
    <s v="Tesseramento"/>
    <x v="1"/>
    <x v="7"/>
    <x v="0"/>
    <m/>
  </r>
  <r>
    <n v="90615"/>
    <x v="0"/>
    <x v="0"/>
    <x v="0"/>
    <x v="0"/>
    <x v="4"/>
    <x v="23"/>
    <x v="0"/>
    <x v="1"/>
    <s v="Tesseramento"/>
    <x v="1"/>
    <x v="4"/>
    <x v="0"/>
    <m/>
  </r>
  <r>
    <n v="115386"/>
    <x v="0"/>
    <x v="0"/>
    <x v="0"/>
    <x v="0"/>
    <x v="4"/>
    <x v="23"/>
    <x v="0"/>
    <x v="0"/>
    <s v="Tesseramento"/>
    <x v="1"/>
    <x v="0"/>
    <x v="0"/>
    <m/>
  </r>
  <r>
    <n v="119334"/>
    <x v="0"/>
    <x v="0"/>
    <x v="0"/>
    <x v="0"/>
    <x v="4"/>
    <x v="23"/>
    <x v="0"/>
    <x v="1"/>
    <s v="Tesseramento"/>
    <x v="1"/>
    <x v="0"/>
    <x v="0"/>
    <m/>
  </r>
  <r>
    <n v="13990"/>
    <x v="0"/>
    <x v="0"/>
    <x v="0"/>
    <x v="0"/>
    <x v="4"/>
    <x v="23"/>
    <x v="0"/>
    <x v="0"/>
    <s v="Tesseramento"/>
    <x v="1"/>
    <x v="4"/>
    <x v="0"/>
    <m/>
  </r>
  <r>
    <n v="13991"/>
    <x v="0"/>
    <x v="0"/>
    <x v="0"/>
    <x v="0"/>
    <x v="4"/>
    <x v="23"/>
    <x v="0"/>
    <x v="1"/>
    <s v="Tesseramento"/>
    <x v="1"/>
    <x v="4"/>
    <x v="0"/>
    <m/>
  </r>
  <r>
    <n v="136420"/>
    <x v="0"/>
    <x v="0"/>
    <x v="0"/>
    <x v="0"/>
    <x v="4"/>
    <x v="23"/>
    <x v="0"/>
    <x v="0"/>
    <s v="Tesseramento"/>
    <x v="1"/>
    <x v="3"/>
    <x v="0"/>
    <m/>
  </r>
  <r>
    <n v="164670"/>
    <x v="0"/>
    <x v="0"/>
    <x v="0"/>
    <x v="0"/>
    <x v="4"/>
    <x v="23"/>
    <x v="0"/>
    <x v="0"/>
    <s v="Tesseramento"/>
    <x v="1"/>
    <x v="3"/>
    <x v="0"/>
    <m/>
  </r>
  <r>
    <n v="66805"/>
    <x v="0"/>
    <x v="0"/>
    <x v="0"/>
    <x v="0"/>
    <x v="4"/>
    <x v="23"/>
    <x v="0"/>
    <x v="0"/>
    <s v="Tesseramento"/>
    <x v="1"/>
    <x v="3"/>
    <x v="0"/>
    <m/>
  </r>
  <r>
    <n v="88023"/>
    <x v="0"/>
    <x v="0"/>
    <x v="0"/>
    <x v="0"/>
    <x v="4"/>
    <x v="23"/>
    <x v="0"/>
    <x v="0"/>
    <s v="Tesseramento"/>
    <x v="1"/>
    <x v="1"/>
    <x v="0"/>
    <m/>
  </r>
  <r>
    <n v="80699"/>
    <x v="0"/>
    <x v="0"/>
    <x v="0"/>
    <x v="0"/>
    <x v="4"/>
    <x v="23"/>
    <x v="0"/>
    <x v="0"/>
    <s v="Tesseramento"/>
    <x v="1"/>
    <x v="0"/>
    <x v="0"/>
    <m/>
  </r>
  <r>
    <n v="80698"/>
    <x v="0"/>
    <x v="0"/>
    <x v="0"/>
    <x v="0"/>
    <x v="4"/>
    <x v="23"/>
    <x v="0"/>
    <x v="0"/>
    <s v="Tesseramento"/>
    <x v="1"/>
    <x v="4"/>
    <x v="0"/>
    <m/>
  </r>
  <r>
    <n v="80700"/>
    <x v="0"/>
    <x v="0"/>
    <x v="0"/>
    <x v="0"/>
    <x v="4"/>
    <x v="23"/>
    <x v="0"/>
    <x v="0"/>
    <s v="Tesseramento"/>
    <x v="1"/>
    <x v="0"/>
    <x v="0"/>
    <m/>
  </r>
  <r>
    <n v="30605"/>
    <x v="0"/>
    <x v="0"/>
    <x v="0"/>
    <x v="0"/>
    <x v="7"/>
    <x v="275"/>
    <x v="0"/>
    <x v="0"/>
    <s v="Tesseramento"/>
    <x v="0"/>
    <x v="0"/>
    <x v="0"/>
    <m/>
  </r>
  <r>
    <n v="9814"/>
    <x v="0"/>
    <x v="0"/>
    <x v="0"/>
    <x v="0"/>
    <x v="4"/>
    <x v="23"/>
    <x v="0"/>
    <x v="0"/>
    <s v="Tesseramento"/>
    <x v="1"/>
    <x v="3"/>
    <x v="0"/>
    <m/>
  </r>
  <r>
    <n v="1052"/>
    <x v="0"/>
    <x v="0"/>
    <x v="0"/>
    <x v="0"/>
    <x v="7"/>
    <x v="275"/>
    <x v="0"/>
    <x v="0"/>
    <s v="Tesseramento"/>
    <x v="0"/>
    <x v="4"/>
    <x v="0"/>
    <m/>
  </r>
  <r>
    <n v="167712"/>
    <x v="0"/>
    <x v="0"/>
    <x v="0"/>
    <x v="1"/>
    <x v="4"/>
    <x v="23"/>
    <x v="0"/>
    <x v="0"/>
    <s v="Tesseramento"/>
    <x v="1"/>
    <x v="3"/>
    <x v="0"/>
    <m/>
  </r>
  <r>
    <n v="69886"/>
    <x v="0"/>
    <x v="0"/>
    <x v="0"/>
    <x v="0"/>
    <x v="4"/>
    <x v="23"/>
    <x v="0"/>
    <x v="0"/>
    <s v="Tesseramento"/>
    <x v="1"/>
    <x v="3"/>
    <x v="0"/>
    <m/>
  </r>
  <r>
    <n v="9825"/>
    <x v="0"/>
    <x v="0"/>
    <x v="0"/>
    <x v="0"/>
    <x v="4"/>
    <x v="23"/>
    <x v="0"/>
    <x v="0"/>
    <s v="Tesseramento"/>
    <x v="1"/>
    <x v="4"/>
    <x v="0"/>
    <m/>
  </r>
  <r>
    <n v="14001"/>
    <x v="0"/>
    <x v="0"/>
    <x v="0"/>
    <x v="0"/>
    <x v="4"/>
    <x v="23"/>
    <x v="0"/>
    <x v="0"/>
    <s v="Tesseramento"/>
    <x v="1"/>
    <x v="4"/>
    <x v="0"/>
    <m/>
  </r>
  <r>
    <n v="19049"/>
    <x v="0"/>
    <x v="0"/>
    <x v="0"/>
    <x v="0"/>
    <x v="4"/>
    <x v="23"/>
    <x v="0"/>
    <x v="0"/>
    <s v="Tesseramento"/>
    <x v="1"/>
    <x v="4"/>
    <x v="0"/>
    <m/>
  </r>
  <r>
    <n v="14018"/>
    <x v="0"/>
    <x v="0"/>
    <x v="0"/>
    <x v="0"/>
    <x v="4"/>
    <x v="23"/>
    <x v="0"/>
    <x v="0"/>
    <s v="Tesseramento"/>
    <x v="1"/>
    <x v="3"/>
    <x v="0"/>
    <m/>
  </r>
  <r>
    <n v="223828"/>
    <x v="0"/>
    <x v="0"/>
    <x v="0"/>
    <x v="0"/>
    <x v="7"/>
    <x v="275"/>
    <x v="0"/>
    <x v="0"/>
    <s v="Tesseramento"/>
    <x v="0"/>
    <x v="0"/>
    <x v="0"/>
    <m/>
  </r>
  <r>
    <n v="14400"/>
    <x v="0"/>
    <x v="0"/>
    <x v="0"/>
    <x v="0"/>
    <x v="4"/>
    <x v="23"/>
    <x v="0"/>
    <x v="1"/>
    <s v="Tesseramento"/>
    <x v="1"/>
    <x v="4"/>
    <x v="0"/>
    <m/>
  </r>
  <r>
    <n v="7761"/>
    <x v="0"/>
    <x v="0"/>
    <x v="0"/>
    <x v="0"/>
    <x v="4"/>
    <x v="23"/>
    <x v="0"/>
    <x v="0"/>
    <s v="Tesseramento"/>
    <x v="1"/>
    <x v="4"/>
    <x v="0"/>
    <m/>
  </r>
  <r>
    <n v="100000"/>
    <x v="0"/>
    <x v="0"/>
    <x v="0"/>
    <x v="0"/>
    <x v="4"/>
    <x v="23"/>
    <x v="0"/>
    <x v="1"/>
    <s v="Tesseramento"/>
    <x v="1"/>
    <x v="4"/>
    <x v="0"/>
    <m/>
  </r>
  <r>
    <n v="218306"/>
    <x v="0"/>
    <x v="0"/>
    <x v="0"/>
    <x v="0"/>
    <x v="4"/>
    <x v="23"/>
    <x v="0"/>
    <x v="0"/>
    <s v="Tesseramento"/>
    <x v="1"/>
    <x v="0"/>
    <x v="0"/>
    <m/>
  </r>
  <r>
    <n v="203961"/>
    <x v="0"/>
    <x v="0"/>
    <x v="0"/>
    <x v="2"/>
    <x v="4"/>
    <x v="23"/>
    <x v="0"/>
    <x v="1"/>
    <s v="Tesseramento"/>
    <x v="1"/>
    <x v="4"/>
    <x v="0"/>
    <m/>
  </r>
  <r>
    <n v="176870"/>
    <x v="0"/>
    <x v="0"/>
    <x v="0"/>
    <x v="0"/>
    <x v="4"/>
    <x v="23"/>
    <x v="0"/>
    <x v="0"/>
    <s v="Tesseramento"/>
    <x v="1"/>
    <x v="3"/>
    <x v="0"/>
    <m/>
  </r>
  <r>
    <n v="218404"/>
    <x v="0"/>
    <x v="0"/>
    <x v="0"/>
    <x v="0"/>
    <x v="7"/>
    <x v="275"/>
    <x v="0"/>
    <x v="0"/>
    <s v="Tesseramento"/>
    <x v="0"/>
    <x v="0"/>
    <x v="0"/>
    <m/>
  </r>
  <r>
    <n v="118437"/>
    <x v="0"/>
    <x v="0"/>
    <x v="0"/>
    <x v="0"/>
    <x v="4"/>
    <x v="23"/>
    <x v="0"/>
    <x v="1"/>
    <s v="Tesseramento"/>
    <x v="1"/>
    <x v="3"/>
    <x v="0"/>
    <m/>
  </r>
  <r>
    <n v="13925"/>
    <x v="0"/>
    <x v="0"/>
    <x v="0"/>
    <x v="0"/>
    <x v="4"/>
    <x v="23"/>
    <x v="0"/>
    <x v="0"/>
    <s v="Tesseramento"/>
    <x v="1"/>
    <x v="0"/>
    <x v="0"/>
    <m/>
  </r>
  <r>
    <n v="77957"/>
    <x v="0"/>
    <x v="0"/>
    <x v="0"/>
    <x v="0"/>
    <x v="7"/>
    <x v="275"/>
    <x v="0"/>
    <x v="0"/>
    <s v="Tesseramento"/>
    <x v="0"/>
    <x v="3"/>
    <x v="0"/>
    <m/>
  </r>
  <r>
    <n v="128949"/>
    <x v="1"/>
    <x v="0"/>
    <x v="0"/>
    <x v="0"/>
    <x v="4"/>
    <x v="23"/>
    <x v="0"/>
    <x v="0"/>
    <s v="Tesseramento"/>
    <x v="1"/>
    <x v="6"/>
    <x v="0"/>
    <s v="B"/>
  </r>
  <r>
    <n v="81940"/>
    <x v="0"/>
    <x v="0"/>
    <x v="0"/>
    <x v="0"/>
    <x v="4"/>
    <x v="23"/>
    <x v="0"/>
    <x v="0"/>
    <s v="Tesseramento"/>
    <x v="1"/>
    <x v="0"/>
    <x v="0"/>
    <m/>
  </r>
  <r>
    <n v="7771"/>
    <x v="0"/>
    <x v="0"/>
    <x v="0"/>
    <x v="0"/>
    <x v="4"/>
    <x v="23"/>
    <x v="0"/>
    <x v="1"/>
    <s v="Tesseramento"/>
    <x v="1"/>
    <x v="1"/>
    <x v="0"/>
    <m/>
  </r>
  <r>
    <n v="73888"/>
    <x v="0"/>
    <x v="0"/>
    <x v="0"/>
    <x v="0"/>
    <x v="4"/>
    <x v="23"/>
    <x v="0"/>
    <x v="0"/>
    <s v="Tesseramento"/>
    <x v="1"/>
    <x v="3"/>
    <x v="0"/>
    <m/>
  </r>
  <r>
    <n v="13954"/>
    <x v="0"/>
    <x v="0"/>
    <x v="0"/>
    <x v="0"/>
    <x v="4"/>
    <x v="23"/>
    <x v="0"/>
    <x v="1"/>
    <s v="Tesseramento"/>
    <x v="1"/>
    <x v="4"/>
    <x v="0"/>
    <m/>
  </r>
  <r>
    <n v="173485"/>
    <x v="0"/>
    <x v="0"/>
    <x v="0"/>
    <x v="0"/>
    <x v="4"/>
    <x v="23"/>
    <x v="0"/>
    <x v="1"/>
    <s v="Tesseramento"/>
    <x v="1"/>
    <x v="3"/>
    <x v="0"/>
    <m/>
  </r>
  <r>
    <n v="203304"/>
    <x v="0"/>
    <x v="0"/>
    <x v="0"/>
    <x v="1"/>
    <x v="4"/>
    <x v="23"/>
    <x v="0"/>
    <x v="1"/>
    <s v="Tesseramento"/>
    <x v="1"/>
    <x v="4"/>
    <x v="0"/>
    <m/>
  </r>
  <r>
    <n v="58767"/>
    <x v="0"/>
    <x v="0"/>
    <x v="0"/>
    <x v="0"/>
    <x v="4"/>
    <x v="23"/>
    <x v="0"/>
    <x v="1"/>
    <s v="Tesseramento"/>
    <x v="1"/>
    <x v="4"/>
    <x v="0"/>
    <m/>
  </r>
  <r>
    <n v="81959"/>
    <x v="0"/>
    <x v="0"/>
    <x v="0"/>
    <x v="0"/>
    <x v="4"/>
    <x v="23"/>
    <x v="0"/>
    <x v="1"/>
    <s v="Tesseramento"/>
    <x v="1"/>
    <x v="3"/>
    <x v="0"/>
    <m/>
  </r>
  <r>
    <n v="205340"/>
    <x v="0"/>
    <x v="0"/>
    <x v="0"/>
    <x v="2"/>
    <x v="4"/>
    <x v="23"/>
    <x v="0"/>
    <x v="1"/>
    <s v="Tesseramento"/>
    <x v="1"/>
    <x v="0"/>
    <x v="0"/>
    <m/>
  </r>
  <r>
    <n v="60608"/>
    <x v="0"/>
    <x v="0"/>
    <x v="0"/>
    <x v="0"/>
    <x v="4"/>
    <x v="23"/>
    <x v="0"/>
    <x v="0"/>
    <s v="Tesseramento"/>
    <x v="1"/>
    <x v="4"/>
    <x v="0"/>
    <m/>
  </r>
  <r>
    <n v="12813"/>
    <x v="0"/>
    <x v="0"/>
    <x v="0"/>
    <x v="0"/>
    <x v="4"/>
    <x v="23"/>
    <x v="0"/>
    <x v="0"/>
    <s v="Tesseramento"/>
    <x v="1"/>
    <x v="3"/>
    <x v="0"/>
    <m/>
  </r>
  <r>
    <n v="62659"/>
    <x v="0"/>
    <x v="0"/>
    <x v="0"/>
    <x v="0"/>
    <x v="4"/>
    <x v="23"/>
    <x v="0"/>
    <x v="1"/>
    <s v="Tesseramento"/>
    <x v="1"/>
    <x v="4"/>
    <x v="0"/>
    <m/>
  </r>
  <r>
    <n v="10243"/>
    <x v="0"/>
    <x v="0"/>
    <x v="0"/>
    <x v="0"/>
    <x v="4"/>
    <x v="23"/>
    <x v="0"/>
    <x v="1"/>
    <s v="Tesseramento"/>
    <x v="1"/>
    <x v="4"/>
    <x v="0"/>
    <m/>
  </r>
  <r>
    <n v="91402"/>
    <x v="0"/>
    <x v="0"/>
    <x v="0"/>
    <x v="0"/>
    <x v="4"/>
    <x v="23"/>
    <x v="0"/>
    <x v="0"/>
    <s v="Tesseramento"/>
    <x v="1"/>
    <x v="4"/>
    <x v="0"/>
    <m/>
  </r>
  <r>
    <n v="157160"/>
    <x v="0"/>
    <x v="0"/>
    <x v="0"/>
    <x v="0"/>
    <x v="7"/>
    <x v="51"/>
    <x v="0"/>
    <x v="1"/>
    <s v="Tesseramento"/>
    <x v="1"/>
    <x v="4"/>
    <x v="0"/>
    <m/>
  </r>
  <r>
    <n v="232823"/>
    <x v="0"/>
    <x v="0"/>
    <x v="0"/>
    <x v="1"/>
    <x v="4"/>
    <x v="249"/>
    <x v="0"/>
    <x v="0"/>
    <s v="Tesseramento"/>
    <x v="1"/>
    <x v="4"/>
    <x v="0"/>
    <m/>
  </r>
  <r>
    <n v="128535"/>
    <x v="0"/>
    <x v="0"/>
    <x v="0"/>
    <x v="0"/>
    <x v="7"/>
    <x v="51"/>
    <x v="0"/>
    <x v="0"/>
    <s v="Tesseramento"/>
    <x v="1"/>
    <x v="0"/>
    <x v="0"/>
    <m/>
  </r>
  <r>
    <n v="55820"/>
    <x v="0"/>
    <x v="0"/>
    <x v="0"/>
    <x v="0"/>
    <x v="4"/>
    <x v="249"/>
    <x v="0"/>
    <x v="0"/>
    <s v="Tesseramento"/>
    <x v="1"/>
    <x v="3"/>
    <x v="0"/>
    <m/>
  </r>
  <r>
    <n v="119012"/>
    <x v="0"/>
    <x v="0"/>
    <x v="0"/>
    <x v="1"/>
    <x v="7"/>
    <x v="51"/>
    <x v="0"/>
    <x v="0"/>
    <s v="Tesseramento"/>
    <x v="1"/>
    <x v="4"/>
    <x v="0"/>
    <m/>
  </r>
  <r>
    <n v="126868"/>
    <x v="0"/>
    <x v="0"/>
    <x v="0"/>
    <x v="0"/>
    <x v="4"/>
    <x v="249"/>
    <x v="0"/>
    <x v="1"/>
    <s v="Tesseramento"/>
    <x v="1"/>
    <x v="3"/>
    <x v="0"/>
    <m/>
  </r>
  <r>
    <n v="226773"/>
    <x v="0"/>
    <x v="0"/>
    <x v="0"/>
    <x v="0"/>
    <x v="4"/>
    <x v="249"/>
    <x v="0"/>
    <x v="0"/>
    <s v="Tesseramento"/>
    <x v="1"/>
    <x v="0"/>
    <x v="0"/>
    <m/>
  </r>
  <r>
    <n v="109597"/>
    <x v="0"/>
    <x v="0"/>
    <x v="0"/>
    <x v="0"/>
    <x v="7"/>
    <x v="51"/>
    <x v="0"/>
    <x v="0"/>
    <s v="Tesseramento"/>
    <x v="1"/>
    <x v="4"/>
    <x v="0"/>
    <m/>
  </r>
  <r>
    <n v="209112"/>
    <x v="0"/>
    <x v="0"/>
    <x v="0"/>
    <x v="0"/>
    <x v="4"/>
    <x v="249"/>
    <x v="0"/>
    <x v="0"/>
    <s v="Tesseramento"/>
    <x v="1"/>
    <x v="3"/>
    <x v="0"/>
    <m/>
  </r>
  <r>
    <n v="129871"/>
    <x v="0"/>
    <x v="0"/>
    <x v="0"/>
    <x v="0"/>
    <x v="7"/>
    <x v="51"/>
    <x v="0"/>
    <x v="0"/>
    <s v="Tesseramento"/>
    <x v="1"/>
    <x v="4"/>
    <x v="0"/>
    <m/>
  </r>
  <r>
    <n v="217283"/>
    <x v="0"/>
    <x v="0"/>
    <x v="0"/>
    <x v="0"/>
    <x v="4"/>
    <x v="249"/>
    <x v="0"/>
    <x v="1"/>
    <s v="Tesseramento"/>
    <x v="1"/>
    <x v="3"/>
    <x v="0"/>
    <m/>
  </r>
  <r>
    <n v="3945"/>
    <x v="0"/>
    <x v="0"/>
    <x v="0"/>
    <x v="0"/>
    <x v="4"/>
    <x v="249"/>
    <x v="0"/>
    <x v="0"/>
    <s v="Tesseramento"/>
    <x v="1"/>
    <x v="4"/>
    <x v="0"/>
    <m/>
  </r>
  <r>
    <n v="156647"/>
    <x v="0"/>
    <x v="0"/>
    <x v="0"/>
    <x v="0"/>
    <x v="4"/>
    <x v="249"/>
    <x v="0"/>
    <x v="0"/>
    <s v="Tesseramento"/>
    <x v="1"/>
    <x v="4"/>
    <x v="0"/>
    <m/>
  </r>
  <r>
    <n v="211713"/>
    <x v="0"/>
    <x v="0"/>
    <x v="0"/>
    <x v="0"/>
    <x v="4"/>
    <x v="249"/>
    <x v="0"/>
    <x v="0"/>
    <s v="Tesseramento"/>
    <x v="1"/>
    <x v="3"/>
    <x v="0"/>
    <m/>
  </r>
  <r>
    <n v="211712"/>
    <x v="0"/>
    <x v="0"/>
    <x v="0"/>
    <x v="1"/>
    <x v="4"/>
    <x v="249"/>
    <x v="0"/>
    <x v="1"/>
    <s v="Tesseramento"/>
    <x v="1"/>
    <x v="3"/>
    <x v="0"/>
    <m/>
  </r>
  <r>
    <n v="135065"/>
    <x v="0"/>
    <x v="0"/>
    <x v="0"/>
    <x v="0"/>
    <x v="4"/>
    <x v="249"/>
    <x v="0"/>
    <x v="0"/>
    <s v="Tesseramento"/>
    <x v="1"/>
    <x v="1"/>
    <x v="0"/>
    <m/>
  </r>
  <r>
    <n v="135067"/>
    <x v="0"/>
    <x v="0"/>
    <x v="0"/>
    <x v="0"/>
    <x v="4"/>
    <x v="249"/>
    <x v="0"/>
    <x v="0"/>
    <s v="Tesseramento"/>
    <x v="1"/>
    <x v="0"/>
    <x v="0"/>
    <m/>
  </r>
  <r>
    <n v="234395"/>
    <x v="0"/>
    <x v="1"/>
    <x v="1"/>
    <x v="4"/>
    <x v="7"/>
    <x v="56"/>
    <x v="0"/>
    <x v="0"/>
    <s v="Tesseramento"/>
    <x v="1"/>
    <x v="1"/>
    <x v="0"/>
    <m/>
  </r>
  <r>
    <n v="148540"/>
    <x v="1"/>
    <x v="0"/>
    <x v="0"/>
    <x v="0"/>
    <x v="4"/>
    <x v="249"/>
    <x v="0"/>
    <x v="0"/>
    <s v="Tesseramento"/>
    <x v="1"/>
    <x v="7"/>
    <x v="0"/>
    <s v="B"/>
  </r>
  <r>
    <n v="145992"/>
    <x v="0"/>
    <x v="0"/>
    <x v="0"/>
    <x v="0"/>
    <x v="4"/>
    <x v="249"/>
    <x v="0"/>
    <x v="0"/>
    <s v="Tesseramento"/>
    <x v="1"/>
    <x v="4"/>
    <x v="0"/>
    <m/>
  </r>
  <r>
    <n v="148333"/>
    <x v="0"/>
    <x v="0"/>
    <x v="0"/>
    <x v="0"/>
    <x v="4"/>
    <x v="249"/>
    <x v="0"/>
    <x v="1"/>
    <s v="Tesseramento"/>
    <x v="1"/>
    <x v="4"/>
    <x v="0"/>
    <m/>
  </r>
  <r>
    <n v="148327"/>
    <x v="0"/>
    <x v="0"/>
    <x v="0"/>
    <x v="1"/>
    <x v="4"/>
    <x v="249"/>
    <x v="0"/>
    <x v="0"/>
    <s v="Tesseramento"/>
    <x v="1"/>
    <x v="4"/>
    <x v="0"/>
    <m/>
  </r>
  <r>
    <n v="145993"/>
    <x v="0"/>
    <x v="0"/>
    <x v="0"/>
    <x v="0"/>
    <x v="4"/>
    <x v="249"/>
    <x v="0"/>
    <x v="0"/>
    <s v="Tesseramento"/>
    <x v="1"/>
    <x v="0"/>
    <x v="0"/>
    <m/>
  </r>
  <r>
    <n v="168326"/>
    <x v="1"/>
    <x v="0"/>
    <x v="0"/>
    <x v="0"/>
    <x v="4"/>
    <x v="249"/>
    <x v="0"/>
    <x v="0"/>
    <s v="Tesseramento"/>
    <x v="1"/>
    <x v="5"/>
    <x v="0"/>
    <m/>
  </r>
  <r>
    <n v="135066"/>
    <x v="0"/>
    <x v="0"/>
    <x v="0"/>
    <x v="0"/>
    <x v="4"/>
    <x v="249"/>
    <x v="0"/>
    <x v="0"/>
    <s v="Tesseramento"/>
    <x v="1"/>
    <x v="4"/>
    <x v="0"/>
    <m/>
  </r>
  <r>
    <n v="164187"/>
    <x v="0"/>
    <x v="0"/>
    <x v="0"/>
    <x v="0"/>
    <x v="4"/>
    <x v="249"/>
    <x v="0"/>
    <x v="1"/>
    <s v="Tesseramento"/>
    <x v="1"/>
    <x v="4"/>
    <x v="0"/>
    <m/>
  </r>
  <r>
    <n v="118236"/>
    <x v="0"/>
    <x v="0"/>
    <x v="0"/>
    <x v="0"/>
    <x v="4"/>
    <x v="249"/>
    <x v="0"/>
    <x v="1"/>
    <s v="Tesseramento"/>
    <x v="1"/>
    <x v="3"/>
    <x v="0"/>
    <m/>
  </r>
  <r>
    <n v="108291"/>
    <x v="0"/>
    <x v="0"/>
    <x v="0"/>
    <x v="0"/>
    <x v="4"/>
    <x v="249"/>
    <x v="0"/>
    <x v="0"/>
    <s v="Tesseramento"/>
    <x v="1"/>
    <x v="1"/>
    <x v="0"/>
    <m/>
  </r>
  <r>
    <n v="66965"/>
    <x v="0"/>
    <x v="0"/>
    <x v="0"/>
    <x v="0"/>
    <x v="4"/>
    <x v="249"/>
    <x v="0"/>
    <x v="0"/>
    <s v="Tesseramento"/>
    <x v="1"/>
    <x v="1"/>
    <x v="0"/>
    <m/>
  </r>
  <r>
    <n v="195466"/>
    <x v="0"/>
    <x v="0"/>
    <x v="0"/>
    <x v="0"/>
    <x v="4"/>
    <x v="249"/>
    <x v="0"/>
    <x v="0"/>
    <s v="Tesseramento"/>
    <x v="1"/>
    <x v="1"/>
    <x v="0"/>
    <m/>
  </r>
  <r>
    <n v="14068"/>
    <x v="0"/>
    <x v="0"/>
    <x v="0"/>
    <x v="0"/>
    <x v="4"/>
    <x v="23"/>
    <x v="0"/>
    <x v="1"/>
    <s v="Tesseramento"/>
    <x v="1"/>
    <x v="4"/>
    <x v="0"/>
    <m/>
  </r>
  <r>
    <n v="160649"/>
    <x v="0"/>
    <x v="0"/>
    <x v="0"/>
    <x v="0"/>
    <x v="4"/>
    <x v="23"/>
    <x v="0"/>
    <x v="0"/>
    <s v="Tesseramento"/>
    <x v="1"/>
    <x v="1"/>
    <x v="0"/>
    <m/>
  </r>
  <r>
    <n v="124984"/>
    <x v="0"/>
    <x v="0"/>
    <x v="0"/>
    <x v="0"/>
    <x v="4"/>
    <x v="23"/>
    <x v="0"/>
    <x v="0"/>
    <s v="Tesseramento"/>
    <x v="1"/>
    <x v="0"/>
    <x v="0"/>
    <m/>
  </r>
  <r>
    <n v="14037"/>
    <x v="0"/>
    <x v="0"/>
    <x v="0"/>
    <x v="0"/>
    <x v="4"/>
    <x v="23"/>
    <x v="0"/>
    <x v="0"/>
    <s v="Tesseramento"/>
    <x v="1"/>
    <x v="4"/>
    <x v="0"/>
    <m/>
  </r>
  <r>
    <n v="187521"/>
    <x v="0"/>
    <x v="0"/>
    <x v="0"/>
    <x v="0"/>
    <x v="4"/>
    <x v="23"/>
    <x v="0"/>
    <x v="0"/>
    <s v="Tesseramento"/>
    <x v="1"/>
    <x v="3"/>
    <x v="0"/>
    <m/>
  </r>
  <r>
    <n v="14045"/>
    <x v="0"/>
    <x v="0"/>
    <x v="0"/>
    <x v="0"/>
    <x v="4"/>
    <x v="23"/>
    <x v="0"/>
    <x v="0"/>
    <s v="Tesseramento"/>
    <x v="1"/>
    <x v="4"/>
    <x v="0"/>
    <m/>
  </r>
  <r>
    <n v="14043"/>
    <x v="0"/>
    <x v="0"/>
    <x v="0"/>
    <x v="0"/>
    <x v="4"/>
    <x v="23"/>
    <x v="0"/>
    <x v="1"/>
    <s v="Tesseramento"/>
    <x v="1"/>
    <x v="0"/>
    <x v="0"/>
    <m/>
  </r>
  <r>
    <n v="163257"/>
    <x v="0"/>
    <x v="0"/>
    <x v="0"/>
    <x v="0"/>
    <x v="4"/>
    <x v="23"/>
    <x v="0"/>
    <x v="0"/>
    <s v="Tesseramento"/>
    <x v="1"/>
    <x v="0"/>
    <x v="0"/>
    <m/>
  </r>
  <r>
    <n v="14047"/>
    <x v="0"/>
    <x v="0"/>
    <x v="0"/>
    <x v="0"/>
    <x v="4"/>
    <x v="23"/>
    <x v="0"/>
    <x v="0"/>
    <s v="Tesseramento"/>
    <x v="1"/>
    <x v="4"/>
    <x v="0"/>
    <m/>
  </r>
  <r>
    <n v="14049"/>
    <x v="0"/>
    <x v="0"/>
    <x v="0"/>
    <x v="0"/>
    <x v="4"/>
    <x v="23"/>
    <x v="0"/>
    <x v="0"/>
    <s v="Tesseramento"/>
    <x v="1"/>
    <x v="4"/>
    <x v="0"/>
    <m/>
  </r>
  <r>
    <n v="84116"/>
    <x v="0"/>
    <x v="0"/>
    <x v="0"/>
    <x v="0"/>
    <x v="4"/>
    <x v="23"/>
    <x v="0"/>
    <x v="1"/>
    <s v="Tesseramento"/>
    <x v="1"/>
    <x v="1"/>
    <x v="0"/>
    <m/>
  </r>
  <r>
    <n v="14101"/>
    <x v="0"/>
    <x v="0"/>
    <x v="0"/>
    <x v="0"/>
    <x v="4"/>
    <x v="23"/>
    <x v="0"/>
    <x v="1"/>
    <s v="Tesseramento"/>
    <x v="1"/>
    <x v="3"/>
    <x v="0"/>
    <m/>
  </r>
  <r>
    <n v="102686"/>
    <x v="0"/>
    <x v="0"/>
    <x v="0"/>
    <x v="0"/>
    <x v="4"/>
    <x v="23"/>
    <x v="0"/>
    <x v="0"/>
    <s v="Tesseramento"/>
    <x v="1"/>
    <x v="4"/>
    <x v="0"/>
    <m/>
  </r>
  <r>
    <n v="63521"/>
    <x v="0"/>
    <x v="0"/>
    <x v="0"/>
    <x v="0"/>
    <x v="4"/>
    <x v="23"/>
    <x v="0"/>
    <x v="0"/>
    <s v="Tesseramento"/>
    <x v="1"/>
    <x v="3"/>
    <x v="0"/>
    <m/>
  </r>
  <r>
    <n v="14060"/>
    <x v="0"/>
    <x v="0"/>
    <x v="0"/>
    <x v="0"/>
    <x v="4"/>
    <x v="23"/>
    <x v="0"/>
    <x v="0"/>
    <s v="Tesseramento"/>
    <x v="1"/>
    <x v="4"/>
    <x v="0"/>
    <m/>
  </r>
  <r>
    <n v="14397"/>
    <x v="0"/>
    <x v="0"/>
    <x v="0"/>
    <x v="0"/>
    <x v="4"/>
    <x v="23"/>
    <x v="0"/>
    <x v="1"/>
    <s v="Tesseramento"/>
    <x v="1"/>
    <x v="4"/>
    <x v="0"/>
    <m/>
  </r>
  <r>
    <n v="29078"/>
    <x v="0"/>
    <x v="0"/>
    <x v="0"/>
    <x v="0"/>
    <x v="4"/>
    <x v="23"/>
    <x v="0"/>
    <x v="0"/>
    <s v="Tesseramento"/>
    <x v="1"/>
    <x v="3"/>
    <x v="0"/>
    <m/>
  </r>
  <r>
    <n v="14067"/>
    <x v="0"/>
    <x v="0"/>
    <x v="0"/>
    <x v="0"/>
    <x v="4"/>
    <x v="23"/>
    <x v="0"/>
    <x v="0"/>
    <s v="Tesseramento"/>
    <x v="1"/>
    <x v="0"/>
    <x v="0"/>
    <m/>
  </r>
  <r>
    <n v="14066"/>
    <x v="0"/>
    <x v="0"/>
    <x v="0"/>
    <x v="0"/>
    <x v="4"/>
    <x v="23"/>
    <x v="0"/>
    <x v="0"/>
    <s v="Tesseramento"/>
    <x v="1"/>
    <x v="4"/>
    <x v="0"/>
    <m/>
  </r>
  <r>
    <n v="14202"/>
    <x v="0"/>
    <x v="0"/>
    <x v="0"/>
    <x v="0"/>
    <x v="4"/>
    <x v="23"/>
    <x v="0"/>
    <x v="1"/>
    <s v="Tesseramento"/>
    <x v="1"/>
    <x v="4"/>
    <x v="0"/>
    <m/>
  </r>
  <r>
    <n v="14070"/>
    <x v="0"/>
    <x v="0"/>
    <x v="0"/>
    <x v="0"/>
    <x v="4"/>
    <x v="23"/>
    <x v="0"/>
    <x v="0"/>
    <s v="Tesseramento"/>
    <x v="1"/>
    <x v="4"/>
    <x v="0"/>
    <m/>
  </r>
  <r>
    <n v="861"/>
    <x v="0"/>
    <x v="0"/>
    <x v="0"/>
    <x v="0"/>
    <x v="4"/>
    <x v="23"/>
    <x v="0"/>
    <x v="1"/>
    <s v="Tesseramento"/>
    <x v="1"/>
    <x v="0"/>
    <x v="0"/>
    <m/>
  </r>
  <r>
    <n v="14074"/>
    <x v="0"/>
    <x v="0"/>
    <x v="0"/>
    <x v="0"/>
    <x v="4"/>
    <x v="23"/>
    <x v="0"/>
    <x v="0"/>
    <s v="Tesseramento"/>
    <x v="1"/>
    <x v="4"/>
    <x v="0"/>
    <m/>
  </r>
  <r>
    <n v="232169"/>
    <x v="0"/>
    <x v="0"/>
    <x v="0"/>
    <x v="1"/>
    <x v="4"/>
    <x v="23"/>
    <x v="0"/>
    <x v="0"/>
    <s v="Tesseramento"/>
    <x v="1"/>
    <x v="0"/>
    <x v="0"/>
    <m/>
  </r>
  <r>
    <n v="14080"/>
    <x v="0"/>
    <x v="0"/>
    <x v="0"/>
    <x v="0"/>
    <x v="4"/>
    <x v="23"/>
    <x v="0"/>
    <x v="0"/>
    <s v="Tesseramento"/>
    <x v="1"/>
    <x v="4"/>
    <x v="0"/>
    <m/>
  </r>
  <r>
    <n v="14079"/>
    <x v="0"/>
    <x v="0"/>
    <x v="0"/>
    <x v="0"/>
    <x v="4"/>
    <x v="23"/>
    <x v="0"/>
    <x v="0"/>
    <s v="Tesseramento"/>
    <x v="1"/>
    <x v="0"/>
    <x v="0"/>
    <m/>
  </r>
  <r>
    <n v="107726"/>
    <x v="0"/>
    <x v="0"/>
    <x v="0"/>
    <x v="0"/>
    <x v="4"/>
    <x v="23"/>
    <x v="0"/>
    <x v="0"/>
    <s v="Tesseramento"/>
    <x v="1"/>
    <x v="0"/>
    <x v="0"/>
    <m/>
  </r>
  <r>
    <n v="152335"/>
    <x v="1"/>
    <x v="0"/>
    <x v="0"/>
    <x v="0"/>
    <x v="4"/>
    <x v="23"/>
    <x v="0"/>
    <x v="1"/>
    <s v="Tesseramento"/>
    <x v="1"/>
    <x v="6"/>
    <x v="0"/>
    <m/>
  </r>
  <r>
    <n v="14082"/>
    <x v="0"/>
    <x v="0"/>
    <x v="0"/>
    <x v="0"/>
    <x v="4"/>
    <x v="23"/>
    <x v="0"/>
    <x v="0"/>
    <s v="Tesseramento"/>
    <x v="1"/>
    <x v="4"/>
    <x v="0"/>
    <m/>
  </r>
  <r>
    <n v="247"/>
    <x v="0"/>
    <x v="0"/>
    <x v="0"/>
    <x v="0"/>
    <x v="4"/>
    <x v="23"/>
    <x v="0"/>
    <x v="0"/>
    <s v="Tesseramento"/>
    <x v="1"/>
    <x v="3"/>
    <x v="0"/>
    <m/>
  </r>
  <r>
    <n v="155293"/>
    <x v="0"/>
    <x v="0"/>
    <x v="0"/>
    <x v="0"/>
    <x v="4"/>
    <x v="23"/>
    <x v="0"/>
    <x v="0"/>
    <s v="Tesseramento"/>
    <x v="1"/>
    <x v="4"/>
    <x v="0"/>
    <m/>
  </r>
  <r>
    <n v="870"/>
    <x v="0"/>
    <x v="0"/>
    <x v="0"/>
    <x v="0"/>
    <x v="4"/>
    <x v="23"/>
    <x v="0"/>
    <x v="1"/>
    <s v="Tesseramento"/>
    <x v="1"/>
    <x v="4"/>
    <x v="0"/>
    <m/>
  </r>
  <r>
    <n v="42303"/>
    <x v="0"/>
    <x v="0"/>
    <x v="0"/>
    <x v="0"/>
    <x v="4"/>
    <x v="23"/>
    <x v="0"/>
    <x v="1"/>
    <s v="Tesseramento"/>
    <x v="1"/>
    <x v="4"/>
    <x v="0"/>
    <m/>
  </r>
  <r>
    <n v="14087"/>
    <x v="0"/>
    <x v="0"/>
    <x v="0"/>
    <x v="0"/>
    <x v="4"/>
    <x v="23"/>
    <x v="0"/>
    <x v="0"/>
    <s v="Tesseramento"/>
    <x v="1"/>
    <x v="4"/>
    <x v="0"/>
    <m/>
  </r>
  <r>
    <n v="14089"/>
    <x v="0"/>
    <x v="0"/>
    <x v="0"/>
    <x v="0"/>
    <x v="4"/>
    <x v="23"/>
    <x v="0"/>
    <x v="1"/>
    <s v="Tesseramento"/>
    <x v="1"/>
    <x v="4"/>
    <x v="0"/>
    <m/>
  </r>
  <r>
    <n v="14092"/>
    <x v="0"/>
    <x v="0"/>
    <x v="0"/>
    <x v="0"/>
    <x v="4"/>
    <x v="23"/>
    <x v="0"/>
    <x v="0"/>
    <s v="Tesseramento"/>
    <x v="1"/>
    <x v="0"/>
    <x v="0"/>
    <m/>
  </r>
  <r>
    <n v="14093"/>
    <x v="0"/>
    <x v="0"/>
    <x v="0"/>
    <x v="0"/>
    <x v="4"/>
    <x v="23"/>
    <x v="0"/>
    <x v="0"/>
    <s v="Tesseramento"/>
    <x v="1"/>
    <x v="4"/>
    <x v="0"/>
    <m/>
  </r>
  <r>
    <n v="14096"/>
    <x v="0"/>
    <x v="0"/>
    <x v="0"/>
    <x v="0"/>
    <x v="4"/>
    <x v="23"/>
    <x v="0"/>
    <x v="0"/>
    <s v="Tesseramento"/>
    <x v="1"/>
    <x v="4"/>
    <x v="0"/>
    <m/>
  </r>
  <r>
    <n v="120500"/>
    <x v="0"/>
    <x v="0"/>
    <x v="0"/>
    <x v="1"/>
    <x v="4"/>
    <x v="23"/>
    <x v="0"/>
    <x v="0"/>
    <s v="Tesseramento"/>
    <x v="1"/>
    <x v="0"/>
    <x v="0"/>
    <m/>
  </r>
  <r>
    <n v="4231"/>
    <x v="0"/>
    <x v="0"/>
    <x v="0"/>
    <x v="0"/>
    <x v="4"/>
    <x v="23"/>
    <x v="0"/>
    <x v="0"/>
    <s v="Tesseramento"/>
    <x v="1"/>
    <x v="3"/>
    <x v="0"/>
    <m/>
  </r>
  <r>
    <n v="14100"/>
    <x v="0"/>
    <x v="0"/>
    <x v="0"/>
    <x v="0"/>
    <x v="4"/>
    <x v="23"/>
    <x v="0"/>
    <x v="0"/>
    <s v="Tesseramento"/>
    <x v="1"/>
    <x v="3"/>
    <x v="0"/>
    <m/>
  </r>
  <r>
    <n v="14083"/>
    <x v="0"/>
    <x v="0"/>
    <x v="0"/>
    <x v="2"/>
    <x v="4"/>
    <x v="23"/>
    <x v="0"/>
    <x v="1"/>
    <s v="Tesseramento"/>
    <x v="1"/>
    <x v="4"/>
    <x v="0"/>
    <m/>
  </r>
  <r>
    <n v="14457"/>
    <x v="0"/>
    <x v="0"/>
    <x v="0"/>
    <x v="0"/>
    <x v="4"/>
    <x v="23"/>
    <x v="0"/>
    <x v="1"/>
    <s v="Tesseramento"/>
    <x v="1"/>
    <x v="4"/>
    <x v="0"/>
    <m/>
  </r>
  <r>
    <n v="75881"/>
    <x v="0"/>
    <x v="0"/>
    <x v="0"/>
    <x v="0"/>
    <x v="4"/>
    <x v="23"/>
    <x v="0"/>
    <x v="0"/>
    <s v="Tesseramento"/>
    <x v="1"/>
    <x v="3"/>
    <x v="0"/>
    <m/>
  </r>
  <r>
    <n v="62858"/>
    <x v="0"/>
    <x v="0"/>
    <x v="0"/>
    <x v="0"/>
    <x v="4"/>
    <x v="23"/>
    <x v="0"/>
    <x v="1"/>
    <s v="Tesseramento"/>
    <x v="1"/>
    <x v="4"/>
    <x v="0"/>
    <m/>
  </r>
  <r>
    <n v="75913"/>
    <x v="0"/>
    <x v="0"/>
    <x v="0"/>
    <x v="0"/>
    <x v="4"/>
    <x v="23"/>
    <x v="0"/>
    <x v="1"/>
    <s v="Tesseramento"/>
    <x v="1"/>
    <x v="0"/>
    <x v="0"/>
    <m/>
  </r>
  <r>
    <n v="14044"/>
    <x v="0"/>
    <x v="0"/>
    <x v="0"/>
    <x v="0"/>
    <x v="4"/>
    <x v="23"/>
    <x v="0"/>
    <x v="1"/>
    <s v="Tesseramento"/>
    <x v="1"/>
    <x v="4"/>
    <x v="0"/>
    <m/>
  </r>
  <r>
    <n v="14088"/>
    <x v="0"/>
    <x v="0"/>
    <x v="0"/>
    <x v="0"/>
    <x v="4"/>
    <x v="23"/>
    <x v="0"/>
    <x v="1"/>
    <s v="Tesseramento"/>
    <x v="1"/>
    <x v="4"/>
    <x v="0"/>
    <m/>
  </r>
  <r>
    <n v="7852"/>
    <x v="0"/>
    <x v="0"/>
    <x v="0"/>
    <x v="0"/>
    <x v="4"/>
    <x v="75"/>
    <x v="0"/>
    <x v="0"/>
    <s v="Tesseramento"/>
    <x v="0"/>
    <x v="4"/>
    <x v="0"/>
    <m/>
  </r>
  <r>
    <n v="116882"/>
    <x v="0"/>
    <x v="0"/>
    <x v="0"/>
    <x v="0"/>
    <x v="4"/>
    <x v="23"/>
    <x v="0"/>
    <x v="1"/>
    <s v="Tesseramento"/>
    <x v="1"/>
    <x v="4"/>
    <x v="0"/>
    <m/>
  </r>
  <r>
    <n v="54373"/>
    <x v="0"/>
    <x v="0"/>
    <x v="0"/>
    <x v="0"/>
    <x v="4"/>
    <x v="23"/>
    <x v="0"/>
    <x v="1"/>
    <s v="Tesseramento"/>
    <x v="1"/>
    <x v="0"/>
    <x v="0"/>
    <m/>
  </r>
  <r>
    <n v="96056"/>
    <x v="0"/>
    <x v="0"/>
    <x v="0"/>
    <x v="0"/>
    <x v="4"/>
    <x v="23"/>
    <x v="0"/>
    <x v="1"/>
    <s v="Tesseramento"/>
    <x v="1"/>
    <x v="4"/>
    <x v="0"/>
    <m/>
  </r>
  <r>
    <n v="14105"/>
    <x v="0"/>
    <x v="0"/>
    <x v="0"/>
    <x v="0"/>
    <x v="4"/>
    <x v="23"/>
    <x v="0"/>
    <x v="0"/>
    <s v="Tesseramento"/>
    <x v="1"/>
    <x v="4"/>
    <x v="0"/>
    <m/>
  </r>
  <r>
    <n v="66942"/>
    <x v="0"/>
    <x v="0"/>
    <x v="0"/>
    <x v="0"/>
    <x v="4"/>
    <x v="23"/>
    <x v="0"/>
    <x v="0"/>
    <s v="Tesseramento"/>
    <x v="1"/>
    <x v="0"/>
    <x v="0"/>
    <m/>
  </r>
  <r>
    <n v="172579"/>
    <x v="0"/>
    <x v="0"/>
    <x v="0"/>
    <x v="0"/>
    <x v="4"/>
    <x v="23"/>
    <x v="0"/>
    <x v="0"/>
    <s v="Tesseramento"/>
    <x v="1"/>
    <x v="1"/>
    <x v="0"/>
    <m/>
  </r>
  <r>
    <n v="14219"/>
    <x v="0"/>
    <x v="0"/>
    <x v="0"/>
    <x v="0"/>
    <x v="4"/>
    <x v="23"/>
    <x v="0"/>
    <x v="1"/>
    <s v="Tesseramento"/>
    <x v="1"/>
    <x v="4"/>
    <x v="0"/>
    <m/>
  </r>
  <r>
    <n v="22671"/>
    <x v="0"/>
    <x v="0"/>
    <x v="0"/>
    <x v="1"/>
    <x v="4"/>
    <x v="23"/>
    <x v="0"/>
    <x v="0"/>
    <s v="Tesseramento"/>
    <x v="1"/>
    <x v="0"/>
    <x v="0"/>
    <m/>
  </r>
  <r>
    <n v="223484"/>
    <x v="1"/>
    <x v="0"/>
    <x v="0"/>
    <x v="2"/>
    <x v="4"/>
    <x v="23"/>
    <x v="0"/>
    <x v="1"/>
    <s v="Tesseramento"/>
    <x v="1"/>
    <x v="5"/>
    <x v="0"/>
    <m/>
  </r>
  <r>
    <n v="898"/>
    <x v="0"/>
    <x v="0"/>
    <x v="0"/>
    <x v="2"/>
    <x v="4"/>
    <x v="23"/>
    <x v="0"/>
    <x v="0"/>
    <s v="Tesseramento"/>
    <x v="1"/>
    <x v="0"/>
    <x v="0"/>
    <m/>
  </r>
  <r>
    <n v="100459"/>
    <x v="0"/>
    <x v="0"/>
    <x v="0"/>
    <x v="0"/>
    <x v="4"/>
    <x v="23"/>
    <x v="0"/>
    <x v="0"/>
    <s v="Tesseramento"/>
    <x v="1"/>
    <x v="3"/>
    <x v="0"/>
    <m/>
  </r>
  <r>
    <n v="14123"/>
    <x v="0"/>
    <x v="0"/>
    <x v="0"/>
    <x v="0"/>
    <x v="4"/>
    <x v="23"/>
    <x v="0"/>
    <x v="0"/>
    <s v="Tesseramento"/>
    <x v="1"/>
    <x v="4"/>
    <x v="0"/>
    <m/>
  </r>
  <r>
    <n v="36122"/>
    <x v="0"/>
    <x v="0"/>
    <x v="0"/>
    <x v="0"/>
    <x v="4"/>
    <x v="23"/>
    <x v="0"/>
    <x v="1"/>
    <s v="Tesseramento"/>
    <x v="1"/>
    <x v="3"/>
    <x v="0"/>
    <m/>
  </r>
  <r>
    <n v="43474"/>
    <x v="0"/>
    <x v="0"/>
    <x v="0"/>
    <x v="0"/>
    <x v="4"/>
    <x v="23"/>
    <x v="0"/>
    <x v="0"/>
    <s v="Tesseramento"/>
    <x v="1"/>
    <x v="4"/>
    <x v="0"/>
    <m/>
  </r>
  <r>
    <n v="14127"/>
    <x v="0"/>
    <x v="0"/>
    <x v="0"/>
    <x v="0"/>
    <x v="4"/>
    <x v="23"/>
    <x v="0"/>
    <x v="0"/>
    <s v="Tesseramento"/>
    <x v="1"/>
    <x v="4"/>
    <x v="0"/>
    <m/>
  </r>
  <r>
    <n v="90388"/>
    <x v="0"/>
    <x v="0"/>
    <x v="0"/>
    <x v="0"/>
    <x v="4"/>
    <x v="23"/>
    <x v="0"/>
    <x v="0"/>
    <s v="Tesseramento"/>
    <x v="1"/>
    <x v="4"/>
    <x v="0"/>
    <m/>
  </r>
  <r>
    <n v="14130"/>
    <x v="0"/>
    <x v="0"/>
    <x v="0"/>
    <x v="0"/>
    <x v="4"/>
    <x v="23"/>
    <x v="0"/>
    <x v="0"/>
    <s v="Tesseramento"/>
    <x v="1"/>
    <x v="4"/>
    <x v="0"/>
    <m/>
  </r>
  <r>
    <n v="136405"/>
    <x v="0"/>
    <x v="0"/>
    <x v="0"/>
    <x v="0"/>
    <x v="4"/>
    <x v="23"/>
    <x v="0"/>
    <x v="0"/>
    <s v="Tesseramento"/>
    <x v="1"/>
    <x v="1"/>
    <x v="0"/>
    <m/>
  </r>
  <r>
    <n v="113081"/>
    <x v="0"/>
    <x v="0"/>
    <x v="0"/>
    <x v="0"/>
    <x v="4"/>
    <x v="23"/>
    <x v="0"/>
    <x v="0"/>
    <s v="Tesseramento"/>
    <x v="1"/>
    <x v="3"/>
    <x v="0"/>
    <m/>
  </r>
  <r>
    <n v="14140"/>
    <x v="0"/>
    <x v="0"/>
    <x v="0"/>
    <x v="0"/>
    <x v="4"/>
    <x v="23"/>
    <x v="0"/>
    <x v="0"/>
    <s v="Tesseramento"/>
    <x v="1"/>
    <x v="4"/>
    <x v="0"/>
    <m/>
  </r>
  <r>
    <n v="95637"/>
    <x v="0"/>
    <x v="0"/>
    <x v="0"/>
    <x v="0"/>
    <x v="4"/>
    <x v="23"/>
    <x v="0"/>
    <x v="0"/>
    <s v="Tesseramento"/>
    <x v="1"/>
    <x v="4"/>
    <x v="0"/>
    <m/>
  </r>
  <r>
    <n v="161947"/>
    <x v="0"/>
    <x v="0"/>
    <x v="0"/>
    <x v="2"/>
    <x v="4"/>
    <x v="23"/>
    <x v="0"/>
    <x v="1"/>
    <s v="Tesseramento"/>
    <x v="1"/>
    <x v="4"/>
    <x v="0"/>
    <m/>
  </r>
  <r>
    <n v="82982"/>
    <x v="0"/>
    <x v="0"/>
    <x v="0"/>
    <x v="0"/>
    <x v="4"/>
    <x v="23"/>
    <x v="0"/>
    <x v="1"/>
    <s v="Tesseramento"/>
    <x v="1"/>
    <x v="4"/>
    <x v="0"/>
    <m/>
  </r>
  <r>
    <n v="188887"/>
    <x v="0"/>
    <x v="0"/>
    <x v="0"/>
    <x v="0"/>
    <x v="4"/>
    <x v="23"/>
    <x v="0"/>
    <x v="0"/>
    <s v="Tesseramento"/>
    <x v="1"/>
    <x v="1"/>
    <x v="0"/>
    <m/>
  </r>
  <r>
    <n v="42606"/>
    <x v="0"/>
    <x v="0"/>
    <x v="0"/>
    <x v="0"/>
    <x v="4"/>
    <x v="23"/>
    <x v="0"/>
    <x v="0"/>
    <s v="Tesseramento"/>
    <x v="1"/>
    <x v="4"/>
    <x v="0"/>
    <m/>
  </r>
  <r>
    <n v="90320"/>
    <x v="0"/>
    <x v="0"/>
    <x v="0"/>
    <x v="0"/>
    <x v="4"/>
    <x v="23"/>
    <x v="0"/>
    <x v="0"/>
    <s v="Tesseramento"/>
    <x v="1"/>
    <x v="0"/>
    <x v="0"/>
    <m/>
  </r>
  <r>
    <n v="14124"/>
    <x v="0"/>
    <x v="0"/>
    <x v="0"/>
    <x v="0"/>
    <x v="4"/>
    <x v="23"/>
    <x v="0"/>
    <x v="1"/>
    <s v="Tesseramento"/>
    <x v="1"/>
    <x v="4"/>
    <x v="0"/>
    <m/>
  </r>
  <r>
    <n v="14146"/>
    <x v="0"/>
    <x v="0"/>
    <x v="0"/>
    <x v="0"/>
    <x v="4"/>
    <x v="23"/>
    <x v="0"/>
    <x v="1"/>
    <s v="Tesseramento"/>
    <x v="1"/>
    <x v="4"/>
    <x v="0"/>
    <m/>
  </r>
  <r>
    <n v="1041"/>
    <x v="0"/>
    <x v="0"/>
    <x v="0"/>
    <x v="0"/>
    <x v="4"/>
    <x v="23"/>
    <x v="0"/>
    <x v="1"/>
    <s v="Tesseramento"/>
    <x v="1"/>
    <x v="0"/>
    <x v="0"/>
    <m/>
  </r>
  <r>
    <n v="234617"/>
    <x v="0"/>
    <x v="1"/>
    <x v="1"/>
    <x v="1"/>
    <x v="1"/>
    <x v="48"/>
    <x v="0"/>
    <x v="0"/>
    <s v="Tesseramento"/>
    <x v="1"/>
    <x v="4"/>
    <x v="0"/>
    <m/>
  </r>
  <r>
    <n v="137269"/>
    <x v="0"/>
    <x v="0"/>
    <x v="0"/>
    <x v="0"/>
    <x v="11"/>
    <x v="102"/>
    <x v="0"/>
    <x v="0"/>
    <s v="Tesseramento"/>
    <x v="1"/>
    <x v="0"/>
    <x v="0"/>
    <m/>
  </r>
  <r>
    <n v="116409"/>
    <x v="0"/>
    <x v="0"/>
    <x v="0"/>
    <x v="0"/>
    <x v="1"/>
    <x v="48"/>
    <x v="0"/>
    <x v="1"/>
    <s v="Tesseramento"/>
    <x v="1"/>
    <x v="4"/>
    <x v="0"/>
    <m/>
  </r>
  <r>
    <n v="31790"/>
    <x v="0"/>
    <x v="0"/>
    <x v="0"/>
    <x v="0"/>
    <x v="1"/>
    <x v="48"/>
    <x v="0"/>
    <x v="1"/>
    <s v="Tesseramento"/>
    <x v="1"/>
    <x v="4"/>
    <x v="0"/>
    <m/>
  </r>
  <r>
    <n v="40238"/>
    <x v="0"/>
    <x v="0"/>
    <x v="0"/>
    <x v="0"/>
    <x v="1"/>
    <x v="48"/>
    <x v="0"/>
    <x v="0"/>
    <s v="Tesseramento"/>
    <x v="1"/>
    <x v="3"/>
    <x v="0"/>
    <m/>
  </r>
  <r>
    <n v="39900"/>
    <x v="0"/>
    <x v="0"/>
    <x v="0"/>
    <x v="0"/>
    <x v="1"/>
    <x v="48"/>
    <x v="0"/>
    <x v="0"/>
    <s v="Tesseramento"/>
    <x v="1"/>
    <x v="3"/>
    <x v="0"/>
    <m/>
  </r>
  <r>
    <n v="14172"/>
    <x v="0"/>
    <x v="0"/>
    <x v="0"/>
    <x v="0"/>
    <x v="4"/>
    <x v="23"/>
    <x v="0"/>
    <x v="1"/>
    <s v="Tesseramento"/>
    <x v="1"/>
    <x v="4"/>
    <x v="0"/>
    <m/>
  </r>
  <r>
    <n v="999"/>
    <x v="0"/>
    <x v="0"/>
    <x v="0"/>
    <x v="1"/>
    <x v="4"/>
    <x v="23"/>
    <x v="0"/>
    <x v="1"/>
    <s v="Tesseramento"/>
    <x v="1"/>
    <x v="3"/>
    <x v="0"/>
    <m/>
  </r>
  <r>
    <n v="14175"/>
    <x v="0"/>
    <x v="0"/>
    <x v="0"/>
    <x v="0"/>
    <x v="4"/>
    <x v="23"/>
    <x v="0"/>
    <x v="1"/>
    <s v="Tesseramento"/>
    <x v="1"/>
    <x v="4"/>
    <x v="0"/>
    <m/>
  </r>
  <r>
    <n v="149508"/>
    <x v="1"/>
    <x v="0"/>
    <x v="0"/>
    <x v="0"/>
    <x v="4"/>
    <x v="23"/>
    <x v="0"/>
    <x v="0"/>
    <s v="Tesseramento"/>
    <x v="1"/>
    <x v="7"/>
    <x v="0"/>
    <s v="B"/>
  </r>
  <r>
    <n v="214090"/>
    <x v="1"/>
    <x v="0"/>
    <x v="0"/>
    <x v="2"/>
    <x v="4"/>
    <x v="23"/>
    <x v="0"/>
    <x v="0"/>
    <s v="Tesseramento"/>
    <x v="1"/>
    <x v="5"/>
    <x v="0"/>
    <m/>
  </r>
  <r>
    <n v="14163"/>
    <x v="0"/>
    <x v="0"/>
    <x v="0"/>
    <x v="0"/>
    <x v="4"/>
    <x v="23"/>
    <x v="0"/>
    <x v="0"/>
    <s v="Tesseramento"/>
    <x v="1"/>
    <x v="4"/>
    <x v="0"/>
    <m/>
  </r>
  <r>
    <n v="4230"/>
    <x v="0"/>
    <x v="0"/>
    <x v="0"/>
    <x v="0"/>
    <x v="4"/>
    <x v="23"/>
    <x v="0"/>
    <x v="1"/>
    <s v="Tesseramento"/>
    <x v="1"/>
    <x v="4"/>
    <x v="0"/>
    <m/>
  </r>
  <r>
    <n v="95639"/>
    <x v="0"/>
    <x v="0"/>
    <x v="0"/>
    <x v="1"/>
    <x v="4"/>
    <x v="23"/>
    <x v="0"/>
    <x v="0"/>
    <s v="Tesseramento"/>
    <x v="1"/>
    <x v="1"/>
    <x v="0"/>
    <m/>
  </r>
  <r>
    <n v="95640"/>
    <x v="0"/>
    <x v="0"/>
    <x v="0"/>
    <x v="2"/>
    <x v="4"/>
    <x v="23"/>
    <x v="0"/>
    <x v="0"/>
    <s v="Tesseramento"/>
    <x v="1"/>
    <x v="4"/>
    <x v="0"/>
    <m/>
  </r>
  <r>
    <n v="57849"/>
    <x v="0"/>
    <x v="0"/>
    <x v="0"/>
    <x v="0"/>
    <x v="4"/>
    <x v="23"/>
    <x v="0"/>
    <x v="0"/>
    <s v="Tesseramento"/>
    <x v="1"/>
    <x v="0"/>
    <x v="0"/>
    <m/>
  </r>
  <r>
    <n v="86310"/>
    <x v="0"/>
    <x v="0"/>
    <x v="0"/>
    <x v="0"/>
    <x v="4"/>
    <x v="23"/>
    <x v="0"/>
    <x v="1"/>
    <s v="Tesseramento"/>
    <x v="1"/>
    <x v="4"/>
    <x v="0"/>
    <m/>
  </r>
  <r>
    <n v="14171"/>
    <x v="0"/>
    <x v="0"/>
    <x v="0"/>
    <x v="0"/>
    <x v="4"/>
    <x v="23"/>
    <x v="0"/>
    <x v="0"/>
    <s v="Tesseramento"/>
    <x v="1"/>
    <x v="4"/>
    <x v="0"/>
    <m/>
  </r>
  <r>
    <n v="14174"/>
    <x v="0"/>
    <x v="0"/>
    <x v="0"/>
    <x v="0"/>
    <x v="4"/>
    <x v="23"/>
    <x v="0"/>
    <x v="0"/>
    <s v="Tesseramento"/>
    <x v="1"/>
    <x v="4"/>
    <x v="0"/>
    <m/>
  </r>
  <r>
    <n v="90618"/>
    <x v="0"/>
    <x v="0"/>
    <x v="0"/>
    <x v="0"/>
    <x v="4"/>
    <x v="23"/>
    <x v="0"/>
    <x v="0"/>
    <s v="Tesseramento"/>
    <x v="1"/>
    <x v="4"/>
    <x v="0"/>
    <m/>
  </r>
  <r>
    <n v="931"/>
    <x v="0"/>
    <x v="0"/>
    <x v="0"/>
    <x v="0"/>
    <x v="4"/>
    <x v="23"/>
    <x v="0"/>
    <x v="0"/>
    <s v="Tesseramento"/>
    <x v="1"/>
    <x v="1"/>
    <x v="0"/>
    <m/>
  </r>
  <r>
    <n v="14191"/>
    <x v="0"/>
    <x v="0"/>
    <x v="0"/>
    <x v="0"/>
    <x v="4"/>
    <x v="23"/>
    <x v="0"/>
    <x v="0"/>
    <s v="Tesseramento"/>
    <x v="1"/>
    <x v="4"/>
    <x v="0"/>
    <m/>
  </r>
  <r>
    <n v="216073"/>
    <x v="0"/>
    <x v="0"/>
    <x v="0"/>
    <x v="0"/>
    <x v="4"/>
    <x v="23"/>
    <x v="0"/>
    <x v="0"/>
    <s v="Tesseramento"/>
    <x v="1"/>
    <x v="0"/>
    <x v="0"/>
    <m/>
  </r>
  <r>
    <n v="33418"/>
    <x v="0"/>
    <x v="0"/>
    <x v="0"/>
    <x v="0"/>
    <x v="4"/>
    <x v="23"/>
    <x v="0"/>
    <x v="0"/>
    <s v="Tesseramento"/>
    <x v="1"/>
    <x v="4"/>
    <x v="0"/>
    <m/>
  </r>
  <r>
    <n v="36130"/>
    <x v="0"/>
    <x v="0"/>
    <x v="0"/>
    <x v="0"/>
    <x v="4"/>
    <x v="23"/>
    <x v="0"/>
    <x v="0"/>
    <s v="Tesseramento"/>
    <x v="1"/>
    <x v="4"/>
    <x v="0"/>
    <m/>
  </r>
  <r>
    <n v="14204"/>
    <x v="0"/>
    <x v="0"/>
    <x v="0"/>
    <x v="0"/>
    <x v="4"/>
    <x v="23"/>
    <x v="0"/>
    <x v="0"/>
    <s v="Tesseramento"/>
    <x v="1"/>
    <x v="4"/>
    <x v="0"/>
    <m/>
  </r>
  <r>
    <n v="90619"/>
    <x v="0"/>
    <x v="0"/>
    <x v="0"/>
    <x v="0"/>
    <x v="4"/>
    <x v="23"/>
    <x v="0"/>
    <x v="0"/>
    <s v="Tesseramento"/>
    <x v="1"/>
    <x v="1"/>
    <x v="0"/>
    <m/>
  </r>
  <r>
    <n v="54906"/>
    <x v="0"/>
    <x v="0"/>
    <x v="0"/>
    <x v="0"/>
    <x v="4"/>
    <x v="23"/>
    <x v="0"/>
    <x v="0"/>
    <s v="Tesseramento"/>
    <x v="1"/>
    <x v="4"/>
    <x v="0"/>
    <m/>
  </r>
  <r>
    <n v="120502"/>
    <x v="0"/>
    <x v="0"/>
    <x v="0"/>
    <x v="0"/>
    <x v="4"/>
    <x v="23"/>
    <x v="0"/>
    <x v="0"/>
    <s v="Tesseramento"/>
    <x v="1"/>
    <x v="3"/>
    <x v="0"/>
    <m/>
  </r>
  <r>
    <n v="95638"/>
    <x v="0"/>
    <x v="0"/>
    <x v="0"/>
    <x v="0"/>
    <x v="4"/>
    <x v="23"/>
    <x v="0"/>
    <x v="1"/>
    <s v="Tesseramento"/>
    <x v="1"/>
    <x v="4"/>
    <x v="0"/>
    <m/>
  </r>
  <r>
    <n v="95643"/>
    <x v="0"/>
    <x v="0"/>
    <x v="0"/>
    <x v="2"/>
    <x v="4"/>
    <x v="23"/>
    <x v="0"/>
    <x v="0"/>
    <s v="Tesseramento"/>
    <x v="1"/>
    <x v="3"/>
    <x v="0"/>
    <m/>
  </r>
  <r>
    <n v="14215"/>
    <x v="0"/>
    <x v="0"/>
    <x v="0"/>
    <x v="0"/>
    <x v="4"/>
    <x v="23"/>
    <x v="0"/>
    <x v="0"/>
    <s v="Tesseramento"/>
    <x v="1"/>
    <x v="4"/>
    <x v="0"/>
    <m/>
  </r>
  <r>
    <n v="123571"/>
    <x v="0"/>
    <x v="0"/>
    <x v="0"/>
    <x v="0"/>
    <x v="4"/>
    <x v="23"/>
    <x v="0"/>
    <x v="0"/>
    <s v="Tesseramento"/>
    <x v="1"/>
    <x v="1"/>
    <x v="0"/>
    <m/>
  </r>
  <r>
    <n v="214684"/>
    <x v="0"/>
    <x v="0"/>
    <x v="0"/>
    <x v="4"/>
    <x v="4"/>
    <x v="23"/>
    <x v="0"/>
    <x v="0"/>
    <s v="Tesseramento"/>
    <x v="1"/>
    <x v="0"/>
    <x v="0"/>
    <m/>
  </r>
  <r>
    <n v="14230"/>
    <x v="0"/>
    <x v="0"/>
    <x v="0"/>
    <x v="0"/>
    <x v="4"/>
    <x v="23"/>
    <x v="0"/>
    <x v="0"/>
    <s v="Tesseramento"/>
    <x v="1"/>
    <x v="1"/>
    <x v="0"/>
    <m/>
  </r>
  <r>
    <n v="40590"/>
    <x v="0"/>
    <x v="0"/>
    <x v="0"/>
    <x v="0"/>
    <x v="4"/>
    <x v="23"/>
    <x v="0"/>
    <x v="0"/>
    <s v="Tesseramento"/>
    <x v="1"/>
    <x v="4"/>
    <x v="0"/>
    <m/>
  </r>
  <r>
    <n v="23398"/>
    <x v="0"/>
    <x v="0"/>
    <x v="0"/>
    <x v="0"/>
    <x v="4"/>
    <x v="23"/>
    <x v="0"/>
    <x v="0"/>
    <s v="Tesseramento"/>
    <x v="1"/>
    <x v="4"/>
    <x v="0"/>
    <m/>
  </r>
  <r>
    <n v="180031"/>
    <x v="0"/>
    <x v="0"/>
    <x v="0"/>
    <x v="2"/>
    <x v="4"/>
    <x v="23"/>
    <x v="0"/>
    <x v="1"/>
    <s v="Tesseramento"/>
    <x v="1"/>
    <x v="4"/>
    <x v="0"/>
    <m/>
  </r>
  <r>
    <n v="14234"/>
    <x v="0"/>
    <x v="0"/>
    <x v="0"/>
    <x v="0"/>
    <x v="4"/>
    <x v="23"/>
    <x v="0"/>
    <x v="0"/>
    <s v="Tesseramento"/>
    <x v="1"/>
    <x v="4"/>
    <x v="0"/>
    <m/>
  </r>
  <r>
    <n v="14237"/>
    <x v="0"/>
    <x v="0"/>
    <x v="0"/>
    <x v="0"/>
    <x v="4"/>
    <x v="23"/>
    <x v="0"/>
    <x v="0"/>
    <s v="Tesseramento"/>
    <x v="1"/>
    <x v="3"/>
    <x v="0"/>
    <m/>
  </r>
  <r>
    <n v="126072"/>
    <x v="0"/>
    <x v="0"/>
    <x v="0"/>
    <x v="0"/>
    <x v="4"/>
    <x v="23"/>
    <x v="0"/>
    <x v="0"/>
    <s v="Tesseramento"/>
    <x v="1"/>
    <x v="4"/>
    <x v="0"/>
    <m/>
  </r>
  <r>
    <n v="14244"/>
    <x v="0"/>
    <x v="0"/>
    <x v="0"/>
    <x v="0"/>
    <x v="4"/>
    <x v="23"/>
    <x v="0"/>
    <x v="1"/>
    <s v="Tesseramento"/>
    <x v="1"/>
    <x v="4"/>
    <x v="0"/>
    <m/>
  </r>
  <r>
    <n v="21478"/>
    <x v="0"/>
    <x v="0"/>
    <x v="0"/>
    <x v="0"/>
    <x v="4"/>
    <x v="23"/>
    <x v="0"/>
    <x v="1"/>
    <s v="Tesseramento"/>
    <x v="1"/>
    <x v="4"/>
    <x v="0"/>
    <m/>
  </r>
  <r>
    <n v="985"/>
    <x v="0"/>
    <x v="0"/>
    <x v="0"/>
    <x v="0"/>
    <x v="4"/>
    <x v="23"/>
    <x v="0"/>
    <x v="0"/>
    <s v="Tesseramento"/>
    <x v="1"/>
    <x v="3"/>
    <x v="0"/>
    <m/>
  </r>
  <r>
    <n v="1004"/>
    <x v="0"/>
    <x v="0"/>
    <x v="0"/>
    <x v="0"/>
    <x v="4"/>
    <x v="23"/>
    <x v="0"/>
    <x v="0"/>
    <s v="Tesseramento"/>
    <x v="1"/>
    <x v="1"/>
    <x v="0"/>
    <m/>
  </r>
  <r>
    <n v="997"/>
    <x v="0"/>
    <x v="0"/>
    <x v="0"/>
    <x v="0"/>
    <x v="4"/>
    <x v="23"/>
    <x v="0"/>
    <x v="0"/>
    <s v="Tesseramento"/>
    <x v="1"/>
    <x v="1"/>
    <x v="0"/>
    <m/>
  </r>
  <r>
    <n v="14254"/>
    <x v="0"/>
    <x v="0"/>
    <x v="0"/>
    <x v="0"/>
    <x v="4"/>
    <x v="23"/>
    <x v="0"/>
    <x v="1"/>
    <s v="Tesseramento"/>
    <x v="1"/>
    <x v="4"/>
    <x v="0"/>
    <m/>
  </r>
  <r>
    <n v="79534"/>
    <x v="0"/>
    <x v="0"/>
    <x v="0"/>
    <x v="0"/>
    <x v="4"/>
    <x v="23"/>
    <x v="0"/>
    <x v="1"/>
    <s v="Tesseramento"/>
    <x v="1"/>
    <x v="4"/>
    <x v="0"/>
    <m/>
  </r>
  <r>
    <n v="75918"/>
    <x v="0"/>
    <x v="0"/>
    <x v="0"/>
    <x v="0"/>
    <x v="4"/>
    <x v="23"/>
    <x v="0"/>
    <x v="0"/>
    <s v="Tesseramento"/>
    <x v="1"/>
    <x v="4"/>
    <x v="0"/>
    <m/>
  </r>
  <r>
    <n v="10076"/>
    <x v="0"/>
    <x v="0"/>
    <x v="0"/>
    <x v="0"/>
    <x v="4"/>
    <x v="23"/>
    <x v="0"/>
    <x v="0"/>
    <s v="Tesseramento"/>
    <x v="1"/>
    <x v="4"/>
    <x v="0"/>
    <m/>
  </r>
  <r>
    <n v="66487"/>
    <x v="0"/>
    <x v="0"/>
    <x v="0"/>
    <x v="0"/>
    <x v="4"/>
    <x v="23"/>
    <x v="0"/>
    <x v="1"/>
    <s v="Tesseramento"/>
    <x v="1"/>
    <x v="4"/>
    <x v="0"/>
    <m/>
  </r>
  <r>
    <n v="148008"/>
    <x v="0"/>
    <x v="0"/>
    <x v="0"/>
    <x v="0"/>
    <x v="4"/>
    <x v="23"/>
    <x v="0"/>
    <x v="0"/>
    <s v="Tesseramento"/>
    <x v="1"/>
    <x v="0"/>
    <x v="0"/>
    <m/>
  </r>
  <r>
    <n v="148007"/>
    <x v="0"/>
    <x v="0"/>
    <x v="0"/>
    <x v="0"/>
    <x v="4"/>
    <x v="23"/>
    <x v="0"/>
    <x v="0"/>
    <s v="Tesseramento"/>
    <x v="1"/>
    <x v="1"/>
    <x v="0"/>
    <m/>
  </r>
  <r>
    <n v="148009"/>
    <x v="1"/>
    <x v="0"/>
    <x v="0"/>
    <x v="0"/>
    <x v="4"/>
    <x v="23"/>
    <x v="0"/>
    <x v="0"/>
    <s v="Tesseramento"/>
    <x v="1"/>
    <x v="2"/>
    <x v="0"/>
    <m/>
  </r>
  <r>
    <n v="14388"/>
    <x v="0"/>
    <x v="0"/>
    <x v="0"/>
    <x v="0"/>
    <x v="4"/>
    <x v="23"/>
    <x v="0"/>
    <x v="1"/>
    <s v="Tesseramento"/>
    <x v="1"/>
    <x v="4"/>
    <x v="0"/>
    <m/>
  </r>
  <r>
    <n v="76896"/>
    <x v="0"/>
    <x v="0"/>
    <x v="0"/>
    <x v="0"/>
    <x v="4"/>
    <x v="23"/>
    <x v="0"/>
    <x v="0"/>
    <s v="Tesseramento"/>
    <x v="1"/>
    <x v="4"/>
    <x v="0"/>
    <m/>
  </r>
  <r>
    <n v="182164"/>
    <x v="0"/>
    <x v="0"/>
    <x v="0"/>
    <x v="0"/>
    <x v="4"/>
    <x v="23"/>
    <x v="0"/>
    <x v="0"/>
    <s v="Tesseramento"/>
    <x v="1"/>
    <x v="0"/>
    <x v="0"/>
    <m/>
  </r>
  <r>
    <n v="215799"/>
    <x v="0"/>
    <x v="0"/>
    <x v="0"/>
    <x v="0"/>
    <x v="4"/>
    <x v="23"/>
    <x v="0"/>
    <x v="0"/>
    <s v="Tesseramento"/>
    <x v="1"/>
    <x v="4"/>
    <x v="0"/>
    <m/>
  </r>
  <r>
    <n v="62862"/>
    <x v="0"/>
    <x v="0"/>
    <x v="0"/>
    <x v="0"/>
    <x v="4"/>
    <x v="23"/>
    <x v="0"/>
    <x v="0"/>
    <s v="Tesseramento"/>
    <x v="1"/>
    <x v="3"/>
    <x v="0"/>
    <m/>
  </r>
  <r>
    <n v="42622"/>
    <x v="0"/>
    <x v="0"/>
    <x v="0"/>
    <x v="0"/>
    <x v="4"/>
    <x v="23"/>
    <x v="0"/>
    <x v="1"/>
    <s v="Tesseramento"/>
    <x v="1"/>
    <x v="4"/>
    <x v="0"/>
    <m/>
  </r>
  <r>
    <n v="130812"/>
    <x v="0"/>
    <x v="0"/>
    <x v="0"/>
    <x v="0"/>
    <x v="4"/>
    <x v="23"/>
    <x v="0"/>
    <x v="0"/>
    <s v="Tesseramento"/>
    <x v="1"/>
    <x v="1"/>
    <x v="0"/>
    <m/>
  </r>
  <r>
    <n v="57484"/>
    <x v="0"/>
    <x v="0"/>
    <x v="0"/>
    <x v="0"/>
    <x v="1"/>
    <x v="48"/>
    <x v="0"/>
    <x v="0"/>
    <s v="Tesseramento"/>
    <x v="1"/>
    <x v="4"/>
    <x v="0"/>
    <m/>
  </r>
  <r>
    <n v="14280"/>
    <x v="0"/>
    <x v="0"/>
    <x v="0"/>
    <x v="0"/>
    <x v="4"/>
    <x v="23"/>
    <x v="0"/>
    <x v="0"/>
    <s v="Tesseramento"/>
    <x v="1"/>
    <x v="4"/>
    <x v="0"/>
    <m/>
  </r>
  <r>
    <n v="76898"/>
    <x v="0"/>
    <x v="0"/>
    <x v="0"/>
    <x v="0"/>
    <x v="4"/>
    <x v="23"/>
    <x v="0"/>
    <x v="1"/>
    <s v="Tesseramento"/>
    <x v="1"/>
    <x v="4"/>
    <x v="0"/>
    <m/>
  </r>
  <r>
    <n v="165991"/>
    <x v="0"/>
    <x v="0"/>
    <x v="0"/>
    <x v="1"/>
    <x v="1"/>
    <x v="48"/>
    <x v="0"/>
    <x v="0"/>
    <s v="Tesseramento"/>
    <x v="1"/>
    <x v="4"/>
    <x v="0"/>
    <m/>
  </r>
  <r>
    <n v="15616"/>
    <x v="0"/>
    <x v="0"/>
    <x v="0"/>
    <x v="4"/>
    <x v="1"/>
    <x v="48"/>
    <x v="0"/>
    <x v="0"/>
    <s v="Tesseramento"/>
    <x v="1"/>
    <x v="4"/>
    <x v="0"/>
    <m/>
  </r>
  <r>
    <n v="216430"/>
    <x v="0"/>
    <x v="1"/>
    <x v="0"/>
    <x v="0"/>
    <x v="1"/>
    <x v="48"/>
    <x v="0"/>
    <x v="0"/>
    <s v="Tesseramento"/>
    <x v="1"/>
    <x v="0"/>
    <x v="0"/>
    <m/>
  </r>
  <r>
    <n v="14205"/>
    <x v="0"/>
    <x v="0"/>
    <x v="0"/>
    <x v="0"/>
    <x v="4"/>
    <x v="23"/>
    <x v="0"/>
    <x v="1"/>
    <s v="Tesseramento"/>
    <x v="1"/>
    <x v="4"/>
    <x v="0"/>
    <m/>
  </r>
  <r>
    <n v="203109"/>
    <x v="0"/>
    <x v="0"/>
    <x v="0"/>
    <x v="0"/>
    <x v="1"/>
    <x v="48"/>
    <x v="0"/>
    <x v="0"/>
    <s v="Tesseramento"/>
    <x v="1"/>
    <x v="0"/>
    <x v="0"/>
    <m/>
  </r>
  <r>
    <n v="14216"/>
    <x v="0"/>
    <x v="0"/>
    <x v="0"/>
    <x v="0"/>
    <x v="4"/>
    <x v="23"/>
    <x v="0"/>
    <x v="1"/>
    <s v="Tesseramento"/>
    <x v="1"/>
    <x v="4"/>
    <x v="0"/>
    <m/>
  </r>
  <r>
    <n v="104792"/>
    <x v="0"/>
    <x v="0"/>
    <x v="0"/>
    <x v="0"/>
    <x v="1"/>
    <x v="48"/>
    <x v="0"/>
    <x v="0"/>
    <s v="Tesseramento"/>
    <x v="1"/>
    <x v="4"/>
    <x v="0"/>
    <m/>
  </r>
  <r>
    <n v="14277"/>
    <x v="0"/>
    <x v="0"/>
    <x v="0"/>
    <x v="0"/>
    <x v="4"/>
    <x v="23"/>
    <x v="0"/>
    <x v="1"/>
    <s v="Tesseramento"/>
    <x v="1"/>
    <x v="4"/>
    <x v="0"/>
    <m/>
  </r>
  <r>
    <n v="74378"/>
    <x v="0"/>
    <x v="0"/>
    <x v="0"/>
    <x v="0"/>
    <x v="1"/>
    <x v="48"/>
    <x v="0"/>
    <x v="0"/>
    <s v="Tesseramento"/>
    <x v="1"/>
    <x v="3"/>
    <x v="0"/>
    <m/>
  </r>
  <r>
    <n v="176619"/>
    <x v="0"/>
    <x v="0"/>
    <x v="0"/>
    <x v="0"/>
    <x v="1"/>
    <x v="48"/>
    <x v="0"/>
    <x v="0"/>
    <s v="Tesseramento"/>
    <x v="1"/>
    <x v="0"/>
    <x v="0"/>
    <m/>
  </r>
  <r>
    <n v="133677"/>
    <x v="0"/>
    <x v="0"/>
    <x v="0"/>
    <x v="0"/>
    <x v="1"/>
    <x v="48"/>
    <x v="0"/>
    <x v="1"/>
    <s v="Tesseramento"/>
    <x v="1"/>
    <x v="4"/>
    <x v="0"/>
    <m/>
  </r>
  <r>
    <n v="174969"/>
    <x v="0"/>
    <x v="0"/>
    <x v="0"/>
    <x v="0"/>
    <x v="1"/>
    <x v="48"/>
    <x v="0"/>
    <x v="0"/>
    <s v="Tesseramento"/>
    <x v="1"/>
    <x v="0"/>
    <x v="0"/>
    <m/>
  </r>
  <r>
    <n v="139885"/>
    <x v="0"/>
    <x v="0"/>
    <x v="0"/>
    <x v="0"/>
    <x v="1"/>
    <x v="48"/>
    <x v="0"/>
    <x v="0"/>
    <s v="Tesseramento"/>
    <x v="1"/>
    <x v="4"/>
    <x v="0"/>
    <m/>
  </r>
  <r>
    <n v="58839"/>
    <x v="0"/>
    <x v="0"/>
    <x v="0"/>
    <x v="0"/>
    <x v="1"/>
    <x v="48"/>
    <x v="0"/>
    <x v="0"/>
    <s v="Tesseramento"/>
    <x v="1"/>
    <x v="0"/>
    <x v="0"/>
    <m/>
  </r>
  <r>
    <n v="203864"/>
    <x v="0"/>
    <x v="0"/>
    <x v="0"/>
    <x v="0"/>
    <x v="1"/>
    <x v="48"/>
    <x v="0"/>
    <x v="0"/>
    <s v="Tesseramento"/>
    <x v="1"/>
    <x v="0"/>
    <x v="0"/>
    <m/>
  </r>
  <r>
    <n v="129002"/>
    <x v="0"/>
    <x v="0"/>
    <x v="0"/>
    <x v="1"/>
    <x v="1"/>
    <x v="48"/>
    <x v="0"/>
    <x v="0"/>
    <s v="Tesseramento"/>
    <x v="1"/>
    <x v="4"/>
    <x v="0"/>
    <m/>
  </r>
  <r>
    <n v="180114"/>
    <x v="0"/>
    <x v="0"/>
    <x v="0"/>
    <x v="0"/>
    <x v="1"/>
    <x v="48"/>
    <x v="0"/>
    <x v="1"/>
    <s v="Tesseramento"/>
    <x v="1"/>
    <x v="0"/>
    <x v="0"/>
    <m/>
  </r>
  <r>
    <n v="72150"/>
    <x v="0"/>
    <x v="0"/>
    <x v="0"/>
    <x v="0"/>
    <x v="4"/>
    <x v="23"/>
    <x v="0"/>
    <x v="1"/>
    <s v="Tesseramento"/>
    <x v="1"/>
    <x v="4"/>
    <x v="0"/>
    <m/>
  </r>
  <r>
    <n v="70716"/>
    <x v="0"/>
    <x v="0"/>
    <x v="0"/>
    <x v="0"/>
    <x v="4"/>
    <x v="23"/>
    <x v="0"/>
    <x v="0"/>
    <s v="Tesseramento"/>
    <x v="1"/>
    <x v="4"/>
    <x v="0"/>
    <m/>
  </r>
  <r>
    <n v="14294"/>
    <x v="0"/>
    <x v="0"/>
    <x v="0"/>
    <x v="0"/>
    <x v="4"/>
    <x v="23"/>
    <x v="0"/>
    <x v="0"/>
    <s v="Tesseramento"/>
    <x v="1"/>
    <x v="4"/>
    <x v="0"/>
    <m/>
  </r>
  <r>
    <n v="14296"/>
    <x v="0"/>
    <x v="0"/>
    <x v="0"/>
    <x v="0"/>
    <x v="4"/>
    <x v="23"/>
    <x v="0"/>
    <x v="0"/>
    <s v="Tesseramento"/>
    <x v="1"/>
    <x v="4"/>
    <x v="0"/>
    <m/>
  </r>
  <r>
    <n v="234394"/>
    <x v="0"/>
    <x v="1"/>
    <x v="1"/>
    <x v="4"/>
    <x v="7"/>
    <x v="56"/>
    <x v="0"/>
    <x v="0"/>
    <s v="Tesseramento"/>
    <x v="1"/>
    <x v="0"/>
    <x v="0"/>
    <m/>
  </r>
  <r>
    <n v="27316"/>
    <x v="0"/>
    <x v="0"/>
    <x v="0"/>
    <x v="0"/>
    <x v="7"/>
    <x v="25"/>
    <x v="0"/>
    <x v="0"/>
    <s v="Tesseramento"/>
    <x v="0"/>
    <x v="0"/>
    <x v="0"/>
    <m/>
  </r>
  <r>
    <n v="140735"/>
    <x v="1"/>
    <x v="0"/>
    <x v="0"/>
    <x v="0"/>
    <x v="7"/>
    <x v="25"/>
    <x v="0"/>
    <x v="0"/>
    <s v="Tesseramento"/>
    <x v="0"/>
    <x v="2"/>
    <x v="0"/>
    <m/>
  </r>
  <r>
    <n v="209401"/>
    <x v="1"/>
    <x v="0"/>
    <x v="0"/>
    <x v="0"/>
    <x v="7"/>
    <x v="25"/>
    <x v="0"/>
    <x v="0"/>
    <s v="Tesseramento"/>
    <x v="0"/>
    <x v="7"/>
    <x v="0"/>
    <m/>
  </r>
  <r>
    <n v="181324"/>
    <x v="0"/>
    <x v="0"/>
    <x v="0"/>
    <x v="0"/>
    <x v="7"/>
    <x v="25"/>
    <x v="0"/>
    <x v="0"/>
    <s v="Tesseramento"/>
    <x v="0"/>
    <x v="0"/>
    <x v="0"/>
    <m/>
  </r>
  <r>
    <n v="10488"/>
    <x v="0"/>
    <x v="0"/>
    <x v="0"/>
    <x v="0"/>
    <x v="7"/>
    <x v="25"/>
    <x v="0"/>
    <x v="0"/>
    <s v="Tesseramento"/>
    <x v="0"/>
    <x v="0"/>
    <x v="0"/>
    <m/>
  </r>
  <r>
    <n v="227859"/>
    <x v="0"/>
    <x v="0"/>
    <x v="0"/>
    <x v="1"/>
    <x v="4"/>
    <x v="47"/>
    <x v="0"/>
    <x v="1"/>
    <s v="Tesseramento"/>
    <x v="0"/>
    <x v="4"/>
    <x v="0"/>
    <m/>
  </r>
  <r>
    <n v="234355"/>
    <x v="0"/>
    <x v="0"/>
    <x v="1"/>
    <x v="0"/>
    <x v="7"/>
    <x v="191"/>
    <x v="0"/>
    <x v="0"/>
    <s v="Tesseramento"/>
    <x v="0"/>
    <x v="0"/>
    <x v="0"/>
    <m/>
  </r>
  <r>
    <n v="42314"/>
    <x v="0"/>
    <x v="0"/>
    <x v="0"/>
    <x v="0"/>
    <x v="4"/>
    <x v="23"/>
    <x v="0"/>
    <x v="1"/>
    <s v="Tesseramento"/>
    <x v="1"/>
    <x v="4"/>
    <x v="0"/>
    <m/>
  </r>
  <r>
    <n v="205337"/>
    <x v="0"/>
    <x v="0"/>
    <x v="0"/>
    <x v="1"/>
    <x v="4"/>
    <x v="23"/>
    <x v="0"/>
    <x v="1"/>
    <s v="Tesseramento"/>
    <x v="1"/>
    <x v="3"/>
    <x v="0"/>
    <m/>
  </r>
  <r>
    <n v="29513"/>
    <x v="0"/>
    <x v="0"/>
    <x v="0"/>
    <x v="0"/>
    <x v="4"/>
    <x v="23"/>
    <x v="0"/>
    <x v="1"/>
    <s v="Tesseramento"/>
    <x v="1"/>
    <x v="4"/>
    <x v="0"/>
    <m/>
  </r>
  <r>
    <n v="137489"/>
    <x v="1"/>
    <x v="0"/>
    <x v="0"/>
    <x v="0"/>
    <x v="4"/>
    <x v="23"/>
    <x v="0"/>
    <x v="0"/>
    <s v="Tesseramento"/>
    <x v="1"/>
    <x v="6"/>
    <x v="0"/>
    <m/>
  </r>
  <r>
    <n v="166202"/>
    <x v="0"/>
    <x v="0"/>
    <x v="0"/>
    <x v="0"/>
    <x v="4"/>
    <x v="23"/>
    <x v="0"/>
    <x v="0"/>
    <s v="Tesseramento"/>
    <x v="1"/>
    <x v="0"/>
    <x v="0"/>
    <m/>
  </r>
  <r>
    <n v="14314"/>
    <x v="0"/>
    <x v="0"/>
    <x v="0"/>
    <x v="2"/>
    <x v="4"/>
    <x v="23"/>
    <x v="0"/>
    <x v="0"/>
    <s v="Tesseramento"/>
    <x v="1"/>
    <x v="4"/>
    <x v="0"/>
    <m/>
  </r>
  <r>
    <n v="14313"/>
    <x v="0"/>
    <x v="0"/>
    <x v="0"/>
    <x v="0"/>
    <x v="4"/>
    <x v="23"/>
    <x v="0"/>
    <x v="1"/>
    <s v="Tesseramento"/>
    <x v="1"/>
    <x v="3"/>
    <x v="0"/>
    <m/>
  </r>
  <r>
    <n v="81708"/>
    <x v="0"/>
    <x v="0"/>
    <x v="0"/>
    <x v="0"/>
    <x v="4"/>
    <x v="23"/>
    <x v="0"/>
    <x v="0"/>
    <s v="Tesseramento"/>
    <x v="1"/>
    <x v="3"/>
    <x v="0"/>
    <m/>
  </r>
  <r>
    <n v="51736"/>
    <x v="0"/>
    <x v="0"/>
    <x v="0"/>
    <x v="0"/>
    <x v="4"/>
    <x v="23"/>
    <x v="0"/>
    <x v="0"/>
    <s v="Tesseramento"/>
    <x v="1"/>
    <x v="4"/>
    <x v="0"/>
    <m/>
  </r>
  <r>
    <n v="67804"/>
    <x v="0"/>
    <x v="0"/>
    <x v="0"/>
    <x v="0"/>
    <x v="4"/>
    <x v="23"/>
    <x v="0"/>
    <x v="0"/>
    <s v="Tesseramento"/>
    <x v="1"/>
    <x v="0"/>
    <x v="0"/>
    <m/>
  </r>
  <r>
    <n v="14003"/>
    <x v="0"/>
    <x v="0"/>
    <x v="0"/>
    <x v="0"/>
    <x v="4"/>
    <x v="23"/>
    <x v="0"/>
    <x v="1"/>
    <s v="Tesseramento"/>
    <x v="1"/>
    <x v="4"/>
    <x v="0"/>
    <m/>
  </r>
  <r>
    <n v="154338"/>
    <x v="0"/>
    <x v="0"/>
    <x v="0"/>
    <x v="3"/>
    <x v="4"/>
    <x v="23"/>
    <x v="0"/>
    <x v="0"/>
    <s v="Tesseramento"/>
    <x v="1"/>
    <x v="0"/>
    <x v="0"/>
    <m/>
  </r>
  <r>
    <n v="82985"/>
    <x v="0"/>
    <x v="0"/>
    <x v="0"/>
    <x v="0"/>
    <x v="4"/>
    <x v="23"/>
    <x v="0"/>
    <x v="0"/>
    <s v="Tesseramento"/>
    <x v="1"/>
    <x v="4"/>
    <x v="0"/>
    <m/>
  </r>
  <r>
    <n v="29678"/>
    <x v="0"/>
    <x v="0"/>
    <x v="0"/>
    <x v="0"/>
    <x v="4"/>
    <x v="23"/>
    <x v="0"/>
    <x v="0"/>
    <s v="Tesseramento"/>
    <x v="1"/>
    <x v="4"/>
    <x v="0"/>
    <m/>
  </r>
  <r>
    <n v="14323"/>
    <x v="0"/>
    <x v="0"/>
    <x v="0"/>
    <x v="0"/>
    <x v="4"/>
    <x v="23"/>
    <x v="0"/>
    <x v="0"/>
    <s v="Tesseramento"/>
    <x v="1"/>
    <x v="4"/>
    <x v="0"/>
    <m/>
  </r>
  <r>
    <n v="40979"/>
    <x v="0"/>
    <x v="0"/>
    <x v="0"/>
    <x v="0"/>
    <x v="4"/>
    <x v="23"/>
    <x v="0"/>
    <x v="0"/>
    <s v="Tesseramento"/>
    <x v="1"/>
    <x v="4"/>
    <x v="0"/>
    <m/>
  </r>
  <r>
    <n v="137488"/>
    <x v="0"/>
    <x v="0"/>
    <x v="0"/>
    <x v="2"/>
    <x v="4"/>
    <x v="23"/>
    <x v="0"/>
    <x v="0"/>
    <s v="Tesseramento"/>
    <x v="1"/>
    <x v="4"/>
    <x v="0"/>
    <m/>
  </r>
  <r>
    <n v="98106"/>
    <x v="0"/>
    <x v="0"/>
    <x v="0"/>
    <x v="0"/>
    <x v="4"/>
    <x v="23"/>
    <x v="0"/>
    <x v="0"/>
    <s v="Tesseramento"/>
    <x v="1"/>
    <x v="0"/>
    <x v="0"/>
    <m/>
  </r>
  <r>
    <n v="82986"/>
    <x v="0"/>
    <x v="0"/>
    <x v="0"/>
    <x v="0"/>
    <x v="4"/>
    <x v="23"/>
    <x v="0"/>
    <x v="0"/>
    <s v="Tesseramento"/>
    <x v="1"/>
    <x v="4"/>
    <x v="0"/>
    <m/>
  </r>
  <r>
    <n v="197917"/>
    <x v="0"/>
    <x v="0"/>
    <x v="0"/>
    <x v="0"/>
    <x v="4"/>
    <x v="23"/>
    <x v="0"/>
    <x v="0"/>
    <s v="Tesseramento"/>
    <x v="1"/>
    <x v="1"/>
    <x v="0"/>
    <m/>
  </r>
  <r>
    <n v="75482"/>
    <x v="0"/>
    <x v="0"/>
    <x v="0"/>
    <x v="0"/>
    <x v="4"/>
    <x v="23"/>
    <x v="0"/>
    <x v="1"/>
    <s v="Tesseramento"/>
    <x v="1"/>
    <x v="1"/>
    <x v="0"/>
    <m/>
  </r>
  <r>
    <n v="142352"/>
    <x v="0"/>
    <x v="0"/>
    <x v="0"/>
    <x v="0"/>
    <x v="4"/>
    <x v="23"/>
    <x v="0"/>
    <x v="0"/>
    <s v="Tesseramento"/>
    <x v="1"/>
    <x v="0"/>
    <x v="0"/>
    <m/>
  </r>
  <r>
    <n v="70270"/>
    <x v="0"/>
    <x v="0"/>
    <x v="0"/>
    <x v="0"/>
    <x v="4"/>
    <x v="23"/>
    <x v="0"/>
    <x v="0"/>
    <s v="Tesseramento"/>
    <x v="1"/>
    <x v="3"/>
    <x v="0"/>
    <m/>
  </r>
  <r>
    <n v="14333"/>
    <x v="0"/>
    <x v="0"/>
    <x v="0"/>
    <x v="0"/>
    <x v="4"/>
    <x v="23"/>
    <x v="0"/>
    <x v="1"/>
    <s v="Tesseramento"/>
    <x v="1"/>
    <x v="0"/>
    <x v="0"/>
    <m/>
  </r>
  <r>
    <n v="14334"/>
    <x v="0"/>
    <x v="0"/>
    <x v="0"/>
    <x v="0"/>
    <x v="4"/>
    <x v="23"/>
    <x v="0"/>
    <x v="0"/>
    <s v="Tesseramento"/>
    <x v="1"/>
    <x v="4"/>
    <x v="0"/>
    <m/>
  </r>
  <r>
    <n v="161452"/>
    <x v="0"/>
    <x v="0"/>
    <x v="0"/>
    <x v="2"/>
    <x v="4"/>
    <x v="23"/>
    <x v="0"/>
    <x v="1"/>
    <s v="Tesseramento"/>
    <x v="1"/>
    <x v="3"/>
    <x v="0"/>
    <m/>
  </r>
  <r>
    <n v="197577"/>
    <x v="0"/>
    <x v="0"/>
    <x v="0"/>
    <x v="0"/>
    <x v="4"/>
    <x v="23"/>
    <x v="0"/>
    <x v="0"/>
    <s v="Tesseramento"/>
    <x v="1"/>
    <x v="0"/>
    <x v="0"/>
    <m/>
  </r>
  <r>
    <n v="10136"/>
    <x v="0"/>
    <x v="0"/>
    <x v="0"/>
    <x v="0"/>
    <x v="4"/>
    <x v="23"/>
    <x v="0"/>
    <x v="0"/>
    <s v="Tesseramento"/>
    <x v="1"/>
    <x v="4"/>
    <x v="0"/>
    <m/>
  </r>
  <r>
    <n v="205339"/>
    <x v="0"/>
    <x v="0"/>
    <x v="0"/>
    <x v="0"/>
    <x v="4"/>
    <x v="23"/>
    <x v="0"/>
    <x v="0"/>
    <s v="Tesseramento"/>
    <x v="1"/>
    <x v="3"/>
    <x v="0"/>
    <m/>
  </r>
  <r>
    <n v="14339"/>
    <x v="0"/>
    <x v="0"/>
    <x v="0"/>
    <x v="0"/>
    <x v="4"/>
    <x v="23"/>
    <x v="0"/>
    <x v="0"/>
    <s v="Tesseramento"/>
    <x v="1"/>
    <x v="4"/>
    <x v="0"/>
    <m/>
  </r>
  <r>
    <n v="1033"/>
    <x v="0"/>
    <x v="0"/>
    <x v="0"/>
    <x v="0"/>
    <x v="4"/>
    <x v="23"/>
    <x v="0"/>
    <x v="1"/>
    <s v="Tesseramento"/>
    <x v="1"/>
    <x v="1"/>
    <x v="0"/>
    <m/>
  </r>
  <r>
    <n v="227749"/>
    <x v="1"/>
    <x v="0"/>
    <x v="0"/>
    <x v="0"/>
    <x v="4"/>
    <x v="23"/>
    <x v="0"/>
    <x v="0"/>
    <s v="Tesseramento"/>
    <x v="1"/>
    <x v="5"/>
    <x v="0"/>
    <m/>
  </r>
  <r>
    <n v="227750"/>
    <x v="1"/>
    <x v="0"/>
    <x v="0"/>
    <x v="1"/>
    <x v="4"/>
    <x v="23"/>
    <x v="0"/>
    <x v="0"/>
    <s v="Tesseramento"/>
    <x v="1"/>
    <x v="6"/>
    <x v="0"/>
    <m/>
  </r>
  <r>
    <n v="4470"/>
    <x v="0"/>
    <x v="0"/>
    <x v="0"/>
    <x v="0"/>
    <x v="4"/>
    <x v="23"/>
    <x v="0"/>
    <x v="1"/>
    <s v="Tesseramento"/>
    <x v="1"/>
    <x v="3"/>
    <x v="0"/>
    <m/>
  </r>
  <r>
    <n v="207941"/>
    <x v="0"/>
    <x v="0"/>
    <x v="0"/>
    <x v="2"/>
    <x v="4"/>
    <x v="23"/>
    <x v="0"/>
    <x v="1"/>
    <s v="Tesseramento"/>
    <x v="1"/>
    <x v="0"/>
    <x v="0"/>
    <m/>
  </r>
  <r>
    <n v="118478"/>
    <x v="0"/>
    <x v="0"/>
    <x v="0"/>
    <x v="1"/>
    <x v="4"/>
    <x v="23"/>
    <x v="0"/>
    <x v="1"/>
    <s v="Tesseramento"/>
    <x v="1"/>
    <x v="0"/>
    <x v="0"/>
    <m/>
  </r>
  <r>
    <n v="10137"/>
    <x v="0"/>
    <x v="0"/>
    <x v="0"/>
    <x v="0"/>
    <x v="4"/>
    <x v="23"/>
    <x v="0"/>
    <x v="1"/>
    <s v="Tesseramento"/>
    <x v="1"/>
    <x v="4"/>
    <x v="0"/>
    <m/>
  </r>
  <r>
    <n v="185194"/>
    <x v="0"/>
    <x v="0"/>
    <x v="0"/>
    <x v="0"/>
    <x v="14"/>
    <x v="131"/>
    <x v="0"/>
    <x v="0"/>
    <s v="Tesseramento"/>
    <x v="1"/>
    <x v="0"/>
    <x v="0"/>
    <m/>
  </r>
  <r>
    <n v="231725"/>
    <x v="0"/>
    <x v="0"/>
    <x v="0"/>
    <x v="0"/>
    <x v="1"/>
    <x v="324"/>
    <x v="0"/>
    <x v="0"/>
    <s v="Tesseramento"/>
    <x v="1"/>
    <x v="3"/>
    <x v="0"/>
    <m/>
  </r>
  <r>
    <n v="223197"/>
    <x v="0"/>
    <x v="1"/>
    <x v="0"/>
    <x v="1"/>
    <x v="7"/>
    <x v="328"/>
    <x v="0"/>
    <x v="1"/>
    <s v="Tesseramento"/>
    <x v="0"/>
    <x v="3"/>
    <x v="0"/>
    <m/>
  </r>
  <r>
    <n v="193280"/>
    <x v="0"/>
    <x v="0"/>
    <x v="0"/>
    <x v="0"/>
    <x v="7"/>
    <x v="25"/>
    <x v="0"/>
    <x v="0"/>
    <s v="Tesseramento"/>
    <x v="0"/>
    <x v="0"/>
    <x v="0"/>
    <m/>
  </r>
  <r>
    <n v="160473"/>
    <x v="0"/>
    <x v="0"/>
    <x v="0"/>
    <x v="0"/>
    <x v="7"/>
    <x v="25"/>
    <x v="0"/>
    <x v="0"/>
    <s v="Tesseramento"/>
    <x v="0"/>
    <x v="0"/>
    <x v="0"/>
    <m/>
  </r>
  <r>
    <n v="223288"/>
    <x v="0"/>
    <x v="0"/>
    <x v="0"/>
    <x v="0"/>
    <x v="7"/>
    <x v="25"/>
    <x v="0"/>
    <x v="0"/>
    <s v="Tesseramento"/>
    <x v="0"/>
    <x v="0"/>
    <x v="0"/>
    <m/>
  </r>
  <r>
    <n v="74532"/>
    <x v="0"/>
    <x v="0"/>
    <x v="0"/>
    <x v="1"/>
    <x v="7"/>
    <x v="25"/>
    <x v="0"/>
    <x v="0"/>
    <s v="Tesseramento"/>
    <x v="0"/>
    <x v="0"/>
    <x v="0"/>
    <m/>
  </r>
  <r>
    <n v="125394"/>
    <x v="0"/>
    <x v="0"/>
    <x v="0"/>
    <x v="0"/>
    <x v="7"/>
    <x v="25"/>
    <x v="0"/>
    <x v="0"/>
    <s v="Tesseramento"/>
    <x v="0"/>
    <x v="0"/>
    <x v="0"/>
    <m/>
  </r>
  <r>
    <n v="6097"/>
    <x v="0"/>
    <x v="0"/>
    <x v="0"/>
    <x v="0"/>
    <x v="8"/>
    <x v="46"/>
    <x v="0"/>
    <x v="0"/>
    <s v="Tesseramento"/>
    <x v="0"/>
    <x v="3"/>
    <x v="0"/>
    <m/>
  </r>
  <r>
    <n v="183004"/>
    <x v="0"/>
    <x v="1"/>
    <x v="0"/>
    <x v="0"/>
    <x v="7"/>
    <x v="25"/>
    <x v="0"/>
    <x v="0"/>
    <s v="Tesseramento"/>
    <x v="0"/>
    <x v="1"/>
    <x v="0"/>
    <m/>
  </r>
  <r>
    <n v="175172"/>
    <x v="0"/>
    <x v="0"/>
    <x v="0"/>
    <x v="0"/>
    <x v="7"/>
    <x v="25"/>
    <x v="0"/>
    <x v="1"/>
    <s v="Tesseramento"/>
    <x v="0"/>
    <x v="3"/>
    <x v="0"/>
    <m/>
  </r>
  <r>
    <n v="215758"/>
    <x v="0"/>
    <x v="0"/>
    <x v="0"/>
    <x v="0"/>
    <x v="8"/>
    <x v="113"/>
    <x v="0"/>
    <x v="0"/>
    <s v="Tesseramento"/>
    <x v="0"/>
    <x v="0"/>
    <x v="0"/>
    <m/>
  </r>
  <r>
    <n v="97668"/>
    <x v="0"/>
    <x v="0"/>
    <x v="0"/>
    <x v="0"/>
    <x v="8"/>
    <x v="113"/>
    <x v="0"/>
    <x v="0"/>
    <s v="Tesseramento"/>
    <x v="0"/>
    <x v="3"/>
    <x v="0"/>
    <m/>
  </r>
  <r>
    <n v="110457"/>
    <x v="0"/>
    <x v="0"/>
    <x v="0"/>
    <x v="0"/>
    <x v="8"/>
    <x v="113"/>
    <x v="0"/>
    <x v="1"/>
    <s v="Tesseramento"/>
    <x v="0"/>
    <x v="3"/>
    <x v="0"/>
    <m/>
  </r>
  <r>
    <n v="47498"/>
    <x v="0"/>
    <x v="0"/>
    <x v="0"/>
    <x v="0"/>
    <x v="8"/>
    <x v="113"/>
    <x v="0"/>
    <x v="0"/>
    <s v="Tesseramento"/>
    <x v="0"/>
    <x v="3"/>
    <x v="0"/>
    <m/>
  </r>
  <r>
    <n v="50424"/>
    <x v="0"/>
    <x v="0"/>
    <x v="0"/>
    <x v="0"/>
    <x v="0"/>
    <x v="361"/>
    <x v="0"/>
    <x v="0"/>
    <s v="Tesseramento"/>
    <x v="0"/>
    <x v="3"/>
    <x v="0"/>
    <m/>
  </r>
  <r>
    <n v="14369"/>
    <x v="0"/>
    <x v="0"/>
    <x v="0"/>
    <x v="0"/>
    <x v="4"/>
    <x v="23"/>
    <x v="0"/>
    <x v="1"/>
    <s v="Tesseramento"/>
    <x v="1"/>
    <x v="4"/>
    <x v="0"/>
    <m/>
  </r>
  <r>
    <n v="42322"/>
    <x v="0"/>
    <x v="0"/>
    <x v="0"/>
    <x v="0"/>
    <x v="4"/>
    <x v="23"/>
    <x v="0"/>
    <x v="1"/>
    <s v="Tesseramento"/>
    <x v="1"/>
    <x v="4"/>
    <x v="0"/>
    <m/>
  </r>
  <r>
    <n v="150794"/>
    <x v="0"/>
    <x v="0"/>
    <x v="0"/>
    <x v="0"/>
    <x v="4"/>
    <x v="23"/>
    <x v="0"/>
    <x v="1"/>
    <s v="Tesseramento"/>
    <x v="1"/>
    <x v="4"/>
    <x v="0"/>
    <m/>
  </r>
  <r>
    <n v="1034"/>
    <x v="0"/>
    <x v="0"/>
    <x v="0"/>
    <x v="1"/>
    <x v="4"/>
    <x v="23"/>
    <x v="0"/>
    <x v="1"/>
    <s v="Tesseramento"/>
    <x v="1"/>
    <x v="0"/>
    <x v="0"/>
    <m/>
  </r>
  <r>
    <n v="14475"/>
    <x v="0"/>
    <x v="0"/>
    <x v="0"/>
    <x v="0"/>
    <x v="4"/>
    <x v="23"/>
    <x v="0"/>
    <x v="1"/>
    <s v="Tesseramento"/>
    <x v="1"/>
    <x v="3"/>
    <x v="0"/>
    <m/>
  </r>
  <r>
    <n v="68755"/>
    <x v="0"/>
    <x v="0"/>
    <x v="0"/>
    <x v="0"/>
    <x v="4"/>
    <x v="23"/>
    <x v="0"/>
    <x v="1"/>
    <s v="Tesseramento"/>
    <x v="1"/>
    <x v="0"/>
    <x v="0"/>
    <m/>
  </r>
  <r>
    <n v="187760"/>
    <x v="0"/>
    <x v="0"/>
    <x v="0"/>
    <x v="0"/>
    <x v="4"/>
    <x v="23"/>
    <x v="0"/>
    <x v="1"/>
    <s v="Tesseramento"/>
    <x v="1"/>
    <x v="3"/>
    <x v="0"/>
    <m/>
  </r>
  <r>
    <n v="205336"/>
    <x v="0"/>
    <x v="0"/>
    <x v="0"/>
    <x v="2"/>
    <x v="4"/>
    <x v="23"/>
    <x v="0"/>
    <x v="1"/>
    <s v="Tesseramento"/>
    <x v="1"/>
    <x v="3"/>
    <x v="0"/>
    <m/>
  </r>
  <r>
    <n v="170171"/>
    <x v="0"/>
    <x v="0"/>
    <x v="0"/>
    <x v="0"/>
    <x v="4"/>
    <x v="23"/>
    <x v="0"/>
    <x v="1"/>
    <s v="Tesseramento"/>
    <x v="1"/>
    <x v="0"/>
    <x v="0"/>
    <m/>
  </r>
  <r>
    <n v="167924"/>
    <x v="0"/>
    <x v="0"/>
    <x v="0"/>
    <x v="2"/>
    <x v="4"/>
    <x v="23"/>
    <x v="0"/>
    <x v="1"/>
    <s v="Tesseramento"/>
    <x v="1"/>
    <x v="0"/>
    <x v="0"/>
    <m/>
  </r>
  <r>
    <n v="19227"/>
    <x v="0"/>
    <x v="0"/>
    <x v="0"/>
    <x v="0"/>
    <x v="4"/>
    <x v="23"/>
    <x v="0"/>
    <x v="1"/>
    <s v="Tesseramento"/>
    <x v="1"/>
    <x v="4"/>
    <x v="0"/>
    <m/>
  </r>
  <r>
    <n v="14370"/>
    <x v="0"/>
    <x v="0"/>
    <x v="0"/>
    <x v="0"/>
    <x v="4"/>
    <x v="23"/>
    <x v="0"/>
    <x v="1"/>
    <s v="Tesseramento"/>
    <x v="1"/>
    <x v="4"/>
    <x v="0"/>
    <m/>
  </r>
  <r>
    <n v="126073"/>
    <x v="0"/>
    <x v="0"/>
    <x v="0"/>
    <x v="2"/>
    <x v="4"/>
    <x v="23"/>
    <x v="0"/>
    <x v="1"/>
    <s v="Tesseramento"/>
    <x v="1"/>
    <x v="0"/>
    <x v="0"/>
    <m/>
  </r>
  <r>
    <n v="1005"/>
    <x v="0"/>
    <x v="0"/>
    <x v="0"/>
    <x v="0"/>
    <x v="4"/>
    <x v="23"/>
    <x v="0"/>
    <x v="1"/>
    <s v="Tesseramento"/>
    <x v="1"/>
    <x v="4"/>
    <x v="0"/>
    <m/>
  </r>
  <r>
    <n v="14432"/>
    <x v="0"/>
    <x v="0"/>
    <x v="0"/>
    <x v="0"/>
    <x v="4"/>
    <x v="23"/>
    <x v="0"/>
    <x v="1"/>
    <s v="Tesseramento"/>
    <x v="1"/>
    <x v="4"/>
    <x v="0"/>
    <m/>
  </r>
  <r>
    <n v="14383"/>
    <x v="0"/>
    <x v="0"/>
    <x v="0"/>
    <x v="0"/>
    <x v="4"/>
    <x v="23"/>
    <x v="0"/>
    <x v="1"/>
    <s v="Tesseramento"/>
    <x v="1"/>
    <x v="4"/>
    <x v="0"/>
    <m/>
  </r>
  <r>
    <n v="90624"/>
    <x v="0"/>
    <x v="0"/>
    <x v="0"/>
    <x v="0"/>
    <x v="4"/>
    <x v="23"/>
    <x v="0"/>
    <x v="0"/>
    <s v="Tesseramento"/>
    <x v="1"/>
    <x v="1"/>
    <x v="0"/>
    <m/>
  </r>
  <r>
    <n v="21540"/>
    <x v="0"/>
    <x v="0"/>
    <x v="0"/>
    <x v="0"/>
    <x v="4"/>
    <x v="23"/>
    <x v="0"/>
    <x v="1"/>
    <s v="Tesseramento"/>
    <x v="1"/>
    <x v="4"/>
    <x v="0"/>
    <m/>
  </r>
  <r>
    <n v="14275"/>
    <x v="0"/>
    <x v="0"/>
    <x v="0"/>
    <x v="0"/>
    <x v="4"/>
    <x v="23"/>
    <x v="0"/>
    <x v="1"/>
    <s v="Tesseramento"/>
    <x v="1"/>
    <x v="3"/>
    <x v="0"/>
    <m/>
  </r>
  <r>
    <n v="79540"/>
    <x v="0"/>
    <x v="0"/>
    <x v="0"/>
    <x v="0"/>
    <x v="4"/>
    <x v="23"/>
    <x v="0"/>
    <x v="1"/>
    <s v="Tesseramento"/>
    <x v="1"/>
    <x v="3"/>
    <x v="0"/>
    <m/>
  </r>
  <r>
    <n v="1027"/>
    <x v="0"/>
    <x v="0"/>
    <x v="0"/>
    <x v="0"/>
    <x v="4"/>
    <x v="23"/>
    <x v="0"/>
    <x v="0"/>
    <s v="Tesseramento"/>
    <x v="1"/>
    <x v="4"/>
    <x v="0"/>
    <m/>
  </r>
  <r>
    <n v="14290"/>
    <x v="0"/>
    <x v="0"/>
    <x v="0"/>
    <x v="0"/>
    <x v="4"/>
    <x v="23"/>
    <x v="0"/>
    <x v="1"/>
    <s v="Tesseramento"/>
    <x v="1"/>
    <x v="3"/>
    <x v="0"/>
    <m/>
  </r>
  <r>
    <n v="14352"/>
    <x v="0"/>
    <x v="0"/>
    <x v="0"/>
    <x v="0"/>
    <x v="4"/>
    <x v="23"/>
    <x v="0"/>
    <x v="0"/>
    <s v="Tesseramento"/>
    <x v="1"/>
    <x v="3"/>
    <x v="0"/>
    <m/>
  </r>
  <r>
    <n v="14319"/>
    <x v="0"/>
    <x v="0"/>
    <x v="0"/>
    <x v="0"/>
    <x v="4"/>
    <x v="23"/>
    <x v="0"/>
    <x v="1"/>
    <s v="Tesseramento"/>
    <x v="1"/>
    <x v="4"/>
    <x v="0"/>
    <m/>
  </r>
  <r>
    <n v="19214"/>
    <x v="0"/>
    <x v="0"/>
    <x v="0"/>
    <x v="0"/>
    <x v="4"/>
    <x v="23"/>
    <x v="0"/>
    <x v="1"/>
    <s v="Tesseramento"/>
    <x v="1"/>
    <x v="4"/>
    <x v="0"/>
    <m/>
  </r>
  <r>
    <n v="82089"/>
    <x v="0"/>
    <x v="0"/>
    <x v="0"/>
    <x v="0"/>
    <x v="4"/>
    <x v="23"/>
    <x v="0"/>
    <x v="0"/>
    <s v="Tesseramento"/>
    <x v="1"/>
    <x v="4"/>
    <x v="0"/>
    <m/>
  </r>
  <r>
    <n v="47086"/>
    <x v="0"/>
    <x v="0"/>
    <x v="0"/>
    <x v="0"/>
    <x v="4"/>
    <x v="23"/>
    <x v="0"/>
    <x v="0"/>
    <s v="Tesseramento"/>
    <x v="1"/>
    <x v="4"/>
    <x v="0"/>
    <m/>
  </r>
  <r>
    <n v="14343"/>
    <x v="0"/>
    <x v="0"/>
    <x v="0"/>
    <x v="0"/>
    <x v="4"/>
    <x v="23"/>
    <x v="0"/>
    <x v="1"/>
    <s v="Tesseramento"/>
    <x v="1"/>
    <x v="4"/>
    <x v="0"/>
    <m/>
  </r>
  <r>
    <n v="76920"/>
    <x v="0"/>
    <x v="0"/>
    <x v="0"/>
    <x v="0"/>
    <x v="4"/>
    <x v="23"/>
    <x v="0"/>
    <x v="0"/>
    <s v="Tesseramento"/>
    <x v="1"/>
    <x v="3"/>
    <x v="0"/>
    <m/>
  </r>
  <r>
    <n v="14368"/>
    <x v="0"/>
    <x v="0"/>
    <x v="0"/>
    <x v="0"/>
    <x v="4"/>
    <x v="23"/>
    <x v="0"/>
    <x v="0"/>
    <s v="Tesseramento"/>
    <x v="1"/>
    <x v="4"/>
    <x v="0"/>
    <m/>
  </r>
  <r>
    <n v="14374"/>
    <x v="0"/>
    <x v="0"/>
    <x v="0"/>
    <x v="0"/>
    <x v="4"/>
    <x v="23"/>
    <x v="0"/>
    <x v="0"/>
    <s v="Tesseramento"/>
    <x v="1"/>
    <x v="0"/>
    <x v="0"/>
    <m/>
  </r>
  <r>
    <n v="14372"/>
    <x v="0"/>
    <x v="0"/>
    <x v="0"/>
    <x v="0"/>
    <x v="4"/>
    <x v="23"/>
    <x v="0"/>
    <x v="1"/>
    <s v="Tesseramento"/>
    <x v="1"/>
    <x v="0"/>
    <x v="0"/>
    <m/>
  </r>
  <r>
    <n v="14377"/>
    <x v="0"/>
    <x v="0"/>
    <x v="0"/>
    <x v="0"/>
    <x v="4"/>
    <x v="23"/>
    <x v="0"/>
    <x v="0"/>
    <s v="Tesseramento"/>
    <x v="1"/>
    <x v="4"/>
    <x v="0"/>
    <m/>
  </r>
  <r>
    <n v="14381"/>
    <x v="0"/>
    <x v="0"/>
    <x v="0"/>
    <x v="0"/>
    <x v="4"/>
    <x v="23"/>
    <x v="0"/>
    <x v="0"/>
    <s v="Tesseramento"/>
    <x v="1"/>
    <x v="4"/>
    <x v="0"/>
    <m/>
  </r>
  <r>
    <n v="66949"/>
    <x v="0"/>
    <x v="0"/>
    <x v="0"/>
    <x v="0"/>
    <x v="4"/>
    <x v="23"/>
    <x v="0"/>
    <x v="0"/>
    <s v="Tesseramento"/>
    <x v="1"/>
    <x v="4"/>
    <x v="0"/>
    <m/>
  </r>
  <r>
    <n v="19228"/>
    <x v="0"/>
    <x v="0"/>
    <x v="0"/>
    <x v="0"/>
    <x v="4"/>
    <x v="23"/>
    <x v="0"/>
    <x v="0"/>
    <s v="Tesseramento"/>
    <x v="1"/>
    <x v="4"/>
    <x v="0"/>
    <m/>
  </r>
  <r>
    <n v="203963"/>
    <x v="0"/>
    <x v="0"/>
    <x v="0"/>
    <x v="0"/>
    <x v="4"/>
    <x v="23"/>
    <x v="0"/>
    <x v="0"/>
    <s v="Tesseramento"/>
    <x v="1"/>
    <x v="1"/>
    <x v="0"/>
    <m/>
  </r>
  <r>
    <n v="58891"/>
    <x v="0"/>
    <x v="0"/>
    <x v="0"/>
    <x v="0"/>
    <x v="4"/>
    <x v="23"/>
    <x v="0"/>
    <x v="1"/>
    <s v="Tesseramento"/>
    <x v="1"/>
    <x v="4"/>
    <x v="0"/>
    <m/>
  </r>
  <r>
    <n v="165635"/>
    <x v="0"/>
    <x v="0"/>
    <x v="0"/>
    <x v="0"/>
    <x v="4"/>
    <x v="23"/>
    <x v="0"/>
    <x v="0"/>
    <s v="Tesseramento"/>
    <x v="1"/>
    <x v="1"/>
    <x v="0"/>
    <m/>
  </r>
  <r>
    <n v="27375"/>
    <x v="0"/>
    <x v="0"/>
    <x v="0"/>
    <x v="0"/>
    <x v="4"/>
    <x v="23"/>
    <x v="0"/>
    <x v="0"/>
    <s v="Tesseramento"/>
    <x v="1"/>
    <x v="4"/>
    <x v="0"/>
    <m/>
  </r>
  <r>
    <n v="51559"/>
    <x v="0"/>
    <x v="0"/>
    <x v="0"/>
    <x v="0"/>
    <x v="4"/>
    <x v="23"/>
    <x v="0"/>
    <x v="0"/>
    <s v="Tesseramento"/>
    <x v="1"/>
    <x v="3"/>
    <x v="0"/>
    <m/>
  </r>
  <r>
    <n v="75484"/>
    <x v="0"/>
    <x v="0"/>
    <x v="0"/>
    <x v="0"/>
    <x v="4"/>
    <x v="23"/>
    <x v="0"/>
    <x v="0"/>
    <s v="Tesseramento"/>
    <x v="1"/>
    <x v="1"/>
    <x v="0"/>
    <m/>
  </r>
  <r>
    <n v="1035"/>
    <x v="0"/>
    <x v="0"/>
    <x v="0"/>
    <x v="2"/>
    <x v="4"/>
    <x v="23"/>
    <x v="0"/>
    <x v="1"/>
    <s v="Tesseramento"/>
    <x v="1"/>
    <x v="4"/>
    <x v="0"/>
    <m/>
  </r>
  <r>
    <n v="4471"/>
    <x v="0"/>
    <x v="0"/>
    <x v="0"/>
    <x v="0"/>
    <x v="4"/>
    <x v="23"/>
    <x v="0"/>
    <x v="0"/>
    <s v="Tesseramento"/>
    <x v="1"/>
    <x v="4"/>
    <x v="0"/>
    <m/>
  </r>
  <r>
    <n v="69033"/>
    <x v="0"/>
    <x v="0"/>
    <x v="0"/>
    <x v="0"/>
    <x v="4"/>
    <x v="23"/>
    <x v="0"/>
    <x v="0"/>
    <s v="Tesseramento"/>
    <x v="1"/>
    <x v="0"/>
    <x v="0"/>
    <m/>
  </r>
  <r>
    <n v="151219"/>
    <x v="1"/>
    <x v="0"/>
    <x v="0"/>
    <x v="0"/>
    <x v="4"/>
    <x v="23"/>
    <x v="0"/>
    <x v="0"/>
    <s v="Tesseramento"/>
    <x v="1"/>
    <x v="7"/>
    <x v="0"/>
    <m/>
  </r>
  <r>
    <n v="128774"/>
    <x v="0"/>
    <x v="0"/>
    <x v="0"/>
    <x v="0"/>
    <x v="4"/>
    <x v="23"/>
    <x v="0"/>
    <x v="0"/>
    <s v="Tesseramento"/>
    <x v="1"/>
    <x v="0"/>
    <x v="0"/>
    <m/>
  </r>
  <r>
    <n v="149509"/>
    <x v="1"/>
    <x v="0"/>
    <x v="0"/>
    <x v="0"/>
    <x v="4"/>
    <x v="23"/>
    <x v="0"/>
    <x v="1"/>
    <s v="Tesseramento"/>
    <x v="1"/>
    <x v="7"/>
    <x v="0"/>
    <m/>
  </r>
  <r>
    <n v="77887"/>
    <x v="0"/>
    <x v="0"/>
    <x v="0"/>
    <x v="0"/>
    <x v="4"/>
    <x v="23"/>
    <x v="0"/>
    <x v="0"/>
    <s v="Tesseramento"/>
    <x v="1"/>
    <x v="4"/>
    <x v="0"/>
    <m/>
  </r>
  <r>
    <n v="161453"/>
    <x v="0"/>
    <x v="0"/>
    <x v="0"/>
    <x v="0"/>
    <x v="4"/>
    <x v="23"/>
    <x v="0"/>
    <x v="0"/>
    <s v="Tesseramento"/>
    <x v="1"/>
    <x v="4"/>
    <x v="0"/>
    <m/>
  </r>
  <r>
    <n v="14403"/>
    <x v="0"/>
    <x v="0"/>
    <x v="0"/>
    <x v="0"/>
    <x v="4"/>
    <x v="23"/>
    <x v="0"/>
    <x v="0"/>
    <s v="Tesseramento"/>
    <x v="1"/>
    <x v="4"/>
    <x v="0"/>
    <m/>
  </r>
  <r>
    <n v="103244"/>
    <x v="0"/>
    <x v="0"/>
    <x v="0"/>
    <x v="0"/>
    <x v="4"/>
    <x v="23"/>
    <x v="0"/>
    <x v="0"/>
    <s v="Tesseramento"/>
    <x v="1"/>
    <x v="0"/>
    <x v="0"/>
    <m/>
  </r>
  <r>
    <n v="14410"/>
    <x v="0"/>
    <x v="0"/>
    <x v="0"/>
    <x v="0"/>
    <x v="4"/>
    <x v="23"/>
    <x v="0"/>
    <x v="0"/>
    <s v="Tesseramento"/>
    <x v="1"/>
    <x v="4"/>
    <x v="0"/>
    <m/>
  </r>
  <r>
    <n v="14407"/>
    <x v="0"/>
    <x v="0"/>
    <x v="0"/>
    <x v="0"/>
    <x v="4"/>
    <x v="23"/>
    <x v="0"/>
    <x v="0"/>
    <s v="Tesseramento"/>
    <x v="1"/>
    <x v="0"/>
    <x v="0"/>
    <m/>
  </r>
  <r>
    <n v="149511"/>
    <x v="0"/>
    <x v="0"/>
    <x v="0"/>
    <x v="0"/>
    <x v="4"/>
    <x v="23"/>
    <x v="0"/>
    <x v="1"/>
    <s v="Tesseramento"/>
    <x v="1"/>
    <x v="0"/>
    <x v="0"/>
    <m/>
  </r>
  <r>
    <n v="14413"/>
    <x v="0"/>
    <x v="0"/>
    <x v="0"/>
    <x v="0"/>
    <x v="4"/>
    <x v="23"/>
    <x v="0"/>
    <x v="0"/>
    <s v="Tesseramento"/>
    <x v="1"/>
    <x v="4"/>
    <x v="0"/>
    <m/>
  </r>
  <r>
    <n v="94893"/>
    <x v="0"/>
    <x v="0"/>
    <x v="0"/>
    <x v="0"/>
    <x v="4"/>
    <x v="23"/>
    <x v="0"/>
    <x v="0"/>
    <s v="Tesseramento"/>
    <x v="1"/>
    <x v="1"/>
    <x v="0"/>
    <m/>
  </r>
  <r>
    <n v="61166"/>
    <x v="0"/>
    <x v="0"/>
    <x v="0"/>
    <x v="0"/>
    <x v="4"/>
    <x v="23"/>
    <x v="0"/>
    <x v="0"/>
    <s v="Tesseramento"/>
    <x v="1"/>
    <x v="3"/>
    <x v="0"/>
    <m/>
  </r>
  <r>
    <n v="70097"/>
    <x v="0"/>
    <x v="0"/>
    <x v="0"/>
    <x v="0"/>
    <x v="4"/>
    <x v="23"/>
    <x v="0"/>
    <x v="1"/>
    <s v="Tesseramento"/>
    <x v="1"/>
    <x v="3"/>
    <x v="0"/>
    <m/>
  </r>
  <r>
    <n v="170379"/>
    <x v="0"/>
    <x v="0"/>
    <x v="2"/>
    <x v="3"/>
    <x v="15"/>
    <x v="248"/>
    <x v="0"/>
    <x v="0"/>
    <s v="Tesseramento"/>
    <x v="1"/>
    <x v="1"/>
    <x v="0"/>
    <m/>
  </r>
  <r>
    <n v="59247"/>
    <x v="0"/>
    <x v="0"/>
    <x v="0"/>
    <x v="0"/>
    <x v="4"/>
    <x v="23"/>
    <x v="0"/>
    <x v="1"/>
    <s v="Tesseramento"/>
    <x v="1"/>
    <x v="3"/>
    <x v="0"/>
    <m/>
  </r>
  <r>
    <n v="193537"/>
    <x v="1"/>
    <x v="0"/>
    <x v="0"/>
    <x v="0"/>
    <x v="4"/>
    <x v="23"/>
    <x v="0"/>
    <x v="0"/>
    <s v="Tesseramento"/>
    <x v="1"/>
    <x v="7"/>
    <x v="0"/>
    <m/>
  </r>
  <r>
    <n v="14433"/>
    <x v="0"/>
    <x v="0"/>
    <x v="0"/>
    <x v="0"/>
    <x v="4"/>
    <x v="23"/>
    <x v="0"/>
    <x v="0"/>
    <s v="Tesseramento"/>
    <x v="1"/>
    <x v="4"/>
    <x v="0"/>
    <m/>
  </r>
  <r>
    <n v="118477"/>
    <x v="0"/>
    <x v="0"/>
    <x v="0"/>
    <x v="0"/>
    <x v="4"/>
    <x v="23"/>
    <x v="0"/>
    <x v="0"/>
    <s v="Tesseramento"/>
    <x v="1"/>
    <x v="3"/>
    <x v="0"/>
    <m/>
  </r>
  <r>
    <n v="195246"/>
    <x v="0"/>
    <x v="0"/>
    <x v="0"/>
    <x v="1"/>
    <x v="4"/>
    <x v="23"/>
    <x v="0"/>
    <x v="0"/>
    <s v="Tesseramento"/>
    <x v="1"/>
    <x v="3"/>
    <x v="0"/>
    <m/>
  </r>
  <r>
    <n v="21538"/>
    <x v="0"/>
    <x v="0"/>
    <x v="0"/>
    <x v="0"/>
    <x v="4"/>
    <x v="23"/>
    <x v="0"/>
    <x v="0"/>
    <s v="Tesseramento"/>
    <x v="1"/>
    <x v="4"/>
    <x v="0"/>
    <m/>
  </r>
  <r>
    <n v="2796"/>
    <x v="0"/>
    <x v="0"/>
    <x v="0"/>
    <x v="0"/>
    <x v="4"/>
    <x v="23"/>
    <x v="0"/>
    <x v="0"/>
    <s v="Tesseramento"/>
    <x v="1"/>
    <x v="3"/>
    <x v="0"/>
    <m/>
  </r>
  <r>
    <n v="14438"/>
    <x v="0"/>
    <x v="0"/>
    <x v="0"/>
    <x v="0"/>
    <x v="4"/>
    <x v="23"/>
    <x v="0"/>
    <x v="0"/>
    <s v="Tesseramento"/>
    <x v="1"/>
    <x v="3"/>
    <x v="0"/>
    <m/>
  </r>
  <r>
    <n v="14441"/>
    <x v="0"/>
    <x v="0"/>
    <x v="0"/>
    <x v="0"/>
    <x v="4"/>
    <x v="23"/>
    <x v="0"/>
    <x v="0"/>
    <s v="Tesseramento"/>
    <x v="1"/>
    <x v="4"/>
    <x v="0"/>
    <m/>
  </r>
  <r>
    <n v="197039"/>
    <x v="1"/>
    <x v="0"/>
    <x v="0"/>
    <x v="0"/>
    <x v="4"/>
    <x v="23"/>
    <x v="0"/>
    <x v="1"/>
    <s v="Tesseramento"/>
    <x v="1"/>
    <x v="7"/>
    <x v="0"/>
    <s v="B"/>
  </r>
  <r>
    <n v="63530"/>
    <x v="0"/>
    <x v="0"/>
    <x v="0"/>
    <x v="0"/>
    <x v="4"/>
    <x v="23"/>
    <x v="0"/>
    <x v="1"/>
    <s v="Tesseramento"/>
    <x v="1"/>
    <x v="3"/>
    <x v="0"/>
    <m/>
  </r>
  <r>
    <n v="68756"/>
    <x v="0"/>
    <x v="0"/>
    <x v="0"/>
    <x v="0"/>
    <x v="4"/>
    <x v="23"/>
    <x v="0"/>
    <x v="0"/>
    <s v="Tesseramento"/>
    <x v="1"/>
    <x v="0"/>
    <x v="0"/>
    <m/>
  </r>
  <r>
    <n v="111105"/>
    <x v="0"/>
    <x v="0"/>
    <x v="0"/>
    <x v="0"/>
    <x v="8"/>
    <x v="46"/>
    <x v="0"/>
    <x v="0"/>
    <s v="Tesseramento"/>
    <x v="0"/>
    <x v="3"/>
    <x v="0"/>
    <m/>
  </r>
  <r>
    <n v="134211"/>
    <x v="1"/>
    <x v="0"/>
    <x v="0"/>
    <x v="0"/>
    <x v="4"/>
    <x v="23"/>
    <x v="0"/>
    <x v="1"/>
    <s v="Tesseramento"/>
    <x v="1"/>
    <x v="6"/>
    <x v="0"/>
    <s v="B"/>
  </r>
  <r>
    <n v="14451"/>
    <x v="0"/>
    <x v="0"/>
    <x v="0"/>
    <x v="0"/>
    <x v="4"/>
    <x v="23"/>
    <x v="0"/>
    <x v="0"/>
    <s v="Tesseramento"/>
    <x v="1"/>
    <x v="0"/>
    <x v="0"/>
    <m/>
  </r>
  <r>
    <n v="14453"/>
    <x v="0"/>
    <x v="0"/>
    <x v="0"/>
    <x v="0"/>
    <x v="4"/>
    <x v="23"/>
    <x v="0"/>
    <x v="0"/>
    <s v="Tesseramento"/>
    <x v="1"/>
    <x v="4"/>
    <x v="0"/>
    <m/>
  </r>
  <r>
    <n v="83396"/>
    <x v="0"/>
    <x v="0"/>
    <x v="0"/>
    <x v="0"/>
    <x v="4"/>
    <x v="23"/>
    <x v="0"/>
    <x v="0"/>
    <s v="Tesseramento"/>
    <x v="1"/>
    <x v="4"/>
    <x v="0"/>
    <m/>
  </r>
  <r>
    <n v="32275"/>
    <x v="0"/>
    <x v="0"/>
    <x v="0"/>
    <x v="0"/>
    <x v="4"/>
    <x v="23"/>
    <x v="0"/>
    <x v="0"/>
    <s v="Tesseramento"/>
    <x v="1"/>
    <x v="0"/>
    <x v="0"/>
    <m/>
  </r>
  <r>
    <n v="191698"/>
    <x v="1"/>
    <x v="0"/>
    <x v="0"/>
    <x v="0"/>
    <x v="4"/>
    <x v="23"/>
    <x v="0"/>
    <x v="1"/>
    <s v="Tesseramento"/>
    <x v="1"/>
    <x v="5"/>
    <x v="0"/>
    <s v="B"/>
  </r>
  <r>
    <n v="37708"/>
    <x v="0"/>
    <x v="0"/>
    <x v="0"/>
    <x v="0"/>
    <x v="4"/>
    <x v="23"/>
    <x v="0"/>
    <x v="1"/>
    <s v="Tesseramento"/>
    <x v="1"/>
    <x v="3"/>
    <x v="0"/>
    <m/>
  </r>
  <r>
    <n v="14464"/>
    <x v="0"/>
    <x v="0"/>
    <x v="0"/>
    <x v="0"/>
    <x v="4"/>
    <x v="23"/>
    <x v="0"/>
    <x v="0"/>
    <s v="Tesseramento"/>
    <x v="1"/>
    <x v="4"/>
    <x v="0"/>
    <m/>
  </r>
  <r>
    <n v="14462"/>
    <x v="0"/>
    <x v="0"/>
    <x v="0"/>
    <x v="0"/>
    <x v="4"/>
    <x v="23"/>
    <x v="0"/>
    <x v="0"/>
    <s v="Tesseramento"/>
    <x v="1"/>
    <x v="4"/>
    <x v="0"/>
    <m/>
  </r>
  <r>
    <n v="141038"/>
    <x v="0"/>
    <x v="0"/>
    <x v="0"/>
    <x v="1"/>
    <x v="4"/>
    <x v="23"/>
    <x v="0"/>
    <x v="1"/>
    <s v="Tesseramento"/>
    <x v="1"/>
    <x v="4"/>
    <x v="0"/>
    <m/>
  </r>
  <r>
    <n v="171293"/>
    <x v="0"/>
    <x v="0"/>
    <x v="0"/>
    <x v="0"/>
    <x v="4"/>
    <x v="23"/>
    <x v="0"/>
    <x v="0"/>
    <s v="Tesseramento"/>
    <x v="1"/>
    <x v="3"/>
    <x v="0"/>
    <m/>
  </r>
  <r>
    <n v="232683"/>
    <x v="0"/>
    <x v="0"/>
    <x v="0"/>
    <x v="2"/>
    <x v="4"/>
    <x v="23"/>
    <x v="0"/>
    <x v="1"/>
    <s v="Tesseramento"/>
    <x v="1"/>
    <x v="4"/>
    <x v="0"/>
    <m/>
  </r>
  <r>
    <n v="52842"/>
    <x v="0"/>
    <x v="0"/>
    <x v="0"/>
    <x v="0"/>
    <x v="4"/>
    <x v="23"/>
    <x v="0"/>
    <x v="1"/>
    <s v="Tesseramento"/>
    <x v="1"/>
    <x v="3"/>
    <x v="0"/>
    <m/>
  </r>
  <r>
    <n v="14182"/>
    <x v="0"/>
    <x v="0"/>
    <x v="0"/>
    <x v="0"/>
    <x v="4"/>
    <x v="23"/>
    <x v="0"/>
    <x v="1"/>
    <s v="Tesseramento"/>
    <x v="1"/>
    <x v="3"/>
    <x v="0"/>
    <m/>
  </r>
  <r>
    <n v="1036"/>
    <x v="0"/>
    <x v="0"/>
    <x v="0"/>
    <x v="0"/>
    <x v="4"/>
    <x v="23"/>
    <x v="0"/>
    <x v="0"/>
    <s v="Tesseramento"/>
    <x v="1"/>
    <x v="0"/>
    <x v="0"/>
    <m/>
  </r>
  <r>
    <n v="14474"/>
    <x v="0"/>
    <x v="0"/>
    <x v="0"/>
    <x v="0"/>
    <x v="4"/>
    <x v="23"/>
    <x v="0"/>
    <x v="0"/>
    <s v="Tesseramento"/>
    <x v="1"/>
    <x v="4"/>
    <x v="0"/>
    <m/>
  </r>
  <r>
    <n v="14471"/>
    <x v="0"/>
    <x v="0"/>
    <x v="0"/>
    <x v="0"/>
    <x v="4"/>
    <x v="23"/>
    <x v="0"/>
    <x v="0"/>
    <s v="Tesseramento"/>
    <x v="1"/>
    <x v="3"/>
    <x v="0"/>
    <m/>
  </r>
  <r>
    <n v="10724"/>
    <x v="0"/>
    <x v="0"/>
    <x v="0"/>
    <x v="1"/>
    <x v="4"/>
    <x v="23"/>
    <x v="0"/>
    <x v="1"/>
    <s v="Tesseramento"/>
    <x v="1"/>
    <x v="1"/>
    <x v="0"/>
    <m/>
  </r>
  <r>
    <n v="9841"/>
    <x v="0"/>
    <x v="0"/>
    <x v="0"/>
    <x v="0"/>
    <x v="4"/>
    <x v="88"/>
    <x v="0"/>
    <x v="0"/>
    <s v="Tesseramento"/>
    <x v="1"/>
    <x v="4"/>
    <x v="0"/>
    <m/>
  </r>
  <r>
    <n v="9842"/>
    <x v="0"/>
    <x v="0"/>
    <x v="0"/>
    <x v="0"/>
    <x v="4"/>
    <x v="88"/>
    <x v="0"/>
    <x v="1"/>
    <s v="Tesseramento"/>
    <x v="1"/>
    <x v="4"/>
    <x v="0"/>
    <m/>
  </r>
  <r>
    <n v="140376"/>
    <x v="1"/>
    <x v="0"/>
    <x v="2"/>
    <x v="0"/>
    <x v="1"/>
    <x v="324"/>
    <x v="0"/>
    <x v="0"/>
    <s v="Tesseramento"/>
    <x v="1"/>
    <x v="6"/>
    <x v="0"/>
    <m/>
  </r>
  <r>
    <n v="203962"/>
    <x v="0"/>
    <x v="0"/>
    <x v="2"/>
    <x v="2"/>
    <x v="4"/>
    <x v="23"/>
    <x v="0"/>
    <x v="1"/>
    <s v="Tesseramento"/>
    <x v="1"/>
    <x v="0"/>
    <x v="0"/>
    <m/>
  </r>
  <r>
    <n v="222660"/>
    <x v="0"/>
    <x v="0"/>
    <x v="0"/>
    <x v="1"/>
    <x v="6"/>
    <x v="299"/>
    <x v="0"/>
    <x v="0"/>
    <s v="Tesseramento"/>
    <x v="1"/>
    <x v="0"/>
    <x v="0"/>
    <m/>
  </r>
  <r>
    <n v="98329"/>
    <x v="0"/>
    <x v="0"/>
    <x v="0"/>
    <x v="0"/>
    <x v="0"/>
    <x v="76"/>
    <x v="0"/>
    <x v="0"/>
    <s v="Tesseramento"/>
    <x v="0"/>
    <x v="1"/>
    <x v="0"/>
    <m/>
  </r>
  <r>
    <n v="81307"/>
    <x v="0"/>
    <x v="0"/>
    <x v="0"/>
    <x v="0"/>
    <x v="0"/>
    <x v="76"/>
    <x v="0"/>
    <x v="0"/>
    <s v="Tesseramento"/>
    <x v="0"/>
    <x v="3"/>
    <x v="0"/>
    <m/>
  </r>
  <r>
    <n v="64274"/>
    <x v="0"/>
    <x v="0"/>
    <x v="2"/>
    <x v="0"/>
    <x v="1"/>
    <x v="324"/>
    <x v="0"/>
    <x v="1"/>
    <s v="Tesseramento"/>
    <x v="1"/>
    <x v="4"/>
    <x v="0"/>
    <m/>
  </r>
  <r>
    <n v="192620"/>
    <x v="0"/>
    <x v="0"/>
    <x v="0"/>
    <x v="0"/>
    <x v="7"/>
    <x v="242"/>
    <x v="0"/>
    <x v="0"/>
    <s v="Tesseramento"/>
    <x v="0"/>
    <x v="0"/>
    <x v="0"/>
    <m/>
  </r>
  <r>
    <n v="195764"/>
    <x v="0"/>
    <x v="0"/>
    <x v="0"/>
    <x v="0"/>
    <x v="7"/>
    <x v="242"/>
    <x v="0"/>
    <x v="0"/>
    <s v="Tesseramento"/>
    <x v="0"/>
    <x v="0"/>
    <x v="0"/>
    <m/>
  </r>
  <r>
    <n v="190718"/>
    <x v="0"/>
    <x v="0"/>
    <x v="0"/>
    <x v="0"/>
    <x v="14"/>
    <x v="131"/>
    <x v="0"/>
    <x v="0"/>
    <s v="Tesseramento"/>
    <x v="1"/>
    <x v="0"/>
    <x v="0"/>
    <m/>
  </r>
  <r>
    <n v="145575"/>
    <x v="0"/>
    <x v="0"/>
    <x v="0"/>
    <x v="0"/>
    <x v="7"/>
    <x v="242"/>
    <x v="0"/>
    <x v="0"/>
    <s v="Tesseramento"/>
    <x v="0"/>
    <x v="1"/>
    <x v="0"/>
    <m/>
  </r>
  <r>
    <n v="154238"/>
    <x v="0"/>
    <x v="0"/>
    <x v="0"/>
    <x v="0"/>
    <x v="7"/>
    <x v="242"/>
    <x v="0"/>
    <x v="0"/>
    <s v="Tesseramento"/>
    <x v="0"/>
    <x v="3"/>
    <x v="0"/>
    <m/>
  </r>
  <r>
    <n v="20722"/>
    <x v="0"/>
    <x v="0"/>
    <x v="0"/>
    <x v="0"/>
    <x v="7"/>
    <x v="242"/>
    <x v="0"/>
    <x v="0"/>
    <s v="Tesseramento"/>
    <x v="0"/>
    <x v="3"/>
    <x v="0"/>
    <m/>
  </r>
  <r>
    <n v="164460"/>
    <x v="0"/>
    <x v="0"/>
    <x v="0"/>
    <x v="0"/>
    <x v="7"/>
    <x v="242"/>
    <x v="0"/>
    <x v="0"/>
    <s v="Tesseramento"/>
    <x v="0"/>
    <x v="0"/>
    <x v="0"/>
    <m/>
  </r>
  <r>
    <n v="29493"/>
    <x v="0"/>
    <x v="0"/>
    <x v="0"/>
    <x v="0"/>
    <x v="4"/>
    <x v="23"/>
    <x v="0"/>
    <x v="0"/>
    <s v="Tesseramento"/>
    <x v="1"/>
    <x v="4"/>
    <x v="0"/>
    <m/>
  </r>
  <r>
    <n v="1010"/>
    <x v="0"/>
    <x v="0"/>
    <x v="0"/>
    <x v="0"/>
    <x v="4"/>
    <x v="23"/>
    <x v="0"/>
    <x v="0"/>
    <s v="Tesseramento"/>
    <x v="1"/>
    <x v="4"/>
    <x v="0"/>
    <m/>
  </r>
  <r>
    <n v="159084"/>
    <x v="0"/>
    <x v="0"/>
    <x v="0"/>
    <x v="3"/>
    <x v="7"/>
    <x v="242"/>
    <x v="0"/>
    <x v="0"/>
    <s v="Tesseramento"/>
    <x v="0"/>
    <x v="0"/>
    <x v="0"/>
    <m/>
  </r>
  <r>
    <n v="208247"/>
    <x v="0"/>
    <x v="0"/>
    <x v="0"/>
    <x v="1"/>
    <x v="7"/>
    <x v="242"/>
    <x v="0"/>
    <x v="0"/>
    <s v="Tesseramento"/>
    <x v="0"/>
    <x v="3"/>
    <x v="0"/>
    <m/>
  </r>
  <r>
    <n v="208248"/>
    <x v="0"/>
    <x v="0"/>
    <x v="0"/>
    <x v="1"/>
    <x v="7"/>
    <x v="242"/>
    <x v="0"/>
    <x v="0"/>
    <s v="Tesseramento"/>
    <x v="0"/>
    <x v="0"/>
    <x v="0"/>
    <m/>
  </r>
  <r>
    <n v="95328"/>
    <x v="0"/>
    <x v="0"/>
    <x v="2"/>
    <x v="0"/>
    <x v="1"/>
    <x v="324"/>
    <x v="0"/>
    <x v="0"/>
    <s v="Tesseramento"/>
    <x v="1"/>
    <x v="4"/>
    <x v="0"/>
    <m/>
  </r>
  <r>
    <n v="88058"/>
    <x v="0"/>
    <x v="0"/>
    <x v="0"/>
    <x v="0"/>
    <x v="8"/>
    <x v="13"/>
    <x v="0"/>
    <x v="1"/>
    <s v="Tesseramento"/>
    <x v="0"/>
    <x v="3"/>
    <x v="0"/>
    <m/>
  </r>
  <r>
    <n v="209295"/>
    <x v="1"/>
    <x v="0"/>
    <x v="2"/>
    <x v="0"/>
    <x v="1"/>
    <x v="324"/>
    <x v="0"/>
    <x v="1"/>
    <s v="Tesseramento"/>
    <x v="1"/>
    <x v="5"/>
    <x v="0"/>
    <m/>
  </r>
  <r>
    <n v="155618"/>
    <x v="0"/>
    <x v="0"/>
    <x v="0"/>
    <x v="1"/>
    <x v="8"/>
    <x v="13"/>
    <x v="0"/>
    <x v="1"/>
    <s v="Tesseramento"/>
    <x v="0"/>
    <x v="3"/>
    <x v="0"/>
    <m/>
  </r>
  <r>
    <n v="1849"/>
    <x v="0"/>
    <x v="0"/>
    <x v="0"/>
    <x v="0"/>
    <x v="7"/>
    <x v="69"/>
    <x v="0"/>
    <x v="0"/>
    <s v="Tesseramento"/>
    <x v="1"/>
    <x v="4"/>
    <x v="0"/>
    <m/>
  </r>
  <r>
    <n v="4088"/>
    <x v="0"/>
    <x v="0"/>
    <x v="0"/>
    <x v="0"/>
    <x v="7"/>
    <x v="69"/>
    <x v="0"/>
    <x v="0"/>
    <s v="Tesseramento"/>
    <x v="1"/>
    <x v="1"/>
    <x v="0"/>
    <m/>
  </r>
  <r>
    <n v="42131"/>
    <x v="0"/>
    <x v="0"/>
    <x v="0"/>
    <x v="0"/>
    <x v="7"/>
    <x v="69"/>
    <x v="0"/>
    <x v="1"/>
    <s v="Tesseramento"/>
    <x v="1"/>
    <x v="3"/>
    <x v="0"/>
    <m/>
  </r>
  <r>
    <n v="70143"/>
    <x v="0"/>
    <x v="0"/>
    <x v="0"/>
    <x v="0"/>
    <x v="7"/>
    <x v="242"/>
    <x v="0"/>
    <x v="0"/>
    <s v="Tesseramento"/>
    <x v="0"/>
    <x v="3"/>
    <x v="0"/>
    <m/>
  </r>
  <r>
    <n v="59569"/>
    <x v="0"/>
    <x v="0"/>
    <x v="0"/>
    <x v="0"/>
    <x v="7"/>
    <x v="69"/>
    <x v="0"/>
    <x v="0"/>
    <s v="Tesseramento"/>
    <x v="1"/>
    <x v="1"/>
    <x v="0"/>
    <m/>
  </r>
  <r>
    <n v="48781"/>
    <x v="0"/>
    <x v="0"/>
    <x v="0"/>
    <x v="0"/>
    <x v="7"/>
    <x v="69"/>
    <x v="0"/>
    <x v="0"/>
    <s v="Tesseramento"/>
    <x v="1"/>
    <x v="3"/>
    <x v="0"/>
    <m/>
  </r>
  <r>
    <n v="221892"/>
    <x v="1"/>
    <x v="0"/>
    <x v="0"/>
    <x v="2"/>
    <x v="7"/>
    <x v="69"/>
    <x v="0"/>
    <x v="1"/>
    <s v="Tesseramento"/>
    <x v="1"/>
    <x v="5"/>
    <x v="0"/>
    <m/>
  </r>
  <r>
    <n v="106092"/>
    <x v="0"/>
    <x v="0"/>
    <x v="0"/>
    <x v="0"/>
    <x v="7"/>
    <x v="69"/>
    <x v="0"/>
    <x v="0"/>
    <s v="Tesseramento"/>
    <x v="1"/>
    <x v="0"/>
    <x v="0"/>
    <m/>
  </r>
  <r>
    <n v="100925"/>
    <x v="0"/>
    <x v="0"/>
    <x v="0"/>
    <x v="0"/>
    <x v="7"/>
    <x v="242"/>
    <x v="0"/>
    <x v="0"/>
    <s v="Tesseramento"/>
    <x v="0"/>
    <x v="3"/>
    <x v="0"/>
    <m/>
  </r>
  <r>
    <n v="1853"/>
    <x v="0"/>
    <x v="0"/>
    <x v="0"/>
    <x v="0"/>
    <x v="7"/>
    <x v="69"/>
    <x v="0"/>
    <x v="1"/>
    <s v="Tesseramento"/>
    <x v="1"/>
    <x v="4"/>
    <x v="0"/>
    <m/>
  </r>
  <r>
    <n v="28758"/>
    <x v="0"/>
    <x v="0"/>
    <x v="0"/>
    <x v="0"/>
    <x v="7"/>
    <x v="69"/>
    <x v="0"/>
    <x v="0"/>
    <s v="Tesseramento"/>
    <x v="1"/>
    <x v="4"/>
    <x v="0"/>
    <m/>
  </r>
  <r>
    <n v="5571"/>
    <x v="0"/>
    <x v="0"/>
    <x v="0"/>
    <x v="0"/>
    <x v="7"/>
    <x v="69"/>
    <x v="0"/>
    <x v="0"/>
    <s v="Tesseramento"/>
    <x v="1"/>
    <x v="4"/>
    <x v="0"/>
    <m/>
  </r>
  <r>
    <n v="31957"/>
    <x v="0"/>
    <x v="0"/>
    <x v="0"/>
    <x v="0"/>
    <x v="7"/>
    <x v="69"/>
    <x v="0"/>
    <x v="0"/>
    <s v="Tesseramento"/>
    <x v="1"/>
    <x v="4"/>
    <x v="0"/>
    <m/>
  </r>
  <r>
    <n v="147679"/>
    <x v="0"/>
    <x v="0"/>
    <x v="0"/>
    <x v="0"/>
    <x v="7"/>
    <x v="69"/>
    <x v="0"/>
    <x v="0"/>
    <s v="Tesseramento"/>
    <x v="1"/>
    <x v="3"/>
    <x v="0"/>
    <m/>
  </r>
  <r>
    <n v="41008"/>
    <x v="0"/>
    <x v="0"/>
    <x v="0"/>
    <x v="0"/>
    <x v="12"/>
    <x v="269"/>
    <x v="0"/>
    <x v="0"/>
    <s v="Tesseramento"/>
    <x v="1"/>
    <x v="4"/>
    <x v="0"/>
    <m/>
  </r>
  <r>
    <n v="170297"/>
    <x v="0"/>
    <x v="0"/>
    <x v="0"/>
    <x v="0"/>
    <x v="7"/>
    <x v="69"/>
    <x v="0"/>
    <x v="0"/>
    <s v="Tesseramento"/>
    <x v="1"/>
    <x v="0"/>
    <x v="0"/>
    <m/>
  </r>
  <r>
    <n v="76840"/>
    <x v="0"/>
    <x v="0"/>
    <x v="0"/>
    <x v="0"/>
    <x v="7"/>
    <x v="69"/>
    <x v="0"/>
    <x v="0"/>
    <s v="Tesseramento"/>
    <x v="1"/>
    <x v="4"/>
    <x v="0"/>
    <m/>
  </r>
  <r>
    <n v="76839"/>
    <x v="0"/>
    <x v="0"/>
    <x v="0"/>
    <x v="0"/>
    <x v="7"/>
    <x v="69"/>
    <x v="0"/>
    <x v="0"/>
    <s v="Tesseramento"/>
    <x v="1"/>
    <x v="1"/>
    <x v="0"/>
    <m/>
  </r>
  <r>
    <n v="125389"/>
    <x v="0"/>
    <x v="0"/>
    <x v="0"/>
    <x v="0"/>
    <x v="12"/>
    <x v="269"/>
    <x v="0"/>
    <x v="0"/>
    <s v="Tesseramento"/>
    <x v="1"/>
    <x v="3"/>
    <x v="0"/>
    <m/>
  </r>
  <r>
    <n v="52014"/>
    <x v="0"/>
    <x v="0"/>
    <x v="0"/>
    <x v="0"/>
    <x v="7"/>
    <x v="69"/>
    <x v="0"/>
    <x v="1"/>
    <s v="Tesseramento"/>
    <x v="1"/>
    <x v="1"/>
    <x v="0"/>
    <m/>
  </r>
  <r>
    <n v="137473"/>
    <x v="0"/>
    <x v="0"/>
    <x v="0"/>
    <x v="0"/>
    <x v="7"/>
    <x v="69"/>
    <x v="0"/>
    <x v="1"/>
    <s v="Tesseramento"/>
    <x v="1"/>
    <x v="3"/>
    <x v="0"/>
    <m/>
  </r>
  <r>
    <n v="1862"/>
    <x v="0"/>
    <x v="0"/>
    <x v="0"/>
    <x v="0"/>
    <x v="7"/>
    <x v="69"/>
    <x v="0"/>
    <x v="0"/>
    <s v="Tesseramento"/>
    <x v="1"/>
    <x v="3"/>
    <x v="0"/>
    <m/>
  </r>
  <r>
    <n v="1932"/>
    <x v="0"/>
    <x v="0"/>
    <x v="0"/>
    <x v="0"/>
    <x v="7"/>
    <x v="69"/>
    <x v="0"/>
    <x v="1"/>
    <s v="Tesseramento"/>
    <x v="1"/>
    <x v="3"/>
    <x v="0"/>
    <m/>
  </r>
  <r>
    <n v="121095"/>
    <x v="0"/>
    <x v="0"/>
    <x v="0"/>
    <x v="0"/>
    <x v="7"/>
    <x v="69"/>
    <x v="0"/>
    <x v="0"/>
    <s v="Tesseramento"/>
    <x v="1"/>
    <x v="4"/>
    <x v="0"/>
    <m/>
  </r>
  <r>
    <n v="94975"/>
    <x v="0"/>
    <x v="0"/>
    <x v="0"/>
    <x v="0"/>
    <x v="0"/>
    <x v="76"/>
    <x v="0"/>
    <x v="0"/>
    <s v="Tesseramento"/>
    <x v="0"/>
    <x v="0"/>
    <x v="0"/>
    <m/>
  </r>
  <r>
    <n v="77301"/>
    <x v="0"/>
    <x v="0"/>
    <x v="0"/>
    <x v="0"/>
    <x v="7"/>
    <x v="69"/>
    <x v="0"/>
    <x v="0"/>
    <s v="Tesseramento"/>
    <x v="1"/>
    <x v="3"/>
    <x v="0"/>
    <m/>
  </r>
  <r>
    <n v="89358"/>
    <x v="0"/>
    <x v="0"/>
    <x v="0"/>
    <x v="0"/>
    <x v="7"/>
    <x v="69"/>
    <x v="0"/>
    <x v="0"/>
    <s v="Tesseramento"/>
    <x v="1"/>
    <x v="1"/>
    <x v="0"/>
    <m/>
  </r>
  <r>
    <n v="73923"/>
    <x v="0"/>
    <x v="0"/>
    <x v="0"/>
    <x v="0"/>
    <x v="7"/>
    <x v="69"/>
    <x v="0"/>
    <x v="1"/>
    <s v="Tesseramento"/>
    <x v="1"/>
    <x v="4"/>
    <x v="0"/>
    <m/>
  </r>
  <r>
    <n v="1870"/>
    <x v="0"/>
    <x v="0"/>
    <x v="0"/>
    <x v="0"/>
    <x v="7"/>
    <x v="69"/>
    <x v="0"/>
    <x v="1"/>
    <s v="Tesseramento"/>
    <x v="1"/>
    <x v="0"/>
    <x v="0"/>
    <m/>
  </r>
  <r>
    <n v="111005"/>
    <x v="0"/>
    <x v="0"/>
    <x v="0"/>
    <x v="0"/>
    <x v="7"/>
    <x v="69"/>
    <x v="0"/>
    <x v="0"/>
    <s v="Tesseramento"/>
    <x v="1"/>
    <x v="4"/>
    <x v="0"/>
    <m/>
  </r>
  <r>
    <n v="102849"/>
    <x v="0"/>
    <x v="0"/>
    <x v="0"/>
    <x v="0"/>
    <x v="7"/>
    <x v="69"/>
    <x v="0"/>
    <x v="0"/>
    <s v="Tesseramento"/>
    <x v="1"/>
    <x v="0"/>
    <x v="0"/>
    <m/>
  </r>
  <r>
    <n v="1873"/>
    <x v="0"/>
    <x v="0"/>
    <x v="0"/>
    <x v="0"/>
    <x v="7"/>
    <x v="69"/>
    <x v="0"/>
    <x v="0"/>
    <s v="Tesseramento"/>
    <x v="1"/>
    <x v="4"/>
    <x v="0"/>
    <m/>
  </r>
  <r>
    <n v="53968"/>
    <x v="0"/>
    <x v="0"/>
    <x v="0"/>
    <x v="0"/>
    <x v="7"/>
    <x v="69"/>
    <x v="0"/>
    <x v="1"/>
    <s v="Tesseramento"/>
    <x v="1"/>
    <x v="3"/>
    <x v="0"/>
    <m/>
  </r>
  <r>
    <n v="1874"/>
    <x v="0"/>
    <x v="0"/>
    <x v="0"/>
    <x v="0"/>
    <x v="7"/>
    <x v="69"/>
    <x v="0"/>
    <x v="1"/>
    <s v="Tesseramento"/>
    <x v="1"/>
    <x v="4"/>
    <x v="0"/>
    <m/>
  </r>
  <r>
    <n v="80816"/>
    <x v="0"/>
    <x v="0"/>
    <x v="0"/>
    <x v="0"/>
    <x v="7"/>
    <x v="69"/>
    <x v="0"/>
    <x v="0"/>
    <s v="Tesseramento"/>
    <x v="1"/>
    <x v="1"/>
    <x v="0"/>
    <m/>
  </r>
  <r>
    <n v="67599"/>
    <x v="0"/>
    <x v="0"/>
    <x v="0"/>
    <x v="0"/>
    <x v="12"/>
    <x v="269"/>
    <x v="0"/>
    <x v="0"/>
    <s v="Tesseramento"/>
    <x v="1"/>
    <x v="3"/>
    <x v="0"/>
    <m/>
  </r>
  <r>
    <n v="104909"/>
    <x v="0"/>
    <x v="0"/>
    <x v="0"/>
    <x v="0"/>
    <x v="7"/>
    <x v="69"/>
    <x v="0"/>
    <x v="0"/>
    <s v="Tesseramento"/>
    <x v="1"/>
    <x v="4"/>
    <x v="0"/>
    <m/>
  </r>
  <r>
    <n v="170298"/>
    <x v="0"/>
    <x v="0"/>
    <x v="0"/>
    <x v="0"/>
    <x v="7"/>
    <x v="69"/>
    <x v="0"/>
    <x v="0"/>
    <s v="Tesseramento"/>
    <x v="1"/>
    <x v="3"/>
    <x v="0"/>
    <m/>
  </r>
  <r>
    <n v="167298"/>
    <x v="0"/>
    <x v="0"/>
    <x v="0"/>
    <x v="0"/>
    <x v="7"/>
    <x v="69"/>
    <x v="0"/>
    <x v="0"/>
    <s v="Tesseramento"/>
    <x v="1"/>
    <x v="3"/>
    <x v="0"/>
    <m/>
  </r>
  <r>
    <n v="69070"/>
    <x v="0"/>
    <x v="0"/>
    <x v="0"/>
    <x v="0"/>
    <x v="7"/>
    <x v="69"/>
    <x v="0"/>
    <x v="0"/>
    <s v="Tesseramento"/>
    <x v="1"/>
    <x v="0"/>
    <x v="0"/>
    <m/>
  </r>
  <r>
    <n v="39835"/>
    <x v="0"/>
    <x v="0"/>
    <x v="0"/>
    <x v="0"/>
    <x v="0"/>
    <x v="76"/>
    <x v="0"/>
    <x v="0"/>
    <s v="Tesseramento"/>
    <x v="0"/>
    <x v="3"/>
    <x v="0"/>
    <m/>
  </r>
  <r>
    <n v="61402"/>
    <x v="0"/>
    <x v="0"/>
    <x v="0"/>
    <x v="4"/>
    <x v="12"/>
    <x v="269"/>
    <x v="0"/>
    <x v="0"/>
    <s v="Tesseramento"/>
    <x v="1"/>
    <x v="4"/>
    <x v="0"/>
    <m/>
  </r>
  <r>
    <n v="86083"/>
    <x v="0"/>
    <x v="0"/>
    <x v="0"/>
    <x v="4"/>
    <x v="12"/>
    <x v="269"/>
    <x v="0"/>
    <x v="1"/>
    <s v="Tesseramento"/>
    <x v="1"/>
    <x v="4"/>
    <x v="0"/>
    <m/>
  </r>
  <r>
    <n v="87978"/>
    <x v="0"/>
    <x v="0"/>
    <x v="0"/>
    <x v="0"/>
    <x v="7"/>
    <x v="69"/>
    <x v="0"/>
    <x v="0"/>
    <s v="Tesseramento"/>
    <x v="1"/>
    <x v="3"/>
    <x v="0"/>
    <m/>
  </r>
  <r>
    <n v="138039"/>
    <x v="0"/>
    <x v="0"/>
    <x v="0"/>
    <x v="0"/>
    <x v="7"/>
    <x v="69"/>
    <x v="0"/>
    <x v="0"/>
    <s v="Tesseramento"/>
    <x v="1"/>
    <x v="0"/>
    <x v="0"/>
    <m/>
  </r>
  <r>
    <n v="82397"/>
    <x v="0"/>
    <x v="0"/>
    <x v="0"/>
    <x v="0"/>
    <x v="12"/>
    <x v="269"/>
    <x v="0"/>
    <x v="0"/>
    <s v="Tesseramento"/>
    <x v="1"/>
    <x v="0"/>
    <x v="0"/>
    <m/>
  </r>
  <r>
    <n v="234528"/>
    <x v="0"/>
    <x v="0"/>
    <x v="1"/>
    <x v="1"/>
    <x v="1"/>
    <x v="60"/>
    <x v="0"/>
    <x v="0"/>
    <s v="Tesseramento"/>
    <x v="0"/>
    <x v="3"/>
    <x v="0"/>
    <m/>
  </r>
  <r>
    <n v="83828"/>
    <x v="0"/>
    <x v="0"/>
    <x v="0"/>
    <x v="0"/>
    <x v="7"/>
    <x v="69"/>
    <x v="0"/>
    <x v="0"/>
    <s v="Tesseramento"/>
    <x v="1"/>
    <x v="4"/>
    <x v="0"/>
    <m/>
  </r>
  <r>
    <n v="22100"/>
    <x v="0"/>
    <x v="0"/>
    <x v="0"/>
    <x v="0"/>
    <x v="7"/>
    <x v="69"/>
    <x v="0"/>
    <x v="0"/>
    <s v="Tesseramento"/>
    <x v="1"/>
    <x v="4"/>
    <x v="0"/>
    <m/>
  </r>
  <r>
    <n v="22107"/>
    <x v="0"/>
    <x v="0"/>
    <x v="0"/>
    <x v="0"/>
    <x v="7"/>
    <x v="69"/>
    <x v="0"/>
    <x v="0"/>
    <s v="Tesseramento"/>
    <x v="1"/>
    <x v="3"/>
    <x v="0"/>
    <m/>
  </r>
  <r>
    <n v="92033"/>
    <x v="0"/>
    <x v="0"/>
    <x v="0"/>
    <x v="0"/>
    <x v="7"/>
    <x v="69"/>
    <x v="0"/>
    <x v="0"/>
    <s v="Tesseramento"/>
    <x v="1"/>
    <x v="4"/>
    <x v="0"/>
    <m/>
  </r>
  <r>
    <n v="2179"/>
    <x v="0"/>
    <x v="0"/>
    <x v="0"/>
    <x v="0"/>
    <x v="7"/>
    <x v="69"/>
    <x v="0"/>
    <x v="1"/>
    <s v="Tesseramento"/>
    <x v="1"/>
    <x v="4"/>
    <x v="0"/>
    <m/>
  </r>
  <r>
    <n v="22239"/>
    <x v="0"/>
    <x v="0"/>
    <x v="0"/>
    <x v="0"/>
    <x v="7"/>
    <x v="69"/>
    <x v="0"/>
    <x v="1"/>
    <s v="Tesseramento"/>
    <x v="1"/>
    <x v="4"/>
    <x v="0"/>
    <m/>
  </r>
  <r>
    <n v="134616"/>
    <x v="0"/>
    <x v="0"/>
    <x v="0"/>
    <x v="0"/>
    <x v="7"/>
    <x v="69"/>
    <x v="0"/>
    <x v="0"/>
    <s v="Tesseramento"/>
    <x v="1"/>
    <x v="0"/>
    <x v="0"/>
    <m/>
  </r>
  <r>
    <n v="28766"/>
    <x v="0"/>
    <x v="0"/>
    <x v="0"/>
    <x v="0"/>
    <x v="7"/>
    <x v="69"/>
    <x v="0"/>
    <x v="0"/>
    <s v="Tesseramento"/>
    <x v="1"/>
    <x v="4"/>
    <x v="0"/>
    <m/>
  </r>
  <r>
    <n v="73294"/>
    <x v="0"/>
    <x v="0"/>
    <x v="0"/>
    <x v="0"/>
    <x v="7"/>
    <x v="69"/>
    <x v="0"/>
    <x v="0"/>
    <s v="Tesseramento"/>
    <x v="1"/>
    <x v="4"/>
    <x v="0"/>
    <m/>
  </r>
  <r>
    <n v="2145"/>
    <x v="0"/>
    <x v="0"/>
    <x v="0"/>
    <x v="1"/>
    <x v="7"/>
    <x v="69"/>
    <x v="0"/>
    <x v="1"/>
    <s v="Tesseramento"/>
    <x v="1"/>
    <x v="4"/>
    <x v="0"/>
    <m/>
  </r>
  <r>
    <n v="1885"/>
    <x v="0"/>
    <x v="0"/>
    <x v="0"/>
    <x v="2"/>
    <x v="7"/>
    <x v="69"/>
    <x v="0"/>
    <x v="0"/>
    <s v="Tesseramento"/>
    <x v="1"/>
    <x v="4"/>
    <x v="0"/>
    <m/>
  </r>
  <r>
    <n v="1884"/>
    <x v="0"/>
    <x v="0"/>
    <x v="0"/>
    <x v="0"/>
    <x v="7"/>
    <x v="69"/>
    <x v="0"/>
    <x v="0"/>
    <s v="Tesseramento"/>
    <x v="1"/>
    <x v="0"/>
    <x v="0"/>
    <m/>
  </r>
  <r>
    <n v="216703"/>
    <x v="0"/>
    <x v="0"/>
    <x v="0"/>
    <x v="2"/>
    <x v="7"/>
    <x v="69"/>
    <x v="0"/>
    <x v="0"/>
    <s v="Tesseramento"/>
    <x v="1"/>
    <x v="3"/>
    <x v="0"/>
    <m/>
  </r>
  <r>
    <n v="49288"/>
    <x v="0"/>
    <x v="0"/>
    <x v="0"/>
    <x v="0"/>
    <x v="7"/>
    <x v="69"/>
    <x v="0"/>
    <x v="0"/>
    <s v="Tesseramento"/>
    <x v="1"/>
    <x v="3"/>
    <x v="0"/>
    <m/>
  </r>
  <r>
    <n v="2292"/>
    <x v="0"/>
    <x v="0"/>
    <x v="0"/>
    <x v="2"/>
    <x v="7"/>
    <x v="69"/>
    <x v="0"/>
    <x v="1"/>
    <s v="Tesseramento"/>
    <x v="1"/>
    <x v="4"/>
    <x v="0"/>
    <m/>
  </r>
  <r>
    <n v="158396"/>
    <x v="0"/>
    <x v="0"/>
    <x v="0"/>
    <x v="0"/>
    <x v="7"/>
    <x v="69"/>
    <x v="0"/>
    <x v="0"/>
    <s v="Tesseramento"/>
    <x v="1"/>
    <x v="1"/>
    <x v="0"/>
    <m/>
  </r>
  <r>
    <n v="120875"/>
    <x v="0"/>
    <x v="0"/>
    <x v="0"/>
    <x v="0"/>
    <x v="7"/>
    <x v="69"/>
    <x v="0"/>
    <x v="0"/>
    <s v="Tesseramento"/>
    <x v="1"/>
    <x v="1"/>
    <x v="0"/>
    <m/>
  </r>
  <r>
    <n v="1915"/>
    <x v="0"/>
    <x v="0"/>
    <x v="0"/>
    <x v="0"/>
    <x v="7"/>
    <x v="69"/>
    <x v="0"/>
    <x v="1"/>
    <s v="Tesseramento"/>
    <x v="1"/>
    <x v="4"/>
    <x v="0"/>
    <m/>
  </r>
  <r>
    <n v="186940"/>
    <x v="0"/>
    <x v="0"/>
    <x v="0"/>
    <x v="0"/>
    <x v="7"/>
    <x v="69"/>
    <x v="0"/>
    <x v="1"/>
    <s v="Tesseramento"/>
    <x v="1"/>
    <x v="0"/>
    <x v="0"/>
    <m/>
  </r>
  <r>
    <n v="46297"/>
    <x v="0"/>
    <x v="0"/>
    <x v="0"/>
    <x v="0"/>
    <x v="7"/>
    <x v="69"/>
    <x v="0"/>
    <x v="0"/>
    <s v="Tesseramento"/>
    <x v="1"/>
    <x v="0"/>
    <x v="0"/>
    <m/>
  </r>
  <r>
    <n v="79584"/>
    <x v="0"/>
    <x v="0"/>
    <x v="0"/>
    <x v="1"/>
    <x v="0"/>
    <x v="76"/>
    <x v="0"/>
    <x v="0"/>
    <s v="Tesseramento"/>
    <x v="0"/>
    <x v="0"/>
    <x v="0"/>
    <m/>
  </r>
  <r>
    <n v="4096"/>
    <x v="0"/>
    <x v="0"/>
    <x v="0"/>
    <x v="0"/>
    <x v="7"/>
    <x v="69"/>
    <x v="0"/>
    <x v="0"/>
    <s v="Tesseramento"/>
    <x v="1"/>
    <x v="4"/>
    <x v="0"/>
    <m/>
  </r>
  <r>
    <n v="29204"/>
    <x v="0"/>
    <x v="0"/>
    <x v="0"/>
    <x v="0"/>
    <x v="7"/>
    <x v="69"/>
    <x v="0"/>
    <x v="0"/>
    <s v="Tesseramento"/>
    <x v="1"/>
    <x v="3"/>
    <x v="0"/>
    <m/>
  </r>
  <r>
    <n v="57460"/>
    <x v="0"/>
    <x v="0"/>
    <x v="0"/>
    <x v="0"/>
    <x v="7"/>
    <x v="69"/>
    <x v="0"/>
    <x v="1"/>
    <s v="Tesseramento"/>
    <x v="1"/>
    <x v="4"/>
    <x v="0"/>
    <m/>
  </r>
  <r>
    <n v="1893"/>
    <x v="0"/>
    <x v="0"/>
    <x v="0"/>
    <x v="0"/>
    <x v="7"/>
    <x v="69"/>
    <x v="0"/>
    <x v="0"/>
    <s v="Tesseramento"/>
    <x v="1"/>
    <x v="4"/>
    <x v="0"/>
    <m/>
  </r>
  <r>
    <n v="110515"/>
    <x v="1"/>
    <x v="0"/>
    <x v="0"/>
    <x v="0"/>
    <x v="7"/>
    <x v="69"/>
    <x v="0"/>
    <x v="0"/>
    <s v="Tesseramento"/>
    <x v="1"/>
    <x v="2"/>
    <x v="0"/>
    <m/>
  </r>
  <r>
    <n v="31194"/>
    <x v="0"/>
    <x v="0"/>
    <x v="0"/>
    <x v="0"/>
    <x v="7"/>
    <x v="69"/>
    <x v="0"/>
    <x v="0"/>
    <s v="Tesseramento"/>
    <x v="1"/>
    <x v="0"/>
    <x v="0"/>
    <m/>
  </r>
  <r>
    <n v="31735"/>
    <x v="0"/>
    <x v="0"/>
    <x v="0"/>
    <x v="0"/>
    <x v="7"/>
    <x v="69"/>
    <x v="0"/>
    <x v="1"/>
    <s v="Tesseramento"/>
    <x v="1"/>
    <x v="3"/>
    <x v="0"/>
    <m/>
  </r>
  <r>
    <n v="190183"/>
    <x v="0"/>
    <x v="0"/>
    <x v="0"/>
    <x v="2"/>
    <x v="7"/>
    <x v="69"/>
    <x v="0"/>
    <x v="0"/>
    <s v="Tesseramento"/>
    <x v="1"/>
    <x v="1"/>
    <x v="0"/>
    <m/>
  </r>
  <r>
    <n v="113796"/>
    <x v="0"/>
    <x v="0"/>
    <x v="0"/>
    <x v="1"/>
    <x v="7"/>
    <x v="69"/>
    <x v="0"/>
    <x v="1"/>
    <s v="Tesseramento"/>
    <x v="1"/>
    <x v="1"/>
    <x v="0"/>
    <m/>
  </r>
  <r>
    <n v="195331"/>
    <x v="0"/>
    <x v="0"/>
    <x v="0"/>
    <x v="2"/>
    <x v="7"/>
    <x v="69"/>
    <x v="0"/>
    <x v="1"/>
    <s v="Tesseramento"/>
    <x v="1"/>
    <x v="0"/>
    <x v="0"/>
    <m/>
  </r>
  <r>
    <n v="161739"/>
    <x v="0"/>
    <x v="0"/>
    <x v="0"/>
    <x v="1"/>
    <x v="7"/>
    <x v="69"/>
    <x v="0"/>
    <x v="1"/>
    <s v="Tesseramento"/>
    <x v="1"/>
    <x v="4"/>
    <x v="0"/>
    <m/>
  </r>
  <r>
    <n v="137262"/>
    <x v="0"/>
    <x v="0"/>
    <x v="0"/>
    <x v="0"/>
    <x v="7"/>
    <x v="69"/>
    <x v="0"/>
    <x v="0"/>
    <s v="Tesseramento"/>
    <x v="1"/>
    <x v="0"/>
    <x v="0"/>
    <m/>
  </r>
  <r>
    <n v="202908"/>
    <x v="0"/>
    <x v="0"/>
    <x v="0"/>
    <x v="0"/>
    <x v="7"/>
    <x v="69"/>
    <x v="0"/>
    <x v="1"/>
    <s v="Tesseramento"/>
    <x v="1"/>
    <x v="0"/>
    <x v="0"/>
    <m/>
  </r>
  <r>
    <n v="161436"/>
    <x v="0"/>
    <x v="0"/>
    <x v="0"/>
    <x v="0"/>
    <x v="7"/>
    <x v="69"/>
    <x v="0"/>
    <x v="0"/>
    <s v="Tesseramento"/>
    <x v="1"/>
    <x v="0"/>
    <x v="0"/>
    <m/>
  </r>
  <r>
    <n v="161740"/>
    <x v="0"/>
    <x v="0"/>
    <x v="0"/>
    <x v="1"/>
    <x v="7"/>
    <x v="69"/>
    <x v="0"/>
    <x v="0"/>
    <s v="Tesseramento"/>
    <x v="1"/>
    <x v="3"/>
    <x v="0"/>
    <m/>
  </r>
  <r>
    <n v="24832"/>
    <x v="0"/>
    <x v="0"/>
    <x v="0"/>
    <x v="0"/>
    <x v="7"/>
    <x v="69"/>
    <x v="0"/>
    <x v="0"/>
    <s v="Tesseramento"/>
    <x v="1"/>
    <x v="0"/>
    <x v="0"/>
    <m/>
  </r>
  <r>
    <n v="167299"/>
    <x v="1"/>
    <x v="0"/>
    <x v="0"/>
    <x v="0"/>
    <x v="7"/>
    <x v="69"/>
    <x v="0"/>
    <x v="1"/>
    <s v="Tesseramento"/>
    <x v="1"/>
    <x v="6"/>
    <x v="0"/>
    <m/>
  </r>
  <r>
    <n v="121109"/>
    <x v="0"/>
    <x v="0"/>
    <x v="0"/>
    <x v="0"/>
    <x v="7"/>
    <x v="69"/>
    <x v="0"/>
    <x v="0"/>
    <s v="Tesseramento"/>
    <x v="1"/>
    <x v="1"/>
    <x v="0"/>
    <m/>
  </r>
  <r>
    <n v="42132"/>
    <x v="0"/>
    <x v="0"/>
    <x v="0"/>
    <x v="0"/>
    <x v="7"/>
    <x v="69"/>
    <x v="0"/>
    <x v="0"/>
    <s v="Tesseramento"/>
    <x v="1"/>
    <x v="0"/>
    <x v="0"/>
    <m/>
  </r>
  <r>
    <n v="201649"/>
    <x v="1"/>
    <x v="0"/>
    <x v="0"/>
    <x v="2"/>
    <x v="7"/>
    <x v="69"/>
    <x v="0"/>
    <x v="0"/>
    <s v="Tesseramento"/>
    <x v="1"/>
    <x v="5"/>
    <x v="0"/>
    <m/>
  </r>
  <r>
    <n v="161437"/>
    <x v="0"/>
    <x v="0"/>
    <x v="0"/>
    <x v="0"/>
    <x v="7"/>
    <x v="69"/>
    <x v="0"/>
    <x v="0"/>
    <s v="Tesseramento"/>
    <x v="1"/>
    <x v="4"/>
    <x v="0"/>
    <m/>
  </r>
  <r>
    <n v="53972"/>
    <x v="0"/>
    <x v="0"/>
    <x v="0"/>
    <x v="0"/>
    <x v="7"/>
    <x v="69"/>
    <x v="0"/>
    <x v="0"/>
    <s v="Tesseramento"/>
    <x v="1"/>
    <x v="0"/>
    <x v="0"/>
    <m/>
  </r>
  <r>
    <n v="13087"/>
    <x v="0"/>
    <x v="0"/>
    <x v="0"/>
    <x v="0"/>
    <x v="7"/>
    <x v="69"/>
    <x v="0"/>
    <x v="0"/>
    <s v="Tesseramento"/>
    <x v="1"/>
    <x v="0"/>
    <x v="0"/>
    <m/>
  </r>
  <r>
    <n v="1900"/>
    <x v="0"/>
    <x v="0"/>
    <x v="0"/>
    <x v="0"/>
    <x v="7"/>
    <x v="69"/>
    <x v="0"/>
    <x v="0"/>
    <s v="Tesseramento"/>
    <x v="1"/>
    <x v="4"/>
    <x v="0"/>
    <m/>
  </r>
  <r>
    <n v="22122"/>
    <x v="0"/>
    <x v="0"/>
    <x v="0"/>
    <x v="0"/>
    <x v="7"/>
    <x v="69"/>
    <x v="0"/>
    <x v="0"/>
    <s v="Tesseramento"/>
    <x v="1"/>
    <x v="3"/>
    <x v="0"/>
    <m/>
  </r>
  <r>
    <n v="39270"/>
    <x v="0"/>
    <x v="0"/>
    <x v="0"/>
    <x v="0"/>
    <x v="7"/>
    <x v="69"/>
    <x v="0"/>
    <x v="0"/>
    <s v="Tesseramento"/>
    <x v="1"/>
    <x v="3"/>
    <x v="0"/>
    <m/>
  </r>
  <r>
    <n v="80062"/>
    <x v="0"/>
    <x v="0"/>
    <x v="0"/>
    <x v="0"/>
    <x v="7"/>
    <x v="69"/>
    <x v="0"/>
    <x v="0"/>
    <s v="Tesseramento"/>
    <x v="1"/>
    <x v="1"/>
    <x v="0"/>
    <m/>
  </r>
  <r>
    <n v="1909"/>
    <x v="0"/>
    <x v="0"/>
    <x v="0"/>
    <x v="0"/>
    <x v="7"/>
    <x v="69"/>
    <x v="0"/>
    <x v="0"/>
    <s v="Tesseramento"/>
    <x v="1"/>
    <x v="4"/>
    <x v="0"/>
    <m/>
  </r>
  <r>
    <n v="1908"/>
    <x v="0"/>
    <x v="0"/>
    <x v="0"/>
    <x v="0"/>
    <x v="7"/>
    <x v="69"/>
    <x v="0"/>
    <x v="0"/>
    <s v="Tesseramento"/>
    <x v="1"/>
    <x v="4"/>
    <x v="0"/>
    <m/>
  </r>
  <r>
    <n v="187458"/>
    <x v="0"/>
    <x v="0"/>
    <x v="0"/>
    <x v="0"/>
    <x v="12"/>
    <x v="269"/>
    <x v="0"/>
    <x v="1"/>
    <s v="Tesseramento"/>
    <x v="1"/>
    <x v="3"/>
    <x v="0"/>
    <m/>
  </r>
  <r>
    <n v="106162"/>
    <x v="0"/>
    <x v="0"/>
    <x v="0"/>
    <x v="0"/>
    <x v="7"/>
    <x v="69"/>
    <x v="0"/>
    <x v="0"/>
    <s v="Tesseramento"/>
    <x v="1"/>
    <x v="1"/>
    <x v="0"/>
    <m/>
  </r>
  <r>
    <n v="112333"/>
    <x v="0"/>
    <x v="0"/>
    <x v="0"/>
    <x v="0"/>
    <x v="12"/>
    <x v="269"/>
    <x v="0"/>
    <x v="0"/>
    <s v="Tesseramento"/>
    <x v="1"/>
    <x v="0"/>
    <x v="0"/>
    <m/>
  </r>
  <r>
    <n v="1914"/>
    <x v="0"/>
    <x v="0"/>
    <x v="0"/>
    <x v="0"/>
    <x v="7"/>
    <x v="69"/>
    <x v="0"/>
    <x v="0"/>
    <s v="Tesseramento"/>
    <x v="1"/>
    <x v="3"/>
    <x v="0"/>
    <m/>
  </r>
  <r>
    <n v="58513"/>
    <x v="0"/>
    <x v="0"/>
    <x v="0"/>
    <x v="0"/>
    <x v="7"/>
    <x v="69"/>
    <x v="0"/>
    <x v="0"/>
    <s v="Tesseramento"/>
    <x v="1"/>
    <x v="3"/>
    <x v="0"/>
    <m/>
  </r>
  <r>
    <n v="1918"/>
    <x v="0"/>
    <x v="0"/>
    <x v="0"/>
    <x v="0"/>
    <x v="7"/>
    <x v="69"/>
    <x v="0"/>
    <x v="0"/>
    <s v="Tesseramento"/>
    <x v="1"/>
    <x v="3"/>
    <x v="0"/>
    <m/>
  </r>
  <r>
    <n v="83829"/>
    <x v="0"/>
    <x v="0"/>
    <x v="0"/>
    <x v="0"/>
    <x v="7"/>
    <x v="69"/>
    <x v="0"/>
    <x v="1"/>
    <s v="Tesseramento"/>
    <x v="1"/>
    <x v="4"/>
    <x v="0"/>
    <m/>
  </r>
  <r>
    <n v="219718"/>
    <x v="0"/>
    <x v="0"/>
    <x v="0"/>
    <x v="2"/>
    <x v="7"/>
    <x v="69"/>
    <x v="0"/>
    <x v="1"/>
    <s v="Tesseramento"/>
    <x v="1"/>
    <x v="3"/>
    <x v="0"/>
    <m/>
  </r>
  <r>
    <n v="73219"/>
    <x v="0"/>
    <x v="0"/>
    <x v="0"/>
    <x v="0"/>
    <x v="7"/>
    <x v="69"/>
    <x v="0"/>
    <x v="1"/>
    <s v="Tesseramento"/>
    <x v="1"/>
    <x v="1"/>
    <x v="0"/>
    <m/>
  </r>
  <r>
    <n v="68963"/>
    <x v="0"/>
    <x v="0"/>
    <x v="0"/>
    <x v="0"/>
    <x v="7"/>
    <x v="69"/>
    <x v="0"/>
    <x v="0"/>
    <s v="Tesseramento"/>
    <x v="1"/>
    <x v="3"/>
    <x v="0"/>
    <m/>
  </r>
  <r>
    <n v="1921"/>
    <x v="0"/>
    <x v="0"/>
    <x v="0"/>
    <x v="0"/>
    <x v="7"/>
    <x v="69"/>
    <x v="0"/>
    <x v="0"/>
    <s v="Tesseramento"/>
    <x v="1"/>
    <x v="3"/>
    <x v="0"/>
    <m/>
  </r>
  <r>
    <n v="10067"/>
    <x v="0"/>
    <x v="0"/>
    <x v="0"/>
    <x v="0"/>
    <x v="0"/>
    <x v="76"/>
    <x v="0"/>
    <x v="0"/>
    <s v="Tesseramento"/>
    <x v="0"/>
    <x v="4"/>
    <x v="0"/>
    <m/>
  </r>
  <r>
    <n v="163562"/>
    <x v="1"/>
    <x v="0"/>
    <x v="0"/>
    <x v="0"/>
    <x v="7"/>
    <x v="69"/>
    <x v="0"/>
    <x v="1"/>
    <s v="Tesseramento"/>
    <x v="1"/>
    <x v="2"/>
    <x v="0"/>
    <m/>
  </r>
  <r>
    <n v="29739"/>
    <x v="0"/>
    <x v="0"/>
    <x v="0"/>
    <x v="0"/>
    <x v="7"/>
    <x v="69"/>
    <x v="0"/>
    <x v="0"/>
    <s v="Tesseramento"/>
    <x v="1"/>
    <x v="0"/>
    <x v="0"/>
    <m/>
  </r>
  <r>
    <n v="28774"/>
    <x v="0"/>
    <x v="0"/>
    <x v="0"/>
    <x v="0"/>
    <x v="7"/>
    <x v="69"/>
    <x v="0"/>
    <x v="0"/>
    <s v="Tesseramento"/>
    <x v="1"/>
    <x v="3"/>
    <x v="0"/>
    <m/>
  </r>
  <r>
    <n v="116248"/>
    <x v="0"/>
    <x v="0"/>
    <x v="0"/>
    <x v="0"/>
    <x v="7"/>
    <x v="69"/>
    <x v="0"/>
    <x v="1"/>
    <s v="Tesseramento"/>
    <x v="1"/>
    <x v="4"/>
    <x v="0"/>
    <m/>
  </r>
  <r>
    <n v="10066"/>
    <x v="0"/>
    <x v="0"/>
    <x v="0"/>
    <x v="0"/>
    <x v="0"/>
    <x v="76"/>
    <x v="0"/>
    <x v="1"/>
    <s v="Tesseramento"/>
    <x v="0"/>
    <x v="4"/>
    <x v="0"/>
    <m/>
  </r>
  <r>
    <n v="121096"/>
    <x v="0"/>
    <x v="0"/>
    <x v="0"/>
    <x v="0"/>
    <x v="7"/>
    <x v="69"/>
    <x v="0"/>
    <x v="1"/>
    <s v="Tesseramento"/>
    <x v="1"/>
    <x v="3"/>
    <x v="0"/>
    <m/>
  </r>
  <r>
    <n v="139914"/>
    <x v="0"/>
    <x v="0"/>
    <x v="0"/>
    <x v="0"/>
    <x v="7"/>
    <x v="69"/>
    <x v="0"/>
    <x v="0"/>
    <s v="Tesseramento"/>
    <x v="1"/>
    <x v="4"/>
    <x v="0"/>
    <m/>
  </r>
  <r>
    <n v="202495"/>
    <x v="0"/>
    <x v="0"/>
    <x v="0"/>
    <x v="1"/>
    <x v="7"/>
    <x v="69"/>
    <x v="0"/>
    <x v="0"/>
    <s v="Tesseramento"/>
    <x v="1"/>
    <x v="0"/>
    <x v="0"/>
    <m/>
  </r>
  <r>
    <n v="91447"/>
    <x v="0"/>
    <x v="0"/>
    <x v="0"/>
    <x v="0"/>
    <x v="7"/>
    <x v="69"/>
    <x v="0"/>
    <x v="0"/>
    <s v="Tesseramento"/>
    <x v="1"/>
    <x v="4"/>
    <x v="0"/>
    <m/>
  </r>
  <r>
    <n v="94654"/>
    <x v="0"/>
    <x v="0"/>
    <x v="0"/>
    <x v="1"/>
    <x v="7"/>
    <x v="69"/>
    <x v="0"/>
    <x v="1"/>
    <s v="Tesseramento"/>
    <x v="1"/>
    <x v="3"/>
    <x v="0"/>
    <m/>
  </r>
  <r>
    <n v="2439"/>
    <x v="0"/>
    <x v="0"/>
    <x v="0"/>
    <x v="0"/>
    <x v="7"/>
    <x v="69"/>
    <x v="0"/>
    <x v="0"/>
    <s v="Tesseramento"/>
    <x v="1"/>
    <x v="0"/>
    <x v="0"/>
    <m/>
  </r>
  <r>
    <n v="224617"/>
    <x v="1"/>
    <x v="0"/>
    <x v="0"/>
    <x v="0"/>
    <x v="7"/>
    <x v="69"/>
    <x v="0"/>
    <x v="0"/>
    <s v="Tesseramento"/>
    <x v="1"/>
    <x v="6"/>
    <x v="0"/>
    <m/>
  </r>
  <r>
    <n v="162211"/>
    <x v="0"/>
    <x v="0"/>
    <x v="0"/>
    <x v="0"/>
    <x v="7"/>
    <x v="69"/>
    <x v="0"/>
    <x v="1"/>
    <s v="Tesseramento"/>
    <x v="1"/>
    <x v="0"/>
    <x v="0"/>
    <m/>
  </r>
  <r>
    <n v="87979"/>
    <x v="0"/>
    <x v="0"/>
    <x v="0"/>
    <x v="0"/>
    <x v="7"/>
    <x v="69"/>
    <x v="0"/>
    <x v="0"/>
    <s v="Tesseramento"/>
    <x v="1"/>
    <x v="4"/>
    <x v="0"/>
    <m/>
  </r>
  <r>
    <n v="22132"/>
    <x v="0"/>
    <x v="0"/>
    <x v="0"/>
    <x v="0"/>
    <x v="7"/>
    <x v="69"/>
    <x v="0"/>
    <x v="0"/>
    <s v="Tesseramento"/>
    <x v="1"/>
    <x v="4"/>
    <x v="0"/>
    <m/>
  </r>
  <r>
    <n v="1861"/>
    <x v="0"/>
    <x v="0"/>
    <x v="0"/>
    <x v="2"/>
    <x v="7"/>
    <x v="69"/>
    <x v="0"/>
    <x v="1"/>
    <s v="Tesseramento"/>
    <x v="1"/>
    <x v="4"/>
    <x v="0"/>
    <m/>
  </r>
  <r>
    <n v="2066"/>
    <x v="0"/>
    <x v="0"/>
    <x v="0"/>
    <x v="0"/>
    <x v="7"/>
    <x v="69"/>
    <x v="0"/>
    <x v="1"/>
    <s v="Tesseramento"/>
    <x v="1"/>
    <x v="4"/>
    <x v="0"/>
    <m/>
  </r>
  <r>
    <n v="24841"/>
    <x v="0"/>
    <x v="0"/>
    <x v="0"/>
    <x v="1"/>
    <x v="7"/>
    <x v="69"/>
    <x v="0"/>
    <x v="1"/>
    <s v="Tesseramento"/>
    <x v="1"/>
    <x v="3"/>
    <x v="0"/>
    <m/>
  </r>
  <r>
    <n v="1931"/>
    <x v="0"/>
    <x v="0"/>
    <x v="0"/>
    <x v="0"/>
    <x v="7"/>
    <x v="69"/>
    <x v="0"/>
    <x v="0"/>
    <s v="Tesseramento"/>
    <x v="1"/>
    <x v="3"/>
    <x v="0"/>
    <m/>
  </r>
  <r>
    <n v="39271"/>
    <x v="0"/>
    <x v="0"/>
    <x v="0"/>
    <x v="0"/>
    <x v="7"/>
    <x v="69"/>
    <x v="0"/>
    <x v="1"/>
    <s v="Tesseramento"/>
    <x v="1"/>
    <x v="1"/>
    <x v="0"/>
    <m/>
  </r>
  <r>
    <n v="1935"/>
    <x v="0"/>
    <x v="0"/>
    <x v="0"/>
    <x v="0"/>
    <x v="7"/>
    <x v="69"/>
    <x v="0"/>
    <x v="1"/>
    <s v="Tesseramento"/>
    <x v="1"/>
    <x v="0"/>
    <x v="0"/>
    <m/>
  </r>
  <r>
    <n v="1934"/>
    <x v="0"/>
    <x v="0"/>
    <x v="0"/>
    <x v="0"/>
    <x v="7"/>
    <x v="69"/>
    <x v="0"/>
    <x v="0"/>
    <s v="Tesseramento"/>
    <x v="1"/>
    <x v="4"/>
    <x v="0"/>
    <m/>
  </r>
  <r>
    <n v="1933"/>
    <x v="0"/>
    <x v="0"/>
    <x v="0"/>
    <x v="0"/>
    <x v="7"/>
    <x v="69"/>
    <x v="0"/>
    <x v="0"/>
    <s v="Tesseramento"/>
    <x v="1"/>
    <x v="0"/>
    <x v="0"/>
    <m/>
  </r>
  <r>
    <n v="162639"/>
    <x v="0"/>
    <x v="0"/>
    <x v="0"/>
    <x v="0"/>
    <x v="7"/>
    <x v="69"/>
    <x v="0"/>
    <x v="0"/>
    <s v="Tesseramento"/>
    <x v="1"/>
    <x v="4"/>
    <x v="0"/>
    <m/>
  </r>
  <r>
    <n v="51693"/>
    <x v="0"/>
    <x v="0"/>
    <x v="0"/>
    <x v="0"/>
    <x v="7"/>
    <x v="69"/>
    <x v="0"/>
    <x v="0"/>
    <s v="Tesseramento"/>
    <x v="1"/>
    <x v="4"/>
    <x v="0"/>
    <m/>
  </r>
  <r>
    <n v="127944"/>
    <x v="0"/>
    <x v="0"/>
    <x v="0"/>
    <x v="0"/>
    <x v="7"/>
    <x v="69"/>
    <x v="0"/>
    <x v="1"/>
    <s v="Tesseramento"/>
    <x v="1"/>
    <x v="4"/>
    <x v="0"/>
    <m/>
  </r>
  <r>
    <n v="20713"/>
    <x v="0"/>
    <x v="0"/>
    <x v="0"/>
    <x v="0"/>
    <x v="7"/>
    <x v="69"/>
    <x v="0"/>
    <x v="0"/>
    <s v="Tesseramento"/>
    <x v="1"/>
    <x v="4"/>
    <x v="0"/>
    <m/>
  </r>
  <r>
    <n v="54321"/>
    <x v="0"/>
    <x v="0"/>
    <x v="0"/>
    <x v="0"/>
    <x v="7"/>
    <x v="69"/>
    <x v="0"/>
    <x v="0"/>
    <s v="Tesseramento"/>
    <x v="1"/>
    <x v="4"/>
    <x v="0"/>
    <m/>
  </r>
  <r>
    <n v="186139"/>
    <x v="0"/>
    <x v="0"/>
    <x v="0"/>
    <x v="0"/>
    <x v="7"/>
    <x v="69"/>
    <x v="0"/>
    <x v="0"/>
    <s v="Tesseramento"/>
    <x v="1"/>
    <x v="4"/>
    <x v="0"/>
    <m/>
  </r>
  <r>
    <n v="120876"/>
    <x v="0"/>
    <x v="0"/>
    <x v="0"/>
    <x v="0"/>
    <x v="7"/>
    <x v="69"/>
    <x v="0"/>
    <x v="1"/>
    <s v="Tesseramento"/>
    <x v="1"/>
    <x v="3"/>
    <x v="0"/>
    <m/>
  </r>
  <r>
    <n v="62831"/>
    <x v="0"/>
    <x v="0"/>
    <x v="0"/>
    <x v="0"/>
    <x v="7"/>
    <x v="69"/>
    <x v="0"/>
    <x v="0"/>
    <s v="Tesseramento"/>
    <x v="1"/>
    <x v="0"/>
    <x v="0"/>
    <m/>
  </r>
  <r>
    <n v="162640"/>
    <x v="0"/>
    <x v="0"/>
    <x v="0"/>
    <x v="0"/>
    <x v="7"/>
    <x v="69"/>
    <x v="0"/>
    <x v="0"/>
    <s v="Tesseramento"/>
    <x v="1"/>
    <x v="3"/>
    <x v="0"/>
    <m/>
  </r>
  <r>
    <n v="1939"/>
    <x v="0"/>
    <x v="0"/>
    <x v="0"/>
    <x v="0"/>
    <x v="7"/>
    <x v="69"/>
    <x v="0"/>
    <x v="0"/>
    <s v="Tesseramento"/>
    <x v="1"/>
    <x v="3"/>
    <x v="0"/>
    <m/>
  </r>
  <r>
    <n v="1941"/>
    <x v="0"/>
    <x v="0"/>
    <x v="0"/>
    <x v="0"/>
    <x v="7"/>
    <x v="69"/>
    <x v="0"/>
    <x v="0"/>
    <s v="Tesseramento"/>
    <x v="1"/>
    <x v="3"/>
    <x v="0"/>
    <m/>
  </r>
  <r>
    <n v="1995"/>
    <x v="0"/>
    <x v="0"/>
    <x v="0"/>
    <x v="0"/>
    <x v="7"/>
    <x v="69"/>
    <x v="0"/>
    <x v="1"/>
    <s v="Tesseramento"/>
    <x v="1"/>
    <x v="4"/>
    <x v="0"/>
    <m/>
  </r>
  <r>
    <n v="100036"/>
    <x v="0"/>
    <x v="0"/>
    <x v="0"/>
    <x v="0"/>
    <x v="7"/>
    <x v="69"/>
    <x v="0"/>
    <x v="0"/>
    <s v="Tesseramento"/>
    <x v="1"/>
    <x v="0"/>
    <x v="0"/>
    <m/>
  </r>
  <r>
    <n v="48791"/>
    <x v="0"/>
    <x v="0"/>
    <x v="0"/>
    <x v="0"/>
    <x v="7"/>
    <x v="69"/>
    <x v="0"/>
    <x v="0"/>
    <s v="Tesseramento"/>
    <x v="1"/>
    <x v="3"/>
    <x v="0"/>
    <m/>
  </r>
  <r>
    <n v="194266"/>
    <x v="0"/>
    <x v="0"/>
    <x v="0"/>
    <x v="0"/>
    <x v="7"/>
    <x v="69"/>
    <x v="0"/>
    <x v="0"/>
    <s v="Tesseramento"/>
    <x v="1"/>
    <x v="0"/>
    <x v="0"/>
    <m/>
  </r>
  <r>
    <n v="1942"/>
    <x v="0"/>
    <x v="0"/>
    <x v="0"/>
    <x v="0"/>
    <x v="7"/>
    <x v="69"/>
    <x v="0"/>
    <x v="0"/>
    <s v="Tesseramento"/>
    <x v="1"/>
    <x v="4"/>
    <x v="0"/>
    <m/>
  </r>
  <r>
    <n v="29301"/>
    <x v="0"/>
    <x v="0"/>
    <x v="0"/>
    <x v="0"/>
    <x v="7"/>
    <x v="69"/>
    <x v="0"/>
    <x v="0"/>
    <s v="Tesseramento"/>
    <x v="1"/>
    <x v="4"/>
    <x v="0"/>
    <m/>
  </r>
  <r>
    <n v="1946"/>
    <x v="0"/>
    <x v="0"/>
    <x v="0"/>
    <x v="0"/>
    <x v="7"/>
    <x v="69"/>
    <x v="0"/>
    <x v="0"/>
    <s v="Tesseramento"/>
    <x v="1"/>
    <x v="4"/>
    <x v="0"/>
    <m/>
  </r>
  <r>
    <n v="71526"/>
    <x v="0"/>
    <x v="0"/>
    <x v="0"/>
    <x v="0"/>
    <x v="7"/>
    <x v="69"/>
    <x v="0"/>
    <x v="0"/>
    <s v="Tesseramento"/>
    <x v="1"/>
    <x v="4"/>
    <x v="0"/>
    <m/>
  </r>
  <r>
    <n v="71527"/>
    <x v="0"/>
    <x v="0"/>
    <x v="0"/>
    <x v="0"/>
    <x v="7"/>
    <x v="69"/>
    <x v="0"/>
    <x v="1"/>
    <s v="Tesseramento"/>
    <x v="1"/>
    <x v="0"/>
    <x v="0"/>
    <m/>
  </r>
  <r>
    <n v="1950"/>
    <x v="0"/>
    <x v="0"/>
    <x v="0"/>
    <x v="0"/>
    <x v="7"/>
    <x v="69"/>
    <x v="0"/>
    <x v="0"/>
    <s v="Tesseramento"/>
    <x v="1"/>
    <x v="0"/>
    <x v="0"/>
    <m/>
  </r>
  <r>
    <n v="1949"/>
    <x v="0"/>
    <x v="0"/>
    <x v="0"/>
    <x v="2"/>
    <x v="7"/>
    <x v="69"/>
    <x v="0"/>
    <x v="0"/>
    <s v="Tesseramento"/>
    <x v="1"/>
    <x v="4"/>
    <x v="0"/>
    <m/>
  </r>
  <r>
    <n v="1952"/>
    <x v="0"/>
    <x v="0"/>
    <x v="0"/>
    <x v="0"/>
    <x v="7"/>
    <x v="69"/>
    <x v="0"/>
    <x v="0"/>
    <s v="Tesseramento"/>
    <x v="1"/>
    <x v="0"/>
    <x v="0"/>
    <m/>
  </r>
  <r>
    <n v="221768"/>
    <x v="0"/>
    <x v="0"/>
    <x v="0"/>
    <x v="1"/>
    <x v="7"/>
    <x v="69"/>
    <x v="0"/>
    <x v="1"/>
    <s v="Tesseramento"/>
    <x v="1"/>
    <x v="3"/>
    <x v="0"/>
    <m/>
  </r>
  <r>
    <n v="24846"/>
    <x v="0"/>
    <x v="0"/>
    <x v="0"/>
    <x v="0"/>
    <x v="7"/>
    <x v="69"/>
    <x v="0"/>
    <x v="0"/>
    <s v="Tesseramento"/>
    <x v="1"/>
    <x v="3"/>
    <x v="0"/>
    <m/>
  </r>
  <r>
    <n v="28785"/>
    <x v="0"/>
    <x v="0"/>
    <x v="0"/>
    <x v="0"/>
    <x v="7"/>
    <x v="69"/>
    <x v="0"/>
    <x v="0"/>
    <s v="Tesseramento"/>
    <x v="1"/>
    <x v="4"/>
    <x v="0"/>
    <m/>
  </r>
  <r>
    <n v="121098"/>
    <x v="0"/>
    <x v="0"/>
    <x v="0"/>
    <x v="2"/>
    <x v="7"/>
    <x v="69"/>
    <x v="0"/>
    <x v="1"/>
    <s v="Tesseramento"/>
    <x v="1"/>
    <x v="0"/>
    <x v="0"/>
    <m/>
  </r>
  <r>
    <n v="1954"/>
    <x v="0"/>
    <x v="0"/>
    <x v="0"/>
    <x v="0"/>
    <x v="7"/>
    <x v="69"/>
    <x v="0"/>
    <x v="0"/>
    <s v="Tesseramento"/>
    <x v="1"/>
    <x v="1"/>
    <x v="0"/>
    <m/>
  </r>
  <r>
    <n v="227412"/>
    <x v="1"/>
    <x v="0"/>
    <x v="0"/>
    <x v="2"/>
    <x v="7"/>
    <x v="69"/>
    <x v="0"/>
    <x v="0"/>
    <s v="Tesseramento"/>
    <x v="1"/>
    <x v="5"/>
    <x v="0"/>
    <m/>
  </r>
  <r>
    <n v="165937"/>
    <x v="0"/>
    <x v="0"/>
    <x v="0"/>
    <x v="0"/>
    <x v="7"/>
    <x v="69"/>
    <x v="0"/>
    <x v="0"/>
    <s v="Tesseramento"/>
    <x v="1"/>
    <x v="4"/>
    <x v="0"/>
    <m/>
  </r>
  <r>
    <n v="2011"/>
    <x v="0"/>
    <x v="0"/>
    <x v="0"/>
    <x v="0"/>
    <x v="7"/>
    <x v="69"/>
    <x v="0"/>
    <x v="1"/>
    <s v="Tesseramento"/>
    <x v="1"/>
    <x v="4"/>
    <x v="0"/>
    <m/>
  </r>
  <r>
    <n v="54652"/>
    <x v="0"/>
    <x v="0"/>
    <x v="0"/>
    <x v="0"/>
    <x v="7"/>
    <x v="69"/>
    <x v="0"/>
    <x v="0"/>
    <s v="Tesseramento"/>
    <x v="1"/>
    <x v="3"/>
    <x v="0"/>
    <m/>
  </r>
  <r>
    <n v="32510"/>
    <x v="0"/>
    <x v="0"/>
    <x v="0"/>
    <x v="0"/>
    <x v="7"/>
    <x v="69"/>
    <x v="0"/>
    <x v="0"/>
    <s v="Tesseramento"/>
    <x v="1"/>
    <x v="1"/>
    <x v="0"/>
    <m/>
  </r>
  <r>
    <n v="16672"/>
    <x v="0"/>
    <x v="0"/>
    <x v="0"/>
    <x v="0"/>
    <x v="7"/>
    <x v="69"/>
    <x v="0"/>
    <x v="0"/>
    <s v="Tesseramento"/>
    <x v="1"/>
    <x v="3"/>
    <x v="0"/>
    <m/>
  </r>
  <r>
    <n v="116249"/>
    <x v="0"/>
    <x v="0"/>
    <x v="0"/>
    <x v="1"/>
    <x v="7"/>
    <x v="69"/>
    <x v="0"/>
    <x v="0"/>
    <s v="Tesseramento"/>
    <x v="1"/>
    <x v="4"/>
    <x v="0"/>
    <m/>
  </r>
  <r>
    <n v="173506"/>
    <x v="0"/>
    <x v="0"/>
    <x v="0"/>
    <x v="0"/>
    <x v="7"/>
    <x v="69"/>
    <x v="0"/>
    <x v="1"/>
    <s v="Tesseramento"/>
    <x v="1"/>
    <x v="0"/>
    <x v="0"/>
    <m/>
  </r>
  <r>
    <n v="190184"/>
    <x v="0"/>
    <x v="0"/>
    <x v="0"/>
    <x v="0"/>
    <x v="7"/>
    <x v="69"/>
    <x v="0"/>
    <x v="1"/>
    <s v="Tesseramento"/>
    <x v="1"/>
    <x v="0"/>
    <x v="0"/>
    <m/>
  </r>
  <r>
    <n v="162108"/>
    <x v="0"/>
    <x v="0"/>
    <x v="0"/>
    <x v="0"/>
    <x v="7"/>
    <x v="69"/>
    <x v="0"/>
    <x v="0"/>
    <s v="Tesseramento"/>
    <x v="1"/>
    <x v="4"/>
    <x v="0"/>
    <m/>
  </r>
  <r>
    <n v="59693"/>
    <x v="0"/>
    <x v="0"/>
    <x v="0"/>
    <x v="0"/>
    <x v="7"/>
    <x v="69"/>
    <x v="0"/>
    <x v="1"/>
    <s v="Tesseramento"/>
    <x v="1"/>
    <x v="3"/>
    <x v="0"/>
    <m/>
  </r>
  <r>
    <n v="146896"/>
    <x v="0"/>
    <x v="0"/>
    <x v="0"/>
    <x v="0"/>
    <x v="7"/>
    <x v="69"/>
    <x v="0"/>
    <x v="0"/>
    <s v="Tesseramento"/>
    <x v="1"/>
    <x v="0"/>
    <x v="0"/>
    <m/>
  </r>
  <r>
    <n v="62358"/>
    <x v="0"/>
    <x v="0"/>
    <x v="0"/>
    <x v="0"/>
    <x v="7"/>
    <x v="69"/>
    <x v="0"/>
    <x v="0"/>
    <s v="Tesseramento"/>
    <x v="1"/>
    <x v="3"/>
    <x v="0"/>
    <m/>
  </r>
  <r>
    <n v="71394"/>
    <x v="0"/>
    <x v="0"/>
    <x v="0"/>
    <x v="0"/>
    <x v="7"/>
    <x v="69"/>
    <x v="0"/>
    <x v="0"/>
    <s v="Tesseramento"/>
    <x v="1"/>
    <x v="3"/>
    <x v="0"/>
    <m/>
  </r>
  <r>
    <n v="80063"/>
    <x v="0"/>
    <x v="0"/>
    <x v="0"/>
    <x v="0"/>
    <x v="7"/>
    <x v="69"/>
    <x v="0"/>
    <x v="0"/>
    <s v="Tesseramento"/>
    <x v="1"/>
    <x v="1"/>
    <x v="0"/>
    <m/>
  </r>
  <r>
    <n v="1962"/>
    <x v="0"/>
    <x v="0"/>
    <x v="0"/>
    <x v="0"/>
    <x v="7"/>
    <x v="69"/>
    <x v="0"/>
    <x v="0"/>
    <s v="Tesseramento"/>
    <x v="1"/>
    <x v="4"/>
    <x v="0"/>
    <m/>
  </r>
  <r>
    <n v="1968"/>
    <x v="0"/>
    <x v="0"/>
    <x v="0"/>
    <x v="0"/>
    <x v="7"/>
    <x v="69"/>
    <x v="0"/>
    <x v="1"/>
    <s v="Tesseramento"/>
    <x v="1"/>
    <x v="3"/>
    <x v="0"/>
    <m/>
  </r>
  <r>
    <n v="152130"/>
    <x v="1"/>
    <x v="0"/>
    <x v="0"/>
    <x v="0"/>
    <x v="7"/>
    <x v="69"/>
    <x v="0"/>
    <x v="0"/>
    <s v="Tesseramento"/>
    <x v="1"/>
    <x v="6"/>
    <x v="0"/>
    <m/>
  </r>
  <r>
    <n v="167017"/>
    <x v="0"/>
    <x v="0"/>
    <x v="0"/>
    <x v="0"/>
    <x v="7"/>
    <x v="69"/>
    <x v="0"/>
    <x v="0"/>
    <s v="Tesseramento"/>
    <x v="1"/>
    <x v="3"/>
    <x v="0"/>
    <m/>
  </r>
  <r>
    <n v="167302"/>
    <x v="1"/>
    <x v="0"/>
    <x v="0"/>
    <x v="1"/>
    <x v="7"/>
    <x v="69"/>
    <x v="0"/>
    <x v="0"/>
    <s v="Tesseramento"/>
    <x v="1"/>
    <x v="6"/>
    <x v="0"/>
    <m/>
  </r>
  <r>
    <n v="137878"/>
    <x v="0"/>
    <x v="0"/>
    <x v="0"/>
    <x v="0"/>
    <x v="7"/>
    <x v="69"/>
    <x v="0"/>
    <x v="0"/>
    <s v="Tesseramento"/>
    <x v="1"/>
    <x v="0"/>
    <x v="0"/>
    <m/>
  </r>
  <r>
    <n v="83914"/>
    <x v="0"/>
    <x v="0"/>
    <x v="0"/>
    <x v="0"/>
    <x v="7"/>
    <x v="69"/>
    <x v="0"/>
    <x v="0"/>
    <s v="Tesseramento"/>
    <x v="1"/>
    <x v="0"/>
    <x v="0"/>
    <m/>
  </r>
  <r>
    <n v="1967"/>
    <x v="0"/>
    <x v="0"/>
    <x v="0"/>
    <x v="0"/>
    <x v="7"/>
    <x v="69"/>
    <x v="0"/>
    <x v="1"/>
    <s v="Tesseramento"/>
    <x v="1"/>
    <x v="0"/>
    <x v="0"/>
    <m/>
  </r>
  <r>
    <n v="62951"/>
    <x v="0"/>
    <x v="0"/>
    <x v="0"/>
    <x v="0"/>
    <x v="7"/>
    <x v="69"/>
    <x v="0"/>
    <x v="0"/>
    <s v="Tesseramento"/>
    <x v="1"/>
    <x v="4"/>
    <x v="0"/>
    <m/>
  </r>
  <r>
    <n v="137879"/>
    <x v="0"/>
    <x v="0"/>
    <x v="0"/>
    <x v="0"/>
    <x v="7"/>
    <x v="69"/>
    <x v="0"/>
    <x v="0"/>
    <s v="Tesseramento"/>
    <x v="1"/>
    <x v="3"/>
    <x v="0"/>
    <m/>
  </r>
  <r>
    <n v="28791"/>
    <x v="0"/>
    <x v="0"/>
    <x v="0"/>
    <x v="0"/>
    <x v="7"/>
    <x v="69"/>
    <x v="0"/>
    <x v="1"/>
    <s v="Tesseramento"/>
    <x v="1"/>
    <x v="4"/>
    <x v="0"/>
    <m/>
  </r>
  <r>
    <n v="167301"/>
    <x v="0"/>
    <x v="0"/>
    <x v="0"/>
    <x v="0"/>
    <x v="7"/>
    <x v="69"/>
    <x v="0"/>
    <x v="0"/>
    <s v="Tesseramento"/>
    <x v="1"/>
    <x v="0"/>
    <x v="0"/>
    <m/>
  </r>
  <r>
    <n v="216443"/>
    <x v="0"/>
    <x v="0"/>
    <x v="0"/>
    <x v="0"/>
    <x v="7"/>
    <x v="69"/>
    <x v="0"/>
    <x v="0"/>
    <s v="Tesseramento"/>
    <x v="1"/>
    <x v="3"/>
    <x v="0"/>
    <m/>
  </r>
  <r>
    <n v="167303"/>
    <x v="0"/>
    <x v="0"/>
    <x v="0"/>
    <x v="1"/>
    <x v="7"/>
    <x v="69"/>
    <x v="0"/>
    <x v="1"/>
    <s v="Tesseramento"/>
    <x v="1"/>
    <x v="1"/>
    <x v="0"/>
    <m/>
  </r>
  <r>
    <n v="46300"/>
    <x v="0"/>
    <x v="0"/>
    <x v="0"/>
    <x v="0"/>
    <x v="7"/>
    <x v="69"/>
    <x v="0"/>
    <x v="0"/>
    <s v="Tesseramento"/>
    <x v="1"/>
    <x v="4"/>
    <x v="0"/>
    <m/>
  </r>
  <r>
    <n v="1973"/>
    <x v="0"/>
    <x v="0"/>
    <x v="0"/>
    <x v="2"/>
    <x v="7"/>
    <x v="69"/>
    <x v="0"/>
    <x v="0"/>
    <s v="Tesseramento"/>
    <x v="1"/>
    <x v="0"/>
    <x v="0"/>
    <m/>
  </r>
  <r>
    <n v="226893"/>
    <x v="1"/>
    <x v="0"/>
    <x v="0"/>
    <x v="2"/>
    <x v="7"/>
    <x v="69"/>
    <x v="0"/>
    <x v="1"/>
    <s v="Tesseramento"/>
    <x v="1"/>
    <x v="5"/>
    <x v="0"/>
    <m/>
  </r>
  <r>
    <n v="226894"/>
    <x v="1"/>
    <x v="0"/>
    <x v="0"/>
    <x v="2"/>
    <x v="7"/>
    <x v="69"/>
    <x v="0"/>
    <x v="0"/>
    <s v="Tesseramento"/>
    <x v="1"/>
    <x v="5"/>
    <x v="0"/>
    <m/>
  </r>
  <r>
    <n v="164963"/>
    <x v="0"/>
    <x v="0"/>
    <x v="0"/>
    <x v="1"/>
    <x v="7"/>
    <x v="69"/>
    <x v="0"/>
    <x v="1"/>
    <s v="Tesseramento"/>
    <x v="1"/>
    <x v="0"/>
    <x v="0"/>
    <m/>
  </r>
  <r>
    <n v="195332"/>
    <x v="1"/>
    <x v="0"/>
    <x v="0"/>
    <x v="2"/>
    <x v="7"/>
    <x v="69"/>
    <x v="0"/>
    <x v="0"/>
    <s v="Tesseramento"/>
    <x v="1"/>
    <x v="5"/>
    <x v="0"/>
    <m/>
  </r>
  <r>
    <n v="142463"/>
    <x v="0"/>
    <x v="0"/>
    <x v="0"/>
    <x v="0"/>
    <x v="7"/>
    <x v="69"/>
    <x v="0"/>
    <x v="0"/>
    <s v="Tesseramento"/>
    <x v="1"/>
    <x v="1"/>
    <x v="0"/>
    <m/>
  </r>
  <r>
    <n v="165294"/>
    <x v="0"/>
    <x v="0"/>
    <x v="0"/>
    <x v="0"/>
    <x v="7"/>
    <x v="69"/>
    <x v="0"/>
    <x v="0"/>
    <s v="Tesseramento"/>
    <x v="1"/>
    <x v="0"/>
    <x v="0"/>
    <m/>
  </r>
  <r>
    <n v="125902"/>
    <x v="0"/>
    <x v="0"/>
    <x v="0"/>
    <x v="0"/>
    <x v="7"/>
    <x v="69"/>
    <x v="0"/>
    <x v="0"/>
    <s v="Tesseramento"/>
    <x v="1"/>
    <x v="0"/>
    <x v="0"/>
    <m/>
  </r>
  <r>
    <n v="189815"/>
    <x v="0"/>
    <x v="0"/>
    <x v="0"/>
    <x v="0"/>
    <x v="7"/>
    <x v="69"/>
    <x v="0"/>
    <x v="0"/>
    <s v="Tesseramento"/>
    <x v="1"/>
    <x v="4"/>
    <x v="0"/>
    <m/>
  </r>
  <r>
    <n v="2331"/>
    <x v="0"/>
    <x v="0"/>
    <x v="0"/>
    <x v="0"/>
    <x v="7"/>
    <x v="69"/>
    <x v="0"/>
    <x v="1"/>
    <s v="Tesseramento"/>
    <x v="1"/>
    <x v="4"/>
    <x v="0"/>
    <m/>
  </r>
  <r>
    <n v="18326"/>
    <x v="0"/>
    <x v="0"/>
    <x v="0"/>
    <x v="0"/>
    <x v="7"/>
    <x v="69"/>
    <x v="0"/>
    <x v="1"/>
    <s v="Tesseramento"/>
    <x v="1"/>
    <x v="3"/>
    <x v="0"/>
    <m/>
  </r>
  <r>
    <n v="59572"/>
    <x v="0"/>
    <x v="0"/>
    <x v="0"/>
    <x v="0"/>
    <x v="7"/>
    <x v="69"/>
    <x v="0"/>
    <x v="0"/>
    <s v="Tesseramento"/>
    <x v="1"/>
    <x v="4"/>
    <x v="0"/>
    <m/>
  </r>
  <r>
    <n v="1985"/>
    <x v="0"/>
    <x v="0"/>
    <x v="0"/>
    <x v="0"/>
    <x v="7"/>
    <x v="69"/>
    <x v="0"/>
    <x v="0"/>
    <s v="Tesseramento"/>
    <x v="1"/>
    <x v="4"/>
    <x v="0"/>
    <m/>
  </r>
  <r>
    <n v="1982"/>
    <x v="0"/>
    <x v="0"/>
    <x v="0"/>
    <x v="0"/>
    <x v="7"/>
    <x v="69"/>
    <x v="0"/>
    <x v="0"/>
    <s v="Tesseramento"/>
    <x v="1"/>
    <x v="4"/>
    <x v="0"/>
    <m/>
  </r>
  <r>
    <n v="1983"/>
    <x v="0"/>
    <x v="0"/>
    <x v="0"/>
    <x v="0"/>
    <x v="7"/>
    <x v="69"/>
    <x v="0"/>
    <x v="1"/>
    <s v="Tesseramento"/>
    <x v="1"/>
    <x v="4"/>
    <x v="0"/>
    <m/>
  </r>
  <r>
    <n v="197423"/>
    <x v="0"/>
    <x v="0"/>
    <x v="0"/>
    <x v="0"/>
    <x v="7"/>
    <x v="69"/>
    <x v="0"/>
    <x v="0"/>
    <s v="Tesseramento"/>
    <x v="1"/>
    <x v="0"/>
    <x v="0"/>
    <m/>
  </r>
  <r>
    <n v="2343"/>
    <x v="0"/>
    <x v="0"/>
    <x v="0"/>
    <x v="0"/>
    <x v="7"/>
    <x v="69"/>
    <x v="0"/>
    <x v="1"/>
    <s v="Tesseramento"/>
    <x v="1"/>
    <x v="4"/>
    <x v="0"/>
    <m/>
  </r>
  <r>
    <n v="85805"/>
    <x v="0"/>
    <x v="0"/>
    <x v="0"/>
    <x v="0"/>
    <x v="7"/>
    <x v="69"/>
    <x v="0"/>
    <x v="1"/>
    <s v="Tesseramento"/>
    <x v="1"/>
    <x v="3"/>
    <x v="0"/>
    <m/>
  </r>
  <r>
    <n v="223786"/>
    <x v="0"/>
    <x v="0"/>
    <x v="0"/>
    <x v="1"/>
    <x v="7"/>
    <x v="69"/>
    <x v="0"/>
    <x v="0"/>
    <s v="Tesseramento"/>
    <x v="1"/>
    <x v="0"/>
    <x v="0"/>
    <m/>
  </r>
  <r>
    <n v="85785"/>
    <x v="0"/>
    <x v="0"/>
    <x v="0"/>
    <x v="0"/>
    <x v="7"/>
    <x v="69"/>
    <x v="0"/>
    <x v="0"/>
    <s v="Tesseramento"/>
    <x v="1"/>
    <x v="4"/>
    <x v="0"/>
    <m/>
  </r>
  <r>
    <n v="1989"/>
    <x v="0"/>
    <x v="0"/>
    <x v="0"/>
    <x v="0"/>
    <x v="7"/>
    <x v="69"/>
    <x v="0"/>
    <x v="0"/>
    <s v="Tesseramento"/>
    <x v="1"/>
    <x v="4"/>
    <x v="0"/>
    <m/>
  </r>
  <r>
    <n v="2089"/>
    <x v="0"/>
    <x v="0"/>
    <x v="0"/>
    <x v="0"/>
    <x v="7"/>
    <x v="69"/>
    <x v="0"/>
    <x v="1"/>
    <s v="Tesseramento"/>
    <x v="1"/>
    <x v="4"/>
    <x v="0"/>
    <m/>
  </r>
  <r>
    <n v="1990"/>
    <x v="0"/>
    <x v="0"/>
    <x v="0"/>
    <x v="0"/>
    <x v="7"/>
    <x v="69"/>
    <x v="0"/>
    <x v="0"/>
    <s v="Tesseramento"/>
    <x v="1"/>
    <x v="4"/>
    <x v="0"/>
    <m/>
  </r>
  <r>
    <n v="183438"/>
    <x v="0"/>
    <x v="0"/>
    <x v="0"/>
    <x v="0"/>
    <x v="7"/>
    <x v="69"/>
    <x v="0"/>
    <x v="0"/>
    <s v="Tesseramento"/>
    <x v="1"/>
    <x v="0"/>
    <x v="0"/>
    <m/>
  </r>
  <r>
    <n v="2354"/>
    <x v="0"/>
    <x v="0"/>
    <x v="0"/>
    <x v="0"/>
    <x v="7"/>
    <x v="69"/>
    <x v="0"/>
    <x v="1"/>
    <s v="Tesseramento"/>
    <x v="1"/>
    <x v="4"/>
    <x v="0"/>
    <m/>
  </r>
  <r>
    <n v="18637"/>
    <x v="0"/>
    <x v="0"/>
    <x v="0"/>
    <x v="0"/>
    <x v="7"/>
    <x v="69"/>
    <x v="0"/>
    <x v="0"/>
    <s v="Tesseramento"/>
    <x v="1"/>
    <x v="0"/>
    <x v="0"/>
    <m/>
  </r>
  <r>
    <n v="48213"/>
    <x v="0"/>
    <x v="0"/>
    <x v="0"/>
    <x v="0"/>
    <x v="7"/>
    <x v="69"/>
    <x v="0"/>
    <x v="0"/>
    <s v="Tesseramento"/>
    <x v="1"/>
    <x v="4"/>
    <x v="0"/>
    <m/>
  </r>
  <r>
    <n v="128171"/>
    <x v="0"/>
    <x v="0"/>
    <x v="0"/>
    <x v="1"/>
    <x v="7"/>
    <x v="69"/>
    <x v="0"/>
    <x v="1"/>
    <s v="Tesseramento"/>
    <x v="1"/>
    <x v="4"/>
    <x v="0"/>
    <m/>
  </r>
  <r>
    <n v="1993"/>
    <x v="0"/>
    <x v="0"/>
    <x v="0"/>
    <x v="0"/>
    <x v="7"/>
    <x v="69"/>
    <x v="0"/>
    <x v="0"/>
    <s v="Tesseramento"/>
    <x v="1"/>
    <x v="4"/>
    <x v="0"/>
    <m/>
  </r>
  <r>
    <n v="66206"/>
    <x v="0"/>
    <x v="0"/>
    <x v="0"/>
    <x v="0"/>
    <x v="7"/>
    <x v="69"/>
    <x v="0"/>
    <x v="0"/>
    <s v="Tesseramento"/>
    <x v="1"/>
    <x v="0"/>
    <x v="0"/>
    <m/>
  </r>
  <r>
    <n v="139917"/>
    <x v="0"/>
    <x v="0"/>
    <x v="0"/>
    <x v="0"/>
    <x v="7"/>
    <x v="69"/>
    <x v="0"/>
    <x v="0"/>
    <s v="Tesseramento"/>
    <x v="1"/>
    <x v="0"/>
    <x v="0"/>
    <m/>
  </r>
  <r>
    <n v="1996"/>
    <x v="0"/>
    <x v="0"/>
    <x v="0"/>
    <x v="0"/>
    <x v="7"/>
    <x v="69"/>
    <x v="0"/>
    <x v="0"/>
    <s v="Tesseramento"/>
    <x v="1"/>
    <x v="4"/>
    <x v="0"/>
    <m/>
  </r>
  <r>
    <n v="111597"/>
    <x v="0"/>
    <x v="0"/>
    <x v="0"/>
    <x v="0"/>
    <x v="7"/>
    <x v="69"/>
    <x v="0"/>
    <x v="0"/>
    <s v="Tesseramento"/>
    <x v="1"/>
    <x v="0"/>
    <x v="0"/>
    <m/>
  </r>
  <r>
    <n v="121101"/>
    <x v="0"/>
    <x v="0"/>
    <x v="0"/>
    <x v="0"/>
    <x v="7"/>
    <x v="69"/>
    <x v="0"/>
    <x v="0"/>
    <s v="Tesseramento"/>
    <x v="1"/>
    <x v="0"/>
    <x v="0"/>
    <m/>
  </r>
  <r>
    <n v="167305"/>
    <x v="1"/>
    <x v="0"/>
    <x v="0"/>
    <x v="0"/>
    <x v="7"/>
    <x v="69"/>
    <x v="0"/>
    <x v="0"/>
    <s v="Tesseramento"/>
    <x v="1"/>
    <x v="7"/>
    <x v="0"/>
    <m/>
  </r>
  <r>
    <n v="51231"/>
    <x v="0"/>
    <x v="0"/>
    <x v="0"/>
    <x v="0"/>
    <x v="7"/>
    <x v="69"/>
    <x v="0"/>
    <x v="0"/>
    <s v="Tesseramento"/>
    <x v="1"/>
    <x v="0"/>
    <x v="0"/>
    <m/>
  </r>
  <r>
    <n v="2328"/>
    <x v="0"/>
    <x v="0"/>
    <x v="0"/>
    <x v="0"/>
    <x v="7"/>
    <x v="69"/>
    <x v="0"/>
    <x v="1"/>
    <s v="Tesseramento"/>
    <x v="1"/>
    <x v="4"/>
    <x v="0"/>
    <m/>
  </r>
  <r>
    <n v="101412"/>
    <x v="0"/>
    <x v="0"/>
    <x v="0"/>
    <x v="1"/>
    <x v="7"/>
    <x v="69"/>
    <x v="0"/>
    <x v="1"/>
    <s v="Tesseramento"/>
    <x v="1"/>
    <x v="4"/>
    <x v="0"/>
    <m/>
  </r>
  <r>
    <n v="24875"/>
    <x v="0"/>
    <x v="0"/>
    <x v="0"/>
    <x v="0"/>
    <x v="7"/>
    <x v="69"/>
    <x v="0"/>
    <x v="0"/>
    <s v="Tesseramento"/>
    <x v="1"/>
    <x v="0"/>
    <x v="0"/>
    <m/>
  </r>
  <r>
    <n v="217705"/>
    <x v="1"/>
    <x v="0"/>
    <x v="0"/>
    <x v="0"/>
    <x v="7"/>
    <x v="69"/>
    <x v="0"/>
    <x v="1"/>
    <s v="Tesseramento"/>
    <x v="1"/>
    <x v="6"/>
    <x v="0"/>
    <m/>
  </r>
  <r>
    <n v="116253"/>
    <x v="0"/>
    <x v="0"/>
    <x v="0"/>
    <x v="0"/>
    <x v="7"/>
    <x v="69"/>
    <x v="0"/>
    <x v="0"/>
    <s v="Tesseramento"/>
    <x v="1"/>
    <x v="0"/>
    <x v="0"/>
    <m/>
  </r>
  <r>
    <n v="152131"/>
    <x v="0"/>
    <x v="0"/>
    <x v="0"/>
    <x v="0"/>
    <x v="7"/>
    <x v="69"/>
    <x v="0"/>
    <x v="0"/>
    <s v="Tesseramento"/>
    <x v="1"/>
    <x v="1"/>
    <x v="0"/>
    <m/>
  </r>
  <r>
    <n v="83830"/>
    <x v="0"/>
    <x v="0"/>
    <x v="0"/>
    <x v="0"/>
    <x v="7"/>
    <x v="69"/>
    <x v="0"/>
    <x v="0"/>
    <s v="Tesseramento"/>
    <x v="1"/>
    <x v="4"/>
    <x v="0"/>
    <m/>
  </r>
  <r>
    <n v="83831"/>
    <x v="0"/>
    <x v="0"/>
    <x v="0"/>
    <x v="0"/>
    <x v="7"/>
    <x v="69"/>
    <x v="0"/>
    <x v="0"/>
    <s v="Tesseramento"/>
    <x v="1"/>
    <x v="0"/>
    <x v="0"/>
    <m/>
  </r>
  <r>
    <n v="2006"/>
    <x v="0"/>
    <x v="0"/>
    <x v="0"/>
    <x v="0"/>
    <x v="7"/>
    <x v="69"/>
    <x v="0"/>
    <x v="1"/>
    <s v="Tesseramento"/>
    <x v="1"/>
    <x v="4"/>
    <x v="0"/>
    <m/>
  </r>
  <r>
    <n v="1923"/>
    <x v="0"/>
    <x v="0"/>
    <x v="0"/>
    <x v="0"/>
    <x v="7"/>
    <x v="69"/>
    <x v="0"/>
    <x v="1"/>
    <s v="Tesseramento"/>
    <x v="1"/>
    <x v="4"/>
    <x v="0"/>
    <m/>
  </r>
  <r>
    <n v="2267"/>
    <x v="0"/>
    <x v="0"/>
    <x v="0"/>
    <x v="2"/>
    <x v="7"/>
    <x v="69"/>
    <x v="0"/>
    <x v="1"/>
    <s v="Tesseramento"/>
    <x v="1"/>
    <x v="4"/>
    <x v="0"/>
    <m/>
  </r>
  <r>
    <n v="164964"/>
    <x v="0"/>
    <x v="0"/>
    <x v="0"/>
    <x v="1"/>
    <x v="7"/>
    <x v="69"/>
    <x v="0"/>
    <x v="1"/>
    <s v="Tesseramento"/>
    <x v="1"/>
    <x v="0"/>
    <x v="0"/>
    <m/>
  </r>
  <r>
    <n v="2013"/>
    <x v="0"/>
    <x v="0"/>
    <x v="0"/>
    <x v="0"/>
    <x v="7"/>
    <x v="69"/>
    <x v="0"/>
    <x v="0"/>
    <s v="Tesseramento"/>
    <x v="1"/>
    <x v="4"/>
    <x v="0"/>
    <m/>
  </r>
  <r>
    <n v="130882"/>
    <x v="0"/>
    <x v="0"/>
    <x v="0"/>
    <x v="0"/>
    <x v="7"/>
    <x v="69"/>
    <x v="0"/>
    <x v="0"/>
    <s v="Tesseramento"/>
    <x v="1"/>
    <x v="0"/>
    <x v="0"/>
    <m/>
  </r>
  <r>
    <n v="2096"/>
    <x v="0"/>
    <x v="0"/>
    <x v="0"/>
    <x v="0"/>
    <x v="7"/>
    <x v="69"/>
    <x v="0"/>
    <x v="1"/>
    <s v="Tesseramento"/>
    <x v="1"/>
    <x v="4"/>
    <x v="0"/>
    <m/>
  </r>
  <r>
    <n v="48803"/>
    <x v="0"/>
    <x v="0"/>
    <x v="0"/>
    <x v="0"/>
    <x v="7"/>
    <x v="69"/>
    <x v="0"/>
    <x v="1"/>
    <s v="Tesseramento"/>
    <x v="1"/>
    <x v="3"/>
    <x v="0"/>
    <m/>
  </r>
  <r>
    <n v="1660"/>
    <x v="0"/>
    <x v="0"/>
    <x v="0"/>
    <x v="0"/>
    <x v="7"/>
    <x v="69"/>
    <x v="0"/>
    <x v="0"/>
    <s v="Tesseramento"/>
    <x v="1"/>
    <x v="3"/>
    <x v="0"/>
    <m/>
  </r>
  <r>
    <n v="187975"/>
    <x v="0"/>
    <x v="0"/>
    <x v="0"/>
    <x v="0"/>
    <x v="7"/>
    <x v="69"/>
    <x v="0"/>
    <x v="0"/>
    <s v="Tesseramento"/>
    <x v="1"/>
    <x v="3"/>
    <x v="0"/>
    <m/>
  </r>
  <r>
    <n v="147355"/>
    <x v="0"/>
    <x v="0"/>
    <x v="0"/>
    <x v="0"/>
    <x v="7"/>
    <x v="69"/>
    <x v="0"/>
    <x v="0"/>
    <s v="Tesseramento"/>
    <x v="1"/>
    <x v="3"/>
    <x v="0"/>
    <m/>
  </r>
  <r>
    <n v="54795"/>
    <x v="0"/>
    <x v="0"/>
    <x v="0"/>
    <x v="0"/>
    <x v="7"/>
    <x v="69"/>
    <x v="0"/>
    <x v="0"/>
    <s v="Tesseramento"/>
    <x v="1"/>
    <x v="4"/>
    <x v="0"/>
    <m/>
  </r>
  <r>
    <n v="193177"/>
    <x v="0"/>
    <x v="0"/>
    <x v="0"/>
    <x v="0"/>
    <x v="7"/>
    <x v="69"/>
    <x v="0"/>
    <x v="0"/>
    <s v="Tesseramento"/>
    <x v="1"/>
    <x v="4"/>
    <x v="0"/>
    <m/>
  </r>
  <r>
    <n v="2025"/>
    <x v="0"/>
    <x v="0"/>
    <x v="0"/>
    <x v="0"/>
    <x v="7"/>
    <x v="69"/>
    <x v="0"/>
    <x v="0"/>
    <s v="Tesseramento"/>
    <x v="1"/>
    <x v="4"/>
    <x v="0"/>
    <m/>
  </r>
  <r>
    <n v="62368"/>
    <x v="0"/>
    <x v="0"/>
    <x v="0"/>
    <x v="0"/>
    <x v="7"/>
    <x v="69"/>
    <x v="0"/>
    <x v="1"/>
    <s v="Tesseramento"/>
    <x v="1"/>
    <x v="4"/>
    <x v="0"/>
    <m/>
  </r>
  <r>
    <n v="2022"/>
    <x v="0"/>
    <x v="0"/>
    <x v="0"/>
    <x v="0"/>
    <x v="7"/>
    <x v="69"/>
    <x v="0"/>
    <x v="0"/>
    <s v="Tesseramento"/>
    <x v="1"/>
    <x v="0"/>
    <x v="0"/>
    <m/>
  </r>
  <r>
    <n v="2024"/>
    <x v="0"/>
    <x v="0"/>
    <x v="0"/>
    <x v="0"/>
    <x v="7"/>
    <x v="69"/>
    <x v="0"/>
    <x v="0"/>
    <s v="Tesseramento"/>
    <x v="1"/>
    <x v="4"/>
    <x v="0"/>
    <m/>
  </r>
  <r>
    <n v="217979"/>
    <x v="1"/>
    <x v="0"/>
    <x v="0"/>
    <x v="0"/>
    <x v="7"/>
    <x v="69"/>
    <x v="0"/>
    <x v="1"/>
    <s v="Tesseramento"/>
    <x v="1"/>
    <x v="2"/>
    <x v="0"/>
    <m/>
  </r>
  <r>
    <n v="2026"/>
    <x v="0"/>
    <x v="0"/>
    <x v="0"/>
    <x v="0"/>
    <x v="7"/>
    <x v="69"/>
    <x v="0"/>
    <x v="0"/>
    <s v="Tesseramento"/>
    <x v="1"/>
    <x v="0"/>
    <x v="0"/>
    <m/>
  </r>
  <r>
    <n v="197523"/>
    <x v="0"/>
    <x v="0"/>
    <x v="0"/>
    <x v="0"/>
    <x v="7"/>
    <x v="69"/>
    <x v="0"/>
    <x v="0"/>
    <s v="Tesseramento"/>
    <x v="1"/>
    <x v="1"/>
    <x v="0"/>
    <m/>
  </r>
  <r>
    <n v="69089"/>
    <x v="0"/>
    <x v="0"/>
    <x v="0"/>
    <x v="1"/>
    <x v="7"/>
    <x v="69"/>
    <x v="0"/>
    <x v="0"/>
    <s v="Tesseramento"/>
    <x v="1"/>
    <x v="0"/>
    <x v="0"/>
    <m/>
  </r>
  <r>
    <n v="57461"/>
    <x v="0"/>
    <x v="0"/>
    <x v="0"/>
    <x v="0"/>
    <x v="7"/>
    <x v="69"/>
    <x v="0"/>
    <x v="0"/>
    <s v="Tesseramento"/>
    <x v="1"/>
    <x v="0"/>
    <x v="0"/>
    <m/>
  </r>
  <r>
    <n v="32333"/>
    <x v="0"/>
    <x v="0"/>
    <x v="0"/>
    <x v="0"/>
    <x v="7"/>
    <x v="69"/>
    <x v="0"/>
    <x v="1"/>
    <s v="Tesseramento"/>
    <x v="1"/>
    <x v="3"/>
    <x v="0"/>
    <m/>
  </r>
  <r>
    <n v="103643"/>
    <x v="0"/>
    <x v="0"/>
    <x v="0"/>
    <x v="0"/>
    <x v="7"/>
    <x v="69"/>
    <x v="0"/>
    <x v="0"/>
    <s v="Tesseramento"/>
    <x v="1"/>
    <x v="3"/>
    <x v="0"/>
    <m/>
  </r>
  <r>
    <n v="2027"/>
    <x v="0"/>
    <x v="0"/>
    <x v="0"/>
    <x v="0"/>
    <x v="7"/>
    <x v="69"/>
    <x v="0"/>
    <x v="0"/>
    <s v="Tesseramento"/>
    <x v="1"/>
    <x v="4"/>
    <x v="0"/>
    <m/>
  </r>
  <r>
    <n v="28807"/>
    <x v="0"/>
    <x v="0"/>
    <x v="0"/>
    <x v="0"/>
    <x v="7"/>
    <x v="69"/>
    <x v="0"/>
    <x v="0"/>
    <s v="Tesseramento"/>
    <x v="1"/>
    <x v="4"/>
    <x v="0"/>
    <m/>
  </r>
  <r>
    <n v="69031"/>
    <x v="0"/>
    <x v="0"/>
    <x v="0"/>
    <x v="0"/>
    <x v="7"/>
    <x v="69"/>
    <x v="0"/>
    <x v="1"/>
    <s v="Tesseramento"/>
    <x v="1"/>
    <x v="4"/>
    <x v="0"/>
    <m/>
  </r>
  <r>
    <n v="76846"/>
    <x v="0"/>
    <x v="0"/>
    <x v="0"/>
    <x v="0"/>
    <x v="7"/>
    <x v="69"/>
    <x v="0"/>
    <x v="0"/>
    <s v="Tesseramento"/>
    <x v="1"/>
    <x v="4"/>
    <x v="0"/>
    <m/>
  </r>
  <r>
    <n v="69091"/>
    <x v="0"/>
    <x v="0"/>
    <x v="0"/>
    <x v="0"/>
    <x v="7"/>
    <x v="69"/>
    <x v="0"/>
    <x v="0"/>
    <s v="Tesseramento"/>
    <x v="1"/>
    <x v="4"/>
    <x v="0"/>
    <m/>
  </r>
  <r>
    <n v="198558"/>
    <x v="0"/>
    <x v="0"/>
    <x v="0"/>
    <x v="2"/>
    <x v="7"/>
    <x v="69"/>
    <x v="0"/>
    <x v="1"/>
    <s v="Tesseramento"/>
    <x v="1"/>
    <x v="0"/>
    <x v="0"/>
    <m/>
  </r>
  <r>
    <n v="2031"/>
    <x v="0"/>
    <x v="0"/>
    <x v="0"/>
    <x v="0"/>
    <x v="7"/>
    <x v="69"/>
    <x v="0"/>
    <x v="1"/>
    <s v="Tesseramento"/>
    <x v="1"/>
    <x v="4"/>
    <x v="0"/>
    <m/>
  </r>
  <r>
    <n v="2033"/>
    <x v="0"/>
    <x v="0"/>
    <x v="0"/>
    <x v="0"/>
    <x v="7"/>
    <x v="69"/>
    <x v="0"/>
    <x v="0"/>
    <s v="Tesseramento"/>
    <x v="1"/>
    <x v="4"/>
    <x v="0"/>
    <m/>
  </r>
  <r>
    <n v="2039"/>
    <x v="0"/>
    <x v="0"/>
    <x v="0"/>
    <x v="0"/>
    <x v="7"/>
    <x v="69"/>
    <x v="0"/>
    <x v="0"/>
    <s v="Tesseramento"/>
    <x v="1"/>
    <x v="4"/>
    <x v="0"/>
    <m/>
  </r>
  <r>
    <n v="2034"/>
    <x v="0"/>
    <x v="0"/>
    <x v="0"/>
    <x v="0"/>
    <x v="7"/>
    <x v="69"/>
    <x v="0"/>
    <x v="0"/>
    <s v="Tesseramento"/>
    <x v="1"/>
    <x v="3"/>
    <x v="0"/>
    <m/>
  </r>
  <r>
    <n v="167306"/>
    <x v="0"/>
    <x v="0"/>
    <x v="0"/>
    <x v="0"/>
    <x v="7"/>
    <x v="69"/>
    <x v="0"/>
    <x v="0"/>
    <s v="Tesseramento"/>
    <x v="1"/>
    <x v="0"/>
    <x v="0"/>
    <m/>
  </r>
  <r>
    <n v="76847"/>
    <x v="0"/>
    <x v="0"/>
    <x v="0"/>
    <x v="0"/>
    <x v="7"/>
    <x v="69"/>
    <x v="0"/>
    <x v="0"/>
    <s v="Tesseramento"/>
    <x v="1"/>
    <x v="4"/>
    <x v="0"/>
    <m/>
  </r>
  <r>
    <n v="225666"/>
    <x v="0"/>
    <x v="0"/>
    <x v="0"/>
    <x v="1"/>
    <x v="7"/>
    <x v="69"/>
    <x v="0"/>
    <x v="1"/>
    <s v="Tesseramento"/>
    <x v="1"/>
    <x v="1"/>
    <x v="0"/>
    <m/>
  </r>
  <r>
    <n v="69937"/>
    <x v="0"/>
    <x v="0"/>
    <x v="0"/>
    <x v="0"/>
    <x v="7"/>
    <x v="69"/>
    <x v="0"/>
    <x v="1"/>
    <s v="Tesseramento"/>
    <x v="1"/>
    <x v="3"/>
    <x v="0"/>
    <m/>
  </r>
  <r>
    <n v="2042"/>
    <x v="0"/>
    <x v="0"/>
    <x v="0"/>
    <x v="0"/>
    <x v="7"/>
    <x v="69"/>
    <x v="0"/>
    <x v="0"/>
    <s v="Tesseramento"/>
    <x v="1"/>
    <x v="3"/>
    <x v="0"/>
    <m/>
  </r>
  <r>
    <n v="134619"/>
    <x v="0"/>
    <x v="0"/>
    <x v="0"/>
    <x v="0"/>
    <x v="7"/>
    <x v="69"/>
    <x v="0"/>
    <x v="0"/>
    <s v="Tesseramento"/>
    <x v="1"/>
    <x v="1"/>
    <x v="0"/>
    <m/>
  </r>
  <r>
    <n v="130331"/>
    <x v="0"/>
    <x v="0"/>
    <x v="0"/>
    <x v="1"/>
    <x v="7"/>
    <x v="69"/>
    <x v="0"/>
    <x v="0"/>
    <s v="Tesseramento"/>
    <x v="1"/>
    <x v="0"/>
    <x v="0"/>
    <m/>
  </r>
  <r>
    <n v="28812"/>
    <x v="0"/>
    <x v="0"/>
    <x v="0"/>
    <x v="0"/>
    <x v="7"/>
    <x v="69"/>
    <x v="0"/>
    <x v="0"/>
    <s v="Tesseramento"/>
    <x v="1"/>
    <x v="4"/>
    <x v="0"/>
    <m/>
  </r>
  <r>
    <n v="73917"/>
    <x v="0"/>
    <x v="0"/>
    <x v="0"/>
    <x v="0"/>
    <x v="7"/>
    <x v="69"/>
    <x v="0"/>
    <x v="0"/>
    <s v="Tesseramento"/>
    <x v="1"/>
    <x v="0"/>
    <x v="0"/>
    <m/>
  </r>
  <r>
    <n v="161439"/>
    <x v="1"/>
    <x v="0"/>
    <x v="0"/>
    <x v="0"/>
    <x v="7"/>
    <x v="69"/>
    <x v="0"/>
    <x v="1"/>
    <s v="Tesseramento"/>
    <x v="1"/>
    <x v="6"/>
    <x v="0"/>
    <m/>
  </r>
  <r>
    <n v="167307"/>
    <x v="0"/>
    <x v="0"/>
    <x v="0"/>
    <x v="0"/>
    <x v="7"/>
    <x v="69"/>
    <x v="0"/>
    <x v="0"/>
    <s v="Tesseramento"/>
    <x v="1"/>
    <x v="1"/>
    <x v="0"/>
    <m/>
  </r>
  <r>
    <n v="19727"/>
    <x v="0"/>
    <x v="0"/>
    <x v="0"/>
    <x v="0"/>
    <x v="7"/>
    <x v="69"/>
    <x v="0"/>
    <x v="0"/>
    <s v="Tesseramento"/>
    <x v="1"/>
    <x v="3"/>
    <x v="0"/>
    <m/>
  </r>
  <r>
    <n v="32002"/>
    <x v="0"/>
    <x v="0"/>
    <x v="0"/>
    <x v="0"/>
    <x v="7"/>
    <x v="69"/>
    <x v="0"/>
    <x v="0"/>
    <s v="Tesseramento"/>
    <x v="1"/>
    <x v="4"/>
    <x v="0"/>
    <m/>
  </r>
  <r>
    <n v="23982"/>
    <x v="0"/>
    <x v="0"/>
    <x v="0"/>
    <x v="2"/>
    <x v="7"/>
    <x v="69"/>
    <x v="0"/>
    <x v="1"/>
    <s v="Tesseramento"/>
    <x v="1"/>
    <x v="4"/>
    <x v="0"/>
    <m/>
  </r>
  <r>
    <n v="142629"/>
    <x v="0"/>
    <x v="0"/>
    <x v="0"/>
    <x v="0"/>
    <x v="7"/>
    <x v="69"/>
    <x v="0"/>
    <x v="0"/>
    <s v="Tesseramento"/>
    <x v="1"/>
    <x v="1"/>
    <x v="0"/>
    <m/>
  </r>
  <r>
    <n v="13426"/>
    <x v="0"/>
    <x v="0"/>
    <x v="0"/>
    <x v="0"/>
    <x v="7"/>
    <x v="69"/>
    <x v="0"/>
    <x v="1"/>
    <s v="Tesseramento"/>
    <x v="1"/>
    <x v="4"/>
    <x v="0"/>
    <m/>
  </r>
  <r>
    <n v="4110"/>
    <x v="0"/>
    <x v="0"/>
    <x v="0"/>
    <x v="0"/>
    <x v="7"/>
    <x v="69"/>
    <x v="0"/>
    <x v="0"/>
    <s v="Tesseramento"/>
    <x v="1"/>
    <x v="0"/>
    <x v="0"/>
    <m/>
  </r>
  <r>
    <n v="190188"/>
    <x v="1"/>
    <x v="0"/>
    <x v="0"/>
    <x v="1"/>
    <x v="7"/>
    <x v="69"/>
    <x v="0"/>
    <x v="0"/>
    <s v="Tesseramento"/>
    <x v="1"/>
    <x v="6"/>
    <x v="0"/>
    <m/>
  </r>
  <r>
    <n v="192807"/>
    <x v="0"/>
    <x v="0"/>
    <x v="0"/>
    <x v="0"/>
    <x v="7"/>
    <x v="69"/>
    <x v="0"/>
    <x v="1"/>
    <s v="Tesseramento"/>
    <x v="1"/>
    <x v="4"/>
    <x v="0"/>
    <m/>
  </r>
  <r>
    <n v="73918"/>
    <x v="0"/>
    <x v="0"/>
    <x v="0"/>
    <x v="0"/>
    <x v="7"/>
    <x v="69"/>
    <x v="0"/>
    <x v="0"/>
    <s v="Tesseramento"/>
    <x v="1"/>
    <x v="4"/>
    <x v="0"/>
    <m/>
  </r>
  <r>
    <n v="2057"/>
    <x v="0"/>
    <x v="0"/>
    <x v="0"/>
    <x v="0"/>
    <x v="7"/>
    <x v="69"/>
    <x v="0"/>
    <x v="0"/>
    <s v="Tesseramento"/>
    <x v="1"/>
    <x v="4"/>
    <x v="0"/>
    <m/>
  </r>
  <r>
    <n v="2059"/>
    <x v="0"/>
    <x v="0"/>
    <x v="0"/>
    <x v="0"/>
    <x v="7"/>
    <x v="69"/>
    <x v="0"/>
    <x v="0"/>
    <s v="Tesseramento"/>
    <x v="1"/>
    <x v="4"/>
    <x v="0"/>
    <m/>
  </r>
  <r>
    <n v="2247"/>
    <x v="0"/>
    <x v="0"/>
    <x v="0"/>
    <x v="0"/>
    <x v="7"/>
    <x v="69"/>
    <x v="0"/>
    <x v="1"/>
    <s v="Tesseramento"/>
    <x v="1"/>
    <x v="4"/>
    <x v="0"/>
    <m/>
  </r>
  <r>
    <n v="54796"/>
    <x v="0"/>
    <x v="0"/>
    <x v="0"/>
    <x v="0"/>
    <x v="7"/>
    <x v="69"/>
    <x v="0"/>
    <x v="0"/>
    <s v="Tesseramento"/>
    <x v="1"/>
    <x v="4"/>
    <x v="0"/>
    <m/>
  </r>
  <r>
    <n v="2067"/>
    <x v="0"/>
    <x v="0"/>
    <x v="0"/>
    <x v="0"/>
    <x v="7"/>
    <x v="69"/>
    <x v="0"/>
    <x v="0"/>
    <s v="Tesseramento"/>
    <x v="1"/>
    <x v="4"/>
    <x v="0"/>
    <m/>
  </r>
  <r>
    <n v="112646"/>
    <x v="0"/>
    <x v="0"/>
    <x v="0"/>
    <x v="1"/>
    <x v="7"/>
    <x v="69"/>
    <x v="0"/>
    <x v="1"/>
    <s v="Tesseramento"/>
    <x v="1"/>
    <x v="0"/>
    <x v="0"/>
    <m/>
  </r>
  <r>
    <n v="204720"/>
    <x v="0"/>
    <x v="0"/>
    <x v="0"/>
    <x v="0"/>
    <x v="7"/>
    <x v="69"/>
    <x v="0"/>
    <x v="0"/>
    <s v="Tesseramento"/>
    <x v="1"/>
    <x v="0"/>
    <x v="0"/>
    <m/>
  </r>
  <r>
    <n v="85559"/>
    <x v="0"/>
    <x v="0"/>
    <x v="0"/>
    <x v="0"/>
    <x v="7"/>
    <x v="69"/>
    <x v="0"/>
    <x v="0"/>
    <s v="Tesseramento"/>
    <x v="1"/>
    <x v="0"/>
    <x v="0"/>
    <m/>
  </r>
  <r>
    <n v="82526"/>
    <x v="0"/>
    <x v="0"/>
    <x v="0"/>
    <x v="0"/>
    <x v="7"/>
    <x v="69"/>
    <x v="0"/>
    <x v="0"/>
    <s v="Tesseramento"/>
    <x v="1"/>
    <x v="4"/>
    <x v="0"/>
    <m/>
  </r>
  <r>
    <n v="206280"/>
    <x v="0"/>
    <x v="0"/>
    <x v="0"/>
    <x v="2"/>
    <x v="7"/>
    <x v="69"/>
    <x v="0"/>
    <x v="1"/>
    <s v="Tesseramento"/>
    <x v="1"/>
    <x v="0"/>
    <x v="0"/>
    <m/>
  </r>
  <r>
    <n v="2071"/>
    <x v="0"/>
    <x v="0"/>
    <x v="0"/>
    <x v="0"/>
    <x v="7"/>
    <x v="69"/>
    <x v="0"/>
    <x v="1"/>
    <s v="Tesseramento"/>
    <x v="1"/>
    <x v="3"/>
    <x v="0"/>
    <m/>
  </r>
  <r>
    <n v="121103"/>
    <x v="0"/>
    <x v="0"/>
    <x v="0"/>
    <x v="0"/>
    <x v="7"/>
    <x v="69"/>
    <x v="0"/>
    <x v="0"/>
    <s v="Tesseramento"/>
    <x v="1"/>
    <x v="0"/>
    <x v="0"/>
    <m/>
  </r>
  <r>
    <n v="137475"/>
    <x v="0"/>
    <x v="0"/>
    <x v="0"/>
    <x v="0"/>
    <x v="7"/>
    <x v="69"/>
    <x v="0"/>
    <x v="1"/>
    <s v="Tesseramento"/>
    <x v="1"/>
    <x v="3"/>
    <x v="0"/>
    <m/>
  </r>
  <r>
    <n v="48228"/>
    <x v="0"/>
    <x v="0"/>
    <x v="0"/>
    <x v="0"/>
    <x v="7"/>
    <x v="69"/>
    <x v="0"/>
    <x v="1"/>
    <s v="Tesseramento"/>
    <x v="1"/>
    <x v="4"/>
    <x v="0"/>
    <m/>
  </r>
  <r>
    <n v="2083"/>
    <x v="0"/>
    <x v="0"/>
    <x v="0"/>
    <x v="0"/>
    <x v="7"/>
    <x v="69"/>
    <x v="0"/>
    <x v="0"/>
    <s v="Tesseramento"/>
    <x v="1"/>
    <x v="4"/>
    <x v="0"/>
    <m/>
  </r>
  <r>
    <n v="2088"/>
    <x v="0"/>
    <x v="0"/>
    <x v="0"/>
    <x v="0"/>
    <x v="7"/>
    <x v="69"/>
    <x v="0"/>
    <x v="0"/>
    <s v="Tesseramento"/>
    <x v="1"/>
    <x v="4"/>
    <x v="0"/>
    <m/>
  </r>
  <r>
    <n v="139832"/>
    <x v="0"/>
    <x v="0"/>
    <x v="0"/>
    <x v="1"/>
    <x v="7"/>
    <x v="69"/>
    <x v="0"/>
    <x v="1"/>
    <s v="Tesseramento"/>
    <x v="1"/>
    <x v="4"/>
    <x v="0"/>
    <m/>
  </r>
  <r>
    <n v="2092"/>
    <x v="0"/>
    <x v="0"/>
    <x v="0"/>
    <x v="4"/>
    <x v="7"/>
    <x v="69"/>
    <x v="0"/>
    <x v="0"/>
    <s v="Tesseramento"/>
    <x v="1"/>
    <x v="4"/>
    <x v="0"/>
    <m/>
  </r>
  <r>
    <n v="2094"/>
    <x v="0"/>
    <x v="0"/>
    <x v="0"/>
    <x v="0"/>
    <x v="7"/>
    <x v="69"/>
    <x v="0"/>
    <x v="0"/>
    <s v="Tesseramento"/>
    <x v="1"/>
    <x v="4"/>
    <x v="0"/>
    <m/>
  </r>
  <r>
    <n v="66212"/>
    <x v="0"/>
    <x v="0"/>
    <x v="0"/>
    <x v="0"/>
    <x v="7"/>
    <x v="69"/>
    <x v="0"/>
    <x v="1"/>
    <s v="Tesseramento"/>
    <x v="1"/>
    <x v="4"/>
    <x v="0"/>
    <m/>
  </r>
  <r>
    <n v="1961"/>
    <x v="0"/>
    <x v="0"/>
    <x v="0"/>
    <x v="0"/>
    <x v="7"/>
    <x v="69"/>
    <x v="0"/>
    <x v="1"/>
    <s v="Tesseramento"/>
    <x v="1"/>
    <x v="4"/>
    <x v="0"/>
    <m/>
  </r>
  <r>
    <n v="2093"/>
    <x v="0"/>
    <x v="0"/>
    <x v="0"/>
    <x v="4"/>
    <x v="7"/>
    <x v="69"/>
    <x v="0"/>
    <x v="1"/>
    <s v="Tesseramento"/>
    <x v="1"/>
    <x v="4"/>
    <x v="0"/>
    <m/>
  </r>
  <r>
    <n v="15351"/>
    <x v="0"/>
    <x v="0"/>
    <x v="0"/>
    <x v="0"/>
    <x v="7"/>
    <x v="69"/>
    <x v="0"/>
    <x v="1"/>
    <s v="Tesseramento"/>
    <x v="1"/>
    <x v="4"/>
    <x v="0"/>
    <m/>
  </r>
  <r>
    <n v="51232"/>
    <x v="0"/>
    <x v="0"/>
    <x v="0"/>
    <x v="0"/>
    <x v="7"/>
    <x v="69"/>
    <x v="0"/>
    <x v="0"/>
    <s v="Tesseramento"/>
    <x v="1"/>
    <x v="3"/>
    <x v="0"/>
    <m/>
  </r>
  <r>
    <n v="2100"/>
    <x v="0"/>
    <x v="0"/>
    <x v="0"/>
    <x v="2"/>
    <x v="7"/>
    <x v="69"/>
    <x v="0"/>
    <x v="1"/>
    <s v="Tesseramento"/>
    <x v="1"/>
    <x v="4"/>
    <x v="0"/>
    <m/>
  </r>
  <r>
    <n v="28826"/>
    <x v="0"/>
    <x v="0"/>
    <x v="0"/>
    <x v="0"/>
    <x v="7"/>
    <x v="69"/>
    <x v="0"/>
    <x v="1"/>
    <s v="Tesseramento"/>
    <x v="1"/>
    <x v="4"/>
    <x v="0"/>
    <m/>
  </r>
  <r>
    <n v="39278"/>
    <x v="0"/>
    <x v="0"/>
    <x v="0"/>
    <x v="0"/>
    <x v="7"/>
    <x v="69"/>
    <x v="0"/>
    <x v="0"/>
    <s v="Tesseramento"/>
    <x v="1"/>
    <x v="3"/>
    <x v="0"/>
    <m/>
  </r>
  <r>
    <n v="210058"/>
    <x v="0"/>
    <x v="0"/>
    <x v="0"/>
    <x v="0"/>
    <x v="7"/>
    <x v="69"/>
    <x v="0"/>
    <x v="0"/>
    <s v="Tesseramento"/>
    <x v="1"/>
    <x v="3"/>
    <x v="0"/>
    <m/>
  </r>
  <r>
    <n v="1936"/>
    <x v="0"/>
    <x v="0"/>
    <x v="0"/>
    <x v="0"/>
    <x v="7"/>
    <x v="69"/>
    <x v="0"/>
    <x v="1"/>
    <s v="Tesseramento"/>
    <x v="1"/>
    <x v="4"/>
    <x v="0"/>
    <m/>
  </r>
  <r>
    <n v="99236"/>
    <x v="0"/>
    <x v="0"/>
    <x v="0"/>
    <x v="0"/>
    <x v="7"/>
    <x v="69"/>
    <x v="0"/>
    <x v="0"/>
    <s v="Tesseramento"/>
    <x v="1"/>
    <x v="1"/>
    <x v="0"/>
    <m/>
  </r>
  <r>
    <n v="2270"/>
    <x v="0"/>
    <x v="0"/>
    <x v="0"/>
    <x v="2"/>
    <x v="7"/>
    <x v="69"/>
    <x v="0"/>
    <x v="1"/>
    <s v="Tesseramento"/>
    <x v="1"/>
    <x v="4"/>
    <x v="0"/>
    <m/>
  </r>
  <r>
    <n v="158397"/>
    <x v="0"/>
    <x v="0"/>
    <x v="0"/>
    <x v="0"/>
    <x v="7"/>
    <x v="69"/>
    <x v="0"/>
    <x v="0"/>
    <s v="Tesseramento"/>
    <x v="1"/>
    <x v="1"/>
    <x v="0"/>
    <m/>
  </r>
  <r>
    <n v="42136"/>
    <x v="0"/>
    <x v="0"/>
    <x v="0"/>
    <x v="1"/>
    <x v="7"/>
    <x v="69"/>
    <x v="0"/>
    <x v="1"/>
    <s v="Tesseramento"/>
    <x v="1"/>
    <x v="4"/>
    <x v="0"/>
    <m/>
  </r>
  <r>
    <n v="2109"/>
    <x v="0"/>
    <x v="0"/>
    <x v="0"/>
    <x v="1"/>
    <x v="7"/>
    <x v="69"/>
    <x v="0"/>
    <x v="1"/>
    <s v="Tesseramento"/>
    <x v="1"/>
    <x v="0"/>
    <x v="0"/>
    <m/>
  </r>
  <r>
    <n v="2110"/>
    <x v="0"/>
    <x v="0"/>
    <x v="0"/>
    <x v="0"/>
    <x v="7"/>
    <x v="69"/>
    <x v="0"/>
    <x v="0"/>
    <s v="Tesseramento"/>
    <x v="1"/>
    <x v="4"/>
    <x v="0"/>
    <m/>
  </r>
  <r>
    <n v="57462"/>
    <x v="0"/>
    <x v="0"/>
    <x v="0"/>
    <x v="0"/>
    <x v="7"/>
    <x v="69"/>
    <x v="0"/>
    <x v="0"/>
    <s v="Tesseramento"/>
    <x v="1"/>
    <x v="4"/>
    <x v="0"/>
    <m/>
  </r>
  <r>
    <n v="49269"/>
    <x v="0"/>
    <x v="0"/>
    <x v="0"/>
    <x v="0"/>
    <x v="7"/>
    <x v="69"/>
    <x v="0"/>
    <x v="0"/>
    <s v="Tesseramento"/>
    <x v="1"/>
    <x v="4"/>
    <x v="0"/>
    <m/>
  </r>
  <r>
    <n v="93860"/>
    <x v="0"/>
    <x v="0"/>
    <x v="0"/>
    <x v="0"/>
    <x v="7"/>
    <x v="69"/>
    <x v="0"/>
    <x v="1"/>
    <s v="Tesseramento"/>
    <x v="1"/>
    <x v="3"/>
    <x v="0"/>
    <m/>
  </r>
  <r>
    <n v="71871"/>
    <x v="0"/>
    <x v="0"/>
    <x v="0"/>
    <x v="0"/>
    <x v="7"/>
    <x v="69"/>
    <x v="0"/>
    <x v="0"/>
    <s v="Tesseramento"/>
    <x v="1"/>
    <x v="4"/>
    <x v="0"/>
    <m/>
  </r>
  <r>
    <n v="2115"/>
    <x v="0"/>
    <x v="0"/>
    <x v="0"/>
    <x v="2"/>
    <x v="7"/>
    <x v="69"/>
    <x v="0"/>
    <x v="0"/>
    <s v="Tesseramento"/>
    <x v="1"/>
    <x v="4"/>
    <x v="0"/>
    <m/>
  </r>
  <r>
    <n v="165300"/>
    <x v="0"/>
    <x v="0"/>
    <x v="0"/>
    <x v="0"/>
    <x v="7"/>
    <x v="69"/>
    <x v="0"/>
    <x v="0"/>
    <s v="Tesseramento"/>
    <x v="1"/>
    <x v="0"/>
    <x v="0"/>
    <m/>
  </r>
  <r>
    <n v="191427"/>
    <x v="0"/>
    <x v="0"/>
    <x v="0"/>
    <x v="0"/>
    <x v="7"/>
    <x v="69"/>
    <x v="0"/>
    <x v="0"/>
    <s v="Tesseramento"/>
    <x v="1"/>
    <x v="1"/>
    <x v="0"/>
    <m/>
  </r>
  <r>
    <n v="80066"/>
    <x v="0"/>
    <x v="0"/>
    <x v="0"/>
    <x v="0"/>
    <x v="7"/>
    <x v="69"/>
    <x v="0"/>
    <x v="0"/>
    <s v="Tesseramento"/>
    <x v="1"/>
    <x v="3"/>
    <x v="0"/>
    <m/>
  </r>
  <r>
    <n v="816"/>
    <x v="0"/>
    <x v="0"/>
    <x v="0"/>
    <x v="0"/>
    <x v="7"/>
    <x v="69"/>
    <x v="0"/>
    <x v="1"/>
    <s v="Tesseramento"/>
    <x v="1"/>
    <x v="4"/>
    <x v="0"/>
    <m/>
  </r>
  <r>
    <n v="28832"/>
    <x v="0"/>
    <x v="0"/>
    <x v="0"/>
    <x v="0"/>
    <x v="7"/>
    <x v="69"/>
    <x v="0"/>
    <x v="0"/>
    <s v="Tesseramento"/>
    <x v="1"/>
    <x v="3"/>
    <x v="0"/>
    <m/>
  </r>
  <r>
    <n v="2119"/>
    <x v="0"/>
    <x v="0"/>
    <x v="0"/>
    <x v="0"/>
    <x v="7"/>
    <x v="69"/>
    <x v="0"/>
    <x v="0"/>
    <s v="Tesseramento"/>
    <x v="1"/>
    <x v="4"/>
    <x v="0"/>
    <m/>
  </r>
  <r>
    <n v="2120"/>
    <x v="0"/>
    <x v="0"/>
    <x v="0"/>
    <x v="0"/>
    <x v="7"/>
    <x v="69"/>
    <x v="0"/>
    <x v="0"/>
    <s v="Tesseramento"/>
    <x v="1"/>
    <x v="4"/>
    <x v="0"/>
    <m/>
  </r>
  <r>
    <n v="152132"/>
    <x v="0"/>
    <x v="0"/>
    <x v="0"/>
    <x v="2"/>
    <x v="7"/>
    <x v="69"/>
    <x v="0"/>
    <x v="0"/>
    <s v="Tesseramento"/>
    <x v="1"/>
    <x v="0"/>
    <x v="0"/>
    <m/>
  </r>
  <r>
    <n v="30860"/>
    <x v="0"/>
    <x v="0"/>
    <x v="0"/>
    <x v="3"/>
    <x v="7"/>
    <x v="69"/>
    <x v="0"/>
    <x v="0"/>
    <s v="Tesseramento"/>
    <x v="1"/>
    <x v="4"/>
    <x v="0"/>
    <m/>
  </r>
  <r>
    <n v="138153"/>
    <x v="0"/>
    <x v="0"/>
    <x v="0"/>
    <x v="0"/>
    <x v="7"/>
    <x v="69"/>
    <x v="0"/>
    <x v="0"/>
    <s v="Tesseramento"/>
    <x v="1"/>
    <x v="0"/>
    <x v="0"/>
    <m/>
  </r>
  <r>
    <n v="224002"/>
    <x v="0"/>
    <x v="0"/>
    <x v="0"/>
    <x v="2"/>
    <x v="7"/>
    <x v="69"/>
    <x v="0"/>
    <x v="0"/>
    <s v="Tesseramento"/>
    <x v="1"/>
    <x v="0"/>
    <x v="0"/>
    <m/>
  </r>
  <r>
    <n v="98117"/>
    <x v="0"/>
    <x v="0"/>
    <x v="0"/>
    <x v="0"/>
    <x v="7"/>
    <x v="69"/>
    <x v="0"/>
    <x v="0"/>
    <s v="Tesseramento"/>
    <x v="1"/>
    <x v="3"/>
    <x v="0"/>
    <m/>
  </r>
  <r>
    <n v="141248"/>
    <x v="0"/>
    <x v="0"/>
    <x v="0"/>
    <x v="0"/>
    <x v="7"/>
    <x v="69"/>
    <x v="0"/>
    <x v="0"/>
    <s v="Tesseramento"/>
    <x v="1"/>
    <x v="0"/>
    <x v="0"/>
    <m/>
  </r>
  <r>
    <n v="210060"/>
    <x v="1"/>
    <x v="0"/>
    <x v="0"/>
    <x v="1"/>
    <x v="7"/>
    <x v="69"/>
    <x v="0"/>
    <x v="0"/>
    <s v="Tesseramento"/>
    <x v="1"/>
    <x v="5"/>
    <x v="0"/>
    <m/>
  </r>
  <r>
    <n v="2262"/>
    <x v="0"/>
    <x v="0"/>
    <x v="0"/>
    <x v="0"/>
    <x v="7"/>
    <x v="69"/>
    <x v="0"/>
    <x v="1"/>
    <s v="Tesseramento"/>
    <x v="1"/>
    <x v="4"/>
    <x v="0"/>
    <m/>
  </r>
  <r>
    <n v="80067"/>
    <x v="0"/>
    <x v="0"/>
    <x v="0"/>
    <x v="0"/>
    <x v="7"/>
    <x v="69"/>
    <x v="0"/>
    <x v="0"/>
    <s v="Tesseramento"/>
    <x v="1"/>
    <x v="0"/>
    <x v="0"/>
    <m/>
  </r>
  <r>
    <n v="112648"/>
    <x v="0"/>
    <x v="0"/>
    <x v="0"/>
    <x v="1"/>
    <x v="7"/>
    <x v="69"/>
    <x v="0"/>
    <x v="0"/>
    <s v="Tesseramento"/>
    <x v="1"/>
    <x v="4"/>
    <x v="0"/>
    <m/>
  </r>
  <r>
    <n v="4111"/>
    <x v="0"/>
    <x v="0"/>
    <x v="0"/>
    <x v="0"/>
    <x v="7"/>
    <x v="69"/>
    <x v="0"/>
    <x v="0"/>
    <s v="Tesseramento"/>
    <x v="1"/>
    <x v="0"/>
    <x v="0"/>
    <m/>
  </r>
  <r>
    <n v="167308"/>
    <x v="0"/>
    <x v="0"/>
    <x v="0"/>
    <x v="2"/>
    <x v="7"/>
    <x v="69"/>
    <x v="0"/>
    <x v="0"/>
    <s v="Tesseramento"/>
    <x v="1"/>
    <x v="0"/>
    <x v="0"/>
    <m/>
  </r>
  <r>
    <n v="125844"/>
    <x v="0"/>
    <x v="0"/>
    <x v="0"/>
    <x v="0"/>
    <x v="7"/>
    <x v="69"/>
    <x v="0"/>
    <x v="0"/>
    <s v="Tesseramento"/>
    <x v="1"/>
    <x v="0"/>
    <x v="0"/>
    <m/>
  </r>
  <r>
    <n v="166004"/>
    <x v="0"/>
    <x v="0"/>
    <x v="0"/>
    <x v="0"/>
    <x v="7"/>
    <x v="69"/>
    <x v="0"/>
    <x v="1"/>
    <s v="Tesseramento"/>
    <x v="1"/>
    <x v="0"/>
    <x v="0"/>
    <m/>
  </r>
  <r>
    <n v="2133"/>
    <x v="0"/>
    <x v="0"/>
    <x v="0"/>
    <x v="0"/>
    <x v="7"/>
    <x v="69"/>
    <x v="0"/>
    <x v="1"/>
    <s v="Tesseramento"/>
    <x v="1"/>
    <x v="3"/>
    <x v="0"/>
    <m/>
  </r>
  <r>
    <n v="2135"/>
    <x v="0"/>
    <x v="0"/>
    <x v="0"/>
    <x v="0"/>
    <x v="7"/>
    <x v="69"/>
    <x v="0"/>
    <x v="0"/>
    <s v="Tesseramento"/>
    <x v="1"/>
    <x v="4"/>
    <x v="0"/>
    <m/>
  </r>
  <r>
    <n v="2138"/>
    <x v="0"/>
    <x v="0"/>
    <x v="0"/>
    <x v="0"/>
    <x v="7"/>
    <x v="69"/>
    <x v="0"/>
    <x v="0"/>
    <s v="Tesseramento"/>
    <x v="1"/>
    <x v="4"/>
    <x v="0"/>
    <m/>
  </r>
  <r>
    <n v="136601"/>
    <x v="0"/>
    <x v="0"/>
    <x v="0"/>
    <x v="0"/>
    <x v="7"/>
    <x v="69"/>
    <x v="0"/>
    <x v="1"/>
    <s v="Tesseramento"/>
    <x v="1"/>
    <x v="1"/>
    <x v="0"/>
    <m/>
  </r>
  <r>
    <n v="124958"/>
    <x v="0"/>
    <x v="0"/>
    <x v="0"/>
    <x v="0"/>
    <x v="7"/>
    <x v="69"/>
    <x v="0"/>
    <x v="0"/>
    <s v="Tesseramento"/>
    <x v="1"/>
    <x v="3"/>
    <x v="0"/>
    <m/>
  </r>
  <r>
    <n v="183296"/>
    <x v="1"/>
    <x v="0"/>
    <x v="0"/>
    <x v="0"/>
    <x v="7"/>
    <x v="69"/>
    <x v="0"/>
    <x v="0"/>
    <s v="Tesseramento"/>
    <x v="1"/>
    <x v="2"/>
    <x v="0"/>
    <m/>
  </r>
  <r>
    <n v="13264"/>
    <x v="0"/>
    <x v="0"/>
    <x v="0"/>
    <x v="0"/>
    <x v="7"/>
    <x v="69"/>
    <x v="0"/>
    <x v="0"/>
    <s v="Tesseramento"/>
    <x v="1"/>
    <x v="3"/>
    <x v="0"/>
    <m/>
  </r>
  <r>
    <n v="221891"/>
    <x v="1"/>
    <x v="0"/>
    <x v="0"/>
    <x v="2"/>
    <x v="7"/>
    <x v="69"/>
    <x v="0"/>
    <x v="0"/>
    <s v="Tesseramento"/>
    <x v="1"/>
    <x v="5"/>
    <x v="0"/>
    <m/>
  </r>
  <r>
    <n v="24199"/>
    <x v="0"/>
    <x v="0"/>
    <x v="0"/>
    <x v="0"/>
    <x v="7"/>
    <x v="69"/>
    <x v="0"/>
    <x v="1"/>
    <s v="Tesseramento"/>
    <x v="1"/>
    <x v="4"/>
    <x v="0"/>
    <m/>
  </r>
  <r>
    <n v="2140"/>
    <x v="0"/>
    <x v="0"/>
    <x v="0"/>
    <x v="4"/>
    <x v="7"/>
    <x v="69"/>
    <x v="0"/>
    <x v="0"/>
    <s v="Tesseramento"/>
    <x v="1"/>
    <x v="4"/>
    <x v="0"/>
    <m/>
  </r>
  <r>
    <n v="46040"/>
    <x v="0"/>
    <x v="0"/>
    <x v="0"/>
    <x v="0"/>
    <x v="7"/>
    <x v="69"/>
    <x v="0"/>
    <x v="1"/>
    <s v="Tesseramento"/>
    <x v="1"/>
    <x v="4"/>
    <x v="0"/>
    <m/>
  </r>
  <r>
    <n v="22228"/>
    <x v="0"/>
    <x v="0"/>
    <x v="0"/>
    <x v="0"/>
    <x v="7"/>
    <x v="69"/>
    <x v="0"/>
    <x v="0"/>
    <s v="Tesseramento"/>
    <x v="1"/>
    <x v="4"/>
    <x v="0"/>
    <m/>
  </r>
  <r>
    <n v="185668"/>
    <x v="1"/>
    <x v="0"/>
    <x v="0"/>
    <x v="0"/>
    <x v="7"/>
    <x v="69"/>
    <x v="0"/>
    <x v="0"/>
    <s v="Tesseramento"/>
    <x v="1"/>
    <x v="5"/>
    <x v="0"/>
    <m/>
  </r>
  <r>
    <n v="2146"/>
    <x v="0"/>
    <x v="0"/>
    <x v="0"/>
    <x v="0"/>
    <x v="7"/>
    <x v="69"/>
    <x v="0"/>
    <x v="0"/>
    <s v="Tesseramento"/>
    <x v="1"/>
    <x v="4"/>
    <x v="0"/>
    <m/>
  </r>
  <r>
    <n v="112649"/>
    <x v="0"/>
    <x v="0"/>
    <x v="0"/>
    <x v="1"/>
    <x v="7"/>
    <x v="69"/>
    <x v="0"/>
    <x v="0"/>
    <s v="Tesseramento"/>
    <x v="1"/>
    <x v="1"/>
    <x v="0"/>
    <m/>
  </r>
  <r>
    <n v="42377"/>
    <x v="0"/>
    <x v="0"/>
    <x v="0"/>
    <x v="0"/>
    <x v="7"/>
    <x v="69"/>
    <x v="0"/>
    <x v="0"/>
    <s v="Tesseramento"/>
    <x v="1"/>
    <x v="0"/>
    <x v="0"/>
    <m/>
  </r>
  <r>
    <n v="2154"/>
    <x v="0"/>
    <x v="0"/>
    <x v="0"/>
    <x v="0"/>
    <x v="7"/>
    <x v="69"/>
    <x v="0"/>
    <x v="0"/>
    <s v="Tesseramento"/>
    <x v="1"/>
    <x v="4"/>
    <x v="0"/>
    <m/>
  </r>
  <r>
    <n v="2155"/>
    <x v="0"/>
    <x v="0"/>
    <x v="0"/>
    <x v="0"/>
    <x v="7"/>
    <x v="69"/>
    <x v="0"/>
    <x v="0"/>
    <s v="Tesseramento"/>
    <x v="1"/>
    <x v="4"/>
    <x v="0"/>
    <m/>
  </r>
  <r>
    <n v="2156"/>
    <x v="0"/>
    <x v="0"/>
    <x v="0"/>
    <x v="0"/>
    <x v="7"/>
    <x v="69"/>
    <x v="0"/>
    <x v="0"/>
    <s v="Tesseramento"/>
    <x v="1"/>
    <x v="0"/>
    <x v="0"/>
    <m/>
  </r>
  <r>
    <n v="2159"/>
    <x v="0"/>
    <x v="0"/>
    <x v="0"/>
    <x v="1"/>
    <x v="7"/>
    <x v="69"/>
    <x v="0"/>
    <x v="0"/>
    <s v="Tesseramento"/>
    <x v="1"/>
    <x v="0"/>
    <x v="0"/>
    <m/>
  </r>
  <r>
    <n v="199071"/>
    <x v="0"/>
    <x v="0"/>
    <x v="0"/>
    <x v="0"/>
    <x v="7"/>
    <x v="69"/>
    <x v="0"/>
    <x v="1"/>
    <s v="Tesseramento"/>
    <x v="1"/>
    <x v="0"/>
    <x v="0"/>
    <m/>
  </r>
  <r>
    <n v="2158"/>
    <x v="0"/>
    <x v="0"/>
    <x v="0"/>
    <x v="0"/>
    <x v="7"/>
    <x v="69"/>
    <x v="0"/>
    <x v="0"/>
    <s v="Tesseramento"/>
    <x v="1"/>
    <x v="4"/>
    <x v="0"/>
    <m/>
  </r>
  <r>
    <n v="2157"/>
    <x v="0"/>
    <x v="0"/>
    <x v="0"/>
    <x v="0"/>
    <x v="7"/>
    <x v="69"/>
    <x v="0"/>
    <x v="0"/>
    <s v="Tesseramento"/>
    <x v="1"/>
    <x v="3"/>
    <x v="0"/>
    <m/>
  </r>
  <r>
    <n v="2163"/>
    <x v="0"/>
    <x v="0"/>
    <x v="0"/>
    <x v="0"/>
    <x v="7"/>
    <x v="69"/>
    <x v="0"/>
    <x v="0"/>
    <s v="Tesseramento"/>
    <x v="1"/>
    <x v="4"/>
    <x v="0"/>
    <m/>
  </r>
  <r>
    <n v="2162"/>
    <x v="0"/>
    <x v="0"/>
    <x v="0"/>
    <x v="0"/>
    <x v="7"/>
    <x v="69"/>
    <x v="0"/>
    <x v="0"/>
    <s v="Tesseramento"/>
    <x v="1"/>
    <x v="4"/>
    <x v="0"/>
    <m/>
  </r>
  <r>
    <n v="2253"/>
    <x v="0"/>
    <x v="0"/>
    <x v="0"/>
    <x v="0"/>
    <x v="7"/>
    <x v="69"/>
    <x v="0"/>
    <x v="1"/>
    <s v="Tesseramento"/>
    <x v="1"/>
    <x v="4"/>
    <x v="0"/>
    <m/>
  </r>
  <r>
    <n v="31266"/>
    <x v="0"/>
    <x v="0"/>
    <x v="0"/>
    <x v="0"/>
    <x v="7"/>
    <x v="69"/>
    <x v="0"/>
    <x v="0"/>
    <s v="Tesseramento"/>
    <x v="1"/>
    <x v="3"/>
    <x v="0"/>
    <m/>
  </r>
  <r>
    <n v="202920"/>
    <x v="0"/>
    <x v="0"/>
    <x v="0"/>
    <x v="0"/>
    <x v="7"/>
    <x v="69"/>
    <x v="0"/>
    <x v="0"/>
    <s v="Tesseramento"/>
    <x v="1"/>
    <x v="0"/>
    <x v="0"/>
    <m/>
  </r>
  <r>
    <n v="192809"/>
    <x v="0"/>
    <x v="0"/>
    <x v="0"/>
    <x v="0"/>
    <x v="7"/>
    <x v="69"/>
    <x v="0"/>
    <x v="0"/>
    <s v="Tesseramento"/>
    <x v="1"/>
    <x v="3"/>
    <x v="0"/>
    <m/>
  </r>
  <r>
    <n v="220003"/>
    <x v="0"/>
    <x v="0"/>
    <x v="0"/>
    <x v="1"/>
    <x v="7"/>
    <x v="69"/>
    <x v="0"/>
    <x v="1"/>
    <s v="Tesseramento"/>
    <x v="1"/>
    <x v="3"/>
    <x v="0"/>
    <m/>
  </r>
  <r>
    <n v="70648"/>
    <x v="0"/>
    <x v="0"/>
    <x v="0"/>
    <x v="0"/>
    <x v="7"/>
    <x v="69"/>
    <x v="0"/>
    <x v="0"/>
    <s v="Tesseramento"/>
    <x v="1"/>
    <x v="4"/>
    <x v="0"/>
    <m/>
  </r>
  <r>
    <n v="47005"/>
    <x v="0"/>
    <x v="0"/>
    <x v="0"/>
    <x v="0"/>
    <x v="7"/>
    <x v="69"/>
    <x v="0"/>
    <x v="0"/>
    <s v="Tesseramento"/>
    <x v="1"/>
    <x v="4"/>
    <x v="0"/>
    <m/>
  </r>
  <r>
    <n v="173763"/>
    <x v="0"/>
    <x v="0"/>
    <x v="0"/>
    <x v="0"/>
    <x v="7"/>
    <x v="69"/>
    <x v="0"/>
    <x v="0"/>
    <s v="Tesseramento"/>
    <x v="1"/>
    <x v="0"/>
    <x v="0"/>
    <m/>
  </r>
  <r>
    <n v="164965"/>
    <x v="0"/>
    <x v="0"/>
    <x v="0"/>
    <x v="1"/>
    <x v="7"/>
    <x v="69"/>
    <x v="0"/>
    <x v="0"/>
    <s v="Tesseramento"/>
    <x v="1"/>
    <x v="1"/>
    <x v="0"/>
    <m/>
  </r>
  <r>
    <n v="173881"/>
    <x v="0"/>
    <x v="0"/>
    <x v="0"/>
    <x v="0"/>
    <x v="7"/>
    <x v="69"/>
    <x v="0"/>
    <x v="0"/>
    <s v="Tesseramento"/>
    <x v="1"/>
    <x v="1"/>
    <x v="0"/>
    <m/>
  </r>
  <r>
    <n v="2171"/>
    <x v="0"/>
    <x v="0"/>
    <x v="0"/>
    <x v="0"/>
    <x v="7"/>
    <x v="69"/>
    <x v="0"/>
    <x v="0"/>
    <s v="Tesseramento"/>
    <x v="1"/>
    <x v="4"/>
    <x v="0"/>
    <m/>
  </r>
  <r>
    <n v="2172"/>
    <x v="0"/>
    <x v="0"/>
    <x v="0"/>
    <x v="0"/>
    <x v="7"/>
    <x v="69"/>
    <x v="0"/>
    <x v="0"/>
    <s v="Tesseramento"/>
    <x v="1"/>
    <x v="4"/>
    <x v="0"/>
    <m/>
  </r>
  <r>
    <n v="120849"/>
    <x v="0"/>
    <x v="0"/>
    <x v="0"/>
    <x v="0"/>
    <x v="7"/>
    <x v="69"/>
    <x v="0"/>
    <x v="0"/>
    <s v="Tesseramento"/>
    <x v="1"/>
    <x v="0"/>
    <x v="0"/>
    <m/>
  </r>
  <r>
    <n v="162110"/>
    <x v="1"/>
    <x v="0"/>
    <x v="0"/>
    <x v="1"/>
    <x v="7"/>
    <x v="69"/>
    <x v="0"/>
    <x v="1"/>
    <s v="Tesseramento"/>
    <x v="1"/>
    <x v="7"/>
    <x v="0"/>
    <m/>
  </r>
  <r>
    <n v="24919"/>
    <x v="0"/>
    <x v="0"/>
    <x v="0"/>
    <x v="0"/>
    <x v="7"/>
    <x v="69"/>
    <x v="0"/>
    <x v="0"/>
    <s v="Tesseramento"/>
    <x v="1"/>
    <x v="0"/>
    <x v="0"/>
    <m/>
  </r>
  <r>
    <n v="130884"/>
    <x v="0"/>
    <x v="0"/>
    <x v="0"/>
    <x v="0"/>
    <x v="7"/>
    <x v="69"/>
    <x v="0"/>
    <x v="0"/>
    <s v="Tesseramento"/>
    <x v="1"/>
    <x v="0"/>
    <x v="0"/>
    <m/>
  </r>
  <r>
    <n v="103196"/>
    <x v="0"/>
    <x v="0"/>
    <x v="0"/>
    <x v="0"/>
    <x v="7"/>
    <x v="69"/>
    <x v="0"/>
    <x v="0"/>
    <s v="Tesseramento"/>
    <x v="1"/>
    <x v="4"/>
    <x v="0"/>
    <m/>
  </r>
  <r>
    <n v="56750"/>
    <x v="0"/>
    <x v="0"/>
    <x v="0"/>
    <x v="0"/>
    <x v="7"/>
    <x v="69"/>
    <x v="0"/>
    <x v="0"/>
    <s v="Tesseramento"/>
    <x v="1"/>
    <x v="3"/>
    <x v="0"/>
    <m/>
  </r>
  <r>
    <n v="190156"/>
    <x v="0"/>
    <x v="0"/>
    <x v="0"/>
    <x v="0"/>
    <x v="7"/>
    <x v="69"/>
    <x v="0"/>
    <x v="0"/>
    <s v="Tesseramento"/>
    <x v="1"/>
    <x v="3"/>
    <x v="0"/>
    <m/>
  </r>
  <r>
    <n v="2177"/>
    <x v="0"/>
    <x v="0"/>
    <x v="0"/>
    <x v="0"/>
    <x v="7"/>
    <x v="69"/>
    <x v="0"/>
    <x v="0"/>
    <s v="Tesseramento"/>
    <x v="1"/>
    <x v="4"/>
    <x v="0"/>
    <m/>
  </r>
  <r>
    <n v="2181"/>
    <x v="0"/>
    <x v="0"/>
    <x v="0"/>
    <x v="0"/>
    <x v="7"/>
    <x v="69"/>
    <x v="0"/>
    <x v="0"/>
    <s v="Tesseramento"/>
    <x v="1"/>
    <x v="4"/>
    <x v="0"/>
    <m/>
  </r>
  <r>
    <n v="2180"/>
    <x v="0"/>
    <x v="0"/>
    <x v="0"/>
    <x v="0"/>
    <x v="7"/>
    <x v="69"/>
    <x v="0"/>
    <x v="0"/>
    <s v="Tesseramento"/>
    <x v="1"/>
    <x v="1"/>
    <x v="0"/>
    <m/>
  </r>
  <r>
    <n v="2182"/>
    <x v="0"/>
    <x v="0"/>
    <x v="0"/>
    <x v="0"/>
    <x v="7"/>
    <x v="69"/>
    <x v="0"/>
    <x v="0"/>
    <s v="Tesseramento"/>
    <x v="1"/>
    <x v="3"/>
    <x v="0"/>
    <m/>
  </r>
  <r>
    <n v="55875"/>
    <x v="0"/>
    <x v="0"/>
    <x v="0"/>
    <x v="0"/>
    <x v="7"/>
    <x v="69"/>
    <x v="0"/>
    <x v="0"/>
    <s v="Tesseramento"/>
    <x v="1"/>
    <x v="3"/>
    <x v="0"/>
    <m/>
  </r>
  <r>
    <n v="183297"/>
    <x v="1"/>
    <x v="0"/>
    <x v="0"/>
    <x v="0"/>
    <x v="7"/>
    <x v="69"/>
    <x v="0"/>
    <x v="0"/>
    <s v="Tesseramento"/>
    <x v="1"/>
    <x v="2"/>
    <x v="0"/>
    <m/>
  </r>
  <r>
    <n v="160374"/>
    <x v="0"/>
    <x v="0"/>
    <x v="0"/>
    <x v="0"/>
    <x v="7"/>
    <x v="69"/>
    <x v="0"/>
    <x v="1"/>
    <s v="Tesseramento"/>
    <x v="1"/>
    <x v="0"/>
    <x v="0"/>
    <m/>
  </r>
  <r>
    <n v="66322"/>
    <x v="0"/>
    <x v="0"/>
    <x v="0"/>
    <x v="0"/>
    <x v="7"/>
    <x v="69"/>
    <x v="0"/>
    <x v="0"/>
    <s v="Tesseramento"/>
    <x v="1"/>
    <x v="1"/>
    <x v="0"/>
    <m/>
  </r>
  <r>
    <n v="58735"/>
    <x v="0"/>
    <x v="0"/>
    <x v="0"/>
    <x v="0"/>
    <x v="7"/>
    <x v="69"/>
    <x v="0"/>
    <x v="0"/>
    <s v="Tesseramento"/>
    <x v="1"/>
    <x v="0"/>
    <x v="0"/>
    <m/>
  </r>
  <r>
    <n v="1857"/>
    <x v="0"/>
    <x v="0"/>
    <x v="0"/>
    <x v="0"/>
    <x v="7"/>
    <x v="69"/>
    <x v="0"/>
    <x v="1"/>
    <s v="Tesseramento"/>
    <x v="1"/>
    <x v="4"/>
    <x v="0"/>
    <m/>
  </r>
  <r>
    <n v="200023"/>
    <x v="0"/>
    <x v="0"/>
    <x v="0"/>
    <x v="1"/>
    <x v="7"/>
    <x v="69"/>
    <x v="0"/>
    <x v="0"/>
    <s v="Tesseramento"/>
    <x v="1"/>
    <x v="3"/>
    <x v="0"/>
    <m/>
  </r>
  <r>
    <n v="95116"/>
    <x v="0"/>
    <x v="0"/>
    <x v="0"/>
    <x v="0"/>
    <x v="7"/>
    <x v="69"/>
    <x v="0"/>
    <x v="0"/>
    <s v="Tesseramento"/>
    <x v="1"/>
    <x v="1"/>
    <x v="0"/>
    <m/>
  </r>
  <r>
    <n v="211464"/>
    <x v="0"/>
    <x v="0"/>
    <x v="0"/>
    <x v="2"/>
    <x v="7"/>
    <x v="69"/>
    <x v="0"/>
    <x v="1"/>
    <s v="Tesseramento"/>
    <x v="1"/>
    <x v="0"/>
    <x v="0"/>
    <m/>
  </r>
  <r>
    <n v="194237"/>
    <x v="1"/>
    <x v="0"/>
    <x v="0"/>
    <x v="2"/>
    <x v="7"/>
    <x v="69"/>
    <x v="0"/>
    <x v="0"/>
    <s v="Tesseramento"/>
    <x v="1"/>
    <x v="5"/>
    <x v="0"/>
    <m/>
  </r>
  <r>
    <n v="47060"/>
    <x v="0"/>
    <x v="0"/>
    <x v="0"/>
    <x v="0"/>
    <x v="7"/>
    <x v="69"/>
    <x v="0"/>
    <x v="0"/>
    <s v="Tesseramento"/>
    <x v="1"/>
    <x v="0"/>
    <x v="0"/>
    <m/>
  </r>
  <r>
    <n v="194884"/>
    <x v="1"/>
    <x v="0"/>
    <x v="0"/>
    <x v="2"/>
    <x v="7"/>
    <x v="69"/>
    <x v="0"/>
    <x v="1"/>
    <s v="Tesseramento"/>
    <x v="1"/>
    <x v="5"/>
    <x v="0"/>
    <m/>
  </r>
  <r>
    <n v="170043"/>
    <x v="1"/>
    <x v="0"/>
    <x v="0"/>
    <x v="2"/>
    <x v="7"/>
    <x v="69"/>
    <x v="0"/>
    <x v="0"/>
    <s v="Tesseramento"/>
    <x v="1"/>
    <x v="7"/>
    <x v="0"/>
    <m/>
  </r>
  <r>
    <n v="2060"/>
    <x v="0"/>
    <x v="0"/>
    <x v="0"/>
    <x v="0"/>
    <x v="7"/>
    <x v="69"/>
    <x v="0"/>
    <x v="1"/>
    <s v="Tesseramento"/>
    <x v="1"/>
    <x v="4"/>
    <x v="0"/>
    <m/>
  </r>
  <r>
    <n v="158761"/>
    <x v="0"/>
    <x v="0"/>
    <x v="0"/>
    <x v="0"/>
    <x v="7"/>
    <x v="69"/>
    <x v="0"/>
    <x v="1"/>
    <s v="Tesseramento"/>
    <x v="1"/>
    <x v="3"/>
    <x v="0"/>
    <m/>
  </r>
  <r>
    <n v="230136"/>
    <x v="0"/>
    <x v="0"/>
    <x v="0"/>
    <x v="2"/>
    <x v="7"/>
    <x v="69"/>
    <x v="0"/>
    <x v="0"/>
    <s v="Tesseramento"/>
    <x v="1"/>
    <x v="0"/>
    <x v="0"/>
    <m/>
  </r>
  <r>
    <n v="230135"/>
    <x v="1"/>
    <x v="0"/>
    <x v="0"/>
    <x v="2"/>
    <x v="7"/>
    <x v="69"/>
    <x v="0"/>
    <x v="1"/>
    <s v="Tesseramento"/>
    <x v="1"/>
    <x v="5"/>
    <x v="0"/>
    <m/>
  </r>
  <r>
    <n v="198560"/>
    <x v="0"/>
    <x v="0"/>
    <x v="0"/>
    <x v="2"/>
    <x v="7"/>
    <x v="69"/>
    <x v="0"/>
    <x v="0"/>
    <s v="Tesseramento"/>
    <x v="1"/>
    <x v="0"/>
    <x v="0"/>
    <m/>
  </r>
  <r>
    <n v="87987"/>
    <x v="0"/>
    <x v="0"/>
    <x v="0"/>
    <x v="0"/>
    <x v="7"/>
    <x v="69"/>
    <x v="0"/>
    <x v="0"/>
    <s v="Tesseramento"/>
    <x v="1"/>
    <x v="3"/>
    <x v="0"/>
    <m/>
  </r>
  <r>
    <n v="133207"/>
    <x v="0"/>
    <x v="0"/>
    <x v="0"/>
    <x v="0"/>
    <x v="7"/>
    <x v="69"/>
    <x v="0"/>
    <x v="0"/>
    <s v="Tesseramento"/>
    <x v="1"/>
    <x v="0"/>
    <x v="0"/>
    <m/>
  </r>
  <r>
    <n v="87986"/>
    <x v="0"/>
    <x v="0"/>
    <x v="0"/>
    <x v="0"/>
    <x v="7"/>
    <x v="69"/>
    <x v="0"/>
    <x v="0"/>
    <s v="Tesseramento"/>
    <x v="1"/>
    <x v="3"/>
    <x v="0"/>
    <m/>
  </r>
  <r>
    <n v="113798"/>
    <x v="0"/>
    <x v="0"/>
    <x v="0"/>
    <x v="1"/>
    <x v="7"/>
    <x v="69"/>
    <x v="0"/>
    <x v="1"/>
    <s v="Tesseramento"/>
    <x v="1"/>
    <x v="1"/>
    <x v="0"/>
    <m/>
  </r>
  <r>
    <n v="173511"/>
    <x v="0"/>
    <x v="0"/>
    <x v="0"/>
    <x v="0"/>
    <x v="7"/>
    <x v="69"/>
    <x v="0"/>
    <x v="0"/>
    <s v="Tesseramento"/>
    <x v="1"/>
    <x v="0"/>
    <x v="0"/>
    <m/>
  </r>
  <r>
    <n v="173512"/>
    <x v="1"/>
    <x v="0"/>
    <x v="0"/>
    <x v="0"/>
    <x v="7"/>
    <x v="69"/>
    <x v="0"/>
    <x v="1"/>
    <s v="Tesseramento"/>
    <x v="1"/>
    <x v="6"/>
    <x v="0"/>
    <m/>
  </r>
  <r>
    <n v="217983"/>
    <x v="1"/>
    <x v="0"/>
    <x v="0"/>
    <x v="0"/>
    <x v="7"/>
    <x v="69"/>
    <x v="0"/>
    <x v="0"/>
    <s v="Tesseramento"/>
    <x v="1"/>
    <x v="5"/>
    <x v="0"/>
    <m/>
  </r>
  <r>
    <n v="217991"/>
    <x v="1"/>
    <x v="0"/>
    <x v="0"/>
    <x v="2"/>
    <x v="7"/>
    <x v="69"/>
    <x v="0"/>
    <x v="1"/>
    <s v="Tesseramento"/>
    <x v="1"/>
    <x v="5"/>
    <x v="0"/>
    <m/>
  </r>
  <r>
    <n v="194238"/>
    <x v="1"/>
    <x v="0"/>
    <x v="0"/>
    <x v="0"/>
    <x v="7"/>
    <x v="69"/>
    <x v="0"/>
    <x v="0"/>
    <s v="Tesseramento"/>
    <x v="1"/>
    <x v="6"/>
    <x v="0"/>
    <m/>
  </r>
  <r>
    <n v="221639"/>
    <x v="0"/>
    <x v="0"/>
    <x v="0"/>
    <x v="1"/>
    <x v="7"/>
    <x v="69"/>
    <x v="0"/>
    <x v="0"/>
    <s v="Tesseramento"/>
    <x v="1"/>
    <x v="4"/>
    <x v="0"/>
    <m/>
  </r>
  <r>
    <n v="121104"/>
    <x v="0"/>
    <x v="0"/>
    <x v="0"/>
    <x v="0"/>
    <x v="7"/>
    <x v="69"/>
    <x v="0"/>
    <x v="0"/>
    <s v="Tesseramento"/>
    <x v="1"/>
    <x v="1"/>
    <x v="0"/>
    <m/>
  </r>
  <r>
    <n v="204723"/>
    <x v="0"/>
    <x v="0"/>
    <x v="0"/>
    <x v="0"/>
    <x v="7"/>
    <x v="69"/>
    <x v="0"/>
    <x v="0"/>
    <s v="Tesseramento"/>
    <x v="1"/>
    <x v="1"/>
    <x v="0"/>
    <m/>
  </r>
  <r>
    <n v="43465"/>
    <x v="0"/>
    <x v="0"/>
    <x v="0"/>
    <x v="0"/>
    <x v="7"/>
    <x v="69"/>
    <x v="0"/>
    <x v="0"/>
    <s v="Tesseramento"/>
    <x v="1"/>
    <x v="3"/>
    <x v="0"/>
    <m/>
  </r>
  <r>
    <n v="102304"/>
    <x v="0"/>
    <x v="0"/>
    <x v="0"/>
    <x v="0"/>
    <x v="7"/>
    <x v="69"/>
    <x v="0"/>
    <x v="0"/>
    <s v="Tesseramento"/>
    <x v="1"/>
    <x v="1"/>
    <x v="0"/>
    <m/>
  </r>
  <r>
    <n v="76817"/>
    <x v="0"/>
    <x v="0"/>
    <x v="0"/>
    <x v="0"/>
    <x v="7"/>
    <x v="69"/>
    <x v="0"/>
    <x v="1"/>
    <s v="Tesseramento"/>
    <x v="1"/>
    <x v="1"/>
    <x v="0"/>
    <m/>
  </r>
  <r>
    <n v="62384"/>
    <x v="0"/>
    <x v="0"/>
    <x v="0"/>
    <x v="0"/>
    <x v="7"/>
    <x v="69"/>
    <x v="0"/>
    <x v="0"/>
    <s v="Tesseramento"/>
    <x v="1"/>
    <x v="4"/>
    <x v="0"/>
    <m/>
  </r>
  <r>
    <n v="106158"/>
    <x v="0"/>
    <x v="0"/>
    <x v="0"/>
    <x v="0"/>
    <x v="7"/>
    <x v="69"/>
    <x v="0"/>
    <x v="0"/>
    <s v="Tesseramento"/>
    <x v="1"/>
    <x v="4"/>
    <x v="0"/>
    <m/>
  </r>
  <r>
    <n v="24921"/>
    <x v="0"/>
    <x v="0"/>
    <x v="0"/>
    <x v="0"/>
    <x v="7"/>
    <x v="69"/>
    <x v="0"/>
    <x v="1"/>
    <s v="Tesseramento"/>
    <x v="1"/>
    <x v="4"/>
    <x v="0"/>
    <m/>
  </r>
  <r>
    <n v="36618"/>
    <x v="0"/>
    <x v="0"/>
    <x v="0"/>
    <x v="0"/>
    <x v="7"/>
    <x v="69"/>
    <x v="0"/>
    <x v="0"/>
    <s v="Tesseramento"/>
    <x v="1"/>
    <x v="4"/>
    <x v="0"/>
    <m/>
  </r>
  <r>
    <n v="2198"/>
    <x v="0"/>
    <x v="0"/>
    <x v="0"/>
    <x v="0"/>
    <x v="7"/>
    <x v="69"/>
    <x v="0"/>
    <x v="0"/>
    <s v="Tesseramento"/>
    <x v="1"/>
    <x v="4"/>
    <x v="0"/>
    <m/>
  </r>
  <r>
    <n v="190191"/>
    <x v="0"/>
    <x v="0"/>
    <x v="0"/>
    <x v="0"/>
    <x v="7"/>
    <x v="69"/>
    <x v="0"/>
    <x v="0"/>
    <s v="Tesseramento"/>
    <x v="1"/>
    <x v="0"/>
    <x v="0"/>
    <m/>
  </r>
  <r>
    <n v="2218"/>
    <x v="0"/>
    <x v="0"/>
    <x v="0"/>
    <x v="0"/>
    <x v="7"/>
    <x v="69"/>
    <x v="0"/>
    <x v="1"/>
    <s v="Tesseramento"/>
    <x v="1"/>
    <x v="4"/>
    <x v="0"/>
    <m/>
  </r>
  <r>
    <n v="2029"/>
    <x v="0"/>
    <x v="0"/>
    <x v="0"/>
    <x v="1"/>
    <x v="7"/>
    <x v="69"/>
    <x v="0"/>
    <x v="1"/>
    <s v="Tesseramento"/>
    <x v="1"/>
    <x v="4"/>
    <x v="0"/>
    <m/>
  </r>
  <r>
    <n v="122631"/>
    <x v="0"/>
    <x v="0"/>
    <x v="0"/>
    <x v="0"/>
    <x v="7"/>
    <x v="69"/>
    <x v="0"/>
    <x v="0"/>
    <s v="Tesseramento"/>
    <x v="1"/>
    <x v="0"/>
    <x v="0"/>
    <m/>
  </r>
  <r>
    <n v="1984"/>
    <x v="0"/>
    <x v="0"/>
    <x v="0"/>
    <x v="0"/>
    <x v="7"/>
    <x v="69"/>
    <x v="0"/>
    <x v="1"/>
    <s v="Tesseramento"/>
    <x v="1"/>
    <x v="4"/>
    <x v="0"/>
    <m/>
  </r>
  <r>
    <n v="76849"/>
    <x v="0"/>
    <x v="0"/>
    <x v="0"/>
    <x v="0"/>
    <x v="7"/>
    <x v="69"/>
    <x v="0"/>
    <x v="1"/>
    <s v="Tesseramento"/>
    <x v="1"/>
    <x v="4"/>
    <x v="0"/>
    <m/>
  </r>
  <r>
    <n v="175624"/>
    <x v="0"/>
    <x v="0"/>
    <x v="0"/>
    <x v="0"/>
    <x v="7"/>
    <x v="69"/>
    <x v="0"/>
    <x v="1"/>
    <s v="Tesseramento"/>
    <x v="1"/>
    <x v="0"/>
    <x v="0"/>
    <m/>
  </r>
  <r>
    <n v="135102"/>
    <x v="0"/>
    <x v="0"/>
    <x v="0"/>
    <x v="0"/>
    <x v="7"/>
    <x v="69"/>
    <x v="0"/>
    <x v="1"/>
    <s v="Tesseramento"/>
    <x v="1"/>
    <x v="0"/>
    <x v="0"/>
    <m/>
  </r>
  <r>
    <n v="169941"/>
    <x v="0"/>
    <x v="0"/>
    <x v="0"/>
    <x v="0"/>
    <x v="7"/>
    <x v="69"/>
    <x v="0"/>
    <x v="0"/>
    <s v="Tesseramento"/>
    <x v="1"/>
    <x v="0"/>
    <x v="0"/>
    <m/>
  </r>
  <r>
    <n v="162641"/>
    <x v="0"/>
    <x v="0"/>
    <x v="0"/>
    <x v="0"/>
    <x v="7"/>
    <x v="69"/>
    <x v="0"/>
    <x v="0"/>
    <s v="Tesseramento"/>
    <x v="1"/>
    <x v="0"/>
    <x v="0"/>
    <m/>
  </r>
  <r>
    <n v="162642"/>
    <x v="0"/>
    <x v="0"/>
    <x v="0"/>
    <x v="0"/>
    <x v="7"/>
    <x v="69"/>
    <x v="0"/>
    <x v="0"/>
    <s v="Tesseramento"/>
    <x v="1"/>
    <x v="0"/>
    <x v="0"/>
    <m/>
  </r>
  <r>
    <n v="71653"/>
    <x v="0"/>
    <x v="0"/>
    <x v="0"/>
    <x v="0"/>
    <x v="7"/>
    <x v="69"/>
    <x v="0"/>
    <x v="0"/>
    <s v="Tesseramento"/>
    <x v="1"/>
    <x v="1"/>
    <x v="0"/>
    <m/>
  </r>
  <r>
    <n v="233127"/>
    <x v="1"/>
    <x v="0"/>
    <x v="0"/>
    <x v="2"/>
    <x v="7"/>
    <x v="69"/>
    <x v="0"/>
    <x v="0"/>
    <s v="Tesseramento"/>
    <x v="1"/>
    <x v="5"/>
    <x v="0"/>
    <m/>
  </r>
  <r>
    <n v="2339"/>
    <x v="0"/>
    <x v="0"/>
    <x v="0"/>
    <x v="0"/>
    <x v="7"/>
    <x v="69"/>
    <x v="0"/>
    <x v="1"/>
    <s v="Tesseramento"/>
    <x v="1"/>
    <x v="4"/>
    <x v="0"/>
    <m/>
  </r>
  <r>
    <n v="28855"/>
    <x v="0"/>
    <x v="0"/>
    <x v="0"/>
    <x v="0"/>
    <x v="7"/>
    <x v="69"/>
    <x v="0"/>
    <x v="0"/>
    <s v="Tesseramento"/>
    <x v="1"/>
    <x v="4"/>
    <x v="0"/>
    <m/>
  </r>
  <r>
    <n v="69077"/>
    <x v="0"/>
    <x v="0"/>
    <x v="0"/>
    <x v="0"/>
    <x v="7"/>
    <x v="69"/>
    <x v="0"/>
    <x v="0"/>
    <s v="Tesseramento"/>
    <x v="1"/>
    <x v="0"/>
    <x v="0"/>
    <m/>
  </r>
  <r>
    <n v="42134"/>
    <x v="0"/>
    <x v="0"/>
    <x v="0"/>
    <x v="0"/>
    <x v="7"/>
    <x v="69"/>
    <x v="0"/>
    <x v="0"/>
    <s v="Tesseramento"/>
    <x v="1"/>
    <x v="4"/>
    <x v="0"/>
    <m/>
  </r>
  <r>
    <n v="1956"/>
    <x v="0"/>
    <x v="0"/>
    <x v="0"/>
    <x v="0"/>
    <x v="7"/>
    <x v="69"/>
    <x v="0"/>
    <x v="1"/>
    <s v="Tesseramento"/>
    <x v="1"/>
    <x v="3"/>
    <x v="0"/>
    <m/>
  </r>
  <r>
    <n v="166689"/>
    <x v="0"/>
    <x v="0"/>
    <x v="0"/>
    <x v="0"/>
    <x v="7"/>
    <x v="69"/>
    <x v="0"/>
    <x v="0"/>
    <s v="Tesseramento"/>
    <x v="1"/>
    <x v="0"/>
    <x v="0"/>
    <m/>
  </r>
  <r>
    <n v="156791"/>
    <x v="1"/>
    <x v="0"/>
    <x v="0"/>
    <x v="0"/>
    <x v="7"/>
    <x v="69"/>
    <x v="0"/>
    <x v="0"/>
    <s v="Tesseramento"/>
    <x v="1"/>
    <x v="7"/>
    <x v="0"/>
    <m/>
  </r>
  <r>
    <n v="170437"/>
    <x v="1"/>
    <x v="0"/>
    <x v="0"/>
    <x v="0"/>
    <x v="7"/>
    <x v="69"/>
    <x v="0"/>
    <x v="0"/>
    <s v="Tesseramento"/>
    <x v="1"/>
    <x v="7"/>
    <x v="0"/>
    <m/>
  </r>
  <r>
    <n v="2210"/>
    <x v="0"/>
    <x v="0"/>
    <x v="0"/>
    <x v="0"/>
    <x v="7"/>
    <x v="69"/>
    <x v="0"/>
    <x v="0"/>
    <s v="Tesseramento"/>
    <x v="1"/>
    <x v="4"/>
    <x v="0"/>
    <m/>
  </r>
  <r>
    <n v="149254"/>
    <x v="0"/>
    <x v="0"/>
    <x v="0"/>
    <x v="0"/>
    <x v="7"/>
    <x v="69"/>
    <x v="0"/>
    <x v="0"/>
    <s v="Tesseramento"/>
    <x v="1"/>
    <x v="3"/>
    <x v="0"/>
    <m/>
  </r>
  <r>
    <n v="160375"/>
    <x v="0"/>
    <x v="0"/>
    <x v="0"/>
    <x v="0"/>
    <x v="7"/>
    <x v="69"/>
    <x v="0"/>
    <x v="0"/>
    <s v="Tesseramento"/>
    <x v="1"/>
    <x v="1"/>
    <x v="0"/>
    <m/>
  </r>
  <r>
    <n v="185884"/>
    <x v="0"/>
    <x v="0"/>
    <x v="0"/>
    <x v="0"/>
    <x v="7"/>
    <x v="69"/>
    <x v="0"/>
    <x v="0"/>
    <s v="Tesseramento"/>
    <x v="1"/>
    <x v="4"/>
    <x v="0"/>
    <m/>
  </r>
  <r>
    <n v="121530"/>
    <x v="0"/>
    <x v="0"/>
    <x v="0"/>
    <x v="0"/>
    <x v="7"/>
    <x v="69"/>
    <x v="0"/>
    <x v="0"/>
    <s v="Tesseramento"/>
    <x v="1"/>
    <x v="0"/>
    <x v="0"/>
    <m/>
  </r>
  <r>
    <n v="2211"/>
    <x v="0"/>
    <x v="0"/>
    <x v="0"/>
    <x v="0"/>
    <x v="7"/>
    <x v="69"/>
    <x v="0"/>
    <x v="0"/>
    <s v="Tesseramento"/>
    <x v="1"/>
    <x v="4"/>
    <x v="0"/>
    <m/>
  </r>
  <r>
    <n v="46038"/>
    <x v="0"/>
    <x v="0"/>
    <x v="0"/>
    <x v="0"/>
    <x v="7"/>
    <x v="69"/>
    <x v="0"/>
    <x v="0"/>
    <s v="Tesseramento"/>
    <x v="1"/>
    <x v="4"/>
    <x v="0"/>
    <m/>
  </r>
  <r>
    <n v="96299"/>
    <x v="0"/>
    <x v="0"/>
    <x v="0"/>
    <x v="0"/>
    <x v="7"/>
    <x v="69"/>
    <x v="0"/>
    <x v="0"/>
    <s v="Tesseramento"/>
    <x v="1"/>
    <x v="0"/>
    <x v="0"/>
    <m/>
  </r>
  <r>
    <n v="63881"/>
    <x v="0"/>
    <x v="0"/>
    <x v="0"/>
    <x v="2"/>
    <x v="7"/>
    <x v="69"/>
    <x v="0"/>
    <x v="1"/>
    <s v="Tesseramento"/>
    <x v="1"/>
    <x v="4"/>
    <x v="0"/>
    <m/>
  </r>
  <r>
    <n v="39282"/>
    <x v="0"/>
    <x v="0"/>
    <x v="0"/>
    <x v="0"/>
    <x v="7"/>
    <x v="69"/>
    <x v="0"/>
    <x v="1"/>
    <s v="Tesseramento"/>
    <x v="1"/>
    <x v="1"/>
    <x v="0"/>
    <m/>
  </r>
  <r>
    <n v="103197"/>
    <x v="0"/>
    <x v="0"/>
    <x v="0"/>
    <x v="0"/>
    <x v="7"/>
    <x v="69"/>
    <x v="0"/>
    <x v="0"/>
    <s v="Tesseramento"/>
    <x v="1"/>
    <x v="1"/>
    <x v="0"/>
    <m/>
  </r>
  <r>
    <n v="50440"/>
    <x v="0"/>
    <x v="0"/>
    <x v="0"/>
    <x v="0"/>
    <x v="7"/>
    <x v="69"/>
    <x v="0"/>
    <x v="1"/>
    <s v="Tesseramento"/>
    <x v="1"/>
    <x v="4"/>
    <x v="0"/>
    <m/>
  </r>
  <r>
    <n v="2217"/>
    <x v="0"/>
    <x v="0"/>
    <x v="0"/>
    <x v="0"/>
    <x v="7"/>
    <x v="69"/>
    <x v="0"/>
    <x v="1"/>
    <s v="Tesseramento"/>
    <x v="1"/>
    <x v="4"/>
    <x v="0"/>
    <m/>
  </r>
  <r>
    <n v="66216"/>
    <x v="0"/>
    <x v="0"/>
    <x v="0"/>
    <x v="0"/>
    <x v="7"/>
    <x v="69"/>
    <x v="0"/>
    <x v="0"/>
    <s v="Tesseramento"/>
    <x v="1"/>
    <x v="3"/>
    <x v="0"/>
    <m/>
  </r>
  <r>
    <n v="94655"/>
    <x v="0"/>
    <x v="0"/>
    <x v="0"/>
    <x v="0"/>
    <x v="7"/>
    <x v="69"/>
    <x v="0"/>
    <x v="0"/>
    <s v="Tesseramento"/>
    <x v="1"/>
    <x v="4"/>
    <x v="0"/>
    <m/>
  </r>
  <r>
    <n v="2227"/>
    <x v="0"/>
    <x v="0"/>
    <x v="0"/>
    <x v="0"/>
    <x v="7"/>
    <x v="69"/>
    <x v="0"/>
    <x v="0"/>
    <s v="Tesseramento"/>
    <x v="1"/>
    <x v="4"/>
    <x v="0"/>
    <m/>
  </r>
  <r>
    <n v="140189"/>
    <x v="0"/>
    <x v="0"/>
    <x v="0"/>
    <x v="0"/>
    <x v="7"/>
    <x v="69"/>
    <x v="0"/>
    <x v="1"/>
    <s v="Tesseramento"/>
    <x v="1"/>
    <x v="4"/>
    <x v="0"/>
    <m/>
  </r>
  <r>
    <n v="1971"/>
    <x v="0"/>
    <x v="0"/>
    <x v="0"/>
    <x v="2"/>
    <x v="7"/>
    <x v="69"/>
    <x v="0"/>
    <x v="1"/>
    <s v="Tesseramento"/>
    <x v="1"/>
    <x v="4"/>
    <x v="0"/>
    <m/>
  </r>
  <r>
    <n v="115113"/>
    <x v="0"/>
    <x v="0"/>
    <x v="0"/>
    <x v="0"/>
    <x v="7"/>
    <x v="69"/>
    <x v="0"/>
    <x v="0"/>
    <s v="Tesseramento"/>
    <x v="1"/>
    <x v="3"/>
    <x v="0"/>
    <m/>
  </r>
  <r>
    <n v="128173"/>
    <x v="0"/>
    <x v="0"/>
    <x v="0"/>
    <x v="0"/>
    <x v="7"/>
    <x v="69"/>
    <x v="0"/>
    <x v="0"/>
    <s v="Tesseramento"/>
    <x v="1"/>
    <x v="1"/>
    <x v="0"/>
    <m/>
  </r>
  <r>
    <n v="141344"/>
    <x v="0"/>
    <x v="0"/>
    <x v="0"/>
    <x v="0"/>
    <x v="7"/>
    <x v="69"/>
    <x v="0"/>
    <x v="0"/>
    <s v="Tesseramento"/>
    <x v="1"/>
    <x v="4"/>
    <x v="0"/>
    <m/>
  </r>
  <r>
    <n v="87989"/>
    <x v="0"/>
    <x v="0"/>
    <x v="0"/>
    <x v="0"/>
    <x v="7"/>
    <x v="69"/>
    <x v="0"/>
    <x v="0"/>
    <s v="Tesseramento"/>
    <x v="1"/>
    <x v="0"/>
    <x v="0"/>
    <m/>
  </r>
  <r>
    <n v="69030"/>
    <x v="0"/>
    <x v="0"/>
    <x v="0"/>
    <x v="0"/>
    <x v="7"/>
    <x v="69"/>
    <x v="0"/>
    <x v="0"/>
    <s v="Tesseramento"/>
    <x v="1"/>
    <x v="4"/>
    <x v="0"/>
    <m/>
  </r>
  <r>
    <n v="72904"/>
    <x v="0"/>
    <x v="0"/>
    <x v="0"/>
    <x v="0"/>
    <x v="7"/>
    <x v="69"/>
    <x v="0"/>
    <x v="0"/>
    <s v="Tesseramento"/>
    <x v="1"/>
    <x v="4"/>
    <x v="0"/>
    <m/>
  </r>
  <r>
    <n v="59577"/>
    <x v="0"/>
    <x v="0"/>
    <x v="0"/>
    <x v="0"/>
    <x v="7"/>
    <x v="69"/>
    <x v="0"/>
    <x v="0"/>
    <s v="Tesseramento"/>
    <x v="1"/>
    <x v="4"/>
    <x v="0"/>
    <m/>
  </r>
  <r>
    <n v="120425"/>
    <x v="0"/>
    <x v="0"/>
    <x v="0"/>
    <x v="0"/>
    <x v="7"/>
    <x v="69"/>
    <x v="0"/>
    <x v="0"/>
    <s v="Tesseramento"/>
    <x v="1"/>
    <x v="0"/>
    <x v="0"/>
    <m/>
  </r>
  <r>
    <n v="126805"/>
    <x v="0"/>
    <x v="0"/>
    <x v="0"/>
    <x v="0"/>
    <x v="7"/>
    <x v="69"/>
    <x v="0"/>
    <x v="0"/>
    <s v="Tesseramento"/>
    <x v="1"/>
    <x v="1"/>
    <x v="0"/>
    <m/>
  </r>
  <r>
    <n v="51420"/>
    <x v="0"/>
    <x v="0"/>
    <x v="0"/>
    <x v="0"/>
    <x v="7"/>
    <x v="69"/>
    <x v="0"/>
    <x v="1"/>
    <s v="Tesseramento"/>
    <x v="1"/>
    <x v="0"/>
    <x v="0"/>
    <m/>
  </r>
  <r>
    <n v="96509"/>
    <x v="0"/>
    <x v="0"/>
    <x v="0"/>
    <x v="0"/>
    <x v="7"/>
    <x v="69"/>
    <x v="0"/>
    <x v="0"/>
    <s v="Tesseramento"/>
    <x v="1"/>
    <x v="3"/>
    <x v="0"/>
    <m/>
  </r>
  <r>
    <n v="2144"/>
    <x v="0"/>
    <x v="0"/>
    <x v="0"/>
    <x v="0"/>
    <x v="7"/>
    <x v="69"/>
    <x v="0"/>
    <x v="1"/>
    <s v="Tesseramento"/>
    <x v="1"/>
    <x v="4"/>
    <x v="0"/>
    <m/>
  </r>
  <r>
    <n v="46634"/>
    <x v="0"/>
    <x v="0"/>
    <x v="0"/>
    <x v="0"/>
    <x v="7"/>
    <x v="69"/>
    <x v="0"/>
    <x v="1"/>
    <s v="Tesseramento"/>
    <x v="1"/>
    <x v="4"/>
    <x v="0"/>
    <m/>
  </r>
  <r>
    <n v="194239"/>
    <x v="1"/>
    <x v="0"/>
    <x v="0"/>
    <x v="0"/>
    <x v="7"/>
    <x v="69"/>
    <x v="0"/>
    <x v="0"/>
    <s v="Tesseramento"/>
    <x v="1"/>
    <x v="5"/>
    <x v="0"/>
    <m/>
  </r>
  <r>
    <n v="194240"/>
    <x v="1"/>
    <x v="0"/>
    <x v="0"/>
    <x v="0"/>
    <x v="7"/>
    <x v="69"/>
    <x v="0"/>
    <x v="1"/>
    <s v="Tesseramento"/>
    <x v="1"/>
    <x v="6"/>
    <x v="0"/>
    <s v="B"/>
  </r>
  <r>
    <n v="180756"/>
    <x v="1"/>
    <x v="0"/>
    <x v="0"/>
    <x v="0"/>
    <x v="7"/>
    <x v="69"/>
    <x v="0"/>
    <x v="1"/>
    <s v="Tesseramento"/>
    <x v="1"/>
    <x v="2"/>
    <x v="0"/>
    <m/>
  </r>
  <r>
    <n v="118118"/>
    <x v="0"/>
    <x v="0"/>
    <x v="0"/>
    <x v="0"/>
    <x v="7"/>
    <x v="69"/>
    <x v="0"/>
    <x v="0"/>
    <s v="Tesseramento"/>
    <x v="1"/>
    <x v="0"/>
    <x v="0"/>
    <m/>
  </r>
  <r>
    <n v="130885"/>
    <x v="0"/>
    <x v="0"/>
    <x v="0"/>
    <x v="0"/>
    <x v="7"/>
    <x v="69"/>
    <x v="0"/>
    <x v="0"/>
    <s v="Tesseramento"/>
    <x v="1"/>
    <x v="0"/>
    <x v="0"/>
    <m/>
  </r>
  <r>
    <n v="202925"/>
    <x v="1"/>
    <x v="0"/>
    <x v="0"/>
    <x v="0"/>
    <x v="7"/>
    <x v="69"/>
    <x v="0"/>
    <x v="1"/>
    <s v="Tesseramento"/>
    <x v="1"/>
    <x v="2"/>
    <x v="0"/>
    <m/>
  </r>
  <r>
    <n v="164966"/>
    <x v="1"/>
    <x v="0"/>
    <x v="0"/>
    <x v="0"/>
    <x v="7"/>
    <x v="69"/>
    <x v="0"/>
    <x v="0"/>
    <s v="Tesseramento"/>
    <x v="1"/>
    <x v="6"/>
    <x v="0"/>
    <m/>
  </r>
  <r>
    <n v="2243"/>
    <x v="0"/>
    <x v="0"/>
    <x v="0"/>
    <x v="0"/>
    <x v="7"/>
    <x v="69"/>
    <x v="0"/>
    <x v="0"/>
    <s v="Tesseramento"/>
    <x v="1"/>
    <x v="3"/>
    <x v="0"/>
    <m/>
  </r>
  <r>
    <n v="47874"/>
    <x v="0"/>
    <x v="0"/>
    <x v="0"/>
    <x v="0"/>
    <x v="7"/>
    <x v="69"/>
    <x v="0"/>
    <x v="0"/>
    <s v="Tesseramento"/>
    <x v="1"/>
    <x v="4"/>
    <x v="0"/>
    <m/>
  </r>
  <r>
    <n v="183298"/>
    <x v="0"/>
    <x v="0"/>
    <x v="0"/>
    <x v="2"/>
    <x v="7"/>
    <x v="69"/>
    <x v="0"/>
    <x v="1"/>
    <s v="Tesseramento"/>
    <x v="1"/>
    <x v="4"/>
    <x v="0"/>
    <m/>
  </r>
  <r>
    <n v="165311"/>
    <x v="0"/>
    <x v="0"/>
    <x v="0"/>
    <x v="0"/>
    <x v="7"/>
    <x v="69"/>
    <x v="0"/>
    <x v="1"/>
    <s v="Tesseramento"/>
    <x v="1"/>
    <x v="4"/>
    <x v="0"/>
    <m/>
  </r>
  <r>
    <n v="165310"/>
    <x v="0"/>
    <x v="0"/>
    <x v="0"/>
    <x v="0"/>
    <x v="7"/>
    <x v="69"/>
    <x v="0"/>
    <x v="1"/>
    <s v="Tesseramento"/>
    <x v="1"/>
    <x v="4"/>
    <x v="0"/>
    <m/>
  </r>
  <r>
    <n v="2226"/>
    <x v="0"/>
    <x v="0"/>
    <x v="0"/>
    <x v="0"/>
    <x v="7"/>
    <x v="69"/>
    <x v="0"/>
    <x v="1"/>
    <s v="Tesseramento"/>
    <x v="1"/>
    <x v="4"/>
    <x v="0"/>
    <m/>
  </r>
  <r>
    <n v="120238"/>
    <x v="0"/>
    <x v="0"/>
    <x v="0"/>
    <x v="0"/>
    <x v="7"/>
    <x v="69"/>
    <x v="0"/>
    <x v="1"/>
    <s v="Tesseramento"/>
    <x v="1"/>
    <x v="0"/>
    <x v="0"/>
    <m/>
  </r>
  <r>
    <n v="2257"/>
    <x v="0"/>
    <x v="0"/>
    <x v="0"/>
    <x v="0"/>
    <x v="7"/>
    <x v="69"/>
    <x v="0"/>
    <x v="0"/>
    <s v="Tesseramento"/>
    <x v="1"/>
    <x v="3"/>
    <x v="0"/>
    <m/>
  </r>
  <r>
    <n v="28863"/>
    <x v="0"/>
    <x v="0"/>
    <x v="0"/>
    <x v="0"/>
    <x v="7"/>
    <x v="69"/>
    <x v="0"/>
    <x v="1"/>
    <s v="Tesseramento"/>
    <x v="1"/>
    <x v="4"/>
    <x v="0"/>
    <m/>
  </r>
  <r>
    <n v="142464"/>
    <x v="0"/>
    <x v="0"/>
    <x v="0"/>
    <x v="1"/>
    <x v="7"/>
    <x v="69"/>
    <x v="0"/>
    <x v="1"/>
    <s v="Tesseramento"/>
    <x v="1"/>
    <x v="4"/>
    <x v="0"/>
    <m/>
  </r>
  <r>
    <n v="2259"/>
    <x v="0"/>
    <x v="0"/>
    <x v="0"/>
    <x v="0"/>
    <x v="7"/>
    <x v="69"/>
    <x v="0"/>
    <x v="0"/>
    <s v="Tesseramento"/>
    <x v="1"/>
    <x v="4"/>
    <x v="0"/>
    <m/>
  </r>
  <r>
    <n v="83076"/>
    <x v="0"/>
    <x v="0"/>
    <x v="0"/>
    <x v="1"/>
    <x v="7"/>
    <x v="69"/>
    <x v="0"/>
    <x v="0"/>
    <s v="Tesseramento"/>
    <x v="1"/>
    <x v="3"/>
    <x v="0"/>
    <m/>
  </r>
  <r>
    <n v="13373"/>
    <x v="0"/>
    <x v="0"/>
    <x v="0"/>
    <x v="0"/>
    <x v="7"/>
    <x v="69"/>
    <x v="0"/>
    <x v="0"/>
    <s v="Tesseramento"/>
    <x v="1"/>
    <x v="0"/>
    <x v="0"/>
    <m/>
  </r>
  <r>
    <n v="2264"/>
    <x v="0"/>
    <x v="0"/>
    <x v="0"/>
    <x v="0"/>
    <x v="7"/>
    <x v="69"/>
    <x v="0"/>
    <x v="0"/>
    <s v="Tesseramento"/>
    <x v="1"/>
    <x v="4"/>
    <x v="0"/>
    <m/>
  </r>
  <r>
    <n v="42964"/>
    <x v="0"/>
    <x v="0"/>
    <x v="0"/>
    <x v="0"/>
    <x v="7"/>
    <x v="69"/>
    <x v="0"/>
    <x v="1"/>
    <s v="Tesseramento"/>
    <x v="1"/>
    <x v="4"/>
    <x v="0"/>
    <m/>
  </r>
  <r>
    <n v="103648"/>
    <x v="0"/>
    <x v="0"/>
    <x v="0"/>
    <x v="1"/>
    <x v="7"/>
    <x v="69"/>
    <x v="0"/>
    <x v="1"/>
    <s v="Tesseramento"/>
    <x v="1"/>
    <x v="3"/>
    <x v="0"/>
    <m/>
  </r>
  <r>
    <n v="65143"/>
    <x v="0"/>
    <x v="0"/>
    <x v="0"/>
    <x v="0"/>
    <x v="7"/>
    <x v="69"/>
    <x v="0"/>
    <x v="0"/>
    <s v="Tesseramento"/>
    <x v="1"/>
    <x v="3"/>
    <x v="0"/>
    <m/>
  </r>
  <r>
    <n v="30862"/>
    <x v="0"/>
    <x v="0"/>
    <x v="0"/>
    <x v="0"/>
    <x v="7"/>
    <x v="69"/>
    <x v="0"/>
    <x v="0"/>
    <s v="Tesseramento"/>
    <x v="1"/>
    <x v="4"/>
    <x v="0"/>
    <m/>
  </r>
  <r>
    <n v="165600"/>
    <x v="0"/>
    <x v="0"/>
    <x v="0"/>
    <x v="0"/>
    <x v="7"/>
    <x v="69"/>
    <x v="0"/>
    <x v="0"/>
    <s v="Tesseramento"/>
    <x v="1"/>
    <x v="0"/>
    <x v="0"/>
    <m/>
  </r>
  <r>
    <n v="18670"/>
    <x v="0"/>
    <x v="0"/>
    <x v="0"/>
    <x v="0"/>
    <x v="7"/>
    <x v="69"/>
    <x v="0"/>
    <x v="0"/>
    <s v="Tesseramento"/>
    <x v="1"/>
    <x v="0"/>
    <x v="0"/>
    <m/>
  </r>
  <r>
    <n v="101415"/>
    <x v="0"/>
    <x v="0"/>
    <x v="0"/>
    <x v="0"/>
    <x v="7"/>
    <x v="69"/>
    <x v="0"/>
    <x v="1"/>
    <s v="Tesseramento"/>
    <x v="1"/>
    <x v="0"/>
    <x v="0"/>
    <m/>
  </r>
  <r>
    <n v="1972"/>
    <x v="0"/>
    <x v="0"/>
    <x v="0"/>
    <x v="2"/>
    <x v="7"/>
    <x v="69"/>
    <x v="0"/>
    <x v="1"/>
    <s v="Tesseramento"/>
    <x v="1"/>
    <x v="4"/>
    <x v="0"/>
    <m/>
  </r>
  <r>
    <n v="2271"/>
    <x v="0"/>
    <x v="0"/>
    <x v="0"/>
    <x v="0"/>
    <x v="7"/>
    <x v="69"/>
    <x v="0"/>
    <x v="0"/>
    <s v="Tesseramento"/>
    <x v="1"/>
    <x v="0"/>
    <x v="0"/>
    <m/>
  </r>
  <r>
    <n v="2269"/>
    <x v="0"/>
    <x v="0"/>
    <x v="0"/>
    <x v="2"/>
    <x v="7"/>
    <x v="69"/>
    <x v="0"/>
    <x v="1"/>
    <s v="Tesseramento"/>
    <x v="1"/>
    <x v="3"/>
    <x v="0"/>
    <m/>
  </r>
  <r>
    <n v="80071"/>
    <x v="0"/>
    <x v="0"/>
    <x v="0"/>
    <x v="0"/>
    <x v="7"/>
    <x v="69"/>
    <x v="0"/>
    <x v="0"/>
    <s v="Tesseramento"/>
    <x v="1"/>
    <x v="3"/>
    <x v="0"/>
    <m/>
  </r>
  <r>
    <n v="4113"/>
    <x v="0"/>
    <x v="0"/>
    <x v="0"/>
    <x v="0"/>
    <x v="7"/>
    <x v="69"/>
    <x v="0"/>
    <x v="0"/>
    <s v="Tesseramento"/>
    <x v="1"/>
    <x v="0"/>
    <x v="0"/>
    <m/>
  </r>
  <r>
    <n v="2282"/>
    <x v="0"/>
    <x v="0"/>
    <x v="0"/>
    <x v="0"/>
    <x v="7"/>
    <x v="69"/>
    <x v="0"/>
    <x v="0"/>
    <s v="Tesseramento"/>
    <x v="1"/>
    <x v="4"/>
    <x v="0"/>
    <m/>
  </r>
  <r>
    <n v="2284"/>
    <x v="0"/>
    <x v="0"/>
    <x v="0"/>
    <x v="0"/>
    <x v="7"/>
    <x v="69"/>
    <x v="0"/>
    <x v="0"/>
    <s v="Tesseramento"/>
    <x v="1"/>
    <x v="4"/>
    <x v="0"/>
    <m/>
  </r>
  <r>
    <n v="121105"/>
    <x v="0"/>
    <x v="0"/>
    <x v="0"/>
    <x v="0"/>
    <x v="7"/>
    <x v="69"/>
    <x v="0"/>
    <x v="0"/>
    <s v="Tesseramento"/>
    <x v="1"/>
    <x v="0"/>
    <x v="0"/>
    <m/>
  </r>
  <r>
    <n v="2285"/>
    <x v="0"/>
    <x v="0"/>
    <x v="0"/>
    <x v="0"/>
    <x v="7"/>
    <x v="69"/>
    <x v="0"/>
    <x v="0"/>
    <s v="Tesseramento"/>
    <x v="1"/>
    <x v="4"/>
    <x v="0"/>
    <m/>
  </r>
  <r>
    <n v="77986"/>
    <x v="0"/>
    <x v="0"/>
    <x v="0"/>
    <x v="0"/>
    <x v="7"/>
    <x v="69"/>
    <x v="0"/>
    <x v="0"/>
    <s v="Tesseramento"/>
    <x v="1"/>
    <x v="3"/>
    <x v="0"/>
    <m/>
  </r>
  <r>
    <n v="77658"/>
    <x v="0"/>
    <x v="0"/>
    <x v="0"/>
    <x v="0"/>
    <x v="7"/>
    <x v="69"/>
    <x v="0"/>
    <x v="0"/>
    <s v="Tesseramento"/>
    <x v="1"/>
    <x v="0"/>
    <x v="0"/>
    <m/>
  </r>
  <r>
    <n v="24155"/>
    <x v="0"/>
    <x v="0"/>
    <x v="0"/>
    <x v="0"/>
    <x v="7"/>
    <x v="69"/>
    <x v="0"/>
    <x v="0"/>
    <s v="Tesseramento"/>
    <x v="1"/>
    <x v="4"/>
    <x v="0"/>
    <m/>
  </r>
  <r>
    <n v="199577"/>
    <x v="0"/>
    <x v="0"/>
    <x v="0"/>
    <x v="0"/>
    <x v="7"/>
    <x v="69"/>
    <x v="0"/>
    <x v="0"/>
    <s v="Tesseramento"/>
    <x v="1"/>
    <x v="1"/>
    <x v="0"/>
    <m/>
  </r>
  <r>
    <n v="229602"/>
    <x v="0"/>
    <x v="0"/>
    <x v="0"/>
    <x v="0"/>
    <x v="7"/>
    <x v="69"/>
    <x v="0"/>
    <x v="0"/>
    <s v="Tesseramento"/>
    <x v="1"/>
    <x v="1"/>
    <x v="0"/>
    <m/>
  </r>
  <r>
    <n v="167312"/>
    <x v="0"/>
    <x v="0"/>
    <x v="0"/>
    <x v="0"/>
    <x v="7"/>
    <x v="69"/>
    <x v="0"/>
    <x v="0"/>
    <s v="Tesseramento"/>
    <x v="1"/>
    <x v="4"/>
    <x v="0"/>
    <m/>
  </r>
  <r>
    <n v="2295"/>
    <x v="0"/>
    <x v="0"/>
    <x v="0"/>
    <x v="0"/>
    <x v="7"/>
    <x v="69"/>
    <x v="0"/>
    <x v="0"/>
    <s v="Tesseramento"/>
    <x v="1"/>
    <x v="4"/>
    <x v="0"/>
    <m/>
  </r>
  <r>
    <n v="147682"/>
    <x v="0"/>
    <x v="0"/>
    <x v="0"/>
    <x v="0"/>
    <x v="7"/>
    <x v="69"/>
    <x v="0"/>
    <x v="0"/>
    <s v="Tesseramento"/>
    <x v="1"/>
    <x v="0"/>
    <x v="0"/>
    <m/>
  </r>
  <r>
    <n v="73354"/>
    <x v="0"/>
    <x v="0"/>
    <x v="0"/>
    <x v="0"/>
    <x v="7"/>
    <x v="69"/>
    <x v="0"/>
    <x v="0"/>
    <s v="Tesseramento"/>
    <x v="1"/>
    <x v="0"/>
    <x v="0"/>
    <m/>
  </r>
  <r>
    <n v="51891"/>
    <x v="0"/>
    <x v="0"/>
    <x v="0"/>
    <x v="0"/>
    <x v="7"/>
    <x v="69"/>
    <x v="0"/>
    <x v="1"/>
    <s v="Tesseramento"/>
    <x v="1"/>
    <x v="4"/>
    <x v="0"/>
    <m/>
  </r>
  <r>
    <n v="121107"/>
    <x v="0"/>
    <x v="0"/>
    <x v="0"/>
    <x v="0"/>
    <x v="7"/>
    <x v="69"/>
    <x v="0"/>
    <x v="0"/>
    <s v="Tesseramento"/>
    <x v="1"/>
    <x v="0"/>
    <x v="0"/>
    <m/>
  </r>
  <r>
    <n v="73928"/>
    <x v="0"/>
    <x v="0"/>
    <x v="0"/>
    <x v="0"/>
    <x v="7"/>
    <x v="69"/>
    <x v="0"/>
    <x v="0"/>
    <s v="Tesseramento"/>
    <x v="1"/>
    <x v="1"/>
    <x v="0"/>
    <m/>
  </r>
  <r>
    <n v="2302"/>
    <x v="0"/>
    <x v="0"/>
    <x v="0"/>
    <x v="0"/>
    <x v="7"/>
    <x v="69"/>
    <x v="0"/>
    <x v="0"/>
    <s v="Tesseramento"/>
    <x v="1"/>
    <x v="4"/>
    <x v="0"/>
    <m/>
  </r>
  <r>
    <n v="66218"/>
    <x v="0"/>
    <x v="0"/>
    <x v="0"/>
    <x v="0"/>
    <x v="7"/>
    <x v="69"/>
    <x v="0"/>
    <x v="0"/>
    <s v="Tesseramento"/>
    <x v="1"/>
    <x v="1"/>
    <x v="0"/>
    <m/>
  </r>
  <r>
    <n v="87990"/>
    <x v="0"/>
    <x v="0"/>
    <x v="0"/>
    <x v="0"/>
    <x v="7"/>
    <x v="69"/>
    <x v="0"/>
    <x v="1"/>
    <s v="Tesseramento"/>
    <x v="1"/>
    <x v="4"/>
    <x v="0"/>
    <m/>
  </r>
  <r>
    <n v="190552"/>
    <x v="0"/>
    <x v="0"/>
    <x v="0"/>
    <x v="0"/>
    <x v="7"/>
    <x v="69"/>
    <x v="0"/>
    <x v="0"/>
    <s v="Tesseramento"/>
    <x v="1"/>
    <x v="3"/>
    <x v="0"/>
    <m/>
  </r>
  <r>
    <n v="2309"/>
    <x v="0"/>
    <x v="0"/>
    <x v="0"/>
    <x v="0"/>
    <x v="7"/>
    <x v="69"/>
    <x v="0"/>
    <x v="0"/>
    <s v="Tesseramento"/>
    <x v="1"/>
    <x v="4"/>
    <x v="0"/>
    <m/>
  </r>
  <r>
    <n v="93861"/>
    <x v="0"/>
    <x v="0"/>
    <x v="0"/>
    <x v="0"/>
    <x v="7"/>
    <x v="69"/>
    <x v="0"/>
    <x v="0"/>
    <s v="Tesseramento"/>
    <x v="1"/>
    <x v="4"/>
    <x v="0"/>
    <m/>
  </r>
  <r>
    <n v="108003"/>
    <x v="0"/>
    <x v="0"/>
    <x v="0"/>
    <x v="0"/>
    <x v="7"/>
    <x v="69"/>
    <x v="0"/>
    <x v="0"/>
    <s v="Tesseramento"/>
    <x v="1"/>
    <x v="4"/>
    <x v="0"/>
    <m/>
  </r>
  <r>
    <n v="96303"/>
    <x v="0"/>
    <x v="0"/>
    <x v="0"/>
    <x v="0"/>
    <x v="7"/>
    <x v="69"/>
    <x v="0"/>
    <x v="0"/>
    <s v="Tesseramento"/>
    <x v="1"/>
    <x v="0"/>
    <x v="0"/>
    <m/>
  </r>
  <r>
    <n v="24923"/>
    <x v="0"/>
    <x v="0"/>
    <x v="0"/>
    <x v="0"/>
    <x v="7"/>
    <x v="69"/>
    <x v="0"/>
    <x v="0"/>
    <s v="Tesseramento"/>
    <x v="1"/>
    <x v="4"/>
    <x v="0"/>
    <m/>
  </r>
  <r>
    <n v="103198"/>
    <x v="0"/>
    <x v="0"/>
    <x v="0"/>
    <x v="0"/>
    <x v="7"/>
    <x v="69"/>
    <x v="0"/>
    <x v="0"/>
    <s v="Tesseramento"/>
    <x v="1"/>
    <x v="4"/>
    <x v="0"/>
    <m/>
  </r>
  <r>
    <n v="2312"/>
    <x v="0"/>
    <x v="0"/>
    <x v="0"/>
    <x v="0"/>
    <x v="7"/>
    <x v="69"/>
    <x v="0"/>
    <x v="0"/>
    <s v="Tesseramento"/>
    <x v="1"/>
    <x v="4"/>
    <x v="0"/>
    <m/>
  </r>
  <r>
    <n v="39380"/>
    <x v="0"/>
    <x v="0"/>
    <x v="0"/>
    <x v="0"/>
    <x v="7"/>
    <x v="69"/>
    <x v="0"/>
    <x v="0"/>
    <s v="Tesseramento"/>
    <x v="1"/>
    <x v="4"/>
    <x v="0"/>
    <m/>
  </r>
  <r>
    <n v="815"/>
    <x v="0"/>
    <x v="0"/>
    <x v="0"/>
    <x v="0"/>
    <x v="7"/>
    <x v="69"/>
    <x v="0"/>
    <x v="1"/>
    <s v="Tesseramento"/>
    <x v="1"/>
    <x v="0"/>
    <x v="0"/>
    <m/>
  </r>
  <r>
    <n v="814"/>
    <x v="0"/>
    <x v="0"/>
    <x v="0"/>
    <x v="0"/>
    <x v="7"/>
    <x v="69"/>
    <x v="0"/>
    <x v="0"/>
    <s v="Tesseramento"/>
    <x v="1"/>
    <x v="0"/>
    <x v="0"/>
    <m/>
  </r>
  <r>
    <n v="46041"/>
    <x v="0"/>
    <x v="0"/>
    <x v="0"/>
    <x v="0"/>
    <x v="7"/>
    <x v="69"/>
    <x v="0"/>
    <x v="1"/>
    <s v="Tesseramento"/>
    <x v="1"/>
    <x v="3"/>
    <x v="0"/>
    <m/>
  </r>
  <r>
    <n v="46633"/>
    <x v="0"/>
    <x v="0"/>
    <x v="0"/>
    <x v="0"/>
    <x v="7"/>
    <x v="69"/>
    <x v="0"/>
    <x v="0"/>
    <s v="Tesseramento"/>
    <x v="1"/>
    <x v="4"/>
    <x v="0"/>
    <m/>
  </r>
  <r>
    <n v="85810"/>
    <x v="0"/>
    <x v="0"/>
    <x v="0"/>
    <x v="0"/>
    <x v="7"/>
    <x v="69"/>
    <x v="0"/>
    <x v="0"/>
    <s v="Tesseramento"/>
    <x v="1"/>
    <x v="3"/>
    <x v="0"/>
    <m/>
  </r>
  <r>
    <n v="2314"/>
    <x v="0"/>
    <x v="0"/>
    <x v="0"/>
    <x v="0"/>
    <x v="7"/>
    <x v="69"/>
    <x v="0"/>
    <x v="0"/>
    <s v="Tesseramento"/>
    <x v="1"/>
    <x v="3"/>
    <x v="0"/>
    <m/>
  </r>
  <r>
    <n v="192812"/>
    <x v="0"/>
    <x v="0"/>
    <x v="0"/>
    <x v="0"/>
    <x v="7"/>
    <x v="69"/>
    <x v="0"/>
    <x v="0"/>
    <s v="Tesseramento"/>
    <x v="1"/>
    <x v="0"/>
    <x v="0"/>
    <m/>
  </r>
  <r>
    <n v="102807"/>
    <x v="0"/>
    <x v="0"/>
    <x v="0"/>
    <x v="0"/>
    <x v="7"/>
    <x v="69"/>
    <x v="0"/>
    <x v="1"/>
    <s v="Tesseramento"/>
    <x v="1"/>
    <x v="3"/>
    <x v="0"/>
    <m/>
  </r>
  <r>
    <n v="160376"/>
    <x v="0"/>
    <x v="0"/>
    <x v="0"/>
    <x v="0"/>
    <x v="7"/>
    <x v="69"/>
    <x v="0"/>
    <x v="0"/>
    <s v="Tesseramento"/>
    <x v="1"/>
    <x v="0"/>
    <x v="0"/>
    <m/>
  </r>
  <r>
    <n v="4114"/>
    <x v="0"/>
    <x v="0"/>
    <x v="0"/>
    <x v="0"/>
    <x v="7"/>
    <x v="69"/>
    <x v="0"/>
    <x v="1"/>
    <s v="Tesseramento"/>
    <x v="1"/>
    <x v="4"/>
    <x v="0"/>
    <m/>
  </r>
  <r>
    <n v="77713"/>
    <x v="0"/>
    <x v="0"/>
    <x v="0"/>
    <x v="0"/>
    <x v="7"/>
    <x v="69"/>
    <x v="0"/>
    <x v="1"/>
    <s v="Tesseramento"/>
    <x v="1"/>
    <x v="4"/>
    <x v="0"/>
    <m/>
  </r>
  <r>
    <n v="233128"/>
    <x v="1"/>
    <x v="0"/>
    <x v="0"/>
    <x v="2"/>
    <x v="7"/>
    <x v="69"/>
    <x v="0"/>
    <x v="0"/>
    <s v="Tesseramento"/>
    <x v="1"/>
    <x v="5"/>
    <x v="0"/>
    <m/>
  </r>
  <r>
    <n v="165956"/>
    <x v="0"/>
    <x v="0"/>
    <x v="0"/>
    <x v="1"/>
    <x v="7"/>
    <x v="69"/>
    <x v="0"/>
    <x v="1"/>
    <s v="Tesseramento"/>
    <x v="1"/>
    <x v="4"/>
    <x v="0"/>
    <m/>
  </r>
  <r>
    <n v="2327"/>
    <x v="0"/>
    <x v="0"/>
    <x v="0"/>
    <x v="0"/>
    <x v="7"/>
    <x v="69"/>
    <x v="0"/>
    <x v="0"/>
    <s v="Tesseramento"/>
    <x v="1"/>
    <x v="4"/>
    <x v="0"/>
    <m/>
  </r>
  <r>
    <n v="2329"/>
    <x v="0"/>
    <x v="0"/>
    <x v="0"/>
    <x v="0"/>
    <x v="7"/>
    <x v="69"/>
    <x v="0"/>
    <x v="0"/>
    <s v="Tesseramento"/>
    <x v="1"/>
    <x v="3"/>
    <x v="0"/>
    <m/>
  </r>
  <r>
    <n v="2330"/>
    <x v="0"/>
    <x v="0"/>
    <x v="0"/>
    <x v="0"/>
    <x v="7"/>
    <x v="69"/>
    <x v="0"/>
    <x v="0"/>
    <s v="Tesseramento"/>
    <x v="1"/>
    <x v="1"/>
    <x v="0"/>
    <m/>
  </r>
  <r>
    <n v="158939"/>
    <x v="1"/>
    <x v="0"/>
    <x v="0"/>
    <x v="0"/>
    <x v="7"/>
    <x v="69"/>
    <x v="0"/>
    <x v="0"/>
    <s v="Tesseramento"/>
    <x v="1"/>
    <x v="2"/>
    <x v="0"/>
    <m/>
  </r>
  <r>
    <n v="43672"/>
    <x v="0"/>
    <x v="0"/>
    <x v="0"/>
    <x v="0"/>
    <x v="7"/>
    <x v="69"/>
    <x v="0"/>
    <x v="0"/>
    <s v="Tesseramento"/>
    <x v="1"/>
    <x v="3"/>
    <x v="0"/>
    <m/>
  </r>
  <r>
    <n v="2334"/>
    <x v="0"/>
    <x v="0"/>
    <x v="0"/>
    <x v="0"/>
    <x v="7"/>
    <x v="69"/>
    <x v="0"/>
    <x v="0"/>
    <s v="Tesseramento"/>
    <x v="1"/>
    <x v="4"/>
    <x v="0"/>
    <m/>
  </r>
  <r>
    <n v="113486"/>
    <x v="0"/>
    <x v="0"/>
    <x v="0"/>
    <x v="0"/>
    <x v="7"/>
    <x v="69"/>
    <x v="0"/>
    <x v="1"/>
    <s v="Tesseramento"/>
    <x v="1"/>
    <x v="4"/>
    <x v="0"/>
    <m/>
  </r>
  <r>
    <n v="16409"/>
    <x v="0"/>
    <x v="0"/>
    <x v="0"/>
    <x v="0"/>
    <x v="7"/>
    <x v="69"/>
    <x v="0"/>
    <x v="1"/>
    <s v="Tesseramento"/>
    <x v="1"/>
    <x v="4"/>
    <x v="0"/>
    <m/>
  </r>
  <r>
    <n v="87991"/>
    <x v="0"/>
    <x v="0"/>
    <x v="0"/>
    <x v="0"/>
    <x v="7"/>
    <x v="69"/>
    <x v="0"/>
    <x v="0"/>
    <s v="Tesseramento"/>
    <x v="1"/>
    <x v="3"/>
    <x v="0"/>
    <m/>
  </r>
  <r>
    <n v="76852"/>
    <x v="0"/>
    <x v="0"/>
    <x v="0"/>
    <x v="0"/>
    <x v="7"/>
    <x v="69"/>
    <x v="0"/>
    <x v="0"/>
    <s v="Tesseramento"/>
    <x v="1"/>
    <x v="1"/>
    <x v="0"/>
    <m/>
  </r>
  <r>
    <n v="33002"/>
    <x v="0"/>
    <x v="0"/>
    <x v="0"/>
    <x v="0"/>
    <x v="7"/>
    <x v="69"/>
    <x v="0"/>
    <x v="0"/>
    <s v="Tesseramento"/>
    <x v="1"/>
    <x v="4"/>
    <x v="0"/>
    <m/>
  </r>
  <r>
    <n v="149255"/>
    <x v="0"/>
    <x v="0"/>
    <x v="0"/>
    <x v="0"/>
    <x v="7"/>
    <x v="69"/>
    <x v="0"/>
    <x v="0"/>
    <s v="Tesseramento"/>
    <x v="1"/>
    <x v="3"/>
    <x v="0"/>
    <m/>
  </r>
  <r>
    <n v="152133"/>
    <x v="0"/>
    <x v="0"/>
    <x v="0"/>
    <x v="0"/>
    <x v="7"/>
    <x v="69"/>
    <x v="0"/>
    <x v="1"/>
    <s v="Tesseramento"/>
    <x v="1"/>
    <x v="0"/>
    <x v="0"/>
    <m/>
  </r>
  <r>
    <n v="149256"/>
    <x v="0"/>
    <x v="0"/>
    <x v="0"/>
    <x v="0"/>
    <x v="7"/>
    <x v="69"/>
    <x v="0"/>
    <x v="0"/>
    <s v="Tesseramento"/>
    <x v="1"/>
    <x v="1"/>
    <x v="0"/>
    <m/>
  </r>
  <r>
    <n v="146687"/>
    <x v="0"/>
    <x v="0"/>
    <x v="0"/>
    <x v="0"/>
    <x v="7"/>
    <x v="69"/>
    <x v="0"/>
    <x v="0"/>
    <s v="Tesseramento"/>
    <x v="1"/>
    <x v="0"/>
    <x v="0"/>
    <m/>
  </r>
  <r>
    <n v="63882"/>
    <x v="0"/>
    <x v="0"/>
    <x v="0"/>
    <x v="0"/>
    <x v="7"/>
    <x v="69"/>
    <x v="0"/>
    <x v="1"/>
    <s v="Tesseramento"/>
    <x v="1"/>
    <x v="3"/>
    <x v="0"/>
    <m/>
  </r>
  <r>
    <n v="161442"/>
    <x v="0"/>
    <x v="0"/>
    <x v="0"/>
    <x v="1"/>
    <x v="7"/>
    <x v="69"/>
    <x v="0"/>
    <x v="1"/>
    <s v="Tesseramento"/>
    <x v="1"/>
    <x v="3"/>
    <x v="0"/>
    <m/>
  </r>
  <r>
    <n v="113404"/>
    <x v="0"/>
    <x v="0"/>
    <x v="0"/>
    <x v="0"/>
    <x v="7"/>
    <x v="69"/>
    <x v="0"/>
    <x v="0"/>
    <s v="Tesseramento"/>
    <x v="1"/>
    <x v="4"/>
    <x v="0"/>
    <m/>
  </r>
  <r>
    <n v="63883"/>
    <x v="0"/>
    <x v="0"/>
    <x v="0"/>
    <x v="0"/>
    <x v="7"/>
    <x v="69"/>
    <x v="0"/>
    <x v="0"/>
    <s v="Tesseramento"/>
    <x v="1"/>
    <x v="4"/>
    <x v="0"/>
    <m/>
  </r>
  <r>
    <n v="2342"/>
    <x v="0"/>
    <x v="0"/>
    <x v="0"/>
    <x v="2"/>
    <x v="7"/>
    <x v="69"/>
    <x v="0"/>
    <x v="0"/>
    <s v="Tesseramento"/>
    <x v="1"/>
    <x v="4"/>
    <x v="0"/>
    <m/>
  </r>
  <r>
    <n v="2344"/>
    <x v="0"/>
    <x v="0"/>
    <x v="0"/>
    <x v="0"/>
    <x v="7"/>
    <x v="69"/>
    <x v="0"/>
    <x v="0"/>
    <s v="Tesseramento"/>
    <x v="1"/>
    <x v="4"/>
    <x v="0"/>
    <m/>
  </r>
  <r>
    <n v="214890"/>
    <x v="0"/>
    <x v="0"/>
    <x v="0"/>
    <x v="2"/>
    <x v="7"/>
    <x v="69"/>
    <x v="0"/>
    <x v="0"/>
    <s v="Tesseramento"/>
    <x v="1"/>
    <x v="4"/>
    <x v="0"/>
    <m/>
  </r>
  <r>
    <n v="101416"/>
    <x v="0"/>
    <x v="0"/>
    <x v="0"/>
    <x v="0"/>
    <x v="7"/>
    <x v="69"/>
    <x v="0"/>
    <x v="0"/>
    <s v="Tesseramento"/>
    <x v="1"/>
    <x v="0"/>
    <x v="0"/>
    <m/>
  </r>
  <r>
    <n v="1868"/>
    <x v="0"/>
    <x v="0"/>
    <x v="0"/>
    <x v="2"/>
    <x v="7"/>
    <x v="69"/>
    <x v="0"/>
    <x v="1"/>
    <s v="Tesseramento"/>
    <x v="1"/>
    <x v="4"/>
    <x v="0"/>
    <m/>
  </r>
  <r>
    <n v="15576"/>
    <x v="0"/>
    <x v="0"/>
    <x v="0"/>
    <x v="0"/>
    <x v="7"/>
    <x v="69"/>
    <x v="0"/>
    <x v="0"/>
    <s v="Tesseramento"/>
    <x v="1"/>
    <x v="0"/>
    <x v="0"/>
    <m/>
  </r>
  <r>
    <n v="76315"/>
    <x v="0"/>
    <x v="0"/>
    <x v="0"/>
    <x v="2"/>
    <x v="7"/>
    <x v="69"/>
    <x v="0"/>
    <x v="1"/>
    <s v="Tesseramento"/>
    <x v="1"/>
    <x v="4"/>
    <x v="0"/>
    <m/>
  </r>
  <r>
    <n v="46525"/>
    <x v="0"/>
    <x v="0"/>
    <x v="0"/>
    <x v="0"/>
    <x v="7"/>
    <x v="69"/>
    <x v="0"/>
    <x v="0"/>
    <s v="Tesseramento"/>
    <x v="1"/>
    <x v="4"/>
    <x v="0"/>
    <m/>
  </r>
  <r>
    <n v="16411"/>
    <x v="0"/>
    <x v="0"/>
    <x v="0"/>
    <x v="0"/>
    <x v="7"/>
    <x v="69"/>
    <x v="0"/>
    <x v="0"/>
    <s v="Tesseramento"/>
    <x v="1"/>
    <x v="0"/>
    <x v="0"/>
    <m/>
  </r>
  <r>
    <n v="2350"/>
    <x v="0"/>
    <x v="0"/>
    <x v="0"/>
    <x v="0"/>
    <x v="7"/>
    <x v="69"/>
    <x v="0"/>
    <x v="0"/>
    <s v="Tesseramento"/>
    <x v="1"/>
    <x v="4"/>
    <x v="0"/>
    <m/>
  </r>
  <r>
    <n v="2349"/>
    <x v="0"/>
    <x v="0"/>
    <x v="0"/>
    <x v="0"/>
    <x v="7"/>
    <x v="69"/>
    <x v="0"/>
    <x v="0"/>
    <s v="Tesseramento"/>
    <x v="1"/>
    <x v="4"/>
    <x v="0"/>
    <m/>
  </r>
  <r>
    <n v="2242"/>
    <x v="0"/>
    <x v="0"/>
    <x v="0"/>
    <x v="0"/>
    <x v="7"/>
    <x v="69"/>
    <x v="0"/>
    <x v="1"/>
    <s v="Tesseramento"/>
    <x v="1"/>
    <x v="4"/>
    <x v="0"/>
    <m/>
  </r>
  <r>
    <n v="78946"/>
    <x v="0"/>
    <x v="0"/>
    <x v="0"/>
    <x v="0"/>
    <x v="7"/>
    <x v="69"/>
    <x v="0"/>
    <x v="0"/>
    <s v="Tesseramento"/>
    <x v="1"/>
    <x v="4"/>
    <x v="0"/>
    <m/>
  </r>
  <r>
    <n v="195320"/>
    <x v="0"/>
    <x v="0"/>
    <x v="0"/>
    <x v="0"/>
    <x v="7"/>
    <x v="69"/>
    <x v="0"/>
    <x v="0"/>
    <s v="Tesseramento"/>
    <x v="1"/>
    <x v="4"/>
    <x v="0"/>
    <m/>
  </r>
  <r>
    <n v="2153"/>
    <x v="0"/>
    <x v="0"/>
    <x v="0"/>
    <x v="0"/>
    <x v="7"/>
    <x v="69"/>
    <x v="0"/>
    <x v="1"/>
    <s v="Tesseramento"/>
    <x v="1"/>
    <x v="4"/>
    <x v="0"/>
    <m/>
  </r>
  <r>
    <n v="22740"/>
    <x v="0"/>
    <x v="0"/>
    <x v="0"/>
    <x v="0"/>
    <x v="7"/>
    <x v="69"/>
    <x v="0"/>
    <x v="0"/>
    <s v="Tesseramento"/>
    <x v="1"/>
    <x v="4"/>
    <x v="0"/>
    <m/>
  </r>
  <r>
    <n v="119864"/>
    <x v="0"/>
    <x v="0"/>
    <x v="0"/>
    <x v="0"/>
    <x v="7"/>
    <x v="69"/>
    <x v="0"/>
    <x v="0"/>
    <s v="Tesseramento"/>
    <x v="1"/>
    <x v="0"/>
    <x v="0"/>
    <m/>
  </r>
  <r>
    <n v="220849"/>
    <x v="0"/>
    <x v="0"/>
    <x v="0"/>
    <x v="0"/>
    <x v="7"/>
    <x v="69"/>
    <x v="0"/>
    <x v="0"/>
    <s v="Tesseramento"/>
    <x v="1"/>
    <x v="1"/>
    <x v="0"/>
    <m/>
  </r>
  <r>
    <n v="29896"/>
    <x v="0"/>
    <x v="0"/>
    <x v="0"/>
    <x v="0"/>
    <x v="7"/>
    <x v="69"/>
    <x v="0"/>
    <x v="1"/>
    <s v="Tesseramento"/>
    <x v="1"/>
    <x v="3"/>
    <x v="0"/>
    <m/>
  </r>
  <r>
    <n v="48929"/>
    <x v="0"/>
    <x v="0"/>
    <x v="0"/>
    <x v="0"/>
    <x v="7"/>
    <x v="69"/>
    <x v="0"/>
    <x v="1"/>
    <s v="Tesseramento"/>
    <x v="1"/>
    <x v="4"/>
    <x v="0"/>
    <m/>
  </r>
  <r>
    <n v="116257"/>
    <x v="0"/>
    <x v="0"/>
    <x v="0"/>
    <x v="0"/>
    <x v="7"/>
    <x v="69"/>
    <x v="0"/>
    <x v="1"/>
    <s v="Tesseramento"/>
    <x v="1"/>
    <x v="4"/>
    <x v="0"/>
    <m/>
  </r>
  <r>
    <n v="155788"/>
    <x v="1"/>
    <x v="0"/>
    <x v="0"/>
    <x v="0"/>
    <x v="7"/>
    <x v="15"/>
    <x v="0"/>
    <x v="0"/>
    <s v="Tesseramento"/>
    <x v="2"/>
    <x v="6"/>
    <x v="0"/>
    <s v="B"/>
  </r>
  <r>
    <n v="121875"/>
    <x v="0"/>
    <x v="0"/>
    <x v="0"/>
    <x v="0"/>
    <x v="8"/>
    <x v="410"/>
    <x v="0"/>
    <x v="1"/>
    <s v="Tesseramento"/>
    <x v="1"/>
    <x v="0"/>
    <x v="0"/>
    <m/>
  </r>
  <r>
    <n v="70357"/>
    <x v="0"/>
    <x v="0"/>
    <x v="0"/>
    <x v="0"/>
    <x v="8"/>
    <x v="410"/>
    <x v="0"/>
    <x v="0"/>
    <s v="Tesseramento"/>
    <x v="1"/>
    <x v="0"/>
    <x v="0"/>
    <m/>
  </r>
  <r>
    <n v="32904"/>
    <x v="0"/>
    <x v="0"/>
    <x v="0"/>
    <x v="0"/>
    <x v="1"/>
    <x v="48"/>
    <x v="0"/>
    <x v="0"/>
    <s v="Tesseramento"/>
    <x v="1"/>
    <x v="0"/>
    <x v="0"/>
    <m/>
  </r>
  <r>
    <n v="139887"/>
    <x v="0"/>
    <x v="0"/>
    <x v="0"/>
    <x v="1"/>
    <x v="1"/>
    <x v="48"/>
    <x v="0"/>
    <x v="0"/>
    <s v="Tesseramento"/>
    <x v="1"/>
    <x v="4"/>
    <x v="0"/>
    <m/>
  </r>
  <r>
    <n v="208056"/>
    <x v="0"/>
    <x v="0"/>
    <x v="0"/>
    <x v="1"/>
    <x v="1"/>
    <x v="48"/>
    <x v="0"/>
    <x v="1"/>
    <s v="Tesseramento"/>
    <x v="1"/>
    <x v="1"/>
    <x v="0"/>
    <m/>
  </r>
  <r>
    <n v="209869"/>
    <x v="0"/>
    <x v="0"/>
    <x v="0"/>
    <x v="0"/>
    <x v="1"/>
    <x v="48"/>
    <x v="0"/>
    <x v="0"/>
    <s v="Tesseramento"/>
    <x v="1"/>
    <x v="0"/>
    <x v="0"/>
    <m/>
  </r>
  <r>
    <n v="176620"/>
    <x v="0"/>
    <x v="0"/>
    <x v="0"/>
    <x v="0"/>
    <x v="1"/>
    <x v="48"/>
    <x v="0"/>
    <x v="0"/>
    <s v="Tesseramento"/>
    <x v="1"/>
    <x v="0"/>
    <x v="0"/>
    <m/>
  </r>
  <r>
    <n v="149020"/>
    <x v="0"/>
    <x v="0"/>
    <x v="0"/>
    <x v="0"/>
    <x v="1"/>
    <x v="48"/>
    <x v="0"/>
    <x v="0"/>
    <s v="Tesseramento"/>
    <x v="1"/>
    <x v="0"/>
    <x v="0"/>
    <m/>
  </r>
  <r>
    <n v="104164"/>
    <x v="0"/>
    <x v="0"/>
    <x v="0"/>
    <x v="0"/>
    <x v="1"/>
    <x v="48"/>
    <x v="0"/>
    <x v="0"/>
    <s v="Tesseramento"/>
    <x v="1"/>
    <x v="4"/>
    <x v="0"/>
    <m/>
  </r>
  <r>
    <n v="201428"/>
    <x v="0"/>
    <x v="0"/>
    <x v="0"/>
    <x v="0"/>
    <x v="1"/>
    <x v="48"/>
    <x v="0"/>
    <x v="0"/>
    <s v="Tesseramento"/>
    <x v="1"/>
    <x v="0"/>
    <x v="0"/>
    <m/>
  </r>
  <r>
    <n v="81777"/>
    <x v="0"/>
    <x v="0"/>
    <x v="0"/>
    <x v="0"/>
    <x v="1"/>
    <x v="48"/>
    <x v="0"/>
    <x v="0"/>
    <s v="Tesseramento"/>
    <x v="1"/>
    <x v="3"/>
    <x v="0"/>
    <m/>
  </r>
  <r>
    <n v="99078"/>
    <x v="0"/>
    <x v="0"/>
    <x v="0"/>
    <x v="0"/>
    <x v="1"/>
    <x v="48"/>
    <x v="0"/>
    <x v="0"/>
    <s v="Tesseramento"/>
    <x v="1"/>
    <x v="3"/>
    <x v="0"/>
    <m/>
  </r>
  <r>
    <n v="234884"/>
    <x v="0"/>
    <x v="0"/>
    <x v="1"/>
    <x v="0"/>
    <x v="8"/>
    <x v="410"/>
    <x v="0"/>
    <x v="0"/>
    <s v="Tesseramento"/>
    <x v="1"/>
    <x v="1"/>
    <x v="0"/>
    <m/>
  </r>
  <r>
    <n v="234397"/>
    <x v="0"/>
    <x v="0"/>
    <x v="1"/>
    <x v="3"/>
    <x v="7"/>
    <x v="242"/>
    <x v="0"/>
    <x v="0"/>
    <s v="Tesseramento"/>
    <x v="0"/>
    <x v="0"/>
    <x v="0"/>
    <m/>
  </r>
  <r>
    <n v="228796"/>
    <x v="0"/>
    <x v="0"/>
    <x v="0"/>
    <x v="0"/>
    <x v="7"/>
    <x v="69"/>
    <x v="0"/>
    <x v="1"/>
    <s v="Tesseramento"/>
    <x v="1"/>
    <x v="0"/>
    <x v="0"/>
    <m/>
  </r>
  <r>
    <n v="203334"/>
    <x v="0"/>
    <x v="0"/>
    <x v="0"/>
    <x v="0"/>
    <x v="6"/>
    <x v="107"/>
    <x v="0"/>
    <x v="1"/>
    <s v="Tesseramento"/>
    <x v="1"/>
    <x v="0"/>
    <x v="0"/>
    <m/>
  </r>
  <r>
    <n v="234476"/>
    <x v="1"/>
    <x v="0"/>
    <x v="1"/>
    <x v="2"/>
    <x v="7"/>
    <x v="69"/>
    <x v="0"/>
    <x v="1"/>
    <s v="Tesseramento"/>
    <x v="1"/>
    <x v="5"/>
    <x v="0"/>
    <m/>
  </r>
  <r>
    <n v="231865"/>
    <x v="0"/>
    <x v="0"/>
    <x v="0"/>
    <x v="1"/>
    <x v="7"/>
    <x v="69"/>
    <x v="0"/>
    <x v="1"/>
    <s v="Tesseramento"/>
    <x v="1"/>
    <x v="3"/>
    <x v="0"/>
    <m/>
  </r>
  <r>
    <n v="234885"/>
    <x v="0"/>
    <x v="0"/>
    <x v="1"/>
    <x v="0"/>
    <x v="8"/>
    <x v="410"/>
    <x v="0"/>
    <x v="1"/>
    <s v="Tesseramento"/>
    <x v="1"/>
    <x v="1"/>
    <x v="0"/>
    <m/>
  </r>
  <r>
    <n v="180890"/>
    <x v="0"/>
    <x v="0"/>
    <x v="0"/>
    <x v="0"/>
    <x v="1"/>
    <x v="48"/>
    <x v="0"/>
    <x v="0"/>
    <s v="Tesseramento"/>
    <x v="1"/>
    <x v="3"/>
    <x v="0"/>
    <m/>
  </r>
  <r>
    <n v="208046"/>
    <x v="0"/>
    <x v="0"/>
    <x v="0"/>
    <x v="0"/>
    <x v="1"/>
    <x v="48"/>
    <x v="0"/>
    <x v="0"/>
    <s v="Tesseramento"/>
    <x v="1"/>
    <x v="4"/>
    <x v="0"/>
    <m/>
  </r>
  <r>
    <n v="130735"/>
    <x v="0"/>
    <x v="0"/>
    <x v="0"/>
    <x v="0"/>
    <x v="1"/>
    <x v="48"/>
    <x v="0"/>
    <x v="0"/>
    <s v="Tesseramento"/>
    <x v="1"/>
    <x v="0"/>
    <x v="0"/>
    <m/>
  </r>
  <r>
    <n v="187412"/>
    <x v="0"/>
    <x v="0"/>
    <x v="0"/>
    <x v="0"/>
    <x v="1"/>
    <x v="48"/>
    <x v="0"/>
    <x v="0"/>
    <s v="Tesseramento"/>
    <x v="1"/>
    <x v="3"/>
    <x v="0"/>
    <m/>
  </r>
  <r>
    <n v="178833"/>
    <x v="0"/>
    <x v="0"/>
    <x v="0"/>
    <x v="0"/>
    <x v="1"/>
    <x v="48"/>
    <x v="0"/>
    <x v="0"/>
    <s v="Tesseramento"/>
    <x v="1"/>
    <x v="0"/>
    <x v="0"/>
    <m/>
  </r>
  <r>
    <n v="72280"/>
    <x v="0"/>
    <x v="0"/>
    <x v="0"/>
    <x v="0"/>
    <x v="1"/>
    <x v="48"/>
    <x v="0"/>
    <x v="0"/>
    <s v="Tesseramento"/>
    <x v="1"/>
    <x v="4"/>
    <x v="0"/>
    <m/>
  </r>
  <r>
    <n v="55583"/>
    <x v="0"/>
    <x v="0"/>
    <x v="0"/>
    <x v="0"/>
    <x v="1"/>
    <x v="48"/>
    <x v="0"/>
    <x v="0"/>
    <s v="Tesseramento"/>
    <x v="1"/>
    <x v="4"/>
    <x v="0"/>
    <m/>
  </r>
  <r>
    <n v="194257"/>
    <x v="0"/>
    <x v="0"/>
    <x v="0"/>
    <x v="0"/>
    <x v="1"/>
    <x v="48"/>
    <x v="0"/>
    <x v="0"/>
    <s v="Tesseramento"/>
    <x v="1"/>
    <x v="0"/>
    <x v="0"/>
    <m/>
  </r>
  <r>
    <n v="28904"/>
    <x v="0"/>
    <x v="0"/>
    <x v="0"/>
    <x v="0"/>
    <x v="1"/>
    <x v="48"/>
    <x v="0"/>
    <x v="1"/>
    <s v="Tesseramento"/>
    <x v="1"/>
    <x v="4"/>
    <x v="0"/>
    <m/>
  </r>
  <r>
    <n v="213760"/>
    <x v="0"/>
    <x v="0"/>
    <x v="0"/>
    <x v="0"/>
    <x v="11"/>
    <x v="141"/>
    <x v="0"/>
    <x v="0"/>
    <s v="Tesseramento"/>
    <x v="1"/>
    <x v="3"/>
    <x v="0"/>
    <m/>
  </r>
  <r>
    <n v="40325"/>
    <x v="0"/>
    <x v="0"/>
    <x v="0"/>
    <x v="0"/>
    <x v="11"/>
    <x v="141"/>
    <x v="0"/>
    <x v="0"/>
    <s v="Tesseramento"/>
    <x v="1"/>
    <x v="4"/>
    <x v="0"/>
    <m/>
  </r>
  <r>
    <n v="230649"/>
    <x v="1"/>
    <x v="0"/>
    <x v="0"/>
    <x v="0"/>
    <x v="1"/>
    <x v="284"/>
    <x v="0"/>
    <x v="0"/>
    <s v="Tesseramento"/>
    <x v="0"/>
    <x v="5"/>
    <x v="0"/>
    <m/>
  </r>
  <r>
    <n v="203914"/>
    <x v="0"/>
    <x v="0"/>
    <x v="0"/>
    <x v="1"/>
    <x v="1"/>
    <x v="284"/>
    <x v="0"/>
    <x v="0"/>
    <s v="Tesseramento"/>
    <x v="0"/>
    <x v="0"/>
    <x v="0"/>
    <m/>
  </r>
  <r>
    <n v="196436"/>
    <x v="0"/>
    <x v="0"/>
    <x v="0"/>
    <x v="0"/>
    <x v="1"/>
    <x v="284"/>
    <x v="0"/>
    <x v="0"/>
    <s v="Tesseramento"/>
    <x v="0"/>
    <x v="3"/>
    <x v="0"/>
    <m/>
  </r>
  <r>
    <n v="227873"/>
    <x v="0"/>
    <x v="1"/>
    <x v="0"/>
    <x v="1"/>
    <x v="1"/>
    <x v="284"/>
    <x v="0"/>
    <x v="0"/>
    <s v="Tesseramento"/>
    <x v="0"/>
    <x v="1"/>
    <x v="0"/>
    <m/>
  </r>
  <r>
    <n v="220704"/>
    <x v="0"/>
    <x v="1"/>
    <x v="0"/>
    <x v="0"/>
    <x v="1"/>
    <x v="284"/>
    <x v="0"/>
    <x v="0"/>
    <s v="Tesseramento"/>
    <x v="0"/>
    <x v="3"/>
    <x v="0"/>
    <m/>
  </r>
  <r>
    <n v="222667"/>
    <x v="0"/>
    <x v="0"/>
    <x v="0"/>
    <x v="0"/>
    <x v="1"/>
    <x v="284"/>
    <x v="0"/>
    <x v="1"/>
    <s v="Tesseramento"/>
    <x v="0"/>
    <x v="3"/>
    <x v="0"/>
    <m/>
  </r>
  <r>
    <n v="68118"/>
    <x v="0"/>
    <x v="0"/>
    <x v="0"/>
    <x v="0"/>
    <x v="1"/>
    <x v="284"/>
    <x v="0"/>
    <x v="0"/>
    <s v="Tesseramento"/>
    <x v="0"/>
    <x v="4"/>
    <x v="0"/>
    <m/>
  </r>
  <r>
    <n v="68120"/>
    <x v="0"/>
    <x v="0"/>
    <x v="0"/>
    <x v="1"/>
    <x v="1"/>
    <x v="284"/>
    <x v="0"/>
    <x v="1"/>
    <s v="Tesseramento"/>
    <x v="0"/>
    <x v="3"/>
    <x v="0"/>
    <m/>
  </r>
  <r>
    <n v="139703"/>
    <x v="0"/>
    <x v="0"/>
    <x v="0"/>
    <x v="1"/>
    <x v="1"/>
    <x v="284"/>
    <x v="0"/>
    <x v="0"/>
    <s v="Tesseramento"/>
    <x v="0"/>
    <x v="0"/>
    <x v="0"/>
    <m/>
  </r>
  <r>
    <n v="151643"/>
    <x v="0"/>
    <x v="0"/>
    <x v="0"/>
    <x v="1"/>
    <x v="1"/>
    <x v="284"/>
    <x v="0"/>
    <x v="0"/>
    <s v="Tesseramento"/>
    <x v="0"/>
    <x v="4"/>
    <x v="0"/>
    <m/>
  </r>
  <r>
    <n v="226622"/>
    <x v="1"/>
    <x v="0"/>
    <x v="0"/>
    <x v="1"/>
    <x v="1"/>
    <x v="284"/>
    <x v="0"/>
    <x v="1"/>
    <s v="Tesseramento"/>
    <x v="0"/>
    <x v="2"/>
    <x v="0"/>
    <m/>
  </r>
  <r>
    <n v="222666"/>
    <x v="0"/>
    <x v="0"/>
    <x v="0"/>
    <x v="0"/>
    <x v="1"/>
    <x v="284"/>
    <x v="0"/>
    <x v="0"/>
    <s v="Tesseramento"/>
    <x v="0"/>
    <x v="0"/>
    <x v="0"/>
    <m/>
  </r>
  <r>
    <n v="218552"/>
    <x v="0"/>
    <x v="0"/>
    <x v="0"/>
    <x v="3"/>
    <x v="1"/>
    <x v="284"/>
    <x v="0"/>
    <x v="1"/>
    <s v="Tesseramento"/>
    <x v="0"/>
    <x v="3"/>
    <x v="0"/>
    <m/>
  </r>
  <r>
    <n v="90730"/>
    <x v="0"/>
    <x v="0"/>
    <x v="0"/>
    <x v="0"/>
    <x v="12"/>
    <x v="254"/>
    <x v="0"/>
    <x v="0"/>
    <s v="Tesseramento"/>
    <x v="0"/>
    <x v="3"/>
    <x v="0"/>
    <m/>
  </r>
  <r>
    <n v="174804"/>
    <x v="0"/>
    <x v="0"/>
    <x v="0"/>
    <x v="0"/>
    <x v="0"/>
    <x v="378"/>
    <x v="0"/>
    <x v="0"/>
    <s v="Tesseramento"/>
    <x v="0"/>
    <x v="4"/>
    <x v="0"/>
    <m/>
  </r>
  <r>
    <n v="174805"/>
    <x v="0"/>
    <x v="0"/>
    <x v="0"/>
    <x v="0"/>
    <x v="0"/>
    <x v="378"/>
    <x v="0"/>
    <x v="1"/>
    <s v="Tesseramento"/>
    <x v="0"/>
    <x v="4"/>
    <x v="0"/>
    <m/>
  </r>
  <r>
    <n v="234959"/>
    <x v="1"/>
    <x v="1"/>
    <x v="1"/>
    <x v="0"/>
    <x v="0"/>
    <x v="378"/>
    <x v="0"/>
    <x v="0"/>
    <s v="Tesseramento"/>
    <x v="0"/>
    <x v="6"/>
    <x v="1"/>
    <m/>
  </r>
  <r>
    <n v="194302"/>
    <x v="0"/>
    <x v="0"/>
    <x v="0"/>
    <x v="0"/>
    <x v="0"/>
    <x v="378"/>
    <x v="0"/>
    <x v="0"/>
    <s v="Tesseramento"/>
    <x v="0"/>
    <x v="0"/>
    <x v="0"/>
    <m/>
  </r>
  <r>
    <n v="194301"/>
    <x v="0"/>
    <x v="0"/>
    <x v="0"/>
    <x v="0"/>
    <x v="0"/>
    <x v="378"/>
    <x v="0"/>
    <x v="0"/>
    <s v="Tesseramento"/>
    <x v="0"/>
    <x v="0"/>
    <x v="0"/>
    <m/>
  </r>
  <r>
    <n v="138515"/>
    <x v="0"/>
    <x v="0"/>
    <x v="0"/>
    <x v="0"/>
    <x v="0"/>
    <x v="378"/>
    <x v="0"/>
    <x v="0"/>
    <s v="Tesseramento"/>
    <x v="0"/>
    <x v="0"/>
    <x v="0"/>
    <m/>
  </r>
  <r>
    <n v="230898"/>
    <x v="0"/>
    <x v="0"/>
    <x v="0"/>
    <x v="0"/>
    <x v="0"/>
    <x v="378"/>
    <x v="0"/>
    <x v="0"/>
    <s v="Tesseramento"/>
    <x v="0"/>
    <x v="3"/>
    <x v="0"/>
    <m/>
  </r>
  <r>
    <n v="72258"/>
    <x v="0"/>
    <x v="0"/>
    <x v="0"/>
    <x v="0"/>
    <x v="0"/>
    <x v="378"/>
    <x v="0"/>
    <x v="1"/>
    <s v="Tesseramento"/>
    <x v="0"/>
    <x v="4"/>
    <x v="0"/>
    <m/>
  </r>
  <r>
    <n v="149913"/>
    <x v="0"/>
    <x v="0"/>
    <x v="0"/>
    <x v="0"/>
    <x v="0"/>
    <x v="378"/>
    <x v="0"/>
    <x v="1"/>
    <s v="Tesseramento"/>
    <x v="0"/>
    <x v="3"/>
    <x v="0"/>
    <m/>
  </r>
  <r>
    <n v="230899"/>
    <x v="1"/>
    <x v="0"/>
    <x v="0"/>
    <x v="3"/>
    <x v="0"/>
    <x v="378"/>
    <x v="0"/>
    <x v="0"/>
    <s v="Tesseramento"/>
    <x v="0"/>
    <x v="5"/>
    <x v="0"/>
    <m/>
  </r>
  <r>
    <n v="59542"/>
    <x v="0"/>
    <x v="0"/>
    <x v="0"/>
    <x v="0"/>
    <x v="0"/>
    <x v="378"/>
    <x v="0"/>
    <x v="0"/>
    <s v="Tesseramento"/>
    <x v="0"/>
    <x v="0"/>
    <x v="0"/>
    <m/>
  </r>
  <r>
    <n v="184477"/>
    <x v="0"/>
    <x v="0"/>
    <x v="0"/>
    <x v="0"/>
    <x v="0"/>
    <x v="378"/>
    <x v="0"/>
    <x v="0"/>
    <s v="Tesseramento"/>
    <x v="0"/>
    <x v="0"/>
    <x v="0"/>
    <m/>
  </r>
  <r>
    <n v="168747"/>
    <x v="0"/>
    <x v="0"/>
    <x v="0"/>
    <x v="0"/>
    <x v="12"/>
    <x v="314"/>
    <x v="0"/>
    <x v="0"/>
    <s v="Tesseramento"/>
    <x v="0"/>
    <x v="0"/>
    <x v="0"/>
    <m/>
  </r>
  <r>
    <n v="140392"/>
    <x v="0"/>
    <x v="0"/>
    <x v="0"/>
    <x v="0"/>
    <x v="4"/>
    <x v="236"/>
    <x v="0"/>
    <x v="0"/>
    <s v="Tesseramento"/>
    <x v="1"/>
    <x v="3"/>
    <x v="0"/>
    <m/>
  </r>
  <r>
    <n v="83756"/>
    <x v="0"/>
    <x v="0"/>
    <x v="0"/>
    <x v="0"/>
    <x v="4"/>
    <x v="236"/>
    <x v="0"/>
    <x v="1"/>
    <s v="Tesseramento"/>
    <x v="1"/>
    <x v="4"/>
    <x v="0"/>
    <m/>
  </r>
  <r>
    <n v="114984"/>
    <x v="0"/>
    <x v="0"/>
    <x v="0"/>
    <x v="0"/>
    <x v="4"/>
    <x v="236"/>
    <x v="0"/>
    <x v="1"/>
    <s v="Tesseramento"/>
    <x v="1"/>
    <x v="4"/>
    <x v="0"/>
    <m/>
  </r>
  <r>
    <n v="204172"/>
    <x v="0"/>
    <x v="0"/>
    <x v="0"/>
    <x v="0"/>
    <x v="4"/>
    <x v="236"/>
    <x v="0"/>
    <x v="0"/>
    <s v="Tesseramento"/>
    <x v="1"/>
    <x v="3"/>
    <x v="0"/>
    <m/>
  </r>
  <r>
    <n v="144653"/>
    <x v="0"/>
    <x v="0"/>
    <x v="0"/>
    <x v="0"/>
    <x v="4"/>
    <x v="236"/>
    <x v="0"/>
    <x v="0"/>
    <s v="Tesseramento"/>
    <x v="1"/>
    <x v="3"/>
    <x v="0"/>
    <m/>
  </r>
  <r>
    <n v="159289"/>
    <x v="0"/>
    <x v="0"/>
    <x v="0"/>
    <x v="1"/>
    <x v="4"/>
    <x v="236"/>
    <x v="0"/>
    <x v="1"/>
    <s v="Tesseramento"/>
    <x v="1"/>
    <x v="4"/>
    <x v="0"/>
    <m/>
  </r>
  <r>
    <n v="28559"/>
    <x v="0"/>
    <x v="0"/>
    <x v="0"/>
    <x v="4"/>
    <x v="4"/>
    <x v="236"/>
    <x v="0"/>
    <x v="0"/>
    <s v="Tesseramento"/>
    <x v="1"/>
    <x v="0"/>
    <x v="0"/>
    <m/>
  </r>
  <r>
    <n v="10557"/>
    <x v="0"/>
    <x v="0"/>
    <x v="0"/>
    <x v="0"/>
    <x v="4"/>
    <x v="236"/>
    <x v="0"/>
    <x v="0"/>
    <s v="Tesseramento"/>
    <x v="1"/>
    <x v="4"/>
    <x v="0"/>
    <m/>
  </r>
  <r>
    <n v="140394"/>
    <x v="0"/>
    <x v="0"/>
    <x v="0"/>
    <x v="0"/>
    <x v="4"/>
    <x v="236"/>
    <x v="0"/>
    <x v="1"/>
    <s v="Tesseramento"/>
    <x v="1"/>
    <x v="4"/>
    <x v="0"/>
    <m/>
  </r>
  <r>
    <n v="210776"/>
    <x v="1"/>
    <x v="0"/>
    <x v="0"/>
    <x v="1"/>
    <x v="4"/>
    <x v="236"/>
    <x v="0"/>
    <x v="0"/>
    <s v="Tesseramento"/>
    <x v="1"/>
    <x v="5"/>
    <x v="0"/>
    <m/>
  </r>
  <r>
    <n v="151973"/>
    <x v="0"/>
    <x v="0"/>
    <x v="0"/>
    <x v="0"/>
    <x v="4"/>
    <x v="236"/>
    <x v="0"/>
    <x v="0"/>
    <s v="Tesseramento"/>
    <x v="1"/>
    <x v="1"/>
    <x v="0"/>
    <m/>
  </r>
  <r>
    <n v="144658"/>
    <x v="0"/>
    <x v="0"/>
    <x v="0"/>
    <x v="0"/>
    <x v="4"/>
    <x v="236"/>
    <x v="0"/>
    <x v="1"/>
    <s v="Tesseramento"/>
    <x v="1"/>
    <x v="3"/>
    <x v="0"/>
    <m/>
  </r>
  <r>
    <n v="159291"/>
    <x v="0"/>
    <x v="0"/>
    <x v="0"/>
    <x v="1"/>
    <x v="4"/>
    <x v="236"/>
    <x v="0"/>
    <x v="0"/>
    <s v="Tesseramento"/>
    <x v="1"/>
    <x v="3"/>
    <x v="0"/>
    <m/>
  </r>
  <r>
    <n v="177119"/>
    <x v="0"/>
    <x v="0"/>
    <x v="0"/>
    <x v="0"/>
    <x v="4"/>
    <x v="236"/>
    <x v="0"/>
    <x v="0"/>
    <s v="Tesseramento"/>
    <x v="1"/>
    <x v="3"/>
    <x v="0"/>
    <m/>
  </r>
  <r>
    <n v="177120"/>
    <x v="0"/>
    <x v="0"/>
    <x v="0"/>
    <x v="0"/>
    <x v="4"/>
    <x v="236"/>
    <x v="0"/>
    <x v="1"/>
    <s v="Tesseramento"/>
    <x v="1"/>
    <x v="3"/>
    <x v="0"/>
    <m/>
  </r>
  <r>
    <n v="59393"/>
    <x v="0"/>
    <x v="0"/>
    <x v="0"/>
    <x v="0"/>
    <x v="4"/>
    <x v="236"/>
    <x v="0"/>
    <x v="1"/>
    <s v="Tesseramento"/>
    <x v="1"/>
    <x v="4"/>
    <x v="0"/>
    <m/>
  </r>
  <r>
    <n v="66809"/>
    <x v="0"/>
    <x v="0"/>
    <x v="0"/>
    <x v="0"/>
    <x v="4"/>
    <x v="236"/>
    <x v="0"/>
    <x v="0"/>
    <s v="Tesseramento"/>
    <x v="1"/>
    <x v="4"/>
    <x v="0"/>
    <m/>
  </r>
  <r>
    <n v="59373"/>
    <x v="0"/>
    <x v="0"/>
    <x v="0"/>
    <x v="0"/>
    <x v="4"/>
    <x v="236"/>
    <x v="0"/>
    <x v="1"/>
    <s v="Tesseramento"/>
    <x v="1"/>
    <x v="4"/>
    <x v="0"/>
    <m/>
  </r>
  <r>
    <n v="10091"/>
    <x v="0"/>
    <x v="0"/>
    <x v="0"/>
    <x v="0"/>
    <x v="4"/>
    <x v="236"/>
    <x v="0"/>
    <x v="0"/>
    <s v="Tesseramento"/>
    <x v="1"/>
    <x v="0"/>
    <x v="0"/>
    <m/>
  </r>
  <r>
    <n v="226911"/>
    <x v="0"/>
    <x v="0"/>
    <x v="0"/>
    <x v="0"/>
    <x v="4"/>
    <x v="236"/>
    <x v="0"/>
    <x v="0"/>
    <s v="Tesseramento"/>
    <x v="1"/>
    <x v="0"/>
    <x v="0"/>
    <m/>
  </r>
  <r>
    <n v="205545"/>
    <x v="0"/>
    <x v="0"/>
    <x v="0"/>
    <x v="0"/>
    <x v="4"/>
    <x v="236"/>
    <x v="0"/>
    <x v="1"/>
    <s v="Tesseramento"/>
    <x v="1"/>
    <x v="4"/>
    <x v="0"/>
    <m/>
  </r>
  <r>
    <n v="140080"/>
    <x v="0"/>
    <x v="0"/>
    <x v="0"/>
    <x v="0"/>
    <x v="4"/>
    <x v="236"/>
    <x v="0"/>
    <x v="0"/>
    <s v="Tesseramento"/>
    <x v="1"/>
    <x v="4"/>
    <x v="0"/>
    <m/>
  </r>
  <r>
    <n v="136556"/>
    <x v="0"/>
    <x v="0"/>
    <x v="0"/>
    <x v="0"/>
    <x v="4"/>
    <x v="236"/>
    <x v="0"/>
    <x v="1"/>
    <s v="Tesseramento"/>
    <x v="1"/>
    <x v="4"/>
    <x v="0"/>
    <m/>
  </r>
  <r>
    <n v="180187"/>
    <x v="0"/>
    <x v="0"/>
    <x v="0"/>
    <x v="0"/>
    <x v="4"/>
    <x v="236"/>
    <x v="0"/>
    <x v="0"/>
    <s v="Tesseramento"/>
    <x v="1"/>
    <x v="0"/>
    <x v="0"/>
    <m/>
  </r>
  <r>
    <n v="170024"/>
    <x v="0"/>
    <x v="0"/>
    <x v="0"/>
    <x v="2"/>
    <x v="4"/>
    <x v="236"/>
    <x v="0"/>
    <x v="1"/>
    <s v="Tesseramento"/>
    <x v="1"/>
    <x v="4"/>
    <x v="0"/>
    <m/>
  </r>
  <r>
    <n v="41767"/>
    <x v="0"/>
    <x v="0"/>
    <x v="0"/>
    <x v="0"/>
    <x v="4"/>
    <x v="236"/>
    <x v="0"/>
    <x v="0"/>
    <s v="Tesseramento"/>
    <x v="1"/>
    <x v="4"/>
    <x v="0"/>
    <m/>
  </r>
  <r>
    <n v="216998"/>
    <x v="0"/>
    <x v="0"/>
    <x v="0"/>
    <x v="0"/>
    <x v="4"/>
    <x v="236"/>
    <x v="0"/>
    <x v="1"/>
    <s v="Tesseramento"/>
    <x v="1"/>
    <x v="0"/>
    <x v="0"/>
    <m/>
  </r>
  <r>
    <n v="117477"/>
    <x v="0"/>
    <x v="0"/>
    <x v="0"/>
    <x v="0"/>
    <x v="4"/>
    <x v="236"/>
    <x v="0"/>
    <x v="0"/>
    <s v="Tesseramento"/>
    <x v="1"/>
    <x v="4"/>
    <x v="0"/>
    <m/>
  </r>
  <r>
    <n v="130054"/>
    <x v="0"/>
    <x v="0"/>
    <x v="0"/>
    <x v="0"/>
    <x v="4"/>
    <x v="236"/>
    <x v="0"/>
    <x v="0"/>
    <s v="Tesseramento"/>
    <x v="1"/>
    <x v="1"/>
    <x v="0"/>
    <m/>
  </r>
  <r>
    <n v="168093"/>
    <x v="0"/>
    <x v="0"/>
    <x v="0"/>
    <x v="0"/>
    <x v="4"/>
    <x v="236"/>
    <x v="0"/>
    <x v="0"/>
    <s v="Tesseramento"/>
    <x v="1"/>
    <x v="3"/>
    <x v="0"/>
    <m/>
  </r>
  <r>
    <n v="205546"/>
    <x v="0"/>
    <x v="0"/>
    <x v="0"/>
    <x v="0"/>
    <x v="4"/>
    <x v="236"/>
    <x v="0"/>
    <x v="0"/>
    <s v="Tesseramento"/>
    <x v="1"/>
    <x v="3"/>
    <x v="0"/>
    <m/>
  </r>
  <r>
    <n v="41766"/>
    <x v="0"/>
    <x v="0"/>
    <x v="0"/>
    <x v="0"/>
    <x v="4"/>
    <x v="236"/>
    <x v="0"/>
    <x v="1"/>
    <s v="Tesseramento"/>
    <x v="1"/>
    <x v="4"/>
    <x v="0"/>
    <m/>
  </r>
  <r>
    <n v="97997"/>
    <x v="0"/>
    <x v="0"/>
    <x v="0"/>
    <x v="0"/>
    <x v="4"/>
    <x v="236"/>
    <x v="0"/>
    <x v="1"/>
    <s v="Tesseramento"/>
    <x v="1"/>
    <x v="1"/>
    <x v="0"/>
    <m/>
  </r>
  <r>
    <n v="97998"/>
    <x v="0"/>
    <x v="0"/>
    <x v="0"/>
    <x v="0"/>
    <x v="4"/>
    <x v="236"/>
    <x v="0"/>
    <x v="0"/>
    <s v="Tesseramento"/>
    <x v="1"/>
    <x v="1"/>
    <x v="0"/>
    <m/>
  </r>
  <r>
    <n v="141062"/>
    <x v="1"/>
    <x v="0"/>
    <x v="0"/>
    <x v="0"/>
    <x v="4"/>
    <x v="236"/>
    <x v="0"/>
    <x v="0"/>
    <s v="Tesseramento"/>
    <x v="1"/>
    <x v="2"/>
    <x v="0"/>
    <m/>
  </r>
  <r>
    <n v="59402"/>
    <x v="0"/>
    <x v="0"/>
    <x v="0"/>
    <x v="0"/>
    <x v="4"/>
    <x v="236"/>
    <x v="0"/>
    <x v="0"/>
    <s v="Tesseramento"/>
    <x v="1"/>
    <x v="0"/>
    <x v="0"/>
    <m/>
  </r>
  <r>
    <n v="111618"/>
    <x v="0"/>
    <x v="0"/>
    <x v="0"/>
    <x v="0"/>
    <x v="4"/>
    <x v="236"/>
    <x v="0"/>
    <x v="0"/>
    <s v="Tesseramento"/>
    <x v="1"/>
    <x v="1"/>
    <x v="0"/>
    <m/>
  </r>
  <r>
    <n v="66810"/>
    <x v="0"/>
    <x v="0"/>
    <x v="0"/>
    <x v="0"/>
    <x v="4"/>
    <x v="236"/>
    <x v="0"/>
    <x v="1"/>
    <s v="Tesseramento"/>
    <x v="1"/>
    <x v="4"/>
    <x v="0"/>
    <m/>
  </r>
  <r>
    <n v="70730"/>
    <x v="0"/>
    <x v="0"/>
    <x v="0"/>
    <x v="0"/>
    <x v="4"/>
    <x v="236"/>
    <x v="0"/>
    <x v="0"/>
    <s v="Tesseramento"/>
    <x v="1"/>
    <x v="3"/>
    <x v="0"/>
    <m/>
  </r>
  <r>
    <n v="234421"/>
    <x v="0"/>
    <x v="0"/>
    <x v="1"/>
    <x v="0"/>
    <x v="4"/>
    <x v="236"/>
    <x v="0"/>
    <x v="0"/>
    <s v="Tesseramento"/>
    <x v="1"/>
    <x v="1"/>
    <x v="0"/>
    <m/>
  </r>
  <r>
    <n v="234422"/>
    <x v="0"/>
    <x v="0"/>
    <x v="1"/>
    <x v="1"/>
    <x v="4"/>
    <x v="236"/>
    <x v="0"/>
    <x v="1"/>
    <s v="Tesseramento"/>
    <x v="1"/>
    <x v="0"/>
    <x v="0"/>
    <m/>
  </r>
  <r>
    <n v="195211"/>
    <x v="0"/>
    <x v="0"/>
    <x v="0"/>
    <x v="1"/>
    <x v="2"/>
    <x v="157"/>
    <x v="0"/>
    <x v="0"/>
    <s v="Tesseramento"/>
    <x v="1"/>
    <x v="3"/>
    <x v="0"/>
    <m/>
  </r>
  <r>
    <n v="128811"/>
    <x v="0"/>
    <x v="0"/>
    <x v="0"/>
    <x v="0"/>
    <x v="0"/>
    <x v="378"/>
    <x v="0"/>
    <x v="0"/>
    <s v="Tesseramento"/>
    <x v="0"/>
    <x v="0"/>
    <x v="0"/>
    <m/>
  </r>
  <r>
    <n v="224276"/>
    <x v="0"/>
    <x v="0"/>
    <x v="0"/>
    <x v="0"/>
    <x v="14"/>
    <x v="121"/>
    <x v="0"/>
    <x v="0"/>
    <s v="Tesseramento"/>
    <x v="1"/>
    <x v="3"/>
    <x v="0"/>
    <m/>
  </r>
  <r>
    <n v="28339"/>
    <x v="0"/>
    <x v="0"/>
    <x v="0"/>
    <x v="0"/>
    <x v="14"/>
    <x v="121"/>
    <x v="0"/>
    <x v="1"/>
    <s v="Tesseramento"/>
    <x v="1"/>
    <x v="4"/>
    <x v="0"/>
    <m/>
  </r>
  <r>
    <n v="192265"/>
    <x v="0"/>
    <x v="0"/>
    <x v="0"/>
    <x v="0"/>
    <x v="14"/>
    <x v="121"/>
    <x v="0"/>
    <x v="0"/>
    <s v="Tesseramento"/>
    <x v="1"/>
    <x v="3"/>
    <x v="0"/>
    <m/>
  </r>
  <r>
    <n v="184278"/>
    <x v="0"/>
    <x v="1"/>
    <x v="0"/>
    <x v="0"/>
    <x v="14"/>
    <x v="121"/>
    <x v="0"/>
    <x v="1"/>
    <s v="Tesseramento"/>
    <x v="1"/>
    <x v="4"/>
    <x v="0"/>
    <m/>
  </r>
  <r>
    <n v="33857"/>
    <x v="0"/>
    <x v="0"/>
    <x v="0"/>
    <x v="0"/>
    <x v="14"/>
    <x v="121"/>
    <x v="0"/>
    <x v="1"/>
    <s v="Tesseramento"/>
    <x v="1"/>
    <x v="4"/>
    <x v="0"/>
    <m/>
  </r>
  <r>
    <n v="224144"/>
    <x v="0"/>
    <x v="0"/>
    <x v="0"/>
    <x v="0"/>
    <x v="14"/>
    <x v="121"/>
    <x v="0"/>
    <x v="0"/>
    <s v="Tesseramento"/>
    <x v="1"/>
    <x v="0"/>
    <x v="0"/>
    <m/>
  </r>
  <r>
    <n v="226826"/>
    <x v="0"/>
    <x v="0"/>
    <x v="0"/>
    <x v="0"/>
    <x v="14"/>
    <x v="121"/>
    <x v="0"/>
    <x v="0"/>
    <s v="Tesseramento"/>
    <x v="1"/>
    <x v="0"/>
    <x v="0"/>
    <m/>
  </r>
  <r>
    <n v="190744"/>
    <x v="0"/>
    <x v="0"/>
    <x v="0"/>
    <x v="0"/>
    <x v="14"/>
    <x v="121"/>
    <x v="0"/>
    <x v="1"/>
    <s v="Tesseramento"/>
    <x v="1"/>
    <x v="0"/>
    <x v="0"/>
    <m/>
  </r>
  <r>
    <n v="214522"/>
    <x v="0"/>
    <x v="0"/>
    <x v="0"/>
    <x v="0"/>
    <x v="14"/>
    <x v="121"/>
    <x v="0"/>
    <x v="0"/>
    <s v="Tesseramento"/>
    <x v="1"/>
    <x v="4"/>
    <x v="0"/>
    <m/>
  </r>
  <r>
    <n v="33854"/>
    <x v="0"/>
    <x v="0"/>
    <x v="0"/>
    <x v="0"/>
    <x v="14"/>
    <x v="121"/>
    <x v="0"/>
    <x v="0"/>
    <s v="Tesseramento"/>
    <x v="1"/>
    <x v="4"/>
    <x v="0"/>
    <m/>
  </r>
  <r>
    <n v="190745"/>
    <x v="0"/>
    <x v="0"/>
    <x v="0"/>
    <x v="0"/>
    <x v="14"/>
    <x v="121"/>
    <x v="0"/>
    <x v="0"/>
    <s v="Tesseramento"/>
    <x v="1"/>
    <x v="0"/>
    <x v="0"/>
    <m/>
  </r>
  <r>
    <n v="133632"/>
    <x v="0"/>
    <x v="0"/>
    <x v="0"/>
    <x v="0"/>
    <x v="14"/>
    <x v="121"/>
    <x v="0"/>
    <x v="0"/>
    <s v="Tesseramento"/>
    <x v="1"/>
    <x v="4"/>
    <x v="0"/>
    <m/>
  </r>
  <r>
    <n v="191870"/>
    <x v="0"/>
    <x v="0"/>
    <x v="0"/>
    <x v="0"/>
    <x v="14"/>
    <x v="121"/>
    <x v="0"/>
    <x v="0"/>
    <s v="Tesseramento"/>
    <x v="1"/>
    <x v="3"/>
    <x v="0"/>
    <m/>
  </r>
  <r>
    <n v="228504"/>
    <x v="0"/>
    <x v="0"/>
    <x v="0"/>
    <x v="0"/>
    <x v="14"/>
    <x v="121"/>
    <x v="0"/>
    <x v="0"/>
    <s v="Tesseramento"/>
    <x v="1"/>
    <x v="0"/>
    <x v="0"/>
    <m/>
  </r>
  <r>
    <n v="234675"/>
    <x v="0"/>
    <x v="0"/>
    <x v="1"/>
    <x v="0"/>
    <x v="14"/>
    <x v="121"/>
    <x v="0"/>
    <x v="0"/>
    <s v="Tesseramento"/>
    <x v="1"/>
    <x v="0"/>
    <x v="0"/>
    <m/>
  </r>
  <r>
    <n v="234674"/>
    <x v="0"/>
    <x v="0"/>
    <x v="1"/>
    <x v="0"/>
    <x v="14"/>
    <x v="121"/>
    <x v="0"/>
    <x v="0"/>
    <s v="Tesseramento"/>
    <x v="1"/>
    <x v="0"/>
    <x v="0"/>
    <m/>
  </r>
  <r>
    <n v="234680"/>
    <x v="0"/>
    <x v="0"/>
    <x v="1"/>
    <x v="0"/>
    <x v="14"/>
    <x v="121"/>
    <x v="0"/>
    <x v="1"/>
    <s v="Tesseramento"/>
    <x v="1"/>
    <x v="3"/>
    <x v="0"/>
    <m/>
  </r>
  <r>
    <n v="173744"/>
    <x v="1"/>
    <x v="0"/>
    <x v="0"/>
    <x v="0"/>
    <x v="14"/>
    <x v="121"/>
    <x v="0"/>
    <x v="0"/>
    <s v="Tesseramento"/>
    <x v="1"/>
    <x v="7"/>
    <x v="0"/>
    <s v="B"/>
  </r>
  <r>
    <n v="4373"/>
    <x v="0"/>
    <x v="0"/>
    <x v="0"/>
    <x v="0"/>
    <x v="14"/>
    <x v="121"/>
    <x v="0"/>
    <x v="0"/>
    <s v="Tesseramento"/>
    <x v="1"/>
    <x v="0"/>
    <x v="0"/>
    <m/>
  </r>
  <r>
    <n v="231973"/>
    <x v="0"/>
    <x v="0"/>
    <x v="0"/>
    <x v="0"/>
    <x v="14"/>
    <x v="121"/>
    <x v="0"/>
    <x v="0"/>
    <s v="Tesseramento"/>
    <x v="1"/>
    <x v="3"/>
    <x v="0"/>
    <m/>
  </r>
  <r>
    <n v="199333"/>
    <x v="0"/>
    <x v="0"/>
    <x v="2"/>
    <x v="0"/>
    <x v="14"/>
    <x v="121"/>
    <x v="0"/>
    <x v="0"/>
    <s v="Tesseramento"/>
    <x v="1"/>
    <x v="1"/>
    <x v="0"/>
    <m/>
  </r>
  <r>
    <n v="234423"/>
    <x v="0"/>
    <x v="0"/>
    <x v="1"/>
    <x v="1"/>
    <x v="0"/>
    <x v="383"/>
    <x v="0"/>
    <x v="0"/>
    <s v="Tesseramento"/>
    <x v="0"/>
    <x v="1"/>
    <x v="0"/>
    <m/>
  </r>
  <r>
    <n v="152062"/>
    <x v="0"/>
    <x v="0"/>
    <x v="0"/>
    <x v="0"/>
    <x v="4"/>
    <x v="166"/>
    <x v="0"/>
    <x v="0"/>
    <s v="Tesseramento"/>
    <x v="1"/>
    <x v="4"/>
    <x v="0"/>
    <m/>
  </r>
  <r>
    <n v="234424"/>
    <x v="0"/>
    <x v="0"/>
    <x v="1"/>
    <x v="1"/>
    <x v="0"/>
    <x v="383"/>
    <x v="0"/>
    <x v="1"/>
    <s v="Tesseramento"/>
    <x v="0"/>
    <x v="1"/>
    <x v="0"/>
    <m/>
  </r>
  <r>
    <n v="232817"/>
    <x v="0"/>
    <x v="0"/>
    <x v="0"/>
    <x v="0"/>
    <x v="0"/>
    <x v="383"/>
    <x v="0"/>
    <x v="0"/>
    <s v="Tesseramento"/>
    <x v="0"/>
    <x v="1"/>
    <x v="0"/>
    <m/>
  </r>
  <r>
    <n v="126553"/>
    <x v="0"/>
    <x v="0"/>
    <x v="0"/>
    <x v="0"/>
    <x v="8"/>
    <x v="92"/>
    <x v="0"/>
    <x v="0"/>
    <s v="Tesseramento"/>
    <x v="1"/>
    <x v="0"/>
    <x v="0"/>
    <m/>
  </r>
  <r>
    <n v="9843"/>
    <x v="0"/>
    <x v="0"/>
    <x v="0"/>
    <x v="0"/>
    <x v="4"/>
    <x v="52"/>
    <x v="0"/>
    <x v="1"/>
    <s v="Tesseramento"/>
    <x v="1"/>
    <x v="4"/>
    <x v="0"/>
    <m/>
  </r>
  <r>
    <n v="73022"/>
    <x v="0"/>
    <x v="0"/>
    <x v="0"/>
    <x v="0"/>
    <x v="7"/>
    <x v="51"/>
    <x v="0"/>
    <x v="0"/>
    <s v="Tesseramento"/>
    <x v="1"/>
    <x v="0"/>
    <x v="0"/>
    <m/>
  </r>
  <r>
    <n v="153710"/>
    <x v="1"/>
    <x v="0"/>
    <x v="0"/>
    <x v="1"/>
    <x v="7"/>
    <x v="51"/>
    <x v="0"/>
    <x v="0"/>
    <s v="Tesseramento"/>
    <x v="1"/>
    <x v="7"/>
    <x v="0"/>
    <m/>
  </r>
  <r>
    <n v="104847"/>
    <x v="0"/>
    <x v="0"/>
    <x v="0"/>
    <x v="0"/>
    <x v="7"/>
    <x v="41"/>
    <x v="0"/>
    <x v="0"/>
    <s v="Tesseramento"/>
    <x v="1"/>
    <x v="1"/>
    <x v="0"/>
    <m/>
  </r>
  <r>
    <n v="104848"/>
    <x v="0"/>
    <x v="0"/>
    <x v="0"/>
    <x v="0"/>
    <x v="7"/>
    <x v="41"/>
    <x v="0"/>
    <x v="0"/>
    <s v="Tesseramento"/>
    <x v="1"/>
    <x v="1"/>
    <x v="0"/>
    <m/>
  </r>
  <r>
    <n v="181896"/>
    <x v="1"/>
    <x v="0"/>
    <x v="0"/>
    <x v="0"/>
    <x v="7"/>
    <x v="51"/>
    <x v="0"/>
    <x v="0"/>
    <s v="Tesseramento"/>
    <x v="1"/>
    <x v="7"/>
    <x v="0"/>
    <s v="B"/>
  </r>
  <r>
    <n v="181897"/>
    <x v="1"/>
    <x v="0"/>
    <x v="0"/>
    <x v="0"/>
    <x v="7"/>
    <x v="51"/>
    <x v="0"/>
    <x v="0"/>
    <s v="Tesseramento"/>
    <x v="1"/>
    <x v="7"/>
    <x v="0"/>
    <s v="B"/>
  </r>
  <r>
    <n v="49338"/>
    <x v="0"/>
    <x v="0"/>
    <x v="0"/>
    <x v="0"/>
    <x v="7"/>
    <x v="41"/>
    <x v="0"/>
    <x v="0"/>
    <s v="Tesseramento"/>
    <x v="1"/>
    <x v="4"/>
    <x v="0"/>
    <m/>
  </r>
  <r>
    <n v="68531"/>
    <x v="0"/>
    <x v="0"/>
    <x v="0"/>
    <x v="0"/>
    <x v="0"/>
    <x v="383"/>
    <x v="0"/>
    <x v="0"/>
    <s v="Tesseramento"/>
    <x v="0"/>
    <x v="3"/>
    <x v="0"/>
    <m/>
  </r>
  <r>
    <n v="166023"/>
    <x v="0"/>
    <x v="0"/>
    <x v="0"/>
    <x v="0"/>
    <x v="7"/>
    <x v="41"/>
    <x v="0"/>
    <x v="0"/>
    <s v="Tesseramento"/>
    <x v="1"/>
    <x v="4"/>
    <x v="0"/>
    <m/>
  </r>
  <r>
    <n v="22638"/>
    <x v="0"/>
    <x v="0"/>
    <x v="0"/>
    <x v="0"/>
    <x v="7"/>
    <x v="41"/>
    <x v="0"/>
    <x v="0"/>
    <s v="Tesseramento"/>
    <x v="1"/>
    <x v="4"/>
    <x v="0"/>
    <m/>
  </r>
  <r>
    <n v="172144"/>
    <x v="1"/>
    <x v="0"/>
    <x v="0"/>
    <x v="1"/>
    <x v="7"/>
    <x v="51"/>
    <x v="0"/>
    <x v="0"/>
    <s v="Tesseramento"/>
    <x v="1"/>
    <x v="7"/>
    <x v="0"/>
    <m/>
  </r>
  <r>
    <n v="172145"/>
    <x v="1"/>
    <x v="0"/>
    <x v="0"/>
    <x v="0"/>
    <x v="7"/>
    <x v="51"/>
    <x v="0"/>
    <x v="0"/>
    <s v="Tesseramento"/>
    <x v="1"/>
    <x v="6"/>
    <x v="0"/>
    <m/>
  </r>
  <r>
    <n v="183043"/>
    <x v="0"/>
    <x v="0"/>
    <x v="0"/>
    <x v="0"/>
    <x v="7"/>
    <x v="41"/>
    <x v="0"/>
    <x v="0"/>
    <s v="Tesseramento"/>
    <x v="1"/>
    <x v="0"/>
    <x v="0"/>
    <m/>
  </r>
  <r>
    <n v="5299"/>
    <x v="0"/>
    <x v="0"/>
    <x v="0"/>
    <x v="0"/>
    <x v="7"/>
    <x v="41"/>
    <x v="0"/>
    <x v="0"/>
    <s v="Tesseramento"/>
    <x v="1"/>
    <x v="0"/>
    <x v="0"/>
    <m/>
  </r>
  <r>
    <n v="15475"/>
    <x v="0"/>
    <x v="0"/>
    <x v="0"/>
    <x v="0"/>
    <x v="7"/>
    <x v="51"/>
    <x v="0"/>
    <x v="0"/>
    <s v="Tesseramento"/>
    <x v="1"/>
    <x v="4"/>
    <x v="0"/>
    <m/>
  </r>
  <r>
    <n v="135010"/>
    <x v="0"/>
    <x v="0"/>
    <x v="0"/>
    <x v="0"/>
    <x v="7"/>
    <x v="51"/>
    <x v="0"/>
    <x v="1"/>
    <s v="Tesseramento"/>
    <x v="1"/>
    <x v="3"/>
    <x v="0"/>
    <m/>
  </r>
  <r>
    <n v="33376"/>
    <x v="0"/>
    <x v="0"/>
    <x v="0"/>
    <x v="0"/>
    <x v="7"/>
    <x v="51"/>
    <x v="0"/>
    <x v="0"/>
    <s v="Tesseramento"/>
    <x v="1"/>
    <x v="4"/>
    <x v="0"/>
    <m/>
  </r>
  <r>
    <n v="231009"/>
    <x v="0"/>
    <x v="0"/>
    <x v="0"/>
    <x v="1"/>
    <x v="0"/>
    <x v="383"/>
    <x v="0"/>
    <x v="0"/>
    <s v="Tesseramento"/>
    <x v="0"/>
    <x v="4"/>
    <x v="0"/>
    <m/>
  </r>
  <r>
    <n v="10483"/>
    <x v="0"/>
    <x v="0"/>
    <x v="0"/>
    <x v="0"/>
    <x v="7"/>
    <x v="51"/>
    <x v="0"/>
    <x v="0"/>
    <s v="Tesseramento"/>
    <x v="1"/>
    <x v="4"/>
    <x v="0"/>
    <m/>
  </r>
  <r>
    <n v="126720"/>
    <x v="0"/>
    <x v="0"/>
    <x v="0"/>
    <x v="0"/>
    <x v="0"/>
    <x v="383"/>
    <x v="0"/>
    <x v="0"/>
    <s v="Tesseramento"/>
    <x v="0"/>
    <x v="0"/>
    <x v="0"/>
    <m/>
  </r>
  <r>
    <n v="222220"/>
    <x v="0"/>
    <x v="0"/>
    <x v="0"/>
    <x v="0"/>
    <x v="0"/>
    <x v="383"/>
    <x v="0"/>
    <x v="0"/>
    <s v="Tesseramento"/>
    <x v="0"/>
    <x v="1"/>
    <x v="0"/>
    <m/>
  </r>
  <r>
    <n v="100896"/>
    <x v="0"/>
    <x v="0"/>
    <x v="0"/>
    <x v="4"/>
    <x v="0"/>
    <x v="383"/>
    <x v="0"/>
    <x v="1"/>
    <s v="Tesseramento"/>
    <x v="0"/>
    <x v="4"/>
    <x v="0"/>
    <m/>
  </r>
  <r>
    <n v="137277"/>
    <x v="0"/>
    <x v="0"/>
    <x v="0"/>
    <x v="0"/>
    <x v="7"/>
    <x v="51"/>
    <x v="0"/>
    <x v="0"/>
    <s v="Tesseramento"/>
    <x v="1"/>
    <x v="4"/>
    <x v="0"/>
    <m/>
  </r>
  <r>
    <n v="137274"/>
    <x v="0"/>
    <x v="0"/>
    <x v="0"/>
    <x v="0"/>
    <x v="7"/>
    <x v="51"/>
    <x v="0"/>
    <x v="1"/>
    <s v="Tesseramento"/>
    <x v="1"/>
    <x v="4"/>
    <x v="0"/>
    <m/>
  </r>
  <r>
    <n v="234393"/>
    <x v="1"/>
    <x v="0"/>
    <x v="1"/>
    <x v="0"/>
    <x v="7"/>
    <x v="41"/>
    <x v="0"/>
    <x v="0"/>
    <s v="Tesseramento"/>
    <x v="1"/>
    <x v="6"/>
    <x v="0"/>
    <m/>
  </r>
  <r>
    <n v="234425"/>
    <x v="0"/>
    <x v="0"/>
    <x v="1"/>
    <x v="0"/>
    <x v="0"/>
    <x v="383"/>
    <x v="0"/>
    <x v="0"/>
    <s v="Tesseramento"/>
    <x v="0"/>
    <x v="3"/>
    <x v="0"/>
    <m/>
  </r>
  <r>
    <n v="203639"/>
    <x v="0"/>
    <x v="0"/>
    <x v="0"/>
    <x v="0"/>
    <x v="7"/>
    <x v="51"/>
    <x v="0"/>
    <x v="0"/>
    <s v="Tesseramento"/>
    <x v="1"/>
    <x v="4"/>
    <x v="0"/>
    <m/>
  </r>
  <r>
    <n v="189374"/>
    <x v="0"/>
    <x v="0"/>
    <x v="0"/>
    <x v="0"/>
    <x v="4"/>
    <x v="166"/>
    <x v="0"/>
    <x v="0"/>
    <s v="Tesseramento"/>
    <x v="1"/>
    <x v="4"/>
    <x v="0"/>
    <m/>
  </r>
  <r>
    <n v="127895"/>
    <x v="0"/>
    <x v="0"/>
    <x v="0"/>
    <x v="0"/>
    <x v="4"/>
    <x v="166"/>
    <x v="0"/>
    <x v="1"/>
    <s v="Tesseramento"/>
    <x v="1"/>
    <x v="4"/>
    <x v="0"/>
    <m/>
  </r>
  <r>
    <n v="166939"/>
    <x v="0"/>
    <x v="0"/>
    <x v="0"/>
    <x v="0"/>
    <x v="15"/>
    <x v="72"/>
    <x v="0"/>
    <x v="0"/>
    <s v="Tesseramento"/>
    <x v="1"/>
    <x v="4"/>
    <x v="0"/>
    <m/>
  </r>
  <r>
    <n v="147954"/>
    <x v="0"/>
    <x v="0"/>
    <x v="0"/>
    <x v="0"/>
    <x v="0"/>
    <x v="383"/>
    <x v="0"/>
    <x v="0"/>
    <s v="Tesseramento"/>
    <x v="0"/>
    <x v="3"/>
    <x v="0"/>
    <m/>
  </r>
  <r>
    <n v="124574"/>
    <x v="0"/>
    <x v="0"/>
    <x v="0"/>
    <x v="0"/>
    <x v="15"/>
    <x v="72"/>
    <x v="0"/>
    <x v="0"/>
    <s v="Tesseramento"/>
    <x v="1"/>
    <x v="0"/>
    <x v="0"/>
    <m/>
  </r>
  <r>
    <n v="123924"/>
    <x v="0"/>
    <x v="0"/>
    <x v="0"/>
    <x v="0"/>
    <x v="15"/>
    <x v="72"/>
    <x v="0"/>
    <x v="1"/>
    <s v="Tesseramento"/>
    <x v="1"/>
    <x v="0"/>
    <x v="0"/>
    <m/>
  </r>
  <r>
    <n v="226770"/>
    <x v="0"/>
    <x v="0"/>
    <x v="0"/>
    <x v="3"/>
    <x v="15"/>
    <x v="72"/>
    <x v="0"/>
    <x v="0"/>
    <s v="Tesseramento"/>
    <x v="1"/>
    <x v="0"/>
    <x v="0"/>
    <m/>
  </r>
  <r>
    <n v="227539"/>
    <x v="0"/>
    <x v="0"/>
    <x v="0"/>
    <x v="3"/>
    <x v="15"/>
    <x v="72"/>
    <x v="0"/>
    <x v="1"/>
    <s v="Tesseramento"/>
    <x v="1"/>
    <x v="0"/>
    <x v="0"/>
    <m/>
  </r>
  <r>
    <n v="62135"/>
    <x v="0"/>
    <x v="0"/>
    <x v="0"/>
    <x v="0"/>
    <x v="0"/>
    <x v="383"/>
    <x v="0"/>
    <x v="0"/>
    <s v="Tesseramento"/>
    <x v="0"/>
    <x v="3"/>
    <x v="0"/>
    <m/>
  </r>
  <r>
    <n v="156782"/>
    <x v="0"/>
    <x v="0"/>
    <x v="0"/>
    <x v="0"/>
    <x v="0"/>
    <x v="383"/>
    <x v="0"/>
    <x v="0"/>
    <s v="Tesseramento"/>
    <x v="0"/>
    <x v="0"/>
    <x v="0"/>
    <m/>
  </r>
  <r>
    <n v="234643"/>
    <x v="0"/>
    <x v="0"/>
    <x v="1"/>
    <x v="1"/>
    <x v="7"/>
    <x v="51"/>
    <x v="0"/>
    <x v="0"/>
    <s v="Tesseramento"/>
    <x v="1"/>
    <x v="1"/>
    <x v="0"/>
    <m/>
  </r>
  <r>
    <n v="234500"/>
    <x v="0"/>
    <x v="0"/>
    <x v="1"/>
    <x v="2"/>
    <x v="7"/>
    <x v="259"/>
    <x v="0"/>
    <x v="0"/>
    <s v="Tesseramento"/>
    <x v="0"/>
    <x v="0"/>
    <x v="0"/>
    <m/>
  </r>
  <r>
    <n v="54736"/>
    <x v="0"/>
    <x v="0"/>
    <x v="0"/>
    <x v="0"/>
    <x v="7"/>
    <x v="51"/>
    <x v="0"/>
    <x v="0"/>
    <s v="Tesseramento"/>
    <x v="1"/>
    <x v="4"/>
    <x v="0"/>
    <m/>
  </r>
  <r>
    <n v="234501"/>
    <x v="1"/>
    <x v="0"/>
    <x v="1"/>
    <x v="2"/>
    <x v="7"/>
    <x v="259"/>
    <x v="0"/>
    <x v="1"/>
    <s v="Tesseramento"/>
    <x v="0"/>
    <x v="7"/>
    <x v="0"/>
    <m/>
  </r>
  <r>
    <n v="234383"/>
    <x v="1"/>
    <x v="0"/>
    <x v="1"/>
    <x v="0"/>
    <x v="1"/>
    <x v="1"/>
    <x v="0"/>
    <x v="0"/>
    <s v="Tesseramento"/>
    <x v="0"/>
    <x v="5"/>
    <x v="0"/>
    <m/>
  </r>
  <r>
    <n v="234382"/>
    <x v="0"/>
    <x v="0"/>
    <x v="1"/>
    <x v="0"/>
    <x v="1"/>
    <x v="1"/>
    <x v="0"/>
    <x v="0"/>
    <s v="Tesseramento"/>
    <x v="0"/>
    <x v="0"/>
    <x v="0"/>
    <m/>
  </r>
  <r>
    <n v="234381"/>
    <x v="0"/>
    <x v="0"/>
    <x v="1"/>
    <x v="0"/>
    <x v="1"/>
    <x v="1"/>
    <x v="0"/>
    <x v="0"/>
    <s v="Tesseramento"/>
    <x v="0"/>
    <x v="0"/>
    <x v="0"/>
    <m/>
  </r>
  <r>
    <n v="185461"/>
    <x v="0"/>
    <x v="0"/>
    <x v="0"/>
    <x v="0"/>
    <x v="7"/>
    <x v="44"/>
    <x v="0"/>
    <x v="1"/>
    <s v="Tesseramento"/>
    <x v="1"/>
    <x v="0"/>
    <x v="0"/>
    <m/>
  </r>
  <r>
    <n v="189141"/>
    <x v="0"/>
    <x v="0"/>
    <x v="0"/>
    <x v="0"/>
    <x v="7"/>
    <x v="44"/>
    <x v="0"/>
    <x v="0"/>
    <s v="Tesseramento"/>
    <x v="1"/>
    <x v="1"/>
    <x v="0"/>
    <m/>
  </r>
  <r>
    <n v="25540"/>
    <x v="0"/>
    <x v="0"/>
    <x v="2"/>
    <x v="2"/>
    <x v="1"/>
    <x v="176"/>
    <x v="0"/>
    <x v="1"/>
    <s v="Tesseramento"/>
    <x v="1"/>
    <x v="4"/>
    <x v="0"/>
    <m/>
  </r>
  <r>
    <n v="234398"/>
    <x v="0"/>
    <x v="0"/>
    <x v="1"/>
    <x v="0"/>
    <x v="1"/>
    <x v="324"/>
    <x v="0"/>
    <x v="0"/>
    <s v="Tesseramento"/>
    <x v="1"/>
    <x v="0"/>
    <x v="0"/>
    <m/>
  </r>
  <r>
    <n v="234399"/>
    <x v="0"/>
    <x v="0"/>
    <x v="1"/>
    <x v="0"/>
    <x v="1"/>
    <x v="324"/>
    <x v="0"/>
    <x v="0"/>
    <s v="Tesseramento"/>
    <x v="1"/>
    <x v="0"/>
    <x v="0"/>
    <m/>
  </r>
  <r>
    <n v="182879"/>
    <x v="0"/>
    <x v="0"/>
    <x v="0"/>
    <x v="0"/>
    <x v="7"/>
    <x v="213"/>
    <x v="0"/>
    <x v="0"/>
    <s v="Tesseramento"/>
    <x v="1"/>
    <x v="4"/>
    <x v="0"/>
    <m/>
  </r>
  <r>
    <n v="79016"/>
    <x v="0"/>
    <x v="0"/>
    <x v="0"/>
    <x v="0"/>
    <x v="7"/>
    <x v="51"/>
    <x v="0"/>
    <x v="0"/>
    <s v="Tesseramento"/>
    <x v="1"/>
    <x v="3"/>
    <x v="0"/>
    <m/>
  </r>
  <r>
    <n v="33237"/>
    <x v="0"/>
    <x v="0"/>
    <x v="0"/>
    <x v="0"/>
    <x v="7"/>
    <x v="51"/>
    <x v="0"/>
    <x v="0"/>
    <s v="Tesseramento"/>
    <x v="1"/>
    <x v="4"/>
    <x v="0"/>
    <m/>
  </r>
  <r>
    <n v="192783"/>
    <x v="0"/>
    <x v="0"/>
    <x v="2"/>
    <x v="4"/>
    <x v="7"/>
    <x v="51"/>
    <x v="0"/>
    <x v="1"/>
    <s v="Tesseramento"/>
    <x v="1"/>
    <x v="4"/>
    <x v="0"/>
    <m/>
  </r>
  <r>
    <n v="230897"/>
    <x v="0"/>
    <x v="0"/>
    <x v="0"/>
    <x v="0"/>
    <x v="0"/>
    <x v="378"/>
    <x v="0"/>
    <x v="0"/>
    <s v="Tesseramento"/>
    <x v="0"/>
    <x v="0"/>
    <x v="0"/>
    <m/>
  </r>
  <r>
    <n v="33926"/>
    <x v="0"/>
    <x v="0"/>
    <x v="0"/>
    <x v="0"/>
    <x v="4"/>
    <x v="166"/>
    <x v="0"/>
    <x v="0"/>
    <s v="Tesseramento"/>
    <x v="1"/>
    <x v="3"/>
    <x v="0"/>
    <m/>
  </r>
  <r>
    <n v="214727"/>
    <x v="0"/>
    <x v="0"/>
    <x v="0"/>
    <x v="0"/>
    <x v="4"/>
    <x v="166"/>
    <x v="0"/>
    <x v="1"/>
    <s v="Tesseramento"/>
    <x v="1"/>
    <x v="3"/>
    <x v="0"/>
    <m/>
  </r>
  <r>
    <n v="234502"/>
    <x v="1"/>
    <x v="0"/>
    <x v="1"/>
    <x v="2"/>
    <x v="7"/>
    <x v="259"/>
    <x v="0"/>
    <x v="0"/>
    <s v="Tesseramento"/>
    <x v="0"/>
    <x v="2"/>
    <x v="0"/>
    <m/>
  </r>
  <r>
    <n v="129595"/>
    <x v="0"/>
    <x v="0"/>
    <x v="0"/>
    <x v="0"/>
    <x v="9"/>
    <x v="16"/>
    <x v="0"/>
    <x v="1"/>
    <s v="Tesseramento"/>
    <x v="1"/>
    <x v="4"/>
    <x v="0"/>
    <m/>
  </r>
  <r>
    <n v="129596"/>
    <x v="0"/>
    <x v="0"/>
    <x v="0"/>
    <x v="0"/>
    <x v="9"/>
    <x v="16"/>
    <x v="0"/>
    <x v="0"/>
    <s v="Tesseramento"/>
    <x v="1"/>
    <x v="4"/>
    <x v="0"/>
    <m/>
  </r>
  <r>
    <n v="204849"/>
    <x v="0"/>
    <x v="0"/>
    <x v="0"/>
    <x v="0"/>
    <x v="9"/>
    <x v="16"/>
    <x v="0"/>
    <x v="0"/>
    <s v="Tesseramento"/>
    <x v="1"/>
    <x v="3"/>
    <x v="0"/>
    <m/>
  </r>
  <r>
    <n v="18854"/>
    <x v="0"/>
    <x v="0"/>
    <x v="0"/>
    <x v="0"/>
    <x v="7"/>
    <x v="123"/>
    <x v="0"/>
    <x v="1"/>
    <s v="Tesseramento"/>
    <x v="1"/>
    <x v="4"/>
    <x v="0"/>
    <m/>
  </r>
  <r>
    <n v="103252"/>
    <x v="0"/>
    <x v="0"/>
    <x v="0"/>
    <x v="0"/>
    <x v="7"/>
    <x v="11"/>
    <x v="0"/>
    <x v="0"/>
    <s v="Tesseramento"/>
    <x v="1"/>
    <x v="0"/>
    <x v="0"/>
    <m/>
  </r>
  <r>
    <n v="103788"/>
    <x v="0"/>
    <x v="0"/>
    <x v="0"/>
    <x v="0"/>
    <x v="7"/>
    <x v="123"/>
    <x v="0"/>
    <x v="0"/>
    <s v="Tesseramento"/>
    <x v="1"/>
    <x v="0"/>
    <x v="0"/>
    <m/>
  </r>
  <r>
    <n v="102015"/>
    <x v="0"/>
    <x v="0"/>
    <x v="0"/>
    <x v="0"/>
    <x v="7"/>
    <x v="11"/>
    <x v="0"/>
    <x v="1"/>
    <s v="Tesseramento"/>
    <x v="1"/>
    <x v="0"/>
    <x v="0"/>
    <m/>
  </r>
  <r>
    <n v="161022"/>
    <x v="0"/>
    <x v="0"/>
    <x v="0"/>
    <x v="0"/>
    <x v="7"/>
    <x v="11"/>
    <x v="0"/>
    <x v="0"/>
    <s v="Tesseramento"/>
    <x v="1"/>
    <x v="0"/>
    <x v="0"/>
    <m/>
  </r>
  <r>
    <n v="122643"/>
    <x v="0"/>
    <x v="0"/>
    <x v="0"/>
    <x v="0"/>
    <x v="7"/>
    <x v="11"/>
    <x v="0"/>
    <x v="0"/>
    <s v="Tesseramento"/>
    <x v="1"/>
    <x v="1"/>
    <x v="0"/>
    <m/>
  </r>
  <r>
    <n v="174587"/>
    <x v="0"/>
    <x v="0"/>
    <x v="0"/>
    <x v="0"/>
    <x v="7"/>
    <x v="11"/>
    <x v="0"/>
    <x v="0"/>
    <s v="Tesseramento"/>
    <x v="1"/>
    <x v="4"/>
    <x v="0"/>
    <m/>
  </r>
  <r>
    <n v="176903"/>
    <x v="0"/>
    <x v="0"/>
    <x v="0"/>
    <x v="1"/>
    <x v="7"/>
    <x v="11"/>
    <x v="0"/>
    <x v="0"/>
    <s v="Tesseramento"/>
    <x v="1"/>
    <x v="4"/>
    <x v="0"/>
    <m/>
  </r>
  <r>
    <n v="176906"/>
    <x v="0"/>
    <x v="0"/>
    <x v="0"/>
    <x v="1"/>
    <x v="7"/>
    <x v="11"/>
    <x v="0"/>
    <x v="1"/>
    <s v="Tesseramento"/>
    <x v="1"/>
    <x v="4"/>
    <x v="0"/>
    <m/>
  </r>
  <r>
    <n v="98416"/>
    <x v="0"/>
    <x v="0"/>
    <x v="0"/>
    <x v="0"/>
    <x v="7"/>
    <x v="11"/>
    <x v="0"/>
    <x v="0"/>
    <s v="Tesseramento"/>
    <x v="1"/>
    <x v="4"/>
    <x v="0"/>
    <m/>
  </r>
  <r>
    <n v="194367"/>
    <x v="1"/>
    <x v="0"/>
    <x v="0"/>
    <x v="0"/>
    <x v="7"/>
    <x v="123"/>
    <x v="0"/>
    <x v="0"/>
    <s v="Tesseramento"/>
    <x v="1"/>
    <x v="2"/>
    <x v="0"/>
    <m/>
  </r>
  <r>
    <n v="172138"/>
    <x v="0"/>
    <x v="0"/>
    <x v="0"/>
    <x v="0"/>
    <x v="7"/>
    <x v="11"/>
    <x v="0"/>
    <x v="0"/>
    <s v="Tesseramento"/>
    <x v="1"/>
    <x v="4"/>
    <x v="0"/>
    <m/>
  </r>
  <r>
    <n v="116575"/>
    <x v="0"/>
    <x v="0"/>
    <x v="0"/>
    <x v="0"/>
    <x v="6"/>
    <x v="217"/>
    <x v="0"/>
    <x v="0"/>
    <s v="Tesseramento"/>
    <x v="0"/>
    <x v="3"/>
    <x v="0"/>
    <m/>
  </r>
  <r>
    <n v="135116"/>
    <x v="0"/>
    <x v="0"/>
    <x v="0"/>
    <x v="0"/>
    <x v="7"/>
    <x v="11"/>
    <x v="0"/>
    <x v="1"/>
    <s v="Tesseramento"/>
    <x v="1"/>
    <x v="0"/>
    <x v="0"/>
    <m/>
  </r>
  <r>
    <n v="54324"/>
    <x v="0"/>
    <x v="0"/>
    <x v="0"/>
    <x v="0"/>
    <x v="7"/>
    <x v="11"/>
    <x v="0"/>
    <x v="0"/>
    <s v="Tesseramento"/>
    <x v="1"/>
    <x v="0"/>
    <x v="0"/>
    <m/>
  </r>
  <r>
    <n v="64182"/>
    <x v="0"/>
    <x v="0"/>
    <x v="0"/>
    <x v="0"/>
    <x v="7"/>
    <x v="123"/>
    <x v="0"/>
    <x v="0"/>
    <s v="Tesseramento"/>
    <x v="1"/>
    <x v="0"/>
    <x v="0"/>
    <m/>
  </r>
  <r>
    <n v="87760"/>
    <x v="0"/>
    <x v="0"/>
    <x v="0"/>
    <x v="0"/>
    <x v="7"/>
    <x v="11"/>
    <x v="0"/>
    <x v="1"/>
    <s v="Tesseramento"/>
    <x v="1"/>
    <x v="3"/>
    <x v="0"/>
    <m/>
  </r>
  <r>
    <n v="215407"/>
    <x v="0"/>
    <x v="0"/>
    <x v="0"/>
    <x v="0"/>
    <x v="7"/>
    <x v="123"/>
    <x v="0"/>
    <x v="1"/>
    <s v="Tesseramento"/>
    <x v="1"/>
    <x v="3"/>
    <x v="0"/>
    <m/>
  </r>
  <r>
    <n v="13018"/>
    <x v="0"/>
    <x v="0"/>
    <x v="0"/>
    <x v="4"/>
    <x v="6"/>
    <x v="217"/>
    <x v="0"/>
    <x v="0"/>
    <s v="Tesseramento"/>
    <x v="0"/>
    <x v="4"/>
    <x v="0"/>
    <m/>
  </r>
  <r>
    <n v="64795"/>
    <x v="0"/>
    <x v="0"/>
    <x v="0"/>
    <x v="0"/>
    <x v="7"/>
    <x v="123"/>
    <x v="0"/>
    <x v="0"/>
    <s v="Tesseramento"/>
    <x v="1"/>
    <x v="3"/>
    <x v="0"/>
    <m/>
  </r>
  <r>
    <n v="186546"/>
    <x v="0"/>
    <x v="0"/>
    <x v="0"/>
    <x v="0"/>
    <x v="6"/>
    <x v="217"/>
    <x v="0"/>
    <x v="0"/>
    <s v="Tesseramento"/>
    <x v="0"/>
    <x v="0"/>
    <x v="0"/>
    <m/>
  </r>
  <r>
    <n v="139773"/>
    <x v="0"/>
    <x v="0"/>
    <x v="0"/>
    <x v="0"/>
    <x v="7"/>
    <x v="11"/>
    <x v="0"/>
    <x v="0"/>
    <s v="Tesseramento"/>
    <x v="1"/>
    <x v="4"/>
    <x v="0"/>
    <m/>
  </r>
  <r>
    <n v="160670"/>
    <x v="0"/>
    <x v="0"/>
    <x v="0"/>
    <x v="0"/>
    <x v="6"/>
    <x v="217"/>
    <x v="0"/>
    <x v="0"/>
    <s v="Tesseramento"/>
    <x v="0"/>
    <x v="0"/>
    <x v="0"/>
    <m/>
  </r>
  <r>
    <n v="117686"/>
    <x v="0"/>
    <x v="0"/>
    <x v="0"/>
    <x v="0"/>
    <x v="7"/>
    <x v="11"/>
    <x v="0"/>
    <x v="0"/>
    <s v="Tesseramento"/>
    <x v="1"/>
    <x v="0"/>
    <x v="0"/>
    <m/>
  </r>
  <r>
    <n v="131103"/>
    <x v="0"/>
    <x v="0"/>
    <x v="0"/>
    <x v="0"/>
    <x v="7"/>
    <x v="11"/>
    <x v="0"/>
    <x v="0"/>
    <s v="Tesseramento"/>
    <x v="1"/>
    <x v="0"/>
    <x v="0"/>
    <m/>
  </r>
  <r>
    <n v="3592"/>
    <x v="0"/>
    <x v="0"/>
    <x v="0"/>
    <x v="0"/>
    <x v="7"/>
    <x v="11"/>
    <x v="0"/>
    <x v="0"/>
    <s v="Tesseramento"/>
    <x v="1"/>
    <x v="3"/>
    <x v="0"/>
    <m/>
  </r>
  <r>
    <n v="114398"/>
    <x v="0"/>
    <x v="0"/>
    <x v="0"/>
    <x v="0"/>
    <x v="7"/>
    <x v="11"/>
    <x v="0"/>
    <x v="1"/>
    <s v="Tesseramento"/>
    <x v="1"/>
    <x v="3"/>
    <x v="0"/>
    <m/>
  </r>
  <r>
    <n v="191794"/>
    <x v="0"/>
    <x v="0"/>
    <x v="0"/>
    <x v="0"/>
    <x v="7"/>
    <x v="11"/>
    <x v="0"/>
    <x v="0"/>
    <s v="Tesseramento"/>
    <x v="1"/>
    <x v="0"/>
    <x v="0"/>
    <m/>
  </r>
  <r>
    <n v="170845"/>
    <x v="0"/>
    <x v="0"/>
    <x v="0"/>
    <x v="1"/>
    <x v="7"/>
    <x v="11"/>
    <x v="0"/>
    <x v="1"/>
    <s v="Tesseramento"/>
    <x v="1"/>
    <x v="4"/>
    <x v="0"/>
    <m/>
  </r>
  <r>
    <n v="70990"/>
    <x v="0"/>
    <x v="0"/>
    <x v="0"/>
    <x v="0"/>
    <x v="7"/>
    <x v="11"/>
    <x v="0"/>
    <x v="0"/>
    <s v="Tesseramento"/>
    <x v="1"/>
    <x v="3"/>
    <x v="0"/>
    <m/>
  </r>
  <r>
    <n v="198353"/>
    <x v="0"/>
    <x v="0"/>
    <x v="0"/>
    <x v="3"/>
    <x v="7"/>
    <x v="11"/>
    <x v="0"/>
    <x v="0"/>
    <s v="Tesseramento"/>
    <x v="1"/>
    <x v="1"/>
    <x v="0"/>
    <m/>
  </r>
  <r>
    <n v="29202"/>
    <x v="0"/>
    <x v="0"/>
    <x v="0"/>
    <x v="0"/>
    <x v="7"/>
    <x v="11"/>
    <x v="0"/>
    <x v="0"/>
    <s v="Tesseramento"/>
    <x v="1"/>
    <x v="3"/>
    <x v="0"/>
    <m/>
  </r>
  <r>
    <n v="2322"/>
    <x v="0"/>
    <x v="0"/>
    <x v="0"/>
    <x v="0"/>
    <x v="7"/>
    <x v="11"/>
    <x v="0"/>
    <x v="0"/>
    <s v="Tesseramento"/>
    <x v="1"/>
    <x v="4"/>
    <x v="0"/>
    <m/>
  </r>
  <r>
    <n v="175650"/>
    <x v="0"/>
    <x v="0"/>
    <x v="0"/>
    <x v="1"/>
    <x v="7"/>
    <x v="11"/>
    <x v="0"/>
    <x v="1"/>
    <s v="Tesseramento"/>
    <x v="1"/>
    <x v="3"/>
    <x v="0"/>
    <m/>
  </r>
  <r>
    <n v="56357"/>
    <x v="0"/>
    <x v="0"/>
    <x v="0"/>
    <x v="0"/>
    <x v="7"/>
    <x v="213"/>
    <x v="0"/>
    <x v="0"/>
    <s v="Tesseramento"/>
    <x v="1"/>
    <x v="3"/>
    <x v="0"/>
    <m/>
  </r>
  <r>
    <n v="116644"/>
    <x v="0"/>
    <x v="0"/>
    <x v="0"/>
    <x v="0"/>
    <x v="8"/>
    <x v="112"/>
    <x v="0"/>
    <x v="0"/>
    <s v="Tesseramento"/>
    <x v="1"/>
    <x v="1"/>
    <x v="0"/>
    <m/>
  </r>
  <r>
    <n v="40090"/>
    <x v="0"/>
    <x v="0"/>
    <x v="0"/>
    <x v="0"/>
    <x v="8"/>
    <x v="112"/>
    <x v="0"/>
    <x v="0"/>
    <s v="Tesseramento"/>
    <x v="1"/>
    <x v="0"/>
    <x v="0"/>
    <m/>
  </r>
  <r>
    <n v="203386"/>
    <x v="0"/>
    <x v="0"/>
    <x v="0"/>
    <x v="0"/>
    <x v="7"/>
    <x v="44"/>
    <x v="0"/>
    <x v="0"/>
    <s v="Tesseramento"/>
    <x v="1"/>
    <x v="3"/>
    <x v="0"/>
    <m/>
  </r>
  <r>
    <n v="19036"/>
    <x v="0"/>
    <x v="0"/>
    <x v="0"/>
    <x v="1"/>
    <x v="1"/>
    <x v="26"/>
    <x v="0"/>
    <x v="0"/>
    <s v="Tesseramento"/>
    <x v="1"/>
    <x v="3"/>
    <x v="0"/>
    <m/>
  </r>
  <r>
    <n v="189969"/>
    <x v="0"/>
    <x v="0"/>
    <x v="0"/>
    <x v="0"/>
    <x v="1"/>
    <x v="26"/>
    <x v="0"/>
    <x v="0"/>
    <s v="Tesseramento"/>
    <x v="1"/>
    <x v="4"/>
    <x v="0"/>
    <m/>
  </r>
  <r>
    <n v="117023"/>
    <x v="0"/>
    <x v="0"/>
    <x v="0"/>
    <x v="0"/>
    <x v="1"/>
    <x v="26"/>
    <x v="0"/>
    <x v="0"/>
    <s v="Tesseramento"/>
    <x v="1"/>
    <x v="1"/>
    <x v="0"/>
    <m/>
  </r>
  <r>
    <n v="190566"/>
    <x v="0"/>
    <x v="0"/>
    <x v="0"/>
    <x v="1"/>
    <x v="1"/>
    <x v="26"/>
    <x v="0"/>
    <x v="0"/>
    <s v="Tesseramento"/>
    <x v="1"/>
    <x v="4"/>
    <x v="0"/>
    <m/>
  </r>
  <r>
    <n v="141629"/>
    <x v="0"/>
    <x v="0"/>
    <x v="0"/>
    <x v="0"/>
    <x v="1"/>
    <x v="26"/>
    <x v="0"/>
    <x v="0"/>
    <s v="Tesseramento"/>
    <x v="1"/>
    <x v="0"/>
    <x v="0"/>
    <m/>
  </r>
  <r>
    <n v="150358"/>
    <x v="0"/>
    <x v="0"/>
    <x v="0"/>
    <x v="0"/>
    <x v="1"/>
    <x v="26"/>
    <x v="0"/>
    <x v="0"/>
    <s v="Tesseramento"/>
    <x v="1"/>
    <x v="3"/>
    <x v="0"/>
    <m/>
  </r>
  <r>
    <n v="108869"/>
    <x v="0"/>
    <x v="0"/>
    <x v="0"/>
    <x v="0"/>
    <x v="1"/>
    <x v="26"/>
    <x v="0"/>
    <x v="1"/>
    <s v="Tesseramento"/>
    <x v="1"/>
    <x v="4"/>
    <x v="0"/>
    <m/>
  </r>
  <r>
    <n v="74948"/>
    <x v="0"/>
    <x v="0"/>
    <x v="0"/>
    <x v="1"/>
    <x v="1"/>
    <x v="26"/>
    <x v="0"/>
    <x v="0"/>
    <s v="Tesseramento"/>
    <x v="1"/>
    <x v="3"/>
    <x v="0"/>
    <m/>
  </r>
  <r>
    <n v="129492"/>
    <x v="0"/>
    <x v="0"/>
    <x v="0"/>
    <x v="4"/>
    <x v="1"/>
    <x v="26"/>
    <x v="0"/>
    <x v="1"/>
    <s v="Tesseramento"/>
    <x v="1"/>
    <x v="3"/>
    <x v="0"/>
    <m/>
  </r>
  <r>
    <n v="130995"/>
    <x v="0"/>
    <x v="0"/>
    <x v="0"/>
    <x v="0"/>
    <x v="1"/>
    <x v="26"/>
    <x v="0"/>
    <x v="0"/>
    <s v="Tesseramento"/>
    <x v="1"/>
    <x v="1"/>
    <x v="0"/>
    <m/>
  </r>
  <r>
    <n v="209550"/>
    <x v="0"/>
    <x v="0"/>
    <x v="0"/>
    <x v="0"/>
    <x v="1"/>
    <x v="26"/>
    <x v="0"/>
    <x v="0"/>
    <s v="Tesseramento"/>
    <x v="1"/>
    <x v="3"/>
    <x v="0"/>
    <m/>
  </r>
  <r>
    <n v="91945"/>
    <x v="0"/>
    <x v="0"/>
    <x v="0"/>
    <x v="0"/>
    <x v="1"/>
    <x v="26"/>
    <x v="0"/>
    <x v="0"/>
    <s v="Tesseramento"/>
    <x v="1"/>
    <x v="1"/>
    <x v="0"/>
    <m/>
  </r>
  <r>
    <n v="15594"/>
    <x v="0"/>
    <x v="0"/>
    <x v="0"/>
    <x v="0"/>
    <x v="1"/>
    <x v="26"/>
    <x v="0"/>
    <x v="0"/>
    <s v="Tesseramento"/>
    <x v="1"/>
    <x v="4"/>
    <x v="0"/>
    <m/>
  </r>
  <r>
    <n v="18005"/>
    <x v="0"/>
    <x v="0"/>
    <x v="0"/>
    <x v="0"/>
    <x v="1"/>
    <x v="26"/>
    <x v="0"/>
    <x v="0"/>
    <s v="Tesseramento"/>
    <x v="1"/>
    <x v="4"/>
    <x v="0"/>
    <m/>
  </r>
  <r>
    <n v="26162"/>
    <x v="0"/>
    <x v="0"/>
    <x v="0"/>
    <x v="0"/>
    <x v="1"/>
    <x v="26"/>
    <x v="0"/>
    <x v="0"/>
    <s v="Tesseramento"/>
    <x v="1"/>
    <x v="0"/>
    <x v="0"/>
    <m/>
  </r>
  <r>
    <n v="64602"/>
    <x v="0"/>
    <x v="0"/>
    <x v="0"/>
    <x v="0"/>
    <x v="1"/>
    <x v="26"/>
    <x v="0"/>
    <x v="0"/>
    <s v="Tesseramento"/>
    <x v="1"/>
    <x v="3"/>
    <x v="0"/>
    <m/>
  </r>
  <r>
    <n v="64601"/>
    <x v="0"/>
    <x v="0"/>
    <x v="0"/>
    <x v="0"/>
    <x v="1"/>
    <x v="26"/>
    <x v="0"/>
    <x v="1"/>
    <s v="Tesseramento"/>
    <x v="1"/>
    <x v="3"/>
    <x v="0"/>
    <m/>
  </r>
  <r>
    <n v="178943"/>
    <x v="0"/>
    <x v="0"/>
    <x v="0"/>
    <x v="0"/>
    <x v="1"/>
    <x v="26"/>
    <x v="0"/>
    <x v="0"/>
    <s v="Tesseramento"/>
    <x v="1"/>
    <x v="4"/>
    <x v="0"/>
    <m/>
  </r>
  <r>
    <n v="199313"/>
    <x v="0"/>
    <x v="0"/>
    <x v="0"/>
    <x v="0"/>
    <x v="4"/>
    <x v="166"/>
    <x v="0"/>
    <x v="0"/>
    <s v="Tesseramento"/>
    <x v="1"/>
    <x v="0"/>
    <x v="0"/>
    <m/>
  </r>
  <r>
    <n v="150539"/>
    <x v="0"/>
    <x v="0"/>
    <x v="0"/>
    <x v="0"/>
    <x v="1"/>
    <x v="26"/>
    <x v="0"/>
    <x v="0"/>
    <s v="Tesseramento"/>
    <x v="1"/>
    <x v="0"/>
    <x v="0"/>
    <m/>
  </r>
  <r>
    <n v="136624"/>
    <x v="0"/>
    <x v="0"/>
    <x v="0"/>
    <x v="0"/>
    <x v="1"/>
    <x v="26"/>
    <x v="0"/>
    <x v="0"/>
    <s v="Tesseramento"/>
    <x v="1"/>
    <x v="0"/>
    <x v="0"/>
    <m/>
  </r>
  <r>
    <n v="69359"/>
    <x v="0"/>
    <x v="0"/>
    <x v="0"/>
    <x v="0"/>
    <x v="1"/>
    <x v="26"/>
    <x v="0"/>
    <x v="0"/>
    <s v="Tesseramento"/>
    <x v="1"/>
    <x v="0"/>
    <x v="0"/>
    <m/>
  </r>
  <r>
    <n v="21251"/>
    <x v="0"/>
    <x v="0"/>
    <x v="0"/>
    <x v="0"/>
    <x v="1"/>
    <x v="26"/>
    <x v="0"/>
    <x v="0"/>
    <s v="Tesseramento"/>
    <x v="1"/>
    <x v="4"/>
    <x v="0"/>
    <m/>
  </r>
  <r>
    <n v="234400"/>
    <x v="0"/>
    <x v="0"/>
    <x v="1"/>
    <x v="0"/>
    <x v="1"/>
    <x v="324"/>
    <x v="0"/>
    <x v="0"/>
    <s v="Tesseramento"/>
    <x v="1"/>
    <x v="0"/>
    <x v="0"/>
    <m/>
  </r>
  <r>
    <n v="176847"/>
    <x v="0"/>
    <x v="0"/>
    <x v="0"/>
    <x v="0"/>
    <x v="18"/>
    <x v="264"/>
    <x v="0"/>
    <x v="0"/>
    <s v="Tesseramento"/>
    <x v="0"/>
    <x v="3"/>
    <x v="0"/>
    <m/>
  </r>
  <r>
    <n v="213079"/>
    <x v="0"/>
    <x v="0"/>
    <x v="0"/>
    <x v="0"/>
    <x v="7"/>
    <x v="168"/>
    <x v="0"/>
    <x v="0"/>
    <s v="Tesseramento"/>
    <x v="1"/>
    <x v="1"/>
    <x v="0"/>
    <m/>
  </r>
  <r>
    <n v="203255"/>
    <x v="0"/>
    <x v="0"/>
    <x v="2"/>
    <x v="0"/>
    <x v="1"/>
    <x v="324"/>
    <x v="0"/>
    <x v="0"/>
    <s v="Tesseramento"/>
    <x v="1"/>
    <x v="3"/>
    <x v="0"/>
    <m/>
  </r>
  <r>
    <n v="101087"/>
    <x v="0"/>
    <x v="0"/>
    <x v="0"/>
    <x v="0"/>
    <x v="8"/>
    <x v="46"/>
    <x v="0"/>
    <x v="1"/>
    <s v="Tesseramento"/>
    <x v="0"/>
    <x v="4"/>
    <x v="0"/>
    <m/>
  </r>
  <r>
    <n v="42797"/>
    <x v="0"/>
    <x v="0"/>
    <x v="0"/>
    <x v="0"/>
    <x v="7"/>
    <x v="51"/>
    <x v="0"/>
    <x v="0"/>
    <s v="Tesseramento"/>
    <x v="1"/>
    <x v="4"/>
    <x v="0"/>
    <m/>
  </r>
  <r>
    <n v="99942"/>
    <x v="0"/>
    <x v="0"/>
    <x v="0"/>
    <x v="0"/>
    <x v="8"/>
    <x v="46"/>
    <x v="0"/>
    <x v="1"/>
    <s v="Tesseramento"/>
    <x v="0"/>
    <x v="4"/>
    <x v="0"/>
    <m/>
  </r>
  <r>
    <n v="230194"/>
    <x v="0"/>
    <x v="0"/>
    <x v="0"/>
    <x v="3"/>
    <x v="7"/>
    <x v="134"/>
    <x v="0"/>
    <x v="0"/>
    <s v="Tesseramento"/>
    <x v="0"/>
    <x v="3"/>
    <x v="0"/>
    <m/>
  </r>
  <r>
    <n v="221360"/>
    <x v="1"/>
    <x v="0"/>
    <x v="0"/>
    <x v="1"/>
    <x v="8"/>
    <x v="46"/>
    <x v="0"/>
    <x v="0"/>
    <s v="Tesseramento"/>
    <x v="0"/>
    <x v="5"/>
    <x v="0"/>
    <m/>
  </r>
  <r>
    <n v="221361"/>
    <x v="0"/>
    <x v="0"/>
    <x v="0"/>
    <x v="0"/>
    <x v="8"/>
    <x v="46"/>
    <x v="0"/>
    <x v="0"/>
    <s v="Tesseramento"/>
    <x v="0"/>
    <x v="0"/>
    <x v="0"/>
    <m/>
  </r>
  <r>
    <n v="199219"/>
    <x v="0"/>
    <x v="0"/>
    <x v="0"/>
    <x v="1"/>
    <x v="8"/>
    <x v="113"/>
    <x v="0"/>
    <x v="0"/>
    <s v="Tesseramento"/>
    <x v="0"/>
    <x v="3"/>
    <x v="0"/>
    <m/>
  </r>
  <r>
    <n v="62226"/>
    <x v="0"/>
    <x v="0"/>
    <x v="0"/>
    <x v="0"/>
    <x v="7"/>
    <x v="44"/>
    <x v="0"/>
    <x v="1"/>
    <s v="Tesseramento"/>
    <x v="1"/>
    <x v="4"/>
    <x v="0"/>
    <m/>
  </r>
  <r>
    <n v="14499"/>
    <x v="0"/>
    <x v="0"/>
    <x v="0"/>
    <x v="0"/>
    <x v="7"/>
    <x v="44"/>
    <x v="0"/>
    <x v="0"/>
    <s v="Tesseramento"/>
    <x v="1"/>
    <x v="4"/>
    <x v="0"/>
    <m/>
  </r>
  <r>
    <n v="89262"/>
    <x v="0"/>
    <x v="0"/>
    <x v="0"/>
    <x v="0"/>
    <x v="8"/>
    <x v="46"/>
    <x v="0"/>
    <x v="0"/>
    <s v="Tesseramento"/>
    <x v="0"/>
    <x v="4"/>
    <x v="0"/>
    <m/>
  </r>
  <r>
    <n v="147114"/>
    <x v="0"/>
    <x v="0"/>
    <x v="0"/>
    <x v="0"/>
    <x v="8"/>
    <x v="46"/>
    <x v="0"/>
    <x v="0"/>
    <s v="Tesseramento"/>
    <x v="0"/>
    <x v="3"/>
    <x v="0"/>
    <m/>
  </r>
  <r>
    <n v="41299"/>
    <x v="0"/>
    <x v="0"/>
    <x v="0"/>
    <x v="0"/>
    <x v="13"/>
    <x v="177"/>
    <x v="0"/>
    <x v="0"/>
    <s v="Tesseramento"/>
    <x v="1"/>
    <x v="3"/>
    <x v="0"/>
    <m/>
  </r>
  <r>
    <n v="171327"/>
    <x v="0"/>
    <x v="0"/>
    <x v="0"/>
    <x v="1"/>
    <x v="8"/>
    <x v="46"/>
    <x v="0"/>
    <x v="1"/>
    <s v="Tesseramento"/>
    <x v="0"/>
    <x v="3"/>
    <x v="0"/>
    <m/>
  </r>
  <r>
    <n v="146215"/>
    <x v="0"/>
    <x v="0"/>
    <x v="0"/>
    <x v="0"/>
    <x v="13"/>
    <x v="177"/>
    <x v="0"/>
    <x v="1"/>
    <s v="Tesseramento"/>
    <x v="1"/>
    <x v="3"/>
    <x v="0"/>
    <m/>
  </r>
  <r>
    <n v="53872"/>
    <x v="0"/>
    <x v="0"/>
    <x v="0"/>
    <x v="0"/>
    <x v="8"/>
    <x v="46"/>
    <x v="0"/>
    <x v="0"/>
    <s v="Tesseramento"/>
    <x v="0"/>
    <x v="3"/>
    <x v="0"/>
    <m/>
  </r>
  <r>
    <n v="30501"/>
    <x v="0"/>
    <x v="0"/>
    <x v="0"/>
    <x v="0"/>
    <x v="8"/>
    <x v="46"/>
    <x v="0"/>
    <x v="0"/>
    <s v="Tesseramento"/>
    <x v="0"/>
    <x v="1"/>
    <x v="0"/>
    <m/>
  </r>
  <r>
    <n v="27635"/>
    <x v="0"/>
    <x v="0"/>
    <x v="0"/>
    <x v="0"/>
    <x v="8"/>
    <x v="46"/>
    <x v="0"/>
    <x v="0"/>
    <s v="Tesseramento"/>
    <x v="0"/>
    <x v="0"/>
    <x v="0"/>
    <m/>
  </r>
  <r>
    <n v="173494"/>
    <x v="1"/>
    <x v="0"/>
    <x v="0"/>
    <x v="0"/>
    <x v="8"/>
    <x v="46"/>
    <x v="0"/>
    <x v="1"/>
    <s v="Tesseramento"/>
    <x v="0"/>
    <x v="6"/>
    <x v="0"/>
    <m/>
  </r>
  <r>
    <n v="28976"/>
    <x v="0"/>
    <x v="0"/>
    <x v="0"/>
    <x v="0"/>
    <x v="13"/>
    <x v="177"/>
    <x v="0"/>
    <x v="1"/>
    <s v="Tesseramento"/>
    <x v="1"/>
    <x v="4"/>
    <x v="0"/>
    <m/>
  </r>
  <r>
    <n v="215261"/>
    <x v="0"/>
    <x v="1"/>
    <x v="0"/>
    <x v="3"/>
    <x v="8"/>
    <x v="46"/>
    <x v="0"/>
    <x v="1"/>
    <s v="Tesseramento"/>
    <x v="0"/>
    <x v="0"/>
    <x v="0"/>
    <m/>
  </r>
  <r>
    <n v="198426"/>
    <x v="0"/>
    <x v="0"/>
    <x v="0"/>
    <x v="0"/>
    <x v="8"/>
    <x v="46"/>
    <x v="0"/>
    <x v="1"/>
    <s v="Tesseramento"/>
    <x v="0"/>
    <x v="3"/>
    <x v="0"/>
    <m/>
  </r>
  <r>
    <n v="197158"/>
    <x v="0"/>
    <x v="0"/>
    <x v="0"/>
    <x v="0"/>
    <x v="8"/>
    <x v="46"/>
    <x v="0"/>
    <x v="0"/>
    <s v="Tesseramento"/>
    <x v="0"/>
    <x v="0"/>
    <x v="0"/>
    <m/>
  </r>
  <r>
    <n v="147579"/>
    <x v="0"/>
    <x v="0"/>
    <x v="2"/>
    <x v="0"/>
    <x v="8"/>
    <x v="46"/>
    <x v="0"/>
    <x v="1"/>
    <s v="Tesseramento"/>
    <x v="0"/>
    <x v="0"/>
    <x v="0"/>
    <m/>
  </r>
  <r>
    <n v="174467"/>
    <x v="0"/>
    <x v="0"/>
    <x v="0"/>
    <x v="0"/>
    <x v="13"/>
    <x v="177"/>
    <x v="0"/>
    <x v="0"/>
    <s v="Tesseramento"/>
    <x v="1"/>
    <x v="0"/>
    <x v="0"/>
    <m/>
  </r>
  <r>
    <n v="218913"/>
    <x v="0"/>
    <x v="0"/>
    <x v="0"/>
    <x v="0"/>
    <x v="13"/>
    <x v="177"/>
    <x v="0"/>
    <x v="1"/>
    <s v="Tesseramento"/>
    <x v="1"/>
    <x v="1"/>
    <x v="0"/>
    <m/>
  </r>
  <r>
    <n v="108305"/>
    <x v="0"/>
    <x v="0"/>
    <x v="0"/>
    <x v="0"/>
    <x v="13"/>
    <x v="177"/>
    <x v="0"/>
    <x v="0"/>
    <s v="Tesseramento"/>
    <x v="1"/>
    <x v="4"/>
    <x v="0"/>
    <m/>
  </r>
  <r>
    <n v="225756"/>
    <x v="0"/>
    <x v="0"/>
    <x v="0"/>
    <x v="2"/>
    <x v="13"/>
    <x v="177"/>
    <x v="0"/>
    <x v="0"/>
    <s v="Tesseramento"/>
    <x v="1"/>
    <x v="4"/>
    <x v="0"/>
    <m/>
  </r>
  <r>
    <n v="228490"/>
    <x v="1"/>
    <x v="0"/>
    <x v="0"/>
    <x v="1"/>
    <x v="13"/>
    <x v="177"/>
    <x v="0"/>
    <x v="1"/>
    <s v="Tesseramento"/>
    <x v="1"/>
    <x v="5"/>
    <x v="0"/>
    <m/>
  </r>
  <r>
    <n v="213388"/>
    <x v="0"/>
    <x v="0"/>
    <x v="0"/>
    <x v="0"/>
    <x v="13"/>
    <x v="177"/>
    <x v="0"/>
    <x v="0"/>
    <s v="Tesseramento"/>
    <x v="1"/>
    <x v="0"/>
    <x v="0"/>
    <m/>
  </r>
  <r>
    <n v="41685"/>
    <x v="0"/>
    <x v="0"/>
    <x v="0"/>
    <x v="0"/>
    <x v="13"/>
    <x v="177"/>
    <x v="0"/>
    <x v="0"/>
    <s v="Tesseramento"/>
    <x v="1"/>
    <x v="0"/>
    <x v="0"/>
    <m/>
  </r>
  <r>
    <n v="40534"/>
    <x v="0"/>
    <x v="0"/>
    <x v="0"/>
    <x v="0"/>
    <x v="13"/>
    <x v="177"/>
    <x v="0"/>
    <x v="0"/>
    <s v="Tesseramento"/>
    <x v="1"/>
    <x v="4"/>
    <x v="0"/>
    <m/>
  </r>
  <r>
    <n v="89889"/>
    <x v="0"/>
    <x v="0"/>
    <x v="0"/>
    <x v="0"/>
    <x v="11"/>
    <x v="102"/>
    <x v="0"/>
    <x v="0"/>
    <s v="Tesseramento"/>
    <x v="1"/>
    <x v="0"/>
    <x v="0"/>
    <m/>
  </r>
  <r>
    <n v="232621"/>
    <x v="0"/>
    <x v="0"/>
    <x v="0"/>
    <x v="0"/>
    <x v="5"/>
    <x v="38"/>
    <x v="0"/>
    <x v="0"/>
    <s v="Tesseramento"/>
    <x v="1"/>
    <x v="0"/>
    <x v="0"/>
    <m/>
  </r>
  <r>
    <n v="232620"/>
    <x v="1"/>
    <x v="0"/>
    <x v="0"/>
    <x v="0"/>
    <x v="5"/>
    <x v="38"/>
    <x v="0"/>
    <x v="0"/>
    <s v="Tesseramento"/>
    <x v="1"/>
    <x v="5"/>
    <x v="0"/>
    <m/>
  </r>
  <r>
    <n v="232622"/>
    <x v="0"/>
    <x v="0"/>
    <x v="0"/>
    <x v="1"/>
    <x v="5"/>
    <x v="38"/>
    <x v="0"/>
    <x v="0"/>
    <s v="Tesseramento"/>
    <x v="1"/>
    <x v="0"/>
    <x v="0"/>
    <m/>
  </r>
  <r>
    <n v="107080"/>
    <x v="0"/>
    <x v="0"/>
    <x v="0"/>
    <x v="0"/>
    <x v="5"/>
    <x v="38"/>
    <x v="0"/>
    <x v="0"/>
    <s v="Tesseramento"/>
    <x v="1"/>
    <x v="3"/>
    <x v="0"/>
    <m/>
  </r>
  <r>
    <n v="150924"/>
    <x v="0"/>
    <x v="0"/>
    <x v="0"/>
    <x v="0"/>
    <x v="5"/>
    <x v="38"/>
    <x v="0"/>
    <x v="0"/>
    <s v="Tesseramento"/>
    <x v="1"/>
    <x v="3"/>
    <x v="0"/>
    <m/>
  </r>
  <r>
    <n v="47932"/>
    <x v="0"/>
    <x v="0"/>
    <x v="0"/>
    <x v="0"/>
    <x v="5"/>
    <x v="38"/>
    <x v="0"/>
    <x v="0"/>
    <s v="Tesseramento"/>
    <x v="1"/>
    <x v="3"/>
    <x v="0"/>
    <m/>
  </r>
  <r>
    <n v="182527"/>
    <x v="0"/>
    <x v="0"/>
    <x v="0"/>
    <x v="0"/>
    <x v="5"/>
    <x v="38"/>
    <x v="0"/>
    <x v="0"/>
    <s v="Tesseramento"/>
    <x v="1"/>
    <x v="4"/>
    <x v="0"/>
    <m/>
  </r>
  <r>
    <n v="182530"/>
    <x v="0"/>
    <x v="0"/>
    <x v="0"/>
    <x v="1"/>
    <x v="5"/>
    <x v="38"/>
    <x v="0"/>
    <x v="1"/>
    <s v="Tesseramento"/>
    <x v="1"/>
    <x v="0"/>
    <x v="0"/>
    <m/>
  </r>
  <r>
    <n v="103385"/>
    <x v="0"/>
    <x v="0"/>
    <x v="0"/>
    <x v="0"/>
    <x v="5"/>
    <x v="38"/>
    <x v="0"/>
    <x v="0"/>
    <s v="Tesseramento"/>
    <x v="1"/>
    <x v="4"/>
    <x v="0"/>
    <m/>
  </r>
  <r>
    <n v="159257"/>
    <x v="0"/>
    <x v="0"/>
    <x v="0"/>
    <x v="0"/>
    <x v="5"/>
    <x v="38"/>
    <x v="0"/>
    <x v="0"/>
    <s v="Tesseramento"/>
    <x v="1"/>
    <x v="1"/>
    <x v="0"/>
    <m/>
  </r>
  <r>
    <n v="185913"/>
    <x v="1"/>
    <x v="0"/>
    <x v="0"/>
    <x v="0"/>
    <x v="5"/>
    <x v="38"/>
    <x v="0"/>
    <x v="0"/>
    <s v="Tesseramento"/>
    <x v="1"/>
    <x v="6"/>
    <x v="0"/>
    <m/>
  </r>
  <r>
    <n v="60339"/>
    <x v="0"/>
    <x v="0"/>
    <x v="0"/>
    <x v="0"/>
    <x v="5"/>
    <x v="38"/>
    <x v="0"/>
    <x v="0"/>
    <s v="Tesseramento"/>
    <x v="1"/>
    <x v="0"/>
    <x v="0"/>
    <m/>
  </r>
  <r>
    <n v="121249"/>
    <x v="1"/>
    <x v="0"/>
    <x v="0"/>
    <x v="0"/>
    <x v="5"/>
    <x v="38"/>
    <x v="0"/>
    <x v="0"/>
    <s v="Tesseramento"/>
    <x v="1"/>
    <x v="2"/>
    <x v="0"/>
    <m/>
  </r>
  <r>
    <n v="67486"/>
    <x v="0"/>
    <x v="0"/>
    <x v="0"/>
    <x v="0"/>
    <x v="5"/>
    <x v="38"/>
    <x v="0"/>
    <x v="0"/>
    <s v="Tesseramento"/>
    <x v="1"/>
    <x v="0"/>
    <x v="0"/>
    <m/>
  </r>
  <r>
    <n v="75642"/>
    <x v="0"/>
    <x v="0"/>
    <x v="0"/>
    <x v="0"/>
    <x v="5"/>
    <x v="38"/>
    <x v="0"/>
    <x v="0"/>
    <s v="Tesseramento"/>
    <x v="1"/>
    <x v="4"/>
    <x v="0"/>
    <m/>
  </r>
  <r>
    <n v="45643"/>
    <x v="0"/>
    <x v="0"/>
    <x v="0"/>
    <x v="0"/>
    <x v="5"/>
    <x v="38"/>
    <x v="0"/>
    <x v="0"/>
    <s v="Tesseramento"/>
    <x v="1"/>
    <x v="0"/>
    <x v="0"/>
    <m/>
  </r>
  <r>
    <n v="177905"/>
    <x v="0"/>
    <x v="0"/>
    <x v="0"/>
    <x v="0"/>
    <x v="5"/>
    <x v="38"/>
    <x v="0"/>
    <x v="1"/>
    <s v="Tesseramento"/>
    <x v="1"/>
    <x v="1"/>
    <x v="0"/>
    <m/>
  </r>
  <r>
    <n v="125116"/>
    <x v="0"/>
    <x v="0"/>
    <x v="0"/>
    <x v="0"/>
    <x v="15"/>
    <x v="57"/>
    <x v="0"/>
    <x v="0"/>
    <s v="Tesseramento"/>
    <x v="1"/>
    <x v="1"/>
    <x v="0"/>
    <m/>
  </r>
  <r>
    <n v="125117"/>
    <x v="1"/>
    <x v="0"/>
    <x v="0"/>
    <x v="1"/>
    <x v="15"/>
    <x v="57"/>
    <x v="0"/>
    <x v="0"/>
    <s v="Tesseramento"/>
    <x v="1"/>
    <x v="2"/>
    <x v="0"/>
    <m/>
  </r>
  <r>
    <n v="149323"/>
    <x v="0"/>
    <x v="0"/>
    <x v="0"/>
    <x v="0"/>
    <x v="15"/>
    <x v="57"/>
    <x v="0"/>
    <x v="0"/>
    <s v="Tesseramento"/>
    <x v="1"/>
    <x v="0"/>
    <x v="0"/>
    <m/>
  </r>
  <r>
    <n v="228486"/>
    <x v="0"/>
    <x v="0"/>
    <x v="0"/>
    <x v="0"/>
    <x v="5"/>
    <x v="38"/>
    <x v="0"/>
    <x v="0"/>
    <s v="Tesseramento"/>
    <x v="1"/>
    <x v="4"/>
    <x v="0"/>
    <m/>
  </r>
  <r>
    <n v="126583"/>
    <x v="0"/>
    <x v="0"/>
    <x v="2"/>
    <x v="4"/>
    <x v="4"/>
    <x v="40"/>
    <x v="0"/>
    <x v="0"/>
    <s v="Tesseramento"/>
    <x v="1"/>
    <x v="3"/>
    <x v="0"/>
    <m/>
  </r>
  <r>
    <n v="121391"/>
    <x v="0"/>
    <x v="0"/>
    <x v="0"/>
    <x v="0"/>
    <x v="15"/>
    <x v="57"/>
    <x v="0"/>
    <x v="1"/>
    <s v="Tesseramento"/>
    <x v="1"/>
    <x v="1"/>
    <x v="0"/>
    <m/>
  </r>
  <r>
    <n v="121177"/>
    <x v="0"/>
    <x v="0"/>
    <x v="0"/>
    <x v="0"/>
    <x v="15"/>
    <x v="57"/>
    <x v="0"/>
    <x v="0"/>
    <s v="Tesseramento"/>
    <x v="1"/>
    <x v="3"/>
    <x v="0"/>
    <m/>
  </r>
  <r>
    <n v="54435"/>
    <x v="0"/>
    <x v="0"/>
    <x v="0"/>
    <x v="0"/>
    <x v="15"/>
    <x v="57"/>
    <x v="0"/>
    <x v="0"/>
    <s v="Tesseramento"/>
    <x v="1"/>
    <x v="3"/>
    <x v="0"/>
    <m/>
  </r>
  <r>
    <n v="128592"/>
    <x v="0"/>
    <x v="0"/>
    <x v="0"/>
    <x v="0"/>
    <x v="15"/>
    <x v="57"/>
    <x v="0"/>
    <x v="0"/>
    <s v="Tesseramento"/>
    <x v="1"/>
    <x v="0"/>
    <x v="0"/>
    <m/>
  </r>
  <r>
    <n v="11222"/>
    <x v="0"/>
    <x v="0"/>
    <x v="0"/>
    <x v="0"/>
    <x v="15"/>
    <x v="57"/>
    <x v="0"/>
    <x v="0"/>
    <s v="Tesseramento"/>
    <x v="1"/>
    <x v="0"/>
    <x v="0"/>
    <m/>
  </r>
  <r>
    <n v="161515"/>
    <x v="0"/>
    <x v="0"/>
    <x v="0"/>
    <x v="0"/>
    <x v="15"/>
    <x v="57"/>
    <x v="0"/>
    <x v="0"/>
    <s v="Tesseramento"/>
    <x v="1"/>
    <x v="0"/>
    <x v="0"/>
    <m/>
  </r>
  <r>
    <n v="53731"/>
    <x v="0"/>
    <x v="0"/>
    <x v="0"/>
    <x v="1"/>
    <x v="15"/>
    <x v="57"/>
    <x v="0"/>
    <x v="1"/>
    <s v="Tesseramento"/>
    <x v="1"/>
    <x v="3"/>
    <x v="0"/>
    <m/>
  </r>
  <r>
    <n v="54441"/>
    <x v="0"/>
    <x v="0"/>
    <x v="0"/>
    <x v="0"/>
    <x v="15"/>
    <x v="57"/>
    <x v="0"/>
    <x v="1"/>
    <s v="Tesseramento"/>
    <x v="1"/>
    <x v="3"/>
    <x v="0"/>
    <m/>
  </r>
  <r>
    <n v="149334"/>
    <x v="0"/>
    <x v="0"/>
    <x v="0"/>
    <x v="0"/>
    <x v="15"/>
    <x v="57"/>
    <x v="0"/>
    <x v="1"/>
    <s v="Tesseramento"/>
    <x v="1"/>
    <x v="3"/>
    <x v="0"/>
    <m/>
  </r>
  <r>
    <n v="176909"/>
    <x v="0"/>
    <x v="0"/>
    <x v="0"/>
    <x v="0"/>
    <x v="7"/>
    <x v="168"/>
    <x v="0"/>
    <x v="1"/>
    <s v="Tesseramento"/>
    <x v="1"/>
    <x v="0"/>
    <x v="0"/>
    <m/>
  </r>
  <r>
    <n v="186148"/>
    <x v="0"/>
    <x v="0"/>
    <x v="0"/>
    <x v="0"/>
    <x v="4"/>
    <x v="88"/>
    <x v="0"/>
    <x v="0"/>
    <s v="Tesseramento"/>
    <x v="1"/>
    <x v="3"/>
    <x v="0"/>
    <m/>
  </r>
  <r>
    <n v="135380"/>
    <x v="0"/>
    <x v="0"/>
    <x v="0"/>
    <x v="0"/>
    <x v="11"/>
    <x v="244"/>
    <x v="0"/>
    <x v="1"/>
    <s v="Tesseramento"/>
    <x v="0"/>
    <x v="4"/>
    <x v="0"/>
    <m/>
  </r>
  <r>
    <n v="112700"/>
    <x v="0"/>
    <x v="0"/>
    <x v="0"/>
    <x v="0"/>
    <x v="11"/>
    <x v="244"/>
    <x v="0"/>
    <x v="0"/>
    <s v="Tesseramento"/>
    <x v="0"/>
    <x v="3"/>
    <x v="0"/>
    <m/>
  </r>
  <r>
    <n v="230217"/>
    <x v="0"/>
    <x v="0"/>
    <x v="0"/>
    <x v="0"/>
    <x v="11"/>
    <x v="244"/>
    <x v="0"/>
    <x v="0"/>
    <s v="Tesseramento"/>
    <x v="0"/>
    <x v="0"/>
    <x v="0"/>
    <m/>
  </r>
  <r>
    <n v="217406"/>
    <x v="0"/>
    <x v="0"/>
    <x v="0"/>
    <x v="0"/>
    <x v="11"/>
    <x v="244"/>
    <x v="0"/>
    <x v="0"/>
    <s v="Tesseramento"/>
    <x v="0"/>
    <x v="4"/>
    <x v="0"/>
    <m/>
  </r>
  <r>
    <n v="232816"/>
    <x v="0"/>
    <x v="0"/>
    <x v="0"/>
    <x v="1"/>
    <x v="8"/>
    <x v="34"/>
    <x v="0"/>
    <x v="0"/>
    <s v="Tesseramento"/>
    <x v="1"/>
    <x v="4"/>
    <x v="0"/>
    <m/>
  </r>
  <r>
    <n v="33462"/>
    <x v="0"/>
    <x v="0"/>
    <x v="0"/>
    <x v="0"/>
    <x v="11"/>
    <x v="302"/>
    <x v="0"/>
    <x v="0"/>
    <s v="Tesseramento"/>
    <x v="1"/>
    <x v="4"/>
    <x v="0"/>
    <m/>
  </r>
  <r>
    <n v="209537"/>
    <x v="0"/>
    <x v="0"/>
    <x v="0"/>
    <x v="1"/>
    <x v="8"/>
    <x v="34"/>
    <x v="0"/>
    <x v="1"/>
    <s v="Tesseramento"/>
    <x v="1"/>
    <x v="4"/>
    <x v="0"/>
    <m/>
  </r>
  <r>
    <n v="199324"/>
    <x v="0"/>
    <x v="0"/>
    <x v="0"/>
    <x v="0"/>
    <x v="0"/>
    <x v="96"/>
    <x v="0"/>
    <x v="0"/>
    <s v="Tesseramento"/>
    <x v="0"/>
    <x v="3"/>
    <x v="0"/>
    <m/>
  </r>
  <r>
    <n v="199785"/>
    <x v="0"/>
    <x v="0"/>
    <x v="0"/>
    <x v="1"/>
    <x v="0"/>
    <x v="96"/>
    <x v="0"/>
    <x v="1"/>
    <s v="Tesseramento"/>
    <x v="0"/>
    <x v="4"/>
    <x v="0"/>
    <m/>
  </r>
  <r>
    <n v="192651"/>
    <x v="0"/>
    <x v="0"/>
    <x v="0"/>
    <x v="0"/>
    <x v="0"/>
    <x v="96"/>
    <x v="0"/>
    <x v="0"/>
    <s v="Tesseramento"/>
    <x v="0"/>
    <x v="3"/>
    <x v="0"/>
    <m/>
  </r>
  <r>
    <n v="192346"/>
    <x v="0"/>
    <x v="0"/>
    <x v="0"/>
    <x v="0"/>
    <x v="0"/>
    <x v="96"/>
    <x v="0"/>
    <x v="0"/>
    <s v="Tesseramento"/>
    <x v="0"/>
    <x v="1"/>
    <x v="0"/>
    <m/>
  </r>
  <r>
    <n v="153269"/>
    <x v="0"/>
    <x v="0"/>
    <x v="0"/>
    <x v="0"/>
    <x v="0"/>
    <x v="96"/>
    <x v="0"/>
    <x v="0"/>
    <s v="Tesseramento"/>
    <x v="0"/>
    <x v="0"/>
    <x v="0"/>
    <m/>
  </r>
  <r>
    <n v="235527"/>
    <x v="0"/>
    <x v="0"/>
    <x v="1"/>
    <x v="2"/>
    <x v="7"/>
    <x v="168"/>
    <x v="0"/>
    <x v="0"/>
    <s v="Tesseramento"/>
    <x v="1"/>
    <x v="1"/>
    <x v="0"/>
    <m/>
  </r>
  <r>
    <n v="216640"/>
    <x v="0"/>
    <x v="0"/>
    <x v="0"/>
    <x v="0"/>
    <x v="2"/>
    <x v="77"/>
    <x v="0"/>
    <x v="0"/>
    <s v="Tesseramento"/>
    <x v="0"/>
    <x v="0"/>
    <x v="0"/>
    <m/>
  </r>
  <r>
    <n v="227883"/>
    <x v="0"/>
    <x v="0"/>
    <x v="0"/>
    <x v="1"/>
    <x v="11"/>
    <x v="174"/>
    <x v="0"/>
    <x v="0"/>
    <s v="Tesseramento"/>
    <x v="3"/>
    <x v="0"/>
    <x v="0"/>
    <m/>
  </r>
  <r>
    <n v="16603"/>
    <x v="0"/>
    <x v="0"/>
    <x v="0"/>
    <x v="0"/>
    <x v="1"/>
    <x v="319"/>
    <x v="0"/>
    <x v="0"/>
    <s v="Tesseramento"/>
    <x v="1"/>
    <x v="1"/>
    <x v="0"/>
    <m/>
  </r>
  <r>
    <n v="63545"/>
    <x v="0"/>
    <x v="0"/>
    <x v="0"/>
    <x v="0"/>
    <x v="1"/>
    <x v="319"/>
    <x v="0"/>
    <x v="0"/>
    <s v="Tesseramento"/>
    <x v="1"/>
    <x v="1"/>
    <x v="0"/>
    <m/>
  </r>
  <r>
    <n v="233017"/>
    <x v="0"/>
    <x v="0"/>
    <x v="0"/>
    <x v="0"/>
    <x v="2"/>
    <x v="172"/>
    <x v="0"/>
    <x v="0"/>
    <s v="Tesseramento"/>
    <x v="1"/>
    <x v="0"/>
    <x v="0"/>
    <m/>
  </r>
  <r>
    <n v="60634"/>
    <x v="0"/>
    <x v="0"/>
    <x v="0"/>
    <x v="0"/>
    <x v="2"/>
    <x v="172"/>
    <x v="0"/>
    <x v="0"/>
    <s v="Tesseramento"/>
    <x v="1"/>
    <x v="4"/>
    <x v="0"/>
    <m/>
  </r>
  <r>
    <n v="60635"/>
    <x v="0"/>
    <x v="0"/>
    <x v="0"/>
    <x v="0"/>
    <x v="2"/>
    <x v="172"/>
    <x v="0"/>
    <x v="1"/>
    <s v="Tesseramento"/>
    <x v="1"/>
    <x v="4"/>
    <x v="0"/>
    <m/>
  </r>
  <r>
    <n v="154802"/>
    <x v="0"/>
    <x v="0"/>
    <x v="0"/>
    <x v="0"/>
    <x v="2"/>
    <x v="172"/>
    <x v="0"/>
    <x v="0"/>
    <s v="Tesseramento"/>
    <x v="1"/>
    <x v="0"/>
    <x v="0"/>
    <m/>
  </r>
  <r>
    <n v="51811"/>
    <x v="0"/>
    <x v="0"/>
    <x v="0"/>
    <x v="0"/>
    <x v="2"/>
    <x v="172"/>
    <x v="0"/>
    <x v="0"/>
    <s v="Tesseramento"/>
    <x v="1"/>
    <x v="0"/>
    <x v="0"/>
    <m/>
  </r>
  <r>
    <n v="207491"/>
    <x v="1"/>
    <x v="0"/>
    <x v="0"/>
    <x v="2"/>
    <x v="2"/>
    <x v="172"/>
    <x v="0"/>
    <x v="0"/>
    <s v="Tesseramento"/>
    <x v="1"/>
    <x v="5"/>
    <x v="0"/>
    <m/>
  </r>
  <r>
    <n v="9579"/>
    <x v="0"/>
    <x v="0"/>
    <x v="0"/>
    <x v="0"/>
    <x v="2"/>
    <x v="172"/>
    <x v="0"/>
    <x v="1"/>
    <s v="Tesseramento"/>
    <x v="1"/>
    <x v="3"/>
    <x v="0"/>
    <m/>
  </r>
  <r>
    <n v="91313"/>
    <x v="0"/>
    <x v="0"/>
    <x v="0"/>
    <x v="0"/>
    <x v="2"/>
    <x v="172"/>
    <x v="0"/>
    <x v="0"/>
    <s v="Tesseramento"/>
    <x v="1"/>
    <x v="3"/>
    <x v="0"/>
    <m/>
  </r>
  <r>
    <n v="21142"/>
    <x v="0"/>
    <x v="0"/>
    <x v="0"/>
    <x v="0"/>
    <x v="2"/>
    <x v="172"/>
    <x v="0"/>
    <x v="0"/>
    <s v="Tesseramento"/>
    <x v="1"/>
    <x v="3"/>
    <x v="0"/>
    <m/>
  </r>
  <r>
    <n v="55926"/>
    <x v="0"/>
    <x v="0"/>
    <x v="0"/>
    <x v="0"/>
    <x v="2"/>
    <x v="172"/>
    <x v="0"/>
    <x v="0"/>
    <s v="Tesseramento"/>
    <x v="1"/>
    <x v="4"/>
    <x v="0"/>
    <m/>
  </r>
  <r>
    <n v="80116"/>
    <x v="0"/>
    <x v="0"/>
    <x v="0"/>
    <x v="0"/>
    <x v="2"/>
    <x v="172"/>
    <x v="0"/>
    <x v="0"/>
    <s v="Tesseramento"/>
    <x v="1"/>
    <x v="4"/>
    <x v="0"/>
    <m/>
  </r>
  <r>
    <n v="165050"/>
    <x v="0"/>
    <x v="0"/>
    <x v="0"/>
    <x v="0"/>
    <x v="2"/>
    <x v="172"/>
    <x v="0"/>
    <x v="0"/>
    <s v="Tesseramento"/>
    <x v="1"/>
    <x v="0"/>
    <x v="0"/>
    <m/>
  </r>
  <r>
    <n v="15071"/>
    <x v="0"/>
    <x v="0"/>
    <x v="0"/>
    <x v="0"/>
    <x v="7"/>
    <x v="202"/>
    <x v="0"/>
    <x v="1"/>
    <s v="Tesseramento"/>
    <x v="1"/>
    <x v="4"/>
    <x v="0"/>
    <m/>
  </r>
  <r>
    <n v="53920"/>
    <x v="0"/>
    <x v="0"/>
    <x v="0"/>
    <x v="0"/>
    <x v="2"/>
    <x v="172"/>
    <x v="0"/>
    <x v="0"/>
    <s v="Tesseramento"/>
    <x v="1"/>
    <x v="4"/>
    <x v="0"/>
    <m/>
  </r>
  <r>
    <n v="74770"/>
    <x v="0"/>
    <x v="0"/>
    <x v="0"/>
    <x v="0"/>
    <x v="2"/>
    <x v="172"/>
    <x v="0"/>
    <x v="0"/>
    <s v="Tesseramento"/>
    <x v="1"/>
    <x v="0"/>
    <x v="0"/>
    <m/>
  </r>
  <r>
    <n v="232343"/>
    <x v="1"/>
    <x v="0"/>
    <x v="0"/>
    <x v="0"/>
    <x v="2"/>
    <x v="172"/>
    <x v="0"/>
    <x v="0"/>
    <s v="Tesseramento"/>
    <x v="1"/>
    <x v="5"/>
    <x v="0"/>
    <m/>
  </r>
  <r>
    <n v="232344"/>
    <x v="1"/>
    <x v="0"/>
    <x v="0"/>
    <x v="1"/>
    <x v="2"/>
    <x v="172"/>
    <x v="0"/>
    <x v="1"/>
    <s v="Tesseramento"/>
    <x v="1"/>
    <x v="5"/>
    <x v="0"/>
    <m/>
  </r>
  <r>
    <n v="14948"/>
    <x v="0"/>
    <x v="0"/>
    <x v="0"/>
    <x v="0"/>
    <x v="7"/>
    <x v="202"/>
    <x v="0"/>
    <x v="0"/>
    <s v="Tesseramento"/>
    <x v="1"/>
    <x v="4"/>
    <x v="0"/>
    <m/>
  </r>
  <r>
    <n v="66686"/>
    <x v="0"/>
    <x v="0"/>
    <x v="0"/>
    <x v="1"/>
    <x v="7"/>
    <x v="202"/>
    <x v="0"/>
    <x v="1"/>
    <s v="Tesseramento"/>
    <x v="1"/>
    <x v="1"/>
    <x v="0"/>
    <m/>
  </r>
  <r>
    <n v="14954"/>
    <x v="0"/>
    <x v="0"/>
    <x v="0"/>
    <x v="0"/>
    <x v="7"/>
    <x v="202"/>
    <x v="0"/>
    <x v="0"/>
    <s v="Tesseramento"/>
    <x v="1"/>
    <x v="4"/>
    <x v="0"/>
    <m/>
  </r>
  <r>
    <n v="13919"/>
    <x v="0"/>
    <x v="0"/>
    <x v="0"/>
    <x v="0"/>
    <x v="2"/>
    <x v="172"/>
    <x v="0"/>
    <x v="0"/>
    <s v="Tesseramento"/>
    <x v="1"/>
    <x v="4"/>
    <x v="0"/>
    <m/>
  </r>
  <r>
    <n v="230089"/>
    <x v="0"/>
    <x v="0"/>
    <x v="0"/>
    <x v="0"/>
    <x v="2"/>
    <x v="172"/>
    <x v="0"/>
    <x v="0"/>
    <s v="Tesseramento"/>
    <x v="1"/>
    <x v="0"/>
    <x v="0"/>
    <m/>
  </r>
  <r>
    <n v="230090"/>
    <x v="0"/>
    <x v="0"/>
    <x v="0"/>
    <x v="0"/>
    <x v="2"/>
    <x v="172"/>
    <x v="0"/>
    <x v="1"/>
    <s v="Tesseramento"/>
    <x v="1"/>
    <x v="0"/>
    <x v="0"/>
    <m/>
  </r>
  <r>
    <n v="200697"/>
    <x v="0"/>
    <x v="0"/>
    <x v="0"/>
    <x v="1"/>
    <x v="7"/>
    <x v="202"/>
    <x v="0"/>
    <x v="0"/>
    <s v="Tesseramento"/>
    <x v="1"/>
    <x v="0"/>
    <x v="0"/>
    <m/>
  </r>
  <r>
    <n v="228725"/>
    <x v="1"/>
    <x v="0"/>
    <x v="0"/>
    <x v="2"/>
    <x v="7"/>
    <x v="202"/>
    <x v="0"/>
    <x v="0"/>
    <s v="Tesseramento"/>
    <x v="1"/>
    <x v="5"/>
    <x v="0"/>
    <m/>
  </r>
  <r>
    <n v="192510"/>
    <x v="0"/>
    <x v="0"/>
    <x v="0"/>
    <x v="0"/>
    <x v="2"/>
    <x v="172"/>
    <x v="0"/>
    <x v="0"/>
    <s v="Tesseramento"/>
    <x v="1"/>
    <x v="0"/>
    <x v="0"/>
    <m/>
  </r>
  <r>
    <n v="198084"/>
    <x v="0"/>
    <x v="0"/>
    <x v="0"/>
    <x v="0"/>
    <x v="7"/>
    <x v="202"/>
    <x v="0"/>
    <x v="0"/>
    <s v="Tesseramento"/>
    <x v="1"/>
    <x v="0"/>
    <x v="0"/>
    <m/>
  </r>
  <r>
    <n v="78106"/>
    <x v="0"/>
    <x v="0"/>
    <x v="0"/>
    <x v="0"/>
    <x v="7"/>
    <x v="202"/>
    <x v="0"/>
    <x v="0"/>
    <s v="Tesseramento"/>
    <x v="1"/>
    <x v="3"/>
    <x v="0"/>
    <m/>
  </r>
  <r>
    <n v="119064"/>
    <x v="0"/>
    <x v="0"/>
    <x v="0"/>
    <x v="0"/>
    <x v="4"/>
    <x v="166"/>
    <x v="0"/>
    <x v="0"/>
    <s v="Tesseramento"/>
    <x v="1"/>
    <x v="4"/>
    <x v="0"/>
    <m/>
  </r>
  <r>
    <n v="21737"/>
    <x v="0"/>
    <x v="0"/>
    <x v="0"/>
    <x v="0"/>
    <x v="7"/>
    <x v="202"/>
    <x v="0"/>
    <x v="1"/>
    <s v="Tesseramento"/>
    <x v="1"/>
    <x v="3"/>
    <x v="0"/>
    <m/>
  </r>
  <r>
    <n v="153839"/>
    <x v="0"/>
    <x v="0"/>
    <x v="0"/>
    <x v="0"/>
    <x v="7"/>
    <x v="202"/>
    <x v="0"/>
    <x v="0"/>
    <s v="Tesseramento"/>
    <x v="1"/>
    <x v="3"/>
    <x v="0"/>
    <m/>
  </r>
  <r>
    <n v="154883"/>
    <x v="1"/>
    <x v="0"/>
    <x v="0"/>
    <x v="0"/>
    <x v="7"/>
    <x v="202"/>
    <x v="0"/>
    <x v="0"/>
    <s v="Tesseramento"/>
    <x v="1"/>
    <x v="7"/>
    <x v="0"/>
    <s v="B"/>
  </r>
  <r>
    <n v="141077"/>
    <x v="0"/>
    <x v="0"/>
    <x v="0"/>
    <x v="0"/>
    <x v="7"/>
    <x v="202"/>
    <x v="0"/>
    <x v="0"/>
    <s v="Tesseramento"/>
    <x v="1"/>
    <x v="3"/>
    <x v="0"/>
    <m/>
  </r>
  <r>
    <n v="56848"/>
    <x v="0"/>
    <x v="0"/>
    <x v="0"/>
    <x v="0"/>
    <x v="2"/>
    <x v="172"/>
    <x v="0"/>
    <x v="0"/>
    <s v="Tesseramento"/>
    <x v="1"/>
    <x v="4"/>
    <x v="0"/>
    <m/>
  </r>
  <r>
    <n v="14953"/>
    <x v="0"/>
    <x v="0"/>
    <x v="0"/>
    <x v="0"/>
    <x v="7"/>
    <x v="202"/>
    <x v="0"/>
    <x v="1"/>
    <s v="Tesseramento"/>
    <x v="1"/>
    <x v="4"/>
    <x v="0"/>
    <m/>
  </r>
  <r>
    <n v="234497"/>
    <x v="0"/>
    <x v="0"/>
    <x v="1"/>
    <x v="0"/>
    <x v="4"/>
    <x v="40"/>
    <x v="0"/>
    <x v="0"/>
    <s v="Tesseramento"/>
    <x v="1"/>
    <x v="0"/>
    <x v="0"/>
    <m/>
  </r>
  <r>
    <n v="155003"/>
    <x v="0"/>
    <x v="0"/>
    <x v="0"/>
    <x v="1"/>
    <x v="7"/>
    <x v="202"/>
    <x v="0"/>
    <x v="1"/>
    <s v="Tesseramento"/>
    <x v="1"/>
    <x v="3"/>
    <x v="0"/>
    <m/>
  </r>
  <r>
    <n v="84396"/>
    <x v="0"/>
    <x v="0"/>
    <x v="0"/>
    <x v="0"/>
    <x v="7"/>
    <x v="202"/>
    <x v="0"/>
    <x v="0"/>
    <s v="Tesseramento"/>
    <x v="1"/>
    <x v="3"/>
    <x v="0"/>
    <m/>
  </r>
  <r>
    <n v="130167"/>
    <x v="0"/>
    <x v="0"/>
    <x v="0"/>
    <x v="1"/>
    <x v="2"/>
    <x v="172"/>
    <x v="0"/>
    <x v="1"/>
    <s v="Tesseramento"/>
    <x v="1"/>
    <x v="4"/>
    <x v="0"/>
    <m/>
  </r>
  <r>
    <n v="106898"/>
    <x v="0"/>
    <x v="0"/>
    <x v="0"/>
    <x v="0"/>
    <x v="2"/>
    <x v="172"/>
    <x v="0"/>
    <x v="1"/>
    <s v="Tesseramento"/>
    <x v="1"/>
    <x v="0"/>
    <x v="0"/>
    <m/>
  </r>
  <r>
    <n v="106899"/>
    <x v="0"/>
    <x v="0"/>
    <x v="0"/>
    <x v="0"/>
    <x v="2"/>
    <x v="172"/>
    <x v="0"/>
    <x v="0"/>
    <s v="Tesseramento"/>
    <x v="1"/>
    <x v="0"/>
    <x v="0"/>
    <m/>
  </r>
  <r>
    <n v="66519"/>
    <x v="0"/>
    <x v="0"/>
    <x v="0"/>
    <x v="0"/>
    <x v="2"/>
    <x v="172"/>
    <x v="0"/>
    <x v="1"/>
    <s v="Tesseramento"/>
    <x v="1"/>
    <x v="1"/>
    <x v="0"/>
    <m/>
  </r>
  <r>
    <n v="59985"/>
    <x v="0"/>
    <x v="0"/>
    <x v="0"/>
    <x v="0"/>
    <x v="2"/>
    <x v="172"/>
    <x v="0"/>
    <x v="0"/>
    <s v="Tesseramento"/>
    <x v="1"/>
    <x v="4"/>
    <x v="0"/>
    <m/>
  </r>
  <r>
    <n v="63639"/>
    <x v="0"/>
    <x v="0"/>
    <x v="0"/>
    <x v="0"/>
    <x v="2"/>
    <x v="172"/>
    <x v="0"/>
    <x v="1"/>
    <s v="Tesseramento"/>
    <x v="1"/>
    <x v="4"/>
    <x v="0"/>
    <m/>
  </r>
  <r>
    <n v="66546"/>
    <x v="0"/>
    <x v="0"/>
    <x v="0"/>
    <x v="0"/>
    <x v="2"/>
    <x v="172"/>
    <x v="0"/>
    <x v="0"/>
    <s v="Tesseramento"/>
    <x v="1"/>
    <x v="4"/>
    <x v="0"/>
    <m/>
  </r>
  <r>
    <n v="66555"/>
    <x v="0"/>
    <x v="0"/>
    <x v="0"/>
    <x v="0"/>
    <x v="2"/>
    <x v="172"/>
    <x v="0"/>
    <x v="1"/>
    <s v="Tesseramento"/>
    <x v="1"/>
    <x v="4"/>
    <x v="0"/>
    <m/>
  </r>
  <r>
    <n v="49451"/>
    <x v="0"/>
    <x v="0"/>
    <x v="0"/>
    <x v="0"/>
    <x v="2"/>
    <x v="172"/>
    <x v="0"/>
    <x v="1"/>
    <s v="Tesseramento"/>
    <x v="1"/>
    <x v="4"/>
    <x v="0"/>
    <m/>
  </r>
  <r>
    <n v="12035"/>
    <x v="0"/>
    <x v="0"/>
    <x v="0"/>
    <x v="0"/>
    <x v="7"/>
    <x v="202"/>
    <x v="0"/>
    <x v="0"/>
    <s v="Tesseramento"/>
    <x v="1"/>
    <x v="3"/>
    <x v="0"/>
    <m/>
  </r>
  <r>
    <n v="60100"/>
    <x v="0"/>
    <x v="0"/>
    <x v="0"/>
    <x v="0"/>
    <x v="2"/>
    <x v="172"/>
    <x v="0"/>
    <x v="0"/>
    <s v="Tesseramento"/>
    <x v="1"/>
    <x v="4"/>
    <x v="0"/>
    <m/>
  </r>
  <r>
    <n v="14946"/>
    <x v="0"/>
    <x v="0"/>
    <x v="0"/>
    <x v="0"/>
    <x v="7"/>
    <x v="202"/>
    <x v="0"/>
    <x v="1"/>
    <s v="Tesseramento"/>
    <x v="1"/>
    <x v="4"/>
    <x v="0"/>
    <m/>
  </r>
  <r>
    <n v="120966"/>
    <x v="0"/>
    <x v="0"/>
    <x v="0"/>
    <x v="0"/>
    <x v="7"/>
    <x v="202"/>
    <x v="0"/>
    <x v="1"/>
    <s v="Tesseramento"/>
    <x v="1"/>
    <x v="4"/>
    <x v="0"/>
    <m/>
  </r>
  <r>
    <n v="85755"/>
    <x v="0"/>
    <x v="0"/>
    <x v="0"/>
    <x v="0"/>
    <x v="7"/>
    <x v="202"/>
    <x v="0"/>
    <x v="1"/>
    <s v="Tesseramento"/>
    <x v="1"/>
    <x v="4"/>
    <x v="0"/>
    <m/>
  </r>
  <r>
    <n v="232212"/>
    <x v="0"/>
    <x v="0"/>
    <x v="0"/>
    <x v="1"/>
    <x v="7"/>
    <x v="202"/>
    <x v="0"/>
    <x v="0"/>
    <s v="Tesseramento"/>
    <x v="1"/>
    <x v="4"/>
    <x v="0"/>
    <m/>
  </r>
  <r>
    <n v="173328"/>
    <x v="0"/>
    <x v="0"/>
    <x v="0"/>
    <x v="0"/>
    <x v="7"/>
    <x v="202"/>
    <x v="0"/>
    <x v="0"/>
    <s v="Tesseramento"/>
    <x v="1"/>
    <x v="0"/>
    <x v="0"/>
    <m/>
  </r>
  <r>
    <n v="182586"/>
    <x v="0"/>
    <x v="0"/>
    <x v="0"/>
    <x v="0"/>
    <x v="11"/>
    <x v="302"/>
    <x v="0"/>
    <x v="1"/>
    <s v="Tesseramento"/>
    <x v="1"/>
    <x v="3"/>
    <x v="0"/>
    <m/>
  </r>
  <r>
    <n v="177101"/>
    <x v="0"/>
    <x v="0"/>
    <x v="0"/>
    <x v="0"/>
    <x v="8"/>
    <x v="218"/>
    <x v="0"/>
    <x v="0"/>
    <s v="Tesseramento"/>
    <x v="0"/>
    <x v="0"/>
    <x v="0"/>
    <m/>
  </r>
  <r>
    <n v="165688"/>
    <x v="0"/>
    <x v="0"/>
    <x v="0"/>
    <x v="0"/>
    <x v="7"/>
    <x v="202"/>
    <x v="0"/>
    <x v="0"/>
    <s v="Tesseramento"/>
    <x v="1"/>
    <x v="0"/>
    <x v="0"/>
    <m/>
  </r>
  <r>
    <n v="191301"/>
    <x v="0"/>
    <x v="0"/>
    <x v="0"/>
    <x v="0"/>
    <x v="7"/>
    <x v="202"/>
    <x v="0"/>
    <x v="0"/>
    <s v="Tesseramento"/>
    <x v="1"/>
    <x v="0"/>
    <x v="0"/>
    <m/>
  </r>
  <r>
    <n v="215795"/>
    <x v="0"/>
    <x v="0"/>
    <x v="0"/>
    <x v="0"/>
    <x v="7"/>
    <x v="202"/>
    <x v="0"/>
    <x v="0"/>
    <s v="Tesseramento"/>
    <x v="1"/>
    <x v="0"/>
    <x v="0"/>
    <m/>
  </r>
  <r>
    <n v="21751"/>
    <x v="0"/>
    <x v="0"/>
    <x v="0"/>
    <x v="0"/>
    <x v="7"/>
    <x v="202"/>
    <x v="0"/>
    <x v="1"/>
    <s v="Tesseramento"/>
    <x v="1"/>
    <x v="1"/>
    <x v="0"/>
    <m/>
  </r>
  <r>
    <n v="125661"/>
    <x v="0"/>
    <x v="0"/>
    <x v="0"/>
    <x v="0"/>
    <x v="7"/>
    <x v="202"/>
    <x v="0"/>
    <x v="0"/>
    <s v="Tesseramento"/>
    <x v="1"/>
    <x v="0"/>
    <x v="0"/>
    <m/>
  </r>
  <r>
    <n v="146806"/>
    <x v="0"/>
    <x v="0"/>
    <x v="0"/>
    <x v="0"/>
    <x v="4"/>
    <x v="65"/>
    <x v="0"/>
    <x v="0"/>
    <s v="Tesseramento"/>
    <x v="1"/>
    <x v="0"/>
    <x v="0"/>
    <m/>
  </r>
  <r>
    <n v="168239"/>
    <x v="0"/>
    <x v="0"/>
    <x v="0"/>
    <x v="0"/>
    <x v="4"/>
    <x v="65"/>
    <x v="0"/>
    <x v="0"/>
    <s v="Tesseramento"/>
    <x v="1"/>
    <x v="4"/>
    <x v="0"/>
    <m/>
  </r>
  <r>
    <n v="166354"/>
    <x v="0"/>
    <x v="0"/>
    <x v="0"/>
    <x v="0"/>
    <x v="4"/>
    <x v="166"/>
    <x v="0"/>
    <x v="0"/>
    <s v="Tesseramento"/>
    <x v="1"/>
    <x v="4"/>
    <x v="0"/>
    <m/>
  </r>
  <r>
    <n v="204135"/>
    <x v="1"/>
    <x v="0"/>
    <x v="0"/>
    <x v="0"/>
    <x v="4"/>
    <x v="166"/>
    <x v="0"/>
    <x v="0"/>
    <s v="Tesseramento"/>
    <x v="1"/>
    <x v="6"/>
    <x v="0"/>
    <s v="B"/>
  </r>
  <r>
    <n v="186985"/>
    <x v="0"/>
    <x v="0"/>
    <x v="0"/>
    <x v="0"/>
    <x v="4"/>
    <x v="40"/>
    <x v="0"/>
    <x v="0"/>
    <s v="Tesseramento"/>
    <x v="1"/>
    <x v="1"/>
    <x v="0"/>
    <m/>
  </r>
  <r>
    <n v="186984"/>
    <x v="1"/>
    <x v="0"/>
    <x v="0"/>
    <x v="0"/>
    <x v="4"/>
    <x v="40"/>
    <x v="0"/>
    <x v="0"/>
    <s v="Tesseramento"/>
    <x v="1"/>
    <x v="6"/>
    <x v="0"/>
    <m/>
  </r>
  <r>
    <n v="212077"/>
    <x v="0"/>
    <x v="0"/>
    <x v="2"/>
    <x v="0"/>
    <x v="7"/>
    <x v="213"/>
    <x v="0"/>
    <x v="1"/>
    <s v="Tesseramento"/>
    <x v="1"/>
    <x v="1"/>
    <x v="0"/>
    <m/>
  </r>
  <r>
    <n v="74476"/>
    <x v="0"/>
    <x v="0"/>
    <x v="0"/>
    <x v="0"/>
    <x v="4"/>
    <x v="40"/>
    <x v="0"/>
    <x v="0"/>
    <s v="Tesseramento"/>
    <x v="1"/>
    <x v="4"/>
    <x v="0"/>
    <m/>
  </r>
  <r>
    <n v="67685"/>
    <x v="0"/>
    <x v="0"/>
    <x v="0"/>
    <x v="0"/>
    <x v="4"/>
    <x v="40"/>
    <x v="0"/>
    <x v="1"/>
    <s v="Tesseramento"/>
    <x v="1"/>
    <x v="4"/>
    <x v="0"/>
    <m/>
  </r>
  <r>
    <n v="200862"/>
    <x v="0"/>
    <x v="0"/>
    <x v="0"/>
    <x v="0"/>
    <x v="4"/>
    <x v="40"/>
    <x v="0"/>
    <x v="0"/>
    <s v="Tesseramento"/>
    <x v="1"/>
    <x v="4"/>
    <x v="0"/>
    <m/>
  </r>
  <r>
    <n v="166175"/>
    <x v="0"/>
    <x v="0"/>
    <x v="0"/>
    <x v="0"/>
    <x v="4"/>
    <x v="40"/>
    <x v="0"/>
    <x v="1"/>
    <s v="Tesseramento"/>
    <x v="1"/>
    <x v="3"/>
    <x v="0"/>
    <m/>
  </r>
  <r>
    <n v="9239"/>
    <x v="0"/>
    <x v="0"/>
    <x v="0"/>
    <x v="0"/>
    <x v="4"/>
    <x v="40"/>
    <x v="0"/>
    <x v="0"/>
    <s v="Tesseramento"/>
    <x v="1"/>
    <x v="3"/>
    <x v="0"/>
    <m/>
  </r>
  <r>
    <n v="127275"/>
    <x v="0"/>
    <x v="0"/>
    <x v="0"/>
    <x v="1"/>
    <x v="4"/>
    <x v="40"/>
    <x v="0"/>
    <x v="0"/>
    <s v="Tesseramento"/>
    <x v="1"/>
    <x v="3"/>
    <x v="0"/>
    <m/>
  </r>
  <r>
    <n v="30665"/>
    <x v="0"/>
    <x v="0"/>
    <x v="0"/>
    <x v="0"/>
    <x v="7"/>
    <x v="44"/>
    <x v="0"/>
    <x v="0"/>
    <s v="Tesseramento"/>
    <x v="1"/>
    <x v="0"/>
    <x v="0"/>
    <m/>
  </r>
  <r>
    <n v="132399"/>
    <x v="0"/>
    <x v="0"/>
    <x v="0"/>
    <x v="0"/>
    <x v="7"/>
    <x v="195"/>
    <x v="0"/>
    <x v="0"/>
    <s v="Tesseramento"/>
    <x v="1"/>
    <x v="3"/>
    <x v="0"/>
    <m/>
  </r>
  <r>
    <n v="127402"/>
    <x v="0"/>
    <x v="0"/>
    <x v="0"/>
    <x v="0"/>
    <x v="7"/>
    <x v="195"/>
    <x v="0"/>
    <x v="0"/>
    <s v="Tesseramento"/>
    <x v="1"/>
    <x v="0"/>
    <x v="0"/>
    <m/>
  </r>
  <r>
    <n v="142859"/>
    <x v="0"/>
    <x v="0"/>
    <x v="0"/>
    <x v="0"/>
    <x v="7"/>
    <x v="195"/>
    <x v="0"/>
    <x v="1"/>
    <s v="Tesseramento"/>
    <x v="1"/>
    <x v="4"/>
    <x v="0"/>
    <m/>
  </r>
  <r>
    <n v="134663"/>
    <x v="0"/>
    <x v="0"/>
    <x v="0"/>
    <x v="0"/>
    <x v="7"/>
    <x v="195"/>
    <x v="0"/>
    <x v="1"/>
    <s v="Tesseramento"/>
    <x v="1"/>
    <x v="3"/>
    <x v="0"/>
    <m/>
  </r>
  <r>
    <n v="204896"/>
    <x v="0"/>
    <x v="0"/>
    <x v="0"/>
    <x v="0"/>
    <x v="7"/>
    <x v="195"/>
    <x v="0"/>
    <x v="0"/>
    <s v="Tesseramento"/>
    <x v="1"/>
    <x v="4"/>
    <x v="0"/>
    <m/>
  </r>
  <r>
    <n v="205122"/>
    <x v="0"/>
    <x v="0"/>
    <x v="0"/>
    <x v="0"/>
    <x v="7"/>
    <x v="195"/>
    <x v="0"/>
    <x v="0"/>
    <s v="Tesseramento"/>
    <x v="1"/>
    <x v="3"/>
    <x v="0"/>
    <m/>
  </r>
  <r>
    <n v="195263"/>
    <x v="0"/>
    <x v="0"/>
    <x v="0"/>
    <x v="0"/>
    <x v="7"/>
    <x v="195"/>
    <x v="0"/>
    <x v="0"/>
    <s v="Tesseramento"/>
    <x v="1"/>
    <x v="4"/>
    <x v="0"/>
    <m/>
  </r>
  <r>
    <n v="89465"/>
    <x v="0"/>
    <x v="0"/>
    <x v="0"/>
    <x v="0"/>
    <x v="7"/>
    <x v="195"/>
    <x v="0"/>
    <x v="0"/>
    <s v="Tesseramento"/>
    <x v="1"/>
    <x v="0"/>
    <x v="0"/>
    <m/>
  </r>
  <r>
    <n v="221735"/>
    <x v="0"/>
    <x v="0"/>
    <x v="0"/>
    <x v="1"/>
    <x v="7"/>
    <x v="195"/>
    <x v="0"/>
    <x v="0"/>
    <s v="Tesseramento"/>
    <x v="1"/>
    <x v="0"/>
    <x v="0"/>
    <m/>
  </r>
  <r>
    <n v="63913"/>
    <x v="0"/>
    <x v="0"/>
    <x v="0"/>
    <x v="0"/>
    <x v="7"/>
    <x v="195"/>
    <x v="0"/>
    <x v="0"/>
    <s v="Tesseramento"/>
    <x v="1"/>
    <x v="4"/>
    <x v="0"/>
    <m/>
  </r>
  <r>
    <n v="213417"/>
    <x v="0"/>
    <x v="0"/>
    <x v="0"/>
    <x v="0"/>
    <x v="7"/>
    <x v="195"/>
    <x v="0"/>
    <x v="0"/>
    <s v="Tesseramento"/>
    <x v="1"/>
    <x v="0"/>
    <x v="0"/>
    <m/>
  </r>
  <r>
    <n v="147085"/>
    <x v="0"/>
    <x v="0"/>
    <x v="0"/>
    <x v="0"/>
    <x v="7"/>
    <x v="195"/>
    <x v="0"/>
    <x v="0"/>
    <s v="Tesseramento"/>
    <x v="1"/>
    <x v="3"/>
    <x v="0"/>
    <m/>
  </r>
  <r>
    <n v="194815"/>
    <x v="0"/>
    <x v="0"/>
    <x v="0"/>
    <x v="0"/>
    <x v="7"/>
    <x v="195"/>
    <x v="0"/>
    <x v="0"/>
    <s v="Tesseramento"/>
    <x v="1"/>
    <x v="3"/>
    <x v="0"/>
    <m/>
  </r>
  <r>
    <n v="197361"/>
    <x v="0"/>
    <x v="0"/>
    <x v="0"/>
    <x v="1"/>
    <x v="7"/>
    <x v="195"/>
    <x v="0"/>
    <x v="0"/>
    <s v="Tesseramento"/>
    <x v="1"/>
    <x v="1"/>
    <x v="0"/>
    <m/>
  </r>
  <r>
    <n v="215355"/>
    <x v="0"/>
    <x v="0"/>
    <x v="0"/>
    <x v="0"/>
    <x v="7"/>
    <x v="195"/>
    <x v="0"/>
    <x v="0"/>
    <s v="Tesseramento"/>
    <x v="1"/>
    <x v="3"/>
    <x v="0"/>
    <m/>
  </r>
  <r>
    <n v="223869"/>
    <x v="0"/>
    <x v="0"/>
    <x v="0"/>
    <x v="0"/>
    <x v="7"/>
    <x v="195"/>
    <x v="0"/>
    <x v="0"/>
    <s v="Tesseramento"/>
    <x v="1"/>
    <x v="0"/>
    <x v="0"/>
    <m/>
  </r>
  <r>
    <n v="128524"/>
    <x v="0"/>
    <x v="0"/>
    <x v="0"/>
    <x v="0"/>
    <x v="7"/>
    <x v="195"/>
    <x v="0"/>
    <x v="1"/>
    <s v="Tesseramento"/>
    <x v="1"/>
    <x v="3"/>
    <x v="0"/>
    <m/>
  </r>
  <r>
    <n v="80295"/>
    <x v="0"/>
    <x v="0"/>
    <x v="0"/>
    <x v="0"/>
    <x v="7"/>
    <x v="195"/>
    <x v="0"/>
    <x v="0"/>
    <s v="Tesseramento"/>
    <x v="1"/>
    <x v="4"/>
    <x v="0"/>
    <m/>
  </r>
  <r>
    <n v="230294"/>
    <x v="0"/>
    <x v="1"/>
    <x v="0"/>
    <x v="2"/>
    <x v="7"/>
    <x v="195"/>
    <x v="0"/>
    <x v="0"/>
    <s v="Tesseramento"/>
    <x v="1"/>
    <x v="0"/>
    <x v="0"/>
    <m/>
  </r>
  <r>
    <n v="155360"/>
    <x v="0"/>
    <x v="0"/>
    <x v="0"/>
    <x v="1"/>
    <x v="7"/>
    <x v="195"/>
    <x v="0"/>
    <x v="0"/>
    <s v="Tesseramento"/>
    <x v="1"/>
    <x v="4"/>
    <x v="0"/>
    <m/>
  </r>
  <r>
    <n v="153076"/>
    <x v="0"/>
    <x v="0"/>
    <x v="0"/>
    <x v="1"/>
    <x v="7"/>
    <x v="195"/>
    <x v="0"/>
    <x v="0"/>
    <s v="Tesseramento"/>
    <x v="1"/>
    <x v="4"/>
    <x v="0"/>
    <m/>
  </r>
  <r>
    <n v="208075"/>
    <x v="0"/>
    <x v="0"/>
    <x v="0"/>
    <x v="0"/>
    <x v="7"/>
    <x v="195"/>
    <x v="0"/>
    <x v="1"/>
    <s v="Tesseramento"/>
    <x v="1"/>
    <x v="3"/>
    <x v="0"/>
    <m/>
  </r>
  <r>
    <n v="147088"/>
    <x v="0"/>
    <x v="0"/>
    <x v="0"/>
    <x v="0"/>
    <x v="7"/>
    <x v="195"/>
    <x v="0"/>
    <x v="1"/>
    <s v="Tesseramento"/>
    <x v="1"/>
    <x v="4"/>
    <x v="0"/>
    <m/>
  </r>
  <r>
    <n v="203001"/>
    <x v="0"/>
    <x v="0"/>
    <x v="0"/>
    <x v="0"/>
    <x v="7"/>
    <x v="195"/>
    <x v="0"/>
    <x v="0"/>
    <s v="Tesseramento"/>
    <x v="1"/>
    <x v="4"/>
    <x v="0"/>
    <m/>
  </r>
  <r>
    <n v="105144"/>
    <x v="0"/>
    <x v="0"/>
    <x v="0"/>
    <x v="0"/>
    <x v="7"/>
    <x v="195"/>
    <x v="0"/>
    <x v="0"/>
    <s v="Tesseramento"/>
    <x v="1"/>
    <x v="4"/>
    <x v="0"/>
    <m/>
  </r>
  <r>
    <n v="218051"/>
    <x v="0"/>
    <x v="0"/>
    <x v="0"/>
    <x v="0"/>
    <x v="7"/>
    <x v="195"/>
    <x v="0"/>
    <x v="0"/>
    <s v="Tesseramento"/>
    <x v="1"/>
    <x v="0"/>
    <x v="0"/>
    <m/>
  </r>
  <r>
    <n v="234419"/>
    <x v="0"/>
    <x v="0"/>
    <x v="1"/>
    <x v="2"/>
    <x v="7"/>
    <x v="202"/>
    <x v="0"/>
    <x v="0"/>
    <s v="Tesseramento"/>
    <x v="1"/>
    <x v="0"/>
    <x v="0"/>
    <m/>
  </r>
  <r>
    <n v="62351"/>
    <x v="0"/>
    <x v="0"/>
    <x v="0"/>
    <x v="0"/>
    <x v="7"/>
    <x v="168"/>
    <x v="0"/>
    <x v="1"/>
    <s v="Tesseramento"/>
    <x v="1"/>
    <x v="3"/>
    <x v="0"/>
    <m/>
  </r>
  <r>
    <n v="231829"/>
    <x v="0"/>
    <x v="0"/>
    <x v="0"/>
    <x v="1"/>
    <x v="7"/>
    <x v="168"/>
    <x v="0"/>
    <x v="0"/>
    <s v="Tesseramento"/>
    <x v="1"/>
    <x v="4"/>
    <x v="0"/>
    <m/>
  </r>
  <r>
    <n v="222956"/>
    <x v="1"/>
    <x v="1"/>
    <x v="0"/>
    <x v="0"/>
    <x v="7"/>
    <x v="195"/>
    <x v="0"/>
    <x v="0"/>
    <s v="Tesseramento"/>
    <x v="1"/>
    <x v="7"/>
    <x v="0"/>
    <m/>
  </r>
  <r>
    <n v="180350"/>
    <x v="0"/>
    <x v="0"/>
    <x v="0"/>
    <x v="0"/>
    <x v="7"/>
    <x v="168"/>
    <x v="0"/>
    <x v="0"/>
    <s v="Tesseramento"/>
    <x v="1"/>
    <x v="4"/>
    <x v="0"/>
    <m/>
  </r>
  <r>
    <n v="150619"/>
    <x v="0"/>
    <x v="0"/>
    <x v="0"/>
    <x v="0"/>
    <x v="7"/>
    <x v="168"/>
    <x v="0"/>
    <x v="0"/>
    <s v="Tesseramento"/>
    <x v="1"/>
    <x v="0"/>
    <x v="0"/>
    <m/>
  </r>
  <r>
    <n v="234593"/>
    <x v="0"/>
    <x v="1"/>
    <x v="1"/>
    <x v="1"/>
    <x v="14"/>
    <x v="43"/>
    <x v="0"/>
    <x v="1"/>
    <s v="Tesseramento"/>
    <x v="1"/>
    <x v="0"/>
    <x v="0"/>
    <m/>
  </r>
  <r>
    <n v="233246"/>
    <x v="0"/>
    <x v="0"/>
    <x v="0"/>
    <x v="1"/>
    <x v="7"/>
    <x v="168"/>
    <x v="0"/>
    <x v="0"/>
    <s v="Tesseramento"/>
    <x v="1"/>
    <x v="0"/>
    <x v="0"/>
    <m/>
  </r>
  <r>
    <n v="79925"/>
    <x v="0"/>
    <x v="0"/>
    <x v="0"/>
    <x v="0"/>
    <x v="7"/>
    <x v="168"/>
    <x v="0"/>
    <x v="1"/>
    <s v="Tesseramento"/>
    <x v="1"/>
    <x v="3"/>
    <x v="0"/>
    <m/>
  </r>
  <r>
    <n v="230718"/>
    <x v="0"/>
    <x v="0"/>
    <x v="0"/>
    <x v="1"/>
    <x v="7"/>
    <x v="168"/>
    <x v="0"/>
    <x v="0"/>
    <s v="Tesseramento"/>
    <x v="1"/>
    <x v="0"/>
    <x v="0"/>
    <m/>
  </r>
  <r>
    <n v="13500"/>
    <x v="0"/>
    <x v="0"/>
    <x v="0"/>
    <x v="0"/>
    <x v="7"/>
    <x v="168"/>
    <x v="0"/>
    <x v="0"/>
    <s v="Tesseramento"/>
    <x v="1"/>
    <x v="1"/>
    <x v="0"/>
    <m/>
  </r>
  <r>
    <n v="233248"/>
    <x v="0"/>
    <x v="0"/>
    <x v="0"/>
    <x v="0"/>
    <x v="7"/>
    <x v="168"/>
    <x v="0"/>
    <x v="0"/>
    <s v="Tesseramento"/>
    <x v="1"/>
    <x v="0"/>
    <x v="0"/>
    <m/>
  </r>
  <r>
    <n v="231047"/>
    <x v="0"/>
    <x v="0"/>
    <x v="0"/>
    <x v="1"/>
    <x v="7"/>
    <x v="168"/>
    <x v="0"/>
    <x v="0"/>
    <s v="Tesseramento"/>
    <x v="1"/>
    <x v="0"/>
    <x v="0"/>
    <m/>
  </r>
  <r>
    <n v="174595"/>
    <x v="0"/>
    <x v="0"/>
    <x v="0"/>
    <x v="0"/>
    <x v="7"/>
    <x v="168"/>
    <x v="0"/>
    <x v="0"/>
    <s v="Tesseramento"/>
    <x v="1"/>
    <x v="0"/>
    <x v="0"/>
    <m/>
  </r>
  <r>
    <n v="187306"/>
    <x v="0"/>
    <x v="0"/>
    <x v="0"/>
    <x v="0"/>
    <x v="7"/>
    <x v="168"/>
    <x v="0"/>
    <x v="1"/>
    <s v="Tesseramento"/>
    <x v="1"/>
    <x v="0"/>
    <x v="0"/>
    <m/>
  </r>
  <r>
    <n v="218355"/>
    <x v="1"/>
    <x v="0"/>
    <x v="0"/>
    <x v="1"/>
    <x v="7"/>
    <x v="168"/>
    <x v="0"/>
    <x v="1"/>
    <s v="Tesseramento"/>
    <x v="1"/>
    <x v="5"/>
    <x v="0"/>
    <m/>
  </r>
  <r>
    <n v="218357"/>
    <x v="1"/>
    <x v="0"/>
    <x v="0"/>
    <x v="1"/>
    <x v="7"/>
    <x v="168"/>
    <x v="0"/>
    <x v="1"/>
    <s v="Tesseramento"/>
    <x v="1"/>
    <x v="5"/>
    <x v="0"/>
    <m/>
  </r>
  <r>
    <n v="34176"/>
    <x v="0"/>
    <x v="2"/>
    <x v="0"/>
    <x v="0"/>
    <x v="15"/>
    <x v="72"/>
    <x v="1"/>
    <x v="0"/>
    <s v="Tesseramento"/>
    <x v="1"/>
    <x v="9"/>
    <x v="0"/>
    <m/>
  </r>
  <r>
    <n v="205376"/>
    <x v="0"/>
    <x v="0"/>
    <x v="0"/>
    <x v="0"/>
    <x v="11"/>
    <x v="86"/>
    <x v="0"/>
    <x v="0"/>
    <s v="Tesseramento"/>
    <x v="0"/>
    <x v="3"/>
    <x v="0"/>
    <m/>
  </r>
  <r>
    <n v="14232"/>
    <x v="0"/>
    <x v="0"/>
    <x v="0"/>
    <x v="0"/>
    <x v="4"/>
    <x v="166"/>
    <x v="0"/>
    <x v="0"/>
    <s v="Tesseramento"/>
    <x v="1"/>
    <x v="4"/>
    <x v="0"/>
    <m/>
  </r>
  <r>
    <n v="141004"/>
    <x v="0"/>
    <x v="0"/>
    <x v="0"/>
    <x v="0"/>
    <x v="3"/>
    <x v="331"/>
    <x v="0"/>
    <x v="0"/>
    <s v="Tesseramento"/>
    <x v="1"/>
    <x v="3"/>
    <x v="0"/>
    <m/>
  </r>
  <r>
    <n v="204331"/>
    <x v="0"/>
    <x v="0"/>
    <x v="0"/>
    <x v="1"/>
    <x v="2"/>
    <x v="139"/>
    <x v="0"/>
    <x v="0"/>
    <s v="Tesseramento"/>
    <x v="1"/>
    <x v="4"/>
    <x v="0"/>
    <m/>
  </r>
  <r>
    <n v="153823"/>
    <x v="0"/>
    <x v="0"/>
    <x v="0"/>
    <x v="0"/>
    <x v="2"/>
    <x v="139"/>
    <x v="0"/>
    <x v="0"/>
    <s v="Tesseramento"/>
    <x v="1"/>
    <x v="3"/>
    <x v="0"/>
    <m/>
  </r>
  <r>
    <n v="9643"/>
    <x v="0"/>
    <x v="0"/>
    <x v="0"/>
    <x v="0"/>
    <x v="2"/>
    <x v="139"/>
    <x v="0"/>
    <x v="0"/>
    <s v="Tesseramento"/>
    <x v="1"/>
    <x v="4"/>
    <x v="0"/>
    <m/>
  </r>
  <r>
    <n v="214513"/>
    <x v="1"/>
    <x v="0"/>
    <x v="0"/>
    <x v="1"/>
    <x v="2"/>
    <x v="139"/>
    <x v="0"/>
    <x v="0"/>
    <s v="Tesseramento"/>
    <x v="1"/>
    <x v="7"/>
    <x v="0"/>
    <m/>
  </r>
  <r>
    <n v="211617"/>
    <x v="0"/>
    <x v="0"/>
    <x v="0"/>
    <x v="0"/>
    <x v="2"/>
    <x v="139"/>
    <x v="0"/>
    <x v="0"/>
    <s v="Tesseramento"/>
    <x v="1"/>
    <x v="3"/>
    <x v="0"/>
    <m/>
  </r>
  <r>
    <n v="176955"/>
    <x v="0"/>
    <x v="0"/>
    <x v="0"/>
    <x v="0"/>
    <x v="2"/>
    <x v="139"/>
    <x v="0"/>
    <x v="0"/>
    <s v="Tesseramento"/>
    <x v="1"/>
    <x v="4"/>
    <x v="0"/>
    <m/>
  </r>
  <r>
    <n v="218295"/>
    <x v="0"/>
    <x v="0"/>
    <x v="0"/>
    <x v="0"/>
    <x v="2"/>
    <x v="139"/>
    <x v="0"/>
    <x v="0"/>
    <s v="Tesseramento"/>
    <x v="1"/>
    <x v="0"/>
    <x v="0"/>
    <m/>
  </r>
  <r>
    <n v="230973"/>
    <x v="0"/>
    <x v="0"/>
    <x v="0"/>
    <x v="0"/>
    <x v="2"/>
    <x v="139"/>
    <x v="0"/>
    <x v="0"/>
    <s v="Tesseramento"/>
    <x v="1"/>
    <x v="3"/>
    <x v="0"/>
    <m/>
  </r>
  <r>
    <n v="101479"/>
    <x v="0"/>
    <x v="0"/>
    <x v="0"/>
    <x v="0"/>
    <x v="2"/>
    <x v="139"/>
    <x v="0"/>
    <x v="1"/>
    <s v="Tesseramento"/>
    <x v="1"/>
    <x v="4"/>
    <x v="0"/>
    <m/>
  </r>
  <r>
    <n v="171123"/>
    <x v="0"/>
    <x v="0"/>
    <x v="0"/>
    <x v="0"/>
    <x v="2"/>
    <x v="139"/>
    <x v="0"/>
    <x v="0"/>
    <s v="Tesseramento"/>
    <x v="1"/>
    <x v="0"/>
    <x v="0"/>
    <m/>
  </r>
  <r>
    <n v="148907"/>
    <x v="0"/>
    <x v="0"/>
    <x v="0"/>
    <x v="0"/>
    <x v="2"/>
    <x v="139"/>
    <x v="0"/>
    <x v="0"/>
    <s v="Tesseramento"/>
    <x v="1"/>
    <x v="0"/>
    <x v="0"/>
    <m/>
  </r>
  <r>
    <n v="138816"/>
    <x v="0"/>
    <x v="0"/>
    <x v="0"/>
    <x v="1"/>
    <x v="2"/>
    <x v="139"/>
    <x v="0"/>
    <x v="1"/>
    <s v="Tesseramento"/>
    <x v="1"/>
    <x v="4"/>
    <x v="0"/>
    <m/>
  </r>
  <r>
    <n v="9710"/>
    <x v="0"/>
    <x v="0"/>
    <x v="0"/>
    <x v="0"/>
    <x v="2"/>
    <x v="139"/>
    <x v="0"/>
    <x v="0"/>
    <s v="Tesseramento"/>
    <x v="1"/>
    <x v="0"/>
    <x v="0"/>
    <m/>
  </r>
  <r>
    <n v="166778"/>
    <x v="0"/>
    <x v="0"/>
    <x v="0"/>
    <x v="0"/>
    <x v="2"/>
    <x v="139"/>
    <x v="0"/>
    <x v="0"/>
    <s v="Tesseramento"/>
    <x v="1"/>
    <x v="3"/>
    <x v="0"/>
    <m/>
  </r>
  <r>
    <n v="110750"/>
    <x v="0"/>
    <x v="0"/>
    <x v="0"/>
    <x v="0"/>
    <x v="2"/>
    <x v="139"/>
    <x v="0"/>
    <x v="0"/>
    <s v="Tesseramento"/>
    <x v="1"/>
    <x v="3"/>
    <x v="0"/>
    <m/>
  </r>
  <r>
    <n v="227354"/>
    <x v="0"/>
    <x v="0"/>
    <x v="0"/>
    <x v="1"/>
    <x v="2"/>
    <x v="139"/>
    <x v="0"/>
    <x v="1"/>
    <s v="Tesseramento"/>
    <x v="1"/>
    <x v="3"/>
    <x v="0"/>
    <m/>
  </r>
  <r>
    <n v="40300"/>
    <x v="0"/>
    <x v="0"/>
    <x v="0"/>
    <x v="0"/>
    <x v="2"/>
    <x v="139"/>
    <x v="0"/>
    <x v="1"/>
    <s v="Tesseramento"/>
    <x v="1"/>
    <x v="4"/>
    <x v="0"/>
    <m/>
  </r>
  <r>
    <n v="200925"/>
    <x v="0"/>
    <x v="0"/>
    <x v="0"/>
    <x v="0"/>
    <x v="2"/>
    <x v="139"/>
    <x v="0"/>
    <x v="1"/>
    <s v="Tesseramento"/>
    <x v="1"/>
    <x v="3"/>
    <x v="0"/>
    <m/>
  </r>
  <r>
    <n v="97111"/>
    <x v="0"/>
    <x v="0"/>
    <x v="0"/>
    <x v="0"/>
    <x v="2"/>
    <x v="139"/>
    <x v="0"/>
    <x v="0"/>
    <s v="Tesseramento"/>
    <x v="1"/>
    <x v="0"/>
    <x v="0"/>
    <m/>
  </r>
  <r>
    <n v="200926"/>
    <x v="0"/>
    <x v="0"/>
    <x v="0"/>
    <x v="1"/>
    <x v="2"/>
    <x v="139"/>
    <x v="0"/>
    <x v="1"/>
    <s v="Tesseramento"/>
    <x v="1"/>
    <x v="3"/>
    <x v="0"/>
    <m/>
  </r>
  <r>
    <n v="145720"/>
    <x v="0"/>
    <x v="0"/>
    <x v="0"/>
    <x v="0"/>
    <x v="2"/>
    <x v="139"/>
    <x v="0"/>
    <x v="1"/>
    <s v="Tesseramento"/>
    <x v="1"/>
    <x v="4"/>
    <x v="0"/>
    <m/>
  </r>
  <r>
    <n v="140034"/>
    <x v="0"/>
    <x v="0"/>
    <x v="0"/>
    <x v="0"/>
    <x v="2"/>
    <x v="139"/>
    <x v="0"/>
    <x v="0"/>
    <s v="Tesseramento"/>
    <x v="1"/>
    <x v="3"/>
    <x v="0"/>
    <m/>
  </r>
  <r>
    <n v="173772"/>
    <x v="0"/>
    <x v="0"/>
    <x v="0"/>
    <x v="0"/>
    <x v="2"/>
    <x v="139"/>
    <x v="0"/>
    <x v="0"/>
    <s v="Tesseramento"/>
    <x v="1"/>
    <x v="4"/>
    <x v="0"/>
    <m/>
  </r>
  <r>
    <n v="164055"/>
    <x v="0"/>
    <x v="0"/>
    <x v="0"/>
    <x v="0"/>
    <x v="2"/>
    <x v="139"/>
    <x v="0"/>
    <x v="0"/>
    <s v="Tesseramento"/>
    <x v="1"/>
    <x v="3"/>
    <x v="0"/>
    <m/>
  </r>
  <r>
    <n v="138825"/>
    <x v="0"/>
    <x v="0"/>
    <x v="0"/>
    <x v="0"/>
    <x v="2"/>
    <x v="139"/>
    <x v="0"/>
    <x v="0"/>
    <s v="Tesseramento"/>
    <x v="1"/>
    <x v="0"/>
    <x v="0"/>
    <m/>
  </r>
  <r>
    <n v="116039"/>
    <x v="0"/>
    <x v="0"/>
    <x v="0"/>
    <x v="0"/>
    <x v="2"/>
    <x v="139"/>
    <x v="0"/>
    <x v="1"/>
    <s v="Tesseramento"/>
    <x v="1"/>
    <x v="4"/>
    <x v="0"/>
    <m/>
  </r>
  <r>
    <n v="232867"/>
    <x v="0"/>
    <x v="0"/>
    <x v="0"/>
    <x v="1"/>
    <x v="2"/>
    <x v="139"/>
    <x v="0"/>
    <x v="0"/>
    <s v="Tesseramento"/>
    <x v="1"/>
    <x v="4"/>
    <x v="0"/>
    <m/>
  </r>
  <r>
    <n v="164549"/>
    <x v="0"/>
    <x v="0"/>
    <x v="0"/>
    <x v="0"/>
    <x v="2"/>
    <x v="139"/>
    <x v="0"/>
    <x v="0"/>
    <s v="Tesseramento"/>
    <x v="1"/>
    <x v="4"/>
    <x v="0"/>
    <m/>
  </r>
  <r>
    <n v="83891"/>
    <x v="0"/>
    <x v="0"/>
    <x v="0"/>
    <x v="0"/>
    <x v="2"/>
    <x v="139"/>
    <x v="0"/>
    <x v="0"/>
    <s v="Tesseramento"/>
    <x v="1"/>
    <x v="4"/>
    <x v="0"/>
    <m/>
  </r>
  <r>
    <n v="140037"/>
    <x v="0"/>
    <x v="0"/>
    <x v="0"/>
    <x v="0"/>
    <x v="2"/>
    <x v="139"/>
    <x v="0"/>
    <x v="0"/>
    <s v="Tesseramento"/>
    <x v="1"/>
    <x v="0"/>
    <x v="0"/>
    <m/>
  </r>
  <r>
    <n v="218251"/>
    <x v="0"/>
    <x v="0"/>
    <x v="0"/>
    <x v="0"/>
    <x v="2"/>
    <x v="139"/>
    <x v="0"/>
    <x v="0"/>
    <s v="Tesseramento"/>
    <x v="1"/>
    <x v="4"/>
    <x v="0"/>
    <m/>
  </r>
  <r>
    <n v="116048"/>
    <x v="0"/>
    <x v="0"/>
    <x v="0"/>
    <x v="0"/>
    <x v="2"/>
    <x v="139"/>
    <x v="0"/>
    <x v="0"/>
    <s v="Tesseramento"/>
    <x v="1"/>
    <x v="3"/>
    <x v="0"/>
    <m/>
  </r>
  <r>
    <n v="216669"/>
    <x v="0"/>
    <x v="0"/>
    <x v="0"/>
    <x v="0"/>
    <x v="2"/>
    <x v="139"/>
    <x v="0"/>
    <x v="0"/>
    <s v="Tesseramento"/>
    <x v="1"/>
    <x v="3"/>
    <x v="0"/>
    <m/>
  </r>
  <r>
    <n v="150912"/>
    <x v="0"/>
    <x v="0"/>
    <x v="0"/>
    <x v="0"/>
    <x v="2"/>
    <x v="139"/>
    <x v="0"/>
    <x v="0"/>
    <s v="Tesseramento"/>
    <x v="1"/>
    <x v="4"/>
    <x v="0"/>
    <m/>
  </r>
  <r>
    <n v="132085"/>
    <x v="0"/>
    <x v="0"/>
    <x v="0"/>
    <x v="0"/>
    <x v="2"/>
    <x v="139"/>
    <x v="0"/>
    <x v="0"/>
    <s v="Tesseramento"/>
    <x v="1"/>
    <x v="4"/>
    <x v="0"/>
    <m/>
  </r>
  <r>
    <n v="84097"/>
    <x v="0"/>
    <x v="0"/>
    <x v="0"/>
    <x v="0"/>
    <x v="2"/>
    <x v="139"/>
    <x v="0"/>
    <x v="1"/>
    <s v="Tesseramento"/>
    <x v="1"/>
    <x v="4"/>
    <x v="0"/>
    <m/>
  </r>
  <r>
    <n v="227515"/>
    <x v="1"/>
    <x v="0"/>
    <x v="0"/>
    <x v="2"/>
    <x v="2"/>
    <x v="139"/>
    <x v="0"/>
    <x v="0"/>
    <s v="Tesseramento"/>
    <x v="1"/>
    <x v="5"/>
    <x v="0"/>
    <m/>
  </r>
  <r>
    <n v="194213"/>
    <x v="1"/>
    <x v="0"/>
    <x v="0"/>
    <x v="1"/>
    <x v="2"/>
    <x v="139"/>
    <x v="0"/>
    <x v="0"/>
    <s v="Tesseramento"/>
    <x v="1"/>
    <x v="5"/>
    <x v="0"/>
    <m/>
  </r>
  <r>
    <n v="166794"/>
    <x v="1"/>
    <x v="0"/>
    <x v="0"/>
    <x v="1"/>
    <x v="2"/>
    <x v="139"/>
    <x v="0"/>
    <x v="0"/>
    <s v="Tesseramento"/>
    <x v="1"/>
    <x v="7"/>
    <x v="0"/>
    <m/>
  </r>
  <r>
    <n v="46616"/>
    <x v="0"/>
    <x v="0"/>
    <x v="0"/>
    <x v="0"/>
    <x v="2"/>
    <x v="139"/>
    <x v="0"/>
    <x v="0"/>
    <s v="Tesseramento"/>
    <x v="1"/>
    <x v="0"/>
    <x v="0"/>
    <m/>
  </r>
  <r>
    <n v="46484"/>
    <x v="0"/>
    <x v="0"/>
    <x v="0"/>
    <x v="0"/>
    <x v="2"/>
    <x v="139"/>
    <x v="0"/>
    <x v="0"/>
    <s v="Tesseramento"/>
    <x v="1"/>
    <x v="0"/>
    <x v="0"/>
    <m/>
  </r>
  <r>
    <n v="126960"/>
    <x v="0"/>
    <x v="0"/>
    <x v="0"/>
    <x v="0"/>
    <x v="2"/>
    <x v="139"/>
    <x v="0"/>
    <x v="0"/>
    <s v="Tesseramento"/>
    <x v="1"/>
    <x v="4"/>
    <x v="0"/>
    <m/>
  </r>
  <r>
    <n v="46463"/>
    <x v="0"/>
    <x v="0"/>
    <x v="0"/>
    <x v="0"/>
    <x v="2"/>
    <x v="139"/>
    <x v="0"/>
    <x v="0"/>
    <s v="Tesseramento"/>
    <x v="1"/>
    <x v="4"/>
    <x v="0"/>
    <m/>
  </r>
  <r>
    <n v="105115"/>
    <x v="0"/>
    <x v="0"/>
    <x v="0"/>
    <x v="0"/>
    <x v="2"/>
    <x v="139"/>
    <x v="0"/>
    <x v="0"/>
    <s v="Tesseramento"/>
    <x v="1"/>
    <x v="4"/>
    <x v="0"/>
    <m/>
  </r>
  <r>
    <n v="150920"/>
    <x v="0"/>
    <x v="0"/>
    <x v="0"/>
    <x v="0"/>
    <x v="2"/>
    <x v="139"/>
    <x v="0"/>
    <x v="0"/>
    <s v="Tesseramento"/>
    <x v="1"/>
    <x v="0"/>
    <x v="0"/>
    <m/>
  </r>
  <r>
    <n v="110618"/>
    <x v="0"/>
    <x v="0"/>
    <x v="0"/>
    <x v="0"/>
    <x v="2"/>
    <x v="139"/>
    <x v="0"/>
    <x v="0"/>
    <s v="Tesseramento"/>
    <x v="1"/>
    <x v="1"/>
    <x v="0"/>
    <m/>
  </r>
  <r>
    <n v="5928"/>
    <x v="0"/>
    <x v="0"/>
    <x v="0"/>
    <x v="0"/>
    <x v="2"/>
    <x v="139"/>
    <x v="0"/>
    <x v="1"/>
    <s v="Tesseramento"/>
    <x v="1"/>
    <x v="4"/>
    <x v="0"/>
    <m/>
  </r>
  <r>
    <n v="215794"/>
    <x v="0"/>
    <x v="0"/>
    <x v="0"/>
    <x v="0"/>
    <x v="2"/>
    <x v="139"/>
    <x v="0"/>
    <x v="0"/>
    <s v="Tesseramento"/>
    <x v="1"/>
    <x v="0"/>
    <x v="0"/>
    <m/>
  </r>
  <r>
    <n v="197465"/>
    <x v="1"/>
    <x v="0"/>
    <x v="0"/>
    <x v="1"/>
    <x v="2"/>
    <x v="139"/>
    <x v="0"/>
    <x v="0"/>
    <s v="Tesseramento"/>
    <x v="1"/>
    <x v="7"/>
    <x v="0"/>
    <m/>
  </r>
  <r>
    <n v="120727"/>
    <x v="0"/>
    <x v="0"/>
    <x v="0"/>
    <x v="1"/>
    <x v="2"/>
    <x v="139"/>
    <x v="0"/>
    <x v="0"/>
    <s v="Tesseramento"/>
    <x v="1"/>
    <x v="4"/>
    <x v="0"/>
    <m/>
  </r>
  <r>
    <n v="185271"/>
    <x v="0"/>
    <x v="0"/>
    <x v="0"/>
    <x v="0"/>
    <x v="2"/>
    <x v="139"/>
    <x v="0"/>
    <x v="0"/>
    <s v="Tesseramento"/>
    <x v="1"/>
    <x v="0"/>
    <x v="0"/>
    <m/>
  </r>
  <r>
    <n v="109266"/>
    <x v="0"/>
    <x v="0"/>
    <x v="0"/>
    <x v="0"/>
    <x v="14"/>
    <x v="131"/>
    <x v="0"/>
    <x v="0"/>
    <s v="Tesseramento"/>
    <x v="1"/>
    <x v="0"/>
    <x v="0"/>
    <m/>
  </r>
  <r>
    <n v="216647"/>
    <x v="0"/>
    <x v="0"/>
    <x v="2"/>
    <x v="3"/>
    <x v="12"/>
    <x v="314"/>
    <x v="0"/>
    <x v="1"/>
    <s v="Tesseramento"/>
    <x v="0"/>
    <x v="3"/>
    <x v="0"/>
    <m/>
  </r>
  <r>
    <n v="187336"/>
    <x v="0"/>
    <x v="0"/>
    <x v="0"/>
    <x v="3"/>
    <x v="3"/>
    <x v="331"/>
    <x v="0"/>
    <x v="1"/>
    <s v="Tesseramento"/>
    <x v="1"/>
    <x v="3"/>
    <x v="0"/>
    <m/>
  </r>
  <r>
    <n v="234473"/>
    <x v="0"/>
    <x v="1"/>
    <x v="1"/>
    <x v="2"/>
    <x v="7"/>
    <x v="44"/>
    <x v="0"/>
    <x v="1"/>
    <s v="Tesseramento"/>
    <x v="1"/>
    <x v="0"/>
    <x v="0"/>
    <m/>
  </r>
  <r>
    <n v="140101"/>
    <x v="0"/>
    <x v="0"/>
    <x v="0"/>
    <x v="0"/>
    <x v="13"/>
    <x v="177"/>
    <x v="0"/>
    <x v="0"/>
    <s v="Tesseramento"/>
    <x v="1"/>
    <x v="1"/>
    <x v="0"/>
    <m/>
  </r>
  <r>
    <n v="35876"/>
    <x v="0"/>
    <x v="0"/>
    <x v="0"/>
    <x v="0"/>
    <x v="13"/>
    <x v="177"/>
    <x v="0"/>
    <x v="0"/>
    <s v="Tesseramento"/>
    <x v="1"/>
    <x v="4"/>
    <x v="0"/>
    <m/>
  </r>
  <r>
    <n v="231113"/>
    <x v="0"/>
    <x v="0"/>
    <x v="0"/>
    <x v="1"/>
    <x v="4"/>
    <x v="88"/>
    <x v="0"/>
    <x v="1"/>
    <s v="Tesseramento"/>
    <x v="1"/>
    <x v="4"/>
    <x v="0"/>
    <m/>
  </r>
  <r>
    <n v="19893"/>
    <x v="0"/>
    <x v="0"/>
    <x v="0"/>
    <x v="0"/>
    <x v="1"/>
    <x v="1"/>
    <x v="0"/>
    <x v="0"/>
    <s v="Tesseramento"/>
    <x v="0"/>
    <x v="4"/>
    <x v="0"/>
    <m/>
  </r>
  <r>
    <n v="179642"/>
    <x v="1"/>
    <x v="0"/>
    <x v="0"/>
    <x v="0"/>
    <x v="4"/>
    <x v="88"/>
    <x v="0"/>
    <x v="0"/>
    <s v="Tesseramento"/>
    <x v="1"/>
    <x v="7"/>
    <x v="0"/>
    <s v="B"/>
  </r>
  <r>
    <n v="234498"/>
    <x v="0"/>
    <x v="0"/>
    <x v="1"/>
    <x v="0"/>
    <x v="4"/>
    <x v="40"/>
    <x v="0"/>
    <x v="0"/>
    <s v="Tesseramento"/>
    <x v="1"/>
    <x v="1"/>
    <x v="0"/>
    <m/>
  </r>
  <r>
    <n v="209540"/>
    <x v="0"/>
    <x v="1"/>
    <x v="2"/>
    <x v="1"/>
    <x v="7"/>
    <x v="56"/>
    <x v="0"/>
    <x v="1"/>
    <s v="Tesseramento"/>
    <x v="1"/>
    <x v="0"/>
    <x v="0"/>
    <m/>
  </r>
  <r>
    <n v="191170"/>
    <x v="0"/>
    <x v="0"/>
    <x v="0"/>
    <x v="2"/>
    <x v="10"/>
    <x v="396"/>
    <x v="0"/>
    <x v="1"/>
    <s v="Tesseramento"/>
    <x v="0"/>
    <x v="3"/>
    <x v="0"/>
    <m/>
  </r>
  <r>
    <n v="191171"/>
    <x v="0"/>
    <x v="0"/>
    <x v="0"/>
    <x v="2"/>
    <x v="10"/>
    <x v="396"/>
    <x v="0"/>
    <x v="0"/>
    <s v="Tesseramento"/>
    <x v="0"/>
    <x v="3"/>
    <x v="0"/>
    <m/>
  </r>
  <r>
    <n v="165769"/>
    <x v="0"/>
    <x v="0"/>
    <x v="2"/>
    <x v="2"/>
    <x v="10"/>
    <x v="396"/>
    <x v="0"/>
    <x v="0"/>
    <s v="Tesseramento"/>
    <x v="0"/>
    <x v="3"/>
    <x v="0"/>
    <m/>
  </r>
  <r>
    <n v="209916"/>
    <x v="0"/>
    <x v="0"/>
    <x v="0"/>
    <x v="3"/>
    <x v="11"/>
    <x v="302"/>
    <x v="0"/>
    <x v="0"/>
    <s v="Tesseramento"/>
    <x v="1"/>
    <x v="0"/>
    <x v="0"/>
    <m/>
  </r>
  <r>
    <n v="234437"/>
    <x v="0"/>
    <x v="0"/>
    <x v="1"/>
    <x v="0"/>
    <x v="17"/>
    <x v="159"/>
    <x v="0"/>
    <x v="0"/>
    <s v="Tesseramento"/>
    <x v="1"/>
    <x v="0"/>
    <x v="0"/>
    <m/>
  </r>
  <r>
    <n v="38362"/>
    <x v="0"/>
    <x v="0"/>
    <x v="0"/>
    <x v="0"/>
    <x v="17"/>
    <x v="159"/>
    <x v="0"/>
    <x v="0"/>
    <s v="Tesseramento"/>
    <x v="1"/>
    <x v="3"/>
    <x v="0"/>
    <m/>
  </r>
  <r>
    <n v="17496"/>
    <x v="0"/>
    <x v="0"/>
    <x v="0"/>
    <x v="0"/>
    <x v="17"/>
    <x v="159"/>
    <x v="0"/>
    <x v="0"/>
    <s v="Tesseramento"/>
    <x v="1"/>
    <x v="3"/>
    <x v="0"/>
    <m/>
  </r>
  <r>
    <n v="216704"/>
    <x v="0"/>
    <x v="0"/>
    <x v="0"/>
    <x v="0"/>
    <x v="17"/>
    <x v="159"/>
    <x v="0"/>
    <x v="0"/>
    <s v="Tesseramento"/>
    <x v="1"/>
    <x v="0"/>
    <x v="0"/>
    <m/>
  </r>
  <r>
    <n v="30998"/>
    <x v="0"/>
    <x v="0"/>
    <x v="0"/>
    <x v="0"/>
    <x v="17"/>
    <x v="159"/>
    <x v="0"/>
    <x v="0"/>
    <s v="Tesseramento"/>
    <x v="1"/>
    <x v="3"/>
    <x v="0"/>
    <m/>
  </r>
  <r>
    <n v="6905"/>
    <x v="0"/>
    <x v="0"/>
    <x v="0"/>
    <x v="0"/>
    <x v="17"/>
    <x v="159"/>
    <x v="0"/>
    <x v="1"/>
    <s v="Tesseramento"/>
    <x v="1"/>
    <x v="4"/>
    <x v="0"/>
    <m/>
  </r>
  <r>
    <n v="94993"/>
    <x v="0"/>
    <x v="0"/>
    <x v="0"/>
    <x v="0"/>
    <x v="11"/>
    <x v="141"/>
    <x v="0"/>
    <x v="0"/>
    <s v="Tesseramento"/>
    <x v="1"/>
    <x v="0"/>
    <x v="0"/>
    <m/>
  </r>
  <r>
    <n v="164873"/>
    <x v="0"/>
    <x v="0"/>
    <x v="0"/>
    <x v="0"/>
    <x v="11"/>
    <x v="141"/>
    <x v="0"/>
    <x v="0"/>
    <s v="Tesseramento"/>
    <x v="1"/>
    <x v="3"/>
    <x v="0"/>
    <m/>
  </r>
  <r>
    <n v="180647"/>
    <x v="0"/>
    <x v="0"/>
    <x v="0"/>
    <x v="0"/>
    <x v="11"/>
    <x v="141"/>
    <x v="0"/>
    <x v="0"/>
    <s v="Tesseramento"/>
    <x v="1"/>
    <x v="4"/>
    <x v="0"/>
    <m/>
  </r>
  <r>
    <n v="112752"/>
    <x v="0"/>
    <x v="0"/>
    <x v="0"/>
    <x v="0"/>
    <x v="11"/>
    <x v="141"/>
    <x v="0"/>
    <x v="0"/>
    <s v="Tesseramento"/>
    <x v="1"/>
    <x v="3"/>
    <x v="0"/>
    <m/>
  </r>
  <r>
    <n v="203530"/>
    <x v="0"/>
    <x v="0"/>
    <x v="0"/>
    <x v="0"/>
    <x v="11"/>
    <x v="141"/>
    <x v="0"/>
    <x v="0"/>
    <s v="Tesseramento"/>
    <x v="1"/>
    <x v="4"/>
    <x v="0"/>
    <m/>
  </r>
  <r>
    <n v="138785"/>
    <x v="0"/>
    <x v="0"/>
    <x v="0"/>
    <x v="0"/>
    <x v="17"/>
    <x v="159"/>
    <x v="0"/>
    <x v="0"/>
    <s v="Tesseramento"/>
    <x v="1"/>
    <x v="4"/>
    <x v="0"/>
    <m/>
  </r>
  <r>
    <n v="234958"/>
    <x v="0"/>
    <x v="1"/>
    <x v="1"/>
    <x v="2"/>
    <x v="0"/>
    <x v="378"/>
    <x v="0"/>
    <x v="1"/>
    <s v="Tesseramento"/>
    <x v="0"/>
    <x v="0"/>
    <x v="0"/>
    <m/>
  </r>
  <r>
    <n v="234960"/>
    <x v="1"/>
    <x v="1"/>
    <x v="1"/>
    <x v="2"/>
    <x v="0"/>
    <x v="378"/>
    <x v="0"/>
    <x v="0"/>
    <s v="Tesseramento"/>
    <x v="0"/>
    <x v="2"/>
    <x v="0"/>
    <m/>
  </r>
  <r>
    <n v="213564"/>
    <x v="0"/>
    <x v="0"/>
    <x v="0"/>
    <x v="0"/>
    <x v="4"/>
    <x v="88"/>
    <x v="0"/>
    <x v="0"/>
    <s v="Tesseramento"/>
    <x v="1"/>
    <x v="0"/>
    <x v="0"/>
    <m/>
  </r>
  <r>
    <n v="226741"/>
    <x v="1"/>
    <x v="0"/>
    <x v="0"/>
    <x v="0"/>
    <x v="4"/>
    <x v="88"/>
    <x v="0"/>
    <x v="0"/>
    <s v="Tesseramento"/>
    <x v="1"/>
    <x v="7"/>
    <x v="0"/>
    <m/>
  </r>
  <r>
    <n v="234734"/>
    <x v="0"/>
    <x v="0"/>
    <x v="1"/>
    <x v="2"/>
    <x v="11"/>
    <x v="94"/>
    <x v="0"/>
    <x v="0"/>
    <s v="Tesseramento"/>
    <x v="1"/>
    <x v="0"/>
    <x v="0"/>
    <m/>
  </r>
  <r>
    <n v="234735"/>
    <x v="0"/>
    <x v="0"/>
    <x v="1"/>
    <x v="2"/>
    <x v="11"/>
    <x v="94"/>
    <x v="0"/>
    <x v="1"/>
    <s v="Tesseramento"/>
    <x v="1"/>
    <x v="0"/>
    <x v="0"/>
    <m/>
  </r>
  <r>
    <n v="171182"/>
    <x v="1"/>
    <x v="0"/>
    <x v="0"/>
    <x v="0"/>
    <x v="11"/>
    <x v="94"/>
    <x v="0"/>
    <x v="1"/>
    <s v="Tesseramento"/>
    <x v="1"/>
    <x v="6"/>
    <x v="0"/>
    <s v="BG"/>
  </r>
  <r>
    <n v="120797"/>
    <x v="0"/>
    <x v="0"/>
    <x v="0"/>
    <x v="0"/>
    <x v="11"/>
    <x v="94"/>
    <x v="0"/>
    <x v="0"/>
    <s v="Tesseramento"/>
    <x v="1"/>
    <x v="0"/>
    <x v="0"/>
    <m/>
  </r>
  <r>
    <n v="131620"/>
    <x v="0"/>
    <x v="0"/>
    <x v="0"/>
    <x v="0"/>
    <x v="2"/>
    <x v="157"/>
    <x v="0"/>
    <x v="0"/>
    <s v="Tesseramento"/>
    <x v="1"/>
    <x v="0"/>
    <x v="0"/>
    <m/>
  </r>
  <r>
    <n v="138806"/>
    <x v="0"/>
    <x v="0"/>
    <x v="0"/>
    <x v="0"/>
    <x v="2"/>
    <x v="157"/>
    <x v="0"/>
    <x v="1"/>
    <s v="Tesseramento"/>
    <x v="1"/>
    <x v="3"/>
    <x v="0"/>
    <m/>
  </r>
  <r>
    <n v="135604"/>
    <x v="0"/>
    <x v="0"/>
    <x v="0"/>
    <x v="0"/>
    <x v="2"/>
    <x v="157"/>
    <x v="0"/>
    <x v="0"/>
    <s v="Tesseramento"/>
    <x v="1"/>
    <x v="3"/>
    <x v="0"/>
    <m/>
  </r>
  <r>
    <n v="118372"/>
    <x v="0"/>
    <x v="0"/>
    <x v="0"/>
    <x v="0"/>
    <x v="7"/>
    <x v="161"/>
    <x v="0"/>
    <x v="0"/>
    <s v="Tesseramento"/>
    <x v="0"/>
    <x v="3"/>
    <x v="0"/>
    <m/>
  </r>
  <r>
    <n v="101868"/>
    <x v="0"/>
    <x v="0"/>
    <x v="0"/>
    <x v="0"/>
    <x v="7"/>
    <x v="161"/>
    <x v="0"/>
    <x v="1"/>
    <s v="Tesseramento"/>
    <x v="0"/>
    <x v="3"/>
    <x v="0"/>
    <m/>
  </r>
  <r>
    <n v="140632"/>
    <x v="0"/>
    <x v="0"/>
    <x v="0"/>
    <x v="1"/>
    <x v="7"/>
    <x v="161"/>
    <x v="0"/>
    <x v="1"/>
    <s v="Tesseramento"/>
    <x v="0"/>
    <x v="3"/>
    <x v="0"/>
    <m/>
  </r>
  <r>
    <n v="197312"/>
    <x v="0"/>
    <x v="0"/>
    <x v="0"/>
    <x v="1"/>
    <x v="7"/>
    <x v="161"/>
    <x v="0"/>
    <x v="0"/>
    <s v="Tesseramento"/>
    <x v="0"/>
    <x v="3"/>
    <x v="0"/>
    <m/>
  </r>
  <r>
    <n v="29300"/>
    <x v="0"/>
    <x v="0"/>
    <x v="0"/>
    <x v="0"/>
    <x v="7"/>
    <x v="161"/>
    <x v="0"/>
    <x v="0"/>
    <s v="Tesseramento"/>
    <x v="0"/>
    <x v="4"/>
    <x v="0"/>
    <m/>
  </r>
  <r>
    <n v="228667"/>
    <x v="0"/>
    <x v="1"/>
    <x v="0"/>
    <x v="0"/>
    <x v="7"/>
    <x v="161"/>
    <x v="0"/>
    <x v="0"/>
    <s v="Tesseramento"/>
    <x v="0"/>
    <x v="0"/>
    <x v="0"/>
    <m/>
  </r>
  <r>
    <n v="191773"/>
    <x v="0"/>
    <x v="0"/>
    <x v="0"/>
    <x v="0"/>
    <x v="7"/>
    <x v="161"/>
    <x v="0"/>
    <x v="1"/>
    <s v="Tesseramento"/>
    <x v="0"/>
    <x v="0"/>
    <x v="0"/>
    <m/>
  </r>
  <r>
    <n v="161372"/>
    <x v="0"/>
    <x v="1"/>
    <x v="0"/>
    <x v="0"/>
    <x v="7"/>
    <x v="161"/>
    <x v="0"/>
    <x v="0"/>
    <s v="Tesseramento"/>
    <x v="0"/>
    <x v="1"/>
    <x v="0"/>
    <m/>
  </r>
  <r>
    <n v="16315"/>
    <x v="0"/>
    <x v="0"/>
    <x v="0"/>
    <x v="0"/>
    <x v="7"/>
    <x v="161"/>
    <x v="0"/>
    <x v="1"/>
    <s v="Tesseramento"/>
    <x v="0"/>
    <x v="4"/>
    <x v="0"/>
    <m/>
  </r>
  <r>
    <n v="93832"/>
    <x v="0"/>
    <x v="0"/>
    <x v="0"/>
    <x v="0"/>
    <x v="7"/>
    <x v="161"/>
    <x v="0"/>
    <x v="0"/>
    <s v="Tesseramento"/>
    <x v="0"/>
    <x v="0"/>
    <x v="0"/>
    <m/>
  </r>
  <r>
    <n v="122925"/>
    <x v="0"/>
    <x v="0"/>
    <x v="0"/>
    <x v="1"/>
    <x v="7"/>
    <x v="161"/>
    <x v="0"/>
    <x v="0"/>
    <s v="Tesseramento"/>
    <x v="0"/>
    <x v="0"/>
    <x v="0"/>
    <m/>
  </r>
  <r>
    <n v="51297"/>
    <x v="0"/>
    <x v="0"/>
    <x v="0"/>
    <x v="0"/>
    <x v="7"/>
    <x v="161"/>
    <x v="0"/>
    <x v="0"/>
    <s v="Tesseramento"/>
    <x v="0"/>
    <x v="4"/>
    <x v="0"/>
    <m/>
  </r>
  <r>
    <n v="148451"/>
    <x v="0"/>
    <x v="0"/>
    <x v="0"/>
    <x v="0"/>
    <x v="7"/>
    <x v="161"/>
    <x v="0"/>
    <x v="0"/>
    <s v="Tesseramento"/>
    <x v="0"/>
    <x v="0"/>
    <x v="0"/>
    <m/>
  </r>
  <r>
    <n v="34351"/>
    <x v="0"/>
    <x v="0"/>
    <x v="0"/>
    <x v="0"/>
    <x v="7"/>
    <x v="161"/>
    <x v="0"/>
    <x v="0"/>
    <s v="Tesseramento"/>
    <x v="0"/>
    <x v="4"/>
    <x v="0"/>
    <m/>
  </r>
  <r>
    <n v="122927"/>
    <x v="0"/>
    <x v="0"/>
    <x v="0"/>
    <x v="1"/>
    <x v="7"/>
    <x v="161"/>
    <x v="0"/>
    <x v="1"/>
    <s v="Tesseramento"/>
    <x v="0"/>
    <x v="0"/>
    <x v="0"/>
    <m/>
  </r>
  <r>
    <n v="16529"/>
    <x v="0"/>
    <x v="0"/>
    <x v="0"/>
    <x v="0"/>
    <x v="7"/>
    <x v="161"/>
    <x v="0"/>
    <x v="0"/>
    <s v="Tesseramento"/>
    <x v="0"/>
    <x v="4"/>
    <x v="0"/>
    <m/>
  </r>
  <r>
    <n v="79322"/>
    <x v="0"/>
    <x v="0"/>
    <x v="2"/>
    <x v="0"/>
    <x v="7"/>
    <x v="161"/>
    <x v="0"/>
    <x v="0"/>
    <s v="Tesseramento"/>
    <x v="0"/>
    <x v="0"/>
    <x v="0"/>
    <m/>
  </r>
  <r>
    <n v="86738"/>
    <x v="0"/>
    <x v="0"/>
    <x v="0"/>
    <x v="0"/>
    <x v="8"/>
    <x v="127"/>
    <x v="0"/>
    <x v="0"/>
    <s v="Tesseramento"/>
    <x v="1"/>
    <x v="4"/>
    <x v="0"/>
    <m/>
  </r>
  <r>
    <n v="141189"/>
    <x v="0"/>
    <x v="0"/>
    <x v="0"/>
    <x v="0"/>
    <x v="8"/>
    <x v="127"/>
    <x v="0"/>
    <x v="0"/>
    <s v="Tesseramento"/>
    <x v="1"/>
    <x v="0"/>
    <x v="0"/>
    <m/>
  </r>
  <r>
    <n v="143724"/>
    <x v="1"/>
    <x v="0"/>
    <x v="0"/>
    <x v="0"/>
    <x v="11"/>
    <x v="363"/>
    <x v="0"/>
    <x v="0"/>
    <s v="Tesseramento"/>
    <x v="1"/>
    <x v="2"/>
    <x v="0"/>
    <m/>
  </r>
  <r>
    <n v="110571"/>
    <x v="0"/>
    <x v="0"/>
    <x v="0"/>
    <x v="0"/>
    <x v="4"/>
    <x v="184"/>
    <x v="0"/>
    <x v="0"/>
    <s v="Tesseramento"/>
    <x v="0"/>
    <x v="0"/>
    <x v="0"/>
    <m/>
  </r>
  <r>
    <n v="210079"/>
    <x v="0"/>
    <x v="0"/>
    <x v="0"/>
    <x v="0"/>
    <x v="7"/>
    <x v="213"/>
    <x v="0"/>
    <x v="0"/>
    <s v="Tesseramento"/>
    <x v="1"/>
    <x v="1"/>
    <x v="0"/>
    <m/>
  </r>
  <r>
    <n v="66413"/>
    <x v="0"/>
    <x v="0"/>
    <x v="0"/>
    <x v="0"/>
    <x v="7"/>
    <x v="213"/>
    <x v="0"/>
    <x v="0"/>
    <s v="Tesseramento"/>
    <x v="1"/>
    <x v="3"/>
    <x v="0"/>
    <m/>
  </r>
  <r>
    <n v="234708"/>
    <x v="0"/>
    <x v="0"/>
    <x v="1"/>
    <x v="2"/>
    <x v="8"/>
    <x v="17"/>
    <x v="0"/>
    <x v="0"/>
    <s v="Tesseramento"/>
    <x v="1"/>
    <x v="1"/>
    <x v="0"/>
    <m/>
  </r>
  <r>
    <n v="155998"/>
    <x v="1"/>
    <x v="0"/>
    <x v="0"/>
    <x v="1"/>
    <x v="0"/>
    <x v="76"/>
    <x v="0"/>
    <x v="0"/>
    <s v="Tesseramento"/>
    <x v="0"/>
    <x v="6"/>
    <x v="0"/>
    <m/>
  </r>
  <r>
    <n v="77009"/>
    <x v="0"/>
    <x v="0"/>
    <x v="0"/>
    <x v="0"/>
    <x v="11"/>
    <x v="189"/>
    <x v="0"/>
    <x v="0"/>
    <s v="Tesseramento"/>
    <x v="1"/>
    <x v="4"/>
    <x v="0"/>
    <m/>
  </r>
  <r>
    <n v="114514"/>
    <x v="0"/>
    <x v="0"/>
    <x v="0"/>
    <x v="0"/>
    <x v="11"/>
    <x v="189"/>
    <x v="0"/>
    <x v="1"/>
    <s v="Tesseramento"/>
    <x v="1"/>
    <x v="4"/>
    <x v="0"/>
    <m/>
  </r>
  <r>
    <n v="220666"/>
    <x v="0"/>
    <x v="1"/>
    <x v="0"/>
    <x v="3"/>
    <x v="8"/>
    <x v="17"/>
    <x v="0"/>
    <x v="1"/>
    <s v="Tesseramento"/>
    <x v="1"/>
    <x v="4"/>
    <x v="0"/>
    <m/>
  </r>
  <r>
    <n v="33533"/>
    <x v="0"/>
    <x v="0"/>
    <x v="0"/>
    <x v="0"/>
    <x v="11"/>
    <x v="302"/>
    <x v="0"/>
    <x v="1"/>
    <s v="Tesseramento"/>
    <x v="1"/>
    <x v="4"/>
    <x v="0"/>
    <m/>
  </r>
  <r>
    <n v="33555"/>
    <x v="0"/>
    <x v="0"/>
    <x v="0"/>
    <x v="0"/>
    <x v="11"/>
    <x v="302"/>
    <x v="0"/>
    <x v="0"/>
    <s v="Tesseramento"/>
    <x v="1"/>
    <x v="4"/>
    <x v="0"/>
    <m/>
  </r>
  <r>
    <n v="217043"/>
    <x v="0"/>
    <x v="0"/>
    <x v="0"/>
    <x v="1"/>
    <x v="4"/>
    <x v="166"/>
    <x v="0"/>
    <x v="0"/>
    <s v="Tesseramento"/>
    <x v="1"/>
    <x v="3"/>
    <x v="0"/>
    <m/>
  </r>
  <r>
    <n v="143056"/>
    <x v="0"/>
    <x v="0"/>
    <x v="0"/>
    <x v="0"/>
    <x v="14"/>
    <x v="386"/>
    <x v="0"/>
    <x v="0"/>
    <s v="Tesseramento"/>
    <x v="1"/>
    <x v="0"/>
    <x v="0"/>
    <m/>
  </r>
  <r>
    <n v="227268"/>
    <x v="0"/>
    <x v="0"/>
    <x v="0"/>
    <x v="1"/>
    <x v="14"/>
    <x v="386"/>
    <x v="0"/>
    <x v="1"/>
    <s v="Tesseramento"/>
    <x v="1"/>
    <x v="4"/>
    <x v="0"/>
    <m/>
  </r>
  <r>
    <n v="227908"/>
    <x v="0"/>
    <x v="0"/>
    <x v="0"/>
    <x v="0"/>
    <x v="14"/>
    <x v="386"/>
    <x v="0"/>
    <x v="0"/>
    <s v="Tesseramento"/>
    <x v="1"/>
    <x v="0"/>
    <x v="0"/>
    <m/>
  </r>
  <r>
    <n v="227063"/>
    <x v="0"/>
    <x v="0"/>
    <x v="0"/>
    <x v="0"/>
    <x v="14"/>
    <x v="386"/>
    <x v="0"/>
    <x v="0"/>
    <s v="Tesseramento"/>
    <x v="1"/>
    <x v="0"/>
    <x v="0"/>
    <m/>
  </r>
  <r>
    <n v="227062"/>
    <x v="0"/>
    <x v="0"/>
    <x v="0"/>
    <x v="0"/>
    <x v="14"/>
    <x v="386"/>
    <x v="0"/>
    <x v="1"/>
    <s v="Tesseramento"/>
    <x v="1"/>
    <x v="3"/>
    <x v="0"/>
    <m/>
  </r>
  <r>
    <n v="228518"/>
    <x v="0"/>
    <x v="0"/>
    <x v="0"/>
    <x v="1"/>
    <x v="14"/>
    <x v="386"/>
    <x v="0"/>
    <x v="0"/>
    <s v="Tesseramento"/>
    <x v="1"/>
    <x v="1"/>
    <x v="0"/>
    <m/>
  </r>
  <r>
    <n v="226875"/>
    <x v="0"/>
    <x v="0"/>
    <x v="0"/>
    <x v="1"/>
    <x v="14"/>
    <x v="386"/>
    <x v="0"/>
    <x v="0"/>
    <s v="Tesseramento"/>
    <x v="1"/>
    <x v="4"/>
    <x v="0"/>
    <m/>
  </r>
  <r>
    <n v="228273"/>
    <x v="0"/>
    <x v="0"/>
    <x v="0"/>
    <x v="0"/>
    <x v="14"/>
    <x v="386"/>
    <x v="0"/>
    <x v="0"/>
    <s v="Tesseramento"/>
    <x v="1"/>
    <x v="0"/>
    <x v="0"/>
    <m/>
  </r>
  <r>
    <n v="229630"/>
    <x v="0"/>
    <x v="0"/>
    <x v="0"/>
    <x v="2"/>
    <x v="14"/>
    <x v="386"/>
    <x v="0"/>
    <x v="0"/>
    <s v="Tesseramento"/>
    <x v="1"/>
    <x v="0"/>
    <x v="0"/>
    <m/>
  </r>
  <r>
    <n v="19430"/>
    <x v="0"/>
    <x v="0"/>
    <x v="0"/>
    <x v="0"/>
    <x v="11"/>
    <x v="102"/>
    <x v="0"/>
    <x v="0"/>
    <s v="Tesseramento"/>
    <x v="1"/>
    <x v="4"/>
    <x v="0"/>
    <m/>
  </r>
  <r>
    <n v="234468"/>
    <x v="0"/>
    <x v="1"/>
    <x v="1"/>
    <x v="1"/>
    <x v="14"/>
    <x v="386"/>
    <x v="0"/>
    <x v="0"/>
    <s v="Tesseramento"/>
    <x v="1"/>
    <x v="0"/>
    <x v="0"/>
    <m/>
  </r>
  <r>
    <n v="234469"/>
    <x v="0"/>
    <x v="1"/>
    <x v="1"/>
    <x v="1"/>
    <x v="14"/>
    <x v="386"/>
    <x v="0"/>
    <x v="0"/>
    <s v="Tesseramento"/>
    <x v="1"/>
    <x v="0"/>
    <x v="0"/>
    <m/>
  </r>
  <r>
    <n v="192222"/>
    <x v="0"/>
    <x v="0"/>
    <x v="0"/>
    <x v="0"/>
    <x v="7"/>
    <x v="205"/>
    <x v="0"/>
    <x v="0"/>
    <s v="Tesseramento"/>
    <x v="1"/>
    <x v="4"/>
    <x v="0"/>
    <m/>
  </r>
  <r>
    <n v="192223"/>
    <x v="0"/>
    <x v="0"/>
    <x v="0"/>
    <x v="0"/>
    <x v="7"/>
    <x v="205"/>
    <x v="0"/>
    <x v="0"/>
    <s v="Tesseramento"/>
    <x v="1"/>
    <x v="3"/>
    <x v="0"/>
    <m/>
  </r>
  <r>
    <n v="230434"/>
    <x v="0"/>
    <x v="0"/>
    <x v="0"/>
    <x v="0"/>
    <x v="7"/>
    <x v="205"/>
    <x v="0"/>
    <x v="0"/>
    <s v="Tesseramento"/>
    <x v="1"/>
    <x v="0"/>
    <x v="0"/>
    <m/>
  </r>
  <r>
    <n v="139972"/>
    <x v="0"/>
    <x v="0"/>
    <x v="0"/>
    <x v="0"/>
    <x v="7"/>
    <x v="205"/>
    <x v="0"/>
    <x v="0"/>
    <s v="Tesseramento"/>
    <x v="1"/>
    <x v="3"/>
    <x v="0"/>
    <m/>
  </r>
  <r>
    <n v="223690"/>
    <x v="0"/>
    <x v="0"/>
    <x v="0"/>
    <x v="0"/>
    <x v="7"/>
    <x v="205"/>
    <x v="0"/>
    <x v="1"/>
    <s v="Tesseramento"/>
    <x v="1"/>
    <x v="3"/>
    <x v="0"/>
    <m/>
  </r>
  <r>
    <n v="185031"/>
    <x v="0"/>
    <x v="0"/>
    <x v="0"/>
    <x v="0"/>
    <x v="7"/>
    <x v="205"/>
    <x v="0"/>
    <x v="0"/>
    <s v="Tesseramento"/>
    <x v="1"/>
    <x v="0"/>
    <x v="0"/>
    <m/>
  </r>
  <r>
    <n v="186296"/>
    <x v="0"/>
    <x v="0"/>
    <x v="0"/>
    <x v="0"/>
    <x v="7"/>
    <x v="205"/>
    <x v="0"/>
    <x v="0"/>
    <s v="Tesseramento"/>
    <x v="1"/>
    <x v="0"/>
    <x v="0"/>
    <m/>
  </r>
  <r>
    <n v="139752"/>
    <x v="0"/>
    <x v="0"/>
    <x v="0"/>
    <x v="0"/>
    <x v="7"/>
    <x v="205"/>
    <x v="0"/>
    <x v="0"/>
    <s v="Tesseramento"/>
    <x v="1"/>
    <x v="4"/>
    <x v="0"/>
    <m/>
  </r>
  <r>
    <n v="65962"/>
    <x v="0"/>
    <x v="0"/>
    <x v="0"/>
    <x v="0"/>
    <x v="7"/>
    <x v="205"/>
    <x v="0"/>
    <x v="0"/>
    <s v="Tesseramento"/>
    <x v="1"/>
    <x v="3"/>
    <x v="0"/>
    <m/>
  </r>
  <r>
    <n v="94460"/>
    <x v="0"/>
    <x v="0"/>
    <x v="0"/>
    <x v="0"/>
    <x v="7"/>
    <x v="205"/>
    <x v="0"/>
    <x v="0"/>
    <s v="Tesseramento"/>
    <x v="1"/>
    <x v="3"/>
    <x v="0"/>
    <m/>
  </r>
  <r>
    <n v="192167"/>
    <x v="0"/>
    <x v="0"/>
    <x v="0"/>
    <x v="0"/>
    <x v="7"/>
    <x v="205"/>
    <x v="0"/>
    <x v="0"/>
    <s v="Tesseramento"/>
    <x v="1"/>
    <x v="0"/>
    <x v="0"/>
    <m/>
  </r>
  <r>
    <n v="107773"/>
    <x v="0"/>
    <x v="0"/>
    <x v="0"/>
    <x v="0"/>
    <x v="7"/>
    <x v="205"/>
    <x v="0"/>
    <x v="0"/>
    <s v="Tesseramento"/>
    <x v="1"/>
    <x v="4"/>
    <x v="0"/>
    <m/>
  </r>
  <r>
    <n v="117786"/>
    <x v="0"/>
    <x v="0"/>
    <x v="0"/>
    <x v="0"/>
    <x v="7"/>
    <x v="37"/>
    <x v="0"/>
    <x v="0"/>
    <s v="Tesseramento"/>
    <x v="1"/>
    <x v="1"/>
    <x v="0"/>
    <m/>
  </r>
  <r>
    <n v="117785"/>
    <x v="0"/>
    <x v="0"/>
    <x v="0"/>
    <x v="0"/>
    <x v="7"/>
    <x v="37"/>
    <x v="0"/>
    <x v="0"/>
    <s v="Tesseramento"/>
    <x v="1"/>
    <x v="4"/>
    <x v="0"/>
    <m/>
  </r>
  <r>
    <n v="183234"/>
    <x v="0"/>
    <x v="0"/>
    <x v="0"/>
    <x v="0"/>
    <x v="7"/>
    <x v="205"/>
    <x v="0"/>
    <x v="0"/>
    <s v="Tesseramento"/>
    <x v="1"/>
    <x v="0"/>
    <x v="0"/>
    <m/>
  </r>
  <r>
    <n v="227069"/>
    <x v="0"/>
    <x v="0"/>
    <x v="0"/>
    <x v="1"/>
    <x v="7"/>
    <x v="37"/>
    <x v="0"/>
    <x v="0"/>
    <s v="Tesseramento"/>
    <x v="1"/>
    <x v="0"/>
    <x v="0"/>
    <m/>
  </r>
  <r>
    <n v="153159"/>
    <x v="0"/>
    <x v="0"/>
    <x v="0"/>
    <x v="0"/>
    <x v="7"/>
    <x v="205"/>
    <x v="0"/>
    <x v="0"/>
    <s v="Tesseramento"/>
    <x v="1"/>
    <x v="3"/>
    <x v="0"/>
    <m/>
  </r>
  <r>
    <n v="227072"/>
    <x v="0"/>
    <x v="0"/>
    <x v="0"/>
    <x v="1"/>
    <x v="7"/>
    <x v="37"/>
    <x v="0"/>
    <x v="1"/>
    <s v="Tesseramento"/>
    <x v="1"/>
    <x v="3"/>
    <x v="0"/>
    <m/>
  </r>
  <r>
    <n v="216246"/>
    <x v="0"/>
    <x v="0"/>
    <x v="0"/>
    <x v="0"/>
    <x v="7"/>
    <x v="37"/>
    <x v="0"/>
    <x v="0"/>
    <s v="Tesseramento"/>
    <x v="1"/>
    <x v="0"/>
    <x v="0"/>
    <m/>
  </r>
  <r>
    <n v="103442"/>
    <x v="0"/>
    <x v="0"/>
    <x v="0"/>
    <x v="0"/>
    <x v="7"/>
    <x v="37"/>
    <x v="0"/>
    <x v="0"/>
    <s v="Tesseramento"/>
    <x v="1"/>
    <x v="3"/>
    <x v="0"/>
    <m/>
  </r>
  <r>
    <n v="194153"/>
    <x v="0"/>
    <x v="1"/>
    <x v="0"/>
    <x v="1"/>
    <x v="7"/>
    <x v="205"/>
    <x v="0"/>
    <x v="0"/>
    <s v="Tesseramento"/>
    <x v="1"/>
    <x v="0"/>
    <x v="0"/>
    <m/>
  </r>
  <r>
    <n v="201274"/>
    <x v="0"/>
    <x v="0"/>
    <x v="0"/>
    <x v="0"/>
    <x v="7"/>
    <x v="37"/>
    <x v="0"/>
    <x v="0"/>
    <s v="Tesseramento"/>
    <x v="1"/>
    <x v="3"/>
    <x v="0"/>
    <m/>
  </r>
  <r>
    <n v="221734"/>
    <x v="0"/>
    <x v="1"/>
    <x v="0"/>
    <x v="0"/>
    <x v="7"/>
    <x v="205"/>
    <x v="0"/>
    <x v="0"/>
    <s v="Tesseramento"/>
    <x v="1"/>
    <x v="4"/>
    <x v="0"/>
    <m/>
  </r>
  <r>
    <n v="72860"/>
    <x v="0"/>
    <x v="0"/>
    <x v="0"/>
    <x v="5"/>
    <x v="7"/>
    <x v="37"/>
    <x v="0"/>
    <x v="0"/>
    <s v="Tesseramento"/>
    <x v="1"/>
    <x v="3"/>
    <x v="0"/>
    <m/>
  </r>
  <r>
    <n v="232978"/>
    <x v="0"/>
    <x v="0"/>
    <x v="0"/>
    <x v="0"/>
    <x v="7"/>
    <x v="37"/>
    <x v="0"/>
    <x v="0"/>
    <s v="Tesseramento"/>
    <x v="1"/>
    <x v="1"/>
    <x v="0"/>
    <m/>
  </r>
  <r>
    <n v="15669"/>
    <x v="0"/>
    <x v="0"/>
    <x v="0"/>
    <x v="0"/>
    <x v="7"/>
    <x v="37"/>
    <x v="0"/>
    <x v="0"/>
    <s v="Tesseramento"/>
    <x v="1"/>
    <x v="0"/>
    <x v="0"/>
    <m/>
  </r>
  <r>
    <n v="227073"/>
    <x v="0"/>
    <x v="0"/>
    <x v="0"/>
    <x v="0"/>
    <x v="7"/>
    <x v="37"/>
    <x v="0"/>
    <x v="0"/>
    <s v="Tesseramento"/>
    <x v="1"/>
    <x v="0"/>
    <x v="0"/>
    <m/>
  </r>
  <r>
    <n v="192311"/>
    <x v="0"/>
    <x v="0"/>
    <x v="0"/>
    <x v="0"/>
    <x v="7"/>
    <x v="37"/>
    <x v="0"/>
    <x v="1"/>
    <s v="Tesseramento"/>
    <x v="1"/>
    <x v="3"/>
    <x v="0"/>
    <m/>
  </r>
  <r>
    <n v="231147"/>
    <x v="0"/>
    <x v="0"/>
    <x v="0"/>
    <x v="0"/>
    <x v="7"/>
    <x v="37"/>
    <x v="0"/>
    <x v="0"/>
    <s v="Tesseramento"/>
    <x v="1"/>
    <x v="1"/>
    <x v="0"/>
    <m/>
  </r>
  <r>
    <n v="2196"/>
    <x v="0"/>
    <x v="0"/>
    <x v="0"/>
    <x v="0"/>
    <x v="7"/>
    <x v="69"/>
    <x v="0"/>
    <x v="0"/>
    <s v="Tesseramento"/>
    <x v="1"/>
    <x v="0"/>
    <x v="0"/>
    <m/>
  </r>
  <r>
    <n v="211677"/>
    <x v="0"/>
    <x v="0"/>
    <x v="0"/>
    <x v="0"/>
    <x v="7"/>
    <x v="37"/>
    <x v="0"/>
    <x v="0"/>
    <s v="Tesseramento"/>
    <x v="1"/>
    <x v="0"/>
    <x v="0"/>
    <m/>
  </r>
  <r>
    <n v="234401"/>
    <x v="1"/>
    <x v="0"/>
    <x v="1"/>
    <x v="1"/>
    <x v="7"/>
    <x v="205"/>
    <x v="0"/>
    <x v="1"/>
    <s v="Tesseramento"/>
    <x v="1"/>
    <x v="7"/>
    <x v="0"/>
    <m/>
  </r>
  <r>
    <n v="234404"/>
    <x v="0"/>
    <x v="1"/>
    <x v="1"/>
    <x v="1"/>
    <x v="7"/>
    <x v="205"/>
    <x v="0"/>
    <x v="0"/>
    <s v="Tesseramento"/>
    <x v="1"/>
    <x v="4"/>
    <x v="0"/>
    <m/>
  </r>
  <r>
    <n v="226518"/>
    <x v="0"/>
    <x v="0"/>
    <x v="0"/>
    <x v="0"/>
    <x v="7"/>
    <x v="210"/>
    <x v="0"/>
    <x v="0"/>
    <s v="Tesseramento"/>
    <x v="0"/>
    <x v="0"/>
    <x v="0"/>
    <m/>
  </r>
  <r>
    <n v="178277"/>
    <x v="0"/>
    <x v="0"/>
    <x v="0"/>
    <x v="0"/>
    <x v="11"/>
    <x v="365"/>
    <x v="0"/>
    <x v="0"/>
    <s v="Tesseramento"/>
    <x v="1"/>
    <x v="4"/>
    <x v="0"/>
    <m/>
  </r>
  <r>
    <n v="234402"/>
    <x v="0"/>
    <x v="1"/>
    <x v="1"/>
    <x v="0"/>
    <x v="7"/>
    <x v="205"/>
    <x v="0"/>
    <x v="0"/>
    <s v="Tesseramento"/>
    <x v="1"/>
    <x v="0"/>
    <x v="0"/>
    <m/>
  </r>
  <r>
    <n v="80706"/>
    <x v="0"/>
    <x v="0"/>
    <x v="0"/>
    <x v="0"/>
    <x v="4"/>
    <x v="166"/>
    <x v="0"/>
    <x v="1"/>
    <s v="Tesseramento"/>
    <x v="1"/>
    <x v="0"/>
    <x v="0"/>
    <m/>
  </r>
  <r>
    <n v="217287"/>
    <x v="0"/>
    <x v="0"/>
    <x v="0"/>
    <x v="0"/>
    <x v="11"/>
    <x v="365"/>
    <x v="0"/>
    <x v="0"/>
    <s v="Tesseramento"/>
    <x v="1"/>
    <x v="3"/>
    <x v="0"/>
    <m/>
  </r>
  <r>
    <n v="211678"/>
    <x v="0"/>
    <x v="0"/>
    <x v="0"/>
    <x v="0"/>
    <x v="7"/>
    <x v="37"/>
    <x v="0"/>
    <x v="1"/>
    <s v="Tesseramento"/>
    <x v="1"/>
    <x v="0"/>
    <x v="0"/>
    <m/>
  </r>
  <r>
    <n v="182355"/>
    <x v="0"/>
    <x v="0"/>
    <x v="0"/>
    <x v="0"/>
    <x v="11"/>
    <x v="365"/>
    <x v="0"/>
    <x v="0"/>
    <s v="Tesseramento"/>
    <x v="1"/>
    <x v="0"/>
    <x v="0"/>
    <m/>
  </r>
  <r>
    <n v="196881"/>
    <x v="1"/>
    <x v="0"/>
    <x v="0"/>
    <x v="0"/>
    <x v="7"/>
    <x v="37"/>
    <x v="0"/>
    <x v="0"/>
    <s v="Tesseramento"/>
    <x v="1"/>
    <x v="5"/>
    <x v="0"/>
    <m/>
  </r>
  <r>
    <n v="159052"/>
    <x v="0"/>
    <x v="0"/>
    <x v="0"/>
    <x v="0"/>
    <x v="7"/>
    <x v="37"/>
    <x v="0"/>
    <x v="0"/>
    <s v="Tesseramento"/>
    <x v="1"/>
    <x v="0"/>
    <x v="0"/>
    <m/>
  </r>
  <r>
    <n v="219483"/>
    <x v="0"/>
    <x v="0"/>
    <x v="0"/>
    <x v="0"/>
    <x v="11"/>
    <x v="365"/>
    <x v="0"/>
    <x v="0"/>
    <s v="Tesseramento"/>
    <x v="1"/>
    <x v="1"/>
    <x v="0"/>
    <m/>
  </r>
  <r>
    <n v="127898"/>
    <x v="0"/>
    <x v="0"/>
    <x v="0"/>
    <x v="0"/>
    <x v="4"/>
    <x v="166"/>
    <x v="0"/>
    <x v="0"/>
    <s v="Tesseramento"/>
    <x v="1"/>
    <x v="4"/>
    <x v="0"/>
    <m/>
  </r>
  <r>
    <n v="207169"/>
    <x v="0"/>
    <x v="0"/>
    <x v="0"/>
    <x v="0"/>
    <x v="7"/>
    <x v="37"/>
    <x v="0"/>
    <x v="0"/>
    <s v="Tesseramento"/>
    <x v="1"/>
    <x v="0"/>
    <x v="0"/>
    <m/>
  </r>
  <r>
    <n v="19084"/>
    <x v="0"/>
    <x v="0"/>
    <x v="0"/>
    <x v="0"/>
    <x v="4"/>
    <x v="166"/>
    <x v="0"/>
    <x v="0"/>
    <s v="Tesseramento"/>
    <x v="1"/>
    <x v="4"/>
    <x v="0"/>
    <m/>
  </r>
  <r>
    <n v="71549"/>
    <x v="0"/>
    <x v="0"/>
    <x v="0"/>
    <x v="0"/>
    <x v="11"/>
    <x v="365"/>
    <x v="0"/>
    <x v="0"/>
    <s v="Tesseramento"/>
    <x v="1"/>
    <x v="0"/>
    <x v="0"/>
    <m/>
  </r>
  <r>
    <n v="42278"/>
    <x v="0"/>
    <x v="0"/>
    <x v="0"/>
    <x v="0"/>
    <x v="4"/>
    <x v="166"/>
    <x v="0"/>
    <x v="1"/>
    <s v="Tesseramento"/>
    <x v="1"/>
    <x v="4"/>
    <x v="0"/>
    <m/>
  </r>
  <r>
    <n v="227732"/>
    <x v="0"/>
    <x v="0"/>
    <x v="0"/>
    <x v="1"/>
    <x v="11"/>
    <x v="365"/>
    <x v="0"/>
    <x v="0"/>
    <s v="Tesseramento"/>
    <x v="1"/>
    <x v="3"/>
    <x v="0"/>
    <m/>
  </r>
  <r>
    <n v="231943"/>
    <x v="0"/>
    <x v="0"/>
    <x v="0"/>
    <x v="0"/>
    <x v="7"/>
    <x v="37"/>
    <x v="0"/>
    <x v="1"/>
    <s v="Tesseramento"/>
    <x v="1"/>
    <x v="1"/>
    <x v="0"/>
    <m/>
  </r>
  <r>
    <n v="216411"/>
    <x v="0"/>
    <x v="0"/>
    <x v="0"/>
    <x v="0"/>
    <x v="11"/>
    <x v="365"/>
    <x v="0"/>
    <x v="0"/>
    <s v="Tesseramento"/>
    <x v="1"/>
    <x v="0"/>
    <x v="0"/>
    <m/>
  </r>
  <r>
    <n v="200443"/>
    <x v="0"/>
    <x v="0"/>
    <x v="0"/>
    <x v="0"/>
    <x v="11"/>
    <x v="365"/>
    <x v="0"/>
    <x v="0"/>
    <s v="Tesseramento"/>
    <x v="1"/>
    <x v="1"/>
    <x v="0"/>
    <m/>
  </r>
  <r>
    <n v="199985"/>
    <x v="0"/>
    <x v="0"/>
    <x v="0"/>
    <x v="0"/>
    <x v="7"/>
    <x v="37"/>
    <x v="0"/>
    <x v="0"/>
    <s v="Tesseramento"/>
    <x v="1"/>
    <x v="0"/>
    <x v="0"/>
    <m/>
  </r>
  <r>
    <n v="163020"/>
    <x v="0"/>
    <x v="0"/>
    <x v="0"/>
    <x v="0"/>
    <x v="11"/>
    <x v="365"/>
    <x v="0"/>
    <x v="1"/>
    <s v="Tesseramento"/>
    <x v="1"/>
    <x v="3"/>
    <x v="0"/>
    <m/>
  </r>
  <r>
    <n v="169028"/>
    <x v="0"/>
    <x v="0"/>
    <x v="0"/>
    <x v="0"/>
    <x v="11"/>
    <x v="365"/>
    <x v="0"/>
    <x v="0"/>
    <s v="Tesseramento"/>
    <x v="1"/>
    <x v="0"/>
    <x v="0"/>
    <m/>
  </r>
  <r>
    <n v="23969"/>
    <x v="0"/>
    <x v="0"/>
    <x v="0"/>
    <x v="0"/>
    <x v="7"/>
    <x v="37"/>
    <x v="0"/>
    <x v="0"/>
    <s v="Tesseramento"/>
    <x v="1"/>
    <x v="4"/>
    <x v="0"/>
    <m/>
  </r>
  <r>
    <n v="234403"/>
    <x v="0"/>
    <x v="1"/>
    <x v="1"/>
    <x v="1"/>
    <x v="7"/>
    <x v="205"/>
    <x v="0"/>
    <x v="0"/>
    <s v="Tesseramento"/>
    <x v="1"/>
    <x v="4"/>
    <x v="0"/>
    <m/>
  </r>
  <r>
    <n v="50548"/>
    <x v="0"/>
    <x v="0"/>
    <x v="0"/>
    <x v="0"/>
    <x v="11"/>
    <x v="365"/>
    <x v="0"/>
    <x v="0"/>
    <s v="Tesseramento"/>
    <x v="1"/>
    <x v="1"/>
    <x v="0"/>
    <m/>
  </r>
  <r>
    <n v="200773"/>
    <x v="0"/>
    <x v="0"/>
    <x v="0"/>
    <x v="0"/>
    <x v="7"/>
    <x v="37"/>
    <x v="0"/>
    <x v="1"/>
    <s v="Tesseramento"/>
    <x v="1"/>
    <x v="0"/>
    <x v="0"/>
    <m/>
  </r>
  <r>
    <n v="187508"/>
    <x v="0"/>
    <x v="0"/>
    <x v="0"/>
    <x v="0"/>
    <x v="7"/>
    <x v="37"/>
    <x v="0"/>
    <x v="1"/>
    <s v="Tesseramento"/>
    <x v="1"/>
    <x v="3"/>
    <x v="0"/>
    <m/>
  </r>
  <r>
    <n v="200774"/>
    <x v="0"/>
    <x v="0"/>
    <x v="0"/>
    <x v="0"/>
    <x v="7"/>
    <x v="37"/>
    <x v="0"/>
    <x v="0"/>
    <s v="Tesseramento"/>
    <x v="1"/>
    <x v="0"/>
    <x v="0"/>
    <m/>
  </r>
  <r>
    <n v="189086"/>
    <x v="0"/>
    <x v="0"/>
    <x v="0"/>
    <x v="0"/>
    <x v="7"/>
    <x v="37"/>
    <x v="0"/>
    <x v="0"/>
    <s v="Tesseramento"/>
    <x v="1"/>
    <x v="0"/>
    <x v="0"/>
    <m/>
  </r>
  <r>
    <n v="208483"/>
    <x v="1"/>
    <x v="0"/>
    <x v="0"/>
    <x v="0"/>
    <x v="7"/>
    <x v="37"/>
    <x v="0"/>
    <x v="0"/>
    <s v="Tesseramento"/>
    <x v="1"/>
    <x v="5"/>
    <x v="0"/>
    <m/>
  </r>
  <r>
    <n v="93244"/>
    <x v="0"/>
    <x v="0"/>
    <x v="0"/>
    <x v="0"/>
    <x v="7"/>
    <x v="37"/>
    <x v="0"/>
    <x v="0"/>
    <s v="Tesseramento"/>
    <x v="1"/>
    <x v="1"/>
    <x v="0"/>
    <m/>
  </r>
  <r>
    <n v="93243"/>
    <x v="0"/>
    <x v="0"/>
    <x v="0"/>
    <x v="1"/>
    <x v="7"/>
    <x v="37"/>
    <x v="0"/>
    <x v="1"/>
    <s v="Tesseramento"/>
    <x v="1"/>
    <x v="1"/>
    <x v="0"/>
    <m/>
  </r>
  <r>
    <n v="23931"/>
    <x v="0"/>
    <x v="0"/>
    <x v="0"/>
    <x v="0"/>
    <x v="7"/>
    <x v="37"/>
    <x v="0"/>
    <x v="0"/>
    <s v="Tesseramento"/>
    <x v="1"/>
    <x v="3"/>
    <x v="0"/>
    <m/>
  </r>
  <r>
    <n v="23932"/>
    <x v="0"/>
    <x v="0"/>
    <x v="2"/>
    <x v="0"/>
    <x v="7"/>
    <x v="37"/>
    <x v="0"/>
    <x v="1"/>
    <s v="Tesseramento"/>
    <x v="1"/>
    <x v="3"/>
    <x v="0"/>
    <m/>
  </r>
  <r>
    <n v="200520"/>
    <x v="0"/>
    <x v="0"/>
    <x v="0"/>
    <x v="0"/>
    <x v="7"/>
    <x v="37"/>
    <x v="0"/>
    <x v="0"/>
    <s v="Tesseramento"/>
    <x v="1"/>
    <x v="3"/>
    <x v="0"/>
    <m/>
  </r>
  <r>
    <n v="205856"/>
    <x v="1"/>
    <x v="0"/>
    <x v="0"/>
    <x v="3"/>
    <x v="7"/>
    <x v="37"/>
    <x v="0"/>
    <x v="0"/>
    <s v="Tesseramento"/>
    <x v="1"/>
    <x v="5"/>
    <x v="0"/>
    <m/>
  </r>
  <r>
    <n v="234563"/>
    <x v="1"/>
    <x v="0"/>
    <x v="1"/>
    <x v="1"/>
    <x v="2"/>
    <x v="139"/>
    <x v="0"/>
    <x v="0"/>
    <s v="Tesseramento"/>
    <x v="1"/>
    <x v="5"/>
    <x v="0"/>
    <m/>
  </r>
  <r>
    <n v="104829"/>
    <x v="0"/>
    <x v="0"/>
    <x v="0"/>
    <x v="0"/>
    <x v="8"/>
    <x v="13"/>
    <x v="0"/>
    <x v="0"/>
    <s v="Tesseramento"/>
    <x v="0"/>
    <x v="4"/>
    <x v="0"/>
    <m/>
  </r>
  <r>
    <n v="104828"/>
    <x v="0"/>
    <x v="0"/>
    <x v="0"/>
    <x v="0"/>
    <x v="8"/>
    <x v="13"/>
    <x v="0"/>
    <x v="1"/>
    <s v="Tesseramento"/>
    <x v="0"/>
    <x v="4"/>
    <x v="0"/>
    <m/>
  </r>
  <r>
    <n v="47346"/>
    <x v="0"/>
    <x v="0"/>
    <x v="0"/>
    <x v="0"/>
    <x v="7"/>
    <x v="37"/>
    <x v="0"/>
    <x v="0"/>
    <s v="Tesseramento"/>
    <x v="1"/>
    <x v="3"/>
    <x v="0"/>
    <m/>
  </r>
  <r>
    <n v="189696"/>
    <x v="0"/>
    <x v="0"/>
    <x v="0"/>
    <x v="0"/>
    <x v="7"/>
    <x v="191"/>
    <x v="0"/>
    <x v="1"/>
    <s v="Tesseramento"/>
    <x v="0"/>
    <x v="1"/>
    <x v="0"/>
    <m/>
  </r>
  <r>
    <n v="109590"/>
    <x v="0"/>
    <x v="0"/>
    <x v="0"/>
    <x v="0"/>
    <x v="7"/>
    <x v="37"/>
    <x v="0"/>
    <x v="0"/>
    <s v="Tesseramento"/>
    <x v="1"/>
    <x v="3"/>
    <x v="0"/>
    <m/>
  </r>
  <r>
    <n v="138320"/>
    <x v="0"/>
    <x v="0"/>
    <x v="0"/>
    <x v="0"/>
    <x v="7"/>
    <x v="191"/>
    <x v="0"/>
    <x v="0"/>
    <s v="Tesseramento"/>
    <x v="0"/>
    <x v="0"/>
    <x v="0"/>
    <m/>
  </r>
  <r>
    <n v="32884"/>
    <x v="0"/>
    <x v="0"/>
    <x v="0"/>
    <x v="0"/>
    <x v="7"/>
    <x v="37"/>
    <x v="0"/>
    <x v="0"/>
    <s v="Tesseramento"/>
    <x v="1"/>
    <x v="1"/>
    <x v="0"/>
    <m/>
  </r>
  <r>
    <n v="192905"/>
    <x v="0"/>
    <x v="0"/>
    <x v="0"/>
    <x v="0"/>
    <x v="7"/>
    <x v="37"/>
    <x v="0"/>
    <x v="0"/>
    <s v="Tesseramento"/>
    <x v="1"/>
    <x v="4"/>
    <x v="0"/>
    <m/>
  </r>
  <r>
    <n v="124673"/>
    <x v="0"/>
    <x v="0"/>
    <x v="0"/>
    <x v="0"/>
    <x v="7"/>
    <x v="37"/>
    <x v="0"/>
    <x v="0"/>
    <s v="Tesseramento"/>
    <x v="1"/>
    <x v="3"/>
    <x v="0"/>
    <m/>
  </r>
  <r>
    <n v="68980"/>
    <x v="0"/>
    <x v="0"/>
    <x v="0"/>
    <x v="0"/>
    <x v="7"/>
    <x v="37"/>
    <x v="0"/>
    <x v="0"/>
    <s v="Tesseramento"/>
    <x v="1"/>
    <x v="3"/>
    <x v="0"/>
    <m/>
  </r>
  <r>
    <n v="168582"/>
    <x v="0"/>
    <x v="0"/>
    <x v="0"/>
    <x v="0"/>
    <x v="7"/>
    <x v="37"/>
    <x v="0"/>
    <x v="1"/>
    <s v="Tesseramento"/>
    <x v="1"/>
    <x v="0"/>
    <x v="0"/>
    <m/>
  </r>
  <r>
    <n v="168581"/>
    <x v="0"/>
    <x v="0"/>
    <x v="0"/>
    <x v="0"/>
    <x v="7"/>
    <x v="37"/>
    <x v="0"/>
    <x v="0"/>
    <s v="Tesseramento"/>
    <x v="1"/>
    <x v="0"/>
    <x v="0"/>
    <m/>
  </r>
  <r>
    <n v="130618"/>
    <x v="0"/>
    <x v="0"/>
    <x v="0"/>
    <x v="0"/>
    <x v="4"/>
    <x v="256"/>
    <x v="0"/>
    <x v="0"/>
    <s v="Tesseramento"/>
    <x v="1"/>
    <x v="3"/>
    <x v="0"/>
    <m/>
  </r>
  <r>
    <n v="177791"/>
    <x v="0"/>
    <x v="0"/>
    <x v="0"/>
    <x v="0"/>
    <x v="7"/>
    <x v="37"/>
    <x v="0"/>
    <x v="1"/>
    <s v="Tesseramento"/>
    <x v="1"/>
    <x v="4"/>
    <x v="0"/>
    <m/>
  </r>
  <r>
    <n v="210206"/>
    <x v="0"/>
    <x v="0"/>
    <x v="0"/>
    <x v="0"/>
    <x v="4"/>
    <x v="256"/>
    <x v="0"/>
    <x v="0"/>
    <s v="Tesseramento"/>
    <x v="1"/>
    <x v="4"/>
    <x v="0"/>
    <m/>
  </r>
  <r>
    <n v="149294"/>
    <x v="0"/>
    <x v="0"/>
    <x v="2"/>
    <x v="1"/>
    <x v="0"/>
    <x v="76"/>
    <x v="0"/>
    <x v="0"/>
    <s v="Tesseramento"/>
    <x v="0"/>
    <x v="3"/>
    <x v="0"/>
    <m/>
  </r>
  <r>
    <n v="39094"/>
    <x v="0"/>
    <x v="0"/>
    <x v="0"/>
    <x v="0"/>
    <x v="7"/>
    <x v="37"/>
    <x v="0"/>
    <x v="0"/>
    <s v="Tesseramento"/>
    <x v="1"/>
    <x v="3"/>
    <x v="0"/>
    <m/>
  </r>
  <r>
    <n v="188112"/>
    <x v="0"/>
    <x v="0"/>
    <x v="0"/>
    <x v="0"/>
    <x v="4"/>
    <x v="256"/>
    <x v="0"/>
    <x v="0"/>
    <s v="Tesseramento"/>
    <x v="1"/>
    <x v="0"/>
    <x v="0"/>
    <m/>
  </r>
  <r>
    <n v="177796"/>
    <x v="0"/>
    <x v="0"/>
    <x v="0"/>
    <x v="0"/>
    <x v="7"/>
    <x v="37"/>
    <x v="0"/>
    <x v="0"/>
    <s v="Tesseramento"/>
    <x v="1"/>
    <x v="0"/>
    <x v="0"/>
    <m/>
  </r>
  <r>
    <n v="234564"/>
    <x v="0"/>
    <x v="0"/>
    <x v="1"/>
    <x v="1"/>
    <x v="2"/>
    <x v="139"/>
    <x v="0"/>
    <x v="0"/>
    <s v="Tesseramento"/>
    <x v="1"/>
    <x v="0"/>
    <x v="0"/>
    <m/>
  </r>
  <r>
    <n v="165687"/>
    <x v="0"/>
    <x v="0"/>
    <x v="0"/>
    <x v="0"/>
    <x v="4"/>
    <x v="256"/>
    <x v="0"/>
    <x v="0"/>
    <s v="Tesseramento"/>
    <x v="1"/>
    <x v="3"/>
    <x v="0"/>
    <m/>
  </r>
  <r>
    <n v="230728"/>
    <x v="0"/>
    <x v="1"/>
    <x v="0"/>
    <x v="1"/>
    <x v="7"/>
    <x v="37"/>
    <x v="0"/>
    <x v="1"/>
    <s v="Tesseramento"/>
    <x v="1"/>
    <x v="1"/>
    <x v="0"/>
    <m/>
  </r>
  <r>
    <n v="234557"/>
    <x v="0"/>
    <x v="0"/>
    <x v="1"/>
    <x v="0"/>
    <x v="2"/>
    <x v="139"/>
    <x v="0"/>
    <x v="0"/>
    <s v="Tesseramento"/>
    <x v="1"/>
    <x v="0"/>
    <x v="0"/>
    <m/>
  </r>
  <r>
    <n v="28628"/>
    <x v="0"/>
    <x v="0"/>
    <x v="0"/>
    <x v="0"/>
    <x v="8"/>
    <x v="112"/>
    <x v="0"/>
    <x v="0"/>
    <s v="Tesseramento"/>
    <x v="1"/>
    <x v="4"/>
    <x v="0"/>
    <m/>
  </r>
  <r>
    <n v="226872"/>
    <x v="0"/>
    <x v="0"/>
    <x v="0"/>
    <x v="3"/>
    <x v="4"/>
    <x v="256"/>
    <x v="0"/>
    <x v="0"/>
    <s v="Tesseramento"/>
    <x v="1"/>
    <x v="0"/>
    <x v="0"/>
    <m/>
  </r>
  <r>
    <n v="226873"/>
    <x v="0"/>
    <x v="0"/>
    <x v="0"/>
    <x v="0"/>
    <x v="4"/>
    <x v="256"/>
    <x v="0"/>
    <x v="1"/>
    <s v="Tesseramento"/>
    <x v="1"/>
    <x v="3"/>
    <x v="0"/>
    <m/>
  </r>
  <r>
    <n v="65426"/>
    <x v="0"/>
    <x v="0"/>
    <x v="0"/>
    <x v="0"/>
    <x v="0"/>
    <x v="76"/>
    <x v="0"/>
    <x v="0"/>
    <s v="Tesseramento"/>
    <x v="0"/>
    <x v="3"/>
    <x v="0"/>
    <m/>
  </r>
  <r>
    <n v="148355"/>
    <x v="0"/>
    <x v="0"/>
    <x v="0"/>
    <x v="1"/>
    <x v="1"/>
    <x v="1"/>
    <x v="0"/>
    <x v="0"/>
    <s v="Tesseramento"/>
    <x v="0"/>
    <x v="4"/>
    <x v="0"/>
    <m/>
  </r>
  <r>
    <n v="153093"/>
    <x v="0"/>
    <x v="0"/>
    <x v="0"/>
    <x v="0"/>
    <x v="4"/>
    <x v="65"/>
    <x v="0"/>
    <x v="1"/>
    <s v="Tesseramento"/>
    <x v="1"/>
    <x v="3"/>
    <x v="0"/>
    <m/>
  </r>
  <r>
    <n v="104800"/>
    <x v="0"/>
    <x v="0"/>
    <x v="0"/>
    <x v="0"/>
    <x v="1"/>
    <x v="1"/>
    <x v="0"/>
    <x v="0"/>
    <s v="Tesseramento"/>
    <x v="0"/>
    <x v="0"/>
    <x v="0"/>
    <m/>
  </r>
  <r>
    <n v="159347"/>
    <x v="0"/>
    <x v="0"/>
    <x v="0"/>
    <x v="1"/>
    <x v="1"/>
    <x v="1"/>
    <x v="0"/>
    <x v="1"/>
    <s v="Tesseramento"/>
    <x v="0"/>
    <x v="3"/>
    <x v="0"/>
    <m/>
  </r>
  <r>
    <n v="153092"/>
    <x v="0"/>
    <x v="0"/>
    <x v="0"/>
    <x v="0"/>
    <x v="4"/>
    <x v="65"/>
    <x v="0"/>
    <x v="0"/>
    <s v="Tesseramento"/>
    <x v="1"/>
    <x v="3"/>
    <x v="0"/>
    <m/>
  </r>
  <r>
    <n v="151506"/>
    <x v="0"/>
    <x v="0"/>
    <x v="0"/>
    <x v="0"/>
    <x v="7"/>
    <x v="51"/>
    <x v="0"/>
    <x v="0"/>
    <s v="Tesseramento"/>
    <x v="1"/>
    <x v="1"/>
    <x v="0"/>
    <m/>
  </r>
  <r>
    <n v="166671"/>
    <x v="0"/>
    <x v="0"/>
    <x v="0"/>
    <x v="0"/>
    <x v="7"/>
    <x v="51"/>
    <x v="0"/>
    <x v="0"/>
    <s v="Tesseramento"/>
    <x v="1"/>
    <x v="3"/>
    <x v="0"/>
    <m/>
  </r>
  <r>
    <n v="151507"/>
    <x v="0"/>
    <x v="0"/>
    <x v="0"/>
    <x v="0"/>
    <x v="7"/>
    <x v="51"/>
    <x v="0"/>
    <x v="1"/>
    <s v="Tesseramento"/>
    <x v="1"/>
    <x v="1"/>
    <x v="0"/>
    <m/>
  </r>
  <r>
    <n v="168938"/>
    <x v="0"/>
    <x v="0"/>
    <x v="0"/>
    <x v="0"/>
    <x v="9"/>
    <x v="117"/>
    <x v="0"/>
    <x v="0"/>
    <s v="Tesseramento"/>
    <x v="1"/>
    <x v="0"/>
    <x v="0"/>
    <m/>
  </r>
  <r>
    <n v="38102"/>
    <x v="0"/>
    <x v="0"/>
    <x v="0"/>
    <x v="0"/>
    <x v="9"/>
    <x v="117"/>
    <x v="0"/>
    <x v="0"/>
    <s v="Tesseramento"/>
    <x v="1"/>
    <x v="0"/>
    <x v="0"/>
    <m/>
  </r>
  <r>
    <n v="107414"/>
    <x v="0"/>
    <x v="0"/>
    <x v="0"/>
    <x v="1"/>
    <x v="9"/>
    <x v="117"/>
    <x v="0"/>
    <x v="0"/>
    <s v="Tesseramento"/>
    <x v="1"/>
    <x v="4"/>
    <x v="0"/>
    <m/>
  </r>
  <r>
    <n v="170246"/>
    <x v="0"/>
    <x v="0"/>
    <x v="0"/>
    <x v="1"/>
    <x v="9"/>
    <x v="117"/>
    <x v="0"/>
    <x v="1"/>
    <s v="Tesseramento"/>
    <x v="1"/>
    <x v="4"/>
    <x v="0"/>
    <m/>
  </r>
  <r>
    <n v="48907"/>
    <x v="0"/>
    <x v="0"/>
    <x v="0"/>
    <x v="0"/>
    <x v="9"/>
    <x v="117"/>
    <x v="0"/>
    <x v="1"/>
    <s v="Tesseramento"/>
    <x v="1"/>
    <x v="4"/>
    <x v="0"/>
    <m/>
  </r>
  <r>
    <n v="88525"/>
    <x v="0"/>
    <x v="0"/>
    <x v="0"/>
    <x v="0"/>
    <x v="9"/>
    <x v="117"/>
    <x v="0"/>
    <x v="0"/>
    <s v="Tesseramento"/>
    <x v="1"/>
    <x v="0"/>
    <x v="0"/>
    <m/>
  </r>
  <r>
    <n v="98792"/>
    <x v="0"/>
    <x v="0"/>
    <x v="0"/>
    <x v="0"/>
    <x v="9"/>
    <x v="117"/>
    <x v="0"/>
    <x v="0"/>
    <s v="Tesseramento"/>
    <x v="1"/>
    <x v="0"/>
    <x v="0"/>
    <m/>
  </r>
  <r>
    <n v="5917"/>
    <x v="0"/>
    <x v="0"/>
    <x v="0"/>
    <x v="0"/>
    <x v="9"/>
    <x v="117"/>
    <x v="0"/>
    <x v="0"/>
    <s v="Tesseramento"/>
    <x v="1"/>
    <x v="4"/>
    <x v="0"/>
    <m/>
  </r>
  <r>
    <n v="24902"/>
    <x v="0"/>
    <x v="0"/>
    <x v="0"/>
    <x v="0"/>
    <x v="9"/>
    <x v="117"/>
    <x v="0"/>
    <x v="0"/>
    <s v="Tesseramento"/>
    <x v="1"/>
    <x v="4"/>
    <x v="0"/>
    <m/>
  </r>
  <r>
    <n v="226073"/>
    <x v="0"/>
    <x v="0"/>
    <x v="0"/>
    <x v="0"/>
    <x v="9"/>
    <x v="117"/>
    <x v="0"/>
    <x v="0"/>
    <s v="Tesseramento"/>
    <x v="1"/>
    <x v="0"/>
    <x v="0"/>
    <m/>
  </r>
  <r>
    <n v="162704"/>
    <x v="0"/>
    <x v="0"/>
    <x v="0"/>
    <x v="0"/>
    <x v="9"/>
    <x v="117"/>
    <x v="0"/>
    <x v="1"/>
    <s v="Tesseramento"/>
    <x v="1"/>
    <x v="0"/>
    <x v="0"/>
    <m/>
  </r>
  <r>
    <n v="38215"/>
    <x v="0"/>
    <x v="0"/>
    <x v="0"/>
    <x v="0"/>
    <x v="9"/>
    <x v="117"/>
    <x v="0"/>
    <x v="0"/>
    <s v="Tesseramento"/>
    <x v="1"/>
    <x v="4"/>
    <x v="0"/>
    <m/>
  </r>
  <r>
    <n v="164843"/>
    <x v="0"/>
    <x v="0"/>
    <x v="0"/>
    <x v="0"/>
    <x v="9"/>
    <x v="117"/>
    <x v="0"/>
    <x v="1"/>
    <s v="Tesseramento"/>
    <x v="1"/>
    <x v="3"/>
    <x v="0"/>
    <m/>
  </r>
  <r>
    <n v="28387"/>
    <x v="0"/>
    <x v="0"/>
    <x v="0"/>
    <x v="0"/>
    <x v="9"/>
    <x v="117"/>
    <x v="0"/>
    <x v="1"/>
    <s v="Tesseramento"/>
    <x v="1"/>
    <x v="4"/>
    <x v="0"/>
    <m/>
  </r>
  <r>
    <n v="38220"/>
    <x v="0"/>
    <x v="0"/>
    <x v="0"/>
    <x v="0"/>
    <x v="9"/>
    <x v="117"/>
    <x v="0"/>
    <x v="0"/>
    <s v="Tesseramento"/>
    <x v="1"/>
    <x v="4"/>
    <x v="0"/>
    <m/>
  </r>
  <r>
    <n v="38243"/>
    <x v="0"/>
    <x v="0"/>
    <x v="0"/>
    <x v="0"/>
    <x v="9"/>
    <x v="117"/>
    <x v="0"/>
    <x v="0"/>
    <s v="Tesseramento"/>
    <x v="1"/>
    <x v="0"/>
    <x v="0"/>
    <m/>
  </r>
  <r>
    <n v="80394"/>
    <x v="0"/>
    <x v="0"/>
    <x v="0"/>
    <x v="0"/>
    <x v="9"/>
    <x v="117"/>
    <x v="0"/>
    <x v="0"/>
    <s v="Tesseramento"/>
    <x v="1"/>
    <x v="4"/>
    <x v="0"/>
    <m/>
  </r>
  <r>
    <n v="218721"/>
    <x v="0"/>
    <x v="0"/>
    <x v="0"/>
    <x v="0"/>
    <x v="9"/>
    <x v="117"/>
    <x v="0"/>
    <x v="0"/>
    <s v="Tesseramento"/>
    <x v="1"/>
    <x v="4"/>
    <x v="0"/>
    <m/>
  </r>
  <r>
    <n v="155190"/>
    <x v="0"/>
    <x v="0"/>
    <x v="0"/>
    <x v="4"/>
    <x v="9"/>
    <x v="117"/>
    <x v="0"/>
    <x v="0"/>
    <s v="Tesseramento"/>
    <x v="1"/>
    <x v="3"/>
    <x v="0"/>
    <m/>
  </r>
  <r>
    <n v="57875"/>
    <x v="0"/>
    <x v="0"/>
    <x v="0"/>
    <x v="0"/>
    <x v="9"/>
    <x v="117"/>
    <x v="0"/>
    <x v="0"/>
    <s v="Tesseramento"/>
    <x v="1"/>
    <x v="3"/>
    <x v="0"/>
    <m/>
  </r>
  <r>
    <n v="38301"/>
    <x v="0"/>
    <x v="0"/>
    <x v="0"/>
    <x v="0"/>
    <x v="9"/>
    <x v="117"/>
    <x v="0"/>
    <x v="0"/>
    <s v="Tesseramento"/>
    <x v="1"/>
    <x v="4"/>
    <x v="0"/>
    <m/>
  </r>
  <r>
    <n v="166071"/>
    <x v="0"/>
    <x v="0"/>
    <x v="0"/>
    <x v="0"/>
    <x v="9"/>
    <x v="117"/>
    <x v="0"/>
    <x v="0"/>
    <s v="Tesseramento"/>
    <x v="1"/>
    <x v="3"/>
    <x v="0"/>
    <m/>
  </r>
  <r>
    <n v="90308"/>
    <x v="0"/>
    <x v="0"/>
    <x v="0"/>
    <x v="0"/>
    <x v="9"/>
    <x v="117"/>
    <x v="0"/>
    <x v="0"/>
    <s v="Tesseramento"/>
    <x v="1"/>
    <x v="1"/>
    <x v="0"/>
    <m/>
  </r>
  <r>
    <n v="94017"/>
    <x v="0"/>
    <x v="0"/>
    <x v="0"/>
    <x v="0"/>
    <x v="9"/>
    <x v="117"/>
    <x v="0"/>
    <x v="0"/>
    <s v="Tesseramento"/>
    <x v="1"/>
    <x v="4"/>
    <x v="0"/>
    <m/>
  </r>
  <r>
    <n v="44831"/>
    <x v="0"/>
    <x v="0"/>
    <x v="0"/>
    <x v="0"/>
    <x v="7"/>
    <x v="135"/>
    <x v="0"/>
    <x v="1"/>
    <s v="Tesseramento"/>
    <x v="1"/>
    <x v="4"/>
    <x v="0"/>
    <m/>
  </r>
  <r>
    <n v="53516"/>
    <x v="0"/>
    <x v="0"/>
    <x v="0"/>
    <x v="0"/>
    <x v="7"/>
    <x v="135"/>
    <x v="0"/>
    <x v="1"/>
    <s v="Tesseramento"/>
    <x v="1"/>
    <x v="4"/>
    <x v="0"/>
    <m/>
  </r>
  <r>
    <n v="56727"/>
    <x v="0"/>
    <x v="0"/>
    <x v="0"/>
    <x v="0"/>
    <x v="7"/>
    <x v="135"/>
    <x v="0"/>
    <x v="0"/>
    <s v="Tesseramento"/>
    <x v="1"/>
    <x v="4"/>
    <x v="0"/>
    <m/>
  </r>
  <r>
    <n v="105239"/>
    <x v="0"/>
    <x v="0"/>
    <x v="0"/>
    <x v="0"/>
    <x v="1"/>
    <x v="1"/>
    <x v="0"/>
    <x v="1"/>
    <s v="Tesseramento"/>
    <x v="0"/>
    <x v="4"/>
    <x v="0"/>
    <m/>
  </r>
  <r>
    <n v="185769"/>
    <x v="0"/>
    <x v="0"/>
    <x v="0"/>
    <x v="0"/>
    <x v="3"/>
    <x v="85"/>
    <x v="0"/>
    <x v="0"/>
    <s v="Tesseramento"/>
    <x v="1"/>
    <x v="3"/>
    <x v="0"/>
    <m/>
  </r>
  <r>
    <n v="125462"/>
    <x v="0"/>
    <x v="0"/>
    <x v="0"/>
    <x v="1"/>
    <x v="3"/>
    <x v="85"/>
    <x v="0"/>
    <x v="0"/>
    <s v="Tesseramento"/>
    <x v="1"/>
    <x v="0"/>
    <x v="0"/>
    <m/>
  </r>
  <r>
    <n v="137189"/>
    <x v="0"/>
    <x v="0"/>
    <x v="0"/>
    <x v="0"/>
    <x v="3"/>
    <x v="85"/>
    <x v="0"/>
    <x v="0"/>
    <s v="Tesseramento"/>
    <x v="1"/>
    <x v="4"/>
    <x v="0"/>
    <m/>
  </r>
  <r>
    <n v="215029"/>
    <x v="0"/>
    <x v="0"/>
    <x v="0"/>
    <x v="0"/>
    <x v="3"/>
    <x v="85"/>
    <x v="0"/>
    <x v="0"/>
    <s v="Tesseramento"/>
    <x v="1"/>
    <x v="4"/>
    <x v="0"/>
    <m/>
  </r>
  <r>
    <n v="205732"/>
    <x v="0"/>
    <x v="0"/>
    <x v="0"/>
    <x v="0"/>
    <x v="3"/>
    <x v="85"/>
    <x v="0"/>
    <x v="0"/>
    <s v="Tesseramento"/>
    <x v="1"/>
    <x v="0"/>
    <x v="0"/>
    <m/>
  </r>
  <r>
    <n v="125860"/>
    <x v="0"/>
    <x v="0"/>
    <x v="0"/>
    <x v="0"/>
    <x v="3"/>
    <x v="85"/>
    <x v="0"/>
    <x v="0"/>
    <s v="Tesseramento"/>
    <x v="1"/>
    <x v="0"/>
    <x v="0"/>
    <m/>
  </r>
  <r>
    <n v="148105"/>
    <x v="0"/>
    <x v="0"/>
    <x v="0"/>
    <x v="0"/>
    <x v="3"/>
    <x v="85"/>
    <x v="0"/>
    <x v="0"/>
    <s v="Tesseramento"/>
    <x v="1"/>
    <x v="0"/>
    <x v="0"/>
    <m/>
  </r>
  <r>
    <n v="155077"/>
    <x v="0"/>
    <x v="0"/>
    <x v="0"/>
    <x v="0"/>
    <x v="3"/>
    <x v="85"/>
    <x v="0"/>
    <x v="0"/>
    <s v="Tesseramento"/>
    <x v="1"/>
    <x v="0"/>
    <x v="0"/>
    <m/>
  </r>
  <r>
    <n v="178600"/>
    <x v="0"/>
    <x v="0"/>
    <x v="0"/>
    <x v="0"/>
    <x v="3"/>
    <x v="85"/>
    <x v="0"/>
    <x v="0"/>
    <s v="Tesseramento"/>
    <x v="1"/>
    <x v="0"/>
    <x v="0"/>
    <m/>
  </r>
  <r>
    <n v="149006"/>
    <x v="0"/>
    <x v="0"/>
    <x v="0"/>
    <x v="0"/>
    <x v="3"/>
    <x v="85"/>
    <x v="0"/>
    <x v="0"/>
    <s v="Tesseramento"/>
    <x v="1"/>
    <x v="4"/>
    <x v="0"/>
    <m/>
  </r>
  <r>
    <n v="178601"/>
    <x v="0"/>
    <x v="0"/>
    <x v="0"/>
    <x v="0"/>
    <x v="3"/>
    <x v="85"/>
    <x v="0"/>
    <x v="0"/>
    <s v="Tesseramento"/>
    <x v="1"/>
    <x v="0"/>
    <x v="0"/>
    <m/>
  </r>
  <r>
    <n v="123264"/>
    <x v="0"/>
    <x v="0"/>
    <x v="0"/>
    <x v="0"/>
    <x v="3"/>
    <x v="85"/>
    <x v="0"/>
    <x v="0"/>
    <s v="Tesseramento"/>
    <x v="1"/>
    <x v="4"/>
    <x v="0"/>
    <m/>
  </r>
  <r>
    <n v="127440"/>
    <x v="0"/>
    <x v="0"/>
    <x v="0"/>
    <x v="0"/>
    <x v="3"/>
    <x v="85"/>
    <x v="0"/>
    <x v="0"/>
    <s v="Tesseramento"/>
    <x v="1"/>
    <x v="0"/>
    <x v="0"/>
    <m/>
  </r>
  <r>
    <n v="123277"/>
    <x v="0"/>
    <x v="0"/>
    <x v="0"/>
    <x v="0"/>
    <x v="3"/>
    <x v="85"/>
    <x v="0"/>
    <x v="0"/>
    <s v="Tesseramento"/>
    <x v="1"/>
    <x v="3"/>
    <x v="0"/>
    <m/>
  </r>
  <r>
    <n v="90357"/>
    <x v="0"/>
    <x v="0"/>
    <x v="0"/>
    <x v="0"/>
    <x v="7"/>
    <x v="202"/>
    <x v="0"/>
    <x v="1"/>
    <s v="Tesseramento"/>
    <x v="1"/>
    <x v="4"/>
    <x v="0"/>
    <m/>
  </r>
  <r>
    <n v="11644"/>
    <x v="0"/>
    <x v="0"/>
    <x v="0"/>
    <x v="0"/>
    <x v="7"/>
    <x v="202"/>
    <x v="0"/>
    <x v="0"/>
    <s v="Tesseramento"/>
    <x v="1"/>
    <x v="4"/>
    <x v="0"/>
    <m/>
  </r>
  <r>
    <n v="173928"/>
    <x v="0"/>
    <x v="0"/>
    <x v="0"/>
    <x v="0"/>
    <x v="7"/>
    <x v="210"/>
    <x v="0"/>
    <x v="0"/>
    <s v="Tesseramento"/>
    <x v="0"/>
    <x v="0"/>
    <x v="0"/>
    <m/>
  </r>
  <r>
    <n v="173930"/>
    <x v="0"/>
    <x v="0"/>
    <x v="0"/>
    <x v="1"/>
    <x v="7"/>
    <x v="210"/>
    <x v="0"/>
    <x v="1"/>
    <s v="Tesseramento"/>
    <x v="0"/>
    <x v="3"/>
    <x v="0"/>
    <m/>
  </r>
  <r>
    <n v="97752"/>
    <x v="0"/>
    <x v="0"/>
    <x v="0"/>
    <x v="0"/>
    <x v="7"/>
    <x v="210"/>
    <x v="0"/>
    <x v="0"/>
    <s v="Tesseramento"/>
    <x v="0"/>
    <x v="4"/>
    <x v="0"/>
    <m/>
  </r>
  <r>
    <n v="97755"/>
    <x v="0"/>
    <x v="0"/>
    <x v="0"/>
    <x v="0"/>
    <x v="7"/>
    <x v="210"/>
    <x v="0"/>
    <x v="1"/>
    <s v="Tesseramento"/>
    <x v="0"/>
    <x v="4"/>
    <x v="0"/>
    <m/>
  </r>
  <r>
    <n v="184021"/>
    <x v="0"/>
    <x v="0"/>
    <x v="0"/>
    <x v="1"/>
    <x v="4"/>
    <x v="166"/>
    <x v="0"/>
    <x v="1"/>
    <s v="Tesseramento"/>
    <x v="1"/>
    <x v="4"/>
    <x v="0"/>
    <m/>
  </r>
  <r>
    <n v="37544"/>
    <x v="0"/>
    <x v="0"/>
    <x v="0"/>
    <x v="0"/>
    <x v="7"/>
    <x v="161"/>
    <x v="0"/>
    <x v="0"/>
    <s v="Tesseramento"/>
    <x v="0"/>
    <x v="0"/>
    <x v="0"/>
    <m/>
  </r>
  <r>
    <n v="69415"/>
    <x v="0"/>
    <x v="0"/>
    <x v="0"/>
    <x v="0"/>
    <x v="7"/>
    <x v="161"/>
    <x v="0"/>
    <x v="0"/>
    <s v="Tesseramento"/>
    <x v="0"/>
    <x v="1"/>
    <x v="0"/>
    <m/>
  </r>
  <r>
    <n v="25710"/>
    <x v="0"/>
    <x v="0"/>
    <x v="0"/>
    <x v="0"/>
    <x v="7"/>
    <x v="161"/>
    <x v="0"/>
    <x v="0"/>
    <s v="Tesseramento"/>
    <x v="0"/>
    <x v="1"/>
    <x v="0"/>
    <m/>
  </r>
  <r>
    <n v="152409"/>
    <x v="0"/>
    <x v="0"/>
    <x v="0"/>
    <x v="0"/>
    <x v="7"/>
    <x v="210"/>
    <x v="0"/>
    <x v="1"/>
    <s v="Tesseramento"/>
    <x v="0"/>
    <x v="0"/>
    <x v="0"/>
    <m/>
  </r>
  <r>
    <n v="137770"/>
    <x v="1"/>
    <x v="0"/>
    <x v="0"/>
    <x v="0"/>
    <x v="15"/>
    <x v="203"/>
    <x v="0"/>
    <x v="1"/>
    <s v="Tesseramento"/>
    <x v="1"/>
    <x v="2"/>
    <x v="0"/>
    <s v="BG"/>
  </r>
  <r>
    <n v="210191"/>
    <x v="1"/>
    <x v="0"/>
    <x v="0"/>
    <x v="0"/>
    <x v="15"/>
    <x v="203"/>
    <x v="0"/>
    <x v="0"/>
    <s v="Tesseramento"/>
    <x v="1"/>
    <x v="6"/>
    <x v="0"/>
    <s v="B"/>
  </r>
  <r>
    <n v="195299"/>
    <x v="0"/>
    <x v="0"/>
    <x v="0"/>
    <x v="0"/>
    <x v="15"/>
    <x v="203"/>
    <x v="0"/>
    <x v="0"/>
    <s v="Tesseramento"/>
    <x v="1"/>
    <x v="0"/>
    <x v="0"/>
    <m/>
  </r>
  <r>
    <n v="142831"/>
    <x v="0"/>
    <x v="0"/>
    <x v="0"/>
    <x v="0"/>
    <x v="1"/>
    <x v="319"/>
    <x v="0"/>
    <x v="1"/>
    <s v="Tesseramento"/>
    <x v="1"/>
    <x v="1"/>
    <x v="0"/>
    <m/>
  </r>
  <r>
    <n v="145121"/>
    <x v="0"/>
    <x v="0"/>
    <x v="0"/>
    <x v="0"/>
    <x v="1"/>
    <x v="319"/>
    <x v="0"/>
    <x v="0"/>
    <s v="Tesseramento"/>
    <x v="1"/>
    <x v="1"/>
    <x v="0"/>
    <m/>
  </r>
  <r>
    <n v="225192"/>
    <x v="0"/>
    <x v="0"/>
    <x v="0"/>
    <x v="0"/>
    <x v="11"/>
    <x v="280"/>
    <x v="0"/>
    <x v="0"/>
    <s v="Tesseramento"/>
    <x v="0"/>
    <x v="3"/>
    <x v="0"/>
    <m/>
  </r>
  <r>
    <n v="202949"/>
    <x v="0"/>
    <x v="0"/>
    <x v="0"/>
    <x v="0"/>
    <x v="1"/>
    <x v="1"/>
    <x v="0"/>
    <x v="0"/>
    <s v="Tesseramento"/>
    <x v="0"/>
    <x v="3"/>
    <x v="0"/>
    <m/>
  </r>
  <r>
    <n v="150541"/>
    <x v="0"/>
    <x v="0"/>
    <x v="0"/>
    <x v="2"/>
    <x v="7"/>
    <x v="51"/>
    <x v="0"/>
    <x v="1"/>
    <s v="Tesseramento"/>
    <x v="1"/>
    <x v="4"/>
    <x v="0"/>
    <m/>
  </r>
  <r>
    <n v="144952"/>
    <x v="1"/>
    <x v="0"/>
    <x v="0"/>
    <x v="0"/>
    <x v="7"/>
    <x v="109"/>
    <x v="0"/>
    <x v="0"/>
    <s v="Tesseramento"/>
    <x v="1"/>
    <x v="2"/>
    <x v="0"/>
    <m/>
  </r>
  <r>
    <n v="219052"/>
    <x v="0"/>
    <x v="0"/>
    <x v="0"/>
    <x v="3"/>
    <x v="7"/>
    <x v="109"/>
    <x v="0"/>
    <x v="1"/>
    <s v="Tesseramento"/>
    <x v="1"/>
    <x v="3"/>
    <x v="0"/>
    <m/>
  </r>
  <r>
    <n v="219055"/>
    <x v="1"/>
    <x v="0"/>
    <x v="0"/>
    <x v="0"/>
    <x v="7"/>
    <x v="109"/>
    <x v="0"/>
    <x v="0"/>
    <s v="Tesseramento"/>
    <x v="1"/>
    <x v="7"/>
    <x v="0"/>
    <m/>
  </r>
  <r>
    <n v="234688"/>
    <x v="0"/>
    <x v="0"/>
    <x v="1"/>
    <x v="3"/>
    <x v="15"/>
    <x v="247"/>
    <x v="0"/>
    <x v="0"/>
    <s v="Tesseramento"/>
    <x v="1"/>
    <x v="0"/>
    <x v="0"/>
    <m/>
  </r>
  <r>
    <n v="205262"/>
    <x v="0"/>
    <x v="0"/>
    <x v="0"/>
    <x v="2"/>
    <x v="7"/>
    <x v="109"/>
    <x v="0"/>
    <x v="1"/>
    <s v="Tesseramento"/>
    <x v="1"/>
    <x v="4"/>
    <x v="0"/>
    <m/>
  </r>
  <r>
    <n v="141873"/>
    <x v="0"/>
    <x v="0"/>
    <x v="0"/>
    <x v="0"/>
    <x v="7"/>
    <x v="109"/>
    <x v="0"/>
    <x v="0"/>
    <s v="Tesseramento"/>
    <x v="1"/>
    <x v="4"/>
    <x v="0"/>
    <m/>
  </r>
  <r>
    <n v="25304"/>
    <x v="0"/>
    <x v="0"/>
    <x v="0"/>
    <x v="0"/>
    <x v="7"/>
    <x v="109"/>
    <x v="0"/>
    <x v="0"/>
    <s v="Tesseramento"/>
    <x v="1"/>
    <x v="4"/>
    <x v="0"/>
    <m/>
  </r>
  <r>
    <n v="141869"/>
    <x v="0"/>
    <x v="0"/>
    <x v="0"/>
    <x v="0"/>
    <x v="7"/>
    <x v="109"/>
    <x v="0"/>
    <x v="1"/>
    <s v="Tesseramento"/>
    <x v="1"/>
    <x v="4"/>
    <x v="0"/>
    <m/>
  </r>
  <r>
    <n v="44480"/>
    <x v="0"/>
    <x v="0"/>
    <x v="0"/>
    <x v="0"/>
    <x v="7"/>
    <x v="109"/>
    <x v="0"/>
    <x v="0"/>
    <s v="Tesseramento"/>
    <x v="1"/>
    <x v="4"/>
    <x v="0"/>
    <m/>
  </r>
  <r>
    <n v="169302"/>
    <x v="0"/>
    <x v="0"/>
    <x v="0"/>
    <x v="1"/>
    <x v="7"/>
    <x v="109"/>
    <x v="0"/>
    <x v="0"/>
    <s v="Tesseramento"/>
    <x v="1"/>
    <x v="0"/>
    <x v="0"/>
    <m/>
  </r>
  <r>
    <n v="155513"/>
    <x v="0"/>
    <x v="0"/>
    <x v="0"/>
    <x v="1"/>
    <x v="7"/>
    <x v="109"/>
    <x v="0"/>
    <x v="1"/>
    <s v="Tesseramento"/>
    <x v="1"/>
    <x v="0"/>
    <x v="0"/>
    <m/>
  </r>
  <r>
    <n v="234689"/>
    <x v="0"/>
    <x v="0"/>
    <x v="1"/>
    <x v="1"/>
    <x v="15"/>
    <x v="247"/>
    <x v="0"/>
    <x v="0"/>
    <s v="Tesseramento"/>
    <x v="1"/>
    <x v="0"/>
    <x v="0"/>
    <m/>
  </r>
  <r>
    <n v="184732"/>
    <x v="0"/>
    <x v="0"/>
    <x v="0"/>
    <x v="0"/>
    <x v="1"/>
    <x v="26"/>
    <x v="0"/>
    <x v="0"/>
    <s v="Tesseramento"/>
    <x v="1"/>
    <x v="1"/>
    <x v="0"/>
    <m/>
  </r>
  <r>
    <n v="147407"/>
    <x v="0"/>
    <x v="0"/>
    <x v="0"/>
    <x v="0"/>
    <x v="1"/>
    <x v="26"/>
    <x v="0"/>
    <x v="0"/>
    <s v="Tesseramento"/>
    <x v="1"/>
    <x v="3"/>
    <x v="0"/>
    <m/>
  </r>
  <r>
    <n v="32644"/>
    <x v="0"/>
    <x v="0"/>
    <x v="0"/>
    <x v="0"/>
    <x v="1"/>
    <x v="26"/>
    <x v="0"/>
    <x v="0"/>
    <s v="Tesseramento"/>
    <x v="1"/>
    <x v="0"/>
    <x v="0"/>
    <m/>
  </r>
  <r>
    <n v="127456"/>
    <x v="0"/>
    <x v="0"/>
    <x v="0"/>
    <x v="0"/>
    <x v="1"/>
    <x v="26"/>
    <x v="0"/>
    <x v="0"/>
    <s v="Tesseramento"/>
    <x v="1"/>
    <x v="1"/>
    <x v="0"/>
    <m/>
  </r>
  <r>
    <n v="91899"/>
    <x v="0"/>
    <x v="0"/>
    <x v="0"/>
    <x v="0"/>
    <x v="1"/>
    <x v="26"/>
    <x v="0"/>
    <x v="0"/>
    <s v="Tesseramento"/>
    <x v="1"/>
    <x v="4"/>
    <x v="0"/>
    <m/>
  </r>
  <r>
    <n v="82122"/>
    <x v="0"/>
    <x v="0"/>
    <x v="0"/>
    <x v="0"/>
    <x v="1"/>
    <x v="26"/>
    <x v="0"/>
    <x v="1"/>
    <s v="Tesseramento"/>
    <x v="1"/>
    <x v="3"/>
    <x v="0"/>
    <m/>
  </r>
  <r>
    <n v="129503"/>
    <x v="0"/>
    <x v="0"/>
    <x v="0"/>
    <x v="0"/>
    <x v="1"/>
    <x v="26"/>
    <x v="0"/>
    <x v="0"/>
    <s v="Tesseramento"/>
    <x v="1"/>
    <x v="1"/>
    <x v="0"/>
    <m/>
  </r>
  <r>
    <n v="166945"/>
    <x v="0"/>
    <x v="0"/>
    <x v="0"/>
    <x v="0"/>
    <x v="1"/>
    <x v="26"/>
    <x v="0"/>
    <x v="0"/>
    <s v="Tesseramento"/>
    <x v="1"/>
    <x v="0"/>
    <x v="0"/>
    <m/>
  </r>
  <r>
    <n v="166946"/>
    <x v="0"/>
    <x v="0"/>
    <x v="0"/>
    <x v="0"/>
    <x v="1"/>
    <x v="26"/>
    <x v="0"/>
    <x v="1"/>
    <s v="Tesseramento"/>
    <x v="1"/>
    <x v="0"/>
    <x v="0"/>
    <m/>
  </r>
  <r>
    <n v="203681"/>
    <x v="0"/>
    <x v="0"/>
    <x v="0"/>
    <x v="0"/>
    <x v="1"/>
    <x v="26"/>
    <x v="0"/>
    <x v="0"/>
    <s v="Tesseramento"/>
    <x v="1"/>
    <x v="0"/>
    <x v="0"/>
    <m/>
  </r>
  <r>
    <n v="234888"/>
    <x v="0"/>
    <x v="0"/>
    <x v="1"/>
    <x v="1"/>
    <x v="7"/>
    <x v="175"/>
    <x v="0"/>
    <x v="0"/>
    <s v="Tesseramento"/>
    <x v="0"/>
    <x v="0"/>
    <x v="0"/>
    <m/>
  </r>
  <r>
    <n v="227342"/>
    <x v="0"/>
    <x v="0"/>
    <x v="0"/>
    <x v="1"/>
    <x v="1"/>
    <x v="26"/>
    <x v="0"/>
    <x v="0"/>
    <s v="Tesseramento"/>
    <x v="1"/>
    <x v="1"/>
    <x v="0"/>
    <m/>
  </r>
  <r>
    <n v="157258"/>
    <x v="0"/>
    <x v="0"/>
    <x v="0"/>
    <x v="0"/>
    <x v="1"/>
    <x v="26"/>
    <x v="0"/>
    <x v="0"/>
    <s v="Tesseramento"/>
    <x v="1"/>
    <x v="0"/>
    <x v="0"/>
    <m/>
  </r>
  <r>
    <n v="197919"/>
    <x v="0"/>
    <x v="0"/>
    <x v="0"/>
    <x v="0"/>
    <x v="1"/>
    <x v="26"/>
    <x v="0"/>
    <x v="1"/>
    <s v="Tesseramento"/>
    <x v="1"/>
    <x v="3"/>
    <x v="0"/>
    <m/>
  </r>
  <r>
    <n v="82587"/>
    <x v="0"/>
    <x v="0"/>
    <x v="0"/>
    <x v="0"/>
    <x v="1"/>
    <x v="26"/>
    <x v="0"/>
    <x v="1"/>
    <s v="Tesseramento"/>
    <x v="1"/>
    <x v="4"/>
    <x v="0"/>
    <m/>
  </r>
  <r>
    <n v="171416"/>
    <x v="0"/>
    <x v="0"/>
    <x v="0"/>
    <x v="0"/>
    <x v="1"/>
    <x v="324"/>
    <x v="0"/>
    <x v="0"/>
    <s v="Tesseramento"/>
    <x v="1"/>
    <x v="1"/>
    <x v="0"/>
    <m/>
  </r>
  <r>
    <n v="181649"/>
    <x v="0"/>
    <x v="0"/>
    <x v="0"/>
    <x v="0"/>
    <x v="1"/>
    <x v="324"/>
    <x v="0"/>
    <x v="0"/>
    <s v="Tesseramento"/>
    <x v="1"/>
    <x v="3"/>
    <x v="0"/>
    <m/>
  </r>
  <r>
    <n v="52171"/>
    <x v="0"/>
    <x v="0"/>
    <x v="0"/>
    <x v="0"/>
    <x v="1"/>
    <x v="26"/>
    <x v="0"/>
    <x v="0"/>
    <s v="Tesseramento"/>
    <x v="1"/>
    <x v="4"/>
    <x v="0"/>
    <m/>
  </r>
  <r>
    <n v="74087"/>
    <x v="0"/>
    <x v="0"/>
    <x v="0"/>
    <x v="0"/>
    <x v="1"/>
    <x v="26"/>
    <x v="0"/>
    <x v="0"/>
    <s v="Tesseramento"/>
    <x v="1"/>
    <x v="0"/>
    <x v="0"/>
    <m/>
  </r>
  <r>
    <n v="117116"/>
    <x v="0"/>
    <x v="0"/>
    <x v="0"/>
    <x v="0"/>
    <x v="1"/>
    <x v="26"/>
    <x v="0"/>
    <x v="1"/>
    <s v="Tesseramento"/>
    <x v="1"/>
    <x v="0"/>
    <x v="0"/>
    <m/>
  </r>
  <r>
    <n v="32764"/>
    <x v="0"/>
    <x v="0"/>
    <x v="0"/>
    <x v="4"/>
    <x v="1"/>
    <x v="324"/>
    <x v="0"/>
    <x v="0"/>
    <s v="Tesseramento"/>
    <x v="1"/>
    <x v="3"/>
    <x v="0"/>
    <m/>
  </r>
  <r>
    <n v="36303"/>
    <x v="0"/>
    <x v="0"/>
    <x v="0"/>
    <x v="0"/>
    <x v="1"/>
    <x v="324"/>
    <x v="0"/>
    <x v="0"/>
    <s v="Tesseramento"/>
    <x v="1"/>
    <x v="3"/>
    <x v="0"/>
    <m/>
  </r>
  <r>
    <n v="146048"/>
    <x v="0"/>
    <x v="0"/>
    <x v="0"/>
    <x v="0"/>
    <x v="1"/>
    <x v="324"/>
    <x v="0"/>
    <x v="0"/>
    <s v="Tesseramento"/>
    <x v="1"/>
    <x v="4"/>
    <x v="0"/>
    <m/>
  </r>
  <r>
    <n v="46220"/>
    <x v="0"/>
    <x v="0"/>
    <x v="0"/>
    <x v="0"/>
    <x v="1"/>
    <x v="324"/>
    <x v="0"/>
    <x v="0"/>
    <s v="Tesseramento"/>
    <x v="1"/>
    <x v="3"/>
    <x v="0"/>
    <m/>
  </r>
  <r>
    <n v="123336"/>
    <x v="0"/>
    <x v="0"/>
    <x v="0"/>
    <x v="0"/>
    <x v="1"/>
    <x v="324"/>
    <x v="0"/>
    <x v="1"/>
    <s v="Tesseramento"/>
    <x v="1"/>
    <x v="4"/>
    <x v="0"/>
    <m/>
  </r>
  <r>
    <n v="30696"/>
    <x v="0"/>
    <x v="0"/>
    <x v="0"/>
    <x v="0"/>
    <x v="4"/>
    <x v="166"/>
    <x v="0"/>
    <x v="0"/>
    <s v="Tesseramento"/>
    <x v="1"/>
    <x v="4"/>
    <x v="0"/>
    <m/>
  </r>
  <r>
    <n v="196742"/>
    <x v="0"/>
    <x v="0"/>
    <x v="0"/>
    <x v="0"/>
    <x v="1"/>
    <x v="20"/>
    <x v="0"/>
    <x v="0"/>
    <s v="Tesseramento"/>
    <x v="0"/>
    <x v="3"/>
    <x v="0"/>
    <m/>
  </r>
  <r>
    <n v="216121"/>
    <x v="1"/>
    <x v="0"/>
    <x v="0"/>
    <x v="0"/>
    <x v="1"/>
    <x v="73"/>
    <x v="0"/>
    <x v="0"/>
    <s v="Tesseramento"/>
    <x v="1"/>
    <x v="5"/>
    <x v="0"/>
    <m/>
  </r>
  <r>
    <n v="217185"/>
    <x v="0"/>
    <x v="0"/>
    <x v="0"/>
    <x v="0"/>
    <x v="1"/>
    <x v="73"/>
    <x v="0"/>
    <x v="0"/>
    <s v="Tesseramento"/>
    <x v="1"/>
    <x v="3"/>
    <x v="0"/>
    <m/>
  </r>
  <r>
    <n v="111065"/>
    <x v="0"/>
    <x v="0"/>
    <x v="0"/>
    <x v="0"/>
    <x v="1"/>
    <x v="73"/>
    <x v="0"/>
    <x v="0"/>
    <s v="Tesseramento"/>
    <x v="1"/>
    <x v="4"/>
    <x v="0"/>
    <m/>
  </r>
  <r>
    <n v="104311"/>
    <x v="0"/>
    <x v="0"/>
    <x v="0"/>
    <x v="0"/>
    <x v="1"/>
    <x v="73"/>
    <x v="0"/>
    <x v="0"/>
    <s v="Tesseramento"/>
    <x v="1"/>
    <x v="4"/>
    <x v="0"/>
    <m/>
  </r>
  <r>
    <n v="122107"/>
    <x v="0"/>
    <x v="0"/>
    <x v="0"/>
    <x v="0"/>
    <x v="1"/>
    <x v="73"/>
    <x v="0"/>
    <x v="0"/>
    <s v="Tesseramento"/>
    <x v="1"/>
    <x v="4"/>
    <x v="0"/>
    <m/>
  </r>
  <r>
    <n v="100653"/>
    <x v="0"/>
    <x v="0"/>
    <x v="0"/>
    <x v="0"/>
    <x v="1"/>
    <x v="73"/>
    <x v="0"/>
    <x v="1"/>
    <s v="Tesseramento"/>
    <x v="1"/>
    <x v="4"/>
    <x v="0"/>
    <m/>
  </r>
  <r>
    <n v="103282"/>
    <x v="0"/>
    <x v="0"/>
    <x v="0"/>
    <x v="0"/>
    <x v="1"/>
    <x v="73"/>
    <x v="0"/>
    <x v="0"/>
    <s v="Tesseramento"/>
    <x v="1"/>
    <x v="4"/>
    <x v="0"/>
    <m/>
  </r>
  <r>
    <n v="234620"/>
    <x v="0"/>
    <x v="0"/>
    <x v="1"/>
    <x v="1"/>
    <x v="1"/>
    <x v="324"/>
    <x v="0"/>
    <x v="1"/>
    <s v="Tesseramento"/>
    <x v="1"/>
    <x v="0"/>
    <x v="0"/>
    <m/>
  </r>
  <r>
    <n v="32385"/>
    <x v="0"/>
    <x v="0"/>
    <x v="2"/>
    <x v="0"/>
    <x v="1"/>
    <x v="73"/>
    <x v="0"/>
    <x v="0"/>
    <s v="Tesseramento"/>
    <x v="1"/>
    <x v="4"/>
    <x v="0"/>
    <m/>
  </r>
  <r>
    <n v="142579"/>
    <x v="0"/>
    <x v="0"/>
    <x v="0"/>
    <x v="0"/>
    <x v="1"/>
    <x v="73"/>
    <x v="0"/>
    <x v="0"/>
    <s v="Tesseramento"/>
    <x v="1"/>
    <x v="4"/>
    <x v="0"/>
    <m/>
  </r>
  <r>
    <n v="111066"/>
    <x v="0"/>
    <x v="0"/>
    <x v="0"/>
    <x v="0"/>
    <x v="1"/>
    <x v="73"/>
    <x v="0"/>
    <x v="0"/>
    <s v="Tesseramento"/>
    <x v="1"/>
    <x v="4"/>
    <x v="0"/>
    <m/>
  </r>
  <r>
    <n v="233363"/>
    <x v="0"/>
    <x v="0"/>
    <x v="0"/>
    <x v="1"/>
    <x v="6"/>
    <x v="299"/>
    <x v="0"/>
    <x v="0"/>
    <s v="Tesseramento"/>
    <x v="1"/>
    <x v="0"/>
    <x v="0"/>
    <m/>
  </r>
  <r>
    <n v="59808"/>
    <x v="0"/>
    <x v="0"/>
    <x v="0"/>
    <x v="0"/>
    <x v="1"/>
    <x v="73"/>
    <x v="0"/>
    <x v="0"/>
    <s v="Tesseramento"/>
    <x v="1"/>
    <x v="4"/>
    <x v="0"/>
    <m/>
  </r>
  <r>
    <n v="111068"/>
    <x v="0"/>
    <x v="0"/>
    <x v="0"/>
    <x v="0"/>
    <x v="1"/>
    <x v="73"/>
    <x v="0"/>
    <x v="0"/>
    <s v="Tesseramento"/>
    <x v="1"/>
    <x v="4"/>
    <x v="0"/>
    <m/>
  </r>
  <r>
    <n v="195959"/>
    <x v="0"/>
    <x v="0"/>
    <x v="0"/>
    <x v="0"/>
    <x v="1"/>
    <x v="73"/>
    <x v="0"/>
    <x v="0"/>
    <s v="Tesseramento"/>
    <x v="1"/>
    <x v="4"/>
    <x v="0"/>
    <m/>
  </r>
  <r>
    <n v="32397"/>
    <x v="0"/>
    <x v="0"/>
    <x v="0"/>
    <x v="0"/>
    <x v="1"/>
    <x v="73"/>
    <x v="0"/>
    <x v="0"/>
    <s v="Tesseramento"/>
    <x v="1"/>
    <x v="4"/>
    <x v="0"/>
    <m/>
  </r>
  <r>
    <n v="207776"/>
    <x v="0"/>
    <x v="0"/>
    <x v="0"/>
    <x v="0"/>
    <x v="7"/>
    <x v="191"/>
    <x v="0"/>
    <x v="0"/>
    <s v="Tesseramento"/>
    <x v="0"/>
    <x v="3"/>
    <x v="0"/>
    <m/>
  </r>
  <r>
    <n v="91657"/>
    <x v="0"/>
    <x v="0"/>
    <x v="0"/>
    <x v="0"/>
    <x v="2"/>
    <x v="270"/>
    <x v="0"/>
    <x v="0"/>
    <s v="Tesseramento"/>
    <x v="0"/>
    <x v="1"/>
    <x v="0"/>
    <m/>
  </r>
  <r>
    <n v="234432"/>
    <x v="0"/>
    <x v="0"/>
    <x v="1"/>
    <x v="0"/>
    <x v="6"/>
    <x v="299"/>
    <x v="0"/>
    <x v="1"/>
    <s v="Tesseramento"/>
    <x v="1"/>
    <x v="0"/>
    <x v="0"/>
    <m/>
  </r>
  <r>
    <n v="92943"/>
    <x v="0"/>
    <x v="0"/>
    <x v="0"/>
    <x v="0"/>
    <x v="2"/>
    <x v="270"/>
    <x v="0"/>
    <x v="0"/>
    <s v="Tesseramento"/>
    <x v="0"/>
    <x v="3"/>
    <x v="0"/>
    <m/>
  </r>
  <r>
    <n v="222580"/>
    <x v="0"/>
    <x v="0"/>
    <x v="0"/>
    <x v="0"/>
    <x v="2"/>
    <x v="270"/>
    <x v="0"/>
    <x v="0"/>
    <s v="Tesseramento"/>
    <x v="0"/>
    <x v="4"/>
    <x v="0"/>
    <m/>
  </r>
  <r>
    <n v="70966"/>
    <x v="0"/>
    <x v="0"/>
    <x v="0"/>
    <x v="0"/>
    <x v="2"/>
    <x v="270"/>
    <x v="0"/>
    <x v="1"/>
    <s v="Tesseramento"/>
    <x v="0"/>
    <x v="4"/>
    <x v="0"/>
    <m/>
  </r>
  <r>
    <n v="130905"/>
    <x v="0"/>
    <x v="0"/>
    <x v="0"/>
    <x v="0"/>
    <x v="2"/>
    <x v="270"/>
    <x v="0"/>
    <x v="0"/>
    <s v="Tesseramento"/>
    <x v="0"/>
    <x v="0"/>
    <x v="0"/>
    <m/>
  </r>
  <r>
    <n v="232687"/>
    <x v="0"/>
    <x v="0"/>
    <x v="0"/>
    <x v="0"/>
    <x v="2"/>
    <x v="270"/>
    <x v="0"/>
    <x v="0"/>
    <s v="Tesseramento"/>
    <x v="0"/>
    <x v="0"/>
    <x v="0"/>
    <m/>
  </r>
  <r>
    <n v="170948"/>
    <x v="0"/>
    <x v="0"/>
    <x v="0"/>
    <x v="1"/>
    <x v="2"/>
    <x v="270"/>
    <x v="0"/>
    <x v="1"/>
    <s v="Tesseramento"/>
    <x v="0"/>
    <x v="4"/>
    <x v="0"/>
    <m/>
  </r>
  <r>
    <n v="204705"/>
    <x v="0"/>
    <x v="0"/>
    <x v="0"/>
    <x v="0"/>
    <x v="2"/>
    <x v="270"/>
    <x v="0"/>
    <x v="0"/>
    <s v="Tesseramento"/>
    <x v="0"/>
    <x v="4"/>
    <x v="0"/>
    <m/>
  </r>
  <r>
    <n v="110537"/>
    <x v="0"/>
    <x v="0"/>
    <x v="0"/>
    <x v="1"/>
    <x v="2"/>
    <x v="270"/>
    <x v="0"/>
    <x v="0"/>
    <s v="Tesseramento"/>
    <x v="0"/>
    <x v="0"/>
    <x v="0"/>
    <m/>
  </r>
  <r>
    <n v="151785"/>
    <x v="0"/>
    <x v="0"/>
    <x v="0"/>
    <x v="0"/>
    <x v="2"/>
    <x v="270"/>
    <x v="0"/>
    <x v="0"/>
    <s v="Tesseramento"/>
    <x v="0"/>
    <x v="0"/>
    <x v="0"/>
    <m/>
  </r>
  <r>
    <n v="151786"/>
    <x v="0"/>
    <x v="0"/>
    <x v="0"/>
    <x v="0"/>
    <x v="2"/>
    <x v="270"/>
    <x v="0"/>
    <x v="0"/>
    <s v="Tesseramento"/>
    <x v="0"/>
    <x v="1"/>
    <x v="0"/>
    <m/>
  </r>
  <r>
    <n v="96739"/>
    <x v="0"/>
    <x v="0"/>
    <x v="0"/>
    <x v="0"/>
    <x v="2"/>
    <x v="270"/>
    <x v="0"/>
    <x v="1"/>
    <s v="Tesseramento"/>
    <x v="0"/>
    <x v="0"/>
    <x v="0"/>
    <m/>
  </r>
  <r>
    <n v="227946"/>
    <x v="0"/>
    <x v="0"/>
    <x v="0"/>
    <x v="0"/>
    <x v="2"/>
    <x v="270"/>
    <x v="0"/>
    <x v="1"/>
    <s v="Tesseramento"/>
    <x v="0"/>
    <x v="0"/>
    <x v="0"/>
    <m/>
  </r>
  <r>
    <n v="191357"/>
    <x v="0"/>
    <x v="0"/>
    <x v="0"/>
    <x v="0"/>
    <x v="2"/>
    <x v="270"/>
    <x v="0"/>
    <x v="0"/>
    <s v="Tesseramento"/>
    <x v="0"/>
    <x v="4"/>
    <x v="0"/>
    <m/>
  </r>
  <r>
    <n v="234431"/>
    <x v="0"/>
    <x v="0"/>
    <x v="1"/>
    <x v="0"/>
    <x v="6"/>
    <x v="299"/>
    <x v="0"/>
    <x v="0"/>
    <s v="Tesseramento"/>
    <x v="1"/>
    <x v="0"/>
    <x v="0"/>
    <m/>
  </r>
  <r>
    <n v="230058"/>
    <x v="0"/>
    <x v="0"/>
    <x v="0"/>
    <x v="1"/>
    <x v="2"/>
    <x v="270"/>
    <x v="0"/>
    <x v="1"/>
    <s v="Tesseramento"/>
    <x v="0"/>
    <x v="0"/>
    <x v="0"/>
    <m/>
  </r>
  <r>
    <n v="66614"/>
    <x v="0"/>
    <x v="0"/>
    <x v="0"/>
    <x v="0"/>
    <x v="1"/>
    <x v="1"/>
    <x v="0"/>
    <x v="0"/>
    <s v="Tesseramento"/>
    <x v="0"/>
    <x v="1"/>
    <x v="0"/>
    <m/>
  </r>
  <r>
    <n v="41337"/>
    <x v="0"/>
    <x v="0"/>
    <x v="0"/>
    <x v="1"/>
    <x v="4"/>
    <x v="166"/>
    <x v="0"/>
    <x v="0"/>
    <s v="Tesseramento"/>
    <x v="1"/>
    <x v="4"/>
    <x v="0"/>
    <m/>
  </r>
  <r>
    <n v="206441"/>
    <x v="0"/>
    <x v="0"/>
    <x v="0"/>
    <x v="0"/>
    <x v="11"/>
    <x v="82"/>
    <x v="0"/>
    <x v="0"/>
    <s v="Tesseramento"/>
    <x v="0"/>
    <x v="0"/>
    <x v="0"/>
    <m/>
  </r>
  <r>
    <n v="179020"/>
    <x v="0"/>
    <x v="0"/>
    <x v="0"/>
    <x v="0"/>
    <x v="11"/>
    <x v="82"/>
    <x v="0"/>
    <x v="0"/>
    <s v="Tesseramento"/>
    <x v="0"/>
    <x v="0"/>
    <x v="0"/>
    <m/>
  </r>
  <r>
    <n v="160028"/>
    <x v="0"/>
    <x v="0"/>
    <x v="0"/>
    <x v="0"/>
    <x v="11"/>
    <x v="82"/>
    <x v="0"/>
    <x v="0"/>
    <s v="Tesseramento"/>
    <x v="0"/>
    <x v="4"/>
    <x v="0"/>
    <m/>
  </r>
  <r>
    <n v="129577"/>
    <x v="0"/>
    <x v="0"/>
    <x v="0"/>
    <x v="0"/>
    <x v="11"/>
    <x v="82"/>
    <x v="0"/>
    <x v="0"/>
    <s v="Tesseramento"/>
    <x v="0"/>
    <x v="0"/>
    <x v="0"/>
    <m/>
  </r>
  <r>
    <n v="18815"/>
    <x v="0"/>
    <x v="0"/>
    <x v="0"/>
    <x v="0"/>
    <x v="12"/>
    <x v="269"/>
    <x v="0"/>
    <x v="0"/>
    <s v="Tesseramento"/>
    <x v="1"/>
    <x v="0"/>
    <x v="0"/>
    <m/>
  </r>
  <r>
    <n v="62713"/>
    <x v="0"/>
    <x v="0"/>
    <x v="0"/>
    <x v="0"/>
    <x v="11"/>
    <x v="82"/>
    <x v="0"/>
    <x v="0"/>
    <s v="Tesseramento"/>
    <x v="0"/>
    <x v="3"/>
    <x v="0"/>
    <m/>
  </r>
  <r>
    <n v="87573"/>
    <x v="0"/>
    <x v="0"/>
    <x v="0"/>
    <x v="0"/>
    <x v="11"/>
    <x v="82"/>
    <x v="0"/>
    <x v="0"/>
    <s v="Tesseramento"/>
    <x v="0"/>
    <x v="3"/>
    <x v="0"/>
    <m/>
  </r>
  <r>
    <n v="209451"/>
    <x v="0"/>
    <x v="0"/>
    <x v="0"/>
    <x v="1"/>
    <x v="11"/>
    <x v="82"/>
    <x v="0"/>
    <x v="0"/>
    <s v="Tesseramento"/>
    <x v="0"/>
    <x v="3"/>
    <x v="0"/>
    <m/>
  </r>
  <r>
    <n v="209153"/>
    <x v="0"/>
    <x v="0"/>
    <x v="0"/>
    <x v="0"/>
    <x v="11"/>
    <x v="82"/>
    <x v="0"/>
    <x v="0"/>
    <s v="Tesseramento"/>
    <x v="0"/>
    <x v="1"/>
    <x v="0"/>
    <m/>
  </r>
  <r>
    <n v="186548"/>
    <x v="0"/>
    <x v="0"/>
    <x v="0"/>
    <x v="0"/>
    <x v="12"/>
    <x v="269"/>
    <x v="0"/>
    <x v="0"/>
    <s v="Tesseramento"/>
    <x v="1"/>
    <x v="3"/>
    <x v="0"/>
    <m/>
  </r>
  <r>
    <n v="125534"/>
    <x v="0"/>
    <x v="0"/>
    <x v="0"/>
    <x v="0"/>
    <x v="12"/>
    <x v="269"/>
    <x v="0"/>
    <x v="0"/>
    <s v="Tesseramento"/>
    <x v="1"/>
    <x v="1"/>
    <x v="0"/>
    <m/>
  </r>
  <r>
    <n v="186549"/>
    <x v="0"/>
    <x v="0"/>
    <x v="0"/>
    <x v="0"/>
    <x v="12"/>
    <x v="269"/>
    <x v="0"/>
    <x v="1"/>
    <s v="Tesseramento"/>
    <x v="1"/>
    <x v="0"/>
    <x v="0"/>
    <m/>
  </r>
  <r>
    <n v="117997"/>
    <x v="0"/>
    <x v="0"/>
    <x v="0"/>
    <x v="0"/>
    <x v="12"/>
    <x v="269"/>
    <x v="0"/>
    <x v="1"/>
    <s v="Tesseramento"/>
    <x v="1"/>
    <x v="4"/>
    <x v="0"/>
    <m/>
  </r>
  <r>
    <n v="16051"/>
    <x v="0"/>
    <x v="0"/>
    <x v="0"/>
    <x v="0"/>
    <x v="7"/>
    <x v="316"/>
    <x v="0"/>
    <x v="0"/>
    <s v="Tesseramento"/>
    <x v="1"/>
    <x v="3"/>
    <x v="0"/>
    <m/>
  </r>
  <r>
    <n v="191996"/>
    <x v="0"/>
    <x v="0"/>
    <x v="0"/>
    <x v="0"/>
    <x v="1"/>
    <x v="73"/>
    <x v="0"/>
    <x v="0"/>
    <s v="Tesseramento"/>
    <x v="1"/>
    <x v="1"/>
    <x v="0"/>
    <m/>
  </r>
  <r>
    <n v="15990"/>
    <x v="0"/>
    <x v="0"/>
    <x v="0"/>
    <x v="0"/>
    <x v="7"/>
    <x v="316"/>
    <x v="0"/>
    <x v="0"/>
    <s v="Tesseramento"/>
    <x v="1"/>
    <x v="4"/>
    <x v="0"/>
    <m/>
  </r>
  <r>
    <n v="226108"/>
    <x v="0"/>
    <x v="0"/>
    <x v="0"/>
    <x v="0"/>
    <x v="1"/>
    <x v="73"/>
    <x v="0"/>
    <x v="0"/>
    <s v="Tesseramento"/>
    <x v="1"/>
    <x v="0"/>
    <x v="0"/>
    <m/>
  </r>
  <r>
    <n v="129985"/>
    <x v="0"/>
    <x v="0"/>
    <x v="0"/>
    <x v="0"/>
    <x v="7"/>
    <x v="316"/>
    <x v="0"/>
    <x v="0"/>
    <s v="Tesseramento"/>
    <x v="1"/>
    <x v="1"/>
    <x v="0"/>
    <m/>
  </r>
  <r>
    <n v="226228"/>
    <x v="1"/>
    <x v="0"/>
    <x v="0"/>
    <x v="1"/>
    <x v="1"/>
    <x v="73"/>
    <x v="0"/>
    <x v="0"/>
    <s v="Tesseramento"/>
    <x v="1"/>
    <x v="5"/>
    <x v="0"/>
    <m/>
  </r>
  <r>
    <n v="21707"/>
    <x v="0"/>
    <x v="0"/>
    <x v="0"/>
    <x v="0"/>
    <x v="2"/>
    <x v="270"/>
    <x v="0"/>
    <x v="0"/>
    <s v="Tesseramento"/>
    <x v="0"/>
    <x v="4"/>
    <x v="0"/>
    <m/>
  </r>
  <r>
    <n v="128077"/>
    <x v="0"/>
    <x v="0"/>
    <x v="0"/>
    <x v="0"/>
    <x v="7"/>
    <x v="316"/>
    <x v="0"/>
    <x v="0"/>
    <s v="Tesseramento"/>
    <x v="1"/>
    <x v="0"/>
    <x v="0"/>
    <m/>
  </r>
  <r>
    <n v="5667"/>
    <x v="0"/>
    <x v="0"/>
    <x v="0"/>
    <x v="0"/>
    <x v="1"/>
    <x v="73"/>
    <x v="0"/>
    <x v="0"/>
    <s v="Tesseramento"/>
    <x v="1"/>
    <x v="4"/>
    <x v="0"/>
    <m/>
  </r>
  <r>
    <n v="16531"/>
    <x v="0"/>
    <x v="0"/>
    <x v="0"/>
    <x v="0"/>
    <x v="7"/>
    <x v="316"/>
    <x v="0"/>
    <x v="0"/>
    <s v="Tesseramento"/>
    <x v="1"/>
    <x v="0"/>
    <x v="0"/>
    <m/>
  </r>
  <r>
    <n v="208826"/>
    <x v="0"/>
    <x v="0"/>
    <x v="0"/>
    <x v="0"/>
    <x v="2"/>
    <x v="270"/>
    <x v="0"/>
    <x v="0"/>
    <s v="Tesseramento"/>
    <x v="0"/>
    <x v="0"/>
    <x v="0"/>
    <m/>
  </r>
  <r>
    <n v="150346"/>
    <x v="0"/>
    <x v="0"/>
    <x v="0"/>
    <x v="0"/>
    <x v="12"/>
    <x v="269"/>
    <x v="0"/>
    <x v="0"/>
    <s v="Tesseramento"/>
    <x v="1"/>
    <x v="3"/>
    <x v="0"/>
    <m/>
  </r>
  <r>
    <n v="191997"/>
    <x v="0"/>
    <x v="0"/>
    <x v="0"/>
    <x v="0"/>
    <x v="1"/>
    <x v="73"/>
    <x v="0"/>
    <x v="0"/>
    <s v="Tesseramento"/>
    <x v="1"/>
    <x v="0"/>
    <x v="0"/>
    <m/>
  </r>
  <r>
    <n v="154841"/>
    <x v="0"/>
    <x v="0"/>
    <x v="0"/>
    <x v="0"/>
    <x v="12"/>
    <x v="269"/>
    <x v="0"/>
    <x v="1"/>
    <s v="Tesseramento"/>
    <x v="1"/>
    <x v="3"/>
    <x v="0"/>
    <m/>
  </r>
  <r>
    <n v="150131"/>
    <x v="0"/>
    <x v="0"/>
    <x v="0"/>
    <x v="0"/>
    <x v="12"/>
    <x v="269"/>
    <x v="0"/>
    <x v="0"/>
    <s v="Tesseramento"/>
    <x v="1"/>
    <x v="0"/>
    <x v="0"/>
    <m/>
  </r>
  <r>
    <n v="189016"/>
    <x v="0"/>
    <x v="0"/>
    <x v="0"/>
    <x v="0"/>
    <x v="1"/>
    <x v="73"/>
    <x v="0"/>
    <x v="0"/>
    <s v="Tesseramento"/>
    <x v="1"/>
    <x v="3"/>
    <x v="0"/>
    <m/>
  </r>
  <r>
    <n v="63319"/>
    <x v="0"/>
    <x v="0"/>
    <x v="0"/>
    <x v="0"/>
    <x v="12"/>
    <x v="269"/>
    <x v="0"/>
    <x v="0"/>
    <s v="Tesseramento"/>
    <x v="1"/>
    <x v="3"/>
    <x v="0"/>
    <m/>
  </r>
  <r>
    <n v="155161"/>
    <x v="0"/>
    <x v="0"/>
    <x v="0"/>
    <x v="0"/>
    <x v="1"/>
    <x v="73"/>
    <x v="0"/>
    <x v="1"/>
    <s v="Tesseramento"/>
    <x v="1"/>
    <x v="3"/>
    <x v="0"/>
    <m/>
  </r>
  <r>
    <n v="205782"/>
    <x v="0"/>
    <x v="0"/>
    <x v="0"/>
    <x v="1"/>
    <x v="2"/>
    <x v="270"/>
    <x v="0"/>
    <x v="0"/>
    <s v="Tesseramento"/>
    <x v="0"/>
    <x v="0"/>
    <x v="0"/>
    <m/>
  </r>
  <r>
    <n v="50955"/>
    <x v="0"/>
    <x v="0"/>
    <x v="0"/>
    <x v="0"/>
    <x v="1"/>
    <x v="73"/>
    <x v="0"/>
    <x v="0"/>
    <s v="Tesseramento"/>
    <x v="1"/>
    <x v="4"/>
    <x v="0"/>
    <m/>
  </r>
  <r>
    <n v="103593"/>
    <x v="0"/>
    <x v="0"/>
    <x v="0"/>
    <x v="0"/>
    <x v="1"/>
    <x v="73"/>
    <x v="0"/>
    <x v="0"/>
    <s v="Tesseramento"/>
    <x v="1"/>
    <x v="3"/>
    <x v="0"/>
    <m/>
  </r>
  <r>
    <n v="16253"/>
    <x v="0"/>
    <x v="0"/>
    <x v="0"/>
    <x v="0"/>
    <x v="7"/>
    <x v="316"/>
    <x v="0"/>
    <x v="0"/>
    <s v="Tesseramento"/>
    <x v="1"/>
    <x v="4"/>
    <x v="0"/>
    <m/>
  </r>
  <r>
    <n v="31771"/>
    <x v="0"/>
    <x v="0"/>
    <x v="0"/>
    <x v="0"/>
    <x v="7"/>
    <x v="316"/>
    <x v="0"/>
    <x v="0"/>
    <s v="Tesseramento"/>
    <x v="1"/>
    <x v="3"/>
    <x v="0"/>
    <m/>
  </r>
  <r>
    <n v="227947"/>
    <x v="0"/>
    <x v="0"/>
    <x v="0"/>
    <x v="1"/>
    <x v="2"/>
    <x v="270"/>
    <x v="0"/>
    <x v="0"/>
    <s v="Tesseramento"/>
    <x v="0"/>
    <x v="0"/>
    <x v="0"/>
    <m/>
  </r>
  <r>
    <n v="163773"/>
    <x v="0"/>
    <x v="0"/>
    <x v="0"/>
    <x v="0"/>
    <x v="7"/>
    <x v="316"/>
    <x v="0"/>
    <x v="0"/>
    <s v="Tesseramento"/>
    <x v="1"/>
    <x v="1"/>
    <x v="0"/>
    <m/>
  </r>
  <r>
    <n v="220668"/>
    <x v="0"/>
    <x v="0"/>
    <x v="0"/>
    <x v="0"/>
    <x v="8"/>
    <x v="127"/>
    <x v="0"/>
    <x v="1"/>
    <s v="Tesseramento"/>
    <x v="1"/>
    <x v="4"/>
    <x v="0"/>
    <m/>
  </r>
  <r>
    <n v="204709"/>
    <x v="0"/>
    <x v="0"/>
    <x v="0"/>
    <x v="0"/>
    <x v="2"/>
    <x v="270"/>
    <x v="0"/>
    <x v="1"/>
    <s v="Tesseramento"/>
    <x v="0"/>
    <x v="3"/>
    <x v="0"/>
    <m/>
  </r>
  <r>
    <n v="36188"/>
    <x v="0"/>
    <x v="0"/>
    <x v="0"/>
    <x v="0"/>
    <x v="7"/>
    <x v="316"/>
    <x v="0"/>
    <x v="0"/>
    <s v="Tesseramento"/>
    <x v="1"/>
    <x v="4"/>
    <x v="0"/>
    <m/>
  </r>
  <r>
    <n v="16031"/>
    <x v="0"/>
    <x v="0"/>
    <x v="0"/>
    <x v="0"/>
    <x v="7"/>
    <x v="316"/>
    <x v="0"/>
    <x v="0"/>
    <s v="Tesseramento"/>
    <x v="1"/>
    <x v="4"/>
    <x v="0"/>
    <m/>
  </r>
  <r>
    <n v="99735"/>
    <x v="0"/>
    <x v="0"/>
    <x v="0"/>
    <x v="0"/>
    <x v="2"/>
    <x v="270"/>
    <x v="0"/>
    <x v="1"/>
    <s v="Tesseramento"/>
    <x v="0"/>
    <x v="3"/>
    <x v="0"/>
    <m/>
  </r>
  <r>
    <n v="81461"/>
    <x v="0"/>
    <x v="0"/>
    <x v="0"/>
    <x v="0"/>
    <x v="7"/>
    <x v="316"/>
    <x v="0"/>
    <x v="1"/>
    <s v="Tesseramento"/>
    <x v="1"/>
    <x v="4"/>
    <x v="0"/>
    <m/>
  </r>
  <r>
    <n v="168470"/>
    <x v="0"/>
    <x v="0"/>
    <x v="0"/>
    <x v="1"/>
    <x v="2"/>
    <x v="270"/>
    <x v="0"/>
    <x v="0"/>
    <s v="Tesseramento"/>
    <x v="0"/>
    <x v="0"/>
    <x v="0"/>
    <m/>
  </r>
  <r>
    <n v="70616"/>
    <x v="0"/>
    <x v="0"/>
    <x v="0"/>
    <x v="0"/>
    <x v="11"/>
    <x v="82"/>
    <x v="0"/>
    <x v="0"/>
    <s v="Tesseramento"/>
    <x v="0"/>
    <x v="1"/>
    <x v="0"/>
    <m/>
  </r>
  <r>
    <n v="81466"/>
    <x v="0"/>
    <x v="0"/>
    <x v="0"/>
    <x v="0"/>
    <x v="7"/>
    <x v="316"/>
    <x v="0"/>
    <x v="0"/>
    <s v="Tesseramento"/>
    <x v="1"/>
    <x v="4"/>
    <x v="0"/>
    <m/>
  </r>
  <r>
    <n v="226569"/>
    <x v="0"/>
    <x v="0"/>
    <x v="0"/>
    <x v="0"/>
    <x v="2"/>
    <x v="270"/>
    <x v="0"/>
    <x v="1"/>
    <s v="Tesseramento"/>
    <x v="0"/>
    <x v="0"/>
    <x v="0"/>
    <m/>
  </r>
  <r>
    <n v="16097"/>
    <x v="0"/>
    <x v="0"/>
    <x v="0"/>
    <x v="0"/>
    <x v="7"/>
    <x v="316"/>
    <x v="0"/>
    <x v="0"/>
    <s v="Tesseramento"/>
    <x v="1"/>
    <x v="4"/>
    <x v="0"/>
    <m/>
  </r>
  <r>
    <n v="53158"/>
    <x v="0"/>
    <x v="0"/>
    <x v="0"/>
    <x v="4"/>
    <x v="2"/>
    <x v="270"/>
    <x v="0"/>
    <x v="0"/>
    <s v="Tesseramento"/>
    <x v="0"/>
    <x v="3"/>
    <x v="0"/>
    <m/>
  </r>
  <r>
    <n v="16485"/>
    <x v="0"/>
    <x v="0"/>
    <x v="0"/>
    <x v="0"/>
    <x v="7"/>
    <x v="316"/>
    <x v="0"/>
    <x v="1"/>
    <s v="Tesseramento"/>
    <x v="1"/>
    <x v="4"/>
    <x v="0"/>
    <m/>
  </r>
  <r>
    <n v="234484"/>
    <x v="1"/>
    <x v="0"/>
    <x v="1"/>
    <x v="2"/>
    <x v="12"/>
    <x v="269"/>
    <x v="0"/>
    <x v="1"/>
    <s v="Tesseramento"/>
    <x v="1"/>
    <x v="5"/>
    <x v="0"/>
    <m/>
  </r>
  <r>
    <n v="12855"/>
    <x v="0"/>
    <x v="0"/>
    <x v="0"/>
    <x v="4"/>
    <x v="2"/>
    <x v="270"/>
    <x v="0"/>
    <x v="1"/>
    <s v="Tesseramento"/>
    <x v="0"/>
    <x v="4"/>
    <x v="0"/>
    <m/>
  </r>
  <r>
    <n v="16190"/>
    <x v="0"/>
    <x v="0"/>
    <x v="0"/>
    <x v="0"/>
    <x v="7"/>
    <x v="316"/>
    <x v="0"/>
    <x v="0"/>
    <s v="Tesseramento"/>
    <x v="1"/>
    <x v="4"/>
    <x v="0"/>
    <m/>
  </r>
  <r>
    <n v="80097"/>
    <x v="0"/>
    <x v="0"/>
    <x v="0"/>
    <x v="0"/>
    <x v="2"/>
    <x v="270"/>
    <x v="0"/>
    <x v="0"/>
    <s v="Tesseramento"/>
    <x v="0"/>
    <x v="0"/>
    <x v="0"/>
    <m/>
  </r>
  <r>
    <n v="150672"/>
    <x v="0"/>
    <x v="0"/>
    <x v="0"/>
    <x v="0"/>
    <x v="12"/>
    <x v="269"/>
    <x v="0"/>
    <x v="0"/>
    <s v="Tesseramento"/>
    <x v="1"/>
    <x v="4"/>
    <x v="0"/>
    <m/>
  </r>
  <r>
    <n v="16450"/>
    <x v="0"/>
    <x v="0"/>
    <x v="0"/>
    <x v="0"/>
    <x v="7"/>
    <x v="316"/>
    <x v="0"/>
    <x v="0"/>
    <s v="Tesseramento"/>
    <x v="1"/>
    <x v="4"/>
    <x v="0"/>
    <m/>
  </r>
  <r>
    <n v="214217"/>
    <x v="0"/>
    <x v="0"/>
    <x v="0"/>
    <x v="0"/>
    <x v="2"/>
    <x v="270"/>
    <x v="0"/>
    <x v="0"/>
    <s v="Tesseramento"/>
    <x v="0"/>
    <x v="4"/>
    <x v="0"/>
    <m/>
  </r>
  <r>
    <n v="16530"/>
    <x v="0"/>
    <x v="0"/>
    <x v="0"/>
    <x v="0"/>
    <x v="7"/>
    <x v="316"/>
    <x v="0"/>
    <x v="1"/>
    <s v="Tesseramento"/>
    <x v="1"/>
    <x v="4"/>
    <x v="0"/>
    <m/>
  </r>
  <r>
    <n v="178229"/>
    <x v="0"/>
    <x v="0"/>
    <x v="0"/>
    <x v="0"/>
    <x v="12"/>
    <x v="269"/>
    <x v="0"/>
    <x v="0"/>
    <s v="Tesseramento"/>
    <x v="1"/>
    <x v="4"/>
    <x v="0"/>
    <m/>
  </r>
  <r>
    <n v="16205"/>
    <x v="0"/>
    <x v="0"/>
    <x v="0"/>
    <x v="0"/>
    <x v="7"/>
    <x v="316"/>
    <x v="0"/>
    <x v="0"/>
    <s v="Tesseramento"/>
    <x v="1"/>
    <x v="4"/>
    <x v="0"/>
    <m/>
  </r>
  <r>
    <n v="233052"/>
    <x v="0"/>
    <x v="0"/>
    <x v="0"/>
    <x v="1"/>
    <x v="2"/>
    <x v="270"/>
    <x v="0"/>
    <x v="0"/>
    <s v="Tesseramento"/>
    <x v="0"/>
    <x v="0"/>
    <x v="0"/>
    <m/>
  </r>
  <r>
    <n v="178230"/>
    <x v="0"/>
    <x v="0"/>
    <x v="0"/>
    <x v="0"/>
    <x v="12"/>
    <x v="269"/>
    <x v="0"/>
    <x v="0"/>
    <s v="Tesseramento"/>
    <x v="1"/>
    <x v="3"/>
    <x v="0"/>
    <m/>
  </r>
  <r>
    <n v="16393"/>
    <x v="0"/>
    <x v="0"/>
    <x v="0"/>
    <x v="0"/>
    <x v="7"/>
    <x v="316"/>
    <x v="0"/>
    <x v="1"/>
    <s v="Tesseramento"/>
    <x v="1"/>
    <x v="4"/>
    <x v="0"/>
    <m/>
  </r>
  <r>
    <n v="158410"/>
    <x v="0"/>
    <x v="0"/>
    <x v="0"/>
    <x v="0"/>
    <x v="12"/>
    <x v="269"/>
    <x v="0"/>
    <x v="0"/>
    <s v="Tesseramento"/>
    <x v="1"/>
    <x v="0"/>
    <x v="0"/>
    <m/>
  </r>
  <r>
    <n v="228712"/>
    <x v="0"/>
    <x v="0"/>
    <x v="0"/>
    <x v="1"/>
    <x v="2"/>
    <x v="270"/>
    <x v="0"/>
    <x v="0"/>
    <s v="Tesseramento"/>
    <x v="0"/>
    <x v="0"/>
    <x v="0"/>
    <m/>
  </r>
  <r>
    <n v="44796"/>
    <x v="0"/>
    <x v="0"/>
    <x v="0"/>
    <x v="0"/>
    <x v="7"/>
    <x v="316"/>
    <x v="0"/>
    <x v="1"/>
    <s v="Tesseramento"/>
    <x v="1"/>
    <x v="0"/>
    <x v="0"/>
    <m/>
  </r>
  <r>
    <n v="110802"/>
    <x v="0"/>
    <x v="0"/>
    <x v="0"/>
    <x v="0"/>
    <x v="12"/>
    <x v="269"/>
    <x v="0"/>
    <x v="0"/>
    <s v="Tesseramento"/>
    <x v="1"/>
    <x v="4"/>
    <x v="0"/>
    <m/>
  </r>
  <r>
    <n v="82964"/>
    <x v="0"/>
    <x v="0"/>
    <x v="0"/>
    <x v="0"/>
    <x v="12"/>
    <x v="269"/>
    <x v="0"/>
    <x v="0"/>
    <s v="Tesseramento"/>
    <x v="1"/>
    <x v="3"/>
    <x v="0"/>
    <m/>
  </r>
  <r>
    <n v="36220"/>
    <x v="0"/>
    <x v="0"/>
    <x v="0"/>
    <x v="1"/>
    <x v="7"/>
    <x v="316"/>
    <x v="0"/>
    <x v="1"/>
    <s v="Tesseramento"/>
    <x v="1"/>
    <x v="4"/>
    <x v="0"/>
    <m/>
  </r>
  <r>
    <n v="16229"/>
    <x v="0"/>
    <x v="0"/>
    <x v="0"/>
    <x v="0"/>
    <x v="7"/>
    <x v="316"/>
    <x v="0"/>
    <x v="0"/>
    <s v="Tesseramento"/>
    <x v="1"/>
    <x v="0"/>
    <x v="0"/>
    <m/>
  </r>
  <r>
    <n v="187308"/>
    <x v="0"/>
    <x v="0"/>
    <x v="0"/>
    <x v="0"/>
    <x v="12"/>
    <x v="269"/>
    <x v="0"/>
    <x v="0"/>
    <s v="Tesseramento"/>
    <x v="1"/>
    <x v="3"/>
    <x v="0"/>
    <m/>
  </r>
  <r>
    <n v="13324"/>
    <x v="0"/>
    <x v="0"/>
    <x v="0"/>
    <x v="0"/>
    <x v="7"/>
    <x v="316"/>
    <x v="0"/>
    <x v="0"/>
    <s v="Tesseramento"/>
    <x v="1"/>
    <x v="3"/>
    <x v="0"/>
    <m/>
  </r>
  <r>
    <n v="67330"/>
    <x v="0"/>
    <x v="0"/>
    <x v="0"/>
    <x v="0"/>
    <x v="2"/>
    <x v="270"/>
    <x v="0"/>
    <x v="0"/>
    <s v="Tesseramento"/>
    <x v="0"/>
    <x v="3"/>
    <x v="0"/>
    <m/>
  </r>
  <r>
    <n v="87757"/>
    <x v="0"/>
    <x v="0"/>
    <x v="0"/>
    <x v="0"/>
    <x v="12"/>
    <x v="269"/>
    <x v="0"/>
    <x v="0"/>
    <s v="Tesseramento"/>
    <x v="1"/>
    <x v="4"/>
    <x v="0"/>
    <m/>
  </r>
  <r>
    <n v="183367"/>
    <x v="0"/>
    <x v="0"/>
    <x v="0"/>
    <x v="0"/>
    <x v="7"/>
    <x v="316"/>
    <x v="0"/>
    <x v="0"/>
    <s v="Tesseramento"/>
    <x v="1"/>
    <x v="0"/>
    <x v="0"/>
    <m/>
  </r>
  <r>
    <n v="48522"/>
    <x v="0"/>
    <x v="0"/>
    <x v="0"/>
    <x v="0"/>
    <x v="7"/>
    <x v="316"/>
    <x v="0"/>
    <x v="1"/>
    <s v="Tesseramento"/>
    <x v="1"/>
    <x v="4"/>
    <x v="0"/>
    <m/>
  </r>
  <r>
    <n v="150165"/>
    <x v="0"/>
    <x v="0"/>
    <x v="0"/>
    <x v="0"/>
    <x v="12"/>
    <x v="269"/>
    <x v="0"/>
    <x v="0"/>
    <s v="Tesseramento"/>
    <x v="1"/>
    <x v="3"/>
    <x v="0"/>
    <m/>
  </r>
  <r>
    <n v="96759"/>
    <x v="0"/>
    <x v="0"/>
    <x v="0"/>
    <x v="0"/>
    <x v="2"/>
    <x v="270"/>
    <x v="0"/>
    <x v="0"/>
    <s v="Tesseramento"/>
    <x v="0"/>
    <x v="4"/>
    <x v="0"/>
    <m/>
  </r>
  <r>
    <n v="201055"/>
    <x v="0"/>
    <x v="0"/>
    <x v="0"/>
    <x v="0"/>
    <x v="12"/>
    <x v="269"/>
    <x v="0"/>
    <x v="1"/>
    <s v="Tesseramento"/>
    <x v="1"/>
    <x v="1"/>
    <x v="0"/>
    <m/>
  </r>
  <r>
    <n v="158129"/>
    <x v="0"/>
    <x v="0"/>
    <x v="0"/>
    <x v="0"/>
    <x v="7"/>
    <x v="316"/>
    <x v="0"/>
    <x v="0"/>
    <s v="Tesseramento"/>
    <x v="1"/>
    <x v="0"/>
    <x v="0"/>
    <m/>
  </r>
  <r>
    <n v="210575"/>
    <x v="0"/>
    <x v="0"/>
    <x v="0"/>
    <x v="0"/>
    <x v="12"/>
    <x v="269"/>
    <x v="0"/>
    <x v="1"/>
    <s v="Tesseramento"/>
    <x v="1"/>
    <x v="3"/>
    <x v="0"/>
    <m/>
  </r>
  <r>
    <n v="16850"/>
    <x v="0"/>
    <x v="0"/>
    <x v="0"/>
    <x v="0"/>
    <x v="7"/>
    <x v="316"/>
    <x v="0"/>
    <x v="0"/>
    <s v="Tesseramento"/>
    <x v="1"/>
    <x v="4"/>
    <x v="0"/>
    <m/>
  </r>
  <r>
    <n v="10264"/>
    <x v="0"/>
    <x v="0"/>
    <x v="0"/>
    <x v="0"/>
    <x v="2"/>
    <x v="270"/>
    <x v="0"/>
    <x v="0"/>
    <s v="Tesseramento"/>
    <x v="0"/>
    <x v="0"/>
    <x v="0"/>
    <m/>
  </r>
  <r>
    <n v="44123"/>
    <x v="0"/>
    <x v="0"/>
    <x v="0"/>
    <x v="0"/>
    <x v="12"/>
    <x v="269"/>
    <x v="0"/>
    <x v="1"/>
    <s v="Tesseramento"/>
    <x v="1"/>
    <x v="3"/>
    <x v="0"/>
    <m/>
  </r>
  <r>
    <n v="16021"/>
    <x v="0"/>
    <x v="0"/>
    <x v="0"/>
    <x v="0"/>
    <x v="7"/>
    <x v="316"/>
    <x v="0"/>
    <x v="0"/>
    <s v="Tesseramento"/>
    <x v="1"/>
    <x v="4"/>
    <x v="0"/>
    <m/>
  </r>
  <r>
    <n v="57315"/>
    <x v="0"/>
    <x v="0"/>
    <x v="0"/>
    <x v="0"/>
    <x v="12"/>
    <x v="269"/>
    <x v="0"/>
    <x v="0"/>
    <s v="Tesseramento"/>
    <x v="1"/>
    <x v="3"/>
    <x v="0"/>
    <m/>
  </r>
  <r>
    <n v="16054"/>
    <x v="0"/>
    <x v="0"/>
    <x v="0"/>
    <x v="0"/>
    <x v="7"/>
    <x v="316"/>
    <x v="0"/>
    <x v="0"/>
    <s v="Tesseramento"/>
    <x v="1"/>
    <x v="4"/>
    <x v="0"/>
    <m/>
  </r>
  <r>
    <n v="116434"/>
    <x v="0"/>
    <x v="0"/>
    <x v="0"/>
    <x v="0"/>
    <x v="7"/>
    <x v="316"/>
    <x v="0"/>
    <x v="0"/>
    <s v="Tesseramento"/>
    <x v="1"/>
    <x v="4"/>
    <x v="0"/>
    <m/>
  </r>
  <r>
    <n v="24879"/>
    <x v="0"/>
    <x v="0"/>
    <x v="0"/>
    <x v="0"/>
    <x v="7"/>
    <x v="316"/>
    <x v="0"/>
    <x v="0"/>
    <s v="Tesseramento"/>
    <x v="1"/>
    <x v="4"/>
    <x v="0"/>
    <m/>
  </r>
  <r>
    <n v="234547"/>
    <x v="0"/>
    <x v="0"/>
    <x v="1"/>
    <x v="1"/>
    <x v="7"/>
    <x v="137"/>
    <x v="0"/>
    <x v="0"/>
    <s v="Tesseramento"/>
    <x v="3"/>
    <x v="3"/>
    <x v="0"/>
    <m/>
  </r>
  <r>
    <n v="16172"/>
    <x v="0"/>
    <x v="0"/>
    <x v="0"/>
    <x v="0"/>
    <x v="7"/>
    <x v="316"/>
    <x v="0"/>
    <x v="1"/>
    <s v="Tesseramento"/>
    <x v="1"/>
    <x v="4"/>
    <x v="0"/>
    <m/>
  </r>
  <r>
    <n v="73909"/>
    <x v="0"/>
    <x v="0"/>
    <x v="0"/>
    <x v="0"/>
    <x v="7"/>
    <x v="316"/>
    <x v="0"/>
    <x v="0"/>
    <s v="Tesseramento"/>
    <x v="1"/>
    <x v="0"/>
    <x v="0"/>
    <m/>
  </r>
  <r>
    <n v="135512"/>
    <x v="0"/>
    <x v="0"/>
    <x v="0"/>
    <x v="0"/>
    <x v="7"/>
    <x v="316"/>
    <x v="0"/>
    <x v="1"/>
    <s v="Tesseramento"/>
    <x v="1"/>
    <x v="0"/>
    <x v="0"/>
    <m/>
  </r>
  <r>
    <n v="135513"/>
    <x v="0"/>
    <x v="0"/>
    <x v="0"/>
    <x v="0"/>
    <x v="7"/>
    <x v="316"/>
    <x v="0"/>
    <x v="0"/>
    <s v="Tesseramento"/>
    <x v="1"/>
    <x v="0"/>
    <x v="0"/>
    <m/>
  </r>
  <r>
    <n v="16281"/>
    <x v="0"/>
    <x v="0"/>
    <x v="0"/>
    <x v="0"/>
    <x v="7"/>
    <x v="316"/>
    <x v="0"/>
    <x v="1"/>
    <s v="Tesseramento"/>
    <x v="1"/>
    <x v="4"/>
    <x v="0"/>
    <m/>
  </r>
  <r>
    <n v="16300"/>
    <x v="0"/>
    <x v="0"/>
    <x v="0"/>
    <x v="0"/>
    <x v="7"/>
    <x v="316"/>
    <x v="0"/>
    <x v="0"/>
    <s v="Tesseramento"/>
    <x v="1"/>
    <x v="4"/>
    <x v="0"/>
    <m/>
  </r>
  <r>
    <n v="16347"/>
    <x v="0"/>
    <x v="0"/>
    <x v="0"/>
    <x v="4"/>
    <x v="7"/>
    <x v="316"/>
    <x v="0"/>
    <x v="1"/>
    <s v="Tesseramento"/>
    <x v="1"/>
    <x v="4"/>
    <x v="0"/>
    <m/>
  </r>
  <r>
    <n v="101612"/>
    <x v="0"/>
    <x v="0"/>
    <x v="0"/>
    <x v="0"/>
    <x v="7"/>
    <x v="316"/>
    <x v="0"/>
    <x v="0"/>
    <s v="Tesseramento"/>
    <x v="1"/>
    <x v="3"/>
    <x v="0"/>
    <m/>
  </r>
  <r>
    <n v="101691"/>
    <x v="0"/>
    <x v="0"/>
    <x v="0"/>
    <x v="0"/>
    <x v="7"/>
    <x v="316"/>
    <x v="0"/>
    <x v="1"/>
    <s v="Tesseramento"/>
    <x v="1"/>
    <x v="3"/>
    <x v="0"/>
    <m/>
  </r>
  <r>
    <n v="232256"/>
    <x v="0"/>
    <x v="0"/>
    <x v="0"/>
    <x v="1"/>
    <x v="2"/>
    <x v="270"/>
    <x v="0"/>
    <x v="0"/>
    <s v="Tesseramento"/>
    <x v="0"/>
    <x v="0"/>
    <x v="0"/>
    <m/>
  </r>
  <r>
    <n v="16383"/>
    <x v="0"/>
    <x v="0"/>
    <x v="0"/>
    <x v="0"/>
    <x v="7"/>
    <x v="316"/>
    <x v="0"/>
    <x v="0"/>
    <s v="Tesseramento"/>
    <x v="1"/>
    <x v="3"/>
    <x v="0"/>
    <m/>
  </r>
  <r>
    <n v="171953"/>
    <x v="0"/>
    <x v="0"/>
    <x v="0"/>
    <x v="0"/>
    <x v="7"/>
    <x v="135"/>
    <x v="0"/>
    <x v="0"/>
    <s v="Tesseramento"/>
    <x v="1"/>
    <x v="0"/>
    <x v="0"/>
    <m/>
  </r>
  <r>
    <n v="232255"/>
    <x v="0"/>
    <x v="0"/>
    <x v="0"/>
    <x v="0"/>
    <x v="2"/>
    <x v="270"/>
    <x v="0"/>
    <x v="0"/>
    <s v="Tesseramento"/>
    <x v="0"/>
    <x v="3"/>
    <x v="0"/>
    <m/>
  </r>
  <r>
    <n v="16403"/>
    <x v="0"/>
    <x v="0"/>
    <x v="0"/>
    <x v="0"/>
    <x v="7"/>
    <x v="316"/>
    <x v="0"/>
    <x v="0"/>
    <s v="Tesseramento"/>
    <x v="1"/>
    <x v="4"/>
    <x v="0"/>
    <m/>
  </r>
  <r>
    <n v="230916"/>
    <x v="0"/>
    <x v="0"/>
    <x v="0"/>
    <x v="0"/>
    <x v="2"/>
    <x v="270"/>
    <x v="0"/>
    <x v="0"/>
    <s v="Tesseramento"/>
    <x v="0"/>
    <x v="1"/>
    <x v="0"/>
    <m/>
  </r>
  <r>
    <n v="31285"/>
    <x v="0"/>
    <x v="0"/>
    <x v="0"/>
    <x v="0"/>
    <x v="7"/>
    <x v="316"/>
    <x v="0"/>
    <x v="0"/>
    <s v="Tesseramento"/>
    <x v="1"/>
    <x v="4"/>
    <x v="0"/>
    <m/>
  </r>
  <r>
    <n v="228820"/>
    <x v="0"/>
    <x v="0"/>
    <x v="0"/>
    <x v="0"/>
    <x v="2"/>
    <x v="270"/>
    <x v="0"/>
    <x v="1"/>
    <s v="Tesseramento"/>
    <x v="0"/>
    <x v="4"/>
    <x v="0"/>
    <m/>
  </r>
  <r>
    <n v="133639"/>
    <x v="1"/>
    <x v="0"/>
    <x v="0"/>
    <x v="0"/>
    <x v="8"/>
    <x v="105"/>
    <x v="0"/>
    <x v="0"/>
    <s v="Tesseramento"/>
    <x v="2"/>
    <x v="2"/>
    <x v="0"/>
    <m/>
  </r>
  <r>
    <n v="4700"/>
    <x v="0"/>
    <x v="0"/>
    <x v="0"/>
    <x v="0"/>
    <x v="7"/>
    <x v="316"/>
    <x v="0"/>
    <x v="0"/>
    <s v="Tesseramento"/>
    <x v="1"/>
    <x v="4"/>
    <x v="0"/>
    <m/>
  </r>
  <r>
    <n v="205977"/>
    <x v="0"/>
    <x v="0"/>
    <x v="0"/>
    <x v="0"/>
    <x v="2"/>
    <x v="270"/>
    <x v="0"/>
    <x v="1"/>
    <s v="Tesseramento"/>
    <x v="0"/>
    <x v="3"/>
    <x v="0"/>
    <m/>
  </r>
  <r>
    <n v="85143"/>
    <x v="0"/>
    <x v="0"/>
    <x v="0"/>
    <x v="0"/>
    <x v="7"/>
    <x v="316"/>
    <x v="0"/>
    <x v="1"/>
    <s v="Tesseramento"/>
    <x v="1"/>
    <x v="4"/>
    <x v="0"/>
    <m/>
  </r>
  <r>
    <n v="189911"/>
    <x v="0"/>
    <x v="0"/>
    <x v="0"/>
    <x v="0"/>
    <x v="2"/>
    <x v="270"/>
    <x v="0"/>
    <x v="1"/>
    <s v="Tesseramento"/>
    <x v="0"/>
    <x v="4"/>
    <x v="0"/>
    <m/>
  </r>
  <r>
    <n v="167169"/>
    <x v="0"/>
    <x v="0"/>
    <x v="0"/>
    <x v="0"/>
    <x v="2"/>
    <x v="270"/>
    <x v="0"/>
    <x v="1"/>
    <s v="Tesseramento"/>
    <x v="0"/>
    <x v="3"/>
    <x v="0"/>
    <m/>
  </r>
  <r>
    <n v="74530"/>
    <x v="0"/>
    <x v="0"/>
    <x v="0"/>
    <x v="0"/>
    <x v="7"/>
    <x v="316"/>
    <x v="0"/>
    <x v="0"/>
    <s v="Tesseramento"/>
    <x v="1"/>
    <x v="4"/>
    <x v="0"/>
    <m/>
  </r>
  <r>
    <n v="16498"/>
    <x v="0"/>
    <x v="0"/>
    <x v="0"/>
    <x v="0"/>
    <x v="7"/>
    <x v="316"/>
    <x v="0"/>
    <x v="0"/>
    <s v="Tesseramento"/>
    <x v="1"/>
    <x v="0"/>
    <x v="0"/>
    <m/>
  </r>
  <r>
    <n v="16505"/>
    <x v="0"/>
    <x v="0"/>
    <x v="0"/>
    <x v="0"/>
    <x v="7"/>
    <x v="316"/>
    <x v="0"/>
    <x v="0"/>
    <s v="Tesseramento"/>
    <x v="1"/>
    <x v="0"/>
    <x v="0"/>
    <m/>
  </r>
  <r>
    <n v="50682"/>
    <x v="0"/>
    <x v="0"/>
    <x v="0"/>
    <x v="0"/>
    <x v="7"/>
    <x v="316"/>
    <x v="0"/>
    <x v="0"/>
    <s v="Tesseramento"/>
    <x v="1"/>
    <x v="4"/>
    <x v="0"/>
    <m/>
  </r>
  <r>
    <n v="54563"/>
    <x v="0"/>
    <x v="0"/>
    <x v="0"/>
    <x v="0"/>
    <x v="7"/>
    <x v="316"/>
    <x v="0"/>
    <x v="1"/>
    <s v="Tesseramento"/>
    <x v="1"/>
    <x v="4"/>
    <x v="0"/>
    <m/>
  </r>
  <r>
    <n v="29425"/>
    <x v="0"/>
    <x v="0"/>
    <x v="0"/>
    <x v="0"/>
    <x v="4"/>
    <x v="271"/>
    <x v="0"/>
    <x v="1"/>
    <s v="Tesseramento"/>
    <x v="1"/>
    <x v="4"/>
    <x v="0"/>
    <m/>
  </r>
  <r>
    <n v="145931"/>
    <x v="0"/>
    <x v="0"/>
    <x v="0"/>
    <x v="0"/>
    <x v="7"/>
    <x v="137"/>
    <x v="0"/>
    <x v="0"/>
    <s v="Tesseramento"/>
    <x v="3"/>
    <x v="4"/>
    <x v="0"/>
    <m/>
  </r>
  <r>
    <n v="487"/>
    <x v="0"/>
    <x v="0"/>
    <x v="0"/>
    <x v="0"/>
    <x v="4"/>
    <x v="271"/>
    <x v="0"/>
    <x v="0"/>
    <s v="Tesseramento"/>
    <x v="1"/>
    <x v="0"/>
    <x v="0"/>
    <m/>
  </r>
  <r>
    <n v="146810"/>
    <x v="0"/>
    <x v="0"/>
    <x v="0"/>
    <x v="0"/>
    <x v="7"/>
    <x v="137"/>
    <x v="0"/>
    <x v="1"/>
    <s v="Tesseramento"/>
    <x v="3"/>
    <x v="4"/>
    <x v="0"/>
    <m/>
  </r>
  <r>
    <n v="11036"/>
    <x v="0"/>
    <x v="0"/>
    <x v="2"/>
    <x v="0"/>
    <x v="4"/>
    <x v="271"/>
    <x v="0"/>
    <x v="1"/>
    <s v="Tesseramento"/>
    <x v="1"/>
    <x v="4"/>
    <x v="0"/>
    <m/>
  </r>
  <r>
    <n v="208681"/>
    <x v="0"/>
    <x v="0"/>
    <x v="0"/>
    <x v="0"/>
    <x v="2"/>
    <x v="270"/>
    <x v="0"/>
    <x v="0"/>
    <s v="Tesseramento"/>
    <x v="0"/>
    <x v="0"/>
    <x v="0"/>
    <m/>
  </r>
  <r>
    <n v="233053"/>
    <x v="0"/>
    <x v="0"/>
    <x v="0"/>
    <x v="0"/>
    <x v="2"/>
    <x v="270"/>
    <x v="0"/>
    <x v="0"/>
    <s v="Tesseramento"/>
    <x v="0"/>
    <x v="3"/>
    <x v="0"/>
    <m/>
  </r>
  <r>
    <n v="128841"/>
    <x v="0"/>
    <x v="0"/>
    <x v="0"/>
    <x v="0"/>
    <x v="2"/>
    <x v="270"/>
    <x v="0"/>
    <x v="1"/>
    <s v="Tesseramento"/>
    <x v="0"/>
    <x v="3"/>
    <x v="0"/>
    <m/>
  </r>
  <r>
    <n v="72755"/>
    <x v="0"/>
    <x v="0"/>
    <x v="0"/>
    <x v="0"/>
    <x v="2"/>
    <x v="270"/>
    <x v="0"/>
    <x v="0"/>
    <s v="Tesseramento"/>
    <x v="0"/>
    <x v="4"/>
    <x v="0"/>
    <m/>
  </r>
  <r>
    <n v="166495"/>
    <x v="0"/>
    <x v="0"/>
    <x v="0"/>
    <x v="0"/>
    <x v="7"/>
    <x v="316"/>
    <x v="0"/>
    <x v="1"/>
    <s v="Tesseramento"/>
    <x v="1"/>
    <x v="0"/>
    <x v="0"/>
    <m/>
  </r>
  <r>
    <n v="1169"/>
    <x v="0"/>
    <x v="0"/>
    <x v="0"/>
    <x v="0"/>
    <x v="7"/>
    <x v="316"/>
    <x v="0"/>
    <x v="0"/>
    <s v="Tesseramento"/>
    <x v="1"/>
    <x v="3"/>
    <x v="0"/>
    <m/>
  </r>
  <r>
    <n v="16423"/>
    <x v="0"/>
    <x v="0"/>
    <x v="0"/>
    <x v="0"/>
    <x v="7"/>
    <x v="316"/>
    <x v="0"/>
    <x v="1"/>
    <s v="Tesseramento"/>
    <x v="1"/>
    <x v="4"/>
    <x v="0"/>
    <m/>
  </r>
  <r>
    <n v="16553"/>
    <x v="0"/>
    <x v="0"/>
    <x v="0"/>
    <x v="0"/>
    <x v="7"/>
    <x v="316"/>
    <x v="0"/>
    <x v="0"/>
    <s v="Tesseramento"/>
    <x v="1"/>
    <x v="4"/>
    <x v="0"/>
    <m/>
  </r>
  <r>
    <n v="141785"/>
    <x v="0"/>
    <x v="0"/>
    <x v="0"/>
    <x v="0"/>
    <x v="12"/>
    <x v="269"/>
    <x v="0"/>
    <x v="0"/>
    <s v="Tesseramento"/>
    <x v="1"/>
    <x v="1"/>
    <x v="0"/>
    <m/>
  </r>
  <r>
    <n v="57583"/>
    <x v="0"/>
    <x v="0"/>
    <x v="0"/>
    <x v="0"/>
    <x v="12"/>
    <x v="269"/>
    <x v="0"/>
    <x v="0"/>
    <s v="Tesseramento"/>
    <x v="1"/>
    <x v="3"/>
    <x v="0"/>
    <m/>
  </r>
  <r>
    <n v="57584"/>
    <x v="0"/>
    <x v="0"/>
    <x v="0"/>
    <x v="4"/>
    <x v="12"/>
    <x v="269"/>
    <x v="0"/>
    <x v="1"/>
    <s v="Tesseramento"/>
    <x v="1"/>
    <x v="4"/>
    <x v="0"/>
    <m/>
  </r>
  <r>
    <n v="16260"/>
    <x v="0"/>
    <x v="0"/>
    <x v="0"/>
    <x v="0"/>
    <x v="7"/>
    <x v="316"/>
    <x v="0"/>
    <x v="0"/>
    <s v="Tesseramento"/>
    <x v="1"/>
    <x v="0"/>
    <x v="0"/>
    <m/>
  </r>
  <r>
    <n v="39849"/>
    <x v="0"/>
    <x v="0"/>
    <x v="0"/>
    <x v="0"/>
    <x v="7"/>
    <x v="316"/>
    <x v="0"/>
    <x v="0"/>
    <s v="Tesseramento"/>
    <x v="1"/>
    <x v="3"/>
    <x v="0"/>
    <m/>
  </r>
  <r>
    <n v="149271"/>
    <x v="0"/>
    <x v="0"/>
    <x v="0"/>
    <x v="0"/>
    <x v="12"/>
    <x v="269"/>
    <x v="0"/>
    <x v="0"/>
    <s v="Tesseramento"/>
    <x v="1"/>
    <x v="3"/>
    <x v="0"/>
    <m/>
  </r>
  <r>
    <n v="177264"/>
    <x v="0"/>
    <x v="0"/>
    <x v="0"/>
    <x v="0"/>
    <x v="12"/>
    <x v="269"/>
    <x v="0"/>
    <x v="1"/>
    <s v="Tesseramento"/>
    <x v="1"/>
    <x v="3"/>
    <x v="0"/>
    <m/>
  </r>
  <r>
    <n v="139591"/>
    <x v="0"/>
    <x v="0"/>
    <x v="0"/>
    <x v="1"/>
    <x v="7"/>
    <x v="316"/>
    <x v="0"/>
    <x v="0"/>
    <s v="Tesseramento"/>
    <x v="1"/>
    <x v="0"/>
    <x v="0"/>
    <m/>
  </r>
  <r>
    <n v="177265"/>
    <x v="0"/>
    <x v="0"/>
    <x v="0"/>
    <x v="0"/>
    <x v="12"/>
    <x v="269"/>
    <x v="0"/>
    <x v="0"/>
    <s v="Tesseramento"/>
    <x v="1"/>
    <x v="3"/>
    <x v="0"/>
    <m/>
  </r>
  <r>
    <n v="134890"/>
    <x v="0"/>
    <x v="0"/>
    <x v="0"/>
    <x v="0"/>
    <x v="7"/>
    <x v="316"/>
    <x v="0"/>
    <x v="1"/>
    <s v="Tesseramento"/>
    <x v="1"/>
    <x v="0"/>
    <x v="0"/>
    <m/>
  </r>
  <r>
    <n v="16111"/>
    <x v="0"/>
    <x v="0"/>
    <x v="0"/>
    <x v="0"/>
    <x v="7"/>
    <x v="316"/>
    <x v="0"/>
    <x v="0"/>
    <s v="Tesseramento"/>
    <x v="1"/>
    <x v="0"/>
    <x v="0"/>
    <m/>
  </r>
  <r>
    <n v="125189"/>
    <x v="0"/>
    <x v="0"/>
    <x v="0"/>
    <x v="0"/>
    <x v="12"/>
    <x v="269"/>
    <x v="0"/>
    <x v="0"/>
    <s v="Tesseramento"/>
    <x v="1"/>
    <x v="0"/>
    <x v="0"/>
    <m/>
  </r>
  <r>
    <n v="214959"/>
    <x v="0"/>
    <x v="0"/>
    <x v="0"/>
    <x v="1"/>
    <x v="7"/>
    <x v="316"/>
    <x v="0"/>
    <x v="1"/>
    <s v="Tesseramento"/>
    <x v="1"/>
    <x v="4"/>
    <x v="0"/>
    <m/>
  </r>
  <r>
    <n v="32269"/>
    <x v="0"/>
    <x v="0"/>
    <x v="0"/>
    <x v="0"/>
    <x v="7"/>
    <x v="316"/>
    <x v="0"/>
    <x v="0"/>
    <s v="Tesseramento"/>
    <x v="1"/>
    <x v="3"/>
    <x v="0"/>
    <m/>
  </r>
  <r>
    <n v="71258"/>
    <x v="0"/>
    <x v="0"/>
    <x v="0"/>
    <x v="0"/>
    <x v="7"/>
    <x v="316"/>
    <x v="0"/>
    <x v="0"/>
    <s v="Tesseramento"/>
    <x v="1"/>
    <x v="1"/>
    <x v="0"/>
    <m/>
  </r>
  <r>
    <n v="56158"/>
    <x v="0"/>
    <x v="0"/>
    <x v="0"/>
    <x v="0"/>
    <x v="7"/>
    <x v="316"/>
    <x v="0"/>
    <x v="0"/>
    <s v="Tesseramento"/>
    <x v="1"/>
    <x v="4"/>
    <x v="0"/>
    <m/>
  </r>
  <r>
    <n v="234556"/>
    <x v="0"/>
    <x v="0"/>
    <x v="1"/>
    <x v="1"/>
    <x v="2"/>
    <x v="270"/>
    <x v="0"/>
    <x v="0"/>
    <s v="Tesseramento"/>
    <x v="0"/>
    <x v="1"/>
    <x v="0"/>
    <m/>
  </r>
  <r>
    <n v="16141"/>
    <x v="0"/>
    <x v="0"/>
    <x v="0"/>
    <x v="0"/>
    <x v="7"/>
    <x v="316"/>
    <x v="0"/>
    <x v="0"/>
    <s v="Tesseramento"/>
    <x v="1"/>
    <x v="4"/>
    <x v="0"/>
    <m/>
  </r>
  <r>
    <n v="16465"/>
    <x v="0"/>
    <x v="0"/>
    <x v="0"/>
    <x v="0"/>
    <x v="7"/>
    <x v="316"/>
    <x v="0"/>
    <x v="1"/>
    <s v="Tesseramento"/>
    <x v="1"/>
    <x v="3"/>
    <x v="0"/>
    <m/>
  </r>
  <r>
    <n v="16220"/>
    <x v="0"/>
    <x v="0"/>
    <x v="0"/>
    <x v="0"/>
    <x v="7"/>
    <x v="316"/>
    <x v="0"/>
    <x v="1"/>
    <s v="Tesseramento"/>
    <x v="1"/>
    <x v="0"/>
    <x v="0"/>
    <m/>
  </r>
  <r>
    <n v="79234"/>
    <x v="0"/>
    <x v="0"/>
    <x v="0"/>
    <x v="0"/>
    <x v="7"/>
    <x v="316"/>
    <x v="0"/>
    <x v="1"/>
    <s v="Tesseramento"/>
    <x v="1"/>
    <x v="4"/>
    <x v="0"/>
    <m/>
  </r>
  <r>
    <n v="16218"/>
    <x v="0"/>
    <x v="0"/>
    <x v="0"/>
    <x v="0"/>
    <x v="7"/>
    <x v="316"/>
    <x v="0"/>
    <x v="0"/>
    <s v="Tesseramento"/>
    <x v="1"/>
    <x v="4"/>
    <x v="0"/>
    <m/>
  </r>
  <r>
    <n v="16269"/>
    <x v="0"/>
    <x v="0"/>
    <x v="0"/>
    <x v="0"/>
    <x v="7"/>
    <x v="316"/>
    <x v="0"/>
    <x v="1"/>
    <s v="Tesseramento"/>
    <x v="1"/>
    <x v="4"/>
    <x v="0"/>
    <m/>
  </r>
  <r>
    <n v="79235"/>
    <x v="0"/>
    <x v="0"/>
    <x v="0"/>
    <x v="0"/>
    <x v="7"/>
    <x v="316"/>
    <x v="0"/>
    <x v="0"/>
    <s v="Tesseramento"/>
    <x v="1"/>
    <x v="4"/>
    <x v="0"/>
    <m/>
  </r>
  <r>
    <n v="76814"/>
    <x v="0"/>
    <x v="0"/>
    <x v="0"/>
    <x v="0"/>
    <x v="7"/>
    <x v="316"/>
    <x v="0"/>
    <x v="0"/>
    <s v="Tesseramento"/>
    <x v="1"/>
    <x v="1"/>
    <x v="0"/>
    <m/>
  </r>
  <r>
    <n v="10055"/>
    <x v="0"/>
    <x v="0"/>
    <x v="0"/>
    <x v="0"/>
    <x v="7"/>
    <x v="316"/>
    <x v="0"/>
    <x v="0"/>
    <s v="Tesseramento"/>
    <x v="1"/>
    <x v="4"/>
    <x v="0"/>
    <m/>
  </r>
  <r>
    <n v="179844"/>
    <x v="0"/>
    <x v="0"/>
    <x v="0"/>
    <x v="0"/>
    <x v="7"/>
    <x v="316"/>
    <x v="0"/>
    <x v="1"/>
    <s v="Tesseramento"/>
    <x v="1"/>
    <x v="0"/>
    <x v="0"/>
    <m/>
  </r>
  <r>
    <n v="99239"/>
    <x v="0"/>
    <x v="0"/>
    <x v="0"/>
    <x v="0"/>
    <x v="7"/>
    <x v="316"/>
    <x v="0"/>
    <x v="0"/>
    <s v="Tesseramento"/>
    <x v="1"/>
    <x v="0"/>
    <x v="0"/>
    <m/>
  </r>
  <r>
    <n v="42329"/>
    <x v="0"/>
    <x v="0"/>
    <x v="0"/>
    <x v="0"/>
    <x v="7"/>
    <x v="316"/>
    <x v="0"/>
    <x v="0"/>
    <s v="Tesseramento"/>
    <x v="1"/>
    <x v="0"/>
    <x v="0"/>
    <m/>
  </r>
  <r>
    <n v="162999"/>
    <x v="0"/>
    <x v="0"/>
    <x v="0"/>
    <x v="0"/>
    <x v="12"/>
    <x v="269"/>
    <x v="0"/>
    <x v="0"/>
    <s v="Tesseramento"/>
    <x v="1"/>
    <x v="3"/>
    <x v="0"/>
    <m/>
  </r>
  <r>
    <n v="16361"/>
    <x v="0"/>
    <x v="0"/>
    <x v="0"/>
    <x v="0"/>
    <x v="7"/>
    <x v="316"/>
    <x v="0"/>
    <x v="1"/>
    <s v="Tesseramento"/>
    <x v="1"/>
    <x v="4"/>
    <x v="0"/>
    <m/>
  </r>
  <r>
    <n v="16363"/>
    <x v="0"/>
    <x v="0"/>
    <x v="0"/>
    <x v="0"/>
    <x v="7"/>
    <x v="316"/>
    <x v="0"/>
    <x v="0"/>
    <s v="Tesseramento"/>
    <x v="1"/>
    <x v="4"/>
    <x v="0"/>
    <m/>
  </r>
  <r>
    <n v="103910"/>
    <x v="0"/>
    <x v="0"/>
    <x v="0"/>
    <x v="0"/>
    <x v="7"/>
    <x v="316"/>
    <x v="0"/>
    <x v="0"/>
    <s v="Tesseramento"/>
    <x v="1"/>
    <x v="3"/>
    <x v="0"/>
    <m/>
  </r>
  <r>
    <n v="234548"/>
    <x v="0"/>
    <x v="0"/>
    <x v="1"/>
    <x v="0"/>
    <x v="7"/>
    <x v="137"/>
    <x v="0"/>
    <x v="0"/>
    <s v="Tesseramento"/>
    <x v="3"/>
    <x v="0"/>
    <x v="0"/>
    <m/>
  </r>
  <r>
    <n v="103911"/>
    <x v="0"/>
    <x v="0"/>
    <x v="0"/>
    <x v="0"/>
    <x v="7"/>
    <x v="316"/>
    <x v="0"/>
    <x v="1"/>
    <s v="Tesseramento"/>
    <x v="1"/>
    <x v="4"/>
    <x v="0"/>
    <m/>
  </r>
  <r>
    <n v="142543"/>
    <x v="0"/>
    <x v="0"/>
    <x v="0"/>
    <x v="0"/>
    <x v="12"/>
    <x v="269"/>
    <x v="0"/>
    <x v="0"/>
    <s v="Tesseramento"/>
    <x v="1"/>
    <x v="0"/>
    <x v="0"/>
    <m/>
  </r>
  <r>
    <n v="30869"/>
    <x v="0"/>
    <x v="0"/>
    <x v="0"/>
    <x v="0"/>
    <x v="7"/>
    <x v="316"/>
    <x v="0"/>
    <x v="0"/>
    <s v="Tesseramento"/>
    <x v="1"/>
    <x v="4"/>
    <x v="0"/>
    <m/>
  </r>
  <r>
    <n v="16486"/>
    <x v="0"/>
    <x v="0"/>
    <x v="0"/>
    <x v="0"/>
    <x v="7"/>
    <x v="316"/>
    <x v="0"/>
    <x v="0"/>
    <s v="Tesseramento"/>
    <x v="1"/>
    <x v="4"/>
    <x v="0"/>
    <m/>
  </r>
  <r>
    <n v="86267"/>
    <x v="0"/>
    <x v="0"/>
    <x v="0"/>
    <x v="0"/>
    <x v="12"/>
    <x v="269"/>
    <x v="0"/>
    <x v="0"/>
    <s v="Tesseramento"/>
    <x v="1"/>
    <x v="4"/>
    <x v="0"/>
    <m/>
  </r>
  <r>
    <n v="16056"/>
    <x v="0"/>
    <x v="0"/>
    <x v="0"/>
    <x v="0"/>
    <x v="7"/>
    <x v="316"/>
    <x v="0"/>
    <x v="1"/>
    <s v="Tesseramento"/>
    <x v="1"/>
    <x v="4"/>
    <x v="0"/>
    <m/>
  </r>
  <r>
    <n v="155684"/>
    <x v="0"/>
    <x v="0"/>
    <x v="0"/>
    <x v="0"/>
    <x v="12"/>
    <x v="269"/>
    <x v="0"/>
    <x v="0"/>
    <s v="Tesseramento"/>
    <x v="1"/>
    <x v="1"/>
    <x v="0"/>
    <m/>
  </r>
  <r>
    <n v="16520"/>
    <x v="0"/>
    <x v="0"/>
    <x v="0"/>
    <x v="0"/>
    <x v="7"/>
    <x v="316"/>
    <x v="0"/>
    <x v="0"/>
    <s v="Tesseramento"/>
    <x v="1"/>
    <x v="4"/>
    <x v="0"/>
    <m/>
  </r>
  <r>
    <n v="234690"/>
    <x v="1"/>
    <x v="0"/>
    <x v="1"/>
    <x v="2"/>
    <x v="15"/>
    <x v="247"/>
    <x v="0"/>
    <x v="0"/>
    <s v="Tesseramento"/>
    <x v="1"/>
    <x v="5"/>
    <x v="0"/>
    <m/>
  </r>
  <r>
    <n v="47859"/>
    <x v="0"/>
    <x v="0"/>
    <x v="0"/>
    <x v="0"/>
    <x v="7"/>
    <x v="316"/>
    <x v="0"/>
    <x v="0"/>
    <s v="Tesseramento"/>
    <x v="1"/>
    <x v="4"/>
    <x v="0"/>
    <m/>
  </r>
  <r>
    <n v="116436"/>
    <x v="0"/>
    <x v="0"/>
    <x v="0"/>
    <x v="0"/>
    <x v="7"/>
    <x v="316"/>
    <x v="0"/>
    <x v="0"/>
    <s v="Tesseramento"/>
    <x v="1"/>
    <x v="3"/>
    <x v="0"/>
    <m/>
  </r>
  <r>
    <n v="49077"/>
    <x v="0"/>
    <x v="0"/>
    <x v="0"/>
    <x v="0"/>
    <x v="7"/>
    <x v="316"/>
    <x v="0"/>
    <x v="0"/>
    <s v="Tesseramento"/>
    <x v="1"/>
    <x v="4"/>
    <x v="0"/>
    <m/>
  </r>
  <r>
    <n v="115865"/>
    <x v="0"/>
    <x v="0"/>
    <x v="0"/>
    <x v="0"/>
    <x v="7"/>
    <x v="316"/>
    <x v="0"/>
    <x v="0"/>
    <s v="Tesseramento"/>
    <x v="1"/>
    <x v="4"/>
    <x v="0"/>
    <m/>
  </r>
  <r>
    <n v="131424"/>
    <x v="0"/>
    <x v="0"/>
    <x v="0"/>
    <x v="0"/>
    <x v="7"/>
    <x v="316"/>
    <x v="0"/>
    <x v="0"/>
    <s v="Tesseramento"/>
    <x v="1"/>
    <x v="0"/>
    <x v="0"/>
    <m/>
  </r>
  <r>
    <n v="140169"/>
    <x v="0"/>
    <x v="0"/>
    <x v="0"/>
    <x v="0"/>
    <x v="7"/>
    <x v="316"/>
    <x v="0"/>
    <x v="0"/>
    <s v="Tesseramento"/>
    <x v="1"/>
    <x v="1"/>
    <x v="0"/>
    <m/>
  </r>
  <r>
    <n v="126828"/>
    <x v="0"/>
    <x v="0"/>
    <x v="0"/>
    <x v="0"/>
    <x v="7"/>
    <x v="316"/>
    <x v="0"/>
    <x v="0"/>
    <s v="Tesseramento"/>
    <x v="1"/>
    <x v="1"/>
    <x v="0"/>
    <m/>
  </r>
  <r>
    <n v="126829"/>
    <x v="0"/>
    <x v="0"/>
    <x v="0"/>
    <x v="0"/>
    <x v="7"/>
    <x v="316"/>
    <x v="0"/>
    <x v="0"/>
    <s v="Tesseramento"/>
    <x v="1"/>
    <x v="0"/>
    <x v="0"/>
    <m/>
  </r>
  <r>
    <n v="177266"/>
    <x v="0"/>
    <x v="0"/>
    <x v="0"/>
    <x v="0"/>
    <x v="12"/>
    <x v="269"/>
    <x v="0"/>
    <x v="0"/>
    <s v="Tesseramento"/>
    <x v="1"/>
    <x v="3"/>
    <x v="0"/>
    <m/>
  </r>
  <r>
    <n v="188588"/>
    <x v="0"/>
    <x v="0"/>
    <x v="0"/>
    <x v="0"/>
    <x v="12"/>
    <x v="269"/>
    <x v="0"/>
    <x v="0"/>
    <s v="Tesseramento"/>
    <x v="1"/>
    <x v="1"/>
    <x v="0"/>
    <m/>
  </r>
  <r>
    <n v="224249"/>
    <x v="0"/>
    <x v="0"/>
    <x v="0"/>
    <x v="1"/>
    <x v="12"/>
    <x v="269"/>
    <x v="0"/>
    <x v="1"/>
    <s v="Tesseramento"/>
    <x v="1"/>
    <x v="3"/>
    <x v="0"/>
    <m/>
  </r>
  <r>
    <n v="135682"/>
    <x v="0"/>
    <x v="0"/>
    <x v="0"/>
    <x v="0"/>
    <x v="12"/>
    <x v="269"/>
    <x v="0"/>
    <x v="0"/>
    <s v="Tesseramento"/>
    <x v="1"/>
    <x v="1"/>
    <x v="0"/>
    <m/>
  </r>
  <r>
    <n v="150161"/>
    <x v="0"/>
    <x v="0"/>
    <x v="0"/>
    <x v="0"/>
    <x v="12"/>
    <x v="269"/>
    <x v="0"/>
    <x v="0"/>
    <s v="Tesseramento"/>
    <x v="1"/>
    <x v="3"/>
    <x v="0"/>
    <m/>
  </r>
  <r>
    <n v="139432"/>
    <x v="0"/>
    <x v="0"/>
    <x v="0"/>
    <x v="0"/>
    <x v="7"/>
    <x v="316"/>
    <x v="0"/>
    <x v="1"/>
    <s v="Tesseramento"/>
    <x v="1"/>
    <x v="3"/>
    <x v="0"/>
    <m/>
  </r>
  <r>
    <n v="7315"/>
    <x v="0"/>
    <x v="0"/>
    <x v="0"/>
    <x v="0"/>
    <x v="7"/>
    <x v="316"/>
    <x v="0"/>
    <x v="0"/>
    <s v="Tesseramento"/>
    <x v="1"/>
    <x v="0"/>
    <x v="0"/>
    <m/>
  </r>
  <r>
    <n v="16072"/>
    <x v="0"/>
    <x v="0"/>
    <x v="0"/>
    <x v="0"/>
    <x v="7"/>
    <x v="316"/>
    <x v="0"/>
    <x v="0"/>
    <s v="Tesseramento"/>
    <x v="1"/>
    <x v="4"/>
    <x v="0"/>
    <m/>
  </r>
  <r>
    <n v="16243"/>
    <x v="0"/>
    <x v="0"/>
    <x v="0"/>
    <x v="0"/>
    <x v="7"/>
    <x v="316"/>
    <x v="0"/>
    <x v="1"/>
    <s v="Tesseramento"/>
    <x v="1"/>
    <x v="0"/>
    <x v="0"/>
    <m/>
  </r>
  <r>
    <n v="115384"/>
    <x v="0"/>
    <x v="0"/>
    <x v="2"/>
    <x v="1"/>
    <x v="7"/>
    <x v="185"/>
    <x v="0"/>
    <x v="0"/>
    <s v="Tesseramento"/>
    <x v="1"/>
    <x v="0"/>
    <x v="0"/>
    <m/>
  </r>
  <r>
    <n v="147895"/>
    <x v="0"/>
    <x v="0"/>
    <x v="0"/>
    <x v="0"/>
    <x v="7"/>
    <x v="185"/>
    <x v="0"/>
    <x v="0"/>
    <s v="Tesseramento"/>
    <x v="1"/>
    <x v="0"/>
    <x v="0"/>
    <m/>
  </r>
  <r>
    <n v="167000"/>
    <x v="1"/>
    <x v="0"/>
    <x v="0"/>
    <x v="0"/>
    <x v="7"/>
    <x v="185"/>
    <x v="0"/>
    <x v="0"/>
    <s v="Tesseramento"/>
    <x v="1"/>
    <x v="6"/>
    <x v="0"/>
    <m/>
  </r>
  <r>
    <n v="106644"/>
    <x v="0"/>
    <x v="0"/>
    <x v="0"/>
    <x v="0"/>
    <x v="7"/>
    <x v="137"/>
    <x v="0"/>
    <x v="0"/>
    <s v="Tesseramento"/>
    <x v="3"/>
    <x v="4"/>
    <x v="0"/>
    <m/>
  </r>
  <r>
    <n v="106643"/>
    <x v="0"/>
    <x v="0"/>
    <x v="0"/>
    <x v="0"/>
    <x v="7"/>
    <x v="137"/>
    <x v="0"/>
    <x v="1"/>
    <s v="Tesseramento"/>
    <x v="3"/>
    <x v="4"/>
    <x v="0"/>
    <m/>
  </r>
  <r>
    <n v="234524"/>
    <x v="0"/>
    <x v="0"/>
    <x v="1"/>
    <x v="1"/>
    <x v="7"/>
    <x v="395"/>
    <x v="0"/>
    <x v="0"/>
    <s v="Tesseramento"/>
    <x v="0"/>
    <x v="0"/>
    <x v="0"/>
    <m/>
  </r>
  <r>
    <n v="109799"/>
    <x v="0"/>
    <x v="0"/>
    <x v="0"/>
    <x v="1"/>
    <x v="8"/>
    <x v="13"/>
    <x v="0"/>
    <x v="1"/>
    <s v="Tesseramento"/>
    <x v="0"/>
    <x v="3"/>
    <x v="0"/>
    <m/>
  </r>
  <r>
    <n v="16221"/>
    <x v="0"/>
    <x v="0"/>
    <x v="0"/>
    <x v="0"/>
    <x v="7"/>
    <x v="316"/>
    <x v="0"/>
    <x v="1"/>
    <s v="Tesseramento"/>
    <x v="1"/>
    <x v="4"/>
    <x v="0"/>
    <m/>
  </r>
  <r>
    <n v="92700"/>
    <x v="0"/>
    <x v="0"/>
    <x v="0"/>
    <x v="1"/>
    <x v="7"/>
    <x v="316"/>
    <x v="0"/>
    <x v="1"/>
    <s v="Tesseramento"/>
    <x v="1"/>
    <x v="0"/>
    <x v="0"/>
    <m/>
  </r>
  <r>
    <n v="16256"/>
    <x v="0"/>
    <x v="0"/>
    <x v="0"/>
    <x v="0"/>
    <x v="7"/>
    <x v="316"/>
    <x v="0"/>
    <x v="0"/>
    <s v="Tesseramento"/>
    <x v="1"/>
    <x v="4"/>
    <x v="0"/>
    <m/>
  </r>
  <r>
    <n v="36189"/>
    <x v="0"/>
    <x v="0"/>
    <x v="0"/>
    <x v="0"/>
    <x v="7"/>
    <x v="316"/>
    <x v="0"/>
    <x v="1"/>
    <s v="Tesseramento"/>
    <x v="1"/>
    <x v="1"/>
    <x v="0"/>
    <m/>
  </r>
  <r>
    <n v="172027"/>
    <x v="0"/>
    <x v="0"/>
    <x v="0"/>
    <x v="0"/>
    <x v="7"/>
    <x v="316"/>
    <x v="0"/>
    <x v="0"/>
    <s v="Tesseramento"/>
    <x v="1"/>
    <x v="1"/>
    <x v="0"/>
    <m/>
  </r>
  <r>
    <n v="16271"/>
    <x v="0"/>
    <x v="0"/>
    <x v="0"/>
    <x v="0"/>
    <x v="7"/>
    <x v="316"/>
    <x v="0"/>
    <x v="0"/>
    <s v="Tesseramento"/>
    <x v="1"/>
    <x v="0"/>
    <x v="0"/>
    <m/>
  </r>
  <r>
    <n v="16518"/>
    <x v="0"/>
    <x v="0"/>
    <x v="0"/>
    <x v="0"/>
    <x v="7"/>
    <x v="316"/>
    <x v="0"/>
    <x v="0"/>
    <s v="Tesseramento"/>
    <x v="1"/>
    <x v="4"/>
    <x v="0"/>
    <m/>
  </r>
  <r>
    <n v="34445"/>
    <x v="0"/>
    <x v="0"/>
    <x v="0"/>
    <x v="0"/>
    <x v="7"/>
    <x v="316"/>
    <x v="0"/>
    <x v="0"/>
    <s v="Tesseramento"/>
    <x v="1"/>
    <x v="4"/>
    <x v="0"/>
    <m/>
  </r>
  <r>
    <n v="67521"/>
    <x v="0"/>
    <x v="0"/>
    <x v="0"/>
    <x v="0"/>
    <x v="7"/>
    <x v="316"/>
    <x v="0"/>
    <x v="1"/>
    <s v="Tesseramento"/>
    <x v="1"/>
    <x v="4"/>
    <x v="0"/>
    <m/>
  </r>
  <r>
    <n v="34339"/>
    <x v="0"/>
    <x v="0"/>
    <x v="0"/>
    <x v="0"/>
    <x v="7"/>
    <x v="316"/>
    <x v="0"/>
    <x v="0"/>
    <s v="Tesseramento"/>
    <x v="1"/>
    <x v="4"/>
    <x v="0"/>
    <m/>
  </r>
  <r>
    <n v="73914"/>
    <x v="0"/>
    <x v="0"/>
    <x v="0"/>
    <x v="1"/>
    <x v="7"/>
    <x v="316"/>
    <x v="0"/>
    <x v="1"/>
    <s v="Tesseramento"/>
    <x v="1"/>
    <x v="4"/>
    <x v="0"/>
    <m/>
  </r>
  <r>
    <n v="88202"/>
    <x v="0"/>
    <x v="0"/>
    <x v="0"/>
    <x v="0"/>
    <x v="7"/>
    <x v="316"/>
    <x v="0"/>
    <x v="1"/>
    <s v="Tesseramento"/>
    <x v="1"/>
    <x v="4"/>
    <x v="0"/>
    <m/>
  </r>
  <r>
    <n v="87451"/>
    <x v="0"/>
    <x v="0"/>
    <x v="0"/>
    <x v="0"/>
    <x v="7"/>
    <x v="316"/>
    <x v="0"/>
    <x v="0"/>
    <s v="Tesseramento"/>
    <x v="1"/>
    <x v="0"/>
    <x v="0"/>
    <m/>
  </r>
  <r>
    <n v="16644"/>
    <x v="0"/>
    <x v="0"/>
    <x v="0"/>
    <x v="0"/>
    <x v="7"/>
    <x v="316"/>
    <x v="0"/>
    <x v="0"/>
    <s v="Tesseramento"/>
    <x v="1"/>
    <x v="4"/>
    <x v="0"/>
    <m/>
  </r>
  <r>
    <n v="16645"/>
    <x v="0"/>
    <x v="0"/>
    <x v="0"/>
    <x v="0"/>
    <x v="7"/>
    <x v="316"/>
    <x v="0"/>
    <x v="1"/>
    <s v="Tesseramento"/>
    <x v="1"/>
    <x v="4"/>
    <x v="0"/>
    <m/>
  </r>
  <r>
    <n v="46835"/>
    <x v="0"/>
    <x v="0"/>
    <x v="0"/>
    <x v="0"/>
    <x v="7"/>
    <x v="316"/>
    <x v="0"/>
    <x v="0"/>
    <s v="Tesseramento"/>
    <x v="1"/>
    <x v="4"/>
    <x v="0"/>
    <m/>
  </r>
  <r>
    <n v="47187"/>
    <x v="0"/>
    <x v="0"/>
    <x v="0"/>
    <x v="0"/>
    <x v="7"/>
    <x v="316"/>
    <x v="0"/>
    <x v="1"/>
    <s v="Tesseramento"/>
    <x v="1"/>
    <x v="4"/>
    <x v="0"/>
    <m/>
  </r>
  <r>
    <n v="151318"/>
    <x v="0"/>
    <x v="0"/>
    <x v="0"/>
    <x v="0"/>
    <x v="7"/>
    <x v="316"/>
    <x v="0"/>
    <x v="1"/>
    <s v="Tesseramento"/>
    <x v="1"/>
    <x v="3"/>
    <x v="0"/>
    <m/>
  </r>
  <r>
    <n v="150271"/>
    <x v="0"/>
    <x v="0"/>
    <x v="0"/>
    <x v="0"/>
    <x v="7"/>
    <x v="137"/>
    <x v="0"/>
    <x v="0"/>
    <s v="Tesseramento"/>
    <x v="3"/>
    <x v="3"/>
    <x v="0"/>
    <m/>
  </r>
  <r>
    <n v="142578"/>
    <x v="0"/>
    <x v="0"/>
    <x v="0"/>
    <x v="0"/>
    <x v="7"/>
    <x v="316"/>
    <x v="0"/>
    <x v="0"/>
    <s v="Tesseramento"/>
    <x v="1"/>
    <x v="0"/>
    <x v="0"/>
    <m/>
  </r>
  <r>
    <n v="28671"/>
    <x v="0"/>
    <x v="0"/>
    <x v="0"/>
    <x v="0"/>
    <x v="7"/>
    <x v="316"/>
    <x v="0"/>
    <x v="0"/>
    <s v="Tesseramento"/>
    <x v="1"/>
    <x v="4"/>
    <x v="0"/>
    <m/>
  </r>
  <r>
    <n v="119760"/>
    <x v="0"/>
    <x v="0"/>
    <x v="0"/>
    <x v="1"/>
    <x v="7"/>
    <x v="316"/>
    <x v="0"/>
    <x v="0"/>
    <s v="Tesseramento"/>
    <x v="1"/>
    <x v="4"/>
    <x v="0"/>
    <m/>
  </r>
  <r>
    <n v="101929"/>
    <x v="0"/>
    <x v="0"/>
    <x v="0"/>
    <x v="0"/>
    <x v="7"/>
    <x v="316"/>
    <x v="0"/>
    <x v="0"/>
    <s v="Tesseramento"/>
    <x v="1"/>
    <x v="4"/>
    <x v="0"/>
    <m/>
  </r>
  <r>
    <n v="7139"/>
    <x v="0"/>
    <x v="0"/>
    <x v="0"/>
    <x v="0"/>
    <x v="7"/>
    <x v="316"/>
    <x v="0"/>
    <x v="0"/>
    <s v="Tesseramento"/>
    <x v="1"/>
    <x v="3"/>
    <x v="0"/>
    <m/>
  </r>
  <r>
    <n v="7141"/>
    <x v="0"/>
    <x v="0"/>
    <x v="0"/>
    <x v="0"/>
    <x v="7"/>
    <x v="316"/>
    <x v="0"/>
    <x v="0"/>
    <s v="Tesseramento"/>
    <x v="1"/>
    <x v="1"/>
    <x v="0"/>
    <m/>
  </r>
  <r>
    <n v="84357"/>
    <x v="0"/>
    <x v="0"/>
    <x v="0"/>
    <x v="0"/>
    <x v="7"/>
    <x v="316"/>
    <x v="0"/>
    <x v="1"/>
    <s v="Tesseramento"/>
    <x v="1"/>
    <x v="3"/>
    <x v="0"/>
    <m/>
  </r>
  <r>
    <n v="90975"/>
    <x v="0"/>
    <x v="0"/>
    <x v="0"/>
    <x v="0"/>
    <x v="7"/>
    <x v="316"/>
    <x v="0"/>
    <x v="1"/>
    <s v="Tesseramento"/>
    <x v="1"/>
    <x v="3"/>
    <x v="0"/>
    <m/>
  </r>
  <r>
    <n v="54540"/>
    <x v="0"/>
    <x v="0"/>
    <x v="0"/>
    <x v="0"/>
    <x v="7"/>
    <x v="316"/>
    <x v="0"/>
    <x v="0"/>
    <s v="Tesseramento"/>
    <x v="1"/>
    <x v="0"/>
    <x v="0"/>
    <m/>
  </r>
  <r>
    <n v="16374"/>
    <x v="0"/>
    <x v="0"/>
    <x v="0"/>
    <x v="0"/>
    <x v="7"/>
    <x v="316"/>
    <x v="0"/>
    <x v="0"/>
    <s v="Tesseramento"/>
    <x v="1"/>
    <x v="3"/>
    <x v="0"/>
    <m/>
  </r>
  <r>
    <n v="235015"/>
    <x v="1"/>
    <x v="0"/>
    <x v="1"/>
    <x v="2"/>
    <x v="1"/>
    <x v="73"/>
    <x v="0"/>
    <x v="0"/>
    <s v="Tesseramento"/>
    <x v="1"/>
    <x v="5"/>
    <x v="0"/>
    <m/>
  </r>
  <r>
    <n v="16416"/>
    <x v="0"/>
    <x v="0"/>
    <x v="0"/>
    <x v="0"/>
    <x v="7"/>
    <x v="316"/>
    <x v="0"/>
    <x v="1"/>
    <s v="Tesseramento"/>
    <x v="1"/>
    <x v="4"/>
    <x v="0"/>
    <m/>
  </r>
  <r>
    <n v="16417"/>
    <x v="0"/>
    <x v="0"/>
    <x v="0"/>
    <x v="0"/>
    <x v="7"/>
    <x v="316"/>
    <x v="0"/>
    <x v="0"/>
    <s v="Tesseramento"/>
    <x v="1"/>
    <x v="4"/>
    <x v="0"/>
    <m/>
  </r>
  <r>
    <n v="100702"/>
    <x v="0"/>
    <x v="0"/>
    <x v="0"/>
    <x v="0"/>
    <x v="1"/>
    <x v="73"/>
    <x v="0"/>
    <x v="0"/>
    <s v="Tesseramento"/>
    <x v="1"/>
    <x v="0"/>
    <x v="0"/>
    <m/>
  </r>
  <r>
    <n v="16418"/>
    <x v="0"/>
    <x v="0"/>
    <x v="0"/>
    <x v="0"/>
    <x v="7"/>
    <x v="316"/>
    <x v="0"/>
    <x v="0"/>
    <s v="Tesseramento"/>
    <x v="1"/>
    <x v="0"/>
    <x v="0"/>
    <m/>
  </r>
  <r>
    <n v="120928"/>
    <x v="0"/>
    <x v="0"/>
    <x v="0"/>
    <x v="0"/>
    <x v="7"/>
    <x v="316"/>
    <x v="0"/>
    <x v="0"/>
    <s v="Tesseramento"/>
    <x v="1"/>
    <x v="3"/>
    <x v="0"/>
    <m/>
  </r>
  <r>
    <n v="107902"/>
    <x v="0"/>
    <x v="0"/>
    <x v="0"/>
    <x v="0"/>
    <x v="1"/>
    <x v="73"/>
    <x v="0"/>
    <x v="0"/>
    <s v="Tesseramento"/>
    <x v="1"/>
    <x v="4"/>
    <x v="0"/>
    <m/>
  </r>
  <r>
    <n v="25152"/>
    <x v="0"/>
    <x v="0"/>
    <x v="0"/>
    <x v="0"/>
    <x v="7"/>
    <x v="316"/>
    <x v="0"/>
    <x v="0"/>
    <s v="Tesseramento"/>
    <x v="1"/>
    <x v="4"/>
    <x v="0"/>
    <m/>
  </r>
  <r>
    <n v="120369"/>
    <x v="0"/>
    <x v="0"/>
    <x v="0"/>
    <x v="0"/>
    <x v="7"/>
    <x v="316"/>
    <x v="0"/>
    <x v="0"/>
    <s v="Tesseramento"/>
    <x v="1"/>
    <x v="0"/>
    <x v="0"/>
    <m/>
  </r>
  <r>
    <n v="217201"/>
    <x v="0"/>
    <x v="0"/>
    <x v="0"/>
    <x v="0"/>
    <x v="1"/>
    <x v="73"/>
    <x v="0"/>
    <x v="1"/>
    <s v="Tesseramento"/>
    <x v="1"/>
    <x v="4"/>
    <x v="0"/>
    <m/>
  </r>
  <r>
    <n v="129731"/>
    <x v="0"/>
    <x v="0"/>
    <x v="0"/>
    <x v="0"/>
    <x v="7"/>
    <x v="316"/>
    <x v="0"/>
    <x v="1"/>
    <s v="Tesseramento"/>
    <x v="1"/>
    <x v="0"/>
    <x v="0"/>
    <m/>
  </r>
  <r>
    <n v="230541"/>
    <x v="0"/>
    <x v="0"/>
    <x v="0"/>
    <x v="0"/>
    <x v="1"/>
    <x v="73"/>
    <x v="0"/>
    <x v="0"/>
    <s v="Tesseramento"/>
    <x v="1"/>
    <x v="1"/>
    <x v="0"/>
    <m/>
  </r>
  <r>
    <n v="129727"/>
    <x v="0"/>
    <x v="0"/>
    <x v="0"/>
    <x v="0"/>
    <x v="7"/>
    <x v="316"/>
    <x v="0"/>
    <x v="0"/>
    <s v="Tesseramento"/>
    <x v="1"/>
    <x v="1"/>
    <x v="0"/>
    <m/>
  </r>
  <r>
    <n v="176938"/>
    <x v="0"/>
    <x v="0"/>
    <x v="0"/>
    <x v="0"/>
    <x v="1"/>
    <x v="73"/>
    <x v="0"/>
    <x v="0"/>
    <s v="Tesseramento"/>
    <x v="1"/>
    <x v="0"/>
    <x v="0"/>
    <m/>
  </r>
  <r>
    <n v="98469"/>
    <x v="0"/>
    <x v="0"/>
    <x v="0"/>
    <x v="0"/>
    <x v="1"/>
    <x v="73"/>
    <x v="0"/>
    <x v="0"/>
    <s v="Tesseramento"/>
    <x v="1"/>
    <x v="4"/>
    <x v="0"/>
    <m/>
  </r>
  <r>
    <n v="52065"/>
    <x v="0"/>
    <x v="0"/>
    <x v="0"/>
    <x v="0"/>
    <x v="11"/>
    <x v="142"/>
    <x v="0"/>
    <x v="0"/>
    <s v="Tesseramento"/>
    <x v="1"/>
    <x v="0"/>
    <x v="0"/>
    <m/>
  </r>
  <r>
    <n v="155166"/>
    <x v="0"/>
    <x v="0"/>
    <x v="0"/>
    <x v="0"/>
    <x v="1"/>
    <x v="73"/>
    <x v="0"/>
    <x v="0"/>
    <s v="Tesseramento"/>
    <x v="1"/>
    <x v="0"/>
    <x v="0"/>
    <m/>
  </r>
  <r>
    <n v="101570"/>
    <x v="0"/>
    <x v="0"/>
    <x v="0"/>
    <x v="0"/>
    <x v="1"/>
    <x v="73"/>
    <x v="0"/>
    <x v="0"/>
    <s v="Tesseramento"/>
    <x v="1"/>
    <x v="4"/>
    <x v="0"/>
    <m/>
  </r>
  <r>
    <n v="79653"/>
    <x v="0"/>
    <x v="0"/>
    <x v="0"/>
    <x v="0"/>
    <x v="1"/>
    <x v="1"/>
    <x v="0"/>
    <x v="0"/>
    <s v="Tesseramento"/>
    <x v="0"/>
    <x v="4"/>
    <x v="0"/>
    <m/>
  </r>
  <r>
    <n v="117746"/>
    <x v="0"/>
    <x v="0"/>
    <x v="0"/>
    <x v="0"/>
    <x v="7"/>
    <x v="137"/>
    <x v="0"/>
    <x v="1"/>
    <s v="Tesseramento"/>
    <x v="3"/>
    <x v="4"/>
    <x v="0"/>
    <m/>
  </r>
  <r>
    <n v="131094"/>
    <x v="0"/>
    <x v="0"/>
    <x v="0"/>
    <x v="0"/>
    <x v="7"/>
    <x v="137"/>
    <x v="0"/>
    <x v="0"/>
    <s v="Tesseramento"/>
    <x v="3"/>
    <x v="3"/>
    <x v="0"/>
    <m/>
  </r>
  <r>
    <n v="160369"/>
    <x v="0"/>
    <x v="0"/>
    <x v="0"/>
    <x v="0"/>
    <x v="7"/>
    <x v="137"/>
    <x v="0"/>
    <x v="0"/>
    <s v="Tesseramento"/>
    <x v="3"/>
    <x v="0"/>
    <x v="0"/>
    <m/>
  </r>
  <r>
    <n v="169862"/>
    <x v="0"/>
    <x v="0"/>
    <x v="0"/>
    <x v="0"/>
    <x v="7"/>
    <x v="137"/>
    <x v="0"/>
    <x v="1"/>
    <s v="Tesseramento"/>
    <x v="3"/>
    <x v="3"/>
    <x v="0"/>
    <m/>
  </r>
  <r>
    <n v="235018"/>
    <x v="1"/>
    <x v="0"/>
    <x v="1"/>
    <x v="1"/>
    <x v="1"/>
    <x v="73"/>
    <x v="0"/>
    <x v="0"/>
    <s v="Tesseramento"/>
    <x v="1"/>
    <x v="5"/>
    <x v="0"/>
    <m/>
  </r>
  <r>
    <n v="127535"/>
    <x v="0"/>
    <x v="0"/>
    <x v="0"/>
    <x v="0"/>
    <x v="7"/>
    <x v="137"/>
    <x v="0"/>
    <x v="0"/>
    <s v="Tesseramento"/>
    <x v="3"/>
    <x v="3"/>
    <x v="0"/>
    <m/>
  </r>
  <r>
    <n v="193796"/>
    <x v="0"/>
    <x v="0"/>
    <x v="0"/>
    <x v="0"/>
    <x v="1"/>
    <x v="73"/>
    <x v="0"/>
    <x v="0"/>
    <s v="Tesseramento"/>
    <x v="1"/>
    <x v="0"/>
    <x v="0"/>
    <m/>
  </r>
  <r>
    <n v="203942"/>
    <x v="0"/>
    <x v="0"/>
    <x v="0"/>
    <x v="0"/>
    <x v="1"/>
    <x v="73"/>
    <x v="0"/>
    <x v="0"/>
    <s v="Tesseramento"/>
    <x v="1"/>
    <x v="0"/>
    <x v="0"/>
    <m/>
  </r>
  <r>
    <n v="117753"/>
    <x v="0"/>
    <x v="0"/>
    <x v="0"/>
    <x v="0"/>
    <x v="7"/>
    <x v="137"/>
    <x v="0"/>
    <x v="0"/>
    <s v="Tesseramento"/>
    <x v="3"/>
    <x v="3"/>
    <x v="0"/>
    <m/>
  </r>
  <r>
    <n v="149985"/>
    <x v="0"/>
    <x v="0"/>
    <x v="0"/>
    <x v="0"/>
    <x v="7"/>
    <x v="137"/>
    <x v="0"/>
    <x v="0"/>
    <s v="Tesseramento"/>
    <x v="3"/>
    <x v="0"/>
    <x v="0"/>
    <m/>
  </r>
  <r>
    <n v="63413"/>
    <x v="0"/>
    <x v="0"/>
    <x v="0"/>
    <x v="0"/>
    <x v="1"/>
    <x v="73"/>
    <x v="0"/>
    <x v="0"/>
    <s v="Tesseramento"/>
    <x v="1"/>
    <x v="0"/>
    <x v="0"/>
    <m/>
  </r>
  <r>
    <n v="210602"/>
    <x v="0"/>
    <x v="0"/>
    <x v="0"/>
    <x v="0"/>
    <x v="7"/>
    <x v="137"/>
    <x v="0"/>
    <x v="0"/>
    <s v="Tesseramento"/>
    <x v="3"/>
    <x v="0"/>
    <x v="0"/>
    <m/>
  </r>
  <r>
    <n v="227960"/>
    <x v="0"/>
    <x v="0"/>
    <x v="0"/>
    <x v="1"/>
    <x v="1"/>
    <x v="73"/>
    <x v="0"/>
    <x v="1"/>
    <s v="Tesseramento"/>
    <x v="1"/>
    <x v="3"/>
    <x v="0"/>
    <m/>
  </r>
  <r>
    <n v="222920"/>
    <x v="0"/>
    <x v="0"/>
    <x v="0"/>
    <x v="0"/>
    <x v="7"/>
    <x v="137"/>
    <x v="0"/>
    <x v="1"/>
    <s v="Tesseramento"/>
    <x v="3"/>
    <x v="0"/>
    <x v="0"/>
    <m/>
  </r>
  <r>
    <n v="161571"/>
    <x v="0"/>
    <x v="0"/>
    <x v="0"/>
    <x v="0"/>
    <x v="7"/>
    <x v="137"/>
    <x v="0"/>
    <x v="0"/>
    <s v="Tesseramento"/>
    <x v="3"/>
    <x v="0"/>
    <x v="0"/>
    <m/>
  </r>
  <r>
    <n v="210941"/>
    <x v="0"/>
    <x v="0"/>
    <x v="0"/>
    <x v="0"/>
    <x v="7"/>
    <x v="137"/>
    <x v="0"/>
    <x v="0"/>
    <s v="Tesseramento"/>
    <x v="3"/>
    <x v="0"/>
    <x v="0"/>
    <m/>
  </r>
  <r>
    <n v="210942"/>
    <x v="0"/>
    <x v="0"/>
    <x v="0"/>
    <x v="0"/>
    <x v="7"/>
    <x v="137"/>
    <x v="0"/>
    <x v="1"/>
    <s v="Tesseramento"/>
    <x v="3"/>
    <x v="0"/>
    <x v="0"/>
    <m/>
  </r>
  <r>
    <n v="197984"/>
    <x v="0"/>
    <x v="0"/>
    <x v="0"/>
    <x v="0"/>
    <x v="7"/>
    <x v="137"/>
    <x v="0"/>
    <x v="0"/>
    <s v="Tesseramento"/>
    <x v="3"/>
    <x v="0"/>
    <x v="0"/>
    <m/>
  </r>
  <r>
    <n v="210604"/>
    <x v="0"/>
    <x v="0"/>
    <x v="0"/>
    <x v="0"/>
    <x v="7"/>
    <x v="137"/>
    <x v="0"/>
    <x v="0"/>
    <s v="Tesseramento"/>
    <x v="3"/>
    <x v="1"/>
    <x v="0"/>
    <m/>
  </r>
  <r>
    <n v="181772"/>
    <x v="0"/>
    <x v="0"/>
    <x v="0"/>
    <x v="0"/>
    <x v="7"/>
    <x v="137"/>
    <x v="0"/>
    <x v="0"/>
    <s v="Tesseramento"/>
    <x v="3"/>
    <x v="1"/>
    <x v="0"/>
    <m/>
  </r>
  <r>
    <n v="203754"/>
    <x v="0"/>
    <x v="0"/>
    <x v="0"/>
    <x v="0"/>
    <x v="7"/>
    <x v="137"/>
    <x v="0"/>
    <x v="1"/>
    <s v="Tesseramento"/>
    <x v="3"/>
    <x v="0"/>
    <x v="0"/>
    <m/>
  </r>
  <r>
    <n v="131322"/>
    <x v="1"/>
    <x v="0"/>
    <x v="0"/>
    <x v="0"/>
    <x v="2"/>
    <x v="313"/>
    <x v="0"/>
    <x v="0"/>
    <s v="Tesseramento"/>
    <x v="1"/>
    <x v="2"/>
    <x v="0"/>
    <s v="BG"/>
  </r>
  <r>
    <n v="13547"/>
    <x v="0"/>
    <x v="0"/>
    <x v="0"/>
    <x v="0"/>
    <x v="2"/>
    <x v="313"/>
    <x v="0"/>
    <x v="1"/>
    <s v="Tesseramento"/>
    <x v="1"/>
    <x v="4"/>
    <x v="0"/>
    <m/>
  </r>
  <r>
    <n v="13550"/>
    <x v="0"/>
    <x v="0"/>
    <x v="0"/>
    <x v="0"/>
    <x v="2"/>
    <x v="313"/>
    <x v="0"/>
    <x v="1"/>
    <s v="Tesseramento"/>
    <x v="1"/>
    <x v="0"/>
    <x v="0"/>
    <m/>
  </r>
  <r>
    <n v="13546"/>
    <x v="0"/>
    <x v="0"/>
    <x v="0"/>
    <x v="0"/>
    <x v="2"/>
    <x v="313"/>
    <x v="0"/>
    <x v="0"/>
    <s v="Tesseramento"/>
    <x v="1"/>
    <x v="4"/>
    <x v="0"/>
    <m/>
  </r>
  <r>
    <n v="205247"/>
    <x v="0"/>
    <x v="0"/>
    <x v="0"/>
    <x v="0"/>
    <x v="2"/>
    <x v="71"/>
    <x v="0"/>
    <x v="1"/>
    <s v="Tesseramento"/>
    <x v="1"/>
    <x v="4"/>
    <x v="0"/>
    <m/>
  </r>
  <r>
    <n v="229841"/>
    <x v="0"/>
    <x v="0"/>
    <x v="0"/>
    <x v="1"/>
    <x v="2"/>
    <x v="71"/>
    <x v="0"/>
    <x v="0"/>
    <s v="Tesseramento"/>
    <x v="1"/>
    <x v="1"/>
    <x v="0"/>
    <m/>
  </r>
  <r>
    <n v="122992"/>
    <x v="0"/>
    <x v="0"/>
    <x v="0"/>
    <x v="0"/>
    <x v="2"/>
    <x v="71"/>
    <x v="0"/>
    <x v="0"/>
    <s v="Tesseramento"/>
    <x v="1"/>
    <x v="4"/>
    <x v="0"/>
    <m/>
  </r>
  <r>
    <n v="88698"/>
    <x v="0"/>
    <x v="0"/>
    <x v="0"/>
    <x v="0"/>
    <x v="2"/>
    <x v="71"/>
    <x v="0"/>
    <x v="0"/>
    <s v="Tesseramento"/>
    <x v="1"/>
    <x v="4"/>
    <x v="0"/>
    <m/>
  </r>
  <r>
    <n v="50163"/>
    <x v="0"/>
    <x v="0"/>
    <x v="0"/>
    <x v="0"/>
    <x v="2"/>
    <x v="71"/>
    <x v="0"/>
    <x v="0"/>
    <s v="Tesseramento"/>
    <x v="1"/>
    <x v="4"/>
    <x v="0"/>
    <m/>
  </r>
  <r>
    <n v="90717"/>
    <x v="0"/>
    <x v="0"/>
    <x v="0"/>
    <x v="0"/>
    <x v="2"/>
    <x v="71"/>
    <x v="0"/>
    <x v="1"/>
    <s v="Tesseramento"/>
    <x v="1"/>
    <x v="4"/>
    <x v="0"/>
    <m/>
  </r>
  <r>
    <n v="156978"/>
    <x v="1"/>
    <x v="0"/>
    <x v="0"/>
    <x v="0"/>
    <x v="2"/>
    <x v="71"/>
    <x v="0"/>
    <x v="0"/>
    <s v="Tesseramento"/>
    <x v="1"/>
    <x v="2"/>
    <x v="0"/>
    <s v="BG"/>
  </r>
  <r>
    <n v="226850"/>
    <x v="0"/>
    <x v="0"/>
    <x v="0"/>
    <x v="1"/>
    <x v="5"/>
    <x v="381"/>
    <x v="0"/>
    <x v="1"/>
    <s v="Tesseramento"/>
    <x v="0"/>
    <x v="0"/>
    <x v="0"/>
    <m/>
  </r>
  <r>
    <n v="227009"/>
    <x v="0"/>
    <x v="0"/>
    <x v="0"/>
    <x v="2"/>
    <x v="5"/>
    <x v="381"/>
    <x v="0"/>
    <x v="0"/>
    <s v="Tesseramento"/>
    <x v="0"/>
    <x v="0"/>
    <x v="0"/>
    <m/>
  </r>
  <r>
    <n v="228688"/>
    <x v="0"/>
    <x v="0"/>
    <x v="0"/>
    <x v="0"/>
    <x v="1"/>
    <x v="73"/>
    <x v="0"/>
    <x v="0"/>
    <s v="Tesseramento"/>
    <x v="1"/>
    <x v="1"/>
    <x v="0"/>
    <m/>
  </r>
  <r>
    <n v="8343"/>
    <x v="0"/>
    <x v="0"/>
    <x v="0"/>
    <x v="0"/>
    <x v="12"/>
    <x v="27"/>
    <x v="0"/>
    <x v="1"/>
    <s v="Tesseramento"/>
    <x v="1"/>
    <x v="0"/>
    <x v="0"/>
    <m/>
  </r>
  <r>
    <n v="115068"/>
    <x v="0"/>
    <x v="0"/>
    <x v="0"/>
    <x v="0"/>
    <x v="1"/>
    <x v="73"/>
    <x v="0"/>
    <x v="0"/>
    <s v="Tesseramento"/>
    <x v="1"/>
    <x v="3"/>
    <x v="0"/>
    <m/>
  </r>
  <r>
    <n v="201355"/>
    <x v="0"/>
    <x v="0"/>
    <x v="0"/>
    <x v="0"/>
    <x v="1"/>
    <x v="73"/>
    <x v="0"/>
    <x v="0"/>
    <s v="Tesseramento"/>
    <x v="1"/>
    <x v="0"/>
    <x v="0"/>
    <m/>
  </r>
  <r>
    <n v="184048"/>
    <x v="1"/>
    <x v="0"/>
    <x v="0"/>
    <x v="0"/>
    <x v="7"/>
    <x v="316"/>
    <x v="0"/>
    <x v="0"/>
    <s v="Tesseramento"/>
    <x v="1"/>
    <x v="5"/>
    <x v="0"/>
    <m/>
  </r>
  <r>
    <n v="142363"/>
    <x v="1"/>
    <x v="0"/>
    <x v="0"/>
    <x v="0"/>
    <x v="7"/>
    <x v="316"/>
    <x v="0"/>
    <x v="1"/>
    <s v="Tesseramento"/>
    <x v="1"/>
    <x v="7"/>
    <x v="0"/>
    <s v="B"/>
  </r>
  <r>
    <n v="116437"/>
    <x v="1"/>
    <x v="0"/>
    <x v="0"/>
    <x v="0"/>
    <x v="7"/>
    <x v="316"/>
    <x v="0"/>
    <x v="0"/>
    <s v="Tesseramento"/>
    <x v="1"/>
    <x v="6"/>
    <x v="0"/>
    <m/>
  </r>
  <r>
    <n v="100573"/>
    <x v="1"/>
    <x v="0"/>
    <x v="0"/>
    <x v="0"/>
    <x v="7"/>
    <x v="316"/>
    <x v="0"/>
    <x v="0"/>
    <s v="Tesseramento"/>
    <x v="1"/>
    <x v="2"/>
    <x v="0"/>
    <m/>
  </r>
  <r>
    <n v="22517"/>
    <x v="0"/>
    <x v="0"/>
    <x v="0"/>
    <x v="0"/>
    <x v="1"/>
    <x v="26"/>
    <x v="0"/>
    <x v="0"/>
    <s v="Tesseramento"/>
    <x v="1"/>
    <x v="0"/>
    <x v="0"/>
    <m/>
  </r>
  <r>
    <n v="108891"/>
    <x v="0"/>
    <x v="0"/>
    <x v="0"/>
    <x v="0"/>
    <x v="1"/>
    <x v="26"/>
    <x v="0"/>
    <x v="0"/>
    <s v="Tesseramento"/>
    <x v="1"/>
    <x v="4"/>
    <x v="0"/>
    <m/>
  </r>
  <r>
    <n v="168379"/>
    <x v="1"/>
    <x v="0"/>
    <x v="0"/>
    <x v="0"/>
    <x v="7"/>
    <x v="316"/>
    <x v="0"/>
    <x v="1"/>
    <s v="Tesseramento"/>
    <x v="1"/>
    <x v="2"/>
    <x v="0"/>
    <m/>
  </r>
  <r>
    <n v="193819"/>
    <x v="1"/>
    <x v="0"/>
    <x v="0"/>
    <x v="1"/>
    <x v="7"/>
    <x v="316"/>
    <x v="0"/>
    <x v="1"/>
    <s v="Tesseramento"/>
    <x v="1"/>
    <x v="5"/>
    <x v="0"/>
    <m/>
  </r>
  <r>
    <n v="179805"/>
    <x v="0"/>
    <x v="0"/>
    <x v="0"/>
    <x v="0"/>
    <x v="1"/>
    <x v="26"/>
    <x v="0"/>
    <x v="0"/>
    <s v="Tesseramento"/>
    <x v="1"/>
    <x v="0"/>
    <x v="0"/>
    <m/>
  </r>
  <r>
    <n v="131421"/>
    <x v="1"/>
    <x v="0"/>
    <x v="0"/>
    <x v="0"/>
    <x v="7"/>
    <x v="316"/>
    <x v="0"/>
    <x v="0"/>
    <s v="Tesseramento"/>
    <x v="1"/>
    <x v="2"/>
    <x v="0"/>
    <m/>
  </r>
  <r>
    <n v="215619"/>
    <x v="0"/>
    <x v="0"/>
    <x v="2"/>
    <x v="0"/>
    <x v="1"/>
    <x v="319"/>
    <x v="0"/>
    <x v="1"/>
    <s v="Tesseramento"/>
    <x v="1"/>
    <x v="3"/>
    <x v="0"/>
    <m/>
  </r>
  <r>
    <n v="30774"/>
    <x v="0"/>
    <x v="0"/>
    <x v="0"/>
    <x v="0"/>
    <x v="1"/>
    <x v="26"/>
    <x v="0"/>
    <x v="0"/>
    <s v="Tesseramento"/>
    <x v="1"/>
    <x v="3"/>
    <x v="0"/>
    <m/>
  </r>
  <r>
    <n v="92780"/>
    <x v="0"/>
    <x v="0"/>
    <x v="0"/>
    <x v="0"/>
    <x v="1"/>
    <x v="26"/>
    <x v="0"/>
    <x v="0"/>
    <s v="Tesseramento"/>
    <x v="1"/>
    <x v="3"/>
    <x v="0"/>
    <m/>
  </r>
  <r>
    <n v="126831"/>
    <x v="1"/>
    <x v="0"/>
    <x v="0"/>
    <x v="0"/>
    <x v="7"/>
    <x v="316"/>
    <x v="0"/>
    <x v="0"/>
    <s v="Tesseramento"/>
    <x v="1"/>
    <x v="2"/>
    <x v="0"/>
    <m/>
  </r>
  <r>
    <n v="161141"/>
    <x v="0"/>
    <x v="0"/>
    <x v="0"/>
    <x v="0"/>
    <x v="1"/>
    <x v="26"/>
    <x v="0"/>
    <x v="1"/>
    <s v="Tesseramento"/>
    <x v="1"/>
    <x v="0"/>
    <x v="0"/>
    <m/>
  </r>
  <r>
    <n v="102035"/>
    <x v="0"/>
    <x v="0"/>
    <x v="0"/>
    <x v="0"/>
    <x v="1"/>
    <x v="26"/>
    <x v="0"/>
    <x v="0"/>
    <s v="Tesseramento"/>
    <x v="1"/>
    <x v="4"/>
    <x v="0"/>
    <m/>
  </r>
  <r>
    <n v="191109"/>
    <x v="0"/>
    <x v="0"/>
    <x v="0"/>
    <x v="0"/>
    <x v="1"/>
    <x v="26"/>
    <x v="0"/>
    <x v="1"/>
    <s v="Tesseramento"/>
    <x v="1"/>
    <x v="0"/>
    <x v="0"/>
    <m/>
  </r>
  <r>
    <n v="22992"/>
    <x v="0"/>
    <x v="0"/>
    <x v="0"/>
    <x v="0"/>
    <x v="1"/>
    <x v="26"/>
    <x v="0"/>
    <x v="1"/>
    <s v="Tesseramento"/>
    <x v="1"/>
    <x v="4"/>
    <x v="0"/>
    <m/>
  </r>
  <r>
    <n v="1488"/>
    <x v="0"/>
    <x v="0"/>
    <x v="0"/>
    <x v="0"/>
    <x v="1"/>
    <x v="26"/>
    <x v="0"/>
    <x v="0"/>
    <s v="Tesseramento"/>
    <x v="1"/>
    <x v="4"/>
    <x v="0"/>
    <m/>
  </r>
  <r>
    <n v="173757"/>
    <x v="1"/>
    <x v="0"/>
    <x v="0"/>
    <x v="0"/>
    <x v="7"/>
    <x v="316"/>
    <x v="0"/>
    <x v="1"/>
    <s v="Tesseramento"/>
    <x v="1"/>
    <x v="7"/>
    <x v="0"/>
    <s v="B"/>
  </r>
  <r>
    <n v="129728"/>
    <x v="1"/>
    <x v="0"/>
    <x v="0"/>
    <x v="0"/>
    <x v="7"/>
    <x v="316"/>
    <x v="0"/>
    <x v="1"/>
    <s v="Tesseramento"/>
    <x v="1"/>
    <x v="2"/>
    <x v="0"/>
    <m/>
  </r>
  <r>
    <n v="196483"/>
    <x v="0"/>
    <x v="0"/>
    <x v="0"/>
    <x v="0"/>
    <x v="11"/>
    <x v="189"/>
    <x v="0"/>
    <x v="0"/>
    <s v="Tesseramento"/>
    <x v="1"/>
    <x v="0"/>
    <x v="0"/>
    <m/>
  </r>
  <r>
    <n v="153713"/>
    <x v="0"/>
    <x v="0"/>
    <x v="0"/>
    <x v="0"/>
    <x v="11"/>
    <x v="189"/>
    <x v="0"/>
    <x v="0"/>
    <s v="Tesseramento"/>
    <x v="1"/>
    <x v="3"/>
    <x v="0"/>
    <m/>
  </r>
  <r>
    <n v="28794"/>
    <x v="0"/>
    <x v="0"/>
    <x v="0"/>
    <x v="0"/>
    <x v="11"/>
    <x v="189"/>
    <x v="0"/>
    <x v="0"/>
    <s v="Tesseramento"/>
    <x v="1"/>
    <x v="3"/>
    <x v="0"/>
    <m/>
  </r>
  <r>
    <n v="168844"/>
    <x v="0"/>
    <x v="1"/>
    <x v="0"/>
    <x v="0"/>
    <x v="12"/>
    <x v="27"/>
    <x v="0"/>
    <x v="1"/>
    <s v="Tesseramento"/>
    <x v="1"/>
    <x v="4"/>
    <x v="0"/>
    <m/>
  </r>
  <r>
    <n v="139052"/>
    <x v="0"/>
    <x v="0"/>
    <x v="2"/>
    <x v="0"/>
    <x v="11"/>
    <x v="142"/>
    <x v="0"/>
    <x v="0"/>
    <s v="Tesseramento"/>
    <x v="1"/>
    <x v="0"/>
    <x v="0"/>
    <m/>
  </r>
  <r>
    <n v="235075"/>
    <x v="0"/>
    <x v="1"/>
    <x v="1"/>
    <x v="1"/>
    <x v="0"/>
    <x v="305"/>
    <x v="0"/>
    <x v="0"/>
    <s v="Tesseramento"/>
    <x v="0"/>
    <x v="0"/>
    <x v="0"/>
    <m/>
  </r>
  <r>
    <n v="235076"/>
    <x v="0"/>
    <x v="1"/>
    <x v="1"/>
    <x v="1"/>
    <x v="0"/>
    <x v="305"/>
    <x v="0"/>
    <x v="1"/>
    <s v="Tesseramento"/>
    <x v="0"/>
    <x v="3"/>
    <x v="0"/>
    <m/>
  </r>
  <r>
    <n v="114410"/>
    <x v="0"/>
    <x v="0"/>
    <x v="0"/>
    <x v="0"/>
    <x v="7"/>
    <x v="259"/>
    <x v="0"/>
    <x v="0"/>
    <s v="Tesseramento"/>
    <x v="0"/>
    <x v="3"/>
    <x v="0"/>
    <m/>
  </r>
  <r>
    <n v="153212"/>
    <x v="0"/>
    <x v="0"/>
    <x v="0"/>
    <x v="1"/>
    <x v="7"/>
    <x v="259"/>
    <x v="0"/>
    <x v="0"/>
    <s v="Tesseramento"/>
    <x v="0"/>
    <x v="0"/>
    <x v="0"/>
    <m/>
  </r>
  <r>
    <n v="17412"/>
    <x v="0"/>
    <x v="0"/>
    <x v="0"/>
    <x v="0"/>
    <x v="7"/>
    <x v="74"/>
    <x v="0"/>
    <x v="0"/>
    <s v="Tesseramento"/>
    <x v="1"/>
    <x v="4"/>
    <x v="0"/>
    <m/>
  </r>
  <r>
    <n v="226356"/>
    <x v="0"/>
    <x v="0"/>
    <x v="0"/>
    <x v="0"/>
    <x v="7"/>
    <x v="74"/>
    <x v="0"/>
    <x v="0"/>
    <s v="Tesseramento"/>
    <x v="1"/>
    <x v="0"/>
    <x v="0"/>
    <m/>
  </r>
  <r>
    <n v="167476"/>
    <x v="0"/>
    <x v="0"/>
    <x v="0"/>
    <x v="0"/>
    <x v="7"/>
    <x v="74"/>
    <x v="0"/>
    <x v="1"/>
    <s v="Tesseramento"/>
    <x v="1"/>
    <x v="3"/>
    <x v="0"/>
    <m/>
  </r>
  <r>
    <n v="31563"/>
    <x v="0"/>
    <x v="0"/>
    <x v="0"/>
    <x v="0"/>
    <x v="7"/>
    <x v="74"/>
    <x v="0"/>
    <x v="0"/>
    <s v="Tesseramento"/>
    <x v="1"/>
    <x v="3"/>
    <x v="0"/>
    <m/>
  </r>
  <r>
    <n v="167502"/>
    <x v="0"/>
    <x v="0"/>
    <x v="0"/>
    <x v="0"/>
    <x v="7"/>
    <x v="74"/>
    <x v="0"/>
    <x v="0"/>
    <s v="Tesseramento"/>
    <x v="1"/>
    <x v="4"/>
    <x v="0"/>
    <m/>
  </r>
  <r>
    <n v="67643"/>
    <x v="0"/>
    <x v="0"/>
    <x v="0"/>
    <x v="0"/>
    <x v="7"/>
    <x v="74"/>
    <x v="0"/>
    <x v="0"/>
    <s v="Tesseramento"/>
    <x v="1"/>
    <x v="4"/>
    <x v="0"/>
    <m/>
  </r>
  <r>
    <n v="186456"/>
    <x v="0"/>
    <x v="0"/>
    <x v="0"/>
    <x v="0"/>
    <x v="7"/>
    <x v="74"/>
    <x v="0"/>
    <x v="0"/>
    <s v="Tesseramento"/>
    <x v="1"/>
    <x v="3"/>
    <x v="0"/>
    <m/>
  </r>
  <r>
    <n v="132119"/>
    <x v="0"/>
    <x v="0"/>
    <x v="0"/>
    <x v="0"/>
    <x v="7"/>
    <x v="74"/>
    <x v="0"/>
    <x v="0"/>
    <s v="Tesseramento"/>
    <x v="1"/>
    <x v="0"/>
    <x v="0"/>
    <m/>
  </r>
  <r>
    <n v="144522"/>
    <x v="0"/>
    <x v="0"/>
    <x v="0"/>
    <x v="1"/>
    <x v="7"/>
    <x v="74"/>
    <x v="0"/>
    <x v="0"/>
    <s v="Tesseramento"/>
    <x v="1"/>
    <x v="4"/>
    <x v="0"/>
    <m/>
  </r>
  <r>
    <n v="186457"/>
    <x v="0"/>
    <x v="0"/>
    <x v="0"/>
    <x v="0"/>
    <x v="7"/>
    <x v="74"/>
    <x v="0"/>
    <x v="1"/>
    <s v="Tesseramento"/>
    <x v="1"/>
    <x v="3"/>
    <x v="0"/>
    <m/>
  </r>
  <r>
    <n v="149420"/>
    <x v="0"/>
    <x v="0"/>
    <x v="0"/>
    <x v="0"/>
    <x v="7"/>
    <x v="74"/>
    <x v="0"/>
    <x v="0"/>
    <s v="Tesseramento"/>
    <x v="1"/>
    <x v="0"/>
    <x v="0"/>
    <m/>
  </r>
  <r>
    <n v="129523"/>
    <x v="0"/>
    <x v="0"/>
    <x v="0"/>
    <x v="2"/>
    <x v="7"/>
    <x v="74"/>
    <x v="0"/>
    <x v="1"/>
    <s v="Tesseramento"/>
    <x v="1"/>
    <x v="4"/>
    <x v="0"/>
    <m/>
  </r>
  <r>
    <n v="226904"/>
    <x v="0"/>
    <x v="0"/>
    <x v="0"/>
    <x v="1"/>
    <x v="2"/>
    <x v="157"/>
    <x v="0"/>
    <x v="1"/>
    <s v="Tesseramento"/>
    <x v="1"/>
    <x v="0"/>
    <x v="0"/>
    <m/>
  </r>
  <r>
    <n v="178300"/>
    <x v="0"/>
    <x v="0"/>
    <x v="0"/>
    <x v="0"/>
    <x v="8"/>
    <x v="92"/>
    <x v="0"/>
    <x v="0"/>
    <s v="Tesseramento"/>
    <x v="1"/>
    <x v="4"/>
    <x v="0"/>
    <m/>
  </r>
  <r>
    <n v="130355"/>
    <x v="0"/>
    <x v="0"/>
    <x v="0"/>
    <x v="0"/>
    <x v="15"/>
    <x v="104"/>
    <x v="0"/>
    <x v="0"/>
    <s v="Tesseramento"/>
    <x v="1"/>
    <x v="4"/>
    <x v="0"/>
    <m/>
  </r>
  <r>
    <n v="2908"/>
    <x v="0"/>
    <x v="0"/>
    <x v="0"/>
    <x v="0"/>
    <x v="7"/>
    <x v="150"/>
    <x v="0"/>
    <x v="1"/>
    <s v="Tesseramento"/>
    <x v="1"/>
    <x v="0"/>
    <x v="0"/>
    <m/>
  </r>
  <r>
    <n v="115071"/>
    <x v="0"/>
    <x v="0"/>
    <x v="0"/>
    <x v="0"/>
    <x v="7"/>
    <x v="150"/>
    <x v="0"/>
    <x v="0"/>
    <s v="Tesseramento"/>
    <x v="1"/>
    <x v="3"/>
    <x v="0"/>
    <m/>
  </r>
  <r>
    <n v="110872"/>
    <x v="0"/>
    <x v="0"/>
    <x v="0"/>
    <x v="0"/>
    <x v="7"/>
    <x v="150"/>
    <x v="0"/>
    <x v="0"/>
    <s v="Tesseramento"/>
    <x v="1"/>
    <x v="3"/>
    <x v="0"/>
    <m/>
  </r>
  <r>
    <n v="74838"/>
    <x v="0"/>
    <x v="0"/>
    <x v="0"/>
    <x v="0"/>
    <x v="7"/>
    <x v="150"/>
    <x v="0"/>
    <x v="1"/>
    <s v="Tesseramento"/>
    <x v="1"/>
    <x v="3"/>
    <x v="0"/>
    <m/>
  </r>
  <r>
    <n v="74839"/>
    <x v="0"/>
    <x v="0"/>
    <x v="0"/>
    <x v="0"/>
    <x v="7"/>
    <x v="150"/>
    <x v="0"/>
    <x v="0"/>
    <s v="Tesseramento"/>
    <x v="1"/>
    <x v="3"/>
    <x v="0"/>
    <m/>
  </r>
  <r>
    <n v="21918"/>
    <x v="0"/>
    <x v="0"/>
    <x v="0"/>
    <x v="4"/>
    <x v="7"/>
    <x v="150"/>
    <x v="0"/>
    <x v="0"/>
    <s v="Tesseramento"/>
    <x v="1"/>
    <x v="4"/>
    <x v="0"/>
    <m/>
  </r>
  <r>
    <n v="191898"/>
    <x v="0"/>
    <x v="0"/>
    <x v="0"/>
    <x v="0"/>
    <x v="7"/>
    <x v="150"/>
    <x v="0"/>
    <x v="0"/>
    <s v="Tesseramento"/>
    <x v="1"/>
    <x v="0"/>
    <x v="0"/>
    <m/>
  </r>
  <r>
    <n v="112579"/>
    <x v="0"/>
    <x v="0"/>
    <x v="0"/>
    <x v="0"/>
    <x v="7"/>
    <x v="150"/>
    <x v="0"/>
    <x v="0"/>
    <s v="Tesseramento"/>
    <x v="1"/>
    <x v="3"/>
    <x v="0"/>
    <m/>
  </r>
  <r>
    <n v="234487"/>
    <x v="0"/>
    <x v="0"/>
    <x v="1"/>
    <x v="4"/>
    <x v="7"/>
    <x v="74"/>
    <x v="0"/>
    <x v="0"/>
    <s v="Tesseramento"/>
    <x v="1"/>
    <x v="0"/>
    <x v="0"/>
    <m/>
  </r>
  <r>
    <n v="68908"/>
    <x v="0"/>
    <x v="0"/>
    <x v="2"/>
    <x v="4"/>
    <x v="7"/>
    <x v="150"/>
    <x v="0"/>
    <x v="1"/>
    <s v="Tesseramento"/>
    <x v="1"/>
    <x v="1"/>
    <x v="0"/>
    <m/>
  </r>
  <r>
    <n v="90627"/>
    <x v="0"/>
    <x v="0"/>
    <x v="2"/>
    <x v="3"/>
    <x v="4"/>
    <x v="23"/>
    <x v="0"/>
    <x v="1"/>
    <s v="Tesseramento"/>
    <x v="1"/>
    <x v="1"/>
    <x v="0"/>
    <m/>
  </r>
  <r>
    <n v="12"/>
    <x v="0"/>
    <x v="0"/>
    <x v="0"/>
    <x v="0"/>
    <x v="8"/>
    <x v="62"/>
    <x v="0"/>
    <x v="1"/>
    <s v="Tesseramento"/>
    <x v="1"/>
    <x v="4"/>
    <x v="0"/>
    <m/>
  </r>
  <r>
    <n v="207683"/>
    <x v="0"/>
    <x v="0"/>
    <x v="0"/>
    <x v="0"/>
    <x v="8"/>
    <x v="62"/>
    <x v="0"/>
    <x v="1"/>
    <s v="Tesseramento"/>
    <x v="1"/>
    <x v="3"/>
    <x v="0"/>
    <m/>
  </r>
  <r>
    <n v="220664"/>
    <x v="0"/>
    <x v="0"/>
    <x v="0"/>
    <x v="0"/>
    <x v="8"/>
    <x v="62"/>
    <x v="0"/>
    <x v="0"/>
    <s v="Tesseramento"/>
    <x v="1"/>
    <x v="0"/>
    <x v="0"/>
    <m/>
  </r>
  <r>
    <n v="109878"/>
    <x v="1"/>
    <x v="0"/>
    <x v="0"/>
    <x v="0"/>
    <x v="12"/>
    <x v="27"/>
    <x v="0"/>
    <x v="0"/>
    <s v="Tesseramento"/>
    <x v="1"/>
    <x v="2"/>
    <x v="0"/>
    <m/>
  </r>
  <r>
    <n v="220437"/>
    <x v="0"/>
    <x v="0"/>
    <x v="0"/>
    <x v="1"/>
    <x v="2"/>
    <x v="79"/>
    <x v="0"/>
    <x v="1"/>
    <s v="Tesseramento"/>
    <x v="1"/>
    <x v="4"/>
    <x v="0"/>
    <m/>
  </r>
  <r>
    <n v="51307"/>
    <x v="0"/>
    <x v="0"/>
    <x v="0"/>
    <x v="0"/>
    <x v="2"/>
    <x v="79"/>
    <x v="0"/>
    <x v="0"/>
    <s v="Tesseramento"/>
    <x v="1"/>
    <x v="0"/>
    <x v="0"/>
    <m/>
  </r>
  <r>
    <n v="89828"/>
    <x v="0"/>
    <x v="0"/>
    <x v="0"/>
    <x v="0"/>
    <x v="2"/>
    <x v="79"/>
    <x v="0"/>
    <x v="0"/>
    <s v="Tesseramento"/>
    <x v="1"/>
    <x v="0"/>
    <x v="0"/>
    <m/>
  </r>
  <r>
    <n v="87725"/>
    <x v="0"/>
    <x v="0"/>
    <x v="0"/>
    <x v="0"/>
    <x v="13"/>
    <x v="188"/>
    <x v="0"/>
    <x v="0"/>
    <s v="Tesseramento"/>
    <x v="1"/>
    <x v="4"/>
    <x v="0"/>
    <m/>
  </r>
  <r>
    <n v="216872"/>
    <x v="1"/>
    <x v="0"/>
    <x v="0"/>
    <x v="1"/>
    <x v="8"/>
    <x v="62"/>
    <x v="0"/>
    <x v="0"/>
    <s v="Tesseramento"/>
    <x v="1"/>
    <x v="6"/>
    <x v="0"/>
    <m/>
  </r>
  <r>
    <n v="220699"/>
    <x v="0"/>
    <x v="0"/>
    <x v="0"/>
    <x v="1"/>
    <x v="2"/>
    <x v="79"/>
    <x v="0"/>
    <x v="1"/>
    <s v="Tesseramento"/>
    <x v="1"/>
    <x v="0"/>
    <x v="0"/>
    <m/>
  </r>
  <r>
    <n v="57433"/>
    <x v="0"/>
    <x v="0"/>
    <x v="0"/>
    <x v="0"/>
    <x v="2"/>
    <x v="79"/>
    <x v="0"/>
    <x v="0"/>
    <s v="Tesseramento"/>
    <x v="1"/>
    <x v="3"/>
    <x v="0"/>
    <m/>
  </r>
  <r>
    <n v="57434"/>
    <x v="0"/>
    <x v="0"/>
    <x v="0"/>
    <x v="0"/>
    <x v="2"/>
    <x v="79"/>
    <x v="0"/>
    <x v="1"/>
    <s v="Tesseramento"/>
    <x v="1"/>
    <x v="3"/>
    <x v="0"/>
    <m/>
  </r>
  <r>
    <n v="230931"/>
    <x v="0"/>
    <x v="0"/>
    <x v="0"/>
    <x v="3"/>
    <x v="2"/>
    <x v="79"/>
    <x v="0"/>
    <x v="0"/>
    <s v="Tesseramento"/>
    <x v="1"/>
    <x v="1"/>
    <x v="0"/>
    <m/>
  </r>
  <r>
    <n v="39111"/>
    <x v="0"/>
    <x v="0"/>
    <x v="0"/>
    <x v="0"/>
    <x v="8"/>
    <x v="62"/>
    <x v="0"/>
    <x v="0"/>
    <s v="Tesseramento"/>
    <x v="1"/>
    <x v="3"/>
    <x v="0"/>
    <m/>
  </r>
  <r>
    <n v="212015"/>
    <x v="0"/>
    <x v="0"/>
    <x v="0"/>
    <x v="1"/>
    <x v="7"/>
    <x v="44"/>
    <x v="0"/>
    <x v="0"/>
    <s v="Tesseramento"/>
    <x v="1"/>
    <x v="3"/>
    <x v="0"/>
    <m/>
  </r>
  <r>
    <n v="125586"/>
    <x v="0"/>
    <x v="0"/>
    <x v="2"/>
    <x v="1"/>
    <x v="7"/>
    <x v="44"/>
    <x v="0"/>
    <x v="1"/>
    <s v="Tesseramento"/>
    <x v="1"/>
    <x v="1"/>
    <x v="0"/>
    <m/>
  </r>
  <r>
    <n v="67"/>
    <x v="0"/>
    <x v="0"/>
    <x v="0"/>
    <x v="0"/>
    <x v="8"/>
    <x v="62"/>
    <x v="0"/>
    <x v="1"/>
    <s v="Tesseramento"/>
    <x v="1"/>
    <x v="4"/>
    <x v="0"/>
    <m/>
  </r>
  <r>
    <n v="188858"/>
    <x v="0"/>
    <x v="0"/>
    <x v="0"/>
    <x v="1"/>
    <x v="7"/>
    <x v="44"/>
    <x v="0"/>
    <x v="0"/>
    <s v="Tesseramento"/>
    <x v="1"/>
    <x v="3"/>
    <x v="0"/>
    <m/>
  </r>
  <r>
    <n v="227338"/>
    <x v="0"/>
    <x v="0"/>
    <x v="0"/>
    <x v="0"/>
    <x v="7"/>
    <x v="44"/>
    <x v="0"/>
    <x v="0"/>
    <s v="Tesseramento"/>
    <x v="1"/>
    <x v="0"/>
    <x v="0"/>
    <m/>
  </r>
  <r>
    <n v="90224"/>
    <x v="0"/>
    <x v="0"/>
    <x v="0"/>
    <x v="0"/>
    <x v="8"/>
    <x v="62"/>
    <x v="0"/>
    <x v="0"/>
    <s v="Tesseramento"/>
    <x v="1"/>
    <x v="4"/>
    <x v="0"/>
    <m/>
  </r>
  <r>
    <n v="33488"/>
    <x v="0"/>
    <x v="0"/>
    <x v="0"/>
    <x v="0"/>
    <x v="8"/>
    <x v="62"/>
    <x v="0"/>
    <x v="0"/>
    <s v="Tesseramento"/>
    <x v="1"/>
    <x v="4"/>
    <x v="0"/>
    <m/>
  </r>
  <r>
    <n v="192517"/>
    <x v="1"/>
    <x v="0"/>
    <x v="0"/>
    <x v="0"/>
    <x v="8"/>
    <x v="34"/>
    <x v="0"/>
    <x v="0"/>
    <s v="Tesseramento"/>
    <x v="1"/>
    <x v="5"/>
    <x v="0"/>
    <s v="B"/>
  </r>
  <r>
    <n v="59706"/>
    <x v="0"/>
    <x v="0"/>
    <x v="0"/>
    <x v="0"/>
    <x v="8"/>
    <x v="62"/>
    <x v="0"/>
    <x v="1"/>
    <s v="Tesseramento"/>
    <x v="1"/>
    <x v="4"/>
    <x v="0"/>
    <m/>
  </r>
  <r>
    <n v="87429"/>
    <x v="0"/>
    <x v="0"/>
    <x v="0"/>
    <x v="0"/>
    <x v="8"/>
    <x v="62"/>
    <x v="0"/>
    <x v="0"/>
    <s v="Tesseramento"/>
    <x v="1"/>
    <x v="4"/>
    <x v="0"/>
    <m/>
  </r>
  <r>
    <n v="14825"/>
    <x v="0"/>
    <x v="0"/>
    <x v="0"/>
    <x v="0"/>
    <x v="8"/>
    <x v="62"/>
    <x v="0"/>
    <x v="1"/>
    <s v="Tesseramento"/>
    <x v="1"/>
    <x v="4"/>
    <x v="0"/>
    <m/>
  </r>
  <r>
    <n v="14824"/>
    <x v="0"/>
    <x v="0"/>
    <x v="0"/>
    <x v="0"/>
    <x v="8"/>
    <x v="62"/>
    <x v="0"/>
    <x v="0"/>
    <s v="Tesseramento"/>
    <x v="1"/>
    <x v="4"/>
    <x v="0"/>
    <m/>
  </r>
  <r>
    <n v="76834"/>
    <x v="0"/>
    <x v="0"/>
    <x v="0"/>
    <x v="0"/>
    <x v="8"/>
    <x v="62"/>
    <x v="0"/>
    <x v="0"/>
    <s v="Tesseramento"/>
    <x v="1"/>
    <x v="4"/>
    <x v="0"/>
    <m/>
  </r>
  <r>
    <n v="12759"/>
    <x v="0"/>
    <x v="0"/>
    <x v="0"/>
    <x v="0"/>
    <x v="7"/>
    <x v="168"/>
    <x v="0"/>
    <x v="0"/>
    <s v="Tesseramento"/>
    <x v="1"/>
    <x v="4"/>
    <x v="0"/>
    <m/>
  </r>
  <r>
    <n v="78525"/>
    <x v="0"/>
    <x v="0"/>
    <x v="0"/>
    <x v="0"/>
    <x v="8"/>
    <x v="62"/>
    <x v="0"/>
    <x v="0"/>
    <s v="Tesseramento"/>
    <x v="1"/>
    <x v="3"/>
    <x v="0"/>
    <m/>
  </r>
  <r>
    <n v="78526"/>
    <x v="0"/>
    <x v="0"/>
    <x v="0"/>
    <x v="0"/>
    <x v="8"/>
    <x v="62"/>
    <x v="0"/>
    <x v="1"/>
    <s v="Tesseramento"/>
    <x v="1"/>
    <x v="3"/>
    <x v="0"/>
    <m/>
  </r>
  <r>
    <n v="99247"/>
    <x v="0"/>
    <x v="0"/>
    <x v="0"/>
    <x v="1"/>
    <x v="8"/>
    <x v="62"/>
    <x v="0"/>
    <x v="1"/>
    <s v="Tesseramento"/>
    <x v="1"/>
    <x v="3"/>
    <x v="0"/>
    <m/>
  </r>
  <r>
    <n v="92630"/>
    <x v="0"/>
    <x v="0"/>
    <x v="0"/>
    <x v="0"/>
    <x v="7"/>
    <x v="168"/>
    <x v="0"/>
    <x v="0"/>
    <s v="Tesseramento"/>
    <x v="1"/>
    <x v="3"/>
    <x v="0"/>
    <m/>
  </r>
  <r>
    <n v="9"/>
    <x v="0"/>
    <x v="0"/>
    <x v="0"/>
    <x v="0"/>
    <x v="8"/>
    <x v="62"/>
    <x v="0"/>
    <x v="0"/>
    <s v="Tesseramento"/>
    <x v="1"/>
    <x v="3"/>
    <x v="0"/>
    <m/>
  </r>
  <r>
    <n v="53058"/>
    <x v="0"/>
    <x v="0"/>
    <x v="0"/>
    <x v="0"/>
    <x v="8"/>
    <x v="62"/>
    <x v="0"/>
    <x v="1"/>
    <s v="Tesseramento"/>
    <x v="1"/>
    <x v="3"/>
    <x v="0"/>
    <m/>
  </r>
  <r>
    <n v="160386"/>
    <x v="0"/>
    <x v="0"/>
    <x v="0"/>
    <x v="0"/>
    <x v="7"/>
    <x v="168"/>
    <x v="0"/>
    <x v="0"/>
    <s v="Tesseramento"/>
    <x v="1"/>
    <x v="3"/>
    <x v="0"/>
    <m/>
  </r>
  <r>
    <n v="39125"/>
    <x v="0"/>
    <x v="0"/>
    <x v="0"/>
    <x v="0"/>
    <x v="8"/>
    <x v="62"/>
    <x v="0"/>
    <x v="0"/>
    <s v="Tesseramento"/>
    <x v="1"/>
    <x v="3"/>
    <x v="0"/>
    <m/>
  </r>
  <r>
    <n v="224865"/>
    <x v="0"/>
    <x v="0"/>
    <x v="0"/>
    <x v="1"/>
    <x v="7"/>
    <x v="168"/>
    <x v="0"/>
    <x v="0"/>
    <s v="Tesseramento"/>
    <x v="1"/>
    <x v="4"/>
    <x v="0"/>
    <m/>
  </r>
  <r>
    <n v="135744"/>
    <x v="0"/>
    <x v="0"/>
    <x v="0"/>
    <x v="1"/>
    <x v="8"/>
    <x v="62"/>
    <x v="0"/>
    <x v="0"/>
    <s v="Tesseramento"/>
    <x v="1"/>
    <x v="0"/>
    <x v="0"/>
    <m/>
  </r>
  <r>
    <n v="78726"/>
    <x v="0"/>
    <x v="0"/>
    <x v="0"/>
    <x v="0"/>
    <x v="7"/>
    <x v="168"/>
    <x v="0"/>
    <x v="0"/>
    <s v="Tesseramento"/>
    <x v="1"/>
    <x v="3"/>
    <x v="0"/>
    <m/>
  </r>
  <r>
    <n v="2246"/>
    <x v="0"/>
    <x v="0"/>
    <x v="0"/>
    <x v="0"/>
    <x v="8"/>
    <x v="62"/>
    <x v="0"/>
    <x v="0"/>
    <s v="Tesseramento"/>
    <x v="1"/>
    <x v="4"/>
    <x v="0"/>
    <m/>
  </r>
  <r>
    <n v="81813"/>
    <x v="0"/>
    <x v="0"/>
    <x v="0"/>
    <x v="0"/>
    <x v="8"/>
    <x v="62"/>
    <x v="0"/>
    <x v="0"/>
    <s v="Tesseramento"/>
    <x v="1"/>
    <x v="0"/>
    <x v="0"/>
    <m/>
  </r>
  <r>
    <n v="75719"/>
    <x v="0"/>
    <x v="0"/>
    <x v="0"/>
    <x v="0"/>
    <x v="8"/>
    <x v="62"/>
    <x v="0"/>
    <x v="1"/>
    <s v="Tesseramento"/>
    <x v="1"/>
    <x v="4"/>
    <x v="0"/>
    <m/>
  </r>
  <r>
    <n v="4149"/>
    <x v="0"/>
    <x v="0"/>
    <x v="0"/>
    <x v="0"/>
    <x v="8"/>
    <x v="62"/>
    <x v="0"/>
    <x v="0"/>
    <s v="Tesseramento"/>
    <x v="1"/>
    <x v="4"/>
    <x v="0"/>
    <m/>
  </r>
  <r>
    <n v="76118"/>
    <x v="0"/>
    <x v="0"/>
    <x v="0"/>
    <x v="0"/>
    <x v="8"/>
    <x v="62"/>
    <x v="0"/>
    <x v="0"/>
    <s v="Tesseramento"/>
    <x v="1"/>
    <x v="0"/>
    <x v="0"/>
    <m/>
  </r>
  <r>
    <n v="184261"/>
    <x v="1"/>
    <x v="0"/>
    <x v="0"/>
    <x v="0"/>
    <x v="8"/>
    <x v="62"/>
    <x v="0"/>
    <x v="1"/>
    <s v="Tesseramento"/>
    <x v="1"/>
    <x v="6"/>
    <x v="0"/>
    <m/>
  </r>
  <r>
    <n v="124354"/>
    <x v="0"/>
    <x v="0"/>
    <x v="0"/>
    <x v="0"/>
    <x v="8"/>
    <x v="62"/>
    <x v="0"/>
    <x v="1"/>
    <s v="Tesseramento"/>
    <x v="1"/>
    <x v="0"/>
    <x v="0"/>
    <m/>
  </r>
  <r>
    <n v="57"/>
    <x v="0"/>
    <x v="0"/>
    <x v="0"/>
    <x v="0"/>
    <x v="8"/>
    <x v="62"/>
    <x v="0"/>
    <x v="0"/>
    <s v="Tesseramento"/>
    <x v="1"/>
    <x v="4"/>
    <x v="0"/>
    <m/>
  </r>
  <r>
    <n v="230962"/>
    <x v="0"/>
    <x v="0"/>
    <x v="0"/>
    <x v="1"/>
    <x v="8"/>
    <x v="62"/>
    <x v="0"/>
    <x v="1"/>
    <s v="Tesseramento"/>
    <x v="1"/>
    <x v="4"/>
    <x v="0"/>
    <m/>
  </r>
  <r>
    <n v="203041"/>
    <x v="0"/>
    <x v="0"/>
    <x v="0"/>
    <x v="0"/>
    <x v="8"/>
    <x v="62"/>
    <x v="0"/>
    <x v="0"/>
    <s v="Tesseramento"/>
    <x v="1"/>
    <x v="0"/>
    <x v="0"/>
    <m/>
  </r>
  <r>
    <n v="204097"/>
    <x v="0"/>
    <x v="0"/>
    <x v="0"/>
    <x v="0"/>
    <x v="2"/>
    <x v="79"/>
    <x v="0"/>
    <x v="0"/>
    <s v="Tesseramento"/>
    <x v="1"/>
    <x v="3"/>
    <x v="0"/>
    <m/>
  </r>
  <r>
    <n v="42410"/>
    <x v="0"/>
    <x v="0"/>
    <x v="0"/>
    <x v="0"/>
    <x v="8"/>
    <x v="62"/>
    <x v="0"/>
    <x v="0"/>
    <s v="Tesseramento"/>
    <x v="1"/>
    <x v="4"/>
    <x v="0"/>
    <m/>
  </r>
  <r>
    <n v="15675"/>
    <x v="0"/>
    <x v="0"/>
    <x v="0"/>
    <x v="0"/>
    <x v="8"/>
    <x v="62"/>
    <x v="0"/>
    <x v="1"/>
    <s v="Tesseramento"/>
    <x v="1"/>
    <x v="4"/>
    <x v="0"/>
    <m/>
  </r>
  <r>
    <n v="74988"/>
    <x v="0"/>
    <x v="0"/>
    <x v="0"/>
    <x v="0"/>
    <x v="8"/>
    <x v="62"/>
    <x v="0"/>
    <x v="0"/>
    <s v="Tesseramento"/>
    <x v="1"/>
    <x v="4"/>
    <x v="0"/>
    <m/>
  </r>
  <r>
    <n v="59014"/>
    <x v="0"/>
    <x v="0"/>
    <x v="0"/>
    <x v="0"/>
    <x v="8"/>
    <x v="62"/>
    <x v="0"/>
    <x v="0"/>
    <s v="Tesseramento"/>
    <x v="1"/>
    <x v="4"/>
    <x v="0"/>
    <m/>
  </r>
  <r>
    <n v="26237"/>
    <x v="0"/>
    <x v="0"/>
    <x v="0"/>
    <x v="0"/>
    <x v="2"/>
    <x v="157"/>
    <x v="0"/>
    <x v="0"/>
    <s v="Tesseramento"/>
    <x v="1"/>
    <x v="0"/>
    <x v="0"/>
    <m/>
  </r>
  <r>
    <n v="81865"/>
    <x v="0"/>
    <x v="0"/>
    <x v="0"/>
    <x v="0"/>
    <x v="11"/>
    <x v="189"/>
    <x v="0"/>
    <x v="0"/>
    <s v="Tesseramento"/>
    <x v="1"/>
    <x v="0"/>
    <x v="0"/>
    <m/>
  </r>
  <r>
    <n v="174349"/>
    <x v="0"/>
    <x v="0"/>
    <x v="0"/>
    <x v="0"/>
    <x v="2"/>
    <x v="79"/>
    <x v="0"/>
    <x v="0"/>
    <s v="Tesseramento"/>
    <x v="1"/>
    <x v="3"/>
    <x v="0"/>
    <m/>
  </r>
  <r>
    <n v="54454"/>
    <x v="0"/>
    <x v="0"/>
    <x v="0"/>
    <x v="0"/>
    <x v="2"/>
    <x v="79"/>
    <x v="0"/>
    <x v="0"/>
    <s v="Tesseramento"/>
    <x v="1"/>
    <x v="4"/>
    <x v="0"/>
    <m/>
  </r>
  <r>
    <n v="111953"/>
    <x v="0"/>
    <x v="0"/>
    <x v="0"/>
    <x v="0"/>
    <x v="2"/>
    <x v="79"/>
    <x v="0"/>
    <x v="0"/>
    <s v="Tesseramento"/>
    <x v="1"/>
    <x v="4"/>
    <x v="0"/>
    <m/>
  </r>
  <r>
    <n v="197600"/>
    <x v="0"/>
    <x v="0"/>
    <x v="0"/>
    <x v="0"/>
    <x v="2"/>
    <x v="79"/>
    <x v="0"/>
    <x v="0"/>
    <s v="Tesseramento"/>
    <x v="1"/>
    <x v="3"/>
    <x v="0"/>
    <m/>
  </r>
  <r>
    <n v="89802"/>
    <x v="0"/>
    <x v="0"/>
    <x v="0"/>
    <x v="0"/>
    <x v="2"/>
    <x v="79"/>
    <x v="0"/>
    <x v="1"/>
    <s v="Tesseramento"/>
    <x v="1"/>
    <x v="4"/>
    <x v="0"/>
    <m/>
  </r>
  <r>
    <n v="89803"/>
    <x v="0"/>
    <x v="0"/>
    <x v="0"/>
    <x v="0"/>
    <x v="2"/>
    <x v="79"/>
    <x v="0"/>
    <x v="0"/>
    <s v="Tesseramento"/>
    <x v="1"/>
    <x v="4"/>
    <x v="0"/>
    <m/>
  </r>
  <r>
    <n v="60387"/>
    <x v="0"/>
    <x v="0"/>
    <x v="0"/>
    <x v="0"/>
    <x v="2"/>
    <x v="79"/>
    <x v="0"/>
    <x v="0"/>
    <s v="Tesseramento"/>
    <x v="1"/>
    <x v="4"/>
    <x v="0"/>
    <m/>
  </r>
  <r>
    <n v="101658"/>
    <x v="0"/>
    <x v="0"/>
    <x v="0"/>
    <x v="0"/>
    <x v="2"/>
    <x v="79"/>
    <x v="0"/>
    <x v="1"/>
    <s v="Tesseramento"/>
    <x v="1"/>
    <x v="4"/>
    <x v="0"/>
    <m/>
  </r>
  <r>
    <n v="97224"/>
    <x v="0"/>
    <x v="0"/>
    <x v="0"/>
    <x v="0"/>
    <x v="2"/>
    <x v="79"/>
    <x v="0"/>
    <x v="0"/>
    <s v="Tesseramento"/>
    <x v="1"/>
    <x v="4"/>
    <x v="0"/>
    <m/>
  </r>
  <r>
    <n v="89773"/>
    <x v="0"/>
    <x v="0"/>
    <x v="0"/>
    <x v="0"/>
    <x v="2"/>
    <x v="79"/>
    <x v="0"/>
    <x v="0"/>
    <s v="Tesseramento"/>
    <x v="1"/>
    <x v="4"/>
    <x v="0"/>
    <m/>
  </r>
  <r>
    <n v="9529"/>
    <x v="0"/>
    <x v="0"/>
    <x v="0"/>
    <x v="0"/>
    <x v="7"/>
    <x v="56"/>
    <x v="0"/>
    <x v="1"/>
    <s v="Tesseramento"/>
    <x v="1"/>
    <x v="3"/>
    <x v="0"/>
    <m/>
  </r>
  <r>
    <n v="177039"/>
    <x v="0"/>
    <x v="0"/>
    <x v="0"/>
    <x v="0"/>
    <x v="2"/>
    <x v="79"/>
    <x v="0"/>
    <x v="0"/>
    <s v="Tesseramento"/>
    <x v="1"/>
    <x v="0"/>
    <x v="0"/>
    <m/>
  </r>
  <r>
    <n v="53121"/>
    <x v="0"/>
    <x v="0"/>
    <x v="0"/>
    <x v="0"/>
    <x v="2"/>
    <x v="79"/>
    <x v="0"/>
    <x v="1"/>
    <s v="Tesseramento"/>
    <x v="1"/>
    <x v="4"/>
    <x v="0"/>
    <m/>
  </r>
  <r>
    <n v="228873"/>
    <x v="0"/>
    <x v="0"/>
    <x v="0"/>
    <x v="0"/>
    <x v="2"/>
    <x v="79"/>
    <x v="0"/>
    <x v="0"/>
    <s v="Tesseramento"/>
    <x v="1"/>
    <x v="0"/>
    <x v="0"/>
    <m/>
  </r>
  <r>
    <n v="100580"/>
    <x v="0"/>
    <x v="0"/>
    <x v="0"/>
    <x v="0"/>
    <x v="8"/>
    <x v="113"/>
    <x v="0"/>
    <x v="0"/>
    <s v="Tesseramento"/>
    <x v="0"/>
    <x v="0"/>
    <x v="0"/>
    <m/>
  </r>
  <r>
    <n v="10061"/>
    <x v="0"/>
    <x v="0"/>
    <x v="0"/>
    <x v="0"/>
    <x v="4"/>
    <x v="166"/>
    <x v="0"/>
    <x v="0"/>
    <s v="Tesseramento"/>
    <x v="1"/>
    <x v="4"/>
    <x v="0"/>
    <m/>
  </r>
  <r>
    <n v="47026"/>
    <x v="0"/>
    <x v="0"/>
    <x v="0"/>
    <x v="0"/>
    <x v="4"/>
    <x v="166"/>
    <x v="0"/>
    <x v="0"/>
    <s v="Tesseramento"/>
    <x v="1"/>
    <x v="4"/>
    <x v="0"/>
    <m/>
  </r>
  <r>
    <n v="218127"/>
    <x v="0"/>
    <x v="0"/>
    <x v="0"/>
    <x v="0"/>
    <x v="4"/>
    <x v="166"/>
    <x v="0"/>
    <x v="0"/>
    <s v="Tesseramento"/>
    <x v="1"/>
    <x v="3"/>
    <x v="0"/>
    <m/>
  </r>
  <r>
    <n v="185254"/>
    <x v="0"/>
    <x v="0"/>
    <x v="0"/>
    <x v="0"/>
    <x v="2"/>
    <x v="79"/>
    <x v="0"/>
    <x v="0"/>
    <s v="Tesseramento"/>
    <x v="1"/>
    <x v="3"/>
    <x v="0"/>
    <m/>
  </r>
  <r>
    <n v="194378"/>
    <x v="0"/>
    <x v="0"/>
    <x v="0"/>
    <x v="0"/>
    <x v="2"/>
    <x v="79"/>
    <x v="0"/>
    <x v="1"/>
    <s v="Tesseramento"/>
    <x v="1"/>
    <x v="1"/>
    <x v="0"/>
    <m/>
  </r>
  <r>
    <n v="68171"/>
    <x v="0"/>
    <x v="0"/>
    <x v="0"/>
    <x v="0"/>
    <x v="2"/>
    <x v="79"/>
    <x v="0"/>
    <x v="0"/>
    <s v="Tesseramento"/>
    <x v="1"/>
    <x v="4"/>
    <x v="0"/>
    <m/>
  </r>
  <r>
    <n v="116343"/>
    <x v="0"/>
    <x v="0"/>
    <x v="0"/>
    <x v="0"/>
    <x v="2"/>
    <x v="79"/>
    <x v="0"/>
    <x v="1"/>
    <s v="Tesseramento"/>
    <x v="1"/>
    <x v="0"/>
    <x v="0"/>
    <m/>
  </r>
  <r>
    <n v="7954"/>
    <x v="0"/>
    <x v="0"/>
    <x v="0"/>
    <x v="0"/>
    <x v="4"/>
    <x v="291"/>
    <x v="0"/>
    <x v="0"/>
    <s v="Tesseramento"/>
    <x v="1"/>
    <x v="1"/>
    <x v="0"/>
    <m/>
  </r>
  <r>
    <n v="7295"/>
    <x v="0"/>
    <x v="0"/>
    <x v="0"/>
    <x v="0"/>
    <x v="2"/>
    <x v="79"/>
    <x v="0"/>
    <x v="0"/>
    <s v="Tesseramento"/>
    <x v="1"/>
    <x v="3"/>
    <x v="0"/>
    <m/>
  </r>
  <r>
    <n v="206830"/>
    <x v="1"/>
    <x v="0"/>
    <x v="0"/>
    <x v="1"/>
    <x v="1"/>
    <x v="73"/>
    <x v="0"/>
    <x v="0"/>
    <s v="Tesseramento"/>
    <x v="1"/>
    <x v="5"/>
    <x v="0"/>
    <m/>
  </r>
  <r>
    <n v="86005"/>
    <x v="0"/>
    <x v="0"/>
    <x v="2"/>
    <x v="4"/>
    <x v="8"/>
    <x v="62"/>
    <x v="0"/>
    <x v="1"/>
    <s v="Tesseramento"/>
    <x v="1"/>
    <x v="4"/>
    <x v="0"/>
    <m/>
  </r>
  <r>
    <n v="160256"/>
    <x v="0"/>
    <x v="0"/>
    <x v="2"/>
    <x v="0"/>
    <x v="8"/>
    <x v="62"/>
    <x v="0"/>
    <x v="1"/>
    <s v="Tesseramento"/>
    <x v="1"/>
    <x v="3"/>
    <x v="0"/>
    <m/>
  </r>
  <r>
    <n v="160255"/>
    <x v="0"/>
    <x v="0"/>
    <x v="2"/>
    <x v="0"/>
    <x v="8"/>
    <x v="62"/>
    <x v="0"/>
    <x v="0"/>
    <s v="Tesseramento"/>
    <x v="1"/>
    <x v="4"/>
    <x v="0"/>
    <m/>
  </r>
  <r>
    <n v="43199"/>
    <x v="0"/>
    <x v="0"/>
    <x v="0"/>
    <x v="0"/>
    <x v="2"/>
    <x v="157"/>
    <x v="0"/>
    <x v="0"/>
    <s v="Tesseramento"/>
    <x v="1"/>
    <x v="3"/>
    <x v="0"/>
    <m/>
  </r>
  <r>
    <n v="18998"/>
    <x v="0"/>
    <x v="0"/>
    <x v="0"/>
    <x v="0"/>
    <x v="2"/>
    <x v="157"/>
    <x v="0"/>
    <x v="1"/>
    <s v="Tesseramento"/>
    <x v="1"/>
    <x v="3"/>
    <x v="0"/>
    <m/>
  </r>
  <r>
    <n v="119038"/>
    <x v="0"/>
    <x v="0"/>
    <x v="0"/>
    <x v="0"/>
    <x v="2"/>
    <x v="157"/>
    <x v="0"/>
    <x v="0"/>
    <s v="Tesseramento"/>
    <x v="1"/>
    <x v="0"/>
    <x v="0"/>
    <m/>
  </r>
  <r>
    <n v="163194"/>
    <x v="0"/>
    <x v="0"/>
    <x v="0"/>
    <x v="0"/>
    <x v="14"/>
    <x v="131"/>
    <x v="0"/>
    <x v="0"/>
    <s v="Tesseramento"/>
    <x v="1"/>
    <x v="0"/>
    <x v="0"/>
    <m/>
  </r>
  <r>
    <n v="234600"/>
    <x v="0"/>
    <x v="1"/>
    <x v="1"/>
    <x v="0"/>
    <x v="4"/>
    <x v="80"/>
    <x v="0"/>
    <x v="0"/>
    <s v="Tesseramento"/>
    <x v="1"/>
    <x v="1"/>
    <x v="0"/>
    <m/>
  </r>
  <r>
    <n v="18095"/>
    <x v="0"/>
    <x v="0"/>
    <x v="0"/>
    <x v="0"/>
    <x v="4"/>
    <x v="87"/>
    <x v="0"/>
    <x v="1"/>
    <s v="Tesseramento"/>
    <x v="0"/>
    <x v="4"/>
    <x v="0"/>
    <m/>
  </r>
  <r>
    <n v="74148"/>
    <x v="0"/>
    <x v="0"/>
    <x v="0"/>
    <x v="0"/>
    <x v="4"/>
    <x v="140"/>
    <x v="0"/>
    <x v="0"/>
    <s v="Tesseramento"/>
    <x v="0"/>
    <x v="3"/>
    <x v="0"/>
    <m/>
  </r>
  <r>
    <n v="220469"/>
    <x v="0"/>
    <x v="1"/>
    <x v="2"/>
    <x v="1"/>
    <x v="4"/>
    <x v="80"/>
    <x v="0"/>
    <x v="0"/>
    <s v="Tesseramento"/>
    <x v="1"/>
    <x v="0"/>
    <x v="0"/>
    <m/>
  </r>
  <r>
    <n v="8012"/>
    <x v="0"/>
    <x v="0"/>
    <x v="0"/>
    <x v="0"/>
    <x v="4"/>
    <x v="80"/>
    <x v="0"/>
    <x v="0"/>
    <s v="Tesseramento"/>
    <x v="1"/>
    <x v="0"/>
    <x v="0"/>
    <m/>
  </r>
  <r>
    <n v="161659"/>
    <x v="0"/>
    <x v="0"/>
    <x v="0"/>
    <x v="0"/>
    <x v="4"/>
    <x v="80"/>
    <x v="0"/>
    <x v="0"/>
    <s v="Tesseramento"/>
    <x v="1"/>
    <x v="1"/>
    <x v="0"/>
    <m/>
  </r>
  <r>
    <n v="170076"/>
    <x v="0"/>
    <x v="1"/>
    <x v="0"/>
    <x v="0"/>
    <x v="4"/>
    <x v="80"/>
    <x v="0"/>
    <x v="0"/>
    <s v="Tesseramento"/>
    <x v="1"/>
    <x v="4"/>
    <x v="0"/>
    <m/>
  </r>
  <r>
    <n v="207437"/>
    <x v="0"/>
    <x v="0"/>
    <x v="0"/>
    <x v="0"/>
    <x v="1"/>
    <x v="73"/>
    <x v="0"/>
    <x v="0"/>
    <s v="Tesseramento"/>
    <x v="1"/>
    <x v="0"/>
    <x v="0"/>
    <m/>
  </r>
  <r>
    <n v="19165"/>
    <x v="0"/>
    <x v="0"/>
    <x v="0"/>
    <x v="0"/>
    <x v="4"/>
    <x v="80"/>
    <x v="0"/>
    <x v="0"/>
    <s v="Tesseramento"/>
    <x v="1"/>
    <x v="3"/>
    <x v="0"/>
    <m/>
  </r>
  <r>
    <n v="122498"/>
    <x v="0"/>
    <x v="0"/>
    <x v="0"/>
    <x v="0"/>
    <x v="4"/>
    <x v="87"/>
    <x v="0"/>
    <x v="0"/>
    <s v="Tesseramento"/>
    <x v="0"/>
    <x v="3"/>
    <x v="0"/>
    <m/>
  </r>
  <r>
    <n v="205144"/>
    <x v="0"/>
    <x v="0"/>
    <x v="0"/>
    <x v="1"/>
    <x v="14"/>
    <x v="43"/>
    <x v="0"/>
    <x v="0"/>
    <s v="Tesseramento"/>
    <x v="1"/>
    <x v="4"/>
    <x v="0"/>
    <m/>
  </r>
  <r>
    <n v="234488"/>
    <x v="0"/>
    <x v="0"/>
    <x v="1"/>
    <x v="2"/>
    <x v="4"/>
    <x v="87"/>
    <x v="0"/>
    <x v="1"/>
    <s v="Tesseramento"/>
    <x v="0"/>
    <x v="0"/>
    <x v="0"/>
    <m/>
  </r>
  <r>
    <n v="33352"/>
    <x v="0"/>
    <x v="0"/>
    <x v="0"/>
    <x v="0"/>
    <x v="7"/>
    <x v="51"/>
    <x v="0"/>
    <x v="0"/>
    <s v="Tesseramento"/>
    <x v="1"/>
    <x v="3"/>
    <x v="0"/>
    <m/>
  </r>
  <r>
    <n v="2113"/>
    <x v="0"/>
    <x v="0"/>
    <x v="0"/>
    <x v="0"/>
    <x v="7"/>
    <x v="51"/>
    <x v="0"/>
    <x v="0"/>
    <s v="Tesseramento"/>
    <x v="1"/>
    <x v="4"/>
    <x v="0"/>
    <m/>
  </r>
  <r>
    <n v="205925"/>
    <x v="1"/>
    <x v="0"/>
    <x v="0"/>
    <x v="1"/>
    <x v="7"/>
    <x v="51"/>
    <x v="0"/>
    <x v="1"/>
    <s v="Tesseramento"/>
    <x v="1"/>
    <x v="6"/>
    <x v="0"/>
    <m/>
  </r>
  <r>
    <n v="205926"/>
    <x v="0"/>
    <x v="0"/>
    <x v="0"/>
    <x v="0"/>
    <x v="7"/>
    <x v="51"/>
    <x v="0"/>
    <x v="0"/>
    <s v="Tesseramento"/>
    <x v="1"/>
    <x v="0"/>
    <x v="0"/>
    <m/>
  </r>
  <r>
    <n v="221713"/>
    <x v="1"/>
    <x v="0"/>
    <x v="0"/>
    <x v="2"/>
    <x v="7"/>
    <x v="51"/>
    <x v="0"/>
    <x v="1"/>
    <s v="Tesseramento"/>
    <x v="1"/>
    <x v="5"/>
    <x v="0"/>
    <m/>
  </r>
  <r>
    <n v="72330"/>
    <x v="0"/>
    <x v="0"/>
    <x v="0"/>
    <x v="0"/>
    <x v="7"/>
    <x v="51"/>
    <x v="0"/>
    <x v="1"/>
    <s v="Tesseramento"/>
    <x v="1"/>
    <x v="4"/>
    <x v="0"/>
    <m/>
  </r>
  <r>
    <n v="64207"/>
    <x v="0"/>
    <x v="0"/>
    <x v="0"/>
    <x v="0"/>
    <x v="7"/>
    <x v="51"/>
    <x v="0"/>
    <x v="1"/>
    <s v="Tesseramento"/>
    <x v="1"/>
    <x v="3"/>
    <x v="0"/>
    <m/>
  </r>
  <r>
    <n v="49593"/>
    <x v="0"/>
    <x v="0"/>
    <x v="0"/>
    <x v="0"/>
    <x v="4"/>
    <x v="87"/>
    <x v="0"/>
    <x v="0"/>
    <s v="Tesseramento"/>
    <x v="0"/>
    <x v="4"/>
    <x v="0"/>
    <m/>
  </r>
  <r>
    <n v="235020"/>
    <x v="1"/>
    <x v="0"/>
    <x v="1"/>
    <x v="2"/>
    <x v="1"/>
    <x v="73"/>
    <x v="0"/>
    <x v="0"/>
    <s v="Tesseramento"/>
    <x v="1"/>
    <x v="5"/>
    <x v="0"/>
    <m/>
  </r>
  <r>
    <n v="9165"/>
    <x v="0"/>
    <x v="0"/>
    <x v="0"/>
    <x v="0"/>
    <x v="1"/>
    <x v="73"/>
    <x v="0"/>
    <x v="0"/>
    <s v="Tesseramento"/>
    <x v="1"/>
    <x v="3"/>
    <x v="0"/>
    <m/>
  </r>
  <r>
    <n v="194593"/>
    <x v="0"/>
    <x v="0"/>
    <x v="0"/>
    <x v="0"/>
    <x v="1"/>
    <x v="73"/>
    <x v="0"/>
    <x v="0"/>
    <s v="Tesseramento"/>
    <x v="1"/>
    <x v="0"/>
    <x v="0"/>
    <m/>
  </r>
  <r>
    <n v="143282"/>
    <x v="0"/>
    <x v="0"/>
    <x v="0"/>
    <x v="0"/>
    <x v="1"/>
    <x v="73"/>
    <x v="0"/>
    <x v="0"/>
    <s v="Tesseramento"/>
    <x v="1"/>
    <x v="0"/>
    <x v="0"/>
    <m/>
  </r>
  <r>
    <n v="232271"/>
    <x v="0"/>
    <x v="0"/>
    <x v="0"/>
    <x v="1"/>
    <x v="1"/>
    <x v="73"/>
    <x v="0"/>
    <x v="0"/>
    <s v="Tesseramento"/>
    <x v="1"/>
    <x v="1"/>
    <x v="0"/>
    <m/>
  </r>
  <r>
    <n v="106404"/>
    <x v="0"/>
    <x v="0"/>
    <x v="0"/>
    <x v="0"/>
    <x v="1"/>
    <x v="73"/>
    <x v="0"/>
    <x v="0"/>
    <s v="Tesseramento"/>
    <x v="1"/>
    <x v="0"/>
    <x v="0"/>
    <m/>
  </r>
  <r>
    <n v="101569"/>
    <x v="0"/>
    <x v="0"/>
    <x v="0"/>
    <x v="0"/>
    <x v="1"/>
    <x v="73"/>
    <x v="0"/>
    <x v="0"/>
    <s v="Tesseramento"/>
    <x v="1"/>
    <x v="0"/>
    <x v="0"/>
    <m/>
  </r>
  <r>
    <n v="77647"/>
    <x v="0"/>
    <x v="0"/>
    <x v="0"/>
    <x v="0"/>
    <x v="1"/>
    <x v="73"/>
    <x v="0"/>
    <x v="0"/>
    <s v="Tesseramento"/>
    <x v="1"/>
    <x v="0"/>
    <x v="0"/>
    <m/>
  </r>
  <r>
    <n v="221301"/>
    <x v="0"/>
    <x v="0"/>
    <x v="0"/>
    <x v="0"/>
    <x v="1"/>
    <x v="73"/>
    <x v="0"/>
    <x v="0"/>
    <s v="Tesseramento"/>
    <x v="1"/>
    <x v="0"/>
    <x v="0"/>
    <m/>
  </r>
  <r>
    <n v="218997"/>
    <x v="0"/>
    <x v="0"/>
    <x v="0"/>
    <x v="0"/>
    <x v="1"/>
    <x v="73"/>
    <x v="0"/>
    <x v="0"/>
    <s v="Tesseramento"/>
    <x v="1"/>
    <x v="0"/>
    <x v="0"/>
    <m/>
  </r>
  <r>
    <n v="32588"/>
    <x v="0"/>
    <x v="0"/>
    <x v="0"/>
    <x v="0"/>
    <x v="1"/>
    <x v="73"/>
    <x v="0"/>
    <x v="1"/>
    <s v="Tesseramento"/>
    <x v="1"/>
    <x v="3"/>
    <x v="0"/>
    <m/>
  </r>
  <r>
    <n v="201354"/>
    <x v="0"/>
    <x v="0"/>
    <x v="0"/>
    <x v="0"/>
    <x v="1"/>
    <x v="73"/>
    <x v="0"/>
    <x v="0"/>
    <s v="Tesseramento"/>
    <x v="1"/>
    <x v="0"/>
    <x v="0"/>
    <m/>
  </r>
  <r>
    <n v="169158"/>
    <x v="0"/>
    <x v="0"/>
    <x v="0"/>
    <x v="0"/>
    <x v="1"/>
    <x v="73"/>
    <x v="0"/>
    <x v="0"/>
    <s v="Tesseramento"/>
    <x v="1"/>
    <x v="0"/>
    <x v="0"/>
    <m/>
  </r>
  <r>
    <n v="149360"/>
    <x v="1"/>
    <x v="0"/>
    <x v="0"/>
    <x v="0"/>
    <x v="2"/>
    <x v="172"/>
    <x v="0"/>
    <x v="1"/>
    <s v="Tesseramento"/>
    <x v="1"/>
    <x v="2"/>
    <x v="0"/>
    <m/>
  </r>
  <r>
    <n v="79836"/>
    <x v="0"/>
    <x v="0"/>
    <x v="0"/>
    <x v="0"/>
    <x v="1"/>
    <x v="73"/>
    <x v="0"/>
    <x v="0"/>
    <s v="Tesseramento"/>
    <x v="1"/>
    <x v="4"/>
    <x v="0"/>
    <m/>
  </r>
  <r>
    <n v="42661"/>
    <x v="0"/>
    <x v="0"/>
    <x v="0"/>
    <x v="0"/>
    <x v="1"/>
    <x v="73"/>
    <x v="0"/>
    <x v="1"/>
    <s v="Tesseramento"/>
    <x v="1"/>
    <x v="4"/>
    <x v="0"/>
    <m/>
  </r>
  <r>
    <n v="222179"/>
    <x v="0"/>
    <x v="0"/>
    <x v="0"/>
    <x v="0"/>
    <x v="1"/>
    <x v="73"/>
    <x v="0"/>
    <x v="1"/>
    <s v="Tesseramento"/>
    <x v="1"/>
    <x v="3"/>
    <x v="0"/>
    <m/>
  </r>
  <r>
    <n v="116116"/>
    <x v="0"/>
    <x v="0"/>
    <x v="0"/>
    <x v="0"/>
    <x v="2"/>
    <x v="326"/>
    <x v="0"/>
    <x v="0"/>
    <s v="Tesseramento"/>
    <x v="1"/>
    <x v="0"/>
    <x v="0"/>
    <m/>
  </r>
  <r>
    <n v="10261"/>
    <x v="0"/>
    <x v="0"/>
    <x v="0"/>
    <x v="0"/>
    <x v="4"/>
    <x v="166"/>
    <x v="0"/>
    <x v="0"/>
    <s v="Tesseramento"/>
    <x v="1"/>
    <x v="4"/>
    <x v="0"/>
    <m/>
  </r>
  <r>
    <n v="10262"/>
    <x v="0"/>
    <x v="0"/>
    <x v="0"/>
    <x v="0"/>
    <x v="4"/>
    <x v="166"/>
    <x v="0"/>
    <x v="1"/>
    <s v="Tesseramento"/>
    <x v="1"/>
    <x v="4"/>
    <x v="0"/>
    <m/>
  </r>
  <r>
    <n v="93717"/>
    <x v="0"/>
    <x v="0"/>
    <x v="0"/>
    <x v="0"/>
    <x v="1"/>
    <x v="108"/>
    <x v="0"/>
    <x v="0"/>
    <s v="Tesseramento"/>
    <x v="0"/>
    <x v="0"/>
    <x v="0"/>
    <m/>
  </r>
  <r>
    <n v="203705"/>
    <x v="0"/>
    <x v="0"/>
    <x v="0"/>
    <x v="0"/>
    <x v="1"/>
    <x v="108"/>
    <x v="0"/>
    <x v="0"/>
    <s v="Tesseramento"/>
    <x v="0"/>
    <x v="3"/>
    <x v="0"/>
    <m/>
  </r>
  <r>
    <n v="226157"/>
    <x v="1"/>
    <x v="0"/>
    <x v="0"/>
    <x v="0"/>
    <x v="1"/>
    <x v="108"/>
    <x v="0"/>
    <x v="1"/>
    <s v="Tesseramento"/>
    <x v="0"/>
    <x v="6"/>
    <x v="0"/>
    <m/>
  </r>
  <r>
    <n v="226156"/>
    <x v="1"/>
    <x v="0"/>
    <x v="0"/>
    <x v="0"/>
    <x v="1"/>
    <x v="108"/>
    <x v="0"/>
    <x v="0"/>
    <s v="Tesseramento"/>
    <x v="0"/>
    <x v="5"/>
    <x v="0"/>
    <m/>
  </r>
  <r>
    <n v="226154"/>
    <x v="0"/>
    <x v="0"/>
    <x v="0"/>
    <x v="0"/>
    <x v="1"/>
    <x v="108"/>
    <x v="0"/>
    <x v="1"/>
    <s v="Tesseramento"/>
    <x v="0"/>
    <x v="3"/>
    <x v="0"/>
    <m/>
  </r>
  <r>
    <n v="234590"/>
    <x v="0"/>
    <x v="1"/>
    <x v="1"/>
    <x v="1"/>
    <x v="7"/>
    <x v="316"/>
    <x v="0"/>
    <x v="0"/>
    <s v="Tesseramento"/>
    <x v="1"/>
    <x v="0"/>
    <x v="0"/>
    <m/>
  </r>
  <r>
    <n v="222149"/>
    <x v="1"/>
    <x v="1"/>
    <x v="0"/>
    <x v="0"/>
    <x v="7"/>
    <x v="316"/>
    <x v="0"/>
    <x v="0"/>
    <s v="Tesseramento"/>
    <x v="1"/>
    <x v="2"/>
    <x v="0"/>
    <m/>
  </r>
  <r>
    <n v="234591"/>
    <x v="0"/>
    <x v="1"/>
    <x v="1"/>
    <x v="1"/>
    <x v="7"/>
    <x v="316"/>
    <x v="0"/>
    <x v="0"/>
    <s v="Tesseramento"/>
    <x v="1"/>
    <x v="0"/>
    <x v="0"/>
    <m/>
  </r>
  <r>
    <n v="219573"/>
    <x v="0"/>
    <x v="1"/>
    <x v="0"/>
    <x v="0"/>
    <x v="11"/>
    <x v="221"/>
    <x v="0"/>
    <x v="0"/>
    <s v="Tesseramento"/>
    <x v="1"/>
    <x v="0"/>
    <x v="0"/>
    <m/>
  </r>
  <r>
    <n v="158862"/>
    <x v="0"/>
    <x v="0"/>
    <x v="0"/>
    <x v="0"/>
    <x v="11"/>
    <x v="302"/>
    <x v="0"/>
    <x v="0"/>
    <s v="Tesseramento"/>
    <x v="1"/>
    <x v="3"/>
    <x v="0"/>
    <m/>
  </r>
  <r>
    <n v="103112"/>
    <x v="0"/>
    <x v="0"/>
    <x v="0"/>
    <x v="0"/>
    <x v="7"/>
    <x v="44"/>
    <x v="0"/>
    <x v="0"/>
    <s v="Tesseramento"/>
    <x v="1"/>
    <x v="3"/>
    <x v="0"/>
    <m/>
  </r>
  <r>
    <n v="161949"/>
    <x v="0"/>
    <x v="0"/>
    <x v="0"/>
    <x v="0"/>
    <x v="11"/>
    <x v="141"/>
    <x v="0"/>
    <x v="0"/>
    <s v="Tesseramento"/>
    <x v="1"/>
    <x v="0"/>
    <x v="0"/>
    <m/>
  </r>
  <r>
    <n v="86662"/>
    <x v="0"/>
    <x v="0"/>
    <x v="0"/>
    <x v="0"/>
    <x v="0"/>
    <x v="76"/>
    <x v="0"/>
    <x v="0"/>
    <s v="Tesseramento"/>
    <x v="0"/>
    <x v="4"/>
    <x v="0"/>
    <m/>
  </r>
  <r>
    <n v="171872"/>
    <x v="0"/>
    <x v="0"/>
    <x v="0"/>
    <x v="0"/>
    <x v="7"/>
    <x v="109"/>
    <x v="0"/>
    <x v="0"/>
    <s v="Tesseramento"/>
    <x v="1"/>
    <x v="3"/>
    <x v="0"/>
    <m/>
  </r>
  <r>
    <n v="6540"/>
    <x v="0"/>
    <x v="0"/>
    <x v="0"/>
    <x v="0"/>
    <x v="7"/>
    <x v="109"/>
    <x v="0"/>
    <x v="0"/>
    <s v="Tesseramento"/>
    <x v="1"/>
    <x v="3"/>
    <x v="0"/>
    <m/>
  </r>
  <r>
    <n v="19128"/>
    <x v="0"/>
    <x v="0"/>
    <x v="0"/>
    <x v="0"/>
    <x v="0"/>
    <x v="76"/>
    <x v="0"/>
    <x v="1"/>
    <s v="Tesseramento"/>
    <x v="0"/>
    <x v="4"/>
    <x v="0"/>
    <m/>
  </r>
  <r>
    <n v="171844"/>
    <x v="0"/>
    <x v="0"/>
    <x v="0"/>
    <x v="0"/>
    <x v="7"/>
    <x v="109"/>
    <x v="0"/>
    <x v="0"/>
    <s v="Tesseramento"/>
    <x v="1"/>
    <x v="0"/>
    <x v="0"/>
    <m/>
  </r>
  <r>
    <n v="63069"/>
    <x v="0"/>
    <x v="0"/>
    <x v="0"/>
    <x v="0"/>
    <x v="7"/>
    <x v="109"/>
    <x v="0"/>
    <x v="0"/>
    <s v="Tesseramento"/>
    <x v="1"/>
    <x v="3"/>
    <x v="0"/>
    <m/>
  </r>
  <r>
    <n v="161942"/>
    <x v="0"/>
    <x v="0"/>
    <x v="0"/>
    <x v="0"/>
    <x v="7"/>
    <x v="109"/>
    <x v="0"/>
    <x v="0"/>
    <s v="Tesseramento"/>
    <x v="1"/>
    <x v="0"/>
    <x v="0"/>
    <m/>
  </r>
  <r>
    <n v="155785"/>
    <x v="0"/>
    <x v="0"/>
    <x v="0"/>
    <x v="0"/>
    <x v="7"/>
    <x v="44"/>
    <x v="0"/>
    <x v="1"/>
    <s v="Tesseramento"/>
    <x v="1"/>
    <x v="0"/>
    <x v="0"/>
    <m/>
  </r>
  <r>
    <n v="133705"/>
    <x v="0"/>
    <x v="0"/>
    <x v="0"/>
    <x v="0"/>
    <x v="8"/>
    <x v="113"/>
    <x v="0"/>
    <x v="1"/>
    <s v="Tesseramento"/>
    <x v="0"/>
    <x v="3"/>
    <x v="0"/>
    <m/>
  </r>
  <r>
    <n v="28405"/>
    <x v="0"/>
    <x v="0"/>
    <x v="0"/>
    <x v="0"/>
    <x v="8"/>
    <x v="113"/>
    <x v="0"/>
    <x v="0"/>
    <s v="Tesseramento"/>
    <x v="0"/>
    <x v="0"/>
    <x v="0"/>
    <m/>
  </r>
  <r>
    <n v="65832"/>
    <x v="0"/>
    <x v="0"/>
    <x v="0"/>
    <x v="0"/>
    <x v="11"/>
    <x v="141"/>
    <x v="0"/>
    <x v="0"/>
    <s v="Tesseramento"/>
    <x v="1"/>
    <x v="3"/>
    <x v="0"/>
    <m/>
  </r>
  <r>
    <n v="51508"/>
    <x v="0"/>
    <x v="0"/>
    <x v="2"/>
    <x v="0"/>
    <x v="0"/>
    <x v="76"/>
    <x v="0"/>
    <x v="0"/>
    <s v="Tesseramento"/>
    <x v="0"/>
    <x v="0"/>
    <x v="0"/>
    <m/>
  </r>
  <r>
    <n v="54386"/>
    <x v="0"/>
    <x v="0"/>
    <x v="2"/>
    <x v="4"/>
    <x v="0"/>
    <x v="76"/>
    <x v="0"/>
    <x v="1"/>
    <s v="Tesseramento"/>
    <x v="0"/>
    <x v="3"/>
    <x v="0"/>
    <m/>
  </r>
  <r>
    <n v="111078"/>
    <x v="0"/>
    <x v="0"/>
    <x v="0"/>
    <x v="0"/>
    <x v="0"/>
    <x v="76"/>
    <x v="0"/>
    <x v="1"/>
    <s v="Tesseramento"/>
    <x v="0"/>
    <x v="4"/>
    <x v="0"/>
    <m/>
  </r>
  <r>
    <n v="73224"/>
    <x v="0"/>
    <x v="0"/>
    <x v="0"/>
    <x v="0"/>
    <x v="0"/>
    <x v="76"/>
    <x v="0"/>
    <x v="0"/>
    <s v="Tesseramento"/>
    <x v="0"/>
    <x v="0"/>
    <x v="0"/>
    <m/>
  </r>
  <r>
    <n v="234672"/>
    <x v="1"/>
    <x v="0"/>
    <x v="1"/>
    <x v="2"/>
    <x v="1"/>
    <x v="178"/>
    <x v="0"/>
    <x v="0"/>
    <s v="Tesseramento"/>
    <x v="0"/>
    <x v="7"/>
    <x v="0"/>
    <m/>
  </r>
  <r>
    <n v="20998"/>
    <x v="0"/>
    <x v="0"/>
    <x v="0"/>
    <x v="0"/>
    <x v="1"/>
    <x v="178"/>
    <x v="0"/>
    <x v="0"/>
    <s v="Tesseramento"/>
    <x v="0"/>
    <x v="4"/>
    <x v="0"/>
    <m/>
  </r>
  <r>
    <n v="234890"/>
    <x v="1"/>
    <x v="0"/>
    <x v="1"/>
    <x v="3"/>
    <x v="1"/>
    <x v="178"/>
    <x v="0"/>
    <x v="0"/>
    <s v="Tesseramento"/>
    <x v="0"/>
    <x v="5"/>
    <x v="0"/>
    <m/>
  </r>
  <r>
    <n v="234668"/>
    <x v="1"/>
    <x v="0"/>
    <x v="1"/>
    <x v="2"/>
    <x v="1"/>
    <x v="178"/>
    <x v="0"/>
    <x v="0"/>
    <s v="Tesseramento"/>
    <x v="0"/>
    <x v="5"/>
    <x v="0"/>
    <m/>
  </r>
  <r>
    <n v="234669"/>
    <x v="1"/>
    <x v="0"/>
    <x v="1"/>
    <x v="3"/>
    <x v="1"/>
    <x v="178"/>
    <x v="0"/>
    <x v="0"/>
    <s v="Tesseramento"/>
    <x v="0"/>
    <x v="5"/>
    <x v="0"/>
    <m/>
  </r>
  <r>
    <n v="109875"/>
    <x v="0"/>
    <x v="0"/>
    <x v="0"/>
    <x v="0"/>
    <x v="12"/>
    <x v="27"/>
    <x v="0"/>
    <x v="1"/>
    <s v="Tesseramento"/>
    <x v="1"/>
    <x v="1"/>
    <x v="0"/>
    <m/>
  </r>
  <r>
    <n v="191964"/>
    <x v="0"/>
    <x v="0"/>
    <x v="0"/>
    <x v="0"/>
    <x v="1"/>
    <x v="20"/>
    <x v="0"/>
    <x v="1"/>
    <s v="Tesseramento"/>
    <x v="0"/>
    <x v="3"/>
    <x v="0"/>
    <m/>
  </r>
  <r>
    <n v="191962"/>
    <x v="0"/>
    <x v="0"/>
    <x v="0"/>
    <x v="0"/>
    <x v="1"/>
    <x v="20"/>
    <x v="0"/>
    <x v="0"/>
    <s v="Tesseramento"/>
    <x v="0"/>
    <x v="3"/>
    <x v="0"/>
    <m/>
  </r>
  <r>
    <n v="234693"/>
    <x v="0"/>
    <x v="0"/>
    <x v="1"/>
    <x v="1"/>
    <x v="1"/>
    <x v="20"/>
    <x v="0"/>
    <x v="1"/>
    <s v="Tesseramento"/>
    <x v="0"/>
    <x v="3"/>
    <x v="0"/>
    <m/>
  </r>
  <r>
    <n v="178246"/>
    <x v="0"/>
    <x v="0"/>
    <x v="2"/>
    <x v="0"/>
    <x v="11"/>
    <x v="152"/>
    <x v="0"/>
    <x v="0"/>
    <s v="Tesseramento"/>
    <x v="1"/>
    <x v="0"/>
    <x v="0"/>
    <m/>
  </r>
  <r>
    <n v="161653"/>
    <x v="0"/>
    <x v="0"/>
    <x v="0"/>
    <x v="0"/>
    <x v="4"/>
    <x v="88"/>
    <x v="0"/>
    <x v="0"/>
    <s v="Tesseramento"/>
    <x v="1"/>
    <x v="4"/>
    <x v="0"/>
    <m/>
  </r>
  <r>
    <n v="234477"/>
    <x v="0"/>
    <x v="0"/>
    <x v="1"/>
    <x v="2"/>
    <x v="12"/>
    <x v="27"/>
    <x v="0"/>
    <x v="0"/>
    <s v="Tesseramento"/>
    <x v="1"/>
    <x v="3"/>
    <x v="0"/>
    <m/>
  </r>
  <r>
    <n v="169530"/>
    <x v="0"/>
    <x v="0"/>
    <x v="0"/>
    <x v="0"/>
    <x v="14"/>
    <x v="129"/>
    <x v="0"/>
    <x v="0"/>
    <s v="Tesseramento"/>
    <x v="1"/>
    <x v="0"/>
    <x v="0"/>
    <m/>
  </r>
  <r>
    <n v="212471"/>
    <x v="0"/>
    <x v="0"/>
    <x v="0"/>
    <x v="1"/>
    <x v="11"/>
    <x v="280"/>
    <x v="0"/>
    <x v="0"/>
    <s v="Tesseramento"/>
    <x v="0"/>
    <x v="0"/>
    <x v="0"/>
    <m/>
  </r>
  <r>
    <n v="218467"/>
    <x v="0"/>
    <x v="0"/>
    <x v="0"/>
    <x v="1"/>
    <x v="11"/>
    <x v="280"/>
    <x v="0"/>
    <x v="1"/>
    <s v="Tesseramento"/>
    <x v="0"/>
    <x v="3"/>
    <x v="0"/>
    <m/>
  </r>
  <r>
    <n v="191388"/>
    <x v="0"/>
    <x v="0"/>
    <x v="0"/>
    <x v="1"/>
    <x v="0"/>
    <x v="96"/>
    <x v="0"/>
    <x v="1"/>
    <s v="Tesseramento"/>
    <x v="0"/>
    <x v="3"/>
    <x v="0"/>
    <m/>
  </r>
  <r>
    <n v="214007"/>
    <x v="0"/>
    <x v="1"/>
    <x v="0"/>
    <x v="1"/>
    <x v="0"/>
    <x v="96"/>
    <x v="0"/>
    <x v="0"/>
    <s v="Tesseramento"/>
    <x v="0"/>
    <x v="0"/>
    <x v="0"/>
    <m/>
  </r>
  <r>
    <n v="191393"/>
    <x v="0"/>
    <x v="1"/>
    <x v="0"/>
    <x v="1"/>
    <x v="0"/>
    <x v="96"/>
    <x v="0"/>
    <x v="1"/>
    <s v="Tesseramento"/>
    <x v="0"/>
    <x v="1"/>
    <x v="0"/>
    <m/>
  </r>
  <r>
    <n v="191392"/>
    <x v="1"/>
    <x v="0"/>
    <x v="0"/>
    <x v="1"/>
    <x v="0"/>
    <x v="96"/>
    <x v="0"/>
    <x v="1"/>
    <s v="Tesseramento"/>
    <x v="0"/>
    <x v="7"/>
    <x v="0"/>
    <m/>
  </r>
  <r>
    <n v="191391"/>
    <x v="1"/>
    <x v="0"/>
    <x v="0"/>
    <x v="1"/>
    <x v="0"/>
    <x v="96"/>
    <x v="0"/>
    <x v="0"/>
    <s v="Tesseramento"/>
    <x v="0"/>
    <x v="2"/>
    <x v="0"/>
    <m/>
  </r>
  <r>
    <n v="174810"/>
    <x v="0"/>
    <x v="0"/>
    <x v="0"/>
    <x v="0"/>
    <x v="0"/>
    <x v="96"/>
    <x v="0"/>
    <x v="0"/>
    <s v="Tesseramento"/>
    <x v="0"/>
    <x v="3"/>
    <x v="0"/>
    <m/>
  </r>
  <r>
    <n v="174811"/>
    <x v="0"/>
    <x v="0"/>
    <x v="0"/>
    <x v="0"/>
    <x v="0"/>
    <x v="96"/>
    <x v="0"/>
    <x v="0"/>
    <s v="Tesseramento"/>
    <x v="0"/>
    <x v="3"/>
    <x v="0"/>
    <m/>
  </r>
  <r>
    <n v="192652"/>
    <x v="0"/>
    <x v="0"/>
    <x v="0"/>
    <x v="0"/>
    <x v="0"/>
    <x v="96"/>
    <x v="0"/>
    <x v="0"/>
    <s v="Tesseramento"/>
    <x v="0"/>
    <x v="1"/>
    <x v="0"/>
    <m/>
  </r>
  <r>
    <n v="209330"/>
    <x v="1"/>
    <x v="1"/>
    <x v="0"/>
    <x v="0"/>
    <x v="0"/>
    <x v="96"/>
    <x v="0"/>
    <x v="0"/>
    <s v="Tesseramento"/>
    <x v="0"/>
    <x v="7"/>
    <x v="0"/>
    <s v="B"/>
  </r>
  <r>
    <n v="204770"/>
    <x v="0"/>
    <x v="1"/>
    <x v="0"/>
    <x v="0"/>
    <x v="0"/>
    <x v="96"/>
    <x v="0"/>
    <x v="0"/>
    <s v="Tesseramento"/>
    <x v="0"/>
    <x v="0"/>
    <x v="0"/>
    <m/>
  </r>
  <r>
    <n v="187320"/>
    <x v="0"/>
    <x v="0"/>
    <x v="0"/>
    <x v="2"/>
    <x v="15"/>
    <x v="104"/>
    <x v="0"/>
    <x v="1"/>
    <s v="Tesseramento"/>
    <x v="1"/>
    <x v="0"/>
    <x v="0"/>
    <m/>
  </r>
  <r>
    <n v="188785"/>
    <x v="0"/>
    <x v="0"/>
    <x v="0"/>
    <x v="0"/>
    <x v="15"/>
    <x v="104"/>
    <x v="0"/>
    <x v="0"/>
    <s v="Tesseramento"/>
    <x v="1"/>
    <x v="0"/>
    <x v="0"/>
    <m/>
  </r>
  <r>
    <n v="215900"/>
    <x v="0"/>
    <x v="0"/>
    <x v="0"/>
    <x v="0"/>
    <x v="15"/>
    <x v="104"/>
    <x v="0"/>
    <x v="0"/>
    <s v="Tesseramento"/>
    <x v="1"/>
    <x v="0"/>
    <x v="0"/>
    <m/>
  </r>
  <r>
    <n v="226174"/>
    <x v="1"/>
    <x v="0"/>
    <x v="0"/>
    <x v="0"/>
    <x v="15"/>
    <x v="104"/>
    <x v="0"/>
    <x v="0"/>
    <s v="Tesseramento"/>
    <x v="1"/>
    <x v="7"/>
    <x v="0"/>
    <m/>
  </r>
  <r>
    <n v="226173"/>
    <x v="1"/>
    <x v="0"/>
    <x v="0"/>
    <x v="0"/>
    <x v="15"/>
    <x v="104"/>
    <x v="0"/>
    <x v="1"/>
    <s v="Tesseramento"/>
    <x v="1"/>
    <x v="7"/>
    <x v="0"/>
    <s v="B"/>
  </r>
  <r>
    <n v="7035"/>
    <x v="0"/>
    <x v="0"/>
    <x v="0"/>
    <x v="0"/>
    <x v="15"/>
    <x v="104"/>
    <x v="0"/>
    <x v="1"/>
    <s v="Tesseramento"/>
    <x v="1"/>
    <x v="0"/>
    <x v="0"/>
    <m/>
  </r>
  <r>
    <n v="187182"/>
    <x v="0"/>
    <x v="0"/>
    <x v="0"/>
    <x v="2"/>
    <x v="15"/>
    <x v="104"/>
    <x v="0"/>
    <x v="0"/>
    <s v="Tesseramento"/>
    <x v="1"/>
    <x v="4"/>
    <x v="0"/>
    <m/>
  </r>
  <r>
    <n v="187323"/>
    <x v="0"/>
    <x v="0"/>
    <x v="0"/>
    <x v="2"/>
    <x v="15"/>
    <x v="104"/>
    <x v="0"/>
    <x v="0"/>
    <s v="Tesseramento"/>
    <x v="1"/>
    <x v="4"/>
    <x v="0"/>
    <m/>
  </r>
  <r>
    <n v="124843"/>
    <x v="0"/>
    <x v="0"/>
    <x v="0"/>
    <x v="0"/>
    <x v="15"/>
    <x v="104"/>
    <x v="0"/>
    <x v="0"/>
    <s v="Tesseramento"/>
    <x v="1"/>
    <x v="1"/>
    <x v="0"/>
    <m/>
  </r>
  <r>
    <n v="187183"/>
    <x v="0"/>
    <x v="0"/>
    <x v="0"/>
    <x v="2"/>
    <x v="15"/>
    <x v="104"/>
    <x v="0"/>
    <x v="1"/>
    <s v="Tesseramento"/>
    <x v="1"/>
    <x v="4"/>
    <x v="0"/>
    <m/>
  </r>
  <r>
    <n v="196378"/>
    <x v="0"/>
    <x v="1"/>
    <x v="0"/>
    <x v="2"/>
    <x v="15"/>
    <x v="104"/>
    <x v="0"/>
    <x v="0"/>
    <s v="Tesseramento"/>
    <x v="1"/>
    <x v="3"/>
    <x v="0"/>
    <m/>
  </r>
  <r>
    <n v="196379"/>
    <x v="0"/>
    <x v="1"/>
    <x v="0"/>
    <x v="2"/>
    <x v="15"/>
    <x v="104"/>
    <x v="0"/>
    <x v="0"/>
    <s v="Tesseramento"/>
    <x v="1"/>
    <x v="3"/>
    <x v="0"/>
    <m/>
  </r>
  <r>
    <n v="196380"/>
    <x v="0"/>
    <x v="1"/>
    <x v="0"/>
    <x v="2"/>
    <x v="15"/>
    <x v="104"/>
    <x v="0"/>
    <x v="0"/>
    <s v="Tesseramento"/>
    <x v="1"/>
    <x v="3"/>
    <x v="0"/>
    <m/>
  </r>
  <r>
    <n v="222497"/>
    <x v="0"/>
    <x v="0"/>
    <x v="0"/>
    <x v="0"/>
    <x v="15"/>
    <x v="104"/>
    <x v="0"/>
    <x v="0"/>
    <s v="Tesseramento"/>
    <x v="1"/>
    <x v="0"/>
    <x v="0"/>
    <m/>
  </r>
  <r>
    <n v="222498"/>
    <x v="0"/>
    <x v="0"/>
    <x v="0"/>
    <x v="0"/>
    <x v="15"/>
    <x v="104"/>
    <x v="0"/>
    <x v="0"/>
    <s v="Tesseramento"/>
    <x v="1"/>
    <x v="0"/>
    <x v="0"/>
    <m/>
  </r>
  <r>
    <n v="135164"/>
    <x v="0"/>
    <x v="0"/>
    <x v="0"/>
    <x v="0"/>
    <x v="15"/>
    <x v="104"/>
    <x v="0"/>
    <x v="0"/>
    <s v="Tesseramento"/>
    <x v="1"/>
    <x v="3"/>
    <x v="0"/>
    <m/>
  </r>
  <r>
    <n v="87488"/>
    <x v="0"/>
    <x v="0"/>
    <x v="0"/>
    <x v="0"/>
    <x v="7"/>
    <x v="74"/>
    <x v="0"/>
    <x v="0"/>
    <s v="Tesseramento"/>
    <x v="1"/>
    <x v="0"/>
    <x v="0"/>
    <m/>
  </r>
  <r>
    <n v="76256"/>
    <x v="0"/>
    <x v="0"/>
    <x v="0"/>
    <x v="0"/>
    <x v="7"/>
    <x v="74"/>
    <x v="0"/>
    <x v="0"/>
    <s v="Tesseramento"/>
    <x v="1"/>
    <x v="3"/>
    <x v="0"/>
    <m/>
  </r>
  <r>
    <n v="149406"/>
    <x v="0"/>
    <x v="0"/>
    <x v="0"/>
    <x v="0"/>
    <x v="7"/>
    <x v="74"/>
    <x v="0"/>
    <x v="0"/>
    <s v="Tesseramento"/>
    <x v="1"/>
    <x v="4"/>
    <x v="0"/>
    <m/>
  </r>
  <r>
    <n v="233179"/>
    <x v="0"/>
    <x v="0"/>
    <x v="0"/>
    <x v="1"/>
    <x v="7"/>
    <x v="74"/>
    <x v="0"/>
    <x v="0"/>
    <s v="Tesseramento"/>
    <x v="1"/>
    <x v="0"/>
    <x v="0"/>
    <m/>
  </r>
  <r>
    <n v="205031"/>
    <x v="0"/>
    <x v="0"/>
    <x v="0"/>
    <x v="1"/>
    <x v="7"/>
    <x v="74"/>
    <x v="0"/>
    <x v="0"/>
    <s v="Tesseramento"/>
    <x v="1"/>
    <x v="0"/>
    <x v="0"/>
    <m/>
  </r>
  <r>
    <n v="188170"/>
    <x v="0"/>
    <x v="0"/>
    <x v="0"/>
    <x v="0"/>
    <x v="7"/>
    <x v="74"/>
    <x v="0"/>
    <x v="0"/>
    <s v="Tesseramento"/>
    <x v="1"/>
    <x v="3"/>
    <x v="0"/>
    <m/>
  </r>
  <r>
    <n v="199030"/>
    <x v="0"/>
    <x v="0"/>
    <x v="0"/>
    <x v="0"/>
    <x v="7"/>
    <x v="74"/>
    <x v="0"/>
    <x v="1"/>
    <s v="Tesseramento"/>
    <x v="1"/>
    <x v="3"/>
    <x v="0"/>
    <m/>
  </r>
  <r>
    <n v="132998"/>
    <x v="0"/>
    <x v="0"/>
    <x v="0"/>
    <x v="0"/>
    <x v="7"/>
    <x v="74"/>
    <x v="0"/>
    <x v="0"/>
    <s v="Tesseramento"/>
    <x v="1"/>
    <x v="0"/>
    <x v="0"/>
    <m/>
  </r>
  <r>
    <n v="151262"/>
    <x v="0"/>
    <x v="0"/>
    <x v="0"/>
    <x v="0"/>
    <x v="7"/>
    <x v="74"/>
    <x v="0"/>
    <x v="0"/>
    <s v="Tesseramento"/>
    <x v="1"/>
    <x v="0"/>
    <x v="0"/>
    <m/>
  </r>
  <r>
    <n v="203130"/>
    <x v="0"/>
    <x v="0"/>
    <x v="0"/>
    <x v="0"/>
    <x v="7"/>
    <x v="74"/>
    <x v="0"/>
    <x v="0"/>
    <s v="Tesseramento"/>
    <x v="1"/>
    <x v="0"/>
    <x v="0"/>
    <m/>
  </r>
  <r>
    <n v="210245"/>
    <x v="0"/>
    <x v="0"/>
    <x v="0"/>
    <x v="1"/>
    <x v="7"/>
    <x v="74"/>
    <x v="0"/>
    <x v="1"/>
    <s v="Tesseramento"/>
    <x v="1"/>
    <x v="0"/>
    <x v="0"/>
    <m/>
  </r>
  <r>
    <n v="81148"/>
    <x v="0"/>
    <x v="0"/>
    <x v="0"/>
    <x v="0"/>
    <x v="7"/>
    <x v="74"/>
    <x v="0"/>
    <x v="0"/>
    <s v="Tesseramento"/>
    <x v="1"/>
    <x v="0"/>
    <x v="0"/>
    <m/>
  </r>
  <r>
    <n v="232766"/>
    <x v="0"/>
    <x v="0"/>
    <x v="0"/>
    <x v="0"/>
    <x v="7"/>
    <x v="74"/>
    <x v="0"/>
    <x v="0"/>
    <s v="Tesseramento"/>
    <x v="1"/>
    <x v="0"/>
    <x v="0"/>
    <m/>
  </r>
  <r>
    <n v="167473"/>
    <x v="0"/>
    <x v="0"/>
    <x v="0"/>
    <x v="0"/>
    <x v="7"/>
    <x v="74"/>
    <x v="0"/>
    <x v="0"/>
    <s v="Tesseramento"/>
    <x v="1"/>
    <x v="4"/>
    <x v="0"/>
    <m/>
  </r>
  <r>
    <n v="228188"/>
    <x v="0"/>
    <x v="0"/>
    <x v="0"/>
    <x v="2"/>
    <x v="7"/>
    <x v="74"/>
    <x v="0"/>
    <x v="0"/>
    <s v="Tesseramento"/>
    <x v="1"/>
    <x v="4"/>
    <x v="0"/>
    <m/>
  </r>
  <r>
    <n v="176487"/>
    <x v="0"/>
    <x v="0"/>
    <x v="0"/>
    <x v="0"/>
    <x v="7"/>
    <x v="74"/>
    <x v="0"/>
    <x v="0"/>
    <s v="Tesseramento"/>
    <x v="1"/>
    <x v="4"/>
    <x v="0"/>
    <m/>
  </r>
  <r>
    <n v="203152"/>
    <x v="0"/>
    <x v="0"/>
    <x v="0"/>
    <x v="0"/>
    <x v="7"/>
    <x v="74"/>
    <x v="0"/>
    <x v="1"/>
    <s v="Tesseramento"/>
    <x v="1"/>
    <x v="4"/>
    <x v="0"/>
    <m/>
  </r>
  <r>
    <n v="170535"/>
    <x v="0"/>
    <x v="0"/>
    <x v="0"/>
    <x v="1"/>
    <x v="7"/>
    <x v="74"/>
    <x v="0"/>
    <x v="0"/>
    <s v="Tesseramento"/>
    <x v="1"/>
    <x v="3"/>
    <x v="0"/>
    <m/>
  </r>
  <r>
    <n v="175338"/>
    <x v="0"/>
    <x v="0"/>
    <x v="0"/>
    <x v="0"/>
    <x v="7"/>
    <x v="74"/>
    <x v="0"/>
    <x v="0"/>
    <s v="Tesseramento"/>
    <x v="1"/>
    <x v="0"/>
    <x v="0"/>
    <m/>
  </r>
  <r>
    <n v="113701"/>
    <x v="0"/>
    <x v="0"/>
    <x v="0"/>
    <x v="0"/>
    <x v="7"/>
    <x v="74"/>
    <x v="0"/>
    <x v="0"/>
    <s v="Tesseramento"/>
    <x v="1"/>
    <x v="0"/>
    <x v="0"/>
    <m/>
  </r>
  <r>
    <n v="169243"/>
    <x v="0"/>
    <x v="0"/>
    <x v="0"/>
    <x v="0"/>
    <x v="7"/>
    <x v="74"/>
    <x v="0"/>
    <x v="0"/>
    <s v="Tesseramento"/>
    <x v="1"/>
    <x v="0"/>
    <x v="0"/>
    <m/>
  </r>
  <r>
    <n v="49570"/>
    <x v="0"/>
    <x v="0"/>
    <x v="0"/>
    <x v="0"/>
    <x v="7"/>
    <x v="74"/>
    <x v="0"/>
    <x v="0"/>
    <s v="Tesseramento"/>
    <x v="1"/>
    <x v="4"/>
    <x v="0"/>
    <m/>
  </r>
  <r>
    <n v="149414"/>
    <x v="0"/>
    <x v="0"/>
    <x v="0"/>
    <x v="0"/>
    <x v="7"/>
    <x v="74"/>
    <x v="0"/>
    <x v="0"/>
    <s v="Tesseramento"/>
    <x v="1"/>
    <x v="4"/>
    <x v="0"/>
    <m/>
  </r>
  <r>
    <n v="66000"/>
    <x v="0"/>
    <x v="0"/>
    <x v="0"/>
    <x v="0"/>
    <x v="7"/>
    <x v="74"/>
    <x v="0"/>
    <x v="0"/>
    <s v="Tesseramento"/>
    <x v="1"/>
    <x v="0"/>
    <x v="0"/>
    <m/>
  </r>
  <r>
    <n v="226358"/>
    <x v="1"/>
    <x v="0"/>
    <x v="0"/>
    <x v="2"/>
    <x v="7"/>
    <x v="74"/>
    <x v="0"/>
    <x v="0"/>
    <s v="Tesseramento"/>
    <x v="1"/>
    <x v="5"/>
    <x v="0"/>
    <m/>
  </r>
  <r>
    <n v="222272"/>
    <x v="0"/>
    <x v="0"/>
    <x v="0"/>
    <x v="1"/>
    <x v="7"/>
    <x v="74"/>
    <x v="0"/>
    <x v="0"/>
    <s v="Tesseramento"/>
    <x v="1"/>
    <x v="0"/>
    <x v="0"/>
    <m/>
  </r>
  <r>
    <n v="222289"/>
    <x v="0"/>
    <x v="0"/>
    <x v="0"/>
    <x v="1"/>
    <x v="7"/>
    <x v="74"/>
    <x v="0"/>
    <x v="1"/>
    <s v="Tesseramento"/>
    <x v="1"/>
    <x v="0"/>
    <x v="0"/>
    <m/>
  </r>
  <r>
    <n v="223871"/>
    <x v="0"/>
    <x v="0"/>
    <x v="0"/>
    <x v="1"/>
    <x v="7"/>
    <x v="74"/>
    <x v="0"/>
    <x v="0"/>
    <s v="Tesseramento"/>
    <x v="1"/>
    <x v="0"/>
    <x v="0"/>
    <m/>
  </r>
  <r>
    <n v="167498"/>
    <x v="0"/>
    <x v="0"/>
    <x v="0"/>
    <x v="0"/>
    <x v="7"/>
    <x v="74"/>
    <x v="0"/>
    <x v="0"/>
    <s v="Tesseramento"/>
    <x v="1"/>
    <x v="4"/>
    <x v="0"/>
    <m/>
  </r>
  <r>
    <n v="109813"/>
    <x v="0"/>
    <x v="0"/>
    <x v="0"/>
    <x v="0"/>
    <x v="7"/>
    <x v="74"/>
    <x v="0"/>
    <x v="0"/>
    <s v="Tesseramento"/>
    <x v="1"/>
    <x v="4"/>
    <x v="0"/>
    <m/>
  </r>
  <r>
    <n v="130708"/>
    <x v="0"/>
    <x v="0"/>
    <x v="0"/>
    <x v="0"/>
    <x v="7"/>
    <x v="74"/>
    <x v="0"/>
    <x v="0"/>
    <s v="Tesseramento"/>
    <x v="1"/>
    <x v="3"/>
    <x v="0"/>
    <m/>
  </r>
  <r>
    <n v="130713"/>
    <x v="0"/>
    <x v="0"/>
    <x v="0"/>
    <x v="0"/>
    <x v="7"/>
    <x v="74"/>
    <x v="0"/>
    <x v="1"/>
    <s v="Tesseramento"/>
    <x v="1"/>
    <x v="4"/>
    <x v="0"/>
    <m/>
  </r>
  <r>
    <n v="34560"/>
    <x v="0"/>
    <x v="0"/>
    <x v="0"/>
    <x v="0"/>
    <x v="7"/>
    <x v="74"/>
    <x v="0"/>
    <x v="0"/>
    <s v="Tesseramento"/>
    <x v="1"/>
    <x v="4"/>
    <x v="0"/>
    <m/>
  </r>
  <r>
    <n v="115298"/>
    <x v="0"/>
    <x v="0"/>
    <x v="0"/>
    <x v="0"/>
    <x v="7"/>
    <x v="74"/>
    <x v="0"/>
    <x v="0"/>
    <s v="Tesseramento"/>
    <x v="1"/>
    <x v="3"/>
    <x v="0"/>
    <m/>
  </r>
  <r>
    <n v="103414"/>
    <x v="0"/>
    <x v="0"/>
    <x v="0"/>
    <x v="0"/>
    <x v="7"/>
    <x v="74"/>
    <x v="0"/>
    <x v="0"/>
    <s v="Tesseramento"/>
    <x v="1"/>
    <x v="0"/>
    <x v="0"/>
    <m/>
  </r>
  <r>
    <n v="220444"/>
    <x v="0"/>
    <x v="0"/>
    <x v="0"/>
    <x v="3"/>
    <x v="7"/>
    <x v="74"/>
    <x v="0"/>
    <x v="0"/>
    <s v="Tesseramento"/>
    <x v="1"/>
    <x v="0"/>
    <x v="0"/>
    <m/>
  </r>
  <r>
    <n v="201367"/>
    <x v="0"/>
    <x v="0"/>
    <x v="0"/>
    <x v="1"/>
    <x v="7"/>
    <x v="74"/>
    <x v="0"/>
    <x v="0"/>
    <s v="Tesseramento"/>
    <x v="1"/>
    <x v="0"/>
    <x v="0"/>
    <m/>
  </r>
  <r>
    <n v="4599"/>
    <x v="0"/>
    <x v="0"/>
    <x v="0"/>
    <x v="0"/>
    <x v="7"/>
    <x v="74"/>
    <x v="0"/>
    <x v="0"/>
    <s v="Tesseramento"/>
    <x v="1"/>
    <x v="4"/>
    <x v="0"/>
    <m/>
  </r>
  <r>
    <n v="146262"/>
    <x v="0"/>
    <x v="0"/>
    <x v="0"/>
    <x v="0"/>
    <x v="7"/>
    <x v="74"/>
    <x v="0"/>
    <x v="0"/>
    <s v="Tesseramento"/>
    <x v="1"/>
    <x v="0"/>
    <x v="0"/>
    <m/>
  </r>
  <r>
    <n v="160448"/>
    <x v="0"/>
    <x v="0"/>
    <x v="0"/>
    <x v="0"/>
    <x v="7"/>
    <x v="74"/>
    <x v="0"/>
    <x v="0"/>
    <s v="Tesseramento"/>
    <x v="1"/>
    <x v="3"/>
    <x v="0"/>
    <m/>
  </r>
  <r>
    <n v="105923"/>
    <x v="0"/>
    <x v="0"/>
    <x v="0"/>
    <x v="0"/>
    <x v="7"/>
    <x v="74"/>
    <x v="0"/>
    <x v="0"/>
    <s v="Tesseramento"/>
    <x v="1"/>
    <x v="0"/>
    <x v="0"/>
    <m/>
  </r>
  <r>
    <n v="159331"/>
    <x v="0"/>
    <x v="0"/>
    <x v="0"/>
    <x v="0"/>
    <x v="7"/>
    <x v="74"/>
    <x v="0"/>
    <x v="0"/>
    <s v="Tesseramento"/>
    <x v="1"/>
    <x v="0"/>
    <x v="0"/>
    <m/>
  </r>
  <r>
    <n v="6530"/>
    <x v="0"/>
    <x v="0"/>
    <x v="0"/>
    <x v="0"/>
    <x v="7"/>
    <x v="74"/>
    <x v="0"/>
    <x v="0"/>
    <s v="Tesseramento"/>
    <x v="1"/>
    <x v="0"/>
    <x v="0"/>
    <m/>
  </r>
  <r>
    <n v="181858"/>
    <x v="1"/>
    <x v="0"/>
    <x v="0"/>
    <x v="0"/>
    <x v="7"/>
    <x v="74"/>
    <x v="0"/>
    <x v="1"/>
    <s v="Tesseramento"/>
    <x v="1"/>
    <x v="7"/>
    <x v="0"/>
    <m/>
  </r>
  <r>
    <n v="181857"/>
    <x v="1"/>
    <x v="0"/>
    <x v="2"/>
    <x v="3"/>
    <x v="7"/>
    <x v="74"/>
    <x v="0"/>
    <x v="1"/>
    <s v="Tesseramento"/>
    <x v="1"/>
    <x v="2"/>
    <x v="0"/>
    <m/>
  </r>
  <r>
    <n v="210239"/>
    <x v="0"/>
    <x v="0"/>
    <x v="0"/>
    <x v="0"/>
    <x v="7"/>
    <x v="74"/>
    <x v="0"/>
    <x v="1"/>
    <s v="Tesseramento"/>
    <x v="1"/>
    <x v="0"/>
    <x v="0"/>
    <m/>
  </r>
  <r>
    <n v="156716"/>
    <x v="0"/>
    <x v="0"/>
    <x v="0"/>
    <x v="0"/>
    <x v="7"/>
    <x v="74"/>
    <x v="0"/>
    <x v="0"/>
    <s v="Tesseramento"/>
    <x v="1"/>
    <x v="3"/>
    <x v="0"/>
    <m/>
  </r>
  <r>
    <n v="221055"/>
    <x v="0"/>
    <x v="0"/>
    <x v="0"/>
    <x v="0"/>
    <x v="7"/>
    <x v="74"/>
    <x v="0"/>
    <x v="0"/>
    <s v="Tesseramento"/>
    <x v="1"/>
    <x v="1"/>
    <x v="0"/>
    <m/>
  </r>
  <r>
    <n v="37839"/>
    <x v="0"/>
    <x v="0"/>
    <x v="0"/>
    <x v="0"/>
    <x v="7"/>
    <x v="74"/>
    <x v="0"/>
    <x v="0"/>
    <s v="Tesseramento"/>
    <x v="1"/>
    <x v="4"/>
    <x v="0"/>
    <m/>
  </r>
  <r>
    <n v="98319"/>
    <x v="0"/>
    <x v="0"/>
    <x v="0"/>
    <x v="0"/>
    <x v="7"/>
    <x v="74"/>
    <x v="0"/>
    <x v="0"/>
    <s v="Tesseramento"/>
    <x v="1"/>
    <x v="4"/>
    <x v="0"/>
    <m/>
  </r>
  <r>
    <n v="218399"/>
    <x v="0"/>
    <x v="0"/>
    <x v="0"/>
    <x v="1"/>
    <x v="7"/>
    <x v="74"/>
    <x v="0"/>
    <x v="0"/>
    <s v="Tesseramento"/>
    <x v="1"/>
    <x v="0"/>
    <x v="0"/>
    <m/>
  </r>
  <r>
    <n v="101562"/>
    <x v="0"/>
    <x v="0"/>
    <x v="0"/>
    <x v="0"/>
    <x v="7"/>
    <x v="74"/>
    <x v="0"/>
    <x v="0"/>
    <s v="Tesseramento"/>
    <x v="1"/>
    <x v="3"/>
    <x v="0"/>
    <m/>
  </r>
  <r>
    <n v="101564"/>
    <x v="0"/>
    <x v="0"/>
    <x v="0"/>
    <x v="0"/>
    <x v="7"/>
    <x v="74"/>
    <x v="0"/>
    <x v="1"/>
    <s v="Tesseramento"/>
    <x v="1"/>
    <x v="3"/>
    <x v="0"/>
    <m/>
  </r>
  <r>
    <n v="215652"/>
    <x v="1"/>
    <x v="0"/>
    <x v="0"/>
    <x v="0"/>
    <x v="7"/>
    <x v="74"/>
    <x v="0"/>
    <x v="0"/>
    <s v="Tesseramento"/>
    <x v="1"/>
    <x v="2"/>
    <x v="0"/>
    <m/>
  </r>
  <r>
    <n v="231252"/>
    <x v="0"/>
    <x v="1"/>
    <x v="0"/>
    <x v="0"/>
    <x v="7"/>
    <x v="74"/>
    <x v="0"/>
    <x v="0"/>
    <s v="Tesseramento"/>
    <x v="1"/>
    <x v="3"/>
    <x v="0"/>
    <m/>
  </r>
  <r>
    <n v="231501"/>
    <x v="0"/>
    <x v="1"/>
    <x v="0"/>
    <x v="2"/>
    <x v="7"/>
    <x v="74"/>
    <x v="0"/>
    <x v="1"/>
    <s v="Tesseramento"/>
    <x v="1"/>
    <x v="4"/>
    <x v="0"/>
    <m/>
  </r>
  <r>
    <n v="111402"/>
    <x v="0"/>
    <x v="0"/>
    <x v="2"/>
    <x v="1"/>
    <x v="3"/>
    <x v="331"/>
    <x v="0"/>
    <x v="0"/>
    <s v="Tesseramento"/>
    <x v="1"/>
    <x v="4"/>
    <x v="0"/>
    <m/>
  </r>
  <r>
    <n v="179673"/>
    <x v="0"/>
    <x v="0"/>
    <x v="0"/>
    <x v="0"/>
    <x v="11"/>
    <x v="189"/>
    <x v="0"/>
    <x v="0"/>
    <s v="Tesseramento"/>
    <x v="1"/>
    <x v="4"/>
    <x v="0"/>
    <m/>
  </r>
  <r>
    <n v="179675"/>
    <x v="0"/>
    <x v="0"/>
    <x v="0"/>
    <x v="0"/>
    <x v="11"/>
    <x v="189"/>
    <x v="0"/>
    <x v="1"/>
    <s v="Tesseramento"/>
    <x v="1"/>
    <x v="4"/>
    <x v="0"/>
    <m/>
  </r>
  <r>
    <n v="98488"/>
    <x v="0"/>
    <x v="0"/>
    <x v="0"/>
    <x v="0"/>
    <x v="11"/>
    <x v="189"/>
    <x v="0"/>
    <x v="0"/>
    <s v="Tesseramento"/>
    <x v="1"/>
    <x v="4"/>
    <x v="0"/>
    <m/>
  </r>
  <r>
    <n v="117355"/>
    <x v="0"/>
    <x v="0"/>
    <x v="0"/>
    <x v="0"/>
    <x v="11"/>
    <x v="189"/>
    <x v="0"/>
    <x v="1"/>
    <s v="Tesseramento"/>
    <x v="1"/>
    <x v="4"/>
    <x v="0"/>
    <m/>
  </r>
  <r>
    <n v="232303"/>
    <x v="0"/>
    <x v="0"/>
    <x v="0"/>
    <x v="1"/>
    <x v="1"/>
    <x v="20"/>
    <x v="0"/>
    <x v="0"/>
    <s v="Tesseramento"/>
    <x v="0"/>
    <x v="0"/>
    <x v="0"/>
    <m/>
  </r>
  <r>
    <n v="232134"/>
    <x v="0"/>
    <x v="0"/>
    <x v="0"/>
    <x v="1"/>
    <x v="1"/>
    <x v="20"/>
    <x v="0"/>
    <x v="1"/>
    <s v="Tesseramento"/>
    <x v="0"/>
    <x v="0"/>
    <x v="0"/>
    <m/>
  </r>
  <r>
    <n v="232135"/>
    <x v="0"/>
    <x v="0"/>
    <x v="0"/>
    <x v="0"/>
    <x v="1"/>
    <x v="20"/>
    <x v="0"/>
    <x v="1"/>
    <s v="Tesseramento"/>
    <x v="0"/>
    <x v="0"/>
    <x v="0"/>
    <m/>
  </r>
  <r>
    <n v="95738"/>
    <x v="0"/>
    <x v="0"/>
    <x v="0"/>
    <x v="0"/>
    <x v="1"/>
    <x v="20"/>
    <x v="0"/>
    <x v="0"/>
    <s v="Tesseramento"/>
    <x v="0"/>
    <x v="4"/>
    <x v="0"/>
    <m/>
  </r>
  <r>
    <n v="193167"/>
    <x v="0"/>
    <x v="0"/>
    <x v="0"/>
    <x v="0"/>
    <x v="1"/>
    <x v="20"/>
    <x v="0"/>
    <x v="0"/>
    <s v="Tesseramento"/>
    <x v="0"/>
    <x v="0"/>
    <x v="0"/>
    <m/>
  </r>
  <r>
    <n v="95949"/>
    <x v="0"/>
    <x v="0"/>
    <x v="0"/>
    <x v="0"/>
    <x v="1"/>
    <x v="20"/>
    <x v="0"/>
    <x v="0"/>
    <s v="Tesseramento"/>
    <x v="0"/>
    <x v="0"/>
    <x v="0"/>
    <m/>
  </r>
  <r>
    <n v="115264"/>
    <x v="0"/>
    <x v="0"/>
    <x v="0"/>
    <x v="0"/>
    <x v="1"/>
    <x v="20"/>
    <x v="0"/>
    <x v="0"/>
    <s v="Tesseramento"/>
    <x v="0"/>
    <x v="0"/>
    <x v="0"/>
    <m/>
  </r>
  <r>
    <n v="155162"/>
    <x v="0"/>
    <x v="0"/>
    <x v="0"/>
    <x v="0"/>
    <x v="1"/>
    <x v="20"/>
    <x v="0"/>
    <x v="0"/>
    <s v="Tesseramento"/>
    <x v="0"/>
    <x v="0"/>
    <x v="0"/>
    <m/>
  </r>
  <r>
    <n v="193360"/>
    <x v="0"/>
    <x v="0"/>
    <x v="0"/>
    <x v="0"/>
    <x v="1"/>
    <x v="20"/>
    <x v="0"/>
    <x v="0"/>
    <s v="Tesseramento"/>
    <x v="0"/>
    <x v="4"/>
    <x v="0"/>
    <m/>
  </r>
  <r>
    <n v="223499"/>
    <x v="0"/>
    <x v="0"/>
    <x v="0"/>
    <x v="0"/>
    <x v="1"/>
    <x v="20"/>
    <x v="0"/>
    <x v="0"/>
    <s v="Tesseramento"/>
    <x v="0"/>
    <x v="4"/>
    <x v="0"/>
    <m/>
  </r>
  <r>
    <n v="100346"/>
    <x v="0"/>
    <x v="0"/>
    <x v="0"/>
    <x v="4"/>
    <x v="1"/>
    <x v="20"/>
    <x v="0"/>
    <x v="0"/>
    <s v="Tesseramento"/>
    <x v="0"/>
    <x v="0"/>
    <x v="0"/>
    <m/>
  </r>
  <r>
    <n v="31885"/>
    <x v="0"/>
    <x v="0"/>
    <x v="0"/>
    <x v="4"/>
    <x v="1"/>
    <x v="20"/>
    <x v="0"/>
    <x v="0"/>
    <s v="Tesseramento"/>
    <x v="0"/>
    <x v="4"/>
    <x v="0"/>
    <m/>
  </r>
  <r>
    <n v="22859"/>
    <x v="0"/>
    <x v="0"/>
    <x v="0"/>
    <x v="0"/>
    <x v="1"/>
    <x v="20"/>
    <x v="0"/>
    <x v="0"/>
    <s v="Tesseramento"/>
    <x v="0"/>
    <x v="4"/>
    <x v="0"/>
    <m/>
  </r>
  <r>
    <n v="156574"/>
    <x v="0"/>
    <x v="0"/>
    <x v="0"/>
    <x v="0"/>
    <x v="1"/>
    <x v="20"/>
    <x v="0"/>
    <x v="0"/>
    <s v="Tesseramento"/>
    <x v="0"/>
    <x v="4"/>
    <x v="0"/>
    <m/>
  </r>
  <r>
    <n v="20175"/>
    <x v="0"/>
    <x v="0"/>
    <x v="0"/>
    <x v="0"/>
    <x v="1"/>
    <x v="20"/>
    <x v="0"/>
    <x v="0"/>
    <s v="Tesseramento"/>
    <x v="0"/>
    <x v="0"/>
    <x v="0"/>
    <m/>
  </r>
  <r>
    <n v="192817"/>
    <x v="1"/>
    <x v="0"/>
    <x v="0"/>
    <x v="0"/>
    <x v="11"/>
    <x v="24"/>
    <x v="0"/>
    <x v="0"/>
    <s v="Tesseramento"/>
    <x v="1"/>
    <x v="5"/>
    <x v="0"/>
    <s v="BG"/>
  </r>
  <r>
    <n v="164030"/>
    <x v="1"/>
    <x v="0"/>
    <x v="0"/>
    <x v="0"/>
    <x v="11"/>
    <x v="24"/>
    <x v="0"/>
    <x v="0"/>
    <s v="Tesseramento"/>
    <x v="1"/>
    <x v="7"/>
    <x v="0"/>
    <s v="BG"/>
  </r>
  <r>
    <n v="222204"/>
    <x v="0"/>
    <x v="0"/>
    <x v="0"/>
    <x v="0"/>
    <x v="11"/>
    <x v="280"/>
    <x v="0"/>
    <x v="0"/>
    <s v="Tesseramento"/>
    <x v="0"/>
    <x v="1"/>
    <x v="0"/>
    <m/>
  </r>
  <r>
    <n v="155064"/>
    <x v="1"/>
    <x v="0"/>
    <x v="0"/>
    <x v="0"/>
    <x v="2"/>
    <x v="336"/>
    <x v="0"/>
    <x v="0"/>
    <s v="Tesseramento"/>
    <x v="1"/>
    <x v="6"/>
    <x v="0"/>
    <m/>
  </r>
  <r>
    <n v="30032"/>
    <x v="0"/>
    <x v="0"/>
    <x v="0"/>
    <x v="0"/>
    <x v="2"/>
    <x v="336"/>
    <x v="0"/>
    <x v="0"/>
    <s v="Tesseramento"/>
    <x v="1"/>
    <x v="0"/>
    <x v="0"/>
    <m/>
  </r>
  <r>
    <n v="206851"/>
    <x v="1"/>
    <x v="0"/>
    <x v="0"/>
    <x v="0"/>
    <x v="4"/>
    <x v="235"/>
    <x v="0"/>
    <x v="0"/>
    <s v="Tesseramento"/>
    <x v="0"/>
    <x v="7"/>
    <x v="0"/>
    <s v="BG"/>
  </r>
  <r>
    <n v="192753"/>
    <x v="1"/>
    <x v="0"/>
    <x v="0"/>
    <x v="0"/>
    <x v="4"/>
    <x v="235"/>
    <x v="0"/>
    <x v="0"/>
    <s v="Tesseramento"/>
    <x v="0"/>
    <x v="6"/>
    <x v="0"/>
    <s v="B"/>
  </r>
  <r>
    <n v="215862"/>
    <x v="0"/>
    <x v="0"/>
    <x v="0"/>
    <x v="1"/>
    <x v="1"/>
    <x v="1"/>
    <x v="0"/>
    <x v="0"/>
    <s v="Tesseramento"/>
    <x v="0"/>
    <x v="3"/>
    <x v="0"/>
    <m/>
  </r>
  <r>
    <n v="208271"/>
    <x v="0"/>
    <x v="0"/>
    <x v="0"/>
    <x v="0"/>
    <x v="1"/>
    <x v="1"/>
    <x v="0"/>
    <x v="0"/>
    <s v="Tesseramento"/>
    <x v="0"/>
    <x v="4"/>
    <x v="0"/>
    <m/>
  </r>
  <r>
    <n v="176753"/>
    <x v="0"/>
    <x v="0"/>
    <x v="0"/>
    <x v="0"/>
    <x v="1"/>
    <x v="1"/>
    <x v="0"/>
    <x v="0"/>
    <s v="Tesseramento"/>
    <x v="0"/>
    <x v="3"/>
    <x v="0"/>
    <m/>
  </r>
  <r>
    <n v="133807"/>
    <x v="1"/>
    <x v="0"/>
    <x v="0"/>
    <x v="0"/>
    <x v="11"/>
    <x v="24"/>
    <x v="0"/>
    <x v="0"/>
    <s v="Tesseramento"/>
    <x v="1"/>
    <x v="2"/>
    <x v="0"/>
    <m/>
  </r>
  <r>
    <n v="154736"/>
    <x v="1"/>
    <x v="0"/>
    <x v="0"/>
    <x v="0"/>
    <x v="11"/>
    <x v="24"/>
    <x v="0"/>
    <x v="0"/>
    <s v="Tesseramento"/>
    <x v="1"/>
    <x v="2"/>
    <x v="0"/>
    <m/>
  </r>
  <r>
    <n v="129550"/>
    <x v="1"/>
    <x v="0"/>
    <x v="0"/>
    <x v="0"/>
    <x v="11"/>
    <x v="24"/>
    <x v="0"/>
    <x v="0"/>
    <s v="Tesseramento"/>
    <x v="1"/>
    <x v="2"/>
    <x v="0"/>
    <m/>
  </r>
  <r>
    <n v="164023"/>
    <x v="1"/>
    <x v="0"/>
    <x v="0"/>
    <x v="0"/>
    <x v="11"/>
    <x v="24"/>
    <x v="0"/>
    <x v="0"/>
    <s v="Tesseramento"/>
    <x v="1"/>
    <x v="5"/>
    <x v="0"/>
    <s v="B"/>
  </r>
  <r>
    <n v="137036"/>
    <x v="1"/>
    <x v="0"/>
    <x v="0"/>
    <x v="0"/>
    <x v="11"/>
    <x v="24"/>
    <x v="0"/>
    <x v="1"/>
    <s v="Tesseramento"/>
    <x v="1"/>
    <x v="6"/>
    <x v="0"/>
    <s v="BG"/>
  </r>
  <r>
    <n v="164597"/>
    <x v="1"/>
    <x v="0"/>
    <x v="0"/>
    <x v="0"/>
    <x v="11"/>
    <x v="24"/>
    <x v="0"/>
    <x v="0"/>
    <s v="Tesseramento"/>
    <x v="1"/>
    <x v="7"/>
    <x v="0"/>
    <s v="B"/>
  </r>
  <r>
    <n v="135196"/>
    <x v="0"/>
    <x v="0"/>
    <x v="0"/>
    <x v="0"/>
    <x v="6"/>
    <x v="354"/>
    <x v="0"/>
    <x v="0"/>
    <s v="Tesseramento"/>
    <x v="0"/>
    <x v="0"/>
    <x v="0"/>
    <m/>
  </r>
  <r>
    <n v="6871"/>
    <x v="0"/>
    <x v="0"/>
    <x v="0"/>
    <x v="0"/>
    <x v="6"/>
    <x v="354"/>
    <x v="0"/>
    <x v="0"/>
    <s v="Tesseramento"/>
    <x v="0"/>
    <x v="4"/>
    <x v="0"/>
    <m/>
  </r>
  <r>
    <n v="118001"/>
    <x v="0"/>
    <x v="0"/>
    <x v="0"/>
    <x v="0"/>
    <x v="6"/>
    <x v="354"/>
    <x v="0"/>
    <x v="0"/>
    <s v="Tesseramento"/>
    <x v="0"/>
    <x v="0"/>
    <x v="0"/>
    <m/>
  </r>
  <r>
    <n v="193843"/>
    <x v="0"/>
    <x v="0"/>
    <x v="0"/>
    <x v="0"/>
    <x v="6"/>
    <x v="354"/>
    <x v="0"/>
    <x v="0"/>
    <s v="Tesseramento"/>
    <x v="0"/>
    <x v="3"/>
    <x v="0"/>
    <m/>
  </r>
  <r>
    <n v="213207"/>
    <x v="0"/>
    <x v="0"/>
    <x v="0"/>
    <x v="0"/>
    <x v="6"/>
    <x v="354"/>
    <x v="0"/>
    <x v="1"/>
    <s v="Tesseramento"/>
    <x v="0"/>
    <x v="4"/>
    <x v="0"/>
    <m/>
  </r>
  <r>
    <n v="167558"/>
    <x v="0"/>
    <x v="0"/>
    <x v="0"/>
    <x v="0"/>
    <x v="6"/>
    <x v="354"/>
    <x v="0"/>
    <x v="0"/>
    <s v="Tesseramento"/>
    <x v="0"/>
    <x v="0"/>
    <x v="0"/>
    <m/>
  </r>
  <r>
    <n v="160804"/>
    <x v="0"/>
    <x v="0"/>
    <x v="0"/>
    <x v="0"/>
    <x v="6"/>
    <x v="354"/>
    <x v="0"/>
    <x v="0"/>
    <s v="Tesseramento"/>
    <x v="0"/>
    <x v="3"/>
    <x v="0"/>
    <m/>
  </r>
  <r>
    <n v="79695"/>
    <x v="0"/>
    <x v="0"/>
    <x v="0"/>
    <x v="0"/>
    <x v="11"/>
    <x v="189"/>
    <x v="0"/>
    <x v="0"/>
    <s v="Tesseramento"/>
    <x v="1"/>
    <x v="4"/>
    <x v="0"/>
    <m/>
  </r>
  <r>
    <n v="31139"/>
    <x v="0"/>
    <x v="0"/>
    <x v="0"/>
    <x v="0"/>
    <x v="11"/>
    <x v="189"/>
    <x v="0"/>
    <x v="0"/>
    <s v="Tesseramento"/>
    <x v="1"/>
    <x v="3"/>
    <x v="0"/>
    <m/>
  </r>
  <r>
    <n v="233460"/>
    <x v="0"/>
    <x v="1"/>
    <x v="1"/>
    <x v="1"/>
    <x v="9"/>
    <x v="196"/>
    <x v="0"/>
    <x v="0"/>
    <s v="Tesseramento"/>
    <x v="1"/>
    <x v="1"/>
    <x v="0"/>
    <m/>
  </r>
  <r>
    <n v="229769"/>
    <x v="0"/>
    <x v="0"/>
    <x v="0"/>
    <x v="0"/>
    <x v="9"/>
    <x v="19"/>
    <x v="0"/>
    <x v="0"/>
    <s v="Tesseramento"/>
    <x v="1"/>
    <x v="0"/>
    <x v="0"/>
    <m/>
  </r>
  <r>
    <n v="142846"/>
    <x v="1"/>
    <x v="0"/>
    <x v="2"/>
    <x v="0"/>
    <x v="9"/>
    <x v="19"/>
    <x v="0"/>
    <x v="0"/>
    <s v="Tesseramento"/>
    <x v="1"/>
    <x v="2"/>
    <x v="0"/>
    <m/>
  </r>
  <r>
    <n v="33267"/>
    <x v="0"/>
    <x v="0"/>
    <x v="0"/>
    <x v="0"/>
    <x v="9"/>
    <x v="19"/>
    <x v="0"/>
    <x v="0"/>
    <s v="Tesseramento"/>
    <x v="1"/>
    <x v="4"/>
    <x v="0"/>
    <m/>
  </r>
  <r>
    <n v="216186"/>
    <x v="1"/>
    <x v="0"/>
    <x v="0"/>
    <x v="1"/>
    <x v="9"/>
    <x v="19"/>
    <x v="0"/>
    <x v="0"/>
    <s v="Tesseramento"/>
    <x v="1"/>
    <x v="7"/>
    <x v="0"/>
    <m/>
  </r>
  <r>
    <n v="33268"/>
    <x v="0"/>
    <x v="0"/>
    <x v="0"/>
    <x v="0"/>
    <x v="9"/>
    <x v="19"/>
    <x v="0"/>
    <x v="1"/>
    <s v="Tesseramento"/>
    <x v="1"/>
    <x v="4"/>
    <x v="0"/>
    <m/>
  </r>
  <r>
    <n v="233461"/>
    <x v="0"/>
    <x v="1"/>
    <x v="1"/>
    <x v="1"/>
    <x v="9"/>
    <x v="196"/>
    <x v="0"/>
    <x v="0"/>
    <s v="Tesseramento"/>
    <x v="1"/>
    <x v="4"/>
    <x v="0"/>
    <m/>
  </r>
  <r>
    <n v="137266"/>
    <x v="0"/>
    <x v="0"/>
    <x v="0"/>
    <x v="0"/>
    <x v="8"/>
    <x v="92"/>
    <x v="0"/>
    <x v="0"/>
    <s v="Tesseramento"/>
    <x v="1"/>
    <x v="4"/>
    <x v="0"/>
    <m/>
  </r>
  <r>
    <n v="137271"/>
    <x v="0"/>
    <x v="0"/>
    <x v="0"/>
    <x v="0"/>
    <x v="8"/>
    <x v="92"/>
    <x v="0"/>
    <x v="1"/>
    <s v="Tesseramento"/>
    <x v="1"/>
    <x v="4"/>
    <x v="0"/>
    <m/>
  </r>
  <r>
    <n v="17980"/>
    <x v="0"/>
    <x v="0"/>
    <x v="0"/>
    <x v="0"/>
    <x v="8"/>
    <x v="92"/>
    <x v="0"/>
    <x v="1"/>
    <s v="Tesseramento"/>
    <x v="1"/>
    <x v="3"/>
    <x v="0"/>
    <m/>
  </r>
  <r>
    <n v="107188"/>
    <x v="0"/>
    <x v="0"/>
    <x v="0"/>
    <x v="0"/>
    <x v="8"/>
    <x v="92"/>
    <x v="0"/>
    <x v="0"/>
    <s v="Tesseramento"/>
    <x v="1"/>
    <x v="4"/>
    <x v="0"/>
    <m/>
  </r>
  <r>
    <n v="17982"/>
    <x v="0"/>
    <x v="0"/>
    <x v="0"/>
    <x v="0"/>
    <x v="8"/>
    <x v="92"/>
    <x v="0"/>
    <x v="0"/>
    <s v="Tesseramento"/>
    <x v="1"/>
    <x v="4"/>
    <x v="0"/>
    <m/>
  </r>
  <r>
    <n v="5662"/>
    <x v="0"/>
    <x v="0"/>
    <x v="0"/>
    <x v="0"/>
    <x v="8"/>
    <x v="92"/>
    <x v="0"/>
    <x v="0"/>
    <s v="Tesseramento"/>
    <x v="1"/>
    <x v="0"/>
    <x v="0"/>
    <m/>
  </r>
  <r>
    <n v="187527"/>
    <x v="1"/>
    <x v="0"/>
    <x v="0"/>
    <x v="0"/>
    <x v="8"/>
    <x v="92"/>
    <x v="0"/>
    <x v="0"/>
    <s v="Tesseramento"/>
    <x v="1"/>
    <x v="6"/>
    <x v="0"/>
    <s v="B"/>
  </r>
  <r>
    <n v="211374"/>
    <x v="1"/>
    <x v="0"/>
    <x v="0"/>
    <x v="2"/>
    <x v="8"/>
    <x v="92"/>
    <x v="0"/>
    <x v="1"/>
    <s v="Tesseramento"/>
    <x v="1"/>
    <x v="5"/>
    <x v="0"/>
    <m/>
  </r>
  <r>
    <n v="233876"/>
    <x v="0"/>
    <x v="0"/>
    <x v="1"/>
    <x v="0"/>
    <x v="9"/>
    <x v="19"/>
    <x v="0"/>
    <x v="0"/>
    <s v="Tesseramento"/>
    <x v="1"/>
    <x v="0"/>
    <x v="0"/>
    <m/>
  </r>
  <r>
    <n v="233875"/>
    <x v="1"/>
    <x v="0"/>
    <x v="0"/>
    <x v="1"/>
    <x v="9"/>
    <x v="19"/>
    <x v="0"/>
    <x v="0"/>
    <s v="Tesseramento"/>
    <x v="1"/>
    <x v="5"/>
    <x v="0"/>
    <m/>
  </r>
  <r>
    <n v="234008"/>
    <x v="0"/>
    <x v="1"/>
    <x v="1"/>
    <x v="1"/>
    <x v="3"/>
    <x v="331"/>
    <x v="0"/>
    <x v="0"/>
    <s v="Tesseramento"/>
    <x v="1"/>
    <x v="4"/>
    <x v="0"/>
    <m/>
  </r>
  <r>
    <n v="191309"/>
    <x v="0"/>
    <x v="0"/>
    <x v="2"/>
    <x v="0"/>
    <x v="7"/>
    <x v="242"/>
    <x v="0"/>
    <x v="0"/>
    <s v="Tesseramento"/>
    <x v="0"/>
    <x v="0"/>
    <x v="0"/>
    <m/>
  </r>
  <r>
    <n v="186706"/>
    <x v="0"/>
    <x v="0"/>
    <x v="2"/>
    <x v="1"/>
    <x v="7"/>
    <x v="242"/>
    <x v="0"/>
    <x v="0"/>
    <s v="Tesseramento"/>
    <x v="0"/>
    <x v="3"/>
    <x v="0"/>
    <m/>
  </r>
  <r>
    <n v="152712"/>
    <x v="0"/>
    <x v="0"/>
    <x v="2"/>
    <x v="1"/>
    <x v="7"/>
    <x v="242"/>
    <x v="0"/>
    <x v="0"/>
    <s v="Tesseramento"/>
    <x v="0"/>
    <x v="4"/>
    <x v="0"/>
    <m/>
  </r>
  <r>
    <n v="105894"/>
    <x v="0"/>
    <x v="0"/>
    <x v="0"/>
    <x v="0"/>
    <x v="7"/>
    <x v="45"/>
    <x v="0"/>
    <x v="0"/>
    <s v="Tesseramento"/>
    <x v="1"/>
    <x v="4"/>
    <x v="0"/>
    <m/>
  </r>
  <r>
    <n v="138790"/>
    <x v="0"/>
    <x v="0"/>
    <x v="0"/>
    <x v="0"/>
    <x v="7"/>
    <x v="45"/>
    <x v="0"/>
    <x v="1"/>
    <s v="Tesseramento"/>
    <x v="1"/>
    <x v="4"/>
    <x v="0"/>
    <m/>
  </r>
  <r>
    <n v="200582"/>
    <x v="0"/>
    <x v="0"/>
    <x v="0"/>
    <x v="1"/>
    <x v="7"/>
    <x v="45"/>
    <x v="0"/>
    <x v="0"/>
    <s v="Tesseramento"/>
    <x v="1"/>
    <x v="1"/>
    <x v="0"/>
    <m/>
  </r>
  <r>
    <n v="205055"/>
    <x v="0"/>
    <x v="0"/>
    <x v="0"/>
    <x v="1"/>
    <x v="7"/>
    <x v="45"/>
    <x v="0"/>
    <x v="0"/>
    <s v="Tesseramento"/>
    <x v="1"/>
    <x v="4"/>
    <x v="0"/>
    <m/>
  </r>
  <r>
    <n v="216332"/>
    <x v="0"/>
    <x v="0"/>
    <x v="0"/>
    <x v="0"/>
    <x v="7"/>
    <x v="45"/>
    <x v="0"/>
    <x v="0"/>
    <s v="Tesseramento"/>
    <x v="1"/>
    <x v="0"/>
    <x v="0"/>
    <m/>
  </r>
  <r>
    <n v="139125"/>
    <x v="0"/>
    <x v="0"/>
    <x v="0"/>
    <x v="0"/>
    <x v="7"/>
    <x v="45"/>
    <x v="0"/>
    <x v="0"/>
    <s v="Tesseramento"/>
    <x v="1"/>
    <x v="3"/>
    <x v="0"/>
    <m/>
  </r>
  <r>
    <n v="89207"/>
    <x v="0"/>
    <x v="0"/>
    <x v="0"/>
    <x v="0"/>
    <x v="7"/>
    <x v="45"/>
    <x v="0"/>
    <x v="0"/>
    <s v="Tesseramento"/>
    <x v="1"/>
    <x v="3"/>
    <x v="0"/>
    <m/>
  </r>
  <r>
    <n v="78224"/>
    <x v="0"/>
    <x v="0"/>
    <x v="0"/>
    <x v="0"/>
    <x v="7"/>
    <x v="45"/>
    <x v="0"/>
    <x v="1"/>
    <s v="Tesseramento"/>
    <x v="1"/>
    <x v="4"/>
    <x v="0"/>
    <m/>
  </r>
  <r>
    <n v="65953"/>
    <x v="0"/>
    <x v="0"/>
    <x v="0"/>
    <x v="0"/>
    <x v="7"/>
    <x v="45"/>
    <x v="0"/>
    <x v="1"/>
    <s v="Tesseramento"/>
    <x v="1"/>
    <x v="3"/>
    <x v="0"/>
    <m/>
  </r>
  <r>
    <n v="48783"/>
    <x v="0"/>
    <x v="0"/>
    <x v="0"/>
    <x v="0"/>
    <x v="7"/>
    <x v="45"/>
    <x v="0"/>
    <x v="0"/>
    <s v="Tesseramento"/>
    <x v="1"/>
    <x v="0"/>
    <x v="0"/>
    <m/>
  </r>
  <r>
    <n v="179203"/>
    <x v="0"/>
    <x v="0"/>
    <x v="2"/>
    <x v="4"/>
    <x v="7"/>
    <x v="45"/>
    <x v="0"/>
    <x v="0"/>
    <s v="Tesseramento"/>
    <x v="1"/>
    <x v="3"/>
    <x v="0"/>
    <m/>
  </r>
  <r>
    <n v="142220"/>
    <x v="0"/>
    <x v="0"/>
    <x v="0"/>
    <x v="1"/>
    <x v="7"/>
    <x v="45"/>
    <x v="0"/>
    <x v="0"/>
    <s v="Tesseramento"/>
    <x v="1"/>
    <x v="0"/>
    <x v="0"/>
    <m/>
  </r>
  <r>
    <n v="34348"/>
    <x v="0"/>
    <x v="0"/>
    <x v="0"/>
    <x v="0"/>
    <x v="7"/>
    <x v="45"/>
    <x v="0"/>
    <x v="0"/>
    <s v="Tesseramento"/>
    <x v="1"/>
    <x v="4"/>
    <x v="0"/>
    <m/>
  </r>
  <r>
    <n v="234021"/>
    <x v="0"/>
    <x v="0"/>
    <x v="1"/>
    <x v="2"/>
    <x v="7"/>
    <x v="45"/>
    <x v="0"/>
    <x v="0"/>
    <s v="Tesseramento"/>
    <x v="1"/>
    <x v="4"/>
    <x v="0"/>
    <m/>
  </r>
  <r>
    <n v="69874"/>
    <x v="0"/>
    <x v="0"/>
    <x v="0"/>
    <x v="0"/>
    <x v="7"/>
    <x v="45"/>
    <x v="0"/>
    <x v="1"/>
    <s v="Tesseramento"/>
    <x v="1"/>
    <x v="4"/>
    <x v="0"/>
    <m/>
  </r>
  <r>
    <n v="156181"/>
    <x v="0"/>
    <x v="0"/>
    <x v="0"/>
    <x v="0"/>
    <x v="7"/>
    <x v="45"/>
    <x v="0"/>
    <x v="1"/>
    <s v="Tesseramento"/>
    <x v="1"/>
    <x v="4"/>
    <x v="0"/>
    <m/>
  </r>
  <r>
    <n v="43026"/>
    <x v="0"/>
    <x v="0"/>
    <x v="0"/>
    <x v="0"/>
    <x v="7"/>
    <x v="45"/>
    <x v="0"/>
    <x v="1"/>
    <s v="Tesseramento"/>
    <x v="1"/>
    <x v="4"/>
    <x v="0"/>
    <m/>
  </r>
  <r>
    <n v="15094"/>
    <x v="0"/>
    <x v="0"/>
    <x v="0"/>
    <x v="0"/>
    <x v="7"/>
    <x v="45"/>
    <x v="0"/>
    <x v="0"/>
    <s v="Tesseramento"/>
    <x v="1"/>
    <x v="4"/>
    <x v="0"/>
    <m/>
  </r>
  <r>
    <n v="115942"/>
    <x v="0"/>
    <x v="0"/>
    <x v="0"/>
    <x v="0"/>
    <x v="7"/>
    <x v="45"/>
    <x v="0"/>
    <x v="1"/>
    <s v="Tesseramento"/>
    <x v="1"/>
    <x v="4"/>
    <x v="0"/>
    <m/>
  </r>
  <r>
    <n v="16625"/>
    <x v="0"/>
    <x v="0"/>
    <x v="0"/>
    <x v="0"/>
    <x v="7"/>
    <x v="45"/>
    <x v="0"/>
    <x v="0"/>
    <s v="Tesseramento"/>
    <x v="1"/>
    <x v="0"/>
    <x v="0"/>
    <m/>
  </r>
  <r>
    <n v="46292"/>
    <x v="0"/>
    <x v="0"/>
    <x v="0"/>
    <x v="0"/>
    <x v="7"/>
    <x v="45"/>
    <x v="0"/>
    <x v="0"/>
    <s v="Tesseramento"/>
    <x v="1"/>
    <x v="3"/>
    <x v="0"/>
    <m/>
  </r>
  <r>
    <n v="89209"/>
    <x v="0"/>
    <x v="0"/>
    <x v="0"/>
    <x v="0"/>
    <x v="7"/>
    <x v="45"/>
    <x v="0"/>
    <x v="1"/>
    <s v="Tesseramento"/>
    <x v="1"/>
    <x v="4"/>
    <x v="0"/>
    <m/>
  </r>
  <r>
    <n v="16631"/>
    <x v="0"/>
    <x v="0"/>
    <x v="0"/>
    <x v="0"/>
    <x v="7"/>
    <x v="45"/>
    <x v="0"/>
    <x v="1"/>
    <s v="Tesseramento"/>
    <x v="1"/>
    <x v="0"/>
    <x v="0"/>
    <m/>
  </r>
  <r>
    <n v="143691"/>
    <x v="0"/>
    <x v="0"/>
    <x v="0"/>
    <x v="1"/>
    <x v="7"/>
    <x v="45"/>
    <x v="0"/>
    <x v="0"/>
    <s v="Tesseramento"/>
    <x v="1"/>
    <x v="4"/>
    <x v="0"/>
    <m/>
  </r>
  <r>
    <n v="178384"/>
    <x v="0"/>
    <x v="0"/>
    <x v="0"/>
    <x v="0"/>
    <x v="7"/>
    <x v="45"/>
    <x v="0"/>
    <x v="0"/>
    <s v="Tesseramento"/>
    <x v="1"/>
    <x v="0"/>
    <x v="0"/>
    <m/>
  </r>
  <r>
    <n v="22082"/>
    <x v="0"/>
    <x v="0"/>
    <x v="0"/>
    <x v="0"/>
    <x v="7"/>
    <x v="45"/>
    <x v="0"/>
    <x v="0"/>
    <s v="Tesseramento"/>
    <x v="1"/>
    <x v="3"/>
    <x v="0"/>
    <m/>
  </r>
  <r>
    <n v="144553"/>
    <x v="0"/>
    <x v="0"/>
    <x v="0"/>
    <x v="0"/>
    <x v="7"/>
    <x v="45"/>
    <x v="0"/>
    <x v="0"/>
    <s v="Tesseramento"/>
    <x v="1"/>
    <x v="3"/>
    <x v="0"/>
    <m/>
  </r>
  <r>
    <n v="125814"/>
    <x v="0"/>
    <x v="0"/>
    <x v="0"/>
    <x v="0"/>
    <x v="7"/>
    <x v="45"/>
    <x v="0"/>
    <x v="0"/>
    <s v="Tesseramento"/>
    <x v="1"/>
    <x v="0"/>
    <x v="0"/>
    <m/>
  </r>
  <r>
    <n v="75819"/>
    <x v="0"/>
    <x v="0"/>
    <x v="0"/>
    <x v="0"/>
    <x v="7"/>
    <x v="45"/>
    <x v="0"/>
    <x v="0"/>
    <s v="Tesseramento"/>
    <x v="1"/>
    <x v="4"/>
    <x v="0"/>
    <m/>
  </r>
  <r>
    <n v="159276"/>
    <x v="0"/>
    <x v="0"/>
    <x v="0"/>
    <x v="1"/>
    <x v="7"/>
    <x v="45"/>
    <x v="0"/>
    <x v="1"/>
    <s v="Tesseramento"/>
    <x v="1"/>
    <x v="4"/>
    <x v="0"/>
    <m/>
  </r>
  <r>
    <n v="70350"/>
    <x v="0"/>
    <x v="0"/>
    <x v="0"/>
    <x v="1"/>
    <x v="7"/>
    <x v="45"/>
    <x v="0"/>
    <x v="0"/>
    <s v="Tesseramento"/>
    <x v="1"/>
    <x v="4"/>
    <x v="0"/>
    <m/>
  </r>
  <r>
    <n v="65958"/>
    <x v="0"/>
    <x v="0"/>
    <x v="0"/>
    <x v="0"/>
    <x v="7"/>
    <x v="45"/>
    <x v="0"/>
    <x v="0"/>
    <s v="Tesseramento"/>
    <x v="1"/>
    <x v="3"/>
    <x v="0"/>
    <m/>
  </r>
  <r>
    <n v="89254"/>
    <x v="0"/>
    <x v="0"/>
    <x v="0"/>
    <x v="0"/>
    <x v="7"/>
    <x v="45"/>
    <x v="0"/>
    <x v="0"/>
    <s v="Tesseramento"/>
    <x v="1"/>
    <x v="3"/>
    <x v="0"/>
    <m/>
  </r>
  <r>
    <n v="228973"/>
    <x v="1"/>
    <x v="0"/>
    <x v="0"/>
    <x v="0"/>
    <x v="7"/>
    <x v="45"/>
    <x v="0"/>
    <x v="1"/>
    <s v="Tesseramento"/>
    <x v="1"/>
    <x v="5"/>
    <x v="0"/>
    <m/>
  </r>
  <r>
    <n v="228972"/>
    <x v="1"/>
    <x v="0"/>
    <x v="0"/>
    <x v="3"/>
    <x v="7"/>
    <x v="45"/>
    <x v="0"/>
    <x v="0"/>
    <s v="Tesseramento"/>
    <x v="1"/>
    <x v="5"/>
    <x v="0"/>
    <m/>
  </r>
  <r>
    <n v="22087"/>
    <x v="0"/>
    <x v="0"/>
    <x v="0"/>
    <x v="0"/>
    <x v="7"/>
    <x v="45"/>
    <x v="0"/>
    <x v="0"/>
    <s v="Tesseramento"/>
    <x v="1"/>
    <x v="0"/>
    <x v="0"/>
    <m/>
  </r>
  <r>
    <n v="22086"/>
    <x v="0"/>
    <x v="0"/>
    <x v="0"/>
    <x v="0"/>
    <x v="7"/>
    <x v="45"/>
    <x v="0"/>
    <x v="0"/>
    <s v="Tesseramento"/>
    <x v="1"/>
    <x v="4"/>
    <x v="0"/>
    <m/>
  </r>
  <r>
    <n v="22088"/>
    <x v="0"/>
    <x v="0"/>
    <x v="0"/>
    <x v="0"/>
    <x v="7"/>
    <x v="45"/>
    <x v="0"/>
    <x v="1"/>
    <s v="Tesseramento"/>
    <x v="1"/>
    <x v="4"/>
    <x v="0"/>
    <m/>
  </r>
  <r>
    <n v="226326"/>
    <x v="0"/>
    <x v="0"/>
    <x v="0"/>
    <x v="0"/>
    <x v="7"/>
    <x v="45"/>
    <x v="0"/>
    <x v="0"/>
    <s v="Tesseramento"/>
    <x v="1"/>
    <x v="0"/>
    <x v="0"/>
    <m/>
  </r>
  <r>
    <n v="178386"/>
    <x v="0"/>
    <x v="0"/>
    <x v="0"/>
    <x v="0"/>
    <x v="7"/>
    <x v="45"/>
    <x v="0"/>
    <x v="0"/>
    <s v="Tesseramento"/>
    <x v="1"/>
    <x v="4"/>
    <x v="0"/>
    <m/>
  </r>
  <r>
    <n v="22092"/>
    <x v="0"/>
    <x v="0"/>
    <x v="0"/>
    <x v="0"/>
    <x v="7"/>
    <x v="45"/>
    <x v="0"/>
    <x v="0"/>
    <s v="Tesseramento"/>
    <x v="1"/>
    <x v="4"/>
    <x v="0"/>
    <m/>
  </r>
  <r>
    <n v="221502"/>
    <x v="0"/>
    <x v="0"/>
    <x v="0"/>
    <x v="0"/>
    <x v="7"/>
    <x v="45"/>
    <x v="0"/>
    <x v="1"/>
    <s v="Tesseramento"/>
    <x v="1"/>
    <x v="0"/>
    <x v="0"/>
    <m/>
  </r>
  <r>
    <n v="20465"/>
    <x v="0"/>
    <x v="0"/>
    <x v="0"/>
    <x v="0"/>
    <x v="7"/>
    <x v="45"/>
    <x v="0"/>
    <x v="0"/>
    <s v="Tesseramento"/>
    <x v="1"/>
    <x v="3"/>
    <x v="0"/>
    <m/>
  </r>
  <r>
    <n v="191893"/>
    <x v="0"/>
    <x v="0"/>
    <x v="0"/>
    <x v="0"/>
    <x v="1"/>
    <x v="20"/>
    <x v="0"/>
    <x v="0"/>
    <s v="Tesseramento"/>
    <x v="0"/>
    <x v="3"/>
    <x v="0"/>
    <m/>
  </r>
  <r>
    <n v="172782"/>
    <x v="0"/>
    <x v="0"/>
    <x v="0"/>
    <x v="1"/>
    <x v="1"/>
    <x v="20"/>
    <x v="0"/>
    <x v="0"/>
    <s v="Tesseramento"/>
    <x v="0"/>
    <x v="4"/>
    <x v="0"/>
    <m/>
  </r>
  <r>
    <n v="178160"/>
    <x v="0"/>
    <x v="0"/>
    <x v="0"/>
    <x v="0"/>
    <x v="7"/>
    <x v="150"/>
    <x v="0"/>
    <x v="0"/>
    <s v="Tesseramento"/>
    <x v="1"/>
    <x v="3"/>
    <x v="0"/>
    <m/>
  </r>
  <r>
    <n v="196886"/>
    <x v="1"/>
    <x v="0"/>
    <x v="2"/>
    <x v="0"/>
    <x v="9"/>
    <x v="19"/>
    <x v="0"/>
    <x v="0"/>
    <s v="Tesseramento"/>
    <x v="1"/>
    <x v="7"/>
    <x v="0"/>
    <m/>
  </r>
  <r>
    <n v="233444"/>
    <x v="0"/>
    <x v="0"/>
    <x v="1"/>
    <x v="1"/>
    <x v="1"/>
    <x v="20"/>
    <x v="0"/>
    <x v="1"/>
    <s v="Tesseramento"/>
    <x v="0"/>
    <x v="3"/>
    <x v="0"/>
    <m/>
  </r>
  <r>
    <n v="77974"/>
    <x v="0"/>
    <x v="0"/>
    <x v="0"/>
    <x v="0"/>
    <x v="7"/>
    <x v="150"/>
    <x v="0"/>
    <x v="0"/>
    <s v="Tesseramento"/>
    <x v="1"/>
    <x v="4"/>
    <x v="0"/>
    <m/>
  </r>
  <r>
    <n v="18096"/>
    <x v="0"/>
    <x v="0"/>
    <x v="0"/>
    <x v="0"/>
    <x v="7"/>
    <x v="150"/>
    <x v="0"/>
    <x v="1"/>
    <s v="Tesseramento"/>
    <x v="1"/>
    <x v="1"/>
    <x v="0"/>
    <m/>
  </r>
  <r>
    <n v="226302"/>
    <x v="0"/>
    <x v="0"/>
    <x v="0"/>
    <x v="0"/>
    <x v="7"/>
    <x v="150"/>
    <x v="0"/>
    <x v="0"/>
    <s v="Tesseramento"/>
    <x v="1"/>
    <x v="3"/>
    <x v="0"/>
    <m/>
  </r>
  <r>
    <n v="5589"/>
    <x v="0"/>
    <x v="0"/>
    <x v="0"/>
    <x v="0"/>
    <x v="7"/>
    <x v="150"/>
    <x v="0"/>
    <x v="0"/>
    <s v="Tesseramento"/>
    <x v="1"/>
    <x v="4"/>
    <x v="0"/>
    <m/>
  </r>
  <r>
    <n v="82668"/>
    <x v="0"/>
    <x v="0"/>
    <x v="0"/>
    <x v="0"/>
    <x v="7"/>
    <x v="150"/>
    <x v="0"/>
    <x v="0"/>
    <s v="Tesseramento"/>
    <x v="1"/>
    <x v="1"/>
    <x v="0"/>
    <m/>
  </r>
  <r>
    <n v="99717"/>
    <x v="1"/>
    <x v="0"/>
    <x v="0"/>
    <x v="0"/>
    <x v="7"/>
    <x v="150"/>
    <x v="0"/>
    <x v="1"/>
    <s v="Tesseramento"/>
    <x v="1"/>
    <x v="2"/>
    <x v="0"/>
    <m/>
  </r>
  <r>
    <n v="20990"/>
    <x v="0"/>
    <x v="0"/>
    <x v="0"/>
    <x v="0"/>
    <x v="7"/>
    <x v="150"/>
    <x v="0"/>
    <x v="1"/>
    <s v="Tesseramento"/>
    <x v="1"/>
    <x v="0"/>
    <x v="0"/>
    <m/>
  </r>
  <r>
    <n v="116838"/>
    <x v="1"/>
    <x v="0"/>
    <x v="0"/>
    <x v="0"/>
    <x v="7"/>
    <x v="150"/>
    <x v="0"/>
    <x v="0"/>
    <s v="Tesseramento"/>
    <x v="1"/>
    <x v="6"/>
    <x v="0"/>
    <s v="B"/>
  </r>
  <r>
    <n v="34255"/>
    <x v="0"/>
    <x v="0"/>
    <x v="0"/>
    <x v="0"/>
    <x v="7"/>
    <x v="150"/>
    <x v="0"/>
    <x v="0"/>
    <s v="Tesseramento"/>
    <x v="1"/>
    <x v="3"/>
    <x v="0"/>
    <m/>
  </r>
  <r>
    <n v="23959"/>
    <x v="0"/>
    <x v="0"/>
    <x v="0"/>
    <x v="0"/>
    <x v="7"/>
    <x v="150"/>
    <x v="0"/>
    <x v="0"/>
    <s v="Tesseramento"/>
    <x v="1"/>
    <x v="1"/>
    <x v="0"/>
    <m/>
  </r>
  <r>
    <n v="30574"/>
    <x v="0"/>
    <x v="0"/>
    <x v="0"/>
    <x v="0"/>
    <x v="7"/>
    <x v="150"/>
    <x v="0"/>
    <x v="0"/>
    <s v="Tesseramento"/>
    <x v="1"/>
    <x v="3"/>
    <x v="0"/>
    <m/>
  </r>
  <r>
    <n v="127524"/>
    <x v="0"/>
    <x v="0"/>
    <x v="0"/>
    <x v="0"/>
    <x v="7"/>
    <x v="150"/>
    <x v="0"/>
    <x v="0"/>
    <s v="Tesseramento"/>
    <x v="1"/>
    <x v="1"/>
    <x v="0"/>
    <m/>
  </r>
  <r>
    <n v="233681"/>
    <x v="0"/>
    <x v="0"/>
    <x v="1"/>
    <x v="0"/>
    <x v="8"/>
    <x v="222"/>
    <x v="0"/>
    <x v="0"/>
    <s v="Tesseramento"/>
    <x v="1"/>
    <x v="3"/>
    <x v="0"/>
    <m/>
  </r>
  <r>
    <n v="145835"/>
    <x v="0"/>
    <x v="0"/>
    <x v="0"/>
    <x v="0"/>
    <x v="15"/>
    <x v="104"/>
    <x v="0"/>
    <x v="1"/>
    <s v="Tesseramento"/>
    <x v="1"/>
    <x v="3"/>
    <x v="0"/>
    <m/>
  </r>
  <r>
    <n v="113240"/>
    <x v="0"/>
    <x v="0"/>
    <x v="0"/>
    <x v="0"/>
    <x v="15"/>
    <x v="104"/>
    <x v="0"/>
    <x v="0"/>
    <s v="Tesseramento"/>
    <x v="1"/>
    <x v="3"/>
    <x v="0"/>
    <m/>
  </r>
  <r>
    <n v="132935"/>
    <x v="0"/>
    <x v="0"/>
    <x v="0"/>
    <x v="0"/>
    <x v="7"/>
    <x v="150"/>
    <x v="0"/>
    <x v="0"/>
    <s v="Tesseramento"/>
    <x v="1"/>
    <x v="1"/>
    <x v="0"/>
    <m/>
  </r>
  <r>
    <n v="102514"/>
    <x v="0"/>
    <x v="0"/>
    <x v="0"/>
    <x v="0"/>
    <x v="7"/>
    <x v="150"/>
    <x v="0"/>
    <x v="0"/>
    <s v="Tesseramento"/>
    <x v="1"/>
    <x v="1"/>
    <x v="0"/>
    <m/>
  </r>
  <r>
    <n v="116839"/>
    <x v="1"/>
    <x v="0"/>
    <x v="0"/>
    <x v="0"/>
    <x v="7"/>
    <x v="150"/>
    <x v="0"/>
    <x v="0"/>
    <s v="Tesseramento"/>
    <x v="1"/>
    <x v="6"/>
    <x v="0"/>
    <s v="BG"/>
  </r>
  <r>
    <n v="53431"/>
    <x v="0"/>
    <x v="0"/>
    <x v="0"/>
    <x v="0"/>
    <x v="7"/>
    <x v="150"/>
    <x v="0"/>
    <x v="0"/>
    <s v="Tesseramento"/>
    <x v="1"/>
    <x v="0"/>
    <x v="0"/>
    <m/>
  </r>
  <r>
    <n v="233682"/>
    <x v="0"/>
    <x v="0"/>
    <x v="1"/>
    <x v="0"/>
    <x v="8"/>
    <x v="222"/>
    <x v="0"/>
    <x v="0"/>
    <s v="Tesseramento"/>
    <x v="1"/>
    <x v="3"/>
    <x v="0"/>
    <m/>
  </r>
  <r>
    <n v="31497"/>
    <x v="0"/>
    <x v="0"/>
    <x v="0"/>
    <x v="0"/>
    <x v="7"/>
    <x v="150"/>
    <x v="0"/>
    <x v="0"/>
    <s v="Tesseramento"/>
    <x v="1"/>
    <x v="3"/>
    <x v="0"/>
    <m/>
  </r>
  <r>
    <n v="142045"/>
    <x v="1"/>
    <x v="0"/>
    <x v="0"/>
    <x v="0"/>
    <x v="7"/>
    <x v="150"/>
    <x v="0"/>
    <x v="1"/>
    <s v="Tesseramento"/>
    <x v="1"/>
    <x v="7"/>
    <x v="0"/>
    <s v="BG"/>
  </r>
  <r>
    <n v="88126"/>
    <x v="0"/>
    <x v="0"/>
    <x v="0"/>
    <x v="0"/>
    <x v="7"/>
    <x v="150"/>
    <x v="0"/>
    <x v="0"/>
    <s v="Tesseramento"/>
    <x v="1"/>
    <x v="0"/>
    <x v="0"/>
    <m/>
  </r>
  <r>
    <n v="88144"/>
    <x v="0"/>
    <x v="0"/>
    <x v="0"/>
    <x v="0"/>
    <x v="7"/>
    <x v="150"/>
    <x v="0"/>
    <x v="1"/>
    <s v="Tesseramento"/>
    <x v="1"/>
    <x v="1"/>
    <x v="0"/>
    <m/>
  </r>
  <r>
    <n v="5733"/>
    <x v="0"/>
    <x v="0"/>
    <x v="0"/>
    <x v="0"/>
    <x v="7"/>
    <x v="150"/>
    <x v="0"/>
    <x v="0"/>
    <s v="Tesseramento"/>
    <x v="1"/>
    <x v="3"/>
    <x v="0"/>
    <m/>
  </r>
  <r>
    <n v="18106"/>
    <x v="0"/>
    <x v="0"/>
    <x v="0"/>
    <x v="0"/>
    <x v="7"/>
    <x v="150"/>
    <x v="0"/>
    <x v="0"/>
    <s v="Tesseramento"/>
    <x v="1"/>
    <x v="1"/>
    <x v="0"/>
    <m/>
  </r>
  <r>
    <n v="5742"/>
    <x v="0"/>
    <x v="0"/>
    <x v="0"/>
    <x v="0"/>
    <x v="7"/>
    <x v="150"/>
    <x v="0"/>
    <x v="0"/>
    <s v="Tesseramento"/>
    <x v="1"/>
    <x v="0"/>
    <x v="0"/>
    <m/>
  </r>
  <r>
    <n v="5757"/>
    <x v="0"/>
    <x v="0"/>
    <x v="0"/>
    <x v="0"/>
    <x v="7"/>
    <x v="150"/>
    <x v="0"/>
    <x v="0"/>
    <s v="Tesseramento"/>
    <x v="1"/>
    <x v="4"/>
    <x v="0"/>
    <m/>
  </r>
  <r>
    <n v="24820"/>
    <x v="0"/>
    <x v="0"/>
    <x v="0"/>
    <x v="0"/>
    <x v="7"/>
    <x v="150"/>
    <x v="0"/>
    <x v="0"/>
    <s v="Tesseramento"/>
    <x v="1"/>
    <x v="0"/>
    <x v="0"/>
    <m/>
  </r>
  <r>
    <n v="14346"/>
    <x v="0"/>
    <x v="0"/>
    <x v="0"/>
    <x v="0"/>
    <x v="7"/>
    <x v="150"/>
    <x v="0"/>
    <x v="0"/>
    <s v="Tesseramento"/>
    <x v="1"/>
    <x v="0"/>
    <x v="0"/>
    <m/>
  </r>
  <r>
    <n v="143419"/>
    <x v="0"/>
    <x v="0"/>
    <x v="0"/>
    <x v="0"/>
    <x v="7"/>
    <x v="150"/>
    <x v="0"/>
    <x v="0"/>
    <s v="Tesseramento"/>
    <x v="1"/>
    <x v="1"/>
    <x v="0"/>
    <m/>
  </r>
  <r>
    <n v="143420"/>
    <x v="0"/>
    <x v="0"/>
    <x v="0"/>
    <x v="0"/>
    <x v="7"/>
    <x v="150"/>
    <x v="0"/>
    <x v="0"/>
    <s v="Tesseramento"/>
    <x v="1"/>
    <x v="1"/>
    <x v="0"/>
    <m/>
  </r>
  <r>
    <n v="233983"/>
    <x v="0"/>
    <x v="0"/>
    <x v="1"/>
    <x v="1"/>
    <x v="8"/>
    <x v="62"/>
    <x v="0"/>
    <x v="0"/>
    <s v="Tesseramento"/>
    <x v="1"/>
    <x v="0"/>
    <x v="0"/>
    <m/>
  </r>
  <r>
    <n v="233730"/>
    <x v="0"/>
    <x v="0"/>
    <x v="1"/>
    <x v="1"/>
    <x v="2"/>
    <x v="157"/>
    <x v="0"/>
    <x v="1"/>
    <s v="Tesseramento"/>
    <x v="1"/>
    <x v="0"/>
    <x v="0"/>
    <m/>
  </r>
  <r>
    <n v="26129"/>
    <x v="0"/>
    <x v="0"/>
    <x v="0"/>
    <x v="0"/>
    <x v="7"/>
    <x v="45"/>
    <x v="0"/>
    <x v="0"/>
    <s v="Tesseramento"/>
    <x v="1"/>
    <x v="3"/>
    <x v="0"/>
    <m/>
  </r>
  <r>
    <n v="87535"/>
    <x v="0"/>
    <x v="0"/>
    <x v="0"/>
    <x v="0"/>
    <x v="7"/>
    <x v="45"/>
    <x v="0"/>
    <x v="0"/>
    <s v="Tesseramento"/>
    <x v="1"/>
    <x v="4"/>
    <x v="0"/>
    <m/>
  </r>
  <r>
    <n v="127209"/>
    <x v="0"/>
    <x v="0"/>
    <x v="0"/>
    <x v="0"/>
    <x v="7"/>
    <x v="45"/>
    <x v="0"/>
    <x v="0"/>
    <s v="Tesseramento"/>
    <x v="1"/>
    <x v="0"/>
    <x v="0"/>
    <m/>
  </r>
  <r>
    <n v="209919"/>
    <x v="0"/>
    <x v="0"/>
    <x v="0"/>
    <x v="0"/>
    <x v="7"/>
    <x v="45"/>
    <x v="0"/>
    <x v="0"/>
    <s v="Tesseramento"/>
    <x v="1"/>
    <x v="0"/>
    <x v="0"/>
    <m/>
  </r>
  <r>
    <n v="233731"/>
    <x v="0"/>
    <x v="0"/>
    <x v="1"/>
    <x v="1"/>
    <x v="2"/>
    <x v="157"/>
    <x v="0"/>
    <x v="0"/>
    <s v="Tesseramento"/>
    <x v="1"/>
    <x v="0"/>
    <x v="0"/>
    <m/>
  </r>
  <r>
    <n v="140303"/>
    <x v="0"/>
    <x v="0"/>
    <x v="0"/>
    <x v="0"/>
    <x v="2"/>
    <x v="157"/>
    <x v="0"/>
    <x v="0"/>
    <s v="Tesseramento"/>
    <x v="1"/>
    <x v="0"/>
    <x v="0"/>
    <m/>
  </r>
  <r>
    <n v="150101"/>
    <x v="0"/>
    <x v="0"/>
    <x v="0"/>
    <x v="0"/>
    <x v="1"/>
    <x v="20"/>
    <x v="0"/>
    <x v="1"/>
    <s v="Tesseramento"/>
    <x v="0"/>
    <x v="4"/>
    <x v="0"/>
    <m/>
  </r>
  <r>
    <n v="105283"/>
    <x v="0"/>
    <x v="0"/>
    <x v="2"/>
    <x v="0"/>
    <x v="11"/>
    <x v="24"/>
    <x v="0"/>
    <x v="0"/>
    <s v="Tesseramento"/>
    <x v="1"/>
    <x v="3"/>
    <x v="0"/>
    <m/>
  </r>
  <r>
    <n v="230152"/>
    <x v="0"/>
    <x v="0"/>
    <x v="0"/>
    <x v="1"/>
    <x v="11"/>
    <x v="24"/>
    <x v="0"/>
    <x v="0"/>
    <s v="Tesseramento"/>
    <x v="1"/>
    <x v="3"/>
    <x v="0"/>
    <m/>
  </r>
  <r>
    <n v="232383"/>
    <x v="1"/>
    <x v="0"/>
    <x v="0"/>
    <x v="2"/>
    <x v="11"/>
    <x v="24"/>
    <x v="0"/>
    <x v="1"/>
    <s v="Tesseramento"/>
    <x v="1"/>
    <x v="7"/>
    <x v="0"/>
    <m/>
  </r>
  <r>
    <n v="19369"/>
    <x v="0"/>
    <x v="0"/>
    <x v="2"/>
    <x v="4"/>
    <x v="11"/>
    <x v="24"/>
    <x v="0"/>
    <x v="0"/>
    <s v="Tesseramento"/>
    <x v="1"/>
    <x v="3"/>
    <x v="0"/>
    <m/>
  </r>
  <r>
    <n v="220621"/>
    <x v="0"/>
    <x v="0"/>
    <x v="0"/>
    <x v="0"/>
    <x v="11"/>
    <x v="24"/>
    <x v="0"/>
    <x v="1"/>
    <s v="Tesseramento"/>
    <x v="1"/>
    <x v="0"/>
    <x v="0"/>
    <m/>
  </r>
  <r>
    <n v="159770"/>
    <x v="0"/>
    <x v="0"/>
    <x v="2"/>
    <x v="0"/>
    <x v="7"/>
    <x v="150"/>
    <x v="0"/>
    <x v="1"/>
    <s v="Tesseramento"/>
    <x v="1"/>
    <x v="1"/>
    <x v="0"/>
    <m/>
  </r>
  <r>
    <n v="1940"/>
    <x v="0"/>
    <x v="0"/>
    <x v="0"/>
    <x v="4"/>
    <x v="11"/>
    <x v="24"/>
    <x v="0"/>
    <x v="1"/>
    <s v="Tesseramento"/>
    <x v="1"/>
    <x v="3"/>
    <x v="0"/>
    <m/>
  </r>
  <r>
    <n v="143819"/>
    <x v="1"/>
    <x v="0"/>
    <x v="0"/>
    <x v="0"/>
    <x v="7"/>
    <x v="150"/>
    <x v="0"/>
    <x v="0"/>
    <s v="Tesseramento"/>
    <x v="1"/>
    <x v="6"/>
    <x v="0"/>
    <s v="B"/>
  </r>
  <r>
    <n v="143818"/>
    <x v="1"/>
    <x v="0"/>
    <x v="0"/>
    <x v="0"/>
    <x v="7"/>
    <x v="150"/>
    <x v="0"/>
    <x v="0"/>
    <s v="Tesseramento"/>
    <x v="1"/>
    <x v="2"/>
    <x v="0"/>
    <m/>
  </r>
  <r>
    <n v="5831"/>
    <x v="0"/>
    <x v="0"/>
    <x v="0"/>
    <x v="0"/>
    <x v="7"/>
    <x v="150"/>
    <x v="0"/>
    <x v="1"/>
    <s v="Tesseramento"/>
    <x v="1"/>
    <x v="0"/>
    <x v="0"/>
    <m/>
  </r>
  <r>
    <n v="7336"/>
    <x v="0"/>
    <x v="0"/>
    <x v="0"/>
    <x v="0"/>
    <x v="7"/>
    <x v="150"/>
    <x v="0"/>
    <x v="0"/>
    <s v="Tesseramento"/>
    <x v="1"/>
    <x v="0"/>
    <x v="0"/>
    <m/>
  </r>
  <r>
    <n v="227956"/>
    <x v="0"/>
    <x v="0"/>
    <x v="0"/>
    <x v="0"/>
    <x v="7"/>
    <x v="150"/>
    <x v="0"/>
    <x v="0"/>
    <s v="Tesseramento"/>
    <x v="1"/>
    <x v="0"/>
    <x v="0"/>
    <m/>
  </r>
  <r>
    <n v="125386"/>
    <x v="0"/>
    <x v="0"/>
    <x v="0"/>
    <x v="0"/>
    <x v="7"/>
    <x v="150"/>
    <x v="0"/>
    <x v="0"/>
    <s v="Tesseramento"/>
    <x v="1"/>
    <x v="1"/>
    <x v="0"/>
    <m/>
  </r>
  <r>
    <n v="59727"/>
    <x v="0"/>
    <x v="0"/>
    <x v="0"/>
    <x v="0"/>
    <x v="7"/>
    <x v="150"/>
    <x v="0"/>
    <x v="0"/>
    <s v="Tesseramento"/>
    <x v="1"/>
    <x v="0"/>
    <x v="0"/>
    <m/>
  </r>
  <r>
    <n v="82869"/>
    <x v="0"/>
    <x v="0"/>
    <x v="0"/>
    <x v="0"/>
    <x v="7"/>
    <x v="150"/>
    <x v="0"/>
    <x v="0"/>
    <s v="Tesseramento"/>
    <x v="1"/>
    <x v="1"/>
    <x v="0"/>
    <m/>
  </r>
  <r>
    <n v="5838"/>
    <x v="0"/>
    <x v="0"/>
    <x v="0"/>
    <x v="0"/>
    <x v="7"/>
    <x v="150"/>
    <x v="0"/>
    <x v="0"/>
    <s v="Tesseramento"/>
    <x v="1"/>
    <x v="4"/>
    <x v="0"/>
    <m/>
  </r>
  <r>
    <n v="5840"/>
    <x v="0"/>
    <x v="0"/>
    <x v="0"/>
    <x v="4"/>
    <x v="7"/>
    <x v="150"/>
    <x v="0"/>
    <x v="0"/>
    <s v="Tesseramento"/>
    <x v="1"/>
    <x v="4"/>
    <x v="0"/>
    <m/>
  </r>
  <r>
    <n v="5845"/>
    <x v="0"/>
    <x v="0"/>
    <x v="0"/>
    <x v="0"/>
    <x v="7"/>
    <x v="150"/>
    <x v="0"/>
    <x v="0"/>
    <s v="Tesseramento"/>
    <x v="1"/>
    <x v="3"/>
    <x v="0"/>
    <m/>
  </r>
  <r>
    <n v="81393"/>
    <x v="0"/>
    <x v="0"/>
    <x v="0"/>
    <x v="0"/>
    <x v="7"/>
    <x v="150"/>
    <x v="0"/>
    <x v="0"/>
    <s v="Tesseramento"/>
    <x v="1"/>
    <x v="1"/>
    <x v="0"/>
    <m/>
  </r>
  <r>
    <n v="50290"/>
    <x v="0"/>
    <x v="0"/>
    <x v="0"/>
    <x v="0"/>
    <x v="7"/>
    <x v="150"/>
    <x v="0"/>
    <x v="0"/>
    <s v="Tesseramento"/>
    <x v="1"/>
    <x v="0"/>
    <x v="0"/>
    <m/>
  </r>
  <r>
    <n v="125901"/>
    <x v="0"/>
    <x v="0"/>
    <x v="0"/>
    <x v="0"/>
    <x v="7"/>
    <x v="150"/>
    <x v="0"/>
    <x v="0"/>
    <s v="Tesseramento"/>
    <x v="1"/>
    <x v="3"/>
    <x v="0"/>
    <m/>
  </r>
  <r>
    <n v="39335"/>
    <x v="0"/>
    <x v="0"/>
    <x v="0"/>
    <x v="0"/>
    <x v="7"/>
    <x v="150"/>
    <x v="0"/>
    <x v="1"/>
    <s v="Tesseramento"/>
    <x v="1"/>
    <x v="3"/>
    <x v="0"/>
    <m/>
  </r>
  <r>
    <n v="5862"/>
    <x v="0"/>
    <x v="0"/>
    <x v="0"/>
    <x v="0"/>
    <x v="7"/>
    <x v="150"/>
    <x v="0"/>
    <x v="1"/>
    <s v="Tesseramento"/>
    <x v="1"/>
    <x v="0"/>
    <x v="0"/>
    <m/>
  </r>
  <r>
    <n v="110094"/>
    <x v="0"/>
    <x v="2"/>
    <x v="0"/>
    <x v="6"/>
    <x v="7"/>
    <x v="150"/>
    <x v="1"/>
    <x v="0"/>
    <s v="Tesseramento"/>
    <x v="1"/>
    <x v="8"/>
    <x v="0"/>
    <m/>
  </r>
  <r>
    <n v="5895"/>
    <x v="0"/>
    <x v="0"/>
    <x v="0"/>
    <x v="0"/>
    <x v="7"/>
    <x v="150"/>
    <x v="0"/>
    <x v="1"/>
    <s v="Tesseramento"/>
    <x v="1"/>
    <x v="0"/>
    <x v="0"/>
    <m/>
  </r>
  <r>
    <n v="134218"/>
    <x v="1"/>
    <x v="0"/>
    <x v="0"/>
    <x v="0"/>
    <x v="7"/>
    <x v="150"/>
    <x v="0"/>
    <x v="0"/>
    <s v="Tesseramento"/>
    <x v="1"/>
    <x v="2"/>
    <x v="0"/>
    <m/>
  </r>
  <r>
    <n v="5914"/>
    <x v="0"/>
    <x v="0"/>
    <x v="0"/>
    <x v="0"/>
    <x v="7"/>
    <x v="150"/>
    <x v="0"/>
    <x v="0"/>
    <s v="Tesseramento"/>
    <x v="1"/>
    <x v="0"/>
    <x v="0"/>
    <m/>
  </r>
  <r>
    <n v="36361"/>
    <x v="0"/>
    <x v="0"/>
    <x v="0"/>
    <x v="0"/>
    <x v="7"/>
    <x v="150"/>
    <x v="0"/>
    <x v="0"/>
    <s v="Tesseramento"/>
    <x v="1"/>
    <x v="0"/>
    <x v="0"/>
    <m/>
  </r>
  <r>
    <n v="68906"/>
    <x v="0"/>
    <x v="0"/>
    <x v="0"/>
    <x v="0"/>
    <x v="7"/>
    <x v="150"/>
    <x v="0"/>
    <x v="1"/>
    <s v="Tesseramento"/>
    <x v="1"/>
    <x v="1"/>
    <x v="0"/>
    <m/>
  </r>
  <r>
    <n v="42965"/>
    <x v="0"/>
    <x v="0"/>
    <x v="0"/>
    <x v="0"/>
    <x v="7"/>
    <x v="150"/>
    <x v="0"/>
    <x v="0"/>
    <s v="Tesseramento"/>
    <x v="1"/>
    <x v="3"/>
    <x v="0"/>
    <m/>
  </r>
  <r>
    <n v="21886"/>
    <x v="0"/>
    <x v="0"/>
    <x v="0"/>
    <x v="0"/>
    <x v="7"/>
    <x v="150"/>
    <x v="0"/>
    <x v="0"/>
    <s v="Tesseramento"/>
    <x v="1"/>
    <x v="0"/>
    <x v="0"/>
    <m/>
  </r>
  <r>
    <n v="146534"/>
    <x v="1"/>
    <x v="0"/>
    <x v="0"/>
    <x v="0"/>
    <x v="7"/>
    <x v="150"/>
    <x v="0"/>
    <x v="1"/>
    <s v="Tesseramento"/>
    <x v="1"/>
    <x v="7"/>
    <x v="0"/>
    <s v="B"/>
  </r>
  <r>
    <n v="80064"/>
    <x v="0"/>
    <x v="0"/>
    <x v="0"/>
    <x v="0"/>
    <x v="7"/>
    <x v="150"/>
    <x v="0"/>
    <x v="1"/>
    <s v="Tesseramento"/>
    <x v="1"/>
    <x v="0"/>
    <x v="0"/>
    <m/>
  </r>
  <r>
    <n v="6001"/>
    <x v="0"/>
    <x v="0"/>
    <x v="0"/>
    <x v="0"/>
    <x v="7"/>
    <x v="150"/>
    <x v="0"/>
    <x v="0"/>
    <s v="Tesseramento"/>
    <x v="1"/>
    <x v="3"/>
    <x v="0"/>
    <m/>
  </r>
  <r>
    <n v="103221"/>
    <x v="0"/>
    <x v="0"/>
    <x v="0"/>
    <x v="0"/>
    <x v="7"/>
    <x v="150"/>
    <x v="0"/>
    <x v="0"/>
    <s v="Tesseramento"/>
    <x v="1"/>
    <x v="3"/>
    <x v="0"/>
    <m/>
  </r>
  <r>
    <n v="6020"/>
    <x v="0"/>
    <x v="0"/>
    <x v="0"/>
    <x v="0"/>
    <x v="7"/>
    <x v="150"/>
    <x v="0"/>
    <x v="0"/>
    <s v="Tesseramento"/>
    <x v="1"/>
    <x v="0"/>
    <x v="0"/>
    <m/>
  </r>
  <r>
    <n v="6029"/>
    <x v="0"/>
    <x v="0"/>
    <x v="0"/>
    <x v="0"/>
    <x v="7"/>
    <x v="150"/>
    <x v="0"/>
    <x v="0"/>
    <s v="Tesseramento"/>
    <x v="1"/>
    <x v="3"/>
    <x v="0"/>
    <m/>
  </r>
  <r>
    <n v="11842"/>
    <x v="0"/>
    <x v="0"/>
    <x v="0"/>
    <x v="0"/>
    <x v="7"/>
    <x v="150"/>
    <x v="0"/>
    <x v="1"/>
    <s v="Tesseramento"/>
    <x v="1"/>
    <x v="3"/>
    <x v="0"/>
    <m/>
  </r>
  <r>
    <n v="6116"/>
    <x v="0"/>
    <x v="0"/>
    <x v="0"/>
    <x v="0"/>
    <x v="7"/>
    <x v="150"/>
    <x v="0"/>
    <x v="0"/>
    <s v="Tesseramento"/>
    <x v="1"/>
    <x v="3"/>
    <x v="0"/>
    <m/>
  </r>
  <r>
    <n v="3304"/>
    <x v="0"/>
    <x v="0"/>
    <x v="0"/>
    <x v="0"/>
    <x v="7"/>
    <x v="150"/>
    <x v="0"/>
    <x v="0"/>
    <s v="Tesseramento"/>
    <x v="1"/>
    <x v="4"/>
    <x v="0"/>
    <m/>
  </r>
  <r>
    <n v="70746"/>
    <x v="0"/>
    <x v="0"/>
    <x v="0"/>
    <x v="0"/>
    <x v="7"/>
    <x v="150"/>
    <x v="0"/>
    <x v="0"/>
    <s v="Tesseramento"/>
    <x v="1"/>
    <x v="3"/>
    <x v="0"/>
    <m/>
  </r>
  <r>
    <n v="96292"/>
    <x v="0"/>
    <x v="0"/>
    <x v="0"/>
    <x v="0"/>
    <x v="7"/>
    <x v="150"/>
    <x v="0"/>
    <x v="0"/>
    <s v="Tesseramento"/>
    <x v="1"/>
    <x v="0"/>
    <x v="0"/>
    <m/>
  </r>
  <r>
    <n v="28822"/>
    <x v="0"/>
    <x v="0"/>
    <x v="0"/>
    <x v="0"/>
    <x v="7"/>
    <x v="150"/>
    <x v="0"/>
    <x v="0"/>
    <s v="Tesseramento"/>
    <x v="1"/>
    <x v="1"/>
    <x v="0"/>
    <m/>
  </r>
  <r>
    <n v="106134"/>
    <x v="1"/>
    <x v="0"/>
    <x v="0"/>
    <x v="0"/>
    <x v="7"/>
    <x v="150"/>
    <x v="0"/>
    <x v="1"/>
    <s v="Tesseramento"/>
    <x v="1"/>
    <x v="2"/>
    <x v="0"/>
    <m/>
  </r>
  <r>
    <n v="140134"/>
    <x v="1"/>
    <x v="0"/>
    <x v="0"/>
    <x v="0"/>
    <x v="7"/>
    <x v="150"/>
    <x v="0"/>
    <x v="1"/>
    <s v="Tesseramento"/>
    <x v="1"/>
    <x v="7"/>
    <x v="0"/>
    <s v="BG"/>
  </r>
  <r>
    <n v="6197"/>
    <x v="0"/>
    <x v="0"/>
    <x v="0"/>
    <x v="0"/>
    <x v="7"/>
    <x v="150"/>
    <x v="0"/>
    <x v="0"/>
    <s v="Tesseramento"/>
    <x v="1"/>
    <x v="0"/>
    <x v="0"/>
    <m/>
  </r>
  <r>
    <n v="149989"/>
    <x v="1"/>
    <x v="0"/>
    <x v="0"/>
    <x v="0"/>
    <x v="7"/>
    <x v="150"/>
    <x v="0"/>
    <x v="0"/>
    <s v="Tesseramento"/>
    <x v="1"/>
    <x v="2"/>
    <x v="0"/>
    <m/>
  </r>
  <r>
    <n v="6244"/>
    <x v="0"/>
    <x v="0"/>
    <x v="0"/>
    <x v="0"/>
    <x v="7"/>
    <x v="150"/>
    <x v="0"/>
    <x v="0"/>
    <s v="Tesseramento"/>
    <x v="1"/>
    <x v="0"/>
    <x v="0"/>
    <m/>
  </r>
  <r>
    <n v="102105"/>
    <x v="1"/>
    <x v="0"/>
    <x v="0"/>
    <x v="0"/>
    <x v="7"/>
    <x v="150"/>
    <x v="0"/>
    <x v="1"/>
    <s v="Tesseramento"/>
    <x v="1"/>
    <x v="2"/>
    <x v="0"/>
    <m/>
  </r>
  <r>
    <n v="102104"/>
    <x v="0"/>
    <x v="0"/>
    <x v="0"/>
    <x v="0"/>
    <x v="7"/>
    <x v="150"/>
    <x v="0"/>
    <x v="0"/>
    <s v="Tesseramento"/>
    <x v="1"/>
    <x v="1"/>
    <x v="0"/>
    <m/>
  </r>
  <r>
    <n v="6300"/>
    <x v="0"/>
    <x v="0"/>
    <x v="0"/>
    <x v="0"/>
    <x v="7"/>
    <x v="150"/>
    <x v="0"/>
    <x v="1"/>
    <s v="Tesseramento"/>
    <x v="1"/>
    <x v="0"/>
    <x v="0"/>
    <m/>
  </r>
  <r>
    <n v="109692"/>
    <x v="0"/>
    <x v="0"/>
    <x v="0"/>
    <x v="0"/>
    <x v="7"/>
    <x v="150"/>
    <x v="0"/>
    <x v="0"/>
    <s v="Tesseramento"/>
    <x v="1"/>
    <x v="1"/>
    <x v="0"/>
    <m/>
  </r>
  <r>
    <n v="79928"/>
    <x v="0"/>
    <x v="2"/>
    <x v="0"/>
    <x v="0"/>
    <x v="7"/>
    <x v="150"/>
    <x v="1"/>
    <x v="0"/>
    <s v="Tesseramento"/>
    <x v="1"/>
    <x v="8"/>
    <x v="0"/>
    <m/>
  </r>
  <r>
    <n v="168023"/>
    <x v="1"/>
    <x v="0"/>
    <x v="0"/>
    <x v="0"/>
    <x v="7"/>
    <x v="150"/>
    <x v="0"/>
    <x v="0"/>
    <s v="Tesseramento"/>
    <x v="1"/>
    <x v="2"/>
    <x v="0"/>
    <m/>
  </r>
  <r>
    <n v="6316"/>
    <x v="0"/>
    <x v="0"/>
    <x v="0"/>
    <x v="0"/>
    <x v="7"/>
    <x v="150"/>
    <x v="0"/>
    <x v="0"/>
    <s v="Tesseramento"/>
    <x v="1"/>
    <x v="0"/>
    <x v="0"/>
    <m/>
  </r>
  <r>
    <n v="96536"/>
    <x v="1"/>
    <x v="0"/>
    <x v="0"/>
    <x v="0"/>
    <x v="7"/>
    <x v="150"/>
    <x v="0"/>
    <x v="0"/>
    <s v="Tesseramento"/>
    <x v="1"/>
    <x v="2"/>
    <x v="0"/>
    <m/>
  </r>
  <r>
    <n v="6336"/>
    <x v="0"/>
    <x v="0"/>
    <x v="0"/>
    <x v="0"/>
    <x v="7"/>
    <x v="150"/>
    <x v="0"/>
    <x v="0"/>
    <s v="Tesseramento"/>
    <x v="1"/>
    <x v="0"/>
    <x v="0"/>
    <m/>
  </r>
  <r>
    <n v="6358"/>
    <x v="0"/>
    <x v="0"/>
    <x v="0"/>
    <x v="0"/>
    <x v="7"/>
    <x v="150"/>
    <x v="0"/>
    <x v="0"/>
    <s v="Tesseramento"/>
    <x v="1"/>
    <x v="0"/>
    <x v="0"/>
    <m/>
  </r>
  <r>
    <n v="111600"/>
    <x v="0"/>
    <x v="0"/>
    <x v="0"/>
    <x v="0"/>
    <x v="7"/>
    <x v="150"/>
    <x v="0"/>
    <x v="0"/>
    <s v="Tesseramento"/>
    <x v="1"/>
    <x v="1"/>
    <x v="0"/>
    <m/>
  </r>
  <r>
    <n v="98249"/>
    <x v="1"/>
    <x v="0"/>
    <x v="0"/>
    <x v="0"/>
    <x v="7"/>
    <x v="150"/>
    <x v="0"/>
    <x v="0"/>
    <s v="Tesseramento"/>
    <x v="1"/>
    <x v="2"/>
    <x v="0"/>
    <m/>
  </r>
  <r>
    <n v="6447"/>
    <x v="0"/>
    <x v="0"/>
    <x v="0"/>
    <x v="0"/>
    <x v="7"/>
    <x v="150"/>
    <x v="0"/>
    <x v="0"/>
    <s v="Tesseramento"/>
    <x v="1"/>
    <x v="0"/>
    <x v="0"/>
    <m/>
  </r>
  <r>
    <n v="183161"/>
    <x v="0"/>
    <x v="0"/>
    <x v="0"/>
    <x v="0"/>
    <x v="7"/>
    <x v="150"/>
    <x v="0"/>
    <x v="0"/>
    <s v="Tesseramento"/>
    <x v="1"/>
    <x v="0"/>
    <x v="0"/>
    <m/>
  </r>
  <r>
    <n v="177395"/>
    <x v="0"/>
    <x v="0"/>
    <x v="0"/>
    <x v="0"/>
    <x v="7"/>
    <x v="150"/>
    <x v="0"/>
    <x v="1"/>
    <s v="Tesseramento"/>
    <x v="1"/>
    <x v="0"/>
    <x v="0"/>
    <m/>
  </r>
  <r>
    <n v="39371"/>
    <x v="0"/>
    <x v="0"/>
    <x v="0"/>
    <x v="0"/>
    <x v="7"/>
    <x v="150"/>
    <x v="0"/>
    <x v="1"/>
    <s v="Tesseramento"/>
    <x v="1"/>
    <x v="1"/>
    <x v="0"/>
    <m/>
  </r>
  <r>
    <n v="6512"/>
    <x v="0"/>
    <x v="0"/>
    <x v="0"/>
    <x v="0"/>
    <x v="7"/>
    <x v="150"/>
    <x v="0"/>
    <x v="1"/>
    <s v="Tesseramento"/>
    <x v="1"/>
    <x v="0"/>
    <x v="0"/>
    <m/>
  </r>
  <r>
    <n v="6517"/>
    <x v="0"/>
    <x v="0"/>
    <x v="0"/>
    <x v="0"/>
    <x v="7"/>
    <x v="150"/>
    <x v="0"/>
    <x v="0"/>
    <s v="Tesseramento"/>
    <x v="1"/>
    <x v="0"/>
    <x v="0"/>
    <m/>
  </r>
  <r>
    <n v="128348"/>
    <x v="1"/>
    <x v="0"/>
    <x v="0"/>
    <x v="0"/>
    <x v="7"/>
    <x v="150"/>
    <x v="0"/>
    <x v="0"/>
    <s v="Tesseramento"/>
    <x v="1"/>
    <x v="6"/>
    <x v="0"/>
    <s v="B"/>
  </r>
  <r>
    <n v="86618"/>
    <x v="0"/>
    <x v="0"/>
    <x v="0"/>
    <x v="0"/>
    <x v="7"/>
    <x v="150"/>
    <x v="0"/>
    <x v="1"/>
    <s v="Tesseramento"/>
    <x v="1"/>
    <x v="1"/>
    <x v="0"/>
    <m/>
  </r>
  <r>
    <n v="233725"/>
    <x v="0"/>
    <x v="1"/>
    <x v="1"/>
    <x v="3"/>
    <x v="9"/>
    <x v="329"/>
    <x v="0"/>
    <x v="0"/>
    <s v="Tesseramento"/>
    <x v="1"/>
    <x v="3"/>
    <x v="0"/>
    <m/>
  </r>
  <r>
    <n v="25031"/>
    <x v="0"/>
    <x v="0"/>
    <x v="0"/>
    <x v="0"/>
    <x v="7"/>
    <x v="150"/>
    <x v="0"/>
    <x v="0"/>
    <s v="Tesseramento"/>
    <x v="1"/>
    <x v="0"/>
    <x v="0"/>
    <m/>
  </r>
  <r>
    <n v="6570"/>
    <x v="0"/>
    <x v="0"/>
    <x v="0"/>
    <x v="0"/>
    <x v="7"/>
    <x v="150"/>
    <x v="0"/>
    <x v="0"/>
    <s v="Tesseramento"/>
    <x v="1"/>
    <x v="3"/>
    <x v="0"/>
    <m/>
  </r>
  <r>
    <n v="6573"/>
    <x v="0"/>
    <x v="0"/>
    <x v="0"/>
    <x v="0"/>
    <x v="7"/>
    <x v="150"/>
    <x v="0"/>
    <x v="0"/>
    <s v="Tesseramento"/>
    <x v="1"/>
    <x v="3"/>
    <x v="0"/>
    <m/>
  </r>
  <r>
    <n v="233724"/>
    <x v="0"/>
    <x v="1"/>
    <x v="1"/>
    <x v="0"/>
    <x v="9"/>
    <x v="329"/>
    <x v="0"/>
    <x v="1"/>
    <s v="Tesseramento"/>
    <x v="1"/>
    <x v="0"/>
    <x v="0"/>
    <m/>
  </r>
  <r>
    <n v="57451"/>
    <x v="0"/>
    <x v="0"/>
    <x v="0"/>
    <x v="0"/>
    <x v="7"/>
    <x v="150"/>
    <x v="0"/>
    <x v="1"/>
    <s v="Tesseramento"/>
    <x v="1"/>
    <x v="1"/>
    <x v="0"/>
    <m/>
  </r>
  <r>
    <n v="6598"/>
    <x v="0"/>
    <x v="0"/>
    <x v="0"/>
    <x v="0"/>
    <x v="7"/>
    <x v="150"/>
    <x v="0"/>
    <x v="0"/>
    <s v="Tesseramento"/>
    <x v="1"/>
    <x v="3"/>
    <x v="0"/>
    <m/>
  </r>
  <r>
    <n v="233722"/>
    <x v="0"/>
    <x v="1"/>
    <x v="1"/>
    <x v="3"/>
    <x v="9"/>
    <x v="329"/>
    <x v="0"/>
    <x v="0"/>
    <s v="Tesseramento"/>
    <x v="1"/>
    <x v="3"/>
    <x v="0"/>
    <m/>
  </r>
  <r>
    <n v="5430"/>
    <x v="0"/>
    <x v="0"/>
    <x v="0"/>
    <x v="0"/>
    <x v="7"/>
    <x v="150"/>
    <x v="0"/>
    <x v="0"/>
    <s v="Tesseramento"/>
    <x v="1"/>
    <x v="0"/>
    <x v="0"/>
    <m/>
  </r>
  <r>
    <n v="233723"/>
    <x v="0"/>
    <x v="1"/>
    <x v="1"/>
    <x v="3"/>
    <x v="9"/>
    <x v="329"/>
    <x v="0"/>
    <x v="1"/>
    <s v="Tesseramento"/>
    <x v="1"/>
    <x v="3"/>
    <x v="0"/>
    <m/>
  </r>
  <r>
    <n v="193893"/>
    <x v="0"/>
    <x v="0"/>
    <x v="0"/>
    <x v="0"/>
    <x v="1"/>
    <x v="22"/>
    <x v="0"/>
    <x v="0"/>
    <s v="Tesseramento"/>
    <x v="1"/>
    <x v="3"/>
    <x v="0"/>
    <m/>
  </r>
  <r>
    <n v="65628"/>
    <x v="0"/>
    <x v="0"/>
    <x v="0"/>
    <x v="0"/>
    <x v="1"/>
    <x v="22"/>
    <x v="0"/>
    <x v="0"/>
    <s v="Tesseramento"/>
    <x v="1"/>
    <x v="1"/>
    <x v="0"/>
    <m/>
  </r>
  <r>
    <n v="51107"/>
    <x v="0"/>
    <x v="0"/>
    <x v="0"/>
    <x v="0"/>
    <x v="1"/>
    <x v="22"/>
    <x v="0"/>
    <x v="0"/>
    <s v="Tesseramento"/>
    <x v="1"/>
    <x v="3"/>
    <x v="0"/>
    <m/>
  </r>
  <r>
    <n v="161353"/>
    <x v="0"/>
    <x v="0"/>
    <x v="0"/>
    <x v="0"/>
    <x v="1"/>
    <x v="22"/>
    <x v="0"/>
    <x v="1"/>
    <s v="Tesseramento"/>
    <x v="1"/>
    <x v="3"/>
    <x v="0"/>
    <m/>
  </r>
  <r>
    <n v="51110"/>
    <x v="0"/>
    <x v="0"/>
    <x v="0"/>
    <x v="0"/>
    <x v="1"/>
    <x v="22"/>
    <x v="0"/>
    <x v="1"/>
    <s v="Tesseramento"/>
    <x v="1"/>
    <x v="4"/>
    <x v="0"/>
    <m/>
  </r>
  <r>
    <n v="165673"/>
    <x v="0"/>
    <x v="0"/>
    <x v="0"/>
    <x v="0"/>
    <x v="1"/>
    <x v="22"/>
    <x v="0"/>
    <x v="1"/>
    <s v="Tesseramento"/>
    <x v="1"/>
    <x v="3"/>
    <x v="0"/>
    <m/>
  </r>
  <r>
    <n v="124720"/>
    <x v="0"/>
    <x v="0"/>
    <x v="0"/>
    <x v="0"/>
    <x v="1"/>
    <x v="22"/>
    <x v="0"/>
    <x v="0"/>
    <s v="Tesseramento"/>
    <x v="1"/>
    <x v="3"/>
    <x v="0"/>
    <m/>
  </r>
  <r>
    <n v="133210"/>
    <x v="0"/>
    <x v="0"/>
    <x v="0"/>
    <x v="0"/>
    <x v="1"/>
    <x v="22"/>
    <x v="0"/>
    <x v="1"/>
    <s v="Tesseramento"/>
    <x v="1"/>
    <x v="3"/>
    <x v="0"/>
    <m/>
  </r>
  <r>
    <n v="165674"/>
    <x v="0"/>
    <x v="0"/>
    <x v="0"/>
    <x v="0"/>
    <x v="1"/>
    <x v="22"/>
    <x v="0"/>
    <x v="0"/>
    <s v="Tesseramento"/>
    <x v="1"/>
    <x v="3"/>
    <x v="0"/>
    <m/>
  </r>
  <r>
    <n v="39676"/>
    <x v="0"/>
    <x v="0"/>
    <x v="0"/>
    <x v="0"/>
    <x v="1"/>
    <x v="22"/>
    <x v="0"/>
    <x v="0"/>
    <s v="Tesseramento"/>
    <x v="1"/>
    <x v="0"/>
    <x v="0"/>
    <m/>
  </r>
  <r>
    <n v="133355"/>
    <x v="0"/>
    <x v="0"/>
    <x v="0"/>
    <x v="0"/>
    <x v="1"/>
    <x v="22"/>
    <x v="0"/>
    <x v="0"/>
    <s v="Tesseramento"/>
    <x v="1"/>
    <x v="3"/>
    <x v="0"/>
    <m/>
  </r>
  <r>
    <n v="6615"/>
    <x v="0"/>
    <x v="0"/>
    <x v="0"/>
    <x v="0"/>
    <x v="7"/>
    <x v="150"/>
    <x v="0"/>
    <x v="0"/>
    <s v="Tesseramento"/>
    <x v="1"/>
    <x v="3"/>
    <x v="0"/>
    <m/>
  </r>
  <r>
    <n v="46712"/>
    <x v="0"/>
    <x v="0"/>
    <x v="0"/>
    <x v="0"/>
    <x v="7"/>
    <x v="150"/>
    <x v="0"/>
    <x v="1"/>
    <s v="Tesseramento"/>
    <x v="1"/>
    <x v="1"/>
    <x v="0"/>
    <m/>
  </r>
  <r>
    <n v="57452"/>
    <x v="0"/>
    <x v="0"/>
    <x v="0"/>
    <x v="0"/>
    <x v="7"/>
    <x v="150"/>
    <x v="0"/>
    <x v="1"/>
    <s v="Tesseramento"/>
    <x v="1"/>
    <x v="1"/>
    <x v="0"/>
    <m/>
  </r>
  <r>
    <n v="25059"/>
    <x v="0"/>
    <x v="0"/>
    <x v="0"/>
    <x v="0"/>
    <x v="7"/>
    <x v="150"/>
    <x v="0"/>
    <x v="0"/>
    <s v="Tesseramento"/>
    <x v="1"/>
    <x v="0"/>
    <x v="0"/>
    <m/>
  </r>
  <r>
    <n v="98744"/>
    <x v="0"/>
    <x v="0"/>
    <x v="0"/>
    <x v="0"/>
    <x v="1"/>
    <x v="22"/>
    <x v="0"/>
    <x v="0"/>
    <s v="Tesseramento"/>
    <x v="1"/>
    <x v="4"/>
    <x v="0"/>
    <m/>
  </r>
  <r>
    <n v="57083"/>
    <x v="0"/>
    <x v="0"/>
    <x v="0"/>
    <x v="0"/>
    <x v="1"/>
    <x v="22"/>
    <x v="0"/>
    <x v="0"/>
    <s v="Tesseramento"/>
    <x v="1"/>
    <x v="4"/>
    <x v="0"/>
    <m/>
  </r>
  <r>
    <n v="31843"/>
    <x v="0"/>
    <x v="0"/>
    <x v="0"/>
    <x v="0"/>
    <x v="1"/>
    <x v="22"/>
    <x v="0"/>
    <x v="0"/>
    <s v="Tesseramento"/>
    <x v="1"/>
    <x v="4"/>
    <x v="0"/>
    <m/>
  </r>
  <r>
    <n v="97069"/>
    <x v="0"/>
    <x v="0"/>
    <x v="0"/>
    <x v="0"/>
    <x v="1"/>
    <x v="22"/>
    <x v="0"/>
    <x v="0"/>
    <s v="Tesseramento"/>
    <x v="1"/>
    <x v="4"/>
    <x v="0"/>
    <m/>
  </r>
  <r>
    <n v="46994"/>
    <x v="0"/>
    <x v="0"/>
    <x v="0"/>
    <x v="0"/>
    <x v="1"/>
    <x v="22"/>
    <x v="0"/>
    <x v="0"/>
    <s v="Tesseramento"/>
    <x v="1"/>
    <x v="3"/>
    <x v="0"/>
    <m/>
  </r>
  <r>
    <n v="88639"/>
    <x v="0"/>
    <x v="0"/>
    <x v="0"/>
    <x v="0"/>
    <x v="7"/>
    <x v="150"/>
    <x v="0"/>
    <x v="0"/>
    <s v="Tesseramento"/>
    <x v="1"/>
    <x v="1"/>
    <x v="0"/>
    <m/>
  </r>
  <r>
    <n v="801"/>
    <x v="0"/>
    <x v="0"/>
    <x v="0"/>
    <x v="0"/>
    <x v="7"/>
    <x v="150"/>
    <x v="0"/>
    <x v="0"/>
    <s v="Tesseramento"/>
    <x v="1"/>
    <x v="3"/>
    <x v="0"/>
    <m/>
  </r>
  <r>
    <n v="102086"/>
    <x v="0"/>
    <x v="0"/>
    <x v="0"/>
    <x v="0"/>
    <x v="7"/>
    <x v="150"/>
    <x v="0"/>
    <x v="0"/>
    <s v="Tesseramento"/>
    <x v="1"/>
    <x v="1"/>
    <x v="0"/>
    <m/>
  </r>
  <r>
    <n v="6623"/>
    <x v="0"/>
    <x v="0"/>
    <x v="0"/>
    <x v="0"/>
    <x v="7"/>
    <x v="150"/>
    <x v="0"/>
    <x v="0"/>
    <s v="Tesseramento"/>
    <x v="1"/>
    <x v="0"/>
    <x v="0"/>
    <m/>
  </r>
  <r>
    <n v="132502"/>
    <x v="1"/>
    <x v="0"/>
    <x v="0"/>
    <x v="0"/>
    <x v="7"/>
    <x v="150"/>
    <x v="0"/>
    <x v="0"/>
    <s v="Tesseramento"/>
    <x v="1"/>
    <x v="6"/>
    <x v="0"/>
    <s v="B"/>
  </r>
  <r>
    <n v="6634"/>
    <x v="0"/>
    <x v="0"/>
    <x v="0"/>
    <x v="0"/>
    <x v="7"/>
    <x v="150"/>
    <x v="0"/>
    <x v="1"/>
    <s v="Tesseramento"/>
    <x v="1"/>
    <x v="3"/>
    <x v="0"/>
    <m/>
  </r>
  <r>
    <n v="47785"/>
    <x v="0"/>
    <x v="0"/>
    <x v="0"/>
    <x v="0"/>
    <x v="7"/>
    <x v="150"/>
    <x v="0"/>
    <x v="1"/>
    <s v="Tesseramento"/>
    <x v="1"/>
    <x v="0"/>
    <x v="0"/>
    <m/>
  </r>
  <r>
    <n v="6685"/>
    <x v="0"/>
    <x v="0"/>
    <x v="0"/>
    <x v="0"/>
    <x v="7"/>
    <x v="150"/>
    <x v="0"/>
    <x v="0"/>
    <s v="Tesseramento"/>
    <x v="1"/>
    <x v="3"/>
    <x v="0"/>
    <m/>
  </r>
  <r>
    <n v="93505"/>
    <x v="0"/>
    <x v="0"/>
    <x v="0"/>
    <x v="0"/>
    <x v="7"/>
    <x v="150"/>
    <x v="0"/>
    <x v="1"/>
    <s v="Tesseramento"/>
    <x v="1"/>
    <x v="1"/>
    <x v="0"/>
    <m/>
  </r>
  <r>
    <n v="102089"/>
    <x v="0"/>
    <x v="0"/>
    <x v="0"/>
    <x v="0"/>
    <x v="7"/>
    <x v="150"/>
    <x v="0"/>
    <x v="1"/>
    <s v="Tesseramento"/>
    <x v="1"/>
    <x v="1"/>
    <x v="0"/>
    <m/>
  </r>
  <r>
    <n v="6728"/>
    <x v="0"/>
    <x v="0"/>
    <x v="0"/>
    <x v="0"/>
    <x v="7"/>
    <x v="150"/>
    <x v="0"/>
    <x v="0"/>
    <s v="Tesseramento"/>
    <x v="1"/>
    <x v="0"/>
    <x v="0"/>
    <m/>
  </r>
  <r>
    <n v="6735"/>
    <x v="0"/>
    <x v="0"/>
    <x v="0"/>
    <x v="0"/>
    <x v="7"/>
    <x v="150"/>
    <x v="0"/>
    <x v="1"/>
    <s v="Tesseramento"/>
    <x v="1"/>
    <x v="3"/>
    <x v="0"/>
    <m/>
  </r>
  <r>
    <n v="145696"/>
    <x v="1"/>
    <x v="0"/>
    <x v="0"/>
    <x v="0"/>
    <x v="7"/>
    <x v="150"/>
    <x v="0"/>
    <x v="0"/>
    <s v="Tesseramento"/>
    <x v="1"/>
    <x v="6"/>
    <x v="0"/>
    <s v="B"/>
  </r>
  <r>
    <n v="180744"/>
    <x v="1"/>
    <x v="0"/>
    <x v="0"/>
    <x v="0"/>
    <x v="7"/>
    <x v="150"/>
    <x v="0"/>
    <x v="0"/>
    <s v="Tesseramento"/>
    <x v="1"/>
    <x v="7"/>
    <x v="0"/>
    <s v="B"/>
  </r>
  <r>
    <n v="70380"/>
    <x v="0"/>
    <x v="0"/>
    <x v="0"/>
    <x v="0"/>
    <x v="7"/>
    <x v="150"/>
    <x v="0"/>
    <x v="0"/>
    <s v="Tesseramento"/>
    <x v="1"/>
    <x v="0"/>
    <x v="0"/>
    <m/>
  </r>
  <r>
    <n v="88643"/>
    <x v="0"/>
    <x v="0"/>
    <x v="0"/>
    <x v="0"/>
    <x v="7"/>
    <x v="150"/>
    <x v="0"/>
    <x v="1"/>
    <s v="Tesseramento"/>
    <x v="1"/>
    <x v="1"/>
    <x v="0"/>
    <m/>
  </r>
  <r>
    <n v="106137"/>
    <x v="1"/>
    <x v="0"/>
    <x v="0"/>
    <x v="0"/>
    <x v="7"/>
    <x v="150"/>
    <x v="0"/>
    <x v="0"/>
    <s v="Tesseramento"/>
    <x v="1"/>
    <x v="2"/>
    <x v="0"/>
    <m/>
  </r>
  <r>
    <n v="128350"/>
    <x v="1"/>
    <x v="0"/>
    <x v="0"/>
    <x v="0"/>
    <x v="7"/>
    <x v="150"/>
    <x v="0"/>
    <x v="0"/>
    <s v="Tesseramento"/>
    <x v="1"/>
    <x v="6"/>
    <x v="0"/>
    <s v="B"/>
  </r>
  <r>
    <n v="209379"/>
    <x v="0"/>
    <x v="0"/>
    <x v="0"/>
    <x v="0"/>
    <x v="7"/>
    <x v="150"/>
    <x v="0"/>
    <x v="0"/>
    <s v="Tesseramento"/>
    <x v="1"/>
    <x v="0"/>
    <x v="0"/>
    <m/>
  </r>
  <r>
    <n v="233548"/>
    <x v="0"/>
    <x v="1"/>
    <x v="1"/>
    <x v="2"/>
    <x v="7"/>
    <x v="44"/>
    <x v="0"/>
    <x v="0"/>
    <s v="Tesseramento"/>
    <x v="1"/>
    <x v="0"/>
    <x v="0"/>
    <m/>
  </r>
  <r>
    <n v="233459"/>
    <x v="1"/>
    <x v="0"/>
    <x v="1"/>
    <x v="2"/>
    <x v="7"/>
    <x v="150"/>
    <x v="0"/>
    <x v="0"/>
    <s v="Tesseramento"/>
    <x v="1"/>
    <x v="5"/>
    <x v="0"/>
    <m/>
  </r>
  <r>
    <n v="212771"/>
    <x v="1"/>
    <x v="0"/>
    <x v="0"/>
    <x v="0"/>
    <x v="4"/>
    <x v="151"/>
    <x v="0"/>
    <x v="0"/>
    <s v="Tesseramento"/>
    <x v="1"/>
    <x v="5"/>
    <x v="0"/>
    <m/>
  </r>
  <r>
    <n v="146961"/>
    <x v="0"/>
    <x v="0"/>
    <x v="0"/>
    <x v="0"/>
    <x v="4"/>
    <x v="151"/>
    <x v="0"/>
    <x v="0"/>
    <s v="Tesseramento"/>
    <x v="1"/>
    <x v="0"/>
    <x v="0"/>
    <m/>
  </r>
  <r>
    <n v="118672"/>
    <x v="0"/>
    <x v="0"/>
    <x v="0"/>
    <x v="0"/>
    <x v="4"/>
    <x v="151"/>
    <x v="0"/>
    <x v="0"/>
    <s v="Tesseramento"/>
    <x v="1"/>
    <x v="3"/>
    <x v="0"/>
    <m/>
  </r>
  <r>
    <n v="233653"/>
    <x v="0"/>
    <x v="0"/>
    <x v="1"/>
    <x v="1"/>
    <x v="7"/>
    <x v="33"/>
    <x v="0"/>
    <x v="0"/>
    <s v="Tesseramento"/>
    <x v="1"/>
    <x v="0"/>
    <x v="0"/>
    <m/>
  </r>
  <r>
    <n v="199984"/>
    <x v="0"/>
    <x v="0"/>
    <x v="0"/>
    <x v="0"/>
    <x v="7"/>
    <x v="44"/>
    <x v="0"/>
    <x v="0"/>
    <s v="Tesseramento"/>
    <x v="1"/>
    <x v="0"/>
    <x v="0"/>
    <m/>
  </r>
  <r>
    <n v="199589"/>
    <x v="0"/>
    <x v="0"/>
    <x v="0"/>
    <x v="0"/>
    <x v="7"/>
    <x v="44"/>
    <x v="0"/>
    <x v="1"/>
    <s v="Tesseramento"/>
    <x v="1"/>
    <x v="3"/>
    <x v="0"/>
    <m/>
  </r>
  <r>
    <n v="157134"/>
    <x v="1"/>
    <x v="0"/>
    <x v="0"/>
    <x v="0"/>
    <x v="7"/>
    <x v="44"/>
    <x v="0"/>
    <x v="0"/>
    <s v="Tesseramento"/>
    <x v="1"/>
    <x v="6"/>
    <x v="0"/>
    <m/>
  </r>
  <r>
    <n v="190625"/>
    <x v="0"/>
    <x v="0"/>
    <x v="0"/>
    <x v="0"/>
    <x v="7"/>
    <x v="44"/>
    <x v="0"/>
    <x v="0"/>
    <s v="Tesseramento"/>
    <x v="1"/>
    <x v="4"/>
    <x v="0"/>
    <m/>
  </r>
  <r>
    <n v="37723"/>
    <x v="0"/>
    <x v="0"/>
    <x v="0"/>
    <x v="0"/>
    <x v="4"/>
    <x v="151"/>
    <x v="0"/>
    <x v="0"/>
    <s v="Tesseramento"/>
    <x v="1"/>
    <x v="4"/>
    <x v="0"/>
    <m/>
  </r>
  <r>
    <n v="135804"/>
    <x v="1"/>
    <x v="0"/>
    <x v="0"/>
    <x v="0"/>
    <x v="4"/>
    <x v="151"/>
    <x v="0"/>
    <x v="0"/>
    <s v="Tesseramento"/>
    <x v="1"/>
    <x v="2"/>
    <x v="0"/>
    <s v="BG"/>
  </r>
  <r>
    <n v="197591"/>
    <x v="0"/>
    <x v="0"/>
    <x v="0"/>
    <x v="0"/>
    <x v="7"/>
    <x v="44"/>
    <x v="0"/>
    <x v="0"/>
    <s v="Tesseramento"/>
    <x v="1"/>
    <x v="0"/>
    <x v="0"/>
    <m/>
  </r>
  <r>
    <n v="221493"/>
    <x v="0"/>
    <x v="0"/>
    <x v="0"/>
    <x v="2"/>
    <x v="4"/>
    <x v="151"/>
    <x v="0"/>
    <x v="1"/>
    <s v="Tesseramento"/>
    <x v="1"/>
    <x v="4"/>
    <x v="0"/>
    <m/>
  </r>
  <r>
    <n v="69302"/>
    <x v="0"/>
    <x v="0"/>
    <x v="0"/>
    <x v="0"/>
    <x v="4"/>
    <x v="151"/>
    <x v="0"/>
    <x v="0"/>
    <s v="Tesseramento"/>
    <x v="1"/>
    <x v="3"/>
    <x v="0"/>
    <m/>
  </r>
  <r>
    <n v="197587"/>
    <x v="0"/>
    <x v="0"/>
    <x v="0"/>
    <x v="1"/>
    <x v="7"/>
    <x v="44"/>
    <x v="0"/>
    <x v="1"/>
    <s v="Tesseramento"/>
    <x v="1"/>
    <x v="0"/>
    <x v="0"/>
    <m/>
  </r>
  <r>
    <n v="41762"/>
    <x v="0"/>
    <x v="0"/>
    <x v="0"/>
    <x v="0"/>
    <x v="4"/>
    <x v="151"/>
    <x v="0"/>
    <x v="0"/>
    <s v="Tesseramento"/>
    <x v="1"/>
    <x v="3"/>
    <x v="0"/>
    <m/>
  </r>
  <r>
    <n v="7245"/>
    <x v="0"/>
    <x v="0"/>
    <x v="0"/>
    <x v="0"/>
    <x v="4"/>
    <x v="151"/>
    <x v="0"/>
    <x v="0"/>
    <s v="Tesseramento"/>
    <x v="1"/>
    <x v="0"/>
    <x v="0"/>
    <m/>
  </r>
  <r>
    <n v="85968"/>
    <x v="0"/>
    <x v="0"/>
    <x v="0"/>
    <x v="0"/>
    <x v="4"/>
    <x v="151"/>
    <x v="0"/>
    <x v="1"/>
    <s v="Tesseramento"/>
    <x v="1"/>
    <x v="3"/>
    <x v="0"/>
    <m/>
  </r>
  <r>
    <n v="37803"/>
    <x v="0"/>
    <x v="0"/>
    <x v="0"/>
    <x v="0"/>
    <x v="4"/>
    <x v="151"/>
    <x v="0"/>
    <x v="0"/>
    <s v="Tesseramento"/>
    <x v="1"/>
    <x v="4"/>
    <x v="0"/>
    <m/>
  </r>
  <r>
    <n v="184498"/>
    <x v="0"/>
    <x v="0"/>
    <x v="0"/>
    <x v="0"/>
    <x v="7"/>
    <x v="44"/>
    <x v="0"/>
    <x v="0"/>
    <s v="Tesseramento"/>
    <x v="1"/>
    <x v="0"/>
    <x v="0"/>
    <m/>
  </r>
  <r>
    <n v="108404"/>
    <x v="1"/>
    <x v="0"/>
    <x v="0"/>
    <x v="0"/>
    <x v="4"/>
    <x v="151"/>
    <x v="0"/>
    <x v="0"/>
    <s v="Tesseramento"/>
    <x v="1"/>
    <x v="2"/>
    <x v="0"/>
    <m/>
  </r>
  <r>
    <n v="207198"/>
    <x v="1"/>
    <x v="0"/>
    <x v="0"/>
    <x v="0"/>
    <x v="4"/>
    <x v="151"/>
    <x v="0"/>
    <x v="0"/>
    <s v="Tesseramento"/>
    <x v="1"/>
    <x v="7"/>
    <x v="0"/>
    <m/>
  </r>
  <r>
    <n v="164893"/>
    <x v="0"/>
    <x v="0"/>
    <x v="0"/>
    <x v="0"/>
    <x v="7"/>
    <x v="44"/>
    <x v="0"/>
    <x v="0"/>
    <s v="Tesseramento"/>
    <x v="1"/>
    <x v="0"/>
    <x v="0"/>
    <m/>
  </r>
  <r>
    <n v="207199"/>
    <x v="1"/>
    <x v="0"/>
    <x v="0"/>
    <x v="0"/>
    <x v="4"/>
    <x v="151"/>
    <x v="0"/>
    <x v="0"/>
    <s v="Tesseramento"/>
    <x v="1"/>
    <x v="5"/>
    <x v="0"/>
    <s v="B"/>
  </r>
  <r>
    <n v="7879"/>
    <x v="0"/>
    <x v="0"/>
    <x v="0"/>
    <x v="0"/>
    <x v="4"/>
    <x v="151"/>
    <x v="0"/>
    <x v="0"/>
    <s v="Tesseramento"/>
    <x v="1"/>
    <x v="0"/>
    <x v="0"/>
    <m/>
  </r>
  <r>
    <n v="105729"/>
    <x v="0"/>
    <x v="0"/>
    <x v="0"/>
    <x v="0"/>
    <x v="4"/>
    <x v="151"/>
    <x v="0"/>
    <x v="0"/>
    <s v="Tesseramento"/>
    <x v="1"/>
    <x v="4"/>
    <x v="0"/>
    <m/>
  </r>
  <r>
    <n v="144630"/>
    <x v="0"/>
    <x v="0"/>
    <x v="0"/>
    <x v="0"/>
    <x v="7"/>
    <x v="44"/>
    <x v="0"/>
    <x v="0"/>
    <s v="Tesseramento"/>
    <x v="1"/>
    <x v="3"/>
    <x v="0"/>
    <m/>
  </r>
  <r>
    <n v="17847"/>
    <x v="0"/>
    <x v="0"/>
    <x v="0"/>
    <x v="0"/>
    <x v="4"/>
    <x v="151"/>
    <x v="0"/>
    <x v="0"/>
    <s v="Tesseramento"/>
    <x v="1"/>
    <x v="4"/>
    <x v="0"/>
    <m/>
  </r>
  <r>
    <n v="42612"/>
    <x v="0"/>
    <x v="0"/>
    <x v="0"/>
    <x v="0"/>
    <x v="4"/>
    <x v="151"/>
    <x v="0"/>
    <x v="0"/>
    <s v="Tesseramento"/>
    <x v="1"/>
    <x v="3"/>
    <x v="0"/>
    <m/>
  </r>
  <r>
    <n v="198015"/>
    <x v="0"/>
    <x v="0"/>
    <x v="0"/>
    <x v="0"/>
    <x v="4"/>
    <x v="151"/>
    <x v="0"/>
    <x v="0"/>
    <s v="Tesseramento"/>
    <x v="1"/>
    <x v="0"/>
    <x v="0"/>
    <m/>
  </r>
  <r>
    <n v="60510"/>
    <x v="0"/>
    <x v="0"/>
    <x v="0"/>
    <x v="0"/>
    <x v="4"/>
    <x v="151"/>
    <x v="0"/>
    <x v="1"/>
    <s v="Tesseramento"/>
    <x v="1"/>
    <x v="3"/>
    <x v="0"/>
    <m/>
  </r>
  <r>
    <n v="18478"/>
    <x v="0"/>
    <x v="0"/>
    <x v="0"/>
    <x v="0"/>
    <x v="7"/>
    <x v="44"/>
    <x v="0"/>
    <x v="0"/>
    <s v="Tesseramento"/>
    <x v="1"/>
    <x v="4"/>
    <x v="0"/>
    <m/>
  </r>
  <r>
    <n v="171797"/>
    <x v="1"/>
    <x v="0"/>
    <x v="0"/>
    <x v="0"/>
    <x v="4"/>
    <x v="151"/>
    <x v="0"/>
    <x v="1"/>
    <s v="Tesseramento"/>
    <x v="1"/>
    <x v="6"/>
    <x v="0"/>
    <s v="B"/>
  </r>
  <r>
    <n v="220512"/>
    <x v="1"/>
    <x v="0"/>
    <x v="0"/>
    <x v="1"/>
    <x v="4"/>
    <x v="151"/>
    <x v="0"/>
    <x v="0"/>
    <s v="Tesseramento"/>
    <x v="1"/>
    <x v="5"/>
    <x v="0"/>
    <m/>
  </r>
  <r>
    <n v="71314"/>
    <x v="0"/>
    <x v="0"/>
    <x v="0"/>
    <x v="0"/>
    <x v="4"/>
    <x v="151"/>
    <x v="0"/>
    <x v="0"/>
    <s v="Tesseramento"/>
    <x v="1"/>
    <x v="4"/>
    <x v="0"/>
    <m/>
  </r>
  <r>
    <n v="85969"/>
    <x v="0"/>
    <x v="0"/>
    <x v="0"/>
    <x v="0"/>
    <x v="4"/>
    <x v="151"/>
    <x v="0"/>
    <x v="0"/>
    <s v="Tesseramento"/>
    <x v="1"/>
    <x v="4"/>
    <x v="0"/>
    <m/>
  </r>
  <r>
    <n v="37804"/>
    <x v="0"/>
    <x v="0"/>
    <x v="0"/>
    <x v="0"/>
    <x v="4"/>
    <x v="151"/>
    <x v="0"/>
    <x v="1"/>
    <s v="Tesseramento"/>
    <x v="1"/>
    <x v="4"/>
    <x v="0"/>
    <m/>
  </r>
  <r>
    <n v="122649"/>
    <x v="0"/>
    <x v="0"/>
    <x v="0"/>
    <x v="0"/>
    <x v="4"/>
    <x v="151"/>
    <x v="0"/>
    <x v="0"/>
    <s v="Tesseramento"/>
    <x v="1"/>
    <x v="1"/>
    <x v="0"/>
    <m/>
  </r>
  <r>
    <n v="91689"/>
    <x v="0"/>
    <x v="0"/>
    <x v="0"/>
    <x v="0"/>
    <x v="4"/>
    <x v="151"/>
    <x v="0"/>
    <x v="0"/>
    <s v="Tesseramento"/>
    <x v="1"/>
    <x v="0"/>
    <x v="0"/>
    <m/>
  </r>
  <r>
    <n v="203378"/>
    <x v="0"/>
    <x v="0"/>
    <x v="0"/>
    <x v="0"/>
    <x v="7"/>
    <x v="44"/>
    <x v="0"/>
    <x v="0"/>
    <s v="Tesseramento"/>
    <x v="1"/>
    <x v="4"/>
    <x v="0"/>
    <m/>
  </r>
  <r>
    <n v="172637"/>
    <x v="1"/>
    <x v="0"/>
    <x v="0"/>
    <x v="0"/>
    <x v="4"/>
    <x v="151"/>
    <x v="0"/>
    <x v="0"/>
    <s v="Tesseramento"/>
    <x v="1"/>
    <x v="7"/>
    <x v="0"/>
    <s v="B"/>
  </r>
  <r>
    <n v="37917"/>
    <x v="0"/>
    <x v="0"/>
    <x v="0"/>
    <x v="0"/>
    <x v="4"/>
    <x v="151"/>
    <x v="0"/>
    <x v="0"/>
    <s v="Tesseramento"/>
    <x v="1"/>
    <x v="0"/>
    <x v="0"/>
    <m/>
  </r>
  <r>
    <n v="61090"/>
    <x v="0"/>
    <x v="0"/>
    <x v="0"/>
    <x v="0"/>
    <x v="4"/>
    <x v="151"/>
    <x v="0"/>
    <x v="0"/>
    <s v="Tesseramento"/>
    <x v="1"/>
    <x v="3"/>
    <x v="0"/>
    <m/>
  </r>
  <r>
    <n v="43154"/>
    <x v="0"/>
    <x v="0"/>
    <x v="0"/>
    <x v="0"/>
    <x v="4"/>
    <x v="151"/>
    <x v="0"/>
    <x v="1"/>
    <s v="Tesseramento"/>
    <x v="1"/>
    <x v="4"/>
    <x v="0"/>
    <m/>
  </r>
  <r>
    <n v="190048"/>
    <x v="0"/>
    <x v="0"/>
    <x v="0"/>
    <x v="0"/>
    <x v="4"/>
    <x v="151"/>
    <x v="0"/>
    <x v="0"/>
    <s v="Tesseramento"/>
    <x v="1"/>
    <x v="4"/>
    <x v="0"/>
    <m/>
  </r>
  <r>
    <n v="37983"/>
    <x v="0"/>
    <x v="0"/>
    <x v="0"/>
    <x v="0"/>
    <x v="4"/>
    <x v="151"/>
    <x v="0"/>
    <x v="1"/>
    <s v="Tesseramento"/>
    <x v="1"/>
    <x v="4"/>
    <x v="0"/>
    <m/>
  </r>
  <r>
    <n v="7791"/>
    <x v="0"/>
    <x v="0"/>
    <x v="0"/>
    <x v="0"/>
    <x v="4"/>
    <x v="151"/>
    <x v="0"/>
    <x v="0"/>
    <s v="Tesseramento"/>
    <x v="1"/>
    <x v="4"/>
    <x v="0"/>
    <m/>
  </r>
  <r>
    <n v="39396"/>
    <x v="0"/>
    <x v="0"/>
    <x v="0"/>
    <x v="0"/>
    <x v="4"/>
    <x v="151"/>
    <x v="0"/>
    <x v="0"/>
    <s v="Tesseramento"/>
    <x v="1"/>
    <x v="3"/>
    <x v="0"/>
    <m/>
  </r>
  <r>
    <n v="157335"/>
    <x v="0"/>
    <x v="0"/>
    <x v="0"/>
    <x v="0"/>
    <x v="4"/>
    <x v="151"/>
    <x v="0"/>
    <x v="0"/>
    <s v="Tesseramento"/>
    <x v="1"/>
    <x v="0"/>
    <x v="0"/>
    <m/>
  </r>
  <r>
    <n v="37982"/>
    <x v="0"/>
    <x v="0"/>
    <x v="0"/>
    <x v="0"/>
    <x v="4"/>
    <x v="151"/>
    <x v="0"/>
    <x v="0"/>
    <s v="Tesseramento"/>
    <x v="1"/>
    <x v="4"/>
    <x v="0"/>
    <m/>
  </r>
  <r>
    <n v="223436"/>
    <x v="1"/>
    <x v="0"/>
    <x v="0"/>
    <x v="0"/>
    <x v="4"/>
    <x v="151"/>
    <x v="0"/>
    <x v="0"/>
    <s v="Tesseramento"/>
    <x v="1"/>
    <x v="2"/>
    <x v="0"/>
    <m/>
  </r>
  <r>
    <n v="37988"/>
    <x v="0"/>
    <x v="0"/>
    <x v="0"/>
    <x v="0"/>
    <x v="4"/>
    <x v="151"/>
    <x v="0"/>
    <x v="0"/>
    <s v="Tesseramento"/>
    <x v="1"/>
    <x v="4"/>
    <x v="0"/>
    <m/>
  </r>
  <r>
    <n v="216316"/>
    <x v="0"/>
    <x v="0"/>
    <x v="0"/>
    <x v="0"/>
    <x v="7"/>
    <x v="44"/>
    <x v="0"/>
    <x v="0"/>
    <s v="Tesseramento"/>
    <x v="1"/>
    <x v="4"/>
    <x v="0"/>
    <m/>
  </r>
  <r>
    <n v="169877"/>
    <x v="0"/>
    <x v="0"/>
    <x v="0"/>
    <x v="0"/>
    <x v="7"/>
    <x v="44"/>
    <x v="0"/>
    <x v="0"/>
    <s v="Tesseramento"/>
    <x v="1"/>
    <x v="3"/>
    <x v="0"/>
    <m/>
  </r>
  <r>
    <n v="187815"/>
    <x v="0"/>
    <x v="0"/>
    <x v="0"/>
    <x v="0"/>
    <x v="7"/>
    <x v="44"/>
    <x v="0"/>
    <x v="0"/>
    <s v="Tesseramento"/>
    <x v="1"/>
    <x v="1"/>
    <x v="0"/>
    <m/>
  </r>
  <r>
    <n v="153878"/>
    <x v="0"/>
    <x v="0"/>
    <x v="0"/>
    <x v="0"/>
    <x v="7"/>
    <x v="44"/>
    <x v="0"/>
    <x v="0"/>
    <s v="Tesseramento"/>
    <x v="1"/>
    <x v="0"/>
    <x v="0"/>
    <m/>
  </r>
  <r>
    <n v="203665"/>
    <x v="1"/>
    <x v="0"/>
    <x v="0"/>
    <x v="3"/>
    <x v="7"/>
    <x v="44"/>
    <x v="0"/>
    <x v="0"/>
    <s v="Tesseramento"/>
    <x v="1"/>
    <x v="7"/>
    <x v="0"/>
    <m/>
  </r>
  <r>
    <n v="233587"/>
    <x v="0"/>
    <x v="0"/>
    <x v="1"/>
    <x v="1"/>
    <x v="4"/>
    <x v="151"/>
    <x v="0"/>
    <x v="0"/>
    <s v="Tesseramento"/>
    <x v="1"/>
    <x v="0"/>
    <x v="0"/>
    <m/>
  </r>
  <r>
    <n v="208320"/>
    <x v="0"/>
    <x v="0"/>
    <x v="0"/>
    <x v="0"/>
    <x v="7"/>
    <x v="44"/>
    <x v="0"/>
    <x v="1"/>
    <s v="Tesseramento"/>
    <x v="1"/>
    <x v="0"/>
    <x v="0"/>
    <m/>
  </r>
  <r>
    <n v="221905"/>
    <x v="0"/>
    <x v="0"/>
    <x v="0"/>
    <x v="0"/>
    <x v="7"/>
    <x v="44"/>
    <x v="0"/>
    <x v="0"/>
    <s v="Tesseramento"/>
    <x v="1"/>
    <x v="0"/>
    <x v="0"/>
    <m/>
  </r>
  <r>
    <n v="214750"/>
    <x v="0"/>
    <x v="0"/>
    <x v="0"/>
    <x v="0"/>
    <x v="7"/>
    <x v="44"/>
    <x v="0"/>
    <x v="0"/>
    <s v="Tesseramento"/>
    <x v="1"/>
    <x v="0"/>
    <x v="0"/>
    <m/>
  </r>
  <r>
    <n v="151174"/>
    <x v="0"/>
    <x v="0"/>
    <x v="0"/>
    <x v="0"/>
    <x v="7"/>
    <x v="44"/>
    <x v="0"/>
    <x v="0"/>
    <s v="Tesseramento"/>
    <x v="1"/>
    <x v="3"/>
    <x v="0"/>
    <m/>
  </r>
  <r>
    <n v="199588"/>
    <x v="0"/>
    <x v="0"/>
    <x v="0"/>
    <x v="0"/>
    <x v="7"/>
    <x v="44"/>
    <x v="0"/>
    <x v="0"/>
    <s v="Tesseramento"/>
    <x v="1"/>
    <x v="4"/>
    <x v="0"/>
    <m/>
  </r>
  <r>
    <n v="185463"/>
    <x v="0"/>
    <x v="0"/>
    <x v="0"/>
    <x v="0"/>
    <x v="7"/>
    <x v="44"/>
    <x v="0"/>
    <x v="0"/>
    <s v="Tesseramento"/>
    <x v="1"/>
    <x v="3"/>
    <x v="0"/>
    <m/>
  </r>
  <r>
    <n v="128489"/>
    <x v="0"/>
    <x v="0"/>
    <x v="0"/>
    <x v="0"/>
    <x v="7"/>
    <x v="44"/>
    <x v="0"/>
    <x v="0"/>
    <s v="Tesseramento"/>
    <x v="1"/>
    <x v="3"/>
    <x v="0"/>
    <m/>
  </r>
  <r>
    <n v="151400"/>
    <x v="0"/>
    <x v="0"/>
    <x v="0"/>
    <x v="0"/>
    <x v="7"/>
    <x v="44"/>
    <x v="0"/>
    <x v="0"/>
    <s v="Tesseramento"/>
    <x v="1"/>
    <x v="3"/>
    <x v="0"/>
    <m/>
  </r>
  <r>
    <n v="221065"/>
    <x v="0"/>
    <x v="0"/>
    <x v="0"/>
    <x v="0"/>
    <x v="7"/>
    <x v="44"/>
    <x v="0"/>
    <x v="0"/>
    <s v="Tesseramento"/>
    <x v="1"/>
    <x v="0"/>
    <x v="0"/>
    <m/>
  </r>
  <r>
    <n v="215605"/>
    <x v="0"/>
    <x v="0"/>
    <x v="0"/>
    <x v="0"/>
    <x v="7"/>
    <x v="44"/>
    <x v="0"/>
    <x v="0"/>
    <s v="Tesseramento"/>
    <x v="1"/>
    <x v="3"/>
    <x v="0"/>
    <m/>
  </r>
  <r>
    <n v="64220"/>
    <x v="0"/>
    <x v="0"/>
    <x v="0"/>
    <x v="0"/>
    <x v="7"/>
    <x v="44"/>
    <x v="0"/>
    <x v="0"/>
    <s v="Tesseramento"/>
    <x v="1"/>
    <x v="3"/>
    <x v="0"/>
    <m/>
  </r>
  <r>
    <n v="29912"/>
    <x v="0"/>
    <x v="0"/>
    <x v="0"/>
    <x v="0"/>
    <x v="7"/>
    <x v="44"/>
    <x v="0"/>
    <x v="0"/>
    <s v="Tesseramento"/>
    <x v="1"/>
    <x v="3"/>
    <x v="0"/>
    <m/>
  </r>
  <r>
    <n v="138801"/>
    <x v="0"/>
    <x v="0"/>
    <x v="0"/>
    <x v="0"/>
    <x v="2"/>
    <x v="157"/>
    <x v="0"/>
    <x v="0"/>
    <s v="Tesseramento"/>
    <x v="1"/>
    <x v="0"/>
    <x v="0"/>
    <m/>
  </r>
  <r>
    <n v="19340"/>
    <x v="0"/>
    <x v="0"/>
    <x v="0"/>
    <x v="0"/>
    <x v="2"/>
    <x v="157"/>
    <x v="0"/>
    <x v="1"/>
    <s v="Tesseramento"/>
    <x v="1"/>
    <x v="3"/>
    <x v="0"/>
    <m/>
  </r>
  <r>
    <n v="203551"/>
    <x v="0"/>
    <x v="0"/>
    <x v="0"/>
    <x v="0"/>
    <x v="2"/>
    <x v="157"/>
    <x v="0"/>
    <x v="0"/>
    <s v="Tesseramento"/>
    <x v="1"/>
    <x v="3"/>
    <x v="0"/>
    <m/>
  </r>
  <r>
    <n v="233654"/>
    <x v="0"/>
    <x v="0"/>
    <x v="1"/>
    <x v="1"/>
    <x v="7"/>
    <x v="33"/>
    <x v="0"/>
    <x v="0"/>
    <s v="Tesseramento"/>
    <x v="1"/>
    <x v="1"/>
    <x v="0"/>
    <m/>
  </r>
  <r>
    <n v="166321"/>
    <x v="0"/>
    <x v="0"/>
    <x v="0"/>
    <x v="0"/>
    <x v="2"/>
    <x v="157"/>
    <x v="0"/>
    <x v="0"/>
    <s v="Tesseramento"/>
    <x v="1"/>
    <x v="0"/>
    <x v="0"/>
    <m/>
  </r>
  <r>
    <n v="194570"/>
    <x v="0"/>
    <x v="0"/>
    <x v="0"/>
    <x v="0"/>
    <x v="2"/>
    <x v="157"/>
    <x v="0"/>
    <x v="0"/>
    <s v="Tesseramento"/>
    <x v="1"/>
    <x v="0"/>
    <x v="0"/>
    <m/>
  </r>
  <r>
    <n v="80543"/>
    <x v="0"/>
    <x v="0"/>
    <x v="0"/>
    <x v="0"/>
    <x v="2"/>
    <x v="157"/>
    <x v="0"/>
    <x v="0"/>
    <s v="Tesseramento"/>
    <x v="1"/>
    <x v="0"/>
    <x v="0"/>
    <m/>
  </r>
  <r>
    <n v="107000"/>
    <x v="0"/>
    <x v="0"/>
    <x v="0"/>
    <x v="0"/>
    <x v="7"/>
    <x v="44"/>
    <x v="0"/>
    <x v="0"/>
    <s v="Tesseramento"/>
    <x v="1"/>
    <x v="3"/>
    <x v="0"/>
    <m/>
  </r>
  <r>
    <n v="230490"/>
    <x v="0"/>
    <x v="0"/>
    <x v="0"/>
    <x v="0"/>
    <x v="2"/>
    <x v="157"/>
    <x v="0"/>
    <x v="0"/>
    <s v="Tesseramento"/>
    <x v="1"/>
    <x v="0"/>
    <x v="0"/>
    <m/>
  </r>
  <r>
    <n v="233655"/>
    <x v="0"/>
    <x v="0"/>
    <x v="1"/>
    <x v="0"/>
    <x v="7"/>
    <x v="33"/>
    <x v="0"/>
    <x v="0"/>
    <s v="Tesseramento"/>
    <x v="1"/>
    <x v="0"/>
    <x v="0"/>
    <m/>
  </r>
  <r>
    <n v="37719"/>
    <x v="0"/>
    <x v="0"/>
    <x v="0"/>
    <x v="0"/>
    <x v="4"/>
    <x v="151"/>
    <x v="0"/>
    <x v="0"/>
    <s v="Tesseramento"/>
    <x v="1"/>
    <x v="4"/>
    <x v="0"/>
    <m/>
  </r>
  <r>
    <n v="129666"/>
    <x v="0"/>
    <x v="0"/>
    <x v="0"/>
    <x v="0"/>
    <x v="4"/>
    <x v="151"/>
    <x v="0"/>
    <x v="1"/>
    <s v="Tesseramento"/>
    <x v="1"/>
    <x v="0"/>
    <x v="0"/>
    <m/>
  </r>
  <r>
    <n v="4828"/>
    <x v="0"/>
    <x v="0"/>
    <x v="0"/>
    <x v="0"/>
    <x v="4"/>
    <x v="151"/>
    <x v="0"/>
    <x v="0"/>
    <s v="Tesseramento"/>
    <x v="1"/>
    <x v="4"/>
    <x v="0"/>
    <m/>
  </r>
  <r>
    <n v="22577"/>
    <x v="0"/>
    <x v="0"/>
    <x v="0"/>
    <x v="0"/>
    <x v="4"/>
    <x v="151"/>
    <x v="0"/>
    <x v="0"/>
    <s v="Tesseramento"/>
    <x v="1"/>
    <x v="0"/>
    <x v="0"/>
    <m/>
  </r>
  <r>
    <n v="213648"/>
    <x v="1"/>
    <x v="0"/>
    <x v="0"/>
    <x v="1"/>
    <x v="4"/>
    <x v="151"/>
    <x v="0"/>
    <x v="1"/>
    <s v="Tesseramento"/>
    <x v="1"/>
    <x v="5"/>
    <x v="0"/>
    <m/>
  </r>
  <r>
    <n v="63390"/>
    <x v="0"/>
    <x v="0"/>
    <x v="0"/>
    <x v="0"/>
    <x v="4"/>
    <x v="151"/>
    <x v="0"/>
    <x v="0"/>
    <s v="Tesseramento"/>
    <x v="1"/>
    <x v="0"/>
    <x v="0"/>
    <m/>
  </r>
  <r>
    <n v="111994"/>
    <x v="0"/>
    <x v="0"/>
    <x v="0"/>
    <x v="0"/>
    <x v="4"/>
    <x v="151"/>
    <x v="0"/>
    <x v="0"/>
    <s v="Tesseramento"/>
    <x v="1"/>
    <x v="0"/>
    <x v="0"/>
    <m/>
  </r>
  <r>
    <n v="37755"/>
    <x v="0"/>
    <x v="0"/>
    <x v="0"/>
    <x v="0"/>
    <x v="4"/>
    <x v="151"/>
    <x v="0"/>
    <x v="0"/>
    <s v="Tesseramento"/>
    <x v="1"/>
    <x v="4"/>
    <x v="0"/>
    <m/>
  </r>
  <r>
    <n v="53077"/>
    <x v="0"/>
    <x v="0"/>
    <x v="0"/>
    <x v="0"/>
    <x v="4"/>
    <x v="151"/>
    <x v="0"/>
    <x v="0"/>
    <s v="Tesseramento"/>
    <x v="1"/>
    <x v="4"/>
    <x v="0"/>
    <m/>
  </r>
  <r>
    <n v="5182"/>
    <x v="0"/>
    <x v="0"/>
    <x v="0"/>
    <x v="0"/>
    <x v="4"/>
    <x v="151"/>
    <x v="0"/>
    <x v="0"/>
    <s v="Tesseramento"/>
    <x v="1"/>
    <x v="3"/>
    <x v="0"/>
    <m/>
  </r>
  <r>
    <n v="37773"/>
    <x v="0"/>
    <x v="0"/>
    <x v="0"/>
    <x v="0"/>
    <x v="4"/>
    <x v="151"/>
    <x v="0"/>
    <x v="0"/>
    <s v="Tesseramento"/>
    <x v="1"/>
    <x v="4"/>
    <x v="0"/>
    <m/>
  </r>
  <r>
    <n v="37782"/>
    <x v="0"/>
    <x v="0"/>
    <x v="0"/>
    <x v="0"/>
    <x v="4"/>
    <x v="151"/>
    <x v="0"/>
    <x v="0"/>
    <s v="Tesseramento"/>
    <x v="1"/>
    <x v="4"/>
    <x v="0"/>
    <m/>
  </r>
  <r>
    <n v="11703"/>
    <x v="0"/>
    <x v="0"/>
    <x v="0"/>
    <x v="0"/>
    <x v="4"/>
    <x v="151"/>
    <x v="0"/>
    <x v="0"/>
    <s v="Tesseramento"/>
    <x v="1"/>
    <x v="0"/>
    <x v="0"/>
    <m/>
  </r>
  <r>
    <n v="50037"/>
    <x v="0"/>
    <x v="0"/>
    <x v="0"/>
    <x v="0"/>
    <x v="4"/>
    <x v="151"/>
    <x v="0"/>
    <x v="0"/>
    <s v="Tesseramento"/>
    <x v="1"/>
    <x v="0"/>
    <x v="0"/>
    <m/>
  </r>
  <r>
    <n v="144810"/>
    <x v="1"/>
    <x v="0"/>
    <x v="0"/>
    <x v="0"/>
    <x v="4"/>
    <x v="151"/>
    <x v="0"/>
    <x v="0"/>
    <s v="Tesseramento"/>
    <x v="1"/>
    <x v="6"/>
    <x v="0"/>
    <s v="B"/>
  </r>
  <r>
    <n v="144809"/>
    <x v="1"/>
    <x v="0"/>
    <x v="0"/>
    <x v="0"/>
    <x v="4"/>
    <x v="151"/>
    <x v="0"/>
    <x v="0"/>
    <s v="Tesseramento"/>
    <x v="1"/>
    <x v="7"/>
    <x v="0"/>
    <s v="B"/>
  </r>
  <r>
    <n v="102703"/>
    <x v="0"/>
    <x v="0"/>
    <x v="0"/>
    <x v="0"/>
    <x v="4"/>
    <x v="151"/>
    <x v="0"/>
    <x v="0"/>
    <s v="Tesseramento"/>
    <x v="1"/>
    <x v="0"/>
    <x v="0"/>
    <m/>
  </r>
  <r>
    <n v="63494"/>
    <x v="0"/>
    <x v="0"/>
    <x v="0"/>
    <x v="0"/>
    <x v="4"/>
    <x v="151"/>
    <x v="0"/>
    <x v="0"/>
    <s v="Tesseramento"/>
    <x v="1"/>
    <x v="0"/>
    <x v="0"/>
    <m/>
  </r>
  <r>
    <n v="95463"/>
    <x v="0"/>
    <x v="0"/>
    <x v="0"/>
    <x v="0"/>
    <x v="4"/>
    <x v="151"/>
    <x v="0"/>
    <x v="0"/>
    <s v="Tesseramento"/>
    <x v="1"/>
    <x v="4"/>
    <x v="0"/>
    <m/>
  </r>
  <r>
    <n v="123349"/>
    <x v="0"/>
    <x v="0"/>
    <x v="0"/>
    <x v="0"/>
    <x v="4"/>
    <x v="151"/>
    <x v="0"/>
    <x v="0"/>
    <s v="Tesseramento"/>
    <x v="1"/>
    <x v="0"/>
    <x v="0"/>
    <m/>
  </r>
  <r>
    <n v="39388"/>
    <x v="0"/>
    <x v="0"/>
    <x v="0"/>
    <x v="0"/>
    <x v="4"/>
    <x v="151"/>
    <x v="0"/>
    <x v="0"/>
    <s v="Tesseramento"/>
    <x v="1"/>
    <x v="0"/>
    <x v="0"/>
    <m/>
  </r>
  <r>
    <n v="233656"/>
    <x v="0"/>
    <x v="0"/>
    <x v="1"/>
    <x v="0"/>
    <x v="7"/>
    <x v="33"/>
    <x v="0"/>
    <x v="0"/>
    <s v="Tesseramento"/>
    <x v="1"/>
    <x v="4"/>
    <x v="0"/>
    <m/>
  </r>
  <r>
    <n v="228935"/>
    <x v="1"/>
    <x v="0"/>
    <x v="0"/>
    <x v="1"/>
    <x v="4"/>
    <x v="151"/>
    <x v="0"/>
    <x v="0"/>
    <s v="Tesseramento"/>
    <x v="1"/>
    <x v="5"/>
    <x v="0"/>
    <m/>
  </r>
  <r>
    <n v="200733"/>
    <x v="1"/>
    <x v="0"/>
    <x v="0"/>
    <x v="0"/>
    <x v="4"/>
    <x v="151"/>
    <x v="0"/>
    <x v="0"/>
    <s v="Tesseramento"/>
    <x v="1"/>
    <x v="7"/>
    <x v="0"/>
    <s v="B"/>
  </r>
  <r>
    <n v="7737"/>
    <x v="0"/>
    <x v="0"/>
    <x v="0"/>
    <x v="0"/>
    <x v="4"/>
    <x v="151"/>
    <x v="0"/>
    <x v="0"/>
    <s v="Tesseramento"/>
    <x v="1"/>
    <x v="4"/>
    <x v="0"/>
    <m/>
  </r>
  <r>
    <n v="7738"/>
    <x v="0"/>
    <x v="0"/>
    <x v="0"/>
    <x v="0"/>
    <x v="4"/>
    <x v="151"/>
    <x v="0"/>
    <x v="1"/>
    <s v="Tesseramento"/>
    <x v="1"/>
    <x v="4"/>
    <x v="0"/>
    <m/>
  </r>
  <r>
    <n v="37781"/>
    <x v="0"/>
    <x v="0"/>
    <x v="0"/>
    <x v="0"/>
    <x v="4"/>
    <x v="151"/>
    <x v="0"/>
    <x v="1"/>
    <s v="Tesseramento"/>
    <x v="1"/>
    <x v="4"/>
    <x v="0"/>
    <m/>
  </r>
  <r>
    <n v="76017"/>
    <x v="0"/>
    <x v="0"/>
    <x v="0"/>
    <x v="4"/>
    <x v="4"/>
    <x v="151"/>
    <x v="0"/>
    <x v="0"/>
    <s v="Tesseramento"/>
    <x v="1"/>
    <x v="1"/>
    <x v="0"/>
    <m/>
  </r>
  <r>
    <n v="166177"/>
    <x v="0"/>
    <x v="0"/>
    <x v="0"/>
    <x v="0"/>
    <x v="4"/>
    <x v="151"/>
    <x v="0"/>
    <x v="0"/>
    <s v="Tesseramento"/>
    <x v="1"/>
    <x v="0"/>
    <x v="0"/>
    <m/>
  </r>
  <r>
    <n v="150453"/>
    <x v="0"/>
    <x v="0"/>
    <x v="0"/>
    <x v="0"/>
    <x v="4"/>
    <x v="151"/>
    <x v="0"/>
    <x v="0"/>
    <s v="Tesseramento"/>
    <x v="1"/>
    <x v="0"/>
    <x v="0"/>
    <m/>
  </r>
  <r>
    <n v="15086"/>
    <x v="0"/>
    <x v="0"/>
    <x v="0"/>
    <x v="0"/>
    <x v="4"/>
    <x v="151"/>
    <x v="0"/>
    <x v="1"/>
    <s v="Tesseramento"/>
    <x v="1"/>
    <x v="4"/>
    <x v="0"/>
    <m/>
  </r>
  <r>
    <n v="182193"/>
    <x v="0"/>
    <x v="0"/>
    <x v="0"/>
    <x v="0"/>
    <x v="4"/>
    <x v="151"/>
    <x v="0"/>
    <x v="1"/>
    <s v="Tesseramento"/>
    <x v="1"/>
    <x v="0"/>
    <x v="0"/>
    <m/>
  </r>
  <r>
    <n v="56452"/>
    <x v="0"/>
    <x v="0"/>
    <x v="0"/>
    <x v="0"/>
    <x v="4"/>
    <x v="151"/>
    <x v="0"/>
    <x v="0"/>
    <s v="Tesseramento"/>
    <x v="1"/>
    <x v="0"/>
    <x v="0"/>
    <m/>
  </r>
  <r>
    <n v="178296"/>
    <x v="0"/>
    <x v="0"/>
    <x v="0"/>
    <x v="1"/>
    <x v="4"/>
    <x v="151"/>
    <x v="0"/>
    <x v="0"/>
    <s v="Tesseramento"/>
    <x v="1"/>
    <x v="0"/>
    <x v="0"/>
    <m/>
  </r>
  <r>
    <n v="220505"/>
    <x v="1"/>
    <x v="0"/>
    <x v="0"/>
    <x v="1"/>
    <x v="4"/>
    <x v="151"/>
    <x v="0"/>
    <x v="0"/>
    <s v="Tesseramento"/>
    <x v="1"/>
    <x v="6"/>
    <x v="0"/>
    <m/>
  </r>
  <r>
    <n v="95472"/>
    <x v="0"/>
    <x v="0"/>
    <x v="0"/>
    <x v="0"/>
    <x v="4"/>
    <x v="151"/>
    <x v="0"/>
    <x v="1"/>
    <s v="Tesseramento"/>
    <x v="1"/>
    <x v="4"/>
    <x v="0"/>
    <m/>
  </r>
  <r>
    <n v="176973"/>
    <x v="0"/>
    <x v="0"/>
    <x v="0"/>
    <x v="0"/>
    <x v="4"/>
    <x v="151"/>
    <x v="0"/>
    <x v="1"/>
    <s v="Tesseramento"/>
    <x v="1"/>
    <x v="0"/>
    <x v="0"/>
    <m/>
  </r>
  <r>
    <n v="171037"/>
    <x v="1"/>
    <x v="0"/>
    <x v="0"/>
    <x v="0"/>
    <x v="4"/>
    <x v="151"/>
    <x v="0"/>
    <x v="0"/>
    <s v="Tesseramento"/>
    <x v="1"/>
    <x v="5"/>
    <x v="0"/>
    <s v="B"/>
  </r>
  <r>
    <n v="195848"/>
    <x v="1"/>
    <x v="0"/>
    <x v="0"/>
    <x v="0"/>
    <x v="4"/>
    <x v="151"/>
    <x v="0"/>
    <x v="1"/>
    <s v="Tesseramento"/>
    <x v="1"/>
    <x v="5"/>
    <x v="0"/>
    <s v="B"/>
  </r>
  <r>
    <n v="176366"/>
    <x v="0"/>
    <x v="0"/>
    <x v="0"/>
    <x v="0"/>
    <x v="4"/>
    <x v="151"/>
    <x v="0"/>
    <x v="0"/>
    <s v="Tesseramento"/>
    <x v="1"/>
    <x v="0"/>
    <x v="0"/>
    <m/>
  </r>
  <r>
    <n v="182195"/>
    <x v="0"/>
    <x v="0"/>
    <x v="0"/>
    <x v="1"/>
    <x v="4"/>
    <x v="151"/>
    <x v="0"/>
    <x v="0"/>
    <s v="Tesseramento"/>
    <x v="1"/>
    <x v="0"/>
    <x v="0"/>
    <m/>
  </r>
  <r>
    <n v="171805"/>
    <x v="1"/>
    <x v="0"/>
    <x v="0"/>
    <x v="0"/>
    <x v="4"/>
    <x v="151"/>
    <x v="0"/>
    <x v="0"/>
    <s v="Tesseramento"/>
    <x v="1"/>
    <x v="7"/>
    <x v="0"/>
    <s v="B"/>
  </r>
  <r>
    <n v="150555"/>
    <x v="0"/>
    <x v="0"/>
    <x v="0"/>
    <x v="0"/>
    <x v="4"/>
    <x v="151"/>
    <x v="0"/>
    <x v="1"/>
    <s v="Tesseramento"/>
    <x v="1"/>
    <x v="3"/>
    <x v="0"/>
    <m/>
  </r>
  <r>
    <n v="213409"/>
    <x v="0"/>
    <x v="0"/>
    <x v="0"/>
    <x v="0"/>
    <x v="4"/>
    <x v="151"/>
    <x v="0"/>
    <x v="0"/>
    <s v="Tesseramento"/>
    <x v="1"/>
    <x v="0"/>
    <x v="0"/>
    <m/>
  </r>
  <r>
    <n v="233728"/>
    <x v="0"/>
    <x v="0"/>
    <x v="1"/>
    <x v="0"/>
    <x v="2"/>
    <x v="157"/>
    <x v="0"/>
    <x v="0"/>
    <s v="Tesseramento"/>
    <x v="1"/>
    <x v="0"/>
    <x v="0"/>
    <m/>
  </r>
  <r>
    <n v="233729"/>
    <x v="1"/>
    <x v="0"/>
    <x v="1"/>
    <x v="1"/>
    <x v="2"/>
    <x v="157"/>
    <x v="0"/>
    <x v="0"/>
    <s v="Tesseramento"/>
    <x v="1"/>
    <x v="7"/>
    <x v="0"/>
    <m/>
  </r>
  <r>
    <n v="228393"/>
    <x v="0"/>
    <x v="0"/>
    <x v="0"/>
    <x v="0"/>
    <x v="2"/>
    <x v="157"/>
    <x v="0"/>
    <x v="0"/>
    <s v="Tesseramento"/>
    <x v="1"/>
    <x v="0"/>
    <x v="0"/>
    <m/>
  </r>
  <r>
    <n v="215778"/>
    <x v="0"/>
    <x v="0"/>
    <x v="0"/>
    <x v="0"/>
    <x v="11"/>
    <x v="280"/>
    <x v="0"/>
    <x v="0"/>
    <s v="Tesseramento"/>
    <x v="0"/>
    <x v="3"/>
    <x v="0"/>
    <m/>
  </r>
  <r>
    <n v="190432"/>
    <x v="0"/>
    <x v="0"/>
    <x v="0"/>
    <x v="0"/>
    <x v="7"/>
    <x v="44"/>
    <x v="0"/>
    <x v="0"/>
    <s v="Tesseramento"/>
    <x v="1"/>
    <x v="4"/>
    <x v="0"/>
    <m/>
  </r>
  <r>
    <n v="172680"/>
    <x v="0"/>
    <x v="0"/>
    <x v="0"/>
    <x v="0"/>
    <x v="7"/>
    <x v="44"/>
    <x v="0"/>
    <x v="0"/>
    <s v="Tesseramento"/>
    <x v="1"/>
    <x v="3"/>
    <x v="0"/>
    <m/>
  </r>
  <r>
    <n v="172682"/>
    <x v="0"/>
    <x v="0"/>
    <x v="0"/>
    <x v="0"/>
    <x v="7"/>
    <x v="44"/>
    <x v="0"/>
    <x v="1"/>
    <s v="Tesseramento"/>
    <x v="1"/>
    <x v="3"/>
    <x v="0"/>
    <m/>
  </r>
  <r>
    <n v="166616"/>
    <x v="0"/>
    <x v="0"/>
    <x v="0"/>
    <x v="0"/>
    <x v="7"/>
    <x v="44"/>
    <x v="0"/>
    <x v="0"/>
    <s v="Tesseramento"/>
    <x v="1"/>
    <x v="0"/>
    <x v="0"/>
    <m/>
  </r>
  <r>
    <n v="233543"/>
    <x v="0"/>
    <x v="0"/>
    <x v="1"/>
    <x v="1"/>
    <x v="7"/>
    <x v="44"/>
    <x v="0"/>
    <x v="1"/>
    <s v="Tesseramento"/>
    <x v="1"/>
    <x v="0"/>
    <x v="0"/>
    <m/>
  </r>
  <r>
    <n v="233544"/>
    <x v="0"/>
    <x v="0"/>
    <x v="1"/>
    <x v="1"/>
    <x v="7"/>
    <x v="44"/>
    <x v="0"/>
    <x v="0"/>
    <s v="Tesseramento"/>
    <x v="1"/>
    <x v="0"/>
    <x v="0"/>
    <m/>
  </r>
  <r>
    <n v="157054"/>
    <x v="0"/>
    <x v="0"/>
    <x v="0"/>
    <x v="0"/>
    <x v="7"/>
    <x v="44"/>
    <x v="0"/>
    <x v="0"/>
    <s v="Tesseramento"/>
    <x v="1"/>
    <x v="4"/>
    <x v="0"/>
    <m/>
  </r>
  <r>
    <n v="193509"/>
    <x v="0"/>
    <x v="0"/>
    <x v="0"/>
    <x v="0"/>
    <x v="7"/>
    <x v="44"/>
    <x v="0"/>
    <x v="0"/>
    <s v="Tesseramento"/>
    <x v="1"/>
    <x v="4"/>
    <x v="0"/>
    <m/>
  </r>
  <r>
    <n v="203599"/>
    <x v="0"/>
    <x v="0"/>
    <x v="0"/>
    <x v="1"/>
    <x v="7"/>
    <x v="44"/>
    <x v="0"/>
    <x v="1"/>
    <s v="Tesseramento"/>
    <x v="1"/>
    <x v="4"/>
    <x v="0"/>
    <m/>
  </r>
  <r>
    <n v="196137"/>
    <x v="0"/>
    <x v="0"/>
    <x v="0"/>
    <x v="0"/>
    <x v="7"/>
    <x v="44"/>
    <x v="0"/>
    <x v="0"/>
    <s v="Tesseramento"/>
    <x v="1"/>
    <x v="0"/>
    <x v="0"/>
    <m/>
  </r>
  <r>
    <n v="203668"/>
    <x v="0"/>
    <x v="0"/>
    <x v="0"/>
    <x v="0"/>
    <x v="7"/>
    <x v="44"/>
    <x v="0"/>
    <x v="0"/>
    <s v="Tesseramento"/>
    <x v="1"/>
    <x v="0"/>
    <x v="0"/>
    <m/>
  </r>
  <r>
    <n v="72522"/>
    <x v="0"/>
    <x v="0"/>
    <x v="0"/>
    <x v="0"/>
    <x v="7"/>
    <x v="44"/>
    <x v="0"/>
    <x v="0"/>
    <s v="Tesseramento"/>
    <x v="1"/>
    <x v="0"/>
    <x v="0"/>
    <m/>
  </r>
  <r>
    <n v="190626"/>
    <x v="0"/>
    <x v="0"/>
    <x v="0"/>
    <x v="0"/>
    <x v="7"/>
    <x v="44"/>
    <x v="0"/>
    <x v="0"/>
    <s v="Tesseramento"/>
    <x v="1"/>
    <x v="0"/>
    <x v="0"/>
    <m/>
  </r>
  <r>
    <n v="228392"/>
    <x v="0"/>
    <x v="0"/>
    <x v="0"/>
    <x v="1"/>
    <x v="2"/>
    <x v="157"/>
    <x v="0"/>
    <x v="0"/>
    <s v="Tesseramento"/>
    <x v="1"/>
    <x v="1"/>
    <x v="0"/>
    <m/>
  </r>
  <r>
    <n v="214135"/>
    <x v="0"/>
    <x v="0"/>
    <x v="0"/>
    <x v="0"/>
    <x v="7"/>
    <x v="44"/>
    <x v="0"/>
    <x v="0"/>
    <s v="Tesseramento"/>
    <x v="1"/>
    <x v="3"/>
    <x v="0"/>
    <m/>
  </r>
  <r>
    <n v="165274"/>
    <x v="0"/>
    <x v="0"/>
    <x v="0"/>
    <x v="0"/>
    <x v="12"/>
    <x v="314"/>
    <x v="0"/>
    <x v="0"/>
    <s v="Tesseramento"/>
    <x v="0"/>
    <x v="4"/>
    <x v="0"/>
    <m/>
  </r>
  <r>
    <n v="125984"/>
    <x v="0"/>
    <x v="0"/>
    <x v="0"/>
    <x v="0"/>
    <x v="12"/>
    <x v="314"/>
    <x v="0"/>
    <x v="0"/>
    <s v="Tesseramento"/>
    <x v="0"/>
    <x v="3"/>
    <x v="0"/>
    <m/>
  </r>
  <r>
    <n v="186922"/>
    <x v="0"/>
    <x v="0"/>
    <x v="0"/>
    <x v="0"/>
    <x v="12"/>
    <x v="314"/>
    <x v="0"/>
    <x v="0"/>
    <s v="Tesseramento"/>
    <x v="0"/>
    <x v="0"/>
    <x v="0"/>
    <m/>
  </r>
  <r>
    <n v="31947"/>
    <x v="0"/>
    <x v="0"/>
    <x v="0"/>
    <x v="0"/>
    <x v="12"/>
    <x v="314"/>
    <x v="0"/>
    <x v="0"/>
    <s v="Tesseramento"/>
    <x v="0"/>
    <x v="3"/>
    <x v="0"/>
    <m/>
  </r>
  <r>
    <n v="216648"/>
    <x v="0"/>
    <x v="0"/>
    <x v="0"/>
    <x v="3"/>
    <x v="12"/>
    <x v="314"/>
    <x v="0"/>
    <x v="0"/>
    <s v="Tesseramento"/>
    <x v="0"/>
    <x v="3"/>
    <x v="0"/>
    <m/>
  </r>
  <r>
    <n v="199348"/>
    <x v="0"/>
    <x v="0"/>
    <x v="0"/>
    <x v="1"/>
    <x v="12"/>
    <x v="314"/>
    <x v="0"/>
    <x v="0"/>
    <s v="Tesseramento"/>
    <x v="0"/>
    <x v="1"/>
    <x v="0"/>
    <m/>
  </r>
  <r>
    <n v="233852"/>
    <x v="0"/>
    <x v="0"/>
    <x v="1"/>
    <x v="1"/>
    <x v="12"/>
    <x v="314"/>
    <x v="0"/>
    <x v="0"/>
    <s v="Tesseramento"/>
    <x v="0"/>
    <x v="0"/>
    <x v="0"/>
    <m/>
  </r>
  <r>
    <n v="233538"/>
    <x v="0"/>
    <x v="0"/>
    <x v="1"/>
    <x v="1"/>
    <x v="7"/>
    <x v="44"/>
    <x v="0"/>
    <x v="0"/>
    <s v="Tesseramento"/>
    <x v="1"/>
    <x v="0"/>
    <x v="0"/>
    <m/>
  </r>
  <r>
    <n v="137830"/>
    <x v="0"/>
    <x v="0"/>
    <x v="0"/>
    <x v="0"/>
    <x v="7"/>
    <x v="44"/>
    <x v="0"/>
    <x v="0"/>
    <s v="Tesseramento"/>
    <x v="1"/>
    <x v="0"/>
    <x v="0"/>
    <m/>
  </r>
  <r>
    <n v="153845"/>
    <x v="1"/>
    <x v="0"/>
    <x v="2"/>
    <x v="2"/>
    <x v="7"/>
    <x v="44"/>
    <x v="0"/>
    <x v="0"/>
    <s v="Tesseramento"/>
    <x v="1"/>
    <x v="7"/>
    <x v="0"/>
    <m/>
  </r>
  <r>
    <n v="233539"/>
    <x v="1"/>
    <x v="0"/>
    <x v="1"/>
    <x v="2"/>
    <x v="7"/>
    <x v="44"/>
    <x v="0"/>
    <x v="0"/>
    <s v="Tesseramento"/>
    <x v="1"/>
    <x v="5"/>
    <x v="0"/>
    <m/>
  </r>
  <r>
    <n v="233540"/>
    <x v="0"/>
    <x v="0"/>
    <x v="1"/>
    <x v="0"/>
    <x v="7"/>
    <x v="44"/>
    <x v="0"/>
    <x v="0"/>
    <s v="Tesseramento"/>
    <x v="1"/>
    <x v="3"/>
    <x v="0"/>
    <m/>
  </r>
  <r>
    <n v="233611"/>
    <x v="0"/>
    <x v="0"/>
    <x v="1"/>
    <x v="0"/>
    <x v="11"/>
    <x v="280"/>
    <x v="0"/>
    <x v="0"/>
    <s v="Tesseramento"/>
    <x v="0"/>
    <x v="1"/>
    <x v="0"/>
    <m/>
  </r>
  <r>
    <n v="204747"/>
    <x v="0"/>
    <x v="0"/>
    <x v="0"/>
    <x v="0"/>
    <x v="7"/>
    <x v="44"/>
    <x v="0"/>
    <x v="1"/>
    <s v="Tesseramento"/>
    <x v="1"/>
    <x v="0"/>
    <x v="0"/>
    <m/>
  </r>
  <r>
    <n v="226199"/>
    <x v="0"/>
    <x v="0"/>
    <x v="0"/>
    <x v="1"/>
    <x v="7"/>
    <x v="44"/>
    <x v="0"/>
    <x v="0"/>
    <s v="Tesseramento"/>
    <x v="1"/>
    <x v="0"/>
    <x v="0"/>
    <m/>
  </r>
  <r>
    <n v="226198"/>
    <x v="1"/>
    <x v="0"/>
    <x v="0"/>
    <x v="0"/>
    <x v="7"/>
    <x v="44"/>
    <x v="0"/>
    <x v="0"/>
    <s v="Tesseramento"/>
    <x v="1"/>
    <x v="5"/>
    <x v="0"/>
    <m/>
  </r>
  <r>
    <n v="233541"/>
    <x v="0"/>
    <x v="0"/>
    <x v="1"/>
    <x v="2"/>
    <x v="7"/>
    <x v="44"/>
    <x v="0"/>
    <x v="0"/>
    <s v="Tesseramento"/>
    <x v="1"/>
    <x v="0"/>
    <x v="0"/>
    <m/>
  </r>
  <r>
    <n v="83334"/>
    <x v="0"/>
    <x v="0"/>
    <x v="0"/>
    <x v="0"/>
    <x v="7"/>
    <x v="44"/>
    <x v="0"/>
    <x v="0"/>
    <s v="Tesseramento"/>
    <x v="1"/>
    <x v="4"/>
    <x v="0"/>
    <m/>
  </r>
  <r>
    <n v="226207"/>
    <x v="0"/>
    <x v="0"/>
    <x v="0"/>
    <x v="0"/>
    <x v="7"/>
    <x v="44"/>
    <x v="0"/>
    <x v="0"/>
    <s v="Tesseramento"/>
    <x v="1"/>
    <x v="0"/>
    <x v="0"/>
    <m/>
  </r>
  <r>
    <n v="226210"/>
    <x v="0"/>
    <x v="0"/>
    <x v="0"/>
    <x v="0"/>
    <x v="7"/>
    <x v="44"/>
    <x v="0"/>
    <x v="1"/>
    <s v="Tesseramento"/>
    <x v="1"/>
    <x v="0"/>
    <x v="0"/>
    <m/>
  </r>
  <r>
    <n v="233547"/>
    <x v="0"/>
    <x v="0"/>
    <x v="1"/>
    <x v="1"/>
    <x v="7"/>
    <x v="44"/>
    <x v="0"/>
    <x v="0"/>
    <s v="Tesseramento"/>
    <x v="1"/>
    <x v="0"/>
    <x v="0"/>
    <m/>
  </r>
  <r>
    <n v="54890"/>
    <x v="0"/>
    <x v="0"/>
    <x v="0"/>
    <x v="0"/>
    <x v="7"/>
    <x v="44"/>
    <x v="0"/>
    <x v="0"/>
    <s v="Tesseramento"/>
    <x v="1"/>
    <x v="4"/>
    <x v="0"/>
    <m/>
  </r>
  <r>
    <n v="166097"/>
    <x v="0"/>
    <x v="0"/>
    <x v="0"/>
    <x v="1"/>
    <x v="7"/>
    <x v="44"/>
    <x v="0"/>
    <x v="1"/>
    <s v="Tesseramento"/>
    <x v="1"/>
    <x v="0"/>
    <x v="0"/>
    <m/>
  </r>
  <r>
    <n v="216959"/>
    <x v="0"/>
    <x v="0"/>
    <x v="0"/>
    <x v="0"/>
    <x v="7"/>
    <x v="44"/>
    <x v="0"/>
    <x v="0"/>
    <s v="Tesseramento"/>
    <x v="1"/>
    <x v="0"/>
    <x v="0"/>
    <m/>
  </r>
  <r>
    <n v="229518"/>
    <x v="0"/>
    <x v="0"/>
    <x v="0"/>
    <x v="0"/>
    <x v="7"/>
    <x v="44"/>
    <x v="0"/>
    <x v="0"/>
    <s v="Tesseramento"/>
    <x v="1"/>
    <x v="3"/>
    <x v="0"/>
    <m/>
  </r>
  <r>
    <n v="195190"/>
    <x v="0"/>
    <x v="0"/>
    <x v="0"/>
    <x v="0"/>
    <x v="7"/>
    <x v="44"/>
    <x v="0"/>
    <x v="0"/>
    <s v="Tesseramento"/>
    <x v="1"/>
    <x v="3"/>
    <x v="0"/>
    <m/>
  </r>
  <r>
    <n v="226217"/>
    <x v="0"/>
    <x v="0"/>
    <x v="0"/>
    <x v="0"/>
    <x v="7"/>
    <x v="44"/>
    <x v="0"/>
    <x v="0"/>
    <s v="Tesseramento"/>
    <x v="1"/>
    <x v="1"/>
    <x v="0"/>
    <m/>
  </r>
  <r>
    <n v="229519"/>
    <x v="0"/>
    <x v="0"/>
    <x v="0"/>
    <x v="0"/>
    <x v="7"/>
    <x v="44"/>
    <x v="0"/>
    <x v="0"/>
    <s v="Tesseramento"/>
    <x v="1"/>
    <x v="3"/>
    <x v="0"/>
    <m/>
  </r>
  <r>
    <n v="226215"/>
    <x v="0"/>
    <x v="0"/>
    <x v="0"/>
    <x v="0"/>
    <x v="7"/>
    <x v="44"/>
    <x v="0"/>
    <x v="0"/>
    <s v="Tesseramento"/>
    <x v="1"/>
    <x v="1"/>
    <x v="0"/>
    <m/>
  </r>
  <r>
    <n v="229008"/>
    <x v="0"/>
    <x v="0"/>
    <x v="0"/>
    <x v="1"/>
    <x v="7"/>
    <x v="44"/>
    <x v="0"/>
    <x v="0"/>
    <s v="Tesseramento"/>
    <x v="1"/>
    <x v="1"/>
    <x v="0"/>
    <m/>
  </r>
  <r>
    <n v="145908"/>
    <x v="0"/>
    <x v="0"/>
    <x v="0"/>
    <x v="0"/>
    <x v="7"/>
    <x v="44"/>
    <x v="0"/>
    <x v="0"/>
    <s v="Tesseramento"/>
    <x v="1"/>
    <x v="0"/>
    <x v="0"/>
    <m/>
  </r>
  <r>
    <n v="165264"/>
    <x v="0"/>
    <x v="0"/>
    <x v="0"/>
    <x v="0"/>
    <x v="7"/>
    <x v="44"/>
    <x v="0"/>
    <x v="0"/>
    <s v="Tesseramento"/>
    <x v="1"/>
    <x v="3"/>
    <x v="0"/>
    <m/>
  </r>
  <r>
    <n v="151694"/>
    <x v="0"/>
    <x v="0"/>
    <x v="0"/>
    <x v="0"/>
    <x v="7"/>
    <x v="44"/>
    <x v="0"/>
    <x v="0"/>
    <s v="Tesseramento"/>
    <x v="1"/>
    <x v="3"/>
    <x v="0"/>
    <m/>
  </r>
  <r>
    <n v="180724"/>
    <x v="0"/>
    <x v="0"/>
    <x v="0"/>
    <x v="0"/>
    <x v="7"/>
    <x v="44"/>
    <x v="0"/>
    <x v="1"/>
    <s v="Tesseramento"/>
    <x v="1"/>
    <x v="3"/>
    <x v="0"/>
    <m/>
  </r>
  <r>
    <n v="65498"/>
    <x v="0"/>
    <x v="0"/>
    <x v="0"/>
    <x v="0"/>
    <x v="7"/>
    <x v="45"/>
    <x v="0"/>
    <x v="0"/>
    <s v="Tesseramento"/>
    <x v="1"/>
    <x v="0"/>
    <x v="0"/>
    <m/>
  </r>
  <r>
    <n v="187290"/>
    <x v="0"/>
    <x v="0"/>
    <x v="0"/>
    <x v="3"/>
    <x v="7"/>
    <x v="45"/>
    <x v="0"/>
    <x v="0"/>
    <s v="Tesseramento"/>
    <x v="1"/>
    <x v="4"/>
    <x v="0"/>
    <m/>
  </r>
  <r>
    <n v="175993"/>
    <x v="0"/>
    <x v="0"/>
    <x v="0"/>
    <x v="0"/>
    <x v="7"/>
    <x v="45"/>
    <x v="0"/>
    <x v="0"/>
    <s v="Tesseramento"/>
    <x v="1"/>
    <x v="3"/>
    <x v="0"/>
    <m/>
  </r>
  <r>
    <n v="22101"/>
    <x v="0"/>
    <x v="0"/>
    <x v="0"/>
    <x v="0"/>
    <x v="7"/>
    <x v="45"/>
    <x v="0"/>
    <x v="0"/>
    <s v="Tesseramento"/>
    <x v="1"/>
    <x v="4"/>
    <x v="0"/>
    <m/>
  </r>
  <r>
    <n v="125404"/>
    <x v="0"/>
    <x v="0"/>
    <x v="0"/>
    <x v="0"/>
    <x v="7"/>
    <x v="45"/>
    <x v="0"/>
    <x v="0"/>
    <s v="Tesseramento"/>
    <x v="1"/>
    <x v="4"/>
    <x v="0"/>
    <m/>
  </r>
  <r>
    <n v="201128"/>
    <x v="0"/>
    <x v="0"/>
    <x v="0"/>
    <x v="0"/>
    <x v="7"/>
    <x v="45"/>
    <x v="0"/>
    <x v="0"/>
    <s v="Tesseramento"/>
    <x v="1"/>
    <x v="0"/>
    <x v="0"/>
    <m/>
  </r>
  <r>
    <n v="189435"/>
    <x v="0"/>
    <x v="0"/>
    <x v="0"/>
    <x v="0"/>
    <x v="7"/>
    <x v="45"/>
    <x v="0"/>
    <x v="0"/>
    <s v="Tesseramento"/>
    <x v="1"/>
    <x v="0"/>
    <x v="0"/>
    <m/>
  </r>
  <r>
    <n v="165183"/>
    <x v="0"/>
    <x v="0"/>
    <x v="0"/>
    <x v="0"/>
    <x v="7"/>
    <x v="45"/>
    <x v="0"/>
    <x v="0"/>
    <s v="Tesseramento"/>
    <x v="1"/>
    <x v="4"/>
    <x v="0"/>
    <m/>
  </r>
  <r>
    <n v="232456"/>
    <x v="0"/>
    <x v="0"/>
    <x v="0"/>
    <x v="1"/>
    <x v="7"/>
    <x v="45"/>
    <x v="0"/>
    <x v="0"/>
    <s v="Tesseramento"/>
    <x v="1"/>
    <x v="0"/>
    <x v="0"/>
    <m/>
  </r>
  <r>
    <n v="215581"/>
    <x v="0"/>
    <x v="0"/>
    <x v="0"/>
    <x v="0"/>
    <x v="7"/>
    <x v="45"/>
    <x v="0"/>
    <x v="0"/>
    <s v="Tesseramento"/>
    <x v="1"/>
    <x v="1"/>
    <x v="0"/>
    <m/>
  </r>
  <r>
    <n v="108700"/>
    <x v="0"/>
    <x v="0"/>
    <x v="0"/>
    <x v="0"/>
    <x v="7"/>
    <x v="45"/>
    <x v="0"/>
    <x v="0"/>
    <s v="Tesseramento"/>
    <x v="1"/>
    <x v="0"/>
    <x v="0"/>
    <m/>
  </r>
  <r>
    <n v="43029"/>
    <x v="0"/>
    <x v="0"/>
    <x v="0"/>
    <x v="1"/>
    <x v="7"/>
    <x v="45"/>
    <x v="0"/>
    <x v="0"/>
    <s v="Tesseramento"/>
    <x v="1"/>
    <x v="4"/>
    <x v="0"/>
    <m/>
  </r>
  <r>
    <n v="15135"/>
    <x v="0"/>
    <x v="0"/>
    <x v="0"/>
    <x v="0"/>
    <x v="7"/>
    <x v="45"/>
    <x v="0"/>
    <x v="0"/>
    <s v="Tesseramento"/>
    <x v="1"/>
    <x v="4"/>
    <x v="0"/>
    <m/>
  </r>
  <r>
    <n v="115575"/>
    <x v="0"/>
    <x v="0"/>
    <x v="0"/>
    <x v="1"/>
    <x v="7"/>
    <x v="45"/>
    <x v="0"/>
    <x v="0"/>
    <s v="Tesseramento"/>
    <x v="1"/>
    <x v="0"/>
    <x v="0"/>
    <m/>
  </r>
  <r>
    <n v="223675"/>
    <x v="0"/>
    <x v="0"/>
    <x v="0"/>
    <x v="3"/>
    <x v="7"/>
    <x v="45"/>
    <x v="0"/>
    <x v="0"/>
    <s v="Tesseramento"/>
    <x v="1"/>
    <x v="4"/>
    <x v="0"/>
    <m/>
  </r>
  <r>
    <n v="205056"/>
    <x v="0"/>
    <x v="0"/>
    <x v="0"/>
    <x v="3"/>
    <x v="7"/>
    <x v="45"/>
    <x v="0"/>
    <x v="0"/>
    <s v="Tesseramento"/>
    <x v="1"/>
    <x v="1"/>
    <x v="0"/>
    <m/>
  </r>
  <r>
    <n v="31192"/>
    <x v="0"/>
    <x v="0"/>
    <x v="0"/>
    <x v="0"/>
    <x v="7"/>
    <x v="45"/>
    <x v="0"/>
    <x v="0"/>
    <s v="Tesseramento"/>
    <x v="1"/>
    <x v="3"/>
    <x v="0"/>
    <m/>
  </r>
  <r>
    <n v="215620"/>
    <x v="0"/>
    <x v="0"/>
    <x v="0"/>
    <x v="1"/>
    <x v="7"/>
    <x v="45"/>
    <x v="0"/>
    <x v="0"/>
    <s v="Tesseramento"/>
    <x v="1"/>
    <x v="0"/>
    <x v="0"/>
    <m/>
  </r>
  <r>
    <n v="16646"/>
    <x v="0"/>
    <x v="0"/>
    <x v="0"/>
    <x v="0"/>
    <x v="7"/>
    <x v="45"/>
    <x v="0"/>
    <x v="0"/>
    <s v="Tesseramento"/>
    <x v="1"/>
    <x v="0"/>
    <x v="0"/>
    <m/>
  </r>
  <r>
    <n v="22115"/>
    <x v="0"/>
    <x v="0"/>
    <x v="0"/>
    <x v="0"/>
    <x v="7"/>
    <x v="45"/>
    <x v="0"/>
    <x v="1"/>
    <s v="Tesseramento"/>
    <x v="1"/>
    <x v="3"/>
    <x v="0"/>
    <m/>
  </r>
  <r>
    <n v="89212"/>
    <x v="0"/>
    <x v="0"/>
    <x v="0"/>
    <x v="0"/>
    <x v="7"/>
    <x v="45"/>
    <x v="0"/>
    <x v="0"/>
    <s v="Tesseramento"/>
    <x v="1"/>
    <x v="4"/>
    <x v="0"/>
    <m/>
  </r>
  <r>
    <n v="178452"/>
    <x v="0"/>
    <x v="0"/>
    <x v="0"/>
    <x v="0"/>
    <x v="7"/>
    <x v="45"/>
    <x v="0"/>
    <x v="0"/>
    <s v="Tesseramento"/>
    <x v="1"/>
    <x v="4"/>
    <x v="0"/>
    <m/>
  </r>
  <r>
    <n v="115578"/>
    <x v="0"/>
    <x v="0"/>
    <x v="0"/>
    <x v="0"/>
    <x v="7"/>
    <x v="45"/>
    <x v="0"/>
    <x v="0"/>
    <s v="Tesseramento"/>
    <x v="1"/>
    <x v="4"/>
    <x v="0"/>
    <m/>
  </r>
  <r>
    <n v="203531"/>
    <x v="0"/>
    <x v="0"/>
    <x v="0"/>
    <x v="1"/>
    <x v="7"/>
    <x v="45"/>
    <x v="0"/>
    <x v="0"/>
    <s v="Tesseramento"/>
    <x v="1"/>
    <x v="4"/>
    <x v="0"/>
    <m/>
  </r>
  <r>
    <n v="122214"/>
    <x v="0"/>
    <x v="0"/>
    <x v="0"/>
    <x v="0"/>
    <x v="7"/>
    <x v="45"/>
    <x v="0"/>
    <x v="0"/>
    <s v="Tesseramento"/>
    <x v="1"/>
    <x v="4"/>
    <x v="0"/>
    <m/>
  </r>
  <r>
    <n v="163692"/>
    <x v="1"/>
    <x v="0"/>
    <x v="0"/>
    <x v="0"/>
    <x v="7"/>
    <x v="45"/>
    <x v="0"/>
    <x v="0"/>
    <s v="Tesseramento"/>
    <x v="1"/>
    <x v="6"/>
    <x v="0"/>
    <s v="B"/>
  </r>
  <r>
    <n v="16542"/>
    <x v="0"/>
    <x v="0"/>
    <x v="0"/>
    <x v="0"/>
    <x v="7"/>
    <x v="45"/>
    <x v="0"/>
    <x v="0"/>
    <s v="Tesseramento"/>
    <x v="1"/>
    <x v="3"/>
    <x v="0"/>
    <m/>
  </r>
  <r>
    <n v="157480"/>
    <x v="0"/>
    <x v="0"/>
    <x v="0"/>
    <x v="0"/>
    <x v="7"/>
    <x v="45"/>
    <x v="0"/>
    <x v="0"/>
    <s v="Tesseramento"/>
    <x v="1"/>
    <x v="4"/>
    <x v="0"/>
    <m/>
  </r>
  <r>
    <n v="80240"/>
    <x v="0"/>
    <x v="0"/>
    <x v="2"/>
    <x v="0"/>
    <x v="7"/>
    <x v="45"/>
    <x v="0"/>
    <x v="1"/>
    <s v="Tesseramento"/>
    <x v="1"/>
    <x v="4"/>
    <x v="0"/>
    <m/>
  </r>
  <r>
    <n v="94547"/>
    <x v="0"/>
    <x v="0"/>
    <x v="0"/>
    <x v="0"/>
    <x v="7"/>
    <x v="45"/>
    <x v="0"/>
    <x v="0"/>
    <s v="Tesseramento"/>
    <x v="1"/>
    <x v="3"/>
    <x v="0"/>
    <m/>
  </r>
  <r>
    <n v="69970"/>
    <x v="0"/>
    <x v="0"/>
    <x v="0"/>
    <x v="0"/>
    <x v="7"/>
    <x v="45"/>
    <x v="0"/>
    <x v="0"/>
    <s v="Tesseramento"/>
    <x v="1"/>
    <x v="4"/>
    <x v="0"/>
    <m/>
  </r>
  <r>
    <n v="58814"/>
    <x v="0"/>
    <x v="0"/>
    <x v="0"/>
    <x v="0"/>
    <x v="7"/>
    <x v="45"/>
    <x v="0"/>
    <x v="1"/>
    <s v="Tesseramento"/>
    <x v="1"/>
    <x v="4"/>
    <x v="0"/>
    <m/>
  </r>
  <r>
    <n v="42963"/>
    <x v="0"/>
    <x v="0"/>
    <x v="0"/>
    <x v="0"/>
    <x v="7"/>
    <x v="45"/>
    <x v="0"/>
    <x v="0"/>
    <s v="Tesseramento"/>
    <x v="1"/>
    <x v="4"/>
    <x v="0"/>
    <m/>
  </r>
  <r>
    <n v="139912"/>
    <x v="0"/>
    <x v="0"/>
    <x v="0"/>
    <x v="1"/>
    <x v="7"/>
    <x v="45"/>
    <x v="0"/>
    <x v="1"/>
    <s v="Tesseramento"/>
    <x v="1"/>
    <x v="4"/>
    <x v="0"/>
    <m/>
  </r>
  <r>
    <n v="151251"/>
    <x v="0"/>
    <x v="0"/>
    <x v="0"/>
    <x v="1"/>
    <x v="7"/>
    <x v="45"/>
    <x v="0"/>
    <x v="0"/>
    <s v="Tesseramento"/>
    <x v="1"/>
    <x v="0"/>
    <x v="0"/>
    <m/>
  </r>
  <r>
    <n v="186930"/>
    <x v="0"/>
    <x v="0"/>
    <x v="0"/>
    <x v="1"/>
    <x v="7"/>
    <x v="45"/>
    <x v="0"/>
    <x v="1"/>
    <s v="Tesseramento"/>
    <x v="1"/>
    <x v="3"/>
    <x v="0"/>
    <m/>
  </r>
  <r>
    <n v="227234"/>
    <x v="1"/>
    <x v="0"/>
    <x v="0"/>
    <x v="2"/>
    <x v="7"/>
    <x v="45"/>
    <x v="0"/>
    <x v="0"/>
    <s v="Tesseramento"/>
    <x v="1"/>
    <x v="5"/>
    <x v="0"/>
    <m/>
  </r>
  <r>
    <n v="139131"/>
    <x v="1"/>
    <x v="0"/>
    <x v="0"/>
    <x v="1"/>
    <x v="7"/>
    <x v="45"/>
    <x v="0"/>
    <x v="0"/>
    <s v="Tesseramento"/>
    <x v="1"/>
    <x v="7"/>
    <x v="0"/>
    <m/>
  </r>
  <r>
    <n v="80408"/>
    <x v="0"/>
    <x v="0"/>
    <x v="0"/>
    <x v="0"/>
    <x v="7"/>
    <x v="45"/>
    <x v="0"/>
    <x v="0"/>
    <s v="Tesseramento"/>
    <x v="1"/>
    <x v="0"/>
    <x v="0"/>
    <m/>
  </r>
  <r>
    <n v="171257"/>
    <x v="0"/>
    <x v="0"/>
    <x v="0"/>
    <x v="0"/>
    <x v="7"/>
    <x v="45"/>
    <x v="0"/>
    <x v="0"/>
    <s v="Tesseramento"/>
    <x v="1"/>
    <x v="0"/>
    <x v="0"/>
    <m/>
  </r>
  <r>
    <n v="188075"/>
    <x v="0"/>
    <x v="0"/>
    <x v="0"/>
    <x v="0"/>
    <x v="7"/>
    <x v="45"/>
    <x v="0"/>
    <x v="0"/>
    <s v="Tesseramento"/>
    <x v="1"/>
    <x v="0"/>
    <x v="0"/>
    <m/>
  </r>
  <r>
    <n v="218712"/>
    <x v="1"/>
    <x v="0"/>
    <x v="0"/>
    <x v="1"/>
    <x v="7"/>
    <x v="45"/>
    <x v="0"/>
    <x v="1"/>
    <s v="Tesseramento"/>
    <x v="1"/>
    <x v="5"/>
    <x v="0"/>
    <m/>
  </r>
  <r>
    <n v="224906"/>
    <x v="1"/>
    <x v="0"/>
    <x v="0"/>
    <x v="1"/>
    <x v="7"/>
    <x v="45"/>
    <x v="0"/>
    <x v="0"/>
    <s v="Tesseramento"/>
    <x v="1"/>
    <x v="5"/>
    <x v="0"/>
    <m/>
  </r>
  <r>
    <n v="203538"/>
    <x v="1"/>
    <x v="0"/>
    <x v="0"/>
    <x v="0"/>
    <x v="7"/>
    <x v="45"/>
    <x v="0"/>
    <x v="0"/>
    <s v="Tesseramento"/>
    <x v="1"/>
    <x v="5"/>
    <x v="0"/>
    <m/>
  </r>
  <r>
    <n v="153915"/>
    <x v="1"/>
    <x v="0"/>
    <x v="0"/>
    <x v="0"/>
    <x v="7"/>
    <x v="45"/>
    <x v="0"/>
    <x v="0"/>
    <s v="Tesseramento"/>
    <x v="1"/>
    <x v="7"/>
    <x v="0"/>
    <s v="B"/>
  </r>
  <r>
    <n v="184446"/>
    <x v="1"/>
    <x v="0"/>
    <x v="0"/>
    <x v="2"/>
    <x v="7"/>
    <x v="45"/>
    <x v="0"/>
    <x v="0"/>
    <s v="Tesseramento"/>
    <x v="1"/>
    <x v="5"/>
    <x v="0"/>
    <m/>
  </r>
  <r>
    <n v="179214"/>
    <x v="1"/>
    <x v="0"/>
    <x v="0"/>
    <x v="0"/>
    <x v="7"/>
    <x v="45"/>
    <x v="0"/>
    <x v="0"/>
    <s v="Tesseramento"/>
    <x v="1"/>
    <x v="5"/>
    <x v="0"/>
    <s v="B"/>
  </r>
  <r>
    <n v="232465"/>
    <x v="1"/>
    <x v="1"/>
    <x v="0"/>
    <x v="2"/>
    <x v="7"/>
    <x v="45"/>
    <x v="0"/>
    <x v="0"/>
    <s v="Tesseramento"/>
    <x v="1"/>
    <x v="6"/>
    <x v="0"/>
    <m/>
  </r>
  <r>
    <n v="151252"/>
    <x v="0"/>
    <x v="0"/>
    <x v="0"/>
    <x v="0"/>
    <x v="7"/>
    <x v="45"/>
    <x v="0"/>
    <x v="0"/>
    <s v="Tesseramento"/>
    <x v="1"/>
    <x v="0"/>
    <x v="0"/>
    <m/>
  </r>
  <r>
    <n v="173604"/>
    <x v="0"/>
    <x v="0"/>
    <x v="0"/>
    <x v="0"/>
    <x v="7"/>
    <x v="45"/>
    <x v="0"/>
    <x v="1"/>
    <s v="Tesseramento"/>
    <x v="1"/>
    <x v="4"/>
    <x v="0"/>
    <m/>
  </r>
  <r>
    <n v="71166"/>
    <x v="0"/>
    <x v="0"/>
    <x v="0"/>
    <x v="0"/>
    <x v="7"/>
    <x v="45"/>
    <x v="0"/>
    <x v="0"/>
    <s v="Tesseramento"/>
    <x v="1"/>
    <x v="3"/>
    <x v="0"/>
    <m/>
  </r>
  <r>
    <n v="127210"/>
    <x v="0"/>
    <x v="0"/>
    <x v="0"/>
    <x v="1"/>
    <x v="7"/>
    <x v="45"/>
    <x v="0"/>
    <x v="0"/>
    <s v="Tesseramento"/>
    <x v="1"/>
    <x v="3"/>
    <x v="0"/>
    <m/>
  </r>
  <r>
    <n v="61334"/>
    <x v="0"/>
    <x v="0"/>
    <x v="0"/>
    <x v="0"/>
    <x v="7"/>
    <x v="45"/>
    <x v="0"/>
    <x v="0"/>
    <s v="Tesseramento"/>
    <x v="1"/>
    <x v="4"/>
    <x v="0"/>
    <m/>
  </r>
  <r>
    <n v="149977"/>
    <x v="0"/>
    <x v="0"/>
    <x v="0"/>
    <x v="0"/>
    <x v="7"/>
    <x v="45"/>
    <x v="0"/>
    <x v="0"/>
    <s v="Tesseramento"/>
    <x v="1"/>
    <x v="0"/>
    <x v="0"/>
    <m/>
  </r>
  <r>
    <n v="218713"/>
    <x v="0"/>
    <x v="0"/>
    <x v="0"/>
    <x v="0"/>
    <x v="7"/>
    <x v="45"/>
    <x v="0"/>
    <x v="0"/>
    <s v="Tesseramento"/>
    <x v="1"/>
    <x v="0"/>
    <x v="0"/>
    <m/>
  </r>
  <r>
    <n v="174707"/>
    <x v="0"/>
    <x v="0"/>
    <x v="0"/>
    <x v="0"/>
    <x v="7"/>
    <x v="45"/>
    <x v="0"/>
    <x v="0"/>
    <s v="Tesseramento"/>
    <x v="1"/>
    <x v="0"/>
    <x v="0"/>
    <m/>
  </r>
  <r>
    <n v="175555"/>
    <x v="0"/>
    <x v="0"/>
    <x v="0"/>
    <x v="0"/>
    <x v="7"/>
    <x v="45"/>
    <x v="0"/>
    <x v="0"/>
    <s v="Tesseramento"/>
    <x v="1"/>
    <x v="1"/>
    <x v="0"/>
    <m/>
  </r>
  <r>
    <n v="24821"/>
    <x v="0"/>
    <x v="0"/>
    <x v="0"/>
    <x v="0"/>
    <x v="7"/>
    <x v="45"/>
    <x v="0"/>
    <x v="0"/>
    <s v="Tesseramento"/>
    <x v="1"/>
    <x v="4"/>
    <x v="0"/>
    <m/>
  </r>
  <r>
    <n v="127211"/>
    <x v="0"/>
    <x v="0"/>
    <x v="0"/>
    <x v="0"/>
    <x v="7"/>
    <x v="45"/>
    <x v="0"/>
    <x v="1"/>
    <s v="Tesseramento"/>
    <x v="1"/>
    <x v="4"/>
    <x v="0"/>
    <m/>
  </r>
  <r>
    <n v="121948"/>
    <x v="0"/>
    <x v="0"/>
    <x v="0"/>
    <x v="0"/>
    <x v="7"/>
    <x v="45"/>
    <x v="0"/>
    <x v="1"/>
    <s v="Tesseramento"/>
    <x v="1"/>
    <x v="0"/>
    <x v="0"/>
    <m/>
  </r>
  <r>
    <n v="166083"/>
    <x v="0"/>
    <x v="0"/>
    <x v="0"/>
    <x v="0"/>
    <x v="7"/>
    <x v="45"/>
    <x v="0"/>
    <x v="0"/>
    <s v="Tesseramento"/>
    <x v="1"/>
    <x v="4"/>
    <x v="0"/>
    <m/>
  </r>
  <r>
    <n v="215621"/>
    <x v="0"/>
    <x v="0"/>
    <x v="0"/>
    <x v="1"/>
    <x v="7"/>
    <x v="45"/>
    <x v="0"/>
    <x v="1"/>
    <s v="Tesseramento"/>
    <x v="1"/>
    <x v="0"/>
    <x v="0"/>
    <m/>
  </r>
  <r>
    <n v="141493"/>
    <x v="0"/>
    <x v="0"/>
    <x v="0"/>
    <x v="1"/>
    <x v="7"/>
    <x v="45"/>
    <x v="0"/>
    <x v="0"/>
    <s v="Tesseramento"/>
    <x v="1"/>
    <x v="4"/>
    <x v="0"/>
    <m/>
  </r>
  <r>
    <n v="16661"/>
    <x v="0"/>
    <x v="0"/>
    <x v="0"/>
    <x v="0"/>
    <x v="7"/>
    <x v="45"/>
    <x v="0"/>
    <x v="0"/>
    <s v="Tesseramento"/>
    <x v="1"/>
    <x v="3"/>
    <x v="0"/>
    <m/>
  </r>
  <r>
    <n v="151253"/>
    <x v="0"/>
    <x v="0"/>
    <x v="0"/>
    <x v="0"/>
    <x v="7"/>
    <x v="45"/>
    <x v="0"/>
    <x v="1"/>
    <s v="Tesseramento"/>
    <x v="1"/>
    <x v="4"/>
    <x v="0"/>
    <m/>
  </r>
  <r>
    <n v="227081"/>
    <x v="0"/>
    <x v="0"/>
    <x v="0"/>
    <x v="0"/>
    <x v="7"/>
    <x v="45"/>
    <x v="0"/>
    <x v="0"/>
    <s v="Tesseramento"/>
    <x v="1"/>
    <x v="3"/>
    <x v="0"/>
    <m/>
  </r>
  <r>
    <n v="87228"/>
    <x v="0"/>
    <x v="0"/>
    <x v="0"/>
    <x v="0"/>
    <x v="7"/>
    <x v="45"/>
    <x v="0"/>
    <x v="0"/>
    <s v="Tesseramento"/>
    <x v="1"/>
    <x v="4"/>
    <x v="0"/>
    <m/>
  </r>
  <r>
    <n v="22137"/>
    <x v="0"/>
    <x v="0"/>
    <x v="0"/>
    <x v="0"/>
    <x v="7"/>
    <x v="45"/>
    <x v="0"/>
    <x v="0"/>
    <s v="Tesseramento"/>
    <x v="1"/>
    <x v="4"/>
    <x v="0"/>
    <m/>
  </r>
  <r>
    <n v="87851"/>
    <x v="0"/>
    <x v="0"/>
    <x v="0"/>
    <x v="0"/>
    <x v="7"/>
    <x v="45"/>
    <x v="0"/>
    <x v="0"/>
    <s v="Tesseramento"/>
    <x v="1"/>
    <x v="3"/>
    <x v="0"/>
    <m/>
  </r>
  <r>
    <n v="80244"/>
    <x v="0"/>
    <x v="0"/>
    <x v="0"/>
    <x v="3"/>
    <x v="7"/>
    <x v="45"/>
    <x v="0"/>
    <x v="1"/>
    <s v="Tesseramento"/>
    <x v="1"/>
    <x v="4"/>
    <x v="0"/>
    <m/>
  </r>
  <r>
    <n v="22138"/>
    <x v="0"/>
    <x v="0"/>
    <x v="0"/>
    <x v="0"/>
    <x v="7"/>
    <x v="45"/>
    <x v="0"/>
    <x v="0"/>
    <s v="Tesseramento"/>
    <x v="1"/>
    <x v="4"/>
    <x v="0"/>
    <m/>
  </r>
  <r>
    <n v="121644"/>
    <x v="0"/>
    <x v="0"/>
    <x v="0"/>
    <x v="0"/>
    <x v="7"/>
    <x v="45"/>
    <x v="0"/>
    <x v="0"/>
    <s v="Tesseramento"/>
    <x v="1"/>
    <x v="0"/>
    <x v="0"/>
    <m/>
  </r>
  <r>
    <n v="197989"/>
    <x v="0"/>
    <x v="0"/>
    <x v="0"/>
    <x v="1"/>
    <x v="7"/>
    <x v="45"/>
    <x v="0"/>
    <x v="0"/>
    <s v="Tesseramento"/>
    <x v="1"/>
    <x v="0"/>
    <x v="0"/>
    <m/>
  </r>
  <r>
    <n v="80245"/>
    <x v="0"/>
    <x v="0"/>
    <x v="0"/>
    <x v="0"/>
    <x v="7"/>
    <x v="45"/>
    <x v="0"/>
    <x v="0"/>
    <s v="Tesseramento"/>
    <x v="1"/>
    <x v="4"/>
    <x v="0"/>
    <m/>
  </r>
  <r>
    <n v="3759"/>
    <x v="0"/>
    <x v="0"/>
    <x v="0"/>
    <x v="0"/>
    <x v="7"/>
    <x v="45"/>
    <x v="0"/>
    <x v="0"/>
    <s v="Tesseramento"/>
    <x v="1"/>
    <x v="0"/>
    <x v="0"/>
    <m/>
  </r>
  <r>
    <n v="124458"/>
    <x v="0"/>
    <x v="0"/>
    <x v="0"/>
    <x v="0"/>
    <x v="7"/>
    <x v="45"/>
    <x v="0"/>
    <x v="0"/>
    <s v="Tesseramento"/>
    <x v="1"/>
    <x v="3"/>
    <x v="0"/>
    <m/>
  </r>
  <r>
    <n v="37771"/>
    <x v="0"/>
    <x v="0"/>
    <x v="0"/>
    <x v="0"/>
    <x v="7"/>
    <x v="45"/>
    <x v="0"/>
    <x v="0"/>
    <s v="Tesseramento"/>
    <x v="1"/>
    <x v="4"/>
    <x v="0"/>
    <m/>
  </r>
  <r>
    <n v="16670"/>
    <x v="0"/>
    <x v="0"/>
    <x v="0"/>
    <x v="0"/>
    <x v="7"/>
    <x v="45"/>
    <x v="0"/>
    <x v="0"/>
    <s v="Tesseramento"/>
    <x v="1"/>
    <x v="4"/>
    <x v="0"/>
    <m/>
  </r>
  <r>
    <n v="123783"/>
    <x v="0"/>
    <x v="0"/>
    <x v="0"/>
    <x v="0"/>
    <x v="7"/>
    <x v="45"/>
    <x v="0"/>
    <x v="0"/>
    <s v="Tesseramento"/>
    <x v="1"/>
    <x v="4"/>
    <x v="0"/>
    <m/>
  </r>
  <r>
    <n v="145442"/>
    <x v="0"/>
    <x v="0"/>
    <x v="0"/>
    <x v="3"/>
    <x v="7"/>
    <x v="45"/>
    <x v="0"/>
    <x v="0"/>
    <s v="Tesseramento"/>
    <x v="1"/>
    <x v="4"/>
    <x v="0"/>
    <m/>
  </r>
  <r>
    <n v="89233"/>
    <x v="0"/>
    <x v="0"/>
    <x v="0"/>
    <x v="0"/>
    <x v="7"/>
    <x v="45"/>
    <x v="0"/>
    <x v="1"/>
    <s v="Tesseramento"/>
    <x v="1"/>
    <x v="4"/>
    <x v="0"/>
    <m/>
  </r>
  <r>
    <n v="143796"/>
    <x v="0"/>
    <x v="0"/>
    <x v="0"/>
    <x v="0"/>
    <x v="7"/>
    <x v="45"/>
    <x v="0"/>
    <x v="0"/>
    <s v="Tesseramento"/>
    <x v="1"/>
    <x v="3"/>
    <x v="0"/>
    <m/>
  </r>
  <r>
    <n v="178095"/>
    <x v="0"/>
    <x v="0"/>
    <x v="0"/>
    <x v="0"/>
    <x v="7"/>
    <x v="45"/>
    <x v="0"/>
    <x v="0"/>
    <s v="Tesseramento"/>
    <x v="1"/>
    <x v="0"/>
    <x v="0"/>
    <m/>
  </r>
  <r>
    <n v="42787"/>
    <x v="0"/>
    <x v="0"/>
    <x v="0"/>
    <x v="0"/>
    <x v="7"/>
    <x v="45"/>
    <x v="0"/>
    <x v="0"/>
    <s v="Tesseramento"/>
    <x v="1"/>
    <x v="4"/>
    <x v="0"/>
    <m/>
  </r>
  <r>
    <n v="197302"/>
    <x v="0"/>
    <x v="0"/>
    <x v="0"/>
    <x v="0"/>
    <x v="7"/>
    <x v="45"/>
    <x v="0"/>
    <x v="1"/>
    <s v="Tesseramento"/>
    <x v="1"/>
    <x v="3"/>
    <x v="0"/>
    <m/>
  </r>
  <r>
    <n v="75822"/>
    <x v="0"/>
    <x v="0"/>
    <x v="0"/>
    <x v="0"/>
    <x v="7"/>
    <x v="45"/>
    <x v="0"/>
    <x v="0"/>
    <s v="Tesseramento"/>
    <x v="1"/>
    <x v="3"/>
    <x v="0"/>
    <m/>
  </r>
  <r>
    <n v="185186"/>
    <x v="0"/>
    <x v="0"/>
    <x v="0"/>
    <x v="0"/>
    <x v="7"/>
    <x v="45"/>
    <x v="0"/>
    <x v="0"/>
    <s v="Tesseramento"/>
    <x v="1"/>
    <x v="4"/>
    <x v="0"/>
    <m/>
  </r>
  <r>
    <n v="62629"/>
    <x v="0"/>
    <x v="0"/>
    <x v="0"/>
    <x v="0"/>
    <x v="7"/>
    <x v="45"/>
    <x v="0"/>
    <x v="0"/>
    <s v="Tesseramento"/>
    <x v="1"/>
    <x v="4"/>
    <x v="0"/>
    <m/>
  </r>
  <r>
    <n v="146854"/>
    <x v="0"/>
    <x v="0"/>
    <x v="0"/>
    <x v="0"/>
    <x v="7"/>
    <x v="45"/>
    <x v="0"/>
    <x v="0"/>
    <s v="Tesseramento"/>
    <x v="1"/>
    <x v="0"/>
    <x v="0"/>
    <m/>
  </r>
  <r>
    <n v="32507"/>
    <x v="0"/>
    <x v="0"/>
    <x v="0"/>
    <x v="0"/>
    <x v="7"/>
    <x v="45"/>
    <x v="0"/>
    <x v="0"/>
    <s v="Tesseramento"/>
    <x v="1"/>
    <x v="4"/>
    <x v="0"/>
    <m/>
  </r>
  <r>
    <n v="118200"/>
    <x v="0"/>
    <x v="0"/>
    <x v="0"/>
    <x v="1"/>
    <x v="7"/>
    <x v="45"/>
    <x v="0"/>
    <x v="1"/>
    <s v="Tesseramento"/>
    <x v="1"/>
    <x v="4"/>
    <x v="0"/>
    <m/>
  </r>
  <r>
    <n v="160965"/>
    <x v="0"/>
    <x v="0"/>
    <x v="0"/>
    <x v="0"/>
    <x v="7"/>
    <x v="45"/>
    <x v="0"/>
    <x v="0"/>
    <s v="Tesseramento"/>
    <x v="1"/>
    <x v="3"/>
    <x v="0"/>
    <m/>
  </r>
  <r>
    <n v="191404"/>
    <x v="0"/>
    <x v="0"/>
    <x v="0"/>
    <x v="1"/>
    <x v="7"/>
    <x v="45"/>
    <x v="0"/>
    <x v="0"/>
    <s v="Tesseramento"/>
    <x v="1"/>
    <x v="4"/>
    <x v="0"/>
    <m/>
  </r>
  <r>
    <n v="54323"/>
    <x v="0"/>
    <x v="0"/>
    <x v="0"/>
    <x v="0"/>
    <x v="7"/>
    <x v="45"/>
    <x v="0"/>
    <x v="0"/>
    <s v="Tesseramento"/>
    <x v="1"/>
    <x v="3"/>
    <x v="0"/>
    <m/>
  </r>
  <r>
    <n v="80248"/>
    <x v="0"/>
    <x v="0"/>
    <x v="0"/>
    <x v="0"/>
    <x v="7"/>
    <x v="45"/>
    <x v="0"/>
    <x v="0"/>
    <s v="Tesseramento"/>
    <x v="1"/>
    <x v="3"/>
    <x v="0"/>
    <m/>
  </r>
  <r>
    <n v="54322"/>
    <x v="0"/>
    <x v="0"/>
    <x v="0"/>
    <x v="0"/>
    <x v="7"/>
    <x v="45"/>
    <x v="0"/>
    <x v="0"/>
    <s v="Tesseramento"/>
    <x v="1"/>
    <x v="4"/>
    <x v="0"/>
    <m/>
  </r>
  <r>
    <n v="110689"/>
    <x v="0"/>
    <x v="0"/>
    <x v="0"/>
    <x v="0"/>
    <x v="7"/>
    <x v="45"/>
    <x v="0"/>
    <x v="1"/>
    <s v="Tesseramento"/>
    <x v="1"/>
    <x v="4"/>
    <x v="0"/>
    <m/>
  </r>
  <r>
    <n v="184985"/>
    <x v="0"/>
    <x v="0"/>
    <x v="0"/>
    <x v="0"/>
    <x v="7"/>
    <x v="45"/>
    <x v="0"/>
    <x v="0"/>
    <s v="Tesseramento"/>
    <x v="1"/>
    <x v="4"/>
    <x v="0"/>
    <m/>
  </r>
  <r>
    <n v="139132"/>
    <x v="0"/>
    <x v="0"/>
    <x v="0"/>
    <x v="1"/>
    <x v="7"/>
    <x v="45"/>
    <x v="0"/>
    <x v="0"/>
    <s v="Tesseramento"/>
    <x v="1"/>
    <x v="0"/>
    <x v="0"/>
    <m/>
  </r>
  <r>
    <n v="89217"/>
    <x v="0"/>
    <x v="0"/>
    <x v="0"/>
    <x v="0"/>
    <x v="7"/>
    <x v="45"/>
    <x v="0"/>
    <x v="1"/>
    <s v="Tesseramento"/>
    <x v="1"/>
    <x v="4"/>
    <x v="0"/>
    <m/>
  </r>
  <r>
    <n v="65974"/>
    <x v="0"/>
    <x v="0"/>
    <x v="0"/>
    <x v="0"/>
    <x v="7"/>
    <x v="45"/>
    <x v="0"/>
    <x v="0"/>
    <s v="Tesseramento"/>
    <x v="1"/>
    <x v="3"/>
    <x v="0"/>
    <m/>
  </r>
  <r>
    <n v="22149"/>
    <x v="0"/>
    <x v="0"/>
    <x v="0"/>
    <x v="0"/>
    <x v="7"/>
    <x v="45"/>
    <x v="0"/>
    <x v="0"/>
    <s v="Tesseramento"/>
    <x v="1"/>
    <x v="4"/>
    <x v="0"/>
    <m/>
  </r>
  <r>
    <n v="141082"/>
    <x v="0"/>
    <x v="0"/>
    <x v="0"/>
    <x v="0"/>
    <x v="7"/>
    <x v="45"/>
    <x v="0"/>
    <x v="0"/>
    <s v="Tesseramento"/>
    <x v="1"/>
    <x v="0"/>
    <x v="0"/>
    <m/>
  </r>
  <r>
    <n v="102787"/>
    <x v="0"/>
    <x v="0"/>
    <x v="0"/>
    <x v="0"/>
    <x v="7"/>
    <x v="45"/>
    <x v="0"/>
    <x v="0"/>
    <s v="Tesseramento"/>
    <x v="1"/>
    <x v="0"/>
    <x v="0"/>
    <m/>
  </r>
  <r>
    <n v="185488"/>
    <x v="0"/>
    <x v="0"/>
    <x v="0"/>
    <x v="0"/>
    <x v="7"/>
    <x v="45"/>
    <x v="0"/>
    <x v="0"/>
    <s v="Tesseramento"/>
    <x v="1"/>
    <x v="3"/>
    <x v="0"/>
    <m/>
  </r>
  <r>
    <n v="184123"/>
    <x v="0"/>
    <x v="0"/>
    <x v="0"/>
    <x v="0"/>
    <x v="7"/>
    <x v="45"/>
    <x v="0"/>
    <x v="0"/>
    <s v="Tesseramento"/>
    <x v="1"/>
    <x v="1"/>
    <x v="0"/>
    <m/>
  </r>
  <r>
    <n v="94319"/>
    <x v="0"/>
    <x v="0"/>
    <x v="0"/>
    <x v="0"/>
    <x v="7"/>
    <x v="45"/>
    <x v="0"/>
    <x v="0"/>
    <s v="Tesseramento"/>
    <x v="1"/>
    <x v="0"/>
    <x v="0"/>
    <m/>
  </r>
  <r>
    <n v="110690"/>
    <x v="0"/>
    <x v="0"/>
    <x v="0"/>
    <x v="0"/>
    <x v="7"/>
    <x v="45"/>
    <x v="0"/>
    <x v="1"/>
    <s v="Tesseramento"/>
    <x v="1"/>
    <x v="4"/>
    <x v="0"/>
    <m/>
  </r>
  <r>
    <n v="105480"/>
    <x v="0"/>
    <x v="0"/>
    <x v="0"/>
    <x v="0"/>
    <x v="7"/>
    <x v="45"/>
    <x v="0"/>
    <x v="0"/>
    <s v="Tesseramento"/>
    <x v="1"/>
    <x v="0"/>
    <x v="0"/>
    <m/>
  </r>
  <r>
    <n v="122980"/>
    <x v="0"/>
    <x v="0"/>
    <x v="0"/>
    <x v="0"/>
    <x v="7"/>
    <x v="45"/>
    <x v="0"/>
    <x v="0"/>
    <s v="Tesseramento"/>
    <x v="1"/>
    <x v="0"/>
    <x v="0"/>
    <m/>
  </r>
  <r>
    <n v="234134"/>
    <x v="0"/>
    <x v="0"/>
    <x v="1"/>
    <x v="1"/>
    <x v="7"/>
    <x v="45"/>
    <x v="0"/>
    <x v="0"/>
    <s v="Tesseramento"/>
    <x v="1"/>
    <x v="0"/>
    <x v="0"/>
    <m/>
  </r>
  <r>
    <n v="46998"/>
    <x v="0"/>
    <x v="0"/>
    <x v="0"/>
    <x v="0"/>
    <x v="7"/>
    <x v="45"/>
    <x v="0"/>
    <x v="0"/>
    <s v="Tesseramento"/>
    <x v="1"/>
    <x v="4"/>
    <x v="0"/>
    <m/>
  </r>
  <r>
    <n v="21950"/>
    <x v="0"/>
    <x v="0"/>
    <x v="0"/>
    <x v="0"/>
    <x v="7"/>
    <x v="45"/>
    <x v="0"/>
    <x v="0"/>
    <s v="Tesseramento"/>
    <x v="1"/>
    <x v="4"/>
    <x v="0"/>
    <m/>
  </r>
  <r>
    <n v="22153"/>
    <x v="0"/>
    <x v="0"/>
    <x v="0"/>
    <x v="0"/>
    <x v="7"/>
    <x v="45"/>
    <x v="0"/>
    <x v="1"/>
    <s v="Tesseramento"/>
    <x v="1"/>
    <x v="4"/>
    <x v="0"/>
    <m/>
  </r>
  <r>
    <n v="63712"/>
    <x v="0"/>
    <x v="0"/>
    <x v="0"/>
    <x v="0"/>
    <x v="7"/>
    <x v="45"/>
    <x v="0"/>
    <x v="0"/>
    <s v="Tesseramento"/>
    <x v="1"/>
    <x v="3"/>
    <x v="0"/>
    <m/>
  </r>
  <r>
    <n v="22155"/>
    <x v="0"/>
    <x v="0"/>
    <x v="0"/>
    <x v="0"/>
    <x v="7"/>
    <x v="45"/>
    <x v="0"/>
    <x v="1"/>
    <s v="Tesseramento"/>
    <x v="1"/>
    <x v="4"/>
    <x v="0"/>
    <m/>
  </r>
  <r>
    <n v="139133"/>
    <x v="0"/>
    <x v="0"/>
    <x v="0"/>
    <x v="0"/>
    <x v="7"/>
    <x v="45"/>
    <x v="0"/>
    <x v="0"/>
    <s v="Tesseramento"/>
    <x v="1"/>
    <x v="3"/>
    <x v="0"/>
    <m/>
  </r>
  <r>
    <n v="126684"/>
    <x v="0"/>
    <x v="0"/>
    <x v="0"/>
    <x v="0"/>
    <x v="7"/>
    <x v="45"/>
    <x v="0"/>
    <x v="0"/>
    <s v="Tesseramento"/>
    <x v="1"/>
    <x v="3"/>
    <x v="0"/>
    <m/>
  </r>
  <r>
    <n v="31982"/>
    <x v="0"/>
    <x v="0"/>
    <x v="0"/>
    <x v="0"/>
    <x v="7"/>
    <x v="45"/>
    <x v="0"/>
    <x v="0"/>
    <s v="Tesseramento"/>
    <x v="1"/>
    <x v="4"/>
    <x v="0"/>
    <m/>
  </r>
  <r>
    <n v="90846"/>
    <x v="0"/>
    <x v="0"/>
    <x v="0"/>
    <x v="0"/>
    <x v="7"/>
    <x v="45"/>
    <x v="0"/>
    <x v="0"/>
    <s v="Tesseramento"/>
    <x v="1"/>
    <x v="3"/>
    <x v="0"/>
    <m/>
  </r>
  <r>
    <n v="191900"/>
    <x v="0"/>
    <x v="0"/>
    <x v="0"/>
    <x v="1"/>
    <x v="7"/>
    <x v="45"/>
    <x v="0"/>
    <x v="0"/>
    <s v="Tesseramento"/>
    <x v="1"/>
    <x v="4"/>
    <x v="0"/>
    <m/>
  </r>
  <r>
    <n v="154294"/>
    <x v="0"/>
    <x v="0"/>
    <x v="0"/>
    <x v="0"/>
    <x v="7"/>
    <x v="45"/>
    <x v="0"/>
    <x v="0"/>
    <s v="Tesseramento"/>
    <x v="1"/>
    <x v="4"/>
    <x v="0"/>
    <m/>
  </r>
  <r>
    <n v="62630"/>
    <x v="0"/>
    <x v="0"/>
    <x v="0"/>
    <x v="0"/>
    <x v="7"/>
    <x v="45"/>
    <x v="0"/>
    <x v="0"/>
    <s v="Tesseramento"/>
    <x v="1"/>
    <x v="3"/>
    <x v="0"/>
    <m/>
  </r>
  <r>
    <n v="105181"/>
    <x v="0"/>
    <x v="0"/>
    <x v="0"/>
    <x v="0"/>
    <x v="7"/>
    <x v="45"/>
    <x v="0"/>
    <x v="0"/>
    <s v="Tesseramento"/>
    <x v="1"/>
    <x v="0"/>
    <x v="0"/>
    <m/>
  </r>
  <r>
    <n v="139134"/>
    <x v="0"/>
    <x v="0"/>
    <x v="0"/>
    <x v="3"/>
    <x v="7"/>
    <x v="45"/>
    <x v="0"/>
    <x v="1"/>
    <s v="Tesseramento"/>
    <x v="1"/>
    <x v="4"/>
    <x v="0"/>
    <m/>
  </r>
  <r>
    <n v="60812"/>
    <x v="0"/>
    <x v="0"/>
    <x v="0"/>
    <x v="0"/>
    <x v="7"/>
    <x v="45"/>
    <x v="0"/>
    <x v="0"/>
    <s v="Tesseramento"/>
    <x v="1"/>
    <x v="4"/>
    <x v="0"/>
    <m/>
  </r>
  <r>
    <n v="22157"/>
    <x v="0"/>
    <x v="0"/>
    <x v="0"/>
    <x v="0"/>
    <x v="7"/>
    <x v="45"/>
    <x v="0"/>
    <x v="0"/>
    <s v="Tesseramento"/>
    <x v="1"/>
    <x v="3"/>
    <x v="0"/>
    <m/>
  </r>
  <r>
    <n v="58558"/>
    <x v="0"/>
    <x v="0"/>
    <x v="0"/>
    <x v="0"/>
    <x v="7"/>
    <x v="45"/>
    <x v="0"/>
    <x v="0"/>
    <s v="Tesseramento"/>
    <x v="1"/>
    <x v="4"/>
    <x v="0"/>
    <m/>
  </r>
  <r>
    <n v="115110"/>
    <x v="0"/>
    <x v="0"/>
    <x v="0"/>
    <x v="0"/>
    <x v="7"/>
    <x v="45"/>
    <x v="0"/>
    <x v="1"/>
    <s v="Tesseramento"/>
    <x v="1"/>
    <x v="4"/>
    <x v="0"/>
    <m/>
  </r>
  <r>
    <n v="114886"/>
    <x v="0"/>
    <x v="0"/>
    <x v="0"/>
    <x v="0"/>
    <x v="7"/>
    <x v="45"/>
    <x v="0"/>
    <x v="0"/>
    <s v="Tesseramento"/>
    <x v="1"/>
    <x v="3"/>
    <x v="0"/>
    <m/>
  </r>
  <r>
    <n v="31222"/>
    <x v="0"/>
    <x v="0"/>
    <x v="0"/>
    <x v="0"/>
    <x v="7"/>
    <x v="45"/>
    <x v="0"/>
    <x v="1"/>
    <s v="Tesseramento"/>
    <x v="1"/>
    <x v="4"/>
    <x v="0"/>
    <m/>
  </r>
  <r>
    <n v="16730"/>
    <x v="0"/>
    <x v="0"/>
    <x v="0"/>
    <x v="0"/>
    <x v="7"/>
    <x v="45"/>
    <x v="0"/>
    <x v="0"/>
    <s v="Tesseramento"/>
    <x v="1"/>
    <x v="4"/>
    <x v="0"/>
    <m/>
  </r>
  <r>
    <n v="8289"/>
    <x v="0"/>
    <x v="0"/>
    <x v="0"/>
    <x v="0"/>
    <x v="7"/>
    <x v="45"/>
    <x v="0"/>
    <x v="1"/>
    <s v="Tesseramento"/>
    <x v="1"/>
    <x v="0"/>
    <x v="0"/>
    <m/>
  </r>
  <r>
    <n v="8285"/>
    <x v="0"/>
    <x v="0"/>
    <x v="0"/>
    <x v="3"/>
    <x v="7"/>
    <x v="45"/>
    <x v="0"/>
    <x v="0"/>
    <s v="Tesseramento"/>
    <x v="1"/>
    <x v="4"/>
    <x v="0"/>
    <m/>
  </r>
  <r>
    <n v="115590"/>
    <x v="0"/>
    <x v="0"/>
    <x v="0"/>
    <x v="0"/>
    <x v="7"/>
    <x v="45"/>
    <x v="0"/>
    <x v="0"/>
    <s v="Tesseramento"/>
    <x v="1"/>
    <x v="4"/>
    <x v="0"/>
    <m/>
  </r>
  <r>
    <n v="54329"/>
    <x v="0"/>
    <x v="0"/>
    <x v="0"/>
    <x v="0"/>
    <x v="7"/>
    <x v="45"/>
    <x v="0"/>
    <x v="0"/>
    <s v="Tesseramento"/>
    <x v="1"/>
    <x v="0"/>
    <x v="0"/>
    <m/>
  </r>
  <r>
    <n v="133854"/>
    <x v="0"/>
    <x v="0"/>
    <x v="0"/>
    <x v="0"/>
    <x v="7"/>
    <x v="45"/>
    <x v="0"/>
    <x v="0"/>
    <s v="Tesseramento"/>
    <x v="1"/>
    <x v="4"/>
    <x v="0"/>
    <m/>
  </r>
  <r>
    <n v="191405"/>
    <x v="0"/>
    <x v="0"/>
    <x v="0"/>
    <x v="0"/>
    <x v="7"/>
    <x v="45"/>
    <x v="0"/>
    <x v="0"/>
    <s v="Tesseramento"/>
    <x v="1"/>
    <x v="4"/>
    <x v="0"/>
    <m/>
  </r>
  <r>
    <n v="22159"/>
    <x v="0"/>
    <x v="0"/>
    <x v="0"/>
    <x v="0"/>
    <x v="7"/>
    <x v="45"/>
    <x v="0"/>
    <x v="0"/>
    <s v="Tesseramento"/>
    <x v="1"/>
    <x v="4"/>
    <x v="0"/>
    <m/>
  </r>
  <r>
    <n v="62631"/>
    <x v="0"/>
    <x v="0"/>
    <x v="0"/>
    <x v="0"/>
    <x v="7"/>
    <x v="45"/>
    <x v="0"/>
    <x v="0"/>
    <s v="Tesseramento"/>
    <x v="1"/>
    <x v="3"/>
    <x v="0"/>
    <m/>
  </r>
  <r>
    <n v="86289"/>
    <x v="0"/>
    <x v="0"/>
    <x v="0"/>
    <x v="0"/>
    <x v="7"/>
    <x v="45"/>
    <x v="0"/>
    <x v="0"/>
    <s v="Tesseramento"/>
    <x v="1"/>
    <x v="4"/>
    <x v="0"/>
    <m/>
  </r>
  <r>
    <n v="63713"/>
    <x v="0"/>
    <x v="0"/>
    <x v="0"/>
    <x v="0"/>
    <x v="7"/>
    <x v="45"/>
    <x v="0"/>
    <x v="0"/>
    <s v="Tesseramento"/>
    <x v="1"/>
    <x v="4"/>
    <x v="0"/>
    <m/>
  </r>
  <r>
    <n v="203535"/>
    <x v="0"/>
    <x v="0"/>
    <x v="0"/>
    <x v="1"/>
    <x v="7"/>
    <x v="45"/>
    <x v="0"/>
    <x v="0"/>
    <s v="Tesseramento"/>
    <x v="1"/>
    <x v="4"/>
    <x v="0"/>
    <m/>
  </r>
  <r>
    <n v="39340"/>
    <x v="0"/>
    <x v="0"/>
    <x v="0"/>
    <x v="0"/>
    <x v="7"/>
    <x v="45"/>
    <x v="0"/>
    <x v="0"/>
    <s v="Tesseramento"/>
    <x v="1"/>
    <x v="4"/>
    <x v="0"/>
    <m/>
  </r>
  <r>
    <n v="139137"/>
    <x v="0"/>
    <x v="0"/>
    <x v="0"/>
    <x v="0"/>
    <x v="7"/>
    <x v="45"/>
    <x v="0"/>
    <x v="0"/>
    <s v="Tesseramento"/>
    <x v="1"/>
    <x v="4"/>
    <x v="0"/>
    <m/>
  </r>
  <r>
    <n v="172152"/>
    <x v="0"/>
    <x v="0"/>
    <x v="0"/>
    <x v="1"/>
    <x v="7"/>
    <x v="45"/>
    <x v="0"/>
    <x v="1"/>
    <s v="Tesseramento"/>
    <x v="1"/>
    <x v="3"/>
    <x v="0"/>
    <m/>
  </r>
  <r>
    <n v="73308"/>
    <x v="0"/>
    <x v="0"/>
    <x v="0"/>
    <x v="0"/>
    <x v="7"/>
    <x v="45"/>
    <x v="0"/>
    <x v="0"/>
    <s v="Tesseramento"/>
    <x v="1"/>
    <x v="3"/>
    <x v="0"/>
    <m/>
  </r>
  <r>
    <n v="54028"/>
    <x v="0"/>
    <x v="0"/>
    <x v="0"/>
    <x v="0"/>
    <x v="7"/>
    <x v="45"/>
    <x v="0"/>
    <x v="0"/>
    <s v="Tesseramento"/>
    <x v="1"/>
    <x v="3"/>
    <x v="0"/>
    <m/>
  </r>
  <r>
    <n v="68964"/>
    <x v="0"/>
    <x v="0"/>
    <x v="0"/>
    <x v="0"/>
    <x v="7"/>
    <x v="45"/>
    <x v="0"/>
    <x v="0"/>
    <s v="Tesseramento"/>
    <x v="1"/>
    <x v="3"/>
    <x v="0"/>
    <m/>
  </r>
  <r>
    <n v="220916"/>
    <x v="0"/>
    <x v="0"/>
    <x v="0"/>
    <x v="1"/>
    <x v="7"/>
    <x v="45"/>
    <x v="0"/>
    <x v="0"/>
    <s v="Tesseramento"/>
    <x v="1"/>
    <x v="0"/>
    <x v="0"/>
    <m/>
  </r>
  <r>
    <n v="115592"/>
    <x v="0"/>
    <x v="0"/>
    <x v="0"/>
    <x v="0"/>
    <x v="7"/>
    <x v="45"/>
    <x v="0"/>
    <x v="0"/>
    <s v="Tesseramento"/>
    <x v="1"/>
    <x v="3"/>
    <x v="0"/>
    <m/>
  </r>
  <r>
    <n v="115591"/>
    <x v="0"/>
    <x v="0"/>
    <x v="0"/>
    <x v="0"/>
    <x v="7"/>
    <x v="45"/>
    <x v="0"/>
    <x v="0"/>
    <s v="Tesseramento"/>
    <x v="1"/>
    <x v="4"/>
    <x v="0"/>
    <m/>
  </r>
  <r>
    <n v="22172"/>
    <x v="0"/>
    <x v="0"/>
    <x v="0"/>
    <x v="2"/>
    <x v="7"/>
    <x v="45"/>
    <x v="0"/>
    <x v="0"/>
    <s v="Tesseramento"/>
    <x v="1"/>
    <x v="4"/>
    <x v="0"/>
    <m/>
  </r>
  <r>
    <n v="156618"/>
    <x v="0"/>
    <x v="0"/>
    <x v="0"/>
    <x v="0"/>
    <x v="7"/>
    <x v="45"/>
    <x v="0"/>
    <x v="0"/>
    <s v="Tesseramento"/>
    <x v="1"/>
    <x v="4"/>
    <x v="0"/>
    <m/>
  </r>
  <r>
    <n v="29758"/>
    <x v="0"/>
    <x v="0"/>
    <x v="0"/>
    <x v="0"/>
    <x v="7"/>
    <x v="45"/>
    <x v="0"/>
    <x v="0"/>
    <s v="Tesseramento"/>
    <x v="1"/>
    <x v="3"/>
    <x v="0"/>
    <m/>
  </r>
  <r>
    <n v="203536"/>
    <x v="0"/>
    <x v="0"/>
    <x v="0"/>
    <x v="0"/>
    <x v="7"/>
    <x v="45"/>
    <x v="0"/>
    <x v="0"/>
    <s v="Tesseramento"/>
    <x v="1"/>
    <x v="0"/>
    <x v="0"/>
    <m/>
  </r>
  <r>
    <n v="203932"/>
    <x v="0"/>
    <x v="0"/>
    <x v="0"/>
    <x v="0"/>
    <x v="7"/>
    <x v="45"/>
    <x v="0"/>
    <x v="0"/>
    <s v="Tesseramento"/>
    <x v="1"/>
    <x v="0"/>
    <x v="0"/>
    <m/>
  </r>
  <r>
    <n v="174753"/>
    <x v="0"/>
    <x v="0"/>
    <x v="0"/>
    <x v="0"/>
    <x v="7"/>
    <x v="45"/>
    <x v="0"/>
    <x v="1"/>
    <s v="Tesseramento"/>
    <x v="1"/>
    <x v="3"/>
    <x v="0"/>
    <m/>
  </r>
  <r>
    <n v="37962"/>
    <x v="0"/>
    <x v="0"/>
    <x v="0"/>
    <x v="0"/>
    <x v="7"/>
    <x v="45"/>
    <x v="0"/>
    <x v="1"/>
    <s v="Tesseramento"/>
    <x v="1"/>
    <x v="3"/>
    <x v="0"/>
    <m/>
  </r>
  <r>
    <n v="220925"/>
    <x v="0"/>
    <x v="0"/>
    <x v="0"/>
    <x v="0"/>
    <x v="7"/>
    <x v="45"/>
    <x v="0"/>
    <x v="0"/>
    <s v="Tesseramento"/>
    <x v="1"/>
    <x v="1"/>
    <x v="0"/>
    <m/>
  </r>
  <r>
    <n v="228974"/>
    <x v="0"/>
    <x v="0"/>
    <x v="0"/>
    <x v="1"/>
    <x v="7"/>
    <x v="45"/>
    <x v="0"/>
    <x v="1"/>
    <s v="Tesseramento"/>
    <x v="1"/>
    <x v="0"/>
    <x v="0"/>
    <m/>
  </r>
  <r>
    <n v="127531"/>
    <x v="0"/>
    <x v="0"/>
    <x v="0"/>
    <x v="0"/>
    <x v="7"/>
    <x v="45"/>
    <x v="0"/>
    <x v="0"/>
    <s v="Tesseramento"/>
    <x v="1"/>
    <x v="0"/>
    <x v="0"/>
    <m/>
  </r>
  <r>
    <n v="228221"/>
    <x v="0"/>
    <x v="0"/>
    <x v="0"/>
    <x v="0"/>
    <x v="7"/>
    <x v="45"/>
    <x v="0"/>
    <x v="0"/>
    <s v="Tesseramento"/>
    <x v="1"/>
    <x v="0"/>
    <x v="0"/>
    <m/>
  </r>
  <r>
    <n v="73079"/>
    <x v="0"/>
    <x v="0"/>
    <x v="0"/>
    <x v="3"/>
    <x v="7"/>
    <x v="45"/>
    <x v="0"/>
    <x v="0"/>
    <s v="Tesseramento"/>
    <x v="1"/>
    <x v="4"/>
    <x v="0"/>
    <m/>
  </r>
  <r>
    <n v="31009"/>
    <x v="0"/>
    <x v="0"/>
    <x v="0"/>
    <x v="0"/>
    <x v="7"/>
    <x v="45"/>
    <x v="0"/>
    <x v="0"/>
    <s v="Tesseramento"/>
    <x v="1"/>
    <x v="0"/>
    <x v="0"/>
    <m/>
  </r>
  <r>
    <n v="62983"/>
    <x v="0"/>
    <x v="0"/>
    <x v="0"/>
    <x v="0"/>
    <x v="7"/>
    <x v="45"/>
    <x v="0"/>
    <x v="0"/>
    <s v="Tesseramento"/>
    <x v="1"/>
    <x v="4"/>
    <x v="0"/>
    <m/>
  </r>
  <r>
    <n v="151558"/>
    <x v="0"/>
    <x v="0"/>
    <x v="0"/>
    <x v="1"/>
    <x v="7"/>
    <x v="45"/>
    <x v="0"/>
    <x v="0"/>
    <s v="Tesseramento"/>
    <x v="1"/>
    <x v="4"/>
    <x v="0"/>
    <m/>
  </r>
  <r>
    <n v="122981"/>
    <x v="0"/>
    <x v="0"/>
    <x v="0"/>
    <x v="0"/>
    <x v="7"/>
    <x v="45"/>
    <x v="0"/>
    <x v="0"/>
    <s v="Tesseramento"/>
    <x v="1"/>
    <x v="4"/>
    <x v="0"/>
    <m/>
  </r>
  <r>
    <n v="105488"/>
    <x v="0"/>
    <x v="0"/>
    <x v="0"/>
    <x v="0"/>
    <x v="7"/>
    <x v="45"/>
    <x v="0"/>
    <x v="1"/>
    <s v="Tesseramento"/>
    <x v="1"/>
    <x v="0"/>
    <x v="0"/>
    <m/>
  </r>
  <r>
    <n v="32306"/>
    <x v="0"/>
    <x v="0"/>
    <x v="0"/>
    <x v="0"/>
    <x v="7"/>
    <x v="45"/>
    <x v="0"/>
    <x v="1"/>
    <s v="Tesseramento"/>
    <x v="1"/>
    <x v="3"/>
    <x v="0"/>
    <m/>
  </r>
  <r>
    <n v="73310"/>
    <x v="0"/>
    <x v="0"/>
    <x v="0"/>
    <x v="0"/>
    <x v="7"/>
    <x v="45"/>
    <x v="0"/>
    <x v="0"/>
    <s v="Tesseramento"/>
    <x v="1"/>
    <x v="4"/>
    <x v="0"/>
    <m/>
  </r>
  <r>
    <n v="232459"/>
    <x v="0"/>
    <x v="0"/>
    <x v="0"/>
    <x v="1"/>
    <x v="7"/>
    <x v="45"/>
    <x v="0"/>
    <x v="0"/>
    <s v="Tesseramento"/>
    <x v="1"/>
    <x v="4"/>
    <x v="0"/>
    <m/>
  </r>
  <r>
    <n v="33288"/>
    <x v="0"/>
    <x v="0"/>
    <x v="0"/>
    <x v="0"/>
    <x v="7"/>
    <x v="45"/>
    <x v="0"/>
    <x v="0"/>
    <s v="Tesseramento"/>
    <x v="1"/>
    <x v="4"/>
    <x v="0"/>
    <m/>
  </r>
  <r>
    <n v="226572"/>
    <x v="0"/>
    <x v="0"/>
    <x v="0"/>
    <x v="1"/>
    <x v="7"/>
    <x v="45"/>
    <x v="0"/>
    <x v="1"/>
    <s v="Tesseramento"/>
    <x v="1"/>
    <x v="4"/>
    <x v="0"/>
    <m/>
  </r>
  <r>
    <n v="203537"/>
    <x v="0"/>
    <x v="0"/>
    <x v="0"/>
    <x v="1"/>
    <x v="7"/>
    <x v="45"/>
    <x v="0"/>
    <x v="0"/>
    <s v="Tesseramento"/>
    <x v="1"/>
    <x v="0"/>
    <x v="0"/>
    <m/>
  </r>
  <r>
    <n v="61341"/>
    <x v="0"/>
    <x v="0"/>
    <x v="0"/>
    <x v="0"/>
    <x v="7"/>
    <x v="45"/>
    <x v="0"/>
    <x v="1"/>
    <s v="Tesseramento"/>
    <x v="1"/>
    <x v="4"/>
    <x v="0"/>
    <m/>
  </r>
  <r>
    <n v="42356"/>
    <x v="0"/>
    <x v="0"/>
    <x v="0"/>
    <x v="0"/>
    <x v="7"/>
    <x v="45"/>
    <x v="0"/>
    <x v="0"/>
    <s v="Tesseramento"/>
    <x v="1"/>
    <x v="4"/>
    <x v="0"/>
    <m/>
  </r>
  <r>
    <n v="57957"/>
    <x v="0"/>
    <x v="0"/>
    <x v="0"/>
    <x v="0"/>
    <x v="7"/>
    <x v="45"/>
    <x v="0"/>
    <x v="0"/>
    <s v="Tesseramento"/>
    <x v="1"/>
    <x v="4"/>
    <x v="0"/>
    <m/>
  </r>
  <r>
    <n v="105490"/>
    <x v="0"/>
    <x v="0"/>
    <x v="0"/>
    <x v="0"/>
    <x v="7"/>
    <x v="45"/>
    <x v="0"/>
    <x v="0"/>
    <s v="Tesseramento"/>
    <x v="1"/>
    <x v="4"/>
    <x v="0"/>
    <m/>
  </r>
  <r>
    <n v="201129"/>
    <x v="0"/>
    <x v="0"/>
    <x v="0"/>
    <x v="0"/>
    <x v="7"/>
    <x v="45"/>
    <x v="0"/>
    <x v="0"/>
    <s v="Tesseramento"/>
    <x v="1"/>
    <x v="3"/>
    <x v="0"/>
    <m/>
  </r>
  <r>
    <n v="54333"/>
    <x v="0"/>
    <x v="0"/>
    <x v="0"/>
    <x v="0"/>
    <x v="7"/>
    <x v="45"/>
    <x v="0"/>
    <x v="0"/>
    <s v="Tesseramento"/>
    <x v="1"/>
    <x v="3"/>
    <x v="0"/>
    <m/>
  </r>
  <r>
    <n v="16883"/>
    <x v="0"/>
    <x v="0"/>
    <x v="0"/>
    <x v="0"/>
    <x v="7"/>
    <x v="45"/>
    <x v="0"/>
    <x v="1"/>
    <s v="Tesseramento"/>
    <x v="1"/>
    <x v="4"/>
    <x v="0"/>
    <m/>
  </r>
  <r>
    <n v="142027"/>
    <x v="0"/>
    <x v="0"/>
    <x v="0"/>
    <x v="0"/>
    <x v="7"/>
    <x v="45"/>
    <x v="0"/>
    <x v="0"/>
    <s v="Tesseramento"/>
    <x v="1"/>
    <x v="0"/>
    <x v="0"/>
    <m/>
  </r>
  <r>
    <n v="202233"/>
    <x v="0"/>
    <x v="0"/>
    <x v="0"/>
    <x v="0"/>
    <x v="7"/>
    <x v="45"/>
    <x v="0"/>
    <x v="0"/>
    <s v="Tesseramento"/>
    <x v="1"/>
    <x v="0"/>
    <x v="0"/>
    <m/>
  </r>
  <r>
    <n v="77969"/>
    <x v="0"/>
    <x v="0"/>
    <x v="0"/>
    <x v="0"/>
    <x v="7"/>
    <x v="45"/>
    <x v="0"/>
    <x v="0"/>
    <s v="Tesseramento"/>
    <x v="1"/>
    <x v="0"/>
    <x v="0"/>
    <m/>
  </r>
  <r>
    <n v="78225"/>
    <x v="0"/>
    <x v="0"/>
    <x v="0"/>
    <x v="0"/>
    <x v="7"/>
    <x v="45"/>
    <x v="0"/>
    <x v="0"/>
    <s v="Tesseramento"/>
    <x v="1"/>
    <x v="4"/>
    <x v="0"/>
    <m/>
  </r>
  <r>
    <n v="189241"/>
    <x v="0"/>
    <x v="0"/>
    <x v="0"/>
    <x v="0"/>
    <x v="7"/>
    <x v="45"/>
    <x v="0"/>
    <x v="0"/>
    <s v="Tesseramento"/>
    <x v="1"/>
    <x v="0"/>
    <x v="0"/>
    <m/>
  </r>
  <r>
    <n v="176767"/>
    <x v="0"/>
    <x v="0"/>
    <x v="0"/>
    <x v="0"/>
    <x v="7"/>
    <x v="45"/>
    <x v="0"/>
    <x v="1"/>
    <s v="Tesseramento"/>
    <x v="1"/>
    <x v="4"/>
    <x v="0"/>
    <m/>
  </r>
  <r>
    <n v="93524"/>
    <x v="0"/>
    <x v="0"/>
    <x v="0"/>
    <x v="0"/>
    <x v="7"/>
    <x v="45"/>
    <x v="0"/>
    <x v="0"/>
    <s v="Tesseramento"/>
    <x v="1"/>
    <x v="4"/>
    <x v="0"/>
    <m/>
  </r>
  <r>
    <n v="105491"/>
    <x v="0"/>
    <x v="0"/>
    <x v="0"/>
    <x v="0"/>
    <x v="7"/>
    <x v="45"/>
    <x v="0"/>
    <x v="0"/>
    <s v="Tesseramento"/>
    <x v="1"/>
    <x v="0"/>
    <x v="0"/>
    <m/>
  </r>
  <r>
    <n v="164430"/>
    <x v="0"/>
    <x v="0"/>
    <x v="0"/>
    <x v="0"/>
    <x v="7"/>
    <x v="45"/>
    <x v="0"/>
    <x v="0"/>
    <s v="Tesseramento"/>
    <x v="1"/>
    <x v="0"/>
    <x v="0"/>
    <m/>
  </r>
  <r>
    <n v="65985"/>
    <x v="0"/>
    <x v="0"/>
    <x v="0"/>
    <x v="0"/>
    <x v="7"/>
    <x v="45"/>
    <x v="0"/>
    <x v="1"/>
    <s v="Tesseramento"/>
    <x v="1"/>
    <x v="4"/>
    <x v="0"/>
    <m/>
  </r>
  <r>
    <n v="207286"/>
    <x v="0"/>
    <x v="0"/>
    <x v="0"/>
    <x v="1"/>
    <x v="7"/>
    <x v="45"/>
    <x v="0"/>
    <x v="0"/>
    <s v="Tesseramento"/>
    <x v="1"/>
    <x v="4"/>
    <x v="0"/>
    <m/>
  </r>
  <r>
    <n v="106385"/>
    <x v="0"/>
    <x v="0"/>
    <x v="0"/>
    <x v="1"/>
    <x v="7"/>
    <x v="45"/>
    <x v="0"/>
    <x v="0"/>
    <s v="Tesseramento"/>
    <x v="1"/>
    <x v="4"/>
    <x v="0"/>
    <m/>
  </r>
  <r>
    <n v="8299"/>
    <x v="0"/>
    <x v="0"/>
    <x v="0"/>
    <x v="0"/>
    <x v="7"/>
    <x v="45"/>
    <x v="0"/>
    <x v="1"/>
    <s v="Tesseramento"/>
    <x v="1"/>
    <x v="4"/>
    <x v="0"/>
    <m/>
  </r>
  <r>
    <n v="31238"/>
    <x v="0"/>
    <x v="0"/>
    <x v="0"/>
    <x v="0"/>
    <x v="7"/>
    <x v="45"/>
    <x v="0"/>
    <x v="0"/>
    <s v="Tesseramento"/>
    <x v="1"/>
    <x v="4"/>
    <x v="0"/>
    <m/>
  </r>
  <r>
    <n v="51947"/>
    <x v="0"/>
    <x v="0"/>
    <x v="0"/>
    <x v="0"/>
    <x v="7"/>
    <x v="45"/>
    <x v="0"/>
    <x v="1"/>
    <s v="Tesseramento"/>
    <x v="1"/>
    <x v="4"/>
    <x v="0"/>
    <m/>
  </r>
  <r>
    <n v="139139"/>
    <x v="0"/>
    <x v="0"/>
    <x v="0"/>
    <x v="0"/>
    <x v="7"/>
    <x v="45"/>
    <x v="0"/>
    <x v="0"/>
    <s v="Tesseramento"/>
    <x v="1"/>
    <x v="3"/>
    <x v="0"/>
    <m/>
  </r>
  <r>
    <n v="160516"/>
    <x v="0"/>
    <x v="0"/>
    <x v="0"/>
    <x v="0"/>
    <x v="7"/>
    <x v="45"/>
    <x v="0"/>
    <x v="0"/>
    <s v="Tesseramento"/>
    <x v="1"/>
    <x v="3"/>
    <x v="0"/>
    <m/>
  </r>
  <r>
    <n v="115597"/>
    <x v="0"/>
    <x v="0"/>
    <x v="0"/>
    <x v="0"/>
    <x v="7"/>
    <x v="45"/>
    <x v="0"/>
    <x v="0"/>
    <s v="Tesseramento"/>
    <x v="1"/>
    <x v="4"/>
    <x v="0"/>
    <m/>
  </r>
  <r>
    <n v="36366"/>
    <x v="0"/>
    <x v="0"/>
    <x v="0"/>
    <x v="0"/>
    <x v="7"/>
    <x v="45"/>
    <x v="0"/>
    <x v="0"/>
    <s v="Tesseramento"/>
    <x v="1"/>
    <x v="4"/>
    <x v="0"/>
    <m/>
  </r>
  <r>
    <n v="59438"/>
    <x v="0"/>
    <x v="0"/>
    <x v="0"/>
    <x v="0"/>
    <x v="7"/>
    <x v="45"/>
    <x v="0"/>
    <x v="0"/>
    <s v="Tesseramento"/>
    <x v="1"/>
    <x v="4"/>
    <x v="0"/>
    <m/>
  </r>
  <r>
    <n v="59433"/>
    <x v="0"/>
    <x v="0"/>
    <x v="0"/>
    <x v="0"/>
    <x v="7"/>
    <x v="45"/>
    <x v="0"/>
    <x v="1"/>
    <s v="Tesseramento"/>
    <x v="1"/>
    <x v="4"/>
    <x v="0"/>
    <m/>
  </r>
  <r>
    <n v="110414"/>
    <x v="0"/>
    <x v="0"/>
    <x v="0"/>
    <x v="1"/>
    <x v="7"/>
    <x v="45"/>
    <x v="0"/>
    <x v="0"/>
    <s v="Tesseramento"/>
    <x v="1"/>
    <x v="4"/>
    <x v="0"/>
    <m/>
  </r>
  <r>
    <n v="226335"/>
    <x v="0"/>
    <x v="0"/>
    <x v="0"/>
    <x v="2"/>
    <x v="7"/>
    <x v="45"/>
    <x v="0"/>
    <x v="0"/>
    <s v="Tesseramento"/>
    <x v="1"/>
    <x v="3"/>
    <x v="0"/>
    <m/>
  </r>
  <r>
    <n v="201262"/>
    <x v="0"/>
    <x v="0"/>
    <x v="0"/>
    <x v="0"/>
    <x v="7"/>
    <x v="45"/>
    <x v="0"/>
    <x v="0"/>
    <s v="Tesseramento"/>
    <x v="1"/>
    <x v="4"/>
    <x v="0"/>
    <m/>
  </r>
  <r>
    <n v="97020"/>
    <x v="0"/>
    <x v="0"/>
    <x v="0"/>
    <x v="1"/>
    <x v="7"/>
    <x v="45"/>
    <x v="0"/>
    <x v="1"/>
    <s v="Tesseramento"/>
    <x v="1"/>
    <x v="4"/>
    <x v="0"/>
    <m/>
  </r>
  <r>
    <n v="35785"/>
    <x v="0"/>
    <x v="0"/>
    <x v="0"/>
    <x v="0"/>
    <x v="7"/>
    <x v="45"/>
    <x v="0"/>
    <x v="1"/>
    <s v="Tesseramento"/>
    <x v="1"/>
    <x v="4"/>
    <x v="0"/>
    <m/>
  </r>
  <r>
    <n v="33140"/>
    <x v="0"/>
    <x v="0"/>
    <x v="0"/>
    <x v="0"/>
    <x v="7"/>
    <x v="45"/>
    <x v="0"/>
    <x v="1"/>
    <s v="Tesseramento"/>
    <x v="1"/>
    <x v="4"/>
    <x v="0"/>
    <m/>
  </r>
  <r>
    <n v="88820"/>
    <x v="0"/>
    <x v="0"/>
    <x v="0"/>
    <x v="0"/>
    <x v="7"/>
    <x v="45"/>
    <x v="0"/>
    <x v="0"/>
    <s v="Tesseramento"/>
    <x v="1"/>
    <x v="4"/>
    <x v="0"/>
    <m/>
  </r>
  <r>
    <n v="42362"/>
    <x v="0"/>
    <x v="0"/>
    <x v="0"/>
    <x v="0"/>
    <x v="7"/>
    <x v="45"/>
    <x v="0"/>
    <x v="0"/>
    <s v="Tesseramento"/>
    <x v="1"/>
    <x v="4"/>
    <x v="0"/>
    <m/>
  </r>
  <r>
    <n v="40555"/>
    <x v="0"/>
    <x v="0"/>
    <x v="0"/>
    <x v="0"/>
    <x v="7"/>
    <x v="45"/>
    <x v="0"/>
    <x v="1"/>
    <s v="Tesseramento"/>
    <x v="1"/>
    <x v="4"/>
    <x v="0"/>
    <m/>
  </r>
  <r>
    <n v="46739"/>
    <x v="0"/>
    <x v="0"/>
    <x v="0"/>
    <x v="0"/>
    <x v="7"/>
    <x v="45"/>
    <x v="0"/>
    <x v="0"/>
    <s v="Tesseramento"/>
    <x v="1"/>
    <x v="4"/>
    <x v="0"/>
    <m/>
  </r>
  <r>
    <n v="120431"/>
    <x v="0"/>
    <x v="0"/>
    <x v="0"/>
    <x v="0"/>
    <x v="7"/>
    <x v="45"/>
    <x v="0"/>
    <x v="0"/>
    <s v="Tesseramento"/>
    <x v="1"/>
    <x v="3"/>
    <x v="0"/>
    <m/>
  </r>
  <r>
    <n v="188076"/>
    <x v="0"/>
    <x v="0"/>
    <x v="0"/>
    <x v="0"/>
    <x v="7"/>
    <x v="45"/>
    <x v="0"/>
    <x v="0"/>
    <s v="Tesseramento"/>
    <x v="1"/>
    <x v="0"/>
    <x v="0"/>
    <m/>
  </r>
  <r>
    <n v="61296"/>
    <x v="0"/>
    <x v="0"/>
    <x v="0"/>
    <x v="4"/>
    <x v="7"/>
    <x v="45"/>
    <x v="0"/>
    <x v="1"/>
    <s v="Tesseramento"/>
    <x v="1"/>
    <x v="4"/>
    <x v="0"/>
    <m/>
  </r>
  <r>
    <n v="86291"/>
    <x v="0"/>
    <x v="0"/>
    <x v="0"/>
    <x v="0"/>
    <x v="7"/>
    <x v="45"/>
    <x v="0"/>
    <x v="0"/>
    <s v="Tesseramento"/>
    <x v="1"/>
    <x v="4"/>
    <x v="0"/>
    <m/>
  </r>
  <r>
    <n v="154521"/>
    <x v="0"/>
    <x v="0"/>
    <x v="0"/>
    <x v="0"/>
    <x v="7"/>
    <x v="45"/>
    <x v="0"/>
    <x v="0"/>
    <s v="Tesseramento"/>
    <x v="1"/>
    <x v="3"/>
    <x v="0"/>
    <m/>
  </r>
  <r>
    <n v="29881"/>
    <x v="0"/>
    <x v="0"/>
    <x v="0"/>
    <x v="0"/>
    <x v="7"/>
    <x v="45"/>
    <x v="0"/>
    <x v="0"/>
    <s v="Tesseramento"/>
    <x v="1"/>
    <x v="3"/>
    <x v="0"/>
    <m/>
  </r>
  <r>
    <n v="36370"/>
    <x v="0"/>
    <x v="0"/>
    <x v="0"/>
    <x v="0"/>
    <x v="7"/>
    <x v="45"/>
    <x v="0"/>
    <x v="0"/>
    <s v="Tesseramento"/>
    <x v="1"/>
    <x v="4"/>
    <x v="0"/>
    <m/>
  </r>
  <r>
    <n v="186453"/>
    <x v="0"/>
    <x v="0"/>
    <x v="0"/>
    <x v="0"/>
    <x v="7"/>
    <x v="45"/>
    <x v="0"/>
    <x v="0"/>
    <s v="Tesseramento"/>
    <x v="1"/>
    <x v="4"/>
    <x v="0"/>
    <m/>
  </r>
  <r>
    <n v="160536"/>
    <x v="0"/>
    <x v="0"/>
    <x v="0"/>
    <x v="0"/>
    <x v="7"/>
    <x v="45"/>
    <x v="0"/>
    <x v="0"/>
    <s v="Tesseramento"/>
    <x v="1"/>
    <x v="3"/>
    <x v="0"/>
    <m/>
  </r>
  <r>
    <n v="22201"/>
    <x v="0"/>
    <x v="0"/>
    <x v="0"/>
    <x v="0"/>
    <x v="7"/>
    <x v="45"/>
    <x v="0"/>
    <x v="0"/>
    <s v="Tesseramento"/>
    <x v="1"/>
    <x v="4"/>
    <x v="0"/>
    <m/>
  </r>
  <r>
    <n v="226336"/>
    <x v="0"/>
    <x v="0"/>
    <x v="0"/>
    <x v="3"/>
    <x v="7"/>
    <x v="45"/>
    <x v="0"/>
    <x v="0"/>
    <s v="Tesseramento"/>
    <x v="1"/>
    <x v="4"/>
    <x v="0"/>
    <m/>
  </r>
  <r>
    <n v="42364"/>
    <x v="0"/>
    <x v="0"/>
    <x v="0"/>
    <x v="0"/>
    <x v="7"/>
    <x v="45"/>
    <x v="0"/>
    <x v="0"/>
    <s v="Tesseramento"/>
    <x v="1"/>
    <x v="4"/>
    <x v="0"/>
    <m/>
  </r>
  <r>
    <n v="206474"/>
    <x v="0"/>
    <x v="0"/>
    <x v="0"/>
    <x v="3"/>
    <x v="7"/>
    <x v="45"/>
    <x v="0"/>
    <x v="0"/>
    <s v="Tesseramento"/>
    <x v="1"/>
    <x v="4"/>
    <x v="0"/>
    <m/>
  </r>
  <r>
    <n v="16780"/>
    <x v="0"/>
    <x v="0"/>
    <x v="0"/>
    <x v="0"/>
    <x v="7"/>
    <x v="45"/>
    <x v="0"/>
    <x v="1"/>
    <s v="Tesseramento"/>
    <x v="1"/>
    <x v="4"/>
    <x v="0"/>
    <m/>
  </r>
  <r>
    <n v="16787"/>
    <x v="0"/>
    <x v="0"/>
    <x v="0"/>
    <x v="0"/>
    <x v="7"/>
    <x v="45"/>
    <x v="0"/>
    <x v="0"/>
    <s v="Tesseramento"/>
    <x v="1"/>
    <x v="4"/>
    <x v="0"/>
    <m/>
  </r>
  <r>
    <n v="16795"/>
    <x v="0"/>
    <x v="0"/>
    <x v="0"/>
    <x v="0"/>
    <x v="7"/>
    <x v="45"/>
    <x v="0"/>
    <x v="0"/>
    <s v="Tesseramento"/>
    <x v="1"/>
    <x v="4"/>
    <x v="0"/>
    <m/>
  </r>
  <r>
    <n v="85972"/>
    <x v="0"/>
    <x v="0"/>
    <x v="0"/>
    <x v="0"/>
    <x v="7"/>
    <x v="45"/>
    <x v="0"/>
    <x v="0"/>
    <s v="Tesseramento"/>
    <x v="1"/>
    <x v="4"/>
    <x v="0"/>
    <m/>
  </r>
  <r>
    <n v="157637"/>
    <x v="0"/>
    <x v="0"/>
    <x v="0"/>
    <x v="0"/>
    <x v="7"/>
    <x v="45"/>
    <x v="0"/>
    <x v="0"/>
    <s v="Tesseramento"/>
    <x v="1"/>
    <x v="0"/>
    <x v="0"/>
    <m/>
  </r>
  <r>
    <n v="121118"/>
    <x v="0"/>
    <x v="0"/>
    <x v="0"/>
    <x v="0"/>
    <x v="7"/>
    <x v="45"/>
    <x v="0"/>
    <x v="0"/>
    <s v="Tesseramento"/>
    <x v="1"/>
    <x v="0"/>
    <x v="0"/>
    <m/>
  </r>
  <r>
    <n v="54337"/>
    <x v="0"/>
    <x v="0"/>
    <x v="0"/>
    <x v="0"/>
    <x v="7"/>
    <x v="45"/>
    <x v="0"/>
    <x v="0"/>
    <s v="Tesseramento"/>
    <x v="1"/>
    <x v="3"/>
    <x v="0"/>
    <m/>
  </r>
  <r>
    <n v="16797"/>
    <x v="0"/>
    <x v="0"/>
    <x v="0"/>
    <x v="0"/>
    <x v="7"/>
    <x v="45"/>
    <x v="0"/>
    <x v="0"/>
    <s v="Tesseramento"/>
    <x v="1"/>
    <x v="4"/>
    <x v="0"/>
    <m/>
  </r>
  <r>
    <n v="191408"/>
    <x v="0"/>
    <x v="0"/>
    <x v="0"/>
    <x v="0"/>
    <x v="7"/>
    <x v="45"/>
    <x v="0"/>
    <x v="0"/>
    <s v="Tesseramento"/>
    <x v="1"/>
    <x v="4"/>
    <x v="0"/>
    <m/>
  </r>
  <r>
    <n v="43871"/>
    <x v="0"/>
    <x v="0"/>
    <x v="0"/>
    <x v="0"/>
    <x v="7"/>
    <x v="45"/>
    <x v="0"/>
    <x v="1"/>
    <s v="Tesseramento"/>
    <x v="1"/>
    <x v="4"/>
    <x v="0"/>
    <m/>
  </r>
  <r>
    <n v="113091"/>
    <x v="0"/>
    <x v="0"/>
    <x v="0"/>
    <x v="0"/>
    <x v="7"/>
    <x v="45"/>
    <x v="0"/>
    <x v="0"/>
    <s v="Tesseramento"/>
    <x v="1"/>
    <x v="4"/>
    <x v="0"/>
    <m/>
  </r>
  <r>
    <n v="136434"/>
    <x v="0"/>
    <x v="0"/>
    <x v="0"/>
    <x v="0"/>
    <x v="7"/>
    <x v="45"/>
    <x v="0"/>
    <x v="1"/>
    <s v="Tesseramento"/>
    <x v="1"/>
    <x v="3"/>
    <x v="0"/>
    <m/>
  </r>
  <r>
    <n v="177977"/>
    <x v="0"/>
    <x v="0"/>
    <x v="0"/>
    <x v="0"/>
    <x v="7"/>
    <x v="45"/>
    <x v="0"/>
    <x v="0"/>
    <s v="Tesseramento"/>
    <x v="1"/>
    <x v="4"/>
    <x v="0"/>
    <m/>
  </r>
  <r>
    <n v="108704"/>
    <x v="0"/>
    <x v="0"/>
    <x v="0"/>
    <x v="0"/>
    <x v="7"/>
    <x v="45"/>
    <x v="0"/>
    <x v="0"/>
    <s v="Tesseramento"/>
    <x v="1"/>
    <x v="3"/>
    <x v="0"/>
    <m/>
  </r>
  <r>
    <n v="196632"/>
    <x v="0"/>
    <x v="0"/>
    <x v="0"/>
    <x v="0"/>
    <x v="7"/>
    <x v="45"/>
    <x v="0"/>
    <x v="0"/>
    <s v="Tesseramento"/>
    <x v="1"/>
    <x v="0"/>
    <x v="0"/>
    <m/>
  </r>
  <r>
    <n v="125405"/>
    <x v="0"/>
    <x v="0"/>
    <x v="0"/>
    <x v="0"/>
    <x v="7"/>
    <x v="45"/>
    <x v="0"/>
    <x v="0"/>
    <s v="Tesseramento"/>
    <x v="1"/>
    <x v="3"/>
    <x v="0"/>
    <m/>
  </r>
  <r>
    <n v="234133"/>
    <x v="0"/>
    <x v="0"/>
    <x v="1"/>
    <x v="1"/>
    <x v="7"/>
    <x v="45"/>
    <x v="0"/>
    <x v="0"/>
    <s v="Tesseramento"/>
    <x v="1"/>
    <x v="3"/>
    <x v="0"/>
    <m/>
  </r>
  <r>
    <n v="133856"/>
    <x v="0"/>
    <x v="0"/>
    <x v="0"/>
    <x v="0"/>
    <x v="7"/>
    <x v="45"/>
    <x v="0"/>
    <x v="1"/>
    <s v="Tesseramento"/>
    <x v="1"/>
    <x v="3"/>
    <x v="0"/>
    <m/>
  </r>
  <r>
    <n v="46719"/>
    <x v="0"/>
    <x v="0"/>
    <x v="0"/>
    <x v="0"/>
    <x v="7"/>
    <x v="45"/>
    <x v="0"/>
    <x v="0"/>
    <s v="Tesseramento"/>
    <x v="1"/>
    <x v="4"/>
    <x v="0"/>
    <m/>
  </r>
  <r>
    <n v="14938"/>
    <x v="0"/>
    <x v="0"/>
    <x v="0"/>
    <x v="0"/>
    <x v="7"/>
    <x v="45"/>
    <x v="0"/>
    <x v="0"/>
    <s v="Tesseramento"/>
    <x v="1"/>
    <x v="4"/>
    <x v="0"/>
    <m/>
  </r>
  <r>
    <n v="32526"/>
    <x v="0"/>
    <x v="0"/>
    <x v="0"/>
    <x v="0"/>
    <x v="7"/>
    <x v="45"/>
    <x v="0"/>
    <x v="0"/>
    <s v="Tesseramento"/>
    <x v="1"/>
    <x v="4"/>
    <x v="0"/>
    <m/>
  </r>
  <r>
    <n v="142630"/>
    <x v="0"/>
    <x v="0"/>
    <x v="0"/>
    <x v="0"/>
    <x v="7"/>
    <x v="45"/>
    <x v="0"/>
    <x v="0"/>
    <s v="Tesseramento"/>
    <x v="1"/>
    <x v="0"/>
    <x v="0"/>
    <m/>
  </r>
  <r>
    <n v="115601"/>
    <x v="0"/>
    <x v="0"/>
    <x v="0"/>
    <x v="0"/>
    <x v="7"/>
    <x v="45"/>
    <x v="0"/>
    <x v="0"/>
    <s v="Tesseramento"/>
    <x v="1"/>
    <x v="1"/>
    <x v="0"/>
    <m/>
  </r>
  <r>
    <n v="142631"/>
    <x v="0"/>
    <x v="0"/>
    <x v="0"/>
    <x v="0"/>
    <x v="7"/>
    <x v="45"/>
    <x v="0"/>
    <x v="0"/>
    <s v="Tesseramento"/>
    <x v="1"/>
    <x v="3"/>
    <x v="0"/>
    <m/>
  </r>
  <r>
    <n v="220922"/>
    <x v="0"/>
    <x v="0"/>
    <x v="0"/>
    <x v="0"/>
    <x v="7"/>
    <x v="45"/>
    <x v="0"/>
    <x v="0"/>
    <s v="Tesseramento"/>
    <x v="1"/>
    <x v="0"/>
    <x v="0"/>
    <m/>
  </r>
  <r>
    <n v="93770"/>
    <x v="0"/>
    <x v="0"/>
    <x v="0"/>
    <x v="0"/>
    <x v="7"/>
    <x v="45"/>
    <x v="0"/>
    <x v="1"/>
    <s v="Tesseramento"/>
    <x v="1"/>
    <x v="3"/>
    <x v="0"/>
    <m/>
  </r>
  <r>
    <n v="112197"/>
    <x v="0"/>
    <x v="0"/>
    <x v="0"/>
    <x v="0"/>
    <x v="7"/>
    <x v="45"/>
    <x v="0"/>
    <x v="0"/>
    <s v="Tesseramento"/>
    <x v="1"/>
    <x v="3"/>
    <x v="0"/>
    <m/>
  </r>
  <r>
    <n v="15501"/>
    <x v="0"/>
    <x v="0"/>
    <x v="0"/>
    <x v="0"/>
    <x v="7"/>
    <x v="45"/>
    <x v="0"/>
    <x v="0"/>
    <s v="Tesseramento"/>
    <x v="1"/>
    <x v="3"/>
    <x v="0"/>
    <m/>
  </r>
  <r>
    <n v="32530"/>
    <x v="0"/>
    <x v="0"/>
    <x v="0"/>
    <x v="0"/>
    <x v="7"/>
    <x v="45"/>
    <x v="0"/>
    <x v="0"/>
    <s v="Tesseramento"/>
    <x v="1"/>
    <x v="3"/>
    <x v="0"/>
    <m/>
  </r>
  <r>
    <n v="204567"/>
    <x v="0"/>
    <x v="0"/>
    <x v="0"/>
    <x v="0"/>
    <x v="7"/>
    <x v="45"/>
    <x v="0"/>
    <x v="1"/>
    <s v="Tesseramento"/>
    <x v="1"/>
    <x v="3"/>
    <x v="0"/>
    <m/>
  </r>
  <r>
    <n v="215656"/>
    <x v="0"/>
    <x v="0"/>
    <x v="0"/>
    <x v="1"/>
    <x v="7"/>
    <x v="45"/>
    <x v="0"/>
    <x v="0"/>
    <s v="Tesseramento"/>
    <x v="1"/>
    <x v="3"/>
    <x v="0"/>
    <m/>
  </r>
  <r>
    <n v="131594"/>
    <x v="0"/>
    <x v="0"/>
    <x v="0"/>
    <x v="0"/>
    <x v="7"/>
    <x v="45"/>
    <x v="0"/>
    <x v="0"/>
    <s v="Tesseramento"/>
    <x v="1"/>
    <x v="4"/>
    <x v="0"/>
    <m/>
  </r>
  <r>
    <n v="31253"/>
    <x v="0"/>
    <x v="0"/>
    <x v="0"/>
    <x v="0"/>
    <x v="7"/>
    <x v="45"/>
    <x v="0"/>
    <x v="0"/>
    <s v="Tesseramento"/>
    <x v="1"/>
    <x v="4"/>
    <x v="0"/>
    <m/>
  </r>
  <r>
    <n v="93525"/>
    <x v="0"/>
    <x v="0"/>
    <x v="0"/>
    <x v="0"/>
    <x v="7"/>
    <x v="45"/>
    <x v="0"/>
    <x v="0"/>
    <s v="Tesseramento"/>
    <x v="1"/>
    <x v="4"/>
    <x v="0"/>
    <m/>
  </r>
  <r>
    <n v="29922"/>
    <x v="0"/>
    <x v="0"/>
    <x v="0"/>
    <x v="0"/>
    <x v="7"/>
    <x v="45"/>
    <x v="0"/>
    <x v="0"/>
    <s v="Tesseramento"/>
    <x v="1"/>
    <x v="3"/>
    <x v="0"/>
    <m/>
  </r>
  <r>
    <n v="78042"/>
    <x v="0"/>
    <x v="0"/>
    <x v="0"/>
    <x v="0"/>
    <x v="7"/>
    <x v="45"/>
    <x v="0"/>
    <x v="1"/>
    <s v="Tesseramento"/>
    <x v="1"/>
    <x v="4"/>
    <x v="0"/>
    <m/>
  </r>
  <r>
    <n v="156183"/>
    <x v="0"/>
    <x v="0"/>
    <x v="0"/>
    <x v="0"/>
    <x v="7"/>
    <x v="45"/>
    <x v="0"/>
    <x v="0"/>
    <s v="Tesseramento"/>
    <x v="1"/>
    <x v="4"/>
    <x v="0"/>
    <m/>
  </r>
  <r>
    <n v="65996"/>
    <x v="0"/>
    <x v="0"/>
    <x v="0"/>
    <x v="0"/>
    <x v="7"/>
    <x v="45"/>
    <x v="0"/>
    <x v="0"/>
    <s v="Tesseramento"/>
    <x v="1"/>
    <x v="4"/>
    <x v="0"/>
    <m/>
  </r>
  <r>
    <n v="138449"/>
    <x v="0"/>
    <x v="0"/>
    <x v="0"/>
    <x v="0"/>
    <x v="7"/>
    <x v="45"/>
    <x v="0"/>
    <x v="0"/>
    <s v="Tesseramento"/>
    <x v="1"/>
    <x v="0"/>
    <x v="0"/>
    <m/>
  </r>
  <r>
    <n v="85265"/>
    <x v="0"/>
    <x v="0"/>
    <x v="0"/>
    <x v="0"/>
    <x v="7"/>
    <x v="45"/>
    <x v="0"/>
    <x v="0"/>
    <s v="Tesseramento"/>
    <x v="1"/>
    <x v="4"/>
    <x v="0"/>
    <m/>
  </r>
  <r>
    <n v="80435"/>
    <x v="0"/>
    <x v="0"/>
    <x v="0"/>
    <x v="0"/>
    <x v="7"/>
    <x v="45"/>
    <x v="0"/>
    <x v="0"/>
    <s v="Tesseramento"/>
    <x v="1"/>
    <x v="4"/>
    <x v="0"/>
    <m/>
  </r>
  <r>
    <n v="225965"/>
    <x v="0"/>
    <x v="0"/>
    <x v="0"/>
    <x v="0"/>
    <x v="11"/>
    <x v="280"/>
    <x v="0"/>
    <x v="0"/>
    <s v="Tesseramento"/>
    <x v="0"/>
    <x v="3"/>
    <x v="0"/>
    <m/>
  </r>
  <r>
    <n v="204566"/>
    <x v="0"/>
    <x v="0"/>
    <x v="0"/>
    <x v="1"/>
    <x v="7"/>
    <x v="45"/>
    <x v="0"/>
    <x v="0"/>
    <s v="Tesseramento"/>
    <x v="1"/>
    <x v="3"/>
    <x v="0"/>
    <m/>
  </r>
  <r>
    <n v="21952"/>
    <x v="0"/>
    <x v="0"/>
    <x v="0"/>
    <x v="0"/>
    <x v="7"/>
    <x v="45"/>
    <x v="0"/>
    <x v="0"/>
    <s v="Tesseramento"/>
    <x v="1"/>
    <x v="3"/>
    <x v="0"/>
    <m/>
  </r>
  <r>
    <n v="221444"/>
    <x v="0"/>
    <x v="0"/>
    <x v="0"/>
    <x v="1"/>
    <x v="7"/>
    <x v="45"/>
    <x v="0"/>
    <x v="0"/>
    <s v="Tesseramento"/>
    <x v="1"/>
    <x v="0"/>
    <x v="0"/>
    <m/>
  </r>
  <r>
    <n v="123350"/>
    <x v="0"/>
    <x v="0"/>
    <x v="0"/>
    <x v="0"/>
    <x v="7"/>
    <x v="45"/>
    <x v="0"/>
    <x v="0"/>
    <s v="Tesseramento"/>
    <x v="1"/>
    <x v="0"/>
    <x v="0"/>
    <m/>
  </r>
  <r>
    <n v="89226"/>
    <x v="0"/>
    <x v="0"/>
    <x v="0"/>
    <x v="0"/>
    <x v="7"/>
    <x v="45"/>
    <x v="0"/>
    <x v="0"/>
    <s v="Tesseramento"/>
    <x v="1"/>
    <x v="4"/>
    <x v="0"/>
    <m/>
  </r>
  <r>
    <n v="87758"/>
    <x v="0"/>
    <x v="0"/>
    <x v="0"/>
    <x v="0"/>
    <x v="7"/>
    <x v="45"/>
    <x v="0"/>
    <x v="1"/>
    <s v="Tesseramento"/>
    <x v="1"/>
    <x v="4"/>
    <x v="0"/>
    <m/>
  </r>
  <r>
    <n v="66703"/>
    <x v="0"/>
    <x v="0"/>
    <x v="0"/>
    <x v="0"/>
    <x v="7"/>
    <x v="45"/>
    <x v="0"/>
    <x v="0"/>
    <s v="Tesseramento"/>
    <x v="1"/>
    <x v="0"/>
    <x v="0"/>
    <m/>
  </r>
  <r>
    <n v="48851"/>
    <x v="0"/>
    <x v="0"/>
    <x v="0"/>
    <x v="0"/>
    <x v="7"/>
    <x v="45"/>
    <x v="0"/>
    <x v="0"/>
    <s v="Tesseramento"/>
    <x v="1"/>
    <x v="3"/>
    <x v="0"/>
    <m/>
  </r>
  <r>
    <n v="115603"/>
    <x v="0"/>
    <x v="0"/>
    <x v="0"/>
    <x v="0"/>
    <x v="7"/>
    <x v="45"/>
    <x v="0"/>
    <x v="0"/>
    <s v="Tesseramento"/>
    <x v="1"/>
    <x v="3"/>
    <x v="0"/>
    <m/>
  </r>
  <r>
    <n v="22225"/>
    <x v="0"/>
    <x v="0"/>
    <x v="0"/>
    <x v="0"/>
    <x v="7"/>
    <x v="45"/>
    <x v="0"/>
    <x v="0"/>
    <s v="Tesseramento"/>
    <x v="1"/>
    <x v="4"/>
    <x v="0"/>
    <m/>
  </r>
  <r>
    <n v="209980"/>
    <x v="0"/>
    <x v="0"/>
    <x v="0"/>
    <x v="0"/>
    <x v="7"/>
    <x v="45"/>
    <x v="0"/>
    <x v="0"/>
    <s v="Tesseramento"/>
    <x v="1"/>
    <x v="0"/>
    <x v="0"/>
    <m/>
  </r>
  <r>
    <n v="191411"/>
    <x v="0"/>
    <x v="0"/>
    <x v="0"/>
    <x v="0"/>
    <x v="7"/>
    <x v="45"/>
    <x v="0"/>
    <x v="0"/>
    <s v="Tesseramento"/>
    <x v="1"/>
    <x v="0"/>
    <x v="0"/>
    <m/>
  </r>
  <r>
    <n v="175483"/>
    <x v="0"/>
    <x v="0"/>
    <x v="0"/>
    <x v="0"/>
    <x v="7"/>
    <x v="45"/>
    <x v="0"/>
    <x v="0"/>
    <s v="Tesseramento"/>
    <x v="1"/>
    <x v="1"/>
    <x v="0"/>
    <m/>
  </r>
  <r>
    <n v="195481"/>
    <x v="0"/>
    <x v="0"/>
    <x v="0"/>
    <x v="0"/>
    <x v="7"/>
    <x v="45"/>
    <x v="0"/>
    <x v="0"/>
    <s v="Tesseramento"/>
    <x v="1"/>
    <x v="0"/>
    <x v="0"/>
    <m/>
  </r>
  <r>
    <n v="91605"/>
    <x v="0"/>
    <x v="0"/>
    <x v="0"/>
    <x v="0"/>
    <x v="7"/>
    <x v="45"/>
    <x v="0"/>
    <x v="0"/>
    <s v="Tesseramento"/>
    <x v="1"/>
    <x v="4"/>
    <x v="0"/>
    <m/>
  </r>
  <r>
    <n v="16813"/>
    <x v="0"/>
    <x v="0"/>
    <x v="0"/>
    <x v="0"/>
    <x v="7"/>
    <x v="45"/>
    <x v="0"/>
    <x v="0"/>
    <s v="Tesseramento"/>
    <x v="1"/>
    <x v="4"/>
    <x v="0"/>
    <m/>
  </r>
  <r>
    <n v="154212"/>
    <x v="0"/>
    <x v="0"/>
    <x v="0"/>
    <x v="0"/>
    <x v="7"/>
    <x v="45"/>
    <x v="0"/>
    <x v="0"/>
    <s v="Tesseramento"/>
    <x v="1"/>
    <x v="0"/>
    <x v="0"/>
    <m/>
  </r>
  <r>
    <n v="189808"/>
    <x v="0"/>
    <x v="0"/>
    <x v="0"/>
    <x v="1"/>
    <x v="7"/>
    <x v="45"/>
    <x v="0"/>
    <x v="0"/>
    <s v="Tesseramento"/>
    <x v="1"/>
    <x v="4"/>
    <x v="0"/>
    <m/>
  </r>
  <r>
    <n v="24520"/>
    <x v="0"/>
    <x v="0"/>
    <x v="0"/>
    <x v="0"/>
    <x v="7"/>
    <x v="45"/>
    <x v="0"/>
    <x v="0"/>
    <s v="Tesseramento"/>
    <x v="1"/>
    <x v="0"/>
    <x v="0"/>
    <m/>
  </r>
  <r>
    <n v="139144"/>
    <x v="0"/>
    <x v="0"/>
    <x v="0"/>
    <x v="0"/>
    <x v="7"/>
    <x v="45"/>
    <x v="0"/>
    <x v="0"/>
    <s v="Tesseramento"/>
    <x v="1"/>
    <x v="0"/>
    <x v="0"/>
    <m/>
  </r>
  <r>
    <n v="105925"/>
    <x v="0"/>
    <x v="0"/>
    <x v="0"/>
    <x v="0"/>
    <x v="7"/>
    <x v="45"/>
    <x v="0"/>
    <x v="0"/>
    <s v="Tesseramento"/>
    <x v="1"/>
    <x v="3"/>
    <x v="0"/>
    <m/>
  </r>
  <r>
    <n v="15818"/>
    <x v="0"/>
    <x v="0"/>
    <x v="0"/>
    <x v="0"/>
    <x v="7"/>
    <x v="45"/>
    <x v="0"/>
    <x v="0"/>
    <s v="Tesseramento"/>
    <x v="1"/>
    <x v="3"/>
    <x v="0"/>
    <m/>
  </r>
  <r>
    <n v="205501"/>
    <x v="0"/>
    <x v="0"/>
    <x v="0"/>
    <x v="0"/>
    <x v="7"/>
    <x v="45"/>
    <x v="0"/>
    <x v="0"/>
    <s v="Tesseramento"/>
    <x v="1"/>
    <x v="0"/>
    <x v="0"/>
    <m/>
  </r>
  <r>
    <n v="152682"/>
    <x v="0"/>
    <x v="0"/>
    <x v="0"/>
    <x v="1"/>
    <x v="7"/>
    <x v="45"/>
    <x v="0"/>
    <x v="0"/>
    <s v="Tesseramento"/>
    <x v="1"/>
    <x v="4"/>
    <x v="0"/>
    <m/>
  </r>
  <r>
    <n v="22234"/>
    <x v="0"/>
    <x v="0"/>
    <x v="0"/>
    <x v="0"/>
    <x v="7"/>
    <x v="45"/>
    <x v="0"/>
    <x v="0"/>
    <s v="Tesseramento"/>
    <x v="1"/>
    <x v="3"/>
    <x v="0"/>
    <m/>
  </r>
  <r>
    <n v="142253"/>
    <x v="0"/>
    <x v="0"/>
    <x v="0"/>
    <x v="0"/>
    <x v="7"/>
    <x v="45"/>
    <x v="0"/>
    <x v="0"/>
    <s v="Tesseramento"/>
    <x v="1"/>
    <x v="0"/>
    <x v="0"/>
    <m/>
  </r>
  <r>
    <n v="164931"/>
    <x v="0"/>
    <x v="0"/>
    <x v="0"/>
    <x v="0"/>
    <x v="7"/>
    <x v="45"/>
    <x v="0"/>
    <x v="1"/>
    <s v="Tesseramento"/>
    <x v="1"/>
    <x v="3"/>
    <x v="0"/>
    <m/>
  </r>
  <r>
    <n v="199791"/>
    <x v="0"/>
    <x v="0"/>
    <x v="0"/>
    <x v="0"/>
    <x v="7"/>
    <x v="45"/>
    <x v="0"/>
    <x v="0"/>
    <s v="Tesseramento"/>
    <x v="1"/>
    <x v="0"/>
    <x v="0"/>
    <m/>
  </r>
  <r>
    <n v="178192"/>
    <x v="0"/>
    <x v="0"/>
    <x v="0"/>
    <x v="1"/>
    <x v="7"/>
    <x v="45"/>
    <x v="0"/>
    <x v="0"/>
    <s v="Tesseramento"/>
    <x v="1"/>
    <x v="0"/>
    <x v="0"/>
    <m/>
  </r>
  <r>
    <n v="91553"/>
    <x v="0"/>
    <x v="0"/>
    <x v="0"/>
    <x v="0"/>
    <x v="7"/>
    <x v="45"/>
    <x v="0"/>
    <x v="0"/>
    <s v="Tesseramento"/>
    <x v="1"/>
    <x v="3"/>
    <x v="0"/>
    <m/>
  </r>
  <r>
    <n v="162983"/>
    <x v="0"/>
    <x v="0"/>
    <x v="0"/>
    <x v="0"/>
    <x v="7"/>
    <x v="45"/>
    <x v="0"/>
    <x v="1"/>
    <s v="Tesseramento"/>
    <x v="1"/>
    <x v="4"/>
    <x v="0"/>
    <m/>
  </r>
  <r>
    <n v="155362"/>
    <x v="0"/>
    <x v="0"/>
    <x v="0"/>
    <x v="0"/>
    <x v="7"/>
    <x v="45"/>
    <x v="0"/>
    <x v="1"/>
    <s v="Tesseramento"/>
    <x v="1"/>
    <x v="4"/>
    <x v="0"/>
    <m/>
  </r>
  <r>
    <n v="80263"/>
    <x v="0"/>
    <x v="0"/>
    <x v="0"/>
    <x v="0"/>
    <x v="7"/>
    <x v="45"/>
    <x v="0"/>
    <x v="1"/>
    <s v="Tesseramento"/>
    <x v="1"/>
    <x v="4"/>
    <x v="0"/>
    <m/>
  </r>
  <r>
    <n v="146075"/>
    <x v="0"/>
    <x v="0"/>
    <x v="0"/>
    <x v="0"/>
    <x v="7"/>
    <x v="45"/>
    <x v="0"/>
    <x v="1"/>
    <s v="Tesseramento"/>
    <x v="1"/>
    <x v="4"/>
    <x v="0"/>
    <m/>
  </r>
  <r>
    <n v="48813"/>
    <x v="0"/>
    <x v="0"/>
    <x v="0"/>
    <x v="0"/>
    <x v="7"/>
    <x v="45"/>
    <x v="0"/>
    <x v="0"/>
    <s v="Tesseramento"/>
    <x v="1"/>
    <x v="4"/>
    <x v="0"/>
    <m/>
  </r>
  <r>
    <n v="64694"/>
    <x v="0"/>
    <x v="0"/>
    <x v="0"/>
    <x v="0"/>
    <x v="7"/>
    <x v="45"/>
    <x v="0"/>
    <x v="0"/>
    <s v="Tesseramento"/>
    <x v="1"/>
    <x v="3"/>
    <x v="0"/>
    <m/>
  </r>
  <r>
    <n v="20494"/>
    <x v="0"/>
    <x v="0"/>
    <x v="0"/>
    <x v="0"/>
    <x v="7"/>
    <x v="45"/>
    <x v="0"/>
    <x v="0"/>
    <s v="Tesseramento"/>
    <x v="1"/>
    <x v="0"/>
    <x v="0"/>
    <m/>
  </r>
  <r>
    <n v="67462"/>
    <x v="0"/>
    <x v="0"/>
    <x v="0"/>
    <x v="0"/>
    <x v="7"/>
    <x v="45"/>
    <x v="0"/>
    <x v="0"/>
    <s v="Tesseramento"/>
    <x v="1"/>
    <x v="4"/>
    <x v="0"/>
    <m/>
  </r>
  <r>
    <n v="184126"/>
    <x v="0"/>
    <x v="0"/>
    <x v="0"/>
    <x v="0"/>
    <x v="7"/>
    <x v="45"/>
    <x v="0"/>
    <x v="0"/>
    <s v="Tesseramento"/>
    <x v="1"/>
    <x v="0"/>
    <x v="0"/>
    <m/>
  </r>
  <r>
    <n v="147938"/>
    <x v="0"/>
    <x v="0"/>
    <x v="0"/>
    <x v="0"/>
    <x v="7"/>
    <x v="45"/>
    <x v="0"/>
    <x v="0"/>
    <s v="Tesseramento"/>
    <x v="1"/>
    <x v="0"/>
    <x v="0"/>
    <m/>
  </r>
  <r>
    <n v="22241"/>
    <x v="0"/>
    <x v="0"/>
    <x v="0"/>
    <x v="0"/>
    <x v="7"/>
    <x v="45"/>
    <x v="0"/>
    <x v="0"/>
    <s v="Tesseramento"/>
    <x v="1"/>
    <x v="0"/>
    <x v="0"/>
    <m/>
  </r>
  <r>
    <n v="157838"/>
    <x v="0"/>
    <x v="0"/>
    <x v="0"/>
    <x v="0"/>
    <x v="7"/>
    <x v="45"/>
    <x v="0"/>
    <x v="0"/>
    <s v="Tesseramento"/>
    <x v="1"/>
    <x v="0"/>
    <x v="0"/>
    <m/>
  </r>
  <r>
    <n v="36379"/>
    <x v="0"/>
    <x v="0"/>
    <x v="0"/>
    <x v="0"/>
    <x v="7"/>
    <x v="45"/>
    <x v="0"/>
    <x v="1"/>
    <s v="Tesseramento"/>
    <x v="1"/>
    <x v="4"/>
    <x v="0"/>
    <m/>
  </r>
  <r>
    <n v="150979"/>
    <x v="0"/>
    <x v="0"/>
    <x v="0"/>
    <x v="0"/>
    <x v="7"/>
    <x v="45"/>
    <x v="0"/>
    <x v="0"/>
    <s v="Tesseramento"/>
    <x v="1"/>
    <x v="4"/>
    <x v="0"/>
    <m/>
  </r>
  <r>
    <n v="28838"/>
    <x v="0"/>
    <x v="0"/>
    <x v="0"/>
    <x v="0"/>
    <x v="7"/>
    <x v="45"/>
    <x v="0"/>
    <x v="0"/>
    <s v="Tesseramento"/>
    <x v="1"/>
    <x v="3"/>
    <x v="0"/>
    <m/>
  </r>
  <r>
    <n v="139146"/>
    <x v="0"/>
    <x v="0"/>
    <x v="0"/>
    <x v="0"/>
    <x v="7"/>
    <x v="45"/>
    <x v="0"/>
    <x v="0"/>
    <s v="Tesseramento"/>
    <x v="1"/>
    <x v="0"/>
    <x v="0"/>
    <m/>
  </r>
  <r>
    <n v="200160"/>
    <x v="0"/>
    <x v="0"/>
    <x v="0"/>
    <x v="3"/>
    <x v="7"/>
    <x v="45"/>
    <x v="0"/>
    <x v="0"/>
    <s v="Tesseramento"/>
    <x v="1"/>
    <x v="4"/>
    <x v="0"/>
    <m/>
  </r>
  <r>
    <n v="80265"/>
    <x v="0"/>
    <x v="0"/>
    <x v="0"/>
    <x v="0"/>
    <x v="7"/>
    <x v="45"/>
    <x v="0"/>
    <x v="0"/>
    <s v="Tesseramento"/>
    <x v="1"/>
    <x v="4"/>
    <x v="0"/>
    <m/>
  </r>
  <r>
    <n v="202235"/>
    <x v="0"/>
    <x v="0"/>
    <x v="0"/>
    <x v="1"/>
    <x v="7"/>
    <x v="45"/>
    <x v="0"/>
    <x v="0"/>
    <s v="Tesseramento"/>
    <x v="1"/>
    <x v="4"/>
    <x v="0"/>
    <m/>
  </r>
  <r>
    <n v="196700"/>
    <x v="0"/>
    <x v="0"/>
    <x v="0"/>
    <x v="0"/>
    <x v="7"/>
    <x v="45"/>
    <x v="0"/>
    <x v="0"/>
    <s v="Tesseramento"/>
    <x v="1"/>
    <x v="4"/>
    <x v="0"/>
    <m/>
  </r>
  <r>
    <n v="232460"/>
    <x v="0"/>
    <x v="0"/>
    <x v="0"/>
    <x v="0"/>
    <x v="7"/>
    <x v="45"/>
    <x v="0"/>
    <x v="0"/>
    <s v="Tesseramento"/>
    <x v="1"/>
    <x v="3"/>
    <x v="0"/>
    <m/>
  </r>
  <r>
    <n v="214508"/>
    <x v="0"/>
    <x v="0"/>
    <x v="0"/>
    <x v="1"/>
    <x v="7"/>
    <x v="45"/>
    <x v="0"/>
    <x v="0"/>
    <s v="Tesseramento"/>
    <x v="1"/>
    <x v="3"/>
    <x v="0"/>
    <m/>
  </r>
  <r>
    <n v="30204"/>
    <x v="0"/>
    <x v="0"/>
    <x v="0"/>
    <x v="0"/>
    <x v="7"/>
    <x v="45"/>
    <x v="0"/>
    <x v="0"/>
    <s v="Tesseramento"/>
    <x v="1"/>
    <x v="0"/>
    <x v="0"/>
    <m/>
  </r>
  <r>
    <n v="158003"/>
    <x v="0"/>
    <x v="0"/>
    <x v="0"/>
    <x v="0"/>
    <x v="7"/>
    <x v="45"/>
    <x v="0"/>
    <x v="0"/>
    <s v="Tesseramento"/>
    <x v="1"/>
    <x v="3"/>
    <x v="0"/>
    <m/>
  </r>
  <r>
    <n v="223835"/>
    <x v="0"/>
    <x v="0"/>
    <x v="0"/>
    <x v="0"/>
    <x v="7"/>
    <x v="45"/>
    <x v="0"/>
    <x v="0"/>
    <s v="Tesseramento"/>
    <x v="1"/>
    <x v="3"/>
    <x v="0"/>
    <m/>
  </r>
  <r>
    <n v="115608"/>
    <x v="0"/>
    <x v="0"/>
    <x v="0"/>
    <x v="0"/>
    <x v="7"/>
    <x v="45"/>
    <x v="0"/>
    <x v="0"/>
    <s v="Tesseramento"/>
    <x v="1"/>
    <x v="0"/>
    <x v="0"/>
    <m/>
  </r>
  <r>
    <n v="143202"/>
    <x v="0"/>
    <x v="0"/>
    <x v="0"/>
    <x v="0"/>
    <x v="7"/>
    <x v="45"/>
    <x v="0"/>
    <x v="0"/>
    <s v="Tesseramento"/>
    <x v="1"/>
    <x v="3"/>
    <x v="0"/>
    <m/>
  </r>
  <r>
    <n v="175093"/>
    <x v="0"/>
    <x v="0"/>
    <x v="0"/>
    <x v="0"/>
    <x v="7"/>
    <x v="45"/>
    <x v="0"/>
    <x v="0"/>
    <s v="Tesseramento"/>
    <x v="1"/>
    <x v="0"/>
    <x v="0"/>
    <m/>
  </r>
  <r>
    <n v="31269"/>
    <x v="0"/>
    <x v="0"/>
    <x v="0"/>
    <x v="0"/>
    <x v="7"/>
    <x v="45"/>
    <x v="0"/>
    <x v="0"/>
    <s v="Tesseramento"/>
    <x v="1"/>
    <x v="4"/>
    <x v="0"/>
    <m/>
  </r>
  <r>
    <n v="48817"/>
    <x v="0"/>
    <x v="0"/>
    <x v="0"/>
    <x v="0"/>
    <x v="7"/>
    <x v="45"/>
    <x v="0"/>
    <x v="1"/>
    <s v="Tesseramento"/>
    <x v="1"/>
    <x v="4"/>
    <x v="0"/>
    <m/>
  </r>
  <r>
    <n v="89231"/>
    <x v="0"/>
    <x v="0"/>
    <x v="0"/>
    <x v="0"/>
    <x v="7"/>
    <x v="45"/>
    <x v="0"/>
    <x v="0"/>
    <s v="Tesseramento"/>
    <x v="1"/>
    <x v="4"/>
    <x v="0"/>
    <m/>
  </r>
  <r>
    <n v="123968"/>
    <x v="0"/>
    <x v="0"/>
    <x v="0"/>
    <x v="0"/>
    <x v="7"/>
    <x v="45"/>
    <x v="0"/>
    <x v="0"/>
    <s v="Tesseramento"/>
    <x v="1"/>
    <x v="3"/>
    <x v="0"/>
    <m/>
  </r>
  <r>
    <n v="16818"/>
    <x v="0"/>
    <x v="0"/>
    <x v="0"/>
    <x v="0"/>
    <x v="7"/>
    <x v="45"/>
    <x v="0"/>
    <x v="0"/>
    <s v="Tesseramento"/>
    <x v="1"/>
    <x v="4"/>
    <x v="0"/>
    <m/>
  </r>
  <r>
    <n v="205059"/>
    <x v="0"/>
    <x v="0"/>
    <x v="0"/>
    <x v="3"/>
    <x v="7"/>
    <x v="45"/>
    <x v="0"/>
    <x v="0"/>
    <s v="Tesseramento"/>
    <x v="1"/>
    <x v="4"/>
    <x v="0"/>
    <m/>
  </r>
  <r>
    <n v="203544"/>
    <x v="0"/>
    <x v="0"/>
    <x v="0"/>
    <x v="0"/>
    <x v="7"/>
    <x v="45"/>
    <x v="0"/>
    <x v="0"/>
    <s v="Tesseramento"/>
    <x v="1"/>
    <x v="4"/>
    <x v="0"/>
    <m/>
  </r>
  <r>
    <n v="115609"/>
    <x v="0"/>
    <x v="0"/>
    <x v="0"/>
    <x v="0"/>
    <x v="7"/>
    <x v="45"/>
    <x v="0"/>
    <x v="0"/>
    <s v="Tesseramento"/>
    <x v="1"/>
    <x v="3"/>
    <x v="0"/>
    <m/>
  </r>
  <r>
    <n v="42379"/>
    <x v="0"/>
    <x v="0"/>
    <x v="0"/>
    <x v="0"/>
    <x v="7"/>
    <x v="45"/>
    <x v="0"/>
    <x v="0"/>
    <s v="Tesseramento"/>
    <x v="1"/>
    <x v="4"/>
    <x v="0"/>
    <m/>
  </r>
  <r>
    <n v="127231"/>
    <x v="0"/>
    <x v="0"/>
    <x v="0"/>
    <x v="1"/>
    <x v="7"/>
    <x v="45"/>
    <x v="0"/>
    <x v="0"/>
    <s v="Tesseramento"/>
    <x v="1"/>
    <x v="4"/>
    <x v="0"/>
    <m/>
  </r>
  <r>
    <n v="184723"/>
    <x v="0"/>
    <x v="0"/>
    <x v="0"/>
    <x v="1"/>
    <x v="7"/>
    <x v="45"/>
    <x v="0"/>
    <x v="0"/>
    <s v="Tesseramento"/>
    <x v="1"/>
    <x v="4"/>
    <x v="0"/>
    <m/>
  </r>
  <r>
    <n v="43052"/>
    <x v="0"/>
    <x v="0"/>
    <x v="0"/>
    <x v="0"/>
    <x v="7"/>
    <x v="45"/>
    <x v="0"/>
    <x v="0"/>
    <s v="Tesseramento"/>
    <x v="1"/>
    <x v="3"/>
    <x v="0"/>
    <m/>
  </r>
  <r>
    <n v="203545"/>
    <x v="0"/>
    <x v="0"/>
    <x v="0"/>
    <x v="0"/>
    <x v="7"/>
    <x v="45"/>
    <x v="0"/>
    <x v="0"/>
    <s v="Tesseramento"/>
    <x v="1"/>
    <x v="0"/>
    <x v="0"/>
    <m/>
  </r>
  <r>
    <n v="66005"/>
    <x v="0"/>
    <x v="0"/>
    <x v="0"/>
    <x v="0"/>
    <x v="7"/>
    <x v="45"/>
    <x v="0"/>
    <x v="0"/>
    <s v="Tesseramento"/>
    <x v="1"/>
    <x v="4"/>
    <x v="0"/>
    <m/>
  </r>
  <r>
    <n v="137121"/>
    <x v="0"/>
    <x v="0"/>
    <x v="0"/>
    <x v="0"/>
    <x v="7"/>
    <x v="45"/>
    <x v="0"/>
    <x v="1"/>
    <s v="Tesseramento"/>
    <x v="1"/>
    <x v="4"/>
    <x v="0"/>
    <m/>
  </r>
  <r>
    <n v="73403"/>
    <x v="0"/>
    <x v="0"/>
    <x v="0"/>
    <x v="0"/>
    <x v="7"/>
    <x v="45"/>
    <x v="0"/>
    <x v="0"/>
    <s v="Tesseramento"/>
    <x v="1"/>
    <x v="4"/>
    <x v="0"/>
    <m/>
  </r>
  <r>
    <n v="151272"/>
    <x v="0"/>
    <x v="0"/>
    <x v="0"/>
    <x v="0"/>
    <x v="7"/>
    <x v="45"/>
    <x v="0"/>
    <x v="0"/>
    <s v="Tesseramento"/>
    <x v="1"/>
    <x v="4"/>
    <x v="0"/>
    <m/>
  </r>
  <r>
    <n v="234824"/>
    <x v="0"/>
    <x v="1"/>
    <x v="1"/>
    <x v="3"/>
    <x v="12"/>
    <x v="106"/>
    <x v="0"/>
    <x v="0"/>
    <s v="Tesseramento"/>
    <x v="1"/>
    <x v="0"/>
    <x v="0"/>
    <m/>
  </r>
  <r>
    <n v="174795"/>
    <x v="0"/>
    <x v="0"/>
    <x v="0"/>
    <x v="0"/>
    <x v="7"/>
    <x v="45"/>
    <x v="0"/>
    <x v="0"/>
    <s v="Tesseramento"/>
    <x v="1"/>
    <x v="0"/>
    <x v="0"/>
    <m/>
  </r>
  <r>
    <n v="164044"/>
    <x v="0"/>
    <x v="0"/>
    <x v="0"/>
    <x v="0"/>
    <x v="7"/>
    <x v="45"/>
    <x v="0"/>
    <x v="0"/>
    <s v="Tesseramento"/>
    <x v="1"/>
    <x v="0"/>
    <x v="0"/>
    <m/>
  </r>
  <r>
    <n v="46320"/>
    <x v="0"/>
    <x v="0"/>
    <x v="0"/>
    <x v="0"/>
    <x v="7"/>
    <x v="45"/>
    <x v="0"/>
    <x v="1"/>
    <s v="Tesseramento"/>
    <x v="1"/>
    <x v="3"/>
    <x v="0"/>
    <m/>
  </r>
  <r>
    <n v="89232"/>
    <x v="0"/>
    <x v="0"/>
    <x v="0"/>
    <x v="0"/>
    <x v="7"/>
    <x v="45"/>
    <x v="0"/>
    <x v="0"/>
    <s v="Tesseramento"/>
    <x v="1"/>
    <x v="4"/>
    <x v="0"/>
    <m/>
  </r>
  <r>
    <n v="33213"/>
    <x v="0"/>
    <x v="0"/>
    <x v="0"/>
    <x v="0"/>
    <x v="7"/>
    <x v="45"/>
    <x v="0"/>
    <x v="0"/>
    <s v="Tesseramento"/>
    <x v="1"/>
    <x v="4"/>
    <x v="0"/>
    <m/>
  </r>
  <r>
    <n v="80447"/>
    <x v="0"/>
    <x v="0"/>
    <x v="0"/>
    <x v="0"/>
    <x v="7"/>
    <x v="45"/>
    <x v="0"/>
    <x v="0"/>
    <s v="Tesseramento"/>
    <x v="1"/>
    <x v="4"/>
    <x v="0"/>
    <m/>
  </r>
  <r>
    <n v="105507"/>
    <x v="0"/>
    <x v="0"/>
    <x v="0"/>
    <x v="0"/>
    <x v="7"/>
    <x v="45"/>
    <x v="0"/>
    <x v="0"/>
    <s v="Tesseramento"/>
    <x v="1"/>
    <x v="3"/>
    <x v="0"/>
    <m/>
  </r>
  <r>
    <n v="127234"/>
    <x v="0"/>
    <x v="0"/>
    <x v="0"/>
    <x v="0"/>
    <x v="7"/>
    <x v="45"/>
    <x v="0"/>
    <x v="0"/>
    <s v="Tesseramento"/>
    <x v="1"/>
    <x v="4"/>
    <x v="0"/>
    <m/>
  </r>
  <r>
    <n v="151561"/>
    <x v="0"/>
    <x v="0"/>
    <x v="0"/>
    <x v="0"/>
    <x v="7"/>
    <x v="45"/>
    <x v="0"/>
    <x v="0"/>
    <s v="Tesseramento"/>
    <x v="1"/>
    <x v="4"/>
    <x v="0"/>
    <m/>
  </r>
  <r>
    <n v="113902"/>
    <x v="0"/>
    <x v="0"/>
    <x v="0"/>
    <x v="0"/>
    <x v="7"/>
    <x v="45"/>
    <x v="0"/>
    <x v="0"/>
    <s v="Tesseramento"/>
    <x v="1"/>
    <x v="3"/>
    <x v="0"/>
    <m/>
  </r>
  <r>
    <n v="81565"/>
    <x v="0"/>
    <x v="0"/>
    <x v="0"/>
    <x v="0"/>
    <x v="7"/>
    <x v="45"/>
    <x v="0"/>
    <x v="0"/>
    <s v="Tesseramento"/>
    <x v="1"/>
    <x v="4"/>
    <x v="0"/>
    <m/>
  </r>
  <r>
    <n v="21959"/>
    <x v="0"/>
    <x v="0"/>
    <x v="0"/>
    <x v="0"/>
    <x v="7"/>
    <x v="45"/>
    <x v="0"/>
    <x v="1"/>
    <s v="Tesseramento"/>
    <x v="1"/>
    <x v="4"/>
    <x v="0"/>
    <m/>
  </r>
  <r>
    <n v="105933"/>
    <x v="0"/>
    <x v="0"/>
    <x v="0"/>
    <x v="0"/>
    <x v="7"/>
    <x v="45"/>
    <x v="0"/>
    <x v="0"/>
    <s v="Tesseramento"/>
    <x v="1"/>
    <x v="3"/>
    <x v="0"/>
    <m/>
  </r>
  <r>
    <n v="33216"/>
    <x v="0"/>
    <x v="0"/>
    <x v="0"/>
    <x v="3"/>
    <x v="7"/>
    <x v="45"/>
    <x v="0"/>
    <x v="0"/>
    <s v="Tesseramento"/>
    <x v="1"/>
    <x v="4"/>
    <x v="0"/>
    <m/>
  </r>
  <r>
    <n v="127235"/>
    <x v="0"/>
    <x v="0"/>
    <x v="0"/>
    <x v="0"/>
    <x v="7"/>
    <x v="45"/>
    <x v="0"/>
    <x v="0"/>
    <s v="Tesseramento"/>
    <x v="1"/>
    <x v="0"/>
    <x v="0"/>
    <m/>
  </r>
  <r>
    <n v="216353"/>
    <x v="0"/>
    <x v="0"/>
    <x v="0"/>
    <x v="0"/>
    <x v="7"/>
    <x v="45"/>
    <x v="0"/>
    <x v="0"/>
    <s v="Tesseramento"/>
    <x v="1"/>
    <x v="0"/>
    <x v="0"/>
    <m/>
  </r>
  <r>
    <n v="216340"/>
    <x v="0"/>
    <x v="0"/>
    <x v="0"/>
    <x v="1"/>
    <x v="7"/>
    <x v="45"/>
    <x v="0"/>
    <x v="1"/>
    <s v="Tesseramento"/>
    <x v="1"/>
    <x v="4"/>
    <x v="0"/>
    <m/>
  </r>
  <r>
    <n v="73339"/>
    <x v="0"/>
    <x v="0"/>
    <x v="0"/>
    <x v="0"/>
    <x v="7"/>
    <x v="45"/>
    <x v="0"/>
    <x v="1"/>
    <s v="Tesseramento"/>
    <x v="1"/>
    <x v="4"/>
    <x v="0"/>
    <m/>
  </r>
  <r>
    <n v="232461"/>
    <x v="0"/>
    <x v="0"/>
    <x v="0"/>
    <x v="2"/>
    <x v="7"/>
    <x v="45"/>
    <x v="0"/>
    <x v="0"/>
    <s v="Tesseramento"/>
    <x v="1"/>
    <x v="3"/>
    <x v="0"/>
    <m/>
  </r>
  <r>
    <n v="16823"/>
    <x v="0"/>
    <x v="0"/>
    <x v="0"/>
    <x v="0"/>
    <x v="7"/>
    <x v="45"/>
    <x v="0"/>
    <x v="0"/>
    <s v="Tesseramento"/>
    <x v="1"/>
    <x v="3"/>
    <x v="0"/>
    <m/>
  </r>
  <r>
    <n v="54351"/>
    <x v="0"/>
    <x v="0"/>
    <x v="0"/>
    <x v="3"/>
    <x v="7"/>
    <x v="45"/>
    <x v="0"/>
    <x v="0"/>
    <s v="Tesseramento"/>
    <x v="1"/>
    <x v="4"/>
    <x v="0"/>
    <m/>
  </r>
  <r>
    <n v="203653"/>
    <x v="0"/>
    <x v="0"/>
    <x v="0"/>
    <x v="0"/>
    <x v="7"/>
    <x v="45"/>
    <x v="0"/>
    <x v="0"/>
    <s v="Tesseramento"/>
    <x v="1"/>
    <x v="0"/>
    <x v="0"/>
    <m/>
  </r>
  <r>
    <n v="224099"/>
    <x v="0"/>
    <x v="0"/>
    <x v="0"/>
    <x v="1"/>
    <x v="7"/>
    <x v="45"/>
    <x v="0"/>
    <x v="1"/>
    <s v="Tesseramento"/>
    <x v="1"/>
    <x v="4"/>
    <x v="0"/>
    <m/>
  </r>
  <r>
    <n v="213683"/>
    <x v="0"/>
    <x v="0"/>
    <x v="0"/>
    <x v="1"/>
    <x v="11"/>
    <x v="189"/>
    <x v="0"/>
    <x v="0"/>
    <s v="Tesseramento"/>
    <x v="1"/>
    <x v="0"/>
    <x v="0"/>
    <m/>
  </r>
  <r>
    <n v="191446"/>
    <x v="0"/>
    <x v="0"/>
    <x v="0"/>
    <x v="0"/>
    <x v="11"/>
    <x v="189"/>
    <x v="0"/>
    <x v="0"/>
    <s v="Tesseramento"/>
    <x v="1"/>
    <x v="0"/>
    <x v="0"/>
    <m/>
  </r>
  <r>
    <n v="203246"/>
    <x v="0"/>
    <x v="0"/>
    <x v="0"/>
    <x v="0"/>
    <x v="11"/>
    <x v="189"/>
    <x v="0"/>
    <x v="0"/>
    <s v="Tesseramento"/>
    <x v="1"/>
    <x v="0"/>
    <x v="0"/>
    <m/>
  </r>
  <r>
    <n v="111829"/>
    <x v="0"/>
    <x v="0"/>
    <x v="0"/>
    <x v="1"/>
    <x v="7"/>
    <x v="45"/>
    <x v="0"/>
    <x v="1"/>
    <s v="Tesseramento"/>
    <x v="1"/>
    <x v="4"/>
    <x v="0"/>
    <m/>
  </r>
  <r>
    <n v="191909"/>
    <x v="0"/>
    <x v="0"/>
    <x v="0"/>
    <x v="0"/>
    <x v="7"/>
    <x v="45"/>
    <x v="0"/>
    <x v="0"/>
    <s v="Tesseramento"/>
    <x v="1"/>
    <x v="4"/>
    <x v="0"/>
    <m/>
  </r>
  <r>
    <n v="73343"/>
    <x v="0"/>
    <x v="0"/>
    <x v="0"/>
    <x v="0"/>
    <x v="7"/>
    <x v="45"/>
    <x v="0"/>
    <x v="0"/>
    <s v="Tesseramento"/>
    <x v="1"/>
    <x v="3"/>
    <x v="0"/>
    <m/>
  </r>
  <r>
    <n v="159503"/>
    <x v="0"/>
    <x v="0"/>
    <x v="0"/>
    <x v="3"/>
    <x v="7"/>
    <x v="45"/>
    <x v="0"/>
    <x v="0"/>
    <s v="Tesseramento"/>
    <x v="1"/>
    <x v="4"/>
    <x v="0"/>
    <m/>
  </r>
  <r>
    <n v="159504"/>
    <x v="0"/>
    <x v="0"/>
    <x v="0"/>
    <x v="3"/>
    <x v="7"/>
    <x v="45"/>
    <x v="0"/>
    <x v="0"/>
    <s v="Tesseramento"/>
    <x v="1"/>
    <x v="4"/>
    <x v="0"/>
    <m/>
  </r>
  <r>
    <n v="223580"/>
    <x v="0"/>
    <x v="0"/>
    <x v="0"/>
    <x v="1"/>
    <x v="7"/>
    <x v="45"/>
    <x v="0"/>
    <x v="0"/>
    <s v="Tesseramento"/>
    <x v="1"/>
    <x v="3"/>
    <x v="0"/>
    <m/>
  </r>
  <r>
    <n v="168007"/>
    <x v="0"/>
    <x v="0"/>
    <x v="0"/>
    <x v="2"/>
    <x v="11"/>
    <x v="189"/>
    <x v="0"/>
    <x v="0"/>
    <s v="Tesseramento"/>
    <x v="1"/>
    <x v="4"/>
    <x v="0"/>
    <m/>
  </r>
  <r>
    <n v="129219"/>
    <x v="0"/>
    <x v="0"/>
    <x v="0"/>
    <x v="0"/>
    <x v="7"/>
    <x v="45"/>
    <x v="0"/>
    <x v="0"/>
    <s v="Tesseramento"/>
    <x v="1"/>
    <x v="0"/>
    <x v="0"/>
    <m/>
  </r>
  <r>
    <n v="210628"/>
    <x v="0"/>
    <x v="0"/>
    <x v="0"/>
    <x v="0"/>
    <x v="7"/>
    <x v="45"/>
    <x v="0"/>
    <x v="0"/>
    <s v="Tesseramento"/>
    <x v="1"/>
    <x v="3"/>
    <x v="0"/>
    <m/>
  </r>
  <r>
    <n v="170514"/>
    <x v="0"/>
    <x v="0"/>
    <x v="0"/>
    <x v="0"/>
    <x v="7"/>
    <x v="45"/>
    <x v="0"/>
    <x v="0"/>
    <s v="Tesseramento"/>
    <x v="1"/>
    <x v="3"/>
    <x v="0"/>
    <m/>
  </r>
  <r>
    <n v="198376"/>
    <x v="0"/>
    <x v="0"/>
    <x v="0"/>
    <x v="3"/>
    <x v="11"/>
    <x v="189"/>
    <x v="0"/>
    <x v="0"/>
    <s v="Tesseramento"/>
    <x v="1"/>
    <x v="4"/>
    <x v="0"/>
    <m/>
  </r>
  <r>
    <n v="50614"/>
    <x v="0"/>
    <x v="0"/>
    <x v="0"/>
    <x v="0"/>
    <x v="7"/>
    <x v="45"/>
    <x v="0"/>
    <x v="1"/>
    <s v="Tesseramento"/>
    <x v="1"/>
    <x v="4"/>
    <x v="0"/>
    <m/>
  </r>
  <r>
    <n v="7180"/>
    <x v="0"/>
    <x v="0"/>
    <x v="0"/>
    <x v="0"/>
    <x v="7"/>
    <x v="45"/>
    <x v="0"/>
    <x v="0"/>
    <s v="Tesseramento"/>
    <x v="1"/>
    <x v="3"/>
    <x v="0"/>
    <m/>
  </r>
  <r>
    <n v="16837"/>
    <x v="0"/>
    <x v="0"/>
    <x v="0"/>
    <x v="0"/>
    <x v="7"/>
    <x v="45"/>
    <x v="0"/>
    <x v="0"/>
    <s v="Tesseramento"/>
    <x v="1"/>
    <x v="4"/>
    <x v="0"/>
    <m/>
  </r>
  <r>
    <n v="209981"/>
    <x v="0"/>
    <x v="0"/>
    <x v="0"/>
    <x v="0"/>
    <x v="7"/>
    <x v="45"/>
    <x v="0"/>
    <x v="0"/>
    <s v="Tesseramento"/>
    <x v="1"/>
    <x v="0"/>
    <x v="0"/>
    <m/>
  </r>
  <r>
    <n v="77205"/>
    <x v="0"/>
    <x v="0"/>
    <x v="0"/>
    <x v="0"/>
    <x v="7"/>
    <x v="45"/>
    <x v="0"/>
    <x v="0"/>
    <s v="Tesseramento"/>
    <x v="1"/>
    <x v="4"/>
    <x v="0"/>
    <m/>
  </r>
  <r>
    <n v="108539"/>
    <x v="0"/>
    <x v="0"/>
    <x v="0"/>
    <x v="0"/>
    <x v="7"/>
    <x v="45"/>
    <x v="0"/>
    <x v="1"/>
    <s v="Tesseramento"/>
    <x v="1"/>
    <x v="3"/>
    <x v="0"/>
    <m/>
  </r>
  <r>
    <n v="102444"/>
    <x v="0"/>
    <x v="0"/>
    <x v="0"/>
    <x v="0"/>
    <x v="11"/>
    <x v="189"/>
    <x v="0"/>
    <x v="0"/>
    <s v="Tesseramento"/>
    <x v="1"/>
    <x v="3"/>
    <x v="0"/>
    <m/>
  </r>
  <r>
    <n v="190872"/>
    <x v="0"/>
    <x v="0"/>
    <x v="0"/>
    <x v="0"/>
    <x v="7"/>
    <x v="45"/>
    <x v="0"/>
    <x v="0"/>
    <s v="Tesseramento"/>
    <x v="1"/>
    <x v="3"/>
    <x v="0"/>
    <m/>
  </r>
  <r>
    <n v="58736"/>
    <x v="0"/>
    <x v="0"/>
    <x v="0"/>
    <x v="1"/>
    <x v="7"/>
    <x v="45"/>
    <x v="0"/>
    <x v="0"/>
    <s v="Tesseramento"/>
    <x v="1"/>
    <x v="4"/>
    <x v="0"/>
    <m/>
  </r>
  <r>
    <n v="36389"/>
    <x v="0"/>
    <x v="0"/>
    <x v="0"/>
    <x v="0"/>
    <x v="7"/>
    <x v="45"/>
    <x v="0"/>
    <x v="0"/>
    <s v="Tesseramento"/>
    <x v="1"/>
    <x v="3"/>
    <x v="0"/>
    <m/>
  </r>
  <r>
    <n v="62746"/>
    <x v="0"/>
    <x v="0"/>
    <x v="0"/>
    <x v="0"/>
    <x v="7"/>
    <x v="45"/>
    <x v="0"/>
    <x v="0"/>
    <s v="Tesseramento"/>
    <x v="1"/>
    <x v="4"/>
    <x v="0"/>
    <m/>
  </r>
  <r>
    <n v="214509"/>
    <x v="0"/>
    <x v="0"/>
    <x v="0"/>
    <x v="3"/>
    <x v="7"/>
    <x v="45"/>
    <x v="0"/>
    <x v="1"/>
    <s v="Tesseramento"/>
    <x v="1"/>
    <x v="4"/>
    <x v="0"/>
    <m/>
  </r>
  <r>
    <n v="70343"/>
    <x v="0"/>
    <x v="0"/>
    <x v="0"/>
    <x v="0"/>
    <x v="7"/>
    <x v="45"/>
    <x v="0"/>
    <x v="0"/>
    <s v="Tesseramento"/>
    <x v="1"/>
    <x v="4"/>
    <x v="0"/>
    <m/>
  </r>
  <r>
    <n v="204660"/>
    <x v="0"/>
    <x v="0"/>
    <x v="0"/>
    <x v="0"/>
    <x v="7"/>
    <x v="45"/>
    <x v="0"/>
    <x v="0"/>
    <s v="Tesseramento"/>
    <x v="1"/>
    <x v="3"/>
    <x v="0"/>
    <m/>
  </r>
  <r>
    <n v="232464"/>
    <x v="0"/>
    <x v="0"/>
    <x v="0"/>
    <x v="1"/>
    <x v="7"/>
    <x v="45"/>
    <x v="0"/>
    <x v="0"/>
    <s v="Tesseramento"/>
    <x v="1"/>
    <x v="1"/>
    <x v="0"/>
    <m/>
  </r>
  <r>
    <n v="178096"/>
    <x v="0"/>
    <x v="0"/>
    <x v="0"/>
    <x v="0"/>
    <x v="7"/>
    <x v="45"/>
    <x v="0"/>
    <x v="1"/>
    <s v="Tesseramento"/>
    <x v="1"/>
    <x v="3"/>
    <x v="0"/>
    <m/>
  </r>
  <r>
    <n v="80450"/>
    <x v="0"/>
    <x v="0"/>
    <x v="0"/>
    <x v="0"/>
    <x v="7"/>
    <x v="45"/>
    <x v="0"/>
    <x v="1"/>
    <s v="Tesseramento"/>
    <x v="1"/>
    <x v="4"/>
    <x v="0"/>
    <m/>
  </r>
  <r>
    <n v="151275"/>
    <x v="0"/>
    <x v="0"/>
    <x v="0"/>
    <x v="1"/>
    <x v="7"/>
    <x v="45"/>
    <x v="0"/>
    <x v="0"/>
    <s v="Tesseramento"/>
    <x v="1"/>
    <x v="4"/>
    <x v="0"/>
    <m/>
  </r>
  <r>
    <n v="213908"/>
    <x v="0"/>
    <x v="0"/>
    <x v="0"/>
    <x v="0"/>
    <x v="7"/>
    <x v="45"/>
    <x v="0"/>
    <x v="0"/>
    <s v="Tesseramento"/>
    <x v="1"/>
    <x v="0"/>
    <x v="0"/>
    <m/>
  </r>
  <r>
    <n v="42389"/>
    <x v="0"/>
    <x v="0"/>
    <x v="0"/>
    <x v="0"/>
    <x v="7"/>
    <x v="45"/>
    <x v="0"/>
    <x v="0"/>
    <s v="Tesseramento"/>
    <x v="1"/>
    <x v="4"/>
    <x v="0"/>
    <m/>
  </r>
  <r>
    <n v="127238"/>
    <x v="0"/>
    <x v="0"/>
    <x v="0"/>
    <x v="0"/>
    <x v="7"/>
    <x v="45"/>
    <x v="0"/>
    <x v="0"/>
    <s v="Tesseramento"/>
    <x v="1"/>
    <x v="3"/>
    <x v="0"/>
    <m/>
  </r>
  <r>
    <n v="105511"/>
    <x v="0"/>
    <x v="0"/>
    <x v="0"/>
    <x v="0"/>
    <x v="7"/>
    <x v="45"/>
    <x v="0"/>
    <x v="0"/>
    <s v="Tesseramento"/>
    <x v="1"/>
    <x v="0"/>
    <x v="0"/>
    <m/>
  </r>
  <r>
    <n v="139152"/>
    <x v="0"/>
    <x v="0"/>
    <x v="0"/>
    <x v="0"/>
    <x v="7"/>
    <x v="45"/>
    <x v="0"/>
    <x v="0"/>
    <s v="Tesseramento"/>
    <x v="1"/>
    <x v="0"/>
    <x v="0"/>
    <m/>
  </r>
  <r>
    <n v="213088"/>
    <x v="0"/>
    <x v="0"/>
    <x v="0"/>
    <x v="0"/>
    <x v="7"/>
    <x v="45"/>
    <x v="0"/>
    <x v="0"/>
    <s v="Tesseramento"/>
    <x v="1"/>
    <x v="0"/>
    <x v="0"/>
    <m/>
  </r>
  <r>
    <n v="215216"/>
    <x v="0"/>
    <x v="0"/>
    <x v="0"/>
    <x v="0"/>
    <x v="7"/>
    <x v="45"/>
    <x v="0"/>
    <x v="0"/>
    <s v="Tesseramento"/>
    <x v="1"/>
    <x v="4"/>
    <x v="0"/>
    <m/>
  </r>
  <r>
    <n v="226345"/>
    <x v="0"/>
    <x v="0"/>
    <x v="0"/>
    <x v="3"/>
    <x v="7"/>
    <x v="45"/>
    <x v="0"/>
    <x v="0"/>
    <s v="Tesseramento"/>
    <x v="1"/>
    <x v="3"/>
    <x v="0"/>
    <m/>
  </r>
  <r>
    <n v="216307"/>
    <x v="0"/>
    <x v="0"/>
    <x v="0"/>
    <x v="1"/>
    <x v="7"/>
    <x v="45"/>
    <x v="0"/>
    <x v="0"/>
    <s v="Tesseramento"/>
    <x v="1"/>
    <x v="3"/>
    <x v="0"/>
    <m/>
  </r>
  <r>
    <n v="225629"/>
    <x v="0"/>
    <x v="0"/>
    <x v="0"/>
    <x v="0"/>
    <x v="7"/>
    <x v="45"/>
    <x v="0"/>
    <x v="0"/>
    <s v="Tesseramento"/>
    <x v="1"/>
    <x v="4"/>
    <x v="0"/>
    <m/>
  </r>
  <r>
    <n v="159277"/>
    <x v="0"/>
    <x v="0"/>
    <x v="0"/>
    <x v="0"/>
    <x v="7"/>
    <x v="45"/>
    <x v="0"/>
    <x v="0"/>
    <s v="Tesseramento"/>
    <x v="1"/>
    <x v="3"/>
    <x v="0"/>
    <m/>
  </r>
  <r>
    <n v="36602"/>
    <x v="0"/>
    <x v="0"/>
    <x v="0"/>
    <x v="0"/>
    <x v="7"/>
    <x v="45"/>
    <x v="0"/>
    <x v="0"/>
    <s v="Tesseramento"/>
    <x v="1"/>
    <x v="4"/>
    <x v="0"/>
    <m/>
  </r>
  <r>
    <n v="1218"/>
    <x v="0"/>
    <x v="0"/>
    <x v="0"/>
    <x v="0"/>
    <x v="7"/>
    <x v="45"/>
    <x v="0"/>
    <x v="0"/>
    <s v="Tesseramento"/>
    <x v="1"/>
    <x v="4"/>
    <x v="0"/>
    <m/>
  </r>
  <r>
    <n v="144561"/>
    <x v="0"/>
    <x v="0"/>
    <x v="0"/>
    <x v="0"/>
    <x v="7"/>
    <x v="45"/>
    <x v="0"/>
    <x v="1"/>
    <s v="Tesseramento"/>
    <x v="1"/>
    <x v="3"/>
    <x v="0"/>
    <m/>
  </r>
  <r>
    <n v="155369"/>
    <x v="0"/>
    <x v="0"/>
    <x v="0"/>
    <x v="0"/>
    <x v="7"/>
    <x v="45"/>
    <x v="0"/>
    <x v="0"/>
    <s v="Tesseramento"/>
    <x v="1"/>
    <x v="3"/>
    <x v="0"/>
    <m/>
  </r>
  <r>
    <n v="146858"/>
    <x v="0"/>
    <x v="0"/>
    <x v="0"/>
    <x v="0"/>
    <x v="7"/>
    <x v="45"/>
    <x v="0"/>
    <x v="1"/>
    <s v="Tesseramento"/>
    <x v="1"/>
    <x v="0"/>
    <x v="0"/>
    <m/>
  </r>
  <r>
    <n v="164980"/>
    <x v="0"/>
    <x v="0"/>
    <x v="0"/>
    <x v="0"/>
    <x v="7"/>
    <x v="45"/>
    <x v="0"/>
    <x v="1"/>
    <s v="Tesseramento"/>
    <x v="1"/>
    <x v="4"/>
    <x v="0"/>
    <m/>
  </r>
  <r>
    <n v="172153"/>
    <x v="0"/>
    <x v="0"/>
    <x v="0"/>
    <x v="0"/>
    <x v="7"/>
    <x v="45"/>
    <x v="0"/>
    <x v="0"/>
    <s v="Tesseramento"/>
    <x v="1"/>
    <x v="3"/>
    <x v="0"/>
    <m/>
  </r>
  <r>
    <n v="124467"/>
    <x v="0"/>
    <x v="0"/>
    <x v="0"/>
    <x v="0"/>
    <x v="7"/>
    <x v="45"/>
    <x v="0"/>
    <x v="0"/>
    <s v="Tesseramento"/>
    <x v="1"/>
    <x v="4"/>
    <x v="0"/>
    <m/>
  </r>
  <r>
    <n v="80272"/>
    <x v="0"/>
    <x v="0"/>
    <x v="0"/>
    <x v="0"/>
    <x v="7"/>
    <x v="45"/>
    <x v="0"/>
    <x v="0"/>
    <s v="Tesseramento"/>
    <x v="1"/>
    <x v="4"/>
    <x v="0"/>
    <m/>
  </r>
  <r>
    <n v="222508"/>
    <x v="0"/>
    <x v="0"/>
    <x v="0"/>
    <x v="1"/>
    <x v="7"/>
    <x v="45"/>
    <x v="0"/>
    <x v="0"/>
    <s v="Tesseramento"/>
    <x v="1"/>
    <x v="0"/>
    <x v="0"/>
    <m/>
  </r>
  <r>
    <n v="214463"/>
    <x v="0"/>
    <x v="0"/>
    <x v="0"/>
    <x v="0"/>
    <x v="7"/>
    <x v="45"/>
    <x v="0"/>
    <x v="1"/>
    <s v="Tesseramento"/>
    <x v="1"/>
    <x v="1"/>
    <x v="0"/>
    <m/>
  </r>
  <r>
    <n v="31287"/>
    <x v="0"/>
    <x v="0"/>
    <x v="0"/>
    <x v="0"/>
    <x v="7"/>
    <x v="45"/>
    <x v="0"/>
    <x v="1"/>
    <s v="Tesseramento"/>
    <x v="1"/>
    <x v="4"/>
    <x v="0"/>
    <m/>
  </r>
  <r>
    <n v="18103"/>
    <x v="0"/>
    <x v="0"/>
    <x v="0"/>
    <x v="0"/>
    <x v="7"/>
    <x v="45"/>
    <x v="0"/>
    <x v="0"/>
    <s v="Tesseramento"/>
    <x v="1"/>
    <x v="4"/>
    <x v="0"/>
    <m/>
  </r>
  <r>
    <n v="176768"/>
    <x v="0"/>
    <x v="0"/>
    <x v="0"/>
    <x v="1"/>
    <x v="7"/>
    <x v="45"/>
    <x v="0"/>
    <x v="1"/>
    <s v="Tesseramento"/>
    <x v="1"/>
    <x v="3"/>
    <x v="0"/>
    <m/>
  </r>
  <r>
    <n v="89243"/>
    <x v="0"/>
    <x v="0"/>
    <x v="0"/>
    <x v="0"/>
    <x v="7"/>
    <x v="45"/>
    <x v="0"/>
    <x v="0"/>
    <s v="Tesseramento"/>
    <x v="1"/>
    <x v="4"/>
    <x v="0"/>
    <m/>
  </r>
  <r>
    <n v="166776"/>
    <x v="0"/>
    <x v="0"/>
    <x v="0"/>
    <x v="0"/>
    <x v="7"/>
    <x v="45"/>
    <x v="0"/>
    <x v="1"/>
    <s v="Tesseramento"/>
    <x v="1"/>
    <x v="3"/>
    <x v="0"/>
    <m/>
  </r>
  <r>
    <n v="105515"/>
    <x v="0"/>
    <x v="0"/>
    <x v="0"/>
    <x v="0"/>
    <x v="7"/>
    <x v="45"/>
    <x v="0"/>
    <x v="1"/>
    <s v="Tesseramento"/>
    <x v="1"/>
    <x v="3"/>
    <x v="0"/>
    <m/>
  </r>
  <r>
    <n v="171396"/>
    <x v="0"/>
    <x v="0"/>
    <x v="0"/>
    <x v="1"/>
    <x v="7"/>
    <x v="45"/>
    <x v="0"/>
    <x v="0"/>
    <s v="Tesseramento"/>
    <x v="1"/>
    <x v="1"/>
    <x v="0"/>
    <m/>
  </r>
  <r>
    <n v="37939"/>
    <x v="0"/>
    <x v="0"/>
    <x v="0"/>
    <x v="0"/>
    <x v="7"/>
    <x v="45"/>
    <x v="0"/>
    <x v="0"/>
    <s v="Tesseramento"/>
    <x v="1"/>
    <x v="0"/>
    <x v="0"/>
    <m/>
  </r>
  <r>
    <n v="16852"/>
    <x v="0"/>
    <x v="0"/>
    <x v="0"/>
    <x v="0"/>
    <x v="7"/>
    <x v="45"/>
    <x v="0"/>
    <x v="0"/>
    <s v="Tesseramento"/>
    <x v="1"/>
    <x v="0"/>
    <x v="0"/>
    <m/>
  </r>
  <r>
    <n v="172721"/>
    <x v="0"/>
    <x v="0"/>
    <x v="0"/>
    <x v="0"/>
    <x v="7"/>
    <x v="45"/>
    <x v="0"/>
    <x v="0"/>
    <s v="Tesseramento"/>
    <x v="1"/>
    <x v="4"/>
    <x v="0"/>
    <m/>
  </r>
  <r>
    <n v="204568"/>
    <x v="0"/>
    <x v="0"/>
    <x v="0"/>
    <x v="0"/>
    <x v="7"/>
    <x v="45"/>
    <x v="0"/>
    <x v="0"/>
    <s v="Tesseramento"/>
    <x v="1"/>
    <x v="0"/>
    <x v="0"/>
    <m/>
  </r>
  <r>
    <n v="54357"/>
    <x v="0"/>
    <x v="0"/>
    <x v="0"/>
    <x v="0"/>
    <x v="7"/>
    <x v="45"/>
    <x v="0"/>
    <x v="0"/>
    <s v="Tesseramento"/>
    <x v="1"/>
    <x v="4"/>
    <x v="0"/>
    <m/>
  </r>
  <r>
    <n v="207287"/>
    <x v="0"/>
    <x v="0"/>
    <x v="0"/>
    <x v="0"/>
    <x v="7"/>
    <x v="45"/>
    <x v="0"/>
    <x v="0"/>
    <s v="Tesseramento"/>
    <x v="1"/>
    <x v="1"/>
    <x v="0"/>
    <m/>
  </r>
  <r>
    <n v="75830"/>
    <x v="0"/>
    <x v="0"/>
    <x v="0"/>
    <x v="0"/>
    <x v="7"/>
    <x v="45"/>
    <x v="0"/>
    <x v="0"/>
    <s v="Tesseramento"/>
    <x v="1"/>
    <x v="3"/>
    <x v="0"/>
    <m/>
  </r>
  <r>
    <n v="30872"/>
    <x v="0"/>
    <x v="0"/>
    <x v="0"/>
    <x v="0"/>
    <x v="7"/>
    <x v="45"/>
    <x v="0"/>
    <x v="0"/>
    <s v="Tesseramento"/>
    <x v="1"/>
    <x v="4"/>
    <x v="0"/>
    <m/>
  </r>
  <r>
    <n v="146786"/>
    <x v="0"/>
    <x v="0"/>
    <x v="0"/>
    <x v="0"/>
    <x v="4"/>
    <x v="151"/>
    <x v="0"/>
    <x v="0"/>
    <s v="Tesseramento"/>
    <x v="1"/>
    <x v="4"/>
    <x v="0"/>
    <m/>
  </r>
  <r>
    <n v="58703"/>
    <x v="0"/>
    <x v="0"/>
    <x v="0"/>
    <x v="0"/>
    <x v="4"/>
    <x v="151"/>
    <x v="0"/>
    <x v="0"/>
    <s v="Tesseramento"/>
    <x v="1"/>
    <x v="0"/>
    <x v="0"/>
    <m/>
  </r>
  <r>
    <n v="92489"/>
    <x v="0"/>
    <x v="0"/>
    <x v="0"/>
    <x v="0"/>
    <x v="4"/>
    <x v="151"/>
    <x v="0"/>
    <x v="0"/>
    <s v="Tesseramento"/>
    <x v="1"/>
    <x v="4"/>
    <x v="0"/>
    <m/>
  </r>
  <r>
    <n v="170352"/>
    <x v="1"/>
    <x v="0"/>
    <x v="0"/>
    <x v="0"/>
    <x v="4"/>
    <x v="151"/>
    <x v="0"/>
    <x v="0"/>
    <s v="Tesseramento"/>
    <x v="1"/>
    <x v="5"/>
    <x v="0"/>
    <s v="B"/>
  </r>
  <r>
    <n v="182192"/>
    <x v="0"/>
    <x v="0"/>
    <x v="0"/>
    <x v="0"/>
    <x v="4"/>
    <x v="151"/>
    <x v="0"/>
    <x v="1"/>
    <s v="Tesseramento"/>
    <x v="1"/>
    <x v="0"/>
    <x v="0"/>
    <m/>
  </r>
  <r>
    <n v="196799"/>
    <x v="0"/>
    <x v="0"/>
    <x v="0"/>
    <x v="0"/>
    <x v="4"/>
    <x v="151"/>
    <x v="0"/>
    <x v="0"/>
    <s v="Tesseramento"/>
    <x v="1"/>
    <x v="0"/>
    <x v="0"/>
    <m/>
  </r>
  <r>
    <n v="89429"/>
    <x v="0"/>
    <x v="0"/>
    <x v="0"/>
    <x v="0"/>
    <x v="4"/>
    <x v="151"/>
    <x v="0"/>
    <x v="1"/>
    <s v="Tesseramento"/>
    <x v="1"/>
    <x v="3"/>
    <x v="0"/>
    <m/>
  </r>
  <r>
    <n v="33269"/>
    <x v="0"/>
    <x v="0"/>
    <x v="0"/>
    <x v="0"/>
    <x v="4"/>
    <x v="151"/>
    <x v="0"/>
    <x v="0"/>
    <s v="Tesseramento"/>
    <x v="1"/>
    <x v="4"/>
    <x v="0"/>
    <m/>
  </r>
  <r>
    <n v="127239"/>
    <x v="0"/>
    <x v="0"/>
    <x v="0"/>
    <x v="0"/>
    <x v="7"/>
    <x v="45"/>
    <x v="0"/>
    <x v="0"/>
    <s v="Tesseramento"/>
    <x v="1"/>
    <x v="4"/>
    <x v="0"/>
    <m/>
  </r>
  <r>
    <n v="102568"/>
    <x v="0"/>
    <x v="0"/>
    <x v="0"/>
    <x v="0"/>
    <x v="4"/>
    <x v="151"/>
    <x v="0"/>
    <x v="1"/>
    <s v="Tesseramento"/>
    <x v="1"/>
    <x v="1"/>
    <x v="0"/>
    <m/>
  </r>
  <r>
    <n v="141495"/>
    <x v="0"/>
    <x v="0"/>
    <x v="0"/>
    <x v="1"/>
    <x v="7"/>
    <x v="45"/>
    <x v="0"/>
    <x v="0"/>
    <s v="Tesseramento"/>
    <x v="1"/>
    <x v="4"/>
    <x v="0"/>
    <m/>
  </r>
  <r>
    <n v="22305"/>
    <x v="0"/>
    <x v="0"/>
    <x v="0"/>
    <x v="0"/>
    <x v="7"/>
    <x v="45"/>
    <x v="0"/>
    <x v="0"/>
    <s v="Tesseramento"/>
    <x v="1"/>
    <x v="4"/>
    <x v="0"/>
    <m/>
  </r>
  <r>
    <n v="80273"/>
    <x v="0"/>
    <x v="0"/>
    <x v="0"/>
    <x v="0"/>
    <x v="7"/>
    <x v="45"/>
    <x v="0"/>
    <x v="1"/>
    <s v="Tesseramento"/>
    <x v="1"/>
    <x v="4"/>
    <x v="0"/>
    <m/>
  </r>
  <r>
    <n v="165953"/>
    <x v="0"/>
    <x v="0"/>
    <x v="0"/>
    <x v="0"/>
    <x v="7"/>
    <x v="45"/>
    <x v="0"/>
    <x v="0"/>
    <s v="Tesseramento"/>
    <x v="1"/>
    <x v="0"/>
    <x v="0"/>
    <m/>
  </r>
  <r>
    <n v="73171"/>
    <x v="0"/>
    <x v="0"/>
    <x v="0"/>
    <x v="0"/>
    <x v="4"/>
    <x v="151"/>
    <x v="0"/>
    <x v="0"/>
    <s v="Tesseramento"/>
    <x v="1"/>
    <x v="3"/>
    <x v="0"/>
    <m/>
  </r>
  <r>
    <n v="40867"/>
    <x v="0"/>
    <x v="0"/>
    <x v="0"/>
    <x v="0"/>
    <x v="4"/>
    <x v="151"/>
    <x v="0"/>
    <x v="0"/>
    <s v="Tesseramento"/>
    <x v="1"/>
    <x v="4"/>
    <x v="0"/>
    <m/>
  </r>
  <r>
    <n v="73352"/>
    <x v="0"/>
    <x v="0"/>
    <x v="0"/>
    <x v="0"/>
    <x v="7"/>
    <x v="45"/>
    <x v="0"/>
    <x v="0"/>
    <s v="Tesseramento"/>
    <x v="1"/>
    <x v="4"/>
    <x v="0"/>
    <m/>
  </r>
  <r>
    <n v="96008"/>
    <x v="0"/>
    <x v="0"/>
    <x v="0"/>
    <x v="0"/>
    <x v="7"/>
    <x v="45"/>
    <x v="0"/>
    <x v="0"/>
    <s v="Tesseramento"/>
    <x v="1"/>
    <x v="4"/>
    <x v="0"/>
    <m/>
  </r>
  <r>
    <n v="49400"/>
    <x v="0"/>
    <x v="0"/>
    <x v="0"/>
    <x v="0"/>
    <x v="7"/>
    <x v="45"/>
    <x v="0"/>
    <x v="1"/>
    <s v="Tesseramento"/>
    <x v="1"/>
    <x v="4"/>
    <x v="0"/>
    <m/>
  </r>
  <r>
    <n v="52821"/>
    <x v="0"/>
    <x v="0"/>
    <x v="0"/>
    <x v="0"/>
    <x v="4"/>
    <x v="151"/>
    <x v="0"/>
    <x v="1"/>
    <s v="Tesseramento"/>
    <x v="1"/>
    <x v="4"/>
    <x v="0"/>
    <m/>
  </r>
  <r>
    <n v="137123"/>
    <x v="0"/>
    <x v="0"/>
    <x v="0"/>
    <x v="0"/>
    <x v="7"/>
    <x v="45"/>
    <x v="0"/>
    <x v="0"/>
    <s v="Tesseramento"/>
    <x v="1"/>
    <x v="0"/>
    <x v="0"/>
    <m/>
  </r>
  <r>
    <n v="105517"/>
    <x v="0"/>
    <x v="0"/>
    <x v="0"/>
    <x v="0"/>
    <x v="7"/>
    <x v="45"/>
    <x v="0"/>
    <x v="0"/>
    <s v="Tesseramento"/>
    <x v="1"/>
    <x v="3"/>
    <x v="0"/>
    <m/>
  </r>
  <r>
    <n v="52820"/>
    <x v="0"/>
    <x v="0"/>
    <x v="0"/>
    <x v="0"/>
    <x v="4"/>
    <x v="151"/>
    <x v="0"/>
    <x v="0"/>
    <s v="Tesseramento"/>
    <x v="1"/>
    <x v="4"/>
    <x v="0"/>
    <m/>
  </r>
  <r>
    <n v="73353"/>
    <x v="0"/>
    <x v="0"/>
    <x v="0"/>
    <x v="0"/>
    <x v="7"/>
    <x v="45"/>
    <x v="0"/>
    <x v="1"/>
    <s v="Tesseramento"/>
    <x v="1"/>
    <x v="4"/>
    <x v="0"/>
    <m/>
  </r>
  <r>
    <n v="171803"/>
    <x v="1"/>
    <x v="0"/>
    <x v="0"/>
    <x v="0"/>
    <x v="4"/>
    <x v="151"/>
    <x v="0"/>
    <x v="1"/>
    <s v="Tesseramento"/>
    <x v="1"/>
    <x v="7"/>
    <x v="0"/>
    <s v="B"/>
  </r>
  <r>
    <n v="85270"/>
    <x v="0"/>
    <x v="0"/>
    <x v="0"/>
    <x v="0"/>
    <x v="7"/>
    <x v="45"/>
    <x v="0"/>
    <x v="0"/>
    <s v="Tesseramento"/>
    <x v="1"/>
    <x v="4"/>
    <x v="0"/>
    <m/>
  </r>
  <r>
    <n v="182194"/>
    <x v="0"/>
    <x v="0"/>
    <x v="0"/>
    <x v="0"/>
    <x v="4"/>
    <x v="151"/>
    <x v="0"/>
    <x v="0"/>
    <s v="Tesseramento"/>
    <x v="1"/>
    <x v="0"/>
    <x v="0"/>
    <m/>
  </r>
  <r>
    <n v="141744"/>
    <x v="0"/>
    <x v="0"/>
    <x v="0"/>
    <x v="0"/>
    <x v="7"/>
    <x v="45"/>
    <x v="0"/>
    <x v="0"/>
    <s v="Tesseramento"/>
    <x v="1"/>
    <x v="4"/>
    <x v="0"/>
    <m/>
  </r>
  <r>
    <n v="171802"/>
    <x v="1"/>
    <x v="0"/>
    <x v="0"/>
    <x v="0"/>
    <x v="4"/>
    <x v="151"/>
    <x v="0"/>
    <x v="1"/>
    <s v="Tesseramento"/>
    <x v="1"/>
    <x v="7"/>
    <x v="0"/>
    <s v="B"/>
  </r>
  <r>
    <n v="110700"/>
    <x v="0"/>
    <x v="0"/>
    <x v="0"/>
    <x v="0"/>
    <x v="7"/>
    <x v="45"/>
    <x v="0"/>
    <x v="0"/>
    <s v="Tesseramento"/>
    <x v="1"/>
    <x v="4"/>
    <x v="0"/>
    <m/>
  </r>
  <r>
    <n v="221612"/>
    <x v="0"/>
    <x v="0"/>
    <x v="0"/>
    <x v="0"/>
    <x v="7"/>
    <x v="45"/>
    <x v="0"/>
    <x v="1"/>
    <s v="Tesseramento"/>
    <x v="1"/>
    <x v="1"/>
    <x v="0"/>
    <m/>
  </r>
  <r>
    <n v="138795"/>
    <x v="0"/>
    <x v="0"/>
    <x v="0"/>
    <x v="0"/>
    <x v="7"/>
    <x v="45"/>
    <x v="0"/>
    <x v="0"/>
    <s v="Tesseramento"/>
    <x v="1"/>
    <x v="4"/>
    <x v="0"/>
    <m/>
  </r>
  <r>
    <n v="127241"/>
    <x v="0"/>
    <x v="0"/>
    <x v="0"/>
    <x v="0"/>
    <x v="7"/>
    <x v="45"/>
    <x v="0"/>
    <x v="0"/>
    <s v="Tesseramento"/>
    <x v="1"/>
    <x v="4"/>
    <x v="0"/>
    <m/>
  </r>
  <r>
    <n v="210629"/>
    <x v="0"/>
    <x v="0"/>
    <x v="0"/>
    <x v="0"/>
    <x v="7"/>
    <x v="45"/>
    <x v="0"/>
    <x v="0"/>
    <s v="Tesseramento"/>
    <x v="1"/>
    <x v="0"/>
    <x v="0"/>
    <m/>
  </r>
  <r>
    <n v="40903"/>
    <x v="0"/>
    <x v="0"/>
    <x v="0"/>
    <x v="0"/>
    <x v="7"/>
    <x v="45"/>
    <x v="0"/>
    <x v="1"/>
    <s v="Tesseramento"/>
    <x v="1"/>
    <x v="4"/>
    <x v="0"/>
    <m/>
  </r>
  <r>
    <n v="209426"/>
    <x v="0"/>
    <x v="0"/>
    <x v="0"/>
    <x v="0"/>
    <x v="7"/>
    <x v="45"/>
    <x v="0"/>
    <x v="0"/>
    <s v="Tesseramento"/>
    <x v="1"/>
    <x v="0"/>
    <x v="0"/>
    <m/>
  </r>
  <r>
    <n v="71167"/>
    <x v="0"/>
    <x v="0"/>
    <x v="0"/>
    <x v="0"/>
    <x v="7"/>
    <x v="45"/>
    <x v="0"/>
    <x v="0"/>
    <s v="Tesseramento"/>
    <x v="1"/>
    <x v="3"/>
    <x v="0"/>
    <m/>
  </r>
  <r>
    <n v="179215"/>
    <x v="0"/>
    <x v="0"/>
    <x v="0"/>
    <x v="0"/>
    <x v="7"/>
    <x v="45"/>
    <x v="0"/>
    <x v="1"/>
    <s v="Tesseramento"/>
    <x v="1"/>
    <x v="3"/>
    <x v="0"/>
    <m/>
  </r>
  <r>
    <n v="13679"/>
    <x v="0"/>
    <x v="0"/>
    <x v="0"/>
    <x v="0"/>
    <x v="7"/>
    <x v="45"/>
    <x v="0"/>
    <x v="0"/>
    <s v="Tesseramento"/>
    <x v="1"/>
    <x v="4"/>
    <x v="0"/>
    <m/>
  </r>
  <r>
    <n v="80457"/>
    <x v="0"/>
    <x v="0"/>
    <x v="0"/>
    <x v="0"/>
    <x v="7"/>
    <x v="45"/>
    <x v="0"/>
    <x v="0"/>
    <s v="Tesseramento"/>
    <x v="1"/>
    <x v="4"/>
    <x v="0"/>
    <m/>
  </r>
  <r>
    <n v="93529"/>
    <x v="0"/>
    <x v="0"/>
    <x v="0"/>
    <x v="0"/>
    <x v="7"/>
    <x v="45"/>
    <x v="0"/>
    <x v="1"/>
    <s v="Tesseramento"/>
    <x v="1"/>
    <x v="4"/>
    <x v="0"/>
    <m/>
  </r>
  <r>
    <n v="91558"/>
    <x v="0"/>
    <x v="0"/>
    <x v="0"/>
    <x v="0"/>
    <x v="7"/>
    <x v="45"/>
    <x v="0"/>
    <x v="0"/>
    <s v="Tesseramento"/>
    <x v="1"/>
    <x v="3"/>
    <x v="0"/>
    <m/>
  </r>
  <r>
    <n v="66323"/>
    <x v="0"/>
    <x v="0"/>
    <x v="0"/>
    <x v="4"/>
    <x v="7"/>
    <x v="45"/>
    <x v="0"/>
    <x v="0"/>
    <s v="Tesseramento"/>
    <x v="1"/>
    <x v="3"/>
    <x v="0"/>
    <m/>
  </r>
  <r>
    <n v="122985"/>
    <x v="0"/>
    <x v="0"/>
    <x v="0"/>
    <x v="0"/>
    <x v="7"/>
    <x v="45"/>
    <x v="0"/>
    <x v="0"/>
    <s v="Tesseramento"/>
    <x v="1"/>
    <x v="0"/>
    <x v="0"/>
    <m/>
  </r>
  <r>
    <n v="217456"/>
    <x v="0"/>
    <x v="0"/>
    <x v="0"/>
    <x v="3"/>
    <x v="7"/>
    <x v="45"/>
    <x v="0"/>
    <x v="0"/>
    <s v="Tesseramento"/>
    <x v="1"/>
    <x v="4"/>
    <x v="0"/>
    <m/>
  </r>
  <r>
    <n v="130261"/>
    <x v="0"/>
    <x v="0"/>
    <x v="0"/>
    <x v="0"/>
    <x v="7"/>
    <x v="45"/>
    <x v="0"/>
    <x v="0"/>
    <s v="Tesseramento"/>
    <x v="1"/>
    <x v="4"/>
    <x v="0"/>
    <m/>
  </r>
  <r>
    <n v="100048"/>
    <x v="0"/>
    <x v="0"/>
    <x v="0"/>
    <x v="0"/>
    <x v="7"/>
    <x v="45"/>
    <x v="0"/>
    <x v="0"/>
    <s v="Tesseramento"/>
    <x v="1"/>
    <x v="4"/>
    <x v="0"/>
    <m/>
  </r>
  <r>
    <n v="22319"/>
    <x v="0"/>
    <x v="0"/>
    <x v="0"/>
    <x v="0"/>
    <x v="7"/>
    <x v="45"/>
    <x v="0"/>
    <x v="0"/>
    <s v="Tesseramento"/>
    <x v="1"/>
    <x v="4"/>
    <x v="0"/>
    <m/>
  </r>
  <r>
    <n v="89248"/>
    <x v="0"/>
    <x v="0"/>
    <x v="0"/>
    <x v="0"/>
    <x v="7"/>
    <x v="45"/>
    <x v="0"/>
    <x v="1"/>
    <s v="Tesseramento"/>
    <x v="1"/>
    <x v="0"/>
    <x v="0"/>
    <m/>
  </r>
  <r>
    <n v="142634"/>
    <x v="0"/>
    <x v="0"/>
    <x v="0"/>
    <x v="0"/>
    <x v="7"/>
    <x v="45"/>
    <x v="0"/>
    <x v="0"/>
    <s v="Tesseramento"/>
    <x v="1"/>
    <x v="4"/>
    <x v="0"/>
    <m/>
  </r>
  <r>
    <n v="31304"/>
    <x v="0"/>
    <x v="0"/>
    <x v="0"/>
    <x v="0"/>
    <x v="7"/>
    <x v="45"/>
    <x v="0"/>
    <x v="1"/>
    <s v="Tesseramento"/>
    <x v="1"/>
    <x v="4"/>
    <x v="0"/>
    <m/>
  </r>
  <r>
    <n v="230794"/>
    <x v="0"/>
    <x v="0"/>
    <x v="0"/>
    <x v="0"/>
    <x v="7"/>
    <x v="45"/>
    <x v="0"/>
    <x v="0"/>
    <s v="Tesseramento"/>
    <x v="1"/>
    <x v="0"/>
    <x v="0"/>
    <m/>
  </r>
  <r>
    <n v="193239"/>
    <x v="0"/>
    <x v="0"/>
    <x v="0"/>
    <x v="0"/>
    <x v="7"/>
    <x v="45"/>
    <x v="0"/>
    <x v="0"/>
    <s v="Tesseramento"/>
    <x v="1"/>
    <x v="0"/>
    <x v="0"/>
    <m/>
  </r>
  <r>
    <n v="206353"/>
    <x v="0"/>
    <x v="0"/>
    <x v="0"/>
    <x v="1"/>
    <x v="7"/>
    <x v="45"/>
    <x v="0"/>
    <x v="1"/>
    <s v="Tesseramento"/>
    <x v="1"/>
    <x v="0"/>
    <x v="0"/>
    <m/>
  </r>
  <r>
    <n v="51953"/>
    <x v="0"/>
    <x v="0"/>
    <x v="0"/>
    <x v="0"/>
    <x v="7"/>
    <x v="45"/>
    <x v="0"/>
    <x v="0"/>
    <s v="Tesseramento"/>
    <x v="1"/>
    <x v="4"/>
    <x v="0"/>
    <m/>
  </r>
  <r>
    <n v="105520"/>
    <x v="0"/>
    <x v="0"/>
    <x v="0"/>
    <x v="0"/>
    <x v="7"/>
    <x v="45"/>
    <x v="0"/>
    <x v="0"/>
    <s v="Tesseramento"/>
    <x v="1"/>
    <x v="4"/>
    <x v="0"/>
    <m/>
  </r>
  <r>
    <n v="187292"/>
    <x v="0"/>
    <x v="0"/>
    <x v="0"/>
    <x v="0"/>
    <x v="7"/>
    <x v="45"/>
    <x v="0"/>
    <x v="0"/>
    <s v="Tesseramento"/>
    <x v="1"/>
    <x v="0"/>
    <x v="0"/>
    <m/>
  </r>
  <r>
    <n v="139155"/>
    <x v="0"/>
    <x v="0"/>
    <x v="0"/>
    <x v="0"/>
    <x v="7"/>
    <x v="45"/>
    <x v="0"/>
    <x v="1"/>
    <s v="Tesseramento"/>
    <x v="1"/>
    <x v="3"/>
    <x v="0"/>
    <m/>
  </r>
  <r>
    <n v="31307"/>
    <x v="0"/>
    <x v="0"/>
    <x v="0"/>
    <x v="0"/>
    <x v="7"/>
    <x v="45"/>
    <x v="0"/>
    <x v="0"/>
    <s v="Tesseramento"/>
    <x v="1"/>
    <x v="3"/>
    <x v="0"/>
    <m/>
  </r>
  <r>
    <n v="161806"/>
    <x v="0"/>
    <x v="0"/>
    <x v="0"/>
    <x v="0"/>
    <x v="7"/>
    <x v="45"/>
    <x v="0"/>
    <x v="0"/>
    <s v="Tesseramento"/>
    <x v="1"/>
    <x v="4"/>
    <x v="0"/>
    <m/>
  </r>
  <r>
    <n v="75332"/>
    <x v="0"/>
    <x v="0"/>
    <x v="0"/>
    <x v="0"/>
    <x v="7"/>
    <x v="45"/>
    <x v="0"/>
    <x v="0"/>
    <s v="Tesseramento"/>
    <x v="1"/>
    <x v="4"/>
    <x v="0"/>
    <m/>
  </r>
  <r>
    <n v="90857"/>
    <x v="0"/>
    <x v="0"/>
    <x v="0"/>
    <x v="0"/>
    <x v="7"/>
    <x v="45"/>
    <x v="0"/>
    <x v="1"/>
    <s v="Tesseramento"/>
    <x v="1"/>
    <x v="4"/>
    <x v="0"/>
    <m/>
  </r>
  <r>
    <n v="116011"/>
    <x v="0"/>
    <x v="0"/>
    <x v="0"/>
    <x v="0"/>
    <x v="7"/>
    <x v="45"/>
    <x v="0"/>
    <x v="0"/>
    <s v="Tesseramento"/>
    <x v="1"/>
    <x v="4"/>
    <x v="0"/>
    <m/>
  </r>
  <r>
    <n v="192688"/>
    <x v="0"/>
    <x v="0"/>
    <x v="0"/>
    <x v="0"/>
    <x v="7"/>
    <x v="45"/>
    <x v="0"/>
    <x v="0"/>
    <s v="Tesseramento"/>
    <x v="1"/>
    <x v="3"/>
    <x v="0"/>
    <m/>
  </r>
  <r>
    <n v="19536"/>
    <x v="0"/>
    <x v="0"/>
    <x v="0"/>
    <x v="0"/>
    <x v="7"/>
    <x v="45"/>
    <x v="0"/>
    <x v="0"/>
    <s v="Tesseramento"/>
    <x v="1"/>
    <x v="4"/>
    <x v="0"/>
    <m/>
  </r>
  <r>
    <n v="64701"/>
    <x v="0"/>
    <x v="0"/>
    <x v="0"/>
    <x v="0"/>
    <x v="7"/>
    <x v="45"/>
    <x v="0"/>
    <x v="1"/>
    <s v="Tesseramento"/>
    <x v="1"/>
    <x v="3"/>
    <x v="0"/>
    <m/>
  </r>
  <r>
    <n v="24082"/>
    <x v="0"/>
    <x v="0"/>
    <x v="0"/>
    <x v="1"/>
    <x v="7"/>
    <x v="45"/>
    <x v="0"/>
    <x v="1"/>
    <s v="Tesseramento"/>
    <x v="1"/>
    <x v="4"/>
    <x v="0"/>
    <m/>
  </r>
  <r>
    <n v="74840"/>
    <x v="0"/>
    <x v="0"/>
    <x v="0"/>
    <x v="0"/>
    <x v="7"/>
    <x v="45"/>
    <x v="0"/>
    <x v="0"/>
    <s v="Tesseramento"/>
    <x v="1"/>
    <x v="4"/>
    <x v="0"/>
    <m/>
  </r>
  <r>
    <n v="73362"/>
    <x v="0"/>
    <x v="0"/>
    <x v="0"/>
    <x v="0"/>
    <x v="7"/>
    <x v="45"/>
    <x v="0"/>
    <x v="1"/>
    <s v="Tesseramento"/>
    <x v="1"/>
    <x v="4"/>
    <x v="0"/>
    <m/>
  </r>
  <r>
    <n v="207183"/>
    <x v="0"/>
    <x v="0"/>
    <x v="0"/>
    <x v="0"/>
    <x v="4"/>
    <x v="149"/>
    <x v="0"/>
    <x v="0"/>
    <s v="Tesseramento"/>
    <x v="1"/>
    <x v="3"/>
    <x v="0"/>
    <m/>
  </r>
  <r>
    <n v="149264"/>
    <x v="0"/>
    <x v="0"/>
    <x v="0"/>
    <x v="0"/>
    <x v="7"/>
    <x v="45"/>
    <x v="0"/>
    <x v="0"/>
    <s v="Tesseramento"/>
    <x v="1"/>
    <x v="0"/>
    <x v="0"/>
    <m/>
  </r>
  <r>
    <n v="48838"/>
    <x v="0"/>
    <x v="0"/>
    <x v="0"/>
    <x v="0"/>
    <x v="7"/>
    <x v="45"/>
    <x v="0"/>
    <x v="1"/>
    <s v="Tesseramento"/>
    <x v="1"/>
    <x v="4"/>
    <x v="0"/>
    <m/>
  </r>
  <r>
    <n v="48839"/>
    <x v="0"/>
    <x v="0"/>
    <x v="0"/>
    <x v="0"/>
    <x v="7"/>
    <x v="45"/>
    <x v="0"/>
    <x v="0"/>
    <s v="Tesseramento"/>
    <x v="1"/>
    <x v="4"/>
    <x v="0"/>
    <m/>
  </r>
  <r>
    <n v="97024"/>
    <x v="0"/>
    <x v="0"/>
    <x v="0"/>
    <x v="1"/>
    <x v="7"/>
    <x v="45"/>
    <x v="0"/>
    <x v="0"/>
    <s v="Tesseramento"/>
    <x v="1"/>
    <x v="4"/>
    <x v="0"/>
    <m/>
  </r>
  <r>
    <n v="107323"/>
    <x v="0"/>
    <x v="0"/>
    <x v="0"/>
    <x v="0"/>
    <x v="4"/>
    <x v="149"/>
    <x v="0"/>
    <x v="1"/>
    <s v="Tesseramento"/>
    <x v="1"/>
    <x v="4"/>
    <x v="0"/>
    <m/>
  </r>
  <r>
    <n v="197990"/>
    <x v="0"/>
    <x v="0"/>
    <x v="0"/>
    <x v="1"/>
    <x v="7"/>
    <x v="45"/>
    <x v="0"/>
    <x v="1"/>
    <s v="Tesseramento"/>
    <x v="1"/>
    <x v="3"/>
    <x v="0"/>
    <m/>
  </r>
  <r>
    <n v="89252"/>
    <x v="0"/>
    <x v="0"/>
    <x v="0"/>
    <x v="0"/>
    <x v="7"/>
    <x v="45"/>
    <x v="0"/>
    <x v="0"/>
    <s v="Tesseramento"/>
    <x v="1"/>
    <x v="4"/>
    <x v="0"/>
    <m/>
  </r>
  <r>
    <n v="32610"/>
    <x v="0"/>
    <x v="0"/>
    <x v="0"/>
    <x v="0"/>
    <x v="7"/>
    <x v="45"/>
    <x v="0"/>
    <x v="0"/>
    <s v="Tesseramento"/>
    <x v="1"/>
    <x v="3"/>
    <x v="0"/>
    <m/>
  </r>
  <r>
    <n v="233721"/>
    <x v="0"/>
    <x v="1"/>
    <x v="1"/>
    <x v="0"/>
    <x v="9"/>
    <x v="329"/>
    <x v="0"/>
    <x v="0"/>
    <s v="Tesseramento"/>
    <x v="1"/>
    <x v="0"/>
    <x v="0"/>
    <m/>
  </r>
  <r>
    <n v="122987"/>
    <x v="0"/>
    <x v="0"/>
    <x v="0"/>
    <x v="0"/>
    <x v="7"/>
    <x v="45"/>
    <x v="0"/>
    <x v="1"/>
    <s v="Tesseramento"/>
    <x v="1"/>
    <x v="3"/>
    <x v="0"/>
    <m/>
  </r>
  <r>
    <n v="89253"/>
    <x v="0"/>
    <x v="0"/>
    <x v="0"/>
    <x v="2"/>
    <x v="7"/>
    <x v="45"/>
    <x v="0"/>
    <x v="0"/>
    <s v="Tesseramento"/>
    <x v="1"/>
    <x v="4"/>
    <x v="0"/>
    <m/>
  </r>
  <r>
    <n v="53980"/>
    <x v="0"/>
    <x v="0"/>
    <x v="0"/>
    <x v="0"/>
    <x v="7"/>
    <x v="45"/>
    <x v="0"/>
    <x v="0"/>
    <s v="Tesseramento"/>
    <x v="1"/>
    <x v="3"/>
    <x v="0"/>
    <m/>
  </r>
  <r>
    <n v="15567"/>
    <x v="0"/>
    <x v="0"/>
    <x v="0"/>
    <x v="0"/>
    <x v="7"/>
    <x v="45"/>
    <x v="0"/>
    <x v="0"/>
    <s v="Tesseramento"/>
    <x v="1"/>
    <x v="4"/>
    <x v="0"/>
    <m/>
  </r>
  <r>
    <n v="73019"/>
    <x v="0"/>
    <x v="0"/>
    <x v="0"/>
    <x v="0"/>
    <x v="7"/>
    <x v="45"/>
    <x v="0"/>
    <x v="0"/>
    <s v="Tesseramento"/>
    <x v="1"/>
    <x v="4"/>
    <x v="0"/>
    <m/>
  </r>
  <r>
    <n v="139158"/>
    <x v="0"/>
    <x v="0"/>
    <x v="0"/>
    <x v="1"/>
    <x v="7"/>
    <x v="45"/>
    <x v="0"/>
    <x v="0"/>
    <s v="Tesseramento"/>
    <x v="1"/>
    <x v="4"/>
    <x v="0"/>
    <m/>
  </r>
  <r>
    <n v="190157"/>
    <x v="0"/>
    <x v="0"/>
    <x v="0"/>
    <x v="0"/>
    <x v="7"/>
    <x v="45"/>
    <x v="0"/>
    <x v="1"/>
    <s v="Tesseramento"/>
    <x v="1"/>
    <x v="3"/>
    <x v="0"/>
    <m/>
  </r>
  <r>
    <n v="42407"/>
    <x v="0"/>
    <x v="0"/>
    <x v="0"/>
    <x v="0"/>
    <x v="7"/>
    <x v="45"/>
    <x v="0"/>
    <x v="0"/>
    <s v="Tesseramento"/>
    <x v="1"/>
    <x v="4"/>
    <x v="0"/>
    <m/>
  </r>
  <r>
    <n v="232467"/>
    <x v="0"/>
    <x v="0"/>
    <x v="0"/>
    <x v="0"/>
    <x v="7"/>
    <x v="45"/>
    <x v="0"/>
    <x v="0"/>
    <s v="Tesseramento"/>
    <x v="1"/>
    <x v="0"/>
    <x v="0"/>
    <m/>
  </r>
  <r>
    <n v="167982"/>
    <x v="0"/>
    <x v="0"/>
    <x v="0"/>
    <x v="0"/>
    <x v="7"/>
    <x v="45"/>
    <x v="0"/>
    <x v="0"/>
    <s v="Tesseramento"/>
    <x v="1"/>
    <x v="0"/>
    <x v="0"/>
    <m/>
  </r>
  <r>
    <n v="7683"/>
    <x v="0"/>
    <x v="0"/>
    <x v="0"/>
    <x v="0"/>
    <x v="4"/>
    <x v="149"/>
    <x v="0"/>
    <x v="1"/>
    <s v="Tesseramento"/>
    <x v="1"/>
    <x v="4"/>
    <x v="0"/>
    <m/>
  </r>
  <r>
    <n v="142636"/>
    <x v="0"/>
    <x v="0"/>
    <x v="0"/>
    <x v="0"/>
    <x v="7"/>
    <x v="45"/>
    <x v="0"/>
    <x v="1"/>
    <s v="Tesseramento"/>
    <x v="1"/>
    <x v="4"/>
    <x v="0"/>
    <m/>
  </r>
  <r>
    <n v="200764"/>
    <x v="0"/>
    <x v="0"/>
    <x v="0"/>
    <x v="0"/>
    <x v="7"/>
    <x v="45"/>
    <x v="0"/>
    <x v="0"/>
    <s v="Tesseramento"/>
    <x v="1"/>
    <x v="4"/>
    <x v="0"/>
    <m/>
  </r>
  <r>
    <n v="191415"/>
    <x v="0"/>
    <x v="0"/>
    <x v="0"/>
    <x v="0"/>
    <x v="7"/>
    <x v="45"/>
    <x v="0"/>
    <x v="1"/>
    <s v="Tesseramento"/>
    <x v="1"/>
    <x v="3"/>
    <x v="0"/>
    <m/>
  </r>
  <r>
    <n v="163189"/>
    <x v="0"/>
    <x v="0"/>
    <x v="0"/>
    <x v="0"/>
    <x v="7"/>
    <x v="45"/>
    <x v="0"/>
    <x v="0"/>
    <s v="Tesseramento"/>
    <x v="1"/>
    <x v="1"/>
    <x v="0"/>
    <m/>
  </r>
  <r>
    <n v="80282"/>
    <x v="0"/>
    <x v="0"/>
    <x v="0"/>
    <x v="0"/>
    <x v="7"/>
    <x v="45"/>
    <x v="0"/>
    <x v="0"/>
    <s v="Tesseramento"/>
    <x v="1"/>
    <x v="4"/>
    <x v="0"/>
    <m/>
  </r>
  <r>
    <n v="151288"/>
    <x v="0"/>
    <x v="0"/>
    <x v="0"/>
    <x v="0"/>
    <x v="7"/>
    <x v="45"/>
    <x v="0"/>
    <x v="0"/>
    <s v="Tesseramento"/>
    <x v="1"/>
    <x v="3"/>
    <x v="0"/>
    <m/>
  </r>
  <r>
    <n v="6765"/>
    <x v="0"/>
    <x v="0"/>
    <x v="0"/>
    <x v="0"/>
    <x v="7"/>
    <x v="45"/>
    <x v="0"/>
    <x v="1"/>
    <s v="Tesseramento"/>
    <x v="1"/>
    <x v="4"/>
    <x v="0"/>
    <m/>
  </r>
  <r>
    <n v="174055"/>
    <x v="0"/>
    <x v="0"/>
    <x v="0"/>
    <x v="3"/>
    <x v="7"/>
    <x v="45"/>
    <x v="0"/>
    <x v="0"/>
    <s v="Tesseramento"/>
    <x v="1"/>
    <x v="0"/>
    <x v="0"/>
    <m/>
  </r>
  <r>
    <n v="127602"/>
    <x v="0"/>
    <x v="0"/>
    <x v="0"/>
    <x v="0"/>
    <x v="4"/>
    <x v="149"/>
    <x v="0"/>
    <x v="0"/>
    <s v="Tesseramento"/>
    <x v="1"/>
    <x v="0"/>
    <x v="0"/>
    <m/>
  </r>
  <r>
    <n v="122988"/>
    <x v="0"/>
    <x v="0"/>
    <x v="0"/>
    <x v="0"/>
    <x v="7"/>
    <x v="45"/>
    <x v="0"/>
    <x v="0"/>
    <s v="Tesseramento"/>
    <x v="1"/>
    <x v="4"/>
    <x v="0"/>
    <m/>
  </r>
  <r>
    <n v="131304"/>
    <x v="0"/>
    <x v="0"/>
    <x v="0"/>
    <x v="0"/>
    <x v="7"/>
    <x v="45"/>
    <x v="0"/>
    <x v="0"/>
    <s v="Tesseramento"/>
    <x v="1"/>
    <x v="1"/>
    <x v="0"/>
    <m/>
  </r>
  <r>
    <n v="161784"/>
    <x v="0"/>
    <x v="0"/>
    <x v="0"/>
    <x v="0"/>
    <x v="4"/>
    <x v="149"/>
    <x v="0"/>
    <x v="0"/>
    <s v="Tesseramento"/>
    <x v="1"/>
    <x v="0"/>
    <x v="0"/>
    <m/>
  </r>
  <r>
    <n v="185584"/>
    <x v="0"/>
    <x v="0"/>
    <x v="0"/>
    <x v="3"/>
    <x v="7"/>
    <x v="45"/>
    <x v="0"/>
    <x v="1"/>
    <s v="Tesseramento"/>
    <x v="1"/>
    <x v="4"/>
    <x v="0"/>
    <m/>
  </r>
  <r>
    <n v="63722"/>
    <x v="0"/>
    <x v="0"/>
    <x v="0"/>
    <x v="0"/>
    <x v="7"/>
    <x v="45"/>
    <x v="0"/>
    <x v="0"/>
    <s v="Tesseramento"/>
    <x v="1"/>
    <x v="4"/>
    <x v="0"/>
    <m/>
  </r>
  <r>
    <n v="176770"/>
    <x v="0"/>
    <x v="0"/>
    <x v="0"/>
    <x v="0"/>
    <x v="7"/>
    <x v="45"/>
    <x v="0"/>
    <x v="0"/>
    <s v="Tesseramento"/>
    <x v="1"/>
    <x v="0"/>
    <x v="0"/>
    <m/>
  </r>
  <r>
    <n v="70382"/>
    <x v="0"/>
    <x v="0"/>
    <x v="0"/>
    <x v="0"/>
    <x v="7"/>
    <x v="45"/>
    <x v="0"/>
    <x v="0"/>
    <s v="Tesseramento"/>
    <x v="1"/>
    <x v="0"/>
    <x v="0"/>
    <m/>
  </r>
  <r>
    <n v="183449"/>
    <x v="0"/>
    <x v="0"/>
    <x v="0"/>
    <x v="0"/>
    <x v="4"/>
    <x v="149"/>
    <x v="0"/>
    <x v="0"/>
    <s v="Tesseramento"/>
    <x v="1"/>
    <x v="0"/>
    <x v="0"/>
    <m/>
  </r>
  <r>
    <n v="127244"/>
    <x v="0"/>
    <x v="0"/>
    <x v="0"/>
    <x v="0"/>
    <x v="7"/>
    <x v="45"/>
    <x v="0"/>
    <x v="0"/>
    <s v="Tesseramento"/>
    <x v="1"/>
    <x v="4"/>
    <x v="0"/>
    <m/>
  </r>
  <r>
    <n v="86709"/>
    <x v="0"/>
    <x v="0"/>
    <x v="0"/>
    <x v="0"/>
    <x v="7"/>
    <x v="45"/>
    <x v="0"/>
    <x v="1"/>
    <s v="Tesseramento"/>
    <x v="1"/>
    <x v="4"/>
    <x v="0"/>
    <m/>
  </r>
  <r>
    <n v="94934"/>
    <x v="0"/>
    <x v="0"/>
    <x v="0"/>
    <x v="0"/>
    <x v="7"/>
    <x v="45"/>
    <x v="0"/>
    <x v="0"/>
    <s v="Tesseramento"/>
    <x v="1"/>
    <x v="4"/>
    <x v="0"/>
    <m/>
  </r>
  <r>
    <n v="229484"/>
    <x v="1"/>
    <x v="0"/>
    <x v="0"/>
    <x v="3"/>
    <x v="1"/>
    <x v="349"/>
    <x v="0"/>
    <x v="0"/>
    <s v="Tesseramento"/>
    <x v="0"/>
    <x v="5"/>
    <x v="0"/>
    <m/>
  </r>
  <r>
    <n v="150548"/>
    <x v="0"/>
    <x v="0"/>
    <x v="0"/>
    <x v="0"/>
    <x v="4"/>
    <x v="149"/>
    <x v="0"/>
    <x v="1"/>
    <s v="Tesseramento"/>
    <x v="1"/>
    <x v="0"/>
    <x v="0"/>
    <m/>
  </r>
  <r>
    <n v="127599"/>
    <x v="0"/>
    <x v="0"/>
    <x v="0"/>
    <x v="0"/>
    <x v="4"/>
    <x v="149"/>
    <x v="0"/>
    <x v="1"/>
    <s v="Tesseramento"/>
    <x v="1"/>
    <x v="4"/>
    <x v="0"/>
    <m/>
  </r>
  <r>
    <n v="185073"/>
    <x v="0"/>
    <x v="0"/>
    <x v="0"/>
    <x v="0"/>
    <x v="4"/>
    <x v="149"/>
    <x v="0"/>
    <x v="0"/>
    <s v="Tesseramento"/>
    <x v="1"/>
    <x v="4"/>
    <x v="0"/>
    <m/>
  </r>
  <r>
    <n v="154490"/>
    <x v="0"/>
    <x v="0"/>
    <x v="0"/>
    <x v="0"/>
    <x v="4"/>
    <x v="149"/>
    <x v="0"/>
    <x v="0"/>
    <s v="Tesseramento"/>
    <x v="1"/>
    <x v="4"/>
    <x v="0"/>
    <m/>
  </r>
  <r>
    <n v="212266"/>
    <x v="0"/>
    <x v="0"/>
    <x v="0"/>
    <x v="0"/>
    <x v="4"/>
    <x v="149"/>
    <x v="0"/>
    <x v="0"/>
    <s v="Tesseramento"/>
    <x v="1"/>
    <x v="0"/>
    <x v="0"/>
    <m/>
  </r>
  <r>
    <n v="214044"/>
    <x v="0"/>
    <x v="0"/>
    <x v="0"/>
    <x v="0"/>
    <x v="4"/>
    <x v="149"/>
    <x v="0"/>
    <x v="1"/>
    <s v="Tesseramento"/>
    <x v="1"/>
    <x v="0"/>
    <x v="0"/>
    <m/>
  </r>
  <r>
    <n v="185923"/>
    <x v="0"/>
    <x v="0"/>
    <x v="2"/>
    <x v="4"/>
    <x v="4"/>
    <x v="149"/>
    <x v="0"/>
    <x v="0"/>
    <s v="Tesseramento"/>
    <x v="1"/>
    <x v="0"/>
    <x v="0"/>
    <m/>
  </r>
  <r>
    <n v="234415"/>
    <x v="0"/>
    <x v="0"/>
    <x v="1"/>
    <x v="0"/>
    <x v="1"/>
    <x v="349"/>
    <x v="0"/>
    <x v="0"/>
    <s v="Tesseramento"/>
    <x v="0"/>
    <x v="0"/>
    <x v="0"/>
    <m/>
  </r>
  <r>
    <n v="144104"/>
    <x v="0"/>
    <x v="0"/>
    <x v="0"/>
    <x v="0"/>
    <x v="4"/>
    <x v="149"/>
    <x v="0"/>
    <x v="1"/>
    <s v="Tesseramento"/>
    <x v="1"/>
    <x v="4"/>
    <x v="0"/>
    <m/>
  </r>
  <r>
    <n v="209128"/>
    <x v="0"/>
    <x v="0"/>
    <x v="0"/>
    <x v="0"/>
    <x v="11"/>
    <x v="365"/>
    <x v="0"/>
    <x v="0"/>
    <s v="Tesseramento"/>
    <x v="1"/>
    <x v="0"/>
    <x v="0"/>
    <m/>
  </r>
  <r>
    <n v="197872"/>
    <x v="0"/>
    <x v="0"/>
    <x v="0"/>
    <x v="0"/>
    <x v="4"/>
    <x v="149"/>
    <x v="0"/>
    <x v="0"/>
    <s v="Tesseramento"/>
    <x v="1"/>
    <x v="1"/>
    <x v="0"/>
    <m/>
  </r>
  <r>
    <n v="232234"/>
    <x v="0"/>
    <x v="0"/>
    <x v="0"/>
    <x v="3"/>
    <x v="11"/>
    <x v="365"/>
    <x v="0"/>
    <x v="0"/>
    <s v="Tesseramento"/>
    <x v="1"/>
    <x v="0"/>
    <x v="0"/>
    <m/>
  </r>
  <r>
    <n v="122672"/>
    <x v="0"/>
    <x v="0"/>
    <x v="0"/>
    <x v="0"/>
    <x v="11"/>
    <x v="365"/>
    <x v="0"/>
    <x v="0"/>
    <s v="Tesseramento"/>
    <x v="1"/>
    <x v="0"/>
    <x v="0"/>
    <m/>
  </r>
  <r>
    <n v="219936"/>
    <x v="0"/>
    <x v="0"/>
    <x v="0"/>
    <x v="0"/>
    <x v="11"/>
    <x v="365"/>
    <x v="0"/>
    <x v="0"/>
    <s v="Tesseramento"/>
    <x v="1"/>
    <x v="0"/>
    <x v="0"/>
    <m/>
  </r>
  <r>
    <n v="233644"/>
    <x v="0"/>
    <x v="0"/>
    <x v="1"/>
    <x v="0"/>
    <x v="4"/>
    <x v="149"/>
    <x v="0"/>
    <x v="1"/>
    <s v="Tesseramento"/>
    <x v="1"/>
    <x v="1"/>
    <x v="0"/>
    <m/>
  </r>
  <r>
    <n v="172664"/>
    <x v="0"/>
    <x v="0"/>
    <x v="0"/>
    <x v="0"/>
    <x v="11"/>
    <x v="365"/>
    <x v="0"/>
    <x v="1"/>
    <s v="Tesseramento"/>
    <x v="1"/>
    <x v="0"/>
    <x v="0"/>
    <m/>
  </r>
  <r>
    <n v="232233"/>
    <x v="0"/>
    <x v="0"/>
    <x v="0"/>
    <x v="1"/>
    <x v="11"/>
    <x v="365"/>
    <x v="0"/>
    <x v="0"/>
    <s v="Tesseramento"/>
    <x v="1"/>
    <x v="0"/>
    <x v="0"/>
    <m/>
  </r>
  <r>
    <n v="26604"/>
    <x v="0"/>
    <x v="0"/>
    <x v="0"/>
    <x v="0"/>
    <x v="4"/>
    <x v="151"/>
    <x v="0"/>
    <x v="0"/>
    <s v="Tesseramento"/>
    <x v="1"/>
    <x v="4"/>
    <x v="0"/>
    <m/>
  </r>
  <r>
    <n v="6921"/>
    <x v="0"/>
    <x v="0"/>
    <x v="0"/>
    <x v="0"/>
    <x v="4"/>
    <x v="151"/>
    <x v="0"/>
    <x v="1"/>
    <s v="Tesseramento"/>
    <x v="1"/>
    <x v="3"/>
    <x v="0"/>
    <m/>
  </r>
  <r>
    <n v="204790"/>
    <x v="0"/>
    <x v="0"/>
    <x v="0"/>
    <x v="0"/>
    <x v="2"/>
    <x v="79"/>
    <x v="0"/>
    <x v="0"/>
    <s v="Tesseramento"/>
    <x v="1"/>
    <x v="4"/>
    <x v="0"/>
    <m/>
  </r>
  <r>
    <n v="28311"/>
    <x v="0"/>
    <x v="0"/>
    <x v="0"/>
    <x v="0"/>
    <x v="2"/>
    <x v="79"/>
    <x v="0"/>
    <x v="0"/>
    <s v="Tesseramento"/>
    <x v="1"/>
    <x v="4"/>
    <x v="0"/>
    <m/>
  </r>
  <r>
    <n v="205111"/>
    <x v="0"/>
    <x v="0"/>
    <x v="0"/>
    <x v="0"/>
    <x v="2"/>
    <x v="79"/>
    <x v="0"/>
    <x v="0"/>
    <s v="Tesseramento"/>
    <x v="1"/>
    <x v="4"/>
    <x v="0"/>
    <m/>
  </r>
  <r>
    <n v="227581"/>
    <x v="0"/>
    <x v="0"/>
    <x v="0"/>
    <x v="1"/>
    <x v="2"/>
    <x v="79"/>
    <x v="0"/>
    <x v="0"/>
    <s v="Tesseramento"/>
    <x v="1"/>
    <x v="0"/>
    <x v="0"/>
    <m/>
  </r>
  <r>
    <n v="148190"/>
    <x v="0"/>
    <x v="0"/>
    <x v="0"/>
    <x v="0"/>
    <x v="4"/>
    <x v="149"/>
    <x v="0"/>
    <x v="0"/>
    <s v="Tesseramento"/>
    <x v="1"/>
    <x v="1"/>
    <x v="0"/>
    <m/>
  </r>
  <r>
    <n v="55075"/>
    <x v="0"/>
    <x v="0"/>
    <x v="0"/>
    <x v="0"/>
    <x v="11"/>
    <x v="365"/>
    <x v="0"/>
    <x v="0"/>
    <s v="Tesseramento"/>
    <x v="1"/>
    <x v="4"/>
    <x v="0"/>
    <m/>
  </r>
  <r>
    <n v="55071"/>
    <x v="0"/>
    <x v="0"/>
    <x v="0"/>
    <x v="0"/>
    <x v="11"/>
    <x v="365"/>
    <x v="0"/>
    <x v="1"/>
    <s v="Tesseramento"/>
    <x v="1"/>
    <x v="4"/>
    <x v="0"/>
    <m/>
  </r>
  <r>
    <n v="166864"/>
    <x v="0"/>
    <x v="0"/>
    <x v="0"/>
    <x v="1"/>
    <x v="11"/>
    <x v="365"/>
    <x v="0"/>
    <x v="0"/>
    <s v="Tesseramento"/>
    <x v="1"/>
    <x v="0"/>
    <x v="0"/>
    <m/>
  </r>
  <r>
    <n v="231534"/>
    <x v="0"/>
    <x v="0"/>
    <x v="0"/>
    <x v="0"/>
    <x v="11"/>
    <x v="365"/>
    <x v="0"/>
    <x v="1"/>
    <s v="Tesseramento"/>
    <x v="1"/>
    <x v="1"/>
    <x v="0"/>
    <m/>
  </r>
  <r>
    <n v="231535"/>
    <x v="0"/>
    <x v="0"/>
    <x v="0"/>
    <x v="0"/>
    <x v="11"/>
    <x v="365"/>
    <x v="0"/>
    <x v="0"/>
    <s v="Tesseramento"/>
    <x v="1"/>
    <x v="1"/>
    <x v="0"/>
    <m/>
  </r>
  <r>
    <n v="231280"/>
    <x v="0"/>
    <x v="0"/>
    <x v="0"/>
    <x v="0"/>
    <x v="11"/>
    <x v="365"/>
    <x v="0"/>
    <x v="0"/>
    <s v="Tesseramento"/>
    <x v="1"/>
    <x v="3"/>
    <x v="0"/>
    <m/>
  </r>
  <r>
    <n v="231279"/>
    <x v="0"/>
    <x v="0"/>
    <x v="0"/>
    <x v="3"/>
    <x v="11"/>
    <x v="365"/>
    <x v="0"/>
    <x v="1"/>
    <s v="Tesseramento"/>
    <x v="1"/>
    <x v="1"/>
    <x v="0"/>
    <m/>
  </r>
  <r>
    <n v="79901"/>
    <x v="0"/>
    <x v="0"/>
    <x v="0"/>
    <x v="0"/>
    <x v="11"/>
    <x v="365"/>
    <x v="0"/>
    <x v="0"/>
    <s v="Tesseramento"/>
    <x v="1"/>
    <x v="4"/>
    <x v="0"/>
    <m/>
  </r>
  <r>
    <n v="221814"/>
    <x v="0"/>
    <x v="0"/>
    <x v="0"/>
    <x v="1"/>
    <x v="11"/>
    <x v="365"/>
    <x v="0"/>
    <x v="0"/>
    <s v="Tesseramento"/>
    <x v="1"/>
    <x v="0"/>
    <x v="0"/>
    <m/>
  </r>
  <r>
    <n v="230743"/>
    <x v="0"/>
    <x v="0"/>
    <x v="0"/>
    <x v="3"/>
    <x v="11"/>
    <x v="365"/>
    <x v="0"/>
    <x v="0"/>
    <s v="Tesseramento"/>
    <x v="1"/>
    <x v="1"/>
    <x v="0"/>
    <m/>
  </r>
  <r>
    <n v="230744"/>
    <x v="0"/>
    <x v="0"/>
    <x v="0"/>
    <x v="3"/>
    <x v="11"/>
    <x v="365"/>
    <x v="0"/>
    <x v="0"/>
    <s v="Tesseramento"/>
    <x v="1"/>
    <x v="3"/>
    <x v="0"/>
    <m/>
  </r>
  <r>
    <n v="231282"/>
    <x v="0"/>
    <x v="0"/>
    <x v="0"/>
    <x v="3"/>
    <x v="11"/>
    <x v="365"/>
    <x v="0"/>
    <x v="1"/>
    <s v="Tesseramento"/>
    <x v="1"/>
    <x v="4"/>
    <x v="0"/>
    <m/>
  </r>
  <r>
    <n v="156726"/>
    <x v="0"/>
    <x v="0"/>
    <x v="0"/>
    <x v="0"/>
    <x v="11"/>
    <x v="365"/>
    <x v="0"/>
    <x v="0"/>
    <s v="Tesseramento"/>
    <x v="1"/>
    <x v="0"/>
    <x v="0"/>
    <m/>
  </r>
  <r>
    <n v="90336"/>
    <x v="0"/>
    <x v="0"/>
    <x v="0"/>
    <x v="0"/>
    <x v="11"/>
    <x v="365"/>
    <x v="0"/>
    <x v="0"/>
    <s v="Tesseramento"/>
    <x v="1"/>
    <x v="4"/>
    <x v="0"/>
    <m/>
  </r>
  <r>
    <n v="169276"/>
    <x v="0"/>
    <x v="0"/>
    <x v="0"/>
    <x v="1"/>
    <x v="11"/>
    <x v="365"/>
    <x v="0"/>
    <x v="1"/>
    <s v="Tesseramento"/>
    <x v="1"/>
    <x v="3"/>
    <x v="0"/>
    <m/>
  </r>
  <r>
    <n v="222591"/>
    <x v="0"/>
    <x v="0"/>
    <x v="0"/>
    <x v="0"/>
    <x v="11"/>
    <x v="365"/>
    <x v="0"/>
    <x v="0"/>
    <s v="Tesseramento"/>
    <x v="1"/>
    <x v="4"/>
    <x v="0"/>
    <m/>
  </r>
  <r>
    <n v="175111"/>
    <x v="0"/>
    <x v="0"/>
    <x v="0"/>
    <x v="0"/>
    <x v="4"/>
    <x v="125"/>
    <x v="0"/>
    <x v="0"/>
    <s v="Tesseramento"/>
    <x v="1"/>
    <x v="0"/>
    <x v="0"/>
    <m/>
  </r>
  <r>
    <n v="192619"/>
    <x v="0"/>
    <x v="0"/>
    <x v="0"/>
    <x v="0"/>
    <x v="4"/>
    <x v="125"/>
    <x v="0"/>
    <x v="0"/>
    <s v="Tesseramento"/>
    <x v="1"/>
    <x v="0"/>
    <x v="0"/>
    <m/>
  </r>
  <r>
    <n v="113913"/>
    <x v="0"/>
    <x v="0"/>
    <x v="0"/>
    <x v="0"/>
    <x v="4"/>
    <x v="125"/>
    <x v="0"/>
    <x v="0"/>
    <s v="Tesseramento"/>
    <x v="1"/>
    <x v="0"/>
    <x v="0"/>
    <m/>
  </r>
  <r>
    <n v="125550"/>
    <x v="0"/>
    <x v="0"/>
    <x v="0"/>
    <x v="0"/>
    <x v="4"/>
    <x v="125"/>
    <x v="0"/>
    <x v="0"/>
    <s v="Tesseramento"/>
    <x v="1"/>
    <x v="4"/>
    <x v="0"/>
    <m/>
  </r>
  <r>
    <n v="158891"/>
    <x v="1"/>
    <x v="0"/>
    <x v="0"/>
    <x v="0"/>
    <x v="4"/>
    <x v="125"/>
    <x v="0"/>
    <x v="0"/>
    <s v="Tesseramento"/>
    <x v="1"/>
    <x v="2"/>
    <x v="0"/>
    <m/>
  </r>
  <r>
    <n v="224468"/>
    <x v="0"/>
    <x v="0"/>
    <x v="0"/>
    <x v="0"/>
    <x v="4"/>
    <x v="125"/>
    <x v="0"/>
    <x v="1"/>
    <s v="Tesseramento"/>
    <x v="1"/>
    <x v="4"/>
    <x v="0"/>
    <m/>
  </r>
  <r>
    <n v="166501"/>
    <x v="0"/>
    <x v="0"/>
    <x v="0"/>
    <x v="0"/>
    <x v="4"/>
    <x v="125"/>
    <x v="0"/>
    <x v="0"/>
    <s v="Tesseramento"/>
    <x v="1"/>
    <x v="3"/>
    <x v="0"/>
    <m/>
  </r>
  <r>
    <n v="214592"/>
    <x v="0"/>
    <x v="0"/>
    <x v="0"/>
    <x v="0"/>
    <x v="4"/>
    <x v="125"/>
    <x v="0"/>
    <x v="0"/>
    <s v="Tesseramento"/>
    <x v="1"/>
    <x v="4"/>
    <x v="0"/>
    <m/>
  </r>
  <r>
    <n v="138686"/>
    <x v="0"/>
    <x v="0"/>
    <x v="2"/>
    <x v="0"/>
    <x v="4"/>
    <x v="125"/>
    <x v="0"/>
    <x v="1"/>
    <s v="Tesseramento"/>
    <x v="1"/>
    <x v="3"/>
    <x v="0"/>
    <m/>
  </r>
  <r>
    <n v="123919"/>
    <x v="0"/>
    <x v="0"/>
    <x v="2"/>
    <x v="0"/>
    <x v="4"/>
    <x v="125"/>
    <x v="0"/>
    <x v="0"/>
    <s v="Tesseramento"/>
    <x v="1"/>
    <x v="0"/>
    <x v="0"/>
    <m/>
  </r>
  <r>
    <n v="226785"/>
    <x v="0"/>
    <x v="0"/>
    <x v="0"/>
    <x v="0"/>
    <x v="11"/>
    <x v="365"/>
    <x v="0"/>
    <x v="0"/>
    <s v="Tesseramento"/>
    <x v="1"/>
    <x v="0"/>
    <x v="0"/>
    <m/>
  </r>
  <r>
    <n v="180982"/>
    <x v="0"/>
    <x v="0"/>
    <x v="0"/>
    <x v="2"/>
    <x v="11"/>
    <x v="365"/>
    <x v="0"/>
    <x v="0"/>
    <s v="Tesseramento"/>
    <x v="1"/>
    <x v="1"/>
    <x v="0"/>
    <m/>
  </r>
  <r>
    <n v="209928"/>
    <x v="0"/>
    <x v="0"/>
    <x v="0"/>
    <x v="0"/>
    <x v="11"/>
    <x v="365"/>
    <x v="0"/>
    <x v="0"/>
    <s v="Tesseramento"/>
    <x v="1"/>
    <x v="3"/>
    <x v="0"/>
    <m/>
  </r>
  <r>
    <n v="209927"/>
    <x v="0"/>
    <x v="0"/>
    <x v="0"/>
    <x v="0"/>
    <x v="11"/>
    <x v="365"/>
    <x v="0"/>
    <x v="0"/>
    <s v="Tesseramento"/>
    <x v="1"/>
    <x v="1"/>
    <x v="0"/>
    <m/>
  </r>
  <r>
    <n v="199633"/>
    <x v="0"/>
    <x v="0"/>
    <x v="0"/>
    <x v="0"/>
    <x v="11"/>
    <x v="365"/>
    <x v="0"/>
    <x v="0"/>
    <s v="Tesseramento"/>
    <x v="1"/>
    <x v="1"/>
    <x v="0"/>
    <m/>
  </r>
  <r>
    <n v="115191"/>
    <x v="0"/>
    <x v="0"/>
    <x v="0"/>
    <x v="0"/>
    <x v="11"/>
    <x v="365"/>
    <x v="0"/>
    <x v="0"/>
    <s v="Tesseramento"/>
    <x v="1"/>
    <x v="0"/>
    <x v="0"/>
    <m/>
  </r>
  <r>
    <n v="217298"/>
    <x v="0"/>
    <x v="0"/>
    <x v="0"/>
    <x v="0"/>
    <x v="11"/>
    <x v="365"/>
    <x v="0"/>
    <x v="0"/>
    <s v="Tesseramento"/>
    <x v="1"/>
    <x v="0"/>
    <x v="0"/>
    <m/>
  </r>
  <r>
    <n v="217340"/>
    <x v="0"/>
    <x v="0"/>
    <x v="0"/>
    <x v="0"/>
    <x v="11"/>
    <x v="365"/>
    <x v="0"/>
    <x v="0"/>
    <s v="Tesseramento"/>
    <x v="1"/>
    <x v="0"/>
    <x v="0"/>
    <m/>
  </r>
  <r>
    <n v="233946"/>
    <x v="0"/>
    <x v="0"/>
    <x v="1"/>
    <x v="1"/>
    <x v="11"/>
    <x v="49"/>
    <x v="0"/>
    <x v="1"/>
    <s v="Tesseramento"/>
    <x v="1"/>
    <x v="4"/>
    <x v="0"/>
    <m/>
  </r>
  <r>
    <n v="228781"/>
    <x v="0"/>
    <x v="0"/>
    <x v="0"/>
    <x v="0"/>
    <x v="11"/>
    <x v="365"/>
    <x v="0"/>
    <x v="0"/>
    <s v="Tesseramento"/>
    <x v="1"/>
    <x v="4"/>
    <x v="0"/>
    <m/>
  </r>
  <r>
    <n v="167778"/>
    <x v="0"/>
    <x v="0"/>
    <x v="0"/>
    <x v="0"/>
    <x v="11"/>
    <x v="365"/>
    <x v="0"/>
    <x v="0"/>
    <s v="Tesseramento"/>
    <x v="1"/>
    <x v="0"/>
    <x v="0"/>
    <m/>
  </r>
  <r>
    <n v="223735"/>
    <x v="0"/>
    <x v="0"/>
    <x v="0"/>
    <x v="0"/>
    <x v="11"/>
    <x v="365"/>
    <x v="0"/>
    <x v="0"/>
    <s v="Tesseramento"/>
    <x v="1"/>
    <x v="3"/>
    <x v="0"/>
    <m/>
  </r>
  <r>
    <n v="177387"/>
    <x v="0"/>
    <x v="0"/>
    <x v="0"/>
    <x v="1"/>
    <x v="11"/>
    <x v="365"/>
    <x v="0"/>
    <x v="0"/>
    <s v="Tesseramento"/>
    <x v="1"/>
    <x v="3"/>
    <x v="0"/>
    <m/>
  </r>
  <r>
    <n v="180805"/>
    <x v="0"/>
    <x v="0"/>
    <x v="0"/>
    <x v="0"/>
    <x v="11"/>
    <x v="365"/>
    <x v="0"/>
    <x v="0"/>
    <s v="Tesseramento"/>
    <x v="1"/>
    <x v="3"/>
    <x v="0"/>
    <m/>
  </r>
  <r>
    <n v="233947"/>
    <x v="0"/>
    <x v="0"/>
    <x v="1"/>
    <x v="0"/>
    <x v="11"/>
    <x v="49"/>
    <x v="0"/>
    <x v="0"/>
    <s v="Tesseramento"/>
    <x v="1"/>
    <x v="0"/>
    <x v="0"/>
    <m/>
  </r>
  <r>
    <n v="165451"/>
    <x v="0"/>
    <x v="0"/>
    <x v="0"/>
    <x v="0"/>
    <x v="11"/>
    <x v="365"/>
    <x v="0"/>
    <x v="0"/>
    <s v="Tesseramento"/>
    <x v="1"/>
    <x v="3"/>
    <x v="0"/>
    <m/>
  </r>
  <r>
    <n v="221243"/>
    <x v="0"/>
    <x v="0"/>
    <x v="0"/>
    <x v="2"/>
    <x v="11"/>
    <x v="365"/>
    <x v="0"/>
    <x v="0"/>
    <s v="Tesseramento"/>
    <x v="1"/>
    <x v="4"/>
    <x v="0"/>
    <m/>
  </r>
  <r>
    <n v="190581"/>
    <x v="0"/>
    <x v="0"/>
    <x v="0"/>
    <x v="0"/>
    <x v="11"/>
    <x v="365"/>
    <x v="0"/>
    <x v="0"/>
    <s v="Tesseramento"/>
    <x v="1"/>
    <x v="0"/>
    <x v="0"/>
    <m/>
  </r>
  <r>
    <n v="189248"/>
    <x v="0"/>
    <x v="0"/>
    <x v="0"/>
    <x v="0"/>
    <x v="11"/>
    <x v="365"/>
    <x v="0"/>
    <x v="0"/>
    <s v="Tesseramento"/>
    <x v="1"/>
    <x v="4"/>
    <x v="0"/>
    <m/>
  </r>
  <r>
    <n v="217550"/>
    <x v="0"/>
    <x v="0"/>
    <x v="0"/>
    <x v="0"/>
    <x v="11"/>
    <x v="365"/>
    <x v="0"/>
    <x v="0"/>
    <s v="Tesseramento"/>
    <x v="1"/>
    <x v="3"/>
    <x v="0"/>
    <m/>
  </r>
  <r>
    <n v="226790"/>
    <x v="0"/>
    <x v="0"/>
    <x v="0"/>
    <x v="1"/>
    <x v="11"/>
    <x v="365"/>
    <x v="0"/>
    <x v="0"/>
    <s v="Tesseramento"/>
    <x v="1"/>
    <x v="1"/>
    <x v="0"/>
    <m/>
  </r>
  <r>
    <n v="165642"/>
    <x v="0"/>
    <x v="0"/>
    <x v="0"/>
    <x v="0"/>
    <x v="11"/>
    <x v="365"/>
    <x v="0"/>
    <x v="0"/>
    <s v="Tesseramento"/>
    <x v="1"/>
    <x v="0"/>
    <x v="0"/>
    <m/>
  </r>
  <r>
    <n v="217551"/>
    <x v="0"/>
    <x v="0"/>
    <x v="0"/>
    <x v="0"/>
    <x v="11"/>
    <x v="365"/>
    <x v="0"/>
    <x v="0"/>
    <s v="Tesseramento"/>
    <x v="1"/>
    <x v="0"/>
    <x v="0"/>
    <m/>
  </r>
  <r>
    <n v="210099"/>
    <x v="0"/>
    <x v="0"/>
    <x v="0"/>
    <x v="0"/>
    <x v="11"/>
    <x v="365"/>
    <x v="0"/>
    <x v="1"/>
    <s v="Tesseramento"/>
    <x v="1"/>
    <x v="0"/>
    <x v="0"/>
    <m/>
  </r>
  <r>
    <n v="210100"/>
    <x v="0"/>
    <x v="0"/>
    <x v="0"/>
    <x v="0"/>
    <x v="11"/>
    <x v="365"/>
    <x v="0"/>
    <x v="0"/>
    <s v="Tesseramento"/>
    <x v="1"/>
    <x v="0"/>
    <x v="0"/>
    <m/>
  </r>
  <r>
    <n v="206198"/>
    <x v="0"/>
    <x v="0"/>
    <x v="0"/>
    <x v="0"/>
    <x v="11"/>
    <x v="365"/>
    <x v="0"/>
    <x v="0"/>
    <s v="Tesseramento"/>
    <x v="1"/>
    <x v="0"/>
    <x v="0"/>
    <m/>
  </r>
  <r>
    <n v="122288"/>
    <x v="0"/>
    <x v="0"/>
    <x v="0"/>
    <x v="0"/>
    <x v="11"/>
    <x v="365"/>
    <x v="0"/>
    <x v="0"/>
    <s v="Tesseramento"/>
    <x v="1"/>
    <x v="4"/>
    <x v="0"/>
    <m/>
  </r>
  <r>
    <n v="166857"/>
    <x v="0"/>
    <x v="0"/>
    <x v="0"/>
    <x v="0"/>
    <x v="11"/>
    <x v="365"/>
    <x v="0"/>
    <x v="0"/>
    <s v="Tesseramento"/>
    <x v="1"/>
    <x v="4"/>
    <x v="0"/>
    <m/>
  </r>
  <r>
    <n v="161469"/>
    <x v="0"/>
    <x v="0"/>
    <x v="0"/>
    <x v="0"/>
    <x v="11"/>
    <x v="365"/>
    <x v="0"/>
    <x v="0"/>
    <s v="Tesseramento"/>
    <x v="1"/>
    <x v="0"/>
    <x v="0"/>
    <m/>
  </r>
  <r>
    <n v="209022"/>
    <x v="0"/>
    <x v="0"/>
    <x v="0"/>
    <x v="0"/>
    <x v="11"/>
    <x v="365"/>
    <x v="0"/>
    <x v="1"/>
    <s v="Tesseramento"/>
    <x v="1"/>
    <x v="0"/>
    <x v="0"/>
    <m/>
  </r>
  <r>
    <n v="222590"/>
    <x v="0"/>
    <x v="0"/>
    <x v="0"/>
    <x v="2"/>
    <x v="11"/>
    <x v="365"/>
    <x v="0"/>
    <x v="0"/>
    <s v="Tesseramento"/>
    <x v="1"/>
    <x v="4"/>
    <x v="0"/>
    <m/>
  </r>
  <r>
    <n v="226788"/>
    <x v="0"/>
    <x v="0"/>
    <x v="0"/>
    <x v="0"/>
    <x v="11"/>
    <x v="365"/>
    <x v="0"/>
    <x v="0"/>
    <s v="Tesseramento"/>
    <x v="1"/>
    <x v="0"/>
    <x v="0"/>
    <m/>
  </r>
  <r>
    <n v="226784"/>
    <x v="0"/>
    <x v="0"/>
    <x v="0"/>
    <x v="0"/>
    <x v="11"/>
    <x v="365"/>
    <x v="0"/>
    <x v="0"/>
    <s v="Tesseramento"/>
    <x v="1"/>
    <x v="0"/>
    <x v="0"/>
    <m/>
  </r>
  <r>
    <n v="127187"/>
    <x v="0"/>
    <x v="0"/>
    <x v="0"/>
    <x v="1"/>
    <x v="11"/>
    <x v="365"/>
    <x v="0"/>
    <x v="1"/>
    <s v="Tesseramento"/>
    <x v="1"/>
    <x v="3"/>
    <x v="0"/>
    <m/>
  </r>
  <r>
    <n v="127186"/>
    <x v="0"/>
    <x v="0"/>
    <x v="0"/>
    <x v="0"/>
    <x v="11"/>
    <x v="365"/>
    <x v="0"/>
    <x v="0"/>
    <s v="Tesseramento"/>
    <x v="1"/>
    <x v="3"/>
    <x v="0"/>
    <m/>
  </r>
  <r>
    <n v="227604"/>
    <x v="0"/>
    <x v="0"/>
    <x v="0"/>
    <x v="1"/>
    <x v="11"/>
    <x v="365"/>
    <x v="0"/>
    <x v="0"/>
    <s v="Tesseramento"/>
    <x v="1"/>
    <x v="3"/>
    <x v="0"/>
    <m/>
  </r>
  <r>
    <n v="217116"/>
    <x v="0"/>
    <x v="0"/>
    <x v="0"/>
    <x v="0"/>
    <x v="11"/>
    <x v="365"/>
    <x v="0"/>
    <x v="0"/>
    <s v="Tesseramento"/>
    <x v="1"/>
    <x v="3"/>
    <x v="0"/>
    <m/>
  </r>
  <r>
    <n v="137220"/>
    <x v="0"/>
    <x v="0"/>
    <x v="0"/>
    <x v="0"/>
    <x v="11"/>
    <x v="365"/>
    <x v="0"/>
    <x v="1"/>
    <s v="Tesseramento"/>
    <x v="1"/>
    <x v="3"/>
    <x v="0"/>
    <m/>
  </r>
  <r>
    <n v="137223"/>
    <x v="0"/>
    <x v="0"/>
    <x v="0"/>
    <x v="1"/>
    <x v="11"/>
    <x v="365"/>
    <x v="0"/>
    <x v="0"/>
    <s v="Tesseramento"/>
    <x v="1"/>
    <x v="3"/>
    <x v="0"/>
    <m/>
  </r>
  <r>
    <n v="205779"/>
    <x v="0"/>
    <x v="0"/>
    <x v="0"/>
    <x v="0"/>
    <x v="11"/>
    <x v="365"/>
    <x v="0"/>
    <x v="0"/>
    <s v="Tesseramento"/>
    <x v="1"/>
    <x v="0"/>
    <x v="0"/>
    <m/>
  </r>
  <r>
    <n v="229931"/>
    <x v="0"/>
    <x v="0"/>
    <x v="0"/>
    <x v="0"/>
    <x v="11"/>
    <x v="365"/>
    <x v="0"/>
    <x v="0"/>
    <s v="Tesseramento"/>
    <x v="1"/>
    <x v="0"/>
    <x v="0"/>
    <m/>
  </r>
  <r>
    <n v="227731"/>
    <x v="0"/>
    <x v="0"/>
    <x v="0"/>
    <x v="1"/>
    <x v="11"/>
    <x v="365"/>
    <x v="0"/>
    <x v="0"/>
    <s v="Tesseramento"/>
    <x v="1"/>
    <x v="0"/>
    <x v="0"/>
    <m/>
  </r>
  <r>
    <n v="214081"/>
    <x v="0"/>
    <x v="0"/>
    <x v="0"/>
    <x v="1"/>
    <x v="11"/>
    <x v="365"/>
    <x v="0"/>
    <x v="0"/>
    <s v="Tesseramento"/>
    <x v="1"/>
    <x v="0"/>
    <x v="0"/>
    <m/>
  </r>
  <r>
    <n v="231130"/>
    <x v="0"/>
    <x v="0"/>
    <x v="0"/>
    <x v="1"/>
    <x v="11"/>
    <x v="365"/>
    <x v="0"/>
    <x v="1"/>
    <s v="Tesseramento"/>
    <x v="1"/>
    <x v="0"/>
    <x v="0"/>
    <m/>
  </r>
  <r>
    <n v="222433"/>
    <x v="0"/>
    <x v="0"/>
    <x v="0"/>
    <x v="0"/>
    <x v="11"/>
    <x v="365"/>
    <x v="0"/>
    <x v="0"/>
    <s v="Tesseramento"/>
    <x v="1"/>
    <x v="0"/>
    <x v="0"/>
    <m/>
  </r>
  <r>
    <n v="214112"/>
    <x v="0"/>
    <x v="0"/>
    <x v="0"/>
    <x v="0"/>
    <x v="11"/>
    <x v="365"/>
    <x v="0"/>
    <x v="0"/>
    <s v="Tesseramento"/>
    <x v="1"/>
    <x v="0"/>
    <x v="0"/>
    <m/>
  </r>
  <r>
    <n v="217138"/>
    <x v="0"/>
    <x v="0"/>
    <x v="0"/>
    <x v="0"/>
    <x v="11"/>
    <x v="365"/>
    <x v="0"/>
    <x v="0"/>
    <s v="Tesseramento"/>
    <x v="1"/>
    <x v="0"/>
    <x v="0"/>
    <m/>
  </r>
  <r>
    <n v="224420"/>
    <x v="0"/>
    <x v="0"/>
    <x v="0"/>
    <x v="1"/>
    <x v="11"/>
    <x v="365"/>
    <x v="0"/>
    <x v="0"/>
    <s v="Tesseramento"/>
    <x v="1"/>
    <x v="1"/>
    <x v="0"/>
    <m/>
  </r>
  <r>
    <n v="177462"/>
    <x v="0"/>
    <x v="0"/>
    <x v="0"/>
    <x v="0"/>
    <x v="11"/>
    <x v="365"/>
    <x v="0"/>
    <x v="0"/>
    <s v="Tesseramento"/>
    <x v="1"/>
    <x v="0"/>
    <x v="0"/>
    <m/>
  </r>
  <r>
    <n v="225595"/>
    <x v="0"/>
    <x v="0"/>
    <x v="0"/>
    <x v="0"/>
    <x v="11"/>
    <x v="365"/>
    <x v="0"/>
    <x v="0"/>
    <s v="Tesseramento"/>
    <x v="1"/>
    <x v="0"/>
    <x v="0"/>
    <m/>
  </r>
  <r>
    <n v="116773"/>
    <x v="0"/>
    <x v="0"/>
    <x v="0"/>
    <x v="1"/>
    <x v="11"/>
    <x v="365"/>
    <x v="0"/>
    <x v="0"/>
    <s v="Tesseramento"/>
    <x v="1"/>
    <x v="0"/>
    <x v="0"/>
    <m/>
  </r>
  <r>
    <n v="68355"/>
    <x v="0"/>
    <x v="0"/>
    <x v="0"/>
    <x v="0"/>
    <x v="11"/>
    <x v="365"/>
    <x v="0"/>
    <x v="0"/>
    <s v="Tesseramento"/>
    <x v="1"/>
    <x v="3"/>
    <x v="0"/>
    <m/>
  </r>
  <r>
    <n v="168935"/>
    <x v="0"/>
    <x v="0"/>
    <x v="0"/>
    <x v="1"/>
    <x v="11"/>
    <x v="365"/>
    <x v="0"/>
    <x v="1"/>
    <s v="Tesseramento"/>
    <x v="1"/>
    <x v="3"/>
    <x v="0"/>
    <m/>
  </r>
  <r>
    <n v="79905"/>
    <x v="0"/>
    <x v="0"/>
    <x v="0"/>
    <x v="0"/>
    <x v="11"/>
    <x v="365"/>
    <x v="0"/>
    <x v="1"/>
    <s v="Tesseramento"/>
    <x v="1"/>
    <x v="3"/>
    <x v="0"/>
    <m/>
  </r>
  <r>
    <n v="217494"/>
    <x v="0"/>
    <x v="0"/>
    <x v="0"/>
    <x v="0"/>
    <x v="11"/>
    <x v="365"/>
    <x v="0"/>
    <x v="0"/>
    <s v="Tesseramento"/>
    <x v="1"/>
    <x v="0"/>
    <x v="0"/>
    <m/>
  </r>
  <r>
    <n v="226783"/>
    <x v="0"/>
    <x v="0"/>
    <x v="0"/>
    <x v="1"/>
    <x v="11"/>
    <x v="365"/>
    <x v="0"/>
    <x v="1"/>
    <s v="Tesseramento"/>
    <x v="1"/>
    <x v="0"/>
    <x v="0"/>
    <m/>
  </r>
  <r>
    <n v="229684"/>
    <x v="0"/>
    <x v="0"/>
    <x v="0"/>
    <x v="1"/>
    <x v="11"/>
    <x v="365"/>
    <x v="0"/>
    <x v="0"/>
    <s v="Tesseramento"/>
    <x v="1"/>
    <x v="4"/>
    <x v="0"/>
    <m/>
  </r>
  <r>
    <n v="212922"/>
    <x v="0"/>
    <x v="0"/>
    <x v="0"/>
    <x v="0"/>
    <x v="11"/>
    <x v="365"/>
    <x v="0"/>
    <x v="0"/>
    <s v="Tesseramento"/>
    <x v="1"/>
    <x v="1"/>
    <x v="0"/>
    <m/>
  </r>
  <r>
    <n v="226786"/>
    <x v="0"/>
    <x v="0"/>
    <x v="0"/>
    <x v="0"/>
    <x v="11"/>
    <x v="365"/>
    <x v="0"/>
    <x v="0"/>
    <s v="Tesseramento"/>
    <x v="1"/>
    <x v="3"/>
    <x v="0"/>
    <m/>
  </r>
  <r>
    <n v="202344"/>
    <x v="0"/>
    <x v="0"/>
    <x v="0"/>
    <x v="2"/>
    <x v="11"/>
    <x v="365"/>
    <x v="0"/>
    <x v="0"/>
    <s v="Tesseramento"/>
    <x v="1"/>
    <x v="4"/>
    <x v="0"/>
    <m/>
  </r>
  <r>
    <n v="222434"/>
    <x v="0"/>
    <x v="0"/>
    <x v="0"/>
    <x v="0"/>
    <x v="11"/>
    <x v="365"/>
    <x v="0"/>
    <x v="0"/>
    <s v="Tesseramento"/>
    <x v="1"/>
    <x v="1"/>
    <x v="0"/>
    <m/>
  </r>
  <r>
    <n v="52557"/>
    <x v="0"/>
    <x v="0"/>
    <x v="0"/>
    <x v="0"/>
    <x v="11"/>
    <x v="365"/>
    <x v="0"/>
    <x v="0"/>
    <s v="Tesseramento"/>
    <x v="1"/>
    <x v="0"/>
    <x v="0"/>
    <m/>
  </r>
  <r>
    <n v="161486"/>
    <x v="0"/>
    <x v="0"/>
    <x v="0"/>
    <x v="0"/>
    <x v="11"/>
    <x v="365"/>
    <x v="0"/>
    <x v="1"/>
    <s v="Tesseramento"/>
    <x v="1"/>
    <x v="3"/>
    <x v="0"/>
    <m/>
  </r>
  <r>
    <n v="63334"/>
    <x v="0"/>
    <x v="0"/>
    <x v="0"/>
    <x v="0"/>
    <x v="11"/>
    <x v="365"/>
    <x v="0"/>
    <x v="0"/>
    <s v="Tesseramento"/>
    <x v="1"/>
    <x v="3"/>
    <x v="0"/>
    <m/>
  </r>
  <r>
    <n v="204829"/>
    <x v="0"/>
    <x v="0"/>
    <x v="0"/>
    <x v="0"/>
    <x v="11"/>
    <x v="365"/>
    <x v="0"/>
    <x v="1"/>
    <s v="Tesseramento"/>
    <x v="1"/>
    <x v="3"/>
    <x v="0"/>
    <m/>
  </r>
  <r>
    <n v="171458"/>
    <x v="0"/>
    <x v="0"/>
    <x v="0"/>
    <x v="0"/>
    <x v="11"/>
    <x v="365"/>
    <x v="0"/>
    <x v="0"/>
    <s v="Tesseramento"/>
    <x v="1"/>
    <x v="0"/>
    <x v="0"/>
    <m/>
  </r>
  <r>
    <n v="234923"/>
    <x v="0"/>
    <x v="0"/>
    <x v="1"/>
    <x v="2"/>
    <x v="11"/>
    <x v="365"/>
    <x v="0"/>
    <x v="0"/>
    <s v="Tesseramento"/>
    <x v="1"/>
    <x v="0"/>
    <x v="0"/>
    <m/>
  </r>
  <r>
    <n v="159742"/>
    <x v="0"/>
    <x v="0"/>
    <x v="0"/>
    <x v="0"/>
    <x v="4"/>
    <x v="368"/>
    <x v="0"/>
    <x v="0"/>
    <s v="Tesseramento"/>
    <x v="1"/>
    <x v="3"/>
    <x v="0"/>
    <m/>
  </r>
  <r>
    <n v="213642"/>
    <x v="0"/>
    <x v="0"/>
    <x v="0"/>
    <x v="0"/>
    <x v="4"/>
    <x v="368"/>
    <x v="0"/>
    <x v="0"/>
    <s v="Tesseramento"/>
    <x v="1"/>
    <x v="1"/>
    <x v="0"/>
    <m/>
  </r>
  <r>
    <n v="168354"/>
    <x v="0"/>
    <x v="0"/>
    <x v="0"/>
    <x v="0"/>
    <x v="4"/>
    <x v="368"/>
    <x v="0"/>
    <x v="0"/>
    <s v="Tesseramento"/>
    <x v="1"/>
    <x v="0"/>
    <x v="0"/>
    <m/>
  </r>
  <r>
    <n v="180017"/>
    <x v="0"/>
    <x v="0"/>
    <x v="0"/>
    <x v="0"/>
    <x v="4"/>
    <x v="368"/>
    <x v="0"/>
    <x v="0"/>
    <s v="Tesseramento"/>
    <x v="1"/>
    <x v="0"/>
    <x v="0"/>
    <m/>
  </r>
  <r>
    <n v="158888"/>
    <x v="0"/>
    <x v="0"/>
    <x v="0"/>
    <x v="0"/>
    <x v="4"/>
    <x v="368"/>
    <x v="0"/>
    <x v="0"/>
    <s v="Tesseramento"/>
    <x v="1"/>
    <x v="0"/>
    <x v="0"/>
    <m/>
  </r>
  <r>
    <n v="212541"/>
    <x v="0"/>
    <x v="0"/>
    <x v="0"/>
    <x v="0"/>
    <x v="4"/>
    <x v="368"/>
    <x v="0"/>
    <x v="0"/>
    <s v="Tesseramento"/>
    <x v="1"/>
    <x v="1"/>
    <x v="0"/>
    <m/>
  </r>
  <r>
    <n v="226537"/>
    <x v="0"/>
    <x v="0"/>
    <x v="0"/>
    <x v="1"/>
    <x v="4"/>
    <x v="368"/>
    <x v="0"/>
    <x v="1"/>
    <s v="Tesseramento"/>
    <x v="1"/>
    <x v="0"/>
    <x v="0"/>
    <m/>
  </r>
  <r>
    <n v="234928"/>
    <x v="0"/>
    <x v="0"/>
    <x v="1"/>
    <x v="0"/>
    <x v="11"/>
    <x v="365"/>
    <x v="0"/>
    <x v="0"/>
    <s v="Tesseramento"/>
    <x v="1"/>
    <x v="0"/>
    <x v="0"/>
    <m/>
  </r>
  <r>
    <n v="233657"/>
    <x v="0"/>
    <x v="0"/>
    <x v="1"/>
    <x v="1"/>
    <x v="7"/>
    <x v="33"/>
    <x v="0"/>
    <x v="0"/>
    <s v="Tesseramento"/>
    <x v="1"/>
    <x v="1"/>
    <x v="0"/>
    <m/>
  </r>
  <r>
    <n v="234927"/>
    <x v="0"/>
    <x v="0"/>
    <x v="1"/>
    <x v="2"/>
    <x v="11"/>
    <x v="365"/>
    <x v="0"/>
    <x v="0"/>
    <s v="Tesseramento"/>
    <x v="1"/>
    <x v="0"/>
    <x v="0"/>
    <m/>
  </r>
  <r>
    <n v="233450"/>
    <x v="0"/>
    <x v="0"/>
    <x v="1"/>
    <x v="1"/>
    <x v="4"/>
    <x v="368"/>
    <x v="0"/>
    <x v="0"/>
    <s v="Tesseramento"/>
    <x v="1"/>
    <x v="0"/>
    <x v="0"/>
    <m/>
  </r>
  <r>
    <n v="233877"/>
    <x v="0"/>
    <x v="0"/>
    <x v="1"/>
    <x v="1"/>
    <x v="8"/>
    <x v="397"/>
    <x v="0"/>
    <x v="1"/>
    <s v="Tesseramento"/>
    <x v="4"/>
    <x v="3"/>
    <x v="0"/>
    <m/>
  </r>
  <r>
    <n v="234924"/>
    <x v="0"/>
    <x v="0"/>
    <x v="1"/>
    <x v="1"/>
    <x v="11"/>
    <x v="365"/>
    <x v="0"/>
    <x v="1"/>
    <s v="Tesseramento"/>
    <x v="1"/>
    <x v="4"/>
    <x v="0"/>
    <m/>
  </r>
  <r>
    <n v="233448"/>
    <x v="0"/>
    <x v="0"/>
    <x v="1"/>
    <x v="0"/>
    <x v="4"/>
    <x v="368"/>
    <x v="0"/>
    <x v="0"/>
    <s v="Tesseramento"/>
    <x v="1"/>
    <x v="3"/>
    <x v="0"/>
    <m/>
  </r>
  <r>
    <n v="214852"/>
    <x v="0"/>
    <x v="1"/>
    <x v="2"/>
    <x v="0"/>
    <x v="8"/>
    <x v="397"/>
    <x v="0"/>
    <x v="0"/>
    <s v="Tesseramento"/>
    <x v="4"/>
    <x v="0"/>
    <x v="0"/>
    <m/>
  </r>
  <r>
    <n v="233449"/>
    <x v="0"/>
    <x v="0"/>
    <x v="1"/>
    <x v="0"/>
    <x v="4"/>
    <x v="368"/>
    <x v="0"/>
    <x v="0"/>
    <s v="Tesseramento"/>
    <x v="1"/>
    <x v="0"/>
    <x v="0"/>
    <m/>
  </r>
  <r>
    <n v="12552"/>
    <x v="0"/>
    <x v="0"/>
    <x v="2"/>
    <x v="4"/>
    <x v="4"/>
    <x v="149"/>
    <x v="0"/>
    <x v="0"/>
    <s v="Tesseramento"/>
    <x v="1"/>
    <x v="4"/>
    <x v="0"/>
    <m/>
  </r>
  <r>
    <n v="231129"/>
    <x v="0"/>
    <x v="0"/>
    <x v="0"/>
    <x v="0"/>
    <x v="11"/>
    <x v="365"/>
    <x v="0"/>
    <x v="0"/>
    <s v="Tesseramento"/>
    <x v="1"/>
    <x v="3"/>
    <x v="0"/>
    <m/>
  </r>
  <r>
    <n v="231127"/>
    <x v="0"/>
    <x v="0"/>
    <x v="0"/>
    <x v="0"/>
    <x v="11"/>
    <x v="365"/>
    <x v="0"/>
    <x v="0"/>
    <s v="Tesseramento"/>
    <x v="1"/>
    <x v="4"/>
    <x v="0"/>
    <m/>
  </r>
  <r>
    <n v="203916"/>
    <x v="0"/>
    <x v="0"/>
    <x v="0"/>
    <x v="0"/>
    <x v="4"/>
    <x v="149"/>
    <x v="0"/>
    <x v="0"/>
    <s v="Tesseramento"/>
    <x v="1"/>
    <x v="3"/>
    <x v="0"/>
    <m/>
  </r>
  <r>
    <n v="234922"/>
    <x v="0"/>
    <x v="0"/>
    <x v="1"/>
    <x v="3"/>
    <x v="11"/>
    <x v="365"/>
    <x v="0"/>
    <x v="0"/>
    <s v="Tesseramento"/>
    <x v="1"/>
    <x v="0"/>
    <x v="0"/>
    <m/>
  </r>
  <r>
    <n v="233451"/>
    <x v="0"/>
    <x v="0"/>
    <x v="1"/>
    <x v="0"/>
    <x v="4"/>
    <x v="368"/>
    <x v="0"/>
    <x v="0"/>
    <s v="Tesseramento"/>
    <x v="1"/>
    <x v="1"/>
    <x v="0"/>
    <m/>
  </r>
  <r>
    <n v="234926"/>
    <x v="0"/>
    <x v="0"/>
    <x v="1"/>
    <x v="1"/>
    <x v="11"/>
    <x v="365"/>
    <x v="0"/>
    <x v="0"/>
    <s v="Tesseramento"/>
    <x v="1"/>
    <x v="0"/>
    <x v="0"/>
    <m/>
  </r>
  <r>
    <n v="234915"/>
    <x v="1"/>
    <x v="0"/>
    <x v="1"/>
    <x v="2"/>
    <x v="11"/>
    <x v="365"/>
    <x v="0"/>
    <x v="0"/>
    <s v="Tesseramento"/>
    <x v="1"/>
    <x v="7"/>
    <x v="0"/>
    <m/>
  </r>
  <r>
    <n v="181624"/>
    <x v="0"/>
    <x v="0"/>
    <x v="0"/>
    <x v="0"/>
    <x v="1"/>
    <x v="20"/>
    <x v="0"/>
    <x v="0"/>
    <s v="Tesseramento"/>
    <x v="0"/>
    <x v="0"/>
    <x v="0"/>
    <m/>
  </r>
  <r>
    <n v="181623"/>
    <x v="0"/>
    <x v="0"/>
    <x v="0"/>
    <x v="0"/>
    <x v="1"/>
    <x v="20"/>
    <x v="0"/>
    <x v="0"/>
    <s v="Tesseramento"/>
    <x v="0"/>
    <x v="1"/>
    <x v="0"/>
    <m/>
  </r>
  <r>
    <n v="154784"/>
    <x v="0"/>
    <x v="0"/>
    <x v="0"/>
    <x v="0"/>
    <x v="1"/>
    <x v="20"/>
    <x v="0"/>
    <x v="0"/>
    <s v="Tesseramento"/>
    <x v="0"/>
    <x v="0"/>
    <x v="0"/>
    <m/>
  </r>
  <r>
    <n v="9491"/>
    <x v="0"/>
    <x v="0"/>
    <x v="0"/>
    <x v="0"/>
    <x v="1"/>
    <x v="20"/>
    <x v="0"/>
    <x v="0"/>
    <s v="Tesseramento"/>
    <x v="0"/>
    <x v="4"/>
    <x v="0"/>
    <m/>
  </r>
  <r>
    <n v="195935"/>
    <x v="0"/>
    <x v="0"/>
    <x v="0"/>
    <x v="0"/>
    <x v="1"/>
    <x v="20"/>
    <x v="0"/>
    <x v="0"/>
    <s v="Tesseramento"/>
    <x v="0"/>
    <x v="4"/>
    <x v="0"/>
    <m/>
  </r>
  <r>
    <n v="234916"/>
    <x v="1"/>
    <x v="0"/>
    <x v="1"/>
    <x v="2"/>
    <x v="11"/>
    <x v="365"/>
    <x v="0"/>
    <x v="0"/>
    <s v="Tesseramento"/>
    <x v="1"/>
    <x v="5"/>
    <x v="0"/>
    <m/>
  </r>
  <r>
    <n v="234929"/>
    <x v="0"/>
    <x v="0"/>
    <x v="1"/>
    <x v="0"/>
    <x v="11"/>
    <x v="365"/>
    <x v="0"/>
    <x v="0"/>
    <s v="Tesseramento"/>
    <x v="1"/>
    <x v="0"/>
    <x v="0"/>
    <m/>
  </r>
  <r>
    <n v="234921"/>
    <x v="0"/>
    <x v="0"/>
    <x v="1"/>
    <x v="0"/>
    <x v="11"/>
    <x v="365"/>
    <x v="0"/>
    <x v="0"/>
    <s v="Tesseramento"/>
    <x v="1"/>
    <x v="1"/>
    <x v="0"/>
    <m/>
  </r>
  <r>
    <n v="191595"/>
    <x v="0"/>
    <x v="0"/>
    <x v="0"/>
    <x v="0"/>
    <x v="12"/>
    <x v="314"/>
    <x v="0"/>
    <x v="0"/>
    <s v="Tesseramento"/>
    <x v="0"/>
    <x v="0"/>
    <x v="0"/>
    <m/>
  </r>
  <r>
    <n v="135739"/>
    <x v="1"/>
    <x v="0"/>
    <x v="0"/>
    <x v="0"/>
    <x v="2"/>
    <x v="55"/>
    <x v="0"/>
    <x v="0"/>
    <s v="Tesseramento"/>
    <x v="1"/>
    <x v="6"/>
    <x v="0"/>
    <s v="BG"/>
  </r>
  <r>
    <n v="21969"/>
    <x v="0"/>
    <x v="0"/>
    <x v="0"/>
    <x v="0"/>
    <x v="2"/>
    <x v="55"/>
    <x v="0"/>
    <x v="0"/>
    <s v="Tesseramento"/>
    <x v="1"/>
    <x v="4"/>
    <x v="0"/>
    <m/>
  </r>
  <r>
    <n v="21966"/>
    <x v="0"/>
    <x v="0"/>
    <x v="0"/>
    <x v="0"/>
    <x v="2"/>
    <x v="55"/>
    <x v="0"/>
    <x v="1"/>
    <s v="Tesseramento"/>
    <x v="1"/>
    <x v="4"/>
    <x v="0"/>
    <m/>
  </r>
  <r>
    <n v="129364"/>
    <x v="1"/>
    <x v="0"/>
    <x v="0"/>
    <x v="0"/>
    <x v="2"/>
    <x v="55"/>
    <x v="0"/>
    <x v="1"/>
    <s v="Tesseramento"/>
    <x v="1"/>
    <x v="6"/>
    <x v="0"/>
    <s v="B"/>
  </r>
  <r>
    <n v="195314"/>
    <x v="1"/>
    <x v="0"/>
    <x v="0"/>
    <x v="0"/>
    <x v="2"/>
    <x v="55"/>
    <x v="0"/>
    <x v="0"/>
    <s v="Tesseramento"/>
    <x v="1"/>
    <x v="5"/>
    <x v="0"/>
    <m/>
  </r>
  <r>
    <n v="105422"/>
    <x v="0"/>
    <x v="0"/>
    <x v="0"/>
    <x v="0"/>
    <x v="2"/>
    <x v="55"/>
    <x v="0"/>
    <x v="1"/>
    <s v="Tesseramento"/>
    <x v="1"/>
    <x v="1"/>
    <x v="0"/>
    <m/>
  </r>
  <r>
    <n v="105423"/>
    <x v="1"/>
    <x v="0"/>
    <x v="0"/>
    <x v="0"/>
    <x v="2"/>
    <x v="55"/>
    <x v="0"/>
    <x v="1"/>
    <s v="Tesseramento"/>
    <x v="1"/>
    <x v="2"/>
    <x v="0"/>
    <m/>
  </r>
  <r>
    <n v="120093"/>
    <x v="0"/>
    <x v="0"/>
    <x v="0"/>
    <x v="0"/>
    <x v="2"/>
    <x v="79"/>
    <x v="0"/>
    <x v="0"/>
    <s v="Tesseramento"/>
    <x v="1"/>
    <x v="3"/>
    <x v="0"/>
    <m/>
  </r>
  <r>
    <n v="147845"/>
    <x v="0"/>
    <x v="0"/>
    <x v="0"/>
    <x v="0"/>
    <x v="4"/>
    <x v="88"/>
    <x v="0"/>
    <x v="0"/>
    <s v="Tesseramento"/>
    <x v="1"/>
    <x v="4"/>
    <x v="0"/>
    <m/>
  </r>
  <r>
    <n v="98101"/>
    <x v="0"/>
    <x v="0"/>
    <x v="0"/>
    <x v="0"/>
    <x v="4"/>
    <x v="88"/>
    <x v="0"/>
    <x v="0"/>
    <s v="Tesseramento"/>
    <x v="1"/>
    <x v="0"/>
    <x v="0"/>
    <m/>
  </r>
  <r>
    <n v="127020"/>
    <x v="0"/>
    <x v="0"/>
    <x v="0"/>
    <x v="0"/>
    <x v="4"/>
    <x v="88"/>
    <x v="0"/>
    <x v="0"/>
    <s v="Tesseramento"/>
    <x v="1"/>
    <x v="0"/>
    <x v="0"/>
    <m/>
  </r>
  <r>
    <n v="193086"/>
    <x v="1"/>
    <x v="0"/>
    <x v="0"/>
    <x v="0"/>
    <x v="4"/>
    <x v="88"/>
    <x v="0"/>
    <x v="0"/>
    <s v="Tesseramento"/>
    <x v="1"/>
    <x v="5"/>
    <x v="0"/>
    <m/>
  </r>
  <r>
    <n v="233673"/>
    <x v="0"/>
    <x v="1"/>
    <x v="1"/>
    <x v="0"/>
    <x v="1"/>
    <x v="48"/>
    <x v="0"/>
    <x v="0"/>
    <s v="Tesseramento"/>
    <x v="1"/>
    <x v="3"/>
    <x v="0"/>
    <m/>
  </r>
  <r>
    <n v="216869"/>
    <x v="0"/>
    <x v="0"/>
    <x v="0"/>
    <x v="1"/>
    <x v="11"/>
    <x v="280"/>
    <x v="0"/>
    <x v="0"/>
    <s v="Tesseramento"/>
    <x v="0"/>
    <x v="3"/>
    <x v="0"/>
    <m/>
  </r>
  <r>
    <n v="166608"/>
    <x v="0"/>
    <x v="0"/>
    <x v="0"/>
    <x v="0"/>
    <x v="7"/>
    <x v="44"/>
    <x v="0"/>
    <x v="0"/>
    <s v="Tesseramento"/>
    <x v="1"/>
    <x v="0"/>
    <x v="0"/>
    <m/>
  </r>
  <r>
    <n v="203669"/>
    <x v="0"/>
    <x v="0"/>
    <x v="0"/>
    <x v="0"/>
    <x v="7"/>
    <x v="44"/>
    <x v="0"/>
    <x v="0"/>
    <s v="Tesseramento"/>
    <x v="1"/>
    <x v="0"/>
    <x v="0"/>
    <m/>
  </r>
  <r>
    <n v="233605"/>
    <x v="0"/>
    <x v="0"/>
    <x v="1"/>
    <x v="3"/>
    <x v="14"/>
    <x v="232"/>
    <x v="0"/>
    <x v="0"/>
    <s v="Tesseramento"/>
    <x v="0"/>
    <x v="0"/>
    <x v="0"/>
    <m/>
  </r>
  <r>
    <n v="215567"/>
    <x v="0"/>
    <x v="0"/>
    <x v="0"/>
    <x v="0"/>
    <x v="6"/>
    <x v="354"/>
    <x v="0"/>
    <x v="0"/>
    <s v="Tesseramento"/>
    <x v="0"/>
    <x v="0"/>
    <x v="0"/>
    <m/>
  </r>
  <r>
    <n v="233475"/>
    <x v="0"/>
    <x v="0"/>
    <x v="1"/>
    <x v="0"/>
    <x v="8"/>
    <x v="31"/>
    <x v="0"/>
    <x v="0"/>
    <s v="Tesseramento"/>
    <x v="1"/>
    <x v="0"/>
    <x v="0"/>
    <m/>
  </r>
  <r>
    <n v="108794"/>
    <x v="0"/>
    <x v="0"/>
    <x v="0"/>
    <x v="0"/>
    <x v="8"/>
    <x v="112"/>
    <x v="0"/>
    <x v="0"/>
    <s v="Tesseramento"/>
    <x v="1"/>
    <x v="0"/>
    <x v="0"/>
    <m/>
  </r>
  <r>
    <n v="143325"/>
    <x v="0"/>
    <x v="0"/>
    <x v="0"/>
    <x v="0"/>
    <x v="8"/>
    <x v="112"/>
    <x v="0"/>
    <x v="1"/>
    <s v="Tesseramento"/>
    <x v="1"/>
    <x v="4"/>
    <x v="0"/>
    <m/>
  </r>
  <r>
    <n v="150395"/>
    <x v="0"/>
    <x v="0"/>
    <x v="0"/>
    <x v="0"/>
    <x v="8"/>
    <x v="112"/>
    <x v="0"/>
    <x v="0"/>
    <s v="Tesseramento"/>
    <x v="1"/>
    <x v="4"/>
    <x v="0"/>
    <m/>
  </r>
  <r>
    <n v="225329"/>
    <x v="0"/>
    <x v="0"/>
    <x v="0"/>
    <x v="0"/>
    <x v="8"/>
    <x v="112"/>
    <x v="0"/>
    <x v="0"/>
    <s v="Tesseramento"/>
    <x v="1"/>
    <x v="1"/>
    <x v="0"/>
    <m/>
  </r>
  <r>
    <n v="67353"/>
    <x v="0"/>
    <x v="0"/>
    <x v="0"/>
    <x v="0"/>
    <x v="8"/>
    <x v="112"/>
    <x v="0"/>
    <x v="0"/>
    <s v="Tesseramento"/>
    <x v="1"/>
    <x v="4"/>
    <x v="0"/>
    <m/>
  </r>
  <r>
    <n v="54945"/>
    <x v="0"/>
    <x v="0"/>
    <x v="0"/>
    <x v="0"/>
    <x v="8"/>
    <x v="112"/>
    <x v="0"/>
    <x v="0"/>
    <s v="Tesseramento"/>
    <x v="1"/>
    <x v="4"/>
    <x v="0"/>
    <m/>
  </r>
  <r>
    <n v="6933"/>
    <x v="0"/>
    <x v="0"/>
    <x v="0"/>
    <x v="0"/>
    <x v="8"/>
    <x v="112"/>
    <x v="0"/>
    <x v="0"/>
    <s v="Tesseramento"/>
    <x v="1"/>
    <x v="4"/>
    <x v="0"/>
    <m/>
  </r>
  <r>
    <n v="221018"/>
    <x v="0"/>
    <x v="0"/>
    <x v="0"/>
    <x v="0"/>
    <x v="8"/>
    <x v="112"/>
    <x v="0"/>
    <x v="0"/>
    <s v="Tesseramento"/>
    <x v="1"/>
    <x v="3"/>
    <x v="0"/>
    <m/>
  </r>
  <r>
    <n v="118279"/>
    <x v="0"/>
    <x v="0"/>
    <x v="0"/>
    <x v="0"/>
    <x v="8"/>
    <x v="112"/>
    <x v="0"/>
    <x v="0"/>
    <s v="Tesseramento"/>
    <x v="1"/>
    <x v="0"/>
    <x v="0"/>
    <m/>
  </r>
  <r>
    <n v="187296"/>
    <x v="0"/>
    <x v="0"/>
    <x v="0"/>
    <x v="1"/>
    <x v="8"/>
    <x v="112"/>
    <x v="0"/>
    <x v="1"/>
    <s v="Tesseramento"/>
    <x v="1"/>
    <x v="4"/>
    <x v="0"/>
    <m/>
  </r>
  <r>
    <n v="6763"/>
    <x v="0"/>
    <x v="0"/>
    <x v="0"/>
    <x v="0"/>
    <x v="8"/>
    <x v="112"/>
    <x v="0"/>
    <x v="0"/>
    <s v="Tesseramento"/>
    <x v="1"/>
    <x v="4"/>
    <x v="0"/>
    <m/>
  </r>
  <r>
    <n v="195032"/>
    <x v="0"/>
    <x v="0"/>
    <x v="0"/>
    <x v="0"/>
    <x v="8"/>
    <x v="112"/>
    <x v="0"/>
    <x v="0"/>
    <s v="Tesseramento"/>
    <x v="1"/>
    <x v="1"/>
    <x v="0"/>
    <m/>
  </r>
  <r>
    <n v="205573"/>
    <x v="0"/>
    <x v="0"/>
    <x v="0"/>
    <x v="1"/>
    <x v="8"/>
    <x v="112"/>
    <x v="0"/>
    <x v="1"/>
    <s v="Tesseramento"/>
    <x v="1"/>
    <x v="0"/>
    <x v="0"/>
    <m/>
  </r>
  <r>
    <n v="121953"/>
    <x v="0"/>
    <x v="0"/>
    <x v="0"/>
    <x v="0"/>
    <x v="8"/>
    <x v="112"/>
    <x v="0"/>
    <x v="0"/>
    <s v="Tesseramento"/>
    <x v="1"/>
    <x v="3"/>
    <x v="0"/>
    <m/>
  </r>
  <r>
    <n v="34641"/>
    <x v="0"/>
    <x v="0"/>
    <x v="0"/>
    <x v="0"/>
    <x v="8"/>
    <x v="112"/>
    <x v="0"/>
    <x v="0"/>
    <s v="Tesseramento"/>
    <x v="1"/>
    <x v="3"/>
    <x v="0"/>
    <m/>
  </r>
  <r>
    <n v="97722"/>
    <x v="0"/>
    <x v="0"/>
    <x v="0"/>
    <x v="0"/>
    <x v="8"/>
    <x v="112"/>
    <x v="0"/>
    <x v="0"/>
    <s v="Tesseramento"/>
    <x v="1"/>
    <x v="0"/>
    <x v="0"/>
    <m/>
  </r>
  <r>
    <n v="222390"/>
    <x v="0"/>
    <x v="0"/>
    <x v="0"/>
    <x v="0"/>
    <x v="8"/>
    <x v="112"/>
    <x v="0"/>
    <x v="0"/>
    <s v="Tesseramento"/>
    <x v="1"/>
    <x v="0"/>
    <x v="0"/>
    <m/>
  </r>
  <r>
    <n v="150396"/>
    <x v="0"/>
    <x v="0"/>
    <x v="0"/>
    <x v="0"/>
    <x v="8"/>
    <x v="112"/>
    <x v="0"/>
    <x v="1"/>
    <s v="Tesseramento"/>
    <x v="1"/>
    <x v="4"/>
    <x v="0"/>
    <m/>
  </r>
  <r>
    <n v="112167"/>
    <x v="0"/>
    <x v="0"/>
    <x v="0"/>
    <x v="0"/>
    <x v="8"/>
    <x v="112"/>
    <x v="0"/>
    <x v="1"/>
    <s v="Tesseramento"/>
    <x v="1"/>
    <x v="4"/>
    <x v="0"/>
    <m/>
  </r>
  <r>
    <n v="163411"/>
    <x v="0"/>
    <x v="0"/>
    <x v="0"/>
    <x v="0"/>
    <x v="8"/>
    <x v="112"/>
    <x v="0"/>
    <x v="0"/>
    <s v="Tesseramento"/>
    <x v="1"/>
    <x v="3"/>
    <x v="0"/>
    <m/>
  </r>
  <r>
    <n v="179617"/>
    <x v="0"/>
    <x v="0"/>
    <x v="0"/>
    <x v="0"/>
    <x v="8"/>
    <x v="112"/>
    <x v="0"/>
    <x v="0"/>
    <s v="Tesseramento"/>
    <x v="1"/>
    <x v="0"/>
    <x v="0"/>
    <m/>
  </r>
  <r>
    <n v="165462"/>
    <x v="0"/>
    <x v="0"/>
    <x v="0"/>
    <x v="0"/>
    <x v="8"/>
    <x v="112"/>
    <x v="0"/>
    <x v="0"/>
    <s v="Tesseramento"/>
    <x v="1"/>
    <x v="3"/>
    <x v="0"/>
    <m/>
  </r>
  <r>
    <n v="159400"/>
    <x v="0"/>
    <x v="0"/>
    <x v="0"/>
    <x v="0"/>
    <x v="8"/>
    <x v="112"/>
    <x v="0"/>
    <x v="0"/>
    <s v="Tesseramento"/>
    <x v="1"/>
    <x v="0"/>
    <x v="0"/>
    <m/>
  </r>
  <r>
    <n v="35670"/>
    <x v="0"/>
    <x v="0"/>
    <x v="0"/>
    <x v="0"/>
    <x v="8"/>
    <x v="112"/>
    <x v="0"/>
    <x v="0"/>
    <s v="Tesseramento"/>
    <x v="1"/>
    <x v="3"/>
    <x v="0"/>
    <m/>
  </r>
  <r>
    <n v="132969"/>
    <x v="1"/>
    <x v="0"/>
    <x v="0"/>
    <x v="0"/>
    <x v="8"/>
    <x v="112"/>
    <x v="0"/>
    <x v="0"/>
    <s v="Tesseramento"/>
    <x v="1"/>
    <x v="2"/>
    <x v="0"/>
    <m/>
  </r>
  <r>
    <n v="160244"/>
    <x v="0"/>
    <x v="0"/>
    <x v="0"/>
    <x v="0"/>
    <x v="8"/>
    <x v="112"/>
    <x v="0"/>
    <x v="0"/>
    <s v="Tesseramento"/>
    <x v="1"/>
    <x v="4"/>
    <x v="0"/>
    <m/>
  </r>
  <r>
    <n v="20054"/>
    <x v="0"/>
    <x v="0"/>
    <x v="0"/>
    <x v="0"/>
    <x v="8"/>
    <x v="112"/>
    <x v="0"/>
    <x v="0"/>
    <s v="Tesseramento"/>
    <x v="1"/>
    <x v="3"/>
    <x v="0"/>
    <m/>
  </r>
  <r>
    <n v="44436"/>
    <x v="0"/>
    <x v="0"/>
    <x v="0"/>
    <x v="0"/>
    <x v="8"/>
    <x v="112"/>
    <x v="0"/>
    <x v="0"/>
    <s v="Tesseramento"/>
    <x v="1"/>
    <x v="1"/>
    <x v="0"/>
    <m/>
  </r>
  <r>
    <n v="112169"/>
    <x v="0"/>
    <x v="0"/>
    <x v="0"/>
    <x v="0"/>
    <x v="8"/>
    <x v="112"/>
    <x v="0"/>
    <x v="0"/>
    <s v="Tesseramento"/>
    <x v="1"/>
    <x v="4"/>
    <x v="0"/>
    <m/>
  </r>
  <r>
    <n v="116640"/>
    <x v="0"/>
    <x v="0"/>
    <x v="0"/>
    <x v="0"/>
    <x v="8"/>
    <x v="112"/>
    <x v="0"/>
    <x v="0"/>
    <s v="Tesseramento"/>
    <x v="1"/>
    <x v="4"/>
    <x v="0"/>
    <m/>
  </r>
  <r>
    <n v="76707"/>
    <x v="0"/>
    <x v="1"/>
    <x v="0"/>
    <x v="1"/>
    <x v="8"/>
    <x v="112"/>
    <x v="0"/>
    <x v="0"/>
    <s v="Tesseramento"/>
    <x v="1"/>
    <x v="4"/>
    <x v="0"/>
    <m/>
  </r>
  <r>
    <n v="221211"/>
    <x v="0"/>
    <x v="0"/>
    <x v="0"/>
    <x v="0"/>
    <x v="8"/>
    <x v="112"/>
    <x v="0"/>
    <x v="0"/>
    <s v="Tesseramento"/>
    <x v="1"/>
    <x v="3"/>
    <x v="0"/>
    <m/>
  </r>
  <r>
    <n v="148275"/>
    <x v="0"/>
    <x v="0"/>
    <x v="0"/>
    <x v="0"/>
    <x v="8"/>
    <x v="112"/>
    <x v="0"/>
    <x v="0"/>
    <s v="Tesseramento"/>
    <x v="1"/>
    <x v="4"/>
    <x v="0"/>
    <m/>
  </r>
  <r>
    <n v="171134"/>
    <x v="0"/>
    <x v="0"/>
    <x v="0"/>
    <x v="0"/>
    <x v="8"/>
    <x v="112"/>
    <x v="0"/>
    <x v="0"/>
    <s v="Tesseramento"/>
    <x v="1"/>
    <x v="3"/>
    <x v="0"/>
    <m/>
  </r>
  <r>
    <n v="155927"/>
    <x v="0"/>
    <x v="0"/>
    <x v="0"/>
    <x v="0"/>
    <x v="8"/>
    <x v="112"/>
    <x v="0"/>
    <x v="1"/>
    <s v="Tesseramento"/>
    <x v="1"/>
    <x v="0"/>
    <x v="0"/>
    <m/>
  </r>
  <r>
    <n v="137142"/>
    <x v="0"/>
    <x v="0"/>
    <x v="0"/>
    <x v="0"/>
    <x v="8"/>
    <x v="112"/>
    <x v="0"/>
    <x v="0"/>
    <s v="Tesseramento"/>
    <x v="1"/>
    <x v="0"/>
    <x v="0"/>
    <m/>
  </r>
  <r>
    <n v="36261"/>
    <x v="0"/>
    <x v="0"/>
    <x v="0"/>
    <x v="0"/>
    <x v="8"/>
    <x v="112"/>
    <x v="0"/>
    <x v="0"/>
    <s v="Tesseramento"/>
    <x v="1"/>
    <x v="3"/>
    <x v="0"/>
    <m/>
  </r>
  <r>
    <n v="187636"/>
    <x v="0"/>
    <x v="0"/>
    <x v="0"/>
    <x v="0"/>
    <x v="8"/>
    <x v="112"/>
    <x v="0"/>
    <x v="1"/>
    <s v="Tesseramento"/>
    <x v="1"/>
    <x v="4"/>
    <x v="0"/>
    <m/>
  </r>
  <r>
    <n v="234132"/>
    <x v="1"/>
    <x v="0"/>
    <x v="1"/>
    <x v="3"/>
    <x v="7"/>
    <x v="45"/>
    <x v="0"/>
    <x v="1"/>
    <s v="Tesseramento"/>
    <x v="1"/>
    <x v="5"/>
    <x v="0"/>
    <m/>
  </r>
  <r>
    <n v="112310"/>
    <x v="0"/>
    <x v="0"/>
    <x v="0"/>
    <x v="0"/>
    <x v="14"/>
    <x v="43"/>
    <x v="0"/>
    <x v="0"/>
    <s v="Tesseramento"/>
    <x v="1"/>
    <x v="4"/>
    <x v="0"/>
    <m/>
  </r>
  <r>
    <n v="12977"/>
    <x v="0"/>
    <x v="0"/>
    <x v="0"/>
    <x v="0"/>
    <x v="8"/>
    <x v="112"/>
    <x v="0"/>
    <x v="1"/>
    <s v="Tesseramento"/>
    <x v="1"/>
    <x v="4"/>
    <x v="0"/>
    <m/>
  </r>
  <r>
    <n v="132593"/>
    <x v="0"/>
    <x v="0"/>
    <x v="0"/>
    <x v="0"/>
    <x v="8"/>
    <x v="112"/>
    <x v="0"/>
    <x v="0"/>
    <s v="Tesseramento"/>
    <x v="1"/>
    <x v="0"/>
    <x v="0"/>
    <m/>
  </r>
  <r>
    <n v="7417"/>
    <x v="0"/>
    <x v="0"/>
    <x v="0"/>
    <x v="0"/>
    <x v="8"/>
    <x v="112"/>
    <x v="0"/>
    <x v="1"/>
    <s v="Tesseramento"/>
    <x v="1"/>
    <x v="4"/>
    <x v="0"/>
    <m/>
  </r>
  <r>
    <n v="89756"/>
    <x v="0"/>
    <x v="0"/>
    <x v="0"/>
    <x v="0"/>
    <x v="8"/>
    <x v="112"/>
    <x v="0"/>
    <x v="0"/>
    <s v="Tesseramento"/>
    <x v="1"/>
    <x v="4"/>
    <x v="0"/>
    <m/>
  </r>
  <r>
    <n v="181903"/>
    <x v="0"/>
    <x v="0"/>
    <x v="0"/>
    <x v="0"/>
    <x v="8"/>
    <x v="112"/>
    <x v="0"/>
    <x v="0"/>
    <s v="Tesseramento"/>
    <x v="1"/>
    <x v="3"/>
    <x v="0"/>
    <m/>
  </r>
  <r>
    <n v="62097"/>
    <x v="0"/>
    <x v="0"/>
    <x v="0"/>
    <x v="0"/>
    <x v="8"/>
    <x v="112"/>
    <x v="0"/>
    <x v="0"/>
    <s v="Tesseramento"/>
    <x v="1"/>
    <x v="3"/>
    <x v="0"/>
    <m/>
  </r>
  <r>
    <n v="92662"/>
    <x v="0"/>
    <x v="0"/>
    <x v="0"/>
    <x v="0"/>
    <x v="8"/>
    <x v="112"/>
    <x v="0"/>
    <x v="0"/>
    <s v="Tesseramento"/>
    <x v="1"/>
    <x v="1"/>
    <x v="0"/>
    <m/>
  </r>
  <r>
    <n v="239438"/>
    <x v="1"/>
    <x v="0"/>
    <x v="1"/>
    <x v="2"/>
    <x v="8"/>
    <x v="112"/>
    <x v="0"/>
    <x v="0"/>
    <s v="Tesseramento"/>
    <x v="1"/>
    <x v="5"/>
    <x v="0"/>
    <m/>
  </r>
  <r>
    <n v="224454"/>
    <x v="1"/>
    <x v="0"/>
    <x v="2"/>
    <x v="1"/>
    <x v="2"/>
    <x v="55"/>
    <x v="0"/>
    <x v="0"/>
    <s v="Tesseramento"/>
    <x v="1"/>
    <x v="5"/>
    <x v="0"/>
    <m/>
  </r>
  <r>
    <n v="233663"/>
    <x v="0"/>
    <x v="0"/>
    <x v="1"/>
    <x v="1"/>
    <x v="2"/>
    <x v="55"/>
    <x v="0"/>
    <x v="0"/>
    <s v="Tesseramento"/>
    <x v="1"/>
    <x v="1"/>
    <x v="0"/>
    <m/>
  </r>
  <r>
    <n v="233669"/>
    <x v="0"/>
    <x v="0"/>
    <x v="1"/>
    <x v="1"/>
    <x v="2"/>
    <x v="55"/>
    <x v="0"/>
    <x v="0"/>
    <s v="Tesseramento"/>
    <x v="1"/>
    <x v="0"/>
    <x v="0"/>
    <m/>
  </r>
  <r>
    <n v="125067"/>
    <x v="0"/>
    <x v="0"/>
    <x v="0"/>
    <x v="0"/>
    <x v="7"/>
    <x v="45"/>
    <x v="0"/>
    <x v="1"/>
    <s v="Tesseramento"/>
    <x v="1"/>
    <x v="4"/>
    <x v="0"/>
    <m/>
  </r>
  <r>
    <n v="48603"/>
    <x v="0"/>
    <x v="0"/>
    <x v="0"/>
    <x v="0"/>
    <x v="7"/>
    <x v="45"/>
    <x v="0"/>
    <x v="0"/>
    <s v="Tesseramento"/>
    <x v="1"/>
    <x v="1"/>
    <x v="0"/>
    <m/>
  </r>
  <r>
    <n v="233672"/>
    <x v="0"/>
    <x v="0"/>
    <x v="1"/>
    <x v="0"/>
    <x v="2"/>
    <x v="55"/>
    <x v="0"/>
    <x v="0"/>
    <s v="Tesseramento"/>
    <x v="1"/>
    <x v="3"/>
    <x v="0"/>
    <m/>
  </r>
  <r>
    <n v="179561"/>
    <x v="0"/>
    <x v="0"/>
    <x v="0"/>
    <x v="0"/>
    <x v="7"/>
    <x v="44"/>
    <x v="0"/>
    <x v="0"/>
    <s v="Tesseramento"/>
    <x v="1"/>
    <x v="3"/>
    <x v="0"/>
    <m/>
  </r>
  <r>
    <n v="174073"/>
    <x v="0"/>
    <x v="0"/>
    <x v="0"/>
    <x v="0"/>
    <x v="7"/>
    <x v="44"/>
    <x v="0"/>
    <x v="0"/>
    <s v="Tesseramento"/>
    <x v="1"/>
    <x v="0"/>
    <x v="0"/>
    <m/>
  </r>
  <r>
    <n v="215775"/>
    <x v="0"/>
    <x v="0"/>
    <x v="0"/>
    <x v="0"/>
    <x v="7"/>
    <x v="44"/>
    <x v="0"/>
    <x v="0"/>
    <s v="Tesseramento"/>
    <x v="1"/>
    <x v="4"/>
    <x v="0"/>
    <m/>
  </r>
  <r>
    <n v="56734"/>
    <x v="0"/>
    <x v="0"/>
    <x v="0"/>
    <x v="0"/>
    <x v="7"/>
    <x v="44"/>
    <x v="0"/>
    <x v="0"/>
    <s v="Tesseramento"/>
    <x v="1"/>
    <x v="0"/>
    <x v="0"/>
    <m/>
  </r>
  <r>
    <n v="221613"/>
    <x v="0"/>
    <x v="0"/>
    <x v="0"/>
    <x v="0"/>
    <x v="7"/>
    <x v="45"/>
    <x v="0"/>
    <x v="0"/>
    <s v="Tesseramento"/>
    <x v="1"/>
    <x v="1"/>
    <x v="0"/>
    <m/>
  </r>
  <r>
    <n v="105526"/>
    <x v="0"/>
    <x v="0"/>
    <x v="0"/>
    <x v="0"/>
    <x v="7"/>
    <x v="45"/>
    <x v="0"/>
    <x v="0"/>
    <s v="Tesseramento"/>
    <x v="1"/>
    <x v="4"/>
    <x v="0"/>
    <m/>
  </r>
  <r>
    <n v="233665"/>
    <x v="0"/>
    <x v="0"/>
    <x v="1"/>
    <x v="0"/>
    <x v="2"/>
    <x v="55"/>
    <x v="0"/>
    <x v="1"/>
    <s v="Tesseramento"/>
    <x v="1"/>
    <x v="0"/>
    <x v="0"/>
    <m/>
  </r>
  <r>
    <n v="230919"/>
    <x v="0"/>
    <x v="0"/>
    <x v="0"/>
    <x v="4"/>
    <x v="8"/>
    <x v="92"/>
    <x v="0"/>
    <x v="1"/>
    <s v="Tesseramento"/>
    <x v="1"/>
    <x v="3"/>
    <x v="0"/>
    <m/>
  </r>
  <r>
    <n v="233666"/>
    <x v="0"/>
    <x v="0"/>
    <x v="1"/>
    <x v="1"/>
    <x v="2"/>
    <x v="55"/>
    <x v="0"/>
    <x v="1"/>
    <s v="Tesseramento"/>
    <x v="1"/>
    <x v="3"/>
    <x v="0"/>
    <m/>
  </r>
  <r>
    <n v="49093"/>
    <x v="0"/>
    <x v="0"/>
    <x v="0"/>
    <x v="0"/>
    <x v="7"/>
    <x v="44"/>
    <x v="0"/>
    <x v="1"/>
    <s v="Tesseramento"/>
    <x v="1"/>
    <x v="3"/>
    <x v="0"/>
    <m/>
  </r>
  <r>
    <n v="180516"/>
    <x v="0"/>
    <x v="0"/>
    <x v="0"/>
    <x v="0"/>
    <x v="7"/>
    <x v="44"/>
    <x v="0"/>
    <x v="0"/>
    <s v="Tesseramento"/>
    <x v="1"/>
    <x v="0"/>
    <x v="0"/>
    <m/>
  </r>
  <r>
    <n v="18958"/>
    <x v="0"/>
    <x v="0"/>
    <x v="0"/>
    <x v="0"/>
    <x v="7"/>
    <x v="44"/>
    <x v="0"/>
    <x v="0"/>
    <s v="Tesseramento"/>
    <x v="1"/>
    <x v="0"/>
    <x v="0"/>
    <m/>
  </r>
  <r>
    <n v="234426"/>
    <x v="0"/>
    <x v="1"/>
    <x v="1"/>
    <x v="3"/>
    <x v="15"/>
    <x v="72"/>
    <x v="0"/>
    <x v="0"/>
    <s v="Tesseramento"/>
    <x v="1"/>
    <x v="3"/>
    <x v="0"/>
    <m/>
  </r>
  <r>
    <n v="234427"/>
    <x v="0"/>
    <x v="1"/>
    <x v="1"/>
    <x v="3"/>
    <x v="15"/>
    <x v="72"/>
    <x v="0"/>
    <x v="1"/>
    <s v="Tesseramento"/>
    <x v="1"/>
    <x v="0"/>
    <x v="0"/>
    <m/>
  </r>
  <r>
    <n v="176875"/>
    <x v="0"/>
    <x v="1"/>
    <x v="2"/>
    <x v="4"/>
    <x v="1"/>
    <x v="48"/>
    <x v="0"/>
    <x v="0"/>
    <s v="Tesseramento"/>
    <x v="1"/>
    <x v="0"/>
    <x v="0"/>
    <m/>
  </r>
  <r>
    <n v="181994"/>
    <x v="0"/>
    <x v="1"/>
    <x v="0"/>
    <x v="0"/>
    <x v="7"/>
    <x v="44"/>
    <x v="0"/>
    <x v="0"/>
    <s v="Tesseramento"/>
    <x v="1"/>
    <x v="1"/>
    <x v="0"/>
    <m/>
  </r>
  <r>
    <n v="111987"/>
    <x v="0"/>
    <x v="0"/>
    <x v="0"/>
    <x v="0"/>
    <x v="7"/>
    <x v="44"/>
    <x v="0"/>
    <x v="0"/>
    <s v="Tesseramento"/>
    <x v="1"/>
    <x v="0"/>
    <x v="0"/>
    <m/>
  </r>
  <r>
    <n v="70541"/>
    <x v="0"/>
    <x v="0"/>
    <x v="2"/>
    <x v="0"/>
    <x v="15"/>
    <x v="247"/>
    <x v="0"/>
    <x v="0"/>
    <s v="Tesseramento"/>
    <x v="1"/>
    <x v="4"/>
    <x v="0"/>
    <m/>
  </r>
  <r>
    <n v="233670"/>
    <x v="0"/>
    <x v="0"/>
    <x v="1"/>
    <x v="0"/>
    <x v="2"/>
    <x v="55"/>
    <x v="0"/>
    <x v="0"/>
    <s v="Tesseramento"/>
    <x v="1"/>
    <x v="1"/>
    <x v="0"/>
    <m/>
  </r>
  <r>
    <n v="106820"/>
    <x v="0"/>
    <x v="0"/>
    <x v="0"/>
    <x v="0"/>
    <x v="7"/>
    <x v="44"/>
    <x v="0"/>
    <x v="0"/>
    <s v="Tesseramento"/>
    <x v="1"/>
    <x v="0"/>
    <x v="0"/>
    <m/>
  </r>
  <r>
    <n v="226202"/>
    <x v="1"/>
    <x v="0"/>
    <x v="0"/>
    <x v="3"/>
    <x v="7"/>
    <x v="44"/>
    <x v="0"/>
    <x v="1"/>
    <s v="Tesseramento"/>
    <x v="1"/>
    <x v="7"/>
    <x v="0"/>
    <m/>
  </r>
  <r>
    <n v="219085"/>
    <x v="0"/>
    <x v="0"/>
    <x v="0"/>
    <x v="0"/>
    <x v="7"/>
    <x v="44"/>
    <x v="0"/>
    <x v="0"/>
    <s v="Tesseramento"/>
    <x v="1"/>
    <x v="0"/>
    <x v="0"/>
    <m/>
  </r>
  <r>
    <n v="219082"/>
    <x v="0"/>
    <x v="0"/>
    <x v="0"/>
    <x v="0"/>
    <x v="7"/>
    <x v="44"/>
    <x v="0"/>
    <x v="1"/>
    <s v="Tesseramento"/>
    <x v="1"/>
    <x v="3"/>
    <x v="0"/>
    <m/>
  </r>
  <r>
    <n v="86619"/>
    <x v="0"/>
    <x v="0"/>
    <x v="0"/>
    <x v="0"/>
    <x v="7"/>
    <x v="150"/>
    <x v="0"/>
    <x v="0"/>
    <s v="Tesseramento"/>
    <x v="1"/>
    <x v="1"/>
    <x v="0"/>
    <m/>
  </r>
  <r>
    <n v="183289"/>
    <x v="0"/>
    <x v="0"/>
    <x v="0"/>
    <x v="0"/>
    <x v="4"/>
    <x v="149"/>
    <x v="0"/>
    <x v="0"/>
    <s v="Tesseramento"/>
    <x v="1"/>
    <x v="0"/>
    <x v="0"/>
    <m/>
  </r>
  <r>
    <n v="177038"/>
    <x v="0"/>
    <x v="0"/>
    <x v="0"/>
    <x v="1"/>
    <x v="2"/>
    <x v="79"/>
    <x v="0"/>
    <x v="0"/>
    <s v="Tesseramento"/>
    <x v="1"/>
    <x v="3"/>
    <x v="0"/>
    <m/>
  </r>
  <r>
    <n v="225966"/>
    <x v="0"/>
    <x v="0"/>
    <x v="0"/>
    <x v="0"/>
    <x v="11"/>
    <x v="280"/>
    <x v="0"/>
    <x v="0"/>
    <s v="Tesseramento"/>
    <x v="0"/>
    <x v="0"/>
    <x v="0"/>
    <m/>
  </r>
  <r>
    <n v="233920"/>
    <x v="0"/>
    <x v="0"/>
    <x v="1"/>
    <x v="1"/>
    <x v="1"/>
    <x v="239"/>
    <x v="0"/>
    <x v="0"/>
    <s v="Tesseramento"/>
    <x v="1"/>
    <x v="1"/>
    <x v="0"/>
    <m/>
  </r>
  <r>
    <n v="15678"/>
    <x v="0"/>
    <x v="0"/>
    <x v="0"/>
    <x v="0"/>
    <x v="1"/>
    <x v="239"/>
    <x v="0"/>
    <x v="0"/>
    <s v="Tesseramento"/>
    <x v="1"/>
    <x v="4"/>
    <x v="0"/>
    <m/>
  </r>
  <r>
    <n v="193792"/>
    <x v="0"/>
    <x v="0"/>
    <x v="0"/>
    <x v="0"/>
    <x v="1"/>
    <x v="239"/>
    <x v="0"/>
    <x v="0"/>
    <s v="Tesseramento"/>
    <x v="1"/>
    <x v="0"/>
    <x v="0"/>
    <m/>
  </r>
  <r>
    <n v="224408"/>
    <x v="0"/>
    <x v="0"/>
    <x v="0"/>
    <x v="2"/>
    <x v="1"/>
    <x v="239"/>
    <x v="0"/>
    <x v="1"/>
    <s v="Tesseramento"/>
    <x v="1"/>
    <x v="3"/>
    <x v="0"/>
    <m/>
  </r>
  <r>
    <n v="143611"/>
    <x v="0"/>
    <x v="0"/>
    <x v="0"/>
    <x v="0"/>
    <x v="1"/>
    <x v="239"/>
    <x v="0"/>
    <x v="0"/>
    <s v="Tesseramento"/>
    <x v="1"/>
    <x v="3"/>
    <x v="0"/>
    <m/>
  </r>
  <r>
    <n v="15930"/>
    <x v="0"/>
    <x v="0"/>
    <x v="0"/>
    <x v="0"/>
    <x v="1"/>
    <x v="239"/>
    <x v="0"/>
    <x v="0"/>
    <s v="Tesseramento"/>
    <x v="1"/>
    <x v="4"/>
    <x v="0"/>
    <m/>
  </r>
  <r>
    <n v="20193"/>
    <x v="0"/>
    <x v="0"/>
    <x v="0"/>
    <x v="0"/>
    <x v="1"/>
    <x v="239"/>
    <x v="0"/>
    <x v="1"/>
    <s v="Tesseramento"/>
    <x v="1"/>
    <x v="4"/>
    <x v="0"/>
    <m/>
  </r>
  <r>
    <n v="108106"/>
    <x v="0"/>
    <x v="0"/>
    <x v="0"/>
    <x v="0"/>
    <x v="1"/>
    <x v="239"/>
    <x v="0"/>
    <x v="0"/>
    <s v="Tesseramento"/>
    <x v="1"/>
    <x v="4"/>
    <x v="0"/>
    <m/>
  </r>
  <r>
    <n v="225499"/>
    <x v="1"/>
    <x v="0"/>
    <x v="0"/>
    <x v="1"/>
    <x v="1"/>
    <x v="239"/>
    <x v="0"/>
    <x v="0"/>
    <s v="Tesseramento"/>
    <x v="1"/>
    <x v="5"/>
    <x v="0"/>
    <m/>
  </r>
  <r>
    <n v="157646"/>
    <x v="0"/>
    <x v="0"/>
    <x v="0"/>
    <x v="0"/>
    <x v="4"/>
    <x v="149"/>
    <x v="0"/>
    <x v="1"/>
    <s v="Tesseramento"/>
    <x v="1"/>
    <x v="0"/>
    <x v="0"/>
    <m/>
  </r>
  <r>
    <n v="54680"/>
    <x v="0"/>
    <x v="0"/>
    <x v="2"/>
    <x v="1"/>
    <x v="1"/>
    <x v="239"/>
    <x v="0"/>
    <x v="0"/>
    <s v="Tesseramento"/>
    <x v="1"/>
    <x v="4"/>
    <x v="0"/>
    <m/>
  </r>
  <r>
    <n v="233465"/>
    <x v="0"/>
    <x v="1"/>
    <x v="1"/>
    <x v="2"/>
    <x v="8"/>
    <x v="128"/>
    <x v="0"/>
    <x v="0"/>
    <s v="Tesseramento"/>
    <x v="1"/>
    <x v="3"/>
    <x v="0"/>
    <m/>
  </r>
  <r>
    <n v="139363"/>
    <x v="0"/>
    <x v="0"/>
    <x v="0"/>
    <x v="0"/>
    <x v="8"/>
    <x v="92"/>
    <x v="0"/>
    <x v="0"/>
    <s v="Tesseramento"/>
    <x v="1"/>
    <x v="3"/>
    <x v="0"/>
    <m/>
  </r>
  <r>
    <n v="233464"/>
    <x v="0"/>
    <x v="0"/>
    <x v="1"/>
    <x v="0"/>
    <x v="8"/>
    <x v="92"/>
    <x v="0"/>
    <x v="0"/>
    <s v="Tesseramento"/>
    <x v="1"/>
    <x v="0"/>
    <x v="0"/>
    <m/>
  </r>
  <r>
    <n v="84435"/>
    <x v="0"/>
    <x v="0"/>
    <x v="2"/>
    <x v="0"/>
    <x v="8"/>
    <x v="128"/>
    <x v="0"/>
    <x v="0"/>
    <s v="Tesseramento"/>
    <x v="1"/>
    <x v="3"/>
    <x v="0"/>
    <m/>
  </r>
  <r>
    <n v="26737"/>
    <x v="0"/>
    <x v="0"/>
    <x v="0"/>
    <x v="0"/>
    <x v="8"/>
    <x v="128"/>
    <x v="0"/>
    <x v="1"/>
    <s v="Tesseramento"/>
    <x v="1"/>
    <x v="0"/>
    <x v="0"/>
    <m/>
  </r>
  <r>
    <n v="26741"/>
    <x v="0"/>
    <x v="0"/>
    <x v="0"/>
    <x v="0"/>
    <x v="8"/>
    <x v="128"/>
    <x v="0"/>
    <x v="0"/>
    <s v="Tesseramento"/>
    <x v="1"/>
    <x v="4"/>
    <x v="0"/>
    <m/>
  </r>
  <r>
    <n v="103678"/>
    <x v="0"/>
    <x v="0"/>
    <x v="0"/>
    <x v="0"/>
    <x v="8"/>
    <x v="128"/>
    <x v="0"/>
    <x v="0"/>
    <s v="Tesseramento"/>
    <x v="1"/>
    <x v="4"/>
    <x v="0"/>
    <m/>
  </r>
  <r>
    <n v="38724"/>
    <x v="0"/>
    <x v="0"/>
    <x v="0"/>
    <x v="0"/>
    <x v="8"/>
    <x v="128"/>
    <x v="0"/>
    <x v="0"/>
    <s v="Tesseramento"/>
    <x v="1"/>
    <x v="4"/>
    <x v="0"/>
    <m/>
  </r>
  <r>
    <n v="82059"/>
    <x v="0"/>
    <x v="0"/>
    <x v="0"/>
    <x v="0"/>
    <x v="8"/>
    <x v="128"/>
    <x v="0"/>
    <x v="1"/>
    <s v="Tesseramento"/>
    <x v="1"/>
    <x v="4"/>
    <x v="0"/>
    <m/>
  </r>
  <r>
    <n v="160562"/>
    <x v="0"/>
    <x v="0"/>
    <x v="2"/>
    <x v="0"/>
    <x v="8"/>
    <x v="128"/>
    <x v="0"/>
    <x v="1"/>
    <s v="Tesseramento"/>
    <x v="1"/>
    <x v="0"/>
    <x v="0"/>
    <m/>
  </r>
  <r>
    <n v="24240"/>
    <x v="0"/>
    <x v="0"/>
    <x v="0"/>
    <x v="0"/>
    <x v="8"/>
    <x v="128"/>
    <x v="0"/>
    <x v="0"/>
    <s v="Tesseramento"/>
    <x v="1"/>
    <x v="4"/>
    <x v="0"/>
    <m/>
  </r>
  <r>
    <n v="115809"/>
    <x v="0"/>
    <x v="0"/>
    <x v="0"/>
    <x v="0"/>
    <x v="8"/>
    <x v="128"/>
    <x v="0"/>
    <x v="0"/>
    <s v="Tesseramento"/>
    <x v="1"/>
    <x v="0"/>
    <x v="0"/>
    <m/>
  </r>
  <r>
    <n v="203064"/>
    <x v="1"/>
    <x v="0"/>
    <x v="0"/>
    <x v="2"/>
    <x v="8"/>
    <x v="128"/>
    <x v="0"/>
    <x v="0"/>
    <s v="Tesseramento"/>
    <x v="1"/>
    <x v="5"/>
    <x v="0"/>
    <m/>
  </r>
  <r>
    <n v="26786"/>
    <x v="0"/>
    <x v="0"/>
    <x v="0"/>
    <x v="0"/>
    <x v="8"/>
    <x v="128"/>
    <x v="0"/>
    <x v="0"/>
    <s v="Tesseramento"/>
    <x v="1"/>
    <x v="4"/>
    <x v="0"/>
    <m/>
  </r>
  <r>
    <n v="182119"/>
    <x v="1"/>
    <x v="0"/>
    <x v="0"/>
    <x v="0"/>
    <x v="8"/>
    <x v="128"/>
    <x v="0"/>
    <x v="0"/>
    <s v="Tesseramento"/>
    <x v="1"/>
    <x v="6"/>
    <x v="0"/>
    <m/>
  </r>
  <r>
    <n v="17101"/>
    <x v="0"/>
    <x v="0"/>
    <x v="0"/>
    <x v="0"/>
    <x v="8"/>
    <x v="128"/>
    <x v="0"/>
    <x v="1"/>
    <s v="Tesseramento"/>
    <x v="1"/>
    <x v="4"/>
    <x v="0"/>
    <m/>
  </r>
  <r>
    <n v="108402"/>
    <x v="0"/>
    <x v="0"/>
    <x v="0"/>
    <x v="0"/>
    <x v="8"/>
    <x v="128"/>
    <x v="0"/>
    <x v="0"/>
    <s v="Tesseramento"/>
    <x v="1"/>
    <x v="0"/>
    <x v="0"/>
    <m/>
  </r>
  <r>
    <n v="29535"/>
    <x v="0"/>
    <x v="0"/>
    <x v="0"/>
    <x v="0"/>
    <x v="8"/>
    <x v="128"/>
    <x v="0"/>
    <x v="1"/>
    <s v="Tesseramento"/>
    <x v="1"/>
    <x v="4"/>
    <x v="0"/>
    <m/>
  </r>
  <r>
    <n v="26834"/>
    <x v="0"/>
    <x v="0"/>
    <x v="0"/>
    <x v="0"/>
    <x v="8"/>
    <x v="128"/>
    <x v="0"/>
    <x v="0"/>
    <s v="Tesseramento"/>
    <x v="1"/>
    <x v="4"/>
    <x v="0"/>
    <m/>
  </r>
  <r>
    <n v="42359"/>
    <x v="0"/>
    <x v="0"/>
    <x v="0"/>
    <x v="0"/>
    <x v="8"/>
    <x v="128"/>
    <x v="0"/>
    <x v="0"/>
    <s v="Tesseramento"/>
    <x v="1"/>
    <x v="4"/>
    <x v="0"/>
    <m/>
  </r>
  <r>
    <n v="115810"/>
    <x v="0"/>
    <x v="0"/>
    <x v="0"/>
    <x v="0"/>
    <x v="8"/>
    <x v="128"/>
    <x v="0"/>
    <x v="0"/>
    <s v="Tesseramento"/>
    <x v="1"/>
    <x v="0"/>
    <x v="0"/>
    <m/>
  </r>
  <r>
    <n v="26861"/>
    <x v="0"/>
    <x v="0"/>
    <x v="0"/>
    <x v="0"/>
    <x v="8"/>
    <x v="128"/>
    <x v="0"/>
    <x v="0"/>
    <s v="Tesseramento"/>
    <x v="1"/>
    <x v="4"/>
    <x v="0"/>
    <m/>
  </r>
  <r>
    <n v="47491"/>
    <x v="0"/>
    <x v="0"/>
    <x v="0"/>
    <x v="0"/>
    <x v="8"/>
    <x v="128"/>
    <x v="0"/>
    <x v="0"/>
    <s v="Tesseramento"/>
    <x v="1"/>
    <x v="4"/>
    <x v="0"/>
    <m/>
  </r>
  <r>
    <n v="184845"/>
    <x v="0"/>
    <x v="0"/>
    <x v="0"/>
    <x v="0"/>
    <x v="8"/>
    <x v="128"/>
    <x v="0"/>
    <x v="0"/>
    <s v="Tesseramento"/>
    <x v="1"/>
    <x v="4"/>
    <x v="0"/>
    <m/>
  </r>
  <r>
    <n v="47492"/>
    <x v="0"/>
    <x v="0"/>
    <x v="0"/>
    <x v="0"/>
    <x v="8"/>
    <x v="128"/>
    <x v="0"/>
    <x v="0"/>
    <s v="Tesseramento"/>
    <x v="1"/>
    <x v="4"/>
    <x v="0"/>
    <m/>
  </r>
  <r>
    <n v="26887"/>
    <x v="0"/>
    <x v="0"/>
    <x v="0"/>
    <x v="0"/>
    <x v="8"/>
    <x v="128"/>
    <x v="0"/>
    <x v="0"/>
    <s v="Tesseramento"/>
    <x v="1"/>
    <x v="0"/>
    <x v="0"/>
    <m/>
  </r>
  <r>
    <n v="29925"/>
    <x v="0"/>
    <x v="0"/>
    <x v="0"/>
    <x v="0"/>
    <x v="8"/>
    <x v="128"/>
    <x v="0"/>
    <x v="0"/>
    <s v="Tesseramento"/>
    <x v="1"/>
    <x v="4"/>
    <x v="0"/>
    <m/>
  </r>
  <r>
    <n v="111076"/>
    <x v="0"/>
    <x v="0"/>
    <x v="0"/>
    <x v="0"/>
    <x v="8"/>
    <x v="128"/>
    <x v="0"/>
    <x v="0"/>
    <s v="Tesseramento"/>
    <x v="1"/>
    <x v="4"/>
    <x v="0"/>
    <m/>
  </r>
  <r>
    <n v="102812"/>
    <x v="0"/>
    <x v="0"/>
    <x v="0"/>
    <x v="0"/>
    <x v="8"/>
    <x v="128"/>
    <x v="0"/>
    <x v="0"/>
    <s v="Tesseramento"/>
    <x v="1"/>
    <x v="4"/>
    <x v="0"/>
    <m/>
  </r>
  <r>
    <n v="37618"/>
    <x v="0"/>
    <x v="0"/>
    <x v="0"/>
    <x v="0"/>
    <x v="8"/>
    <x v="128"/>
    <x v="0"/>
    <x v="1"/>
    <s v="Tesseramento"/>
    <x v="1"/>
    <x v="4"/>
    <x v="0"/>
    <m/>
  </r>
  <r>
    <n v="26919"/>
    <x v="0"/>
    <x v="0"/>
    <x v="0"/>
    <x v="0"/>
    <x v="8"/>
    <x v="128"/>
    <x v="0"/>
    <x v="0"/>
    <s v="Tesseramento"/>
    <x v="1"/>
    <x v="4"/>
    <x v="0"/>
    <m/>
  </r>
  <r>
    <n v="26936"/>
    <x v="0"/>
    <x v="0"/>
    <x v="0"/>
    <x v="0"/>
    <x v="8"/>
    <x v="128"/>
    <x v="0"/>
    <x v="0"/>
    <s v="Tesseramento"/>
    <x v="1"/>
    <x v="4"/>
    <x v="0"/>
    <m/>
  </r>
  <r>
    <n v="116391"/>
    <x v="0"/>
    <x v="0"/>
    <x v="0"/>
    <x v="3"/>
    <x v="8"/>
    <x v="128"/>
    <x v="0"/>
    <x v="0"/>
    <s v="Tesseramento"/>
    <x v="1"/>
    <x v="4"/>
    <x v="0"/>
    <m/>
  </r>
  <r>
    <n v="30511"/>
    <x v="0"/>
    <x v="0"/>
    <x v="0"/>
    <x v="0"/>
    <x v="8"/>
    <x v="128"/>
    <x v="0"/>
    <x v="1"/>
    <s v="Tesseramento"/>
    <x v="1"/>
    <x v="4"/>
    <x v="0"/>
    <m/>
  </r>
  <r>
    <n v="37638"/>
    <x v="0"/>
    <x v="0"/>
    <x v="0"/>
    <x v="0"/>
    <x v="8"/>
    <x v="128"/>
    <x v="0"/>
    <x v="0"/>
    <s v="Tesseramento"/>
    <x v="1"/>
    <x v="4"/>
    <x v="0"/>
    <m/>
  </r>
  <r>
    <n v="63168"/>
    <x v="0"/>
    <x v="0"/>
    <x v="0"/>
    <x v="0"/>
    <x v="8"/>
    <x v="128"/>
    <x v="0"/>
    <x v="0"/>
    <s v="Tesseramento"/>
    <x v="1"/>
    <x v="3"/>
    <x v="0"/>
    <m/>
  </r>
  <r>
    <n v="26975"/>
    <x v="0"/>
    <x v="0"/>
    <x v="0"/>
    <x v="3"/>
    <x v="8"/>
    <x v="128"/>
    <x v="0"/>
    <x v="0"/>
    <s v="Tesseramento"/>
    <x v="1"/>
    <x v="4"/>
    <x v="0"/>
    <m/>
  </r>
  <r>
    <n v="158680"/>
    <x v="0"/>
    <x v="0"/>
    <x v="0"/>
    <x v="0"/>
    <x v="8"/>
    <x v="128"/>
    <x v="0"/>
    <x v="0"/>
    <s v="Tesseramento"/>
    <x v="1"/>
    <x v="4"/>
    <x v="0"/>
    <m/>
  </r>
  <r>
    <n v="36412"/>
    <x v="0"/>
    <x v="0"/>
    <x v="0"/>
    <x v="0"/>
    <x v="8"/>
    <x v="128"/>
    <x v="0"/>
    <x v="0"/>
    <s v="Tesseramento"/>
    <x v="1"/>
    <x v="4"/>
    <x v="0"/>
    <m/>
  </r>
  <r>
    <n v="205323"/>
    <x v="0"/>
    <x v="0"/>
    <x v="0"/>
    <x v="0"/>
    <x v="8"/>
    <x v="128"/>
    <x v="0"/>
    <x v="0"/>
    <s v="Tesseramento"/>
    <x v="1"/>
    <x v="3"/>
    <x v="0"/>
    <m/>
  </r>
  <r>
    <n v="128164"/>
    <x v="0"/>
    <x v="0"/>
    <x v="0"/>
    <x v="0"/>
    <x v="8"/>
    <x v="128"/>
    <x v="0"/>
    <x v="0"/>
    <s v="Tesseramento"/>
    <x v="1"/>
    <x v="4"/>
    <x v="0"/>
    <m/>
  </r>
  <r>
    <n v="191175"/>
    <x v="0"/>
    <x v="0"/>
    <x v="0"/>
    <x v="0"/>
    <x v="8"/>
    <x v="128"/>
    <x v="0"/>
    <x v="0"/>
    <s v="Tesseramento"/>
    <x v="1"/>
    <x v="4"/>
    <x v="0"/>
    <m/>
  </r>
  <r>
    <n v="80577"/>
    <x v="0"/>
    <x v="0"/>
    <x v="0"/>
    <x v="0"/>
    <x v="8"/>
    <x v="128"/>
    <x v="0"/>
    <x v="0"/>
    <s v="Tesseramento"/>
    <x v="1"/>
    <x v="0"/>
    <x v="0"/>
    <m/>
  </r>
  <r>
    <n v="230505"/>
    <x v="0"/>
    <x v="0"/>
    <x v="0"/>
    <x v="3"/>
    <x v="8"/>
    <x v="128"/>
    <x v="0"/>
    <x v="0"/>
    <s v="Tesseramento"/>
    <x v="1"/>
    <x v="0"/>
    <x v="0"/>
    <m/>
  </r>
  <r>
    <n v="26738"/>
    <x v="0"/>
    <x v="0"/>
    <x v="0"/>
    <x v="0"/>
    <x v="8"/>
    <x v="128"/>
    <x v="0"/>
    <x v="1"/>
    <s v="Tesseramento"/>
    <x v="1"/>
    <x v="4"/>
    <x v="0"/>
    <m/>
  </r>
  <r>
    <n v="41556"/>
    <x v="0"/>
    <x v="0"/>
    <x v="0"/>
    <x v="0"/>
    <x v="8"/>
    <x v="128"/>
    <x v="0"/>
    <x v="1"/>
    <s v="Tesseramento"/>
    <x v="1"/>
    <x v="4"/>
    <x v="0"/>
    <m/>
  </r>
  <r>
    <n v="99887"/>
    <x v="0"/>
    <x v="0"/>
    <x v="0"/>
    <x v="0"/>
    <x v="8"/>
    <x v="128"/>
    <x v="0"/>
    <x v="1"/>
    <s v="Tesseramento"/>
    <x v="1"/>
    <x v="4"/>
    <x v="0"/>
    <m/>
  </r>
  <r>
    <n v="27049"/>
    <x v="0"/>
    <x v="0"/>
    <x v="0"/>
    <x v="0"/>
    <x v="8"/>
    <x v="128"/>
    <x v="0"/>
    <x v="0"/>
    <s v="Tesseramento"/>
    <x v="1"/>
    <x v="4"/>
    <x v="0"/>
    <m/>
  </r>
  <r>
    <n v="115812"/>
    <x v="0"/>
    <x v="0"/>
    <x v="0"/>
    <x v="1"/>
    <x v="8"/>
    <x v="128"/>
    <x v="0"/>
    <x v="1"/>
    <s v="Tesseramento"/>
    <x v="1"/>
    <x v="0"/>
    <x v="0"/>
    <m/>
  </r>
  <r>
    <n v="188642"/>
    <x v="0"/>
    <x v="0"/>
    <x v="0"/>
    <x v="1"/>
    <x v="8"/>
    <x v="128"/>
    <x v="0"/>
    <x v="1"/>
    <s v="Tesseramento"/>
    <x v="1"/>
    <x v="4"/>
    <x v="0"/>
    <m/>
  </r>
  <r>
    <n v="27057"/>
    <x v="0"/>
    <x v="0"/>
    <x v="0"/>
    <x v="0"/>
    <x v="8"/>
    <x v="128"/>
    <x v="0"/>
    <x v="0"/>
    <s v="Tesseramento"/>
    <x v="1"/>
    <x v="4"/>
    <x v="0"/>
    <m/>
  </r>
  <r>
    <n v="216365"/>
    <x v="0"/>
    <x v="0"/>
    <x v="0"/>
    <x v="0"/>
    <x v="8"/>
    <x v="128"/>
    <x v="0"/>
    <x v="0"/>
    <s v="Tesseramento"/>
    <x v="1"/>
    <x v="3"/>
    <x v="0"/>
    <m/>
  </r>
  <r>
    <n v="27031"/>
    <x v="0"/>
    <x v="1"/>
    <x v="2"/>
    <x v="4"/>
    <x v="8"/>
    <x v="128"/>
    <x v="0"/>
    <x v="1"/>
    <s v="Tesseramento"/>
    <x v="1"/>
    <x v="0"/>
    <x v="0"/>
    <m/>
  </r>
  <r>
    <n v="105478"/>
    <x v="0"/>
    <x v="0"/>
    <x v="0"/>
    <x v="0"/>
    <x v="7"/>
    <x v="45"/>
    <x v="0"/>
    <x v="1"/>
    <s v="Tesseramento"/>
    <x v="1"/>
    <x v="4"/>
    <x v="0"/>
    <m/>
  </r>
  <r>
    <n v="108707"/>
    <x v="0"/>
    <x v="0"/>
    <x v="0"/>
    <x v="0"/>
    <x v="7"/>
    <x v="45"/>
    <x v="0"/>
    <x v="0"/>
    <s v="Tesseramento"/>
    <x v="1"/>
    <x v="4"/>
    <x v="0"/>
    <m/>
  </r>
  <r>
    <n v="96531"/>
    <x v="1"/>
    <x v="0"/>
    <x v="2"/>
    <x v="0"/>
    <x v="7"/>
    <x v="150"/>
    <x v="0"/>
    <x v="1"/>
    <s v="Tesseramento"/>
    <x v="1"/>
    <x v="2"/>
    <x v="0"/>
    <m/>
  </r>
  <r>
    <n v="194370"/>
    <x v="1"/>
    <x v="0"/>
    <x v="0"/>
    <x v="0"/>
    <x v="7"/>
    <x v="150"/>
    <x v="0"/>
    <x v="0"/>
    <s v="Tesseramento"/>
    <x v="1"/>
    <x v="7"/>
    <x v="0"/>
    <m/>
  </r>
  <r>
    <n v="116837"/>
    <x v="1"/>
    <x v="0"/>
    <x v="0"/>
    <x v="0"/>
    <x v="7"/>
    <x v="150"/>
    <x v="0"/>
    <x v="0"/>
    <s v="Tesseramento"/>
    <x v="1"/>
    <x v="6"/>
    <x v="0"/>
    <m/>
  </r>
  <r>
    <n v="168902"/>
    <x v="1"/>
    <x v="0"/>
    <x v="0"/>
    <x v="0"/>
    <x v="7"/>
    <x v="150"/>
    <x v="0"/>
    <x v="0"/>
    <s v="Tesseramento"/>
    <x v="1"/>
    <x v="5"/>
    <x v="0"/>
    <s v="B"/>
  </r>
  <r>
    <n v="102070"/>
    <x v="1"/>
    <x v="0"/>
    <x v="0"/>
    <x v="0"/>
    <x v="7"/>
    <x v="150"/>
    <x v="0"/>
    <x v="0"/>
    <s v="Tesseramento"/>
    <x v="1"/>
    <x v="2"/>
    <x v="0"/>
    <m/>
  </r>
  <r>
    <n v="194161"/>
    <x v="1"/>
    <x v="0"/>
    <x v="0"/>
    <x v="0"/>
    <x v="7"/>
    <x v="150"/>
    <x v="0"/>
    <x v="1"/>
    <s v="Tesseramento"/>
    <x v="1"/>
    <x v="5"/>
    <x v="0"/>
    <s v="B"/>
  </r>
  <r>
    <n v="194160"/>
    <x v="1"/>
    <x v="0"/>
    <x v="0"/>
    <x v="0"/>
    <x v="7"/>
    <x v="150"/>
    <x v="0"/>
    <x v="0"/>
    <s v="Tesseramento"/>
    <x v="1"/>
    <x v="6"/>
    <x v="0"/>
    <m/>
  </r>
  <r>
    <n v="168903"/>
    <x v="1"/>
    <x v="0"/>
    <x v="0"/>
    <x v="0"/>
    <x v="7"/>
    <x v="150"/>
    <x v="0"/>
    <x v="0"/>
    <s v="Tesseramento"/>
    <x v="1"/>
    <x v="5"/>
    <x v="0"/>
    <s v="B"/>
  </r>
  <r>
    <n v="43197"/>
    <x v="0"/>
    <x v="0"/>
    <x v="0"/>
    <x v="0"/>
    <x v="2"/>
    <x v="207"/>
    <x v="0"/>
    <x v="0"/>
    <s v="Tesseramento"/>
    <x v="1"/>
    <x v="3"/>
    <x v="0"/>
    <m/>
  </r>
  <r>
    <n v="113113"/>
    <x v="0"/>
    <x v="0"/>
    <x v="0"/>
    <x v="0"/>
    <x v="2"/>
    <x v="207"/>
    <x v="0"/>
    <x v="0"/>
    <s v="Tesseramento"/>
    <x v="1"/>
    <x v="0"/>
    <x v="0"/>
    <m/>
  </r>
  <r>
    <n v="170200"/>
    <x v="1"/>
    <x v="0"/>
    <x v="0"/>
    <x v="0"/>
    <x v="7"/>
    <x v="150"/>
    <x v="0"/>
    <x v="1"/>
    <s v="Tesseramento"/>
    <x v="1"/>
    <x v="7"/>
    <x v="0"/>
    <s v="BG"/>
  </r>
  <r>
    <n v="68816"/>
    <x v="0"/>
    <x v="0"/>
    <x v="0"/>
    <x v="1"/>
    <x v="2"/>
    <x v="207"/>
    <x v="0"/>
    <x v="1"/>
    <s v="Tesseramento"/>
    <x v="1"/>
    <x v="3"/>
    <x v="0"/>
    <m/>
  </r>
  <r>
    <n v="58134"/>
    <x v="0"/>
    <x v="0"/>
    <x v="0"/>
    <x v="0"/>
    <x v="2"/>
    <x v="207"/>
    <x v="0"/>
    <x v="0"/>
    <s v="Tesseramento"/>
    <x v="1"/>
    <x v="4"/>
    <x v="0"/>
    <m/>
  </r>
  <r>
    <n v="212290"/>
    <x v="0"/>
    <x v="0"/>
    <x v="0"/>
    <x v="1"/>
    <x v="2"/>
    <x v="207"/>
    <x v="0"/>
    <x v="1"/>
    <s v="Tesseramento"/>
    <x v="1"/>
    <x v="4"/>
    <x v="0"/>
    <m/>
  </r>
  <r>
    <n v="212293"/>
    <x v="0"/>
    <x v="0"/>
    <x v="0"/>
    <x v="1"/>
    <x v="2"/>
    <x v="207"/>
    <x v="0"/>
    <x v="1"/>
    <s v="Tesseramento"/>
    <x v="1"/>
    <x v="0"/>
    <x v="0"/>
    <m/>
  </r>
  <r>
    <n v="212294"/>
    <x v="0"/>
    <x v="0"/>
    <x v="0"/>
    <x v="0"/>
    <x v="2"/>
    <x v="207"/>
    <x v="0"/>
    <x v="0"/>
    <s v="Tesseramento"/>
    <x v="1"/>
    <x v="4"/>
    <x v="0"/>
    <m/>
  </r>
  <r>
    <n v="168905"/>
    <x v="1"/>
    <x v="0"/>
    <x v="0"/>
    <x v="0"/>
    <x v="7"/>
    <x v="150"/>
    <x v="0"/>
    <x v="0"/>
    <s v="Tesseramento"/>
    <x v="1"/>
    <x v="5"/>
    <x v="0"/>
    <m/>
  </r>
  <r>
    <n v="116831"/>
    <x v="1"/>
    <x v="0"/>
    <x v="0"/>
    <x v="0"/>
    <x v="7"/>
    <x v="150"/>
    <x v="0"/>
    <x v="1"/>
    <s v="Tesseramento"/>
    <x v="1"/>
    <x v="6"/>
    <x v="0"/>
    <m/>
  </r>
  <r>
    <n v="170486"/>
    <x v="1"/>
    <x v="0"/>
    <x v="0"/>
    <x v="0"/>
    <x v="7"/>
    <x v="150"/>
    <x v="0"/>
    <x v="0"/>
    <s v="Tesseramento"/>
    <x v="1"/>
    <x v="7"/>
    <x v="0"/>
    <s v="B"/>
  </r>
  <r>
    <n v="139438"/>
    <x v="1"/>
    <x v="0"/>
    <x v="0"/>
    <x v="0"/>
    <x v="7"/>
    <x v="150"/>
    <x v="0"/>
    <x v="1"/>
    <s v="Tesseramento"/>
    <x v="1"/>
    <x v="7"/>
    <x v="0"/>
    <s v="B"/>
  </r>
  <r>
    <n v="146535"/>
    <x v="1"/>
    <x v="0"/>
    <x v="0"/>
    <x v="0"/>
    <x v="7"/>
    <x v="150"/>
    <x v="0"/>
    <x v="0"/>
    <s v="Tesseramento"/>
    <x v="1"/>
    <x v="6"/>
    <x v="0"/>
    <s v="B"/>
  </r>
  <r>
    <n v="124588"/>
    <x v="1"/>
    <x v="0"/>
    <x v="0"/>
    <x v="0"/>
    <x v="7"/>
    <x v="150"/>
    <x v="0"/>
    <x v="0"/>
    <s v="Tesseramento"/>
    <x v="1"/>
    <x v="2"/>
    <x v="0"/>
    <m/>
  </r>
  <r>
    <n v="182167"/>
    <x v="1"/>
    <x v="0"/>
    <x v="0"/>
    <x v="0"/>
    <x v="7"/>
    <x v="150"/>
    <x v="0"/>
    <x v="0"/>
    <s v="Tesseramento"/>
    <x v="1"/>
    <x v="7"/>
    <x v="0"/>
    <s v="B"/>
  </r>
  <r>
    <n v="142047"/>
    <x v="1"/>
    <x v="0"/>
    <x v="0"/>
    <x v="0"/>
    <x v="7"/>
    <x v="150"/>
    <x v="0"/>
    <x v="1"/>
    <s v="Tesseramento"/>
    <x v="1"/>
    <x v="7"/>
    <x v="0"/>
    <s v="B"/>
  </r>
  <r>
    <n v="187128"/>
    <x v="1"/>
    <x v="0"/>
    <x v="0"/>
    <x v="0"/>
    <x v="7"/>
    <x v="150"/>
    <x v="0"/>
    <x v="0"/>
    <s v="Tesseramento"/>
    <x v="1"/>
    <x v="2"/>
    <x v="0"/>
    <m/>
  </r>
  <r>
    <n v="142048"/>
    <x v="1"/>
    <x v="0"/>
    <x v="0"/>
    <x v="0"/>
    <x v="7"/>
    <x v="150"/>
    <x v="0"/>
    <x v="0"/>
    <s v="Tesseramento"/>
    <x v="1"/>
    <x v="7"/>
    <x v="0"/>
    <s v="B"/>
  </r>
  <r>
    <n v="168908"/>
    <x v="1"/>
    <x v="0"/>
    <x v="0"/>
    <x v="0"/>
    <x v="7"/>
    <x v="150"/>
    <x v="0"/>
    <x v="0"/>
    <s v="Tesseramento"/>
    <x v="1"/>
    <x v="5"/>
    <x v="0"/>
    <s v="B"/>
  </r>
  <r>
    <n v="168909"/>
    <x v="1"/>
    <x v="0"/>
    <x v="0"/>
    <x v="0"/>
    <x v="7"/>
    <x v="150"/>
    <x v="0"/>
    <x v="1"/>
    <s v="Tesseramento"/>
    <x v="1"/>
    <x v="5"/>
    <x v="0"/>
    <s v="B"/>
  </r>
  <r>
    <n v="152652"/>
    <x v="1"/>
    <x v="0"/>
    <x v="0"/>
    <x v="0"/>
    <x v="7"/>
    <x v="150"/>
    <x v="0"/>
    <x v="0"/>
    <s v="Tesseramento"/>
    <x v="1"/>
    <x v="7"/>
    <x v="0"/>
    <m/>
  </r>
  <r>
    <n v="191410"/>
    <x v="1"/>
    <x v="0"/>
    <x v="0"/>
    <x v="0"/>
    <x v="7"/>
    <x v="150"/>
    <x v="0"/>
    <x v="0"/>
    <s v="Tesseramento"/>
    <x v="1"/>
    <x v="5"/>
    <x v="0"/>
    <m/>
  </r>
  <r>
    <n v="128342"/>
    <x v="1"/>
    <x v="0"/>
    <x v="0"/>
    <x v="0"/>
    <x v="7"/>
    <x v="150"/>
    <x v="0"/>
    <x v="0"/>
    <s v="Tesseramento"/>
    <x v="1"/>
    <x v="6"/>
    <x v="0"/>
    <m/>
  </r>
  <r>
    <n v="152655"/>
    <x v="1"/>
    <x v="0"/>
    <x v="0"/>
    <x v="0"/>
    <x v="7"/>
    <x v="150"/>
    <x v="0"/>
    <x v="0"/>
    <s v="Tesseramento"/>
    <x v="1"/>
    <x v="7"/>
    <x v="0"/>
    <s v="B"/>
  </r>
  <r>
    <n v="200433"/>
    <x v="1"/>
    <x v="0"/>
    <x v="0"/>
    <x v="0"/>
    <x v="7"/>
    <x v="150"/>
    <x v="0"/>
    <x v="0"/>
    <s v="Tesseramento"/>
    <x v="1"/>
    <x v="7"/>
    <x v="0"/>
    <m/>
  </r>
  <r>
    <n v="186850"/>
    <x v="1"/>
    <x v="0"/>
    <x v="0"/>
    <x v="0"/>
    <x v="7"/>
    <x v="150"/>
    <x v="0"/>
    <x v="0"/>
    <s v="Tesseramento"/>
    <x v="1"/>
    <x v="2"/>
    <x v="0"/>
    <m/>
  </r>
  <r>
    <n v="128343"/>
    <x v="1"/>
    <x v="0"/>
    <x v="0"/>
    <x v="0"/>
    <x v="7"/>
    <x v="150"/>
    <x v="0"/>
    <x v="0"/>
    <s v="Tesseramento"/>
    <x v="1"/>
    <x v="6"/>
    <x v="0"/>
    <s v="B"/>
  </r>
  <r>
    <n v="167021"/>
    <x v="1"/>
    <x v="0"/>
    <x v="0"/>
    <x v="0"/>
    <x v="7"/>
    <x v="150"/>
    <x v="0"/>
    <x v="0"/>
    <s v="Tesseramento"/>
    <x v="1"/>
    <x v="7"/>
    <x v="0"/>
    <s v="B"/>
  </r>
  <r>
    <n v="173120"/>
    <x v="1"/>
    <x v="0"/>
    <x v="0"/>
    <x v="0"/>
    <x v="7"/>
    <x v="150"/>
    <x v="0"/>
    <x v="1"/>
    <s v="Tesseramento"/>
    <x v="1"/>
    <x v="7"/>
    <x v="0"/>
    <s v="B"/>
  </r>
  <r>
    <n v="116846"/>
    <x v="1"/>
    <x v="0"/>
    <x v="0"/>
    <x v="0"/>
    <x v="7"/>
    <x v="150"/>
    <x v="0"/>
    <x v="1"/>
    <s v="Tesseramento"/>
    <x v="1"/>
    <x v="6"/>
    <x v="0"/>
    <s v="B"/>
  </r>
  <r>
    <n v="181185"/>
    <x v="1"/>
    <x v="0"/>
    <x v="0"/>
    <x v="0"/>
    <x v="7"/>
    <x v="150"/>
    <x v="0"/>
    <x v="1"/>
    <s v="Tesseramento"/>
    <x v="1"/>
    <x v="7"/>
    <x v="0"/>
    <m/>
  </r>
  <r>
    <n v="152657"/>
    <x v="1"/>
    <x v="0"/>
    <x v="0"/>
    <x v="0"/>
    <x v="7"/>
    <x v="150"/>
    <x v="0"/>
    <x v="0"/>
    <s v="Tesseramento"/>
    <x v="1"/>
    <x v="7"/>
    <x v="0"/>
    <m/>
  </r>
  <r>
    <n v="152659"/>
    <x v="1"/>
    <x v="0"/>
    <x v="0"/>
    <x v="0"/>
    <x v="7"/>
    <x v="150"/>
    <x v="0"/>
    <x v="1"/>
    <s v="Tesseramento"/>
    <x v="1"/>
    <x v="7"/>
    <x v="0"/>
    <m/>
  </r>
  <r>
    <n v="106135"/>
    <x v="1"/>
    <x v="0"/>
    <x v="0"/>
    <x v="0"/>
    <x v="7"/>
    <x v="150"/>
    <x v="0"/>
    <x v="0"/>
    <s v="Tesseramento"/>
    <x v="1"/>
    <x v="2"/>
    <x v="0"/>
    <m/>
  </r>
  <r>
    <n v="152661"/>
    <x v="1"/>
    <x v="0"/>
    <x v="0"/>
    <x v="0"/>
    <x v="7"/>
    <x v="150"/>
    <x v="0"/>
    <x v="0"/>
    <s v="Tesseramento"/>
    <x v="1"/>
    <x v="7"/>
    <x v="0"/>
    <s v="B"/>
  </r>
  <r>
    <n v="168919"/>
    <x v="1"/>
    <x v="0"/>
    <x v="0"/>
    <x v="0"/>
    <x v="7"/>
    <x v="150"/>
    <x v="0"/>
    <x v="0"/>
    <s v="Tesseramento"/>
    <x v="1"/>
    <x v="5"/>
    <x v="0"/>
    <s v="B"/>
  </r>
  <r>
    <n v="168920"/>
    <x v="1"/>
    <x v="0"/>
    <x v="0"/>
    <x v="0"/>
    <x v="7"/>
    <x v="150"/>
    <x v="0"/>
    <x v="0"/>
    <s v="Tesseramento"/>
    <x v="1"/>
    <x v="7"/>
    <x v="0"/>
    <m/>
  </r>
  <r>
    <n v="128349"/>
    <x v="1"/>
    <x v="0"/>
    <x v="0"/>
    <x v="0"/>
    <x v="7"/>
    <x v="150"/>
    <x v="0"/>
    <x v="1"/>
    <s v="Tesseramento"/>
    <x v="1"/>
    <x v="6"/>
    <x v="0"/>
    <m/>
  </r>
  <r>
    <n v="175255"/>
    <x v="1"/>
    <x v="0"/>
    <x v="0"/>
    <x v="0"/>
    <x v="7"/>
    <x v="150"/>
    <x v="0"/>
    <x v="0"/>
    <s v="Tesseramento"/>
    <x v="1"/>
    <x v="5"/>
    <x v="0"/>
    <s v="B"/>
  </r>
  <r>
    <n v="132583"/>
    <x v="1"/>
    <x v="0"/>
    <x v="0"/>
    <x v="0"/>
    <x v="7"/>
    <x v="150"/>
    <x v="0"/>
    <x v="0"/>
    <s v="Tesseramento"/>
    <x v="1"/>
    <x v="2"/>
    <x v="0"/>
    <m/>
  </r>
  <r>
    <n v="233447"/>
    <x v="0"/>
    <x v="0"/>
    <x v="1"/>
    <x v="1"/>
    <x v="2"/>
    <x v="207"/>
    <x v="0"/>
    <x v="0"/>
    <s v="Tesseramento"/>
    <x v="1"/>
    <x v="1"/>
    <x v="0"/>
    <m/>
  </r>
  <r>
    <n v="75668"/>
    <x v="0"/>
    <x v="0"/>
    <x v="0"/>
    <x v="0"/>
    <x v="2"/>
    <x v="157"/>
    <x v="0"/>
    <x v="0"/>
    <s v="Tesseramento"/>
    <x v="1"/>
    <x v="0"/>
    <x v="0"/>
    <m/>
  </r>
  <r>
    <n v="221936"/>
    <x v="0"/>
    <x v="0"/>
    <x v="0"/>
    <x v="0"/>
    <x v="14"/>
    <x v="43"/>
    <x v="0"/>
    <x v="0"/>
    <s v="Tesseramento"/>
    <x v="1"/>
    <x v="0"/>
    <x v="0"/>
    <m/>
  </r>
  <r>
    <n v="234062"/>
    <x v="0"/>
    <x v="0"/>
    <x v="1"/>
    <x v="1"/>
    <x v="7"/>
    <x v="168"/>
    <x v="0"/>
    <x v="1"/>
    <s v="Tesseramento"/>
    <x v="1"/>
    <x v="0"/>
    <x v="0"/>
    <m/>
  </r>
  <r>
    <n v="41087"/>
    <x v="0"/>
    <x v="0"/>
    <x v="0"/>
    <x v="0"/>
    <x v="7"/>
    <x v="45"/>
    <x v="0"/>
    <x v="0"/>
    <s v="Tesseramento"/>
    <x v="1"/>
    <x v="3"/>
    <x v="0"/>
    <m/>
  </r>
  <r>
    <n v="234131"/>
    <x v="0"/>
    <x v="0"/>
    <x v="1"/>
    <x v="1"/>
    <x v="7"/>
    <x v="45"/>
    <x v="0"/>
    <x v="1"/>
    <s v="Tesseramento"/>
    <x v="1"/>
    <x v="0"/>
    <x v="0"/>
    <m/>
  </r>
  <r>
    <n v="233881"/>
    <x v="0"/>
    <x v="0"/>
    <x v="1"/>
    <x v="0"/>
    <x v="8"/>
    <x v="113"/>
    <x v="0"/>
    <x v="0"/>
    <s v="Tesseramento"/>
    <x v="0"/>
    <x v="0"/>
    <x v="0"/>
    <m/>
  </r>
  <r>
    <n v="233878"/>
    <x v="0"/>
    <x v="0"/>
    <x v="1"/>
    <x v="2"/>
    <x v="8"/>
    <x v="113"/>
    <x v="0"/>
    <x v="1"/>
    <s v="Tesseramento"/>
    <x v="0"/>
    <x v="0"/>
    <x v="0"/>
    <m/>
  </r>
  <r>
    <n v="233879"/>
    <x v="0"/>
    <x v="0"/>
    <x v="1"/>
    <x v="1"/>
    <x v="8"/>
    <x v="113"/>
    <x v="0"/>
    <x v="0"/>
    <s v="Tesseramento"/>
    <x v="0"/>
    <x v="3"/>
    <x v="0"/>
    <m/>
  </r>
  <r>
    <n v="144985"/>
    <x v="0"/>
    <x v="0"/>
    <x v="2"/>
    <x v="0"/>
    <x v="8"/>
    <x v="113"/>
    <x v="0"/>
    <x v="0"/>
    <s v="Tesseramento"/>
    <x v="0"/>
    <x v="1"/>
    <x v="0"/>
    <m/>
  </r>
  <r>
    <n v="201156"/>
    <x v="1"/>
    <x v="0"/>
    <x v="0"/>
    <x v="0"/>
    <x v="15"/>
    <x v="104"/>
    <x v="0"/>
    <x v="0"/>
    <s v="Tesseramento"/>
    <x v="1"/>
    <x v="2"/>
    <x v="0"/>
    <m/>
  </r>
  <r>
    <n v="225308"/>
    <x v="0"/>
    <x v="0"/>
    <x v="0"/>
    <x v="0"/>
    <x v="8"/>
    <x v="113"/>
    <x v="0"/>
    <x v="0"/>
    <s v="Tesseramento"/>
    <x v="0"/>
    <x v="0"/>
    <x v="0"/>
    <m/>
  </r>
  <r>
    <n v="154015"/>
    <x v="0"/>
    <x v="0"/>
    <x v="0"/>
    <x v="0"/>
    <x v="8"/>
    <x v="113"/>
    <x v="0"/>
    <x v="0"/>
    <s v="Tesseramento"/>
    <x v="0"/>
    <x v="0"/>
    <x v="0"/>
    <m/>
  </r>
  <r>
    <n v="116982"/>
    <x v="0"/>
    <x v="0"/>
    <x v="0"/>
    <x v="0"/>
    <x v="8"/>
    <x v="113"/>
    <x v="0"/>
    <x v="0"/>
    <s v="Tesseramento"/>
    <x v="0"/>
    <x v="1"/>
    <x v="0"/>
    <m/>
  </r>
  <r>
    <n v="118757"/>
    <x v="0"/>
    <x v="0"/>
    <x v="0"/>
    <x v="0"/>
    <x v="8"/>
    <x v="113"/>
    <x v="0"/>
    <x v="0"/>
    <s v="Tesseramento"/>
    <x v="0"/>
    <x v="3"/>
    <x v="0"/>
    <m/>
  </r>
  <r>
    <n v="52222"/>
    <x v="0"/>
    <x v="0"/>
    <x v="0"/>
    <x v="0"/>
    <x v="8"/>
    <x v="113"/>
    <x v="0"/>
    <x v="0"/>
    <s v="Tesseramento"/>
    <x v="0"/>
    <x v="4"/>
    <x v="0"/>
    <m/>
  </r>
  <r>
    <n v="226662"/>
    <x v="0"/>
    <x v="0"/>
    <x v="0"/>
    <x v="1"/>
    <x v="8"/>
    <x v="113"/>
    <x v="0"/>
    <x v="0"/>
    <s v="Tesseramento"/>
    <x v="0"/>
    <x v="4"/>
    <x v="0"/>
    <m/>
  </r>
  <r>
    <n v="44140"/>
    <x v="0"/>
    <x v="0"/>
    <x v="0"/>
    <x v="0"/>
    <x v="8"/>
    <x v="113"/>
    <x v="0"/>
    <x v="0"/>
    <s v="Tesseramento"/>
    <x v="0"/>
    <x v="4"/>
    <x v="0"/>
    <m/>
  </r>
  <r>
    <n v="120012"/>
    <x v="0"/>
    <x v="0"/>
    <x v="0"/>
    <x v="0"/>
    <x v="8"/>
    <x v="113"/>
    <x v="0"/>
    <x v="1"/>
    <s v="Tesseramento"/>
    <x v="0"/>
    <x v="3"/>
    <x v="0"/>
    <m/>
  </r>
  <r>
    <n v="199729"/>
    <x v="0"/>
    <x v="0"/>
    <x v="0"/>
    <x v="0"/>
    <x v="8"/>
    <x v="113"/>
    <x v="0"/>
    <x v="0"/>
    <s v="Tesseramento"/>
    <x v="0"/>
    <x v="0"/>
    <x v="0"/>
    <m/>
  </r>
  <r>
    <n v="215761"/>
    <x v="0"/>
    <x v="0"/>
    <x v="0"/>
    <x v="3"/>
    <x v="8"/>
    <x v="113"/>
    <x v="0"/>
    <x v="0"/>
    <s v="Tesseramento"/>
    <x v="0"/>
    <x v="4"/>
    <x v="0"/>
    <m/>
  </r>
  <r>
    <n v="181252"/>
    <x v="0"/>
    <x v="0"/>
    <x v="0"/>
    <x v="1"/>
    <x v="8"/>
    <x v="113"/>
    <x v="0"/>
    <x v="0"/>
    <s v="Tesseramento"/>
    <x v="0"/>
    <x v="0"/>
    <x v="0"/>
    <m/>
  </r>
  <r>
    <n v="98462"/>
    <x v="0"/>
    <x v="0"/>
    <x v="0"/>
    <x v="0"/>
    <x v="8"/>
    <x v="113"/>
    <x v="0"/>
    <x v="0"/>
    <s v="Tesseramento"/>
    <x v="0"/>
    <x v="1"/>
    <x v="0"/>
    <m/>
  </r>
  <r>
    <n v="15127"/>
    <x v="0"/>
    <x v="0"/>
    <x v="0"/>
    <x v="4"/>
    <x v="2"/>
    <x v="207"/>
    <x v="0"/>
    <x v="1"/>
    <s v="Tesseramento"/>
    <x v="1"/>
    <x v="4"/>
    <x v="0"/>
    <m/>
  </r>
  <r>
    <n v="233462"/>
    <x v="0"/>
    <x v="0"/>
    <x v="1"/>
    <x v="0"/>
    <x v="8"/>
    <x v="92"/>
    <x v="0"/>
    <x v="1"/>
    <s v="Tesseramento"/>
    <x v="1"/>
    <x v="1"/>
    <x v="0"/>
    <m/>
  </r>
  <r>
    <n v="233463"/>
    <x v="0"/>
    <x v="0"/>
    <x v="1"/>
    <x v="0"/>
    <x v="8"/>
    <x v="92"/>
    <x v="0"/>
    <x v="0"/>
    <s v="Tesseramento"/>
    <x v="1"/>
    <x v="0"/>
    <x v="0"/>
    <m/>
  </r>
  <r>
    <n v="232237"/>
    <x v="0"/>
    <x v="0"/>
    <x v="0"/>
    <x v="0"/>
    <x v="7"/>
    <x v="223"/>
    <x v="0"/>
    <x v="1"/>
    <s v="Tesseramento"/>
    <x v="2"/>
    <x v="1"/>
    <x v="0"/>
    <m/>
  </r>
  <r>
    <n v="233853"/>
    <x v="0"/>
    <x v="0"/>
    <x v="1"/>
    <x v="3"/>
    <x v="12"/>
    <x v="314"/>
    <x v="0"/>
    <x v="1"/>
    <s v="Tesseramento"/>
    <x v="0"/>
    <x v="3"/>
    <x v="0"/>
    <m/>
  </r>
  <r>
    <n v="232050"/>
    <x v="0"/>
    <x v="0"/>
    <x v="0"/>
    <x v="0"/>
    <x v="1"/>
    <x v="108"/>
    <x v="0"/>
    <x v="0"/>
    <s v="Tesseramento"/>
    <x v="0"/>
    <x v="3"/>
    <x v="0"/>
    <m/>
  </r>
  <r>
    <n v="187088"/>
    <x v="0"/>
    <x v="0"/>
    <x v="0"/>
    <x v="0"/>
    <x v="1"/>
    <x v="108"/>
    <x v="0"/>
    <x v="0"/>
    <s v="Tesseramento"/>
    <x v="0"/>
    <x v="1"/>
    <x v="0"/>
    <m/>
  </r>
  <r>
    <n v="212408"/>
    <x v="0"/>
    <x v="0"/>
    <x v="0"/>
    <x v="0"/>
    <x v="1"/>
    <x v="108"/>
    <x v="0"/>
    <x v="1"/>
    <s v="Tesseramento"/>
    <x v="0"/>
    <x v="3"/>
    <x v="0"/>
    <m/>
  </r>
  <r>
    <n v="106799"/>
    <x v="0"/>
    <x v="0"/>
    <x v="0"/>
    <x v="0"/>
    <x v="1"/>
    <x v="108"/>
    <x v="0"/>
    <x v="0"/>
    <s v="Tesseramento"/>
    <x v="0"/>
    <x v="0"/>
    <x v="0"/>
    <m/>
  </r>
  <r>
    <n v="138391"/>
    <x v="0"/>
    <x v="0"/>
    <x v="0"/>
    <x v="0"/>
    <x v="1"/>
    <x v="108"/>
    <x v="0"/>
    <x v="0"/>
    <s v="Tesseramento"/>
    <x v="0"/>
    <x v="0"/>
    <x v="0"/>
    <m/>
  </r>
  <r>
    <n v="232856"/>
    <x v="0"/>
    <x v="0"/>
    <x v="0"/>
    <x v="0"/>
    <x v="1"/>
    <x v="108"/>
    <x v="0"/>
    <x v="0"/>
    <s v="Tesseramento"/>
    <x v="0"/>
    <x v="0"/>
    <x v="0"/>
    <m/>
  </r>
  <r>
    <n v="66458"/>
    <x v="0"/>
    <x v="0"/>
    <x v="0"/>
    <x v="0"/>
    <x v="1"/>
    <x v="108"/>
    <x v="0"/>
    <x v="1"/>
    <s v="Tesseramento"/>
    <x v="0"/>
    <x v="4"/>
    <x v="0"/>
    <m/>
  </r>
  <r>
    <n v="138408"/>
    <x v="0"/>
    <x v="0"/>
    <x v="0"/>
    <x v="0"/>
    <x v="1"/>
    <x v="108"/>
    <x v="0"/>
    <x v="0"/>
    <s v="Tesseramento"/>
    <x v="0"/>
    <x v="1"/>
    <x v="0"/>
    <m/>
  </r>
  <r>
    <n v="233597"/>
    <x v="0"/>
    <x v="0"/>
    <x v="1"/>
    <x v="0"/>
    <x v="1"/>
    <x v="108"/>
    <x v="0"/>
    <x v="0"/>
    <s v="Tesseramento"/>
    <x v="0"/>
    <x v="4"/>
    <x v="0"/>
    <m/>
  </r>
  <r>
    <n v="233595"/>
    <x v="0"/>
    <x v="0"/>
    <x v="1"/>
    <x v="1"/>
    <x v="1"/>
    <x v="108"/>
    <x v="0"/>
    <x v="0"/>
    <s v="Tesseramento"/>
    <x v="0"/>
    <x v="0"/>
    <x v="0"/>
    <m/>
  </r>
  <r>
    <n v="233594"/>
    <x v="1"/>
    <x v="0"/>
    <x v="1"/>
    <x v="2"/>
    <x v="1"/>
    <x v="108"/>
    <x v="0"/>
    <x v="0"/>
    <s v="Tesseramento"/>
    <x v="0"/>
    <x v="6"/>
    <x v="0"/>
    <m/>
  </r>
  <r>
    <n v="233596"/>
    <x v="0"/>
    <x v="0"/>
    <x v="1"/>
    <x v="1"/>
    <x v="1"/>
    <x v="108"/>
    <x v="0"/>
    <x v="0"/>
    <s v="Tesseramento"/>
    <x v="0"/>
    <x v="0"/>
    <x v="0"/>
    <m/>
  </r>
  <r>
    <n v="233545"/>
    <x v="0"/>
    <x v="1"/>
    <x v="1"/>
    <x v="3"/>
    <x v="7"/>
    <x v="44"/>
    <x v="0"/>
    <x v="0"/>
    <s v="Tesseramento"/>
    <x v="1"/>
    <x v="3"/>
    <x v="0"/>
    <m/>
  </r>
  <r>
    <n v="233546"/>
    <x v="0"/>
    <x v="1"/>
    <x v="1"/>
    <x v="3"/>
    <x v="7"/>
    <x v="44"/>
    <x v="0"/>
    <x v="0"/>
    <s v="Tesseramento"/>
    <x v="1"/>
    <x v="1"/>
    <x v="0"/>
    <m/>
  </r>
  <r>
    <n v="233991"/>
    <x v="0"/>
    <x v="0"/>
    <x v="1"/>
    <x v="1"/>
    <x v="11"/>
    <x v="327"/>
    <x v="0"/>
    <x v="0"/>
    <s v="Tesseramento"/>
    <x v="0"/>
    <x v="0"/>
    <x v="0"/>
    <m/>
  </r>
  <r>
    <n v="216215"/>
    <x v="0"/>
    <x v="0"/>
    <x v="0"/>
    <x v="0"/>
    <x v="15"/>
    <x v="104"/>
    <x v="0"/>
    <x v="0"/>
    <s v="Tesseramento"/>
    <x v="1"/>
    <x v="1"/>
    <x v="0"/>
    <m/>
  </r>
  <r>
    <n v="203153"/>
    <x v="0"/>
    <x v="0"/>
    <x v="0"/>
    <x v="0"/>
    <x v="15"/>
    <x v="104"/>
    <x v="0"/>
    <x v="0"/>
    <s v="Tesseramento"/>
    <x v="1"/>
    <x v="1"/>
    <x v="0"/>
    <m/>
  </r>
  <r>
    <n v="234130"/>
    <x v="0"/>
    <x v="1"/>
    <x v="1"/>
    <x v="1"/>
    <x v="7"/>
    <x v="45"/>
    <x v="0"/>
    <x v="0"/>
    <s v="Tesseramento"/>
    <x v="1"/>
    <x v="1"/>
    <x v="0"/>
    <m/>
  </r>
  <r>
    <n v="234129"/>
    <x v="0"/>
    <x v="1"/>
    <x v="1"/>
    <x v="1"/>
    <x v="7"/>
    <x v="45"/>
    <x v="0"/>
    <x v="1"/>
    <s v="Tesseramento"/>
    <x v="1"/>
    <x v="0"/>
    <x v="0"/>
    <m/>
  </r>
  <r>
    <n v="141290"/>
    <x v="0"/>
    <x v="0"/>
    <x v="0"/>
    <x v="0"/>
    <x v="7"/>
    <x v="45"/>
    <x v="0"/>
    <x v="0"/>
    <s v="Tesseramento"/>
    <x v="1"/>
    <x v="3"/>
    <x v="0"/>
    <m/>
  </r>
  <r>
    <n v="28147"/>
    <x v="0"/>
    <x v="0"/>
    <x v="0"/>
    <x v="2"/>
    <x v="0"/>
    <x v="76"/>
    <x v="0"/>
    <x v="0"/>
    <s v="Tesseramento"/>
    <x v="0"/>
    <x v="4"/>
    <x v="0"/>
    <m/>
  </r>
  <r>
    <n v="62129"/>
    <x v="0"/>
    <x v="0"/>
    <x v="0"/>
    <x v="2"/>
    <x v="0"/>
    <x v="76"/>
    <x v="0"/>
    <x v="1"/>
    <s v="Tesseramento"/>
    <x v="0"/>
    <x v="0"/>
    <x v="0"/>
    <m/>
  </r>
  <r>
    <n v="151813"/>
    <x v="0"/>
    <x v="0"/>
    <x v="0"/>
    <x v="2"/>
    <x v="0"/>
    <x v="76"/>
    <x v="0"/>
    <x v="1"/>
    <s v="Tesseramento"/>
    <x v="0"/>
    <x v="4"/>
    <x v="0"/>
    <m/>
  </r>
  <r>
    <n v="153910"/>
    <x v="0"/>
    <x v="0"/>
    <x v="0"/>
    <x v="2"/>
    <x v="0"/>
    <x v="76"/>
    <x v="0"/>
    <x v="0"/>
    <s v="Tesseramento"/>
    <x v="0"/>
    <x v="0"/>
    <x v="0"/>
    <m/>
  </r>
  <r>
    <n v="215478"/>
    <x v="0"/>
    <x v="0"/>
    <x v="0"/>
    <x v="2"/>
    <x v="0"/>
    <x v="76"/>
    <x v="0"/>
    <x v="1"/>
    <s v="Tesseramento"/>
    <x v="0"/>
    <x v="1"/>
    <x v="0"/>
    <m/>
  </r>
  <r>
    <n v="14329"/>
    <x v="0"/>
    <x v="0"/>
    <x v="0"/>
    <x v="1"/>
    <x v="0"/>
    <x v="76"/>
    <x v="0"/>
    <x v="0"/>
    <s v="Tesseramento"/>
    <x v="0"/>
    <x v="3"/>
    <x v="0"/>
    <m/>
  </r>
  <r>
    <n v="104095"/>
    <x v="0"/>
    <x v="0"/>
    <x v="0"/>
    <x v="0"/>
    <x v="0"/>
    <x v="76"/>
    <x v="0"/>
    <x v="0"/>
    <s v="Tesseramento"/>
    <x v="0"/>
    <x v="0"/>
    <x v="0"/>
    <m/>
  </r>
  <r>
    <n v="101610"/>
    <x v="0"/>
    <x v="0"/>
    <x v="2"/>
    <x v="4"/>
    <x v="0"/>
    <x v="76"/>
    <x v="0"/>
    <x v="0"/>
    <s v="Tesseramento"/>
    <x v="0"/>
    <x v="3"/>
    <x v="0"/>
    <m/>
  </r>
  <r>
    <n v="28377"/>
    <x v="0"/>
    <x v="0"/>
    <x v="0"/>
    <x v="0"/>
    <x v="0"/>
    <x v="76"/>
    <x v="0"/>
    <x v="0"/>
    <s v="Tesseramento"/>
    <x v="0"/>
    <x v="4"/>
    <x v="0"/>
    <m/>
  </r>
  <r>
    <n v="70921"/>
    <x v="0"/>
    <x v="0"/>
    <x v="0"/>
    <x v="0"/>
    <x v="0"/>
    <x v="76"/>
    <x v="0"/>
    <x v="0"/>
    <s v="Tesseramento"/>
    <x v="0"/>
    <x v="0"/>
    <x v="0"/>
    <m/>
  </r>
  <r>
    <n v="70213"/>
    <x v="0"/>
    <x v="0"/>
    <x v="0"/>
    <x v="0"/>
    <x v="0"/>
    <x v="76"/>
    <x v="0"/>
    <x v="0"/>
    <s v="Tesseramento"/>
    <x v="0"/>
    <x v="1"/>
    <x v="0"/>
    <m/>
  </r>
  <r>
    <n v="58524"/>
    <x v="0"/>
    <x v="0"/>
    <x v="0"/>
    <x v="0"/>
    <x v="0"/>
    <x v="76"/>
    <x v="0"/>
    <x v="0"/>
    <s v="Tesseramento"/>
    <x v="0"/>
    <x v="3"/>
    <x v="0"/>
    <m/>
  </r>
  <r>
    <n v="164300"/>
    <x v="0"/>
    <x v="0"/>
    <x v="0"/>
    <x v="0"/>
    <x v="0"/>
    <x v="76"/>
    <x v="0"/>
    <x v="0"/>
    <s v="Tesseramento"/>
    <x v="0"/>
    <x v="3"/>
    <x v="0"/>
    <m/>
  </r>
  <r>
    <n v="57807"/>
    <x v="0"/>
    <x v="0"/>
    <x v="0"/>
    <x v="1"/>
    <x v="0"/>
    <x v="76"/>
    <x v="0"/>
    <x v="0"/>
    <s v="Tesseramento"/>
    <x v="0"/>
    <x v="4"/>
    <x v="0"/>
    <m/>
  </r>
  <r>
    <n v="29831"/>
    <x v="0"/>
    <x v="0"/>
    <x v="0"/>
    <x v="0"/>
    <x v="0"/>
    <x v="76"/>
    <x v="0"/>
    <x v="0"/>
    <s v="Tesseramento"/>
    <x v="0"/>
    <x v="4"/>
    <x v="0"/>
    <m/>
  </r>
  <r>
    <n v="124047"/>
    <x v="0"/>
    <x v="0"/>
    <x v="0"/>
    <x v="0"/>
    <x v="0"/>
    <x v="76"/>
    <x v="0"/>
    <x v="1"/>
    <s v="Tesseramento"/>
    <x v="0"/>
    <x v="0"/>
    <x v="0"/>
    <m/>
  </r>
  <r>
    <n v="13174"/>
    <x v="0"/>
    <x v="0"/>
    <x v="0"/>
    <x v="0"/>
    <x v="0"/>
    <x v="76"/>
    <x v="0"/>
    <x v="1"/>
    <s v="Tesseramento"/>
    <x v="0"/>
    <x v="4"/>
    <x v="0"/>
    <m/>
  </r>
  <r>
    <n v="32326"/>
    <x v="0"/>
    <x v="0"/>
    <x v="0"/>
    <x v="0"/>
    <x v="0"/>
    <x v="76"/>
    <x v="0"/>
    <x v="0"/>
    <s v="Tesseramento"/>
    <x v="0"/>
    <x v="3"/>
    <x v="0"/>
    <m/>
  </r>
  <r>
    <n v="93972"/>
    <x v="0"/>
    <x v="0"/>
    <x v="0"/>
    <x v="0"/>
    <x v="0"/>
    <x v="76"/>
    <x v="0"/>
    <x v="1"/>
    <s v="Tesseramento"/>
    <x v="0"/>
    <x v="0"/>
    <x v="0"/>
    <m/>
  </r>
  <r>
    <n v="73307"/>
    <x v="0"/>
    <x v="0"/>
    <x v="0"/>
    <x v="0"/>
    <x v="0"/>
    <x v="76"/>
    <x v="0"/>
    <x v="1"/>
    <s v="Tesseramento"/>
    <x v="0"/>
    <x v="3"/>
    <x v="0"/>
    <m/>
  </r>
  <r>
    <n v="16158"/>
    <x v="0"/>
    <x v="0"/>
    <x v="0"/>
    <x v="0"/>
    <x v="0"/>
    <x v="76"/>
    <x v="0"/>
    <x v="0"/>
    <s v="Tesseramento"/>
    <x v="0"/>
    <x v="4"/>
    <x v="0"/>
    <m/>
  </r>
  <r>
    <n v="57824"/>
    <x v="0"/>
    <x v="0"/>
    <x v="0"/>
    <x v="0"/>
    <x v="0"/>
    <x v="76"/>
    <x v="0"/>
    <x v="0"/>
    <s v="Tesseramento"/>
    <x v="0"/>
    <x v="4"/>
    <x v="0"/>
    <m/>
  </r>
  <r>
    <n v="54564"/>
    <x v="0"/>
    <x v="0"/>
    <x v="2"/>
    <x v="0"/>
    <x v="0"/>
    <x v="76"/>
    <x v="0"/>
    <x v="0"/>
    <s v="Tesseramento"/>
    <x v="0"/>
    <x v="0"/>
    <x v="0"/>
    <m/>
  </r>
  <r>
    <n v="59355"/>
    <x v="0"/>
    <x v="0"/>
    <x v="0"/>
    <x v="0"/>
    <x v="0"/>
    <x v="76"/>
    <x v="0"/>
    <x v="1"/>
    <s v="Tesseramento"/>
    <x v="0"/>
    <x v="4"/>
    <x v="0"/>
    <m/>
  </r>
  <r>
    <n v="26681"/>
    <x v="0"/>
    <x v="0"/>
    <x v="0"/>
    <x v="0"/>
    <x v="0"/>
    <x v="76"/>
    <x v="0"/>
    <x v="0"/>
    <s v="Tesseramento"/>
    <x v="0"/>
    <x v="4"/>
    <x v="0"/>
    <m/>
  </r>
  <r>
    <n v="26680"/>
    <x v="0"/>
    <x v="0"/>
    <x v="0"/>
    <x v="0"/>
    <x v="0"/>
    <x v="76"/>
    <x v="0"/>
    <x v="1"/>
    <s v="Tesseramento"/>
    <x v="0"/>
    <x v="4"/>
    <x v="0"/>
    <m/>
  </r>
  <r>
    <n v="212350"/>
    <x v="0"/>
    <x v="0"/>
    <x v="0"/>
    <x v="0"/>
    <x v="0"/>
    <x v="76"/>
    <x v="0"/>
    <x v="0"/>
    <s v="Tesseramento"/>
    <x v="0"/>
    <x v="0"/>
    <x v="0"/>
    <m/>
  </r>
  <r>
    <n v="89361"/>
    <x v="0"/>
    <x v="0"/>
    <x v="0"/>
    <x v="0"/>
    <x v="0"/>
    <x v="76"/>
    <x v="0"/>
    <x v="1"/>
    <s v="Tesseramento"/>
    <x v="0"/>
    <x v="3"/>
    <x v="0"/>
    <m/>
  </r>
  <r>
    <n v="112194"/>
    <x v="0"/>
    <x v="0"/>
    <x v="0"/>
    <x v="0"/>
    <x v="0"/>
    <x v="76"/>
    <x v="0"/>
    <x v="0"/>
    <s v="Tesseramento"/>
    <x v="0"/>
    <x v="3"/>
    <x v="0"/>
    <m/>
  </r>
  <r>
    <n v="44131"/>
    <x v="0"/>
    <x v="0"/>
    <x v="0"/>
    <x v="0"/>
    <x v="0"/>
    <x v="76"/>
    <x v="0"/>
    <x v="0"/>
    <s v="Tesseramento"/>
    <x v="0"/>
    <x v="3"/>
    <x v="0"/>
    <m/>
  </r>
  <r>
    <n v="226204"/>
    <x v="0"/>
    <x v="0"/>
    <x v="0"/>
    <x v="1"/>
    <x v="7"/>
    <x v="44"/>
    <x v="0"/>
    <x v="1"/>
    <s v="Tesseramento"/>
    <x v="1"/>
    <x v="3"/>
    <x v="0"/>
    <m/>
  </r>
  <r>
    <n v="223364"/>
    <x v="0"/>
    <x v="0"/>
    <x v="0"/>
    <x v="0"/>
    <x v="7"/>
    <x v="44"/>
    <x v="0"/>
    <x v="0"/>
    <s v="Tesseramento"/>
    <x v="1"/>
    <x v="3"/>
    <x v="0"/>
    <m/>
  </r>
  <r>
    <n v="154337"/>
    <x v="0"/>
    <x v="0"/>
    <x v="2"/>
    <x v="0"/>
    <x v="8"/>
    <x v="372"/>
    <x v="0"/>
    <x v="0"/>
    <s v="Tesseramento"/>
    <x v="0"/>
    <x v="0"/>
    <x v="0"/>
    <m/>
  </r>
  <r>
    <n v="150677"/>
    <x v="0"/>
    <x v="0"/>
    <x v="2"/>
    <x v="0"/>
    <x v="8"/>
    <x v="372"/>
    <x v="0"/>
    <x v="0"/>
    <s v="Tesseramento"/>
    <x v="0"/>
    <x v="0"/>
    <x v="0"/>
    <m/>
  </r>
  <r>
    <n v="233913"/>
    <x v="0"/>
    <x v="0"/>
    <x v="1"/>
    <x v="1"/>
    <x v="8"/>
    <x v="372"/>
    <x v="0"/>
    <x v="0"/>
    <s v="Tesseramento"/>
    <x v="0"/>
    <x v="0"/>
    <x v="0"/>
    <m/>
  </r>
  <r>
    <n v="120613"/>
    <x v="0"/>
    <x v="0"/>
    <x v="0"/>
    <x v="1"/>
    <x v="15"/>
    <x v="104"/>
    <x v="0"/>
    <x v="0"/>
    <s v="Tesseramento"/>
    <x v="1"/>
    <x v="4"/>
    <x v="0"/>
    <m/>
  </r>
  <r>
    <n v="233909"/>
    <x v="1"/>
    <x v="0"/>
    <x v="1"/>
    <x v="2"/>
    <x v="8"/>
    <x v="372"/>
    <x v="0"/>
    <x v="0"/>
    <s v="Tesseramento"/>
    <x v="0"/>
    <x v="5"/>
    <x v="0"/>
    <m/>
  </r>
  <r>
    <n v="226242"/>
    <x v="0"/>
    <x v="0"/>
    <x v="0"/>
    <x v="0"/>
    <x v="1"/>
    <x v="1"/>
    <x v="0"/>
    <x v="0"/>
    <s v="Tesseramento"/>
    <x v="0"/>
    <x v="0"/>
    <x v="0"/>
    <m/>
  </r>
  <r>
    <n v="202954"/>
    <x v="0"/>
    <x v="0"/>
    <x v="0"/>
    <x v="0"/>
    <x v="1"/>
    <x v="1"/>
    <x v="0"/>
    <x v="0"/>
    <s v="Tesseramento"/>
    <x v="0"/>
    <x v="0"/>
    <x v="0"/>
    <m/>
  </r>
  <r>
    <n v="16950"/>
    <x v="0"/>
    <x v="0"/>
    <x v="0"/>
    <x v="0"/>
    <x v="1"/>
    <x v="1"/>
    <x v="0"/>
    <x v="0"/>
    <s v="Tesseramento"/>
    <x v="0"/>
    <x v="0"/>
    <x v="0"/>
    <m/>
  </r>
  <r>
    <n v="226243"/>
    <x v="0"/>
    <x v="0"/>
    <x v="0"/>
    <x v="1"/>
    <x v="1"/>
    <x v="1"/>
    <x v="0"/>
    <x v="1"/>
    <s v="Tesseramento"/>
    <x v="0"/>
    <x v="3"/>
    <x v="0"/>
    <m/>
  </r>
  <r>
    <n v="227730"/>
    <x v="0"/>
    <x v="0"/>
    <x v="0"/>
    <x v="0"/>
    <x v="1"/>
    <x v="1"/>
    <x v="0"/>
    <x v="0"/>
    <s v="Tesseramento"/>
    <x v="0"/>
    <x v="0"/>
    <x v="0"/>
    <m/>
  </r>
  <r>
    <n v="79366"/>
    <x v="0"/>
    <x v="0"/>
    <x v="0"/>
    <x v="0"/>
    <x v="1"/>
    <x v="1"/>
    <x v="0"/>
    <x v="0"/>
    <s v="Tesseramento"/>
    <x v="0"/>
    <x v="0"/>
    <x v="0"/>
    <m/>
  </r>
  <r>
    <n v="215830"/>
    <x v="0"/>
    <x v="0"/>
    <x v="0"/>
    <x v="0"/>
    <x v="1"/>
    <x v="1"/>
    <x v="0"/>
    <x v="0"/>
    <s v="Tesseramento"/>
    <x v="0"/>
    <x v="0"/>
    <x v="0"/>
    <m/>
  </r>
  <r>
    <n v="226244"/>
    <x v="0"/>
    <x v="0"/>
    <x v="0"/>
    <x v="0"/>
    <x v="1"/>
    <x v="1"/>
    <x v="0"/>
    <x v="0"/>
    <s v="Tesseramento"/>
    <x v="0"/>
    <x v="3"/>
    <x v="0"/>
    <m/>
  </r>
  <r>
    <n v="233506"/>
    <x v="0"/>
    <x v="0"/>
    <x v="1"/>
    <x v="0"/>
    <x v="1"/>
    <x v="1"/>
    <x v="0"/>
    <x v="1"/>
    <s v="Tesseramento"/>
    <x v="0"/>
    <x v="0"/>
    <x v="0"/>
    <m/>
  </r>
  <r>
    <n v="163822"/>
    <x v="0"/>
    <x v="0"/>
    <x v="0"/>
    <x v="0"/>
    <x v="2"/>
    <x v="53"/>
    <x v="0"/>
    <x v="0"/>
    <s v="Tesseramento"/>
    <x v="1"/>
    <x v="3"/>
    <x v="0"/>
    <m/>
  </r>
  <r>
    <n v="17164"/>
    <x v="0"/>
    <x v="0"/>
    <x v="0"/>
    <x v="0"/>
    <x v="2"/>
    <x v="53"/>
    <x v="0"/>
    <x v="0"/>
    <s v="Tesseramento"/>
    <x v="1"/>
    <x v="4"/>
    <x v="0"/>
    <m/>
  </r>
  <r>
    <n v="171154"/>
    <x v="0"/>
    <x v="0"/>
    <x v="0"/>
    <x v="0"/>
    <x v="2"/>
    <x v="53"/>
    <x v="0"/>
    <x v="0"/>
    <s v="Tesseramento"/>
    <x v="1"/>
    <x v="3"/>
    <x v="0"/>
    <m/>
  </r>
  <r>
    <n v="92160"/>
    <x v="0"/>
    <x v="0"/>
    <x v="0"/>
    <x v="0"/>
    <x v="2"/>
    <x v="53"/>
    <x v="0"/>
    <x v="0"/>
    <s v="Tesseramento"/>
    <x v="1"/>
    <x v="4"/>
    <x v="0"/>
    <m/>
  </r>
  <r>
    <n v="141500"/>
    <x v="0"/>
    <x v="0"/>
    <x v="0"/>
    <x v="0"/>
    <x v="2"/>
    <x v="53"/>
    <x v="0"/>
    <x v="0"/>
    <s v="Tesseramento"/>
    <x v="1"/>
    <x v="0"/>
    <x v="0"/>
    <m/>
  </r>
  <r>
    <n v="90237"/>
    <x v="0"/>
    <x v="0"/>
    <x v="0"/>
    <x v="0"/>
    <x v="2"/>
    <x v="53"/>
    <x v="0"/>
    <x v="0"/>
    <s v="Tesseramento"/>
    <x v="1"/>
    <x v="3"/>
    <x v="0"/>
    <m/>
  </r>
  <r>
    <n v="105043"/>
    <x v="0"/>
    <x v="0"/>
    <x v="0"/>
    <x v="0"/>
    <x v="2"/>
    <x v="53"/>
    <x v="0"/>
    <x v="0"/>
    <s v="Tesseramento"/>
    <x v="1"/>
    <x v="4"/>
    <x v="0"/>
    <m/>
  </r>
  <r>
    <n v="156409"/>
    <x v="0"/>
    <x v="0"/>
    <x v="0"/>
    <x v="0"/>
    <x v="2"/>
    <x v="53"/>
    <x v="0"/>
    <x v="0"/>
    <s v="Tesseramento"/>
    <x v="1"/>
    <x v="0"/>
    <x v="0"/>
    <m/>
  </r>
  <r>
    <n v="151889"/>
    <x v="0"/>
    <x v="0"/>
    <x v="0"/>
    <x v="0"/>
    <x v="2"/>
    <x v="53"/>
    <x v="0"/>
    <x v="0"/>
    <s v="Tesseramento"/>
    <x v="1"/>
    <x v="0"/>
    <x v="0"/>
    <m/>
  </r>
  <r>
    <n v="216063"/>
    <x v="1"/>
    <x v="0"/>
    <x v="0"/>
    <x v="1"/>
    <x v="2"/>
    <x v="53"/>
    <x v="0"/>
    <x v="0"/>
    <s v="Tesseramento"/>
    <x v="1"/>
    <x v="5"/>
    <x v="0"/>
    <m/>
  </r>
  <r>
    <n v="189648"/>
    <x v="0"/>
    <x v="0"/>
    <x v="0"/>
    <x v="0"/>
    <x v="2"/>
    <x v="53"/>
    <x v="0"/>
    <x v="0"/>
    <s v="Tesseramento"/>
    <x v="1"/>
    <x v="0"/>
    <x v="0"/>
    <m/>
  </r>
  <r>
    <n v="200333"/>
    <x v="0"/>
    <x v="0"/>
    <x v="0"/>
    <x v="0"/>
    <x v="2"/>
    <x v="53"/>
    <x v="0"/>
    <x v="0"/>
    <s v="Tesseramento"/>
    <x v="1"/>
    <x v="4"/>
    <x v="0"/>
    <m/>
  </r>
  <r>
    <n v="233502"/>
    <x v="0"/>
    <x v="0"/>
    <x v="1"/>
    <x v="0"/>
    <x v="1"/>
    <x v="1"/>
    <x v="0"/>
    <x v="0"/>
    <s v="Tesseramento"/>
    <x v="0"/>
    <x v="4"/>
    <x v="0"/>
    <m/>
  </r>
  <r>
    <n v="167515"/>
    <x v="0"/>
    <x v="0"/>
    <x v="0"/>
    <x v="0"/>
    <x v="2"/>
    <x v="53"/>
    <x v="0"/>
    <x v="0"/>
    <s v="Tesseramento"/>
    <x v="1"/>
    <x v="0"/>
    <x v="0"/>
    <m/>
  </r>
  <r>
    <n v="183206"/>
    <x v="0"/>
    <x v="0"/>
    <x v="0"/>
    <x v="0"/>
    <x v="2"/>
    <x v="53"/>
    <x v="0"/>
    <x v="0"/>
    <s v="Tesseramento"/>
    <x v="1"/>
    <x v="4"/>
    <x v="0"/>
    <m/>
  </r>
  <r>
    <n v="132704"/>
    <x v="0"/>
    <x v="0"/>
    <x v="0"/>
    <x v="0"/>
    <x v="2"/>
    <x v="53"/>
    <x v="0"/>
    <x v="0"/>
    <s v="Tesseramento"/>
    <x v="1"/>
    <x v="0"/>
    <x v="0"/>
    <m/>
  </r>
  <r>
    <n v="89715"/>
    <x v="0"/>
    <x v="0"/>
    <x v="0"/>
    <x v="0"/>
    <x v="2"/>
    <x v="53"/>
    <x v="0"/>
    <x v="0"/>
    <s v="Tesseramento"/>
    <x v="1"/>
    <x v="4"/>
    <x v="0"/>
    <m/>
  </r>
  <r>
    <n v="94754"/>
    <x v="0"/>
    <x v="0"/>
    <x v="0"/>
    <x v="0"/>
    <x v="2"/>
    <x v="53"/>
    <x v="0"/>
    <x v="0"/>
    <s v="Tesseramento"/>
    <x v="1"/>
    <x v="0"/>
    <x v="0"/>
    <m/>
  </r>
  <r>
    <n v="203709"/>
    <x v="0"/>
    <x v="0"/>
    <x v="0"/>
    <x v="0"/>
    <x v="2"/>
    <x v="53"/>
    <x v="0"/>
    <x v="0"/>
    <s v="Tesseramento"/>
    <x v="1"/>
    <x v="3"/>
    <x v="0"/>
    <m/>
  </r>
  <r>
    <n v="180284"/>
    <x v="0"/>
    <x v="0"/>
    <x v="0"/>
    <x v="0"/>
    <x v="2"/>
    <x v="53"/>
    <x v="0"/>
    <x v="0"/>
    <s v="Tesseramento"/>
    <x v="1"/>
    <x v="0"/>
    <x v="0"/>
    <m/>
  </r>
  <r>
    <n v="30275"/>
    <x v="0"/>
    <x v="0"/>
    <x v="0"/>
    <x v="0"/>
    <x v="2"/>
    <x v="53"/>
    <x v="0"/>
    <x v="0"/>
    <s v="Tesseramento"/>
    <x v="1"/>
    <x v="4"/>
    <x v="0"/>
    <m/>
  </r>
  <r>
    <n v="156413"/>
    <x v="0"/>
    <x v="0"/>
    <x v="0"/>
    <x v="1"/>
    <x v="2"/>
    <x v="53"/>
    <x v="0"/>
    <x v="1"/>
    <s v="Tesseramento"/>
    <x v="1"/>
    <x v="3"/>
    <x v="0"/>
    <m/>
  </r>
  <r>
    <n v="106350"/>
    <x v="0"/>
    <x v="0"/>
    <x v="0"/>
    <x v="0"/>
    <x v="2"/>
    <x v="53"/>
    <x v="0"/>
    <x v="0"/>
    <s v="Tesseramento"/>
    <x v="1"/>
    <x v="4"/>
    <x v="0"/>
    <m/>
  </r>
  <r>
    <n v="109309"/>
    <x v="0"/>
    <x v="0"/>
    <x v="0"/>
    <x v="0"/>
    <x v="2"/>
    <x v="53"/>
    <x v="0"/>
    <x v="0"/>
    <s v="Tesseramento"/>
    <x v="1"/>
    <x v="3"/>
    <x v="0"/>
    <m/>
  </r>
  <r>
    <n v="106966"/>
    <x v="0"/>
    <x v="0"/>
    <x v="0"/>
    <x v="1"/>
    <x v="2"/>
    <x v="53"/>
    <x v="0"/>
    <x v="1"/>
    <s v="Tesseramento"/>
    <x v="1"/>
    <x v="0"/>
    <x v="0"/>
    <m/>
  </r>
  <r>
    <n v="180286"/>
    <x v="0"/>
    <x v="0"/>
    <x v="0"/>
    <x v="0"/>
    <x v="2"/>
    <x v="53"/>
    <x v="0"/>
    <x v="1"/>
    <s v="Tesseramento"/>
    <x v="1"/>
    <x v="0"/>
    <x v="0"/>
    <m/>
  </r>
  <r>
    <n v="94886"/>
    <x v="0"/>
    <x v="0"/>
    <x v="0"/>
    <x v="0"/>
    <x v="2"/>
    <x v="53"/>
    <x v="0"/>
    <x v="0"/>
    <s v="Tesseramento"/>
    <x v="1"/>
    <x v="3"/>
    <x v="0"/>
    <m/>
  </r>
  <r>
    <n v="154830"/>
    <x v="0"/>
    <x v="0"/>
    <x v="0"/>
    <x v="1"/>
    <x v="2"/>
    <x v="53"/>
    <x v="0"/>
    <x v="0"/>
    <s v="Tesseramento"/>
    <x v="1"/>
    <x v="1"/>
    <x v="0"/>
    <m/>
  </r>
  <r>
    <n v="113521"/>
    <x v="0"/>
    <x v="0"/>
    <x v="0"/>
    <x v="0"/>
    <x v="2"/>
    <x v="53"/>
    <x v="0"/>
    <x v="0"/>
    <s v="Tesseramento"/>
    <x v="1"/>
    <x v="3"/>
    <x v="0"/>
    <m/>
  </r>
  <r>
    <n v="203710"/>
    <x v="0"/>
    <x v="0"/>
    <x v="0"/>
    <x v="1"/>
    <x v="2"/>
    <x v="53"/>
    <x v="0"/>
    <x v="1"/>
    <s v="Tesseramento"/>
    <x v="1"/>
    <x v="3"/>
    <x v="0"/>
    <m/>
  </r>
  <r>
    <n v="146643"/>
    <x v="0"/>
    <x v="0"/>
    <x v="0"/>
    <x v="0"/>
    <x v="2"/>
    <x v="53"/>
    <x v="0"/>
    <x v="0"/>
    <s v="Tesseramento"/>
    <x v="1"/>
    <x v="4"/>
    <x v="0"/>
    <m/>
  </r>
  <r>
    <n v="106931"/>
    <x v="0"/>
    <x v="0"/>
    <x v="0"/>
    <x v="0"/>
    <x v="2"/>
    <x v="53"/>
    <x v="0"/>
    <x v="0"/>
    <s v="Tesseramento"/>
    <x v="1"/>
    <x v="0"/>
    <x v="0"/>
    <m/>
  </r>
  <r>
    <n v="145838"/>
    <x v="0"/>
    <x v="0"/>
    <x v="0"/>
    <x v="0"/>
    <x v="2"/>
    <x v="53"/>
    <x v="0"/>
    <x v="0"/>
    <s v="Tesseramento"/>
    <x v="1"/>
    <x v="4"/>
    <x v="0"/>
    <m/>
  </r>
  <r>
    <n v="154832"/>
    <x v="0"/>
    <x v="0"/>
    <x v="0"/>
    <x v="0"/>
    <x v="2"/>
    <x v="53"/>
    <x v="0"/>
    <x v="0"/>
    <s v="Tesseramento"/>
    <x v="1"/>
    <x v="0"/>
    <x v="0"/>
    <m/>
  </r>
  <r>
    <n v="177689"/>
    <x v="0"/>
    <x v="0"/>
    <x v="0"/>
    <x v="0"/>
    <x v="2"/>
    <x v="53"/>
    <x v="0"/>
    <x v="0"/>
    <s v="Tesseramento"/>
    <x v="1"/>
    <x v="3"/>
    <x v="0"/>
    <m/>
  </r>
  <r>
    <n v="64863"/>
    <x v="0"/>
    <x v="0"/>
    <x v="0"/>
    <x v="0"/>
    <x v="2"/>
    <x v="53"/>
    <x v="0"/>
    <x v="0"/>
    <s v="Tesseramento"/>
    <x v="1"/>
    <x v="0"/>
    <x v="0"/>
    <m/>
  </r>
  <r>
    <n v="106975"/>
    <x v="0"/>
    <x v="0"/>
    <x v="0"/>
    <x v="1"/>
    <x v="2"/>
    <x v="53"/>
    <x v="0"/>
    <x v="0"/>
    <s v="Tesseramento"/>
    <x v="1"/>
    <x v="1"/>
    <x v="0"/>
    <m/>
  </r>
  <r>
    <n v="159212"/>
    <x v="0"/>
    <x v="0"/>
    <x v="0"/>
    <x v="0"/>
    <x v="2"/>
    <x v="53"/>
    <x v="0"/>
    <x v="0"/>
    <s v="Tesseramento"/>
    <x v="1"/>
    <x v="4"/>
    <x v="0"/>
    <m/>
  </r>
  <r>
    <n v="120647"/>
    <x v="0"/>
    <x v="0"/>
    <x v="0"/>
    <x v="0"/>
    <x v="2"/>
    <x v="53"/>
    <x v="0"/>
    <x v="1"/>
    <s v="Tesseramento"/>
    <x v="1"/>
    <x v="4"/>
    <x v="0"/>
    <m/>
  </r>
  <r>
    <n v="162810"/>
    <x v="0"/>
    <x v="0"/>
    <x v="0"/>
    <x v="0"/>
    <x v="2"/>
    <x v="53"/>
    <x v="0"/>
    <x v="0"/>
    <s v="Tesseramento"/>
    <x v="1"/>
    <x v="3"/>
    <x v="0"/>
    <m/>
  </r>
  <r>
    <n v="106353"/>
    <x v="0"/>
    <x v="0"/>
    <x v="0"/>
    <x v="0"/>
    <x v="2"/>
    <x v="53"/>
    <x v="0"/>
    <x v="1"/>
    <s v="Tesseramento"/>
    <x v="1"/>
    <x v="4"/>
    <x v="0"/>
    <m/>
  </r>
  <r>
    <n v="171474"/>
    <x v="0"/>
    <x v="0"/>
    <x v="0"/>
    <x v="0"/>
    <x v="2"/>
    <x v="53"/>
    <x v="0"/>
    <x v="0"/>
    <s v="Tesseramento"/>
    <x v="1"/>
    <x v="4"/>
    <x v="0"/>
    <m/>
  </r>
  <r>
    <n v="154834"/>
    <x v="0"/>
    <x v="0"/>
    <x v="0"/>
    <x v="0"/>
    <x v="2"/>
    <x v="53"/>
    <x v="0"/>
    <x v="1"/>
    <s v="Tesseramento"/>
    <x v="1"/>
    <x v="0"/>
    <x v="0"/>
    <m/>
  </r>
  <r>
    <n v="28059"/>
    <x v="0"/>
    <x v="0"/>
    <x v="0"/>
    <x v="0"/>
    <x v="2"/>
    <x v="53"/>
    <x v="0"/>
    <x v="0"/>
    <s v="Tesseramento"/>
    <x v="1"/>
    <x v="3"/>
    <x v="0"/>
    <m/>
  </r>
  <r>
    <n v="184902"/>
    <x v="0"/>
    <x v="0"/>
    <x v="0"/>
    <x v="0"/>
    <x v="2"/>
    <x v="53"/>
    <x v="0"/>
    <x v="1"/>
    <s v="Tesseramento"/>
    <x v="1"/>
    <x v="0"/>
    <x v="0"/>
    <m/>
  </r>
  <r>
    <n v="98150"/>
    <x v="0"/>
    <x v="0"/>
    <x v="0"/>
    <x v="0"/>
    <x v="2"/>
    <x v="53"/>
    <x v="0"/>
    <x v="1"/>
    <s v="Tesseramento"/>
    <x v="1"/>
    <x v="4"/>
    <x v="0"/>
    <m/>
  </r>
  <r>
    <n v="14810"/>
    <x v="0"/>
    <x v="0"/>
    <x v="0"/>
    <x v="0"/>
    <x v="2"/>
    <x v="53"/>
    <x v="0"/>
    <x v="0"/>
    <s v="Tesseramento"/>
    <x v="1"/>
    <x v="4"/>
    <x v="0"/>
    <m/>
  </r>
  <r>
    <n v="147228"/>
    <x v="0"/>
    <x v="0"/>
    <x v="0"/>
    <x v="0"/>
    <x v="2"/>
    <x v="53"/>
    <x v="0"/>
    <x v="1"/>
    <s v="Tesseramento"/>
    <x v="1"/>
    <x v="3"/>
    <x v="0"/>
    <m/>
  </r>
  <r>
    <n v="90247"/>
    <x v="0"/>
    <x v="0"/>
    <x v="0"/>
    <x v="0"/>
    <x v="2"/>
    <x v="53"/>
    <x v="0"/>
    <x v="1"/>
    <s v="Tesseramento"/>
    <x v="1"/>
    <x v="3"/>
    <x v="0"/>
    <m/>
  </r>
  <r>
    <n v="233503"/>
    <x v="0"/>
    <x v="0"/>
    <x v="1"/>
    <x v="1"/>
    <x v="1"/>
    <x v="1"/>
    <x v="0"/>
    <x v="0"/>
    <s v="Tesseramento"/>
    <x v="0"/>
    <x v="1"/>
    <x v="0"/>
    <m/>
  </r>
  <r>
    <n v="234420"/>
    <x v="0"/>
    <x v="0"/>
    <x v="1"/>
    <x v="0"/>
    <x v="2"/>
    <x v="2"/>
    <x v="0"/>
    <x v="1"/>
    <s v="Tesseramento"/>
    <x v="1"/>
    <x v="0"/>
    <x v="0"/>
    <m/>
  </r>
  <r>
    <n v="208741"/>
    <x v="0"/>
    <x v="0"/>
    <x v="0"/>
    <x v="0"/>
    <x v="8"/>
    <x v="98"/>
    <x v="0"/>
    <x v="0"/>
    <s v="Tesseramento"/>
    <x v="0"/>
    <x v="0"/>
    <x v="0"/>
    <m/>
  </r>
  <r>
    <n v="227293"/>
    <x v="0"/>
    <x v="0"/>
    <x v="0"/>
    <x v="1"/>
    <x v="8"/>
    <x v="98"/>
    <x v="0"/>
    <x v="0"/>
    <s v="Tesseramento"/>
    <x v="0"/>
    <x v="4"/>
    <x v="0"/>
    <m/>
  </r>
  <r>
    <n v="106735"/>
    <x v="0"/>
    <x v="0"/>
    <x v="0"/>
    <x v="0"/>
    <x v="8"/>
    <x v="98"/>
    <x v="0"/>
    <x v="0"/>
    <s v="Tesseramento"/>
    <x v="0"/>
    <x v="0"/>
    <x v="0"/>
    <m/>
  </r>
  <r>
    <n v="206887"/>
    <x v="1"/>
    <x v="0"/>
    <x v="0"/>
    <x v="3"/>
    <x v="8"/>
    <x v="98"/>
    <x v="0"/>
    <x v="1"/>
    <s v="Tesseramento"/>
    <x v="0"/>
    <x v="7"/>
    <x v="0"/>
    <m/>
  </r>
  <r>
    <n v="119020"/>
    <x v="0"/>
    <x v="0"/>
    <x v="0"/>
    <x v="0"/>
    <x v="8"/>
    <x v="98"/>
    <x v="0"/>
    <x v="0"/>
    <s v="Tesseramento"/>
    <x v="0"/>
    <x v="4"/>
    <x v="0"/>
    <m/>
  </r>
  <r>
    <n v="206890"/>
    <x v="0"/>
    <x v="0"/>
    <x v="0"/>
    <x v="1"/>
    <x v="8"/>
    <x v="98"/>
    <x v="0"/>
    <x v="0"/>
    <s v="Tesseramento"/>
    <x v="0"/>
    <x v="0"/>
    <x v="0"/>
    <m/>
  </r>
  <r>
    <n v="133199"/>
    <x v="0"/>
    <x v="0"/>
    <x v="0"/>
    <x v="0"/>
    <x v="8"/>
    <x v="98"/>
    <x v="0"/>
    <x v="0"/>
    <s v="Tesseramento"/>
    <x v="0"/>
    <x v="0"/>
    <x v="0"/>
    <m/>
  </r>
  <r>
    <n v="206896"/>
    <x v="0"/>
    <x v="0"/>
    <x v="0"/>
    <x v="0"/>
    <x v="8"/>
    <x v="98"/>
    <x v="0"/>
    <x v="0"/>
    <s v="Tesseramento"/>
    <x v="0"/>
    <x v="3"/>
    <x v="0"/>
    <m/>
  </r>
  <r>
    <n v="206898"/>
    <x v="0"/>
    <x v="0"/>
    <x v="0"/>
    <x v="0"/>
    <x v="8"/>
    <x v="98"/>
    <x v="0"/>
    <x v="1"/>
    <s v="Tesseramento"/>
    <x v="0"/>
    <x v="0"/>
    <x v="0"/>
    <m/>
  </r>
  <r>
    <n v="226081"/>
    <x v="1"/>
    <x v="0"/>
    <x v="0"/>
    <x v="1"/>
    <x v="8"/>
    <x v="98"/>
    <x v="0"/>
    <x v="0"/>
    <s v="Tesseramento"/>
    <x v="0"/>
    <x v="6"/>
    <x v="0"/>
    <m/>
  </r>
  <r>
    <n v="226080"/>
    <x v="1"/>
    <x v="0"/>
    <x v="0"/>
    <x v="0"/>
    <x v="8"/>
    <x v="98"/>
    <x v="0"/>
    <x v="0"/>
    <s v="Tesseramento"/>
    <x v="0"/>
    <x v="5"/>
    <x v="0"/>
    <m/>
  </r>
  <r>
    <n v="225700"/>
    <x v="0"/>
    <x v="0"/>
    <x v="0"/>
    <x v="0"/>
    <x v="8"/>
    <x v="98"/>
    <x v="0"/>
    <x v="0"/>
    <s v="Tesseramento"/>
    <x v="0"/>
    <x v="0"/>
    <x v="0"/>
    <m/>
  </r>
  <r>
    <n v="226082"/>
    <x v="0"/>
    <x v="0"/>
    <x v="0"/>
    <x v="0"/>
    <x v="8"/>
    <x v="98"/>
    <x v="0"/>
    <x v="0"/>
    <s v="Tesseramento"/>
    <x v="0"/>
    <x v="0"/>
    <x v="0"/>
    <m/>
  </r>
  <r>
    <n v="207339"/>
    <x v="0"/>
    <x v="0"/>
    <x v="0"/>
    <x v="0"/>
    <x v="8"/>
    <x v="98"/>
    <x v="0"/>
    <x v="0"/>
    <s v="Tesseramento"/>
    <x v="0"/>
    <x v="0"/>
    <x v="0"/>
    <m/>
  </r>
  <r>
    <n v="182749"/>
    <x v="1"/>
    <x v="0"/>
    <x v="0"/>
    <x v="1"/>
    <x v="2"/>
    <x v="53"/>
    <x v="0"/>
    <x v="0"/>
    <s v="Tesseramento"/>
    <x v="1"/>
    <x v="2"/>
    <x v="0"/>
    <m/>
  </r>
  <r>
    <n v="233504"/>
    <x v="0"/>
    <x v="0"/>
    <x v="1"/>
    <x v="0"/>
    <x v="1"/>
    <x v="1"/>
    <x v="0"/>
    <x v="1"/>
    <s v="Tesseramento"/>
    <x v="0"/>
    <x v="4"/>
    <x v="0"/>
    <m/>
  </r>
  <r>
    <n v="232652"/>
    <x v="0"/>
    <x v="0"/>
    <x v="0"/>
    <x v="1"/>
    <x v="2"/>
    <x v="53"/>
    <x v="0"/>
    <x v="1"/>
    <s v="Tesseramento"/>
    <x v="1"/>
    <x v="3"/>
    <x v="0"/>
    <m/>
  </r>
  <r>
    <n v="208000"/>
    <x v="0"/>
    <x v="0"/>
    <x v="0"/>
    <x v="0"/>
    <x v="8"/>
    <x v="98"/>
    <x v="0"/>
    <x v="0"/>
    <s v="Tesseramento"/>
    <x v="0"/>
    <x v="3"/>
    <x v="0"/>
    <m/>
  </r>
  <r>
    <n v="208001"/>
    <x v="0"/>
    <x v="0"/>
    <x v="0"/>
    <x v="0"/>
    <x v="8"/>
    <x v="98"/>
    <x v="0"/>
    <x v="0"/>
    <s v="Tesseramento"/>
    <x v="0"/>
    <x v="1"/>
    <x v="0"/>
    <m/>
  </r>
  <r>
    <n v="233499"/>
    <x v="0"/>
    <x v="1"/>
    <x v="1"/>
    <x v="0"/>
    <x v="1"/>
    <x v="1"/>
    <x v="0"/>
    <x v="0"/>
    <s v="Tesseramento"/>
    <x v="0"/>
    <x v="0"/>
    <x v="0"/>
    <m/>
  </r>
  <r>
    <n v="152286"/>
    <x v="0"/>
    <x v="0"/>
    <x v="2"/>
    <x v="0"/>
    <x v="2"/>
    <x v="53"/>
    <x v="0"/>
    <x v="0"/>
    <s v="Tesseramento"/>
    <x v="1"/>
    <x v="1"/>
    <x v="0"/>
    <m/>
  </r>
  <r>
    <n v="232195"/>
    <x v="0"/>
    <x v="0"/>
    <x v="0"/>
    <x v="3"/>
    <x v="2"/>
    <x v="53"/>
    <x v="0"/>
    <x v="0"/>
    <s v="Tesseramento"/>
    <x v="1"/>
    <x v="0"/>
    <x v="0"/>
    <m/>
  </r>
  <r>
    <n v="75165"/>
    <x v="0"/>
    <x v="0"/>
    <x v="0"/>
    <x v="0"/>
    <x v="13"/>
    <x v="177"/>
    <x v="0"/>
    <x v="0"/>
    <s v="Tesseramento"/>
    <x v="1"/>
    <x v="0"/>
    <x v="0"/>
    <m/>
  </r>
  <r>
    <n v="227444"/>
    <x v="0"/>
    <x v="0"/>
    <x v="0"/>
    <x v="1"/>
    <x v="2"/>
    <x v="53"/>
    <x v="0"/>
    <x v="0"/>
    <s v="Tesseramento"/>
    <x v="1"/>
    <x v="3"/>
    <x v="0"/>
    <m/>
  </r>
  <r>
    <n v="233282"/>
    <x v="0"/>
    <x v="0"/>
    <x v="0"/>
    <x v="0"/>
    <x v="2"/>
    <x v="53"/>
    <x v="0"/>
    <x v="0"/>
    <s v="Tesseramento"/>
    <x v="1"/>
    <x v="3"/>
    <x v="0"/>
    <m/>
  </r>
  <r>
    <n v="233846"/>
    <x v="0"/>
    <x v="0"/>
    <x v="1"/>
    <x v="1"/>
    <x v="2"/>
    <x v="53"/>
    <x v="0"/>
    <x v="0"/>
    <s v="Tesseramento"/>
    <x v="1"/>
    <x v="3"/>
    <x v="0"/>
    <m/>
  </r>
  <r>
    <n v="233914"/>
    <x v="0"/>
    <x v="0"/>
    <x v="1"/>
    <x v="0"/>
    <x v="8"/>
    <x v="372"/>
    <x v="0"/>
    <x v="0"/>
    <s v="Tesseramento"/>
    <x v="0"/>
    <x v="0"/>
    <x v="0"/>
    <m/>
  </r>
  <r>
    <n v="233911"/>
    <x v="1"/>
    <x v="0"/>
    <x v="1"/>
    <x v="2"/>
    <x v="8"/>
    <x v="372"/>
    <x v="0"/>
    <x v="0"/>
    <s v="Tesseramento"/>
    <x v="0"/>
    <x v="5"/>
    <x v="0"/>
    <m/>
  </r>
  <r>
    <n v="233912"/>
    <x v="0"/>
    <x v="0"/>
    <x v="1"/>
    <x v="0"/>
    <x v="8"/>
    <x v="372"/>
    <x v="0"/>
    <x v="1"/>
    <s v="Tesseramento"/>
    <x v="0"/>
    <x v="0"/>
    <x v="0"/>
    <m/>
  </r>
  <r>
    <n v="233910"/>
    <x v="0"/>
    <x v="0"/>
    <x v="1"/>
    <x v="1"/>
    <x v="8"/>
    <x v="372"/>
    <x v="0"/>
    <x v="1"/>
    <s v="Tesseramento"/>
    <x v="0"/>
    <x v="0"/>
    <x v="0"/>
    <m/>
  </r>
  <r>
    <n v="233574"/>
    <x v="1"/>
    <x v="0"/>
    <x v="1"/>
    <x v="1"/>
    <x v="1"/>
    <x v="138"/>
    <x v="0"/>
    <x v="0"/>
    <s v="Tesseramento"/>
    <x v="1"/>
    <x v="5"/>
    <x v="0"/>
    <m/>
  </r>
  <r>
    <n v="233581"/>
    <x v="0"/>
    <x v="0"/>
    <x v="1"/>
    <x v="1"/>
    <x v="1"/>
    <x v="138"/>
    <x v="0"/>
    <x v="0"/>
    <s v="Tesseramento"/>
    <x v="1"/>
    <x v="0"/>
    <x v="0"/>
    <m/>
  </r>
  <r>
    <n v="233576"/>
    <x v="1"/>
    <x v="0"/>
    <x v="1"/>
    <x v="1"/>
    <x v="1"/>
    <x v="138"/>
    <x v="0"/>
    <x v="0"/>
    <s v="Tesseramento"/>
    <x v="1"/>
    <x v="5"/>
    <x v="0"/>
    <m/>
  </r>
  <r>
    <n v="233575"/>
    <x v="1"/>
    <x v="0"/>
    <x v="1"/>
    <x v="1"/>
    <x v="1"/>
    <x v="138"/>
    <x v="0"/>
    <x v="0"/>
    <s v="Tesseramento"/>
    <x v="1"/>
    <x v="7"/>
    <x v="0"/>
    <m/>
  </r>
  <r>
    <n v="233577"/>
    <x v="1"/>
    <x v="0"/>
    <x v="1"/>
    <x v="1"/>
    <x v="1"/>
    <x v="138"/>
    <x v="0"/>
    <x v="0"/>
    <s v="Tesseramento"/>
    <x v="1"/>
    <x v="5"/>
    <x v="0"/>
    <m/>
  </r>
  <r>
    <n v="233583"/>
    <x v="1"/>
    <x v="0"/>
    <x v="1"/>
    <x v="1"/>
    <x v="1"/>
    <x v="138"/>
    <x v="0"/>
    <x v="0"/>
    <s v="Tesseramento"/>
    <x v="1"/>
    <x v="5"/>
    <x v="0"/>
    <m/>
  </r>
  <r>
    <n v="233584"/>
    <x v="0"/>
    <x v="0"/>
    <x v="1"/>
    <x v="0"/>
    <x v="1"/>
    <x v="138"/>
    <x v="0"/>
    <x v="0"/>
    <s v="Tesseramento"/>
    <x v="1"/>
    <x v="0"/>
    <x v="0"/>
    <m/>
  </r>
  <r>
    <n v="233582"/>
    <x v="1"/>
    <x v="0"/>
    <x v="1"/>
    <x v="1"/>
    <x v="1"/>
    <x v="138"/>
    <x v="0"/>
    <x v="1"/>
    <s v="Tesseramento"/>
    <x v="1"/>
    <x v="5"/>
    <x v="0"/>
    <m/>
  </r>
  <r>
    <n v="233585"/>
    <x v="1"/>
    <x v="0"/>
    <x v="1"/>
    <x v="2"/>
    <x v="1"/>
    <x v="138"/>
    <x v="0"/>
    <x v="0"/>
    <s v="Tesseramento"/>
    <x v="1"/>
    <x v="5"/>
    <x v="0"/>
    <m/>
  </r>
  <r>
    <n v="227285"/>
    <x v="0"/>
    <x v="1"/>
    <x v="0"/>
    <x v="1"/>
    <x v="3"/>
    <x v="85"/>
    <x v="0"/>
    <x v="0"/>
    <s v="Tesseramento"/>
    <x v="1"/>
    <x v="3"/>
    <x v="0"/>
    <m/>
  </r>
  <r>
    <n v="233638"/>
    <x v="0"/>
    <x v="1"/>
    <x v="1"/>
    <x v="1"/>
    <x v="3"/>
    <x v="85"/>
    <x v="0"/>
    <x v="1"/>
    <s v="Tesseramento"/>
    <x v="1"/>
    <x v="0"/>
    <x v="0"/>
    <m/>
  </r>
  <r>
    <n v="204307"/>
    <x v="0"/>
    <x v="0"/>
    <x v="0"/>
    <x v="0"/>
    <x v="4"/>
    <x v="47"/>
    <x v="0"/>
    <x v="0"/>
    <s v="Tesseramento"/>
    <x v="0"/>
    <x v="3"/>
    <x v="0"/>
    <m/>
  </r>
  <r>
    <n v="233578"/>
    <x v="0"/>
    <x v="0"/>
    <x v="1"/>
    <x v="1"/>
    <x v="1"/>
    <x v="138"/>
    <x v="0"/>
    <x v="1"/>
    <s v="Tesseramento"/>
    <x v="1"/>
    <x v="1"/>
    <x v="0"/>
    <m/>
  </r>
  <r>
    <n v="233624"/>
    <x v="1"/>
    <x v="1"/>
    <x v="1"/>
    <x v="1"/>
    <x v="3"/>
    <x v="85"/>
    <x v="0"/>
    <x v="0"/>
    <s v="Tesseramento"/>
    <x v="1"/>
    <x v="5"/>
    <x v="0"/>
    <m/>
  </r>
  <r>
    <n v="233630"/>
    <x v="0"/>
    <x v="1"/>
    <x v="1"/>
    <x v="1"/>
    <x v="3"/>
    <x v="85"/>
    <x v="0"/>
    <x v="0"/>
    <s v="Tesseramento"/>
    <x v="1"/>
    <x v="0"/>
    <x v="0"/>
    <m/>
  </r>
  <r>
    <n v="233580"/>
    <x v="0"/>
    <x v="0"/>
    <x v="1"/>
    <x v="2"/>
    <x v="1"/>
    <x v="138"/>
    <x v="0"/>
    <x v="0"/>
    <s v="Tesseramento"/>
    <x v="1"/>
    <x v="3"/>
    <x v="0"/>
    <m/>
  </r>
  <r>
    <n v="92998"/>
    <x v="0"/>
    <x v="0"/>
    <x v="0"/>
    <x v="0"/>
    <x v="8"/>
    <x v="112"/>
    <x v="0"/>
    <x v="0"/>
    <s v="Tesseramento"/>
    <x v="1"/>
    <x v="4"/>
    <x v="0"/>
    <m/>
  </r>
  <r>
    <n v="197672"/>
    <x v="0"/>
    <x v="0"/>
    <x v="0"/>
    <x v="0"/>
    <x v="8"/>
    <x v="112"/>
    <x v="0"/>
    <x v="1"/>
    <s v="Tesseramento"/>
    <x v="1"/>
    <x v="0"/>
    <x v="0"/>
    <m/>
  </r>
  <r>
    <n v="207079"/>
    <x v="0"/>
    <x v="0"/>
    <x v="0"/>
    <x v="0"/>
    <x v="8"/>
    <x v="112"/>
    <x v="0"/>
    <x v="0"/>
    <s v="Tesseramento"/>
    <x v="1"/>
    <x v="0"/>
    <x v="0"/>
    <m/>
  </r>
  <r>
    <n v="194833"/>
    <x v="1"/>
    <x v="0"/>
    <x v="0"/>
    <x v="0"/>
    <x v="2"/>
    <x v="336"/>
    <x v="0"/>
    <x v="0"/>
    <s v="Tesseramento"/>
    <x v="1"/>
    <x v="5"/>
    <x v="0"/>
    <s v="B"/>
  </r>
  <r>
    <n v="227186"/>
    <x v="1"/>
    <x v="0"/>
    <x v="0"/>
    <x v="1"/>
    <x v="2"/>
    <x v="336"/>
    <x v="0"/>
    <x v="0"/>
    <s v="Tesseramento"/>
    <x v="1"/>
    <x v="5"/>
    <x v="0"/>
    <m/>
  </r>
  <r>
    <n v="174967"/>
    <x v="1"/>
    <x v="0"/>
    <x v="0"/>
    <x v="0"/>
    <x v="2"/>
    <x v="336"/>
    <x v="0"/>
    <x v="0"/>
    <s v="Tesseramento"/>
    <x v="1"/>
    <x v="5"/>
    <x v="0"/>
    <s v="B"/>
  </r>
  <r>
    <n v="108318"/>
    <x v="0"/>
    <x v="0"/>
    <x v="0"/>
    <x v="0"/>
    <x v="2"/>
    <x v="336"/>
    <x v="0"/>
    <x v="0"/>
    <s v="Tesseramento"/>
    <x v="1"/>
    <x v="1"/>
    <x v="0"/>
    <m/>
  </r>
  <r>
    <n v="59473"/>
    <x v="0"/>
    <x v="0"/>
    <x v="0"/>
    <x v="0"/>
    <x v="2"/>
    <x v="336"/>
    <x v="0"/>
    <x v="0"/>
    <s v="Tesseramento"/>
    <x v="1"/>
    <x v="4"/>
    <x v="0"/>
    <m/>
  </r>
  <r>
    <n v="170518"/>
    <x v="1"/>
    <x v="0"/>
    <x v="0"/>
    <x v="0"/>
    <x v="2"/>
    <x v="336"/>
    <x v="0"/>
    <x v="0"/>
    <s v="Tesseramento"/>
    <x v="1"/>
    <x v="7"/>
    <x v="0"/>
    <s v="B"/>
  </r>
  <r>
    <n v="189180"/>
    <x v="1"/>
    <x v="0"/>
    <x v="0"/>
    <x v="0"/>
    <x v="2"/>
    <x v="336"/>
    <x v="0"/>
    <x v="0"/>
    <s v="Tesseramento"/>
    <x v="1"/>
    <x v="2"/>
    <x v="0"/>
    <m/>
  </r>
  <r>
    <n v="30206"/>
    <x v="0"/>
    <x v="0"/>
    <x v="0"/>
    <x v="0"/>
    <x v="2"/>
    <x v="336"/>
    <x v="0"/>
    <x v="0"/>
    <s v="Tesseramento"/>
    <x v="1"/>
    <x v="0"/>
    <x v="0"/>
    <m/>
  </r>
  <r>
    <n v="231285"/>
    <x v="1"/>
    <x v="0"/>
    <x v="0"/>
    <x v="1"/>
    <x v="2"/>
    <x v="336"/>
    <x v="0"/>
    <x v="1"/>
    <s v="Tesseramento"/>
    <x v="1"/>
    <x v="5"/>
    <x v="0"/>
    <m/>
  </r>
  <r>
    <n v="155067"/>
    <x v="1"/>
    <x v="0"/>
    <x v="0"/>
    <x v="0"/>
    <x v="2"/>
    <x v="336"/>
    <x v="0"/>
    <x v="0"/>
    <s v="Tesseramento"/>
    <x v="1"/>
    <x v="7"/>
    <x v="0"/>
    <s v="BG"/>
  </r>
  <r>
    <n v="155069"/>
    <x v="1"/>
    <x v="0"/>
    <x v="0"/>
    <x v="0"/>
    <x v="2"/>
    <x v="336"/>
    <x v="0"/>
    <x v="1"/>
    <s v="Tesseramento"/>
    <x v="1"/>
    <x v="6"/>
    <x v="0"/>
    <s v="B"/>
  </r>
  <r>
    <n v="155068"/>
    <x v="1"/>
    <x v="0"/>
    <x v="0"/>
    <x v="0"/>
    <x v="2"/>
    <x v="336"/>
    <x v="0"/>
    <x v="1"/>
    <s v="Tesseramento"/>
    <x v="1"/>
    <x v="7"/>
    <x v="0"/>
    <s v="B"/>
  </r>
  <r>
    <n v="232421"/>
    <x v="0"/>
    <x v="0"/>
    <x v="0"/>
    <x v="1"/>
    <x v="2"/>
    <x v="336"/>
    <x v="0"/>
    <x v="0"/>
    <s v="Tesseramento"/>
    <x v="1"/>
    <x v="0"/>
    <x v="0"/>
    <m/>
  </r>
  <r>
    <n v="232798"/>
    <x v="0"/>
    <x v="0"/>
    <x v="0"/>
    <x v="2"/>
    <x v="2"/>
    <x v="336"/>
    <x v="0"/>
    <x v="1"/>
    <s v="Tesseramento"/>
    <x v="1"/>
    <x v="0"/>
    <x v="0"/>
    <m/>
  </r>
  <r>
    <n v="14706"/>
    <x v="0"/>
    <x v="0"/>
    <x v="0"/>
    <x v="0"/>
    <x v="2"/>
    <x v="336"/>
    <x v="0"/>
    <x v="0"/>
    <s v="Tesseramento"/>
    <x v="1"/>
    <x v="3"/>
    <x v="0"/>
    <m/>
  </r>
  <r>
    <n v="163882"/>
    <x v="1"/>
    <x v="0"/>
    <x v="0"/>
    <x v="0"/>
    <x v="2"/>
    <x v="336"/>
    <x v="0"/>
    <x v="0"/>
    <s v="Tesseramento"/>
    <x v="1"/>
    <x v="6"/>
    <x v="0"/>
    <s v="B"/>
  </r>
  <r>
    <n v="14715"/>
    <x v="0"/>
    <x v="0"/>
    <x v="0"/>
    <x v="0"/>
    <x v="2"/>
    <x v="336"/>
    <x v="0"/>
    <x v="0"/>
    <s v="Tesseramento"/>
    <x v="1"/>
    <x v="0"/>
    <x v="0"/>
    <m/>
  </r>
  <r>
    <n v="96562"/>
    <x v="0"/>
    <x v="0"/>
    <x v="0"/>
    <x v="0"/>
    <x v="2"/>
    <x v="336"/>
    <x v="0"/>
    <x v="0"/>
    <s v="Tesseramento"/>
    <x v="1"/>
    <x v="1"/>
    <x v="0"/>
    <m/>
  </r>
  <r>
    <n v="163883"/>
    <x v="1"/>
    <x v="0"/>
    <x v="0"/>
    <x v="0"/>
    <x v="2"/>
    <x v="336"/>
    <x v="0"/>
    <x v="0"/>
    <s v="Tesseramento"/>
    <x v="1"/>
    <x v="7"/>
    <x v="0"/>
    <s v="B"/>
  </r>
  <r>
    <n v="109242"/>
    <x v="1"/>
    <x v="0"/>
    <x v="0"/>
    <x v="0"/>
    <x v="2"/>
    <x v="336"/>
    <x v="0"/>
    <x v="0"/>
    <s v="Tesseramento"/>
    <x v="1"/>
    <x v="2"/>
    <x v="0"/>
    <m/>
  </r>
  <r>
    <n v="109241"/>
    <x v="1"/>
    <x v="0"/>
    <x v="0"/>
    <x v="0"/>
    <x v="2"/>
    <x v="336"/>
    <x v="0"/>
    <x v="1"/>
    <s v="Tesseramento"/>
    <x v="1"/>
    <x v="2"/>
    <x v="0"/>
    <m/>
  </r>
  <r>
    <n v="121032"/>
    <x v="1"/>
    <x v="0"/>
    <x v="0"/>
    <x v="0"/>
    <x v="2"/>
    <x v="336"/>
    <x v="0"/>
    <x v="1"/>
    <s v="Tesseramento"/>
    <x v="1"/>
    <x v="2"/>
    <x v="0"/>
    <m/>
  </r>
  <r>
    <n v="163715"/>
    <x v="1"/>
    <x v="0"/>
    <x v="0"/>
    <x v="0"/>
    <x v="2"/>
    <x v="336"/>
    <x v="0"/>
    <x v="0"/>
    <s v="Tesseramento"/>
    <x v="1"/>
    <x v="7"/>
    <x v="0"/>
    <s v="B"/>
  </r>
  <r>
    <n v="14750"/>
    <x v="0"/>
    <x v="0"/>
    <x v="0"/>
    <x v="0"/>
    <x v="2"/>
    <x v="336"/>
    <x v="0"/>
    <x v="0"/>
    <s v="Tesseramento"/>
    <x v="1"/>
    <x v="3"/>
    <x v="0"/>
    <m/>
  </r>
  <r>
    <n v="22297"/>
    <x v="0"/>
    <x v="0"/>
    <x v="0"/>
    <x v="0"/>
    <x v="2"/>
    <x v="336"/>
    <x v="0"/>
    <x v="0"/>
    <s v="Tesseramento"/>
    <x v="1"/>
    <x v="1"/>
    <x v="0"/>
    <m/>
  </r>
  <r>
    <n v="232801"/>
    <x v="1"/>
    <x v="0"/>
    <x v="0"/>
    <x v="1"/>
    <x v="2"/>
    <x v="336"/>
    <x v="0"/>
    <x v="0"/>
    <s v="Tesseramento"/>
    <x v="1"/>
    <x v="5"/>
    <x v="0"/>
    <m/>
  </r>
  <r>
    <n v="232800"/>
    <x v="1"/>
    <x v="0"/>
    <x v="0"/>
    <x v="1"/>
    <x v="2"/>
    <x v="336"/>
    <x v="0"/>
    <x v="1"/>
    <s v="Tesseramento"/>
    <x v="1"/>
    <x v="5"/>
    <x v="0"/>
    <m/>
  </r>
  <r>
    <n v="232802"/>
    <x v="1"/>
    <x v="0"/>
    <x v="0"/>
    <x v="2"/>
    <x v="2"/>
    <x v="336"/>
    <x v="0"/>
    <x v="0"/>
    <s v="Tesseramento"/>
    <x v="1"/>
    <x v="5"/>
    <x v="0"/>
    <m/>
  </r>
  <r>
    <n v="232799"/>
    <x v="0"/>
    <x v="0"/>
    <x v="0"/>
    <x v="2"/>
    <x v="2"/>
    <x v="336"/>
    <x v="0"/>
    <x v="0"/>
    <s v="Tesseramento"/>
    <x v="1"/>
    <x v="0"/>
    <x v="0"/>
    <m/>
  </r>
  <r>
    <n v="87242"/>
    <x v="0"/>
    <x v="0"/>
    <x v="0"/>
    <x v="0"/>
    <x v="2"/>
    <x v="336"/>
    <x v="0"/>
    <x v="0"/>
    <s v="Tesseramento"/>
    <x v="1"/>
    <x v="3"/>
    <x v="0"/>
    <m/>
  </r>
  <r>
    <n v="178620"/>
    <x v="0"/>
    <x v="0"/>
    <x v="0"/>
    <x v="0"/>
    <x v="2"/>
    <x v="336"/>
    <x v="0"/>
    <x v="1"/>
    <s v="Tesseramento"/>
    <x v="1"/>
    <x v="3"/>
    <x v="0"/>
    <m/>
  </r>
  <r>
    <n v="80847"/>
    <x v="0"/>
    <x v="0"/>
    <x v="0"/>
    <x v="0"/>
    <x v="2"/>
    <x v="336"/>
    <x v="0"/>
    <x v="0"/>
    <s v="Tesseramento"/>
    <x v="1"/>
    <x v="3"/>
    <x v="0"/>
    <m/>
  </r>
  <r>
    <n v="209174"/>
    <x v="0"/>
    <x v="0"/>
    <x v="0"/>
    <x v="0"/>
    <x v="1"/>
    <x v="1"/>
    <x v="0"/>
    <x v="0"/>
    <s v="Tesseramento"/>
    <x v="0"/>
    <x v="4"/>
    <x v="0"/>
    <m/>
  </r>
  <r>
    <n v="226230"/>
    <x v="0"/>
    <x v="0"/>
    <x v="0"/>
    <x v="0"/>
    <x v="1"/>
    <x v="1"/>
    <x v="0"/>
    <x v="0"/>
    <s v="Tesseramento"/>
    <x v="0"/>
    <x v="4"/>
    <x v="0"/>
    <m/>
  </r>
  <r>
    <n v="135397"/>
    <x v="0"/>
    <x v="0"/>
    <x v="0"/>
    <x v="0"/>
    <x v="15"/>
    <x v="104"/>
    <x v="0"/>
    <x v="0"/>
    <s v="Tesseramento"/>
    <x v="1"/>
    <x v="0"/>
    <x v="0"/>
    <m/>
  </r>
  <r>
    <n v="209066"/>
    <x v="0"/>
    <x v="0"/>
    <x v="0"/>
    <x v="0"/>
    <x v="7"/>
    <x v="9"/>
    <x v="0"/>
    <x v="0"/>
    <s v="Tesseramento"/>
    <x v="0"/>
    <x v="1"/>
    <x v="0"/>
    <m/>
  </r>
  <r>
    <n v="233501"/>
    <x v="0"/>
    <x v="0"/>
    <x v="1"/>
    <x v="0"/>
    <x v="7"/>
    <x v="9"/>
    <x v="0"/>
    <x v="0"/>
    <s v="Tesseramento"/>
    <x v="0"/>
    <x v="0"/>
    <x v="0"/>
    <m/>
  </r>
  <r>
    <n v="161735"/>
    <x v="0"/>
    <x v="0"/>
    <x v="0"/>
    <x v="0"/>
    <x v="7"/>
    <x v="9"/>
    <x v="0"/>
    <x v="0"/>
    <s v="Tesseramento"/>
    <x v="0"/>
    <x v="0"/>
    <x v="0"/>
    <m/>
  </r>
  <r>
    <n v="138358"/>
    <x v="0"/>
    <x v="0"/>
    <x v="0"/>
    <x v="0"/>
    <x v="7"/>
    <x v="9"/>
    <x v="0"/>
    <x v="0"/>
    <s v="Tesseramento"/>
    <x v="0"/>
    <x v="0"/>
    <x v="0"/>
    <m/>
  </r>
  <r>
    <n v="138360"/>
    <x v="0"/>
    <x v="0"/>
    <x v="0"/>
    <x v="1"/>
    <x v="7"/>
    <x v="9"/>
    <x v="0"/>
    <x v="0"/>
    <s v="Tesseramento"/>
    <x v="0"/>
    <x v="0"/>
    <x v="0"/>
    <m/>
  </r>
  <r>
    <n v="221191"/>
    <x v="1"/>
    <x v="0"/>
    <x v="0"/>
    <x v="0"/>
    <x v="7"/>
    <x v="9"/>
    <x v="0"/>
    <x v="0"/>
    <s v="Tesseramento"/>
    <x v="0"/>
    <x v="6"/>
    <x v="0"/>
    <m/>
  </r>
  <r>
    <n v="221192"/>
    <x v="0"/>
    <x v="0"/>
    <x v="0"/>
    <x v="1"/>
    <x v="7"/>
    <x v="9"/>
    <x v="0"/>
    <x v="0"/>
    <s v="Tesseramento"/>
    <x v="0"/>
    <x v="0"/>
    <x v="0"/>
    <m/>
  </r>
  <r>
    <n v="111146"/>
    <x v="0"/>
    <x v="0"/>
    <x v="0"/>
    <x v="0"/>
    <x v="7"/>
    <x v="9"/>
    <x v="0"/>
    <x v="0"/>
    <s v="Tesseramento"/>
    <x v="0"/>
    <x v="1"/>
    <x v="0"/>
    <m/>
  </r>
  <r>
    <n v="187177"/>
    <x v="1"/>
    <x v="0"/>
    <x v="0"/>
    <x v="0"/>
    <x v="15"/>
    <x v="104"/>
    <x v="0"/>
    <x v="0"/>
    <s v="Tesseramento"/>
    <x v="1"/>
    <x v="5"/>
    <x v="0"/>
    <s v="B"/>
  </r>
  <r>
    <n v="221727"/>
    <x v="0"/>
    <x v="0"/>
    <x v="0"/>
    <x v="0"/>
    <x v="7"/>
    <x v="9"/>
    <x v="0"/>
    <x v="1"/>
    <s v="Tesseramento"/>
    <x v="0"/>
    <x v="3"/>
    <x v="0"/>
    <m/>
  </r>
  <r>
    <n v="177272"/>
    <x v="0"/>
    <x v="0"/>
    <x v="0"/>
    <x v="0"/>
    <x v="7"/>
    <x v="9"/>
    <x v="0"/>
    <x v="0"/>
    <s v="Tesseramento"/>
    <x v="0"/>
    <x v="3"/>
    <x v="0"/>
    <m/>
  </r>
  <r>
    <n v="163686"/>
    <x v="0"/>
    <x v="0"/>
    <x v="0"/>
    <x v="0"/>
    <x v="4"/>
    <x v="335"/>
    <x v="0"/>
    <x v="1"/>
    <s v="Tesseramento"/>
    <x v="0"/>
    <x v="4"/>
    <x v="0"/>
    <m/>
  </r>
  <r>
    <n v="67929"/>
    <x v="0"/>
    <x v="0"/>
    <x v="0"/>
    <x v="0"/>
    <x v="4"/>
    <x v="335"/>
    <x v="0"/>
    <x v="0"/>
    <s v="Tesseramento"/>
    <x v="0"/>
    <x v="4"/>
    <x v="0"/>
    <m/>
  </r>
  <r>
    <n v="56621"/>
    <x v="0"/>
    <x v="0"/>
    <x v="0"/>
    <x v="0"/>
    <x v="4"/>
    <x v="335"/>
    <x v="0"/>
    <x v="1"/>
    <s v="Tesseramento"/>
    <x v="0"/>
    <x v="4"/>
    <x v="0"/>
    <m/>
  </r>
  <r>
    <n v="233864"/>
    <x v="0"/>
    <x v="0"/>
    <x v="1"/>
    <x v="2"/>
    <x v="8"/>
    <x v="237"/>
    <x v="0"/>
    <x v="1"/>
    <s v="Tesseramento"/>
    <x v="1"/>
    <x v="0"/>
    <x v="0"/>
    <m/>
  </r>
  <r>
    <n v="9156"/>
    <x v="0"/>
    <x v="0"/>
    <x v="2"/>
    <x v="0"/>
    <x v="8"/>
    <x v="112"/>
    <x v="0"/>
    <x v="1"/>
    <s v="Tesseramento"/>
    <x v="1"/>
    <x v="4"/>
    <x v="0"/>
    <m/>
  </r>
  <r>
    <n v="226053"/>
    <x v="0"/>
    <x v="0"/>
    <x v="0"/>
    <x v="0"/>
    <x v="1"/>
    <x v="201"/>
    <x v="0"/>
    <x v="0"/>
    <s v="Tesseramento"/>
    <x v="0"/>
    <x v="3"/>
    <x v="0"/>
    <m/>
  </r>
  <r>
    <n v="221209"/>
    <x v="0"/>
    <x v="0"/>
    <x v="0"/>
    <x v="0"/>
    <x v="1"/>
    <x v="201"/>
    <x v="0"/>
    <x v="0"/>
    <s v="Tesseramento"/>
    <x v="0"/>
    <x v="4"/>
    <x v="0"/>
    <m/>
  </r>
  <r>
    <n v="56685"/>
    <x v="0"/>
    <x v="0"/>
    <x v="0"/>
    <x v="0"/>
    <x v="2"/>
    <x v="139"/>
    <x v="0"/>
    <x v="0"/>
    <s v="Tesseramento"/>
    <x v="1"/>
    <x v="4"/>
    <x v="0"/>
    <m/>
  </r>
  <r>
    <n v="9747"/>
    <x v="0"/>
    <x v="0"/>
    <x v="0"/>
    <x v="0"/>
    <x v="2"/>
    <x v="139"/>
    <x v="0"/>
    <x v="0"/>
    <s v="Tesseramento"/>
    <x v="1"/>
    <x v="0"/>
    <x v="0"/>
    <m/>
  </r>
  <r>
    <n v="132194"/>
    <x v="0"/>
    <x v="0"/>
    <x v="2"/>
    <x v="1"/>
    <x v="8"/>
    <x v="237"/>
    <x v="0"/>
    <x v="0"/>
    <s v="Tesseramento"/>
    <x v="1"/>
    <x v="0"/>
    <x v="0"/>
    <m/>
  </r>
  <r>
    <n v="233863"/>
    <x v="0"/>
    <x v="0"/>
    <x v="1"/>
    <x v="2"/>
    <x v="8"/>
    <x v="237"/>
    <x v="0"/>
    <x v="0"/>
    <s v="Tesseramento"/>
    <x v="1"/>
    <x v="3"/>
    <x v="0"/>
    <m/>
  </r>
  <r>
    <n v="234562"/>
    <x v="1"/>
    <x v="0"/>
    <x v="1"/>
    <x v="1"/>
    <x v="2"/>
    <x v="139"/>
    <x v="0"/>
    <x v="0"/>
    <s v="Tesseramento"/>
    <x v="1"/>
    <x v="5"/>
    <x v="0"/>
    <m/>
  </r>
  <r>
    <n v="234558"/>
    <x v="0"/>
    <x v="0"/>
    <x v="1"/>
    <x v="1"/>
    <x v="2"/>
    <x v="139"/>
    <x v="0"/>
    <x v="0"/>
    <s v="Tesseramento"/>
    <x v="1"/>
    <x v="3"/>
    <x v="0"/>
    <m/>
  </r>
  <r>
    <n v="46508"/>
    <x v="0"/>
    <x v="0"/>
    <x v="0"/>
    <x v="0"/>
    <x v="4"/>
    <x v="149"/>
    <x v="0"/>
    <x v="0"/>
    <s v="Tesseramento"/>
    <x v="1"/>
    <x v="4"/>
    <x v="0"/>
    <m/>
  </r>
  <r>
    <n v="199683"/>
    <x v="0"/>
    <x v="0"/>
    <x v="0"/>
    <x v="0"/>
    <x v="4"/>
    <x v="149"/>
    <x v="0"/>
    <x v="0"/>
    <s v="Tesseramento"/>
    <x v="1"/>
    <x v="0"/>
    <x v="0"/>
    <m/>
  </r>
  <r>
    <n v="143411"/>
    <x v="0"/>
    <x v="0"/>
    <x v="0"/>
    <x v="0"/>
    <x v="4"/>
    <x v="149"/>
    <x v="0"/>
    <x v="0"/>
    <s v="Tesseramento"/>
    <x v="1"/>
    <x v="4"/>
    <x v="0"/>
    <m/>
  </r>
  <r>
    <n v="195440"/>
    <x v="0"/>
    <x v="0"/>
    <x v="0"/>
    <x v="0"/>
    <x v="4"/>
    <x v="149"/>
    <x v="0"/>
    <x v="0"/>
    <s v="Tesseramento"/>
    <x v="1"/>
    <x v="3"/>
    <x v="0"/>
    <m/>
  </r>
  <r>
    <n v="203918"/>
    <x v="0"/>
    <x v="0"/>
    <x v="0"/>
    <x v="0"/>
    <x v="4"/>
    <x v="149"/>
    <x v="0"/>
    <x v="0"/>
    <s v="Tesseramento"/>
    <x v="1"/>
    <x v="3"/>
    <x v="0"/>
    <m/>
  </r>
  <r>
    <n v="203917"/>
    <x v="0"/>
    <x v="0"/>
    <x v="0"/>
    <x v="1"/>
    <x v="4"/>
    <x v="149"/>
    <x v="0"/>
    <x v="1"/>
    <s v="Tesseramento"/>
    <x v="1"/>
    <x v="4"/>
    <x v="0"/>
    <m/>
  </r>
  <r>
    <n v="17639"/>
    <x v="0"/>
    <x v="0"/>
    <x v="0"/>
    <x v="0"/>
    <x v="4"/>
    <x v="149"/>
    <x v="0"/>
    <x v="0"/>
    <s v="Tesseramento"/>
    <x v="1"/>
    <x v="4"/>
    <x v="0"/>
    <m/>
  </r>
  <r>
    <n v="17648"/>
    <x v="0"/>
    <x v="0"/>
    <x v="0"/>
    <x v="0"/>
    <x v="4"/>
    <x v="149"/>
    <x v="0"/>
    <x v="1"/>
    <s v="Tesseramento"/>
    <x v="1"/>
    <x v="4"/>
    <x v="0"/>
    <m/>
  </r>
  <r>
    <n v="233647"/>
    <x v="0"/>
    <x v="1"/>
    <x v="1"/>
    <x v="1"/>
    <x v="4"/>
    <x v="149"/>
    <x v="0"/>
    <x v="1"/>
    <s v="Tesseramento"/>
    <x v="1"/>
    <x v="1"/>
    <x v="0"/>
    <m/>
  </r>
  <r>
    <n v="94122"/>
    <x v="0"/>
    <x v="0"/>
    <x v="0"/>
    <x v="0"/>
    <x v="4"/>
    <x v="149"/>
    <x v="0"/>
    <x v="0"/>
    <s v="Tesseramento"/>
    <x v="1"/>
    <x v="4"/>
    <x v="0"/>
    <m/>
  </r>
  <r>
    <n v="161620"/>
    <x v="0"/>
    <x v="1"/>
    <x v="0"/>
    <x v="0"/>
    <x v="4"/>
    <x v="149"/>
    <x v="0"/>
    <x v="0"/>
    <s v="Tesseramento"/>
    <x v="1"/>
    <x v="0"/>
    <x v="0"/>
    <m/>
  </r>
  <r>
    <n v="161621"/>
    <x v="0"/>
    <x v="1"/>
    <x v="0"/>
    <x v="1"/>
    <x v="4"/>
    <x v="149"/>
    <x v="0"/>
    <x v="1"/>
    <s v="Tesseramento"/>
    <x v="1"/>
    <x v="0"/>
    <x v="0"/>
    <m/>
  </r>
  <r>
    <n v="96911"/>
    <x v="0"/>
    <x v="0"/>
    <x v="0"/>
    <x v="0"/>
    <x v="4"/>
    <x v="149"/>
    <x v="0"/>
    <x v="0"/>
    <s v="Tesseramento"/>
    <x v="1"/>
    <x v="3"/>
    <x v="0"/>
    <m/>
  </r>
  <r>
    <n v="58797"/>
    <x v="0"/>
    <x v="0"/>
    <x v="0"/>
    <x v="0"/>
    <x v="4"/>
    <x v="149"/>
    <x v="0"/>
    <x v="1"/>
    <s v="Tesseramento"/>
    <x v="1"/>
    <x v="4"/>
    <x v="0"/>
    <m/>
  </r>
  <r>
    <n v="92266"/>
    <x v="0"/>
    <x v="0"/>
    <x v="0"/>
    <x v="0"/>
    <x v="8"/>
    <x v="237"/>
    <x v="0"/>
    <x v="1"/>
    <s v="Tesseramento"/>
    <x v="1"/>
    <x v="0"/>
    <x v="0"/>
    <m/>
  </r>
  <r>
    <n v="7650"/>
    <x v="0"/>
    <x v="0"/>
    <x v="0"/>
    <x v="0"/>
    <x v="4"/>
    <x v="149"/>
    <x v="0"/>
    <x v="0"/>
    <s v="Tesseramento"/>
    <x v="1"/>
    <x v="3"/>
    <x v="0"/>
    <m/>
  </r>
  <r>
    <n v="73158"/>
    <x v="0"/>
    <x v="0"/>
    <x v="0"/>
    <x v="0"/>
    <x v="4"/>
    <x v="149"/>
    <x v="0"/>
    <x v="0"/>
    <s v="Tesseramento"/>
    <x v="1"/>
    <x v="1"/>
    <x v="0"/>
    <m/>
  </r>
  <r>
    <n v="61070"/>
    <x v="0"/>
    <x v="0"/>
    <x v="0"/>
    <x v="0"/>
    <x v="4"/>
    <x v="149"/>
    <x v="0"/>
    <x v="1"/>
    <s v="Tesseramento"/>
    <x v="1"/>
    <x v="0"/>
    <x v="0"/>
    <m/>
  </r>
  <r>
    <n v="160499"/>
    <x v="0"/>
    <x v="0"/>
    <x v="0"/>
    <x v="0"/>
    <x v="4"/>
    <x v="149"/>
    <x v="0"/>
    <x v="0"/>
    <s v="Tesseramento"/>
    <x v="1"/>
    <x v="4"/>
    <x v="0"/>
    <m/>
  </r>
  <r>
    <n v="117723"/>
    <x v="0"/>
    <x v="0"/>
    <x v="0"/>
    <x v="2"/>
    <x v="11"/>
    <x v="244"/>
    <x v="0"/>
    <x v="0"/>
    <s v="Tesseramento"/>
    <x v="0"/>
    <x v="0"/>
    <x v="0"/>
    <m/>
  </r>
  <r>
    <n v="40118"/>
    <x v="0"/>
    <x v="0"/>
    <x v="0"/>
    <x v="1"/>
    <x v="11"/>
    <x v="244"/>
    <x v="0"/>
    <x v="0"/>
    <s v="Tesseramento"/>
    <x v="0"/>
    <x v="3"/>
    <x v="0"/>
    <m/>
  </r>
  <r>
    <n v="30944"/>
    <x v="0"/>
    <x v="0"/>
    <x v="0"/>
    <x v="0"/>
    <x v="11"/>
    <x v="244"/>
    <x v="0"/>
    <x v="1"/>
    <s v="Tesseramento"/>
    <x v="0"/>
    <x v="3"/>
    <x v="0"/>
    <m/>
  </r>
  <r>
    <n v="75744"/>
    <x v="0"/>
    <x v="0"/>
    <x v="0"/>
    <x v="0"/>
    <x v="11"/>
    <x v="244"/>
    <x v="0"/>
    <x v="0"/>
    <s v="Tesseramento"/>
    <x v="0"/>
    <x v="0"/>
    <x v="0"/>
    <m/>
  </r>
  <r>
    <n v="131024"/>
    <x v="0"/>
    <x v="0"/>
    <x v="0"/>
    <x v="0"/>
    <x v="11"/>
    <x v="244"/>
    <x v="0"/>
    <x v="0"/>
    <s v="Tesseramento"/>
    <x v="0"/>
    <x v="0"/>
    <x v="0"/>
    <m/>
  </r>
  <r>
    <n v="46351"/>
    <x v="0"/>
    <x v="0"/>
    <x v="0"/>
    <x v="0"/>
    <x v="11"/>
    <x v="244"/>
    <x v="0"/>
    <x v="0"/>
    <s v="Tesseramento"/>
    <x v="0"/>
    <x v="0"/>
    <x v="0"/>
    <m/>
  </r>
  <r>
    <n v="28867"/>
    <x v="0"/>
    <x v="0"/>
    <x v="0"/>
    <x v="0"/>
    <x v="11"/>
    <x v="244"/>
    <x v="0"/>
    <x v="1"/>
    <s v="Tesseramento"/>
    <x v="0"/>
    <x v="4"/>
    <x v="0"/>
    <m/>
  </r>
  <r>
    <n v="111975"/>
    <x v="0"/>
    <x v="0"/>
    <x v="0"/>
    <x v="0"/>
    <x v="11"/>
    <x v="244"/>
    <x v="0"/>
    <x v="0"/>
    <s v="Tesseramento"/>
    <x v="0"/>
    <x v="4"/>
    <x v="0"/>
    <m/>
  </r>
  <r>
    <n v="168273"/>
    <x v="0"/>
    <x v="0"/>
    <x v="0"/>
    <x v="0"/>
    <x v="11"/>
    <x v="244"/>
    <x v="0"/>
    <x v="0"/>
    <s v="Tesseramento"/>
    <x v="0"/>
    <x v="1"/>
    <x v="0"/>
    <m/>
  </r>
  <r>
    <n v="233645"/>
    <x v="1"/>
    <x v="1"/>
    <x v="1"/>
    <x v="2"/>
    <x v="4"/>
    <x v="149"/>
    <x v="0"/>
    <x v="0"/>
    <s v="Tesseramento"/>
    <x v="1"/>
    <x v="2"/>
    <x v="0"/>
    <m/>
  </r>
  <r>
    <n v="49664"/>
    <x v="0"/>
    <x v="0"/>
    <x v="0"/>
    <x v="0"/>
    <x v="4"/>
    <x v="149"/>
    <x v="0"/>
    <x v="1"/>
    <s v="Tesseramento"/>
    <x v="1"/>
    <x v="4"/>
    <x v="0"/>
    <m/>
  </r>
  <r>
    <n v="7757"/>
    <x v="0"/>
    <x v="0"/>
    <x v="0"/>
    <x v="0"/>
    <x v="4"/>
    <x v="149"/>
    <x v="0"/>
    <x v="0"/>
    <s v="Tesseramento"/>
    <x v="1"/>
    <x v="4"/>
    <x v="0"/>
    <m/>
  </r>
  <r>
    <n v="101200"/>
    <x v="0"/>
    <x v="0"/>
    <x v="0"/>
    <x v="0"/>
    <x v="4"/>
    <x v="149"/>
    <x v="0"/>
    <x v="0"/>
    <s v="Tesseramento"/>
    <x v="1"/>
    <x v="0"/>
    <x v="0"/>
    <m/>
  </r>
  <r>
    <n v="233755"/>
    <x v="0"/>
    <x v="0"/>
    <x v="1"/>
    <x v="3"/>
    <x v="11"/>
    <x v="244"/>
    <x v="0"/>
    <x v="0"/>
    <s v="Tesseramento"/>
    <x v="0"/>
    <x v="1"/>
    <x v="0"/>
    <m/>
  </r>
  <r>
    <n v="12865"/>
    <x v="0"/>
    <x v="0"/>
    <x v="0"/>
    <x v="0"/>
    <x v="4"/>
    <x v="149"/>
    <x v="0"/>
    <x v="1"/>
    <s v="Tesseramento"/>
    <x v="1"/>
    <x v="4"/>
    <x v="0"/>
    <m/>
  </r>
  <r>
    <n v="16718"/>
    <x v="0"/>
    <x v="0"/>
    <x v="0"/>
    <x v="0"/>
    <x v="4"/>
    <x v="149"/>
    <x v="0"/>
    <x v="0"/>
    <s v="Tesseramento"/>
    <x v="1"/>
    <x v="4"/>
    <x v="0"/>
    <m/>
  </r>
  <r>
    <n v="139988"/>
    <x v="0"/>
    <x v="0"/>
    <x v="0"/>
    <x v="0"/>
    <x v="4"/>
    <x v="149"/>
    <x v="0"/>
    <x v="1"/>
    <s v="Tesseramento"/>
    <x v="1"/>
    <x v="4"/>
    <x v="0"/>
    <m/>
  </r>
  <r>
    <n v="139983"/>
    <x v="0"/>
    <x v="0"/>
    <x v="0"/>
    <x v="0"/>
    <x v="4"/>
    <x v="149"/>
    <x v="0"/>
    <x v="0"/>
    <s v="Tesseramento"/>
    <x v="1"/>
    <x v="4"/>
    <x v="0"/>
    <m/>
  </r>
  <r>
    <n v="8325"/>
    <x v="0"/>
    <x v="0"/>
    <x v="0"/>
    <x v="0"/>
    <x v="4"/>
    <x v="149"/>
    <x v="0"/>
    <x v="1"/>
    <s v="Tesseramento"/>
    <x v="1"/>
    <x v="3"/>
    <x v="0"/>
    <m/>
  </r>
  <r>
    <n v="8270"/>
    <x v="0"/>
    <x v="0"/>
    <x v="0"/>
    <x v="0"/>
    <x v="4"/>
    <x v="149"/>
    <x v="0"/>
    <x v="0"/>
    <s v="Tesseramento"/>
    <x v="1"/>
    <x v="0"/>
    <x v="0"/>
    <m/>
  </r>
  <r>
    <n v="96906"/>
    <x v="0"/>
    <x v="0"/>
    <x v="0"/>
    <x v="0"/>
    <x v="4"/>
    <x v="149"/>
    <x v="0"/>
    <x v="0"/>
    <s v="Tesseramento"/>
    <x v="1"/>
    <x v="3"/>
    <x v="0"/>
    <m/>
  </r>
  <r>
    <n v="96926"/>
    <x v="0"/>
    <x v="0"/>
    <x v="0"/>
    <x v="0"/>
    <x v="4"/>
    <x v="149"/>
    <x v="0"/>
    <x v="1"/>
    <s v="Tesseramento"/>
    <x v="1"/>
    <x v="3"/>
    <x v="0"/>
    <m/>
  </r>
  <r>
    <n v="233122"/>
    <x v="1"/>
    <x v="1"/>
    <x v="0"/>
    <x v="1"/>
    <x v="4"/>
    <x v="149"/>
    <x v="0"/>
    <x v="1"/>
    <s v="Tesseramento"/>
    <x v="1"/>
    <x v="2"/>
    <x v="0"/>
    <m/>
  </r>
  <r>
    <n v="25147"/>
    <x v="0"/>
    <x v="0"/>
    <x v="0"/>
    <x v="0"/>
    <x v="4"/>
    <x v="149"/>
    <x v="0"/>
    <x v="0"/>
    <s v="Tesseramento"/>
    <x v="1"/>
    <x v="4"/>
    <x v="0"/>
    <m/>
  </r>
  <r>
    <n v="84320"/>
    <x v="0"/>
    <x v="0"/>
    <x v="0"/>
    <x v="0"/>
    <x v="4"/>
    <x v="149"/>
    <x v="0"/>
    <x v="1"/>
    <s v="Tesseramento"/>
    <x v="1"/>
    <x v="3"/>
    <x v="0"/>
    <m/>
  </r>
  <r>
    <n v="62119"/>
    <x v="0"/>
    <x v="0"/>
    <x v="0"/>
    <x v="0"/>
    <x v="4"/>
    <x v="149"/>
    <x v="0"/>
    <x v="0"/>
    <s v="Tesseramento"/>
    <x v="1"/>
    <x v="4"/>
    <x v="0"/>
    <m/>
  </r>
  <r>
    <n v="36870"/>
    <x v="0"/>
    <x v="0"/>
    <x v="0"/>
    <x v="0"/>
    <x v="4"/>
    <x v="149"/>
    <x v="0"/>
    <x v="1"/>
    <s v="Tesseramento"/>
    <x v="1"/>
    <x v="4"/>
    <x v="0"/>
    <m/>
  </r>
  <r>
    <n v="157252"/>
    <x v="0"/>
    <x v="0"/>
    <x v="0"/>
    <x v="0"/>
    <x v="4"/>
    <x v="149"/>
    <x v="0"/>
    <x v="0"/>
    <s v="Tesseramento"/>
    <x v="1"/>
    <x v="4"/>
    <x v="0"/>
    <m/>
  </r>
  <r>
    <n v="201420"/>
    <x v="0"/>
    <x v="0"/>
    <x v="0"/>
    <x v="1"/>
    <x v="4"/>
    <x v="149"/>
    <x v="0"/>
    <x v="1"/>
    <s v="Tesseramento"/>
    <x v="1"/>
    <x v="4"/>
    <x v="0"/>
    <m/>
  </r>
  <r>
    <n v="213041"/>
    <x v="0"/>
    <x v="0"/>
    <x v="0"/>
    <x v="1"/>
    <x v="4"/>
    <x v="149"/>
    <x v="0"/>
    <x v="0"/>
    <s v="Tesseramento"/>
    <x v="1"/>
    <x v="0"/>
    <x v="0"/>
    <m/>
  </r>
  <r>
    <n v="154492"/>
    <x v="0"/>
    <x v="0"/>
    <x v="0"/>
    <x v="0"/>
    <x v="4"/>
    <x v="149"/>
    <x v="0"/>
    <x v="1"/>
    <s v="Tesseramento"/>
    <x v="1"/>
    <x v="3"/>
    <x v="0"/>
    <m/>
  </r>
  <r>
    <n v="230216"/>
    <x v="0"/>
    <x v="1"/>
    <x v="0"/>
    <x v="1"/>
    <x v="4"/>
    <x v="149"/>
    <x v="0"/>
    <x v="0"/>
    <s v="Tesseramento"/>
    <x v="1"/>
    <x v="0"/>
    <x v="0"/>
    <m/>
  </r>
  <r>
    <n v="230215"/>
    <x v="0"/>
    <x v="1"/>
    <x v="0"/>
    <x v="1"/>
    <x v="4"/>
    <x v="149"/>
    <x v="0"/>
    <x v="1"/>
    <s v="Tesseramento"/>
    <x v="1"/>
    <x v="3"/>
    <x v="0"/>
    <m/>
  </r>
  <r>
    <n v="176173"/>
    <x v="0"/>
    <x v="0"/>
    <x v="0"/>
    <x v="0"/>
    <x v="4"/>
    <x v="149"/>
    <x v="0"/>
    <x v="1"/>
    <s v="Tesseramento"/>
    <x v="1"/>
    <x v="3"/>
    <x v="0"/>
    <m/>
  </r>
  <r>
    <n v="176172"/>
    <x v="0"/>
    <x v="0"/>
    <x v="0"/>
    <x v="0"/>
    <x v="4"/>
    <x v="149"/>
    <x v="0"/>
    <x v="0"/>
    <s v="Tesseramento"/>
    <x v="1"/>
    <x v="3"/>
    <x v="0"/>
    <m/>
  </r>
  <r>
    <n v="61092"/>
    <x v="0"/>
    <x v="0"/>
    <x v="0"/>
    <x v="0"/>
    <x v="4"/>
    <x v="149"/>
    <x v="0"/>
    <x v="0"/>
    <s v="Tesseramento"/>
    <x v="1"/>
    <x v="0"/>
    <x v="0"/>
    <m/>
  </r>
  <r>
    <n v="89506"/>
    <x v="0"/>
    <x v="0"/>
    <x v="0"/>
    <x v="0"/>
    <x v="4"/>
    <x v="149"/>
    <x v="0"/>
    <x v="0"/>
    <s v="Tesseramento"/>
    <x v="1"/>
    <x v="0"/>
    <x v="0"/>
    <m/>
  </r>
  <r>
    <n v="12554"/>
    <x v="0"/>
    <x v="0"/>
    <x v="0"/>
    <x v="0"/>
    <x v="4"/>
    <x v="149"/>
    <x v="0"/>
    <x v="0"/>
    <s v="Tesseramento"/>
    <x v="1"/>
    <x v="4"/>
    <x v="0"/>
    <m/>
  </r>
  <r>
    <n v="12558"/>
    <x v="0"/>
    <x v="0"/>
    <x v="0"/>
    <x v="0"/>
    <x v="4"/>
    <x v="149"/>
    <x v="0"/>
    <x v="1"/>
    <s v="Tesseramento"/>
    <x v="1"/>
    <x v="4"/>
    <x v="0"/>
    <m/>
  </r>
  <r>
    <n v="94117"/>
    <x v="0"/>
    <x v="0"/>
    <x v="0"/>
    <x v="1"/>
    <x v="4"/>
    <x v="149"/>
    <x v="0"/>
    <x v="1"/>
    <s v="Tesseramento"/>
    <x v="1"/>
    <x v="4"/>
    <x v="0"/>
    <m/>
  </r>
  <r>
    <n v="139976"/>
    <x v="0"/>
    <x v="0"/>
    <x v="2"/>
    <x v="4"/>
    <x v="4"/>
    <x v="149"/>
    <x v="0"/>
    <x v="1"/>
    <s v="Tesseramento"/>
    <x v="1"/>
    <x v="4"/>
    <x v="0"/>
    <m/>
  </r>
  <r>
    <n v="213040"/>
    <x v="0"/>
    <x v="0"/>
    <x v="0"/>
    <x v="1"/>
    <x v="4"/>
    <x v="149"/>
    <x v="0"/>
    <x v="0"/>
    <s v="Tesseramento"/>
    <x v="1"/>
    <x v="0"/>
    <x v="0"/>
    <m/>
  </r>
  <r>
    <n v="136021"/>
    <x v="0"/>
    <x v="0"/>
    <x v="0"/>
    <x v="0"/>
    <x v="4"/>
    <x v="149"/>
    <x v="0"/>
    <x v="1"/>
    <s v="Tesseramento"/>
    <x v="1"/>
    <x v="4"/>
    <x v="0"/>
    <m/>
  </r>
  <r>
    <n v="136022"/>
    <x v="0"/>
    <x v="0"/>
    <x v="0"/>
    <x v="0"/>
    <x v="4"/>
    <x v="149"/>
    <x v="0"/>
    <x v="0"/>
    <s v="Tesseramento"/>
    <x v="1"/>
    <x v="4"/>
    <x v="0"/>
    <m/>
  </r>
  <r>
    <n v="109627"/>
    <x v="0"/>
    <x v="0"/>
    <x v="0"/>
    <x v="0"/>
    <x v="4"/>
    <x v="149"/>
    <x v="0"/>
    <x v="1"/>
    <s v="Tesseramento"/>
    <x v="1"/>
    <x v="3"/>
    <x v="0"/>
    <m/>
  </r>
  <r>
    <n v="117701"/>
    <x v="0"/>
    <x v="0"/>
    <x v="0"/>
    <x v="0"/>
    <x v="4"/>
    <x v="149"/>
    <x v="0"/>
    <x v="0"/>
    <s v="Tesseramento"/>
    <x v="1"/>
    <x v="3"/>
    <x v="0"/>
    <m/>
  </r>
  <r>
    <n v="205164"/>
    <x v="0"/>
    <x v="0"/>
    <x v="0"/>
    <x v="0"/>
    <x v="4"/>
    <x v="149"/>
    <x v="0"/>
    <x v="0"/>
    <s v="Tesseramento"/>
    <x v="1"/>
    <x v="3"/>
    <x v="0"/>
    <m/>
  </r>
  <r>
    <n v="89505"/>
    <x v="0"/>
    <x v="0"/>
    <x v="0"/>
    <x v="0"/>
    <x v="4"/>
    <x v="149"/>
    <x v="0"/>
    <x v="0"/>
    <s v="Tesseramento"/>
    <x v="1"/>
    <x v="3"/>
    <x v="0"/>
    <m/>
  </r>
  <r>
    <n v="213127"/>
    <x v="0"/>
    <x v="1"/>
    <x v="0"/>
    <x v="2"/>
    <x v="4"/>
    <x v="149"/>
    <x v="0"/>
    <x v="0"/>
    <s v="Tesseramento"/>
    <x v="1"/>
    <x v="1"/>
    <x v="0"/>
    <m/>
  </r>
  <r>
    <n v="109639"/>
    <x v="0"/>
    <x v="0"/>
    <x v="0"/>
    <x v="0"/>
    <x v="4"/>
    <x v="149"/>
    <x v="0"/>
    <x v="1"/>
    <s v="Tesseramento"/>
    <x v="1"/>
    <x v="4"/>
    <x v="0"/>
    <m/>
  </r>
  <r>
    <n v="94128"/>
    <x v="0"/>
    <x v="0"/>
    <x v="0"/>
    <x v="0"/>
    <x v="4"/>
    <x v="149"/>
    <x v="0"/>
    <x v="0"/>
    <s v="Tesseramento"/>
    <x v="1"/>
    <x v="4"/>
    <x v="0"/>
    <m/>
  </r>
  <r>
    <n v="16687"/>
    <x v="0"/>
    <x v="0"/>
    <x v="0"/>
    <x v="0"/>
    <x v="4"/>
    <x v="149"/>
    <x v="0"/>
    <x v="0"/>
    <s v="Tesseramento"/>
    <x v="1"/>
    <x v="4"/>
    <x v="0"/>
    <m/>
  </r>
  <r>
    <n v="16688"/>
    <x v="0"/>
    <x v="0"/>
    <x v="0"/>
    <x v="0"/>
    <x v="4"/>
    <x v="149"/>
    <x v="0"/>
    <x v="1"/>
    <s v="Tesseramento"/>
    <x v="1"/>
    <x v="4"/>
    <x v="0"/>
    <m/>
  </r>
  <r>
    <n v="27894"/>
    <x v="0"/>
    <x v="0"/>
    <x v="0"/>
    <x v="0"/>
    <x v="4"/>
    <x v="149"/>
    <x v="0"/>
    <x v="0"/>
    <s v="Tesseramento"/>
    <x v="1"/>
    <x v="4"/>
    <x v="0"/>
    <m/>
  </r>
  <r>
    <n v="61083"/>
    <x v="0"/>
    <x v="0"/>
    <x v="0"/>
    <x v="0"/>
    <x v="4"/>
    <x v="149"/>
    <x v="0"/>
    <x v="0"/>
    <s v="Tesseramento"/>
    <x v="1"/>
    <x v="4"/>
    <x v="0"/>
    <m/>
  </r>
  <r>
    <n v="101214"/>
    <x v="0"/>
    <x v="0"/>
    <x v="0"/>
    <x v="0"/>
    <x v="4"/>
    <x v="149"/>
    <x v="0"/>
    <x v="1"/>
    <s v="Tesseramento"/>
    <x v="1"/>
    <x v="4"/>
    <x v="0"/>
    <m/>
  </r>
  <r>
    <n v="101210"/>
    <x v="0"/>
    <x v="0"/>
    <x v="0"/>
    <x v="0"/>
    <x v="4"/>
    <x v="149"/>
    <x v="0"/>
    <x v="0"/>
    <s v="Tesseramento"/>
    <x v="1"/>
    <x v="4"/>
    <x v="0"/>
    <m/>
  </r>
  <r>
    <n v="27887"/>
    <x v="0"/>
    <x v="0"/>
    <x v="0"/>
    <x v="0"/>
    <x v="4"/>
    <x v="149"/>
    <x v="0"/>
    <x v="1"/>
    <s v="Tesseramento"/>
    <x v="1"/>
    <x v="4"/>
    <x v="0"/>
    <m/>
  </r>
  <r>
    <n v="83674"/>
    <x v="0"/>
    <x v="0"/>
    <x v="0"/>
    <x v="0"/>
    <x v="4"/>
    <x v="149"/>
    <x v="0"/>
    <x v="0"/>
    <s v="Tesseramento"/>
    <x v="1"/>
    <x v="4"/>
    <x v="0"/>
    <m/>
  </r>
  <r>
    <n v="218422"/>
    <x v="0"/>
    <x v="0"/>
    <x v="0"/>
    <x v="2"/>
    <x v="4"/>
    <x v="149"/>
    <x v="0"/>
    <x v="0"/>
    <s v="Tesseramento"/>
    <x v="1"/>
    <x v="3"/>
    <x v="0"/>
    <m/>
  </r>
  <r>
    <n v="218421"/>
    <x v="0"/>
    <x v="0"/>
    <x v="0"/>
    <x v="2"/>
    <x v="4"/>
    <x v="149"/>
    <x v="0"/>
    <x v="1"/>
    <s v="Tesseramento"/>
    <x v="1"/>
    <x v="3"/>
    <x v="0"/>
    <m/>
  </r>
  <r>
    <n v="233626"/>
    <x v="0"/>
    <x v="1"/>
    <x v="1"/>
    <x v="1"/>
    <x v="3"/>
    <x v="85"/>
    <x v="0"/>
    <x v="0"/>
    <s v="Tesseramento"/>
    <x v="1"/>
    <x v="0"/>
    <x v="0"/>
    <m/>
  </r>
  <r>
    <n v="225197"/>
    <x v="1"/>
    <x v="0"/>
    <x v="0"/>
    <x v="0"/>
    <x v="1"/>
    <x v="108"/>
    <x v="0"/>
    <x v="0"/>
    <s v="Tesseramento"/>
    <x v="0"/>
    <x v="2"/>
    <x v="0"/>
    <m/>
  </r>
  <r>
    <n v="232704"/>
    <x v="1"/>
    <x v="0"/>
    <x v="0"/>
    <x v="0"/>
    <x v="1"/>
    <x v="108"/>
    <x v="0"/>
    <x v="1"/>
    <s v="Tesseramento"/>
    <x v="0"/>
    <x v="6"/>
    <x v="0"/>
    <m/>
  </r>
  <r>
    <n v="204792"/>
    <x v="0"/>
    <x v="0"/>
    <x v="0"/>
    <x v="0"/>
    <x v="4"/>
    <x v="47"/>
    <x v="0"/>
    <x v="0"/>
    <s v="Tesseramento"/>
    <x v="0"/>
    <x v="3"/>
    <x v="0"/>
    <m/>
  </r>
  <r>
    <n v="226162"/>
    <x v="0"/>
    <x v="0"/>
    <x v="0"/>
    <x v="0"/>
    <x v="1"/>
    <x v="108"/>
    <x v="0"/>
    <x v="0"/>
    <s v="Tesseramento"/>
    <x v="0"/>
    <x v="1"/>
    <x v="0"/>
    <m/>
  </r>
  <r>
    <n v="229944"/>
    <x v="0"/>
    <x v="0"/>
    <x v="0"/>
    <x v="0"/>
    <x v="1"/>
    <x v="108"/>
    <x v="0"/>
    <x v="0"/>
    <s v="Tesseramento"/>
    <x v="0"/>
    <x v="1"/>
    <x v="0"/>
    <m/>
  </r>
  <r>
    <n v="73977"/>
    <x v="0"/>
    <x v="0"/>
    <x v="0"/>
    <x v="0"/>
    <x v="8"/>
    <x v="92"/>
    <x v="0"/>
    <x v="0"/>
    <s v="Tesseramento"/>
    <x v="1"/>
    <x v="3"/>
    <x v="0"/>
    <m/>
  </r>
  <r>
    <n v="165967"/>
    <x v="0"/>
    <x v="0"/>
    <x v="0"/>
    <x v="0"/>
    <x v="8"/>
    <x v="92"/>
    <x v="0"/>
    <x v="0"/>
    <s v="Tesseramento"/>
    <x v="1"/>
    <x v="3"/>
    <x v="0"/>
    <m/>
  </r>
  <r>
    <n v="179493"/>
    <x v="0"/>
    <x v="0"/>
    <x v="0"/>
    <x v="0"/>
    <x v="8"/>
    <x v="92"/>
    <x v="0"/>
    <x v="0"/>
    <s v="Tesseramento"/>
    <x v="1"/>
    <x v="3"/>
    <x v="0"/>
    <m/>
  </r>
  <r>
    <n v="233773"/>
    <x v="0"/>
    <x v="0"/>
    <x v="1"/>
    <x v="1"/>
    <x v="11"/>
    <x v="244"/>
    <x v="0"/>
    <x v="0"/>
    <s v="Tesseramento"/>
    <x v="0"/>
    <x v="1"/>
    <x v="0"/>
    <m/>
  </r>
  <r>
    <n v="180936"/>
    <x v="1"/>
    <x v="0"/>
    <x v="0"/>
    <x v="0"/>
    <x v="8"/>
    <x v="105"/>
    <x v="0"/>
    <x v="0"/>
    <s v="Tesseramento"/>
    <x v="2"/>
    <x v="7"/>
    <x v="0"/>
    <s v="B"/>
  </r>
  <r>
    <n v="158303"/>
    <x v="1"/>
    <x v="0"/>
    <x v="0"/>
    <x v="0"/>
    <x v="8"/>
    <x v="105"/>
    <x v="0"/>
    <x v="1"/>
    <s v="Tesseramento"/>
    <x v="2"/>
    <x v="6"/>
    <x v="0"/>
    <s v="B"/>
  </r>
  <r>
    <n v="227949"/>
    <x v="1"/>
    <x v="0"/>
    <x v="0"/>
    <x v="1"/>
    <x v="8"/>
    <x v="105"/>
    <x v="0"/>
    <x v="0"/>
    <s v="Tesseramento"/>
    <x v="2"/>
    <x v="5"/>
    <x v="0"/>
    <m/>
  </r>
  <r>
    <n v="186776"/>
    <x v="1"/>
    <x v="0"/>
    <x v="0"/>
    <x v="2"/>
    <x v="8"/>
    <x v="105"/>
    <x v="0"/>
    <x v="0"/>
    <s v="Tesseramento"/>
    <x v="2"/>
    <x v="5"/>
    <x v="0"/>
    <m/>
  </r>
  <r>
    <n v="229291"/>
    <x v="1"/>
    <x v="0"/>
    <x v="0"/>
    <x v="2"/>
    <x v="8"/>
    <x v="105"/>
    <x v="0"/>
    <x v="1"/>
    <s v="Tesseramento"/>
    <x v="2"/>
    <x v="5"/>
    <x v="0"/>
    <m/>
  </r>
  <r>
    <n v="176825"/>
    <x v="1"/>
    <x v="0"/>
    <x v="0"/>
    <x v="0"/>
    <x v="8"/>
    <x v="105"/>
    <x v="0"/>
    <x v="0"/>
    <s v="Tesseramento"/>
    <x v="2"/>
    <x v="6"/>
    <x v="0"/>
    <s v="B"/>
  </r>
  <r>
    <n v="162749"/>
    <x v="1"/>
    <x v="0"/>
    <x v="0"/>
    <x v="0"/>
    <x v="8"/>
    <x v="105"/>
    <x v="0"/>
    <x v="0"/>
    <s v="Tesseramento"/>
    <x v="2"/>
    <x v="2"/>
    <x v="0"/>
    <m/>
  </r>
  <r>
    <n v="195275"/>
    <x v="1"/>
    <x v="0"/>
    <x v="0"/>
    <x v="0"/>
    <x v="8"/>
    <x v="105"/>
    <x v="0"/>
    <x v="1"/>
    <s v="Tesseramento"/>
    <x v="2"/>
    <x v="7"/>
    <x v="0"/>
    <m/>
  </r>
  <r>
    <n v="186788"/>
    <x v="1"/>
    <x v="0"/>
    <x v="0"/>
    <x v="2"/>
    <x v="8"/>
    <x v="105"/>
    <x v="0"/>
    <x v="0"/>
    <s v="Tesseramento"/>
    <x v="2"/>
    <x v="5"/>
    <x v="0"/>
    <m/>
  </r>
  <r>
    <n v="206257"/>
    <x v="1"/>
    <x v="0"/>
    <x v="0"/>
    <x v="0"/>
    <x v="8"/>
    <x v="105"/>
    <x v="0"/>
    <x v="0"/>
    <s v="Tesseramento"/>
    <x v="2"/>
    <x v="5"/>
    <x v="0"/>
    <s v="B"/>
  </r>
  <r>
    <n v="228790"/>
    <x v="1"/>
    <x v="0"/>
    <x v="0"/>
    <x v="3"/>
    <x v="8"/>
    <x v="105"/>
    <x v="0"/>
    <x v="1"/>
    <s v="Tesseramento"/>
    <x v="2"/>
    <x v="5"/>
    <x v="0"/>
    <m/>
  </r>
  <r>
    <n v="226393"/>
    <x v="1"/>
    <x v="0"/>
    <x v="0"/>
    <x v="1"/>
    <x v="8"/>
    <x v="105"/>
    <x v="0"/>
    <x v="0"/>
    <s v="Tesseramento"/>
    <x v="2"/>
    <x v="5"/>
    <x v="0"/>
    <m/>
  </r>
  <r>
    <n v="173436"/>
    <x v="1"/>
    <x v="0"/>
    <x v="0"/>
    <x v="0"/>
    <x v="8"/>
    <x v="105"/>
    <x v="0"/>
    <x v="0"/>
    <s v="Tesseramento"/>
    <x v="2"/>
    <x v="7"/>
    <x v="0"/>
    <s v="B"/>
  </r>
  <r>
    <n v="186778"/>
    <x v="1"/>
    <x v="0"/>
    <x v="0"/>
    <x v="2"/>
    <x v="8"/>
    <x v="105"/>
    <x v="0"/>
    <x v="1"/>
    <s v="Tesseramento"/>
    <x v="2"/>
    <x v="5"/>
    <x v="0"/>
    <m/>
  </r>
  <r>
    <n v="133006"/>
    <x v="1"/>
    <x v="0"/>
    <x v="0"/>
    <x v="1"/>
    <x v="8"/>
    <x v="105"/>
    <x v="0"/>
    <x v="1"/>
    <s v="Tesseramento"/>
    <x v="2"/>
    <x v="6"/>
    <x v="0"/>
    <m/>
  </r>
  <r>
    <n v="227952"/>
    <x v="1"/>
    <x v="0"/>
    <x v="0"/>
    <x v="2"/>
    <x v="8"/>
    <x v="105"/>
    <x v="0"/>
    <x v="1"/>
    <s v="Tesseramento"/>
    <x v="2"/>
    <x v="5"/>
    <x v="0"/>
    <m/>
  </r>
  <r>
    <n v="178458"/>
    <x v="1"/>
    <x v="0"/>
    <x v="0"/>
    <x v="0"/>
    <x v="8"/>
    <x v="105"/>
    <x v="0"/>
    <x v="0"/>
    <s v="Tesseramento"/>
    <x v="2"/>
    <x v="7"/>
    <x v="0"/>
    <s v="B"/>
  </r>
  <r>
    <n v="189307"/>
    <x v="1"/>
    <x v="0"/>
    <x v="0"/>
    <x v="0"/>
    <x v="8"/>
    <x v="105"/>
    <x v="0"/>
    <x v="0"/>
    <s v="Tesseramento"/>
    <x v="2"/>
    <x v="6"/>
    <x v="0"/>
    <m/>
  </r>
  <r>
    <n v="156367"/>
    <x v="1"/>
    <x v="0"/>
    <x v="0"/>
    <x v="1"/>
    <x v="8"/>
    <x v="105"/>
    <x v="0"/>
    <x v="0"/>
    <s v="Tesseramento"/>
    <x v="2"/>
    <x v="7"/>
    <x v="0"/>
    <m/>
  </r>
  <r>
    <n v="137405"/>
    <x v="1"/>
    <x v="0"/>
    <x v="0"/>
    <x v="0"/>
    <x v="8"/>
    <x v="105"/>
    <x v="0"/>
    <x v="0"/>
    <s v="Tesseramento"/>
    <x v="2"/>
    <x v="6"/>
    <x v="0"/>
    <s v="B"/>
  </r>
  <r>
    <n v="227953"/>
    <x v="1"/>
    <x v="0"/>
    <x v="0"/>
    <x v="2"/>
    <x v="8"/>
    <x v="105"/>
    <x v="0"/>
    <x v="0"/>
    <s v="Tesseramento"/>
    <x v="2"/>
    <x v="5"/>
    <x v="0"/>
    <m/>
  </r>
  <r>
    <n v="123297"/>
    <x v="1"/>
    <x v="0"/>
    <x v="0"/>
    <x v="0"/>
    <x v="8"/>
    <x v="105"/>
    <x v="0"/>
    <x v="0"/>
    <s v="Tesseramento"/>
    <x v="2"/>
    <x v="2"/>
    <x v="0"/>
    <m/>
  </r>
  <r>
    <n v="150620"/>
    <x v="1"/>
    <x v="0"/>
    <x v="0"/>
    <x v="0"/>
    <x v="8"/>
    <x v="105"/>
    <x v="0"/>
    <x v="0"/>
    <s v="Tesseramento"/>
    <x v="2"/>
    <x v="6"/>
    <x v="0"/>
    <s v="B"/>
  </r>
  <r>
    <n v="233772"/>
    <x v="0"/>
    <x v="0"/>
    <x v="1"/>
    <x v="3"/>
    <x v="11"/>
    <x v="244"/>
    <x v="0"/>
    <x v="0"/>
    <s v="Tesseramento"/>
    <x v="0"/>
    <x v="0"/>
    <x v="0"/>
    <m/>
  </r>
  <r>
    <n v="233748"/>
    <x v="0"/>
    <x v="0"/>
    <x v="1"/>
    <x v="3"/>
    <x v="11"/>
    <x v="244"/>
    <x v="0"/>
    <x v="0"/>
    <s v="Tesseramento"/>
    <x v="0"/>
    <x v="0"/>
    <x v="0"/>
    <m/>
  </r>
  <r>
    <n v="230154"/>
    <x v="1"/>
    <x v="0"/>
    <x v="0"/>
    <x v="2"/>
    <x v="2"/>
    <x v="77"/>
    <x v="0"/>
    <x v="0"/>
    <s v="Tesseramento"/>
    <x v="0"/>
    <x v="5"/>
    <x v="0"/>
    <m/>
  </r>
  <r>
    <n v="194712"/>
    <x v="1"/>
    <x v="0"/>
    <x v="0"/>
    <x v="0"/>
    <x v="7"/>
    <x v="310"/>
    <x v="0"/>
    <x v="0"/>
    <s v="Tesseramento"/>
    <x v="1"/>
    <x v="2"/>
    <x v="0"/>
    <m/>
  </r>
  <r>
    <n v="163978"/>
    <x v="1"/>
    <x v="0"/>
    <x v="0"/>
    <x v="0"/>
    <x v="7"/>
    <x v="310"/>
    <x v="0"/>
    <x v="0"/>
    <s v="Tesseramento"/>
    <x v="1"/>
    <x v="6"/>
    <x v="0"/>
    <s v="B"/>
  </r>
  <r>
    <n v="168021"/>
    <x v="1"/>
    <x v="0"/>
    <x v="0"/>
    <x v="0"/>
    <x v="7"/>
    <x v="310"/>
    <x v="0"/>
    <x v="0"/>
    <s v="Tesseramento"/>
    <x v="1"/>
    <x v="6"/>
    <x v="0"/>
    <s v="B"/>
  </r>
  <r>
    <n v="140182"/>
    <x v="1"/>
    <x v="0"/>
    <x v="0"/>
    <x v="0"/>
    <x v="7"/>
    <x v="310"/>
    <x v="0"/>
    <x v="0"/>
    <s v="Tesseramento"/>
    <x v="1"/>
    <x v="2"/>
    <x v="0"/>
    <s v="BG"/>
  </r>
  <r>
    <n v="157178"/>
    <x v="1"/>
    <x v="0"/>
    <x v="0"/>
    <x v="0"/>
    <x v="7"/>
    <x v="310"/>
    <x v="0"/>
    <x v="0"/>
    <s v="Tesseramento"/>
    <x v="1"/>
    <x v="6"/>
    <x v="0"/>
    <s v="B"/>
  </r>
  <r>
    <n v="125846"/>
    <x v="1"/>
    <x v="0"/>
    <x v="0"/>
    <x v="0"/>
    <x v="7"/>
    <x v="310"/>
    <x v="0"/>
    <x v="0"/>
    <s v="Tesseramento"/>
    <x v="1"/>
    <x v="2"/>
    <x v="0"/>
    <m/>
  </r>
  <r>
    <n v="195856"/>
    <x v="1"/>
    <x v="0"/>
    <x v="0"/>
    <x v="0"/>
    <x v="7"/>
    <x v="310"/>
    <x v="0"/>
    <x v="0"/>
    <s v="Tesseramento"/>
    <x v="1"/>
    <x v="6"/>
    <x v="0"/>
    <s v="B"/>
  </r>
  <r>
    <n v="194251"/>
    <x v="1"/>
    <x v="0"/>
    <x v="0"/>
    <x v="0"/>
    <x v="7"/>
    <x v="310"/>
    <x v="0"/>
    <x v="1"/>
    <s v="Tesseramento"/>
    <x v="1"/>
    <x v="7"/>
    <x v="0"/>
    <s v="BG"/>
  </r>
  <r>
    <n v="155199"/>
    <x v="0"/>
    <x v="0"/>
    <x v="0"/>
    <x v="0"/>
    <x v="7"/>
    <x v="310"/>
    <x v="0"/>
    <x v="0"/>
    <s v="Tesseramento"/>
    <x v="1"/>
    <x v="1"/>
    <x v="0"/>
    <m/>
  </r>
  <r>
    <n v="103601"/>
    <x v="1"/>
    <x v="0"/>
    <x v="0"/>
    <x v="0"/>
    <x v="7"/>
    <x v="310"/>
    <x v="0"/>
    <x v="1"/>
    <s v="Tesseramento"/>
    <x v="1"/>
    <x v="2"/>
    <x v="0"/>
    <m/>
  </r>
  <r>
    <n v="140188"/>
    <x v="1"/>
    <x v="0"/>
    <x v="0"/>
    <x v="0"/>
    <x v="7"/>
    <x v="310"/>
    <x v="0"/>
    <x v="0"/>
    <s v="Tesseramento"/>
    <x v="1"/>
    <x v="2"/>
    <x v="0"/>
    <s v="BG"/>
  </r>
  <r>
    <n v="155516"/>
    <x v="1"/>
    <x v="0"/>
    <x v="0"/>
    <x v="0"/>
    <x v="7"/>
    <x v="310"/>
    <x v="0"/>
    <x v="0"/>
    <s v="Tesseramento"/>
    <x v="1"/>
    <x v="7"/>
    <x v="0"/>
    <s v="B"/>
  </r>
  <r>
    <n v="97519"/>
    <x v="1"/>
    <x v="0"/>
    <x v="0"/>
    <x v="0"/>
    <x v="7"/>
    <x v="310"/>
    <x v="0"/>
    <x v="1"/>
    <s v="Tesseramento"/>
    <x v="1"/>
    <x v="2"/>
    <x v="0"/>
    <m/>
  </r>
  <r>
    <n v="190851"/>
    <x v="1"/>
    <x v="0"/>
    <x v="0"/>
    <x v="0"/>
    <x v="7"/>
    <x v="310"/>
    <x v="0"/>
    <x v="0"/>
    <s v="Tesseramento"/>
    <x v="1"/>
    <x v="6"/>
    <x v="0"/>
    <s v="B"/>
  </r>
  <r>
    <n v="146084"/>
    <x v="1"/>
    <x v="0"/>
    <x v="0"/>
    <x v="0"/>
    <x v="7"/>
    <x v="310"/>
    <x v="0"/>
    <x v="0"/>
    <s v="Tesseramento"/>
    <x v="1"/>
    <x v="2"/>
    <x v="0"/>
    <m/>
  </r>
  <r>
    <n v="233317"/>
    <x v="0"/>
    <x v="0"/>
    <x v="0"/>
    <x v="1"/>
    <x v="2"/>
    <x v="77"/>
    <x v="0"/>
    <x v="0"/>
    <s v="Tesseramento"/>
    <x v="0"/>
    <x v="0"/>
    <x v="0"/>
    <m/>
  </r>
  <r>
    <n v="233453"/>
    <x v="0"/>
    <x v="0"/>
    <x v="1"/>
    <x v="0"/>
    <x v="7"/>
    <x v="242"/>
    <x v="0"/>
    <x v="0"/>
    <s v="Tesseramento"/>
    <x v="0"/>
    <x v="3"/>
    <x v="0"/>
    <m/>
  </r>
  <r>
    <n v="233343"/>
    <x v="0"/>
    <x v="0"/>
    <x v="0"/>
    <x v="1"/>
    <x v="2"/>
    <x v="77"/>
    <x v="0"/>
    <x v="0"/>
    <s v="Tesseramento"/>
    <x v="0"/>
    <x v="1"/>
    <x v="0"/>
    <m/>
  </r>
  <r>
    <n v="190425"/>
    <x v="0"/>
    <x v="0"/>
    <x v="0"/>
    <x v="0"/>
    <x v="1"/>
    <x v="108"/>
    <x v="0"/>
    <x v="1"/>
    <s v="Tesseramento"/>
    <x v="0"/>
    <x v="4"/>
    <x v="0"/>
    <m/>
  </r>
  <r>
    <n v="233452"/>
    <x v="0"/>
    <x v="0"/>
    <x v="1"/>
    <x v="2"/>
    <x v="7"/>
    <x v="242"/>
    <x v="0"/>
    <x v="0"/>
    <s v="Tesseramento"/>
    <x v="0"/>
    <x v="0"/>
    <x v="0"/>
    <m/>
  </r>
  <r>
    <n v="233861"/>
    <x v="0"/>
    <x v="0"/>
    <x v="1"/>
    <x v="2"/>
    <x v="1"/>
    <x v="176"/>
    <x v="0"/>
    <x v="0"/>
    <s v="Tesseramento"/>
    <x v="1"/>
    <x v="0"/>
    <x v="0"/>
    <m/>
  </r>
  <r>
    <n v="197340"/>
    <x v="0"/>
    <x v="0"/>
    <x v="0"/>
    <x v="1"/>
    <x v="2"/>
    <x v="157"/>
    <x v="0"/>
    <x v="1"/>
    <s v="Tesseramento"/>
    <x v="1"/>
    <x v="4"/>
    <x v="0"/>
    <m/>
  </r>
  <r>
    <n v="233458"/>
    <x v="0"/>
    <x v="0"/>
    <x v="1"/>
    <x v="1"/>
    <x v="7"/>
    <x v="242"/>
    <x v="0"/>
    <x v="1"/>
    <s v="Tesseramento"/>
    <x v="0"/>
    <x v="3"/>
    <x v="0"/>
    <m/>
  </r>
  <r>
    <n v="219697"/>
    <x v="0"/>
    <x v="0"/>
    <x v="0"/>
    <x v="0"/>
    <x v="4"/>
    <x v="125"/>
    <x v="0"/>
    <x v="0"/>
    <s v="Tesseramento"/>
    <x v="1"/>
    <x v="0"/>
    <x v="0"/>
    <m/>
  </r>
  <r>
    <n v="226664"/>
    <x v="0"/>
    <x v="0"/>
    <x v="0"/>
    <x v="0"/>
    <x v="6"/>
    <x v="7"/>
    <x v="0"/>
    <x v="0"/>
    <s v="Tesseramento"/>
    <x v="0"/>
    <x v="0"/>
    <x v="0"/>
    <m/>
  </r>
  <r>
    <n v="182734"/>
    <x v="0"/>
    <x v="0"/>
    <x v="0"/>
    <x v="1"/>
    <x v="14"/>
    <x v="43"/>
    <x v="0"/>
    <x v="1"/>
    <s v="Tesseramento"/>
    <x v="1"/>
    <x v="4"/>
    <x v="0"/>
    <m/>
  </r>
  <r>
    <n v="207162"/>
    <x v="0"/>
    <x v="0"/>
    <x v="0"/>
    <x v="0"/>
    <x v="4"/>
    <x v="88"/>
    <x v="0"/>
    <x v="0"/>
    <s v="Tesseramento"/>
    <x v="1"/>
    <x v="4"/>
    <x v="0"/>
    <m/>
  </r>
  <r>
    <n v="233455"/>
    <x v="0"/>
    <x v="0"/>
    <x v="1"/>
    <x v="2"/>
    <x v="7"/>
    <x v="242"/>
    <x v="0"/>
    <x v="0"/>
    <s v="Tesseramento"/>
    <x v="0"/>
    <x v="4"/>
    <x v="0"/>
    <m/>
  </r>
  <r>
    <n v="233457"/>
    <x v="1"/>
    <x v="0"/>
    <x v="1"/>
    <x v="2"/>
    <x v="7"/>
    <x v="242"/>
    <x v="0"/>
    <x v="1"/>
    <s v="Tesseramento"/>
    <x v="0"/>
    <x v="5"/>
    <x v="0"/>
    <m/>
  </r>
  <r>
    <n v="221200"/>
    <x v="0"/>
    <x v="0"/>
    <x v="0"/>
    <x v="0"/>
    <x v="7"/>
    <x v="242"/>
    <x v="0"/>
    <x v="0"/>
    <s v="Tesseramento"/>
    <x v="0"/>
    <x v="1"/>
    <x v="0"/>
    <m/>
  </r>
  <r>
    <n v="233454"/>
    <x v="0"/>
    <x v="0"/>
    <x v="1"/>
    <x v="1"/>
    <x v="7"/>
    <x v="242"/>
    <x v="0"/>
    <x v="0"/>
    <s v="Tesseramento"/>
    <x v="0"/>
    <x v="0"/>
    <x v="0"/>
    <m/>
  </r>
  <r>
    <n v="233456"/>
    <x v="0"/>
    <x v="0"/>
    <x v="1"/>
    <x v="1"/>
    <x v="7"/>
    <x v="242"/>
    <x v="0"/>
    <x v="0"/>
    <s v="Tesseramento"/>
    <x v="0"/>
    <x v="4"/>
    <x v="0"/>
    <m/>
  </r>
  <r>
    <n v="233649"/>
    <x v="0"/>
    <x v="0"/>
    <x v="1"/>
    <x v="1"/>
    <x v="1"/>
    <x v="108"/>
    <x v="0"/>
    <x v="0"/>
    <s v="Tesseramento"/>
    <x v="0"/>
    <x v="0"/>
    <x v="0"/>
    <m/>
  </r>
  <r>
    <n v="210452"/>
    <x v="0"/>
    <x v="0"/>
    <x v="0"/>
    <x v="1"/>
    <x v="1"/>
    <x v="20"/>
    <x v="0"/>
    <x v="0"/>
    <s v="Tesseramento"/>
    <x v="0"/>
    <x v="4"/>
    <x v="0"/>
    <m/>
  </r>
  <r>
    <n v="148506"/>
    <x v="0"/>
    <x v="0"/>
    <x v="0"/>
    <x v="0"/>
    <x v="1"/>
    <x v="20"/>
    <x v="0"/>
    <x v="0"/>
    <s v="Tesseramento"/>
    <x v="0"/>
    <x v="4"/>
    <x v="0"/>
    <m/>
  </r>
  <r>
    <n v="32773"/>
    <x v="0"/>
    <x v="0"/>
    <x v="2"/>
    <x v="0"/>
    <x v="1"/>
    <x v="20"/>
    <x v="0"/>
    <x v="1"/>
    <s v="Tesseramento"/>
    <x v="0"/>
    <x v="4"/>
    <x v="0"/>
    <m/>
  </r>
  <r>
    <n v="32662"/>
    <x v="0"/>
    <x v="0"/>
    <x v="2"/>
    <x v="0"/>
    <x v="1"/>
    <x v="20"/>
    <x v="0"/>
    <x v="0"/>
    <s v="Tesseramento"/>
    <x v="0"/>
    <x v="4"/>
    <x v="0"/>
    <m/>
  </r>
  <r>
    <n v="233445"/>
    <x v="0"/>
    <x v="0"/>
    <x v="1"/>
    <x v="1"/>
    <x v="1"/>
    <x v="20"/>
    <x v="0"/>
    <x v="0"/>
    <s v="Tesseramento"/>
    <x v="0"/>
    <x v="4"/>
    <x v="0"/>
    <m/>
  </r>
  <r>
    <n v="5173"/>
    <x v="0"/>
    <x v="0"/>
    <x v="2"/>
    <x v="4"/>
    <x v="1"/>
    <x v="176"/>
    <x v="0"/>
    <x v="1"/>
    <s v="Tesseramento"/>
    <x v="1"/>
    <x v="4"/>
    <x v="0"/>
    <m/>
  </r>
  <r>
    <n v="209752"/>
    <x v="0"/>
    <x v="0"/>
    <x v="0"/>
    <x v="0"/>
    <x v="14"/>
    <x v="43"/>
    <x v="0"/>
    <x v="0"/>
    <s v="Tesseramento"/>
    <x v="1"/>
    <x v="0"/>
    <x v="0"/>
    <m/>
  </r>
  <r>
    <n v="233564"/>
    <x v="1"/>
    <x v="0"/>
    <x v="1"/>
    <x v="2"/>
    <x v="15"/>
    <x v="247"/>
    <x v="0"/>
    <x v="0"/>
    <s v="Tesseramento"/>
    <x v="1"/>
    <x v="5"/>
    <x v="0"/>
    <m/>
  </r>
  <r>
    <n v="196645"/>
    <x v="1"/>
    <x v="0"/>
    <x v="0"/>
    <x v="0"/>
    <x v="4"/>
    <x v="125"/>
    <x v="0"/>
    <x v="0"/>
    <s v="Tesseramento"/>
    <x v="1"/>
    <x v="5"/>
    <x v="0"/>
    <s v="B"/>
  </r>
  <r>
    <n v="128153"/>
    <x v="0"/>
    <x v="0"/>
    <x v="0"/>
    <x v="2"/>
    <x v="8"/>
    <x v="128"/>
    <x v="0"/>
    <x v="0"/>
    <s v="Tesseramento"/>
    <x v="1"/>
    <x v="4"/>
    <x v="0"/>
    <m/>
  </r>
  <r>
    <n v="158788"/>
    <x v="0"/>
    <x v="0"/>
    <x v="0"/>
    <x v="0"/>
    <x v="8"/>
    <x v="128"/>
    <x v="0"/>
    <x v="1"/>
    <s v="Tesseramento"/>
    <x v="1"/>
    <x v="1"/>
    <x v="0"/>
    <m/>
  </r>
  <r>
    <n v="128152"/>
    <x v="0"/>
    <x v="0"/>
    <x v="0"/>
    <x v="3"/>
    <x v="8"/>
    <x v="128"/>
    <x v="0"/>
    <x v="1"/>
    <s v="Tesseramento"/>
    <x v="1"/>
    <x v="0"/>
    <x v="0"/>
    <m/>
  </r>
  <r>
    <n v="131410"/>
    <x v="0"/>
    <x v="0"/>
    <x v="0"/>
    <x v="1"/>
    <x v="8"/>
    <x v="128"/>
    <x v="0"/>
    <x v="0"/>
    <s v="Tesseramento"/>
    <x v="1"/>
    <x v="1"/>
    <x v="0"/>
    <m/>
  </r>
  <r>
    <n v="139330"/>
    <x v="0"/>
    <x v="0"/>
    <x v="0"/>
    <x v="2"/>
    <x v="8"/>
    <x v="128"/>
    <x v="0"/>
    <x v="1"/>
    <s v="Tesseramento"/>
    <x v="1"/>
    <x v="0"/>
    <x v="0"/>
    <m/>
  </r>
  <r>
    <n v="233561"/>
    <x v="0"/>
    <x v="0"/>
    <x v="1"/>
    <x v="2"/>
    <x v="15"/>
    <x v="247"/>
    <x v="0"/>
    <x v="0"/>
    <s v="Tesseramento"/>
    <x v="1"/>
    <x v="3"/>
    <x v="0"/>
    <m/>
  </r>
  <r>
    <n v="233563"/>
    <x v="0"/>
    <x v="0"/>
    <x v="1"/>
    <x v="1"/>
    <x v="15"/>
    <x v="247"/>
    <x v="0"/>
    <x v="1"/>
    <s v="Tesseramento"/>
    <x v="1"/>
    <x v="0"/>
    <x v="0"/>
    <m/>
  </r>
  <r>
    <n v="233562"/>
    <x v="0"/>
    <x v="0"/>
    <x v="1"/>
    <x v="1"/>
    <x v="15"/>
    <x v="247"/>
    <x v="0"/>
    <x v="0"/>
    <s v="Tesseramento"/>
    <x v="1"/>
    <x v="0"/>
    <x v="0"/>
    <m/>
  </r>
  <r>
    <n v="233565"/>
    <x v="0"/>
    <x v="0"/>
    <x v="1"/>
    <x v="2"/>
    <x v="15"/>
    <x v="247"/>
    <x v="0"/>
    <x v="0"/>
    <s v="Tesseramento"/>
    <x v="1"/>
    <x v="0"/>
    <x v="0"/>
    <m/>
  </r>
  <r>
    <n v="226206"/>
    <x v="0"/>
    <x v="0"/>
    <x v="0"/>
    <x v="1"/>
    <x v="7"/>
    <x v="44"/>
    <x v="0"/>
    <x v="0"/>
    <s v="Tesseramento"/>
    <x v="1"/>
    <x v="4"/>
    <x v="0"/>
    <m/>
  </r>
  <r>
    <n v="185467"/>
    <x v="0"/>
    <x v="0"/>
    <x v="0"/>
    <x v="0"/>
    <x v="7"/>
    <x v="44"/>
    <x v="0"/>
    <x v="0"/>
    <s v="Tesseramento"/>
    <x v="1"/>
    <x v="0"/>
    <x v="0"/>
    <m/>
  </r>
  <r>
    <n v="208246"/>
    <x v="0"/>
    <x v="0"/>
    <x v="0"/>
    <x v="0"/>
    <x v="7"/>
    <x v="44"/>
    <x v="0"/>
    <x v="1"/>
    <s v="Tesseramento"/>
    <x v="1"/>
    <x v="3"/>
    <x v="0"/>
    <m/>
  </r>
  <r>
    <n v="191312"/>
    <x v="0"/>
    <x v="0"/>
    <x v="0"/>
    <x v="0"/>
    <x v="7"/>
    <x v="44"/>
    <x v="0"/>
    <x v="0"/>
    <s v="Tesseramento"/>
    <x v="1"/>
    <x v="3"/>
    <x v="0"/>
    <m/>
  </r>
  <r>
    <n v="166613"/>
    <x v="0"/>
    <x v="0"/>
    <x v="0"/>
    <x v="0"/>
    <x v="7"/>
    <x v="44"/>
    <x v="0"/>
    <x v="0"/>
    <s v="Tesseramento"/>
    <x v="1"/>
    <x v="0"/>
    <x v="0"/>
    <m/>
  </r>
  <r>
    <n v="170245"/>
    <x v="0"/>
    <x v="0"/>
    <x v="0"/>
    <x v="0"/>
    <x v="7"/>
    <x v="44"/>
    <x v="0"/>
    <x v="0"/>
    <s v="Tesseramento"/>
    <x v="1"/>
    <x v="0"/>
    <x v="0"/>
    <m/>
  </r>
  <r>
    <n v="216707"/>
    <x v="0"/>
    <x v="0"/>
    <x v="0"/>
    <x v="1"/>
    <x v="4"/>
    <x v="75"/>
    <x v="0"/>
    <x v="0"/>
    <s v="Tesseramento"/>
    <x v="0"/>
    <x v="3"/>
    <x v="0"/>
    <m/>
  </r>
  <r>
    <n v="203667"/>
    <x v="0"/>
    <x v="0"/>
    <x v="0"/>
    <x v="0"/>
    <x v="7"/>
    <x v="44"/>
    <x v="0"/>
    <x v="0"/>
    <s v="Tesseramento"/>
    <x v="1"/>
    <x v="0"/>
    <x v="0"/>
    <m/>
  </r>
  <r>
    <n v="228042"/>
    <x v="0"/>
    <x v="0"/>
    <x v="0"/>
    <x v="0"/>
    <x v="1"/>
    <x v="178"/>
    <x v="0"/>
    <x v="0"/>
    <s v="Tesseramento"/>
    <x v="0"/>
    <x v="3"/>
    <x v="0"/>
    <m/>
  </r>
  <r>
    <n v="228451"/>
    <x v="0"/>
    <x v="0"/>
    <x v="0"/>
    <x v="0"/>
    <x v="1"/>
    <x v="178"/>
    <x v="0"/>
    <x v="0"/>
    <s v="Tesseramento"/>
    <x v="0"/>
    <x v="4"/>
    <x v="0"/>
    <m/>
  </r>
  <r>
    <n v="226581"/>
    <x v="0"/>
    <x v="0"/>
    <x v="0"/>
    <x v="1"/>
    <x v="4"/>
    <x v="75"/>
    <x v="0"/>
    <x v="0"/>
    <s v="Tesseramento"/>
    <x v="0"/>
    <x v="4"/>
    <x v="0"/>
    <m/>
  </r>
  <r>
    <n v="52173"/>
    <x v="0"/>
    <x v="0"/>
    <x v="0"/>
    <x v="0"/>
    <x v="1"/>
    <x v="178"/>
    <x v="0"/>
    <x v="0"/>
    <s v="Tesseramento"/>
    <x v="0"/>
    <x v="4"/>
    <x v="0"/>
    <m/>
  </r>
  <r>
    <n v="220912"/>
    <x v="0"/>
    <x v="0"/>
    <x v="0"/>
    <x v="0"/>
    <x v="14"/>
    <x v="43"/>
    <x v="0"/>
    <x v="0"/>
    <s v="Tesseramento"/>
    <x v="1"/>
    <x v="0"/>
    <x v="0"/>
    <m/>
  </r>
  <r>
    <n v="196609"/>
    <x v="0"/>
    <x v="0"/>
    <x v="0"/>
    <x v="0"/>
    <x v="7"/>
    <x v="44"/>
    <x v="0"/>
    <x v="0"/>
    <s v="Tesseramento"/>
    <x v="1"/>
    <x v="3"/>
    <x v="0"/>
    <m/>
  </r>
  <r>
    <n v="170257"/>
    <x v="1"/>
    <x v="0"/>
    <x v="0"/>
    <x v="0"/>
    <x v="4"/>
    <x v="75"/>
    <x v="0"/>
    <x v="0"/>
    <s v="Tesseramento"/>
    <x v="0"/>
    <x v="2"/>
    <x v="0"/>
    <m/>
  </r>
  <r>
    <n v="100540"/>
    <x v="0"/>
    <x v="0"/>
    <x v="0"/>
    <x v="0"/>
    <x v="1"/>
    <x v="178"/>
    <x v="0"/>
    <x v="0"/>
    <s v="Tesseramento"/>
    <x v="0"/>
    <x v="0"/>
    <x v="0"/>
    <m/>
  </r>
  <r>
    <n v="190624"/>
    <x v="0"/>
    <x v="0"/>
    <x v="0"/>
    <x v="0"/>
    <x v="7"/>
    <x v="44"/>
    <x v="0"/>
    <x v="0"/>
    <s v="Tesseramento"/>
    <x v="1"/>
    <x v="3"/>
    <x v="0"/>
    <m/>
  </r>
  <r>
    <n v="60722"/>
    <x v="0"/>
    <x v="0"/>
    <x v="0"/>
    <x v="0"/>
    <x v="4"/>
    <x v="75"/>
    <x v="0"/>
    <x v="0"/>
    <s v="Tesseramento"/>
    <x v="0"/>
    <x v="0"/>
    <x v="0"/>
    <m/>
  </r>
  <r>
    <n v="159984"/>
    <x v="0"/>
    <x v="0"/>
    <x v="0"/>
    <x v="0"/>
    <x v="1"/>
    <x v="178"/>
    <x v="0"/>
    <x v="0"/>
    <s v="Tesseramento"/>
    <x v="0"/>
    <x v="0"/>
    <x v="0"/>
    <m/>
  </r>
  <r>
    <n v="228040"/>
    <x v="0"/>
    <x v="0"/>
    <x v="0"/>
    <x v="0"/>
    <x v="1"/>
    <x v="178"/>
    <x v="0"/>
    <x v="0"/>
    <s v="Tesseramento"/>
    <x v="0"/>
    <x v="3"/>
    <x v="0"/>
    <m/>
  </r>
  <r>
    <n v="211120"/>
    <x v="0"/>
    <x v="0"/>
    <x v="0"/>
    <x v="0"/>
    <x v="1"/>
    <x v="178"/>
    <x v="0"/>
    <x v="0"/>
    <s v="Tesseramento"/>
    <x v="0"/>
    <x v="0"/>
    <x v="0"/>
    <m/>
  </r>
  <r>
    <n v="223081"/>
    <x v="0"/>
    <x v="0"/>
    <x v="0"/>
    <x v="0"/>
    <x v="1"/>
    <x v="178"/>
    <x v="0"/>
    <x v="0"/>
    <s v="Tesseramento"/>
    <x v="0"/>
    <x v="4"/>
    <x v="0"/>
    <m/>
  </r>
  <r>
    <n v="43665"/>
    <x v="0"/>
    <x v="0"/>
    <x v="0"/>
    <x v="0"/>
    <x v="8"/>
    <x v="128"/>
    <x v="0"/>
    <x v="0"/>
    <s v="Tesseramento"/>
    <x v="1"/>
    <x v="0"/>
    <x v="0"/>
    <m/>
  </r>
  <r>
    <n v="84302"/>
    <x v="0"/>
    <x v="0"/>
    <x v="0"/>
    <x v="0"/>
    <x v="1"/>
    <x v="178"/>
    <x v="0"/>
    <x v="0"/>
    <s v="Tesseramento"/>
    <x v="0"/>
    <x v="3"/>
    <x v="0"/>
    <m/>
  </r>
  <r>
    <n v="139095"/>
    <x v="0"/>
    <x v="0"/>
    <x v="0"/>
    <x v="2"/>
    <x v="8"/>
    <x v="128"/>
    <x v="0"/>
    <x v="1"/>
    <s v="Tesseramento"/>
    <x v="1"/>
    <x v="4"/>
    <x v="0"/>
    <m/>
  </r>
  <r>
    <n v="215976"/>
    <x v="0"/>
    <x v="0"/>
    <x v="0"/>
    <x v="1"/>
    <x v="8"/>
    <x v="128"/>
    <x v="0"/>
    <x v="0"/>
    <s v="Tesseramento"/>
    <x v="1"/>
    <x v="1"/>
    <x v="0"/>
    <m/>
  </r>
  <r>
    <n v="221645"/>
    <x v="0"/>
    <x v="0"/>
    <x v="0"/>
    <x v="1"/>
    <x v="4"/>
    <x v="75"/>
    <x v="0"/>
    <x v="1"/>
    <s v="Tesseramento"/>
    <x v="0"/>
    <x v="0"/>
    <x v="0"/>
    <m/>
  </r>
  <r>
    <n v="138880"/>
    <x v="0"/>
    <x v="0"/>
    <x v="0"/>
    <x v="0"/>
    <x v="8"/>
    <x v="128"/>
    <x v="0"/>
    <x v="1"/>
    <s v="Tesseramento"/>
    <x v="1"/>
    <x v="4"/>
    <x v="0"/>
    <m/>
  </r>
  <r>
    <n v="22198"/>
    <x v="0"/>
    <x v="0"/>
    <x v="0"/>
    <x v="0"/>
    <x v="8"/>
    <x v="128"/>
    <x v="0"/>
    <x v="0"/>
    <s v="Tesseramento"/>
    <x v="1"/>
    <x v="3"/>
    <x v="0"/>
    <m/>
  </r>
  <r>
    <n v="234029"/>
    <x v="0"/>
    <x v="0"/>
    <x v="1"/>
    <x v="0"/>
    <x v="1"/>
    <x v="178"/>
    <x v="0"/>
    <x v="0"/>
    <s v="Tesseramento"/>
    <x v="0"/>
    <x v="1"/>
    <x v="0"/>
    <m/>
  </r>
  <r>
    <n v="157391"/>
    <x v="0"/>
    <x v="0"/>
    <x v="0"/>
    <x v="1"/>
    <x v="4"/>
    <x v="75"/>
    <x v="0"/>
    <x v="0"/>
    <s v="Tesseramento"/>
    <x v="0"/>
    <x v="0"/>
    <x v="0"/>
    <m/>
  </r>
  <r>
    <n v="181346"/>
    <x v="0"/>
    <x v="0"/>
    <x v="0"/>
    <x v="1"/>
    <x v="8"/>
    <x v="128"/>
    <x v="0"/>
    <x v="1"/>
    <s v="Tesseramento"/>
    <x v="1"/>
    <x v="0"/>
    <x v="0"/>
    <m/>
  </r>
  <r>
    <n v="233567"/>
    <x v="1"/>
    <x v="0"/>
    <x v="1"/>
    <x v="2"/>
    <x v="4"/>
    <x v="144"/>
    <x v="0"/>
    <x v="0"/>
    <s v="Tesseramento"/>
    <x v="1"/>
    <x v="5"/>
    <x v="0"/>
    <m/>
  </r>
  <r>
    <n v="130427"/>
    <x v="0"/>
    <x v="0"/>
    <x v="2"/>
    <x v="0"/>
    <x v="8"/>
    <x v="128"/>
    <x v="0"/>
    <x v="0"/>
    <s v="Tesseramento"/>
    <x v="1"/>
    <x v="0"/>
    <x v="0"/>
    <m/>
  </r>
  <r>
    <n v="26997"/>
    <x v="0"/>
    <x v="0"/>
    <x v="0"/>
    <x v="0"/>
    <x v="8"/>
    <x v="128"/>
    <x v="0"/>
    <x v="1"/>
    <s v="Tesseramento"/>
    <x v="1"/>
    <x v="0"/>
    <x v="0"/>
    <m/>
  </r>
  <r>
    <n v="123185"/>
    <x v="0"/>
    <x v="0"/>
    <x v="0"/>
    <x v="0"/>
    <x v="8"/>
    <x v="128"/>
    <x v="0"/>
    <x v="0"/>
    <s v="Tesseramento"/>
    <x v="1"/>
    <x v="1"/>
    <x v="0"/>
    <m/>
  </r>
  <r>
    <n v="234028"/>
    <x v="0"/>
    <x v="0"/>
    <x v="1"/>
    <x v="0"/>
    <x v="1"/>
    <x v="178"/>
    <x v="0"/>
    <x v="0"/>
    <s v="Tesseramento"/>
    <x v="0"/>
    <x v="3"/>
    <x v="0"/>
    <m/>
  </r>
  <r>
    <n v="139327"/>
    <x v="0"/>
    <x v="0"/>
    <x v="0"/>
    <x v="3"/>
    <x v="8"/>
    <x v="128"/>
    <x v="0"/>
    <x v="0"/>
    <s v="Tesseramento"/>
    <x v="1"/>
    <x v="3"/>
    <x v="0"/>
    <m/>
  </r>
  <r>
    <n v="234026"/>
    <x v="0"/>
    <x v="0"/>
    <x v="1"/>
    <x v="2"/>
    <x v="1"/>
    <x v="178"/>
    <x v="0"/>
    <x v="0"/>
    <s v="Tesseramento"/>
    <x v="0"/>
    <x v="1"/>
    <x v="0"/>
    <m/>
  </r>
  <r>
    <n v="219005"/>
    <x v="0"/>
    <x v="1"/>
    <x v="0"/>
    <x v="0"/>
    <x v="7"/>
    <x v="44"/>
    <x v="0"/>
    <x v="0"/>
    <s v="Tesseramento"/>
    <x v="1"/>
    <x v="0"/>
    <x v="0"/>
    <m/>
  </r>
  <r>
    <n v="233443"/>
    <x v="0"/>
    <x v="0"/>
    <x v="1"/>
    <x v="1"/>
    <x v="1"/>
    <x v="20"/>
    <x v="0"/>
    <x v="1"/>
    <s v="Tesseramento"/>
    <x v="0"/>
    <x v="4"/>
    <x v="0"/>
    <m/>
  </r>
  <r>
    <n v="205756"/>
    <x v="0"/>
    <x v="0"/>
    <x v="0"/>
    <x v="0"/>
    <x v="7"/>
    <x v="202"/>
    <x v="0"/>
    <x v="0"/>
    <s v="Tesseramento"/>
    <x v="1"/>
    <x v="1"/>
    <x v="0"/>
    <m/>
  </r>
  <r>
    <n v="109866"/>
    <x v="0"/>
    <x v="0"/>
    <x v="0"/>
    <x v="0"/>
    <x v="4"/>
    <x v="144"/>
    <x v="0"/>
    <x v="0"/>
    <s v="Tesseramento"/>
    <x v="1"/>
    <x v="1"/>
    <x v="0"/>
    <m/>
  </r>
  <r>
    <n v="14840"/>
    <x v="0"/>
    <x v="0"/>
    <x v="0"/>
    <x v="0"/>
    <x v="7"/>
    <x v="202"/>
    <x v="0"/>
    <x v="0"/>
    <s v="Tesseramento"/>
    <x v="1"/>
    <x v="1"/>
    <x v="0"/>
    <m/>
  </r>
  <r>
    <n v="102813"/>
    <x v="0"/>
    <x v="0"/>
    <x v="0"/>
    <x v="1"/>
    <x v="8"/>
    <x v="128"/>
    <x v="0"/>
    <x v="0"/>
    <s v="Tesseramento"/>
    <x v="1"/>
    <x v="4"/>
    <x v="0"/>
    <m/>
  </r>
  <r>
    <n v="84155"/>
    <x v="0"/>
    <x v="0"/>
    <x v="0"/>
    <x v="0"/>
    <x v="7"/>
    <x v="202"/>
    <x v="0"/>
    <x v="0"/>
    <s v="Tesseramento"/>
    <x v="1"/>
    <x v="0"/>
    <x v="0"/>
    <m/>
  </r>
  <r>
    <n v="14844"/>
    <x v="0"/>
    <x v="0"/>
    <x v="0"/>
    <x v="0"/>
    <x v="7"/>
    <x v="202"/>
    <x v="0"/>
    <x v="0"/>
    <s v="Tesseramento"/>
    <x v="1"/>
    <x v="3"/>
    <x v="0"/>
    <m/>
  </r>
  <r>
    <n v="233921"/>
    <x v="0"/>
    <x v="0"/>
    <x v="1"/>
    <x v="1"/>
    <x v="1"/>
    <x v="239"/>
    <x v="0"/>
    <x v="1"/>
    <s v="Tesseramento"/>
    <x v="1"/>
    <x v="1"/>
    <x v="0"/>
    <m/>
  </r>
  <r>
    <n v="233497"/>
    <x v="0"/>
    <x v="1"/>
    <x v="1"/>
    <x v="0"/>
    <x v="1"/>
    <x v="1"/>
    <x v="0"/>
    <x v="0"/>
    <s v="Tesseramento"/>
    <x v="0"/>
    <x v="4"/>
    <x v="0"/>
    <m/>
  </r>
  <r>
    <n v="183741"/>
    <x v="0"/>
    <x v="0"/>
    <x v="0"/>
    <x v="0"/>
    <x v="1"/>
    <x v="1"/>
    <x v="0"/>
    <x v="0"/>
    <s v="Tesseramento"/>
    <x v="0"/>
    <x v="4"/>
    <x v="0"/>
    <m/>
  </r>
  <r>
    <n v="126985"/>
    <x v="0"/>
    <x v="0"/>
    <x v="0"/>
    <x v="0"/>
    <x v="1"/>
    <x v="1"/>
    <x v="0"/>
    <x v="0"/>
    <s v="Tesseramento"/>
    <x v="0"/>
    <x v="3"/>
    <x v="0"/>
    <m/>
  </r>
  <r>
    <n v="233446"/>
    <x v="0"/>
    <x v="0"/>
    <x v="1"/>
    <x v="0"/>
    <x v="1"/>
    <x v="20"/>
    <x v="0"/>
    <x v="0"/>
    <s v="Tesseramento"/>
    <x v="0"/>
    <x v="4"/>
    <x v="0"/>
    <m/>
  </r>
  <r>
    <n v="224115"/>
    <x v="0"/>
    <x v="0"/>
    <x v="0"/>
    <x v="0"/>
    <x v="0"/>
    <x v="206"/>
    <x v="0"/>
    <x v="0"/>
    <s v="Tesseramento"/>
    <x v="1"/>
    <x v="0"/>
    <x v="0"/>
    <m/>
  </r>
  <r>
    <n v="105436"/>
    <x v="0"/>
    <x v="0"/>
    <x v="0"/>
    <x v="0"/>
    <x v="1"/>
    <x v="349"/>
    <x v="0"/>
    <x v="0"/>
    <s v="Tesseramento"/>
    <x v="0"/>
    <x v="3"/>
    <x v="0"/>
    <m/>
  </r>
  <r>
    <n v="199555"/>
    <x v="0"/>
    <x v="1"/>
    <x v="2"/>
    <x v="2"/>
    <x v="8"/>
    <x v="113"/>
    <x v="0"/>
    <x v="0"/>
    <s v="Tesseramento"/>
    <x v="0"/>
    <x v="4"/>
    <x v="0"/>
    <m/>
  </r>
  <r>
    <n v="167295"/>
    <x v="0"/>
    <x v="0"/>
    <x v="0"/>
    <x v="0"/>
    <x v="8"/>
    <x v="113"/>
    <x v="0"/>
    <x v="0"/>
    <s v="Tesseramento"/>
    <x v="0"/>
    <x v="4"/>
    <x v="0"/>
    <m/>
  </r>
  <r>
    <n v="167633"/>
    <x v="0"/>
    <x v="0"/>
    <x v="0"/>
    <x v="1"/>
    <x v="8"/>
    <x v="113"/>
    <x v="0"/>
    <x v="1"/>
    <s v="Tesseramento"/>
    <x v="0"/>
    <x v="4"/>
    <x v="0"/>
    <m/>
  </r>
  <r>
    <n v="217232"/>
    <x v="1"/>
    <x v="0"/>
    <x v="0"/>
    <x v="0"/>
    <x v="0"/>
    <x v="206"/>
    <x v="0"/>
    <x v="1"/>
    <s v="Tesseramento"/>
    <x v="1"/>
    <x v="5"/>
    <x v="0"/>
    <m/>
  </r>
  <r>
    <n v="66132"/>
    <x v="0"/>
    <x v="0"/>
    <x v="0"/>
    <x v="0"/>
    <x v="0"/>
    <x v="206"/>
    <x v="0"/>
    <x v="0"/>
    <s v="Tesseramento"/>
    <x v="1"/>
    <x v="4"/>
    <x v="0"/>
    <m/>
  </r>
  <r>
    <n v="203822"/>
    <x v="0"/>
    <x v="0"/>
    <x v="0"/>
    <x v="0"/>
    <x v="0"/>
    <x v="206"/>
    <x v="0"/>
    <x v="0"/>
    <s v="Tesseramento"/>
    <x v="1"/>
    <x v="0"/>
    <x v="0"/>
    <m/>
  </r>
  <r>
    <n v="96657"/>
    <x v="0"/>
    <x v="0"/>
    <x v="0"/>
    <x v="0"/>
    <x v="0"/>
    <x v="206"/>
    <x v="0"/>
    <x v="0"/>
    <s v="Tesseramento"/>
    <x v="1"/>
    <x v="4"/>
    <x v="0"/>
    <m/>
  </r>
  <r>
    <n v="165080"/>
    <x v="0"/>
    <x v="0"/>
    <x v="0"/>
    <x v="0"/>
    <x v="0"/>
    <x v="206"/>
    <x v="0"/>
    <x v="0"/>
    <s v="Tesseramento"/>
    <x v="1"/>
    <x v="4"/>
    <x v="0"/>
    <m/>
  </r>
  <r>
    <n v="86866"/>
    <x v="0"/>
    <x v="0"/>
    <x v="0"/>
    <x v="0"/>
    <x v="0"/>
    <x v="206"/>
    <x v="0"/>
    <x v="0"/>
    <s v="Tesseramento"/>
    <x v="1"/>
    <x v="4"/>
    <x v="0"/>
    <m/>
  </r>
  <r>
    <n v="51024"/>
    <x v="0"/>
    <x v="0"/>
    <x v="0"/>
    <x v="0"/>
    <x v="0"/>
    <x v="206"/>
    <x v="0"/>
    <x v="0"/>
    <s v="Tesseramento"/>
    <x v="1"/>
    <x v="4"/>
    <x v="0"/>
    <m/>
  </r>
  <r>
    <n v="51023"/>
    <x v="0"/>
    <x v="0"/>
    <x v="0"/>
    <x v="0"/>
    <x v="0"/>
    <x v="206"/>
    <x v="0"/>
    <x v="0"/>
    <s v="Tesseramento"/>
    <x v="1"/>
    <x v="3"/>
    <x v="0"/>
    <m/>
  </r>
  <r>
    <n v="51031"/>
    <x v="0"/>
    <x v="0"/>
    <x v="0"/>
    <x v="0"/>
    <x v="0"/>
    <x v="206"/>
    <x v="0"/>
    <x v="0"/>
    <s v="Tesseramento"/>
    <x v="1"/>
    <x v="4"/>
    <x v="0"/>
    <m/>
  </r>
  <r>
    <n v="110301"/>
    <x v="0"/>
    <x v="0"/>
    <x v="0"/>
    <x v="0"/>
    <x v="0"/>
    <x v="206"/>
    <x v="0"/>
    <x v="0"/>
    <s v="Tesseramento"/>
    <x v="1"/>
    <x v="4"/>
    <x v="0"/>
    <m/>
  </r>
  <r>
    <n v="187094"/>
    <x v="1"/>
    <x v="0"/>
    <x v="0"/>
    <x v="0"/>
    <x v="0"/>
    <x v="206"/>
    <x v="0"/>
    <x v="1"/>
    <s v="Tesseramento"/>
    <x v="1"/>
    <x v="5"/>
    <x v="0"/>
    <s v="B"/>
  </r>
  <r>
    <n v="115173"/>
    <x v="0"/>
    <x v="0"/>
    <x v="0"/>
    <x v="0"/>
    <x v="0"/>
    <x v="206"/>
    <x v="0"/>
    <x v="0"/>
    <s v="Tesseramento"/>
    <x v="1"/>
    <x v="3"/>
    <x v="0"/>
    <m/>
  </r>
  <r>
    <n v="96659"/>
    <x v="0"/>
    <x v="0"/>
    <x v="0"/>
    <x v="0"/>
    <x v="0"/>
    <x v="206"/>
    <x v="0"/>
    <x v="0"/>
    <s v="Tesseramento"/>
    <x v="1"/>
    <x v="4"/>
    <x v="0"/>
    <m/>
  </r>
  <r>
    <n v="91406"/>
    <x v="0"/>
    <x v="0"/>
    <x v="0"/>
    <x v="0"/>
    <x v="0"/>
    <x v="206"/>
    <x v="0"/>
    <x v="1"/>
    <s v="Tesseramento"/>
    <x v="1"/>
    <x v="4"/>
    <x v="0"/>
    <m/>
  </r>
  <r>
    <n v="78719"/>
    <x v="0"/>
    <x v="0"/>
    <x v="0"/>
    <x v="0"/>
    <x v="7"/>
    <x v="109"/>
    <x v="0"/>
    <x v="0"/>
    <s v="Tesseramento"/>
    <x v="1"/>
    <x v="0"/>
    <x v="0"/>
    <m/>
  </r>
  <r>
    <n v="31498"/>
    <x v="0"/>
    <x v="0"/>
    <x v="0"/>
    <x v="0"/>
    <x v="7"/>
    <x v="109"/>
    <x v="0"/>
    <x v="0"/>
    <s v="Tesseramento"/>
    <x v="1"/>
    <x v="3"/>
    <x v="0"/>
    <m/>
  </r>
  <r>
    <n v="123383"/>
    <x v="0"/>
    <x v="0"/>
    <x v="0"/>
    <x v="0"/>
    <x v="0"/>
    <x v="206"/>
    <x v="0"/>
    <x v="0"/>
    <s v="Tesseramento"/>
    <x v="1"/>
    <x v="4"/>
    <x v="0"/>
    <m/>
  </r>
  <r>
    <n v="123386"/>
    <x v="0"/>
    <x v="0"/>
    <x v="0"/>
    <x v="0"/>
    <x v="0"/>
    <x v="206"/>
    <x v="0"/>
    <x v="1"/>
    <s v="Tesseramento"/>
    <x v="1"/>
    <x v="4"/>
    <x v="0"/>
    <m/>
  </r>
  <r>
    <n v="91407"/>
    <x v="0"/>
    <x v="0"/>
    <x v="0"/>
    <x v="0"/>
    <x v="0"/>
    <x v="206"/>
    <x v="0"/>
    <x v="0"/>
    <s v="Tesseramento"/>
    <x v="1"/>
    <x v="4"/>
    <x v="0"/>
    <m/>
  </r>
  <r>
    <n v="91437"/>
    <x v="0"/>
    <x v="0"/>
    <x v="0"/>
    <x v="0"/>
    <x v="0"/>
    <x v="206"/>
    <x v="0"/>
    <x v="1"/>
    <s v="Tesseramento"/>
    <x v="1"/>
    <x v="4"/>
    <x v="0"/>
    <m/>
  </r>
  <r>
    <n v="115049"/>
    <x v="0"/>
    <x v="0"/>
    <x v="0"/>
    <x v="0"/>
    <x v="0"/>
    <x v="206"/>
    <x v="0"/>
    <x v="0"/>
    <s v="Tesseramento"/>
    <x v="1"/>
    <x v="0"/>
    <x v="0"/>
    <m/>
  </r>
  <r>
    <n v="21028"/>
    <x v="0"/>
    <x v="0"/>
    <x v="0"/>
    <x v="0"/>
    <x v="0"/>
    <x v="206"/>
    <x v="0"/>
    <x v="0"/>
    <s v="Tesseramento"/>
    <x v="1"/>
    <x v="4"/>
    <x v="0"/>
    <m/>
  </r>
  <r>
    <n v="139121"/>
    <x v="0"/>
    <x v="0"/>
    <x v="0"/>
    <x v="0"/>
    <x v="0"/>
    <x v="206"/>
    <x v="0"/>
    <x v="0"/>
    <s v="Tesseramento"/>
    <x v="1"/>
    <x v="0"/>
    <x v="0"/>
    <m/>
  </r>
  <r>
    <n v="125615"/>
    <x v="0"/>
    <x v="0"/>
    <x v="0"/>
    <x v="0"/>
    <x v="0"/>
    <x v="206"/>
    <x v="0"/>
    <x v="0"/>
    <s v="Tesseramento"/>
    <x v="1"/>
    <x v="0"/>
    <x v="0"/>
    <m/>
  </r>
  <r>
    <n v="40389"/>
    <x v="0"/>
    <x v="0"/>
    <x v="0"/>
    <x v="0"/>
    <x v="7"/>
    <x v="109"/>
    <x v="0"/>
    <x v="0"/>
    <s v="Tesseramento"/>
    <x v="1"/>
    <x v="3"/>
    <x v="0"/>
    <m/>
  </r>
  <r>
    <n v="78346"/>
    <x v="0"/>
    <x v="0"/>
    <x v="0"/>
    <x v="0"/>
    <x v="7"/>
    <x v="109"/>
    <x v="0"/>
    <x v="0"/>
    <s v="Tesseramento"/>
    <x v="1"/>
    <x v="0"/>
    <x v="0"/>
    <m/>
  </r>
  <r>
    <n v="78345"/>
    <x v="0"/>
    <x v="0"/>
    <x v="0"/>
    <x v="0"/>
    <x v="7"/>
    <x v="109"/>
    <x v="0"/>
    <x v="0"/>
    <s v="Tesseramento"/>
    <x v="1"/>
    <x v="0"/>
    <x v="0"/>
    <m/>
  </r>
  <r>
    <n v="40890"/>
    <x v="0"/>
    <x v="0"/>
    <x v="0"/>
    <x v="0"/>
    <x v="7"/>
    <x v="109"/>
    <x v="0"/>
    <x v="0"/>
    <s v="Tesseramento"/>
    <x v="1"/>
    <x v="4"/>
    <x v="0"/>
    <m/>
  </r>
  <r>
    <n v="221448"/>
    <x v="0"/>
    <x v="0"/>
    <x v="0"/>
    <x v="0"/>
    <x v="0"/>
    <x v="206"/>
    <x v="0"/>
    <x v="0"/>
    <s v="Tesseramento"/>
    <x v="1"/>
    <x v="3"/>
    <x v="0"/>
    <m/>
  </r>
  <r>
    <n v="228698"/>
    <x v="1"/>
    <x v="0"/>
    <x v="0"/>
    <x v="2"/>
    <x v="7"/>
    <x v="109"/>
    <x v="0"/>
    <x v="0"/>
    <s v="Tesseramento"/>
    <x v="1"/>
    <x v="5"/>
    <x v="0"/>
    <m/>
  </r>
  <r>
    <n v="20920"/>
    <x v="0"/>
    <x v="0"/>
    <x v="0"/>
    <x v="0"/>
    <x v="0"/>
    <x v="206"/>
    <x v="0"/>
    <x v="0"/>
    <s v="Tesseramento"/>
    <x v="1"/>
    <x v="3"/>
    <x v="0"/>
    <m/>
  </r>
  <r>
    <n v="7575"/>
    <x v="0"/>
    <x v="0"/>
    <x v="0"/>
    <x v="0"/>
    <x v="7"/>
    <x v="109"/>
    <x v="0"/>
    <x v="0"/>
    <s v="Tesseramento"/>
    <x v="1"/>
    <x v="4"/>
    <x v="0"/>
    <m/>
  </r>
  <r>
    <n v="160673"/>
    <x v="0"/>
    <x v="0"/>
    <x v="0"/>
    <x v="0"/>
    <x v="7"/>
    <x v="109"/>
    <x v="0"/>
    <x v="0"/>
    <s v="Tesseramento"/>
    <x v="1"/>
    <x v="3"/>
    <x v="0"/>
    <m/>
  </r>
  <r>
    <n v="58428"/>
    <x v="0"/>
    <x v="0"/>
    <x v="0"/>
    <x v="0"/>
    <x v="0"/>
    <x v="206"/>
    <x v="0"/>
    <x v="0"/>
    <s v="Tesseramento"/>
    <x v="1"/>
    <x v="4"/>
    <x v="0"/>
    <m/>
  </r>
  <r>
    <n v="220214"/>
    <x v="0"/>
    <x v="0"/>
    <x v="0"/>
    <x v="0"/>
    <x v="7"/>
    <x v="109"/>
    <x v="0"/>
    <x v="0"/>
    <s v="Tesseramento"/>
    <x v="1"/>
    <x v="3"/>
    <x v="0"/>
    <m/>
  </r>
  <r>
    <n v="135837"/>
    <x v="0"/>
    <x v="0"/>
    <x v="0"/>
    <x v="1"/>
    <x v="7"/>
    <x v="109"/>
    <x v="0"/>
    <x v="1"/>
    <s v="Tesseramento"/>
    <x v="1"/>
    <x v="4"/>
    <x v="0"/>
    <m/>
  </r>
  <r>
    <n v="58432"/>
    <x v="0"/>
    <x v="0"/>
    <x v="0"/>
    <x v="0"/>
    <x v="0"/>
    <x v="206"/>
    <x v="0"/>
    <x v="1"/>
    <s v="Tesseramento"/>
    <x v="1"/>
    <x v="4"/>
    <x v="0"/>
    <m/>
  </r>
  <r>
    <n v="92044"/>
    <x v="0"/>
    <x v="0"/>
    <x v="0"/>
    <x v="0"/>
    <x v="7"/>
    <x v="109"/>
    <x v="0"/>
    <x v="0"/>
    <s v="Tesseramento"/>
    <x v="1"/>
    <x v="0"/>
    <x v="0"/>
    <m/>
  </r>
  <r>
    <n v="54469"/>
    <x v="0"/>
    <x v="0"/>
    <x v="0"/>
    <x v="0"/>
    <x v="7"/>
    <x v="109"/>
    <x v="0"/>
    <x v="0"/>
    <s v="Tesseramento"/>
    <x v="1"/>
    <x v="4"/>
    <x v="0"/>
    <m/>
  </r>
  <r>
    <n v="31695"/>
    <x v="0"/>
    <x v="0"/>
    <x v="0"/>
    <x v="0"/>
    <x v="7"/>
    <x v="109"/>
    <x v="0"/>
    <x v="0"/>
    <s v="Tesseramento"/>
    <x v="1"/>
    <x v="3"/>
    <x v="0"/>
    <m/>
  </r>
  <r>
    <n v="222320"/>
    <x v="0"/>
    <x v="0"/>
    <x v="0"/>
    <x v="1"/>
    <x v="7"/>
    <x v="109"/>
    <x v="0"/>
    <x v="1"/>
    <s v="Tesseramento"/>
    <x v="1"/>
    <x v="4"/>
    <x v="0"/>
    <m/>
  </r>
  <r>
    <n v="20924"/>
    <x v="0"/>
    <x v="0"/>
    <x v="0"/>
    <x v="0"/>
    <x v="0"/>
    <x v="206"/>
    <x v="0"/>
    <x v="0"/>
    <s v="Tesseramento"/>
    <x v="1"/>
    <x v="4"/>
    <x v="0"/>
    <m/>
  </r>
  <r>
    <n v="31574"/>
    <x v="0"/>
    <x v="0"/>
    <x v="0"/>
    <x v="0"/>
    <x v="7"/>
    <x v="109"/>
    <x v="0"/>
    <x v="0"/>
    <s v="Tesseramento"/>
    <x v="1"/>
    <x v="3"/>
    <x v="0"/>
    <m/>
  </r>
  <r>
    <n v="105198"/>
    <x v="0"/>
    <x v="0"/>
    <x v="0"/>
    <x v="0"/>
    <x v="7"/>
    <x v="109"/>
    <x v="0"/>
    <x v="1"/>
    <s v="Tesseramento"/>
    <x v="1"/>
    <x v="3"/>
    <x v="0"/>
    <m/>
  </r>
  <r>
    <n v="504"/>
    <x v="0"/>
    <x v="0"/>
    <x v="0"/>
    <x v="0"/>
    <x v="0"/>
    <x v="206"/>
    <x v="0"/>
    <x v="1"/>
    <s v="Tesseramento"/>
    <x v="1"/>
    <x v="4"/>
    <x v="0"/>
    <m/>
  </r>
  <r>
    <n v="31573"/>
    <x v="0"/>
    <x v="0"/>
    <x v="0"/>
    <x v="0"/>
    <x v="7"/>
    <x v="109"/>
    <x v="0"/>
    <x v="1"/>
    <s v="Tesseramento"/>
    <x v="1"/>
    <x v="3"/>
    <x v="0"/>
    <m/>
  </r>
  <r>
    <n v="89089"/>
    <x v="0"/>
    <x v="0"/>
    <x v="0"/>
    <x v="0"/>
    <x v="0"/>
    <x v="206"/>
    <x v="0"/>
    <x v="0"/>
    <s v="Tesseramento"/>
    <x v="1"/>
    <x v="3"/>
    <x v="0"/>
    <m/>
  </r>
  <r>
    <n v="33865"/>
    <x v="0"/>
    <x v="0"/>
    <x v="0"/>
    <x v="0"/>
    <x v="7"/>
    <x v="109"/>
    <x v="0"/>
    <x v="0"/>
    <s v="Tesseramento"/>
    <x v="1"/>
    <x v="1"/>
    <x v="0"/>
    <m/>
  </r>
  <r>
    <n v="31551"/>
    <x v="0"/>
    <x v="0"/>
    <x v="0"/>
    <x v="0"/>
    <x v="7"/>
    <x v="109"/>
    <x v="0"/>
    <x v="0"/>
    <s v="Tesseramento"/>
    <x v="1"/>
    <x v="3"/>
    <x v="0"/>
    <m/>
  </r>
  <r>
    <n v="88434"/>
    <x v="0"/>
    <x v="0"/>
    <x v="0"/>
    <x v="0"/>
    <x v="7"/>
    <x v="109"/>
    <x v="0"/>
    <x v="1"/>
    <s v="Tesseramento"/>
    <x v="1"/>
    <x v="4"/>
    <x v="0"/>
    <m/>
  </r>
  <r>
    <n v="131915"/>
    <x v="0"/>
    <x v="0"/>
    <x v="0"/>
    <x v="0"/>
    <x v="7"/>
    <x v="109"/>
    <x v="0"/>
    <x v="1"/>
    <s v="Tesseramento"/>
    <x v="1"/>
    <x v="4"/>
    <x v="0"/>
    <m/>
  </r>
  <r>
    <n v="89103"/>
    <x v="0"/>
    <x v="0"/>
    <x v="0"/>
    <x v="0"/>
    <x v="0"/>
    <x v="206"/>
    <x v="0"/>
    <x v="1"/>
    <s v="Tesseramento"/>
    <x v="1"/>
    <x v="3"/>
    <x v="0"/>
    <m/>
  </r>
  <r>
    <n v="125105"/>
    <x v="0"/>
    <x v="0"/>
    <x v="0"/>
    <x v="0"/>
    <x v="7"/>
    <x v="109"/>
    <x v="0"/>
    <x v="1"/>
    <s v="Tesseramento"/>
    <x v="1"/>
    <x v="4"/>
    <x v="0"/>
    <m/>
  </r>
  <r>
    <n v="231332"/>
    <x v="0"/>
    <x v="0"/>
    <x v="0"/>
    <x v="0"/>
    <x v="7"/>
    <x v="109"/>
    <x v="0"/>
    <x v="1"/>
    <s v="Tesseramento"/>
    <x v="1"/>
    <x v="4"/>
    <x v="0"/>
    <m/>
  </r>
  <r>
    <n v="47707"/>
    <x v="0"/>
    <x v="0"/>
    <x v="0"/>
    <x v="0"/>
    <x v="7"/>
    <x v="109"/>
    <x v="0"/>
    <x v="0"/>
    <s v="Tesseramento"/>
    <x v="1"/>
    <x v="3"/>
    <x v="0"/>
    <m/>
  </r>
  <r>
    <n v="42022"/>
    <x v="0"/>
    <x v="0"/>
    <x v="0"/>
    <x v="0"/>
    <x v="0"/>
    <x v="206"/>
    <x v="0"/>
    <x v="0"/>
    <s v="Tesseramento"/>
    <x v="1"/>
    <x v="3"/>
    <x v="0"/>
    <m/>
  </r>
  <r>
    <n v="91734"/>
    <x v="0"/>
    <x v="0"/>
    <x v="0"/>
    <x v="0"/>
    <x v="7"/>
    <x v="109"/>
    <x v="0"/>
    <x v="1"/>
    <s v="Tesseramento"/>
    <x v="1"/>
    <x v="0"/>
    <x v="0"/>
    <m/>
  </r>
  <r>
    <n v="31593"/>
    <x v="0"/>
    <x v="0"/>
    <x v="0"/>
    <x v="0"/>
    <x v="7"/>
    <x v="109"/>
    <x v="0"/>
    <x v="1"/>
    <s v="Tesseramento"/>
    <x v="1"/>
    <x v="4"/>
    <x v="0"/>
    <m/>
  </r>
  <r>
    <n v="201038"/>
    <x v="0"/>
    <x v="0"/>
    <x v="0"/>
    <x v="0"/>
    <x v="7"/>
    <x v="109"/>
    <x v="0"/>
    <x v="1"/>
    <s v="Tesseramento"/>
    <x v="1"/>
    <x v="4"/>
    <x v="0"/>
    <m/>
  </r>
  <r>
    <n v="144300"/>
    <x v="0"/>
    <x v="0"/>
    <x v="0"/>
    <x v="0"/>
    <x v="0"/>
    <x v="206"/>
    <x v="0"/>
    <x v="0"/>
    <s v="Tesseramento"/>
    <x v="1"/>
    <x v="0"/>
    <x v="0"/>
    <m/>
  </r>
  <r>
    <n v="206433"/>
    <x v="0"/>
    <x v="0"/>
    <x v="0"/>
    <x v="0"/>
    <x v="7"/>
    <x v="109"/>
    <x v="0"/>
    <x v="0"/>
    <s v="Tesseramento"/>
    <x v="1"/>
    <x v="4"/>
    <x v="0"/>
    <m/>
  </r>
  <r>
    <n v="197784"/>
    <x v="1"/>
    <x v="0"/>
    <x v="0"/>
    <x v="0"/>
    <x v="7"/>
    <x v="109"/>
    <x v="0"/>
    <x v="0"/>
    <s v="Tesseramento"/>
    <x v="1"/>
    <x v="6"/>
    <x v="0"/>
    <m/>
  </r>
  <r>
    <n v="97511"/>
    <x v="0"/>
    <x v="0"/>
    <x v="0"/>
    <x v="0"/>
    <x v="7"/>
    <x v="109"/>
    <x v="0"/>
    <x v="0"/>
    <s v="Tesseramento"/>
    <x v="1"/>
    <x v="4"/>
    <x v="0"/>
    <m/>
  </r>
  <r>
    <n v="97510"/>
    <x v="0"/>
    <x v="0"/>
    <x v="0"/>
    <x v="0"/>
    <x v="7"/>
    <x v="109"/>
    <x v="0"/>
    <x v="1"/>
    <s v="Tesseramento"/>
    <x v="1"/>
    <x v="4"/>
    <x v="0"/>
    <m/>
  </r>
  <r>
    <n v="20926"/>
    <x v="0"/>
    <x v="0"/>
    <x v="0"/>
    <x v="0"/>
    <x v="0"/>
    <x v="206"/>
    <x v="0"/>
    <x v="0"/>
    <s v="Tesseramento"/>
    <x v="1"/>
    <x v="4"/>
    <x v="0"/>
    <m/>
  </r>
  <r>
    <n v="25396"/>
    <x v="0"/>
    <x v="0"/>
    <x v="0"/>
    <x v="0"/>
    <x v="7"/>
    <x v="109"/>
    <x v="0"/>
    <x v="0"/>
    <s v="Tesseramento"/>
    <x v="1"/>
    <x v="3"/>
    <x v="0"/>
    <m/>
  </r>
  <r>
    <n v="44478"/>
    <x v="0"/>
    <x v="0"/>
    <x v="0"/>
    <x v="0"/>
    <x v="7"/>
    <x v="109"/>
    <x v="0"/>
    <x v="0"/>
    <s v="Tesseramento"/>
    <x v="1"/>
    <x v="4"/>
    <x v="0"/>
    <m/>
  </r>
  <r>
    <n v="131265"/>
    <x v="0"/>
    <x v="0"/>
    <x v="0"/>
    <x v="0"/>
    <x v="7"/>
    <x v="109"/>
    <x v="0"/>
    <x v="0"/>
    <s v="Tesseramento"/>
    <x v="1"/>
    <x v="3"/>
    <x v="0"/>
    <m/>
  </r>
  <r>
    <n v="91727"/>
    <x v="0"/>
    <x v="0"/>
    <x v="0"/>
    <x v="0"/>
    <x v="7"/>
    <x v="109"/>
    <x v="0"/>
    <x v="1"/>
    <s v="Tesseramento"/>
    <x v="1"/>
    <x v="4"/>
    <x v="0"/>
    <m/>
  </r>
  <r>
    <n v="42025"/>
    <x v="0"/>
    <x v="0"/>
    <x v="0"/>
    <x v="0"/>
    <x v="0"/>
    <x v="206"/>
    <x v="0"/>
    <x v="1"/>
    <s v="Tesseramento"/>
    <x v="1"/>
    <x v="4"/>
    <x v="0"/>
    <m/>
  </r>
  <r>
    <n v="108021"/>
    <x v="0"/>
    <x v="0"/>
    <x v="0"/>
    <x v="0"/>
    <x v="7"/>
    <x v="109"/>
    <x v="0"/>
    <x v="0"/>
    <s v="Tesseramento"/>
    <x v="1"/>
    <x v="3"/>
    <x v="0"/>
    <m/>
  </r>
  <r>
    <n v="83702"/>
    <x v="0"/>
    <x v="0"/>
    <x v="0"/>
    <x v="0"/>
    <x v="7"/>
    <x v="109"/>
    <x v="0"/>
    <x v="1"/>
    <s v="Tesseramento"/>
    <x v="1"/>
    <x v="4"/>
    <x v="0"/>
    <m/>
  </r>
  <r>
    <n v="83701"/>
    <x v="0"/>
    <x v="0"/>
    <x v="0"/>
    <x v="0"/>
    <x v="7"/>
    <x v="109"/>
    <x v="0"/>
    <x v="0"/>
    <s v="Tesseramento"/>
    <x v="1"/>
    <x v="4"/>
    <x v="0"/>
    <m/>
  </r>
  <r>
    <n v="22603"/>
    <x v="0"/>
    <x v="0"/>
    <x v="0"/>
    <x v="0"/>
    <x v="7"/>
    <x v="109"/>
    <x v="0"/>
    <x v="0"/>
    <s v="Tesseramento"/>
    <x v="1"/>
    <x v="4"/>
    <x v="0"/>
    <m/>
  </r>
  <r>
    <n v="136090"/>
    <x v="0"/>
    <x v="0"/>
    <x v="0"/>
    <x v="0"/>
    <x v="0"/>
    <x v="206"/>
    <x v="0"/>
    <x v="0"/>
    <s v="Tesseramento"/>
    <x v="1"/>
    <x v="4"/>
    <x v="0"/>
    <m/>
  </r>
  <r>
    <n v="20927"/>
    <x v="0"/>
    <x v="0"/>
    <x v="0"/>
    <x v="0"/>
    <x v="0"/>
    <x v="206"/>
    <x v="0"/>
    <x v="0"/>
    <s v="Tesseramento"/>
    <x v="1"/>
    <x v="4"/>
    <x v="0"/>
    <m/>
  </r>
  <r>
    <n v="20928"/>
    <x v="0"/>
    <x v="0"/>
    <x v="0"/>
    <x v="0"/>
    <x v="0"/>
    <x v="206"/>
    <x v="0"/>
    <x v="1"/>
    <s v="Tesseramento"/>
    <x v="1"/>
    <x v="4"/>
    <x v="0"/>
    <m/>
  </r>
  <r>
    <n v="91416"/>
    <x v="0"/>
    <x v="0"/>
    <x v="0"/>
    <x v="0"/>
    <x v="0"/>
    <x v="206"/>
    <x v="0"/>
    <x v="0"/>
    <s v="Tesseramento"/>
    <x v="1"/>
    <x v="4"/>
    <x v="0"/>
    <m/>
  </r>
  <r>
    <n v="31560"/>
    <x v="0"/>
    <x v="0"/>
    <x v="0"/>
    <x v="0"/>
    <x v="7"/>
    <x v="109"/>
    <x v="0"/>
    <x v="0"/>
    <s v="Tesseramento"/>
    <x v="1"/>
    <x v="3"/>
    <x v="0"/>
    <m/>
  </r>
  <r>
    <n v="7570"/>
    <x v="0"/>
    <x v="0"/>
    <x v="0"/>
    <x v="0"/>
    <x v="7"/>
    <x v="109"/>
    <x v="0"/>
    <x v="0"/>
    <s v="Tesseramento"/>
    <x v="1"/>
    <x v="4"/>
    <x v="0"/>
    <m/>
  </r>
  <r>
    <n v="7572"/>
    <x v="0"/>
    <x v="0"/>
    <x v="0"/>
    <x v="0"/>
    <x v="7"/>
    <x v="109"/>
    <x v="0"/>
    <x v="1"/>
    <s v="Tesseramento"/>
    <x v="1"/>
    <x v="4"/>
    <x v="0"/>
    <m/>
  </r>
  <r>
    <n v="153728"/>
    <x v="0"/>
    <x v="0"/>
    <x v="0"/>
    <x v="0"/>
    <x v="7"/>
    <x v="109"/>
    <x v="0"/>
    <x v="1"/>
    <s v="Tesseramento"/>
    <x v="1"/>
    <x v="3"/>
    <x v="0"/>
    <m/>
  </r>
  <r>
    <n v="93828"/>
    <x v="0"/>
    <x v="0"/>
    <x v="0"/>
    <x v="0"/>
    <x v="7"/>
    <x v="109"/>
    <x v="0"/>
    <x v="0"/>
    <s v="Tesseramento"/>
    <x v="1"/>
    <x v="3"/>
    <x v="0"/>
    <m/>
  </r>
  <r>
    <n v="93825"/>
    <x v="0"/>
    <x v="0"/>
    <x v="0"/>
    <x v="0"/>
    <x v="7"/>
    <x v="109"/>
    <x v="0"/>
    <x v="1"/>
    <s v="Tesseramento"/>
    <x v="1"/>
    <x v="3"/>
    <x v="0"/>
    <m/>
  </r>
  <r>
    <n v="135833"/>
    <x v="0"/>
    <x v="0"/>
    <x v="0"/>
    <x v="1"/>
    <x v="7"/>
    <x v="109"/>
    <x v="0"/>
    <x v="0"/>
    <s v="Tesseramento"/>
    <x v="1"/>
    <x v="4"/>
    <x v="0"/>
    <m/>
  </r>
  <r>
    <n v="133430"/>
    <x v="0"/>
    <x v="0"/>
    <x v="0"/>
    <x v="0"/>
    <x v="0"/>
    <x v="206"/>
    <x v="0"/>
    <x v="0"/>
    <s v="Tesseramento"/>
    <x v="1"/>
    <x v="0"/>
    <x v="0"/>
    <m/>
  </r>
  <r>
    <n v="123794"/>
    <x v="0"/>
    <x v="0"/>
    <x v="0"/>
    <x v="0"/>
    <x v="1"/>
    <x v="20"/>
    <x v="0"/>
    <x v="1"/>
    <s v="Tesseramento"/>
    <x v="0"/>
    <x v="4"/>
    <x v="0"/>
    <m/>
  </r>
  <r>
    <n v="152982"/>
    <x v="0"/>
    <x v="0"/>
    <x v="0"/>
    <x v="0"/>
    <x v="0"/>
    <x v="206"/>
    <x v="0"/>
    <x v="0"/>
    <s v="Tesseramento"/>
    <x v="1"/>
    <x v="4"/>
    <x v="0"/>
    <m/>
  </r>
  <r>
    <n v="233542"/>
    <x v="1"/>
    <x v="1"/>
    <x v="1"/>
    <x v="2"/>
    <x v="7"/>
    <x v="44"/>
    <x v="0"/>
    <x v="0"/>
    <s v="Tesseramento"/>
    <x v="1"/>
    <x v="5"/>
    <x v="0"/>
    <m/>
  </r>
  <r>
    <n v="215773"/>
    <x v="0"/>
    <x v="0"/>
    <x v="0"/>
    <x v="0"/>
    <x v="7"/>
    <x v="44"/>
    <x v="0"/>
    <x v="0"/>
    <s v="Tesseramento"/>
    <x v="1"/>
    <x v="0"/>
    <x v="0"/>
    <m/>
  </r>
  <r>
    <n v="16195"/>
    <x v="0"/>
    <x v="0"/>
    <x v="0"/>
    <x v="0"/>
    <x v="0"/>
    <x v="206"/>
    <x v="0"/>
    <x v="0"/>
    <s v="Tesseramento"/>
    <x v="1"/>
    <x v="4"/>
    <x v="0"/>
    <m/>
  </r>
  <r>
    <n v="20933"/>
    <x v="0"/>
    <x v="0"/>
    <x v="0"/>
    <x v="0"/>
    <x v="0"/>
    <x v="206"/>
    <x v="0"/>
    <x v="0"/>
    <s v="Tesseramento"/>
    <x v="1"/>
    <x v="3"/>
    <x v="0"/>
    <m/>
  </r>
  <r>
    <n v="151484"/>
    <x v="1"/>
    <x v="0"/>
    <x v="0"/>
    <x v="0"/>
    <x v="0"/>
    <x v="206"/>
    <x v="0"/>
    <x v="1"/>
    <s v="Tesseramento"/>
    <x v="1"/>
    <x v="6"/>
    <x v="0"/>
    <s v="B"/>
  </r>
  <r>
    <n v="216287"/>
    <x v="0"/>
    <x v="0"/>
    <x v="0"/>
    <x v="0"/>
    <x v="0"/>
    <x v="206"/>
    <x v="0"/>
    <x v="0"/>
    <s v="Tesseramento"/>
    <x v="1"/>
    <x v="4"/>
    <x v="0"/>
    <m/>
  </r>
  <r>
    <n v="479"/>
    <x v="0"/>
    <x v="0"/>
    <x v="0"/>
    <x v="0"/>
    <x v="0"/>
    <x v="206"/>
    <x v="0"/>
    <x v="0"/>
    <s v="Tesseramento"/>
    <x v="1"/>
    <x v="4"/>
    <x v="0"/>
    <m/>
  </r>
  <r>
    <n v="20932"/>
    <x v="0"/>
    <x v="0"/>
    <x v="0"/>
    <x v="0"/>
    <x v="0"/>
    <x v="206"/>
    <x v="0"/>
    <x v="0"/>
    <s v="Tesseramento"/>
    <x v="1"/>
    <x v="4"/>
    <x v="0"/>
    <m/>
  </r>
  <r>
    <n v="31053"/>
    <x v="0"/>
    <x v="0"/>
    <x v="0"/>
    <x v="0"/>
    <x v="0"/>
    <x v="206"/>
    <x v="0"/>
    <x v="0"/>
    <s v="Tesseramento"/>
    <x v="1"/>
    <x v="3"/>
    <x v="0"/>
    <m/>
  </r>
  <r>
    <n v="105543"/>
    <x v="0"/>
    <x v="0"/>
    <x v="0"/>
    <x v="0"/>
    <x v="0"/>
    <x v="206"/>
    <x v="0"/>
    <x v="0"/>
    <s v="Tesseramento"/>
    <x v="1"/>
    <x v="3"/>
    <x v="0"/>
    <m/>
  </r>
  <r>
    <n v="168705"/>
    <x v="1"/>
    <x v="0"/>
    <x v="0"/>
    <x v="0"/>
    <x v="0"/>
    <x v="206"/>
    <x v="0"/>
    <x v="1"/>
    <s v="Tesseramento"/>
    <x v="1"/>
    <x v="7"/>
    <x v="0"/>
    <s v="B"/>
  </r>
  <r>
    <n v="135529"/>
    <x v="0"/>
    <x v="0"/>
    <x v="0"/>
    <x v="0"/>
    <x v="0"/>
    <x v="206"/>
    <x v="0"/>
    <x v="0"/>
    <s v="Tesseramento"/>
    <x v="1"/>
    <x v="3"/>
    <x v="0"/>
    <m/>
  </r>
  <r>
    <n v="156390"/>
    <x v="0"/>
    <x v="0"/>
    <x v="0"/>
    <x v="0"/>
    <x v="0"/>
    <x v="206"/>
    <x v="0"/>
    <x v="0"/>
    <s v="Tesseramento"/>
    <x v="1"/>
    <x v="0"/>
    <x v="0"/>
    <m/>
  </r>
  <r>
    <n v="155202"/>
    <x v="0"/>
    <x v="0"/>
    <x v="0"/>
    <x v="0"/>
    <x v="0"/>
    <x v="206"/>
    <x v="0"/>
    <x v="0"/>
    <s v="Tesseramento"/>
    <x v="1"/>
    <x v="4"/>
    <x v="0"/>
    <m/>
  </r>
  <r>
    <n v="155200"/>
    <x v="0"/>
    <x v="0"/>
    <x v="0"/>
    <x v="0"/>
    <x v="0"/>
    <x v="206"/>
    <x v="0"/>
    <x v="1"/>
    <s v="Tesseramento"/>
    <x v="1"/>
    <x v="4"/>
    <x v="0"/>
    <m/>
  </r>
  <r>
    <n v="497"/>
    <x v="0"/>
    <x v="0"/>
    <x v="0"/>
    <x v="0"/>
    <x v="0"/>
    <x v="206"/>
    <x v="0"/>
    <x v="0"/>
    <s v="Tesseramento"/>
    <x v="1"/>
    <x v="4"/>
    <x v="0"/>
    <m/>
  </r>
  <r>
    <n v="502"/>
    <x v="0"/>
    <x v="0"/>
    <x v="0"/>
    <x v="0"/>
    <x v="0"/>
    <x v="206"/>
    <x v="0"/>
    <x v="1"/>
    <s v="Tesseramento"/>
    <x v="1"/>
    <x v="4"/>
    <x v="0"/>
    <m/>
  </r>
  <r>
    <n v="138505"/>
    <x v="0"/>
    <x v="0"/>
    <x v="0"/>
    <x v="0"/>
    <x v="0"/>
    <x v="206"/>
    <x v="0"/>
    <x v="0"/>
    <s v="Tesseramento"/>
    <x v="1"/>
    <x v="3"/>
    <x v="0"/>
    <m/>
  </r>
  <r>
    <n v="203827"/>
    <x v="0"/>
    <x v="0"/>
    <x v="0"/>
    <x v="0"/>
    <x v="0"/>
    <x v="206"/>
    <x v="0"/>
    <x v="1"/>
    <s v="Tesseramento"/>
    <x v="1"/>
    <x v="3"/>
    <x v="0"/>
    <m/>
  </r>
  <r>
    <n v="21858"/>
    <x v="0"/>
    <x v="0"/>
    <x v="0"/>
    <x v="0"/>
    <x v="0"/>
    <x v="206"/>
    <x v="0"/>
    <x v="0"/>
    <s v="Tesseramento"/>
    <x v="1"/>
    <x v="4"/>
    <x v="0"/>
    <m/>
  </r>
  <r>
    <n v="121806"/>
    <x v="0"/>
    <x v="0"/>
    <x v="0"/>
    <x v="0"/>
    <x v="0"/>
    <x v="206"/>
    <x v="0"/>
    <x v="0"/>
    <s v="Tesseramento"/>
    <x v="1"/>
    <x v="0"/>
    <x v="0"/>
    <m/>
  </r>
  <r>
    <n v="150988"/>
    <x v="0"/>
    <x v="0"/>
    <x v="0"/>
    <x v="0"/>
    <x v="0"/>
    <x v="206"/>
    <x v="0"/>
    <x v="0"/>
    <s v="Tesseramento"/>
    <x v="1"/>
    <x v="4"/>
    <x v="0"/>
    <m/>
  </r>
  <r>
    <n v="163814"/>
    <x v="0"/>
    <x v="0"/>
    <x v="0"/>
    <x v="0"/>
    <x v="0"/>
    <x v="206"/>
    <x v="0"/>
    <x v="0"/>
    <s v="Tesseramento"/>
    <x v="1"/>
    <x v="0"/>
    <x v="0"/>
    <m/>
  </r>
  <r>
    <n v="193431"/>
    <x v="0"/>
    <x v="0"/>
    <x v="0"/>
    <x v="0"/>
    <x v="0"/>
    <x v="206"/>
    <x v="0"/>
    <x v="0"/>
    <s v="Tesseramento"/>
    <x v="1"/>
    <x v="3"/>
    <x v="0"/>
    <m/>
  </r>
  <r>
    <n v="177195"/>
    <x v="0"/>
    <x v="0"/>
    <x v="0"/>
    <x v="0"/>
    <x v="0"/>
    <x v="206"/>
    <x v="0"/>
    <x v="0"/>
    <s v="Tesseramento"/>
    <x v="1"/>
    <x v="4"/>
    <x v="0"/>
    <m/>
  </r>
  <r>
    <n v="137200"/>
    <x v="0"/>
    <x v="0"/>
    <x v="0"/>
    <x v="0"/>
    <x v="0"/>
    <x v="206"/>
    <x v="0"/>
    <x v="0"/>
    <s v="Tesseramento"/>
    <x v="1"/>
    <x v="4"/>
    <x v="0"/>
    <m/>
  </r>
  <r>
    <n v="158627"/>
    <x v="0"/>
    <x v="0"/>
    <x v="0"/>
    <x v="0"/>
    <x v="0"/>
    <x v="206"/>
    <x v="0"/>
    <x v="0"/>
    <s v="Tesseramento"/>
    <x v="1"/>
    <x v="0"/>
    <x v="0"/>
    <m/>
  </r>
  <r>
    <n v="96663"/>
    <x v="0"/>
    <x v="0"/>
    <x v="0"/>
    <x v="0"/>
    <x v="0"/>
    <x v="206"/>
    <x v="0"/>
    <x v="0"/>
    <s v="Tesseramento"/>
    <x v="1"/>
    <x v="0"/>
    <x v="0"/>
    <m/>
  </r>
  <r>
    <n v="9387"/>
    <x v="0"/>
    <x v="0"/>
    <x v="0"/>
    <x v="1"/>
    <x v="0"/>
    <x v="206"/>
    <x v="0"/>
    <x v="0"/>
    <s v="Tesseramento"/>
    <x v="1"/>
    <x v="4"/>
    <x v="0"/>
    <m/>
  </r>
  <r>
    <n v="91428"/>
    <x v="0"/>
    <x v="0"/>
    <x v="0"/>
    <x v="0"/>
    <x v="0"/>
    <x v="206"/>
    <x v="0"/>
    <x v="0"/>
    <s v="Tesseramento"/>
    <x v="1"/>
    <x v="4"/>
    <x v="0"/>
    <m/>
  </r>
  <r>
    <n v="9494"/>
    <x v="0"/>
    <x v="0"/>
    <x v="0"/>
    <x v="0"/>
    <x v="0"/>
    <x v="206"/>
    <x v="0"/>
    <x v="0"/>
    <s v="Tesseramento"/>
    <x v="1"/>
    <x v="0"/>
    <x v="0"/>
    <m/>
  </r>
  <r>
    <n v="113351"/>
    <x v="0"/>
    <x v="0"/>
    <x v="0"/>
    <x v="0"/>
    <x v="0"/>
    <x v="206"/>
    <x v="0"/>
    <x v="0"/>
    <s v="Tesseramento"/>
    <x v="1"/>
    <x v="4"/>
    <x v="0"/>
    <m/>
  </r>
  <r>
    <n v="123443"/>
    <x v="0"/>
    <x v="0"/>
    <x v="0"/>
    <x v="0"/>
    <x v="7"/>
    <x v="109"/>
    <x v="0"/>
    <x v="1"/>
    <s v="Tesseramento"/>
    <x v="1"/>
    <x v="3"/>
    <x v="0"/>
    <m/>
  </r>
  <r>
    <n v="195852"/>
    <x v="0"/>
    <x v="0"/>
    <x v="0"/>
    <x v="0"/>
    <x v="14"/>
    <x v="43"/>
    <x v="0"/>
    <x v="1"/>
    <s v="Tesseramento"/>
    <x v="1"/>
    <x v="0"/>
    <x v="0"/>
    <m/>
  </r>
  <r>
    <n v="73679"/>
    <x v="0"/>
    <x v="0"/>
    <x v="0"/>
    <x v="0"/>
    <x v="0"/>
    <x v="206"/>
    <x v="0"/>
    <x v="0"/>
    <s v="Tesseramento"/>
    <x v="1"/>
    <x v="4"/>
    <x v="0"/>
    <m/>
  </r>
  <r>
    <n v="80904"/>
    <x v="0"/>
    <x v="0"/>
    <x v="0"/>
    <x v="0"/>
    <x v="7"/>
    <x v="109"/>
    <x v="0"/>
    <x v="0"/>
    <s v="Tesseramento"/>
    <x v="1"/>
    <x v="3"/>
    <x v="0"/>
    <m/>
  </r>
  <r>
    <n v="25346"/>
    <x v="0"/>
    <x v="0"/>
    <x v="0"/>
    <x v="0"/>
    <x v="7"/>
    <x v="109"/>
    <x v="0"/>
    <x v="0"/>
    <s v="Tesseramento"/>
    <x v="1"/>
    <x v="3"/>
    <x v="0"/>
    <m/>
  </r>
  <r>
    <n v="226720"/>
    <x v="0"/>
    <x v="0"/>
    <x v="0"/>
    <x v="0"/>
    <x v="14"/>
    <x v="43"/>
    <x v="0"/>
    <x v="0"/>
    <s v="Tesseramento"/>
    <x v="1"/>
    <x v="0"/>
    <x v="0"/>
    <m/>
  </r>
  <r>
    <n v="73675"/>
    <x v="0"/>
    <x v="0"/>
    <x v="0"/>
    <x v="0"/>
    <x v="0"/>
    <x v="206"/>
    <x v="0"/>
    <x v="1"/>
    <s v="Tesseramento"/>
    <x v="1"/>
    <x v="4"/>
    <x v="0"/>
    <m/>
  </r>
  <r>
    <n v="133433"/>
    <x v="0"/>
    <x v="0"/>
    <x v="0"/>
    <x v="0"/>
    <x v="0"/>
    <x v="206"/>
    <x v="0"/>
    <x v="0"/>
    <s v="Tesseramento"/>
    <x v="1"/>
    <x v="3"/>
    <x v="0"/>
    <m/>
  </r>
  <r>
    <n v="146476"/>
    <x v="0"/>
    <x v="0"/>
    <x v="0"/>
    <x v="0"/>
    <x v="7"/>
    <x v="109"/>
    <x v="0"/>
    <x v="0"/>
    <s v="Tesseramento"/>
    <x v="1"/>
    <x v="0"/>
    <x v="0"/>
    <m/>
  </r>
  <r>
    <n v="145920"/>
    <x v="0"/>
    <x v="0"/>
    <x v="0"/>
    <x v="0"/>
    <x v="0"/>
    <x v="206"/>
    <x v="0"/>
    <x v="0"/>
    <s v="Tesseramento"/>
    <x v="1"/>
    <x v="4"/>
    <x v="0"/>
    <m/>
  </r>
  <r>
    <n v="31309"/>
    <x v="0"/>
    <x v="0"/>
    <x v="0"/>
    <x v="0"/>
    <x v="7"/>
    <x v="109"/>
    <x v="0"/>
    <x v="0"/>
    <s v="Tesseramento"/>
    <x v="1"/>
    <x v="0"/>
    <x v="0"/>
    <m/>
  </r>
  <r>
    <n v="203829"/>
    <x v="0"/>
    <x v="0"/>
    <x v="0"/>
    <x v="0"/>
    <x v="0"/>
    <x v="206"/>
    <x v="0"/>
    <x v="0"/>
    <s v="Tesseramento"/>
    <x v="1"/>
    <x v="0"/>
    <x v="0"/>
    <m/>
  </r>
  <r>
    <n v="80168"/>
    <x v="0"/>
    <x v="0"/>
    <x v="0"/>
    <x v="0"/>
    <x v="0"/>
    <x v="206"/>
    <x v="0"/>
    <x v="0"/>
    <s v="Tesseramento"/>
    <x v="1"/>
    <x v="4"/>
    <x v="0"/>
    <m/>
  </r>
  <r>
    <n v="71858"/>
    <x v="0"/>
    <x v="0"/>
    <x v="0"/>
    <x v="0"/>
    <x v="7"/>
    <x v="109"/>
    <x v="0"/>
    <x v="0"/>
    <s v="Tesseramento"/>
    <x v="1"/>
    <x v="4"/>
    <x v="0"/>
    <m/>
  </r>
  <r>
    <n v="30636"/>
    <x v="0"/>
    <x v="0"/>
    <x v="0"/>
    <x v="0"/>
    <x v="7"/>
    <x v="109"/>
    <x v="0"/>
    <x v="0"/>
    <s v="Tesseramento"/>
    <x v="1"/>
    <x v="3"/>
    <x v="0"/>
    <m/>
  </r>
  <r>
    <n v="216460"/>
    <x v="0"/>
    <x v="0"/>
    <x v="0"/>
    <x v="0"/>
    <x v="0"/>
    <x v="206"/>
    <x v="0"/>
    <x v="0"/>
    <s v="Tesseramento"/>
    <x v="1"/>
    <x v="3"/>
    <x v="0"/>
    <m/>
  </r>
  <r>
    <n v="57541"/>
    <x v="0"/>
    <x v="0"/>
    <x v="0"/>
    <x v="0"/>
    <x v="0"/>
    <x v="206"/>
    <x v="0"/>
    <x v="0"/>
    <s v="Tesseramento"/>
    <x v="1"/>
    <x v="3"/>
    <x v="0"/>
    <m/>
  </r>
  <r>
    <n v="44471"/>
    <x v="0"/>
    <x v="0"/>
    <x v="0"/>
    <x v="0"/>
    <x v="7"/>
    <x v="109"/>
    <x v="0"/>
    <x v="1"/>
    <s v="Tesseramento"/>
    <x v="1"/>
    <x v="4"/>
    <x v="0"/>
    <m/>
  </r>
  <r>
    <n v="31566"/>
    <x v="0"/>
    <x v="0"/>
    <x v="0"/>
    <x v="0"/>
    <x v="7"/>
    <x v="109"/>
    <x v="0"/>
    <x v="0"/>
    <s v="Tesseramento"/>
    <x v="1"/>
    <x v="3"/>
    <x v="0"/>
    <m/>
  </r>
  <r>
    <n v="94376"/>
    <x v="0"/>
    <x v="0"/>
    <x v="0"/>
    <x v="0"/>
    <x v="7"/>
    <x v="109"/>
    <x v="0"/>
    <x v="1"/>
    <s v="Tesseramento"/>
    <x v="1"/>
    <x v="3"/>
    <x v="0"/>
    <m/>
  </r>
  <r>
    <n v="180980"/>
    <x v="0"/>
    <x v="0"/>
    <x v="0"/>
    <x v="0"/>
    <x v="0"/>
    <x v="206"/>
    <x v="0"/>
    <x v="1"/>
    <s v="Tesseramento"/>
    <x v="1"/>
    <x v="3"/>
    <x v="0"/>
    <m/>
  </r>
  <r>
    <n v="109903"/>
    <x v="0"/>
    <x v="0"/>
    <x v="0"/>
    <x v="1"/>
    <x v="7"/>
    <x v="109"/>
    <x v="0"/>
    <x v="1"/>
    <s v="Tesseramento"/>
    <x v="1"/>
    <x v="1"/>
    <x v="0"/>
    <m/>
  </r>
  <r>
    <n v="20965"/>
    <x v="0"/>
    <x v="0"/>
    <x v="0"/>
    <x v="0"/>
    <x v="0"/>
    <x v="206"/>
    <x v="0"/>
    <x v="0"/>
    <s v="Tesseramento"/>
    <x v="1"/>
    <x v="4"/>
    <x v="0"/>
    <m/>
  </r>
  <r>
    <n v="69625"/>
    <x v="0"/>
    <x v="0"/>
    <x v="0"/>
    <x v="0"/>
    <x v="0"/>
    <x v="206"/>
    <x v="0"/>
    <x v="1"/>
    <s v="Tesseramento"/>
    <x v="1"/>
    <x v="4"/>
    <x v="0"/>
    <m/>
  </r>
  <r>
    <n v="95140"/>
    <x v="0"/>
    <x v="0"/>
    <x v="0"/>
    <x v="0"/>
    <x v="0"/>
    <x v="206"/>
    <x v="0"/>
    <x v="0"/>
    <s v="Tesseramento"/>
    <x v="1"/>
    <x v="4"/>
    <x v="0"/>
    <m/>
  </r>
  <r>
    <n v="110308"/>
    <x v="0"/>
    <x v="0"/>
    <x v="0"/>
    <x v="0"/>
    <x v="0"/>
    <x v="206"/>
    <x v="0"/>
    <x v="0"/>
    <s v="Tesseramento"/>
    <x v="1"/>
    <x v="4"/>
    <x v="0"/>
    <m/>
  </r>
  <r>
    <n v="144841"/>
    <x v="0"/>
    <x v="0"/>
    <x v="0"/>
    <x v="0"/>
    <x v="0"/>
    <x v="206"/>
    <x v="0"/>
    <x v="0"/>
    <s v="Tesseramento"/>
    <x v="1"/>
    <x v="0"/>
    <x v="0"/>
    <m/>
  </r>
  <r>
    <n v="128182"/>
    <x v="0"/>
    <x v="0"/>
    <x v="0"/>
    <x v="0"/>
    <x v="7"/>
    <x v="109"/>
    <x v="0"/>
    <x v="0"/>
    <s v="Tesseramento"/>
    <x v="1"/>
    <x v="3"/>
    <x v="0"/>
    <m/>
  </r>
  <r>
    <n v="31562"/>
    <x v="0"/>
    <x v="0"/>
    <x v="0"/>
    <x v="0"/>
    <x v="7"/>
    <x v="109"/>
    <x v="0"/>
    <x v="1"/>
    <s v="Tesseramento"/>
    <x v="1"/>
    <x v="3"/>
    <x v="0"/>
    <m/>
  </r>
  <r>
    <n v="105200"/>
    <x v="0"/>
    <x v="0"/>
    <x v="0"/>
    <x v="1"/>
    <x v="7"/>
    <x v="109"/>
    <x v="0"/>
    <x v="0"/>
    <s v="Tesseramento"/>
    <x v="1"/>
    <x v="1"/>
    <x v="0"/>
    <m/>
  </r>
  <r>
    <n v="22327"/>
    <x v="0"/>
    <x v="0"/>
    <x v="0"/>
    <x v="0"/>
    <x v="7"/>
    <x v="109"/>
    <x v="0"/>
    <x v="0"/>
    <s v="Tesseramento"/>
    <x v="1"/>
    <x v="4"/>
    <x v="0"/>
    <m/>
  </r>
  <r>
    <n v="105199"/>
    <x v="0"/>
    <x v="0"/>
    <x v="0"/>
    <x v="0"/>
    <x v="7"/>
    <x v="109"/>
    <x v="0"/>
    <x v="1"/>
    <s v="Tesseramento"/>
    <x v="1"/>
    <x v="3"/>
    <x v="0"/>
    <m/>
  </r>
  <r>
    <n v="144711"/>
    <x v="1"/>
    <x v="0"/>
    <x v="0"/>
    <x v="0"/>
    <x v="7"/>
    <x v="109"/>
    <x v="0"/>
    <x v="1"/>
    <s v="Tesseramento"/>
    <x v="1"/>
    <x v="7"/>
    <x v="0"/>
    <m/>
  </r>
  <r>
    <n v="31493"/>
    <x v="0"/>
    <x v="0"/>
    <x v="0"/>
    <x v="0"/>
    <x v="7"/>
    <x v="109"/>
    <x v="0"/>
    <x v="0"/>
    <s v="Tesseramento"/>
    <x v="1"/>
    <x v="4"/>
    <x v="0"/>
    <m/>
  </r>
  <r>
    <n v="31494"/>
    <x v="0"/>
    <x v="0"/>
    <x v="0"/>
    <x v="0"/>
    <x v="7"/>
    <x v="109"/>
    <x v="0"/>
    <x v="1"/>
    <s v="Tesseramento"/>
    <x v="1"/>
    <x v="4"/>
    <x v="0"/>
    <m/>
  </r>
  <r>
    <n v="48723"/>
    <x v="0"/>
    <x v="0"/>
    <x v="0"/>
    <x v="0"/>
    <x v="0"/>
    <x v="206"/>
    <x v="0"/>
    <x v="0"/>
    <s v="Tesseramento"/>
    <x v="1"/>
    <x v="3"/>
    <x v="0"/>
    <m/>
  </r>
  <r>
    <n v="197826"/>
    <x v="0"/>
    <x v="0"/>
    <x v="0"/>
    <x v="0"/>
    <x v="0"/>
    <x v="206"/>
    <x v="0"/>
    <x v="0"/>
    <s v="Tesseramento"/>
    <x v="1"/>
    <x v="4"/>
    <x v="0"/>
    <m/>
  </r>
  <r>
    <n v="177706"/>
    <x v="0"/>
    <x v="0"/>
    <x v="0"/>
    <x v="0"/>
    <x v="0"/>
    <x v="206"/>
    <x v="0"/>
    <x v="0"/>
    <s v="Tesseramento"/>
    <x v="1"/>
    <x v="0"/>
    <x v="0"/>
    <m/>
  </r>
  <r>
    <n v="166623"/>
    <x v="0"/>
    <x v="0"/>
    <x v="0"/>
    <x v="0"/>
    <x v="7"/>
    <x v="44"/>
    <x v="0"/>
    <x v="0"/>
    <s v="Tesseramento"/>
    <x v="1"/>
    <x v="0"/>
    <x v="0"/>
    <m/>
  </r>
  <r>
    <n v="134269"/>
    <x v="0"/>
    <x v="0"/>
    <x v="0"/>
    <x v="0"/>
    <x v="0"/>
    <x v="206"/>
    <x v="0"/>
    <x v="0"/>
    <s v="Tesseramento"/>
    <x v="1"/>
    <x v="0"/>
    <x v="0"/>
    <m/>
  </r>
  <r>
    <n v="126431"/>
    <x v="0"/>
    <x v="0"/>
    <x v="0"/>
    <x v="0"/>
    <x v="0"/>
    <x v="206"/>
    <x v="0"/>
    <x v="0"/>
    <s v="Tesseramento"/>
    <x v="1"/>
    <x v="4"/>
    <x v="0"/>
    <m/>
  </r>
  <r>
    <n v="46010"/>
    <x v="0"/>
    <x v="0"/>
    <x v="0"/>
    <x v="0"/>
    <x v="0"/>
    <x v="206"/>
    <x v="0"/>
    <x v="0"/>
    <s v="Tesseramento"/>
    <x v="1"/>
    <x v="4"/>
    <x v="0"/>
    <m/>
  </r>
  <r>
    <n v="184214"/>
    <x v="1"/>
    <x v="0"/>
    <x v="0"/>
    <x v="0"/>
    <x v="0"/>
    <x v="206"/>
    <x v="0"/>
    <x v="0"/>
    <s v="Tesseramento"/>
    <x v="1"/>
    <x v="2"/>
    <x v="0"/>
    <m/>
  </r>
  <r>
    <n v="91438"/>
    <x v="0"/>
    <x v="0"/>
    <x v="0"/>
    <x v="0"/>
    <x v="0"/>
    <x v="206"/>
    <x v="0"/>
    <x v="0"/>
    <s v="Tesseramento"/>
    <x v="1"/>
    <x v="4"/>
    <x v="0"/>
    <m/>
  </r>
  <r>
    <n v="86872"/>
    <x v="0"/>
    <x v="0"/>
    <x v="0"/>
    <x v="0"/>
    <x v="0"/>
    <x v="206"/>
    <x v="0"/>
    <x v="0"/>
    <s v="Tesseramento"/>
    <x v="1"/>
    <x v="4"/>
    <x v="0"/>
    <m/>
  </r>
  <r>
    <n v="177197"/>
    <x v="0"/>
    <x v="0"/>
    <x v="0"/>
    <x v="0"/>
    <x v="0"/>
    <x v="206"/>
    <x v="0"/>
    <x v="0"/>
    <s v="Tesseramento"/>
    <x v="1"/>
    <x v="4"/>
    <x v="0"/>
    <m/>
  </r>
  <r>
    <n v="86873"/>
    <x v="0"/>
    <x v="0"/>
    <x v="0"/>
    <x v="0"/>
    <x v="0"/>
    <x v="206"/>
    <x v="0"/>
    <x v="0"/>
    <s v="Tesseramento"/>
    <x v="1"/>
    <x v="4"/>
    <x v="0"/>
    <m/>
  </r>
  <r>
    <n v="83109"/>
    <x v="0"/>
    <x v="0"/>
    <x v="0"/>
    <x v="0"/>
    <x v="0"/>
    <x v="206"/>
    <x v="0"/>
    <x v="0"/>
    <s v="Tesseramento"/>
    <x v="1"/>
    <x v="3"/>
    <x v="0"/>
    <m/>
  </r>
  <r>
    <n v="207343"/>
    <x v="0"/>
    <x v="0"/>
    <x v="0"/>
    <x v="0"/>
    <x v="0"/>
    <x v="206"/>
    <x v="0"/>
    <x v="0"/>
    <s v="Tesseramento"/>
    <x v="1"/>
    <x v="0"/>
    <x v="0"/>
    <m/>
  </r>
  <r>
    <n v="42033"/>
    <x v="0"/>
    <x v="0"/>
    <x v="0"/>
    <x v="0"/>
    <x v="0"/>
    <x v="206"/>
    <x v="0"/>
    <x v="0"/>
    <s v="Tesseramento"/>
    <x v="1"/>
    <x v="3"/>
    <x v="0"/>
    <m/>
  </r>
  <r>
    <n v="42034"/>
    <x v="0"/>
    <x v="0"/>
    <x v="0"/>
    <x v="0"/>
    <x v="0"/>
    <x v="206"/>
    <x v="0"/>
    <x v="1"/>
    <s v="Tesseramento"/>
    <x v="1"/>
    <x v="3"/>
    <x v="0"/>
    <m/>
  </r>
  <r>
    <n v="124913"/>
    <x v="0"/>
    <x v="0"/>
    <x v="0"/>
    <x v="0"/>
    <x v="0"/>
    <x v="206"/>
    <x v="0"/>
    <x v="0"/>
    <s v="Tesseramento"/>
    <x v="1"/>
    <x v="4"/>
    <x v="0"/>
    <m/>
  </r>
  <r>
    <n v="175579"/>
    <x v="0"/>
    <x v="0"/>
    <x v="0"/>
    <x v="0"/>
    <x v="0"/>
    <x v="206"/>
    <x v="0"/>
    <x v="0"/>
    <s v="Tesseramento"/>
    <x v="1"/>
    <x v="3"/>
    <x v="0"/>
    <m/>
  </r>
  <r>
    <n v="233757"/>
    <x v="0"/>
    <x v="0"/>
    <x v="1"/>
    <x v="0"/>
    <x v="11"/>
    <x v="244"/>
    <x v="0"/>
    <x v="0"/>
    <s v="Tesseramento"/>
    <x v="0"/>
    <x v="1"/>
    <x v="0"/>
    <m/>
  </r>
  <r>
    <n v="57549"/>
    <x v="0"/>
    <x v="0"/>
    <x v="0"/>
    <x v="0"/>
    <x v="0"/>
    <x v="206"/>
    <x v="0"/>
    <x v="0"/>
    <s v="Tesseramento"/>
    <x v="1"/>
    <x v="3"/>
    <x v="0"/>
    <m/>
  </r>
  <r>
    <n v="147956"/>
    <x v="0"/>
    <x v="0"/>
    <x v="0"/>
    <x v="4"/>
    <x v="0"/>
    <x v="206"/>
    <x v="0"/>
    <x v="0"/>
    <s v="Tesseramento"/>
    <x v="1"/>
    <x v="4"/>
    <x v="0"/>
    <m/>
  </r>
  <r>
    <n v="84559"/>
    <x v="0"/>
    <x v="0"/>
    <x v="0"/>
    <x v="0"/>
    <x v="0"/>
    <x v="206"/>
    <x v="0"/>
    <x v="0"/>
    <s v="Tesseramento"/>
    <x v="1"/>
    <x v="3"/>
    <x v="0"/>
    <m/>
  </r>
  <r>
    <n v="178719"/>
    <x v="0"/>
    <x v="0"/>
    <x v="0"/>
    <x v="0"/>
    <x v="0"/>
    <x v="206"/>
    <x v="0"/>
    <x v="0"/>
    <s v="Tesseramento"/>
    <x v="1"/>
    <x v="0"/>
    <x v="0"/>
    <m/>
  </r>
  <r>
    <n v="157450"/>
    <x v="0"/>
    <x v="0"/>
    <x v="0"/>
    <x v="0"/>
    <x v="0"/>
    <x v="206"/>
    <x v="0"/>
    <x v="0"/>
    <s v="Tesseramento"/>
    <x v="1"/>
    <x v="4"/>
    <x v="0"/>
    <m/>
  </r>
  <r>
    <n v="137025"/>
    <x v="0"/>
    <x v="0"/>
    <x v="0"/>
    <x v="0"/>
    <x v="0"/>
    <x v="206"/>
    <x v="0"/>
    <x v="0"/>
    <s v="Tesseramento"/>
    <x v="1"/>
    <x v="0"/>
    <x v="0"/>
    <m/>
  </r>
  <r>
    <n v="72492"/>
    <x v="0"/>
    <x v="0"/>
    <x v="0"/>
    <x v="0"/>
    <x v="4"/>
    <x v="88"/>
    <x v="0"/>
    <x v="0"/>
    <s v="Tesseramento"/>
    <x v="1"/>
    <x v="3"/>
    <x v="0"/>
    <m/>
  </r>
  <r>
    <n v="233599"/>
    <x v="0"/>
    <x v="0"/>
    <x v="1"/>
    <x v="0"/>
    <x v="8"/>
    <x v="373"/>
    <x v="0"/>
    <x v="0"/>
    <s v="Tesseramento"/>
    <x v="0"/>
    <x v="0"/>
    <x v="0"/>
    <m/>
  </r>
  <r>
    <n v="131023"/>
    <x v="1"/>
    <x v="1"/>
    <x v="2"/>
    <x v="0"/>
    <x v="11"/>
    <x v="244"/>
    <x v="0"/>
    <x v="0"/>
    <s v="Tesseramento"/>
    <x v="0"/>
    <x v="2"/>
    <x v="0"/>
    <m/>
  </r>
  <r>
    <n v="230992"/>
    <x v="0"/>
    <x v="0"/>
    <x v="0"/>
    <x v="0"/>
    <x v="7"/>
    <x v="395"/>
    <x v="0"/>
    <x v="0"/>
    <s v="Tesseramento"/>
    <x v="0"/>
    <x v="3"/>
    <x v="0"/>
    <m/>
  </r>
  <r>
    <n v="33756"/>
    <x v="0"/>
    <x v="0"/>
    <x v="0"/>
    <x v="0"/>
    <x v="4"/>
    <x v="83"/>
    <x v="0"/>
    <x v="0"/>
    <s v="Tesseramento"/>
    <x v="0"/>
    <x v="0"/>
    <x v="0"/>
    <m/>
  </r>
  <r>
    <n v="61947"/>
    <x v="0"/>
    <x v="0"/>
    <x v="0"/>
    <x v="0"/>
    <x v="4"/>
    <x v="83"/>
    <x v="0"/>
    <x v="0"/>
    <s v="Tesseramento"/>
    <x v="0"/>
    <x v="3"/>
    <x v="0"/>
    <m/>
  </r>
  <r>
    <n v="206345"/>
    <x v="0"/>
    <x v="0"/>
    <x v="0"/>
    <x v="0"/>
    <x v="4"/>
    <x v="83"/>
    <x v="0"/>
    <x v="0"/>
    <s v="Tesseramento"/>
    <x v="0"/>
    <x v="4"/>
    <x v="0"/>
    <m/>
  </r>
  <r>
    <n v="127510"/>
    <x v="0"/>
    <x v="0"/>
    <x v="0"/>
    <x v="0"/>
    <x v="4"/>
    <x v="83"/>
    <x v="0"/>
    <x v="0"/>
    <s v="Tesseramento"/>
    <x v="0"/>
    <x v="0"/>
    <x v="0"/>
    <m/>
  </r>
  <r>
    <n v="220924"/>
    <x v="0"/>
    <x v="0"/>
    <x v="0"/>
    <x v="0"/>
    <x v="4"/>
    <x v="83"/>
    <x v="0"/>
    <x v="0"/>
    <s v="Tesseramento"/>
    <x v="0"/>
    <x v="4"/>
    <x v="0"/>
    <m/>
  </r>
  <r>
    <n v="159131"/>
    <x v="0"/>
    <x v="0"/>
    <x v="0"/>
    <x v="0"/>
    <x v="1"/>
    <x v="22"/>
    <x v="0"/>
    <x v="0"/>
    <s v="Tesseramento"/>
    <x v="1"/>
    <x v="4"/>
    <x v="0"/>
    <m/>
  </r>
  <r>
    <n v="152180"/>
    <x v="0"/>
    <x v="0"/>
    <x v="0"/>
    <x v="0"/>
    <x v="1"/>
    <x v="22"/>
    <x v="0"/>
    <x v="0"/>
    <s v="Tesseramento"/>
    <x v="1"/>
    <x v="4"/>
    <x v="0"/>
    <m/>
  </r>
  <r>
    <n v="159133"/>
    <x v="0"/>
    <x v="0"/>
    <x v="0"/>
    <x v="0"/>
    <x v="1"/>
    <x v="22"/>
    <x v="0"/>
    <x v="1"/>
    <s v="Tesseramento"/>
    <x v="1"/>
    <x v="4"/>
    <x v="0"/>
    <m/>
  </r>
  <r>
    <n v="216623"/>
    <x v="0"/>
    <x v="0"/>
    <x v="0"/>
    <x v="0"/>
    <x v="1"/>
    <x v="22"/>
    <x v="0"/>
    <x v="1"/>
    <s v="Tesseramento"/>
    <x v="1"/>
    <x v="4"/>
    <x v="0"/>
    <m/>
  </r>
  <r>
    <n v="165667"/>
    <x v="0"/>
    <x v="0"/>
    <x v="0"/>
    <x v="0"/>
    <x v="1"/>
    <x v="22"/>
    <x v="0"/>
    <x v="1"/>
    <s v="Tesseramento"/>
    <x v="1"/>
    <x v="0"/>
    <x v="0"/>
    <m/>
  </r>
  <r>
    <n v="233785"/>
    <x v="0"/>
    <x v="0"/>
    <x v="1"/>
    <x v="1"/>
    <x v="11"/>
    <x v="244"/>
    <x v="0"/>
    <x v="1"/>
    <s v="Tesseramento"/>
    <x v="0"/>
    <x v="0"/>
    <x v="0"/>
    <m/>
  </r>
  <r>
    <n v="31521"/>
    <x v="0"/>
    <x v="0"/>
    <x v="0"/>
    <x v="0"/>
    <x v="1"/>
    <x v="22"/>
    <x v="0"/>
    <x v="0"/>
    <s v="Tesseramento"/>
    <x v="1"/>
    <x v="0"/>
    <x v="0"/>
    <m/>
  </r>
  <r>
    <n v="43059"/>
    <x v="0"/>
    <x v="0"/>
    <x v="0"/>
    <x v="0"/>
    <x v="1"/>
    <x v="22"/>
    <x v="0"/>
    <x v="0"/>
    <s v="Tesseramento"/>
    <x v="1"/>
    <x v="0"/>
    <x v="0"/>
    <m/>
  </r>
  <r>
    <n v="172807"/>
    <x v="0"/>
    <x v="0"/>
    <x v="0"/>
    <x v="0"/>
    <x v="1"/>
    <x v="22"/>
    <x v="0"/>
    <x v="0"/>
    <s v="Tesseramento"/>
    <x v="1"/>
    <x v="4"/>
    <x v="0"/>
    <m/>
  </r>
  <r>
    <n v="26085"/>
    <x v="0"/>
    <x v="0"/>
    <x v="0"/>
    <x v="0"/>
    <x v="1"/>
    <x v="22"/>
    <x v="0"/>
    <x v="0"/>
    <s v="Tesseramento"/>
    <x v="1"/>
    <x v="4"/>
    <x v="0"/>
    <m/>
  </r>
  <r>
    <n v="64600"/>
    <x v="0"/>
    <x v="0"/>
    <x v="0"/>
    <x v="0"/>
    <x v="1"/>
    <x v="22"/>
    <x v="0"/>
    <x v="0"/>
    <s v="Tesseramento"/>
    <x v="1"/>
    <x v="4"/>
    <x v="0"/>
    <m/>
  </r>
  <r>
    <n v="71028"/>
    <x v="0"/>
    <x v="0"/>
    <x v="0"/>
    <x v="0"/>
    <x v="1"/>
    <x v="22"/>
    <x v="0"/>
    <x v="0"/>
    <s v="Tesseramento"/>
    <x v="1"/>
    <x v="4"/>
    <x v="0"/>
    <m/>
  </r>
  <r>
    <n v="124637"/>
    <x v="0"/>
    <x v="0"/>
    <x v="0"/>
    <x v="0"/>
    <x v="1"/>
    <x v="22"/>
    <x v="0"/>
    <x v="0"/>
    <s v="Tesseramento"/>
    <x v="1"/>
    <x v="4"/>
    <x v="0"/>
    <m/>
  </r>
  <r>
    <n v="55406"/>
    <x v="0"/>
    <x v="0"/>
    <x v="0"/>
    <x v="0"/>
    <x v="1"/>
    <x v="22"/>
    <x v="0"/>
    <x v="0"/>
    <s v="Tesseramento"/>
    <x v="1"/>
    <x v="4"/>
    <x v="0"/>
    <m/>
  </r>
  <r>
    <n v="207030"/>
    <x v="0"/>
    <x v="0"/>
    <x v="2"/>
    <x v="3"/>
    <x v="11"/>
    <x v="244"/>
    <x v="0"/>
    <x v="0"/>
    <s v="Tesseramento"/>
    <x v="0"/>
    <x v="0"/>
    <x v="0"/>
    <m/>
  </r>
  <r>
    <n v="92801"/>
    <x v="0"/>
    <x v="0"/>
    <x v="0"/>
    <x v="0"/>
    <x v="1"/>
    <x v="22"/>
    <x v="0"/>
    <x v="0"/>
    <s v="Tesseramento"/>
    <x v="1"/>
    <x v="4"/>
    <x v="0"/>
    <m/>
  </r>
  <r>
    <n v="209788"/>
    <x v="0"/>
    <x v="0"/>
    <x v="0"/>
    <x v="0"/>
    <x v="1"/>
    <x v="22"/>
    <x v="0"/>
    <x v="0"/>
    <s v="Tesseramento"/>
    <x v="1"/>
    <x v="0"/>
    <x v="0"/>
    <m/>
  </r>
  <r>
    <n v="165781"/>
    <x v="0"/>
    <x v="0"/>
    <x v="0"/>
    <x v="1"/>
    <x v="1"/>
    <x v="22"/>
    <x v="0"/>
    <x v="0"/>
    <s v="Tesseramento"/>
    <x v="1"/>
    <x v="4"/>
    <x v="0"/>
    <m/>
  </r>
  <r>
    <n v="233758"/>
    <x v="0"/>
    <x v="0"/>
    <x v="1"/>
    <x v="0"/>
    <x v="11"/>
    <x v="244"/>
    <x v="0"/>
    <x v="0"/>
    <s v="Tesseramento"/>
    <x v="0"/>
    <x v="4"/>
    <x v="0"/>
    <m/>
  </r>
  <r>
    <n v="73478"/>
    <x v="0"/>
    <x v="0"/>
    <x v="0"/>
    <x v="0"/>
    <x v="11"/>
    <x v="189"/>
    <x v="0"/>
    <x v="1"/>
    <s v="Tesseramento"/>
    <x v="1"/>
    <x v="4"/>
    <x v="0"/>
    <m/>
  </r>
  <r>
    <n v="35737"/>
    <x v="0"/>
    <x v="0"/>
    <x v="0"/>
    <x v="0"/>
    <x v="8"/>
    <x v="112"/>
    <x v="0"/>
    <x v="0"/>
    <s v="Tesseramento"/>
    <x v="1"/>
    <x v="4"/>
    <x v="0"/>
    <m/>
  </r>
  <r>
    <n v="32149"/>
    <x v="0"/>
    <x v="0"/>
    <x v="0"/>
    <x v="0"/>
    <x v="11"/>
    <x v="189"/>
    <x v="0"/>
    <x v="1"/>
    <s v="Tesseramento"/>
    <x v="1"/>
    <x v="4"/>
    <x v="0"/>
    <m/>
  </r>
  <r>
    <n v="173655"/>
    <x v="0"/>
    <x v="0"/>
    <x v="2"/>
    <x v="0"/>
    <x v="7"/>
    <x v="227"/>
    <x v="0"/>
    <x v="0"/>
    <s v="Tesseramento"/>
    <x v="1"/>
    <x v="1"/>
    <x v="0"/>
    <m/>
  </r>
  <r>
    <n v="226321"/>
    <x v="0"/>
    <x v="0"/>
    <x v="0"/>
    <x v="0"/>
    <x v="11"/>
    <x v="189"/>
    <x v="0"/>
    <x v="0"/>
    <s v="Tesseramento"/>
    <x v="1"/>
    <x v="3"/>
    <x v="0"/>
    <m/>
  </r>
  <r>
    <n v="32205"/>
    <x v="0"/>
    <x v="0"/>
    <x v="0"/>
    <x v="0"/>
    <x v="11"/>
    <x v="189"/>
    <x v="0"/>
    <x v="0"/>
    <s v="Tesseramento"/>
    <x v="1"/>
    <x v="4"/>
    <x v="0"/>
    <m/>
  </r>
  <r>
    <n v="230900"/>
    <x v="0"/>
    <x v="0"/>
    <x v="0"/>
    <x v="0"/>
    <x v="7"/>
    <x v="227"/>
    <x v="0"/>
    <x v="1"/>
    <s v="Tesseramento"/>
    <x v="1"/>
    <x v="1"/>
    <x v="0"/>
    <m/>
  </r>
  <r>
    <n v="224486"/>
    <x v="0"/>
    <x v="0"/>
    <x v="0"/>
    <x v="0"/>
    <x v="7"/>
    <x v="227"/>
    <x v="0"/>
    <x v="0"/>
    <s v="Tesseramento"/>
    <x v="1"/>
    <x v="0"/>
    <x v="0"/>
    <m/>
  </r>
  <r>
    <n v="110213"/>
    <x v="0"/>
    <x v="0"/>
    <x v="0"/>
    <x v="0"/>
    <x v="7"/>
    <x v="227"/>
    <x v="0"/>
    <x v="0"/>
    <s v="Tesseramento"/>
    <x v="1"/>
    <x v="3"/>
    <x v="0"/>
    <m/>
  </r>
  <r>
    <n v="233566"/>
    <x v="0"/>
    <x v="0"/>
    <x v="1"/>
    <x v="4"/>
    <x v="15"/>
    <x v="247"/>
    <x v="0"/>
    <x v="0"/>
    <s v="Tesseramento"/>
    <x v="1"/>
    <x v="4"/>
    <x v="0"/>
    <m/>
  </r>
  <r>
    <n v="229949"/>
    <x v="0"/>
    <x v="0"/>
    <x v="0"/>
    <x v="3"/>
    <x v="7"/>
    <x v="227"/>
    <x v="0"/>
    <x v="0"/>
    <s v="Tesseramento"/>
    <x v="1"/>
    <x v="0"/>
    <x v="0"/>
    <m/>
  </r>
  <r>
    <n v="127070"/>
    <x v="0"/>
    <x v="0"/>
    <x v="0"/>
    <x v="0"/>
    <x v="7"/>
    <x v="227"/>
    <x v="0"/>
    <x v="0"/>
    <s v="Tesseramento"/>
    <x v="1"/>
    <x v="3"/>
    <x v="0"/>
    <m/>
  </r>
  <r>
    <n v="178653"/>
    <x v="0"/>
    <x v="0"/>
    <x v="0"/>
    <x v="0"/>
    <x v="7"/>
    <x v="227"/>
    <x v="0"/>
    <x v="0"/>
    <s v="Tesseramento"/>
    <x v="1"/>
    <x v="1"/>
    <x v="0"/>
    <m/>
  </r>
  <r>
    <n v="18311"/>
    <x v="0"/>
    <x v="0"/>
    <x v="0"/>
    <x v="0"/>
    <x v="7"/>
    <x v="227"/>
    <x v="0"/>
    <x v="0"/>
    <s v="Tesseramento"/>
    <x v="1"/>
    <x v="0"/>
    <x v="0"/>
    <m/>
  </r>
  <r>
    <n v="192857"/>
    <x v="0"/>
    <x v="0"/>
    <x v="0"/>
    <x v="0"/>
    <x v="11"/>
    <x v="189"/>
    <x v="0"/>
    <x v="0"/>
    <s v="Tesseramento"/>
    <x v="1"/>
    <x v="3"/>
    <x v="0"/>
    <m/>
  </r>
  <r>
    <n v="224504"/>
    <x v="0"/>
    <x v="0"/>
    <x v="0"/>
    <x v="0"/>
    <x v="7"/>
    <x v="227"/>
    <x v="0"/>
    <x v="0"/>
    <s v="Tesseramento"/>
    <x v="1"/>
    <x v="0"/>
    <x v="0"/>
    <m/>
  </r>
  <r>
    <n v="226916"/>
    <x v="0"/>
    <x v="0"/>
    <x v="0"/>
    <x v="0"/>
    <x v="7"/>
    <x v="227"/>
    <x v="0"/>
    <x v="0"/>
    <s v="Tesseramento"/>
    <x v="1"/>
    <x v="0"/>
    <x v="0"/>
    <m/>
  </r>
  <r>
    <n v="192557"/>
    <x v="0"/>
    <x v="0"/>
    <x v="0"/>
    <x v="0"/>
    <x v="7"/>
    <x v="227"/>
    <x v="0"/>
    <x v="0"/>
    <s v="Tesseramento"/>
    <x v="1"/>
    <x v="0"/>
    <x v="0"/>
    <m/>
  </r>
  <r>
    <n v="178616"/>
    <x v="0"/>
    <x v="0"/>
    <x v="0"/>
    <x v="0"/>
    <x v="7"/>
    <x v="227"/>
    <x v="0"/>
    <x v="0"/>
    <s v="Tesseramento"/>
    <x v="1"/>
    <x v="3"/>
    <x v="0"/>
    <m/>
  </r>
  <r>
    <n v="31937"/>
    <x v="0"/>
    <x v="0"/>
    <x v="0"/>
    <x v="0"/>
    <x v="7"/>
    <x v="227"/>
    <x v="0"/>
    <x v="0"/>
    <s v="Tesseramento"/>
    <x v="1"/>
    <x v="3"/>
    <x v="0"/>
    <m/>
  </r>
  <r>
    <n v="150775"/>
    <x v="0"/>
    <x v="0"/>
    <x v="0"/>
    <x v="0"/>
    <x v="11"/>
    <x v="189"/>
    <x v="0"/>
    <x v="0"/>
    <s v="Tesseramento"/>
    <x v="1"/>
    <x v="4"/>
    <x v="0"/>
    <m/>
  </r>
  <r>
    <n v="158238"/>
    <x v="0"/>
    <x v="0"/>
    <x v="0"/>
    <x v="0"/>
    <x v="7"/>
    <x v="227"/>
    <x v="0"/>
    <x v="0"/>
    <s v="Tesseramento"/>
    <x v="1"/>
    <x v="0"/>
    <x v="0"/>
    <m/>
  </r>
  <r>
    <n v="154072"/>
    <x v="0"/>
    <x v="0"/>
    <x v="0"/>
    <x v="0"/>
    <x v="7"/>
    <x v="227"/>
    <x v="0"/>
    <x v="0"/>
    <s v="Tesseramento"/>
    <x v="1"/>
    <x v="0"/>
    <x v="0"/>
    <m/>
  </r>
  <r>
    <n v="233780"/>
    <x v="0"/>
    <x v="0"/>
    <x v="1"/>
    <x v="3"/>
    <x v="11"/>
    <x v="244"/>
    <x v="0"/>
    <x v="0"/>
    <s v="Tesseramento"/>
    <x v="0"/>
    <x v="0"/>
    <x v="0"/>
    <m/>
  </r>
  <r>
    <n v="179674"/>
    <x v="0"/>
    <x v="0"/>
    <x v="0"/>
    <x v="1"/>
    <x v="11"/>
    <x v="189"/>
    <x v="0"/>
    <x v="0"/>
    <s v="Tesseramento"/>
    <x v="1"/>
    <x v="4"/>
    <x v="0"/>
    <m/>
  </r>
  <r>
    <n v="147244"/>
    <x v="0"/>
    <x v="0"/>
    <x v="0"/>
    <x v="0"/>
    <x v="8"/>
    <x v="112"/>
    <x v="0"/>
    <x v="0"/>
    <s v="Tesseramento"/>
    <x v="1"/>
    <x v="0"/>
    <x v="0"/>
    <m/>
  </r>
  <r>
    <n v="35666"/>
    <x v="0"/>
    <x v="0"/>
    <x v="0"/>
    <x v="0"/>
    <x v="8"/>
    <x v="112"/>
    <x v="0"/>
    <x v="1"/>
    <s v="Tesseramento"/>
    <x v="1"/>
    <x v="4"/>
    <x v="0"/>
    <m/>
  </r>
  <r>
    <n v="176671"/>
    <x v="0"/>
    <x v="0"/>
    <x v="0"/>
    <x v="0"/>
    <x v="11"/>
    <x v="189"/>
    <x v="0"/>
    <x v="0"/>
    <s v="Tesseramento"/>
    <x v="1"/>
    <x v="4"/>
    <x v="0"/>
    <m/>
  </r>
  <r>
    <n v="176672"/>
    <x v="0"/>
    <x v="0"/>
    <x v="0"/>
    <x v="0"/>
    <x v="11"/>
    <x v="189"/>
    <x v="0"/>
    <x v="1"/>
    <s v="Tesseramento"/>
    <x v="1"/>
    <x v="4"/>
    <x v="0"/>
    <m/>
  </r>
  <r>
    <n v="183497"/>
    <x v="0"/>
    <x v="0"/>
    <x v="2"/>
    <x v="3"/>
    <x v="11"/>
    <x v="244"/>
    <x v="0"/>
    <x v="0"/>
    <s v="Tesseramento"/>
    <x v="0"/>
    <x v="1"/>
    <x v="0"/>
    <m/>
  </r>
  <r>
    <n v="233473"/>
    <x v="0"/>
    <x v="0"/>
    <x v="1"/>
    <x v="0"/>
    <x v="8"/>
    <x v="105"/>
    <x v="0"/>
    <x v="1"/>
    <s v="Tesseramento"/>
    <x v="2"/>
    <x v="4"/>
    <x v="0"/>
    <m/>
  </r>
  <r>
    <n v="233477"/>
    <x v="0"/>
    <x v="0"/>
    <x v="1"/>
    <x v="1"/>
    <x v="8"/>
    <x v="31"/>
    <x v="0"/>
    <x v="0"/>
    <s v="Tesseramento"/>
    <x v="1"/>
    <x v="0"/>
    <x v="0"/>
    <m/>
  </r>
  <r>
    <n v="233783"/>
    <x v="0"/>
    <x v="0"/>
    <x v="1"/>
    <x v="1"/>
    <x v="11"/>
    <x v="244"/>
    <x v="0"/>
    <x v="0"/>
    <s v="Tesseramento"/>
    <x v="0"/>
    <x v="3"/>
    <x v="0"/>
    <m/>
  </r>
  <r>
    <n v="233472"/>
    <x v="0"/>
    <x v="0"/>
    <x v="1"/>
    <x v="0"/>
    <x v="8"/>
    <x v="105"/>
    <x v="0"/>
    <x v="0"/>
    <s v="Tesseramento"/>
    <x v="2"/>
    <x v="3"/>
    <x v="0"/>
    <m/>
  </r>
  <r>
    <n v="233471"/>
    <x v="0"/>
    <x v="0"/>
    <x v="1"/>
    <x v="2"/>
    <x v="8"/>
    <x v="105"/>
    <x v="0"/>
    <x v="0"/>
    <s v="Tesseramento"/>
    <x v="2"/>
    <x v="4"/>
    <x v="0"/>
    <m/>
  </r>
  <r>
    <n v="233622"/>
    <x v="0"/>
    <x v="0"/>
    <x v="1"/>
    <x v="2"/>
    <x v="11"/>
    <x v="363"/>
    <x v="0"/>
    <x v="1"/>
    <s v="Tesseramento"/>
    <x v="1"/>
    <x v="0"/>
    <x v="0"/>
    <m/>
  </r>
  <r>
    <n v="233770"/>
    <x v="0"/>
    <x v="0"/>
    <x v="1"/>
    <x v="3"/>
    <x v="11"/>
    <x v="244"/>
    <x v="0"/>
    <x v="1"/>
    <s v="Tesseramento"/>
    <x v="0"/>
    <x v="3"/>
    <x v="0"/>
    <m/>
  </r>
  <r>
    <n v="233476"/>
    <x v="1"/>
    <x v="0"/>
    <x v="1"/>
    <x v="1"/>
    <x v="8"/>
    <x v="31"/>
    <x v="0"/>
    <x v="1"/>
    <s v="Tesseramento"/>
    <x v="1"/>
    <x v="5"/>
    <x v="0"/>
    <m/>
  </r>
  <r>
    <n v="233621"/>
    <x v="0"/>
    <x v="0"/>
    <x v="1"/>
    <x v="2"/>
    <x v="11"/>
    <x v="363"/>
    <x v="0"/>
    <x v="0"/>
    <s v="Tesseramento"/>
    <x v="1"/>
    <x v="0"/>
    <x v="0"/>
    <m/>
  </r>
  <r>
    <n v="233474"/>
    <x v="0"/>
    <x v="0"/>
    <x v="1"/>
    <x v="1"/>
    <x v="8"/>
    <x v="31"/>
    <x v="0"/>
    <x v="1"/>
    <s v="Tesseramento"/>
    <x v="1"/>
    <x v="0"/>
    <x v="0"/>
    <m/>
  </r>
  <r>
    <n v="233759"/>
    <x v="0"/>
    <x v="0"/>
    <x v="1"/>
    <x v="3"/>
    <x v="11"/>
    <x v="244"/>
    <x v="0"/>
    <x v="0"/>
    <s v="Tesseramento"/>
    <x v="0"/>
    <x v="3"/>
    <x v="0"/>
    <m/>
  </r>
  <r>
    <n v="139163"/>
    <x v="0"/>
    <x v="0"/>
    <x v="0"/>
    <x v="0"/>
    <x v="1"/>
    <x v="22"/>
    <x v="0"/>
    <x v="0"/>
    <s v="Tesseramento"/>
    <x v="1"/>
    <x v="4"/>
    <x v="0"/>
    <m/>
  </r>
  <r>
    <n v="233614"/>
    <x v="0"/>
    <x v="0"/>
    <x v="1"/>
    <x v="1"/>
    <x v="7"/>
    <x v="227"/>
    <x v="0"/>
    <x v="1"/>
    <s v="Tesseramento"/>
    <x v="1"/>
    <x v="3"/>
    <x v="0"/>
    <m/>
  </r>
  <r>
    <n v="98172"/>
    <x v="0"/>
    <x v="0"/>
    <x v="0"/>
    <x v="0"/>
    <x v="1"/>
    <x v="22"/>
    <x v="0"/>
    <x v="1"/>
    <s v="Tesseramento"/>
    <x v="1"/>
    <x v="4"/>
    <x v="0"/>
    <m/>
  </r>
  <r>
    <n v="233769"/>
    <x v="0"/>
    <x v="0"/>
    <x v="1"/>
    <x v="3"/>
    <x v="11"/>
    <x v="244"/>
    <x v="0"/>
    <x v="0"/>
    <s v="Tesseramento"/>
    <x v="0"/>
    <x v="4"/>
    <x v="0"/>
    <m/>
  </r>
  <r>
    <n v="232713"/>
    <x v="0"/>
    <x v="0"/>
    <x v="0"/>
    <x v="2"/>
    <x v="8"/>
    <x v="105"/>
    <x v="0"/>
    <x v="0"/>
    <s v="Tesseramento"/>
    <x v="2"/>
    <x v="0"/>
    <x v="0"/>
    <m/>
  </r>
  <r>
    <n v="233615"/>
    <x v="1"/>
    <x v="0"/>
    <x v="1"/>
    <x v="0"/>
    <x v="7"/>
    <x v="227"/>
    <x v="0"/>
    <x v="0"/>
    <s v="Tesseramento"/>
    <x v="1"/>
    <x v="6"/>
    <x v="0"/>
    <m/>
  </r>
  <r>
    <n v="148272"/>
    <x v="0"/>
    <x v="0"/>
    <x v="2"/>
    <x v="3"/>
    <x v="11"/>
    <x v="244"/>
    <x v="0"/>
    <x v="0"/>
    <s v="Tesseramento"/>
    <x v="0"/>
    <x v="3"/>
    <x v="0"/>
    <m/>
  </r>
  <r>
    <n v="179944"/>
    <x v="0"/>
    <x v="0"/>
    <x v="0"/>
    <x v="0"/>
    <x v="2"/>
    <x v="157"/>
    <x v="0"/>
    <x v="0"/>
    <s v="Tesseramento"/>
    <x v="1"/>
    <x v="1"/>
    <x v="0"/>
    <m/>
  </r>
  <r>
    <n v="179945"/>
    <x v="0"/>
    <x v="0"/>
    <x v="0"/>
    <x v="0"/>
    <x v="2"/>
    <x v="157"/>
    <x v="0"/>
    <x v="0"/>
    <s v="Tesseramento"/>
    <x v="1"/>
    <x v="3"/>
    <x v="0"/>
    <m/>
  </r>
  <r>
    <n v="179951"/>
    <x v="0"/>
    <x v="0"/>
    <x v="0"/>
    <x v="0"/>
    <x v="2"/>
    <x v="157"/>
    <x v="0"/>
    <x v="1"/>
    <s v="Tesseramento"/>
    <x v="1"/>
    <x v="3"/>
    <x v="0"/>
    <m/>
  </r>
  <r>
    <n v="233768"/>
    <x v="0"/>
    <x v="0"/>
    <x v="1"/>
    <x v="3"/>
    <x v="11"/>
    <x v="244"/>
    <x v="0"/>
    <x v="0"/>
    <s v="Tesseramento"/>
    <x v="0"/>
    <x v="0"/>
    <x v="0"/>
    <m/>
  </r>
  <r>
    <n v="159423"/>
    <x v="0"/>
    <x v="0"/>
    <x v="0"/>
    <x v="0"/>
    <x v="11"/>
    <x v="189"/>
    <x v="0"/>
    <x v="1"/>
    <s v="Tesseramento"/>
    <x v="1"/>
    <x v="4"/>
    <x v="0"/>
    <m/>
  </r>
  <r>
    <n v="233760"/>
    <x v="0"/>
    <x v="0"/>
    <x v="1"/>
    <x v="1"/>
    <x v="11"/>
    <x v="244"/>
    <x v="0"/>
    <x v="1"/>
    <s v="Tesseramento"/>
    <x v="0"/>
    <x v="1"/>
    <x v="0"/>
    <m/>
  </r>
  <r>
    <n v="159421"/>
    <x v="0"/>
    <x v="0"/>
    <x v="0"/>
    <x v="0"/>
    <x v="11"/>
    <x v="189"/>
    <x v="0"/>
    <x v="0"/>
    <s v="Tesseramento"/>
    <x v="1"/>
    <x v="4"/>
    <x v="0"/>
    <m/>
  </r>
  <r>
    <n v="56549"/>
    <x v="0"/>
    <x v="0"/>
    <x v="0"/>
    <x v="0"/>
    <x v="11"/>
    <x v="189"/>
    <x v="0"/>
    <x v="0"/>
    <s v="Tesseramento"/>
    <x v="1"/>
    <x v="3"/>
    <x v="0"/>
    <m/>
  </r>
  <r>
    <n v="233784"/>
    <x v="0"/>
    <x v="0"/>
    <x v="1"/>
    <x v="3"/>
    <x v="11"/>
    <x v="244"/>
    <x v="0"/>
    <x v="0"/>
    <s v="Tesseramento"/>
    <x v="0"/>
    <x v="3"/>
    <x v="0"/>
    <m/>
  </r>
  <r>
    <n v="45765"/>
    <x v="0"/>
    <x v="0"/>
    <x v="0"/>
    <x v="0"/>
    <x v="11"/>
    <x v="189"/>
    <x v="0"/>
    <x v="1"/>
    <s v="Tesseramento"/>
    <x v="1"/>
    <x v="3"/>
    <x v="0"/>
    <m/>
  </r>
  <r>
    <n v="97261"/>
    <x v="0"/>
    <x v="0"/>
    <x v="0"/>
    <x v="0"/>
    <x v="11"/>
    <x v="189"/>
    <x v="0"/>
    <x v="0"/>
    <s v="Tesseramento"/>
    <x v="1"/>
    <x v="0"/>
    <x v="0"/>
    <m/>
  </r>
  <r>
    <n v="233781"/>
    <x v="0"/>
    <x v="0"/>
    <x v="1"/>
    <x v="3"/>
    <x v="11"/>
    <x v="244"/>
    <x v="0"/>
    <x v="0"/>
    <s v="Tesseramento"/>
    <x v="0"/>
    <x v="0"/>
    <x v="0"/>
    <m/>
  </r>
  <r>
    <n v="223625"/>
    <x v="0"/>
    <x v="0"/>
    <x v="0"/>
    <x v="0"/>
    <x v="7"/>
    <x v="227"/>
    <x v="0"/>
    <x v="0"/>
    <s v="Tesseramento"/>
    <x v="1"/>
    <x v="4"/>
    <x v="0"/>
    <m/>
  </r>
  <r>
    <n v="217090"/>
    <x v="0"/>
    <x v="0"/>
    <x v="0"/>
    <x v="1"/>
    <x v="7"/>
    <x v="227"/>
    <x v="0"/>
    <x v="0"/>
    <s v="Tesseramento"/>
    <x v="1"/>
    <x v="0"/>
    <x v="0"/>
    <m/>
  </r>
  <r>
    <n v="87226"/>
    <x v="0"/>
    <x v="0"/>
    <x v="0"/>
    <x v="0"/>
    <x v="11"/>
    <x v="189"/>
    <x v="0"/>
    <x v="0"/>
    <s v="Tesseramento"/>
    <x v="1"/>
    <x v="3"/>
    <x v="0"/>
    <m/>
  </r>
  <r>
    <n v="33544"/>
    <x v="0"/>
    <x v="0"/>
    <x v="0"/>
    <x v="0"/>
    <x v="1"/>
    <x v="22"/>
    <x v="0"/>
    <x v="0"/>
    <s v="Tesseramento"/>
    <x v="1"/>
    <x v="3"/>
    <x v="0"/>
    <m/>
  </r>
  <r>
    <n v="81124"/>
    <x v="0"/>
    <x v="0"/>
    <x v="0"/>
    <x v="0"/>
    <x v="11"/>
    <x v="189"/>
    <x v="0"/>
    <x v="0"/>
    <s v="Tesseramento"/>
    <x v="1"/>
    <x v="4"/>
    <x v="0"/>
    <m/>
  </r>
  <r>
    <n v="172227"/>
    <x v="0"/>
    <x v="0"/>
    <x v="0"/>
    <x v="0"/>
    <x v="11"/>
    <x v="189"/>
    <x v="0"/>
    <x v="0"/>
    <s v="Tesseramento"/>
    <x v="1"/>
    <x v="3"/>
    <x v="0"/>
    <m/>
  </r>
  <r>
    <n v="190333"/>
    <x v="0"/>
    <x v="0"/>
    <x v="0"/>
    <x v="0"/>
    <x v="11"/>
    <x v="189"/>
    <x v="0"/>
    <x v="0"/>
    <s v="Tesseramento"/>
    <x v="1"/>
    <x v="0"/>
    <x v="0"/>
    <m/>
  </r>
  <r>
    <n v="28933"/>
    <x v="0"/>
    <x v="0"/>
    <x v="0"/>
    <x v="0"/>
    <x v="1"/>
    <x v="20"/>
    <x v="0"/>
    <x v="0"/>
    <s v="Tesseramento"/>
    <x v="0"/>
    <x v="4"/>
    <x v="0"/>
    <m/>
  </r>
  <r>
    <n v="205787"/>
    <x v="1"/>
    <x v="0"/>
    <x v="0"/>
    <x v="0"/>
    <x v="11"/>
    <x v="189"/>
    <x v="0"/>
    <x v="0"/>
    <s v="Tesseramento"/>
    <x v="1"/>
    <x v="6"/>
    <x v="0"/>
    <s v="B"/>
  </r>
  <r>
    <n v="205786"/>
    <x v="0"/>
    <x v="0"/>
    <x v="0"/>
    <x v="0"/>
    <x v="11"/>
    <x v="189"/>
    <x v="0"/>
    <x v="0"/>
    <s v="Tesseramento"/>
    <x v="1"/>
    <x v="0"/>
    <x v="0"/>
    <m/>
  </r>
  <r>
    <n v="77228"/>
    <x v="0"/>
    <x v="0"/>
    <x v="0"/>
    <x v="0"/>
    <x v="8"/>
    <x v="92"/>
    <x v="0"/>
    <x v="1"/>
    <s v="Tesseramento"/>
    <x v="1"/>
    <x v="4"/>
    <x v="0"/>
    <m/>
  </r>
  <r>
    <n v="233600"/>
    <x v="0"/>
    <x v="0"/>
    <x v="1"/>
    <x v="0"/>
    <x v="8"/>
    <x v="373"/>
    <x v="0"/>
    <x v="0"/>
    <s v="Tesseramento"/>
    <x v="0"/>
    <x v="0"/>
    <x v="0"/>
    <m/>
  </r>
  <r>
    <n v="234100"/>
    <x v="1"/>
    <x v="0"/>
    <x v="1"/>
    <x v="2"/>
    <x v="1"/>
    <x v="22"/>
    <x v="0"/>
    <x v="0"/>
    <s v="Tesseramento"/>
    <x v="1"/>
    <x v="5"/>
    <x v="0"/>
    <m/>
  </r>
  <r>
    <n v="233601"/>
    <x v="0"/>
    <x v="0"/>
    <x v="1"/>
    <x v="1"/>
    <x v="8"/>
    <x v="373"/>
    <x v="0"/>
    <x v="0"/>
    <s v="Tesseramento"/>
    <x v="0"/>
    <x v="0"/>
    <x v="0"/>
    <m/>
  </r>
  <r>
    <n v="203532"/>
    <x v="0"/>
    <x v="0"/>
    <x v="0"/>
    <x v="0"/>
    <x v="7"/>
    <x v="45"/>
    <x v="0"/>
    <x v="0"/>
    <s v="Tesseramento"/>
    <x v="1"/>
    <x v="0"/>
    <x v="0"/>
    <m/>
  </r>
  <r>
    <n v="77877"/>
    <x v="0"/>
    <x v="0"/>
    <x v="0"/>
    <x v="0"/>
    <x v="7"/>
    <x v="45"/>
    <x v="0"/>
    <x v="0"/>
    <s v="Tesseramento"/>
    <x v="1"/>
    <x v="4"/>
    <x v="0"/>
    <m/>
  </r>
  <r>
    <n v="233612"/>
    <x v="0"/>
    <x v="0"/>
    <x v="1"/>
    <x v="1"/>
    <x v="7"/>
    <x v="227"/>
    <x v="0"/>
    <x v="0"/>
    <s v="Tesseramento"/>
    <x v="1"/>
    <x v="0"/>
    <x v="0"/>
    <m/>
  </r>
  <r>
    <n v="98551"/>
    <x v="0"/>
    <x v="0"/>
    <x v="0"/>
    <x v="0"/>
    <x v="8"/>
    <x v="112"/>
    <x v="0"/>
    <x v="0"/>
    <s v="Tesseramento"/>
    <x v="1"/>
    <x v="3"/>
    <x v="0"/>
    <m/>
  </r>
  <r>
    <n v="215802"/>
    <x v="0"/>
    <x v="0"/>
    <x v="0"/>
    <x v="0"/>
    <x v="2"/>
    <x v="157"/>
    <x v="0"/>
    <x v="0"/>
    <s v="Tesseramento"/>
    <x v="1"/>
    <x v="3"/>
    <x v="0"/>
    <m/>
  </r>
  <r>
    <n v="233496"/>
    <x v="0"/>
    <x v="0"/>
    <x v="1"/>
    <x v="0"/>
    <x v="1"/>
    <x v="1"/>
    <x v="0"/>
    <x v="0"/>
    <s v="Tesseramento"/>
    <x v="0"/>
    <x v="3"/>
    <x v="0"/>
    <m/>
  </r>
  <r>
    <n v="233815"/>
    <x v="0"/>
    <x v="0"/>
    <x v="1"/>
    <x v="3"/>
    <x v="7"/>
    <x v="135"/>
    <x v="0"/>
    <x v="0"/>
    <s v="Tesseramento"/>
    <x v="1"/>
    <x v="0"/>
    <x v="0"/>
    <m/>
  </r>
  <r>
    <n v="103520"/>
    <x v="0"/>
    <x v="0"/>
    <x v="0"/>
    <x v="0"/>
    <x v="8"/>
    <x v="113"/>
    <x v="0"/>
    <x v="0"/>
    <s v="Tesseramento"/>
    <x v="0"/>
    <x v="0"/>
    <x v="0"/>
    <m/>
  </r>
  <r>
    <n v="145300"/>
    <x v="0"/>
    <x v="0"/>
    <x v="0"/>
    <x v="0"/>
    <x v="4"/>
    <x v="88"/>
    <x v="0"/>
    <x v="0"/>
    <s v="Tesseramento"/>
    <x v="1"/>
    <x v="4"/>
    <x v="0"/>
    <m/>
  </r>
  <r>
    <n v="145298"/>
    <x v="0"/>
    <x v="0"/>
    <x v="0"/>
    <x v="0"/>
    <x v="4"/>
    <x v="88"/>
    <x v="0"/>
    <x v="1"/>
    <s v="Tesseramento"/>
    <x v="1"/>
    <x v="4"/>
    <x v="0"/>
    <m/>
  </r>
  <r>
    <n v="233613"/>
    <x v="0"/>
    <x v="1"/>
    <x v="1"/>
    <x v="1"/>
    <x v="7"/>
    <x v="227"/>
    <x v="0"/>
    <x v="0"/>
    <s v="Tesseramento"/>
    <x v="1"/>
    <x v="0"/>
    <x v="0"/>
    <m/>
  </r>
  <r>
    <n v="233616"/>
    <x v="0"/>
    <x v="1"/>
    <x v="1"/>
    <x v="0"/>
    <x v="7"/>
    <x v="227"/>
    <x v="0"/>
    <x v="0"/>
    <s v="Tesseramento"/>
    <x v="1"/>
    <x v="0"/>
    <x v="0"/>
    <m/>
  </r>
  <r>
    <n v="71907"/>
    <x v="0"/>
    <x v="0"/>
    <x v="0"/>
    <x v="0"/>
    <x v="1"/>
    <x v="20"/>
    <x v="0"/>
    <x v="0"/>
    <s v="Tesseramento"/>
    <x v="0"/>
    <x v="4"/>
    <x v="0"/>
    <m/>
  </r>
  <r>
    <n v="91717"/>
    <x v="0"/>
    <x v="0"/>
    <x v="0"/>
    <x v="0"/>
    <x v="1"/>
    <x v="20"/>
    <x v="0"/>
    <x v="0"/>
    <s v="Tesseramento"/>
    <x v="0"/>
    <x v="4"/>
    <x v="0"/>
    <m/>
  </r>
  <r>
    <n v="112618"/>
    <x v="0"/>
    <x v="0"/>
    <x v="0"/>
    <x v="0"/>
    <x v="8"/>
    <x v="112"/>
    <x v="0"/>
    <x v="0"/>
    <s v="Tesseramento"/>
    <x v="1"/>
    <x v="3"/>
    <x v="0"/>
    <m/>
  </r>
  <r>
    <n v="153194"/>
    <x v="0"/>
    <x v="0"/>
    <x v="0"/>
    <x v="0"/>
    <x v="8"/>
    <x v="112"/>
    <x v="0"/>
    <x v="0"/>
    <s v="Tesseramento"/>
    <x v="1"/>
    <x v="4"/>
    <x v="0"/>
    <m/>
  </r>
  <r>
    <n v="220911"/>
    <x v="0"/>
    <x v="0"/>
    <x v="0"/>
    <x v="0"/>
    <x v="14"/>
    <x v="43"/>
    <x v="0"/>
    <x v="0"/>
    <s v="Tesseramento"/>
    <x v="1"/>
    <x v="1"/>
    <x v="0"/>
    <m/>
  </r>
  <r>
    <n v="28083"/>
    <x v="0"/>
    <x v="0"/>
    <x v="0"/>
    <x v="0"/>
    <x v="14"/>
    <x v="43"/>
    <x v="0"/>
    <x v="0"/>
    <s v="Tesseramento"/>
    <x v="1"/>
    <x v="0"/>
    <x v="0"/>
    <m/>
  </r>
  <r>
    <n v="146374"/>
    <x v="0"/>
    <x v="0"/>
    <x v="0"/>
    <x v="0"/>
    <x v="7"/>
    <x v="45"/>
    <x v="0"/>
    <x v="0"/>
    <s v="Tesseramento"/>
    <x v="1"/>
    <x v="0"/>
    <x v="0"/>
    <m/>
  </r>
  <r>
    <n v="37116"/>
    <x v="0"/>
    <x v="0"/>
    <x v="0"/>
    <x v="0"/>
    <x v="14"/>
    <x v="43"/>
    <x v="0"/>
    <x v="0"/>
    <s v="Tesseramento"/>
    <x v="1"/>
    <x v="4"/>
    <x v="0"/>
    <m/>
  </r>
  <r>
    <n v="135670"/>
    <x v="0"/>
    <x v="0"/>
    <x v="0"/>
    <x v="0"/>
    <x v="14"/>
    <x v="43"/>
    <x v="0"/>
    <x v="0"/>
    <s v="Tesseramento"/>
    <x v="1"/>
    <x v="0"/>
    <x v="0"/>
    <m/>
  </r>
  <r>
    <n v="146375"/>
    <x v="0"/>
    <x v="0"/>
    <x v="0"/>
    <x v="0"/>
    <x v="7"/>
    <x v="45"/>
    <x v="0"/>
    <x v="1"/>
    <s v="Tesseramento"/>
    <x v="1"/>
    <x v="0"/>
    <x v="0"/>
    <m/>
  </r>
  <r>
    <n v="177809"/>
    <x v="0"/>
    <x v="0"/>
    <x v="2"/>
    <x v="1"/>
    <x v="3"/>
    <x v="85"/>
    <x v="0"/>
    <x v="0"/>
    <s v="Tesseramento"/>
    <x v="1"/>
    <x v="0"/>
    <x v="0"/>
    <m/>
  </r>
  <r>
    <n v="233726"/>
    <x v="0"/>
    <x v="0"/>
    <x v="1"/>
    <x v="1"/>
    <x v="2"/>
    <x v="157"/>
    <x v="0"/>
    <x v="0"/>
    <s v="Tesseramento"/>
    <x v="1"/>
    <x v="4"/>
    <x v="0"/>
    <m/>
  </r>
  <r>
    <n v="216653"/>
    <x v="0"/>
    <x v="0"/>
    <x v="0"/>
    <x v="0"/>
    <x v="4"/>
    <x v="88"/>
    <x v="0"/>
    <x v="0"/>
    <s v="Tesseramento"/>
    <x v="1"/>
    <x v="3"/>
    <x v="0"/>
    <m/>
  </r>
  <r>
    <n v="166691"/>
    <x v="0"/>
    <x v="0"/>
    <x v="0"/>
    <x v="0"/>
    <x v="7"/>
    <x v="165"/>
    <x v="0"/>
    <x v="0"/>
    <s v="Tesseramento"/>
    <x v="0"/>
    <x v="0"/>
    <x v="0"/>
    <m/>
  </r>
  <r>
    <n v="73229"/>
    <x v="0"/>
    <x v="0"/>
    <x v="0"/>
    <x v="0"/>
    <x v="7"/>
    <x v="165"/>
    <x v="0"/>
    <x v="0"/>
    <s v="Tesseramento"/>
    <x v="0"/>
    <x v="0"/>
    <x v="0"/>
    <m/>
  </r>
  <r>
    <n v="233650"/>
    <x v="0"/>
    <x v="0"/>
    <x v="1"/>
    <x v="0"/>
    <x v="1"/>
    <x v="108"/>
    <x v="0"/>
    <x v="1"/>
    <s v="Tesseramento"/>
    <x v="0"/>
    <x v="1"/>
    <x v="0"/>
    <m/>
  </r>
  <r>
    <n v="233651"/>
    <x v="0"/>
    <x v="0"/>
    <x v="1"/>
    <x v="0"/>
    <x v="1"/>
    <x v="108"/>
    <x v="0"/>
    <x v="0"/>
    <s v="Tesseramento"/>
    <x v="0"/>
    <x v="0"/>
    <x v="0"/>
    <m/>
  </r>
  <r>
    <n v="139986"/>
    <x v="0"/>
    <x v="0"/>
    <x v="0"/>
    <x v="3"/>
    <x v="4"/>
    <x v="149"/>
    <x v="0"/>
    <x v="0"/>
    <s v="Tesseramento"/>
    <x v="1"/>
    <x v="4"/>
    <x v="0"/>
    <m/>
  </r>
  <r>
    <n v="78819"/>
    <x v="0"/>
    <x v="0"/>
    <x v="0"/>
    <x v="0"/>
    <x v="4"/>
    <x v="149"/>
    <x v="0"/>
    <x v="0"/>
    <s v="Tesseramento"/>
    <x v="1"/>
    <x v="3"/>
    <x v="0"/>
    <m/>
  </r>
  <r>
    <n v="191445"/>
    <x v="0"/>
    <x v="0"/>
    <x v="0"/>
    <x v="0"/>
    <x v="11"/>
    <x v="130"/>
    <x v="0"/>
    <x v="0"/>
    <s v="Tesseramento"/>
    <x v="1"/>
    <x v="0"/>
    <x v="0"/>
    <m/>
  </r>
  <r>
    <n v="122998"/>
    <x v="0"/>
    <x v="0"/>
    <x v="0"/>
    <x v="0"/>
    <x v="11"/>
    <x v="130"/>
    <x v="0"/>
    <x v="0"/>
    <s v="Tesseramento"/>
    <x v="1"/>
    <x v="0"/>
    <x v="0"/>
    <m/>
  </r>
  <r>
    <n v="84491"/>
    <x v="0"/>
    <x v="0"/>
    <x v="0"/>
    <x v="0"/>
    <x v="11"/>
    <x v="130"/>
    <x v="0"/>
    <x v="0"/>
    <s v="Tesseramento"/>
    <x v="1"/>
    <x v="3"/>
    <x v="0"/>
    <m/>
  </r>
  <r>
    <n v="178784"/>
    <x v="0"/>
    <x v="0"/>
    <x v="0"/>
    <x v="0"/>
    <x v="11"/>
    <x v="130"/>
    <x v="0"/>
    <x v="0"/>
    <s v="Tesseramento"/>
    <x v="1"/>
    <x v="0"/>
    <x v="0"/>
    <m/>
  </r>
  <r>
    <n v="231180"/>
    <x v="0"/>
    <x v="0"/>
    <x v="0"/>
    <x v="1"/>
    <x v="11"/>
    <x v="130"/>
    <x v="0"/>
    <x v="0"/>
    <s v="Tesseramento"/>
    <x v="1"/>
    <x v="0"/>
    <x v="0"/>
    <m/>
  </r>
  <r>
    <n v="216202"/>
    <x v="0"/>
    <x v="0"/>
    <x v="0"/>
    <x v="0"/>
    <x v="11"/>
    <x v="130"/>
    <x v="0"/>
    <x v="0"/>
    <s v="Tesseramento"/>
    <x v="1"/>
    <x v="3"/>
    <x v="0"/>
    <m/>
  </r>
  <r>
    <n v="148868"/>
    <x v="0"/>
    <x v="0"/>
    <x v="0"/>
    <x v="0"/>
    <x v="11"/>
    <x v="130"/>
    <x v="0"/>
    <x v="1"/>
    <s v="Tesseramento"/>
    <x v="1"/>
    <x v="0"/>
    <x v="0"/>
    <m/>
  </r>
  <r>
    <n v="226224"/>
    <x v="0"/>
    <x v="0"/>
    <x v="0"/>
    <x v="1"/>
    <x v="11"/>
    <x v="130"/>
    <x v="0"/>
    <x v="1"/>
    <s v="Tesseramento"/>
    <x v="1"/>
    <x v="3"/>
    <x v="0"/>
    <m/>
  </r>
  <r>
    <n v="213174"/>
    <x v="0"/>
    <x v="0"/>
    <x v="0"/>
    <x v="0"/>
    <x v="11"/>
    <x v="130"/>
    <x v="0"/>
    <x v="0"/>
    <s v="Tesseramento"/>
    <x v="1"/>
    <x v="0"/>
    <x v="0"/>
    <m/>
  </r>
  <r>
    <n v="148869"/>
    <x v="0"/>
    <x v="0"/>
    <x v="0"/>
    <x v="0"/>
    <x v="11"/>
    <x v="130"/>
    <x v="0"/>
    <x v="0"/>
    <s v="Tesseramento"/>
    <x v="1"/>
    <x v="0"/>
    <x v="0"/>
    <m/>
  </r>
  <r>
    <n v="86530"/>
    <x v="0"/>
    <x v="0"/>
    <x v="0"/>
    <x v="0"/>
    <x v="11"/>
    <x v="130"/>
    <x v="0"/>
    <x v="0"/>
    <s v="Tesseramento"/>
    <x v="1"/>
    <x v="1"/>
    <x v="0"/>
    <m/>
  </r>
  <r>
    <n v="32378"/>
    <x v="0"/>
    <x v="0"/>
    <x v="0"/>
    <x v="0"/>
    <x v="11"/>
    <x v="130"/>
    <x v="0"/>
    <x v="0"/>
    <s v="Tesseramento"/>
    <x v="1"/>
    <x v="4"/>
    <x v="0"/>
    <m/>
  </r>
  <r>
    <n v="86503"/>
    <x v="0"/>
    <x v="0"/>
    <x v="0"/>
    <x v="0"/>
    <x v="11"/>
    <x v="130"/>
    <x v="0"/>
    <x v="0"/>
    <s v="Tesseramento"/>
    <x v="1"/>
    <x v="0"/>
    <x v="0"/>
    <m/>
  </r>
  <r>
    <n v="80557"/>
    <x v="0"/>
    <x v="0"/>
    <x v="0"/>
    <x v="0"/>
    <x v="11"/>
    <x v="130"/>
    <x v="0"/>
    <x v="0"/>
    <s v="Tesseramento"/>
    <x v="1"/>
    <x v="4"/>
    <x v="0"/>
    <m/>
  </r>
  <r>
    <n v="71133"/>
    <x v="0"/>
    <x v="0"/>
    <x v="0"/>
    <x v="0"/>
    <x v="11"/>
    <x v="130"/>
    <x v="0"/>
    <x v="0"/>
    <s v="Tesseramento"/>
    <x v="1"/>
    <x v="0"/>
    <x v="0"/>
    <m/>
  </r>
  <r>
    <n v="33791"/>
    <x v="0"/>
    <x v="0"/>
    <x v="0"/>
    <x v="0"/>
    <x v="11"/>
    <x v="130"/>
    <x v="0"/>
    <x v="1"/>
    <s v="Tesseramento"/>
    <x v="1"/>
    <x v="4"/>
    <x v="0"/>
    <m/>
  </r>
  <r>
    <n v="79696"/>
    <x v="0"/>
    <x v="0"/>
    <x v="0"/>
    <x v="3"/>
    <x v="11"/>
    <x v="130"/>
    <x v="0"/>
    <x v="1"/>
    <s v="Tesseramento"/>
    <x v="1"/>
    <x v="0"/>
    <x v="0"/>
    <m/>
  </r>
  <r>
    <n v="72208"/>
    <x v="0"/>
    <x v="0"/>
    <x v="0"/>
    <x v="0"/>
    <x v="11"/>
    <x v="130"/>
    <x v="0"/>
    <x v="1"/>
    <s v="Tesseramento"/>
    <x v="1"/>
    <x v="3"/>
    <x v="0"/>
    <m/>
  </r>
  <r>
    <n v="174036"/>
    <x v="0"/>
    <x v="0"/>
    <x v="0"/>
    <x v="0"/>
    <x v="11"/>
    <x v="130"/>
    <x v="0"/>
    <x v="0"/>
    <s v="Tesseramento"/>
    <x v="1"/>
    <x v="3"/>
    <x v="0"/>
    <m/>
  </r>
  <r>
    <n v="214329"/>
    <x v="0"/>
    <x v="0"/>
    <x v="0"/>
    <x v="0"/>
    <x v="11"/>
    <x v="130"/>
    <x v="0"/>
    <x v="0"/>
    <s v="Tesseramento"/>
    <x v="1"/>
    <x v="3"/>
    <x v="0"/>
    <m/>
  </r>
  <r>
    <n v="72848"/>
    <x v="0"/>
    <x v="0"/>
    <x v="0"/>
    <x v="0"/>
    <x v="11"/>
    <x v="130"/>
    <x v="0"/>
    <x v="0"/>
    <s v="Tesseramento"/>
    <x v="1"/>
    <x v="3"/>
    <x v="0"/>
    <m/>
  </r>
  <r>
    <n v="227494"/>
    <x v="0"/>
    <x v="0"/>
    <x v="0"/>
    <x v="0"/>
    <x v="11"/>
    <x v="130"/>
    <x v="0"/>
    <x v="0"/>
    <s v="Tesseramento"/>
    <x v="1"/>
    <x v="0"/>
    <x v="0"/>
    <m/>
  </r>
  <r>
    <n v="133618"/>
    <x v="0"/>
    <x v="0"/>
    <x v="0"/>
    <x v="0"/>
    <x v="11"/>
    <x v="130"/>
    <x v="0"/>
    <x v="0"/>
    <s v="Tesseramento"/>
    <x v="1"/>
    <x v="4"/>
    <x v="0"/>
    <m/>
  </r>
  <r>
    <n v="227941"/>
    <x v="0"/>
    <x v="0"/>
    <x v="0"/>
    <x v="0"/>
    <x v="11"/>
    <x v="130"/>
    <x v="0"/>
    <x v="0"/>
    <s v="Tesseramento"/>
    <x v="1"/>
    <x v="0"/>
    <x v="0"/>
    <m/>
  </r>
  <r>
    <n v="212486"/>
    <x v="1"/>
    <x v="0"/>
    <x v="0"/>
    <x v="0"/>
    <x v="11"/>
    <x v="130"/>
    <x v="0"/>
    <x v="0"/>
    <s v="Tesseramento"/>
    <x v="1"/>
    <x v="6"/>
    <x v="0"/>
    <s v="B"/>
  </r>
  <r>
    <n v="114517"/>
    <x v="0"/>
    <x v="0"/>
    <x v="0"/>
    <x v="1"/>
    <x v="11"/>
    <x v="130"/>
    <x v="0"/>
    <x v="1"/>
    <s v="Tesseramento"/>
    <x v="1"/>
    <x v="4"/>
    <x v="0"/>
    <m/>
  </r>
  <r>
    <n v="33846"/>
    <x v="0"/>
    <x v="0"/>
    <x v="0"/>
    <x v="1"/>
    <x v="11"/>
    <x v="130"/>
    <x v="0"/>
    <x v="1"/>
    <s v="Tesseramento"/>
    <x v="1"/>
    <x v="4"/>
    <x v="0"/>
    <m/>
  </r>
  <r>
    <n v="32217"/>
    <x v="0"/>
    <x v="0"/>
    <x v="0"/>
    <x v="0"/>
    <x v="11"/>
    <x v="130"/>
    <x v="0"/>
    <x v="0"/>
    <s v="Tesseramento"/>
    <x v="1"/>
    <x v="4"/>
    <x v="0"/>
    <m/>
  </r>
  <r>
    <n v="66424"/>
    <x v="0"/>
    <x v="0"/>
    <x v="0"/>
    <x v="0"/>
    <x v="4"/>
    <x v="87"/>
    <x v="0"/>
    <x v="0"/>
    <s v="Tesseramento"/>
    <x v="0"/>
    <x v="4"/>
    <x v="0"/>
    <m/>
  </r>
  <r>
    <n v="233816"/>
    <x v="0"/>
    <x v="0"/>
    <x v="1"/>
    <x v="3"/>
    <x v="7"/>
    <x v="135"/>
    <x v="0"/>
    <x v="0"/>
    <s v="Tesseramento"/>
    <x v="1"/>
    <x v="1"/>
    <x v="0"/>
    <m/>
  </r>
  <r>
    <n v="233817"/>
    <x v="1"/>
    <x v="0"/>
    <x v="1"/>
    <x v="2"/>
    <x v="7"/>
    <x v="135"/>
    <x v="0"/>
    <x v="1"/>
    <s v="Tesseramento"/>
    <x v="1"/>
    <x v="5"/>
    <x v="0"/>
    <m/>
  </r>
  <r>
    <n v="12483"/>
    <x v="0"/>
    <x v="0"/>
    <x v="0"/>
    <x v="0"/>
    <x v="2"/>
    <x v="55"/>
    <x v="0"/>
    <x v="1"/>
    <s v="Tesseramento"/>
    <x v="1"/>
    <x v="0"/>
    <x v="0"/>
    <m/>
  </r>
  <r>
    <n v="204301"/>
    <x v="0"/>
    <x v="0"/>
    <x v="0"/>
    <x v="0"/>
    <x v="4"/>
    <x v="47"/>
    <x v="0"/>
    <x v="1"/>
    <s v="Tesseramento"/>
    <x v="0"/>
    <x v="3"/>
    <x v="0"/>
    <m/>
  </r>
  <r>
    <n v="79528"/>
    <x v="0"/>
    <x v="0"/>
    <x v="0"/>
    <x v="0"/>
    <x v="4"/>
    <x v="47"/>
    <x v="0"/>
    <x v="0"/>
    <s v="Tesseramento"/>
    <x v="0"/>
    <x v="4"/>
    <x v="0"/>
    <m/>
  </r>
  <r>
    <n v="233727"/>
    <x v="0"/>
    <x v="0"/>
    <x v="1"/>
    <x v="1"/>
    <x v="2"/>
    <x v="157"/>
    <x v="0"/>
    <x v="0"/>
    <s v="Tesseramento"/>
    <x v="1"/>
    <x v="1"/>
    <x v="0"/>
    <m/>
  </r>
  <r>
    <n v="132130"/>
    <x v="1"/>
    <x v="0"/>
    <x v="0"/>
    <x v="0"/>
    <x v="2"/>
    <x v="55"/>
    <x v="0"/>
    <x v="1"/>
    <s v="Tesseramento"/>
    <x v="1"/>
    <x v="6"/>
    <x v="0"/>
    <s v="BG"/>
  </r>
  <r>
    <n v="233667"/>
    <x v="0"/>
    <x v="0"/>
    <x v="1"/>
    <x v="0"/>
    <x v="2"/>
    <x v="55"/>
    <x v="0"/>
    <x v="0"/>
    <s v="Tesseramento"/>
    <x v="1"/>
    <x v="0"/>
    <x v="0"/>
    <m/>
  </r>
  <r>
    <n v="150554"/>
    <x v="0"/>
    <x v="0"/>
    <x v="0"/>
    <x v="0"/>
    <x v="4"/>
    <x v="149"/>
    <x v="0"/>
    <x v="1"/>
    <s v="Tesseramento"/>
    <x v="1"/>
    <x v="4"/>
    <x v="0"/>
    <m/>
  </r>
  <r>
    <n v="94127"/>
    <x v="0"/>
    <x v="0"/>
    <x v="0"/>
    <x v="0"/>
    <x v="4"/>
    <x v="149"/>
    <x v="0"/>
    <x v="0"/>
    <s v="Tesseramento"/>
    <x v="1"/>
    <x v="4"/>
    <x v="0"/>
    <m/>
  </r>
  <r>
    <n v="201610"/>
    <x v="0"/>
    <x v="0"/>
    <x v="0"/>
    <x v="0"/>
    <x v="4"/>
    <x v="149"/>
    <x v="0"/>
    <x v="0"/>
    <s v="Tesseramento"/>
    <x v="1"/>
    <x v="0"/>
    <x v="0"/>
    <m/>
  </r>
  <r>
    <n v="172791"/>
    <x v="0"/>
    <x v="0"/>
    <x v="0"/>
    <x v="1"/>
    <x v="4"/>
    <x v="47"/>
    <x v="0"/>
    <x v="0"/>
    <s v="Tesseramento"/>
    <x v="0"/>
    <x v="3"/>
    <x v="0"/>
    <m/>
  </r>
  <r>
    <n v="76104"/>
    <x v="0"/>
    <x v="0"/>
    <x v="0"/>
    <x v="0"/>
    <x v="12"/>
    <x v="254"/>
    <x v="0"/>
    <x v="0"/>
    <s v="Tesseramento"/>
    <x v="0"/>
    <x v="1"/>
    <x v="0"/>
    <m/>
  </r>
  <r>
    <n v="131145"/>
    <x v="0"/>
    <x v="0"/>
    <x v="0"/>
    <x v="0"/>
    <x v="12"/>
    <x v="254"/>
    <x v="0"/>
    <x v="0"/>
    <s v="Tesseramento"/>
    <x v="0"/>
    <x v="3"/>
    <x v="0"/>
    <m/>
  </r>
  <r>
    <n v="76082"/>
    <x v="0"/>
    <x v="0"/>
    <x v="0"/>
    <x v="0"/>
    <x v="12"/>
    <x v="254"/>
    <x v="0"/>
    <x v="0"/>
    <s v="Tesseramento"/>
    <x v="0"/>
    <x v="3"/>
    <x v="0"/>
    <m/>
  </r>
  <r>
    <n v="111351"/>
    <x v="0"/>
    <x v="0"/>
    <x v="0"/>
    <x v="4"/>
    <x v="12"/>
    <x v="254"/>
    <x v="0"/>
    <x v="0"/>
    <s v="Tesseramento"/>
    <x v="0"/>
    <x v="1"/>
    <x v="0"/>
    <m/>
  </r>
  <r>
    <n v="99792"/>
    <x v="0"/>
    <x v="0"/>
    <x v="0"/>
    <x v="0"/>
    <x v="12"/>
    <x v="254"/>
    <x v="0"/>
    <x v="1"/>
    <s v="Tesseramento"/>
    <x v="0"/>
    <x v="3"/>
    <x v="0"/>
    <m/>
  </r>
  <r>
    <n v="233608"/>
    <x v="0"/>
    <x v="0"/>
    <x v="1"/>
    <x v="1"/>
    <x v="11"/>
    <x v="280"/>
    <x v="0"/>
    <x v="0"/>
    <s v="Tesseramento"/>
    <x v="0"/>
    <x v="3"/>
    <x v="0"/>
    <m/>
  </r>
  <r>
    <n v="206551"/>
    <x v="0"/>
    <x v="0"/>
    <x v="0"/>
    <x v="0"/>
    <x v="12"/>
    <x v="254"/>
    <x v="0"/>
    <x v="0"/>
    <s v="Tesseramento"/>
    <x v="0"/>
    <x v="4"/>
    <x v="0"/>
    <m/>
  </r>
  <r>
    <n v="34330"/>
    <x v="0"/>
    <x v="0"/>
    <x v="0"/>
    <x v="0"/>
    <x v="12"/>
    <x v="254"/>
    <x v="0"/>
    <x v="0"/>
    <s v="Tesseramento"/>
    <x v="0"/>
    <x v="4"/>
    <x v="0"/>
    <m/>
  </r>
  <r>
    <n v="233610"/>
    <x v="0"/>
    <x v="0"/>
    <x v="1"/>
    <x v="1"/>
    <x v="11"/>
    <x v="280"/>
    <x v="0"/>
    <x v="0"/>
    <s v="Tesseramento"/>
    <x v="0"/>
    <x v="0"/>
    <x v="0"/>
    <m/>
  </r>
  <r>
    <n v="233607"/>
    <x v="0"/>
    <x v="0"/>
    <x v="1"/>
    <x v="1"/>
    <x v="11"/>
    <x v="280"/>
    <x v="0"/>
    <x v="0"/>
    <s v="Tesseramento"/>
    <x v="0"/>
    <x v="0"/>
    <x v="0"/>
    <m/>
  </r>
  <r>
    <n v="113474"/>
    <x v="0"/>
    <x v="0"/>
    <x v="0"/>
    <x v="0"/>
    <x v="12"/>
    <x v="314"/>
    <x v="0"/>
    <x v="0"/>
    <s v="Tesseramento"/>
    <x v="0"/>
    <x v="3"/>
    <x v="0"/>
    <m/>
  </r>
  <r>
    <n v="233572"/>
    <x v="0"/>
    <x v="0"/>
    <x v="1"/>
    <x v="3"/>
    <x v="7"/>
    <x v="395"/>
    <x v="0"/>
    <x v="0"/>
    <s v="Tesseramento"/>
    <x v="0"/>
    <x v="3"/>
    <x v="0"/>
    <m/>
  </r>
  <r>
    <n v="233569"/>
    <x v="0"/>
    <x v="0"/>
    <x v="1"/>
    <x v="1"/>
    <x v="7"/>
    <x v="395"/>
    <x v="0"/>
    <x v="0"/>
    <s v="Tesseramento"/>
    <x v="0"/>
    <x v="3"/>
    <x v="0"/>
    <m/>
  </r>
  <r>
    <n v="233570"/>
    <x v="0"/>
    <x v="0"/>
    <x v="1"/>
    <x v="1"/>
    <x v="7"/>
    <x v="395"/>
    <x v="0"/>
    <x v="1"/>
    <s v="Tesseramento"/>
    <x v="0"/>
    <x v="0"/>
    <x v="0"/>
    <m/>
  </r>
  <r>
    <n v="233573"/>
    <x v="0"/>
    <x v="0"/>
    <x v="1"/>
    <x v="1"/>
    <x v="7"/>
    <x v="395"/>
    <x v="0"/>
    <x v="0"/>
    <s v="Tesseramento"/>
    <x v="0"/>
    <x v="0"/>
    <x v="0"/>
    <m/>
  </r>
  <r>
    <n v="233571"/>
    <x v="0"/>
    <x v="1"/>
    <x v="1"/>
    <x v="1"/>
    <x v="7"/>
    <x v="395"/>
    <x v="0"/>
    <x v="1"/>
    <s v="Tesseramento"/>
    <x v="0"/>
    <x v="0"/>
    <x v="0"/>
    <m/>
  </r>
  <r>
    <n v="222770"/>
    <x v="0"/>
    <x v="0"/>
    <x v="0"/>
    <x v="0"/>
    <x v="1"/>
    <x v="108"/>
    <x v="0"/>
    <x v="0"/>
    <s v="Tesseramento"/>
    <x v="0"/>
    <x v="1"/>
    <x v="0"/>
    <m/>
  </r>
  <r>
    <n v="233652"/>
    <x v="0"/>
    <x v="0"/>
    <x v="1"/>
    <x v="0"/>
    <x v="1"/>
    <x v="108"/>
    <x v="0"/>
    <x v="1"/>
    <s v="Tesseramento"/>
    <x v="0"/>
    <x v="3"/>
    <x v="0"/>
    <m/>
  </r>
  <r>
    <n v="233468"/>
    <x v="0"/>
    <x v="0"/>
    <x v="1"/>
    <x v="0"/>
    <x v="7"/>
    <x v="56"/>
    <x v="0"/>
    <x v="0"/>
    <s v="Tesseramento"/>
    <x v="1"/>
    <x v="3"/>
    <x v="0"/>
    <m/>
  </r>
  <r>
    <n v="233469"/>
    <x v="0"/>
    <x v="1"/>
    <x v="1"/>
    <x v="0"/>
    <x v="7"/>
    <x v="56"/>
    <x v="0"/>
    <x v="0"/>
    <s v="Tesseramento"/>
    <x v="1"/>
    <x v="0"/>
    <x v="0"/>
    <m/>
  </r>
  <r>
    <n v="233751"/>
    <x v="0"/>
    <x v="0"/>
    <x v="1"/>
    <x v="3"/>
    <x v="11"/>
    <x v="244"/>
    <x v="0"/>
    <x v="0"/>
    <s v="Tesseramento"/>
    <x v="0"/>
    <x v="0"/>
    <x v="0"/>
    <m/>
  </r>
  <r>
    <n v="233470"/>
    <x v="0"/>
    <x v="1"/>
    <x v="1"/>
    <x v="0"/>
    <x v="7"/>
    <x v="56"/>
    <x v="0"/>
    <x v="0"/>
    <s v="Tesseramento"/>
    <x v="1"/>
    <x v="0"/>
    <x v="0"/>
    <m/>
  </r>
  <r>
    <n v="233466"/>
    <x v="0"/>
    <x v="1"/>
    <x v="1"/>
    <x v="1"/>
    <x v="7"/>
    <x v="56"/>
    <x v="0"/>
    <x v="0"/>
    <s v="Tesseramento"/>
    <x v="1"/>
    <x v="0"/>
    <x v="0"/>
    <m/>
  </r>
  <r>
    <n v="233467"/>
    <x v="0"/>
    <x v="1"/>
    <x v="1"/>
    <x v="1"/>
    <x v="7"/>
    <x v="56"/>
    <x v="0"/>
    <x v="0"/>
    <s v="Tesseramento"/>
    <x v="1"/>
    <x v="0"/>
    <x v="0"/>
    <m/>
  </r>
  <r>
    <n v="233761"/>
    <x v="0"/>
    <x v="0"/>
    <x v="1"/>
    <x v="0"/>
    <x v="11"/>
    <x v="244"/>
    <x v="0"/>
    <x v="0"/>
    <s v="Tesseramento"/>
    <x v="0"/>
    <x v="3"/>
    <x v="0"/>
    <m/>
  </r>
  <r>
    <n v="218283"/>
    <x v="0"/>
    <x v="0"/>
    <x v="2"/>
    <x v="1"/>
    <x v="11"/>
    <x v="244"/>
    <x v="0"/>
    <x v="0"/>
    <s v="Tesseramento"/>
    <x v="0"/>
    <x v="4"/>
    <x v="0"/>
    <m/>
  </r>
  <r>
    <n v="233765"/>
    <x v="0"/>
    <x v="0"/>
    <x v="1"/>
    <x v="3"/>
    <x v="11"/>
    <x v="244"/>
    <x v="0"/>
    <x v="1"/>
    <s v="Tesseramento"/>
    <x v="0"/>
    <x v="1"/>
    <x v="0"/>
    <m/>
  </r>
  <r>
    <n v="233750"/>
    <x v="0"/>
    <x v="0"/>
    <x v="1"/>
    <x v="3"/>
    <x v="11"/>
    <x v="244"/>
    <x v="0"/>
    <x v="0"/>
    <s v="Tesseramento"/>
    <x v="0"/>
    <x v="0"/>
    <x v="0"/>
    <m/>
  </r>
  <r>
    <n v="233493"/>
    <x v="0"/>
    <x v="0"/>
    <x v="1"/>
    <x v="0"/>
    <x v="4"/>
    <x v="367"/>
    <x v="0"/>
    <x v="0"/>
    <s v="Tesseramento"/>
    <x v="1"/>
    <x v="0"/>
    <x v="0"/>
    <m/>
  </r>
  <r>
    <n v="208760"/>
    <x v="0"/>
    <x v="0"/>
    <x v="0"/>
    <x v="0"/>
    <x v="12"/>
    <x v="254"/>
    <x v="0"/>
    <x v="0"/>
    <s v="Tesseramento"/>
    <x v="0"/>
    <x v="1"/>
    <x v="0"/>
    <m/>
  </r>
  <r>
    <n v="183767"/>
    <x v="0"/>
    <x v="0"/>
    <x v="0"/>
    <x v="1"/>
    <x v="11"/>
    <x v="189"/>
    <x v="0"/>
    <x v="0"/>
    <s v="Tesseramento"/>
    <x v="1"/>
    <x v="4"/>
    <x v="0"/>
    <m/>
  </r>
  <r>
    <n v="233114"/>
    <x v="0"/>
    <x v="1"/>
    <x v="0"/>
    <x v="3"/>
    <x v="7"/>
    <x v="56"/>
    <x v="0"/>
    <x v="0"/>
    <s v="Tesseramento"/>
    <x v="1"/>
    <x v="3"/>
    <x v="0"/>
    <m/>
  </r>
  <r>
    <n v="121689"/>
    <x v="0"/>
    <x v="0"/>
    <x v="0"/>
    <x v="0"/>
    <x v="7"/>
    <x v="56"/>
    <x v="0"/>
    <x v="0"/>
    <s v="Tesseramento"/>
    <x v="1"/>
    <x v="0"/>
    <x v="0"/>
    <m/>
  </r>
  <r>
    <n v="89275"/>
    <x v="0"/>
    <x v="0"/>
    <x v="0"/>
    <x v="0"/>
    <x v="11"/>
    <x v="189"/>
    <x v="0"/>
    <x v="0"/>
    <s v="Tesseramento"/>
    <x v="1"/>
    <x v="3"/>
    <x v="0"/>
    <m/>
  </r>
  <r>
    <n v="12102"/>
    <x v="0"/>
    <x v="0"/>
    <x v="0"/>
    <x v="0"/>
    <x v="7"/>
    <x v="56"/>
    <x v="0"/>
    <x v="0"/>
    <s v="Tesseramento"/>
    <x v="1"/>
    <x v="3"/>
    <x v="0"/>
    <m/>
  </r>
  <r>
    <n v="12104"/>
    <x v="0"/>
    <x v="0"/>
    <x v="0"/>
    <x v="0"/>
    <x v="7"/>
    <x v="56"/>
    <x v="0"/>
    <x v="1"/>
    <s v="Tesseramento"/>
    <x v="1"/>
    <x v="4"/>
    <x v="0"/>
    <m/>
  </r>
  <r>
    <n v="153500"/>
    <x v="0"/>
    <x v="0"/>
    <x v="0"/>
    <x v="0"/>
    <x v="7"/>
    <x v="56"/>
    <x v="0"/>
    <x v="0"/>
    <s v="Tesseramento"/>
    <x v="1"/>
    <x v="3"/>
    <x v="0"/>
    <m/>
  </r>
  <r>
    <n v="89271"/>
    <x v="0"/>
    <x v="0"/>
    <x v="0"/>
    <x v="0"/>
    <x v="11"/>
    <x v="189"/>
    <x v="0"/>
    <x v="1"/>
    <s v="Tesseramento"/>
    <x v="1"/>
    <x v="4"/>
    <x v="0"/>
    <m/>
  </r>
  <r>
    <n v="104359"/>
    <x v="0"/>
    <x v="0"/>
    <x v="0"/>
    <x v="0"/>
    <x v="7"/>
    <x v="56"/>
    <x v="0"/>
    <x v="0"/>
    <s v="Tesseramento"/>
    <x v="1"/>
    <x v="0"/>
    <x v="0"/>
    <m/>
  </r>
  <r>
    <n v="134621"/>
    <x v="0"/>
    <x v="0"/>
    <x v="0"/>
    <x v="0"/>
    <x v="7"/>
    <x v="56"/>
    <x v="0"/>
    <x v="0"/>
    <s v="Tesseramento"/>
    <x v="1"/>
    <x v="3"/>
    <x v="0"/>
    <m/>
  </r>
  <r>
    <n v="109665"/>
    <x v="0"/>
    <x v="0"/>
    <x v="0"/>
    <x v="0"/>
    <x v="7"/>
    <x v="56"/>
    <x v="0"/>
    <x v="1"/>
    <s v="Tesseramento"/>
    <x v="1"/>
    <x v="3"/>
    <x v="0"/>
    <m/>
  </r>
  <r>
    <n v="183608"/>
    <x v="1"/>
    <x v="1"/>
    <x v="0"/>
    <x v="0"/>
    <x v="7"/>
    <x v="56"/>
    <x v="0"/>
    <x v="0"/>
    <s v="Tesseramento"/>
    <x v="1"/>
    <x v="2"/>
    <x v="0"/>
    <m/>
  </r>
  <r>
    <n v="164078"/>
    <x v="0"/>
    <x v="0"/>
    <x v="0"/>
    <x v="0"/>
    <x v="7"/>
    <x v="56"/>
    <x v="0"/>
    <x v="1"/>
    <s v="Tesseramento"/>
    <x v="1"/>
    <x v="0"/>
    <x v="0"/>
    <m/>
  </r>
  <r>
    <n v="164079"/>
    <x v="0"/>
    <x v="0"/>
    <x v="0"/>
    <x v="0"/>
    <x v="7"/>
    <x v="56"/>
    <x v="0"/>
    <x v="0"/>
    <s v="Tesseramento"/>
    <x v="1"/>
    <x v="0"/>
    <x v="0"/>
    <m/>
  </r>
  <r>
    <n v="183607"/>
    <x v="1"/>
    <x v="1"/>
    <x v="0"/>
    <x v="0"/>
    <x v="7"/>
    <x v="56"/>
    <x v="0"/>
    <x v="0"/>
    <s v="Tesseramento"/>
    <x v="1"/>
    <x v="2"/>
    <x v="0"/>
    <m/>
  </r>
  <r>
    <n v="221916"/>
    <x v="0"/>
    <x v="0"/>
    <x v="0"/>
    <x v="0"/>
    <x v="7"/>
    <x v="56"/>
    <x v="0"/>
    <x v="0"/>
    <s v="Tesseramento"/>
    <x v="1"/>
    <x v="0"/>
    <x v="0"/>
    <m/>
  </r>
  <r>
    <n v="227885"/>
    <x v="0"/>
    <x v="1"/>
    <x v="0"/>
    <x v="0"/>
    <x v="7"/>
    <x v="56"/>
    <x v="0"/>
    <x v="0"/>
    <s v="Tesseramento"/>
    <x v="1"/>
    <x v="0"/>
    <x v="0"/>
    <m/>
  </r>
  <r>
    <n v="158190"/>
    <x v="0"/>
    <x v="0"/>
    <x v="0"/>
    <x v="0"/>
    <x v="7"/>
    <x v="56"/>
    <x v="0"/>
    <x v="0"/>
    <s v="Tesseramento"/>
    <x v="1"/>
    <x v="3"/>
    <x v="0"/>
    <m/>
  </r>
  <r>
    <n v="126244"/>
    <x v="0"/>
    <x v="0"/>
    <x v="0"/>
    <x v="0"/>
    <x v="7"/>
    <x v="56"/>
    <x v="0"/>
    <x v="0"/>
    <s v="Tesseramento"/>
    <x v="1"/>
    <x v="3"/>
    <x v="0"/>
    <m/>
  </r>
  <r>
    <n v="32224"/>
    <x v="0"/>
    <x v="0"/>
    <x v="0"/>
    <x v="1"/>
    <x v="11"/>
    <x v="189"/>
    <x v="0"/>
    <x v="0"/>
    <s v="Tesseramento"/>
    <x v="1"/>
    <x v="4"/>
    <x v="0"/>
    <m/>
  </r>
  <r>
    <n v="157782"/>
    <x v="0"/>
    <x v="0"/>
    <x v="0"/>
    <x v="0"/>
    <x v="7"/>
    <x v="56"/>
    <x v="0"/>
    <x v="0"/>
    <s v="Tesseramento"/>
    <x v="1"/>
    <x v="0"/>
    <x v="0"/>
    <m/>
  </r>
  <r>
    <n v="207840"/>
    <x v="1"/>
    <x v="1"/>
    <x v="0"/>
    <x v="0"/>
    <x v="7"/>
    <x v="56"/>
    <x v="0"/>
    <x v="0"/>
    <s v="Tesseramento"/>
    <x v="1"/>
    <x v="5"/>
    <x v="0"/>
    <m/>
  </r>
  <r>
    <n v="179400"/>
    <x v="0"/>
    <x v="0"/>
    <x v="0"/>
    <x v="0"/>
    <x v="7"/>
    <x v="56"/>
    <x v="0"/>
    <x v="0"/>
    <s v="Tesseramento"/>
    <x v="1"/>
    <x v="0"/>
    <x v="0"/>
    <m/>
  </r>
  <r>
    <n v="233763"/>
    <x v="0"/>
    <x v="0"/>
    <x v="1"/>
    <x v="3"/>
    <x v="11"/>
    <x v="244"/>
    <x v="0"/>
    <x v="1"/>
    <s v="Tesseramento"/>
    <x v="0"/>
    <x v="0"/>
    <x v="0"/>
    <m/>
  </r>
  <r>
    <n v="46447"/>
    <x v="0"/>
    <x v="0"/>
    <x v="0"/>
    <x v="0"/>
    <x v="7"/>
    <x v="56"/>
    <x v="0"/>
    <x v="0"/>
    <s v="Tesseramento"/>
    <x v="1"/>
    <x v="3"/>
    <x v="0"/>
    <m/>
  </r>
  <r>
    <n v="4811"/>
    <x v="0"/>
    <x v="0"/>
    <x v="0"/>
    <x v="0"/>
    <x v="7"/>
    <x v="56"/>
    <x v="0"/>
    <x v="0"/>
    <s v="Tesseramento"/>
    <x v="1"/>
    <x v="1"/>
    <x v="0"/>
    <m/>
  </r>
  <r>
    <n v="105194"/>
    <x v="0"/>
    <x v="0"/>
    <x v="0"/>
    <x v="0"/>
    <x v="7"/>
    <x v="56"/>
    <x v="0"/>
    <x v="0"/>
    <s v="Tesseramento"/>
    <x v="1"/>
    <x v="4"/>
    <x v="0"/>
    <m/>
  </r>
  <r>
    <n v="148487"/>
    <x v="0"/>
    <x v="0"/>
    <x v="0"/>
    <x v="0"/>
    <x v="7"/>
    <x v="56"/>
    <x v="0"/>
    <x v="0"/>
    <s v="Tesseramento"/>
    <x v="1"/>
    <x v="0"/>
    <x v="0"/>
    <m/>
  </r>
  <r>
    <n v="203995"/>
    <x v="0"/>
    <x v="0"/>
    <x v="0"/>
    <x v="0"/>
    <x v="11"/>
    <x v="189"/>
    <x v="0"/>
    <x v="0"/>
    <s v="Tesseramento"/>
    <x v="1"/>
    <x v="0"/>
    <x v="0"/>
    <m/>
  </r>
  <r>
    <n v="53610"/>
    <x v="0"/>
    <x v="0"/>
    <x v="0"/>
    <x v="0"/>
    <x v="7"/>
    <x v="56"/>
    <x v="0"/>
    <x v="0"/>
    <s v="Tesseramento"/>
    <x v="1"/>
    <x v="4"/>
    <x v="0"/>
    <m/>
  </r>
  <r>
    <n v="189281"/>
    <x v="0"/>
    <x v="1"/>
    <x v="0"/>
    <x v="0"/>
    <x v="7"/>
    <x v="56"/>
    <x v="0"/>
    <x v="1"/>
    <s v="Tesseramento"/>
    <x v="1"/>
    <x v="4"/>
    <x v="0"/>
    <m/>
  </r>
  <r>
    <n v="189983"/>
    <x v="0"/>
    <x v="1"/>
    <x v="0"/>
    <x v="0"/>
    <x v="7"/>
    <x v="56"/>
    <x v="0"/>
    <x v="0"/>
    <s v="Tesseramento"/>
    <x v="1"/>
    <x v="0"/>
    <x v="0"/>
    <m/>
  </r>
  <r>
    <n v="233749"/>
    <x v="0"/>
    <x v="0"/>
    <x v="1"/>
    <x v="1"/>
    <x v="11"/>
    <x v="244"/>
    <x v="0"/>
    <x v="0"/>
    <s v="Tesseramento"/>
    <x v="0"/>
    <x v="0"/>
    <x v="0"/>
    <m/>
  </r>
  <r>
    <n v="215837"/>
    <x v="0"/>
    <x v="1"/>
    <x v="0"/>
    <x v="0"/>
    <x v="7"/>
    <x v="56"/>
    <x v="0"/>
    <x v="1"/>
    <s v="Tesseramento"/>
    <x v="1"/>
    <x v="0"/>
    <x v="0"/>
    <m/>
  </r>
  <r>
    <n v="231153"/>
    <x v="0"/>
    <x v="1"/>
    <x v="0"/>
    <x v="1"/>
    <x v="7"/>
    <x v="56"/>
    <x v="0"/>
    <x v="0"/>
    <s v="Tesseramento"/>
    <x v="1"/>
    <x v="0"/>
    <x v="0"/>
    <m/>
  </r>
  <r>
    <n v="179394"/>
    <x v="0"/>
    <x v="0"/>
    <x v="0"/>
    <x v="0"/>
    <x v="7"/>
    <x v="56"/>
    <x v="0"/>
    <x v="0"/>
    <s v="Tesseramento"/>
    <x v="1"/>
    <x v="0"/>
    <x v="0"/>
    <m/>
  </r>
  <r>
    <n v="233756"/>
    <x v="0"/>
    <x v="0"/>
    <x v="1"/>
    <x v="1"/>
    <x v="11"/>
    <x v="244"/>
    <x v="0"/>
    <x v="1"/>
    <s v="Tesseramento"/>
    <x v="0"/>
    <x v="3"/>
    <x v="0"/>
    <m/>
  </r>
  <r>
    <n v="168431"/>
    <x v="0"/>
    <x v="0"/>
    <x v="0"/>
    <x v="0"/>
    <x v="7"/>
    <x v="56"/>
    <x v="0"/>
    <x v="0"/>
    <s v="Tesseramento"/>
    <x v="1"/>
    <x v="3"/>
    <x v="0"/>
    <m/>
  </r>
  <r>
    <n v="181818"/>
    <x v="0"/>
    <x v="0"/>
    <x v="0"/>
    <x v="1"/>
    <x v="7"/>
    <x v="56"/>
    <x v="0"/>
    <x v="1"/>
    <s v="Tesseramento"/>
    <x v="1"/>
    <x v="4"/>
    <x v="0"/>
    <m/>
  </r>
  <r>
    <n v="183605"/>
    <x v="0"/>
    <x v="0"/>
    <x v="0"/>
    <x v="0"/>
    <x v="7"/>
    <x v="56"/>
    <x v="0"/>
    <x v="0"/>
    <s v="Tesseramento"/>
    <x v="1"/>
    <x v="4"/>
    <x v="0"/>
    <m/>
  </r>
  <r>
    <n v="22103"/>
    <x v="0"/>
    <x v="0"/>
    <x v="0"/>
    <x v="0"/>
    <x v="7"/>
    <x v="56"/>
    <x v="0"/>
    <x v="0"/>
    <s v="Tesseramento"/>
    <x v="1"/>
    <x v="3"/>
    <x v="0"/>
    <m/>
  </r>
  <r>
    <n v="31224"/>
    <x v="0"/>
    <x v="0"/>
    <x v="0"/>
    <x v="0"/>
    <x v="7"/>
    <x v="56"/>
    <x v="0"/>
    <x v="1"/>
    <s v="Tesseramento"/>
    <x v="1"/>
    <x v="3"/>
    <x v="0"/>
    <m/>
  </r>
  <r>
    <n v="205523"/>
    <x v="0"/>
    <x v="1"/>
    <x v="0"/>
    <x v="0"/>
    <x v="7"/>
    <x v="56"/>
    <x v="0"/>
    <x v="0"/>
    <s v="Tesseramento"/>
    <x v="1"/>
    <x v="0"/>
    <x v="0"/>
    <m/>
  </r>
  <r>
    <n v="178129"/>
    <x v="0"/>
    <x v="0"/>
    <x v="0"/>
    <x v="0"/>
    <x v="7"/>
    <x v="56"/>
    <x v="0"/>
    <x v="0"/>
    <s v="Tesseramento"/>
    <x v="1"/>
    <x v="4"/>
    <x v="0"/>
    <m/>
  </r>
  <r>
    <n v="210519"/>
    <x v="0"/>
    <x v="1"/>
    <x v="0"/>
    <x v="1"/>
    <x v="7"/>
    <x v="56"/>
    <x v="0"/>
    <x v="0"/>
    <s v="Tesseramento"/>
    <x v="1"/>
    <x v="4"/>
    <x v="0"/>
    <m/>
  </r>
  <r>
    <n v="210518"/>
    <x v="0"/>
    <x v="1"/>
    <x v="0"/>
    <x v="0"/>
    <x v="7"/>
    <x v="56"/>
    <x v="0"/>
    <x v="0"/>
    <s v="Tesseramento"/>
    <x v="1"/>
    <x v="1"/>
    <x v="0"/>
    <m/>
  </r>
  <r>
    <n v="210517"/>
    <x v="0"/>
    <x v="1"/>
    <x v="0"/>
    <x v="1"/>
    <x v="7"/>
    <x v="56"/>
    <x v="0"/>
    <x v="1"/>
    <s v="Tesseramento"/>
    <x v="1"/>
    <x v="0"/>
    <x v="0"/>
    <m/>
  </r>
  <r>
    <n v="218116"/>
    <x v="0"/>
    <x v="1"/>
    <x v="0"/>
    <x v="0"/>
    <x v="7"/>
    <x v="56"/>
    <x v="0"/>
    <x v="0"/>
    <s v="Tesseramento"/>
    <x v="1"/>
    <x v="3"/>
    <x v="0"/>
    <m/>
  </r>
  <r>
    <n v="173319"/>
    <x v="0"/>
    <x v="0"/>
    <x v="0"/>
    <x v="0"/>
    <x v="7"/>
    <x v="56"/>
    <x v="0"/>
    <x v="0"/>
    <s v="Tesseramento"/>
    <x v="1"/>
    <x v="4"/>
    <x v="0"/>
    <m/>
  </r>
  <r>
    <n v="233762"/>
    <x v="0"/>
    <x v="0"/>
    <x v="1"/>
    <x v="3"/>
    <x v="11"/>
    <x v="244"/>
    <x v="0"/>
    <x v="1"/>
    <s v="Tesseramento"/>
    <x v="0"/>
    <x v="0"/>
    <x v="0"/>
    <m/>
  </r>
  <r>
    <n v="231570"/>
    <x v="0"/>
    <x v="0"/>
    <x v="0"/>
    <x v="3"/>
    <x v="11"/>
    <x v="244"/>
    <x v="0"/>
    <x v="0"/>
    <s v="Tesseramento"/>
    <x v="0"/>
    <x v="0"/>
    <x v="0"/>
    <m/>
  </r>
  <r>
    <n v="220002"/>
    <x v="1"/>
    <x v="0"/>
    <x v="2"/>
    <x v="0"/>
    <x v="1"/>
    <x v="138"/>
    <x v="0"/>
    <x v="0"/>
    <s v="Tesseramento"/>
    <x v="1"/>
    <x v="7"/>
    <x v="0"/>
    <m/>
  </r>
  <r>
    <n v="87688"/>
    <x v="0"/>
    <x v="0"/>
    <x v="0"/>
    <x v="0"/>
    <x v="14"/>
    <x v="43"/>
    <x v="0"/>
    <x v="0"/>
    <s v="Tesseramento"/>
    <x v="1"/>
    <x v="4"/>
    <x v="0"/>
    <m/>
  </r>
  <r>
    <n v="100501"/>
    <x v="0"/>
    <x v="0"/>
    <x v="0"/>
    <x v="0"/>
    <x v="14"/>
    <x v="43"/>
    <x v="0"/>
    <x v="0"/>
    <s v="Tesseramento"/>
    <x v="1"/>
    <x v="4"/>
    <x v="0"/>
    <m/>
  </r>
  <r>
    <n v="165621"/>
    <x v="1"/>
    <x v="0"/>
    <x v="0"/>
    <x v="0"/>
    <x v="12"/>
    <x v="148"/>
    <x v="0"/>
    <x v="1"/>
    <s v="Tesseramento"/>
    <x v="1"/>
    <x v="2"/>
    <x v="0"/>
    <m/>
  </r>
  <r>
    <n v="9562"/>
    <x v="0"/>
    <x v="0"/>
    <x v="0"/>
    <x v="0"/>
    <x v="12"/>
    <x v="148"/>
    <x v="0"/>
    <x v="0"/>
    <s v="Tesseramento"/>
    <x v="1"/>
    <x v="3"/>
    <x v="0"/>
    <m/>
  </r>
  <r>
    <n v="233819"/>
    <x v="0"/>
    <x v="0"/>
    <x v="1"/>
    <x v="1"/>
    <x v="7"/>
    <x v="135"/>
    <x v="0"/>
    <x v="0"/>
    <s v="Tesseramento"/>
    <x v="1"/>
    <x v="1"/>
    <x v="0"/>
    <m/>
  </r>
  <r>
    <n v="178362"/>
    <x v="1"/>
    <x v="0"/>
    <x v="0"/>
    <x v="0"/>
    <x v="12"/>
    <x v="148"/>
    <x v="0"/>
    <x v="0"/>
    <s v="Tesseramento"/>
    <x v="1"/>
    <x v="5"/>
    <x v="0"/>
    <s v="B"/>
  </r>
  <r>
    <n v="9609"/>
    <x v="0"/>
    <x v="0"/>
    <x v="0"/>
    <x v="0"/>
    <x v="12"/>
    <x v="148"/>
    <x v="0"/>
    <x v="0"/>
    <s v="Tesseramento"/>
    <x v="1"/>
    <x v="4"/>
    <x v="0"/>
    <m/>
  </r>
  <r>
    <n v="156526"/>
    <x v="1"/>
    <x v="0"/>
    <x v="0"/>
    <x v="0"/>
    <x v="12"/>
    <x v="148"/>
    <x v="0"/>
    <x v="0"/>
    <s v="Tesseramento"/>
    <x v="1"/>
    <x v="6"/>
    <x v="0"/>
    <s v="B"/>
  </r>
  <r>
    <n v="43888"/>
    <x v="0"/>
    <x v="0"/>
    <x v="0"/>
    <x v="0"/>
    <x v="8"/>
    <x v="34"/>
    <x v="0"/>
    <x v="1"/>
    <s v="Tesseramento"/>
    <x v="1"/>
    <x v="4"/>
    <x v="0"/>
    <m/>
  </r>
  <r>
    <n v="53835"/>
    <x v="0"/>
    <x v="0"/>
    <x v="0"/>
    <x v="0"/>
    <x v="8"/>
    <x v="34"/>
    <x v="0"/>
    <x v="0"/>
    <s v="Tesseramento"/>
    <x v="1"/>
    <x v="4"/>
    <x v="0"/>
    <m/>
  </r>
  <r>
    <n v="17040"/>
    <x v="0"/>
    <x v="0"/>
    <x v="0"/>
    <x v="0"/>
    <x v="8"/>
    <x v="34"/>
    <x v="0"/>
    <x v="0"/>
    <s v="Tesseramento"/>
    <x v="1"/>
    <x v="3"/>
    <x v="0"/>
    <m/>
  </r>
  <r>
    <n v="43887"/>
    <x v="0"/>
    <x v="0"/>
    <x v="0"/>
    <x v="0"/>
    <x v="8"/>
    <x v="34"/>
    <x v="0"/>
    <x v="0"/>
    <s v="Tesseramento"/>
    <x v="1"/>
    <x v="4"/>
    <x v="0"/>
    <m/>
  </r>
  <r>
    <n v="68842"/>
    <x v="0"/>
    <x v="0"/>
    <x v="0"/>
    <x v="0"/>
    <x v="8"/>
    <x v="34"/>
    <x v="0"/>
    <x v="0"/>
    <s v="Tesseramento"/>
    <x v="1"/>
    <x v="3"/>
    <x v="0"/>
    <m/>
  </r>
  <r>
    <n v="140510"/>
    <x v="1"/>
    <x v="0"/>
    <x v="0"/>
    <x v="0"/>
    <x v="12"/>
    <x v="148"/>
    <x v="0"/>
    <x v="0"/>
    <s v="Tesseramento"/>
    <x v="1"/>
    <x v="6"/>
    <x v="0"/>
    <s v="BG"/>
  </r>
  <r>
    <n v="33317"/>
    <x v="0"/>
    <x v="0"/>
    <x v="0"/>
    <x v="0"/>
    <x v="8"/>
    <x v="34"/>
    <x v="0"/>
    <x v="0"/>
    <s v="Tesseramento"/>
    <x v="1"/>
    <x v="4"/>
    <x v="0"/>
    <m/>
  </r>
  <r>
    <n v="50786"/>
    <x v="0"/>
    <x v="0"/>
    <x v="0"/>
    <x v="0"/>
    <x v="8"/>
    <x v="34"/>
    <x v="0"/>
    <x v="0"/>
    <s v="Tesseramento"/>
    <x v="1"/>
    <x v="4"/>
    <x v="0"/>
    <m/>
  </r>
  <r>
    <n v="138924"/>
    <x v="0"/>
    <x v="0"/>
    <x v="0"/>
    <x v="0"/>
    <x v="8"/>
    <x v="34"/>
    <x v="0"/>
    <x v="0"/>
    <s v="Tesseramento"/>
    <x v="1"/>
    <x v="0"/>
    <x v="0"/>
    <m/>
  </r>
  <r>
    <n v="33694"/>
    <x v="0"/>
    <x v="0"/>
    <x v="0"/>
    <x v="0"/>
    <x v="8"/>
    <x v="34"/>
    <x v="0"/>
    <x v="0"/>
    <s v="Tesseramento"/>
    <x v="1"/>
    <x v="4"/>
    <x v="0"/>
    <m/>
  </r>
  <r>
    <n v="75021"/>
    <x v="0"/>
    <x v="0"/>
    <x v="0"/>
    <x v="0"/>
    <x v="8"/>
    <x v="34"/>
    <x v="0"/>
    <x v="0"/>
    <s v="Tesseramento"/>
    <x v="1"/>
    <x v="0"/>
    <x v="0"/>
    <m/>
  </r>
  <r>
    <n v="33357"/>
    <x v="0"/>
    <x v="0"/>
    <x v="0"/>
    <x v="0"/>
    <x v="8"/>
    <x v="34"/>
    <x v="0"/>
    <x v="0"/>
    <s v="Tesseramento"/>
    <x v="1"/>
    <x v="3"/>
    <x v="0"/>
    <m/>
  </r>
  <r>
    <n v="33320"/>
    <x v="0"/>
    <x v="0"/>
    <x v="0"/>
    <x v="0"/>
    <x v="8"/>
    <x v="34"/>
    <x v="0"/>
    <x v="0"/>
    <s v="Tesseramento"/>
    <x v="1"/>
    <x v="4"/>
    <x v="0"/>
    <m/>
  </r>
  <r>
    <n v="116932"/>
    <x v="1"/>
    <x v="0"/>
    <x v="0"/>
    <x v="0"/>
    <x v="12"/>
    <x v="148"/>
    <x v="0"/>
    <x v="1"/>
    <s v="Tesseramento"/>
    <x v="1"/>
    <x v="2"/>
    <x v="0"/>
    <m/>
  </r>
  <r>
    <n v="46862"/>
    <x v="0"/>
    <x v="0"/>
    <x v="0"/>
    <x v="0"/>
    <x v="8"/>
    <x v="34"/>
    <x v="0"/>
    <x v="0"/>
    <s v="Tesseramento"/>
    <x v="1"/>
    <x v="1"/>
    <x v="0"/>
    <m/>
  </r>
  <r>
    <n v="137100"/>
    <x v="0"/>
    <x v="0"/>
    <x v="0"/>
    <x v="0"/>
    <x v="8"/>
    <x v="34"/>
    <x v="0"/>
    <x v="0"/>
    <s v="Tesseramento"/>
    <x v="1"/>
    <x v="0"/>
    <x v="0"/>
    <m/>
  </r>
  <r>
    <n v="45310"/>
    <x v="0"/>
    <x v="0"/>
    <x v="0"/>
    <x v="0"/>
    <x v="8"/>
    <x v="34"/>
    <x v="0"/>
    <x v="0"/>
    <s v="Tesseramento"/>
    <x v="1"/>
    <x v="3"/>
    <x v="0"/>
    <m/>
  </r>
  <r>
    <n v="116933"/>
    <x v="1"/>
    <x v="0"/>
    <x v="0"/>
    <x v="0"/>
    <x v="12"/>
    <x v="148"/>
    <x v="0"/>
    <x v="1"/>
    <s v="Tesseramento"/>
    <x v="1"/>
    <x v="2"/>
    <x v="0"/>
    <m/>
  </r>
  <r>
    <n v="126998"/>
    <x v="0"/>
    <x v="0"/>
    <x v="0"/>
    <x v="0"/>
    <x v="8"/>
    <x v="34"/>
    <x v="0"/>
    <x v="0"/>
    <s v="Tesseramento"/>
    <x v="1"/>
    <x v="0"/>
    <x v="0"/>
    <m/>
  </r>
  <r>
    <n v="85709"/>
    <x v="0"/>
    <x v="0"/>
    <x v="0"/>
    <x v="0"/>
    <x v="8"/>
    <x v="34"/>
    <x v="0"/>
    <x v="0"/>
    <s v="Tesseramento"/>
    <x v="1"/>
    <x v="4"/>
    <x v="0"/>
    <m/>
  </r>
  <r>
    <n v="140554"/>
    <x v="0"/>
    <x v="0"/>
    <x v="0"/>
    <x v="0"/>
    <x v="8"/>
    <x v="34"/>
    <x v="0"/>
    <x v="0"/>
    <s v="Tesseramento"/>
    <x v="1"/>
    <x v="0"/>
    <x v="0"/>
    <m/>
  </r>
  <r>
    <n v="163793"/>
    <x v="0"/>
    <x v="0"/>
    <x v="0"/>
    <x v="0"/>
    <x v="8"/>
    <x v="34"/>
    <x v="0"/>
    <x v="0"/>
    <s v="Tesseramento"/>
    <x v="1"/>
    <x v="0"/>
    <x v="0"/>
    <m/>
  </r>
  <r>
    <n v="19182"/>
    <x v="0"/>
    <x v="0"/>
    <x v="0"/>
    <x v="0"/>
    <x v="8"/>
    <x v="34"/>
    <x v="0"/>
    <x v="0"/>
    <s v="Tesseramento"/>
    <x v="1"/>
    <x v="3"/>
    <x v="0"/>
    <m/>
  </r>
  <r>
    <n v="9696"/>
    <x v="0"/>
    <x v="0"/>
    <x v="0"/>
    <x v="0"/>
    <x v="12"/>
    <x v="148"/>
    <x v="0"/>
    <x v="0"/>
    <s v="Tesseramento"/>
    <x v="1"/>
    <x v="3"/>
    <x v="0"/>
    <m/>
  </r>
  <r>
    <n v="189306"/>
    <x v="0"/>
    <x v="0"/>
    <x v="0"/>
    <x v="0"/>
    <x v="8"/>
    <x v="34"/>
    <x v="0"/>
    <x v="1"/>
    <s v="Tesseramento"/>
    <x v="1"/>
    <x v="0"/>
    <x v="0"/>
    <m/>
  </r>
  <r>
    <n v="138927"/>
    <x v="0"/>
    <x v="0"/>
    <x v="0"/>
    <x v="0"/>
    <x v="8"/>
    <x v="34"/>
    <x v="0"/>
    <x v="0"/>
    <s v="Tesseramento"/>
    <x v="1"/>
    <x v="0"/>
    <x v="0"/>
    <m/>
  </r>
  <r>
    <n v="129468"/>
    <x v="0"/>
    <x v="0"/>
    <x v="0"/>
    <x v="0"/>
    <x v="8"/>
    <x v="34"/>
    <x v="0"/>
    <x v="0"/>
    <s v="Tesseramento"/>
    <x v="1"/>
    <x v="1"/>
    <x v="0"/>
    <m/>
  </r>
  <r>
    <n v="108186"/>
    <x v="0"/>
    <x v="0"/>
    <x v="0"/>
    <x v="1"/>
    <x v="8"/>
    <x v="34"/>
    <x v="0"/>
    <x v="1"/>
    <s v="Tesseramento"/>
    <x v="1"/>
    <x v="4"/>
    <x v="0"/>
    <m/>
  </r>
  <r>
    <n v="229182"/>
    <x v="0"/>
    <x v="0"/>
    <x v="0"/>
    <x v="1"/>
    <x v="8"/>
    <x v="34"/>
    <x v="0"/>
    <x v="1"/>
    <s v="Tesseramento"/>
    <x v="1"/>
    <x v="0"/>
    <x v="0"/>
    <m/>
  </r>
  <r>
    <n v="103894"/>
    <x v="0"/>
    <x v="0"/>
    <x v="0"/>
    <x v="0"/>
    <x v="8"/>
    <x v="34"/>
    <x v="0"/>
    <x v="0"/>
    <s v="Tesseramento"/>
    <x v="1"/>
    <x v="3"/>
    <x v="0"/>
    <m/>
  </r>
  <r>
    <n v="50336"/>
    <x v="0"/>
    <x v="0"/>
    <x v="0"/>
    <x v="0"/>
    <x v="8"/>
    <x v="34"/>
    <x v="0"/>
    <x v="1"/>
    <s v="Tesseramento"/>
    <x v="1"/>
    <x v="3"/>
    <x v="0"/>
    <m/>
  </r>
  <r>
    <n v="116936"/>
    <x v="1"/>
    <x v="0"/>
    <x v="0"/>
    <x v="0"/>
    <x v="12"/>
    <x v="148"/>
    <x v="0"/>
    <x v="1"/>
    <s v="Tesseramento"/>
    <x v="1"/>
    <x v="2"/>
    <x v="0"/>
    <m/>
  </r>
  <r>
    <n v="176357"/>
    <x v="0"/>
    <x v="0"/>
    <x v="0"/>
    <x v="1"/>
    <x v="8"/>
    <x v="34"/>
    <x v="0"/>
    <x v="1"/>
    <s v="Tesseramento"/>
    <x v="1"/>
    <x v="4"/>
    <x v="0"/>
    <m/>
  </r>
  <r>
    <n v="175530"/>
    <x v="0"/>
    <x v="0"/>
    <x v="0"/>
    <x v="0"/>
    <x v="8"/>
    <x v="34"/>
    <x v="0"/>
    <x v="0"/>
    <s v="Tesseramento"/>
    <x v="1"/>
    <x v="0"/>
    <x v="0"/>
    <m/>
  </r>
  <r>
    <n v="130425"/>
    <x v="0"/>
    <x v="0"/>
    <x v="0"/>
    <x v="0"/>
    <x v="8"/>
    <x v="34"/>
    <x v="0"/>
    <x v="0"/>
    <s v="Tesseramento"/>
    <x v="1"/>
    <x v="3"/>
    <x v="0"/>
    <m/>
  </r>
  <r>
    <n v="33334"/>
    <x v="0"/>
    <x v="0"/>
    <x v="0"/>
    <x v="0"/>
    <x v="8"/>
    <x v="34"/>
    <x v="0"/>
    <x v="0"/>
    <s v="Tesseramento"/>
    <x v="1"/>
    <x v="4"/>
    <x v="0"/>
    <m/>
  </r>
  <r>
    <n v="127129"/>
    <x v="0"/>
    <x v="0"/>
    <x v="0"/>
    <x v="0"/>
    <x v="8"/>
    <x v="34"/>
    <x v="0"/>
    <x v="0"/>
    <s v="Tesseramento"/>
    <x v="1"/>
    <x v="0"/>
    <x v="0"/>
    <m/>
  </r>
  <r>
    <n v="32170"/>
    <x v="0"/>
    <x v="0"/>
    <x v="0"/>
    <x v="0"/>
    <x v="8"/>
    <x v="34"/>
    <x v="0"/>
    <x v="0"/>
    <s v="Tesseramento"/>
    <x v="1"/>
    <x v="3"/>
    <x v="0"/>
    <m/>
  </r>
  <r>
    <n v="120467"/>
    <x v="0"/>
    <x v="0"/>
    <x v="0"/>
    <x v="0"/>
    <x v="8"/>
    <x v="34"/>
    <x v="0"/>
    <x v="0"/>
    <s v="Tesseramento"/>
    <x v="1"/>
    <x v="1"/>
    <x v="0"/>
    <m/>
  </r>
  <r>
    <n v="182947"/>
    <x v="0"/>
    <x v="0"/>
    <x v="0"/>
    <x v="0"/>
    <x v="8"/>
    <x v="34"/>
    <x v="0"/>
    <x v="1"/>
    <s v="Tesseramento"/>
    <x v="1"/>
    <x v="4"/>
    <x v="0"/>
    <m/>
  </r>
  <r>
    <n v="810"/>
    <x v="0"/>
    <x v="0"/>
    <x v="0"/>
    <x v="0"/>
    <x v="12"/>
    <x v="148"/>
    <x v="0"/>
    <x v="0"/>
    <s v="Tesseramento"/>
    <x v="1"/>
    <x v="1"/>
    <x v="0"/>
    <m/>
  </r>
  <r>
    <n v="195234"/>
    <x v="0"/>
    <x v="0"/>
    <x v="0"/>
    <x v="0"/>
    <x v="8"/>
    <x v="34"/>
    <x v="0"/>
    <x v="0"/>
    <s v="Tesseramento"/>
    <x v="1"/>
    <x v="3"/>
    <x v="0"/>
    <m/>
  </r>
  <r>
    <n v="35689"/>
    <x v="0"/>
    <x v="0"/>
    <x v="0"/>
    <x v="0"/>
    <x v="8"/>
    <x v="34"/>
    <x v="0"/>
    <x v="0"/>
    <s v="Tesseramento"/>
    <x v="1"/>
    <x v="3"/>
    <x v="0"/>
    <m/>
  </r>
  <r>
    <n v="76750"/>
    <x v="0"/>
    <x v="0"/>
    <x v="0"/>
    <x v="0"/>
    <x v="8"/>
    <x v="34"/>
    <x v="0"/>
    <x v="0"/>
    <s v="Tesseramento"/>
    <x v="1"/>
    <x v="3"/>
    <x v="0"/>
    <m/>
  </r>
  <r>
    <n v="39772"/>
    <x v="0"/>
    <x v="0"/>
    <x v="0"/>
    <x v="0"/>
    <x v="8"/>
    <x v="34"/>
    <x v="0"/>
    <x v="0"/>
    <s v="Tesseramento"/>
    <x v="1"/>
    <x v="4"/>
    <x v="0"/>
    <m/>
  </r>
  <r>
    <n v="176358"/>
    <x v="0"/>
    <x v="0"/>
    <x v="0"/>
    <x v="1"/>
    <x v="8"/>
    <x v="34"/>
    <x v="0"/>
    <x v="0"/>
    <s v="Tesseramento"/>
    <x v="1"/>
    <x v="4"/>
    <x v="0"/>
    <m/>
  </r>
  <r>
    <n v="51462"/>
    <x v="0"/>
    <x v="0"/>
    <x v="0"/>
    <x v="0"/>
    <x v="8"/>
    <x v="34"/>
    <x v="0"/>
    <x v="1"/>
    <s v="Tesseramento"/>
    <x v="1"/>
    <x v="3"/>
    <x v="0"/>
    <m/>
  </r>
  <r>
    <n v="116401"/>
    <x v="0"/>
    <x v="0"/>
    <x v="0"/>
    <x v="0"/>
    <x v="8"/>
    <x v="34"/>
    <x v="0"/>
    <x v="0"/>
    <s v="Tesseramento"/>
    <x v="1"/>
    <x v="3"/>
    <x v="0"/>
    <m/>
  </r>
  <r>
    <n v="28139"/>
    <x v="0"/>
    <x v="0"/>
    <x v="0"/>
    <x v="0"/>
    <x v="8"/>
    <x v="34"/>
    <x v="0"/>
    <x v="1"/>
    <s v="Tesseramento"/>
    <x v="1"/>
    <x v="3"/>
    <x v="0"/>
    <m/>
  </r>
  <r>
    <n v="72838"/>
    <x v="0"/>
    <x v="0"/>
    <x v="0"/>
    <x v="0"/>
    <x v="8"/>
    <x v="34"/>
    <x v="0"/>
    <x v="0"/>
    <s v="Tesseramento"/>
    <x v="1"/>
    <x v="4"/>
    <x v="0"/>
    <m/>
  </r>
  <r>
    <n v="116403"/>
    <x v="0"/>
    <x v="0"/>
    <x v="0"/>
    <x v="0"/>
    <x v="8"/>
    <x v="34"/>
    <x v="0"/>
    <x v="0"/>
    <s v="Tesseramento"/>
    <x v="1"/>
    <x v="3"/>
    <x v="0"/>
    <m/>
  </r>
  <r>
    <n v="138932"/>
    <x v="0"/>
    <x v="0"/>
    <x v="0"/>
    <x v="0"/>
    <x v="8"/>
    <x v="34"/>
    <x v="0"/>
    <x v="1"/>
    <s v="Tesseramento"/>
    <x v="1"/>
    <x v="0"/>
    <x v="0"/>
    <m/>
  </r>
  <r>
    <n v="166191"/>
    <x v="1"/>
    <x v="0"/>
    <x v="0"/>
    <x v="0"/>
    <x v="12"/>
    <x v="148"/>
    <x v="0"/>
    <x v="0"/>
    <s v="Tesseramento"/>
    <x v="1"/>
    <x v="2"/>
    <x v="0"/>
    <m/>
  </r>
  <r>
    <n v="108579"/>
    <x v="0"/>
    <x v="0"/>
    <x v="0"/>
    <x v="0"/>
    <x v="8"/>
    <x v="34"/>
    <x v="0"/>
    <x v="0"/>
    <s v="Tesseramento"/>
    <x v="1"/>
    <x v="0"/>
    <x v="0"/>
    <m/>
  </r>
  <r>
    <n v="104897"/>
    <x v="0"/>
    <x v="0"/>
    <x v="0"/>
    <x v="0"/>
    <x v="8"/>
    <x v="34"/>
    <x v="0"/>
    <x v="0"/>
    <s v="Tesseramento"/>
    <x v="1"/>
    <x v="4"/>
    <x v="0"/>
    <m/>
  </r>
  <r>
    <n v="117579"/>
    <x v="0"/>
    <x v="0"/>
    <x v="0"/>
    <x v="0"/>
    <x v="8"/>
    <x v="34"/>
    <x v="0"/>
    <x v="0"/>
    <s v="Tesseramento"/>
    <x v="1"/>
    <x v="4"/>
    <x v="0"/>
    <m/>
  </r>
  <r>
    <n v="215731"/>
    <x v="0"/>
    <x v="0"/>
    <x v="2"/>
    <x v="0"/>
    <x v="8"/>
    <x v="34"/>
    <x v="0"/>
    <x v="0"/>
    <s v="Tesseramento"/>
    <x v="1"/>
    <x v="0"/>
    <x v="0"/>
    <m/>
  </r>
  <r>
    <n v="9672"/>
    <x v="0"/>
    <x v="0"/>
    <x v="0"/>
    <x v="0"/>
    <x v="12"/>
    <x v="148"/>
    <x v="0"/>
    <x v="1"/>
    <s v="Tesseramento"/>
    <x v="1"/>
    <x v="0"/>
    <x v="0"/>
    <m/>
  </r>
  <r>
    <n v="233558"/>
    <x v="0"/>
    <x v="0"/>
    <x v="1"/>
    <x v="1"/>
    <x v="4"/>
    <x v="83"/>
    <x v="0"/>
    <x v="1"/>
    <s v="Tesseramento"/>
    <x v="0"/>
    <x v="3"/>
    <x v="0"/>
    <m/>
  </r>
  <r>
    <n v="150606"/>
    <x v="0"/>
    <x v="0"/>
    <x v="0"/>
    <x v="0"/>
    <x v="12"/>
    <x v="148"/>
    <x v="0"/>
    <x v="0"/>
    <s v="Tesseramento"/>
    <x v="1"/>
    <x v="0"/>
    <x v="0"/>
    <m/>
  </r>
  <r>
    <n v="233752"/>
    <x v="0"/>
    <x v="0"/>
    <x v="1"/>
    <x v="1"/>
    <x v="11"/>
    <x v="244"/>
    <x v="0"/>
    <x v="1"/>
    <s v="Tesseramento"/>
    <x v="0"/>
    <x v="0"/>
    <x v="0"/>
    <m/>
  </r>
  <r>
    <n v="230146"/>
    <x v="0"/>
    <x v="0"/>
    <x v="0"/>
    <x v="0"/>
    <x v="4"/>
    <x v="83"/>
    <x v="0"/>
    <x v="0"/>
    <s v="Tesseramento"/>
    <x v="0"/>
    <x v="3"/>
    <x v="0"/>
    <m/>
  </r>
  <r>
    <n v="153290"/>
    <x v="1"/>
    <x v="0"/>
    <x v="0"/>
    <x v="0"/>
    <x v="12"/>
    <x v="148"/>
    <x v="0"/>
    <x v="1"/>
    <s v="Tesseramento"/>
    <x v="1"/>
    <x v="2"/>
    <x v="0"/>
    <m/>
  </r>
  <r>
    <n v="208542"/>
    <x v="0"/>
    <x v="0"/>
    <x v="0"/>
    <x v="0"/>
    <x v="4"/>
    <x v="80"/>
    <x v="0"/>
    <x v="0"/>
    <s v="Tesseramento"/>
    <x v="1"/>
    <x v="0"/>
    <x v="0"/>
    <m/>
  </r>
  <r>
    <n v="208541"/>
    <x v="1"/>
    <x v="0"/>
    <x v="0"/>
    <x v="0"/>
    <x v="4"/>
    <x v="80"/>
    <x v="0"/>
    <x v="1"/>
    <s v="Tesseramento"/>
    <x v="1"/>
    <x v="6"/>
    <x v="0"/>
    <m/>
  </r>
  <r>
    <n v="216781"/>
    <x v="0"/>
    <x v="0"/>
    <x v="0"/>
    <x v="0"/>
    <x v="4"/>
    <x v="80"/>
    <x v="0"/>
    <x v="0"/>
    <s v="Tesseramento"/>
    <x v="1"/>
    <x v="4"/>
    <x v="0"/>
    <m/>
  </r>
  <r>
    <n v="19024"/>
    <x v="0"/>
    <x v="0"/>
    <x v="0"/>
    <x v="0"/>
    <x v="4"/>
    <x v="80"/>
    <x v="0"/>
    <x v="0"/>
    <s v="Tesseramento"/>
    <x v="1"/>
    <x v="4"/>
    <x v="0"/>
    <m/>
  </r>
  <r>
    <n v="142132"/>
    <x v="0"/>
    <x v="0"/>
    <x v="0"/>
    <x v="0"/>
    <x v="4"/>
    <x v="80"/>
    <x v="0"/>
    <x v="0"/>
    <s v="Tesseramento"/>
    <x v="1"/>
    <x v="4"/>
    <x v="0"/>
    <m/>
  </r>
  <r>
    <n v="4136"/>
    <x v="0"/>
    <x v="0"/>
    <x v="0"/>
    <x v="0"/>
    <x v="4"/>
    <x v="80"/>
    <x v="0"/>
    <x v="0"/>
    <s v="Tesseramento"/>
    <x v="1"/>
    <x v="4"/>
    <x v="0"/>
    <m/>
  </r>
  <r>
    <n v="163102"/>
    <x v="0"/>
    <x v="0"/>
    <x v="0"/>
    <x v="0"/>
    <x v="4"/>
    <x v="80"/>
    <x v="0"/>
    <x v="0"/>
    <s v="Tesseramento"/>
    <x v="1"/>
    <x v="4"/>
    <x v="0"/>
    <m/>
  </r>
  <r>
    <n v="91602"/>
    <x v="0"/>
    <x v="0"/>
    <x v="0"/>
    <x v="0"/>
    <x v="12"/>
    <x v="148"/>
    <x v="0"/>
    <x v="0"/>
    <s v="Tesseramento"/>
    <x v="1"/>
    <x v="1"/>
    <x v="0"/>
    <m/>
  </r>
  <r>
    <n v="86301"/>
    <x v="0"/>
    <x v="0"/>
    <x v="0"/>
    <x v="0"/>
    <x v="4"/>
    <x v="80"/>
    <x v="0"/>
    <x v="0"/>
    <s v="Tesseramento"/>
    <x v="1"/>
    <x v="4"/>
    <x v="0"/>
    <m/>
  </r>
  <r>
    <n v="19031"/>
    <x v="0"/>
    <x v="0"/>
    <x v="0"/>
    <x v="0"/>
    <x v="4"/>
    <x v="80"/>
    <x v="0"/>
    <x v="0"/>
    <s v="Tesseramento"/>
    <x v="1"/>
    <x v="4"/>
    <x v="0"/>
    <m/>
  </r>
  <r>
    <n v="106745"/>
    <x v="0"/>
    <x v="0"/>
    <x v="0"/>
    <x v="0"/>
    <x v="4"/>
    <x v="80"/>
    <x v="0"/>
    <x v="0"/>
    <s v="Tesseramento"/>
    <x v="1"/>
    <x v="0"/>
    <x v="0"/>
    <m/>
  </r>
  <r>
    <n v="9805"/>
    <x v="0"/>
    <x v="0"/>
    <x v="0"/>
    <x v="0"/>
    <x v="4"/>
    <x v="80"/>
    <x v="0"/>
    <x v="0"/>
    <s v="Tesseramento"/>
    <x v="1"/>
    <x v="4"/>
    <x v="0"/>
    <m/>
  </r>
  <r>
    <n v="9807"/>
    <x v="0"/>
    <x v="0"/>
    <x v="0"/>
    <x v="0"/>
    <x v="4"/>
    <x v="80"/>
    <x v="0"/>
    <x v="1"/>
    <s v="Tesseramento"/>
    <x v="1"/>
    <x v="4"/>
    <x v="0"/>
    <m/>
  </r>
  <r>
    <n v="10143"/>
    <x v="0"/>
    <x v="0"/>
    <x v="0"/>
    <x v="0"/>
    <x v="4"/>
    <x v="80"/>
    <x v="0"/>
    <x v="1"/>
    <s v="Tesseramento"/>
    <x v="1"/>
    <x v="4"/>
    <x v="0"/>
    <m/>
  </r>
  <r>
    <n v="9415"/>
    <x v="0"/>
    <x v="0"/>
    <x v="0"/>
    <x v="0"/>
    <x v="12"/>
    <x v="148"/>
    <x v="0"/>
    <x v="0"/>
    <s v="Tesseramento"/>
    <x v="1"/>
    <x v="1"/>
    <x v="0"/>
    <m/>
  </r>
  <r>
    <n v="233782"/>
    <x v="0"/>
    <x v="0"/>
    <x v="1"/>
    <x v="1"/>
    <x v="11"/>
    <x v="244"/>
    <x v="0"/>
    <x v="0"/>
    <s v="Tesseramento"/>
    <x v="0"/>
    <x v="0"/>
    <x v="0"/>
    <m/>
  </r>
  <r>
    <n v="9830"/>
    <x v="0"/>
    <x v="0"/>
    <x v="0"/>
    <x v="0"/>
    <x v="4"/>
    <x v="80"/>
    <x v="0"/>
    <x v="0"/>
    <s v="Tesseramento"/>
    <x v="1"/>
    <x v="4"/>
    <x v="0"/>
    <m/>
  </r>
  <r>
    <n v="4174"/>
    <x v="0"/>
    <x v="0"/>
    <x v="0"/>
    <x v="0"/>
    <x v="4"/>
    <x v="80"/>
    <x v="0"/>
    <x v="1"/>
    <s v="Tesseramento"/>
    <x v="1"/>
    <x v="4"/>
    <x v="0"/>
    <m/>
  </r>
  <r>
    <n v="9836"/>
    <x v="0"/>
    <x v="0"/>
    <x v="0"/>
    <x v="0"/>
    <x v="4"/>
    <x v="80"/>
    <x v="0"/>
    <x v="0"/>
    <s v="Tesseramento"/>
    <x v="1"/>
    <x v="4"/>
    <x v="0"/>
    <m/>
  </r>
  <r>
    <n v="107590"/>
    <x v="0"/>
    <x v="0"/>
    <x v="0"/>
    <x v="1"/>
    <x v="4"/>
    <x v="80"/>
    <x v="0"/>
    <x v="0"/>
    <s v="Tesseramento"/>
    <x v="1"/>
    <x v="4"/>
    <x v="0"/>
    <m/>
  </r>
  <r>
    <n v="67126"/>
    <x v="0"/>
    <x v="0"/>
    <x v="0"/>
    <x v="0"/>
    <x v="4"/>
    <x v="80"/>
    <x v="0"/>
    <x v="1"/>
    <s v="Tesseramento"/>
    <x v="1"/>
    <x v="4"/>
    <x v="0"/>
    <m/>
  </r>
  <r>
    <n v="152194"/>
    <x v="0"/>
    <x v="0"/>
    <x v="0"/>
    <x v="0"/>
    <x v="4"/>
    <x v="80"/>
    <x v="0"/>
    <x v="1"/>
    <s v="Tesseramento"/>
    <x v="1"/>
    <x v="4"/>
    <x v="0"/>
    <m/>
  </r>
  <r>
    <n v="173827"/>
    <x v="0"/>
    <x v="0"/>
    <x v="0"/>
    <x v="1"/>
    <x v="4"/>
    <x v="80"/>
    <x v="0"/>
    <x v="1"/>
    <s v="Tesseramento"/>
    <x v="1"/>
    <x v="4"/>
    <x v="0"/>
    <m/>
  </r>
  <r>
    <n v="115924"/>
    <x v="0"/>
    <x v="0"/>
    <x v="0"/>
    <x v="0"/>
    <x v="4"/>
    <x v="80"/>
    <x v="0"/>
    <x v="0"/>
    <s v="Tesseramento"/>
    <x v="1"/>
    <x v="4"/>
    <x v="0"/>
    <m/>
  </r>
  <r>
    <n v="135839"/>
    <x v="0"/>
    <x v="0"/>
    <x v="0"/>
    <x v="0"/>
    <x v="7"/>
    <x v="103"/>
    <x v="0"/>
    <x v="0"/>
    <s v="Tesseramento"/>
    <x v="1"/>
    <x v="0"/>
    <x v="0"/>
    <m/>
  </r>
  <r>
    <n v="186377"/>
    <x v="0"/>
    <x v="0"/>
    <x v="0"/>
    <x v="0"/>
    <x v="4"/>
    <x v="80"/>
    <x v="0"/>
    <x v="0"/>
    <s v="Tesseramento"/>
    <x v="1"/>
    <x v="4"/>
    <x v="0"/>
    <m/>
  </r>
  <r>
    <n v="9876"/>
    <x v="0"/>
    <x v="0"/>
    <x v="0"/>
    <x v="0"/>
    <x v="4"/>
    <x v="80"/>
    <x v="0"/>
    <x v="0"/>
    <s v="Tesseramento"/>
    <x v="1"/>
    <x v="4"/>
    <x v="0"/>
    <m/>
  </r>
  <r>
    <n v="68745"/>
    <x v="0"/>
    <x v="0"/>
    <x v="0"/>
    <x v="0"/>
    <x v="4"/>
    <x v="80"/>
    <x v="0"/>
    <x v="0"/>
    <s v="Tesseramento"/>
    <x v="1"/>
    <x v="4"/>
    <x v="0"/>
    <m/>
  </r>
  <r>
    <n v="55517"/>
    <x v="0"/>
    <x v="0"/>
    <x v="0"/>
    <x v="0"/>
    <x v="4"/>
    <x v="80"/>
    <x v="0"/>
    <x v="0"/>
    <s v="Tesseramento"/>
    <x v="1"/>
    <x v="4"/>
    <x v="0"/>
    <m/>
  </r>
  <r>
    <n v="190338"/>
    <x v="0"/>
    <x v="0"/>
    <x v="0"/>
    <x v="0"/>
    <x v="4"/>
    <x v="80"/>
    <x v="0"/>
    <x v="0"/>
    <s v="Tesseramento"/>
    <x v="1"/>
    <x v="4"/>
    <x v="0"/>
    <m/>
  </r>
  <r>
    <n v="213838"/>
    <x v="0"/>
    <x v="0"/>
    <x v="0"/>
    <x v="4"/>
    <x v="4"/>
    <x v="80"/>
    <x v="0"/>
    <x v="0"/>
    <s v="Tesseramento"/>
    <x v="1"/>
    <x v="0"/>
    <x v="0"/>
    <m/>
  </r>
  <r>
    <n v="152196"/>
    <x v="0"/>
    <x v="0"/>
    <x v="0"/>
    <x v="3"/>
    <x v="4"/>
    <x v="80"/>
    <x v="0"/>
    <x v="0"/>
    <s v="Tesseramento"/>
    <x v="1"/>
    <x v="4"/>
    <x v="0"/>
    <m/>
  </r>
  <r>
    <n v="21350"/>
    <x v="0"/>
    <x v="0"/>
    <x v="0"/>
    <x v="0"/>
    <x v="4"/>
    <x v="80"/>
    <x v="0"/>
    <x v="1"/>
    <s v="Tesseramento"/>
    <x v="1"/>
    <x v="4"/>
    <x v="0"/>
    <m/>
  </r>
  <r>
    <n v="196302"/>
    <x v="0"/>
    <x v="0"/>
    <x v="0"/>
    <x v="0"/>
    <x v="4"/>
    <x v="80"/>
    <x v="0"/>
    <x v="0"/>
    <s v="Tesseramento"/>
    <x v="1"/>
    <x v="3"/>
    <x v="0"/>
    <m/>
  </r>
  <r>
    <n v="182829"/>
    <x v="0"/>
    <x v="0"/>
    <x v="0"/>
    <x v="0"/>
    <x v="4"/>
    <x v="80"/>
    <x v="0"/>
    <x v="0"/>
    <s v="Tesseramento"/>
    <x v="1"/>
    <x v="4"/>
    <x v="0"/>
    <m/>
  </r>
  <r>
    <n v="10650"/>
    <x v="0"/>
    <x v="0"/>
    <x v="0"/>
    <x v="0"/>
    <x v="4"/>
    <x v="80"/>
    <x v="0"/>
    <x v="1"/>
    <s v="Tesseramento"/>
    <x v="1"/>
    <x v="4"/>
    <x v="0"/>
    <m/>
  </r>
  <r>
    <n v="152198"/>
    <x v="0"/>
    <x v="0"/>
    <x v="0"/>
    <x v="0"/>
    <x v="4"/>
    <x v="80"/>
    <x v="0"/>
    <x v="0"/>
    <s v="Tesseramento"/>
    <x v="1"/>
    <x v="4"/>
    <x v="0"/>
    <m/>
  </r>
  <r>
    <n v="74340"/>
    <x v="0"/>
    <x v="0"/>
    <x v="0"/>
    <x v="0"/>
    <x v="4"/>
    <x v="80"/>
    <x v="0"/>
    <x v="0"/>
    <s v="Tesseramento"/>
    <x v="1"/>
    <x v="4"/>
    <x v="0"/>
    <m/>
  </r>
  <r>
    <n v="129863"/>
    <x v="0"/>
    <x v="0"/>
    <x v="0"/>
    <x v="0"/>
    <x v="7"/>
    <x v="103"/>
    <x v="0"/>
    <x v="0"/>
    <s v="Tesseramento"/>
    <x v="1"/>
    <x v="1"/>
    <x v="0"/>
    <m/>
  </r>
  <r>
    <n v="106264"/>
    <x v="0"/>
    <x v="0"/>
    <x v="0"/>
    <x v="0"/>
    <x v="4"/>
    <x v="80"/>
    <x v="0"/>
    <x v="0"/>
    <s v="Tesseramento"/>
    <x v="1"/>
    <x v="4"/>
    <x v="0"/>
    <m/>
  </r>
  <r>
    <n v="80707"/>
    <x v="0"/>
    <x v="0"/>
    <x v="0"/>
    <x v="0"/>
    <x v="4"/>
    <x v="80"/>
    <x v="0"/>
    <x v="0"/>
    <s v="Tesseramento"/>
    <x v="1"/>
    <x v="4"/>
    <x v="0"/>
    <m/>
  </r>
  <r>
    <n v="9901"/>
    <x v="0"/>
    <x v="0"/>
    <x v="0"/>
    <x v="0"/>
    <x v="4"/>
    <x v="80"/>
    <x v="0"/>
    <x v="0"/>
    <s v="Tesseramento"/>
    <x v="1"/>
    <x v="4"/>
    <x v="0"/>
    <m/>
  </r>
  <r>
    <n v="10475"/>
    <x v="0"/>
    <x v="0"/>
    <x v="0"/>
    <x v="0"/>
    <x v="4"/>
    <x v="80"/>
    <x v="0"/>
    <x v="1"/>
    <s v="Tesseramento"/>
    <x v="1"/>
    <x v="0"/>
    <x v="0"/>
    <m/>
  </r>
  <r>
    <n v="9906"/>
    <x v="0"/>
    <x v="0"/>
    <x v="0"/>
    <x v="0"/>
    <x v="4"/>
    <x v="80"/>
    <x v="0"/>
    <x v="1"/>
    <s v="Tesseramento"/>
    <x v="1"/>
    <x v="4"/>
    <x v="0"/>
    <m/>
  </r>
  <r>
    <n v="233753"/>
    <x v="0"/>
    <x v="0"/>
    <x v="1"/>
    <x v="3"/>
    <x v="11"/>
    <x v="244"/>
    <x v="0"/>
    <x v="0"/>
    <s v="Tesseramento"/>
    <x v="0"/>
    <x v="3"/>
    <x v="0"/>
    <m/>
  </r>
  <r>
    <n v="52596"/>
    <x v="0"/>
    <x v="0"/>
    <x v="0"/>
    <x v="0"/>
    <x v="4"/>
    <x v="80"/>
    <x v="0"/>
    <x v="1"/>
    <s v="Tesseramento"/>
    <x v="1"/>
    <x v="4"/>
    <x v="0"/>
    <m/>
  </r>
  <r>
    <n v="9908"/>
    <x v="0"/>
    <x v="0"/>
    <x v="0"/>
    <x v="0"/>
    <x v="4"/>
    <x v="80"/>
    <x v="0"/>
    <x v="0"/>
    <s v="Tesseramento"/>
    <x v="1"/>
    <x v="4"/>
    <x v="0"/>
    <m/>
  </r>
  <r>
    <n v="89298"/>
    <x v="0"/>
    <x v="0"/>
    <x v="0"/>
    <x v="0"/>
    <x v="4"/>
    <x v="80"/>
    <x v="0"/>
    <x v="1"/>
    <s v="Tesseramento"/>
    <x v="1"/>
    <x v="4"/>
    <x v="0"/>
    <m/>
  </r>
  <r>
    <n v="186378"/>
    <x v="0"/>
    <x v="0"/>
    <x v="0"/>
    <x v="0"/>
    <x v="4"/>
    <x v="80"/>
    <x v="0"/>
    <x v="1"/>
    <s v="Tesseramento"/>
    <x v="1"/>
    <x v="3"/>
    <x v="0"/>
    <m/>
  </r>
  <r>
    <n v="172603"/>
    <x v="0"/>
    <x v="0"/>
    <x v="0"/>
    <x v="0"/>
    <x v="4"/>
    <x v="80"/>
    <x v="0"/>
    <x v="0"/>
    <s v="Tesseramento"/>
    <x v="1"/>
    <x v="4"/>
    <x v="0"/>
    <m/>
  </r>
  <r>
    <n v="72125"/>
    <x v="0"/>
    <x v="0"/>
    <x v="0"/>
    <x v="0"/>
    <x v="4"/>
    <x v="80"/>
    <x v="0"/>
    <x v="0"/>
    <s v="Tesseramento"/>
    <x v="1"/>
    <x v="3"/>
    <x v="0"/>
    <m/>
  </r>
  <r>
    <n v="216791"/>
    <x v="0"/>
    <x v="0"/>
    <x v="0"/>
    <x v="0"/>
    <x v="4"/>
    <x v="80"/>
    <x v="0"/>
    <x v="0"/>
    <s v="Tesseramento"/>
    <x v="1"/>
    <x v="4"/>
    <x v="0"/>
    <m/>
  </r>
  <r>
    <n v="83166"/>
    <x v="0"/>
    <x v="0"/>
    <x v="0"/>
    <x v="0"/>
    <x v="4"/>
    <x v="80"/>
    <x v="0"/>
    <x v="0"/>
    <s v="Tesseramento"/>
    <x v="1"/>
    <x v="3"/>
    <x v="0"/>
    <m/>
  </r>
  <r>
    <n v="142137"/>
    <x v="0"/>
    <x v="0"/>
    <x v="0"/>
    <x v="0"/>
    <x v="4"/>
    <x v="80"/>
    <x v="0"/>
    <x v="0"/>
    <s v="Tesseramento"/>
    <x v="1"/>
    <x v="4"/>
    <x v="0"/>
    <m/>
  </r>
  <r>
    <n v="216790"/>
    <x v="0"/>
    <x v="0"/>
    <x v="0"/>
    <x v="1"/>
    <x v="4"/>
    <x v="80"/>
    <x v="0"/>
    <x v="1"/>
    <s v="Tesseramento"/>
    <x v="1"/>
    <x v="0"/>
    <x v="0"/>
    <m/>
  </r>
  <r>
    <n v="198125"/>
    <x v="0"/>
    <x v="0"/>
    <x v="0"/>
    <x v="0"/>
    <x v="4"/>
    <x v="80"/>
    <x v="0"/>
    <x v="1"/>
    <s v="Tesseramento"/>
    <x v="1"/>
    <x v="1"/>
    <x v="0"/>
    <m/>
  </r>
  <r>
    <n v="19108"/>
    <x v="0"/>
    <x v="0"/>
    <x v="0"/>
    <x v="0"/>
    <x v="4"/>
    <x v="80"/>
    <x v="0"/>
    <x v="0"/>
    <s v="Tesseramento"/>
    <x v="1"/>
    <x v="4"/>
    <x v="0"/>
    <m/>
  </r>
  <r>
    <n v="66480"/>
    <x v="0"/>
    <x v="0"/>
    <x v="0"/>
    <x v="0"/>
    <x v="4"/>
    <x v="80"/>
    <x v="0"/>
    <x v="0"/>
    <s v="Tesseramento"/>
    <x v="1"/>
    <x v="4"/>
    <x v="0"/>
    <m/>
  </r>
  <r>
    <n v="191849"/>
    <x v="1"/>
    <x v="0"/>
    <x v="0"/>
    <x v="0"/>
    <x v="4"/>
    <x v="80"/>
    <x v="0"/>
    <x v="0"/>
    <s v="Tesseramento"/>
    <x v="1"/>
    <x v="7"/>
    <x v="0"/>
    <m/>
  </r>
  <r>
    <n v="191848"/>
    <x v="0"/>
    <x v="0"/>
    <x v="0"/>
    <x v="1"/>
    <x v="4"/>
    <x v="80"/>
    <x v="0"/>
    <x v="0"/>
    <s v="Tesseramento"/>
    <x v="1"/>
    <x v="1"/>
    <x v="0"/>
    <m/>
  </r>
  <r>
    <n v="191847"/>
    <x v="0"/>
    <x v="0"/>
    <x v="0"/>
    <x v="0"/>
    <x v="4"/>
    <x v="80"/>
    <x v="0"/>
    <x v="0"/>
    <s v="Tesseramento"/>
    <x v="1"/>
    <x v="0"/>
    <x v="0"/>
    <m/>
  </r>
  <r>
    <n v="191850"/>
    <x v="0"/>
    <x v="0"/>
    <x v="0"/>
    <x v="0"/>
    <x v="4"/>
    <x v="80"/>
    <x v="0"/>
    <x v="1"/>
    <s v="Tesseramento"/>
    <x v="1"/>
    <x v="4"/>
    <x v="0"/>
    <m/>
  </r>
  <r>
    <n v="221343"/>
    <x v="0"/>
    <x v="0"/>
    <x v="2"/>
    <x v="1"/>
    <x v="4"/>
    <x v="83"/>
    <x v="0"/>
    <x v="0"/>
    <s v="Tesseramento"/>
    <x v="0"/>
    <x v="3"/>
    <x v="0"/>
    <m/>
  </r>
  <r>
    <n v="233776"/>
    <x v="0"/>
    <x v="0"/>
    <x v="1"/>
    <x v="3"/>
    <x v="11"/>
    <x v="244"/>
    <x v="0"/>
    <x v="1"/>
    <s v="Tesseramento"/>
    <x v="0"/>
    <x v="4"/>
    <x v="0"/>
    <m/>
  </r>
  <r>
    <n v="233990"/>
    <x v="0"/>
    <x v="0"/>
    <x v="1"/>
    <x v="3"/>
    <x v="12"/>
    <x v="122"/>
    <x v="0"/>
    <x v="1"/>
    <s v="Tesseramento"/>
    <x v="0"/>
    <x v="4"/>
    <x v="0"/>
    <m/>
  </r>
  <r>
    <n v="170000"/>
    <x v="0"/>
    <x v="1"/>
    <x v="2"/>
    <x v="3"/>
    <x v="12"/>
    <x v="122"/>
    <x v="0"/>
    <x v="1"/>
    <s v="Tesseramento"/>
    <x v="0"/>
    <x v="4"/>
    <x v="0"/>
    <m/>
  </r>
  <r>
    <n v="217835"/>
    <x v="0"/>
    <x v="0"/>
    <x v="0"/>
    <x v="1"/>
    <x v="4"/>
    <x v="80"/>
    <x v="0"/>
    <x v="0"/>
    <s v="Tesseramento"/>
    <x v="1"/>
    <x v="4"/>
    <x v="0"/>
    <m/>
  </r>
  <r>
    <n v="127080"/>
    <x v="0"/>
    <x v="0"/>
    <x v="0"/>
    <x v="0"/>
    <x v="4"/>
    <x v="80"/>
    <x v="0"/>
    <x v="0"/>
    <s v="Tesseramento"/>
    <x v="1"/>
    <x v="0"/>
    <x v="0"/>
    <m/>
  </r>
  <r>
    <n v="62859"/>
    <x v="0"/>
    <x v="0"/>
    <x v="0"/>
    <x v="0"/>
    <x v="4"/>
    <x v="80"/>
    <x v="0"/>
    <x v="0"/>
    <s v="Tesseramento"/>
    <x v="1"/>
    <x v="4"/>
    <x v="0"/>
    <m/>
  </r>
  <r>
    <n v="109117"/>
    <x v="0"/>
    <x v="0"/>
    <x v="0"/>
    <x v="0"/>
    <x v="4"/>
    <x v="80"/>
    <x v="0"/>
    <x v="1"/>
    <s v="Tesseramento"/>
    <x v="1"/>
    <x v="4"/>
    <x v="0"/>
    <m/>
  </r>
  <r>
    <n v="112146"/>
    <x v="0"/>
    <x v="0"/>
    <x v="0"/>
    <x v="1"/>
    <x v="4"/>
    <x v="80"/>
    <x v="0"/>
    <x v="1"/>
    <s v="Tesseramento"/>
    <x v="1"/>
    <x v="3"/>
    <x v="0"/>
    <m/>
  </r>
  <r>
    <n v="194453"/>
    <x v="1"/>
    <x v="0"/>
    <x v="0"/>
    <x v="0"/>
    <x v="4"/>
    <x v="80"/>
    <x v="0"/>
    <x v="0"/>
    <s v="Tesseramento"/>
    <x v="1"/>
    <x v="2"/>
    <x v="0"/>
    <m/>
  </r>
  <r>
    <n v="181806"/>
    <x v="0"/>
    <x v="0"/>
    <x v="0"/>
    <x v="0"/>
    <x v="4"/>
    <x v="80"/>
    <x v="0"/>
    <x v="0"/>
    <s v="Tesseramento"/>
    <x v="1"/>
    <x v="4"/>
    <x v="0"/>
    <m/>
  </r>
  <r>
    <n v="4263"/>
    <x v="0"/>
    <x v="0"/>
    <x v="0"/>
    <x v="0"/>
    <x v="4"/>
    <x v="80"/>
    <x v="0"/>
    <x v="0"/>
    <s v="Tesseramento"/>
    <x v="1"/>
    <x v="4"/>
    <x v="0"/>
    <m/>
  </r>
  <r>
    <n v="137144"/>
    <x v="0"/>
    <x v="0"/>
    <x v="0"/>
    <x v="0"/>
    <x v="4"/>
    <x v="80"/>
    <x v="0"/>
    <x v="0"/>
    <s v="Tesseramento"/>
    <x v="1"/>
    <x v="0"/>
    <x v="0"/>
    <m/>
  </r>
  <r>
    <n v="62960"/>
    <x v="0"/>
    <x v="0"/>
    <x v="0"/>
    <x v="0"/>
    <x v="4"/>
    <x v="80"/>
    <x v="0"/>
    <x v="1"/>
    <s v="Tesseramento"/>
    <x v="1"/>
    <x v="4"/>
    <x v="0"/>
    <m/>
  </r>
  <r>
    <n v="10004"/>
    <x v="0"/>
    <x v="0"/>
    <x v="0"/>
    <x v="0"/>
    <x v="4"/>
    <x v="80"/>
    <x v="0"/>
    <x v="1"/>
    <s v="Tesseramento"/>
    <x v="1"/>
    <x v="4"/>
    <x v="0"/>
    <m/>
  </r>
  <r>
    <n v="10005"/>
    <x v="0"/>
    <x v="0"/>
    <x v="0"/>
    <x v="0"/>
    <x v="4"/>
    <x v="80"/>
    <x v="0"/>
    <x v="0"/>
    <s v="Tesseramento"/>
    <x v="1"/>
    <x v="4"/>
    <x v="0"/>
    <m/>
  </r>
  <r>
    <n v="10009"/>
    <x v="0"/>
    <x v="0"/>
    <x v="0"/>
    <x v="0"/>
    <x v="4"/>
    <x v="80"/>
    <x v="0"/>
    <x v="0"/>
    <s v="Tesseramento"/>
    <x v="1"/>
    <x v="4"/>
    <x v="0"/>
    <m/>
  </r>
  <r>
    <n v="148397"/>
    <x v="0"/>
    <x v="0"/>
    <x v="0"/>
    <x v="0"/>
    <x v="4"/>
    <x v="80"/>
    <x v="0"/>
    <x v="0"/>
    <s v="Tesseramento"/>
    <x v="1"/>
    <x v="4"/>
    <x v="0"/>
    <m/>
  </r>
  <r>
    <n v="97482"/>
    <x v="0"/>
    <x v="0"/>
    <x v="0"/>
    <x v="0"/>
    <x v="4"/>
    <x v="80"/>
    <x v="0"/>
    <x v="1"/>
    <s v="Tesseramento"/>
    <x v="1"/>
    <x v="3"/>
    <x v="0"/>
    <m/>
  </r>
  <r>
    <n v="3284"/>
    <x v="0"/>
    <x v="0"/>
    <x v="0"/>
    <x v="0"/>
    <x v="4"/>
    <x v="80"/>
    <x v="0"/>
    <x v="0"/>
    <s v="Tesseramento"/>
    <x v="1"/>
    <x v="4"/>
    <x v="0"/>
    <m/>
  </r>
  <r>
    <n v="57843"/>
    <x v="0"/>
    <x v="0"/>
    <x v="0"/>
    <x v="0"/>
    <x v="4"/>
    <x v="80"/>
    <x v="0"/>
    <x v="0"/>
    <s v="Tesseramento"/>
    <x v="1"/>
    <x v="4"/>
    <x v="0"/>
    <m/>
  </r>
  <r>
    <n v="190340"/>
    <x v="0"/>
    <x v="0"/>
    <x v="0"/>
    <x v="0"/>
    <x v="4"/>
    <x v="80"/>
    <x v="0"/>
    <x v="0"/>
    <s v="Tesseramento"/>
    <x v="1"/>
    <x v="4"/>
    <x v="0"/>
    <m/>
  </r>
  <r>
    <n v="167100"/>
    <x v="0"/>
    <x v="0"/>
    <x v="0"/>
    <x v="0"/>
    <x v="4"/>
    <x v="80"/>
    <x v="0"/>
    <x v="0"/>
    <s v="Tesseramento"/>
    <x v="1"/>
    <x v="4"/>
    <x v="0"/>
    <m/>
  </r>
  <r>
    <n v="62845"/>
    <x v="0"/>
    <x v="0"/>
    <x v="0"/>
    <x v="0"/>
    <x v="4"/>
    <x v="80"/>
    <x v="0"/>
    <x v="0"/>
    <s v="Tesseramento"/>
    <x v="1"/>
    <x v="4"/>
    <x v="0"/>
    <m/>
  </r>
  <r>
    <n v="230635"/>
    <x v="0"/>
    <x v="0"/>
    <x v="0"/>
    <x v="0"/>
    <x v="8"/>
    <x v="34"/>
    <x v="0"/>
    <x v="0"/>
    <s v="Tesseramento"/>
    <x v="1"/>
    <x v="0"/>
    <x v="0"/>
    <m/>
  </r>
  <r>
    <n v="233764"/>
    <x v="0"/>
    <x v="0"/>
    <x v="1"/>
    <x v="0"/>
    <x v="11"/>
    <x v="244"/>
    <x v="0"/>
    <x v="0"/>
    <s v="Tesseramento"/>
    <x v="0"/>
    <x v="0"/>
    <x v="0"/>
    <m/>
  </r>
  <r>
    <n v="191853"/>
    <x v="0"/>
    <x v="0"/>
    <x v="0"/>
    <x v="0"/>
    <x v="4"/>
    <x v="80"/>
    <x v="0"/>
    <x v="0"/>
    <s v="Tesseramento"/>
    <x v="1"/>
    <x v="3"/>
    <x v="0"/>
    <m/>
  </r>
  <r>
    <n v="62250"/>
    <x v="0"/>
    <x v="0"/>
    <x v="0"/>
    <x v="0"/>
    <x v="4"/>
    <x v="80"/>
    <x v="0"/>
    <x v="0"/>
    <s v="Tesseramento"/>
    <x v="1"/>
    <x v="4"/>
    <x v="0"/>
    <m/>
  </r>
  <r>
    <n v="86312"/>
    <x v="0"/>
    <x v="0"/>
    <x v="0"/>
    <x v="0"/>
    <x v="4"/>
    <x v="80"/>
    <x v="0"/>
    <x v="0"/>
    <s v="Tesseramento"/>
    <x v="1"/>
    <x v="4"/>
    <x v="0"/>
    <m/>
  </r>
  <r>
    <n v="97487"/>
    <x v="0"/>
    <x v="0"/>
    <x v="0"/>
    <x v="0"/>
    <x v="4"/>
    <x v="80"/>
    <x v="0"/>
    <x v="0"/>
    <s v="Tesseramento"/>
    <x v="1"/>
    <x v="4"/>
    <x v="0"/>
    <m/>
  </r>
  <r>
    <n v="216793"/>
    <x v="0"/>
    <x v="0"/>
    <x v="0"/>
    <x v="0"/>
    <x v="4"/>
    <x v="80"/>
    <x v="0"/>
    <x v="1"/>
    <s v="Tesseramento"/>
    <x v="1"/>
    <x v="4"/>
    <x v="0"/>
    <m/>
  </r>
  <r>
    <n v="83172"/>
    <x v="0"/>
    <x v="0"/>
    <x v="0"/>
    <x v="0"/>
    <x v="4"/>
    <x v="80"/>
    <x v="0"/>
    <x v="1"/>
    <s v="Tesseramento"/>
    <x v="1"/>
    <x v="3"/>
    <x v="0"/>
    <m/>
  </r>
  <r>
    <n v="193925"/>
    <x v="0"/>
    <x v="0"/>
    <x v="0"/>
    <x v="0"/>
    <x v="4"/>
    <x v="80"/>
    <x v="0"/>
    <x v="1"/>
    <s v="Tesseramento"/>
    <x v="1"/>
    <x v="4"/>
    <x v="0"/>
    <m/>
  </r>
  <r>
    <n v="4304"/>
    <x v="0"/>
    <x v="0"/>
    <x v="0"/>
    <x v="0"/>
    <x v="4"/>
    <x v="80"/>
    <x v="0"/>
    <x v="0"/>
    <s v="Tesseramento"/>
    <x v="1"/>
    <x v="4"/>
    <x v="0"/>
    <m/>
  </r>
  <r>
    <n v="97488"/>
    <x v="0"/>
    <x v="0"/>
    <x v="0"/>
    <x v="0"/>
    <x v="4"/>
    <x v="80"/>
    <x v="0"/>
    <x v="0"/>
    <s v="Tesseramento"/>
    <x v="1"/>
    <x v="4"/>
    <x v="0"/>
    <m/>
  </r>
  <r>
    <n v="14238"/>
    <x v="0"/>
    <x v="0"/>
    <x v="0"/>
    <x v="0"/>
    <x v="4"/>
    <x v="80"/>
    <x v="0"/>
    <x v="0"/>
    <s v="Tesseramento"/>
    <x v="1"/>
    <x v="4"/>
    <x v="0"/>
    <m/>
  </r>
  <r>
    <n v="54911"/>
    <x v="0"/>
    <x v="0"/>
    <x v="0"/>
    <x v="0"/>
    <x v="4"/>
    <x v="80"/>
    <x v="0"/>
    <x v="0"/>
    <s v="Tesseramento"/>
    <x v="1"/>
    <x v="4"/>
    <x v="0"/>
    <m/>
  </r>
  <r>
    <n v="198126"/>
    <x v="0"/>
    <x v="0"/>
    <x v="0"/>
    <x v="0"/>
    <x v="4"/>
    <x v="80"/>
    <x v="0"/>
    <x v="1"/>
    <s v="Tesseramento"/>
    <x v="1"/>
    <x v="4"/>
    <x v="0"/>
    <m/>
  </r>
  <r>
    <n v="10060"/>
    <x v="0"/>
    <x v="0"/>
    <x v="0"/>
    <x v="0"/>
    <x v="4"/>
    <x v="80"/>
    <x v="0"/>
    <x v="0"/>
    <s v="Tesseramento"/>
    <x v="1"/>
    <x v="3"/>
    <x v="0"/>
    <m/>
  </r>
  <r>
    <n v="86040"/>
    <x v="0"/>
    <x v="0"/>
    <x v="0"/>
    <x v="0"/>
    <x v="4"/>
    <x v="80"/>
    <x v="0"/>
    <x v="1"/>
    <s v="Tesseramento"/>
    <x v="1"/>
    <x v="4"/>
    <x v="0"/>
    <m/>
  </r>
  <r>
    <n v="10072"/>
    <x v="0"/>
    <x v="0"/>
    <x v="0"/>
    <x v="0"/>
    <x v="4"/>
    <x v="80"/>
    <x v="0"/>
    <x v="0"/>
    <s v="Tesseramento"/>
    <x v="1"/>
    <x v="4"/>
    <x v="0"/>
    <m/>
  </r>
  <r>
    <n v="233818"/>
    <x v="0"/>
    <x v="0"/>
    <x v="1"/>
    <x v="3"/>
    <x v="7"/>
    <x v="135"/>
    <x v="0"/>
    <x v="0"/>
    <s v="Tesseramento"/>
    <x v="1"/>
    <x v="1"/>
    <x v="0"/>
    <m/>
  </r>
  <r>
    <n v="97491"/>
    <x v="0"/>
    <x v="0"/>
    <x v="0"/>
    <x v="0"/>
    <x v="4"/>
    <x v="80"/>
    <x v="0"/>
    <x v="0"/>
    <s v="Tesseramento"/>
    <x v="1"/>
    <x v="4"/>
    <x v="0"/>
    <m/>
  </r>
  <r>
    <n v="10053"/>
    <x v="0"/>
    <x v="0"/>
    <x v="0"/>
    <x v="0"/>
    <x v="4"/>
    <x v="80"/>
    <x v="0"/>
    <x v="1"/>
    <s v="Tesseramento"/>
    <x v="1"/>
    <x v="4"/>
    <x v="0"/>
    <m/>
  </r>
  <r>
    <n v="72498"/>
    <x v="0"/>
    <x v="0"/>
    <x v="0"/>
    <x v="0"/>
    <x v="4"/>
    <x v="80"/>
    <x v="0"/>
    <x v="0"/>
    <s v="Tesseramento"/>
    <x v="1"/>
    <x v="4"/>
    <x v="0"/>
    <m/>
  </r>
  <r>
    <n v="137486"/>
    <x v="0"/>
    <x v="0"/>
    <x v="0"/>
    <x v="3"/>
    <x v="4"/>
    <x v="80"/>
    <x v="0"/>
    <x v="0"/>
    <s v="Tesseramento"/>
    <x v="1"/>
    <x v="4"/>
    <x v="0"/>
    <m/>
  </r>
  <r>
    <n v="205321"/>
    <x v="0"/>
    <x v="0"/>
    <x v="0"/>
    <x v="0"/>
    <x v="4"/>
    <x v="80"/>
    <x v="0"/>
    <x v="0"/>
    <s v="Tesseramento"/>
    <x v="1"/>
    <x v="3"/>
    <x v="0"/>
    <m/>
  </r>
  <r>
    <n v="74352"/>
    <x v="0"/>
    <x v="0"/>
    <x v="0"/>
    <x v="0"/>
    <x v="4"/>
    <x v="80"/>
    <x v="0"/>
    <x v="0"/>
    <s v="Tesseramento"/>
    <x v="1"/>
    <x v="4"/>
    <x v="0"/>
    <m/>
  </r>
  <r>
    <n v="80712"/>
    <x v="0"/>
    <x v="0"/>
    <x v="0"/>
    <x v="0"/>
    <x v="4"/>
    <x v="80"/>
    <x v="0"/>
    <x v="0"/>
    <s v="Tesseramento"/>
    <x v="1"/>
    <x v="4"/>
    <x v="0"/>
    <m/>
  </r>
  <r>
    <n v="112147"/>
    <x v="0"/>
    <x v="0"/>
    <x v="0"/>
    <x v="0"/>
    <x v="4"/>
    <x v="80"/>
    <x v="0"/>
    <x v="0"/>
    <s v="Tesseramento"/>
    <x v="1"/>
    <x v="4"/>
    <x v="0"/>
    <m/>
  </r>
  <r>
    <n v="30719"/>
    <x v="0"/>
    <x v="0"/>
    <x v="0"/>
    <x v="0"/>
    <x v="4"/>
    <x v="80"/>
    <x v="0"/>
    <x v="0"/>
    <s v="Tesseramento"/>
    <x v="1"/>
    <x v="4"/>
    <x v="0"/>
    <m/>
  </r>
  <r>
    <n v="42284"/>
    <x v="0"/>
    <x v="0"/>
    <x v="0"/>
    <x v="0"/>
    <x v="4"/>
    <x v="80"/>
    <x v="0"/>
    <x v="0"/>
    <s v="Tesseramento"/>
    <x v="1"/>
    <x v="4"/>
    <x v="0"/>
    <m/>
  </r>
  <r>
    <n v="30721"/>
    <x v="0"/>
    <x v="0"/>
    <x v="0"/>
    <x v="0"/>
    <x v="4"/>
    <x v="80"/>
    <x v="0"/>
    <x v="0"/>
    <s v="Tesseramento"/>
    <x v="1"/>
    <x v="4"/>
    <x v="0"/>
    <m/>
  </r>
  <r>
    <n v="40439"/>
    <x v="0"/>
    <x v="0"/>
    <x v="0"/>
    <x v="0"/>
    <x v="4"/>
    <x v="80"/>
    <x v="0"/>
    <x v="0"/>
    <s v="Tesseramento"/>
    <x v="1"/>
    <x v="3"/>
    <x v="0"/>
    <m/>
  </r>
  <r>
    <n v="19183"/>
    <x v="0"/>
    <x v="0"/>
    <x v="0"/>
    <x v="0"/>
    <x v="4"/>
    <x v="80"/>
    <x v="0"/>
    <x v="0"/>
    <s v="Tesseramento"/>
    <x v="1"/>
    <x v="4"/>
    <x v="0"/>
    <m/>
  </r>
  <r>
    <n v="33433"/>
    <x v="0"/>
    <x v="0"/>
    <x v="0"/>
    <x v="0"/>
    <x v="4"/>
    <x v="80"/>
    <x v="0"/>
    <x v="1"/>
    <s v="Tesseramento"/>
    <x v="1"/>
    <x v="4"/>
    <x v="0"/>
    <m/>
  </r>
  <r>
    <n v="19216"/>
    <x v="0"/>
    <x v="0"/>
    <x v="0"/>
    <x v="0"/>
    <x v="4"/>
    <x v="80"/>
    <x v="0"/>
    <x v="1"/>
    <s v="Tesseramento"/>
    <x v="1"/>
    <x v="4"/>
    <x v="0"/>
    <m/>
  </r>
  <r>
    <n v="10119"/>
    <x v="0"/>
    <x v="0"/>
    <x v="0"/>
    <x v="0"/>
    <x v="4"/>
    <x v="80"/>
    <x v="0"/>
    <x v="0"/>
    <s v="Tesseramento"/>
    <x v="1"/>
    <x v="4"/>
    <x v="0"/>
    <m/>
  </r>
  <r>
    <n v="62253"/>
    <x v="0"/>
    <x v="0"/>
    <x v="0"/>
    <x v="0"/>
    <x v="4"/>
    <x v="80"/>
    <x v="0"/>
    <x v="0"/>
    <s v="Tesseramento"/>
    <x v="1"/>
    <x v="4"/>
    <x v="0"/>
    <m/>
  </r>
  <r>
    <n v="52361"/>
    <x v="0"/>
    <x v="0"/>
    <x v="0"/>
    <x v="0"/>
    <x v="4"/>
    <x v="80"/>
    <x v="0"/>
    <x v="1"/>
    <s v="Tesseramento"/>
    <x v="1"/>
    <x v="4"/>
    <x v="0"/>
    <m/>
  </r>
  <r>
    <n v="233775"/>
    <x v="0"/>
    <x v="0"/>
    <x v="1"/>
    <x v="3"/>
    <x v="11"/>
    <x v="244"/>
    <x v="0"/>
    <x v="0"/>
    <s v="Tesseramento"/>
    <x v="0"/>
    <x v="1"/>
    <x v="0"/>
    <m/>
  </r>
  <r>
    <n v="37064"/>
    <x v="0"/>
    <x v="0"/>
    <x v="0"/>
    <x v="0"/>
    <x v="4"/>
    <x v="80"/>
    <x v="0"/>
    <x v="1"/>
    <s v="Tesseramento"/>
    <x v="1"/>
    <x v="4"/>
    <x v="0"/>
    <m/>
  </r>
  <r>
    <n v="10120"/>
    <x v="0"/>
    <x v="0"/>
    <x v="0"/>
    <x v="0"/>
    <x v="4"/>
    <x v="80"/>
    <x v="0"/>
    <x v="1"/>
    <s v="Tesseramento"/>
    <x v="1"/>
    <x v="3"/>
    <x v="0"/>
    <m/>
  </r>
  <r>
    <n v="37063"/>
    <x v="0"/>
    <x v="0"/>
    <x v="0"/>
    <x v="0"/>
    <x v="4"/>
    <x v="80"/>
    <x v="0"/>
    <x v="0"/>
    <s v="Tesseramento"/>
    <x v="1"/>
    <x v="4"/>
    <x v="0"/>
    <m/>
  </r>
  <r>
    <n v="109145"/>
    <x v="0"/>
    <x v="0"/>
    <x v="0"/>
    <x v="0"/>
    <x v="4"/>
    <x v="80"/>
    <x v="0"/>
    <x v="0"/>
    <s v="Tesseramento"/>
    <x v="1"/>
    <x v="4"/>
    <x v="0"/>
    <m/>
  </r>
  <r>
    <n v="10126"/>
    <x v="0"/>
    <x v="0"/>
    <x v="0"/>
    <x v="0"/>
    <x v="4"/>
    <x v="80"/>
    <x v="0"/>
    <x v="0"/>
    <s v="Tesseramento"/>
    <x v="1"/>
    <x v="4"/>
    <x v="0"/>
    <m/>
  </r>
  <r>
    <n v="30724"/>
    <x v="0"/>
    <x v="0"/>
    <x v="0"/>
    <x v="0"/>
    <x v="4"/>
    <x v="80"/>
    <x v="0"/>
    <x v="0"/>
    <s v="Tesseramento"/>
    <x v="1"/>
    <x v="4"/>
    <x v="0"/>
    <m/>
  </r>
  <r>
    <n v="97500"/>
    <x v="0"/>
    <x v="0"/>
    <x v="0"/>
    <x v="0"/>
    <x v="4"/>
    <x v="80"/>
    <x v="0"/>
    <x v="1"/>
    <s v="Tesseramento"/>
    <x v="1"/>
    <x v="1"/>
    <x v="0"/>
    <m/>
  </r>
  <r>
    <n v="97499"/>
    <x v="0"/>
    <x v="0"/>
    <x v="0"/>
    <x v="0"/>
    <x v="4"/>
    <x v="80"/>
    <x v="0"/>
    <x v="0"/>
    <s v="Tesseramento"/>
    <x v="1"/>
    <x v="1"/>
    <x v="0"/>
    <m/>
  </r>
  <r>
    <n v="10645"/>
    <x v="0"/>
    <x v="0"/>
    <x v="0"/>
    <x v="0"/>
    <x v="4"/>
    <x v="80"/>
    <x v="0"/>
    <x v="1"/>
    <s v="Tesseramento"/>
    <x v="1"/>
    <x v="4"/>
    <x v="0"/>
    <m/>
  </r>
  <r>
    <n v="163522"/>
    <x v="0"/>
    <x v="0"/>
    <x v="0"/>
    <x v="0"/>
    <x v="4"/>
    <x v="80"/>
    <x v="0"/>
    <x v="0"/>
    <s v="Tesseramento"/>
    <x v="1"/>
    <x v="4"/>
    <x v="0"/>
    <m/>
  </r>
  <r>
    <n v="14325"/>
    <x v="0"/>
    <x v="0"/>
    <x v="0"/>
    <x v="0"/>
    <x v="4"/>
    <x v="80"/>
    <x v="0"/>
    <x v="0"/>
    <s v="Tesseramento"/>
    <x v="1"/>
    <x v="4"/>
    <x v="0"/>
    <m/>
  </r>
  <r>
    <n v="104155"/>
    <x v="0"/>
    <x v="0"/>
    <x v="0"/>
    <x v="0"/>
    <x v="4"/>
    <x v="80"/>
    <x v="0"/>
    <x v="1"/>
    <s v="Tesseramento"/>
    <x v="1"/>
    <x v="4"/>
    <x v="0"/>
    <m/>
  </r>
  <r>
    <n v="142141"/>
    <x v="0"/>
    <x v="0"/>
    <x v="0"/>
    <x v="0"/>
    <x v="4"/>
    <x v="80"/>
    <x v="0"/>
    <x v="0"/>
    <s v="Tesseramento"/>
    <x v="1"/>
    <x v="4"/>
    <x v="0"/>
    <m/>
  </r>
  <r>
    <n v="197198"/>
    <x v="0"/>
    <x v="0"/>
    <x v="0"/>
    <x v="0"/>
    <x v="4"/>
    <x v="80"/>
    <x v="0"/>
    <x v="0"/>
    <s v="Tesseramento"/>
    <x v="1"/>
    <x v="0"/>
    <x v="0"/>
    <m/>
  </r>
  <r>
    <n v="10140"/>
    <x v="0"/>
    <x v="0"/>
    <x v="0"/>
    <x v="0"/>
    <x v="4"/>
    <x v="80"/>
    <x v="0"/>
    <x v="0"/>
    <s v="Tesseramento"/>
    <x v="1"/>
    <x v="4"/>
    <x v="0"/>
    <m/>
  </r>
  <r>
    <n v="10145"/>
    <x v="0"/>
    <x v="0"/>
    <x v="0"/>
    <x v="0"/>
    <x v="4"/>
    <x v="80"/>
    <x v="0"/>
    <x v="0"/>
    <s v="Tesseramento"/>
    <x v="1"/>
    <x v="4"/>
    <x v="0"/>
    <m/>
  </r>
  <r>
    <n v="10144"/>
    <x v="0"/>
    <x v="0"/>
    <x v="0"/>
    <x v="1"/>
    <x v="4"/>
    <x v="80"/>
    <x v="0"/>
    <x v="0"/>
    <s v="Tesseramento"/>
    <x v="1"/>
    <x v="1"/>
    <x v="0"/>
    <m/>
  </r>
  <r>
    <n v="222697"/>
    <x v="0"/>
    <x v="0"/>
    <x v="0"/>
    <x v="0"/>
    <x v="4"/>
    <x v="80"/>
    <x v="0"/>
    <x v="0"/>
    <s v="Tesseramento"/>
    <x v="1"/>
    <x v="3"/>
    <x v="0"/>
    <m/>
  </r>
  <r>
    <n v="177918"/>
    <x v="0"/>
    <x v="0"/>
    <x v="0"/>
    <x v="0"/>
    <x v="4"/>
    <x v="80"/>
    <x v="0"/>
    <x v="0"/>
    <s v="Tesseramento"/>
    <x v="1"/>
    <x v="4"/>
    <x v="0"/>
    <m/>
  </r>
  <r>
    <n v="68753"/>
    <x v="0"/>
    <x v="0"/>
    <x v="0"/>
    <x v="0"/>
    <x v="4"/>
    <x v="80"/>
    <x v="0"/>
    <x v="1"/>
    <s v="Tesseramento"/>
    <x v="1"/>
    <x v="4"/>
    <x v="0"/>
    <m/>
  </r>
  <r>
    <n v="91395"/>
    <x v="0"/>
    <x v="0"/>
    <x v="0"/>
    <x v="0"/>
    <x v="4"/>
    <x v="80"/>
    <x v="0"/>
    <x v="0"/>
    <s v="Tesseramento"/>
    <x v="1"/>
    <x v="0"/>
    <x v="0"/>
    <m/>
  </r>
  <r>
    <n v="226158"/>
    <x v="0"/>
    <x v="0"/>
    <x v="0"/>
    <x v="0"/>
    <x v="1"/>
    <x v="108"/>
    <x v="0"/>
    <x v="0"/>
    <s v="Tesseramento"/>
    <x v="0"/>
    <x v="0"/>
    <x v="0"/>
    <m/>
  </r>
  <r>
    <n v="232705"/>
    <x v="0"/>
    <x v="0"/>
    <x v="0"/>
    <x v="0"/>
    <x v="1"/>
    <x v="108"/>
    <x v="0"/>
    <x v="1"/>
    <s v="Tesseramento"/>
    <x v="0"/>
    <x v="3"/>
    <x v="0"/>
    <m/>
  </r>
  <r>
    <n v="233774"/>
    <x v="0"/>
    <x v="0"/>
    <x v="1"/>
    <x v="0"/>
    <x v="11"/>
    <x v="244"/>
    <x v="0"/>
    <x v="0"/>
    <s v="Tesseramento"/>
    <x v="0"/>
    <x v="0"/>
    <x v="0"/>
    <m/>
  </r>
  <r>
    <n v="10674"/>
    <x v="0"/>
    <x v="0"/>
    <x v="0"/>
    <x v="0"/>
    <x v="4"/>
    <x v="80"/>
    <x v="0"/>
    <x v="0"/>
    <s v="Tesseramento"/>
    <x v="1"/>
    <x v="4"/>
    <x v="0"/>
    <m/>
  </r>
  <r>
    <n v="19217"/>
    <x v="0"/>
    <x v="0"/>
    <x v="0"/>
    <x v="0"/>
    <x v="4"/>
    <x v="80"/>
    <x v="0"/>
    <x v="0"/>
    <s v="Tesseramento"/>
    <x v="1"/>
    <x v="4"/>
    <x v="0"/>
    <m/>
  </r>
  <r>
    <n v="95925"/>
    <x v="0"/>
    <x v="0"/>
    <x v="0"/>
    <x v="0"/>
    <x v="4"/>
    <x v="80"/>
    <x v="0"/>
    <x v="0"/>
    <s v="Tesseramento"/>
    <x v="1"/>
    <x v="4"/>
    <x v="0"/>
    <m/>
  </r>
  <r>
    <n v="10678"/>
    <x v="0"/>
    <x v="0"/>
    <x v="0"/>
    <x v="0"/>
    <x v="4"/>
    <x v="80"/>
    <x v="0"/>
    <x v="0"/>
    <s v="Tesseramento"/>
    <x v="1"/>
    <x v="4"/>
    <x v="0"/>
    <m/>
  </r>
  <r>
    <n v="52866"/>
    <x v="0"/>
    <x v="0"/>
    <x v="0"/>
    <x v="0"/>
    <x v="4"/>
    <x v="80"/>
    <x v="0"/>
    <x v="0"/>
    <s v="Tesseramento"/>
    <x v="1"/>
    <x v="4"/>
    <x v="0"/>
    <m/>
  </r>
  <r>
    <n v="10189"/>
    <x v="0"/>
    <x v="0"/>
    <x v="0"/>
    <x v="0"/>
    <x v="4"/>
    <x v="80"/>
    <x v="0"/>
    <x v="0"/>
    <s v="Tesseramento"/>
    <x v="1"/>
    <x v="4"/>
    <x v="0"/>
    <m/>
  </r>
  <r>
    <n v="128864"/>
    <x v="0"/>
    <x v="0"/>
    <x v="0"/>
    <x v="0"/>
    <x v="4"/>
    <x v="80"/>
    <x v="0"/>
    <x v="0"/>
    <s v="Tesseramento"/>
    <x v="1"/>
    <x v="3"/>
    <x v="0"/>
    <m/>
  </r>
  <r>
    <n v="228325"/>
    <x v="0"/>
    <x v="0"/>
    <x v="0"/>
    <x v="1"/>
    <x v="4"/>
    <x v="80"/>
    <x v="0"/>
    <x v="0"/>
    <s v="Tesseramento"/>
    <x v="1"/>
    <x v="4"/>
    <x v="0"/>
    <m/>
  </r>
  <r>
    <n v="221986"/>
    <x v="0"/>
    <x v="0"/>
    <x v="0"/>
    <x v="0"/>
    <x v="4"/>
    <x v="80"/>
    <x v="0"/>
    <x v="0"/>
    <s v="Tesseramento"/>
    <x v="1"/>
    <x v="0"/>
    <x v="0"/>
    <m/>
  </r>
  <r>
    <n v="10199"/>
    <x v="0"/>
    <x v="0"/>
    <x v="0"/>
    <x v="0"/>
    <x v="4"/>
    <x v="80"/>
    <x v="0"/>
    <x v="1"/>
    <s v="Tesseramento"/>
    <x v="1"/>
    <x v="4"/>
    <x v="0"/>
    <m/>
  </r>
  <r>
    <n v="116698"/>
    <x v="0"/>
    <x v="0"/>
    <x v="0"/>
    <x v="0"/>
    <x v="4"/>
    <x v="80"/>
    <x v="0"/>
    <x v="1"/>
    <s v="Tesseramento"/>
    <x v="1"/>
    <x v="0"/>
    <x v="0"/>
    <m/>
  </r>
  <r>
    <n v="233767"/>
    <x v="0"/>
    <x v="0"/>
    <x v="1"/>
    <x v="1"/>
    <x v="11"/>
    <x v="244"/>
    <x v="0"/>
    <x v="1"/>
    <s v="Tesseramento"/>
    <x v="0"/>
    <x v="0"/>
    <x v="0"/>
    <m/>
  </r>
  <r>
    <n v="58926"/>
    <x v="0"/>
    <x v="0"/>
    <x v="0"/>
    <x v="0"/>
    <x v="4"/>
    <x v="80"/>
    <x v="0"/>
    <x v="0"/>
    <s v="Tesseramento"/>
    <x v="1"/>
    <x v="4"/>
    <x v="0"/>
    <m/>
  </r>
  <r>
    <n v="105986"/>
    <x v="0"/>
    <x v="0"/>
    <x v="0"/>
    <x v="0"/>
    <x v="4"/>
    <x v="80"/>
    <x v="0"/>
    <x v="0"/>
    <s v="Tesseramento"/>
    <x v="1"/>
    <x v="0"/>
    <x v="0"/>
    <m/>
  </r>
  <r>
    <n v="165683"/>
    <x v="0"/>
    <x v="0"/>
    <x v="0"/>
    <x v="0"/>
    <x v="4"/>
    <x v="80"/>
    <x v="0"/>
    <x v="0"/>
    <s v="Tesseramento"/>
    <x v="1"/>
    <x v="4"/>
    <x v="0"/>
    <m/>
  </r>
  <r>
    <n v="10217"/>
    <x v="0"/>
    <x v="0"/>
    <x v="0"/>
    <x v="0"/>
    <x v="4"/>
    <x v="80"/>
    <x v="0"/>
    <x v="0"/>
    <s v="Tesseramento"/>
    <x v="1"/>
    <x v="4"/>
    <x v="0"/>
    <m/>
  </r>
  <r>
    <n v="116796"/>
    <x v="0"/>
    <x v="0"/>
    <x v="0"/>
    <x v="0"/>
    <x v="4"/>
    <x v="80"/>
    <x v="0"/>
    <x v="0"/>
    <s v="Tesseramento"/>
    <x v="1"/>
    <x v="0"/>
    <x v="0"/>
    <m/>
  </r>
  <r>
    <n v="185142"/>
    <x v="0"/>
    <x v="0"/>
    <x v="0"/>
    <x v="0"/>
    <x v="4"/>
    <x v="80"/>
    <x v="0"/>
    <x v="0"/>
    <s v="Tesseramento"/>
    <x v="1"/>
    <x v="1"/>
    <x v="0"/>
    <m/>
  </r>
  <r>
    <n v="205326"/>
    <x v="0"/>
    <x v="0"/>
    <x v="0"/>
    <x v="0"/>
    <x v="4"/>
    <x v="80"/>
    <x v="0"/>
    <x v="0"/>
    <s v="Tesseramento"/>
    <x v="1"/>
    <x v="4"/>
    <x v="0"/>
    <m/>
  </r>
  <r>
    <n v="59763"/>
    <x v="0"/>
    <x v="0"/>
    <x v="0"/>
    <x v="0"/>
    <x v="4"/>
    <x v="80"/>
    <x v="0"/>
    <x v="0"/>
    <s v="Tesseramento"/>
    <x v="1"/>
    <x v="4"/>
    <x v="0"/>
    <m/>
  </r>
  <r>
    <n v="180470"/>
    <x v="0"/>
    <x v="0"/>
    <x v="0"/>
    <x v="0"/>
    <x v="4"/>
    <x v="80"/>
    <x v="0"/>
    <x v="0"/>
    <s v="Tesseramento"/>
    <x v="1"/>
    <x v="4"/>
    <x v="0"/>
    <m/>
  </r>
  <r>
    <n v="80716"/>
    <x v="0"/>
    <x v="0"/>
    <x v="0"/>
    <x v="0"/>
    <x v="4"/>
    <x v="80"/>
    <x v="0"/>
    <x v="0"/>
    <s v="Tesseramento"/>
    <x v="1"/>
    <x v="4"/>
    <x v="0"/>
    <m/>
  </r>
  <r>
    <n v="10671"/>
    <x v="0"/>
    <x v="0"/>
    <x v="0"/>
    <x v="0"/>
    <x v="4"/>
    <x v="80"/>
    <x v="0"/>
    <x v="1"/>
    <s v="Tesseramento"/>
    <x v="1"/>
    <x v="4"/>
    <x v="0"/>
    <m/>
  </r>
  <r>
    <n v="106290"/>
    <x v="0"/>
    <x v="0"/>
    <x v="0"/>
    <x v="0"/>
    <x v="4"/>
    <x v="80"/>
    <x v="0"/>
    <x v="1"/>
    <s v="Tesseramento"/>
    <x v="1"/>
    <x v="4"/>
    <x v="0"/>
    <m/>
  </r>
  <r>
    <n v="59764"/>
    <x v="0"/>
    <x v="0"/>
    <x v="0"/>
    <x v="0"/>
    <x v="4"/>
    <x v="80"/>
    <x v="0"/>
    <x v="0"/>
    <s v="Tesseramento"/>
    <x v="1"/>
    <x v="4"/>
    <x v="0"/>
    <m/>
  </r>
  <r>
    <n v="62864"/>
    <x v="0"/>
    <x v="0"/>
    <x v="0"/>
    <x v="0"/>
    <x v="4"/>
    <x v="80"/>
    <x v="0"/>
    <x v="0"/>
    <s v="Tesseramento"/>
    <x v="1"/>
    <x v="4"/>
    <x v="0"/>
    <m/>
  </r>
  <r>
    <n v="44107"/>
    <x v="0"/>
    <x v="0"/>
    <x v="0"/>
    <x v="0"/>
    <x v="4"/>
    <x v="80"/>
    <x v="0"/>
    <x v="1"/>
    <s v="Tesseramento"/>
    <x v="1"/>
    <x v="3"/>
    <x v="0"/>
    <m/>
  </r>
  <r>
    <n v="44106"/>
    <x v="0"/>
    <x v="0"/>
    <x v="0"/>
    <x v="0"/>
    <x v="4"/>
    <x v="80"/>
    <x v="0"/>
    <x v="0"/>
    <s v="Tesseramento"/>
    <x v="1"/>
    <x v="4"/>
    <x v="0"/>
    <m/>
  </r>
  <r>
    <n v="142144"/>
    <x v="0"/>
    <x v="0"/>
    <x v="0"/>
    <x v="0"/>
    <x v="4"/>
    <x v="80"/>
    <x v="0"/>
    <x v="0"/>
    <s v="Tesseramento"/>
    <x v="1"/>
    <x v="4"/>
    <x v="0"/>
    <m/>
  </r>
  <r>
    <n v="97503"/>
    <x v="0"/>
    <x v="0"/>
    <x v="0"/>
    <x v="0"/>
    <x v="4"/>
    <x v="80"/>
    <x v="0"/>
    <x v="0"/>
    <s v="Tesseramento"/>
    <x v="1"/>
    <x v="4"/>
    <x v="0"/>
    <m/>
  </r>
  <r>
    <n v="14450"/>
    <x v="0"/>
    <x v="0"/>
    <x v="0"/>
    <x v="0"/>
    <x v="4"/>
    <x v="80"/>
    <x v="0"/>
    <x v="0"/>
    <s v="Tesseramento"/>
    <x v="1"/>
    <x v="4"/>
    <x v="0"/>
    <m/>
  </r>
  <r>
    <n v="106046"/>
    <x v="0"/>
    <x v="0"/>
    <x v="0"/>
    <x v="0"/>
    <x v="4"/>
    <x v="80"/>
    <x v="0"/>
    <x v="1"/>
    <s v="Tesseramento"/>
    <x v="1"/>
    <x v="0"/>
    <x v="0"/>
    <m/>
  </r>
  <r>
    <n v="107606"/>
    <x v="0"/>
    <x v="0"/>
    <x v="0"/>
    <x v="0"/>
    <x v="4"/>
    <x v="80"/>
    <x v="0"/>
    <x v="0"/>
    <s v="Tesseramento"/>
    <x v="1"/>
    <x v="3"/>
    <x v="0"/>
    <m/>
  </r>
  <r>
    <n v="51739"/>
    <x v="0"/>
    <x v="0"/>
    <x v="0"/>
    <x v="0"/>
    <x v="4"/>
    <x v="80"/>
    <x v="0"/>
    <x v="0"/>
    <s v="Tesseramento"/>
    <x v="1"/>
    <x v="4"/>
    <x v="0"/>
    <m/>
  </r>
  <r>
    <n v="10266"/>
    <x v="0"/>
    <x v="0"/>
    <x v="0"/>
    <x v="0"/>
    <x v="4"/>
    <x v="80"/>
    <x v="0"/>
    <x v="1"/>
    <s v="Tesseramento"/>
    <x v="1"/>
    <x v="4"/>
    <x v="0"/>
    <m/>
  </r>
  <r>
    <n v="54913"/>
    <x v="0"/>
    <x v="0"/>
    <x v="0"/>
    <x v="0"/>
    <x v="4"/>
    <x v="80"/>
    <x v="0"/>
    <x v="0"/>
    <s v="Tesseramento"/>
    <x v="1"/>
    <x v="4"/>
    <x v="0"/>
    <m/>
  </r>
  <r>
    <n v="104157"/>
    <x v="0"/>
    <x v="0"/>
    <x v="0"/>
    <x v="0"/>
    <x v="4"/>
    <x v="80"/>
    <x v="0"/>
    <x v="1"/>
    <s v="Tesseramento"/>
    <x v="1"/>
    <x v="0"/>
    <x v="0"/>
    <m/>
  </r>
  <r>
    <n v="180383"/>
    <x v="0"/>
    <x v="0"/>
    <x v="0"/>
    <x v="0"/>
    <x v="4"/>
    <x v="80"/>
    <x v="0"/>
    <x v="0"/>
    <s v="Tesseramento"/>
    <x v="1"/>
    <x v="4"/>
    <x v="0"/>
    <m/>
  </r>
  <r>
    <n v="142145"/>
    <x v="0"/>
    <x v="0"/>
    <x v="0"/>
    <x v="0"/>
    <x v="4"/>
    <x v="80"/>
    <x v="0"/>
    <x v="0"/>
    <s v="Tesseramento"/>
    <x v="1"/>
    <x v="3"/>
    <x v="0"/>
    <m/>
  </r>
  <r>
    <n v="104158"/>
    <x v="0"/>
    <x v="0"/>
    <x v="0"/>
    <x v="4"/>
    <x v="4"/>
    <x v="80"/>
    <x v="0"/>
    <x v="0"/>
    <s v="Tesseramento"/>
    <x v="1"/>
    <x v="4"/>
    <x v="0"/>
    <m/>
  </r>
  <r>
    <n v="80717"/>
    <x v="0"/>
    <x v="0"/>
    <x v="0"/>
    <x v="0"/>
    <x v="4"/>
    <x v="80"/>
    <x v="0"/>
    <x v="1"/>
    <s v="Tesseramento"/>
    <x v="1"/>
    <x v="4"/>
    <x v="0"/>
    <m/>
  </r>
  <r>
    <n v="80718"/>
    <x v="0"/>
    <x v="0"/>
    <x v="0"/>
    <x v="0"/>
    <x v="4"/>
    <x v="80"/>
    <x v="0"/>
    <x v="0"/>
    <s v="Tesseramento"/>
    <x v="1"/>
    <x v="4"/>
    <x v="0"/>
    <m/>
  </r>
  <r>
    <n v="11873"/>
    <x v="0"/>
    <x v="0"/>
    <x v="0"/>
    <x v="0"/>
    <x v="4"/>
    <x v="80"/>
    <x v="0"/>
    <x v="0"/>
    <s v="Tesseramento"/>
    <x v="1"/>
    <x v="3"/>
    <x v="0"/>
    <m/>
  </r>
  <r>
    <n v="42287"/>
    <x v="0"/>
    <x v="0"/>
    <x v="0"/>
    <x v="1"/>
    <x v="4"/>
    <x v="80"/>
    <x v="0"/>
    <x v="0"/>
    <s v="Tesseramento"/>
    <x v="1"/>
    <x v="4"/>
    <x v="0"/>
    <m/>
  </r>
  <r>
    <n v="10283"/>
    <x v="0"/>
    <x v="0"/>
    <x v="0"/>
    <x v="0"/>
    <x v="4"/>
    <x v="80"/>
    <x v="0"/>
    <x v="0"/>
    <s v="Tesseramento"/>
    <x v="1"/>
    <x v="4"/>
    <x v="0"/>
    <m/>
  </r>
  <r>
    <n v="233771"/>
    <x v="1"/>
    <x v="0"/>
    <x v="1"/>
    <x v="1"/>
    <x v="11"/>
    <x v="244"/>
    <x v="0"/>
    <x v="0"/>
    <s v="Tesseramento"/>
    <x v="0"/>
    <x v="7"/>
    <x v="0"/>
    <m/>
  </r>
  <r>
    <n v="233754"/>
    <x v="0"/>
    <x v="0"/>
    <x v="1"/>
    <x v="0"/>
    <x v="11"/>
    <x v="244"/>
    <x v="0"/>
    <x v="0"/>
    <s v="Tesseramento"/>
    <x v="0"/>
    <x v="3"/>
    <x v="0"/>
    <m/>
  </r>
  <r>
    <n v="4729"/>
    <x v="0"/>
    <x v="0"/>
    <x v="0"/>
    <x v="0"/>
    <x v="7"/>
    <x v="103"/>
    <x v="0"/>
    <x v="0"/>
    <s v="Tesseramento"/>
    <x v="1"/>
    <x v="0"/>
    <x v="0"/>
    <m/>
  </r>
  <r>
    <n v="170365"/>
    <x v="0"/>
    <x v="0"/>
    <x v="0"/>
    <x v="0"/>
    <x v="1"/>
    <x v="1"/>
    <x v="0"/>
    <x v="0"/>
    <s v="Tesseramento"/>
    <x v="0"/>
    <x v="3"/>
    <x v="0"/>
    <m/>
  </r>
  <r>
    <n v="159014"/>
    <x v="0"/>
    <x v="0"/>
    <x v="0"/>
    <x v="0"/>
    <x v="7"/>
    <x v="103"/>
    <x v="0"/>
    <x v="0"/>
    <s v="Tesseramento"/>
    <x v="1"/>
    <x v="0"/>
    <x v="0"/>
    <m/>
  </r>
  <r>
    <n v="4705"/>
    <x v="0"/>
    <x v="0"/>
    <x v="0"/>
    <x v="0"/>
    <x v="7"/>
    <x v="103"/>
    <x v="0"/>
    <x v="0"/>
    <s v="Tesseramento"/>
    <x v="1"/>
    <x v="1"/>
    <x v="0"/>
    <m/>
  </r>
  <r>
    <n v="4710"/>
    <x v="0"/>
    <x v="0"/>
    <x v="0"/>
    <x v="0"/>
    <x v="7"/>
    <x v="103"/>
    <x v="0"/>
    <x v="0"/>
    <s v="Tesseramento"/>
    <x v="1"/>
    <x v="3"/>
    <x v="0"/>
    <m/>
  </r>
  <r>
    <n v="76222"/>
    <x v="0"/>
    <x v="0"/>
    <x v="0"/>
    <x v="0"/>
    <x v="7"/>
    <x v="103"/>
    <x v="0"/>
    <x v="0"/>
    <s v="Tesseramento"/>
    <x v="1"/>
    <x v="0"/>
    <x v="0"/>
    <m/>
  </r>
  <r>
    <n v="64222"/>
    <x v="0"/>
    <x v="0"/>
    <x v="0"/>
    <x v="0"/>
    <x v="7"/>
    <x v="103"/>
    <x v="0"/>
    <x v="0"/>
    <s v="Tesseramento"/>
    <x v="1"/>
    <x v="0"/>
    <x v="0"/>
    <m/>
  </r>
  <r>
    <n v="46322"/>
    <x v="0"/>
    <x v="0"/>
    <x v="0"/>
    <x v="0"/>
    <x v="7"/>
    <x v="103"/>
    <x v="0"/>
    <x v="0"/>
    <s v="Tesseramento"/>
    <x v="1"/>
    <x v="3"/>
    <x v="0"/>
    <m/>
  </r>
  <r>
    <n v="161994"/>
    <x v="0"/>
    <x v="0"/>
    <x v="0"/>
    <x v="0"/>
    <x v="7"/>
    <x v="103"/>
    <x v="0"/>
    <x v="0"/>
    <s v="Tesseramento"/>
    <x v="1"/>
    <x v="0"/>
    <x v="0"/>
    <m/>
  </r>
  <r>
    <n v="97076"/>
    <x v="0"/>
    <x v="0"/>
    <x v="0"/>
    <x v="0"/>
    <x v="8"/>
    <x v="92"/>
    <x v="0"/>
    <x v="0"/>
    <s v="Tesseramento"/>
    <x v="1"/>
    <x v="0"/>
    <x v="0"/>
    <m/>
  </r>
  <r>
    <n v="4689"/>
    <x v="0"/>
    <x v="0"/>
    <x v="0"/>
    <x v="0"/>
    <x v="7"/>
    <x v="103"/>
    <x v="0"/>
    <x v="0"/>
    <s v="Tesseramento"/>
    <x v="1"/>
    <x v="0"/>
    <x v="0"/>
    <m/>
  </r>
  <r>
    <n v="42386"/>
    <x v="0"/>
    <x v="0"/>
    <x v="0"/>
    <x v="0"/>
    <x v="7"/>
    <x v="103"/>
    <x v="0"/>
    <x v="0"/>
    <s v="Tesseramento"/>
    <x v="1"/>
    <x v="0"/>
    <x v="0"/>
    <m/>
  </r>
  <r>
    <n v="70462"/>
    <x v="0"/>
    <x v="0"/>
    <x v="0"/>
    <x v="0"/>
    <x v="7"/>
    <x v="103"/>
    <x v="0"/>
    <x v="0"/>
    <s v="Tesseramento"/>
    <x v="1"/>
    <x v="0"/>
    <x v="0"/>
    <m/>
  </r>
  <r>
    <n v="94855"/>
    <x v="0"/>
    <x v="0"/>
    <x v="0"/>
    <x v="0"/>
    <x v="7"/>
    <x v="103"/>
    <x v="0"/>
    <x v="0"/>
    <s v="Tesseramento"/>
    <x v="1"/>
    <x v="1"/>
    <x v="0"/>
    <m/>
  </r>
  <r>
    <n v="114628"/>
    <x v="0"/>
    <x v="0"/>
    <x v="0"/>
    <x v="0"/>
    <x v="1"/>
    <x v="26"/>
    <x v="0"/>
    <x v="0"/>
    <s v="Tesseramento"/>
    <x v="1"/>
    <x v="0"/>
    <x v="0"/>
    <m/>
  </r>
  <r>
    <n v="194744"/>
    <x v="0"/>
    <x v="0"/>
    <x v="0"/>
    <x v="0"/>
    <x v="1"/>
    <x v="26"/>
    <x v="0"/>
    <x v="1"/>
    <s v="Tesseramento"/>
    <x v="1"/>
    <x v="0"/>
    <x v="0"/>
    <m/>
  </r>
  <r>
    <n v="211240"/>
    <x v="0"/>
    <x v="0"/>
    <x v="0"/>
    <x v="5"/>
    <x v="1"/>
    <x v="26"/>
    <x v="0"/>
    <x v="0"/>
    <s v="Tesseramento"/>
    <x v="1"/>
    <x v="0"/>
    <x v="0"/>
    <m/>
  </r>
  <r>
    <n v="211239"/>
    <x v="1"/>
    <x v="0"/>
    <x v="0"/>
    <x v="0"/>
    <x v="1"/>
    <x v="26"/>
    <x v="0"/>
    <x v="0"/>
    <s v="Tesseramento"/>
    <x v="1"/>
    <x v="2"/>
    <x v="0"/>
    <m/>
  </r>
  <r>
    <n v="190133"/>
    <x v="0"/>
    <x v="0"/>
    <x v="0"/>
    <x v="0"/>
    <x v="1"/>
    <x v="26"/>
    <x v="0"/>
    <x v="0"/>
    <s v="Tesseramento"/>
    <x v="1"/>
    <x v="0"/>
    <x v="0"/>
    <m/>
  </r>
  <r>
    <n v="192354"/>
    <x v="0"/>
    <x v="0"/>
    <x v="0"/>
    <x v="0"/>
    <x v="1"/>
    <x v="26"/>
    <x v="0"/>
    <x v="0"/>
    <s v="Tesseramento"/>
    <x v="1"/>
    <x v="4"/>
    <x v="0"/>
    <m/>
  </r>
  <r>
    <n v="36162"/>
    <x v="0"/>
    <x v="0"/>
    <x v="0"/>
    <x v="0"/>
    <x v="1"/>
    <x v="26"/>
    <x v="0"/>
    <x v="0"/>
    <s v="Tesseramento"/>
    <x v="1"/>
    <x v="4"/>
    <x v="0"/>
    <m/>
  </r>
  <r>
    <n v="183414"/>
    <x v="0"/>
    <x v="0"/>
    <x v="0"/>
    <x v="0"/>
    <x v="1"/>
    <x v="26"/>
    <x v="0"/>
    <x v="0"/>
    <s v="Tesseramento"/>
    <x v="1"/>
    <x v="4"/>
    <x v="0"/>
    <m/>
  </r>
  <r>
    <n v="113601"/>
    <x v="0"/>
    <x v="0"/>
    <x v="0"/>
    <x v="0"/>
    <x v="1"/>
    <x v="26"/>
    <x v="0"/>
    <x v="0"/>
    <s v="Tesseramento"/>
    <x v="1"/>
    <x v="0"/>
    <x v="0"/>
    <m/>
  </r>
  <r>
    <n v="98688"/>
    <x v="0"/>
    <x v="0"/>
    <x v="0"/>
    <x v="0"/>
    <x v="1"/>
    <x v="26"/>
    <x v="0"/>
    <x v="0"/>
    <s v="Tesseramento"/>
    <x v="1"/>
    <x v="1"/>
    <x v="0"/>
    <m/>
  </r>
  <r>
    <n v="46080"/>
    <x v="0"/>
    <x v="0"/>
    <x v="0"/>
    <x v="0"/>
    <x v="1"/>
    <x v="26"/>
    <x v="0"/>
    <x v="0"/>
    <s v="Tesseramento"/>
    <x v="1"/>
    <x v="0"/>
    <x v="0"/>
    <m/>
  </r>
  <r>
    <n v="233220"/>
    <x v="0"/>
    <x v="0"/>
    <x v="0"/>
    <x v="0"/>
    <x v="11"/>
    <x v="280"/>
    <x v="0"/>
    <x v="0"/>
    <s v="Tesseramento"/>
    <x v="0"/>
    <x v="3"/>
    <x v="0"/>
    <m/>
  </r>
  <r>
    <n v="88864"/>
    <x v="0"/>
    <x v="0"/>
    <x v="0"/>
    <x v="0"/>
    <x v="1"/>
    <x v="26"/>
    <x v="0"/>
    <x v="1"/>
    <s v="Tesseramento"/>
    <x v="1"/>
    <x v="3"/>
    <x v="0"/>
    <m/>
  </r>
  <r>
    <n v="88863"/>
    <x v="0"/>
    <x v="0"/>
    <x v="0"/>
    <x v="0"/>
    <x v="1"/>
    <x v="26"/>
    <x v="0"/>
    <x v="0"/>
    <s v="Tesseramento"/>
    <x v="1"/>
    <x v="0"/>
    <x v="0"/>
    <m/>
  </r>
  <r>
    <n v="29490"/>
    <x v="0"/>
    <x v="0"/>
    <x v="0"/>
    <x v="0"/>
    <x v="1"/>
    <x v="26"/>
    <x v="0"/>
    <x v="0"/>
    <s v="Tesseramento"/>
    <x v="1"/>
    <x v="1"/>
    <x v="0"/>
    <m/>
  </r>
  <r>
    <n v="91916"/>
    <x v="0"/>
    <x v="0"/>
    <x v="0"/>
    <x v="1"/>
    <x v="1"/>
    <x v="26"/>
    <x v="0"/>
    <x v="0"/>
    <s v="Tesseramento"/>
    <x v="1"/>
    <x v="4"/>
    <x v="0"/>
    <m/>
  </r>
  <r>
    <n v="15562"/>
    <x v="0"/>
    <x v="0"/>
    <x v="0"/>
    <x v="0"/>
    <x v="1"/>
    <x v="26"/>
    <x v="0"/>
    <x v="0"/>
    <s v="Tesseramento"/>
    <x v="1"/>
    <x v="4"/>
    <x v="0"/>
    <m/>
  </r>
  <r>
    <n v="144119"/>
    <x v="0"/>
    <x v="0"/>
    <x v="0"/>
    <x v="2"/>
    <x v="0"/>
    <x v="76"/>
    <x v="0"/>
    <x v="0"/>
    <s v="Tesseramento"/>
    <x v="0"/>
    <x v="3"/>
    <x v="0"/>
    <m/>
  </r>
  <r>
    <n v="112244"/>
    <x v="0"/>
    <x v="0"/>
    <x v="0"/>
    <x v="0"/>
    <x v="0"/>
    <x v="76"/>
    <x v="0"/>
    <x v="0"/>
    <s v="Tesseramento"/>
    <x v="0"/>
    <x v="0"/>
    <x v="0"/>
    <m/>
  </r>
  <r>
    <n v="120259"/>
    <x v="0"/>
    <x v="0"/>
    <x v="0"/>
    <x v="0"/>
    <x v="1"/>
    <x v="26"/>
    <x v="0"/>
    <x v="0"/>
    <s v="Tesseramento"/>
    <x v="1"/>
    <x v="3"/>
    <x v="0"/>
    <m/>
  </r>
  <r>
    <n v="132857"/>
    <x v="0"/>
    <x v="0"/>
    <x v="0"/>
    <x v="0"/>
    <x v="0"/>
    <x v="76"/>
    <x v="0"/>
    <x v="0"/>
    <s v="Tesseramento"/>
    <x v="0"/>
    <x v="3"/>
    <x v="0"/>
    <m/>
  </r>
  <r>
    <n v="7091"/>
    <x v="0"/>
    <x v="0"/>
    <x v="0"/>
    <x v="0"/>
    <x v="0"/>
    <x v="76"/>
    <x v="0"/>
    <x v="0"/>
    <s v="Tesseramento"/>
    <x v="0"/>
    <x v="0"/>
    <x v="0"/>
    <m/>
  </r>
  <r>
    <n v="179999"/>
    <x v="0"/>
    <x v="0"/>
    <x v="0"/>
    <x v="0"/>
    <x v="2"/>
    <x v="2"/>
    <x v="0"/>
    <x v="1"/>
    <s v="Tesseramento"/>
    <x v="1"/>
    <x v="4"/>
    <x v="0"/>
    <m/>
  </r>
  <r>
    <n v="74640"/>
    <x v="0"/>
    <x v="0"/>
    <x v="0"/>
    <x v="0"/>
    <x v="0"/>
    <x v="76"/>
    <x v="0"/>
    <x v="0"/>
    <s v="Tesseramento"/>
    <x v="0"/>
    <x v="4"/>
    <x v="0"/>
    <m/>
  </r>
  <r>
    <n v="81245"/>
    <x v="0"/>
    <x v="0"/>
    <x v="0"/>
    <x v="0"/>
    <x v="0"/>
    <x v="76"/>
    <x v="0"/>
    <x v="1"/>
    <s v="Tesseramento"/>
    <x v="0"/>
    <x v="4"/>
    <x v="0"/>
    <m/>
  </r>
  <r>
    <n v="138067"/>
    <x v="0"/>
    <x v="0"/>
    <x v="0"/>
    <x v="0"/>
    <x v="1"/>
    <x v="26"/>
    <x v="0"/>
    <x v="0"/>
    <s v="Tesseramento"/>
    <x v="1"/>
    <x v="0"/>
    <x v="0"/>
    <m/>
  </r>
  <r>
    <n v="215447"/>
    <x v="0"/>
    <x v="0"/>
    <x v="0"/>
    <x v="0"/>
    <x v="1"/>
    <x v="26"/>
    <x v="0"/>
    <x v="0"/>
    <s v="Tesseramento"/>
    <x v="1"/>
    <x v="1"/>
    <x v="0"/>
    <m/>
  </r>
  <r>
    <n v="162809"/>
    <x v="0"/>
    <x v="0"/>
    <x v="0"/>
    <x v="0"/>
    <x v="0"/>
    <x v="76"/>
    <x v="0"/>
    <x v="0"/>
    <s v="Tesseramento"/>
    <x v="0"/>
    <x v="4"/>
    <x v="0"/>
    <m/>
  </r>
  <r>
    <n v="127267"/>
    <x v="0"/>
    <x v="0"/>
    <x v="0"/>
    <x v="0"/>
    <x v="0"/>
    <x v="76"/>
    <x v="0"/>
    <x v="0"/>
    <s v="Tesseramento"/>
    <x v="0"/>
    <x v="3"/>
    <x v="0"/>
    <m/>
  </r>
  <r>
    <n v="49211"/>
    <x v="0"/>
    <x v="0"/>
    <x v="0"/>
    <x v="0"/>
    <x v="0"/>
    <x v="76"/>
    <x v="0"/>
    <x v="0"/>
    <s v="Tesseramento"/>
    <x v="0"/>
    <x v="4"/>
    <x v="0"/>
    <m/>
  </r>
  <r>
    <n v="150302"/>
    <x v="0"/>
    <x v="0"/>
    <x v="0"/>
    <x v="0"/>
    <x v="0"/>
    <x v="76"/>
    <x v="0"/>
    <x v="0"/>
    <s v="Tesseramento"/>
    <x v="0"/>
    <x v="0"/>
    <x v="0"/>
    <m/>
  </r>
  <r>
    <n v="114363"/>
    <x v="0"/>
    <x v="0"/>
    <x v="0"/>
    <x v="0"/>
    <x v="12"/>
    <x v="254"/>
    <x v="0"/>
    <x v="0"/>
    <s v="Tesseramento"/>
    <x v="0"/>
    <x v="0"/>
    <x v="0"/>
    <m/>
  </r>
  <r>
    <n v="14513"/>
    <x v="0"/>
    <x v="0"/>
    <x v="0"/>
    <x v="0"/>
    <x v="12"/>
    <x v="254"/>
    <x v="0"/>
    <x v="0"/>
    <s v="Tesseramento"/>
    <x v="0"/>
    <x v="4"/>
    <x v="0"/>
    <m/>
  </r>
  <r>
    <n v="51591"/>
    <x v="0"/>
    <x v="0"/>
    <x v="0"/>
    <x v="0"/>
    <x v="0"/>
    <x v="76"/>
    <x v="0"/>
    <x v="0"/>
    <s v="Tesseramento"/>
    <x v="0"/>
    <x v="0"/>
    <x v="0"/>
    <m/>
  </r>
  <r>
    <n v="10563"/>
    <x v="0"/>
    <x v="0"/>
    <x v="0"/>
    <x v="0"/>
    <x v="0"/>
    <x v="76"/>
    <x v="0"/>
    <x v="1"/>
    <s v="Tesseramento"/>
    <x v="0"/>
    <x v="3"/>
    <x v="0"/>
    <m/>
  </r>
  <r>
    <n v="62945"/>
    <x v="0"/>
    <x v="0"/>
    <x v="0"/>
    <x v="0"/>
    <x v="0"/>
    <x v="76"/>
    <x v="0"/>
    <x v="0"/>
    <s v="Tesseramento"/>
    <x v="0"/>
    <x v="1"/>
    <x v="0"/>
    <m/>
  </r>
  <r>
    <n v="62944"/>
    <x v="0"/>
    <x v="0"/>
    <x v="0"/>
    <x v="0"/>
    <x v="0"/>
    <x v="76"/>
    <x v="0"/>
    <x v="0"/>
    <s v="Tesseramento"/>
    <x v="0"/>
    <x v="1"/>
    <x v="0"/>
    <m/>
  </r>
  <r>
    <n v="41894"/>
    <x v="0"/>
    <x v="0"/>
    <x v="0"/>
    <x v="0"/>
    <x v="0"/>
    <x v="76"/>
    <x v="0"/>
    <x v="0"/>
    <s v="Tesseramento"/>
    <x v="0"/>
    <x v="4"/>
    <x v="0"/>
    <m/>
  </r>
  <r>
    <n v="26812"/>
    <x v="0"/>
    <x v="0"/>
    <x v="0"/>
    <x v="0"/>
    <x v="0"/>
    <x v="76"/>
    <x v="0"/>
    <x v="1"/>
    <s v="Tesseramento"/>
    <x v="0"/>
    <x v="4"/>
    <x v="0"/>
    <m/>
  </r>
  <r>
    <n v="70191"/>
    <x v="0"/>
    <x v="0"/>
    <x v="0"/>
    <x v="4"/>
    <x v="0"/>
    <x v="76"/>
    <x v="0"/>
    <x v="0"/>
    <s v="Tesseramento"/>
    <x v="0"/>
    <x v="0"/>
    <x v="0"/>
    <m/>
  </r>
  <r>
    <n v="65082"/>
    <x v="0"/>
    <x v="0"/>
    <x v="0"/>
    <x v="0"/>
    <x v="0"/>
    <x v="76"/>
    <x v="0"/>
    <x v="0"/>
    <s v="Tesseramento"/>
    <x v="0"/>
    <x v="1"/>
    <x v="0"/>
    <m/>
  </r>
  <r>
    <n v="161678"/>
    <x v="0"/>
    <x v="1"/>
    <x v="0"/>
    <x v="0"/>
    <x v="4"/>
    <x v="40"/>
    <x v="0"/>
    <x v="0"/>
    <s v="Tesseramento"/>
    <x v="1"/>
    <x v="0"/>
    <x v="0"/>
    <m/>
  </r>
  <r>
    <n v="125245"/>
    <x v="0"/>
    <x v="0"/>
    <x v="0"/>
    <x v="0"/>
    <x v="4"/>
    <x v="40"/>
    <x v="0"/>
    <x v="0"/>
    <s v="Tesseramento"/>
    <x v="1"/>
    <x v="0"/>
    <x v="0"/>
    <m/>
  </r>
  <r>
    <n v="192598"/>
    <x v="0"/>
    <x v="0"/>
    <x v="0"/>
    <x v="1"/>
    <x v="4"/>
    <x v="40"/>
    <x v="0"/>
    <x v="0"/>
    <s v="Tesseramento"/>
    <x v="1"/>
    <x v="1"/>
    <x v="0"/>
    <m/>
  </r>
  <r>
    <n v="130621"/>
    <x v="0"/>
    <x v="0"/>
    <x v="0"/>
    <x v="0"/>
    <x v="4"/>
    <x v="40"/>
    <x v="0"/>
    <x v="1"/>
    <s v="Tesseramento"/>
    <x v="1"/>
    <x v="0"/>
    <x v="0"/>
    <m/>
  </r>
  <r>
    <n v="216007"/>
    <x v="0"/>
    <x v="0"/>
    <x v="0"/>
    <x v="1"/>
    <x v="4"/>
    <x v="40"/>
    <x v="0"/>
    <x v="0"/>
    <s v="Tesseramento"/>
    <x v="1"/>
    <x v="0"/>
    <x v="0"/>
    <m/>
  </r>
  <r>
    <n v="234413"/>
    <x v="0"/>
    <x v="0"/>
    <x v="1"/>
    <x v="3"/>
    <x v="4"/>
    <x v="80"/>
    <x v="0"/>
    <x v="0"/>
    <s v="Tesseramento"/>
    <x v="1"/>
    <x v="0"/>
    <x v="0"/>
    <m/>
  </r>
  <r>
    <n v="176589"/>
    <x v="0"/>
    <x v="0"/>
    <x v="0"/>
    <x v="0"/>
    <x v="4"/>
    <x v="40"/>
    <x v="0"/>
    <x v="1"/>
    <s v="Tesseramento"/>
    <x v="1"/>
    <x v="0"/>
    <x v="0"/>
    <m/>
  </r>
  <r>
    <n v="118609"/>
    <x v="0"/>
    <x v="0"/>
    <x v="0"/>
    <x v="0"/>
    <x v="1"/>
    <x v="26"/>
    <x v="0"/>
    <x v="0"/>
    <s v="Tesseramento"/>
    <x v="1"/>
    <x v="4"/>
    <x v="0"/>
    <m/>
  </r>
  <r>
    <n v="212230"/>
    <x v="0"/>
    <x v="0"/>
    <x v="0"/>
    <x v="0"/>
    <x v="4"/>
    <x v="40"/>
    <x v="0"/>
    <x v="1"/>
    <s v="Tesseramento"/>
    <x v="1"/>
    <x v="0"/>
    <x v="0"/>
    <m/>
  </r>
  <r>
    <n v="226376"/>
    <x v="1"/>
    <x v="0"/>
    <x v="0"/>
    <x v="2"/>
    <x v="1"/>
    <x v="26"/>
    <x v="0"/>
    <x v="1"/>
    <s v="Tesseramento"/>
    <x v="1"/>
    <x v="5"/>
    <x v="0"/>
    <m/>
  </r>
  <r>
    <n v="110830"/>
    <x v="0"/>
    <x v="0"/>
    <x v="0"/>
    <x v="0"/>
    <x v="4"/>
    <x v="40"/>
    <x v="0"/>
    <x v="0"/>
    <s v="Tesseramento"/>
    <x v="1"/>
    <x v="3"/>
    <x v="0"/>
    <m/>
  </r>
  <r>
    <n v="230383"/>
    <x v="0"/>
    <x v="0"/>
    <x v="0"/>
    <x v="0"/>
    <x v="4"/>
    <x v="80"/>
    <x v="0"/>
    <x v="0"/>
    <s v="Tesseramento"/>
    <x v="1"/>
    <x v="1"/>
    <x v="0"/>
    <m/>
  </r>
  <r>
    <n v="225803"/>
    <x v="1"/>
    <x v="0"/>
    <x v="0"/>
    <x v="3"/>
    <x v="1"/>
    <x v="26"/>
    <x v="0"/>
    <x v="1"/>
    <s v="Tesseramento"/>
    <x v="1"/>
    <x v="5"/>
    <x v="0"/>
    <m/>
  </r>
  <r>
    <n v="202820"/>
    <x v="1"/>
    <x v="0"/>
    <x v="0"/>
    <x v="3"/>
    <x v="1"/>
    <x v="26"/>
    <x v="0"/>
    <x v="1"/>
    <s v="Tesseramento"/>
    <x v="1"/>
    <x v="5"/>
    <x v="0"/>
    <m/>
  </r>
  <r>
    <n v="118351"/>
    <x v="0"/>
    <x v="0"/>
    <x v="0"/>
    <x v="0"/>
    <x v="4"/>
    <x v="40"/>
    <x v="0"/>
    <x v="1"/>
    <s v="Tesseramento"/>
    <x v="1"/>
    <x v="0"/>
    <x v="0"/>
    <m/>
  </r>
  <r>
    <n v="218643"/>
    <x v="1"/>
    <x v="0"/>
    <x v="0"/>
    <x v="1"/>
    <x v="1"/>
    <x v="26"/>
    <x v="0"/>
    <x v="1"/>
    <s v="Tesseramento"/>
    <x v="1"/>
    <x v="5"/>
    <x v="0"/>
    <m/>
  </r>
  <r>
    <n v="226956"/>
    <x v="0"/>
    <x v="0"/>
    <x v="0"/>
    <x v="0"/>
    <x v="4"/>
    <x v="80"/>
    <x v="0"/>
    <x v="0"/>
    <s v="Tesseramento"/>
    <x v="1"/>
    <x v="0"/>
    <x v="0"/>
    <m/>
  </r>
  <r>
    <n v="188121"/>
    <x v="0"/>
    <x v="0"/>
    <x v="0"/>
    <x v="2"/>
    <x v="4"/>
    <x v="80"/>
    <x v="0"/>
    <x v="0"/>
    <s v="Tesseramento"/>
    <x v="1"/>
    <x v="0"/>
    <x v="0"/>
    <m/>
  </r>
  <r>
    <n v="100845"/>
    <x v="0"/>
    <x v="0"/>
    <x v="0"/>
    <x v="0"/>
    <x v="6"/>
    <x v="7"/>
    <x v="0"/>
    <x v="0"/>
    <s v="Tesseramento"/>
    <x v="0"/>
    <x v="0"/>
    <x v="0"/>
    <m/>
  </r>
  <r>
    <n v="225805"/>
    <x v="1"/>
    <x v="0"/>
    <x v="0"/>
    <x v="2"/>
    <x v="1"/>
    <x v="26"/>
    <x v="0"/>
    <x v="1"/>
    <s v="Tesseramento"/>
    <x v="1"/>
    <x v="5"/>
    <x v="0"/>
    <m/>
  </r>
  <r>
    <n v="222659"/>
    <x v="0"/>
    <x v="0"/>
    <x v="0"/>
    <x v="0"/>
    <x v="6"/>
    <x v="7"/>
    <x v="0"/>
    <x v="0"/>
    <s v="Tesseramento"/>
    <x v="0"/>
    <x v="0"/>
    <x v="0"/>
    <m/>
  </r>
  <r>
    <n v="225806"/>
    <x v="1"/>
    <x v="0"/>
    <x v="0"/>
    <x v="2"/>
    <x v="1"/>
    <x v="26"/>
    <x v="0"/>
    <x v="1"/>
    <s v="Tesseramento"/>
    <x v="1"/>
    <x v="5"/>
    <x v="0"/>
    <m/>
  </r>
  <r>
    <n v="30353"/>
    <x v="0"/>
    <x v="0"/>
    <x v="0"/>
    <x v="0"/>
    <x v="4"/>
    <x v="40"/>
    <x v="0"/>
    <x v="1"/>
    <s v="Tesseramento"/>
    <x v="1"/>
    <x v="3"/>
    <x v="0"/>
    <m/>
  </r>
  <r>
    <n v="12948"/>
    <x v="0"/>
    <x v="0"/>
    <x v="0"/>
    <x v="0"/>
    <x v="4"/>
    <x v="40"/>
    <x v="0"/>
    <x v="0"/>
    <s v="Tesseramento"/>
    <x v="1"/>
    <x v="3"/>
    <x v="0"/>
    <m/>
  </r>
  <r>
    <n v="233420"/>
    <x v="1"/>
    <x v="0"/>
    <x v="0"/>
    <x v="2"/>
    <x v="1"/>
    <x v="26"/>
    <x v="0"/>
    <x v="0"/>
    <s v="Tesseramento"/>
    <x v="1"/>
    <x v="5"/>
    <x v="0"/>
    <m/>
  </r>
  <r>
    <n v="233421"/>
    <x v="1"/>
    <x v="0"/>
    <x v="0"/>
    <x v="2"/>
    <x v="1"/>
    <x v="26"/>
    <x v="0"/>
    <x v="0"/>
    <s v="Tesseramento"/>
    <x v="1"/>
    <x v="5"/>
    <x v="0"/>
    <m/>
  </r>
  <r>
    <n v="216015"/>
    <x v="0"/>
    <x v="0"/>
    <x v="0"/>
    <x v="0"/>
    <x v="4"/>
    <x v="40"/>
    <x v="0"/>
    <x v="0"/>
    <s v="Tesseramento"/>
    <x v="1"/>
    <x v="3"/>
    <x v="0"/>
    <m/>
  </r>
  <r>
    <n v="21640"/>
    <x v="0"/>
    <x v="0"/>
    <x v="0"/>
    <x v="0"/>
    <x v="4"/>
    <x v="40"/>
    <x v="0"/>
    <x v="1"/>
    <s v="Tesseramento"/>
    <x v="1"/>
    <x v="3"/>
    <x v="0"/>
    <m/>
  </r>
  <r>
    <n v="233424"/>
    <x v="1"/>
    <x v="0"/>
    <x v="0"/>
    <x v="2"/>
    <x v="1"/>
    <x v="26"/>
    <x v="0"/>
    <x v="0"/>
    <s v="Tesseramento"/>
    <x v="1"/>
    <x v="5"/>
    <x v="0"/>
    <m/>
  </r>
  <r>
    <n v="136294"/>
    <x v="0"/>
    <x v="0"/>
    <x v="0"/>
    <x v="0"/>
    <x v="4"/>
    <x v="40"/>
    <x v="0"/>
    <x v="0"/>
    <s v="Tesseramento"/>
    <x v="1"/>
    <x v="0"/>
    <x v="0"/>
    <m/>
  </r>
  <r>
    <n v="216100"/>
    <x v="1"/>
    <x v="0"/>
    <x v="0"/>
    <x v="2"/>
    <x v="1"/>
    <x v="26"/>
    <x v="0"/>
    <x v="0"/>
    <s v="Tesseramento"/>
    <x v="1"/>
    <x v="5"/>
    <x v="0"/>
    <m/>
  </r>
  <r>
    <n v="122650"/>
    <x v="0"/>
    <x v="0"/>
    <x v="0"/>
    <x v="0"/>
    <x v="4"/>
    <x v="40"/>
    <x v="0"/>
    <x v="0"/>
    <s v="Tesseramento"/>
    <x v="1"/>
    <x v="0"/>
    <x v="0"/>
    <m/>
  </r>
  <r>
    <n v="177879"/>
    <x v="0"/>
    <x v="0"/>
    <x v="0"/>
    <x v="0"/>
    <x v="4"/>
    <x v="40"/>
    <x v="0"/>
    <x v="0"/>
    <s v="Tesseramento"/>
    <x v="1"/>
    <x v="0"/>
    <x v="0"/>
    <m/>
  </r>
  <r>
    <n v="80374"/>
    <x v="0"/>
    <x v="0"/>
    <x v="0"/>
    <x v="0"/>
    <x v="4"/>
    <x v="40"/>
    <x v="0"/>
    <x v="1"/>
    <s v="Tesseramento"/>
    <x v="1"/>
    <x v="4"/>
    <x v="0"/>
    <m/>
  </r>
  <r>
    <n v="80364"/>
    <x v="0"/>
    <x v="0"/>
    <x v="0"/>
    <x v="0"/>
    <x v="4"/>
    <x v="40"/>
    <x v="0"/>
    <x v="0"/>
    <s v="Tesseramento"/>
    <x v="1"/>
    <x v="4"/>
    <x v="0"/>
    <m/>
  </r>
  <r>
    <n v="120960"/>
    <x v="0"/>
    <x v="0"/>
    <x v="0"/>
    <x v="0"/>
    <x v="4"/>
    <x v="40"/>
    <x v="0"/>
    <x v="0"/>
    <s v="Tesseramento"/>
    <x v="1"/>
    <x v="3"/>
    <x v="0"/>
    <m/>
  </r>
  <r>
    <n v="46309"/>
    <x v="0"/>
    <x v="0"/>
    <x v="0"/>
    <x v="0"/>
    <x v="4"/>
    <x v="40"/>
    <x v="0"/>
    <x v="0"/>
    <s v="Tesseramento"/>
    <x v="1"/>
    <x v="4"/>
    <x v="0"/>
    <m/>
  </r>
  <r>
    <n v="46324"/>
    <x v="0"/>
    <x v="0"/>
    <x v="0"/>
    <x v="0"/>
    <x v="4"/>
    <x v="40"/>
    <x v="0"/>
    <x v="1"/>
    <s v="Tesseramento"/>
    <x v="1"/>
    <x v="4"/>
    <x v="0"/>
    <m/>
  </r>
  <r>
    <n v="189702"/>
    <x v="0"/>
    <x v="0"/>
    <x v="0"/>
    <x v="0"/>
    <x v="4"/>
    <x v="80"/>
    <x v="0"/>
    <x v="1"/>
    <s v="Tesseramento"/>
    <x v="1"/>
    <x v="4"/>
    <x v="0"/>
    <m/>
  </r>
  <r>
    <n v="23189"/>
    <x v="0"/>
    <x v="0"/>
    <x v="0"/>
    <x v="0"/>
    <x v="2"/>
    <x v="251"/>
    <x v="0"/>
    <x v="0"/>
    <s v="Tesseramento"/>
    <x v="1"/>
    <x v="4"/>
    <x v="0"/>
    <m/>
  </r>
  <r>
    <n v="229678"/>
    <x v="0"/>
    <x v="0"/>
    <x v="0"/>
    <x v="0"/>
    <x v="2"/>
    <x v="251"/>
    <x v="0"/>
    <x v="0"/>
    <s v="Tesseramento"/>
    <x v="1"/>
    <x v="3"/>
    <x v="0"/>
    <m/>
  </r>
  <r>
    <n v="45688"/>
    <x v="0"/>
    <x v="0"/>
    <x v="0"/>
    <x v="0"/>
    <x v="2"/>
    <x v="307"/>
    <x v="0"/>
    <x v="0"/>
    <s v="Tesseramento"/>
    <x v="1"/>
    <x v="3"/>
    <x v="0"/>
    <m/>
  </r>
  <r>
    <n v="82484"/>
    <x v="0"/>
    <x v="0"/>
    <x v="0"/>
    <x v="0"/>
    <x v="2"/>
    <x v="307"/>
    <x v="0"/>
    <x v="0"/>
    <s v="Tesseramento"/>
    <x v="1"/>
    <x v="1"/>
    <x v="0"/>
    <m/>
  </r>
  <r>
    <n v="15878"/>
    <x v="0"/>
    <x v="0"/>
    <x v="0"/>
    <x v="0"/>
    <x v="2"/>
    <x v="307"/>
    <x v="0"/>
    <x v="0"/>
    <s v="Tesseramento"/>
    <x v="1"/>
    <x v="0"/>
    <x v="0"/>
    <m/>
  </r>
  <r>
    <n v="99737"/>
    <x v="0"/>
    <x v="0"/>
    <x v="0"/>
    <x v="0"/>
    <x v="2"/>
    <x v="307"/>
    <x v="0"/>
    <x v="0"/>
    <s v="Tesseramento"/>
    <x v="1"/>
    <x v="0"/>
    <x v="0"/>
    <m/>
  </r>
  <r>
    <n v="226833"/>
    <x v="0"/>
    <x v="0"/>
    <x v="0"/>
    <x v="0"/>
    <x v="14"/>
    <x v="43"/>
    <x v="0"/>
    <x v="0"/>
    <s v="Tesseramento"/>
    <x v="1"/>
    <x v="0"/>
    <x v="0"/>
    <m/>
  </r>
  <r>
    <n v="133458"/>
    <x v="0"/>
    <x v="0"/>
    <x v="0"/>
    <x v="0"/>
    <x v="2"/>
    <x v="307"/>
    <x v="0"/>
    <x v="0"/>
    <s v="Tesseramento"/>
    <x v="1"/>
    <x v="0"/>
    <x v="0"/>
    <m/>
  </r>
  <r>
    <n v="125010"/>
    <x v="0"/>
    <x v="0"/>
    <x v="0"/>
    <x v="0"/>
    <x v="2"/>
    <x v="307"/>
    <x v="0"/>
    <x v="0"/>
    <s v="Tesseramento"/>
    <x v="1"/>
    <x v="0"/>
    <x v="0"/>
    <m/>
  </r>
  <r>
    <n v="199350"/>
    <x v="0"/>
    <x v="0"/>
    <x v="0"/>
    <x v="1"/>
    <x v="12"/>
    <x v="314"/>
    <x v="0"/>
    <x v="0"/>
    <s v="Tesseramento"/>
    <x v="0"/>
    <x v="4"/>
    <x v="0"/>
    <m/>
  </r>
  <r>
    <n v="233479"/>
    <x v="1"/>
    <x v="0"/>
    <x v="1"/>
    <x v="2"/>
    <x v="1"/>
    <x v="26"/>
    <x v="0"/>
    <x v="0"/>
    <s v="Tesseramento"/>
    <x v="1"/>
    <x v="5"/>
    <x v="0"/>
    <m/>
  </r>
  <r>
    <n v="234416"/>
    <x v="0"/>
    <x v="0"/>
    <x v="1"/>
    <x v="1"/>
    <x v="4"/>
    <x v="80"/>
    <x v="0"/>
    <x v="0"/>
    <s v="Tesseramento"/>
    <x v="1"/>
    <x v="3"/>
    <x v="0"/>
    <m/>
  </r>
  <r>
    <n v="192682"/>
    <x v="0"/>
    <x v="0"/>
    <x v="0"/>
    <x v="0"/>
    <x v="8"/>
    <x v="46"/>
    <x v="0"/>
    <x v="0"/>
    <s v="Tesseramento"/>
    <x v="0"/>
    <x v="0"/>
    <x v="0"/>
    <m/>
  </r>
  <r>
    <n v="155266"/>
    <x v="0"/>
    <x v="0"/>
    <x v="0"/>
    <x v="2"/>
    <x v="15"/>
    <x v="104"/>
    <x v="0"/>
    <x v="1"/>
    <s v="Tesseramento"/>
    <x v="1"/>
    <x v="4"/>
    <x v="0"/>
    <m/>
  </r>
  <r>
    <n v="115830"/>
    <x v="0"/>
    <x v="0"/>
    <x v="0"/>
    <x v="0"/>
    <x v="15"/>
    <x v="104"/>
    <x v="0"/>
    <x v="0"/>
    <s v="Tesseramento"/>
    <x v="1"/>
    <x v="4"/>
    <x v="0"/>
    <m/>
  </r>
  <r>
    <n v="233838"/>
    <x v="0"/>
    <x v="1"/>
    <x v="1"/>
    <x v="1"/>
    <x v="12"/>
    <x v="148"/>
    <x v="0"/>
    <x v="0"/>
    <s v="Tesseramento"/>
    <x v="1"/>
    <x v="3"/>
    <x v="0"/>
    <m/>
  </r>
  <r>
    <n v="234056"/>
    <x v="0"/>
    <x v="0"/>
    <x v="1"/>
    <x v="1"/>
    <x v="8"/>
    <x v="46"/>
    <x v="0"/>
    <x v="0"/>
    <s v="Tesseramento"/>
    <x v="0"/>
    <x v="0"/>
    <x v="0"/>
    <m/>
  </r>
  <r>
    <n v="170342"/>
    <x v="0"/>
    <x v="0"/>
    <x v="0"/>
    <x v="0"/>
    <x v="8"/>
    <x v="46"/>
    <x v="0"/>
    <x v="0"/>
    <s v="Tesseramento"/>
    <x v="0"/>
    <x v="3"/>
    <x v="0"/>
    <m/>
  </r>
  <r>
    <n v="226959"/>
    <x v="0"/>
    <x v="0"/>
    <x v="0"/>
    <x v="0"/>
    <x v="4"/>
    <x v="80"/>
    <x v="0"/>
    <x v="0"/>
    <s v="Tesseramento"/>
    <x v="1"/>
    <x v="0"/>
    <x v="0"/>
    <m/>
  </r>
  <r>
    <n v="213215"/>
    <x v="0"/>
    <x v="0"/>
    <x v="0"/>
    <x v="0"/>
    <x v="8"/>
    <x v="46"/>
    <x v="0"/>
    <x v="0"/>
    <s v="Tesseramento"/>
    <x v="0"/>
    <x v="0"/>
    <x v="0"/>
    <m/>
  </r>
  <r>
    <n v="213991"/>
    <x v="0"/>
    <x v="0"/>
    <x v="0"/>
    <x v="0"/>
    <x v="4"/>
    <x v="80"/>
    <x v="0"/>
    <x v="0"/>
    <s v="Tesseramento"/>
    <x v="1"/>
    <x v="0"/>
    <x v="0"/>
    <m/>
  </r>
  <r>
    <n v="38737"/>
    <x v="0"/>
    <x v="0"/>
    <x v="0"/>
    <x v="0"/>
    <x v="8"/>
    <x v="46"/>
    <x v="0"/>
    <x v="0"/>
    <s v="Tesseramento"/>
    <x v="0"/>
    <x v="3"/>
    <x v="0"/>
    <m/>
  </r>
  <r>
    <n v="171843"/>
    <x v="0"/>
    <x v="0"/>
    <x v="0"/>
    <x v="0"/>
    <x v="4"/>
    <x v="40"/>
    <x v="0"/>
    <x v="0"/>
    <s v="Tesseramento"/>
    <x v="1"/>
    <x v="4"/>
    <x v="0"/>
    <m/>
  </r>
  <r>
    <n v="203133"/>
    <x v="0"/>
    <x v="0"/>
    <x v="2"/>
    <x v="0"/>
    <x v="8"/>
    <x v="46"/>
    <x v="0"/>
    <x v="0"/>
    <s v="Tesseramento"/>
    <x v="0"/>
    <x v="0"/>
    <x v="0"/>
    <m/>
  </r>
  <r>
    <n v="232845"/>
    <x v="0"/>
    <x v="0"/>
    <x v="0"/>
    <x v="1"/>
    <x v="8"/>
    <x v="46"/>
    <x v="0"/>
    <x v="0"/>
    <s v="Tesseramento"/>
    <x v="0"/>
    <x v="4"/>
    <x v="0"/>
    <m/>
  </r>
  <r>
    <n v="232257"/>
    <x v="0"/>
    <x v="0"/>
    <x v="0"/>
    <x v="1"/>
    <x v="8"/>
    <x v="46"/>
    <x v="0"/>
    <x v="0"/>
    <s v="Tesseramento"/>
    <x v="0"/>
    <x v="3"/>
    <x v="0"/>
    <m/>
  </r>
  <r>
    <n v="234418"/>
    <x v="0"/>
    <x v="0"/>
    <x v="1"/>
    <x v="3"/>
    <x v="4"/>
    <x v="80"/>
    <x v="0"/>
    <x v="1"/>
    <s v="Tesseramento"/>
    <x v="1"/>
    <x v="0"/>
    <x v="0"/>
    <m/>
  </r>
  <r>
    <n v="115937"/>
    <x v="0"/>
    <x v="0"/>
    <x v="2"/>
    <x v="0"/>
    <x v="4"/>
    <x v="80"/>
    <x v="0"/>
    <x v="0"/>
    <s v="Tesseramento"/>
    <x v="1"/>
    <x v="1"/>
    <x v="0"/>
    <m/>
  </r>
  <r>
    <n v="234055"/>
    <x v="0"/>
    <x v="0"/>
    <x v="1"/>
    <x v="1"/>
    <x v="8"/>
    <x v="46"/>
    <x v="0"/>
    <x v="0"/>
    <s v="Tesseramento"/>
    <x v="0"/>
    <x v="3"/>
    <x v="0"/>
    <m/>
  </r>
  <r>
    <n v="226378"/>
    <x v="1"/>
    <x v="0"/>
    <x v="0"/>
    <x v="2"/>
    <x v="1"/>
    <x v="26"/>
    <x v="0"/>
    <x v="0"/>
    <s v="Tesseramento"/>
    <x v="1"/>
    <x v="5"/>
    <x v="0"/>
    <m/>
  </r>
  <r>
    <n v="225808"/>
    <x v="1"/>
    <x v="0"/>
    <x v="0"/>
    <x v="1"/>
    <x v="1"/>
    <x v="26"/>
    <x v="0"/>
    <x v="1"/>
    <s v="Tesseramento"/>
    <x v="1"/>
    <x v="5"/>
    <x v="0"/>
    <m/>
  </r>
  <r>
    <n v="214920"/>
    <x v="1"/>
    <x v="0"/>
    <x v="0"/>
    <x v="1"/>
    <x v="1"/>
    <x v="26"/>
    <x v="0"/>
    <x v="0"/>
    <s v="Tesseramento"/>
    <x v="1"/>
    <x v="5"/>
    <x v="0"/>
    <m/>
  </r>
  <r>
    <n v="233425"/>
    <x v="1"/>
    <x v="0"/>
    <x v="0"/>
    <x v="2"/>
    <x v="1"/>
    <x v="26"/>
    <x v="0"/>
    <x v="0"/>
    <s v="Tesseramento"/>
    <x v="1"/>
    <x v="5"/>
    <x v="0"/>
    <m/>
  </r>
  <r>
    <n v="226463"/>
    <x v="1"/>
    <x v="0"/>
    <x v="0"/>
    <x v="2"/>
    <x v="1"/>
    <x v="26"/>
    <x v="0"/>
    <x v="0"/>
    <s v="Tesseramento"/>
    <x v="1"/>
    <x v="5"/>
    <x v="0"/>
    <m/>
  </r>
  <r>
    <n v="233426"/>
    <x v="1"/>
    <x v="0"/>
    <x v="0"/>
    <x v="2"/>
    <x v="1"/>
    <x v="26"/>
    <x v="0"/>
    <x v="1"/>
    <s v="Tesseramento"/>
    <x v="1"/>
    <x v="5"/>
    <x v="0"/>
    <m/>
  </r>
  <r>
    <n v="233427"/>
    <x v="1"/>
    <x v="0"/>
    <x v="0"/>
    <x v="2"/>
    <x v="1"/>
    <x v="26"/>
    <x v="0"/>
    <x v="1"/>
    <s v="Tesseramento"/>
    <x v="1"/>
    <x v="5"/>
    <x v="0"/>
    <m/>
  </r>
  <r>
    <n v="227618"/>
    <x v="1"/>
    <x v="0"/>
    <x v="0"/>
    <x v="2"/>
    <x v="1"/>
    <x v="26"/>
    <x v="0"/>
    <x v="0"/>
    <s v="Tesseramento"/>
    <x v="1"/>
    <x v="5"/>
    <x v="0"/>
    <m/>
  </r>
  <r>
    <n v="233627"/>
    <x v="1"/>
    <x v="1"/>
    <x v="1"/>
    <x v="0"/>
    <x v="3"/>
    <x v="85"/>
    <x v="0"/>
    <x v="0"/>
    <s v="Tesseramento"/>
    <x v="1"/>
    <x v="5"/>
    <x v="0"/>
    <m/>
  </r>
  <r>
    <n v="233820"/>
    <x v="0"/>
    <x v="0"/>
    <x v="1"/>
    <x v="2"/>
    <x v="7"/>
    <x v="135"/>
    <x v="0"/>
    <x v="0"/>
    <s v="Tesseramento"/>
    <x v="1"/>
    <x v="0"/>
    <x v="0"/>
    <m/>
  </r>
  <r>
    <n v="10480"/>
    <x v="0"/>
    <x v="0"/>
    <x v="0"/>
    <x v="0"/>
    <x v="4"/>
    <x v="4"/>
    <x v="0"/>
    <x v="1"/>
    <s v="Tesseramento"/>
    <x v="1"/>
    <x v="3"/>
    <x v="0"/>
    <m/>
  </r>
  <r>
    <n v="10658"/>
    <x v="0"/>
    <x v="0"/>
    <x v="0"/>
    <x v="0"/>
    <x v="4"/>
    <x v="4"/>
    <x v="0"/>
    <x v="0"/>
    <s v="Tesseramento"/>
    <x v="1"/>
    <x v="3"/>
    <x v="0"/>
    <m/>
  </r>
  <r>
    <n v="233628"/>
    <x v="1"/>
    <x v="1"/>
    <x v="1"/>
    <x v="0"/>
    <x v="3"/>
    <x v="85"/>
    <x v="0"/>
    <x v="0"/>
    <s v="Tesseramento"/>
    <x v="1"/>
    <x v="5"/>
    <x v="0"/>
    <m/>
  </r>
  <r>
    <n v="233480"/>
    <x v="1"/>
    <x v="0"/>
    <x v="1"/>
    <x v="2"/>
    <x v="1"/>
    <x v="26"/>
    <x v="0"/>
    <x v="1"/>
    <s v="Tesseramento"/>
    <x v="1"/>
    <x v="5"/>
    <x v="0"/>
    <m/>
  </r>
  <r>
    <n v="178079"/>
    <x v="1"/>
    <x v="0"/>
    <x v="0"/>
    <x v="2"/>
    <x v="1"/>
    <x v="26"/>
    <x v="0"/>
    <x v="0"/>
    <s v="Tesseramento"/>
    <x v="1"/>
    <x v="5"/>
    <x v="0"/>
    <m/>
  </r>
  <r>
    <n v="178078"/>
    <x v="1"/>
    <x v="0"/>
    <x v="0"/>
    <x v="2"/>
    <x v="1"/>
    <x v="26"/>
    <x v="0"/>
    <x v="0"/>
    <s v="Tesseramento"/>
    <x v="1"/>
    <x v="7"/>
    <x v="0"/>
    <m/>
  </r>
  <r>
    <n v="233423"/>
    <x v="1"/>
    <x v="0"/>
    <x v="0"/>
    <x v="1"/>
    <x v="1"/>
    <x v="26"/>
    <x v="0"/>
    <x v="0"/>
    <s v="Tesseramento"/>
    <x v="1"/>
    <x v="5"/>
    <x v="0"/>
    <m/>
  </r>
  <r>
    <n v="216096"/>
    <x v="1"/>
    <x v="0"/>
    <x v="0"/>
    <x v="1"/>
    <x v="1"/>
    <x v="26"/>
    <x v="0"/>
    <x v="0"/>
    <s v="Tesseramento"/>
    <x v="1"/>
    <x v="5"/>
    <x v="0"/>
    <m/>
  </r>
  <r>
    <n v="226009"/>
    <x v="0"/>
    <x v="0"/>
    <x v="0"/>
    <x v="1"/>
    <x v="1"/>
    <x v="26"/>
    <x v="0"/>
    <x v="0"/>
    <s v="Tesseramento"/>
    <x v="1"/>
    <x v="4"/>
    <x v="0"/>
    <m/>
  </r>
  <r>
    <n v="74091"/>
    <x v="0"/>
    <x v="0"/>
    <x v="0"/>
    <x v="0"/>
    <x v="1"/>
    <x v="26"/>
    <x v="0"/>
    <x v="0"/>
    <s v="Tesseramento"/>
    <x v="1"/>
    <x v="3"/>
    <x v="0"/>
    <m/>
  </r>
  <r>
    <n v="63041"/>
    <x v="0"/>
    <x v="0"/>
    <x v="0"/>
    <x v="0"/>
    <x v="1"/>
    <x v="26"/>
    <x v="0"/>
    <x v="0"/>
    <s v="Tesseramento"/>
    <x v="1"/>
    <x v="3"/>
    <x v="0"/>
    <m/>
  </r>
  <r>
    <n v="143091"/>
    <x v="0"/>
    <x v="0"/>
    <x v="0"/>
    <x v="0"/>
    <x v="1"/>
    <x v="26"/>
    <x v="0"/>
    <x v="1"/>
    <s v="Tesseramento"/>
    <x v="1"/>
    <x v="3"/>
    <x v="0"/>
    <m/>
  </r>
  <r>
    <n v="137263"/>
    <x v="0"/>
    <x v="0"/>
    <x v="0"/>
    <x v="0"/>
    <x v="1"/>
    <x v="26"/>
    <x v="0"/>
    <x v="0"/>
    <s v="Tesseramento"/>
    <x v="1"/>
    <x v="0"/>
    <x v="0"/>
    <m/>
  </r>
  <r>
    <n v="78744"/>
    <x v="0"/>
    <x v="0"/>
    <x v="0"/>
    <x v="0"/>
    <x v="1"/>
    <x v="26"/>
    <x v="0"/>
    <x v="0"/>
    <s v="Tesseramento"/>
    <x v="1"/>
    <x v="0"/>
    <x v="0"/>
    <m/>
  </r>
  <r>
    <n v="49124"/>
    <x v="0"/>
    <x v="0"/>
    <x v="0"/>
    <x v="0"/>
    <x v="1"/>
    <x v="26"/>
    <x v="0"/>
    <x v="0"/>
    <s v="Tesseramento"/>
    <x v="1"/>
    <x v="0"/>
    <x v="0"/>
    <m/>
  </r>
  <r>
    <n v="233637"/>
    <x v="0"/>
    <x v="1"/>
    <x v="1"/>
    <x v="0"/>
    <x v="3"/>
    <x v="85"/>
    <x v="0"/>
    <x v="0"/>
    <s v="Tesseramento"/>
    <x v="1"/>
    <x v="0"/>
    <x v="0"/>
    <m/>
  </r>
  <r>
    <n v="162586"/>
    <x v="0"/>
    <x v="0"/>
    <x v="0"/>
    <x v="0"/>
    <x v="2"/>
    <x v="307"/>
    <x v="0"/>
    <x v="0"/>
    <s v="Tesseramento"/>
    <x v="1"/>
    <x v="0"/>
    <x v="0"/>
    <m/>
  </r>
  <r>
    <n v="101969"/>
    <x v="0"/>
    <x v="0"/>
    <x v="0"/>
    <x v="0"/>
    <x v="2"/>
    <x v="307"/>
    <x v="0"/>
    <x v="0"/>
    <s v="Tesseramento"/>
    <x v="1"/>
    <x v="0"/>
    <x v="0"/>
    <m/>
  </r>
  <r>
    <n v="128820"/>
    <x v="0"/>
    <x v="0"/>
    <x v="0"/>
    <x v="0"/>
    <x v="2"/>
    <x v="307"/>
    <x v="0"/>
    <x v="0"/>
    <s v="Tesseramento"/>
    <x v="1"/>
    <x v="4"/>
    <x v="0"/>
    <m/>
  </r>
  <r>
    <n v="122277"/>
    <x v="0"/>
    <x v="0"/>
    <x v="0"/>
    <x v="0"/>
    <x v="2"/>
    <x v="307"/>
    <x v="0"/>
    <x v="0"/>
    <s v="Tesseramento"/>
    <x v="1"/>
    <x v="0"/>
    <x v="0"/>
    <m/>
  </r>
  <r>
    <n v="119838"/>
    <x v="0"/>
    <x v="0"/>
    <x v="0"/>
    <x v="0"/>
    <x v="4"/>
    <x v="149"/>
    <x v="0"/>
    <x v="0"/>
    <s v="Tesseramento"/>
    <x v="1"/>
    <x v="3"/>
    <x v="0"/>
    <m/>
  </r>
  <r>
    <n v="158580"/>
    <x v="0"/>
    <x v="0"/>
    <x v="0"/>
    <x v="0"/>
    <x v="2"/>
    <x v="307"/>
    <x v="0"/>
    <x v="0"/>
    <s v="Tesseramento"/>
    <x v="1"/>
    <x v="0"/>
    <x v="0"/>
    <m/>
  </r>
  <r>
    <n v="230849"/>
    <x v="0"/>
    <x v="0"/>
    <x v="0"/>
    <x v="1"/>
    <x v="4"/>
    <x v="149"/>
    <x v="0"/>
    <x v="0"/>
    <s v="Tesseramento"/>
    <x v="1"/>
    <x v="3"/>
    <x v="0"/>
    <m/>
  </r>
  <r>
    <n v="233635"/>
    <x v="0"/>
    <x v="1"/>
    <x v="1"/>
    <x v="1"/>
    <x v="3"/>
    <x v="85"/>
    <x v="0"/>
    <x v="0"/>
    <s v="Tesseramento"/>
    <x v="1"/>
    <x v="3"/>
    <x v="0"/>
    <m/>
  </r>
  <r>
    <n v="10287"/>
    <x v="0"/>
    <x v="0"/>
    <x v="0"/>
    <x v="0"/>
    <x v="2"/>
    <x v="307"/>
    <x v="0"/>
    <x v="0"/>
    <s v="Tesseramento"/>
    <x v="1"/>
    <x v="4"/>
    <x v="0"/>
    <m/>
  </r>
  <r>
    <n v="189319"/>
    <x v="0"/>
    <x v="0"/>
    <x v="0"/>
    <x v="0"/>
    <x v="2"/>
    <x v="307"/>
    <x v="0"/>
    <x v="0"/>
    <s v="Tesseramento"/>
    <x v="1"/>
    <x v="4"/>
    <x v="0"/>
    <m/>
  </r>
  <r>
    <n v="65223"/>
    <x v="0"/>
    <x v="0"/>
    <x v="0"/>
    <x v="0"/>
    <x v="2"/>
    <x v="307"/>
    <x v="0"/>
    <x v="0"/>
    <s v="Tesseramento"/>
    <x v="1"/>
    <x v="0"/>
    <x v="0"/>
    <m/>
  </r>
  <r>
    <n v="202821"/>
    <x v="1"/>
    <x v="0"/>
    <x v="0"/>
    <x v="0"/>
    <x v="1"/>
    <x v="26"/>
    <x v="0"/>
    <x v="1"/>
    <s v="Tesseramento"/>
    <x v="1"/>
    <x v="6"/>
    <x v="0"/>
    <m/>
  </r>
  <r>
    <n v="201687"/>
    <x v="1"/>
    <x v="0"/>
    <x v="0"/>
    <x v="0"/>
    <x v="1"/>
    <x v="26"/>
    <x v="0"/>
    <x v="0"/>
    <s v="Tesseramento"/>
    <x v="1"/>
    <x v="5"/>
    <x v="0"/>
    <m/>
  </r>
  <r>
    <n v="198321"/>
    <x v="0"/>
    <x v="0"/>
    <x v="0"/>
    <x v="0"/>
    <x v="1"/>
    <x v="26"/>
    <x v="0"/>
    <x v="0"/>
    <s v="Tesseramento"/>
    <x v="1"/>
    <x v="0"/>
    <x v="0"/>
    <m/>
  </r>
  <r>
    <n v="200797"/>
    <x v="1"/>
    <x v="0"/>
    <x v="0"/>
    <x v="0"/>
    <x v="1"/>
    <x v="26"/>
    <x v="0"/>
    <x v="0"/>
    <s v="Tesseramento"/>
    <x v="1"/>
    <x v="7"/>
    <x v="0"/>
    <s v="B"/>
  </r>
  <r>
    <n v="110799"/>
    <x v="0"/>
    <x v="0"/>
    <x v="0"/>
    <x v="0"/>
    <x v="2"/>
    <x v="307"/>
    <x v="0"/>
    <x v="0"/>
    <s v="Tesseramento"/>
    <x v="1"/>
    <x v="4"/>
    <x v="0"/>
    <m/>
  </r>
  <r>
    <n v="131179"/>
    <x v="0"/>
    <x v="0"/>
    <x v="0"/>
    <x v="0"/>
    <x v="2"/>
    <x v="307"/>
    <x v="0"/>
    <x v="0"/>
    <s v="Tesseramento"/>
    <x v="1"/>
    <x v="0"/>
    <x v="0"/>
    <m/>
  </r>
  <r>
    <n v="179804"/>
    <x v="0"/>
    <x v="0"/>
    <x v="0"/>
    <x v="0"/>
    <x v="1"/>
    <x v="26"/>
    <x v="0"/>
    <x v="0"/>
    <s v="Tesseramento"/>
    <x v="1"/>
    <x v="4"/>
    <x v="0"/>
    <m/>
  </r>
  <r>
    <n v="118652"/>
    <x v="0"/>
    <x v="0"/>
    <x v="0"/>
    <x v="0"/>
    <x v="2"/>
    <x v="307"/>
    <x v="0"/>
    <x v="0"/>
    <s v="Tesseramento"/>
    <x v="1"/>
    <x v="4"/>
    <x v="0"/>
    <m/>
  </r>
  <r>
    <n v="124195"/>
    <x v="0"/>
    <x v="0"/>
    <x v="0"/>
    <x v="0"/>
    <x v="2"/>
    <x v="307"/>
    <x v="0"/>
    <x v="1"/>
    <s v="Tesseramento"/>
    <x v="1"/>
    <x v="4"/>
    <x v="0"/>
    <m/>
  </r>
  <r>
    <n v="108421"/>
    <x v="0"/>
    <x v="0"/>
    <x v="0"/>
    <x v="0"/>
    <x v="2"/>
    <x v="307"/>
    <x v="0"/>
    <x v="0"/>
    <s v="Tesseramento"/>
    <x v="1"/>
    <x v="4"/>
    <x v="0"/>
    <m/>
  </r>
  <r>
    <n v="234503"/>
    <x v="0"/>
    <x v="1"/>
    <x v="1"/>
    <x v="2"/>
    <x v="2"/>
    <x v="208"/>
    <x v="0"/>
    <x v="0"/>
    <s v="Tesseramento"/>
    <x v="0"/>
    <x v="0"/>
    <x v="0"/>
    <m/>
  </r>
  <r>
    <n v="202946"/>
    <x v="0"/>
    <x v="0"/>
    <x v="0"/>
    <x v="0"/>
    <x v="1"/>
    <x v="26"/>
    <x v="0"/>
    <x v="0"/>
    <s v="Tesseramento"/>
    <x v="1"/>
    <x v="4"/>
    <x v="0"/>
    <m/>
  </r>
  <r>
    <n v="202939"/>
    <x v="0"/>
    <x v="0"/>
    <x v="0"/>
    <x v="1"/>
    <x v="1"/>
    <x v="26"/>
    <x v="0"/>
    <x v="1"/>
    <s v="Tesseramento"/>
    <x v="1"/>
    <x v="4"/>
    <x v="0"/>
    <m/>
  </r>
  <r>
    <n v="15588"/>
    <x v="0"/>
    <x v="0"/>
    <x v="0"/>
    <x v="0"/>
    <x v="1"/>
    <x v="26"/>
    <x v="0"/>
    <x v="0"/>
    <s v="Tesseramento"/>
    <x v="1"/>
    <x v="0"/>
    <x v="0"/>
    <m/>
  </r>
  <r>
    <n v="91964"/>
    <x v="0"/>
    <x v="0"/>
    <x v="0"/>
    <x v="0"/>
    <x v="1"/>
    <x v="26"/>
    <x v="0"/>
    <x v="0"/>
    <s v="Tesseramento"/>
    <x v="1"/>
    <x v="4"/>
    <x v="0"/>
    <m/>
  </r>
  <r>
    <n v="91965"/>
    <x v="0"/>
    <x v="0"/>
    <x v="0"/>
    <x v="0"/>
    <x v="1"/>
    <x v="26"/>
    <x v="0"/>
    <x v="1"/>
    <s v="Tesseramento"/>
    <x v="1"/>
    <x v="4"/>
    <x v="0"/>
    <m/>
  </r>
  <r>
    <n v="233639"/>
    <x v="0"/>
    <x v="1"/>
    <x v="1"/>
    <x v="0"/>
    <x v="3"/>
    <x v="85"/>
    <x v="0"/>
    <x v="0"/>
    <s v="Tesseramento"/>
    <x v="1"/>
    <x v="0"/>
    <x v="0"/>
    <m/>
  </r>
  <r>
    <n v="121435"/>
    <x v="0"/>
    <x v="0"/>
    <x v="0"/>
    <x v="0"/>
    <x v="2"/>
    <x v="208"/>
    <x v="0"/>
    <x v="0"/>
    <s v="Tesseramento"/>
    <x v="0"/>
    <x v="3"/>
    <x v="0"/>
    <m/>
  </r>
  <r>
    <n v="131215"/>
    <x v="0"/>
    <x v="0"/>
    <x v="0"/>
    <x v="0"/>
    <x v="2"/>
    <x v="208"/>
    <x v="0"/>
    <x v="0"/>
    <s v="Tesseramento"/>
    <x v="0"/>
    <x v="3"/>
    <x v="0"/>
    <m/>
  </r>
  <r>
    <n v="64615"/>
    <x v="0"/>
    <x v="0"/>
    <x v="0"/>
    <x v="0"/>
    <x v="1"/>
    <x v="26"/>
    <x v="0"/>
    <x v="0"/>
    <s v="Tesseramento"/>
    <x v="1"/>
    <x v="1"/>
    <x v="0"/>
    <m/>
  </r>
  <r>
    <n v="233633"/>
    <x v="0"/>
    <x v="1"/>
    <x v="1"/>
    <x v="0"/>
    <x v="3"/>
    <x v="85"/>
    <x v="0"/>
    <x v="0"/>
    <s v="Tesseramento"/>
    <x v="1"/>
    <x v="0"/>
    <x v="0"/>
    <m/>
  </r>
  <r>
    <n v="17302"/>
    <x v="0"/>
    <x v="0"/>
    <x v="0"/>
    <x v="0"/>
    <x v="1"/>
    <x v="26"/>
    <x v="0"/>
    <x v="0"/>
    <s v="Tesseramento"/>
    <x v="1"/>
    <x v="0"/>
    <x v="0"/>
    <m/>
  </r>
  <r>
    <n v="86820"/>
    <x v="0"/>
    <x v="0"/>
    <x v="0"/>
    <x v="0"/>
    <x v="1"/>
    <x v="26"/>
    <x v="0"/>
    <x v="0"/>
    <s v="Tesseramento"/>
    <x v="1"/>
    <x v="0"/>
    <x v="0"/>
    <m/>
  </r>
  <r>
    <n v="88867"/>
    <x v="0"/>
    <x v="0"/>
    <x v="0"/>
    <x v="0"/>
    <x v="1"/>
    <x v="26"/>
    <x v="0"/>
    <x v="0"/>
    <s v="Tesseramento"/>
    <x v="1"/>
    <x v="0"/>
    <x v="0"/>
    <m/>
  </r>
  <r>
    <n v="21216"/>
    <x v="0"/>
    <x v="0"/>
    <x v="0"/>
    <x v="0"/>
    <x v="1"/>
    <x v="26"/>
    <x v="0"/>
    <x v="0"/>
    <s v="Tesseramento"/>
    <x v="1"/>
    <x v="0"/>
    <x v="0"/>
    <m/>
  </r>
  <r>
    <n v="36883"/>
    <x v="0"/>
    <x v="0"/>
    <x v="0"/>
    <x v="0"/>
    <x v="1"/>
    <x v="26"/>
    <x v="0"/>
    <x v="0"/>
    <s v="Tesseramento"/>
    <x v="1"/>
    <x v="4"/>
    <x v="0"/>
    <m/>
  </r>
  <r>
    <n v="35587"/>
    <x v="0"/>
    <x v="0"/>
    <x v="0"/>
    <x v="0"/>
    <x v="1"/>
    <x v="26"/>
    <x v="0"/>
    <x v="1"/>
    <s v="Tesseramento"/>
    <x v="1"/>
    <x v="4"/>
    <x v="0"/>
    <m/>
  </r>
  <r>
    <n v="233629"/>
    <x v="0"/>
    <x v="1"/>
    <x v="1"/>
    <x v="0"/>
    <x v="3"/>
    <x v="85"/>
    <x v="0"/>
    <x v="0"/>
    <s v="Tesseramento"/>
    <x v="1"/>
    <x v="0"/>
    <x v="0"/>
    <m/>
  </r>
  <r>
    <n v="166976"/>
    <x v="0"/>
    <x v="0"/>
    <x v="0"/>
    <x v="0"/>
    <x v="2"/>
    <x v="208"/>
    <x v="0"/>
    <x v="1"/>
    <s v="Tesseramento"/>
    <x v="0"/>
    <x v="3"/>
    <x v="0"/>
    <m/>
  </r>
  <r>
    <n v="35635"/>
    <x v="0"/>
    <x v="0"/>
    <x v="0"/>
    <x v="1"/>
    <x v="1"/>
    <x v="26"/>
    <x v="0"/>
    <x v="1"/>
    <s v="Tesseramento"/>
    <x v="1"/>
    <x v="0"/>
    <x v="0"/>
    <m/>
  </r>
  <r>
    <n v="199255"/>
    <x v="0"/>
    <x v="0"/>
    <x v="0"/>
    <x v="0"/>
    <x v="2"/>
    <x v="208"/>
    <x v="0"/>
    <x v="1"/>
    <s v="Tesseramento"/>
    <x v="0"/>
    <x v="3"/>
    <x v="0"/>
    <m/>
  </r>
  <r>
    <n v="65206"/>
    <x v="0"/>
    <x v="0"/>
    <x v="0"/>
    <x v="0"/>
    <x v="2"/>
    <x v="208"/>
    <x v="0"/>
    <x v="0"/>
    <s v="Tesseramento"/>
    <x v="0"/>
    <x v="0"/>
    <x v="0"/>
    <m/>
  </r>
  <r>
    <n v="31372"/>
    <x v="0"/>
    <x v="0"/>
    <x v="0"/>
    <x v="0"/>
    <x v="1"/>
    <x v="26"/>
    <x v="0"/>
    <x v="0"/>
    <s v="Tesseramento"/>
    <x v="1"/>
    <x v="3"/>
    <x v="0"/>
    <m/>
  </r>
  <r>
    <n v="144218"/>
    <x v="0"/>
    <x v="0"/>
    <x v="0"/>
    <x v="0"/>
    <x v="2"/>
    <x v="208"/>
    <x v="0"/>
    <x v="0"/>
    <s v="Tesseramento"/>
    <x v="0"/>
    <x v="0"/>
    <x v="0"/>
    <m/>
  </r>
  <r>
    <n v="233632"/>
    <x v="0"/>
    <x v="1"/>
    <x v="1"/>
    <x v="1"/>
    <x v="3"/>
    <x v="85"/>
    <x v="0"/>
    <x v="0"/>
    <s v="Tesseramento"/>
    <x v="1"/>
    <x v="0"/>
    <x v="0"/>
    <m/>
  </r>
  <r>
    <n v="148735"/>
    <x v="0"/>
    <x v="0"/>
    <x v="0"/>
    <x v="0"/>
    <x v="1"/>
    <x v="26"/>
    <x v="0"/>
    <x v="1"/>
    <s v="Tesseramento"/>
    <x v="1"/>
    <x v="4"/>
    <x v="0"/>
    <m/>
  </r>
  <r>
    <n v="228275"/>
    <x v="0"/>
    <x v="0"/>
    <x v="0"/>
    <x v="0"/>
    <x v="1"/>
    <x v="26"/>
    <x v="0"/>
    <x v="0"/>
    <s v="Tesseramento"/>
    <x v="1"/>
    <x v="0"/>
    <x v="0"/>
    <m/>
  </r>
  <r>
    <n v="172851"/>
    <x v="0"/>
    <x v="0"/>
    <x v="0"/>
    <x v="2"/>
    <x v="1"/>
    <x v="26"/>
    <x v="0"/>
    <x v="0"/>
    <s v="Tesseramento"/>
    <x v="1"/>
    <x v="4"/>
    <x v="0"/>
    <m/>
  </r>
  <r>
    <n v="172852"/>
    <x v="0"/>
    <x v="0"/>
    <x v="0"/>
    <x v="2"/>
    <x v="1"/>
    <x v="26"/>
    <x v="0"/>
    <x v="1"/>
    <s v="Tesseramento"/>
    <x v="1"/>
    <x v="3"/>
    <x v="0"/>
    <m/>
  </r>
  <r>
    <n v="191115"/>
    <x v="0"/>
    <x v="0"/>
    <x v="0"/>
    <x v="0"/>
    <x v="1"/>
    <x v="26"/>
    <x v="0"/>
    <x v="0"/>
    <s v="Tesseramento"/>
    <x v="1"/>
    <x v="3"/>
    <x v="0"/>
    <m/>
  </r>
  <r>
    <n v="87079"/>
    <x v="0"/>
    <x v="0"/>
    <x v="0"/>
    <x v="0"/>
    <x v="1"/>
    <x v="26"/>
    <x v="0"/>
    <x v="0"/>
    <s v="Tesseramento"/>
    <x v="1"/>
    <x v="4"/>
    <x v="0"/>
    <m/>
  </r>
  <r>
    <n v="15578"/>
    <x v="0"/>
    <x v="0"/>
    <x v="0"/>
    <x v="4"/>
    <x v="1"/>
    <x v="26"/>
    <x v="0"/>
    <x v="1"/>
    <s v="Tesseramento"/>
    <x v="1"/>
    <x v="3"/>
    <x v="0"/>
    <m/>
  </r>
  <r>
    <n v="117111"/>
    <x v="0"/>
    <x v="0"/>
    <x v="0"/>
    <x v="1"/>
    <x v="1"/>
    <x v="26"/>
    <x v="0"/>
    <x v="0"/>
    <s v="Tesseramento"/>
    <x v="1"/>
    <x v="3"/>
    <x v="0"/>
    <m/>
  </r>
  <r>
    <n v="225811"/>
    <x v="1"/>
    <x v="0"/>
    <x v="0"/>
    <x v="1"/>
    <x v="1"/>
    <x v="26"/>
    <x v="0"/>
    <x v="0"/>
    <s v="Tesseramento"/>
    <x v="1"/>
    <x v="7"/>
    <x v="0"/>
    <m/>
  </r>
  <r>
    <n v="201683"/>
    <x v="1"/>
    <x v="0"/>
    <x v="0"/>
    <x v="2"/>
    <x v="1"/>
    <x v="26"/>
    <x v="0"/>
    <x v="0"/>
    <s v="Tesseramento"/>
    <x v="1"/>
    <x v="5"/>
    <x v="0"/>
    <m/>
  </r>
  <r>
    <n v="113621"/>
    <x v="0"/>
    <x v="0"/>
    <x v="0"/>
    <x v="0"/>
    <x v="1"/>
    <x v="26"/>
    <x v="0"/>
    <x v="0"/>
    <s v="Tesseramento"/>
    <x v="1"/>
    <x v="0"/>
    <x v="0"/>
    <m/>
  </r>
  <r>
    <n v="210919"/>
    <x v="1"/>
    <x v="0"/>
    <x v="0"/>
    <x v="1"/>
    <x v="1"/>
    <x v="26"/>
    <x v="0"/>
    <x v="0"/>
    <s v="Tesseramento"/>
    <x v="1"/>
    <x v="5"/>
    <x v="0"/>
    <m/>
  </r>
  <r>
    <n v="179099"/>
    <x v="1"/>
    <x v="0"/>
    <x v="0"/>
    <x v="5"/>
    <x v="1"/>
    <x v="26"/>
    <x v="0"/>
    <x v="0"/>
    <s v="Tesseramento"/>
    <x v="1"/>
    <x v="5"/>
    <x v="0"/>
    <s v="B"/>
  </r>
  <r>
    <n v="232556"/>
    <x v="0"/>
    <x v="0"/>
    <x v="0"/>
    <x v="0"/>
    <x v="1"/>
    <x v="26"/>
    <x v="0"/>
    <x v="0"/>
    <s v="Tesseramento"/>
    <x v="1"/>
    <x v="3"/>
    <x v="0"/>
    <m/>
  </r>
  <r>
    <n v="146950"/>
    <x v="0"/>
    <x v="0"/>
    <x v="0"/>
    <x v="0"/>
    <x v="1"/>
    <x v="26"/>
    <x v="0"/>
    <x v="0"/>
    <s v="Tesseramento"/>
    <x v="1"/>
    <x v="1"/>
    <x v="0"/>
    <m/>
  </r>
  <r>
    <n v="82121"/>
    <x v="0"/>
    <x v="0"/>
    <x v="0"/>
    <x v="0"/>
    <x v="1"/>
    <x v="26"/>
    <x v="0"/>
    <x v="1"/>
    <s v="Tesseramento"/>
    <x v="1"/>
    <x v="4"/>
    <x v="0"/>
    <m/>
  </r>
  <r>
    <n v="92782"/>
    <x v="0"/>
    <x v="0"/>
    <x v="0"/>
    <x v="0"/>
    <x v="1"/>
    <x v="26"/>
    <x v="0"/>
    <x v="1"/>
    <s v="Tesseramento"/>
    <x v="1"/>
    <x v="4"/>
    <x v="0"/>
    <m/>
  </r>
  <r>
    <n v="15598"/>
    <x v="0"/>
    <x v="0"/>
    <x v="0"/>
    <x v="0"/>
    <x v="1"/>
    <x v="26"/>
    <x v="0"/>
    <x v="0"/>
    <s v="Tesseramento"/>
    <x v="1"/>
    <x v="1"/>
    <x v="0"/>
    <m/>
  </r>
  <r>
    <n v="166953"/>
    <x v="0"/>
    <x v="0"/>
    <x v="0"/>
    <x v="2"/>
    <x v="1"/>
    <x v="26"/>
    <x v="0"/>
    <x v="1"/>
    <s v="Tesseramento"/>
    <x v="1"/>
    <x v="4"/>
    <x v="0"/>
    <m/>
  </r>
  <r>
    <n v="117173"/>
    <x v="0"/>
    <x v="0"/>
    <x v="0"/>
    <x v="0"/>
    <x v="1"/>
    <x v="26"/>
    <x v="0"/>
    <x v="0"/>
    <s v="Tesseramento"/>
    <x v="1"/>
    <x v="1"/>
    <x v="0"/>
    <m/>
  </r>
  <r>
    <n v="98164"/>
    <x v="0"/>
    <x v="0"/>
    <x v="2"/>
    <x v="0"/>
    <x v="1"/>
    <x v="26"/>
    <x v="0"/>
    <x v="0"/>
    <s v="Tesseramento"/>
    <x v="1"/>
    <x v="4"/>
    <x v="0"/>
    <m/>
  </r>
  <r>
    <n v="91910"/>
    <x v="0"/>
    <x v="0"/>
    <x v="0"/>
    <x v="0"/>
    <x v="1"/>
    <x v="26"/>
    <x v="0"/>
    <x v="0"/>
    <s v="Tesseramento"/>
    <x v="1"/>
    <x v="4"/>
    <x v="0"/>
    <m/>
  </r>
  <r>
    <n v="95401"/>
    <x v="0"/>
    <x v="0"/>
    <x v="0"/>
    <x v="0"/>
    <x v="1"/>
    <x v="26"/>
    <x v="0"/>
    <x v="1"/>
    <s v="Tesseramento"/>
    <x v="1"/>
    <x v="3"/>
    <x v="0"/>
    <m/>
  </r>
  <r>
    <n v="233916"/>
    <x v="0"/>
    <x v="0"/>
    <x v="1"/>
    <x v="0"/>
    <x v="4"/>
    <x v="12"/>
    <x v="0"/>
    <x v="0"/>
    <s v="Tesseramento"/>
    <x v="1"/>
    <x v="1"/>
    <x v="0"/>
    <m/>
  </r>
  <r>
    <n v="233778"/>
    <x v="0"/>
    <x v="0"/>
    <x v="1"/>
    <x v="3"/>
    <x v="11"/>
    <x v="244"/>
    <x v="0"/>
    <x v="0"/>
    <s v="Tesseramento"/>
    <x v="0"/>
    <x v="0"/>
    <x v="0"/>
    <m/>
  </r>
  <r>
    <n v="233777"/>
    <x v="0"/>
    <x v="0"/>
    <x v="1"/>
    <x v="3"/>
    <x v="11"/>
    <x v="244"/>
    <x v="0"/>
    <x v="1"/>
    <s v="Tesseramento"/>
    <x v="0"/>
    <x v="0"/>
    <x v="0"/>
    <m/>
  </r>
  <r>
    <n v="233919"/>
    <x v="0"/>
    <x v="0"/>
    <x v="1"/>
    <x v="1"/>
    <x v="4"/>
    <x v="12"/>
    <x v="0"/>
    <x v="0"/>
    <s v="Tesseramento"/>
    <x v="1"/>
    <x v="0"/>
    <x v="0"/>
    <m/>
  </r>
  <r>
    <n v="233915"/>
    <x v="0"/>
    <x v="0"/>
    <x v="1"/>
    <x v="1"/>
    <x v="4"/>
    <x v="12"/>
    <x v="0"/>
    <x v="1"/>
    <s v="Tesseramento"/>
    <x v="1"/>
    <x v="0"/>
    <x v="0"/>
    <m/>
  </r>
  <r>
    <n v="20431"/>
    <x v="0"/>
    <x v="0"/>
    <x v="0"/>
    <x v="0"/>
    <x v="1"/>
    <x v="26"/>
    <x v="0"/>
    <x v="0"/>
    <s v="Tesseramento"/>
    <x v="1"/>
    <x v="4"/>
    <x v="0"/>
    <m/>
  </r>
  <r>
    <n v="233918"/>
    <x v="0"/>
    <x v="0"/>
    <x v="1"/>
    <x v="1"/>
    <x v="4"/>
    <x v="12"/>
    <x v="0"/>
    <x v="0"/>
    <s v="Tesseramento"/>
    <x v="1"/>
    <x v="1"/>
    <x v="0"/>
    <m/>
  </r>
  <r>
    <n v="233747"/>
    <x v="0"/>
    <x v="0"/>
    <x v="1"/>
    <x v="3"/>
    <x v="11"/>
    <x v="244"/>
    <x v="0"/>
    <x v="0"/>
    <s v="Tesseramento"/>
    <x v="0"/>
    <x v="1"/>
    <x v="0"/>
    <m/>
  </r>
  <r>
    <n v="233422"/>
    <x v="1"/>
    <x v="0"/>
    <x v="0"/>
    <x v="2"/>
    <x v="1"/>
    <x v="26"/>
    <x v="0"/>
    <x v="0"/>
    <s v="Tesseramento"/>
    <x v="1"/>
    <x v="5"/>
    <x v="0"/>
    <m/>
  </r>
  <r>
    <n v="233822"/>
    <x v="0"/>
    <x v="0"/>
    <x v="1"/>
    <x v="2"/>
    <x v="7"/>
    <x v="135"/>
    <x v="0"/>
    <x v="0"/>
    <s v="Tesseramento"/>
    <x v="1"/>
    <x v="0"/>
    <x v="0"/>
    <m/>
  </r>
  <r>
    <n v="95870"/>
    <x v="0"/>
    <x v="0"/>
    <x v="0"/>
    <x v="0"/>
    <x v="11"/>
    <x v="244"/>
    <x v="0"/>
    <x v="0"/>
    <s v="Tesseramento"/>
    <x v="0"/>
    <x v="3"/>
    <x v="0"/>
    <m/>
  </r>
  <r>
    <n v="233917"/>
    <x v="0"/>
    <x v="0"/>
    <x v="1"/>
    <x v="1"/>
    <x v="4"/>
    <x v="12"/>
    <x v="0"/>
    <x v="0"/>
    <s v="Tesseramento"/>
    <x v="1"/>
    <x v="0"/>
    <x v="0"/>
    <m/>
  </r>
  <r>
    <n v="81475"/>
    <x v="0"/>
    <x v="0"/>
    <x v="0"/>
    <x v="0"/>
    <x v="11"/>
    <x v="244"/>
    <x v="0"/>
    <x v="0"/>
    <s v="Tesseramento"/>
    <x v="0"/>
    <x v="4"/>
    <x v="0"/>
    <m/>
  </r>
  <r>
    <n v="175001"/>
    <x v="0"/>
    <x v="0"/>
    <x v="0"/>
    <x v="0"/>
    <x v="11"/>
    <x v="244"/>
    <x v="0"/>
    <x v="0"/>
    <s v="Tesseramento"/>
    <x v="0"/>
    <x v="0"/>
    <x v="0"/>
    <m/>
  </r>
  <r>
    <n v="225632"/>
    <x v="0"/>
    <x v="0"/>
    <x v="0"/>
    <x v="0"/>
    <x v="11"/>
    <x v="244"/>
    <x v="0"/>
    <x v="0"/>
    <s v="Tesseramento"/>
    <x v="0"/>
    <x v="3"/>
    <x v="0"/>
    <m/>
  </r>
  <r>
    <n v="192069"/>
    <x v="0"/>
    <x v="0"/>
    <x v="0"/>
    <x v="0"/>
    <x v="11"/>
    <x v="244"/>
    <x v="0"/>
    <x v="0"/>
    <s v="Tesseramento"/>
    <x v="0"/>
    <x v="0"/>
    <x v="0"/>
    <m/>
  </r>
  <r>
    <n v="81338"/>
    <x v="0"/>
    <x v="0"/>
    <x v="0"/>
    <x v="0"/>
    <x v="11"/>
    <x v="244"/>
    <x v="0"/>
    <x v="0"/>
    <s v="Tesseramento"/>
    <x v="0"/>
    <x v="0"/>
    <x v="0"/>
    <m/>
  </r>
  <r>
    <n v="202195"/>
    <x v="0"/>
    <x v="0"/>
    <x v="0"/>
    <x v="0"/>
    <x v="11"/>
    <x v="244"/>
    <x v="0"/>
    <x v="0"/>
    <s v="Tesseramento"/>
    <x v="0"/>
    <x v="3"/>
    <x v="0"/>
    <m/>
  </r>
  <r>
    <n v="202197"/>
    <x v="0"/>
    <x v="0"/>
    <x v="0"/>
    <x v="1"/>
    <x v="11"/>
    <x v="244"/>
    <x v="0"/>
    <x v="1"/>
    <s v="Tesseramento"/>
    <x v="0"/>
    <x v="0"/>
    <x v="0"/>
    <m/>
  </r>
  <r>
    <n v="126724"/>
    <x v="0"/>
    <x v="0"/>
    <x v="0"/>
    <x v="0"/>
    <x v="11"/>
    <x v="244"/>
    <x v="0"/>
    <x v="0"/>
    <s v="Tesseramento"/>
    <x v="0"/>
    <x v="4"/>
    <x v="0"/>
    <m/>
  </r>
  <r>
    <n v="172518"/>
    <x v="0"/>
    <x v="0"/>
    <x v="0"/>
    <x v="0"/>
    <x v="11"/>
    <x v="244"/>
    <x v="0"/>
    <x v="1"/>
    <s v="Tesseramento"/>
    <x v="0"/>
    <x v="0"/>
    <x v="0"/>
    <m/>
  </r>
  <r>
    <n v="233779"/>
    <x v="0"/>
    <x v="0"/>
    <x v="1"/>
    <x v="1"/>
    <x v="11"/>
    <x v="244"/>
    <x v="0"/>
    <x v="1"/>
    <s v="Tesseramento"/>
    <x v="0"/>
    <x v="3"/>
    <x v="0"/>
    <m/>
  </r>
  <r>
    <n v="206056"/>
    <x v="0"/>
    <x v="0"/>
    <x v="0"/>
    <x v="0"/>
    <x v="12"/>
    <x v="114"/>
    <x v="0"/>
    <x v="0"/>
    <s v="Tesseramento"/>
    <x v="1"/>
    <x v="3"/>
    <x v="0"/>
    <m/>
  </r>
  <r>
    <n v="206053"/>
    <x v="0"/>
    <x v="0"/>
    <x v="0"/>
    <x v="0"/>
    <x v="12"/>
    <x v="114"/>
    <x v="0"/>
    <x v="1"/>
    <s v="Tesseramento"/>
    <x v="1"/>
    <x v="3"/>
    <x v="0"/>
    <m/>
  </r>
  <r>
    <n v="160082"/>
    <x v="0"/>
    <x v="0"/>
    <x v="0"/>
    <x v="0"/>
    <x v="12"/>
    <x v="114"/>
    <x v="0"/>
    <x v="0"/>
    <s v="Tesseramento"/>
    <x v="1"/>
    <x v="4"/>
    <x v="0"/>
    <m/>
  </r>
  <r>
    <n v="233766"/>
    <x v="0"/>
    <x v="0"/>
    <x v="1"/>
    <x v="0"/>
    <x v="11"/>
    <x v="244"/>
    <x v="0"/>
    <x v="1"/>
    <s v="Tesseramento"/>
    <x v="0"/>
    <x v="0"/>
    <x v="0"/>
    <m/>
  </r>
  <r>
    <n v="173919"/>
    <x v="0"/>
    <x v="0"/>
    <x v="0"/>
    <x v="0"/>
    <x v="12"/>
    <x v="114"/>
    <x v="0"/>
    <x v="1"/>
    <s v="Tesseramento"/>
    <x v="1"/>
    <x v="4"/>
    <x v="0"/>
    <m/>
  </r>
  <r>
    <n v="215823"/>
    <x v="0"/>
    <x v="0"/>
    <x v="0"/>
    <x v="0"/>
    <x v="12"/>
    <x v="114"/>
    <x v="0"/>
    <x v="0"/>
    <s v="Tesseramento"/>
    <x v="1"/>
    <x v="0"/>
    <x v="0"/>
    <m/>
  </r>
  <r>
    <n v="61271"/>
    <x v="0"/>
    <x v="0"/>
    <x v="0"/>
    <x v="0"/>
    <x v="12"/>
    <x v="114"/>
    <x v="0"/>
    <x v="0"/>
    <s v="Tesseramento"/>
    <x v="1"/>
    <x v="3"/>
    <x v="0"/>
    <m/>
  </r>
  <r>
    <n v="231139"/>
    <x v="0"/>
    <x v="1"/>
    <x v="0"/>
    <x v="2"/>
    <x v="11"/>
    <x v="244"/>
    <x v="0"/>
    <x v="1"/>
    <s v="Tesseramento"/>
    <x v="0"/>
    <x v="3"/>
    <x v="0"/>
    <m/>
  </r>
  <r>
    <n v="184026"/>
    <x v="0"/>
    <x v="0"/>
    <x v="0"/>
    <x v="0"/>
    <x v="12"/>
    <x v="114"/>
    <x v="0"/>
    <x v="1"/>
    <s v="Tesseramento"/>
    <x v="1"/>
    <x v="4"/>
    <x v="0"/>
    <m/>
  </r>
  <r>
    <n v="184029"/>
    <x v="0"/>
    <x v="0"/>
    <x v="0"/>
    <x v="0"/>
    <x v="12"/>
    <x v="114"/>
    <x v="0"/>
    <x v="0"/>
    <s v="Tesseramento"/>
    <x v="1"/>
    <x v="4"/>
    <x v="0"/>
    <m/>
  </r>
  <r>
    <n v="186259"/>
    <x v="0"/>
    <x v="0"/>
    <x v="0"/>
    <x v="0"/>
    <x v="12"/>
    <x v="114"/>
    <x v="0"/>
    <x v="0"/>
    <s v="Tesseramento"/>
    <x v="1"/>
    <x v="4"/>
    <x v="0"/>
    <m/>
  </r>
  <r>
    <n v="210929"/>
    <x v="0"/>
    <x v="0"/>
    <x v="0"/>
    <x v="0"/>
    <x v="12"/>
    <x v="114"/>
    <x v="0"/>
    <x v="0"/>
    <s v="Tesseramento"/>
    <x v="1"/>
    <x v="4"/>
    <x v="0"/>
    <m/>
  </r>
  <r>
    <n v="71351"/>
    <x v="0"/>
    <x v="0"/>
    <x v="0"/>
    <x v="0"/>
    <x v="7"/>
    <x v="191"/>
    <x v="0"/>
    <x v="0"/>
    <s v="Tesseramento"/>
    <x v="0"/>
    <x v="4"/>
    <x v="0"/>
    <m/>
  </r>
  <r>
    <n v="71350"/>
    <x v="0"/>
    <x v="0"/>
    <x v="0"/>
    <x v="0"/>
    <x v="7"/>
    <x v="191"/>
    <x v="0"/>
    <x v="1"/>
    <s v="Tesseramento"/>
    <x v="0"/>
    <x v="4"/>
    <x v="0"/>
    <m/>
  </r>
  <r>
    <n v="196245"/>
    <x v="0"/>
    <x v="0"/>
    <x v="0"/>
    <x v="0"/>
    <x v="12"/>
    <x v="114"/>
    <x v="0"/>
    <x v="0"/>
    <s v="Tesseramento"/>
    <x v="1"/>
    <x v="3"/>
    <x v="0"/>
    <m/>
  </r>
  <r>
    <n v="103555"/>
    <x v="0"/>
    <x v="0"/>
    <x v="0"/>
    <x v="0"/>
    <x v="12"/>
    <x v="114"/>
    <x v="0"/>
    <x v="0"/>
    <s v="Tesseramento"/>
    <x v="1"/>
    <x v="4"/>
    <x v="0"/>
    <m/>
  </r>
  <r>
    <n v="103553"/>
    <x v="0"/>
    <x v="0"/>
    <x v="2"/>
    <x v="0"/>
    <x v="12"/>
    <x v="114"/>
    <x v="0"/>
    <x v="1"/>
    <s v="Tesseramento"/>
    <x v="1"/>
    <x v="4"/>
    <x v="0"/>
    <m/>
  </r>
  <r>
    <n v="135207"/>
    <x v="0"/>
    <x v="0"/>
    <x v="2"/>
    <x v="0"/>
    <x v="7"/>
    <x v="150"/>
    <x v="0"/>
    <x v="1"/>
    <s v="Tesseramento"/>
    <x v="1"/>
    <x v="0"/>
    <x v="0"/>
    <m/>
  </r>
  <r>
    <n v="31642"/>
    <x v="0"/>
    <x v="1"/>
    <x v="0"/>
    <x v="0"/>
    <x v="7"/>
    <x v="109"/>
    <x v="0"/>
    <x v="0"/>
    <s v="Tesseramento"/>
    <x v="1"/>
    <x v="0"/>
    <x v="0"/>
    <m/>
  </r>
  <r>
    <n v="233494"/>
    <x v="0"/>
    <x v="1"/>
    <x v="1"/>
    <x v="1"/>
    <x v="12"/>
    <x v="114"/>
    <x v="0"/>
    <x v="1"/>
    <s v="Tesseramento"/>
    <x v="1"/>
    <x v="3"/>
    <x v="0"/>
    <m/>
  </r>
  <r>
    <n v="29345"/>
    <x v="0"/>
    <x v="0"/>
    <x v="2"/>
    <x v="4"/>
    <x v="7"/>
    <x v="150"/>
    <x v="0"/>
    <x v="1"/>
    <s v="Tesseramento"/>
    <x v="1"/>
    <x v="4"/>
    <x v="0"/>
    <m/>
  </r>
  <r>
    <n v="7579"/>
    <x v="0"/>
    <x v="0"/>
    <x v="0"/>
    <x v="0"/>
    <x v="8"/>
    <x v="46"/>
    <x v="0"/>
    <x v="0"/>
    <s v="Tesseramento"/>
    <x v="0"/>
    <x v="0"/>
    <x v="0"/>
    <m/>
  </r>
  <r>
    <n v="150727"/>
    <x v="0"/>
    <x v="1"/>
    <x v="2"/>
    <x v="4"/>
    <x v="12"/>
    <x v="114"/>
    <x v="0"/>
    <x v="0"/>
    <s v="Tesseramento"/>
    <x v="1"/>
    <x v="0"/>
    <x v="0"/>
    <m/>
  </r>
  <r>
    <n v="150717"/>
    <x v="0"/>
    <x v="1"/>
    <x v="2"/>
    <x v="4"/>
    <x v="12"/>
    <x v="114"/>
    <x v="0"/>
    <x v="1"/>
    <s v="Tesseramento"/>
    <x v="1"/>
    <x v="0"/>
    <x v="0"/>
    <m/>
  </r>
  <r>
    <n v="31475"/>
    <x v="0"/>
    <x v="0"/>
    <x v="0"/>
    <x v="0"/>
    <x v="7"/>
    <x v="109"/>
    <x v="0"/>
    <x v="0"/>
    <s v="Tesseramento"/>
    <x v="1"/>
    <x v="0"/>
    <x v="0"/>
    <m/>
  </r>
  <r>
    <n v="128174"/>
    <x v="1"/>
    <x v="0"/>
    <x v="0"/>
    <x v="0"/>
    <x v="7"/>
    <x v="109"/>
    <x v="0"/>
    <x v="0"/>
    <s v="Tesseramento"/>
    <x v="1"/>
    <x v="6"/>
    <x v="0"/>
    <s v="B"/>
  </r>
  <r>
    <n v="233742"/>
    <x v="0"/>
    <x v="0"/>
    <x v="1"/>
    <x v="1"/>
    <x v="7"/>
    <x v="74"/>
    <x v="0"/>
    <x v="0"/>
    <s v="Tesseramento"/>
    <x v="1"/>
    <x v="1"/>
    <x v="0"/>
    <m/>
  </r>
  <r>
    <n v="109904"/>
    <x v="1"/>
    <x v="1"/>
    <x v="0"/>
    <x v="0"/>
    <x v="7"/>
    <x v="109"/>
    <x v="0"/>
    <x v="0"/>
    <s v="Tesseramento"/>
    <x v="1"/>
    <x v="2"/>
    <x v="0"/>
    <m/>
  </r>
  <r>
    <n v="114097"/>
    <x v="0"/>
    <x v="0"/>
    <x v="0"/>
    <x v="0"/>
    <x v="8"/>
    <x v="112"/>
    <x v="0"/>
    <x v="0"/>
    <s v="Tesseramento"/>
    <x v="1"/>
    <x v="3"/>
    <x v="0"/>
    <m/>
  </r>
  <r>
    <n v="233743"/>
    <x v="0"/>
    <x v="0"/>
    <x v="1"/>
    <x v="0"/>
    <x v="7"/>
    <x v="74"/>
    <x v="0"/>
    <x v="0"/>
    <s v="Tesseramento"/>
    <x v="1"/>
    <x v="1"/>
    <x v="0"/>
    <m/>
  </r>
  <r>
    <n v="233744"/>
    <x v="0"/>
    <x v="1"/>
    <x v="1"/>
    <x v="2"/>
    <x v="7"/>
    <x v="74"/>
    <x v="0"/>
    <x v="0"/>
    <s v="Tesseramento"/>
    <x v="1"/>
    <x v="3"/>
    <x v="0"/>
    <m/>
  </r>
  <r>
    <n v="233745"/>
    <x v="0"/>
    <x v="1"/>
    <x v="1"/>
    <x v="1"/>
    <x v="7"/>
    <x v="74"/>
    <x v="0"/>
    <x v="1"/>
    <s v="Tesseramento"/>
    <x v="1"/>
    <x v="1"/>
    <x v="0"/>
    <m/>
  </r>
  <r>
    <n v="233746"/>
    <x v="0"/>
    <x v="0"/>
    <x v="1"/>
    <x v="2"/>
    <x v="7"/>
    <x v="74"/>
    <x v="0"/>
    <x v="0"/>
    <s v="Tesseramento"/>
    <x v="1"/>
    <x v="0"/>
    <x v="0"/>
    <m/>
  </r>
  <r>
    <n v="15101"/>
    <x v="0"/>
    <x v="0"/>
    <x v="0"/>
    <x v="0"/>
    <x v="7"/>
    <x v="185"/>
    <x v="0"/>
    <x v="0"/>
    <s v="Tesseramento"/>
    <x v="1"/>
    <x v="3"/>
    <x v="0"/>
    <m/>
  </r>
  <r>
    <n v="175558"/>
    <x v="0"/>
    <x v="0"/>
    <x v="0"/>
    <x v="0"/>
    <x v="7"/>
    <x v="185"/>
    <x v="0"/>
    <x v="0"/>
    <s v="Tesseramento"/>
    <x v="1"/>
    <x v="0"/>
    <x v="0"/>
    <m/>
  </r>
  <r>
    <n v="233674"/>
    <x v="0"/>
    <x v="0"/>
    <x v="1"/>
    <x v="3"/>
    <x v="7"/>
    <x v="185"/>
    <x v="0"/>
    <x v="0"/>
    <s v="Tesseramento"/>
    <x v="1"/>
    <x v="0"/>
    <x v="0"/>
    <m/>
  </r>
  <r>
    <n v="66452"/>
    <x v="0"/>
    <x v="0"/>
    <x v="0"/>
    <x v="0"/>
    <x v="7"/>
    <x v="185"/>
    <x v="0"/>
    <x v="0"/>
    <s v="Tesseramento"/>
    <x v="1"/>
    <x v="4"/>
    <x v="0"/>
    <m/>
  </r>
  <r>
    <n v="4699"/>
    <x v="0"/>
    <x v="0"/>
    <x v="0"/>
    <x v="4"/>
    <x v="4"/>
    <x v="40"/>
    <x v="0"/>
    <x v="0"/>
    <s v="Tesseramento"/>
    <x v="1"/>
    <x v="0"/>
    <x v="0"/>
    <m/>
  </r>
  <r>
    <n v="231172"/>
    <x v="0"/>
    <x v="0"/>
    <x v="0"/>
    <x v="1"/>
    <x v="7"/>
    <x v="185"/>
    <x v="0"/>
    <x v="0"/>
    <s v="Tesseramento"/>
    <x v="1"/>
    <x v="0"/>
    <x v="0"/>
    <m/>
  </r>
  <r>
    <n v="153760"/>
    <x v="0"/>
    <x v="0"/>
    <x v="0"/>
    <x v="0"/>
    <x v="7"/>
    <x v="185"/>
    <x v="0"/>
    <x v="0"/>
    <s v="Tesseramento"/>
    <x v="1"/>
    <x v="3"/>
    <x v="0"/>
    <m/>
  </r>
  <r>
    <n v="130702"/>
    <x v="0"/>
    <x v="0"/>
    <x v="0"/>
    <x v="0"/>
    <x v="7"/>
    <x v="185"/>
    <x v="0"/>
    <x v="0"/>
    <s v="Tesseramento"/>
    <x v="1"/>
    <x v="3"/>
    <x v="0"/>
    <m/>
  </r>
  <r>
    <n v="156564"/>
    <x v="0"/>
    <x v="0"/>
    <x v="0"/>
    <x v="0"/>
    <x v="7"/>
    <x v="185"/>
    <x v="0"/>
    <x v="0"/>
    <s v="Tesseramento"/>
    <x v="1"/>
    <x v="3"/>
    <x v="0"/>
    <m/>
  </r>
  <r>
    <n v="229454"/>
    <x v="1"/>
    <x v="0"/>
    <x v="0"/>
    <x v="1"/>
    <x v="1"/>
    <x v="176"/>
    <x v="0"/>
    <x v="1"/>
    <s v="Tesseramento"/>
    <x v="1"/>
    <x v="5"/>
    <x v="0"/>
    <m/>
  </r>
  <r>
    <n v="233679"/>
    <x v="0"/>
    <x v="0"/>
    <x v="1"/>
    <x v="1"/>
    <x v="4"/>
    <x v="40"/>
    <x v="0"/>
    <x v="0"/>
    <s v="Tesseramento"/>
    <x v="1"/>
    <x v="0"/>
    <x v="0"/>
    <m/>
  </r>
  <r>
    <n v="49495"/>
    <x v="0"/>
    <x v="0"/>
    <x v="0"/>
    <x v="0"/>
    <x v="7"/>
    <x v="185"/>
    <x v="0"/>
    <x v="1"/>
    <s v="Tesseramento"/>
    <x v="1"/>
    <x v="4"/>
    <x v="0"/>
    <m/>
  </r>
  <r>
    <n v="214095"/>
    <x v="0"/>
    <x v="0"/>
    <x v="0"/>
    <x v="3"/>
    <x v="14"/>
    <x v="129"/>
    <x v="0"/>
    <x v="0"/>
    <s v="Tesseramento"/>
    <x v="1"/>
    <x v="0"/>
    <x v="0"/>
    <m/>
  </r>
  <r>
    <n v="175751"/>
    <x v="1"/>
    <x v="0"/>
    <x v="0"/>
    <x v="0"/>
    <x v="14"/>
    <x v="129"/>
    <x v="0"/>
    <x v="0"/>
    <s v="Tesseramento"/>
    <x v="1"/>
    <x v="6"/>
    <x v="0"/>
    <m/>
  </r>
  <r>
    <n v="37103"/>
    <x v="0"/>
    <x v="0"/>
    <x v="0"/>
    <x v="0"/>
    <x v="14"/>
    <x v="129"/>
    <x v="0"/>
    <x v="0"/>
    <s v="Tesseramento"/>
    <x v="1"/>
    <x v="3"/>
    <x v="0"/>
    <m/>
  </r>
  <r>
    <n v="100255"/>
    <x v="0"/>
    <x v="0"/>
    <x v="0"/>
    <x v="0"/>
    <x v="14"/>
    <x v="129"/>
    <x v="0"/>
    <x v="1"/>
    <s v="Tesseramento"/>
    <x v="1"/>
    <x v="3"/>
    <x v="0"/>
    <m/>
  </r>
  <r>
    <n v="37219"/>
    <x v="0"/>
    <x v="0"/>
    <x v="0"/>
    <x v="0"/>
    <x v="14"/>
    <x v="129"/>
    <x v="0"/>
    <x v="0"/>
    <s v="Tesseramento"/>
    <x v="1"/>
    <x v="4"/>
    <x v="0"/>
    <m/>
  </r>
  <r>
    <n v="223823"/>
    <x v="1"/>
    <x v="0"/>
    <x v="0"/>
    <x v="0"/>
    <x v="14"/>
    <x v="129"/>
    <x v="0"/>
    <x v="0"/>
    <s v="Tesseramento"/>
    <x v="1"/>
    <x v="7"/>
    <x v="0"/>
    <s v="B"/>
  </r>
  <r>
    <n v="165036"/>
    <x v="0"/>
    <x v="0"/>
    <x v="0"/>
    <x v="0"/>
    <x v="14"/>
    <x v="129"/>
    <x v="0"/>
    <x v="0"/>
    <s v="Tesseramento"/>
    <x v="1"/>
    <x v="0"/>
    <x v="0"/>
    <m/>
  </r>
  <r>
    <n v="215827"/>
    <x v="0"/>
    <x v="0"/>
    <x v="0"/>
    <x v="0"/>
    <x v="14"/>
    <x v="129"/>
    <x v="0"/>
    <x v="0"/>
    <s v="Tesseramento"/>
    <x v="1"/>
    <x v="0"/>
    <x v="0"/>
    <m/>
  </r>
  <r>
    <n v="205575"/>
    <x v="0"/>
    <x v="0"/>
    <x v="0"/>
    <x v="0"/>
    <x v="14"/>
    <x v="129"/>
    <x v="0"/>
    <x v="0"/>
    <s v="Tesseramento"/>
    <x v="1"/>
    <x v="3"/>
    <x v="0"/>
    <m/>
  </r>
  <r>
    <n v="205576"/>
    <x v="0"/>
    <x v="0"/>
    <x v="0"/>
    <x v="0"/>
    <x v="14"/>
    <x v="129"/>
    <x v="0"/>
    <x v="0"/>
    <s v="Tesseramento"/>
    <x v="1"/>
    <x v="1"/>
    <x v="0"/>
    <m/>
  </r>
  <r>
    <n v="37113"/>
    <x v="0"/>
    <x v="0"/>
    <x v="0"/>
    <x v="0"/>
    <x v="14"/>
    <x v="129"/>
    <x v="0"/>
    <x v="0"/>
    <s v="Tesseramento"/>
    <x v="1"/>
    <x v="3"/>
    <x v="0"/>
    <m/>
  </r>
  <r>
    <n v="37114"/>
    <x v="0"/>
    <x v="0"/>
    <x v="0"/>
    <x v="0"/>
    <x v="14"/>
    <x v="129"/>
    <x v="0"/>
    <x v="0"/>
    <s v="Tesseramento"/>
    <x v="1"/>
    <x v="4"/>
    <x v="0"/>
    <m/>
  </r>
  <r>
    <n v="23586"/>
    <x v="0"/>
    <x v="0"/>
    <x v="0"/>
    <x v="0"/>
    <x v="14"/>
    <x v="129"/>
    <x v="0"/>
    <x v="1"/>
    <s v="Tesseramento"/>
    <x v="1"/>
    <x v="3"/>
    <x v="0"/>
    <m/>
  </r>
  <r>
    <n v="155885"/>
    <x v="0"/>
    <x v="0"/>
    <x v="0"/>
    <x v="0"/>
    <x v="14"/>
    <x v="129"/>
    <x v="0"/>
    <x v="0"/>
    <s v="Tesseramento"/>
    <x v="1"/>
    <x v="3"/>
    <x v="0"/>
    <m/>
  </r>
  <r>
    <n v="189695"/>
    <x v="0"/>
    <x v="0"/>
    <x v="0"/>
    <x v="5"/>
    <x v="14"/>
    <x v="129"/>
    <x v="0"/>
    <x v="0"/>
    <s v="Tesseramento"/>
    <x v="1"/>
    <x v="0"/>
    <x v="0"/>
    <m/>
  </r>
  <r>
    <n v="155886"/>
    <x v="0"/>
    <x v="0"/>
    <x v="0"/>
    <x v="0"/>
    <x v="14"/>
    <x v="129"/>
    <x v="0"/>
    <x v="0"/>
    <s v="Tesseramento"/>
    <x v="1"/>
    <x v="0"/>
    <x v="0"/>
    <m/>
  </r>
  <r>
    <n v="109264"/>
    <x v="0"/>
    <x v="0"/>
    <x v="0"/>
    <x v="0"/>
    <x v="14"/>
    <x v="129"/>
    <x v="0"/>
    <x v="0"/>
    <s v="Tesseramento"/>
    <x v="1"/>
    <x v="3"/>
    <x v="0"/>
    <m/>
  </r>
  <r>
    <n v="118175"/>
    <x v="0"/>
    <x v="0"/>
    <x v="0"/>
    <x v="0"/>
    <x v="14"/>
    <x v="129"/>
    <x v="0"/>
    <x v="1"/>
    <s v="Tesseramento"/>
    <x v="1"/>
    <x v="3"/>
    <x v="0"/>
    <m/>
  </r>
  <r>
    <n v="147899"/>
    <x v="0"/>
    <x v="0"/>
    <x v="0"/>
    <x v="0"/>
    <x v="14"/>
    <x v="129"/>
    <x v="0"/>
    <x v="1"/>
    <s v="Tesseramento"/>
    <x v="1"/>
    <x v="3"/>
    <x v="0"/>
    <m/>
  </r>
  <r>
    <n v="180322"/>
    <x v="0"/>
    <x v="0"/>
    <x v="0"/>
    <x v="1"/>
    <x v="14"/>
    <x v="129"/>
    <x v="0"/>
    <x v="0"/>
    <s v="Tesseramento"/>
    <x v="1"/>
    <x v="0"/>
    <x v="0"/>
    <m/>
  </r>
  <r>
    <n v="37176"/>
    <x v="0"/>
    <x v="0"/>
    <x v="0"/>
    <x v="0"/>
    <x v="14"/>
    <x v="129"/>
    <x v="0"/>
    <x v="0"/>
    <s v="Tesseramento"/>
    <x v="1"/>
    <x v="0"/>
    <x v="0"/>
    <m/>
  </r>
  <r>
    <n v="143042"/>
    <x v="0"/>
    <x v="0"/>
    <x v="0"/>
    <x v="0"/>
    <x v="14"/>
    <x v="129"/>
    <x v="0"/>
    <x v="0"/>
    <s v="Tesseramento"/>
    <x v="1"/>
    <x v="0"/>
    <x v="0"/>
    <m/>
  </r>
  <r>
    <n v="231762"/>
    <x v="1"/>
    <x v="0"/>
    <x v="0"/>
    <x v="0"/>
    <x v="14"/>
    <x v="129"/>
    <x v="0"/>
    <x v="0"/>
    <s v="Tesseramento"/>
    <x v="1"/>
    <x v="5"/>
    <x v="0"/>
    <m/>
  </r>
  <r>
    <n v="231761"/>
    <x v="1"/>
    <x v="0"/>
    <x v="0"/>
    <x v="1"/>
    <x v="14"/>
    <x v="129"/>
    <x v="0"/>
    <x v="1"/>
    <s v="Tesseramento"/>
    <x v="1"/>
    <x v="5"/>
    <x v="0"/>
    <m/>
  </r>
  <r>
    <n v="179172"/>
    <x v="0"/>
    <x v="0"/>
    <x v="0"/>
    <x v="0"/>
    <x v="14"/>
    <x v="129"/>
    <x v="0"/>
    <x v="0"/>
    <s v="Tesseramento"/>
    <x v="1"/>
    <x v="0"/>
    <x v="0"/>
    <m/>
  </r>
  <r>
    <n v="100265"/>
    <x v="0"/>
    <x v="0"/>
    <x v="0"/>
    <x v="0"/>
    <x v="14"/>
    <x v="129"/>
    <x v="0"/>
    <x v="0"/>
    <s v="Tesseramento"/>
    <x v="1"/>
    <x v="4"/>
    <x v="0"/>
    <m/>
  </r>
  <r>
    <n v="188842"/>
    <x v="0"/>
    <x v="0"/>
    <x v="0"/>
    <x v="0"/>
    <x v="14"/>
    <x v="129"/>
    <x v="0"/>
    <x v="0"/>
    <s v="Tesseramento"/>
    <x v="1"/>
    <x v="4"/>
    <x v="0"/>
    <m/>
  </r>
  <r>
    <n v="216114"/>
    <x v="0"/>
    <x v="0"/>
    <x v="0"/>
    <x v="0"/>
    <x v="14"/>
    <x v="129"/>
    <x v="0"/>
    <x v="0"/>
    <s v="Tesseramento"/>
    <x v="1"/>
    <x v="0"/>
    <x v="0"/>
    <m/>
  </r>
  <r>
    <n v="155892"/>
    <x v="0"/>
    <x v="0"/>
    <x v="0"/>
    <x v="0"/>
    <x v="14"/>
    <x v="129"/>
    <x v="0"/>
    <x v="1"/>
    <s v="Tesseramento"/>
    <x v="1"/>
    <x v="4"/>
    <x v="0"/>
    <m/>
  </r>
  <r>
    <n v="50437"/>
    <x v="0"/>
    <x v="0"/>
    <x v="0"/>
    <x v="1"/>
    <x v="14"/>
    <x v="129"/>
    <x v="0"/>
    <x v="0"/>
    <s v="Tesseramento"/>
    <x v="1"/>
    <x v="4"/>
    <x v="0"/>
    <m/>
  </r>
  <r>
    <n v="37181"/>
    <x v="0"/>
    <x v="0"/>
    <x v="0"/>
    <x v="0"/>
    <x v="14"/>
    <x v="129"/>
    <x v="0"/>
    <x v="0"/>
    <s v="Tesseramento"/>
    <x v="1"/>
    <x v="1"/>
    <x v="0"/>
    <m/>
  </r>
  <r>
    <n v="37135"/>
    <x v="0"/>
    <x v="0"/>
    <x v="0"/>
    <x v="0"/>
    <x v="14"/>
    <x v="129"/>
    <x v="0"/>
    <x v="0"/>
    <s v="Tesseramento"/>
    <x v="1"/>
    <x v="3"/>
    <x v="0"/>
    <m/>
  </r>
  <r>
    <n v="169531"/>
    <x v="0"/>
    <x v="0"/>
    <x v="0"/>
    <x v="0"/>
    <x v="14"/>
    <x v="129"/>
    <x v="0"/>
    <x v="0"/>
    <s v="Tesseramento"/>
    <x v="1"/>
    <x v="0"/>
    <x v="0"/>
    <m/>
  </r>
  <r>
    <n v="180324"/>
    <x v="0"/>
    <x v="0"/>
    <x v="0"/>
    <x v="0"/>
    <x v="14"/>
    <x v="129"/>
    <x v="0"/>
    <x v="0"/>
    <s v="Tesseramento"/>
    <x v="1"/>
    <x v="3"/>
    <x v="0"/>
    <m/>
  </r>
  <r>
    <n v="191923"/>
    <x v="0"/>
    <x v="0"/>
    <x v="0"/>
    <x v="0"/>
    <x v="14"/>
    <x v="129"/>
    <x v="0"/>
    <x v="0"/>
    <s v="Tesseramento"/>
    <x v="1"/>
    <x v="1"/>
    <x v="0"/>
    <m/>
  </r>
  <r>
    <n v="37190"/>
    <x v="0"/>
    <x v="0"/>
    <x v="0"/>
    <x v="0"/>
    <x v="14"/>
    <x v="129"/>
    <x v="0"/>
    <x v="0"/>
    <s v="Tesseramento"/>
    <x v="1"/>
    <x v="0"/>
    <x v="0"/>
    <m/>
  </r>
  <r>
    <n v="143063"/>
    <x v="0"/>
    <x v="0"/>
    <x v="0"/>
    <x v="0"/>
    <x v="14"/>
    <x v="129"/>
    <x v="0"/>
    <x v="1"/>
    <s v="Tesseramento"/>
    <x v="1"/>
    <x v="4"/>
    <x v="0"/>
    <m/>
  </r>
  <r>
    <n v="218496"/>
    <x v="0"/>
    <x v="0"/>
    <x v="0"/>
    <x v="5"/>
    <x v="14"/>
    <x v="129"/>
    <x v="0"/>
    <x v="0"/>
    <s v="Tesseramento"/>
    <x v="1"/>
    <x v="0"/>
    <x v="0"/>
    <m/>
  </r>
  <r>
    <n v="118179"/>
    <x v="0"/>
    <x v="0"/>
    <x v="0"/>
    <x v="0"/>
    <x v="14"/>
    <x v="129"/>
    <x v="0"/>
    <x v="0"/>
    <s v="Tesseramento"/>
    <x v="1"/>
    <x v="3"/>
    <x v="0"/>
    <m/>
  </r>
  <r>
    <n v="233559"/>
    <x v="0"/>
    <x v="0"/>
    <x v="1"/>
    <x v="1"/>
    <x v="4"/>
    <x v="83"/>
    <x v="0"/>
    <x v="1"/>
    <s v="Tesseramento"/>
    <x v="0"/>
    <x v="0"/>
    <x v="0"/>
    <m/>
  </r>
  <r>
    <n v="69183"/>
    <x v="0"/>
    <x v="0"/>
    <x v="0"/>
    <x v="0"/>
    <x v="14"/>
    <x v="129"/>
    <x v="0"/>
    <x v="0"/>
    <s v="Tesseramento"/>
    <x v="1"/>
    <x v="4"/>
    <x v="0"/>
    <m/>
  </r>
  <r>
    <n v="233675"/>
    <x v="0"/>
    <x v="0"/>
    <x v="1"/>
    <x v="2"/>
    <x v="7"/>
    <x v="185"/>
    <x v="0"/>
    <x v="0"/>
    <s v="Tesseramento"/>
    <x v="1"/>
    <x v="0"/>
    <x v="0"/>
    <m/>
  </r>
  <r>
    <n v="41144"/>
    <x v="0"/>
    <x v="0"/>
    <x v="0"/>
    <x v="0"/>
    <x v="14"/>
    <x v="129"/>
    <x v="0"/>
    <x v="0"/>
    <s v="Tesseramento"/>
    <x v="1"/>
    <x v="4"/>
    <x v="0"/>
    <m/>
  </r>
  <r>
    <n v="37150"/>
    <x v="0"/>
    <x v="0"/>
    <x v="0"/>
    <x v="0"/>
    <x v="14"/>
    <x v="129"/>
    <x v="0"/>
    <x v="1"/>
    <s v="Tesseramento"/>
    <x v="1"/>
    <x v="4"/>
    <x v="0"/>
    <m/>
  </r>
  <r>
    <n v="149593"/>
    <x v="0"/>
    <x v="0"/>
    <x v="0"/>
    <x v="0"/>
    <x v="14"/>
    <x v="129"/>
    <x v="0"/>
    <x v="0"/>
    <s v="Tesseramento"/>
    <x v="1"/>
    <x v="1"/>
    <x v="0"/>
    <m/>
  </r>
  <r>
    <n v="50451"/>
    <x v="0"/>
    <x v="0"/>
    <x v="0"/>
    <x v="1"/>
    <x v="14"/>
    <x v="129"/>
    <x v="0"/>
    <x v="1"/>
    <s v="Tesseramento"/>
    <x v="1"/>
    <x v="3"/>
    <x v="0"/>
    <m/>
  </r>
  <r>
    <n v="37272"/>
    <x v="0"/>
    <x v="0"/>
    <x v="0"/>
    <x v="0"/>
    <x v="14"/>
    <x v="129"/>
    <x v="0"/>
    <x v="0"/>
    <s v="Tesseramento"/>
    <x v="1"/>
    <x v="4"/>
    <x v="0"/>
    <m/>
  </r>
  <r>
    <n v="37214"/>
    <x v="0"/>
    <x v="0"/>
    <x v="0"/>
    <x v="0"/>
    <x v="14"/>
    <x v="129"/>
    <x v="0"/>
    <x v="1"/>
    <s v="Tesseramento"/>
    <x v="1"/>
    <x v="4"/>
    <x v="0"/>
    <m/>
  </r>
  <r>
    <n v="37273"/>
    <x v="0"/>
    <x v="0"/>
    <x v="2"/>
    <x v="0"/>
    <x v="14"/>
    <x v="129"/>
    <x v="0"/>
    <x v="1"/>
    <s v="Tesseramento"/>
    <x v="1"/>
    <x v="4"/>
    <x v="0"/>
    <m/>
  </r>
  <r>
    <n v="113844"/>
    <x v="0"/>
    <x v="0"/>
    <x v="2"/>
    <x v="4"/>
    <x v="14"/>
    <x v="129"/>
    <x v="0"/>
    <x v="0"/>
    <s v="Tesseramento"/>
    <x v="1"/>
    <x v="0"/>
    <x v="0"/>
    <m/>
  </r>
  <r>
    <n v="194430"/>
    <x v="0"/>
    <x v="0"/>
    <x v="0"/>
    <x v="0"/>
    <x v="7"/>
    <x v="185"/>
    <x v="0"/>
    <x v="0"/>
    <s v="Tesseramento"/>
    <x v="1"/>
    <x v="0"/>
    <x v="0"/>
    <m/>
  </r>
  <r>
    <n v="230199"/>
    <x v="1"/>
    <x v="0"/>
    <x v="0"/>
    <x v="0"/>
    <x v="7"/>
    <x v="185"/>
    <x v="0"/>
    <x v="0"/>
    <s v="Tesseramento"/>
    <x v="1"/>
    <x v="7"/>
    <x v="0"/>
    <m/>
  </r>
  <r>
    <n v="5203"/>
    <x v="0"/>
    <x v="0"/>
    <x v="0"/>
    <x v="0"/>
    <x v="4"/>
    <x v="40"/>
    <x v="0"/>
    <x v="0"/>
    <s v="Tesseramento"/>
    <x v="1"/>
    <x v="3"/>
    <x v="0"/>
    <m/>
  </r>
  <r>
    <n v="223705"/>
    <x v="0"/>
    <x v="0"/>
    <x v="0"/>
    <x v="0"/>
    <x v="7"/>
    <x v="185"/>
    <x v="0"/>
    <x v="0"/>
    <s v="Tesseramento"/>
    <x v="1"/>
    <x v="0"/>
    <x v="0"/>
    <m/>
  </r>
  <r>
    <n v="216988"/>
    <x v="0"/>
    <x v="0"/>
    <x v="0"/>
    <x v="0"/>
    <x v="7"/>
    <x v="185"/>
    <x v="0"/>
    <x v="1"/>
    <s v="Tesseramento"/>
    <x v="1"/>
    <x v="4"/>
    <x v="0"/>
    <m/>
  </r>
  <r>
    <n v="14917"/>
    <x v="0"/>
    <x v="0"/>
    <x v="0"/>
    <x v="0"/>
    <x v="7"/>
    <x v="185"/>
    <x v="0"/>
    <x v="0"/>
    <s v="Tesseramento"/>
    <x v="1"/>
    <x v="4"/>
    <x v="0"/>
    <m/>
  </r>
  <r>
    <n v="45446"/>
    <x v="0"/>
    <x v="0"/>
    <x v="0"/>
    <x v="0"/>
    <x v="7"/>
    <x v="185"/>
    <x v="0"/>
    <x v="1"/>
    <s v="Tesseramento"/>
    <x v="1"/>
    <x v="4"/>
    <x v="0"/>
    <m/>
  </r>
  <r>
    <n v="201587"/>
    <x v="0"/>
    <x v="0"/>
    <x v="0"/>
    <x v="0"/>
    <x v="7"/>
    <x v="185"/>
    <x v="0"/>
    <x v="0"/>
    <s v="Tesseramento"/>
    <x v="1"/>
    <x v="4"/>
    <x v="0"/>
    <m/>
  </r>
  <r>
    <n v="226592"/>
    <x v="0"/>
    <x v="0"/>
    <x v="0"/>
    <x v="0"/>
    <x v="7"/>
    <x v="185"/>
    <x v="0"/>
    <x v="0"/>
    <s v="Tesseramento"/>
    <x v="1"/>
    <x v="3"/>
    <x v="0"/>
    <m/>
  </r>
  <r>
    <n v="110533"/>
    <x v="0"/>
    <x v="0"/>
    <x v="0"/>
    <x v="0"/>
    <x v="7"/>
    <x v="185"/>
    <x v="0"/>
    <x v="0"/>
    <s v="Tesseramento"/>
    <x v="1"/>
    <x v="0"/>
    <x v="0"/>
    <m/>
  </r>
  <r>
    <n v="197929"/>
    <x v="0"/>
    <x v="1"/>
    <x v="2"/>
    <x v="0"/>
    <x v="11"/>
    <x v="91"/>
    <x v="0"/>
    <x v="1"/>
    <s v="Tesseramento"/>
    <x v="1"/>
    <x v="0"/>
    <x v="0"/>
    <m/>
  </r>
  <r>
    <n v="14930"/>
    <x v="0"/>
    <x v="0"/>
    <x v="0"/>
    <x v="0"/>
    <x v="7"/>
    <x v="185"/>
    <x v="0"/>
    <x v="0"/>
    <s v="Tesseramento"/>
    <x v="1"/>
    <x v="3"/>
    <x v="0"/>
    <m/>
  </r>
  <r>
    <n v="74179"/>
    <x v="0"/>
    <x v="1"/>
    <x v="0"/>
    <x v="4"/>
    <x v="11"/>
    <x v="91"/>
    <x v="0"/>
    <x v="0"/>
    <s v="Tesseramento"/>
    <x v="1"/>
    <x v="1"/>
    <x v="0"/>
    <m/>
  </r>
  <r>
    <n v="169327"/>
    <x v="0"/>
    <x v="1"/>
    <x v="0"/>
    <x v="0"/>
    <x v="11"/>
    <x v="91"/>
    <x v="0"/>
    <x v="1"/>
    <s v="Tesseramento"/>
    <x v="1"/>
    <x v="0"/>
    <x v="0"/>
    <m/>
  </r>
  <r>
    <n v="125398"/>
    <x v="0"/>
    <x v="0"/>
    <x v="0"/>
    <x v="1"/>
    <x v="7"/>
    <x v="185"/>
    <x v="0"/>
    <x v="0"/>
    <s v="Tesseramento"/>
    <x v="1"/>
    <x v="3"/>
    <x v="0"/>
    <m/>
  </r>
  <r>
    <n v="60392"/>
    <x v="0"/>
    <x v="0"/>
    <x v="0"/>
    <x v="0"/>
    <x v="7"/>
    <x v="185"/>
    <x v="0"/>
    <x v="1"/>
    <s v="Tesseramento"/>
    <x v="1"/>
    <x v="4"/>
    <x v="0"/>
    <m/>
  </r>
  <r>
    <n v="89856"/>
    <x v="0"/>
    <x v="0"/>
    <x v="0"/>
    <x v="0"/>
    <x v="7"/>
    <x v="185"/>
    <x v="0"/>
    <x v="0"/>
    <s v="Tesseramento"/>
    <x v="1"/>
    <x v="3"/>
    <x v="0"/>
    <m/>
  </r>
  <r>
    <n v="60393"/>
    <x v="0"/>
    <x v="0"/>
    <x v="0"/>
    <x v="0"/>
    <x v="7"/>
    <x v="185"/>
    <x v="0"/>
    <x v="0"/>
    <s v="Tesseramento"/>
    <x v="1"/>
    <x v="4"/>
    <x v="0"/>
    <m/>
  </r>
  <r>
    <n v="51083"/>
    <x v="0"/>
    <x v="0"/>
    <x v="0"/>
    <x v="0"/>
    <x v="7"/>
    <x v="185"/>
    <x v="0"/>
    <x v="1"/>
    <s v="Tesseramento"/>
    <x v="1"/>
    <x v="4"/>
    <x v="0"/>
    <m/>
  </r>
  <r>
    <n v="199375"/>
    <x v="0"/>
    <x v="0"/>
    <x v="0"/>
    <x v="0"/>
    <x v="7"/>
    <x v="185"/>
    <x v="0"/>
    <x v="1"/>
    <s v="Tesseramento"/>
    <x v="1"/>
    <x v="0"/>
    <x v="0"/>
    <m/>
  </r>
  <r>
    <n v="49497"/>
    <x v="0"/>
    <x v="0"/>
    <x v="0"/>
    <x v="0"/>
    <x v="7"/>
    <x v="185"/>
    <x v="0"/>
    <x v="0"/>
    <s v="Tesseramento"/>
    <x v="1"/>
    <x v="4"/>
    <x v="0"/>
    <m/>
  </r>
  <r>
    <n v="43119"/>
    <x v="0"/>
    <x v="0"/>
    <x v="0"/>
    <x v="0"/>
    <x v="7"/>
    <x v="185"/>
    <x v="0"/>
    <x v="0"/>
    <s v="Tesseramento"/>
    <x v="1"/>
    <x v="4"/>
    <x v="0"/>
    <m/>
  </r>
  <r>
    <n v="205170"/>
    <x v="0"/>
    <x v="0"/>
    <x v="0"/>
    <x v="0"/>
    <x v="7"/>
    <x v="185"/>
    <x v="0"/>
    <x v="0"/>
    <s v="Tesseramento"/>
    <x v="1"/>
    <x v="3"/>
    <x v="0"/>
    <m/>
  </r>
  <r>
    <n v="94628"/>
    <x v="0"/>
    <x v="0"/>
    <x v="0"/>
    <x v="0"/>
    <x v="7"/>
    <x v="185"/>
    <x v="0"/>
    <x v="0"/>
    <s v="Tesseramento"/>
    <x v="1"/>
    <x v="4"/>
    <x v="0"/>
    <m/>
  </r>
  <r>
    <n v="2685"/>
    <x v="0"/>
    <x v="0"/>
    <x v="0"/>
    <x v="0"/>
    <x v="7"/>
    <x v="185"/>
    <x v="0"/>
    <x v="1"/>
    <s v="Tesseramento"/>
    <x v="1"/>
    <x v="4"/>
    <x v="0"/>
    <m/>
  </r>
  <r>
    <n v="9898"/>
    <x v="0"/>
    <x v="0"/>
    <x v="0"/>
    <x v="0"/>
    <x v="4"/>
    <x v="179"/>
    <x v="0"/>
    <x v="0"/>
    <s v="Tesseramento"/>
    <x v="1"/>
    <x v="0"/>
    <x v="0"/>
    <m/>
  </r>
  <r>
    <n v="45524"/>
    <x v="0"/>
    <x v="0"/>
    <x v="0"/>
    <x v="0"/>
    <x v="4"/>
    <x v="179"/>
    <x v="0"/>
    <x v="0"/>
    <s v="Tesseramento"/>
    <x v="1"/>
    <x v="3"/>
    <x v="0"/>
    <m/>
  </r>
  <r>
    <n v="233677"/>
    <x v="0"/>
    <x v="0"/>
    <x v="1"/>
    <x v="0"/>
    <x v="7"/>
    <x v="185"/>
    <x v="0"/>
    <x v="1"/>
    <s v="Tesseramento"/>
    <x v="1"/>
    <x v="0"/>
    <x v="0"/>
    <m/>
  </r>
  <r>
    <n v="165382"/>
    <x v="0"/>
    <x v="0"/>
    <x v="0"/>
    <x v="0"/>
    <x v="7"/>
    <x v="185"/>
    <x v="0"/>
    <x v="0"/>
    <s v="Tesseramento"/>
    <x v="1"/>
    <x v="4"/>
    <x v="0"/>
    <m/>
  </r>
  <r>
    <n v="194778"/>
    <x v="1"/>
    <x v="0"/>
    <x v="0"/>
    <x v="2"/>
    <x v="7"/>
    <x v="185"/>
    <x v="0"/>
    <x v="0"/>
    <s v="Tesseramento"/>
    <x v="1"/>
    <x v="5"/>
    <x v="0"/>
    <m/>
  </r>
  <r>
    <n v="198563"/>
    <x v="0"/>
    <x v="0"/>
    <x v="0"/>
    <x v="1"/>
    <x v="7"/>
    <x v="185"/>
    <x v="0"/>
    <x v="0"/>
    <s v="Tesseramento"/>
    <x v="1"/>
    <x v="3"/>
    <x v="0"/>
    <m/>
  </r>
  <r>
    <n v="9353"/>
    <x v="0"/>
    <x v="0"/>
    <x v="0"/>
    <x v="0"/>
    <x v="7"/>
    <x v="185"/>
    <x v="0"/>
    <x v="0"/>
    <s v="Tesseramento"/>
    <x v="1"/>
    <x v="0"/>
    <x v="0"/>
    <m/>
  </r>
  <r>
    <n v="233609"/>
    <x v="0"/>
    <x v="0"/>
    <x v="1"/>
    <x v="1"/>
    <x v="11"/>
    <x v="280"/>
    <x v="0"/>
    <x v="0"/>
    <s v="Tesseramento"/>
    <x v="0"/>
    <x v="0"/>
    <x v="0"/>
    <m/>
  </r>
  <r>
    <n v="136143"/>
    <x v="0"/>
    <x v="0"/>
    <x v="0"/>
    <x v="0"/>
    <x v="11"/>
    <x v="91"/>
    <x v="0"/>
    <x v="0"/>
    <s v="Tesseramento"/>
    <x v="1"/>
    <x v="0"/>
    <x v="0"/>
    <m/>
  </r>
  <r>
    <n v="125336"/>
    <x v="0"/>
    <x v="0"/>
    <x v="0"/>
    <x v="0"/>
    <x v="11"/>
    <x v="91"/>
    <x v="0"/>
    <x v="0"/>
    <s v="Tesseramento"/>
    <x v="1"/>
    <x v="0"/>
    <x v="0"/>
    <m/>
  </r>
  <r>
    <n v="219612"/>
    <x v="0"/>
    <x v="0"/>
    <x v="0"/>
    <x v="0"/>
    <x v="11"/>
    <x v="91"/>
    <x v="0"/>
    <x v="0"/>
    <s v="Tesseramento"/>
    <x v="1"/>
    <x v="0"/>
    <x v="0"/>
    <m/>
  </r>
  <r>
    <n v="207955"/>
    <x v="0"/>
    <x v="0"/>
    <x v="0"/>
    <x v="0"/>
    <x v="11"/>
    <x v="91"/>
    <x v="0"/>
    <x v="0"/>
    <s v="Tesseramento"/>
    <x v="1"/>
    <x v="3"/>
    <x v="0"/>
    <m/>
  </r>
  <r>
    <n v="167532"/>
    <x v="0"/>
    <x v="0"/>
    <x v="0"/>
    <x v="0"/>
    <x v="11"/>
    <x v="91"/>
    <x v="0"/>
    <x v="1"/>
    <s v="Tesseramento"/>
    <x v="1"/>
    <x v="0"/>
    <x v="0"/>
    <m/>
  </r>
  <r>
    <n v="133192"/>
    <x v="0"/>
    <x v="0"/>
    <x v="0"/>
    <x v="0"/>
    <x v="11"/>
    <x v="91"/>
    <x v="0"/>
    <x v="0"/>
    <s v="Tesseramento"/>
    <x v="1"/>
    <x v="0"/>
    <x v="0"/>
    <m/>
  </r>
  <r>
    <n v="120402"/>
    <x v="0"/>
    <x v="0"/>
    <x v="0"/>
    <x v="0"/>
    <x v="11"/>
    <x v="91"/>
    <x v="0"/>
    <x v="0"/>
    <s v="Tesseramento"/>
    <x v="1"/>
    <x v="0"/>
    <x v="0"/>
    <m/>
  </r>
  <r>
    <n v="53557"/>
    <x v="0"/>
    <x v="0"/>
    <x v="0"/>
    <x v="0"/>
    <x v="11"/>
    <x v="91"/>
    <x v="0"/>
    <x v="1"/>
    <s v="Tesseramento"/>
    <x v="1"/>
    <x v="4"/>
    <x v="0"/>
    <m/>
  </r>
  <r>
    <n v="67442"/>
    <x v="0"/>
    <x v="0"/>
    <x v="0"/>
    <x v="0"/>
    <x v="11"/>
    <x v="91"/>
    <x v="0"/>
    <x v="0"/>
    <s v="Tesseramento"/>
    <x v="1"/>
    <x v="4"/>
    <x v="0"/>
    <m/>
  </r>
  <r>
    <n v="165250"/>
    <x v="0"/>
    <x v="0"/>
    <x v="0"/>
    <x v="0"/>
    <x v="11"/>
    <x v="91"/>
    <x v="0"/>
    <x v="0"/>
    <s v="Tesseramento"/>
    <x v="1"/>
    <x v="0"/>
    <x v="0"/>
    <m/>
  </r>
  <r>
    <n v="149672"/>
    <x v="0"/>
    <x v="0"/>
    <x v="0"/>
    <x v="0"/>
    <x v="11"/>
    <x v="91"/>
    <x v="0"/>
    <x v="0"/>
    <s v="Tesseramento"/>
    <x v="1"/>
    <x v="4"/>
    <x v="0"/>
    <m/>
  </r>
  <r>
    <n v="93210"/>
    <x v="0"/>
    <x v="0"/>
    <x v="0"/>
    <x v="0"/>
    <x v="11"/>
    <x v="91"/>
    <x v="0"/>
    <x v="1"/>
    <s v="Tesseramento"/>
    <x v="1"/>
    <x v="4"/>
    <x v="0"/>
    <m/>
  </r>
  <r>
    <n v="49709"/>
    <x v="0"/>
    <x v="0"/>
    <x v="0"/>
    <x v="0"/>
    <x v="11"/>
    <x v="91"/>
    <x v="0"/>
    <x v="0"/>
    <s v="Tesseramento"/>
    <x v="1"/>
    <x v="0"/>
    <x v="0"/>
    <m/>
  </r>
  <r>
    <n v="122298"/>
    <x v="0"/>
    <x v="0"/>
    <x v="0"/>
    <x v="0"/>
    <x v="11"/>
    <x v="91"/>
    <x v="0"/>
    <x v="0"/>
    <s v="Tesseramento"/>
    <x v="1"/>
    <x v="3"/>
    <x v="0"/>
    <m/>
  </r>
  <r>
    <n v="228222"/>
    <x v="0"/>
    <x v="0"/>
    <x v="0"/>
    <x v="0"/>
    <x v="11"/>
    <x v="91"/>
    <x v="0"/>
    <x v="0"/>
    <s v="Tesseramento"/>
    <x v="1"/>
    <x v="4"/>
    <x v="0"/>
    <m/>
  </r>
  <r>
    <n v="123533"/>
    <x v="0"/>
    <x v="0"/>
    <x v="0"/>
    <x v="0"/>
    <x v="11"/>
    <x v="91"/>
    <x v="0"/>
    <x v="0"/>
    <s v="Tesseramento"/>
    <x v="1"/>
    <x v="0"/>
    <x v="0"/>
    <m/>
  </r>
  <r>
    <n v="148208"/>
    <x v="0"/>
    <x v="0"/>
    <x v="0"/>
    <x v="0"/>
    <x v="11"/>
    <x v="91"/>
    <x v="0"/>
    <x v="0"/>
    <s v="Tesseramento"/>
    <x v="1"/>
    <x v="0"/>
    <x v="0"/>
    <m/>
  </r>
  <r>
    <n v="119499"/>
    <x v="0"/>
    <x v="0"/>
    <x v="0"/>
    <x v="0"/>
    <x v="11"/>
    <x v="91"/>
    <x v="0"/>
    <x v="0"/>
    <s v="Tesseramento"/>
    <x v="1"/>
    <x v="1"/>
    <x v="0"/>
    <m/>
  </r>
  <r>
    <n v="34425"/>
    <x v="0"/>
    <x v="0"/>
    <x v="0"/>
    <x v="0"/>
    <x v="11"/>
    <x v="91"/>
    <x v="0"/>
    <x v="0"/>
    <s v="Tesseramento"/>
    <x v="1"/>
    <x v="3"/>
    <x v="0"/>
    <m/>
  </r>
  <r>
    <n v="74193"/>
    <x v="0"/>
    <x v="0"/>
    <x v="0"/>
    <x v="0"/>
    <x v="11"/>
    <x v="91"/>
    <x v="0"/>
    <x v="0"/>
    <s v="Tesseramento"/>
    <x v="1"/>
    <x v="1"/>
    <x v="0"/>
    <m/>
  </r>
  <r>
    <n v="6052"/>
    <x v="0"/>
    <x v="0"/>
    <x v="0"/>
    <x v="0"/>
    <x v="11"/>
    <x v="91"/>
    <x v="0"/>
    <x v="0"/>
    <s v="Tesseramento"/>
    <x v="1"/>
    <x v="4"/>
    <x v="0"/>
    <m/>
  </r>
  <r>
    <n v="185164"/>
    <x v="0"/>
    <x v="0"/>
    <x v="0"/>
    <x v="1"/>
    <x v="11"/>
    <x v="91"/>
    <x v="0"/>
    <x v="0"/>
    <s v="Tesseramento"/>
    <x v="1"/>
    <x v="3"/>
    <x v="0"/>
    <m/>
  </r>
  <r>
    <n v="84423"/>
    <x v="0"/>
    <x v="0"/>
    <x v="0"/>
    <x v="0"/>
    <x v="11"/>
    <x v="91"/>
    <x v="0"/>
    <x v="1"/>
    <s v="Tesseramento"/>
    <x v="1"/>
    <x v="4"/>
    <x v="0"/>
    <m/>
  </r>
  <r>
    <n v="124094"/>
    <x v="0"/>
    <x v="0"/>
    <x v="0"/>
    <x v="0"/>
    <x v="11"/>
    <x v="91"/>
    <x v="0"/>
    <x v="0"/>
    <s v="Tesseramento"/>
    <x v="1"/>
    <x v="0"/>
    <x v="0"/>
    <m/>
  </r>
  <r>
    <n v="67444"/>
    <x v="0"/>
    <x v="0"/>
    <x v="0"/>
    <x v="0"/>
    <x v="11"/>
    <x v="91"/>
    <x v="0"/>
    <x v="0"/>
    <s v="Tesseramento"/>
    <x v="1"/>
    <x v="0"/>
    <x v="0"/>
    <m/>
  </r>
  <r>
    <n v="200723"/>
    <x v="0"/>
    <x v="0"/>
    <x v="0"/>
    <x v="0"/>
    <x v="11"/>
    <x v="91"/>
    <x v="0"/>
    <x v="0"/>
    <s v="Tesseramento"/>
    <x v="1"/>
    <x v="0"/>
    <x v="0"/>
    <m/>
  </r>
  <r>
    <n v="34466"/>
    <x v="0"/>
    <x v="0"/>
    <x v="0"/>
    <x v="0"/>
    <x v="11"/>
    <x v="91"/>
    <x v="0"/>
    <x v="0"/>
    <s v="Tesseramento"/>
    <x v="1"/>
    <x v="3"/>
    <x v="0"/>
    <m/>
  </r>
  <r>
    <n v="147331"/>
    <x v="0"/>
    <x v="0"/>
    <x v="0"/>
    <x v="0"/>
    <x v="11"/>
    <x v="91"/>
    <x v="0"/>
    <x v="0"/>
    <s v="Tesseramento"/>
    <x v="1"/>
    <x v="4"/>
    <x v="0"/>
    <m/>
  </r>
  <r>
    <n v="154609"/>
    <x v="0"/>
    <x v="0"/>
    <x v="0"/>
    <x v="0"/>
    <x v="11"/>
    <x v="91"/>
    <x v="0"/>
    <x v="0"/>
    <s v="Tesseramento"/>
    <x v="1"/>
    <x v="4"/>
    <x v="0"/>
    <m/>
  </r>
  <r>
    <n v="160293"/>
    <x v="0"/>
    <x v="0"/>
    <x v="0"/>
    <x v="0"/>
    <x v="11"/>
    <x v="91"/>
    <x v="0"/>
    <x v="0"/>
    <s v="Tesseramento"/>
    <x v="1"/>
    <x v="0"/>
    <x v="0"/>
    <m/>
  </r>
  <r>
    <n v="148311"/>
    <x v="0"/>
    <x v="0"/>
    <x v="0"/>
    <x v="0"/>
    <x v="11"/>
    <x v="91"/>
    <x v="0"/>
    <x v="1"/>
    <s v="Tesseramento"/>
    <x v="1"/>
    <x v="0"/>
    <x v="0"/>
    <m/>
  </r>
  <r>
    <n v="131049"/>
    <x v="0"/>
    <x v="0"/>
    <x v="0"/>
    <x v="0"/>
    <x v="11"/>
    <x v="91"/>
    <x v="0"/>
    <x v="0"/>
    <s v="Tesseramento"/>
    <x v="1"/>
    <x v="3"/>
    <x v="0"/>
    <m/>
  </r>
  <r>
    <n v="99524"/>
    <x v="0"/>
    <x v="0"/>
    <x v="0"/>
    <x v="0"/>
    <x v="11"/>
    <x v="91"/>
    <x v="0"/>
    <x v="0"/>
    <s v="Tesseramento"/>
    <x v="1"/>
    <x v="3"/>
    <x v="0"/>
    <m/>
  </r>
  <r>
    <n v="223072"/>
    <x v="0"/>
    <x v="0"/>
    <x v="0"/>
    <x v="0"/>
    <x v="11"/>
    <x v="91"/>
    <x v="0"/>
    <x v="0"/>
    <s v="Tesseramento"/>
    <x v="1"/>
    <x v="0"/>
    <x v="0"/>
    <m/>
  </r>
  <r>
    <n v="215592"/>
    <x v="0"/>
    <x v="0"/>
    <x v="0"/>
    <x v="0"/>
    <x v="11"/>
    <x v="91"/>
    <x v="0"/>
    <x v="0"/>
    <s v="Tesseramento"/>
    <x v="1"/>
    <x v="0"/>
    <x v="0"/>
    <m/>
  </r>
  <r>
    <n v="197930"/>
    <x v="0"/>
    <x v="0"/>
    <x v="0"/>
    <x v="0"/>
    <x v="11"/>
    <x v="91"/>
    <x v="0"/>
    <x v="1"/>
    <s v="Tesseramento"/>
    <x v="1"/>
    <x v="0"/>
    <x v="0"/>
    <m/>
  </r>
  <r>
    <n v="203920"/>
    <x v="0"/>
    <x v="0"/>
    <x v="0"/>
    <x v="0"/>
    <x v="11"/>
    <x v="91"/>
    <x v="0"/>
    <x v="0"/>
    <s v="Tesseramento"/>
    <x v="1"/>
    <x v="0"/>
    <x v="0"/>
    <m/>
  </r>
  <r>
    <n v="223562"/>
    <x v="0"/>
    <x v="0"/>
    <x v="0"/>
    <x v="0"/>
    <x v="11"/>
    <x v="91"/>
    <x v="0"/>
    <x v="0"/>
    <s v="Tesseramento"/>
    <x v="1"/>
    <x v="0"/>
    <x v="0"/>
    <m/>
  </r>
  <r>
    <n v="29630"/>
    <x v="0"/>
    <x v="0"/>
    <x v="0"/>
    <x v="0"/>
    <x v="11"/>
    <x v="91"/>
    <x v="0"/>
    <x v="0"/>
    <s v="Tesseramento"/>
    <x v="1"/>
    <x v="4"/>
    <x v="0"/>
    <m/>
  </r>
  <r>
    <n v="131052"/>
    <x v="0"/>
    <x v="0"/>
    <x v="0"/>
    <x v="0"/>
    <x v="11"/>
    <x v="91"/>
    <x v="0"/>
    <x v="0"/>
    <s v="Tesseramento"/>
    <x v="1"/>
    <x v="4"/>
    <x v="0"/>
    <m/>
  </r>
  <r>
    <n v="199671"/>
    <x v="0"/>
    <x v="0"/>
    <x v="0"/>
    <x v="0"/>
    <x v="11"/>
    <x v="91"/>
    <x v="0"/>
    <x v="0"/>
    <s v="Tesseramento"/>
    <x v="1"/>
    <x v="0"/>
    <x v="0"/>
    <m/>
  </r>
  <r>
    <n v="476"/>
    <x v="0"/>
    <x v="0"/>
    <x v="0"/>
    <x v="0"/>
    <x v="11"/>
    <x v="91"/>
    <x v="0"/>
    <x v="0"/>
    <s v="Tesseramento"/>
    <x v="1"/>
    <x v="3"/>
    <x v="0"/>
    <m/>
  </r>
  <r>
    <n v="167533"/>
    <x v="0"/>
    <x v="0"/>
    <x v="0"/>
    <x v="0"/>
    <x v="11"/>
    <x v="91"/>
    <x v="0"/>
    <x v="0"/>
    <s v="Tesseramento"/>
    <x v="1"/>
    <x v="0"/>
    <x v="0"/>
    <m/>
  </r>
  <r>
    <n v="58991"/>
    <x v="0"/>
    <x v="0"/>
    <x v="0"/>
    <x v="0"/>
    <x v="11"/>
    <x v="91"/>
    <x v="0"/>
    <x v="0"/>
    <s v="Tesseramento"/>
    <x v="1"/>
    <x v="0"/>
    <x v="0"/>
    <m/>
  </r>
  <r>
    <n v="47207"/>
    <x v="0"/>
    <x v="0"/>
    <x v="0"/>
    <x v="0"/>
    <x v="11"/>
    <x v="91"/>
    <x v="0"/>
    <x v="0"/>
    <s v="Tesseramento"/>
    <x v="1"/>
    <x v="4"/>
    <x v="0"/>
    <m/>
  </r>
  <r>
    <n v="157955"/>
    <x v="0"/>
    <x v="0"/>
    <x v="0"/>
    <x v="1"/>
    <x v="11"/>
    <x v="91"/>
    <x v="0"/>
    <x v="0"/>
    <s v="Tesseramento"/>
    <x v="1"/>
    <x v="4"/>
    <x v="0"/>
    <m/>
  </r>
  <r>
    <n v="188878"/>
    <x v="0"/>
    <x v="0"/>
    <x v="0"/>
    <x v="0"/>
    <x v="11"/>
    <x v="91"/>
    <x v="0"/>
    <x v="0"/>
    <s v="Tesseramento"/>
    <x v="1"/>
    <x v="0"/>
    <x v="0"/>
    <m/>
  </r>
  <r>
    <n v="122303"/>
    <x v="0"/>
    <x v="0"/>
    <x v="0"/>
    <x v="0"/>
    <x v="11"/>
    <x v="91"/>
    <x v="0"/>
    <x v="0"/>
    <s v="Tesseramento"/>
    <x v="1"/>
    <x v="0"/>
    <x v="0"/>
    <m/>
  </r>
  <r>
    <n v="190077"/>
    <x v="0"/>
    <x v="0"/>
    <x v="0"/>
    <x v="0"/>
    <x v="11"/>
    <x v="91"/>
    <x v="0"/>
    <x v="0"/>
    <s v="Tesseramento"/>
    <x v="1"/>
    <x v="0"/>
    <x v="0"/>
    <m/>
  </r>
  <r>
    <n v="197503"/>
    <x v="0"/>
    <x v="0"/>
    <x v="0"/>
    <x v="0"/>
    <x v="11"/>
    <x v="91"/>
    <x v="0"/>
    <x v="0"/>
    <s v="Tesseramento"/>
    <x v="1"/>
    <x v="0"/>
    <x v="0"/>
    <m/>
  </r>
  <r>
    <n v="207511"/>
    <x v="0"/>
    <x v="0"/>
    <x v="0"/>
    <x v="0"/>
    <x v="11"/>
    <x v="91"/>
    <x v="0"/>
    <x v="0"/>
    <s v="Tesseramento"/>
    <x v="1"/>
    <x v="3"/>
    <x v="0"/>
    <m/>
  </r>
  <r>
    <n v="149643"/>
    <x v="0"/>
    <x v="0"/>
    <x v="0"/>
    <x v="2"/>
    <x v="11"/>
    <x v="91"/>
    <x v="0"/>
    <x v="0"/>
    <s v="Tesseramento"/>
    <x v="1"/>
    <x v="0"/>
    <x v="0"/>
    <m/>
  </r>
  <r>
    <n v="124099"/>
    <x v="0"/>
    <x v="0"/>
    <x v="0"/>
    <x v="0"/>
    <x v="11"/>
    <x v="91"/>
    <x v="0"/>
    <x v="0"/>
    <s v="Tesseramento"/>
    <x v="1"/>
    <x v="0"/>
    <x v="0"/>
    <m/>
  </r>
  <r>
    <n v="143128"/>
    <x v="0"/>
    <x v="0"/>
    <x v="0"/>
    <x v="0"/>
    <x v="11"/>
    <x v="91"/>
    <x v="0"/>
    <x v="0"/>
    <s v="Tesseramento"/>
    <x v="1"/>
    <x v="4"/>
    <x v="0"/>
    <m/>
  </r>
  <r>
    <n v="203922"/>
    <x v="0"/>
    <x v="0"/>
    <x v="0"/>
    <x v="0"/>
    <x v="11"/>
    <x v="91"/>
    <x v="0"/>
    <x v="0"/>
    <s v="Tesseramento"/>
    <x v="1"/>
    <x v="0"/>
    <x v="0"/>
    <m/>
  </r>
  <r>
    <n v="77200"/>
    <x v="0"/>
    <x v="0"/>
    <x v="0"/>
    <x v="2"/>
    <x v="11"/>
    <x v="91"/>
    <x v="0"/>
    <x v="0"/>
    <s v="Tesseramento"/>
    <x v="1"/>
    <x v="4"/>
    <x v="0"/>
    <m/>
  </r>
  <r>
    <n v="150964"/>
    <x v="0"/>
    <x v="0"/>
    <x v="0"/>
    <x v="0"/>
    <x v="11"/>
    <x v="91"/>
    <x v="0"/>
    <x v="0"/>
    <s v="Tesseramento"/>
    <x v="1"/>
    <x v="0"/>
    <x v="0"/>
    <m/>
  </r>
  <r>
    <n v="6063"/>
    <x v="0"/>
    <x v="0"/>
    <x v="0"/>
    <x v="0"/>
    <x v="11"/>
    <x v="91"/>
    <x v="0"/>
    <x v="0"/>
    <s v="Tesseramento"/>
    <x v="1"/>
    <x v="0"/>
    <x v="0"/>
    <m/>
  </r>
  <r>
    <n v="123960"/>
    <x v="0"/>
    <x v="0"/>
    <x v="0"/>
    <x v="0"/>
    <x v="11"/>
    <x v="91"/>
    <x v="0"/>
    <x v="0"/>
    <s v="Tesseramento"/>
    <x v="1"/>
    <x v="3"/>
    <x v="0"/>
    <m/>
  </r>
  <r>
    <n v="120130"/>
    <x v="0"/>
    <x v="0"/>
    <x v="0"/>
    <x v="0"/>
    <x v="11"/>
    <x v="91"/>
    <x v="0"/>
    <x v="1"/>
    <s v="Tesseramento"/>
    <x v="1"/>
    <x v="3"/>
    <x v="0"/>
    <m/>
  </r>
  <r>
    <n v="133774"/>
    <x v="0"/>
    <x v="0"/>
    <x v="0"/>
    <x v="0"/>
    <x v="11"/>
    <x v="91"/>
    <x v="0"/>
    <x v="0"/>
    <s v="Tesseramento"/>
    <x v="1"/>
    <x v="4"/>
    <x v="0"/>
    <m/>
  </r>
  <r>
    <n v="85644"/>
    <x v="0"/>
    <x v="0"/>
    <x v="0"/>
    <x v="0"/>
    <x v="11"/>
    <x v="91"/>
    <x v="0"/>
    <x v="0"/>
    <s v="Tesseramento"/>
    <x v="1"/>
    <x v="0"/>
    <x v="0"/>
    <m/>
  </r>
  <r>
    <n v="80384"/>
    <x v="0"/>
    <x v="0"/>
    <x v="0"/>
    <x v="0"/>
    <x v="11"/>
    <x v="91"/>
    <x v="0"/>
    <x v="0"/>
    <s v="Tesseramento"/>
    <x v="1"/>
    <x v="3"/>
    <x v="0"/>
    <m/>
  </r>
  <r>
    <n v="163231"/>
    <x v="0"/>
    <x v="0"/>
    <x v="0"/>
    <x v="0"/>
    <x v="11"/>
    <x v="91"/>
    <x v="0"/>
    <x v="0"/>
    <s v="Tesseramento"/>
    <x v="1"/>
    <x v="0"/>
    <x v="0"/>
    <m/>
  </r>
  <r>
    <n v="120131"/>
    <x v="0"/>
    <x v="0"/>
    <x v="0"/>
    <x v="0"/>
    <x v="11"/>
    <x v="91"/>
    <x v="0"/>
    <x v="0"/>
    <s v="Tesseramento"/>
    <x v="1"/>
    <x v="0"/>
    <x v="0"/>
    <m/>
  </r>
  <r>
    <n v="57536"/>
    <x v="0"/>
    <x v="0"/>
    <x v="0"/>
    <x v="0"/>
    <x v="11"/>
    <x v="91"/>
    <x v="0"/>
    <x v="0"/>
    <s v="Tesseramento"/>
    <x v="1"/>
    <x v="3"/>
    <x v="0"/>
    <m/>
  </r>
  <r>
    <n v="67455"/>
    <x v="0"/>
    <x v="0"/>
    <x v="0"/>
    <x v="0"/>
    <x v="11"/>
    <x v="91"/>
    <x v="0"/>
    <x v="0"/>
    <s v="Tesseramento"/>
    <x v="1"/>
    <x v="3"/>
    <x v="0"/>
    <m/>
  </r>
  <r>
    <n v="27736"/>
    <x v="0"/>
    <x v="0"/>
    <x v="0"/>
    <x v="0"/>
    <x v="11"/>
    <x v="91"/>
    <x v="0"/>
    <x v="1"/>
    <s v="Tesseramento"/>
    <x v="1"/>
    <x v="4"/>
    <x v="0"/>
    <m/>
  </r>
  <r>
    <n v="223301"/>
    <x v="0"/>
    <x v="0"/>
    <x v="0"/>
    <x v="0"/>
    <x v="11"/>
    <x v="91"/>
    <x v="0"/>
    <x v="1"/>
    <s v="Tesseramento"/>
    <x v="1"/>
    <x v="4"/>
    <x v="0"/>
    <m/>
  </r>
  <r>
    <n v="136519"/>
    <x v="0"/>
    <x v="0"/>
    <x v="0"/>
    <x v="0"/>
    <x v="11"/>
    <x v="91"/>
    <x v="0"/>
    <x v="0"/>
    <s v="Tesseramento"/>
    <x v="1"/>
    <x v="1"/>
    <x v="0"/>
    <m/>
  </r>
  <r>
    <n v="169496"/>
    <x v="0"/>
    <x v="0"/>
    <x v="0"/>
    <x v="0"/>
    <x v="11"/>
    <x v="91"/>
    <x v="0"/>
    <x v="0"/>
    <s v="Tesseramento"/>
    <x v="1"/>
    <x v="0"/>
    <x v="0"/>
    <m/>
  </r>
  <r>
    <n v="214952"/>
    <x v="0"/>
    <x v="0"/>
    <x v="0"/>
    <x v="0"/>
    <x v="11"/>
    <x v="91"/>
    <x v="0"/>
    <x v="0"/>
    <s v="Tesseramento"/>
    <x v="1"/>
    <x v="0"/>
    <x v="0"/>
    <m/>
  </r>
  <r>
    <n v="206492"/>
    <x v="0"/>
    <x v="0"/>
    <x v="0"/>
    <x v="1"/>
    <x v="11"/>
    <x v="91"/>
    <x v="0"/>
    <x v="0"/>
    <s v="Tesseramento"/>
    <x v="1"/>
    <x v="1"/>
    <x v="0"/>
    <m/>
  </r>
  <r>
    <n v="192527"/>
    <x v="0"/>
    <x v="0"/>
    <x v="0"/>
    <x v="0"/>
    <x v="11"/>
    <x v="91"/>
    <x v="0"/>
    <x v="0"/>
    <s v="Tesseramento"/>
    <x v="1"/>
    <x v="0"/>
    <x v="0"/>
    <m/>
  </r>
  <r>
    <n v="108845"/>
    <x v="0"/>
    <x v="0"/>
    <x v="0"/>
    <x v="0"/>
    <x v="11"/>
    <x v="91"/>
    <x v="0"/>
    <x v="0"/>
    <s v="Tesseramento"/>
    <x v="1"/>
    <x v="3"/>
    <x v="0"/>
    <m/>
  </r>
  <r>
    <n v="223561"/>
    <x v="0"/>
    <x v="0"/>
    <x v="0"/>
    <x v="0"/>
    <x v="11"/>
    <x v="91"/>
    <x v="0"/>
    <x v="0"/>
    <s v="Tesseramento"/>
    <x v="1"/>
    <x v="0"/>
    <x v="0"/>
    <m/>
  </r>
  <r>
    <n v="123543"/>
    <x v="0"/>
    <x v="0"/>
    <x v="0"/>
    <x v="0"/>
    <x v="11"/>
    <x v="91"/>
    <x v="0"/>
    <x v="1"/>
    <s v="Tesseramento"/>
    <x v="1"/>
    <x v="3"/>
    <x v="0"/>
    <m/>
  </r>
  <r>
    <n v="124102"/>
    <x v="0"/>
    <x v="0"/>
    <x v="0"/>
    <x v="0"/>
    <x v="11"/>
    <x v="91"/>
    <x v="0"/>
    <x v="0"/>
    <s v="Tesseramento"/>
    <x v="1"/>
    <x v="3"/>
    <x v="0"/>
    <m/>
  </r>
  <r>
    <n v="220594"/>
    <x v="0"/>
    <x v="0"/>
    <x v="0"/>
    <x v="0"/>
    <x v="11"/>
    <x v="91"/>
    <x v="0"/>
    <x v="0"/>
    <s v="Tesseramento"/>
    <x v="1"/>
    <x v="4"/>
    <x v="0"/>
    <m/>
  </r>
  <r>
    <n v="198435"/>
    <x v="0"/>
    <x v="0"/>
    <x v="0"/>
    <x v="0"/>
    <x v="11"/>
    <x v="91"/>
    <x v="0"/>
    <x v="0"/>
    <s v="Tesseramento"/>
    <x v="1"/>
    <x v="4"/>
    <x v="0"/>
    <m/>
  </r>
  <r>
    <n v="148312"/>
    <x v="0"/>
    <x v="0"/>
    <x v="0"/>
    <x v="0"/>
    <x v="11"/>
    <x v="91"/>
    <x v="0"/>
    <x v="0"/>
    <s v="Tesseramento"/>
    <x v="1"/>
    <x v="1"/>
    <x v="0"/>
    <m/>
  </r>
  <r>
    <n v="227799"/>
    <x v="0"/>
    <x v="0"/>
    <x v="0"/>
    <x v="0"/>
    <x v="11"/>
    <x v="91"/>
    <x v="0"/>
    <x v="1"/>
    <s v="Tesseramento"/>
    <x v="1"/>
    <x v="1"/>
    <x v="0"/>
    <m/>
  </r>
  <r>
    <n v="105097"/>
    <x v="0"/>
    <x v="0"/>
    <x v="0"/>
    <x v="0"/>
    <x v="11"/>
    <x v="91"/>
    <x v="0"/>
    <x v="0"/>
    <s v="Tesseramento"/>
    <x v="1"/>
    <x v="4"/>
    <x v="0"/>
    <m/>
  </r>
  <r>
    <n v="175102"/>
    <x v="0"/>
    <x v="0"/>
    <x v="0"/>
    <x v="0"/>
    <x v="11"/>
    <x v="91"/>
    <x v="0"/>
    <x v="0"/>
    <s v="Tesseramento"/>
    <x v="1"/>
    <x v="0"/>
    <x v="0"/>
    <m/>
  </r>
  <r>
    <n v="46442"/>
    <x v="0"/>
    <x v="0"/>
    <x v="0"/>
    <x v="0"/>
    <x v="11"/>
    <x v="91"/>
    <x v="0"/>
    <x v="0"/>
    <s v="Tesseramento"/>
    <x v="1"/>
    <x v="0"/>
    <x v="0"/>
    <m/>
  </r>
  <r>
    <n v="133776"/>
    <x v="0"/>
    <x v="0"/>
    <x v="0"/>
    <x v="0"/>
    <x v="11"/>
    <x v="91"/>
    <x v="0"/>
    <x v="0"/>
    <s v="Tesseramento"/>
    <x v="1"/>
    <x v="3"/>
    <x v="0"/>
    <m/>
  </r>
  <r>
    <n v="83162"/>
    <x v="0"/>
    <x v="0"/>
    <x v="0"/>
    <x v="0"/>
    <x v="11"/>
    <x v="91"/>
    <x v="0"/>
    <x v="0"/>
    <s v="Tesseramento"/>
    <x v="1"/>
    <x v="3"/>
    <x v="0"/>
    <m/>
  </r>
  <r>
    <n v="206493"/>
    <x v="0"/>
    <x v="0"/>
    <x v="0"/>
    <x v="0"/>
    <x v="11"/>
    <x v="91"/>
    <x v="0"/>
    <x v="0"/>
    <s v="Tesseramento"/>
    <x v="1"/>
    <x v="0"/>
    <x v="0"/>
    <m/>
  </r>
  <r>
    <n v="126013"/>
    <x v="0"/>
    <x v="0"/>
    <x v="0"/>
    <x v="0"/>
    <x v="11"/>
    <x v="91"/>
    <x v="0"/>
    <x v="0"/>
    <s v="Tesseramento"/>
    <x v="1"/>
    <x v="3"/>
    <x v="0"/>
    <m/>
  </r>
  <r>
    <n v="125339"/>
    <x v="0"/>
    <x v="0"/>
    <x v="0"/>
    <x v="0"/>
    <x v="11"/>
    <x v="91"/>
    <x v="0"/>
    <x v="0"/>
    <s v="Tesseramento"/>
    <x v="1"/>
    <x v="4"/>
    <x v="0"/>
    <m/>
  </r>
  <r>
    <n v="110076"/>
    <x v="0"/>
    <x v="0"/>
    <x v="0"/>
    <x v="0"/>
    <x v="11"/>
    <x v="91"/>
    <x v="0"/>
    <x v="1"/>
    <s v="Tesseramento"/>
    <x v="1"/>
    <x v="4"/>
    <x v="0"/>
    <m/>
  </r>
  <r>
    <n v="118863"/>
    <x v="0"/>
    <x v="0"/>
    <x v="0"/>
    <x v="0"/>
    <x v="11"/>
    <x v="91"/>
    <x v="0"/>
    <x v="0"/>
    <s v="Tesseramento"/>
    <x v="1"/>
    <x v="3"/>
    <x v="0"/>
    <m/>
  </r>
  <r>
    <n v="45862"/>
    <x v="0"/>
    <x v="0"/>
    <x v="0"/>
    <x v="0"/>
    <x v="11"/>
    <x v="91"/>
    <x v="0"/>
    <x v="1"/>
    <s v="Tesseramento"/>
    <x v="1"/>
    <x v="3"/>
    <x v="0"/>
    <m/>
  </r>
  <r>
    <n v="99030"/>
    <x v="0"/>
    <x v="0"/>
    <x v="0"/>
    <x v="0"/>
    <x v="11"/>
    <x v="91"/>
    <x v="0"/>
    <x v="0"/>
    <s v="Tesseramento"/>
    <x v="1"/>
    <x v="4"/>
    <x v="0"/>
    <m/>
  </r>
  <r>
    <n v="131065"/>
    <x v="0"/>
    <x v="0"/>
    <x v="0"/>
    <x v="0"/>
    <x v="11"/>
    <x v="91"/>
    <x v="0"/>
    <x v="0"/>
    <s v="Tesseramento"/>
    <x v="1"/>
    <x v="4"/>
    <x v="0"/>
    <m/>
  </r>
  <r>
    <n v="131064"/>
    <x v="0"/>
    <x v="0"/>
    <x v="0"/>
    <x v="0"/>
    <x v="11"/>
    <x v="91"/>
    <x v="0"/>
    <x v="0"/>
    <s v="Tesseramento"/>
    <x v="1"/>
    <x v="0"/>
    <x v="0"/>
    <m/>
  </r>
  <r>
    <n v="189516"/>
    <x v="0"/>
    <x v="0"/>
    <x v="0"/>
    <x v="0"/>
    <x v="11"/>
    <x v="91"/>
    <x v="0"/>
    <x v="0"/>
    <s v="Tesseramento"/>
    <x v="1"/>
    <x v="3"/>
    <x v="0"/>
    <m/>
  </r>
  <r>
    <n v="178957"/>
    <x v="0"/>
    <x v="0"/>
    <x v="0"/>
    <x v="0"/>
    <x v="11"/>
    <x v="91"/>
    <x v="0"/>
    <x v="0"/>
    <s v="Tesseramento"/>
    <x v="1"/>
    <x v="1"/>
    <x v="0"/>
    <m/>
  </r>
  <r>
    <n v="108851"/>
    <x v="0"/>
    <x v="0"/>
    <x v="0"/>
    <x v="0"/>
    <x v="11"/>
    <x v="91"/>
    <x v="0"/>
    <x v="0"/>
    <s v="Tesseramento"/>
    <x v="1"/>
    <x v="3"/>
    <x v="0"/>
    <m/>
  </r>
  <r>
    <n v="169499"/>
    <x v="0"/>
    <x v="0"/>
    <x v="0"/>
    <x v="0"/>
    <x v="11"/>
    <x v="91"/>
    <x v="0"/>
    <x v="0"/>
    <s v="Tesseramento"/>
    <x v="1"/>
    <x v="4"/>
    <x v="0"/>
    <m/>
  </r>
  <r>
    <n v="196110"/>
    <x v="0"/>
    <x v="0"/>
    <x v="0"/>
    <x v="0"/>
    <x v="11"/>
    <x v="91"/>
    <x v="0"/>
    <x v="0"/>
    <s v="Tesseramento"/>
    <x v="1"/>
    <x v="4"/>
    <x v="0"/>
    <m/>
  </r>
  <r>
    <n v="160922"/>
    <x v="0"/>
    <x v="0"/>
    <x v="0"/>
    <x v="0"/>
    <x v="11"/>
    <x v="91"/>
    <x v="0"/>
    <x v="0"/>
    <s v="Tesseramento"/>
    <x v="1"/>
    <x v="0"/>
    <x v="0"/>
    <m/>
  </r>
  <r>
    <n v="178562"/>
    <x v="0"/>
    <x v="0"/>
    <x v="0"/>
    <x v="0"/>
    <x v="11"/>
    <x v="91"/>
    <x v="0"/>
    <x v="1"/>
    <s v="Tesseramento"/>
    <x v="1"/>
    <x v="0"/>
    <x v="0"/>
    <m/>
  </r>
  <r>
    <n v="202284"/>
    <x v="0"/>
    <x v="0"/>
    <x v="0"/>
    <x v="0"/>
    <x v="11"/>
    <x v="91"/>
    <x v="0"/>
    <x v="0"/>
    <s v="Tesseramento"/>
    <x v="1"/>
    <x v="0"/>
    <x v="0"/>
    <m/>
  </r>
  <r>
    <n v="141644"/>
    <x v="0"/>
    <x v="0"/>
    <x v="0"/>
    <x v="0"/>
    <x v="11"/>
    <x v="91"/>
    <x v="0"/>
    <x v="1"/>
    <s v="Tesseramento"/>
    <x v="1"/>
    <x v="0"/>
    <x v="0"/>
    <m/>
  </r>
  <r>
    <n v="205411"/>
    <x v="0"/>
    <x v="0"/>
    <x v="0"/>
    <x v="0"/>
    <x v="11"/>
    <x v="91"/>
    <x v="0"/>
    <x v="0"/>
    <s v="Tesseramento"/>
    <x v="1"/>
    <x v="0"/>
    <x v="0"/>
    <m/>
  </r>
  <r>
    <n v="157959"/>
    <x v="0"/>
    <x v="0"/>
    <x v="0"/>
    <x v="0"/>
    <x v="11"/>
    <x v="91"/>
    <x v="0"/>
    <x v="0"/>
    <s v="Tesseramento"/>
    <x v="1"/>
    <x v="3"/>
    <x v="0"/>
    <m/>
  </r>
  <r>
    <n v="84991"/>
    <x v="0"/>
    <x v="0"/>
    <x v="0"/>
    <x v="0"/>
    <x v="11"/>
    <x v="91"/>
    <x v="0"/>
    <x v="1"/>
    <s v="Tesseramento"/>
    <x v="1"/>
    <x v="4"/>
    <x v="0"/>
    <m/>
  </r>
  <r>
    <n v="171548"/>
    <x v="0"/>
    <x v="0"/>
    <x v="0"/>
    <x v="0"/>
    <x v="11"/>
    <x v="91"/>
    <x v="0"/>
    <x v="0"/>
    <s v="Tesseramento"/>
    <x v="1"/>
    <x v="3"/>
    <x v="0"/>
    <m/>
  </r>
  <r>
    <n v="108620"/>
    <x v="0"/>
    <x v="0"/>
    <x v="0"/>
    <x v="0"/>
    <x v="11"/>
    <x v="91"/>
    <x v="0"/>
    <x v="0"/>
    <s v="Tesseramento"/>
    <x v="1"/>
    <x v="4"/>
    <x v="0"/>
    <m/>
  </r>
  <r>
    <n v="131067"/>
    <x v="0"/>
    <x v="0"/>
    <x v="0"/>
    <x v="0"/>
    <x v="11"/>
    <x v="91"/>
    <x v="0"/>
    <x v="0"/>
    <s v="Tesseramento"/>
    <x v="1"/>
    <x v="0"/>
    <x v="0"/>
    <m/>
  </r>
  <r>
    <n v="134704"/>
    <x v="0"/>
    <x v="0"/>
    <x v="0"/>
    <x v="0"/>
    <x v="11"/>
    <x v="91"/>
    <x v="0"/>
    <x v="0"/>
    <s v="Tesseramento"/>
    <x v="1"/>
    <x v="0"/>
    <x v="0"/>
    <m/>
  </r>
  <r>
    <n v="123963"/>
    <x v="0"/>
    <x v="0"/>
    <x v="0"/>
    <x v="0"/>
    <x v="11"/>
    <x v="91"/>
    <x v="0"/>
    <x v="0"/>
    <s v="Tesseramento"/>
    <x v="1"/>
    <x v="3"/>
    <x v="0"/>
    <m/>
  </r>
  <r>
    <n v="207957"/>
    <x v="0"/>
    <x v="0"/>
    <x v="0"/>
    <x v="0"/>
    <x v="11"/>
    <x v="91"/>
    <x v="0"/>
    <x v="0"/>
    <s v="Tesseramento"/>
    <x v="1"/>
    <x v="3"/>
    <x v="0"/>
    <m/>
  </r>
  <r>
    <n v="67471"/>
    <x v="0"/>
    <x v="0"/>
    <x v="0"/>
    <x v="0"/>
    <x v="11"/>
    <x v="91"/>
    <x v="0"/>
    <x v="0"/>
    <s v="Tesseramento"/>
    <x v="1"/>
    <x v="3"/>
    <x v="0"/>
    <m/>
  </r>
  <r>
    <n v="172990"/>
    <x v="0"/>
    <x v="0"/>
    <x v="0"/>
    <x v="0"/>
    <x v="11"/>
    <x v="91"/>
    <x v="0"/>
    <x v="0"/>
    <s v="Tesseramento"/>
    <x v="1"/>
    <x v="4"/>
    <x v="0"/>
    <m/>
  </r>
  <r>
    <n v="6109"/>
    <x v="0"/>
    <x v="0"/>
    <x v="0"/>
    <x v="0"/>
    <x v="11"/>
    <x v="91"/>
    <x v="0"/>
    <x v="0"/>
    <s v="Tesseramento"/>
    <x v="1"/>
    <x v="3"/>
    <x v="0"/>
    <m/>
  </r>
  <r>
    <n v="159726"/>
    <x v="0"/>
    <x v="0"/>
    <x v="0"/>
    <x v="0"/>
    <x v="11"/>
    <x v="91"/>
    <x v="0"/>
    <x v="0"/>
    <s v="Tesseramento"/>
    <x v="1"/>
    <x v="0"/>
    <x v="0"/>
    <m/>
  </r>
  <r>
    <n v="215033"/>
    <x v="0"/>
    <x v="0"/>
    <x v="0"/>
    <x v="0"/>
    <x v="11"/>
    <x v="91"/>
    <x v="0"/>
    <x v="0"/>
    <s v="Tesseramento"/>
    <x v="1"/>
    <x v="3"/>
    <x v="0"/>
    <m/>
  </r>
  <r>
    <n v="139622"/>
    <x v="0"/>
    <x v="0"/>
    <x v="0"/>
    <x v="0"/>
    <x v="11"/>
    <x v="91"/>
    <x v="0"/>
    <x v="1"/>
    <s v="Tesseramento"/>
    <x v="1"/>
    <x v="0"/>
    <x v="0"/>
    <m/>
  </r>
  <r>
    <n v="68297"/>
    <x v="0"/>
    <x v="0"/>
    <x v="0"/>
    <x v="0"/>
    <x v="11"/>
    <x v="91"/>
    <x v="0"/>
    <x v="0"/>
    <s v="Tesseramento"/>
    <x v="1"/>
    <x v="3"/>
    <x v="0"/>
    <m/>
  </r>
  <r>
    <n v="139623"/>
    <x v="0"/>
    <x v="0"/>
    <x v="0"/>
    <x v="0"/>
    <x v="11"/>
    <x v="91"/>
    <x v="0"/>
    <x v="0"/>
    <s v="Tesseramento"/>
    <x v="1"/>
    <x v="3"/>
    <x v="0"/>
    <m/>
  </r>
  <r>
    <n v="231056"/>
    <x v="0"/>
    <x v="0"/>
    <x v="0"/>
    <x v="1"/>
    <x v="14"/>
    <x v="129"/>
    <x v="0"/>
    <x v="1"/>
    <s v="Tesseramento"/>
    <x v="1"/>
    <x v="0"/>
    <x v="0"/>
    <m/>
  </r>
  <r>
    <n v="37134"/>
    <x v="0"/>
    <x v="0"/>
    <x v="0"/>
    <x v="0"/>
    <x v="14"/>
    <x v="129"/>
    <x v="0"/>
    <x v="0"/>
    <s v="Tesseramento"/>
    <x v="1"/>
    <x v="4"/>
    <x v="0"/>
    <m/>
  </r>
  <r>
    <n v="109273"/>
    <x v="0"/>
    <x v="0"/>
    <x v="0"/>
    <x v="0"/>
    <x v="14"/>
    <x v="129"/>
    <x v="0"/>
    <x v="1"/>
    <s v="Tesseramento"/>
    <x v="1"/>
    <x v="3"/>
    <x v="0"/>
    <m/>
  </r>
  <r>
    <n v="37140"/>
    <x v="0"/>
    <x v="0"/>
    <x v="0"/>
    <x v="0"/>
    <x v="14"/>
    <x v="129"/>
    <x v="0"/>
    <x v="0"/>
    <s v="Tesseramento"/>
    <x v="1"/>
    <x v="3"/>
    <x v="0"/>
    <m/>
  </r>
  <r>
    <n v="228565"/>
    <x v="0"/>
    <x v="0"/>
    <x v="0"/>
    <x v="0"/>
    <x v="14"/>
    <x v="129"/>
    <x v="0"/>
    <x v="0"/>
    <s v="Tesseramento"/>
    <x v="1"/>
    <x v="1"/>
    <x v="0"/>
    <m/>
  </r>
  <r>
    <n v="143066"/>
    <x v="0"/>
    <x v="0"/>
    <x v="0"/>
    <x v="0"/>
    <x v="14"/>
    <x v="129"/>
    <x v="0"/>
    <x v="0"/>
    <s v="Tesseramento"/>
    <x v="1"/>
    <x v="4"/>
    <x v="0"/>
    <m/>
  </r>
  <r>
    <n v="37154"/>
    <x v="0"/>
    <x v="0"/>
    <x v="0"/>
    <x v="0"/>
    <x v="14"/>
    <x v="129"/>
    <x v="0"/>
    <x v="0"/>
    <s v="Tesseramento"/>
    <x v="1"/>
    <x v="3"/>
    <x v="0"/>
    <m/>
  </r>
  <r>
    <n v="213031"/>
    <x v="0"/>
    <x v="1"/>
    <x v="0"/>
    <x v="1"/>
    <x v="14"/>
    <x v="129"/>
    <x v="0"/>
    <x v="1"/>
    <s v="Tesseramento"/>
    <x v="1"/>
    <x v="0"/>
    <x v="0"/>
    <m/>
  </r>
  <r>
    <n v="90809"/>
    <x v="0"/>
    <x v="0"/>
    <x v="2"/>
    <x v="0"/>
    <x v="11"/>
    <x v="91"/>
    <x v="0"/>
    <x v="0"/>
    <s v="Tesseramento"/>
    <x v="1"/>
    <x v="4"/>
    <x v="0"/>
    <m/>
  </r>
  <r>
    <n v="176805"/>
    <x v="0"/>
    <x v="0"/>
    <x v="0"/>
    <x v="0"/>
    <x v="4"/>
    <x v="88"/>
    <x v="0"/>
    <x v="0"/>
    <s v="Tesseramento"/>
    <x v="1"/>
    <x v="0"/>
    <x v="0"/>
    <m/>
  </r>
  <r>
    <n v="227493"/>
    <x v="0"/>
    <x v="0"/>
    <x v="0"/>
    <x v="0"/>
    <x v="1"/>
    <x v="176"/>
    <x v="0"/>
    <x v="1"/>
    <s v="Tesseramento"/>
    <x v="1"/>
    <x v="0"/>
    <x v="0"/>
    <m/>
  </r>
  <r>
    <n v="95407"/>
    <x v="0"/>
    <x v="0"/>
    <x v="2"/>
    <x v="0"/>
    <x v="0"/>
    <x v="206"/>
    <x v="0"/>
    <x v="0"/>
    <s v="Tesseramento"/>
    <x v="1"/>
    <x v="3"/>
    <x v="0"/>
    <m/>
  </r>
  <r>
    <n v="216135"/>
    <x v="0"/>
    <x v="0"/>
    <x v="0"/>
    <x v="0"/>
    <x v="2"/>
    <x v="157"/>
    <x v="0"/>
    <x v="0"/>
    <s v="Tesseramento"/>
    <x v="1"/>
    <x v="0"/>
    <x v="0"/>
    <m/>
  </r>
  <r>
    <n v="230112"/>
    <x v="0"/>
    <x v="0"/>
    <x v="0"/>
    <x v="1"/>
    <x v="1"/>
    <x v="1"/>
    <x v="0"/>
    <x v="0"/>
    <s v="Tesseramento"/>
    <x v="0"/>
    <x v="0"/>
    <x v="0"/>
    <m/>
  </r>
  <r>
    <n v="179671"/>
    <x v="0"/>
    <x v="0"/>
    <x v="0"/>
    <x v="0"/>
    <x v="1"/>
    <x v="1"/>
    <x v="0"/>
    <x v="0"/>
    <s v="Tesseramento"/>
    <x v="0"/>
    <x v="0"/>
    <x v="0"/>
    <m/>
  </r>
  <r>
    <n v="219822"/>
    <x v="0"/>
    <x v="0"/>
    <x v="0"/>
    <x v="1"/>
    <x v="1"/>
    <x v="1"/>
    <x v="0"/>
    <x v="1"/>
    <s v="Tesseramento"/>
    <x v="0"/>
    <x v="0"/>
    <x v="0"/>
    <m/>
  </r>
  <r>
    <n v="219827"/>
    <x v="0"/>
    <x v="0"/>
    <x v="0"/>
    <x v="1"/>
    <x v="1"/>
    <x v="1"/>
    <x v="0"/>
    <x v="1"/>
    <s v="Tesseramento"/>
    <x v="0"/>
    <x v="4"/>
    <x v="0"/>
    <m/>
  </r>
  <r>
    <n v="195061"/>
    <x v="0"/>
    <x v="0"/>
    <x v="0"/>
    <x v="0"/>
    <x v="11"/>
    <x v="189"/>
    <x v="0"/>
    <x v="1"/>
    <s v="Tesseramento"/>
    <x v="1"/>
    <x v="0"/>
    <x v="0"/>
    <m/>
  </r>
  <r>
    <n v="145951"/>
    <x v="0"/>
    <x v="0"/>
    <x v="0"/>
    <x v="1"/>
    <x v="11"/>
    <x v="189"/>
    <x v="0"/>
    <x v="0"/>
    <s v="Tesseramento"/>
    <x v="1"/>
    <x v="3"/>
    <x v="0"/>
    <m/>
  </r>
  <r>
    <n v="32172"/>
    <x v="0"/>
    <x v="0"/>
    <x v="0"/>
    <x v="0"/>
    <x v="11"/>
    <x v="189"/>
    <x v="0"/>
    <x v="1"/>
    <s v="Tesseramento"/>
    <x v="1"/>
    <x v="4"/>
    <x v="0"/>
    <m/>
  </r>
  <r>
    <n v="127137"/>
    <x v="0"/>
    <x v="0"/>
    <x v="0"/>
    <x v="0"/>
    <x v="11"/>
    <x v="189"/>
    <x v="0"/>
    <x v="0"/>
    <s v="Tesseramento"/>
    <x v="1"/>
    <x v="4"/>
    <x v="0"/>
    <m/>
  </r>
  <r>
    <n v="213687"/>
    <x v="0"/>
    <x v="0"/>
    <x v="0"/>
    <x v="0"/>
    <x v="11"/>
    <x v="189"/>
    <x v="0"/>
    <x v="0"/>
    <s v="Tesseramento"/>
    <x v="1"/>
    <x v="3"/>
    <x v="0"/>
    <m/>
  </r>
  <r>
    <n v="29221"/>
    <x v="0"/>
    <x v="0"/>
    <x v="0"/>
    <x v="0"/>
    <x v="8"/>
    <x v="92"/>
    <x v="0"/>
    <x v="1"/>
    <s v="Tesseramento"/>
    <x v="1"/>
    <x v="0"/>
    <x v="0"/>
    <m/>
  </r>
  <r>
    <n v="143861"/>
    <x v="0"/>
    <x v="0"/>
    <x v="0"/>
    <x v="0"/>
    <x v="2"/>
    <x v="157"/>
    <x v="0"/>
    <x v="0"/>
    <s v="Tesseramento"/>
    <x v="1"/>
    <x v="4"/>
    <x v="0"/>
    <m/>
  </r>
  <r>
    <n v="233619"/>
    <x v="0"/>
    <x v="0"/>
    <x v="1"/>
    <x v="0"/>
    <x v="11"/>
    <x v="189"/>
    <x v="0"/>
    <x v="0"/>
    <s v="Tesseramento"/>
    <x v="1"/>
    <x v="3"/>
    <x v="0"/>
    <m/>
  </r>
  <r>
    <n v="233620"/>
    <x v="0"/>
    <x v="0"/>
    <x v="1"/>
    <x v="1"/>
    <x v="11"/>
    <x v="189"/>
    <x v="0"/>
    <x v="1"/>
    <s v="Tesseramento"/>
    <x v="1"/>
    <x v="3"/>
    <x v="0"/>
    <m/>
  </r>
  <r>
    <n v="65491"/>
    <x v="0"/>
    <x v="0"/>
    <x v="0"/>
    <x v="0"/>
    <x v="2"/>
    <x v="157"/>
    <x v="0"/>
    <x v="0"/>
    <s v="Tesseramento"/>
    <x v="1"/>
    <x v="1"/>
    <x v="0"/>
    <m/>
  </r>
  <r>
    <n v="14752"/>
    <x v="0"/>
    <x v="0"/>
    <x v="0"/>
    <x v="0"/>
    <x v="2"/>
    <x v="157"/>
    <x v="0"/>
    <x v="0"/>
    <s v="Tesseramento"/>
    <x v="1"/>
    <x v="3"/>
    <x v="0"/>
    <m/>
  </r>
  <r>
    <n v="14766"/>
    <x v="0"/>
    <x v="0"/>
    <x v="0"/>
    <x v="0"/>
    <x v="2"/>
    <x v="157"/>
    <x v="0"/>
    <x v="0"/>
    <s v="Tesseramento"/>
    <x v="1"/>
    <x v="0"/>
    <x v="0"/>
    <m/>
  </r>
  <r>
    <n v="36151"/>
    <x v="0"/>
    <x v="0"/>
    <x v="0"/>
    <x v="0"/>
    <x v="2"/>
    <x v="157"/>
    <x v="0"/>
    <x v="0"/>
    <s v="Tesseramento"/>
    <x v="1"/>
    <x v="0"/>
    <x v="0"/>
    <m/>
  </r>
  <r>
    <n v="14751"/>
    <x v="0"/>
    <x v="0"/>
    <x v="0"/>
    <x v="0"/>
    <x v="2"/>
    <x v="157"/>
    <x v="0"/>
    <x v="1"/>
    <s v="Tesseramento"/>
    <x v="1"/>
    <x v="3"/>
    <x v="0"/>
    <m/>
  </r>
  <r>
    <n v="127894"/>
    <x v="0"/>
    <x v="0"/>
    <x v="0"/>
    <x v="0"/>
    <x v="2"/>
    <x v="157"/>
    <x v="0"/>
    <x v="0"/>
    <s v="Tesseramento"/>
    <x v="1"/>
    <x v="0"/>
    <x v="0"/>
    <m/>
  </r>
  <r>
    <n v="14785"/>
    <x v="0"/>
    <x v="0"/>
    <x v="0"/>
    <x v="0"/>
    <x v="2"/>
    <x v="157"/>
    <x v="0"/>
    <x v="1"/>
    <s v="Tesseramento"/>
    <x v="1"/>
    <x v="3"/>
    <x v="0"/>
    <m/>
  </r>
  <r>
    <n v="203320"/>
    <x v="0"/>
    <x v="0"/>
    <x v="2"/>
    <x v="0"/>
    <x v="14"/>
    <x v="129"/>
    <x v="0"/>
    <x v="0"/>
    <s v="Tesseramento"/>
    <x v="1"/>
    <x v="4"/>
    <x v="0"/>
    <m/>
  </r>
  <r>
    <n v="70046"/>
    <x v="0"/>
    <x v="0"/>
    <x v="0"/>
    <x v="0"/>
    <x v="12"/>
    <x v="314"/>
    <x v="0"/>
    <x v="0"/>
    <s v="Tesseramento"/>
    <x v="0"/>
    <x v="4"/>
    <x v="0"/>
    <m/>
  </r>
  <r>
    <n v="233606"/>
    <x v="0"/>
    <x v="0"/>
    <x v="1"/>
    <x v="0"/>
    <x v="4"/>
    <x v="140"/>
    <x v="0"/>
    <x v="0"/>
    <s v="Tesseramento"/>
    <x v="0"/>
    <x v="3"/>
    <x v="0"/>
    <m/>
  </r>
  <r>
    <n v="19817"/>
    <x v="0"/>
    <x v="0"/>
    <x v="0"/>
    <x v="0"/>
    <x v="1"/>
    <x v="1"/>
    <x v="0"/>
    <x v="0"/>
    <s v="Tesseramento"/>
    <x v="0"/>
    <x v="4"/>
    <x v="0"/>
    <m/>
  </r>
  <r>
    <n v="163794"/>
    <x v="0"/>
    <x v="0"/>
    <x v="0"/>
    <x v="1"/>
    <x v="8"/>
    <x v="34"/>
    <x v="0"/>
    <x v="1"/>
    <s v="Tesseramento"/>
    <x v="1"/>
    <x v="3"/>
    <x v="0"/>
    <m/>
  </r>
  <r>
    <n v="130729"/>
    <x v="0"/>
    <x v="0"/>
    <x v="0"/>
    <x v="1"/>
    <x v="4"/>
    <x v="140"/>
    <x v="0"/>
    <x v="0"/>
    <s v="Tesseramento"/>
    <x v="0"/>
    <x v="0"/>
    <x v="0"/>
    <m/>
  </r>
  <r>
    <n v="168522"/>
    <x v="0"/>
    <x v="0"/>
    <x v="0"/>
    <x v="2"/>
    <x v="4"/>
    <x v="140"/>
    <x v="0"/>
    <x v="1"/>
    <s v="Tesseramento"/>
    <x v="0"/>
    <x v="0"/>
    <x v="0"/>
    <m/>
  </r>
  <r>
    <n v="165394"/>
    <x v="0"/>
    <x v="0"/>
    <x v="0"/>
    <x v="0"/>
    <x v="4"/>
    <x v="88"/>
    <x v="0"/>
    <x v="0"/>
    <s v="Tesseramento"/>
    <x v="1"/>
    <x v="4"/>
    <x v="0"/>
    <m/>
  </r>
  <r>
    <n v="228280"/>
    <x v="1"/>
    <x v="0"/>
    <x v="0"/>
    <x v="1"/>
    <x v="7"/>
    <x v="181"/>
    <x v="0"/>
    <x v="0"/>
    <s v="Tesseramento"/>
    <x v="1"/>
    <x v="5"/>
    <x v="0"/>
    <m/>
  </r>
  <r>
    <n v="228278"/>
    <x v="1"/>
    <x v="0"/>
    <x v="0"/>
    <x v="0"/>
    <x v="7"/>
    <x v="181"/>
    <x v="0"/>
    <x v="0"/>
    <s v="Tesseramento"/>
    <x v="1"/>
    <x v="5"/>
    <x v="0"/>
    <m/>
  </r>
  <r>
    <n v="228279"/>
    <x v="0"/>
    <x v="0"/>
    <x v="0"/>
    <x v="1"/>
    <x v="7"/>
    <x v="181"/>
    <x v="0"/>
    <x v="1"/>
    <s v="Tesseramento"/>
    <x v="1"/>
    <x v="0"/>
    <x v="0"/>
    <m/>
  </r>
  <r>
    <n v="5844"/>
    <x v="0"/>
    <x v="0"/>
    <x v="0"/>
    <x v="0"/>
    <x v="7"/>
    <x v="181"/>
    <x v="0"/>
    <x v="0"/>
    <s v="Tesseramento"/>
    <x v="1"/>
    <x v="4"/>
    <x v="0"/>
    <m/>
  </r>
  <r>
    <n v="233505"/>
    <x v="0"/>
    <x v="0"/>
    <x v="1"/>
    <x v="1"/>
    <x v="1"/>
    <x v="1"/>
    <x v="0"/>
    <x v="1"/>
    <s v="Tesseramento"/>
    <x v="0"/>
    <x v="0"/>
    <x v="0"/>
    <m/>
  </r>
  <r>
    <n v="28624"/>
    <x v="0"/>
    <x v="0"/>
    <x v="0"/>
    <x v="0"/>
    <x v="7"/>
    <x v="181"/>
    <x v="0"/>
    <x v="0"/>
    <s v="Tesseramento"/>
    <x v="1"/>
    <x v="1"/>
    <x v="0"/>
    <m/>
  </r>
  <r>
    <n v="44675"/>
    <x v="0"/>
    <x v="0"/>
    <x v="0"/>
    <x v="0"/>
    <x v="7"/>
    <x v="181"/>
    <x v="0"/>
    <x v="0"/>
    <s v="Tesseramento"/>
    <x v="1"/>
    <x v="4"/>
    <x v="0"/>
    <m/>
  </r>
  <r>
    <n v="86008"/>
    <x v="0"/>
    <x v="0"/>
    <x v="0"/>
    <x v="0"/>
    <x v="7"/>
    <x v="181"/>
    <x v="0"/>
    <x v="1"/>
    <s v="Tesseramento"/>
    <x v="1"/>
    <x v="1"/>
    <x v="0"/>
    <m/>
  </r>
  <r>
    <n v="28625"/>
    <x v="0"/>
    <x v="0"/>
    <x v="0"/>
    <x v="0"/>
    <x v="7"/>
    <x v="181"/>
    <x v="0"/>
    <x v="1"/>
    <s v="Tesseramento"/>
    <x v="1"/>
    <x v="4"/>
    <x v="0"/>
    <m/>
  </r>
  <r>
    <n v="24812"/>
    <x v="0"/>
    <x v="0"/>
    <x v="0"/>
    <x v="0"/>
    <x v="7"/>
    <x v="181"/>
    <x v="0"/>
    <x v="1"/>
    <s v="Tesseramento"/>
    <x v="1"/>
    <x v="4"/>
    <x v="0"/>
    <m/>
  </r>
  <r>
    <n v="24813"/>
    <x v="0"/>
    <x v="0"/>
    <x v="0"/>
    <x v="0"/>
    <x v="7"/>
    <x v="181"/>
    <x v="0"/>
    <x v="0"/>
    <s v="Tesseramento"/>
    <x v="1"/>
    <x v="4"/>
    <x v="0"/>
    <m/>
  </r>
  <r>
    <n v="55092"/>
    <x v="0"/>
    <x v="0"/>
    <x v="0"/>
    <x v="0"/>
    <x v="7"/>
    <x v="181"/>
    <x v="0"/>
    <x v="0"/>
    <s v="Tesseramento"/>
    <x v="1"/>
    <x v="4"/>
    <x v="0"/>
    <m/>
  </r>
  <r>
    <n v="192255"/>
    <x v="1"/>
    <x v="0"/>
    <x v="0"/>
    <x v="0"/>
    <x v="7"/>
    <x v="181"/>
    <x v="0"/>
    <x v="0"/>
    <s v="Tesseramento"/>
    <x v="1"/>
    <x v="5"/>
    <x v="0"/>
    <m/>
  </r>
  <r>
    <n v="234117"/>
    <x v="0"/>
    <x v="1"/>
    <x v="1"/>
    <x v="3"/>
    <x v="12"/>
    <x v="254"/>
    <x v="0"/>
    <x v="0"/>
    <s v="Tesseramento"/>
    <x v="0"/>
    <x v="3"/>
    <x v="0"/>
    <m/>
  </r>
  <r>
    <n v="197921"/>
    <x v="0"/>
    <x v="1"/>
    <x v="2"/>
    <x v="1"/>
    <x v="14"/>
    <x v="129"/>
    <x v="0"/>
    <x v="1"/>
    <s v="Tesseramento"/>
    <x v="1"/>
    <x v="0"/>
    <x v="0"/>
    <m/>
  </r>
  <r>
    <n v="205146"/>
    <x v="0"/>
    <x v="0"/>
    <x v="0"/>
    <x v="0"/>
    <x v="14"/>
    <x v="43"/>
    <x v="0"/>
    <x v="0"/>
    <s v="Tesseramento"/>
    <x v="1"/>
    <x v="0"/>
    <x v="0"/>
    <m/>
  </r>
  <r>
    <n v="149337"/>
    <x v="0"/>
    <x v="0"/>
    <x v="0"/>
    <x v="1"/>
    <x v="8"/>
    <x v="46"/>
    <x v="0"/>
    <x v="0"/>
    <s v="Tesseramento"/>
    <x v="0"/>
    <x v="4"/>
    <x v="0"/>
    <m/>
  </r>
  <r>
    <n v="45336"/>
    <x v="0"/>
    <x v="0"/>
    <x v="0"/>
    <x v="0"/>
    <x v="8"/>
    <x v="46"/>
    <x v="0"/>
    <x v="0"/>
    <s v="Tesseramento"/>
    <x v="0"/>
    <x v="1"/>
    <x v="0"/>
    <m/>
  </r>
  <r>
    <n v="233329"/>
    <x v="0"/>
    <x v="0"/>
    <x v="0"/>
    <x v="3"/>
    <x v="14"/>
    <x v="129"/>
    <x v="0"/>
    <x v="0"/>
    <s v="Tesseramento"/>
    <x v="1"/>
    <x v="4"/>
    <x v="0"/>
    <m/>
  </r>
  <r>
    <n v="232063"/>
    <x v="0"/>
    <x v="0"/>
    <x v="0"/>
    <x v="0"/>
    <x v="14"/>
    <x v="43"/>
    <x v="0"/>
    <x v="0"/>
    <s v="Tesseramento"/>
    <x v="1"/>
    <x v="1"/>
    <x v="0"/>
    <m/>
  </r>
  <r>
    <n v="119130"/>
    <x v="0"/>
    <x v="0"/>
    <x v="0"/>
    <x v="1"/>
    <x v="11"/>
    <x v="280"/>
    <x v="0"/>
    <x v="0"/>
    <s v="Tesseramento"/>
    <x v="0"/>
    <x v="3"/>
    <x v="0"/>
    <m/>
  </r>
  <r>
    <n v="209744"/>
    <x v="0"/>
    <x v="0"/>
    <x v="0"/>
    <x v="0"/>
    <x v="12"/>
    <x v="314"/>
    <x v="0"/>
    <x v="0"/>
    <s v="Tesseramento"/>
    <x v="0"/>
    <x v="0"/>
    <x v="0"/>
    <m/>
  </r>
  <r>
    <n v="209743"/>
    <x v="0"/>
    <x v="0"/>
    <x v="0"/>
    <x v="1"/>
    <x v="12"/>
    <x v="314"/>
    <x v="0"/>
    <x v="1"/>
    <s v="Tesseramento"/>
    <x v="0"/>
    <x v="0"/>
    <x v="0"/>
    <m/>
  </r>
  <r>
    <n v="162263"/>
    <x v="0"/>
    <x v="0"/>
    <x v="0"/>
    <x v="2"/>
    <x v="8"/>
    <x v="46"/>
    <x v="0"/>
    <x v="1"/>
    <s v="Tesseramento"/>
    <x v="0"/>
    <x v="3"/>
    <x v="0"/>
    <m/>
  </r>
  <r>
    <n v="121421"/>
    <x v="0"/>
    <x v="0"/>
    <x v="0"/>
    <x v="0"/>
    <x v="8"/>
    <x v="46"/>
    <x v="0"/>
    <x v="0"/>
    <s v="Tesseramento"/>
    <x v="0"/>
    <x v="3"/>
    <x v="0"/>
    <m/>
  </r>
  <r>
    <n v="198136"/>
    <x v="0"/>
    <x v="0"/>
    <x v="0"/>
    <x v="0"/>
    <x v="11"/>
    <x v="91"/>
    <x v="0"/>
    <x v="0"/>
    <s v="Tesseramento"/>
    <x v="1"/>
    <x v="0"/>
    <x v="0"/>
    <m/>
  </r>
  <r>
    <n v="152733"/>
    <x v="0"/>
    <x v="0"/>
    <x v="0"/>
    <x v="0"/>
    <x v="11"/>
    <x v="91"/>
    <x v="0"/>
    <x v="1"/>
    <s v="Tesseramento"/>
    <x v="1"/>
    <x v="0"/>
    <x v="0"/>
    <m/>
  </r>
  <r>
    <n v="53562"/>
    <x v="0"/>
    <x v="0"/>
    <x v="0"/>
    <x v="4"/>
    <x v="11"/>
    <x v="91"/>
    <x v="0"/>
    <x v="0"/>
    <s v="Tesseramento"/>
    <x v="1"/>
    <x v="3"/>
    <x v="0"/>
    <m/>
  </r>
  <r>
    <n v="132347"/>
    <x v="0"/>
    <x v="0"/>
    <x v="0"/>
    <x v="0"/>
    <x v="11"/>
    <x v="91"/>
    <x v="0"/>
    <x v="0"/>
    <s v="Tesseramento"/>
    <x v="1"/>
    <x v="0"/>
    <x v="0"/>
    <m/>
  </r>
  <r>
    <n v="199675"/>
    <x v="0"/>
    <x v="0"/>
    <x v="0"/>
    <x v="0"/>
    <x v="11"/>
    <x v="91"/>
    <x v="0"/>
    <x v="0"/>
    <s v="Tesseramento"/>
    <x v="1"/>
    <x v="0"/>
    <x v="0"/>
    <m/>
  </r>
  <r>
    <n v="53580"/>
    <x v="0"/>
    <x v="0"/>
    <x v="0"/>
    <x v="0"/>
    <x v="11"/>
    <x v="91"/>
    <x v="0"/>
    <x v="0"/>
    <s v="Tesseramento"/>
    <x v="1"/>
    <x v="0"/>
    <x v="0"/>
    <m/>
  </r>
  <r>
    <n v="233498"/>
    <x v="0"/>
    <x v="0"/>
    <x v="1"/>
    <x v="1"/>
    <x v="1"/>
    <x v="1"/>
    <x v="0"/>
    <x v="1"/>
    <s v="Tesseramento"/>
    <x v="0"/>
    <x v="0"/>
    <x v="0"/>
    <m/>
  </r>
  <r>
    <n v="234700"/>
    <x v="0"/>
    <x v="0"/>
    <x v="1"/>
    <x v="1"/>
    <x v="11"/>
    <x v="91"/>
    <x v="0"/>
    <x v="0"/>
    <s v="Tesseramento"/>
    <x v="1"/>
    <x v="1"/>
    <x v="0"/>
    <m/>
  </r>
  <r>
    <n v="131070"/>
    <x v="0"/>
    <x v="1"/>
    <x v="0"/>
    <x v="1"/>
    <x v="11"/>
    <x v="91"/>
    <x v="0"/>
    <x v="1"/>
    <s v="Tesseramento"/>
    <x v="1"/>
    <x v="0"/>
    <x v="0"/>
    <m/>
  </r>
  <r>
    <n v="234701"/>
    <x v="0"/>
    <x v="0"/>
    <x v="1"/>
    <x v="1"/>
    <x v="11"/>
    <x v="91"/>
    <x v="0"/>
    <x v="1"/>
    <s v="Tesseramento"/>
    <x v="1"/>
    <x v="1"/>
    <x v="0"/>
    <m/>
  </r>
  <r>
    <n v="231872"/>
    <x v="0"/>
    <x v="1"/>
    <x v="0"/>
    <x v="1"/>
    <x v="11"/>
    <x v="91"/>
    <x v="0"/>
    <x v="0"/>
    <s v="Tesseramento"/>
    <x v="1"/>
    <x v="1"/>
    <x v="0"/>
    <m/>
  </r>
  <r>
    <n v="232365"/>
    <x v="0"/>
    <x v="0"/>
    <x v="0"/>
    <x v="0"/>
    <x v="11"/>
    <x v="91"/>
    <x v="0"/>
    <x v="0"/>
    <s v="Tesseramento"/>
    <x v="1"/>
    <x v="0"/>
    <x v="0"/>
    <m/>
  </r>
  <r>
    <n v="220073"/>
    <x v="0"/>
    <x v="0"/>
    <x v="0"/>
    <x v="0"/>
    <x v="11"/>
    <x v="91"/>
    <x v="0"/>
    <x v="0"/>
    <s v="Tesseramento"/>
    <x v="1"/>
    <x v="1"/>
    <x v="0"/>
    <m/>
  </r>
  <r>
    <n v="61528"/>
    <x v="0"/>
    <x v="0"/>
    <x v="0"/>
    <x v="0"/>
    <x v="2"/>
    <x v="157"/>
    <x v="0"/>
    <x v="0"/>
    <s v="Tesseramento"/>
    <x v="1"/>
    <x v="0"/>
    <x v="0"/>
    <m/>
  </r>
  <r>
    <n v="228795"/>
    <x v="0"/>
    <x v="0"/>
    <x v="0"/>
    <x v="0"/>
    <x v="2"/>
    <x v="157"/>
    <x v="0"/>
    <x v="0"/>
    <s v="Tesseramento"/>
    <x v="1"/>
    <x v="0"/>
    <x v="0"/>
    <m/>
  </r>
  <r>
    <n v="165823"/>
    <x v="0"/>
    <x v="0"/>
    <x v="0"/>
    <x v="0"/>
    <x v="2"/>
    <x v="157"/>
    <x v="0"/>
    <x v="0"/>
    <s v="Tesseramento"/>
    <x v="1"/>
    <x v="1"/>
    <x v="0"/>
    <m/>
  </r>
  <r>
    <n v="232813"/>
    <x v="0"/>
    <x v="0"/>
    <x v="0"/>
    <x v="1"/>
    <x v="11"/>
    <x v="91"/>
    <x v="0"/>
    <x v="1"/>
    <s v="Tesseramento"/>
    <x v="1"/>
    <x v="0"/>
    <x v="0"/>
    <m/>
  </r>
  <r>
    <n v="204860"/>
    <x v="0"/>
    <x v="0"/>
    <x v="0"/>
    <x v="0"/>
    <x v="1"/>
    <x v="20"/>
    <x v="0"/>
    <x v="0"/>
    <s v="Tesseramento"/>
    <x v="0"/>
    <x v="0"/>
    <x v="0"/>
    <m/>
  </r>
  <r>
    <n v="108858"/>
    <x v="0"/>
    <x v="0"/>
    <x v="0"/>
    <x v="0"/>
    <x v="11"/>
    <x v="91"/>
    <x v="0"/>
    <x v="0"/>
    <s v="Tesseramento"/>
    <x v="1"/>
    <x v="0"/>
    <x v="0"/>
    <m/>
  </r>
  <r>
    <n v="233598"/>
    <x v="0"/>
    <x v="0"/>
    <x v="1"/>
    <x v="1"/>
    <x v="16"/>
    <x v="263"/>
    <x v="0"/>
    <x v="1"/>
    <s v="Tesseramento"/>
    <x v="1"/>
    <x v="4"/>
    <x v="0"/>
    <m/>
  </r>
  <r>
    <n v="100437"/>
    <x v="0"/>
    <x v="0"/>
    <x v="0"/>
    <x v="0"/>
    <x v="2"/>
    <x v="157"/>
    <x v="0"/>
    <x v="0"/>
    <s v="Tesseramento"/>
    <x v="1"/>
    <x v="0"/>
    <x v="0"/>
    <m/>
  </r>
  <r>
    <n v="99528"/>
    <x v="0"/>
    <x v="0"/>
    <x v="0"/>
    <x v="0"/>
    <x v="11"/>
    <x v="91"/>
    <x v="0"/>
    <x v="0"/>
    <s v="Tesseramento"/>
    <x v="1"/>
    <x v="0"/>
    <x v="0"/>
    <m/>
  </r>
  <r>
    <n v="227797"/>
    <x v="0"/>
    <x v="0"/>
    <x v="0"/>
    <x v="1"/>
    <x v="11"/>
    <x v="91"/>
    <x v="0"/>
    <x v="0"/>
    <s v="Tesseramento"/>
    <x v="1"/>
    <x v="3"/>
    <x v="0"/>
    <m/>
  </r>
  <r>
    <n v="99537"/>
    <x v="0"/>
    <x v="0"/>
    <x v="0"/>
    <x v="0"/>
    <x v="11"/>
    <x v="91"/>
    <x v="0"/>
    <x v="0"/>
    <s v="Tesseramento"/>
    <x v="1"/>
    <x v="0"/>
    <x v="0"/>
    <m/>
  </r>
  <r>
    <n v="227801"/>
    <x v="0"/>
    <x v="0"/>
    <x v="0"/>
    <x v="0"/>
    <x v="11"/>
    <x v="91"/>
    <x v="0"/>
    <x v="0"/>
    <s v="Tesseramento"/>
    <x v="1"/>
    <x v="0"/>
    <x v="0"/>
    <m/>
  </r>
  <r>
    <n v="56091"/>
    <x v="0"/>
    <x v="0"/>
    <x v="0"/>
    <x v="0"/>
    <x v="11"/>
    <x v="91"/>
    <x v="0"/>
    <x v="0"/>
    <s v="Tesseramento"/>
    <x v="1"/>
    <x v="0"/>
    <x v="0"/>
    <m/>
  </r>
  <r>
    <n v="149229"/>
    <x v="0"/>
    <x v="0"/>
    <x v="0"/>
    <x v="0"/>
    <x v="8"/>
    <x v="46"/>
    <x v="0"/>
    <x v="0"/>
    <s v="Tesseramento"/>
    <x v="0"/>
    <x v="3"/>
    <x v="0"/>
    <m/>
  </r>
  <r>
    <n v="231677"/>
    <x v="0"/>
    <x v="0"/>
    <x v="0"/>
    <x v="1"/>
    <x v="8"/>
    <x v="46"/>
    <x v="0"/>
    <x v="1"/>
    <s v="Tesseramento"/>
    <x v="0"/>
    <x v="4"/>
    <x v="0"/>
    <m/>
  </r>
  <r>
    <n v="87120"/>
    <x v="0"/>
    <x v="0"/>
    <x v="0"/>
    <x v="0"/>
    <x v="14"/>
    <x v="43"/>
    <x v="0"/>
    <x v="0"/>
    <s v="Tesseramento"/>
    <x v="1"/>
    <x v="0"/>
    <x v="0"/>
    <m/>
  </r>
  <r>
    <n v="155007"/>
    <x v="1"/>
    <x v="0"/>
    <x v="0"/>
    <x v="0"/>
    <x v="7"/>
    <x v="181"/>
    <x v="0"/>
    <x v="0"/>
    <s v="Tesseramento"/>
    <x v="1"/>
    <x v="7"/>
    <x v="0"/>
    <m/>
  </r>
  <r>
    <n v="140369"/>
    <x v="1"/>
    <x v="0"/>
    <x v="0"/>
    <x v="0"/>
    <x v="1"/>
    <x v="138"/>
    <x v="0"/>
    <x v="0"/>
    <s v="Tesseramento"/>
    <x v="1"/>
    <x v="6"/>
    <x v="0"/>
    <s v="B"/>
  </r>
  <r>
    <n v="180848"/>
    <x v="1"/>
    <x v="0"/>
    <x v="0"/>
    <x v="0"/>
    <x v="1"/>
    <x v="138"/>
    <x v="0"/>
    <x v="0"/>
    <s v="Tesseramento"/>
    <x v="1"/>
    <x v="6"/>
    <x v="0"/>
    <s v="BG"/>
  </r>
  <r>
    <n v="152740"/>
    <x v="1"/>
    <x v="0"/>
    <x v="0"/>
    <x v="0"/>
    <x v="1"/>
    <x v="138"/>
    <x v="0"/>
    <x v="0"/>
    <s v="Tesseramento"/>
    <x v="1"/>
    <x v="6"/>
    <x v="0"/>
    <s v="B"/>
  </r>
  <r>
    <n v="225448"/>
    <x v="1"/>
    <x v="0"/>
    <x v="0"/>
    <x v="2"/>
    <x v="1"/>
    <x v="138"/>
    <x v="0"/>
    <x v="1"/>
    <s v="Tesseramento"/>
    <x v="1"/>
    <x v="5"/>
    <x v="0"/>
    <m/>
  </r>
  <r>
    <n v="225429"/>
    <x v="1"/>
    <x v="0"/>
    <x v="0"/>
    <x v="0"/>
    <x v="1"/>
    <x v="138"/>
    <x v="0"/>
    <x v="0"/>
    <s v="Tesseramento"/>
    <x v="1"/>
    <x v="7"/>
    <x v="0"/>
    <s v="B"/>
  </r>
  <r>
    <n v="229340"/>
    <x v="1"/>
    <x v="0"/>
    <x v="0"/>
    <x v="2"/>
    <x v="1"/>
    <x v="138"/>
    <x v="0"/>
    <x v="1"/>
    <s v="Tesseramento"/>
    <x v="1"/>
    <x v="5"/>
    <x v="0"/>
    <m/>
  </r>
  <r>
    <n v="143521"/>
    <x v="1"/>
    <x v="0"/>
    <x v="0"/>
    <x v="0"/>
    <x v="1"/>
    <x v="138"/>
    <x v="0"/>
    <x v="1"/>
    <s v="Tesseramento"/>
    <x v="1"/>
    <x v="6"/>
    <x v="0"/>
    <m/>
  </r>
  <r>
    <n v="225507"/>
    <x v="1"/>
    <x v="0"/>
    <x v="0"/>
    <x v="3"/>
    <x v="1"/>
    <x v="138"/>
    <x v="0"/>
    <x v="0"/>
    <s v="Tesseramento"/>
    <x v="1"/>
    <x v="5"/>
    <x v="0"/>
    <m/>
  </r>
  <r>
    <n v="220147"/>
    <x v="1"/>
    <x v="0"/>
    <x v="0"/>
    <x v="1"/>
    <x v="1"/>
    <x v="138"/>
    <x v="0"/>
    <x v="1"/>
    <s v="Tesseramento"/>
    <x v="1"/>
    <x v="7"/>
    <x v="0"/>
    <m/>
  </r>
  <r>
    <n v="215990"/>
    <x v="1"/>
    <x v="0"/>
    <x v="0"/>
    <x v="1"/>
    <x v="1"/>
    <x v="138"/>
    <x v="0"/>
    <x v="1"/>
    <s v="Tesseramento"/>
    <x v="1"/>
    <x v="5"/>
    <x v="0"/>
    <m/>
  </r>
  <r>
    <n v="214997"/>
    <x v="1"/>
    <x v="0"/>
    <x v="0"/>
    <x v="0"/>
    <x v="1"/>
    <x v="138"/>
    <x v="0"/>
    <x v="1"/>
    <s v="Tesseramento"/>
    <x v="1"/>
    <x v="5"/>
    <x v="0"/>
    <s v="B"/>
  </r>
  <r>
    <n v="179047"/>
    <x v="1"/>
    <x v="0"/>
    <x v="0"/>
    <x v="0"/>
    <x v="1"/>
    <x v="138"/>
    <x v="0"/>
    <x v="0"/>
    <s v="Tesseramento"/>
    <x v="1"/>
    <x v="5"/>
    <x v="0"/>
    <s v="B"/>
  </r>
  <r>
    <n v="178938"/>
    <x v="1"/>
    <x v="0"/>
    <x v="0"/>
    <x v="0"/>
    <x v="1"/>
    <x v="138"/>
    <x v="0"/>
    <x v="0"/>
    <s v="Tesseramento"/>
    <x v="1"/>
    <x v="7"/>
    <x v="0"/>
    <s v="B"/>
  </r>
  <r>
    <n v="233404"/>
    <x v="1"/>
    <x v="0"/>
    <x v="0"/>
    <x v="0"/>
    <x v="1"/>
    <x v="138"/>
    <x v="0"/>
    <x v="0"/>
    <s v="Tesseramento"/>
    <x v="1"/>
    <x v="7"/>
    <x v="0"/>
    <m/>
  </r>
  <r>
    <n v="165015"/>
    <x v="1"/>
    <x v="0"/>
    <x v="0"/>
    <x v="0"/>
    <x v="1"/>
    <x v="138"/>
    <x v="0"/>
    <x v="1"/>
    <s v="Tesseramento"/>
    <x v="1"/>
    <x v="6"/>
    <x v="0"/>
    <m/>
  </r>
  <r>
    <n v="224996"/>
    <x v="1"/>
    <x v="0"/>
    <x v="0"/>
    <x v="2"/>
    <x v="1"/>
    <x v="138"/>
    <x v="0"/>
    <x v="1"/>
    <s v="Tesseramento"/>
    <x v="1"/>
    <x v="5"/>
    <x v="0"/>
    <m/>
  </r>
  <r>
    <n v="225576"/>
    <x v="1"/>
    <x v="0"/>
    <x v="0"/>
    <x v="0"/>
    <x v="1"/>
    <x v="138"/>
    <x v="0"/>
    <x v="0"/>
    <s v="Tesseramento"/>
    <x v="1"/>
    <x v="6"/>
    <x v="0"/>
    <m/>
  </r>
  <r>
    <n v="190102"/>
    <x v="1"/>
    <x v="0"/>
    <x v="0"/>
    <x v="0"/>
    <x v="1"/>
    <x v="138"/>
    <x v="0"/>
    <x v="0"/>
    <s v="Tesseramento"/>
    <x v="1"/>
    <x v="5"/>
    <x v="0"/>
    <s v="B"/>
  </r>
  <r>
    <n v="147180"/>
    <x v="1"/>
    <x v="0"/>
    <x v="0"/>
    <x v="0"/>
    <x v="1"/>
    <x v="138"/>
    <x v="0"/>
    <x v="0"/>
    <s v="Tesseramento"/>
    <x v="1"/>
    <x v="6"/>
    <x v="0"/>
    <s v="B"/>
  </r>
  <r>
    <n v="179723"/>
    <x v="1"/>
    <x v="0"/>
    <x v="0"/>
    <x v="0"/>
    <x v="1"/>
    <x v="138"/>
    <x v="0"/>
    <x v="0"/>
    <s v="Tesseramento"/>
    <x v="1"/>
    <x v="2"/>
    <x v="0"/>
    <m/>
  </r>
  <r>
    <n v="204841"/>
    <x v="1"/>
    <x v="0"/>
    <x v="0"/>
    <x v="0"/>
    <x v="1"/>
    <x v="138"/>
    <x v="0"/>
    <x v="0"/>
    <s v="Tesseramento"/>
    <x v="1"/>
    <x v="7"/>
    <x v="0"/>
    <m/>
  </r>
  <r>
    <n v="233408"/>
    <x v="1"/>
    <x v="0"/>
    <x v="0"/>
    <x v="0"/>
    <x v="1"/>
    <x v="138"/>
    <x v="0"/>
    <x v="0"/>
    <s v="Tesseramento"/>
    <x v="1"/>
    <x v="7"/>
    <x v="0"/>
    <m/>
  </r>
  <r>
    <n v="214212"/>
    <x v="1"/>
    <x v="0"/>
    <x v="0"/>
    <x v="0"/>
    <x v="1"/>
    <x v="138"/>
    <x v="0"/>
    <x v="0"/>
    <s v="Tesseramento"/>
    <x v="1"/>
    <x v="2"/>
    <x v="0"/>
    <m/>
  </r>
  <r>
    <n v="203267"/>
    <x v="1"/>
    <x v="0"/>
    <x v="0"/>
    <x v="1"/>
    <x v="1"/>
    <x v="138"/>
    <x v="0"/>
    <x v="0"/>
    <s v="Tesseramento"/>
    <x v="1"/>
    <x v="5"/>
    <x v="0"/>
    <m/>
  </r>
  <r>
    <n v="220011"/>
    <x v="1"/>
    <x v="0"/>
    <x v="0"/>
    <x v="0"/>
    <x v="1"/>
    <x v="138"/>
    <x v="0"/>
    <x v="0"/>
    <s v="Tesseramento"/>
    <x v="1"/>
    <x v="5"/>
    <x v="0"/>
    <s v="B"/>
  </r>
  <r>
    <n v="166541"/>
    <x v="1"/>
    <x v="0"/>
    <x v="0"/>
    <x v="0"/>
    <x v="1"/>
    <x v="138"/>
    <x v="0"/>
    <x v="0"/>
    <s v="Tesseramento"/>
    <x v="1"/>
    <x v="6"/>
    <x v="0"/>
    <s v="BG"/>
  </r>
  <r>
    <n v="215551"/>
    <x v="1"/>
    <x v="0"/>
    <x v="0"/>
    <x v="1"/>
    <x v="1"/>
    <x v="138"/>
    <x v="0"/>
    <x v="0"/>
    <s v="Tesseramento"/>
    <x v="1"/>
    <x v="5"/>
    <x v="0"/>
    <m/>
  </r>
  <r>
    <n v="141875"/>
    <x v="1"/>
    <x v="0"/>
    <x v="0"/>
    <x v="0"/>
    <x v="1"/>
    <x v="138"/>
    <x v="0"/>
    <x v="0"/>
    <s v="Tesseramento"/>
    <x v="1"/>
    <x v="2"/>
    <x v="0"/>
    <m/>
  </r>
  <r>
    <n v="178681"/>
    <x v="1"/>
    <x v="0"/>
    <x v="0"/>
    <x v="1"/>
    <x v="1"/>
    <x v="138"/>
    <x v="0"/>
    <x v="0"/>
    <s v="Tesseramento"/>
    <x v="1"/>
    <x v="7"/>
    <x v="0"/>
    <m/>
  </r>
  <r>
    <n v="181997"/>
    <x v="1"/>
    <x v="0"/>
    <x v="0"/>
    <x v="1"/>
    <x v="1"/>
    <x v="138"/>
    <x v="0"/>
    <x v="1"/>
    <s v="Tesseramento"/>
    <x v="1"/>
    <x v="7"/>
    <x v="0"/>
    <m/>
  </r>
  <r>
    <n v="173207"/>
    <x v="1"/>
    <x v="0"/>
    <x v="0"/>
    <x v="1"/>
    <x v="1"/>
    <x v="138"/>
    <x v="0"/>
    <x v="1"/>
    <s v="Tesseramento"/>
    <x v="1"/>
    <x v="6"/>
    <x v="0"/>
    <m/>
  </r>
  <r>
    <n v="201185"/>
    <x v="1"/>
    <x v="0"/>
    <x v="0"/>
    <x v="1"/>
    <x v="1"/>
    <x v="138"/>
    <x v="0"/>
    <x v="0"/>
    <s v="Tesseramento"/>
    <x v="1"/>
    <x v="7"/>
    <x v="0"/>
    <m/>
  </r>
  <r>
    <n v="201184"/>
    <x v="1"/>
    <x v="0"/>
    <x v="0"/>
    <x v="1"/>
    <x v="1"/>
    <x v="138"/>
    <x v="0"/>
    <x v="1"/>
    <s v="Tesseramento"/>
    <x v="1"/>
    <x v="5"/>
    <x v="0"/>
    <m/>
  </r>
  <r>
    <n v="201183"/>
    <x v="1"/>
    <x v="0"/>
    <x v="0"/>
    <x v="0"/>
    <x v="1"/>
    <x v="138"/>
    <x v="0"/>
    <x v="0"/>
    <s v="Tesseramento"/>
    <x v="1"/>
    <x v="6"/>
    <x v="0"/>
    <m/>
  </r>
  <r>
    <n v="228237"/>
    <x v="0"/>
    <x v="0"/>
    <x v="0"/>
    <x v="0"/>
    <x v="11"/>
    <x v="102"/>
    <x v="0"/>
    <x v="0"/>
    <s v="Tesseramento"/>
    <x v="1"/>
    <x v="0"/>
    <x v="0"/>
    <m/>
  </r>
  <r>
    <n v="228239"/>
    <x v="0"/>
    <x v="0"/>
    <x v="0"/>
    <x v="1"/>
    <x v="11"/>
    <x v="102"/>
    <x v="0"/>
    <x v="0"/>
    <s v="Tesseramento"/>
    <x v="1"/>
    <x v="0"/>
    <x v="0"/>
    <m/>
  </r>
  <r>
    <n v="19490"/>
    <x v="0"/>
    <x v="0"/>
    <x v="0"/>
    <x v="0"/>
    <x v="11"/>
    <x v="102"/>
    <x v="0"/>
    <x v="0"/>
    <s v="Tesseramento"/>
    <x v="1"/>
    <x v="3"/>
    <x v="0"/>
    <m/>
  </r>
  <r>
    <n v="178873"/>
    <x v="0"/>
    <x v="0"/>
    <x v="0"/>
    <x v="0"/>
    <x v="11"/>
    <x v="102"/>
    <x v="0"/>
    <x v="1"/>
    <s v="Tesseramento"/>
    <x v="1"/>
    <x v="3"/>
    <x v="0"/>
    <m/>
  </r>
  <r>
    <n v="179788"/>
    <x v="0"/>
    <x v="0"/>
    <x v="0"/>
    <x v="0"/>
    <x v="4"/>
    <x v="88"/>
    <x v="0"/>
    <x v="0"/>
    <s v="Tesseramento"/>
    <x v="1"/>
    <x v="4"/>
    <x v="0"/>
    <m/>
  </r>
  <r>
    <n v="66720"/>
    <x v="0"/>
    <x v="0"/>
    <x v="0"/>
    <x v="0"/>
    <x v="11"/>
    <x v="102"/>
    <x v="0"/>
    <x v="0"/>
    <s v="Tesseramento"/>
    <x v="1"/>
    <x v="0"/>
    <x v="0"/>
    <m/>
  </r>
  <r>
    <n v="203096"/>
    <x v="0"/>
    <x v="0"/>
    <x v="0"/>
    <x v="0"/>
    <x v="14"/>
    <x v="43"/>
    <x v="0"/>
    <x v="0"/>
    <s v="Tesseramento"/>
    <x v="1"/>
    <x v="1"/>
    <x v="0"/>
    <m/>
  </r>
  <r>
    <n v="234095"/>
    <x v="0"/>
    <x v="0"/>
    <x v="1"/>
    <x v="1"/>
    <x v="11"/>
    <x v="102"/>
    <x v="0"/>
    <x v="0"/>
    <s v="Tesseramento"/>
    <x v="1"/>
    <x v="0"/>
    <x v="0"/>
    <m/>
  </r>
  <r>
    <n v="234094"/>
    <x v="0"/>
    <x v="0"/>
    <x v="1"/>
    <x v="2"/>
    <x v="11"/>
    <x v="102"/>
    <x v="0"/>
    <x v="0"/>
    <s v="Tesseramento"/>
    <x v="1"/>
    <x v="0"/>
    <x v="0"/>
    <m/>
  </r>
  <r>
    <n v="225074"/>
    <x v="1"/>
    <x v="0"/>
    <x v="0"/>
    <x v="2"/>
    <x v="8"/>
    <x v="34"/>
    <x v="0"/>
    <x v="0"/>
    <s v="Tesseramento"/>
    <x v="1"/>
    <x v="5"/>
    <x v="0"/>
    <m/>
  </r>
  <r>
    <n v="80889"/>
    <x v="0"/>
    <x v="0"/>
    <x v="0"/>
    <x v="0"/>
    <x v="8"/>
    <x v="34"/>
    <x v="0"/>
    <x v="0"/>
    <s v="Tesseramento"/>
    <x v="1"/>
    <x v="0"/>
    <x v="0"/>
    <m/>
  </r>
  <r>
    <n v="189834"/>
    <x v="0"/>
    <x v="0"/>
    <x v="0"/>
    <x v="1"/>
    <x v="8"/>
    <x v="46"/>
    <x v="0"/>
    <x v="1"/>
    <s v="Tesseramento"/>
    <x v="0"/>
    <x v="0"/>
    <x v="0"/>
    <m/>
  </r>
  <r>
    <n v="212997"/>
    <x v="1"/>
    <x v="0"/>
    <x v="0"/>
    <x v="0"/>
    <x v="1"/>
    <x v="20"/>
    <x v="0"/>
    <x v="0"/>
    <s v="Tesseramento"/>
    <x v="0"/>
    <x v="7"/>
    <x v="0"/>
    <m/>
  </r>
  <r>
    <n v="205604"/>
    <x v="0"/>
    <x v="0"/>
    <x v="0"/>
    <x v="0"/>
    <x v="1"/>
    <x v="20"/>
    <x v="0"/>
    <x v="0"/>
    <s v="Tesseramento"/>
    <x v="0"/>
    <x v="3"/>
    <x v="0"/>
    <m/>
  </r>
  <r>
    <n v="36909"/>
    <x v="0"/>
    <x v="0"/>
    <x v="0"/>
    <x v="0"/>
    <x v="1"/>
    <x v="20"/>
    <x v="0"/>
    <x v="0"/>
    <s v="Tesseramento"/>
    <x v="0"/>
    <x v="4"/>
    <x v="0"/>
    <m/>
  </r>
  <r>
    <n v="185241"/>
    <x v="0"/>
    <x v="0"/>
    <x v="0"/>
    <x v="0"/>
    <x v="8"/>
    <x v="46"/>
    <x v="0"/>
    <x v="0"/>
    <s v="Tesseramento"/>
    <x v="0"/>
    <x v="0"/>
    <x v="0"/>
    <m/>
  </r>
  <r>
    <n v="101090"/>
    <x v="0"/>
    <x v="0"/>
    <x v="0"/>
    <x v="0"/>
    <x v="8"/>
    <x v="46"/>
    <x v="0"/>
    <x v="0"/>
    <s v="Tesseramento"/>
    <x v="0"/>
    <x v="0"/>
    <x v="0"/>
    <m/>
  </r>
  <r>
    <n v="215881"/>
    <x v="0"/>
    <x v="0"/>
    <x v="0"/>
    <x v="0"/>
    <x v="4"/>
    <x v="149"/>
    <x v="0"/>
    <x v="0"/>
    <s v="Tesseramento"/>
    <x v="1"/>
    <x v="0"/>
    <x v="0"/>
    <m/>
  </r>
  <r>
    <n v="89494"/>
    <x v="0"/>
    <x v="0"/>
    <x v="0"/>
    <x v="0"/>
    <x v="4"/>
    <x v="149"/>
    <x v="0"/>
    <x v="0"/>
    <s v="Tesseramento"/>
    <x v="1"/>
    <x v="3"/>
    <x v="0"/>
    <m/>
  </r>
  <r>
    <n v="203479"/>
    <x v="0"/>
    <x v="0"/>
    <x v="2"/>
    <x v="0"/>
    <x v="1"/>
    <x v="1"/>
    <x v="0"/>
    <x v="0"/>
    <s v="Tesseramento"/>
    <x v="0"/>
    <x v="0"/>
    <x v="0"/>
    <m/>
  </r>
  <r>
    <n v="4846"/>
    <x v="0"/>
    <x v="0"/>
    <x v="0"/>
    <x v="1"/>
    <x v="4"/>
    <x v="149"/>
    <x v="0"/>
    <x v="0"/>
    <s v="Tesseramento"/>
    <x v="1"/>
    <x v="3"/>
    <x v="0"/>
    <m/>
  </r>
  <r>
    <n v="98321"/>
    <x v="0"/>
    <x v="0"/>
    <x v="0"/>
    <x v="0"/>
    <x v="4"/>
    <x v="149"/>
    <x v="0"/>
    <x v="0"/>
    <s v="Tesseramento"/>
    <x v="1"/>
    <x v="4"/>
    <x v="0"/>
    <m/>
  </r>
  <r>
    <n v="200486"/>
    <x v="0"/>
    <x v="0"/>
    <x v="0"/>
    <x v="0"/>
    <x v="4"/>
    <x v="149"/>
    <x v="0"/>
    <x v="0"/>
    <s v="Tesseramento"/>
    <x v="1"/>
    <x v="0"/>
    <x v="0"/>
    <m/>
  </r>
  <r>
    <n v="203085"/>
    <x v="0"/>
    <x v="0"/>
    <x v="0"/>
    <x v="0"/>
    <x v="12"/>
    <x v="114"/>
    <x v="0"/>
    <x v="1"/>
    <s v="Tesseramento"/>
    <x v="1"/>
    <x v="1"/>
    <x v="0"/>
    <m/>
  </r>
  <r>
    <n v="148037"/>
    <x v="0"/>
    <x v="0"/>
    <x v="0"/>
    <x v="0"/>
    <x v="12"/>
    <x v="114"/>
    <x v="0"/>
    <x v="0"/>
    <s v="Tesseramento"/>
    <x v="1"/>
    <x v="1"/>
    <x v="0"/>
    <m/>
  </r>
  <r>
    <n v="203082"/>
    <x v="0"/>
    <x v="0"/>
    <x v="0"/>
    <x v="1"/>
    <x v="12"/>
    <x v="114"/>
    <x v="0"/>
    <x v="1"/>
    <s v="Tesseramento"/>
    <x v="1"/>
    <x v="4"/>
    <x v="0"/>
    <m/>
  </r>
  <r>
    <n v="118857"/>
    <x v="0"/>
    <x v="0"/>
    <x v="0"/>
    <x v="0"/>
    <x v="11"/>
    <x v="91"/>
    <x v="0"/>
    <x v="0"/>
    <s v="Tesseramento"/>
    <x v="1"/>
    <x v="4"/>
    <x v="0"/>
    <m/>
  </r>
  <r>
    <n v="149612"/>
    <x v="0"/>
    <x v="0"/>
    <x v="0"/>
    <x v="3"/>
    <x v="11"/>
    <x v="91"/>
    <x v="0"/>
    <x v="0"/>
    <s v="Tesseramento"/>
    <x v="1"/>
    <x v="3"/>
    <x v="0"/>
    <m/>
  </r>
  <r>
    <n v="123542"/>
    <x v="0"/>
    <x v="0"/>
    <x v="0"/>
    <x v="0"/>
    <x v="11"/>
    <x v="91"/>
    <x v="0"/>
    <x v="1"/>
    <s v="Tesseramento"/>
    <x v="1"/>
    <x v="3"/>
    <x v="0"/>
    <m/>
  </r>
  <r>
    <n v="227800"/>
    <x v="0"/>
    <x v="0"/>
    <x v="0"/>
    <x v="0"/>
    <x v="11"/>
    <x v="91"/>
    <x v="0"/>
    <x v="0"/>
    <s v="Tesseramento"/>
    <x v="1"/>
    <x v="0"/>
    <x v="0"/>
    <m/>
  </r>
  <r>
    <n v="149449"/>
    <x v="0"/>
    <x v="0"/>
    <x v="0"/>
    <x v="0"/>
    <x v="11"/>
    <x v="91"/>
    <x v="0"/>
    <x v="1"/>
    <s v="Tesseramento"/>
    <x v="1"/>
    <x v="3"/>
    <x v="0"/>
    <m/>
  </r>
  <r>
    <n v="136524"/>
    <x v="0"/>
    <x v="0"/>
    <x v="0"/>
    <x v="0"/>
    <x v="11"/>
    <x v="91"/>
    <x v="0"/>
    <x v="0"/>
    <s v="Tesseramento"/>
    <x v="1"/>
    <x v="3"/>
    <x v="0"/>
    <m/>
  </r>
  <r>
    <n v="169502"/>
    <x v="0"/>
    <x v="0"/>
    <x v="0"/>
    <x v="0"/>
    <x v="11"/>
    <x v="91"/>
    <x v="0"/>
    <x v="0"/>
    <s v="Tesseramento"/>
    <x v="1"/>
    <x v="0"/>
    <x v="0"/>
    <m/>
  </r>
  <r>
    <n v="120466"/>
    <x v="0"/>
    <x v="0"/>
    <x v="0"/>
    <x v="0"/>
    <x v="8"/>
    <x v="34"/>
    <x v="0"/>
    <x v="0"/>
    <s v="Tesseramento"/>
    <x v="1"/>
    <x v="0"/>
    <x v="0"/>
    <m/>
  </r>
  <r>
    <n v="119606"/>
    <x v="0"/>
    <x v="0"/>
    <x v="0"/>
    <x v="0"/>
    <x v="4"/>
    <x v="75"/>
    <x v="0"/>
    <x v="1"/>
    <s v="Tesseramento"/>
    <x v="0"/>
    <x v="0"/>
    <x v="0"/>
    <m/>
  </r>
  <r>
    <n v="119607"/>
    <x v="0"/>
    <x v="0"/>
    <x v="0"/>
    <x v="0"/>
    <x v="4"/>
    <x v="75"/>
    <x v="0"/>
    <x v="0"/>
    <s v="Tesseramento"/>
    <x v="0"/>
    <x v="0"/>
    <x v="0"/>
    <m/>
  </r>
  <r>
    <n v="153053"/>
    <x v="0"/>
    <x v="0"/>
    <x v="0"/>
    <x v="0"/>
    <x v="4"/>
    <x v="75"/>
    <x v="0"/>
    <x v="1"/>
    <s v="Tesseramento"/>
    <x v="0"/>
    <x v="1"/>
    <x v="0"/>
    <m/>
  </r>
  <r>
    <n v="198020"/>
    <x v="0"/>
    <x v="0"/>
    <x v="0"/>
    <x v="0"/>
    <x v="4"/>
    <x v="75"/>
    <x v="0"/>
    <x v="0"/>
    <s v="Tesseramento"/>
    <x v="0"/>
    <x v="0"/>
    <x v="0"/>
    <m/>
  </r>
  <r>
    <n v="106192"/>
    <x v="0"/>
    <x v="0"/>
    <x v="2"/>
    <x v="0"/>
    <x v="8"/>
    <x v="246"/>
    <x v="0"/>
    <x v="1"/>
    <s v="Tesseramento"/>
    <x v="1"/>
    <x v="0"/>
    <x v="0"/>
    <m/>
  </r>
  <r>
    <n v="157390"/>
    <x v="0"/>
    <x v="0"/>
    <x v="0"/>
    <x v="0"/>
    <x v="4"/>
    <x v="75"/>
    <x v="0"/>
    <x v="0"/>
    <s v="Tesseramento"/>
    <x v="0"/>
    <x v="0"/>
    <x v="0"/>
    <m/>
  </r>
  <r>
    <n v="153580"/>
    <x v="0"/>
    <x v="0"/>
    <x v="2"/>
    <x v="2"/>
    <x v="8"/>
    <x v="246"/>
    <x v="0"/>
    <x v="1"/>
    <s v="Tesseramento"/>
    <x v="1"/>
    <x v="0"/>
    <x v="0"/>
    <m/>
  </r>
  <r>
    <n v="72354"/>
    <x v="0"/>
    <x v="0"/>
    <x v="0"/>
    <x v="0"/>
    <x v="11"/>
    <x v="120"/>
    <x v="0"/>
    <x v="1"/>
    <s v="Tesseramento"/>
    <x v="1"/>
    <x v="0"/>
    <x v="0"/>
    <m/>
  </r>
  <r>
    <n v="233485"/>
    <x v="0"/>
    <x v="0"/>
    <x v="1"/>
    <x v="1"/>
    <x v="8"/>
    <x v="246"/>
    <x v="0"/>
    <x v="0"/>
    <s v="Tesseramento"/>
    <x v="1"/>
    <x v="0"/>
    <x v="0"/>
    <m/>
  </r>
  <r>
    <n v="233486"/>
    <x v="1"/>
    <x v="0"/>
    <x v="1"/>
    <x v="2"/>
    <x v="8"/>
    <x v="246"/>
    <x v="0"/>
    <x v="0"/>
    <s v="Tesseramento"/>
    <x v="1"/>
    <x v="2"/>
    <x v="0"/>
    <m/>
  </r>
  <r>
    <n v="233487"/>
    <x v="0"/>
    <x v="0"/>
    <x v="1"/>
    <x v="1"/>
    <x v="8"/>
    <x v="246"/>
    <x v="0"/>
    <x v="0"/>
    <s v="Tesseramento"/>
    <x v="1"/>
    <x v="0"/>
    <x v="0"/>
    <m/>
  </r>
  <r>
    <n v="233489"/>
    <x v="1"/>
    <x v="0"/>
    <x v="1"/>
    <x v="2"/>
    <x v="8"/>
    <x v="246"/>
    <x v="0"/>
    <x v="0"/>
    <s v="Tesseramento"/>
    <x v="1"/>
    <x v="5"/>
    <x v="0"/>
    <m/>
  </r>
  <r>
    <n v="25932"/>
    <x v="0"/>
    <x v="0"/>
    <x v="0"/>
    <x v="0"/>
    <x v="1"/>
    <x v="1"/>
    <x v="0"/>
    <x v="0"/>
    <s v="Tesseramento"/>
    <x v="0"/>
    <x v="3"/>
    <x v="0"/>
    <m/>
  </r>
  <r>
    <n v="233488"/>
    <x v="0"/>
    <x v="0"/>
    <x v="1"/>
    <x v="2"/>
    <x v="8"/>
    <x v="246"/>
    <x v="0"/>
    <x v="0"/>
    <s v="Tesseramento"/>
    <x v="1"/>
    <x v="1"/>
    <x v="0"/>
    <m/>
  </r>
  <r>
    <n v="201707"/>
    <x v="0"/>
    <x v="0"/>
    <x v="0"/>
    <x v="2"/>
    <x v="8"/>
    <x v="112"/>
    <x v="0"/>
    <x v="0"/>
    <s v="Tesseramento"/>
    <x v="1"/>
    <x v="0"/>
    <x v="0"/>
    <m/>
  </r>
  <r>
    <n v="89754"/>
    <x v="0"/>
    <x v="0"/>
    <x v="0"/>
    <x v="0"/>
    <x v="8"/>
    <x v="112"/>
    <x v="0"/>
    <x v="0"/>
    <s v="Tesseramento"/>
    <x v="1"/>
    <x v="3"/>
    <x v="0"/>
    <m/>
  </r>
  <r>
    <n v="134864"/>
    <x v="0"/>
    <x v="0"/>
    <x v="0"/>
    <x v="0"/>
    <x v="11"/>
    <x v="102"/>
    <x v="0"/>
    <x v="0"/>
    <s v="Tesseramento"/>
    <x v="1"/>
    <x v="3"/>
    <x v="0"/>
    <m/>
  </r>
  <r>
    <n v="234238"/>
    <x v="0"/>
    <x v="1"/>
    <x v="1"/>
    <x v="2"/>
    <x v="11"/>
    <x v="120"/>
    <x v="0"/>
    <x v="0"/>
    <s v="Tesseramento"/>
    <x v="1"/>
    <x v="1"/>
    <x v="0"/>
    <m/>
  </r>
  <r>
    <n v="233668"/>
    <x v="1"/>
    <x v="1"/>
    <x v="1"/>
    <x v="1"/>
    <x v="2"/>
    <x v="55"/>
    <x v="0"/>
    <x v="0"/>
    <s v="Tesseramento"/>
    <x v="1"/>
    <x v="2"/>
    <x v="0"/>
    <m/>
  </r>
  <r>
    <n v="188876"/>
    <x v="0"/>
    <x v="0"/>
    <x v="0"/>
    <x v="0"/>
    <x v="11"/>
    <x v="280"/>
    <x v="0"/>
    <x v="1"/>
    <s v="Tesseramento"/>
    <x v="0"/>
    <x v="3"/>
    <x v="0"/>
    <m/>
  </r>
  <r>
    <n v="213309"/>
    <x v="0"/>
    <x v="0"/>
    <x v="0"/>
    <x v="0"/>
    <x v="12"/>
    <x v="314"/>
    <x v="0"/>
    <x v="0"/>
    <s v="Tesseramento"/>
    <x v="0"/>
    <x v="0"/>
    <x v="0"/>
    <m/>
  </r>
  <r>
    <n v="193659"/>
    <x v="1"/>
    <x v="0"/>
    <x v="0"/>
    <x v="0"/>
    <x v="7"/>
    <x v="45"/>
    <x v="0"/>
    <x v="0"/>
    <s v="Tesseramento"/>
    <x v="1"/>
    <x v="2"/>
    <x v="0"/>
    <m/>
  </r>
  <r>
    <n v="233617"/>
    <x v="0"/>
    <x v="0"/>
    <x v="1"/>
    <x v="0"/>
    <x v="7"/>
    <x v="30"/>
    <x v="0"/>
    <x v="0"/>
    <s v="Tesseramento"/>
    <x v="1"/>
    <x v="1"/>
    <x v="0"/>
    <m/>
  </r>
  <r>
    <n v="76168"/>
    <x v="0"/>
    <x v="0"/>
    <x v="0"/>
    <x v="0"/>
    <x v="8"/>
    <x v="92"/>
    <x v="0"/>
    <x v="1"/>
    <s v="Tesseramento"/>
    <x v="1"/>
    <x v="0"/>
    <x v="0"/>
    <m/>
  </r>
  <r>
    <n v="100038"/>
    <x v="0"/>
    <x v="0"/>
    <x v="0"/>
    <x v="0"/>
    <x v="7"/>
    <x v="45"/>
    <x v="0"/>
    <x v="0"/>
    <s v="Tesseramento"/>
    <x v="1"/>
    <x v="0"/>
    <x v="0"/>
    <m/>
  </r>
  <r>
    <n v="76472"/>
    <x v="0"/>
    <x v="0"/>
    <x v="0"/>
    <x v="0"/>
    <x v="4"/>
    <x v="80"/>
    <x v="0"/>
    <x v="1"/>
    <s v="Tesseramento"/>
    <x v="1"/>
    <x v="4"/>
    <x v="0"/>
    <m/>
  </r>
  <r>
    <n v="197306"/>
    <x v="0"/>
    <x v="0"/>
    <x v="0"/>
    <x v="0"/>
    <x v="4"/>
    <x v="80"/>
    <x v="0"/>
    <x v="1"/>
    <s v="Tesseramento"/>
    <x v="1"/>
    <x v="0"/>
    <x v="0"/>
    <m/>
  </r>
  <r>
    <n v="10039"/>
    <x v="0"/>
    <x v="0"/>
    <x v="0"/>
    <x v="0"/>
    <x v="4"/>
    <x v="80"/>
    <x v="0"/>
    <x v="1"/>
    <s v="Tesseramento"/>
    <x v="1"/>
    <x v="4"/>
    <x v="0"/>
    <m/>
  </r>
  <r>
    <n v="216250"/>
    <x v="0"/>
    <x v="0"/>
    <x v="0"/>
    <x v="0"/>
    <x v="4"/>
    <x v="80"/>
    <x v="0"/>
    <x v="0"/>
    <s v="Tesseramento"/>
    <x v="1"/>
    <x v="1"/>
    <x v="0"/>
    <m/>
  </r>
  <r>
    <n v="233618"/>
    <x v="0"/>
    <x v="0"/>
    <x v="1"/>
    <x v="1"/>
    <x v="7"/>
    <x v="30"/>
    <x v="0"/>
    <x v="0"/>
    <s v="Tesseramento"/>
    <x v="1"/>
    <x v="3"/>
    <x v="0"/>
    <m/>
  </r>
  <r>
    <n v="127870"/>
    <x v="0"/>
    <x v="0"/>
    <x v="0"/>
    <x v="0"/>
    <x v="4"/>
    <x v="80"/>
    <x v="0"/>
    <x v="1"/>
    <s v="Tesseramento"/>
    <x v="1"/>
    <x v="4"/>
    <x v="0"/>
    <m/>
  </r>
  <r>
    <n v="130725"/>
    <x v="0"/>
    <x v="0"/>
    <x v="0"/>
    <x v="0"/>
    <x v="4"/>
    <x v="80"/>
    <x v="0"/>
    <x v="0"/>
    <s v="Tesseramento"/>
    <x v="1"/>
    <x v="4"/>
    <x v="0"/>
    <m/>
  </r>
  <r>
    <n v="56668"/>
    <x v="0"/>
    <x v="0"/>
    <x v="0"/>
    <x v="0"/>
    <x v="1"/>
    <x v="1"/>
    <x v="0"/>
    <x v="0"/>
    <s v="Tesseramento"/>
    <x v="0"/>
    <x v="0"/>
    <x v="0"/>
    <m/>
  </r>
  <r>
    <n v="191105"/>
    <x v="0"/>
    <x v="0"/>
    <x v="0"/>
    <x v="0"/>
    <x v="1"/>
    <x v="1"/>
    <x v="0"/>
    <x v="0"/>
    <s v="Tesseramento"/>
    <x v="0"/>
    <x v="0"/>
    <x v="0"/>
    <m/>
  </r>
  <r>
    <n v="41099"/>
    <x v="0"/>
    <x v="0"/>
    <x v="0"/>
    <x v="4"/>
    <x v="1"/>
    <x v="1"/>
    <x v="0"/>
    <x v="0"/>
    <s v="Tesseramento"/>
    <x v="0"/>
    <x v="0"/>
    <x v="0"/>
    <m/>
  </r>
  <r>
    <n v="144209"/>
    <x v="1"/>
    <x v="0"/>
    <x v="0"/>
    <x v="1"/>
    <x v="1"/>
    <x v="1"/>
    <x v="0"/>
    <x v="1"/>
    <s v="Tesseramento"/>
    <x v="0"/>
    <x v="6"/>
    <x v="0"/>
    <m/>
  </r>
  <r>
    <n v="16484"/>
    <x v="0"/>
    <x v="0"/>
    <x v="0"/>
    <x v="0"/>
    <x v="1"/>
    <x v="1"/>
    <x v="0"/>
    <x v="0"/>
    <s v="Tesseramento"/>
    <x v="0"/>
    <x v="0"/>
    <x v="0"/>
    <m/>
  </r>
  <r>
    <n v="181311"/>
    <x v="0"/>
    <x v="0"/>
    <x v="0"/>
    <x v="0"/>
    <x v="7"/>
    <x v="45"/>
    <x v="0"/>
    <x v="1"/>
    <s v="Tesseramento"/>
    <x v="1"/>
    <x v="3"/>
    <x v="0"/>
    <m/>
  </r>
  <r>
    <n v="226573"/>
    <x v="0"/>
    <x v="0"/>
    <x v="0"/>
    <x v="0"/>
    <x v="7"/>
    <x v="45"/>
    <x v="0"/>
    <x v="0"/>
    <s v="Tesseramento"/>
    <x v="1"/>
    <x v="0"/>
    <x v="0"/>
    <m/>
  </r>
  <r>
    <n v="226574"/>
    <x v="1"/>
    <x v="0"/>
    <x v="0"/>
    <x v="3"/>
    <x v="7"/>
    <x v="45"/>
    <x v="0"/>
    <x v="0"/>
    <s v="Tesseramento"/>
    <x v="1"/>
    <x v="5"/>
    <x v="0"/>
    <m/>
  </r>
  <r>
    <n v="231426"/>
    <x v="0"/>
    <x v="0"/>
    <x v="0"/>
    <x v="0"/>
    <x v="7"/>
    <x v="45"/>
    <x v="0"/>
    <x v="1"/>
    <s v="Tesseramento"/>
    <x v="1"/>
    <x v="3"/>
    <x v="0"/>
    <m/>
  </r>
  <r>
    <n v="231425"/>
    <x v="0"/>
    <x v="0"/>
    <x v="0"/>
    <x v="0"/>
    <x v="7"/>
    <x v="45"/>
    <x v="0"/>
    <x v="0"/>
    <s v="Tesseramento"/>
    <x v="1"/>
    <x v="0"/>
    <x v="0"/>
    <m/>
  </r>
  <r>
    <n v="196617"/>
    <x v="0"/>
    <x v="0"/>
    <x v="0"/>
    <x v="1"/>
    <x v="11"/>
    <x v="280"/>
    <x v="0"/>
    <x v="0"/>
    <s v="Tesseramento"/>
    <x v="0"/>
    <x v="3"/>
    <x v="0"/>
    <m/>
  </r>
  <r>
    <n v="157326"/>
    <x v="0"/>
    <x v="0"/>
    <x v="0"/>
    <x v="0"/>
    <x v="1"/>
    <x v="1"/>
    <x v="0"/>
    <x v="0"/>
    <s v="Tesseramento"/>
    <x v="0"/>
    <x v="3"/>
    <x v="0"/>
    <m/>
  </r>
  <r>
    <n v="191455"/>
    <x v="0"/>
    <x v="0"/>
    <x v="2"/>
    <x v="0"/>
    <x v="3"/>
    <x v="85"/>
    <x v="0"/>
    <x v="0"/>
    <s v="Tesseramento"/>
    <x v="1"/>
    <x v="0"/>
    <x v="0"/>
    <m/>
  </r>
  <r>
    <n v="188256"/>
    <x v="0"/>
    <x v="0"/>
    <x v="0"/>
    <x v="0"/>
    <x v="7"/>
    <x v="45"/>
    <x v="0"/>
    <x v="0"/>
    <s v="Tesseramento"/>
    <x v="1"/>
    <x v="0"/>
    <x v="0"/>
    <m/>
  </r>
  <r>
    <n v="215805"/>
    <x v="0"/>
    <x v="0"/>
    <x v="0"/>
    <x v="0"/>
    <x v="2"/>
    <x v="157"/>
    <x v="0"/>
    <x v="0"/>
    <s v="Tesseramento"/>
    <x v="1"/>
    <x v="3"/>
    <x v="0"/>
    <m/>
  </r>
  <r>
    <n v="75667"/>
    <x v="0"/>
    <x v="0"/>
    <x v="0"/>
    <x v="0"/>
    <x v="2"/>
    <x v="157"/>
    <x v="0"/>
    <x v="0"/>
    <s v="Tesseramento"/>
    <x v="1"/>
    <x v="4"/>
    <x v="0"/>
    <m/>
  </r>
  <r>
    <n v="215803"/>
    <x v="0"/>
    <x v="0"/>
    <x v="0"/>
    <x v="0"/>
    <x v="2"/>
    <x v="157"/>
    <x v="0"/>
    <x v="1"/>
    <s v="Tesseramento"/>
    <x v="1"/>
    <x v="3"/>
    <x v="0"/>
    <m/>
  </r>
  <r>
    <n v="203579"/>
    <x v="0"/>
    <x v="0"/>
    <x v="0"/>
    <x v="0"/>
    <x v="12"/>
    <x v="114"/>
    <x v="0"/>
    <x v="1"/>
    <s v="Tesseramento"/>
    <x v="1"/>
    <x v="4"/>
    <x v="0"/>
    <m/>
  </r>
  <r>
    <n v="163628"/>
    <x v="0"/>
    <x v="0"/>
    <x v="0"/>
    <x v="0"/>
    <x v="12"/>
    <x v="114"/>
    <x v="0"/>
    <x v="0"/>
    <s v="Tesseramento"/>
    <x v="1"/>
    <x v="3"/>
    <x v="0"/>
    <m/>
  </r>
  <r>
    <n v="207578"/>
    <x v="0"/>
    <x v="0"/>
    <x v="0"/>
    <x v="0"/>
    <x v="12"/>
    <x v="114"/>
    <x v="0"/>
    <x v="1"/>
    <s v="Tesseramento"/>
    <x v="1"/>
    <x v="4"/>
    <x v="0"/>
    <m/>
  </r>
  <r>
    <n v="226241"/>
    <x v="0"/>
    <x v="0"/>
    <x v="0"/>
    <x v="0"/>
    <x v="1"/>
    <x v="1"/>
    <x v="0"/>
    <x v="0"/>
    <s v="Tesseramento"/>
    <x v="0"/>
    <x v="1"/>
    <x v="0"/>
    <m/>
  </r>
  <r>
    <n v="207561"/>
    <x v="1"/>
    <x v="0"/>
    <x v="2"/>
    <x v="1"/>
    <x v="11"/>
    <x v="102"/>
    <x v="0"/>
    <x v="0"/>
    <s v="Tesseramento"/>
    <x v="1"/>
    <x v="5"/>
    <x v="0"/>
    <m/>
  </r>
  <r>
    <n v="68310"/>
    <x v="0"/>
    <x v="0"/>
    <x v="0"/>
    <x v="0"/>
    <x v="11"/>
    <x v="365"/>
    <x v="0"/>
    <x v="0"/>
    <s v="Tesseramento"/>
    <x v="1"/>
    <x v="0"/>
    <x v="0"/>
    <m/>
  </r>
  <r>
    <n v="233500"/>
    <x v="0"/>
    <x v="0"/>
    <x v="1"/>
    <x v="2"/>
    <x v="1"/>
    <x v="1"/>
    <x v="0"/>
    <x v="0"/>
    <s v="Tesseramento"/>
    <x v="0"/>
    <x v="3"/>
    <x v="0"/>
    <m/>
  </r>
  <r>
    <n v="233926"/>
    <x v="0"/>
    <x v="0"/>
    <x v="1"/>
    <x v="1"/>
    <x v="1"/>
    <x v="108"/>
    <x v="0"/>
    <x v="0"/>
    <s v="Tesseramento"/>
    <x v="0"/>
    <x v="1"/>
    <x v="0"/>
    <m/>
  </r>
  <r>
    <n v="151998"/>
    <x v="0"/>
    <x v="1"/>
    <x v="0"/>
    <x v="1"/>
    <x v="7"/>
    <x v="45"/>
    <x v="0"/>
    <x v="0"/>
    <s v="Tesseramento"/>
    <x v="1"/>
    <x v="3"/>
    <x v="0"/>
    <m/>
  </r>
  <r>
    <n v="165377"/>
    <x v="0"/>
    <x v="0"/>
    <x v="0"/>
    <x v="0"/>
    <x v="1"/>
    <x v="108"/>
    <x v="0"/>
    <x v="0"/>
    <s v="Tesseramento"/>
    <x v="0"/>
    <x v="1"/>
    <x v="0"/>
    <m/>
  </r>
  <r>
    <n v="218215"/>
    <x v="0"/>
    <x v="1"/>
    <x v="0"/>
    <x v="1"/>
    <x v="7"/>
    <x v="45"/>
    <x v="0"/>
    <x v="1"/>
    <s v="Tesseramento"/>
    <x v="1"/>
    <x v="0"/>
    <x v="0"/>
    <m/>
  </r>
  <r>
    <n v="218216"/>
    <x v="0"/>
    <x v="1"/>
    <x v="0"/>
    <x v="0"/>
    <x v="7"/>
    <x v="45"/>
    <x v="0"/>
    <x v="0"/>
    <s v="Tesseramento"/>
    <x v="1"/>
    <x v="0"/>
    <x v="0"/>
    <m/>
  </r>
  <r>
    <n v="153351"/>
    <x v="0"/>
    <x v="0"/>
    <x v="0"/>
    <x v="0"/>
    <x v="4"/>
    <x v="40"/>
    <x v="0"/>
    <x v="0"/>
    <s v="Tesseramento"/>
    <x v="1"/>
    <x v="0"/>
    <x v="0"/>
    <m/>
  </r>
  <r>
    <n v="188692"/>
    <x v="0"/>
    <x v="0"/>
    <x v="0"/>
    <x v="0"/>
    <x v="4"/>
    <x v="40"/>
    <x v="0"/>
    <x v="0"/>
    <s v="Tesseramento"/>
    <x v="1"/>
    <x v="0"/>
    <x v="0"/>
    <m/>
  </r>
  <r>
    <n v="185610"/>
    <x v="0"/>
    <x v="0"/>
    <x v="0"/>
    <x v="0"/>
    <x v="4"/>
    <x v="40"/>
    <x v="0"/>
    <x v="0"/>
    <s v="Tesseramento"/>
    <x v="1"/>
    <x v="0"/>
    <x v="0"/>
    <m/>
  </r>
  <r>
    <n v="210147"/>
    <x v="0"/>
    <x v="1"/>
    <x v="0"/>
    <x v="0"/>
    <x v="4"/>
    <x v="40"/>
    <x v="0"/>
    <x v="0"/>
    <s v="Tesseramento"/>
    <x v="1"/>
    <x v="0"/>
    <x v="0"/>
    <m/>
  </r>
  <r>
    <n v="81391"/>
    <x v="0"/>
    <x v="0"/>
    <x v="0"/>
    <x v="0"/>
    <x v="4"/>
    <x v="40"/>
    <x v="0"/>
    <x v="0"/>
    <s v="Tesseramento"/>
    <x v="1"/>
    <x v="3"/>
    <x v="0"/>
    <m/>
  </r>
  <r>
    <n v="111948"/>
    <x v="0"/>
    <x v="0"/>
    <x v="0"/>
    <x v="0"/>
    <x v="4"/>
    <x v="40"/>
    <x v="0"/>
    <x v="0"/>
    <s v="Tesseramento"/>
    <x v="1"/>
    <x v="3"/>
    <x v="0"/>
    <m/>
  </r>
  <r>
    <n v="179899"/>
    <x v="0"/>
    <x v="0"/>
    <x v="0"/>
    <x v="0"/>
    <x v="4"/>
    <x v="40"/>
    <x v="0"/>
    <x v="0"/>
    <s v="Tesseramento"/>
    <x v="1"/>
    <x v="3"/>
    <x v="0"/>
    <m/>
  </r>
  <r>
    <n v="5253"/>
    <x v="0"/>
    <x v="0"/>
    <x v="2"/>
    <x v="0"/>
    <x v="4"/>
    <x v="40"/>
    <x v="0"/>
    <x v="0"/>
    <s v="Tesseramento"/>
    <x v="1"/>
    <x v="0"/>
    <x v="0"/>
    <m/>
  </r>
  <r>
    <n v="229118"/>
    <x v="0"/>
    <x v="0"/>
    <x v="0"/>
    <x v="0"/>
    <x v="11"/>
    <x v="280"/>
    <x v="0"/>
    <x v="0"/>
    <s v="Tesseramento"/>
    <x v="0"/>
    <x v="0"/>
    <x v="0"/>
    <m/>
  </r>
  <r>
    <n v="138469"/>
    <x v="0"/>
    <x v="0"/>
    <x v="0"/>
    <x v="0"/>
    <x v="4"/>
    <x v="40"/>
    <x v="0"/>
    <x v="0"/>
    <s v="Tesseramento"/>
    <x v="1"/>
    <x v="0"/>
    <x v="0"/>
    <m/>
  </r>
  <r>
    <n v="192325"/>
    <x v="0"/>
    <x v="0"/>
    <x v="0"/>
    <x v="0"/>
    <x v="4"/>
    <x v="40"/>
    <x v="0"/>
    <x v="0"/>
    <s v="Tesseramento"/>
    <x v="1"/>
    <x v="3"/>
    <x v="0"/>
    <m/>
  </r>
  <r>
    <n v="192322"/>
    <x v="0"/>
    <x v="0"/>
    <x v="0"/>
    <x v="0"/>
    <x v="4"/>
    <x v="40"/>
    <x v="0"/>
    <x v="1"/>
    <s v="Tesseramento"/>
    <x v="1"/>
    <x v="4"/>
    <x v="0"/>
    <m/>
  </r>
  <r>
    <n v="233929"/>
    <x v="0"/>
    <x v="0"/>
    <x v="1"/>
    <x v="2"/>
    <x v="1"/>
    <x v="108"/>
    <x v="0"/>
    <x v="0"/>
    <s v="Tesseramento"/>
    <x v="0"/>
    <x v="0"/>
    <x v="0"/>
    <m/>
  </r>
  <r>
    <n v="87312"/>
    <x v="0"/>
    <x v="0"/>
    <x v="0"/>
    <x v="0"/>
    <x v="1"/>
    <x v="1"/>
    <x v="0"/>
    <x v="0"/>
    <s v="Tesseramento"/>
    <x v="0"/>
    <x v="3"/>
    <x v="0"/>
    <m/>
  </r>
  <r>
    <n v="233928"/>
    <x v="1"/>
    <x v="0"/>
    <x v="1"/>
    <x v="1"/>
    <x v="1"/>
    <x v="108"/>
    <x v="0"/>
    <x v="1"/>
    <s v="Tesseramento"/>
    <x v="0"/>
    <x v="5"/>
    <x v="0"/>
    <m/>
  </r>
  <r>
    <n v="225210"/>
    <x v="1"/>
    <x v="0"/>
    <x v="0"/>
    <x v="1"/>
    <x v="1"/>
    <x v="108"/>
    <x v="0"/>
    <x v="0"/>
    <s v="Tesseramento"/>
    <x v="0"/>
    <x v="5"/>
    <x v="0"/>
    <m/>
  </r>
  <r>
    <n v="203248"/>
    <x v="0"/>
    <x v="1"/>
    <x v="0"/>
    <x v="0"/>
    <x v="1"/>
    <x v="108"/>
    <x v="0"/>
    <x v="0"/>
    <s v="Tesseramento"/>
    <x v="0"/>
    <x v="0"/>
    <x v="0"/>
    <m/>
  </r>
  <r>
    <n v="228478"/>
    <x v="1"/>
    <x v="0"/>
    <x v="0"/>
    <x v="3"/>
    <x v="1"/>
    <x v="108"/>
    <x v="0"/>
    <x v="0"/>
    <s v="Tesseramento"/>
    <x v="0"/>
    <x v="5"/>
    <x v="0"/>
    <m/>
  </r>
  <r>
    <n v="80148"/>
    <x v="0"/>
    <x v="0"/>
    <x v="2"/>
    <x v="4"/>
    <x v="11"/>
    <x v="102"/>
    <x v="0"/>
    <x v="0"/>
    <s v="Tesseramento"/>
    <x v="1"/>
    <x v="0"/>
    <x v="0"/>
    <m/>
  </r>
  <r>
    <n v="119273"/>
    <x v="0"/>
    <x v="0"/>
    <x v="0"/>
    <x v="0"/>
    <x v="11"/>
    <x v="280"/>
    <x v="0"/>
    <x v="0"/>
    <s v="Tesseramento"/>
    <x v="0"/>
    <x v="4"/>
    <x v="0"/>
    <m/>
  </r>
  <r>
    <n v="119274"/>
    <x v="0"/>
    <x v="0"/>
    <x v="0"/>
    <x v="0"/>
    <x v="11"/>
    <x v="280"/>
    <x v="0"/>
    <x v="1"/>
    <s v="Tesseramento"/>
    <x v="0"/>
    <x v="4"/>
    <x v="0"/>
    <m/>
  </r>
  <r>
    <n v="186379"/>
    <x v="0"/>
    <x v="0"/>
    <x v="0"/>
    <x v="0"/>
    <x v="4"/>
    <x v="140"/>
    <x v="0"/>
    <x v="0"/>
    <s v="Tesseramento"/>
    <x v="0"/>
    <x v="4"/>
    <x v="0"/>
    <m/>
  </r>
  <r>
    <n v="186383"/>
    <x v="0"/>
    <x v="0"/>
    <x v="0"/>
    <x v="1"/>
    <x v="4"/>
    <x v="140"/>
    <x v="0"/>
    <x v="1"/>
    <s v="Tesseramento"/>
    <x v="0"/>
    <x v="3"/>
    <x v="0"/>
    <m/>
  </r>
  <r>
    <n v="65971"/>
    <x v="0"/>
    <x v="0"/>
    <x v="0"/>
    <x v="0"/>
    <x v="7"/>
    <x v="45"/>
    <x v="0"/>
    <x v="0"/>
    <s v="Tesseramento"/>
    <x v="1"/>
    <x v="4"/>
    <x v="0"/>
    <m/>
  </r>
  <r>
    <n v="66027"/>
    <x v="0"/>
    <x v="0"/>
    <x v="0"/>
    <x v="0"/>
    <x v="7"/>
    <x v="45"/>
    <x v="0"/>
    <x v="1"/>
    <s v="Tesseramento"/>
    <x v="1"/>
    <x v="4"/>
    <x v="0"/>
    <m/>
  </r>
  <r>
    <n v="205322"/>
    <x v="0"/>
    <x v="0"/>
    <x v="0"/>
    <x v="0"/>
    <x v="4"/>
    <x v="80"/>
    <x v="0"/>
    <x v="0"/>
    <s v="Tesseramento"/>
    <x v="1"/>
    <x v="0"/>
    <x v="0"/>
    <m/>
  </r>
  <r>
    <n v="150821"/>
    <x v="0"/>
    <x v="0"/>
    <x v="0"/>
    <x v="0"/>
    <x v="4"/>
    <x v="80"/>
    <x v="0"/>
    <x v="1"/>
    <s v="Tesseramento"/>
    <x v="1"/>
    <x v="3"/>
    <x v="0"/>
    <m/>
  </r>
  <r>
    <n v="233482"/>
    <x v="1"/>
    <x v="0"/>
    <x v="1"/>
    <x v="0"/>
    <x v="15"/>
    <x v="104"/>
    <x v="0"/>
    <x v="0"/>
    <s v="Tesseramento"/>
    <x v="1"/>
    <x v="6"/>
    <x v="0"/>
    <m/>
  </r>
  <r>
    <n v="233483"/>
    <x v="1"/>
    <x v="0"/>
    <x v="1"/>
    <x v="0"/>
    <x v="15"/>
    <x v="104"/>
    <x v="0"/>
    <x v="0"/>
    <s v="Tesseramento"/>
    <x v="1"/>
    <x v="2"/>
    <x v="0"/>
    <m/>
  </r>
  <r>
    <n v="191122"/>
    <x v="1"/>
    <x v="0"/>
    <x v="0"/>
    <x v="0"/>
    <x v="1"/>
    <x v="1"/>
    <x v="0"/>
    <x v="0"/>
    <s v="Tesseramento"/>
    <x v="0"/>
    <x v="6"/>
    <x v="0"/>
    <m/>
  </r>
  <r>
    <n v="103853"/>
    <x v="0"/>
    <x v="0"/>
    <x v="0"/>
    <x v="0"/>
    <x v="1"/>
    <x v="1"/>
    <x v="0"/>
    <x v="0"/>
    <s v="Tesseramento"/>
    <x v="0"/>
    <x v="0"/>
    <x v="0"/>
    <m/>
  </r>
  <r>
    <n v="91843"/>
    <x v="0"/>
    <x v="0"/>
    <x v="0"/>
    <x v="0"/>
    <x v="1"/>
    <x v="26"/>
    <x v="0"/>
    <x v="0"/>
    <s v="Tesseramento"/>
    <x v="1"/>
    <x v="4"/>
    <x v="0"/>
    <m/>
  </r>
  <r>
    <n v="202339"/>
    <x v="0"/>
    <x v="0"/>
    <x v="0"/>
    <x v="0"/>
    <x v="1"/>
    <x v="26"/>
    <x v="0"/>
    <x v="0"/>
    <s v="Tesseramento"/>
    <x v="1"/>
    <x v="0"/>
    <x v="0"/>
    <m/>
  </r>
  <r>
    <n v="22744"/>
    <x v="0"/>
    <x v="0"/>
    <x v="0"/>
    <x v="0"/>
    <x v="1"/>
    <x v="26"/>
    <x v="0"/>
    <x v="0"/>
    <s v="Tesseramento"/>
    <x v="1"/>
    <x v="3"/>
    <x v="0"/>
    <m/>
  </r>
  <r>
    <n v="104301"/>
    <x v="0"/>
    <x v="0"/>
    <x v="0"/>
    <x v="0"/>
    <x v="1"/>
    <x v="26"/>
    <x v="0"/>
    <x v="1"/>
    <s v="Tesseramento"/>
    <x v="1"/>
    <x v="3"/>
    <x v="0"/>
    <m/>
  </r>
  <r>
    <n v="122356"/>
    <x v="0"/>
    <x v="0"/>
    <x v="0"/>
    <x v="0"/>
    <x v="1"/>
    <x v="26"/>
    <x v="0"/>
    <x v="1"/>
    <s v="Tesseramento"/>
    <x v="1"/>
    <x v="4"/>
    <x v="0"/>
    <m/>
  </r>
  <r>
    <n v="122333"/>
    <x v="0"/>
    <x v="0"/>
    <x v="0"/>
    <x v="0"/>
    <x v="1"/>
    <x v="26"/>
    <x v="0"/>
    <x v="0"/>
    <s v="Tesseramento"/>
    <x v="1"/>
    <x v="4"/>
    <x v="0"/>
    <m/>
  </r>
  <r>
    <n v="224609"/>
    <x v="0"/>
    <x v="0"/>
    <x v="0"/>
    <x v="0"/>
    <x v="1"/>
    <x v="26"/>
    <x v="0"/>
    <x v="0"/>
    <s v="Tesseramento"/>
    <x v="1"/>
    <x v="0"/>
    <x v="0"/>
    <m/>
  </r>
  <r>
    <n v="142105"/>
    <x v="0"/>
    <x v="0"/>
    <x v="0"/>
    <x v="0"/>
    <x v="1"/>
    <x v="26"/>
    <x v="0"/>
    <x v="0"/>
    <s v="Tesseramento"/>
    <x v="1"/>
    <x v="3"/>
    <x v="0"/>
    <m/>
  </r>
  <r>
    <n v="138294"/>
    <x v="0"/>
    <x v="0"/>
    <x v="0"/>
    <x v="0"/>
    <x v="1"/>
    <x v="26"/>
    <x v="0"/>
    <x v="0"/>
    <s v="Tesseramento"/>
    <x v="1"/>
    <x v="0"/>
    <x v="0"/>
    <m/>
  </r>
  <r>
    <n v="220618"/>
    <x v="0"/>
    <x v="0"/>
    <x v="0"/>
    <x v="0"/>
    <x v="1"/>
    <x v="26"/>
    <x v="0"/>
    <x v="1"/>
    <s v="Tesseramento"/>
    <x v="1"/>
    <x v="0"/>
    <x v="0"/>
    <m/>
  </r>
  <r>
    <n v="234702"/>
    <x v="0"/>
    <x v="1"/>
    <x v="1"/>
    <x v="1"/>
    <x v="11"/>
    <x v="91"/>
    <x v="0"/>
    <x v="0"/>
    <s v="Tesseramento"/>
    <x v="1"/>
    <x v="0"/>
    <x v="0"/>
    <m/>
  </r>
  <r>
    <n v="20269"/>
    <x v="0"/>
    <x v="0"/>
    <x v="0"/>
    <x v="0"/>
    <x v="1"/>
    <x v="1"/>
    <x v="0"/>
    <x v="0"/>
    <s v="Tesseramento"/>
    <x v="0"/>
    <x v="3"/>
    <x v="0"/>
    <m/>
  </r>
  <r>
    <n v="233839"/>
    <x v="0"/>
    <x v="1"/>
    <x v="1"/>
    <x v="1"/>
    <x v="12"/>
    <x v="148"/>
    <x v="0"/>
    <x v="0"/>
    <s v="Tesseramento"/>
    <x v="1"/>
    <x v="0"/>
    <x v="0"/>
    <m/>
  </r>
  <r>
    <n v="233397"/>
    <x v="0"/>
    <x v="0"/>
    <x v="0"/>
    <x v="1"/>
    <x v="12"/>
    <x v="148"/>
    <x v="0"/>
    <x v="0"/>
    <s v="Tesseramento"/>
    <x v="1"/>
    <x v="1"/>
    <x v="0"/>
    <m/>
  </r>
  <r>
    <n v="233843"/>
    <x v="0"/>
    <x v="0"/>
    <x v="1"/>
    <x v="3"/>
    <x v="8"/>
    <x v="34"/>
    <x v="0"/>
    <x v="0"/>
    <s v="Tesseramento"/>
    <x v="1"/>
    <x v="1"/>
    <x v="0"/>
    <m/>
  </r>
  <r>
    <n v="53468"/>
    <x v="0"/>
    <x v="0"/>
    <x v="2"/>
    <x v="0"/>
    <x v="12"/>
    <x v="148"/>
    <x v="0"/>
    <x v="0"/>
    <s v="Tesseramento"/>
    <x v="1"/>
    <x v="0"/>
    <x v="0"/>
    <m/>
  </r>
  <r>
    <n v="233840"/>
    <x v="0"/>
    <x v="0"/>
    <x v="1"/>
    <x v="2"/>
    <x v="12"/>
    <x v="148"/>
    <x v="0"/>
    <x v="0"/>
    <s v="Tesseramento"/>
    <x v="1"/>
    <x v="3"/>
    <x v="0"/>
    <m/>
  </r>
  <r>
    <n v="190124"/>
    <x v="0"/>
    <x v="0"/>
    <x v="0"/>
    <x v="0"/>
    <x v="15"/>
    <x v="104"/>
    <x v="0"/>
    <x v="0"/>
    <s v="Tesseramento"/>
    <x v="1"/>
    <x v="0"/>
    <x v="0"/>
    <m/>
  </r>
  <r>
    <n v="187180"/>
    <x v="1"/>
    <x v="0"/>
    <x v="0"/>
    <x v="1"/>
    <x v="15"/>
    <x v="104"/>
    <x v="0"/>
    <x v="0"/>
    <s v="Tesseramento"/>
    <x v="1"/>
    <x v="5"/>
    <x v="0"/>
    <m/>
  </r>
  <r>
    <n v="233841"/>
    <x v="0"/>
    <x v="0"/>
    <x v="1"/>
    <x v="2"/>
    <x v="12"/>
    <x v="148"/>
    <x v="0"/>
    <x v="0"/>
    <s v="Tesseramento"/>
    <x v="1"/>
    <x v="4"/>
    <x v="0"/>
    <m/>
  </r>
  <r>
    <n v="64853"/>
    <x v="0"/>
    <x v="0"/>
    <x v="0"/>
    <x v="4"/>
    <x v="2"/>
    <x v="53"/>
    <x v="0"/>
    <x v="0"/>
    <s v="Tesseramento"/>
    <x v="1"/>
    <x v="4"/>
    <x v="0"/>
    <m/>
  </r>
  <r>
    <n v="97220"/>
    <x v="0"/>
    <x v="0"/>
    <x v="0"/>
    <x v="4"/>
    <x v="2"/>
    <x v="53"/>
    <x v="0"/>
    <x v="1"/>
    <s v="Tesseramento"/>
    <x v="1"/>
    <x v="3"/>
    <x v="0"/>
    <m/>
  </r>
  <r>
    <n v="99022"/>
    <x v="0"/>
    <x v="0"/>
    <x v="0"/>
    <x v="0"/>
    <x v="11"/>
    <x v="91"/>
    <x v="0"/>
    <x v="0"/>
    <s v="Tesseramento"/>
    <x v="1"/>
    <x v="0"/>
    <x v="0"/>
    <m/>
  </r>
  <r>
    <n v="234683"/>
    <x v="0"/>
    <x v="0"/>
    <x v="1"/>
    <x v="1"/>
    <x v="14"/>
    <x v="121"/>
    <x v="0"/>
    <x v="1"/>
    <s v="Tesseramento"/>
    <x v="1"/>
    <x v="3"/>
    <x v="0"/>
    <m/>
  </r>
  <r>
    <n v="169590"/>
    <x v="1"/>
    <x v="0"/>
    <x v="0"/>
    <x v="0"/>
    <x v="12"/>
    <x v="148"/>
    <x v="0"/>
    <x v="1"/>
    <s v="Tesseramento"/>
    <x v="1"/>
    <x v="6"/>
    <x v="0"/>
    <s v="B"/>
  </r>
  <r>
    <n v="234677"/>
    <x v="0"/>
    <x v="0"/>
    <x v="1"/>
    <x v="2"/>
    <x v="14"/>
    <x v="121"/>
    <x v="0"/>
    <x v="0"/>
    <s v="Tesseramento"/>
    <x v="1"/>
    <x v="1"/>
    <x v="0"/>
    <m/>
  </r>
  <r>
    <n v="101898"/>
    <x v="0"/>
    <x v="0"/>
    <x v="0"/>
    <x v="0"/>
    <x v="12"/>
    <x v="148"/>
    <x v="0"/>
    <x v="0"/>
    <s v="Tesseramento"/>
    <x v="1"/>
    <x v="0"/>
    <x v="0"/>
    <m/>
  </r>
  <r>
    <n v="30811"/>
    <x v="0"/>
    <x v="0"/>
    <x v="0"/>
    <x v="0"/>
    <x v="12"/>
    <x v="148"/>
    <x v="0"/>
    <x v="1"/>
    <s v="Tesseramento"/>
    <x v="1"/>
    <x v="0"/>
    <x v="0"/>
    <m/>
  </r>
  <r>
    <n v="129619"/>
    <x v="0"/>
    <x v="0"/>
    <x v="0"/>
    <x v="2"/>
    <x v="12"/>
    <x v="148"/>
    <x v="0"/>
    <x v="0"/>
    <s v="Tesseramento"/>
    <x v="1"/>
    <x v="1"/>
    <x v="0"/>
    <m/>
  </r>
  <r>
    <n v="234678"/>
    <x v="0"/>
    <x v="0"/>
    <x v="1"/>
    <x v="0"/>
    <x v="14"/>
    <x v="121"/>
    <x v="0"/>
    <x v="0"/>
    <s v="Tesseramento"/>
    <x v="1"/>
    <x v="3"/>
    <x v="0"/>
    <m/>
  </r>
  <r>
    <n v="9596"/>
    <x v="0"/>
    <x v="0"/>
    <x v="0"/>
    <x v="0"/>
    <x v="12"/>
    <x v="148"/>
    <x v="0"/>
    <x v="0"/>
    <s v="Tesseramento"/>
    <x v="1"/>
    <x v="4"/>
    <x v="0"/>
    <m/>
  </r>
  <r>
    <n v="118085"/>
    <x v="0"/>
    <x v="0"/>
    <x v="0"/>
    <x v="0"/>
    <x v="12"/>
    <x v="148"/>
    <x v="0"/>
    <x v="0"/>
    <s v="Tesseramento"/>
    <x v="1"/>
    <x v="0"/>
    <x v="0"/>
    <m/>
  </r>
  <r>
    <n v="234681"/>
    <x v="0"/>
    <x v="0"/>
    <x v="1"/>
    <x v="0"/>
    <x v="14"/>
    <x v="121"/>
    <x v="0"/>
    <x v="0"/>
    <s v="Tesseramento"/>
    <x v="1"/>
    <x v="0"/>
    <x v="0"/>
    <m/>
  </r>
  <r>
    <n v="3073"/>
    <x v="0"/>
    <x v="0"/>
    <x v="0"/>
    <x v="0"/>
    <x v="12"/>
    <x v="148"/>
    <x v="0"/>
    <x v="0"/>
    <s v="Tesseramento"/>
    <x v="1"/>
    <x v="3"/>
    <x v="0"/>
    <m/>
  </r>
  <r>
    <n v="64336"/>
    <x v="0"/>
    <x v="0"/>
    <x v="0"/>
    <x v="0"/>
    <x v="12"/>
    <x v="148"/>
    <x v="0"/>
    <x v="1"/>
    <s v="Tesseramento"/>
    <x v="1"/>
    <x v="4"/>
    <x v="0"/>
    <m/>
  </r>
  <r>
    <n v="234682"/>
    <x v="0"/>
    <x v="0"/>
    <x v="1"/>
    <x v="0"/>
    <x v="14"/>
    <x v="121"/>
    <x v="0"/>
    <x v="0"/>
    <s v="Tesseramento"/>
    <x v="1"/>
    <x v="1"/>
    <x v="0"/>
    <m/>
  </r>
  <r>
    <n v="10056"/>
    <x v="0"/>
    <x v="0"/>
    <x v="0"/>
    <x v="0"/>
    <x v="12"/>
    <x v="148"/>
    <x v="0"/>
    <x v="0"/>
    <s v="Tesseramento"/>
    <x v="1"/>
    <x v="4"/>
    <x v="0"/>
    <m/>
  </r>
  <r>
    <n v="111466"/>
    <x v="0"/>
    <x v="0"/>
    <x v="0"/>
    <x v="0"/>
    <x v="12"/>
    <x v="148"/>
    <x v="0"/>
    <x v="0"/>
    <s v="Tesseramento"/>
    <x v="1"/>
    <x v="4"/>
    <x v="0"/>
    <m/>
  </r>
  <r>
    <n v="111467"/>
    <x v="0"/>
    <x v="0"/>
    <x v="0"/>
    <x v="0"/>
    <x v="12"/>
    <x v="148"/>
    <x v="0"/>
    <x v="1"/>
    <s v="Tesseramento"/>
    <x v="1"/>
    <x v="4"/>
    <x v="0"/>
    <m/>
  </r>
  <r>
    <n v="233481"/>
    <x v="0"/>
    <x v="1"/>
    <x v="1"/>
    <x v="1"/>
    <x v="15"/>
    <x v="104"/>
    <x v="0"/>
    <x v="0"/>
    <s v="Tesseramento"/>
    <x v="1"/>
    <x v="1"/>
    <x v="0"/>
    <m/>
  </r>
  <r>
    <n v="9592"/>
    <x v="0"/>
    <x v="0"/>
    <x v="0"/>
    <x v="0"/>
    <x v="12"/>
    <x v="148"/>
    <x v="0"/>
    <x v="0"/>
    <s v="Tesseramento"/>
    <x v="1"/>
    <x v="4"/>
    <x v="0"/>
    <m/>
  </r>
  <r>
    <n v="159173"/>
    <x v="0"/>
    <x v="0"/>
    <x v="0"/>
    <x v="0"/>
    <x v="12"/>
    <x v="148"/>
    <x v="0"/>
    <x v="1"/>
    <s v="Tesseramento"/>
    <x v="1"/>
    <x v="4"/>
    <x v="0"/>
    <m/>
  </r>
  <r>
    <n v="87786"/>
    <x v="0"/>
    <x v="0"/>
    <x v="0"/>
    <x v="0"/>
    <x v="12"/>
    <x v="148"/>
    <x v="0"/>
    <x v="0"/>
    <s v="Tesseramento"/>
    <x v="1"/>
    <x v="4"/>
    <x v="0"/>
    <m/>
  </r>
  <r>
    <n v="70106"/>
    <x v="0"/>
    <x v="0"/>
    <x v="0"/>
    <x v="0"/>
    <x v="12"/>
    <x v="148"/>
    <x v="0"/>
    <x v="1"/>
    <s v="Tesseramento"/>
    <x v="1"/>
    <x v="4"/>
    <x v="0"/>
    <m/>
  </r>
  <r>
    <n v="9677"/>
    <x v="0"/>
    <x v="0"/>
    <x v="0"/>
    <x v="3"/>
    <x v="12"/>
    <x v="148"/>
    <x v="0"/>
    <x v="0"/>
    <s v="Tesseramento"/>
    <x v="1"/>
    <x v="0"/>
    <x v="0"/>
    <m/>
  </r>
  <r>
    <n v="9512"/>
    <x v="0"/>
    <x v="0"/>
    <x v="0"/>
    <x v="0"/>
    <x v="12"/>
    <x v="148"/>
    <x v="0"/>
    <x v="1"/>
    <s v="Tesseramento"/>
    <x v="1"/>
    <x v="4"/>
    <x v="0"/>
    <m/>
  </r>
  <r>
    <n v="150528"/>
    <x v="0"/>
    <x v="0"/>
    <x v="0"/>
    <x v="0"/>
    <x v="1"/>
    <x v="26"/>
    <x v="0"/>
    <x v="0"/>
    <s v="Tesseramento"/>
    <x v="1"/>
    <x v="0"/>
    <x v="0"/>
    <m/>
  </r>
  <r>
    <n v="206057"/>
    <x v="0"/>
    <x v="0"/>
    <x v="0"/>
    <x v="1"/>
    <x v="12"/>
    <x v="114"/>
    <x v="0"/>
    <x v="1"/>
    <s v="Tesseramento"/>
    <x v="1"/>
    <x v="4"/>
    <x v="0"/>
    <m/>
  </r>
  <r>
    <n v="114675"/>
    <x v="1"/>
    <x v="0"/>
    <x v="0"/>
    <x v="0"/>
    <x v="1"/>
    <x v="26"/>
    <x v="0"/>
    <x v="0"/>
    <s v="Tesseramento"/>
    <x v="1"/>
    <x v="6"/>
    <x v="0"/>
    <s v="B"/>
  </r>
  <r>
    <n v="165351"/>
    <x v="1"/>
    <x v="0"/>
    <x v="0"/>
    <x v="0"/>
    <x v="1"/>
    <x v="26"/>
    <x v="0"/>
    <x v="0"/>
    <s v="Tesseramento"/>
    <x v="1"/>
    <x v="7"/>
    <x v="0"/>
    <s v="B"/>
  </r>
  <r>
    <n v="196590"/>
    <x v="0"/>
    <x v="0"/>
    <x v="0"/>
    <x v="0"/>
    <x v="1"/>
    <x v="26"/>
    <x v="0"/>
    <x v="1"/>
    <s v="Tesseramento"/>
    <x v="1"/>
    <x v="4"/>
    <x v="0"/>
    <m/>
  </r>
  <r>
    <n v="170965"/>
    <x v="0"/>
    <x v="0"/>
    <x v="0"/>
    <x v="0"/>
    <x v="1"/>
    <x v="26"/>
    <x v="0"/>
    <x v="0"/>
    <s v="Tesseramento"/>
    <x v="1"/>
    <x v="3"/>
    <x v="0"/>
    <m/>
  </r>
  <r>
    <n v="217526"/>
    <x v="1"/>
    <x v="0"/>
    <x v="0"/>
    <x v="1"/>
    <x v="1"/>
    <x v="26"/>
    <x v="0"/>
    <x v="0"/>
    <s v="Tesseramento"/>
    <x v="1"/>
    <x v="5"/>
    <x v="0"/>
    <m/>
  </r>
  <r>
    <n v="79933"/>
    <x v="0"/>
    <x v="0"/>
    <x v="0"/>
    <x v="4"/>
    <x v="14"/>
    <x v="43"/>
    <x v="0"/>
    <x v="0"/>
    <s v="Tesseramento"/>
    <x v="1"/>
    <x v="4"/>
    <x v="0"/>
    <m/>
  </r>
  <r>
    <n v="233478"/>
    <x v="0"/>
    <x v="0"/>
    <x v="1"/>
    <x v="0"/>
    <x v="1"/>
    <x v="26"/>
    <x v="0"/>
    <x v="0"/>
    <s v="Tesseramento"/>
    <x v="1"/>
    <x v="0"/>
    <x v="0"/>
    <m/>
  </r>
  <r>
    <n v="226461"/>
    <x v="1"/>
    <x v="0"/>
    <x v="0"/>
    <x v="2"/>
    <x v="1"/>
    <x v="26"/>
    <x v="0"/>
    <x v="1"/>
    <s v="Tesseramento"/>
    <x v="1"/>
    <x v="5"/>
    <x v="0"/>
    <m/>
  </r>
  <r>
    <n v="37480"/>
    <x v="0"/>
    <x v="0"/>
    <x v="0"/>
    <x v="0"/>
    <x v="1"/>
    <x v="26"/>
    <x v="0"/>
    <x v="0"/>
    <s v="Tesseramento"/>
    <x v="1"/>
    <x v="3"/>
    <x v="0"/>
    <m/>
  </r>
  <r>
    <n v="90363"/>
    <x v="0"/>
    <x v="0"/>
    <x v="0"/>
    <x v="0"/>
    <x v="1"/>
    <x v="26"/>
    <x v="0"/>
    <x v="1"/>
    <s v="Tesseramento"/>
    <x v="1"/>
    <x v="3"/>
    <x v="0"/>
    <m/>
  </r>
  <r>
    <n v="1439"/>
    <x v="0"/>
    <x v="0"/>
    <x v="0"/>
    <x v="0"/>
    <x v="1"/>
    <x v="26"/>
    <x v="0"/>
    <x v="0"/>
    <s v="Tesseramento"/>
    <x v="1"/>
    <x v="0"/>
    <x v="0"/>
    <m/>
  </r>
  <r>
    <n v="85021"/>
    <x v="0"/>
    <x v="0"/>
    <x v="0"/>
    <x v="4"/>
    <x v="1"/>
    <x v="26"/>
    <x v="0"/>
    <x v="1"/>
    <s v="Tesseramento"/>
    <x v="1"/>
    <x v="0"/>
    <x v="0"/>
    <m/>
  </r>
  <r>
    <n v="87102"/>
    <x v="0"/>
    <x v="0"/>
    <x v="0"/>
    <x v="0"/>
    <x v="1"/>
    <x v="26"/>
    <x v="0"/>
    <x v="0"/>
    <s v="Tesseramento"/>
    <x v="1"/>
    <x v="4"/>
    <x v="0"/>
    <m/>
  </r>
  <r>
    <n v="138053"/>
    <x v="0"/>
    <x v="0"/>
    <x v="0"/>
    <x v="0"/>
    <x v="1"/>
    <x v="26"/>
    <x v="0"/>
    <x v="0"/>
    <s v="Tesseramento"/>
    <x v="1"/>
    <x v="3"/>
    <x v="0"/>
    <m/>
  </r>
  <r>
    <n v="233821"/>
    <x v="0"/>
    <x v="0"/>
    <x v="1"/>
    <x v="0"/>
    <x v="7"/>
    <x v="135"/>
    <x v="0"/>
    <x v="0"/>
    <s v="Tesseramento"/>
    <x v="1"/>
    <x v="3"/>
    <x v="0"/>
    <m/>
  </r>
  <r>
    <n v="166245"/>
    <x v="0"/>
    <x v="0"/>
    <x v="0"/>
    <x v="0"/>
    <x v="1"/>
    <x v="20"/>
    <x v="0"/>
    <x v="0"/>
    <s v="Tesseramento"/>
    <x v="0"/>
    <x v="1"/>
    <x v="0"/>
    <m/>
  </r>
  <r>
    <n v="138386"/>
    <x v="0"/>
    <x v="0"/>
    <x v="0"/>
    <x v="0"/>
    <x v="1"/>
    <x v="20"/>
    <x v="0"/>
    <x v="0"/>
    <s v="Tesseramento"/>
    <x v="0"/>
    <x v="4"/>
    <x v="0"/>
    <m/>
  </r>
  <r>
    <n v="189209"/>
    <x v="0"/>
    <x v="0"/>
    <x v="0"/>
    <x v="0"/>
    <x v="1"/>
    <x v="20"/>
    <x v="0"/>
    <x v="0"/>
    <s v="Tesseramento"/>
    <x v="0"/>
    <x v="0"/>
    <x v="0"/>
    <m/>
  </r>
  <r>
    <n v="189210"/>
    <x v="0"/>
    <x v="0"/>
    <x v="0"/>
    <x v="0"/>
    <x v="1"/>
    <x v="20"/>
    <x v="0"/>
    <x v="1"/>
    <s v="Tesseramento"/>
    <x v="0"/>
    <x v="0"/>
    <x v="0"/>
    <m/>
  </r>
  <r>
    <n v="199732"/>
    <x v="0"/>
    <x v="1"/>
    <x v="0"/>
    <x v="0"/>
    <x v="12"/>
    <x v="148"/>
    <x v="0"/>
    <x v="0"/>
    <s v="Tesseramento"/>
    <x v="1"/>
    <x v="0"/>
    <x v="0"/>
    <m/>
  </r>
  <r>
    <n v="99514"/>
    <x v="0"/>
    <x v="0"/>
    <x v="0"/>
    <x v="0"/>
    <x v="1"/>
    <x v="20"/>
    <x v="0"/>
    <x v="0"/>
    <s v="Tesseramento"/>
    <x v="0"/>
    <x v="0"/>
    <x v="0"/>
    <m/>
  </r>
  <r>
    <n v="216986"/>
    <x v="1"/>
    <x v="0"/>
    <x v="0"/>
    <x v="0"/>
    <x v="4"/>
    <x v="75"/>
    <x v="0"/>
    <x v="0"/>
    <s v="Tesseramento"/>
    <x v="0"/>
    <x v="6"/>
    <x v="0"/>
    <m/>
  </r>
  <r>
    <n v="231196"/>
    <x v="0"/>
    <x v="0"/>
    <x v="0"/>
    <x v="0"/>
    <x v="15"/>
    <x v="104"/>
    <x v="0"/>
    <x v="0"/>
    <s v="Tesseramento"/>
    <x v="1"/>
    <x v="0"/>
    <x v="0"/>
    <m/>
  </r>
  <r>
    <n v="216821"/>
    <x v="1"/>
    <x v="0"/>
    <x v="0"/>
    <x v="1"/>
    <x v="4"/>
    <x v="75"/>
    <x v="0"/>
    <x v="0"/>
    <s v="Tesseramento"/>
    <x v="0"/>
    <x v="5"/>
    <x v="0"/>
    <m/>
  </r>
  <r>
    <n v="136894"/>
    <x v="0"/>
    <x v="0"/>
    <x v="0"/>
    <x v="1"/>
    <x v="4"/>
    <x v="75"/>
    <x v="0"/>
    <x v="0"/>
    <s v="Tesseramento"/>
    <x v="0"/>
    <x v="0"/>
    <x v="0"/>
    <m/>
  </r>
  <r>
    <n v="202323"/>
    <x v="1"/>
    <x v="0"/>
    <x v="0"/>
    <x v="0"/>
    <x v="5"/>
    <x v="38"/>
    <x v="0"/>
    <x v="0"/>
    <s v="Tesseramento"/>
    <x v="1"/>
    <x v="5"/>
    <x v="0"/>
    <m/>
  </r>
  <r>
    <n v="202322"/>
    <x v="1"/>
    <x v="0"/>
    <x v="0"/>
    <x v="0"/>
    <x v="5"/>
    <x v="38"/>
    <x v="0"/>
    <x v="0"/>
    <s v="Tesseramento"/>
    <x v="1"/>
    <x v="7"/>
    <x v="0"/>
    <s v="B"/>
  </r>
  <r>
    <n v="163961"/>
    <x v="0"/>
    <x v="0"/>
    <x v="0"/>
    <x v="0"/>
    <x v="5"/>
    <x v="38"/>
    <x v="0"/>
    <x v="0"/>
    <s v="Tesseramento"/>
    <x v="1"/>
    <x v="0"/>
    <x v="0"/>
    <m/>
  </r>
  <r>
    <n v="165858"/>
    <x v="0"/>
    <x v="0"/>
    <x v="0"/>
    <x v="0"/>
    <x v="5"/>
    <x v="38"/>
    <x v="0"/>
    <x v="0"/>
    <s v="Tesseramento"/>
    <x v="1"/>
    <x v="3"/>
    <x v="0"/>
    <m/>
  </r>
  <r>
    <n v="114009"/>
    <x v="0"/>
    <x v="0"/>
    <x v="0"/>
    <x v="0"/>
    <x v="5"/>
    <x v="38"/>
    <x v="0"/>
    <x v="0"/>
    <s v="Tesseramento"/>
    <x v="1"/>
    <x v="0"/>
    <x v="0"/>
    <m/>
  </r>
  <r>
    <n v="217696"/>
    <x v="0"/>
    <x v="0"/>
    <x v="0"/>
    <x v="0"/>
    <x v="5"/>
    <x v="38"/>
    <x v="0"/>
    <x v="0"/>
    <s v="Tesseramento"/>
    <x v="1"/>
    <x v="0"/>
    <x v="0"/>
    <m/>
  </r>
  <r>
    <n v="197903"/>
    <x v="0"/>
    <x v="0"/>
    <x v="0"/>
    <x v="0"/>
    <x v="11"/>
    <x v="130"/>
    <x v="0"/>
    <x v="0"/>
    <s v="Tesseramento"/>
    <x v="1"/>
    <x v="3"/>
    <x v="0"/>
    <m/>
  </r>
  <r>
    <n v="214376"/>
    <x v="0"/>
    <x v="0"/>
    <x v="0"/>
    <x v="0"/>
    <x v="11"/>
    <x v="130"/>
    <x v="0"/>
    <x v="0"/>
    <s v="Tesseramento"/>
    <x v="1"/>
    <x v="4"/>
    <x v="0"/>
    <m/>
  </r>
  <r>
    <n v="176817"/>
    <x v="0"/>
    <x v="0"/>
    <x v="0"/>
    <x v="0"/>
    <x v="11"/>
    <x v="130"/>
    <x v="0"/>
    <x v="0"/>
    <s v="Tesseramento"/>
    <x v="1"/>
    <x v="4"/>
    <x v="0"/>
    <m/>
  </r>
  <r>
    <n v="177428"/>
    <x v="0"/>
    <x v="0"/>
    <x v="0"/>
    <x v="0"/>
    <x v="11"/>
    <x v="130"/>
    <x v="0"/>
    <x v="0"/>
    <s v="Tesseramento"/>
    <x v="1"/>
    <x v="0"/>
    <x v="0"/>
    <m/>
  </r>
  <r>
    <n v="163679"/>
    <x v="0"/>
    <x v="0"/>
    <x v="0"/>
    <x v="0"/>
    <x v="11"/>
    <x v="130"/>
    <x v="0"/>
    <x v="0"/>
    <s v="Tesseramento"/>
    <x v="1"/>
    <x v="0"/>
    <x v="0"/>
    <m/>
  </r>
  <r>
    <n v="207891"/>
    <x v="0"/>
    <x v="0"/>
    <x v="0"/>
    <x v="0"/>
    <x v="11"/>
    <x v="130"/>
    <x v="0"/>
    <x v="0"/>
    <s v="Tesseramento"/>
    <x v="1"/>
    <x v="1"/>
    <x v="0"/>
    <m/>
  </r>
  <r>
    <n v="216190"/>
    <x v="0"/>
    <x v="0"/>
    <x v="0"/>
    <x v="0"/>
    <x v="11"/>
    <x v="130"/>
    <x v="0"/>
    <x v="0"/>
    <s v="Tesseramento"/>
    <x v="1"/>
    <x v="1"/>
    <x v="0"/>
    <m/>
  </r>
  <r>
    <n v="67253"/>
    <x v="0"/>
    <x v="0"/>
    <x v="0"/>
    <x v="0"/>
    <x v="5"/>
    <x v="38"/>
    <x v="0"/>
    <x v="0"/>
    <s v="Tesseramento"/>
    <x v="1"/>
    <x v="4"/>
    <x v="0"/>
    <m/>
  </r>
  <r>
    <n v="229992"/>
    <x v="0"/>
    <x v="0"/>
    <x v="0"/>
    <x v="1"/>
    <x v="5"/>
    <x v="38"/>
    <x v="0"/>
    <x v="0"/>
    <s v="Tesseramento"/>
    <x v="1"/>
    <x v="4"/>
    <x v="0"/>
    <m/>
  </r>
  <r>
    <n v="233842"/>
    <x v="0"/>
    <x v="0"/>
    <x v="1"/>
    <x v="0"/>
    <x v="8"/>
    <x v="98"/>
    <x v="0"/>
    <x v="0"/>
    <s v="Tesseramento"/>
    <x v="0"/>
    <x v="0"/>
    <x v="0"/>
    <m/>
  </r>
  <r>
    <n v="206879"/>
    <x v="0"/>
    <x v="0"/>
    <x v="0"/>
    <x v="1"/>
    <x v="8"/>
    <x v="98"/>
    <x v="0"/>
    <x v="0"/>
    <s v="Tesseramento"/>
    <x v="0"/>
    <x v="0"/>
    <x v="0"/>
    <m/>
  </r>
  <r>
    <n v="211183"/>
    <x v="0"/>
    <x v="0"/>
    <x v="0"/>
    <x v="0"/>
    <x v="8"/>
    <x v="98"/>
    <x v="0"/>
    <x v="0"/>
    <s v="Tesseramento"/>
    <x v="0"/>
    <x v="3"/>
    <x v="0"/>
    <m/>
  </r>
  <r>
    <n v="206884"/>
    <x v="0"/>
    <x v="0"/>
    <x v="0"/>
    <x v="0"/>
    <x v="8"/>
    <x v="98"/>
    <x v="0"/>
    <x v="0"/>
    <s v="Tesseramento"/>
    <x v="0"/>
    <x v="3"/>
    <x v="0"/>
    <m/>
  </r>
  <r>
    <n v="209999"/>
    <x v="0"/>
    <x v="0"/>
    <x v="0"/>
    <x v="0"/>
    <x v="8"/>
    <x v="98"/>
    <x v="0"/>
    <x v="1"/>
    <s v="Tesseramento"/>
    <x v="0"/>
    <x v="1"/>
    <x v="0"/>
    <m/>
  </r>
  <r>
    <n v="207338"/>
    <x v="0"/>
    <x v="0"/>
    <x v="0"/>
    <x v="1"/>
    <x v="8"/>
    <x v="98"/>
    <x v="0"/>
    <x v="1"/>
    <s v="Tesseramento"/>
    <x v="0"/>
    <x v="4"/>
    <x v="0"/>
    <m/>
  </r>
  <r>
    <n v="206894"/>
    <x v="0"/>
    <x v="0"/>
    <x v="0"/>
    <x v="0"/>
    <x v="8"/>
    <x v="98"/>
    <x v="0"/>
    <x v="0"/>
    <s v="Tesseramento"/>
    <x v="0"/>
    <x v="3"/>
    <x v="0"/>
    <m/>
  </r>
  <r>
    <n v="206893"/>
    <x v="1"/>
    <x v="0"/>
    <x v="0"/>
    <x v="0"/>
    <x v="8"/>
    <x v="98"/>
    <x v="0"/>
    <x v="0"/>
    <s v="Tesseramento"/>
    <x v="0"/>
    <x v="2"/>
    <x v="0"/>
    <m/>
  </r>
  <r>
    <n v="206897"/>
    <x v="0"/>
    <x v="0"/>
    <x v="0"/>
    <x v="0"/>
    <x v="8"/>
    <x v="98"/>
    <x v="0"/>
    <x v="0"/>
    <s v="Tesseramento"/>
    <x v="0"/>
    <x v="4"/>
    <x v="0"/>
    <m/>
  </r>
  <r>
    <n v="231655"/>
    <x v="0"/>
    <x v="0"/>
    <x v="0"/>
    <x v="1"/>
    <x v="8"/>
    <x v="98"/>
    <x v="0"/>
    <x v="0"/>
    <s v="Tesseramento"/>
    <x v="0"/>
    <x v="0"/>
    <x v="0"/>
    <m/>
  </r>
  <r>
    <n v="232145"/>
    <x v="0"/>
    <x v="0"/>
    <x v="0"/>
    <x v="1"/>
    <x v="8"/>
    <x v="98"/>
    <x v="0"/>
    <x v="0"/>
    <s v="Tesseramento"/>
    <x v="0"/>
    <x v="1"/>
    <x v="0"/>
    <m/>
  </r>
  <r>
    <n v="212981"/>
    <x v="0"/>
    <x v="0"/>
    <x v="0"/>
    <x v="0"/>
    <x v="8"/>
    <x v="98"/>
    <x v="0"/>
    <x v="0"/>
    <s v="Tesseramento"/>
    <x v="0"/>
    <x v="3"/>
    <x v="0"/>
    <m/>
  </r>
  <r>
    <n v="212982"/>
    <x v="0"/>
    <x v="0"/>
    <x v="0"/>
    <x v="0"/>
    <x v="8"/>
    <x v="98"/>
    <x v="0"/>
    <x v="1"/>
    <s v="Tesseramento"/>
    <x v="0"/>
    <x v="0"/>
    <x v="0"/>
    <m/>
  </r>
  <r>
    <n v="210002"/>
    <x v="0"/>
    <x v="0"/>
    <x v="0"/>
    <x v="0"/>
    <x v="8"/>
    <x v="98"/>
    <x v="0"/>
    <x v="0"/>
    <s v="Tesseramento"/>
    <x v="0"/>
    <x v="1"/>
    <x v="0"/>
    <m/>
  </r>
  <r>
    <n v="207341"/>
    <x v="0"/>
    <x v="0"/>
    <x v="0"/>
    <x v="0"/>
    <x v="8"/>
    <x v="98"/>
    <x v="0"/>
    <x v="0"/>
    <s v="Tesseramento"/>
    <x v="0"/>
    <x v="4"/>
    <x v="0"/>
    <m/>
  </r>
  <r>
    <n v="226175"/>
    <x v="1"/>
    <x v="0"/>
    <x v="0"/>
    <x v="0"/>
    <x v="15"/>
    <x v="104"/>
    <x v="0"/>
    <x v="0"/>
    <s v="Tesseramento"/>
    <x v="1"/>
    <x v="7"/>
    <x v="0"/>
    <s v="B"/>
  </r>
  <r>
    <n v="226176"/>
    <x v="1"/>
    <x v="0"/>
    <x v="0"/>
    <x v="0"/>
    <x v="15"/>
    <x v="104"/>
    <x v="0"/>
    <x v="0"/>
    <s v="Tesseramento"/>
    <x v="1"/>
    <x v="6"/>
    <x v="0"/>
    <s v="B"/>
  </r>
  <r>
    <n v="226934"/>
    <x v="1"/>
    <x v="0"/>
    <x v="0"/>
    <x v="0"/>
    <x v="15"/>
    <x v="104"/>
    <x v="0"/>
    <x v="0"/>
    <s v="Tesseramento"/>
    <x v="1"/>
    <x v="6"/>
    <x v="0"/>
    <s v="B"/>
  </r>
  <r>
    <n v="226178"/>
    <x v="1"/>
    <x v="0"/>
    <x v="0"/>
    <x v="0"/>
    <x v="15"/>
    <x v="104"/>
    <x v="0"/>
    <x v="0"/>
    <s v="Tesseramento"/>
    <x v="1"/>
    <x v="7"/>
    <x v="0"/>
    <s v="B"/>
  </r>
  <r>
    <n v="226180"/>
    <x v="1"/>
    <x v="0"/>
    <x v="0"/>
    <x v="0"/>
    <x v="15"/>
    <x v="104"/>
    <x v="0"/>
    <x v="0"/>
    <s v="Tesseramento"/>
    <x v="1"/>
    <x v="7"/>
    <x v="0"/>
    <s v="B"/>
  </r>
  <r>
    <n v="226179"/>
    <x v="1"/>
    <x v="0"/>
    <x v="0"/>
    <x v="0"/>
    <x v="15"/>
    <x v="104"/>
    <x v="0"/>
    <x v="1"/>
    <s v="Tesseramento"/>
    <x v="1"/>
    <x v="6"/>
    <x v="0"/>
    <s v="B"/>
  </r>
  <r>
    <n v="226182"/>
    <x v="1"/>
    <x v="0"/>
    <x v="0"/>
    <x v="0"/>
    <x v="15"/>
    <x v="104"/>
    <x v="0"/>
    <x v="1"/>
    <s v="Tesseramento"/>
    <x v="1"/>
    <x v="6"/>
    <x v="0"/>
    <s v="B"/>
  </r>
  <r>
    <n v="226183"/>
    <x v="1"/>
    <x v="0"/>
    <x v="0"/>
    <x v="0"/>
    <x v="15"/>
    <x v="104"/>
    <x v="0"/>
    <x v="1"/>
    <s v="Tesseramento"/>
    <x v="1"/>
    <x v="7"/>
    <x v="0"/>
    <s v="B"/>
  </r>
  <r>
    <n v="234630"/>
    <x v="0"/>
    <x v="1"/>
    <x v="1"/>
    <x v="1"/>
    <x v="11"/>
    <x v="278"/>
    <x v="0"/>
    <x v="0"/>
    <s v="Tesseramento"/>
    <x v="1"/>
    <x v="0"/>
    <x v="0"/>
    <m/>
  </r>
  <r>
    <n v="233484"/>
    <x v="1"/>
    <x v="0"/>
    <x v="1"/>
    <x v="0"/>
    <x v="15"/>
    <x v="104"/>
    <x v="0"/>
    <x v="0"/>
    <s v="Tesseramento"/>
    <x v="1"/>
    <x v="5"/>
    <x v="0"/>
    <m/>
  </r>
  <r>
    <n v="234631"/>
    <x v="0"/>
    <x v="1"/>
    <x v="1"/>
    <x v="1"/>
    <x v="11"/>
    <x v="278"/>
    <x v="0"/>
    <x v="1"/>
    <s v="Tesseramento"/>
    <x v="1"/>
    <x v="1"/>
    <x v="0"/>
    <m/>
  </r>
  <r>
    <n v="234632"/>
    <x v="1"/>
    <x v="1"/>
    <x v="1"/>
    <x v="2"/>
    <x v="11"/>
    <x v="278"/>
    <x v="0"/>
    <x v="1"/>
    <s v="Tesseramento"/>
    <x v="1"/>
    <x v="5"/>
    <x v="0"/>
    <m/>
  </r>
  <r>
    <n v="207836"/>
    <x v="0"/>
    <x v="1"/>
    <x v="0"/>
    <x v="0"/>
    <x v="4"/>
    <x v="219"/>
    <x v="0"/>
    <x v="0"/>
    <s v="Tesseramento"/>
    <x v="0"/>
    <x v="3"/>
    <x v="0"/>
    <m/>
  </r>
  <r>
    <n v="228013"/>
    <x v="0"/>
    <x v="0"/>
    <x v="0"/>
    <x v="1"/>
    <x v="4"/>
    <x v="219"/>
    <x v="0"/>
    <x v="0"/>
    <s v="Tesseramento"/>
    <x v="0"/>
    <x v="0"/>
    <x v="0"/>
    <m/>
  </r>
  <r>
    <n v="228011"/>
    <x v="0"/>
    <x v="0"/>
    <x v="0"/>
    <x v="1"/>
    <x v="4"/>
    <x v="219"/>
    <x v="0"/>
    <x v="0"/>
    <s v="Tesseramento"/>
    <x v="0"/>
    <x v="0"/>
    <x v="0"/>
    <m/>
  </r>
  <r>
    <n v="83928"/>
    <x v="0"/>
    <x v="0"/>
    <x v="0"/>
    <x v="0"/>
    <x v="4"/>
    <x v="219"/>
    <x v="0"/>
    <x v="0"/>
    <s v="Tesseramento"/>
    <x v="0"/>
    <x v="0"/>
    <x v="0"/>
    <m/>
  </r>
  <r>
    <n v="115929"/>
    <x v="0"/>
    <x v="0"/>
    <x v="0"/>
    <x v="0"/>
    <x v="4"/>
    <x v="219"/>
    <x v="0"/>
    <x v="1"/>
    <s v="Tesseramento"/>
    <x v="0"/>
    <x v="4"/>
    <x v="0"/>
    <m/>
  </r>
  <r>
    <n v="80715"/>
    <x v="0"/>
    <x v="0"/>
    <x v="0"/>
    <x v="0"/>
    <x v="4"/>
    <x v="219"/>
    <x v="0"/>
    <x v="0"/>
    <s v="Tesseramento"/>
    <x v="0"/>
    <x v="4"/>
    <x v="0"/>
    <m/>
  </r>
  <r>
    <n v="233641"/>
    <x v="0"/>
    <x v="0"/>
    <x v="1"/>
    <x v="2"/>
    <x v="11"/>
    <x v="141"/>
    <x v="0"/>
    <x v="1"/>
    <s v="Tesseramento"/>
    <x v="1"/>
    <x v="0"/>
    <x v="0"/>
    <m/>
  </r>
  <r>
    <n v="186890"/>
    <x v="1"/>
    <x v="0"/>
    <x v="0"/>
    <x v="2"/>
    <x v="8"/>
    <x v="34"/>
    <x v="0"/>
    <x v="0"/>
    <s v="Tesseramento"/>
    <x v="1"/>
    <x v="5"/>
    <x v="0"/>
    <m/>
  </r>
  <r>
    <n v="101066"/>
    <x v="1"/>
    <x v="0"/>
    <x v="0"/>
    <x v="0"/>
    <x v="4"/>
    <x v="18"/>
    <x v="0"/>
    <x v="0"/>
    <s v="Tesseramento"/>
    <x v="1"/>
    <x v="2"/>
    <x v="0"/>
    <s v="BG"/>
  </r>
  <r>
    <n v="26565"/>
    <x v="0"/>
    <x v="0"/>
    <x v="0"/>
    <x v="0"/>
    <x v="4"/>
    <x v="18"/>
    <x v="0"/>
    <x v="0"/>
    <s v="Tesseramento"/>
    <x v="1"/>
    <x v="4"/>
    <x v="0"/>
    <m/>
  </r>
  <r>
    <n v="61103"/>
    <x v="0"/>
    <x v="0"/>
    <x v="0"/>
    <x v="0"/>
    <x v="4"/>
    <x v="18"/>
    <x v="0"/>
    <x v="0"/>
    <s v="Tesseramento"/>
    <x v="1"/>
    <x v="4"/>
    <x v="0"/>
    <m/>
  </r>
  <r>
    <n v="148158"/>
    <x v="0"/>
    <x v="0"/>
    <x v="0"/>
    <x v="0"/>
    <x v="4"/>
    <x v="18"/>
    <x v="0"/>
    <x v="0"/>
    <s v="Tesseramento"/>
    <x v="1"/>
    <x v="1"/>
    <x v="0"/>
    <m/>
  </r>
  <r>
    <n v="225981"/>
    <x v="0"/>
    <x v="0"/>
    <x v="0"/>
    <x v="0"/>
    <x v="4"/>
    <x v="18"/>
    <x v="0"/>
    <x v="0"/>
    <s v="Tesseramento"/>
    <x v="1"/>
    <x v="3"/>
    <x v="0"/>
    <m/>
  </r>
  <r>
    <n v="81621"/>
    <x v="0"/>
    <x v="0"/>
    <x v="0"/>
    <x v="0"/>
    <x v="4"/>
    <x v="18"/>
    <x v="0"/>
    <x v="0"/>
    <s v="Tesseramento"/>
    <x v="1"/>
    <x v="0"/>
    <x v="0"/>
    <m/>
  </r>
  <r>
    <n v="105893"/>
    <x v="0"/>
    <x v="0"/>
    <x v="0"/>
    <x v="0"/>
    <x v="4"/>
    <x v="18"/>
    <x v="0"/>
    <x v="0"/>
    <s v="Tesseramento"/>
    <x v="1"/>
    <x v="4"/>
    <x v="0"/>
    <m/>
  </r>
  <r>
    <n v="218544"/>
    <x v="1"/>
    <x v="0"/>
    <x v="0"/>
    <x v="2"/>
    <x v="4"/>
    <x v="18"/>
    <x v="0"/>
    <x v="1"/>
    <s v="Tesseramento"/>
    <x v="1"/>
    <x v="5"/>
    <x v="0"/>
    <m/>
  </r>
  <r>
    <n v="215808"/>
    <x v="0"/>
    <x v="1"/>
    <x v="0"/>
    <x v="0"/>
    <x v="11"/>
    <x v="280"/>
    <x v="0"/>
    <x v="0"/>
    <s v="Tesseramento"/>
    <x v="0"/>
    <x v="0"/>
    <x v="0"/>
    <m/>
  </r>
  <r>
    <n v="215807"/>
    <x v="0"/>
    <x v="1"/>
    <x v="0"/>
    <x v="0"/>
    <x v="11"/>
    <x v="280"/>
    <x v="0"/>
    <x v="0"/>
    <s v="Tesseramento"/>
    <x v="0"/>
    <x v="0"/>
    <x v="0"/>
    <m/>
  </r>
  <r>
    <n v="229859"/>
    <x v="0"/>
    <x v="0"/>
    <x v="0"/>
    <x v="3"/>
    <x v="12"/>
    <x v="314"/>
    <x v="0"/>
    <x v="0"/>
    <s v="Tesseramento"/>
    <x v="0"/>
    <x v="0"/>
    <x v="0"/>
    <m/>
  </r>
  <r>
    <n v="79897"/>
    <x v="0"/>
    <x v="0"/>
    <x v="0"/>
    <x v="0"/>
    <x v="0"/>
    <x v="100"/>
    <x v="0"/>
    <x v="0"/>
    <s v="Tesseramento"/>
    <x v="0"/>
    <x v="0"/>
    <x v="0"/>
    <m/>
  </r>
  <r>
    <n v="155433"/>
    <x v="0"/>
    <x v="0"/>
    <x v="0"/>
    <x v="0"/>
    <x v="0"/>
    <x v="100"/>
    <x v="0"/>
    <x v="1"/>
    <s v="Tesseramento"/>
    <x v="0"/>
    <x v="0"/>
    <x v="0"/>
    <m/>
  </r>
  <r>
    <n v="150945"/>
    <x v="0"/>
    <x v="0"/>
    <x v="0"/>
    <x v="0"/>
    <x v="0"/>
    <x v="100"/>
    <x v="0"/>
    <x v="0"/>
    <s v="Tesseramento"/>
    <x v="0"/>
    <x v="0"/>
    <x v="0"/>
    <m/>
  </r>
  <r>
    <n v="129358"/>
    <x v="0"/>
    <x v="0"/>
    <x v="0"/>
    <x v="1"/>
    <x v="0"/>
    <x v="100"/>
    <x v="0"/>
    <x v="0"/>
    <s v="Tesseramento"/>
    <x v="0"/>
    <x v="0"/>
    <x v="0"/>
    <m/>
  </r>
  <r>
    <n v="154213"/>
    <x v="0"/>
    <x v="0"/>
    <x v="0"/>
    <x v="0"/>
    <x v="0"/>
    <x v="100"/>
    <x v="0"/>
    <x v="0"/>
    <s v="Tesseramento"/>
    <x v="0"/>
    <x v="0"/>
    <x v="0"/>
    <m/>
  </r>
  <r>
    <n v="160274"/>
    <x v="0"/>
    <x v="0"/>
    <x v="0"/>
    <x v="0"/>
    <x v="0"/>
    <x v="100"/>
    <x v="0"/>
    <x v="1"/>
    <s v="Tesseramento"/>
    <x v="0"/>
    <x v="0"/>
    <x v="0"/>
    <m/>
  </r>
  <r>
    <n v="117235"/>
    <x v="0"/>
    <x v="0"/>
    <x v="0"/>
    <x v="0"/>
    <x v="0"/>
    <x v="100"/>
    <x v="0"/>
    <x v="0"/>
    <s v="Tesseramento"/>
    <x v="0"/>
    <x v="0"/>
    <x v="0"/>
    <m/>
  </r>
  <r>
    <n v="166559"/>
    <x v="0"/>
    <x v="0"/>
    <x v="0"/>
    <x v="0"/>
    <x v="0"/>
    <x v="100"/>
    <x v="0"/>
    <x v="0"/>
    <s v="Tesseramento"/>
    <x v="0"/>
    <x v="4"/>
    <x v="0"/>
    <m/>
  </r>
  <r>
    <n v="113345"/>
    <x v="0"/>
    <x v="0"/>
    <x v="0"/>
    <x v="0"/>
    <x v="0"/>
    <x v="100"/>
    <x v="0"/>
    <x v="0"/>
    <s v="Tesseramento"/>
    <x v="0"/>
    <x v="0"/>
    <x v="0"/>
    <m/>
  </r>
  <r>
    <n v="186210"/>
    <x v="1"/>
    <x v="0"/>
    <x v="0"/>
    <x v="1"/>
    <x v="0"/>
    <x v="100"/>
    <x v="0"/>
    <x v="0"/>
    <s v="Tesseramento"/>
    <x v="0"/>
    <x v="6"/>
    <x v="0"/>
    <m/>
  </r>
  <r>
    <n v="150668"/>
    <x v="0"/>
    <x v="0"/>
    <x v="0"/>
    <x v="0"/>
    <x v="0"/>
    <x v="100"/>
    <x v="0"/>
    <x v="0"/>
    <s v="Tesseramento"/>
    <x v="0"/>
    <x v="4"/>
    <x v="0"/>
    <m/>
  </r>
  <r>
    <n v="180257"/>
    <x v="0"/>
    <x v="0"/>
    <x v="0"/>
    <x v="0"/>
    <x v="0"/>
    <x v="100"/>
    <x v="0"/>
    <x v="0"/>
    <s v="Tesseramento"/>
    <x v="0"/>
    <x v="3"/>
    <x v="0"/>
    <m/>
  </r>
  <r>
    <n v="210159"/>
    <x v="0"/>
    <x v="0"/>
    <x v="0"/>
    <x v="0"/>
    <x v="6"/>
    <x v="354"/>
    <x v="0"/>
    <x v="0"/>
    <s v="Tesseramento"/>
    <x v="0"/>
    <x v="0"/>
    <x v="0"/>
    <m/>
  </r>
  <r>
    <n v="166762"/>
    <x v="0"/>
    <x v="0"/>
    <x v="0"/>
    <x v="0"/>
    <x v="0"/>
    <x v="100"/>
    <x v="0"/>
    <x v="0"/>
    <s v="Tesseramento"/>
    <x v="0"/>
    <x v="0"/>
    <x v="0"/>
    <m/>
  </r>
  <r>
    <n v="105645"/>
    <x v="0"/>
    <x v="0"/>
    <x v="0"/>
    <x v="0"/>
    <x v="0"/>
    <x v="100"/>
    <x v="0"/>
    <x v="0"/>
    <s v="Tesseramento"/>
    <x v="0"/>
    <x v="0"/>
    <x v="0"/>
    <m/>
  </r>
  <r>
    <n v="156516"/>
    <x v="0"/>
    <x v="0"/>
    <x v="2"/>
    <x v="0"/>
    <x v="0"/>
    <x v="100"/>
    <x v="0"/>
    <x v="0"/>
    <s v="Tesseramento"/>
    <x v="0"/>
    <x v="0"/>
    <x v="0"/>
    <m/>
  </r>
  <r>
    <n v="167509"/>
    <x v="0"/>
    <x v="0"/>
    <x v="2"/>
    <x v="0"/>
    <x v="0"/>
    <x v="100"/>
    <x v="0"/>
    <x v="0"/>
    <s v="Tesseramento"/>
    <x v="0"/>
    <x v="3"/>
    <x v="0"/>
    <m/>
  </r>
  <r>
    <n v="129984"/>
    <x v="0"/>
    <x v="0"/>
    <x v="0"/>
    <x v="0"/>
    <x v="0"/>
    <x v="100"/>
    <x v="0"/>
    <x v="0"/>
    <s v="Tesseramento"/>
    <x v="0"/>
    <x v="0"/>
    <x v="0"/>
    <m/>
  </r>
  <r>
    <n v="229165"/>
    <x v="0"/>
    <x v="0"/>
    <x v="0"/>
    <x v="1"/>
    <x v="6"/>
    <x v="354"/>
    <x v="0"/>
    <x v="0"/>
    <s v="Tesseramento"/>
    <x v="0"/>
    <x v="3"/>
    <x v="0"/>
    <m/>
  </r>
  <r>
    <n v="229164"/>
    <x v="0"/>
    <x v="0"/>
    <x v="0"/>
    <x v="1"/>
    <x v="6"/>
    <x v="354"/>
    <x v="0"/>
    <x v="0"/>
    <s v="Tesseramento"/>
    <x v="0"/>
    <x v="0"/>
    <x v="0"/>
    <m/>
  </r>
  <r>
    <n v="111042"/>
    <x v="0"/>
    <x v="0"/>
    <x v="0"/>
    <x v="0"/>
    <x v="0"/>
    <x v="100"/>
    <x v="0"/>
    <x v="0"/>
    <s v="Tesseramento"/>
    <x v="0"/>
    <x v="0"/>
    <x v="0"/>
    <m/>
  </r>
  <r>
    <n v="229163"/>
    <x v="0"/>
    <x v="0"/>
    <x v="0"/>
    <x v="1"/>
    <x v="6"/>
    <x v="354"/>
    <x v="0"/>
    <x v="1"/>
    <s v="Tesseramento"/>
    <x v="0"/>
    <x v="3"/>
    <x v="0"/>
    <m/>
  </r>
  <r>
    <n v="147752"/>
    <x v="0"/>
    <x v="0"/>
    <x v="0"/>
    <x v="0"/>
    <x v="0"/>
    <x v="100"/>
    <x v="0"/>
    <x v="0"/>
    <s v="Tesseramento"/>
    <x v="0"/>
    <x v="0"/>
    <x v="0"/>
    <m/>
  </r>
  <r>
    <n v="41785"/>
    <x v="0"/>
    <x v="0"/>
    <x v="0"/>
    <x v="0"/>
    <x v="6"/>
    <x v="354"/>
    <x v="0"/>
    <x v="0"/>
    <s v="Tesseramento"/>
    <x v="0"/>
    <x v="0"/>
    <x v="0"/>
    <m/>
  </r>
  <r>
    <n v="227151"/>
    <x v="1"/>
    <x v="0"/>
    <x v="0"/>
    <x v="2"/>
    <x v="6"/>
    <x v="354"/>
    <x v="0"/>
    <x v="0"/>
    <s v="Tesseramento"/>
    <x v="0"/>
    <x v="7"/>
    <x v="0"/>
    <m/>
  </r>
  <r>
    <n v="217225"/>
    <x v="0"/>
    <x v="0"/>
    <x v="0"/>
    <x v="0"/>
    <x v="6"/>
    <x v="354"/>
    <x v="0"/>
    <x v="0"/>
    <s v="Tesseramento"/>
    <x v="0"/>
    <x v="3"/>
    <x v="0"/>
    <m/>
  </r>
  <r>
    <n v="163899"/>
    <x v="0"/>
    <x v="0"/>
    <x v="0"/>
    <x v="0"/>
    <x v="6"/>
    <x v="354"/>
    <x v="0"/>
    <x v="0"/>
    <s v="Tesseramento"/>
    <x v="0"/>
    <x v="1"/>
    <x v="0"/>
    <m/>
  </r>
  <r>
    <n v="1965"/>
    <x v="0"/>
    <x v="0"/>
    <x v="0"/>
    <x v="4"/>
    <x v="0"/>
    <x v="100"/>
    <x v="0"/>
    <x v="1"/>
    <s v="Tesseramento"/>
    <x v="0"/>
    <x v="3"/>
    <x v="0"/>
    <m/>
  </r>
  <r>
    <n v="110225"/>
    <x v="0"/>
    <x v="0"/>
    <x v="0"/>
    <x v="0"/>
    <x v="0"/>
    <x v="100"/>
    <x v="0"/>
    <x v="0"/>
    <s v="Tesseramento"/>
    <x v="0"/>
    <x v="0"/>
    <x v="0"/>
    <m/>
  </r>
  <r>
    <n v="68967"/>
    <x v="0"/>
    <x v="0"/>
    <x v="0"/>
    <x v="0"/>
    <x v="0"/>
    <x v="100"/>
    <x v="0"/>
    <x v="0"/>
    <s v="Tesseramento"/>
    <x v="0"/>
    <x v="4"/>
    <x v="0"/>
    <m/>
  </r>
  <r>
    <n v="161044"/>
    <x v="0"/>
    <x v="0"/>
    <x v="0"/>
    <x v="0"/>
    <x v="0"/>
    <x v="100"/>
    <x v="0"/>
    <x v="0"/>
    <s v="Tesseramento"/>
    <x v="0"/>
    <x v="0"/>
    <x v="0"/>
    <m/>
  </r>
  <r>
    <n v="91648"/>
    <x v="0"/>
    <x v="0"/>
    <x v="0"/>
    <x v="0"/>
    <x v="0"/>
    <x v="100"/>
    <x v="0"/>
    <x v="0"/>
    <s v="Tesseramento"/>
    <x v="0"/>
    <x v="1"/>
    <x v="0"/>
    <m/>
  </r>
  <r>
    <n v="176576"/>
    <x v="0"/>
    <x v="0"/>
    <x v="0"/>
    <x v="0"/>
    <x v="0"/>
    <x v="100"/>
    <x v="0"/>
    <x v="0"/>
    <s v="Tesseramento"/>
    <x v="0"/>
    <x v="0"/>
    <x v="0"/>
    <m/>
  </r>
  <r>
    <n v="101646"/>
    <x v="0"/>
    <x v="0"/>
    <x v="0"/>
    <x v="0"/>
    <x v="0"/>
    <x v="100"/>
    <x v="0"/>
    <x v="0"/>
    <s v="Tesseramento"/>
    <x v="0"/>
    <x v="0"/>
    <x v="0"/>
    <m/>
  </r>
  <r>
    <n v="106050"/>
    <x v="0"/>
    <x v="0"/>
    <x v="0"/>
    <x v="0"/>
    <x v="0"/>
    <x v="100"/>
    <x v="0"/>
    <x v="0"/>
    <s v="Tesseramento"/>
    <x v="0"/>
    <x v="3"/>
    <x v="0"/>
    <m/>
  </r>
  <r>
    <n v="179369"/>
    <x v="0"/>
    <x v="0"/>
    <x v="0"/>
    <x v="0"/>
    <x v="0"/>
    <x v="100"/>
    <x v="0"/>
    <x v="0"/>
    <s v="Tesseramento"/>
    <x v="0"/>
    <x v="0"/>
    <x v="0"/>
    <m/>
  </r>
  <r>
    <n v="233491"/>
    <x v="1"/>
    <x v="0"/>
    <x v="1"/>
    <x v="3"/>
    <x v="6"/>
    <x v="354"/>
    <x v="0"/>
    <x v="0"/>
    <s v="Tesseramento"/>
    <x v="0"/>
    <x v="5"/>
    <x v="0"/>
    <m/>
  </r>
  <r>
    <n v="233490"/>
    <x v="0"/>
    <x v="0"/>
    <x v="1"/>
    <x v="0"/>
    <x v="6"/>
    <x v="354"/>
    <x v="0"/>
    <x v="0"/>
    <s v="Tesseramento"/>
    <x v="0"/>
    <x v="0"/>
    <x v="0"/>
    <m/>
  </r>
  <r>
    <n v="233492"/>
    <x v="0"/>
    <x v="0"/>
    <x v="1"/>
    <x v="3"/>
    <x v="6"/>
    <x v="354"/>
    <x v="0"/>
    <x v="0"/>
    <s v="Tesseramento"/>
    <x v="0"/>
    <x v="3"/>
    <x v="0"/>
    <m/>
  </r>
  <r>
    <n v="98278"/>
    <x v="0"/>
    <x v="0"/>
    <x v="0"/>
    <x v="0"/>
    <x v="12"/>
    <x v="254"/>
    <x v="0"/>
    <x v="0"/>
    <s v="Tesseramento"/>
    <x v="0"/>
    <x v="3"/>
    <x v="0"/>
    <m/>
  </r>
  <r>
    <n v="81418"/>
    <x v="0"/>
    <x v="0"/>
    <x v="0"/>
    <x v="0"/>
    <x v="12"/>
    <x v="254"/>
    <x v="0"/>
    <x v="1"/>
    <s v="Tesseramento"/>
    <x v="0"/>
    <x v="1"/>
    <x v="0"/>
    <m/>
  </r>
  <r>
    <n v="28611"/>
    <x v="0"/>
    <x v="0"/>
    <x v="0"/>
    <x v="0"/>
    <x v="12"/>
    <x v="254"/>
    <x v="0"/>
    <x v="0"/>
    <s v="Tesseramento"/>
    <x v="0"/>
    <x v="3"/>
    <x v="0"/>
    <m/>
  </r>
  <r>
    <n v="81404"/>
    <x v="0"/>
    <x v="0"/>
    <x v="0"/>
    <x v="0"/>
    <x v="12"/>
    <x v="254"/>
    <x v="0"/>
    <x v="1"/>
    <s v="Tesseramento"/>
    <x v="0"/>
    <x v="4"/>
    <x v="0"/>
    <m/>
  </r>
  <r>
    <n v="208142"/>
    <x v="1"/>
    <x v="0"/>
    <x v="0"/>
    <x v="0"/>
    <x v="4"/>
    <x v="367"/>
    <x v="0"/>
    <x v="0"/>
    <s v="Tesseramento"/>
    <x v="1"/>
    <x v="2"/>
    <x v="0"/>
    <m/>
  </r>
  <r>
    <n v="142152"/>
    <x v="1"/>
    <x v="0"/>
    <x v="0"/>
    <x v="0"/>
    <x v="4"/>
    <x v="367"/>
    <x v="0"/>
    <x v="0"/>
    <s v="Tesseramento"/>
    <x v="1"/>
    <x v="6"/>
    <x v="0"/>
    <s v="B"/>
  </r>
  <r>
    <n v="179645"/>
    <x v="1"/>
    <x v="0"/>
    <x v="0"/>
    <x v="0"/>
    <x v="4"/>
    <x v="367"/>
    <x v="0"/>
    <x v="1"/>
    <s v="Tesseramento"/>
    <x v="1"/>
    <x v="7"/>
    <x v="0"/>
    <s v="BG"/>
  </r>
  <r>
    <n v="146725"/>
    <x v="1"/>
    <x v="0"/>
    <x v="0"/>
    <x v="0"/>
    <x v="4"/>
    <x v="367"/>
    <x v="0"/>
    <x v="0"/>
    <s v="Tesseramento"/>
    <x v="1"/>
    <x v="6"/>
    <x v="0"/>
    <s v="B"/>
  </r>
  <r>
    <n v="130544"/>
    <x v="1"/>
    <x v="0"/>
    <x v="0"/>
    <x v="0"/>
    <x v="4"/>
    <x v="367"/>
    <x v="0"/>
    <x v="0"/>
    <s v="Tesseramento"/>
    <x v="1"/>
    <x v="6"/>
    <x v="0"/>
    <s v="BG"/>
  </r>
  <r>
    <n v="148277"/>
    <x v="1"/>
    <x v="0"/>
    <x v="0"/>
    <x v="0"/>
    <x v="4"/>
    <x v="367"/>
    <x v="0"/>
    <x v="0"/>
    <s v="Tesseramento"/>
    <x v="1"/>
    <x v="6"/>
    <x v="0"/>
    <s v="B"/>
  </r>
  <r>
    <n v="145700"/>
    <x v="1"/>
    <x v="0"/>
    <x v="0"/>
    <x v="0"/>
    <x v="4"/>
    <x v="367"/>
    <x v="0"/>
    <x v="0"/>
    <s v="Tesseramento"/>
    <x v="1"/>
    <x v="6"/>
    <x v="0"/>
    <s v="B"/>
  </r>
  <r>
    <n v="146733"/>
    <x v="1"/>
    <x v="0"/>
    <x v="0"/>
    <x v="0"/>
    <x v="4"/>
    <x v="367"/>
    <x v="0"/>
    <x v="0"/>
    <s v="Tesseramento"/>
    <x v="1"/>
    <x v="6"/>
    <x v="0"/>
    <m/>
  </r>
  <r>
    <n v="86828"/>
    <x v="0"/>
    <x v="0"/>
    <x v="0"/>
    <x v="0"/>
    <x v="1"/>
    <x v="22"/>
    <x v="0"/>
    <x v="0"/>
    <s v="Tesseramento"/>
    <x v="1"/>
    <x v="4"/>
    <x v="0"/>
    <m/>
  </r>
  <r>
    <n v="171105"/>
    <x v="0"/>
    <x v="0"/>
    <x v="0"/>
    <x v="0"/>
    <x v="1"/>
    <x v="22"/>
    <x v="0"/>
    <x v="1"/>
    <s v="Tesseramento"/>
    <x v="1"/>
    <x v="0"/>
    <x v="0"/>
    <m/>
  </r>
  <r>
    <n v="135048"/>
    <x v="0"/>
    <x v="0"/>
    <x v="0"/>
    <x v="0"/>
    <x v="1"/>
    <x v="22"/>
    <x v="0"/>
    <x v="1"/>
    <s v="Tesseramento"/>
    <x v="1"/>
    <x v="4"/>
    <x v="0"/>
    <m/>
  </r>
  <r>
    <n v="127928"/>
    <x v="0"/>
    <x v="0"/>
    <x v="0"/>
    <x v="0"/>
    <x v="1"/>
    <x v="22"/>
    <x v="0"/>
    <x v="1"/>
    <s v="Tesseramento"/>
    <x v="1"/>
    <x v="0"/>
    <x v="0"/>
    <m/>
  </r>
  <r>
    <n v="196775"/>
    <x v="0"/>
    <x v="0"/>
    <x v="0"/>
    <x v="0"/>
    <x v="1"/>
    <x v="22"/>
    <x v="0"/>
    <x v="1"/>
    <s v="Tesseramento"/>
    <x v="1"/>
    <x v="0"/>
    <x v="0"/>
    <m/>
  </r>
  <r>
    <n v="175638"/>
    <x v="0"/>
    <x v="0"/>
    <x v="0"/>
    <x v="0"/>
    <x v="1"/>
    <x v="22"/>
    <x v="0"/>
    <x v="0"/>
    <s v="Tesseramento"/>
    <x v="1"/>
    <x v="4"/>
    <x v="0"/>
    <m/>
  </r>
  <r>
    <n v="230917"/>
    <x v="1"/>
    <x v="0"/>
    <x v="0"/>
    <x v="1"/>
    <x v="1"/>
    <x v="22"/>
    <x v="0"/>
    <x v="0"/>
    <s v="Tesseramento"/>
    <x v="1"/>
    <x v="7"/>
    <x v="0"/>
    <m/>
  </r>
  <r>
    <n v="7022"/>
    <x v="0"/>
    <x v="0"/>
    <x v="0"/>
    <x v="0"/>
    <x v="1"/>
    <x v="22"/>
    <x v="0"/>
    <x v="0"/>
    <s v="Tesseramento"/>
    <x v="1"/>
    <x v="3"/>
    <x v="0"/>
    <m/>
  </r>
  <r>
    <n v="159323"/>
    <x v="0"/>
    <x v="0"/>
    <x v="0"/>
    <x v="0"/>
    <x v="1"/>
    <x v="22"/>
    <x v="0"/>
    <x v="0"/>
    <s v="Tesseramento"/>
    <x v="1"/>
    <x v="3"/>
    <x v="0"/>
    <m/>
  </r>
  <r>
    <n v="96021"/>
    <x v="0"/>
    <x v="0"/>
    <x v="0"/>
    <x v="0"/>
    <x v="1"/>
    <x v="22"/>
    <x v="0"/>
    <x v="0"/>
    <s v="Tesseramento"/>
    <x v="1"/>
    <x v="4"/>
    <x v="0"/>
    <m/>
  </r>
  <r>
    <n v="137093"/>
    <x v="0"/>
    <x v="0"/>
    <x v="0"/>
    <x v="0"/>
    <x v="1"/>
    <x v="22"/>
    <x v="0"/>
    <x v="0"/>
    <s v="Tesseramento"/>
    <x v="1"/>
    <x v="3"/>
    <x v="0"/>
    <m/>
  </r>
  <r>
    <n v="191124"/>
    <x v="0"/>
    <x v="0"/>
    <x v="0"/>
    <x v="0"/>
    <x v="1"/>
    <x v="22"/>
    <x v="0"/>
    <x v="0"/>
    <s v="Tesseramento"/>
    <x v="1"/>
    <x v="0"/>
    <x v="0"/>
    <m/>
  </r>
  <r>
    <n v="114350"/>
    <x v="0"/>
    <x v="0"/>
    <x v="0"/>
    <x v="0"/>
    <x v="1"/>
    <x v="22"/>
    <x v="0"/>
    <x v="0"/>
    <s v="Tesseramento"/>
    <x v="1"/>
    <x v="0"/>
    <x v="0"/>
    <m/>
  </r>
  <r>
    <n v="117191"/>
    <x v="0"/>
    <x v="0"/>
    <x v="0"/>
    <x v="0"/>
    <x v="1"/>
    <x v="22"/>
    <x v="0"/>
    <x v="0"/>
    <s v="Tesseramento"/>
    <x v="1"/>
    <x v="4"/>
    <x v="0"/>
    <m/>
  </r>
  <r>
    <n v="117188"/>
    <x v="0"/>
    <x v="0"/>
    <x v="0"/>
    <x v="0"/>
    <x v="1"/>
    <x v="22"/>
    <x v="0"/>
    <x v="1"/>
    <s v="Tesseramento"/>
    <x v="1"/>
    <x v="4"/>
    <x v="0"/>
    <m/>
  </r>
  <r>
    <n v="68078"/>
    <x v="0"/>
    <x v="0"/>
    <x v="0"/>
    <x v="0"/>
    <x v="1"/>
    <x v="22"/>
    <x v="0"/>
    <x v="0"/>
    <s v="Tesseramento"/>
    <x v="1"/>
    <x v="0"/>
    <x v="0"/>
    <m/>
  </r>
  <r>
    <n v="170583"/>
    <x v="0"/>
    <x v="0"/>
    <x v="0"/>
    <x v="0"/>
    <x v="1"/>
    <x v="22"/>
    <x v="0"/>
    <x v="0"/>
    <s v="Tesseramento"/>
    <x v="1"/>
    <x v="3"/>
    <x v="0"/>
    <m/>
  </r>
  <r>
    <n v="74211"/>
    <x v="0"/>
    <x v="0"/>
    <x v="0"/>
    <x v="0"/>
    <x v="1"/>
    <x v="22"/>
    <x v="0"/>
    <x v="0"/>
    <s v="Tesseramento"/>
    <x v="1"/>
    <x v="0"/>
    <x v="0"/>
    <m/>
  </r>
  <r>
    <n v="154843"/>
    <x v="0"/>
    <x v="0"/>
    <x v="0"/>
    <x v="0"/>
    <x v="1"/>
    <x v="22"/>
    <x v="0"/>
    <x v="0"/>
    <s v="Tesseramento"/>
    <x v="1"/>
    <x v="4"/>
    <x v="0"/>
    <m/>
  </r>
  <r>
    <n v="90562"/>
    <x v="0"/>
    <x v="0"/>
    <x v="0"/>
    <x v="0"/>
    <x v="1"/>
    <x v="22"/>
    <x v="0"/>
    <x v="0"/>
    <s v="Tesseramento"/>
    <x v="1"/>
    <x v="4"/>
    <x v="0"/>
    <m/>
  </r>
  <r>
    <n v="194822"/>
    <x v="0"/>
    <x v="0"/>
    <x v="0"/>
    <x v="1"/>
    <x v="1"/>
    <x v="22"/>
    <x v="0"/>
    <x v="0"/>
    <s v="Tesseramento"/>
    <x v="1"/>
    <x v="0"/>
    <x v="0"/>
    <m/>
  </r>
  <r>
    <n v="212276"/>
    <x v="0"/>
    <x v="0"/>
    <x v="0"/>
    <x v="0"/>
    <x v="1"/>
    <x v="22"/>
    <x v="0"/>
    <x v="0"/>
    <s v="Tesseramento"/>
    <x v="1"/>
    <x v="0"/>
    <x v="0"/>
    <m/>
  </r>
  <r>
    <n v="50962"/>
    <x v="0"/>
    <x v="0"/>
    <x v="0"/>
    <x v="0"/>
    <x v="1"/>
    <x v="22"/>
    <x v="0"/>
    <x v="0"/>
    <s v="Tesseramento"/>
    <x v="1"/>
    <x v="4"/>
    <x v="0"/>
    <m/>
  </r>
  <r>
    <n v="103513"/>
    <x v="0"/>
    <x v="0"/>
    <x v="0"/>
    <x v="0"/>
    <x v="1"/>
    <x v="22"/>
    <x v="0"/>
    <x v="0"/>
    <s v="Tesseramento"/>
    <x v="1"/>
    <x v="0"/>
    <x v="0"/>
    <m/>
  </r>
  <r>
    <n v="152292"/>
    <x v="0"/>
    <x v="0"/>
    <x v="0"/>
    <x v="0"/>
    <x v="1"/>
    <x v="22"/>
    <x v="0"/>
    <x v="0"/>
    <s v="Tesseramento"/>
    <x v="1"/>
    <x v="4"/>
    <x v="0"/>
    <m/>
  </r>
  <r>
    <n v="218576"/>
    <x v="0"/>
    <x v="1"/>
    <x v="0"/>
    <x v="0"/>
    <x v="1"/>
    <x v="22"/>
    <x v="0"/>
    <x v="0"/>
    <s v="Tesseramento"/>
    <x v="1"/>
    <x v="0"/>
    <x v="0"/>
    <m/>
  </r>
  <r>
    <n v="79833"/>
    <x v="0"/>
    <x v="0"/>
    <x v="0"/>
    <x v="0"/>
    <x v="1"/>
    <x v="22"/>
    <x v="0"/>
    <x v="0"/>
    <s v="Tesseramento"/>
    <x v="1"/>
    <x v="4"/>
    <x v="0"/>
    <m/>
  </r>
  <r>
    <n v="7445"/>
    <x v="0"/>
    <x v="0"/>
    <x v="0"/>
    <x v="0"/>
    <x v="1"/>
    <x v="22"/>
    <x v="0"/>
    <x v="0"/>
    <s v="Tesseramento"/>
    <x v="1"/>
    <x v="0"/>
    <x v="0"/>
    <m/>
  </r>
  <r>
    <n v="207072"/>
    <x v="0"/>
    <x v="0"/>
    <x v="0"/>
    <x v="0"/>
    <x v="11"/>
    <x v="189"/>
    <x v="0"/>
    <x v="0"/>
    <s v="Tesseramento"/>
    <x v="1"/>
    <x v="1"/>
    <x v="0"/>
    <m/>
  </r>
  <r>
    <n v="233579"/>
    <x v="0"/>
    <x v="0"/>
    <x v="1"/>
    <x v="0"/>
    <x v="1"/>
    <x v="138"/>
    <x v="0"/>
    <x v="0"/>
    <s v="Tesseramento"/>
    <x v="1"/>
    <x v="0"/>
    <x v="0"/>
    <m/>
  </r>
  <r>
    <n v="233740"/>
    <x v="0"/>
    <x v="0"/>
    <x v="1"/>
    <x v="1"/>
    <x v="11"/>
    <x v="333"/>
    <x v="0"/>
    <x v="0"/>
    <s v="Tesseramento"/>
    <x v="0"/>
    <x v="0"/>
    <x v="0"/>
    <m/>
  </r>
  <r>
    <n v="233623"/>
    <x v="0"/>
    <x v="0"/>
    <x v="1"/>
    <x v="0"/>
    <x v="11"/>
    <x v="189"/>
    <x v="0"/>
    <x v="0"/>
    <s v="Tesseramento"/>
    <x v="1"/>
    <x v="3"/>
    <x v="0"/>
    <m/>
  </r>
  <r>
    <n v="127133"/>
    <x v="0"/>
    <x v="0"/>
    <x v="0"/>
    <x v="0"/>
    <x v="11"/>
    <x v="189"/>
    <x v="0"/>
    <x v="0"/>
    <s v="Tesseramento"/>
    <x v="1"/>
    <x v="4"/>
    <x v="0"/>
    <m/>
  </r>
  <r>
    <n v="168664"/>
    <x v="0"/>
    <x v="0"/>
    <x v="0"/>
    <x v="0"/>
    <x v="11"/>
    <x v="189"/>
    <x v="0"/>
    <x v="0"/>
    <s v="Tesseramento"/>
    <x v="1"/>
    <x v="4"/>
    <x v="0"/>
    <m/>
  </r>
  <r>
    <n v="233720"/>
    <x v="0"/>
    <x v="0"/>
    <x v="1"/>
    <x v="1"/>
    <x v="11"/>
    <x v="388"/>
    <x v="0"/>
    <x v="1"/>
    <s v="Tesseramento"/>
    <x v="0"/>
    <x v="0"/>
    <x v="0"/>
    <m/>
  </r>
  <r>
    <n v="233741"/>
    <x v="1"/>
    <x v="0"/>
    <x v="1"/>
    <x v="1"/>
    <x v="11"/>
    <x v="333"/>
    <x v="0"/>
    <x v="0"/>
    <s v="Tesseramento"/>
    <x v="0"/>
    <x v="7"/>
    <x v="0"/>
    <m/>
  </r>
  <r>
    <n v="102405"/>
    <x v="0"/>
    <x v="0"/>
    <x v="0"/>
    <x v="0"/>
    <x v="13"/>
    <x v="188"/>
    <x v="0"/>
    <x v="1"/>
    <s v="Tesseramento"/>
    <x v="1"/>
    <x v="3"/>
    <x v="0"/>
    <m/>
  </r>
  <r>
    <n v="9428"/>
    <x v="0"/>
    <x v="0"/>
    <x v="0"/>
    <x v="0"/>
    <x v="13"/>
    <x v="188"/>
    <x v="0"/>
    <x v="0"/>
    <s v="Tesseramento"/>
    <x v="1"/>
    <x v="4"/>
    <x v="0"/>
    <m/>
  </r>
  <r>
    <n v="97814"/>
    <x v="0"/>
    <x v="0"/>
    <x v="0"/>
    <x v="0"/>
    <x v="13"/>
    <x v="188"/>
    <x v="0"/>
    <x v="1"/>
    <s v="Tesseramento"/>
    <x v="1"/>
    <x v="4"/>
    <x v="0"/>
    <m/>
  </r>
  <r>
    <n v="233495"/>
    <x v="0"/>
    <x v="0"/>
    <x v="1"/>
    <x v="0"/>
    <x v="7"/>
    <x v="181"/>
    <x v="0"/>
    <x v="0"/>
    <s v="Tesseramento"/>
    <x v="1"/>
    <x v="1"/>
    <x v="0"/>
    <m/>
  </r>
  <r>
    <n v="187850"/>
    <x v="1"/>
    <x v="0"/>
    <x v="0"/>
    <x v="0"/>
    <x v="13"/>
    <x v="188"/>
    <x v="0"/>
    <x v="0"/>
    <s v="Tesseramento"/>
    <x v="1"/>
    <x v="6"/>
    <x v="0"/>
    <m/>
  </r>
  <r>
    <n v="235423"/>
    <x v="0"/>
    <x v="0"/>
    <x v="1"/>
    <x v="0"/>
    <x v="8"/>
    <x v="31"/>
    <x v="0"/>
    <x v="0"/>
    <s v="Tesseramento"/>
    <x v="1"/>
    <x v="0"/>
    <x v="0"/>
    <m/>
  </r>
  <r>
    <n v="212531"/>
    <x v="1"/>
    <x v="0"/>
    <x v="0"/>
    <x v="1"/>
    <x v="13"/>
    <x v="188"/>
    <x v="0"/>
    <x v="0"/>
    <s v="Tesseramento"/>
    <x v="1"/>
    <x v="7"/>
    <x v="0"/>
    <m/>
  </r>
  <r>
    <n v="78578"/>
    <x v="0"/>
    <x v="0"/>
    <x v="0"/>
    <x v="0"/>
    <x v="13"/>
    <x v="188"/>
    <x v="0"/>
    <x v="1"/>
    <s v="Tesseramento"/>
    <x v="1"/>
    <x v="4"/>
    <x v="0"/>
    <m/>
  </r>
  <r>
    <n v="24984"/>
    <x v="0"/>
    <x v="0"/>
    <x v="0"/>
    <x v="0"/>
    <x v="7"/>
    <x v="181"/>
    <x v="0"/>
    <x v="0"/>
    <s v="Tesseramento"/>
    <x v="1"/>
    <x v="4"/>
    <x v="0"/>
    <m/>
  </r>
  <r>
    <n v="9367"/>
    <x v="0"/>
    <x v="0"/>
    <x v="0"/>
    <x v="0"/>
    <x v="7"/>
    <x v="181"/>
    <x v="0"/>
    <x v="0"/>
    <s v="Tesseramento"/>
    <x v="1"/>
    <x v="4"/>
    <x v="0"/>
    <m/>
  </r>
  <r>
    <n v="66011"/>
    <x v="0"/>
    <x v="0"/>
    <x v="0"/>
    <x v="0"/>
    <x v="7"/>
    <x v="181"/>
    <x v="0"/>
    <x v="0"/>
    <s v="Tesseramento"/>
    <x v="1"/>
    <x v="0"/>
    <x v="0"/>
    <m/>
  </r>
  <r>
    <n v="24961"/>
    <x v="0"/>
    <x v="0"/>
    <x v="0"/>
    <x v="0"/>
    <x v="7"/>
    <x v="181"/>
    <x v="0"/>
    <x v="0"/>
    <s v="Tesseramento"/>
    <x v="1"/>
    <x v="4"/>
    <x v="0"/>
    <m/>
  </r>
  <r>
    <n v="220743"/>
    <x v="0"/>
    <x v="0"/>
    <x v="0"/>
    <x v="1"/>
    <x v="11"/>
    <x v="388"/>
    <x v="0"/>
    <x v="0"/>
    <s v="Tesseramento"/>
    <x v="0"/>
    <x v="0"/>
    <x v="0"/>
    <m/>
  </r>
  <r>
    <n v="150660"/>
    <x v="0"/>
    <x v="0"/>
    <x v="0"/>
    <x v="0"/>
    <x v="11"/>
    <x v="388"/>
    <x v="0"/>
    <x v="0"/>
    <s v="Tesseramento"/>
    <x v="0"/>
    <x v="0"/>
    <x v="0"/>
    <m/>
  </r>
  <r>
    <n v="86768"/>
    <x v="0"/>
    <x v="0"/>
    <x v="2"/>
    <x v="4"/>
    <x v="13"/>
    <x v="188"/>
    <x v="0"/>
    <x v="1"/>
    <s v="Tesseramento"/>
    <x v="1"/>
    <x v="0"/>
    <x v="0"/>
    <m/>
  </r>
  <r>
    <n v="119758"/>
    <x v="0"/>
    <x v="0"/>
    <x v="0"/>
    <x v="0"/>
    <x v="13"/>
    <x v="188"/>
    <x v="0"/>
    <x v="0"/>
    <s v="Tesseramento"/>
    <x v="1"/>
    <x v="0"/>
    <x v="0"/>
    <m/>
  </r>
  <r>
    <n v="187786"/>
    <x v="0"/>
    <x v="0"/>
    <x v="0"/>
    <x v="2"/>
    <x v="13"/>
    <x v="188"/>
    <x v="0"/>
    <x v="0"/>
    <s v="Tesseramento"/>
    <x v="1"/>
    <x v="3"/>
    <x v="0"/>
    <m/>
  </r>
  <r>
    <n v="64758"/>
    <x v="0"/>
    <x v="0"/>
    <x v="0"/>
    <x v="0"/>
    <x v="13"/>
    <x v="188"/>
    <x v="0"/>
    <x v="0"/>
    <s v="Tesseramento"/>
    <x v="1"/>
    <x v="0"/>
    <x v="0"/>
    <m/>
  </r>
  <r>
    <n v="172945"/>
    <x v="1"/>
    <x v="0"/>
    <x v="0"/>
    <x v="0"/>
    <x v="13"/>
    <x v="188"/>
    <x v="0"/>
    <x v="1"/>
    <s v="Tesseramento"/>
    <x v="1"/>
    <x v="7"/>
    <x v="0"/>
    <s v="B"/>
  </r>
  <r>
    <n v="233551"/>
    <x v="0"/>
    <x v="0"/>
    <x v="1"/>
    <x v="0"/>
    <x v="9"/>
    <x v="196"/>
    <x v="0"/>
    <x v="0"/>
    <s v="Tesseramento"/>
    <x v="1"/>
    <x v="3"/>
    <x v="0"/>
    <m/>
  </r>
  <r>
    <n v="56248"/>
    <x v="0"/>
    <x v="0"/>
    <x v="0"/>
    <x v="0"/>
    <x v="7"/>
    <x v="45"/>
    <x v="0"/>
    <x v="0"/>
    <s v="Tesseramento"/>
    <x v="1"/>
    <x v="4"/>
    <x v="0"/>
    <m/>
  </r>
  <r>
    <n v="116051"/>
    <x v="0"/>
    <x v="0"/>
    <x v="0"/>
    <x v="0"/>
    <x v="11"/>
    <x v="388"/>
    <x v="0"/>
    <x v="0"/>
    <s v="Tesseramento"/>
    <x v="0"/>
    <x v="4"/>
    <x v="0"/>
    <m/>
  </r>
  <r>
    <n v="234561"/>
    <x v="0"/>
    <x v="0"/>
    <x v="1"/>
    <x v="1"/>
    <x v="2"/>
    <x v="139"/>
    <x v="0"/>
    <x v="0"/>
    <s v="Tesseramento"/>
    <x v="1"/>
    <x v="4"/>
    <x v="0"/>
    <m/>
  </r>
  <r>
    <n v="97259"/>
    <x v="0"/>
    <x v="0"/>
    <x v="0"/>
    <x v="0"/>
    <x v="13"/>
    <x v="188"/>
    <x v="0"/>
    <x v="0"/>
    <s v="Tesseramento"/>
    <x v="1"/>
    <x v="0"/>
    <x v="0"/>
    <m/>
  </r>
  <r>
    <n v="113805"/>
    <x v="0"/>
    <x v="0"/>
    <x v="0"/>
    <x v="0"/>
    <x v="2"/>
    <x v="336"/>
    <x v="0"/>
    <x v="0"/>
    <s v="Tesseramento"/>
    <x v="1"/>
    <x v="1"/>
    <x v="0"/>
    <m/>
  </r>
  <r>
    <n v="186936"/>
    <x v="0"/>
    <x v="0"/>
    <x v="0"/>
    <x v="0"/>
    <x v="13"/>
    <x v="188"/>
    <x v="0"/>
    <x v="1"/>
    <s v="Tesseramento"/>
    <x v="1"/>
    <x v="0"/>
    <x v="0"/>
    <m/>
  </r>
  <r>
    <n v="233557"/>
    <x v="0"/>
    <x v="0"/>
    <x v="1"/>
    <x v="1"/>
    <x v="9"/>
    <x v="196"/>
    <x v="0"/>
    <x v="1"/>
    <s v="Tesseramento"/>
    <x v="1"/>
    <x v="3"/>
    <x v="0"/>
    <m/>
  </r>
  <r>
    <n v="14534"/>
    <x v="0"/>
    <x v="0"/>
    <x v="0"/>
    <x v="0"/>
    <x v="2"/>
    <x v="336"/>
    <x v="0"/>
    <x v="0"/>
    <s v="Tesseramento"/>
    <x v="1"/>
    <x v="3"/>
    <x v="0"/>
    <m/>
  </r>
  <r>
    <n v="199851"/>
    <x v="0"/>
    <x v="0"/>
    <x v="0"/>
    <x v="0"/>
    <x v="13"/>
    <x v="188"/>
    <x v="0"/>
    <x v="0"/>
    <s v="Tesseramento"/>
    <x v="1"/>
    <x v="3"/>
    <x v="0"/>
    <m/>
  </r>
  <r>
    <n v="19417"/>
    <x v="0"/>
    <x v="0"/>
    <x v="0"/>
    <x v="0"/>
    <x v="11"/>
    <x v="24"/>
    <x v="0"/>
    <x v="0"/>
    <s v="Tesseramento"/>
    <x v="1"/>
    <x v="3"/>
    <x v="0"/>
    <m/>
  </r>
  <r>
    <n v="177234"/>
    <x v="1"/>
    <x v="0"/>
    <x v="0"/>
    <x v="0"/>
    <x v="2"/>
    <x v="336"/>
    <x v="0"/>
    <x v="1"/>
    <s v="Tesseramento"/>
    <x v="1"/>
    <x v="7"/>
    <x v="0"/>
    <s v="BG"/>
  </r>
  <r>
    <n v="189002"/>
    <x v="1"/>
    <x v="0"/>
    <x v="0"/>
    <x v="0"/>
    <x v="2"/>
    <x v="336"/>
    <x v="0"/>
    <x v="0"/>
    <s v="Tesseramento"/>
    <x v="1"/>
    <x v="5"/>
    <x v="0"/>
    <s v="B"/>
  </r>
  <r>
    <n v="49262"/>
    <x v="0"/>
    <x v="0"/>
    <x v="0"/>
    <x v="0"/>
    <x v="11"/>
    <x v="24"/>
    <x v="0"/>
    <x v="0"/>
    <s v="Tesseramento"/>
    <x v="1"/>
    <x v="3"/>
    <x v="0"/>
    <m/>
  </r>
  <r>
    <n v="167258"/>
    <x v="1"/>
    <x v="0"/>
    <x v="0"/>
    <x v="0"/>
    <x v="2"/>
    <x v="336"/>
    <x v="0"/>
    <x v="0"/>
    <s v="Tesseramento"/>
    <x v="1"/>
    <x v="7"/>
    <x v="0"/>
    <m/>
  </r>
  <r>
    <n v="233661"/>
    <x v="0"/>
    <x v="1"/>
    <x v="1"/>
    <x v="0"/>
    <x v="12"/>
    <x v="269"/>
    <x v="0"/>
    <x v="0"/>
    <s v="Tesseramento"/>
    <x v="1"/>
    <x v="4"/>
    <x v="0"/>
    <m/>
  </r>
  <r>
    <n v="129778"/>
    <x v="0"/>
    <x v="0"/>
    <x v="0"/>
    <x v="0"/>
    <x v="2"/>
    <x v="336"/>
    <x v="0"/>
    <x v="0"/>
    <s v="Tesseramento"/>
    <x v="1"/>
    <x v="1"/>
    <x v="0"/>
    <m/>
  </r>
  <r>
    <n v="233555"/>
    <x v="0"/>
    <x v="0"/>
    <x v="1"/>
    <x v="0"/>
    <x v="9"/>
    <x v="196"/>
    <x v="0"/>
    <x v="0"/>
    <s v="Tesseramento"/>
    <x v="1"/>
    <x v="0"/>
    <x v="0"/>
    <m/>
  </r>
  <r>
    <n v="198034"/>
    <x v="1"/>
    <x v="0"/>
    <x v="0"/>
    <x v="0"/>
    <x v="2"/>
    <x v="336"/>
    <x v="0"/>
    <x v="0"/>
    <s v="Tesseramento"/>
    <x v="1"/>
    <x v="5"/>
    <x v="0"/>
    <s v="B"/>
  </r>
  <r>
    <n v="233554"/>
    <x v="0"/>
    <x v="0"/>
    <x v="1"/>
    <x v="1"/>
    <x v="9"/>
    <x v="196"/>
    <x v="0"/>
    <x v="0"/>
    <s v="Tesseramento"/>
    <x v="1"/>
    <x v="3"/>
    <x v="0"/>
    <m/>
  </r>
  <r>
    <n v="10581"/>
    <x v="0"/>
    <x v="0"/>
    <x v="0"/>
    <x v="0"/>
    <x v="4"/>
    <x v="179"/>
    <x v="0"/>
    <x v="0"/>
    <s v="Tesseramento"/>
    <x v="1"/>
    <x v="1"/>
    <x v="0"/>
    <m/>
  </r>
  <r>
    <n v="94970"/>
    <x v="0"/>
    <x v="0"/>
    <x v="0"/>
    <x v="0"/>
    <x v="4"/>
    <x v="179"/>
    <x v="0"/>
    <x v="0"/>
    <s v="Tesseramento"/>
    <x v="1"/>
    <x v="0"/>
    <x v="0"/>
    <m/>
  </r>
  <r>
    <n v="233659"/>
    <x v="0"/>
    <x v="1"/>
    <x v="1"/>
    <x v="2"/>
    <x v="12"/>
    <x v="269"/>
    <x v="0"/>
    <x v="0"/>
    <s v="Tesseramento"/>
    <x v="1"/>
    <x v="1"/>
    <x v="0"/>
    <m/>
  </r>
  <r>
    <n v="231954"/>
    <x v="0"/>
    <x v="0"/>
    <x v="0"/>
    <x v="1"/>
    <x v="12"/>
    <x v="269"/>
    <x v="0"/>
    <x v="0"/>
    <s v="Tesseramento"/>
    <x v="1"/>
    <x v="1"/>
    <x v="0"/>
    <m/>
  </r>
  <r>
    <n v="3448"/>
    <x v="0"/>
    <x v="0"/>
    <x v="0"/>
    <x v="0"/>
    <x v="13"/>
    <x v="188"/>
    <x v="0"/>
    <x v="1"/>
    <s v="Tesseramento"/>
    <x v="1"/>
    <x v="4"/>
    <x v="0"/>
    <m/>
  </r>
  <r>
    <n v="123713"/>
    <x v="0"/>
    <x v="0"/>
    <x v="0"/>
    <x v="0"/>
    <x v="13"/>
    <x v="188"/>
    <x v="0"/>
    <x v="0"/>
    <s v="Tesseramento"/>
    <x v="1"/>
    <x v="1"/>
    <x v="0"/>
    <m/>
  </r>
  <r>
    <n v="37731"/>
    <x v="0"/>
    <x v="0"/>
    <x v="0"/>
    <x v="0"/>
    <x v="7"/>
    <x v="74"/>
    <x v="0"/>
    <x v="0"/>
    <s v="Tesseramento"/>
    <x v="1"/>
    <x v="4"/>
    <x v="0"/>
    <m/>
  </r>
  <r>
    <n v="11578"/>
    <x v="0"/>
    <x v="0"/>
    <x v="0"/>
    <x v="0"/>
    <x v="7"/>
    <x v="74"/>
    <x v="0"/>
    <x v="0"/>
    <s v="Tesseramento"/>
    <x v="1"/>
    <x v="4"/>
    <x v="0"/>
    <m/>
  </r>
  <r>
    <n v="227414"/>
    <x v="0"/>
    <x v="0"/>
    <x v="0"/>
    <x v="2"/>
    <x v="7"/>
    <x v="74"/>
    <x v="0"/>
    <x v="0"/>
    <s v="Tesseramento"/>
    <x v="1"/>
    <x v="0"/>
    <x v="0"/>
    <m/>
  </r>
  <r>
    <n v="49560"/>
    <x v="0"/>
    <x v="0"/>
    <x v="0"/>
    <x v="0"/>
    <x v="7"/>
    <x v="74"/>
    <x v="0"/>
    <x v="1"/>
    <s v="Tesseramento"/>
    <x v="1"/>
    <x v="4"/>
    <x v="0"/>
    <m/>
  </r>
  <r>
    <n v="49543"/>
    <x v="0"/>
    <x v="0"/>
    <x v="0"/>
    <x v="0"/>
    <x v="7"/>
    <x v="74"/>
    <x v="0"/>
    <x v="0"/>
    <s v="Tesseramento"/>
    <x v="1"/>
    <x v="4"/>
    <x v="0"/>
    <m/>
  </r>
  <r>
    <n v="11577"/>
    <x v="0"/>
    <x v="0"/>
    <x v="0"/>
    <x v="0"/>
    <x v="7"/>
    <x v="74"/>
    <x v="0"/>
    <x v="1"/>
    <s v="Tesseramento"/>
    <x v="1"/>
    <x v="4"/>
    <x v="0"/>
    <m/>
  </r>
  <r>
    <n v="227415"/>
    <x v="0"/>
    <x v="0"/>
    <x v="0"/>
    <x v="0"/>
    <x v="7"/>
    <x v="74"/>
    <x v="0"/>
    <x v="0"/>
    <s v="Tesseramento"/>
    <x v="1"/>
    <x v="0"/>
    <x v="0"/>
    <m/>
  </r>
  <r>
    <n v="212885"/>
    <x v="0"/>
    <x v="0"/>
    <x v="0"/>
    <x v="0"/>
    <x v="7"/>
    <x v="74"/>
    <x v="0"/>
    <x v="0"/>
    <s v="Tesseramento"/>
    <x v="1"/>
    <x v="1"/>
    <x v="0"/>
    <m/>
  </r>
  <r>
    <n v="92922"/>
    <x v="0"/>
    <x v="0"/>
    <x v="0"/>
    <x v="0"/>
    <x v="7"/>
    <x v="74"/>
    <x v="0"/>
    <x v="0"/>
    <s v="Tesseramento"/>
    <x v="1"/>
    <x v="3"/>
    <x v="0"/>
    <m/>
  </r>
  <r>
    <n v="4016"/>
    <x v="0"/>
    <x v="0"/>
    <x v="0"/>
    <x v="0"/>
    <x v="7"/>
    <x v="74"/>
    <x v="0"/>
    <x v="0"/>
    <s v="Tesseramento"/>
    <x v="1"/>
    <x v="0"/>
    <x v="0"/>
    <m/>
  </r>
  <r>
    <n v="94540"/>
    <x v="0"/>
    <x v="0"/>
    <x v="0"/>
    <x v="0"/>
    <x v="7"/>
    <x v="74"/>
    <x v="0"/>
    <x v="0"/>
    <s v="Tesseramento"/>
    <x v="1"/>
    <x v="3"/>
    <x v="0"/>
    <m/>
  </r>
  <r>
    <n v="140750"/>
    <x v="0"/>
    <x v="0"/>
    <x v="0"/>
    <x v="0"/>
    <x v="7"/>
    <x v="74"/>
    <x v="0"/>
    <x v="0"/>
    <s v="Tesseramento"/>
    <x v="1"/>
    <x v="4"/>
    <x v="0"/>
    <m/>
  </r>
  <r>
    <n v="57213"/>
    <x v="0"/>
    <x v="0"/>
    <x v="0"/>
    <x v="0"/>
    <x v="7"/>
    <x v="74"/>
    <x v="0"/>
    <x v="0"/>
    <s v="Tesseramento"/>
    <x v="1"/>
    <x v="3"/>
    <x v="0"/>
    <m/>
  </r>
  <r>
    <n v="149412"/>
    <x v="0"/>
    <x v="0"/>
    <x v="0"/>
    <x v="0"/>
    <x v="7"/>
    <x v="74"/>
    <x v="0"/>
    <x v="1"/>
    <s v="Tesseramento"/>
    <x v="1"/>
    <x v="0"/>
    <x v="0"/>
    <m/>
  </r>
  <r>
    <n v="105926"/>
    <x v="0"/>
    <x v="0"/>
    <x v="0"/>
    <x v="0"/>
    <x v="7"/>
    <x v="74"/>
    <x v="0"/>
    <x v="0"/>
    <s v="Tesseramento"/>
    <x v="1"/>
    <x v="3"/>
    <x v="0"/>
    <m/>
  </r>
  <r>
    <n v="203149"/>
    <x v="0"/>
    <x v="0"/>
    <x v="0"/>
    <x v="0"/>
    <x v="7"/>
    <x v="74"/>
    <x v="0"/>
    <x v="0"/>
    <s v="Tesseramento"/>
    <x v="1"/>
    <x v="3"/>
    <x v="0"/>
    <m/>
  </r>
  <r>
    <n v="110984"/>
    <x v="0"/>
    <x v="0"/>
    <x v="0"/>
    <x v="0"/>
    <x v="7"/>
    <x v="74"/>
    <x v="0"/>
    <x v="0"/>
    <s v="Tesseramento"/>
    <x v="1"/>
    <x v="3"/>
    <x v="0"/>
    <m/>
  </r>
  <r>
    <n v="228190"/>
    <x v="0"/>
    <x v="0"/>
    <x v="0"/>
    <x v="0"/>
    <x v="7"/>
    <x v="74"/>
    <x v="0"/>
    <x v="0"/>
    <s v="Tesseramento"/>
    <x v="1"/>
    <x v="1"/>
    <x v="0"/>
    <m/>
  </r>
  <r>
    <n v="57214"/>
    <x v="0"/>
    <x v="0"/>
    <x v="0"/>
    <x v="0"/>
    <x v="7"/>
    <x v="74"/>
    <x v="0"/>
    <x v="1"/>
    <s v="Tesseramento"/>
    <x v="1"/>
    <x v="4"/>
    <x v="0"/>
    <m/>
  </r>
  <r>
    <n v="100193"/>
    <x v="0"/>
    <x v="0"/>
    <x v="0"/>
    <x v="0"/>
    <x v="7"/>
    <x v="74"/>
    <x v="0"/>
    <x v="0"/>
    <s v="Tesseramento"/>
    <x v="1"/>
    <x v="4"/>
    <x v="0"/>
    <m/>
  </r>
  <r>
    <n v="192260"/>
    <x v="0"/>
    <x v="0"/>
    <x v="0"/>
    <x v="3"/>
    <x v="7"/>
    <x v="74"/>
    <x v="0"/>
    <x v="1"/>
    <s v="Tesseramento"/>
    <x v="1"/>
    <x v="0"/>
    <x v="0"/>
    <m/>
  </r>
  <r>
    <n v="151755"/>
    <x v="0"/>
    <x v="0"/>
    <x v="0"/>
    <x v="0"/>
    <x v="12"/>
    <x v="269"/>
    <x v="0"/>
    <x v="0"/>
    <s v="Tesseramento"/>
    <x v="1"/>
    <x v="4"/>
    <x v="0"/>
    <m/>
  </r>
  <r>
    <n v="114921"/>
    <x v="0"/>
    <x v="0"/>
    <x v="0"/>
    <x v="0"/>
    <x v="12"/>
    <x v="269"/>
    <x v="0"/>
    <x v="1"/>
    <s v="Tesseramento"/>
    <x v="1"/>
    <x v="4"/>
    <x v="0"/>
    <m/>
  </r>
  <r>
    <n v="114927"/>
    <x v="0"/>
    <x v="0"/>
    <x v="0"/>
    <x v="0"/>
    <x v="12"/>
    <x v="269"/>
    <x v="0"/>
    <x v="0"/>
    <s v="Tesseramento"/>
    <x v="1"/>
    <x v="4"/>
    <x v="0"/>
    <m/>
  </r>
  <r>
    <n v="110670"/>
    <x v="0"/>
    <x v="0"/>
    <x v="0"/>
    <x v="0"/>
    <x v="12"/>
    <x v="269"/>
    <x v="0"/>
    <x v="0"/>
    <s v="Tesseramento"/>
    <x v="1"/>
    <x v="4"/>
    <x v="0"/>
    <m/>
  </r>
  <r>
    <n v="226095"/>
    <x v="0"/>
    <x v="0"/>
    <x v="0"/>
    <x v="1"/>
    <x v="12"/>
    <x v="269"/>
    <x v="0"/>
    <x v="0"/>
    <s v="Tesseramento"/>
    <x v="1"/>
    <x v="4"/>
    <x v="0"/>
    <m/>
  </r>
  <r>
    <n v="122520"/>
    <x v="0"/>
    <x v="0"/>
    <x v="0"/>
    <x v="0"/>
    <x v="12"/>
    <x v="269"/>
    <x v="0"/>
    <x v="0"/>
    <s v="Tesseramento"/>
    <x v="1"/>
    <x v="0"/>
    <x v="0"/>
    <m/>
  </r>
  <r>
    <n v="168559"/>
    <x v="1"/>
    <x v="0"/>
    <x v="0"/>
    <x v="0"/>
    <x v="12"/>
    <x v="269"/>
    <x v="0"/>
    <x v="0"/>
    <s v="Tesseramento"/>
    <x v="1"/>
    <x v="7"/>
    <x v="0"/>
    <s v="B"/>
  </r>
  <r>
    <n v="180536"/>
    <x v="1"/>
    <x v="0"/>
    <x v="0"/>
    <x v="0"/>
    <x v="12"/>
    <x v="269"/>
    <x v="0"/>
    <x v="1"/>
    <s v="Tesseramento"/>
    <x v="1"/>
    <x v="6"/>
    <x v="0"/>
    <m/>
  </r>
  <r>
    <n v="132902"/>
    <x v="0"/>
    <x v="0"/>
    <x v="0"/>
    <x v="0"/>
    <x v="12"/>
    <x v="269"/>
    <x v="0"/>
    <x v="0"/>
    <s v="Tesseramento"/>
    <x v="1"/>
    <x v="0"/>
    <x v="0"/>
    <m/>
  </r>
  <r>
    <n v="29785"/>
    <x v="0"/>
    <x v="0"/>
    <x v="0"/>
    <x v="0"/>
    <x v="12"/>
    <x v="269"/>
    <x v="0"/>
    <x v="0"/>
    <s v="Tesseramento"/>
    <x v="1"/>
    <x v="4"/>
    <x v="0"/>
    <m/>
  </r>
  <r>
    <n v="97811"/>
    <x v="0"/>
    <x v="0"/>
    <x v="0"/>
    <x v="0"/>
    <x v="12"/>
    <x v="254"/>
    <x v="0"/>
    <x v="1"/>
    <s v="Tesseramento"/>
    <x v="0"/>
    <x v="4"/>
    <x v="0"/>
    <m/>
  </r>
  <r>
    <n v="161560"/>
    <x v="0"/>
    <x v="0"/>
    <x v="0"/>
    <x v="0"/>
    <x v="12"/>
    <x v="269"/>
    <x v="0"/>
    <x v="0"/>
    <s v="Tesseramento"/>
    <x v="1"/>
    <x v="3"/>
    <x v="0"/>
    <m/>
  </r>
  <r>
    <n v="97242"/>
    <x v="0"/>
    <x v="0"/>
    <x v="0"/>
    <x v="0"/>
    <x v="12"/>
    <x v="269"/>
    <x v="0"/>
    <x v="1"/>
    <s v="Tesseramento"/>
    <x v="1"/>
    <x v="1"/>
    <x v="0"/>
    <m/>
  </r>
  <r>
    <n v="98277"/>
    <x v="0"/>
    <x v="0"/>
    <x v="0"/>
    <x v="0"/>
    <x v="12"/>
    <x v="269"/>
    <x v="0"/>
    <x v="0"/>
    <s v="Tesseramento"/>
    <x v="1"/>
    <x v="3"/>
    <x v="0"/>
    <m/>
  </r>
  <r>
    <n v="203028"/>
    <x v="1"/>
    <x v="0"/>
    <x v="0"/>
    <x v="0"/>
    <x v="12"/>
    <x v="269"/>
    <x v="0"/>
    <x v="0"/>
    <s v="Tesseramento"/>
    <x v="1"/>
    <x v="7"/>
    <x v="0"/>
    <s v="B"/>
  </r>
  <r>
    <n v="233660"/>
    <x v="0"/>
    <x v="0"/>
    <x v="1"/>
    <x v="0"/>
    <x v="12"/>
    <x v="269"/>
    <x v="0"/>
    <x v="0"/>
    <s v="Tesseramento"/>
    <x v="1"/>
    <x v="3"/>
    <x v="0"/>
    <m/>
  </r>
  <r>
    <n v="231883"/>
    <x v="0"/>
    <x v="0"/>
    <x v="0"/>
    <x v="0"/>
    <x v="7"/>
    <x v="395"/>
    <x v="0"/>
    <x v="0"/>
    <s v="Tesseramento"/>
    <x v="0"/>
    <x v="1"/>
    <x v="0"/>
    <m/>
  </r>
  <r>
    <n v="118764"/>
    <x v="0"/>
    <x v="0"/>
    <x v="0"/>
    <x v="0"/>
    <x v="7"/>
    <x v="395"/>
    <x v="0"/>
    <x v="1"/>
    <s v="Tesseramento"/>
    <x v="0"/>
    <x v="1"/>
    <x v="0"/>
    <m/>
  </r>
  <r>
    <n v="118762"/>
    <x v="0"/>
    <x v="0"/>
    <x v="0"/>
    <x v="1"/>
    <x v="7"/>
    <x v="395"/>
    <x v="0"/>
    <x v="1"/>
    <s v="Tesseramento"/>
    <x v="0"/>
    <x v="3"/>
    <x v="0"/>
    <m/>
  </r>
  <r>
    <n v="233658"/>
    <x v="0"/>
    <x v="0"/>
    <x v="1"/>
    <x v="1"/>
    <x v="12"/>
    <x v="269"/>
    <x v="0"/>
    <x v="1"/>
    <s v="Tesseramento"/>
    <x v="1"/>
    <x v="0"/>
    <x v="0"/>
    <m/>
  </r>
  <r>
    <n v="307"/>
    <x v="0"/>
    <x v="0"/>
    <x v="0"/>
    <x v="0"/>
    <x v="12"/>
    <x v="269"/>
    <x v="0"/>
    <x v="0"/>
    <s v="Tesseramento"/>
    <x v="1"/>
    <x v="4"/>
    <x v="0"/>
    <m/>
  </r>
  <r>
    <n v="165855"/>
    <x v="0"/>
    <x v="0"/>
    <x v="0"/>
    <x v="0"/>
    <x v="12"/>
    <x v="269"/>
    <x v="0"/>
    <x v="0"/>
    <s v="Tesseramento"/>
    <x v="1"/>
    <x v="0"/>
    <x v="0"/>
    <m/>
  </r>
  <r>
    <n v="165321"/>
    <x v="0"/>
    <x v="0"/>
    <x v="0"/>
    <x v="0"/>
    <x v="12"/>
    <x v="269"/>
    <x v="0"/>
    <x v="0"/>
    <s v="Tesseramento"/>
    <x v="1"/>
    <x v="0"/>
    <x v="0"/>
    <m/>
  </r>
  <r>
    <n v="69163"/>
    <x v="0"/>
    <x v="0"/>
    <x v="0"/>
    <x v="0"/>
    <x v="12"/>
    <x v="269"/>
    <x v="0"/>
    <x v="0"/>
    <s v="Tesseramento"/>
    <x v="1"/>
    <x v="4"/>
    <x v="0"/>
    <m/>
  </r>
  <r>
    <n v="70650"/>
    <x v="0"/>
    <x v="0"/>
    <x v="0"/>
    <x v="0"/>
    <x v="12"/>
    <x v="269"/>
    <x v="0"/>
    <x v="1"/>
    <s v="Tesseramento"/>
    <x v="1"/>
    <x v="4"/>
    <x v="0"/>
    <m/>
  </r>
  <r>
    <n v="212132"/>
    <x v="0"/>
    <x v="0"/>
    <x v="0"/>
    <x v="0"/>
    <x v="12"/>
    <x v="269"/>
    <x v="0"/>
    <x v="0"/>
    <s v="Tesseramento"/>
    <x v="1"/>
    <x v="4"/>
    <x v="0"/>
    <m/>
  </r>
  <r>
    <n v="143725"/>
    <x v="0"/>
    <x v="0"/>
    <x v="0"/>
    <x v="0"/>
    <x v="12"/>
    <x v="269"/>
    <x v="0"/>
    <x v="0"/>
    <s v="Tesseramento"/>
    <x v="1"/>
    <x v="4"/>
    <x v="0"/>
    <m/>
  </r>
  <r>
    <n v="203749"/>
    <x v="0"/>
    <x v="0"/>
    <x v="0"/>
    <x v="0"/>
    <x v="12"/>
    <x v="269"/>
    <x v="0"/>
    <x v="0"/>
    <s v="Tesseramento"/>
    <x v="1"/>
    <x v="4"/>
    <x v="0"/>
    <m/>
  </r>
  <r>
    <n v="165193"/>
    <x v="0"/>
    <x v="0"/>
    <x v="0"/>
    <x v="0"/>
    <x v="12"/>
    <x v="269"/>
    <x v="0"/>
    <x v="0"/>
    <s v="Tesseramento"/>
    <x v="1"/>
    <x v="3"/>
    <x v="0"/>
    <m/>
  </r>
  <r>
    <n v="138891"/>
    <x v="0"/>
    <x v="0"/>
    <x v="0"/>
    <x v="1"/>
    <x v="4"/>
    <x v="179"/>
    <x v="0"/>
    <x v="0"/>
    <s v="Tesseramento"/>
    <x v="1"/>
    <x v="3"/>
    <x v="0"/>
    <m/>
  </r>
  <r>
    <n v="92666"/>
    <x v="0"/>
    <x v="0"/>
    <x v="0"/>
    <x v="0"/>
    <x v="11"/>
    <x v="94"/>
    <x v="0"/>
    <x v="0"/>
    <s v="Tesseramento"/>
    <x v="1"/>
    <x v="4"/>
    <x v="0"/>
    <m/>
  </r>
  <r>
    <n v="193007"/>
    <x v="0"/>
    <x v="0"/>
    <x v="0"/>
    <x v="1"/>
    <x v="11"/>
    <x v="94"/>
    <x v="0"/>
    <x v="1"/>
    <s v="Tesseramento"/>
    <x v="1"/>
    <x v="4"/>
    <x v="0"/>
    <m/>
  </r>
  <r>
    <n v="67880"/>
    <x v="0"/>
    <x v="0"/>
    <x v="0"/>
    <x v="0"/>
    <x v="11"/>
    <x v="94"/>
    <x v="0"/>
    <x v="0"/>
    <s v="Tesseramento"/>
    <x v="1"/>
    <x v="0"/>
    <x v="0"/>
    <m/>
  </r>
  <r>
    <n v="187923"/>
    <x v="0"/>
    <x v="0"/>
    <x v="0"/>
    <x v="1"/>
    <x v="11"/>
    <x v="94"/>
    <x v="0"/>
    <x v="1"/>
    <s v="Tesseramento"/>
    <x v="1"/>
    <x v="4"/>
    <x v="0"/>
    <m/>
  </r>
  <r>
    <n v="3554"/>
    <x v="0"/>
    <x v="0"/>
    <x v="0"/>
    <x v="0"/>
    <x v="11"/>
    <x v="94"/>
    <x v="0"/>
    <x v="0"/>
    <s v="Tesseramento"/>
    <x v="1"/>
    <x v="4"/>
    <x v="0"/>
    <m/>
  </r>
  <r>
    <n v="195217"/>
    <x v="0"/>
    <x v="0"/>
    <x v="0"/>
    <x v="0"/>
    <x v="11"/>
    <x v="94"/>
    <x v="0"/>
    <x v="1"/>
    <s v="Tesseramento"/>
    <x v="1"/>
    <x v="4"/>
    <x v="0"/>
    <m/>
  </r>
  <r>
    <n v="116446"/>
    <x v="0"/>
    <x v="0"/>
    <x v="0"/>
    <x v="0"/>
    <x v="11"/>
    <x v="94"/>
    <x v="0"/>
    <x v="0"/>
    <s v="Tesseramento"/>
    <x v="1"/>
    <x v="4"/>
    <x v="0"/>
    <m/>
  </r>
  <r>
    <n v="128031"/>
    <x v="0"/>
    <x v="0"/>
    <x v="0"/>
    <x v="0"/>
    <x v="11"/>
    <x v="94"/>
    <x v="0"/>
    <x v="0"/>
    <s v="Tesseramento"/>
    <x v="1"/>
    <x v="0"/>
    <x v="0"/>
    <m/>
  </r>
  <r>
    <n v="171181"/>
    <x v="0"/>
    <x v="0"/>
    <x v="0"/>
    <x v="0"/>
    <x v="11"/>
    <x v="94"/>
    <x v="0"/>
    <x v="0"/>
    <s v="Tesseramento"/>
    <x v="1"/>
    <x v="3"/>
    <x v="0"/>
    <m/>
  </r>
  <r>
    <n v="23839"/>
    <x v="0"/>
    <x v="0"/>
    <x v="0"/>
    <x v="0"/>
    <x v="11"/>
    <x v="94"/>
    <x v="0"/>
    <x v="0"/>
    <s v="Tesseramento"/>
    <x v="1"/>
    <x v="4"/>
    <x v="0"/>
    <m/>
  </r>
  <r>
    <n v="55139"/>
    <x v="0"/>
    <x v="0"/>
    <x v="0"/>
    <x v="0"/>
    <x v="11"/>
    <x v="94"/>
    <x v="0"/>
    <x v="0"/>
    <s v="Tesseramento"/>
    <x v="1"/>
    <x v="4"/>
    <x v="0"/>
    <m/>
  </r>
  <r>
    <n v="180351"/>
    <x v="0"/>
    <x v="0"/>
    <x v="0"/>
    <x v="0"/>
    <x v="11"/>
    <x v="94"/>
    <x v="0"/>
    <x v="0"/>
    <s v="Tesseramento"/>
    <x v="1"/>
    <x v="3"/>
    <x v="0"/>
    <m/>
  </r>
  <r>
    <n v="224549"/>
    <x v="1"/>
    <x v="0"/>
    <x v="0"/>
    <x v="1"/>
    <x v="11"/>
    <x v="94"/>
    <x v="0"/>
    <x v="0"/>
    <s v="Tesseramento"/>
    <x v="1"/>
    <x v="5"/>
    <x v="0"/>
    <m/>
  </r>
  <r>
    <n v="6394"/>
    <x v="0"/>
    <x v="0"/>
    <x v="0"/>
    <x v="4"/>
    <x v="11"/>
    <x v="94"/>
    <x v="0"/>
    <x v="0"/>
    <s v="Tesseramento"/>
    <x v="1"/>
    <x v="0"/>
    <x v="0"/>
    <m/>
  </r>
  <r>
    <n v="71933"/>
    <x v="0"/>
    <x v="0"/>
    <x v="0"/>
    <x v="0"/>
    <x v="11"/>
    <x v="94"/>
    <x v="0"/>
    <x v="0"/>
    <s v="Tesseramento"/>
    <x v="1"/>
    <x v="4"/>
    <x v="0"/>
    <m/>
  </r>
  <r>
    <n v="23865"/>
    <x v="0"/>
    <x v="0"/>
    <x v="0"/>
    <x v="0"/>
    <x v="11"/>
    <x v="94"/>
    <x v="0"/>
    <x v="1"/>
    <s v="Tesseramento"/>
    <x v="1"/>
    <x v="3"/>
    <x v="0"/>
    <m/>
  </r>
  <r>
    <n v="178228"/>
    <x v="0"/>
    <x v="0"/>
    <x v="0"/>
    <x v="0"/>
    <x v="12"/>
    <x v="269"/>
    <x v="0"/>
    <x v="0"/>
    <s v="Tesseramento"/>
    <x v="1"/>
    <x v="4"/>
    <x v="0"/>
    <m/>
  </r>
  <r>
    <n v="23869"/>
    <x v="0"/>
    <x v="0"/>
    <x v="0"/>
    <x v="0"/>
    <x v="11"/>
    <x v="94"/>
    <x v="0"/>
    <x v="0"/>
    <s v="Tesseramento"/>
    <x v="1"/>
    <x v="3"/>
    <x v="0"/>
    <m/>
  </r>
  <r>
    <n v="36653"/>
    <x v="0"/>
    <x v="0"/>
    <x v="0"/>
    <x v="0"/>
    <x v="11"/>
    <x v="94"/>
    <x v="0"/>
    <x v="1"/>
    <s v="Tesseramento"/>
    <x v="1"/>
    <x v="4"/>
    <x v="0"/>
    <m/>
  </r>
  <r>
    <n v="143466"/>
    <x v="0"/>
    <x v="0"/>
    <x v="0"/>
    <x v="0"/>
    <x v="11"/>
    <x v="94"/>
    <x v="0"/>
    <x v="0"/>
    <s v="Tesseramento"/>
    <x v="1"/>
    <x v="4"/>
    <x v="0"/>
    <m/>
  </r>
  <r>
    <n v="23877"/>
    <x v="0"/>
    <x v="0"/>
    <x v="0"/>
    <x v="0"/>
    <x v="11"/>
    <x v="94"/>
    <x v="0"/>
    <x v="0"/>
    <s v="Tesseramento"/>
    <x v="1"/>
    <x v="4"/>
    <x v="0"/>
    <m/>
  </r>
  <r>
    <n v="162330"/>
    <x v="0"/>
    <x v="0"/>
    <x v="0"/>
    <x v="0"/>
    <x v="11"/>
    <x v="94"/>
    <x v="0"/>
    <x v="0"/>
    <s v="Tesseramento"/>
    <x v="1"/>
    <x v="4"/>
    <x v="0"/>
    <m/>
  </r>
  <r>
    <n v="43103"/>
    <x v="0"/>
    <x v="0"/>
    <x v="0"/>
    <x v="0"/>
    <x v="11"/>
    <x v="94"/>
    <x v="0"/>
    <x v="1"/>
    <s v="Tesseramento"/>
    <x v="1"/>
    <x v="4"/>
    <x v="0"/>
    <m/>
  </r>
  <r>
    <n v="123751"/>
    <x v="0"/>
    <x v="0"/>
    <x v="0"/>
    <x v="0"/>
    <x v="11"/>
    <x v="94"/>
    <x v="0"/>
    <x v="0"/>
    <s v="Tesseramento"/>
    <x v="1"/>
    <x v="4"/>
    <x v="0"/>
    <m/>
  </r>
  <r>
    <n v="200311"/>
    <x v="0"/>
    <x v="0"/>
    <x v="0"/>
    <x v="0"/>
    <x v="11"/>
    <x v="94"/>
    <x v="0"/>
    <x v="0"/>
    <s v="Tesseramento"/>
    <x v="1"/>
    <x v="0"/>
    <x v="0"/>
    <m/>
  </r>
  <r>
    <n v="215959"/>
    <x v="0"/>
    <x v="0"/>
    <x v="0"/>
    <x v="0"/>
    <x v="11"/>
    <x v="94"/>
    <x v="0"/>
    <x v="0"/>
    <s v="Tesseramento"/>
    <x v="1"/>
    <x v="1"/>
    <x v="0"/>
    <m/>
  </r>
  <r>
    <n v="23889"/>
    <x v="0"/>
    <x v="0"/>
    <x v="0"/>
    <x v="0"/>
    <x v="11"/>
    <x v="94"/>
    <x v="0"/>
    <x v="0"/>
    <s v="Tesseramento"/>
    <x v="1"/>
    <x v="3"/>
    <x v="0"/>
    <m/>
  </r>
  <r>
    <n v="160857"/>
    <x v="0"/>
    <x v="0"/>
    <x v="0"/>
    <x v="0"/>
    <x v="12"/>
    <x v="269"/>
    <x v="0"/>
    <x v="0"/>
    <s v="Tesseramento"/>
    <x v="1"/>
    <x v="4"/>
    <x v="0"/>
    <m/>
  </r>
  <r>
    <n v="189804"/>
    <x v="1"/>
    <x v="0"/>
    <x v="0"/>
    <x v="0"/>
    <x v="11"/>
    <x v="94"/>
    <x v="0"/>
    <x v="0"/>
    <s v="Tesseramento"/>
    <x v="1"/>
    <x v="6"/>
    <x v="0"/>
    <s v="B"/>
  </r>
  <r>
    <n v="24838"/>
    <x v="0"/>
    <x v="0"/>
    <x v="0"/>
    <x v="0"/>
    <x v="11"/>
    <x v="94"/>
    <x v="0"/>
    <x v="0"/>
    <s v="Tesseramento"/>
    <x v="1"/>
    <x v="4"/>
    <x v="0"/>
    <m/>
  </r>
  <r>
    <n v="82644"/>
    <x v="0"/>
    <x v="0"/>
    <x v="0"/>
    <x v="0"/>
    <x v="11"/>
    <x v="94"/>
    <x v="0"/>
    <x v="0"/>
    <s v="Tesseramento"/>
    <x v="1"/>
    <x v="4"/>
    <x v="0"/>
    <m/>
  </r>
  <r>
    <n v="15247"/>
    <x v="0"/>
    <x v="0"/>
    <x v="0"/>
    <x v="0"/>
    <x v="11"/>
    <x v="94"/>
    <x v="0"/>
    <x v="0"/>
    <s v="Tesseramento"/>
    <x v="1"/>
    <x v="4"/>
    <x v="0"/>
    <m/>
  </r>
  <r>
    <n v="55140"/>
    <x v="0"/>
    <x v="0"/>
    <x v="0"/>
    <x v="0"/>
    <x v="11"/>
    <x v="94"/>
    <x v="0"/>
    <x v="0"/>
    <s v="Tesseramento"/>
    <x v="1"/>
    <x v="3"/>
    <x v="0"/>
    <m/>
  </r>
  <r>
    <n v="147947"/>
    <x v="0"/>
    <x v="0"/>
    <x v="0"/>
    <x v="0"/>
    <x v="11"/>
    <x v="94"/>
    <x v="0"/>
    <x v="0"/>
    <s v="Tesseramento"/>
    <x v="1"/>
    <x v="0"/>
    <x v="0"/>
    <m/>
  </r>
  <r>
    <n v="210403"/>
    <x v="1"/>
    <x v="0"/>
    <x v="0"/>
    <x v="0"/>
    <x v="11"/>
    <x v="94"/>
    <x v="0"/>
    <x v="1"/>
    <s v="Tesseramento"/>
    <x v="1"/>
    <x v="5"/>
    <x v="0"/>
    <m/>
  </r>
  <r>
    <n v="23934"/>
    <x v="0"/>
    <x v="0"/>
    <x v="0"/>
    <x v="0"/>
    <x v="11"/>
    <x v="94"/>
    <x v="0"/>
    <x v="0"/>
    <s v="Tesseramento"/>
    <x v="1"/>
    <x v="3"/>
    <x v="0"/>
    <m/>
  </r>
  <r>
    <n v="181761"/>
    <x v="0"/>
    <x v="0"/>
    <x v="0"/>
    <x v="0"/>
    <x v="12"/>
    <x v="269"/>
    <x v="0"/>
    <x v="0"/>
    <s v="Tesseramento"/>
    <x v="1"/>
    <x v="0"/>
    <x v="0"/>
    <m/>
  </r>
  <r>
    <n v="112923"/>
    <x v="0"/>
    <x v="0"/>
    <x v="0"/>
    <x v="2"/>
    <x v="11"/>
    <x v="94"/>
    <x v="0"/>
    <x v="0"/>
    <s v="Tesseramento"/>
    <x v="1"/>
    <x v="0"/>
    <x v="0"/>
    <m/>
  </r>
  <r>
    <n v="24028"/>
    <x v="0"/>
    <x v="0"/>
    <x v="0"/>
    <x v="0"/>
    <x v="11"/>
    <x v="94"/>
    <x v="0"/>
    <x v="1"/>
    <s v="Tesseramento"/>
    <x v="1"/>
    <x v="3"/>
    <x v="0"/>
    <m/>
  </r>
  <r>
    <n v="95340"/>
    <x v="0"/>
    <x v="0"/>
    <x v="0"/>
    <x v="1"/>
    <x v="11"/>
    <x v="94"/>
    <x v="0"/>
    <x v="1"/>
    <s v="Tesseramento"/>
    <x v="1"/>
    <x v="0"/>
    <x v="0"/>
    <m/>
  </r>
  <r>
    <n v="23957"/>
    <x v="0"/>
    <x v="0"/>
    <x v="0"/>
    <x v="0"/>
    <x v="11"/>
    <x v="94"/>
    <x v="0"/>
    <x v="0"/>
    <s v="Tesseramento"/>
    <x v="1"/>
    <x v="4"/>
    <x v="0"/>
    <m/>
  </r>
  <r>
    <n v="27505"/>
    <x v="0"/>
    <x v="0"/>
    <x v="0"/>
    <x v="0"/>
    <x v="11"/>
    <x v="94"/>
    <x v="0"/>
    <x v="0"/>
    <s v="Tesseramento"/>
    <x v="1"/>
    <x v="4"/>
    <x v="0"/>
    <m/>
  </r>
  <r>
    <n v="217644"/>
    <x v="1"/>
    <x v="0"/>
    <x v="0"/>
    <x v="0"/>
    <x v="12"/>
    <x v="269"/>
    <x v="0"/>
    <x v="1"/>
    <s v="Tesseramento"/>
    <x v="1"/>
    <x v="5"/>
    <x v="0"/>
    <m/>
  </r>
  <r>
    <n v="82645"/>
    <x v="0"/>
    <x v="0"/>
    <x v="0"/>
    <x v="0"/>
    <x v="11"/>
    <x v="94"/>
    <x v="0"/>
    <x v="1"/>
    <s v="Tesseramento"/>
    <x v="1"/>
    <x v="4"/>
    <x v="0"/>
    <m/>
  </r>
  <r>
    <n v="60177"/>
    <x v="0"/>
    <x v="0"/>
    <x v="0"/>
    <x v="0"/>
    <x v="11"/>
    <x v="94"/>
    <x v="0"/>
    <x v="0"/>
    <s v="Tesseramento"/>
    <x v="1"/>
    <x v="3"/>
    <x v="0"/>
    <m/>
  </r>
  <r>
    <n v="62800"/>
    <x v="0"/>
    <x v="0"/>
    <x v="0"/>
    <x v="0"/>
    <x v="11"/>
    <x v="94"/>
    <x v="0"/>
    <x v="0"/>
    <s v="Tesseramento"/>
    <x v="1"/>
    <x v="3"/>
    <x v="0"/>
    <m/>
  </r>
  <r>
    <n v="180352"/>
    <x v="0"/>
    <x v="0"/>
    <x v="0"/>
    <x v="0"/>
    <x v="11"/>
    <x v="94"/>
    <x v="0"/>
    <x v="1"/>
    <s v="Tesseramento"/>
    <x v="1"/>
    <x v="3"/>
    <x v="0"/>
    <m/>
  </r>
  <r>
    <n v="195577"/>
    <x v="0"/>
    <x v="0"/>
    <x v="0"/>
    <x v="1"/>
    <x v="11"/>
    <x v="94"/>
    <x v="0"/>
    <x v="1"/>
    <s v="Tesseramento"/>
    <x v="1"/>
    <x v="0"/>
    <x v="0"/>
    <m/>
  </r>
  <r>
    <n v="78756"/>
    <x v="0"/>
    <x v="0"/>
    <x v="0"/>
    <x v="0"/>
    <x v="11"/>
    <x v="94"/>
    <x v="0"/>
    <x v="1"/>
    <s v="Tesseramento"/>
    <x v="1"/>
    <x v="4"/>
    <x v="0"/>
    <m/>
  </r>
  <r>
    <n v="23981"/>
    <x v="0"/>
    <x v="0"/>
    <x v="0"/>
    <x v="0"/>
    <x v="11"/>
    <x v="94"/>
    <x v="0"/>
    <x v="1"/>
    <s v="Tesseramento"/>
    <x v="1"/>
    <x v="3"/>
    <x v="0"/>
    <m/>
  </r>
  <r>
    <n v="125416"/>
    <x v="0"/>
    <x v="0"/>
    <x v="0"/>
    <x v="0"/>
    <x v="11"/>
    <x v="94"/>
    <x v="0"/>
    <x v="0"/>
    <s v="Tesseramento"/>
    <x v="1"/>
    <x v="0"/>
    <x v="0"/>
    <m/>
  </r>
  <r>
    <n v="211149"/>
    <x v="0"/>
    <x v="0"/>
    <x v="0"/>
    <x v="1"/>
    <x v="11"/>
    <x v="94"/>
    <x v="0"/>
    <x v="0"/>
    <s v="Tesseramento"/>
    <x v="1"/>
    <x v="0"/>
    <x v="0"/>
    <m/>
  </r>
  <r>
    <n v="82646"/>
    <x v="0"/>
    <x v="0"/>
    <x v="0"/>
    <x v="0"/>
    <x v="11"/>
    <x v="94"/>
    <x v="0"/>
    <x v="0"/>
    <s v="Tesseramento"/>
    <x v="1"/>
    <x v="4"/>
    <x v="0"/>
    <m/>
  </r>
  <r>
    <n v="101292"/>
    <x v="0"/>
    <x v="0"/>
    <x v="0"/>
    <x v="0"/>
    <x v="11"/>
    <x v="94"/>
    <x v="0"/>
    <x v="0"/>
    <s v="Tesseramento"/>
    <x v="1"/>
    <x v="4"/>
    <x v="0"/>
    <m/>
  </r>
  <r>
    <n v="142800"/>
    <x v="0"/>
    <x v="0"/>
    <x v="0"/>
    <x v="0"/>
    <x v="11"/>
    <x v="94"/>
    <x v="0"/>
    <x v="0"/>
    <s v="Tesseramento"/>
    <x v="1"/>
    <x v="4"/>
    <x v="0"/>
    <m/>
  </r>
  <r>
    <n v="112952"/>
    <x v="0"/>
    <x v="0"/>
    <x v="0"/>
    <x v="0"/>
    <x v="11"/>
    <x v="94"/>
    <x v="0"/>
    <x v="0"/>
    <s v="Tesseramento"/>
    <x v="1"/>
    <x v="4"/>
    <x v="0"/>
    <m/>
  </r>
  <r>
    <n v="71937"/>
    <x v="0"/>
    <x v="0"/>
    <x v="0"/>
    <x v="0"/>
    <x v="11"/>
    <x v="94"/>
    <x v="0"/>
    <x v="1"/>
    <s v="Tesseramento"/>
    <x v="1"/>
    <x v="4"/>
    <x v="0"/>
    <m/>
  </r>
  <r>
    <n v="24026"/>
    <x v="0"/>
    <x v="0"/>
    <x v="0"/>
    <x v="0"/>
    <x v="11"/>
    <x v="94"/>
    <x v="0"/>
    <x v="0"/>
    <s v="Tesseramento"/>
    <x v="1"/>
    <x v="4"/>
    <x v="0"/>
    <m/>
  </r>
  <r>
    <n v="24038"/>
    <x v="0"/>
    <x v="0"/>
    <x v="0"/>
    <x v="0"/>
    <x v="11"/>
    <x v="94"/>
    <x v="0"/>
    <x v="0"/>
    <s v="Tesseramento"/>
    <x v="1"/>
    <x v="4"/>
    <x v="0"/>
    <m/>
  </r>
  <r>
    <n v="74407"/>
    <x v="0"/>
    <x v="0"/>
    <x v="0"/>
    <x v="0"/>
    <x v="11"/>
    <x v="94"/>
    <x v="0"/>
    <x v="0"/>
    <s v="Tesseramento"/>
    <x v="1"/>
    <x v="0"/>
    <x v="0"/>
    <m/>
  </r>
  <r>
    <n v="169761"/>
    <x v="1"/>
    <x v="0"/>
    <x v="0"/>
    <x v="0"/>
    <x v="11"/>
    <x v="94"/>
    <x v="0"/>
    <x v="1"/>
    <s v="Tesseramento"/>
    <x v="1"/>
    <x v="7"/>
    <x v="0"/>
    <s v="BG"/>
  </r>
  <r>
    <n v="24043"/>
    <x v="0"/>
    <x v="0"/>
    <x v="0"/>
    <x v="0"/>
    <x v="11"/>
    <x v="94"/>
    <x v="0"/>
    <x v="0"/>
    <s v="Tesseramento"/>
    <x v="1"/>
    <x v="0"/>
    <x v="0"/>
    <m/>
  </r>
  <r>
    <n v="96573"/>
    <x v="0"/>
    <x v="0"/>
    <x v="0"/>
    <x v="0"/>
    <x v="11"/>
    <x v="94"/>
    <x v="0"/>
    <x v="1"/>
    <s v="Tesseramento"/>
    <x v="1"/>
    <x v="3"/>
    <x v="0"/>
    <m/>
  </r>
  <r>
    <n v="195578"/>
    <x v="0"/>
    <x v="0"/>
    <x v="0"/>
    <x v="1"/>
    <x v="11"/>
    <x v="94"/>
    <x v="0"/>
    <x v="0"/>
    <s v="Tesseramento"/>
    <x v="1"/>
    <x v="0"/>
    <x v="0"/>
    <m/>
  </r>
  <r>
    <n v="195579"/>
    <x v="1"/>
    <x v="0"/>
    <x v="0"/>
    <x v="1"/>
    <x v="11"/>
    <x v="94"/>
    <x v="0"/>
    <x v="1"/>
    <s v="Tesseramento"/>
    <x v="1"/>
    <x v="7"/>
    <x v="0"/>
    <m/>
  </r>
  <r>
    <n v="24058"/>
    <x v="0"/>
    <x v="0"/>
    <x v="0"/>
    <x v="0"/>
    <x v="11"/>
    <x v="94"/>
    <x v="0"/>
    <x v="0"/>
    <s v="Tesseramento"/>
    <x v="1"/>
    <x v="4"/>
    <x v="0"/>
    <m/>
  </r>
  <r>
    <n v="121517"/>
    <x v="0"/>
    <x v="0"/>
    <x v="0"/>
    <x v="0"/>
    <x v="7"/>
    <x v="74"/>
    <x v="0"/>
    <x v="1"/>
    <s v="Tesseramento"/>
    <x v="1"/>
    <x v="3"/>
    <x v="0"/>
    <m/>
  </r>
  <r>
    <n v="24060"/>
    <x v="0"/>
    <x v="0"/>
    <x v="0"/>
    <x v="0"/>
    <x v="11"/>
    <x v="94"/>
    <x v="0"/>
    <x v="0"/>
    <s v="Tesseramento"/>
    <x v="1"/>
    <x v="4"/>
    <x v="0"/>
    <m/>
  </r>
  <r>
    <n v="89603"/>
    <x v="0"/>
    <x v="0"/>
    <x v="0"/>
    <x v="0"/>
    <x v="11"/>
    <x v="94"/>
    <x v="0"/>
    <x v="0"/>
    <s v="Tesseramento"/>
    <x v="1"/>
    <x v="4"/>
    <x v="0"/>
    <m/>
  </r>
  <r>
    <n v="24076"/>
    <x v="0"/>
    <x v="0"/>
    <x v="0"/>
    <x v="0"/>
    <x v="11"/>
    <x v="94"/>
    <x v="0"/>
    <x v="0"/>
    <s v="Tesseramento"/>
    <x v="1"/>
    <x v="0"/>
    <x v="0"/>
    <m/>
  </r>
  <r>
    <n v="212884"/>
    <x v="0"/>
    <x v="0"/>
    <x v="0"/>
    <x v="0"/>
    <x v="7"/>
    <x v="74"/>
    <x v="0"/>
    <x v="0"/>
    <s v="Tesseramento"/>
    <x v="1"/>
    <x v="3"/>
    <x v="0"/>
    <m/>
  </r>
  <r>
    <n v="24086"/>
    <x v="0"/>
    <x v="0"/>
    <x v="0"/>
    <x v="0"/>
    <x v="11"/>
    <x v="94"/>
    <x v="0"/>
    <x v="0"/>
    <s v="Tesseramento"/>
    <x v="1"/>
    <x v="4"/>
    <x v="0"/>
    <m/>
  </r>
  <r>
    <n v="203148"/>
    <x v="0"/>
    <x v="0"/>
    <x v="0"/>
    <x v="0"/>
    <x v="7"/>
    <x v="74"/>
    <x v="0"/>
    <x v="1"/>
    <s v="Tesseramento"/>
    <x v="1"/>
    <x v="4"/>
    <x v="0"/>
    <m/>
  </r>
  <r>
    <n v="158521"/>
    <x v="0"/>
    <x v="0"/>
    <x v="0"/>
    <x v="0"/>
    <x v="7"/>
    <x v="109"/>
    <x v="0"/>
    <x v="0"/>
    <s v="Tesseramento"/>
    <x v="1"/>
    <x v="0"/>
    <x v="0"/>
    <m/>
  </r>
  <r>
    <n v="77362"/>
    <x v="0"/>
    <x v="0"/>
    <x v="0"/>
    <x v="0"/>
    <x v="7"/>
    <x v="74"/>
    <x v="0"/>
    <x v="0"/>
    <s v="Tesseramento"/>
    <x v="1"/>
    <x v="4"/>
    <x v="0"/>
    <m/>
  </r>
  <r>
    <n v="157996"/>
    <x v="1"/>
    <x v="0"/>
    <x v="0"/>
    <x v="0"/>
    <x v="7"/>
    <x v="109"/>
    <x v="0"/>
    <x v="0"/>
    <s v="Tesseramento"/>
    <x v="1"/>
    <x v="6"/>
    <x v="0"/>
    <m/>
  </r>
  <r>
    <n v="129513"/>
    <x v="0"/>
    <x v="0"/>
    <x v="0"/>
    <x v="0"/>
    <x v="7"/>
    <x v="74"/>
    <x v="0"/>
    <x v="0"/>
    <s v="Tesseramento"/>
    <x v="1"/>
    <x v="0"/>
    <x v="0"/>
    <m/>
  </r>
  <r>
    <n v="116466"/>
    <x v="0"/>
    <x v="0"/>
    <x v="0"/>
    <x v="0"/>
    <x v="11"/>
    <x v="94"/>
    <x v="0"/>
    <x v="0"/>
    <s v="Tesseramento"/>
    <x v="1"/>
    <x v="3"/>
    <x v="0"/>
    <m/>
  </r>
  <r>
    <n v="113400"/>
    <x v="0"/>
    <x v="0"/>
    <x v="0"/>
    <x v="0"/>
    <x v="7"/>
    <x v="74"/>
    <x v="0"/>
    <x v="0"/>
    <s v="Tesseramento"/>
    <x v="1"/>
    <x v="0"/>
    <x v="0"/>
    <m/>
  </r>
  <r>
    <n v="24095"/>
    <x v="0"/>
    <x v="0"/>
    <x v="0"/>
    <x v="0"/>
    <x v="11"/>
    <x v="94"/>
    <x v="0"/>
    <x v="0"/>
    <s v="Tesseramento"/>
    <x v="1"/>
    <x v="4"/>
    <x v="0"/>
    <m/>
  </r>
  <r>
    <n v="78763"/>
    <x v="0"/>
    <x v="0"/>
    <x v="0"/>
    <x v="0"/>
    <x v="11"/>
    <x v="94"/>
    <x v="0"/>
    <x v="0"/>
    <s v="Tesseramento"/>
    <x v="1"/>
    <x v="1"/>
    <x v="0"/>
    <m/>
  </r>
  <r>
    <n v="190727"/>
    <x v="0"/>
    <x v="0"/>
    <x v="0"/>
    <x v="0"/>
    <x v="7"/>
    <x v="74"/>
    <x v="0"/>
    <x v="0"/>
    <s v="Tesseramento"/>
    <x v="1"/>
    <x v="1"/>
    <x v="0"/>
    <m/>
  </r>
  <r>
    <n v="150995"/>
    <x v="0"/>
    <x v="0"/>
    <x v="0"/>
    <x v="0"/>
    <x v="7"/>
    <x v="74"/>
    <x v="0"/>
    <x v="0"/>
    <s v="Tesseramento"/>
    <x v="1"/>
    <x v="0"/>
    <x v="0"/>
    <m/>
  </r>
  <r>
    <n v="132831"/>
    <x v="0"/>
    <x v="0"/>
    <x v="0"/>
    <x v="0"/>
    <x v="11"/>
    <x v="94"/>
    <x v="0"/>
    <x v="1"/>
    <s v="Tesseramento"/>
    <x v="1"/>
    <x v="3"/>
    <x v="0"/>
    <m/>
  </r>
  <r>
    <n v="113703"/>
    <x v="0"/>
    <x v="0"/>
    <x v="0"/>
    <x v="0"/>
    <x v="7"/>
    <x v="74"/>
    <x v="0"/>
    <x v="0"/>
    <s v="Tesseramento"/>
    <x v="1"/>
    <x v="3"/>
    <x v="0"/>
    <m/>
  </r>
  <r>
    <n v="24109"/>
    <x v="0"/>
    <x v="0"/>
    <x v="0"/>
    <x v="0"/>
    <x v="11"/>
    <x v="94"/>
    <x v="0"/>
    <x v="0"/>
    <s v="Tesseramento"/>
    <x v="1"/>
    <x v="4"/>
    <x v="0"/>
    <m/>
  </r>
  <r>
    <n v="96006"/>
    <x v="0"/>
    <x v="0"/>
    <x v="0"/>
    <x v="0"/>
    <x v="7"/>
    <x v="74"/>
    <x v="0"/>
    <x v="0"/>
    <s v="Tesseramento"/>
    <x v="1"/>
    <x v="0"/>
    <x v="0"/>
    <m/>
  </r>
  <r>
    <n v="113033"/>
    <x v="0"/>
    <x v="0"/>
    <x v="0"/>
    <x v="0"/>
    <x v="12"/>
    <x v="269"/>
    <x v="0"/>
    <x v="0"/>
    <s v="Tesseramento"/>
    <x v="1"/>
    <x v="4"/>
    <x v="0"/>
    <m/>
  </r>
  <r>
    <n v="211150"/>
    <x v="0"/>
    <x v="0"/>
    <x v="0"/>
    <x v="2"/>
    <x v="11"/>
    <x v="94"/>
    <x v="0"/>
    <x v="1"/>
    <s v="Tesseramento"/>
    <x v="1"/>
    <x v="0"/>
    <x v="0"/>
    <m/>
  </r>
  <r>
    <n v="213766"/>
    <x v="0"/>
    <x v="0"/>
    <x v="0"/>
    <x v="4"/>
    <x v="11"/>
    <x v="94"/>
    <x v="0"/>
    <x v="0"/>
    <s v="Tesseramento"/>
    <x v="1"/>
    <x v="4"/>
    <x v="0"/>
    <m/>
  </r>
  <r>
    <n v="24111"/>
    <x v="0"/>
    <x v="0"/>
    <x v="0"/>
    <x v="0"/>
    <x v="11"/>
    <x v="94"/>
    <x v="0"/>
    <x v="0"/>
    <s v="Tesseramento"/>
    <x v="1"/>
    <x v="0"/>
    <x v="0"/>
    <m/>
  </r>
  <r>
    <n v="24121"/>
    <x v="0"/>
    <x v="0"/>
    <x v="0"/>
    <x v="0"/>
    <x v="11"/>
    <x v="94"/>
    <x v="0"/>
    <x v="0"/>
    <s v="Tesseramento"/>
    <x v="1"/>
    <x v="3"/>
    <x v="0"/>
    <m/>
  </r>
  <r>
    <n v="150280"/>
    <x v="0"/>
    <x v="0"/>
    <x v="0"/>
    <x v="0"/>
    <x v="7"/>
    <x v="74"/>
    <x v="0"/>
    <x v="0"/>
    <s v="Tesseramento"/>
    <x v="1"/>
    <x v="3"/>
    <x v="0"/>
    <m/>
  </r>
  <r>
    <n v="136041"/>
    <x v="0"/>
    <x v="0"/>
    <x v="0"/>
    <x v="0"/>
    <x v="11"/>
    <x v="94"/>
    <x v="0"/>
    <x v="0"/>
    <s v="Tesseramento"/>
    <x v="1"/>
    <x v="4"/>
    <x v="0"/>
    <m/>
  </r>
  <r>
    <n v="200837"/>
    <x v="0"/>
    <x v="0"/>
    <x v="0"/>
    <x v="0"/>
    <x v="7"/>
    <x v="74"/>
    <x v="0"/>
    <x v="0"/>
    <s v="Tesseramento"/>
    <x v="1"/>
    <x v="3"/>
    <x v="0"/>
    <m/>
  </r>
  <r>
    <n v="102515"/>
    <x v="0"/>
    <x v="0"/>
    <x v="0"/>
    <x v="0"/>
    <x v="7"/>
    <x v="109"/>
    <x v="0"/>
    <x v="1"/>
    <s v="Tesseramento"/>
    <x v="1"/>
    <x v="0"/>
    <x v="0"/>
    <m/>
  </r>
  <r>
    <n v="5897"/>
    <x v="0"/>
    <x v="0"/>
    <x v="0"/>
    <x v="0"/>
    <x v="7"/>
    <x v="74"/>
    <x v="0"/>
    <x v="0"/>
    <s v="Tesseramento"/>
    <x v="1"/>
    <x v="4"/>
    <x v="0"/>
    <m/>
  </r>
  <r>
    <n v="107287"/>
    <x v="0"/>
    <x v="0"/>
    <x v="0"/>
    <x v="0"/>
    <x v="11"/>
    <x v="94"/>
    <x v="0"/>
    <x v="1"/>
    <s v="Tesseramento"/>
    <x v="1"/>
    <x v="3"/>
    <x v="0"/>
    <m/>
  </r>
  <r>
    <n v="175738"/>
    <x v="0"/>
    <x v="0"/>
    <x v="0"/>
    <x v="0"/>
    <x v="7"/>
    <x v="74"/>
    <x v="0"/>
    <x v="0"/>
    <s v="Tesseramento"/>
    <x v="1"/>
    <x v="3"/>
    <x v="0"/>
    <m/>
  </r>
  <r>
    <n v="24084"/>
    <x v="0"/>
    <x v="0"/>
    <x v="0"/>
    <x v="0"/>
    <x v="11"/>
    <x v="94"/>
    <x v="0"/>
    <x v="1"/>
    <s v="Tesseramento"/>
    <x v="1"/>
    <x v="4"/>
    <x v="0"/>
    <m/>
  </r>
  <r>
    <n v="109066"/>
    <x v="0"/>
    <x v="0"/>
    <x v="0"/>
    <x v="0"/>
    <x v="11"/>
    <x v="94"/>
    <x v="0"/>
    <x v="0"/>
    <s v="Tesseramento"/>
    <x v="1"/>
    <x v="0"/>
    <x v="0"/>
    <m/>
  </r>
  <r>
    <n v="194139"/>
    <x v="1"/>
    <x v="0"/>
    <x v="0"/>
    <x v="0"/>
    <x v="11"/>
    <x v="94"/>
    <x v="0"/>
    <x v="0"/>
    <s v="Tesseramento"/>
    <x v="1"/>
    <x v="6"/>
    <x v="0"/>
    <s v="B"/>
  </r>
  <r>
    <n v="15238"/>
    <x v="0"/>
    <x v="0"/>
    <x v="0"/>
    <x v="0"/>
    <x v="7"/>
    <x v="74"/>
    <x v="0"/>
    <x v="0"/>
    <s v="Tesseramento"/>
    <x v="1"/>
    <x v="3"/>
    <x v="0"/>
    <m/>
  </r>
  <r>
    <n v="105407"/>
    <x v="0"/>
    <x v="0"/>
    <x v="0"/>
    <x v="0"/>
    <x v="12"/>
    <x v="269"/>
    <x v="0"/>
    <x v="0"/>
    <s v="Tesseramento"/>
    <x v="1"/>
    <x v="4"/>
    <x v="0"/>
    <m/>
  </r>
  <r>
    <n v="68869"/>
    <x v="0"/>
    <x v="0"/>
    <x v="0"/>
    <x v="0"/>
    <x v="11"/>
    <x v="94"/>
    <x v="0"/>
    <x v="1"/>
    <s v="Tesseramento"/>
    <x v="1"/>
    <x v="0"/>
    <x v="0"/>
    <m/>
  </r>
  <r>
    <n v="153609"/>
    <x v="0"/>
    <x v="0"/>
    <x v="0"/>
    <x v="0"/>
    <x v="11"/>
    <x v="94"/>
    <x v="0"/>
    <x v="0"/>
    <s v="Tesseramento"/>
    <x v="1"/>
    <x v="0"/>
    <x v="0"/>
    <m/>
  </r>
  <r>
    <n v="81377"/>
    <x v="0"/>
    <x v="0"/>
    <x v="0"/>
    <x v="0"/>
    <x v="7"/>
    <x v="74"/>
    <x v="0"/>
    <x v="0"/>
    <s v="Tesseramento"/>
    <x v="1"/>
    <x v="4"/>
    <x v="0"/>
    <m/>
  </r>
  <r>
    <n v="24149"/>
    <x v="0"/>
    <x v="0"/>
    <x v="0"/>
    <x v="0"/>
    <x v="11"/>
    <x v="94"/>
    <x v="0"/>
    <x v="0"/>
    <s v="Tesseramento"/>
    <x v="1"/>
    <x v="4"/>
    <x v="0"/>
    <m/>
  </r>
  <r>
    <n v="216531"/>
    <x v="0"/>
    <x v="0"/>
    <x v="0"/>
    <x v="1"/>
    <x v="7"/>
    <x v="74"/>
    <x v="0"/>
    <x v="1"/>
    <s v="Tesseramento"/>
    <x v="1"/>
    <x v="0"/>
    <x v="0"/>
    <m/>
  </r>
  <r>
    <n v="24152"/>
    <x v="0"/>
    <x v="0"/>
    <x v="0"/>
    <x v="0"/>
    <x v="11"/>
    <x v="94"/>
    <x v="0"/>
    <x v="0"/>
    <s v="Tesseramento"/>
    <x v="1"/>
    <x v="4"/>
    <x v="0"/>
    <m/>
  </r>
  <r>
    <n v="107990"/>
    <x v="0"/>
    <x v="0"/>
    <x v="0"/>
    <x v="0"/>
    <x v="7"/>
    <x v="74"/>
    <x v="0"/>
    <x v="0"/>
    <s v="Tesseramento"/>
    <x v="1"/>
    <x v="3"/>
    <x v="0"/>
    <m/>
  </r>
  <r>
    <n v="138437"/>
    <x v="0"/>
    <x v="0"/>
    <x v="0"/>
    <x v="0"/>
    <x v="7"/>
    <x v="74"/>
    <x v="0"/>
    <x v="0"/>
    <s v="Tesseramento"/>
    <x v="1"/>
    <x v="4"/>
    <x v="0"/>
    <m/>
  </r>
  <r>
    <n v="24154"/>
    <x v="0"/>
    <x v="0"/>
    <x v="0"/>
    <x v="0"/>
    <x v="11"/>
    <x v="94"/>
    <x v="0"/>
    <x v="0"/>
    <s v="Tesseramento"/>
    <x v="1"/>
    <x v="3"/>
    <x v="0"/>
    <m/>
  </r>
  <r>
    <n v="31761"/>
    <x v="0"/>
    <x v="0"/>
    <x v="0"/>
    <x v="0"/>
    <x v="7"/>
    <x v="74"/>
    <x v="0"/>
    <x v="0"/>
    <s v="Tesseramento"/>
    <x v="1"/>
    <x v="4"/>
    <x v="0"/>
    <m/>
  </r>
  <r>
    <n v="110676"/>
    <x v="0"/>
    <x v="0"/>
    <x v="0"/>
    <x v="0"/>
    <x v="12"/>
    <x v="269"/>
    <x v="0"/>
    <x v="1"/>
    <s v="Tesseramento"/>
    <x v="1"/>
    <x v="4"/>
    <x v="0"/>
    <m/>
  </r>
  <r>
    <n v="76976"/>
    <x v="0"/>
    <x v="0"/>
    <x v="0"/>
    <x v="0"/>
    <x v="11"/>
    <x v="94"/>
    <x v="0"/>
    <x v="0"/>
    <s v="Tesseramento"/>
    <x v="1"/>
    <x v="0"/>
    <x v="0"/>
    <m/>
  </r>
  <r>
    <n v="150147"/>
    <x v="1"/>
    <x v="0"/>
    <x v="0"/>
    <x v="0"/>
    <x v="11"/>
    <x v="94"/>
    <x v="0"/>
    <x v="1"/>
    <s v="Tesseramento"/>
    <x v="1"/>
    <x v="6"/>
    <x v="0"/>
    <m/>
  </r>
  <r>
    <n v="74112"/>
    <x v="0"/>
    <x v="0"/>
    <x v="2"/>
    <x v="0"/>
    <x v="8"/>
    <x v="17"/>
    <x v="0"/>
    <x v="0"/>
    <s v="Tesseramento"/>
    <x v="1"/>
    <x v="1"/>
    <x v="0"/>
    <m/>
  </r>
  <r>
    <n v="190843"/>
    <x v="0"/>
    <x v="0"/>
    <x v="0"/>
    <x v="0"/>
    <x v="7"/>
    <x v="74"/>
    <x v="0"/>
    <x v="0"/>
    <s v="Tesseramento"/>
    <x v="1"/>
    <x v="3"/>
    <x v="0"/>
    <m/>
  </r>
  <r>
    <n v="114132"/>
    <x v="0"/>
    <x v="0"/>
    <x v="0"/>
    <x v="0"/>
    <x v="11"/>
    <x v="94"/>
    <x v="0"/>
    <x v="0"/>
    <s v="Tesseramento"/>
    <x v="1"/>
    <x v="0"/>
    <x v="0"/>
    <m/>
  </r>
  <r>
    <n v="107993"/>
    <x v="0"/>
    <x v="0"/>
    <x v="0"/>
    <x v="0"/>
    <x v="7"/>
    <x v="74"/>
    <x v="0"/>
    <x v="1"/>
    <s v="Tesseramento"/>
    <x v="1"/>
    <x v="4"/>
    <x v="0"/>
    <m/>
  </r>
  <r>
    <n v="209991"/>
    <x v="0"/>
    <x v="0"/>
    <x v="0"/>
    <x v="1"/>
    <x v="11"/>
    <x v="94"/>
    <x v="0"/>
    <x v="0"/>
    <s v="Tesseramento"/>
    <x v="1"/>
    <x v="0"/>
    <x v="0"/>
    <m/>
  </r>
  <r>
    <n v="213767"/>
    <x v="0"/>
    <x v="0"/>
    <x v="0"/>
    <x v="0"/>
    <x v="11"/>
    <x v="94"/>
    <x v="0"/>
    <x v="1"/>
    <s v="Tesseramento"/>
    <x v="1"/>
    <x v="3"/>
    <x v="0"/>
    <m/>
  </r>
  <r>
    <n v="66274"/>
    <x v="0"/>
    <x v="0"/>
    <x v="0"/>
    <x v="0"/>
    <x v="12"/>
    <x v="269"/>
    <x v="0"/>
    <x v="0"/>
    <s v="Tesseramento"/>
    <x v="1"/>
    <x v="4"/>
    <x v="0"/>
    <m/>
  </r>
  <r>
    <n v="41173"/>
    <x v="0"/>
    <x v="0"/>
    <x v="0"/>
    <x v="0"/>
    <x v="11"/>
    <x v="94"/>
    <x v="0"/>
    <x v="0"/>
    <s v="Tesseramento"/>
    <x v="1"/>
    <x v="0"/>
    <x v="0"/>
    <m/>
  </r>
  <r>
    <n v="222931"/>
    <x v="0"/>
    <x v="0"/>
    <x v="0"/>
    <x v="0"/>
    <x v="7"/>
    <x v="74"/>
    <x v="0"/>
    <x v="0"/>
    <s v="Tesseramento"/>
    <x v="1"/>
    <x v="0"/>
    <x v="0"/>
    <m/>
  </r>
  <r>
    <n v="23823"/>
    <x v="0"/>
    <x v="0"/>
    <x v="0"/>
    <x v="0"/>
    <x v="11"/>
    <x v="94"/>
    <x v="0"/>
    <x v="1"/>
    <s v="Tesseramento"/>
    <x v="1"/>
    <x v="4"/>
    <x v="0"/>
    <m/>
  </r>
  <r>
    <n v="218180"/>
    <x v="0"/>
    <x v="0"/>
    <x v="0"/>
    <x v="0"/>
    <x v="7"/>
    <x v="74"/>
    <x v="0"/>
    <x v="1"/>
    <s v="Tesseramento"/>
    <x v="1"/>
    <x v="0"/>
    <x v="0"/>
    <m/>
  </r>
  <r>
    <n v="105921"/>
    <x v="0"/>
    <x v="0"/>
    <x v="0"/>
    <x v="0"/>
    <x v="7"/>
    <x v="74"/>
    <x v="0"/>
    <x v="0"/>
    <s v="Tesseramento"/>
    <x v="1"/>
    <x v="3"/>
    <x v="0"/>
    <m/>
  </r>
  <r>
    <n v="24161"/>
    <x v="0"/>
    <x v="0"/>
    <x v="0"/>
    <x v="0"/>
    <x v="11"/>
    <x v="94"/>
    <x v="0"/>
    <x v="0"/>
    <s v="Tesseramento"/>
    <x v="1"/>
    <x v="4"/>
    <x v="0"/>
    <m/>
  </r>
  <r>
    <n v="24160"/>
    <x v="0"/>
    <x v="0"/>
    <x v="0"/>
    <x v="0"/>
    <x v="11"/>
    <x v="94"/>
    <x v="0"/>
    <x v="0"/>
    <s v="Tesseramento"/>
    <x v="1"/>
    <x v="0"/>
    <x v="0"/>
    <m/>
  </r>
  <r>
    <n v="86364"/>
    <x v="0"/>
    <x v="0"/>
    <x v="0"/>
    <x v="0"/>
    <x v="11"/>
    <x v="94"/>
    <x v="0"/>
    <x v="1"/>
    <s v="Tesseramento"/>
    <x v="1"/>
    <x v="4"/>
    <x v="0"/>
    <m/>
  </r>
  <r>
    <n v="57293"/>
    <x v="0"/>
    <x v="0"/>
    <x v="0"/>
    <x v="0"/>
    <x v="11"/>
    <x v="94"/>
    <x v="0"/>
    <x v="0"/>
    <s v="Tesseramento"/>
    <x v="1"/>
    <x v="0"/>
    <x v="0"/>
    <m/>
  </r>
  <r>
    <n v="57292"/>
    <x v="0"/>
    <x v="0"/>
    <x v="0"/>
    <x v="0"/>
    <x v="11"/>
    <x v="94"/>
    <x v="0"/>
    <x v="1"/>
    <s v="Tesseramento"/>
    <x v="1"/>
    <x v="3"/>
    <x v="0"/>
    <m/>
  </r>
  <r>
    <n v="204875"/>
    <x v="0"/>
    <x v="0"/>
    <x v="0"/>
    <x v="0"/>
    <x v="7"/>
    <x v="74"/>
    <x v="0"/>
    <x v="0"/>
    <s v="Tesseramento"/>
    <x v="1"/>
    <x v="3"/>
    <x v="0"/>
    <m/>
  </r>
  <r>
    <n v="45664"/>
    <x v="0"/>
    <x v="0"/>
    <x v="0"/>
    <x v="0"/>
    <x v="11"/>
    <x v="94"/>
    <x v="0"/>
    <x v="0"/>
    <s v="Tesseramento"/>
    <x v="1"/>
    <x v="4"/>
    <x v="0"/>
    <m/>
  </r>
  <r>
    <n v="14964"/>
    <x v="0"/>
    <x v="0"/>
    <x v="0"/>
    <x v="0"/>
    <x v="7"/>
    <x v="74"/>
    <x v="0"/>
    <x v="0"/>
    <s v="Tesseramento"/>
    <x v="1"/>
    <x v="0"/>
    <x v="0"/>
    <m/>
  </r>
  <r>
    <n v="126234"/>
    <x v="0"/>
    <x v="0"/>
    <x v="0"/>
    <x v="0"/>
    <x v="12"/>
    <x v="269"/>
    <x v="0"/>
    <x v="0"/>
    <s v="Tesseramento"/>
    <x v="1"/>
    <x v="4"/>
    <x v="0"/>
    <m/>
  </r>
  <r>
    <n v="23949"/>
    <x v="0"/>
    <x v="0"/>
    <x v="0"/>
    <x v="0"/>
    <x v="11"/>
    <x v="94"/>
    <x v="0"/>
    <x v="1"/>
    <s v="Tesseramento"/>
    <x v="1"/>
    <x v="3"/>
    <x v="0"/>
    <m/>
  </r>
  <r>
    <n v="153610"/>
    <x v="0"/>
    <x v="0"/>
    <x v="0"/>
    <x v="1"/>
    <x v="11"/>
    <x v="94"/>
    <x v="0"/>
    <x v="0"/>
    <s v="Tesseramento"/>
    <x v="1"/>
    <x v="4"/>
    <x v="0"/>
    <m/>
  </r>
  <r>
    <n v="24021"/>
    <x v="0"/>
    <x v="0"/>
    <x v="0"/>
    <x v="0"/>
    <x v="11"/>
    <x v="94"/>
    <x v="0"/>
    <x v="1"/>
    <s v="Tesseramento"/>
    <x v="1"/>
    <x v="3"/>
    <x v="0"/>
    <m/>
  </r>
  <r>
    <n v="113402"/>
    <x v="0"/>
    <x v="0"/>
    <x v="0"/>
    <x v="0"/>
    <x v="7"/>
    <x v="74"/>
    <x v="0"/>
    <x v="1"/>
    <s v="Tesseramento"/>
    <x v="1"/>
    <x v="3"/>
    <x v="0"/>
    <m/>
  </r>
  <r>
    <n v="214395"/>
    <x v="0"/>
    <x v="0"/>
    <x v="0"/>
    <x v="0"/>
    <x v="7"/>
    <x v="74"/>
    <x v="0"/>
    <x v="0"/>
    <s v="Tesseramento"/>
    <x v="1"/>
    <x v="3"/>
    <x v="0"/>
    <m/>
  </r>
  <r>
    <n v="108442"/>
    <x v="0"/>
    <x v="0"/>
    <x v="0"/>
    <x v="0"/>
    <x v="7"/>
    <x v="74"/>
    <x v="0"/>
    <x v="0"/>
    <s v="Tesseramento"/>
    <x v="1"/>
    <x v="0"/>
    <x v="0"/>
    <m/>
  </r>
  <r>
    <n v="150149"/>
    <x v="0"/>
    <x v="0"/>
    <x v="0"/>
    <x v="0"/>
    <x v="11"/>
    <x v="94"/>
    <x v="0"/>
    <x v="0"/>
    <s v="Tesseramento"/>
    <x v="1"/>
    <x v="4"/>
    <x v="0"/>
    <m/>
  </r>
  <r>
    <n v="118042"/>
    <x v="0"/>
    <x v="0"/>
    <x v="0"/>
    <x v="0"/>
    <x v="11"/>
    <x v="94"/>
    <x v="0"/>
    <x v="0"/>
    <s v="Tesseramento"/>
    <x v="1"/>
    <x v="4"/>
    <x v="0"/>
    <m/>
  </r>
  <r>
    <n v="17207"/>
    <x v="0"/>
    <x v="0"/>
    <x v="0"/>
    <x v="0"/>
    <x v="11"/>
    <x v="94"/>
    <x v="0"/>
    <x v="1"/>
    <s v="Tesseramento"/>
    <x v="1"/>
    <x v="3"/>
    <x v="0"/>
    <m/>
  </r>
  <r>
    <n v="23864"/>
    <x v="0"/>
    <x v="0"/>
    <x v="0"/>
    <x v="3"/>
    <x v="11"/>
    <x v="94"/>
    <x v="0"/>
    <x v="1"/>
    <s v="Tesseramento"/>
    <x v="1"/>
    <x v="4"/>
    <x v="0"/>
    <m/>
  </r>
  <r>
    <n v="24153"/>
    <x v="0"/>
    <x v="0"/>
    <x v="0"/>
    <x v="0"/>
    <x v="11"/>
    <x v="94"/>
    <x v="0"/>
    <x v="1"/>
    <s v="Tesseramento"/>
    <x v="1"/>
    <x v="4"/>
    <x v="0"/>
    <m/>
  </r>
  <r>
    <n v="144280"/>
    <x v="0"/>
    <x v="0"/>
    <x v="0"/>
    <x v="0"/>
    <x v="7"/>
    <x v="74"/>
    <x v="0"/>
    <x v="0"/>
    <s v="Tesseramento"/>
    <x v="1"/>
    <x v="0"/>
    <x v="0"/>
    <m/>
  </r>
  <r>
    <n v="214980"/>
    <x v="0"/>
    <x v="0"/>
    <x v="0"/>
    <x v="1"/>
    <x v="7"/>
    <x v="74"/>
    <x v="0"/>
    <x v="0"/>
    <s v="Tesseramento"/>
    <x v="1"/>
    <x v="0"/>
    <x v="0"/>
    <m/>
  </r>
  <r>
    <n v="175777"/>
    <x v="0"/>
    <x v="0"/>
    <x v="0"/>
    <x v="0"/>
    <x v="7"/>
    <x v="74"/>
    <x v="0"/>
    <x v="0"/>
    <s v="Tesseramento"/>
    <x v="1"/>
    <x v="4"/>
    <x v="0"/>
    <m/>
  </r>
  <r>
    <n v="175778"/>
    <x v="0"/>
    <x v="0"/>
    <x v="0"/>
    <x v="0"/>
    <x v="7"/>
    <x v="74"/>
    <x v="0"/>
    <x v="0"/>
    <s v="Tesseramento"/>
    <x v="1"/>
    <x v="0"/>
    <x v="0"/>
    <m/>
  </r>
  <r>
    <n v="115315"/>
    <x v="0"/>
    <x v="0"/>
    <x v="0"/>
    <x v="0"/>
    <x v="7"/>
    <x v="74"/>
    <x v="0"/>
    <x v="0"/>
    <s v="Tesseramento"/>
    <x v="1"/>
    <x v="1"/>
    <x v="0"/>
    <m/>
  </r>
  <r>
    <n v="110679"/>
    <x v="0"/>
    <x v="0"/>
    <x v="0"/>
    <x v="0"/>
    <x v="12"/>
    <x v="269"/>
    <x v="0"/>
    <x v="1"/>
    <s v="Tesseramento"/>
    <x v="1"/>
    <x v="4"/>
    <x v="0"/>
    <m/>
  </r>
  <r>
    <n v="31249"/>
    <x v="0"/>
    <x v="0"/>
    <x v="0"/>
    <x v="0"/>
    <x v="7"/>
    <x v="74"/>
    <x v="0"/>
    <x v="0"/>
    <s v="Tesseramento"/>
    <x v="1"/>
    <x v="0"/>
    <x v="0"/>
    <m/>
  </r>
  <r>
    <n v="180626"/>
    <x v="0"/>
    <x v="0"/>
    <x v="0"/>
    <x v="0"/>
    <x v="7"/>
    <x v="74"/>
    <x v="0"/>
    <x v="0"/>
    <s v="Tesseramento"/>
    <x v="1"/>
    <x v="4"/>
    <x v="0"/>
    <m/>
  </r>
  <r>
    <n v="12109"/>
    <x v="0"/>
    <x v="0"/>
    <x v="0"/>
    <x v="0"/>
    <x v="7"/>
    <x v="74"/>
    <x v="0"/>
    <x v="0"/>
    <s v="Tesseramento"/>
    <x v="1"/>
    <x v="3"/>
    <x v="0"/>
    <m/>
  </r>
  <r>
    <n v="219226"/>
    <x v="0"/>
    <x v="0"/>
    <x v="0"/>
    <x v="0"/>
    <x v="7"/>
    <x v="74"/>
    <x v="0"/>
    <x v="0"/>
    <s v="Tesseramento"/>
    <x v="1"/>
    <x v="3"/>
    <x v="0"/>
    <m/>
  </r>
  <r>
    <n v="196401"/>
    <x v="0"/>
    <x v="0"/>
    <x v="0"/>
    <x v="0"/>
    <x v="7"/>
    <x v="74"/>
    <x v="0"/>
    <x v="0"/>
    <s v="Tesseramento"/>
    <x v="1"/>
    <x v="0"/>
    <x v="0"/>
    <m/>
  </r>
  <r>
    <n v="184211"/>
    <x v="0"/>
    <x v="0"/>
    <x v="0"/>
    <x v="0"/>
    <x v="12"/>
    <x v="314"/>
    <x v="0"/>
    <x v="0"/>
    <s v="Tesseramento"/>
    <x v="0"/>
    <x v="4"/>
    <x v="0"/>
    <m/>
  </r>
  <r>
    <n v="184210"/>
    <x v="0"/>
    <x v="0"/>
    <x v="0"/>
    <x v="0"/>
    <x v="12"/>
    <x v="314"/>
    <x v="0"/>
    <x v="1"/>
    <s v="Tesseramento"/>
    <x v="0"/>
    <x v="3"/>
    <x v="0"/>
    <m/>
  </r>
  <r>
    <n v="206680"/>
    <x v="0"/>
    <x v="0"/>
    <x v="0"/>
    <x v="0"/>
    <x v="7"/>
    <x v="109"/>
    <x v="0"/>
    <x v="0"/>
    <s v="Tesseramento"/>
    <x v="1"/>
    <x v="4"/>
    <x v="0"/>
    <m/>
  </r>
  <r>
    <n v="206677"/>
    <x v="0"/>
    <x v="0"/>
    <x v="0"/>
    <x v="0"/>
    <x v="7"/>
    <x v="109"/>
    <x v="0"/>
    <x v="0"/>
    <s v="Tesseramento"/>
    <x v="1"/>
    <x v="4"/>
    <x v="0"/>
    <m/>
  </r>
  <r>
    <n v="8126"/>
    <x v="0"/>
    <x v="0"/>
    <x v="0"/>
    <x v="0"/>
    <x v="12"/>
    <x v="269"/>
    <x v="0"/>
    <x v="0"/>
    <s v="Tesseramento"/>
    <x v="1"/>
    <x v="0"/>
    <x v="0"/>
    <m/>
  </r>
  <r>
    <n v="187846"/>
    <x v="0"/>
    <x v="0"/>
    <x v="0"/>
    <x v="0"/>
    <x v="7"/>
    <x v="109"/>
    <x v="0"/>
    <x v="0"/>
    <s v="Tesseramento"/>
    <x v="1"/>
    <x v="3"/>
    <x v="0"/>
    <m/>
  </r>
  <r>
    <n v="102504"/>
    <x v="0"/>
    <x v="0"/>
    <x v="0"/>
    <x v="0"/>
    <x v="11"/>
    <x v="94"/>
    <x v="0"/>
    <x v="0"/>
    <s v="Tesseramento"/>
    <x v="1"/>
    <x v="0"/>
    <x v="0"/>
    <m/>
  </r>
  <r>
    <n v="203140"/>
    <x v="0"/>
    <x v="0"/>
    <x v="0"/>
    <x v="0"/>
    <x v="7"/>
    <x v="109"/>
    <x v="0"/>
    <x v="0"/>
    <s v="Tesseramento"/>
    <x v="1"/>
    <x v="4"/>
    <x v="0"/>
    <m/>
  </r>
  <r>
    <n v="231805"/>
    <x v="0"/>
    <x v="0"/>
    <x v="0"/>
    <x v="3"/>
    <x v="7"/>
    <x v="109"/>
    <x v="0"/>
    <x v="0"/>
    <s v="Tesseramento"/>
    <x v="1"/>
    <x v="0"/>
    <x v="0"/>
    <m/>
  </r>
  <r>
    <n v="31482"/>
    <x v="0"/>
    <x v="0"/>
    <x v="0"/>
    <x v="0"/>
    <x v="7"/>
    <x v="109"/>
    <x v="0"/>
    <x v="0"/>
    <s v="Tesseramento"/>
    <x v="1"/>
    <x v="3"/>
    <x v="0"/>
    <m/>
  </r>
  <r>
    <n v="206678"/>
    <x v="0"/>
    <x v="0"/>
    <x v="0"/>
    <x v="0"/>
    <x v="7"/>
    <x v="109"/>
    <x v="0"/>
    <x v="0"/>
    <s v="Tesseramento"/>
    <x v="1"/>
    <x v="4"/>
    <x v="0"/>
    <m/>
  </r>
  <r>
    <n v="206679"/>
    <x v="0"/>
    <x v="0"/>
    <x v="0"/>
    <x v="0"/>
    <x v="7"/>
    <x v="109"/>
    <x v="0"/>
    <x v="1"/>
    <s v="Tesseramento"/>
    <x v="1"/>
    <x v="4"/>
    <x v="0"/>
    <m/>
  </r>
  <r>
    <n v="196819"/>
    <x v="0"/>
    <x v="0"/>
    <x v="0"/>
    <x v="1"/>
    <x v="7"/>
    <x v="109"/>
    <x v="0"/>
    <x v="0"/>
    <s v="Tesseramento"/>
    <x v="1"/>
    <x v="4"/>
    <x v="0"/>
    <m/>
  </r>
  <r>
    <n v="54316"/>
    <x v="0"/>
    <x v="0"/>
    <x v="0"/>
    <x v="0"/>
    <x v="7"/>
    <x v="109"/>
    <x v="0"/>
    <x v="0"/>
    <s v="Tesseramento"/>
    <x v="1"/>
    <x v="3"/>
    <x v="0"/>
    <m/>
  </r>
  <r>
    <n v="206435"/>
    <x v="0"/>
    <x v="0"/>
    <x v="0"/>
    <x v="1"/>
    <x v="7"/>
    <x v="109"/>
    <x v="0"/>
    <x v="0"/>
    <s v="Tesseramento"/>
    <x v="1"/>
    <x v="1"/>
    <x v="0"/>
    <m/>
  </r>
  <r>
    <n v="231807"/>
    <x v="0"/>
    <x v="0"/>
    <x v="0"/>
    <x v="1"/>
    <x v="7"/>
    <x v="109"/>
    <x v="0"/>
    <x v="0"/>
    <s v="Tesseramento"/>
    <x v="1"/>
    <x v="0"/>
    <x v="0"/>
    <m/>
  </r>
  <r>
    <n v="232000"/>
    <x v="0"/>
    <x v="0"/>
    <x v="0"/>
    <x v="1"/>
    <x v="7"/>
    <x v="109"/>
    <x v="0"/>
    <x v="1"/>
    <s v="Tesseramento"/>
    <x v="1"/>
    <x v="0"/>
    <x v="0"/>
    <m/>
  </r>
  <r>
    <n v="232002"/>
    <x v="1"/>
    <x v="0"/>
    <x v="0"/>
    <x v="1"/>
    <x v="7"/>
    <x v="109"/>
    <x v="0"/>
    <x v="0"/>
    <s v="Tesseramento"/>
    <x v="1"/>
    <x v="7"/>
    <x v="0"/>
    <m/>
  </r>
  <r>
    <n v="232001"/>
    <x v="1"/>
    <x v="0"/>
    <x v="0"/>
    <x v="1"/>
    <x v="7"/>
    <x v="109"/>
    <x v="0"/>
    <x v="0"/>
    <s v="Tesseramento"/>
    <x v="1"/>
    <x v="5"/>
    <x v="0"/>
    <m/>
  </r>
  <r>
    <n v="109907"/>
    <x v="0"/>
    <x v="0"/>
    <x v="0"/>
    <x v="0"/>
    <x v="7"/>
    <x v="109"/>
    <x v="0"/>
    <x v="0"/>
    <s v="Tesseramento"/>
    <x v="1"/>
    <x v="0"/>
    <x v="0"/>
    <m/>
  </r>
  <r>
    <n v="124292"/>
    <x v="0"/>
    <x v="0"/>
    <x v="0"/>
    <x v="0"/>
    <x v="7"/>
    <x v="109"/>
    <x v="0"/>
    <x v="1"/>
    <s v="Tesseramento"/>
    <x v="1"/>
    <x v="3"/>
    <x v="0"/>
    <m/>
  </r>
  <r>
    <n v="179307"/>
    <x v="0"/>
    <x v="0"/>
    <x v="0"/>
    <x v="0"/>
    <x v="12"/>
    <x v="269"/>
    <x v="0"/>
    <x v="0"/>
    <s v="Tesseramento"/>
    <x v="1"/>
    <x v="4"/>
    <x v="0"/>
    <m/>
  </r>
  <r>
    <n v="31612"/>
    <x v="0"/>
    <x v="0"/>
    <x v="0"/>
    <x v="0"/>
    <x v="7"/>
    <x v="109"/>
    <x v="0"/>
    <x v="0"/>
    <s v="Tesseramento"/>
    <x v="1"/>
    <x v="4"/>
    <x v="0"/>
    <m/>
  </r>
  <r>
    <n v="80039"/>
    <x v="0"/>
    <x v="0"/>
    <x v="0"/>
    <x v="0"/>
    <x v="12"/>
    <x v="269"/>
    <x v="0"/>
    <x v="1"/>
    <s v="Tesseramento"/>
    <x v="1"/>
    <x v="4"/>
    <x v="0"/>
    <m/>
  </r>
  <r>
    <n v="138541"/>
    <x v="0"/>
    <x v="0"/>
    <x v="0"/>
    <x v="0"/>
    <x v="12"/>
    <x v="269"/>
    <x v="0"/>
    <x v="0"/>
    <s v="Tesseramento"/>
    <x v="1"/>
    <x v="0"/>
    <x v="0"/>
    <m/>
  </r>
  <r>
    <n v="59303"/>
    <x v="0"/>
    <x v="0"/>
    <x v="0"/>
    <x v="0"/>
    <x v="12"/>
    <x v="269"/>
    <x v="0"/>
    <x v="0"/>
    <s v="Tesseramento"/>
    <x v="1"/>
    <x v="3"/>
    <x v="0"/>
    <m/>
  </r>
  <r>
    <n v="127309"/>
    <x v="0"/>
    <x v="0"/>
    <x v="0"/>
    <x v="0"/>
    <x v="12"/>
    <x v="269"/>
    <x v="0"/>
    <x v="1"/>
    <s v="Tesseramento"/>
    <x v="1"/>
    <x v="4"/>
    <x v="0"/>
    <m/>
  </r>
  <r>
    <n v="80398"/>
    <x v="0"/>
    <x v="0"/>
    <x v="0"/>
    <x v="0"/>
    <x v="12"/>
    <x v="269"/>
    <x v="0"/>
    <x v="0"/>
    <s v="Tesseramento"/>
    <x v="1"/>
    <x v="4"/>
    <x v="0"/>
    <m/>
  </r>
  <r>
    <n v="449"/>
    <x v="0"/>
    <x v="0"/>
    <x v="0"/>
    <x v="0"/>
    <x v="12"/>
    <x v="269"/>
    <x v="0"/>
    <x v="0"/>
    <s v="Tesseramento"/>
    <x v="1"/>
    <x v="4"/>
    <x v="0"/>
    <m/>
  </r>
  <r>
    <n v="493"/>
    <x v="0"/>
    <x v="0"/>
    <x v="0"/>
    <x v="0"/>
    <x v="12"/>
    <x v="269"/>
    <x v="0"/>
    <x v="1"/>
    <s v="Tesseramento"/>
    <x v="1"/>
    <x v="4"/>
    <x v="0"/>
    <m/>
  </r>
  <r>
    <n v="117739"/>
    <x v="0"/>
    <x v="0"/>
    <x v="0"/>
    <x v="0"/>
    <x v="12"/>
    <x v="269"/>
    <x v="0"/>
    <x v="0"/>
    <s v="Tesseramento"/>
    <x v="1"/>
    <x v="3"/>
    <x v="0"/>
    <m/>
  </r>
  <r>
    <n v="225152"/>
    <x v="1"/>
    <x v="0"/>
    <x v="0"/>
    <x v="2"/>
    <x v="12"/>
    <x v="269"/>
    <x v="0"/>
    <x v="0"/>
    <s v="Tesseramento"/>
    <x v="1"/>
    <x v="5"/>
    <x v="0"/>
    <m/>
  </r>
  <r>
    <n v="9966"/>
    <x v="0"/>
    <x v="0"/>
    <x v="0"/>
    <x v="0"/>
    <x v="4"/>
    <x v="147"/>
    <x v="0"/>
    <x v="0"/>
    <s v="Tesseramento"/>
    <x v="1"/>
    <x v="3"/>
    <x v="0"/>
    <m/>
  </r>
  <r>
    <n v="5599"/>
    <x v="0"/>
    <x v="0"/>
    <x v="0"/>
    <x v="0"/>
    <x v="4"/>
    <x v="147"/>
    <x v="0"/>
    <x v="0"/>
    <s v="Tesseramento"/>
    <x v="1"/>
    <x v="1"/>
    <x v="0"/>
    <m/>
  </r>
  <r>
    <n v="127153"/>
    <x v="0"/>
    <x v="0"/>
    <x v="0"/>
    <x v="0"/>
    <x v="12"/>
    <x v="269"/>
    <x v="0"/>
    <x v="1"/>
    <s v="Tesseramento"/>
    <x v="1"/>
    <x v="3"/>
    <x v="0"/>
    <m/>
  </r>
  <r>
    <n v="127160"/>
    <x v="0"/>
    <x v="0"/>
    <x v="0"/>
    <x v="0"/>
    <x v="12"/>
    <x v="269"/>
    <x v="0"/>
    <x v="0"/>
    <s v="Tesseramento"/>
    <x v="1"/>
    <x v="3"/>
    <x v="0"/>
    <m/>
  </r>
  <r>
    <n v="150934"/>
    <x v="0"/>
    <x v="0"/>
    <x v="0"/>
    <x v="0"/>
    <x v="12"/>
    <x v="269"/>
    <x v="0"/>
    <x v="1"/>
    <s v="Tesseramento"/>
    <x v="1"/>
    <x v="1"/>
    <x v="0"/>
    <m/>
  </r>
  <r>
    <n v="166772"/>
    <x v="0"/>
    <x v="1"/>
    <x v="0"/>
    <x v="0"/>
    <x v="12"/>
    <x v="269"/>
    <x v="0"/>
    <x v="0"/>
    <s v="Tesseramento"/>
    <x v="1"/>
    <x v="1"/>
    <x v="0"/>
    <m/>
  </r>
  <r>
    <n v="150164"/>
    <x v="0"/>
    <x v="0"/>
    <x v="0"/>
    <x v="0"/>
    <x v="12"/>
    <x v="269"/>
    <x v="0"/>
    <x v="0"/>
    <s v="Tesseramento"/>
    <x v="1"/>
    <x v="0"/>
    <x v="0"/>
    <m/>
  </r>
  <r>
    <n v="116154"/>
    <x v="1"/>
    <x v="0"/>
    <x v="0"/>
    <x v="1"/>
    <x v="12"/>
    <x v="269"/>
    <x v="0"/>
    <x v="0"/>
    <s v="Tesseramento"/>
    <x v="1"/>
    <x v="6"/>
    <x v="0"/>
    <m/>
  </r>
  <r>
    <n v="15062"/>
    <x v="0"/>
    <x v="0"/>
    <x v="0"/>
    <x v="0"/>
    <x v="12"/>
    <x v="269"/>
    <x v="0"/>
    <x v="0"/>
    <s v="Tesseramento"/>
    <x v="1"/>
    <x v="3"/>
    <x v="0"/>
    <m/>
  </r>
  <r>
    <n v="81744"/>
    <x v="0"/>
    <x v="0"/>
    <x v="0"/>
    <x v="0"/>
    <x v="12"/>
    <x v="269"/>
    <x v="0"/>
    <x v="0"/>
    <s v="Tesseramento"/>
    <x v="1"/>
    <x v="4"/>
    <x v="0"/>
    <m/>
  </r>
  <r>
    <n v="445"/>
    <x v="0"/>
    <x v="0"/>
    <x v="0"/>
    <x v="0"/>
    <x v="12"/>
    <x v="269"/>
    <x v="0"/>
    <x v="0"/>
    <s v="Tesseramento"/>
    <x v="1"/>
    <x v="0"/>
    <x v="0"/>
    <m/>
  </r>
  <r>
    <n v="102641"/>
    <x v="0"/>
    <x v="0"/>
    <x v="0"/>
    <x v="0"/>
    <x v="12"/>
    <x v="269"/>
    <x v="0"/>
    <x v="0"/>
    <s v="Tesseramento"/>
    <x v="1"/>
    <x v="4"/>
    <x v="0"/>
    <m/>
  </r>
  <r>
    <n v="24073"/>
    <x v="0"/>
    <x v="0"/>
    <x v="0"/>
    <x v="0"/>
    <x v="11"/>
    <x v="94"/>
    <x v="0"/>
    <x v="0"/>
    <s v="Tesseramento"/>
    <x v="1"/>
    <x v="3"/>
    <x v="0"/>
    <m/>
  </r>
  <r>
    <n v="196457"/>
    <x v="0"/>
    <x v="0"/>
    <x v="0"/>
    <x v="0"/>
    <x v="11"/>
    <x v="94"/>
    <x v="0"/>
    <x v="0"/>
    <s v="Tesseramento"/>
    <x v="1"/>
    <x v="1"/>
    <x v="0"/>
    <m/>
  </r>
  <r>
    <n v="167467"/>
    <x v="0"/>
    <x v="0"/>
    <x v="0"/>
    <x v="1"/>
    <x v="7"/>
    <x v="74"/>
    <x v="0"/>
    <x v="1"/>
    <s v="Tesseramento"/>
    <x v="1"/>
    <x v="4"/>
    <x v="0"/>
    <m/>
  </r>
  <r>
    <n v="28506"/>
    <x v="0"/>
    <x v="0"/>
    <x v="0"/>
    <x v="0"/>
    <x v="7"/>
    <x v="74"/>
    <x v="0"/>
    <x v="1"/>
    <s v="Tesseramento"/>
    <x v="1"/>
    <x v="3"/>
    <x v="0"/>
    <m/>
  </r>
  <r>
    <n v="87227"/>
    <x v="0"/>
    <x v="0"/>
    <x v="0"/>
    <x v="0"/>
    <x v="7"/>
    <x v="74"/>
    <x v="0"/>
    <x v="0"/>
    <s v="Tesseramento"/>
    <x v="1"/>
    <x v="0"/>
    <x v="0"/>
    <m/>
  </r>
  <r>
    <n v="61823"/>
    <x v="0"/>
    <x v="0"/>
    <x v="0"/>
    <x v="0"/>
    <x v="7"/>
    <x v="74"/>
    <x v="0"/>
    <x v="0"/>
    <s v="Tesseramento"/>
    <x v="1"/>
    <x v="3"/>
    <x v="0"/>
    <m/>
  </r>
  <r>
    <n v="58164"/>
    <x v="0"/>
    <x v="0"/>
    <x v="0"/>
    <x v="0"/>
    <x v="7"/>
    <x v="74"/>
    <x v="0"/>
    <x v="0"/>
    <s v="Tesseramento"/>
    <x v="1"/>
    <x v="3"/>
    <x v="0"/>
    <m/>
  </r>
  <r>
    <n v="121519"/>
    <x v="0"/>
    <x v="0"/>
    <x v="0"/>
    <x v="0"/>
    <x v="7"/>
    <x v="74"/>
    <x v="0"/>
    <x v="0"/>
    <s v="Tesseramento"/>
    <x v="1"/>
    <x v="3"/>
    <x v="0"/>
    <m/>
  </r>
  <r>
    <n v="216366"/>
    <x v="0"/>
    <x v="0"/>
    <x v="0"/>
    <x v="0"/>
    <x v="7"/>
    <x v="74"/>
    <x v="0"/>
    <x v="0"/>
    <s v="Tesseramento"/>
    <x v="1"/>
    <x v="0"/>
    <x v="0"/>
    <m/>
  </r>
  <r>
    <n v="31756"/>
    <x v="0"/>
    <x v="0"/>
    <x v="0"/>
    <x v="0"/>
    <x v="7"/>
    <x v="74"/>
    <x v="0"/>
    <x v="1"/>
    <s v="Tesseramento"/>
    <x v="1"/>
    <x v="4"/>
    <x v="0"/>
    <m/>
  </r>
  <r>
    <n v="221438"/>
    <x v="0"/>
    <x v="0"/>
    <x v="0"/>
    <x v="0"/>
    <x v="7"/>
    <x v="74"/>
    <x v="0"/>
    <x v="0"/>
    <s v="Tesseramento"/>
    <x v="1"/>
    <x v="0"/>
    <x v="0"/>
    <m/>
  </r>
  <r>
    <n v="230271"/>
    <x v="0"/>
    <x v="0"/>
    <x v="0"/>
    <x v="0"/>
    <x v="7"/>
    <x v="74"/>
    <x v="0"/>
    <x v="0"/>
    <s v="Tesseramento"/>
    <x v="1"/>
    <x v="0"/>
    <x v="0"/>
    <m/>
  </r>
  <r>
    <n v="142234"/>
    <x v="0"/>
    <x v="0"/>
    <x v="0"/>
    <x v="0"/>
    <x v="7"/>
    <x v="74"/>
    <x v="0"/>
    <x v="1"/>
    <s v="Tesseramento"/>
    <x v="1"/>
    <x v="0"/>
    <x v="0"/>
    <m/>
  </r>
  <r>
    <n v="175481"/>
    <x v="0"/>
    <x v="0"/>
    <x v="0"/>
    <x v="0"/>
    <x v="7"/>
    <x v="74"/>
    <x v="0"/>
    <x v="1"/>
    <s v="Tesseramento"/>
    <x v="1"/>
    <x v="0"/>
    <x v="0"/>
    <m/>
  </r>
  <r>
    <n v="211064"/>
    <x v="0"/>
    <x v="0"/>
    <x v="0"/>
    <x v="1"/>
    <x v="7"/>
    <x v="74"/>
    <x v="0"/>
    <x v="0"/>
    <s v="Tesseramento"/>
    <x v="1"/>
    <x v="3"/>
    <x v="0"/>
    <m/>
  </r>
  <r>
    <n v="61031"/>
    <x v="0"/>
    <x v="0"/>
    <x v="0"/>
    <x v="0"/>
    <x v="7"/>
    <x v="74"/>
    <x v="0"/>
    <x v="0"/>
    <s v="Tesseramento"/>
    <x v="1"/>
    <x v="4"/>
    <x v="0"/>
    <m/>
  </r>
  <r>
    <n v="138440"/>
    <x v="0"/>
    <x v="0"/>
    <x v="0"/>
    <x v="0"/>
    <x v="7"/>
    <x v="74"/>
    <x v="0"/>
    <x v="0"/>
    <s v="Tesseramento"/>
    <x v="1"/>
    <x v="0"/>
    <x v="0"/>
    <m/>
  </r>
  <r>
    <n v="32885"/>
    <x v="0"/>
    <x v="0"/>
    <x v="0"/>
    <x v="0"/>
    <x v="7"/>
    <x v="74"/>
    <x v="0"/>
    <x v="1"/>
    <s v="Tesseramento"/>
    <x v="1"/>
    <x v="4"/>
    <x v="0"/>
    <m/>
  </r>
  <r>
    <n v="92925"/>
    <x v="0"/>
    <x v="0"/>
    <x v="0"/>
    <x v="0"/>
    <x v="7"/>
    <x v="74"/>
    <x v="0"/>
    <x v="0"/>
    <s v="Tesseramento"/>
    <x v="1"/>
    <x v="0"/>
    <x v="0"/>
    <m/>
  </r>
  <r>
    <n v="127156"/>
    <x v="0"/>
    <x v="0"/>
    <x v="0"/>
    <x v="0"/>
    <x v="7"/>
    <x v="74"/>
    <x v="0"/>
    <x v="0"/>
    <s v="Tesseramento"/>
    <x v="1"/>
    <x v="0"/>
    <x v="0"/>
    <m/>
  </r>
  <r>
    <n v="151000"/>
    <x v="0"/>
    <x v="0"/>
    <x v="0"/>
    <x v="0"/>
    <x v="7"/>
    <x v="74"/>
    <x v="0"/>
    <x v="0"/>
    <s v="Tesseramento"/>
    <x v="1"/>
    <x v="0"/>
    <x v="0"/>
    <m/>
  </r>
  <r>
    <n v="73320"/>
    <x v="0"/>
    <x v="0"/>
    <x v="0"/>
    <x v="0"/>
    <x v="7"/>
    <x v="74"/>
    <x v="0"/>
    <x v="0"/>
    <s v="Tesseramento"/>
    <x v="1"/>
    <x v="0"/>
    <x v="0"/>
    <m/>
  </r>
  <r>
    <n v="87861"/>
    <x v="0"/>
    <x v="0"/>
    <x v="0"/>
    <x v="0"/>
    <x v="7"/>
    <x v="74"/>
    <x v="0"/>
    <x v="1"/>
    <s v="Tesseramento"/>
    <x v="1"/>
    <x v="4"/>
    <x v="0"/>
    <m/>
  </r>
  <r>
    <n v="83810"/>
    <x v="0"/>
    <x v="0"/>
    <x v="0"/>
    <x v="0"/>
    <x v="7"/>
    <x v="74"/>
    <x v="0"/>
    <x v="0"/>
    <s v="Tesseramento"/>
    <x v="1"/>
    <x v="0"/>
    <x v="0"/>
    <m/>
  </r>
  <r>
    <n v="41251"/>
    <x v="0"/>
    <x v="0"/>
    <x v="0"/>
    <x v="0"/>
    <x v="7"/>
    <x v="74"/>
    <x v="0"/>
    <x v="0"/>
    <s v="Tesseramento"/>
    <x v="1"/>
    <x v="4"/>
    <x v="0"/>
    <m/>
  </r>
  <r>
    <n v="161828"/>
    <x v="0"/>
    <x v="0"/>
    <x v="0"/>
    <x v="0"/>
    <x v="7"/>
    <x v="74"/>
    <x v="0"/>
    <x v="0"/>
    <s v="Tesseramento"/>
    <x v="1"/>
    <x v="0"/>
    <x v="0"/>
    <m/>
  </r>
  <r>
    <n v="85268"/>
    <x v="0"/>
    <x v="0"/>
    <x v="0"/>
    <x v="0"/>
    <x v="7"/>
    <x v="74"/>
    <x v="0"/>
    <x v="0"/>
    <s v="Tesseramento"/>
    <x v="1"/>
    <x v="3"/>
    <x v="0"/>
    <m/>
  </r>
  <r>
    <n v="176842"/>
    <x v="0"/>
    <x v="0"/>
    <x v="0"/>
    <x v="0"/>
    <x v="7"/>
    <x v="74"/>
    <x v="0"/>
    <x v="0"/>
    <s v="Tesseramento"/>
    <x v="1"/>
    <x v="3"/>
    <x v="0"/>
    <m/>
  </r>
  <r>
    <n v="115314"/>
    <x v="0"/>
    <x v="0"/>
    <x v="0"/>
    <x v="0"/>
    <x v="7"/>
    <x v="74"/>
    <x v="0"/>
    <x v="0"/>
    <s v="Tesseramento"/>
    <x v="1"/>
    <x v="3"/>
    <x v="0"/>
    <m/>
  </r>
  <r>
    <n v="212886"/>
    <x v="0"/>
    <x v="0"/>
    <x v="0"/>
    <x v="0"/>
    <x v="7"/>
    <x v="74"/>
    <x v="0"/>
    <x v="1"/>
    <s v="Tesseramento"/>
    <x v="1"/>
    <x v="0"/>
    <x v="0"/>
    <m/>
  </r>
  <r>
    <n v="140754"/>
    <x v="0"/>
    <x v="0"/>
    <x v="0"/>
    <x v="0"/>
    <x v="7"/>
    <x v="74"/>
    <x v="0"/>
    <x v="0"/>
    <s v="Tesseramento"/>
    <x v="1"/>
    <x v="0"/>
    <x v="0"/>
    <m/>
  </r>
  <r>
    <n v="60380"/>
    <x v="0"/>
    <x v="0"/>
    <x v="0"/>
    <x v="0"/>
    <x v="7"/>
    <x v="74"/>
    <x v="0"/>
    <x v="1"/>
    <s v="Tesseramento"/>
    <x v="1"/>
    <x v="4"/>
    <x v="0"/>
    <m/>
  </r>
  <r>
    <n v="154694"/>
    <x v="0"/>
    <x v="0"/>
    <x v="0"/>
    <x v="0"/>
    <x v="7"/>
    <x v="74"/>
    <x v="0"/>
    <x v="0"/>
    <s v="Tesseramento"/>
    <x v="1"/>
    <x v="4"/>
    <x v="0"/>
    <m/>
  </r>
  <r>
    <n v="89634"/>
    <x v="0"/>
    <x v="0"/>
    <x v="0"/>
    <x v="0"/>
    <x v="7"/>
    <x v="74"/>
    <x v="0"/>
    <x v="0"/>
    <s v="Tesseramento"/>
    <x v="1"/>
    <x v="3"/>
    <x v="0"/>
    <m/>
  </r>
  <r>
    <n v="27473"/>
    <x v="0"/>
    <x v="0"/>
    <x v="0"/>
    <x v="0"/>
    <x v="7"/>
    <x v="74"/>
    <x v="0"/>
    <x v="0"/>
    <s v="Tesseramento"/>
    <x v="1"/>
    <x v="4"/>
    <x v="0"/>
    <m/>
  </r>
  <r>
    <n v="190234"/>
    <x v="0"/>
    <x v="0"/>
    <x v="0"/>
    <x v="0"/>
    <x v="7"/>
    <x v="74"/>
    <x v="0"/>
    <x v="0"/>
    <s v="Tesseramento"/>
    <x v="1"/>
    <x v="0"/>
    <x v="0"/>
    <m/>
  </r>
  <r>
    <n v="120094"/>
    <x v="0"/>
    <x v="0"/>
    <x v="0"/>
    <x v="0"/>
    <x v="7"/>
    <x v="74"/>
    <x v="0"/>
    <x v="0"/>
    <s v="Tesseramento"/>
    <x v="1"/>
    <x v="0"/>
    <x v="0"/>
    <m/>
  </r>
  <r>
    <n v="99244"/>
    <x v="0"/>
    <x v="0"/>
    <x v="0"/>
    <x v="0"/>
    <x v="7"/>
    <x v="74"/>
    <x v="0"/>
    <x v="0"/>
    <s v="Tesseramento"/>
    <x v="1"/>
    <x v="4"/>
    <x v="0"/>
    <m/>
  </r>
  <r>
    <n v="218619"/>
    <x v="0"/>
    <x v="0"/>
    <x v="0"/>
    <x v="0"/>
    <x v="7"/>
    <x v="74"/>
    <x v="0"/>
    <x v="0"/>
    <s v="Tesseramento"/>
    <x v="1"/>
    <x v="4"/>
    <x v="0"/>
    <m/>
  </r>
  <r>
    <n v="155948"/>
    <x v="0"/>
    <x v="0"/>
    <x v="0"/>
    <x v="0"/>
    <x v="7"/>
    <x v="74"/>
    <x v="0"/>
    <x v="0"/>
    <s v="Tesseramento"/>
    <x v="1"/>
    <x v="0"/>
    <x v="0"/>
    <m/>
  </r>
  <r>
    <n v="197005"/>
    <x v="0"/>
    <x v="0"/>
    <x v="0"/>
    <x v="1"/>
    <x v="7"/>
    <x v="161"/>
    <x v="0"/>
    <x v="1"/>
    <s v="Tesseramento"/>
    <x v="0"/>
    <x v="4"/>
    <x v="0"/>
    <m/>
  </r>
  <r>
    <n v="4628"/>
    <x v="0"/>
    <x v="0"/>
    <x v="0"/>
    <x v="0"/>
    <x v="7"/>
    <x v="161"/>
    <x v="0"/>
    <x v="0"/>
    <s v="Tesseramento"/>
    <x v="0"/>
    <x v="4"/>
    <x v="0"/>
    <m/>
  </r>
  <r>
    <n v="33092"/>
    <x v="0"/>
    <x v="0"/>
    <x v="0"/>
    <x v="0"/>
    <x v="7"/>
    <x v="161"/>
    <x v="0"/>
    <x v="0"/>
    <s v="Tesseramento"/>
    <x v="0"/>
    <x v="0"/>
    <x v="0"/>
    <m/>
  </r>
  <r>
    <n v="159993"/>
    <x v="0"/>
    <x v="0"/>
    <x v="0"/>
    <x v="0"/>
    <x v="7"/>
    <x v="161"/>
    <x v="0"/>
    <x v="0"/>
    <s v="Tesseramento"/>
    <x v="0"/>
    <x v="3"/>
    <x v="0"/>
    <m/>
  </r>
  <r>
    <n v="229851"/>
    <x v="1"/>
    <x v="1"/>
    <x v="0"/>
    <x v="3"/>
    <x v="7"/>
    <x v="161"/>
    <x v="0"/>
    <x v="0"/>
    <s v="Tesseramento"/>
    <x v="0"/>
    <x v="2"/>
    <x v="0"/>
    <m/>
  </r>
  <r>
    <n v="69084"/>
    <x v="0"/>
    <x v="0"/>
    <x v="0"/>
    <x v="1"/>
    <x v="7"/>
    <x v="161"/>
    <x v="0"/>
    <x v="0"/>
    <s v="Tesseramento"/>
    <x v="0"/>
    <x v="0"/>
    <x v="0"/>
    <m/>
  </r>
  <r>
    <n v="72726"/>
    <x v="0"/>
    <x v="0"/>
    <x v="0"/>
    <x v="0"/>
    <x v="7"/>
    <x v="161"/>
    <x v="0"/>
    <x v="0"/>
    <s v="Tesseramento"/>
    <x v="0"/>
    <x v="3"/>
    <x v="0"/>
    <m/>
  </r>
  <r>
    <n v="121014"/>
    <x v="0"/>
    <x v="0"/>
    <x v="0"/>
    <x v="4"/>
    <x v="7"/>
    <x v="161"/>
    <x v="0"/>
    <x v="0"/>
    <s v="Tesseramento"/>
    <x v="0"/>
    <x v="1"/>
    <x v="0"/>
    <m/>
  </r>
  <r>
    <n v="226286"/>
    <x v="0"/>
    <x v="0"/>
    <x v="0"/>
    <x v="0"/>
    <x v="7"/>
    <x v="161"/>
    <x v="0"/>
    <x v="1"/>
    <s v="Tesseramento"/>
    <x v="0"/>
    <x v="0"/>
    <x v="0"/>
    <m/>
  </r>
  <r>
    <n v="39442"/>
    <x v="0"/>
    <x v="0"/>
    <x v="0"/>
    <x v="0"/>
    <x v="7"/>
    <x v="161"/>
    <x v="0"/>
    <x v="0"/>
    <s v="Tesseramento"/>
    <x v="0"/>
    <x v="3"/>
    <x v="0"/>
    <m/>
  </r>
  <r>
    <n v="39443"/>
    <x v="0"/>
    <x v="0"/>
    <x v="0"/>
    <x v="0"/>
    <x v="7"/>
    <x v="161"/>
    <x v="0"/>
    <x v="1"/>
    <s v="Tesseramento"/>
    <x v="0"/>
    <x v="3"/>
    <x v="0"/>
    <m/>
  </r>
  <r>
    <n v="81513"/>
    <x v="0"/>
    <x v="0"/>
    <x v="0"/>
    <x v="0"/>
    <x v="7"/>
    <x v="161"/>
    <x v="0"/>
    <x v="0"/>
    <s v="Tesseramento"/>
    <x v="0"/>
    <x v="4"/>
    <x v="0"/>
    <m/>
  </r>
  <r>
    <n v="33232"/>
    <x v="0"/>
    <x v="0"/>
    <x v="0"/>
    <x v="0"/>
    <x v="7"/>
    <x v="161"/>
    <x v="0"/>
    <x v="0"/>
    <s v="Tesseramento"/>
    <x v="0"/>
    <x v="4"/>
    <x v="0"/>
    <m/>
  </r>
  <r>
    <n v="163619"/>
    <x v="0"/>
    <x v="0"/>
    <x v="0"/>
    <x v="1"/>
    <x v="7"/>
    <x v="161"/>
    <x v="0"/>
    <x v="0"/>
    <s v="Tesseramento"/>
    <x v="0"/>
    <x v="4"/>
    <x v="0"/>
    <m/>
  </r>
  <r>
    <n v="165996"/>
    <x v="0"/>
    <x v="0"/>
    <x v="0"/>
    <x v="1"/>
    <x v="7"/>
    <x v="161"/>
    <x v="0"/>
    <x v="0"/>
    <s v="Tesseramento"/>
    <x v="0"/>
    <x v="3"/>
    <x v="0"/>
    <m/>
  </r>
  <r>
    <n v="165997"/>
    <x v="0"/>
    <x v="0"/>
    <x v="0"/>
    <x v="0"/>
    <x v="7"/>
    <x v="161"/>
    <x v="0"/>
    <x v="0"/>
    <s v="Tesseramento"/>
    <x v="0"/>
    <x v="0"/>
    <x v="0"/>
    <m/>
  </r>
  <r>
    <n v="230458"/>
    <x v="0"/>
    <x v="0"/>
    <x v="0"/>
    <x v="0"/>
    <x v="7"/>
    <x v="161"/>
    <x v="0"/>
    <x v="0"/>
    <s v="Tesseramento"/>
    <x v="0"/>
    <x v="0"/>
    <x v="0"/>
    <m/>
  </r>
  <r>
    <n v="54294"/>
    <x v="0"/>
    <x v="0"/>
    <x v="0"/>
    <x v="0"/>
    <x v="7"/>
    <x v="161"/>
    <x v="0"/>
    <x v="0"/>
    <s v="Tesseramento"/>
    <x v="0"/>
    <x v="4"/>
    <x v="0"/>
    <m/>
  </r>
  <r>
    <n v="165998"/>
    <x v="0"/>
    <x v="0"/>
    <x v="0"/>
    <x v="0"/>
    <x v="7"/>
    <x v="161"/>
    <x v="0"/>
    <x v="0"/>
    <s v="Tesseramento"/>
    <x v="0"/>
    <x v="3"/>
    <x v="0"/>
    <m/>
  </r>
  <r>
    <n v="224887"/>
    <x v="0"/>
    <x v="0"/>
    <x v="0"/>
    <x v="2"/>
    <x v="7"/>
    <x v="161"/>
    <x v="0"/>
    <x v="0"/>
    <s v="Tesseramento"/>
    <x v="0"/>
    <x v="4"/>
    <x v="0"/>
    <m/>
  </r>
  <r>
    <n v="214888"/>
    <x v="0"/>
    <x v="0"/>
    <x v="0"/>
    <x v="0"/>
    <x v="7"/>
    <x v="161"/>
    <x v="0"/>
    <x v="0"/>
    <s v="Tesseramento"/>
    <x v="0"/>
    <x v="0"/>
    <x v="0"/>
    <m/>
  </r>
  <r>
    <n v="77467"/>
    <x v="0"/>
    <x v="0"/>
    <x v="0"/>
    <x v="0"/>
    <x v="7"/>
    <x v="161"/>
    <x v="0"/>
    <x v="0"/>
    <s v="Tesseramento"/>
    <x v="0"/>
    <x v="0"/>
    <x v="0"/>
    <m/>
  </r>
  <r>
    <n v="144759"/>
    <x v="0"/>
    <x v="0"/>
    <x v="0"/>
    <x v="3"/>
    <x v="7"/>
    <x v="161"/>
    <x v="0"/>
    <x v="1"/>
    <s v="Tesseramento"/>
    <x v="0"/>
    <x v="0"/>
    <x v="0"/>
    <m/>
  </r>
  <r>
    <n v="204481"/>
    <x v="0"/>
    <x v="0"/>
    <x v="0"/>
    <x v="0"/>
    <x v="7"/>
    <x v="161"/>
    <x v="0"/>
    <x v="0"/>
    <s v="Tesseramento"/>
    <x v="0"/>
    <x v="0"/>
    <x v="0"/>
    <m/>
  </r>
  <r>
    <n v="126784"/>
    <x v="0"/>
    <x v="0"/>
    <x v="0"/>
    <x v="0"/>
    <x v="7"/>
    <x v="161"/>
    <x v="0"/>
    <x v="0"/>
    <s v="Tesseramento"/>
    <x v="0"/>
    <x v="4"/>
    <x v="0"/>
    <m/>
  </r>
  <r>
    <n v="226290"/>
    <x v="0"/>
    <x v="0"/>
    <x v="0"/>
    <x v="0"/>
    <x v="7"/>
    <x v="161"/>
    <x v="0"/>
    <x v="0"/>
    <s v="Tesseramento"/>
    <x v="0"/>
    <x v="0"/>
    <x v="0"/>
    <m/>
  </r>
  <r>
    <n v="187585"/>
    <x v="0"/>
    <x v="0"/>
    <x v="0"/>
    <x v="0"/>
    <x v="7"/>
    <x v="161"/>
    <x v="0"/>
    <x v="0"/>
    <s v="Tesseramento"/>
    <x v="0"/>
    <x v="0"/>
    <x v="0"/>
    <m/>
  </r>
  <r>
    <n v="150999"/>
    <x v="0"/>
    <x v="0"/>
    <x v="0"/>
    <x v="0"/>
    <x v="7"/>
    <x v="161"/>
    <x v="0"/>
    <x v="0"/>
    <s v="Tesseramento"/>
    <x v="0"/>
    <x v="4"/>
    <x v="0"/>
    <m/>
  </r>
  <r>
    <n v="77307"/>
    <x v="0"/>
    <x v="0"/>
    <x v="0"/>
    <x v="4"/>
    <x v="7"/>
    <x v="161"/>
    <x v="0"/>
    <x v="1"/>
    <s v="Tesseramento"/>
    <x v="0"/>
    <x v="3"/>
    <x v="0"/>
    <m/>
  </r>
  <r>
    <n v="15332"/>
    <x v="0"/>
    <x v="0"/>
    <x v="0"/>
    <x v="0"/>
    <x v="7"/>
    <x v="161"/>
    <x v="0"/>
    <x v="0"/>
    <s v="Tesseramento"/>
    <x v="0"/>
    <x v="0"/>
    <x v="0"/>
    <m/>
  </r>
  <r>
    <n v="166005"/>
    <x v="0"/>
    <x v="0"/>
    <x v="0"/>
    <x v="1"/>
    <x v="7"/>
    <x v="161"/>
    <x v="0"/>
    <x v="0"/>
    <s v="Tesseramento"/>
    <x v="0"/>
    <x v="4"/>
    <x v="0"/>
    <m/>
  </r>
  <r>
    <n v="127413"/>
    <x v="0"/>
    <x v="0"/>
    <x v="0"/>
    <x v="0"/>
    <x v="7"/>
    <x v="161"/>
    <x v="0"/>
    <x v="0"/>
    <s v="Tesseramento"/>
    <x v="0"/>
    <x v="4"/>
    <x v="0"/>
    <m/>
  </r>
  <r>
    <n v="165915"/>
    <x v="0"/>
    <x v="0"/>
    <x v="0"/>
    <x v="0"/>
    <x v="7"/>
    <x v="161"/>
    <x v="0"/>
    <x v="0"/>
    <s v="Tesseramento"/>
    <x v="0"/>
    <x v="0"/>
    <x v="0"/>
    <m/>
  </r>
  <r>
    <n v="227307"/>
    <x v="0"/>
    <x v="0"/>
    <x v="0"/>
    <x v="0"/>
    <x v="7"/>
    <x v="161"/>
    <x v="0"/>
    <x v="0"/>
    <s v="Tesseramento"/>
    <x v="0"/>
    <x v="0"/>
    <x v="0"/>
    <m/>
  </r>
  <r>
    <n v="166007"/>
    <x v="0"/>
    <x v="0"/>
    <x v="0"/>
    <x v="0"/>
    <x v="7"/>
    <x v="161"/>
    <x v="0"/>
    <x v="0"/>
    <s v="Tesseramento"/>
    <x v="0"/>
    <x v="4"/>
    <x v="0"/>
    <m/>
  </r>
  <r>
    <n v="224386"/>
    <x v="0"/>
    <x v="0"/>
    <x v="0"/>
    <x v="0"/>
    <x v="7"/>
    <x v="161"/>
    <x v="0"/>
    <x v="0"/>
    <s v="Tesseramento"/>
    <x v="0"/>
    <x v="4"/>
    <x v="0"/>
    <m/>
  </r>
  <r>
    <n v="4660"/>
    <x v="0"/>
    <x v="0"/>
    <x v="0"/>
    <x v="0"/>
    <x v="7"/>
    <x v="161"/>
    <x v="0"/>
    <x v="0"/>
    <s v="Tesseramento"/>
    <x v="0"/>
    <x v="4"/>
    <x v="0"/>
    <m/>
  </r>
  <r>
    <n v="154664"/>
    <x v="0"/>
    <x v="0"/>
    <x v="0"/>
    <x v="1"/>
    <x v="7"/>
    <x v="161"/>
    <x v="0"/>
    <x v="0"/>
    <s v="Tesseramento"/>
    <x v="0"/>
    <x v="4"/>
    <x v="0"/>
    <m/>
  </r>
  <r>
    <n v="85212"/>
    <x v="0"/>
    <x v="0"/>
    <x v="0"/>
    <x v="0"/>
    <x v="7"/>
    <x v="161"/>
    <x v="0"/>
    <x v="0"/>
    <s v="Tesseramento"/>
    <x v="0"/>
    <x v="3"/>
    <x v="0"/>
    <m/>
  </r>
  <r>
    <n v="34358"/>
    <x v="0"/>
    <x v="0"/>
    <x v="0"/>
    <x v="0"/>
    <x v="7"/>
    <x v="161"/>
    <x v="0"/>
    <x v="0"/>
    <s v="Tesseramento"/>
    <x v="0"/>
    <x v="3"/>
    <x v="0"/>
    <m/>
  </r>
  <r>
    <n v="90816"/>
    <x v="0"/>
    <x v="0"/>
    <x v="0"/>
    <x v="0"/>
    <x v="7"/>
    <x v="161"/>
    <x v="0"/>
    <x v="0"/>
    <s v="Tesseramento"/>
    <x v="0"/>
    <x v="0"/>
    <x v="0"/>
    <m/>
  </r>
  <r>
    <n v="149525"/>
    <x v="0"/>
    <x v="0"/>
    <x v="0"/>
    <x v="0"/>
    <x v="7"/>
    <x v="161"/>
    <x v="0"/>
    <x v="0"/>
    <s v="Tesseramento"/>
    <x v="0"/>
    <x v="3"/>
    <x v="0"/>
    <m/>
  </r>
  <r>
    <n v="144763"/>
    <x v="0"/>
    <x v="0"/>
    <x v="0"/>
    <x v="3"/>
    <x v="7"/>
    <x v="161"/>
    <x v="0"/>
    <x v="0"/>
    <s v="Tesseramento"/>
    <x v="0"/>
    <x v="0"/>
    <x v="0"/>
    <m/>
  </r>
  <r>
    <n v="151323"/>
    <x v="0"/>
    <x v="0"/>
    <x v="0"/>
    <x v="1"/>
    <x v="7"/>
    <x v="161"/>
    <x v="0"/>
    <x v="0"/>
    <s v="Tesseramento"/>
    <x v="0"/>
    <x v="0"/>
    <x v="0"/>
    <m/>
  </r>
  <r>
    <n v="119152"/>
    <x v="0"/>
    <x v="0"/>
    <x v="0"/>
    <x v="0"/>
    <x v="7"/>
    <x v="161"/>
    <x v="0"/>
    <x v="0"/>
    <s v="Tesseramento"/>
    <x v="0"/>
    <x v="4"/>
    <x v="0"/>
    <m/>
  </r>
  <r>
    <n v="34250"/>
    <x v="0"/>
    <x v="0"/>
    <x v="0"/>
    <x v="0"/>
    <x v="7"/>
    <x v="161"/>
    <x v="0"/>
    <x v="0"/>
    <s v="Tesseramento"/>
    <x v="0"/>
    <x v="3"/>
    <x v="0"/>
    <m/>
  </r>
  <r>
    <n v="156447"/>
    <x v="0"/>
    <x v="0"/>
    <x v="0"/>
    <x v="0"/>
    <x v="7"/>
    <x v="161"/>
    <x v="0"/>
    <x v="0"/>
    <s v="Tesseramento"/>
    <x v="0"/>
    <x v="3"/>
    <x v="0"/>
    <m/>
  </r>
  <r>
    <n v="222991"/>
    <x v="0"/>
    <x v="0"/>
    <x v="0"/>
    <x v="1"/>
    <x v="7"/>
    <x v="161"/>
    <x v="0"/>
    <x v="0"/>
    <s v="Tesseramento"/>
    <x v="0"/>
    <x v="3"/>
    <x v="0"/>
    <m/>
  </r>
  <r>
    <n v="118201"/>
    <x v="0"/>
    <x v="0"/>
    <x v="0"/>
    <x v="0"/>
    <x v="7"/>
    <x v="161"/>
    <x v="0"/>
    <x v="0"/>
    <s v="Tesseramento"/>
    <x v="0"/>
    <x v="3"/>
    <x v="0"/>
    <m/>
  </r>
  <r>
    <n v="161175"/>
    <x v="0"/>
    <x v="0"/>
    <x v="0"/>
    <x v="0"/>
    <x v="7"/>
    <x v="161"/>
    <x v="0"/>
    <x v="0"/>
    <s v="Tesseramento"/>
    <x v="0"/>
    <x v="4"/>
    <x v="0"/>
    <m/>
  </r>
  <r>
    <n v="151315"/>
    <x v="0"/>
    <x v="0"/>
    <x v="0"/>
    <x v="1"/>
    <x v="7"/>
    <x v="161"/>
    <x v="0"/>
    <x v="1"/>
    <s v="Tesseramento"/>
    <x v="0"/>
    <x v="0"/>
    <x v="0"/>
    <m/>
  </r>
  <r>
    <n v="141927"/>
    <x v="1"/>
    <x v="0"/>
    <x v="0"/>
    <x v="0"/>
    <x v="7"/>
    <x v="161"/>
    <x v="0"/>
    <x v="0"/>
    <s v="Tesseramento"/>
    <x v="0"/>
    <x v="7"/>
    <x v="0"/>
    <m/>
  </r>
  <r>
    <n v="31370"/>
    <x v="0"/>
    <x v="0"/>
    <x v="0"/>
    <x v="0"/>
    <x v="7"/>
    <x v="161"/>
    <x v="0"/>
    <x v="0"/>
    <s v="Tesseramento"/>
    <x v="0"/>
    <x v="0"/>
    <x v="0"/>
    <m/>
  </r>
  <r>
    <n v="5120"/>
    <x v="0"/>
    <x v="0"/>
    <x v="0"/>
    <x v="0"/>
    <x v="7"/>
    <x v="161"/>
    <x v="0"/>
    <x v="1"/>
    <s v="Tesseramento"/>
    <x v="0"/>
    <x v="0"/>
    <x v="0"/>
    <m/>
  </r>
  <r>
    <n v="192109"/>
    <x v="0"/>
    <x v="0"/>
    <x v="0"/>
    <x v="0"/>
    <x v="7"/>
    <x v="161"/>
    <x v="0"/>
    <x v="0"/>
    <s v="Tesseramento"/>
    <x v="0"/>
    <x v="0"/>
    <x v="0"/>
    <m/>
  </r>
  <r>
    <n v="173001"/>
    <x v="0"/>
    <x v="0"/>
    <x v="0"/>
    <x v="0"/>
    <x v="7"/>
    <x v="161"/>
    <x v="0"/>
    <x v="0"/>
    <s v="Tesseramento"/>
    <x v="0"/>
    <x v="0"/>
    <x v="0"/>
    <m/>
  </r>
  <r>
    <n v="173000"/>
    <x v="0"/>
    <x v="0"/>
    <x v="0"/>
    <x v="0"/>
    <x v="7"/>
    <x v="161"/>
    <x v="0"/>
    <x v="0"/>
    <s v="Tesseramento"/>
    <x v="0"/>
    <x v="0"/>
    <x v="0"/>
    <m/>
  </r>
  <r>
    <n v="191781"/>
    <x v="0"/>
    <x v="0"/>
    <x v="0"/>
    <x v="0"/>
    <x v="7"/>
    <x v="161"/>
    <x v="0"/>
    <x v="0"/>
    <s v="Tesseramento"/>
    <x v="0"/>
    <x v="0"/>
    <x v="0"/>
    <m/>
  </r>
  <r>
    <n v="151321"/>
    <x v="0"/>
    <x v="0"/>
    <x v="0"/>
    <x v="1"/>
    <x v="7"/>
    <x v="161"/>
    <x v="0"/>
    <x v="0"/>
    <s v="Tesseramento"/>
    <x v="0"/>
    <x v="0"/>
    <x v="0"/>
    <m/>
  </r>
  <r>
    <n v="119040"/>
    <x v="0"/>
    <x v="0"/>
    <x v="0"/>
    <x v="0"/>
    <x v="7"/>
    <x v="161"/>
    <x v="0"/>
    <x v="0"/>
    <s v="Tesseramento"/>
    <x v="0"/>
    <x v="4"/>
    <x v="0"/>
    <m/>
  </r>
  <r>
    <n v="129192"/>
    <x v="0"/>
    <x v="0"/>
    <x v="0"/>
    <x v="0"/>
    <x v="7"/>
    <x v="161"/>
    <x v="0"/>
    <x v="0"/>
    <s v="Tesseramento"/>
    <x v="0"/>
    <x v="0"/>
    <x v="0"/>
    <m/>
  </r>
  <r>
    <n v="145090"/>
    <x v="0"/>
    <x v="0"/>
    <x v="0"/>
    <x v="1"/>
    <x v="7"/>
    <x v="74"/>
    <x v="0"/>
    <x v="1"/>
    <s v="Tesseramento"/>
    <x v="1"/>
    <x v="4"/>
    <x v="0"/>
    <m/>
  </r>
  <r>
    <n v="59064"/>
    <x v="0"/>
    <x v="0"/>
    <x v="0"/>
    <x v="0"/>
    <x v="7"/>
    <x v="74"/>
    <x v="0"/>
    <x v="0"/>
    <s v="Tesseramento"/>
    <x v="1"/>
    <x v="0"/>
    <x v="0"/>
    <m/>
  </r>
  <r>
    <n v="194991"/>
    <x v="1"/>
    <x v="0"/>
    <x v="0"/>
    <x v="3"/>
    <x v="7"/>
    <x v="74"/>
    <x v="0"/>
    <x v="0"/>
    <s v="Tesseramento"/>
    <x v="1"/>
    <x v="5"/>
    <x v="0"/>
    <m/>
  </r>
  <r>
    <n v="73265"/>
    <x v="0"/>
    <x v="0"/>
    <x v="0"/>
    <x v="0"/>
    <x v="7"/>
    <x v="74"/>
    <x v="0"/>
    <x v="0"/>
    <s v="Tesseramento"/>
    <x v="1"/>
    <x v="3"/>
    <x v="0"/>
    <m/>
  </r>
  <r>
    <n v="38494"/>
    <x v="0"/>
    <x v="0"/>
    <x v="0"/>
    <x v="0"/>
    <x v="7"/>
    <x v="74"/>
    <x v="0"/>
    <x v="0"/>
    <s v="Tesseramento"/>
    <x v="1"/>
    <x v="3"/>
    <x v="0"/>
    <m/>
  </r>
  <r>
    <n v="201363"/>
    <x v="0"/>
    <x v="0"/>
    <x v="0"/>
    <x v="0"/>
    <x v="7"/>
    <x v="74"/>
    <x v="0"/>
    <x v="1"/>
    <s v="Tesseramento"/>
    <x v="1"/>
    <x v="3"/>
    <x v="0"/>
    <m/>
  </r>
  <r>
    <n v="140746"/>
    <x v="0"/>
    <x v="0"/>
    <x v="0"/>
    <x v="0"/>
    <x v="7"/>
    <x v="74"/>
    <x v="0"/>
    <x v="0"/>
    <s v="Tesseramento"/>
    <x v="1"/>
    <x v="3"/>
    <x v="0"/>
    <m/>
  </r>
  <r>
    <n v="177410"/>
    <x v="0"/>
    <x v="0"/>
    <x v="0"/>
    <x v="0"/>
    <x v="7"/>
    <x v="74"/>
    <x v="0"/>
    <x v="0"/>
    <s v="Tesseramento"/>
    <x v="1"/>
    <x v="4"/>
    <x v="0"/>
    <m/>
  </r>
  <r>
    <n v="17862"/>
    <x v="0"/>
    <x v="0"/>
    <x v="0"/>
    <x v="0"/>
    <x v="7"/>
    <x v="74"/>
    <x v="0"/>
    <x v="0"/>
    <s v="Tesseramento"/>
    <x v="1"/>
    <x v="3"/>
    <x v="0"/>
    <m/>
  </r>
  <r>
    <n v="15498"/>
    <x v="0"/>
    <x v="0"/>
    <x v="0"/>
    <x v="0"/>
    <x v="7"/>
    <x v="74"/>
    <x v="0"/>
    <x v="0"/>
    <s v="Tesseramento"/>
    <x v="1"/>
    <x v="0"/>
    <x v="0"/>
    <m/>
  </r>
  <r>
    <n v="156715"/>
    <x v="0"/>
    <x v="0"/>
    <x v="0"/>
    <x v="0"/>
    <x v="7"/>
    <x v="74"/>
    <x v="0"/>
    <x v="0"/>
    <s v="Tesseramento"/>
    <x v="1"/>
    <x v="3"/>
    <x v="0"/>
    <m/>
  </r>
  <r>
    <n v="101324"/>
    <x v="0"/>
    <x v="0"/>
    <x v="0"/>
    <x v="0"/>
    <x v="7"/>
    <x v="74"/>
    <x v="0"/>
    <x v="0"/>
    <s v="Tesseramento"/>
    <x v="1"/>
    <x v="3"/>
    <x v="0"/>
    <m/>
  </r>
  <r>
    <n v="151001"/>
    <x v="0"/>
    <x v="0"/>
    <x v="0"/>
    <x v="0"/>
    <x v="7"/>
    <x v="74"/>
    <x v="0"/>
    <x v="0"/>
    <s v="Tesseramento"/>
    <x v="1"/>
    <x v="4"/>
    <x v="0"/>
    <m/>
  </r>
  <r>
    <n v="141105"/>
    <x v="0"/>
    <x v="0"/>
    <x v="0"/>
    <x v="0"/>
    <x v="7"/>
    <x v="74"/>
    <x v="0"/>
    <x v="0"/>
    <s v="Tesseramento"/>
    <x v="1"/>
    <x v="0"/>
    <x v="0"/>
    <m/>
  </r>
  <r>
    <n v="172704"/>
    <x v="0"/>
    <x v="0"/>
    <x v="0"/>
    <x v="0"/>
    <x v="7"/>
    <x v="74"/>
    <x v="0"/>
    <x v="0"/>
    <s v="Tesseramento"/>
    <x v="1"/>
    <x v="0"/>
    <x v="0"/>
    <m/>
  </r>
  <r>
    <n v="5391"/>
    <x v="0"/>
    <x v="0"/>
    <x v="0"/>
    <x v="0"/>
    <x v="7"/>
    <x v="74"/>
    <x v="0"/>
    <x v="0"/>
    <s v="Tesseramento"/>
    <x v="1"/>
    <x v="4"/>
    <x v="0"/>
    <m/>
  </r>
  <r>
    <n v="192258"/>
    <x v="0"/>
    <x v="0"/>
    <x v="0"/>
    <x v="0"/>
    <x v="7"/>
    <x v="74"/>
    <x v="0"/>
    <x v="0"/>
    <s v="Tesseramento"/>
    <x v="1"/>
    <x v="4"/>
    <x v="0"/>
    <m/>
  </r>
  <r>
    <n v="182539"/>
    <x v="0"/>
    <x v="0"/>
    <x v="0"/>
    <x v="0"/>
    <x v="7"/>
    <x v="74"/>
    <x v="0"/>
    <x v="0"/>
    <s v="Tesseramento"/>
    <x v="1"/>
    <x v="3"/>
    <x v="0"/>
    <m/>
  </r>
  <r>
    <n v="201119"/>
    <x v="0"/>
    <x v="0"/>
    <x v="0"/>
    <x v="0"/>
    <x v="7"/>
    <x v="161"/>
    <x v="0"/>
    <x v="0"/>
    <s v="Tesseramento"/>
    <x v="0"/>
    <x v="3"/>
    <x v="0"/>
    <m/>
  </r>
  <r>
    <n v="45619"/>
    <x v="0"/>
    <x v="0"/>
    <x v="0"/>
    <x v="0"/>
    <x v="7"/>
    <x v="161"/>
    <x v="0"/>
    <x v="0"/>
    <s v="Tesseramento"/>
    <x v="0"/>
    <x v="4"/>
    <x v="0"/>
    <m/>
  </r>
  <r>
    <n v="197898"/>
    <x v="0"/>
    <x v="0"/>
    <x v="0"/>
    <x v="0"/>
    <x v="7"/>
    <x v="74"/>
    <x v="0"/>
    <x v="0"/>
    <s v="Tesseramento"/>
    <x v="1"/>
    <x v="0"/>
    <x v="0"/>
    <m/>
  </r>
  <r>
    <n v="96286"/>
    <x v="0"/>
    <x v="0"/>
    <x v="0"/>
    <x v="0"/>
    <x v="7"/>
    <x v="74"/>
    <x v="0"/>
    <x v="1"/>
    <s v="Tesseramento"/>
    <x v="1"/>
    <x v="4"/>
    <x v="0"/>
    <m/>
  </r>
  <r>
    <n v="152226"/>
    <x v="0"/>
    <x v="0"/>
    <x v="0"/>
    <x v="1"/>
    <x v="7"/>
    <x v="74"/>
    <x v="0"/>
    <x v="0"/>
    <s v="Tesseramento"/>
    <x v="1"/>
    <x v="0"/>
    <x v="0"/>
    <m/>
  </r>
  <r>
    <n v="79106"/>
    <x v="0"/>
    <x v="0"/>
    <x v="0"/>
    <x v="0"/>
    <x v="7"/>
    <x v="74"/>
    <x v="0"/>
    <x v="0"/>
    <s v="Tesseramento"/>
    <x v="1"/>
    <x v="4"/>
    <x v="0"/>
    <m/>
  </r>
  <r>
    <n v="197899"/>
    <x v="0"/>
    <x v="0"/>
    <x v="0"/>
    <x v="0"/>
    <x v="7"/>
    <x v="74"/>
    <x v="0"/>
    <x v="0"/>
    <s v="Tesseramento"/>
    <x v="1"/>
    <x v="0"/>
    <x v="0"/>
    <m/>
  </r>
  <r>
    <n v="225792"/>
    <x v="0"/>
    <x v="0"/>
    <x v="0"/>
    <x v="2"/>
    <x v="7"/>
    <x v="74"/>
    <x v="0"/>
    <x v="0"/>
    <s v="Tesseramento"/>
    <x v="1"/>
    <x v="0"/>
    <x v="0"/>
    <m/>
  </r>
  <r>
    <n v="64727"/>
    <x v="0"/>
    <x v="0"/>
    <x v="0"/>
    <x v="0"/>
    <x v="7"/>
    <x v="74"/>
    <x v="0"/>
    <x v="1"/>
    <s v="Tesseramento"/>
    <x v="1"/>
    <x v="4"/>
    <x v="0"/>
    <m/>
  </r>
  <r>
    <n v="138443"/>
    <x v="0"/>
    <x v="0"/>
    <x v="0"/>
    <x v="1"/>
    <x v="7"/>
    <x v="74"/>
    <x v="0"/>
    <x v="0"/>
    <s v="Tesseramento"/>
    <x v="1"/>
    <x v="4"/>
    <x v="0"/>
    <m/>
  </r>
  <r>
    <n v="94085"/>
    <x v="0"/>
    <x v="0"/>
    <x v="0"/>
    <x v="0"/>
    <x v="7"/>
    <x v="74"/>
    <x v="0"/>
    <x v="0"/>
    <s v="Tesseramento"/>
    <x v="1"/>
    <x v="3"/>
    <x v="0"/>
    <m/>
  </r>
  <r>
    <n v="131300"/>
    <x v="0"/>
    <x v="0"/>
    <x v="0"/>
    <x v="0"/>
    <x v="7"/>
    <x v="74"/>
    <x v="0"/>
    <x v="0"/>
    <s v="Tesseramento"/>
    <x v="1"/>
    <x v="3"/>
    <x v="0"/>
    <m/>
  </r>
  <r>
    <n v="132268"/>
    <x v="0"/>
    <x v="0"/>
    <x v="0"/>
    <x v="0"/>
    <x v="7"/>
    <x v="74"/>
    <x v="0"/>
    <x v="1"/>
    <s v="Tesseramento"/>
    <x v="1"/>
    <x v="0"/>
    <x v="0"/>
    <m/>
  </r>
  <r>
    <n v="216572"/>
    <x v="1"/>
    <x v="0"/>
    <x v="0"/>
    <x v="2"/>
    <x v="7"/>
    <x v="74"/>
    <x v="0"/>
    <x v="1"/>
    <s v="Tesseramento"/>
    <x v="1"/>
    <x v="5"/>
    <x v="0"/>
    <m/>
  </r>
  <r>
    <n v="177326"/>
    <x v="0"/>
    <x v="0"/>
    <x v="0"/>
    <x v="1"/>
    <x v="7"/>
    <x v="74"/>
    <x v="0"/>
    <x v="1"/>
    <s v="Tesseramento"/>
    <x v="1"/>
    <x v="3"/>
    <x v="0"/>
    <m/>
  </r>
  <r>
    <n v="89356"/>
    <x v="0"/>
    <x v="0"/>
    <x v="0"/>
    <x v="0"/>
    <x v="7"/>
    <x v="74"/>
    <x v="0"/>
    <x v="1"/>
    <s v="Tesseramento"/>
    <x v="1"/>
    <x v="0"/>
    <x v="0"/>
    <m/>
  </r>
  <r>
    <n v="87863"/>
    <x v="0"/>
    <x v="0"/>
    <x v="0"/>
    <x v="0"/>
    <x v="7"/>
    <x v="74"/>
    <x v="0"/>
    <x v="0"/>
    <s v="Tesseramento"/>
    <x v="1"/>
    <x v="0"/>
    <x v="0"/>
    <m/>
  </r>
  <r>
    <n v="96297"/>
    <x v="0"/>
    <x v="0"/>
    <x v="0"/>
    <x v="0"/>
    <x v="7"/>
    <x v="74"/>
    <x v="0"/>
    <x v="0"/>
    <s v="Tesseramento"/>
    <x v="1"/>
    <x v="4"/>
    <x v="0"/>
    <m/>
  </r>
  <r>
    <n v="22128"/>
    <x v="0"/>
    <x v="0"/>
    <x v="0"/>
    <x v="0"/>
    <x v="7"/>
    <x v="74"/>
    <x v="0"/>
    <x v="0"/>
    <s v="Tesseramento"/>
    <x v="1"/>
    <x v="0"/>
    <x v="0"/>
    <m/>
  </r>
  <r>
    <n v="70300"/>
    <x v="0"/>
    <x v="0"/>
    <x v="0"/>
    <x v="0"/>
    <x v="7"/>
    <x v="74"/>
    <x v="0"/>
    <x v="0"/>
    <s v="Tesseramento"/>
    <x v="1"/>
    <x v="4"/>
    <x v="0"/>
    <m/>
  </r>
  <r>
    <n v="183530"/>
    <x v="0"/>
    <x v="0"/>
    <x v="0"/>
    <x v="0"/>
    <x v="7"/>
    <x v="74"/>
    <x v="0"/>
    <x v="1"/>
    <s v="Tesseramento"/>
    <x v="1"/>
    <x v="4"/>
    <x v="0"/>
    <m/>
  </r>
  <r>
    <n v="80283"/>
    <x v="0"/>
    <x v="0"/>
    <x v="0"/>
    <x v="0"/>
    <x v="7"/>
    <x v="74"/>
    <x v="0"/>
    <x v="0"/>
    <s v="Tesseramento"/>
    <x v="1"/>
    <x v="0"/>
    <x v="0"/>
    <m/>
  </r>
  <r>
    <n v="66026"/>
    <x v="0"/>
    <x v="0"/>
    <x v="0"/>
    <x v="0"/>
    <x v="7"/>
    <x v="74"/>
    <x v="0"/>
    <x v="0"/>
    <s v="Tesseramento"/>
    <x v="1"/>
    <x v="4"/>
    <x v="0"/>
    <m/>
  </r>
  <r>
    <n v="59078"/>
    <x v="0"/>
    <x v="0"/>
    <x v="0"/>
    <x v="0"/>
    <x v="7"/>
    <x v="74"/>
    <x v="0"/>
    <x v="1"/>
    <s v="Tesseramento"/>
    <x v="1"/>
    <x v="4"/>
    <x v="0"/>
    <m/>
  </r>
  <r>
    <n v="233739"/>
    <x v="1"/>
    <x v="0"/>
    <x v="1"/>
    <x v="2"/>
    <x v="11"/>
    <x v="333"/>
    <x v="0"/>
    <x v="0"/>
    <s v="Tesseramento"/>
    <x v="0"/>
    <x v="5"/>
    <x v="0"/>
    <m/>
  </r>
  <r>
    <n v="233738"/>
    <x v="1"/>
    <x v="0"/>
    <x v="1"/>
    <x v="2"/>
    <x v="11"/>
    <x v="333"/>
    <x v="0"/>
    <x v="0"/>
    <s v="Tesseramento"/>
    <x v="0"/>
    <x v="5"/>
    <x v="0"/>
    <m/>
  </r>
  <r>
    <n v="154896"/>
    <x v="0"/>
    <x v="0"/>
    <x v="0"/>
    <x v="0"/>
    <x v="1"/>
    <x v="201"/>
    <x v="0"/>
    <x v="0"/>
    <s v="Tesseramento"/>
    <x v="0"/>
    <x v="4"/>
    <x v="0"/>
    <m/>
  </r>
  <r>
    <n v="226357"/>
    <x v="0"/>
    <x v="0"/>
    <x v="0"/>
    <x v="0"/>
    <x v="1"/>
    <x v="201"/>
    <x v="0"/>
    <x v="0"/>
    <s v="Tesseramento"/>
    <x v="0"/>
    <x v="0"/>
    <x v="0"/>
    <m/>
  </r>
  <r>
    <n v="198149"/>
    <x v="0"/>
    <x v="0"/>
    <x v="0"/>
    <x v="0"/>
    <x v="7"/>
    <x v="44"/>
    <x v="0"/>
    <x v="0"/>
    <s v="Tesseramento"/>
    <x v="1"/>
    <x v="0"/>
    <x v="0"/>
    <m/>
  </r>
  <r>
    <n v="197594"/>
    <x v="0"/>
    <x v="0"/>
    <x v="0"/>
    <x v="0"/>
    <x v="7"/>
    <x v="44"/>
    <x v="0"/>
    <x v="1"/>
    <s v="Tesseramento"/>
    <x v="1"/>
    <x v="0"/>
    <x v="0"/>
    <m/>
  </r>
  <r>
    <n v="233603"/>
    <x v="0"/>
    <x v="0"/>
    <x v="1"/>
    <x v="1"/>
    <x v="15"/>
    <x v="248"/>
    <x v="0"/>
    <x v="0"/>
    <s v="Tesseramento"/>
    <x v="1"/>
    <x v="3"/>
    <x v="0"/>
    <m/>
  </r>
  <r>
    <n v="210388"/>
    <x v="1"/>
    <x v="0"/>
    <x v="0"/>
    <x v="1"/>
    <x v="7"/>
    <x v="44"/>
    <x v="0"/>
    <x v="0"/>
    <s v="Tesseramento"/>
    <x v="1"/>
    <x v="6"/>
    <x v="0"/>
    <m/>
  </r>
  <r>
    <n v="210389"/>
    <x v="0"/>
    <x v="0"/>
    <x v="0"/>
    <x v="0"/>
    <x v="7"/>
    <x v="44"/>
    <x v="0"/>
    <x v="0"/>
    <s v="Tesseramento"/>
    <x v="1"/>
    <x v="0"/>
    <x v="0"/>
    <m/>
  </r>
  <r>
    <n v="203442"/>
    <x v="0"/>
    <x v="0"/>
    <x v="0"/>
    <x v="0"/>
    <x v="7"/>
    <x v="44"/>
    <x v="0"/>
    <x v="0"/>
    <s v="Tesseramento"/>
    <x v="1"/>
    <x v="1"/>
    <x v="0"/>
    <m/>
  </r>
  <r>
    <n v="203444"/>
    <x v="0"/>
    <x v="0"/>
    <x v="0"/>
    <x v="0"/>
    <x v="7"/>
    <x v="44"/>
    <x v="0"/>
    <x v="0"/>
    <s v="Tesseramento"/>
    <x v="1"/>
    <x v="3"/>
    <x v="0"/>
    <m/>
  </r>
  <r>
    <n v="208609"/>
    <x v="0"/>
    <x v="1"/>
    <x v="0"/>
    <x v="0"/>
    <x v="7"/>
    <x v="44"/>
    <x v="0"/>
    <x v="0"/>
    <s v="Tesseramento"/>
    <x v="1"/>
    <x v="0"/>
    <x v="0"/>
    <m/>
  </r>
  <r>
    <n v="208261"/>
    <x v="0"/>
    <x v="0"/>
    <x v="0"/>
    <x v="0"/>
    <x v="7"/>
    <x v="44"/>
    <x v="0"/>
    <x v="0"/>
    <s v="Tesseramento"/>
    <x v="1"/>
    <x v="0"/>
    <x v="0"/>
    <m/>
  </r>
  <r>
    <n v="176618"/>
    <x v="0"/>
    <x v="0"/>
    <x v="0"/>
    <x v="0"/>
    <x v="7"/>
    <x v="44"/>
    <x v="0"/>
    <x v="0"/>
    <s v="Tesseramento"/>
    <x v="1"/>
    <x v="0"/>
    <x v="0"/>
    <m/>
  </r>
  <r>
    <n v="128507"/>
    <x v="0"/>
    <x v="0"/>
    <x v="0"/>
    <x v="0"/>
    <x v="7"/>
    <x v="44"/>
    <x v="0"/>
    <x v="0"/>
    <s v="Tesseramento"/>
    <x v="1"/>
    <x v="0"/>
    <x v="0"/>
    <m/>
  </r>
  <r>
    <n v="233549"/>
    <x v="0"/>
    <x v="0"/>
    <x v="1"/>
    <x v="1"/>
    <x v="7"/>
    <x v="44"/>
    <x v="0"/>
    <x v="0"/>
    <s v="Tesseramento"/>
    <x v="1"/>
    <x v="3"/>
    <x v="0"/>
    <m/>
  </r>
  <r>
    <n v="216155"/>
    <x v="0"/>
    <x v="1"/>
    <x v="0"/>
    <x v="0"/>
    <x v="7"/>
    <x v="44"/>
    <x v="0"/>
    <x v="0"/>
    <s v="Tesseramento"/>
    <x v="1"/>
    <x v="0"/>
    <x v="0"/>
    <m/>
  </r>
  <r>
    <n v="216156"/>
    <x v="0"/>
    <x v="1"/>
    <x v="0"/>
    <x v="0"/>
    <x v="7"/>
    <x v="44"/>
    <x v="0"/>
    <x v="1"/>
    <s v="Tesseramento"/>
    <x v="1"/>
    <x v="0"/>
    <x v="0"/>
    <m/>
  </r>
  <r>
    <n v="206545"/>
    <x v="0"/>
    <x v="0"/>
    <x v="0"/>
    <x v="0"/>
    <x v="7"/>
    <x v="44"/>
    <x v="0"/>
    <x v="0"/>
    <s v="Tesseramento"/>
    <x v="1"/>
    <x v="0"/>
    <x v="0"/>
    <m/>
  </r>
  <r>
    <n v="195318"/>
    <x v="0"/>
    <x v="1"/>
    <x v="0"/>
    <x v="0"/>
    <x v="7"/>
    <x v="44"/>
    <x v="0"/>
    <x v="1"/>
    <s v="Tesseramento"/>
    <x v="1"/>
    <x v="3"/>
    <x v="0"/>
    <m/>
  </r>
  <r>
    <n v="207672"/>
    <x v="0"/>
    <x v="0"/>
    <x v="0"/>
    <x v="0"/>
    <x v="7"/>
    <x v="44"/>
    <x v="0"/>
    <x v="0"/>
    <s v="Tesseramento"/>
    <x v="1"/>
    <x v="3"/>
    <x v="0"/>
    <m/>
  </r>
  <r>
    <n v="190430"/>
    <x v="0"/>
    <x v="0"/>
    <x v="0"/>
    <x v="0"/>
    <x v="7"/>
    <x v="44"/>
    <x v="0"/>
    <x v="0"/>
    <s v="Tesseramento"/>
    <x v="1"/>
    <x v="3"/>
    <x v="0"/>
    <m/>
  </r>
  <r>
    <n v="178445"/>
    <x v="0"/>
    <x v="0"/>
    <x v="0"/>
    <x v="0"/>
    <x v="7"/>
    <x v="44"/>
    <x v="0"/>
    <x v="0"/>
    <s v="Tesseramento"/>
    <x v="1"/>
    <x v="3"/>
    <x v="0"/>
    <m/>
  </r>
  <r>
    <n v="173449"/>
    <x v="0"/>
    <x v="0"/>
    <x v="0"/>
    <x v="0"/>
    <x v="7"/>
    <x v="44"/>
    <x v="0"/>
    <x v="1"/>
    <s v="Tesseramento"/>
    <x v="1"/>
    <x v="4"/>
    <x v="0"/>
    <m/>
  </r>
  <r>
    <n v="15489"/>
    <x v="0"/>
    <x v="0"/>
    <x v="0"/>
    <x v="0"/>
    <x v="7"/>
    <x v="44"/>
    <x v="0"/>
    <x v="0"/>
    <s v="Tesseramento"/>
    <x v="1"/>
    <x v="3"/>
    <x v="0"/>
    <m/>
  </r>
  <r>
    <n v="190630"/>
    <x v="0"/>
    <x v="0"/>
    <x v="0"/>
    <x v="0"/>
    <x v="7"/>
    <x v="44"/>
    <x v="0"/>
    <x v="0"/>
    <s v="Tesseramento"/>
    <x v="1"/>
    <x v="0"/>
    <x v="0"/>
    <m/>
  </r>
  <r>
    <n v="215815"/>
    <x v="0"/>
    <x v="0"/>
    <x v="0"/>
    <x v="1"/>
    <x v="7"/>
    <x v="44"/>
    <x v="0"/>
    <x v="0"/>
    <s v="Tesseramento"/>
    <x v="1"/>
    <x v="0"/>
    <x v="0"/>
    <m/>
  </r>
  <r>
    <n v="190433"/>
    <x v="0"/>
    <x v="0"/>
    <x v="0"/>
    <x v="0"/>
    <x v="7"/>
    <x v="44"/>
    <x v="0"/>
    <x v="0"/>
    <s v="Tesseramento"/>
    <x v="1"/>
    <x v="4"/>
    <x v="0"/>
    <m/>
  </r>
  <r>
    <n v="209814"/>
    <x v="0"/>
    <x v="1"/>
    <x v="2"/>
    <x v="1"/>
    <x v="7"/>
    <x v="44"/>
    <x v="0"/>
    <x v="0"/>
    <s v="Tesseramento"/>
    <x v="1"/>
    <x v="0"/>
    <x v="0"/>
    <m/>
  </r>
  <r>
    <n v="216971"/>
    <x v="0"/>
    <x v="1"/>
    <x v="0"/>
    <x v="3"/>
    <x v="7"/>
    <x v="44"/>
    <x v="0"/>
    <x v="0"/>
    <s v="Tesseramento"/>
    <x v="1"/>
    <x v="1"/>
    <x v="0"/>
    <m/>
  </r>
  <r>
    <n v="208626"/>
    <x v="0"/>
    <x v="0"/>
    <x v="0"/>
    <x v="0"/>
    <x v="7"/>
    <x v="44"/>
    <x v="0"/>
    <x v="0"/>
    <s v="Tesseramento"/>
    <x v="1"/>
    <x v="0"/>
    <x v="0"/>
    <m/>
  </r>
  <r>
    <n v="159671"/>
    <x v="0"/>
    <x v="0"/>
    <x v="0"/>
    <x v="0"/>
    <x v="7"/>
    <x v="44"/>
    <x v="0"/>
    <x v="0"/>
    <s v="Tesseramento"/>
    <x v="1"/>
    <x v="0"/>
    <x v="0"/>
    <m/>
  </r>
  <r>
    <n v="206021"/>
    <x v="0"/>
    <x v="0"/>
    <x v="0"/>
    <x v="0"/>
    <x v="7"/>
    <x v="44"/>
    <x v="0"/>
    <x v="0"/>
    <s v="Tesseramento"/>
    <x v="1"/>
    <x v="0"/>
    <x v="0"/>
    <m/>
  </r>
  <r>
    <n v="217126"/>
    <x v="1"/>
    <x v="0"/>
    <x v="0"/>
    <x v="0"/>
    <x v="7"/>
    <x v="44"/>
    <x v="0"/>
    <x v="0"/>
    <s v="Tesseramento"/>
    <x v="1"/>
    <x v="5"/>
    <x v="0"/>
    <m/>
  </r>
  <r>
    <n v="203383"/>
    <x v="0"/>
    <x v="0"/>
    <x v="0"/>
    <x v="0"/>
    <x v="7"/>
    <x v="44"/>
    <x v="0"/>
    <x v="1"/>
    <s v="Tesseramento"/>
    <x v="1"/>
    <x v="4"/>
    <x v="0"/>
    <m/>
  </r>
  <r>
    <n v="197592"/>
    <x v="0"/>
    <x v="0"/>
    <x v="0"/>
    <x v="0"/>
    <x v="7"/>
    <x v="44"/>
    <x v="0"/>
    <x v="1"/>
    <s v="Tesseramento"/>
    <x v="1"/>
    <x v="0"/>
    <x v="0"/>
    <m/>
  </r>
  <r>
    <n v="197332"/>
    <x v="0"/>
    <x v="0"/>
    <x v="0"/>
    <x v="0"/>
    <x v="7"/>
    <x v="44"/>
    <x v="0"/>
    <x v="0"/>
    <s v="Tesseramento"/>
    <x v="1"/>
    <x v="0"/>
    <x v="0"/>
    <m/>
  </r>
  <r>
    <n v="233862"/>
    <x v="1"/>
    <x v="1"/>
    <x v="1"/>
    <x v="2"/>
    <x v="1"/>
    <x v="176"/>
    <x v="0"/>
    <x v="1"/>
    <s v="Tesseramento"/>
    <x v="1"/>
    <x v="5"/>
    <x v="0"/>
    <m/>
  </r>
  <r>
    <n v="226209"/>
    <x v="0"/>
    <x v="0"/>
    <x v="0"/>
    <x v="1"/>
    <x v="7"/>
    <x v="44"/>
    <x v="0"/>
    <x v="0"/>
    <s v="Tesseramento"/>
    <x v="1"/>
    <x v="0"/>
    <x v="0"/>
    <m/>
  </r>
  <r>
    <n v="226208"/>
    <x v="0"/>
    <x v="0"/>
    <x v="0"/>
    <x v="1"/>
    <x v="7"/>
    <x v="44"/>
    <x v="0"/>
    <x v="0"/>
    <s v="Tesseramento"/>
    <x v="1"/>
    <x v="4"/>
    <x v="0"/>
    <m/>
  </r>
  <r>
    <n v="226200"/>
    <x v="1"/>
    <x v="1"/>
    <x v="0"/>
    <x v="1"/>
    <x v="7"/>
    <x v="44"/>
    <x v="0"/>
    <x v="1"/>
    <s v="Tesseramento"/>
    <x v="1"/>
    <x v="2"/>
    <x v="0"/>
    <m/>
  </r>
  <r>
    <n v="138744"/>
    <x v="0"/>
    <x v="0"/>
    <x v="0"/>
    <x v="3"/>
    <x v="7"/>
    <x v="44"/>
    <x v="0"/>
    <x v="0"/>
    <s v="Tesseramento"/>
    <x v="1"/>
    <x v="3"/>
    <x v="0"/>
    <m/>
  </r>
  <r>
    <n v="138703"/>
    <x v="0"/>
    <x v="0"/>
    <x v="0"/>
    <x v="3"/>
    <x v="7"/>
    <x v="44"/>
    <x v="0"/>
    <x v="1"/>
    <s v="Tesseramento"/>
    <x v="1"/>
    <x v="4"/>
    <x v="0"/>
    <m/>
  </r>
  <r>
    <n v="233509"/>
    <x v="0"/>
    <x v="1"/>
    <x v="1"/>
    <x v="1"/>
    <x v="2"/>
    <x v="332"/>
    <x v="0"/>
    <x v="0"/>
    <s v="Tesseramento"/>
    <x v="1"/>
    <x v="4"/>
    <x v="0"/>
    <m/>
  </r>
  <r>
    <n v="233510"/>
    <x v="0"/>
    <x v="1"/>
    <x v="1"/>
    <x v="1"/>
    <x v="2"/>
    <x v="332"/>
    <x v="0"/>
    <x v="0"/>
    <s v="Tesseramento"/>
    <x v="1"/>
    <x v="0"/>
    <x v="0"/>
    <m/>
  </r>
  <r>
    <n v="233523"/>
    <x v="0"/>
    <x v="1"/>
    <x v="1"/>
    <x v="1"/>
    <x v="2"/>
    <x v="332"/>
    <x v="0"/>
    <x v="0"/>
    <s v="Tesseramento"/>
    <x v="1"/>
    <x v="0"/>
    <x v="0"/>
    <m/>
  </r>
  <r>
    <n v="224340"/>
    <x v="0"/>
    <x v="0"/>
    <x v="0"/>
    <x v="0"/>
    <x v="11"/>
    <x v="174"/>
    <x v="0"/>
    <x v="1"/>
    <s v="Tesseramento"/>
    <x v="3"/>
    <x v="0"/>
    <x v="0"/>
    <m/>
  </r>
  <r>
    <n v="233525"/>
    <x v="0"/>
    <x v="1"/>
    <x v="1"/>
    <x v="2"/>
    <x v="2"/>
    <x v="332"/>
    <x v="0"/>
    <x v="1"/>
    <s v="Tesseramento"/>
    <x v="1"/>
    <x v="3"/>
    <x v="0"/>
    <m/>
  </r>
  <r>
    <n v="227881"/>
    <x v="0"/>
    <x v="0"/>
    <x v="0"/>
    <x v="0"/>
    <x v="11"/>
    <x v="174"/>
    <x v="0"/>
    <x v="0"/>
    <s v="Tesseramento"/>
    <x v="3"/>
    <x v="1"/>
    <x v="0"/>
    <m/>
  </r>
  <r>
    <n v="55916"/>
    <x v="0"/>
    <x v="0"/>
    <x v="0"/>
    <x v="0"/>
    <x v="11"/>
    <x v="174"/>
    <x v="0"/>
    <x v="0"/>
    <s v="Tesseramento"/>
    <x v="3"/>
    <x v="0"/>
    <x v="0"/>
    <m/>
  </r>
  <r>
    <n v="220800"/>
    <x v="0"/>
    <x v="1"/>
    <x v="0"/>
    <x v="0"/>
    <x v="11"/>
    <x v="174"/>
    <x v="0"/>
    <x v="0"/>
    <s v="Tesseramento"/>
    <x v="3"/>
    <x v="1"/>
    <x v="0"/>
    <m/>
  </r>
  <r>
    <n v="135384"/>
    <x v="0"/>
    <x v="0"/>
    <x v="0"/>
    <x v="0"/>
    <x v="11"/>
    <x v="174"/>
    <x v="0"/>
    <x v="0"/>
    <s v="Tesseramento"/>
    <x v="3"/>
    <x v="3"/>
    <x v="0"/>
    <m/>
  </r>
  <r>
    <n v="81344"/>
    <x v="0"/>
    <x v="0"/>
    <x v="0"/>
    <x v="4"/>
    <x v="11"/>
    <x v="174"/>
    <x v="0"/>
    <x v="0"/>
    <s v="Tesseramento"/>
    <x v="3"/>
    <x v="3"/>
    <x v="0"/>
    <m/>
  </r>
  <r>
    <n v="35356"/>
    <x v="0"/>
    <x v="0"/>
    <x v="0"/>
    <x v="0"/>
    <x v="11"/>
    <x v="174"/>
    <x v="0"/>
    <x v="0"/>
    <s v="Tesseramento"/>
    <x v="3"/>
    <x v="0"/>
    <x v="0"/>
    <m/>
  </r>
  <r>
    <n v="215907"/>
    <x v="0"/>
    <x v="0"/>
    <x v="0"/>
    <x v="1"/>
    <x v="11"/>
    <x v="174"/>
    <x v="0"/>
    <x v="0"/>
    <s v="Tesseramento"/>
    <x v="3"/>
    <x v="0"/>
    <x v="0"/>
    <m/>
  </r>
  <r>
    <n v="233526"/>
    <x v="0"/>
    <x v="1"/>
    <x v="1"/>
    <x v="2"/>
    <x v="2"/>
    <x v="332"/>
    <x v="0"/>
    <x v="0"/>
    <s v="Tesseramento"/>
    <x v="1"/>
    <x v="0"/>
    <x v="0"/>
    <m/>
  </r>
  <r>
    <n v="103586"/>
    <x v="0"/>
    <x v="0"/>
    <x v="0"/>
    <x v="0"/>
    <x v="11"/>
    <x v="174"/>
    <x v="0"/>
    <x v="1"/>
    <s v="Tesseramento"/>
    <x v="3"/>
    <x v="3"/>
    <x v="0"/>
    <m/>
  </r>
  <r>
    <n v="215908"/>
    <x v="0"/>
    <x v="0"/>
    <x v="0"/>
    <x v="1"/>
    <x v="11"/>
    <x v="174"/>
    <x v="0"/>
    <x v="1"/>
    <s v="Tesseramento"/>
    <x v="3"/>
    <x v="0"/>
    <x v="0"/>
    <m/>
  </r>
  <r>
    <n v="230424"/>
    <x v="0"/>
    <x v="0"/>
    <x v="0"/>
    <x v="1"/>
    <x v="11"/>
    <x v="174"/>
    <x v="0"/>
    <x v="0"/>
    <s v="Tesseramento"/>
    <x v="3"/>
    <x v="4"/>
    <x v="0"/>
    <m/>
  </r>
  <r>
    <n v="227440"/>
    <x v="0"/>
    <x v="0"/>
    <x v="0"/>
    <x v="1"/>
    <x v="11"/>
    <x v="174"/>
    <x v="0"/>
    <x v="0"/>
    <s v="Tesseramento"/>
    <x v="3"/>
    <x v="0"/>
    <x v="0"/>
    <m/>
  </r>
  <r>
    <n v="103587"/>
    <x v="0"/>
    <x v="0"/>
    <x v="0"/>
    <x v="0"/>
    <x v="11"/>
    <x v="174"/>
    <x v="0"/>
    <x v="0"/>
    <s v="Tesseramento"/>
    <x v="3"/>
    <x v="3"/>
    <x v="0"/>
    <m/>
  </r>
  <r>
    <n v="140986"/>
    <x v="0"/>
    <x v="0"/>
    <x v="0"/>
    <x v="0"/>
    <x v="11"/>
    <x v="174"/>
    <x v="0"/>
    <x v="1"/>
    <s v="Tesseramento"/>
    <x v="3"/>
    <x v="3"/>
    <x v="0"/>
    <m/>
  </r>
  <r>
    <n v="156734"/>
    <x v="0"/>
    <x v="1"/>
    <x v="0"/>
    <x v="0"/>
    <x v="11"/>
    <x v="174"/>
    <x v="0"/>
    <x v="0"/>
    <s v="Tesseramento"/>
    <x v="3"/>
    <x v="0"/>
    <x v="0"/>
    <m/>
  </r>
  <r>
    <n v="233517"/>
    <x v="0"/>
    <x v="1"/>
    <x v="1"/>
    <x v="1"/>
    <x v="2"/>
    <x v="332"/>
    <x v="0"/>
    <x v="0"/>
    <s v="Tesseramento"/>
    <x v="1"/>
    <x v="1"/>
    <x v="0"/>
    <m/>
  </r>
  <r>
    <n v="233522"/>
    <x v="0"/>
    <x v="1"/>
    <x v="1"/>
    <x v="1"/>
    <x v="2"/>
    <x v="332"/>
    <x v="0"/>
    <x v="0"/>
    <s v="Tesseramento"/>
    <x v="1"/>
    <x v="1"/>
    <x v="0"/>
    <m/>
  </r>
  <r>
    <n v="233507"/>
    <x v="0"/>
    <x v="1"/>
    <x v="1"/>
    <x v="3"/>
    <x v="2"/>
    <x v="332"/>
    <x v="0"/>
    <x v="0"/>
    <s v="Tesseramento"/>
    <x v="1"/>
    <x v="0"/>
    <x v="0"/>
    <m/>
  </r>
  <r>
    <n v="233684"/>
    <x v="0"/>
    <x v="0"/>
    <x v="1"/>
    <x v="3"/>
    <x v="7"/>
    <x v="137"/>
    <x v="0"/>
    <x v="1"/>
    <s v="Tesseramento"/>
    <x v="3"/>
    <x v="0"/>
    <x v="0"/>
    <m/>
  </r>
  <r>
    <n v="233527"/>
    <x v="0"/>
    <x v="1"/>
    <x v="1"/>
    <x v="1"/>
    <x v="2"/>
    <x v="332"/>
    <x v="0"/>
    <x v="0"/>
    <s v="Tesseramento"/>
    <x v="1"/>
    <x v="3"/>
    <x v="0"/>
    <m/>
  </r>
  <r>
    <n v="233537"/>
    <x v="0"/>
    <x v="1"/>
    <x v="1"/>
    <x v="1"/>
    <x v="2"/>
    <x v="332"/>
    <x v="0"/>
    <x v="1"/>
    <s v="Tesseramento"/>
    <x v="1"/>
    <x v="3"/>
    <x v="0"/>
    <m/>
  </r>
  <r>
    <n v="233550"/>
    <x v="0"/>
    <x v="1"/>
    <x v="1"/>
    <x v="1"/>
    <x v="9"/>
    <x v="196"/>
    <x v="0"/>
    <x v="0"/>
    <s v="Tesseramento"/>
    <x v="1"/>
    <x v="4"/>
    <x v="0"/>
    <m/>
  </r>
  <r>
    <n v="233556"/>
    <x v="0"/>
    <x v="0"/>
    <x v="1"/>
    <x v="1"/>
    <x v="9"/>
    <x v="196"/>
    <x v="0"/>
    <x v="0"/>
    <s v="Tesseramento"/>
    <x v="1"/>
    <x v="0"/>
    <x v="0"/>
    <m/>
  </r>
  <r>
    <n v="233552"/>
    <x v="0"/>
    <x v="0"/>
    <x v="1"/>
    <x v="1"/>
    <x v="9"/>
    <x v="196"/>
    <x v="0"/>
    <x v="0"/>
    <s v="Tesseramento"/>
    <x v="1"/>
    <x v="3"/>
    <x v="0"/>
    <m/>
  </r>
  <r>
    <n v="233680"/>
    <x v="0"/>
    <x v="0"/>
    <x v="1"/>
    <x v="0"/>
    <x v="7"/>
    <x v="241"/>
    <x v="0"/>
    <x v="0"/>
    <s v="Tesseramento"/>
    <x v="0"/>
    <x v="0"/>
    <x v="0"/>
    <m/>
  </r>
  <r>
    <n v="7739"/>
    <x v="0"/>
    <x v="0"/>
    <x v="0"/>
    <x v="0"/>
    <x v="7"/>
    <x v="241"/>
    <x v="0"/>
    <x v="0"/>
    <s v="Tesseramento"/>
    <x v="0"/>
    <x v="4"/>
    <x v="0"/>
    <m/>
  </r>
  <r>
    <n v="87092"/>
    <x v="0"/>
    <x v="0"/>
    <x v="0"/>
    <x v="0"/>
    <x v="7"/>
    <x v="241"/>
    <x v="0"/>
    <x v="0"/>
    <s v="Tesseramento"/>
    <x v="0"/>
    <x v="3"/>
    <x v="0"/>
    <m/>
  </r>
  <r>
    <n v="103567"/>
    <x v="0"/>
    <x v="0"/>
    <x v="0"/>
    <x v="0"/>
    <x v="7"/>
    <x v="241"/>
    <x v="0"/>
    <x v="1"/>
    <s v="Tesseramento"/>
    <x v="0"/>
    <x v="3"/>
    <x v="0"/>
    <m/>
  </r>
  <r>
    <n v="182211"/>
    <x v="0"/>
    <x v="0"/>
    <x v="0"/>
    <x v="0"/>
    <x v="7"/>
    <x v="241"/>
    <x v="0"/>
    <x v="0"/>
    <s v="Tesseramento"/>
    <x v="0"/>
    <x v="1"/>
    <x v="0"/>
    <m/>
  </r>
  <r>
    <n v="150993"/>
    <x v="0"/>
    <x v="0"/>
    <x v="0"/>
    <x v="0"/>
    <x v="7"/>
    <x v="241"/>
    <x v="0"/>
    <x v="0"/>
    <s v="Tesseramento"/>
    <x v="0"/>
    <x v="0"/>
    <x v="0"/>
    <m/>
  </r>
  <r>
    <n v="34545"/>
    <x v="0"/>
    <x v="0"/>
    <x v="0"/>
    <x v="0"/>
    <x v="7"/>
    <x v="241"/>
    <x v="0"/>
    <x v="0"/>
    <s v="Tesseramento"/>
    <x v="0"/>
    <x v="0"/>
    <x v="0"/>
    <m/>
  </r>
  <r>
    <n v="233970"/>
    <x v="0"/>
    <x v="0"/>
    <x v="1"/>
    <x v="1"/>
    <x v="7"/>
    <x v="241"/>
    <x v="0"/>
    <x v="0"/>
    <s v="Tesseramento"/>
    <x v="0"/>
    <x v="1"/>
    <x v="0"/>
    <m/>
  </r>
  <r>
    <n v="233969"/>
    <x v="0"/>
    <x v="0"/>
    <x v="1"/>
    <x v="1"/>
    <x v="7"/>
    <x v="241"/>
    <x v="0"/>
    <x v="1"/>
    <s v="Tesseramento"/>
    <x v="0"/>
    <x v="0"/>
    <x v="0"/>
    <m/>
  </r>
  <r>
    <n v="88519"/>
    <x v="0"/>
    <x v="0"/>
    <x v="0"/>
    <x v="0"/>
    <x v="7"/>
    <x v="44"/>
    <x v="0"/>
    <x v="0"/>
    <s v="Tesseramento"/>
    <x v="1"/>
    <x v="0"/>
    <x v="0"/>
    <m/>
  </r>
  <r>
    <n v="120758"/>
    <x v="0"/>
    <x v="0"/>
    <x v="0"/>
    <x v="0"/>
    <x v="4"/>
    <x v="149"/>
    <x v="0"/>
    <x v="0"/>
    <s v="Tesseramento"/>
    <x v="1"/>
    <x v="4"/>
    <x v="0"/>
    <m/>
  </r>
  <r>
    <n v="233531"/>
    <x v="0"/>
    <x v="1"/>
    <x v="1"/>
    <x v="1"/>
    <x v="2"/>
    <x v="332"/>
    <x v="0"/>
    <x v="1"/>
    <s v="Tesseramento"/>
    <x v="1"/>
    <x v="4"/>
    <x v="0"/>
    <m/>
  </r>
  <r>
    <n v="233513"/>
    <x v="0"/>
    <x v="1"/>
    <x v="1"/>
    <x v="1"/>
    <x v="2"/>
    <x v="332"/>
    <x v="0"/>
    <x v="0"/>
    <s v="Tesseramento"/>
    <x v="1"/>
    <x v="3"/>
    <x v="0"/>
    <m/>
  </r>
  <r>
    <n v="233508"/>
    <x v="0"/>
    <x v="1"/>
    <x v="1"/>
    <x v="0"/>
    <x v="2"/>
    <x v="332"/>
    <x v="0"/>
    <x v="0"/>
    <s v="Tesseramento"/>
    <x v="1"/>
    <x v="0"/>
    <x v="0"/>
    <m/>
  </r>
  <r>
    <n v="233514"/>
    <x v="0"/>
    <x v="1"/>
    <x v="1"/>
    <x v="2"/>
    <x v="2"/>
    <x v="332"/>
    <x v="0"/>
    <x v="1"/>
    <s v="Tesseramento"/>
    <x v="1"/>
    <x v="3"/>
    <x v="0"/>
    <m/>
  </r>
  <r>
    <n v="233528"/>
    <x v="0"/>
    <x v="1"/>
    <x v="1"/>
    <x v="1"/>
    <x v="2"/>
    <x v="332"/>
    <x v="0"/>
    <x v="0"/>
    <s v="Tesseramento"/>
    <x v="1"/>
    <x v="1"/>
    <x v="0"/>
    <m/>
  </r>
  <r>
    <n v="233529"/>
    <x v="0"/>
    <x v="1"/>
    <x v="1"/>
    <x v="1"/>
    <x v="2"/>
    <x v="332"/>
    <x v="0"/>
    <x v="0"/>
    <s v="Tesseramento"/>
    <x v="1"/>
    <x v="1"/>
    <x v="0"/>
    <m/>
  </r>
  <r>
    <n v="233519"/>
    <x v="0"/>
    <x v="1"/>
    <x v="1"/>
    <x v="2"/>
    <x v="2"/>
    <x v="332"/>
    <x v="0"/>
    <x v="0"/>
    <s v="Tesseramento"/>
    <x v="1"/>
    <x v="1"/>
    <x v="0"/>
    <m/>
  </r>
  <r>
    <n v="233515"/>
    <x v="0"/>
    <x v="1"/>
    <x v="1"/>
    <x v="2"/>
    <x v="2"/>
    <x v="332"/>
    <x v="0"/>
    <x v="1"/>
    <s v="Tesseramento"/>
    <x v="1"/>
    <x v="1"/>
    <x v="0"/>
    <m/>
  </r>
  <r>
    <n v="233535"/>
    <x v="0"/>
    <x v="1"/>
    <x v="1"/>
    <x v="1"/>
    <x v="2"/>
    <x v="332"/>
    <x v="0"/>
    <x v="0"/>
    <s v="Tesseramento"/>
    <x v="1"/>
    <x v="3"/>
    <x v="0"/>
    <m/>
  </r>
  <r>
    <n v="233536"/>
    <x v="0"/>
    <x v="1"/>
    <x v="1"/>
    <x v="0"/>
    <x v="2"/>
    <x v="332"/>
    <x v="0"/>
    <x v="0"/>
    <s v="Tesseramento"/>
    <x v="1"/>
    <x v="1"/>
    <x v="0"/>
    <m/>
  </r>
  <r>
    <n v="233530"/>
    <x v="0"/>
    <x v="1"/>
    <x v="1"/>
    <x v="1"/>
    <x v="2"/>
    <x v="332"/>
    <x v="0"/>
    <x v="1"/>
    <s v="Tesseramento"/>
    <x v="1"/>
    <x v="3"/>
    <x v="0"/>
    <m/>
  </r>
  <r>
    <n v="233516"/>
    <x v="0"/>
    <x v="1"/>
    <x v="1"/>
    <x v="1"/>
    <x v="2"/>
    <x v="332"/>
    <x v="0"/>
    <x v="0"/>
    <s v="Tesseramento"/>
    <x v="1"/>
    <x v="3"/>
    <x v="0"/>
    <m/>
  </r>
  <r>
    <n v="233532"/>
    <x v="0"/>
    <x v="1"/>
    <x v="1"/>
    <x v="1"/>
    <x v="2"/>
    <x v="332"/>
    <x v="0"/>
    <x v="0"/>
    <s v="Tesseramento"/>
    <x v="1"/>
    <x v="0"/>
    <x v="0"/>
    <m/>
  </r>
  <r>
    <n v="233521"/>
    <x v="0"/>
    <x v="1"/>
    <x v="1"/>
    <x v="1"/>
    <x v="2"/>
    <x v="332"/>
    <x v="0"/>
    <x v="0"/>
    <s v="Tesseramento"/>
    <x v="1"/>
    <x v="1"/>
    <x v="0"/>
    <m/>
  </r>
  <r>
    <n v="233520"/>
    <x v="0"/>
    <x v="1"/>
    <x v="1"/>
    <x v="1"/>
    <x v="2"/>
    <x v="332"/>
    <x v="0"/>
    <x v="1"/>
    <s v="Tesseramento"/>
    <x v="1"/>
    <x v="0"/>
    <x v="0"/>
    <m/>
  </r>
  <r>
    <n v="233524"/>
    <x v="0"/>
    <x v="1"/>
    <x v="1"/>
    <x v="1"/>
    <x v="2"/>
    <x v="332"/>
    <x v="0"/>
    <x v="1"/>
    <s v="Tesseramento"/>
    <x v="1"/>
    <x v="1"/>
    <x v="0"/>
    <m/>
  </r>
  <r>
    <n v="233534"/>
    <x v="0"/>
    <x v="1"/>
    <x v="1"/>
    <x v="2"/>
    <x v="2"/>
    <x v="332"/>
    <x v="0"/>
    <x v="0"/>
    <s v="Tesseramento"/>
    <x v="1"/>
    <x v="0"/>
    <x v="0"/>
    <m/>
  </r>
  <r>
    <n v="193445"/>
    <x v="0"/>
    <x v="0"/>
    <x v="0"/>
    <x v="0"/>
    <x v="7"/>
    <x v="137"/>
    <x v="0"/>
    <x v="0"/>
    <s v="Tesseramento"/>
    <x v="3"/>
    <x v="3"/>
    <x v="0"/>
    <m/>
  </r>
  <r>
    <n v="233511"/>
    <x v="0"/>
    <x v="1"/>
    <x v="1"/>
    <x v="2"/>
    <x v="2"/>
    <x v="332"/>
    <x v="0"/>
    <x v="1"/>
    <s v="Tesseramento"/>
    <x v="1"/>
    <x v="3"/>
    <x v="0"/>
    <m/>
  </r>
  <r>
    <n v="233533"/>
    <x v="0"/>
    <x v="1"/>
    <x v="1"/>
    <x v="2"/>
    <x v="2"/>
    <x v="332"/>
    <x v="0"/>
    <x v="0"/>
    <s v="Tesseramento"/>
    <x v="1"/>
    <x v="0"/>
    <x v="0"/>
    <m/>
  </r>
  <r>
    <n v="233512"/>
    <x v="0"/>
    <x v="1"/>
    <x v="1"/>
    <x v="2"/>
    <x v="2"/>
    <x v="332"/>
    <x v="0"/>
    <x v="0"/>
    <s v="Tesseramento"/>
    <x v="1"/>
    <x v="0"/>
    <x v="0"/>
    <m/>
  </r>
  <r>
    <n v="233604"/>
    <x v="0"/>
    <x v="0"/>
    <x v="1"/>
    <x v="2"/>
    <x v="14"/>
    <x v="232"/>
    <x v="0"/>
    <x v="0"/>
    <s v="Tesseramento"/>
    <x v="0"/>
    <x v="0"/>
    <x v="0"/>
    <m/>
  </r>
  <r>
    <n v="233518"/>
    <x v="0"/>
    <x v="1"/>
    <x v="1"/>
    <x v="2"/>
    <x v="2"/>
    <x v="332"/>
    <x v="0"/>
    <x v="0"/>
    <s v="Tesseramento"/>
    <x v="1"/>
    <x v="0"/>
    <x v="0"/>
    <m/>
  </r>
  <r>
    <n v="226983"/>
    <x v="0"/>
    <x v="0"/>
    <x v="0"/>
    <x v="0"/>
    <x v="7"/>
    <x v="137"/>
    <x v="0"/>
    <x v="0"/>
    <s v="Tesseramento"/>
    <x v="3"/>
    <x v="0"/>
    <x v="0"/>
    <m/>
  </r>
  <r>
    <n v="233683"/>
    <x v="0"/>
    <x v="0"/>
    <x v="1"/>
    <x v="2"/>
    <x v="7"/>
    <x v="137"/>
    <x v="0"/>
    <x v="1"/>
    <s v="Tesseramento"/>
    <x v="3"/>
    <x v="3"/>
    <x v="0"/>
    <m/>
  </r>
  <r>
    <n v="180129"/>
    <x v="1"/>
    <x v="0"/>
    <x v="0"/>
    <x v="0"/>
    <x v="4"/>
    <x v="88"/>
    <x v="0"/>
    <x v="0"/>
    <s v="Tesseramento"/>
    <x v="1"/>
    <x v="6"/>
    <x v="0"/>
    <s v="B"/>
  </r>
  <r>
    <n v="142869"/>
    <x v="1"/>
    <x v="0"/>
    <x v="0"/>
    <x v="0"/>
    <x v="2"/>
    <x v="172"/>
    <x v="0"/>
    <x v="0"/>
    <s v="Tesseramento"/>
    <x v="1"/>
    <x v="2"/>
    <x v="0"/>
    <s v="BG"/>
  </r>
  <r>
    <n v="75876"/>
    <x v="0"/>
    <x v="0"/>
    <x v="0"/>
    <x v="0"/>
    <x v="2"/>
    <x v="172"/>
    <x v="0"/>
    <x v="0"/>
    <s v="Tesseramento"/>
    <x v="1"/>
    <x v="0"/>
    <x v="0"/>
    <m/>
  </r>
  <r>
    <n v="135983"/>
    <x v="1"/>
    <x v="0"/>
    <x v="0"/>
    <x v="0"/>
    <x v="2"/>
    <x v="172"/>
    <x v="0"/>
    <x v="0"/>
    <s v="Tesseramento"/>
    <x v="1"/>
    <x v="6"/>
    <x v="0"/>
    <s v="BG"/>
  </r>
  <r>
    <n v="131323"/>
    <x v="1"/>
    <x v="0"/>
    <x v="0"/>
    <x v="0"/>
    <x v="2"/>
    <x v="172"/>
    <x v="0"/>
    <x v="0"/>
    <s v="Tesseramento"/>
    <x v="1"/>
    <x v="6"/>
    <x v="0"/>
    <s v="BG"/>
  </r>
  <r>
    <n v="147472"/>
    <x v="1"/>
    <x v="0"/>
    <x v="0"/>
    <x v="0"/>
    <x v="2"/>
    <x v="172"/>
    <x v="0"/>
    <x v="0"/>
    <s v="Tesseramento"/>
    <x v="1"/>
    <x v="6"/>
    <x v="0"/>
    <s v="BG"/>
  </r>
  <r>
    <n v="153589"/>
    <x v="1"/>
    <x v="0"/>
    <x v="0"/>
    <x v="0"/>
    <x v="2"/>
    <x v="172"/>
    <x v="0"/>
    <x v="1"/>
    <s v="Tesseramento"/>
    <x v="1"/>
    <x v="7"/>
    <x v="0"/>
    <m/>
  </r>
  <r>
    <n v="234217"/>
    <x v="0"/>
    <x v="0"/>
    <x v="1"/>
    <x v="0"/>
    <x v="7"/>
    <x v="74"/>
    <x v="0"/>
    <x v="1"/>
    <s v="Tesseramento"/>
    <x v="1"/>
    <x v="1"/>
    <x v="0"/>
    <m/>
  </r>
  <r>
    <n v="232759"/>
    <x v="0"/>
    <x v="0"/>
    <x v="0"/>
    <x v="0"/>
    <x v="7"/>
    <x v="74"/>
    <x v="0"/>
    <x v="0"/>
    <s v="Tesseramento"/>
    <x v="1"/>
    <x v="1"/>
    <x v="0"/>
    <m/>
  </r>
  <r>
    <n v="49542"/>
    <x v="0"/>
    <x v="1"/>
    <x v="0"/>
    <x v="0"/>
    <x v="7"/>
    <x v="74"/>
    <x v="0"/>
    <x v="1"/>
    <s v="Tesseramento"/>
    <x v="1"/>
    <x v="0"/>
    <x v="0"/>
    <m/>
  </r>
  <r>
    <n v="84650"/>
    <x v="0"/>
    <x v="1"/>
    <x v="2"/>
    <x v="4"/>
    <x v="7"/>
    <x v="74"/>
    <x v="0"/>
    <x v="1"/>
    <s v="Tesseramento"/>
    <x v="1"/>
    <x v="4"/>
    <x v="0"/>
    <m/>
  </r>
  <r>
    <n v="203969"/>
    <x v="0"/>
    <x v="0"/>
    <x v="2"/>
    <x v="0"/>
    <x v="7"/>
    <x v="74"/>
    <x v="0"/>
    <x v="0"/>
    <s v="Tesseramento"/>
    <x v="1"/>
    <x v="3"/>
    <x v="0"/>
    <m/>
  </r>
  <r>
    <n v="232791"/>
    <x v="1"/>
    <x v="0"/>
    <x v="0"/>
    <x v="2"/>
    <x v="14"/>
    <x v="232"/>
    <x v="0"/>
    <x v="1"/>
    <s v="Tesseramento"/>
    <x v="0"/>
    <x v="5"/>
    <x v="0"/>
    <m/>
  </r>
  <r>
    <n v="232393"/>
    <x v="1"/>
    <x v="0"/>
    <x v="0"/>
    <x v="2"/>
    <x v="14"/>
    <x v="232"/>
    <x v="0"/>
    <x v="0"/>
    <s v="Tesseramento"/>
    <x v="0"/>
    <x v="5"/>
    <x v="0"/>
    <m/>
  </r>
  <r>
    <n v="232390"/>
    <x v="1"/>
    <x v="0"/>
    <x v="0"/>
    <x v="2"/>
    <x v="14"/>
    <x v="232"/>
    <x v="0"/>
    <x v="1"/>
    <s v="Tesseramento"/>
    <x v="0"/>
    <x v="5"/>
    <x v="0"/>
    <m/>
  </r>
  <r>
    <n v="234216"/>
    <x v="0"/>
    <x v="0"/>
    <x v="1"/>
    <x v="2"/>
    <x v="7"/>
    <x v="74"/>
    <x v="0"/>
    <x v="0"/>
    <s v="Tesseramento"/>
    <x v="1"/>
    <x v="0"/>
    <x v="0"/>
    <m/>
  </r>
  <r>
    <n v="234215"/>
    <x v="0"/>
    <x v="0"/>
    <x v="1"/>
    <x v="0"/>
    <x v="7"/>
    <x v="74"/>
    <x v="0"/>
    <x v="0"/>
    <s v="Tesseramento"/>
    <x v="1"/>
    <x v="1"/>
    <x v="0"/>
    <m/>
  </r>
  <r>
    <n v="234214"/>
    <x v="0"/>
    <x v="1"/>
    <x v="1"/>
    <x v="3"/>
    <x v="7"/>
    <x v="74"/>
    <x v="0"/>
    <x v="0"/>
    <s v="Tesseramento"/>
    <x v="1"/>
    <x v="3"/>
    <x v="0"/>
    <m/>
  </r>
  <r>
    <n v="145765"/>
    <x v="0"/>
    <x v="0"/>
    <x v="0"/>
    <x v="0"/>
    <x v="7"/>
    <x v="191"/>
    <x v="0"/>
    <x v="0"/>
    <s v="Tesseramento"/>
    <x v="0"/>
    <x v="0"/>
    <x v="0"/>
    <m/>
  </r>
  <r>
    <n v="145763"/>
    <x v="0"/>
    <x v="0"/>
    <x v="0"/>
    <x v="1"/>
    <x v="7"/>
    <x v="191"/>
    <x v="0"/>
    <x v="1"/>
    <s v="Tesseramento"/>
    <x v="0"/>
    <x v="3"/>
    <x v="0"/>
    <m/>
  </r>
  <r>
    <n v="68273"/>
    <x v="0"/>
    <x v="0"/>
    <x v="0"/>
    <x v="4"/>
    <x v="7"/>
    <x v="191"/>
    <x v="0"/>
    <x v="0"/>
    <s v="Tesseramento"/>
    <x v="0"/>
    <x v="4"/>
    <x v="0"/>
    <m/>
  </r>
  <r>
    <n v="194436"/>
    <x v="0"/>
    <x v="0"/>
    <x v="0"/>
    <x v="0"/>
    <x v="7"/>
    <x v="191"/>
    <x v="0"/>
    <x v="1"/>
    <s v="Tesseramento"/>
    <x v="0"/>
    <x v="0"/>
    <x v="0"/>
    <m/>
  </r>
  <r>
    <n v="233590"/>
    <x v="0"/>
    <x v="0"/>
    <x v="1"/>
    <x v="2"/>
    <x v="7"/>
    <x v="150"/>
    <x v="0"/>
    <x v="1"/>
    <s v="Tesseramento"/>
    <x v="1"/>
    <x v="0"/>
    <x v="0"/>
    <m/>
  </r>
  <r>
    <n v="115914"/>
    <x v="0"/>
    <x v="1"/>
    <x v="2"/>
    <x v="4"/>
    <x v="8"/>
    <x v="17"/>
    <x v="0"/>
    <x v="0"/>
    <s v="Tesseramento"/>
    <x v="1"/>
    <x v="0"/>
    <x v="0"/>
    <m/>
  </r>
  <r>
    <n v="233592"/>
    <x v="0"/>
    <x v="0"/>
    <x v="1"/>
    <x v="1"/>
    <x v="7"/>
    <x v="150"/>
    <x v="0"/>
    <x v="0"/>
    <s v="Tesseramento"/>
    <x v="1"/>
    <x v="0"/>
    <x v="0"/>
    <m/>
  </r>
  <r>
    <n v="203258"/>
    <x v="0"/>
    <x v="0"/>
    <x v="2"/>
    <x v="0"/>
    <x v="7"/>
    <x v="259"/>
    <x v="0"/>
    <x v="0"/>
    <s v="Tesseramento"/>
    <x v="0"/>
    <x v="4"/>
    <x v="0"/>
    <m/>
  </r>
  <r>
    <n v="234213"/>
    <x v="0"/>
    <x v="0"/>
    <x v="1"/>
    <x v="2"/>
    <x v="7"/>
    <x v="74"/>
    <x v="0"/>
    <x v="0"/>
    <s v="Tesseramento"/>
    <x v="1"/>
    <x v="3"/>
    <x v="0"/>
    <m/>
  </r>
  <r>
    <n v="45575"/>
    <x v="0"/>
    <x v="0"/>
    <x v="0"/>
    <x v="0"/>
    <x v="7"/>
    <x v="259"/>
    <x v="0"/>
    <x v="1"/>
    <s v="Tesseramento"/>
    <x v="0"/>
    <x v="4"/>
    <x v="0"/>
    <m/>
  </r>
  <r>
    <n v="60770"/>
    <x v="0"/>
    <x v="0"/>
    <x v="0"/>
    <x v="0"/>
    <x v="7"/>
    <x v="259"/>
    <x v="0"/>
    <x v="0"/>
    <s v="Tesseramento"/>
    <x v="0"/>
    <x v="4"/>
    <x v="0"/>
    <m/>
  </r>
  <r>
    <n v="152762"/>
    <x v="0"/>
    <x v="0"/>
    <x v="0"/>
    <x v="0"/>
    <x v="7"/>
    <x v="259"/>
    <x v="0"/>
    <x v="0"/>
    <s v="Tesseramento"/>
    <x v="0"/>
    <x v="4"/>
    <x v="0"/>
    <m/>
  </r>
  <r>
    <n v="216545"/>
    <x v="0"/>
    <x v="0"/>
    <x v="0"/>
    <x v="0"/>
    <x v="7"/>
    <x v="259"/>
    <x v="0"/>
    <x v="1"/>
    <s v="Tesseramento"/>
    <x v="0"/>
    <x v="4"/>
    <x v="0"/>
    <m/>
  </r>
  <r>
    <n v="64744"/>
    <x v="0"/>
    <x v="0"/>
    <x v="0"/>
    <x v="0"/>
    <x v="7"/>
    <x v="259"/>
    <x v="0"/>
    <x v="0"/>
    <s v="Tesseramento"/>
    <x v="0"/>
    <x v="4"/>
    <x v="0"/>
    <m/>
  </r>
  <r>
    <n v="98943"/>
    <x v="0"/>
    <x v="0"/>
    <x v="0"/>
    <x v="0"/>
    <x v="7"/>
    <x v="259"/>
    <x v="0"/>
    <x v="0"/>
    <s v="Tesseramento"/>
    <x v="0"/>
    <x v="4"/>
    <x v="0"/>
    <m/>
  </r>
  <r>
    <n v="98944"/>
    <x v="0"/>
    <x v="0"/>
    <x v="0"/>
    <x v="0"/>
    <x v="7"/>
    <x v="259"/>
    <x v="0"/>
    <x v="1"/>
    <s v="Tesseramento"/>
    <x v="0"/>
    <x v="4"/>
    <x v="0"/>
    <m/>
  </r>
  <r>
    <n v="191980"/>
    <x v="0"/>
    <x v="0"/>
    <x v="0"/>
    <x v="0"/>
    <x v="7"/>
    <x v="259"/>
    <x v="0"/>
    <x v="0"/>
    <s v="Tesseramento"/>
    <x v="0"/>
    <x v="4"/>
    <x v="0"/>
    <m/>
  </r>
  <r>
    <n v="152769"/>
    <x v="0"/>
    <x v="0"/>
    <x v="0"/>
    <x v="0"/>
    <x v="7"/>
    <x v="259"/>
    <x v="0"/>
    <x v="0"/>
    <s v="Tesseramento"/>
    <x v="0"/>
    <x v="0"/>
    <x v="0"/>
    <m/>
  </r>
  <r>
    <n v="152763"/>
    <x v="0"/>
    <x v="0"/>
    <x v="0"/>
    <x v="0"/>
    <x v="7"/>
    <x v="259"/>
    <x v="0"/>
    <x v="1"/>
    <s v="Tesseramento"/>
    <x v="0"/>
    <x v="3"/>
    <x v="0"/>
    <m/>
  </r>
  <r>
    <n v="213972"/>
    <x v="0"/>
    <x v="0"/>
    <x v="0"/>
    <x v="0"/>
    <x v="7"/>
    <x v="259"/>
    <x v="0"/>
    <x v="0"/>
    <s v="Tesseramento"/>
    <x v="0"/>
    <x v="0"/>
    <x v="0"/>
    <m/>
  </r>
  <r>
    <n v="31176"/>
    <x v="0"/>
    <x v="0"/>
    <x v="0"/>
    <x v="0"/>
    <x v="7"/>
    <x v="259"/>
    <x v="0"/>
    <x v="0"/>
    <s v="Tesseramento"/>
    <x v="0"/>
    <x v="3"/>
    <x v="0"/>
    <m/>
  </r>
  <r>
    <n v="222342"/>
    <x v="1"/>
    <x v="0"/>
    <x v="0"/>
    <x v="0"/>
    <x v="7"/>
    <x v="259"/>
    <x v="0"/>
    <x v="0"/>
    <s v="Tesseramento"/>
    <x v="0"/>
    <x v="6"/>
    <x v="0"/>
    <m/>
  </r>
  <r>
    <n v="204060"/>
    <x v="0"/>
    <x v="0"/>
    <x v="0"/>
    <x v="0"/>
    <x v="7"/>
    <x v="259"/>
    <x v="0"/>
    <x v="0"/>
    <s v="Tesseramento"/>
    <x v="0"/>
    <x v="3"/>
    <x v="0"/>
    <m/>
  </r>
  <r>
    <n v="211989"/>
    <x v="0"/>
    <x v="0"/>
    <x v="0"/>
    <x v="0"/>
    <x v="7"/>
    <x v="259"/>
    <x v="0"/>
    <x v="0"/>
    <s v="Tesseramento"/>
    <x v="0"/>
    <x v="3"/>
    <x v="0"/>
    <m/>
  </r>
  <r>
    <n v="211990"/>
    <x v="0"/>
    <x v="0"/>
    <x v="0"/>
    <x v="1"/>
    <x v="7"/>
    <x v="259"/>
    <x v="0"/>
    <x v="1"/>
    <s v="Tesseramento"/>
    <x v="0"/>
    <x v="3"/>
    <x v="0"/>
    <m/>
  </r>
  <r>
    <n v="103786"/>
    <x v="0"/>
    <x v="0"/>
    <x v="0"/>
    <x v="0"/>
    <x v="7"/>
    <x v="259"/>
    <x v="0"/>
    <x v="0"/>
    <s v="Tesseramento"/>
    <x v="0"/>
    <x v="4"/>
    <x v="0"/>
    <m/>
  </r>
  <r>
    <n v="216267"/>
    <x v="0"/>
    <x v="0"/>
    <x v="0"/>
    <x v="0"/>
    <x v="7"/>
    <x v="259"/>
    <x v="0"/>
    <x v="0"/>
    <s v="Tesseramento"/>
    <x v="0"/>
    <x v="3"/>
    <x v="0"/>
    <m/>
  </r>
  <r>
    <n v="17481"/>
    <x v="0"/>
    <x v="0"/>
    <x v="0"/>
    <x v="0"/>
    <x v="7"/>
    <x v="259"/>
    <x v="0"/>
    <x v="0"/>
    <s v="Tesseramento"/>
    <x v="0"/>
    <x v="4"/>
    <x v="0"/>
    <m/>
  </r>
  <r>
    <n v="200727"/>
    <x v="0"/>
    <x v="0"/>
    <x v="0"/>
    <x v="0"/>
    <x v="7"/>
    <x v="259"/>
    <x v="0"/>
    <x v="0"/>
    <s v="Tesseramento"/>
    <x v="0"/>
    <x v="4"/>
    <x v="0"/>
    <m/>
  </r>
  <r>
    <n v="221744"/>
    <x v="0"/>
    <x v="0"/>
    <x v="0"/>
    <x v="0"/>
    <x v="7"/>
    <x v="259"/>
    <x v="0"/>
    <x v="0"/>
    <s v="Tesseramento"/>
    <x v="0"/>
    <x v="3"/>
    <x v="0"/>
    <m/>
  </r>
  <r>
    <n v="151502"/>
    <x v="0"/>
    <x v="0"/>
    <x v="0"/>
    <x v="0"/>
    <x v="7"/>
    <x v="259"/>
    <x v="0"/>
    <x v="0"/>
    <s v="Tesseramento"/>
    <x v="0"/>
    <x v="4"/>
    <x v="0"/>
    <m/>
  </r>
  <r>
    <n v="153972"/>
    <x v="0"/>
    <x v="0"/>
    <x v="0"/>
    <x v="0"/>
    <x v="7"/>
    <x v="259"/>
    <x v="0"/>
    <x v="0"/>
    <s v="Tesseramento"/>
    <x v="0"/>
    <x v="0"/>
    <x v="0"/>
    <m/>
  </r>
  <r>
    <n v="153971"/>
    <x v="0"/>
    <x v="0"/>
    <x v="0"/>
    <x v="0"/>
    <x v="7"/>
    <x v="259"/>
    <x v="0"/>
    <x v="1"/>
    <s v="Tesseramento"/>
    <x v="0"/>
    <x v="3"/>
    <x v="0"/>
    <m/>
  </r>
  <r>
    <n v="39695"/>
    <x v="0"/>
    <x v="0"/>
    <x v="0"/>
    <x v="0"/>
    <x v="7"/>
    <x v="259"/>
    <x v="0"/>
    <x v="0"/>
    <s v="Tesseramento"/>
    <x v="0"/>
    <x v="4"/>
    <x v="0"/>
    <m/>
  </r>
  <r>
    <n v="191986"/>
    <x v="0"/>
    <x v="0"/>
    <x v="0"/>
    <x v="0"/>
    <x v="7"/>
    <x v="259"/>
    <x v="0"/>
    <x v="0"/>
    <s v="Tesseramento"/>
    <x v="0"/>
    <x v="3"/>
    <x v="0"/>
    <m/>
  </r>
  <r>
    <n v="49191"/>
    <x v="0"/>
    <x v="0"/>
    <x v="0"/>
    <x v="0"/>
    <x v="7"/>
    <x v="259"/>
    <x v="0"/>
    <x v="1"/>
    <s v="Tesseramento"/>
    <x v="0"/>
    <x v="4"/>
    <x v="0"/>
    <m/>
  </r>
  <r>
    <n v="975"/>
    <x v="0"/>
    <x v="0"/>
    <x v="0"/>
    <x v="0"/>
    <x v="7"/>
    <x v="259"/>
    <x v="0"/>
    <x v="0"/>
    <s v="Tesseramento"/>
    <x v="0"/>
    <x v="4"/>
    <x v="0"/>
    <m/>
  </r>
  <r>
    <n v="198729"/>
    <x v="0"/>
    <x v="0"/>
    <x v="0"/>
    <x v="0"/>
    <x v="7"/>
    <x v="259"/>
    <x v="0"/>
    <x v="1"/>
    <s v="Tesseramento"/>
    <x v="0"/>
    <x v="4"/>
    <x v="0"/>
    <m/>
  </r>
  <r>
    <n v="203260"/>
    <x v="0"/>
    <x v="0"/>
    <x v="0"/>
    <x v="0"/>
    <x v="7"/>
    <x v="259"/>
    <x v="0"/>
    <x v="0"/>
    <s v="Tesseramento"/>
    <x v="0"/>
    <x v="0"/>
    <x v="0"/>
    <m/>
  </r>
  <r>
    <n v="203259"/>
    <x v="0"/>
    <x v="0"/>
    <x v="0"/>
    <x v="0"/>
    <x v="7"/>
    <x v="259"/>
    <x v="0"/>
    <x v="0"/>
    <s v="Tesseramento"/>
    <x v="0"/>
    <x v="3"/>
    <x v="0"/>
    <m/>
  </r>
  <r>
    <n v="134418"/>
    <x v="0"/>
    <x v="0"/>
    <x v="0"/>
    <x v="0"/>
    <x v="7"/>
    <x v="259"/>
    <x v="0"/>
    <x v="0"/>
    <s v="Tesseramento"/>
    <x v="0"/>
    <x v="4"/>
    <x v="0"/>
    <m/>
  </r>
  <r>
    <n v="216911"/>
    <x v="0"/>
    <x v="0"/>
    <x v="0"/>
    <x v="0"/>
    <x v="7"/>
    <x v="259"/>
    <x v="0"/>
    <x v="0"/>
    <s v="Tesseramento"/>
    <x v="0"/>
    <x v="1"/>
    <x v="0"/>
    <m/>
  </r>
  <r>
    <n v="71295"/>
    <x v="0"/>
    <x v="0"/>
    <x v="0"/>
    <x v="0"/>
    <x v="7"/>
    <x v="259"/>
    <x v="0"/>
    <x v="0"/>
    <s v="Tesseramento"/>
    <x v="0"/>
    <x v="3"/>
    <x v="0"/>
    <m/>
  </r>
  <r>
    <n v="153973"/>
    <x v="0"/>
    <x v="0"/>
    <x v="0"/>
    <x v="0"/>
    <x v="7"/>
    <x v="259"/>
    <x v="0"/>
    <x v="1"/>
    <s v="Tesseramento"/>
    <x v="0"/>
    <x v="3"/>
    <x v="0"/>
    <m/>
  </r>
  <r>
    <n v="216709"/>
    <x v="0"/>
    <x v="0"/>
    <x v="0"/>
    <x v="1"/>
    <x v="7"/>
    <x v="259"/>
    <x v="0"/>
    <x v="0"/>
    <s v="Tesseramento"/>
    <x v="0"/>
    <x v="0"/>
    <x v="0"/>
    <m/>
  </r>
  <r>
    <n v="200337"/>
    <x v="0"/>
    <x v="0"/>
    <x v="0"/>
    <x v="0"/>
    <x v="7"/>
    <x v="259"/>
    <x v="0"/>
    <x v="0"/>
    <s v="Tesseramento"/>
    <x v="0"/>
    <x v="3"/>
    <x v="0"/>
    <m/>
  </r>
  <r>
    <n v="194934"/>
    <x v="0"/>
    <x v="0"/>
    <x v="2"/>
    <x v="0"/>
    <x v="7"/>
    <x v="259"/>
    <x v="0"/>
    <x v="0"/>
    <s v="Tesseramento"/>
    <x v="0"/>
    <x v="4"/>
    <x v="0"/>
    <m/>
  </r>
  <r>
    <n v="111436"/>
    <x v="0"/>
    <x v="0"/>
    <x v="2"/>
    <x v="0"/>
    <x v="7"/>
    <x v="259"/>
    <x v="0"/>
    <x v="0"/>
    <s v="Tesseramento"/>
    <x v="0"/>
    <x v="0"/>
    <x v="0"/>
    <m/>
  </r>
  <r>
    <n v="228410"/>
    <x v="0"/>
    <x v="0"/>
    <x v="0"/>
    <x v="1"/>
    <x v="7"/>
    <x v="259"/>
    <x v="0"/>
    <x v="0"/>
    <s v="Tesseramento"/>
    <x v="0"/>
    <x v="1"/>
    <x v="0"/>
    <m/>
  </r>
  <r>
    <n v="134417"/>
    <x v="0"/>
    <x v="0"/>
    <x v="0"/>
    <x v="0"/>
    <x v="7"/>
    <x v="259"/>
    <x v="0"/>
    <x v="0"/>
    <s v="Tesseramento"/>
    <x v="0"/>
    <x v="4"/>
    <x v="0"/>
    <m/>
  </r>
  <r>
    <n v="31193"/>
    <x v="0"/>
    <x v="0"/>
    <x v="0"/>
    <x v="0"/>
    <x v="7"/>
    <x v="259"/>
    <x v="0"/>
    <x v="0"/>
    <s v="Tesseramento"/>
    <x v="0"/>
    <x v="4"/>
    <x v="0"/>
    <m/>
  </r>
  <r>
    <n v="103487"/>
    <x v="0"/>
    <x v="0"/>
    <x v="0"/>
    <x v="0"/>
    <x v="7"/>
    <x v="259"/>
    <x v="0"/>
    <x v="1"/>
    <s v="Tesseramento"/>
    <x v="0"/>
    <x v="4"/>
    <x v="0"/>
    <m/>
  </r>
  <r>
    <n v="37036"/>
    <x v="0"/>
    <x v="0"/>
    <x v="0"/>
    <x v="0"/>
    <x v="7"/>
    <x v="259"/>
    <x v="0"/>
    <x v="0"/>
    <s v="Tesseramento"/>
    <x v="0"/>
    <x v="3"/>
    <x v="0"/>
    <m/>
  </r>
  <r>
    <n v="110518"/>
    <x v="0"/>
    <x v="0"/>
    <x v="0"/>
    <x v="0"/>
    <x v="7"/>
    <x v="259"/>
    <x v="0"/>
    <x v="0"/>
    <s v="Tesseramento"/>
    <x v="0"/>
    <x v="4"/>
    <x v="0"/>
    <m/>
  </r>
  <r>
    <n v="203118"/>
    <x v="0"/>
    <x v="0"/>
    <x v="0"/>
    <x v="1"/>
    <x v="7"/>
    <x v="259"/>
    <x v="0"/>
    <x v="0"/>
    <s v="Tesseramento"/>
    <x v="0"/>
    <x v="3"/>
    <x v="0"/>
    <m/>
  </r>
  <r>
    <n v="160478"/>
    <x v="0"/>
    <x v="0"/>
    <x v="0"/>
    <x v="1"/>
    <x v="7"/>
    <x v="259"/>
    <x v="0"/>
    <x v="0"/>
    <s v="Tesseramento"/>
    <x v="0"/>
    <x v="1"/>
    <x v="0"/>
    <m/>
  </r>
  <r>
    <n v="160477"/>
    <x v="0"/>
    <x v="0"/>
    <x v="0"/>
    <x v="0"/>
    <x v="7"/>
    <x v="259"/>
    <x v="0"/>
    <x v="0"/>
    <s v="Tesseramento"/>
    <x v="0"/>
    <x v="1"/>
    <x v="0"/>
    <m/>
  </r>
  <r>
    <n v="204240"/>
    <x v="0"/>
    <x v="0"/>
    <x v="0"/>
    <x v="0"/>
    <x v="7"/>
    <x v="259"/>
    <x v="0"/>
    <x v="0"/>
    <s v="Tesseramento"/>
    <x v="0"/>
    <x v="1"/>
    <x v="0"/>
    <m/>
  </r>
  <r>
    <n v="191983"/>
    <x v="0"/>
    <x v="0"/>
    <x v="2"/>
    <x v="1"/>
    <x v="7"/>
    <x v="259"/>
    <x v="0"/>
    <x v="0"/>
    <s v="Tesseramento"/>
    <x v="0"/>
    <x v="1"/>
    <x v="0"/>
    <m/>
  </r>
  <r>
    <n v="216544"/>
    <x v="0"/>
    <x v="0"/>
    <x v="2"/>
    <x v="0"/>
    <x v="7"/>
    <x v="259"/>
    <x v="0"/>
    <x v="0"/>
    <s v="Tesseramento"/>
    <x v="0"/>
    <x v="3"/>
    <x v="0"/>
    <m/>
  </r>
  <r>
    <n v="216281"/>
    <x v="0"/>
    <x v="0"/>
    <x v="0"/>
    <x v="0"/>
    <x v="7"/>
    <x v="259"/>
    <x v="0"/>
    <x v="0"/>
    <s v="Tesseramento"/>
    <x v="0"/>
    <x v="4"/>
    <x v="0"/>
    <m/>
  </r>
  <r>
    <n v="151206"/>
    <x v="0"/>
    <x v="1"/>
    <x v="0"/>
    <x v="0"/>
    <x v="12"/>
    <x v="245"/>
    <x v="0"/>
    <x v="0"/>
    <s v="Tesseramento"/>
    <x v="1"/>
    <x v="0"/>
    <x v="0"/>
    <m/>
  </r>
  <r>
    <n v="84931"/>
    <x v="0"/>
    <x v="0"/>
    <x v="0"/>
    <x v="0"/>
    <x v="7"/>
    <x v="259"/>
    <x v="0"/>
    <x v="0"/>
    <s v="Tesseramento"/>
    <x v="0"/>
    <x v="3"/>
    <x v="0"/>
    <m/>
  </r>
  <r>
    <n v="216272"/>
    <x v="0"/>
    <x v="0"/>
    <x v="0"/>
    <x v="0"/>
    <x v="7"/>
    <x v="259"/>
    <x v="0"/>
    <x v="0"/>
    <s v="Tesseramento"/>
    <x v="0"/>
    <x v="0"/>
    <x v="0"/>
    <m/>
  </r>
  <r>
    <n v="116291"/>
    <x v="1"/>
    <x v="0"/>
    <x v="0"/>
    <x v="0"/>
    <x v="4"/>
    <x v="14"/>
    <x v="0"/>
    <x v="0"/>
    <s v="Tesseramento"/>
    <x v="1"/>
    <x v="6"/>
    <x v="0"/>
    <m/>
  </r>
  <r>
    <n v="233640"/>
    <x v="0"/>
    <x v="0"/>
    <x v="1"/>
    <x v="0"/>
    <x v="7"/>
    <x v="259"/>
    <x v="0"/>
    <x v="0"/>
    <s v="Tesseramento"/>
    <x v="0"/>
    <x v="0"/>
    <x v="0"/>
    <m/>
  </r>
  <r>
    <n v="233642"/>
    <x v="0"/>
    <x v="0"/>
    <x v="1"/>
    <x v="2"/>
    <x v="7"/>
    <x v="259"/>
    <x v="0"/>
    <x v="0"/>
    <s v="Tesseramento"/>
    <x v="0"/>
    <x v="1"/>
    <x v="0"/>
    <m/>
  </r>
  <r>
    <n v="231815"/>
    <x v="0"/>
    <x v="0"/>
    <x v="0"/>
    <x v="0"/>
    <x v="8"/>
    <x v="17"/>
    <x v="0"/>
    <x v="0"/>
    <s v="Tesseramento"/>
    <x v="1"/>
    <x v="0"/>
    <x v="0"/>
    <m/>
  </r>
  <r>
    <n v="61972"/>
    <x v="0"/>
    <x v="0"/>
    <x v="0"/>
    <x v="0"/>
    <x v="4"/>
    <x v="47"/>
    <x v="0"/>
    <x v="0"/>
    <s v="Tesseramento"/>
    <x v="0"/>
    <x v="3"/>
    <x v="0"/>
    <m/>
  </r>
  <r>
    <n v="233634"/>
    <x v="0"/>
    <x v="1"/>
    <x v="1"/>
    <x v="0"/>
    <x v="3"/>
    <x v="85"/>
    <x v="0"/>
    <x v="0"/>
    <s v="Tesseramento"/>
    <x v="1"/>
    <x v="0"/>
    <x v="0"/>
    <m/>
  </r>
  <r>
    <n v="179283"/>
    <x v="0"/>
    <x v="0"/>
    <x v="0"/>
    <x v="0"/>
    <x v="4"/>
    <x v="80"/>
    <x v="0"/>
    <x v="1"/>
    <s v="Tesseramento"/>
    <x v="1"/>
    <x v="0"/>
    <x v="0"/>
    <m/>
  </r>
  <r>
    <n v="158607"/>
    <x v="1"/>
    <x v="0"/>
    <x v="0"/>
    <x v="0"/>
    <x v="4"/>
    <x v="144"/>
    <x v="0"/>
    <x v="0"/>
    <s v="Tesseramento"/>
    <x v="1"/>
    <x v="2"/>
    <x v="0"/>
    <m/>
  </r>
  <r>
    <n v="168376"/>
    <x v="0"/>
    <x v="0"/>
    <x v="0"/>
    <x v="0"/>
    <x v="4"/>
    <x v="144"/>
    <x v="0"/>
    <x v="0"/>
    <s v="Tesseramento"/>
    <x v="1"/>
    <x v="1"/>
    <x v="0"/>
    <m/>
  </r>
  <r>
    <n v="148048"/>
    <x v="1"/>
    <x v="0"/>
    <x v="0"/>
    <x v="0"/>
    <x v="4"/>
    <x v="144"/>
    <x v="0"/>
    <x v="0"/>
    <s v="Tesseramento"/>
    <x v="1"/>
    <x v="2"/>
    <x v="0"/>
    <m/>
  </r>
  <r>
    <n v="177716"/>
    <x v="1"/>
    <x v="0"/>
    <x v="0"/>
    <x v="5"/>
    <x v="4"/>
    <x v="23"/>
    <x v="0"/>
    <x v="0"/>
    <s v="Tesseramento"/>
    <x v="1"/>
    <x v="7"/>
    <x v="0"/>
    <s v="BG"/>
  </r>
  <r>
    <n v="149510"/>
    <x v="1"/>
    <x v="0"/>
    <x v="0"/>
    <x v="0"/>
    <x v="4"/>
    <x v="23"/>
    <x v="0"/>
    <x v="0"/>
    <s v="Tesseramento"/>
    <x v="1"/>
    <x v="7"/>
    <x v="0"/>
    <s v="BG"/>
  </r>
  <r>
    <n v="155015"/>
    <x v="1"/>
    <x v="0"/>
    <x v="0"/>
    <x v="0"/>
    <x v="4"/>
    <x v="23"/>
    <x v="0"/>
    <x v="0"/>
    <s v="Tesseramento"/>
    <x v="1"/>
    <x v="7"/>
    <x v="0"/>
    <m/>
  </r>
  <r>
    <n v="108982"/>
    <x v="1"/>
    <x v="0"/>
    <x v="0"/>
    <x v="0"/>
    <x v="4"/>
    <x v="23"/>
    <x v="0"/>
    <x v="0"/>
    <s v="Tesseramento"/>
    <x v="1"/>
    <x v="2"/>
    <x v="0"/>
    <m/>
  </r>
  <r>
    <n v="181375"/>
    <x v="1"/>
    <x v="0"/>
    <x v="0"/>
    <x v="0"/>
    <x v="4"/>
    <x v="23"/>
    <x v="0"/>
    <x v="0"/>
    <s v="Tesseramento"/>
    <x v="1"/>
    <x v="2"/>
    <x v="0"/>
    <m/>
  </r>
  <r>
    <n v="144180"/>
    <x v="1"/>
    <x v="0"/>
    <x v="0"/>
    <x v="0"/>
    <x v="4"/>
    <x v="23"/>
    <x v="0"/>
    <x v="1"/>
    <s v="Tesseramento"/>
    <x v="1"/>
    <x v="2"/>
    <x v="0"/>
    <m/>
  </r>
  <r>
    <n v="212170"/>
    <x v="0"/>
    <x v="0"/>
    <x v="0"/>
    <x v="0"/>
    <x v="4"/>
    <x v="23"/>
    <x v="0"/>
    <x v="1"/>
    <s v="Tesseramento"/>
    <x v="1"/>
    <x v="1"/>
    <x v="0"/>
    <m/>
  </r>
  <r>
    <n v="121516"/>
    <x v="1"/>
    <x v="0"/>
    <x v="0"/>
    <x v="0"/>
    <x v="4"/>
    <x v="23"/>
    <x v="0"/>
    <x v="1"/>
    <s v="Tesseramento"/>
    <x v="1"/>
    <x v="2"/>
    <x v="0"/>
    <s v="BG"/>
  </r>
  <r>
    <n v="223902"/>
    <x v="0"/>
    <x v="0"/>
    <x v="0"/>
    <x v="0"/>
    <x v="8"/>
    <x v="17"/>
    <x v="0"/>
    <x v="0"/>
    <s v="Tesseramento"/>
    <x v="1"/>
    <x v="0"/>
    <x v="0"/>
    <m/>
  </r>
  <r>
    <n v="234549"/>
    <x v="0"/>
    <x v="0"/>
    <x v="1"/>
    <x v="4"/>
    <x v="7"/>
    <x v="161"/>
    <x v="0"/>
    <x v="0"/>
    <s v="Tesseramento"/>
    <x v="0"/>
    <x v="0"/>
    <x v="0"/>
    <m/>
  </r>
  <r>
    <n v="50158"/>
    <x v="0"/>
    <x v="0"/>
    <x v="0"/>
    <x v="0"/>
    <x v="12"/>
    <x v="269"/>
    <x v="0"/>
    <x v="0"/>
    <s v="Tesseramento"/>
    <x v="1"/>
    <x v="3"/>
    <x v="0"/>
    <m/>
  </r>
  <r>
    <n v="79088"/>
    <x v="0"/>
    <x v="0"/>
    <x v="0"/>
    <x v="0"/>
    <x v="12"/>
    <x v="269"/>
    <x v="0"/>
    <x v="0"/>
    <s v="Tesseramento"/>
    <x v="1"/>
    <x v="1"/>
    <x v="0"/>
    <m/>
  </r>
  <r>
    <n v="228666"/>
    <x v="0"/>
    <x v="0"/>
    <x v="0"/>
    <x v="1"/>
    <x v="7"/>
    <x v="161"/>
    <x v="0"/>
    <x v="1"/>
    <s v="Tesseramento"/>
    <x v="0"/>
    <x v="0"/>
    <x v="0"/>
    <m/>
  </r>
  <r>
    <n v="54494"/>
    <x v="0"/>
    <x v="0"/>
    <x v="0"/>
    <x v="0"/>
    <x v="7"/>
    <x v="161"/>
    <x v="0"/>
    <x v="0"/>
    <s v="Tesseramento"/>
    <x v="0"/>
    <x v="4"/>
    <x v="0"/>
    <m/>
  </r>
  <r>
    <n v="48528"/>
    <x v="0"/>
    <x v="0"/>
    <x v="0"/>
    <x v="0"/>
    <x v="7"/>
    <x v="161"/>
    <x v="0"/>
    <x v="0"/>
    <s v="Tesseramento"/>
    <x v="0"/>
    <x v="4"/>
    <x v="0"/>
    <m/>
  </r>
  <r>
    <n v="228668"/>
    <x v="0"/>
    <x v="0"/>
    <x v="0"/>
    <x v="0"/>
    <x v="7"/>
    <x v="161"/>
    <x v="0"/>
    <x v="0"/>
    <s v="Tesseramento"/>
    <x v="0"/>
    <x v="0"/>
    <x v="0"/>
    <m/>
  </r>
  <r>
    <n v="54507"/>
    <x v="0"/>
    <x v="0"/>
    <x v="0"/>
    <x v="0"/>
    <x v="7"/>
    <x v="161"/>
    <x v="0"/>
    <x v="1"/>
    <s v="Tesseramento"/>
    <x v="0"/>
    <x v="4"/>
    <x v="0"/>
    <m/>
  </r>
  <r>
    <n v="146408"/>
    <x v="0"/>
    <x v="0"/>
    <x v="0"/>
    <x v="1"/>
    <x v="7"/>
    <x v="161"/>
    <x v="0"/>
    <x v="0"/>
    <s v="Tesseramento"/>
    <x v="0"/>
    <x v="0"/>
    <x v="0"/>
    <m/>
  </r>
  <r>
    <n v="195293"/>
    <x v="0"/>
    <x v="0"/>
    <x v="0"/>
    <x v="0"/>
    <x v="12"/>
    <x v="269"/>
    <x v="0"/>
    <x v="0"/>
    <s v="Tesseramento"/>
    <x v="1"/>
    <x v="1"/>
    <x v="0"/>
    <m/>
  </r>
  <r>
    <n v="167567"/>
    <x v="1"/>
    <x v="0"/>
    <x v="0"/>
    <x v="0"/>
    <x v="12"/>
    <x v="269"/>
    <x v="0"/>
    <x v="0"/>
    <s v="Tesseramento"/>
    <x v="1"/>
    <x v="6"/>
    <x v="0"/>
    <s v="B"/>
  </r>
  <r>
    <n v="189987"/>
    <x v="1"/>
    <x v="0"/>
    <x v="0"/>
    <x v="0"/>
    <x v="12"/>
    <x v="269"/>
    <x v="0"/>
    <x v="1"/>
    <s v="Tesseramento"/>
    <x v="1"/>
    <x v="7"/>
    <x v="0"/>
    <s v="B"/>
  </r>
  <r>
    <n v="156471"/>
    <x v="1"/>
    <x v="0"/>
    <x v="0"/>
    <x v="0"/>
    <x v="12"/>
    <x v="269"/>
    <x v="0"/>
    <x v="0"/>
    <s v="Tesseramento"/>
    <x v="1"/>
    <x v="7"/>
    <x v="0"/>
    <s v="B"/>
  </r>
  <r>
    <n v="234550"/>
    <x v="0"/>
    <x v="0"/>
    <x v="1"/>
    <x v="1"/>
    <x v="7"/>
    <x v="161"/>
    <x v="0"/>
    <x v="0"/>
    <s v="Tesseramento"/>
    <x v="0"/>
    <x v="3"/>
    <x v="0"/>
    <m/>
  </r>
  <r>
    <n v="169486"/>
    <x v="1"/>
    <x v="0"/>
    <x v="0"/>
    <x v="0"/>
    <x v="12"/>
    <x v="269"/>
    <x v="0"/>
    <x v="1"/>
    <s v="Tesseramento"/>
    <x v="1"/>
    <x v="7"/>
    <x v="0"/>
    <s v="B"/>
  </r>
  <r>
    <n v="196976"/>
    <x v="1"/>
    <x v="0"/>
    <x v="0"/>
    <x v="0"/>
    <x v="12"/>
    <x v="269"/>
    <x v="0"/>
    <x v="0"/>
    <s v="Tesseramento"/>
    <x v="1"/>
    <x v="5"/>
    <x v="0"/>
    <s v="B"/>
  </r>
  <r>
    <n v="201056"/>
    <x v="1"/>
    <x v="0"/>
    <x v="0"/>
    <x v="0"/>
    <x v="12"/>
    <x v="269"/>
    <x v="0"/>
    <x v="1"/>
    <s v="Tesseramento"/>
    <x v="1"/>
    <x v="5"/>
    <x v="0"/>
    <s v="B"/>
  </r>
  <r>
    <n v="205057"/>
    <x v="0"/>
    <x v="0"/>
    <x v="0"/>
    <x v="0"/>
    <x v="7"/>
    <x v="74"/>
    <x v="0"/>
    <x v="0"/>
    <s v="Tesseramento"/>
    <x v="1"/>
    <x v="3"/>
    <x v="0"/>
    <m/>
  </r>
  <r>
    <n v="203748"/>
    <x v="1"/>
    <x v="0"/>
    <x v="0"/>
    <x v="0"/>
    <x v="12"/>
    <x v="269"/>
    <x v="0"/>
    <x v="0"/>
    <s v="Tesseramento"/>
    <x v="1"/>
    <x v="5"/>
    <x v="0"/>
    <s v="B"/>
  </r>
  <r>
    <n v="203659"/>
    <x v="1"/>
    <x v="0"/>
    <x v="0"/>
    <x v="0"/>
    <x v="12"/>
    <x v="269"/>
    <x v="0"/>
    <x v="1"/>
    <s v="Tesseramento"/>
    <x v="1"/>
    <x v="6"/>
    <x v="0"/>
    <s v="B"/>
  </r>
  <r>
    <n v="139081"/>
    <x v="0"/>
    <x v="0"/>
    <x v="0"/>
    <x v="0"/>
    <x v="12"/>
    <x v="269"/>
    <x v="0"/>
    <x v="0"/>
    <s v="Tesseramento"/>
    <x v="1"/>
    <x v="3"/>
    <x v="0"/>
    <m/>
  </r>
  <r>
    <n v="167469"/>
    <x v="0"/>
    <x v="0"/>
    <x v="0"/>
    <x v="1"/>
    <x v="7"/>
    <x v="74"/>
    <x v="0"/>
    <x v="0"/>
    <s v="Tesseramento"/>
    <x v="1"/>
    <x v="3"/>
    <x v="0"/>
    <m/>
  </r>
  <r>
    <n v="203968"/>
    <x v="0"/>
    <x v="0"/>
    <x v="0"/>
    <x v="0"/>
    <x v="7"/>
    <x v="74"/>
    <x v="0"/>
    <x v="0"/>
    <s v="Tesseramento"/>
    <x v="1"/>
    <x v="1"/>
    <x v="0"/>
    <m/>
  </r>
  <r>
    <n v="32492"/>
    <x v="0"/>
    <x v="0"/>
    <x v="0"/>
    <x v="0"/>
    <x v="7"/>
    <x v="74"/>
    <x v="0"/>
    <x v="0"/>
    <s v="Tesseramento"/>
    <x v="1"/>
    <x v="3"/>
    <x v="0"/>
    <m/>
  </r>
  <r>
    <n v="180623"/>
    <x v="0"/>
    <x v="0"/>
    <x v="0"/>
    <x v="0"/>
    <x v="7"/>
    <x v="74"/>
    <x v="0"/>
    <x v="0"/>
    <s v="Tesseramento"/>
    <x v="1"/>
    <x v="4"/>
    <x v="0"/>
    <m/>
  </r>
  <r>
    <n v="167015"/>
    <x v="0"/>
    <x v="0"/>
    <x v="0"/>
    <x v="0"/>
    <x v="7"/>
    <x v="74"/>
    <x v="0"/>
    <x v="0"/>
    <s v="Tesseramento"/>
    <x v="1"/>
    <x v="3"/>
    <x v="0"/>
    <m/>
  </r>
  <r>
    <n v="189919"/>
    <x v="0"/>
    <x v="0"/>
    <x v="0"/>
    <x v="0"/>
    <x v="7"/>
    <x v="74"/>
    <x v="0"/>
    <x v="0"/>
    <s v="Tesseramento"/>
    <x v="1"/>
    <x v="0"/>
    <x v="0"/>
    <m/>
  </r>
  <r>
    <n v="87852"/>
    <x v="0"/>
    <x v="0"/>
    <x v="0"/>
    <x v="0"/>
    <x v="7"/>
    <x v="74"/>
    <x v="0"/>
    <x v="0"/>
    <s v="Tesseramento"/>
    <x v="1"/>
    <x v="0"/>
    <x v="0"/>
    <m/>
  </r>
  <r>
    <n v="186449"/>
    <x v="0"/>
    <x v="0"/>
    <x v="0"/>
    <x v="0"/>
    <x v="7"/>
    <x v="74"/>
    <x v="0"/>
    <x v="0"/>
    <s v="Tesseramento"/>
    <x v="1"/>
    <x v="3"/>
    <x v="0"/>
    <m/>
  </r>
  <r>
    <n v="167776"/>
    <x v="0"/>
    <x v="0"/>
    <x v="0"/>
    <x v="0"/>
    <x v="7"/>
    <x v="74"/>
    <x v="0"/>
    <x v="0"/>
    <s v="Tesseramento"/>
    <x v="1"/>
    <x v="0"/>
    <x v="0"/>
    <m/>
  </r>
  <r>
    <n v="115296"/>
    <x v="0"/>
    <x v="0"/>
    <x v="0"/>
    <x v="0"/>
    <x v="7"/>
    <x v="74"/>
    <x v="0"/>
    <x v="0"/>
    <s v="Tesseramento"/>
    <x v="1"/>
    <x v="4"/>
    <x v="0"/>
    <m/>
  </r>
  <r>
    <n v="127587"/>
    <x v="0"/>
    <x v="0"/>
    <x v="0"/>
    <x v="0"/>
    <x v="7"/>
    <x v="74"/>
    <x v="0"/>
    <x v="0"/>
    <s v="Tesseramento"/>
    <x v="1"/>
    <x v="0"/>
    <x v="0"/>
    <m/>
  </r>
  <r>
    <n v="40400"/>
    <x v="0"/>
    <x v="0"/>
    <x v="0"/>
    <x v="0"/>
    <x v="7"/>
    <x v="74"/>
    <x v="0"/>
    <x v="0"/>
    <s v="Tesseramento"/>
    <x v="1"/>
    <x v="0"/>
    <x v="0"/>
    <m/>
  </r>
  <r>
    <n v="134314"/>
    <x v="0"/>
    <x v="0"/>
    <x v="0"/>
    <x v="0"/>
    <x v="7"/>
    <x v="74"/>
    <x v="0"/>
    <x v="0"/>
    <s v="Tesseramento"/>
    <x v="1"/>
    <x v="0"/>
    <x v="0"/>
    <m/>
  </r>
  <r>
    <n v="187000"/>
    <x v="0"/>
    <x v="0"/>
    <x v="0"/>
    <x v="0"/>
    <x v="7"/>
    <x v="74"/>
    <x v="0"/>
    <x v="0"/>
    <s v="Tesseramento"/>
    <x v="1"/>
    <x v="3"/>
    <x v="0"/>
    <m/>
  </r>
  <r>
    <n v="5896"/>
    <x v="0"/>
    <x v="0"/>
    <x v="0"/>
    <x v="0"/>
    <x v="7"/>
    <x v="74"/>
    <x v="0"/>
    <x v="1"/>
    <s v="Tesseramento"/>
    <x v="1"/>
    <x v="0"/>
    <x v="0"/>
    <m/>
  </r>
  <r>
    <n v="150459"/>
    <x v="0"/>
    <x v="0"/>
    <x v="0"/>
    <x v="0"/>
    <x v="7"/>
    <x v="74"/>
    <x v="0"/>
    <x v="0"/>
    <s v="Tesseramento"/>
    <x v="1"/>
    <x v="0"/>
    <x v="0"/>
    <m/>
  </r>
  <r>
    <n v="14601"/>
    <x v="0"/>
    <x v="0"/>
    <x v="0"/>
    <x v="0"/>
    <x v="7"/>
    <x v="74"/>
    <x v="0"/>
    <x v="0"/>
    <s v="Tesseramento"/>
    <x v="1"/>
    <x v="0"/>
    <x v="0"/>
    <m/>
  </r>
  <r>
    <n v="139667"/>
    <x v="0"/>
    <x v="0"/>
    <x v="0"/>
    <x v="1"/>
    <x v="7"/>
    <x v="74"/>
    <x v="0"/>
    <x v="0"/>
    <s v="Tesseramento"/>
    <x v="1"/>
    <x v="0"/>
    <x v="0"/>
    <m/>
  </r>
  <r>
    <n v="199126"/>
    <x v="1"/>
    <x v="0"/>
    <x v="0"/>
    <x v="1"/>
    <x v="7"/>
    <x v="74"/>
    <x v="0"/>
    <x v="0"/>
    <s v="Tesseramento"/>
    <x v="1"/>
    <x v="5"/>
    <x v="0"/>
    <m/>
  </r>
  <r>
    <n v="197875"/>
    <x v="0"/>
    <x v="0"/>
    <x v="0"/>
    <x v="0"/>
    <x v="7"/>
    <x v="74"/>
    <x v="0"/>
    <x v="0"/>
    <s v="Tesseramento"/>
    <x v="1"/>
    <x v="0"/>
    <x v="0"/>
    <m/>
  </r>
  <r>
    <n v="69849"/>
    <x v="0"/>
    <x v="0"/>
    <x v="0"/>
    <x v="0"/>
    <x v="7"/>
    <x v="74"/>
    <x v="0"/>
    <x v="0"/>
    <s v="Tesseramento"/>
    <x v="1"/>
    <x v="4"/>
    <x v="0"/>
    <m/>
  </r>
  <r>
    <n v="17918"/>
    <x v="0"/>
    <x v="0"/>
    <x v="0"/>
    <x v="0"/>
    <x v="7"/>
    <x v="74"/>
    <x v="0"/>
    <x v="0"/>
    <s v="Tesseramento"/>
    <x v="1"/>
    <x v="4"/>
    <x v="0"/>
    <m/>
  </r>
  <r>
    <n v="6124"/>
    <x v="0"/>
    <x v="0"/>
    <x v="0"/>
    <x v="0"/>
    <x v="7"/>
    <x v="74"/>
    <x v="0"/>
    <x v="0"/>
    <s v="Tesseramento"/>
    <x v="1"/>
    <x v="4"/>
    <x v="0"/>
    <m/>
  </r>
  <r>
    <n v="6145"/>
    <x v="0"/>
    <x v="0"/>
    <x v="0"/>
    <x v="0"/>
    <x v="7"/>
    <x v="74"/>
    <x v="0"/>
    <x v="0"/>
    <s v="Tesseramento"/>
    <x v="1"/>
    <x v="4"/>
    <x v="0"/>
    <m/>
  </r>
  <r>
    <n v="99288"/>
    <x v="0"/>
    <x v="0"/>
    <x v="0"/>
    <x v="5"/>
    <x v="7"/>
    <x v="74"/>
    <x v="0"/>
    <x v="0"/>
    <s v="Tesseramento"/>
    <x v="1"/>
    <x v="3"/>
    <x v="0"/>
    <m/>
  </r>
  <r>
    <n v="45629"/>
    <x v="0"/>
    <x v="0"/>
    <x v="0"/>
    <x v="0"/>
    <x v="7"/>
    <x v="74"/>
    <x v="0"/>
    <x v="1"/>
    <s v="Tesseramento"/>
    <x v="1"/>
    <x v="3"/>
    <x v="0"/>
    <m/>
  </r>
  <r>
    <n v="139672"/>
    <x v="0"/>
    <x v="0"/>
    <x v="0"/>
    <x v="0"/>
    <x v="7"/>
    <x v="74"/>
    <x v="0"/>
    <x v="0"/>
    <s v="Tesseramento"/>
    <x v="1"/>
    <x v="3"/>
    <x v="0"/>
    <m/>
  </r>
  <r>
    <n v="127158"/>
    <x v="0"/>
    <x v="0"/>
    <x v="0"/>
    <x v="0"/>
    <x v="7"/>
    <x v="74"/>
    <x v="0"/>
    <x v="0"/>
    <s v="Tesseramento"/>
    <x v="1"/>
    <x v="1"/>
    <x v="0"/>
    <m/>
  </r>
  <r>
    <n v="127157"/>
    <x v="0"/>
    <x v="0"/>
    <x v="0"/>
    <x v="0"/>
    <x v="7"/>
    <x v="74"/>
    <x v="0"/>
    <x v="0"/>
    <s v="Tesseramento"/>
    <x v="1"/>
    <x v="3"/>
    <x v="0"/>
    <m/>
  </r>
  <r>
    <n v="70369"/>
    <x v="0"/>
    <x v="0"/>
    <x v="0"/>
    <x v="0"/>
    <x v="7"/>
    <x v="74"/>
    <x v="0"/>
    <x v="0"/>
    <s v="Tesseramento"/>
    <x v="1"/>
    <x v="3"/>
    <x v="0"/>
    <m/>
  </r>
  <r>
    <n v="69850"/>
    <x v="0"/>
    <x v="0"/>
    <x v="0"/>
    <x v="0"/>
    <x v="7"/>
    <x v="74"/>
    <x v="0"/>
    <x v="1"/>
    <s v="Tesseramento"/>
    <x v="1"/>
    <x v="4"/>
    <x v="0"/>
    <m/>
  </r>
  <r>
    <n v="143199"/>
    <x v="0"/>
    <x v="0"/>
    <x v="0"/>
    <x v="0"/>
    <x v="7"/>
    <x v="74"/>
    <x v="0"/>
    <x v="1"/>
    <s v="Tesseramento"/>
    <x v="1"/>
    <x v="0"/>
    <x v="0"/>
    <m/>
  </r>
  <r>
    <n v="77203"/>
    <x v="0"/>
    <x v="0"/>
    <x v="0"/>
    <x v="0"/>
    <x v="7"/>
    <x v="74"/>
    <x v="0"/>
    <x v="1"/>
    <s v="Tesseramento"/>
    <x v="1"/>
    <x v="3"/>
    <x v="0"/>
    <m/>
  </r>
  <r>
    <n v="202862"/>
    <x v="0"/>
    <x v="0"/>
    <x v="0"/>
    <x v="0"/>
    <x v="7"/>
    <x v="74"/>
    <x v="0"/>
    <x v="0"/>
    <s v="Tesseramento"/>
    <x v="1"/>
    <x v="0"/>
    <x v="0"/>
    <m/>
  </r>
  <r>
    <n v="145108"/>
    <x v="0"/>
    <x v="0"/>
    <x v="0"/>
    <x v="0"/>
    <x v="7"/>
    <x v="74"/>
    <x v="0"/>
    <x v="0"/>
    <s v="Tesseramento"/>
    <x v="1"/>
    <x v="0"/>
    <x v="0"/>
    <m/>
  </r>
  <r>
    <n v="33821"/>
    <x v="0"/>
    <x v="0"/>
    <x v="0"/>
    <x v="0"/>
    <x v="7"/>
    <x v="74"/>
    <x v="0"/>
    <x v="0"/>
    <s v="Tesseramento"/>
    <x v="1"/>
    <x v="3"/>
    <x v="0"/>
    <m/>
  </r>
  <r>
    <n v="192257"/>
    <x v="0"/>
    <x v="0"/>
    <x v="0"/>
    <x v="0"/>
    <x v="7"/>
    <x v="74"/>
    <x v="0"/>
    <x v="0"/>
    <s v="Tesseramento"/>
    <x v="1"/>
    <x v="0"/>
    <x v="0"/>
    <m/>
  </r>
  <r>
    <n v="170893"/>
    <x v="0"/>
    <x v="0"/>
    <x v="0"/>
    <x v="5"/>
    <x v="7"/>
    <x v="74"/>
    <x v="0"/>
    <x v="0"/>
    <s v="Tesseramento"/>
    <x v="1"/>
    <x v="1"/>
    <x v="0"/>
    <m/>
  </r>
  <r>
    <n v="13361"/>
    <x v="0"/>
    <x v="0"/>
    <x v="0"/>
    <x v="0"/>
    <x v="7"/>
    <x v="74"/>
    <x v="0"/>
    <x v="0"/>
    <s v="Tesseramento"/>
    <x v="1"/>
    <x v="0"/>
    <x v="0"/>
    <m/>
  </r>
  <r>
    <n v="22302"/>
    <x v="0"/>
    <x v="0"/>
    <x v="0"/>
    <x v="0"/>
    <x v="7"/>
    <x v="74"/>
    <x v="0"/>
    <x v="1"/>
    <s v="Tesseramento"/>
    <x v="1"/>
    <x v="4"/>
    <x v="0"/>
    <m/>
  </r>
  <r>
    <n v="203979"/>
    <x v="0"/>
    <x v="0"/>
    <x v="0"/>
    <x v="0"/>
    <x v="7"/>
    <x v="74"/>
    <x v="0"/>
    <x v="1"/>
    <s v="Tesseramento"/>
    <x v="1"/>
    <x v="4"/>
    <x v="0"/>
    <m/>
  </r>
  <r>
    <n v="147297"/>
    <x v="0"/>
    <x v="0"/>
    <x v="0"/>
    <x v="0"/>
    <x v="7"/>
    <x v="74"/>
    <x v="0"/>
    <x v="0"/>
    <s v="Tesseramento"/>
    <x v="1"/>
    <x v="0"/>
    <x v="0"/>
    <m/>
  </r>
  <r>
    <n v="197879"/>
    <x v="0"/>
    <x v="0"/>
    <x v="0"/>
    <x v="0"/>
    <x v="7"/>
    <x v="74"/>
    <x v="0"/>
    <x v="1"/>
    <s v="Tesseramento"/>
    <x v="1"/>
    <x v="0"/>
    <x v="0"/>
    <m/>
  </r>
  <r>
    <n v="192262"/>
    <x v="0"/>
    <x v="0"/>
    <x v="0"/>
    <x v="0"/>
    <x v="7"/>
    <x v="74"/>
    <x v="0"/>
    <x v="1"/>
    <s v="Tesseramento"/>
    <x v="1"/>
    <x v="3"/>
    <x v="0"/>
    <m/>
  </r>
  <r>
    <n v="22329"/>
    <x v="0"/>
    <x v="0"/>
    <x v="0"/>
    <x v="5"/>
    <x v="7"/>
    <x v="74"/>
    <x v="0"/>
    <x v="0"/>
    <s v="Tesseramento"/>
    <x v="1"/>
    <x v="3"/>
    <x v="0"/>
    <m/>
  </r>
  <r>
    <n v="43373"/>
    <x v="0"/>
    <x v="0"/>
    <x v="0"/>
    <x v="0"/>
    <x v="7"/>
    <x v="74"/>
    <x v="0"/>
    <x v="1"/>
    <s v="Tesseramento"/>
    <x v="1"/>
    <x v="0"/>
    <x v="0"/>
    <m/>
  </r>
  <r>
    <n v="18166"/>
    <x v="0"/>
    <x v="0"/>
    <x v="0"/>
    <x v="0"/>
    <x v="7"/>
    <x v="74"/>
    <x v="0"/>
    <x v="0"/>
    <s v="Tesseramento"/>
    <x v="1"/>
    <x v="4"/>
    <x v="0"/>
    <m/>
  </r>
  <r>
    <n v="32614"/>
    <x v="0"/>
    <x v="0"/>
    <x v="0"/>
    <x v="0"/>
    <x v="7"/>
    <x v="74"/>
    <x v="0"/>
    <x v="0"/>
    <s v="Tesseramento"/>
    <x v="1"/>
    <x v="3"/>
    <x v="0"/>
    <m/>
  </r>
  <r>
    <n v="193057"/>
    <x v="0"/>
    <x v="0"/>
    <x v="0"/>
    <x v="0"/>
    <x v="7"/>
    <x v="74"/>
    <x v="0"/>
    <x v="1"/>
    <s v="Tesseramento"/>
    <x v="1"/>
    <x v="0"/>
    <x v="0"/>
    <m/>
  </r>
  <r>
    <n v="83013"/>
    <x v="0"/>
    <x v="0"/>
    <x v="0"/>
    <x v="0"/>
    <x v="7"/>
    <x v="74"/>
    <x v="0"/>
    <x v="0"/>
    <s v="Tesseramento"/>
    <x v="1"/>
    <x v="3"/>
    <x v="0"/>
    <m/>
  </r>
  <r>
    <n v="71961"/>
    <x v="0"/>
    <x v="0"/>
    <x v="0"/>
    <x v="0"/>
    <x v="7"/>
    <x v="74"/>
    <x v="0"/>
    <x v="0"/>
    <s v="Tesseramento"/>
    <x v="1"/>
    <x v="4"/>
    <x v="0"/>
    <m/>
  </r>
  <r>
    <n v="233849"/>
    <x v="0"/>
    <x v="0"/>
    <x v="1"/>
    <x v="1"/>
    <x v="8"/>
    <x v="17"/>
    <x v="0"/>
    <x v="1"/>
    <s v="Tesseramento"/>
    <x v="1"/>
    <x v="3"/>
    <x v="0"/>
    <m/>
  </r>
  <r>
    <n v="103477"/>
    <x v="0"/>
    <x v="0"/>
    <x v="0"/>
    <x v="0"/>
    <x v="4"/>
    <x v="52"/>
    <x v="0"/>
    <x v="0"/>
    <s v="Tesseramento"/>
    <x v="1"/>
    <x v="0"/>
    <x v="0"/>
    <m/>
  </r>
  <r>
    <n v="32325"/>
    <x v="0"/>
    <x v="0"/>
    <x v="2"/>
    <x v="0"/>
    <x v="7"/>
    <x v="44"/>
    <x v="0"/>
    <x v="0"/>
    <s v="Tesseramento"/>
    <x v="1"/>
    <x v="3"/>
    <x v="0"/>
    <m/>
  </r>
  <r>
    <n v="212219"/>
    <x v="0"/>
    <x v="0"/>
    <x v="0"/>
    <x v="0"/>
    <x v="7"/>
    <x v="74"/>
    <x v="0"/>
    <x v="0"/>
    <s v="Tesseramento"/>
    <x v="1"/>
    <x v="0"/>
    <x v="0"/>
    <m/>
  </r>
  <r>
    <n v="205033"/>
    <x v="0"/>
    <x v="0"/>
    <x v="0"/>
    <x v="0"/>
    <x v="7"/>
    <x v="74"/>
    <x v="0"/>
    <x v="0"/>
    <s v="Tesseramento"/>
    <x v="1"/>
    <x v="0"/>
    <x v="0"/>
    <m/>
  </r>
  <r>
    <n v="136551"/>
    <x v="0"/>
    <x v="0"/>
    <x v="0"/>
    <x v="0"/>
    <x v="7"/>
    <x v="74"/>
    <x v="0"/>
    <x v="0"/>
    <s v="Tesseramento"/>
    <x v="1"/>
    <x v="0"/>
    <x v="0"/>
    <m/>
  </r>
  <r>
    <n v="123646"/>
    <x v="0"/>
    <x v="0"/>
    <x v="0"/>
    <x v="0"/>
    <x v="4"/>
    <x v="52"/>
    <x v="0"/>
    <x v="0"/>
    <s v="Tesseramento"/>
    <x v="1"/>
    <x v="0"/>
    <x v="0"/>
    <m/>
  </r>
  <r>
    <n v="168804"/>
    <x v="0"/>
    <x v="0"/>
    <x v="0"/>
    <x v="0"/>
    <x v="4"/>
    <x v="52"/>
    <x v="0"/>
    <x v="0"/>
    <s v="Tesseramento"/>
    <x v="1"/>
    <x v="4"/>
    <x v="0"/>
    <m/>
  </r>
  <r>
    <n v="166319"/>
    <x v="0"/>
    <x v="0"/>
    <x v="0"/>
    <x v="0"/>
    <x v="4"/>
    <x v="52"/>
    <x v="0"/>
    <x v="1"/>
    <s v="Tesseramento"/>
    <x v="1"/>
    <x v="4"/>
    <x v="0"/>
    <m/>
  </r>
  <r>
    <n v="10168"/>
    <x v="0"/>
    <x v="0"/>
    <x v="0"/>
    <x v="0"/>
    <x v="4"/>
    <x v="52"/>
    <x v="0"/>
    <x v="1"/>
    <s v="Tesseramento"/>
    <x v="1"/>
    <x v="4"/>
    <x v="0"/>
    <m/>
  </r>
  <r>
    <n v="37097"/>
    <x v="0"/>
    <x v="0"/>
    <x v="0"/>
    <x v="0"/>
    <x v="4"/>
    <x v="52"/>
    <x v="0"/>
    <x v="1"/>
    <s v="Tesseramento"/>
    <x v="1"/>
    <x v="4"/>
    <x v="0"/>
    <m/>
  </r>
  <r>
    <n v="229144"/>
    <x v="0"/>
    <x v="1"/>
    <x v="0"/>
    <x v="1"/>
    <x v="4"/>
    <x v="52"/>
    <x v="0"/>
    <x v="1"/>
    <s v="Tesseramento"/>
    <x v="1"/>
    <x v="3"/>
    <x v="0"/>
    <m/>
  </r>
  <r>
    <n v="233850"/>
    <x v="0"/>
    <x v="0"/>
    <x v="1"/>
    <x v="1"/>
    <x v="8"/>
    <x v="17"/>
    <x v="0"/>
    <x v="0"/>
    <s v="Tesseramento"/>
    <x v="1"/>
    <x v="3"/>
    <x v="0"/>
    <m/>
  </r>
  <r>
    <n v="166881"/>
    <x v="0"/>
    <x v="0"/>
    <x v="0"/>
    <x v="0"/>
    <x v="4"/>
    <x v="47"/>
    <x v="0"/>
    <x v="0"/>
    <s v="Tesseramento"/>
    <x v="0"/>
    <x v="4"/>
    <x v="0"/>
    <m/>
  </r>
  <r>
    <n v="156207"/>
    <x v="1"/>
    <x v="0"/>
    <x v="0"/>
    <x v="0"/>
    <x v="12"/>
    <x v="245"/>
    <x v="0"/>
    <x v="0"/>
    <s v="Tesseramento"/>
    <x v="1"/>
    <x v="7"/>
    <x v="0"/>
    <s v="B"/>
  </r>
  <r>
    <n v="144944"/>
    <x v="1"/>
    <x v="0"/>
    <x v="0"/>
    <x v="0"/>
    <x v="12"/>
    <x v="245"/>
    <x v="0"/>
    <x v="0"/>
    <s v="Tesseramento"/>
    <x v="1"/>
    <x v="2"/>
    <x v="0"/>
    <s v="BG"/>
  </r>
  <r>
    <n v="200538"/>
    <x v="1"/>
    <x v="0"/>
    <x v="0"/>
    <x v="0"/>
    <x v="12"/>
    <x v="245"/>
    <x v="0"/>
    <x v="1"/>
    <s v="Tesseramento"/>
    <x v="1"/>
    <x v="6"/>
    <x v="0"/>
    <s v="B"/>
  </r>
  <r>
    <n v="174365"/>
    <x v="1"/>
    <x v="0"/>
    <x v="0"/>
    <x v="0"/>
    <x v="12"/>
    <x v="245"/>
    <x v="0"/>
    <x v="1"/>
    <s v="Tesseramento"/>
    <x v="1"/>
    <x v="6"/>
    <x v="0"/>
    <s v="B"/>
  </r>
  <r>
    <n v="175511"/>
    <x v="1"/>
    <x v="0"/>
    <x v="0"/>
    <x v="0"/>
    <x v="12"/>
    <x v="245"/>
    <x v="0"/>
    <x v="1"/>
    <s v="Tesseramento"/>
    <x v="1"/>
    <x v="7"/>
    <x v="0"/>
    <s v="B"/>
  </r>
  <r>
    <n v="234390"/>
    <x v="0"/>
    <x v="0"/>
    <x v="1"/>
    <x v="1"/>
    <x v="4"/>
    <x v="52"/>
    <x v="0"/>
    <x v="0"/>
    <s v="Tesseramento"/>
    <x v="1"/>
    <x v="4"/>
    <x v="0"/>
    <m/>
  </r>
  <r>
    <n v="77544"/>
    <x v="0"/>
    <x v="0"/>
    <x v="0"/>
    <x v="0"/>
    <x v="11"/>
    <x v="280"/>
    <x v="0"/>
    <x v="0"/>
    <s v="Tesseramento"/>
    <x v="0"/>
    <x v="3"/>
    <x v="0"/>
    <m/>
  </r>
  <r>
    <n v="233221"/>
    <x v="0"/>
    <x v="0"/>
    <x v="0"/>
    <x v="1"/>
    <x v="11"/>
    <x v="280"/>
    <x v="0"/>
    <x v="0"/>
    <s v="Tesseramento"/>
    <x v="0"/>
    <x v="3"/>
    <x v="0"/>
    <m/>
  </r>
  <r>
    <n v="234212"/>
    <x v="0"/>
    <x v="1"/>
    <x v="1"/>
    <x v="2"/>
    <x v="7"/>
    <x v="74"/>
    <x v="0"/>
    <x v="0"/>
    <s v="Tesseramento"/>
    <x v="1"/>
    <x v="1"/>
    <x v="0"/>
    <m/>
  </r>
  <r>
    <n v="224225"/>
    <x v="0"/>
    <x v="0"/>
    <x v="0"/>
    <x v="1"/>
    <x v="8"/>
    <x v="17"/>
    <x v="0"/>
    <x v="1"/>
    <s v="Tesseramento"/>
    <x v="1"/>
    <x v="0"/>
    <x v="0"/>
    <m/>
  </r>
  <r>
    <n v="233719"/>
    <x v="1"/>
    <x v="0"/>
    <x v="1"/>
    <x v="3"/>
    <x v="4"/>
    <x v="47"/>
    <x v="0"/>
    <x v="0"/>
    <s v="Tesseramento"/>
    <x v="0"/>
    <x v="5"/>
    <x v="0"/>
    <m/>
  </r>
  <r>
    <n v="139921"/>
    <x v="0"/>
    <x v="0"/>
    <x v="0"/>
    <x v="0"/>
    <x v="7"/>
    <x v="45"/>
    <x v="0"/>
    <x v="0"/>
    <s v="Tesseramento"/>
    <x v="1"/>
    <x v="0"/>
    <x v="0"/>
    <m/>
  </r>
  <r>
    <n v="227630"/>
    <x v="1"/>
    <x v="0"/>
    <x v="0"/>
    <x v="0"/>
    <x v="2"/>
    <x v="55"/>
    <x v="0"/>
    <x v="0"/>
    <s v="Tesseramento"/>
    <x v="1"/>
    <x v="5"/>
    <x v="0"/>
    <s v="B"/>
  </r>
  <r>
    <n v="233553"/>
    <x v="0"/>
    <x v="1"/>
    <x v="1"/>
    <x v="1"/>
    <x v="9"/>
    <x v="196"/>
    <x v="0"/>
    <x v="0"/>
    <s v="Tesseramento"/>
    <x v="1"/>
    <x v="0"/>
    <x v="0"/>
    <m/>
  </r>
  <r>
    <n v="200485"/>
    <x v="1"/>
    <x v="0"/>
    <x v="0"/>
    <x v="0"/>
    <x v="2"/>
    <x v="55"/>
    <x v="0"/>
    <x v="0"/>
    <s v="Tesseramento"/>
    <x v="1"/>
    <x v="6"/>
    <x v="0"/>
    <m/>
  </r>
  <r>
    <n v="207147"/>
    <x v="1"/>
    <x v="0"/>
    <x v="0"/>
    <x v="0"/>
    <x v="2"/>
    <x v="55"/>
    <x v="0"/>
    <x v="1"/>
    <s v="Tesseramento"/>
    <x v="1"/>
    <x v="5"/>
    <x v="0"/>
    <m/>
  </r>
  <r>
    <n v="177935"/>
    <x v="1"/>
    <x v="0"/>
    <x v="0"/>
    <x v="0"/>
    <x v="2"/>
    <x v="55"/>
    <x v="0"/>
    <x v="1"/>
    <s v="Tesseramento"/>
    <x v="1"/>
    <x v="7"/>
    <x v="0"/>
    <s v="BG"/>
  </r>
  <r>
    <n v="231816"/>
    <x v="0"/>
    <x v="0"/>
    <x v="0"/>
    <x v="1"/>
    <x v="8"/>
    <x v="17"/>
    <x v="0"/>
    <x v="0"/>
    <s v="Tesseramento"/>
    <x v="1"/>
    <x v="0"/>
    <x v="0"/>
    <m/>
  </r>
  <r>
    <n v="231819"/>
    <x v="0"/>
    <x v="0"/>
    <x v="0"/>
    <x v="0"/>
    <x v="8"/>
    <x v="17"/>
    <x v="0"/>
    <x v="0"/>
    <s v="Tesseramento"/>
    <x v="1"/>
    <x v="0"/>
    <x v="0"/>
    <m/>
  </r>
  <r>
    <n v="231817"/>
    <x v="0"/>
    <x v="0"/>
    <x v="0"/>
    <x v="1"/>
    <x v="8"/>
    <x v="17"/>
    <x v="0"/>
    <x v="1"/>
    <s v="Tesseramento"/>
    <x v="1"/>
    <x v="0"/>
    <x v="0"/>
    <m/>
  </r>
  <r>
    <n v="233664"/>
    <x v="0"/>
    <x v="0"/>
    <x v="1"/>
    <x v="0"/>
    <x v="2"/>
    <x v="55"/>
    <x v="0"/>
    <x v="0"/>
    <s v="Tesseramento"/>
    <x v="1"/>
    <x v="4"/>
    <x v="0"/>
    <m/>
  </r>
  <r>
    <n v="233662"/>
    <x v="0"/>
    <x v="1"/>
    <x v="1"/>
    <x v="1"/>
    <x v="2"/>
    <x v="55"/>
    <x v="0"/>
    <x v="0"/>
    <s v="Tesseramento"/>
    <x v="1"/>
    <x v="1"/>
    <x v="0"/>
    <m/>
  </r>
  <r>
    <n v="146377"/>
    <x v="0"/>
    <x v="0"/>
    <x v="2"/>
    <x v="4"/>
    <x v="5"/>
    <x v="38"/>
    <x v="0"/>
    <x v="0"/>
    <s v="Tesseramento"/>
    <x v="1"/>
    <x v="0"/>
    <x v="0"/>
    <m/>
  </r>
  <r>
    <n v="154477"/>
    <x v="0"/>
    <x v="0"/>
    <x v="0"/>
    <x v="1"/>
    <x v="4"/>
    <x v="47"/>
    <x v="0"/>
    <x v="0"/>
    <s v="Tesseramento"/>
    <x v="0"/>
    <x v="0"/>
    <x v="0"/>
    <m/>
  </r>
  <r>
    <n v="226864"/>
    <x v="1"/>
    <x v="0"/>
    <x v="0"/>
    <x v="2"/>
    <x v="4"/>
    <x v="47"/>
    <x v="0"/>
    <x v="0"/>
    <s v="Tesseramento"/>
    <x v="0"/>
    <x v="5"/>
    <x v="0"/>
    <m/>
  </r>
  <r>
    <n v="226863"/>
    <x v="1"/>
    <x v="0"/>
    <x v="0"/>
    <x v="1"/>
    <x v="4"/>
    <x v="47"/>
    <x v="0"/>
    <x v="1"/>
    <s v="Tesseramento"/>
    <x v="0"/>
    <x v="5"/>
    <x v="0"/>
    <m/>
  </r>
  <r>
    <n v="220458"/>
    <x v="1"/>
    <x v="0"/>
    <x v="0"/>
    <x v="1"/>
    <x v="4"/>
    <x v="47"/>
    <x v="0"/>
    <x v="0"/>
    <s v="Tesseramento"/>
    <x v="0"/>
    <x v="5"/>
    <x v="0"/>
    <m/>
  </r>
  <r>
    <n v="233686"/>
    <x v="0"/>
    <x v="0"/>
    <x v="1"/>
    <x v="0"/>
    <x v="8"/>
    <x v="222"/>
    <x v="0"/>
    <x v="0"/>
    <s v="Tesseramento"/>
    <x v="1"/>
    <x v="3"/>
    <x v="0"/>
    <m/>
  </r>
  <r>
    <n v="233687"/>
    <x v="0"/>
    <x v="0"/>
    <x v="1"/>
    <x v="0"/>
    <x v="8"/>
    <x v="222"/>
    <x v="0"/>
    <x v="0"/>
    <s v="Tesseramento"/>
    <x v="1"/>
    <x v="3"/>
    <x v="0"/>
    <m/>
  </r>
  <r>
    <n v="233560"/>
    <x v="0"/>
    <x v="0"/>
    <x v="1"/>
    <x v="2"/>
    <x v="12"/>
    <x v="245"/>
    <x v="0"/>
    <x v="0"/>
    <s v="Tesseramento"/>
    <x v="1"/>
    <x v="4"/>
    <x v="0"/>
    <m/>
  </r>
  <r>
    <n v="164163"/>
    <x v="1"/>
    <x v="0"/>
    <x v="0"/>
    <x v="0"/>
    <x v="12"/>
    <x v="245"/>
    <x v="0"/>
    <x v="0"/>
    <s v="Tesseramento"/>
    <x v="1"/>
    <x v="6"/>
    <x v="0"/>
    <s v="B"/>
  </r>
  <r>
    <n v="154013"/>
    <x v="0"/>
    <x v="0"/>
    <x v="0"/>
    <x v="1"/>
    <x v="8"/>
    <x v="355"/>
    <x v="0"/>
    <x v="0"/>
    <s v="Tesseramento"/>
    <x v="0"/>
    <x v="0"/>
    <x v="0"/>
    <m/>
  </r>
  <r>
    <n v="214741"/>
    <x v="0"/>
    <x v="0"/>
    <x v="0"/>
    <x v="3"/>
    <x v="8"/>
    <x v="355"/>
    <x v="0"/>
    <x v="0"/>
    <s v="Tesseramento"/>
    <x v="0"/>
    <x v="1"/>
    <x v="0"/>
    <m/>
  </r>
  <r>
    <n v="203587"/>
    <x v="0"/>
    <x v="0"/>
    <x v="0"/>
    <x v="3"/>
    <x v="8"/>
    <x v="355"/>
    <x v="0"/>
    <x v="0"/>
    <s v="Tesseramento"/>
    <x v="0"/>
    <x v="3"/>
    <x v="0"/>
    <m/>
  </r>
  <r>
    <n v="210589"/>
    <x v="0"/>
    <x v="0"/>
    <x v="0"/>
    <x v="3"/>
    <x v="8"/>
    <x v="355"/>
    <x v="0"/>
    <x v="0"/>
    <s v="Tesseramento"/>
    <x v="0"/>
    <x v="1"/>
    <x v="0"/>
    <m/>
  </r>
  <r>
    <n v="226562"/>
    <x v="0"/>
    <x v="0"/>
    <x v="0"/>
    <x v="0"/>
    <x v="8"/>
    <x v="355"/>
    <x v="0"/>
    <x v="0"/>
    <s v="Tesseramento"/>
    <x v="0"/>
    <x v="0"/>
    <x v="0"/>
    <m/>
  </r>
  <r>
    <n v="226560"/>
    <x v="0"/>
    <x v="0"/>
    <x v="0"/>
    <x v="1"/>
    <x v="8"/>
    <x v="355"/>
    <x v="0"/>
    <x v="0"/>
    <s v="Tesseramento"/>
    <x v="0"/>
    <x v="3"/>
    <x v="0"/>
    <m/>
  </r>
  <r>
    <n v="229601"/>
    <x v="0"/>
    <x v="0"/>
    <x v="0"/>
    <x v="3"/>
    <x v="8"/>
    <x v="355"/>
    <x v="0"/>
    <x v="0"/>
    <s v="Tesseramento"/>
    <x v="0"/>
    <x v="4"/>
    <x v="0"/>
    <m/>
  </r>
  <r>
    <n v="22548"/>
    <x v="0"/>
    <x v="0"/>
    <x v="0"/>
    <x v="0"/>
    <x v="8"/>
    <x v="355"/>
    <x v="0"/>
    <x v="0"/>
    <s v="Tesseramento"/>
    <x v="0"/>
    <x v="0"/>
    <x v="0"/>
    <m/>
  </r>
  <r>
    <n v="126768"/>
    <x v="0"/>
    <x v="0"/>
    <x v="0"/>
    <x v="0"/>
    <x v="7"/>
    <x v="242"/>
    <x v="0"/>
    <x v="0"/>
    <s v="Tesseramento"/>
    <x v="0"/>
    <x v="4"/>
    <x v="0"/>
    <m/>
  </r>
  <r>
    <n v="155518"/>
    <x v="0"/>
    <x v="0"/>
    <x v="0"/>
    <x v="0"/>
    <x v="7"/>
    <x v="242"/>
    <x v="0"/>
    <x v="0"/>
    <s v="Tesseramento"/>
    <x v="0"/>
    <x v="0"/>
    <x v="0"/>
    <m/>
  </r>
  <r>
    <n v="89192"/>
    <x v="0"/>
    <x v="0"/>
    <x v="0"/>
    <x v="4"/>
    <x v="7"/>
    <x v="242"/>
    <x v="0"/>
    <x v="1"/>
    <s v="Tesseramento"/>
    <x v="0"/>
    <x v="3"/>
    <x v="0"/>
    <m/>
  </r>
  <r>
    <n v="165693"/>
    <x v="0"/>
    <x v="0"/>
    <x v="0"/>
    <x v="0"/>
    <x v="7"/>
    <x v="242"/>
    <x v="0"/>
    <x v="0"/>
    <s v="Tesseramento"/>
    <x v="0"/>
    <x v="0"/>
    <x v="0"/>
    <m/>
  </r>
  <r>
    <n v="226325"/>
    <x v="0"/>
    <x v="0"/>
    <x v="0"/>
    <x v="1"/>
    <x v="7"/>
    <x v="242"/>
    <x v="0"/>
    <x v="0"/>
    <s v="Tesseramento"/>
    <x v="0"/>
    <x v="3"/>
    <x v="0"/>
    <m/>
  </r>
  <r>
    <n v="233048"/>
    <x v="0"/>
    <x v="0"/>
    <x v="0"/>
    <x v="0"/>
    <x v="7"/>
    <x v="242"/>
    <x v="0"/>
    <x v="0"/>
    <s v="Tesseramento"/>
    <x v="0"/>
    <x v="0"/>
    <x v="0"/>
    <m/>
  </r>
  <r>
    <n v="172344"/>
    <x v="0"/>
    <x v="0"/>
    <x v="0"/>
    <x v="0"/>
    <x v="7"/>
    <x v="242"/>
    <x v="0"/>
    <x v="0"/>
    <s v="Tesseramento"/>
    <x v="0"/>
    <x v="0"/>
    <x v="0"/>
    <m/>
  </r>
  <r>
    <n v="65960"/>
    <x v="0"/>
    <x v="0"/>
    <x v="0"/>
    <x v="0"/>
    <x v="7"/>
    <x v="242"/>
    <x v="0"/>
    <x v="0"/>
    <s v="Tesseramento"/>
    <x v="0"/>
    <x v="3"/>
    <x v="0"/>
    <m/>
  </r>
  <r>
    <n v="111385"/>
    <x v="0"/>
    <x v="0"/>
    <x v="0"/>
    <x v="0"/>
    <x v="7"/>
    <x v="242"/>
    <x v="0"/>
    <x v="0"/>
    <s v="Tesseramento"/>
    <x v="0"/>
    <x v="3"/>
    <x v="0"/>
    <m/>
  </r>
  <r>
    <n v="31219"/>
    <x v="0"/>
    <x v="0"/>
    <x v="0"/>
    <x v="0"/>
    <x v="7"/>
    <x v="242"/>
    <x v="0"/>
    <x v="0"/>
    <s v="Tesseramento"/>
    <x v="0"/>
    <x v="0"/>
    <x v="0"/>
    <m/>
  </r>
  <r>
    <n v="126769"/>
    <x v="0"/>
    <x v="0"/>
    <x v="0"/>
    <x v="0"/>
    <x v="7"/>
    <x v="242"/>
    <x v="0"/>
    <x v="0"/>
    <s v="Tesseramento"/>
    <x v="0"/>
    <x v="4"/>
    <x v="0"/>
    <m/>
  </r>
  <r>
    <n v="163307"/>
    <x v="0"/>
    <x v="0"/>
    <x v="0"/>
    <x v="1"/>
    <x v="7"/>
    <x v="242"/>
    <x v="0"/>
    <x v="1"/>
    <s v="Tesseramento"/>
    <x v="0"/>
    <x v="0"/>
    <x v="0"/>
    <m/>
  </r>
  <r>
    <n v="156515"/>
    <x v="0"/>
    <x v="0"/>
    <x v="0"/>
    <x v="1"/>
    <x v="7"/>
    <x v="242"/>
    <x v="0"/>
    <x v="0"/>
    <s v="Tesseramento"/>
    <x v="0"/>
    <x v="3"/>
    <x v="0"/>
    <m/>
  </r>
  <r>
    <n v="104914"/>
    <x v="0"/>
    <x v="0"/>
    <x v="0"/>
    <x v="0"/>
    <x v="7"/>
    <x v="242"/>
    <x v="0"/>
    <x v="0"/>
    <s v="Tesseramento"/>
    <x v="0"/>
    <x v="4"/>
    <x v="0"/>
    <m/>
  </r>
  <r>
    <n v="78850"/>
    <x v="0"/>
    <x v="0"/>
    <x v="0"/>
    <x v="0"/>
    <x v="7"/>
    <x v="242"/>
    <x v="0"/>
    <x v="0"/>
    <s v="Tesseramento"/>
    <x v="0"/>
    <x v="3"/>
    <x v="0"/>
    <m/>
  </r>
  <r>
    <n v="182407"/>
    <x v="0"/>
    <x v="0"/>
    <x v="0"/>
    <x v="0"/>
    <x v="7"/>
    <x v="242"/>
    <x v="0"/>
    <x v="0"/>
    <s v="Tesseramento"/>
    <x v="0"/>
    <x v="0"/>
    <x v="0"/>
    <m/>
  </r>
  <r>
    <n v="31547"/>
    <x v="0"/>
    <x v="0"/>
    <x v="0"/>
    <x v="0"/>
    <x v="7"/>
    <x v="242"/>
    <x v="0"/>
    <x v="0"/>
    <s v="Tesseramento"/>
    <x v="0"/>
    <x v="0"/>
    <x v="0"/>
    <m/>
  </r>
  <r>
    <n v="111414"/>
    <x v="0"/>
    <x v="0"/>
    <x v="0"/>
    <x v="0"/>
    <x v="7"/>
    <x v="242"/>
    <x v="0"/>
    <x v="0"/>
    <s v="Tesseramento"/>
    <x v="0"/>
    <x v="3"/>
    <x v="0"/>
    <m/>
  </r>
  <r>
    <n v="150863"/>
    <x v="0"/>
    <x v="0"/>
    <x v="0"/>
    <x v="0"/>
    <x v="7"/>
    <x v="242"/>
    <x v="0"/>
    <x v="0"/>
    <s v="Tesseramento"/>
    <x v="0"/>
    <x v="0"/>
    <x v="0"/>
    <m/>
  </r>
  <r>
    <n v="216302"/>
    <x v="0"/>
    <x v="0"/>
    <x v="0"/>
    <x v="0"/>
    <x v="7"/>
    <x v="242"/>
    <x v="0"/>
    <x v="0"/>
    <s v="Tesseramento"/>
    <x v="0"/>
    <x v="0"/>
    <x v="0"/>
    <m/>
  </r>
  <r>
    <n v="209407"/>
    <x v="0"/>
    <x v="0"/>
    <x v="0"/>
    <x v="0"/>
    <x v="7"/>
    <x v="242"/>
    <x v="0"/>
    <x v="0"/>
    <s v="Tesseramento"/>
    <x v="0"/>
    <x v="0"/>
    <x v="0"/>
    <m/>
  </r>
  <r>
    <n v="216304"/>
    <x v="0"/>
    <x v="0"/>
    <x v="0"/>
    <x v="1"/>
    <x v="7"/>
    <x v="242"/>
    <x v="0"/>
    <x v="1"/>
    <s v="Tesseramento"/>
    <x v="0"/>
    <x v="4"/>
    <x v="0"/>
    <m/>
  </r>
  <r>
    <n v="55994"/>
    <x v="0"/>
    <x v="0"/>
    <x v="0"/>
    <x v="0"/>
    <x v="7"/>
    <x v="242"/>
    <x v="0"/>
    <x v="0"/>
    <s v="Tesseramento"/>
    <x v="0"/>
    <x v="4"/>
    <x v="0"/>
    <m/>
  </r>
  <r>
    <n v="185004"/>
    <x v="0"/>
    <x v="0"/>
    <x v="0"/>
    <x v="0"/>
    <x v="7"/>
    <x v="242"/>
    <x v="0"/>
    <x v="0"/>
    <s v="Tesseramento"/>
    <x v="0"/>
    <x v="0"/>
    <x v="0"/>
    <m/>
  </r>
  <r>
    <n v="110480"/>
    <x v="0"/>
    <x v="0"/>
    <x v="0"/>
    <x v="0"/>
    <x v="7"/>
    <x v="242"/>
    <x v="0"/>
    <x v="0"/>
    <s v="Tesseramento"/>
    <x v="0"/>
    <x v="0"/>
    <x v="0"/>
    <m/>
  </r>
  <r>
    <n v="158865"/>
    <x v="0"/>
    <x v="0"/>
    <x v="0"/>
    <x v="0"/>
    <x v="7"/>
    <x v="242"/>
    <x v="0"/>
    <x v="0"/>
    <s v="Tesseramento"/>
    <x v="0"/>
    <x v="0"/>
    <x v="0"/>
    <m/>
  </r>
  <r>
    <n v="8996"/>
    <x v="0"/>
    <x v="0"/>
    <x v="0"/>
    <x v="0"/>
    <x v="7"/>
    <x v="242"/>
    <x v="0"/>
    <x v="0"/>
    <s v="Tesseramento"/>
    <x v="0"/>
    <x v="3"/>
    <x v="0"/>
    <m/>
  </r>
  <r>
    <n v="216334"/>
    <x v="0"/>
    <x v="0"/>
    <x v="0"/>
    <x v="1"/>
    <x v="7"/>
    <x v="242"/>
    <x v="0"/>
    <x v="1"/>
    <s v="Tesseramento"/>
    <x v="0"/>
    <x v="0"/>
    <x v="0"/>
    <m/>
  </r>
  <r>
    <n v="79790"/>
    <x v="0"/>
    <x v="0"/>
    <x v="0"/>
    <x v="1"/>
    <x v="7"/>
    <x v="242"/>
    <x v="0"/>
    <x v="0"/>
    <s v="Tesseramento"/>
    <x v="0"/>
    <x v="0"/>
    <x v="0"/>
    <m/>
  </r>
  <r>
    <n v="121576"/>
    <x v="0"/>
    <x v="0"/>
    <x v="0"/>
    <x v="0"/>
    <x v="7"/>
    <x v="242"/>
    <x v="0"/>
    <x v="0"/>
    <s v="Tesseramento"/>
    <x v="0"/>
    <x v="4"/>
    <x v="0"/>
    <m/>
  </r>
  <r>
    <n v="70144"/>
    <x v="0"/>
    <x v="0"/>
    <x v="0"/>
    <x v="0"/>
    <x v="7"/>
    <x v="242"/>
    <x v="0"/>
    <x v="0"/>
    <s v="Tesseramento"/>
    <x v="0"/>
    <x v="4"/>
    <x v="0"/>
    <m/>
  </r>
  <r>
    <n v="97249"/>
    <x v="0"/>
    <x v="0"/>
    <x v="0"/>
    <x v="0"/>
    <x v="7"/>
    <x v="242"/>
    <x v="0"/>
    <x v="0"/>
    <s v="Tesseramento"/>
    <x v="0"/>
    <x v="0"/>
    <x v="0"/>
    <m/>
  </r>
  <r>
    <n v="149074"/>
    <x v="0"/>
    <x v="0"/>
    <x v="0"/>
    <x v="0"/>
    <x v="7"/>
    <x v="242"/>
    <x v="0"/>
    <x v="0"/>
    <s v="Tesseramento"/>
    <x v="0"/>
    <x v="0"/>
    <x v="0"/>
    <m/>
  </r>
  <r>
    <n v="13520"/>
    <x v="0"/>
    <x v="0"/>
    <x v="0"/>
    <x v="0"/>
    <x v="7"/>
    <x v="242"/>
    <x v="0"/>
    <x v="0"/>
    <s v="Tesseramento"/>
    <x v="0"/>
    <x v="4"/>
    <x v="0"/>
    <m/>
  </r>
  <r>
    <n v="138720"/>
    <x v="0"/>
    <x v="0"/>
    <x v="0"/>
    <x v="0"/>
    <x v="7"/>
    <x v="242"/>
    <x v="0"/>
    <x v="1"/>
    <s v="Tesseramento"/>
    <x v="0"/>
    <x v="4"/>
    <x v="0"/>
    <m/>
  </r>
  <r>
    <n v="223362"/>
    <x v="0"/>
    <x v="0"/>
    <x v="0"/>
    <x v="3"/>
    <x v="7"/>
    <x v="242"/>
    <x v="0"/>
    <x v="1"/>
    <s v="Tesseramento"/>
    <x v="0"/>
    <x v="0"/>
    <x v="0"/>
    <m/>
  </r>
  <r>
    <n v="110487"/>
    <x v="0"/>
    <x v="0"/>
    <x v="0"/>
    <x v="0"/>
    <x v="7"/>
    <x v="242"/>
    <x v="0"/>
    <x v="0"/>
    <s v="Tesseramento"/>
    <x v="0"/>
    <x v="0"/>
    <x v="0"/>
    <m/>
  </r>
  <r>
    <n v="167418"/>
    <x v="0"/>
    <x v="0"/>
    <x v="0"/>
    <x v="0"/>
    <x v="7"/>
    <x v="242"/>
    <x v="0"/>
    <x v="1"/>
    <s v="Tesseramento"/>
    <x v="0"/>
    <x v="3"/>
    <x v="0"/>
    <m/>
  </r>
  <r>
    <n v="223361"/>
    <x v="0"/>
    <x v="0"/>
    <x v="0"/>
    <x v="3"/>
    <x v="7"/>
    <x v="242"/>
    <x v="0"/>
    <x v="0"/>
    <s v="Tesseramento"/>
    <x v="0"/>
    <x v="0"/>
    <x v="0"/>
    <m/>
  </r>
  <r>
    <n v="226975"/>
    <x v="0"/>
    <x v="0"/>
    <x v="0"/>
    <x v="0"/>
    <x v="7"/>
    <x v="242"/>
    <x v="0"/>
    <x v="0"/>
    <s v="Tesseramento"/>
    <x v="0"/>
    <x v="0"/>
    <x v="0"/>
    <m/>
  </r>
  <r>
    <n v="92976"/>
    <x v="0"/>
    <x v="0"/>
    <x v="0"/>
    <x v="0"/>
    <x v="7"/>
    <x v="242"/>
    <x v="0"/>
    <x v="0"/>
    <s v="Tesseramento"/>
    <x v="0"/>
    <x v="0"/>
    <x v="0"/>
    <m/>
  </r>
  <r>
    <n v="92508"/>
    <x v="0"/>
    <x v="0"/>
    <x v="0"/>
    <x v="0"/>
    <x v="7"/>
    <x v="242"/>
    <x v="0"/>
    <x v="0"/>
    <s v="Tesseramento"/>
    <x v="0"/>
    <x v="0"/>
    <x v="0"/>
    <m/>
  </r>
  <r>
    <n v="178029"/>
    <x v="0"/>
    <x v="0"/>
    <x v="0"/>
    <x v="0"/>
    <x v="7"/>
    <x v="242"/>
    <x v="0"/>
    <x v="0"/>
    <s v="Tesseramento"/>
    <x v="0"/>
    <x v="0"/>
    <x v="0"/>
    <m/>
  </r>
  <r>
    <n v="216305"/>
    <x v="0"/>
    <x v="0"/>
    <x v="0"/>
    <x v="1"/>
    <x v="7"/>
    <x v="242"/>
    <x v="0"/>
    <x v="1"/>
    <s v="Tesseramento"/>
    <x v="0"/>
    <x v="3"/>
    <x v="0"/>
    <m/>
  </r>
  <r>
    <n v="132245"/>
    <x v="0"/>
    <x v="0"/>
    <x v="0"/>
    <x v="1"/>
    <x v="7"/>
    <x v="242"/>
    <x v="0"/>
    <x v="0"/>
    <s v="Tesseramento"/>
    <x v="0"/>
    <x v="4"/>
    <x v="0"/>
    <m/>
  </r>
  <r>
    <n v="29823"/>
    <x v="0"/>
    <x v="0"/>
    <x v="0"/>
    <x v="0"/>
    <x v="7"/>
    <x v="242"/>
    <x v="0"/>
    <x v="0"/>
    <s v="Tesseramento"/>
    <x v="0"/>
    <x v="3"/>
    <x v="0"/>
    <m/>
  </r>
  <r>
    <n v="197416"/>
    <x v="0"/>
    <x v="0"/>
    <x v="0"/>
    <x v="1"/>
    <x v="7"/>
    <x v="242"/>
    <x v="0"/>
    <x v="0"/>
    <s v="Tesseramento"/>
    <x v="0"/>
    <x v="1"/>
    <x v="0"/>
    <m/>
  </r>
  <r>
    <n v="226329"/>
    <x v="0"/>
    <x v="0"/>
    <x v="0"/>
    <x v="2"/>
    <x v="7"/>
    <x v="242"/>
    <x v="0"/>
    <x v="0"/>
    <s v="Tesseramento"/>
    <x v="0"/>
    <x v="0"/>
    <x v="0"/>
    <m/>
  </r>
  <r>
    <n v="128091"/>
    <x v="0"/>
    <x v="1"/>
    <x v="2"/>
    <x v="3"/>
    <x v="12"/>
    <x v="245"/>
    <x v="0"/>
    <x v="1"/>
    <s v="Tesseramento"/>
    <x v="1"/>
    <x v="0"/>
    <x v="0"/>
    <m/>
  </r>
  <r>
    <n v="179150"/>
    <x v="0"/>
    <x v="0"/>
    <x v="0"/>
    <x v="1"/>
    <x v="7"/>
    <x v="242"/>
    <x v="0"/>
    <x v="0"/>
    <s v="Tesseramento"/>
    <x v="0"/>
    <x v="0"/>
    <x v="0"/>
    <m/>
  </r>
  <r>
    <n v="137261"/>
    <x v="0"/>
    <x v="0"/>
    <x v="0"/>
    <x v="0"/>
    <x v="7"/>
    <x v="242"/>
    <x v="0"/>
    <x v="0"/>
    <s v="Tesseramento"/>
    <x v="0"/>
    <x v="0"/>
    <x v="0"/>
    <m/>
  </r>
  <r>
    <n v="226330"/>
    <x v="0"/>
    <x v="0"/>
    <x v="0"/>
    <x v="1"/>
    <x v="7"/>
    <x v="242"/>
    <x v="0"/>
    <x v="0"/>
    <s v="Tesseramento"/>
    <x v="0"/>
    <x v="0"/>
    <x v="0"/>
    <m/>
  </r>
  <r>
    <n v="129758"/>
    <x v="0"/>
    <x v="0"/>
    <x v="0"/>
    <x v="0"/>
    <x v="7"/>
    <x v="242"/>
    <x v="0"/>
    <x v="0"/>
    <s v="Tesseramento"/>
    <x v="0"/>
    <x v="0"/>
    <x v="0"/>
    <m/>
  </r>
  <r>
    <n v="188732"/>
    <x v="0"/>
    <x v="0"/>
    <x v="0"/>
    <x v="0"/>
    <x v="7"/>
    <x v="242"/>
    <x v="0"/>
    <x v="0"/>
    <s v="Tesseramento"/>
    <x v="0"/>
    <x v="3"/>
    <x v="0"/>
    <m/>
  </r>
  <r>
    <n v="150866"/>
    <x v="0"/>
    <x v="0"/>
    <x v="0"/>
    <x v="1"/>
    <x v="7"/>
    <x v="242"/>
    <x v="0"/>
    <x v="0"/>
    <s v="Tesseramento"/>
    <x v="0"/>
    <x v="4"/>
    <x v="0"/>
    <m/>
  </r>
  <r>
    <n v="39517"/>
    <x v="0"/>
    <x v="0"/>
    <x v="0"/>
    <x v="0"/>
    <x v="7"/>
    <x v="242"/>
    <x v="0"/>
    <x v="0"/>
    <s v="Tesseramento"/>
    <x v="0"/>
    <x v="4"/>
    <x v="0"/>
    <m/>
  </r>
  <r>
    <n v="102864"/>
    <x v="0"/>
    <x v="0"/>
    <x v="0"/>
    <x v="0"/>
    <x v="7"/>
    <x v="242"/>
    <x v="0"/>
    <x v="0"/>
    <s v="Tesseramento"/>
    <x v="0"/>
    <x v="3"/>
    <x v="0"/>
    <m/>
  </r>
  <r>
    <n v="179567"/>
    <x v="0"/>
    <x v="0"/>
    <x v="0"/>
    <x v="0"/>
    <x v="7"/>
    <x v="242"/>
    <x v="0"/>
    <x v="0"/>
    <s v="Tesseramento"/>
    <x v="0"/>
    <x v="4"/>
    <x v="0"/>
    <m/>
  </r>
  <r>
    <n v="179756"/>
    <x v="0"/>
    <x v="0"/>
    <x v="0"/>
    <x v="0"/>
    <x v="7"/>
    <x v="242"/>
    <x v="0"/>
    <x v="0"/>
    <s v="Tesseramento"/>
    <x v="0"/>
    <x v="3"/>
    <x v="0"/>
    <m/>
  </r>
  <r>
    <n v="89193"/>
    <x v="0"/>
    <x v="0"/>
    <x v="0"/>
    <x v="4"/>
    <x v="7"/>
    <x v="242"/>
    <x v="0"/>
    <x v="0"/>
    <s v="Tesseramento"/>
    <x v="0"/>
    <x v="0"/>
    <x v="0"/>
    <m/>
  </r>
  <r>
    <n v="232170"/>
    <x v="0"/>
    <x v="0"/>
    <x v="0"/>
    <x v="1"/>
    <x v="7"/>
    <x v="242"/>
    <x v="0"/>
    <x v="0"/>
    <s v="Tesseramento"/>
    <x v="0"/>
    <x v="0"/>
    <x v="0"/>
    <m/>
  </r>
  <r>
    <n v="144921"/>
    <x v="0"/>
    <x v="0"/>
    <x v="0"/>
    <x v="0"/>
    <x v="7"/>
    <x v="242"/>
    <x v="0"/>
    <x v="1"/>
    <s v="Tesseramento"/>
    <x v="0"/>
    <x v="0"/>
    <x v="0"/>
    <m/>
  </r>
  <r>
    <n v="153831"/>
    <x v="0"/>
    <x v="0"/>
    <x v="0"/>
    <x v="0"/>
    <x v="7"/>
    <x v="242"/>
    <x v="0"/>
    <x v="0"/>
    <s v="Tesseramento"/>
    <x v="0"/>
    <x v="1"/>
    <x v="0"/>
    <m/>
  </r>
  <r>
    <n v="136172"/>
    <x v="0"/>
    <x v="0"/>
    <x v="0"/>
    <x v="0"/>
    <x v="7"/>
    <x v="242"/>
    <x v="0"/>
    <x v="0"/>
    <s v="Tesseramento"/>
    <x v="0"/>
    <x v="4"/>
    <x v="0"/>
    <m/>
  </r>
  <r>
    <n v="231665"/>
    <x v="0"/>
    <x v="0"/>
    <x v="0"/>
    <x v="1"/>
    <x v="7"/>
    <x v="242"/>
    <x v="0"/>
    <x v="1"/>
    <s v="Tesseramento"/>
    <x v="0"/>
    <x v="3"/>
    <x v="0"/>
    <m/>
  </r>
  <r>
    <n v="165879"/>
    <x v="0"/>
    <x v="0"/>
    <x v="0"/>
    <x v="0"/>
    <x v="7"/>
    <x v="242"/>
    <x v="0"/>
    <x v="0"/>
    <s v="Tesseramento"/>
    <x v="0"/>
    <x v="0"/>
    <x v="0"/>
    <m/>
  </r>
  <r>
    <n v="54763"/>
    <x v="0"/>
    <x v="0"/>
    <x v="0"/>
    <x v="0"/>
    <x v="7"/>
    <x v="242"/>
    <x v="0"/>
    <x v="0"/>
    <s v="Tesseramento"/>
    <x v="0"/>
    <x v="0"/>
    <x v="0"/>
    <m/>
  </r>
  <r>
    <n v="177665"/>
    <x v="0"/>
    <x v="0"/>
    <x v="0"/>
    <x v="0"/>
    <x v="7"/>
    <x v="242"/>
    <x v="0"/>
    <x v="1"/>
    <s v="Tesseramento"/>
    <x v="0"/>
    <x v="0"/>
    <x v="0"/>
    <m/>
  </r>
  <r>
    <n v="67481"/>
    <x v="0"/>
    <x v="0"/>
    <x v="0"/>
    <x v="0"/>
    <x v="7"/>
    <x v="242"/>
    <x v="0"/>
    <x v="0"/>
    <s v="Tesseramento"/>
    <x v="0"/>
    <x v="0"/>
    <x v="0"/>
    <m/>
  </r>
  <r>
    <n v="104928"/>
    <x v="0"/>
    <x v="0"/>
    <x v="0"/>
    <x v="0"/>
    <x v="7"/>
    <x v="242"/>
    <x v="0"/>
    <x v="0"/>
    <s v="Tesseramento"/>
    <x v="0"/>
    <x v="4"/>
    <x v="0"/>
    <m/>
  </r>
  <r>
    <n v="214511"/>
    <x v="0"/>
    <x v="0"/>
    <x v="0"/>
    <x v="1"/>
    <x v="7"/>
    <x v="242"/>
    <x v="0"/>
    <x v="0"/>
    <s v="Tesseramento"/>
    <x v="0"/>
    <x v="0"/>
    <x v="0"/>
    <m/>
  </r>
  <r>
    <n v="115881"/>
    <x v="0"/>
    <x v="0"/>
    <x v="0"/>
    <x v="1"/>
    <x v="7"/>
    <x v="242"/>
    <x v="0"/>
    <x v="0"/>
    <s v="Tesseramento"/>
    <x v="0"/>
    <x v="4"/>
    <x v="0"/>
    <m/>
  </r>
  <r>
    <n v="179574"/>
    <x v="0"/>
    <x v="0"/>
    <x v="0"/>
    <x v="0"/>
    <x v="7"/>
    <x v="242"/>
    <x v="0"/>
    <x v="0"/>
    <s v="Tesseramento"/>
    <x v="0"/>
    <x v="0"/>
    <x v="0"/>
    <m/>
  </r>
  <r>
    <n v="207834"/>
    <x v="0"/>
    <x v="0"/>
    <x v="0"/>
    <x v="0"/>
    <x v="7"/>
    <x v="242"/>
    <x v="0"/>
    <x v="0"/>
    <s v="Tesseramento"/>
    <x v="0"/>
    <x v="0"/>
    <x v="0"/>
    <m/>
  </r>
  <r>
    <n v="75637"/>
    <x v="0"/>
    <x v="0"/>
    <x v="0"/>
    <x v="0"/>
    <x v="7"/>
    <x v="242"/>
    <x v="0"/>
    <x v="0"/>
    <s v="Tesseramento"/>
    <x v="0"/>
    <x v="4"/>
    <x v="0"/>
    <m/>
  </r>
  <r>
    <n v="229887"/>
    <x v="0"/>
    <x v="0"/>
    <x v="0"/>
    <x v="1"/>
    <x v="7"/>
    <x v="242"/>
    <x v="0"/>
    <x v="0"/>
    <s v="Tesseramento"/>
    <x v="0"/>
    <x v="4"/>
    <x v="0"/>
    <m/>
  </r>
  <r>
    <n v="126797"/>
    <x v="0"/>
    <x v="0"/>
    <x v="0"/>
    <x v="0"/>
    <x v="7"/>
    <x v="242"/>
    <x v="0"/>
    <x v="0"/>
    <s v="Tesseramento"/>
    <x v="0"/>
    <x v="3"/>
    <x v="0"/>
    <m/>
  </r>
  <r>
    <n v="102987"/>
    <x v="0"/>
    <x v="0"/>
    <x v="0"/>
    <x v="0"/>
    <x v="7"/>
    <x v="242"/>
    <x v="0"/>
    <x v="0"/>
    <s v="Tesseramento"/>
    <x v="0"/>
    <x v="3"/>
    <x v="0"/>
    <m/>
  </r>
  <r>
    <n v="138734"/>
    <x v="0"/>
    <x v="0"/>
    <x v="0"/>
    <x v="0"/>
    <x v="7"/>
    <x v="242"/>
    <x v="0"/>
    <x v="0"/>
    <s v="Tesseramento"/>
    <x v="0"/>
    <x v="3"/>
    <x v="0"/>
    <m/>
  </r>
  <r>
    <n v="186142"/>
    <x v="0"/>
    <x v="0"/>
    <x v="0"/>
    <x v="2"/>
    <x v="7"/>
    <x v="242"/>
    <x v="0"/>
    <x v="0"/>
    <s v="Tesseramento"/>
    <x v="0"/>
    <x v="0"/>
    <x v="0"/>
    <m/>
  </r>
  <r>
    <n v="138735"/>
    <x v="0"/>
    <x v="0"/>
    <x v="0"/>
    <x v="0"/>
    <x v="7"/>
    <x v="242"/>
    <x v="0"/>
    <x v="0"/>
    <s v="Tesseramento"/>
    <x v="0"/>
    <x v="4"/>
    <x v="0"/>
    <m/>
  </r>
  <r>
    <n v="191317"/>
    <x v="0"/>
    <x v="0"/>
    <x v="0"/>
    <x v="1"/>
    <x v="7"/>
    <x v="242"/>
    <x v="0"/>
    <x v="0"/>
    <s v="Tesseramento"/>
    <x v="0"/>
    <x v="3"/>
    <x v="0"/>
    <m/>
  </r>
  <r>
    <n v="86285"/>
    <x v="0"/>
    <x v="0"/>
    <x v="0"/>
    <x v="1"/>
    <x v="7"/>
    <x v="242"/>
    <x v="0"/>
    <x v="1"/>
    <s v="Tesseramento"/>
    <x v="0"/>
    <x v="4"/>
    <x v="0"/>
    <m/>
  </r>
  <r>
    <n v="161748"/>
    <x v="0"/>
    <x v="0"/>
    <x v="0"/>
    <x v="1"/>
    <x v="7"/>
    <x v="242"/>
    <x v="0"/>
    <x v="1"/>
    <s v="Tesseramento"/>
    <x v="0"/>
    <x v="4"/>
    <x v="0"/>
    <m/>
  </r>
  <r>
    <n v="179580"/>
    <x v="0"/>
    <x v="0"/>
    <x v="0"/>
    <x v="0"/>
    <x v="7"/>
    <x v="242"/>
    <x v="0"/>
    <x v="0"/>
    <s v="Tesseramento"/>
    <x v="0"/>
    <x v="4"/>
    <x v="0"/>
    <m/>
  </r>
  <r>
    <n v="163338"/>
    <x v="0"/>
    <x v="0"/>
    <x v="0"/>
    <x v="0"/>
    <x v="7"/>
    <x v="242"/>
    <x v="0"/>
    <x v="0"/>
    <s v="Tesseramento"/>
    <x v="0"/>
    <x v="0"/>
    <x v="0"/>
    <m/>
  </r>
  <r>
    <n v="203384"/>
    <x v="0"/>
    <x v="0"/>
    <x v="0"/>
    <x v="0"/>
    <x v="7"/>
    <x v="242"/>
    <x v="0"/>
    <x v="0"/>
    <s v="Tesseramento"/>
    <x v="0"/>
    <x v="0"/>
    <x v="0"/>
    <m/>
  </r>
  <r>
    <n v="138738"/>
    <x v="0"/>
    <x v="0"/>
    <x v="0"/>
    <x v="0"/>
    <x v="7"/>
    <x v="242"/>
    <x v="0"/>
    <x v="0"/>
    <s v="Tesseramento"/>
    <x v="0"/>
    <x v="4"/>
    <x v="0"/>
    <m/>
  </r>
  <r>
    <n v="193122"/>
    <x v="0"/>
    <x v="0"/>
    <x v="0"/>
    <x v="0"/>
    <x v="7"/>
    <x v="242"/>
    <x v="0"/>
    <x v="0"/>
    <s v="Tesseramento"/>
    <x v="0"/>
    <x v="4"/>
    <x v="0"/>
    <m/>
  </r>
  <r>
    <n v="138741"/>
    <x v="0"/>
    <x v="0"/>
    <x v="0"/>
    <x v="0"/>
    <x v="7"/>
    <x v="242"/>
    <x v="0"/>
    <x v="0"/>
    <s v="Tesseramento"/>
    <x v="0"/>
    <x v="0"/>
    <x v="0"/>
    <m/>
  </r>
  <r>
    <n v="209408"/>
    <x v="0"/>
    <x v="0"/>
    <x v="0"/>
    <x v="1"/>
    <x v="7"/>
    <x v="242"/>
    <x v="0"/>
    <x v="0"/>
    <s v="Tesseramento"/>
    <x v="0"/>
    <x v="0"/>
    <x v="0"/>
    <m/>
  </r>
  <r>
    <n v="229471"/>
    <x v="0"/>
    <x v="0"/>
    <x v="0"/>
    <x v="0"/>
    <x v="7"/>
    <x v="242"/>
    <x v="0"/>
    <x v="0"/>
    <s v="Tesseramento"/>
    <x v="0"/>
    <x v="0"/>
    <x v="0"/>
    <m/>
  </r>
  <r>
    <n v="135577"/>
    <x v="0"/>
    <x v="0"/>
    <x v="0"/>
    <x v="0"/>
    <x v="7"/>
    <x v="242"/>
    <x v="0"/>
    <x v="0"/>
    <s v="Tesseramento"/>
    <x v="0"/>
    <x v="3"/>
    <x v="0"/>
    <m/>
  </r>
  <r>
    <n v="209769"/>
    <x v="0"/>
    <x v="0"/>
    <x v="0"/>
    <x v="0"/>
    <x v="7"/>
    <x v="242"/>
    <x v="0"/>
    <x v="0"/>
    <s v="Tesseramento"/>
    <x v="0"/>
    <x v="3"/>
    <x v="0"/>
    <m/>
  </r>
  <r>
    <n v="115892"/>
    <x v="0"/>
    <x v="0"/>
    <x v="0"/>
    <x v="0"/>
    <x v="7"/>
    <x v="242"/>
    <x v="0"/>
    <x v="0"/>
    <s v="Tesseramento"/>
    <x v="0"/>
    <x v="4"/>
    <x v="0"/>
    <m/>
  </r>
  <r>
    <n v="126806"/>
    <x v="0"/>
    <x v="0"/>
    <x v="0"/>
    <x v="0"/>
    <x v="7"/>
    <x v="242"/>
    <x v="0"/>
    <x v="0"/>
    <s v="Tesseramento"/>
    <x v="0"/>
    <x v="4"/>
    <x v="0"/>
    <m/>
  </r>
  <r>
    <n v="166031"/>
    <x v="1"/>
    <x v="0"/>
    <x v="0"/>
    <x v="1"/>
    <x v="7"/>
    <x v="242"/>
    <x v="0"/>
    <x v="0"/>
    <s v="Tesseramento"/>
    <x v="0"/>
    <x v="6"/>
    <x v="0"/>
    <m/>
  </r>
  <r>
    <n v="179585"/>
    <x v="0"/>
    <x v="0"/>
    <x v="0"/>
    <x v="1"/>
    <x v="7"/>
    <x v="242"/>
    <x v="0"/>
    <x v="0"/>
    <s v="Tesseramento"/>
    <x v="0"/>
    <x v="3"/>
    <x v="0"/>
    <m/>
  </r>
  <r>
    <n v="30381"/>
    <x v="0"/>
    <x v="0"/>
    <x v="0"/>
    <x v="0"/>
    <x v="7"/>
    <x v="74"/>
    <x v="0"/>
    <x v="0"/>
    <s v="Tesseramento"/>
    <x v="1"/>
    <x v="3"/>
    <x v="0"/>
    <m/>
  </r>
  <r>
    <n v="186267"/>
    <x v="0"/>
    <x v="0"/>
    <x v="0"/>
    <x v="0"/>
    <x v="7"/>
    <x v="74"/>
    <x v="0"/>
    <x v="0"/>
    <s v="Tesseramento"/>
    <x v="1"/>
    <x v="0"/>
    <x v="0"/>
    <m/>
  </r>
  <r>
    <n v="149156"/>
    <x v="0"/>
    <x v="0"/>
    <x v="0"/>
    <x v="0"/>
    <x v="7"/>
    <x v="242"/>
    <x v="0"/>
    <x v="0"/>
    <s v="Tesseramento"/>
    <x v="0"/>
    <x v="3"/>
    <x v="0"/>
    <m/>
  </r>
  <r>
    <n v="226334"/>
    <x v="1"/>
    <x v="0"/>
    <x v="0"/>
    <x v="0"/>
    <x v="7"/>
    <x v="242"/>
    <x v="0"/>
    <x v="1"/>
    <s v="Tesseramento"/>
    <x v="0"/>
    <x v="5"/>
    <x v="0"/>
    <m/>
  </r>
  <r>
    <n v="64707"/>
    <x v="0"/>
    <x v="0"/>
    <x v="0"/>
    <x v="0"/>
    <x v="7"/>
    <x v="74"/>
    <x v="0"/>
    <x v="0"/>
    <s v="Tesseramento"/>
    <x v="1"/>
    <x v="0"/>
    <x v="0"/>
    <m/>
  </r>
  <r>
    <n v="32527"/>
    <x v="0"/>
    <x v="0"/>
    <x v="0"/>
    <x v="0"/>
    <x v="7"/>
    <x v="74"/>
    <x v="0"/>
    <x v="0"/>
    <s v="Tesseramento"/>
    <x v="1"/>
    <x v="4"/>
    <x v="0"/>
    <m/>
  </r>
  <r>
    <n v="226340"/>
    <x v="0"/>
    <x v="0"/>
    <x v="0"/>
    <x v="1"/>
    <x v="7"/>
    <x v="242"/>
    <x v="0"/>
    <x v="1"/>
    <s v="Tesseramento"/>
    <x v="0"/>
    <x v="3"/>
    <x v="0"/>
    <m/>
  </r>
  <r>
    <n v="231666"/>
    <x v="0"/>
    <x v="0"/>
    <x v="0"/>
    <x v="1"/>
    <x v="7"/>
    <x v="242"/>
    <x v="0"/>
    <x v="1"/>
    <s v="Tesseramento"/>
    <x v="0"/>
    <x v="4"/>
    <x v="0"/>
    <m/>
  </r>
  <r>
    <n v="126810"/>
    <x v="0"/>
    <x v="0"/>
    <x v="0"/>
    <x v="0"/>
    <x v="7"/>
    <x v="242"/>
    <x v="0"/>
    <x v="0"/>
    <s v="Tesseramento"/>
    <x v="0"/>
    <x v="3"/>
    <x v="0"/>
    <m/>
  </r>
  <r>
    <n v="172838"/>
    <x v="0"/>
    <x v="0"/>
    <x v="0"/>
    <x v="0"/>
    <x v="7"/>
    <x v="242"/>
    <x v="0"/>
    <x v="0"/>
    <s v="Tesseramento"/>
    <x v="0"/>
    <x v="4"/>
    <x v="0"/>
    <m/>
  </r>
  <r>
    <n v="226339"/>
    <x v="0"/>
    <x v="0"/>
    <x v="0"/>
    <x v="3"/>
    <x v="7"/>
    <x v="242"/>
    <x v="0"/>
    <x v="1"/>
    <s v="Tesseramento"/>
    <x v="0"/>
    <x v="0"/>
    <x v="0"/>
    <m/>
  </r>
  <r>
    <n v="138745"/>
    <x v="0"/>
    <x v="0"/>
    <x v="0"/>
    <x v="0"/>
    <x v="7"/>
    <x v="242"/>
    <x v="0"/>
    <x v="0"/>
    <s v="Tesseramento"/>
    <x v="0"/>
    <x v="0"/>
    <x v="0"/>
    <m/>
  </r>
  <r>
    <n v="175048"/>
    <x v="0"/>
    <x v="0"/>
    <x v="0"/>
    <x v="0"/>
    <x v="7"/>
    <x v="242"/>
    <x v="0"/>
    <x v="0"/>
    <s v="Tesseramento"/>
    <x v="0"/>
    <x v="0"/>
    <x v="0"/>
    <m/>
  </r>
  <r>
    <n v="224201"/>
    <x v="0"/>
    <x v="0"/>
    <x v="0"/>
    <x v="1"/>
    <x v="7"/>
    <x v="242"/>
    <x v="0"/>
    <x v="1"/>
    <s v="Tesseramento"/>
    <x v="0"/>
    <x v="4"/>
    <x v="0"/>
    <m/>
  </r>
  <r>
    <n v="130093"/>
    <x v="0"/>
    <x v="0"/>
    <x v="0"/>
    <x v="2"/>
    <x v="7"/>
    <x v="242"/>
    <x v="0"/>
    <x v="1"/>
    <s v="Tesseramento"/>
    <x v="0"/>
    <x v="4"/>
    <x v="0"/>
    <m/>
  </r>
  <r>
    <n v="104944"/>
    <x v="0"/>
    <x v="0"/>
    <x v="0"/>
    <x v="0"/>
    <x v="7"/>
    <x v="242"/>
    <x v="0"/>
    <x v="0"/>
    <s v="Tesseramento"/>
    <x v="0"/>
    <x v="4"/>
    <x v="0"/>
    <m/>
  </r>
  <r>
    <n v="77554"/>
    <x v="0"/>
    <x v="0"/>
    <x v="0"/>
    <x v="0"/>
    <x v="7"/>
    <x v="242"/>
    <x v="0"/>
    <x v="0"/>
    <s v="Tesseramento"/>
    <x v="0"/>
    <x v="0"/>
    <x v="0"/>
    <m/>
  </r>
  <r>
    <n v="121581"/>
    <x v="0"/>
    <x v="0"/>
    <x v="0"/>
    <x v="0"/>
    <x v="7"/>
    <x v="242"/>
    <x v="0"/>
    <x v="0"/>
    <s v="Tesseramento"/>
    <x v="0"/>
    <x v="0"/>
    <x v="0"/>
    <m/>
  </r>
  <r>
    <n v="126814"/>
    <x v="0"/>
    <x v="0"/>
    <x v="0"/>
    <x v="0"/>
    <x v="7"/>
    <x v="242"/>
    <x v="0"/>
    <x v="0"/>
    <s v="Tesseramento"/>
    <x v="0"/>
    <x v="0"/>
    <x v="0"/>
    <m/>
  </r>
  <r>
    <n v="176910"/>
    <x v="0"/>
    <x v="0"/>
    <x v="0"/>
    <x v="3"/>
    <x v="7"/>
    <x v="242"/>
    <x v="0"/>
    <x v="0"/>
    <s v="Tesseramento"/>
    <x v="0"/>
    <x v="0"/>
    <x v="0"/>
    <m/>
  </r>
  <r>
    <n v="209771"/>
    <x v="0"/>
    <x v="0"/>
    <x v="0"/>
    <x v="0"/>
    <x v="7"/>
    <x v="242"/>
    <x v="0"/>
    <x v="0"/>
    <s v="Tesseramento"/>
    <x v="0"/>
    <x v="0"/>
    <x v="0"/>
    <m/>
  </r>
  <r>
    <n v="187936"/>
    <x v="0"/>
    <x v="0"/>
    <x v="0"/>
    <x v="0"/>
    <x v="7"/>
    <x v="44"/>
    <x v="0"/>
    <x v="0"/>
    <s v="Tesseramento"/>
    <x v="1"/>
    <x v="4"/>
    <x v="0"/>
    <m/>
  </r>
  <r>
    <n v="186068"/>
    <x v="0"/>
    <x v="0"/>
    <x v="0"/>
    <x v="0"/>
    <x v="7"/>
    <x v="275"/>
    <x v="0"/>
    <x v="0"/>
    <s v="Tesseramento"/>
    <x v="0"/>
    <x v="1"/>
    <x v="0"/>
    <m/>
  </r>
  <r>
    <n v="2121"/>
    <x v="0"/>
    <x v="0"/>
    <x v="0"/>
    <x v="2"/>
    <x v="7"/>
    <x v="275"/>
    <x v="0"/>
    <x v="1"/>
    <s v="Tesseramento"/>
    <x v="0"/>
    <x v="4"/>
    <x v="0"/>
    <m/>
  </r>
  <r>
    <n v="137412"/>
    <x v="0"/>
    <x v="0"/>
    <x v="0"/>
    <x v="0"/>
    <x v="7"/>
    <x v="275"/>
    <x v="0"/>
    <x v="0"/>
    <s v="Tesseramento"/>
    <x v="0"/>
    <x v="0"/>
    <x v="0"/>
    <m/>
  </r>
  <r>
    <n v="209337"/>
    <x v="0"/>
    <x v="0"/>
    <x v="0"/>
    <x v="0"/>
    <x v="7"/>
    <x v="275"/>
    <x v="0"/>
    <x v="0"/>
    <s v="Tesseramento"/>
    <x v="0"/>
    <x v="0"/>
    <x v="0"/>
    <m/>
  </r>
  <r>
    <n v="180971"/>
    <x v="0"/>
    <x v="0"/>
    <x v="0"/>
    <x v="0"/>
    <x v="7"/>
    <x v="275"/>
    <x v="0"/>
    <x v="1"/>
    <s v="Tesseramento"/>
    <x v="0"/>
    <x v="3"/>
    <x v="0"/>
    <m/>
  </r>
  <r>
    <n v="216282"/>
    <x v="0"/>
    <x v="0"/>
    <x v="0"/>
    <x v="0"/>
    <x v="7"/>
    <x v="275"/>
    <x v="0"/>
    <x v="0"/>
    <s v="Tesseramento"/>
    <x v="0"/>
    <x v="4"/>
    <x v="0"/>
    <m/>
  </r>
  <r>
    <n v="127777"/>
    <x v="0"/>
    <x v="0"/>
    <x v="0"/>
    <x v="0"/>
    <x v="7"/>
    <x v="275"/>
    <x v="0"/>
    <x v="0"/>
    <s v="Tesseramento"/>
    <x v="0"/>
    <x v="3"/>
    <x v="0"/>
    <m/>
  </r>
  <r>
    <n v="127773"/>
    <x v="0"/>
    <x v="0"/>
    <x v="0"/>
    <x v="1"/>
    <x v="7"/>
    <x v="275"/>
    <x v="0"/>
    <x v="1"/>
    <s v="Tesseramento"/>
    <x v="0"/>
    <x v="4"/>
    <x v="0"/>
    <m/>
  </r>
  <r>
    <n v="18822"/>
    <x v="0"/>
    <x v="0"/>
    <x v="0"/>
    <x v="0"/>
    <x v="7"/>
    <x v="275"/>
    <x v="0"/>
    <x v="0"/>
    <s v="Tesseramento"/>
    <x v="0"/>
    <x v="4"/>
    <x v="0"/>
    <m/>
  </r>
  <r>
    <n v="232155"/>
    <x v="0"/>
    <x v="0"/>
    <x v="0"/>
    <x v="0"/>
    <x v="7"/>
    <x v="275"/>
    <x v="0"/>
    <x v="0"/>
    <s v="Tesseramento"/>
    <x v="0"/>
    <x v="3"/>
    <x v="0"/>
    <m/>
  </r>
  <r>
    <n v="130071"/>
    <x v="0"/>
    <x v="0"/>
    <x v="0"/>
    <x v="0"/>
    <x v="7"/>
    <x v="275"/>
    <x v="0"/>
    <x v="0"/>
    <s v="Tesseramento"/>
    <x v="0"/>
    <x v="4"/>
    <x v="0"/>
    <m/>
  </r>
  <r>
    <n v="218401"/>
    <x v="0"/>
    <x v="0"/>
    <x v="0"/>
    <x v="0"/>
    <x v="7"/>
    <x v="275"/>
    <x v="0"/>
    <x v="0"/>
    <s v="Tesseramento"/>
    <x v="0"/>
    <x v="0"/>
    <x v="0"/>
    <m/>
  </r>
  <r>
    <n v="218415"/>
    <x v="1"/>
    <x v="0"/>
    <x v="0"/>
    <x v="0"/>
    <x v="7"/>
    <x v="275"/>
    <x v="0"/>
    <x v="1"/>
    <s v="Tesseramento"/>
    <x v="0"/>
    <x v="7"/>
    <x v="0"/>
    <s v="B"/>
  </r>
  <r>
    <n v="202227"/>
    <x v="0"/>
    <x v="0"/>
    <x v="0"/>
    <x v="0"/>
    <x v="7"/>
    <x v="275"/>
    <x v="0"/>
    <x v="0"/>
    <s v="Tesseramento"/>
    <x v="0"/>
    <x v="3"/>
    <x v="0"/>
    <m/>
  </r>
  <r>
    <n v="208461"/>
    <x v="0"/>
    <x v="0"/>
    <x v="0"/>
    <x v="0"/>
    <x v="7"/>
    <x v="275"/>
    <x v="0"/>
    <x v="1"/>
    <s v="Tesseramento"/>
    <x v="0"/>
    <x v="0"/>
    <x v="0"/>
    <m/>
  </r>
  <r>
    <n v="222743"/>
    <x v="0"/>
    <x v="0"/>
    <x v="0"/>
    <x v="1"/>
    <x v="7"/>
    <x v="275"/>
    <x v="0"/>
    <x v="0"/>
    <s v="Tesseramento"/>
    <x v="0"/>
    <x v="3"/>
    <x v="0"/>
    <m/>
  </r>
  <r>
    <n v="207595"/>
    <x v="0"/>
    <x v="0"/>
    <x v="0"/>
    <x v="0"/>
    <x v="7"/>
    <x v="242"/>
    <x v="0"/>
    <x v="0"/>
    <s v="Tesseramento"/>
    <x v="0"/>
    <x v="1"/>
    <x v="0"/>
    <m/>
  </r>
  <r>
    <n v="234128"/>
    <x v="0"/>
    <x v="1"/>
    <x v="1"/>
    <x v="3"/>
    <x v="7"/>
    <x v="45"/>
    <x v="0"/>
    <x v="0"/>
    <s v="Tesseramento"/>
    <x v="1"/>
    <x v="1"/>
    <x v="0"/>
    <m/>
  </r>
  <r>
    <n v="233713"/>
    <x v="0"/>
    <x v="0"/>
    <x v="1"/>
    <x v="0"/>
    <x v="2"/>
    <x v="36"/>
    <x v="0"/>
    <x v="0"/>
    <s v="Tesseramento"/>
    <x v="1"/>
    <x v="0"/>
    <x v="0"/>
    <m/>
  </r>
  <r>
    <n v="233708"/>
    <x v="1"/>
    <x v="1"/>
    <x v="1"/>
    <x v="1"/>
    <x v="2"/>
    <x v="36"/>
    <x v="0"/>
    <x v="0"/>
    <s v="Tesseramento"/>
    <x v="1"/>
    <x v="5"/>
    <x v="0"/>
    <m/>
  </r>
  <r>
    <n v="233710"/>
    <x v="0"/>
    <x v="1"/>
    <x v="1"/>
    <x v="1"/>
    <x v="2"/>
    <x v="36"/>
    <x v="0"/>
    <x v="0"/>
    <s v="Tesseramento"/>
    <x v="1"/>
    <x v="0"/>
    <x v="0"/>
    <m/>
  </r>
  <r>
    <n v="233709"/>
    <x v="0"/>
    <x v="1"/>
    <x v="1"/>
    <x v="1"/>
    <x v="2"/>
    <x v="36"/>
    <x v="0"/>
    <x v="0"/>
    <s v="Tesseramento"/>
    <x v="1"/>
    <x v="0"/>
    <x v="0"/>
    <m/>
  </r>
  <r>
    <n v="233707"/>
    <x v="0"/>
    <x v="1"/>
    <x v="1"/>
    <x v="1"/>
    <x v="2"/>
    <x v="36"/>
    <x v="0"/>
    <x v="1"/>
    <s v="Tesseramento"/>
    <x v="1"/>
    <x v="0"/>
    <x v="0"/>
    <m/>
  </r>
  <r>
    <n v="233646"/>
    <x v="1"/>
    <x v="1"/>
    <x v="1"/>
    <x v="1"/>
    <x v="7"/>
    <x v="242"/>
    <x v="0"/>
    <x v="1"/>
    <s v="Tesseramento"/>
    <x v="0"/>
    <x v="5"/>
    <x v="0"/>
    <m/>
  </r>
  <r>
    <n v="233712"/>
    <x v="0"/>
    <x v="1"/>
    <x v="1"/>
    <x v="0"/>
    <x v="2"/>
    <x v="36"/>
    <x v="0"/>
    <x v="0"/>
    <s v="Tesseramento"/>
    <x v="1"/>
    <x v="3"/>
    <x v="0"/>
    <m/>
  </r>
  <r>
    <n v="233714"/>
    <x v="0"/>
    <x v="0"/>
    <x v="1"/>
    <x v="0"/>
    <x v="2"/>
    <x v="36"/>
    <x v="0"/>
    <x v="0"/>
    <s v="Tesseramento"/>
    <x v="1"/>
    <x v="4"/>
    <x v="0"/>
    <m/>
  </r>
  <r>
    <n v="163603"/>
    <x v="1"/>
    <x v="0"/>
    <x v="0"/>
    <x v="0"/>
    <x v="1"/>
    <x v="138"/>
    <x v="0"/>
    <x v="0"/>
    <s v="Tesseramento"/>
    <x v="1"/>
    <x v="5"/>
    <x v="0"/>
    <s v="BG"/>
  </r>
  <r>
    <n v="233715"/>
    <x v="0"/>
    <x v="0"/>
    <x v="1"/>
    <x v="0"/>
    <x v="2"/>
    <x v="36"/>
    <x v="0"/>
    <x v="0"/>
    <s v="Tesseramento"/>
    <x v="1"/>
    <x v="4"/>
    <x v="0"/>
    <m/>
  </r>
  <r>
    <n v="233648"/>
    <x v="0"/>
    <x v="1"/>
    <x v="1"/>
    <x v="1"/>
    <x v="7"/>
    <x v="242"/>
    <x v="0"/>
    <x v="1"/>
    <s v="Tesseramento"/>
    <x v="0"/>
    <x v="0"/>
    <x v="0"/>
    <m/>
  </r>
  <r>
    <n v="233711"/>
    <x v="0"/>
    <x v="0"/>
    <x v="1"/>
    <x v="0"/>
    <x v="2"/>
    <x v="36"/>
    <x v="0"/>
    <x v="0"/>
    <s v="Tesseramento"/>
    <x v="1"/>
    <x v="4"/>
    <x v="0"/>
    <m/>
  </r>
  <r>
    <n v="151075"/>
    <x v="0"/>
    <x v="0"/>
    <x v="0"/>
    <x v="0"/>
    <x v="7"/>
    <x v="259"/>
    <x v="0"/>
    <x v="0"/>
    <s v="Tesseramento"/>
    <x v="0"/>
    <x v="4"/>
    <x v="0"/>
    <m/>
  </r>
  <r>
    <n v="163964"/>
    <x v="0"/>
    <x v="0"/>
    <x v="0"/>
    <x v="1"/>
    <x v="7"/>
    <x v="259"/>
    <x v="0"/>
    <x v="1"/>
    <s v="Tesseramento"/>
    <x v="0"/>
    <x v="4"/>
    <x v="0"/>
    <m/>
  </r>
  <r>
    <n v="17324"/>
    <x v="0"/>
    <x v="0"/>
    <x v="0"/>
    <x v="4"/>
    <x v="7"/>
    <x v="259"/>
    <x v="0"/>
    <x v="0"/>
    <s v="Tesseramento"/>
    <x v="0"/>
    <x v="4"/>
    <x v="0"/>
    <m/>
  </r>
  <r>
    <n v="133208"/>
    <x v="0"/>
    <x v="0"/>
    <x v="0"/>
    <x v="0"/>
    <x v="7"/>
    <x v="150"/>
    <x v="0"/>
    <x v="0"/>
    <s v="Tesseramento"/>
    <x v="1"/>
    <x v="3"/>
    <x v="0"/>
    <m/>
  </r>
  <r>
    <n v="233591"/>
    <x v="0"/>
    <x v="0"/>
    <x v="1"/>
    <x v="2"/>
    <x v="7"/>
    <x v="150"/>
    <x v="0"/>
    <x v="1"/>
    <s v="Tesseramento"/>
    <x v="1"/>
    <x v="0"/>
    <x v="0"/>
    <m/>
  </r>
  <r>
    <n v="127287"/>
    <x v="0"/>
    <x v="0"/>
    <x v="0"/>
    <x v="0"/>
    <x v="7"/>
    <x v="259"/>
    <x v="0"/>
    <x v="0"/>
    <s v="Tesseramento"/>
    <x v="0"/>
    <x v="4"/>
    <x v="0"/>
    <m/>
  </r>
  <r>
    <n v="148982"/>
    <x v="0"/>
    <x v="0"/>
    <x v="0"/>
    <x v="0"/>
    <x v="7"/>
    <x v="259"/>
    <x v="0"/>
    <x v="0"/>
    <s v="Tesseramento"/>
    <x v="0"/>
    <x v="4"/>
    <x v="0"/>
    <m/>
  </r>
  <r>
    <n v="156525"/>
    <x v="0"/>
    <x v="0"/>
    <x v="0"/>
    <x v="3"/>
    <x v="12"/>
    <x v="114"/>
    <x v="0"/>
    <x v="0"/>
    <s v="Tesseramento"/>
    <x v="1"/>
    <x v="0"/>
    <x v="0"/>
    <m/>
  </r>
  <r>
    <n v="200706"/>
    <x v="0"/>
    <x v="0"/>
    <x v="0"/>
    <x v="0"/>
    <x v="4"/>
    <x v="52"/>
    <x v="0"/>
    <x v="0"/>
    <s v="Tesseramento"/>
    <x v="1"/>
    <x v="0"/>
    <x v="0"/>
    <m/>
  </r>
  <r>
    <n v="208171"/>
    <x v="0"/>
    <x v="0"/>
    <x v="0"/>
    <x v="1"/>
    <x v="11"/>
    <x v="388"/>
    <x v="0"/>
    <x v="0"/>
    <s v="Tesseramento"/>
    <x v="0"/>
    <x v="4"/>
    <x v="0"/>
    <m/>
  </r>
  <r>
    <n v="46852"/>
    <x v="0"/>
    <x v="0"/>
    <x v="0"/>
    <x v="0"/>
    <x v="11"/>
    <x v="388"/>
    <x v="0"/>
    <x v="0"/>
    <s v="Tesseramento"/>
    <x v="0"/>
    <x v="4"/>
    <x v="0"/>
    <m/>
  </r>
  <r>
    <n v="87208"/>
    <x v="0"/>
    <x v="0"/>
    <x v="0"/>
    <x v="0"/>
    <x v="11"/>
    <x v="388"/>
    <x v="0"/>
    <x v="0"/>
    <s v="Tesseramento"/>
    <x v="0"/>
    <x v="0"/>
    <x v="0"/>
    <m/>
  </r>
  <r>
    <n v="146055"/>
    <x v="0"/>
    <x v="0"/>
    <x v="0"/>
    <x v="0"/>
    <x v="11"/>
    <x v="388"/>
    <x v="0"/>
    <x v="0"/>
    <s v="Tesseramento"/>
    <x v="0"/>
    <x v="0"/>
    <x v="0"/>
    <m/>
  </r>
  <r>
    <n v="183300"/>
    <x v="0"/>
    <x v="0"/>
    <x v="0"/>
    <x v="0"/>
    <x v="11"/>
    <x v="388"/>
    <x v="0"/>
    <x v="0"/>
    <s v="Tesseramento"/>
    <x v="0"/>
    <x v="1"/>
    <x v="0"/>
    <m/>
  </r>
  <r>
    <n v="225075"/>
    <x v="0"/>
    <x v="0"/>
    <x v="0"/>
    <x v="1"/>
    <x v="11"/>
    <x v="388"/>
    <x v="0"/>
    <x v="1"/>
    <s v="Tesseramento"/>
    <x v="0"/>
    <x v="4"/>
    <x v="0"/>
    <m/>
  </r>
  <r>
    <n v="162396"/>
    <x v="0"/>
    <x v="0"/>
    <x v="0"/>
    <x v="0"/>
    <x v="11"/>
    <x v="388"/>
    <x v="0"/>
    <x v="0"/>
    <s v="Tesseramento"/>
    <x v="0"/>
    <x v="3"/>
    <x v="0"/>
    <m/>
  </r>
  <r>
    <n v="45794"/>
    <x v="0"/>
    <x v="0"/>
    <x v="0"/>
    <x v="0"/>
    <x v="11"/>
    <x v="388"/>
    <x v="0"/>
    <x v="0"/>
    <s v="Tesseramento"/>
    <x v="0"/>
    <x v="4"/>
    <x v="0"/>
    <m/>
  </r>
  <r>
    <n v="124064"/>
    <x v="0"/>
    <x v="0"/>
    <x v="0"/>
    <x v="0"/>
    <x v="11"/>
    <x v="388"/>
    <x v="0"/>
    <x v="0"/>
    <s v="Tesseramento"/>
    <x v="0"/>
    <x v="0"/>
    <x v="0"/>
    <m/>
  </r>
  <r>
    <n v="144239"/>
    <x v="0"/>
    <x v="0"/>
    <x v="0"/>
    <x v="0"/>
    <x v="11"/>
    <x v="388"/>
    <x v="0"/>
    <x v="1"/>
    <s v="Tesseramento"/>
    <x v="0"/>
    <x v="3"/>
    <x v="0"/>
    <m/>
  </r>
  <r>
    <n v="233593"/>
    <x v="0"/>
    <x v="0"/>
    <x v="1"/>
    <x v="1"/>
    <x v="7"/>
    <x v="150"/>
    <x v="0"/>
    <x v="1"/>
    <s v="Tesseramento"/>
    <x v="1"/>
    <x v="1"/>
    <x v="0"/>
    <m/>
  </r>
  <r>
    <n v="228650"/>
    <x v="0"/>
    <x v="0"/>
    <x v="0"/>
    <x v="1"/>
    <x v="4"/>
    <x v="256"/>
    <x v="0"/>
    <x v="0"/>
    <s v="Tesseramento"/>
    <x v="1"/>
    <x v="0"/>
    <x v="0"/>
    <m/>
  </r>
  <r>
    <n v="203172"/>
    <x v="0"/>
    <x v="0"/>
    <x v="0"/>
    <x v="0"/>
    <x v="4"/>
    <x v="256"/>
    <x v="0"/>
    <x v="0"/>
    <s v="Tesseramento"/>
    <x v="1"/>
    <x v="0"/>
    <x v="0"/>
    <m/>
  </r>
  <r>
    <n v="221543"/>
    <x v="0"/>
    <x v="0"/>
    <x v="0"/>
    <x v="1"/>
    <x v="4"/>
    <x v="256"/>
    <x v="0"/>
    <x v="0"/>
    <s v="Tesseramento"/>
    <x v="1"/>
    <x v="4"/>
    <x v="0"/>
    <m/>
  </r>
  <r>
    <n v="99817"/>
    <x v="0"/>
    <x v="0"/>
    <x v="0"/>
    <x v="0"/>
    <x v="4"/>
    <x v="256"/>
    <x v="0"/>
    <x v="0"/>
    <s v="Tesseramento"/>
    <x v="1"/>
    <x v="3"/>
    <x v="0"/>
    <m/>
  </r>
  <r>
    <n v="182858"/>
    <x v="0"/>
    <x v="0"/>
    <x v="0"/>
    <x v="0"/>
    <x v="4"/>
    <x v="256"/>
    <x v="0"/>
    <x v="0"/>
    <s v="Tesseramento"/>
    <x v="1"/>
    <x v="3"/>
    <x v="0"/>
    <m/>
  </r>
  <r>
    <n v="88399"/>
    <x v="0"/>
    <x v="0"/>
    <x v="0"/>
    <x v="1"/>
    <x v="4"/>
    <x v="256"/>
    <x v="0"/>
    <x v="0"/>
    <s v="Tesseramento"/>
    <x v="1"/>
    <x v="4"/>
    <x v="0"/>
    <m/>
  </r>
  <r>
    <n v="88400"/>
    <x v="0"/>
    <x v="0"/>
    <x v="0"/>
    <x v="0"/>
    <x v="4"/>
    <x v="256"/>
    <x v="0"/>
    <x v="0"/>
    <s v="Tesseramento"/>
    <x v="1"/>
    <x v="4"/>
    <x v="0"/>
    <m/>
  </r>
  <r>
    <n v="203019"/>
    <x v="0"/>
    <x v="0"/>
    <x v="0"/>
    <x v="0"/>
    <x v="4"/>
    <x v="256"/>
    <x v="0"/>
    <x v="0"/>
    <s v="Tesseramento"/>
    <x v="1"/>
    <x v="4"/>
    <x v="0"/>
    <m/>
  </r>
  <r>
    <n v="191751"/>
    <x v="0"/>
    <x v="0"/>
    <x v="0"/>
    <x v="0"/>
    <x v="4"/>
    <x v="256"/>
    <x v="0"/>
    <x v="0"/>
    <s v="Tesseramento"/>
    <x v="1"/>
    <x v="0"/>
    <x v="0"/>
    <m/>
  </r>
  <r>
    <n v="191752"/>
    <x v="0"/>
    <x v="0"/>
    <x v="0"/>
    <x v="0"/>
    <x v="4"/>
    <x v="256"/>
    <x v="0"/>
    <x v="0"/>
    <s v="Tesseramento"/>
    <x v="1"/>
    <x v="4"/>
    <x v="0"/>
    <m/>
  </r>
  <r>
    <n v="138423"/>
    <x v="0"/>
    <x v="0"/>
    <x v="0"/>
    <x v="0"/>
    <x v="4"/>
    <x v="256"/>
    <x v="0"/>
    <x v="0"/>
    <s v="Tesseramento"/>
    <x v="1"/>
    <x v="0"/>
    <x v="0"/>
    <m/>
  </r>
  <r>
    <n v="88402"/>
    <x v="0"/>
    <x v="0"/>
    <x v="0"/>
    <x v="0"/>
    <x v="4"/>
    <x v="256"/>
    <x v="0"/>
    <x v="0"/>
    <s v="Tesseramento"/>
    <x v="1"/>
    <x v="4"/>
    <x v="0"/>
    <m/>
  </r>
  <r>
    <n v="4840"/>
    <x v="0"/>
    <x v="0"/>
    <x v="0"/>
    <x v="0"/>
    <x v="4"/>
    <x v="256"/>
    <x v="0"/>
    <x v="0"/>
    <s v="Tesseramento"/>
    <x v="1"/>
    <x v="0"/>
    <x v="0"/>
    <m/>
  </r>
  <r>
    <n v="4839"/>
    <x v="0"/>
    <x v="0"/>
    <x v="0"/>
    <x v="1"/>
    <x v="4"/>
    <x v="256"/>
    <x v="0"/>
    <x v="0"/>
    <s v="Tesseramento"/>
    <x v="1"/>
    <x v="1"/>
    <x v="0"/>
    <m/>
  </r>
  <r>
    <n v="99820"/>
    <x v="0"/>
    <x v="0"/>
    <x v="0"/>
    <x v="1"/>
    <x v="4"/>
    <x v="256"/>
    <x v="0"/>
    <x v="0"/>
    <s v="Tesseramento"/>
    <x v="1"/>
    <x v="1"/>
    <x v="0"/>
    <m/>
  </r>
  <r>
    <n v="55743"/>
    <x v="0"/>
    <x v="0"/>
    <x v="0"/>
    <x v="4"/>
    <x v="4"/>
    <x v="256"/>
    <x v="0"/>
    <x v="0"/>
    <s v="Tesseramento"/>
    <x v="1"/>
    <x v="4"/>
    <x v="0"/>
    <m/>
  </r>
  <r>
    <n v="217127"/>
    <x v="0"/>
    <x v="0"/>
    <x v="0"/>
    <x v="0"/>
    <x v="4"/>
    <x v="256"/>
    <x v="0"/>
    <x v="1"/>
    <s v="Tesseramento"/>
    <x v="1"/>
    <x v="3"/>
    <x v="0"/>
    <m/>
  </r>
  <r>
    <n v="191297"/>
    <x v="0"/>
    <x v="0"/>
    <x v="0"/>
    <x v="0"/>
    <x v="4"/>
    <x v="256"/>
    <x v="0"/>
    <x v="0"/>
    <s v="Tesseramento"/>
    <x v="1"/>
    <x v="4"/>
    <x v="0"/>
    <m/>
  </r>
  <r>
    <n v="117268"/>
    <x v="0"/>
    <x v="0"/>
    <x v="0"/>
    <x v="0"/>
    <x v="4"/>
    <x v="256"/>
    <x v="0"/>
    <x v="1"/>
    <s v="Tesseramento"/>
    <x v="1"/>
    <x v="4"/>
    <x v="0"/>
    <m/>
  </r>
  <r>
    <n v="158171"/>
    <x v="0"/>
    <x v="0"/>
    <x v="0"/>
    <x v="0"/>
    <x v="4"/>
    <x v="256"/>
    <x v="0"/>
    <x v="0"/>
    <s v="Tesseramento"/>
    <x v="1"/>
    <x v="3"/>
    <x v="0"/>
    <m/>
  </r>
  <r>
    <n v="66421"/>
    <x v="0"/>
    <x v="0"/>
    <x v="0"/>
    <x v="0"/>
    <x v="4"/>
    <x v="256"/>
    <x v="0"/>
    <x v="0"/>
    <s v="Tesseramento"/>
    <x v="1"/>
    <x v="4"/>
    <x v="0"/>
    <m/>
  </r>
  <r>
    <n v="151712"/>
    <x v="0"/>
    <x v="0"/>
    <x v="0"/>
    <x v="0"/>
    <x v="4"/>
    <x v="256"/>
    <x v="0"/>
    <x v="0"/>
    <s v="Tesseramento"/>
    <x v="1"/>
    <x v="3"/>
    <x v="0"/>
    <m/>
  </r>
  <r>
    <n v="141862"/>
    <x v="0"/>
    <x v="0"/>
    <x v="0"/>
    <x v="1"/>
    <x v="4"/>
    <x v="256"/>
    <x v="0"/>
    <x v="1"/>
    <s v="Tesseramento"/>
    <x v="1"/>
    <x v="4"/>
    <x v="0"/>
    <m/>
  </r>
  <r>
    <n v="74556"/>
    <x v="0"/>
    <x v="0"/>
    <x v="0"/>
    <x v="0"/>
    <x v="4"/>
    <x v="256"/>
    <x v="0"/>
    <x v="0"/>
    <s v="Tesseramento"/>
    <x v="1"/>
    <x v="4"/>
    <x v="0"/>
    <m/>
  </r>
  <r>
    <n v="197718"/>
    <x v="0"/>
    <x v="0"/>
    <x v="0"/>
    <x v="0"/>
    <x v="4"/>
    <x v="256"/>
    <x v="0"/>
    <x v="0"/>
    <s v="Tesseramento"/>
    <x v="1"/>
    <x v="0"/>
    <x v="0"/>
    <m/>
  </r>
  <r>
    <n v="215788"/>
    <x v="0"/>
    <x v="0"/>
    <x v="0"/>
    <x v="3"/>
    <x v="4"/>
    <x v="256"/>
    <x v="0"/>
    <x v="0"/>
    <s v="Tesseramento"/>
    <x v="1"/>
    <x v="0"/>
    <x v="0"/>
    <m/>
  </r>
  <r>
    <n v="178491"/>
    <x v="0"/>
    <x v="0"/>
    <x v="0"/>
    <x v="0"/>
    <x v="4"/>
    <x v="256"/>
    <x v="0"/>
    <x v="0"/>
    <s v="Tesseramento"/>
    <x v="1"/>
    <x v="0"/>
    <x v="0"/>
    <m/>
  </r>
  <r>
    <n v="203173"/>
    <x v="0"/>
    <x v="0"/>
    <x v="0"/>
    <x v="0"/>
    <x v="4"/>
    <x v="256"/>
    <x v="0"/>
    <x v="0"/>
    <s v="Tesseramento"/>
    <x v="1"/>
    <x v="0"/>
    <x v="0"/>
    <m/>
  </r>
  <r>
    <n v="99821"/>
    <x v="0"/>
    <x v="0"/>
    <x v="0"/>
    <x v="0"/>
    <x v="4"/>
    <x v="256"/>
    <x v="0"/>
    <x v="1"/>
    <s v="Tesseramento"/>
    <x v="1"/>
    <x v="4"/>
    <x v="0"/>
    <m/>
  </r>
  <r>
    <n v="165686"/>
    <x v="0"/>
    <x v="0"/>
    <x v="0"/>
    <x v="0"/>
    <x v="4"/>
    <x v="256"/>
    <x v="0"/>
    <x v="0"/>
    <s v="Tesseramento"/>
    <x v="1"/>
    <x v="0"/>
    <x v="0"/>
    <m/>
  </r>
  <r>
    <n v="229450"/>
    <x v="0"/>
    <x v="0"/>
    <x v="0"/>
    <x v="0"/>
    <x v="4"/>
    <x v="256"/>
    <x v="0"/>
    <x v="0"/>
    <s v="Tesseramento"/>
    <x v="1"/>
    <x v="3"/>
    <x v="0"/>
    <m/>
  </r>
  <r>
    <n v="29481"/>
    <x v="0"/>
    <x v="0"/>
    <x v="0"/>
    <x v="0"/>
    <x v="4"/>
    <x v="256"/>
    <x v="0"/>
    <x v="0"/>
    <s v="Tesseramento"/>
    <x v="1"/>
    <x v="3"/>
    <x v="0"/>
    <m/>
  </r>
  <r>
    <n v="196926"/>
    <x v="0"/>
    <x v="0"/>
    <x v="0"/>
    <x v="1"/>
    <x v="4"/>
    <x v="256"/>
    <x v="0"/>
    <x v="0"/>
    <s v="Tesseramento"/>
    <x v="1"/>
    <x v="0"/>
    <x v="0"/>
    <m/>
  </r>
  <r>
    <n v="4865"/>
    <x v="0"/>
    <x v="0"/>
    <x v="0"/>
    <x v="0"/>
    <x v="4"/>
    <x v="256"/>
    <x v="0"/>
    <x v="0"/>
    <s v="Tesseramento"/>
    <x v="1"/>
    <x v="4"/>
    <x v="0"/>
    <m/>
  </r>
  <r>
    <n v="20904"/>
    <x v="0"/>
    <x v="0"/>
    <x v="0"/>
    <x v="0"/>
    <x v="4"/>
    <x v="256"/>
    <x v="0"/>
    <x v="0"/>
    <s v="Tesseramento"/>
    <x v="1"/>
    <x v="4"/>
    <x v="0"/>
    <m/>
  </r>
  <r>
    <n v="60512"/>
    <x v="0"/>
    <x v="0"/>
    <x v="0"/>
    <x v="0"/>
    <x v="4"/>
    <x v="256"/>
    <x v="0"/>
    <x v="0"/>
    <s v="Tesseramento"/>
    <x v="1"/>
    <x v="3"/>
    <x v="0"/>
    <m/>
  </r>
  <r>
    <n v="4874"/>
    <x v="0"/>
    <x v="0"/>
    <x v="0"/>
    <x v="0"/>
    <x v="4"/>
    <x v="256"/>
    <x v="0"/>
    <x v="0"/>
    <s v="Tesseramento"/>
    <x v="1"/>
    <x v="4"/>
    <x v="0"/>
    <m/>
  </r>
  <r>
    <n v="109321"/>
    <x v="0"/>
    <x v="0"/>
    <x v="0"/>
    <x v="0"/>
    <x v="4"/>
    <x v="256"/>
    <x v="0"/>
    <x v="0"/>
    <s v="Tesseramento"/>
    <x v="1"/>
    <x v="4"/>
    <x v="0"/>
    <m/>
  </r>
  <r>
    <n v="107333"/>
    <x v="0"/>
    <x v="0"/>
    <x v="0"/>
    <x v="0"/>
    <x v="4"/>
    <x v="256"/>
    <x v="0"/>
    <x v="0"/>
    <s v="Tesseramento"/>
    <x v="1"/>
    <x v="3"/>
    <x v="0"/>
    <m/>
  </r>
  <r>
    <n v="99829"/>
    <x v="0"/>
    <x v="0"/>
    <x v="0"/>
    <x v="0"/>
    <x v="4"/>
    <x v="256"/>
    <x v="0"/>
    <x v="0"/>
    <s v="Tesseramento"/>
    <x v="1"/>
    <x v="4"/>
    <x v="0"/>
    <m/>
  </r>
  <r>
    <n v="217128"/>
    <x v="0"/>
    <x v="0"/>
    <x v="0"/>
    <x v="0"/>
    <x v="4"/>
    <x v="256"/>
    <x v="0"/>
    <x v="0"/>
    <s v="Tesseramento"/>
    <x v="1"/>
    <x v="3"/>
    <x v="0"/>
    <m/>
  </r>
  <r>
    <n v="225973"/>
    <x v="0"/>
    <x v="0"/>
    <x v="0"/>
    <x v="0"/>
    <x v="4"/>
    <x v="256"/>
    <x v="0"/>
    <x v="0"/>
    <s v="Tesseramento"/>
    <x v="1"/>
    <x v="4"/>
    <x v="0"/>
    <m/>
  </r>
  <r>
    <n v="55745"/>
    <x v="0"/>
    <x v="0"/>
    <x v="0"/>
    <x v="0"/>
    <x v="4"/>
    <x v="256"/>
    <x v="0"/>
    <x v="1"/>
    <s v="Tesseramento"/>
    <x v="1"/>
    <x v="4"/>
    <x v="0"/>
    <m/>
  </r>
  <r>
    <n v="139334"/>
    <x v="0"/>
    <x v="0"/>
    <x v="0"/>
    <x v="1"/>
    <x v="4"/>
    <x v="256"/>
    <x v="0"/>
    <x v="0"/>
    <s v="Tesseramento"/>
    <x v="1"/>
    <x v="1"/>
    <x v="0"/>
    <m/>
  </r>
  <r>
    <n v="203863"/>
    <x v="0"/>
    <x v="0"/>
    <x v="0"/>
    <x v="2"/>
    <x v="4"/>
    <x v="256"/>
    <x v="0"/>
    <x v="0"/>
    <s v="Tesseramento"/>
    <x v="1"/>
    <x v="4"/>
    <x v="0"/>
    <m/>
  </r>
  <r>
    <n v="228651"/>
    <x v="0"/>
    <x v="0"/>
    <x v="0"/>
    <x v="0"/>
    <x v="4"/>
    <x v="256"/>
    <x v="0"/>
    <x v="0"/>
    <s v="Tesseramento"/>
    <x v="1"/>
    <x v="1"/>
    <x v="0"/>
    <m/>
  </r>
  <r>
    <n v="215791"/>
    <x v="0"/>
    <x v="0"/>
    <x v="0"/>
    <x v="0"/>
    <x v="4"/>
    <x v="256"/>
    <x v="0"/>
    <x v="0"/>
    <s v="Tesseramento"/>
    <x v="1"/>
    <x v="3"/>
    <x v="0"/>
    <m/>
  </r>
  <r>
    <n v="229451"/>
    <x v="0"/>
    <x v="0"/>
    <x v="0"/>
    <x v="0"/>
    <x v="4"/>
    <x v="256"/>
    <x v="0"/>
    <x v="0"/>
    <s v="Tesseramento"/>
    <x v="1"/>
    <x v="0"/>
    <x v="0"/>
    <m/>
  </r>
  <r>
    <n v="179922"/>
    <x v="0"/>
    <x v="0"/>
    <x v="0"/>
    <x v="0"/>
    <x v="4"/>
    <x v="256"/>
    <x v="0"/>
    <x v="0"/>
    <s v="Tesseramento"/>
    <x v="1"/>
    <x v="3"/>
    <x v="0"/>
    <m/>
  </r>
  <r>
    <n v="215793"/>
    <x v="0"/>
    <x v="0"/>
    <x v="0"/>
    <x v="0"/>
    <x v="4"/>
    <x v="256"/>
    <x v="0"/>
    <x v="0"/>
    <s v="Tesseramento"/>
    <x v="1"/>
    <x v="3"/>
    <x v="0"/>
    <m/>
  </r>
  <r>
    <n v="60521"/>
    <x v="0"/>
    <x v="0"/>
    <x v="0"/>
    <x v="0"/>
    <x v="4"/>
    <x v="256"/>
    <x v="0"/>
    <x v="1"/>
    <s v="Tesseramento"/>
    <x v="1"/>
    <x v="1"/>
    <x v="0"/>
    <m/>
  </r>
  <r>
    <n v="55749"/>
    <x v="0"/>
    <x v="0"/>
    <x v="0"/>
    <x v="0"/>
    <x v="4"/>
    <x v="256"/>
    <x v="0"/>
    <x v="0"/>
    <s v="Tesseramento"/>
    <x v="1"/>
    <x v="4"/>
    <x v="0"/>
    <m/>
  </r>
  <r>
    <n v="211775"/>
    <x v="0"/>
    <x v="0"/>
    <x v="0"/>
    <x v="0"/>
    <x v="4"/>
    <x v="256"/>
    <x v="0"/>
    <x v="0"/>
    <s v="Tesseramento"/>
    <x v="1"/>
    <x v="0"/>
    <x v="0"/>
    <m/>
  </r>
  <r>
    <n v="56838"/>
    <x v="0"/>
    <x v="0"/>
    <x v="0"/>
    <x v="0"/>
    <x v="4"/>
    <x v="256"/>
    <x v="0"/>
    <x v="0"/>
    <s v="Tesseramento"/>
    <x v="1"/>
    <x v="3"/>
    <x v="0"/>
    <m/>
  </r>
  <r>
    <n v="200225"/>
    <x v="0"/>
    <x v="0"/>
    <x v="0"/>
    <x v="0"/>
    <x v="4"/>
    <x v="256"/>
    <x v="0"/>
    <x v="0"/>
    <s v="Tesseramento"/>
    <x v="1"/>
    <x v="0"/>
    <x v="0"/>
    <m/>
  </r>
  <r>
    <n v="46760"/>
    <x v="0"/>
    <x v="0"/>
    <x v="0"/>
    <x v="0"/>
    <x v="4"/>
    <x v="256"/>
    <x v="0"/>
    <x v="0"/>
    <s v="Tesseramento"/>
    <x v="1"/>
    <x v="4"/>
    <x v="0"/>
    <m/>
  </r>
  <r>
    <n v="165689"/>
    <x v="0"/>
    <x v="0"/>
    <x v="0"/>
    <x v="0"/>
    <x v="4"/>
    <x v="256"/>
    <x v="0"/>
    <x v="1"/>
    <s v="Tesseramento"/>
    <x v="1"/>
    <x v="0"/>
    <x v="0"/>
    <m/>
  </r>
  <r>
    <n v="179923"/>
    <x v="0"/>
    <x v="0"/>
    <x v="0"/>
    <x v="0"/>
    <x v="4"/>
    <x v="256"/>
    <x v="0"/>
    <x v="1"/>
    <s v="Tesseramento"/>
    <x v="1"/>
    <x v="3"/>
    <x v="0"/>
    <m/>
  </r>
  <r>
    <n v="166338"/>
    <x v="0"/>
    <x v="0"/>
    <x v="0"/>
    <x v="0"/>
    <x v="4"/>
    <x v="256"/>
    <x v="0"/>
    <x v="1"/>
    <s v="Tesseramento"/>
    <x v="1"/>
    <x v="3"/>
    <x v="0"/>
    <m/>
  </r>
  <r>
    <n v="60523"/>
    <x v="0"/>
    <x v="0"/>
    <x v="0"/>
    <x v="0"/>
    <x v="4"/>
    <x v="256"/>
    <x v="0"/>
    <x v="0"/>
    <s v="Tesseramento"/>
    <x v="1"/>
    <x v="4"/>
    <x v="0"/>
    <m/>
  </r>
  <r>
    <n v="163264"/>
    <x v="0"/>
    <x v="0"/>
    <x v="0"/>
    <x v="0"/>
    <x v="4"/>
    <x v="256"/>
    <x v="0"/>
    <x v="0"/>
    <s v="Tesseramento"/>
    <x v="1"/>
    <x v="0"/>
    <x v="0"/>
    <m/>
  </r>
  <r>
    <n v="165692"/>
    <x v="0"/>
    <x v="0"/>
    <x v="0"/>
    <x v="0"/>
    <x v="4"/>
    <x v="256"/>
    <x v="0"/>
    <x v="0"/>
    <s v="Tesseramento"/>
    <x v="1"/>
    <x v="0"/>
    <x v="0"/>
    <m/>
  </r>
  <r>
    <n v="215796"/>
    <x v="0"/>
    <x v="0"/>
    <x v="0"/>
    <x v="1"/>
    <x v="4"/>
    <x v="256"/>
    <x v="0"/>
    <x v="1"/>
    <s v="Tesseramento"/>
    <x v="1"/>
    <x v="3"/>
    <x v="0"/>
    <m/>
  </r>
  <r>
    <n v="191304"/>
    <x v="0"/>
    <x v="0"/>
    <x v="0"/>
    <x v="0"/>
    <x v="4"/>
    <x v="256"/>
    <x v="0"/>
    <x v="0"/>
    <s v="Tesseramento"/>
    <x v="1"/>
    <x v="0"/>
    <x v="0"/>
    <m/>
  </r>
  <r>
    <n v="75116"/>
    <x v="0"/>
    <x v="0"/>
    <x v="0"/>
    <x v="2"/>
    <x v="7"/>
    <x v="150"/>
    <x v="0"/>
    <x v="0"/>
    <s v="Tesseramento"/>
    <x v="1"/>
    <x v="4"/>
    <x v="0"/>
    <m/>
  </r>
  <r>
    <n v="194369"/>
    <x v="1"/>
    <x v="0"/>
    <x v="0"/>
    <x v="1"/>
    <x v="11"/>
    <x v="388"/>
    <x v="0"/>
    <x v="0"/>
    <s v="Tesseramento"/>
    <x v="0"/>
    <x v="2"/>
    <x v="0"/>
    <m/>
  </r>
  <r>
    <n v="163636"/>
    <x v="0"/>
    <x v="0"/>
    <x v="0"/>
    <x v="1"/>
    <x v="11"/>
    <x v="388"/>
    <x v="0"/>
    <x v="0"/>
    <s v="Tesseramento"/>
    <x v="0"/>
    <x v="0"/>
    <x v="0"/>
    <m/>
  </r>
  <r>
    <n v="194368"/>
    <x v="0"/>
    <x v="0"/>
    <x v="0"/>
    <x v="1"/>
    <x v="11"/>
    <x v="388"/>
    <x v="0"/>
    <x v="0"/>
    <s v="Tesseramento"/>
    <x v="0"/>
    <x v="1"/>
    <x v="0"/>
    <m/>
  </r>
  <r>
    <n v="103719"/>
    <x v="0"/>
    <x v="0"/>
    <x v="0"/>
    <x v="0"/>
    <x v="11"/>
    <x v="388"/>
    <x v="0"/>
    <x v="1"/>
    <s v="Tesseramento"/>
    <x v="0"/>
    <x v="0"/>
    <x v="0"/>
    <m/>
  </r>
  <r>
    <n v="48475"/>
    <x v="0"/>
    <x v="0"/>
    <x v="0"/>
    <x v="0"/>
    <x v="11"/>
    <x v="388"/>
    <x v="0"/>
    <x v="0"/>
    <s v="Tesseramento"/>
    <x v="0"/>
    <x v="4"/>
    <x v="0"/>
    <m/>
  </r>
  <r>
    <n v="166054"/>
    <x v="0"/>
    <x v="0"/>
    <x v="0"/>
    <x v="1"/>
    <x v="11"/>
    <x v="388"/>
    <x v="0"/>
    <x v="1"/>
    <s v="Tesseramento"/>
    <x v="0"/>
    <x v="4"/>
    <x v="0"/>
    <m/>
  </r>
  <r>
    <n v="156350"/>
    <x v="0"/>
    <x v="0"/>
    <x v="0"/>
    <x v="1"/>
    <x v="11"/>
    <x v="388"/>
    <x v="0"/>
    <x v="1"/>
    <s v="Tesseramento"/>
    <x v="0"/>
    <x v="4"/>
    <x v="0"/>
    <m/>
  </r>
  <r>
    <n v="233602"/>
    <x v="0"/>
    <x v="1"/>
    <x v="1"/>
    <x v="1"/>
    <x v="12"/>
    <x v="27"/>
    <x v="0"/>
    <x v="0"/>
    <s v="Tesseramento"/>
    <x v="1"/>
    <x v="3"/>
    <x v="0"/>
    <m/>
  </r>
  <r>
    <n v="105121"/>
    <x v="0"/>
    <x v="0"/>
    <x v="2"/>
    <x v="4"/>
    <x v="4"/>
    <x v="256"/>
    <x v="0"/>
    <x v="0"/>
    <s v="Tesseramento"/>
    <x v="1"/>
    <x v="1"/>
    <x v="0"/>
    <m/>
  </r>
  <r>
    <n v="233589"/>
    <x v="1"/>
    <x v="0"/>
    <x v="1"/>
    <x v="2"/>
    <x v="7"/>
    <x v="150"/>
    <x v="0"/>
    <x v="1"/>
    <s v="Tesseramento"/>
    <x v="1"/>
    <x v="5"/>
    <x v="0"/>
    <m/>
  </r>
  <r>
    <n v="168843"/>
    <x v="1"/>
    <x v="0"/>
    <x v="0"/>
    <x v="0"/>
    <x v="12"/>
    <x v="27"/>
    <x v="0"/>
    <x v="1"/>
    <s v="Tesseramento"/>
    <x v="1"/>
    <x v="6"/>
    <x v="0"/>
    <s v="B"/>
  </r>
  <r>
    <n v="120242"/>
    <x v="0"/>
    <x v="0"/>
    <x v="0"/>
    <x v="0"/>
    <x v="12"/>
    <x v="27"/>
    <x v="0"/>
    <x v="0"/>
    <s v="Tesseramento"/>
    <x v="1"/>
    <x v="1"/>
    <x v="0"/>
    <m/>
  </r>
  <r>
    <n v="233588"/>
    <x v="0"/>
    <x v="0"/>
    <x v="1"/>
    <x v="2"/>
    <x v="7"/>
    <x v="150"/>
    <x v="0"/>
    <x v="0"/>
    <s v="Tesseramento"/>
    <x v="1"/>
    <x v="0"/>
    <x v="0"/>
    <m/>
  </r>
  <r>
    <n v="177779"/>
    <x v="0"/>
    <x v="0"/>
    <x v="0"/>
    <x v="0"/>
    <x v="11"/>
    <x v="388"/>
    <x v="0"/>
    <x v="1"/>
    <s v="Tesseramento"/>
    <x v="0"/>
    <x v="0"/>
    <x v="0"/>
    <m/>
  </r>
  <r>
    <n v="125083"/>
    <x v="1"/>
    <x v="0"/>
    <x v="0"/>
    <x v="0"/>
    <x v="12"/>
    <x v="27"/>
    <x v="0"/>
    <x v="0"/>
    <s v="Tesseramento"/>
    <x v="1"/>
    <x v="2"/>
    <x v="0"/>
    <m/>
  </r>
  <r>
    <n v="87146"/>
    <x v="0"/>
    <x v="0"/>
    <x v="0"/>
    <x v="0"/>
    <x v="1"/>
    <x v="26"/>
    <x v="0"/>
    <x v="0"/>
    <s v="Tesseramento"/>
    <x v="1"/>
    <x v="0"/>
    <x v="0"/>
    <m/>
  </r>
  <r>
    <n v="46901"/>
    <x v="0"/>
    <x v="0"/>
    <x v="0"/>
    <x v="4"/>
    <x v="1"/>
    <x v="26"/>
    <x v="0"/>
    <x v="0"/>
    <s v="Tesseramento"/>
    <x v="1"/>
    <x v="3"/>
    <x v="0"/>
    <m/>
  </r>
  <r>
    <n v="87350"/>
    <x v="0"/>
    <x v="0"/>
    <x v="0"/>
    <x v="0"/>
    <x v="1"/>
    <x v="26"/>
    <x v="0"/>
    <x v="0"/>
    <s v="Tesseramento"/>
    <x v="1"/>
    <x v="0"/>
    <x v="0"/>
    <m/>
  </r>
  <r>
    <n v="98030"/>
    <x v="0"/>
    <x v="0"/>
    <x v="0"/>
    <x v="0"/>
    <x v="1"/>
    <x v="26"/>
    <x v="0"/>
    <x v="0"/>
    <s v="Tesseramento"/>
    <x v="1"/>
    <x v="4"/>
    <x v="0"/>
    <m/>
  </r>
  <r>
    <n v="223094"/>
    <x v="0"/>
    <x v="0"/>
    <x v="0"/>
    <x v="0"/>
    <x v="1"/>
    <x v="26"/>
    <x v="0"/>
    <x v="0"/>
    <s v="Tesseramento"/>
    <x v="1"/>
    <x v="3"/>
    <x v="0"/>
    <m/>
  </r>
  <r>
    <n v="31292"/>
    <x v="0"/>
    <x v="0"/>
    <x v="0"/>
    <x v="1"/>
    <x v="1"/>
    <x v="26"/>
    <x v="0"/>
    <x v="0"/>
    <s v="Tesseramento"/>
    <x v="1"/>
    <x v="3"/>
    <x v="0"/>
    <m/>
  </r>
  <r>
    <n v="163370"/>
    <x v="0"/>
    <x v="0"/>
    <x v="0"/>
    <x v="0"/>
    <x v="1"/>
    <x v="26"/>
    <x v="0"/>
    <x v="0"/>
    <s v="Tesseramento"/>
    <x v="1"/>
    <x v="3"/>
    <x v="0"/>
    <m/>
  </r>
  <r>
    <n v="179947"/>
    <x v="0"/>
    <x v="0"/>
    <x v="0"/>
    <x v="0"/>
    <x v="2"/>
    <x v="157"/>
    <x v="0"/>
    <x v="0"/>
    <s v="Tesseramento"/>
    <x v="1"/>
    <x v="0"/>
    <x v="0"/>
    <m/>
  </r>
  <r>
    <n v="179950"/>
    <x v="0"/>
    <x v="0"/>
    <x v="0"/>
    <x v="1"/>
    <x v="2"/>
    <x v="157"/>
    <x v="0"/>
    <x v="1"/>
    <s v="Tesseramento"/>
    <x v="1"/>
    <x v="0"/>
    <x v="0"/>
    <m/>
  </r>
  <r>
    <n v="163263"/>
    <x v="0"/>
    <x v="0"/>
    <x v="0"/>
    <x v="0"/>
    <x v="4"/>
    <x v="256"/>
    <x v="0"/>
    <x v="1"/>
    <s v="Tesseramento"/>
    <x v="1"/>
    <x v="3"/>
    <x v="0"/>
    <m/>
  </r>
  <r>
    <n v="91148"/>
    <x v="0"/>
    <x v="0"/>
    <x v="2"/>
    <x v="4"/>
    <x v="1"/>
    <x v="20"/>
    <x v="0"/>
    <x v="1"/>
    <s v="Tesseramento"/>
    <x v="0"/>
    <x v="4"/>
    <x v="0"/>
    <m/>
  </r>
  <r>
    <n v="91138"/>
    <x v="0"/>
    <x v="0"/>
    <x v="2"/>
    <x v="4"/>
    <x v="1"/>
    <x v="20"/>
    <x v="0"/>
    <x v="1"/>
    <s v="Tesseramento"/>
    <x v="0"/>
    <x v="4"/>
    <x v="0"/>
    <m/>
  </r>
  <r>
    <n v="233736"/>
    <x v="0"/>
    <x v="0"/>
    <x v="1"/>
    <x v="1"/>
    <x v="1"/>
    <x v="20"/>
    <x v="0"/>
    <x v="0"/>
    <s v="Tesseramento"/>
    <x v="0"/>
    <x v="4"/>
    <x v="0"/>
    <m/>
  </r>
  <r>
    <n v="233625"/>
    <x v="0"/>
    <x v="1"/>
    <x v="1"/>
    <x v="1"/>
    <x v="3"/>
    <x v="85"/>
    <x v="0"/>
    <x v="0"/>
    <s v="Tesseramento"/>
    <x v="1"/>
    <x v="4"/>
    <x v="0"/>
    <m/>
  </r>
  <r>
    <n v="21833"/>
    <x v="0"/>
    <x v="0"/>
    <x v="0"/>
    <x v="0"/>
    <x v="1"/>
    <x v="22"/>
    <x v="0"/>
    <x v="0"/>
    <s v="Tesseramento"/>
    <x v="1"/>
    <x v="4"/>
    <x v="0"/>
    <m/>
  </r>
  <r>
    <n v="21819"/>
    <x v="0"/>
    <x v="0"/>
    <x v="0"/>
    <x v="0"/>
    <x v="1"/>
    <x v="22"/>
    <x v="0"/>
    <x v="1"/>
    <s v="Tesseramento"/>
    <x v="1"/>
    <x v="4"/>
    <x v="0"/>
    <m/>
  </r>
  <r>
    <n v="152187"/>
    <x v="0"/>
    <x v="0"/>
    <x v="0"/>
    <x v="0"/>
    <x v="1"/>
    <x v="22"/>
    <x v="0"/>
    <x v="0"/>
    <s v="Tesseramento"/>
    <x v="1"/>
    <x v="4"/>
    <x v="0"/>
    <m/>
  </r>
  <r>
    <n v="125724"/>
    <x v="0"/>
    <x v="0"/>
    <x v="0"/>
    <x v="0"/>
    <x v="1"/>
    <x v="22"/>
    <x v="0"/>
    <x v="1"/>
    <s v="Tesseramento"/>
    <x v="1"/>
    <x v="4"/>
    <x v="0"/>
    <m/>
  </r>
  <r>
    <n v="233631"/>
    <x v="0"/>
    <x v="1"/>
    <x v="1"/>
    <x v="1"/>
    <x v="3"/>
    <x v="85"/>
    <x v="0"/>
    <x v="0"/>
    <s v="Tesseramento"/>
    <x v="1"/>
    <x v="0"/>
    <x v="0"/>
    <m/>
  </r>
  <r>
    <n v="233636"/>
    <x v="0"/>
    <x v="1"/>
    <x v="1"/>
    <x v="1"/>
    <x v="3"/>
    <x v="85"/>
    <x v="0"/>
    <x v="0"/>
    <s v="Tesseramento"/>
    <x v="1"/>
    <x v="0"/>
    <x v="0"/>
    <m/>
  </r>
  <r>
    <n v="34903"/>
    <x v="0"/>
    <x v="0"/>
    <x v="0"/>
    <x v="1"/>
    <x v="4"/>
    <x v="88"/>
    <x v="0"/>
    <x v="0"/>
    <s v="Tesseramento"/>
    <x v="1"/>
    <x v="4"/>
    <x v="0"/>
    <m/>
  </r>
  <r>
    <n v="79532"/>
    <x v="0"/>
    <x v="0"/>
    <x v="0"/>
    <x v="1"/>
    <x v="4"/>
    <x v="88"/>
    <x v="0"/>
    <x v="1"/>
    <s v="Tesseramento"/>
    <x v="1"/>
    <x v="4"/>
    <x v="0"/>
    <m/>
  </r>
  <r>
    <n v="226337"/>
    <x v="0"/>
    <x v="0"/>
    <x v="0"/>
    <x v="1"/>
    <x v="7"/>
    <x v="45"/>
    <x v="0"/>
    <x v="0"/>
    <s v="Tesseramento"/>
    <x v="1"/>
    <x v="3"/>
    <x v="0"/>
    <m/>
  </r>
  <r>
    <n v="138737"/>
    <x v="0"/>
    <x v="0"/>
    <x v="0"/>
    <x v="0"/>
    <x v="7"/>
    <x v="44"/>
    <x v="0"/>
    <x v="0"/>
    <s v="Tesseramento"/>
    <x v="1"/>
    <x v="0"/>
    <x v="0"/>
    <m/>
  </r>
  <r>
    <n v="77240"/>
    <x v="0"/>
    <x v="0"/>
    <x v="0"/>
    <x v="0"/>
    <x v="7"/>
    <x v="44"/>
    <x v="0"/>
    <x v="0"/>
    <s v="Tesseramento"/>
    <x v="1"/>
    <x v="0"/>
    <x v="0"/>
    <m/>
  </r>
  <r>
    <n v="211776"/>
    <x v="0"/>
    <x v="0"/>
    <x v="0"/>
    <x v="0"/>
    <x v="7"/>
    <x v="44"/>
    <x v="0"/>
    <x v="1"/>
    <s v="Tesseramento"/>
    <x v="1"/>
    <x v="0"/>
    <x v="0"/>
    <m/>
  </r>
  <r>
    <n v="204431"/>
    <x v="0"/>
    <x v="0"/>
    <x v="0"/>
    <x v="1"/>
    <x v="7"/>
    <x v="44"/>
    <x v="0"/>
    <x v="0"/>
    <s v="Tesseramento"/>
    <x v="1"/>
    <x v="3"/>
    <x v="0"/>
    <m/>
  </r>
  <r>
    <n v="191106"/>
    <x v="0"/>
    <x v="0"/>
    <x v="0"/>
    <x v="0"/>
    <x v="1"/>
    <x v="1"/>
    <x v="0"/>
    <x v="1"/>
    <s v="Tesseramento"/>
    <x v="0"/>
    <x v="0"/>
    <x v="0"/>
    <m/>
  </r>
  <r>
    <n v="68715"/>
    <x v="0"/>
    <x v="0"/>
    <x v="0"/>
    <x v="0"/>
    <x v="1"/>
    <x v="1"/>
    <x v="0"/>
    <x v="0"/>
    <s v="Tesseramento"/>
    <x v="0"/>
    <x v="3"/>
    <x v="0"/>
    <m/>
  </r>
  <r>
    <n v="226231"/>
    <x v="0"/>
    <x v="0"/>
    <x v="0"/>
    <x v="0"/>
    <x v="1"/>
    <x v="1"/>
    <x v="0"/>
    <x v="0"/>
    <s v="Tesseramento"/>
    <x v="0"/>
    <x v="0"/>
    <x v="0"/>
    <m/>
  </r>
  <r>
    <n v="43407"/>
    <x v="0"/>
    <x v="0"/>
    <x v="0"/>
    <x v="0"/>
    <x v="1"/>
    <x v="1"/>
    <x v="0"/>
    <x v="0"/>
    <s v="Tesseramento"/>
    <x v="0"/>
    <x v="0"/>
    <x v="0"/>
    <m/>
  </r>
  <r>
    <n v="218727"/>
    <x v="0"/>
    <x v="0"/>
    <x v="0"/>
    <x v="0"/>
    <x v="1"/>
    <x v="1"/>
    <x v="0"/>
    <x v="0"/>
    <s v="Tesseramento"/>
    <x v="0"/>
    <x v="0"/>
    <x v="0"/>
    <m/>
  </r>
  <r>
    <n v="233824"/>
    <x v="0"/>
    <x v="1"/>
    <x v="1"/>
    <x v="1"/>
    <x v="1"/>
    <x v="1"/>
    <x v="0"/>
    <x v="0"/>
    <s v="Tesseramento"/>
    <x v="0"/>
    <x v="4"/>
    <x v="0"/>
    <m/>
  </r>
  <r>
    <n v="192348"/>
    <x v="0"/>
    <x v="0"/>
    <x v="0"/>
    <x v="0"/>
    <x v="1"/>
    <x v="22"/>
    <x v="0"/>
    <x v="0"/>
    <s v="Tesseramento"/>
    <x v="1"/>
    <x v="3"/>
    <x v="0"/>
    <m/>
  </r>
  <r>
    <n v="120763"/>
    <x v="0"/>
    <x v="0"/>
    <x v="0"/>
    <x v="0"/>
    <x v="4"/>
    <x v="236"/>
    <x v="0"/>
    <x v="0"/>
    <s v="Tesseramento"/>
    <x v="1"/>
    <x v="0"/>
    <x v="0"/>
    <m/>
  </r>
  <r>
    <n v="68636"/>
    <x v="0"/>
    <x v="0"/>
    <x v="0"/>
    <x v="0"/>
    <x v="4"/>
    <x v="236"/>
    <x v="0"/>
    <x v="0"/>
    <s v="Tesseramento"/>
    <x v="1"/>
    <x v="0"/>
    <x v="0"/>
    <m/>
  </r>
  <r>
    <n v="14128"/>
    <x v="0"/>
    <x v="0"/>
    <x v="0"/>
    <x v="0"/>
    <x v="4"/>
    <x v="236"/>
    <x v="0"/>
    <x v="0"/>
    <s v="Tesseramento"/>
    <x v="1"/>
    <x v="0"/>
    <x v="0"/>
    <m/>
  </r>
  <r>
    <n v="57596"/>
    <x v="0"/>
    <x v="0"/>
    <x v="0"/>
    <x v="0"/>
    <x v="4"/>
    <x v="236"/>
    <x v="0"/>
    <x v="0"/>
    <s v="Tesseramento"/>
    <x v="1"/>
    <x v="3"/>
    <x v="0"/>
    <m/>
  </r>
  <r>
    <n v="32330"/>
    <x v="0"/>
    <x v="0"/>
    <x v="0"/>
    <x v="0"/>
    <x v="7"/>
    <x v="44"/>
    <x v="0"/>
    <x v="0"/>
    <s v="Tesseramento"/>
    <x v="1"/>
    <x v="0"/>
    <x v="0"/>
    <m/>
  </r>
  <r>
    <n v="219099"/>
    <x v="0"/>
    <x v="0"/>
    <x v="0"/>
    <x v="0"/>
    <x v="1"/>
    <x v="20"/>
    <x v="0"/>
    <x v="0"/>
    <s v="Tesseramento"/>
    <x v="0"/>
    <x v="3"/>
    <x v="0"/>
    <m/>
  </r>
  <r>
    <n v="227571"/>
    <x v="0"/>
    <x v="0"/>
    <x v="0"/>
    <x v="0"/>
    <x v="1"/>
    <x v="20"/>
    <x v="0"/>
    <x v="0"/>
    <s v="Tesseramento"/>
    <x v="0"/>
    <x v="0"/>
    <x v="0"/>
    <m/>
  </r>
  <r>
    <n v="22187"/>
    <x v="0"/>
    <x v="0"/>
    <x v="0"/>
    <x v="0"/>
    <x v="7"/>
    <x v="44"/>
    <x v="0"/>
    <x v="0"/>
    <s v="Tesseramento"/>
    <x v="1"/>
    <x v="4"/>
    <x v="0"/>
    <m/>
  </r>
  <r>
    <n v="77570"/>
    <x v="0"/>
    <x v="1"/>
    <x v="0"/>
    <x v="1"/>
    <x v="7"/>
    <x v="195"/>
    <x v="0"/>
    <x v="1"/>
    <s v="Tesseramento"/>
    <x v="1"/>
    <x v="3"/>
    <x v="0"/>
    <m/>
  </r>
  <r>
    <n v="22186"/>
    <x v="0"/>
    <x v="0"/>
    <x v="0"/>
    <x v="0"/>
    <x v="7"/>
    <x v="44"/>
    <x v="0"/>
    <x v="1"/>
    <s v="Tesseramento"/>
    <x v="1"/>
    <x v="4"/>
    <x v="0"/>
    <m/>
  </r>
  <r>
    <n v="132280"/>
    <x v="0"/>
    <x v="0"/>
    <x v="0"/>
    <x v="1"/>
    <x v="7"/>
    <x v="44"/>
    <x v="0"/>
    <x v="0"/>
    <s v="Tesseramento"/>
    <x v="1"/>
    <x v="3"/>
    <x v="0"/>
    <m/>
  </r>
  <r>
    <n v="233643"/>
    <x v="0"/>
    <x v="1"/>
    <x v="1"/>
    <x v="0"/>
    <x v="7"/>
    <x v="195"/>
    <x v="0"/>
    <x v="0"/>
    <s v="Tesseramento"/>
    <x v="1"/>
    <x v="0"/>
    <x v="0"/>
    <m/>
  </r>
  <r>
    <n v="57289"/>
    <x v="0"/>
    <x v="0"/>
    <x v="0"/>
    <x v="0"/>
    <x v="7"/>
    <x v="195"/>
    <x v="0"/>
    <x v="0"/>
    <s v="Tesseramento"/>
    <x v="1"/>
    <x v="3"/>
    <x v="0"/>
    <m/>
  </r>
  <r>
    <n v="233847"/>
    <x v="0"/>
    <x v="0"/>
    <x v="1"/>
    <x v="0"/>
    <x v="7"/>
    <x v="44"/>
    <x v="0"/>
    <x v="0"/>
    <s v="Tesseramento"/>
    <x v="1"/>
    <x v="3"/>
    <x v="0"/>
    <m/>
  </r>
  <r>
    <n v="139110"/>
    <x v="0"/>
    <x v="0"/>
    <x v="0"/>
    <x v="0"/>
    <x v="7"/>
    <x v="195"/>
    <x v="0"/>
    <x v="0"/>
    <s v="Tesseramento"/>
    <x v="1"/>
    <x v="4"/>
    <x v="0"/>
    <m/>
  </r>
  <r>
    <n v="117678"/>
    <x v="0"/>
    <x v="0"/>
    <x v="0"/>
    <x v="0"/>
    <x v="7"/>
    <x v="44"/>
    <x v="0"/>
    <x v="0"/>
    <s v="Tesseramento"/>
    <x v="1"/>
    <x v="0"/>
    <x v="0"/>
    <m/>
  </r>
  <r>
    <n v="192051"/>
    <x v="0"/>
    <x v="0"/>
    <x v="2"/>
    <x v="0"/>
    <x v="7"/>
    <x v="195"/>
    <x v="0"/>
    <x v="0"/>
    <s v="Tesseramento"/>
    <x v="1"/>
    <x v="0"/>
    <x v="0"/>
    <m/>
  </r>
  <r>
    <n v="233830"/>
    <x v="0"/>
    <x v="0"/>
    <x v="1"/>
    <x v="0"/>
    <x v="4"/>
    <x v="88"/>
    <x v="0"/>
    <x v="0"/>
    <s v="Tesseramento"/>
    <x v="1"/>
    <x v="4"/>
    <x v="0"/>
    <m/>
  </r>
  <r>
    <n v="216050"/>
    <x v="1"/>
    <x v="0"/>
    <x v="0"/>
    <x v="0"/>
    <x v="7"/>
    <x v="195"/>
    <x v="0"/>
    <x v="0"/>
    <s v="Tesseramento"/>
    <x v="1"/>
    <x v="2"/>
    <x v="0"/>
    <m/>
  </r>
  <r>
    <n v="216052"/>
    <x v="0"/>
    <x v="0"/>
    <x v="0"/>
    <x v="0"/>
    <x v="7"/>
    <x v="195"/>
    <x v="0"/>
    <x v="0"/>
    <s v="Tesseramento"/>
    <x v="1"/>
    <x v="0"/>
    <x v="0"/>
    <m/>
  </r>
  <r>
    <n v="197668"/>
    <x v="0"/>
    <x v="0"/>
    <x v="0"/>
    <x v="0"/>
    <x v="7"/>
    <x v="195"/>
    <x v="0"/>
    <x v="0"/>
    <s v="Tesseramento"/>
    <x v="1"/>
    <x v="0"/>
    <x v="0"/>
    <m/>
  </r>
  <r>
    <n v="151308"/>
    <x v="0"/>
    <x v="0"/>
    <x v="0"/>
    <x v="0"/>
    <x v="7"/>
    <x v="195"/>
    <x v="0"/>
    <x v="0"/>
    <s v="Tesseramento"/>
    <x v="1"/>
    <x v="4"/>
    <x v="0"/>
    <m/>
  </r>
  <r>
    <n v="188214"/>
    <x v="0"/>
    <x v="0"/>
    <x v="0"/>
    <x v="0"/>
    <x v="7"/>
    <x v="195"/>
    <x v="0"/>
    <x v="0"/>
    <s v="Tesseramento"/>
    <x v="1"/>
    <x v="3"/>
    <x v="0"/>
    <m/>
  </r>
  <r>
    <n v="202996"/>
    <x v="0"/>
    <x v="0"/>
    <x v="0"/>
    <x v="0"/>
    <x v="7"/>
    <x v="195"/>
    <x v="0"/>
    <x v="0"/>
    <s v="Tesseramento"/>
    <x v="1"/>
    <x v="4"/>
    <x v="0"/>
    <m/>
  </r>
  <r>
    <n v="654"/>
    <x v="0"/>
    <x v="0"/>
    <x v="0"/>
    <x v="0"/>
    <x v="7"/>
    <x v="195"/>
    <x v="0"/>
    <x v="0"/>
    <s v="Tesseramento"/>
    <x v="1"/>
    <x v="4"/>
    <x v="0"/>
    <m/>
  </r>
  <r>
    <n v="186441"/>
    <x v="0"/>
    <x v="0"/>
    <x v="0"/>
    <x v="0"/>
    <x v="12"/>
    <x v="323"/>
    <x v="0"/>
    <x v="0"/>
    <s v="Tesseramento"/>
    <x v="1"/>
    <x v="4"/>
    <x v="0"/>
    <m/>
  </r>
  <r>
    <n v="15165"/>
    <x v="0"/>
    <x v="0"/>
    <x v="0"/>
    <x v="0"/>
    <x v="7"/>
    <x v="195"/>
    <x v="0"/>
    <x v="0"/>
    <s v="Tesseramento"/>
    <x v="1"/>
    <x v="4"/>
    <x v="0"/>
    <m/>
  </r>
  <r>
    <n v="150982"/>
    <x v="0"/>
    <x v="0"/>
    <x v="0"/>
    <x v="0"/>
    <x v="7"/>
    <x v="195"/>
    <x v="0"/>
    <x v="0"/>
    <s v="Tesseramento"/>
    <x v="1"/>
    <x v="0"/>
    <x v="0"/>
    <m/>
  </r>
  <r>
    <n v="212544"/>
    <x v="0"/>
    <x v="0"/>
    <x v="0"/>
    <x v="0"/>
    <x v="7"/>
    <x v="195"/>
    <x v="0"/>
    <x v="0"/>
    <s v="Tesseramento"/>
    <x v="1"/>
    <x v="3"/>
    <x v="0"/>
    <m/>
  </r>
  <r>
    <n v="212543"/>
    <x v="0"/>
    <x v="0"/>
    <x v="0"/>
    <x v="0"/>
    <x v="7"/>
    <x v="195"/>
    <x v="0"/>
    <x v="1"/>
    <s v="Tesseramento"/>
    <x v="1"/>
    <x v="0"/>
    <x v="0"/>
    <m/>
  </r>
  <r>
    <n v="203400"/>
    <x v="0"/>
    <x v="0"/>
    <x v="0"/>
    <x v="0"/>
    <x v="7"/>
    <x v="195"/>
    <x v="0"/>
    <x v="0"/>
    <s v="Tesseramento"/>
    <x v="1"/>
    <x v="4"/>
    <x v="0"/>
    <m/>
  </r>
  <r>
    <n v="216061"/>
    <x v="0"/>
    <x v="0"/>
    <x v="0"/>
    <x v="0"/>
    <x v="7"/>
    <x v="195"/>
    <x v="0"/>
    <x v="0"/>
    <s v="Tesseramento"/>
    <x v="1"/>
    <x v="4"/>
    <x v="0"/>
    <m/>
  </r>
  <r>
    <n v="216060"/>
    <x v="0"/>
    <x v="0"/>
    <x v="0"/>
    <x v="1"/>
    <x v="7"/>
    <x v="195"/>
    <x v="0"/>
    <x v="1"/>
    <s v="Tesseramento"/>
    <x v="1"/>
    <x v="4"/>
    <x v="0"/>
    <m/>
  </r>
  <r>
    <n v="151267"/>
    <x v="0"/>
    <x v="0"/>
    <x v="0"/>
    <x v="0"/>
    <x v="7"/>
    <x v="195"/>
    <x v="0"/>
    <x v="0"/>
    <s v="Tesseramento"/>
    <x v="1"/>
    <x v="3"/>
    <x v="0"/>
    <m/>
  </r>
  <r>
    <n v="73360"/>
    <x v="0"/>
    <x v="0"/>
    <x v="0"/>
    <x v="0"/>
    <x v="7"/>
    <x v="195"/>
    <x v="0"/>
    <x v="0"/>
    <s v="Tesseramento"/>
    <x v="1"/>
    <x v="3"/>
    <x v="0"/>
    <m/>
  </r>
  <r>
    <n v="185035"/>
    <x v="0"/>
    <x v="0"/>
    <x v="0"/>
    <x v="0"/>
    <x v="12"/>
    <x v="323"/>
    <x v="0"/>
    <x v="1"/>
    <s v="Tesseramento"/>
    <x v="1"/>
    <x v="3"/>
    <x v="0"/>
    <m/>
  </r>
  <r>
    <n v="141638"/>
    <x v="0"/>
    <x v="0"/>
    <x v="0"/>
    <x v="0"/>
    <x v="7"/>
    <x v="195"/>
    <x v="0"/>
    <x v="0"/>
    <s v="Tesseramento"/>
    <x v="1"/>
    <x v="4"/>
    <x v="0"/>
    <m/>
  </r>
  <r>
    <n v="156709"/>
    <x v="0"/>
    <x v="0"/>
    <x v="0"/>
    <x v="1"/>
    <x v="7"/>
    <x v="195"/>
    <x v="0"/>
    <x v="1"/>
    <s v="Tesseramento"/>
    <x v="1"/>
    <x v="4"/>
    <x v="0"/>
    <m/>
  </r>
  <r>
    <n v="193781"/>
    <x v="0"/>
    <x v="0"/>
    <x v="0"/>
    <x v="1"/>
    <x v="7"/>
    <x v="195"/>
    <x v="0"/>
    <x v="0"/>
    <s v="Tesseramento"/>
    <x v="1"/>
    <x v="3"/>
    <x v="0"/>
    <m/>
  </r>
  <r>
    <n v="54307"/>
    <x v="0"/>
    <x v="0"/>
    <x v="0"/>
    <x v="0"/>
    <x v="12"/>
    <x v="323"/>
    <x v="0"/>
    <x v="0"/>
    <s v="Tesseramento"/>
    <x v="1"/>
    <x v="0"/>
    <x v="0"/>
    <m/>
  </r>
  <r>
    <n v="191771"/>
    <x v="0"/>
    <x v="0"/>
    <x v="0"/>
    <x v="0"/>
    <x v="7"/>
    <x v="195"/>
    <x v="0"/>
    <x v="0"/>
    <s v="Tesseramento"/>
    <x v="1"/>
    <x v="0"/>
    <x v="0"/>
    <m/>
  </r>
  <r>
    <n v="154442"/>
    <x v="0"/>
    <x v="0"/>
    <x v="0"/>
    <x v="0"/>
    <x v="7"/>
    <x v="195"/>
    <x v="0"/>
    <x v="0"/>
    <s v="Tesseramento"/>
    <x v="1"/>
    <x v="0"/>
    <x v="0"/>
    <m/>
  </r>
  <r>
    <n v="126696"/>
    <x v="0"/>
    <x v="0"/>
    <x v="0"/>
    <x v="0"/>
    <x v="7"/>
    <x v="195"/>
    <x v="0"/>
    <x v="0"/>
    <s v="Tesseramento"/>
    <x v="1"/>
    <x v="3"/>
    <x v="0"/>
    <m/>
  </r>
  <r>
    <n v="217323"/>
    <x v="0"/>
    <x v="0"/>
    <x v="0"/>
    <x v="0"/>
    <x v="7"/>
    <x v="195"/>
    <x v="0"/>
    <x v="0"/>
    <s v="Tesseramento"/>
    <x v="1"/>
    <x v="0"/>
    <x v="0"/>
    <m/>
  </r>
  <r>
    <n v="155685"/>
    <x v="0"/>
    <x v="0"/>
    <x v="0"/>
    <x v="0"/>
    <x v="12"/>
    <x v="323"/>
    <x v="0"/>
    <x v="1"/>
    <s v="Tesseramento"/>
    <x v="1"/>
    <x v="4"/>
    <x v="0"/>
    <m/>
  </r>
  <r>
    <n v="155682"/>
    <x v="0"/>
    <x v="0"/>
    <x v="0"/>
    <x v="1"/>
    <x v="12"/>
    <x v="323"/>
    <x v="0"/>
    <x v="0"/>
    <s v="Tesseramento"/>
    <x v="1"/>
    <x v="4"/>
    <x v="0"/>
    <m/>
  </r>
  <r>
    <n v="224554"/>
    <x v="1"/>
    <x v="0"/>
    <x v="0"/>
    <x v="0"/>
    <x v="7"/>
    <x v="195"/>
    <x v="0"/>
    <x v="0"/>
    <s v="Tesseramento"/>
    <x v="1"/>
    <x v="5"/>
    <x v="0"/>
    <m/>
  </r>
  <r>
    <n v="22173"/>
    <x v="0"/>
    <x v="0"/>
    <x v="0"/>
    <x v="0"/>
    <x v="7"/>
    <x v="195"/>
    <x v="0"/>
    <x v="0"/>
    <s v="Tesseramento"/>
    <x v="1"/>
    <x v="3"/>
    <x v="0"/>
    <m/>
  </r>
  <r>
    <n v="191172"/>
    <x v="0"/>
    <x v="0"/>
    <x v="0"/>
    <x v="0"/>
    <x v="12"/>
    <x v="323"/>
    <x v="0"/>
    <x v="0"/>
    <s v="Tesseramento"/>
    <x v="1"/>
    <x v="1"/>
    <x v="0"/>
    <m/>
  </r>
  <r>
    <n v="115967"/>
    <x v="0"/>
    <x v="0"/>
    <x v="0"/>
    <x v="0"/>
    <x v="7"/>
    <x v="195"/>
    <x v="0"/>
    <x v="0"/>
    <s v="Tesseramento"/>
    <x v="1"/>
    <x v="4"/>
    <x v="0"/>
    <m/>
  </r>
  <r>
    <n v="145"/>
    <x v="0"/>
    <x v="0"/>
    <x v="0"/>
    <x v="0"/>
    <x v="12"/>
    <x v="323"/>
    <x v="0"/>
    <x v="0"/>
    <s v="Tesseramento"/>
    <x v="1"/>
    <x v="4"/>
    <x v="0"/>
    <m/>
  </r>
  <r>
    <n v="216042"/>
    <x v="0"/>
    <x v="0"/>
    <x v="0"/>
    <x v="0"/>
    <x v="7"/>
    <x v="195"/>
    <x v="0"/>
    <x v="0"/>
    <s v="Tesseramento"/>
    <x v="1"/>
    <x v="0"/>
    <x v="0"/>
    <m/>
  </r>
  <r>
    <n v="144"/>
    <x v="0"/>
    <x v="0"/>
    <x v="0"/>
    <x v="0"/>
    <x v="12"/>
    <x v="323"/>
    <x v="0"/>
    <x v="0"/>
    <s v="Tesseramento"/>
    <x v="1"/>
    <x v="0"/>
    <x v="0"/>
    <m/>
  </r>
  <r>
    <n v="80464"/>
    <x v="0"/>
    <x v="0"/>
    <x v="0"/>
    <x v="0"/>
    <x v="7"/>
    <x v="195"/>
    <x v="0"/>
    <x v="1"/>
    <s v="Tesseramento"/>
    <x v="1"/>
    <x v="1"/>
    <x v="0"/>
    <m/>
  </r>
  <r>
    <n v="192271"/>
    <x v="0"/>
    <x v="0"/>
    <x v="0"/>
    <x v="0"/>
    <x v="8"/>
    <x v="113"/>
    <x v="0"/>
    <x v="0"/>
    <s v="Tesseramento"/>
    <x v="0"/>
    <x v="0"/>
    <x v="0"/>
    <m/>
  </r>
  <r>
    <n v="206503"/>
    <x v="0"/>
    <x v="0"/>
    <x v="0"/>
    <x v="0"/>
    <x v="8"/>
    <x v="113"/>
    <x v="0"/>
    <x v="0"/>
    <s v="Tesseramento"/>
    <x v="0"/>
    <x v="4"/>
    <x v="0"/>
    <m/>
  </r>
  <r>
    <n v="42741"/>
    <x v="0"/>
    <x v="0"/>
    <x v="0"/>
    <x v="0"/>
    <x v="12"/>
    <x v="323"/>
    <x v="0"/>
    <x v="0"/>
    <s v="Tesseramento"/>
    <x v="1"/>
    <x v="4"/>
    <x v="0"/>
    <m/>
  </r>
  <r>
    <n v="210091"/>
    <x v="0"/>
    <x v="0"/>
    <x v="0"/>
    <x v="0"/>
    <x v="1"/>
    <x v="1"/>
    <x v="0"/>
    <x v="0"/>
    <s v="Tesseramento"/>
    <x v="0"/>
    <x v="4"/>
    <x v="0"/>
    <m/>
  </r>
  <r>
    <n v="3794"/>
    <x v="0"/>
    <x v="0"/>
    <x v="0"/>
    <x v="0"/>
    <x v="12"/>
    <x v="323"/>
    <x v="0"/>
    <x v="0"/>
    <s v="Tesseramento"/>
    <x v="1"/>
    <x v="0"/>
    <x v="0"/>
    <m/>
  </r>
  <r>
    <n v="215876"/>
    <x v="0"/>
    <x v="0"/>
    <x v="0"/>
    <x v="0"/>
    <x v="1"/>
    <x v="1"/>
    <x v="0"/>
    <x v="0"/>
    <s v="Tesseramento"/>
    <x v="0"/>
    <x v="0"/>
    <x v="0"/>
    <m/>
  </r>
  <r>
    <n v="151"/>
    <x v="0"/>
    <x v="0"/>
    <x v="0"/>
    <x v="0"/>
    <x v="12"/>
    <x v="323"/>
    <x v="0"/>
    <x v="0"/>
    <s v="Tesseramento"/>
    <x v="1"/>
    <x v="0"/>
    <x v="0"/>
    <m/>
  </r>
  <r>
    <n v="110950"/>
    <x v="0"/>
    <x v="0"/>
    <x v="0"/>
    <x v="0"/>
    <x v="1"/>
    <x v="1"/>
    <x v="0"/>
    <x v="0"/>
    <s v="Tesseramento"/>
    <x v="0"/>
    <x v="0"/>
    <x v="0"/>
    <m/>
  </r>
  <r>
    <n v="174252"/>
    <x v="0"/>
    <x v="0"/>
    <x v="0"/>
    <x v="0"/>
    <x v="8"/>
    <x v="113"/>
    <x v="0"/>
    <x v="0"/>
    <s v="Tesseramento"/>
    <x v="0"/>
    <x v="0"/>
    <x v="0"/>
    <m/>
  </r>
  <r>
    <n v="123787"/>
    <x v="0"/>
    <x v="0"/>
    <x v="0"/>
    <x v="0"/>
    <x v="8"/>
    <x v="113"/>
    <x v="0"/>
    <x v="0"/>
    <s v="Tesseramento"/>
    <x v="0"/>
    <x v="3"/>
    <x v="0"/>
    <m/>
  </r>
  <r>
    <n v="136"/>
    <x v="0"/>
    <x v="0"/>
    <x v="0"/>
    <x v="0"/>
    <x v="12"/>
    <x v="323"/>
    <x v="0"/>
    <x v="1"/>
    <s v="Tesseramento"/>
    <x v="1"/>
    <x v="4"/>
    <x v="0"/>
    <m/>
  </r>
  <r>
    <n v="216498"/>
    <x v="0"/>
    <x v="0"/>
    <x v="0"/>
    <x v="0"/>
    <x v="7"/>
    <x v="195"/>
    <x v="0"/>
    <x v="0"/>
    <s v="Tesseramento"/>
    <x v="1"/>
    <x v="1"/>
    <x v="0"/>
    <m/>
  </r>
  <r>
    <n v="79338"/>
    <x v="0"/>
    <x v="0"/>
    <x v="0"/>
    <x v="0"/>
    <x v="1"/>
    <x v="1"/>
    <x v="0"/>
    <x v="0"/>
    <s v="Tesseramento"/>
    <x v="0"/>
    <x v="4"/>
    <x v="0"/>
    <m/>
  </r>
  <r>
    <n v="226923"/>
    <x v="0"/>
    <x v="0"/>
    <x v="0"/>
    <x v="0"/>
    <x v="8"/>
    <x v="113"/>
    <x v="0"/>
    <x v="0"/>
    <s v="Tesseramento"/>
    <x v="0"/>
    <x v="0"/>
    <x v="0"/>
    <m/>
  </r>
  <r>
    <n v="169725"/>
    <x v="0"/>
    <x v="0"/>
    <x v="0"/>
    <x v="0"/>
    <x v="12"/>
    <x v="323"/>
    <x v="0"/>
    <x v="0"/>
    <s v="Tesseramento"/>
    <x v="1"/>
    <x v="4"/>
    <x v="0"/>
    <m/>
  </r>
  <r>
    <n v="35643"/>
    <x v="0"/>
    <x v="0"/>
    <x v="0"/>
    <x v="0"/>
    <x v="8"/>
    <x v="113"/>
    <x v="0"/>
    <x v="0"/>
    <s v="Tesseramento"/>
    <x v="0"/>
    <x v="3"/>
    <x v="0"/>
    <m/>
  </r>
  <r>
    <n v="217433"/>
    <x v="0"/>
    <x v="0"/>
    <x v="0"/>
    <x v="0"/>
    <x v="7"/>
    <x v="195"/>
    <x v="0"/>
    <x v="0"/>
    <s v="Tesseramento"/>
    <x v="1"/>
    <x v="3"/>
    <x v="0"/>
    <m/>
  </r>
  <r>
    <n v="165504"/>
    <x v="0"/>
    <x v="0"/>
    <x v="0"/>
    <x v="0"/>
    <x v="12"/>
    <x v="323"/>
    <x v="0"/>
    <x v="1"/>
    <s v="Tesseramento"/>
    <x v="1"/>
    <x v="3"/>
    <x v="0"/>
    <m/>
  </r>
  <r>
    <n v="54509"/>
    <x v="0"/>
    <x v="0"/>
    <x v="0"/>
    <x v="0"/>
    <x v="7"/>
    <x v="195"/>
    <x v="0"/>
    <x v="0"/>
    <s v="Tesseramento"/>
    <x v="1"/>
    <x v="3"/>
    <x v="0"/>
    <m/>
  </r>
  <r>
    <n v="73433"/>
    <x v="0"/>
    <x v="0"/>
    <x v="0"/>
    <x v="0"/>
    <x v="12"/>
    <x v="323"/>
    <x v="0"/>
    <x v="0"/>
    <s v="Tesseramento"/>
    <x v="1"/>
    <x v="4"/>
    <x v="0"/>
    <m/>
  </r>
  <r>
    <n v="16668"/>
    <x v="0"/>
    <x v="0"/>
    <x v="0"/>
    <x v="0"/>
    <x v="12"/>
    <x v="323"/>
    <x v="0"/>
    <x v="0"/>
    <s v="Tesseramento"/>
    <x v="1"/>
    <x v="3"/>
    <x v="0"/>
    <m/>
  </r>
  <r>
    <n v="95603"/>
    <x v="0"/>
    <x v="0"/>
    <x v="0"/>
    <x v="0"/>
    <x v="12"/>
    <x v="323"/>
    <x v="0"/>
    <x v="0"/>
    <s v="Tesseramento"/>
    <x v="1"/>
    <x v="4"/>
    <x v="0"/>
    <m/>
  </r>
  <r>
    <n v="216423"/>
    <x v="0"/>
    <x v="0"/>
    <x v="0"/>
    <x v="1"/>
    <x v="12"/>
    <x v="323"/>
    <x v="0"/>
    <x v="0"/>
    <s v="Tesseramento"/>
    <x v="1"/>
    <x v="4"/>
    <x v="0"/>
    <m/>
  </r>
  <r>
    <n v="135680"/>
    <x v="0"/>
    <x v="0"/>
    <x v="0"/>
    <x v="0"/>
    <x v="8"/>
    <x v="113"/>
    <x v="0"/>
    <x v="0"/>
    <s v="Tesseramento"/>
    <x v="0"/>
    <x v="4"/>
    <x v="0"/>
    <m/>
  </r>
  <r>
    <n v="97334"/>
    <x v="0"/>
    <x v="0"/>
    <x v="0"/>
    <x v="0"/>
    <x v="12"/>
    <x v="323"/>
    <x v="0"/>
    <x v="0"/>
    <s v="Tesseramento"/>
    <x v="1"/>
    <x v="3"/>
    <x v="0"/>
    <m/>
  </r>
  <r>
    <n v="176988"/>
    <x v="0"/>
    <x v="0"/>
    <x v="0"/>
    <x v="0"/>
    <x v="8"/>
    <x v="113"/>
    <x v="0"/>
    <x v="0"/>
    <s v="Tesseramento"/>
    <x v="0"/>
    <x v="0"/>
    <x v="0"/>
    <m/>
  </r>
  <r>
    <n v="98754"/>
    <x v="0"/>
    <x v="0"/>
    <x v="0"/>
    <x v="0"/>
    <x v="12"/>
    <x v="323"/>
    <x v="0"/>
    <x v="0"/>
    <s v="Tesseramento"/>
    <x v="1"/>
    <x v="1"/>
    <x v="0"/>
    <m/>
  </r>
  <r>
    <n v="167621"/>
    <x v="1"/>
    <x v="0"/>
    <x v="0"/>
    <x v="1"/>
    <x v="12"/>
    <x v="323"/>
    <x v="0"/>
    <x v="1"/>
    <s v="Tesseramento"/>
    <x v="1"/>
    <x v="6"/>
    <x v="0"/>
    <m/>
  </r>
  <r>
    <n v="17079"/>
    <x v="0"/>
    <x v="0"/>
    <x v="0"/>
    <x v="0"/>
    <x v="12"/>
    <x v="323"/>
    <x v="0"/>
    <x v="1"/>
    <s v="Tesseramento"/>
    <x v="1"/>
    <x v="4"/>
    <x v="0"/>
    <m/>
  </r>
  <r>
    <n v="213830"/>
    <x v="0"/>
    <x v="0"/>
    <x v="0"/>
    <x v="0"/>
    <x v="12"/>
    <x v="323"/>
    <x v="0"/>
    <x v="0"/>
    <s v="Tesseramento"/>
    <x v="1"/>
    <x v="3"/>
    <x v="0"/>
    <m/>
  </r>
  <r>
    <n v="175953"/>
    <x v="0"/>
    <x v="0"/>
    <x v="0"/>
    <x v="0"/>
    <x v="8"/>
    <x v="113"/>
    <x v="0"/>
    <x v="0"/>
    <s v="Tesseramento"/>
    <x v="0"/>
    <x v="1"/>
    <x v="0"/>
    <m/>
  </r>
  <r>
    <n v="122974"/>
    <x v="0"/>
    <x v="0"/>
    <x v="0"/>
    <x v="0"/>
    <x v="8"/>
    <x v="113"/>
    <x v="0"/>
    <x v="0"/>
    <s v="Tesseramento"/>
    <x v="0"/>
    <x v="3"/>
    <x v="0"/>
    <m/>
  </r>
  <r>
    <n v="225978"/>
    <x v="0"/>
    <x v="0"/>
    <x v="0"/>
    <x v="0"/>
    <x v="7"/>
    <x v="195"/>
    <x v="0"/>
    <x v="0"/>
    <s v="Tesseramento"/>
    <x v="1"/>
    <x v="3"/>
    <x v="0"/>
    <m/>
  </r>
  <r>
    <n v="115711"/>
    <x v="0"/>
    <x v="0"/>
    <x v="0"/>
    <x v="0"/>
    <x v="12"/>
    <x v="323"/>
    <x v="0"/>
    <x v="1"/>
    <s v="Tesseramento"/>
    <x v="1"/>
    <x v="4"/>
    <x v="0"/>
    <m/>
  </r>
  <r>
    <n v="41149"/>
    <x v="0"/>
    <x v="0"/>
    <x v="0"/>
    <x v="0"/>
    <x v="12"/>
    <x v="323"/>
    <x v="0"/>
    <x v="0"/>
    <s v="Tesseramento"/>
    <x v="1"/>
    <x v="3"/>
    <x v="0"/>
    <m/>
  </r>
  <r>
    <n v="51170"/>
    <x v="0"/>
    <x v="0"/>
    <x v="0"/>
    <x v="0"/>
    <x v="12"/>
    <x v="323"/>
    <x v="0"/>
    <x v="1"/>
    <s v="Tesseramento"/>
    <x v="1"/>
    <x v="3"/>
    <x v="0"/>
    <m/>
  </r>
  <r>
    <n v="163523"/>
    <x v="0"/>
    <x v="0"/>
    <x v="0"/>
    <x v="0"/>
    <x v="12"/>
    <x v="323"/>
    <x v="0"/>
    <x v="1"/>
    <s v="Tesseramento"/>
    <x v="1"/>
    <x v="3"/>
    <x v="0"/>
    <m/>
  </r>
  <r>
    <n v="51171"/>
    <x v="0"/>
    <x v="0"/>
    <x v="0"/>
    <x v="0"/>
    <x v="12"/>
    <x v="323"/>
    <x v="0"/>
    <x v="0"/>
    <s v="Tesseramento"/>
    <x v="1"/>
    <x v="3"/>
    <x v="0"/>
    <m/>
  </r>
  <r>
    <n v="138851"/>
    <x v="0"/>
    <x v="0"/>
    <x v="0"/>
    <x v="0"/>
    <x v="12"/>
    <x v="323"/>
    <x v="0"/>
    <x v="1"/>
    <s v="Tesseramento"/>
    <x v="1"/>
    <x v="0"/>
    <x v="0"/>
    <m/>
  </r>
  <r>
    <n v="104627"/>
    <x v="0"/>
    <x v="0"/>
    <x v="0"/>
    <x v="0"/>
    <x v="12"/>
    <x v="323"/>
    <x v="0"/>
    <x v="1"/>
    <s v="Tesseramento"/>
    <x v="1"/>
    <x v="4"/>
    <x v="0"/>
    <m/>
  </r>
  <r>
    <n v="197540"/>
    <x v="0"/>
    <x v="0"/>
    <x v="0"/>
    <x v="2"/>
    <x v="12"/>
    <x v="323"/>
    <x v="0"/>
    <x v="1"/>
    <s v="Tesseramento"/>
    <x v="1"/>
    <x v="4"/>
    <x v="0"/>
    <m/>
  </r>
  <r>
    <n v="62483"/>
    <x v="0"/>
    <x v="0"/>
    <x v="0"/>
    <x v="0"/>
    <x v="12"/>
    <x v="323"/>
    <x v="0"/>
    <x v="0"/>
    <s v="Tesseramento"/>
    <x v="1"/>
    <x v="0"/>
    <x v="0"/>
    <m/>
  </r>
  <r>
    <n v="95606"/>
    <x v="0"/>
    <x v="0"/>
    <x v="0"/>
    <x v="4"/>
    <x v="12"/>
    <x v="323"/>
    <x v="0"/>
    <x v="0"/>
    <s v="Tesseramento"/>
    <x v="1"/>
    <x v="4"/>
    <x v="0"/>
    <m/>
  </r>
  <r>
    <n v="234"/>
    <x v="0"/>
    <x v="0"/>
    <x v="0"/>
    <x v="0"/>
    <x v="12"/>
    <x v="323"/>
    <x v="0"/>
    <x v="0"/>
    <s v="Tesseramento"/>
    <x v="1"/>
    <x v="0"/>
    <x v="0"/>
    <m/>
  </r>
  <r>
    <n v="159524"/>
    <x v="0"/>
    <x v="0"/>
    <x v="0"/>
    <x v="0"/>
    <x v="12"/>
    <x v="323"/>
    <x v="0"/>
    <x v="0"/>
    <s v="Tesseramento"/>
    <x v="1"/>
    <x v="1"/>
    <x v="0"/>
    <m/>
  </r>
  <r>
    <n v="69817"/>
    <x v="0"/>
    <x v="0"/>
    <x v="0"/>
    <x v="0"/>
    <x v="12"/>
    <x v="323"/>
    <x v="0"/>
    <x v="0"/>
    <s v="Tesseramento"/>
    <x v="1"/>
    <x v="4"/>
    <x v="0"/>
    <m/>
  </r>
  <r>
    <n v="39206"/>
    <x v="0"/>
    <x v="0"/>
    <x v="0"/>
    <x v="0"/>
    <x v="12"/>
    <x v="323"/>
    <x v="0"/>
    <x v="0"/>
    <s v="Tesseramento"/>
    <x v="1"/>
    <x v="4"/>
    <x v="0"/>
    <m/>
  </r>
  <r>
    <n v="104476"/>
    <x v="0"/>
    <x v="0"/>
    <x v="0"/>
    <x v="0"/>
    <x v="12"/>
    <x v="323"/>
    <x v="0"/>
    <x v="0"/>
    <s v="Tesseramento"/>
    <x v="1"/>
    <x v="4"/>
    <x v="0"/>
    <m/>
  </r>
  <r>
    <n v="41565"/>
    <x v="0"/>
    <x v="0"/>
    <x v="0"/>
    <x v="0"/>
    <x v="12"/>
    <x v="323"/>
    <x v="0"/>
    <x v="1"/>
    <s v="Tesseramento"/>
    <x v="1"/>
    <x v="0"/>
    <x v="0"/>
    <m/>
  </r>
  <r>
    <n v="3830"/>
    <x v="0"/>
    <x v="0"/>
    <x v="0"/>
    <x v="0"/>
    <x v="12"/>
    <x v="323"/>
    <x v="0"/>
    <x v="0"/>
    <s v="Tesseramento"/>
    <x v="1"/>
    <x v="4"/>
    <x v="0"/>
    <m/>
  </r>
  <r>
    <n v="197724"/>
    <x v="0"/>
    <x v="0"/>
    <x v="0"/>
    <x v="0"/>
    <x v="12"/>
    <x v="323"/>
    <x v="0"/>
    <x v="0"/>
    <s v="Tesseramento"/>
    <x v="1"/>
    <x v="4"/>
    <x v="0"/>
    <m/>
  </r>
  <r>
    <n v="180843"/>
    <x v="0"/>
    <x v="0"/>
    <x v="0"/>
    <x v="0"/>
    <x v="12"/>
    <x v="323"/>
    <x v="0"/>
    <x v="1"/>
    <s v="Tesseramento"/>
    <x v="1"/>
    <x v="0"/>
    <x v="0"/>
    <m/>
  </r>
  <r>
    <n v="69818"/>
    <x v="0"/>
    <x v="0"/>
    <x v="0"/>
    <x v="0"/>
    <x v="12"/>
    <x v="323"/>
    <x v="0"/>
    <x v="0"/>
    <s v="Tesseramento"/>
    <x v="1"/>
    <x v="4"/>
    <x v="0"/>
    <m/>
  </r>
  <r>
    <n v="201856"/>
    <x v="0"/>
    <x v="0"/>
    <x v="0"/>
    <x v="0"/>
    <x v="12"/>
    <x v="323"/>
    <x v="0"/>
    <x v="0"/>
    <s v="Tesseramento"/>
    <x v="1"/>
    <x v="4"/>
    <x v="0"/>
    <m/>
  </r>
  <r>
    <n v="20331"/>
    <x v="0"/>
    <x v="0"/>
    <x v="0"/>
    <x v="0"/>
    <x v="12"/>
    <x v="323"/>
    <x v="0"/>
    <x v="1"/>
    <s v="Tesseramento"/>
    <x v="1"/>
    <x v="4"/>
    <x v="0"/>
    <m/>
  </r>
  <r>
    <n v="3832"/>
    <x v="0"/>
    <x v="0"/>
    <x v="0"/>
    <x v="0"/>
    <x v="12"/>
    <x v="323"/>
    <x v="0"/>
    <x v="1"/>
    <s v="Tesseramento"/>
    <x v="1"/>
    <x v="0"/>
    <x v="0"/>
    <m/>
  </r>
  <r>
    <n v="179933"/>
    <x v="0"/>
    <x v="0"/>
    <x v="0"/>
    <x v="0"/>
    <x v="12"/>
    <x v="323"/>
    <x v="0"/>
    <x v="1"/>
    <s v="Tesseramento"/>
    <x v="1"/>
    <x v="3"/>
    <x v="0"/>
    <m/>
  </r>
  <r>
    <n v="169728"/>
    <x v="0"/>
    <x v="0"/>
    <x v="0"/>
    <x v="0"/>
    <x v="12"/>
    <x v="323"/>
    <x v="0"/>
    <x v="0"/>
    <s v="Tesseramento"/>
    <x v="1"/>
    <x v="4"/>
    <x v="0"/>
    <m/>
  </r>
  <r>
    <n v="95610"/>
    <x v="0"/>
    <x v="0"/>
    <x v="0"/>
    <x v="0"/>
    <x v="12"/>
    <x v="323"/>
    <x v="0"/>
    <x v="0"/>
    <s v="Tesseramento"/>
    <x v="1"/>
    <x v="3"/>
    <x v="0"/>
    <m/>
  </r>
  <r>
    <n v="26932"/>
    <x v="0"/>
    <x v="0"/>
    <x v="0"/>
    <x v="0"/>
    <x v="12"/>
    <x v="323"/>
    <x v="0"/>
    <x v="1"/>
    <s v="Tesseramento"/>
    <x v="1"/>
    <x v="4"/>
    <x v="0"/>
    <m/>
  </r>
  <r>
    <n v="72181"/>
    <x v="0"/>
    <x v="0"/>
    <x v="0"/>
    <x v="0"/>
    <x v="12"/>
    <x v="323"/>
    <x v="0"/>
    <x v="0"/>
    <s v="Tesseramento"/>
    <x v="1"/>
    <x v="3"/>
    <x v="0"/>
    <m/>
  </r>
  <r>
    <n v="229888"/>
    <x v="1"/>
    <x v="0"/>
    <x v="0"/>
    <x v="2"/>
    <x v="12"/>
    <x v="323"/>
    <x v="0"/>
    <x v="1"/>
    <s v="Tesseramento"/>
    <x v="1"/>
    <x v="5"/>
    <x v="0"/>
    <m/>
  </r>
  <r>
    <n v="300"/>
    <x v="0"/>
    <x v="0"/>
    <x v="0"/>
    <x v="0"/>
    <x v="12"/>
    <x v="323"/>
    <x v="0"/>
    <x v="0"/>
    <s v="Tesseramento"/>
    <x v="1"/>
    <x v="0"/>
    <x v="0"/>
    <m/>
  </r>
  <r>
    <n v="176679"/>
    <x v="0"/>
    <x v="0"/>
    <x v="0"/>
    <x v="0"/>
    <x v="12"/>
    <x v="323"/>
    <x v="0"/>
    <x v="1"/>
    <s v="Tesseramento"/>
    <x v="1"/>
    <x v="3"/>
    <x v="0"/>
    <m/>
  </r>
  <r>
    <n v="313"/>
    <x v="0"/>
    <x v="0"/>
    <x v="0"/>
    <x v="0"/>
    <x v="12"/>
    <x v="323"/>
    <x v="0"/>
    <x v="0"/>
    <s v="Tesseramento"/>
    <x v="1"/>
    <x v="4"/>
    <x v="0"/>
    <m/>
  </r>
  <r>
    <n v="314"/>
    <x v="0"/>
    <x v="0"/>
    <x v="0"/>
    <x v="0"/>
    <x v="12"/>
    <x v="323"/>
    <x v="0"/>
    <x v="1"/>
    <s v="Tesseramento"/>
    <x v="1"/>
    <x v="4"/>
    <x v="0"/>
    <m/>
  </r>
  <r>
    <n v="198777"/>
    <x v="1"/>
    <x v="0"/>
    <x v="0"/>
    <x v="1"/>
    <x v="12"/>
    <x v="323"/>
    <x v="0"/>
    <x v="1"/>
    <s v="Tesseramento"/>
    <x v="1"/>
    <x v="5"/>
    <x v="0"/>
    <m/>
  </r>
  <r>
    <n v="173578"/>
    <x v="0"/>
    <x v="0"/>
    <x v="0"/>
    <x v="0"/>
    <x v="12"/>
    <x v="323"/>
    <x v="0"/>
    <x v="0"/>
    <s v="Tesseramento"/>
    <x v="1"/>
    <x v="0"/>
    <x v="0"/>
    <m/>
  </r>
  <r>
    <n v="52788"/>
    <x v="0"/>
    <x v="0"/>
    <x v="0"/>
    <x v="0"/>
    <x v="12"/>
    <x v="323"/>
    <x v="0"/>
    <x v="0"/>
    <s v="Tesseramento"/>
    <x v="1"/>
    <x v="4"/>
    <x v="0"/>
    <m/>
  </r>
  <r>
    <n v="102889"/>
    <x v="0"/>
    <x v="0"/>
    <x v="0"/>
    <x v="0"/>
    <x v="12"/>
    <x v="323"/>
    <x v="0"/>
    <x v="0"/>
    <s v="Tesseramento"/>
    <x v="1"/>
    <x v="4"/>
    <x v="0"/>
    <m/>
  </r>
  <r>
    <n v="204038"/>
    <x v="0"/>
    <x v="0"/>
    <x v="0"/>
    <x v="0"/>
    <x v="7"/>
    <x v="195"/>
    <x v="0"/>
    <x v="0"/>
    <s v="Tesseramento"/>
    <x v="1"/>
    <x v="0"/>
    <x v="0"/>
    <m/>
  </r>
  <r>
    <n v="218520"/>
    <x v="1"/>
    <x v="0"/>
    <x v="0"/>
    <x v="0"/>
    <x v="7"/>
    <x v="195"/>
    <x v="0"/>
    <x v="0"/>
    <s v="Tesseramento"/>
    <x v="1"/>
    <x v="7"/>
    <x v="0"/>
    <m/>
  </r>
  <r>
    <n v="226192"/>
    <x v="0"/>
    <x v="0"/>
    <x v="0"/>
    <x v="1"/>
    <x v="12"/>
    <x v="323"/>
    <x v="0"/>
    <x v="0"/>
    <s v="Tesseramento"/>
    <x v="1"/>
    <x v="0"/>
    <x v="0"/>
    <m/>
  </r>
  <r>
    <n v="26935"/>
    <x v="0"/>
    <x v="0"/>
    <x v="0"/>
    <x v="0"/>
    <x v="12"/>
    <x v="323"/>
    <x v="0"/>
    <x v="0"/>
    <s v="Tesseramento"/>
    <x v="1"/>
    <x v="4"/>
    <x v="0"/>
    <m/>
  </r>
  <r>
    <n v="104491"/>
    <x v="0"/>
    <x v="0"/>
    <x v="0"/>
    <x v="0"/>
    <x v="12"/>
    <x v="323"/>
    <x v="0"/>
    <x v="0"/>
    <s v="Tesseramento"/>
    <x v="1"/>
    <x v="4"/>
    <x v="0"/>
    <m/>
  </r>
  <r>
    <n v="107890"/>
    <x v="0"/>
    <x v="0"/>
    <x v="0"/>
    <x v="0"/>
    <x v="12"/>
    <x v="323"/>
    <x v="0"/>
    <x v="0"/>
    <s v="Tesseramento"/>
    <x v="1"/>
    <x v="3"/>
    <x v="0"/>
    <m/>
  </r>
  <r>
    <n v="194813"/>
    <x v="0"/>
    <x v="0"/>
    <x v="0"/>
    <x v="0"/>
    <x v="7"/>
    <x v="195"/>
    <x v="0"/>
    <x v="0"/>
    <s v="Tesseramento"/>
    <x v="1"/>
    <x v="4"/>
    <x v="0"/>
    <m/>
  </r>
  <r>
    <n v="116299"/>
    <x v="0"/>
    <x v="0"/>
    <x v="0"/>
    <x v="0"/>
    <x v="12"/>
    <x v="323"/>
    <x v="0"/>
    <x v="1"/>
    <s v="Tesseramento"/>
    <x v="1"/>
    <x v="4"/>
    <x v="0"/>
    <m/>
  </r>
  <r>
    <n v="116300"/>
    <x v="0"/>
    <x v="0"/>
    <x v="0"/>
    <x v="0"/>
    <x v="12"/>
    <x v="323"/>
    <x v="0"/>
    <x v="0"/>
    <s v="Tesseramento"/>
    <x v="1"/>
    <x v="4"/>
    <x v="0"/>
    <m/>
  </r>
  <r>
    <n v="8251"/>
    <x v="0"/>
    <x v="0"/>
    <x v="0"/>
    <x v="0"/>
    <x v="12"/>
    <x v="323"/>
    <x v="0"/>
    <x v="0"/>
    <s v="Tesseramento"/>
    <x v="1"/>
    <x v="4"/>
    <x v="0"/>
    <m/>
  </r>
  <r>
    <n v="194817"/>
    <x v="0"/>
    <x v="0"/>
    <x v="0"/>
    <x v="0"/>
    <x v="7"/>
    <x v="195"/>
    <x v="0"/>
    <x v="1"/>
    <s v="Tesseramento"/>
    <x v="1"/>
    <x v="4"/>
    <x v="0"/>
    <m/>
  </r>
  <r>
    <n v="161552"/>
    <x v="1"/>
    <x v="0"/>
    <x v="0"/>
    <x v="0"/>
    <x v="12"/>
    <x v="323"/>
    <x v="0"/>
    <x v="0"/>
    <s v="Tesseramento"/>
    <x v="1"/>
    <x v="6"/>
    <x v="0"/>
    <m/>
  </r>
  <r>
    <n v="386"/>
    <x v="0"/>
    <x v="0"/>
    <x v="0"/>
    <x v="0"/>
    <x v="12"/>
    <x v="323"/>
    <x v="0"/>
    <x v="0"/>
    <s v="Tesseramento"/>
    <x v="1"/>
    <x v="0"/>
    <x v="0"/>
    <m/>
  </r>
  <r>
    <n v="389"/>
    <x v="0"/>
    <x v="0"/>
    <x v="0"/>
    <x v="0"/>
    <x v="12"/>
    <x v="323"/>
    <x v="0"/>
    <x v="0"/>
    <s v="Tesseramento"/>
    <x v="1"/>
    <x v="4"/>
    <x v="0"/>
    <m/>
  </r>
  <r>
    <n v="135579"/>
    <x v="0"/>
    <x v="0"/>
    <x v="0"/>
    <x v="0"/>
    <x v="7"/>
    <x v="195"/>
    <x v="0"/>
    <x v="0"/>
    <s v="Tesseramento"/>
    <x v="1"/>
    <x v="4"/>
    <x v="0"/>
    <m/>
  </r>
  <r>
    <n v="388"/>
    <x v="0"/>
    <x v="0"/>
    <x v="0"/>
    <x v="0"/>
    <x v="12"/>
    <x v="323"/>
    <x v="0"/>
    <x v="1"/>
    <s v="Tesseramento"/>
    <x v="1"/>
    <x v="4"/>
    <x v="0"/>
    <m/>
  </r>
  <r>
    <n v="39221"/>
    <x v="0"/>
    <x v="0"/>
    <x v="0"/>
    <x v="0"/>
    <x v="12"/>
    <x v="323"/>
    <x v="0"/>
    <x v="0"/>
    <s v="Tesseramento"/>
    <x v="1"/>
    <x v="4"/>
    <x v="0"/>
    <m/>
  </r>
  <r>
    <n v="106647"/>
    <x v="0"/>
    <x v="0"/>
    <x v="0"/>
    <x v="0"/>
    <x v="7"/>
    <x v="195"/>
    <x v="0"/>
    <x v="1"/>
    <s v="Tesseramento"/>
    <x v="1"/>
    <x v="4"/>
    <x v="0"/>
    <m/>
  </r>
  <r>
    <n v="214071"/>
    <x v="0"/>
    <x v="0"/>
    <x v="0"/>
    <x v="0"/>
    <x v="12"/>
    <x v="323"/>
    <x v="0"/>
    <x v="0"/>
    <s v="Tesseramento"/>
    <x v="1"/>
    <x v="3"/>
    <x v="0"/>
    <m/>
  </r>
  <r>
    <n v="197541"/>
    <x v="0"/>
    <x v="0"/>
    <x v="0"/>
    <x v="2"/>
    <x v="12"/>
    <x v="323"/>
    <x v="0"/>
    <x v="0"/>
    <s v="Tesseramento"/>
    <x v="1"/>
    <x v="4"/>
    <x v="0"/>
    <m/>
  </r>
  <r>
    <n v="437"/>
    <x v="0"/>
    <x v="0"/>
    <x v="0"/>
    <x v="0"/>
    <x v="12"/>
    <x v="323"/>
    <x v="0"/>
    <x v="0"/>
    <s v="Tesseramento"/>
    <x v="1"/>
    <x v="4"/>
    <x v="0"/>
    <m/>
  </r>
  <r>
    <n v="116359"/>
    <x v="0"/>
    <x v="0"/>
    <x v="0"/>
    <x v="0"/>
    <x v="7"/>
    <x v="195"/>
    <x v="0"/>
    <x v="0"/>
    <s v="Tesseramento"/>
    <x v="1"/>
    <x v="0"/>
    <x v="0"/>
    <m/>
  </r>
  <r>
    <n v="170987"/>
    <x v="0"/>
    <x v="0"/>
    <x v="0"/>
    <x v="1"/>
    <x v="12"/>
    <x v="323"/>
    <x v="0"/>
    <x v="1"/>
    <s v="Tesseramento"/>
    <x v="1"/>
    <x v="4"/>
    <x v="0"/>
    <m/>
  </r>
  <r>
    <n v="153158"/>
    <x v="0"/>
    <x v="0"/>
    <x v="0"/>
    <x v="0"/>
    <x v="12"/>
    <x v="323"/>
    <x v="0"/>
    <x v="0"/>
    <s v="Tesseramento"/>
    <x v="1"/>
    <x v="3"/>
    <x v="0"/>
    <m/>
  </r>
  <r>
    <n v="49344"/>
    <x v="0"/>
    <x v="0"/>
    <x v="0"/>
    <x v="0"/>
    <x v="12"/>
    <x v="323"/>
    <x v="0"/>
    <x v="0"/>
    <s v="Tesseramento"/>
    <x v="1"/>
    <x v="4"/>
    <x v="0"/>
    <m/>
  </r>
  <r>
    <n v="49343"/>
    <x v="0"/>
    <x v="0"/>
    <x v="0"/>
    <x v="0"/>
    <x v="12"/>
    <x v="323"/>
    <x v="0"/>
    <x v="1"/>
    <s v="Tesseramento"/>
    <x v="1"/>
    <x v="4"/>
    <x v="0"/>
    <m/>
  </r>
  <r>
    <n v="213811"/>
    <x v="1"/>
    <x v="0"/>
    <x v="0"/>
    <x v="0"/>
    <x v="7"/>
    <x v="195"/>
    <x v="0"/>
    <x v="0"/>
    <s v="Tesseramento"/>
    <x v="1"/>
    <x v="5"/>
    <x v="0"/>
    <s v="B"/>
  </r>
  <r>
    <n v="452"/>
    <x v="0"/>
    <x v="0"/>
    <x v="0"/>
    <x v="0"/>
    <x v="12"/>
    <x v="323"/>
    <x v="0"/>
    <x v="0"/>
    <s v="Tesseramento"/>
    <x v="1"/>
    <x v="3"/>
    <x v="0"/>
    <m/>
  </r>
  <r>
    <n v="107891"/>
    <x v="0"/>
    <x v="0"/>
    <x v="0"/>
    <x v="0"/>
    <x v="12"/>
    <x v="323"/>
    <x v="0"/>
    <x v="1"/>
    <s v="Tesseramento"/>
    <x v="1"/>
    <x v="4"/>
    <x v="0"/>
    <m/>
  </r>
  <r>
    <n v="459"/>
    <x v="0"/>
    <x v="0"/>
    <x v="0"/>
    <x v="0"/>
    <x v="12"/>
    <x v="323"/>
    <x v="0"/>
    <x v="1"/>
    <s v="Tesseramento"/>
    <x v="1"/>
    <x v="4"/>
    <x v="0"/>
    <m/>
  </r>
  <r>
    <n v="123489"/>
    <x v="0"/>
    <x v="0"/>
    <x v="0"/>
    <x v="0"/>
    <x v="12"/>
    <x v="323"/>
    <x v="0"/>
    <x v="0"/>
    <s v="Tesseramento"/>
    <x v="1"/>
    <x v="1"/>
    <x v="0"/>
    <m/>
  </r>
  <r>
    <n v="123490"/>
    <x v="0"/>
    <x v="0"/>
    <x v="0"/>
    <x v="0"/>
    <x v="12"/>
    <x v="323"/>
    <x v="0"/>
    <x v="0"/>
    <s v="Tesseramento"/>
    <x v="1"/>
    <x v="1"/>
    <x v="0"/>
    <m/>
  </r>
  <r>
    <n v="216425"/>
    <x v="0"/>
    <x v="0"/>
    <x v="0"/>
    <x v="1"/>
    <x v="12"/>
    <x v="323"/>
    <x v="0"/>
    <x v="0"/>
    <s v="Tesseramento"/>
    <x v="1"/>
    <x v="4"/>
    <x v="0"/>
    <m/>
  </r>
  <r>
    <n v="8553"/>
    <x v="0"/>
    <x v="0"/>
    <x v="0"/>
    <x v="0"/>
    <x v="12"/>
    <x v="323"/>
    <x v="0"/>
    <x v="1"/>
    <s v="Tesseramento"/>
    <x v="1"/>
    <x v="4"/>
    <x v="0"/>
    <m/>
  </r>
  <r>
    <n v="130479"/>
    <x v="0"/>
    <x v="0"/>
    <x v="0"/>
    <x v="1"/>
    <x v="12"/>
    <x v="323"/>
    <x v="0"/>
    <x v="0"/>
    <s v="Tesseramento"/>
    <x v="1"/>
    <x v="3"/>
    <x v="0"/>
    <m/>
  </r>
  <r>
    <n v="53415"/>
    <x v="0"/>
    <x v="0"/>
    <x v="0"/>
    <x v="0"/>
    <x v="12"/>
    <x v="323"/>
    <x v="0"/>
    <x v="0"/>
    <s v="Tesseramento"/>
    <x v="1"/>
    <x v="3"/>
    <x v="0"/>
    <m/>
  </r>
  <r>
    <n v="104879"/>
    <x v="0"/>
    <x v="0"/>
    <x v="0"/>
    <x v="0"/>
    <x v="12"/>
    <x v="323"/>
    <x v="0"/>
    <x v="1"/>
    <s v="Tesseramento"/>
    <x v="1"/>
    <x v="0"/>
    <x v="0"/>
    <m/>
  </r>
  <r>
    <n v="106776"/>
    <x v="0"/>
    <x v="0"/>
    <x v="0"/>
    <x v="0"/>
    <x v="12"/>
    <x v="323"/>
    <x v="0"/>
    <x v="0"/>
    <s v="Tesseramento"/>
    <x v="1"/>
    <x v="0"/>
    <x v="0"/>
    <m/>
  </r>
  <r>
    <n v="138853"/>
    <x v="1"/>
    <x v="0"/>
    <x v="0"/>
    <x v="0"/>
    <x v="12"/>
    <x v="323"/>
    <x v="0"/>
    <x v="1"/>
    <s v="Tesseramento"/>
    <x v="1"/>
    <x v="2"/>
    <x v="0"/>
    <m/>
  </r>
  <r>
    <n v="481"/>
    <x v="0"/>
    <x v="0"/>
    <x v="0"/>
    <x v="0"/>
    <x v="12"/>
    <x v="323"/>
    <x v="0"/>
    <x v="0"/>
    <s v="Tesseramento"/>
    <x v="1"/>
    <x v="4"/>
    <x v="0"/>
    <m/>
  </r>
  <r>
    <n v="171895"/>
    <x v="0"/>
    <x v="0"/>
    <x v="0"/>
    <x v="1"/>
    <x v="12"/>
    <x v="323"/>
    <x v="0"/>
    <x v="0"/>
    <s v="Tesseramento"/>
    <x v="1"/>
    <x v="0"/>
    <x v="0"/>
    <m/>
  </r>
  <r>
    <n v="218157"/>
    <x v="1"/>
    <x v="0"/>
    <x v="0"/>
    <x v="2"/>
    <x v="12"/>
    <x v="323"/>
    <x v="0"/>
    <x v="0"/>
    <s v="Tesseramento"/>
    <x v="1"/>
    <x v="5"/>
    <x v="0"/>
    <m/>
  </r>
  <r>
    <n v="104634"/>
    <x v="0"/>
    <x v="0"/>
    <x v="0"/>
    <x v="0"/>
    <x v="12"/>
    <x v="323"/>
    <x v="0"/>
    <x v="0"/>
    <s v="Tesseramento"/>
    <x v="1"/>
    <x v="4"/>
    <x v="0"/>
    <m/>
  </r>
  <r>
    <n v="226196"/>
    <x v="0"/>
    <x v="0"/>
    <x v="0"/>
    <x v="0"/>
    <x v="12"/>
    <x v="323"/>
    <x v="0"/>
    <x v="0"/>
    <s v="Tesseramento"/>
    <x v="1"/>
    <x v="0"/>
    <x v="0"/>
    <m/>
  </r>
  <r>
    <n v="42769"/>
    <x v="0"/>
    <x v="0"/>
    <x v="0"/>
    <x v="0"/>
    <x v="12"/>
    <x v="323"/>
    <x v="0"/>
    <x v="0"/>
    <s v="Tesseramento"/>
    <x v="1"/>
    <x v="4"/>
    <x v="0"/>
    <m/>
  </r>
  <r>
    <n v="179936"/>
    <x v="0"/>
    <x v="0"/>
    <x v="0"/>
    <x v="0"/>
    <x v="12"/>
    <x v="323"/>
    <x v="0"/>
    <x v="0"/>
    <s v="Tesseramento"/>
    <x v="1"/>
    <x v="4"/>
    <x v="0"/>
    <m/>
  </r>
  <r>
    <n v="212636"/>
    <x v="0"/>
    <x v="0"/>
    <x v="0"/>
    <x v="0"/>
    <x v="12"/>
    <x v="314"/>
    <x v="0"/>
    <x v="1"/>
    <s v="Tesseramento"/>
    <x v="0"/>
    <x v="0"/>
    <x v="0"/>
    <m/>
  </r>
  <r>
    <n v="216651"/>
    <x v="1"/>
    <x v="0"/>
    <x v="0"/>
    <x v="3"/>
    <x v="12"/>
    <x v="314"/>
    <x v="0"/>
    <x v="0"/>
    <s v="Tesseramento"/>
    <x v="0"/>
    <x v="5"/>
    <x v="0"/>
    <m/>
  </r>
  <r>
    <n v="233857"/>
    <x v="0"/>
    <x v="0"/>
    <x v="1"/>
    <x v="0"/>
    <x v="7"/>
    <x v="33"/>
    <x v="0"/>
    <x v="0"/>
    <s v="Tesseramento"/>
    <x v="1"/>
    <x v="0"/>
    <x v="0"/>
    <m/>
  </r>
  <r>
    <n v="220972"/>
    <x v="0"/>
    <x v="0"/>
    <x v="0"/>
    <x v="0"/>
    <x v="12"/>
    <x v="323"/>
    <x v="0"/>
    <x v="0"/>
    <s v="Tesseramento"/>
    <x v="1"/>
    <x v="1"/>
    <x v="0"/>
    <m/>
  </r>
  <r>
    <n v="233270"/>
    <x v="0"/>
    <x v="0"/>
    <x v="0"/>
    <x v="0"/>
    <x v="12"/>
    <x v="323"/>
    <x v="0"/>
    <x v="1"/>
    <s v="Tesseramento"/>
    <x v="1"/>
    <x v="1"/>
    <x v="0"/>
    <m/>
  </r>
  <r>
    <n v="224060"/>
    <x v="0"/>
    <x v="0"/>
    <x v="0"/>
    <x v="0"/>
    <x v="12"/>
    <x v="323"/>
    <x v="0"/>
    <x v="0"/>
    <s v="Tesseramento"/>
    <x v="1"/>
    <x v="3"/>
    <x v="0"/>
    <m/>
  </r>
  <r>
    <n v="212"/>
    <x v="0"/>
    <x v="0"/>
    <x v="0"/>
    <x v="0"/>
    <x v="12"/>
    <x v="323"/>
    <x v="0"/>
    <x v="0"/>
    <s v="Tesseramento"/>
    <x v="1"/>
    <x v="4"/>
    <x v="0"/>
    <m/>
  </r>
  <r>
    <n v="403"/>
    <x v="0"/>
    <x v="0"/>
    <x v="0"/>
    <x v="0"/>
    <x v="12"/>
    <x v="323"/>
    <x v="0"/>
    <x v="1"/>
    <s v="Tesseramento"/>
    <x v="1"/>
    <x v="4"/>
    <x v="0"/>
    <m/>
  </r>
  <r>
    <n v="406"/>
    <x v="0"/>
    <x v="0"/>
    <x v="0"/>
    <x v="0"/>
    <x v="12"/>
    <x v="323"/>
    <x v="0"/>
    <x v="0"/>
    <s v="Tesseramento"/>
    <x v="1"/>
    <x v="4"/>
    <x v="0"/>
    <m/>
  </r>
  <r>
    <n v="42757"/>
    <x v="0"/>
    <x v="0"/>
    <x v="0"/>
    <x v="0"/>
    <x v="12"/>
    <x v="323"/>
    <x v="0"/>
    <x v="0"/>
    <s v="Tesseramento"/>
    <x v="1"/>
    <x v="4"/>
    <x v="0"/>
    <m/>
  </r>
  <r>
    <n v="180844"/>
    <x v="0"/>
    <x v="0"/>
    <x v="0"/>
    <x v="0"/>
    <x v="12"/>
    <x v="323"/>
    <x v="0"/>
    <x v="0"/>
    <s v="Tesseramento"/>
    <x v="1"/>
    <x v="0"/>
    <x v="0"/>
    <m/>
  </r>
  <r>
    <n v="230996"/>
    <x v="0"/>
    <x v="0"/>
    <x v="0"/>
    <x v="0"/>
    <x v="7"/>
    <x v="195"/>
    <x v="0"/>
    <x v="0"/>
    <s v="Tesseramento"/>
    <x v="1"/>
    <x v="0"/>
    <x v="0"/>
    <m/>
  </r>
  <r>
    <n v="207616"/>
    <x v="0"/>
    <x v="0"/>
    <x v="0"/>
    <x v="0"/>
    <x v="7"/>
    <x v="195"/>
    <x v="0"/>
    <x v="0"/>
    <s v="Tesseramento"/>
    <x v="1"/>
    <x v="0"/>
    <x v="0"/>
    <m/>
  </r>
  <r>
    <n v="228428"/>
    <x v="0"/>
    <x v="0"/>
    <x v="0"/>
    <x v="0"/>
    <x v="12"/>
    <x v="323"/>
    <x v="0"/>
    <x v="0"/>
    <s v="Tesseramento"/>
    <x v="1"/>
    <x v="0"/>
    <x v="0"/>
    <m/>
  </r>
  <r>
    <n v="35360"/>
    <x v="0"/>
    <x v="0"/>
    <x v="0"/>
    <x v="0"/>
    <x v="11"/>
    <x v="244"/>
    <x v="0"/>
    <x v="0"/>
    <s v="Tesseramento"/>
    <x v="0"/>
    <x v="4"/>
    <x v="0"/>
    <m/>
  </r>
  <r>
    <n v="120481"/>
    <x v="0"/>
    <x v="0"/>
    <x v="0"/>
    <x v="1"/>
    <x v="11"/>
    <x v="244"/>
    <x v="0"/>
    <x v="0"/>
    <s v="Tesseramento"/>
    <x v="0"/>
    <x v="1"/>
    <x v="0"/>
    <m/>
  </r>
  <r>
    <n v="120474"/>
    <x v="0"/>
    <x v="0"/>
    <x v="0"/>
    <x v="1"/>
    <x v="11"/>
    <x v="244"/>
    <x v="0"/>
    <x v="0"/>
    <s v="Tesseramento"/>
    <x v="0"/>
    <x v="3"/>
    <x v="0"/>
    <m/>
  </r>
  <r>
    <n v="93605"/>
    <x v="0"/>
    <x v="0"/>
    <x v="0"/>
    <x v="0"/>
    <x v="11"/>
    <x v="244"/>
    <x v="0"/>
    <x v="0"/>
    <s v="Tesseramento"/>
    <x v="0"/>
    <x v="3"/>
    <x v="0"/>
    <m/>
  </r>
  <r>
    <n v="143310"/>
    <x v="0"/>
    <x v="0"/>
    <x v="0"/>
    <x v="0"/>
    <x v="11"/>
    <x v="244"/>
    <x v="0"/>
    <x v="0"/>
    <s v="Tesseramento"/>
    <x v="0"/>
    <x v="4"/>
    <x v="0"/>
    <m/>
  </r>
  <r>
    <n v="199957"/>
    <x v="0"/>
    <x v="0"/>
    <x v="0"/>
    <x v="1"/>
    <x v="11"/>
    <x v="244"/>
    <x v="0"/>
    <x v="0"/>
    <s v="Tesseramento"/>
    <x v="0"/>
    <x v="4"/>
    <x v="0"/>
    <m/>
  </r>
  <r>
    <n v="233733"/>
    <x v="0"/>
    <x v="0"/>
    <x v="1"/>
    <x v="1"/>
    <x v="7"/>
    <x v="275"/>
    <x v="0"/>
    <x v="0"/>
    <s v="Tesseramento"/>
    <x v="0"/>
    <x v="1"/>
    <x v="0"/>
    <m/>
  </r>
  <r>
    <n v="191014"/>
    <x v="0"/>
    <x v="0"/>
    <x v="0"/>
    <x v="0"/>
    <x v="12"/>
    <x v="254"/>
    <x v="0"/>
    <x v="0"/>
    <s v="Tesseramento"/>
    <x v="0"/>
    <x v="3"/>
    <x v="0"/>
    <m/>
  </r>
  <r>
    <n v="233732"/>
    <x v="0"/>
    <x v="0"/>
    <x v="1"/>
    <x v="0"/>
    <x v="7"/>
    <x v="275"/>
    <x v="0"/>
    <x v="0"/>
    <s v="Tesseramento"/>
    <x v="0"/>
    <x v="0"/>
    <x v="0"/>
    <m/>
  </r>
  <r>
    <n v="138415"/>
    <x v="0"/>
    <x v="0"/>
    <x v="0"/>
    <x v="0"/>
    <x v="1"/>
    <x v="108"/>
    <x v="0"/>
    <x v="0"/>
    <s v="Tesseramento"/>
    <x v="0"/>
    <x v="4"/>
    <x v="0"/>
    <m/>
  </r>
  <r>
    <n v="138410"/>
    <x v="0"/>
    <x v="0"/>
    <x v="0"/>
    <x v="0"/>
    <x v="1"/>
    <x v="108"/>
    <x v="0"/>
    <x v="0"/>
    <s v="Tesseramento"/>
    <x v="0"/>
    <x v="0"/>
    <x v="0"/>
    <m/>
  </r>
  <r>
    <n v="167202"/>
    <x v="0"/>
    <x v="0"/>
    <x v="2"/>
    <x v="1"/>
    <x v="7"/>
    <x v="275"/>
    <x v="0"/>
    <x v="0"/>
    <s v="Tesseramento"/>
    <x v="0"/>
    <x v="1"/>
    <x v="0"/>
    <m/>
  </r>
  <r>
    <n v="166759"/>
    <x v="1"/>
    <x v="0"/>
    <x v="0"/>
    <x v="0"/>
    <x v="7"/>
    <x v="69"/>
    <x v="0"/>
    <x v="0"/>
    <s v="Tesseramento"/>
    <x v="1"/>
    <x v="7"/>
    <x v="0"/>
    <s v="BG"/>
  </r>
  <r>
    <n v="223375"/>
    <x v="0"/>
    <x v="0"/>
    <x v="2"/>
    <x v="0"/>
    <x v="7"/>
    <x v="275"/>
    <x v="0"/>
    <x v="0"/>
    <s v="Tesseramento"/>
    <x v="0"/>
    <x v="0"/>
    <x v="0"/>
    <m/>
  </r>
  <r>
    <n v="211388"/>
    <x v="0"/>
    <x v="0"/>
    <x v="0"/>
    <x v="0"/>
    <x v="7"/>
    <x v="44"/>
    <x v="0"/>
    <x v="0"/>
    <s v="Tesseramento"/>
    <x v="1"/>
    <x v="0"/>
    <x v="0"/>
    <m/>
  </r>
  <r>
    <n v="227661"/>
    <x v="1"/>
    <x v="1"/>
    <x v="0"/>
    <x v="2"/>
    <x v="7"/>
    <x v="44"/>
    <x v="0"/>
    <x v="1"/>
    <s v="Tesseramento"/>
    <x v="1"/>
    <x v="5"/>
    <x v="0"/>
    <m/>
  </r>
  <r>
    <n v="233786"/>
    <x v="0"/>
    <x v="0"/>
    <x v="1"/>
    <x v="0"/>
    <x v="12"/>
    <x v="323"/>
    <x v="0"/>
    <x v="0"/>
    <s v="Tesseramento"/>
    <x v="1"/>
    <x v="1"/>
    <x v="0"/>
    <m/>
  </r>
  <r>
    <n v="203117"/>
    <x v="0"/>
    <x v="0"/>
    <x v="0"/>
    <x v="1"/>
    <x v="7"/>
    <x v="259"/>
    <x v="0"/>
    <x v="1"/>
    <s v="Tesseramento"/>
    <x v="0"/>
    <x v="0"/>
    <x v="0"/>
    <m/>
  </r>
  <r>
    <n v="176689"/>
    <x v="0"/>
    <x v="0"/>
    <x v="0"/>
    <x v="0"/>
    <x v="7"/>
    <x v="259"/>
    <x v="0"/>
    <x v="0"/>
    <s v="Tesseramento"/>
    <x v="0"/>
    <x v="0"/>
    <x v="0"/>
    <m/>
  </r>
  <r>
    <n v="216910"/>
    <x v="0"/>
    <x v="0"/>
    <x v="0"/>
    <x v="1"/>
    <x v="7"/>
    <x v="259"/>
    <x v="0"/>
    <x v="0"/>
    <s v="Tesseramento"/>
    <x v="0"/>
    <x v="0"/>
    <x v="0"/>
    <m/>
  </r>
  <r>
    <n v="203840"/>
    <x v="0"/>
    <x v="0"/>
    <x v="0"/>
    <x v="0"/>
    <x v="1"/>
    <x v="20"/>
    <x v="0"/>
    <x v="1"/>
    <s v="Tesseramento"/>
    <x v="0"/>
    <x v="4"/>
    <x v="0"/>
    <m/>
  </r>
  <r>
    <n v="233805"/>
    <x v="0"/>
    <x v="1"/>
    <x v="1"/>
    <x v="0"/>
    <x v="7"/>
    <x v="181"/>
    <x v="0"/>
    <x v="1"/>
    <s v="Tesseramento"/>
    <x v="1"/>
    <x v="0"/>
    <x v="0"/>
    <m/>
  </r>
  <r>
    <n v="231118"/>
    <x v="0"/>
    <x v="0"/>
    <x v="0"/>
    <x v="0"/>
    <x v="4"/>
    <x v="166"/>
    <x v="0"/>
    <x v="0"/>
    <s v="Tesseramento"/>
    <x v="1"/>
    <x v="1"/>
    <x v="0"/>
    <m/>
  </r>
  <r>
    <n v="228659"/>
    <x v="0"/>
    <x v="0"/>
    <x v="0"/>
    <x v="1"/>
    <x v="4"/>
    <x v="166"/>
    <x v="0"/>
    <x v="0"/>
    <s v="Tesseramento"/>
    <x v="1"/>
    <x v="0"/>
    <x v="0"/>
    <m/>
  </r>
  <r>
    <n v="233734"/>
    <x v="0"/>
    <x v="0"/>
    <x v="1"/>
    <x v="0"/>
    <x v="1"/>
    <x v="20"/>
    <x v="0"/>
    <x v="0"/>
    <s v="Tesseramento"/>
    <x v="0"/>
    <x v="1"/>
    <x v="0"/>
    <m/>
  </r>
  <r>
    <n v="219044"/>
    <x v="0"/>
    <x v="0"/>
    <x v="0"/>
    <x v="0"/>
    <x v="4"/>
    <x v="166"/>
    <x v="0"/>
    <x v="0"/>
    <s v="Tesseramento"/>
    <x v="1"/>
    <x v="0"/>
    <x v="0"/>
    <m/>
  </r>
  <r>
    <n v="219046"/>
    <x v="0"/>
    <x v="0"/>
    <x v="0"/>
    <x v="1"/>
    <x v="4"/>
    <x v="166"/>
    <x v="0"/>
    <x v="1"/>
    <s v="Tesseramento"/>
    <x v="1"/>
    <x v="0"/>
    <x v="0"/>
    <m/>
  </r>
  <r>
    <n v="233788"/>
    <x v="0"/>
    <x v="0"/>
    <x v="1"/>
    <x v="1"/>
    <x v="12"/>
    <x v="323"/>
    <x v="0"/>
    <x v="0"/>
    <s v="Tesseramento"/>
    <x v="1"/>
    <x v="0"/>
    <x v="0"/>
    <m/>
  </r>
  <r>
    <n v="229170"/>
    <x v="0"/>
    <x v="0"/>
    <x v="0"/>
    <x v="2"/>
    <x v="4"/>
    <x v="166"/>
    <x v="0"/>
    <x v="0"/>
    <s v="Tesseramento"/>
    <x v="1"/>
    <x v="3"/>
    <x v="0"/>
    <m/>
  </r>
  <r>
    <n v="9780"/>
    <x v="0"/>
    <x v="0"/>
    <x v="0"/>
    <x v="0"/>
    <x v="4"/>
    <x v="166"/>
    <x v="0"/>
    <x v="1"/>
    <s v="Tesseramento"/>
    <x v="1"/>
    <x v="4"/>
    <x v="0"/>
    <m/>
  </r>
  <r>
    <n v="37704"/>
    <x v="0"/>
    <x v="0"/>
    <x v="0"/>
    <x v="0"/>
    <x v="8"/>
    <x v="46"/>
    <x v="0"/>
    <x v="0"/>
    <s v="Tesseramento"/>
    <x v="0"/>
    <x v="4"/>
    <x v="0"/>
    <m/>
  </r>
  <r>
    <n v="19093"/>
    <x v="0"/>
    <x v="0"/>
    <x v="0"/>
    <x v="0"/>
    <x v="4"/>
    <x v="166"/>
    <x v="0"/>
    <x v="1"/>
    <s v="Tesseramento"/>
    <x v="1"/>
    <x v="4"/>
    <x v="0"/>
    <m/>
  </r>
  <r>
    <n v="132685"/>
    <x v="0"/>
    <x v="0"/>
    <x v="0"/>
    <x v="0"/>
    <x v="4"/>
    <x v="166"/>
    <x v="0"/>
    <x v="1"/>
    <s v="Tesseramento"/>
    <x v="1"/>
    <x v="3"/>
    <x v="0"/>
    <m/>
  </r>
  <r>
    <n v="208382"/>
    <x v="0"/>
    <x v="0"/>
    <x v="0"/>
    <x v="0"/>
    <x v="8"/>
    <x v="46"/>
    <x v="0"/>
    <x v="0"/>
    <s v="Tesseramento"/>
    <x v="0"/>
    <x v="0"/>
    <x v="0"/>
    <m/>
  </r>
  <r>
    <n v="191655"/>
    <x v="0"/>
    <x v="0"/>
    <x v="0"/>
    <x v="3"/>
    <x v="8"/>
    <x v="46"/>
    <x v="0"/>
    <x v="0"/>
    <s v="Tesseramento"/>
    <x v="0"/>
    <x v="1"/>
    <x v="0"/>
    <m/>
  </r>
  <r>
    <n v="177996"/>
    <x v="0"/>
    <x v="0"/>
    <x v="0"/>
    <x v="0"/>
    <x v="7"/>
    <x v="181"/>
    <x v="0"/>
    <x v="0"/>
    <s v="Tesseramento"/>
    <x v="1"/>
    <x v="3"/>
    <x v="0"/>
    <m/>
  </r>
  <r>
    <n v="107184"/>
    <x v="0"/>
    <x v="0"/>
    <x v="0"/>
    <x v="0"/>
    <x v="4"/>
    <x v="166"/>
    <x v="0"/>
    <x v="1"/>
    <s v="Tesseramento"/>
    <x v="1"/>
    <x v="4"/>
    <x v="0"/>
    <m/>
  </r>
  <r>
    <n v="177316"/>
    <x v="0"/>
    <x v="0"/>
    <x v="0"/>
    <x v="0"/>
    <x v="4"/>
    <x v="166"/>
    <x v="0"/>
    <x v="0"/>
    <s v="Tesseramento"/>
    <x v="1"/>
    <x v="4"/>
    <x v="0"/>
    <m/>
  </r>
  <r>
    <n v="11440"/>
    <x v="0"/>
    <x v="0"/>
    <x v="0"/>
    <x v="0"/>
    <x v="4"/>
    <x v="166"/>
    <x v="0"/>
    <x v="0"/>
    <s v="Tesseramento"/>
    <x v="1"/>
    <x v="4"/>
    <x v="0"/>
    <m/>
  </r>
  <r>
    <n v="24863"/>
    <x v="0"/>
    <x v="0"/>
    <x v="0"/>
    <x v="0"/>
    <x v="7"/>
    <x v="181"/>
    <x v="0"/>
    <x v="0"/>
    <s v="Tesseramento"/>
    <x v="1"/>
    <x v="4"/>
    <x v="0"/>
    <m/>
  </r>
  <r>
    <n v="10022"/>
    <x v="0"/>
    <x v="0"/>
    <x v="0"/>
    <x v="0"/>
    <x v="4"/>
    <x v="166"/>
    <x v="0"/>
    <x v="0"/>
    <s v="Tesseramento"/>
    <x v="1"/>
    <x v="0"/>
    <x v="0"/>
    <m/>
  </r>
  <r>
    <n v="29854"/>
    <x v="0"/>
    <x v="0"/>
    <x v="0"/>
    <x v="0"/>
    <x v="7"/>
    <x v="181"/>
    <x v="0"/>
    <x v="0"/>
    <s v="Tesseramento"/>
    <x v="1"/>
    <x v="4"/>
    <x v="0"/>
    <m/>
  </r>
  <r>
    <n v="168552"/>
    <x v="0"/>
    <x v="0"/>
    <x v="0"/>
    <x v="0"/>
    <x v="4"/>
    <x v="166"/>
    <x v="0"/>
    <x v="1"/>
    <s v="Tesseramento"/>
    <x v="1"/>
    <x v="4"/>
    <x v="0"/>
    <m/>
  </r>
  <r>
    <n v="25044"/>
    <x v="0"/>
    <x v="0"/>
    <x v="0"/>
    <x v="0"/>
    <x v="7"/>
    <x v="181"/>
    <x v="0"/>
    <x v="0"/>
    <s v="Tesseramento"/>
    <x v="1"/>
    <x v="4"/>
    <x v="0"/>
    <m/>
  </r>
  <r>
    <n v="42675"/>
    <x v="0"/>
    <x v="0"/>
    <x v="0"/>
    <x v="0"/>
    <x v="7"/>
    <x v="181"/>
    <x v="0"/>
    <x v="0"/>
    <s v="Tesseramento"/>
    <x v="1"/>
    <x v="3"/>
    <x v="0"/>
    <m/>
  </r>
  <r>
    <n v="52022"/>
    <x v="0"/>
    <x v="0"/>
    <x v="0"/>
    <x v="0"/>
    <x v="7"/>
    <x v="181"/>
    <x v="0"/>
    <x v="1"/>
    <s v="Tesseramento"/>
    <x v="1"/>
    <x v="4"/>
    <x v="0"/>
    <m/>
  </r>
  <r>
    <n v="188833"/>
    <x v="0"/>
    <x v="0"/>
    <x v="0"/>
    <x v="0"/>
    <x v="4"/>
    <x v="166"/>
    <x v="0"/>
    <x v="0"/>
    <s v="Tesseramento"/>
    <x v="1"/>
    <x v="3"/>
    <x v="0"/>
    <m/>
  </r>
  <r>
    <n v="207389"/>
    <x v="1"/>
    <x v="0"/>
    <x v="0"/>
    <x v="1"/>
    <x v="4"/>
    <x v="166"/>
    <x v="0"/>
    <x v="0"/>
    <s v="Tesseramento"/>
    <x v="1"/>
    <x v="5"/>
    <x v="0"/>
    <m/>
  </r>
  <r>
    <n v="19139"/>
    <x v="0"/>
    <x v="0"/>
    <x v="0"/>
    <x v="0"/>
    <x v="4"/>
    <x v="166"/>
    <x v="0"/>
    <x v="0"/>
    <s v="Tesseramento"/>
    <x v="1"/>
    <x v="4"/>
    <x v="0"/>
    <m/>
  </r>
  <r>
    <n v="211007"/>
    <x v="0"/>
    <x v="0"/>
    <x v="0"/>
    <x v="0"/>
    <x v="1"/>
    <x v="1"/>
    <x v="0"/>
    <x v="1"/>
    <s v="Tesseramento"/>
    <x v="0"/>
    <x v="0"/>
    <x v="0"/>
    <m/>
  </r>
  <r>
    <n v="225749"/>
    <x v="0"/>
    <x v="0"/>
    <x v="2"/>
    <x v="1"/>
    <x v="7"/>
    <x v="275"/>
    <x v="0"/>
    <x v="0"/>
    <s v="Tesseramento"/>
    <x v="0"/>
    <x v="1"/>
    <x v="0"/>
    <m/>
  </r>
  <r>
    <n v="227735"/>
    <x v="0"/>
    <x v="0"/>
    <x v="0"/>
    <x v="0"/>
    <x v="4"/>
    <x v="166"/>
    <x v="0"/>
    <x v="0"/>
    <s v="Tesseramento"/>
    <x v="1"/>
    <x v="1"/>
    <x v="0"/>
    <m/>
  </r>
  <r>
    <n v="228658"/>
    <x v="0"/>
    <x v="0"/>
    <x v="0"/>
    <x v="0"/>
    <x v="4"/>
    <x v="166"/>
    <x v="0"/>
    <x v="0"/>
    <s v="Tesseramento"/>
    <x v="1"/>
    <x v="4"/>
    <x v="0"/>
    <m/>
  </r>
  <r>
    <n v="227736"/>
    <x v="0"/>
    <x v="0"/>
    <x v="0"/>
    <x v="0"/>
    <x v="4"/>
    <x v="166"/>
    <x v="0"/>
    <x v="0"/>
    <s v="Tesseramento"/>
    <x v="1"/>
    <x v="0"/>
    <x v="0"/>
    <m/>
  </r>
  <r>
    <n v="184566"/>
    <x v="1"/>
    <x v="0"/>
    <x v="0"/>
    <x v="0"/>
    <x v="4"/>
    <x v="166"/>
    <x v="0"/>
    <x v="0"/>
    <s v="Tesseramento"/>
    <x v="1"/>
    <x v="6"/>
    <x v="0"/>
    <m/>
  </r>
  <r>
    <n v="107664"/>
    <x v="0"/>
    <x v="0"/>
    <x v="0"/>
    <x v="0"/>
    <x v="14"/>
    <x v="43"/>
    <x v="0"/>
    <x v="0"/>
    <s v="Tesseramento"/>
    <x v="1"/>
    <x v="3"/>
    <x v="0"/>
    <m/>
  </r>
  <r>
    <n v="78138"/>
    <x v="0"/>
    <x v="0"/>
    <x v="0"/>
    <x v="0"/>
    <x v="14"/>
    <x v="43"/>
    <x v="0"/>
    <x v="0"/>
    <s v="Tesseramento"/>
    <x v="1"/>
    <x v="3"/>
    <x v="0"/>
    <m/>
  </r>
  <r>
    <n v="97830"/>
    <x v="0"/>
    <x v="0"/>
    <x v="0"/>
    <x v="0"/>
    <x v="14"/>
    <x v="43"/>
    <x v="0"/>
    <x v="1"/>
    <s v="Tesseramento"/>
    <x v="1"/>
    <x v="4"/>
    <x v="0"/>
    <m/>
  </r>
  <r>
    <n v="189372"/>
    <x v="0"/>
    <x v="0"/>
    <x v="0"/>
    <x v="0"/>
    <x v="4"/>
    <x v="166"/>
    <x v="0"/>
    <x v="0"/>
    <s v="Tesseramento"/>
    <x v="1"/>
    <x v="0"/>
    <x v="0"/>
    <m/>
  </r>
  <r>
    <n v="232270"/>
    <x v="0"/>
    <x v="0"/>
    <x v="0"/>
    <x v="0"/>
    <x v="4"/>
    <x v="166"/>
    <x v="0"/>
    <x v="0"/>
    <s v="Tesseramento"/>
    <x v="1"/>
    <x v="0"/>
    <x v="0"/>
    <m/>
  </r>
  <r>
    <n v="233204"/>
    <x v="0"/>
    <x v="0"/>
    <x v="0"/>
    <x v="0"/>
    <x v="11"/>
    <x v="333"/>
    <x v="0"/>
    <x v="0"/>
    <s v="Tesseramento"/>
    <x v="0"/>
    <x v="3"/>
    <x v="0"/>
    <m/>
  </r>
  <r>
    <n v="234742"/>
    <x v="0"/>
    <x v="0"/>
    <x v="1"/>
    <x v="3"/>
    <x v="7"/>
    <x v="161"/>
    <x v="0"/>
    <x v="0"/>
    <s v="Tesseramento"/>
    <x v="0"/>
    <x v="4"/>
    <x v="0"/>
    <m/>
  </r>
  <r>
    <n v="6923"/>
    <x v="0"/>
    <x v="0"/>
    <x v="0"/>
    <x v="4"/>
    <x v="11"/>
    <x v="333"/>
    <x v="0"/>
    <x v="0"/>
    <s v="Tesseramento"/>
    <x v="0"/>
    <x v="0"/>
    <x v="0"/>
    <m/>
  </r>
  <r>
    <n v="172271"/>
    <x v="0"/>
    <x v="0"/>
    <x v="0"/>
    <x v="0"/>
    <x v="11"/>
    <x v="333"/>
    <x v="0"/>
    <x v="0"/>
    <s v="Tesseramento"/>
    <x v="0"/>
    <x v="4"/>
    <x v="0"/>
    <m/>
  </r>
  <r>
    <n v="172277"/>
    <x v="0"/>
    <x v="0"/>
    <x v="0"/>
    <x v="0"/>
    <x v="11"/>
    <x v="333"/>
    <x v="0"/>
    <x v="1"/>
    <s v="Tesseramento"/>
    <x v="0"/>
    <x v="4"/>
    <x v="0"/>
    <m/>
  </r>
  <r>
    <n v="178512"/>
    <x v="0"/>
    <x v="0"/>
    <x v="0"/>
    <x v="0"/>
    <x v="11"/>
    <x v="333"/>
    <x v="0"/>
    <x v="0"/>
    <s v="Tesseramento"/>
    <x v="0"/>
    <x v="3"/>
    <x v="0"/>
    <m/>
  </r>
  <r>
    <n v="219059"/>
    <x v="0"/>
    <x v="0"/>
    <x v="0"/>
    <x v="0"/>
    <x v="7"/>
    <x v="161"/>
    <x v="0"/>
    <x v="0"/>
    <s v="Tesseramento"/>
    <x v="0"/>
    <x v="1"/>
    <x v="0"/>
    <m/>
  </r>
  <r>
    <n v="72159"/>
    <x v="0"/>
    <x v="0"/>
    <x v="0"/>
    <x v="0"/>
    <x v="7"/>
    <x v="161"/>
    <x v="0"/>
    <x v="0"/>
    <s v="Tesseramento"/>
    <x v="0"/>
    <x v="4"/>
    <x v="0"/>
    <m/>
  </r>
  <r>
    <n v="193957"/>
    <x v="0"/>
    <x v="0"/>
    <x v="0"/>
    <x v="0"/>
    <x v="7"/>
    <x v="161"/>
    <x v="0"/>
    <x v="0"/>
    <s v="Tesseramento"/>
    <x v="0"/>
    <x v="0"/>
    <x v="0"/>
    <m/>
  </r>
  <r>
    <n v="80201"/>
    <x v="0"/>
    <x v="0"/>
    <x v="0"/>
    <x v="0"/>
    <x v="7"/>
    <x v="161"/>
    <x v="0"/>
    <x v="1"/>
    <s v="Tesseramento"/>
    <x v="0"/>
    <x v="4"/>
    <x v="0"/>
    <m/>
  </r>
  <r>
    <n v="195188"/>
    <x v="0"/>
    <x v="0"/>
    <x v="0"/>
    <x v="0"/>
    <x v="7"/>
    <x v="161"/>
    <x v="0"/>
    <x v="0"/>
    <s v="Tesseramento"/>
    <x v="0"/>
    <x v="4"/>
    <x v="0"/>
    <m/>
  </r>
  <r>
    <n v="140923"/>
    <x v="0"/>
    <x v="0"/>
    <x v="0"/>
    <x v="0"/>
    <x v="7"/>
    <x v="161"/>
    <x v="0"/>
    <x v="1"/>
    <s v="Tesseramento"/>
    <x v="0"/>
    <x v="4"/>
    <x v="0"/>
    <m/>
  </r>
  <r>
    <n v="209608"/>
    <x v="0"/>
    <x v="0"/>
    <x v="0"/>
    <x v="1"/>
    <x v="7"/>
    <x v="161"/>
    <x v="0"/>
    <x v="0"/>
    <s v="Tesseramento"/>
    <x v="0"/>
    <x v="0"/>
    <x v="0"/>
    <m/>
  </r>
  <r>
    <n v="154093"/>
    <x v="0"/>
    <x v="0"/>
    <x v="0"/>
    <x v="0"/>
    <x v="7"/>
    <x v="161"/>
    <x v="0"/>
    <x v="0"/>
    <s v="Tesseramento"/>
    <x v="0"/>
    <x v="3"/>
    <x v="0"/>
    <m/>
  </r>
  <r>
    <n v="216588"/>
    <x v="0"/>
    <x v="0"/>
    <x v="0"/>
    <x v="0"/>
    <x v="7"/>
    <x v="161"/>
    <x v="0"/>
    <x v="0"/>
    <s v="Tesseramento"/>
    <x v="0"/>
    <x v="0"/>
    <x v="0"/>
    <m/>
  </r>
  <r>
    <n v="34297"/>
    <x v="0"/>
    <x v="0"/>
    <x v="0"/>
    <x v="0"/>
    <x v="7"/>
    <x v="161"/>
    <x v="0"/>
    <x v="0"/>
    <s v="Tesseramento"/>
    <x v="0"/>
    <x v="4"/>
    <x v="0"/>
    <m/>
  </r>
  <r>
    <n v="92304"/>
    <x v="0"/>
    <x v="0"/>
    <x v="0"/>
    <x v="2"/>
    <x v="7"/>
    <x v="161"/>
    <x v="0"/>
    <x v="1"/>
    <s v="Tesseramento"/>
    <x v="0"/>
    <x v="4"/>
    <x v="0"/>
    <m/>
  </r>
  <r>
    <n v="34417"/>
    <x v="0"/>
    <x v="0"/>
    <x v="0"/>
    <x v="0"/>
    <x v="7"/>
    <x v="161"/>
    <x v="0"/>
    <x v="0"/>
    <s v="Tesseramento"/>
    <x v="0"/>
    <x v="4"/>
    <x v="0"/>
    <m/>
  </r>
  <r>
    <n v="104483"/>
    <x v="0"/>
    <x v="0"/>
    <x v="0"/>
    <x v="0"/>
    <x v="7"/>
    <x v="161"/>
    <x v="0"/>
    <x v="0"/>
    <s v="Tesseramento"/>
    <x v="0"/>
    <x v="0"/>
    <x v="0"/>
    <m/>
  </r>
  <r>
    <n v="191778"/>
    <x v="0"/>
    <x v="0"/>
    <x v="0"/>
    <x v="0"/>
    <x v="7"/>
    <x v="161"/>
    <x v="0"/>
    <x v="0"/>
    <s v="Tesseramento"/>
    <x v="0"/>
    <x v="0"/>
    <x v="0"/>
    <m/>
  </r>
  <r>
    <n v="191780"/>
    <x v="0"/>
    <x v="0"/>
    <x v="0"/>
    <x v="0"/>
    <x v="7"/>
    <x v="161"/>
    <x v="0"/>
    <x v="0"/>
    <s v="Tesseramento"/>
    <x v="0"/>
    <x v="3"/>
    <x v="0"/>
    <m/>
  </r>
  <r>
    <n v="141119"/>
    <x v="0"/>
    <x v="0"/>
    <x v="0"/>
    <x v="1"/>
    <x v="7"/>
    <x v="161"/>
    <x v="0"/>
    <x v="0"/>
    <s v="Tesseramento"/>
    <x v="0"/>
    <x v="0"/>
    <x v="0"/>
    <m/>
  </r>
  <r>
    <n v="191782"/>
    <x v="0"/>
    <x v="0"/>
    <x v="0"/>
    <x v="4"/>
    <x v="7"/>
    <x v="161"/>
    <x v="0"/>
    <x v="1"/>
    <s v="Tesseramento"/>
    <x v="0"/>
    <x v="3"/>
    <x v="0"/>
    <m/>
  </r>
  <r>
    <n v="174571"/>
    <x v="0"/>
    <x v="0"/>
    <x v="0"/>
    <x v="0"/>
    <x v="7"/>
    <x v="161"/>
    <x v="0"/>
    <x v="0"/>
    <s v="Tesseramento"/>
    <x v="0"/>
    <x v="0"/>
    <x v="0"/>
    <m/>
  </r>
  <r>
    <n v="128259"/>
    <x v="0"/>
    <x v="0"/>
    <x v="0"/>
    <x v="0"/>
    <x v="11"/>
    <x v="333"/>
    <x v="0"/>
    <x v="0"/>
    <s v="Tesseramento"/>
    <x v="0"/>
    <x v="0"/>
    <x v="0"/>
    <m/>
  </r>
  <r>
    <n v="203468"/>
    <x v="0"/>
    <x v="0"/>
    <x v="0"/>
    <x v="1"/>
    <x v="11"/>
    <x v="333"/>
    <x v="0"/>
    <x v="0"/>
    <s v="Tesseramento"/>
    <x v="0"/>
    <x v="3"/>
    <x v="0"/>
    <m/>
  </r>
  <r>
    <n v="233205"/>
    <x v="0"/>
    <x v="0"/>
    <x v="0"/>
    <x v="1"/>
    <x v="11"/>
    <x v="333"/>
    <x v="0"/>
    <x v="1"/>
    <s v="Tesseramento"/>
    <x v="0"/>
    <x v="0"/>
    <x v="0"/>
    <m/>
  </r>
  <r>
    <n v="113396"/>
    <x v="0"/>
    <x v="0"/>
    <x v="0"/>
    <x v="0"/>
    <x v="11"/>
    <x v="333"/>
    <x v="0"/>
    <x v="0"/>
    <s v="Tesseramento"/>
    <x v="0"/>
    <x v="0"/>
    <x v="0"/>
    <m/>
  </r>
  <r>
    <n v="155494"/>
    <x v="1"/>
    <x v="0"/>
    <x v="0"/>
    <x v="0"/>
    <x v="7"/>
    <x v="213"/>
    <x v="0"/>
    <x v="1"/>
    <s v="Tesseramento"/>
    <x v="1"/>
    <x v="7"/>
    <x v="0"/>
    <m/>
  </r>
  <r>
    <n v="58773"/>
    <x v="0"/>
    <x v="0"/>
    <x v="0"/>
    <x v="0"/>
    <x v="12"/>
    <x v="148"/>
    <x v="0"/>
    <x v="0"/>
    <s v="Tesseramento"/>
    <x v="1"/>
    <x v="1"/>
    <x v="0"/>
    <m/>
  </r>
  <r>
    <n v="163545"/>
    <x v="0"/>
    <x v="0"/>
    <x v="0"/>
    <x v="0"/>
    <x v="11"/>
    <x v="333"/>
    <x v="0"/>
    <x v="0"/>
    <s v="Tesseramento"/>
    <x v="0"/>
    <x v="0"/>
    <x v="0"/>
    <m/>
  </r>
  <r>
    <n v="203461"/>
    <x v="0"/>
    <x v="0"/>
    <x v="0"/>
    <x v="1"/>
    <x v="11"/>
    <x v="333"/>
    <x v="0"/>
    <x v="0"/>
    <s v="Tesseramento"/>
    <x v="0"/>
    <x v="4"/>
    <x v="0"/>
    <m/>
  </r>
  <r>
    <n v="179907"/>
    <x v="0"/>
    <x v="0"/>
    <x v="0"/>
    <x v="1"/>
    <x v="12"/>
    <x v="314"/>
    <x v="0"/>
    <x v="0"/>
    <s v="Tesseramento"/>
    <x v="0"/>
    <x v="3"/>
    <x v="0"/>
    <m/>
  </r>
  <r>
    <n v="166403"/>
    <x v="0"/>
    <x v="0"/>
    <x v="0"/>
    <x v="0"/>
    <x v="11"/>
    <x v="333"/>
    <x v="0"/>
    <x v="0"/>
    <s v="Tesseramento"/>
    <x v="0"/>
    <x v="3"/>
    <x v="0"/>
    <m/>
  </r>
  <r>
    <n v="166396"/>
    <x v="0"/>
    <x v="0"/>
    <x v="0"/>
    <x v="0"/>
    <x v="11"/>
    <x v="333"/>
    <x v="0"/>
    <x v="1"/>
    <s v="Tesseramento"/>
    <x v="0"/>
    <x v="3"/>
    <x v="0"/>
    <m/>
  </r>
  <r>
    <n v="215774"/>
    <x v="0"/>
    <x v="0"/>
    <x v="0"/>
    <x v="1"/>
    <x v="11"/>
    <x v="333"/>
    <x v="0"/>
    <x v="0"/>
    <s v="Tesseramento"/>
    <x v="0"/>
    <x v="0"/>
    <x v="0"/>
    <m/>
  </r>
  <r>
    <n v="174146"/>
    <x v="0"/>
    <x v="0"/>
    <x v="0"/>
    <x v="0"/>
    <x v="11"/>
    <x v="333"/>
    <x v="0"/>
    <x v="0"/>
    <s v="Tesseramento"/>
    <x v="0"/>
    <x v="1"/>
    <x v="0"/>
    <m/>
  </r>
  <r>
    <n v="150148"/>
    <x v="0"/>
    <x v="0"/>
    <x v="0"/>
    <x v="1"/>
    <x v="11"/>
    <x v="333"/>
    <x v="0"/>
    <x v="0"/>
    <s v="Tesseramento"/>
    <x v="0"/>
    <x v="4"/>
    <x v="0"/>
    <m/>
  </r>
  <r>
    <n v="86851"/>
    <x v="0"/>
    <x v="0"/>
    <x v="0"/>
    <x v="0"/>
    <x v="1"/>
    <x v="1"/>
    <x v="0"/>
    <x v="0"/>
    <s v="Tesseramento"/>
    <x v="0"/>
    <x v="4"/>
    <x v="0"/>
    <m/>
  </r>
  <r>
    <n v="181355"/>
    <x v="0"/>
    <x v="0"/>
    <x v="0"/>
    <x v="1"/>
    <x v="11"/>
    <x v="333"/>
    <x v="0"/>
    <x v="0"/>
    <s v="Tesseramento"/>
    <x v="0"/>
    <x v="0"/>
    <x v="0"/>
    <m/>
  </r>
  <r>
    <n v="137375"/>
    <x v="0"/>
    <x v="0"/>
    <x v="0"/>
    <x v="2"/>
    <x v="11"/>
    <x v="333"/>
    <x v="0"/>
    <x v="0"/>
    <s v="Tesseramento"/>
    <x v="0"/>
    <x v="3"/>
    <x v="0"/>
    <m/>
  </r>
  <r>
    <n v="9601"/>
    <x v="0"/>
    <x v="0"/>
    <x v="0"/>
    <x v="0"/>
    <x v="12"/>
    <x v="148"/>
    <x v="0"/>
    <x v="0"/>
    <s v="Tesseramento"/>
    <x v="1"/>
    <x v="4"/>
    <x v="0"/>
    <m/>
  </r>
  <r>
    <n v="156838"/>
    <x v="0"/>
    <x v="0"/>
    <x v="0"/>
    <x v="0"/>
    <x v="11"/>
    <x v="333"/>
    <x v="0"/>
    <x v="0"/>
    <s v="Tesseramento"/>
    <x v="0"/>
    <x v="0"/>
    <x v="0"/>
    <m/>
  </r>
  <r>
    <n v="174147"/>
    <x v="0"/>
    <x v="0"/>
    <x v="0"/>
    <x v="1"/>
    <x v="11"/>
    <x v="333"/>
    <x v="0"/>
    <x v="0"/>
    <s v="Tesseramento"/>
    <x v="0"/>
    <x v="3"/>
    <x v="0"/>
    <m/>
  </r>
  <r>
    <n v="203463"/>
    <x v="0"/>
    <x v="0"/>
    <x v="0"/>
    <x v="0"/>
    <x v="11"/>
    <x v="333"/>
    <x v="0"/>
    <x v="0"/>
    <s v="Tesseramento"/>
    <x v="0"/>
    <x v="4"/>
    <x v="0"/>
    <m/>
  </r>
  <r>
    <n v="203459"/>
    <x v="0"/>
    <x v="0"/>
    <x v="0"/>
    <x v="0"/>
    <x v="11"/>
    <x v="333"/>
    <x v="0"/>
    <x v="0"/>
    <s v="Tesseramento"/>
    <x v="0"/>
    <x v="0"/>
    <x v="0"/>
    <m/>
  </r>
  <r>
    <n v="227681"/>
    <x v="0"/>
    <x v="0"/>
    <x v="0"/>
    <x v="1"/>
    <x v="11"/>
    <x v="333"/>
    <x v="0"/>
    <x v="0"/>
    <s v="Tesseramento"/>
    <x v="0"/>
    <x v="4"/>
    <x v="0"/>
    <m/>
  </r>
  <r>
    <n v="182034"/>
    <x v="0"/>
    <x v="0"/>
    <x v="0"/>
    <x v="0"/>
    <x v="11"/>
    <x v="333"/>
    <x v="0"/>
    <x v="1"/>
    <s v="Tesseramento"/>
    <x v="0"/>
    <x v="3"/>
    <x v="0"/>
    <m/>
  </r>
  <r>
    <n v="232505"/>
    <x v="0"/>
    <x v="0"/>
    <x v="0"/>
    <x v="0"/>
    <x v="11"/>
    <x v="333"/>
    <x v="0"/>
    <x v="0"/>
    <s v="Tesseramento"/>
    <x v="0"/>
    <x v="3"/>
    <x v="0"/>
    <m/>
  </r>
  <r>
    <n v="89202"/>
    <x v="0"/>
    <x v="0"/>
    <x v="0"/>
    <x v="0"/>
    <x v="1"/>
    <x v="20"/>
    <x v="0"/>
    <x v="1"/>
    <s v="Tesseramento"/>
    <x v="0"/>
    <x v="4"/>
    <x v="0"/>
    <m/>
  </r>
  <r>
    <n v="91972"/>
    <x v="0"/>
    <x v="0"/>
    <x v="0"/>
    <x v="0"/>
    <x v="1"/>
    <x v="20"/>
    <x v="0"/>
    <x v="0"/>
    <s v="Tesseramento"/>
    <x v="0"/>
    <x v="4"/>
    <x v="0"/>
    <m/>
  </r>
  <r>
    <n v="68764"/>
    <x v="0"/>
    <x v="0"/>
    <x v="0"/>
    <x v="0"/>
    <x v="11"/>
    <x v="333"/>
    <x v="0"/>
    <x v="0"/>
    <s v="Tesseramento"/>
    <x v="0"/>
    <x v="3"/>
    <x v="0"/>
    <m/>
  </r>
  <r>
    <n v="150137"/>
    <x v="0"/>
    <x v="0"/>
    <x v="0"/>
    <x v="0"/>
    <x v="11"/>
    <x v="333"/>
    <x v="0"/>
    <x v="0"/>
    <s v="Tesseramento"/>
    <x v="0"/>
    <x v="4"/>
    <x v="0"/>
    <m/>
  </r>
  <r>
    <n v="23965"/>
    <x v="0"/>
    <x v="0"/>
    <x v="0"/>
    <x v="0"/>
    <x v="11"/>
    <x v="333"/>
    <x v="0"/>
    <x v="0"/>
    <s v="Tesseramento"/>
    <x v="0"/>
    <x v="4"/>
    <x v="0"/>
    <m/>
  </r>
  <r>
    <n v="233207"/>
    <x v="0"/>
    <x v="0"/>
    <x v="0"/>
    <x v="1"/>
    <x v="11"/>
    <x v="333"/>
    <x v="0"/>
    <x v="0"/>
    <s v="Tesseramento"/>
    <x v="0"/>
    <x v="0"/>
    <x v="0"/>
    <m/>
  </r>
  <r>
    <n v="182857"/>
    <x v="1"/>
    <x v="0"/>
    <x v="0"/>
    <x v="1"/>
    <x v="11"/>
    <x v="333"/>
    <x v="0"/>
    <x v="0"/>
    <s v="Tesseramento"/>
    <x v="0"/>
    <x v="5"/>
    <x v="0"/>
    <m/>
  </r>
  <r>
    <n v="121093"/>
    <x v="1"/>
    <x v="0"/>
    <x v="2"/>
    <x v="2"/>
    <x v="7"/>
    <x v="161"/>
    <x v="0"/>
    <x v="1"/>
    <s v="Tesseramento"/>
    <x v="0"/>
    <x v="6"/>
    <x v="0"/>
    <m/>
  </r>
  <r>
    <n v="233685"/>
    <x v="0"/>
    <x v="0"/>
    <x v="1"/>
    <x v="3"/>
    <x v="8"/>
    <x v="17"/>
    <x v="0"/>
    <x v="0"/>
    <s v="Tesseramento"/>
    <x v="1"/>
    <x v="0"/>
    <x v="0"/>
    <m/>
  </r>
  <r>
    <n v="114607"/>
    <x v="0"/>
    <x v="0"/>
    <x v="0"/>
    <x v="0"/>
    <x v="1"/>
    <x v="1"/>
    <x v="0"/>
    <x v="0"/>
    <s v="Tesseramento"/>
    <x v="0"/>
    <x v="4"/>
    <x v="0"/>
    <m/>
  </r>
  <r>
    <n v="179974"/>
    <x v="0"/>
    <x v="0"/>
    <x v="0"/>
    <x v="0"/>
    <x v="7"/>
    <x v="213"/>
    <x v="0"/>
    <x v="0"/>
    <s v="Tesseramento"/>
    <x v="1"/>
    <x v="1"/>
    <x v="0"/>
    <m/>
  </r>
  <r>
    <n v="205346"/>
    <x v="1"/>
    <x v="0"/>
    <x v="0"/>
    <x v="0"/>
    <x v="7"/>
    <x v="213"/>
    <x v="0"/>
    <x v="1"/>
    <s v="Tesseramento"/>
    <x v="1"/>
    <x v="5"/>
    <x v="0"/>
    <m/>
  </r>
  <r>
    <n v="170448"/>
    <x v="0"/>
    <x v="0"/>
    <x v="0"/>
    <x v="0"/>
    <x v="7"/>
    <x v="213"/>
    <x v="0"/>
    <x v="0"/>
    <s v="Tesseramento"/>
    <x v="1"/>
    <x v="3"/>
    <x v="0"/>
    <m/>
  </r>
  <r>
    <n v="62461"/>
    <x v="0"/>
    <x v="0"/>
    <x v="0"/>
    <x v="0"/>
    <x v="7"/>
    <x v="213"/>
    <x v="0"/>
    <x v="1"/>
    <s v="Tesseramento"/>
    <x v="1"/>
    <x v="4"/>
    <x v="0"/>
    <m/>
  </r>
  <r>
    <n v="124665"/>
    <x v="0"/>
    <x v="0"/>
    <x v="0"/>
    <x v="0"/>
    <x v="4"/>
    <x v="40"/>
    <x v="0"/>
    <x v="0"/>
    <s v="Tesseramento"/>
    <x v="1"/>
    <x v="0"/>
    <x v="0"/>
    <m/>
  </r>
  <r>
    <n v="206607"/>
    <x v="0"/>
    <x v="0"/>
    <x v="0"/>
    <x v="0"/>
    <x v="7"/>
    <x v="213"/>
    <x v="0"/>
    <x v="0"/>
    <s v="Tesseramento"/>
    <x v="1"/>
    <x v="0"/>
    <x v="0"/>
    <m/>
  </r>
  <r>
    <n v="150970"/>
    <x v="0"/>
    <x v="0"/>
    <x v="0"/>
    <x v="3"/>
    <x v="7"/>
    <x v="213"/>
    <x v="0"/>
    <x v="1"/>
    <s v="Tesseramento"/>
    <x v="1"/>
    <x v="4"/>
    <x v="0"/>
    <m/>
  </r>
  <r>
    <n v="14932"/>
    <x v="0"/>
    <x v="0"/>
    <x v="0"/>
    <x v="0"/>
    <x v="7"/>
    <x v="213"/>
    <x v="0"/>
    <x v="1"/>
    <s v="Tesseramento"/>
    <x v="1"/>
    <x v="4"/>
    <x v="0"/>
    <m/>
  </r>
  <r>
    <n v="55277"/>
    <x v="0"/>
    <x v="0"/>
    <x v="0"/>
    <x v="0"/>
    <x v="4"/>
    <x v="40"/>
    <x v="0"/>
    <x v="0"/>
    <s v="Tesseramento"/>
    <x v="1"/>
    <x v="4"/>
    <x v="0"/>
    <m/>
  </r>
  <r>
    <n v="64815"/>
    <x v="0"/>
    <x v="0"/>
    <x v="0"/>
    <x v="0"/>
    <x v="4"/>
    <x v="40"/>
    <x v="0"/>
    <x v="1"/>
    <s v="Tesseramento"/>
    <x v="1"/>
    <x v="4"/>
    <x v="0"/>
    <m/>
  </r>
  <r>
    <n v="5275"/>
    <x v="0"/>
    <x v="0"/>
    <x v="0"/>
    <x v="1"/>
    <x v="4"/>
    <x v="40"/>
    <x v="0"/>
    <x v="1"/>
    <s v="Tesseramento"/>
    <x v="1"/>
    <x v="4"/>
    <x v="0"/>
    <m/>
  </r>
  <r>
    <n v="127698"/>
    <x v="1"/>
    <x v="0"/>
    <x v="0"/>
    <x v="0"/>
    <x v="7"/>
    <x v="213"/>
    <x v="0"/>
    <x v="0"/>
    <s v="Tesseramento"/>
    <x v="1"/>
    <x v="2"/>
    <x v="0"/>
    <m/>
  </r>
  <r>
    <n v="73151"/>
    <x v="0"/>
    <x v="0"/>
    <x v="0"/>
    <x v="0"/>
    <x v="7"/>
    <x v="213"/>
    <x v="0"/>
    <x v="1"/>
    <s v="Tesseramento"/>
    <x v="1"/>
    <x v="3"/>
    <x v="0"/>
    <m/>
  </r>
  <r>
    <n v="124153"/>
    <x v="0"/>
    <x v="0"/>
    <x v="0"/>
    <x v="0"/>
    <x v="7"/>
    <x v="213"/>
    <x v="0"/>
    <x v="1"/>
    <s v="Tesseramento"/>
    <x v="1"/>
    <x v="4"/>
    <x v="0"/>
    <m/>
  </r>
  <r>
    <n v="6649"/>
    <x v="0"/>
    <x v="0"/>
    <x v="0"/>
    <x v="0"/>
    <x v="7"/>
    <x v="213"/>
    <x v="0"/>
    <x v="0"/>
    <s v="Tesseramento"/>
    <x v="1"/>
    <x v="0"/>
    <x v="0"/>
    <m/>
  </r>
  <r>
    <n v="218475"/>
    <x v="0"/>
    <x v="0"/>
    <x v="0"/>
    <x v="0"/>
    <x v="7"/>
    <x v="213"/>
    <x v="0"/>
    <x v="1"/>
    <s v="Tesseramento"/>
    <x v="1"/>
    <x v="3"/>
    <x v="0"/>
    <m/>
  </r>
  <r>
    <n v="180138"/>
    <x v="1"/>
    <x v="0"/>
    <x v="0"/>
    <x v="0"/>
    <x v="7"/>
    <x v="213"/>
    <x v="0"/>
    <x v="0"/>
    <s v="Tesseramento"/>
    <x v="1"/>
    <x v="7"/>
    <x v="0"/>
    <s v="B"/>
  </r>
  <r>
    <n v="179551"/>
    <x v="0"/>
    <x v="0"/>
    <x v="0"/>
    <x v="0"/>
    <x v="7"/>
    <x v="213"/>
    <x v="0"/>
    <x v="0"/>
    <s v="Tesseramento"/>
    <x v="1"/>
    <x v="3"/>
    <x v="0"/>
    <m/>
  </r>
  <r>
    <n v="36587"/>
    <x v="0"/>
    <x v="0"/>
    <x v="0"/>
    <x v="0"/>
    <x v="7"/>
    <x v="213"/>
    <x v="0"/>
    <x v="0"/>
    <s v="Tesseramento"/>
    <x v="1"/>
    <x v="3"/>
    <x v="0"/>
    <m/>
  </r>
  <r>
    <n v="73303"/>
    <x v="0"/>
    <x v="0"/>
    <x v="0"/>
    <x v="0"/>
    <x v="7"/>
    <x v="213"/>
    <x v="0"/>
    <x v="1"/>
    <s v="Tesseramento"/>
    <x v="1"/>
    <x v="3"/>
    <x v="0"/>
    <m/>
  </r>
  <r>
    <n v="65599"/>
    <x v="0"/>
    <x v="0"/>
    <x v="0"/>
    <x v="0"/>
    <x v="7"/>
    <x v="213"/>
    <x v="0"/>
    <x v="0"/>
    <s v="Tesseramento"/>
    <x v="1"/>
    <x v="4"/>
    <x v="0"/>
    <m/>
  </r>
  <r>
    <n v="76120"/>
    <x v="0"/>
    <x v="0"/>
    <x v="0"/>
    <x v="0"/>
    <x v="7"/>
    <x v="213"/>
    <x v="0"/>
    <x v="0"/>
    <s v="Tesseramento"/>
    <x v="1"/>
    <x v="1"/>
    <x v="0"/>
    <m/>
  </r>
  <r>
    <n v="76121"/>
    <x v="0"/>
    <x v="0"/>
    <x v="0"/>
    <x v="0"/>
    <x v="7"/>
    <x v="213"/>
    <x v="0"/>
    <x v="0"/>
    <s v="Tesseramento"/>
    <x v="1"/>
    <x v="3"/>
    <x v="0"/>
    <m/>
  </r>
  <r>
    <n v="233678"/>
    <x v="0"/>
    <x v="0"/>
    <x v="1"/>
    <x v="0"/>
    <x v="4"/>
    <x v="40"/>
    <x v="0"/>
    <x v="0"/>
    <s v="Tesseramento"/>
    <x v="1"/>
    <x v="1"/>
    <x v="0"/>
    <m/>
  </r>
  <r>
    <n v="73069"/>
    <x v="0"/>
    <x v="0"/>
    <x v="0"/>
    <x v="0"/>
    <x v="7"/>
    <x v="213"/>
    <x v="0"/>
    <x v="0"/>
    <s v="Tesseramento"/>
    <x v="1"/>
    <x v="4"/>
    <x v="0"/>
    <m/>
  </r>
  <r>
    <n v="2480"/>
    <x v="0"/>
    <x v="0"/>
    <x v="0"/>
    <x v="0"/>
    <x v="7"/>
    <x v="213"/>
    <x v="0"/>
    <x v="1"/>
    <s v="Tesseramento"/>
    <x v="1"/>
    <x v="4"/>
    <x v="0"/>
    <m/>
  </r>
  <r>
    <n v="144574"/>
    <x v="0"/>
    <x v="0"/>
    <x v="0"/>
    <x v="0"/>
    <x v="7"/>
    <x v="213"/>
    <x v="0"/>
    <x v="0"/>
    <s v="Tesseramento"/>
    <x v="1"/>
    <x v="0"/>
    <x v="0"/>
    <m/>
  </r>
  <r>
    <n v="175162"/>
    <x v="0"/>
    <x v="0"/>
    <x v="0"/>
    <x v="0"/>
    <x v="7"/>
    <x v="213"/>
    <x v="0"/>
    <x v="0"/>
    <s v="Tesseramento"/>
    <x v="1"/>
    <x v="4"/>
    <x v="0"/>
    <m/>
  </r>
  <r>
    <n v="143488"/>
    <x v="0"/>
    <x v="0"/>
    <x v="0"/>
    <x v="0"/>
    <x v="7"/>
    <x v="213"/>
    <x v="0"/>
    <x v="0"/>
    <s v="Tesseramento"/>
    <x v="1"/>
    <x v="0"/>
    <x v="0"/>
    <m/>
  </r>
  <r>
    <n v="60390"/>
    <x v="0"/>
    <x v="0"/>
    <x v="0"/>
    <x v="0"/>
    <x v="7"/>
    <x v="213"/>
    <x v="0"/>
    <x v="1"/>
    <s v="Tesseramento"/>
    <x v="1"/>
    <x v="4"/>
    <x v="0"/>
    <m/>
  </r>
  <r>
    <n v="36360"/>
    <x v="0"/>
    <x v="0"/>
    <x v="0"/>
    <x v="0"/>
    <x v="7"/>
    <x v="213"/>
    <x v="0"/>
    <x v="0"/>
    <s v="Tesseramento"/>
    <x v="1"/>
    <x v="4"/>
    <x v="0"/>
    <m/>
  </r>
  <r>
    <n v="15244"/>
    <x v="0"/>
    <x v="0"/>
    <x v="0"/>
    <x v="0"/>
    <x v="7"/>
    <x v="213"/>
    <x v="0"/>
    <x v="1"/>
    <s v="Tesseramento"/>
    <x v="1"/>
    <x v="4"/>
    <x v="0"/>
    <m/>
  </r>
  <r>
    <n v="215061"/>
    <x v="0"/>
    <x v="0"/>
    <x v="0"/>
    <x v="0"/>
    <x v="2"/>
    <x v="77"/>
    <x v="0"/>
    <x v="0"/>
    <s v="Tesseramento"/>
    <x v="0"/>
    <x v="3"/>
    <x v="0"/>
    <m/>
  </r>
  <r>
    <n v="169133"/>
    <x v="0"/>
    <x v="0"/>
    <x v="0"/>
    <x v="0"/>
    <x v="7"/>
    <x v="213"/>
    <x v="0"/>
    <x v="0"/>
    <s v="Tesseramento"/>
    <x v="1"/>
    <x v="0"/>
    <x v="0"/>
    <m/>
  </r>
  <r>
    <n v="32102"/>
    <x v="0"/>
    <x v="0"/>
    <x v="0"/>
    <x v="0"/>
    <x v="7"/>
    <x v="213"/>
    <x v="0"/>
    <x v="1"/>
    <s v="Tesseramento"/>
    <x v="1"/>
    <x v="3"/>
    <x v="0"/>
    <m/>
  </r>
  <r>
    <n v="115963"/>
    <x v="0"/>
    <x v="0"/>
    <x v="0"/>
    <x v="0"/>
    <x v="7"/>
    <x v="213"/>
    <x v="0"/>
    <x v="0"/>
    <s v="Tesseramento"/>
    <x v="1"/>
    <x v="0"/>
    <x v="0"/>
    <m/>
  </r>
  <r>
    <n v="76125"/>
    <x v="0"/>
    <x v="0"/>
    <x v="0"/>
    <x v="0"/>
    <x v="7"/>
    <x v="213"/>
    <x v="0"/>
    <x v="1"/>
    <s v="Tesseramento"/>
    <x v="1"/>
    <x v="4"/>
    <x v="0"/>
    <m/>
  </r>
  <r>
    <n v="135377"/>
    <x v="0"/>
    <x v="0"/>
    <x v="0"/>
    <x v="0"/>
    <x v="7"/>
    <x v="213"/>
    <x v="0"/>
    <x v="0"/>
    <s v="Tesseramento"/>
    <x v="1"/>
    <x v="0"/>
    <x v="0"/>
    <m/>
  </r>
  <r>
    <n v="15297"/>
    <x v="0"/>
    <x v="0"/>
    <x v="0"/>
    <x v="0"/>
    <x v="7"/>
    <x v="213"/>
    <x v="0"/>
    <x v="1"/>
    <s v="Tesseramento"/>
    <x v="1"/>
    <x v="4"/>
    <x v="0"/>
    <m/>
  </r>
  <r>
    <n v="166253"/>
    <x v="0"/>
    <x v="0"/>
    <x v="0"/>
    <x v="0"/>
    <x v="7"/>
    <x v="213"/>
    <x v="0"/>
    <x v="0"/>
    <s v="Tesseramento"/>
    <x v="1"/>
    <x v="0"/>
    <x v="0"/>
    <m/>
  </r>
  <r>
    <n v="203690"/>
    <x v="0"/>
    <x v="0"/>
    <x v="0"/>
    <x v="0"/>
    <x v="7"/>
    <x v="213"/>
    <x v="0"/>
    <x v="1"/>
    <s v="Tesseramento"/>
    <x v="1"/>
    <x v="0"/>
    <x v="0"/>
    <m/>
  </r>
  <r>
    <n v="15312"/>
    <x v="0"/>
    <x v="0"/>
    <x v="0"/>
    <x v="0"/>
    <x v="7"/>
    <x v="213"/>
    <x v="0"/>
    <x v="0"/>
    <s v="Tesseramento"/>
    <x v="1"/>
    <x v="4"/>
    <x v="0"/>
    <m/>
  </r>
  <r>
    <n v="98996"/>
    <x v="0"/>
    <x v="0"/>
    <x v="0"/>
    <x v="0"/>
    <x v="7"/>
    <x v="213"/>
    <x v="0"/>
    <x v="1"/>
    <s v="Tesseramento"/>
    <x v="1"/>
    <x v="4"/>
    <x v="0"/>
    <m/>
  </r>
  <r>
    <n v="111756"/>
    <x v="0"/>
    <x v="0"/>
    <x v="0"/>
    <x v="0"/>
    <x v="7"/>
    <x v="213"/>
    <x v="0"/>
    <x v="0"/>
    <s v="Tesseramento"/>
    <x v="1"/>
    <x v="0"/>
    <x v="0"/>
    <m/>
  </r>
  <r>
    <n v="217321"/>
    <x v="0"/>
    <x v="0"/>
    <x v="0"/>
    <x v="1"/>
    <x v="7"/>
    <x v="213"/>
    <x v="0"/>
    <x v="0"/>
    <s v="Tesseramento"/>
    <x v="1"/>
    <x v="0"/>
    <x v="0"/>
    <m/>
  </r>
  <r>
    <n v="216824"/>
    <x v="1"/>
    <x v="0"/>
    <x v="0"/>
    <x v="0"/>
    <x v="7"/>
    <x v="213"/>
    <x v="0"/>
    <x v="0"/>
    <s v="Tesseramento"/>
    <x v="1"/>
    <x v="2"/>
    <x v="0"/>
    <m/>
  </r>
  <r>
    <n v="95835"/>
    <x v="0"/>
    <x v="0"/>
    <x v="0"/>
    <x v="0"/>
    <x v="7"/>
    <x v="213"/>
    <x v="0"/>
    <x v="1"/>
    <s v="Tesseramento"/>
    <x v="1"/>
    <x v="3"/>
    <x v="0"/>
    <m/>
  </r>
  <r>
    <n v="14931"/>
    <x v="0"/>
    <x v="0"/>
    <x v="0"/>
    <x v="0"/>
    <x v="7"/>
    <x v="213"/>
    <x v="0"/>
    <x v="0"/>
    <s v="Tesseramento"/>
    <x v="1"/>
    <x v="4"/>
    <x v="0"/>
    <m/>
  </r>
  <r>
    <n v="169137"/>
    <x v="0"/>
    <x v="0"/>
    <x v="0"/>
    <x v="0"/>
    <x v="7"/>
    <x v="213"/>
    <x v="0"/>
    <x v="0"/>
    <s v="Tesseramento"/>
    <x v="1"/>
    <x v="0"/>
    <x v="0"/>
    <m/>
  </r>
  <r>
    <n v="148743"/>
    <x v="1"/>
    <x v="0"/>
    <x v="0"/>
    <x v="0"/>
    <x v="7"/>
    <x v="213"/>
    <x v="0"/>
    <x v="0"/>
    <s v="Tesseramento"/>
    <x v="1"/>
    <x v="6"/>
    <x v="0"/>
    <m/>
  </r>
  <r>
    <n v="173068"/>
    <x v="0"/>
    <x v="0"/>
    <x v="0"/>
    <x v="0"/>
    <x v="7"/>
    <x v="213"/>
    <x v="0"/>
    <x v="0"/>
    <s v="Tesseramento"/>
    <x v="1"/>
    <x v="0"/>
    <x v="0"/>
    <m/>
  </r>
  <r>
    <n v="180139"/>
    <x v="1"/>
    <x v="0"/>
    <x v="0"/>
    <x v="0"/>
    <x v="7"/>
    <x v="213"/>
    <x v="0"/>
    <x v="0"/>
    <s v="Tesseramento"/>
    <x v="1"/>
    <x v="5"/>
    <x v="0"/>
    <m/>
  </r>
  <r>
    <n v="65993"/>
    <x v="0"/>
    <x v="0"/>
    <x v="0"/>
    <x v="0"/>
    <x v="7"/>
    <x v="213"/>
    <x v="0"/>
    <x v="0"/>
    <s v="Tesseramento"/>
    <x v="1"/>
    <x v="4"/>
    <x v="0"/>
    <m/>
  </r>
  <r>
    <n v="151403"/>
    <x v="0"/>
    <x v="0"/>
    <x v="0"/>
    <x v="0"/>
    <x v="7"/>
    <x v="213"/>
    <x v="0"/>
    <x v="0"/>
    <s v="Tesseramento"/>
    <x v="1"/>
    <x v="0"/>
    <x v="0"/>
    <m/>
  </r>
  <r>
    <n v="35947"/>
    <x v="0"/>
    <x v="0"/>
    <x v="0"/>
    <x v="0"/>
    <x v="7"/>
    <x v="213"/>
    <x v="0"/>
    <x v="0"/>
    <s v="Tesseramento"/>
    <x v="1"/>
    <x v="3"/>
    <x v="0"/>
    <m/>
  </r>
  <r>
    <n v="204685"/>
    <x v="0"/>
    <x v="0"/>
    <x v="0"/>
    <x v="1"/>
    <x v="7"/>
    <x v="213"/>
    <x v="0"/>
    <x v="1"/>
    <s v="Tesseramento"/>
    <x v="1"/>
    <x v="0"/>
    <x v="0"/>
    <m/>
  </r>
  <r>
    <n v="172083"/>
    <x v="0"/>
    <x v="0"/>
    <x v="0"/>
    <x v="1"/>
    <x v="7"/>
    <x v="213"/>
    <x v="0"/>
    <x v="1"/>
    <s v="Tesseramento"/>
    <x v="1"/>
    <x v="0"/>
    <x v="0"/>
    <m/>
  </r>
  <r>
    <n v="18797"/>
    <x v="0"/>
    <x v="0"/>
    <x v="0"/>
    <x v="0"/>
    <x v="7"/>
    <x v="213"/>
    <x v="0"/>
    <x v="0"/>
    <s v="Tesseramento"/>
    <x v="1"/>
    <x v="0"/>
    <x v="0"/>
    <m/>
  </r>
  <r>
    <n v="41210"/>
    <x v="0"/>
    <x v="0"/>
    <x v="0"/>
    <x v="0"/>
    <x v="7"/>
    <x v="213"/>
    <x v="0"/>
    <x v="0"/>
    <s v="Tesseramento"/>
    <x v="1"/>
    <x v="4"/>
    <x v="0"/>
    <m/>
  </r>
  <r>
    <n v="17374"/>
    <x v="0"/>
    <x v="0"/>
    <x v="0"/>
    <x v="0"/>
    <x v="7"/>
    <x v="213"/>
    <x v="0"/>
    <x v="1"/>
    <s v="Tesseramento"/>
    <x v="1"/>
    <x v="4"/>
    <x v="0"/>
    <m/>
  </r>
  <r>
    <n v="68465"/>
    <x v="0"/>
    <x v="0"/>
    <x v="0"/>
    <x v="1"/>
    <x v="7"/>
    <x v="213"/>
    <x v="0"/>
    <x v="0"/>
    <s v="Tesseramento"/>
    <x v="1"/>
    <x v="0"/>
    <x v="0"/>
    <m/>
  </r>
  <r>
    <n v="84323"/>
    <x v="0"/>
    <x v="0"/>
    <x v="0"/>
    <x v="0"/>
    <x v="7"/>
    <x v="213"/>
    <x v="0"/>
    <x v="0"/>
    <s v="Tesseramento"/>
    <x v="1"/>
    <x v="0"/>
    <x v="0"/>
    <m/>
  </r>
  <r>
    <n v="33749"/>
    <x v="0"/>
    <x v="0"/>
    <x v="0"/>
    <x v="0"/>
    <x v="7"/>
    <x v="213"/>
    <x v="0"/>
    <x v="1"/>
    <s v="Tesseramento"/>
    <x v="1"/>
    <x v="4"/>
    <x v="0"/>
    <m/>
  </r>
  <r>
    <n v="101034"/>
    <x v="0"/>
    <x v="0"/>
    <x v="0"/>
    <x v="0"/>
    <x v="7"/>
    <x v="213"/>
    <x v="0"/>
    <x v="0"/>
    <s v="Tesseramento"/>
    <x v="1"/>
    <x v="4"/>
    <x v="0"/>
    <m/>
  </r>
  <r>
    <n v="56337"/>
    <x v="0"/>
    <x v="0"/>
    <x v="0"/>
    <x v="0"/>
    <x v="7"/>
    <x v="213"/>
    <x v="0"/>
    <x v="0"/>
    <s v="Tesseramento"/>
    <x v="1"/>
    <x v="4"/>
    <x v="0"/>
    <m/>
  </r>
  <r>
    <n v="32542"/>
    <x v="0"/>
    <x v="0"/>
    <x v="0"/>
    <x v="0"/>
    <x v="7"/>
    <x v="213"/>
    <x v="0"/>
    <x v="0"/>
    <s v="Tesseramento"/>
    <x v="1"/>
    <x v="4"/>
    <x v="0"/>
    <m/>
  </r>
  <r>
    <n v="79642"/>
    <x v="0"/>
    <x v="0"/>
    <x v="0"/>
    <x v="0"/>
    <x v="7"/>
    <x v="213"/>
    <x v="0"/>
    <x v="0"/>
    <s v="Tesseramento"/>
    <x v="1"/>
    <x v="4"/>
    <x v="0"/>
    <m/>
  </r>
  <r>
    <n v="14955"/>
    <x v="0"/>
    <x v="0"/>
    <x v="0"/>
    <x v="0"/>
    <x v="7"/>
    <x v="213"/>
    <x v="0"/>
    <x v="1"/>
    <s v="Tesseramento"/>
    <x v="1"/>
    <x v="3"/>
    <x v="0"/>
    <m/>
  </r>
  <r>
    <n v="2551"/>
    <x v="0"/>
    <x v="0"/>
    <x v="0"/>
    <x v="0"/>
    <x v="7"/>
    <x v="213"/>
    <x v="0"/>
    <x v="0"/>
    <s v="Tesseramento"/>
    <x v="1"/>
    <x v="0"/>
    <x v="0"/>
    <m/>
  </r>
  <r>
    <n v="226436"/>
    <x v="1"/>
    <x v="1"/>
    <x v="0"/>
    <x v="2"/>
    <x v="7"/>
    <x v="213"/>
    <x v="0"/>
    <x v="1"/>
    <s v="Tesseramento"/>
    <x v="1"/>
    <x v="5"/>
    <x v="0"/>
    <m/>
  </r>
  <r>
    <n v="165067"/>
    <x v="1"/>
    <x v="0"/>
    <x v="0"/>
    <x v="0"/>
    <x v="7"/>
    <x v="213"/>
    <x v="0"/>
    <x v="1"/>
    <s v="Tesseramento"/>
    <x v="1"/>
    <x v="7"/>
    <x v="0"/>
    <s v="BG"/>
  </r>
  <r>
    <n v="203693"/>
    <x v="0"/>
    <x v="0"/>
    <x v="0"/>
    <x v="0"/>
    <x v="7"/>
    <x v="213"/>
    <x v="0"/>
    <x v="0"/>
    <s v="Tesseramento"/>
    <x v="1"/>
    <x v="3"/>
    <x v="0"/>
    <m/>
  </r>
  <r>
    <n v="216020"/>
    <x v="0"/>
    <x v="0"/>
    <x v="0"/>
    <x v="0"/>
    <x v="7"/>
    <x v="213"/>
    <x v="0"/>
    <x v="0"/>
    <s v="Tesseramento"/>
    <x v="1"/>
    <x v="4"/>
    <x v="0"/>
    <m/>
  </r>
  <r>
    <n v="65556"/>
    <x v="0"/>
    <x v="0"/>
    <x v="0"/>
    <x v="0"/>
    <x v="7"/>
    <x v="213"/>
    <x v="0"/>
    <x v="0"/>
    <s v="Tesseramento"/>
    <x v="1"/>
    <x v="4"/>
    <x v="0"/>
    <m/>
  </r>
  <r>
    <n v="184086"/>
    <x v="0"/>
    <x v="0"/>
    <x v="0"/>
    <x v="0"/>
    <x v="7"/>
    <x v="213"/>
    <x v="0"/>
    <x v="0"/>
    <s v="Tesseramento"/>
    <x v="1"/>
    <x v="3"/>
    <x v="0"/>
    <m/>
  </r>
  <r>
    <n v="211260"/>
    <x v="0"/>
    <x v="0"/>
    <x v="0"/>
    <x v="0"/>
    <x v="7"/>
    <x v="213"/>
    <x v="0"/>
    <x v="0"/>
    <s v="Tesseramento"/>
    <x v="1"/>
    <x v="1"/>
    <x v="0"/>
    <m/>
  </r>
  <r>
    <n v="216029"/>
    <x v="0"/>
    <x v="0"/>
    <x v="0"/>
    <x v="0"/>
    <x v="7"/>
    <x v="213"/>
    <x v="0"/>
    <x v="0"/>
    <s v="Tesseramento"/>
    <x v="1"/>
    <x v="4"/>
    <x v="0"/>
    <m/>
  </r>
  <r>
    <n v="51776"/>
    <x v="0"/>
    <x v="0"/>
    <x v="0"/>
    <x v="0"/>
    <x v="7"/>
    <x v="213"/>
    <x v="0"/>
    <x v="0"/>
    <s v="Tesseramento"/>
    <x v="1"/>
    <x v="0"/>
    <x v="0"/>
    <m/>
  </r>
  <r>
    <n v="61038"/>
    <x v="0"/>
    <x v="0"/>
    <x v="0"/>
    <x v="0"/>
    <x v="7"/>
    <x v="213"/>
    <x v="0"/>
    <x v="0"/>
    <s v="Tesseramento"/>
    <x v="1"/>
    <x v="0"/>
    <x v="0"/>
    <m/>
  </r>
  <r>
    <n v="148848"/>
    <x v="0"/>
    <x v="0"/>
    <x v="0"/>
    <x v="0"/>
    <x v="0"/>
    <x v="76"/>
    <x v="0"/>
    <x v="0"/>
    <s v="Tesseramento"/>
    <x v="0"/>
    <x v="0"/>
    <x v="0"/>
    <m/>
  </r>
  <r>
    <n v="87430"/>
    <x v="0"/>
    <x v="0"/>
    <x v="0"/>
    <x v="0"/>
    <x v="0"/>
    <x v="76"/>
    <x v="0"/>
    <x v="0"/>
    <s v="Tesseramento"/>
    <x v="0"/>
    <x v="0"/>
    <x v="0"/>
    <m/>
  </r>
  <r>
    <n v="87433"/>
    <x v="0"/>
    <x v="0"/>
    <x v="0"/>
    <x v="0"/>
    <x v="0"/>
    <x v="76"/>
    <x v="0"/>
    <x v="1"/>
    <s v="Tesseramento"/>
    <x v="0"/>
    <x v="0"/>
    <x v="0"/>
    <m/>
  </r>
  <r>
    <n v="152715"/>
    <x v="0"/>
    <x v="0"/>
    <x v="0"/>
    <x v="1"/>
    <x v="0"/>
    <x v="76"/>
    <x v="0"/>
    <x v="0"/>
    <s v="Tesseramento"/>
    <x v="0"/>
    <x v="0"/>
    <x v="0"/>
    <m/>
  </r>
  <r>
    <n v="121003"/>
    <x v="0"/>
    <x v="0"/>
    <x v="0"/>
    <x v="1"/>
    <x v="0"/>
    <x v="76"/>
    <x v="0"/>
    <x v="0"/>
    <s v="Tesseramento"/>
    <x v="0"/>
    <x v="1"/>
    <x v="0"/>
    <m/>
  </r>
  <r>
    <n v="19288"/>
    <x v="0"/>
    <x v="0"/>
    <x v="0"/>
    <x v="0"/>
    <x v="0"/>
    <x v="76"/>
    <x v="0"/>
    <x v="0"/>
    <s v="Tesseramento"/>
    <x v="0"/>
    <x v="4"/>
    <x v="0"/>
    <m/>
  </r>
  <r>
    <n v="37819"/>
    <x v="0"/>
    <x v="0"/>
    <x v="0"/>
    <x v="0"/>
    <x v="0"/>
    <x v="76"/>
    <x v="0"/>
    <x v="1"/>
    <s v="Tesseramento"/>
    <x v="0"/>
    <x v="3"/>
    <x v="0"/>
    <m/>
  </r>
  <r>
    <n v="216750"/>
    <x v="0"/>
    <x v="0"/>
    <x v="0"/>
    <x v="0"/>
    <x v="0"/>
    <x v="76"/>
    <x v="0"/>
    <x v="0"/>
    <s v="Tesseramento"/>
    <x v="0"/>
    <x v="0"/>
    <x v="0"/>
    <m/>
  </r>
  <r>
    <n v="99349"/>
    <x v="0"/>
    <x v="0"/>
    <x v="0"/>
    <x v="0"/>
    <x v="0"/>
    <x v="76"/>
    <x v="0"/>
    <x v="0"/>
    <s v="Tesseramento"/>
    <x v="0"/>
    <x v="0"/>
    <x v="0"/>
    <m/>
  </r>
  <r>
    <n v="111993"/>
    <x v="0"/>
    <x v="0"/>
    <x v="0"/>
    <x v="0"/>
    <x v="0"/>
    <x v="76"/>
    <x v="0"/>
    <x v="0"/>
    <s v="Tesseramento"/>
    <x v="0"/>
    <x v="0"/>
    <x v="0"/>
    <m/>
  </r>
  <r>
    <n v="16701"/>
    <x v="0"/>
    <x v="0"/>
    <x v="0"/>
    <x v="0"/>
    <x v="0"/>
    <x v="76"/>
    <x v="0"/>
    <x v="1"/>
    <s v="Tesseramento"/>
    <x v="0"/>
    <x v="4"/>
    <x v="0"/>
    <m/>
  </r>
  <r>
    <n v="10561"/>
    <x v="0"/>
    <x v="0"/>
    <x v="0"/>
    <x v="0"/>
    <x v="0"/>
    <x v="76"/>
    <x v="0"/>
    <x v="1"/>
    <s v="Tesseramento"/>
    <x v="0"/>
    <x v="4"/>
    <x v="0"/>
    <m/>
  </r>
  <r>
    <n v="56124"/>
    <x v="0"/>
    <x v="0"/>
    <x v="0"/>
    <x v="0"/>
    <x v="0"/>
    <x v="76"/>
    <x v="0"/>
    <x v="1"/>
    <s v="Tesseramento"/>
    <x v="0"/>
    <x v="4"/>
    <x v="0"/>
    <m/>
  </r>
  <r>
    <n v="6671"/>
    <x v="0"/>
    <x v="0"/>
    <x v="0"/>
    <x v="0"/>
    <x v="0"/>
    <x v="76"/>
    <x v="0"/>
    <x v="0"/>
    <s v="Tesseramento"/>
    <x v="0"/>
    <x v="4"/>
    <x v="0"/>
    <m/>
  </r>
  <r>
    <n v="87714"/>
    <x v="0"/>
    <x v="0"/>
    <x v="0"/>
    <x v="0"/>
    <x v="7"/>
    <x v="213"/>
    <x v="0"/>
    <x v="1"/>
    <s v="Tesseramento"/>
    <x v="1"/>
    <x v="0"/>
    <x v="0"/>
    <m/>
  </r>
  <r>
    <n v="68469"/>
    <x v="0"/>
    <x v="0"/>
    <x v="0"/>
    <x v="0"/>
    <x v="7"/>
    <x v="213"/>
    <x v="0"/>
    <x v="1"/>
    <s v="Tesseramento"/>
    <x v="1"/>
    <x v="4"/>
    <x v="0"/>
    <m/>
  </r>
  <r>
    <n v="136696"/>
    <x v="0"/>
    <x v="0"/>
    <x v="0"/>
    <x v="0"/>
    <x v="7"/>
    <x v="213"/>
    <x v="0"/>
    <x v="0"/>
    <s v="Tesseramento"/>
    <x v="1"/>
    <x v="0"/>
    <x v="0"/>
    <m/>
  </r>
  <r>
    <n v="173888"/>
    <x v="0"/>
    <x v="0"/>
    <x v="0"/>
    <x v="0"/>
    <x v="7"/>
    <x v="213"/>
    <x v="0"/>
    <x v="0"/>
    <s v="Tesseramento"/>
    <x v="1"/>
    <x v="3"/>
    <x v="0"/>
    <m/>
  </r>
  <r>
    <n v="4761"/>
    <x v="0"/>
    <x v="0"/>
    <x v="0"/>
    <x v="0"/>
    <x v="7"/>
    <x v="213"/>
    <x v="0"/>
    <x v="0"/>
    <s v="Tesseramento"/>
    <x v="1"/>
    <x v="0"/>
    <x v="0"/>
    <m/>
  </r>
  <r>
    <n v="15439"/>
    <x v="0"/>
    <x v="0"/>
    <x v="0"/>
    <x v="0"/>
    <x v="7"/>
    <x v="213"/>
    <x v="0"/>
    <x v="0"/>
    <s v="Tesseramento"/>
    <x v="1"/>
    <x v="3"/>
    <x v="0"/>
    <m/>
  </r>
  <r>
    <n v="204687"/>
    <x v="0"/>
    <x v="0"/>
    <x v="0"/>
    <x v="0"/>
    <x v="7"/>
    <x v="213"/>
    <x v="0"/>
    <x v="1"/>
    <s v="Tesseramento"/>
    <x v="1"/>
    <x v="1"/>
    <x v="0"/>
    <m/>
  </r>
  <r>
    <n v="31155"/>
    <x v="0"/>
    <x v="0"/>
    <x v="0"/>
    <x v="0"/>
    <x v="7"/>
    <x v="213"/>
    <x v="0"/>
    <x v="0"/>
    <s v="Tesseramento"/>
    <x v="1"/>
    <x v="3"/>
    <x v="0"/>
    <m/>
  </r>
  <r>
    <n v="124158"/>
    <x v="0"/>
    <x v="0"/>
    <x v="0"/>
    <x v="0"/>
    <x v="7"/>
    <x v="213"/>
    <x v="0"/>
    <x v="0"/>
    <s v="Tesseramento"/>
    <x v="1"/>
    <x v="3"/>
    <x v="0"/>
    <m/>
  </r>
  <r>
    <n v="177919"/>
    <x v="0"/>
    <x v="0"/>
    <x v="0"/>
    <x v="0"/>
    <x v="7"/>
    <x v="213"/>
    <x v="0"/>
    <x v="0"/>
    <s v="Tesseramento"/>
    <x v="1"/>
    <x v="4"/>
    <x v="0"/>
    <m/>
  </r>
  <r>
    <n v="216914"/>
    <x v="1"/>
    <x v="0"/>
    <x v="0"/>
    <x v="0"/>
    <x v="7"/>
    <x v="213"/>
    <x v="0"/>
    <x v="0"/>
    <s v="Tesseramento"/>
    <x v="1"/>
    <x v="2"/>
    <x v="0"/>
    <m/>
  </r>
  <r>
    <n v="60400"/>
    <x v="0"/>
    <x v="0"/>
    <x v="0"/>
    <x v="0"/>
    <x v="7"/>
    <x v="213"/>
    <x v="0"/>
    <x v="0"/>
    <s v="Tesseramento"/>
    <x v="1"/>
    <x v="4"/>
    <x v="0"/>
    <m/>
  </r>
  <r>
    <n v="184308"/>
    <x v="0"/>
    <x v="0"/>
    <x v="0"/>
    <x v="0"/>
    <x v="7"/>
    <x v="213"/>
    <x v="0"/>
    <x v="0"/>
    <s v="Tesseramento"/>
    <x v="1"/>
    <x v="3"/>
    <x v="0"/>
    <m/>
  </r>
  <r>
    <n v="32142"/>
    <x v="0"/>
    <x v="0"/>
    <x v="0"/>
    <x v="0"/>
    <x v="7"/>
    <x v="213"/>
    <x v="0"/>
    <x v="0"/>
    <s v="Tesseramento"/>
    <x v="1"/>
    <x v="3"/>
    <x v="0"/>
    <m/>
  </r>
  <r>
    <n v="131142"/>
    <x v="1"/>
    <x v="0"/>
    <x v="0"/>
    <x v="0"/>
    <x v="7"/>
    <x v="213"/>
    <x v="0"/>
    <x v="1"/>
    <s v="Tesseramento"/>
    <x v="1"/>
    <x v="6"/>
    <x v="0"/>
    <m/>
  </r>
  <r>
    <n v="54084"/>
    <x v="0"/>
    <x v="0"/>
    <x v="0"/>
    <x v="0"/>
    <x v="7"/>
    <x v="213"/>
    <x v="0"/>
    <x v="1"/>
    <s v="Tesseramento"/>
    <x v="1"/>
    <x v="4"/>
    <x v="0"/>
    <m/>
  </r>
  <r>
    <n v="159522"/>
    <x v="1"/>
    <x v="0"/>
    <x v="0"/>
    <x v="0"/>
    <x v="7"/>
    <x v="213"/>
    <x v="0"/>
    <x v="0"/>
    <s v="Tesseramento"/>
    <x v="1"/>
    <x v="7"/>
    <x v="0"/>
    <s v="B"/>
  </r>
  <r>
    <n v="217327"/>
    <x v="0"/>
    <x v="0"/>
    <x v="0"/>
    <x v="0"/>
    <x v="7"/>
    <x v="213"/>
    <x v="0"/>
    <x v="0"/>
    <s v="Tesseramento"/>
    <x v="1"/>
    <x v="0"/>
    <x v="0"/>
    <m/>
  </r>
  <r>
    <n v="54751"/>
    <x v="0"/>
    <x v="0"/>
    <x v="0"/>
    <x v="0"/>
    <x v="7"/>
    <x v="213"/>
    <x v="0"/>
    <x v="0"/>
    <s v="Tesseramento"/>
    <x v="1"/>
    <x v="0"/>
    <x v="0"/>
    <m/>
  </r>
  <r>
    <n v="54750"/>
    <x v="0"/>
    <x v="0"/>
    <x v="0"/>
    <x v="0"/>
    <x v="7"/>
    <x v="213"/>
    <x v="0"/>
    <x v="0"/>
    <s v="Tesseramento"/>
    <x v="1"/>
    <x v="4"/>
    <x v="0"/>
    <m/>
  </r>
  <r>
    <n v="161498"/>
    <x v="0"/>
    <x v="0"/>
    <x v="0"/>
    <x v="0"/>
    <x v="7"/>
    <x v="213"/>
    <x v="0"/>
    <x v="0"/>
    <s v="Tesseramento"/>
    <x v="1"/>
    <x v="4"/>
    <x v="0"/>
    <m/>
  </r>
  <r>
    <n v="5695"/>
    <x v="0"/>
    <x v="0"/>
    <x v="0"/>
    <x v="0"/>
    <x v="7"/>
    <x v="213"/>
    <x v="0"/>
    <x v="1"/>
    <s v="Tesseramento"/>
    <x v="1"/>
    <x v="4"/>
    <x v="0"/>
    <m/>
  </r>
  <r>
    <n v="185642"/>
    <x v="0"/>
    <x v="0"/>
    <x v="0"/>
    <x v="2"/>
    <x v="7"/>
    <x v="213"/>
    <x v="0"/>
    <x v="0"/>
    <s v="Tesseramento"/>
    <x v="1"/>
    <x v="4"/>
    <x v="0"/>
    <m/>
  </r>
  <r>
    <n v="68152"/>
    <x v="0"/>
    <x v="0"/>
    <x v="0"/>
    <x v="0"/>
    <x v="7"/>
    <x v="213"/>
    <x v="0"/>
    <x v="1"/>
    <s v="Tesseramento"/>
    <x v="1"/>
    <x v="3"/>
    <x v="0"/>
    <m/>
  </r>
  <r>
    <n v="36672"/>
    <x v="0"/>
    <x v="0"/>
    <x v="0"/>
    <x v="0"/>
    <x v="7"/>
    <x v="213"/>
    <x v="0"/>
    <x v="0"/>
    <s v="Tesseramento"/>
    <x v="1"/>
    <x v="3"/>
    <x v="0"/>
    <m/>
  </r>
  <r>
    <n v="56348"/>
    <x v="0"/>
    <x v="0"/>
    <x v="0"/>
    <x v="0"/>
    <x v="7"/>
    <x v="213"/>
    <x v="0"/>
    <x v="1"/>
    <s v="Tesseramento"/>
    <x v="1"/>
    <x v="0"/>
    <x v="0"/>
    <m/>
  </r>
  <r>
    <n v="118331"/>
    <x v="0"/>
    <x v="0"/>
    <x v="0"/>
    <x v="0"/>
    <x v="7"/>
    <x v="213"/>
    <x v="0"/>
    <x v="0"/>
    <s v="Tesseramento"/>
    <x v="1"/>
    <x v="4"/>
    <x v="0"/>
    <m/>
  </r>
  <r>
    <n v="58472"/>
    <x v="0"/>
    <x v="0"/>
    <x v="0"/>
    <x v="0"/>
    <x v="7"/>
    <x v="213"/>
    <x v="0"/>
    <x v="0"/>
    <s v="Tesseramento"/>
    <x v="1"/>
    <x v="4"/>
    <x v="0"/>
    <m/>
  </r>
  <r>
    <n v="163108"/>
    <x v="0"/>
    <x v="0"/>
    <x v="0"/>
    <x v="0"/>
    <x v="7"/>
    <x v="213"/>
    <x v="0"/>
    <x v="0"/>
    <s v="Tesseramento"/>
    <x v="1"/>
    <x v="1"/>
    <x v="0"/>
    <m/>
  </r>
  <r>
    <n v="24211"/>
    <x v="0"/>
    <x v="0"/>
    <x v="0"/>
    <x v="0"/>
    <x v="7"/>
    <x v="213"/>
    <x v="0"/>
    <x v="0"/>
    <s v="Tesseramento"/>
    <x v="1"/>
    <x v="3"/>
    <x v="0"/>
    <m/>
  </r>
  <r>
    <n v="57636"/>
    <x v="0"/>
    <x v="0"/>
    <x v="0"/>
    <x v="0"/>
    <x v="7"/>
    <x v="213"/>
    <x v="0"/>
    <x v="0"/>
    <s v="Tesseramento"/>
    <x v="1"/>
    <x v="4"/>
    <x v="0"/>
    <m/>
  </r>
  <r>
    <n v="226433"/>
    <x v="0"/>
    <x v="0"/>
    <x v="0"/>
    <x v="0"/>
    <x v="7"/>
    <x v="213"/>
    <x v="0"/>
    <x v="0"/>
    <s v="Tesseramento"/>
    <x v="1"/>
    <x v="0"/>
    <x v="0"/>
    <m/>
  </r>
  <r>
    <n v="57629"/>
    <x v="0"/>
    <x v="0"/>
    <x v="2"/>
    <x v="0"/>
    <x v="7"/>
    <x v="213"/>
    <x v="0"/>
    <x v="0"/>
    <s v="Tesseramento"/>
    <x v="1"/>
    <x v="3"/>
    <x v="0"/>
    <m/>
  </r>
  <r>
    <n v="125213"/>
    <x v="0"/>
    <x v="0"/>
    <x v="2"/>
    <x v="0"/>
    <x v="7"/>
    <x v="213"/>
    <x v="0"/>
    <x v="1"/>
    <s v="Tesseramento"/>
    <x v="1"/>
    <x v="1"/>
    <x v="0"/>
    <m/>
  </r>
  <r>
    <n v="205354"/>
    <x v="0"/>
    <x v="0"/>
    <x v="0"/>
    <x v="4"/>
    <x v="7"/>
    <x v="213"/>
    <x v="0"/>
    <x v="0"/>
    <s v="Tesseramento"/>
    <x v="1"/>
    <x v="0"/>
    <x v="0"/>
    <m/>
  </r>
  <r>
    <n v="233790"/>
    <x v="0"/>
    <x v="1"/>
    <x v="1"/>
    <x v="2"/>
    <x v="7"/>
    <x v="213"/>
    <x v="0"/>
    <x v="0"/>
    <s v="Tesseramento"/>
    <x v="1"/>
    <x v="0"/>
    <x v="0"/>
    <m/>
  </r>
  <r>
    <n v="137803"/>
    <x v="1"/>
    <x v="0"/>
    <x v="0"/>
    <x v="2"/>
    <x v="1"/>
    <x v="176"/>
    <x v="0"/>
    <x v="1"/>
    <s v="Tesseramento"/>
    <x v="1"/>
    <x v="2"/>
    <x v="0"/>
    <m/>
  </r>
  <r>
    <n v="157203"/>
    <x v="1"/>
    <x v="0"/>
    <x v="0"/>
    <x v="0"/>
    <x v="1"/>
    <x v="176"/>
    <x v="0"/>
    <x v="0"/>
    <s v="Tesseramento"/>
    <x v="1"/>
    <x v="7"/>
    <x v="0"/>
    <s v="BG"/>
  </r>
  <r>
    <n v="125958"/>
    <x v="1"/>
    <x v="0"/>
    <x v="0"/>
    <x v="0"/>
    <x v="1"/>
    <x v="176"/>
    <x v="0"/>
    <x v="1"/>
    <s v="Tesseramento"/>
    <x v="1"/>
    <x v="2"/>
    <x v="0"/>
    <m/>
  </r>
  <r>
    <n v="171304"/>
    <x v="1"/>
    <x v="0"/>
    <x v="0"/>
    <x v="0"/>
    <x v="1"/>
    <x v="176"/>
    <x v="0"/>
    <x v="1"/>
    <s v="Tesseramento"/>
    <x v="1"/>
    <x v="7"/>
    <x v="0"/>
    <m/>
  </r>
  <r>
    <n v="155158"/>
    <x v="1"/>
    <x v="0"/>
    <x v="0"/>
    <x v="0"/>
    <x v="1"/>
    <x v="176"/>
    <x v="0"/>
    <x v="0"/>
    <s v="Tesseramento"/>
    <x v="1"/>
    <x v="6"/>
    <x v="0"/>
    <s v="B"/>
  </r>
  <r>
    <n v="222172"/>
    <x v="1"/>
    <x v="0"/>
    <x v="0"/>
    <x v="0"/>
    <x v="1"/>
    <x v="176"/>
    <x v="0"/>
    <x v="0"/>
    <s v="Tesseramento"/>
    <x v="1"/>
    <x v="5"/>
    <x v="0"/>
    <m/>
  </r>
  <r>
    <n v="154863"/>
    <x v="1"/>
    <x v="0"/>
    <x v="0"/>
    <x v="0"/>
    <x v="1"/>
    <x v="176"/>
    <x v="0"/>
    <x v="0"/>
    <s v="Tesseramento"/>
    <x v="1"/>
    <x v="7"/>
    <x v="0"/>
    <m/>
  </r>
  <r>
    <n v="202857"/>
    <x v="1"/>
    <x v="0"/>
    <x v="0"/>
    <x v="0"/>
    <x v="1"/>
    <x v="176"/>
    <x v="0"/>
    <x v="0"/>
    <s v="Tesseramento"/>
    <x v="1"/>
    <x v="7"/>
    <x v="0"/>
    <s v="B"/>
  </r>
  <r>
    <n v="125979"/>
    <x v="1"/>
    <x v="0"/>
    <x v="0"/>
    <x v="0"/>
    <x v="1"/>
    <x v="176"/>
    <x v="0"/>
    <x v="0"/>
    <s v="Tesseramento"/>
    <x v="1"/>
    <x v="6"/>
    <x v="0"/>
    <m/>
  </r>
  <r>
    <n v="139851"/>
    <x v="1"/>
    <x v="0"/>
    <x v="0"/>
    <x v="0"/>
    <x v="1"/>
    <x v="176"/>
    <x v="0"/>
    <x v="1"/>
    <s v="Tesseramento"/>
    <x v="1"/>
    <x v="7"/>
    <x v="0"/>
    <m/>
  </r>
  <r>
    <n v="155300"/>
    <x v="1"/>
    <x v="0"/>
    <x v="0"/>
    <x v="0"/>
    <x v="1"/>
    <x v="176"/>
    <x v="0"/>
    <x v="1"/>
    <s v="Tesseramento"/>
    <x v="1"/>
    <x v="7"/>
    <x v="0"/>
    <s v="B"/>
  </r>
  <r>
    <n v="149586"/>
    <x v="1"/>
    <x v="0"/>
    <x v="0"/>
    <x v="0"/>
    <x v="1"/>
    <x v="176"/>
    <x v="0"/>
    <x v="0"/>
    <s v="Tesseramento"/>
    <x v="1"/>
    <x v="7"/>
    <x v="0"/>
    <m/>
  </r>
  <r>
    <n v="155304"/>
    <x v="1"/>
    <x v="0"/>
    <x v="0"/>
    <x v="0"/>
    <x v="1"/>
    <x v="176"/>
    <x v="0"/>
    <x v="0"/>
    <s v="Tesseramento"/>
    <x v="1"/>
    <x v="7"/>
    <x v="0"/>
    <s v="B"/>
  </r>
  <r>
    <n v="155299"/>
    <x v="1"/>
    <x v="0"/>
    <x v="0"/>
    <x v="0"/>
    <x v="1"/>
    <x v="176"/>
    <x v="0"/>
    <x v="1"/>
    <s v="Tesseramento"/>
    <x v="1"/>
    <x v="2"/>
    <x v="0"/>
    <m/>
  </r>
  <r>
    <n v="217284"/>
    <x v="1"/>
    <x v="0"/>
    <x v="0"/>
    <x v="0"/>
    <x v="1"/>
    <x v="176"/>
    <x v="0"/>
    <x v="0"/>
    <s v="Tesseramento"/>
    <x v="1"/>
    <x v="2"/>
    <x v="0"/>
    <m/>
  </r>
  <r>
    <n v="182512"/>
    <x v="1"/>
    <x v="0"/>
    <x v="0"/>
    <x v="0"/>
    <x v="1"/>
    <x v="176"/>
    <x v="0"/>
    <x v="0"/>
    <s v="Tesseramento"/>
    <x v="1"/>
    <x v="5"/>
    <x v="0"/>
    <s v="B"/>
  </r>
  <r>
    <n v="155306"/>
    <x v="1"/>
    <x v="0"/>
    <x v="0"/>
    <x v="0"/>
    <x v="1"/>
    <x v="176"/>
    <x v="0"/>
    <x v="0"/>
    <s v="Tesseramento"/>
    <x v="1"/>
    <x v="7"/>
    <x v="0"/>
    <m/>
  </r>
  <r>
    <n v="139856"/>
    <x v="1"/>
    <x v="0"/>
    <x v="0"/>
    <x v="0"/>
    <x v="1"/>
    <x v="176"/>
    <x v="0"/>
    <x v="0"/>
    <s v="Tesseramento"/>
    <x v="1"/>
    <x v="6"/>
    <x v="0"/>
    <s v="B"/>
  </r>
  <r>
    <n v="233792"/>
    <x v="0"/>
    <x v="1"/>
    <x v="1"/>
    <x v="1"/>
    <x v="7"/>
    <x v="213"/>
    <x v="0"/>
    <x v="1"/>
    <s v="Tesseramento"/>
    <x v="1"/>
    <x v="1"/>
    <x v="0"/>
    <m/>
  </r>
  <r>
    <n v="139857"/>
    <x v="1"/>
    <x v="0"/>
    <x v="0"/>
    <x v="0"/>
    <x v="1"/>
    <x v="176"/>
    <x v="0"/>
    <x v="0"/>
    <s v="Tesseramento"/>
    <x v="1"/>
    <x v="7"/>
    <x v="0"/>
    <m/>
  </r>
  <r>
    <n v="115771"/>
    <x v="1"/>
    <x v="0"/>
    <x v="0"/>
    <x v="0"/>
    <x v="1"/>
    <x v="176"/>
    <x v="0"/>
    <x v="0"/>
    <s v="Tesseramento"/>
    <x v="1"/>
    <x v="2"/>
    <x v="0"/>
    <m/>
  </r>
  <r>
    <n v="202859"/>
    <x v="1"/>
    <x v="0"/>
    <x v="0"/>
    <x v="0"/>
    <x v="1"/>
    <x v="176"/>
    <x v="0"/>
    <x v="1"/>
    <s v="Tesseramento"/>
    <x v="1"/>
    <x v="7"/>
    <x v="0"/>
    <s v="B"/>
  </r>
  <r>
    <n v="230427"/>
    <x v="1"/>
    <x v="0"/>
    <x v="0"/>
    <x v="2"/>
    <x v="1"/>
    <x v="176"/>
    <x v="0"/>
    <x v="1"/>
    <s v="Tesseramento"/>
    <x v="1"/>
    <x v="5"/>
    <x v="0"/>
    <m/>
  </r>
  <r>
    <n v="230426"/>
    <x v="1"/>
    <x v="0"/>
    <x v="0"/>
    <x v="2"/>
    <x v="1"/>
    <x v="176"/>
    <x v="0"/>
    <x v="1"/>
    <s v="Tesseramento"/>
    <x v="1"/>
    <x v="5"/>
    <x v="0"/>
    <m/>
  </r>
  <r>
    <n v="206357"/>
    <x v="1"/>
    <x v="0"/>
    <x v="0"/>
    <x v="0"/>
    <x v="1"/>
    <x v="176"/>
    <x v="0"/>
    <x v="0"/>
    <s v="Tesseramento"/>
    <x v="1"/>
    <x v="2"/>
    <x v="0"/>
    <m/>
  </r>
  <r>
    <n v="155312"/>
    <x v="1"/>
    <x v="0"/>
    <x v="0"/>
    <x v="1"/>
    <x v="1"/>
    <x v="176"/>
    <x v="0"/>
    <x v="1"/>
    <s v="Tesseramento"/>
    <x v="1"/>
    <x v="7"/>
    <x v="0"/>
    <m/>
  </r>
  <r>
    <n v="139866"/>
    <x v="1"/>
    <x v="0"/>
    <x v="0"/>
    <x v="0"/>
    <x v="1"/>
    <x v="176"/>
    <x v="0"/>
    <x v="0"/>
    <s v="Tesseramento"/>
    <x v="1"/>
    <x v="6"/>
    <x v="0"/>
    <s v="B"/>
  </r>
  <r>
    <n v="182517"/>
    <x v="1"/>
    <x v="0"/>
    <x v="0"/>
    <x v="0"/>
    <x v="1"/>
    <x v="176"/>
    <x v="0"/>
    <x v="0"/>
    <s v="Tesseramento"/>
    <x v="1"/>
    <x v="6"/>
    <x v="0"/>
    <m/>
  </r>
  <r>
    <n v="182518"/>
    <x v="1"/>
    <x v="0"/>
    <x v="0"/>
    <x v="0"/>
    <x v="1"/>
    <x v="176"/>
    <x v="0"/>
    <x v="0"/>
    <s v="Tesseramento"/>
    <x v="1"/>
    <x v="5"/>
    <x v="0"/>
    <s v="B"/>
  </r>
  <r>
    <n v="185647"/>
    <x v="1"/>
    <x v="0"/>
    <x v="0"/>
    <x v="0"/>
    <x v="1"/>
    <x v="176"/>
    <x v="0"/>
    <x v="0"/>
    <s v="Tesseramento"/>
    <x v="1"/>
    <x v="6"/>
    <x v="0"/>
    <m/>
  </r>
  <r>
    <n v="185648"/>
    <x v="1"/>
    <x v="0"/>
    <x v="0"/>
    <x v="3"/>
    <x v="1"/>
    <x v="176"/>
    <x v="0"/>
    <x v="0"/>
    <s v="Tesseramento"/>
    <x v="1"/>
    <x v="7"/>
    <x v="0"/>
    <m/>
  </r>
  <r>
    <n v="156895"/>
    <x v="1"/>
    <x v="0"/>
    <x v="0"/>
    <x v="3"/>
    <x v="1"/>
    <x v="176"/>
    <x v="0"/>
    <x v="0"/>
    <s v="Tesseramento"/>
    <x v="1"/>
    <x v="7"/>
    <x v="0"/>
    <m/>
  </r>
  <r>
    <n v="139872"/>
    <x v="1"/>
    <x v="0"/>
    <x v="0"/>
    <x v="0"/>
    <x v="1"/>
    <x v="176"/>
    <x v="0"/>
    <x v="1"/>
    <s v="Tesseramento"/>
    <x v="1"/>
    <x v="7"/>
    <x v="0"/>
    <s v="B"/>
  </r>
  <r>
    <n v="114474"/>
    <x v="1"/>
    <x v="0"/>
    <x v="0"/>
    <x v="0"/>
    <x v="1"/>
    <x v="176"/>
    <x v="0"/>
    <x v="0"/>
    <s v="Tesseramento"/>
    <x v="1"/>
    <x v="2"/>
    <x v="0"/>
    <m/>
  </r>
  <r>
    <n v="115773"/>
    <x v="1"/>
    <x v="0"/>
    <x v="0"/>
    <x v="0"/>
    <x v="1"/>
    <x v="176"/>
    <x v="0"/>
    <x v="0"/>
    <s v="Tesseramento"/>
    <x v="1"/>
    <x v="2"/>
    <x v="0"/>
    <m/>
  </r>
  <r>
    <n v="138238"/>
    <x v="1"/>
    <x v="0"/>
    <x v="0"/>
    <x v="0"/>
    <x v="1"/>
    <x v="176"/>
    <x v="0"/>
    <x v="0"/>
    <s v="Tesseramento"/>
    <x v="1"/>
    <x v="7"/>
    <x v="0"/>
    <m/>
  </r>
  <r>
    <n v="229414"/>
    <x v="1"/>
    <x v="0"/>
    <x v="0"/>
    <x v="0"/>
    <x v="1"/>
    <x v="176"/>
    <x v="0"/>
    <x v="0"/>
    <s v="Tesseramento"/>
    <x v="1"/>
    <x v="5"/>
    <x v="0"/>
    <m/>
  </r>
  <r>
    <n v="142941"/>
    <x v="1"/>
    <x v="0"/>
    <x v="0"/>
    <x v="0"/>
    <x v="1"/>
    <x v="176"/>
    <x v="0"/>
    <x v="1"/>
    <s v="Tesseramento"/>
    <x v="1"/>
    <x v="6"/>
    <x v="0"/>
    <s v="B"/>
  </r>
  <r>
    <n v="115774"/>
    <x v="1"/>
    <x v="0"/>
    <x v="0"/>
    <x v="0"/>
    <x v="1"/>
    <x v="176"/>
    <x v="0"/>
    <x v="0"/>
    <s v="Tesseramento"/>
    <x v="1"/>
    <x v="2"/>
    <x v="0"/>
    <m/>
  </r>
  <r>
    <n v="142942"/>
    <x v="1"/>
    <x v="0"/>
    <x v="0"/>
    <x v="0"/>
    <x v="1"/>
    <x v="176"/>
    <x v="0"/>
    <x v="1"/>
    <s v="Tesseramento"/>
    <x v="1"/>
    <x v="7"/>
    <x v="0"/>
    <s v="B"/>
  </r>
  <r>
    <n v="152109"/>
    <x v="1"/>
    <x v="0"/>
    <x v="0"/>
    <x v="0"/>
    <x v="1"/>
    <x v="176"/>
    <x v="0"/>
    <x v="1"/>
    <s v="Tesseramento"/>
    <x v="1"/>
    <x v="2"/>
    <x v="0"/>
    <m/>
  </r>
  <r>
    <n v="182524"/>
    <x v="1"/>
    <x v="0"/>
    <x v="0"/>
    <x v="0"/>
    <x v="1"/>
    <x v="176"/>
    <x v="0"/>
    <x v="0"/>
    <s v="Tesseramento"/>
    <x v="1"/>
    <x v="5"/>
    <x v="0"/>
    <s v="B"/>
  </r>
  <r>
    <n v="227620"/>
    <x v="1"/>
    <x v="0"/>
    <x v="0"/>
    <x v="0"/>
    <x v="1"/>
    <x v="176"/>
    <x v="0"/>
    <x v="0"/>
    <s v="Tesseramento"/>
    <x v="1"/>
    <x v="5"/>
    <x v="0"/>
    <s v="B"/>
  </r>
  <r>
    <n v="126062"/>
    <x v="1"/>
    <x v="0"/>
    <x v="0"/>
    <x v="1"/>
    <x v="1"/>
    <x v="176"/>
    <x v="0"/>
    <x v="0"/>
    <s v="Tesseramento"/>
    <x v="1"/>
    <x v="2"/>
    <x v="0"/>
    <m/>
  </r>
  <r>
    <n v="209194"/>
    <x v="1"/>
    <x v="0"/>
    <x v="0"/>
    <x v="0"/>
    <x v="1"/>
    <x v="176"/>
    <x v="0"/>
    <x v="0"/>
    <s v="Tesseramento"/>
    <x v="1"/>
    <x v="5"/>
    <x v="0"/>
    <s v="B"/>
  </r>
  <r>
    <n v="139878"/>
    <x v="1"/>
    <x v="0"/>
    <x v="0"/>
    <x v="0"/>
    <x v="1"/>
    <x v="176"/>
    <x v="0"/>
    <x v="0"/>
    <s v="Tesseramento"/>
    <x v="1"/>
    <x v="6"/>
    <x v="0"/>
    <m/>
  </r>
  <r>
    <n v="233793"/>
    <x v="0"/>
    <x v="1"/>
    <x v="1"/>
    <x v="0"/>
    <x v="7"/>
    <x v="213"/>
    <x v="0"/>
    <x v="1"/>
    <s v="Tesseramento"/>
    <x v="1"/>
    <x v="3"/>
    <x v="0"/>
    <m/>
  </r>
  <r>
    <n v="233586"/>
    <x v="0"/>
    <x v="0"/>
    <x v="1"/>
    <x v="1"/>
    <x v="1"/>
    <x v="138"/>
    <x v="0"/>
    <x v="1"/>
    <s v="Tesseramento"/>
    <x v="1"/>
    <x v="0"/>
    <x v="0"/>
    <m/>
  </r>
  <r>
    <n v="181643"/>
    <x v="1"/>
    <x v="0"/>
    <x v="0"/>
    <x v="0"/>
    <x v="1"/>
    <x v="26"/>
    <x v="0"/>
    <x v="0"/>
    <s v="Tesseramento"/>
    <x v="1"/>
    <x v="7"/>
    <x v="0"/>
    <s v="BG"/>
  </r>
  <r>
    <n v="154387"/>
    <x v="1"/>
    <x v="0"/>
    <x v="0"/>
    <x v="0"/>
    <x v="1"/>
    <x v="26"/>
    <x v="0"/>
    <x v="0"/>
    <s v="Tesseramento"/>
    <x v="1"/>
    <x v="2"/>
    <x v="0"/>
    <m/>
  </r>
  <r>
    <n v="208619"/>
    <x v="1"/>
    <x v="0"/>
    <x v="0"/>
    <x v="0"/>
    <x v="1"/>
    <x v="26"/>
    <x v="0"/>
    <x v="0"/>
    <s v="Tesseramento"/>
    <x v="1"/>
    <x v="5"/>
    <x v="0"/>
    <s v="B"/>
  </r>
  <r>
    <n v="216108"/>
    <x v="1"/>
    <x v="0"/>
    <x v="0"/>
    <x v="0"/>
    <x v="1"/>
    <x v="26"/>
    <x v="0"/>
    <x v="1"/>
    <s v="Tesseramento"/>
    <x v="1"/>
    <x v="5"/>
    <x v="0"/>
    <m/>
  </r>
  <r>
    <n v="203098"/>
    <x v="0"/>
    <x v="0"/>
    <x v="0"/>
    <x v="0"/>
    <x v="1"/>
    <x v="26"/>
    <x v="0"/>
    <x v="0"/>
    <s v="Tesseramento"/>
    <x v="1"/>
    <x v="4"/>
    <x v="0"/>
    <m/>
  </r>
  <r>
    <n v="19656"/>
    <x v="0"/>
    <x v="0"/>
    <x v="0"/>
    <x v="0"/>
    <x v="1"/>
    <x v="26"/>
    <x v="0"/>
    <x v="0"/>
    <s v="Tesseramento"/>
    <x v="1"/>
    <x v="4"/>
    <x v="0"/>
    <m/>
  </r>
  <r>
    <n v="140782"/>
    <x v="0"/>
    <x v="0"/>
    <x v="0"/>
    <x v="1"/>
    <x v="1"/>
    <x v="26"/>
    <x v="0"/>
    <x v="0"/>
    <s v="Tesseramento"/>
    <x v="1"/>
    <x v="4"/>
    <x v="0"/>
    <m/>
  </r>
  <r>
    <n v="137061"/>
    <x v="0"/>
    <x v="0"/>
    <x v="0"/>
    <x v="0"/>
    <x v="1"/>
    <x v="26"/>
    <x v="0"/>
    <x v="0"/>
    <s v="Tesseramento"/>
    <x v="1"/>
    <x v="0"/>
    <x v="0"/>
    <m/>
  </r>
  <r>
    <n v="229394"/>
    <x v="0"/>
    <x v="0"/>
    <x v="0"/>
    <x v="0"/>
    <x v="1"/>
    <x v="26"/>
    <x v="0"/>
    <x v="0"/>
    <s v="Tesseramento"/>
    <x v="1"/>
    <x v="0"/>
    <x v="0"/>
    <m/>
  </r>
  <r>
    <n v="232724"/>
    <x v="0"/>
    <x v="0"/>
    <x v="0"/>
    <x v="0"/>
    <x v="1"/>
    <x v="108"/>
    <x v="0"/>
    <x v="0"/>
    <s v="Tesseramento"/>
    <x v="0"/>
    <x v="1"/>
    <x v="0"/>
    <m/>
  </r>
  <r>
    <n v="225158"/>
    <x v="0"/>
    <x v="0"/>
    <x v="0"/>
    <x v="1"/>
    <x v="1"/>
    <x v="108"/>
    <x v="0"/>
    <x v="0"/>
    <s v="Tesseramento"/>
    <x v="0"/>
    <x v="0"/>
    <x v="0"/>
    <m/>
  </r>
  <r>
    <n v="221001"/>
    <x v="0"/>
    <x v="0"/>
    <x v="0"/>
    <x v="0"/>
    <x v="1"/>
    <x v="108"/>
    <x v="0"/>
    <x v="0"/>
    <s v="Tesseramento"/>
    <x v="0"/>
    <x v="4"/>
    <x v="0"/>
    <m/>
  </r>
  <r>
    <n v="189055"/>
    <x v="0"/>
    <x v="0"/>
    <x v="0"/>
    <x v="0"/>
    <x v="1"/>
    <x v="108"/>
    <x v="0"/>
    <x v="0"/>
    <s v="Tesseramento"/>
    <x v="0"/>
    <x v="0"/>
    <x v="0"/>
    <m/>
  </r>
  <r>
    <n v="233927"/>
    <x v="0"/>
    <x v="0"/>
    <x v="1"/>
    <x v="0"/>
    <x v="1"/>
    <x v="108"/>
    <x v="0"/>
    <x v="0"/>
    <s v="Tesseramento"/>
    <x v="0"/>
    <x v="1"/>
    <x v="0"/>
    <m/>
  </r>
  <r>
    <n v="154357"/>
    <x v="1"/>
    <x v="0"/>
    <x v="0"/>
    <x v="0"/>
    <x v="7"/>
    <x v="78"/>
    <x v="0"/>
    <x v="0"/>
    <s v="Tesseramento"/>
    <x v="0"/>
    <x v="7"/>
    <x v="0"/>
    <s v="B"/>
  </r>
  <r>
    <n v="54592"/>
    <x v="0"/>
    <x v="0"/>
    <x v="0"/>
    <x v="0"/>
    <x v="7"/>
    <x v="78"/>
    <x v="0"/>
    <x v="0"/>
    <s v="Tesseramento"/>
    <x v="0"/>
    <x v="3"/>
    <x v="0"/>
    <m/>
  </r>
  <r>
    <n v="16737"/>
    <x v="0"/>
    <x v="0"/>
    <x v="0"/>
    <x v="0"/>
    <x v="7"/>
    <x v="78"/>
    <x v="0"/>
    <x v="1"/>
    <s v="Tesseramento"/>
    <x v="0"/>
    <x v="0"/>
    <x v="0"/>
    <m/>
  </r>
  <r>
    <n v="32332"/>
    <x v="0"/>
    <x v="0"/>
    <x v="0"/>
    <x v="0"/>
    <x v="7"/>
    <x v="78"/>
    <x v="0"/>
    <x v="1"/>
    <s v="Tesseramento"/>
    <x v="0"/>
    <x v="3"/>
    <x v="0"/>
    <m/>
  </r>
  <r>
    <n v="100618"/>
    <x v="0"/>
    <x v="0"/>
    <x v="0"/>
    <x v="0"/>
    <x v="7"/>
    <x v="78"/>
    <x v="0"/>
    <x v="0"/>
    <s v="Tesseramento"/>
    <x v="0"/>
    <x v="0"/>
    <x v="0"/>
    <m/>
  </r>
  <r>
    <n v="223463"/>
    <x v="0"/>
    <x v="0"/>
    <x v="0"/>
    <x v="0"/>
    <x v="1"/>
    <x v="1"/>
    <x v="0"/>
    <x v="0"/>
    <s v="Tesseramento"/>
    <x v="0"/>
    <x v="0"/>
    <x v="0"/>
    <m/>
  </r>
  <r>
    <n v="196266"/>
    <x v="1"/>
    <x v="0"/>
    <x v="0"/>
    <x v="0"/>
    <x v="7"/>
    <x v="78"/>
    <x v="0"/>
    <x v="0"/>
    <s v="Tesseramento"/>
    <x v="0"/>
    <x v="7"/>
    <x v="0"/>
    <s v="B"/>
  </r>
  <r>
    <n v="233671"/>
    <x v="0"/>
    <x v="0"/>
    <x v="1"/>
    <x v="1"/>
    <x v="2"/>
    <x v="55"/>
    <x v="0"/>
    <x v="1"/>
    <s v="Tesseramento"/>
    <x v="1"/>
    <x v="3"/>
    <x v="0"/>
    <m/>
  </r>
  <r>
    <n v="170998"/>
    <x v="1"/>
    <x v="0"/>
    <x v="0"/>
    <x v="0"/>
    <x v="7"/>
    <x v="78"/>
    <x v="0"/>
    <x v="0"/>
    <s v="Tesseramento"/>
    <x v="0"/>
    <x v="7"/>
    <x v="0"/>
    <s v="B"/>
  </r>
  <r>
    <n v="206307"/>
    <x v="1"/>
    <x v="0"/>
    <x v="0"/>
    <x v="0"/>
    <x v="7"/>
    <x v="78"/>
    <x v="0"/>
    <x v="0"/>
    <s v="Tesseramento"/>
    <x v="0"/>
    <x v="2"/>
    <x v="0"/>
    <m/>
  </r>
  <r>
    <n v="216082"/>
    <x v="1"/>
    <x v="0"/>
    <x v="0"/>
    <x v="0"/>
    <x v="7"/>
    <x v="78"/>
    <x v="0"/>
    <x v="0"/>
    <s v="Tesseramento"/>
    <x v="0"/>
    <x v="5"/>
    <x v="0"/>
    <m/>
  </r>
  <r>
    <n v="202953"/>
    <x v="0"/>
    <x v="0"/>
    <x v="2"/>
    <x v="4"/>
    <x v="1"/>
    <x v="1"/>
    <x v="0"/>
    <x v="0"/>
    <s v="Tesseramento"/>
    <x v="0"/>
    <x v="0"/>
    <x v="0"/>
    <m/>
  </r>
  <r>
    <n v="142902"/>
    <x v="1"/>
    <x v="0"/>
    <x v="0"/>
    <x v="0"/>
    <x v="7"/>
    <x v="78"/>
    <x v="0"/>
    <x v="0"/>
    <s v="Tesseramento"/>
    <x v="0"/>
    <x v="7"/>
    <x v="0"/>
    <m/>
  </r>
  <r>
    <n v="195124"/>
    <x v="1"/>
    <x v="0"/>
    <x v="0"/>
    <x v="0"/>
    <x v="7"/>
    <x v="78"/>
    <x v="0"/>
    <x v="1"/>
    <s v="Tesseramento"/>
    <x v="0"/>
    <x v="5"/>
    <x v="0"/>
    <m/>
  </r>
  <r>
    <n v="151543"/>
    <x v="1"/>
    <x v="0"/>
    <x v="0"/>
    <x v="0"/>
    <x v="7"/>
    <x v="78"/>
    <x v="0"/>
    <x v="0"/>
    <s v="Tesseramento"/>
    <x v="0"/>
    <x v="7"/>
    <x v="0"/>
    <m/>
  </r>
  <r>
    <n v="151542"/>
    <x v="0"/>
    <x v="0"/>
    <x v="0"/>
    <x v="0"/>
    <x v="7"/>
    <x v="78"/>
    <x v="0"/>
    <x v="0"/>
    <s v="Tesseramento"/>
    <x v="0"/>
    <x v="0"/>
    <x v="0"/>
    <m/>
  </r>
  <r>
    <n v="151026"/>
    <x v="0"/>
    <x v="0"/>
    <x v="0"/>
    <x v="0"/>
    <x v="7"/>
    <x v="78"/>
    <x v="0"/>
    <x v="1"/>
    <s v="Tesseramento"/>
    <x v="0"/>
    <x v="3"/>
    <x v="0"/>
    <m/>
  </r>
  <r>
    <n v="74360"/>
    <x v="0"/>
    <x v="0"/>
    <x v="0"/>
    <x v="0"/>
    <x v="7"/>
    <x v="78"/>
    <x v="0"/>
    <x v="0"/>
    <s v="Tesseramento"/>
    <x v="0"/>
    <x v="4"/>
    <x v="0"/>
    <m/>
  </r>
  <r>
    <n v="39162"/>
    <x v="0"/>
    <x v="0"/>
    <x v="0"/>
    <x v="0"/>
    <x v="7"/>
    <x v="78"/>
    <x v="0"/>
    <x v="0"/>
    <s v="Tesseramento"/>
    <x v="0"/>
    <x v="4"/>
    <x v="0"/>
    <m/>
  </r>
  <r>
    <n v="234740"/>
    <x v="0"/>
    <x v="0"/>
    <x v="1"/>
    <x v="0"/>
    <x v="7"/>
    <x v="161"/>
    <x v="0"/>
    <x v="0"/>
    <s v="Tesseramento"/>
    <x v="0"/>
    <x v="0"/>
    <x v="0"/>
    <m/>
  </r>
  <r>
    <n v="234741"/>
    <x v="0"/>
    <x v="0"/>
    <x v="1"/>
    <x v="0"/>
    <x v="7"/>
    <x v="161"/>
    <x v="0"/>
    <x v="0"/>
    <s v="Tesseramento"/>
    <x v="0"/>
    <x v="0"/>
    <x v="0"/>
    <m/>
  </r>
  <r>
    <n v="112552"/>
    <x v="0"/>
    <x v="0"/>
    <x v="0"/>
    <x v="0"/>
    <x v="15"/>
    <x v="104"/>
    <x v="0"/>
    <x v="0"/>
    <s v="Tesseramento"/>
    <x v="1"/>
    <x v="4"/>
    <x v="0"/>
    <m/>
  </r>
  <r>
    <n v="2256"/>
    <x v="0"/>
    <x v="0"/>
    <x v="0"/>
    <x v="0"/>
    <x v="7"/>
    <x v="69"/>
    <x v="0"/>
    <x v="0"/>
    <s v="Tesseramento"/>
    <x v="1"/>
    <x v="1"/>
    <x v="0"/>
    <m/>
  </r>
  <r>
    <n v="234738"/>
    <x v="0"/>
    <x v="0"/>
    <x v="1"/>
    <x v="0"/>
    <x v="7"/>
    <x v="161"/>
    <x v="0"/>
    <x v="0"/>
    <s v="Tesseramento"/>
    <x v="0"/>
    <x v="0"/>
    <x v="0"/>
    <m/>
  </r>
  <r>
    <n v="189057"/>
    <x v="1"/>
    <x v="0"/>
    <x v="0"/>
    <x v="0"/>
    <x v="4"/>
    <x v="367"/>
    <x v="0"/>
    <x v="0"/>
    <s v="Tesseramento"/>
    <x v="1"/>
    <x v="7"/>
    <x v="0"/>
    <s v="B"/>
  </r>
  <r>
    <n v="42433"/>
    <x v="0"/>
    <x v="0"/>
    <x v="0"/>
    <x v="0"/>
    <x v="7"/>
    <x v="161"/>
    <x v="0"/>
    <x v="0"/>
    <s v="Tesseramento"/>
    <x v="0"/>
    <x v="0"/>
    <x v="0"/>
    <m/>
  </r>
  <r>
    <n v="67621"/>
    <x v="0"/>
    <x v="0"/>
    <x v="0"/>
    <x v="0"/>
    <x v="7"/>
    <x v="161"/>
    <x v="0"/>
    <x v="0"/>
    <s v="Tesseramento"/>
    <x v="0"/>
    <x v="4"/>
    <x v="0"/>
    <m/>
  </r>
  <r>
    <n v="98764"/>
    <x v="0"/>
    <x v="0"/>
    <x v="0"/>
    <x v="0"/>
    <x v="7"/>
    <x v="161"/>
    <x v="0"/>
    <x v="1"/>
    <s v="Tesseramento"/>
    <x v="0"/>
    <x v="4"/>
    <x v="0"/>
    <m/>
  </r>
  <r>
    <n v="144769"/>
    <x v="0"/>
    <x v="0"/>
    <x v="0"/>
    <x v="3"/>
    <x v="7"/>
    <x v="161"/>
    <x v="0"/>
    <x v="0"/>
    <s v="Tesseramento"/>
    <x v="0"/>
    <x v="4"/>
    <x v="0"/>
    <m/>
  </r>
  <r>
    <n v="87707"/>
    <x v="0"/>
    <x v="0"/>
    <x v="0"/>
    <x v="0"/>
    <x v="7"/>
    <x v="161"/>
    <x v="0"/>
    <x v="0"/>
    <s v="Tesseramento"/>
    <x v="0"/>
    <x v="3"/>
    <x v="0"/>
    <m/>
  </r>
  <r>
    <n v="143450"/>
    <x v="0"/>
    <x v="0"/>
    <x v="0"/>
    <x v="0"/>
    <x v="7"/>
    <x v="161"/>
    <x v="0"/>
    <x v="0"/>
    <s v="Tesseramento"/>
    <x v="0"/>
    <x v="4"/>
    <x v="0"/>
    <m/>
  </r>
  <r>
    <n v="71124"/>
    <x v="0"/>
    <x v="0"/>
    <x v="0"/>
    <x v="0"/>
    <x v="7"/>
    <x v="161"/>
    <x v="0"/>
    <x v="0"/>
    <s v="Tesseramento"/>
    <x v="0"/>
    <x v="4"/>
    <x v="0"/>
    <m/>
  </r>
  <r>
    <n v="163086"/>
    <x v="0"/>
    <x v="0"/>
    <x v="0"/>
    <x v="0"/>
    <x v="7"/>
    <x v="161"/>
    <x v="0"/>
    <x v="0"/>
    <s v="Tesseramento"/>
    <x v="0"/>
    <x v="0"/>
    <x v="0"/>
    <m/>
  </r>
  <r>
    <n v="205216"/>
    <x v="0"/>
    <x v="0"/>
    <x v="0"/>
    <x v="0"/>
    <x v="7"/>
    <x v="161"/>
    <x v="0"/>
    <x v="0"/>
    <s v="Tesseramento"/>
    <x v="0"/>
    <x v="0"/>
    <x v="0"/>
    <m/>
  </r>
  <r>
    <n v="132118"/>
    <x v="0"/>
    <x v="0"/>
    <x v="0"/>
    <x v="0"/>
    <x v="7"/>
    <x v="161"/>
    <x v="0"/>
    <x v="0"/>
    <s v="Tesseramento"/>
    <x v="0"/>
    <x v="0"/>
    <x v="0"/>
    <m/>
  </r>
  <r>
    <n v="220257"/>
    <x v="0"/>
    <x v="0"/>
    <x v="0"/>
    <x v="0"/>
    <x v="7"/>
    <x v="161"/>
    <x v="0"/>
    <x v="0"/>
    <s v="Tesseramento"/>
    <x v="0"/>
    <x v="4"/>
    <x v="0"/>
    <m/>
  </r>
  <r>
    <n v="169543"/>
    <x v="0"/>
    <x v="0"/>
    <x v="0"/>
    <x v="0"/>
    <x v="7"/>
    <x v="161"/>
    <x v="0"/>
    <x v="0"/>
    <s v="Tesseramento"/>
    <x v="0"/>
    <x v="0"/>
    <x v="0"/>
    <m/>
  </r>
  <r>
    <n v="204484"/>
    <x v="0"/>
    <x v="0"/>
    <x v="0"/>
    <x v="0"/>
    <x v="7"/>
    <x v="161"/>
    <x v="0"/>
    <x v="0"/>
    <s v="Tesseramento"/>
    <x v="0"/>
    <x v="3"/>
    <x v="0"/>
    <m/>
  </r>
  <r>
    <n v="171024"/>
    <x v="0"/>
    <x v="0"/>
    <x v="0"/>
    <x v="0"/>
    <x v="7"/>
    <x v="161"/>
    <x v="0"/>
    <x v="0"/>
    <s v="Tesseramento"/>
    <x v="0"/>
    <x v="0"/>
    <x v="0"/>
    <m/>
  </r>
  <r>
    <n v="233804"/>
    <x v="0"/>
    <x v="0"/>
    <x v="1"/>
    <x v="3"/>
    <x v="8"/>
    <x v="173"/>
    <x v="0"/>
    <x v="0"/>
    <s v="Tesseramento"/>
    <x v="0"/>
    <x v="0"/>
    <x v="0"/>
    <m/>
  </r>
  <r>
    <n v="234739"/>
    <x v="0"/>
    <x v="0"/>
    <x v="1"/>
    <x v="1"/>
    <x v="7"/>
    <x v="161"/>
    <x v="0"/>
    <x v="0"/>
    <s v="Tesseramento"/>
    <x v="0"/>
    <x v="1"/>
    <x v="0"/>
    <m/>
  </r>
  <r>
    <n v="234736"/>
    <x v="0"/>
    <x v="0"/>
    <x v="1"/>
    <x v="1"/>
    <x v="7"/>
    <x v="161"/>
    <x v="0"/>
    <x v="0"/>
    <s v="Tesseramento"/>
    <x v="0"/>
    <x v="1"/>
    <x v="0"/>
    <m/>
  </r>
  <r>
    <n v="233791"/>
    <x v="0"/>
    <x v="1"/>
    <x v="1"/>
    <x v="0"/>
    <x v="7"/>
    <x v="213"/>
    <x v="0"/>
    <x v="0"/>
    <s v="Tesseramento"/>
    <x v="1"/>
    <x v="0"/>
    <x v="0"/>
    <m/>
  </r>
  <r>
    <n v="65410"/>
    <x v="0"/>
    <x v="0"/>
    <x v="0"/>
    <x v="0"/>
    <x v="4"/>
    <x v="149"/>
    <x v="0"/>
    <x v="0"/>
    <s v="Tesseramento"/>
    <x v="1"/>
    <x v="4"/>
    <x v="0"/>
    <m/>
  </r>
  <r>
    <n v="65411"/>
    <x v="0"/>
    <x v="0"/>
    <x v="0"/>
    <x v="0"/>
    <x v="4"/>
    <x v="149"/>
    <x v="0"/>
    <x v="1"/>
    <s v="Tesseramento"/>
    <x v="1"/>
    <x v="4"/>
    <x v="0"/>
    <m/>
  </r>
  <r>
    <n v="96921"/>
    <x v="0"/>
    <x v="0"/>
    <x v="0"/>
    <x v="1"/>
    <x v="4"/>
    <x v="149"/>
    <x v="0"/>
    <x v="0"/>
    <s v="Tesseramento"/>
    <x v="1"/>
    <x v="4"/>
    <x v="0"/>
    <m/>
  </r>
  <r>
    <n v="10491"/>
    <x v="0"/>
    <x v="0"/>
    <x v="0"/>
    <x v="0"/>
    <x v="7"/>
    <x v="78"/>
    <x v="0"/>
    <x v="0"/>
    <s v="Tesseramento"/>
    <x v="0"/>
    <x v="1"/>
    <x v="0"/>
    <m/>
  </r>
  <r>
    <n v="233688"/>
    <x v="0"/>
    <x v="0"/>
    <x v="1"/>
    <x v="1"/>
    <x v="7"/>
    <x v="78"/>
    <x v="0"/>
    <x v="0"/>
    <s v="Tesseramento"/>
    <x v="0"/>
    <x v="3"/>
    <x v="0"/>
    <m/>
  </r>
  <r>
    <n v="233689"/>
    <x v="0"/>
    <x v="0"/>
    <x v="1"/>
    <x v="2"/>
    <x v="7"/>
    <x v="78"/>
    <x v="0"/>
    <x v="0"/>
    <s v="Tesseramento"/>
    <x v="0"/>
    <x v="0"/>
    <x v="0"/>
    <m/>
  </r>
  <r>
    <n v="171522"/>
    <x v="0"/>
    <x v="0"/>
    <x v="0"/>
    <x v="0"/>
    <x v="7"/>
    <x v="161"/>
    <x v="0"/>
    <x v="0"/>
    <s v="Tesseramento"/>
    <x v="0"/>
    <x v="0"/>
    <x v="0"/>
    <m/>
  </r>
  <r>
    <n v="97880"/>
    <x v="0"/>
    <x v="0"/>
    <x v="0"/>
    <x v="0"/>
    <x v="7"/>
    <x v="161"/>
    <x v="0"/>
    <x v="0"/>
    <s v="Tesseramento"/>
    <x v="0"/>
    <x v="3"/>
    <x v="0"/>
    <m/>
  </r>
  <r>
    <n v="182624"/>
    <x v="0"/>
    <x v="0"/>
    <x v="0"/>
    <x v="2"/>
    <x v="7"/>
    <x v="161"/>
    <x v="0"/>
    <x v="1"/>
    <s v="Tesseramento"/>
    <x v="0"/>
    <x v="4"/>
    <x v="0"/>
    <m/>
  </r>
  <r>
    <n v="151313"/>
    <x v="0"/>
    <x v="0"/>
    <x v="0"/>
    <x v="0"/>
    <x v="7"/>
    <x v="161"/>
    <x v="0"/>
    <x v="0"/>
    <s v="Tesseramento"/>
    <x v="0"/>
    <x v="4"/>
    <x v="0"/>
    <m/>
  </r>
  <r>
    <n v="115087"/>
    <x v="0"/>
    <x v="0"/>
    <x v="0"/>
    <x v="0"/>
    <x v="7"/>
    <x v="161"/>
    <x v="0"/>
    <x v="0"/>
    <s v="Tesseramento"/>
    <x v="0"/>
    <x v="3"/>
    <x v="0"/>
    <m/>
  </r>
  <r>
    <n v="127404"/>
    <x v="0"/>
    <x v="0"/>
    <x v="0"/>
    <x v="0"/>
    <x v="7"/>
    <x v="161"/>
    <x v="0"/>
    <x v="0"/>
    <s v="Tesseramento"/>
    <x v="0"/>
    <x v="0"/>
    <x v="0"/>
    <m/>
  </r>
  <r>
    <n v="132792"/>
    <x v="0"/>
    <x v="0"/>
    <x v="0"/>
    <x v="0"/>
    <x v="7"/>
    <x v="161"/>
    <x v="0"/>
    <x v="0"/>
    <s v="Tesseramento"/>
    <x v="0"/>
    <x v="4"/>
    <x v="0"/>
    <m/>
  </r>
  <r>
    <n v="151539"/>
    <x v="0"/>
    <x v="0"/>
    <x v="0"/>
    <x v="0"/>
    <x v="7"/>
    <x v="161"/>
    <x v="0"/>
    <x v="0"/>
    <s v="Tesseramento"/>
    <x v="0"/>
    <x v="3"/>
    <x v="0"/>
    <m/>
  </r>
  <r>
    <n v="111431"/>
    <x v="0"/>
    <x v="0"/>
    <x v="0"/>
    <x v="1"/>
    <x v="7"/>
    <x v="161"/>
    <x v="0"/>
    <x v="0"/>
    <s v="Tesseramento"/>
    <x v="0"/>
    <x v="3"/>
    <x v="0"/>
    <m/>
  </r>
  <r>
    <n v="205579"/>
    <x v="0"/>
    <x v="0"/>
    <x v="0"/>
    <x v="1"/>
    <x v="7"/>
    <x v="161"/>
    <x v="0"/>
    <x v="1"/>
    <s v="Tesseramento"/>
    <x v="0"/>
    <x v="3"/>
    <x v="0"/>
    <m/>
  </r>
  <r>
    <n v="55946"/>
    <x v="0"/>
    <x v="0"/>
    <x v="0"/>
    <x v="0"/>
    <x v="7"/>
    <x v="161"/>
    <x v="0"/>
    <x v="0"/>
    <s v="Tesseramento"/>
    <x v="0"/>
    <x v="4"/>
    <x v="0"/>
    <m/>
  </r>
  <r>
    <n v="128800"/>
    <x v="0"/>
    <x v="0"/>
    <x v="0"/>
    <x v="2"/>
    <x v="7"/>
    <x v="161"/>
    <x v="0"/>
    <x v="0"/>
    <s v="Tesseramento"/>
    <x v="0"/>
    <x v="1"/>
    <x v="0"/>
    <m/>
  </r>
  <r>
    <n v="127411"/>
    <x v="0"/>
    <x v="0"/>
    <x v="0"/>
    <x v="2"/>
    <x v="7"/>
    <x v="161"/>
    <x v="0"/>
    <x v="0"/>
    <s v="Tesseramento"/>
    <x v="0"/>
    <x v="4"/>
    <x v="0"/>
    <m/>
  </r>
  <r>
    <n v="127410"/>
    <x v="0"/>
    <x v="0"/>
    <x v="0"/>
    <x v="2"/>
    <x v="7"/>
    <x v="161"/>
    <x v="0"/>
    <x v="1"/>
    <s v="Tesseramento"/>
    <x v="0"/>
    <x v="4"/>
    <x v="0"/>
    <m/>
  </r>
  <r>
    <n v="55947"/>
    <x v="0"/>
    <x v="0"/>
    <x v="0"/>
    <x v="0"/>
    <x v="7"/>
    <x v="161"/>
    <x v="0"/>
    <x v="1"/>
    <s v="Tesseramento"/>
    <x v="0"/>
    <x v="4"/>
    <x v="0"/>
    <m/>
  </r>
  <r>
    <n v="665"/>
    <x v="0"/>
    <x v="0"/>
    <x v="0"/>
    <x v="0"/>
    <x v="7"/>
    <x v="161"/>
    <x v="0"/>
    <x v="0"/>
    <s v="Tesseramento"/>
    <x v="0"/>
    <x v="0"/>
    <x v="0"/>
    <m/>
  </r>
  <r>
    <n v="219646"/>
    <x v="0"/>
    <x v="0"/>
    <x v="0"/>
    <x v="0"/>
    <x v="7"/>
    <x v="161"/>
    <x v="0"/>
    <x v="0"/>
    <s v="Tesseramento"/>
    <x v="0"/>
    <x v="3"/>
    <x v="0"/>
    <m/>
  </r>
  <r>
    <n v="204482"/>
    <x v="0"/>
    <x v="0"/>
    <x v="0"/>
    <x v="0"/>
    <x v="7"/>
    <x v="161"/>
    <x v="0"/>
    <x v="1"/>
    <s v="Tesseramento"/>
    <x v="0"/>
    <x v="3"/>
    <x v="0"/>
    <m/>
  </r>
  <r>
    <n v="216937"/>
    <x v="0"/>
    <x v="0"/>
    <x v="0"/>
    <x v="1"/>
    <x v="7"/>
    <x v="161"/>
    <x v="0"/>
    <x v="0"/>
    <s v="Tesseramento"/>
    <x v="0"/>
    <x v="1"/>
    <x v="0"/>
    <m/>
  </r>
  <r>
    <n v="22611"/>
    <x v="0"/>
    <x v="0"/>
    <x v="0"/>
    <x v="0"/>
    <x v="7"/>
    <x v="161"/>
    <x v="0"/>
    <x v="0"/>
    <s v="Tesseramento"/>
    <x v="0"/>
    <x v="3"/>
    <x v="0"/>
    <m/>
  </r>
  <r>
    <n v="171103"/>
    <x v="0"/>
    <x v="0"/>
    <x v="0"/>
    <x v="0"/>
    <x v="7"/>
    <x v="161"/>
    <x v="0"/>
    <x v="0"/>
    <s v="Tesseramento"/>
    <x v="0"/>
    <x v="3"/>
    <x v="0"/>
    <m/>
  </r>
  <r>
    <n v="16424"/>
    <x v="0"/>
    <x v="0"/>
    <x v="0"/>
    <x v="0"/>
    <x v="7"/>
    <x v="161"/>
    <x v="0"/>
    <x v="0"/>
    <s v="Tesseramento"/>
    <x v="0"/>
    <x v="4"/>
    <x v="0"/>
    <m/>
  </r>
  <r>
    <n v="149320"/>
    <x v="0"/>
    <x v="0"/>
    <x v="0"/>
    <x v="0"/>
    <x v="7"/>
    <x v="161"/>
    <x v="0"/>
    <x v="0"/>
    <s v="Tesseramento"/>
    <x v="0"/>
    <x v="0"/>
    <x v="0"/>
    <m/>
  </r>
  <r>
    <n v="194760"/>
    <x v="0"/>
    <x v="0"/>
    <x v="0"/>
    <x v="0"/>
    <x v="7"/>
    <x v="161"/>
    <x v="0"/>
    <x v="0"/>
    <s v="Tesseramento"/>
    <x v="0"/>
    <x v="0"/>
    <x v="0"/>
    <m/>
  </r>
  <r>
    <n v="193484"/>
    <x v="1"/>
    <x v="1"/>
    <x v="0"/>
    <x v="0"/>
    <x v="7"/>
    <x v="161"/>
    <x v="0"/>
    <x v="0"/>
    <s v="Tesseramento"/>
    <x v="0"/>
    <x v="5"/>
    <x v="0"/>
    <m/>
  </r>
  <r>
    <n v="174239"/>
    <x v="0"/>
    <x v="0"/>
    <x v="0"/>
    <x v="3"/>
    <x v="7"/>
    <x v="161"/>
    <x v="0"/>
    <x v="0"/>
    <s v="Tesseramento"/>
    <x v="0"/>
    <x v="4"/>
    <x v="0"/>
    <m/>
  </r>
  <r>
    <n v="221268"/>
    <x v="0"/>
    <x v="0"/>
    <x v="0"/>
    <x v="1"/>
    <x v="7"/>
    <x v="161"/>
    <x v="0"/>
    <x v="0"/>
    <s v="Tesseramento"/>
    <x v="0"/>
    <x v="0"/>
    <x v="0"/>
    <m/>
  </r>
  <r>
    <n v="204485"/>
    <x v="0"/>
    <x v="0"/>
    <x v="0"/>
    <x v="0"/>
    <x v="7"/>
    <x v="161"/>
    <x v="0"/>
    <x v="0"/>
    <s v="Tesseramento"/>
    <x v="0"/>
    <x v="1"/>
    <x v="0"/>
    <m/>
  </r>
  <r>
    <n v="34372"/>
    <x v="0"/>
    <x v="0"/>
    <x v="0"/>
    <x v="0"/>
    <x v="7"/>
    <x v="161"/>
    <x v="0"/>
    <x v="0"/>
    <s v="Tesseramento"/>
    <x v="0"/>
    <x v="3"/>
    <x v="0"/>
    <m/>
  </r>
  <r>
    <n v="233690"/>
    <x v="0"/>
    <x v="0"/>
    <x v="1"/>
    <x v="1"/>
    <x v="7"/>
    <x v="78"/>
    <x v="0"/>
    <x v="0"/>
    <s v="Tesseramento"/>
    <x v="0"/>
    <x v="4"/>
    <x v="0"/>
    <m/>
  </r>
  <r>
    <n v="183155"/>
    <x v="0"/>
    <x v="0"/>
    <x v="0"/>
    <x v="0"/>
    <x v="7"/>
    <x v="78"/>
    <x v="0"/>
    <x v="0"/>
    <s v="Tesseramento"/>
    <x v="0"/>
    <x v="3"/>
    <x v="0"/>
    <m/>
  </r>
  <r>
    <n v="17136"/>
    <x v="0"/>
    <x v="0"/>
    <x v="0"/>
    <x v="0"/>
    <x v="8"/>
    <x v="105"/>
    <x v="0"/>
    <x v="0"/>
    <s v="Tesseramento"/>
    <x v="2"/>
    <x v="3"/>
    <x v="0"/>
    <m/>
  </r>
  <r>
    <n v="79831"/>
    <x v="0"/>
    <x v="0"/>
    <x v="0"/>
    <x v="4"/>
    <x v="1"/>
    <x v="20"/>
    <x v="0"/>
    <x v="1"/>
    <s v="Tesseramento"/>
    <x v="0"/>
    <x v="4"/>
    <x v="0"/>
    <m/>
  </r>
  <r>
    <n v="20906"/>
    <x v="0"/>
    <x v="0"/>
    <x v="0"/>
    <x v="0"/>
    <x v="0"/>
    <x v="206"/>
    <x v="0"/>
    <x v="0"/>
    <s v="Tesseramento"/>
    <x v="1"/>
    <x v="4"/>
    <x v="0"/>
    <m/>
  </r>
  <r>
    <n v="20907"/>
    <x v="0"/>
    <x v="0"/>
    <x v="0"/>
    <x v="0"/>
    <x v="0"/>
    <x v="206"/>
    <x v="0"/>
    <x v="1"/>
    <s v="Tesseramento"/>
    <x v="1"/>
    <x v="4"/>
    <x v="0"/>
    <m/>
  </r>
  <r>
    <n v="20912"/>
    <x v="0"/>
    <x v="0"/>
    <x v="0"/>
    <x v="0"/>
    <x v="0"/>
    <x v="206"/>
    <x v="0"/>
    <x v="0"/>
    <s v="Tesseramento"/>
    <x v="1"/>
    <x v="4"/>
    <x v="0"/>
    <m/>
  </r>
  <r>
    <n v="217453"/>
    <x v="0"/>
    <x v="0"/>
    <x v="2"/>
    <x v="1"/>
    <x v="1"/>
    <x v="20"/>
    <x v="0"/>
    <x v="0"/>
    <s v="Tesseramento"/>
    <x v="0"/>
    <x v="4"/>
    <x v="0"/>
    <m/>
  </r>
  <r>
    <n v="60860"/>
    <x v="0"/>
    <x v="0"/>
    <x v="0"/>
    <x v="0"/>
    <x v="0"/>
    <x v="206"/>
    <x v="0"/>
    <x v="1"/>
    <s v="Tesseramento"/>
    <x v="1"/>
    <x v="4"/>
    <x v="0"/>
    <m/>
  </r>
  <r>
    <n v="91413"/>
    <x v="0"/>
    <x v="0"/>
    <x v="0"/>
    <x v="0"/>
    <x v="0"/>
    <x v="206"/>
    <x v="0"/>
    <x v="0"/>
    <s v="Tesseramento"/>
    <x v="1"/>
    <x v="4"/>
    <x v="0"/>
    <m/>
  </r>
  <r>
    <n v="110187"/>
    <x v="0"/>
    <x v="0"/>
    <x v="0"/>
    <x v="0"/>
    <x v="0"/>
    <x v="206"/>
    <x v="0"/>
    <x v="0"/>
    <s v="Tesseramento"/>
    <x v="1"/>
    <x v="0"/>
    <x v="0"/>
    <m/>
  </r>
  <r>
    <n v="125853"/>
    <x v="0"/>
    <x v="0"/>
    <x v="0"/>
    <x v="0"/>
    <x v="0"/>
    <x v="206"/>
    <x v="0"/>
    <x v="0"/>
    <s v="Tesseramento"/>
    <x v="1"/>
    <x v="0"/>
    <x v="0"/>
    <m/>
  </r>
  <r>
    <n v="182956"/>
    <x v="0"/>
    <x v="0"/>
    <x v="0"/>
    <x v="0"/>
    <x v="7"/>
    <x v="161"/>
    <x v="0"/>
    <x v="1"/>
    <s v="Tesseramento"/>
    <x v="0"/>
    <x v="3"/>
    <x v="0"/>
    <m/>
  </r>
  <r>
    <n v="209802"/>
    <x v="0"/>
    <x v="0"/>
    <x v="0"/>
    <x v="1"/>
    <x v="7"/>
    <x v="161"/>
    <x v="0"/>
    <x v="1"/>
    <s v="Tesseramento"/>
    <x v="0"/>
    <x v="1"/>
    <x v="0"/>
    <m/>
  </r>
  <r>
    <n v="189939"/>
    <x v="0"/>
    <x v="0"/>
    <x v="0"/>
    <x v="0"/>
    <x v="0"/>
    <x v="206"/>
    <x v="0"/>
    <x v="0"/>
    <s v="Tesseramento"/>
    <x v="1"/>
    <x v="3"/>
    <x v="0"/>
    <m/>
  </r>
  <r>
    <n v="189940"/>
    <x v="1"/>
    <x v="0"/>
    <x v="0"/>
    <x v="0"/>
    <x v="0"/>
    <x v="206"/>
    <x v="0"/>
    <x v="0"/>
    <s v="Tesseramento"/>
    <x v="1"/>
    <x v="6"/>
    <x v="0"/>
    <m/>
  </r>
  <r>
    <n v="154649"/>
    <x v="0"/>
    <x v="0"/>
    <x v="0"/>
    <x v="0"/>
    <x v="0"/>
    <x v="206"/>
    <x v="0"/>
    <x v="0"/>
    <s v="Tesseramento"/>
    <x v="1"/>
    <x v="0"/>
    <x v="0"/>
    <m/>
  </r>
  <r>
    <n v="150992"/>
    <x v="1"/>
    <x v="0"/>
    <x v="0"/>
    <x v="0"/>
    <x v="0"/>
    <x v="206"/>
    <x v="0"/>
    <x v="1"/>
    <s v="Tesseramento"/>
    <x v="1"/>
    <x v="6"/>
    <x v="0"/>
    <s v="B"/>
  </r>
  <r>
    <n v="134146"/>
    <x v="0"/>
    <x v="0"/>
    <x v="0"/>
    <x v="0"/>
    <x v="1"/>
    <x v="1"/>
    <x v="0"/>
    <x v="0"/>
    <s v="Tesseramento"/>
    <x v="0"/>
    <x v="0"/>
    <x v="0"/>
    <m/>
  </r>
  <r>
    <n v="134145"/>
    <x v="0"/>
    <x v="0"/>
    <x v="0"/>
    <x v="0"/>
    <x v="1"/>
    <x v="1"/>
    <x v="0"/>
    <x v="0"/>
    <s v="Tesseramento"/>
    <x v="0"/>
    <x v="0"/>
    <x v="0"/>
    <m/>
  </r>
  <r>
    <n v="32073"/>
    <x v="0"/>
    <x v="0"/>
    <x v="0"/>
    <x v="0"/>
    <x v="4"/>
    <x v="52"/>
    <x v="0"/>
    <x v="0"/>
    <s v="Tesseramento"/>
    <x v="1"/>
    <x v="4"/>
    <x v="0"/>
    <m/>
  </r>
  <r>
    <n v="221843"/>
    <x v="0"/>
    <x v="0"/>
    <x v="0"/>
    <x v="0"/>
    <x v="7"/>
    <x v="213"/>
    <x v="0"/>
    <x v="1"/>
    <s v="Tesseramento"/>
    <x v="1"/>
    <x v="4"/>
    <x v="0"/>
    <m/>
  </r>
  <r>
    <n v="120321"/>
    <x v="0"/>
    <x v="0"/>
    <x v="0"/>
    <x v="0"/>
    <x v="7"/>
    <x v="213"/>
    <x v="0"/>
    <x v="0"/>
    <s v="Tesseramento"/>
    <x v="1"/>
    <x v="0"/>
    <x v="0"/>
    <m/>
  </r>
  <r>
    <n v="149234"/>
    <x v="1"/>
    <x v="0"/>
    <x v="0"/>
    <x v="0"/>
    <x v="12"/>
    <x v="245"/>
    <x v="0"/>
    <x v="0"/>
    <s v="Tesseramento"/>
    <x v="1"/>
    <x v="6"/>
    <x v="0"/>
    <m/>
  </r>
  <r>
    <n v="213892"/>
    <x v="1"/>
    <x v="1"/>
    <x v="0"/>
    <x v="0"/>
    <x v="0"/>
    <x v="96"/>
    <x v="0"/>
    <x v="0"/>
    <s v="Tesseramento"/>
    <x v="0"/>
    <x v="7"/>
    <x v="0"/>
    <s v="B"/>
  </r>
  <r>
    <n v="192344"/>
    <x v="0"/>
    <x v="0"/>
    <x v="0"/>
    <x v="0"/>
    <x v="0"/>
    <x v="96"/>
    <x v="0"/>
    <x v="0"/>
    <s v="Tesseramento"/>
    <x v="0"/>
    <x v="1"/>
    <x v="0"/>
    <m/>
  </r>
  <r>
    <n v="3505"/>
    <x v="0"/>
    <x v="0"/>
    <x v="0"/>
    <x v="1"/>
    <x v="12"/>
    <x v="245"/>
    <x v="0"/>
    <x v="0"/>
    <s v="Tesseramento"/>
    <x v="1"/>
    <x v="4"/>
    <x v="0"/>
    <m/>
  </r>
  <r>
    <n v="64791"/>
    <x v="0"/>
    <x v="0"/>
    <x v="0"/>
    <x v="0"/>
    <x v="12"/>
    <x v="245"/>
    <x v="0"/>
    <x v="0"/>
    <s v="Tesseramento"/>
    <x v="1"/>
    <x v="1"/>
    <x v="0"/>
    <m/>
  </r>
  <r>
    <n v="14959"/>
    <x v="0"/>
    <x v="0"/>
    <x v="0"/>
    <x v="0"/>
    <x v="12"/>
    <x v="245"/>
    <x v="0"/>
    <x v="1"/>
    <s v="Tesseramento"/>
    <x v="1"/>
    <x v="4"/>
    <x v="0"/>
    <m/>
  </r>
  <r>
    <n v="9929"/>
    <x v="0"/>
    <x v="0"/>
    <x v="0"/>
    <x v="0"/>
    <x v="12"/>
    <x v="245"/>
    <x v="0"/>
    <x v="0"/>
    <s v="Tesseramento"/>
    <x v="1"/>
    <x v="4"/>
    <x v="0"/>
    <m/>
  </r>
  <r>
    <n v="199779"/>
    <x v="0"/>
    <x v="0"/>
    <x v="0"/>
    <x v="0"/>
    <x v="12"/>
    <x v="245"/>
    <x v="0"/>
    <x v="1"/>
    <s v="Tesseramento"/>
    <x v="1"/>
    <x v="0"/>
    <x v="0"/>
    <m/>
  </r>
  <r>
    <n v="199780"/>
    <x v="0"/>
    <x v="0"/>
    <x v="0"/>
    <x v="0"/>
    <x v="12"/>
    <x v="245"/>
    <x v="0"/>
    <x v="0"/>
    <s v="Tesseramento"/>
    <x v="1"/>
    <x v="0"/>
    <x v="0"/>
    <m/>
  </r>
  <r>
    <n v="3458"/>
    <x v="0"/>
    <x v="0"/>
    <x v="0"/>
    <x v="0"/>
    <x v="12"/>
    <x v="245"/>
    <x v="0"/>
    <x v="1"/>
    <s v="Tesseramento"/>
    <x v="1"/>
    <x v="4"/>
    <x v="0"/>
    <m/>
  </r>
  <r>
    <n v="3457"/>
    <x v="0"/>
    <x v="0"/>
    <x v="0"/>
    <x v="0"/>
    <x v="12"/>
    <x v="245"/>
    <x v="0"/>
    <x v="0"/>
    <s v="Tesseramento"/>
    <x v="1"/>
    <x v="4"/>
    <x v="0"/>
    <m/>
  </r>
  <r>
    <n v="71481"/>
    <x v="0"/>
    <x v="0"/>
    <x v="0"/>
    <x v="0"/>
    <x v="12"/>
    <x v="245"/>
    <x v="0"/>
    <x v="0"/>
    <s v="Tesseramento"/>
    <x v="1"/>
    <x v="3"/>
    <x v="0"/>
    <m/>
  </r>
  <r>
    <n v="163838"/>
    <x v="1"/>
    <x v="0"/>
    <x v="0"/>
    <x v="0"/>
    <x v="12"/>
    <x v="245"/>
    <x v="0"/>
    <x v="0"/>
    <s v="Tesseramento"/>
    <x v="1"/>
    <x v="7"/>
    <x v="0"/>
    <s v="B"/>
  </r>
  <r>
    <n v="3208"/>
    <x v="0"/>
    <x v="0"/>
    <x v="0"/>
    <x v="0"/>
    <x v="12"/>
    <x v="245"/>
    <x v="0"/>
    <x v="1"/>
    <s v="Tesseramento"/>
    <x v="1"/>
    <x v="4"/>
    <x v="0"/>
    <m/>
  </r>
  <r>
    <n v="3210"/>
    <x v="0"/>
    <x v="0"/>
    <x v="0"/>
    <x v="0"/>
    <x v="12"/>
    <x v="245"/>
    <x v="0"/>
    <x v="0"/>
    <s v="Tesseramento"/>
    <x v="1"/>
    <x v="4"/>
    <x v="0"/>
    <m/>
  </r>
  <r>
    <n v="10914"/>
    <x v="0"/>
    <x v="0"/>
    <x v="0"/>
    <x v="0"/>
    <x v="12"/>
    <x v="245"/>
    <x v="0"/>
    <x v="1"/>
    <s v="Tesseramento"/>
    <x v="1"/>
    <x v="4"/>
    <x v="0"/>
    <m/>
  </r>
  <r>
    <n v="3262"/>
    <x v="0"/>
    <x v="0"/>
    <x v="0"/>
    <x v="0"/>
    <x v="12"/>
    <x v="245"/>
    <x v="0"/>
    <x v="0"/>
    <s v="Tesseramento"/>
    <x v="1"/>
    <x v="4"/>
    <x v="0"/>
    <m/>
  </r>
  <r>
    <n v="124318"/>
    <x v="0"/>
    <x v="0"/>
    <x v="0"/>
    <x v="0"/>
    <x v="12"/>
    <x v="245"/>
    <x v="0"/>
    <x v="0"/>
    <s v="Tesseramento"/>
    <x v="1"/>
    <x v="4"/>
    <x v="0"/>
    <m/>
  </r>
  <r>
    <n v="216214"/>
    <x v="1"/>
    <x v="0"/>
    <x v="0"/>
    <x v="2"/>
    <x v="12"/>
    <x v="245"/>
    <x v="0"/>
    <x v="0"/>
    <s v="Tesseramento"/>
    <x v="1"/>
    <x v="5"/>
    <x v="0"/>
    <m/>
  </r>
  <r>
    <n v="206619"/>
    <x v="1"/>
    <x v="0"/>
    <x v="0"/>
    <x v="2"/>
    <x v="12"/>
    <x v="245"/>
    <x v="0"/>
    <x v="0"/>
    <s v="Tesseramento"/>
    <x v="1"/>
    <x v="5"/>
    <x v="0"/>
    <m/>
  </r>
  <r>
    <n v="212401"/>
    <x v="0"/>
    <x v="0"/>
    <x v="0"/>
    <x v="1"/>
    <x v="12"/>
    <x v="245"/>
    <x v="0"/>
    <x v="0"/>
    <s v="Tesseramento"/>
    <x v="1"/>
    <x v="0"/>
    <x v="0"/>
    <m/>
  </r>
  <r>
    <n v="187920"/>
    <x v="1"/>
    <x v="0"/>
    <x v="0"/>
    <x v="1"/>
    <x v="12"/>
    <x v="245"/>
    <x v="0"/>
    <x v="0"/>
    <s v="Tesseramento"/>
    <x v="1"/>
    <x v="5"/>
    <x v="0"/>
    <m/>
  </r>
  <r>
    <n v="225856"/>
    <x v="1"/>
    <x v="0"/>
    <x v="0"/>
    <x v="0"/>
    <x v="12"/>
    <x v="245"/>
    <x v="0"/>
    <x v="0"/>
    <s v="Tesseramento"/>
    <x v="1"/>
    <x v="5"/>
    <x v="0"/>
    <m/>
  </r>
  <r>
    <n v="3326"/>
    <x v="0"/>
    <x v="0"/>
    <x v="0"/>
    <x v="0"/>
    <x v="12"/>
    <x v="245"/>
    <x v="0"/>
    <x v="0"/>
    <s v="Tesseramento"/>
    <x v="1"/>
    <x v="4"/>
    <x v="0"/>
    <m/>
  </r>
  <r>
    <n v="3325"/>
    <x v="0"/>
    <x v="0"/>
    <x v="0"/>
    <x v="0"/>
    <x v="12"/>
    <x v="245"/>
    <x v="0"/>
    <x v="1"/>
    <s v="Tesseramento"/>
    <x v="1"/>
    <x v="4"/>
    <x v="0"/>
    <m/>
  </r>
  <r>
    <n v="200537"/>
    <x v="0"/>
    <x v="0"/>
    <x v="0"/>
    <x v="1"/>
    <x v="12"/>
    <x v="245"/>
    <x v="0"/>
    <x v="0"/>
    <s v="Tesseramento"/>
    <x v="1"/>
    <x v="4"/>
    <x v="0"/>
    <m/>
  </r>
  <r>
    <n v="27465"/>
    <x v="0"/>
    <x v="0"/>
    <x v="0"/>
    <x v="0"/>
    <x v="12"/>
    <x v="245"/>
    <x v="0"/>
    <x v="0"/>
    <s v="Tesseramento"/>
    <x v="1"/>
    <x v="4"/>
    <x v="0"/>
    <m/>
  </r>
  <r>
    <n v="136217"/>
    <x v="0"/>
    <x v="0"/>
    <x v="0"/>
    <x v="2"/>
    <x v="12"/>
    <x v="245"/>
    <x v="0"/>
    <x v="0"/>
    <s v="Tesseramento"/>
    <x v="1"/>
    <x v="4"/>
    <x v="0"/>
    <m/>
  </r>
  <r>
    <n v="137528"/>
    <x v="0"/>
    <x v="0"/>
    <x v="0"/>
    <x v="0"/>
    <x v="12"/>
    <x v="245"/>
    <x v="0"/>
    <x v="0"/>
    <s v="Tesseramento"/>
    <x v="1"/>
    <x v="3"/>
    <x v="0"/>
    <m/>
  </r>
  <r>
    <n v="3164"/>
    <x v="0"/>
    <x v="0"/>
    <x v="0"/>
    <x v="0"/>
    <x v="12"/>
    <x v="245"/>
    <x v="0"/>
    <x v="1"/>
    <s v="Tesseramento"/>
    <x v="1"/>
    <x v="4"/>
    <x v="0"/>
    <m/>
  </r>
  <r>
    <n v="43241"/>
    <x v="0"/>
    <x v="0"/>
    <x v="0"/>
    <x v="1"/>
    <x v="12"/>
    <x v="245"/>
    <x v="0"/>
    <x v="1"/>
    <s v="Tesseramento"/>
    <x v="1"/>
    <x v="4"/>
    <x v="0"/>
    <m/>
  </r>
  <r>
    <n v="10774"/>
    <x v="0"/>
    <x v="0"/>
    <x v="0"/>
    <x v="0"/>
    <x v="12"/>
    <x v="245"/>
    <x v="0"/>
    <x v="1"/>
    <s v="Tesseramento"/>
    <x v="1"/>
    <x v="4"/>
    <x v="0"/>
    <m/>
  </r>
  <r>
    <n v="10775"/>
    <x v="0"/>
    <x v="0"/>
    <x v="0"/>
    <x v="0"/>
    <x v="12"/>
    <x v="245"/>
    <x v="0"/>
    <x v="0"/>
    <s v="Tesseramento"/>
    <x v="1"/>
    <x v="4"/>
    <x v="0"/>
    <m/>
  </r>
  <r>
    <n v="102648"/>
    <x v="0"/>
    <x v="0"/>
    <x v="0"/>
    <x v="0"/>
    <x v="11"/>
    <x v="130"/>
    <x v="0"/>
    <x v="0"/>
    <s v="Tesseramento"/>
    <x v="1"/>
    <x v="3"/>
    <x v="0"/>
    <m/>
  </r>
  <r>
    <n v="141109"/>
    <x v="0"/>
    <x v="0"/>
    <x v="0"/>
    <x v="0"/>
    <x v="7"/>
    <x v="78"/>
    <x v="0"/>
    <x v="0"/>
    <s v="Tesseramento"/>
    <x v="0"/>
    <x v="0"/>
    <x v="0"/>
    <m/>
  </r>
  <r>
    <n v="233214"/>
    <x v="0"/>
    <x v="0"/>
    <x v="0"/>
    <x v="1"/>
    <x v="7"/>
    <x v="78"/>
    <x v="0"/>
    <x v="0"/>
    <s v="Tesseramento"/>
    <x v="0"/>
    <x v="3"/>
    <x v="0"/>
    <m/>
  </r>
  <r>
    <n v="191707"/>
    <x v="0"/>
    <x v="0"/>
    <x v="0"/>
    <x v="1"/>
    <x v="7"/>
    <x v="78"/>
    <x v="0"/>
    <x v="0"/>
    <s v="Tesseramento"/>
    <x v="0"/>
    <x v="4"/>
    <x v="0"/>
    <m/>
  </r>
  <r>
    <n v="226583"/>
    <x v="0"/>
    <x v="0"/>
    <x v="0"/>
    <x v="1"/>
    <x v="4"/>
    <x v="75"/>
    <x v="0"/>
    <x v="0"/>
    <s v="Tesseramento"/>
    <x v="0"/>
    <x v="3"/>
    <x v="0"/>
    <m/>
  </r>
  <r>
    <n v="233691"/>
    <x v="0"/>
    <x v="0"/>
    <x v="1"/>
    <x v="1"/>
    <x v="7"/>
    <x v="78"/>
    <x v="0"/>
    <x v="0"/>
    <s v="Tesseramento"/>
    <x v="0"/>
    <x v="0"/>
    <x v="0"/>
    <m/>
  </r>
  <r>
    <n v="233692"/>
    <x v="0"/>
    <x v="0"/>
    <x v="1"/>
    <x v="1"/>
    <x v="7"/>
    <x v="78"/>
    <x v="0"/>
    <x v="0"/>
    <s v="Tesseramento"/>
    <x v="0"/>
    <x v="1"/>
    <x v="0"/>
    <m/>
  </r>
  <r>
    <n v="151011"/>
    <x v="0"/>
    <x v="0"/>
    <x v="0"/>
    <x v="0"/>
    <x v="7"/>
    <x v="78"/>
    <x v="0"/>
    <x v="0"/>
    <s v="Tesseramento"/>
    <x v="0"/>
    <x v="4"/>
    <x v="0"/>
    <m/>
  </r>
  <r>
    <n v="233693"/>
    <x v="0"/>
    <x v="0"/>
    <x v="1"/>
    <x v="2"/>
    <x v="7"/>
    <x v="78"/>
    <x v="0"/>
    <x v="1"/>
    <s v="Tesseramento"/>
    <x v="0"/>
    <x v="0"/>
    <x v="0"/>
    <m/>
  </r>
  <r>
    <n v="233694"/>
    <x v="0"/>
    <x v="0"/>
    <x v="1"/>
    <x v="1"/>
    <x v="7"/>
    <x v="78"/>
    <x v="0"/>
    <x v="0"/>
    <s v="Tesseramento"/>
    <x v="0"/>
    <x v="0"/>
    <x v="0"/>
    <m/>
  </r>
  <r>
    <n v="233695"/>
    <x v="0"/>
    <x v="0"/>
    <x v="1"/>
    <x v="2"/>
    <x v="7"/>
    <x v="78"/>
    <x v="0"/>
    <x v="1"/>
    <s v="Tesseramento"/>
    <x v="0"/>
    <x v="0"/>
    <x v="0"/>
    <m/>
  </r>
  <r>
    <n v="208319"/>
    <x v="0"/>
    <x v="0"/>
    <x v="0"/>
    <x v="0"/>
    <x v="7"/>
    <x v="78"/>
    <x v="0"/>
    <x v="1"/>
    <s v="Tesseramento"/>
    <x v="0"/>
    <x v="0"/>
    <x v="0"/>
    <m/>
  </r>
  <r>
    <n v="151016"/>
    <x v="0"/>
    <x v="0"/>
    <x v="0"/>
    <x v="0"/>
    <x v="7"/>
    <x v="78"/>
    <x v="0"/>
    <x v="0"/>
    <s v="Tesseramento"/>
    <x v="0"/>
    <x v="4"/>
    <x v="0"/>
    <m/>
  </r>
  <r>
    <n v="145532"/>
    <x v="0"/>
    <x v="0"/>
    <x v="0"/>
    <x v="0"/>
    <x v="7"/>
    <x v="78"/>
    <x v="0"/>
    <x v="0"/>
    <s v="Tesseramento"/>
    <x v="0"/>
    <x v="0"/>
    <x v="0"/>
    <m/>
  </r>
  <r>
    <n v="165910"/>
    <x v="0"/>
    <x v="0"/>
    <x v="0"/>
    <x v="0"/>
    <x v="7"/>
    <x v="78"/>
    <x v="0"/>
    <x v="1"/>
    <s v="Tesseramento"/>
    <x v="0"/>
    <x v="3"/>
    <x v="0"/>
    <m/>
  </r>
  <r>
    <n v="157315"/>
    <x v="1"/>
    <x v="0"/>
    <x v="0"/>
    <x v="3"/>
    <x v="7"/>
    <x v="78"/>
    <x v="0"/>
    <x v="0"/>
    <s v="Tesseramento"/>
    <x v="0"/>
    <x v="2"/>
    <x v="0"/>
    <m/>
  </r>
  <r>
    <n v="233696"/>
    <x v="0"/>
    <x v="0"/>
    <x v="1"/>
    <x v="1"/>
    <x v="7"/>
    <x v="78"/>
    <x v="0"/>
    <x v="0"/>
    <s v="Tesseramento"/>
    <x v="0"/>
    <x v="0"/>
    <x v="0"/>
    <m/>
  </r>
  <r>
    <n v="140433"/>
    <x v="0"/>
    <x v="0"/>
    <x v="0"/>
    <x v="1"/>
    <x v="7"/>
    <x v="78"/>
    <x v="0"/>
    <x v="1"/>
    <s v="Tesseramento"/>
    <x v="0"/>
    <x v="3"/>
    <x v="0"/>
    <m/>
  </r>
  <r>
    <n v="39652"/>
    <x v="0"/>
    <x v="0"/>
    <x v="0"/>
    <x v="0"/>
    <x v="7"/>
    <x v="78"/>
    <x v="0"/>
    <x v="0"/>
    <s v="Tesseramento"/>
    <x v="0"/>
    <x v="4"/>
    <x v="0"/>
    <m/>
  </r>
  <r>
    <n v="222426"/>
    <x v="0"/>
    <x v="0"/>
    <x v="0"/>
    <x v="1"/>
    <x v="7"/>
    <x v="78"/>
    <x v="0"/>
    <x v="0"/>
    <s v="Tesseramento"/>
    <x v="0"/>
    <x v="1"/>
    <x v="0"/>
    <m/>
  </r>
  <r>
    <n v="233697"/>
    <x v="0"/>
    <x v="0"/>
    <x v="1"/>
    <x v="0"/>
    <x v="7"/>
    <x v="78"/>
    <x v="0"/>
    <x v="0"/>
    <s v="Tesseramento"/>
    <x v="0"/>
    <x v="1"/>
    <x v="0"/>
    <m/>
  </r>
  <r>
    <n v="79489"/>
    <x v="0"/>
    <x v="0"/>
    <x v="0"/>
    <x v="0"/>
    <x v="7"/>
    <x v="78"/>
    <x v="0"/>
    <x v="0"/>
    <s v="Tesseramento"/>
    <x v="0"/>
    <x v="3"/>
    <x v="0"/>
    <m/>
  </r>
  <r>
    <n v="79480"/>
    <x v="0"/>
    <x v="0"/>
    <x v="0"/>
    <x v="0"/>
    <x v="7"/>
    <x v="78"/>
    <x v="0"/>
    <x v="1"/>
    <s v="Tesseramento"/>
    <x v="0"/>
    <x v="3"/>
    <x v="0"/>
    <m/>
  </r>
  <r>
    <n v="233698"/>
    <x v="0"/>
    <x v="0"/>
    <x v="1"/>
    <x v="1"/>
    <x v="7"/>
    <x v="78"/>
    <x v="0"/>
    <x v="0"/>
    <s v="Tesseramento"/>
    <x v="0"/>
    <x v="4"/>
    <x v="0"/>
    <m/>
  </r>
  <r>
    <n v="233699"/>
    <x v="0"/>
    <x v="0"/>
    <x v="1"/>
    <x v="1"/>
    <x v="7"/>
    <x v="78"/>
    <x v="0"/>
    <x v="0"/>
    <s v="Tesseramento"/>
    <x v="0"/>
    <x v="0"/>
    <x v="0"/>
    <m/>
  </r>
  <r>
    <n v="58506"/>
    <x v="0"/>
    <x v="0"/>
    <x v="0"/>
    <x v="0"/>
    <x v="7"/>
    <x v="78"/>
    <x v="0"/>
    <x v="0"/>
    <s v="Tesseramento"/>
    <x v="0"/>
    <x v="3"/>
    <x v="0"/>
    <m/>
  </r>
  <r>
    <n v="16055"/>
    <x v="0"/>
    <x v="0"/>
    <x v="0"/>
    <x v="0"/>
    <x v="7"/>
    <x v="78"/>
    <x v="0"/>
    <x v="1"/>
    <s v="Tesseramento"/>
    <x v="0"/>
    <x v="4"/>
    <x v="0"/>
    <m/>
  </r>
  <r>
    <n v="16376"/>
    <x v="0"/>
    <x v="0"/>
    <x v="0"/>
    <x v="0"/>
    <x v="7"/>
    <x v="78"/>
    <x v="0"/>
    <x v="0"/>
    <s v="Tesseramento"/>
    <x v="0"/>
    <x v="4"/>
    <x v="0"/>
    <m/>
  </r>
  <r>
    <n v="171643"/>
    <x v="0"/>
    <x v="0"/>
    <x v="0"/>
    <x v="0"/>
    <x v="7"/>
    <x v="78"/>
    <x v="0"/>
    <x v="0"/>
    <s v="Tesseramento"/>
    <x v="0"/>
    <x v="3"/>
    <x v="0"/>
    <m/>
  </r>
  <r>
    <n v="233702"/>
    <x v="0"/>
    <x v="0"/>
    <x v="1"/>
    <x v="1"/>
    <x v="7"/>
    <x v="78"/>
    <x v="0"/>
    <x v="0"/>
    <s v="Tesseramento"/>
    <x v="0"/>
    <x v="3"/>
    <x v="0"/>
    <m/>
  </r>
  <r>
    <n v="228235"/>
    <x v="0"/>
    <x v="0"/>
    <x v="0"/>
    <x v="0"/>
    <x v="7"/>
    <x v="78"/>
    <x v="0"/>
    <x v="0"/>
    <s v="Tesseramento"/>
    <x v="0"/>
    <x v="3"/>
    <x v="0"/>
    <m/>
  </r>
  <r>
    <n v="172661"/>
    <x v="0"/>
    <x v="0"/>
    <x v="0"/>
    <x v="0"/>
    <x v="7"/>
    <x v="78"/>
    <x v="0"/>
    <x v="0"/>
    <s v="Tesseramento"/>
    <x v="0"/>
    <x v="3"/>
    <x v="0"/>
    <m/>
  </r>
  <r>
    <n v="233703"/>
    <x v="0"/>
    <x v="0"/>
    <x v="1"/>
    <x v="1"/>
    <x v="7"/>
    <x v="78"/>
    <x v="0"/>
    <x v="0"/>
    <s v="Tesseramento"/>
    <x v="0"/>
    <x v="1"/>
    <x v="0"/>
    <m/>
  </r>
  <r>
    <n v="233704"/>
    <x v="0"/>
    <x v="0"/>
    <x v="1"/>
    <x v="2"/>
    <x v="7"/>
    <x v="78"/>
    <x v="0"/>
    <x v="0"/>
    <s v="Tesseramento"/>
    <x v="0"/>
    <x v="0"/>
    <x v="0"/>
    <m/>
  </r>
  <r>
    <n v="233705"/>
    <x v="0"/>
    <x v="0"/>
    <x v="1"/>
    <x v="0"/>
    <x v="7"/>
    <x v="78"/>
    <x v="0"/>
    <x v="0"/>
    <s v="Tesseramento"/>
    <x v="0"/>
    <x v="0"/>
    <x v="0"/>
    <m/>
  </r>
  <r>
    <n v="166057"/>
    <x v="0"/>
    <x v="0"/>
    <x v="0"/>
    <x v="0"/>
    <x v="7"/>
    <x v="25"/>
    <x v="0"/>
    <x v="0"/>
    <s v="Tesseramento"/>
    <x v="0"/>
    <x v="0"/>
    <x v="0"/>
    <m/>
  </r>
  <r>
    <n v="165652"/>
    <x v="0"/>
    <x v="0"/>
    <x v="0"/>
    <x v="0"/>
    <x v="7"/>
    <x v="25"/>
    <x v="0"/>
    <x v="0"/>
    <s v="Tesseramento"/>
    <x v="0"/>
    <x v="0"/>
    <x v="0"/>
    <m/>
  </r>
  <r>
    <n v="179304"/>
    <x v="0"/>
    <x v="0"/>
    <x v="0"/>
    <x v="0"/>
    <x v="7"/>
    <x v="25"/>
    <x v="0"/>
    <x v="0"/>
    <s v="Tesseramento"/>
    <x v="0"/>
    <x v="0"/>
    <x v="0"/>
    <m/>
  </r>
  <r>
    <n v="203018"/>
    <x v="0"/>
    <x v="0"/>
    <x v="0"/>
    <x v="0"/>
    <x v="7"/>
    <x v="25"/>
    <x v="0"/>
    <x v="0"/>
    <s v="Tesseramento"/>
    <x v="0"/>
    <x v="4"/>
    <x v="0"/>
    <m/>
  </r>
  <r>
    <n v="68978"/>
    <x v="0"/>
    <x v="0"/>
    <x v="0"/>
    <x v="0"/>
    <x v="7"/>
    <x v="25"/>
    <x v="0"/>
    <x v="0"/>
    <s v="Tesseramento"/>
    <x v="0"/>
    <x v="0"/>
    <x v="0"/>
    <m/>
  </r>
  <r>
    <n v="165655"/>
    <x v="0"/>
    <x v="0"/>
    <x v="0"/>
    <x v="0"/>
    <x v="7"/>
    <x v="25"/>
    <x v="0"/>
    <x v="0"/>
    <s v="Tesseramento"/>
    <x v="0"/>
    <x v="0"/>
    <x v="0"/>
    <m/>
  </r>
  <r>
    <n v="165658"/>
    <x v="0"/>
    <x v="0"/>
    <x v="0"/>
    <x v="1"/>
    <x v="7"/>
    <x v="25"/>
    <x v="0"/>
    <x v="1"/>
    <s v="Tesseramento"/>
    <x v="0"/>
    <x v="0"/>
    <x v="0"/>
    <m/>
  </r>
  <r>
    <n v="179303"/>
    <x v="0"/>
    <x v="0"/>
    <x v="0"/>
    <x v="0"/>
    <x v="7"/>
    <x v="25"/>
    <x v="0"/>
    <x v="0"/>
    <s v="Tesseramento"/>
    <x v="0"/>
    <x v="0"/>
    <x v="0"/>
    <m/>
  </r>
  <r>
    <n v="170336"/>
    <x v="0"/>
    <x v="0"/>
    <x v="0"/>
    <x v="0"/>
    <x v="7"/>
    <x v="25"/>
    <x v="0"/>
    <x v="0"/>
    <s v="Tesseramento"/>
    <x v="0"/>
    <x v="0"/>
    <x v="0"/>
    <m/>
  </r>
  <r>
    <n v="223287"/>
    <x v="0"/>
    <x v="0"/>
    <x v="0"/>
    <x v="0"/>
    <x v="7"/>
    <x v="25"/>
    <x v="0"/>
    <x v="0"/>
    <s v="Tesseramento"/>
    <x v="0"/>
    <x v="0"/>
    <x v="0"/>
    <m/>
  </r>
  <r>
    <n v="223286"/>
    <x v="0"/>
    <x v="0"/>
    <x v="0"/>
    <x v="0"/>
    <x v="7"/>
    <x v="25"/>
    <x v="0"/>
    <x v="0"/>
    <s v="Tesseramento"/>
    <x v="0"/>
    <x v="1"/>
    <x v="0"/>
    <m/>
  </r>
  <r>
    <n v="223285"/>
    <x v="0"/>
    <x v="0"/>
    <x v="0"/>
    <x v="0"/>
    <x v="7"/>
    <x v="25"/>
    <x v="0"/>
    <x v="0"/>
    <s v="Tesseramento"/>
    <x v="0"/>
    <x v="1"/>
    <x v="0"/>
    <m/>
  </r>
  <r>
    <n v="161146"/>
    <x v="0"/>
    <x v="0"/>
    <x v="0"/>
    <x v="0"/>
    <x v="7"/>
    <x v="25"/>
    <x v="0"/>
    <x v="0"/>
    <s v="Tesseramento"/>
    <x v="0"/>
    <x v="0"/>
    <x v="0"/>
    <m/>
  </r>
  <r>
    <n v="191443"/>
    <x v="0"/>
    <x v="0"/>
    <x v="0"/>
    <x v="0"/>
    <x v="7"/>
    <x v="25"/>
    <x v="0"/>
    <x v="0"/>
    <s v="Tesseramento"/>
    <x v="0"/>
    <x v="4"/>
    <x v="0"/>
    <m/>
  </r>
  <r>
    <n v="15702"/>
    <x v="0"/>
    <x v="0"/>
    <x v="0"/>
    <x v="0"/>
    <x v="7"/>
    <x v="25"/>
    <x v="0"/>
    <x v="0"/>
    <s v="Tesseramento"/>
    <x v="0"/>
    <x v="0"/>
    <x v="0"/>
    <m/>
  </r>
  <r>
    <n v="179441"/>
    <x v="0"/>
    <x v="0"/>
    <x v="0"/>
    <x v="0"/>
    <x v="7"/>
    <x v="25"/>
    <x v="0"/>
    <x v="0"/>
    <s v="Tesseramento"/>
    <x v="0"/>
    <x v="1"/>
    <x v="0"/>
    <m/>
  </r>
  <r>
    <n v="226595"/>
    <x v="0"/>
    <x v="0"/>
    <x v="0"/>
    <x v="0"/>
    <x v="7"/>
    <x v="25"/>
    <x v="0"/>
    <x v="0"/>
    <s v="Tesseramento"/>
    <x v="0"/>
    <x v="0"/>
    <x v="0"/>
    <m/>
  </r>
  <r>
    <n v="230785"/>
    <x v="0"/>
    <x v="0"/>
    <x v="0"/>
    <x v="2"/>
    <x v="7"/>
    <x v="25"/>
    <x v="0"/>
    <x v="0"/>
    <s v="Tesseramento"/>
    <x v="0"/>
    <x v="1"/>
    <x v="0"/>
    <m/>
  </r>
  <r>
    <n v="179793"/>
    <x v="0"/>
    <x v="0"/>
    <x v="0"/>
    <x v="0"/>
    <x v="7"/>
    <x v="25"/>
    <x v="0"/>
    <x v="0"/>
    <s v="Tesseramento"/>
    <x v="0"/>
    <x v="3"/>
    <x v="0"/>
    <m/>
  </r>
  <r>
    <n v="203017"/>
    <x v="0"/>
    <x v="0"/>
    <x v="0"/>
    <x v="0"/>
    <x v="7"/>
    <x v="25"/>
    <x v="0"/>
    <x v="0"/>
    <s v="Tesseramento"/>
    <x v="0"/>
    <x v="0"/>
    <x v="0"/>
    <m/>
  </r>
  <r>
    <n v="203015"/>
    <x v="0"/>
    <x v="0"/>
    <x v="0"/>
    <x v="0"/>
    <x v="7"/>
    <x v="25"/>
    <x v="0"/>
    <x v="0"/>
    <s v="Tesseramento"/>
    <x v="0"/>
    <x v="1"/>
    <x v="0"/>
    <m/>
  </r>
  <r>
    <n v="190059"/>
    <x v="0"/>
    <x v="0"/>
    <x v="0"/>
    <x v="0"/>
    <x v="7"/>
    <x v="25"/>
    <x v="0"/>
    <x v="0"/>
    <s v="Tesseramento"/>
    <x v="0"/>
    <x v="0"/>
    <x v="0"/>
    <m/>
  </r>
  <r>
    <n v="173014"/>
    <x v="0"/>
    <x v="0"/>
    <x v="0"/>
    <x v="0"/>
    <x v="7"/>
    <x v="25"/>
    <x v="0"/>
    <x v="0"/>
    <s v="Tesseramento"/>
    <x v="0"/>
    <x v="0"/>
    <x v="0"/>
    <m/>
  </r>
  <r>
    <n v="177074"/>
    <x v="0"/>
    <x v="0"/>
    <x v="0"/>
    <x v="0"/>
    <x v="7"/>
    <x v="25"/>
    <x v="0"/>
    <x v="0"/>
    <s v="Tesseramento"/>
    <x v="0"/>
    <x v="0"/>
    <x v="0"/>
    <m/>
  </r>
  <r>
    <n v="63845"/>
    <x v="0"/>
    <x v="0"/>
    <x v="0"/>
    <x v="0"/>
    <x v="12"/>
    <x v="106"/>
    <x v="0"/>
    <x v="0"/>
    <s v="Tesseramento"/>
    <x v="1"/>
    <x v="1"/>
    <x v="0"/>
    <m/>
  </r>
  <r>
    <n v="120567"/>
    <x v="0"/>
    <x v="0"/>
    <x v="0"/>
    <x v="0"/>
    <x v="12"/>
    <x v="314"/>
    <x v="0"/>
    <x v="0"/>
    <s v="Tesseramento"/>
    <x v="0"/>
    <x v="4"/>
    <x v="0"/>
    <m/>
  </r>
  <r>
    <n v="88844"/>
    <x v="0"/>
    <x v="0"/>
    <x v="0"/>
    <x v="0"/>
    <x v="8"/>
    <x v="355"/>
    <x v="0"/>
    <x v="0"/>
    <s v="Tesseramento"/>
    <x v="0"/>
    <x v="3"/>
    <x v="0"/>
    <m/>
  </r>
  <r>
    <n v="233923"/>
    <x v="0"/>
    <x v="0"/>
    <x v="1"/>
    <x v="3"/>
    <x v="8"/>
    <x v="355"/>
    <x v="0"/>
    <x v="0"/>
    <s v="Tesseramento"/>
    <x v="0"/>
    <x v="1"/>
    <x v="0"/>
    <m/>
  </r>
  <r>
    <n v="92221"/>
    <x v="0"/>
    <x v="0"/>
    <x v="0"/>
    <x v="0"/>
    <x v="1"/>
    <x v="26"/>
    <x v="0"/>
    <x v="0"/>
    <s v="Tesseramento"/>
    <x v="1"/>
    <x v="1"/>
    <x v="0"/>
    <m/>
  </r>
  <r>
    <n v="164211"/>
    <x v="1"/>
    <x v="0"/>
    <x v="0"/>
    <x v="0"/>
    <x v="1"/>
    <x v="26"/>
    <x v="0"/>
    <x v="0"/>
    <s v="Tesseramento"/>
    <x v="1"/>
    <x v="7"/>
    <x v="0"/>
    <m/>
  </r>
  <r>
    <n v="150878"/>
    <x v="0"/>
    <x v="0"/>
    <x v="0"/>
    <x v="0"/>
    <x v="1"/>
    <x v="26"/>
    <x v="0"/>
    <x v="1"/>
    <s v="Tesseramento"/>
    <x v="1"/>
    <x v="4"/>
    <x v="0"/>
    <m/>
  </r>
  <r>
    <n v="15619"/>
    <x v="0"/>
    <x v="0"/>
    <x v="0"/>
    <x v="0"/>
    <x v="1"/>
    <x v="26"/>
    <x v="0"/>
    <x v="0"/>
    <s v="Tesseramento"/>
    <x v="1"/>
    <x v="4"/>
    <x v="0"/>
    <m/>
  </r>
  <r>
    <n v="234124"/>
    <x v="0"/>
    <x v="0"/>
    <x v="1"/>
    <x v="2"/>
    <x v="15"/>
    <x v="247"/>
    <x v="0"/>
    <x v="0"/>
    <s v="Tesseramento"/>
    <x v="1"/>
    <x v="3"/>
    <x v="0"/>
    <m/>
  </r>
  <r>
    <n v="233925"/>
    <x v="0"/>
    <x v="0"/>
    <x v="1"/>
    <x v="3"/>
    <x v="8"/>
    <x v="355"/>
    <x v="0"/>
    <x v="0"/>
    <s v="Tesseramento"/>
    <x v="0"/>
    <x v="1"/>
    <x v="0"/>
    <m/>
  </r>
  <r>
    <n v="233924"/>
    <x v="0"/>
    <x v="0"/>
    <x v="1"/>
    <x v="3"/>
    <x v="8"/>
    <x v="355"/>
    <x v="0"/>
    <x v="0"/>
    <s v="Tesseramento"/>
    <x v="0"/>
    <x v="1"/>
    <x v="0"/>
    <m/>
  </r>
  <r>
    <n v="234123"/>
    <x v="0"/>
    <x v="0"/>
    <x v="1"/>
    <x v="2"/>
    <x v="15"/>
    <x v="247"/>
    <x v="0"/>
    <x v="1"/>
    <s v="Tesseramento"/>
    <x v="1"/>
    <x v="0"/>
    <x v="0"/>
    <m/>
  </r>
  <r>
    <n v="233922"/>
    <x v="0"/>
    <x v="0"/>
    <x v="1"/>
    <x v="3"/>
    <x v="8"/>
    <x v="355"/>
    <x v="0"/>
    <x v="0"/>
    <s v="Tesseramento"/>
    <x v="0"/>
    <x v="1"/>
    <x v="0"/>
    <m/>
  </r>
  <r>
    <n v="138393"/>
    <x v="0"/>
    <x v="0"/>
    <x v="0"/>
    <x v="0"/>
    <x v="1"/>
    <x v="20"/>
    <x v="0"/>
    <x v="0"/>
    <s v="Tesseramento"/>
    <x v="0"/>
    <x v="4"/>
    <x v="0"/>
    <m/>
  </r>
  <r>
    <n v="233735"/>
    <x v="0"/>
    <x v="0"/>
    <x v="1"/>
    <x v="0"/>
    <x v="1"/>
    <x v="20"/>
    <x v="0"/>
    <x v="0"/>
    <s v="Tesseramento"/>
    <x v="0"/>
    <x v="3"/>
    <x v="0"/>
    <m/>
  </r>
  <r>
    <n v="231899"/>
    <x v="1"/>
    <x v="0"/>
    <x v="0"/>
    <x v="2"/>
    <x v="1"/>
    <x v="138"/>
    <x v="0"/>
    <x v="0"/>
    <s v="Tesseramento"/>
    <x v="1"/>
    <x v="2"/>
    <x v="0"/>
    <m/>
  </r>
  <r>
    <n v="199415"/>
    <x v="1"/>
    <x v="0"/>
    <x v="0"/>
    <x v="0"/>
    <x v="1"/>
    <x v="138"/>
    <x v="0"/>
    <x v="0"/>
    <s v="Tesseramento"/>
    <x v="1"/>
    <x v="2"/>
    <x v="0"/>
    <m/>
  </r>
  <r>
    <n v="233808"/>
    <x v="1"/>
    <x v="0"/>
    <x v="1"/>
    <x v="1"/>
    <x v="1"/>
    <x v="138"/>
    <x v="0"/>
    <x v="0"/>
    <s v="Tesseramento"/>
    <x v="1"/>
    <x v="7"/>
    <x v="0"/>
    <m/>
  </r>
  <r>
    <n v="158061"/>
    <x v="0"/>
    <x v="0"/>
    <x v="0"/>
    <x v="0"/>
    <x v="8"/>
    <x v="34"/>
    <x v="0"/>
    <x v="0"/>
    <s v="Tesseramento"/>
    <x v="1"/>
    <x v="0"/>
    <x v="0"/>
    <m/>
  </r>
  <r>
    <n v="205930"/>
    <x v="1"/>
    <x v="0"/>
    <x v="0"/>
    <x v="0"/>
    <x v="8"/>
    <x v="34"/>
    <x v="0"/>
    <x v="0"/>
    <s v="Tesseramento"/>
    <x v="1"/>
    <x v="2"/>
    <x v="0"/>
    <m/>
  </r>
  <r>
    <n v="205929"/>
    <x v="1"/>
    <x v="0"/>
    <x v="0"/>
    <x v="0"/>
    <x v="8"/>
    <x v="34"/>
    <x v="0"/>
    <x v="0"/>
    <s v="Tesseramento"/>
    <x v="1"/>
    <x v="6"/>
    <x v="0"/>
    <s v="B"/>
  </r>
  <r>
    <n v="31033"/>
    <x v="0"/>
    <x v="0"/>
    <x v="0"/>
    <x v="0"/>
    <x v="8"/>
    <x v="34"/>
    <x v="0"/>
    <x v="0"/>
    <s v="Tesseramento"/>
    <x v="1"/>
    <x v="4"/>
    <x v="0"/>
    <m/>
  </r>
  <r>
    <n v="165441"/>
    <x v="1"/>
    <x v="0"/>
    <x v="0"/>
    <x v="0"/>
    <x v="4"/>
    <x v="151"/>
    <x v="0"/>
    <x v="1"/>
    <s v="Tesseramento"/>
    <x v="1"/>
    <x v="7"/>
    <x v="0"/>
    <s v="BG"/>
  </r>
  <r>
    <n v="165440"/>
    <x v="1"/>
    <x v="0"/>
    <x v="0"/>
    <x v="0"/>
    <x v="4"/>
    <x v="151"/>
    <x v="0"/>
    <x v="0"/>
    <s v="Tesseramento"/>
    <x v="1"/>
    <x v="6"/>
    <x v="0"/>
    <s v="B"/>
  </r>
  <r>
    <n v="81308"/>
    <x v="0"/>
    <x v="0"/>
    <x v="0"/>
    <x v="0"/>
    <x v="4"/>
    <x v="151"/>
    <x v="0"/>
    <x v="1"/>
    <s v="Tesseramento"/>
    <x v="1"/>
    <x v="0"/>
    <x v="0"/>
    <m/>
  </r>
  <r>
    <n v="69310"/>
    <x v="0"/>
    <x v="0"/>
    <x v="0"/>
    <x v="0"/>
    <x v="4"/>
    <x v="151"/>
    <x v="0"/>
    <x v="0"/>
    <s v="Tesseramento"/>
    <x v="1"/>
    <x v="0"/>
    <x v="0"/>
    <m/>
  </r>
  <r>
    <n v="81311"/>
    <x v="0"/>
    <x v="0"/>
    <x v="0"/>
    <x v="0"/>
    <x v="4"/>
    <x v="151"/>
    <x v="0"/>
    <x v="0"/>
    <s v="Tesseramento"/>
    <x v="1"/>
    <x v="3"/>
    <x v="0"/>
    <m/>
  </r>
  <r>
    <n v="74562"/>
    <x v="0"/>
    <x v="0"/>
    <x v="0"/>
    <x v="0"/>
    <x v="4"/>
    <x v="151"/>
    <x v="0"/>
    <x v="0"/>
    <s v="Tesseramento"/>
    <x v="1"/>
    <x v="0"/>
    <x v="0"/>
    <m/>
  </r>
  <r>
    <n v="188507"/>
    <x v="1"/>
    <x v="0"/>
    <x v="0"/>
    <x v="0"/>
    <x v="4"/>
    <x v="151"/>
    <x v="0"/>
    <x v="0"/>
    <s v="Tesseramento"/>
    <x v="1"/>
    <x v="7"/>
    <x v="0"/>
    <s v="B"/>
  </r>
  <r>
    <n v="97486"/>
    <x v="0"/>
    <x v="0"/>
    <x v="0"/>
    <x v="0"/>
    <x v="4"/>
    <x v="80"/>
    <x v="0"/>
    <x v="0"/>
    <s v="Tesseramento"/>
    <x v="1"/>
    <x v="4"/>
    <x v="0"/>
    <m/>
  </r>
  <r>
    <n v="168717"/>
    <x v="0"/>
    <x v="0"/>
    <x v="0"/>
    <x v="0"/>
    <x v="4"/>
    <x v="80"/>
    <x v="0"/>
    <x v="0"/>
    <s v="Tesseramento"/>
    <x v="1"/>
    <x v="3"/>
    <x v="0"/>
    <m/>
  </r>
  <r>
    <n v="62854"/>
    <x v="0"/>
    <x v="0"/>
    <x v="0"/>
    <x v="0"/>
    <x v="4"/>
    <x v="80"/>
    <x v="0"/>
    <x v="0"/>
    <s v="Tesseramento"/>
    <x v="1"/>
    <x v="3"/>
    <x v="0"/>
    <m/>
  </r>
  <r>
    <n v="152200"/>
    <x v="0"/>
    <x v="0"/>
    <x v="0"/>
    <x v="0"/>
    <x v="4"/>
    <x v="80"/>
    <x v="0"/>
    <x v="0"/>
    <s v="Tesseramento"/>
    <x v="1"/>
    <x v="3"/>
    <x v="0"/>
    <m/>
  </r>
  <r>
    <n v="10082"/>
    <x v="0"/>
    <x v="0"/>
    <x v="0"/>
    <x v="0"/>
    <x v="4"/>
    <x v="80"/>
    <x v="0"/>
    <x v="1"/>
    <s v="Tesseramento"/>
    <x v="1"/>
    <x v="4"/>
    <x v="0"/>
    <m/>
  </r>
  <r>
    <n v="32375"/>
    <x v="0"/>
    <x v="0"/>
    <x v="0"/>
    <x v="0"/>
    <x v="1"/>
    <x v="402"/>
    <x v="0"/>
    <x v="0"/>
    <s v="Tesseramento"/>
    <x v="1"/>
    <x v="4"/>
    <x v="0"/>
    <m/>
  </r>
  <r>
    <n v="8369"/>
    <x v="0"/>
    <x v="0"/>
    <x v="0"/>
    <x v="0"/>
    <x v="1"/>
    <x v="402"/>
    <x v="0"/>
    <x v="1"/>
    <s v="Tesseramento"/>
    <x v="1"/>
    <x v="4"/>
    <x v="0"/>
    <m/>
  </r>
  <r>
    <n v="8372"/>
    <x v="0"/>
    <x v="0"/>
    <x v="0"/>
    <x v="0"/>
    <x v="1"/>
    <x v="402"/>
    <x v="0"/>
    <x v="0"/>
    <s v="Tesseramento"/>
    <x v="1"/>
    <x v="4"/>
    <x v="0"/>
    <m/>
  </r>
  <r>
    <n v="8371"/>
    <x v="0"/>
    <x v="0"/>
    <x v="0"/>
    <x v="0"/>
    <x v="1"/>
    <x v="402"/>
    <x v="0"/>
    <x v="1"/>
    <s v="Tesseramento"/>
    <x v="1"/>
    <x v="3"/>
    <x v="0"/>
    <m/>
  </r>
  <r>
    <n v="39742"/>
    <x v="0"/>
    <x v="0"/>
    <x v="0"/>
    <x v="0"/>
    <x v="1"/>
    <x v="402"/>
    <x v="0"/>
    <x v="0"/>
    <s v="Tesseramento"/>
    <x v="1"/>
    <x v="3"/>
    <x v="0"/>
    <m/>
  </r>
  <r>
    <n v="192998"/>
    <x v="1"/>
    <x v="0"/>
    <x v="0"/>
    <x v="1"/>
    <x v="1"/>
    <x v="402"/>
    <x v="0"/>
    <x v="1"/>
    <s v="Tesseramento"/>
    <x v="1"/>
    <x v="5"/>
    <x v="0"/>
    <m/>
  </r>
  <r>
    <n v="126033"/>
    <x v="0"/>
    <x v="0"/>
    <x v="0"/>
    <x v="0"/>
    <x v="1"/>
    <x v="402"/>
    <x v="0"/>
    <x v="0"/>
    <s v="Tesseramento"/>
    <x v="1"/>
    <x v="0"/>
    <x v="0"/>
    <m/>
  </r>
  <r>
    <n v="8379"/>
    <x v="0"/>
    <x v="0"/>
    <x v="0"/>
    <x v="0"/>
    <x v="1"/>
    <x v="402"/>
    <x v="0"/>
    <x v="1"/>
    <s v="Tesseramento"/>
    <x v="1"/>
    <x v="4"/>
    <x v="0"/>
    <m/>
  </r>
  <r>
    <n v="8381"/>
    <x v="0"/>
    <x v="0"/>
    <x v="0"/>
    <x v="0"/>
    <x v="1"/>
    <x v="402"/>
    <x v="0"/>
    <x v="0"/>
    <s v="Tesseramento"/>
    <x v="1"/>
    <x v="4"/>
    <x v="0"/>
    <m/>
  </r>
  <r>
    <n v="8382"/>
    <x v="0"/>
    <x v="0"/>
    <x v="0"/>
    <x v="0"/>
    <x v="1"/>
    <x v="402"/>
    <x v="0"/>
    <x v="0"/>
    <s v="Tesseramento"/>
    <x v="1"/>
    <x v="3"/>
    <x v="0"/>
    <m/>
  </r>
  <r>
    <n v="8385"/>
    <x v="0"/>
    <x v="0"/>
    <x v="0"/>
    <x v="0"/>
    <x v="1"/>
    <x v="402"/>
    <x v="0"/>
    <x v="0"/>
    <s v="Tesseramento"/>
    <x v="1"/>
    <x v="4"/>
    <x v="0"/>
    <m/>
  </r>
  <r>
    <n v="8384"/>
    <x v="0"/>
    <x v="0"/>
    <x v="0"/>
    <x v="0"/>
    <x v="1"/>
    <x v="402"/>
    <x v="0"/>
    <x v="1"/>
    <s v="Tesseramento"/>
    <x v="1"/>
    <x v="4"/>
    <x v="0"/>
    <m/>
  </r>
  <r>
    <n v="8388"/>
    <x v="0"/>
    <x v="0"/>
    <x v="0"/>
    <x v="0"/>
    <x v="1"/>
    <x v="402"/>
    <x v="0"/>
    <x v="0"/>
    <s v="Tesseramento"/>
    <x v="1"/>
    <x v="0"/>
    <x v="0"/>
    <m/>
  </r>
  <r>
    <n v="8390"/>
    <x v="0"/>
    <x v="0"/>
    <x v="0"/>
    <x v="0"/>
    <x v="1"/>
    <x v="402"/>
    <x v="0"/>
    <x v="1"/>
    <s v="Tesseramento"/>
    <x v="1"/>
    <x v="0"/>
    <x v="0"/>
    <m/>
  </r>
  <r>
    <n v="8389"/>
    <x v="0"/>
    <x v="0"/>
    <x v="0"/>
    <x v="0"/>
    <x v="1"/>
    <x v="402"/>
    <x v="0"/>
    <x v="0"/>
    <s v="Tesseramento"/>
    <x v="1"/>
    <x v="4"/>
    <x v="0"/>
    <m/>
  </r>
  <r>
    <n v="167403"/>
    <x v="1"/>
    <x v="0"/>
    <x v="0"/>
    <x v="0"/>
    <x v="1"/>
    <x v="402"/>
    <x v="0"/>
    <x v="0"/>
    <s v="Tesseramento"/>
    <x v="1"/>
    <x v="7"/>
    <x v="0"/>
    <m/>
  </r>
  <r>
    <n v="8392"/>
    <x v="0"/>
    <x v="0"/>
    <x v="0"/>
    <x v="0"/>
    <x v="1"/>
    <x v="402"/>
    <x v="0"/>
    <x v="1"/>
    <s v="Tesseramento"/>
    <x v="1"/>
    <x v="0"/>
    <x v="0"/>
    <m/>
  </r>
  <r>
    <n v="184599"/>
    <x v="1"/>
    <x v="0"/>
    <x v="0"/>
    <x v="0"/>
    <x v="1"/>
    <x v="402"/>
    <x v="0"/>
    <x v="0"/>
    <s v="Tesseramento"/>
    <x v="1"/>
    <x v="5"/>
    <x v="0"/>
    <m/>
  </r>
  <r>
    <n v="82411"/>
    <x v="0"/>
    <x v="0"/>
    <x v="0"/>
    <x v="0"/>
    <x v="1"/>
    <x v="402"/>
    <x v="0"/>
    <x v="0"/>
    <s v="Tesseramento"/>
    <x v="1"/>
    <x v="1"/>
    <x v="0"/>
    <m/>
  </r>
  <r>
    <n v="8394"/>
    <x v="0"/>
    <x v="0"/>
    <x v="0"/>
    <x v="0"/>
    <x v="1"/>
    <x v="402"/>
    <x v="0"/>
    <x v="0"/>
    <s v="Tesseramento"/>
    <x v="1"/>
    <x v="3"/>
    <x v="0"/>
    <m/>
  </r>
  <r>
    <n v="8395"/>
    <x v="0"/>
    <x v="0"/>
    <x v="0"/>
    <x v="0"/>
    <x v="1"/>
    <x v="402"/>
    <x v="0"/>
    <x v="0"/>
    <s v="Tesseramento"/>
    <x v="1"/>
    <x v="4"/>
    <x v="0"/>
    <m/>
  </r>
  <r>
    <n v="8393"/>
    <x v="0"/>
    <x v="0"/>
    <x v="0"/>
    <x v="0"/>
    <x v="1"/>
    <x v="402"/>
    <x v="0"/>
    <x v="1"/>
    <s v="Tesseramento"/>
    <x v="1"/>
    <x v="3"/>
    <x v="0"/>
    <m/>
  </r>
  <r>
    <n v="58611"/>
    <x v="0"/>
    <x v="0"/>
    <x v="0"/>
    <x v="0"/>
    <x v="1"/>
    <x v="402"/>
    <x v="0"/>
    <x v="0"/>
    <s v="Tesseramento"/>
    <x v="1"/>
    <x v="4"/>
    <x v="0"/>
    <m/>
  </r>
  <r>
    <n v="8399"/>
    <x v="0"/>
    <x v="0"/>
    <x v="0"/>
    <x v="2"/>
    <x v="1"/>
    <x v="402"/>
    <x v="0"/>
    <x v="0"/>
    <s v="Tesseramento"/>
    <x v="1"/>
    <x v="3"/>
    <x v="0"/>
    <m/>
  </r>
  <r>
    <n v="64913"/>
    <x v="0"/>
    <x v="0"/>
    <x v="0"/>
    <x v="2"/>
    <x v="1"/>
    <x v="402"/>
    <x v="0"/>
    <x v="0"/>
    <s v="Tesseramento"/>
    <x v="1"/>
    <x v="3"/>
    <x v="0"/>
    <m/>
  </r>
  <r>
    <n v="57782"/>
    <x v="0"/>
    <x v="0"/>
    <x v="0"/>
    <x v="0"/>
    <x v="1"/>
    <x v="402"/>
    <x v="0"/>
    <x v="0"/>
    <s v="Tesseramento"/>
    <x v="1"/>
    <x v="0"/>
    <x v="0"/>
    <m/>
  </r>
  <r>
    <n v="8645"/>
    <x v="0"/>
    <x v="0"/>
    <x v="0"/>
    <x v="0"/>
    <x v="1"/>
    <x v="402"/>
    <x v="0"/>
    <x v="1"/>
    <s v="Tesseramento"/>
    <x v="1"/>
    <x v="3"/>
    <x v="0"/>
    <m/>
  </r>
  <r>
    <n v="84222"/>
    <x v="0"/>
    <x v="0"/>
    <x v="0"/>
    <x v="0"/>
    <x v="1"/>
    <x v="402"/>
    <x v="0"/>
    <x v="0"/>
    <s v="Tesseramento"/>
    <x v="1"/>
    <x v="1"/>
    <x v="0"/>
    <m/>
  </r>
  <r>
    <n v="82405"/>
    <x v="0"/>
    <x v="0"/>
    <x v="0"/>
    <x v="0"/>
    <x v="1"/>
    <x v="402"/>
    <x v="0"/>
    <x v="0"/>
    <s v="Tesseramento"/>
    <x v="1"/>
    <x v="4"/>
    <x v="0"/>
    <m/>
  </r>
  <r>
    <n v="19731"/>
    <x v="0"/>
    <x v="0"/>
    <x v="0"/>
    <x v="0"/>
    <x v="1"/>
    <x v="402"/>
    <x v="0"/>
    <x v="0"/>
    <s v="Tesseramento"/>
    <x v="1"/>
    <x v="3"/>
    <x v="0"/>
    <m/>
  </r>
  <r>
    <n v="8409"/>
    <x v="0"/>
    <x v="0"/>
    <x v="0"/>
    <x v="2"/>
    <x v="1"/>
    <x v="402"/>
    <x v="0"/>
    <x v="1"/>
    <s v="Tesseramento"/>
    <x v="1"/>
    <x v="4"/>
    <x v="0"/>
    <m/>
  </r>
  <r>
    <n v="8417"/>
    <x v="0"/>
    <x v="0"/>
    <x v="0"/>
    <x v="2"/>
    <x v="1"/>
    <x v="402"/>
    <x v="0"/>
    <x v="1"/>
    <s v="Tesseramento"/>
    <x v="1"/>
    <x v="4"/>
    <x v="0"/>
    <m/>
  </r>
  <r>
    <n v="8419"/>
    <x v="0"/>
    <x v="0"/>
    <x v="0"/>
    <x v="0"/>
    <x v="1"/>
    <x v="402"/>
    <x v="0"/>
    <x v="0"/>
    <s v="Tesseramento"/>
    <x v="1"/>
    <x v="4"/>
    <x v="0"/>
    <m/>
  </r>
  <r>
    <n v="8420"/>
    <x v="0"/>
    <x v="0"/>
    <x v="0"/>
    <x v="1"/>
    <x v="1"/>
    <x v="402"/>
    <x v="0"/>
    <x v="0"/>
    <s v="Tesseramento"/>
    <x v="1"/>
    <x v="4"/>
    <x v="0"/>
    <m/>
  </r>
  <r>
    <n v="8423"/>
    <x v="0"/>
    <x v="0"/>
    <x v="0"/>
    <x v="0"/>
    <x v="1"/>
    <x v="402"/>
    <x v="0"/>
    <x v="0"/>
    <s v="Tesseramento"/>
    <x v="1"/>
    <x v="4"/>
    <x v="0"/>
    <m/>
  </r>
  <r>
    <n v="39735"/>
    <x v="0"/>
    <x v="0"/>
    <x v="0"/>
    <x v="0"/>
    <x v="1"/>
    <x v="402"/>
    <x v="0"/>
    <x v="1"/>
    <s v="Tesseramento"/>
    <x v="1"/>
    <x v="4"/>
    <x v="0"/>
    <m/>
  </r>
  <r>
    <n v="8428"/>
    <x v="0"/>
    <x v="0"/>
    <x v="0"/>
    <x v="0"/>
    <x v="1"/>
    <x v="402"/>
    <x v="0"/>
    <x v="0"/>
    <s v="Tesseramento"/>
    <x v="1"/>
    <x v="3"/>
    <x v="0"/>
    <m/>
  </r>
  <r>
    <n v="128403"/>
    <x v="0"/>
    <x v="0"/>
    <x v="0"/>
    <x v="0"/>
    <x v="1"/>
    <x v="402"/>
    <x v="0"/>
    <x v="0"/>
    <s v="Tesseramento"/>
    <x v="1"/>
    <x v="3"/>
    <x v="0"/>
    <m/>
  </r>
  <r>
    <n v="136533"/>
    <x v="0"/>
    <x v="0"/>
    <x v="0"/>
    <x v="1"/>
    <x v="1"/>
    <x v="402"/>
    <x v="0"/>
    <x v="1"/>
    <s v="Tesseramento"/>
    <x v="1"/>
    <x v="1"/>
    <x v="0"/>
    <m/>
  </r>
  <r>
    <n v="140897"/>
    <x v="1"/>
    <x v="0"/>
    <x v="0"/>
    <x v="2"/>
    <x v="1"/>
    <x v="402"/>
    <x v="0"/>
    <x v="0"/>
    <s v="Tesseramento"/>
    <x v="1"/>
    <x v="2"/>
    <x v="0"/>
    <m/>
  </r>
  <r>
    <n v="159373"/>
    <x v="0"/>
    <x v="0"/>
    <x v="0"/>
    <x v="0"/>
    <x v="1"/>
    <x v="402"/>
    <x v="0"/>
    <x v="0"/>
    <s v="Tesseramento"/>
    <x v="1"/>
    <x v="1"/>
    <x v="0"/>
    <m/>
  </r>
  <r>
    <n v="153528"/>
    <x v="0"/>
    <x v="0"/>
    <x v="0"/>
    <x v="2"/>
    <x v="1"/>
    <x v="402"/>
    <x v="0"/>
    <x v="0"/>
    <s v="Tesseramento"/>
    <x v="1"/>
    <x v="0"/>
    <x v="0"/>
    <m/>
  </r>
  <r>
    <n v="8498"/>
    <x v="0"/>
    <x v="0"/>
    <x v="0"/>
    <x v="0"/>
    <x v="1"/>
    <x v="402"/>
    <x v="0"/>
    <x v="1"/>
    <s v="Tesseramento"/>
    <x v="1"/>
    <x v="4"/>
    <x v="0"/>
    <m/>
  </r>
  <r>
    <n v="230906"/>
    <x v="0"/>
    <x v="0"/>
    <x v="0"/>
    <x v="2"/>
    <x v="1"/>
    <x v="402"/>
    <x v="0"/>
    <x v="0"/>
    <s v="Tesseramento"/>
    <x v="1"/>
    <x v="0"/>
    <x v="0"/>
    <m/>
  </r>
  <r>
    <n v="225577"/>
    <x v="0"/>
    <x v="0"/>
    <x v="0"/>
    <x v="2"/>
    <x v="1"/>
    <x v="402"/>
    <x v="0"/>
    <x v="0"/>
    <s v="Tesseramento"/>
    <x v="1"/>
    <x v="4"/>
    <x v="0"/>
    <m/>
  </r>
  <r>
    <n v="8438"/>
    <x v="0"/>
    <x v="0"/>
    <x v="0"/>
    <x v="0"/>
    <x v="1"/>
    <x v="402"/>
    <x v="0"/>
    <x v="0"/>
    <s v="Tesseramento"/>
    <x v="1"/>
    <x v="4"/>
    <x v="0"/>
    <m/>
  </r>
  <r>
    <n v="8439"/>
    <x v="0"/>
    <x v="0"/>
    <x v="0"/>
    <x v="0"/>
    <x v="1"/>
    <x v="402"/>
    <x v="0"/>
    <x v="1"/>
    <s v="Tesseramento"/>
    <x v="1"/>
    <x v="0"/>
    <x v="0"/>
    <m/>
  </r>
  <r>
    <n v="9140"/>
    <x v="0"/>
    <x v="0"/>
    <x v="0"/>
    <x v="0"/>
    <x v="1"/>
    <x v="402"/>
    <x v="0"/>
    <x v="1"/>
    <s v="Tesseramento"/>
    <x v="1"/>
    <x v="3"/>
    <x v="0"/>
    <m/>
  </r>
  <r>
    <n v="8441"/>
    <x v="0"/>
    <x v="0"/>
    <x v="0"/>
    <x v="0"/>
    <x v="1"/>
    <x v="402"/>
    <x v="0"/>
    <x v="0"/>
    <s v="Tesseramento"/>
    <x v="1"/>
    <x v="4"/>
    <x v="0"/>
    <m/>
  </r>
  <r>
    <n v="53679"/>
    <x v="0"/>
    <x v="0"/>
    <x v="0"/>
    <x v="1"/>
    <x v="1"/>
    <x v="402"/>
    <x v="0"/>
    <x v="0"/>
    <s v="Tesseramento"/>
    <x v="1"/>
    <x v="3"/>
    <x v="0"/>
    <m/>
  </r>
  <r>
    <n v="8443"/>
    <x v="0"/>
    <x v="0"/>
    <x v="0"/>
    <x v="0"/>
    <x v="1"/>
    <x v="402"/>
    <x v="0"/>
    <x v="0"/>
    <s v="Tesseramento"/>
    <x v="1"/>
    <x v="4"/>
    <x v="0"/>
    <m/>
  </r>
  <r>
    <n v="98698"/>
    <x v="0"/>
    <x v="0"/>
    <x v="0"/>
    <x v="0"/>
    <x v="1"/>
    <x v="402"/>
    <x v="0"/>
    <x v="1"/>
    <s v="Tesseramento"/>
    <x v="1"/>
    <x v="3"/>
    <x v="0"/>
    <m/>
  </r>
  <r>
    <n v="8449"/>
    <x v="0"/>
    <x v="0"/>
    <x v="0"/>
    <x v="0"/>
    <x v="1"/>
    <x v="402"/>
    <x v="0"/>
    <x v="0"/>
    <s v="Tesseramento"/>
    <x v="1"/>
    <x v="4"/>
    <x v="0"/>
    <m/>
  </r>
  <r>
    <n v="153530"/>
    <x v="1"/>
    <x v="0"/>
    <x v="0"/>
    <x v="0"/>
    <x v="1"/>
    <x v="402"/>
    <x v="0"/>
    <x v="1"/>
    <s v="Tesseramento"/>
    <x v="1"/>
    <x v="6"/>
    <x v="0"/>
    <s v="B"/>
  </r>
  <r>
    <n v="42253"/>
    <x v="0"/>
    <x v="0"/>
    <x v="0"/>
    <x v="0"/>
    <x v="1"/>
    <x v="402"/>
    <x v="0"/>
    <x v="0"/>
    <s v="Tesseramento"/>
    <x v="1"/>
    <x v="0"/>
    <x v="0"/>
    <m/>
  </r>
  <r>
    <n v="153529"/>
    <x v="1"/>
    <x v="0"/>
    <x v="0"/>
    <x v="0"/>
    <x v="1"/>
    <x v="402"/>
    <x v="0"/>
    <x v="0"/>
    <s v="Tesseramento"/>
    <x v="1"/>
    <x v="2"/>
    <x v="0"/>
    <m/>
  </r>
  <r>
    <n v="3308"/>
    <x v="0"/>
    <x v="0"/>
    <x v="0"/>
    <x v="1"/>
    <x v="1"/>
    <x v="402"/>
    <x v="0"/>
    <x v="1"/>
    <s v="Tesseramento"/>
    <x v="1"/>
    <x v="0"/>
    <x v="0"/>
    <m/>
  </r>
  <r>
    <n v="173983"/>
    <x v="0"/>
    <x v="0"/>
    <x v="0"/>
    <x v="0"/>
    <x v="1"/>
    <x v="402"/>
    <x v="0"/>
    <x v="1"/>
    <s v="Tesseramento"/>
    <x v="1"/>
    <x v="4"/>
    <x v="0"/>
    <m/>
  </r>
  <r>
    <n v="159374"/>
    <x v="0"/>
    <x v="0"/>
    <x v="0"/>
    <x v="0"/>
    <x v="1"/>
    <x v="402"/>
    <x v="0"/>
    <x v="1"/>
    <s v="Tesseramento"/>
    <x v="1"/>
    <x v="0"/>
    <x v="0"/>
    <m/>
  </r>
  <r>
    <n v="32384"/>
    <x v="0"/>
    <x v="0"/>
    <x v="0"/>
    <x v="0"/>
    <x v="1"/>
    <x v="402"/>
    <x v="0"/>
    <x v="0"/>
    <s v="Tesseramento"/>
    <x v="1"/>
    <x v="3"/>
    <x v="0"/>
    <m/>
  </r>
  <r>
    <n v="196344"/>
    <x v="1"/>
    <x v="0"/>
    <x v="0"/>
    <x v="0"/>
    <x v="1"/>
    <x v="402"/>
    <x v="0"/>
    <x v="0"/>
    <s v="Tesseramento"/>
    <x v="1"/>
    <x v="6"/>
    <x v="0"/>
    <m/>
  </r>
  <r>
    <n v="8454"/>
    <x v="0"/>
    <x v="0"/>
    <x v="0"/>
    <x v="0"/>
    <x v="1"/>
    <x v="402"/>
    <x v="0"/>
    <x v="0"/>
    <s v="Tesseramento"/>
    <x v="1"/>
    <x v="4"/>
    <x v="0"/>
    <m/>
  </r>
  <r>
    <n v="36830"/>
    <x v="0"/>
    <x v="0"/>
    <x v="0"/>
    <x v="0"/>
    <x v="1"/>
    <x v="402"/>
    <x v="0"/>
    <x v="0"/>
    <s v="Tesseramento"/>
    <x v="1"/>
    <x v="4"/>
    <x v="0"/>
    <m/>
  </r>
  <r>
    <n v="36831"/>
    <x v="0"/>
    <x v="0"/>
    <x v="0"/>
    <x v="0"/>
    <x v="1"/>
    <x v="402"/>
    <x v="0"/>
    <x v="1"/>
    <s v="Tesseramento"/>
    <x v="1"/>
    <x v="4"/>
    <x v="0"/>
    <m/>
  </r>
  <r>
    <n v="8457"/>
    <x v="0"/>
    <x v="0"/>
    <x v="0"/>
    <x v="1"/>
    <x v="1"/>
    <x v="402"/>
    <x v="0"/>
    <x v="0"/>
    <s v="Tesseramento"/>
    <x v="1"/>
    <x v="0"/>
    <x v="0"/>
    <m/>
  </r>
  <r>
    <n v="8464"/>
    <x v="0"/>
    <x v="0"/>
    <x v="0"/>
    <x v="0"/>
    <x v="1"/>
    <x v="402"/>
    <x v="0"/>
    <x v="0"/>
    <s v="Tesseramento"/>
    <x v="1"/>
    <x v="0"/>
    <x v="0"/>
    <m/>
  </r>
  <r>
    <n v="8463"/>
    <x v="0"/>
    <x v="0"/>
    <x v="0"/>
    <x v="0"/>
    <x v="1"/>
    <x v="402"/>
    <x v="0"/>
    <x v="0"/>
    <s v="Tesseramento"/>
    <x v="1"/>
    <x v="4"/>
    <x v="0"/>
    <m/>
  </r>
  <r>
    <n v="24232"/>
    <x v="0"/>
    <x v="0"/>
    <x v="0"/>
    <x v="0"/>
    <x v="1"/>
    <x v="402"/>
    <x v="0"/>
    <x v="0"/>
    <s v="Tesseramento"/>
    <x v="1"/>
    <x v="4"/>
    <x v="0"/>
    <m/>
  </r>
  <r>
    <n v="216876"/>
    <x v="1"/>
    <x v="0"/>
    <x v="0"/>
    <x v="0"/>
    <x v="1"/>
    <x v="402"/>
    <x v="0"/>
    <x v="0"/>
    <s v="Tesseramento"/>
    <x v="1"/>
    <x v="5"/>
    <x v="0"/>
    <m/>
  </r>
  <r>
    <n v="8470"/>
    <x v="0"/>
    <x v="0"/>
    <x v="0"/>
    <x v="1"/>
    <x v="1"/>
    <x v="402"/>
    <x v="0"/>
    <x v="0"/>
    <s v="Tesseramento"/>
    <x v="1"/>
    <x v="4"/>
    <x v="0"/>
    <m/>
  </r>
  <r>
    <n v="15"/>
    <x v="0"/>
    <x v="0"/>
    <x v="0"/>
    <x v="1"/>
    <x v="1"/>
    <x v="402"/>
    <x v="0"/>
    <x v="1"/>
    <s v="Tesseramento"/>
    <x v="1"/>
    <x v="3"/>
    <x v="0"/>
    <m/>
  </r>
  <r>
    <n v="105215"/>
    <x v="0"/>
    <x v="0"/>
    <x v="0"/>
    <x v="0"/>
    <x v="1"/>
    <x v="402"/>
    <x v="0"/>
    <x v="1"/>
    <s v="Tesseramento"/>
    <x v="1"/>
    <x v="4"/>
    <x v="0"/>
    <m/>
  </r>
  <r>
    <n v="8475"/>
    <x v="0"/>
    <x v="0"/>
    <x v="0"/>
    <x v="1"/>
    <x v="1"/>
    <x v="402"/>
    <x v="0"/>
    <x v="0"/>
    <s v="Tesseramento"/>
    <x v="1"/>
    <x v="4"/>
    <x v="0"/>
    <m/>
  </r>
  <r>
    <n v="8482"/>
    <x v="0"/>
    <x v="0"/>
    <x v="0"/>
    <x v="1"/>
    <x v="1"/>
    <x v="402"/>
    <x v="0"/>
    <x v="1"/>
    <s v="Tesseramento"/>
    <x v="1"/>
    <x v="0"/>
    <x v="0"/>
    <m/>
  </r>
  <r>
    <n v="8481"/>
    <x v="0"/>
    <x v="0"/>
    <x v="0"/>
    <x v="1"/>
    <x v="1"/>
    <x v="402"/>
    <x v="0"/>
    <x v="0"/>
    <s v="Tesseramento"/>
    <x v="1"/>
    <x v="4"/>
    <x v="0"/>
    <m/>
  </r>
  <r>
    <n v="159375"/>
    <x v="0"/>
    <x v="0"/>
    <x v="0"/>
    <x v="2"/>
    <x v="1"/>
    <x v="402"/>
    <x v="0"/>
    <x v="1"/>
    <s v="Tesseramento"/>
    <x v="1"/>
    <x v="4"/>
    <x v="0"/>
    <m/>
  </r>
  <r>
    <n v="8485"/>
    <x v="0"/>
    <x v="0"/>
    <x v="0"/>
    <x v="1"/>
    <x v="1"/>
    <x v="402"/>
    <x v="0"/>
    <x v="0"/>
    <s v="Tesseramento"/>
    <x v="1"/>
    <x v="4"/>
    <x v="0"/>
    <m/>
  </r>
  <r>
    <n v="8487"/>
    <x v="0"/>
    <x v="0"/>
    <x v="0"/>
    <x v="0"/>
    <x v="1"/>
    <x v="402"/>
    <x v="0"/>
    <x v="0"/>
    <s v="Tesseramento"/>
    <x v="1"/>
    <x v="4"/>
    <x v="0"/>
    <m/>
  </r>
  <r>
    <n v="8488"/>
    <x v="0"/>
    <x v="0"/>
    <x v="0"/>
    <x v="0"/>
    <x v="1"/>
    <x v="402"/>
    <x v="0"/>
    <x v="0"/>
    <s v="Tesseramento"/>
    <x v="1"/>
    <x v="4"/>
    <x v="0"/>
    <m/>
  </r>
  <r>
    <n v="53680"/>
    <x v="0"/>
    <x v="0"/>
    <x v="0"/>
    <x v="0"/>
    <x v="1"/>
    <x v="402"/>
    <x v="0"/>
    <x v="0"/>
    <s v="Tesseramento"/>
    <x v="1"/>
    <x v="0"/>
    <x v="0"/>
    <m/>
  </r>
  <r>
    <n v="50637"/>
    <x v="0"/>
    <x v="0"/>
    <x v="0"/>
    <x v="0"/>
    <x v="1"/>
    <x v="402"/>
    <x v="0"/>
    <x v="0"/>
    <s v="Tesseramento"/>
    <x v="1"/>
    <x v="4"/>
    <x v="0"/>
    <m/>
  </r>
  <r>
    <n v="106411"/>
    <x v="0"/>
    <x v="0"/>
    <x v="0"/>
    <x v="1"/>
    <x v="1"/>
    <x v="402"/>
    <x v="0"/>
    <x v="1"/>
    <s v="Tesseramento"/>
    <x v="1"/>
    <x v="4"/>
    <x v="0"/>
    <m/>
  </r>
  <r>
    <n v="79591"/>
    <x v="0"/>
    <x v="0"/>
    <x v="0"/>
    <x v="0"/>
    <x v="1"/>
    <x v="402"/>
    <x v="0"/>
    <x v="0"/>
    <s v="Tesseramento"/>
    <x v="1"/>
    <x v="3"/>
    <x v="0"/>
    <m/>
  </r>
  <r>
    <n v="8490"/>
    <x v="0"/>
    <x v="0"/>
    <x v="0"/>
    <x v="0"/>
    <x v="1"/>
    <x v="402"/>
    <x v="0"/>
    <x v="0"/>
    <s v="Tesseramento"/>
    <x v="1"/>
    <x v="3"/>
    <x v="0"/>
    <m/>
  </r>
  <r>
    <n v="82412"/>
    <x v="0"/>
    <x v="0"/>
    <x v="0"/>
    <x v="0"/>
    <x v="1"/>
    <x v="402"/>
    <x v="0"/>
    <x v="1"/>
    <s v="Tesseramento"/>
    <x v="1"/>
    <x v="1"/>
    <x v="0"/>
    <m/>
  </r>
  <r>
    <n v="82413"/>
    <x v="0"/>
    <x v="0"/>
    <x v="0"/>
    <x v="0"/>
    <x v="1"/>
    <x v="402"/>
    <x v="0"/>
    <x v="1"/>
    <s v="Tesseramento"/>
    <x v="1"/>
    <x v="1"/>
    <x v="0"/>
    <m/>
  </r>
  <r>
    <n v="8495"/>
    <x v="0"/>
    <x v="0"/>
    <x v="0"/>
    <x v="0"/>
    <x v="1"/>
    <x v="402"/>
    <x v="0"/>
    <x v="1"/>
    <s v="Tesseramento"/>
    <x v="1"/>
    <x v="4"/>
    <x v="0"/>
    <m/>
  </r>
  <r>
    <n v="8496"/>
    <x v="0"/>
    <x v="0"/>
    <x v="0"/>
    <x v="0"/>
    <x v="1"/>
    <x v="402"/>
    <x v="0"/>
    <x v="0"/>
    <s v="Tesseramento"/>
    <x v="1"/>
    <x v="4"/>
    <x v="0"/>
    <m/>
  </r>
  <r>
    <n v="89378"/>
    <x v="0"/>
    <x v="0"/>
    <x v="0"/>
    <x v="2"/>
    <x v="1"/>
    <x v="402"/>
    <x v="0"/>
    <x v="1"/>
    <s v="Tesseramento"/>
    <x v="1"/>
    <x v="4"/>
    <x v="0"/>
    <m/>
  </r>
  <r>
    <n v="89343"/>
    <x v="0"/>
    <x v="0"/>
    <x v="0"/>
    <x v="0"/>
    <x v="1"/>
    <x v="402"/>
    <x v="0"/>
    <x v="1"/>
    <s v="Tesseramento"/>
    <x v="1"/>
    <x v="4"/>
    <x v="0"/>
    <m/>
  </r>
  <r>
    <n v="48254"/>
    <x v="0"/>
    <x v="0"/>
    <x v="0"/>
    <x v="0"/>
    <x v="1"/>
    <x v="402"/>
    <x v="0"/>
    <x v="0"/>
    <s v="Tesseramento"/>
    <x v="1"/>
    <x v="4"/>
    <x v="0"/>
    <m/>
  </r>
  <r>
    <n v="8504"/>
    <x v="0"/>
    <x v="0"/>
    <x v="0"/>
    <x v="0"/>
    <x v="1"/>
    <x v="402"/>
    <x v="0"/>
    <x v="1"/>
    <s v="Tesseramento"/>
    <x v="1"/>
    <x v="0"/>
    <x v="0"/>
    <m/>
  </r>
  <r>
    <n v="8501"/>
    <x v="0"/>
    <x v="0"/>
    <x v="0"/>
    <x v="0"/>
    <x v="1"/>
    <x v="402"/>
    <x v="0"/>
    <x v="1"/>
    <s v="Tesseramento"/>
    <x v="1"/>
    <x v="4"/>
    <x v="0"/>
    <m/>
  </r>
  <r>
    <n v="8503"/>
    <x v="0"/>
    <x v="0"/>
    <x v="0"/>
    <x v="0"/>
    <x v="1"/>
    <x v="402"/>
    <x v="0"/>
    <x v="0"/>
    <s v="Tesseramento"/>
    <x v="1"/>
    <x v="4"/>
    <x v="0"/>
    <m/>
  </r>
  <r>
    <n v="8502"/>
    <x v="0"/>
    <x v="0"/>
    <x v="0"/>
    <x v="1"/>
    <x v="1"/>
    <x v="402"/>
    <x v="0"/>
    <x v="1"/>
    <s v="Tesseramento"/>
    <x v="1"/>
    <x v="0"/>
    <x v="0"/>
    <m/>
  </r>
  <r>
    <n v="209827"/>
    <x v="1"/>
    <x v="0"/>
    <x v="0"/>
    <x v="0"/>
    <x v="1"/>
    <x v="402"/>
    <x v="0"/>
    <x v="1"/>
    <s v="Tesseramento"/>
    <x v="1"/>
    <x v="7"/>
    <x v="0"/>
    <m/>
  </r>
  <r>
    <n v="226402"/>
    <x v="1"/>
    <x v="0"/>
    <x v="0"/>
    <x v="1"/>
    <x v="1"/>
    <x v="402"/>
    <x v="0"/>
    <x v="1"/>
    <s v="Tesseramento"/>
    <x v="1"/>
    <x v="5"/>
    <x v="0"/>
    <m/>
  </r>
  <r>
    <n v="42255"/>
    <x v="0"/>
    <x v="0"/>
    <x v="0"/>
    <x v="0"/>
    <x v="1"/>
    <x v="402"/>
    <x v="0"/>
    <x v="0"/>
    <s v="Tesseramento"/>
    <x v="1"/>
    <x v="0"/>
    <x v="0"/>
    <m/>
  </r>
  <r>
    <n v="72634"/>
    <x v="0"/>
    <x v="0"/>
    <x v="0"/>
    <x v="0"/>
    <x v="1"/>
    <x v="402"/>
    <x v="0"/>
    <x v="0"/>
    <s v="Tesseramento"/>
    <x v="1"/>
    <x v="1"/>
    <x v="0"/>
    <m/>
  </r>
  <r>
    <n v="103443"/>
    <x v="0"/>
    <x v="0"/>
    <x v="0"/>
    <x v="0"/>
    <x v="1"/>
    <x v="402"/>
    <x v="0"/>
    <x v="0"/>
    <s v="Tesseramento"/>
    <x v="1"/>
    <x v="4"/>
    <x v="0"/>
    <m/>
  </r>
  <r>
    <n v="32643"/>
    <x v="0"/>
    <x v="0"/>
    <x v="0"/>
    <x v="0"/>
    <x v="1"/>
    <x v="402"/>
    <x v="0"/>
    <x v="0"/>
    <s v="Tesseramento"/>
    <x v="1"/>
    <x v="4"/>
    <x v="0"/>
    <m/>
  </r>
  <r>
    <n v="51097"/>
    <x v="0"/>
    <x v="0"/>
    <x v="0"/>
    <x v="0"/>
    <x v="1"/>
    <x v="402"/>
    <x v="0"/>
    <x v="0"/>
    <s v="Tesseramento"/>
    <x v="1"/>
    <x v="0"/>
    <x v="0"/>
    <m/>
  </r>
  <r>
    <n v="15638"/>
    <x v="0"/>
    <x v="0"/>
    <x v="0"/>
    <x v="0"/>
    <x v="1"/>
    <x v="402"/>
    <x v="0"/>
    <x v="0"/>
    <s v="Tesseramento"/>
    <x v="1"/>
    <x v="4"/>
    <x v="0"/>
    <m/>
  </r>
  <r>
    <n v="51106"/>
    <x v="0"/>
    <x v="0"/>
    <x v="0"/>
    <x v="0"/>
    <x v="1"/>
    <x v="402"/>
    <x v="0"/>
    <x v="1"/>
    <s v="Tesseramento"/>
    <x v="1"/>
    <x v="4"/>
    <x v="0"/>
    <m/>
  </r>
  <r>
    <n v="32409"/>
    <x v="0"/>
    <x v="0"/>
    <x v="0"/>
    <x v="0"/>
    <x v="1"/>
    <x v="402"/>
    <x v="0"/>
    <x v="1"/>
    <s v="Tesseramento"/>
    <x v="1"/>
    <x v="3"/>
    <x v="0"/>
    <m/>
  </r>
  <r>
    <n v="8512"/>
    <x v="0"/>
    <x v="0"/>
    <x v="0"/>
    <x v="1"/>
    <x v="1"/>
    <x v="402"/>
    <x v="0"/>
    <x v="1"/>
    <s v="Tesseramento"/>
    <x v="1"/>
    <x v="4"/>
    <x v="0"/>
    <m/>
  </r>
  <r>
    <n v="118019"/>
    <x v="0"/>
    <x v="0"/>
    <x v="0"/>
    <x v="1"/>
    <x v="1"/>
    <x v="402"/>
    <x v="0"/>
    <x v="0"/>
    <s v="Tesseramento"/>
    <x v="1"/>
    <x v="0"/>
    <x v="0"/>
    <m/>
  </r>
  <r>
    <n v="8519"/>
    <x v="0"/>
    <x v="0"/>
    <x v="0"/>
    <x v="0"/>
    <x v="1"/>
    <x v="402"/>
    <x v="0"/>
    <x v="0"/>
    <s v="Tesseramento"/>
    <x v="1"/>
    <x v="3"/>
    <x v="0"/>
    <m/>
  </r>
  <r>
    <n v="48357"/>
    <x v="0"/>
    <x v="0"/>
    <x v="0"/>
    <x v="0"/>
    <x v="1"/>
    <x v="402"/>
    <x v="0"/>
    <x v="0"/>
    <s v="Tesseramento"/>
    <x v="1"/>
    <x v="1"/>
    <x v="0"/>
    <m/>
  </r>
  <r>
    <n v="146010"/>
    <x v="0"/>
    <x v="0"/>
    <x v="0"/>
    <x v="2"/>
    <x v="1"/>
    <x v="402"/>
    <x v="0"/>
    <x v="0"/>
    <s v="Tesseramento"/>
    <x v="1"/>
    <x v="0"/>
    <x v="0"/>
    <m/>
  </r>
  <r>
    <n v="8524"/>
    <x v="0"/>
    <x v="0"/>
    <x v="0"/>
    <x v="4"/>
    <x v="1"/>
    <x v="402"/>
    <x v="0"/>
    <x v="0"/>
    <s v="Tesseramento"/>
    <x v="1"/>
    <x v="4"/>
    <x v="0"/>
    <m/>
  </r>
  <r>
    <n v="8525"/>
    <x v="0"/>
    <x v="0"/>
    <x v="0"/>
    <x v="1"/>
    <x v="1"/>
    <x v="402"/>
    <x v="0"/>
    <x v="1"/>
    <s v="Tesseramento"/>
    <x v="1"/>
    <x v="4"/>
    <x v="0"/>
    <m/>
  </r>
  <r>
    <n v="32650"/>
    <x v="0"/>
    <x v="0"/>
    <x v="0"/>
    <x v="0"/>
    <x v="1"/>
    <x v="402"/>
    <x v="0"/>
    <x v="0"/>
    <s v="Tesseramento"/>
    <x v="1"/>
    <x v="0"/>
    <x v="0"/>
    <m/>
  </r>
  <r>
    <n v="32648"/>
    <x v="0"/>
    <x v="0"/>
    <x v="0"/>
    <x v="0"/>
    <x v="1"/>
    <x v="402"/>
    <x v="0"/>
    <x v="1"/>
    <s v="Tesseramento"/>
    <x v="1"/>
    <x v="0"/>
    <x v="0"/>
    <m/>
  </r>
  <r>
    <n v="32649"/>
    <x v="0"/>
    <x v="0"/>
    <x v="0"/>
    <x v="0"/>
    <x v="1"/>
    <x v="402"/>
    <x v="0"/>
    <x v="0"/>
    <s v="Tesseramento"/>
    <x v="1"/>
    <x v="4"/>
    <x v="0"/>
    <m/>
  </r>
  <r>
    <n v="93081"/>
    <x v="0"/>
    <x v="0"/>
    <x v="0"/>
    <x v="0"/>
    <x v="1"/>
    <x v="402"/>
    <x v="0"/>
    <x v="1"/>
    <s v="Tesseramento"/>
    <x v="1"/>
    <x v="4"/>
    <x v="0"/>
    <m/>
  </r>
  <r>
    <n v="8531"/>
    <x v="0"/>
    <x v="0"/>
    <x v="0"/>
    <x v="1"/>
    <x v="1"/>
    <x v="402"/>
    <x v="0"/>
    <x v="1"/>
    <s v="Tesseramento"/>
    <x v="1"/>
    <x v="3"/>
    <x v="0"/>
    <m/>
  </r>
  <r>
    <n v="8532"/>
    <x v="0"/>
    <x v="0"/>
    <x v="0"/>
    <x v="0"/>
    <x v="1"/>
    <x v="402"/>
    <x v="0"/>
    <x v="0"/>
    <s v="Tesseramento"/>
    <x v="1"/>
    <x v="3"/>
    <x v="0"/>
    <m/>
  </r>
  <r>
    <n v="8530"/>
    <x v="0"/>
    <x v="0"/>
    <x v="0"/>
    <x v="0"/>
    <x v="1"/>
    <x v="402"/>
    <x v="0"/>
    <x v="0"/>
    <s v="Tesseramento"/>
    <x v="1"/>
    <x v="0"/>
    <x v="0"/>
    <m/>
  </r>
  <r>
    <n v="8527"/>
    <x v="0"/>
    <x v="0"/>
    <x v="0"/>
    <x v="0"/>
    <x v="1"/>
    <x v="402"/>
    <x v="0"/>
    <x v="1"/>
    <s v="Tesseramento"/>
    <x v="1"/>
    <x v="3"/>
    <x v="0"/>
    <m/>
  </r>
  <r>
    <n v="125985"/>
    <x v="0"/>
    <x v="0"/>
    <x v="0"/>
    <x v="2"/>
    <x v="1"/>
    <x v="402"/>
    <x v="0"/>
    <x v="1"/>
    <s v="Tesseramento"/>
    <x v="1"/>
    <x v="1"/>
    <x v="0"/>
    <m/>
  </r>
  <r>
    <n v="8529"/>
    <x v="0"/>
    <x v="0"/>
    <x v="0"/>
    <x v="2"/>
    <x v="1"/>
    <x v="402"/>
    <x v="0"/>
    <x v="0"/>
    <s v="Tesseramento"/>
    <x v="1"/>
    <x v="4"/>
    <x v="0"/>
    <m/>
  </r>
  <r>
    <n v="72635"/>
    <x v="0"/>
    <x v="0"/>
    <x v="0"/>
    <x v="2"/>
    <x v="1"/>
    <x v="402"/>
    <x v="0"/>
    <x v="0"/>
    <s v="Tesseramento"/>
    <x v="1"/>
    <x v="0"/>
    <x v="0"/>
    <m/>
  </r>
  <r>
    <n v="105435"/>
    <x v="0"/>
    <x v="0"/>
    <x v="0"/>
    <x v="0"/>
    <x v="1"/>
    <x v="402"/>
    <x v="0"/>
    <x v="0"/>
    <s v="Tesseramento"/>
    <x v="1"/>
    <x v="1"/>
    <x v="0"/>
    <m/>
  </r>
  <r>
    <n v="8536"/>
    <x v="0"/>
    <x v="0"/>
    <x v="0"/>
    <x v="0"/>
    <x v="1"/>
    <x v="402"/>
    <x v="0"/>
    <x v="1"/>
    <s v="Tesseramento"/>
    <x v="1"/>
    <x v="3"/>
    <x v="0"/>
    <m/>
  </r>
  <r>
    <n v="8534"/>
    <x v="0"/>
    <x v="0"/>
    <x v="0"/>
    <x v="2"/>
    <x v="1"/>
    <x v="402"/>
    <x v="0"/>
    <x v="1"/>
    <s v="Tesseramento"/>
    <x v="1"/>
    <x v="4"/>
    <x v="0"/>
    <m/>
  </r>
  <r>
    <n v="8535"/>
    <x v="0"/>
    <x v="0"/>
    <x v="0"/>
    <x v="0"/>
    <x v="1"/>
    <x v="402"/>
    <x v="0"/>
    <x v="0"/>
    <s v="Tesseramento"/>
    <x v="1"/>
    <x v="4"/>
    <x v="0"/>
    <m/>
  </r>
  <r>
    <n v="6922"/>
    <x v="0"/>
    <x v="0"/>
    <x v="0"/>
    <x v="0"/>
    <x v="1"/>
    <x v="402"/>
    <x v="0"/>
    <x v="0"/>
    <s v="Tesseramento"/>
    <x v="1"/>
    <x v="4"/>
    <x v="0"/>
    <m/>
  </r>
  <r>
    <n v="8539"/>
    <x v="0"/>
    <x v="0"/>
    <x v="0"/>
    <x v="1"/>
    <x v="1"/>
    <x v="402"/>
    <x v="0"/>
    <x v="0"/>
    <s v="Tesseramento"/>
    <x v="1"/>
    <x v="0"/>
    <x v="0"/>
    <m/>
  </r>
  <r>
    <n v="8541"/>
    <x v="0"/>
    <x v="0"/>
    <x v="0"/>
    <x v="0"/>
    <x v="1"/>
    <x v="402"/>
    <x v="0"/>
    <x v="0"/>
    <s v="Tesseramento"/>
    <x v="1"/>
    <x v="4"/>
    <x v="0"/>
    <m/>
  </r>
  <r>
    <n v="15656"/>
    <x v="0"/>
    <x v="0"/>
    <x v="0"/>
    <x v="0"/>
    <x v="1"/>
    <x v="402"/>
    <x v="0"/>
    <x v="1"/>
    <s v="Tesseramento"/>
    <x v="1"/>
    <x v="4"/>
    <x v="0"/>
    <m/>
  </r>
  <r>
    <n v="8542"/>
    <x v="0"/>
    <x v="0"/>
    <x v="0"/>
    <x v="0"/>
    <x v="1"/>
    <x v="402"/>
    <x v="0"/>
    <x v="0"/>
    <s v="Tesseramento"/>
    <x v="1"/>
    <x v="0"/>
    <x v="0"/>
    <m/>
  </r>
  <r>
    <n v="72644"/>
    <x v="0"/>
    <x v="0"/>
    <x v="0"/>
    <x v="0"/>
    <x v="1"/>
    <x v="402"/>
    <x v="0"/>
    <x v="1"/>
    <s v="Tesseramento"/>
    <x v="1"/>
    <x v="1"/>
    <x v="0"/>
    <m/>
  </r>
  <r>
    <n v="125986"/>
    <x v="0"/>
    <x v="0"/>
    <x v="0"/>
    <x v="2"/>
    <x v="1"/>
    <x v="402"/>
    <x v="0"/>
    <x v="1"/>
    <s v="Tesseramento"/>
    <x v="1"/>
    <x v="3"/>
    <x v="0"/>
    <m/>
  </r>
  <r>
    <n v="125987"/>
    <x v="0"/>
    <x v="0"/>
    <x v="0"/>
    <x v="0"/>
    <x v="1"/>
    <x v="402"/>
    <x v="0"/>
    <x v="0"/>
    <s v="Tesseramento"/>
    <x v="1"/>
    <x v="1"/>
    <x v="0"/>
    <m/>
  </r>
  <r>
    <n v="63546"/>
    <x v="0"/>
    <x v="0"/>
    <x v="0"/>
    <x v="0"/>
    <x v="1"/>
    <x v="402"/>
    <x v="0"/>
    <x v="0"/>
    <s v="Tesseramento"/>
    <x v="1"/>
    <x v="1"/>
    <x v="0"/>
    <m/>
  </r>
  <r>
    <n v="44428"/>
    <x v="0"/>
    <x v="0"/>
    <x v="0"/>
    <x v="0"/>
    <x v="1"/>
    <x v="402"/>
    <x v="0"/>
    <x v="0"/>
    <s v="Tesseramento"/>
    <x v="1"/>
    <x v="3"/>
    <x v="0"/>
    <m/>
  </r>
  <r>
    <n v="8546"/>
    <x v="0"/>
    <x v="0"/>
    <x v="0"/>
    <x v="0"/>
    <x v="1"/>
    <x v="402"/>
    <x v="0"/>
    <x v="1"/>
    <s v="Tesseramento"/>
    <x v="1"/>
    <x v="3"/>
    <x v="0"/>
    <m/>
  </r>
  <r>
    <n v="118020"/>
    <x v="0"/>
    <x v="0"/>
    <x v="0"/>
    <x v="1"/>
    <x v="1"/>
    <x v="402"/>
    <x v="0"/>
    <x v="1"/>
    <s v="Tesseramento"/>
    <x v="1"/>
    <x v="0"/>
    <x v="0"/>
    <m/>
  </r>
  <r>
    <n v="8547"/>
    <x v="0"/>
    <x v="0"/>
    <x v="0"/>
    <x v="1"/>
    <x v="1"/>
    <x v="402"/>
    <x v="0"/>
    <x v="0"/>
    <s v="Tesseramento"/>
    <x v="1"/>
    <x v="4"/>
    <x v="0"/>
    <m/>
  </r>
  <r>
    <n v="8548"/>
    <x v="0"/>
    <x v="0"/>
    <x v="0"/>
    <x v="1"/>
    <x v="1"/>
    <x v="402"/>
    <x v="0"/>
    <x v="1"/>
    <s v="Tesseramento"/>
    <x v="1"/>
    <x v="4"/>
    <x v="0"/>
    <m/>
  </r>
  <r>
    <n v="8549"/>
    <x v="0"/>
    <x v="0"/>
    <x v="0"/>
    <x v="0"/>
    <x v="1"/>
    <x v="402"/>
    <x v="0"/>
    <x v="0"/>
    <s v="Tesseramento"/>
    <x v="1"/>
    <x v="4"/>
    <x v="0"/>
    <m/>
  </r>
  <r>
    <n v="8558"/>
    <x v="0"/>
    <x v="0"/>
    <x v="0"/>
    <x v="0"/>
    <x v="1"/>
    <x v="402"/>
    <x v="0"/>
    <x v="0"/>
    <s v="Tesseramento"/>
    <x v="1"/>
    <x v="4"/>
    <x v="0"/>
    <m/>
  </r>
  <r>
    <n v="136534"/>
    <x v="0"/>
    <x v="0"/>
    <x v="0"/>
    <x v="0"/>
    <x v="1"/>
    <x v="402"/>
    <x v="0"/>
    <x v="1"/>
    <s v="Tesseramento"/>
    <x v="1"/>
    <x v="3"/>
    <x v="0"/>
    <m/>
  </r>
  <r>
    <n v="8562"/>
    <x v="0"/>
    <x v="0"/>
    <x v="0"/>
    <x v="0"/>
    <x v="1"/>
    <x v="402"/>
    <x v="0"/>
    <x v="1"/>
    <s v="Tesseramento"/>
    <x v="1"/>
    <x v="4"/>
    <x v="0"/>
    <m/>
  </r>
  <r>
    <n v="8561"/>
    <x v="0"/>
    <x v="0"/>
    <x v="0"/>
    <x v="0"/>
    <x v="1"/>
    <x v="402"/>
    <x v="0"/>
    <x v="0"/>
    <s v="Tesseramento"/>
    <x v="1"/>
    <x v="0"/>
    <x v="0"/>
    <m/>
  </r>
  <r>
    <n v="8564"/>
    <x v="0"/>
    <x v="0"/>
    <x v="0"/>
    <x v="0"/>
    <x v="1"/>
    <x v="402"/>
    <x v="0"/>
    <x v="0"/>
    <s v="Tesseramento"/>
    <x v="1"/>
    <x v="4"/>
    <x v="0"/>
    <m/>
  </r>
  <r>
    <n v="8563"/>
    <x v="0"/>
    <x v="0"/>
    <x v="0"/>
    <x v="0"/>
    <x v="1"/>
    <x v="402"/>
    <x v="0"/>
    <x v="1"/>
    <s v="Tesseramento"/>
    <x v="1"/>
    <x v="3"/>
    <x v="0"/>
    <m/>
  </r>
  <r>
    <n v="75551"/>
    <x v="0"/>
    <x v="0"/>
    <x v="0"/>
    <x v="0"/>
    <x v="1"/>
    <x v="402"/>
    <x v="0"/>
    <x v="0"/>
    <s v="Tesseramento"/>
    <x v="1"/>
    <x v="0"/>
    <x v="0"/>
    <m/>
  </r>
  <r>
    <n v="215346"/>
    <x v="1"/>
    <x v="0"/>
    <x v="0"/>
    <x v="2"/>
    <x v="1"/>
    <x v="402"/>
    <x v="0"/>
    <x v="0"/>
    <s v="Tesseramento"/>
    <x v="1"/>
    <x v="5"/>
    <x v="0"/>
    <m/>
  </r>
  <r>
    <n v="8566"/>
    <x v="0"/>
    <x v="0"/>
    <x v="0"/>
    <x v="0"/>
    <x v="1"/>
    <x v="402"/>
    <x v="0"/>
    <x v="1"/>
    <s v="Tesseramento"/>
    <x v="1"/>
    <x v="4"/>
    <x v="0"/>
    <m/>
  </r>
  <r>
    <n v="53765"/>
    <x v="0"/>
    <x v="0"/>
    <x v="0"/>
    <x v="0"/>
    <x v="1"/>
    <x v="402"/>
    <x v="0"/>
    <x v="1"/>
    <s v="Tesseramento"/>
    <x v="1"/>
    <x v="4"/>
    <x v="0"/>
    <m/>
  </r>
  <r>
    <n v="136535"/>
    <x v="0"/>
    <x v="0"/>
    <x v="0"/>
    <x v="1"/>
    <x v="1"/>
    <x v="402"/>
    <x v="0"/>
    <x v="1"/>
    <s v="Tesseramento"/>
    <x v="1"/>
    <x v="3"/>
    <x v="0"/>
    <m/>
  </r>
  <r>
    <n v="8567"/>
    <x v="0"/>
    <x v="0"/>
    <x v="0"/>
    <x v="0"/>
    <x v="1"/>
    <x v="402"/>
    <x v="0"/>
    <x v="0"/>
    <s v="Tesseramento"/>
    <x v="1"/>
    <x v="4"/>
    <x v="0"/>
    <m/>
  </r>
  <r>
    <n v="224515"/>
    <x v="0"/>
    <x v="0"/>
    <x v="0"/>
    <x v="0"/>
    <x v="1"/>
    <x v="402"/>
    <x v="0"/>
    <x v="0"/>
    <s v="Tesseramento"/>
    <x v="1"/>
    <x v="0"/>
    <x v="0"/>
    <m/>
  </r>
  <r>
    <n v="65515"/>
    <x v="0"/>
    <x v="0"/>
    <x v="0"/>
    <x v="0"/>
    <x v="1"/>
    <x v="402"/>
    <x v="0"/>
    <x v="1"/>
    <s v="Tesseramento"/>
    <x v="1"/>
    <x v="4"/>
    <x v="0"/>
    <m/>
  </r>
  <r>
    <n v="15924"/>
    <x v="0"/>
    <x v="0"/>
    <x v="0"/>
    <x v="1"/>
    <x v="1"/>
    <x v="402"/>
    <x v="0"/>
    <x v="1"/>
    <s v="Tesseramento"/>
    <x v="1"/>
    <x v="4"/>
    <x v="0"/>
    <m/>
  </r>
  <r>
    <n v="88908"/>
    <x v="0"/>
    <x v="0"/>
    <x v="0"/>
    <x v="2"/>
    <x v="1"/>
    <x v="402"/>
    <x v="0"/>
    <x v="0"/>
    <s v="Tesseramento"/>
    <x v="1"/>
    <x v="0"/>
    <x v="0"/>
    <m/>
  </r>
  <r>
    <n v="42916"/>
    <x v="0"/>
    <x v="0"/>
    <x v="0"/>
    <x v="0"/>
    <x v="1"/>
    <x v="402"/>
    <x v="0"/>
    <x v="0"/>
    <s v="Tesseramento"/>
    <x v="1"/>
    <x v="1"/>
    <x v="0"/>
    <m/>
  </r>
  <r>
    <n v="88910"/>
    <x v="0"/>
    <x v="0"/>
    <x v="0"/>
    <x v="0"/>
    <x v="1"/>
    <x v="402"/>
    <x v="0"/>
    <x v="0"/>
    <s v="Tesseramento"/>
    <x v="1"/>
    <x v="4"/>
    <x v="0"/>
    <m/>
  </r>
  <r>
    <n v="117313"/>
    <x v="0"/>
    <x v="0"/>
    <x v="0"/>
    <x v="0"/>
    <x v="1"/>
    <x v="402"/>
    <x v="0"/>
    <x v="0"/>
    <s v="Tesseramento"/>
    <x v="1"/>
    <x v="4"/>
    <x v="0"/>
    <m/>
  </r>
  <r>
    <n v="8574"/>
    <x v="0"/>
    <x v="0"/>
    <x v="0"/>
    <x v="1"/>
    <x v="1"/>
    <x v="402"/>
    <x v="0"/>
    <x v="1"/>
    <s v="Tesseramento"/>
    <x v="1"/>
    <x v="4"/>
    <x v="0"/>
    <m/>
  </r>
  <r>
    <n v="8576"/>
    <x v="0"/>
    <x v="0"/>
    <x v="0"/>
    <x v="0"/>
    <x v="1"/>
    <x v="402"/>
    <x v="0"/>
    <x v="0"/>
    <s v="Tesseramento"/>
    <x v="1"/>
    <x v="4"/>
    <x v="0"/>
    <m/>
  </r>
  <r>
    <n v="8578"/>
    <x v="0"/>
    <x v="0"/>
    <x v="0"/>
    <x v="0"/>
    <x v="1"/>
    <x v="402"/>
    <x v="0"/>
    <x v="0"/>
    <s v="Tesseramento"/>
    <x v="1"/>
    <x v="0"/>
    <x v="0"/>
    <m/>
  </r>
  <r>
    <n v="98382"/>
    <x v="0"/>
    <x v="0"/>
    <x v="0"/>
    <x v="1"/>
    <x v="1"/>
    <x v="402"/>
    <x v="0"/>
    <x v="1"/>
    <s v="Tesseramento"/>
    <x v="1"/>
    <x v="4"/>
    <x v="0"/>
    <m/>
  </r>
  <r>
    <n v="72645"/>
    <x v="0"/>
    <x v="0"/>
    <x v="0"/>
    <x v="0"/>
    <x v="1"/>
    <x v="402"/>
    <x v="0"/>
    <x v="0"/>
    <s v="Tesseramento"/>
    <x v="1"/>
    <x v="1"/>
    <x v="0"/>
    <m/>
  </r>
  <r>
    <n v="42256"/>
    <x v="0"/>
    <x v="0"/>
    <x v="0"/>
    <x v="0"/>
    <x v="1"/>
    <x v="402"/>
    <x v="0"/>
    <x v="0"/>
    <s v="Tesseramento"/>
    <x v="1"/>
    <x v="3"/>
    <x v="0"/>
    <m/>
  </r>
  <r>
    <n v="8585"/>
    <x v="0"/>
    <x v="0"/>
    <x v="0"/>
    <x v="0"/>
    <x v="1"/>
    <x v="402"/>
    <x v="0"/>
    <x v="0"/>
    <s v="Tesseramento"/>
    <x v="1"/>
    <x v="0"/>
    <x v="0"/>
    <m/>
  </r>
  <r>
    <n v="8591"/>
    <x v="0"/>
    <x v="0"/>
    <x v="0"/>
    <x v="0"/>
    <x v="1"/>
    <x v="402"/>
    <x v="0"/>
    <x v="1"/>
    <s v="Tesseramento"/>
    <x v="1"/>
    <x v="3"/>
    <x v="0"/>
    <m/>
  </r>
  <r>
    <n v="8590"/>
    <x v="0"/>
    <x v="0"/>
    <x v="0"/>
    <x v="0"/>
    <x v="1"/>
    <x v="402"/>
    <x v="0"/>
    <x v="1"/>
    <s v="Tesseramento"/>
    <x v="1"/>
    <x v="4"/>
    <x v="0"/>
    <m/>
  </r>
  <r>
    <n v="8600"/>
    <x v="0"/>
    <x v="0"/>
    <x v="0"/>
    <x v="1"/>
    <x v="1"/>
    <x v="402"/>
    <x v="0"/>
    <x v="1"/>
    <s v="Tesseramento"/>
    <x v="1"/>
    <x v="4"/>
    <x v="0"/>
    <m/>
  </r>
  <r>
    <n v="9019"/>
    <x v="0"/>
    <x v="0"/>
    <x v="0"/>
    <x v="0"/>
    <x v="1"/>
    <x v="402"/>
    <x v="0"/>
    <x v="1"/>
    <s v="Tesseramento"/>
    <x v="1"/>
    <x v="3"/>
    <x v="0"/>
    <m/>
  </r>
  <r>
    <n v="8602"/>
    <x v="0"/>
    <x v="0"/>
    <x v="0"/>
    <x v="0"/>
    <x v="1"/>
    <x v="402"/>
    <x v="0"/>
    <x v="0"/>
    <s v="Tesseramento"/>
    <x v="1"/>
    <x v="4"/>
    <x v="0"/>
    <m/>
  </r>
  <r>
    <n v="8605"/>
    <x v="0"/>
    <x v="0"/>
    <x v="0"/>
    <x v="0"/>
    <x v="1"/>
    <x v="402"/>
    <x v="0"/>
    <x v="0"/>
    <s v="Tesseramento"/>
    <x v="1"/>
    <x v="4"/>
    <x v="0"/>
    <m/>
  </r>
  <r>
    <n v="103445"/>
    <x v="0"/>
    <x v="0"/>
    <x v="0"/>
    <x v="0"/>
    <x v="1"/>
    <x v="402"/>
    <x v="0"/>
    <x v="0"/>
    <s v="Tesseramento"/>
    <x v="1"/>
    <x v="3"/>
    <x v="0"/>
    <m/>
  </r>
  <r>
    <n v="8610"/>
    <x v="0"/>
    <x v="0"/>
    <x v="0"/>
    <x v="0"/>
    <x v="1"/>
    <x v="402"/>
    <x v="0"/>
    <x v="1"/>
    <s v="Tesseramento"/>
    <x v="1"/>
    <x v="4"/>
    <x v="0"/>
    <m/>
  </r>
  <r>
    <n v="8613"/>
    <x v="0"/>
    <x v="0"/>
    <x v="0"/>
    <x v="0"/>
    <x v="1"/>
    <x v="402"/>
    <x v="0"/>
    <x v="0"/>
    <s v="Tesseramento"/>
    <x v="1"/>
    <x v="4"/>
    <x v="0"/>
    <m/>
  </r>
  <r>
    <n v="8616"/>
    <x v="0"/>
    <x v="0"/>
    <x v="0"/>
    <x v="0"/>
    <x v="1"/>
    <x v="402"/>
    <x v="0"/>
    <x v="0"/>
    <s v="Tesseramento"/>
    <x v="1"/>
    <x v="0"/>
    <x v="0"/>
    <m/>
  </r>
  <r>
    <n v="8617"/>
    <x v="0"/>
    <x v="0"/>
    <x v="0"/>
    <x v="0"/>
    <x v="1"/>
    <x v="402"/>
    <x v="0"/>
    <x v="0"/>
    <s v="Tesseramento"/>
    <x v="1"/>
    <x v="4"/>
    <x v="0"/>
    <m/>
  </r>
  <r>
    <n v="8615"/>
    <x v="0"/>
    <x v="0"/>
    <x v="0"/>
    <x v="1"/>
    <x v="1"/>
    <x v="402"/>
    <x v="0"/>
    <x v="1"/>
    <s v="Tesseramento"/>
    <x v="1"/>
    <x v="3"/>
    <x v="0"/>
    <m/>
  </r>
  <r>
    <n v="8621"/>
    <x v="0"/>
    <x v="0"/>
    <x v="0"/>
    <x v="0"/>
    <x v="1"/>
    <x v="402"/>
    <x v="0"/>
    <x v="0"/>
    <s v="Tesseramento"/>
    <x v="1"/>
    <x v="4"/>
    <x v="0"/>
    <m/>
  </r>
  <r>
    <n v="8619"/>
    <x v="0"/>
    <x v="0"/>
    <x v="0"/>
    <x v="0"/>
    <x v="1"/>
    <x v="402"/>
    <x v="0"/>
    <x v="0"/>
    <s v="Tesseramento"/>
    <x v="1"/>
    <x v="0"/>
    <x v="0"/>
    <m/>
  </r>
  <r>
    <n v="153534"/>
    <x v="1"/>
    <x v="0"/>
    <x v="0"/>
    <x v="0"/>
    <x v="1"/>
    <x v="402"/>
    <x v="0"/>
    <x v="1"/>
    <s v="Tesseramento"/>
    <x v="1"/>
    <x v="7"/>
    <x v="0"/>
    <m/>
  </r>
  <r>
    <n v="8622"/>
    <x v="0"/>
    <x v="0"/>
    <x v="0"/>
    <x v="0"/>
    <x v="1"/>
    <x v="402"/>
    <x v="0"/>
    <x v="1"/>
    <s v="Tesseramento"/>
    <x v="1"/>
    <x v="4"/>
    <x v="0"/>
    <m/>
  </r>
  <r>
    <n v="8624"/>
    <x v="0"/>
    <x v="0"/>
    <x v="0"/>
    <x v="0"/>
    <x v="1"/>
    <x v="402"/>
    <x v="0"/>
    <x v="0"/>
    <s v="Tesseramento"/>
    <x v="1"/>
    <x v="0"/>
    <x v="0"/>
    <m/>
  </r>
  <r>
    <n v="51322"/>
    <x v="0"/>
    <x v="0"/>
    <x v="0"/>
    <x v="0"/>
    <x v="1"/>
    <x v="402"/>
    <x v="0"/>
    <x v="0"/>
    <s v="Tesseramento"/>
    <x v="1"/>
    <x v="0"/>
    <x v="0"/>
    <m/>
  </r>
  <r>
    <n v="226497"/>
    <x v="1"/>
    <x v="0"/>
    <x v="0"/>
    <x v="2"/>
    <x v="1"/>
    <x v="402"/>
    <x v="0"/>
    <x v="1"/>
    <s v="Tesseramento"/>
    <x v="1"/>
    <x v="5"/>
    <x v="0"/>
    <m/>
  </r>
  <r>
    <n v="118021"/>
    <x v="0"/>
    <x v="0"/>
    <x v="0"/>
    <x v="0"/>
    <x v="1"/>
    <x v="402"/>
    <x v="0"/>
    <x v="0"/>
    <s v="Tesseramento"/>
    <x v="1"/>
    <x v="0"/>
    <x v="0"/>
    <m/>
  </r>
  <r>
    <n v="55446"/>
    <x v="0"/>
    <x v="0"/>
    <x v="0"/>
    <x v="0"/>
    <x v="1"/>
    <x v="402"/>
    <x v="0"/>
    <x v="0"/>
    <s v="Tesseramento"/>
    <x v="1"/>
    <x v="0"/>
    <x v="0"/>
    <m/>
  </r>
  <r>
    <n v="64914"/>
    <x v="0"/>
    <x v="0"/>
    <x v="0"/>
    <x v="0"/>
    <x v="1"/>
    <x v="402"/>
    <x v="0"/>
    <x v="0"/>
    <s v="Tesseramento"/>
    <x v="1"/>
    <x v="4"/>
    <x v="0"/>
    <m/>
  </r>
  <r>
    <n v="45856"/>
    <x v="0"/>
    <x v="0"/>
    <x v="0"/>
    <x v="0"/>
    <x v="1"/>
    <x v="402"/>
    <x v="0"/>
    <x v="0"/>
    <s v="Tesseramento"/>
    <x v="1"/>
    <x v="4"/>
    <x v="0"/>
    <m/>
  </r>
  <r>
    <n v="8626"/>
    <x v="0"/>
    <x v="0"/>
    <x v="0"/>
    <x v="1"/>
    <x v="1"/>
    <x v="402"/>
    <x v="0"/>
    <x v="1"/>
    <s v="Tesseramento"/>
    <x v="1"/>
    <x v="0"/>
    <x v="0"/>
    <m/>
  </r>
  <r>
    <n v="8625"/>
    <x v="0"/>
    <x v="0"/>
    <x v="0"/>
    <x v="0"/>
    <x v="1"/>
    <x v="402"/>
    <x v="0"/>
    <x v="0"/>
    <s v="Tesseramento"/>
    <x v="1"/>
    <x v="4"/>
    <x v="0"/>
    <m/>
  </r>
  <r>
    <n v="8629"/>
    <x v="0"/>
    <x v="0"/>
    <x v="0"/>
    <x v="0"/>
    <x v="1"/>
    <x v="402"/>
    <x v="0"/>
    <x v="0"/>
    <s v="Tesseramento"/>
    <x v="1"/>
    <x v="0"/>
    <x v="0"/>
    <m/>
  </r>
  <r>
    <n v="8628"/>
    <x v="0"/>
    <x v="0"/>
    <x v="0"/>
    <x v="1"/>
    <x v="1"/>
    <x v="402"/>
    <x v="0"/>
    <x v="1"/>
    <s v="Tesseramento"/>
    <x v="1"/>
    <x v="4"/>
    <x v="0"/>
    <m/>
  </r>
  <r>
    <n v="39736"/>
    <x v="0"/>
    <x v="0"/>
    <x v="0"/>
    <x v="0"/>
    <x v="1"/>
    <x v="402"/>
    <x v="0"/>
    <x v="0"/>
    <s v="Tesseramento"/>
    <x v="1"/>
    <x v="0"/>
    <x v="0"/>
    <m/>
  </r>
  <r>
    <n v="178025"/>
    <x v="0"/>
    <x v="0"/>
    <x v="0"/>
    <x v="3"/>
    <x v="1"/>
    <x v="402"/>
    <x v="0"/>
    <x v="1"/>
    <s v="Tesseramento"/>
    <x v="1"/>
    <x v="3"/>
    <x v="0"/>
    <m/>
  </r>
  <r>
    <n v="8637"/>
    <x v="0"/>
    <x v="0"/>
    <x v="0"/>
    <x v="0"/>
    <x v="1"/>
    <x v="402"/>
    <x v="0"/>
    <x v="0"/>
    <s v="Tesseramento"/>
    <x v="1"/>
    <x v="0"/>
    <x v="0"/>
    <m/>
  </r>
  <r>
    <n v="233297"/>
    <x v="1"/>
    <x v="0"/>
    <x v="0"/>
    <x v="1"/>
    <x v="1"/>
    <x v="402"/>
    <x v="0"/>
    <x v="0"/>
    <s v="Tesseramento"/>
    <x v="1"/>
    <x v="5"/>
    <x v="0"/>
    <m/>
  </r>
  <r>
    <n v="226498"/>
    <x v="1"/>
    <x v="0"/>
    <x v="0"/>
    <x v="1"/>
    <x v="1"/>
    <x v="402"/>
    <x v="0"/>
    <x v="1"/>
    <s v="Tesseramento"/>
    <x v="1"/>
    <x v="5"/>
    <x v="0"/>
    <m/>
  </r>
  <r>
    <n v="8635"/>
    <x v="0"/>
    <x v="0"/>
    <x v="0"/>
    <x v="1"/>
    <x v="1"/>
    <x v="402"/>
    <x v="0"/>
    <x v="1"/>
    <s v="Tesseramento"/>
    <x v="1"/>
    <x v="4"/>
    <x v="0"/>
    <m/>
  </r>
  <r>
    <n v="8634"/>
    <x v="0"/>
    <x v="0"/>
    <x v="0"/>
    <x v="1"/>
    <x v="1"/>
    <x v="402"/>
    <x v="0"/>
    <x v="0"/>
    <s v="Tesseramento"/>
    <x v="1"/>
    <x v="4"/>
    <x v="0"/>
    <m/>
  </r>
  <r>
    <n v="128406"/>
    <x v="0"/>
    <x v="0"/>
    <x v="0"/>
    <x v="0"/>
    <x v="1"/>
    <x v="402"/>
    <x v="0"/>
    <x v="1"/>
    <s v="Tesseramento"/>
    <x v="1"/>
    <x v="0"/>
    <x v="0"/>
    <m/>
  </r>
  <r>
    <n v="42917"/>
    <x v="0"/>
    <x v="0"/>
    <x v="0"/>
    <x v="0"/>
    <x v="1"/>
    <x v="402"/>
    <x v="0"/>
    <x v="0"/>
    <s v="Tesseramento"/>
    <x v="1"/>
    <x v="4"/>
    <x v="0"/>
    <m/>
  </r>
  <r>
    <n v="15700"/>
    <x v="0"/>
    <x v="0"/>
    <x v="0"/>
    <x v="0"/>
    <x v="1"/>
    <x v="402"/>
    <x v="0"/>
    <x v="1"/>
    <s v="Tesseramento"/>
    <x v="1"/>
    <x v="3"/>
    <x v="0"/>
    <m/>
  </r>
  <r>
    <n v="120311"/>
    <x v="0"/>
    <x v="0"/>
    <x v="0"/>
    <x v="0"/>
    <x v="1"/>
    <x v="402"/>
    <x v="0"/>
    <x v="1"/>
    <s v="Tesseramento"/>
    <x v="1"/>
    <x v="4"/>
    <x v="0"/>
    <m/>
  </r>
  <r>
    <n v="123403"/>
    <x v="0"/>
    <x v="0"/>
    <x v="0"/>
    <x v="2"/>
    <x v="1"/>
    <x v="402"/>
    <x v="0"/>
    <x v="0"/>
    <s v="Tesseramento"/>
    <x v="1"/>
    <x v="4"/>
    <x v="0"/>
    <m/>
  </r>
  <r>
    <n v="8639"/>
    <x v="0"/>
    <x v="0"/>
    <x v="0"/>
    <x v="0"/>
    <x v="1"/>
    <x v="402"/>
    <x v="0"/>
    <x v="1"/>
    <s v="Tesseramento"/>
    <x v="1"/>
    <x v="4"/>
    <x v="0"/>
    <m/>
  </r>
  <r>
    <n v="8640"/>
    <x v="0"/>
    <x v="0"/>
    <x v="0"/>
    <x v="0"/>
    <x v="1"/>
    <x v="402"/>
    <x v="0"/>
    <x v="0"/>
    <s v="Tesseramento"/>
    <x v="1"/>
    <x v="4"/>
    <x v="0"/>
    <m/>
  </r>
  <r>
    <n v="64915"/>
    <x v="0"/>
    <x v="0"/>
    <x v="0"/>
    <x v="0"/>
    <x v="1"/>
    <x v="402"/>
    <x v="0"/>
    <x v="0"/>
    <s v="Tesseramento"/>
    <x v="1"/>
    <x v="0"/>
    <x v="0"/>
    <m/>
  </r>
  <r>
    <n v="8644"/>
    <x v="0"/>
    <x v="0"/>
    <x v="0"/>
    <x v="1"/>
    <x v="1"/>
    <x v="402"/>
    <x v="0"/>
    <x v="0"/>
    <s v="Tesseramento"/>
    <x v="1"/>
    <x v="3"/>
    <x v="0"/>
    <m/>
  </r>
  <r>
    <n v="8641"/>
    <x v="0"/>
    <x v="0"/>
    <x v="0"/>
    <x v="1"/>
    <x v="1"/>
    <x v="402"/>
    <x v="0"/>
    <x v="1"/>
    <s v="Tesseramento"/>
    <x v="1"/>
    <x v="4"/>
    <x v="0"/>
    <m/>
  </r>
  <r>
    <n v="17115"/>
    <x v="0"/>
    <x v="0"/>
    <x v="0"/>
    <x v="0"/>
    <x v="1"/>
    <x v="402"/>
    <x v="0"/>
    <x v="1"/>
    <s v="Tesseramento"/>
    <x v="1"/>
    <x v="4"/>
    <x v="0"/>
    <m/>
  </r>
  <r>
    <n v="32869"/>
    <x v="0"/>
    <x v="0"/>
    <x v="0"/>
    <x v="0"/>
    <x v="1"/>
    <x v="402"/>
    <x v="0"/>
    <x v="0"/>
    <s v="Tesseramento"/>
    <x v="1"/>
    <x v="0"/>
    <x v="0"/>
    <m/>
  </r>
  <r>
    <n v="8646"/>
    <x v="0"/>
    <x v="0"/>
    <x v="0"/>
    <x v="0"/>
    <x v="1"/>
    <x v="402"/>
    <x v="0"/>
    <x v="0"/>
    <s v="Tesseramento"/>
    <x v="1"/>
    <x v="4"/>
    <x v="0"/>
    <m/>
  </r>
  <r>
    <n v="15707"/>
    <x v="0"/>
    <x v="0"/>
    <x v="0"/>
    <x v="0"/>
    <x v="1"/>
    <x v="402"/>
    <x v="0"/>
    <x v="0"/>
    <s v="Tesseramento"/>
    <x v="1"/>
    <x v="0"/>
    <x v="0"/>
    <m/>
  </r>
  <r>
    <n v="46989"/>
    <x v="0"/>
    <x v="0"/>
    <x v="0"/>
    <x v="0"/>
    <x v="1"/>
    <x v="402"/>
    <x v="0"/>
    <x v="0"/>
    <s v="Tesseramento"/>
    <x v="1"/>
    <x v="4"/>
    <x v="0"/>
    <m/>
  </r>
  <r>
    <n v="39726"/>
    <x v="0"/>
    <x v="0"/>
    <x v="0"/>
    <x v="0"/>
    <x v="1"/>
    <x v="402"/>
    <x v="0"/>
    <x v="0"/>
    <s v="Tesseramento"/>
    <x v="1"/>
    <x v="1"/>
    <x v="0"/>
    <m/>
  </r>
  <r>
    <n v="8659"/>
    <x v="0"/>
    <x v="0"/>
    <x v="0"/>
    <x v="1"/>
    <x v="1"/>
    <x v="402"/>
    <x v="0"/>
    <x v="0"/>
    <s v="Tesseramento"/>
    <x v="1"/>
    <x v="3"/>
    <x v="0"/>
    <m/>
  </r>
  <r>
    <n v="8660"/>
    <x v="0"/>
    <x v="0"/>
    <x v="0"/>
    <x v="0"/>
    <x v="1"/>
    <x v="402"/>
    <x v="0"/>
    <x v="0"/>
    <s v="Tesseramento"/>
    <x v="1"/>
    <x v="3"/>
    <x v="0"/>
    <m/>
  </r>
  <r>
    <n v="58832"/>
    <x v="0"/>
    <x v="0"/>
    <x v="0"/>
    <x v="0"/>
    <x v="1"/>
    <x v="402"/>
    <x v="0"/>
    <x v="0"/>
    <s v="Tesseramento"/>
    <x v="1"/>
    <x v="0"/>
    <x v="0"/>
    <m/>
  </r>
  <r>
    <n v="15709"/>
    <x v="0"/>
    <x v="0"/>
    <x v="0"/>
    <x v="0"/>
    <x v="1"/>
    <x v="402"/>
    <x v="0"/>
    <x v="0"/>
    <s v="Tesseramento"/>
    <x v="1"/>
    <x v="4"/>
    <x v="0"/>
    <m/>
  </r>
  <r>
    <n v="226403"/>
    <x v="1"/>
    <x v="0"/>
    <x v="0"/>
    <x v="1"/>
    <x v="1"/>
    <x v="402"/>
    <x v="0"/>
    <x v="1"/>
    <s v="Tesseramento"/>
    <x v="1"/>
    <x v="7"/>
    <x v="0"/>
    <m/>
  </r>
  <r>
    <n v="32437"/>
    <x v="0"/>
    <x v="0"/>
    <x v="0"/>
    <x v="0"/>
    <x v="1"/>
    <x v="402"/>
    <x v="0"/>
    <x v="0"/>
    <s v="Tesseramento"/>
    <x v="1"/>
    <x v="0"/>
    <x v="0"/>
    <m/>
  </r>
  <r>
    <n v="184601"/>
    <x v="1"/>
    <x v="0"/>
    <x v="0"/>
    <x v="0"/>
    <x v="1"/>
    <x v="402"/>
    <x v="0"/>
    <x v="0"/>
    <s v="Tesseramento"/>
    <x v="1"/>
    <x v="7"/>
    <x v="0"/>
    <s v="B"/>
  </r>
  <r>
    <n v="216875"/>
    <x v="1"/>
    <x v="0"/>
    <x v="0"/>
    <x v="1"/>
    <x v="1"/>
    <x v="402"/>
    <x v="0"/>
    <x v="1"/>
    <s v="Tesseramento"/>
    <x v="1"/>
    <x v="5"/>
    <x v="0"/>
    <m/>
  </r>
  <r>
    <n v="8662"/>
    <x v="0"/>
    <x v="0"/>
    <x v="0"/>
    <x v="0"/>
    <x v="1"/>
    <x v="402"/>
    <x v="0"/>
    <x v="0"/>
    <s v="Tesseramento"/>
    <x v="1"/>
    <x v="4"/>
    <x v="0"/>
    <m/>
  </r>
  <r>
    <n v="8661"/>
    <x v="0"/>
    <x v="0"/>
    <x v="0"/>
    <x v="0"/>
    <x v="1"/>
    <x v="402"/>
    <x v="0"/>
    <x v="1"/>
    <s v="Tesseramento"/>
    <x v="1"/>
    <x v="3"/>
    <x v="0"/>
    <m/>
  </r>
  <r>
    <n v="78321"/>
    <x v="0"/>
    <x v="0"/>
    <x v="0"/>
    <x v="0"/>
    <x v="1"/>
    <x v="402"/>
    <x v="0"/>
    <x v="0"/>
    <s v="Tesseramento"/>
    <x v="1"/>
    <x v="1"/>
    <x v="0"/>
    <m/>
  </r>
  <r>
    <n v="202888"/>
    <x v="1"/>
    <x v="0"/>
    <x v="0"/>
    <x v="1"/>
    <x v="1"/>
    <x v="402"/>
    <x v="0"/>
    <x v="0"/>
    <s v="Tesseramento"/>
    <x v="1"/>
    <x v="5"/>
    <x v="0"/>
    <m/>
  </r>
  <r>
    <n v="202889"/>
    <x v="1"/>
    <x v="0"/>
    <x v="0"/>
    <x v="0"/>
    <x v="1"/>
    <x v="402"/>
    <x v="0"/>
    <x v="0"/>
    <s v="Tesseramento"/>
    <x v="1"/>
    <x v="5"/>
    <x v="0"/>
    <m/>
  </r>
  <r>
    <n v="8664"/>
    <x v="0"/>
    <x v="0"/>
    <x v="0"/>
    <x v="0"/>
    <x v="1"/>
    <x v="402"/>
    <x v="0"/>
    <x v="0"/>
    <s v="Tesseramento"/>
    <x v="1"/>
    <x v="4"/>
    <x v="0"/>
    <m/>
  </r>
  <r>
    <n v="91881"/>
    <x v="0"/>
    <x v="0"/>
    <x v="0"/>
    <x v="0"/>
    <x v="1"/>
    <x v="402"/>
    <x v="0"/>
    <x v="0"/>
    <s v="Tesseramento"/>
    <x v="1"/>
    <x v="0"/>
    <x v="0"/>
    <m/>
  </r>
  <r>
    <n v="8672"/>
    <x v="0"/>
    <x v="0"/>
    <x v="0"/>
    <x v="1"/>
    <x v="1"/>
    <x v="402"/>
    <x v="0"/>
    <x v="0"/>
    <s v="Tesseramento"/>
    <x v="1"/>
    <x v="4"/>
    <x v="0"/>
    <m/>
  </r>
  <r>
    <n v="31847"/>
    <x v="0"/>
    <x v="0"/>
    <x v="0"/>
    <x v="0"/>
    <x v="1"/>
    <x v="402"/>
    <x v="0"/>
    <x v="0"/>
    <s v="Tesseramento"/>
    <x v="1"/>
    <x v="0"/>
    <x v="0"/>
    <m/>
  </r>
  <r>
    <n v="24233"/>
    <x v="0"/>
    <x v="0"/>
    <x v="0"/>
    <x v="0"/>
    <x v="1"/>
    <x v="402"/>
    <x v="0"/>
    <x v="0"/>
    <s v="Tesseramento"/>
    <x v="1"/>
    <x v="4"/>
    <x v="0"/>
    <m/>
  </r>
  <r>
    <n v="8675"/>
    <x v="0"/>
    <x v="0"/>
    <x v="0"/>
    <x v="1"/>
    <x v="1"/>
    <x v="402"/>
    <x v="0"/>
    <x v="0"/>
    <s v="Tesseramento"/>
    <x v="1"/>
    <x v="4"/>
    <x v="0"/>
    <m/>
  </r>
  <r>
    <n v="14106"/>
    <x v="0"/>
    <x v="0"/>
    <x v="0"/>
    <x v="0"/>
    <x v="1"/>
    <x v="402"/>
    <x v="0"/>
    <x v="0"/>
    <s v="Tesseramento"/>
    <x v="1"/>
    <x v="4"/>
    <x v="0"/>
    <m/>
  </r>
  <r>
    <n v="8680"/>
    <x v="0"/>
    <x v="0"/>
    <x v="0"/>
    <x v="0"/>
    <x v="1"/>
    <x v="402"/>
    <x v="0"/>
    <x v="0"/>
    <s v="Tesseramento"/>
    <x v="1"/>
    <x v="3"/>
    <x v="0"/>
    <m/>
  </r>
  <r>
    <n v="47337"/>
    <x v="0"/>
    <x v="0"/>
    <x v="0"/>
    <x v="0"/>
    <x v="1"/>
    <x v="402"/>
    <x v="0"/>
    <x v="1"/>
    <s v="Tesseramento"/>
    <x v="1"/>
    <x v="3"/>
    <x v="0"/>
    <m/>
  </r>
  <r>
    <n v="8681"/>
    <x v="0"/>
    <x v="0"/>
    <x v="0"/>
    <x v="0"/>
    <x v="1"/>
    <x v="402"/>
    <x v="0"/>
    <x v="1"/>
    <s v="Tesseramento"/>
    <x v="1"/>
    <x v="4"/>
    <x v="0"/>
    <m/>
  </r>
  <r>
    <n v="41914"/>
    <x v="0"/>
    <x v="0"/>
    <x v="0"/>
    <x v="0"/>
    <x v="1"/>
    <x v="402"/>
    <x v="0"/>
    <x v="1"/>
    <s v="Tesseramento"/>
    <x v="1"/>
    <x v="3"/>
    <x v="0"/>
    <m/>
  </r>
  <r>
    <n v="120312"/>
    <x v="0"/>
    <x v="0"/>
    <x v="0"/>
    <x v="0"/>
    <x v="1"/>
    <x v="402"/>
    <x v="0"/>
    <x v="1"/>
    <s v="Tesseramento"/>
    <x v="1"/>
    <x v="4"/>
    <x v="0"/>
    <m/>
  </r>
  <r>
    <n v="141566"/>
    <x v="0"/>
    <x v="0"/>
    <x v="0"/>
    <x v="0"/>
    <x v="1"/>
    <x v="402"/>
    <x v="0"/>
    <x v="1"/>
    <s v="Tesseramento"/>
    <x v="1"/>
    <x v="4"/>
    <x v="0"/>
    <m/>
  </r>
  <r>
    <n v="101248"/>
    <x v="0"/>
    <x v="0"/>
    <x v="0"/>
    <x v="0"/>
    <x v="1"/>
    <x v="402"/>
    <x v="0"/>
    <x v="1"/>
    <s v="Tesseramento"/>
    <x v="1"/>
    <x v="1"/>
    <x v="0"/>
    <m/>
  </r>
  <r>
    <n v="203168"/>
    <x v="0"/>
    <x v="0"/>
    <x v="0"/>
    <x v="2"/>
    <x v="1"/>
    <x v="402"/>
    <x v="0"/>
    <x v="1"/>
    <s v="Tesseramento"/>
    <x v="1"/>
    <x v="0"/>
    <x v="0"/>
    <m/>
  </r>
  <r>
    <n v="39"/>
    <x v="0"/>
    <x v="0"/>
    <x v="0"/>
    <x v="0"/>
    <x v="1"/>
    <x v="402"/>
    <x v="0"/>
    <x v="0"/>
    <s v="Tesseramento"/>
    <x v="1"/>
    <x v="3"/>
    <x v="0"/>
    <m/>
  </r>
  <r>
    <n v="103448"/>
    <x v="0"/>
    <x v="0"/>
    <x v="0"/>
    <x v="0"/>
    <x v="1"/>
    <x v="402"/>
    <x v="0"/>
    <x v="0"/>
    <s v="Tesseramento"/>
    <x v="1"/>
    <x v="1"/>
    <x v="0"/>
    <m/>
  </r>
  <r>
    <n v="51390"/>
    <x v="0"/>
    <x v="0"/>
    <x v="0"/>
    <x v="0"/>
    <x v="1"/>
    <x v="402"/>
    <x v="0"/>
    <x v="0"/>
    <s v="Tesseramento"/>
    <x v="1"/>
    <x v="4"/>
    <x v="0"/>
    <m/>
  </r>
  <r>
    <n v="209829"/>
    <x v="1"/>
    <x v="0"/>
    <x v="0"/>
    <x v="1"/>
    <x v="1"/>
    <x v="402"/>
    <x v="0"/>
    <x v="0"/>
    <s v="Tesseramento"/>
    <x v="1"/>
    <x v="5"/>
    <x v="0"/>
    <m/>
  </r>
  <r>
    <n v="15716"/>
    <x v="0"/>
    <x v="0"/>
    <x v="0"/>
    <x v="0"/>
    <x v="1"/>
    <x v="402"/>
    <x v="0"/>
    <x v="0"/>
    <s v="Tesseramento"/>
    <x v="1"/>
    <x v="1"/>
    <x v="0"/>
    <m/>
  </r>
  <r>
    <n v="8690"/>
    <x v="0"/>
    <x v="0"/>
    <x v="0"/>
    <x v="0"/>
    <x v="1"/>
    <x v="402"/>
    <x v="0"/>
    <x v="0"/>
    <s v="Tesseramento"/>
    <x v="1"/>
    <x v="4"/>
    <x v="0"/>
    <m/>
  </r>
  <r>
    <n v="54681"/>
    <x v="0"/>
    <x v="0"/>
    <x v="0"/>
    <x v="0"/>
    <x v="1"/>
    <x v="402"/>
    <x v="0"/>
    <x v="1"/>
    <s v="Tesseramento"/>
    <x v="1"/>
    <x v="3"/>
    <x v="0"/>
    <m/>
  </r>
  <r>
    <n v="19896"/>
    <x v="0"/>
    <x v="0"/>
    <x v="0"/>
    <x v="0"/>
    <x v="1"/>
    <x v="402"/>
    <x v="0"/>
    <x v="0"/>
    <s v="Tesseramento"/>
    <x v="1"/>
    <x v="4"/>
    <x v="0"/>
    <m/>
  </r>
  <r>
    <n v="32686"/>
    <x v="0"/>
    <x v="0"/>
    <x v="0"/>
    <x v="0"/>
    <x v="1"/>
    <x v="402"/>
    <x v="0"/>
    <x v="0"/>
    <s v="Tesseramento"/>
    <x v="1"/>
    <x v="1"/>
    <x v="0"/>
    <m/>
  </r>
  <r>
    <n v="8694"/>
    <x v="0"/>
    <x v="0"/>
    <x v="0"/>
    <x v="0"/>
    <x v="1"/>
    <x v="402"/>
    <x v="0"/>
    <x v="1"/>
    <s v="Tesseramento"/>
    <x v="1"/>
    <x v="3"/>
    <x v="0"/>
    <m/>
  </r>
  <r>
    <n v="111778"/>
    <x v="0"/>
    <x v="0"/>
    <x v="0"/>
    <x v="0"/>
    <x v="1"/>
    <x v="402"/>
    <x v="0"/>
    <x v="0"/>
    <s v="Tesseramento"/>
    <x v="1"/>
    <x v="0"/>
    <x v="0"/>
    <m/>
  </r>
  <r>
    <n v="8696"/>
    <x v="0"/>
    <x v="0"/>
    <x v="0"/>
    <x v="0"/>
    <x v="1"/>
    <x v="402"/>
    <x v="0"/>
    <x v="1"/>
    <s v="Tesseramento"/>
    <x v="1"/>
    <x v="4"/>
    <x v="0"/>
    <m/>
  </r>
  <r>
    <n v="8698"/>
    <x v="0"/>
    <x v="0"/>
    <x v="0"/>
    <x v="0"/>
    <x v="1"/>
    <x v="402"/>
    <x v="0"/>
    <x v="0"/>
    <s v="Tesseramento"/>
    <x v="1"/>
    <x v="0"/>
    <x v="0"/>
    <m/>
  </r>
  <r>
    <n v="25522"/>
    <x v="0"/>
    <x v="0"/>
    <x v="0"/>
    <x v="0"/>
    <x v="1"/>
    <x v="402"/>
    <x v="0"/>
    <x v="0"/>
    <s v="Tesseramento"/>
    <x v="1"/>
    <x v="4"/>
    <x v="0"/>
    <m/>
  </r>
  <r>
    <n v="15730"/>
    <x v="0"/>
    <x v="0"/>
    <x v="0"/>
    <x v="0"/>
    <x v="1"/>
    <x v="402"/>
    <x v="0"/>
    <x v="0"/>
    <s v="Tesseramento"/>
    <x v="1"/>
    <x v="0"/>
    <x v="0"/>
    <m/>
  </r>
  <r>
    <n v="15731"/>
    <x v="0"/>
    <x v="0"/>
    <x v="0"/>
    <x v="0"/>
    <x v="1"/>
    <x v="402"/>
    <x v="0"/>
    <x v="0"/>
    <s v="Tesseramento"/>
    <x v="1"/>
    <x v="4"/>
    <x v="0"/>
    <m/>
  </r>
  <r>
    <n v="64919"/>
    <x v="0"/>
    <x v="0"/>
    <x v="0"/>
    <x v="0"/>
    <x v="1"/>
    <x v="402"/>
    <x v="0"/>
    <x v="1"/>
    <s v="Tesseramento"/>
    <x v="1"/>
    <x v="4"/>
    <x v="0"/>
    <m/>
  </r>
  <r>
    <n v="201453"/>
    <x v="0"/>
    <x v="0"/>
    <x v="0"/>
    <x v="0"/>
    <x v="1"/>
    <x v="402"/>
    <x v="0"/>
    <x v="1"/>
    <s v="Tesseramento"/>
    <x v="1"/>
    <x v="3"/>
    <x v="0"/>
    <m/>
  </r>
  <r>
    <n v="39731"/>
    <x v="0"/>
    <x v="0"/>
    <x v="0"/>
    <x v="0"/>
    <x v="1"/>
    <x v="402"/>
    <x v="0"/>
    <x v="0"/>
    <s v="Tesseramento"/>
    <x v="1"/>
    <x v="4"/>
    <x v="0"/>
    <m/>
  </r>
  <r>
    <n v="19879"/>
    <x v="0"/>
    <x v="0"/>
    <x v="0"/>
    <x v="0"/>
    <x v="1"/>
    <x v="402"/>
    <x v="0"/>
    <x v="1"/>
    <s v="Tesseramento"/>
    <x v="1"/>
    <x v="3"/>
    <x v="0"/>
    <m/>
  </r>
  <r>
    <n v="193002"/>
    <x v="1"/>
    <x v="0"/>
    <x v="0"/>
    <x v="1"/>
    <x v="1"/>
    <x v="402"/>
    <x v="0"/>
    <x v="1"/>
    <s v="Tesseramento"/>
    <x v="1"/>
    <x v="5"/>
    <x v="0"/>
    <m/>
  </r>
  <r>
    <n v="44"/>
    <x v="0"/>
    <x v="0"/>
    <x v="0"/>
    <x v="0"/>
    <x v="1"/>
    <x v="402"/>
    <x v="0"/>
    <x v="0"/>
    <s v="Tesseramento"/>
    <x v="1"/>
    <x v="0"/>
    <x v="0"/>
    <m/>
  </r>
  <r>
    <n v="193003"/>
    <x v="1"/>
    <x v="0"/>
    <x v="0"/>
    <x v="1"/>
    <x v="1"/>
    <x v="402"/>
    <x v="0"/>
    <x v="1"/>
    <s v="Tesseramento"/>
    <x v="1"/>
    <x v="5"/>
    <x v="0"/>
    <m/>
  </r>
  <r>
    <n v="20474"/>
    <x v="0"/>
    <x v="0"/>
    <x v="0"/>
    <x v="0"/>
    <x v="1"/>
    <x v="402"/>
    <x v="0"/>
    <x v="1"/>
    <s v="Tesseramento"/>
    <x v="1"/>
    <x v="4"/>
    <x v="0"/>
    <m/>
  </r>
  <r>
    <n v="20373"/>
    <x v="0"/>
    <x v="0"/>
    <x v="0"/>
    <x v="0"/>
    <x v="1"/>
    <x v="402"/>
    <x v="0"/>
    <x v="0"/>
    <s v="Tesseramento"/>
    <x v="1"/>
    <x v="4"/>
    <x v="0"/>
    <m/>
  </r>
  <r>
    <n v="78315"/>
    <x v="0"/>
    <x v="0"/>
    <x v="0"/>
    <x v="0"/>
    <x v="1"/>
    <x v="402"/>
    <x v="0"/>
    <x v="1"/>
    <s v="Tesseramento"/>
    <x v="1"/>
    <x v="3"/>
    <x v="0"/>
    <m/>
  </r>
  <r>
    <n v="20374"/>
    <x v="0"/>
    <x v="0"/>
    <x v="0"/>
    <x v="1"/>
    <x v="1"/>
    <x v="402"/>
    <x v="0"/>
    <x v="0"/>
    <s v="Tesseramento"/>
    <x v="1"/>
    <x v="4"/>
    <x v="0"/>
    <m/>
  </r>
  <r>
    <n v="15703"/>
    <x v="0"/>
    <x v="0"/>
    <x v="0"/>
    <x v="0"/>
    <x v="1"/>
    <x v="402"/>
    <x v="0"/>
    <x v="0"/>
    <s v="Tesseramento"/>
    <x v="1"/>
    <x v="0"/>
    <x v="0"/>
    <m/>
  </r>
  <r>
    <n v="233298"/>
    <x v="0"/>
    <x v="0"/>
    <x v="0"/>
    <x v="1"/>
    <x v="1"/>
    <x v="402"/>
    <x v="0"/>
    <x v="0"/>
    <s v="Tesseramento"/>
    <x v="1"/>
    <x v="1"/>
    <x v="0"/>
    <m/>
  </r>
  <r>
    <n v="233299"/>
    <x v="0"/>
    <x v="0"/>
    <x v="0"/>
    <x v="1"/>
    <x v="1"/>
    <x v="402"/>
    <x v="0"/>
    <x v="0"/>
    <s v="Tesseramento"/>
    <x v="1"/>
    <x v="1"/>
    <x v="0"/>
    <m/>
  </r>
  <r>
    <n v="8651"/>
    <x v="0"/>
    <x v="0"/>
    <x v="0"/>
    <x v="0"/>
    <x v="1"/>
    <x v="402"/>
    <x v="0"/>
    <x v="0"/>
    <s v="Tesseramento"/>
    <x v="1"/>
    <x v="4"/>
    <x v="0"/>
    <m/>
  </r>
  <r>
    <n v="8652"/>
    <x v="0"/>
    <x v="0"/>
    <x v="0"/>
    <x v="0"/>
    <x v="1"/>
    <x v="402"/>
    <x v="0"/>
    <x v="1"/>
    <s v="Tesseramento"/>
    <x v="1"/>
    <x v="4"/>
    <x v="0"/>
    <m/>
  </r>
  <r>
    <n v="93680"/>
    <x v="0"/>
    <x v="0"/>
    <x v="0"/>
    <x v="0"/>
    <x v="1"/>
    <x v="402"/>
    <x v="0"/>
    <x v="0"/>
    <s v="Tesseramento"/>
    <x v="1"/>
    <x v="4"/>
    <x v="0"/>
    <m/>
  </r>
  <r>
    <n v="8709"/>
    <x v="0"/>
    <x v="0"/>
    <x v="0"/>
    <x v="0"/>
    <x v="1"/>
    <x v="402"/>
    <x v="0"/>
    <x v="1"/>
    <s v="Tesseramento"/>
    <x v="1"/>
    <x v="4"/>
    <x v="0"/>
    <m/>
  </r>
  <r>
    <n v="8712"/>
    <x v="0"/>
    <x v="0"/>
    <x v="0"/>
    <x v="1"/>
    <x v="1"/>
    <x v="402"/>
    <x v="0"/>
    <x v="0"/>
    <s v="Tesseramento"/>
    <x v="1"/>
    <x v="3"/>
    <x v="0"/>
    <m/>
  </r>
  <r>
    <n v="8713"/>
    <x v="0"/>
    <x v="0"/>
    <x v="0"/>
    <x v="1"/>
    <x v="1"/>
    <x v="402"/>
    <x v="0"/>
    <x v="1"/>
    <s v="Tesseramento"/>
    <x v="1"/>
    <x v="4"/>
    <x v="0"/>
    <m/>
  </r>
  <r>
    <n v="74586"/>
    <x v="0"/>
    <x v="0"/>
    <x v="0"/>
    <x v="1"/>
    <x v="1"/>
    <x v="402"/>
    <x v="0"/>
    <x v="1"/>
    <s v="Tesseramento"/>
    <x v="1"/>
    <x v="4"/>
    <x v="0"/>
    <m/>
  </r>
  <r>
    <n v="107634"/>
    <x v="0"/>
    <x v="0"/>
    <x v="0"/>
    <x v="0"/>
    <x v="1"/>
    <x v="402"/>
    <x v="0"/>
    <x v="0"/>
    <s v="Tesseramento"/>
    <x v="1"/>
    <x v="4"/>
    <x v="0"/>
    <m/>
  </r>
  <r>
    <n v="20379"/>
    <x v="0"/>
    <x v="0"/>
    <x v="0"/>
    <x v="0"/>
    <x v="1"/>
    <x v="402"/>
    <x v="0"/>
    <x v="0"/>
    <s v="Tesseramento"/>
    <x v="1"/>
    <x v="3"/>
    <x v="0"/>
    <m/>
  </r>
  <r>
    <n v="202890"/>
    <x v="1"/>
    <x v="0"/>
    <x v="0"/>
    <x v="2"/>
    <x v="1"/>
    <x v="402"/>
    <x v="0"/>
    <x v="0"/>
    <s v="Tesseramento"/>
    <x v="1"/>
    <x v="5"/>
    <x v="0"/>
    <m/>
  </r>
  <r>
    <n v="167405"/>
    <x v="1"/>
    <x v="0"/>
    <x v="0"/>
    <x v="2"/>
    <x v="1"/>
    <x v="402"/>
    <x v="0"/>
    <x v="1"/>
    <s v="Tesseramento"/>
    <x v="1"/>
    <x v="7"/>
    <x v="0"/>
    <m/>
  </r>
  <r>
    <n v="140904"/>
    <x v="1"/>
    <x v="0"/>
    <x v="0"/>
    <x v="0"/>
    <x v="1"/>
    <x v="402"/>
    <x v="0"/>
    <x v="0"/>
    <s v="Tesseramento"/>
    <x v="1"/>
    <x v="2"/>
    <x v="0"/>
    <m/>
  </r>
  <r>
    <n v="8721"/>
    <x v="0"/>
    <x v="0"/>
    <x v="0"/>
    <x v="0"/>
    <x v="1"/>
    <x v="402"/>
    <x v="0"/>
    <x v="0"/>
    <s v="Tesseramento"/>
    <x v="1"/>
    <x v="3"/>
    <x v="0"/>
    <m/>
  </r>
  <r>
    <n v="8720"/>
    <x v="0"/>
    <x v="0"/>
    <x v="0"/>
    <x v="1"/>
    <x v="1"/>
    <x v="402"/>
    <x v="0"/>
    <x v="0"/>
    <s v="Tesseramento"/>
    <x v="1"/>
    <x v="3"/>
    <x v="0"/>
    <m/>
  </r>
  <r>
    <n v="8728"/>
    <x v="0"/>
    <x v="0"/>
    <x v="0"/>
    <x v="0"/>
    <x v="1"/>
    <x v="402"/>
    <x v="0"/>
    <x v="0"/>
    <s v="Tesseramento"/>
    <x v="1"/>
    <x v="4"/>
    <x v="0"/>
    <m/>
  </r>
  <r>
    <n v="8732"/>
    <x v="0"/>
    <x v="0"/>
    <x v="0"/>
    <x v="0"/>
    <x v="1"/>
    <x v="402"/>
    <x v="0"/>
    <x v="1"/>
    <s v="Tesseramento"/>
    <x v="1"/>
    <x v="4"/>
    <x v="0"/>
    <m/>
  </r>
  <r>
    <n v="117028"/>
    <x v="1"/>
    <x v="0"/>
    <x v="0"/>
    <x v="0"/>
    <x v="1"/>
    <x v="402"/>
    <x v="0"/>
    <x v="0"/>
    <s v="Tesseramento"/>
    <x v="1"/>
    <x v="2"/>
    <x v="0"/>
    <m/>
  </r>
  <r>
    <n v="117029"/>
    <x v="0"/>
    <x v="0"/>
    <x v="0"/>
    <x v="0"/>
    <x v="1"/>
    <x v="402"/>
    <x v="0"/>
    <x v="0"/>
    <s v="Tesseramento"/>
    <x v="1"/>
    <x v="1"/>
    <x v="0"/>
    <m/>
  </r>
  <r>
    <n v="8735"/>
    <x v="0"/>
    <x v="0"/>
    <x v="0"/>
    <x v="0"/>
    <x v="1"/>
    <x v="402"/>
    <x v="0"/>
    <x v="0"/>
    <s v="Tesseramento"/>
    <x v="1"/>
    <x v="3"/>
    <x v="0"/>
    <m/>
  </r>
  <r>
    <n v="31856"/>
    <x v="0"/>
    <x v="0"/>
    <x v="0"/>
    <x v="0"/>
    <x v="1"/>
    <x v="402"/>
    <x v="0"/>
    <x v="0"/>
    <s v="Tesseramento"/>
    <x v="1"/>
    <x v="4"/>
    <x v="0"/>
    <m/>
  </r>
  <r>
    <n v="8737"/>
    <x v="0"/>
    <x v="0"/>
    <x v="0"/>
    <x v="0"/>
    <x v="1"/>
    <x v="402"/>
    <x v="0"/>
    <x v="0"/>
    <s v="Tesseramento"/>
    <x v="1"/>
    <x v="4"/>
    <x v="0"/>
    <m/>
  </r>
  <r>
    <n v="8751"/>
    <x v="0"/>
    <x v="0"/>
    <x v="0"/>
    <x v="0"/>
    <x v="1"/>
    <x v="402"/>
    <x v="0"/>
    <x v="0"/>
    <s v="Tesseramento"/>
    <x v="1"/>
    <x v="4"/>
    <x v="0"/>
    <m/>
  </r>
  <r>
    <n v="8756"/>
    <x v="0"/>
    <x v="0"/>
    <x v="0"/>
    <x v="0"/>
    <x v="1"/>
    <x v="402"/>
    <x v="0"/>
    <x v="1"/>
    <s v="Tesseramento"/>
    <x v="1"/>
    <x v="4"/>
    <x v="0"/>
    <m/>
  </r>
  <r>
    <n v="131164"/>
    <x v="0"/>
    <x v="0"/>
    <x v="0"/>
    <x v="0"/>
    <x v="1"/>
    <x v="402"/>
    <x v="0"/>
    <x v="1"/>
    <s v="Tesseramento"/>
    <x v="1"/>
    <x v="3"/>
    <x v="0"/>
    <m/>
  </r>
  <r>
    <n v="8758"/>
    <x v="0"/>
    <x v="0"/>
    <x v="0"/>
    <x v="0"/>
    <x v="1"/>
    <x v="402"/>
    <x v="0"/>
    <x v="0"/>
    <s v="Tesseramento"/>
    <x v="1"/>
    <x v="4"/>
    <x v="0"/>
    <m/>
  </r>
  <r>
    <n v="8752"/>
    <x v="0"/>
    <x v="0"/>
    <x v="0"/>
    <x v="0"/>
    <x v="1"/>
    <x v="402"/>
    <x v="0"/>
    <x v="1"/>
    <s v="Tesseramento"/>
    <x v="1"/>
    <x v="4"/>
    <x v="0"/>
    <m/>
  </r>
  <r>
    <n v="111365"/>
    <x v="0"/>
    <x v="0"/>
    <x v="0"/>
    <x v="0"/>
    <x v="1"/>
    <x v="402"/>
    <x v="0"/>
    <x v="0"/>
    <s v="Tesseramento"/>
    <x v="1"/>
    <x v="4"/>
    <x v="0"/>
    <m/>
  </r>
  <r>
    <n v="106412"/>
    <x v="0"/>
    <x v="0"/>
    <x v="0"/>
    <x v="1"/>
    <x v="1"/>
    <x v="402"/>
    <x v="0"/>
    <x v="0"/>
    <s v="Tesseramento"/>
    <x v="1"/>
    <x v="3"/>
    <x v="0"/>
    <m/>
  </r>
  <r>
    <n v="182405"/>
    <x v="1"/>
    <x v="0"/>
    <x v="0"/>
    <x v="0"/>
    <x v="1"/>
    <x v="402"/>
    <x v="0"/>
    <x v="0"/>
    <s v="Tesseramento"/>
    <x v="1"/>
    <x v="6"/>
    <x v="0"/>
    <s v="BG"/>
  </r>
  <r>
    <n v="173751"/>
    <x v="0"/>
    <x v="0"/>
    <x v="0"/>
    <x v="0"/>
    <x v="1"/>
    <x v="402"/>
    <x v="0"/>
    <x v="0"/>
    <s v="Tesseramento"/>
    <x v="1"/>
    <x v="3"/>
    <x v="0"/>
    <m/>
  </r>
  <r>
    <n v="110401"/>
    <x v="0"/>
    <x v="0"/>
    <x v="0"/>
    <x v="0"/>
    <x v="1"/>
    <x v="402"/>
    <x v="0"/>
    <x v="1"/>
    <s v="Tesseramento"/>
    <x v="1"/>
    <x v="0"/>
    <x v="0"/>
    <m/>
  </r>
  <r>
    <n v="8785"/>
    <x v="0"/>
    <x v="0"/>
    <x v="0"/>
    <x v="1"/>
    <x v="1"/>
    <x v="402"/>
    <x v="0"/>
    <x v="0"/>
    <s v="Tesseramento"/>
    <x v="1"/>
    <x v="4"/>
    <x v="0"/>
    <m/>
  </r>
  <r>
    <n v="8787"/>
    <x v="0"/>
    <x v="0"/>
    <x v="0"/>
    <x v="1"/>
    <x v="1"/>
    <x v="402"/>
    <x v="0"/>
    <x v="1"/>
    <s v="Tesseramento"/>
    <x v="1"/>
    <x v="4"/>
    <x v="0"/>
    <m/>
  </r>
  <r>
    <n v="108985"/>
    <x v="0"/>
    <x v="0"/>
    <x v="0"/>
    <x v="0"/>
    <x v="1"/>
    <x v="402"/>
    <x v="0"/>
    <x v="0"/>
    <s v="Tesseramento"/>
    <x v="1"/>
    <x v="3"/>
    <x v="0"/>
    <m/>
  </r>
  <r>
    <n v="48390"/>
    <x v="0"/>
    <x v="0"/>
    <x v="0"/>
    <x v="0"/>
    <x v="1"/>
    <x v="402"/>
    <x v="0"/>
    <x v="0"/>
    <s v="Tesseramento"/>
    <x v="1"/>
    <x v="4"/>
    <x v="0"/>
    <m/>
  </r>
  <r>
    <n v="93"/>
    <x v="0"/>
    <x v="0"/>
    <x v="0"/>
    <x v="0"/>
    <x v="1"/>
    <x v="402"/>
    <x v="0"/>
    <x v="0"/>
    <s v="Tesseramento"/>
    <x v="1"/>
    <x v="4"/>
    <x v="0"/>
    <m/>
  </r>
  <r>
    <n v="8795"/>
    <x v="0"/>
    <x v="0"/>
    <x v="0"/>
    <x v="0"/>
    <x v="1"/>
    <x v="402"/>
    <x v="0"/>
    <x v="0"/>
    <s v="Tesseramento"/>
    <x v="1"/>
    <x v="4"/>
    <x v="0"/>
    <m/>
  </r>
  <r>
    <n v="8797"/>
    <x v="0"/>
    <x v="0"/>
    <x v="0"/>
    <x v="0"/>
    <x v="1"/>
    <x v="402"/>
    <x v="0"/>
    <x v="0"/>
    <s v="Tesseramento"/>
    <x v="1"/>
    <x v="4"/>
    <x v="0"/>
    <m/>
  </r>
  <r>
    <n v="32472"/>
    <x v="0"/>
    <x v="0"/>
    <x v="0"/>
    <x v="0"/>
    <x v="1"/>
    <x v="402"/>
    <x v="0"/>
    <x v="0"/>
    <s v="Tesseramento"/>
    <x v="1"/>
    <x v="3"/>
    <x v="0"/>
    <m/>
  </r>
  <r>
    <n v="64010"/>
    <x v="0"/>
    <x v="0"/>
    <x v="0"/>
    <x v="0"/>
    <x v="1"/>
    <x v="402"/>
    <x v="0"/>
    <x v="0"/>
    <s v="Tesseramento"/>
    <x v="1"/>
    <x v="3"/>
    <x v="0"/>
    <m/>
  </r>
  <r>
    <n v="98470"/>
    <x v="0"/>
    <x v="0"/>
    <x v="0"/>
    <x v="0"/>
    <x v="1"/>
    <x v="402"/>
    <x v="0"/>
    <x v="0"/>
    <s v="Tesseramento"/>
    <x v="1"/>
    <x v="4"/>
    <x v="0"/>
    <m/>
  </r>
  <r>
    <n v="17420"/>
    <x v="0"/>
    <x v="0"/>
    <x v="0"/>
    <x v="0"/>
    <x v="1"/>
    <x v="402"/>
    <x v="0"/>
    <x v="0"/>
    <s v="Tesseramento"/>
    <x v="1"/>
    <x v="3"/>
    <x v="0"/>
    <m/>
  </r>
  <r>
    <n v="24235"/>
    <x v="0"/>
    <x v="0"/>
    <x v="0"/>
    <x v="0"/>
    <x v="1"/>
    <x v="402"/>
    <x v="0"/>
    <x v="1"/>
    <s v="Tesseramento"/>
    <x v="1"/>
    <x v="0"/>
    <x v="0"/>
    <m/>
  </r>
  <r>
    <n v="8815"/>
    <x v="0"/>
    <x v="0"/>
    <x v="0"/>
    <x v="0"/>
    <x v="1"/>
    <x v="402"/>
    <x v="0"/>
    <x v="0"/>
    <s v="Tesseramento"/>
    <x v="1"/>
    <x v="3"/>
    <x v="0"/>
    <m/>
  </r>
  <r>
    <n v="8817"/>
    <x v="0"/>
    <x v="0"/>
    <x v="0"/>
    <x v="0"/>
    <x v="1"/>
    <x v="402"/>
    <x v="0"/>
    <x v="0"/>
    <s v="Tesseramento"/>
    <x v="1"/>
    <x v="4"/>
    <x v="0"/>
    <m/>
  </r>
  <r>
    <n v="173752"/>
    <x v="0"/>
    <x v="0"/>
    <x v="0"/>
    <x v="0"/>
    <x v="1"/>
    <x v="402"/>
    <x v="0"/>
    <x v="1"/>
    <s v="Tesseramento"/>
    <x v="1"/>
    <x v="1"/>
    <x v="0"/>
    <m/>
  </r>
  <r>
    <n v="178395"/>
    <x v="0"/>
    <x v="0"/>
    <x v="0"/>
    <x v="2"/>
    <x v="1"/>
    <x v="402"/>
    <x v="0"/>
    <x v="0"/>
    <s v="Tesseramento"/>
    <x v="1"/>
    <x v="3"/>
    <x v="0"/>
    <m/>
  </r>
  <r>
    <n v="208827"/>
    <x v="0"/>
    <x v="0"/>
    <x v="0"/>
    <x v="0"/>
    <x v="1"/>
    <x v="402"/>
    <x v="0"/>
    <x v="1"/>
    <s v="Tesseramento"/>
    <x v="1"/>
    <x v="0"/>
    <x v="0"/>
    <m/>
  </r>
  <r>
    <n v="193004"/>
    <x v="0"/>
    <x v="0"/>
    <x v="0"/>
    <x v="0"/>
    <x v="1"/>
    <x v="402"/>
    <x v="0"/>
    <x v="0"/>
    <s v="Tesseramento"/>
    <x v="1"/>
    <x v="3"/>
    <x v="0"/>
    <m/>
  </r>
  <r>
    <n v="94417"/>
    <x v="0"/>
    <x v="0"/>
    <x v="0"/>
    <x v="0"/>
    <x v="1"/>
    <x v="402"/>
    <x v="0"/>
    <x v="0"/>
    <s v="Tesseramento"/>
    <x v="1"/>
    <x v="4"/>
    <x v="0"/>
    <m/>
  </r>
  <r>
    <n v="8830"/>
    <x v="0"/>
    <x v="0"/>
    <x v="0"/>
    <x v="0"/>
    <x v="1"/>
    <x v="402"/>
    <x v="0"/>
    <x v="1"/>
    <s v="Tesseramento"/>
    <x v="1"/>
    <x v="4"/>
    <x v="0"/>
    <m/>
  </r>
  <r>
    <n v="8828"/>
    <x v="0"/>
    <x v="0"/>
    <x v="0"/>
    <x v="0"/>
    <x v="1"/>
    <x v="402"/>
    <x v="0"/>
    <x v="0"/>
    <s v="Tesseramento"/>
    <x v="1"/>
    <x v="4"/>
    <x v="0"/>
    <m/>
  </r>
  <r>
    <n v="8827"/>
    <x v="0"/>
    <x v="0"/>
    <x v="0"/>
    <x v="0"/>
    <x v="1"/>
    <x v="402"/>
    <x v="0"/>
    <x v="0"/>
    <s v="Tesseramento"/>
    <x v="1"/>
    <x v="4"/>
    <x v="0"/>
    <m/>
  </r>
  <r>
    <n v="8829"/>
    <x v="0"/>
    <x v="0"/>
    <x v="0"/>
    <x v="1"/>
    <x v="1"/>
    <x v="402"/>
    <x v="0"/>
    <x v="1"/>
    <s v="Tesseramento"/>
    <x v="1"/>
    <x v="4"/>
    <x v="0"/>
    <m/>
  </r>
  <r>
    <n v="134405"/>
    <x v="0"/>
    <x v="0"/>
    <x v="0"/>
    <x v="0"/>
    <x v="1"/>
    <x v="402"/>
    <x v="0"/>
    <x v="0"/>
    <s v="Tesseramento"/>
    <x v="1"/>
    <x v="4"/>
    <x v="0"/>
    <m/>
  </r>
  <r>
    <n v="202891"/>
    <x v="0"/>
    <x v="0"/>
    <x v="0"/>
    <x v="0"/>
    <x v="1"/>
    <x v="402"/>
    <x v="0"/>
    <x v="1"/>
    <s v="Tesseramento"/>
    <x v="1"/>
    <x v="3"/>
    <x v="0"/>
    <m/>
  </r>
  <r>
    <n v="96"/>
    <x v="0"/>
    <x v="0"/>
    <x v="0"/>
    <x v="0"/>
    <x v="1"/>
    <x v="402"/>
    <x v="0"/>
    <x v="1"/>
    <s v="Tesseramento"/>
    <x v="1"/>
    <x v="4"/>
    <x v="0"/>
    <m/>
  </r>
  <r>
    <n v="8832"/>
    <x v="0"/>
    <x v="0"/>
    <x v="0"/>
    <x v="1"/>
    <x v="1"/>
    <x v="402"/>
    <x v="0"/>
    <x v="1"/>
    <s v="Tesseramento"/>
    <x v="1"/>
    <x v="4"/>
    <x v="0"/>
    <m/>
  </r>
  <r>
    <n v="8834"/>
    <x v="0"/>
    <x v="0"/>
    <x v="0"/>
    <x v="1"/>
    <x v="1"/>
    <x v="402"/>
    <x v="0"/>
    <x v="0"/>
    <s v="Tesseramento"/>
    <x v="1"/>
    <x v="4"/>
    <x v="0"/>
    <m/>
  </r>
  <r>
    <n v="53686"/>
    <x v="0"/>
    <x v="0"/>
    <x v="0"/>
    <x v="1"/>
    <x v="1"/>
    <x v="402"/>
    <x v="0"/>
    <x v="1"/>
    <s v="Tesseramento"/>
    <x v="1"/>
    <x v="4"/>
    <x v="0"/>
    <m/>
  </r>
  <r>
    <n v="8838"/>
    <x v="0"/>
    <x v="0"/>
    <x v="0"/>
    <x v="0"/>
    <x v="1"/>
    <x v="402"/>
    <x v="0"/>
    <x v="0"/>
    <s v="Tesseramento"/>
    <x v="1"/>
    <x v="4"/>
    <x v="0"/>
    <m/>
  </r>
  <r>
    <n v="225578"/>
    <x v="0"/>
    <x v="0"/>
    <x v="0"/>
    <x v="2"/>
    <x v="1"/>
    <x v="402"/>
    <x v="0"/>
    <x v="0"/>
    <s v="Tesseramento"/>
    <x v="1"/>
    <x v="4"/>
    <x v="0"/>
    <m/>
  </r>
  <r>
    <n v="8842"/>
    <x v="0"/>
    <x v="0"/>
    <x v="0"/>
    <x v="0"/>
    <x v="1"/>
    <x v="402"/>
    <x v="0"/>
    <x v="0"/>
    <s v="Tesseramento"/>
    <x v="1"/>
    <x v="0"/>
    <x v="0"/>
    <m/>
  </r>
  <r>
    <n v="8844"/>
    <x v="0"/>
    <x v="0"/>
    <x v="0"/>
    <x v="0"/>
    <x v="1"/>
    <x v="402"/>
    <x v="0"/>
    <x v="0"/>
    <s v="Tesseramento"/>
    <x v="1"/>
    <x v="4"/>
    <x v="0"/>
    <m/>
  </r>
  <r>
    <n v="8845"/>
    <x v="0"/>
    <x v="0"/>
    <x v="0"/>
    <x v="0"/>
    <x v="1"/>
    <x v="402"/>
    <x v="0"/>
    <x v="1"/>
    <s v="Tesseramento"/>
    <x v="1"/>
    <x v="4"/>
    <x v="0"/>
    <m/>
  </r>
  <r>
    <n v="36201"/>
    <x v="0"/>
    <x v="0"/>
    <x v="0"/>
    <x v="0"/>
    <x v="1"/>
    <x v="402"/>
    <x v="0"/>
    <x v="1"/>
    <s v="Tesseramento"/>
    <x v="1"/>
    <x v="3"/>
    <x v="0"/>
    <m/>
  </r>
  <r>
    <n v="8850"/>
    <x v="0"/>
    <x v="0"/>
    <x v="0"/>
    <x v="0"/>
    <x v="1"/>
    <x v="402"/>
    <x v="0"/>
    <x v="1"/>
    <s v="Tesseramento"/>
    <x v="1"/>
    <x v="4"/>
    <x v="0"/>
    <m/>
  </r>
  <r>
    <n v="8848"/>
    <x v="0"/>
    <x v="0"/>
    <x v="0"/>
    <x v="0"/>
    <x v="1"/>
    <x v="402"/>
    <x v="0"/>
    <x v="0"/>
    <s v="Tesseramento"/>
    <x v="1"/>
    <x v="4"/>
    <x v="0"/>
    <m/>
  </r>
  <r>
    <n v="8851"/>
    <x v="0"/>
    <x v="0"/>
    <x v="0"/>
    <x v="1"/>
    <x v="1"/>
    <x v="402"/>
    <x v="0"/>
    <x v="1"/>
    <s v="Tesseramento"/>
    <x v="1"/>
    <x v="4"/>
    <x v="0"/>
    <m/>
  </r>
  <r>
    <n v="167406"/>
    <x v="0"/>
    <x v="0"/>
    <x v="0"/>
    <x v="0"/>
    <x v="1"/>
    <x v="402"/>
    <x v="0"/>
    <x v="0"/>
    <s v="Tesseramento"/>
    <x v="1"/>
    <x v="4"/>
    <x v="0"/>
    <m/>
  </r>
  <r>
    <n v="140905"/>
    <x v="1"/>
    <x v="0"/>
    <x v="0"/>
    <x v="0"/>
    <x v="1"/>
    <x v="402"/>
    <x v="0"/>
    <x v="1"/>
    <s v="Tesseramento"/>
    <x v="1"/>
    <x v="6"/>
    <x v="0"/>
    <m/>
  </r>
  <r>
    <n v="111366"/>
    <x v="0"/>
    <x v="0"/>
    <x v="0"/>
    <x v="0"/>
    <x v="1"/>
    <x v="402"/>
    <x v="0"/>
    <x v="0"/>
    <s v="Tesseramento"/>
    <x v="1"/>
    <x v="1"/>
    <x v="0"/>
    <m/>
  </r>
  <r>
    <n v="25933"/>
    <x v="0"/>
    <x v="0"/>
    <x v="0"/>
    <x v="0"/>
    <x v="1"/>
    <x v="402"/>
    <x v="0"/>
    <x v="1"/>
    <s v="Tesseramento"/>
    <x v="1"/>
    <x v="3"/>
    <x v="0"/>
    <m/>
  </r>
  <r>
    <n v="8852"/>
    <x v="0"/>
    <x v="0"/>
    <x v="0"/>
    <x v="1"/>
    <x v="1"/>
    <x v="402"/>
    <x v="0"/>
    <x v="0"/>
    <s v="Tesseramento"/>
    <x v="1"/>
    <x v="4"/>
    <x v="0"/>
    <m/>
  </r>
  <r>
    <n v="8856"/>
    <x v="0"/>
    <x v="0"/>
    <x v="0"/>
    <x v="0"/>
    <x v="1"/>
    <x v="402"/>
    <x v="0"/>
    <x v="0"/>
    <s v="Tesseramento"/>
    <x v="1"/>
    <x v="0"/>
    <x v="0"/>
    <m/>
  </r>
  <r>
    <n v="8855"/>
    <x v="0"/>
    <x v="0"/>
    <x v="0"/>
    <x v="0"/>
    <x v="1"/>
    <x v="402"/>
    <x v="0"/>
    <x v="0"/>
    <s v="Tesseramento"/>
    <x v="1"/>
    <x v="0"/>
    <x v="0"/>
    <m/>
  </r>
  <r>
    <n v="8857"/>
    <x v="0"/>
    <x v="0"/>
    <x v="0"/>
    <x v="0"/>
    <x v="1"/>
    <x v="402"/>
    <x v="0"/>
    <x v="0"/>
    <s v="Tesseramento"/>
    <x v="1"/>
    <x v="3"/>
    <x v="0"/>
    <m/>
  </r>
  <r>
    <n v="8891"/>
    <x v="0"/>
    <x v="0"/>
    <x v="0"/>
    <x v="1"/>
    <x v="1"/>
    <x v="402"/>
    <x v="0"/>
    <x v="1"/>
    <s v="Tesseramento"/>
    <x v="1"/>
    <x v="4"/>
    <x v="0"/>
    <m/>
  </r>
  <r>
    <n v="221756"/>
    <x v="0"/>
    <x v="0"/>
    <x v="0"/>
    <x v="2"/>
    <x v="1"/>
    <x v="402"/>
    <x v="0"/>
    <x v="0"/>
    <s v="Tesseramento"/>
    <x v="1"/>
    <x v="3"/>
    <x v="0"/>
    <m/>
  </r>
  <r>
    <n v="8859"/>
    <x v="0"/>
    <x v="0"/>
    <x v="0"/>
    <x v="0"/>
    <x v="1"/>
    <x v="402"/>
    <x v="0"/>
    <x v="0"/>
    <s v="Tesseramento"/>
    <x v="1"/>
    <x v="4"/>
    <x v="0"/>
    <m/>
  </r>
  <r>
    <n v="8860"/>
    <x v="0"/>
    <x v="0"/>
    <x v="0"/>
    <x v="1"/>
    <x v="1"/>
    <x v="402"/>
    <x v="0"/>
    <x v="0"/>
    <s v="Tesseramento"/>
    <x v="1"/>
    <x v="4"/>
    <x v="0"/>
    <m/>
  </r>
  <r>
    <n v="8391"/>
    <x v="0"/>
    <x v="0"/>
    <x v="0"/>
    <x v="0"/>
    <x v="1"/>
    <x v="402"/>
    <x v="0"/>
    <x v="1"/>
    <s v="Tesseramento"/>
    <x v="1"/>
    <x v="4"/>
    <x v="0"/>
    <m/>
  </r>
  <r>
    <n v="205981"/>
    <x v="1"/>
    <x v="0"/>
    <x v="0"/>
    <x v="0"/>
    <x v="1"/>
    <x v="402"/>
    <x v="0"/>
    <x v="0"/>
    <s v="Tesseramento"/>
    <x v="1"/>
    <x v="5"/>
    <x v="0"/>
    <s v="B"/>
  </r>
  <r>
    <n v="204809"/>
    <x v="0"/>
    <x v="0"/>
    <x v="0"/>
    <x v="0"/>
    <x v="1"/>
    <x v="402"/>
    <x v="0"/>
    <x v="0"/>
    <s v="Tesseramento"/>
    <x v="1"/>
    <x v="0"/>
    <x v="0"/>
    <m/>
  </r>
  <r>
    <n v="227705"/>
    <x v="1"/>
    <x v="0"/>
    <x v="0"/>
    <x v="0"/>
    <x v="1"/>
    <x v="402"/>
    <x v="0"/>
    <x v="0"/>
    <s v="Tesseramento"/>
    <x v="1"/>
    <x v="5"/>
    <x v="0"/>
    <m/>
  </r>
  <r>
    <n v="54157"/>
    <x v="0"/>
    <x v="0"/>
    <x v="0"/>
    <x v="0"/>
    <x v="1"/>
    <x v="402"/>
    <x v="0"/>
    <x v="1"/>
    <s v="Tesseramento"/>
    <x v="1"/>
    <x v="4"/>
    <x v="0"/>
    <m/>
  </r>
  <r>
    <n v="223038"/>
    <x v="0"/>
    <x v="0"/>
    <x v="0"/>
    <x v="2"/>
    <x v="1"/>
    <x v="402"/>
    <x v="0"/>
    <x v="1"/>
    <s v="Tesseramento"/>
    <x v="1"/>
    <x v="4"/>
    <x v="0"/>
    <m/>
  </r>
  <r>
    <n v="71005"/>
    <x v="0"/>
    <x v="0"/>
    <x v="0"/>
    <x v="1"/>
    <x v="1"/>
    <x v="402"/>
    <x v="0"/>
    <x v="1"/>
    <s v="Tesseramento"/>
    <x v="1"/>
    <x v="4"/>
    <x v="0"/>
    <m/>
  </r>
  <r>
    <n v="59820"/>
    <x v="0"/>
    <x v="0"/>
    <x v="0"/>
    <x v="0"/>
    <x v="1"/>
    <x v="402"/>
    <x v="0"/>
    <x v="1"/>
    <s v="Tesseramento"/>
    <x v="1"/>
    <x v="4"/>
    <x v="0"/>
    <m/>
  </r>
  <r>
    <n v="8875"/>
    <x v="0"/>
    <x v="0"/>
    <x v="0"/>
    <x v="0"/>
    <x v="1"/>
    <x v="402"/>
    <x v="0"/>
    <x v="0"/>
    <s v="Tesseramento"/>
    <x v="1"/>
    <x v="0"/>
    <x v="0"/>
    <m/>
  </r>
  <r>
    <n v="8876"/>
    <x v="0"/>
    <x v="0"/>
    <x v="0"/>
    <x v="0"/>
    <x v="1"/>
    <x v="402"/>
    <x v="0"/>
    <x v="1"/>
    <s v="Tesseramento"/>
    <x v="1"/>
    <x v="4"/>
    <x v="0"/>
    <m/>
  </r>
  <r>
    <n v="15624"/>
    <x v="0"/>
    <x v="0"/>
    <x v="0"/>
    <x v="0"/>
    <x v="1"/>
    <x v="402"/>
    <x v="0"/>
    <x v="1"/>
    <s v="Tesseramento"/>
    <x v="1"/>
    <x v="4"/>
    <x v="0"/>
    <m/>
  </r>
  <r>
    <n v="140906"/>
    <x v="0"/>
    <x v="0"/>
    <x v="0"/>
    <x v="0"/>
    <x v="1"/>
    <x v="402"/>
    <x v="0"/>
    <x v="0"/>
    <s v="Tesseramento"/>
    <x v="1"/>
    <x v="3"/>
    <x v="0"/>
    <m/>
  </r>
  <r>
    <n v="202892"/>
    <x v="1"/>
    <x v="0"/>
    <x v="0"/>
    <x v="2"/>
    <x v="1"/>
    <x v="402"/>
    <x v="0"/>
    <x v="1"/>
    <s v="Tesseramento"/>
    <x v="1"/>
    <x v="5"/>
    <x v="0"/>
    <m/>
  </r>
  <r>
    <n v="53687"/>
    <x v="0"/>
    <x v="0"/>
    <x v="0"/>
    <x v="0"/>
    <x v="1"/>
    <x v="402"/>
    <x v="0"/>
    <x v="0"/>
    <s v="Tesseramento"/>
    <x v="1"/>
    <x v="4"/>
    <x v="0"/>
    <m/>
  </r>
  <r>
    <n v="81763"/>
    <x v="0"/>
    <x v="0"/>
    <x v="0"/>
    <x v="0"/>
    <x v="1"/>
    <x v="402"/>
    <x v="0"/>
    <x v="0"/>
    <s v="Tesseramento"/>
    <x v="1"/>
    <x v="4"/>
    <x v="0"/>
    <m/>
  </r>
  <r>
    <n v="45751"/>
    <x v="0"/>
    <x v="0"/>
    <x v="0"/>
    <x v="0"/>
    <x v="1"/>
    <x v="402"/>
    <x v="0"/>
    <x v="0"/>
    <s v="Tesseramento"/>
    <x v="1"/>
    <x v="4"/>
    <x v="0"/>
    <m/>
  </r>
  <r>
    <n v="45752"/>
    <x v="0"/>
    <x v="0"/>
    <x v="0"/>
    <x v="0"/>
    <x v="1"/>
    <x v="402"/>
    <x v="0"/>
    <x v="1"/>
    <s v="Tesseramento"/>
    <x v="1"/>
    <x v="4"/>
    <x v="0"/>
    <m/>
  </r>
  <r>
    <n v="71367"/>
    <x v="0"/>
    <x v="0"/>
    <x v="0"/>
    <x v="0"/>
    <x v="1"/>
    <x v="402"/>
    <x v="0"/>
    <x v="0"/>
    <s v="Tesseramento"/>
    <x v="1"/>
    <x v="4"/>
    <x v="0"/>
    <m/>
  </r>
  <r>
    <n v="71368"/>
    <x v="0"/>
    <x v="0"/>
    <x v="0"/>
    <x v="0"/>
    <x v="1"/>
    <x v="402"/>
    <x v="0"/>
    <x v="0"/>
    <s v="Tesseramento"/>
    <x v="1"/>
    <x v="0"/>
    <x v="0"/>
    <m/>
  </r>
  <r>
    <n v="8887"/>
    <x v="0"/>
    <x v="0"/>
    <x v="0"/>
    <x v="0"/>
    <x v="1"/>
    <x v="402"/>
    <x v="0"/>
    <x v="0"/>
    <s v="Tesseramento"/>
    <x v="1"/>
    <x v="4"/>
    <x v="0"/>
    <m/>
  </r>
  <r>
    <n v="8890"/>
    <x v="0"/>
    <x v="0"/>
    <x v="0"/>
    <x v="1"/>
    <x v="1"/>
    <x v="402"/>
    <x v="0"/>
    <x v="1"/>
    <s v="Tesseramento"/>
    <x v="1"/>
    <x v="4"/>
    <x v="0"/>
    <m/>
  </r>
  <r>
    <n v="8888"/>
    <x v="0"/>
    <x v="0"/>
    <x v="0"/>
    <x v="0"/>
    <x v="1"/>
    <x v="402"/>
    <x v="0"/>
    <x v="0"/>
    <s v="Tesseramento"/>
    <x v="1"/>
    <x v="4"/>
    <x v="0"/>
    <m/>
  </r>
  <r>
    <n v="8889"/>
    <x v="0"/>
    <x v="0"/>
    <x v="0"/>
    <x v="1"/>
    <x v="1"/>
    <x v="402"/>
    <x v="0"/>
    <x v="1"/>
    <s v="Tesseramento"/>
    <x v="1"/>
    <x v="4"/>
    <x v="0"/>
    <m/>
  </r>
  <r>
    <n v="8895"/>
    <x v="0"/>
    <x v="0"/>
    <x v="0"/>
    <x v="0"/>
    <x v="1"/>
    <x v="402"/>
    <x v="0"/>
    <x v="0"/>
    <s v="Tesseramento"/>
    <x v="1"/>
    <x v="4"/>
    <x v="0"/>
    <m/>
  </r>
  <r>
    <n v="8903"/>
    <x v="0"/>
    <x v="0"/>
    <x v="0"/>
    <x v="0"/>
    <x v="1"/>
    <x v="402"/>
    <x v="0"/>
    <x v="0"/>
    <s v="Tesseramento"/>
    <x v="1"/>
    <x v="4"/>
    <x v="0"/>
    <m/>
  </r>
  <r>
    <n v="215347"/>
    <x v="0"/>
    <x v="0"/>
    <x v="0"/>
    <x v="0"/>
    <x v="1"/>
    <x v="402"/>
    <x v="0"/>
    <x v="1"/>
    <s v="Tesseramento"/>
    <x v="1"/>
    <x v="3"/>
    <x v="0"/>
    <m/>
  </r>
  <r>
    <n v="215348"/>
    <x v="0"/>
    <x v="0"/>
    <x v="0"/>
    <x v="0"/>
    <x v="1"/>
    <x v="402"/>
    <x v="0"/>
    <x v="0"/>
    <s v="Tesseramento"/>
    <x v="1"/>
    <x v="4"/>
    <x v="0"/>
    <m/>
  </r>
  <r>
    <n v="8906"/>
    <x v="0"/>
    <x v="0"/>
    <x v="0"/>
    <x v="0"/>
    <x v="1"/>
    <x v="402"/>
    <x v="0"/>
    <x v="0"/>
    <s v="Tesseramento"/>
    <x v="1"/>
    <x v="4"/>
    <x v="0"/>
    <m/>
  </r>
  <r>
    <n v="8909"/>
    <x v="0"/>
    <x v="0"/>
    <x v="0"/>
    <x v="1"/>
    <x v="1"/>
    <x v="402"/>
    <x v="0"/>
    <x v="1"/>
    <s v="Tesseramento"/>
    <x v="1"/>
    <x v="4"/>
    <x v="0"/>
    <m/>
  </r>
  <r>
    <n v="230907"/>
    <x v="0"/>
    <x v="0"/>
    <x v="0"/>
    <x v="2"/>
    <x v="1"/>
    <x v="402"/>
    <x v="0"/>
    <x v="0"/>
    <s v="Tesseramento"/>
    <x v="1"/>
    <x v="0"/>
    <x v="0"/>
    <m/>
  </r>
  <r>
    <n v="69368"/>
    <x v="0"/>
    <x v="0"/>
    <x v="0"/>
    <x v="0"/>
    <x v="1"/>
    <x v="402"/>
    <x v="0"/>
    <x v="0"/>
    <s v="Tesseramento"/>
    <x v="1"/>
    <x v="0"/>
    <x v="0"/>
    <m/>
  </r>
  <r>
    <n v="178396"/>
    <x v="0"/>
    <x v="0"/>
    <x v="0"/>
    <x v="0"/>
    <x v="1"/>
    <x v="402"/>
    <x v="0"/>
    <x v="0"/>
    <s v="Tesseramento"/>
    <x v="1"/>
    <x v="0"/>
    <x v="0"/>
    <m/>
  </r>
  <r>
    <n v="8915"/>
    <x v="0"/>
    <x v="0"/>
    <x v="0"/>
    <x v="0"/>
    <x v="1"/>
    <x v="402"/>
    <x v="0"/>
    <x v="0"/>
    <s v="Tesseramento"/>
    <x v="1"/>
    <x v="4"/>
    <x v="0"/>
    <m/>
  </r>
  <r>
    <n v="233300"/>
    <x v="0"/>
    <x v="0"/>
    <x v="0"/>
    <x v="0"/>
    <x v="1"/>
    <x v="402"/>
    <x v="0"/>
    <x v="0"/>
    <s v="Tesseramento"/>
    <x v="1"/>
    <x v="4"/>
    <x v="0"/>
    <m/>
  </r>
  <r>
    <n v="140908"/>
    <x v="0"/>
    <x v="0"/>
    <x v="0"/>
    <x v="2"/>
    <x v="1"/>
    <x v="402"/>
    <x v="0"/>
    <x v="1"/>
    <s v="Tesseramento"/>
    <x v="1"/>
    <x v="4"/>
    <x v="0"/>
    <m/>
  </r>
  <r>
    <n v="8919"/>
    <x v="0"/>
    <x v="0"/>
    <x v="0"/>
    <x v="0"/>
    <x v="1"/>
    <x v="402"/>
    <x v="0"/>
    <x v="0"/>
    <s v="Tesseramento"/>
    <x v="1"/>
    <x v="4"/>
    <x v="0"/>
    <m/>
  </r>
  <r>
    <n v="15791"/>
    <x v="0"/>
    <x v="0"/>
    <x v="0"/>
    <x v="0"/>
    <x v="1"/>
    <x v="402"/>
    <x v="0"/>
    <x v="0"/>
    <s v="Tesseramento"/>
    <x v="1"/>
    <x v="3"/>
    <x v="0"/>
    <m/>
  </r>
  <r>
    <n v="202338"/>
    <x v="0"/>
    <x v="0"/>
    <x v="0"/>
    <x v="0"/>
    <x v="1"/>
    <x v="402"/>
    <x v="0"/>
    <x v="0"/>
    <s v="Tesseramento"/>
    <x v="1"/>
    <x v="3"/>
    <x v="0"/>
    <m/>
  </r>
  <r>
    <n v="217318"/>
    <x v="1"/>
    <x v="0"/>
    <x v="0"/>
    <x v="0"/>
    <x v="1"/>
    <x v="402"/>
    <x v="0"/>
    <x v="1"/>
    <s v="Tesseramento"/>
    <x v="1"/>
    <x v="5"/>
    <x v="0"/>
    <m/>
  </r>
  <r>
    <n v="217319"/>
    <x v="1"/>
    <x v="0"/>
    <x v="0"/>
    <x v="0"/>
    <x v="1"/>
    <x v="402"/>
    <x v="0"/>
    <x v="1"/>
    <s v="Tesseramento"/>
    <x v="1"/>
    <x v="5"/>
    <x v="0"/>
    <m/>
  </r>
  <r>
    <n v="9323"/>
    <x v="0"/>
    <x v="0"/>
    <x v="0"/>
    <x v="0"/>
    <x v="1"/>
    <x v="402"/>
    <x v="0"/>
    <x v="1"/>
    <s v="Tesseramento"/>
    <x v="1"/>
    <x v="4"/>
    <x v="0"/>
    <m/>
  </r>
  <r>
    <n v="15792"/>
    <x v="0"/>
    <x v="0"/>
    <x v="0"/>
    <x v="0"/>
    <x v="1"/>
    <x v="402"/>
    <x v="0"/>
    <x v="0"/>
    <s v="Tesseramento"/>
    <x v="1"/>
    <x v="4"/>
    <x v="0"/>
    <m/>
  </r>
  <r>
    <n v="89392"/>
    <x v="0"/>
    <x v="0"/>
    <x v="0"/>
    <x v="0"/>
    <x v="1"/>
    <x v="402"/>
    <x v="0"/>
    <x v="0"/>
    <s v="Tesseramento"/>
    <x v="1"/>
    <x v="4"/>
    <x v="0"/>
    <m/>
  </r>
  <r>
    <n v="8923"/>
    <x v="0"/>
    <x v="0"/>
    <x v="0"/>
    <x v="0"/>
    <x v="1"/>
    <x v="402"/>
    <x v="0"/>
    <x v="1"/>
    <s v="Tesseramento"/>
    <x v="1"/>
    <x v="4"/>
    <x v="0"/>
    <m/>
  </r>
  <r>
    <n v="8929"/>
    <x v="0"/>
    <x v="0"/>
    <x v="0"/>
    <x v="0"/>
    <x v="1"/>
    <x v="402"/>
    <x v="0"/>
    <x v="1"/>
    <s v="Tesseramento"/>
    <x v="1"/>
    <x v="4"/>
    <x v="0"/>
    <m/>
  </r>
  <r>
    <n v="8930"/>
    <x v="0"/>
    <x v="0"/>
    <x v="0"/>
    <x v="0"/>
    <x v="1"/>
    <x v="402"/>
    <x v="0"/>
    <x v="0"/>
    <s v="Tesseramento"/>
    <x v="1"/>
    <x v="4"/>
    <x v="0"/>
    <m/>
  </r>
  <r>
    <n v="8931"/>
    <x v="0"/>
    <x v="0"/>
    <x v="0"/>
    <x v="0"/>
    <x v="1"/>
    <x v="402"/>
    <x v="0"/>
    <x v="1"/>
    <s v="Tesseramento"/>
    <x v="1"/>
    <x v="3"/>
    <x v="0"/>
    <m/>
  </r>
  <r>
    <n v="8933"/>
    <x v="0"/>
    <x v="0"/>
    <x v="0"/>
    <x v="0"/>
    <x v="1"/>
    <x v="402"/>
    <x v="0"/>
    <x v="0"/>
    <s v="Tesseramento"/>
    <x v="1"/>
    <x v="0"/>
    <x v="0"/>
    <m/>
  </r>
  <r>
    <n v="8934"/>
    <x v="0"/>
    <x v="0"/>
    <x v="0"/>
    <x v="0"/>
    <x v="1"/>
    <x v="402"/>
    <x v="0"/>
    <x v="0"/>
    <s v="Tesseramento"/>
    <x v="1"/>
    <x v="4"/>
    <x v="0"/>
    <m/>
  </r>
  <r>
    <n v="8940"/>
    <x v="0"/>
    <x v="0"/>
    <x v="0"/>
    <x v="0"/>
    <x v="1"/>
    <x v="402"/>
    <x v="0"/>
    <x v="1"/>
    <s v="Tesseramento"/>
    <x v="1"/>
    <x v="4"/>
    <x v="0"/>
    <m/>
  </r>
  <r>
    <n v="8945"/>
    <x v="0"/>
    <x v="0"/>
    <x v="0"/>
    <x v="1"/>
    <x v="1"/>
    <x v="402"/>
    <x v="0"/>
    <x v="1"/>
    <s v="Tesseramento"/>
    <x v="1"/>
    <x v="4"/>
    <x v="0"/>
    <m/>
  </r>
  <r>
    <n v="8947"/>
    <x v="0"/>
    <x v="0"/>
    <x v="0"/>
    <x v="0"/>
    <x v="1"/>
    <x v="402"/>
    <x v="0"/>
    <x v="0"/>
    <s v="Tesseramento"/>
    <x v="1"/>
    <x v="3"/>
    <x v="0"/>
    <m/>
  </r>
  <r>
    <n v="203169"/>
    <x v="0"/>
    <x v="0"/>
    <x v="0"/>
    <x v="2"/>
    <x v="1"/>
    <x v="402"/>
    <x v="0"/>
    <x v="1"/>
    <s v="Tesseramento"/>
    <x v="1"/>
    <x v="3"/>
    <x v="0"/>
    <m/>
  </r>
  <r>
    <n v="8954"/>
    <x v="0"/>
    <x v="0"/>
    <x v="0"/>
    <x v="0"/>
    <x v="1"/>
    <x v="402"/>
    <x v="0"/>
    <x v="0"/>
    <s v="Tesseramento"/>
    <x v="1"/>
    <x v="3"/>
    <x v="0"/>
    <m/>
  </r>
  <r>
    <n v="8955"/>
    <x v="0"/>
    <x v="0"/>
    <x v="0"/>
    <x v="0"/>
    <x v="1"/>
    <x v="402"/>
    <x v="0"/>
    <x v="1"/>
    <s v="Tesseramento"/>
    <x v="1"/>
    <x v="3"/>
    <x v="0"/>
    <m/>
  </r>
  <r>
    <n v="15802"/>
    <x v="0"/>
    <x v="0"/>
    <x v="0"/>
    <x v="0"/>
    <x v="1"/>
    <x v="402"/>
    <x v="0"/>
    <x v="0"/>
    <s v="Tesseramento"/>
    <x v="1"/>
    <x v="3"/>
    <x v="0"/>
    <m/>
  </r>
  <r>
    <n v="78322"/>
    <x v="0"/>
    <x v="0"/>
    <x v="0"/>
    <x v="0"/>
    <x v="1"/>
    <x v="402"/>
    <x v="0"/>
    <x v="1"/>
    <s v="Tesseramento"/>
    <x v="1"/>
    <x v="1"/>
    <x v="0"/>
    <m/>
  </r>
  <r>
    <n v="78323"/>
    <x v="0"/>
    <x v="0"/>
    <x v="0"/>
    <x v="0"/>
    <x v="1"/>
    <x v="402"/>
    <x v="0"/>
    <x v="1"/>
    <s v="Tesseramento"/>
    <x v="1"/>
    <x v="1"/>
    <x v="0"/>
    <m/>
  </r>
  <r>
    <n v="15804"/>
    <x v="0"/>
    <x v="0"/>
    <x v="0"/>
    <x v="0"/>
    <x v="1"/>
    <x v="402"/>
    <x v="0"/>
    <x v="1"/>
    <s v="Tesseramento"/>
    <x v="1"/>
    <x v="3"/>
    <x v="0"/>
    <m/>
  </r>
  <r>
    <n v="57786"/>
    <x v="0"/>
    <x v="0"/>
    <x v="0"/>
    <x v="0"/>
    <x v="1"/>
    <x v="402"/>
    <x v="0"/>
    <x v="1"/>
    <s v="Tesseramento"/>
    <x v="1"/>
    <x v="4"/>
    <x v="0"/>
    <m/>
  </r>
  <r>
    <n v="128409"/>
    <x v="1"/>
    <x v="0"/>
    <x v="0"/>
    <x v="0"/>
    <x v="1"/>
    <x v="402"/>
    <x v="0"/>
    <x v="0"/>
    <s v="Tesseramento"/>
    <x v="1"/>
    <x v="2"/>
    <x v="0"/>
    <m/>
  </r>
  <r>
    <n v="8729"/>
    <x v="0"/>
    <x v="0"/>
    <x v="0"/>
    <x v="0"/>
    <x v="1"/>
    <x v="402"/>
    <x v="0"/>
    <x v="1"/>
    <s v="Tesseramento"/>
    <x v="1"/>
    <x v="4"/>
    <x v="0"/>
    <m/>
  </r>
  <r>
    <n v="3394"/>
    <x v="0"/>
    <x v="0"/>
    <x v="0"/>
    <x v="0"/>
    <x v="1"/>
    <x v="402"/>
    <x v="0"/>
    <x v="0"/>
    <s v="Tesseramento"/>
    <x v="1"/>
    <x v="3"/>
    <x v="0"/>
    <m/>
  </r>
  <r>
    <n v="8963"/>
    <x v="0"/>
    <x v="0"/>
    <x v="0"/>
    <x v="0"/>
    <x v="1"/>
    <x v="402"/>
    <x v="0"/>
    <x v="1"/>
    <s v="Tesseramento"/>
    <x v="1"/>
    <x v="4"/>
    <x v="0"/>
    <m/>
  </r>
  <r>
    <n v="126744"/>
    <x v="0"/>
    <x v="0"/>
    <x v="0"/>
    <x v="0"/>
    <x v="1"/>
    <x v="402"/>
    <x v="0"/>
    <x v="0"/>
    <s v="Tesseramento"/>
    <x v="1"/>
    <x v="0"/>
    <x v="0"/>
    <m/>
  </r>
  <r>
    <n v="8962"/>
    <x v="0"/>
    <x v="0"/>
    <x v="0"/>
    <x v="0"/>
    <x v="1"/>
    <x v="402"/>
    <x v="0"/>
    <x v="0"/>
    <s v="Tesseramento"/>
    <x v="1"/>
    <x v="4"/>
    <x v="0"/>
    <m/>
  </r>
  <r>
    <n v="41309"/>
    <x v="0"/>
    <x v="0"/>
    <x v="0"/>
    <x v="0"/>
    <x v="1"/>
    <x v="402"/>
    <x v="0"/>
    <x v="0"/>
    <s v="Tesseramento"/>
    <x v="1"/>
    <x v="4"/>
    <x v="0"/>
    <m/>
  </r>
  <r>
    <n v="132746"/>
    <x v="0"/>
    <x v="0"/>
    <x v="0"/>
    <x v="0"/>
    <x v="1"/>
    <x v="402"/>
    <x v="0"/>
    <x v="1"/>
    <s v="Tesseramento"/>
    <x v="1"/>
    <x v="3"/>
    <x v="0"/>
    <m/>
  </r>
  <r>
    <n v="145341"/>
    <x v="0"/>
    <x v="0"/>
    <x v="0"/>
    <x v="0"/>
    <x v="1"/>
    <x v="402"/>
    <x v="0"/>
    <x v="1"/>
    <s v="Tesseramento"/>
    <x v="1"/>
    <x v="3"/>
    <x v="0"/>
    <m/>
  </r>
  <r>
    <n v="202893"/>
    <x v="0"/>
    <x v="0"/>
    <x v="0"/>
    <x v="0"/>
    <x v="1"/>
    <x v="402"/>
    <x v="0"/>
    <x v="0"/>
    <s v="Tesseramento"/>
    <x v="1"/>
    <x v="4"/>
    <x v="0"/>
    <m/>
  </r>
  <r>
    <n v="8972"/>
    <x v="0"/>
    <x v="0"/>
    <x v="0"/>
    <x v="1"/>
    <x v="1"/>
    <x v="402"/>
    <x v="0"/>
    <x v="1"/>
    <s v="Tesseramento"/>
    <x v="1"/>
    <x v="3"/>
    <x v="0"/>
    <m/>
  </r>
  <r>
    <n v="8976"/>
    <x v="0"/>
    <x v="0"/>
    <x v="0"/>
    <x v="0"/>
    <x v="1"/>
    <x v="402"/>
    <x v="0"/>
    <x v="0"/>
    <s v="Tesseramento"/>
    <x v="1"/>
    <x v="0"/>
    <x v="0"/>
    <m/>
  </r>
  <r>
    <n v="8975"/>
    <x v="0"/>
    <x v="0"/>
    <x v="0"/>
    <x v="0"/>
    <x v="1"/>
    <x v="402"/>
    <x v="0"/>
    <x v="0"/>
    <s v="Tesseramento"/>
    <x v="1"/>
    <x v="3"/>
    <x v="0"/>
    <m/>
  </r>
  <r>
    <n v="153536"/>
    <x v="0"/>
    <x v="0"/>
    <x v="0"/>
    <x v="0"/>
    <x v="1"/>
    <x v="402"/>
    <x v="0"/>
    <x v="0"/>
    <s v="Tesseramento"/>
    <x v="1"/>
    <x v="4"/>
    <x v="0"/>
    <m/>
  </r>
  <r>
    <n v="8472"/>
    <x v="0"/>
    <x v="0"/>
    <x v="0"/>
    <x v="0"/>
    <x v="1"/>
    <x v="402"/>
    <x v="0"/>
    <x v="1"/>
    <s v="Tesseramento"/>
    <x v="1"/>
    <x v="4"/>
    <x v="0"/>
    <m/>
  </r>
  <r>
    <n v="8977"/>
    <x v="0"/>
    <x v="0"/>
    <x v="0"/>
    <x v="0"/>
    <x v="1"/>
    <x v="402"/>
    <x v="0"/>
    <x v="1"/>
    <s v="Tesseramento"/>
    <x v="1"/>
    <x v="4"/>
    <x v="0"/>
    <m/>
  </r>
  <r>
    <n v="61581"/>
    <x v="0"/>
    <x v="0"/>
    <x v="0"/>
    <x v="0"/>
    <x v="1"/>
    <x v="402"/>
    <x v="0"/>
    <x v="0"/>
    <s v="Tesseramento"/>
    <x v="1"/>
    <x v="0"/>
    <x v="0"/>
    <m/>
  </r>
  <r>
    <n v="84390"/>
    <x v="0"/>
    <x v="0"/>
    <x v="0"/>
    <x v="0"/>
    <x v="1"/>
    <x v="402"/>
    <x v="0"/>
    <x v="0"/>
    <s v="Tesseramento"/>
    <x v="1"/>
    <x v="1"/>
    <x v="0"/>
    <m/>
  </r>
  <r>
    <n v="71843"/>
    <x v="0"/>
    <x v="0"/>
    <x v="0"/>
    <x v="0"/>
    <x v="1"/>
    <x v="402"/>
    <x v="0"/>
    <x v="0"/>
    <s v="Tesseramento"/>
    <x v="1"/>
    <x v="3"/>
    <x v="0"/>
    <m/>
  </r>
  <r>
    <n v="71842"/>
    <x v="0"/>
    <x v="0"/>
    <x v="0"/>
    <x v="0"/>
    <x v="1"/>
    <x v="402"/>
    <x v="0"/>
    <x v="1"/>
    <s v="Tesseramento"/>
    <x v="1"/>
    <x v="3"/>
    <x v="0"/>
    <m/>
  </r>
  <r>
    <n v="227396"/>
    <x v="0"/>
    <x v="0"/>
    <x v="0"/>
    <x v="0"/>
    <x v="1"/>
    <x v="402"/>
    <x v="0"/>
    <x v="0"/>
    <s v="Tesseramento"/>
    <x v="1"/>
    <x v="3"/>
    <x v="0"/>
    <m/>
  </r>
  <r>
    <n v="207482"/>
    <x v="1"/>
    <x v="0"/>
    <x v="0"/>
    <x v="0"/>
    <x v="1"/>
    <x v="402"/>
    <x v="0"/>
    <x v="0"/>
    <s v="Tesseramento"/>
    <x v="1"/>
    <x v="6"/>
    <x v="0"/>
    <m/>
  </r>
  <r>
    <n v="193005"/>
    <x v="0"/>
    <x v="0"/>
    <x v="0"/>
    <x v="1"/>
    <x v="1"/>
    <x v="402"/>
    <x v="0"/>
    <x v="1"/>
    <s v="Tesseramento"/>
    <x v="1"/>
    <x v="3"/>
    <x v="0"/>
    <m/>
  </r>
  <r>
    <n v="36868"/>
    <x v="0"/>
    <x v="0"/>
    <x v="0"/>
    <x v="0"/>
    <x v="1"/>
    <x v="402"/>
    <x v="0"/>
    <x v="1"/>
    <s v="Tesseramento"/>
    <x v="1"/>
    <x v="4"/>
    <x v="0"/>
    <m/>
  </r>
  <r>
    <n v="93084"/>
    <x v="0"/>
    <x v="0"/>
    <x v="0"/>
    <x v="1"/>
    <x v="1"/>
    <x v="402"/>
    <x v="0"/>
    <x v="0"/>
    <s v="Tesseramento"/>
    <x v="1"/>
    <x v="4"/>
    <x v="0"/>
    <m/>
  </r>
  <r>
    <n v="89382"/>
    <x v="0"/>
    <x v="0"/>
    <x v="0"/>
    <x v="0"/>
    <x v="1"/>
    <x v="402"/>
    <x v="0"/>
    <x v="0"/>
    <s v="Tesseramento"/>
    <x v="1"/>
    <x v="3"/>
    <x v="0"/>
    <m/>
  </r>
  <r>
    <n v="8598"/>
    <x v="0"/>
    <x v="0"/>
    <x v="0"/>
    <x v="0"/>
    <x v="1"/>
    <x v="402"/>
    <x v="0"/>
    <x v="1"/>
    <s v="Tesseramento"/>
    <x v="1"/>
    <x v="4"/>
    <x v="0"/>
    <m/>
  </r>
  <r>
    <n v="225862"/>
    <x v="0"/>
    <x v="0"/>
    <x v="0"/>
    <x v="0"/>
    <x v="1"/>
    <x v="402"/>
    <x v="0"/>
    <x v="0"/>
    <s v="Tesseramento"/>
    <x v="1"/>
    <x v="4"/>
    <x v="0"/>
    <m/>
  </r>
  <r>
    <n v="8991"/>
    <x v="0"/>
    <x v="0"/>
    <x v="0"/>
    <x v="1"/>
    <x v="1"/>
    <x v="402"/>
    <x v="0"/>
    <x v="0"/>
    <s v="Tesseramento"/>
    <x v="1"/>
    <x v="4"/>
    <x v="0"/>
    <m/>
  </r>
  <r>
    <n v="8993"/>
    <x v="0"/>
    <x v="0"/>
    <x v="0"/>
    <x v="0"/>
    <x v="1"/>
    <x v="402"/>
    <x v="0"/>
    <x v="0"/>
    <s v="Tesseramento"/>
    <x v="1"/>
    <x v="4"/>
    <x v="0"/>
    <m/>
  </r>
  <r>
    <n v="81578"/>
    <x v="0"/>
    <x v="0"/>
    <x v="0"/>
    <x v="0"/>
    <x v="1"/>
    <x v="402"/>
    <x v="0"/>
    <x v="0"/>
    <s v="Tesseramento"/>
    <x v="1"/>
    <x v="0"/>
    <x v="0"/>
    <m/>
  </r>
  <r>
    <n v="230909"/>
    <x v="1"/>
    <x v="0"/>
    <x v="0"/>
    <x v="2"/>
    <x v="1"/>
    <x v="402"/>
    <x v="0"/>
    <x v="0"/>
    <s v="Tesseramento"/>
    <x v="1"/>
    <x v="5"/>
    <x v="0"/>
    <m/>
  </r>
  <r>
    <n v="230908"/>
    <x v="1"/>
    <x v="0"/>
    <x v="0"/>
    <x v="2"/>
    <x v="1"/>
    <x v="402"/>
    <x v="0"/>
    <x v="0"/>
    <s v="Tesseramento"/>
    <x v="1"/>
    <x v="5"/>
    <x v="0"/>
    <m/>
  </r>
  <r>
    <n v="8997"/>
    <x v="0"/>
    <x v="0"/>
    <x v="0"/>
    <x v="1"/>
    <x v="1"/>
    <x v="402"/>
    <x v="0"/>
    <x v="1"/>
    <s v="Tesseramento"/>
    <x v="1"/>
    <x v="0"/>
    <x v="0"/>
    <m/>
  </r>
  <r>
    <n v="8998"/>
    <x v="0"/>
    <x v="0"/>
    <x v="0"/>
    <x v="1"/>
    <x v="1"/>
    <x v="402"/>
    <x v="0"/>
    <x v="1"/>
    <s v="Tesseramento"/>
    <x v="1"/>
    <x v="3"/>
    <x v="0"/>
    <m/>
  </r>
  <r>
    <n v="9002"/>
    <x v="0"/>
    <x v="0"/>
    <x v="0"/>
    <x v="0"/>
    <x v="1"/>
    <x v="402"/>
    <x v="0"/>
    <x v="0"/>
    <s v="Tesseramento"/>
    <x v="1"/>
    <x v="4"/>
    <x v="0"/>
    <m/>
  </r>
  <r>
    <n v="230093"/>
    <x v="1"/>
    <x v="0"/>
    <x v="0"/>
    <x v="1"/>
    <x v="1"/>
    <x v="402"/>
    <x v="0"/>
    <x v="0"/>
    <s v="Tesseramento"/>
    <x v="1"/>
    <x v="5"/>
    <x v="0"/>
    <m/>
  </r>
  <r>
    <n v="202894"/>
    <x v="0"/>
    <x v="0"/>
    <x v="0"/>
    <x v="0"/>
    <x v="1"/>
    <x v="402"/>
    <x v="0"/>
    <x v="0"/>
    <s v="Tesseramento"/>
    <x v="1"/>
    <x v="3"/>
    <x v="0"/>
    <m/>
  </r>
  <r>
    <n v="209830"/>
    <x v="1"/>
    <x v="0"/>
    <x v="0"/>
    <x v="1"/>
    <x v="1"/>
    <x v="402"/>
    <x v="0"/>
    <x v="1"/>
    <s v="Tesseramento"/>
    <x v="1"/>
    <x v="6"/>
    <x v="0"/>
    <m/>
  </r>
  <r>
    <n v="103211"/>
    <x v="0"/>
    <x v="0"/>
    <x v="0"/>
    <x v="0"/>
    <x v="1"/>
    <x v="402"/>
    <x v="0"/>
    <x v="0"/>
    <s v="Tesseramento"/>
    <x v="1"/>
    <x v="0"/>
    <x v="0"/>
    <m/>
  </r>
  <r>
    <n v="142986"/>
    <x v="0"/>
    <x v="0"/>
    <x v="0"/>
    <x v="1"/>
    <x v="1"/>
    <x v="402"/>
    <x v="0"/>
    <x v="1"/>
    <s v="Tesseramento"/>
    <x v="1"/>
    <x v="1"/>
    <x v="0"/>
    <m/>
  </r>
  <r>
    <n v="9005"/>
    <x v="0"/>
    <x v="0"/>
    <x v="0"/>
    <x v="0"/>
    <x v="1"/>
    <x v="402"/>
    <x v="0"/>
    <x v="0"/>
    <s v="Tesseramento"/>
    <x v="1"/>
    <x v="4"/>
    <x v="0"/>
    <m/>
  </r>
  <r>
    <n v="24250"/>
    <x v="0"/>
    <x v="0"/>
    <x v="0"/>
    <x v="0"/>
    <x v="1"/>
    <x v="402"/>
    <x v="0"/>
    <x v="0"/>
    <s v="Tesseramento"/>
    <x v="1"/>
    <x v="4"/>
    <x v="0"/>
    <m/>
  </r>
  <r>
    <n v="207483"/>
    <x v="1"/>
    <x v="0"/>
    <x v="0"/>
    <x v="2"/>
    <x v="1"/>
    <x v="402"/>
    <x v="0"/>
    <x v="1"/>
    <s v="Tesseramento"/>
    <x v="1"/>
    <x v="2"/>
    <x v="0"/>
    <m/>
  </r>
  <r>
    <n v="9011"/>
    <x v="0"/>
    <x v="0"/>
    <x v="0"/>
    <x v="0"/>
    <x v="1"/>
    <x v="402"/>
    <x v="0"/>
    <x v="1"/>
    <s v="Tesseramento"/>
    <x v="1"/>
    <x v="0"/>
    <x v="0"/>
    <m/>
  </r>
  <r>
    <n v="20475"/>
    <x v="0"/>
    <x v="0"/>
    <x v="0"/>
    <x v="0"/>
    <x v="1"/>
    <x v="402"/>
    <x v="0"/>
    <x v="0"/>
    <s v="Tesseramento"/>
    <x v="1"/>
    <x v="4"/>
    <x v="0"/>
    <m/>
  </r>
  <r>
    <n v="226405"/>
    <x v="1"/>
    <x v="0"/>
    <x v="0"/>
    <x v="3"/>
    <x v="1"/>
    <x v="402"/>
    <x v="0"/>
    <x v="0"/>
    <s v="Tesseramento"/>
    <x v="1"/>
    <x v="5"/>
    <x v="0"/>
    <m/>
  </r>
  <r>
    <n v="78711"/>
    <x v="0"/>
    <x v="0"/>
    <x v="0"/>
    <x v="0"/>
    <x v="1"/>
    <x v="402"/>
    <x v="0"/>
    <x v="0"/>
    <s v="Tesseramento"/>
    <x v="1"/>
    <x v="0"/>
    <x v="0"/>
    <m/>
  </r>
  <r>
    <n v="79316"/>
    <x v="0"/>
    <x v="0"/>
    <x v="0"/>
    <x v="0"/>
    <x v="1"/>
    <x v="402"/>
    <x v="0"/>
    <x v="1"/>
    <s v="Tesseramento"/>
    <x v="1"/>
    <x v="3"/>
    <x v="0"/>
    <m/>
  </r>
  <r>
    <n v="153537"/>
    <x v="0"/>
    <x v="0"/>
    <x v="0"/>
    <x v="0"/>
    <x v="1"/>
    <x v="402"/>
    <x v="0"/>
    <x v="0"/>
    <s v="Tesseramento"/>
    <x v="1"/>
    <x v="4"/>
    <x v="0"/>
    <m/>
  </r>
  <r>
    <n v="89384"/>
    <x v="0"/>
    <x v="0"/>
    <x v="0"/>
    <x v="0"/>
    <x v="1"/>
    <x v="402"/>
    <x v="0"/>
    <x v="0"/>
    <s v="Tesseramento"/>
    <x v="1"/>
    <x v="4"/>
    <x v="0"/>
    <m/>
  </r>
  <r>
    <n v="9023"/>
    <x v="0"/>
    <x v="0"/>
    <x v="0"/>
    <x v="0"/>
    <x v="1"/>
    <x v="402"/>
    <x v="0"/>
    <x v="0"/>
    <s v="Tesseramento"/>
    <x v="1"/>
    <x v="3"/>
    <x v="0"/>
    <m/>
  </r>
  <r>
    <n v="9025"/>
    <x v="0"/>
    <x v="0"/>
    <x v="0"/>
    <x v="0"/>
    <x v="1"/>
    <x v="402"/>
    <x v="0"/>
    <x v="1"/>
    <s v="Tesseramento"/>
    <x v="1"/>
    <x v="4"/>
    <x v="0"/>
    <m/>
  </r>
  <r>
    <n v="9022"/>
    <x v="0"/>
    <x v="0"/>
    <x v="0"/>
    <x v="1"/>
    <x v="1"/>
    <x v="402"/>
    <x v="0"/>
    <x v="1"/>
    <s v="Tesseramento"/>
    <x v="1"/>
    <x v="3"/>
    <x v="0"/>
    <m/>
  </r>
  <r>
    <n v="9026"/>
    <x v="0"/>
    <x v="0"/>
    <x v="0"/>
    <x v="0"/>
    <x v="1"/>
    <x v="402"/>
    <x v="0"/>
    <x v="0"/>
    <s v="Tesseramento"/>
    <x v="1"/>
    <x v="3"/>
    <x v="0"/>
    <m/>
  </r>
  <r>
    <n v="57787"/>
    <x v="0"/>
    <x v="0"/>
    <x v="0"/>
    <x v="0"/>
    <x v="1"/>
    <x v="402"/>
    <x v="0"/>
    <x v="1"/>
    <s v="Tesseramento"/>
    <x v="1"/>
    <x v="1"/>
    <x v="0"/>
    <m/>
  </r>
  <r>
    <n v="48396"/>
    <x v="0"/>
    <x v="0"/>
    <x v="0"/>
    <x v="0"/>
    <x v="1"/>
    <x v="402"/>
    <x v="0"/>
    <x v="1"/>
    <s v="Tesseramento"/>
    <x v="1"/>
    <x v="0"/>
    <x v="0"/>
    <m/>
  </r>
  <r>
    <n v="48397"/>
    <x v="0"/>
    <x v="0"/>
    <x v="0"/>
    <x v="0"/>
    <x v="1"/>
    <x v="402"/>
    <x v="0"/>
    <x v="0"/>
    <s v="Tesseramento"/>
    <x v="1"/>
    <x v="1"/>
    <x v="0"/>
    <m/>
  </r>
  <r>
    <n v="228875"/>
    <x v="1"/>
    <x v="0"/>
    <x v="0"/>
    <x v="1"/>
    <x v="1"/>
    <x v="402"/>
    <x v="0"/>
    <x v="1"/>
    <s v="Tesseramento"/>
    <x v="1"/>
    <x v="5"/>
    <x v="0"/>
    <m/>
  </r>
  <r>
    <n v="125988"/>
    <x v="0"/>
    <x v="0"/>
    <x v="0"/>
    <x v="0"/>
    <x v="1"/>
    <x v="402"/>
    <x v="0"/>
    <x v="0"/>
    <s v="Tesseramento"/>
    <x v="1"/>
    <x v="1"/>
    <x v="0"/>
    <m/>
  </r>
  <r>
    <n v="9031"/>
    <x v="0"/>
    <x v="0"/>
    <x v="0"/>
    <x v="0"/>
    <x v="1"/>
    <x v="402"/>
    <x v="0"/>
    <x v="0"/>
    <s v="Tesseramento"/>
    <x v="1"/>
    <x v="4"/>
    <x v="0"/>
    <m/>
  </r>
  <r>
    <n v="74416"/>
    <x v="0"/>
    <x v="0"/>
    <x v="0"/>
    <x v="1"/>
    <x v="1"/>
    <x v="402"/>
    <x v="0"/>
    <x v="1"/>
    <s v="Tesseramento"/>
    <x v="1"/>
    <x v="4"/>
    <x v="0"/>
    <m/>
  </r>
  <r>
    <n v="41924"/>
    <x v="0"/>
    <x v="0"/>
    <x v="0"/>
    <x v="0"/>
    <x v="1"/>
    <x v="402"/>
    <x v="0"/>
    <x v="0"/>
    <s v="Tesseramento"/>
    <x v="1"/>
    <x v="3"/>
    <x v="0"/>
    <m/>
  </r>
  <r>
    <n v="9035"/>
    <x v="0"/>
    <x v="0"/>
    <x v="0"/>
    <x v="0"/>
    <x v="1"/>
    <x v="402"/>
    <x v="0"/>
    <x v="1"/>
    <s v="Tesseramento"/>
    <x v="1"/>
    <x v="4"/>
    <x v="0"/>
    <m/>
  </r>
  <r>
    <n v="106416"/>
    <x v="0"/>
    <x v="0"/>
    <x v="0"/>
    <x v="1"/>
    <x v="1"/>
    <x v="402"/>
    <x v="0"/>
    <x v="1"/>
    <s v="Tesseramento"/>
    <x v="1"/>
    <x v="4"/>
    <x v="0"/>
    <m/>
  </r>
  <r>
    <n v="40266"/>
    <x v="0"/>
    <x v="0"/>
    <x v="0"/>
    <x v="0"/>
    <x v="1"/>
    <x v="402"/>
    <x v="0"/>
    <x v="0"/>
    <s v="Tesseramento"/>
    <x v="1"/>
    <x v="0"/>
    <x v="0"/>
    <m/>
  </r>
  <r>
    <n v="64925"/>
    <x v="0"/>
    <x v="0"/>
    <x v="0"/>
    <x v="0"/>
    <x v="1"/>
    <x v="402"/>
    <x v="0"/>
    <x v="1"/>
    <s v="Tesseramento"/>
    <x v="1"/>
    <x v="3"/>
    <x v="0"/>
    <m/>
  </r>
  <r>
    <n v="20117"/>
    <x v="0"/>
    <x v="0"/>
    <x v="0"/>
    <x v="0"/>
    <x v="1"/>
    <x v="402"/>
    <x v="0"/>
    <x v="1"/>
    <s v="Tesseramento"/>
    <x v="1"/>
    <x v="4"/>
    <x v="0"/>
    <m/>
  </r>
  <r>
    <n v="9048"/>
    <x v="0"/>
    <x v="0"/>
    <x v="0"/>
    <x v="0"/>
    <x v="1"/>
    <x v="402"/>
    <x v="0"/>
    <x v="0"/>
    <s v="Tesseramento"/>
    <x v="1"/>
    <x v="0"/>
    <x v="0"/>
    <m/>
  </r>
  <r>
    <n v="9049"/>
    <x v="0"/>
    <x v="0"/>
    <x v="0"/>
    <x v="0"/>
    <x v="1"/>
    <x v="402"/>
    <x v="0"/>
    <x v="1"/>
    <s v="Tesseramento"/>
    <x v="1"/>
    <x v="3"/>
    <x v="0"/>
    <m/>
  </r>
  <r>
    <n v="161796"/>
    <x v="0"/>
    <x v="0"/>
    <x v="0"/>
    <x v="2"/>
    <x v="1"/>
    <x v="402"/>
    <x v="0"/>
    <x v="1"/>
    <s v="Tesseramento"/>
    <x v="1"/>
    <x v="3"/>
    <x v="0"/>
    <m/>
  </r>
  <r>
    <n v="153539"/>
    <x v="0"/>
    <x v="0"/>
    <x v="0"/>
    <x v="0"/>
    <x v="1"/>
    <x v="402"/>
    <x v="0"/>
    <x v="0"/>
    <s v="Tesseramento"/>
    <x v="1"/>
    <x v="3"/>
    <x v="0"/>
    <m/>
  </r>
  <r>
    <n v="161797"/>
    <x v="0"/>
    <x v="0"/>
    <x v="0"/>
    <x v="1"/>
    <x v="1"/>
    <x v="402"/>
    <x v="0"/>
    <x v="1"/>
    <s v="Tesseramento"/>
    <x v="1"/>
    <x v="1"/>
    <x v="0"/>
    <m/>
  </r>
  <r>
    <n v="55012"/>
    <x v="0"/>
    <x v="0"/>
    <x v="0"/>
    <x v="0"/>
    <x v="1"/>
    <x v="402"/>
    <x v="0"/>
    <x v="1"/>
    <s v="Tesseramento"/>
    <x v="1"/>
    <x v="4"/>
    <x v="0"/>
    <m/>
  </r>
  <r>
    <n v="62923"/>
    <x v="0"/>
    <x v="0"/>
    <x v="0"/>
    <x v="0"/>
    <x v="1"/>
    <x v="402"/>
    <x v="0"/>
    <x v="1"/>
    <s v="Tesseramento"/>
    <x v="1"/>
    <x v="4"/>
    <x v="0"/>
    <m/>
  </r>
  <r>
    <n v="9056"/>
    <x v="0"/>
    <x v="0"/>
    <x v="0"/>
    <x v="0"/>
    <x v="1"/>
    <x v="402"/>
    <x v="0"/>
    <x v="0"/>
    <s v="Tesseramento"/>
    <x v="1"/>
    <x v="3"/>
    <x v="0"/>
    <m/>
  </r>
  <r>
    <n v="53768"/>
    <x v="0"/>
    <x v="0"/>
    <x v="0"/>
    <x v="0"/>
    <x v="1"/>
    <x v="402"/>
    <x v="0"/>
    <x v="0"/>
    <s v="Tesseramento"/>
    <x v="1"/>
    <x v="4"/>
    <x v="0"/>
    <m/>
  </r>
  <r>
    <n v="216884"/>
    <x v="0"/>
    <x v="0"/>
    <x v="0"/>
    <x v="0"/>
    <x v="1"/>
    <x v="402"/>
    <x v="0"/>
    <x v="0"/>
    <s v="Tesseramento"/>
    <x v="1"/>
    <x v="3"/>
    <x v="0"/>
    <m/>
  </r>
  <r>
    <n v="39738"/>
    <x v="0"/>
    <x v="0"/>
    <x v="0"/>
    <x v="0"/>
    <x v="1"/>
    <x v="402"/>
    <x v="0"/>
    <x v="0"/>
    <s v="Tesseramento"/>
    <x v="1"/>
    <x v="4"/>
    <x v="0"/>
    <m/>
  </r>
  <r>
    <n v="202895"/>
    <x v="1"/>
    <x v="0"/>
    <x v="0"/>
    <x v="1"/>
    <x v="1"/>
    <x v="402"/>
    <x v="0"/>
    <x v="1"/>
    <s v="Tesseramento"/>
    <x v="1"/>
    <x v="5"/>
    <x v="0"/>
    <m/>
  </r>
  <r>
    <n v="48398"/>
    <x v="0"/>
    <x v="0"/>
    <x v="0"/>
    <x v="0"/>
    <x v="1"/>
    <x v="402"/>
    <x v="0"/>
    <x v="0"/>
    <s v="Tesseramento"/>
    <x v="1"/>
    <x v="0"/>
    <x v="0"/>
    <m/>
  </r>
  <r>
    <n v="9068"/>
    <x v="0"/>
    <x v="0"/>
    <x v="0"/>
    <x v="1"/>
    <x v="1"/>
    <x v="402"/>
    <x v="0"/>
    <x v="0"/>
    <s v="Tesseramento"/>
    <x v="1"/>
    <x v="4"/>
    <x v="0"/>
    <m/>
  </r>
  <r>
    <n v="88118"/>
    <x v="0"/>
    <x v="0"/>
    <x v="0"/>
    <x v="0"/>
    <x v="1"/>
    <x v="402"/>
    <x v="0"/>
    <x v="0"/>
    <s v="Tesseramento"/>
    <x v="1"/>
    <x v="4"/>
    <x v="0"/>
    <m/>
  </r>
  <r>
    <n v="39734"/>
    <x v="0"/>
    <x v="0"/>
    <x v="0"/>
    <x v="0"/>
    <x v="1"/>
    <x v="402"/>
    <x v="0"/>
    <x v="0"/>
    <s v="Tesseramento"/>
    <x v="1"/>
    <x v="0"/>
    <x v="0"/>
    <m/>
  </r>
  <r>
    <n v="9076"/>
    <x v="0"/>
    <x v="0"/>
    <x v="0"/>
    <x v="0"/>
    <x v="1"/>
    <x v="402"/>
    <x v="0"/>
    <x v="1"/>
    <s v="Tesseramento"/>
    <x v="1"/>
    <x v="3"/>
    <x v="0"/>
    <m/>
  </r>
  <r>
    <n v="9077"/>
    <x v="0"/>
    <x v="0"/>
    <x v="0"/>
    <x v="0"/>
    <x v="1"/>
    <x v="402"/>
    <x v="0"/>
    <x v="0"/>
    <s v="Tesseramento"/>
    <x v="1"/>
    <x v="4"/>
    <x v="0"/>
    <m/>
  </r>
  <r>
    <n v="9072"/>
    <x v="0"/>
    <x v="0"/>
    <x v="0"/>
    <x v="0"/>
    <x v="1"/>
    <x v="402"/>
    <x v="0"/>
    <x v="0"/>
    <s v="Tesseramento"/>
    <x v="1"/>
    <x v="4"/>
    <x v="0"/>
    <m/>
  </r>
  <r>
    <n v="9078"/>
    <x v="0"/>
    <x v="0"/>
    <x v="0"/>
    <x v="1"/>
    <x v="1"/>
    <x v="402"/>
    <x v="0"/>
    <x v="1"/>
    <s v="Tesseramento"/>
    <x v="1"/>
    <x v="4"/>
    <x v="0"/>
    <m/>
  </r>
  <r>
    <n v="9304"/>
    <x v="0"/>
    <x v="0"/>
    <x v="0"/>
    <x v="0"/>
    <x v="1"/>
    <x v="402"/>
    <x v="0"/>
    <x v="1"/>
    <s v="Tesseramento"/>
    <x v="1"/>
    <x v="4"/>
    <x v="0"/>
    <m/>
  </r>
  <r>
    <n v="9080"/>
    <x v="0"/>
    <x v="0"/>
    <x v="0"/>
    <x v="1"/>
    <x v="1"/>
    <x v="402"/>
    <x v="0"/>
    <x v="0"/>
    <s v="Tesseramento"/>
    <x v="1"/>
    <x v="4"/>
    <x v="0"/>
    <m/>
  </r>
  <r>
    <n v="9084"/>
    <x v="0"/>
    <x v="0"/>
    <x v="0"/>
    <x v="1"/>
    <x v="1"/>
    <x v="402"/>
    <x v="0"/>
    <x v="0"/>
    <s v="Tesseramento"/>
    <x v="1"/>
    <x v="3"/>
    <x v="0"/>
    <m/>
  </r>
  <r>
    <n v="9081"/>
    <x v="0"/>
    <x v="0"/>
    <x v="0"/>
    <x v="1"/>
    <x v="1"/>
    <x v="402"/>
    <x v="0"/>
    <x v="0"/>
    <s v="Tesseramento"/>
    <x v="1"/>
    <x v="4"/>
    <x v="0"/>
    <m/>
  </r>
  <r>
    <n v="9086"/>
    <x v="0"/>
    <x v="0"/>
    <x v="0"/>
    <x v="1"/>
    <x v="1"/>
    <x v="402"/>
    <x v="0"/>
    <x v="1"/>
    <s v="Tesseramento"/>
    <x v="1"/>
    <x v="4"/>
    <x v="0"/>
    <m/>
  </r>
  <r>
    <n v="20509"/>
    <x v="0"/>
    <x v="0"/>
    <x v="0"/>
    <x v="0"/>
    <x v="1"/>
    <x v="402"/>
    <x v="0"/>
    <x v="0"/>
    <s v="Tesseramento"/>
    <x v="1"/>
    <x v="4"/>
    <x v="0"/>
    <m/>
  </r>
  <r>
    <n v="123406"/>
    <x v="0"/>
    <x v="0"/>
    <x v="0"/>
    <x v="0"/>
    <x v="1"/>
    <x v="402"/>
    <x v="0"/>
    <x v="1"/>
    <s v="Tesseramento"/>
    <x v="1"/>
    <x v="4"/>
    <x v="0"/>
    <m/>
  </r>
  <r>
    <n v="9089"/>
    <x v="0"/>
    <x v="0"/>
    <x v="0"/>
    <x v="1"/>
    <x v="1"/>
    <x v="402"/>
    <x v="0"/>
    <x v="0"/>
    <s v="Tesseramento"/>
    <x v="1"/>
    <x v="4"/>
    <x v="0"/>
    <m/>
  </r>
  <r>
    <n v="7260"/>
    <x v="0"/>
    <x v="0"/>
    <x v="0"/>
    <x v="0"/>
    <x v="1"/>
    <x v="402"/>
    <x v="0"/>
    <x v="0"/>
    <s v="Tesseramento"/>
    <x v="1"/>
    <x v="0"/>
    <x v="0"/>
    <m/>
  </r>
  <r>
    <n v="9092"/>
    <x v="0"/>
    <x v="0"/>
    <x v="0"/>
    <x v="0"/>
    <x v="1"/>
    <x v="402"/>
    <x v="0"/>
    <x v="0"/>
    <s v="Tesseramento"/>
    <x v="1"/>
    <x v="4"/>
    <x v="0"/>
    <m/>
  </r>
  <r>
    <n v="32541"/>
    <x v="0"/>
    <x v="0"/>
    <x v="0"/>
    <x v="0"/>
    <x v="1"/>
    <x v="402"/>
    <x v="0"/>
    <x v="0"/>
    <s v="Tesseramento"/>
    <x v="1"/>
    <x v="4"/>
    <x v="0"/>
    <m/>
  </r>
  <r>
    <n v="100536"/>
    <x v="0"/>
    <x v="0"/>
    <x v="0"/>
    <x v="0"/>
    <x v="1"/>
    <x v="402"/>
    <x v="0"/>
    <x v="1"/>
    <s v="Tesseramento"/>
    <x v="1"/>
    <x v="4"/>
    <x v="0"/>
    <m/>
  </r>
  <r>
    <n v="9096"/>
    <x v="0"/>
    <x v="0"/>
    <x v="0"/>
    <x v="1"/>
    <x v="1"/>
    <x v="402"/>
    <x v="0"/>
    <x v="1"/>
    <s v="Tesseramento"/>
    <x v="1"/>
    <x v="4"/>
    <x v="0"/>
    <m/>
  </r>
  <r>
    <n v="55365"/>
    <x v="0"/>
    <x v="0"/>
    <x v="0"/>
    <x v="0"/>
    <x v="1"/>
    <x v="402"/>
    <x v="0"/>
    <x v="1"/>
    <s v="Tesseramento"/>
    <x v="1"/>
    <x v="0"/>
    <x v="0"/>
    <m/>
  </r>
  <r>
    <n v="113617"/>
    <x v="0"/>
    <x v="0"/>
    <x v="0"/>
    <x v="0"/>
    <x v="1"/>
    <x v="402"/>
    <x v="0"/>
    <x v="0"/>
    <s v="Tesseramento"/>
    <x v="1"/>
    <x v="0"/>
    <x v="0"/>
    <m/>
  </r>
  <r>
    <n v="15886"/>
    <x v="0"/>
    <x v="0"/>
    <x v="0"/>
    <x v="0"/>
    <x v="1"/>
    <x v="402"/>
    <x v="0"/>
    <x v="0"/>
    <s v="Tesseramento"/>
    <x v="1"/>
    <x v="4"/>
    <x v="0"/>
    <m/>
  </r>
  <r>
    <n v="159376"/>
    <x v="0"/>
    <x v="0"/>
    <x v="0"/>
    <x v="0"/>
    <x v="1"/>
    <x v="402"/>
    <x v="0"/>
    <x v="1"/>
    <s v="Tesseramento"/>
    <x v="1"/>
    <x v="0"/>
    <x v="0"/>
    <m/>
  </r>
  <r>
    <n v="48363"/>
    <x v="0"/>
    <x v="0"/>
    <x v="0"/>
    <x v="0"/>
    <x v="1"/>
    <x v="402"/>
    <x v="0"/>
    <x v="0"/>
    <s v="Tesseramento"/>
    <x v="1"/>
    <x v="4"/>
    <x v="0"/>
    <m/>
  </r>
  <r>
    <n v="199899"/>
    <x v="0"/>
    <x v="0"/>
    <x v="0"/>
    <x v="0"/>
    <x v="1"/>
    <x v="402"/>
    <x v="0"/>
    <x v="0"/>
    <s v="Tesseramento"/>
    <x v="1"/>
    <x v="3"/>
    <x v="0"/>
    <m/>
  </r>
  <r>
    <n v="48399"/>
    <x v="0"/>
    <x v="0"/>
    <x v="0"/>
    <x v="0"/>
    <x v="1"/>
    <x v="402"/>
    <x v="0"/>
    <x v="0"/>
    <s v="Tesseramento"/>
    <x v="1"/>
    <x v="4"/>
    <x v="0"/>
    <m/>
  </r>
  <r>
    <n v="48400"/>
    <x v="0"/>
    <x v="0"/>
    <x v="0"/>
    <x v="0"/>
    <x v="1"/>
    <x v="402"/>
    <x v="0"/>
    <x v="1"/>
    <s v="Tesseramento"/>
    <x v="1"/>
    <x v="3"/>
    <x v="0"/>
    <m/>
  </r>
  <r>
    <n v="63550"/>
    <x v="0"/>
    <x v="0"/>
    <x v="0"/>
    <x v="0"/>
    <x v="1"/>
    <x v="402"/>
    <x v="0"/>
    <x v="0"/>
    <s v="Tesseramento"/>
    <x v="1"/>
    <x v="0"/>
    <x v="0"/>
    <m/>
  </r>
  <r>
    <n v="57509"/>
    <x v="0"/>
    <x v="0"/>
    <x v="0"/>
    <x v="0"/>
    <x v="1"/>
    <x v="402"/>
    <x v="0"/>
    <x v="0"/>
    <s v="Tesseramento"/>
    <x v="1"/>
    <x v="4"/>
    <x v="0"/>
    <m/>
  </r>
  <r>
    <n v="70955"/>
    <x v="0"/>
    <x v="0"/>
    <x v="0"/>
    <x v="0"/>
    <x v="1"/>
    <x v="402"/>
    <x v="0"/>
    <x v="1"/>
    <s v="Tesseramento"/>
    <x v="1"/>
    <x v="0"/>
    <x v="0"/>
    <m/>
  </r>
  <r>
    <n v="57504"/>
    <x v="0"/>
    <x v="0"/>
    <x v="0"/>
    <x v="0"/>
    <x v="1"/>
    <x v="402"/>
    <x v="0"/>
    <x v="1"/>
    <s v="Tesseramento"/>
    <x v="1"/>
    <x v="4"/>
    <x v="0"/>
    <m/>
  </r>
  <r>
    <n v="103453"/>
    <x v="0"/>
    <x v="0"/>
    <x v="0"/>
    <x v="0"/>
    <x v="1"/>
    <x v="402"/>
    <x v="0"/>
    <x v="0"/>
    <s v="Tesseramento"/>
    <x v="1"/>
    <x v="1"/>
    <x v="0"/>
    <m/>
  </r>
  <r>
    <n v="163508"/>
    <x v="0"/>
    <x v="0"/>
    <x v="0"/>
    <x v="2"/>
    <x v="1"/>
    <x v="402"/>
    <x v="0"/>
    <x v="0"/>
    <s v="Tesseramento"/>
    <x v="1"/>
    <x v="3"/>
    <x v="0"/>
    <m/>
  </r>
  <r>
    <n v="46083"/>
    <x v="0"/>
    <x v="0"/>
    <x v="0"/>
    <x v="0"/>
    <x v="1"/>
    <x v="402"/>
    <x v="0"/>
    <x v="0"/>
    <s v="Tesseramento"/>
    <x v="1"/>
    <x v="1"/>
    <x v="0"/>
    <m/>
  </r>
  <r>
    <n v="32544"/>
    <x v="0"/>
    <x v="0"/>
    <x v="0"/>
    <x v="0"/>
    <x v="1"/>
    <x v="402"/>
    <x v="0"/>
    <x v="0"/>
    <s v="Tesseramento"/>
    <x v="1"/>
    <x v="3"/>
    <x v="0"/>
    <m/>
  </r>
  <r>
    <n v="106423"/>
    <x v="0"/>
    <x v="0"/>
    <x v="0"/>
    <x v="0"/>
    <x v="1"/>
    <x v="402"/>
    <x v="0"/>
    <x v="0"/>
    <s v="Tesseramento"/>
    <x v="1"/>
    <x v="1"/>
    <x v="0"/>
    <m/>
  </r>
  <r>
    <n v="32572"/>
    <x v="0"/>
    <x v="0"/>
    <x v="0"/>
    <x v="0"/>
    <x v="1"/>
    <x v="402"/>
    <x v="0"/>
    <x v="1"/>
    <s v="Tesseramento"/>
    <x v="1"/>
    <x v="3"/>
    <x v="0"/>
    <m/>
  </r>
  <r>
    <n v="26046"/>
    <x v="0"/>
    <x v="0"/>
    <x v="0"/>
    <x v="0"/>
    <x v="1"/>
    <x v="402"/>
    <x v="0"/>
    <x v="0"/>
    <s v="Tesseramento"/>
    <x v="1"/>
    <x v="3"/>
    <x v="0"/>
    <m/>
  </r>
  <r>
    <n v="72640"/>
    <x v="0"/>
    <x v="0"/>
    <x v="0"/>
    <x v="1"/>
    <x v="1"/>
    <x v="402"/>
    <x v="0"/>
    <x v="1"/>
    <s v="Tesseramento"/>
    <x v="1"/>
    <x v="4"/>
    <x v="0"/>
    <m/>
  </r>
  <r>
    <n v="9111"/>
    <x v="0"/>
    <x v="0"/>
    <x v="0"/>
    <x v="0"/>
    <x v="1"/>
    <x v="402"/>
    <x v="0"/>
    <x v="0"/>
    <s v="Tesseramento"/>
    <x v="1"/>
    <x v="0"/>
    <x v="0"/>
    <m/>
  </r>
  <r>
    <n v="11323"/>
    <x v="0"/>
    <x v="0"/>
    <x v="0"/>
    <x v="0"/>
    <x v="1"/>
    <x v="402"/>
    <x v="0"/>
    <x v="0"/>
    <s v="Tesseramento"/>
    <x v="1"/>
    <x v="3"/>
    <x v="0"/>
    <m/>
  </r>
  <r>
    <n v="106417"/>
    <x v="0"/>
    <x v="0"/>
    <x v="0"/>
    <x v="1"/>
    <x v="1"/>
    <x v="402"/>
    <x v="0"/>
    <x v="0"/>
    <s v="Tesseramento"/>
    <x v="1"/>
    <x v="1"/>
    <x v="0"/>
    <m/>
  </r>
  <r>
    <n v="133904"/>
    <x v="0"/>
    <x v="0"/>
    <x v="0"/>
    <x v="0"/>
    <x v="1"/>
    <x v="402"/>
    <x v="0"/>
    <x v="0"/>
    <s v="Tesseramento"/>
    <x v="1"/>
    <x v="0"/>
    <x v="0"/>
    <m/>
  </r>
  <r>
    <n v="9302"/>
    <x v="0"/>
    <x v="0"/>
    <x v="0"/>
    <x v="0"/>
    <x v="1"/>
    <x v="402"/>
    <x v="0"/>
    <x v="1"/>
    <s v="Tesseramento"/>
    <x v="1"/>
    <x v="0"/>
    <x v="0"/>
    <m/>
  </r>
  <r>
    <n v="9305"/>
    <x v="0"/>
    <x v="0"/>
    <x v="0"/>
    <x v="0"/>
    <x v="1"/>
    <x v="402"/>
    <x v="0"/>
    <x v="0"/>
    <s v="Tesseramento"/>
    <x v="1"/>
    <x v="4"/>
    <x v="0"/>
    <m/>
  </r>
  <r>
    <n v="71006"/>
    <x v="0"/>
    <x v="0"/>
    <x v="0"/>
    <x v="0"/>
    <x v="1"/>
    <x v="402"/>
    <x v="0"/>
    <x v="0"/>
    <s v="Tesseramento"/>
    <x v="1"/>
    <x v="1"/>
    <x v="0"/>
    <m/>
  </r>
  <r>
    <n v="20515"/>
    <x v="0"/>
    <x v="0"/>
    <x v="0"/>
    <x v="0"/>
    <x v="1"/>
    <x v="402"/>
    <x v="0"/>
    <x v="1"/>
    <s v="Tesseramento"/>
    <x v="1"/>
    <x v="4"/>
    <x v="0"/>
    <m/>
  </r>
  <r>
    <n v="9303"/>
    <x v="0"/>
    <x v="0"/>
    <x v="0"/>
    <x v="0"/>
    <x v="1"/>
    <x v="402"/>
    <x v="0"/>
    <x v="0"/>
    <s v="Tesseramento"/>
    <x v="1"/>
    <x v="0"/>
    <x v="0"/>
    <m/>
  </r>
  <r>
    <n v="9120"/>
    <x v="0"/>
    <x v="0"/>
    <x v="0"/>
    <x v="0"/>
    <x v="1"/>
    <x v="402"/>
    <x v="0"/>
    <x v="1"/>
    <s v="Tesseramento"/>
    <x v="1"/>
    <x v="4"/>
    <x v="0"/>
    <m/>
  </r>
  <r>
    <n v="9121"/>
    <x v="0"/>
    <x v="0"/>
    <x v="0"/>
    <x v="0"/>
    <x v="1"/>
    <x v="402"/>
    <x v="0"/>
    <x v="0"/>
    <s v="Tesseramento"/>
    <x v="1"/>
    <x v="3"/>
    <x v="0"/>
    <m/>
  </r>
  <r>
    <n v="161801"/>
    <x v="0"/>
    <x v="0"/>
    <x v="0"/>
    <x v="0"/>
    <x v="1"/>
    <x v="402"/>
    <x v="0"/>
    <x v="0"/>
    <s v="Tesseramento"/>
    <x v="1"/>
    <x v="0"/>
    <x v="0"/>
    <m/>
  </r>
  <r>
    <n v="103456"/>
    <x v="0"/>
    <x v="0"/>
    <x v="0"/>
    <x v="1"/>
    <x v="1"/>
    <x v="402"/>
    <x v="0"/>
    <x v="0"/>
    <s v="Tesseramento"/>
    <x v="1"/>
    <x v="1"/>
    <x v="0"/>
    <m/>
  </r>
  <r>
    <n v="140912"/>
    <x v="0"/>
    <x v="0"/>
    <x v="0"/>
    <x v="0"/>
    <x v="1"/>
    <x v="402"/>
    <x v="0"/>
    <x v="0"/>
    <s v="Tesseramento"/>
    <x v="1"/>
    <x v="1"/>
    <x v="0"/>
    <m/>
  </r>
  <r>
    <n v="229043"/>
    <x v="0"/>
    <x v="0"/>
    <x v="0"/>
    <x v="0"/>
    <x v="1"/>
    <x v="402"/>
    <x v="0"/>
    <x v="0"/>
    <s v="Tesseramento"/>
    <x v="1"/>
    <x v="3"/>
    <x v="0"/>
    <m/>
  </r>
  <r>
    <n v="92226"/>
    <x v="0"/>
    <x v="0"/>
    <x v="0"/>
    <x v="0"/>
    <x v="1"/>
    <x v="402"/>
    <x v="0"/>
    <x v="1"/>
    <s v="Tesseramento"/>
    <x v="1"/>
    <x v="4"/>
    <x v="0"/>
    <m/>
  </r>
  <r>
    <n v="9126"/>
    <x v="0"/>
    <x v="0"/>
    <x v="0"/>
    <x v="0"/>
    <x v="1"/>
    <x v="402"/>
    <x v="0"/>
    <x v="1"/>
    <s v="Tesseramento"/>
    <x v="1"/>
    <x v="4"/>
    <x v="0"/>
    <m/>
  </r>
  <r>
    <n v="9127"/>
    <x v="0"/>
    <x v="0"/>
    <x v="0"/>
    <x v="0"/>
    <x v="1"/>
    <x v="402"/>
    <x v="0"/>
    <x v="0"/>
    <s v="Tesseramento"/>
    <x v="1"/>
    <x v="4"/>
    <x v="0"/>
    <m/>
  </r>
  <r>
    <n v="39744"/>
    <x v="0"/>
    <x v="0"/>
    <x v="0"/>
    <x v="0"/>
    <x v="1"/>
    <x v="402"/>
    <x v="0"/>
    <x v="0"/>
    <s v="Tesseramento"/>
    <x v="1"/>
    <x v="0"/>
    <x v="0"/>
    <m/>
  </r>
  <r>
    <n v="9128"/>
    <x v="0"/>
    <x v="0"/>
    <x v="0"/>
    <x v="0"/>
    <x v="1"/>
    <x v="402"/>
    <x v="0"/>
    <x v="0"/>
    <s v="Tesseramento"/>
    <x v="1"/>
    <x v="0"/>
    <x v="0"/>
    <m/>
  </r>
  <r>
    <n v="9306"/>
    <x v="0"/>
    <x v="0"/>
    <x v="0"/>
    <x v="0"/>
    <x v="1"/>
    <x v="402"/>
    <x v="0"/>
    <x v="0"/>
    <s v="Tesseramento"/>
    <x v="1"/>
    <x v="3"/>
    <x v="0"/>
    <m/>
  </r>
  <r>
    <n v="221758"/>
    <x v="1"/>
    <x v="0"/>
    <x v="0"/>
    <x v="2"/>
    <x v="1"/>
    <x v="402"/>
    <x v="0"/>
    <x v="0"/>
    <s v="Tesseramento"/>
    <x v="1"/>
    <x v="2"/>
    <x v="0"/>
    <m/>
  </r>
  <r>
    <n v="9133"/>
    <x v="0"/>
    <x v="0"/>
    <x v="0"/>
    <x v="0"/>
    <x v="1"/>
    <x v="402"/>
    <x v="0"/>
    <x v="0"/>
    <s v="Tesseramento"/>
    <x v="1"/>
    <x v="3"/>
    <x v="0"/>
    <m/>
  </r>
  <r>
    <n v="155172"/>
    <x v="0"/>
    <x v="0"/>
    <x v="0"/>
    <x v="0"/>
    <x v="1"/>
    <x v="402"/>
    <x v="0"/>
    <x v="0"/>
    <s v="Tesseramento"/>
    <x v="1"/>
    <x v="0"/>
    <x v="0"/>
    <m/>
  </r>
  <r>
    <n v="20257"/>
    <x v="0"/>
    <x v="0"/>
    <x v="0"/>
    <x v="1"/>
    <x v="1"/>
    <x v="402"/>
    <x v="0"/>
    <x v="1"/>
    <s v="Tesseramento"/>
    <x v="1"/>
    <x v="3"/>
    <x v="0"/>
    <m/>
  </r>
  <r>
    <n v="82125"/>
    <x v="0"/>
    <x v="0"/>
    <x v="0"/>
    <x v="0"/>
    <x v="1"/>
    <x v="402"/>
    <x v="0"/>
    <x v="0"/>
    <s v="Tesseramento"/>
    <x v="1"/>
    <x v="0"/>
    <x v="0"/>
    <m/>
  </r>
  <r>
    <n v="204984"/>
    <x v="1"/>
    <x v="0"/>
    <x v="0"/>
    <x v="0"/>
    <x v="1"/>
    <x v="402"/>
    <x v="0"/>
    <x v="0"/>
    <s v="Tesseramento"/>
    <x v="1"/>
    <x v="7"/>
    <x v="0"/>
    <m/>
  </r>
  <r>
    <n v="9318"/>
    <x v="0"/>
    <x v="0"/>
    <x v="0"/>
    <x v="0"/>
    <x v="1"/>
    <x v="402"/>
    <x v="0"/>
    <x v="0"/>
    <s v="Tesseramento"/>
    <x v="1"/>
    <x v="3"/>
    <x v="0"/>
    <m/>
  </r>
  <r>
    <n v="9320"/>
    <x v="0"/>
    <x v="0"/>
    <x v="0"/>
    <x v="0"/>
    <x v="1"/>
    <x v="402"/>
    <x v="0"/>
    <x v="0"/>
    <s v="Tesseramento"/>
    <x v="1"/>
    <x v="0"/>
    <x v="0"/>
    <m/>
  </r>
  <r>
    <n v="9321"/>
    <x v="0"/>
    <x v="0"/>
    <x v="0"/>
    <x v="0"/>
    <x v="1"/>
    <x v="402"/>
    <x v="0"/>
    <x v="1"/>
    <s v="Tesseramento"/>
    <x v="1"/>
    <x v="4"/>
    <x v="0"/>
    <m/>
  </r>
  <r>
    <n v="164159"/>
    <x v="0"/>
    <x v="0"/>
    <x v="0"/>
    <x v="0"/>
    <x v="1"/>
    <x v="402"/>
    <x v="0"/>
    <x v="0"/>
    <s v="Tesseramento"/>
    <x v="1"/>
    <x v="1"/>
    <x v="0"/>
    <m/>
  </r>
  <r>
    <n v="9139"/>
    <x v="0"/>
    <x v="0"/>
    <x v="0"/>
    <x v="0"/>
    <x v="1"/>
    <x v="402"/>
    <x v="0"/>
    <x v="0"/>
    <s v="Tesseramento"/>
    <x v="1"/>
    <x v="3"/>
    <x v="0"/>
    <m/>
  </r>
  <r>
    <n v="71015"/>
    <x v="0"/>
    <x v="0"/>
    <x v="0"/>
    <x v="0"/>
    <x v="1"/>
    <x v="402"/>
    <x v="0"/>
    <x v="0"/>
    <s v="Tesseramento"/>
    <x v="1"/>
    <x v="1"/>
    <x v="0"/>
    <m/>
  </r>
  <r>
    <n v="89393"/>
    <x v="0"/>
    <x v="0"/>
    <x v="0"/>
    <x v="0"/>
    <x v="1"/>
    <x v="402"/>
    <x v="0"/>
    <x v="1"/>
    <s v="Tesseramento"/>
    <x v="1"/>
    <x v="1"/>
    <x v="0"/>
    <m/>
  </r>
  <r>
    <n v="57791"/>
    <x v="0"/>
    <x v="0"/>
    <x v="0"/>
    <x v="0"/>
    <x v="1"/>
    <x v="402"/>
    <x v="0"/>
    <x v="1"/>
    <s v="Tesseramento"/>
    <x v="1"/>
    <x v="4"/>
    <x v="0"/>
    <m/>
  </r>
  <r>
    <n v="47899"/>
    <x v="0"/>
    <x v="0"/>
    <x v="0"/>
    <x v="0"/>
    <x v="1"/>
    <x v="402"/>
    <x v="0"/>
    <x v="0"/>
    <s v="Tesseramento"/>
    <x v="1"/>
    <x v="3"/>
    <x v="0"/>
    <m/>
  </r>
  <r>
    <n v="56500"/>
    <x v="0"/>
    <x v="0"/>
    <x v="0"/>
    <x v="0"/>
    <x v="1"/>
    <x v="402"/>
    <x v="0"/>
    <x v="0"/>
    <s v="Tesseramento"/>
    <x v="1"/>
    <x v="4"/>
    <x v="0"/>
    <m/>
  </r>
  <r>
    <n v="118026"/>
    <x v="0"/>
    <x v="0"/>
    <x v="0"/>
    <x v="0"/>
    <x v="1"/>
    <x v="402"/>
    <x v="0"/>
    <x v="1"/>
    <s v="Tesseramento"/>
    <x v="1"/>
    <x v="3"/>
    <x v="0"/>
    <m/>
  </r>
  <r>
    <n v="226406"/>
    <x v="0"/>
    <x v="0"/>
    <x v="0"/>
    <x v="2"/>
    <x v="1"/>
    <x v="402"/>
    <x v="0"/>
    <x v="1"/>
    <s v="Tesseramento"/>
    <x v="1"/>
    <x v="3"/>
    <x v="0"/>
    <m/>
  </r>
  <r>
    <n v="48401"/>
    <x v="0"/>
    <x v="0"/>
    <x v="0"/>
    <x v="0"/>
    <x v="1"/>
    <x v="402"/>
    <x v="0"/>
    <x v="0"/>
    <s v="Tesseramento"/>
    <x v="1"/>
    <x v="0"/>
    <x v="0"/>
    <m/>
  </r>
  <r>
    <n v="9336"/>
    <x v="0"/>
    <x v="0"/>
    <x v="0"/>
    <x v="0"/>
    <x v="1"/>
    <x v="402"/>
    <x v="0"/>
    <x v="0"/>
    <s v="Tesseramento"/>
    <x v="1"/>
    <x v="4"/>
    <x v="0"/>
    <m/>
  </r>
  <r>
    <n v="9144"/>
    <x v="0"/>
    <x v="0"/>
    <x v="0"/>
    <x v="0"/>
    <x v="1"/>
    <x v="402"/>
    <x v="0"/>
    <x v="1"/>
    <s v="Tesseramento"/>
    <x v="1"/>
    <x v="4"/>
    <x v="0"/>
    <m/>
  </r>
  <r>
    <n v="9335"/>
    <x v="0"/>
    <x v="0"/>
    <x v="0"/>
    <x v="1"/>
    <x v="1"/>
    <x v="402"/>
    <x v="0"/>
    <x v="1"/>
    <s v="Tesseramento"/>
    <x v="1"/>
    <x v="4"/>
    <x v="0"/>
    <m/>
  </r>
  <r>
    <n v="9145"/>
    <x v="0"/>
    <x v="0"/>
    <x v="0"/>
    <x v="1"/>
    <x v="1"/>
    <x v="402"/>
    <x v="0"/>
    <x v="1"/>
    <s v="Tesseramento"/>
    <x v="1"/>
    <x v="4"/>
    <x v="0"/>
    <m/>
  </r>
  <r>
    <n v="9148"/>
    <x v="0"/>
    <x v="0"/>
    <x v="0"/>
    <x v="1"/>
    <x v="1"/>
    <x v="402"/>
    <x v="0"/>
    <x v="0"/>
    <s v="Tesseramento"/>
    <x v="1"/>
    <x v="3"/>
    <x v="0"/>
    <m/>
  </r>
  <r>
    <n v="9150"/>
    <x v="0"/>
    <x v="0"/>
    <x v="0"/>
    <x v="0"/>
    <x v="1"/>
    <x v="402"/>
    <x v="0"/>
    <x v="0"/>
    <s v="Tesseramento"/>
    <x v="1"/>
    <x v="4"/>
    <x v="0"/>
    <m/>
  </r>
  <r>
    <n v="106421"/>
    <x v="0"/>
    <x v="0"/>
    <x v="0"/>
    <x v="0"/>
    <x v="1"/>
    <x v="402"/>
    <x v="0"/>
    <x v="1"/>
    <s v="Tesseramento"/>
    <x v="1"/>
    <x v="1"/>
    <x v="0"/>
    <m/>
  </r>
  <r>
    <n v="190253"/>
    <x v="1"/>
    <x v="0"/>
    <x v="0"/>
    <x v="0"/>
    <x v="1"/>
    <x v="402"/>
    <x v="0"/>
    <x v="0"/>
    <s v="Tesseramento"/>
    <x v="1"/>
    <x v="7"/>
    <x v="0"/>
    <s v="B"/>
  </r>
  <r>
    <n v="190254"/>
    <x v="1"/>
    <x v="0"/>
    <x v="0"/>
    <x v="0"/>
    <x v="1"/>
    <x v="402"/>
    <x v="0"/>
    <x v="0"/>
    <s v="Tesseramento"/>
    <x v="1"/>
    <x v="2"/>
    <x v="0"/>
    <m/>
  </r>
  <r>
    <n v="209831"/>
    <x v="1"/>
    <x v="0"/>
    <x v="0"/>
    <x v="0"/>
    <x v="1"/>
    <x v="402"/>
    <x v="0"/>
    <x v="0"/>
    <s v="Tesseramento"/>
    <x v="1"/>
    <x v="5"/>
    <x v="0"/>
    <m/>
  </r>
  <r>
    <n v="110402"/>
    <x v="0"/>
    <x v="0"/>
    <x v="0"/>
    <x v="0"/>
    <x v="1"/>
    <x v="402"/>
    <x v="0"/>
    <x v="1"/>
    <s v="Tesseramento"/>
    <x v="1"/>
    <x v="0"/>
    <x v="0"/>
    <m/>
  </r>
  <r>
    <n v="225579"/>
    <x v="0"/>
    <x v="0"/>
    <x v="0"/>
    <x v="2"/>
    <x v="1"/>
    <x v="402"/>
    <x v="0"/>
    <x v="1"/>
    <s v="Tesseramento"/>
    <x v="1"/>
    <x v="4"/>
    <x v="0"/>
    <m/>
  </r>
  <r>
    <n v="9154"/>
    <x v="0"/>
    <x v="0"/>
    <x v="0"/>
    <x v="0"/>
    <x v="1"/>
    <x v="402"/>
    <x v="0"/>
    <x v="0"/>
    <s v="Tesseramento"/>
    <x v="1"/>
    <x v="3"/>
    <x v="0"/>
    <m/>
  </r>
  <r>
    <n v="123407"/>
    <x v="1"/>
    <x v="0"/>
    <x v="0"/>
    <x v="2"/>
    <x v="1"/>
    <x v="402"/>
    <x v="0"/>
    <x v="1"/>
    <s v="Tesseramento"/>
    <x v="1"/>
    <x v="2"/>
    <x v="0"/>
    <m/>
  </r>
  <r>
    <n v="9153"/>
    <x v="0"/>
    <x v="0"/>
    <x v="0"/>
    <x v="0"/>
    <x v="1"/>
    <x v="402"/>
    <x v="0"/>
    <x v="0"/>
    <s v="Tesseramento"/>
    <x v="1"/>
    <x v="4"/>
    <x v="0"/>
    <m/>
  </r>
  <r>
    <n v="9350"/>
    <x v="0"/>
    <x v="0"/>
    <x v="0"/>
    <x v="0"/>
    <x v="1"/>
    <x v="402"/>
    <x v="0"/>
    <x v="0"/>
    <s v="Tesseramento"/>
    <x v="1"/>
    <x v="4"/>
    <x v="0"/>
    <m/>
  </r>
  <r>
    <n v="9155"/>
    <x v="0"/>
    <x v="0"/>
    <x v="0"/>
    <x v="0"/>
    <x v="1"/>
    <x v="402"/>
    <x v="0"/>
    <x v="1"/>
    <s v="Tesseramento"/>
    <x v="1"/>
    <x v="4"/>
    <x v="0"/>
    <m/>
  </r>
  <r>
    <n v="9349"/>
    <x v="0"/>
    <x v="0"/>
    <x v="0"/>
    <x v="1"/>
    <x v="1"/>
    <x v="402"/>
    <x v="0"/>
    <x v="1"/>
    <s v="Tesseramento"/>
    <x v="1"/>
    <x v="4"/>
    <x v="0"/>
    <m/>
  </r>
  <r>
    <n v="194245"/>
    <x v="0"/>
    <x v="0"/>
    <x v="0"/>
    <x v="2"/>
    <x v="1"/>
    <x v="402"/>
    <x v="0"/>
    <x v="0"/>
    <s v="Tesseramento"/>
    <x v="1"/>
    <x v="0"/>
    <x v="0"/>
    <m/>
  </r>
  <r>
    <n v="85623"/>
    <x v="0"/>
    <x v="0"/>
    <x v="0"/>
    <x v="0"/>
    <x v="1"/>
    <x v="402"/>
    <x v="0"/>
    <x v="0"/>
    <s v="Tesseramento"/>
    <x v="1"/>
    <x v="4"/>
    <x v="0"/>
    <m/>
  </r>
  <r>
    <n v="15918"/>
    <x v="0"/>
    <x v="0"/>
    <x v="0"/>
    <x v="0"/>
    <x v="1"/>
    <x v="402"/>
    <x v="0"/>
    <x v="0"/>
    <s v="Tesseramento"/>
    <x v="1"/>
    <x v="4"/>
    <x v="0"/>
    <m/>
  </r>
  <r>
    <n v="9159"/>
    <x v="0"/>
    <x v="0"/>
    <x v="0"/>
    <x v="0"/>
    <x v="1"/>
    <x v="402"/>
    <x v="0"/>
    <x v="0"/>
    <s v="Tesseramento"/>
    <x v="1"/>
    <x v="0"/>
    <x v="0"/>
    <m/>
  </r>
  <r>
    <n v="9162"/>
    <x v="0"/>
    <x v="0"/>
    <x v="0"/>
    <x v="1"/>
    <x v="1"/>
    <x v="402"/>
    <x v="0"/>
    <x v="1"/>
    <s v="Tesseramento"/>
    <x v="1"/>
    <x v="4"/>
    <x v="0"/>
    <m/>
  </r>
  <r>
    <n v="31924"/>
    <x v="0"/>
    <x v="0"/>
    <x v="0"/>
    <x v="0"/>
    <x v="1"/>
    <x v="402"/>
    <x v="0"/>
    <x v="0"/>
    <s v="Tesseramento"/>
    <x v="1"/>
    <x v="0"/>
    <x v="0"/>
    <m/>
  </r>
  <r>
    <n v="9164"/>
    <x v="0"/>
    <x v="0"/>
    <x v="0"/>
    <x v="0"/>
    <x v="1"/>
    <x v="402"/>
    <x v="0"/>
    <x v="0"/>
    <s v="Tesseramento"/>
    <x v="1"/>
    <x v="4"/>
    <x v="0"/>
    <m/>
  </r>
  <r>
    <n v="71007"/>
    <x v="0"/>
    <x v="0"/>
    <x v="0"/>
    <x v="1"/>
    <x v="1"/>
    <x v="402"/>
    <x v="0"/>
    <x v="0"/>
    <s v="Tesseramento"/>
    <x v="1"/>
    <x v="4"/>
    <x v="0"/>
    <m/>
  </r>
  <r>
    <n v="9168"/>
    <x v="0"/>
    <x v="0"/>
    <x v="0"/>
    <x v="1"/>
    <x v="1"/>
    <x v="402"/>
    <x v="0"/>
    <x v="1"/>
    <s v="Tesseramento"/>
    <x v="1"/>
    <x v="4"/>
    <x v="0"/>
    <m/>
  </r>
  <r>
    <n v="193006"/>
    <x v="1"/>
    <x v="0"/>
    <x v="0"/>
    <x v="0"/>
    <x v="1"/>
    <x v="402"/>
    <x v="0"/>
    <x v="0"/>
    <s v="Tesseramento"/>
    <x v="1"/>
    <x v="5"/>
    <x v="0"/>
    <s v="B"/>
  </r>
  <r>
    <n v="9171"/>
    <x v="0"/>
    <x v="0"/>
    <x v="0"/>
    <x v="0"/>
    <x v="1"/>
    <x v="402"/>
    <x v="0"/>
    <x v="0"/>
    <s v="Tesseramento"/>
    <x v="1"/>
    <x v="0"/>
    <x v="0"/>
    <m/>
  </r>
  <r>
    <n v="9173"/>
    <x v="0"/>
    <x v="0"/>
    <x v="0"/>
    <x v="0"/>
    <x v="1"/>
    <x v="402"/>
    <x v="0"/>
    <x v="1"/>
    <s v="Tesseramento"/>
    <x v="1"/>
    <x v="0"/>
    <x v="0"/>
    <m/>
  </r>
  <r>
    <n v="9175"/>
    <x v="0"/>
    <x v="0"/>
    <x v="0"/>
    <x v="0"/>
    <x v="1"/>
    <x v="402"/>
    <x v="0"/>
    <x v="0"/>
    <s v="Tesseramento"/>
    <x v="1"/>
    <x v="4"/>
    <x v="0"/>
    <m/>
  </r>
  <r>
    <n v="9174"/>
    <x v="0"/>
    <x v="0"/>
    <x v="0"/>
    <x v="0"/>
    <x v="1"/>
    <x v="402"/>
    <x v="0"/>
    <x v="1"/>
    <s v="Tesseramento"/>
    <x v="1"/>
    <x v="4"/>
    <x v="0"/>
    <m/>
  </r>
  <r>
    <n v="9176"/>
    <x v="0"/>
    <x v="0"/>
    <x v="0"/>
    <x v="0"/>
    <x v="1"/>
    <x v="402"/>
    <x v="0"/>
    <x v="0"/>
    <s v="Tesseramento"/>
    <x v="1"/>
    <x v="0"/>
    <x v="0"/>
    <m/>
  </r>
  <r>
    <n v="192157"/>
    <x v="0"/>
    <x v="0"/>
    <x v="0"/>
    <x v="0"/>
    <x v="1"/>
    <x v="402"/>
    <x v="0"/>
    <x v="0"/>
    <s v="Tesseramento"/>
    <x v="1"/>
    <x v="4"/>
    <x v="0"/>
    <m/>
  </r>
  <r>
    <n v="78258"/>
    <x v="0"/>
    <x v="0"/>
    <x v="0"/>
    <x v="0"/>
    <x v="1"/>
    <x v="402"/>
    <x v="0"/>
    <x v="1"/>
    <s v="Tesseramento"/>
    <x v="1"/>
    <x v="0"/>
    <x v="0"/>
    <m/>
  </r>
  <r>
    <n v="161798"/>
    <x v="0"/>
    <x v="0"/>
    <x v="0"/>
    <x v="0"/>
    <x v="1"/>
    <x v="402"/>
    <x v="0"/>
    <x v="0"/>
    <s v="Tesseramento"/>
    <x v="1"/>
    <x v="0"/>
    <x v="0"/>
    <m/>
  </r>
  <r>
    <n v="64178"/>
    <x v="0"/>
    <x v="0"/>
    <x v="0"/>
    <x v="0"/>
    <x v="1"/>
    <x v="402"/>
    <x v="0"/>
    <x v="0"/>
    <s v="Tesseramento"/>
    <x v="1"/>
    <x v="4"/>
    <x v="0"/>
    <m/>
  </r>
  <r>
    <n v="9185"/>
    <x v="0"/>
    <x v="0"/>
    <x v="0"/>
    <x v="0"/>
    <x v="1"/>
    <x v="402"/>
    <x v="0"/>
    <x v="0"/>
    <s v="Tesseramento"/>
    <x v="1"/>
    <x v="4"/>
    <x v="0"/>
    <m/>
  </r>
  <r>
    <n v="9188"/>
    <x v="0"/>
    <x v="0"/>
    <x v="0"/>
    <x v="0"/>
    <x v="1"/>
    <x v="402"/>
    <x v="0"/>
    <x v="1"/>
    <s v="Tesseramento"/>
    <x v="1"/>
    <x v="4"/>
    <x v="0"/>
    <m/>
  </r>
  <r>
    <n v="9190"/>
    <x v="0"/>
    <x v="0"/>
    <x v="0"/>
    <x v="0"/>
    <x v="1"/>
    <x v="402"/>
    <x v="0"/>
    <x v="1"/>
    <s v="Tesseramento"/>
    <x v="1"/>
    <x v="4"/>
    <x v="0"/>
    <m/>
  </r>
  <r>
    <n v="59031"/>
    <x v="0"/>
    <x v="0"/>
    <x v="0"/>
    <x v="0"/>
    <x v="1"/>
    <x v="402"/>
    <x v="0"/>
    <x v="1"/>
    <s v="Tesseramento"/>
    <x v="1"/>
    <x v="3"/>
    <x v="0"/>
    <m/>
  </r>
  <r>
    <n v="32584"/>
    <x v="0"/>
    <x v="0"/>
    <x v="0"/>
    <x v="0"/>
    <x v="1"/>
    <x v="402"/>
    <x v="0"/>
    <x v="0"/>
    <s v="Tesseramento"/>
    <x v="1"/>
    <x v="3"/>
    <x v="0"/>
    <m/>
  </r>
  <r>
    <n v="57757"/>
    <x v="0"/>
    <x v="0"/>
    <x v="0"/>
    <x v="0"/>
    <x v="1"/>
    <x v="402"/>
    <x v="0"/>
    <x v="0"/>
    <s v="Tesseramento"/>
    <x v="1"/>
    <x v="3"/>
    <x v="0"/>
    <m/>
  </r>
  <r>
    <n v="9199"/>
    <x v="0"/>
    <x v="0"/>
    <x v="0"/>
    <x v="1"/>
    <x v="1"/>
    <x v="402"/>
    <x v="0"/>
    <x v="1"/>
    <s v="Tesseramento"/>
    <x v="1"/>
    <x v="4"/>
    <x v="0"/>
    <m/>
  </r>
  <r>
    <n v="110931"/>
    <x v="0"/>
    <x v="0"/>
    <x v="0"/>
    <x v="0"/>
    <x v="1"/>
    <x v="402"/>
    <x v="0"/>
    <x v="0"/>
    <s v="Tesseramento"/>
    <x v="1"/>
    <x v="1"/>
    <x v="0"/>
    <m/>
  </r>
  <r>
    <n v="56577"/>
    <x v="0"/>
    <x v="0"/>
    <x v="0"/>
    <x v="0"/>
    <x v="1"/>
    <x v="402"/>
    <x v="0"/>
    <x v="1"/>
    <s v="Tesseramento"/>
    <x v="1"/>
    <x v="3"/>
    <x v="0"/>
    <m/>
  </r>
  <r>
    <n v="8816"/>
    <x v="0"/>
    <x v="0"/>
    <x v="0"/>
    <x v="0"/>
    <x v="1"/>
    <x v="402"/>
    <x v="0"/>
    <x v="1"/>
    <s v="Tesseramento"/>
    <x v="1"/>
    <x v="3"/>
    <x v="0"/>
    <m/>
  </r>
  <r>
    <n v="161800"/>
    <x v="0"/>
    <x v="0"/>
    <x v="0"/>
    <x v="0"/>
    <x v="1"/>
    <x v="402"/>
    <x v="0"/>
    <x v="0"/>
    <s v="Tesseramento"/>
    <x v="1"/>
    <x v="3"/>
    <x v="0"/>
    <m/>
  </r>
  <r>
    <n v="15941"/>
    <x v="0"/>
    <x v="0"/>
    <x v="0"/>
    <x v="0"/>
    <x v="1"/>
    <x v="402"/>
    <x v="0"/>
    <x v="0"/>
    <s v="Tesseramento"/>
    <x v="1"/>
    <x v="4"/>
    <x v="0"/>
    <m/>
  </r>
  <r>
    <n v="15942"/>
    <x v="0"/>
    <x v="0"/>
    <x v="0"/>
    <x v="0"/>
    <x v="1"/>
    <x v="402"/>
    <x v="0"/>
    <x v="1"/>
    <s v="Tesseramento"/>
    <x v="1"/>
    <x v="4"/>
    <x v="0"/>
    <m/>
  </r>
  <r>
    <n v="9202"/>
    <x v="0"/>
    <x v="0"/>
    <x v="0"/>
    <x v="1"/>
    <x v="1"/>
    <x v="402"/>
    <x v="0"/>
    <x v="0"/>
    <s v="Tesseramento"/>
    <x v="1"/>
    <x v="3"/>
    <x v="0"/>
    <m/>
  </r>
  <r>
    <n v="9205"/>
    <x v="0"/>
    <x v="0"/>
    <x v="0"/>
    <x v="0"/>
    <x v="1"/>
    <x v="402"/>
    <x v="0"/>
    <x v="0"/>
    <s v="Tesseramento"/>
    <x v="1"/>
    <x v="4"/>
    <x v="0"/>
    <m/>
  </r>
  <r>
    <n v="92957"/>
    <x v="0"/>
    <x v="0"/>
    <x v="0"/>
    <x v="0"/>
    <x v="1"/>
    <x v="402"/>
    <x v="0"/>
    <x v="0"/>
    <s v="Tesseramento"/>
    <x v="1"/>
    <x v="1"/>
    <x v="0"/>
    <m/>
  </r>
  <r>
    <n v="57513"/>
    <x v="0"/>
    <x v="0"/>
    <x v="0"/>
    <x v="1"/>
    <x v="1"/>
    <x v="402"/>
    <x v="0"/>
    <x v="1"/>
    <s v="Tesseramento"/>
    <x v="1"/>
    <x v="4"/>
    <x v="0"/>
    <m/>
  </r>
  <r>
    <n v="123946"/>
    <x v="0"/>
    <x v="0"/>
    <x v="0"/>
    <x v="0"/>
    <x v="1"/>
    <x v="402"/>
    <x v="0"/>
    <x v="1"/>
    <s v="Tesseramento"/>
    <x v="1"/>
    <x v="1"/>
    <x v="0"/>
    <m/>
  </r>
  <r>
    <n v="9214"/>
    <x v="0"/>
    <x v="0"/>
    <x v="0"/>
    <x v="1"/>
    <x v="1"/>
    <x v="402"/>
    <x v="0"/>
    <x v="0"/>
    <s v="Tesseramento"/>
    <x v="1"/>
    <x v="3"/>
    <x v="0"/>
    <m/>
  </r>
  <r>
    <n v="55469"/>
    <x v="0"/>
    <x v="0"/>
    <x v="0"/>
    <x v="0"/>
    <x v="1"/>
    <x v="402"/>
    <x v="0"/>
    <x v="0"/>
    <s v="Tesseramento"/>
    <x v="1"/>
    <x v="4"/>
    <x v="0"/>
    <m/>
  </r>
  <r>
    <n v="9226"/>
    <x v="0"/>
    <x v="0"/>
    <x v="0"/>
    <x v="0"/>
    <x v="1"/>
    <x v="402"/>
    <x v="0"/>
    <x v="0"/>
    <s v="Tesseramento"/>
    <x v="1"/>
    <x v="4"/>
    <x v="0"/>
    <m/>
  </r>
  <r>
    <n v="140916"/>
    <x v="0"/>
    <x v="0"/>
    <x v="0"/>
    <x v="0"/>
    <x v="1"/>
    <x v="402"/>
    <x v="0"/>
    <x v="1"/>
    <s v="Tesseramento"/>
    <x v="1"/>
    <x v="1"/>
    <x v="0"/>
    <m/>
  </r>
  <r>
    <n v="140915"/>
    <x v="0"/>
    <x v="0"/>
    <x v="0"/>
    <x v="0"/>
    <x v="1"/>
    <x v="402"/>
    <x v="0"/>
    <x v="1"/>
    <s v="Tesseramento"/>
    <x v="1"/>
    <x v="1"/>
    <x v="0"/>
    <m/>
  </r>
  <r>
    <n v="140917"/>
    <x v="0"/>
    <x v="0"/>
    <x v="0"/>
    <x v="2"/>
    <x v="1"/>
    <x v="402"/>
    <x v="0"/>
    <x v="0"/>
    <s v="Tesseramento"/>
    <x v="1"/>
    <x v="1"/>
    <x v="0"/>
    <m/>
  </r>
  <r>
    <n v="9229"/>
    <x v="0"/>
    <x v="0"/>
    <x v="0"/>
    <x v="0"/>
    <x v="1"/>
    <x v="402"/>
    <x v="0"/>
    <x v="0"/>
    <s v="Tesseramento"/>
    <x v="1"/>
    <x v="4"/>
    <x v="0"/>
    <m/>
  </r>
  <r>
    <n v="9234"/>
    <x v="0"/>
    <x v="0"/>
    <x v="0"/>
    <x v="0"/>
    <x v="1"/>
    <x v="402"/>
    <x v="0"/>
    <x v="0"/>
    <s v="Tesseramento"/>
    <x v="1"/>
    <x v="3"/>
    <x v="0"/>
    <m/>
  </r>
  <r>
    <n v="53866"/>
    <x v="0"/>
    <x v="0"/>
    <x v="0"/>
    <x v="0"/>
    <x v="1"/>
    <x v="402"/>
    <x v="0"/>
    <x v="1"/>
    <s v="Tesseramento"/>
    <x v="1"/>
    <x v="0"/>
    <x v="0"/>
    <m/>
  </r>
  <r>
    <n v="9232"/>
    <x v="0"/>
    <x v="0"/>
    <x v="0"/>
    <x v="0"/>
    <x v="1"/>
    <x v="402"/>
    <x v="0"/>
    <x v="0"/>
    <s v="Tesseramento"/>
    <x v="1"/>
    <x v="1"/>
    <x v="0"/>
    <m/>
  </r>
  <r>
    <n v="78319"/>
    <x v="0"/>
    <x v="0"/>
    <x v="0"/>
    <x v="0"/>
    <x v="1"/>
    <x v="402"/>
    <x v="0"/>
    <x v="0"/>
    <s v="Tesseramento"/>
    <x v="1"/>
    <x v="1"/>
    <x v="0"/>
    <m/>
  </r>
  <r>
    <n v="3226"/>
    <x v="0"/>
    <x v="0"/>
    <x v="0"/>
    <x v="0"/>
    <x v="1"/>
    <x v="402"/>
    <x v="0"/>
    <x v="1"/>
    <s v="Tesseramento"/>
    <x v="1"/>
    <x v="3"/>
    <x v="0"/>
    <m/>
  </r>
  <r>
    <n v="9235"/>
    <x v="0"/>
    <x v="0"/>
    <x v="0"/>
    <x v="0"/>
    <x v="1"/>
    <x v="402"/>
    <x v="0"/>
    <x v="0"/>
    <s v="Tesseramento"/>
    <x v="1"/>
    <x v="0"/>
    <x v="0"/>
    <m/>
  </r>
  <r>
    <n v="55471"/>
    <x v="0"/>
    <x v="0"/>
    <x v="0"/>
    <x v="0"/>
    <x v="1"/>
    <x v="402"/>
    <x v="0"/>
    <x v="1"/>
    <s v="Tesseramento"/>
    <x v="1"/>
    <x v="4"/>
    <x v="0"/>
    <m/>
  </r>
  <r>
    <n v="66032"/>
    <x v="0"/>
    <x v="0"/>
    <x v="0"/>
    <x v="0"/>
    <x v="1"/>
    <x v="402"/>
    <x v="0"/>
    <x v="1"/>
    <s v="Tesseramento"/>
    <x v="1"/>
    <x v="4"/>
    <x v="0"/>
    <m/>
  </r>
  <r>
    <n v="42268"/>
    <x v="0"/>
    <x v="0"/>
    <x v="0"/>
    <x v="0"/>
    <x v="1"/>
    <x v="402"/>
    <x v="0"/>
    <x v="0"/>
    <s v="Tesseramento"/>
    <x v="1"/>
    <x v="4"/>
    <x v="0"/>
    <m/>
  </r>
  <r>
    <n v="106419"/>
    <x v="0"/>
    <x v="0"/>
    <x v="0"/>
    <x v="1"/>
    <x v="1"/>
    <x v="402"/>
    <x v="0"/>
    <x v="0"/>
    <s v="Tesseramento"/>
    <x v="1"/>
    <x v="0"/>
    <x v="0"/>
    <m/>
  </r>
  <r>
    <n v="9236"/>
    <x v="0"/>
    <x v="0"/>
    <x v="0"/>
    <x v="0"/>
    <x v="1"/>
    <x v="402"/>
    <x v="0"/>
    <x v="0"/>
    <s v="Tesseramento"/>
    <x v="1"/>
    <x v="4"/>
    <x v="0"/>
    <m/>
  </r>
  <r>
    <n v="15947"/>
    <x v="0"/>
    <x v="0"/>
    <x v="0"/>
    <x v="0"/>
    <x v="1"/>
    <x v="402"/>
    <x v="0"/>
    <x v="1"/>
    <s v="Tesseramento"/>
    <x v="1"/>
    <x v="3"/>
    <x v="0"/>
    <m/>
  </r>
  <r>
    <n v="9117"/>
    <x v="0"/>
    <x v="0"/>
    <x v="0"/>
    <x v="0"/>
    <x v="1"/>
    <x v="402"/>
    <x v="0"/>
    <x v="1"/>
    <s v="Tesseramento"/>
    <x v="1"/>
    <x v="4"/>
    <x v="0"/>
    <m/>
  </r>
  <r>
    <n v="43091"/>
    <x v="0"/>
    <x v="0"/>
    <x v="0"/>
    <x v="0"/>
    <x v="1"/>
    <x v="402"/>
    <x v="0"/>
    <x v="0"/>
    <s v="Tesseramento"/>
    <x v="1"/>
    <x v="0"/>
    <x v="0"/>
    <m/>
  </r>
  <r>
    <n v="89389"/>
    <x v="0"/>
    <x v="0"/>
    <x v="0"/>
    <x v="0"/>
    <x v="1"/>
    <x v="402"/>
    <x v="0"/>
    <x v="0"/>
    <s v="Tesseramento"/>
    <x v="1"/>
    <x v="4"/>
    <x v="0"/>
    <m/>
  </r>
  <r>
    <n v="9242"/>
    <x v="0"/>
    <x v="0"/>
    <x v="0"/>
    <x v="0"/>
    <x v="1"/>
    <x v="402"/>
    <x v="0"/>
    <x v="0"/>
    <s v="Tesseramento"/>
    <x v="1"/>
    <x v="4"/>
    <x v="0"/>
    <m/>
  </r>
  <r>
    <n v="9241"/>
    <x v="0"/>
    <x v="0"/>
    <x v="0"/>
    <x v="0"/>
    <x v="1"/>
    <x v="402"/>
    <x v="0"/>
    <x v="1"/>
    <s v="Tesseramento"/>
    <x v="1"/>
    <x v="4"/>
    <x v="0"/>
    <m/>
  </r>
  <r>
    <n v="24254"/>
    <x v="0"/>
    <x v="0"/>
    <x v="0"/>
    <x v="0"/>
    <x v="1"/>
    <x v="402"/>
    <x v="0"/>
    <x v="0"/>
    <s v="Tesseramento"/>
    <x v="1"/>
    <x v="4"/>
    <x v="0"/>
    <m/>
  </r>
  <r>
    <n v="78706"/>
    <x v="0"/>
    <x v="0"/>
    <x v="0"/>
    <x v="0"/>
    <x v="1"/>
    <x v="402"/>
    <x v="0"/>
    <x v="1"/>
    <s v="Tesseramento"/>
    <x v="1"/>
    <x v="4"/>
    <x v="0"/>
    <m/>
  </r>
  <r>
    <n v="42269"/>
    <x v="0"/>
    <x v="0"/>
    <x v="0"/>
    <x v="0"/>
    <x v="1"/>
    <x v="402"/>
    <x v="0"/>
    <x v="0"/>
    <s v="Tesseramento"/>
    <x v="1"/>
    <x v="0"/>
    <x v="0"/>
    <m/>
  </r>
  <r>
    <n v="9247"/>
    <x v="0"/>
    <x v="0"/>
    <x v="0"/>
    <x v="0"/>
    <x v="1"/>
    <x v="402"/>
    <x v="0"/>
    <x v="0"/>
    <s v="Tesseramento"/>
    <x v="1"/>
    <x v="4"/>
    <x v="0"/>
    <m/>
  </r>
  <r>
    <n v="20228"/>
    <x v="0"/>
    <x v="0"/>
    <x v="0"/>
    <x v="0"/>
    <x v="1"/>
    <x v="402"/>
    <x v="0"/>
    <x v="0"/>
    <s v="Tesseramento"/>
    <x v="1"/>
    <x v="3"/>
    <x v="0"/>
    <m/>
  </r>
  <r>
    <n v="44444"/>
    <x v="0"/>
    <x v="0"/>
    <x v="0"/>
    <x v="0"/>
    <x v="1"/>
    <x v="402"/>
    <x v="0"/>
    <x v="0"/>
    <s v="Tesseramento"/>
    <x v="1"/>
    <x v="1"/>
    <x v="0"/>
    <m/>
  </r>
  <r>
    <n v="140919"/>
    <x v="0"/>
    <x v="0"/>
    <x v="0"/>
    <x v="2"/>
    <x v="1"/>
    <x v="402"/>
    <x v="0"/>
    <x v="1"/>
    <s v="Tesseramento"/>
    <x v="1"/>
    <x v="4"/>
    <x v="0"/>
    <m/>
  </r>
  <r>
    <n v="9265"/>
    <x v="0"/>
    <x v="0"/>
    <x v="0"/>
    <x v="0"/>
    <x v="1"/>
    <x v="402"/>
    <x v="0"/>
    <x v="0"/>
    <s v="Tesseramento"/>
    <x v="1"/>
    <x v="4"/>
    <x v="0"/>
    <m/>
  </r>
  <r>
    <n v="72642"/>
    <x v="0"/>
    <x v="0"/>
    <x v="0"/>
    <x v="0"/>
    <x v="1"/>
    <x v="402"/>
    <x v="0"/>
    <x v="0"/>
    <s v="Tesseramento"/>
    <x v="1"/>
    <x v="0"/>
    <x v="0"/>
    <m/>
  </r>
  <r>
    <n v="9271"/>
    <x v="0"/>
    <x v="0"/>
    <x v="0"/>
    <x v="1"/>
    <x v="1"/>
    <x v="402"/>
    <x v="0"/>
    <x v="1"/>
    <s v="Tesseramento"/>
    <x v="1"/>
    <x v="4"/>
    <x v="0"/>
    <m/>
  </r>
  <r>
    <n v="20238"/>
    <x v="0"/>
    <x v="0"/>
    <x v="0"/>
    <x v="0"/>
    <x v="1"/>
    <x v="402"/>
    <x v="0"/>
    <x v="0"/>
    <s v="Tesseramento"/>
    <x v="1"/>
    <x v="4"/>
    <x v="0"/>
    <m/>
  </r>
  <r>
    <n v="9277"/>
    <x v="0"/>
    <x v="0"/>
    <x v="0"/>
    <x v="0"/>
    <x v="1"/>
    <x v="402"/>
    <x v="0"/>
    <x v="1"/>
    <s v="Tesseramento"/>
    <x v="1"/>
    <x v="4"/>
    <x v="0"/>
    <m/>
  </r>
  <r>
    <n v="9282"/>
    <x v="0"/>
    <x v="0"/>
    <x v="0"/>
    <x v="0"/>
    <x v="1"/>
    <x v="402"/>
    <x v="0"/>
    <x v="0"/>
    <s v="Tesseramento"/>
    <x v="1"/>
    <x v="4"/>
    <x v="0"/>
    <m/>
  </r>
  <r>
    <n v="9281"/>
    <x v="0"/>
    <x v="0"/>
    <x v="0"/>
    <x v="4"/>
    <x v="1"/>
    <x v="402"/>
    <x v="0"/>
    <x v="0"/>
    <s v="Tesseramento"/>
    <x v="1"/>
    <x v="0"/>
    <x v="0"/>
    <m/>
  </r>
  <r>
    <n v="211500"/>
    <x v="0"/>
    <x v="0"/>
    <x v="0"/>
    <x v="0"/>
    <x v="1"/>
    <x v="402"/>
    <x v="0"/>
    <x v="0"/>
    <s v="Tesseramento"/>
    <x v="1"/>
    <x v="0"/>
    <x v="0"/>
    <m/>
  </r>
  <r>
    <n v="64926"/>
    <x v="0"/>
    <x v="0"/>
    <x v="0"/>
    <x v="0"/>
    <x v="1"/>
    <x v="402"/>
    <x v="0"/>
    <x v="1"/>
    <s v="Tesseramento"/>
    <x v="1"/>
    <x v="4"/>
    <x v="0"/>
    <m/>
  </r>
  <r>
    <n v="9286"/>
    <x v="0"/>
    <x v="0"/>
    <x v="0"/>
    <x v="0"/>
    <x v="1"/>
    <x v="402"/>
    <x v="0"/>
    <x v="1"/>
    <s v="Tesseramento"/>
    <x v="1"/>
    <x v="0"/>
    <x v="0"/>
    <m/>
  </r>
  <r>
    <n v="39725"/>
    <x v="0"/>
    <x v="0"/>
    <x v="0"/>
    <x v="0"/>
    <x v="1"/>
    <x v="402"/>
    <x v="0"/>
    <x v="0"/>
    <s v="Tesseramento"/>
    <x v="1"/>
    <x v="1"/>
    <x v="0"/>
    <m/>
  </r>
  <r>
    <n v="9287"/>
    <x v="0"/>
    <x v="0"/>
    <x v="0"/>
    <x v="0"/>
    <x v="1"/>
    <x v="402"/>
    <x v="0"/>
    <x v="0"/>
    <s v="Tesseramento"/>
    <x v="1"/>
    <x v="4"/>
    <x v="0"/>
    <m/>
  </r>
  <r>
    <n v="9289"/>
    <x v="0"/>
    <x v="0"/>
    <x v="0"/>
    <x v="0"/>
    <x v="1"/>
    <x v="402"/>
    <x v="0"/>
    <x v="1"/>
    <s v="Tesseramento"/>
    <x v="1"/>
    <x v="0"/>
    <x v="0"/>
    <m/>
  </r>
  <r>
    <n v="9299"/>
    <x v="0"/>
    <x v="0"/>
    <x v="0"/>
    <x v="0"/>
    <x v="1"/>
    <x v="402"/>
    <x v="0"/>
    <x v="0"/>
    <s v="Tesseramento"/>
    <x v="1"/>
    <x v="3"/>
    <x v="0"/>
    <m/>
  </r>
  <r>
    <n v="123686"/>
    <x v="0"/>
    <x v="0"/>
    <x v="0"/>
    <x v="0"/>
    <x v="1"/>
    <x v="402"/>
    <x v="0"/>
    <x v="0"/>
    <s v="Tesseramento"/>
    <x v="1"/>
    <x v="4"/>
    <x v="0"/>
    <m/>
  </r>
  <r>
    <n v="57515"/>
    <x v="0"/>
    <x v="0"/>
    <x v="0"/>
    <x v="1"/>
    <x v="1"/>
    <x v="402"/>
    <x v="0"/>
    <x v="0"/>
    <s v="Tesseramento"/>
    <x v="1"/>
    <x v="4"/>
    <x v="0"/>
    <m/>
  </r>
  <r>
    <n v="8892"/>
    <x v="0"/>
    <x v="0"/>
    <x v="0"/>
    <x v="1"/>
    <x v="1"/>
    <x v="402"/>
    <x v="0"/>
    <x v="1"/>
    <s v="Tesseramento"/>
    <x v="1"/>
    <x v="4"/>
    <x v="0"/>
    <m/>
  </r>
  <r>
    <n v="89395"/>
    <x v="0"/>
    <x v="0"/>
    <x v="0"/>
    <x v="0"/>
    <x v="1"/>
    <x v="402"/>
    <x v="0"/>
    <x v="1"/>
    <s v="Tesseramento"/>
    <x v="1"/>
    <x v="1"/>
    <x v="0"/>
    <m/>
  </r>
  <r>
    <n v="47338"/>
    <x v="0"/>
    <x v="0"/>
    <x v="0"/>
    <x v="0"/>
    <x v="1"/>
    <x v="402"/>
    <x v="0"/>
    <x v="0"/>
    <s v="Tesseramento"/>
    <x v="1"/>
    <x v="3"/>
    <x v="0"/>
    <m/>
  </r>
  <r>
    <n v="153543"/>
    <x v="0"/>
    <x v="0"/>
    <x v="0"/>
    <x v="0"/>
    <x v="1"/>
    <x v="402"/>
    <x v="0"/>
    <x v="0"/>
    <s v="Tesseramento"/>
    <x v="1"/>
    <x v="4"/>
    <x v="0"/>
    <m/>
  </r>
  <r>
    <n v="78718"/>
    <x v="0"/>
    <x v="0"/>
    <x v="0"/>
    <x v="0"/>
    <x v="1"/>
    <x v="402"/>
    <x v="0"/>
    <x v="1"/>
    <s v="Tesseramento"/>
    <x v="1"/>
    <x v="4"/>
    <x v="0"/>
    <m/>
  </r>
  <r>
    <n v="9307"/>
    <x v="0"/>
    <x v="0"/>
    <x v="0"/>
    <x v="0"/>
    <x v="1"/>
    <x v="402"/>
    <x v="0"/>
    <x v="1"/>
    <s v="Tesseramento"/>
    <x v="1"/>
    <x v="4"/>
    <x v="0"/>
    <m/>
  </r>
  <r>
    <n v="78717"/>
    <x v="0"/>
    <x v="0"/>
    <x v="0"/>
    <x v="0"/>
    <x v="1"/>
    <x v="402"/>
    <x v="0"/>
    <x v="0"/>
    <s v="Tesseramento"/>
    <x v="1"/>
    <x v="4"/>
    <x v="0"/>
    <m/>
  </r>
  <r>
    <n v="140920"/>
    <x v="0"/>
    <x v="0"/>
    <x v="0"/>
    <x v="2"/>
    <x v="1"/>
    <x v="402"/>
    <x v="0"/>
    <x v="1"/>
    <s v="Tesseramento"/>
    <x v="1"/>
    <x v="0"/>
    <x v="0"/>
    <m/>
  </r>
  <r>
    <n v="9263"/>
    <x v="0"/>
    <x v="0"/>
    <x v="0"/>
    <x v="1"/>
    <x v="1"/>
    <x v="402"/>
    <x v="0"/>
    <x v="1"/>
    <s v="Tesseramento"/>
    <x v="1"/>
    <x v="4"/>
    <x v="0"/>
    <m/>
  </r>
  <r>
    <n v="9266"/>
    <x v="0"/>
    <x v="0"/>
    <x v="0"/>
    <x v="0"/>
    <x v="1"/>
    <x v="402"/>
    <x v="0"/>
    <x v="0"/>
    <s v="Tesseramento"/>
    <x v="1"/>
    <x v="0"/>
    <x v="0"/>
    <m/>
  </r>
  <r>
    <n v="9267"/>
    <x v="0"/>
    <x v="0"/>
    <x v="0"/>
    <x v="1"/>
    <x v="1"/>
    <x v="402"/>
    <x v="0"/>
    <x v="0"/>
    <s v="Tesseramento"/>
    <x v="1"/>
    <x v="4"/>
    <x v="0"/>
    <m/>
  </r>
  <r>
    <n v="88534"/>
    <x v="0"/>
    <x v="0"/>
    <x v="0"/>
    <x v="0"/>
    <x v="1"/>
    <x v="402"/>
    <x v="0"/>
    <x v="0"/>
    <s v="Tesseramento"/>
    <x v="1"/>
    <x v="4"/>
    <x v="0"/>
    <m/>
  </r>
  <r>
    <n v="24261"/>
    <x v="0"/>
    <x v="0"/>
    <x v="0"/>
    <x v="0"/>
    <x v="1"/>
    <x v="402"/>
    <x v="0"/>
    <x v="0"/>
    <s v="Tesseramento"/>
    <x v="1"/>
    <x v="1"/>
    <x v="0"/>
    <m/>
  </r>
  <r>
    <n v="39730"/>
    <x v="0"/>
    <x v="0"/>
    <x v="0"/>
    <x v="0"/>
    <x v="1"/>
    <x v="402"/>
    <x v="0"/>
    <x v="0"/>
    <s v="Tesseramento"/>
    <x v="1"/>
    <x v="4"/>
    <x v="0"/>
    <m/>
  </r>
  <r>
    <n v="128"/>
    <x v="0"/>
    <x v="0"/>
    <x v="0"/>
    <x v="1"/>
    <x v="1"/>
    <x v="402"/>
    <x v="0"/>
    <x v="0"/>
    <s v="Tesseramento"/>
    <x v="1"/>
    <x v="4"/>
    <x v="0"/>
    <m/>
  </r>
  <r>
    <n v="128408"/>
    <x v="0"/>
    <x v="0"/>
    <x v="0"/>
    <x v="2"/>
    <x v="1"/>
    <x v="402"/>
    <x v="0"/>
    <x v="0"/>
    <s v="Tesseramento"/>
    <x v="1"/>
    <x v="4"/>
    <x v="0"/>
    <m/>
  </r>
  <r>
    <n v="9317"/>
    <x v="0"/>
    <x v="0"/>
    <x v="0"/>
    <x v="0"/>
    <x v="1"/>
    <x v="402"/>
    <x v="0"/>
    <x v="0"/>
    <s v="Tesseramento"/>
    <x v="1"/>
    <x v="4"/>
    <x v="0"/>
    <m/>
  </r>
  <r>
    <n v="222940"/>
    <x v="1"/>
    <x v="0"/>
    <x v="0"/>
    <x v="1"/>
    <x v="1"/>
    <x v="402"/>
    <x v="0"/>
    <x v="1"/>
    <s v="Tesseramento"/>
    <x v="1"/>
    <x v="5"/>
    <x v="0"/>
    <m/>
  </r>
  <r>
    <n v="9290"/>
    <x v="0"/>
    <x v="0"/>
    <x v="0"/>
    <x v="0"/>
    <x v="1"/>
    <x v="402"/>
    <x v="0"/>
    <x v="0"/>
    <s v="Tesseramento"/>
    <x v="1"/>
    <x v="0"/>
    <x v="0"/>
    <m/>
  </r>
  <r>
    <n v="9297"/>
    <x v="0"/>
    <x v="0"/>
    <x v="0"/>
    <x v="1"/>
    <x v="1"/>
    <x v="402"/>
    <x v="0"/>
    <x v="1"/>
    <s v="Tesseramento"/>
    <x v="1"/>
    <x v="4"/>
    <x v="0"/>
    <m/>
  </r>
  <r>
    <n v="9322"/>
    <x v="0"/>
    <x v="0"/>
    <x v="0"/>
    <x v="0"/>
    <x v="1"/>
    <x v="402"/>
    <x v="0"/>
    <x v="0"/>
    <s v="Tesseramento"/>
    <x v="1"/>
    <x v="4"/>
    <x v="0"/>
    <m/>
  </r>
  <r>
    <n v="130"/>
    <x v="0"/>
    <x v="0"/>
    <x v="0"/>
    <x v="1"/>
    <x v="1"/>
    <x v="402"/>
    <x v="0"/>
    <x v="1"/>
    <s v="Tesseramento"/>
    <x v="1"/>
    <x v="4"/>
    <x v="0"/>
    <m/>
  </r>
  <r>
    <n v="9300"/>
    <x v="0"/>
    <x v="0"/>
    <x v="0"/>
    <x v="0"/>
    <x v="1"/>
    <x v="402"/>
    <x v="0"/>
    <x v="0"/>
    <s v="Tesseramento"/>
    <x v="1"/>
    <x v="4"/>
    <x v="0"/>
    <m/>
  </r>
  <r>
    <n v="153545"/>
    <x v="0"/>
    <x v="0"/>
    <x v="0"/>
    <x v="0"/>
    <x v="1"/>
    <x v="402"/>
    <x v="0"/>
    <x v="1"/>
    <s v="Tesseramento"/>
    <x v="1"/>
    <x v="4"/>
    <x v="0"/>
    <m/>
  </r>
  <r>
    <n v="9331"/>
    <x v="0"/>
    <x v="0"/>
    <x v="0"/>
    <x v="0"/>
    <x v="1"/>
    <x v="402"/>
    <x v="0"/>
    <x v="1"/>
    <s v="Tesseramento"/>
    <x v="1"/>
    <x v="3"/>
    <x v="0"/>
    <m/>
  </r>
  <r>
    <n v="113000"/>
    <x v="0"/>
    <x v="0"/>
    <x v="0"/>
    <x v="1"/>
    <x v="1"/>
    <x v="402"/>
    <x v="0"/>
    <x v="0"/>
    <s v="Tesseramento"/>
    <x v="1"/>
    <x v="1"/>
    <x v="0"/>
    <m/>
  </r>
  <r>
    <n v="118025"/>
    <x v="0"/>
    <x v="0"/>
    <x v="0"/>
    <x v="0"/>
    <x v="1"/>
    <x v="402"/>
    <x v="0"/>
    <x v="0"/>
    <s v="Tesseramento"/>
    <x v="1"/>
    <x v="3"/>
    <x v="0"/>
    <m/>
  </r>
  <r>
    <n v="67505"/>
    <x v="0"/>
    <x v="0"/>
    <x v="0"/>
    <x v="1"/>
    <x v="1"/>
    <x v="402"/>
    <x v="0"/>
    <x v="1"/>
    <s v="Tesseramento"/>
    <x v="1"/>
    <x v="0"/>
    <x v="0"/>
    <m/>
  </r>
  <r>
    <n v="9343"/>
    <x v="0"/>
    <x v="0"/>
    <x v="0"/>
    <x v="1"/>
    <x v="1"/>
    <x v="402"/>
    <x v="0"/>
    <x v="0"/>
    <s v="Tesseramento"/>
    <x v="1"/>
    <x v="3"/>
    <x v="0"/>
    <m/>
  </r>
  <r>
    <n v="9348"/>
    <x v="0"/>
    <x v="0"/>
    <x v="0"/>
    <x v="0"/>
    <x v="1"/>
    <x v="402"/>
    <x v="0"/>
    <x v="1"/>
    <s v="Tesseramento"/>
    <x v="1"/>
    <x v="4"/>
    <x v="0"/>
    <m/>
  </r>
  <r>
    <n v="36684"/>
    <x v="0"/>
    <x v="0"/>
    <x v="0"/>
    <x v="0"/>
    <x v="11"/>
    <x v="94"/>
    <x v="0"/>
    <x v="0"/>
    <s v="Tesseramento"/>
    <x v="1"/>
    <x v="0"/>
    <x v="0"/>
    <m/>
  </r>
  <r>
    <n v="36682"/>
    <x v="0"/>
    <x v="0"/>
    <x v="0"/>
    <x v="0"/>
    <x v="11"/>
    <x v="94"/>
    <x v="0"/>
    <x v="0"/>
    <s v="Tesseramento"/>
    <x v="1"/>
    <x v="4"/>
    <x v="0"/>
    <m/>
  </r>
  <r>
    <n v="36683"/>
    <x v="0"/>
    <x v="0"/>
    <x v="0"/>
    <x v="0"/>
    <x v="11"/>
    <x v="94"/>
    <x v="0"/>
    <x v="1"/>
    <s v="Tesseramento"/>
    <x v="1"/>
    <x v="4"/>
    <x v="0"/>
    <m/>
  </r>
  <r>
    <n v="233936"/>
    <x v="0"/>
    <x v="0"/>
    <x v="1"/>
    <x v="2"/>
    <x v="5"/>
    <x v="81"/>
    <x v="0"/>
    <x v="1"/>
    <s v="Tesseramento"/>
    <x v="0"/>
    <x v="0"/>
    <x v="0"/>
    <m/>
  </r>
  <r>
    <n v="233798"/>
    <x v="0"/>
    <x v="0"/>
    <x v="1"/>
    <x v="1"/>
    <x v="7"/>
    <x v="209"/>
    <x v="0"/>
    <x v="0"/>
    <s v="Tesseramento"/>
    <x v="0"/>
    <x v="1"/>
    <x v="0"/>
    <m/>
  </r>
  <r>
    <n v="163152"/>
    <x v="0"/>
    <x v="0"/>
    <x v="0"/>
    <x v="0"/>
    <x v="1"/>
    <x v="1"/>
    <x v="0"/>
    <x v="0"/>
    <s v="Tesseramento"/>
    <x v="0"/>
    <x v="3"/>
    <x v="0"/>
    <m/>
  </r>
  <r>
    <n v="233794"/>
    <x v="0"/>
    <x v="0"/>
    <x v="1"/>
    <x v="0"/>
    <x v="7"/>
    <x v="209"/>
    <x v="0"/>
    <x v="0"/>
    <s v="Tesseramento"/>
    <x v="0"/>
    <x v="0"/>
    <x v="0"/>
    <m/>
  </r>
  <r>
    <n v="56482"/>
    <x v="0"/>
    <x v="0"/>
    <x v="0"/>
    <x v="0"/>
    <x v="0"/>
    <x v="76"/>
    <x v="0"/>
    <x v="0"/>
    <s v="Tesseramento"/>
    <x v="0"/>
    <x v="4"/>
    <x v="0"/>
    <m/>
  </r>
  <r>
    <n v="81146"/>
    <x v="0"/>
    <x v="0"/>
    <x v="0"/>
    <x v="0"/>
    <x v="0"/>
    <x v="76"/>
    <x v="0"/>
    <x v="0"/>
    <s v="Tesseramento"/>
    <x v="0"/>
    <x v="0"/>
    <x v="0"/>
    <m/>
  </r>
  <r>
    <n v="115089"/>
    <x v="0"/>
    <x v="0"/>
    <x v="0"/>
    <x v="1"/>
    <x v="0"/>
    <x v="76"/>
    <x v="0"/>
    <x v="1"/>
    <s v="Tesseramento"/>
    <x v="0"/>
    <x v="4"/>
    <x v="0"/>
    <m/>
  </r>
  <r>
    <n v="125190"/>
    <x v="0"/>
    <x v="0"/>
    <x v="0"/>
    <x v="0"/>
    <x v="0"/>
    <x v="76"/>
    <x v="0"/>
    <x v="0"/>
    <s v="Tesseramento"/>
    <x v="0"/>
    <x v="4"/>
    <x v="0"/>
    <m/>
  </r>
  <r>
    <n v="233737"/>
    <x v="0"/>
    <x v="0"/>
    <x v="1"/>
    <x v="1"/>
    <x v="1"/>
    <x v="20"/>
    <x v="0"/>
    <x v="0"/>
    <s v="Tesseramento"/>
    <x v="0"/>
    <x v="3"/>
    <x v="0"/>
    <m/>
  </r>
  <r>
    <n v="233800"/>
    <x v="0"/>
    <x v="0"/>
    <x v="1"/>
    <x v="1"/>
    <x v="7"/>
    <x v="209"/>
    <x v="0"/>
    <x v="1"/>
    <s v="Tesseramento"/>
    <x v="0"/>
    <x v="0"/>
    <x v="0"/>
    <m/>
  </r>
  <r>
    <n v="220846"/>
    <x v="0"/>
    <x v="0"/>
    <x v="0"/>
    <x v="0"/>
    <x v="1"/>
    <x v="108"/>
    <x v="0"/>
    <x v="0"/>
    <s v="Tesseramento"/>
    <x v="0"/>
    <x v="0"/>
    <x v="0"/>
    <m/>
  </r>
  <r>
    <n v="211287"/>
    <x v="0"/>
    <x v="0"/>
    <x v="0"/>
    <x v="0"/>
    <x v="1"/>
    <x v="108"/>
    <x v="0"/>
    <x v="1"/>
    <s v="Tesseramento"/>
    <x v="0"/>
    <x v="0"/>
    <x v="0"/>
    <m/>
  </r>
  <r>
    <n v="70475"/>
    <x v="0"/>
    <x v="0"/>
    <x v="0"/>
    <x v="0"/>
    <x v="4"/>
    <x v="179"/>
    <x v="0"/>
    <x v="0"/>
    <s v="Tesseramento"/>
    <x v="1"/>
    <x v="0"/>
    <x v="0"/>
    <m/>
  </r>
  <r>
    <n v="233814"/>
    <x v="0"/>
    <x v="0"/>
    <x v="1"/>
    <x v="0"/>
    <x v="1"/>
    <x v="402"/>
    <x v="0"/>
    <x v="1"/>
    <s v="Tesseramento"/>
    <x v="1"/>
    <x v="0"/>
    <x v="0"/>
    <m/>
  </r>
  <r>
    <n v="233813"/>
    <x v="0"/>
    <x v="0"/>
    <x v="1"/>
    <x v="0"/>
    <x v="1"/>
    <x v="402"/>
    <x v="0"/>
    <x v="0"/>
    <s v="Tesseramento"/>
    <x v="1"/>
    <x v="0"/>
    <x v="0"/>
    <m/>
  </r>
  <r>
    <n v="233812"/>
    <x v="0"/>
    <x v="0"/>
    <x v="1"/>
    <x v="0"/>
    <x v="1"/>
    <x v="402"/>
    <x v="0"/>
    <x v="0"/>
    <s v="Tesseramento"/>
    <x v="1"/>
    <x v="4"/>
    <x v="0"/>
    <m/>
  </r>
  <r>
    <n v="138427"/>
    <x v="0"/>
    <x v="0"/>
    <x v="0"/>
    <x v="0"/>
    <x v="7"/>
    <x v="74"/>
    <x v="0"/>
    <x v="0"/>
    <s v="Tesseramento"/>
    <x v="1"/>
    <x v="0"/>
    <x v="0"/>
    <m/>
  </r>
  <r>
    <n v="203174"/>
    <x v="0"/>
    <x v="0"/>
    <x v="0"/>
    <x v="0"/>
    <x v="7"/>
    <x v="74"/>
    <x v="0"/>
    <x v="0"/>
    <s v="Tesseramento"/>
    <x v="1"/>
    <x v="3"/>
    <x v="0"/>
    <m/>
  </r>
  <r>
    <n v="33402"/>
    <x v="0"/>
    <x v="0"/>
    <x v="0"/>
    <x v="0"/>
    <x v="7"/>
    <x v="74"/>
    <x v="0"/>
    <x v="1"/>
    <s v="Tesseramento"/>
    <x v="1"/>
    <x v="0"/>
    <x v="0"/>
    <m/>
  </r>
  <r>
    <n v="143173"/>
    <x v="0"/>
    <x v="0"/>
    <x v="0"/>
    <x v="0"/>
    <x v="7"/>
    <x v="74"/>
    <x v="0"/>
    <x v="0"/>
    <s v="Tesseramento"/>
    <x v="1"/>
    <x v="0"/>
    <x v="0"/>
    <m/>
  </r>
  <r>
    <n v="186450"/>
    <x v="0"/>
    <x v="0"/>
    <x v="0"/>
    <x v="0"/>
    <x v="7"/>
    <x v="74"/>
    <x v="0"/>
    <x v="0"/>
    <s v="Tesseramento"/>
    <x v="1"/>
    <x v="0"/>
    <x v="0"/>
    <m/>
  </r>
  <r>
    <n v="3596"/>
    <x v="0"/>
    <x v="0"/>
    <x v="0"/>
    <x v="0"/>
    <x v="7"/>
    <x v="74"/>
    <x v="0"/>
    <x v="0"/>
    <s v="Tesseramento"/>
    <x v="1"/>
    <x v="3"/>
    <x v="0"/>
    <m/>
  </r>
  <r>
    <n v="152609"/>
    <x v="0"/>
    <x v="0"/>
    <x v="0"/>
    <x v="0"/>
    <x v="7"/>
    <x v="74"/>
    <x v="0"/>
    <x v="1"/>
    <s v="Tesseramento"/>
    <x v="1"/>
    <x v="3"/>
    <x v="0"/>
    <m/>
  </r>
  <r>
    <n v="127034"/>
    <x v="0"/>
    <x v="0"/>
    <x v="0"/>
    <x v="0"/>
    <x v="7"/>
    <x v="74"/>
    <x v="0"/>
    <x v="0"/>
    <s v="Tesseramento"/>
    <x v="1"/>
    <x v="4"/>
    <x v="0"/>
    <m/>
  </r>
  <r>
    <n v="42365"/>
    <x v="0"/>
    <x v="0"/>
    <x v="0"/>
    <x v="0"/>
    <x v="7"/>
    <x v="74"/>
    <x v="0"/>
    <x v="0"/>
    <s v="Tesseramento"/>
    <x v="1"/>
    <x v="0"/>
    <x v="0"/>
    <m/>
  </r>
  <r>
    <n v="87857"/>
    <x v="0"/>
    <x v="0"/>
    <x v="0"/>
    <x v="0"/>
    <x v="7"/>
    <x v="74"/>
    <x v="0"/>
    <x v="0"/>
    <s v="Tesseramento"/>
    <x v="1"/>
    <x v="4"/>
    <x v="0"/>
    <m/>
  </r>
  <r>
    <n v="143195"/>
    <x v="0"/>
    <x v="0"/>
    <x v="0"/>
    <x v="0"/>
    <x v="7"/>
    <x v="74"/>
    <x v="0"/>
    <x v="1"/>
    <s v="Tesseramento"/>
    <x v="1"/>
    <x v="3"/>
    <x v="0"/>
    <m/>
  </r>
  <r>
    <n v="167503"/>
    <x v="0"/>
    <x v="0"/>
    <x v="0"/>
    <x v="0"/>
    <x v="7"/>
    <x v="74"/>
    <x v="0"/>
    <x v="0"/>
    <s v="Tesseramento"/>
    <x v="1"/>
    <x v="3"/>
    <x v="0"/>
    <m/>
  </r>
  <r>
    <n v="14362"/>
    <x v="0"/>
    <x v="0"/>
    <x v="0"/>
    <x v="0"/>
    <x v="7"/>
    <x v="74"/>
    <x v="0"/>
    <x v="0"/>
    <s v="Tesseramento"/>
    <x v="1"/>
    <x v="0"/>
    <x v="0"/>
    <m/>
  </r>
  <r>
    <n v="174882"/>
    <x v="0"/>
    <x v="0"/>
    <x v="0"/>
    <x v="0"/>
    <x v="7"/>
    <x v="74"/>
    <x v="0"/>
    <x v="0"/>
    <s v="Tesseramento"/>
    <x v="1"/>
    <x v="3"/>
    <x v="0"/>
    <m/>
  </r>
  <r>
    <n v="93203"/>
    <x v="0"/>
    <x v="0"/>
    <x v="0"/>
    <x v="0"/>
    <x v="7"/>
    <x v="74"/>
    <x v="0"/>
    <x v="0"/>
    <s v="Tesseramento"/>
    <x v="1"/>
    <x v="4"/>
    <x v="0"/>
    <m/>
  </r>
  <r>
    <n v="233825"/>
    <x v="0"/>
    <x v="0"/>
    <x v="1"/>
    <x v="0"/>
    <x v="1"/>
    <x v="1"/>
    <x v="0"/>
    <x v="1"/>
    <s v="Tesseramento"/>
    <x v="0"/>
    <x v="3"/>
    <x v="0"/>
    <m/>
  </r>
  <r>
    <n v="180784"/>
    <x v="0"/>
    <x v="0"/>
    <x v="0"/>
    <x v="0"/>
    <x v="8"/>
    <x v="112"/>
    <x v="0"/>
    <x v="0"/>
    <s v="Tesseramento"/>
    <x v="1"/>
    <x v="0"/>
    <x v="0"/>
    <m/>
  </r>
  <r>
    <n v="233826"/>
    <x v="0"/>
    <x v="0"/>
    <x v="1"/>
    <x v="0"/>
    <x v="1"/>
    <x v="1"/>
    <x v="0"/>
    <x v="0"/>
    <s v="Tesseramento"/>
    <x v="0"/>
    <x v="0"/>
    <x v="0"/>
    <m/>
  </r>
  <r>
    <n v="63558"/>
    <x v="0"/>
    <x v="0"/>
    <x v="0"/>
    <x v="0"/>
    <x v="4"/>
    <x v="179"/>
    <x v="0"/>
    <x v="0"/>
    <s v="Tesseramento"/>
    <x v="1"/>
    <x v="0"/>
    <x v="0"/>
    <m/>
  </r>
  <r>
    <n v="179318"/>
    <x v="0"/>
    <x v="0"/>
    <x v="0"/>
    <x v="0"/>
    <x v="11"/>
    <x v="189"/>
    <x v="0"/>
    <x v="0"/>
    <s v="Tesseramento"/>
    <x v="1"/>
    <x v="4"/>
    <x v="0"/>
    <m/>
  </r>
  <r>
    <n v="66885"/>
    <x v="0"/>
    <x v="0"/>
    <x v="0"/>
    <x v="0"/>
    <x v="11"/>
    <x v="189"/>
    <x v="0"/>
    <x v="0"/>
    <s v="Tesseramento"/>
    <x v="1"/>
    <x v="4"/>
    <x v="0"/>
    <m/>
  </r>
  <r>
    <n v="218013"/>
    <x v="0"/>
    <x v="0"/>
    <x v="0"/>
    <x v="2"/>
    <x v="11"/>
    <x v="189"/>
    <x v="0"/>
    <x v="0"/>
    <s v="Tesseramento"/>
    <x v="1"/>
    <x v="1"/>
    <x v="0"/>
    <m/>
  </r>
  <r>
    <n v="225332"/>
    <x v="1"/>
    <x v="0"/>
    <x v="0"/>
    <x v="2"/>
    <x v="11"/>
    <x v="189"/>
    <x v="0"/>
    <x v="0"/>
    <s v="Tesseramento"/>
    <x v="1"/>
    <x v="5"/>
    <x v="0"/>
    <m/>
  </r>
  <r>
    <n v="233872"/>
    <x v="0"/>
    <x v="0"/>
    <x v="1"/>
    <x v="2"/>
    <x v="11"/>
    <x v="189"/>
    <x v="0"/>
    <x v="1"/>
    <s v="Tesseramento"/>
    <x v="1"/>
    <x v="0"/>
    <x v="0"/>
    <m/>
  </r>
  <r>
    <n v="57939"/>
    <x v="0"/>
    <x v="0"/>
    <x v="0"/>
    <x v="0"/>
    <x v="11"/>
    <x v="189"/>
    <x v="0"/>
    <x v="0"/>
    <s v="Tesseramento"/>
    <x v="1"/>
    <x v="3"/>
    <x v="0"/>
    <m/>
  </r>
  <r>
    <n v="233873"/>
    <x v="0"/>
    <x v="0"/>
    <x v="1"/>
    <x v="1"/>
    <x v="11"/>
    <x v="189"/>
    <x v="0"/>
    <x v="0"/>
    <s v="Tesseramento"/>
    <x v="1"/>
    <x v="1"/>
    <x v="0"/>
    <m/>
  </r>
  <r>
    <n v="89892"/>
    <x v="0"/>
    <x v="0"/>
    <x v="0"/>
    <x v="0"/>
    <x v="11"/>
    <x v="189"/>
    <x v="0"/>
    <x v="1"/>
    <s v="Tesseramento"/>
    <x v="1"/>
    <x v="0"/>
    <x v="0"/>
    <m/>
  </r>
  <r>
    <n v="89887"/>
    <x v="0"/>
    <x v="0"/>
    <x v="0"/>
    <x v="0"/>
    <x v="11"/>
    <x v="189"/>
    <x v="0"/>
    <x v="0"/>
    <s v="Tesseramento"/>
    <x v="1"/>
    <x v="0"/>
    <x v="0"/>
    <m/>
  </r>
  <r>
    <n v="197011"/>
    <x v="1"/>
    <x v="0"/>
    <x v="0"/>
    <x v="0"/>
    <x v="7"/>
    <x v="310"/>
    <x v="0"/>
    <x v="0"/>
    <s v="Tesseramento"/>
    <x v="1"/>
    <x v="6"/>
    <x v="0"/>
    <s v="B"/>
  </r>
  <r>
    <n v="4939"/>
    <x v="0"/>
    <x v="0"/>
    <x v="2"/>
    <x v="4"/>
    <x v="11"/>
    <x v="189"/>
    <x v="0"/>
    <x v="1"/>
    <s v="Tesseramento"/>
    <x v="1"/>
    <x v="0"/>
    <x v="0"/>
    <m/>
  </r>
  <r>
    <n v="227758"/>
    <x v="0"/>
    <x v="0"/>
    <x v="0"/>
    <x v="0"/>
    <x v="11"/>
    <x v="189"/>
    <x v="0"/>
    <x v="0"/>
    <s v="Tesseramento"/>
    <x v="1"/>
    <x v="0"/>
    <x v="0"/>
    <m/>
  </r>
  <r>
    <n v="150243"/>
    <x v="0"/>
    <x v="0"/>
    <x v="0"/>
    <x v="0"/>
    <x v="11"/>
    <x v="189"/>
    <x v="0"/>
    <x v="0"/>
    <s v="Tesseramento"/>
    <x v="1"/>
    <x v="0"/>
    <x v="0"/>
    <m/>
  </r>
  <r>
    <n v="32192"/>
    <x v="0"/>
    <x v="0"/>
    <x v="0"/>
    <x v="0"/>
    <x v="11"/>
    <x v="189"/>
    <x v="0"/>
    <x v="0"/>
    <s v="Tesseramento"/>
    <x v="1"/>
    <x v="4"/>
    <x v="0"/>
    <m/>
  </r>
  <r>
    <n v="49261"/>
    <x v="0"/>
    <x v="0"/>
    <x v="0"/>
    <x v="0"/>
    <x v="11"/>
    <x v="189"/>
    <x v="0"/>
    <x v="0"/>
    <s v="Tesseramento"/>
    <x v="1"/>
    <x v="4"/>
    <x v="0"/>
    <m/>
  </r>
  <r>
    <n v="233874"/>
    <x v="0"/>
    <x v="0"/>
    <x v="1"/>
    <x v="2"/>
    <x v="11"/>
    <x v="189"/>
    <x v="0"/>
    <x v="0"/>
    <s v="Tesseramento"/>
    <x v="1"/>
    <x v="3"/>
    <x v="0"/>
    <m/>
  </r>
  <r>
    <n v="173142"/>
    <x v="0"/>
    <x v="0"/>
    <x v="0"/>
    <x v="0"/>
    <x v="11"/>
    <x v="189"/>
    <x v="0"/>
    <x v="0"/>
    <s v="Tesseramento"/>
    <x v="1"/>
    <x v="4"/>
    <x v="0"/>
    <m/>
  </r>
  <r>
    <n v="116028"/>
    <x v="0"/>
    <x v="0"/>
    <x v="0"/>
    <x v="0"/>
    <x v="11"/>
    <x v="189"/>
    <x v="0"/>
    <x v="0"/>
    <s v="Tesseramento"/>
    <x v="1"/>
    <x v="4"/>
    <x v="0"/>
    <m/>
  </r>
  <r>
    <n v="32145"/>
    <x v="0"/>
    <x v="0"/>
    <x v="0"/>
    <x v="0"/>
    <x v="11"/>
    <x v="189"/>
    <x v="0"/>
    <x v="1"/>
    <s v="Tesseramento"/>
    <x v="1"/>
    <x v="4"/>
    <x v="0"/>
    <m/>
  </r>
  <r>
    <n v="32117"/>
    <x v="0"/>
    <x v="0"/>
    <x v="0"/>
    <x v="0"/>
    <x v="11"/>
    <x v="189"/>
    <x v="0"/>
    <x v="0"/>
    <s v="Tesseramento"/>
    <x v="1"/>
    <x v="4"/>
    <x v="0"/>
    <m/>
  </r>
  <r>
    <n v="92035"/>
    <x v="0"/>
    <x v="0"/>
    <x v="0"/>
    <x v="0"/>
    <x v="7"/>
    <x v="182"/>
    <x v="0"/>
    <x v="0"/>
    <s v="Tesseramento"/>
    <x v="1"/>
    <x v="1"/>
    <x v="0"/>
    <m/>
  </r>
  <r>
    <n v="233799"/>
    <x v="0"/>
    <x v="0"/>
    <x v="1"/>
    <x v="0"/>
    <x v="7"/>
    <x v="209"/>
    <x v="0"/>
    <x v="0"/>
    <s v="Tesseramento"/>
    <x v="0"/>
    <x v="0"/>
    <x v="0"/>
    <m/>
  </r>
  <r>
    <n v="233801"/>
    <x v="0"/>
    <x v="0"/>
    <x v="1"/>
    <x v="2"/>
    <x v="7"/>
    <x v="209"/>
    <x v="0"/>
    <x v="1"/>
    <s v="Tesseramento"/>
    <x v="0"/>
    <x v="1"/>
    <x v="0"/>
    <m/>
  </r>
  <r>
    <n v="233802"/>
    <x v="0"/>
    <x v="0"/>
    <x v="1"/>
    <x v="1"/>
    <x v="7"/>
    <x v="209"/>
    <x v="0"/>
    <x v="0"/>
    <s v="Tesseramento"/>
    <x v="0"/>
    <x v="0"/>
    <x v="0"/>
    <m/>
  </r>
  <r>
    <n v="233797"/>
    <x v="0"/>
    <x v="0"/>
    <x v="1"/>
    <x v="1"/>
    <x v="7"/>
    <x v="209"/>
    <x v="0"/>
    <x v="1"/>
    <s v="Tesseramento"/>
    <x v="0"/>
    <x v="0"/>
    <x v="0"/>
    <m/>
  </r>
  <r>
    <n v="233796"/>
    <x v="0"/>
    <x v="0"/>
    <x v="1"/>
    <x v="2"/>
    <x v="7"/>
    <x v="209"/>
    <x v="0"/>
    <x v="1"/>
    <s v="Tesseramento"/>
    <x v="0"/>
    <x v="4"/>
    <x v="0"/>
    <m/>
  </r>
  <r>
    <n v="233795"/>
    <x v="0"/>
    <x v="0"/>
    <x v="1"/>
    <x v="2"/>
    <x v="7"/>
    <x v="209"/>
    <x v="0"/>
    <x v="0"/>
    <s v="Tesseramento"/>
    <x v="0"/>
    <x v="3"/>
    <x v="0"/>
    <m/>
  </r>
  <r>
    <n v="170724"/>
    <x v="0"/>
    <x v="0"/>
    <x v="0"/>
    <x v="0"/>
    <x v="7"/>
    <x v="209"/>
    <x v="0"/>
    <x v="0"/>
    <s v="Tesseramento"/>
    <x v="0"/>
    <x v="3"/>
    <x v="0"/>
    <m/>
  </r>
  <r>
    <n v="184962"/>
    <x v="0"/>
    <x v="0"/>
    <x v="0"/>
    <x v="0"/>
    <x v="7"/>
    <x v="209"/>
    <x v="0"/>
    <x v="0"/>
    <s v="Tesseramento"/>
    <x v="0"/>
    <x v="3"/>
    <x v="0"/>
    <m/>
  </r>
  <r>
    <n v="206419"/>
    <x v="0"/>
    <x v="0"/>
    <x v="0"/>
    <x v="0"/>
    <x v="3"/>
    <x v="3"/>
    <x v="0"/>
    <x v="0"/>
    <s v="Tesseramento"/>
    <x v="1"/>
    <x v="1"/>
    <x v="0"/>
    <m/>
  </r>
  <r>
    <n v="227767"/>
    <x v="0"/>
    <x v="0"/>
    <x v="0"/>
    <x v="1"/>
    <x v="3"/>
    <x v="3"/>
    <x v="0"/>
    <x v="1"/>
    <s v="Tesseramento"/>
    <x v="1"/>
    <x v="0"/>
    <x v="0"/>
    <m/>
  </r>
  <r>
    <n v="19253"/>
    <x v="0"/>
    <x v="0"/>
    <x v="0"/>
    <x v="0"/>
    <x v="3"/>
    <x v="3"/>
    <x v="0"/>
    <x v="0"/>
    <s v="Tesseramento"/>
    <x v="1"/>
    <x v="4"/>
    <x v="0"/>
    <m/>
  </r>
  <r>
    <n v="25025"/>
    <x v="0"/>
    <x v="0"/>
    <x v="0"/>
    <x v="0"/>
    <x v="3"/>
    <x v="3"/>
    <x v="0"/>
    <x v="0"/>
    <s v="Tesseramento"/>
    <x v="1"/>
    <x v="0"/>
    <x v="0"/>
    <m/>
  </r>
  <r>
    <n v="185988"/>
    <x v="0"/>
    <x v="0"/>
    <x v="0"/>
    <x v="0"/>
    <x v="3"/>
    <x v="3"/>
    <x v="0"/>
    <x v="0"/>
    <s v="Tesseramento"/>
    <x v="1"/>
    <x v="0"/>
    <x v="0"/>
    <m/>
  </r>
  <r>
    <n v="120381"/>
    <x v="0"/>
    <x v="0"/>
    <x v="0"/>
    <x v="0"/>
    <x v="3"/>
    <x v="3"/>
    <x v="0"/>
    <x v="0"/>
    <s v="Tesseramento"/>
    <x v="1"/>
    <x v="4"/>
    <x v="0"/>
    <m/>
  </r>
  <r>
    <n v="95307"/>
    <x v="0"/>
    <x v="0"/>
    <x v="0"/>
    <x v="0"/>
    <x v="3"/>
    <x v="3"/>
    <x v="0"/>
    <x v="1"/>
    <s v="Tesseramento"/>
    <x v="1"/>
    <x v="4"/>
    <x v="0"/>
    <m/>
  </r>
  <r>
    <n v="125491"/>
    <x v="0"/>
    <x v="0"/>
    <x v="0"/>
    <x v="0"/>
    <x v="3"/>
    <x v="3"/>
    <x v="0"/>
    <x v="0"/>
    <s v="Tesseramento"/>
    <x v="1"/>
    <x v="3"/>
    <x v="0"/>
    <m/>
  </r>
  <r>
    <n v="233803"/>
    <x v="0"/>
    <x v="0"/>
    <x v="1"/>
    <x v="2"/>
    <x v="7"/>
    <x v="209"/>
    <x v="0"/>
    <x v="1"/>
    <s v="Tesseramento"/>
    <x v="0"/>
    <x v="1"/>
    <x v="0"/>
    <m/>
  </r>
  <r>
    <n v="234304"/>
    <x v="0"/>
    <x v="0"/>
    <x v="1"/>
    <x v="2"/>
    <x v="3"/>
    <x v="3"/>
    <x v="0"/>
    <x v="0"/>
    <s v="Tesseramento"/>
    <x v="1"/>
    <x v="3"/>
    <x v="0"/>
    <m/>
  </r>
  <r>
    <n v="128420"/>
    <x v="0"/>
    <x v="0"/>
    <x v="0"/>
    <x v="0"/>
    <x v="4"/>
    <x v="23"/>
    <x v="0"/>
    <x v="0"/>
    <s v="Tesseramento"/>
    <x v="1"/>
    <x v="1"/>
    <x v="0"/>
    <m/>
  </r>
  <r>
    <n v="118442"/>
    <x v="0"/>
    <x v="0"/>
    <x v="0"/>
    <x v="0"/>
    <x v="4"/>
    <x v="23"/>
    <x v="0"/>
    <x v="1"/>
    <s v="Tesseramento"/>
    <x v="1"/>
    <x v="1"/>
    <x v="0"/>
    <m/>
  </r>
  <r>
    <n v="80697"/>
    <x v="0"/>
    <x v="0"/>
    <x v="0"/>
    <x v="0"/>
    <x v="4"/>
    <x v="23"/>
    <x v="0"/>
    <x v="0"/>
    <s v="Tesseramento"/>
    <x v="1"/>
    <x v="1"/>
    <x v="0"/>
    <m/>
  </r>
  <r>
    <n v="103552"/>
    <x v="0"/>
    <x v="0"/>
    <x v="0"/>
    <x v="0"/>
    <x v="4"/>
    <x v="23"/>
    <x v="0"/>
    <x v="0"/>
    <s v="Tesseramento"/>
    <x v="1"/>
    <x v="1"/>
    <x v="0"/>
    <m/>
  </r>
  <r>
    <n v="153941"/>
    <x v="1"/>
    <x v="0"/>
    <x v="0"/>
    <x v="0"/>
    <x v="4"/>
    <x v="23"/>
    <x v="0"/>
    <x v="0"/>
    <s v="Tesseramento"/>
    <x v="1"/>
    <x v="2"/>
    <x v="0"/>
    <m/>
  </r>
  <r>
    <n v="132077"/>
    <x v="1"/>
    <x v="0"/>
    <x v="0"/>
    <x v="0"/>
    <x v="4"/>
    <x v="23"/>
    <x v="0"/>
    <x v="0"/>
    <s v="Tesseramento"/>
    <x v="1"/>
    <x v="2"/>
    <x v="0"/>
    <m/>
  </r>
  <r>
    <n v="225974"/>
    <x v="1"/>
    <x v="0"/>
    <x v="0"/>
    <x v="0"/>
    <x v="4"/>
    <x v="23"/>
    <x v="0"/>
    <x v="0"/>
    <s v="Tesseramento"/>
    <x v="1"/>
    <x v="7"/>
    <x v="0"/>
    <s v="B"/>
  </r>
  <r>
    <n v="106278"/>
    <x v="0"/>
    <x v="0"/>
    <x v="0"/>
    <x v="0"/>
    <x v="4"/>
    <x v="23"/>
    <x v="0"/>
    <x v="0"/>
    <s v="Tesseramento"/>
    <x v="1"/>
    <x v="1"/>
    <x v="0"/>
    <m/>
  </r>
  <r>
    <n v="142050"/>
    <x v="1"/>
    <x v="0"/>
    <x v="0"/>
    <x v="0"/>
    <x v="4"/>
    <x v="23"/>
    <x v="0"/>
    <x v="0"/>
    <s v="Tesseramento"/>
    <x v="1"/>
    <x v="2"/>
    <x v="0"/>
    <m/>
  </r>
  <r>
    <n v="182178"/>
    <x v="1"/>
    <x v="0"/>
    <x v="0"/>
    <x v="0"/>
    <x v="12"/>
    <x v="148"/>
    <x v="0"/>
    <x v="0"/>
    <s v="Tesseramento"/>
    <x v="1"/>
    <x v="7"/>
    <x v="0"/>
    <s v="B"/>
  </r>
  <r>
    <n v="70062"/>
    <x v="0"/>
    <x v="1"/>
    <x v="0"/>
    <x v="0"/>
    <x v="7"/>
    <x v="267"/>
    <x v="0"/>
    <x v="0"/>
    <s v="Tesseramento"/>
    <x v="1"/>
    <x v="0"/>
    <x v="0"/>
    <m/>
  </r>
  <r>
    <n v="127393"/>
    <x v="1"/>
    <x v="0"/>
    <x v="0"/>
    <x v="0"/>
    <x v="12"/>
    <x v="27"/>
    <x v="0"/>
    <x v="0"/>
    <s v="Tesseramento"/>
    <x v="1"/>
    <x v="2"/>
    <x v="0"/>
    <m/>
  </r>
  <r>
    <n v="233706"/>
    <x v="0"/>
    <x v="0"/>
    <x v="1"/>
    <x v="2"/>
    <x v="7"/>
    <x v="78"/>
    <x v="0"/>
    <x v="1"/>
    <s v="Tesseramento"/>
    <x v="0"/>
    <x v="0"/>
    <x v="0"/>
    <m/>
  </r>
  <r>
    <n v="140444"/>
    <x v="0"/>
    <x v="0"/>
    <x v="0"/>
    <x v="0"/>
    <x v="7"/>
    <x v="78"/>
    <x v="0"/>
    <x v="0"/>
    <s v="Tesseramento"/>
    <x v="0"/>
    <x v="4"/>
    <x v="0"/>
    <m/>
  </r>
  <r>
    <n v="162565"/>
    <x v="0"/>
    <x v="0"/>
    <x v="0"/>
    <x v="1"/>
    <x v="7"/>
    <x v="78"/>
    <x v="0"/>
    <x v="0"/>
    <s v="Tesseramento"/>
    <x v="0"/>
    <x v="0"/>
    <x v="0"/>
    <m/>
  </r>
  <r>
    <n v="195471"/>
    <x v="0"/>
    <x v="0"/>
    <x v="0"/>
    <x v="1"/>
    <x v="4"/>
    <x v="40"/>
    <x v="0"/>
    <x v="1"/>
    <s v="Tesseramento"/>
    <x v="1"/>
    <x v="3"/>
    <x v="0"/>
    <m/>
  </r>
  <r>
    <n v="226839"/>
    <x v="0"/>
    <x v="0"/>
    <x v="0"/>
    <x v="1"/>
    <x v="4"/>
    <x v="40"/>
    <x v="0"/>
    <x v="0"/>
    <s v="Tesseramento"/>
    <x v="1"/>
    <x v="3"/>
    <x v="0"/>
    <m/>
  </r>
  <r>
    <n v="226836"/>
    <x v="0"/>
    <x v="0"/>
    <x v="0"/>
    <x v="0"/>
    <x v="4"/>
    <x v="40"/>
    <x v="0"/>
    <x v="0"/>
    <s v="Tesseramento"/>
    <x v="1"/>
    <x v="0"/>
    <x v="0"/>
    <m/>
  </r>
  <r>
    <n v="2486"/>
    <x v="0"/>
    <x v="0"/>
    <x v="0"/>
    <x v="0"/>
    <x v="11"/>
    <x v="142"/>
    <x v="0"/>
    <x v="0"/>
    <s v="Tesseramento"/>
    <x v="1"/>
    <x v="0"/>
    <x v="0"/>
    <m/>
  </r>
  <r>
    <n v="186573"/>
    <x v="0"/>
    <x v="0"/>
    <x v="0"/>
    <x v="0"/>
    <x v="8"/>
    <x v="34"/>
    <x v="0"/>
    <x v="0"/>
    <s v="Tesseramento"/>
    <x v="1"/>
    <x v="0"/>
    <x v="0"/>
    <m/>
  </r>
  <r>
    <n v="127128"/>
    <x v="0"/>
    <x v="0"/>
    <x v="0"/>
    <x v="0"/>
    <x v="8"/>
    <x v="34"/>
    <x v="0"/>
    <x v="1"/>
    <s v="Tesseramento"/>
    <x v="1"/>
    <x v="0"/>
    <x v="0"/>
    <m/>
  </r>
  <r>
    <n v="227005"/>
    <x v="0"/>
    <x v="0"/>
    <x v="0"/>
    <x v="1"/>
    <x v="11"/>
    <x v="280"/>
    <x v="0"/>
    <x v="0"/>
    <s v="Tesseramento"/>
    <x v="0"/>
    <x v="0"/>
    <x v="0"/>
    <m/>
  </r>
  <r>
    <n v="176806"/>
    <x v="0"/>
    <x v="0"/>
    <x v="0"/>
    <x v="0"/>
    <x v="4"/>
    <x v="88"/>
    <x v="0"/>
    <x v="0"/>
    <s v="Tesseramento"/>
    <x v="1"/>
    <x v="1"/>
    <x v="0"/>
    <m/>
  </r>
  <r>
    <n v="207507"/>
    <x v="0"/>
    <x v="0"/>
    <x v="0"/>
    <x v="0"/>
    <x v="4"/>
    <x v="88"/>
    <x v="0"/>
    <x v="0"/>
    <s v="Tesseramento"/>
    <x v="1"/>
    <x v="3"/>
    <x v="0"/>
    <m/>
  </r>
  <r>
    <n v="229378"/>
    <x v="0"/>
    <x v="0"/>
    <x v="0"/>
    <x v="1"/>
    <x v="4"/>
    <x v="88"/>
    <x v="0"/>
    <x v="0"/>
    <s v="Tesseramento"/>
    <x v="1"/>
    <x v="3"/>
    <x v="0"/>
    <m/>
  </r>
  <r>
    <n v="212018"/>
    <x v="0"/>
    <x v="0"/>
    <x v="0"/>
    <x v="0"/>
    <x v="7"/>
    <x v="44"/>
    <x v="0"/>
    <x v="0"/>
    <s v="Tesseramento"/>
    <x v="1"/>
    <x v="0"/>
    <x v="0"/>
    <m/>
  </r>
  <r>
    <n v="167591"/>
    <x v="0"/>
    <x v="0"/>
    <x v="0"/>
    <x v="0"/>
    <x v="4"/>
    <x v="88"/>
    <x v="0"/>
    <x v="0"/>
    <s v="Tesseramento"/>
    <x v="1"/>
    <x v="4"/>
    <x v="0"/>
    <m/>
  </r>
  <r>
    <n v="233789"/>
    <x v="0"/>
    <x v="0"/>
    <x v="1"/>
    <x v="0"/>
    <x v="14"/>
    <x v="312"/>
    <x v="0"/>
    <x v="0"/>
    <s v="Tesseramento"/>
    <x v="0"/>
    <x v="3"/>
    <x v="0"/>
    <m/>
  </r>
  <r>
    <n v="105680"/>
    <x v="0"/>
    <x v="0"/>
    <x v="0"/>
    <x v="0"/>
    <x v="8"/>
    <x v="61"/>
    <x v="0"/>
    <x v="0"/>
    <s v="Tesseramento"/>
    <x v="1"/>
    <x v="1"/>
    <x v="0"/>
    <m/>
  </r>
  <r>
    <n v="105689"/>
    <x v="0"/>
    <x v="0"/>
    <x v="0"/>
    <x v="0"/>
    <x v="8"/>
    <x v="61"/>
    <x v="0"/>
    <x v="0"/>
    <s v="Tesseramento"/>
    <x v="1"/>
    <x v="0"/>
    <x v="0"/>
    <m/>
  </r>
  <r>
    <n v="7263"/>
    <x v="0"/>
    <x v="0"/>
    <x v="0"/>
    <x v="0"/>
    <x v="8"/>
    <x v="61"/>
    <x v="0"/>
    <x v="0"/>
    <s v="Tesseramento"/>
    <x v="1"/>
    <x v="0"/>
    <x v="0"/>
    <m/>
  </r>
  <r>
    <n v="206193"/>
    <x v="0"/>
    <x v="0"/>
    <x v="0"/>
    <x v="0"/>
    <x v="8"/>
    <x v="61"/>
    <x v="0"/>
    <x v="0"/>
    <s v="Tesseramento"/>
    <x v="1"/>
    <x v="1"/>
    <x v="0"/>
    <m/>
  </r>
  <r>
    <n v="82038"/>
    <x v="0"/>
    <x v="0"/>
    <x v="0"/>
    <x v="0"/>
    <x v="8"/>
    <x v="61"/>
    <x v="0"/>
    <x v="0"/>
    <s v="Tesseramento"/>
    <x v="1"/>
    <x v="1"/>
    <x v="0"/>
    <m/>
  </r>
  <r>
    <n v="2506"/>
    <x v="0"/>
    <x v="0"/>
    <x v="0"/>
    <x v="0"/>
    <x v="8"/>
    <x v="61"/>
    <x v="0"/>
    <x v="0"/>
    <s v="Tesseramento"/>
    <x v="1"/>
    <x v="0"/>
    <x v="0"/>
    <m/>
  </r>
  <r>
    <n v="48667"/>
    <x v="0"/>
    <x v="0"/>
    <x v="0"/>
    <x v="0"/>
    <x v="8"/>
    <x v="61"/>
    <x v="0"/>
    <x v="0"/>
    <s v="Tesseramento"/>
    <x v="1"/>
    <x v="3"/>
    <x v="0"/>
    <m/>
  </r>
  <r>
    <n v="184556"/>
    <x v="0"/>
    <x v="0"/>
    <x v="0"/>
    <x v="0"/>
    <x v="8"/>
    <x v="61"/>
    <x v="0"/>
    <x v="0"/>
    <s v="Tesseramento"/>
    <x v="1"/>
    <x v="0"/>
    <x v="0"/>
    <m/>
  </r>
  <r>
    <n v="98559"/>
    <x v="0"/>
    <x v="0"/>
    <x v="0"/>
    <x v="0"/>
    <x v="8"/>
    <x v="61"/>
    <x v="0"/>
    <x v="0"/>
    <s v="Tesseramento"/>
    <x v="1"/>
    <x v="1"/>
    <x v="0"/>
    <m/>
  </r>
  <r>
    <n v="30648"/>
    <x v="0"/>
    <x v="0"/>
    <x v="0"/>
    <x v="0"/>
    <x v="8"/>
    <x v="61"/>
    <x v="0"/>
    <x v="0"/>
    <s v="Tesseramento"/>
    <x v="1"/>
    <x v="0"/>
    <x v="0"/>
    <m/>
  </r>
  <r>
    <n v="143305"/>
    <x v="0"/>
    <x v="0"/>
    <x v="0"/>
    <x v="0"/>
    <x v="8"/>
    <x v="61"/>
    <x v="0"/>
    <x v="0"/>
    <s v="Tesseramento"/>
    <x v="1"/>
    <x v="1"/>
    <x v="0"/>
    <m/>
  </r>
  <r>
    <n v="35665"/>
    <x v="0"/>
    <x v="0"/>
    <x v="0"/>
    <x v="0"/>
    <x v="8"/>
    <x v="61"/>
    <x v="0"/>
    <x v="0"/>
    <s v="Tesseramento"/>
    <x v="1"/>
    <x v="0"/>
    <x v="0"/>
    <m/>
  </r>
  <r>
    <n v="121795"/>
    <x v="0"/>
    <x v="0"/>
    <x v="0"/>
    <x v="0"/>
    <x v="8"/>
    <x v="61"/>
    <x v="0"/>
    <x v="0"/>
    <s v="Tesseramento"/>
    <x v="1"/>
    <x v="3"/>
    <x v="0"/>
    <m/>
  </r>
  <r>
    <n v="179146"/>
    <x v="0"/>
    <x v="0"/>
    <x v="0"/>
    <x v="0"/>
    <x v="8"/>
    <x v="61"/>
    <x v="0"/>
    <x v="0"/>
    <s v="Tesseramento"/>
    <x v="1"/>
    <x v="3"/>
    <x v="0"/>
    <m/>
  </r>
  <r>
    <n v="192636"/>
    <x v="0"/>
    <x v="0"/>
    <x v="0"/>
    <x v="0"/>
    <x v="2"/>
    <x v="157"/>
    <x v="0"/>
    <x v="0"/>
    <s v="Tesseramento"/>
    <x v="1"/>
    <x v="0"/>
    <x v="0"/>
    <m/>
  </r>
  <r>
    <n v="118379"/>
    <x v="1"/>
    <x v="0"/>
    <x v="0"/>
    <x v="0"/>
    <x v="7"/>
    <x v="51"/>
    <x v="0"/>
    <x v="0"/>
    <s v="Tesseramento"/>
    <x v="1"/>
    <x v="6"/>
    <x v="0"/>
    <s v="B"/>
  </r>
  <r>
    <n v="19300"/>
    <x v="0"/>
    <x v="0"/>
    <x v="0"/>
    <x v="0"/>
    <x v="7"/>
    <x v="51"/>
    <x v="0"/>
    <x v="0"/>
    <s v="Tesseramento"/>
    <x v="1"/>
    <x v="3"/>
    <x v="0"/>
    <m/>
  </r>
  <r>
    <n v="127444"/>
    <x v="0"/>
    <x v="0"/>
    <x v="0"/>
    <x v="0"/>
    <x v="1"/>
    <x v="1"/>
    <x v="0"/>
    <x v="0"/>
    <s v="Tesseramento"/>
    <x v="0"/>
    <x v="3"/>
    <x v="0"/>
    <m/>
  </r>
  <r>
    <n v="233827"/>
    <x v="0"/>
    <x v="0"/>
    <x v="1"/>
    <x v="0"/>
    <x v="1"/>
    <x v="1"/>
    <x v="0"/>
    <x v="0"/>
    <s v="Tesseramento"/>
    <x v="0"/>
    <x v="0"/>
    <x v="0"/>
    <m/>
  </r>
  <r>
    <n v="19039"/>
    <x v="0"/>
    <x v="0"/>
    <x v="0"/>
    <x v="0"/>
    <x v="4"/>
    <x v="80"/>
    <x v="0"/>
    <x v="0"/>
    <s v="Tesseramento"/>
    <x v="1"/>
    <x v="3"/>
    <x v="0"/>
    <m/>
  </r>
  <r>
    <n v="68244"/>
    <x v="0"/>
    <x v="0"/>
    <x v="0"/>
    <x v="0"/>
    <x v="7"/>
    <x v="135"/>
    <x v="0"/>
    <x v="0"/>
    <s v="Tesseramento"/>
    <x v="1"/>
    <x v="4"/>
    <x v="0"/>
    <m/>
  </r>
  <r>
    <n v="125851"/>
    <x v="0"/>
    <x v="0"/>
    <x v="0"/>
    <x v="0"/>
    <x v="13"/>
    <x v="39"/>
    <x v="0"/>
    <x v="0"/>
    <s v="Tesseramento"/>
    <x v="0"/>
    <x v="0"/>
    <x v="0"/>
    <m/>
  </r>
  <r>
    <n v="165001"/>
    <x v="0"/>
    <x v="0"/>
    <x v="0"/>
    <x v="0"/>
    <x v="13"/>
    <x v="39"/>
    <x v="0"/>
    <x v="0"/>
    <s v="Tesseramento"/>
    <x v="0"/>
    <x v="0"/>
    <x v="0"/>
    <m/>
  </r>
  <r>
    <n v="53883"/>
    <x v="0"/>
    <x v="1"/>
    <x v="0"/>
    <x v="4"/>
    <x v="1"/>
    <x v="1"/>
    <x v="0"/>
    <x v="0"/>
    <s v="Tesseramento"/>
    <x v="0"/>
    <x v="0"/>
    <x v="0"/>
    <m/>
  </r>
  <r>
    <n v="209371"/>
    <x v="0"/>
    <x v="0"/>
    <x v="0"/>
    <x v="0"/>
    <x v="7"/>
    <x v="135"/>
    <x v="0"/>
    <x v="1"/>
    <s v="Tesseramento"/>
    <x v="1"/>
    <x v="3"/>
    <x v="0"/>
    <m/>
  </r>
  <r>
    <n v="203661"/>
    <x v="1"/>
    <x v="0"/>
    <x v="0"/>
    <x v="0"/>
    <x v="7"/>
    <x v="135"/>
    <x v="0"/>
    <x v="1"/>
    <s v="Tesseramento"/>
    <x v="1"/>
    <x v="6"/>
    <x v="0"/>
    <s v="B"/>
  </r>
  <r>
    <n v="67907"/>
    <x v="0"/>
    <x v="0"/>
    <x v="0"/>
    <x v="0"/>
    <x v="8"/>
    <x v="34"/>
    <x v="0"/>
    <x v="0"/>
    <s v="Tesseramento"/>
    <x v="1"/>
    <x v="0"/>
    <x v="0"/>
    <m/>
  </r>
  <r>
    <n v="233953"/>
    <x v="0"/>
    <x v="0"/>
    <x v="1"/>
    <x v="1"/>
    <x v="4"/>
    <x v="47"/>
    <x v="0"/>
    <x v="0"/>
    <s v="Tesseramento"/>
    <x v="0"/>
    <x v="0"/>
    <x v="0"/>
    <m/>
  </r>
  <r>
    <n v="213061"/>
    <x v="0"/>
    <x v="0"/>
    <x v="0"/>
    <x v="1"/>
    <x v="2"/>
    <x v="307"/>
    <x v="0"/>
    <x v="1"/>
    <s v="Tesseramento"/>
    <x v="1"/>
    <x v="3"/>
    <x v="0"/>
    <m/>
  </r>
  <r>
    <n v="177763"/>
    <x v="0"/>
    <x v="0"/>
    <x v="0"/>
    <x v="0"/>
    <x v="2"/>
    <x v="307"/>
    <x v="0"/>
    <x v="0"/>
    <s v="Tesseramento"/>
    <x v="1"/>
    <x v="3"/>
    <x v="0"/>
    <m/>
  </r>
  <r>
    <n v="43513"/>
    <x v="0"/>
    <x v="0"/>
    <x v="0"/>
    <x v="0"/>
    <x v="7"/>
    <x v="135"/>
    <x v="0"/>
    <x v="0"/>
    <s v="Tesseramento"/>
    <x v="1"/>
    <x v="4"/>
    <x v="0"/>
    <m/>
  </r>
  <r>
    <n v="82443"/>
    <x v="0"/>
    <x v="0"/>
    <x v="0"/>
    <x v="0"/>
    <x v="2"/>
    <x v="307"/>
    <x v="0"/>
    <x v="0"/>
    <s v="Tesseramento"/>
    <x v="1"/>
    <x v="4"/>
    <x v="0"/>
    <m/>
  </r>
  <r>
    <n v="82428"/>
    <x v="0"/>
    <x v="0"/>
    <x v="0"/>
    <x v="0"/>
    <x v="2"/>
    <x v="307"/>
    <x v="0"/>
    <x v="1"/>
    <s v="Tesseramento"/>
    <x v="1"/>
    <x v="4"/>
    <x v="0"/>
    <m/>
  </r>
  <r>
    <n v="172322"/>
    <x v="0"/>
    <x v="0"/>
    <x v="0"/>
    <x v="0"/>
    <x v="2"/>
    <x v="307"/>
    <x v="0"/>
    <x v="0"/>
    <s v="Tesseramento"/>
    <x v="1"/>
    <x v="0"/>
    <x v="0"/>
    <m/>
  </r>
  <r>
    <n v="106217"/>
    <x v="0"/>
    <x v="0"/>
    <x v="0"/>
    <x v="0"/>
    <x v="2"/>
    <x v="307"/>
    <x v="0"/>
    <x v="0"/>
    <s v="Tesseramento"/>
    <x v="1"/>
    <x v="0"/>
    <x v="0"/>
    <m/>
  </r>
  <r>
    <n v="21823"/>
    <x v="0"/>
    <x v="0"/>
    <x v="0"/>
    <x v="0"/>
    <x v="2"/>
    <x v="307"/>
    <x v="0"/>
    <x v="0"/>
    <s v="Tesseramento"/>
    <x v="1"/>
    <x v="4"/>
    <x v="0"/>
    <m/>
  </r>
  <r>
    <n v="43514"/>
    <x v="0"/>
    <x v="0"/>
    <x v="0"/>
    <x v="0"/>
    <x v="7"/>
    <x v="135"/>
    <x v="0"/>
    <x v="1"/>
    <s v="Tesseramento"/>
    <x v="1"/>
    <x v="4"/>
    <x v="0"/>
    <m/>
  </r>
  <r>
    <n v="233908"/>
    <x v="0"/>
    <x v="0"/>
    <x v="1"/>
    <x v="1"/>
    <x v="8"/>
    <x v="372"/>
    <x v="0"/>
    <x v="1"/>
    <s v="Tesseramento"/>
    <x v="0"/>
    <x v="3"/>
    <x v="0"/>
    <m/>
  </r>
  <r>
    <n v="131394"/>
    <x v="0"/>
    <x v="0"/>
    <x v="0"/>
    <x v="0"/>
    <x v="2"/>
    <x v="307"/>
    <x v="0"/>
    <x v="1"/>
    <s v="Tesseramento"/>
    <x v="1"/>
    <x v="4"/>
    <x v="0"/>
    <m/>
  </r>
  <r>
    <n v="172289"/>
    <x v="0"/>
    <x v="0"/>
    <x v="0"/>
    <x v="0"/>
    <x v="2"/>
    <x v="307"/>
    <x v="0"/>
    <x v="1"/>
    <s v="Tesseramento"/>
    <x v="1"/>
    <x v="0"/>
    <x v="0"/>
    <m/>
  </r>
  <r>
    <n v="166650"/>
    <x v="0"/>
    <x v="0"/>
    <x v="0"/>
    <x v="0"/>
    <x v="2"/>
    <x v="307"/>
    <x v="0"/>
    <x v="0"/>
    <s v="Tesseramento"/>
    <x v="1"/>
    <x v="0"/>
    <x v="0"/>
    <m/>
  </r>
  <r>
    <n v="15311"/>
    <x v="0"/>
    <x v="0"/>
    <x v="0"/>
    <x v="0"/>
    <x v="2"/>
    <x v="307"/>
    <x v="0"/>
    <x v="0"/>
    <s v="Tesseramento"/>
    <x v="1"/>
    <x v="4"/>
    <x v="0"/>
    <m/>
  </r>
  <r>
    <n v="178094"/>
    <x v="0"/>
    <x v="0"/>
    <x v="0"/>
    <x v="0"/>
    <x v="7"/>
    <x v="51"/>
    <x v="0"/>
    <x v="0"/>
    <s v="Tesseramento"/>
    <x v="1"/>
    <x v="1"/>
    <x v="0"/>
    <m/>
  </r>
  <r>
    <n v="234037"/>
    <x v="0"/>
    <x v="0"/>
    <x v="1"/>
    <x v="2"/>
    <x v="7"/>
    <x v="51"/>
    <x v="0"/>
    <x v="0"/>
    <s v="Tesseramento"/>
    <x v="1"/>
    <x v="0"/>
    <x v="0"/>
    <m/>
  </r>
  <r>
    <n v="234038"/>
    <x v="0"/>
    <x v="0"/>
    <x v="1"/>
    <x v="2"/>
    <x v="7"/>
    <x v="51"/>
    <x v="0"/>
    <x v="1"/>
    <s v="Tesseramento"/>
    <x v="1"/>
    <x v="0"/>
    <x v="0"/>
    <m/>
  </r>
  <r>
    <n v="234504"/>
    <x v="0"/>
    <x v="1"/>
    <x v="1"/>
    <x v="1"/>
    <x v="2"/>
    <x v="208"/>
    <x v="0"/>
    <x v="0"/>
    <s v="Tesseramento"/>
    <x v="0"/>
    <x v="0"/>
    <x v="0"/>
    <m/>
  </r>
  <r>
    <n v="129425"/>
    <x v="0"/>
    <x v="0"/>
    <x v="0"/>
    <x v="0"/>
    <x v="7"/>
    <x v="135"/>
    <x v="0"/>
    <x v="0"/>
    <s v="Tesseramento"/>
    <x v="1"/>
    <x v="0"/>
    <x v="0"/>
    <m/>
  </r>
  <r>
    <n v="203395"/>
    <x v="0"/>
    <x v="0"/>
    <x v="0"/>
    <x v="0"/>
    <x v="4"/>
    <x v="88"/>
    <x v="0"/>
    <x v="0"/>
    <s v="Tesseramento"/>
    <x v="1"/>
    <x v="3"/>
    <x v="0"/>
    <m/>
  </r>
  <r>
    <n v="49294"/>
    <x v="0"/>
    <x v="0"/>
    <x v="0"/>
    <x v="0"/>
    <x v="7"/>
    <x v="51"/>
    <x v="0"/>
    <x v="0"/>
    <s v="Tesseramento"/>
    <x v="1"/>
    <x v="0"/>
    <x v="0"/>
    <m/>
  </r>
  <r>
    <n v="104972"/>
    <x v="0"/>
    <x v="0"/>
    <x v="0"/>
    <x v="0"/>
    <x v="7"/>
    <x v="51"/>
    <x v="0"/>
    <x v="0"/>
    <s v="Tesseramento"/>
    <x v="1"/>
    <x v="1"/>
    <x v="0"/>
    <m/>
  </r>
  <r>
    <n v="138114"/>
    <x v="0"/>
    <x v="0"/>
    <x v="0"/>
    <x v="1"/>
    <x v="7"/>
    <x v="51"/>
    <x v="0"/>
    <x v="1"/>
    <s v="Tesseramento"/>
    <x v="1"/>
    <x v="3"/>
    <x v="0"/>
    <m/>
  </r>
  <r>
    <n v="233973"/>
    <x v="0"/>
    <x v="0"/>
    <x v="1"/>
    <x v="1"/>
    <x v="2"/>
    <x v="374"/>
    <x v="0"/>
    <x v="0"/>
    <s v="Tesseramento"/>
    <x v="0"/>
    <x v="0"/>
    <x v="0"/>
    <m/>
  </r>
  <r>
    <n v="191420"/>
    <x v="0"/>
    <x v="0"/>
    <x v="0"/>
    <x v="0"/>
    <x v="7"/>
    <x v="51"/>
    <x v="0"/>
    <x v="0"/>
    <s v="Tesseramento"/>
    <x v="1"/>
    <x v="3"/>
    <x v="0"/>
    <m/>
  </r>
  <r>
    <n v="233978"/>
    <x v="0"/>
    <x v="0"/>
    <x v="1"/>
    <x v="1"/>
    <x v="2"/>
    <x v="374"/>
    <x v="0"/>
    <x v="0"/>
    <s v="Tesseramento"/>
    <x v="0"/>
    <x v="0"/>
    <x v="0"/>
    <m/>
  </r>
  <r>
    <n v="233979"/>
    <x v="0"/>
    <x v="0"/>
    <x v="1"/>
    <x v="0"/>
    <x v="2"/>
    <x v="374"/>
    <x v="0"/>
    <x v="0"/>
    <s v="Tesseramento"/>
    <x v="0"/>
    <x v="3"/>
    <x v="0"/>
    <m/>
  </r>
  <r>
    <n v="233976"/>
    <x v="0"/>
    <x v="0"/>
    <x v="1"/>
    <x v="0"/>
    <x v="2"/>
    <x v="374"/>
    <x v="0"/>
    <x v="0"/>
    <s v="Tesseramento"/>
    <x v="0"/>
    <x v="0"/>
    <x v="0"/>
    <m/>
  </r>
  <r>
    <n v="151478"/>
    <x v="0"/>
    <x v="0"/>
    <x v="0"/>
    <x v="0"/>
    <x v="8"/>
    <x v="34"/>
    <x v="0"/>
    <x v="0"/>
    <s v="Tesseramento"/>
    <x v="1"/>
    <x v="0"/>
    <x v="0"/>
    <m/>
  </r>
  <r>
    <n v="233831"/>
    <x v="0"/>
    <x v="0"/>
    <x v="1"/>
    <x v="0"/>
    <x v="4"/>
    <x v="88"/>
    <x v="0"/>
    <x v="0"/>
    <s v="Tesseramento"/>
    <x v="1"/>
    <x v="0"/>
    <x v="0"/>
    <m/>
  </r>
  <r>
    <n v="166675"/>
    <x v="0"/>
    <x v="0"/>
    <x v="0"/>
    <x v="1"/>
    <x v="7"/>
    <x v="51"/>
    <x v="0"/>
    <x v="0"/>
    <s v="Tesseramento"/>
    <x v="1"/>
    <x v="4"/>
    <x v="0"/>
    <m/>
  </r>
  <r>
    <n v="233980"/>
    <x v="0"/>
    <x v="0"/>
    <x v="1"/>
    <x v="0"/>
    <x v="2"/>
    <x v="374"/>
    <x v="0"/>
    <x v="1"/>
    <s v="Tesseramento"/>
    <x v="0"/>
    <x v="3"/>
    <x v="0"/>
    <m/>
  </r>
  <r>
    <n v="227570"/>
    <x v="0"/>
    <x v="0"/>
    <x v="0"/>
    <x v="0"/>
    <x v="1"/>
    <x v="20"/>
    <x v="0"/>
    <x v="0"/>
    <s v="Tesseramento"/>
    <x v="0"/>
    <x v="0"/>
    <x v="0"/>
    <m/>
  </r>
  <r>
    <n v="233717"/>
    <x v="1"/>
    <x v="0"/>
    <x v="1"/>
    <x v="2"/>
    <x v="12"/>
    <x v="27"/>
    <x v="0"/>
    <x v="1"/>
    <s v="Tesseramento"/>
    <x v="1"/>
    <x v="5"/>
    <x v="0"/>
    <m/>
  </r>
  <r>
    <n v="233718"/>
    <x v="1"/>
    <x v="0"/>
    <x v="1"/>
    <x v="2"/>
    <x v="12"/>
    <x v="27"/>
    <x v="0"/>
    <x v="1"/>
    <s v="Tesseramento"/>
    <x v="1"/>
    <x v="5"/>
    <x v="0"/>
    <m/>
  </r>
  <r>
    <n v="203679"/>
    <x v="0"/>
    <x v="0"/>
    <x v="0"/>
    <x v="0"/>
    <x v="7"/>
    <x v="44"/>
    <x v="0"/>
    <x v="0"/>
    <s v="Tesseramento"/>
    <x v="1"/>
    <x v="1"/>
    <x v="0"/>
    <m/>
  </r>
  <r>
    <n v="203671"/>
    <x v="0"/>
    <x v="0"/>
    <x v="0"/>
    <x v="1"/>
    <x v="7"/>
    <x v="44"/>
    <x v="0"/>
    <x v="1"/>
    <s v="Tesseramento"/>
    <x v="1"/>
    <x v="0"/>
    <x v="0"/>
    <m/>
  </r>
  <r>
    <n v="233716"/>
    <x v="1"/>
    <x v="0"/>
    <x v="1"/>
    <x v="2"/>
    <x v="12"/>
    <x v="27"/>
    <x v="0"/>
    <x v="1"/>
    <s v="Tesseramento"/>
    <x v="1"/>
    <x v="5"/>
    <x v="0"/>
    <m/>
  </r>
  <r>
    <n v="233974"/>
    <x v="0"/>
    <x v="0"/>
    <x v="1"/>
    <x v="0"/>
    <x v="2"/>
    <x v="374"/>
    <x v="0"/>
    <x v="0"/>
    <s v="Tesseramento"/>
    <x v="0"/>
    <x v="3"/>
    <x v="0"/>
    <m/>
  </r>
  <r>
    <n v="233977"/>
    <x v="0"/>
    <x v="0"/>
    <x v="1"/>
    <x v="1"/>
    <x v="2"/>
    <x v="374"/>
    <x v="0"/>
    <x v="0"/>
    <s v="Tesseramento"/>
    <x v="0"/>
    <x v="3"/>
    <x v="0"/>
    <m/>
  </r>
  <r>
    <n v="67036"/>
    <x v="0"/>
    <x v="0"/>
    <x v="0"/>
    <x v="0"/>
    <x v="4"/>
    <x v="149"/>
    <x v="0"/>
    <x v="1"/>
    <s v="Tesseramento"/>
    <x v="1"/>
    <x v="0"/>
    <x v="0"/>
    <m/>
  </r>
  <r>
    <n v="7716"/>
    <x v="0"/>
    <x v="0"/>
    <x v="0"/>
    <x v="0"/>
    <x v="4"/>
    <x v="149"/>
    <x v="0"/>
    <x v="0"/>
    <s v="Tesseramento"/>
    <x v="1"/>
    <x v="4"/>
    <x v="0"/>
    <m/>
  </r>
  <r>
    <n v="151505"/>
    <x v="0"/>
    <x v="0"/>
    <x v="0"/>
    <x v="0"/>
    <x v="7"/>
    <x v="51"/>
    <x v="0"/>
    <x v="0"/>
    <s v="Tesseramento"/>
    <x v="1"/>
    <x v="3"/>
    <x v="0"/>
    <m/>
  </r>
  <r>
    <n v="148766"/>
    <x v="1"/>
    <x v="0"/>
    <x v="0"/>
    <x v="0"/>
    <x v="7"/>
    <x v="51"/>
    <x v="0"/>
    <x v="0"/>
    <s v="Tesseramento"/>
    <x v="1"/>
    <x v="2"/>
    <x v="0"/>
    <m/>
  </r>
  <r>
    <n v="150097"/>
    <x v="0"/>
    <x v="0"/>
    <x v="0"/>
    <x v="0"/>
    <x v="7"/>
    <x v="51"/>
    <x v="0"/>
    <x v="1"/>
    <s v="Tesseramento"/>
    <x v="1"/>
    <x v="3"/>
    <x v="0"/>
    <m/>
  </r>
  <r>
    <n v="166670"/>
    <x v="0"/>
    <x v="0"/>
    <x v="0"/>
    <x v="0"/>
    <x v="7"/>
    <x v="51"/>
    <x v="0"/>
    <x v="1"/>
    <s v="Tesseramento"/>
    <x v="1"/>
    <x v="1"/>
    <x v="0"/>
    <m/>
  </r>
  <r>
    <n v="215840"/>
    <x v="0"/>
    <x v="0"/>
    <x v="0"/>
    <x v="0"/>
    <x v="1"/>
    <x v="1"/>
    <x v="0"/>
    <x v="0"/>
    <s v="Tesseramento"/>
    <x v="0"/>
    <x v="0"/>
    <x v="0"/>
    <m/>
  </r>
  <r>
    <n v="233828"/>
    <x v="0"/>
    <x v="0"/>
    <x v="1"/>
    <x v="0"/>
    <x v="1"/>
    <x v="1"/>
    <x v="0"/>
    <x v="1"/>
    <s v="Tesseramento"/>
    <x v="0"/>
    <x v="0"/>
    <x v="0"/>
    <m/>
  </r>
  <r>
    <n v="169037"/>
    <x v="1"/>
    <x v="0"/>
    <x v="0"/>
    <x v="0"/>
    <x v="7"/>
    <x v="51"/>
    <x v="0"/>
    <x v="0"/>
    <s v="Tesseramento"/>
    <x v="1"/>
    <x v="6"/>
    <x v="0"/>
    <s v="B"/>
  </r>
  <r>
    <n v="127296"/>
    <x v="0"/>
    <x v="0"/>
    <x v="0"/>
    <x v="0"/>
    <x v="7"/>
    <x v="51"/>
    <x v="0"/>
    <x v="0"/>
    <s v="Tesseramento"/>
    <x v="1"/>
    <x v="0"/>
    <x v="0"/>
    <m/>
  </r>
  <r>
    <n v="115660"/>
    <x v="0"/>
    <x v="0"/>
    <x v="0"/>
    <x v="0"/>
    <x v="7"/>
    <x v="78"/>
    <x v="0"/>
    <x v="0"/>
    <s v="Tesseramento"/>
    <x v="0"/>
    <x v="3"/>
    <x v="0"/>
    <m/>
  </r>
  <r>
    <n v="165917"/>
    <x v="0"/>
    <x v="0"/>
    <x v="0"/>
    <x v="0"/>
    <x v="7"/>
    <x v="78"/>
    <x v="0"/>
    <x v="1"/>
    <s v="Tesseramento"/>
    <x v="0"/>
    <x v="3"/>
    <x v="0"/>
    <m/>
  </r>
  <r>
    <n v="73689"/>
    <x v="0"/>
    <x v="0"/>
    <x v="0"/>
    <x v="0"/>
    <x v="14"/>
    <x v="43"/>
    <x v="0"/>
    <x v="0"/>
    <s v="Tesseramento"/>
    <x v="1"/>
    <x v="3"/>
    <x v="0"/>
    <m/>
  </r>
  <r>
    <n v="233807"/>
    <x v="0"/>
    <x v="1"/>
    <x v="1"/>
    <x v="0"/>
    <x v="3"/>
    <x v="85"/>
    <x v="0"/>
    <x v="0"/>
    <s v="Tesseramento"/>
    <x v="1"/>
    <x v="0"/>
    <x v="0"/>
    <m/>
  </r>
  <r>
    <n v="191378"/>
    <x v="0"/>
    <x v="0"/>
    <x v="0"/>
    <x v="0"/>
    <x v="8"/>
    <x v="112"/>
    <x v="0"/>
    <x v="0"/>
    <s v="Tesseramento"/>
    <x v="1"/>
    <x v="3"/>
    <x v="0"/>
    <m/>
  </r>
  <r>
    <n v="35523"/>
    <x v="0"/>
    <x v="0"/>
    <x v="0"/>
    <x v="0"/>
    <x v="8"/>
    <x v="112"/>
    <x v="0"/>
    <x v="0"/>
    <s v="Tesseramento"/>
    <x v="1"/>
    <x v="3"/>
    <x v="0"/>
    <m/>
  </r>
  <r>
    <n v="203622"/>
    <x v="0"/>
    <x v="0"/>
    <x v="0"/>
    <x v="0"/>
    <x v="7"/>
    <x v="44"/>
    <x v="0"/>
    <x v="0"/>
    <s v="Tesseramento"/>
    <x v="1"/>
    <x v="1"/>
    <x v="0"/>
    <m/>
  </r>
  <r>
    <n v="150317"/>
    <x v="0"/>
    <x v="0"/>
    <x v="0"/>
    <x v="0"/>
    <x v="8"/>
    <x v="112"/>
    <x v="0"/>
    <x v="0"/>
    <s v="Tesseramento"/>
    <x v="1"/>
    <x v="3"/>
    <x v="0"/>
    <m/>
  </r>
  <r>
    <n v="233955"/>
    <x v="0"/>
    <x v="0"/>
    <x v="1"/>
    <x v="1"/>
    <x v="4"/>
    <x v="47"/>
    <x v="0"/>
    <x v="1"/>
    <s v="Tesseramento"/>
    <x v="0"/>
    <x v="4"/>
    <x v="0"/>
    <m/>
  </r>
  <r>
    <n v="40197"/>
    <x v="0"/>
    <x v="0"/>
    <x v="0"/>
    <x v="0"/>
    <x v="10"/>
    <x v="93"/>
    <x v="0"/>
    <x v="0"/>
    <s v="Tesseramento"/>
    <x v="0"/>
    <x v="3"/>
    <x v="0"/>
    <m/>
  </r>
  <r>
    <n v="170796"/>
    <x v="0"/>
    <x v="0"/>
    <x v="0"/>
    <x v="0"/>
    <x v="10"/>
    <x v="93"/>
    <x v="0"/>
    <x v="1"/>
    <s v="Tesseramento"/>
    <x v="0"/>
    <x v="4"/>
    <x v="0"/>
    <m/>
  </r>
  <r>
    <n v="188716"/>
    <x v="0"/>
    <x v="0"/>
    <x v="0"/>
    <x v="0"/>
    <x v="10"/>
    <x v="93"/>
    <x v="0"/>
    <x v="1"/>
    <s v="Tesseramento"/>
    <x v="0"/>
    <x v="4"/>
    <x v="0"/>
    <m/>
  </r>
  <r>
    <n v="142529"/>
    <x v="0"/>
    <x v="0"/>
    <x v="0"/>
    <x v="0"/>
    <x v="10"/>
    <x v="93"/>
    <x v="0"/>
    <x v="0"/>
    <s v="Tesseramento"/>
    <x v="0"/>
    <x v="4"/>
    <x v="0"/>
    <m/>
  </r>
  <r>
    <n v="163282"/>
    <x v="0"/>
    <x v="0"/>
    <x v="0"/>
    <x v="0"/>
    <x v="10"/>
    <x v="93"/>
    <x v="0"/>
    <x v="0"/>
    <s v="Tesseramento"/>
    <x v="0"/>
    <x v="0"/>
    <x v="0"/>
    <m/>
  </r>
  <r>
    <n v="156577"/>
    <x v="0"/>
    <x v="0"/>
    <x v="0"/>
    <x v="0"/>
    <x v="10"/>
    <x v="93"/>
    <x v="0"/>
    <x v="0"/>
    <s v="Tesseramento"/>
    <x v="0"/>
    <x v="4"/>
    <x v="0"/>
    <m/>
  </r>
  <r>
    <n v="229418"/>
    <x v="0"/>
    <x v="0"/>
    <x v="0"/>
    <x v="1"/>
    <x v="10"/>
    <x v="93"/>
    <x v="0"/>
    <x v="0"/>
    <s v="Tesseramento"/>
    <x v="0"/>
    <x v="0"/>
    <x v="0"/>
    <m/>
  </r>
  <r>
    <n v="223054"/>
    <x v="0"/>
    <x v="0"/>
    <x v="0"/>
    <x v="1"/>
    <x v="10"/>
    <x v="93"/>
    <x v="0"/>
    <x v="0"/>
    <s v="Tesseramento"/>
    <x v="0"/>
    <x v="0"/>
    <x v="0"/>
    <m/>
  </r>
  <r>
    <n v="232363"/>
    <x v="0"/>
    <x v="0"/>
    <x v="0"/>
    <x v="0"/>
    <x v="10"/>
    <x v="93"/>
    <x v="0"/>
    <x v="0"/>
    <s v="Tesseramento"/>
    <x v="0"/>
    <x v="0"/>
    <x v="0"/>
    <m/>
  </r>
  <r>
    <n v="213092"/>
    <x v="0"/>
    <x v="0"/>
    <x v="0"/>
    <x v="0"/>
    <x v="10"/>
    <x v="93"/>
    <x v="0"/>
    <x v="0"/>
    <s v="Tesseramento"/>
    <x v="0"/>
    <x v="0"/>
    <x v="0"/>
    <m/>
  </r>
  <r>
    <n v="217365"/>
    <x v="1"/>
    <x v="0"/>
    <x v="0"/>
    <x v="0"/>
    <x v="10"/>
    <x v="93"/>
    <x v="0"/>
    <x v="0"/>
    <s v="Tesseramento"/>
    <x v="0"/>
    <x v="5"/>
    <x v="0"/>
    <m/>
  </r>
  <r>
    <n v="233954"/>
    <x v="1"/>
    <x v="0"/>
    <x v="1"/>
    <x v="0"/>
    <x v="4"/>
    <x v="47"/>
    <x v="0"/>
    <x v="0"/>
    <s v="Tesseramento"/>
    <x v="0"/>
    <x v="7"/>
    <x v="0"/>
    <m/>
  </r>
  <r>
    <n v="164671"/>
    <x v="0"/>
    <x v="0"/>
    <x v="0"/>
    <x v="0"/>
    <x v="4"/>
    <x v="23"/>
    <x v="0"/>
    <x v="0"/>
    <s v="Tesseramento"/>
    <x v="1"/>
    <x v="1"/>
    <x v="0"/>
    <m/>
  </r>
  <r>
    <n v="120499"/>
    <x v="1"/>
    <x v="0"/>
    <x v="0"/>
    <x v="0"/>
    <x v="4"/>
    <x v="23"/>
    <x v="0"/>
    <x v="0"/>
    <s v="Tesseramento"/>
    <x v="1"/>
    <x v="2"/>
    <x v="0"/>
    <m/>
  </r>
  <r>
    <n v="233834"/>
    <x v="0"/>
    <x v="0"/>
    <x v="1"/>
    <x v="1"/>
    <x v="10"/>
    <x v="93"/>
    <x v="0"/>
    <x v="0"/>
    <s v="Tesseramento"/>
    <x v="0"/>
    <x v="3"/>
    <x v="0"/>
    <m/>
  </r>
  <r>
    <n v="72680"/>
    <x v="0"/>
    <x v="0"/>
    <x v="0"/>
    <x v="0"/>
    <x v="4"/>
    <x v="197"/>
    <x v="0"/>
    <x v="0"/>
    <s v="Tesseramento"/>
    <x v="1"/>
    <x v="0"/>
    <x v="0"/>
    <m/>
  </r>
  <r>
    <n v="233835"/>
    <x v="0"/>
    <x v="0"/>
    <x v="1"/>
    <x v="0"/>
    <x v="10"/>
    <x v="93"/>
    <x v="0"/>
    <x v="0"/>
    <s v="Tesseramento"/>
    <x v="0"/>
    <x v="0"/>
    <x v="0"/>
    <m/>
  </r>
  <r>
    <n v="233836"/>
    <x v="0"/>
    <x v="0"/>
    <x v="1"/>
    <x v="1"/>
    <x v="10"/>
    <x v="93"/>
    <x v="0"/>
    <x v="0"/>
    <s v="Tesseramento"/>
    <x v="0"/>
    <x v="0"/>
    <x v="0"/>
    <m/>
  </r>
  <r>
    <n v="233837"/>
    <x v="0"/>
    <x v="0"/>
    <x v="1"/>
    <x v="1"/>
    <x v="10"/>
    <x v="93"/>
    <x v="0"/>
    <x v="0"/>
    <s v="Tesseramento"/>
    <x v="0"/>
    <x v="0"/>
    <x v="0"/>
    <m/>
  </r>
  <r>
    <n v="200560"/>
    <x v="1"/>
    <x v="0"/>
    <x v="0"/>
    <x v="0"/>
    <x v="7"/>
    <x v="135"/>
    <x v="0"/>
    <x v="1"/>
    <s v="Tesseramento"/>
    <x v="1"/>
    <x v="6"/>
    <x v="0"/>
    <s v="B"/>
  </r>
  <r>
    <n v="184707"/>
    <x v="0"/>
    <x v="0"/>
    <x v="0"/>
    <x v="0"/>
    <x v="12"/>
    <x v="245"/>
    <x v="0"/>
    <x v="1"/>
    <s v="Tesseramento"/>
    <x v="1"/>
    <x v="0"/>
    <x v="0"/>
    <m/>
  </r>
  <r>
    <n v="4338"/>
    <x v="0"/>
    <x v="0"/>
    <x v="0"/>
    <x v="0"/>
    <x v="12"/>
    <x v="245"/>
    <x v="0"/>
    <x v="0"/>
    <s v="Tesseramento"/>
    <x v="1"/>
    <x v="3"/>
    <x v="0"/>
    <m/>
  </r>
  <r>
    <n v="80552"/>
    <x v="0"/>
    <x v="0"/>
    <x v="0"/>
    <x v="0"/>
    <x v="12"/>
    <x v="245"/>
    <x v="0"/>
    <x v="0"/>
    <s v="Tesseramento"/>
    <x v="1"/>
    <x v="4"/>
    <x v="0"/>
    <m/>
  </r>
  <r>
    <n v="80551"/>
    <x v="0"/>
    <x v="0"/>
    <x v="0"/>
    <x v="1"/>
    <x v="12"/>
    <x v="245"/>
    <x v="0"/>
    <x v="1"/>
    <s v="Tesseramento"/>
    <x v="1"/>
    <x v="4"/>
    <x v="0"/>
    <m/>
  </r>
  <r>
    <n v="225117"/>
    <x v="1"/>
    <x v="0"/>
    <x v="0"/>
    <x v="1"/>
    <x v="7"/>
    <x v="135"/>
    <x v="0"/>
    <x v="0"/>
    <s v="Tesseramento"/>
    <x v="1"/>
    <x v="7"/>
    <x v="0"/>
    <m/>
  </r>
  <r>
    <n v="10064"/>
    <x v="0"/>
    <x v="0"/>
    <x v="0"/>
    <x v="0"/>
    <x v="12"/>
    <x v="245"/>
    <x v="0"/>
    <x v="0"/>
    <s v="Tesseramento"/>
    <x v="1"/>
    <x v="4"/>
    <x v="0"/>
    <m/>
  </r>
  <r>
    <n v="10065"/>
    <x v="0"/>
    <x v="0"/>
    <x v="0"/>
    <x v="0"/>
    <x v="12"/>
    <x v="245"/>
    <x v="0"/>
    <x v="1"/>
    <s v="Tesseramento"/>
    <x v="1"/>
    <x v="4"/>
    <x v="0"/>
    <m/>
  </r>
  <r>
    <n v="44610"/>
    <x v="0"/>
    <x v="0"/>
    <x v="0"/>
    <x v="0"/>
    <x v="12"/>
    <x v="245"/>
    <x v="0"/>
    <x v="0"/>
    <s v="Tesseramento"/>
    <x v="1"/>
    <x v="4"/>
    <x v="0"/>
    <m/>
  </r>
  <r>
    <n v="66876"/>
    <x v="0"/>
    <x v="0"/>
    <x v="0"/>
    <x v="0"/>
    <x v="12"/>
    <x v="245"/>
    <x v="0"/>
    <x v="1"/>
    <s v="Tesseramento"/>
    <x v="1"/>
    <x v="4"/>
    <x v="0"/>
    <m/>
  </r>
  <r>
    <n v="200539"/>
    <x v="0"/>
    <x v="0"/>
    <x v="0"/>
    <x v="0"/>
    <x v="12"/>
    <x v="245"/>
    <x v="0"/>
    <x v="1"/>
    <s v="Tesseramento"/>
    <x v="1"/>
    <x v="3"/>
    <x v="0"/>
    <m/>
  </r>
  <r>
    <n v="3240"/>
    <x v="0"/>
    <x v="0"/>
    <x v="0"/>
    <x v="0"/>
    <x v="12"/>
    <x v="245"/>
    <x v="0"/>
    <x v="1"/>
    <s v="Tesseramento"/>
    <x v="1"/>
    <x v="4"/>
    <x v="0"/>
    <m/>
  </r>
  <r>
    <n v="3239"/>
    <x v="0"/>
    <x v="0"/>
    <x v="0"/>
    <x v="0"/>
    <x v="12"/>
    <x v="245"/>
    <x v="0"/>
    <x v="0"/>
    <s v="Tesseramento"/>
    <x v="1"/>
    <x v="4"/>
    <x v="0"/>
    <m/>
  </r>
  <r>
    <n v="3315"/>
    <x v="0"/>
    <x v="0"/>
    <x v="0"/>
    <x v="0"/>
    <x v="12"/>
    <x v="245"/>
    <x v="0"/>
    <x v="0"/>
    <s v="Tesseramento"/>
    <x v="1"/>
    <x v="3"/>
    <x v="0"/>
    <m/>
  </r>
  <r>
    <n v="225026"/>
    <x v="0"/>
    <x v="0"/>
    <x v="0"/>
    <x v="0"/>
    <x v="1"/>
    <x v="20"/>
    <x v="0"/>
    <x v="0"/>
    <s v="Tesseramento"/>
    <x v="0"/>
    <x v="0"/>
    <x v="0"/>
    <m/>
  </r>
  <r>
    <n v="166687"/>
    <x v="0"/>
    <x v="0"/>
    <x v="0"/>
    <x v="2"/>
    <x v="7"/>
    <x v="51"/>
    <x v="0"/>
    <x v="0"/>
    <s v="Tesseramento"/>
    <x v="1"/>
    <x v="4"/>
    <x v="0"/>
    <m/>
  </r>
  <r>
    <n v="124307"/>
    <x v="1"/>
    <x v="0"/>
    <x v="0"/>
    <x v="0"/>
    <x v="12"/>
    <x v="245"/>
    <x v="0"/>
    <x v="0"/>
    <s v="Tesseramento"/>
    <x v="1"/>
    <x v="6"/>
    <x v="0"/>
    <s v="B"/>
  </r>
  <r>
    <n v="128493"/>
    <x v="0"/>
    <x v="0"/>
    <x v="0"/>
    <x v="0"/>
    <x v="7"/>
    <x v="135"/>
    <x v="0"/>
    <x v="0"/>
    <s v="Tesseramento"/>
    <x v="1"/>
    <x v="3"/>
    <x v="0"/>
    <m/>
  </r>
  <r>
    <n v="178034"/>
    <x v="1"/>
    <x v="0"/>
    <x v="0"/>
    <x v="0"/>
    <x v="7"/>
    <x v="135"/>
    <x v="0"/>
    <x v="1"/>
    <s v="Tesseramento"/>
    <x v="1"/>
    <x v="6"/>
    <x v="0"/>
    <s v="B"/>
  </r>
  <r>
    <n v="2073"/>
    <x v="0"/>
    <x v="0"/>
    <x v="0"/>
    <x v="0"/>
    <x v="8"/>
    <x v="113"/>
    <x v="0"/>
    <x v="0"/>
    <s v="Tesseramento"/>
    <x v="0"/>
    <x v="4"/>
    <x v="0"/>
    <m/>
  </r>
  <r>
    <n v="234036"/>
    <x v="0"/>
    <x v="0"/>
    <x v="1"/>
    <x v="2"/>
    <x v="7"/>
    <x v="51"/>
    <x v="0"/>
    <x v="1"/>
    <s v="Tesseramento"/>
    <x v="1"/>
    <x v="4"/>
    <x v="0"/>
    <m/>
  </r>
  <r>
    <n v="130942"/>
    <x v="0"/>
    <x v="0"/>
    <x v="0"/>
    <x v="0"/>
    <x v="14"/>
    <x v="43"/>
    <x v="0"/>
    <x v="0"/>
    <s v="Tesseramento"/>
    <x v="1"/>
    <x v="3"/>
    <x v="0"/>
    <m/>
  </r>
  <r>
    <n v="42805"/>
    <x v="0"/>
    <x v="0"/>
    <x v="0"/>
    <x v="0"/>
    <x v="7"/>
    <x v="135"/>
    <x v="0"/>
    <x v="0"/>
    <s v="Tesseramento"/>
    <x v="1"/>
    <x v="4"/>
    <x v="0"/>
    <m/>
  </r>
  <r>
    <n v="129025"/>
    <x v="1"/>
    <x v="0"/>
    <x v="0"/>
    <x v="0"/>
    <x v="14"/>
    <x v="131"/>
    <x v="0"/>
    <x v="0"/>
    <s v="Tesseramento"/>
    <x v="1"/>
    <x v="6"/>
    <x v="0"/>
    <s v="BG"/>
  </r>
  <r>
    <n v="195694"/>
    <x v="0"/>
    <x v="0"/>
    <x v="2"/>
    <x v="3"/>
    <x v="7"/>
    <x v="135"/>
    <x v="0"/>
    <x v="0"/>
    <s v="Tesseramento"/>
    <x v="1"/>
    <x v="3"/>
    <x v="0"/>
    <m/>
  </r>
  <r>
    <n v="176865"/>
    <x v="1"/>
    <x v="0"/>
    <x v="0"/>
    <x v="0"/>
    <x v="14"/>
    <x v="131"/>
    <x v="0"/>
    <x v="0"/>
    <s v="Tesseramento"/>
    <x v="1"/>
    <x v="7"/>
    <x v="0"/>
    <s v="BG"/>
  </r>
  <r>
    <n v="134136"/>
    <x v="0"/>
    <x v="0"/>
    <x v="0"/>
    <x v="0"/>
    <x v="7"/>
    <x v="135"/>
    <x v="0"/>
    <x v="1"/>
    <s v="Tesseramento"/>
    <x v="1"/>
    <x v="0"/>
    <x v="0"/>
    <m/>
  </r>
  <r>
    <n v="179569"/>
    <x v="0"/>
    <x v="0"/>
    <x v="0"/>
    <x v="0"/>
    <x v="7"/>
    <x v="135"/>
    <x v="0"/>
    <x v="0"/>
    <s v="Tesseramento"/>
    <x v="1"/>
    <x v="4"/>
    <x v="0"/>
    <m/>
  </r>
  <r>
    <n v="73476"/>
    <x v="0"/>
    <x v="0"/>
    <x v="0"/>
    <x v="0"/>
    <x v="7"/>
    <x v="51"/>
    <x v="0"/>
    <x v="0"/>
    <s v="Tesseramento"/>
    <x v="1"/>
    <x v="0"/>
    <x v="0"/>
    <m/>
  </r>
  <r>
    <n v="130764"/>
    <x v="1"/>
    <x v="0"/>
    <x v="0"/>
    <x v="0"/>
    <x v="7"/>
    <x v="51"/>
    <x v="0"/>
    <x v="0"/>
    <s v="Tesseramento"/>
    <x v="1"/>
    <x v="6"/>
    <x v="0"/>
    <s v="B"/>
  </r>
  <r>
    <n v="182495"/>
    <x v="1"/>
    <x v="0"/>
    <x v="0"/>
    <x v="0"/>
    <x v="7"/>
    <x v="51"/>
    <x v="0"/>
    <x v="1"/>
    <s v="Tesseramento"/>
    <x v="1"/>
    <x v="7"/>
    <x v="0"/>
    <s v="B"/>
  </r>
  <r>
    <n v="182494"/>
    <x v="1"/>
    <x v="0"/>
    <x v="0"/>
    <x v="0"/>
    <x v="7"/>
    <x v="51"/>
    <x v="0"/>
    <x v="1"/>
    <s v="Tesseramento"/>
    <x v="1"/>
    <x v="7"/>
    <x v="0"/>
    <s v="B"/>
  </r>
  <r>
    <n v="48232"/>
    <x v="0"/>
    <x v="0"/>
    <x v="0"/>
    <x v="0"/>
    <x v="7"/>
    <x v="135"/>
    <x v="0"/>
    <x v="0"/>
    <s v="Tesseramento"/>
    <x v="1"/>
    <x v="4"/>
    <x v="0"/>
    <m/>
  </r>
  <r>
    <n v="54588"/>
    <x v="0"/>
    <x v="0"/>
    <x v="0"/>
    <x v="0"/>
    <x v="7"/>
    <x v="78"/>
    <x v="0"/>
    <x v="0"/>
    <s v="Tesseramento"/>
    <x v="0"/>
    <x v="3"/>
    <x v="0"/>
    <m/>
  </r>
  <r>
    <n v="165948"/>
    <x v="0"/>
    <x v="0"/>
    <x v="0"/>
    <x v="0"/>
    <x v="7"/>
    <x v="135"/>
    <x v="0"/>
    <x v="1"/>
    <s v="Tesseramento"/>
    <x v="1"/>
    <x v="4"/>
    <x v="0"/>
    <m/>
  </r>
  <r>
    <n v="127516"/>
    <x v="0"/>
    <x v="0"/>
    <x v="0"/>
    <x v="0"/>
    <x v="4"/>
    <x v="75"/>
    <x v="0"/>
    <x v="0"/>
    <s v="Tesseramento"/>
    <x v="0"/>
    <x v="0"/>
    <x v="0"/>
    <m/>
  </r>
  <r>
    <n v="222482"/>
    <x v="1"/>
    <x v="0"/>
    <x v="0"/>
    <x v="1"/>
    <x v="4"/>
    <x v="75"/>
    <x v="0"/>
    <x v="1"/>
    <s v="Tesseramento"/>
    <x v="0"/>
    <x v="5"/>
    <x v="0"/>
    <m/>
  </r>
  <r>
    <n v="205271"/>
    <x v="0"/>
    <x v="0"/>
    <x v="0"/>
    <x v="0"/>
    <x v="7"/>
    <x v="135"/>
    <x v="0"/>
    <x v="0"/>
    <s v="Tesseramento"/>
    <x v="1"/>
    <x v="0"/>
    <x v="0"/>
    <m/>
  </r>
  <r>
    <n v="23197"/>
    <x v="0"/>
    <x v="0"/>
    <x v="0"/>
    <x v="0"/>
    <x v="7"/>
    <x v="135"/>
    <x v="0"/>
    <x v="1"/>
    <s v="Tesseramento"/>
    <x v="1"/>
    <x v="0"/>
    <x v="0"/>
    <m/>
  </r>
  <r>
    <n v="233855"/>
    <x v="1"/>
    <x v="0"/>
    <x v="1"/>
    <x v="2"/>
    <x v="4"/>
    <x v="75"/>
    <x v="0"/>
    <x v="0"/>
    <s v="Tesseramento"/>
    <x v="0"/>
    <x v="5"/>
    <x v="0"/>
    <m/>
  </r>
  <r>
    <n v="134232"/>
    <x v="0"/>
    <x v="0"/>
    <x v="2"/>
    <x v="0"/>
    <x v="8"/>
    <x v="115"/>
    <x v="0"/>
    <x v="0"/>
    <s v="Tesseramento"/>
    <x v="1"/>
    <x v="0"/>
    <x v="0"/>
    <m/>
  </r>
  <r>
    <n v="213022"/>
    <x v="0"/>
    <x v="0"/>
    <x v="2"/>
    <x v="2"/>
    <x v="8"/>
    <x v="115"/>
    <x v="0"/>
    <x v="1"/>
    <s v="Tesseramento"/>
    <x v="1"/>
    <x v="3"/>
    <x v="0"/>
    <m/>
  </r>
  <r>
    <n v="233811"/>
    <x v="0"/>
    <x v="0"/>
    <x v="1"/>
    <x v="1"/>
    <x v="8"/>
    <x v="115"/>
    <x v="0"/>
    <x v="0"/>
    <s v="Tesseramento"/>
    <x v="1"/>
    <x v="3"/>
    <x v="0"/>
    <m/>
  </r>
  <r>
    <n v="216113"/>
    <x v="0"/>
    <x v="0"/>
    <x v="0"/>
    <x v="0"/>
    <x v="1"/>
    <x v="340"/>
    <x v="0"/>
    <x v="0"/>
    <s v="Tesseramento"/>
    <x v="1"/>
    <x v="0"/>
    <x v="0"/>
    <m/>
  </r>
  <r>
    <n v="215962"/>
    <x v="0"/>
    <x v="0"/>
    <x v="0"/>
    <x v="0"/>
    <x v="1"/>
    <x v="340"/>
    <x v="0"/>
    <x v="0"/>
    <s v="Tesseramento"/>
    <x v="1"/>
    <x v="4"/>
    <x v="0"/>
    <m/>
  </r>
  <r>
    <n v="203776"/>
    <x v="0"/>
    <x v="0"/>
    <x v="0"/>
    <x v="0"/>
    <x v="1"/>
    <x v="340"/>
    <x v="0"/>
    <x v="0"/>
    <s v="Tesseramento"/>
    <x v="1"/>
    <x v="0"/>
    <x v="0"/>
    <m/>
  </r>
  <r>
    <n v="20258"/>
    <x v="0"/>
    <x v="0"/>
    <x v="0"/>
    <x v="0"/>
    <x v="1"/>
    <x v="340"/>
    <x v="0"/>
    <x v="0"/>
    <s v="Tesseramento"/>
    <x v="1"/>
    <x v="4"/>
    <x v="0"/>
    <m/>
  </r>
  <r>
    <n v="19912"/>
    <x v="0"/>
    <x v="0"/>
    <x v="0"/>
    <x v="0"/>
    <x v="1"/>
    <x v="340"/>
    <x v="0"/>
    <x v="0"/>
    <s v="Tesseramento"/>
    <x v="1"/>
    <x v="3"/>
    <x v="0"/>
    <m/>
  </r>
  <r>
    <n v="136406"/>
    <x v="0"/>
    <x v="0"/>
    <x v="0"/>
    <x v="0"/>
    <x v="4"/>
    <x v="23"/>
    <x v="0"/>
    <x v="0"/>
    <s v="Tesseramento"/>
    <x v="1"/>
    <x v="1"/>
    <x v="0"/>
    <m/>
  </r>
  <r>
    <n v="221398"/>
    <x v="0"/>
    <x v="0"/>
    <x v="0"/>
    <x v="0"/>
    <x v="1"/>
    <x v="340"/>
    <x v="0"/>
    <x v="0"/>
    <s v="Tesseramento"/>
    <x v="1"/>
    <x v="0"/>
    <x v="0"/>
    <m/>
  </r>
  <r>
    <n v="15430"/>
    <x v="0"/>
    <x v="0"/>
    <x v="0"/>
    <x v="0"/>
    <x v="1"/>
    <x v="340"/>
    <x v="0"/>
    <x v="1"/>
    <s v="Tesseramento"/>
    <x v="1"/>
    <x v="4"/>
    <x v="0"/>
    <m/>
  </r>
  <r>
    <n v="217839"/>
    <x v="0"/>
    <x v="0"/>
    <x v="0"/>
    <x v="0"/>
    <x v="1"/>
    <x v="340"/>
    <x v="0"/>
    <x v="0"/>
    <s v="Tesseramento"/>
    <x v="1"/>
    <x v="0"/>
    <x v="0"/>
    <m/>
  </r>
  <r>
    <n v="165933"/>
    <x v="0"/>
    <x v="0"/>
    <x v="0"/>
    <x v="0"/>
    <x v="7"/>
    <x v="45"/>
    <x v="0"/>
    <x v="0"/>
    <s v="Tesseramento"/>
    <x v="1"/>
    <x v="3"/>
    <x v="0"/>
    <m/>
  </r>
  <r>
    <n v="225174"/>
    <x v="0"/>
    <x v="0"/>
    <x v="0"/>
    <x v="0"/>
    <x v="1"/>
    <x v="340"/>
    <x v="0"/>
    <x v="0"/>
    <s v="Tesseramento"/>
    <x v="1"/>
    <x v="0"/>
    <x v="0"/>
    <m/>
  </r>
  <r>
    <n v="169273"/>
    <x v="0"/>
    <x v="0"/>
    <x v="0"/>
    <x v="1"/>
    <x v="7"/>
    <x v="45"/>
    <x v="0"/>
    <x v="0"/>
    <s v="Tesseramento"/>
    <x v="1"/>
    <x v="4"/>
    <x v="0"/>
    <m/>
  </r>
  <r>
    <n v="103284"/>
    <x v="0"/>
    <x v="0"/>
    <x v="0"/>
    <x v="0"/>
    <x v="1"/>
    <x v="340"/>
    <x v="0"/>
    <x v="0"/>
    <s v="Tesseramento"/>
    <x v="1"/>
    <x v="4"/>
    <x v="0"/>
    <m/>
  </r>
  <r>
    <n v="103287"/>
    <x v="0"/>
    <x v="0"/>
    <x v="0"/>
    <x v="0"/>
    <x v="1"/>
    <x v="340"/>
    <x v="0"/>
    <x v="1"/>
    <s v="Tesseramento"/>
    <x v="1"/>
    <x v="4"/>
    <x v="0"/>
    <m/>
  </r>
  <r>
    <n v="226388"/>
    <x v="0"/>
    <x v="0"/>
    <x v="0"/>
    <x v="0"/>
    <x v="1"/>
    <x v="340"/>
    <x v="0"/>
    <x v="0"/>
    <s v="Tesseramento"/>
    <x v="1"/>
    <x v="3"/>
    <x v="0"/>
    <m/>
  </r>
  <r>
    <n v="233823"/>
    <x v="0"/>
    <x v="1"/>
    <x v="1"/>
    <x v="2"/>
    <x v="11"/>
    <x v="126"/>
    <x v="0"/>
    <x v="0"/>
    <s v="Tesseramento"/>
    <x v="1"/>
    <x v="0"/>
    <x v="0"/>
    <m/>
  </r>
  <r>
    <n v="215935"/>
    <x v="0"/>
    <x v="0"/>
    <x v="0"/>
    <x v="0"/>
    <x v="1"/>
    <x v="340"/>
    <x v="0"/>
    <x v="0"/>
    <s v="Tesseramento"/>
    <x v="1"/>
    <x v="4"/>
    <x v="0"/>
    <m/>
  </r>
  <r>
    <n v="215963"/>
    <x v="0"/>
    <x v="0"/>
    <x v="0"/>
    <x v="0"/>
    <x v="1"/>
    <x v="340"/>
    <x v="0"/>
    <x v="1"/>
    <s v="Tesseramento"/>
    <x v="1"/>
    <x v="4"/>
    <x v="0"/>
    <m/>
  </r>
  <r>
    <n v="212106"/>
    <x v="0"/>
    <x v="0"/>
    <x v="0"/>
    <x v="0"/>
    <x v="1"/>
    <x v="340"/>
    <x v="0"/>
    <x v="0"/>
    <s v="Tesseramento"/>
    <x v="1"/>
    <x v="4"/>
    <x v="0"/>
    <m/>
  </r>
  <r>
    <n v="88293"/>
    <x v="0"/>
    <x v="0"/>
    <x v="0"/>
    <x v="0"/>
    <x v="1"/>
    <x v="340"/>
    <x v="0"/>
    <x v="0"/>
    <s v="Tesseramento"/>
    <x v="1"/>
    <x v="3"/>
    <x v="0"/>
    <m/>
  </r>
  <r>
    <n v="217132"/>
    <x v="0"/>
    <x v="0"/>
    <x v="0"/>
    <x v="0"/>
    <x v="1"/>
    <x v="340"/>
    <x v="0"/>
    <x v="0"/>
    <s v="Tesseramento"/>
    <x v="1"/>
    <x v="0"/>
    <x v="0"/>
    <m/>
  </r>
  <r>
    <n v="15725"/>
    <x v="0"/>
    <x v="0"/>
    <x v="0"/>
    <x v="0"/>
    <x v="1"/>
    <x v="340"/>
    <x v="0"/>
    <x v="1"/>
    <s v="Tesseramento"/>
    <x v="1"/>
    <x v="3"/>
    <x v="0"/>
    <m/>
  </r>
  <r>
    <n v="15727"/>
    <x v="0"/>
    <x v="0"/>
    <x v="0"/>
    <x v="0"/>
    <x v="1"/>
    <x v="340"/>
    <x v="0"/>
    <x v="0"/>
    <s v="Tesseramento"/>
    <x v="1"/>
    <x v="4"/>
    <x v="0"/>
    <m/>
  </r>
  <r>
    <n v="32932"/>
    <x v="0"/>
    <x v="0"/>
    <x v="0"/>
    <x v="0"/>
    <x v="1"/>
    <x v="340"/>
    <x v="0"/>
    <x v="0"/>
    <s v="Tesseramento"/>
    <x v="1"/>
    <x v="0"/>
    <x v="0"/>
    <m/>
  </r>
  <r>
    <n v="103784"/>
    <x v="0"/>
    <x v="0"/>
    <x v="0"/>
    <x v="0"/>
    <x v="1"/>
    <x v="340"/>
    <x v="0"/>
    <x v="0"/>
    <s v="Tesseramento"/>
    <x v="1"/>
    <x v="4"/>
    <x v="0"/>
    <m/>
  </r>
  <r>
    <n v="218385"/>
    <x v="0"/>
    <x v="0"/>
    <x v="0"/>
    <x v="1"/>
    <x v="1"/>
    <x v="340"/>
    <x v="0"/>
    <x v="1"/>
    <s v="Tesseramento"/>
    <x v="1"/>
    <x v="4"/>
    <x v="0"/>
    <m/>
  </r>
  <r>
    <n v="175854"/>
    <x v="0"/>
    <x v="0"/>
    <x v="0"/>
    <x v="0"/>
    <x v="1"/>
    <x v="340"/>
    <x v="0"/>
    <x v="0"/>
    <s v="Tesseramento"/>
    <x v="1"/>
    <x v="4"/>
    <x v="0"/>
    <m/>
  </r>
  <r>
    <n v="231537"/>
    <x v="0"/>
    <x v="0"/>
    <x v="0"/>
    <x v="0"/>
    <x v="1"/>
    <x v="340"/>
    <x v="0"/>
    <x v="0"/>
    <s v="Tesseramento"/>
    <x v="1"/>
    <x v="0"/>
    <x v="0"/>
    <m/>
  </r>
  <r>
    <n v="211484"/>
    <x v="0"/>
    <x v="0"/>
    <x v="0"/>
    <x v="0"/>
    <x v="1"/>
    <x v="340"/>
    <x v="0"/>
    <x v="0"/>
    <s v="Tesseramento"/>
    <x v="1"/>
    <x v="3"/>
    <x v="0"/>
    <m/>
  </r>
  <r>
    <n v="216888"/>
    <x v="0"/>
    <x v="0"/>
    <x v="0"/>
    <x v="0"/>
    <x v="1"/>
    <x v="340"/>
    <x v="0"/>
    <x v="1"/>
    <s v="Tesseramento"/>
    <x v="1"/>
    <x v="3"/>
    <x v="0"/>
    <m/>
  </r>
  <r>
    <n v="15765"/>
    <x v="0"/>
    <x v="0"/>
    <x v="0"/>
    <x v="0"/>
    <x v="1"/>
    <x v="340"/>
    <x v="0"/>
    <x v="0"/>
    <s v="Tesseramento"/>
    <x v="1"/>
    <x v="3"/>
    <x v="0"/>
    <m/>
  </r>
  <r>
    <n v="163363"/>
    <x v="0"/>
    <x v="0"/>
    <x v="0"/>
    <x v="0"/>
    <x v="1"/>
    <x v="340"/>
    <x v="0"/>
    <x v="0"/>
    <s v="Tesseramento"/>
    <x v="1"/>
    <x v="3"/>
    <x v="0"/>
    <m/>
  </r>
  <r>
    <n v="73817"/>
    <x v="0"/>
    <x v="0"/>
    <x v="0"/>
    <x v="0"/>
    <x v="1"/>
    <x v="340"/>
    <x v="0"/>
    <x v="0"/>
    <s v="Tesseramento"/>
    <x v="1"/>
    <x v="4"/>
    <x v="0"/>
    <m/>
  </r>
  <r>
    <n v="114345"/>
    <x v="0"/>
    <x v="0"/>
    <x v="0"/>
    <x v="0"/>
    <x v="1"/>
    <x v="340"/>
    <x v="0"/>
    <x v="0"/>
    <s v="Tesseramento"/>
    <x v="1"/>
    <x v="4"/>
    <x v="0"/>
    <m/>
  </r>
  <r>
    <n v="126051"/>
    <x v="0"/>
    <x v="0"/>
    <x v="0"/>
    <x v="0"/>
    <x v="1"/>
    <x v="340"/>
    <x v="0"/>
    <x v="1"/>
    <s v="Tesseramento"/>
    <x v="1"/>
    <x v="4"/>
    <x v="0"/>
    <m/>
  </r>
  <r>
    <n v="215349"/>
    <x v="0"/>
    <x v="0"/>
    <x v="0"/>
    <x v="0"/>
    <x v="1"/>
    <x v="340"/>
    <x v="0"/>
    <x v="0"/>
    <s v="Tesseramento"/>
    <x v="1"/>
    <x v="0"/>
    <x v="0"/>
    <m/>
  </r>
  <r>
    <n v="215968"/>
    <x v="0"/>
    <x v="0"/>
    <x v="0"/>
    <x v="0"/>
    <x v="1"/>
    <x v="340"/>
    <x v="0"/>
    <x v="0"/>
    <s v="Tesseramento"/>
    <x v="1"/>
    <x v="0"/>
    <x v="0"/>
    <m/>
  </r>
  <r>
    <n v="21794"/>
    <x v="0"/>
    <x v="0"/>
    <x v="0"/>
    <x v="0"/>
    <x v="1"/>
    <x v="340"/>
    <x v="0"/>
    <x v="1"/>
    <s v="Tesseramento"/>
    <x v="1"/>
    <x v="4"/>
    <x v="0"/>
    <m/>
  </r>
  <r>
    <n v="37526"/>
    <x v="0"/>
    <x v="0"/>
    <x v="0"/>
    <x v="0"/>
    <x v="1"/>
    <x v="340"/>
    <x v="0"/>
    <x v="0"/>
    <s v="Tesseramento"/>
    <x v="1"/>
    <x v="4"/>
    <x v="0"/>
    <m/>
  </r>
  <r>
    <n v="229987"/>
    <x v="0"/>
    <x v="0"/>
    <x v="0"/>
    <x v="1"/>
    <x v="1"/>
    <x v="340"/>
    <x v="0"/>
    <x v="0"/>
    <s v="Tesseramento"/>
    <x v="1"/>
    <x v="0"/>
    <x v="0"/>
    <m/>
  </r>
  <r>
    <n v="11319"/>
    <x v="0"/>
    <x v="0"/>
    <x v="0"/>
    <x v="0"/>
    <x v="1"/>
    <x v="340"/>
    <x v="0"/>
    <x v="1"/>
    <s v="Tesseramento"/>
    <x v="1"/>
    <x v="4"/>
    <x v="0"/>
    <m/>
  </r>
  <r>
    <n v="88915"/>
    <x v="0"/>
    <x v="0"/>
    <x v="0"/>
    <x v="0"/>
    <x v="1"/>
    <x v="340"/>
    <x v="0"/>
    <x v="0"/>
    <s v="Tesseramento"/>
    <x v="1"/>
    <x v="4"/>
    <x v="0"/>
    <m/>
  </r>
  <r>
    <n v="139313"/>
    <x v="0"/>
    <x v="0"/>
    <x v="0"/>
    <x v="0"/>
    <x v="1"/>
    <x v="340"/>
    <x v="0"/>
    <x v="0"/>
    <s v="Tesseramento"/>
    <x v="1"/>
    <x v="0"/>
    <x v="0"/>
    <m/>
  </r>
  <r>
    <n v="218551"/>
    <x v="0"/>
    <x v="0"/>
    <x v="0"/>
    <x v="1"/>
    <x v="1"/>
    <x v="340"/>
    <x v="0"/>
    <x v="1"/>
    <s v="Tesseramento"/>
    <x v="1"/>
    <x v="3"/>
    <x v="0"/>
    <m/>
  </r>
  <r>
    <n v="232070"/>
    <x v="1"/>
    <x v="0"/>
    <x v="0"/>
    <x v="2"/>
    <x v="1"/>
    <x v="340"/>
    <x v="0"/>
    <x v="0"/>
    <s v="Tesseramento"/>
    <x v="1"/>
    <x v="5"/>
    <x v="0"/>
    <m/>
  </r>
  <r>
    <n v="227118"/>
    <x v="1"/>
    <x v="0"/>
    <x v="0"/>
    <x v="2"/>
    <x v="1"/>
    <x v="340"/>
    <x v="0"/>
    <x v="1"/>
    <s v="Tesseramento"/>
    <x v="1"/>
    <x v="5"/>
    <x v="0"/>
    <m/>
  </r>
  <r>
    <n v="228088"/>
    <x v="1"/>
    <x v="0"/>
    <x v="0"/>
    <x v="0"/>
    <x v="1"/>
    <x v="340"/>
    <x v="0"/>
    <x v="0"/>
    <s v="Tesseramento"/>
    <x v="1"/>
    <x v="5"/>
    <x v="0"/>
    <m/>
  </r>
  <r>
    <n v="182630"/>
    <x v="1"/>
    <x v="0"/>
    <x v="0"/>
    <x v="2"/>
    <x v="1"/>
    <x v="340"/>
    <x v="0"/>
    <x v="0"/>
    <s v="Tesseramento"/>
    <x v="1"/>
    <x v="7"/>
    <x v="0"/>
    <m/>
  </r>
  <r>
    <n v="211810"/>
    <x v="1"/>
    <x v="0"/>
    <x v="0"/>
    <x v="1"/>
    <x v="1"/>
    <x v="340"/>
    <x v="0"/>
    <x v="1"/>
    <s v="Tesseramento"/>
    <x v="1"/>
    <x v="5"/>
    <x v="0"/>
    <m/>
  </r>
  <r>
    <n v="224576"/>
    <x v="1"/>
    <x v="0"/>
    <x v="0"/>
    <x v="2"/>
    <x v="1"/>
    <x v="340"/>
    <x v="0"/>
    <x v="0"/>
    <s v="Tesseramento"/>
    <x v="1"/>
    <x v="5"/>
    <x v="0"/>
    <m/>
  </r>
  <r>
    <n v="218553"/>
    <x v="1"/>
    <x v="0"/>
    <x v="0"/>
    <x v="1"/>
    <x v="1"/>
    <x v="340"/>
    <x v="0"/>
    <x v="1"/>
    <s v="Tesseramento"/>
    <x v="1"/>
    <x v="7"/>
    <x v="0"/>
    <m/>
  </r>
  <r>
    <n v="146473"/>
    <x v="1"/>
    <x v="0"/>
    <x v="0"/>
    <x v="0"/>
    <x v="7"/>
    <x v="384"/>
    <x v="0"/>
    <x v="0"/>
    <s v="Tesseramento"/>
    <x v="1"/>
    <x v="7"/>
    <x v="0"/>
    <s v="B"/>
  </r>
  <r>
    <n v="169564"/>
    <x v="1"/>
    <x v="0"/>
    <x v="0"/>
    <x v="0"/>
    <x v="7"/>
    <x v="384"/>
    <x v="0"/>
    <x v="0"/>
    <s v="Tesseramento"/>
    <x v="1"/>
    <x v="5"/>
    <x v="0"/>
    <m/>
  </r>
  <r>
    <n v="166999"/>
    <x v="0"/>
    <x v="0"/>
    <x v="0"/>
    <x v="0"/>
    <x v="7"/>
    <x v="384"/>
    <x v="0"/>
    <x v="0"/>
    <s v="Tesseramento"/>
    <x v="1"/>
    <x v="1"/>
    <x v="0"/>
    <m/>
  </r>
  <r>
    <n v="154358"/>
    <x v="1"/>
    <x v="0"/>
    <x v="0"/>
    <x v="0"/>
    <x v="7"/>
    <x v="384"/>
    <x v="0"/>
    <x v="1"/>
    <s v="Tesseramento"/>
    <x v="1"/>
    <x v="6"/>
    <x v="0"/>
    <s v="B"/>
  </r>
  <r>
    <n v="144462"/>
    <x v="1"/>
    <x v="0"/>
    <x v="0"/>
    <x v="0"/>
    <x v="7"/>
    <x v="384"/>
    <x v="0"/>
    <x v="1"/>
    <s v="Tesseramento"/>
    <x v="1"/>
    <x v="7"/>
    <x v="0"/>
    <s v="B"/>
  </r>
  <r>
    <n v="121323"/>
    <x v="1"/>
    <x v="0"/>
    <x v="0"/>
    <x v="0"/>
    <x v="7"/>
    <x v="384"/>
    <x v="0"/>
    <x v="0"/>
    <s v="Tesseramento"/>
    <x v="1"/>
    <x v="6"/>
    <x v="0"/>
    <s v="B"/>
  </r>
  <r>
    <n v="153030"/>
    <x v="1"/>
    <x v="0"/>
    <x v="0"/>
    <x v="0"/>
    <x v="7"/>
    <x v="384"/>
    <x v="0"/>
    <x v="0"/>
    <s v="Tesseramento"/>
    <x v="1"/>
    <x v="7"/>
    <x v="0"/>
    <s v="B"/>
  </r>
  <r>
    <n v="167006"/>
    <x v="1"/>
    <x v="0"/>
    <x v="0"/>
    <x v="0"/>
    <x v="7"/>
    <x v="384"/>
    <x v="0"/>
    <x v="1"/>
    <s v="Tesseramento"/>
    <x v="1"/>
    <x v="7"/>
    <x v="0"/>
    <s v="B"/>
  </r>
  <r>
    <n v="25368"/>
    <x v="0"/>
    <x v="0"/>
    <x v="0"/>
    <x v="0"/>
    <x v="7"/>
    <x v="384"/>
    <x v="0"/>
    <x v="0"/>
    <s v="Tesseramento"/>
    <x v="1"/>
    <x v="1"/>
    <x v="0"/>
    <m/>
  </r>
  <r>
    <n v="234175"/>
    <x v="0"/>
    <x v="0"/>
    <x v="1"/>
    <x v="1"/>
    <x v="1"/>
    <x v="340"/>
    <x v="0"/>
    <x v="0"/>
    <s v="Tesseramento"/>
    <x v="1"/>
    <x v="3"/>
    <x v="0"/>
    <m/>
  </r>
  <r>
    <n v="180807"/>
    <x v="1"/>
    <x v="0"/>
    <x v="0"/>
    <x v="0"/>
    <x v="7"/>
    <x v="384"/>
    <x v="0"/>
    <x v="0"/>
    <s v="Tesseramento"/>
    <x v="1"/>
    <x v="7"/>
    <x v="0"/>
    <s v="B"/>
  </r>
  <r>
    <n v="154661"/>
    <x v="1"/>
    <x v="0"/>
    <x v="0"/>
    <x v="0"/>
    <x v="7"/>
    <x v="384"/>
    <x v="0"/>
    <x v="0"/>
    <s v="Tesseramento"/>
    <x v="1"/>
    <x v="2"/>
    <x v="0"/>
    <m/>
  </r>
  <r>
    <n v="141954"/>
    <x v="1"/>
    <x v="0"/>
    <x v="0"/>
    <x v="0"/>
    <x v="7"/>
    <x v="384"/>
    <x v="0"/>
    <x v="0"/>
    <s v="Tesseramento"/>
    <x v="1"/>
    <x v="7"/>
    <x v="0"/>
    <s v="B"/>
  </r>
  <r>
    <n v="118905"/>
    <x v="1"/>
    <x v="0"/>
    <x v="0"/>
    <x v="0"/>
    <x v="7"/>
    <x v="384"/>
    <x v="0"/>
    <x v="0"/>
    <s v="Tesseramento"/>
    <x v="1"/>
    <x v="2"/>
    <x v="0"/>
    <m/>
  </r>
  <r>
    <n v="234176"/>
    <x v="0"/>
    <x v="0"/>
    <x v="1"/>
    <x v="1"/>
    <x v="1"/>
    <x v="340"/>
    <x v="0"/>
    <x v="1"/>
    <s v="Tesseramento"/>
    <x v="1"/>
    <x v="0"/>
    <x v="0"/>
    <m/>
  </r>
  <r>
    <n v="213685"/>
    <x v="0"/>
    <x v="0"/>
    <x v="0"/>
    <x v="2"/>
    <x v="11"/>
    <x v="189"/>
    <x v="0"/>
    <x v="0"/>
    <s v="Tesseramento"/>
    <x v="1"/>
    <x v="4"/>
    <x v="0"/>
    <m/>
  </r>
  <r>
    <n v="113572"/>
    <x v="0"/>
    <x v="0"/>
    <x v="0"/>
    <x v="0"/>
    <x v="11"/>
    <x v="189"/>
    <x v="0"/>
    <x v="0"/>
    <s v="Tesseramento"/>
    <x v="1"/>
    <x v="1"/>
    <x v="0"/>
    <m/>
  </r>
  <r>
    <n v="31125"/>
    <x v="0"/>
    <x v="0"/>
    <x v="0"/>
    <x v="2"/>
    <x v="11"/>
    <x v="189"/>
    <x v="0"/>
    <x v="0"/>
    <s v="Tesseramento"/>
    <x v="1"/>
    <x v="0"/>
    <x v="0"/>
    <m/>
  </r>
  <r>
    <n v="79699"/>
    <x v="0"/>
    <x v="0"/>
    <x v="0"/>
    <x v="0"/>
    <x v="11"/>
    <x v="189"/>
    <x v="0"/>
    <x v="0"/>
    <s v="Tesseramento"/>
    <x v="1"/>
    <x v="3"/>
    <x v="0"/>
    <m/>
  </r>
  <r>
    <n v="204862"/>
    <x v="0"/>
    <x v="0"/>
    <x v="0"/>
    <x v="0"/>
    <x v="2"/>
    <x v="157"/>
    <x v="0"/>
    <x v="0"/>
    <s v="Tesseramento"/>
    <x v="1"/>
    <x v="0"/>
    <x v="0"/>
    <m/>
  </r>
  <r>
    <n v="32219"/>
    <x v="0"/>
    <x v="0"/>
    <x v="0"/>
    <x v="0"/>
    <x v="11"/>
    <x v="189"/>
    <x v="0"/>
    <x v="0"/>
    <s v="Tesseramento"/>
    <x v="1"/>
    <x v="3"/>
    <x v="0"/>
    <m/>
  </r>
  <r>
    <n v="4955"/>
    <x v="0"/>
    <x v="0"/>
    <x v="0"/>
    <x v="0"/>
    <x v="11"/>
    <x v="189"/>
    <x v="0"/>
    <x v="0"/>
    <s v="Tesseramento"/>
    <x v="1"/>
    <x v="0"/>
    <x v="0"/>
    <m/>
  </r>
  <r>
    <n v="226494"/>
    <x v="0"/>
    <x v="0"/>
    <x v="0"/>
    <x v="1"/>
    <x v="8"/>
    <x v="98"/>
    <x v="0"/>
    <x v="1"/>
    <s v="Tesseramento"/>
    <x v="0"/>
    <x v="0"/>
    <x v="0"/>
    <m/>
  </r>
  <r>
    <n v="164445"/>
    <x v="0"/>
    <x v="0"/>
    <x v="0"/>
    <x v="0"/>
    <x v="8"/>
    <x v="98"/>
    <x v="0"/>
    <x v="0"/>
    <s v="Tesseramento"/>
    <x v="0"/>
    <x v="1"/>
    <x v="0"/>
    <m/>
  </r>
  <r>
    <n v="130753"/>
    <x v="0"/>
    <x v="0"/>
    <x v="0"/>
    <x v="0"/>
    <x v="8"/>
    <x v="98"/>
    <x v="0"/>
    <x v="0"/>
    <s v="Tesseramento"/>
    <x v="0"/>
    <x v="0"/>
    <x v="0"/>
    <m/>
  </r>
  <r>
    <n v="179622"/>
    <x v="1"/>
    <x v="0"/>
    <x v="0"/>
    <x v="3"/>
    <x v="8"/>
    <x v="98"/>
    <x v="0"/>
    <x v="0"/>
    <s v="Tesseramento"/>
    <x v="0"/>
    <x v="5"/>
    <x v="0"/>
    <m/>
  </r>
  <r>
    <n v="210000"/>
    <x v="1"/>
    <x v="0"/>
    <x v="0"/>
    <x v="3"/>
    <x v="8"/>
    <x v="98"/>
    <x v="0"/>
    <x v="1"/>
    <s v="Tesseramento"/>
    <x v="0"/>
    <x v="7"/>
    <x v="0"/>
    <m/>
  </r>
  <r>
    <n v="208008"/>
    <x v="0"/>
    <x v="0"/>
    <x v="0"/>
    <x v="0"/>
    <x v="8"/>
    <x v="98"/>
    <x v="0"/>
    <x v="0"/>
    <s v="Tesseramento"/>
    <x v="0"/>
    <x v="0"/>
    <x v="0"/>
    <m/>
  </r>
  <r>
    <n v="204156"/>
    <x v="0"/>
    <x v="0"/>
    <x v="0"/>
    <x v="0"/>
    <x v="8"/>
    <x v="98"/>
    <x v="0"/>
    <x v="0"/>
    <s v="Tesseramento"/>
    <x v="0"/>
    <x v="3"/>
    <x v="0"/>
    <m/>
  </r>
  <r>
    <n v="213701"/>
    <x v="1"/>
    <x v="0"/>
    <x v="0"/>
    <x v="0"/>
    <x v="8"/>
    <x v="98"/>
    <x v="0"/>
    <x v="1"/>
    <s v="Tesseramento"/>
    <x v="0"/>
    <x v="7"/>
    <x v="0"/>
    <s v="B"/>
  </r>
  <r>
    <n v="206906"/>
    <x v="0"/>
    <x v="0"/>
    <x v="0"/>
    <x v="0"/>
    <x v="8"/>
    <x v="98"/>
    <x v="0"/>
    <x v="0"/>
    <s v="Tesseramento"/>
    <x v="0"/>
    <x v="4"/>
    <x v="0"/>
    <m/>
  </r>
  <r>
    <n v="148441"/>
    <x v="0"/>
    <x v="0"/>
    <x v="0"/>
    <x v="0"/>
    <x v="8"/>
    <x v="98"/>
    <x v="0"/>
    <x v="0"/>
    <s v="Tesseramento"/>
    <x v="0"/>
    <x v="0"/>
    <x v="0"/>
    <m/>
  </r>
  <r>
    <n v="209603"/>
    <x v="0"/>
    <x v="0"/>
    <x v="0"/>
    <x v="0"/>
    <x v="8"/>
    <x v="98"/>
    <x v="0"/>
    <x v="0"/>
    <s v="Tesseramento"/>
    <x v="0"/>
    <x v="0"/>
    <x v="0"/>
    <m/>
  </r>
  <r>
    <n v="180234"/>
    <x v="1"/>
    <x v="0"/>
    <x v="0"/>
    <x v="3"/>
    <x v="11"/>
    <x v="189"/>
    <x v="0"/>
    <x v="1"/>
    <s v="Tesseramento"/>
    <x v="1"/>
    <x v="6"/>
    <x v="0"/>
    <m/>
  </r>
  <r>
    <n v="42244"/>
    <x v="0"/>
    <x v="0"/>
    <x v="0"/>
    <x v="0"/>
    <x v="11"/>
    <x v="189"/>
    <x v="0"/>
    <x v="0"/>
    <s v="Tesseramento"/>
    <x v="1"/>
    <x v="4"/>
    <x v="0"/>
    <m/>
  </r>
  <r>
    <n v="233935"/>
    <x v="0"/>
    <x v="0"/>
    <x v="1"/>
    <x v="0"/>
    <x v="11"/>
    <x v="280"/>
    <x v="0"/>
    <x v="0"/>
    <s v="Tesseramento"/>
    <x v="0"/>
    <x v="1"/>
    <x v="0"/>
    <m/>
  </r>
  <r>
    <n v="49956"/>
    <x v="0"/>
    <x v="0"/>
    <x v="0"/>
    <x v="0"/>
    <x v="11"/>
    <x v="189"/>
    <x v="0"/>
    <x v="1"/>
    <s v="Tesseramento"/>
    <x v="1"/>
    <x v="4"/>
    <x v="0"/>
    <m/>
  </r>
  <r>
    <n v="40248"/>
    <x v="0"/>
    <x v="0"/>
    <x v="0"/>
    <x v="0"/>
    <x v="11"/>
    <x v="189"/>
    <x v="0"/>
    <x v="0"/>
    <s v="Tesseramento"/>
    <x v="1"/>
    <x v="3"/>
    <x v="0"/>
    <m/>
  </r>
  <r>
    <n v="165720"/>
    <x v="0"/>
    <x v="0"/>
    <x v="0"/>
    <x v="0"/>
    <x v="7"/>
    <x v="227"/>
    <x v="0"/>
    <x v="0"/>
    <s v="Tesseramento"/>
    <x v="1"/>
    <x v="0"/>
    <x v="0"/>
    <m/>
  </r>
  <r>
    <n v="156454"/>
    <x v="0"/>
    <x v="0"/>
    <x v="0"/>
    <x v="0"/>
    <x v="7"/>
    <x v="227"/>
    <x v="0"/>
    <x v="0"/>
    <s v="Tesseramento"/>
    <x v="1"/>
    <x v="3"/>
    <x v="0"/>
    <m/>
  </r>
  <r>
    <n v="104911"/>
    <x v="0"/>
    <x v="0"/>
    <x v="0"/>
    <x v="0"/>
    <x v="7"/>
    <x v="135"/>
    <x v="0"/>
    <x v="0"/>
    <s v="Tesseramento"/>
    <x v="1"/>
    <x v="4"/>
    <x v="0"/>
    <m/>
  </r>
  <r>
    <n v="175086"/>
    <x v="0"/>
    <x v="0"/>
    <x v="0"/>
    <x v="0"/>
    <x v="7"/>
    <x v="227"/>
    <x v="0"/>
    <x v="0"/>
    <s v="Tesseramento"/>
    <x v="1"/>
    <x v="4"/>
    <x v="0"/>
    <m/>
  </r>
  <r>
    <n v="175090"/>
    <x v="0"/>
    <x v="0"/>
    <x v="0"/>
    <x v="0"/>
    <x v="7"/>
    <x v="227"/>
    <x v="0"/>
    <x v="0"/>
    <s v="Tesseramento"/>
    <x v="1"/>
    <x v="4"/>
    <x v="0"/>
    <m/>
  </r>
  <r>
    <n v="126438"/>
    <x v="0"/>
    <x v="0"/>
    <x v="0"/>
    <x v="0"/>
    <x v="8"/>
    <x v="113"/>
    <x v="0"/>
    <x v="0"/>
    <s v="Tesseramento"/>
    <x v="0"/>
    <x v="1"/>
    <x v="0"/>
    <m/>
  </r>
  <r>
    <n v="126439"/>
    <x v="0"/>
    <x v="0"/>
    <x v="0"/>
    <x v="0"/>
    <x v="8"/>
    <x v="113"/>
    <x v="0"/>
    <x v="0"/>
    <s v="Tesseramento"/>
    <x v="0"/>
    <x v="3"/>
    <x v="0"/>
    <m/>
  </r>
  <r>
    <n v="224501"/>
    <x v="0"/>
    <x v="0"/>
    <x v="0"/>
    <x v="0"/>
    <x v="7"/>
    <x v="227"/>
    <x v="0"/>
    <x v="0"/>
    <s v="Tesseramento"/>
    <x v="1"/>
    <x v="4"/>
    <x v="0"/>
    <m/>
  </r>
  <r>
    <n v="220097"/>
    <x v="0"/>
    <x v="0"/>
    <x v="0"/>
    <x v="0"/>
    <x v="7"/>
    <x v="227"/>
    <x v="0"/>
    <x v="0"/>
    <s v="Tesseramento"/>
    <x v="1"/>
    <x v="3"/>
    <x v="0"/>
    <m/>
  </r>
  <r>
    <n v="154067"/>
    <x v="0"/>
    <x v="0"/>
    <x v="0"/>
    <x v="0"/>
    <x v="7"/>
    <x v="227"/>
    <x v="0"/>
    <x v="0"/>
    <s v="Tesseramento"/>
    <x v="1"/>
    <x v="4"/>
    <x v="0"/>
    <m/>
  </r>
  <r>
    <n v="164238"/>
    <x v="0"/>
    <x v="0"/>
    <x v="0"/>
    <x v="0"/>
    <x v="7"/>
    <x v="227"/>
    <x v="0"/>
    <x v="0"/>
    <s v="Tesseramento"/>
    <x v="1"/>
    <x v="0"/>
    <x v="0"/>
    <m/>
  </r>
  <r>
    <n v="189673"/>
    <x v="1"/>
    <x v="0"/>
    <x v="0"/>
    <x v="0"/>
    <x v="7"/>
    <x v="227"/>
    <x v="0"/>
    <x v="0"/>
    <s v="Tesseramento"/>
    <x v="1"/>
    <x v="5"/>
    <x v="0"/>
    <s v="B"/>
  </r>
  <r>
    <n v="156463"/>
    <x v="0"/>
    <x v="0"/>
    <x v="0"/>
    <x v="0"/>
    <x v="7"/>
    <x v="227"/>
    <x v="0"/>
    <x v="0"/>
    <s v="Tesseramento"/>
    <x v="1"/>
    <x v="3"/>
    <x v="0"/>
    <m/>
  </r>
  <r>
    <n v="207325"/>
    <x v="0"/>
    <x v="1"/>
    <x v="0"/>
    <x v="0"/>
    <x v="7"/>
    <x v="227"/>
    <x v="0"/>
    <x v="0"/>
    <s v="Tesseramento"/>
    <x v="1"/>
    <x v="0"/>
    <x v="0"/>
    <m/>
  </r>
  <r>
    <n v="166713"/>
    <x v="0"/>
    <x v="0"/>
    <x v="0"/>
    <x v="0"/>
    <x v="7"/>
    <x v="227"/>
    <x v="0"/>
    <x v="0"/>
    <s v="Tesseramento"/>
    <x v="1"/>
    <x v="3"/>
    <x v="0"/>
    <m/>
  </r>
  <r>
    <n v="173659"/>
    <x v="0"/>
    <x v="0"/>
    <x v="0"/>
    <x v="0"/>
    <x v="7"/>
    <x v="227"/>
    <x v="0"/>
    <x v="0"/>
    <s v="Tesseramento"/>
    <x v="1"/>
    <x v="4"/>
    <x v="0"/>
    <m/>
  </r>
  <r>
    <n v="227076"/>
    <x v="0"/>
    <x v="0"/>
    <x v="0"/>
    <x v="1"/>
    <x v="7"/>
    <x v="227"/>
    <x v="0"/>
    <x v="0"/>
    <s v="Tesseramento"/>
    <x v="1"/>
    <x v="1"/>
    <x v="0"/>
    <m/>
  </r>
  <r>
    <n v="167094"/>
    <x v="0"/>
    <x v="0"/>
    <x v="0"/>
    <x v="0"/>
    <x v="7"/>
    <x v="227"/>
    <x v="0"/>
    <x v="0"/>
    <s v="Tesseramento"/>
    <x v="1"/>
    <x v="3"/>
    <x v="0"/>
    <m/>
  </r>
  <r>
    <n v="129426"/>
    <x v="0"/>
    <x v="0"/>
    <x v="0"/>
    <x v="0"/>
    <x v="7"/>
    <x v="135"/>
    <x v="0"/>
    <x v="0"/>
    <s v="Tesseramento"/>
    <x v="1"/>
    <x v="3"/>
    <x v="0"/>
    <m/>
  </r>
  <r>
    <n v="233277"/>
    <x v="1"/>
    <x v="0"/>
    <x v="0"/>
    <x v="1"/>
    <x v="4"/>
    <x v="88"/>
    <x v="0"/>
    <x v="0"/>
    <s v="Tesseramento"/>
    <x v="1"/>
    <x v="5"/>
    <x v="0"/>
    <m/>
  </r>
  <r>
    <n v="210373"/>
    <x v="0"/>
    <x v="0"/>
    <x v="0"/>
    <x v="0"/>
    <x v="7"/>
    <x v="135"/>
    <x v="0"/>
    <x v="0"/>
    <s v="Tesseramento"/>
    <x v="1"/>
    <x v="0"/>
    <x v="0"/>
    <m/>
  </r>
  <r>
    <n v="210374"/>
    <x v="0"/>
    <x v="0"/>
    <x v="0"/>
    <x v="0"/>
    <x v="7"/>
    <x v="135"/>
    <x v="0"/>
    <x v="1"/>
    <s v="Tesseramento"/>
    <x v="1"/>
    <x v="0"/>
    <x v="0"/>
    <m/>
  </r>
  <r>
    <n v="104494"/>
    <x v="0"/>
    <x v="0"/>
    <x v="0"/>
    <x v="0"/>
    <x v="11"/>
    <x v="142"/>
    <x v="0"/>
    <x v="0"/>
    <s v="Tesseramento"/>
    <x v="1"/>
    <x v="0"/>
    <x v="0"/>
    <m/>
  </r>
  <r>
    <n v="233883"/>
    <x v="0"/>
    <x v="1"/>
    <x v="1"/>
    <x v="1"/>
    <x v="2"/>
    <x v="55"/>
    <x v="0"/>
    <x v="1"/>
    <s v="Tesseramento"/>
    <x v="1"/>
    <x v="0"/>
    <x v="0"/>
    <m/>
  </r>
  <r>
    <n v="188946"/>
    <x v="1"/>
    <x v="0"/>
    <x v="0"/>
    <x v="0"/>
    <x v="7"/>
    <x v="35"/>
    <x v="0"/>
    <x v="0"/>
    <s v="Tesseramento"/>
    <x v="1"/>
    <x v="2"/>
    <x v="0"/>
    <m/>
  </r>
  <r>
    <n v="212297"/>
    <x v="0"/>
    <x v="0"/>
    <x v="0"/>
    <x v="0"/>
    <x v="7"/>
    <x v="135"/>
    <x v="0"/>
    <x v="0"/>
    <s v="Tesseramento"/>
    <x v="1"/>
    <x v="4"/>
    <x v="0"/>
    <m/>
  </r>
  <r>
    <n v="10520"/>
    <x v="0"/>
    <x v="0"/>
    <x v="0"/>
    <x v="0"/>
    <x v="4"/>
    <x v="179"/>
    <x v="0"/>
    <x v="0"/>
    <s v="Tesseramento"/>
    <x v="1"/>
    <x v="3"/>
    <x v="0"/>
    <m/>
  </r>
  <r>
    <n v="128759"/>
    <x v="0"/>
    <x v="0"/>
    <x v="0"/>
    <x v="0"/>
    <x v="4"/>
    <x v="179"/>
    <x v="0"/>
    <x v="0"/>
    <s v="Tesseramento"/>
    <x v="1"/>
    <x v="1"/>
    <x v="0"/>
    <m/>
  </r>
  <r>
    <n v="29767"/>
    <x v="0"/>
    <x v="0"/>
    <x v="0"/>
    <x v="5"/>
    <x v="7"/>
    <x v="135"/>
    <x v="0"/>
    <x v="0"/>
    <s v="Tesseramento"/>
    <x v="1"/>
    <x v="4"/>
    <x v="0"/>
    <m/>
  </r>
  <r>
    <n v="234177"/>
    <x v="0"/>
    <x v="0"/>
    <x v="1"/>
    <x v="2"/>
    <x v="1"/>
    <x v="340"/>
    <x v="0"/>
    <x v="0"/>
    <s v="Tesseramento"/>
    <x v="1"/>
    <x v="1"/>
    <x v="0"/>
    <m/>
  </r>
  <r>
    <n v="190961"/>
    <x v="0"/>
    <x v="0"/>
    <x v="0"/>
    <x v="0"/>
    <x v="1"/>
    <x v="20"/>
    <x v="0"/>
    <x v="0"/>
    <s v="Tesseramento"/>
    <x v="0"/>
    <x v="3"/>
    <x v="0"/>
    <m/>
  </r>
  <r>
    <n v="45197"/>
    <x v="0"/>
    <x v="0"/>
    <x v="0"/>
    <x v="0"/>
    <x v="1"/>
    <x v="20"/>
    <x v="0"/>
    <x v="0"/>
    <s v="Tesseramento"/>
    <x v="0"/>
    <x v="3"/>
    <x v="0"/>
    <m/>
  </r>
  <r>
    <n v="149076"/>
    <x v="0"/>
    <x v="0"/>
    <x v="0"/>
    <x v="0"/>
    <x v="7"/>
    <x v="135"/>
    <x v="0"/>
    <x v="0"/>
    <s v="Tesseramento"/>
    <x v="1"/>
    <x v="4"/>
    <x v="0"/>
    <m/>
  </r>
  <r>
    <n v="224943"/>
    <x v="1"/>
    <x v="0"/>
    <x v="0"/>
    <x v="0"/>
    <x v="1"/>
    <x v="108"/>
    <x v="0"/>
    <x v="0"/>
    <s v="Tesseramento"/>
    <x v="0"/>
    <x v="7"/>
    <x v="0"/>
    <m/>
  </r>
  <r>
    <n v="226499"/>
    <x v="0"/>
    <x v="0"/>
    <x v="0"/>
    <x v="0"/>
    <x v="1"/>
    <x v="20"/>
    <x v="0"/>
    <x v="0"/>
    <s v="Tesseramento"/>
    <x v="0"/>
    <x v="4"/>
    <x v="0"/>
    <m/>
  </r>
  <r>
    <n v="177191"/>
    <x v="0"/>
    <x v="0"/>
    <x v="0"/>
    <x v="0"/>
    <x v="0"/>
    <x v="206"/>
    <x v="0"/>
    <x v="0"/>
    <s v="Tesseramento"/>
    <x v="1"/>
    <x v="3"/>
    <x v="0"/>
    <m/>
  </r>
  <r>
    <n v="177192"/>
    <x v="0"/>
    <x v="0"/>
    <x v="0"/>
    <x v="0"/>
    <x v="0"/>
    <x v="206"/>
    <x v="0"/>
    <x v="0"/>
    <s v="Tesseramento"/>
    <x v="1"/>
    <x v="1"/>
    <x v="0"/>
    <m/>
  </r>
  <r>
    <n v="191215"/>
    <x v="0"/>
    <x v="0"/>
    <x v="0"/>
    <x v="0"/>
    <x v="0"/>
    <x v="206"/>
    <x v="0"/>
    <x v="0"/>
    <s v="Tesseramento"/>
    <x v="1"/>
    <x v="0"/>
    <x v="0"/>
    <m/>
  </r>
  <r>
    <n v="123398"/>
    <x v="0"/>
    <x v="0"/>
    <x v="0"/>
    <x v="0"/>
    <x v="0"/>
    <x v="206"/>
    <x v="0"/>
    <x v="1"/>
    <s v="Tesseramento"/>
    <x v="1"/>
    <x v="4"/>
    <x v="0"/>
    <m/>
  </r>
  <r>
    <n v="42019"/>
    <x v="0"/>
    <x v="0"/>
    <x v="0"/>
    <x v="0"/>
    <x v="0"/>
    <x v="206"/>
    <x v="0"/>
    <x v="1"/>
    <s v="Tesseramento"/>
    <x v="1"/>
    <x v="4"/>
    <x v="0"/>
    <m/>
  </r>
  <r>
    <n v="146573"/>
    <x v="0"/>
    <x v="0"/>
    <x v="0"/>
    <x v="0"/>
    <x v="0"/>
    <x v="206"/>
    <x v="0"/>
    <x v="0"/>
    <s v="Tesseramento"/>
    <x v="1"/>
    <x v="0"/>
    <x v="0"/>
    <m/>
  </r>
  <r>
    <n v="51027"/>
    <x v="0"/>
    <x v="0"/>
    <x v="0"/>
    <x v="0"/>
    <x v="0"/>
    <x v="206"/>
    <x v="0"/>
    <x v="0"/>
    <s v="Tesseramento"/>
    <x v="1"/>
    <x v="4"/>
    <x v="0"/>
    <m/>
  </r>
  <r>
    <n v="203824"/>
    <x v="0"/>
    <x v="0"/>
    <x v="0"/>
    <x v="5"/>
    <x v="0"/>
    <x v="206"/>
    <x v="0"/>
    <x v="1"/>
    <s v="Tesseramento"/>
    <x v="1"/>
    <x v="0"/>
    <x v="0"/>
    <m/>
  </r>
  <r>
    <n v="119713"/>
    <x v="0"/>
    <x v="0"/>
    <x v="0"/>
    <x v="0"/>
    <x v="0"/>
    <x v="206"/>
    <x v="0"/>
    <x v="0"/>
    <s v="Tesseramento"/>
    <x v="1"/>
    <x v="0"/>
    <x v="0"/>
    <m/>
  </r>
  <r>
    <n v="189499"/>
    <x v="0"/>
    <x v="0"/>
    <x v="0"/>
    <x v="0"/>
    <x v="1"/>
    <x v="340"/>
    <x v="0"/>
    <x v="0"/>
    <s v="Tesseramento"/>
    <x v="1"/>
    <x v="3"/>
    <x v="0"/>
    <m/>
  </r>
  <r>
    <n v="191095"/>
    <x v="0"/>
    <x v="0"/>
    <x v="0"/>
    <x v="0"/>
    <x v="1"/>
    <x v="1"/>
    <x v="0"/>
    <x v="0"/>
    <s v="Tesseramento"/>
    <x v="0"/>
    <x v="0"/>
    <x v="0"/>
    <m/>
  </r>
  <r>
    <n v="179093"/>
    <x v="0"/>
    <x v="0"/>
    <x v="0"/>
    <x v="0"/>
    <x v="1"/>
    <x v="1"/>
    <x v="0"/>
    <x v="0"/>
    <s v="Tesseramento"/>
    <x v="0"/>
    <x v="3"/>
    <x v="0"/>
    <m/>
  </r>
  <r>
    <n v="160902"/>
    <x v="0"/>
    <x v="0"/>
    <x v="0"/>
    <x v="0"/>
    <x v="7"/>
    <x v="135"/>
    <x v="0"/>
    <x v="0"/>
    <s v="Tesseramento"/>
    <x v="1"/>
    <x v="3"/>
    <x v="0"/>
    <m/>
  </r>
  <r>
    <n v="160903"/>
    <x v="0"/>
    <x v="0"/>
    <x v="0"/>
    <x v="0"/>
    <x v="7"/>
    <x v="135"/>
    <x v="0"/>
    <x v="1"/>
    <s v="Tesseramento"/>
    <x v="1"/>
    <x v="3"/>
    <x v="0"/>
    <m/>
  </r>
  <r>
    <n v="148396"/>
    <x v="0"/>
    <x v="0"/>
    <x v="0"/>
    <x v="0"/>
    <x v="1"/>
    <x v="20"/>
    <x v="0"/>
    <x v="0"/>
    <s v="Tesseramento"/>
    <x v="0"/>
    <x v="0"/>
    <x v="0"/>
    <m/>
  </r>
  <r>
    <n v="41563"/>
    <x v="0"/>
    <x v="0"/>
    <x v="0"/>
    <x v="0"/>
    <x v="7"/>
    <x v="135"/>
    <x v="0"/>
    <x v="0"/>
    <s v="Tesseramento"/>
    <x v="1"/>
    <x v="4"/>
    <x v="0"/>
    <m/>
  </r>
  <r>
    <n v="141674"/>
    <x v="0"/>
    <x v="0"/>
    <x v="0"/>
    <x v="0"/>
    <x v="7"/>
    <x v="135"/>
    <x v="0"/>
    <x v="1"/>
    <s v="Tesseramento"/>
    <x v="1"/>
    <x v="0"/>
    <x v="0"/>
    <m/>
  </r>
  <r>
    <n v="226163"/>
    <x v="0"/>
    <x v="0"/>
    <x v="0"/>
    <x v="0"/>
    <x v="1"/>
    <x v="108"/>
    <x v="0"/>
    <x v="0"/>
    <s v="Tesseramento"/>
    <x v="0"/>
    <x v="1"/>
    <x v="0"/>
    <m/>
  </r>
  <r>
    <n v="232703"/>
    <x v="1"/>
    <x v="0"/>
    <x v="0"/>
    <x v="1"/>
    <x v="1"/>
    <x v="108"/>
    <x v="0"/>
    <x v="0"/>
    <s v="Tesseramento"/>
    <x v="0"/>
    <x v="5"/>
    <x v="0"/>
    <m/>
  </r>
  <r>
    <n v="233972"/>
    <x v="0"/>
    <x v="0"/>
    <x v="1"/>
    <x v="0"/>
    <x v="1"/>
    <x v="108"/>
    <x v="0"/>
    <x v="0"/>
    <s v="Tesseramento"/>
    <x v="0"/>
    <x v="3"/>
    <x v="0"/>
    <m/>
  </r>
  <r>
    <n v="194123"/>
    <x v="0"/>
    <x v="0"/>
    <x v="0"/>
    <x v="0"/>
    <x v="0"/>
    <x v="206"/>
    <x v="0"/>
    <x v="0"/>
    <s v="Tesseramento"/>
    <x v="1"/>
    <x v="0"/>
    <x v="0"/>
    <m/>
  </r>
  <r>
    <n v="16632"/>
    <x v="0"/>
    <x v="0"/>
    <x v="0"/>
    <x v="0"/>
    <x v="7"/>
    <x v="135"/>
    <x v="0"/>
    <x v="0"/>
    <s v="Tesseramento"/>
    <x v="1"/>
    <x v="3"/>
    <x v="0"/>
    <m/>
  </r>
  <r>
    <n v="81158"/>
    <x v="0"/>
    <x v="0"/>
    <x v="0"/>
    <x v="0"/>
    <x v="7"/>
    <x v="135"/>
    <x v="0"/>
    <x v="1"/>
    <s v="Tesseramento"/>
    <x v="1"/>
    <x v="4"/>
    <x v="0"/>
    <m/>
  </r>
  <r>
    <n v="218227"/>
    <x v="0"/>
    <x v="0"/>
    <x v="0"/>
    <x v="0"/>
    <x v="7"/>
    <x v="78"/>
    <x v="0"/>
    <x v="0"/>
    <s v="Tesseramento"/>
    <x v="0"/>
    <x v="3"/>
    <x v="0"/>
    <m/>
  </r>
  <r>
    <n v="215068"/>
    <x v="0"/>
    <x v="0"/>
    <x v="0"/>
    <x v="0"/>
    <x v="7"/>
    <x v="135"/>
    <x v="0"/>
    <x v="0"/>
    <s v="Tesseramento"/>
    <x v="1"/>
    <x v="4"/>
    <x v="0"/>
    <m/>
  </r>
  <r>
    <n v="233700"/>
    <x v="0"/>
    <x v="0"/>
    <x v="1"/>
    <x v="1"/>
    <x v="7"/>
    <x v="78"/>
    <x v="0"/>
    <x v="1"/>
    <s v="Tesseramento"/>
    <x v="0"/>
    <x v="3"/>
    <x v="0"/>
    <m/>
  </r>
  <r>
    <n v="47046"/>
    <x v="0"/>
    <x v="0"/>
    <x v="0"/>
    <x v="0"/>
    <x v="7"/>
    <x v="135"/>
    <x v="0"/>
    <x v="0"/>
    <s v="Tesseramento"/>
    <x v="1"/>
    <x v="4"/>
    <x v="0"/>
    <m/>
  </r>
  <r>
    <n v="233848"/>
    <x v="0"/>
    <x v="1"/>
    <x v="1"/>
    <x v="0"/>
    <x v="7"/>
    <x v="44"/>
    <x v="0"/>
    <x v="0"/>
    <s v="Tesseramento"/>
    <x v="1"/>
    <x v="1"/>
    <x v="0"/>
    <m/>
  </r>
  <r>
    <n v="206258"/>
    <x v="1"/>
    <x v="0"/>
    <x v="0"/>
    <x v="1"/>
    <x v="4"/>
    <x v="18"/>
    <x v="0"/>
    <x v="0"/>
    <s v="Tesseramento"/>
    <x v="1"/>
    <x v="5"/>
    <x v="0"/>
    <m/>
  </r>
  <r>
    <n v="206259"/>
    <x v="1"/>
    <x v="0"/>
    <x v="0"/>
    <x v="1"/>
    <x v="4"/>
    <x v="18"/>
    <x v="0"/>
    <x v="0"/>
    <s v="Tesseramento"/>
    <x v="1"/>
    <x v="5"/>
    <x v="0"/>
    <m/>
  </r>
  <r>
    <n v="26388"/>
    <x v="0"/>
    <x v="0"/>
    <x v="0"/>
    <x v="0"/>
    <x v="4"/>
    <x v="18"/>
    <x v="0"/>
    <x v="0"/>
    <s v="Tesseramento"/>
    <x v="1"/>
    <x v="0"/>
    <x v="0"/>
    <m/>
  </r>
  <r>
    <n v="206260"/>
    <x v="1"/>
    <x v="0"/>
    <x v="0"/>
    <x v="1"/>
    <x v="4"/>
    <x v="18"/>
    <x v="0"/>
    <x v="1"/>
    <s v="Tesseramento"/>
    <x v="1"/>
    <x v="5"/>
    <x v="0"/>
    <m/>
  </r>
  <r>
    <n v="26421"/>
    <x v="0"/>
    <x v="0"/>
    <x v="0"/>
    <x v="0"/>
    <x v="4"/>
    <x v="18"/>
    <x v="0"/>
    <x v="0"/>
    <s v="Tesseramento"/>
    <x v="1"/>
    <x v="4"/>
    <x v="0"/>
    <m/>
  </r>
  <r>
    <n v="26442"/>
    <x v="0"/>
    <x v="0"/>
    <x v="0"/>
    <x v="0"/>
    <x v="4"/>
    <x v="18"/>
    <x v="0"/>
    <x v="0"/>
    <s v="Tesseramento"/>
    <x v="1"/>
    <x v="4"/>
    <x v="0"/>
    <m/>
  </r>
  <r>
    <n v="110707"/>
    <x v="0"/>
    <x v="0"/>
    <x v="0"/>
    <x v="0"/>
    <x v="4"/>
    <x v="18"/>
    <x v="0"/>
    <x v="1"/>
    <s v="Tesseramento"/>
    <x v="1"/>
    <x v="3"/>
    <x v="0"/>
    <m/>
  </r>
  <r>
    <n v="26564"/>
    <x v="0"/>
    <x v="0"/>
    <x v="0"/>
    <x v="0"/>
    <x v="4"/>
    <x v="18"/>
    <x v="0"/>
    <x v="1"/>
    <s v="Tesseramento"/>
    <x v="1"/>
    <x v="4"/>
    <x v="0"/>
    <m/>
  </r>
  <r>
    <n v="26471"/>
    <x v="0"/>
    <x v="0"/>
    <x v="0"/>
    <x v="0"/>
    <x v="4"/>
    <x v="18"/>
    <x v="0"/>
    <x v="1"/>
    <s v="Tesseramento"/>
    <x v="1"/>
    <x v="0"/>
    <x v="0"/>
    <m/>
  </r>
  <r>
    <n v="219036"/>
    <x v="1"/>
    <x v="0"/>
    <x v="0"/>
    <x v="0"/>
    <x v="4"/>
    <x v="18"/>
    <x v="0"/>
    <x v="0"/>
    <s v="Tesseramento"/>
    <x v="1"/>
    <x v="7"/>
    <x v="0"/>
    <s v="B"/>
  </r>
  <r>
    <n v="79922"/>
    <x v="0"/>
    <x v="0"/>
    <x v="0"/>
    <x v="0"/>
    <x v="4"/>
    <x v="18"/>
    <x v="0"/>
    <x v="1"/>
    <s v="Tesseramento"/>
    <x v="1"/>
    <x v="3"/>
    <x v="0"/>
    <m/>
  </r>
  <r>
    <n v="110708"/>
    <x v="0"/>
    <x v="0"/>
    <x v="0"/>
    <x v="1"/>
    <x v="4"/>
    <x v="18"/>
    <x v="0"/>
    <x v="0"/>
    <s v="Tesseramento"/>
    <x v="1"/>
    <x v="4"/>
    <x v="0"/>
    <m/>
  </r>
  <r>
    <n v="71561"/>
    <x v="0"/>
    <x v="0"/>
    <x v="0"/>
    <x v="0"/>
    <x v="4"/>
    <x v="18"/>
    <x v="0"/>
    <x v="0"/>
    <s v="Tesseramento"/>
    <x v="1"/>
    <x v="0"/>
    <x v="0"/>
    <m/>
  </r>
  <r>
    <n v="121532"/>
    <x v="0"/>
    <x v="0"/>
    <x v="0"/>
    <x v="0"/>
    <x v="4"/>
    <x v="18"/>
    <x v="0"/>
    <x v="0"/>
    <s v="Tesseramento"/>
    <x v="1"/>
    <x v="4"/>
    <x v="0"/>
    <m/>
  </r>
  <r>
    <n v="54738"/>
    <x v="0"/>
    <x v="0"/>
    <x v="0"/>
    <x v="0"/>
    <x v="7"/>
    <x v="135"/>
    <x v="0"/>
    <x v="0"/>
    <s v="Tesseramento"/>
    <x v="1"/>
    <x v="3"/>
    <x v="0"/>
    <m/>
  </r>
  <r>
    <n v="92098"/>
    <x v="0"/>
    <x v="0"/>
    <x v="0"/>
    <x v="0"/>
    <x v="7"/>
    <x v="135"/>
    <x v="0"/>
    <x v="1"/>
    <s v="Tesseramento"/>
    <x v="1"/>
    <x v="4"/>
    <x v="0"/>
    <m/>
  </r>
  <r>
    <n v="233806"/>
    <x v="1"/>
    <x v="1"/>
    <x v="1"/>
    <x v="1"/>
    <x v="3"/>
    <x v="85"/>
    <x v="0"/>
    <x v="0"/>
    <s v="Tesseramento"/>
    <x v="1"/>
    <x v="5"/>
    <x v="0"/>
    <m/>
  </r>
  <r>
    <n v="233844"/>
    <x v="0"/>
    <x v="0"/>
    <x v="1"/>
    <x v="1"/>
    <x v="4"/>
    <x v="18"/>
    <x v="0"/>
    <x v="1"/>
    <s v="Tesseramento"/>
    <x v="1"/>
    <x v="3"/>
    <x v="0"/>
    <m/>
  </r>
  <r>
    <n v="130958"/>
    <x v="1"/>
    <x v="0"/>
    <x v="0"/>
    <x v="0"/>
    <x v="7"/>
    <x v="267"/>
    <x v="0"/>
    <x v="0"/>
    <s v="Tesseramento"/>
    <x v="1"/>
    <x v="6"/>
    <x v="0"/>
    <s v="B"/>
  </r>
  <r>
    <n v="91412"/>
    <x v="0"/>
    <x v="0"/>
    <x v="0"/>
    <x v="0"/>
    <x v="0"/>
    <x v="206"/>
    <x v="0"/>
    <x v="0"/>
    <s v="Tesseramento"/>
    <x v="1"/>
    <x v="4"/>
    <x v="0"/>
    <m/>
  </r>
  <r>
    <n v="166157"/>
    <x v="1"/>
    <x v="0"/>
    <x v="0"/>
    <x v="0"/>
    <x v="7"/>
    <x v="267"/>
    <x v="0"/>
    <x v="0"/>
    <s v="Tesseramento"/>
    <x v="1"/>
    <x v="6"/>
    <x v="0"/>
    <s v="B"/>
  </r>
  <r>
    <n v="140424"/>
    <x v="1"/>
    <x v="0"/>
    <x v="0"/>
    <x v="0"/>
    <x v="7"/>
    <x v="267"/>
    <x v="0"/>
    <x v="1"/>
    <s v="Tesseramento"/>
    <x v="1"/>
    <x v="6"/>
    <x v="0"/>
    <s v="BG"/>
  </r>
  <r>
    <n v="136202"/>
    <x v="1"/>
    <x v="0"/>
    <x v="0"/>
    <x v="0"/>
    <x v="7"/>
    <x v="267"/>
    <x v="0"/>
    <x v="0"/>
    <s v="Tesseramento"/>
    <x v="1"/>
    <x v="2"/>
    <x v="0"/>
    <m/>
  </r>
  <r>
    <n v="188924"/>
    <x v="1"/>
    <x v="0"/>
    <x v="0"/>
    <x v="0"/>
    <x v="7"/>
    <x v="267"/>
    <x v="0"/>
    <x v="0"/>
    <s v="Tesseramento"/>
    <x v="1"/>
    <x v="2"/>
    <x v="0"/>
    <m/>
  </r>
  <r>
    <n v="73142"/>
    <x v="0"/>
    <x v="0"/>
    <x v="0"/>
    <x v="0"/>
    <x v="7"/>
    <x v="44"/>
    <x v="0"/>
    <x v="0"/>
    <s v="Tesseramento"/>
    <x v="1"/>
    <x v="0"/>
    <x v="0"/>
    <m/>
  </r>
  <r>
    <n v="125272"/>
    <x v="1"/>
    <x v="0"/>
    <x v="0"/>
    <x v="0"/>
    <x v="7"/>
    <x v="267"/>
    <x v="0"/>
    <x v="0"/>
    <s v="Tesseramento"/>
    <x v="1"/>
    <x v="2"/>
    <x v="0"/>
    <s v="BG"/>
  </r>
  <r>
    <n v="131651"/>
    <x v="0"/>
    <x v="0"/>
    <x v="0"/>
    <x v="0"/>
    <x v="7"/>
    <x v="267"/>
    <x v="0"/>
    <x v="0"/>
    <s v="Tesseramento"/>
    <x v="1"/>
    <x v="1"/>
    <x v="0"/>
    <m/>
  </r>
  <r>
    <n v="138573"/>
    <x v="1"/>
    <x v="0"/>
    <x v="0"/>
    <x v="0"/>
    <x v="7"/>
    <x v="267"/>
    <x v="0"/>
    <x v="0"/>
    <s v="Tesseramento"/>
    <x v="1"/>
    <x v="2"/>
    <x v="0"/>
    <m/>
  </r>
  <r>
    <n v="227519"/>
    <x v="0"/>
    <x v="0"/>
    <x v="0"/>
    <x v="0"/>
    <x v="3"/>
    <x v="3"/>
    <x v="0"/>
    <x v="0"/>
    <s v="Tesseramento"/>
    <x v="1"/>
    <x v="0"/>
    <x v="0"/>
    <m/>
  </r>
  <r>
    <n v="125275"/>
    <x v="1"/>
    <x v="0"/>
    <x v="0"/>
    <x v="0"/>
    <x v="7"/>
    <x v="267"/>
    <x v="0"/>
    <x v="0"/>
    <s v="Tesseramento"/>
    <x v="1"/>
    <x v="2"/>
    <x v="0"/>
    <m/>
  </r>
  <r>
    <n v="199681"/>
    <x v="0"/>
    <x v="0"/>
    <x v="0"/>
    <x v="0"/>
    <x v="3"/>
    <x v="3"/>
    <x v="0"/>
    <x v="0"/>
    <s v="Tesseramento"/>
    <x v="1"/>
    <x v="0"/>
    <x v="0"/>
    <m/>
  </r>
  <r>
    <n v="159638"/>
    <x v="1"/>
    <x v="0"/>
    <x v="0"/>
    <x v="0"/>
    <x v="7"/>
    <x v="267"/>
    <x v="0"/>
    <x v="0"/>
    <s v="Tesseramento"/>
    <x v="1"/>
    <x v="2"/>
    <x v="0"/>
    <m/>
  </r>
  <r>
    <n v="154815"/>
    <x v="1"/>
    <x v="0"/>
    <x v="0"/>
    <x v="0"/>
    <x v="7"/>
    <x v="267"/>
    <x v="0"/>
    <x v="1"/>
    <s v="Tesseramento"/>
    <x v="1"/>
    <x v="2"/>
    <x v="0"/>
    <m/>
  </r>
  <r>
    <n v="121784"/>
    <x v="0"/>
    <x v="0"/>
    <x v="0"/>
    <x v="0"/>
    <x v="7"/>
    <x v="267"/>
    <x v="0"/>
    <x v="1"/>
    <s v="Tesseramento"/>
    <x v="1"/>
    <x v="1"/>
    <x v="0"/>
    <m/>
  </r>
  <r>
    <n v="233845"/>
    <x v="0"/>
    <x v="0"/>
    <x v="1"/>
    <x v="1"/>
    <x v="4"/>
    <x v="18"/>
    <x v="0"/>
    <x v="0"/>
    <s v="Tesseramento"/>
    <x v="1"/>
    <x v="3"/>
    <x v="0"/>
    <m/>
  </r>
  <r>
    <n v="189767"/>
    <x v="0"/>
    <x v="1"/>
    <x v="0"/>
    <x v="0"/>
    <x v="7"/>
    <x v="267"/>
    <x v="0"/>
    <x v="0"/>
    <s v="Tesseramento"/>
    <x v="1"/>
    <x v="1"/>
    <x v="0"/>
    <m/>
  </r>
  <r>
    <n v="154818"/>
    <x v="1"/>
    <x v="0"/>
    <x v="0"/>
    <x v="0"/>
    <x v="7"/>
    <x v="267"/>
    <x v="0"/>
    <x v="0"/>
    <s v="Tesseramento"/>
    <x v="1"/>
    <x v="7"/>
    <x v="0"/>
    <s v="BG"/>
  </r>
  <r>
    <n v="113059"/>
    <x v="0"/>
    <x v="0"/>
    <x v="0"/>
    <x v="0"/>
    <x v="7"/>
    <x v="267"/>
    <x v="0"/>
    <x v="0"/>
    <s v="Tesseramento"/>
    <x v="1"/>
    <x v="1"/>
    <x v="0"/>
    <m/>
  </r>
  <r>
    <n v="3657"/>
    <x v="0"/>
    <x v="0"/>
    <x v="0"/>
    <x v="0"/>
    <x v="7"/>
    <x v="267"/>
    <x v="0"/>
    <x v="0"/>
    <s v="Tesseramento"/>
    <x v="1"/>
    <x v="0"/>
    <x v="0"/>
    <m/>
  </r>
  <r>
    <n v="111548"/>
    <x v="0"/>
    <x v="0"/>
    <x v="0"/>
    <x v="0"/>
    <x v="7"/>
    <x v="267"/>
    <x v="0"/>
    <x v="1"/>
    <s v="Tesseramento"/>
    <x v="1"/>
    <x v="1"/>
    <x v="0"/>
    <m/>
  </r>
  <r>
    <n v="3877"/>
    <x v="0"/>
    <x v="0"/>
    <x v="0"/>
    <x v="0"/>
    <x v="7"/>
    <x v="267"/>
    <x v="0"/>
    <x v="0"/>
    <s v="Tesseramento"/>
    <x v="1"/>
    <x v="1"/>
    <x v="0"/>
    <m/>
  </r>
  <r>
    <n v="216504"/>
    <x v="1"/>
    <x v="0"/>
    <x v="0"/>
    <x v="0"/>
    <x v="0"/>
    <x v="206"/>
    <x v="0"/>
    <x v="0"/>
    <s v="Tesseramento"/>
    <x v="1"/>
    <x v="5"/>
    <x v="0"/>
    <m/>
  </r>
  <r>
    <n v="216505"/>
    <x v="1"/>
    <x v="0"/>
    <x v="0"/>
    <x v="0"/>
    <x v="0"/>
    <x v="206"/>
    <x v="0"/>
    <x v="0"/>
    <s v="Tesseramento"/>
    <x v="1"/>
    <x v="5"/>
    <x v="0"/>
    <s v="B"/>
  </r>
  <r>
    <n v="126231"/>
    <x v="0"/>
    <x v="0"/>
    <x v="0"/>
    <x v="0"/>
    <x v="1"/>
    <x v="108"/>
    <x v="0"/>
    <x v="0"/>
    <s v="Tesseramento"/>
    <x v="0"/>
    <x v="0"/>
    <x v="0"/>
    <m/>
  </r>
  <r>
    <n v="208129"/>
    <x v="0"/>
    <x v="0"/>
    <x v="0"/>
    <x v="0"/>
    <x v="7"/>
    <x v="135"/>
    <x v="0"/>
    <x v="0"/>
    <s v="Tesseramento"/>
    <x v="1"/>
    <x v="4"/>
    <x v="0"/>
    <m/>
  </r>
  <r>
    <n v="233832"/>
    <x v="0"/>
    <x v="1"/>
    <x v="1"/>
    <x v="2"/>
    <x v="4"/>
    <x v="88"/>
    <x v="0"/>
    <x v="0"/>
    <s v="Tesseramento"/>
    <x v="1"/>
    <x v="0"/>
    <x v="0"/>
    <m/>
  </r>
  <r>
    <n v="227932"/>
    <x v="1"/>
    <x v="0"/>
    <x v="0"/>
    <x v="0"/>
    <x v="1"/>
    <x v="108"/>
    <x v="0"/>
    <x v="0"/>
    <s v="Tesseramento"/>
    <x v="0"/>
    <x v="7"/>
    <x v="0"/>
    <m/>
  </r>
  <r>
    <n v="91896"/>
    <x v="0"/>
    <x v="0"/>
    <x v="0"/>
    <x v="0"/>
    <x v="1"/>
    <x v="26"/>
    <x v="0"/>
    <x v="0"/>
    <s v="Tesseramento"/>
    <x v="1"/>
    <x v="3"/>
    <x v="0"/>
    <m/>
  </r>
  <r>
    <n v="209382"/>
    <x v="1"/>
    <x v="0"/>
    <x v="0"/>
    <x v="0"/>
    <x v="1"/>
    <x v="26"/>
    <x v="0"/>
    <x v="0"/>
    <s v="Tesseramento"/>
    <x v="1"/>
    <x v="5"/>
    <x v="0"/>
    <s v="B"/>
  </r>
  <r>
    <n v="3107"/>
    <x v="0"/>
    <x v="0"/>
    <x v="0"/>
    <x v="0"/>
    <x v="1"/>
    <x v="26"/>
    <x v="0"/>
    <x v="0"/>
    <s v="Tesseramento"/>
    <x v="1"/>
    <x v="0"/>
    <x v="0"/>
    <m/>
  </r>
  <r>
    <n v="203282"/>
    <x v="1"/>
    <x v="0"/>
    <x v="0"/>
    <x v="0"/>
    <x v="1"/>
    <x v="26"/>
    <x v="0"/>
    <x v="0"/>
    <s v="Tesseramento"/>
    <x v="1"/>
    <x v="5"/>
    <x v="0"/>
    <s v="B"/>
  </r>
  <r>
    <n v="79361"/>
    <x v="0"/>
    <x v="0"/>
    <x v="0"/>
    <x v="0"/>
    <x v="1"/>
    <x v="26"/>
    <x v="0"/>
    <x v="0"/>
    <s v="Tesseramento"/>
    <x v="1"/>
    <x v="0"/>
    <x v="0"/>
    <m/>
  </r>
  <r>
    <n v="42039"/>
    <x v="0"/>
    <x v="0"/>
    <x v="0"/>
    <x v="0"/>
    <x v="1"/>
    <x v="26"/>
    <x v="0"/>
    <x v="0"/>
    <s v="Tesseramento"/>
    <x v="1"/>
    <x v="4"/>
    <x v="0"/>
    <m/>
  </r>
  <r>
    <n v="224429"/>
    <x v="1"/>
    <x v="0"/>
    <x v="0"/>
    <x v="1"/>
    <x v="7"/>
    <x v="135"/>
    <x v="0"/>
    <x v="1"/>
    <s v="Tesseramento"/>
    <x v="1"/>
    <x v="7"/>
    <x v="0"/>
    <m/>
  </r>
  <r>
    <n v="28831"/>
    <x v="0"/>
    <x v="0"/>
    <x v="0"/>
    <x v="0"/>
    <x v="7"/>
    <x v="135"/>
    <x v="0"/>
    <x v="0"/>
    <s v="Tesseramento"/>
    <x v="1"/>
    <x v="4"/>
    <x v="0"/>
    <m/>
  </r>
  <r>
    <n v="211504"/>
    <x v="0"/>
    <x v="0"/>
    <x v="0"/>
    <x v="1"/>
    <x v="1"/>
    <x v="26"/>
    <x v="0"/>
    <x v="0"/>
    <s v="Tesseramento"/>
    <x v="1"/>
    <x v="0"/>
    <x v="0"/>
    <m/>
  </r>
  <r>
    <n v="36721"/>
    <x v="0"/>
    <x v="0"/>
    <x v="0"/>
    <x v="0"/>
    <x v="1"/>
    <x v="26"/>
    <x v="0"/>
    <x v="1"/>
    <s v="Tesseramento"/>
    <x v="1"/>
    <x v="3"/>
    <x v="0"/>
    <m/>
  </r>
  <r>
    <n v="79850"/>
    <x v="0"/>
    <x v="0"/>
    <x v="0"/>
    <x v="0"/>
    <x v="7"/>
    <x v="135"/>
    <x v="0"/>
    <x v="1"/>
    <s v="Tesseramento"/>
    <x v="1"/>
    <x v="4"/>
    <x v="0"/>
    <m/>
  </r>
  <r>
    <n v="233984"/>
    <x v="1"/>
    <x v="1"/>
    <x v="1"/>
    <x v="1"/>
    <x v="1"/>
    <x v="26"/>
    <x v="0"/>
    <x v="0"/>
    <s v="Tesseramento"/>
    <x v="1"/>
    <x v="2"/>
    <x v="0"/>
    <m/>
  </r>
  <r>
    <n v="108911"/>
    <x v="0"/>
    <x v="0"/>
    <x v="0"/>
    <x v="0"/>
    <x v="1"/>
    <x v="26"/>
    <x v="0"/>
    <x v="0"/>
    <s v="Tesseramento"/>
    <x v="1"/>
    <x v="0"/>
    <x v="0"/>
    <m/>
  </r>
  <r>
    <n v="188663"/>
    <x v="1"/>
    <x v="0"/>
    <x v="0"/>
    <x v="0"/>
    <x v="1"/>
    <x v="26"/>
    <x v="0"/>
    <x v="0"/>
    <s v="Tesseramento"/>
    <x v="1"/>
    <x v="6"/>
    <x v="0"/>
    <s v="B"/>
  </r>
  <r>
    <n v="190795"/>
    <x v="1"/>
    <x v="0"/>
    <x v="2"/>
    <x v="0"/>
    <x v="1"/>
    <x v="26"/>
    <x v="0"/>
    <x v="1"/>
    <s v="Tesseramento"/>
    <x v="1"/>
    <x v="5"/>
    <x v="0"/>
    <s v="B"/>
  </r>
  <r>
    <n v="101456"/>
    <x v="0"/>
    <x v="0"/>
    <x v="0"/>
    <x v="0"/>
    <x v="1"/>
    <x v="26"/>
    <x v="0"/>
    <x v="0"/>
    <s v="Tesseramento"/>
    <x v="1"/>
    <x v="4"/>
    <x v="0"/>
    <m/>
  </r>
  <r>
    <n v="45732"/>
    <x v="0"/>
    <x v="0"/>
    <x v="0"/>
    <x v="0"/>
    <x v="1"/>
    <x v="26"/>
    <x v="0"/>
    <x v="0"/>
    <s v="Tesseramento"/>
    <x v="1"/>
    <x v="4"/>
    <x v="0"/>
    <m/>
  </r>
  <r>
    <n v="233829"/>
    <x v="0"/>
    <x v="0"/>
    <x v="1"/>
    <x v="0"/>
    <x v="1"/>
    <x v="1"/>
    <x v="0"/>
    <x v="1"/>
    <s v="Tesseramento"/>
    <x v="0"/>
    <x v="0"/>
    <x v="0"/>
    <m/>
  </r>
  <r>
    <n v="196536"/>
    <x v="1"/>
    <x v="0"/>
    <x v="0"/>
    <x v="0"/>
    <x v="7"/>
    <x v="56"/>
    <x v="0"/>
    <x v="1"/>
    <s v="Tesseramento"/>
    <x v="1"/>
    <x v="7"/>
    <x v="0"/>
    <s v="B"/>
  </r>
  <r>
    <n v="229077"/>
    <x v="1"/>
    <x v="1"/>
    <x v="0"/>
    <x v="0"/>
    <x v="7"/>
    <x v="56"/>
    <x v="0"/>
    <x v="0"/>
    <s v="Tesseramento"/>
    <x v="1"/>
    <x v="5"/>
    <x v="0"/>
    <m/>
  </r>
  <r>
    <n v="126252"/>
    <x v="0"/>
    <x v="0"/>
    <x v="0"/>
    <x v="0"/>
    <x v="7"/>
    <x v="56"/>
    <x v="0"/>
    <x v="0"/>
    <s v="Tesseramento"/>
    <x v="1"/>
    <x v="0"/>
    <x v="0"/>
    <m/>
  </r>
  <r>
    <n v="233985"/>
    <x v="0"/>
    <x v="0"/>
    <x v="1"/>
    <x v="0"/>
    <x v="1"/>
    <x v="26"/>
    <x v="0"/>
    <x v="0"/>
    <s v="Tesseramento"/>
    <x v="1"/>
    <x v="0"/>
    <x v="0"/>
    <m/>
  </r>
  <r>
    <n v="149198"/>
    <x v="0"/>
    <x v="0"/>
    <x v="0"/>
    <x v="0"/>
    <x v="1"/>
    <x v="26"/>
    <x v="0"/>
    <x v="0"/>
    <s v="Tesseramento"/>
    <x v="1"/>
    <x v="1"/>
    <x v="0"/>
    <m/>
  </r>
  <r>
    <n v="138248"/>
    <x v="0"/>
    <x v="0"/>
    <x v="0"/>
    <x v="0"/>
    <x v="1"/>
    <x v="26"/>
    <x v="0"/>
    <x v="0"/>
    <s v="Tesseramento"/>
    <x v="1"/>
    <x v="0"/>
    <x v="0"/>
    <m/>
  </r>
  <r>
    <n v="162161"/>
    <x v="0"/>
    <x v="0"/>
    <x v="0"/>
    <x v="0"/>
    <x v="1"/>
    <x v="26"/>
    <x v="0"/>
    <x v="1"/>
    <s v="Tesseramento"/>
    <x v="1"/>
    <x v="3"/>
    <x v="0"/>
    <m/>
  </r>
  <r>
    <n v="233833"/>
    <x v="0"/>
    <x v="0"/>
    <x v="1"/>
    <x v="0"/>
    <x v="4"/>
    <x v="88"/>
    <x v="0"/>
    <x v="0"/>
    <s v="Tesseramento"/>
    <x v="1"/>
    <x v="3"/>
    <x v="0"/>
    <m/>
  </r>
  <r>
    <n v="26373"/>
    <x v="0"/>
    <x v="1"/>
    <x v="0"/>
    <x v="0"/>
    <x v="1"/>
    <x v="176"/>
    <x v="0"/>
    <x v="1"/>
    <s v="Tesseramento"/>
    <x v="1"/>
    <x v="0"/>
    <x v="0"/>
    <m/>
  </r>
  <r>
    <n v="183556"/>
    <x v="0"/>
    <x v="0"/>
    <x v="0"/>
    <x v="0"/>
    <x v="1"/>
    <x v="20"/>
    <x v="0"/>
    <x v="0"/>
    <s v="Tesseramento"/>
    <x v="0"/>
    <x v="3"/>
    <x v="0"/>
    <m/>
  </r>
  <r>
    <n v="206639"/>
    <x v="0"/>
    <x v="0"/>
    <x v="0"/>
    <x v="0"/>
    <x v="7"/>
    <x v="135"/>
    <x v="0"/>
    <x v="0"/>
    <s v="Tesseramento"/>
    <x v="1"/>
    <x v="0"/>
    <x v="0"/>
    <m/>
  </r>
  <r>
    <n v="153479"/>
    <x v="0"/>
    <x v="0"/>
    <x v="0"/>
    <x v="0"/>
    <x v="2"/>
    <x v="224"/>
    <x v="0"/>
    <x v="0"/>
    <s v="Tesseramento"/>
    <x v="1"/>
    <x v="0"/>
    <x v="0"/>
    <m/>
  </r>
  <r>
    <n v="125332"/>
    <x v="0"/>
    <x v="0"/>
    <x v="0"/>
    <x v="0"/>
    <x v="2"/>
    <x v="224"/>
    <x v="0"/>
    <x v="0"/>
    <s v="Tesseramento"/>
    <x v="1"/>
    <x v="0"/>
    <x v="0"/>
    <m/>
  </r>
  <r>
    <n v="127310"/>
    <x v="0"/>
    <x v="0"/>
    <x v="0"/>
    <x v="0"/>
    <x v="2"/>
    <x v="224"/>
    <x v="0"/>
    <x v="0"/>
    <s v="Tesseramento"/>
    <x v="1"/>
    <x v="0"/>
    <x v="0"/>
    <m/>
  </r>
  <r>
    <n v="76163"/>
    <x v="0"/>
    <x v="0"/>
    <x v="0"/>
    <x v="0"/>
    <x v="2"/>
    <x v="224"/>
    <x v="0"/>
    <x v="0"/>
    <s v="Tesseramento"/>
    <x v="1"/>
    <x v="0"/>
    <x v="0"/>
    <m/>
  </r>
  <r>
    <n v="109245"/>
    <x v="0"/>
    <x v="0"/>
    <x v="0"/>
    <x v="0"/>
    <x v="2"/>
    <x v="224"/>
    <x v="0"/>
    <x v="0"/>
    <s v="Tesseramento"/>
    <x v="1"/>
    <x v="1"/>
    <x v="0"/>
    <m/>
  </r>
  <r>
    <n v="216714"/>
    <x v="0"/>
    <x v="0"/>
    <x v="0"/>
    <x v="0"/>
    <x v="2"/>
    <x v="224"/>
    <x v="0"/>
    <x v="0"/>
    <s v="Tesseramento"/>
    <x v="1"/>
    <x v="4"/>
    <x v="0"/>
    <m/>
  </r>
  <r>
    <n v="216715"/>
    <x v="0"/>
    <x v="0"/>
    <x v="0"/>
    <x v="0"/>
    <x v="2"/>
    <x v="224"/>
    <x v="0"/>
    <x v="1"/>
    <s v="Tesseramento"/>
    <x v="1"/>
    <x v="3"/>
    <x v="0"/>
    <m/>
  </r>
  <r>
    <n v="162441"/>
    <x v="0"/>
    <x v="0"/>
    <x v="0"/>
    <x v="1"/>
    <x v="2"/>
    <x v="224"/>
    <x v="0"/>
    <x v="1"/>
    <s v="Tesseramento"/>
    <x v="1"/>
    <x v="4"/>
    <x v="0"/>
    <m/>
  </r>
  <r>
    <n v="147452"/>
    <x v="0"/>
    <x v="0"/>
    <x v="0"/>
    <x v="0"/>
    <x v="2"/>
    <x v="224"/>
    <x v="0"/>
    <x v="0"/>
    <s v="Tesseramento"/>
    <x v="1"/>
    <x v="0"/>
    <x v="0"/>
    <m/>
  </r>
  <r>
    <n v="98651"/>
    <x v="0"/>
    <x v="0"/>
    <x v="0"/>
    <x v="0"/>
    <x v="2"/>
    <x v="224"/>
    <x v="0"/>
    <x v="0"/>
    <s v="Tesseramento"/>
    <x v="1"/>
    <x v="4"/>
    <x v="0"/>
    <m/>
  </r>
  <r>
    <n v="162438"/>
    <x v="0"/>
    <x v="0"/>
    <x v="0"/>
    <x v="0"/>
    <x v="2"/>
    <x v="224"/>
    <x v="0"/>
    <x v="0"/>
    <s v="Tesseramento"/>
    <x v="1"/>
    <x v="3"/>
    <x v="0"/>
    <m/>
  </r>
  <r>
    <n v="155570"/>
    <x v="0"/>
    <x v="0"/>
    <x v="0"/>
    <x v="0"/>
    <x v="2"/>
    <x v="224"/>
    <x v="0"/>
    <x v="0"/>
    <s v="Tesseramento"/>
    <x v="1"/>
    <x v="3"/>
    <x v="0"/>
    <m/>
  </r>
  <r>
    <n v="224400"/>
    <x v="0"/>
    <x v="0"/>
    <x v="0"/>
    <x v="0"/>
    <x v="4"/>
    <x v="40"/>
    <x v="0"/>
    <x v="0"/>
    <s v="Tesseramento"/>
    <x v="1"/>
    <x v="0"/>
    <x v="0"/>
    <m/>
  </r>
  <r>
    <n v="51474"/>
    <x v="0"/>
    <x v="0"/>
    <x v="0"/>
    <x v="0"/>
    <x v="7"/>
    <x v="78"/>
    <x v="0"/>
    <x v="1"/>
    <s v="Tesseramento"/>
    <x v="0"/>
    <x v="3"/>
    <x v="0"/>
    <m/>
  </r>
  <r>
    <n v="217180"/>
    <x v="0"/>
    <x v="0"/>
    <x v="0"/>
    <x v="0"/>
    <x v="4"/>
    <x v="40"/>
    <x v="0"/>
    <x v="0"/>
    <s v="Tesseramento"/>
    <x v="1"/>
    <x v="0"/>
    <x v="0"/>
    <m/>
  </r>
  <r>
    <n v="37883"/>
    <x v="0"/>
    <x v="0"/>
    <x v="0"/>
    <x v="0"/>
    <x v="4"/>
    <x v="40"/>
    <x v="0"/>
    <x v="0"/>
    <s v="Tesseramento"/>
    <x v="1"/>
    <x v="4"/>
    <x v="0"/>
    <m/>
  </r>
  <r>
    <n v="44380"/>
    <x v="0"/>
    <x v="0"/>
    <x v="0"/>
    <x v="0"/>
    <x v="4"/>
    <x v="40"/>
    <x v="0"/>
    <x v="0"/>
    <s v="Tesseramento"/>
    <x v="1"/>
    <x v="1"/>
    <x v="0"/>
    <m/>
  </r>
  <r>
    <n v="44381"/>
    <x v="0"/>
    <x v="0"/>
    <x v="0"/>
    <x v="0"/>
    <x v="4"/>
    <x v="40"/>
    <x v="0"/>
    <x v="1"/>
    <s v="Tesseramento"/>
    <x v="1"/>
    <x v="1"/>
    <x v="0"/>
    <m/>
  </r>
  <r>
    <n v="103332"/>
    <x v="0"/>
    <x v="0"/>
    <x v="0"/>
    <x v="0"/>
    <x v="4"/>
    <x v="40"/>
    <x v="0"/>
    <x v="1"/>
    <s v="Tesseramento"/>
    <x v="1"/>
    <x v="4"/>
    <x v="0"/>
    <m/>
  </r>
  <r>
    <n v="92593"/>
    <x v="0"/>
    <x v="0"/>
    <x v="2"/>
    <x v="0"/>
    <x v="4"/>
    <x v="40"/>
    <x v="0"/>
    <x v="0"/>
    <s v="Tesseramento"/>
    <x v="1"/>
    <x v="3"/>
    <x v="0"/>
    <m/>
  </r>
  <r>
    <n v="192683"/>
    <x v="1"/>
    <x v="0"/>
    <x v="0"/>
    <x v="1"/>
    <x v="2"/>
    <x v="224"/>
    <x v="0"/>
    <x v="1"/>
    <s v="Tesseramento"/>
    <x v="1"/>
    <x v="5"/>
    <x v="0"/>
    <m/>
  </r>
  <r>
    <n v="45941"/>
    <x v="0"/>
    <x v="0"/>
    <x v="0"/>
    <x v="0"/>
    <x v="2"/>
    <x v="224"/>
    <x v="0"/>
    <x v="0"/>
    <s v="Tesseramento"/>
    <x v="1"/>
    <x v="3"/>
    <x v="0"/>
    <m/>
  </r>
  <r>
    <n v="94063"/>
    <x v="0"/>
    <x v="0"/>
    <x v="2"/>
    <x v="0"/>
    <x v="4"/>
    <x v="40"/>
    <x v="0"/>
    <x v="0"/>
    <s v="Tesseramento"/>
    <x v="1"/>
    <x v="4"/>
    <x v="0"/>
    <m/>
  </r>
  <r>
    <n v="43781"/>
    <x v="0"/>
    <x v="0"/>
    <x v="0"/>
    <x v="0"/>
    <x v="2"/>
    <x v="224"/>
    <x v="0"/>
    <x v="1"/>
    <s v="Tesseramento"/>
    <x v="1"/>
    <x v="3"/>
    <x v="0"/>
    <m/>
  </r>
  <r>
    <n v="101008"/>
    <x v="0"/>
    <x v="0"/>
    <x v="0"/>
    <x v="0"/>
    <x v="2"/>
    <x v="224"/>
    <x v="0"/>
    <x v="0"/>
    <s v="Tesseramento"/>
    <x v="1"/>
    <x v="4"/>
    <x v="0"/>
    <m/>
  </r>
  <r>
    <n v="130477"/>
    <x v="0"/>
    <x v="0"/>
    <x v="0"/>
    <x v="0"/>
    <x v="2"/>
    <x v="224"/>
    <x v="0"/>
    <x v="0"/>
    <s v="Tesseramento"/>
    <x v="1"/>
    <x v="0"/>
    <x v="0"/>
    <m/>
  </r>
  <r>
    <n v="233218"/>
    <x v="0"/>
    <x v="0"/>
    <x v="0"/>
    <x v="1"/>
    <x v="2"/>
    <x v="224"/>
    <x v="0"/>
    <x v="0"/>
    <s v="Tesseramento"/>
    <x v="1"/>
    <x v="0"/>
    <x v="0"/>
    <m/>
  </r>
  <r>
    <n v="113160"/>
    <x v="0"/>
    <x v="0"/>
    <x v="0"/>
    <x v="0"/>
    <x v="2"/>
    <x v="224"/>
    <x v="0"/>
    <x v="0"/>
    <s v="Tesseramento"/>
    <x v="1"/>
    <x v="0"/>
    <x v="0"/>
    <m/>
  </r>
  <r>
    <n v="43769"/>
    <x v="0"/>
    <x v="0"/>
    <x v="0"/>
    <x v="0"/>
    <x v="2"/>
    <x v="224"/>
    <x v="0"/>
    <x v="0"/>
    <s v="Tesseramento"/>
    <x v="1"/>
    <x v="4"/>
    <x v="0"/>
    <m/>
  </r>
  <r>
    <n v="161224"/>
    <x v="0"/>
    <x v="0"/>
    <x v="0"/>
    <x v="0"/>
    <x v="2"/>
    <x v="224"/>
    <x v="0"/>
    <x v="0"/>
    <s v="Tesseramento"/>
    <x v="1"/>
    <x v="3"/>
    <x v="0"/>
    <m/>
  </r>
  <r>
    <n v="161227"/>
    <x v="0"/>
    <x v="0"/>
    <x v="0"/>
    <x v="1"/>
    <x v="2"/>
    <x v="224"/>
    <x v="0"/>
    <x v="1"/>
    <s v="Tesseramento"/>
    <x v="1"/>
    <x v="4"/>
    <x v="0"/>
    <m/>
  </r>
  <r>
    <n v="153485"/>
    <x v="0"/>
    <x v="0"/>
    <x v="0"/>
    <x v="0"/>
    <x v="2"/>
    <x v="224"/>
    <x v="0"/>
    <x v="0"/>
    <s v="Tesseramento"/>
    <x v="1"/>
    <x v="0"/>
    <x v="0"/>
    <m/>
  </r>
  <r>
    <n v="91482"/>
    <x v="0"/>
    <x v="0"/>
    <x v="0"/>
    <x v="0"/>
    <x v="2"/>
    <x v="224"/>
    <x v="0"/>
    <x v="0"/>
    <s v="Tesseramento"/>
    <x v="1"/>
    <x v="4"/>
    <x v="0"/>
    <m/>
  </r>
  <r>
    <n v="64974"/>
    <x v="0"/>
    <x v="0"/>
    <x v="0"/>
    <x v="0"/>
    <x v="2"/>
    <x v="224"/>
    <x v="0"/>
    <x v="1"/>
    <s v="Tesseramento"/>
    <x v="1"/>
    <x v="4"/>
    <x v="0"/>
    <m/>
  </r>
  <r>
    <n v="155564"/>
    <x v="0"/>
    <x v="0"/>
    <x v="0"/>
    <x v="0"/>
    <x v="2"/>
    <x v="224"/>
    <x v="0"/>
    <x v="0"/>
    <s v="Tesseramento"/>
    <x v="1"/>
    <x v="3"/>
    <x v="0"/>
    <m/>
  </r>
  <r>
    <n v="66561"/>
    <x v="0"/>
    <x v="0"/>
    <x v="0"/>
    <x v="0"/>
    <x v="2"/>
    <x v="224"/>
    <x v="0"/>
    <x v="0"/>
    <s v="Tesseramento"/>
    <x v="1"/>
    <x v="0"/>
    <x v="0"/>
    <m/>
  </r>
  <r>
    <n v="135743"/>
    <x v="1"/>
    <x v="0"/>
    <x v="0"/>
    <x v="0"/>
    <x v="2"/>
    <x v="224"/>
    <x v="0"/>
    <x v="0"/>
    <s v="Tesseramento"/>
    <x v="1"/>
    <x v="6"/>
    <x v="0"/>
    <m/>
  </r>
  <r>
    <n v="62264"/>
    <x v="0"/>
    <x v="0"/>
    <x v="0"/>
    <x v="0"/>
    <x v="2"/>
    <x v="224"/>
    <x v="0"/>
    <x v="0"/>
    <s v="Tesseramento"/>
    <x v="1"/>
    <x v="3"/>
    <x v="0"/>
    <m/>
  </r>
  <r>
    <n v="29934"/>
    <x v="0"/>
    <x v="1"/>
    <x v="0"/>
    <x v="4"/>
    <x v="2"/>
    <x v="224"/>
    <x v="0"/>
    <x v="0"/>
    <s v="Tesseramento"/>
    <x v="1"/>
    <x v="4"/>
    <x v="0"/>
    <m/>
  </r>
  <r>
    <n v="225411"/>
    <x v="0"/>
    <x v="1"/>
    <x v="0"/>
    <x v="1"/>
    <x v="2"/>
    <x v="224"/>
    <x v="0"/>
    <x v="0"/>
    <s v="Tesseramento"/>
    <x v="1"/>
    <x v="4"/>
    <x v="0"/>
    <m/>
  </r>
  <r>
    <n v="167644"/>
    <x v="0"/>
    <x v="0"/>
    <x v="0"/>
    <x v="0"/>
    <x v="2"/>
    <x v="224"/>
    <x v="0"/>
    <x v="0"/>
    <s v="Tesseramento"/>
    <x v="1"/>
    <x v="4"/>
    <x v="0"/>
    <m/>
  </r>
  <r>
    <n v="162442"/>
    <x v="0"/>
    <x v="0"/>
    <x v="0"/>
    <x v="0"/>
    <x v="2"/>
    <x v="224"/>
    <x v="0"/>
    <x v="0"/>
    <s v="Tesseramento"/>
    <x v="1"/>
    <x v="4"/>
    <x v="0"/>
    <m/>
  </r>
  <r>
    <n v="203443"/>
    <x v="0"/>
    <x v="0"/>
    <x v="0"/>
    <x v="0"/>
    <x v="7"/>
    <x v="78"/>
    <x v="0"/>
    <x v="0"/>
    <s v="Tesseramento"/>
    <x v="0"/>
    <x v="0"/>
    <x v="0"/>
    <m/>
  </r>
  <r>
    <n v="31930"/>
    <x v="0"/>
    <x v="0"/>
    <x v="0"/>
    <x v="0"/>
    <x v="1"/>
    <x v="320"/>
    <x v="0"/>
    <x v="0"/>
    <s v="Tesseramento"/>
    <x v="1"/>
    <x v="4"/>
    <x v="0"/>
    <m/>
  </r>
  <r>
    <n v="166288"/>
    <x v="0"/>
    <x v="0"/>
    <x v="0"/>
    <x v="1"/>
    <x v="1"/>
    <x v="320"/>
    <x v="0"/>
    <x v="0"/>
    <s v="Tesseramento"/>
    <x v="1"/>
    <x v="4"/>
    <x v="0"/>
    <m/>
  </r>
  <r>
    <n v="79711"/>
    <x v="0"/>
    <x v="0"/>
    <x v="0"/>
    <x v="0"/>
    <x v="1"/>
    <x v="320"/>
    <x v="0"/>
    <x v="0"/>
    <s v="Tesseramento"/>
    <x v="1"/>
    <x v="4"/>
    <x v="0"/>
    <m/>
  </r>
  <r>
    <n v="179017"/>
    <x v="0"/>
    <x v="0"/>
    <x v="0"/>
    <x v="0"/>
    <x v="1"/>
    <x v="320"/>
    <x v="0"/>
    <x v="0"/>
    <s v="Tesseramento"/>
    <x v="1"/>
    <x v="4"/>
    <x v="0"/>
    <m/>
  </r>
  <r>
    <n v="104204"/>
    <x v="0"/>
    <x v="0"/>
    <x v="0"/>
    <x v="4"/>
    <x v="1"/>
    <x v="320"/>
    <x v="0"/>
    <x v="1"/>
    <s v="Tesseramento"/>
    <x v="1"/>
    <x v="3"/>
    <x v="0"/>
    <m/>
  </r>
  <r>
    <n v="224863"/>
    <x v="0"/>
    <x v="0"/>
    <x v="0"/>
    <x v="0"/>
    <x v="1"/>
    <x v="320"/>
    <x v="0"/>
    <x v="0"/>
    <s v="Tesseramento"/>
    <x v="1"/>
    <x v="4"/>
    <x v="0"/>
    <m/>
  </r>
  <r>
    <n v="215920"/>
    <x v="0"/>
    <x v="0"/>
    <x v="0"/>
    <x v="0"/>
    <x v="1"/>
    <x v="320"/>
    <x v="0"/>
    <x v="0"/>
    <s v="Tesseramento"/>
    <x v="1"/>
    <x v="3"/>
    <x v="0"/>
    <m/>
  </r>
  <r>
    <n v="234114"/>
    <x v="0"/>
    <x v="0"/>
    <x v="1"/>
    <x v="1"/>
    <x v="7"/>
    <x v="30"/>
    <x v="0"/>
    <x v="1"/>
    <s v="Tesseramento"/>
    <x v="1"/>
    <x v="0"/>
    <x v="0"/>
    <m/>
  </r>
  <r>
    <n v="234115"/>
    <x v="0"/>
    <x v="0"/>
    <x v="1"/>
    <x v="0"/>
    <x v="7"/>
    <x v="30"/>
    <x v="0"/>
    <x v="0"/>
    <s v="Tesseramento"/>
    <x v="1"/>
    <x v="0"/>
    <x v="0"/>
    <m/>
  </r>
  <r>
    <n v="212504"/>
    <x v="0"/>
    <x v="0"/>
    <x v="0"/>
    <x v="0"/>
    <x v="1"/>
    <x v="320"/>
    <x v="0"/>
    <x v="0"/>
    <s v="Tesseramento"/>
    <x v="1"/>
    <x v="3"/>
    <x v="0"/>
    <m/>
  </r>
  <r>
    <n v="203186"/>
    <x v="0"/>
    <x v="0"/>
    <x v="0"/>
    <x v="0"/>
    <x v="1"/>
    <x v="320"/>
    <x v="0"/>
    <x v="0"/>
    <s v="Tesseramento"/>
    <x v="1"/>
    <x v="4"/>
    <x v="0"/>
    <m/>
  </r>
  <r>
    <n v="233893"/>
    <x v="0"/>
    <x v="0"/>
    <x v="1"/>
    <x v="2"/>
    <x v="1"/>
    <x v="320"/>
    <x v="0"/>
    <x v="0"/>
    <s v="Tesseramento"/>
    <x v="1"/>
    <x v="0"/>
    <x v="0"/>
    <m/>
  </r>
  <r>
    <n v="70953"/>
    <x v="0"/>
    <x v="0"/>
    <x v="0"/>
    <x v="0"/>
    <x v="1"/>
    <x v="26"/>
    <x v="0"/>
    <x v="0"/>
    <s v="Tesseramento"/>
    <x v="1"/>
    <x v="4"/>
    <x v="0"/>
    <m/>
  </r>
  <r>
    <n v="113602"/>
    <x v="0"/>
    <x v="0"/>
    <x v="0"/>
    <x v="0"/>
    <x v="1"/>
    <x v="26"/>
    <x v="0"/>
    <x v="0"/>
    <s v="Tesseramento"/>
    <x v="1"/>
    <x v="0"/>
    <x v="0"/>
    <m/>
  </r>
  <r>
    <n v="113628"/>
    <x v="0"/>
    <x v="0"/>
    <x v="0"/>
    <x v="0"/>
    <x v="1"/>
    <x v="26"/>
    <x v="0"/>
    <x v="1"/>
    <s v="Tesseramento"/>
    <x v="1"/>
    <x v="0"/>
    <x v="0"/>
    <m/>
  </r>
  <r>
    <n v="150210"/>
    <x v="0"/>
    <x v="0"/>
    <x v="0"/>
    <x v="0"/>
    <x v="1"/>
    <x v="26"/>
    <x v="0"/>
    <x v="0"/>
    <s v="Tesseramento"/>
    <x v="1"/>
    <x v="3"/>
    <x v="0"/>
    <m/>
  </r>
  <r>
    <n v="115657"/>
    <x v="0"/>
    <x v="0"/>
    <x v="0"/>
    <x v="0"/>
    <x v="7"/>
    <x v="78"/>
    <x v="0"/>
    <x v="0"/>
    <s v="Tesseramento"/>
    <x v="0"/>
    <x v="0"/>
    <x v="0"/>
    <m/>
  </r>
  <r>
    <n v="179745"/>
    <x v="0"/>
    <x v="0"/>
    <x v="0"/>
    <x v="0"/>
    <x v="4"/>
    <x v="88"/>
    <x v="0"/>
    <x v="0"/>
    <s v="Tesseramento"/>
    <x v="1"/>
    <x v="0"/>
    <x v="0"/>
    <m/>
  </r>
  <r>
    <n v="187766"/>
    <x v="0"/>
    <x v="0"/>
    <x v="0"/>
    <x v="0"/>
    <x v="7"/>
    <x v="227"/>
    <x v="0"/>
    <x v="0"/>
    <s v="Tesseramento"/>
    <x v="1"/>
    <x v="0"/>
    <x v="0"/>
    <m/>
  </r>
  <r>
    <n v="207242"/>
    <x v="0"/>
    <x v="0"/>
    <x v="0"/>
    <x v="0"/>
    <x v="14"/>
    <x v="121"/>
    <x v="0"/>
    <x v="0"/>
    <s v="Tesseramento"/>
    <x v="1"/>
    <x v="1"/>
    <x v="0"/>
    <m/>
  </r>
  <r>
    <n v="188124"/>
    <x v="1"/>
    <x v="0"/>
    <x v="0"/>
    <x v="0"/>
    <x v="7"/>
    <x v="11"/>
    <x v="0"/>
    <x v="0"/>
    <s v="Tesseramento"/>
    <x v="1"/>
    <x v="6"/>
    <x v="0"/>
    <s v="B"/>
  </r>
  <r>
    <n v="86960"/>
    <x v="0"/>
    <x v="0"/>
    <x v="0"/>
    <x v="0"/>
    <x v="7"/>
    <x v="11"/>
    <x v="0"/>
    <x v="0"/>
    <s v="Tesseramento"/>
    <x v="1"/>
    <x v="0"/>
    <x v="0"/>
    <m/>
  </r>
  <r>
    <n v="233701"/>
    <x v="0"/>
    <x v="0"/>
    <x v="1"/>
    <x v="1"/>
    <x v="7"/>
    <x v="78"/>
    <x v="0"/>
    <x v="0"/>
    <s v="Tesseramento"/>
    <x v="0"/>
    <x v="0"/>
    <x v="0"/>
    <m/>
  </r>
  <r>
    <n v="163896"/>
    <x v="0"/>
    <x v="0"/>
    <x v="0"/>
    <x v="0"/>
    <x v="6"/>
    <x v="354"/>
    <x v="0"/>
    <x v="0"/>
    <s v="Tesseramento"/>
    <x v="0"/>
    <x v="0"/>
    <x v="0"/>
    <m/>
  </r>
  <r>
    <n v="6946"/>
    <x v="0"/>
    <x v="0"/>
    <x v="0"/>
    <x v="0"/>
    <x v="6"/>
    <x v="354"/>
    <x v="0"/>
    <x v="0"/>
    <s v="Tesseramento"/>
    <x v="0"/>
    <x v="3"/>
    <x v="0"/>
    <m/>
  </r>
  <r>
    <n v="200457"/>
    <x v="0"/>
    <x v="0"/>
    <x v="0"/>
    <x v="0"/>
    <x v="6"/>
    <x v="354"/>
    <x v="0"/>
    <x v="0"/>
    <s v="Tesseramento"/>
    <x v="0"/>
    <x v="0"/>
    <x v="0"/>
    <m/>
  </r>
  <r>
    <n v="219965"/>
    <x v="0"/>
    <x v="0"/>
    <x v="0"/>
    <x v="0"/>
    <x v="6"/>
    <x v="354"/>
    <x v="0"/>
    <x v="0"/>
    <s v="Tesseramento"/>
    <x v="0"/>
    <x v="1"/>
    <x v="0"/>
    <m/>
  </r>
  <r>
    <n v="233865"/>
    <x v="0"/>
    <x v="0"/>
    <x v="1"/>
    <x v="2"/>
    <x v="6"/>
    <x v="354"/>
    <x v="0"/>
    <x v="0"/>
    <s v="Tesseramento"/>
    <x v="0"/>
    <x v="0"/>
    <x v="0"/>
    <m/>
  </r>
  <r>
    <n v="139991"/>
    <x v="1"/>
    <x v="0"/>
    <x v="0"/>
    <x v="0"/>
    <x v="7"/>
    <x v="109"/>
    <x v="0"/>
    <x v="0"/>
    <s v="Tesseramento"/>
    <x v="1"/>
    <x v="6"/>
    <x v="0"/>
    <s v="B"/>
  </r>
  <r>
    <n v="129229"/>
    <x v="1"/>
    <x v="0"/>
    <x v="0"/>
    <x v="0"/>
    <x v="7"/>
    <x v="109"/>
    <x v="0"/>
    <x v="0"/>
    <s v="Tesseramento"/>
    <x v="1"/>
    <x v="2"/>
    <x v="0"/>
    <m/>
  </r>
  <r>
    <n v="210700"/>
    <x v="0"/>
    <x v="0"/>
    <x v="0"/>
    <x v="0"/>
    <x v="7"/>
    <x v="109"/>
    <x v="0"/>
    <x v="0"/>
    <s v="Tesseramento"/>
    <x v="1"/>
    <x v="0"/>
    <x v="0"/>
    <m/>
  </r>
  <r>
    <n v="94811"/>
    <x v="0"/>
    <x v="0"/>
    <x v="0"/>
    <x v="0"/>
    <x v="0"/>
    <x v="100"/>
    <x v="0"/>
    <x v="0"/>
    <s v="Tesseramento"/>
    <x v="0"/>
    <x v="0"/>
    <x v="0"/>
    <m/>
  </r>
  <r>
    <n v="105017"/>
    <x v="0"/>
    <x v="0"/>
    <x v="0"/>
    <x v="0"/>
    <x v="0"/>
    <x v="100"/>
    <x v="0"/>
    <x v="0"/>
    <s v="Tesseramento"/>
    <x v="0"/>
    <x v="3"/>
    <x v="0"/>
    <m/>
  </r>
  <r>
    <n v="127805"/>
    <x v="0"/>
    <x v="0"/>
    <x v="0"/>
    <x v="0"/>
    <x v="0"/>
    <x v="100"/>
    <x v="0"/>
    <x v="0"/>
    <s v="Tesseramento"/>
    <x v="0"/>
    <x v="3"/>
    <x v="0"/>
    <m/>
  </r>
  <r>
    <n v="154690"/>
    <x v="0"/>
    <x v="0"/>
    <x v="0"/>
    <x v="0"/>
    <x v="0"/>
    <x v="100"/>
    <x v="0"/>
    <x v="1"/>
    <s v="Tesseramento"/>
    <x v="0"/>
    <x v="0"/>
    <x v="0"/>
    <m/>
  </r>
  <r>
    <n v="126808"/>
    <x v="0"/>
    <x v="0"/>
    <x v="0"/>
    <x v="0"/>
    <x v="0"/>
    <x v="100"/>
    <x v="0"/>
    <x v="0"/>
    <s v="Tesseramento"/>
    <x v="0"/>
    <x v="0"/>
    <x v="0"/>
    <m/>
  </r>
  <r>
    <n v="179587"/>
    <x v="1"/>
    <x v="0"/>
    <x v="0"/>
    <x v="0"/>
    <x v="0"/>
    <x v="100"/>
    <x v="0"/>
    <x v="0"/>
    <s v="Tesseramento"/>
    <x v="0"/>
    <x v="6"/>
    <x v="0"/>
    <m/>
  </r>
  <r>
    <n v="116472"/>
    <x v="0"/>
    <x v="0"/>
    <x v="0"/>
    <x v="0"/>
    <x v="0"/>
    <x v="100"/>
    <x v="0"/>
    <x v="0"/>
    <s v="Tesseramento"/>
    <x v="0"/>
    <x v="0"/>
    <x v="0"/>
    <m/>
  </r>
  <r>
    <n v="138041"/>
    <x v="0"/>
    <x v="0"/>
    <x v="0"/>
    <x v="1"/>
    <x v="0"/>
    <x v="100"/>
    <x v="0"/>
    <x v="1"/>
    <s v="Tesseramento"/>
    <x v="0"/>
    <x v="0"/>
    <x v="0"/>
    <m/>
  </r>
  <r>
    <n v="119841"/>
    <x v="0"/>
    <x v="0"/>
    <x v="0"/>
    <x v="1"/>
    <x v="0"/>
    <x v="100"/>
    <x v="0"/>
    <x v="1"/>
    <s v="Tesseramento"/>
    <x v="0"/>
    <x v="0"/>
    <x v="0"/>
    <m/>
  </r>
  <r>
    <n v="216576"/>
    <x v="0"/>
    <x v="0"/>
    <x v="0"/>
    <x v="3"/>
    <x v="0"/>
    <x v="100"/>
    <x v="0"/>
    <x v="0"/>
    <s v="Tesseramento"/>
    <x v="0"/>
    <x v="0"/>
    <x v="0"/>
    <m/>
  </r>
  <r>
    <n v="208395"/>
    <x v="0"/>
    <x v="1"/>
    <x v="0"/>
    <x v="0"/>
    <x v="0"/>
    <x v="100"/>
    <x v="0"/>
    <x v="0"/>
    <s v="Tesseramento"/>
    <x v="0"/>
    <x v="0"/>
    <x v="0"/>
    <m/>
  </r>
  <r>
    <n v="197679"/>
    <x v="0"/>
    <x v="0"/>
    <x v="0"/>
    <x v="0"/>
    <x v="0"/>
    <x v="100"/>
    <x v="0"/>
    <x v="0"/>
    <s v="Tesseramento"/>
    <x v="0"/>
    <x v="0"/>
    <x v="0"/>
    <m/>
  </r>
  <r>
    <n v="197680"/>
    <x v="0"/>
    <x v="0"/>
    <x v="0"/>
    <x v="0"/>
    <x v="0"/>
    <x v="100"/>
    <x v="0"/>
    <x v="1"/>
    <s v="Tesseramento"/>
    <x v="0"/>
    <x v="0"/>
    <x v="0"/>
    <m/>
  </r>
  <r>
    <n v="108578"/>
    <x v="0"/>
    <x v="0"/>
    <x v="0"/>
    <x v="0"/>
    <x v="0"/>
    <x v="100"/>
    <x v="0"/>
    <x v="0"/>
    <s v="Tesseramento"/>
    <x v="0"/>
    <x v="3"/>
    <x v="0"/>
    <m/>
  </r>
  <r>
    <n v="75347"/>
    <x v="0"/>
    <x v="0"/>
    <x v="0"/>
    <x v="0"/>
    <x v="0"/>
    <x v="100"/>
    <x v="0"/>
    <x v="0"/>
    <s v="Tesseramento"/>
    <x v="0"/>
    <x v="3"/>
    <x v="0"/>
    <m/>
  </r>
  <r>
    <n v="80711"/>
    <x v="0"/>
    <x v="0"/>
    <x v="0"/>
    <x v="0"/>
    <x v="0"/>
    <x v="100"/>
    <x v="0"/>
    <x v="1"/>
    <s v="Tesseramento"/>
    <x v="0"/>
    <x v="3"/>
    <x v="0"/>
    <m/>
  </r>
  <r>
    <n v="144975"/>
    <x v="0"/>
    <x v="0"/>
    <x v="0"/>
    <x v="0"/>
    <x v="0"/>
    <x v="100"/>
    <x v="0"/>
    <x v="0"/>
    <s v="Tesseramento"/>
    <x v="0"/>
    <x v="0"/>
    <x v="0"/>
    <m/>
  </r>
  <r>
    <n v="83082"/>
    <x v="0"/>
    <x v="0"/>
    <x v="0"/>
    <x v="0"/>
    <x v="0"/>
    <x v="100"/>
    <x v="0"/>
    <x v="0"/>
    <s v="Tesseramento"/>
    <x v="0"/>
    <x v="3"/>
    <x v="0"/>
    <m/>
  </r>
  <r>
    <n v="83083"/>
    <x v="0"/>
    <x v="0"/>
    <x v="0"/>
    <x v="0"/>
    <x v="0"/>
    <x v="100"/>
    <x v="0"/>
    <x v="1"/>
    <s v="Tesseramento"/>
    <x v="0"/>
    <x v="4"/>
    <x v="0"/>
    <m/>
  </r>
  <r>
    <n v="109279"/>
    <x v="0"/>
    <x v="0"/>
    <x v="0"/>
    <x v="0"/>
    <x v="0"/>
    <x v="100"/>
    <x v="0"/>
    <x v="1"/>
    <s v="Tesseramento"/>
    <x v="0"/>
    <x v="4"/>
    <x v="0"/>
    <m/>
  </r>
  <r>
    <n v="158679"/>
    <x v="0"/>
    <x v="0"/>
    <x v="0"/>
    <x v="3"/>
    <x v="0"/>
    <x v="100"/>
    <x v="0"/>
    <x v="1"/>
    <s v="Tesseramento"/>
    <x v="0"/>
    <x v="4"/>
    <x v="0"/>
    <m/>
  </r>
  <r>
    <n v="127823"/>
    <x v="0"/>
    <x v="0"/>
    <x v="0"/>
    <x v="0"/>
    <x v="0"/>
    <x v="100"/>
    <x v="0"/>
    <x v="1"/>
    <s v="Tesseramento"/>
    <x v="0"/>
    <x v="3"/>
    <x v="0"/>
    <m/>
  </r>
  <r>
    <n v="38616"/>
    <x v="0"/>
    <x v="0"/>
    <x v="0"/>
    <x v="0"/>
    <x v="0"/>
    <x v="100"/>
    <x v="0"/>
    <x v="0"/>
    <s v="Tesseramento"/>
    <x v="0"/>
    <x v="3"/>
    <x v="0"/>
    <m/>
  </r>
  <r>
    <n v="59033"/>
    <x v="0"/>
    <x v="0"/>
    <x v="0"/>
    <x v="0"/>
    <x v="0"/>
    <x v="100"/>
    <x v="0"/>
    <x v="1"/>
    <s v="Tesseramento"/>
    <x v="0"/>
    <x v="4"/>
    <x v="0"/>
    <m/>
  </r>
  <r>
    <n v="93589"/>
    <x v="0"/>
    <x v="0"/>
    <x v="0"/>
    <x v="0"/>
    <x v="0"/>
    <x v="100"/>
    <x v="0"/>
    <x v="1"/>
    <s v="Tesseramento"/>
    <x v="0"/>
    <x v="4"/>
    <x v="0"/>
    <m/>
  </r>
  <r>
    <n v="93586"/>
    <x v="0"/>
    <x v="0"/>
    <x v="0"/>
    <x v="0"/>
    <x v="0"/>
    <x v="100"/>
    <x v="0"/>
    <x v="0"/>
    <s v="Tesseramento"/>
    <x v="0"/>
    <x v="4"/>
    <x v="0"/>
    <m/>
  </r>
  <r>
    <n v="178474"/>
    <x v="0"/>
    <x v="0"/>
    <x v="0"/>
    <x v="0"/>
    <x v="0"/>
    <x v="100"/>
    <x v="0"/>
    <x v="0"/>
    <s v="Tesseramento"/>
    <x v="0"/>
    <x v="3"/>
    <x v="0"/>
    <m/>
  </r>
  <r>
    <n v="178475"/>
    <x v="0"/>
    <x v="0"/>
    <x v="0"/>
    <x v="0"/>
    <x v="0"/>
    <x v="100"/>
    <x v="0"/>
    <x v="1"/>
    <s v="Tesseramento"/>
    <x v="0"/>
    <x v="3"/>
    <x v="0"/>
    <m/>
  </r>
  <r>
    <n v="104554"/>
    <x v="0"/>
    <x v="0"/>
    <x v="0"/>
    <x v="0"/>
    <x v="0"/>
    <x v="100"/>
    <x v="0"/>
    <x v="0"/>
    <s v="Tesseramento"/>
    <x v="0"/>
    <x v="0"/>
    <x v="0"/>
    <m/>
  </r>
  <r>
    <n v="74044"/>
    <x v="0"/>
    <x v="0"/>
    <x v="0"/>
    <x v="0"/>
    <x v="0"/>
    <x v="100"/>
    <x v="0"/>
    <x v="0"/>
    <s v="Tesseramento"/>
    <x v="0"/>
    <x v="4"/>
    <x v="0"/>
    <m/>
  </r>
  <r>
    <n v="17419"/>
    <x v="0"/>
    <x v="0"/>
    <x v="0"/>
    <x v="0"/>
    <x v="0"/>
    <x v="100"/>
    <x v="0"/>
    <x v="0"/>
    <s v="Tesseramento"/>
    <x v="0"/>
    <x v="0"/>
    <x v="0"/>
    <m/>
  </r>
  <r>
    <n v="44757"/>
    <x v="0"/>
    <x v="0"/>
    <x v="0"/>
    <x v="0"/>
    <x v="0"/>
    <x v="100"/>
    <x v="0"/>
    <x v="0"/>
    <s v="Tesseramento"/>
    <x v="0"/>
    <x v="3"/>
    <x v="0"/>
    <m/>
  </r>
  <r>
    <n v="95873"/>
    <x v="0"/>
    <x v="0"/>
    <x v="0"/>
    <x v="0"/>
    <x v="0"/>
    <x v="100"/>
    <x v="0"/>
    <x v="0"/>
    <s v="Tesseramento"/>
    <x v="0"/>
    <x v="0"/>
    <x v="0"/>
    <m/>
  </r>
  <r>
    <n v="148636"/>
    <x v="0"/>
    <x v="0"/>
    <x v="0"/>
    <x v="0"/>
    <x v="0"/>
    <x v="100"/>
    <x v="0"/>
    <x v="0"/>
    <s v="Tesseramento"/>
    <x v="0"/>
    <x v="0"/>
    <x v="0"/>
    <m/>
  </r>
  <r>
    <n v="207602"/>
    <x v="0"/>
    <x v="1"/>
    <x v="0"/>
    <x v="1"/>
    <x v="0"/>
    <x v="100"/>
    <x v="0"/>
    <x v="0"/>
    <s v="Tesseramento"/>
    <x v="0"/>
    <x v="0"/>
    <x v="0"/>
    <m/>
  </r>
  <r>
    <n v="132866"/>
    <x v="0"/>
    <x v="0"/>
    <x v="0"/>
    <x v="1"/>
    <x v="0"/>
    <x v="100"/>
    <x v="0"/>
    <x v="0"/>
    <s v="Tesseramento"/>
    <x v="0"/>
    <x v="1"/>
    <x v="0"/>
    <m/>
  </r>
  <r>
    <n v="156837"/>
    <x v="0"/>
    <x v="0"/>
    <x v="0"/>
    <x v="0"/>
    <x v="11"/>
    <x v="333"/>
    <x v="0"/>
    <x v="0"/>
    <s v="Tesseramento"/>
    <x v="0"/>
    <x v="0"/>
    <x v="0"/>
    <m/>
  </r>
  <r>
    <n v="116346"/>
    <x v="0"/>
    <x v="0"/>
    <x v="0"/>
    <x v="0"/>
    <x v="11"/>
    <x v="333"/>
    <x v="0"/>
    <x v="1"/>
    <s v="Tesseramento"/>
    <x v="0"/>
    <x v="3"/>
    <x v="0"/>
    <m/>
  </r>
  <r>
    <n v="74635"/>
    <x v="0"/>
    <x v="0"/>
    <x v="0"/>
    <x v="0"/>
    <x v="11"/>
    <x v="333"/>
    <x v="0"/>
    <x v="0"/>
    <s v="Tesseramento"/>
    <x v="0"/>
    <x v="3"/>
    <x v="0"/>
    <m/>
  </r>
  <r>
    <n v="150142"/>
    <x v="0"/>
    <x v="0"/>
    <x v="0"/>
    <x v="0"/>
    <x v="11"/>
    <x v="333"/>
    <x v="0"/>
    <x v="0"/>
    <s v="Tesseramento"/>
    <x v="0"/>
    <x v="3"/>
    <x v="0"/>
    <m/>
  </r>
  <r>
    <n v="168170"/>
    <x v="0"/>
    <x v="0"/>
    <x v="0"/>
    <x v="1"/>
    <x v="11"/>
    <x v="333"/>
    <x v="0"/>
    <x v="0"/>
    <s v="Tesseramento"/>
    <x v="0"/>
    <x v="4"/>
    <x v="0"/>
    <m/>
  </r>
  <r>
    <n v="233206"/>
    <x v="0"/>
    <x v="0"/>
    <x v="0"/>
    <x v="1"/>
    <x v="11"/>
    <x v="333"/>
    <x v="0"/>
    <x v="0"/>
    <s v="Tesseramento"/>
    <x v="0"/>
    <x v="0"/>
    <x v="0"/>
    <m/>
  </r>
  <r>
    <n v="191211"/>
    <x v="0"/>
    <x v="0"/>
    <x v="0"/>
    <x v="1"/>
    <x v="11"/>
    <x v="333"/>
    <x v="0"/>
    <x v="0"/>
    <s v="Tesseramento"/>
    <x v="0"/>
    <x v="3"/>
    <x v="0"/>
    <m/>
  </r>
  <r>
    <n v="232503"/>
    <x v="0"/>
    <x v="0"/>
    <x v="0"/>
    <x v="0"/>
    <x v="11"/>
    <x v="333"/>
    <x v="0"/>
    <x v="0"/>
    <s v="Tesseramento"/>
    <x v="0"/>
    <x v="0"/>
    <x v="0"/>
    <m/>
  </r>
  <r>
    <n v="227460"/>
    <x v="0"/>
    <x v="0"/>
    <x v="0"/>
    <x v="1"/>
    <x v="11"/>
    <x v="333"/>
    <x v="0"/>
    <x v="0"/>
    <s v="Tesseramento"/>
    <x v="0"/>
    <x v="3"/>
    <x v="0"/>
    <m/>
  </r>
  <r>
    <n v="215698"/>
    <x v="0"/>
    <x v="0"/>
    <x v="0"/>
    <x v="0"/>
    <x v="11"/>
    <x v="333"/>
    <x v="0"/>
    <x v="0"/>
    <s v="Tesseramento"/>
    <x v="0"/>
    <x v="0"/>
    <x v="0"/>
    <m/>
  </r>
  <r>
    <n v="203465"/>
    <x v="0"/>
    <x v="0"/>
    <x v="0"/>
    <x v="0"/>
    <x v="11"/>
    <x v="333"/>
    <x v="0"/>
    <x v="0"/>
    <s v="Tesseramento"/>
    <x v="0"/>
    <x v="0"/>
    <x v="0"/>
    <m/>
  </r>
  <r>
    <n v="207705"/>
    <x v="1"/>
    <x v="0"/>
    <x v="0"/>
    <x v="0"/>
    <x v="11"/>
    <x v="333"/>
    <x v="0"/>
    <x v="0"/>
    <s v="Tesseramento"/>
    <x v="0"/>
    <x v="7"/>
    <x v="0"/>
    <m/>
  </r>
  <r>
    <n v="158778"/>
    <x v="0"/>
    <x v="0"/>
    <x v="0"/>
    <x v="1"/>
    <x v="7"/>
    <x v="45"/>
    <x v="0"/>
    <x v="0"/>
    <s v="Tesseramento"/>
    <x v="1"/>
    <x v="4"/>
    <x v="0"/>
    <m/>
  </r>
  <r>
    <n v="159502"/>
    <x v="0"/>
    <x v="1"/>
    <x v="0"/>
    <x v="1"/>
    <x v="7"/>
    <x v="45"/>
    <x v="0"/>
    <x v="1"/>
    <s v="Tesseramento"/>
    <x v="1"/>
    <x v="0"/>
    <x v="0"/>
    <m/>
  </r>
  <r>
    <n v="158779"/>
    <x v="0"/>
    <x v="1"/>
    <x v="0"/>
    <x v="1"/>
    <x v="7"/>
    <x v="45"/>
    <x v="0"/>
    <x v="1"/>
    <s v="Tesseramento"/>
    <x v="1"/>
    <x v="3"/>
    <x v="0"/>
    <m/>
  </r>
  <r>
    <n v="114029"/>
    <x v="0"/>
    <x v="0"/>
    <x v="0"/>
    <x v="0"/>
    <x v="11"/>
    <x v="333"/>
    <x v="0"/>
    <x v="0"/>
    <s v="Tesseramento"/>
    <x v="0"/>
    <x v="3"/>
    <x v="0"/>
    <m/>
  </r>
  <r>
    <n v="150144"/>
    <x v="0"/>
    <x v="0"/>
    <x v="0"/>
    <x v="0"/>
    <x v="11"/>
    <x v="333"/>
    <x v="0"/>
    <x v="0"/>
    <s v="Tesseramento"/>
    <x v="0"/>
    <x v="3"/>
    <x v="0"/>
    <m/>
  </r>
  <r>
    <n v="164182"/>
    <x v="0"/>
    <x v="0"/>
    <x v="0"/>
    <x v="0"/>
    <x v="11"/>
    <x v="333"/>
    <x v="0"/>
    <x v="1"/>
    <s v="Tesseramento"/>
    <x v="0"/>
    <x v="3"/>
    <x v="0"/>
    <m/>
  </r>
  <r>
    <n v="145395"/>
    <x v="0"/>
    <x v="0"/>
    <x v="0"/>
    <x v="1"/>
    <x v="11"/>
    <x v="333"/>
    <x v="0"/>
    <x v="0"/>
    <s v="Tesseramento"/>
    <x v="0"/>
    <x v="4"/>
    <x v="0"/>
    <m/>
  </r>
  <r>
    <n v="87217"/>
    <x v="0"/>
    <x v="0"/>
    <x v="0"/>
    <x v="0"/>
    <x v="11"/>
    <x v="333"/>
    <x v="0"/>
    <x v="0"/>
    <s v="Tesseramento"/>
    <x v="0"/>
    <x v="0"/>
    <x v="0"/>
    <m/>
  </r>
  <r>
    <n v="114027"/>
    <x v="0"/>
    <x v="0"/>
    <x v="0"/>
    <x v="0"/>
    <x v="11"/>
    <x v="333"/>
    <x v="0"/>
    <x v="0"/>
    <s v="Tesseramento"/>
    <x v="0"/>
    <x v="0"/>
    <x v="0"/>
    <m/>
  </r>
  <r>
    <n v="137374"/>
    <x v="0"/>
    <x v="0"/>
    <x v="0"/>
    <x v="0"/>
    <x v="11"/>
    <x v="333"/>
    <x v="0"/>
    <x v="0"/>
    <s v="Tesseramento"/>
    <x v="0"/>
    <x v="0"/>
    <x v="0"/>
    <m/>
  </r>
  <r>
    <n v="207706"/>
    <x v="0"/>
    <x v="0"/>
    <x v="0"/>
    <x v="0"/>
    <x v="11"/>
    <x v="333"/>
    <x v="0"/>
    <x v="0"/>
    <s v="Tesseramento"/>
    <x v="0"/>
    <x v="0"/>
    <x v="0"/>
    <m/>
  </r>
  <r>
    <n v="104600"/>
    <x v="0"/>
    <x v="0"/>
    <x v="0"/>
    <x v="0"/>
    <x v="11"/>
    <x v="333"/>
    <x v="0"/>
    <x v="0"/>
    <s v="Tesseramento"/>
    <x v="0"/>
    <x v="0"/>
    <x v="0"/>
    <m/>
  </r>
  <r>
    <n v="128249"/>
    <x v="0"/>
    <x v="0"/>
    <x v="0"/>
    <x v="0"/>
    <x v="11"/>
    <x v="333"/>
    <x v="0"/>
    <x v="0"/>
    <s v="Tesseramento"/>
    <x v="0"/>
    <x v="3"/>
    <x v="0"/>
    <m/>
  </r>
  <r>
    <n v="157473"/>
    <x v="0"/>
    <x v="0"/>
    <x v="0"/>
    <x v="0"/>
    <x v="11"/>
    <x v="333"/>
    <x v="0"/>
    <x v="0"/>
    <s v="Tesseramento"/>
    <x v="0"/>
    <x v="0"/>
    <x v="0"/>
    <m/>
  </r>
  <r>
    <n v="103119"/>
    <x v="0"/>
    <x v="0"/>
    <x v="0"/>
    <x v="0"/>
    <x v="11"/>
    <x v="333"/>
    <x v="0"/>
    <x v="0"/>
    <s v="Tesseramento"/>
    <x v="0"/>
    <x v="0"/>
    <x v="0"/>
    <m/>
  </r>
  <r>
    <n v="203464"/>
    <x v="0"/>
    <x v="0"/>
    <x v="0"/>
    <x v="0"/>
    <x v="11"/>
    <x v="333"/>
    <x v="0"/>
    <x v="0"/>
    <s v="Tesseramento"/>
    <x v="0"/>
    <x v="1"/>
    <x v="0"/>
    <m/>
  </r>
  <r>
    <n v="177009"/>
    <x v="0"/>
    <x v="0"/>
    <x v="0"/>
    <x v="3"/>
    <x v="11"/>
    <x v="333"/>
    <x v="0"/>
    <x v="0"/>
    <s v="Tesseramento"/>
    <x v="0"/>
    <x v="3"/>
    <x v="0"/>
    <m/>
  </r>
  <r>
    <n v="177297"/>
    <x v="0"/>
    <x v="0"/>
    <x v="0"/>
    <x v="0"/>
    <x v="11"/>
    <x v="333"/>
    <x v="0"/>
    <x v="0"/>
    <s v="Tesseramento"/>
    <x v="0"/>
    <x v="1"/>
    <x v="0"/>
    <m/>
  </r>
  <r>
    <n v="158670"/>
    <x v="0"/>
    <x v="0"/>
    <x v="0"/>
    <x v="0"/>
    <x v="11"/>
    <x v="333"/>
    <x v="0"/>
    <x v="0"/>
    <s v="Tesseramento"/>
    <x v="0"/>
    <x v="0"/>
    <x v="0"/>
    <m/>
  </r>
  <r>
    <n v="104605"/>
    <x v="0"/>
    <x v="0"/>
    <x v="0"/>
    <x v="1"/>
    <x v="11"/>
    <x v="333"/>
    <x v="0"/>
    <x v="0"/>
    <s v="Tesseramento"/>
    <x v="0"/>
    <x v="3"/>
    <x v="0"/>
    <m/>
  </r>
  <r>
    <n v="222286"/>
    <x v="0"/>
    <x v="0"/>
    <x v="0"/>
    <x v="1"/>
    <x v="11"/>
    <x v="333"/>
    <x v="0"/>
    <x v="0"/>
    <s v="Tesseramento"/>
    <x v="0"/>
    <x v="3"/>
    <x v="0"/>
    <m/>
  </r>
  <r>
    <n v="232504"/>
    <x v="0"/>
    <x v="0"/>
    <x v="0"/>
    <x v="1"/>
    <x v="11"/>
    <x v="333"/>
    <x v="0"/>
    <x v="0"/>
    <s v="Tesseramento"/>
    <x v="0"/>
    <x v="0"/>
    <x v="0"/>
    <m/>
  </r>
  <r>
    <n v="135976"/>
    <x v="0"/>
    <x v="0"/>
    <x v="0"/>
    <x v="0"/>
    <x v="11"/>
    <x v="333"/>
    <x v="0"/>
    <x v="0"/>
    <s v="Tesseramento"/>
    <x v="0"/>
    <x v="3"/>
    <x v="0"/>
    <m/>
  </r>
  <r>
    <n v="144081"/>
    <x v="0"/>
    <x v="0"/>
    <x v="0"/>
    <x v="0"/>
    <x v="11"/>
    <x v="333"/>
    <x v="0"/>
    <x v="1"/>
    <s v="Tesseramento"/>
    <x v="0"/>
    <x v="3"/>
    <x v="0"/>
    <m/>
  </r>
  <r>
    <n v="226736"/>
    <x v="0"/>
    <x v="0"/>
    <x v="0"/>
    <x v="1"/>
    <x v="11"/>
    <x v="333"/>
    <x v="0"/>
    <x v="1"/>
    <s v="Tesseramento"/>
    <x v="0"/>
    <x v="4"/>
    <x v="0"/>
    <m/>
  </r>
  <r>
    <n v="158669"/>
    <x v="0"/>
    <x v="0"/>
    <x v="0"/>
    <x v="0"/>
    <x v="11"/>
    <x v="333"/>
    <x v="0"/>
    <x v="0"/>
    <s v="Tesseramento"/>
    <x v="0"/>
    <x v="3"/>
    <x v="0"/>
    <m/>
  </r>
  <r>
    <n v="191212"/>
    <x v="0"/>
    <x v="0"/>
    <x v="0"/>
    <x v="1"/>
    <x v="11"/>
    <x v="333"/>
    <x v="0"/>
    <x v="0"/>
    <s v="Tesseramento"/>
    <x v="0"/>
    <x v="0"/>
    <x v="0"/>
    <m/>
  </r>
  <r>
    <n v="228529"/>
    <x v="0"/>
    <x v="0"/>
    <x v="0"/>
    <x v="1"/>
    <x v="11"/>
    <x v="333"/>
    <x v="0"/>
    <x v="1"/>
    <s v="Tesseramento"/>
    <x v="0"/>
    <x v="0"/>
    <x v="0"/>
    <m/>
  </r>
  <r>
    <n v="114948"/>
    <x v="1"/>
    <x v="0"/>
    <x v="0"/>
    <x v="0"/>
    <x v="12"/>
    <x v="245"/>
    <x v="0"/>
    <x v="0"/>
    <s v="Tesseramento"/>
    <x v="1"/>
    <x v="6"/>
    <x v="0"/>
    <s v="B"/>
  </r>
  <r>
    <n v="152457"/>
    <x v="1"/>
    <x v="0"/>
    <x v="0"/>
    <x v="0"/>
    <x v="12"/>
    <x v="245"/>
    <x v="0"/>
    <x v="1"/>
    <s v="Tesseramento"/>
    <x v="1"/>
    <x v="7"/>
    <x v="0"/>
    <s v="B"/>
  </r>
  <r>
    <n v="70834"/>
    <x v="0"/>
    <x v="0"/>
    <x v="0"/>
    <x v="0"/>
    <x v="12"/>
    <x v="245"/>
    <x v="0"/>
    <x v="0"/>
    <s v="Tesseramento"/>
    <x v="1"/>
    <x v="3"/>
    <x v="0"/>
    <m/>
  </r>
  <r>
    <n v="226287"/>
    <x v="0"/>
    <x v="0"/>
    <x v="0"/>
    <x v="0"/>
    <x v="7"/>
    <x v="161"/>
    <x v="0"/>
    <x v="0"/>
    <s v="Tesseramento"/>
    <x v="0"/>
    <x v="0"/>
    <x v="0"/>
    <m/>
  </r>
  <r>
    <n v="229852"/>
    <x v="0"/>
    <x v="0"/>
    <x v="0"/>
    <x v="1"/>
    <x v="7"/>
    <x v="161"/>
    <x v="0"/>
    <x v="1"/>
    <s v="Tesseramento"/>
    <x v="0"/>
    <x v="0"/>
    <x v="0"/>
    <m/>
  </r>
  <r>
    <n v="228435"/>
    <x v="0"/>
    <x v="0"/>
    <x v="0"/>
    <x v="2"/>
    <x v="7"/>
    <x v="161"/>
    <x v="0"/>
    <x v="0"/>
    <s v="Tesseramento"/>
    <x v="0"/>
    <x v="0"/>
    <x v="0"/>
    <m/>
  </r>
  <r>
    <n v="228434"/>
    <x v="1"/>
    <x v="1"/>
    <x v="0"/>
    <x v="2"/>
    <x v="7"/>
    <x v="161"/>
    <x v="0"/>
    <x v="0"/>
    <s v="Tesseramento"/>
    <x v="0"/>
    <x v="6"/>
    <x v="0"/>
    <m/>
  </r>
  <r>
    <n v="129189"/>
    <x v="0"/>
    <x v="0"/>
    <x v="0"/>
    <x v="0"/>
    <x v="7"/>
    <x v="161"/>
    <x v="0"/>
    <x v="0"/>
    <s v="Tesseramento"/>
    <x v="0"/>
    <x v="3"/>
    <x v="0"/>
    <m/>
  </r>
  <r>
    <n v="190998"/>
    <x v="0"/>
    <x v="0"/>
    <x v="0"/>
    <x v="0"/>
    <x v="1"/>
    <x v="320"/>
    <x v="0"/>
    <x v="0"/>
    <s v="Tesseramento"/>
    <x v="1"/>
    <x v="3"/>
    <x v="0"/>
    <m/>
  </r>
  <r>
    <n v="128002"/>
    <x v="1"/>
    <x v="0"/>
    <x v="0"/>
    <x v="0"/>
    <x v="4"/>
    <x v="4"/>
    <x v="0"/>
    <x v="0"/>
    <s v="Tesseramento"/>
    <x v="1"/>
    <x v="2"/>
    <x v="0"/>
    <m/>
  </r>
  <r>
    <n v="76008"/>
    <x v="0"/>
    <x v="0"/>
    <x v="0"/>
    <x v="0"/>
    <x v="4"/>
    <x v="179"/>
    <x v="0"/>
    <x v="0"/>
    <s v="Tesseramento"/>
    <x v="1"/>
    <x v="4"/>
    <x v="0"/>
    <m/>
  </r>
  <r>
    <n v="143825"/>
    <x v="0"/>
    <x v="0"/>
    <x v="0"/>
    <x v="0"/>
    <x v="1"/>
    <x v="320"/>
    <x v="0"/>
    <x v="0"/>
    <s v="Tesseramento"/>
    <x v="1"/>
    <x v="0"/>
    <x v="0"/>
    <m/>
  </r>
  <r>
    <n v="74573"/>
    <x v="0"/>
    <x v="0"/>
    <x v="0"/>
    <x v="0"/>
    <x v="1"/>
    <x v="320"/>
    <x v="0"/>
    <x v="0"/>
    <s v="Tesseramento"/>
    <x v="1"/>
    <x v="4"/>
    <x v="0"/>
    <m/>
  </r>
  <r>
    <n v="139354"/>
    <x v="0"/>
    <x v="0"/>
    <x v="0"/>
    <x v="0"/>
    <x v="1"/>
    <x v="320"/>
    <x v="0"/>
    <x v="0"/>
    <s v="Tesseramento"/>
    <x v="1"/>
    <x v="3"/>
    <x v="0"/>
    <m/>
  </r>
  <r>
    <n v="207742"/>
    <x v="0"/>
    <x v="0"/>
    <x v="0"/>
    <x v="0"/>
    <x v="1"/>
    <x v="320"/>
    <x v="0"/>
    <x v="0"/>
    <s v="Tesseramento"/>
    <x v="1"/>
    <x v="4"/>
    <x v="0"/>
    <m/>
  </r>
  <r>
    <n v="169239"/>
    <x v="0"/>
    <x v="0"/>
    <x v="0"/>
    <x v="0"/>
    <x v="7"/>
    <x v="74"/>
    <x v="0"/>
    <x v="0"/>
    <s v="Tesseramento"/>
    <x v="1"/>
    <x v="0"/>
    <x v="0"/>
    <m/>
  </r>
  <r>
    <n v="94809"/>
    <x v="0"/>
    <x v="0"/>
    <x v="0"/>
    <x v="0"/>
    <x v="7"/>
    <x v="74"/>
    <x v="0"/>
    <x v="1"/>
    <s v="Tesseramento"/>
    <x v="1"/>
    <x v="4"/>
    <x v="0"/>
    <m/>
  </r>
  <r>
    <n v="73290"/>
    <x v="0"/>
    <x v="0"/>
    <x v="0"/>
    <x v="0"/>
    <x v="7"/>
    <x v="74"/>
    <x v="0"/>
    <x v="0"/>
    <s v="Tesseramento"/>
    <x v="1"/>
    <x v="3"/>
    <x v="0"/>
    <m/>
  </r>
  <r>
    <n v="136550"/>
    <x v="0"/>
    <x v="0"/>
    <x v="0"/>
    <x v="0"/>
    <x v="7"/>
    <x v="74"/>
    <x v="0"/>
    <x v="0"/>
    <s v="Tesseramento"/>
    <x v="1"/>
    <x v="4"/>
    <x v="0"/>
    <m/>
  </r>
  <r>
    <n v="133088"/>
    <x v="0"/>
    <x v="0"/>
    <x v="0"/>
    <x v="0"/>
    <x v="7"/>
    <x v="74"/>
    <x v="0"/>
    <x v="0"/>
    <s v="Tesseramento"/>
    <x v="1"/>
    <x v="3"/>
    <x v="0"/>
    <m/>
  </r>
  <r>
    <n v="143192"/>
    <x v="0"/>
    <x v="0"/>
    <x v="0"/>
    <x v="1"/>
    <x v="7"/>
    <x v="74"/>
    <x v="0"/>
    <x v="0"/>
    <s v="Tesseramento"/>
    <x v="1"/>
    <x v="1"/>
    <x v="0"/>
    <m/>
  </r>
  <r>
    <n v="143191"/>
    <x v="0"/>
    <x v="0"/>
    <x v="0"/>
    <x v="0"/>
    <x v="7"/>
    <x v="74"/>
    <x v="0"/>
    <x v="0"/>
    <s v="Tesseramento"/>
    <x v="1"/>
    <x v="3"/>
    <x v="0"/>
    <m/>
  </r>
  <r>
    <n v="72720"/>
    <x v="0"/>
    <x v="0"/>
    <x v="0"/>
    <x v="0"/>
    <x v="7"/>
    <x v="74"/>
    <x v="0"/>
    <x v="0"/>
    <s v="Tesseramento"/>
    <x v="1"/>
    <x v="3"/>
    <x v="0"/>
    <m/>
  </r>
  <r>
    <n v="36625"/>
    <x v="0"/>
    <x v="0"/>
    <x v="0"/>
    <x v="0"/>
    <x v="7"/>
    <x v="74"/>
    <x v="0"/>
    <x v="1"/>
    <s v="Tesseramento"/>
    <x v="1"/>
    <x v="4"/>
    <x v="0"/>
    <m/>
  </r>
  <r>
    <n v="105643"/>
    <x v="0"/>
    <x v="0"/>
    <x v="0"/>
    <x v="0"/>
    <x v="7"/>
    <x v="74"/>
    <x v="0"/>
    <x v="0"/>
    <s v="Tesseramento"/>
    <x v="1"/>
    <x v="3"/>
    <x v="0"/>
    <m/>
  </r>
  <r>
    <n v="126702"/>
    <x v="0"/>
    <x v="0"/>
    <x v="0"/>
    <x v="0"/>
    <x v="7"/>
    <x v="74"/>
    <x v="0"/>
    <x v="0"/>
    <s v="Tesseramento"/>
    <x v="1"/>
    <x v="0"/>
    <x v="0"/>
    <m/>
  </r>
  <r>
    <n v="40542"/>
    <x v="0"/>
    <x v="0"/>
    <x v="0"/>
    <x v="0"/>
    <x v="7"/>
    <x v="74"/>
    <x v="0"/>
    <x v="1"/>
    <s v="Tesseramento"/>
    <x v="1"/>
    <x v="3"/>
    <x v="0"/>
    <m/>
  </r>
  <r>
    <n v="70375"/>
    <x v="0"/>
    <x v="0"/>
    <x v="0"/>
    <x v="0"/>
    <x v="7"/>
    <x v="74"/>
    <x v="0"/>
    <x v="0"/>
    <s v="Tesseramento"/>
    <x v="1"/>
    <x v="3"/>
    <x v="0"/>
    <m/>
  </r>
  <r>
    <n v="33491"/>
    <x v="0"/>
    <x v="0"/>
    <x v="0"/>
    <x v="0"/>
    <x v="7"/>
    <x v="74"/>
    <x v="0"/>
    <x v="1"/>
    <s v="Tesseramento"/>
    <x v="1"/>
    <x v="3"/>
    <x v="0"/>
    <m/>
  </r>
  <r>
    <n v="191232"/>
    <x v="0"/>
    <x v="0"/>
    <x v="0"/>
    <x v="0"/>
    <x v="1"/>
    <x v="320"/>
    <x v="0"/>
    <x v="0"/>
    <s v="Tesseramento"/>
    <x v="1"/>
    <x v="3"/>
    <x v="0"/>
    <m/>
  </r>
  <r>
    <n v="78642"/>
    <x v="0"/>
    <x v="0"/>
    <x v="0"/>
    <x v="3"/>
    <x v="1"/>
    <x v="320"/>
    <x v="0"/>
    <x v="0"/>
    <s v="Tesseramento"/>
    <x v="1"/>
    <x v="4"/>
    <x v="0"/>
    <m/>
  </r>
  <r>
    <n v="150182"/>
    <x v="0"/>
    <x v="0"/>
    <x v="0"/>
    <x v="0"/>
    <x v="1"/>
    <x v="320"/>
    <x v="0"/>
    <x v="0"/>
    <s v="Tesseramento"/>
    <x v="1"/>
    <x v="0"/>
    <x v="0"/>
    <m/>
  </r>
  <r>
    <n v="139820"/>
    <x v="0"/>
    <x v="0"/>
    <x v="0"/>
    <x v="1"/>
    <x v="2"/>
    <x v="53"/>
    <x v="0"/>
    <x v="0"/>
    <s v="Tesseramento"/>
    <x v="1"/>
    <x v="3"/>
    <x v="0"/>
    <m/>
  </r>
  <r>
    <n v="180282"/>
    <x v="0"/>
    <x v="0"/>
    <x v="0"/>
    <x v="0"/>
    <x v="2"/>
    <x v="53"/>
    <x v="0"/>
    <x v="0"/>
    <s v="Tesseramento"/>
    <x v="1"/>
    <x v="3"/>
    <x v="0"/>
    <m/>
  </r>
  <r>
    <n v="102899"/>
    <x v="0"/>
    <x v="0"/>
    <x v="0"/>
    <x v="0"/>
    <x v="2"/>
    <x v="53"/>
    <x v="0"/>
    <x v="1"/>
    <s v="Tesseramento"/>
    <x v="1"/>
    <x v="4"/>
    <x v="0"/>
    <m/>
  </r>
  <r>
    <n v="192644"/>
    <x v="0"/>
    <x v="0"/>
    <x v="0"/>
    <x v="0"/>
    <x v="2"/>
    <x v="53"/>
    <x v="0"/>
    <x v="1"/>
    <s v="Tesseramento"/>
    <x v="1"/>
    <x v="3"/>
    <x v="0"/>
    <m/>
  </r>
  <r>
    <n v="234211"/>
    <x v="0"/>
    <x v="0"/>
    <x v="1"/>
    <x v="3"/>
    <x v="7"/>
    <x v="74"/>
    <x v="0"/>
    <x v="1"/>
    <s v="Tesseramento"/>
    <x v="1"/>
    <x v="0"/>
    <x v="0"/>
    <m/>
  </r>
  <r>
    <n v="227511"/>
    <x v="0"/>
    <x v="0"/>
    <x v="0"/>
    <x v="1"/>
    <x v="2"/>
    <x v="139"/>
    <x v="0"/>
    <x v="1"/>
    <s v="Tesseramento"/>
    <x v="1"/>
    <x v="4"/>
    <x v="0"/>
    <m/>
  </r>
  <r>
    <n v="110608"/>
    <x v="0"/>
    <x v="0"/>
    <x v="0"/>
    <x v="0"/>
    <x v="2"/>
    <x v="139"/>
    <x v="0"/>
    <x v="0"/>
    <s v="Tesseramento"/>
    <x v="1"/>
    <x v="3"/>
    <x v="0"/>
    <m/>
  </r>
  <r>
    <n v="74495"/>
    <x v="0"/>
    <x v="0"/>
    <x v="0"/>
    <x v="0"/>
    <x v="2"/>
    <x v="139"/>
    <x v="0"/>
    <x v="0"/>
    <s v="Tesseramento"/>
    <x v="1"/>
    <x v="4"/>
    <x v="0"/>
    <m/>
  </r>
  <r>
    <n v="95715"/>
    <x v="0"/>
    <x v="0"/>
    <x v="0"/>
    <x v="0"/>
    <x v="2"/>
    <x v="139"/>
    <x v="0"/>
    <x v="0"/>
    <s v="Tesseramento"/>
    <x v="1"/>
    <x v="4"/>
    <x v="0"/>
    <m/>
  </r>
  <r>
    <n v="9595"/>
    <x v="0"/>
    <x v="0"/>
    <x v="0"/>
    <x v="0"/>
    <x v="2"/>
    <x v="139"/>
    <x v="0"/>
    <x v="0"/>
    <s v="Tesseramento"/>
    <x v="1"/>
    <x v="4"/>
    <x v="0"/>
    <m/>
  </r>
  <r>
    <n v="137563"/>
    <x v="0"/>
    <x v="0"/>
    <x v="0"/>
    <x v="1"/>
    <x v="2"/>
    <x v="139"/>
    <x v="0"/>
    <x v="1"/>
    <s v="Tesseramento"/>
    <x v="1"/>
    <x v="4"/>
    <x v="0"/>
    <m/>
  </r>
  <r>
    <n v="141525"/>
    <x v="0"/>
    <x v="0"/>
    <x v="0"/>
    <x v="0"/>
    <x v="2"/>
    <x v="139"/>
    <x v="0"/>
    <x v="0"/>
    <s v="Tesseramento"/>
    <x v="1"/>
    <x v="3"/>
    <x v="0"/>
    <m/>
  </r>
  <r>
    <n v="183582"/>
    <x v="0"/>
    <x v="0"/>
    <x v="0"/>
    <x v="0"/>
    <x v="2"/>
    <x v="139"/>
    <x v="0"/>
    <x v="0"/>
    <s v="Tesseramento"/>
    <x v="1"/>
    <x v="0"/>
    <x v="0"/>
    <m/>
  </r>
  <r>
    <n v="163170"/>
    <x v="0"/>
    <x v="0"/>
    <x v="0"/>
    <x v="0"/>
    <x v="2"/>
    <x v="139"/>
    <x v="0"/>
    <x v="0"/>
    <s v="Tesseramento"/>
    <x v="1"/>
    <x v="4"/>
    <x v="0"/>
    <m/>
  </r>
  <r>
    <n v="196049"/>
    <x v="0"/>
    <x v="0"/>
    <x v="0"/>
    <x v="0"/>
    <x v="2"/>
    <x v="139"/>
    <x v="0"/>
    <x v="0"/>
    <s v="Tesseramento"/>
    <x v="1"/>
    <x v="4"/>
    <x v="0"/>
    <m/>
  </r>
  <r>
    <n v="234566"/>
    <x v="0"/>
    <x v="0"/>
    <x v="1"/>
    <x v="0"/>
    <x v="2"/>
    <x v="139"/>
    <x v="0"/>
    <x v="0"/>
    <s v="Tesseramento"/>
    <x v="1"/>
    <x v="3"/>
    <x v="0"/>
    <m/>
  </r>
  <r>
    <n v="78426"/>
    <x v="0"/>
    <x v="0"/>
    <x v="0"/>
    <x v="0"/>
    <x v="11"/>
    <x v="189"/>
    <x v="0"/>
    <x v="0"/>
    <s v="Tesseramento"/>
    <x v="1"/>
    <x v="0"/>
    <x v="0"/>
    <m/>
  </r>
  <r>
    <n v="139660"/>
    <x v="0"/>
    <x v="0"/>
    <x v="0"/>
    <x v="0"/>
    <x v="11"/>
    <x v="142"/>
    <x v="0"/>
    <x v="0"/>
    <s v="Tesseramento"/>
    <x v="1"/>
    <x v="1"/>
    <x v="0"/>
    <m/>
  </r>
  <r>
    <n v="206313"/>
    <x v="0"/>
    <x v="0"/>
    <x v="0"/>
    <x v="3"/>
    <x v="11"/>
    <x v="142"/>
    <x v="0"/>
    <x v="1"/>
    <s v="Tesseramento"/>
    <x v="1"/>
    <x v="1"/>
    <x v="0"/>
    <m/>
  </r>
  <r>
    <n v="233787"/>
    <x v="0"/>
    <x v="1"/>
    <x v="1"/>
    <x v="2"/>
    <x v="14"/>
    <x v="232"/>
    <x v="0"/>
    <x v="0"/>
    <s v="Tesseramento"/>
    <x v="0"/>
    <x v="3"/>
    <x v="0"/>
    <m/>
  </r>
  <r>
    <n v="233810"/>
    <x v="0"/>
    <x v="0"/>
    <x v="1"/>
    <x v="0"/>
    <x v="8"/>
    <x v="115"/>
    <x v="0"/>
    <x v="0"/>
    <s v="Tesseramento"/>
    <x v="1"/>
    <x v="0"/>
    <x v="0"/>
    <m/>
  </r>
  <r>
    <n v="179360"/>
    <x v="0"/>
    <x v="0"/>
    <x v="2"/>
    <x v="1"/>
    <x v="8"/>
    <x v="115"/>
    <x v="0"/>
    <x v="0"/>
    <s v="Tesseramento"/>
    <x v="1"/>
    <x v="0"/>
    <x v="0"/>
    <m/>
  </r>
  <r>
    <n v="113213"/>
    <x v="0"/>
    <x v="0"/>
    <x v="2"/>
    <x v="2"/>
    <x v="8"/>
    <x v="115"/>
    <x v="0"/>
    <x v="0"/>
    <s v="Tesseramento"/>
    <x v="1"/>
    <x v="0"/>
    <x v="0"/>
    <m/>
  </r>
  <r>
    <n v="165613"/>
    <x v="0"/>
    <x v="0"/>
    <x v="0"/>
    <x v="0"/>
    <x v="12"/>
    <x v="114"/>
    <x v="0"/>
    <x v="0"/>
    <s v="Tesseramento"/>
    <x v="1"/>
    <x v="3"/>
    <x v="0"/>
    <m/>
  </r>
  <r>
    <n v="234568"/>
    <x v="1"/>
    <x v="0"/>
    <x v="1"/>
    <x v="3"/>
    <x v="2"/>
    <x v="139"/>
    <x v="0"/>
    <x v="1"/>
    <s v="Tesseramento"/>
    <x v="1"/>
    <x v="2"/>
    <x v="0"/>
    <m/>
  </r>
  <r>
    <n v="121161"/>
    <x v="0"/>
    <x v="0"/>
    <x v="0"/>
    <x v="0"/>
    <x v="2"/>
    <x v="298"/>
    <x v="0"/>
    <x v="0"/>
    <s v="Tesseramento"/>
    <x v="1"/>
    <x v="0"/>
    <x v="0"/>
    <m/>
  </r>
  <r>
    <n v="129712"/>
    <x v="0"/>
    <x v="0"/>
    <x v="2"/>
    <x v="0"/>
    <x v="8"/>
    <x v="115"/>
    <x v="0"/>
    <x v="0"/>
    <s v="Tesseramento"/>
    <x v="1"/>
    <x v="0"/>
    <x v="0"/>
    <m/>
  </r>
  <r>
    <n v="115149"/>
    <x v="0"/>
    <x v="0"/>
    <x v="2"/>
    <x v="0"/>
    <x v="8"/>
    <x v="115"/>
    <x v="0"/>
    <x v="0"/>
    <s v="Tesseramento"/>
    <x v="1"/>
    <x v="4"/>
    <x v="0"/>
    <m/>
  </r>
  <r>
    <n v="170665"/>
    <x v="0"/>
    <x v="0"/>
    <x v="0"/>
    <x v="0"/>
    <x v="1"/>
    <x v="320"/>
    <x v="0"/>
    <x v="0"/>
    <s v="Tesseramento"/>
    <x v="1"/>
    <x v="3"/>
    <x v="0"/>
    <m/>
  </r>
  <r>
    <n v="182629"/>
    <x v="1"/>
    <x v="0"/>
    <x v="0"/>
    <x v="0"/>
    <x v="1"/>
    <x v="320"/>
    <x v="0"/>
    <x v="0"/>
    <s v="Tesseramento"/>
    <x v="1"/>
    <x v="5"/>
    <x v="0"/>
    <s v="B"/>
  </r>
  <r>
    <n v="197333"/>
    <x v="0"/>
    <x v="0"/>
    <x v="0"/>
    <x v="0"/>
    <x v="1"/>
    <x v="320"/>
    <x v="0"/>
    <x v="0"/>
    <s v="Tesseramento"/>
    <x v="1"/>
    <x v="0"/>
    <x v="0"/>
    <m/>
  </r>
  <r>
    <n v="93788"/>
    <x v="0"/>
    <x v="0"/>
    <x v="0"/>
    <x v="0"/>
    <x v="4"/>
    <x v="197"/>
    <x v="0"/>
    <x v="1"/>
    <s v="Tesseramento"/>
    <x v="1"/>
    <x v="3"/>
    <x v="0"/>
    <m/>
  </r>
  <r>
    <n v="150021"/>
    <x v="0"/>
    <x v="0"/>
    <x v="0"/>
    <x v="0"/>
    <x v="1"/>
    <x v="320"/>
    <x v="0"/>
    <x v="0"/>
    <s v="Tesseramento"/>
    <x v="1"/>
    <x v="3"/>
    <x v="0"/>
    <m/>
  </r>
  <r>
    <n v="93783"/>
    <x v="0"/>
    <x v="0"/>
    <x v="0"/>
    <x v="0"/>
    <x v="4"/>
    <x v="197"/>
    <x v="0"/>
    <x v="0"/>
    <s v="Tesseramento"/>
    <x v="1"/>
    <x v="3"/>
    <x v="0"/>
    <m/>
  </r>
  <r>
    <n v="150017"/>
    <x v="0"/>
    <x v="0"/>
    <x v="0"/>
    <x v="0"/>
    <x v="1"/>
    <x v="320"/>
    <x v="0"/>
    <x v="1"/>
    <s v="Tesseramento"/>
    <x v="1"/>
    <x v="3"/>
    <x v="0"/>
    <m/>
  </r>
  <r>
    <n v="205317"/>
    <x v="0"/>
    <x v="0"/>
    <x v="0"/>
    <x v="0"/>
    <x v="4"/>
    <x v="219"/>
    <x v="0"/>
    <x v="0"/>
    <s v="Tesseramento"/>
    <x v="0"/>
    <x v="0"/>
    <x v="0"/>
    <m/>
  </r>
  <r>
    <n v="160125"/>
    <x v="0"/>
    <x v="0"/>
    <x v="0"/>
    <x v="0"/>
    <x v="1"/>
    <x v="320"/>
    <x v="0"/>
    <x v="0"/>
    <s v="Tesseramento"/>
    <x v="1"/>
    <x v="1"/>
    <x v="0"/>
    <m/>
  </r>
  <r>
    <n v="127725"/>
    <x v="1"/>
    <x v="0"/>
    <x v="0"/>
    <x v="0"/>
    <x v="8"/>
    <x v="115"/>
    <x v="0"/>
    <x v="0"/>
    <s v="Tesseramento"/>
    <x v="1"/>
    <x v="6"/>
    <x v="0"/>
    <s v="B"/>
  </r>
  <r>
    <n v="148678"/>
    <x v="1"/>
    <x v="0"/>
    <x v="0"/>
    <x v="0"/>
    <x v="8"/>
    <x v="115"/>
    <x v="0"/>
    <x v="1"/>
    <s v="Tesseramento"/>
    <x v="1"/>
    <x v="6"/>
    <x v="0"/>
    <s v="BG"/>
  </r>
  <r>
    <n v="17128"/>
    <x v="0"/>
    <x v="0"/>
    <x v="0"/>
    <x v="0"/>
    <x v="1"/>
    <x v="320"/>
    <x v="0"/>
    <x v="0"/>
    <s v="Tesseramento"/>
    <x v="1"/>
    <x v="3"/>
    <x v="0"/>
    <m/>
  </r>
  <r>
    <n v="42351"/>
    <x v="0"/>
    <x v="0"/>
    <x v="0"/>
    <x v="0"/>
    <x v="7"/>
    <x v="45"/>
    <x v="0"/>
    <x v="0"/>
    <s v="Tesseramento"/>
    <x v="1"/>
    <x v="3"/>
    <x v="0"/>
    <m/>
  </r>
  <r>
    <n v="119582"/>
    <x v="1"/>
    <x v="0"/>
    <x v="0"/>
    <x v="0"/>
    <x v="1"/>
    <x v="320"/>
    <x v="0"/>
    <x v="1"/>
    <s v="Tesseramento"/>
    <x v="1"/>
    <x v="2"/>
    <x v="0"/>
    <m/>
  </r>
  <r>
    <n v="161210"/>
    <x v="0"/>
    <x v="0"/>
    <x v="0"/>
    <x v="0"/>
    <x v="1"/>
    <x v="320"/>
    <x v="0"/>
    <x v="0"/>
    <s v="Tesseramento"/>
    <x v="1"/>
    <x v="0"/>
    <x v="0"/>
    <m/>
  </r>
  <r>
    <n v="212323"/>
    <x v="0"/>
    <x v="0"/>
    <x v="0"/>
    <x v="0"/>
    <x v="1"/>
    <x v="320"/>
    <x v="0"/>
    <x v="1"/>
    <s v="Tesseramento"/>
    <x v="1"/>
    <x v="4"/>
    <x v="0"/>
    <m/>
  </r>
  <r>
    <n v="170364"/>
    <x v="0"/>
    <x v="0"/>
    <x v="0"/>
    <x v="0"/>
    <x v="1"/>
    <x v="320"/>
    <x v="0"/>
    <x v="0"/>
    <s v="Tesseramento"/>
    <x v="1"/>
    <x v="3"/>
    <x v="0"/>
    <m/>
  </r>
  <r>
    <n v="138848"/>
    <x v="0"/>
    <x v="0"/>
    <x v="0"/>
    <x v="0"/>
    <x v="1"/>
    <x v="320"/>
    <x v="0"/>
    <x v="0"/>
    <s v="Tesseramento"/>
    <x v="1"/>
    <x v="4"/>
    <x v="0"/>
    <m/>
  </r>
  <r>
    <n v="126613"/>
    <x v="0"/>
    <x v="0"/>
    <x v="0"/>
    <x v="0"/>
    <x v="1"/>
    <x v="320"/>
    <x v="0"/>
    <x v="0"/>
    <s v="Tesseramento"/>
    <x v="1"/>
    <x v="4"/>
    <x v="0"/>
    <m/>
  </r>
  <r>
    <n v="222178"/>
    <x v="0"/>
    <x v="0"/>
    <x v="0"/>
    <x v="0"/>
    <x v="1"/>
    <x v="320"/>
    <x v="0"/>
    <x v="0"/>
    <s v="Tesseramento"/>
    <x v="1"/>
    <x v="3"/>
    <x v="0"/>
    <m/>
  </r>
  <r>
    <n v="105841"/>
    <x v="0"/>
    <x v="0"/>
    <x v="0"/>
    <x v="0"/>
    <x v="2"/>
    <x v="157"/>
    <x v="0"/>
    <x v="0"/>
    <s v="Tesseramento"/>
    <x v="1"/>
    <x v="4"/>
    <x v="0"/>
    <m/>
  </r>
  <r>
    <n v="105840"/>
    <x v="0"/>
    <x v="0"/>
    <x v="0"/>
    <x v="0"/>
    <x v="2"/>
    <x v="157"/>
    <x v="0"/>
    <x v="1"/>
    <s v="Tesseramento"/>
    <x v="1"/>
    <x v="4"/>
    <x v="0"/>
    <m/>
  </r>
  <r>
    <n v="203055"/>
    <x v="0"/>
    <x v="0"/>
    <x v="0"/>
    <x v="0"/>
    <x v="1"/>
    <x v="320"/>
    <x v="0"/>
    <x v="0"/>
    <s v="Tesseramento"/>
    <x v="1"/>
    <x v="4"/>
    <x v="0"/>
    <m/>
  </r>
  <r>
    <n v="182548"/>
    <x v="0"/>
    <x v="0"/>
    <x v="0"/>
    <x v="0"/>
    <x v="1"/>
    <x v="320"/>
    <x v="0"/>
    <x v="0"/>
    <s v="Tesseramento"/>
    <x v="1"/>
    <x v="3"/>
    <x v="0"/>
    <m/>
  </r>
  <r>
    <n v="126618"/>
    <x v="0"/>
    <x v="0"/>
    <x v="0"/>
    <x v="0"/>
    <x v="1"/>
    <x v="320"/>
    <x v="0"/>
    <x v="0"/>
    <s v="Tesseramento"/>
    <x v="1"/>
    <x v="4"/>
    <x v="0"/>
    <m/>
  </r>
  <r>
    <n v="104366"/>
    <x v="0"/>
    <x v="0"/>
    <x v="0"/>
    <x v="0"/>
    <x v="1"/>
    <x v="320"/>
    <x v="0"/>
    <x v="0"/>
    <s v="Tesseramento"/>
    <x v="1"/>
    <x v="4"/>
    <x v="0"/>
    <m/>
  </r>
  <r>
    <n v="5555"/>
    <x v="0"/>
    <x v="0"/>
    <x v="0"/>
    <x v="0"/>
    <x v="1"/>
    <x v="320"/>
    <x v="0"/>
    <x v="0"/>
    <s v="Tesseramento"/>
    <x v="1"/>
    <x v="4"/>
    <x v="0"/>
    <m/>
  </r>
  <r>
    <n v="104372"/>
    <x v="0"/>
    <x v="0"/>
    <x v="0"/>
    <x v="0"/>
    <x v="1"/>
    <x v="320"/>
    <x v="0"/>
    <x v="0"/>
    <s v="Tesseramento"/>
    <x v="1"/>
    <x v="4"/>
    <x v="0"/>
    <m/>
  </r>
  <r>
    <n v="83983"/>
    <x v="0"/>
    <x v="0"/>
    <x v="0"/>
    <x v="0"/>
    <x v="1"/>
    <x v="320"/>
    <x v="0"/>
    <x v="0"/>
    <s v="Tesseramento"/>
    <x v="1"/>
    <x v="3"/>
    <x v="0"/>
    <m/>
  </r>
  <r>
    <n v="49615"/>
    <x v="0"/>
    <x v="0"/>
    <x v="0"/>
    <x v="0"/>
    <x v="1"/>
    <x v="320"/>
    <x v="0"/>
    <x v="0"/>
    <s v="Tesseramento"/>
    <x v="1"/>
    <x v="3"/>
    <x v="0"/>
    <m/>
  </r>
  <r>
    <n v="129575"/>
    <x v="0"/>
    <x v="0"/>
    <x v="0"/>
    <x v="0"/>
    <x v="1"/>
    <x v="320"/>
    <x v="0"/>
    <x v="1"/>
    <s v="Tesseramento"/>
    <x v="1"/>
    <x v="0"/>
    <x v="0"/>
    <m/>
  </r>
  <r>
    <n v="169200"/>
    <x v="1"/>
    <x v="0"/>
    <x v="0"/>
    <x v="0"/>
    <x v="1"/>
    <x v="320"/>
    <x v="0"/>
    <x v="1"/>
    <s v="Tesseramento"/>
    <x v="1"/>
    <x v="7"/>
    <x v="0"/>
    <s v="B"/>
  </r>
  <r>
    <n v="201702"/>
    <x v="0"/>
    <x v="0"/>
    <x v="0"/>
    <x v="0"/>
    <x v="1"/>
    <x v="320"/>
    <x v="0"/>
    <x v="1"/>
    <s v="Tesseramento"/>
    <x v="1"/>
    <x v="4"/>
    <x v="0"/>
    <m/>
  </r>
  <r>
    <n v="206176"/>
    <x v="0"/>
    <x v="0"/>
    <x v="0"/>
    <x v="0"/>
    <x v="7"/>
    <x v="103"/>
    <x v="0"/>
    <x v="0"/>
    <s v="Tesseramento"/>
    <x v="1"/>
    <x v="1"/>
    <x v="0"/>
    <m/>
  </r>
  <r>
    <n v="122521"/>
    <x v="0"/>
    <x v="0"/>
    <x v="0"/>
    <x v="0"/>
    <x v="4"/>
    <x v="119"/>
    <x v="0"/>
    <x v="0"/>
    <s v="Tesseramento"/>
    <x v="1"/>
    <x v="0"/>
    <x v="0"/>
    <m/>
  </r>
  <r>
    <n v="94989"/>
    <x v="0"/>
    <x v="0"/>
    <x v="0"/>
    <x v="0"/>
    <x v="12"/>
    <x v="269"/>
    <x v="0"/>
    <x v="0"/>
    <s v="Tesseramento"/>
    <x v="1"/>
    <x v="0"/>
    <x v="0"/>
    <m/>
  </r>
  <r>
    <n v="9546"/>
    <x v="0"/>
    <x v="0"/>
    <x v="0"/>
    <x v="0"/>
    <x v="12"/>
    <x v="148"/>
    <x v="0"/>
    <x v="0"/>
    <s v="Tesseramento"/>
    <x v="1"/>
    <x v="4"/>
    <x v="0"/>
    <m/>
  </r>
  <r>
    <n v="143823"/>
    <x v="0"/>
    <x v="0"/>
    <x v="0"/>
    <x v="0"/>
    <x v="12"/>
    <x v="148"/>
    <x v="0"/>
    <x v="0"/>
    <s v="Tesseramento"/>
    <x v="1"/>
    <x v="0"/>
    <x v="0"/>
    <m/>
  </r>
  <r>
    <n v="233867"/>
    <x v="0"/>
    <x v="0"/>
    <x v="1"/>
    <x v="0"/>
    <x v="4"/>
    <x v="219"/>
    <x v="0"/>
    <x v="0"/>
    <s v="Tesseramento"/>
    <x v="0"/>
    <x v="3"/>
    <x v="0"/>
    <m/>
  </r>
  <r>
    <n v="233869"/>
    <x v="0"/>
    <x v="0"/>
    <x v="1"/>
    <x v="0"/>
    <x v="4"/>
    <x v="219"/>
    <x v="0"/>
    <x v="0"/>
    <s v="Tesseramento"/>
    <x v="0"/>
    <x v="0"/>
    <x v="0"/>
    <m/>
  </r>
  <r>
    <n v="235400"/>
    <x v="0"/>
    <x v="0"/>
    <x v="1"/>
    <x v="1"/>
    <x v="7"/>
    <x v="185"/>
    <x v="0"/>
    <x v="0"/>
    <s v="Tesseramento"/>
    <x v="1"/>
    <x v="1"/>
    <x v="0"/>
    <m/>
  </r>
  <r>
    <n v="148932"/>
    <x v="0"/>
    <x v="0"/>
    <x v="0"/>
    <x v="0"/>
    <x v="7"/>
    <x v="185"/>
    <x v="0"/>
    <x v="0"/>
    <s v="Tesseramento"/>
    <x v="1"/>
    <x v="3"/>
    <x v="0"/>
    <m/>
  </r>
  <r>
    <n v="83553"/>
    <x v="0"/>
    <x v="0"/>
    <x v="0"/>
    <x v="0"/>
    <x v="7"/>
    <x v="185"/>
    <x v="0"/>
    <x v="0"/>
    <s v="Tesseramento"/>
    <x v="1"/>
    <x v="3"/>
    <x v="0"/>
    <m/>
  </r>
  <r>
    <n v="165459"/>
    <x v="1"/>
    <x v="0"/>
    <x v="0"/>
    <x v="0"/>
    <x v="8"/>
    <x v="112"/>
    <x v="0"/>
    <x v="0"/>
    <s v="Tesseramento"/>
    <x v="1"/>
    <x v="5"/>
    <x v="0"/>
    <m/>
  </r>
  <r>
    <n v="7085"/>
    <x v="0"/>
    <x v="0"/>
    <x v="0"/>
    <x v="0"/>
    <x v="8"/>
    <x v="112"/>
    <x v="0"/>
    <x v="0"/>
    <s v="Tesseramento"/>
    <x v="1"/>
    <x v="3"/>
    <x v="0"/>
    <m/>
  </r>
  <r>
    <n v="140435"/>
    <x v="0"/>
    <x v="0"/>
    <x v="0"/>
    <x v="0"/>
    <x v="7"/>
    <x v="185"/>
    <x v="0"/>
    <x v="0"/>
    <s v="Tesseramento"/>
    <x v="1"/>
    <x v="1"/>
    <x v="0"/>
    <m/>
  </r>
  <r>
    <n v="164575"/>
    <x v="1"/>
    <x v="0"/>
    <x v="0"/>
    <x v="1"/>
    <x v="8"/>
    <x v="112"/>
    <x v="0"/>
    <x v="1"/>
    <s v="Tesseramento"/>
    <x v="1"/>
    <x v="7"/>
    <x v="0"/>
    <m/>
  </r>
  <r>
    <n v="233868"/>
    <x v="0"/>
    <x v="0"/>
    <x v="1"/>
    <x v="1"/>
    <x v="4"/>
    <x v="219"/>
    <x v="0"/>
    <x v="1"/>
    <s v="Tesseramento"/>
    <x v="0"/>
    <x v="0"/>
    <x v="0"/>
    <m/>
  </r>
  <r>
    <n v="187736"/>
    <x v="0"/>
    <x v="0"/>
    <x v="0"/>
    <x v="0"/>
    <x v="7"/>
    <x v="185"/>
    <x v="0"/>
    <x v="1"/>
    <s v="Tesseramento"/>
    <x v="1"/>
    <x v="3"/>
    <x v="0"/>
    <m/>
  </r>
  <r>
    <n v="110531"/>
    <x v="0"/>
    <x v="0"/>
    <x v="0"/>
    <x v="0"/>
    <x v="7"/>
    <x v="185"/>
    <x v="0"/>
    <x v="0"/>
    <s v="Tesseramento"/>
    <x v="1"/>
    <x v="4"/>
    <x v="0"/>
    <m/>
  </r>
  <r>
    <n v="233866"/>
    <x v="1"/>
    <x v="0"/>
    <x v="1"/>
    <x v="2"/>
    <x v="4"/>
    <x v="219"/>
    <x v="0"/>
    <x v="1"/>
    <s v="Tesseramento"/>
    <x v="0"/>
    <x v="5"/>
    <x v="0"/>
    <m/>
  </r>
  <r>
    <n v="143773"/>
    <x v="0"/>
    <x v="0"/>
    <x v="0"/>
    <x v="0"/>
    <x v="4"/>
    <x v="219"/>
    <x v="0"/>
    <x v="0"/>
    <s v="Tesseramento"/>
    <x v="0"/>
    <x v="0"/>
    <x v="0"/>
    <m/>
  </r>
  <r>
    <n v="204163"/>
    <x v="0"/>
    <x v="0"/>
    <x v="0"/>
    <x v="1"/>
    <x v="7"/>
    <x v="185"/>
    <x v="0"/>
    <x v="0"/>
    <s v="Tesseramento"/>
    <x v="1"/>
    <x v="4"/>
    <x v="0"/>
    <m/>
  </r>
  <r>
    <n v="49494"/>
    <x v="0"/>
    <x v="0"/>
    <x v="0"/>
    <x v="0"/>
    <x v="7"/>
    <x v="185"/>
    <x v="0"/>
    <x v="1"/>
    <s v="Tesseramento"/>
    <x v="1"/>
    <x v="4"/>
    <x v="0"/>
    <m/>
  </r>
  <r>
    <n v="14976"/>
    <x v="0"/>
    <x v="0"/>
    <x v="0"/>
    <x v="0"/>
    <x v="7"/>
    <x v="185"/>
    <x v="0"/>
    <x v="0"/>
    <s v="Tesseramento"/>
    <x v="1"/>
    <x v="0"/>
    <x v="0"/>
    <m/>
  </r>
  <r>
    <n v="5073"/>
    <x v="0"/>
    <x v="0"/>
    <x v="0"/>
    <x v="0"/>
    <x v="7"/>
    <x v="185"/>
    <x v="0"/>
    <x v="0"/>
    <s v="Tesseramento"/>
    <x v="1"/>
    <x v="0"/>
    <x v="0"/>
    <m/>
  </r>
  <r>
    <n v="235401"/>
    <x v="0"/>
    <x v="0"/>
    <x v="1"/>
    <x v="0"/>
    <x v="7"/>
    <x v="185"/>
    <x v="0"/>
    <x v="0"/>
    <s v="Tesseramento"/>
    <x v="1"/>
    <x v="3"/>
    <x v="0"/>
    <m/>
  </r>
  <r>
    <n v="89661"/>
    <x v="0"/>
    <x v="0"/>
    <x v="0"/>
    <x v="0"/>
    <x v="7"/>
    <x v="185"/>
    <x v="0"/>
    <x v="0"/>
    <s v="Tesseramento"/>
    <x v="1"/>
    <x v="4"/>
    <x v="0"/>
    <m/>
  </r>
  <r>
    <n v="230201"/>
    <x v="0"/>
    <x v="0"/>
    <x v="0"/>
    <x v="2"/>
    <x v="7"/>
    <x v="185"/>
    <x v="0"/>
    <x v="0"/>
    <s v="Tesseramento"/>
    <x v="1"/>
    <x v="1"/>
    <x v="0"/>
    <m/>
  </r>
  <r>
    <n v="165383"/>
    <x v="0"/>
    <x v="0"/>
    <x v="0"/>
    <x v="0"/>
    <x v="7"/>
    <x v="185"/>
    <x v="0"/>
    <x v="0"/>
    <s v="Tesseramento"/>
    <x v="1"/>
    <x v="3"/>
    <x v="0"/>
    <m/>
  </r>
  <r>
    <n v="118904"/>
    <x v="0"/>
    <x v="0"/>
    <x v="0"/>
    <x v="0"/>
    <x v="7"/>
    <x v="185"/>
    <x v="0"/>
    <x v="0"/>
    <s v="Tesseramento"/>
    <x v="1"/>
    <x v="1"/>
    <x v="0"/>
    <m/>
  </r>
  <r>
    <n v="60403"/>
    <x v="0"/>
    <x v="0"/>
    <x v="0"/>
    <x v="0"/>
    <x v="7"/>
    <x v="185"/>
    <x v="0"/>
    <x v="0"/>
    <s v="Tesseramento"/>
    <x v="1"/>
    <x v="4"/>
    <x v="0"/>
    <m/>
  </r>
  <r>
    <n v="51088"/>
    <x v="0"/>
    <x v="0"/>
    <x v="0"/>
    <x v="0"/>
    <x v="7"/>
    <x v="185"/>
    <x v="0"/>
    <x v="0"/>
    <s v="Tesseramento"/>
    <x v="1"/>
    <x v="3"/>
    <x v="0"/>
    <m/>
  </r>
  <r>
    <n v="235402"/>
    <x v="0"/>
    <x v="0"/>
    <x v="1"/>
    <x v="3"/>
    <x v="7"/>
    <x v="185"/>
    <x v="0"/>
    <x v="0"/>
    <s v="Tesseramento"/>
    <x v="1"/>
    <x v="3"/>
    <x v="0"/>
    <m/>
  </r>
  <r>
    <n v="141321"/>
    <x v="0"/>
    <x v="0"/>
    <x v="0"/>
    <x v="0"/>
    <x v="4"/>
    <x v="359"/>
    <x v="0"/>
    <x v="0"/>
    <s v="Tesseramento"/>
    <x v="0"/>
    <x v="3"/>
    <x v="0"/>
    <m/>
  </r>
  <r>
    <n v="141332"/>
    <x v="0"/>
    <x v="0"/>
    <x v="0"/>
    <x v="0"/>
    <x v="4"/>
    <x v="359"/>
    <x v="0"/>
    <x v="0"/>
    <s v="Tesseramento"/>
    <x v="0"/>
    <x v="3"/>
    <x v="0"/>
    <m/>
  </r>
  <r>
    <n v="222258"/>
    <x v="0"/>
    <x v="0"/>
    <x v="0"/>
    <x v="0"/>
    <x v="4"/>
    <x v="359"/>
    <x v="0"/>
    <x v="0"/>
    <s v="Tesseramento"/>
    <x v="0"/>
    <x v="4"/>
    <x v="0"/>
    <m/>
  </r>
  <r>
    <n v="233870"/>
    <x v="0"/>
    <x v="0"/>
    <x v="1"/>
    <x v="1"/>
    <x v="4"/>
    <x v="359"/>
    <x v="0"/>
    <x v="1"/>
    <s v="Tesseramento"/>
    <x v="0"/>
    <x v="0"/>
    <x v="0"/>
    <m/>
  </r>
  <r>
    <n v="233871"/>
    <x v="0"/>
    <x v="0"/>
    <x v="1"/>
    <x v="0"/>
    <x v="4"/>
    <x v="359"/>
    <x v="0"/>
    <x v="0"/>
    <s v="Tesseramento"/>
    <x v="0"/>
    <x v="1"/>
    <x v="0"/>
    <m/>
  </r>
  <r>
    <n v="141063"/>
    <x v="0"/>
    <x v="0"/>
    <x v="0"/>
    <x v="0"/>
    <x v="0"/>
    <x v="206"/>
    <x v="0"/>
    <x v="0"/>
    <s v="Tesseramento"/>
    <x v="1"/>
    <x v="0"/>
    <x v="0"/>
    <m/>
  </r>
  <r>
    <n v="227768"/>
    <x v="0"/>
    <x v="0"/>
    <x v="0"/>
    <x v="0"/>
    <x v="0"/>
    <x v="206"/>
    <x v="0"/>
    <x v="0"/>
    <s v="Tesseramento"/>
    <x v="1"/>
    <x v="0"/>
    <x v="0"/>
    <m/>
  </r>
  <r>
    <n v="232414"/>
    <x v="1"/>
    <x v="0"/>
    <x v="0"/>
    <x v="2"/>
    <x v="0"/>
    <x v="206"/>
    <x v="0"/>
    <x v="1"/>
    <s v="Tesseramento"/>
    <x v="1"/>
    <x v="5"/>
    <x v="0"/>
    <m/>
  </r>
  <r>
    <n v="138684"/>
    <x v="0"/>
    <x v="0"/>
    <x v="0"/>
    <x v="0"/>
    <x v="1"/>
    <x v="320"/>
    <x v="0"/>
    <x v="0"/>
    <s v="Tesseramento"/>
    <x v="1"/>
    <x v="4"/>
    <x v="0"/>
    <m/>
  </r>
  <r>
    <n v="55451"/>
    <x v="0"/>
    <x v="0"/>
    <x v="0"/>
    <x v="0"/>
    <x v="1"/>
    <x v="320"/>
    <x v="0"/>
    <x v="0"/>
    <s v="Tesseramento"/>
    <x v="1"/>
    <x v="3"/>
    <x v="0"/>
    <m/>
  </r>
  <r>
    <n v="187643"/>
    <x v="0"/>
    <x v="0"/>
    <x v="0"/>
    <x v="0"/>
    <x v="1"/>
    <x v="320"/>
    <x v="0"/>
    <x v="0"/>
    <s v="Tesseramento"/>
    <x v="1"/>
    <x v="3"/>
    <x v="0"/>
    <m/>
  </r>
  <r>
    <n v="37620"/>
    <x v="0"/>
    <x v="0"/>
    <x v="0"/>
    <x v="0"/>
    <x v="1"/>
    <x v="178"/>
    <x v="0"/>
    <x v="0"/>
    <s v="Tesseramento"/>
    <x v="0"/>
    <x v="4"/>
    <x v="0"/>
    <m/>
  </r>
  <r>
    <n v="170784"/>
    <x v="0"/>
    <x v="0"/>
    <x v="0"/>
    <x v="0"/>
    <x v="1"/>
    <x v="320"/>
    <x v="0"/>
    <x v="0"/>
    <s v="Tesseramento"/>
    <x v="1"/>
    <x v="0"/>
    <x v="0"/>
    <m/>
  </r>
  <r>
    <n v="228836"/>
    <x v="0"/>
    <x v="0"/>
    <x v="0"/>
    <x v="0"/>
    <x v="0"/>
    <x v="206"/>
    <x v="0"/>
    <x v="0"/>
    <s v="Tesseramento"/>
    <x v="1"/>
    <x v="0"/>
    <x v="0"/>
    <m/>
  </r>
  <r>
    <n v="55459"/>
    <x v="0"/>
    <x v="0"/>
    <x v="0"/>
    <x v="0"/>
    <x v="1"/>
    <x v="320"/>
    <x v="0"/>
    <x v="0"/>
    <s v="Tesseramento"/>
    <x v="1"/>
    <x v="4"/>
    <x v="0"/>
    <m/>
  </r>
  <r>
    <n v="24415"/>
    <x v="0"/>
    <x v="0"/>
    <x v="0"/>
    <x v="0"/>
    <x v="1"/>
    <x v="320"/>
    <x v="0"/>
    <x v="0"/>
    <s v="Tesseramento"/>
    <x v="1"/>
    <x v="4"/>
    <x v="0"/>
    <m/>
  </r>
  <r>
    <n v="189956"/>
    <x v="0"/>
    <x v="0"/>
    <x v="0"/>
    <x v="0"/>
    <x v="1"/>
    <x v="320"/>
    <x v="0"/>
    <x v="0"/>
    <s v="Tesseramento"/>
    <x v="1"/>
    <x v="4"/>
    <x v="0"/>
    <m/>
  </r>
  <r>
    <n v="203954"/>
    <x v="0"/>
    <x v="0"/>
    <x v="0"/>
    <x v="0"/>
    <x v="1"/>
    <x v="320"/>
    <x v="0"/>
    <x v="0"/>
    <s v="Tesseramento"/>
    <x v="1"/>
    <x v="4"/>
    <x v="0"/>
    <m/>
  </r>
  <r>
    <n v="216634"/>
    <x v="0"/>
    <x v="0"/>
    <x v="0"/>
    <x v="0"/>
    <x v="1"/>
    <x v="320"/>
    <x v="0"/>
    <x v="0"/>
    <s v="Tesseramento"/>
    <x v="1"/>
    <x v="3"/>
    <x v="0"/>
    <m/>
  </r>
  <r>
    <n v="60791"/>
    <x v="0"/>
    <x v="0"/>
    <x v="0"/>
    <x v="0"/>
    <x v="14"/>
    <x v="43"/>
    <x v="0"/>
    <x v="0"/>
    <s v="Tesseramento"/>
    <x v="1"/>
    <x v="4"/>
    <x v="0"/>
    <m/>
  </r>
  <r>
    <n v="176006"/>
    <x v="0"/>
    <x v="0"/>
    <x v="0"/>
    <x v="0"/>
    <x v="1"/>
    <x v="320"/>
    <x v="0"/>
    <x v="0"/>
    <s v="Tesseramento"/>
    <x v="1"/>
    <x v="0"/>
    <x v="0"/>
    <m/>
  </r>
  <r>
    <n v="226488"/>
    <x v="0"/>
    <x v="0"/>
    <x v="0"/>
    <x v="0"/>
    <x v="0"/>
    <x v="206"/>
    <x v="0"/>
    <x v="0"/>
    <s v="Tesseramento"/>
    <x v="1"/>
    <x v="0"/>
    <x v="0"/>
    <m/>
  </r>
  <r>
    <n v="31561"/>
    <x v="0"/>
    <x v="0"/>
    <x v="0"/>
    <x v="0"/>
    <x v="7"/>
    <x v="109"/>
    <x v="0"/>
    <x v="0"/>
    <s v="Tesseramento"/>
    <x v="1"/>
    <x v="1"/>
    <x v="0"/>
    <m/>
  </r>
  <r>
    <n v="75390"/>
    <x v="0"/>
    <x v="0"/>
    <x v="2"/>
    <x v="0"/>
    <x v="1"/>
    <x v="178"/>
    <x v="0"/>
    <x v="0"/>
    <s v="Tesseramento"/>
    <x v="0"/>
    <x v="0"/>
    <x v="0"/>
    <m/>
  </r>
  <r>
    <n v="229846"/>
    <x v="1"/>
    <x v="0"/>
    <x v="0"/>
    <x v="2"/>
    <x v="0"/>
    <x v="206"/>
    <x v="0"/>
    <x v="1"/>
    <s v="Tesseramento"/>
    <x v="1"/>
    <x v="5"/>
    <x v="0"/>
    <m/>
  </r>
  <r>
    <n v="195635"/>
    <x v="0"/>
    <x v="0"/>
    <x v="0"/>
    <x v="0"/>
    <x v="1"/>
    <x v="320"/>
    <x v="0"/>
    <x v="0"/>
    <s v="Tesseramento"/>
    <x v="1"/>
    <x v="4"/>
    <x v="0"/>
    <m/>
  </r>
  <r>
    <n v="164065"/>
    <x v="0"/>
    <x v="0"/>
    <x v="0"/>
    <x v="0"/>
    <x v="1"/>
    <x v="320"/>
    <x v="0"/>
    <x v="0"/>
    <s v="Tesseramento"/>
    <x v="1"/>
    <x v="0"/>
    <x v="0"/>
    <m/>
  </r>
  <r>
    <n v="32733"/>
    <x v="0"/>
    <x v="0"/>
    <x v="0"/>
    <x v="0"/>
    <x v="1"/>
    <x v="178"/>
    <x v="0"/>
    <x v="0"/>
    <s v="Tesseramento"/>
    <x v="0"/>
    <x v="3"/>
    <x v="0"/>
    <m/>
  </r>
  <r>
    <n v="228041"/>
    <x v="0"/>
    <x v="0"/>
    <x v="0"/>
    <x v="0"/>
    <x v="1"/>
    <x v="178"/>
    <x v="0"/>
    <x v="0"/>
    <s v="Tesseramento"/>
    <x v="0"/>
    <x v="1"/>
    <x v="0"/>
    <m/>
  </r>
  <r>
    <n v="166262"/>
    <x v="0"/>
    <x v="0"/>
    <x v="0"/>
    <x v="0"/>
    <x v="1"/>
    <x v="320"/>
    <x v="0"/>
    <x v="0"/>
    <s v="Tesseramento"/>
    <x v="1"/>
    <x v="3"/>
    <x v="0"/>
    <m/>
  </r>
  <r>
    <n v="151884"/>
    <x v="0"/>
    <x v="0"/>
    <x v="0"/>
    <x v="0"/>
    <x v="1"/>
    <x v="320"/>
    <x v="0"/>
    <x v="0"/>
    <s v="Tesseramento"/>
    <x v="1"/>
    <x v="3"/>
    <x v="0"/>
    <m/>
  </r>
  <r>
    <n v="146279"/>
    <x v="0"/>
    <x v="0"/>
    <x v="0"/>
    <x v="0"/>
    <x v="1"/>
    <x v="320"/>
    <x v="0"/>
    <x v="0"/>
    <s v="Tesseramento"/>
    <x v="1"/>
    <x v="3"/>
    <x v="0"/>
    <m/>
  </r>
  <r>
    <n v="162359"/>
    <x v="0"/>
    <x v="0"/>
    <x v="0"/>
    <x v="0"/>
    <x v="1"/>
    <x v="320"/>
    <x v="0"/>
    <x v="0"/>
    <s v="Tesseramento"/>
    <x v="1"/>
    <x v="0"/>
    <x v="0"/>
    <m/>
  </r>
  <r>
    <n v="179333"/>
    <x v="0"/>
    <x v="0"/>
    <x v="0"/>
    <x v="0"/>
    <x v="1"/>
    <x v="320"/>
    <x v="0"/>
    <x v="0"/>
    <s v="Tesseramento"/>
    <x v="1"/>
    <x v="3"/>
    <x v="0"/>
    <m/>
  </r>
  <r>
    <n v="216659"/>
    <x v="0"/>
    <x v="0"/>
    <x v="0"/>
    <x v="0"/>
    <x v="1"/>
    <x v="320"/>
    <x v="0"/>
    <x v="1"/>
    <s v="Tesseramento"/>
    <x v="1"/>
    <x v="3"/>
    <x v="0"/>
    <m/>
  </r>
  <r>
    <n v="139123"/>
    <x v="0"/>
    <x v="0"/>
    <x v="0"/>
    <x v="0"/>
    <x v="0"/>
    <x v="206"/>
    <x v="0"/>
    <x v="0"/>
    <s v="Tesseramento"/>
    <x v="1"/>
    <x v="3"/>
    <x v="0"/>
    <m/>
  </r>
  <r>
    <n v="47661"/>
    <x v="0"/>
    <x v="0"/>
    <x v="0"/>
    <x v="0"/>
    <x v="1"/>
    <x v="320"/>
    <x v="0"/>
    <x v="0"/>
    <s v="Tesseramento"/>
    <x v="1"/>
    <x v="4"/>
    <x v="0"/>
    <m/>
  </r>
  <r>
    <n v="228933"/>
    <x v="1"/>
    <x v="0"/>
    <x v="0"/>
    <x v="0"/>
    <x v="0"/>
    <x v="206"/>
    <x v="0"/>
    <x v="0"/>
    <s v="Tesseramento"/>
    <x v="1"/>
    <x v="5"/>
    <x v="0"/>
    <m/>
  </r>
  <r>
    <n v="74567"/>
    <x v="0"/>
    <x v="0"/>
    <x v="0"/>
    <x v="0"/>
    <x v="1"/>
    <x v="320"/>
    <x v="0"/>
    <x v="0"/>
    <s v="Tesseramento"/>
    <x v="1"/>
    <x v="4"/>
    <x v="0"/>
    <m/>
  </r>
  <r>
    <n v="234024"/>
    <x v="0"/>
    <x v="0"/>
    <x v="1"/>
    <x v="0"/>
    <x v="1"/>
    <x v="178"/>
    <x v="0"/>
    <x v="0"/>
    <s v="Tesseramento"/>
    <x v="0"/>
    <x v="3"/>
    <x v="0"/>
    <m/>
  </r>
  <r>
    <n v="162357"/>
    <x v="0"/>
    <x v="0"/>
    <x v="0"/>
    <x v="0"/>
    <x v="1"/>
    <x v="320"/>
    <x v="0"/>
    <x v="0"/>
    <s v="Tesseramento"/>
    <x v="1"/>
    <x v="3"/>
    <x v="0"/>
    <m/>
  </r>
  <r>
    <n v="64077"/>
    <x v="0"/>
    <x v="0"/>
    <x v="0"/>
    <x v="0"/>
    <x v="1"/>
    <x v="320"/>
    <x v="0"/>
    <x v="0"/>
    <s v="Tesseramento"/>
    <x v="1"/>
    <x v="3"/>
    <x v="0"/>
    <m/>
  </r>
  <r>
    <n v="214989"/>
    <x v="0"/>
    <x v="0"/>
    <x v="0"/>
    <x v="0"/>
    <x v="1"/>
    <x v="320"/>
    <x v="0"/>
    <x v="0"/>
    <s v="Tesseramento"/>
    <x v="1"/>
    <x v="4"/>
    <x v="0"/>
    <m/>
  </r>
  <r>
    <n v="116528"/>
    <x v="0"/>
    <x v="0"/>
    <x v="0"/>
    <x v="0"/>
    <x v="1"/>
    <x v="320"/>
    <x v="0"/>
    <x v="0"/>
    <s v="Tesseramento"/>
    <x v="1"/>
    <x v="0"/>
    <x v="0"/>
    <m/>
  </r>
  <r>
    <n v="220747"/>
    <x v="0"/>
    <x v="0"/>
    <x v="0"/>
    <x v="0"/>
    <x v="1"/>
    <x v="320"/>
    <x v="0"/>
    <x v="0"/>
    <s v="Tesseramento"/>
    <x v="1"/>
    <x v="0"/>
    <x v="0"/>
    <m/>
  </r>
  <r>
    <n v="75385"/>
    <x v="0"/>
    <x v="0"/>
    <x v="0"/>
    <x v="0"/>
    <x v="1"/>
    <x v="320"/>
    <x v="0"/>
    <x v="0"/>
    <s v="Tesseramento"/>
    <x v="1"/>
    <x v="4"/>
    <x v="0"/>
    <m/>
  </r>
  <r>
    <n v="55460"/>
    <x v="0"/>
    <x v="0"/>
    <x v="0"/>
    <x v="0"/>
    <x v="1"/>
    <x v="320"/>
    <x v="0"/>
    <x v="0"/>
    <s v="Tesseramento"/>
    <x v="1"/>
    <x v="4"/>
    <x v="0"/>
    <m/>
  </r>
  <r>
    <n v="171762"/>
    <x v="0"/>
    <x v="0"/>
    <x v="0"/>
    <x v="0"/>
    <x v="1"/>
    <x v="320"/>
    <x v="0"/>
    <x v="0"/>
    <s v="Tesseramento"/>
    <x v="1"/>
    <x v="0"/>
    <x v="0"/>
    <m/>
  </r>
  <r>
    <n v="234030"/>
    <x v="0"/>
    <x v="0"/>
    <x v="1"/>
    <x v="0"/>
    <x v="1"/>
    <x v="178"/>
    <x v="0"/>
    <x v="0"/>
    <s v="Tesseramento"/>
    <x v="0"/>
    <x v="0"/>
    <x v="0"/>
    <m/>
  </r>
  <r>
    <n v="234022"/>
    <x v="0"/>
    <x v="0"/>
    <x v="1"/>
    <x v="1"/>
    <x v="1"/>
    <x v="178"/>
    <x v="0"/>
    <x v="0"/>
    <s v="Tesseramento"/>
    <x v="0"/>
    <x v="3"/>
    <x v="0"/>
    <m/>
  </r>
  <r>
    <n v="234032"/>
    <x v="0"/>
    <x v="0"/>
    <x v="1"/>
    <x v="0"/>
    <x v="1"/>
    <x v="178"/>
    <x v="0"/>
    <x v="0"/>
    <s v="Tesseramento"/>
    <x v="0"/>
    <x v="1"/>
    <x v="0"/>
    <m/>
  </r>
  <r>
    <n v="211135"/>
    <x v="0"/>
    <x v="0"/>
    <x v="0"/>
    <x v="0"/>
    <x v="0"/>
    <x v="206"/>
    <x v="0"/>
    <x v="0"/>
    <s v="Tesseramento"/>
    <x v="1"/>
    <x v="0"/>
    <x v="0"/>
    <m/>
  </r>
  <r>
    <n v="232415"/>
    <x v="1"/>
    <x v="0"/>
    <x v="0"/>
    <x v="0"/>
    <x v="0"/>
    <x v="206"/>
    <x v="0"/>
    <x v="0"/>
    <s v="Tesseramento"/>
    <x v="1"/>
    <x v="5"/>
    <x v="0"/>
    <m/>
  </r>
  <r>
    <n v="227536"/>
    <x v="0"/>
    <x v="0"/>
    <x v="0"/>
    <x v="1"/>
    <x v="0"/>
    <x v="206"/>
    <x v="0"/>
    <x v="1"/>
    <s v="Tesseramento"/>
    <x v="1"/>
    <x v="0"/>
    <x v="0"/>
    <m/>
  </r>
  <r>
    <n v="206013"/>
    <x v="1"/>
    <x v="0"/>
    <x v="0"/>
    <x v="0"/>
    <x v="0"/>
    <x v="206"/>
    <x v="0"/>
    <x v="0"/>
    <s v="Tesseramento"/>
    <x v="1"/>
    <x v="5"/>
    <x v="0"/>
    <s v="B"/>
  </r>
  <r>
    <n v="124943"/>
    <x v="0"/>
    <x v="0"/>
    <x v="0"/>
    <x v="0"/>
    <x v="0"/>
    <x v="206"/>
    <x v="0"/>
    <x v="0"/>
    <s v="Tesseramento"/>
    <x v="1"/>
    <x v="1"/>
    <x v="0"/>
    <m/>
  </r>
  <r>
    <n v="119717"/>
    <x v="0"/>
    <x v="0"/>
    <x v="0"/>
    <x v="0"/>
    <x v="0"/>
    <x v="206"/>
    <x v="0"/>
    <x v="0"/>
    <s v="Tesseramento"/>
    <x v="1"/>
    <x v="3"/>
    <x v="0"/>
    <m/>
  </r>
  <r>
    <n v="107702"/>
    <x v="0"/>
    <x v="0"/>
    <x v="0"/>
    <x v="0"/>
    <x v="0"/>
    <x v="206"/>
    <x v="0"/>
    <x v="0"/>
    <s v="Tesseramento"/>
    <x v="1"/>
    <x v="0"/>
    <x v="0"/>
    <m/>
  </r>
  <r>
    <n v="234027"/>
    <x v="0"/>
    <x v="0"/>
    <x v="1"/>
    <x v="1"/>
    <x v="1"/>
    <x v="178"/>
    <x v="0"/>
    <x v="0"/>
    <s v="Tesseramento"/>
    <x v="0"/>
    <x v="0"/>
    <x v="0"/>
    <m/>
  </r>
  <r>
    <n v="53427"/>
    <x v="0"/>
    <x v="0"/>
    <x v="2"/>
    <x v="0"/>
    <x v="0"/>
    <x v="206"/>
    <x v="0"/>
    <x v="0"/>
    <s v="Tesseramento"/>
    <x v="1"/>
    <x v="3"/>
    <x v="0"/>
    <m/>
  </r>
  <r>
    <n v="57547"/>
    <x v="0"/>
    <x v="0"/>
    <x v="2"/>
    <x v="0"/>
    <x v="0"/>
    <x v="206"/>
    <x v="0"/>
    <x v="1"/>
    <s v="Tesseramento"/>
    <x v="1"/>
    <x v="3"/>
    <x v="0"/>
    <m/>
  </r>
  <r>
    <n v="121459"/>
    <x v="0"/>
    <x v="0"/>
    <x v="0"/>
    <x v="0"/>
    <x v="8"/>
    <x v="112"/>
    <x v="0"/>
    <x v="1"/>
    <s v="Tesseramento"/>
    <x v="1"/>
    <x v="0"/>
    <x v="0"/>
    <m/>
  </r>
  <r>
    <n v="224432"/>
    <x v="0"/>
    <x v="0"/>
    <x v="2"/>
    <x v="1"/>
    <x v="0"/>
    <x v="206"/>
    <x v="0"/>
    <x v="1"/>
    <s v="Tesseramento"/>
    <x v="1"/>
    <x v="0"/>
    <x v="0"/>
    <m/>
  </r>
  <r>
    <n v="126204"/>
    <x v="0"/>
    <x v="0"/>
    <x v="0"/>
    <x v="0"/>
    <x v="0"/>
    <x v="206"/>
    <x v="0"/>
    <x v="0"/>
    <s v="Tesseramento"/>
    <x v="1"/>
    <x v="0"/>
    <x v="0"/>
    <m/>
  </r>
  <r>
    <n v="146017"/>
    <x v="1"/>
    <x v="0"/>
    <x v="0"/>
    <x v="0"/>
    <x v="0"/>
    <x v="206"/>
    <x v="0"/>
    <x v="1"/>
    <s v="Tesseramento"/>
    <x v="1"/>
    <x v="2"/>
    <x v="0"/>
    <m/>
  </r>
  <r>
    <n v="187488"/>
    <x v="1"/>
    <x v="0"/>
    <x v="0"/>
    <x v="0"/>
    <x v="0"/>
    <x v="206"/>
    <x v="0"/>
    <x v="1"/>
    <s v="Tesseramento"/>
    <x v="1"/>
    <x v="5"/>
    <x v="0"/>
    <s v="B"/>
  </r>
  <r>
    <n v="146636"/>
    <x v="0"/>
    <x v="0"/>
    <x v="0"/>
    <x v="0"/>
    <x v="0"/>
    <x v="206"/>
    <x v="0"/>
    <x v="1"/>
    <s v="Tesseramento"/>
    <x v="1"/>
    <x v="0"/>
    <x v="0"/>
    <m/>
  </r>
  <r>
    <n v="226490"/>
    <x v="0"/>
    <x v="0"/>
    <x v="0"/>
    <x v="0"/>
    <x v="0"/>
    <x v="206"/>
    <x v="0"/>
    <x v="0"/>
    <s v="Tesseramento"/>
    <x v="1"/>
    <x v="3"/>
    <x v="0"/>
    <m/>
  </r>
  <r>
    <n v="20981"/>
    <x v="0"/>
    <x v="0"/>
    <x v="0"/>
    <x v="0"/>
    <x v="0"/>
    <x v="206"/>
    <x v="0"/>
    <x v="0"/>
    <s v="Tesseramento"/>
    <x v="1"/>
    <x v="4"/>
    <x v="0"/>
    <m/>
  </r>
  <r>
    <n v="205283"/>
    <x v="0"/>
    <x v="0"/>
    <x v="0"/>
    <x v="0"/>
    <x v="0"/>
    <x v="206"/>
    <x v="0"/>
    <x v="0"/>
    <s v="Tesseramento"/>
    <x v="1"/>
    <x v="0"/>
    <x v="0"/>
    <m/>
  </r>
  <r>
    <n v="203834"/>
    <x v="0"/>
    <x v="0"/>
    <x v="0"/>
    <x v="0"/>
    <x v="0"/>
    <x v="206"/>
    <x v="0"/>
    <x v="0"/>
    <s v="Tesseramento"/>
    <x v="1"/>
    <x v="0"/>
    <x v="0"/>
    <m/>
  </r>
  <r>
    <n v="169856"/>
    <x v="1"/>
    <x v="0"/>
    <x v="0"/>
    <x v="0"/>
    <x v="0"/>
    <x v="206"/>
    <x v="0"/>
    <x v="0"/>
    <s v="Tesseramento"/>
    <x v="1"/>
    <x v="5"/>
    <x v="0"/>
    <s v="B"/>
  </r>
  <r>
    <n v="226487"/>
    <x v="0"/>
    <x v="0"/>
    <x v="0"/>
    <x v="0"/>
    <x v="0"/>
    <x v="206"/>
    <x v="0"/>
    <x v="0"/>
    <s v="Tesseramento"/>
    <x v="1"/>
    <x v="4"/>
    <x v="0"/>
    <m/>
  </r>
  <r>
    <n v="53711"/>
    <x v="0"/>
    <x v="0"/>
    <x v="0"/>
    <x v="0"/>
    <x v="0"/>
    <x v="206"/>
    <x v="0"/>
    <x v="0"/>
    <s v="Tesseramento"/>
    <x v="1"/>
    <x v="0"/>
    <x v="0"/>
    <m/>
  </r>
  <r>
    <n v="226489"/>
    <x v="1"/>
    <x v="0"/>
    <x v="0"/>
    <x v="1"/>
    <x v="0"/>
    <x v="206"/>
    <x v="0"/>
    <x v="0"/>
    <s v="Tesseramento"/>
    <x v="1"/>
    <x v="5"/>
    <x v="0"/>
    <m/>
  </r>
  <r>
    <n v="113587"/>
    <x v="0"/>
    <x v="0"/>
    <x v="0"/>
    <x v="0"/>
    <x v="0"/>
    <x v="206"/>
    <x v="0"/>
    <x v="1"/>
    <s v="Tesseramento"/>
    <x v="1"/>
    <x v="0"/>
    <x v="0"/>
    <m/>
  </r>
  <r>
    <n v="156221"/>
    <x v="0"/>
    <x v="0"/>
    <x v="0"/>
    <x v="0"/>
    <x v="0"/>
    <x v="206"/>
    <x v="0"/>
    <x v="0"/>
    <s v="Tesseramento"/>
    <x v="1"/>
    <x v="0"/>
    <x v="0"/>
    <m/>
  </r>
  <r>
    <n v="58989"/>
    <x v="0"/>
    <x v="0"/>
    <x v="0"/>
    <x v="0"/>
    <x v="0"/>
    <x v="206"/>
    <x v="0"/>
    <x v="1"/>
    <s v="Tesseramento"/>
    <x v="1"/>
    <x v="4"/>
    <x v="0"/>
    <m/>
  </r>
  <r>
    <n v="232413"/>
    <x v="0"/>
    <x v="0"/>
    <x v="0"/>
    <x v="1"/>
    <x v="0"/>
    <x v="206"/>
    <x v="0"/>
    <x v="0"/>
    <s v="Tesseramento"/>
    <x v="1"/>
    <x v="4"/>
    <x v="0"/>
    <m/>
  </r>
  <r>
    <n v="233854"/>
    <x v="0"/>
    <x v="0"/>
    <x v="1"/>
    <x v="2"/>
    <x v="12"/>
    <x v="314"/>
    <x v="0"/>
    <x v="1"/>
    <s v="Tesseramento"/>
    <x v="0"/>
    <x v="4"/>
    <x v="0"/>
    <m/>
  </r>
  <r>
    <n v="61781"/>
    <x v="0"/>
    <x v="0"/>
    <x v="0"/>
    <x v="0"/>
    <x v="1"/>
    <x v="320"/>
    <x v="0"/>
    <x v="0"/>
    <s v="Tesseramento"/>
    <x v="1"/>
    <x v="3"/>
    <x v="0"/>
    <m/>
  </r>
  <r>
    <n v="114864"/>
    <x v="0"/>
    <x v="0"/>
    <x v="0"/>
    <x v="0"/>
    <x v="1"/>
    <x v="320"/>
    <x v="0"/>
    <x v="0"/>
    <s v="Tesseramento"/>
    <x v="1"/>
    <x v="4"/>
    <x v="0"/>
    <m/>
  </r>
  <r>
    <n v="116517"/>
    <x v="0"/>
    <x v="0"/>
    <x v="0"/>
    <x v="0"/>
    <x v="1"/>
    <x v="320"/>
    <x v="0"/>
    <x v="0"/>
    <s v="Tesseramento"/>
    <x v="1"/>
    <x v="0"/>
    <x v="0"/>
    <m/>
  </r>
  <r>
    <n v="492"/>
    <x v="0"/>
    <x v="0"/>
    <x v="0"/>
    <x v="0"/>
    <x v="1"/>
    <x v="320"/>
    <x v="0"/>
    <x v="1"/>
    <s v="Tesseramento"/>
    <x v="1"/>
    <x v="4"/>
    <x v="0"/>
    <m/>
  </r>
  <r>
    <n v="114862"/>
    <x v="0"/>
    <x v="0"/>
    <x v="0"/>
    <x v="0"/>
    <x v="1"/>
    <x v="320"/>
    <x v="0"/>
    <x v="1"/>
    <s v="Tesseramento"/>
    <x v="1"/>
    <x v="4"/>
    <x v="0"/>
    <m/>
  </r>
  <r>
    <n v="182554"/>
    <x v="0"/>
    <x v="0"/>
    <x v="0"/>
    <x v="0"/>
    <x v="1"/>
    <x v="320"/>
    <x v="0"/>
    <x v="0"/>
    <s v="Tesseramento"/>
    <x v="1"/>
    <x v="4"/>
    <x v="0"/>
    <m/>
  </r>
  <r>
    <n v="138392"/>
    <x v="0"/>
    <x v="0"/>
    <x v="0"/>
    <x v="0"/>
    <x v="1"/>
    <x v="320"/>
    <x v="0"/>
    <x v="0"/>
    <s v="Tesseramento"/>
    <x v="1"/>
    <x v="1"/>
    <x v="0"/>
    <m/>
  </r>
  <r>
    <n v="145817"/>
    <x v="0"/>
    <x v="0"/>
    <x v="0"/>
    <x v="0"/>
    <x v="1"/>
    <x v="320"/>
    <x v="0"/>
    <x v="0"/>
    <s v="Tesseramento"/>
    <x v="1"/>
    <x v="3"/>
    <x v="0"/>
    <m/>
  </r>
  <r>
    <n v="175441"/>
    <x v="0"/>
    <x v="0"/>
    <x v="0"/>
    <x v="0"/>
    <x v="1"/>
    <x v="320"/>
    <x v="0"/>
    <x v="0"/>
    <s v="Tesseramento"/>
    <x v="1"/>
    <x v="0"/>
    <x v="0"/>
    <m/>
  </r>
  <r>
    <n v="175442"/>
    <x v="0"/>
    <x v="0"/>
    <x v="0"/>
    <x v="0"/>
    <x v="1"/>
    <x v="320"/>
    <x v="0"/>
    <x v="1"/>
    <s v="Tesseramento"/>
    <x v="1"/>
    <x v="0"/>
    <x v="0"/>
    <m/>
  </r>
  <r>
    <n v="115450"/>
    <x v="0"/>
    <x v="0"/>
    <x v="0"/>
    <x v="0"/>
    <x v="1"/>
    <x v="320"/>
    <x v="0"/>
    <x v="0"/>
    <s v="Tesseramento"/>
    <x v="1"/>
    <x v="4"/>
    <x v="0"/>
    <m/>
  </r>
  <r>
    <n v="229318"/>
    <x v="0"/>
    <x v="0"/>
    <x v="0"/>
    <x v="1"/>
    <x v="7"/>
    <x v="74"/>
    <x v="0"/>
    <x v="1"/>
    <s v="Tesseramento"/>
    <x v="1"/>
    <x v="3"/>
    <x v="0"/>
    <m/>
  </r>
  <r>
    <n v="166289"/>
    <x v="0"/>
    <x v="0"/>
    <x v="0"/>
    <x v="0"/>
    <x v="1"/>
    <x v="320"/>
    <x v="0"/>
    <x v="0"/>
    <s v="Tesseramento"/>
    <x v="1"/>
    <x v="4"/>
    <x v="0"/>
    <m/>
  </r>
  <r>
    <n v="167182"/>
    <x v="0"/>
    <x v="0"/>
    <x v="0"/>
    <x v="0"/>
    <x v="1"/>
    <x v="320"/>
    <x v="0"/>
    <x v="0"/>
    <s v="Tesseramento"/>
    <x v="1"/>
    <x v="4"/>
    <x v="0"/>
    <m/>
  </r>
  <r>
    <n v="179013"/>
    <x v="0"/>
    <x v="0"/>
    <x v="0"/>
    <x v="0"/>
    <x v="1"/>
    <x v="320"/>
    <x v="0"/>
    <x v="0"/>
    <s v="Tesseramento"/>
    <x v="1"/>
    <x v="3"/>
    <x v="0"/>
    <m/>
  </r>
  <r>
    <n v="138180"/>
    <x v="0"/>
    <x v="0"/>
    <x v="0"/>
    <x v="0"/>
    <x v="1"/>
    <x v="320"/>
    <x v="0"/>
    <x v="0"/>
    <s v="Tesseramento"/>
    <x v="1"/>
    <x v="3"/>
    <x v="0"/>
    <m/>
  </r>
  <r>
    <n v="74115"/>
    <x v="0"/>
    <x v="0"/>
    <x v="0"/>
    <x v="0"/>
    <x v="1"/>
    <x v="320"/>
    <x v="0"/>
    <x v="0"/>
    <s v="Tesseramento"/>
    <x v="1"/>
    <x v="4"/>
    <x v="0"/>
    <m/>
  </r>
  <r>
    <n v="191233"/>
    <x v="0"/>
    <x v="0"/>
    <x v="0"/>
    <x v="0"/>
    <x v="1"/>
    <x v="320"/>
    <x v="0"/>
    <x v="0"/>
    <s v="Tesseramento"/>
    <x v="1"/>
    <x v="0"/>
    <x v="0"/>
    <m/>
  </r>
  <r>
    <n v="205066"/>
    <x v="1"/>
    <x v="0"/>
    <x v="0"/>
    <x v="1"/>
    <x v="1"/>
    <x v="320"/>
    <x v="0"/>
    <x v="0"/>
    <s v="Tesseramento"/>
    <x v="1"/>
    <x v="5"/>
    <x v="0"/>
    <m/>
  </r>
  <r>
    <n v="148022"/>
    <x v="0"/>
    <x v="0"/>
    <x v="0"/>
    <x v="0"/>
    <x v="1"/>
    <x v="320"/>
    <x v="0"/>
    <x v="0"/>
    <s v="Tesseramento"/>
    <x v="1"/>
    <x v="4"/>
    <x v="0"/>
    <m/>
  </r>
  <r>
    <n v="179015"/>
    <x v="0"/>
    <x v="0"/>
    <x v="0"/>
    <x v="0"/>
    <x v="1"/>
    <x v="320"/>
    <x v="0"/>
    <x v="0"/>
    <s v="Tesseramento"/>
    <x v="1"/>
    <x v="3"/>
    <x v="0"/>
    <m/>
  </r>
  <r>
    <n v="166275"/>
    <x v="0"/>
    <x v="0"/>
    <x v="0"/>
    <x v="0"/>
    <x v="1"/>
    <x v="320"/>
    <x v="0"/>
    <x v="0"/>
    <s v="Tesseramento"/>
    <x v="1"/>
    <x v="0"/>
    <x v="0"/>
    <m/>
  </r>
  <r>
    <n v="115449"/>
    <x v="0"/>
    <x v="0"/>
    <x v="0"/>
    <x v="0"/>
    <x v="1"/>
    <x v="320"/>
    <x v="0"/>
    <x v="0"/>
    <s v="Tesseramento"/>
    <x v="1"/>
    <x v="0"/>
    <x v="0"/>
    <m/>
  </r>
  <r>
    <n v="88961"/>
    <x v="0"/>
    <x v="0"/>
    <x v="0"/>
    <x v="0"/>
    <x v="1"/>
    <x v="320"/>
    <x v="0"/>
    <x v="0"/>
    <s v="Tesseramento"/>
    <x v="1"/>
    <x v="3"/>
    <x v="0"/>
    <m/>
  </r>
  <r>
    <n v="179345"/>
    <x v="0"/>
    <x v="0"/>
    <x v="0"/>
    <x v="0"/>
    <x v="1"/>
    <x v="320"/>
    <x v="0"/>
    <x v="1"/>
    <s v="Tesseramento"/>
    <x v="1"/>
    <x v="3"/>
    <x v="0"/>
    <m/>
  </r>
  <r>
    <n v="221203"/>
    <x v="0"/>
    <x v="0"/>
    <x v="0"/>
    <x v="0"/>
    <x v="1"/>
    <x v="320"/>
    <x v="0"/>
    <x v="0"/>
    <s v="Tesseramento"/>
    <x v="1"/>
    <x v="0"/>
    <x v="0"/>
    <m/>
  </r>
  <r>
    <n v="184116"/>
    <x v="0"/>
    <x v="0"/>
    <x v="0"/>
    <x v="0"/>
    <x v="1"/>
    <x v="320"/>
    <x v="0"/>
    <x v="0"/>
    <s v="Tesseramento"/>
    <x v="1"/>
    <x v="4"/>
    <x v="0"/>
    <m/>
  </r>
  <r>
    <n v="121918"/>
    <x v="0"/>
    <x v="0"/>
    <x v="0"/>
    <x v="0"/>
    <x v="1"/>
    <x v="320"/>
    <x v="0"/>
    <x v="0"/>
    <s v="Tesseramento"/>
    <x v="1"/>
    <x v="4"/>
    <x v="0"/>
    <m/>
  </r>
  <r>
    <n v="179328"/>
    <x v="0"/>
    <x v="0"/>
    <x v="0"/>
    <x v="0"/>
    <x v="1"/>
    <x v="320"/>
    <x v="0"/>
    <x v="0"/>
    <s v="Tesseramento"/>
    <x v="1"/>
    <x v="3"/>
    <x v="0"/>
    <m/>
  </r>
  <r>
    <n v="179334"/>
    <x v="0"/>
    <x v="0"/>
    <x v="0"/>
    <x v="0"/>
    <x v="1"/>
    <x v="320"/>
    <x v="0"/>
    <x v="1"/>
    <s v="Tesseramento"/>
    <x v="1"/>
    <x v="4"/>
    <x v="0"/>
    <m/>
  </r>
  <r>
    <n v="98478"/>
    <x v="0"/>
    <x v="0"/>
    <x v="0"/>
    <x v="0"/>
    <x v="1"/>
    <x v="320"/>
    <x v="0"/>
    <x v="0"/>
    <s v="Tesseramento"/>
    <x v="1"/>
    <x v="4"/>
    <x v="0"/>
    <m/>
  </r>
  <r>
    <n v="179101"/>
    <x v="0"/>
    <x v="0"/>
    <x v="0"/>
    <x v="1"/>
    <x v="1"/>
    <x v="320"/>
    <x v="0"/>
    <x v="1"/>
    <s v="Tesseramento"/>
    <x v="1"/>
    <x v="3"/>
    <x v="0"/>
    <m/>
  </r>
  <r>
    <n v="119577"/>
    <x v="0"/>
    <x v="0"/>
    <x v="0"/>
    <x v="0"/>
    <x v="1"/>
    <x v="320"/>
    <x v="0"/>
    <x v="0"/>
    <s v="Tesseramento"/>
    <x v="1"/>
    <x v="4"/>
    <x v="0"/>
    <m/>
  </r>
  <r>
    <n v="166292"/>
    <x v="0"/>
    <x v="0"/>
    <x v="0"/>
    <x v="1"/>
    <x v="1"/>
    <x v="320"/>
    <x v="0"/>
    <x v="1"/>
    <s v="Tesseramento"/>
    <x v="1"/>
    <x v="4"/>
    <x v="0"/>
    <m/>
  </r>
  <r>
    <n v="42060"/>
    <x v="0"/>
    <x v="0"/>
    <x v="0"/>
    <x v="0"/>
    <x v="1"/>
    <x v="320"/>
    <x v="0"/>
    <x v="0"/>
    <s v="Tesseramento"/>
    <x v="1"/>
    <x v="3"/>
    <x v="0"/>
    <m/>
  </r>
  <r>
    <n v="214836"/>
    <x v="0"/>
    <x v="0"/>
    <x v="0"/>
    <x v="0"/>
    <x v="1"/>
    <x v="320"/>
    <x v="0"/>
    <x v="0"/>
    <s v="Tesseramento"/>
    <x v="1"/>
    <x v="0"/>
    <x v="0"/>
    <m/>
  </r>
  <r>
    <n v="214835"/>
    <x v="0"/>
    <x v="0"/>
    <x v="0"/>
    <x v="0"/>
    <x v="1"/>
    <x v="320"/>
    <x v="0"/>
    <x v="0"/>
    <s v="Tesseramento"/>
    <x v="1"/>
    <x v="3"/>
    <x v="0"/>
    <m/>
  </r>
  <r>
    <n v="157590"/>
    <x v="0"/>
    <x v="0"/>
    <x v="0"/>
    <x v="0"/>
    <x v="1"/>
    <x v="320"/>
    <x v="0"/>
    <x v="0"/>
    <s v="Tesseramento"/>
    <x v="1"/>
    <x v="4"/>
    <x v="0"/>
    <m/>
  </r>
  <r>
    <n v="145162"/>
    <x v="0"/>
    <x v="0"/>
    <x v="2"/>
    <x v="4"/>
    <x v="9"/>
    <x v="375"/>
    <x v="0"/>
    <x v="0"/>
    <s v="Tesseramento"/>
    <x v="0"/>
    <x v="0"/>
    <x v="0"/>
    <m/>
  </r>
  <r>
    <n v="166029"/>
    <x v="0"/>
    <x v="0"/>
    <x v="0"/>
    <x v="0"/>
    <x v="12"/>
    <x v="314"/>
    <x v="0"/>
    <x v="0"/>
    <s v="Tesseramento"/>
    <x v="0"/>
    <x v="0"/>
    <x v="0"/>
    <m/>
  </r>
  <r>
    <n v="11114"/>
    <x v="0"/>
    <x v="0"/>
    <x v="0"/>
    <x v="0"/>
    <x v="2"/>
    <x v="216"/>
    <x v="0"/>
    <x v="0"/>
    <s v="Tesseramento"/>
    <x v="0"/>
    <x v="3"/>
    <x v="0"/>
    <m/>
  </r>
  <r>
    <n v="192450"/>
    <x v="0"/>
    <x v="0"/>
    <x v="0"/>
    <x v="0"/>
    <x v="7"/>
    <x v="44"/>
    <x v="0"/>
    <x v="0"/>
    <s v="Tesseramento"/>
    <x v="1"/>
    <x v="0"/>
    <x v="0"/>
    <m/>
  </r>
  <r>
    <n v="206961"/>
    <x v="0"/>
    <x v="0"/>
    <x v="0"/>
    <x v="0"/>
    <x v="7"/>
    <x v="44"/>
    <x v="0"/>
    <x v="0"/>
    <s v="Tesseramento"/>
    <x v="1"/>
    <x v="0"/>
    <x v="0"/>
    <m/>
  </r>
  <r>
    <n v="224003"/>
    <x v="0"/>
    <x v="0"/>
    <x v="0"/>
    <x v="0"/>
    <x v="2"/>
    <x v="346"/>
    <x v="0"/>
    <x v="1"/>
    <s v="Tesseramento"/>
    <x v="0"/>
    <x v="4"/>
    <x v="0"/>
    <m/>
  </r>
  <r>
    <n v="161632"/>
    <x v="0"/>
    <x v="0"/>
    <x v="0"/>
    <x v="2"/>
    <x v="2"/>
    <x v="346"/>
    <x v="0"/>
    <x v="0"/>
    <s v="Tesseramento"/>
    <x v="0"/>
    <x v="3"/>
    <x v="0"/>
    <m/>
  </r>
  <r>
    <n v="169220"/>
    <x v="0"/>
    <x v="0"/>
    <x v="0"/>
    <x v="2"/>
    <x v="2"/>
    <x v="346"/>
    <x v="0"/>
    <x v="1"/>
    <s v="Tesseramento"/>
    <x v="0"/>
    <x v="3"/>
    <x v="0"/>
    <m/>
  </r>
  <r>
    <n v="165429"/>
    <x v="0"/>
    <x v="0"/>
    <x v="0"/>
    <x v="0"/>
    <x v="14"/>
    <x v="43"/>
    <x v="0"/>
    <x v="0"/>
    <s v="Tesseramento"/>
    <x v="1"/>
    <x v="0"/>
    <x v="0"/>
    <m/>
  </r>
  <r>
    <n v="157709"/>
    <x v="0"/>
    <x v="0"/>
    <x v="0"/>
    <x v="0"/>
    <x v="4"/>
    <x v="80"/>
    <x v="0"/>
    <x v="0"/>
    <s v="Tesseramento"/>
    <x v="1"/>
    <x v="0"/>
    <x v="0"/>
    <m/>
  </r>
  <r>
    <n v="226744"/>
    <x v="0"/>
    <x v="0"/>
    <x v="0"/>
    <x v="3"/>
    <x v="5"/>
    <x v="38"/>
    <x v="0"/>
    <x v="0"/>
    <s v="Tesseramento"/>
    <x v="1"/>
    <x v="3"/>
    <x v="0"/>
    <m/>
  </r>
  <r>
    <n v="226743"/>
    <x v="0"/>
    <x v="0"/>
    <x v="0"/>
    <x v="3"/>
    <x v="5"/>
    <x v="38"/>
    <x v="0"/>
    <x v="1"/>
    <s v="Tesseramento"/>
    <x v="1"/>
    <x v="3"/>
    <x v="0"/>
    <m/>
  </r>
  <r>
    <n v="227106"/>
    <x v="0"/>
    <x v="0"/>
    <x v="0"/>
    <x v="3"/>
    <x v="5"/>
    <x v="38"/>
    <x v="0"/>
    <x v="0"/>
    <s v="Tesseramento"/>
    <x v="1"/>
    <x v="0"/>
    <x v="0"/>
    <m/>
  </r>
  <r>
    <n v="227105"/>
    <x v="0"/>
    <x v="0"/>
    <x v="0"/>
    <x v="3"/>
    <x v="5"/>
    <x v="38"/>
    <x v="0"/>
    <x v="1"/>
    <s v="Tesseramento"/>
    <x v="1"/>
    <x v="0"/>
    <x v="0"/>
    <m/>
  </r>
  <r>
    <n v="46988"/>
    <x v="0"/>
    <x v="0"/>
    <x v="0"/>
    <x v="0"/>
    <x v="5"/>
    <x v="38"/>
    <x v="0"/>
    <x v="0"/>
    <s v="Tesseramento"/>
    <x v="1"/>
    <x v="3"/>
    <x v="0"/>
    <m/>
  </r>
  <r>
    <n v="189685"/>
    <x v="0"/>
    <x v="0"/>
    <x v="0"/>
    <x v="0"/>
    <x v="5"/>
    <x v="38"/>
    <x v="0"/>
    <x v="0"/>
    <s v="Tesseramento"/>
    <x v="1"/>
    <x v="3"/>
    <x v="0"/>
    <m/>
  </r>
  <r>
    <n v="183117"/>
    <x v="1"/>
    <x v="0"/>
    <x v="0"/>
    <x v="0"/>
    <x v="5"/>
    <x v="38"/>
    <x v="0"/>
    <x v="0"/>
    <s v="Tesseramento"/>
    <x v="1"/>
    <x v="6"/>
    <x v="0"/>
    <s v="B"/>
  </r>
  <r>
    <n v="181829"/>
    <x v="0"/>
    <x v="0"/>
    <x v="0"/>
    <x v="0"/>
    <x v="5"/>
    <x v="38"/>
    <x v="0"/>
    <x v="0"/>
    <s v="Tesseramento"/>
    <x v="1"/>
    <x v="3"/>
    <x v="0"/>
    <m/>
  </r>
  <r>
    <n v="181830"/>
    <x v="0"/>
    <x v="0"/>
    <x v="0"/>
    <x v="0"/>
    <x v="5"/>
    <x v="38"/>
    <x v="0"/>
    <x v="1"/>
    <s v="Tesseramento"/>
    <x v="1"/>
    <x v="3"/>
    <x v="0"/>
    <m/>
  </r>
  <r>
    <n v="180236"/>
    <x v="0"/>
    <x v="0"/>
    <x v="0"/>
    <x v="0"/>
    <x v="5"/>
    <x v="38"/>
    <x v="0"/>
    <x v="0"/>
    <s v="Tesseramento"/>
    <x v="1"/>
    <x v="3"/>
    <x v="0"/>
    <m/>
  </r>
  <r>
    <n v="137946"/>
    <x v="0"/>
    <x v="0"/>
    <x v="0"/>
    <x v="0"/>
    <x v="5"/>
    <x v="38"/>
    <x v="0"/>
    <x v="0"/>
    <s v="Tesseramento"/>
    <x v="1"/>
    <x v="1"/>
    <x v="0"/>
    <m/>
  </r>
  <r>
    <n v="153028"/>
    <x v="0"/>
    <x v="0"/>
    <x v="0"/>
    <x v="0"/>
    <x v="5"/>
    <x v="38"/>
    <x v="0"/>
    <x v="0"/>
    <s v="Tesseramento"/>
    <x v="1"/>
    <x v="3"/>
    <x v="0"/>
    <m/>
  </r>
  <r>
    <n v="130351"/>
    <x v="0"/>
    <x v="0"/>
    <x v="0"/>
    <x v="0"/>
    <x v="15"/>
    <x v="104"/>
    <x v="0"/>
    <x v="0"/>
    <s v="Tesseramento"/>
    <x v="1"/>
    <x v="0"/>
    <x v="0"/>
    <m/>
  </r>
  <r>
    <n v="138387"/>
    <x v="0"/>
    <x v="0"/>
    <x v="0"/>
    <x v="0"/>
    <x v="1"/>
    <x v="108"/>
    <x v="0"/>
    <x v="0"/>
    <s v="Tesseramento"/>
    <x v="0"/>
    <x v="0"/>
    <x v="0"/>
    <m/>
  </r>
  <r>
    <n v="179036"/>
    <x v="0"/>
    <x v="0"/>
    <x v="0"/>
    <x v="0"/>
    <x v="1"/>
    <x v="108"/>
    <x v="0"/>
    <x v="1"/>
    <s v="Tesseramento"/>
    <x v="0"/>
    <x v="3"/>
    <x v="0"/>
    <m/>
  </r>
  <r>
    <n v="179039"/>
    <x v="0"/>
    <x v="0"/>
    <x v="0"/>
    <x v="1"/>
    <x v="1"/>
    <x v="108"/>
    <x v="0"/>
    <x v="1"/>
    <s v="Tesseramento"/>
    <x v="0"/>
    <x v="0"/>
    <x v="0"/>
    <m/>
  </r>
  <r>
    <n v="138379"/>
    <x v="0"/>
    <x v="0"/>
    <x v="0"/>
    <x v="0"/>
    <x v="1"/>
    <x v="108"/>
    <x v="0"/>
    <x v="0"/>
    <s v="Tesseramento"/>
    <x v="0"/>
    <x v="0"/>
    <x v="0"/>
    <m/>
  </r>
  <r>
    <n v="180237"/>
    <x v="0"/>
    <x v="0"/>
    <x v="0"/>
    <x v="0"/>
    <x v="5"/>
    <x v="38"/>
    <x v="0"/>
    <x v="0"/>
    <s v="Tesseramento"/>
    <x v="1"/>
    <x v="4"/>
    <x v="0"/>
    <m/>
  </r>
  <r>
    <n v="194384"/>
    <x v="1"/>
    <x v="0"/>
    <x v="0"/>
    <x v="2"/>
    <x v="5"/>
    <x v="38"/>
    <x v="0"/>
    <x v="1"/>
    <s v="Tesseramento"/>
    <x v="1"/>
    <x v="5"/>
    <x v="0"/>
    <m/>
  </r>
  <r>
    <n v="189944"/>
    <x v="0"/>
    <x v="0"/>
    <x v="0"/>
    <x v="0"/>
    <x v="5"/>
    <x v="38"/>
    <x v="0"/>
    <x v="0"/>
    <s v="Tesseramento"/>
    <x v="1"/>
    <x v="4"/>
    <x v="0"/>
    <m/>
  </r>
  <r>
    <n v="61177"/>
    <x v="0"/>
    <x v="0"/>
    <x v="0"/>
    <x v="0"/>
    <x v="5"/>
    <x v="38"/>
    <x v="0"/>
    <x v="0"/>
    <s v="Tesseramento"/>
    <x v="1"/>
    <x v="4"/>
    <x v="0"/>
    <m/>
  </r>
  <r>
    <n v="91040"/>
    <x v="0"/>
    <x v="0"/>
    <x v="0"/>
    <x v="0"/>
    <x v="5"/>
    <x v="38"/>
    <x v="0"/>
    <x v="0"/>
    <s v="Tesseramento"/>
    <x v="1"/>
    <x v="3"/>
    <x v="0"/>
    <m/>
  </r>
  <r>
    <n v="199659"/>
    <x v="0"/>
    <x v="0"/>
    <x v="0"/>
    <x v="0"/>
    <x v="5"/>
    <x v="38"/>
    <x v="0"/>
    <x v="0"/>
    <s v="Tesseramento"/>
    <x v="1"/>
    <x v="0"/>
    <x v="0"/>
    <m/>
  </r>
  <r>
    <n v="154853"/>
    <x v="0"/>
    <x v="0"/>
    <x v="0"/>
    <x v="4"/>
    <x v="5"/>
    <x v="38"/>
    <x v="0"/>
    <x v="0"/>
    <s v="Tesseramento"/>
    <x v="1"/>
    <x v="0"/>
    <x v="0"/>
    <m/>
  </r>
  <r>
    <n v="130485"/>
    <x v="0"/>
    <x v="0"/>
    <x v="0"/>
    <x v="0"/>
    <x v="5"/>
    <x v="38"/>
    <x v="0"/>
    <x v="0"/>
    <s v="Tesseramento"/>
    <x v="1"/>
    <x v="3"/>
    <x v="0"/>
    <m/>
  </r>
  <r>
    <n v="130486"/>
    <x v="0"/>
    <x v="0"/>
    <x v="0"/>
    <x v="0"/>
    <x v="5"/>
    <x v="38"/>
    <x v="0"/>
    <x v="1"/>
    <s v="Tesseramento"/>
    <x v="1"/>
    <x v="3"/>
    <x v="0"/>
    <m/>
  </r>
  <r>
    <n v="91038"/>
    <x v="0"/>
    <x v="0"/>
    <x v="0"/>
    <x v="0"/>
    <x v="5"/>
    <x v="38"/>
    <x v="0"/>
    <x v="1"/>
    <s v="Tesseramento"/>
    <x v="1"/>
    <x v="3"/>
    <x v="0"/>
    <m/>
  </r>
  <r>
    <n v="146378"/>
    <x v="0"/>
    <x v="0"/>
    <x v="0"/>
    <x v="0"/>
    <x v="5"/>
    <x v="38"/>
    <x v="0"/>
    <x v="0"/>
    <s v="Tesseramento"/>
    <x v="1"/>
    <x v="0"/>
    <x v="0"/>
    <m/>
  </r>
  <r>
    <n v="33448"/>
    <x v="0"/>
    <x v="0"/>
    <x v="0"/>
    <x v="0"/>
    <x v="5"/>
    <x v="38"/>
    <x v="0"/>
    <x v="1"/>
    <s v="Tesseramento"/>
    <x v="1"/>
    <x v="3"/>
    <x v="0"/>
    <m/>
  </r>
  <r>
    <n v="137312"/>
    <x v="0"/>
    <x v="0"/>
    <x v="0"/>
    <x v="0"/>
    <x v="15"/>
    <x v="248"/>
    <x v="0"/>
    <x v="0"/>
    <s v="Tesseramento"/>
    <x v="1"/>
    <x v="1"/>
    <x v="0"/>
    <m/>
  </r>
  <r>
    <n v="205871"/>
    <x v="1"/>
    <x v="0"/>
    <x v="0"/>
    <x v="0"/>
    <x v="15"/>
    <x v="248"/>
    <x v="0"/>
    <x v="1"/>
    <s v="Tesseramento"/>
    <x v="1"/>
    <x v="2"/>
    <x v="0"/>
    <m/>
  </r>
  <r>
    <n v="106676"/>
    <x v="1"/>
    <x v="0"/>
    <x v="0"/>
    <x v="0"/>
    <x v="15"/>
    <x v="248"/>
    <x v="0"/>
    <x v="1"/>
    <s v="Tesseramento"/>
    <x v="1"/>
    <x v="2"/>
    <x v="0"/>
    <m/>
  </r>
  <r>
    <n v="91572"/>
    <x v="0"/>
    <x v="0"/>
    <x v="0"/>
    <x v="0"/>
    <x v="15"/>
    <x v="248"/>
    <x v="0"/>
    <x v="0"/>
    <s v="Tesseramento"/>
    <x v="1"/>
    <x v="1"/>
    <x v="0"/>
    <m/>
  </r>
  <r>
    <n v="61410"/>
    <x v="0"/>
    <x v="0"/>
    <x v="0"/>
    <x v="0"/>
    <x v="15"/>
    <x v="248"/>
    <x v="0"/>
    <x v="1"/>
    <s v="Tesseramento"/>
    <x v="1"/>
    <x v="1"/>
    <x v="0"/>
    <m/>
  </r>
  <r>
    <n v="164195"/>
    <x v="1"/>
    <x v="0"/>
    <x v="0"/>
    <x v="0"/>
    <x v="15"/>
    <x v="248"/>
    <x v="0"/>
    <x v="0"/>
    <s v="Tesseramento"/>
    <x v="1"/>
    <x v="6"/>
    <x v="0"/>
    <m/>
  </r>
  <r>
    <n v="183271"/>
    <x v="1"/>
    <x v="0"/>
    <x v="0"/>
    <x v="0"/>
    <x v="15"/>
    <x v="248"/>
    <x v="0"/>
    <x v="0"/>
    <s v="Tesseramento"/>
    <x v="1"/>
    <x v="5"/>
    <x v="0"/>
    <m/>
  </r>
  <r>
    <n v="190631"/>
    <x v="1"/>
    <x v="0"/>
    <x v="0"/>
    <x v="0"/>
    <x v="15"/>
    <x v="248"/>
    <x v="0"/>
    <x v="0"/>
    <s v="Tesseramento"/>
    <x v="1"/>
    <x v="6"/>
    <x v="0"/>
    <m/>
  </r>
  <r>
    <n v="118935"/>
    <x v="0"/>
    <x v="0"/>
    <x v="0"/>
    <x v="0"/>
    <x v="15"/>
    <x v="248"/>
    <x v="0"/>
    <x v="1"/>
    <s v="Tesseramento"/>
    <x v="1"/>
    <x v="1"/>
    <x v="0"/>
    <m/>
  </r>
  <r>
    <n v="98214"/>
    <x v="0"/>
    <x v="0"/>
    <x v="0"/>
    <x v="0"/>
    <x v="15"/>
    <x v="248"/>
    <x v="0"/>
    <x v="0"/>
    <s v="Tesseramento"/>
    <x v="1"/>
    <x v="1"/>
    <x v="0"/>
    <m/>
  </r>
  <r>
    <n v="112709"/>
    <x v="1"/>
    <x v="0"/>
    <x v="0"/>
    <x v="0"/>
    <x v="15"/>
    <x v="248"/>
    <x v="0"/>
    <x v="0"/>
    <s v="Tesseramento"/>
    <x v="1"/>
    <x v="2"/>
    <x v="0"/>
    <m/>
  </r>
  <r>
    <n v="226466"/>
    <x v="1"/>
    <x v="0"/>
    <x v="0"/>
    <x v="0"/>
    <x v="15"/>
    <x v="248"/>
    <x v="0"/>
    <x v="1"/>
    <s v="Tesseramento"/>
    <x v="1"/>
    <x v="5"/>
    <x v="0"/>
    <s v="B"/>
  </r>
  <r>
    <n v="175002"/>
    <x v="1"/>
    <x v="0"/>
    <x v="0"/>
    <x v="0"/>
    <x v="15"/>
    <x v="248"/>
    <x v="0"/>
    <x v="1"/>
    <s v="Tesseramento"/>
    <x v="1"/>
    <x v="7"/>
    <x v="0"/>
    <s v="BG"/>
  </r>
  <r>
    <n v="106683"/>
    <x v="1"/>
    <x v="0"/>
    <x v="0"/>
    <x v="0"/>
    <x v="15"/>
    <x v="248"/>
    <x v="0"/>
    <x v="1"/>
    <s v="Tesseramento"/>
    <x v="1"/>
    <x v="2"/>
    <x v="0"/>
    <m/>
  </r>
  <r>
    <n v="112330"/>
    <x v="1"/>
    <x v="0"/>
    <x v="0"/>
    <x v="0"/>
    <x v="15"/>
    <x v="248"/>
    <x v="0"/>
    <x v="0"/>
    <s v="Tesseramento"/>
    <x v="1"/>
    <x v="2"/>
    <x v="0"/>
    <m/>
  </r>
  <r>
    <n v="125648"/>
    <x v="1"/>
    <x v="0"/>
    <x v="0"/>
    <x v="0"/>
    <x v="15"/>
    <x v="248"/>
    <x v="0"/>
    <x v="0"/>
    <s v="Tesseramento"/>
    <x v="1"/>
    <x v="2"/>
    <x v="0"/>
    <m/>
  </r>
  <r>
    <n v="50833"/>
    <x v="0"/>
    <x v="0"/>
    <x v="0"/>
    <x v="0"/>
    <x v="15"/>
    <x v="248"/>
    <x v="0"/>
    <x v="0"/>
    <s v="Tesseramento"/>
    <x v="1"/>
    <x v="0"/>
    <x v="0"/>
    <m/>
  </r>
  <r>
    <n v="14799"/>
    <x v="0"/>
    <x v="0"/>
    <x v="0"/>
    <x v="0"/>
    <x v="15"/>
    <x v="248"/>
    <x v="0"/>
    <x v="0"/>
    <s v="Tesseramento"/>
    <x v="1"/>
    <x v="1"/>
    <x v="0"/>
    <m/>
  </r>
  <r>
    <n v="118682"/>
    <x v="1"/>
    <x v="0"/>
    <x v="0"/>
    <x v="0"/>
    <x v="15"/>
    <x v="248"/>
    <x v="0"/>
    <x v="0"/>
    <s v="Tesseramento"/>
    <x v="1"/>
    <x v="2"/>
    <x v="0"/>
    <m/>
  </r>
  <r>
    <n v="11181"/>
    <x v="0"/>
    <x v="0"/>
    <x v="0"/>
    <x v="0"/>
    <x v="15"/>
    <x v="248"/>
    <x v="0"/>
    <x v="1"/>
    <s v="Tesseramento"/>
    <x v="1"/>
    <x v="0"/>
    <x v="0"/>
    <m/>
  </r>
  <r>
    <n v="76234"/>
    <x v="0"/>
    <x v="0"/>
    <x v="0"/>
    <x v="0"/>
    <x v="15"/>
    <x v="248"/>
    <x v="0"/>
    <x v="0"/>
    <s v="Tesseramento"/>
    <x v="1"/>
    <x v="1"/>
    <x v="0"/>
    <m/>
  </r>
  <r>
    <n v="161114"/>
    <x v="1"/>
    <x v="0"/>
    <x v="0"/>
    <x v="0"/>
    <x v="15"/>
    <x v="248"/>
    <x v="0"/>
    <x v="1"/>
    <s v="Tesseramento"/>
    <x v="1"/>
    <x v="7"/>
    <x v="0"/>
    <s v="B"/>
  </r>
  <r>
    <n v="118525"/>
    <x v="1"/>
    <x v="0"/>
    <x v="0"/>
    <x v="0"/>
    <x v="15"/>
    <x v="248"/>
    <x v="0"/>
    <x v="0"/>
    <s v="Tesseramento"/>
    <x v="1"/>
    <x v="6"/>
    <x v="0"/>
    <s v="B"/>
  </r>
  <r>
    <n v="118522"/>
    <x v="1"/>
    <x v="0"/>
    <x v="0"/>
    <x v="0"/>
    <x v="15"/>
    <x v="248"/>
    <x v="0"/>
    <x v="0"/>
    <s v="Tesseramento"/>
    <x v="1"/>
    <x v="2"/>
    <x v="0"/>
    <m/>
  </r>
  <r>
    <n v="157897"/>
    <x v="0"/>
    <x v="0"/>
    <x v="0"/>
    <x v="0"/>
    <x v="15"/>
    <x v="248"/>
    <x v="0"/>
    <x v="0"/>
    <s v="Tesseramento"/>
    <x v="1"/>
    <x v="1"/>
    <x v="0"/>
    <m/>
  </r>
  <r>
    <n v="11478"/>
    <x v="0"/>
    <x v="0"/>
    <x v="0"/>
    <x v="0"/>
    <x v="15"/>
    <x v="248"/>
    <x v="0"/>
    <x v="0"/>
    <s v="Tesseramento"/>
    <x v="1"/>
    <x v="1"/>
    <x v="0"/>
    <m/>
  </r>
  <r>
    <n v="51703"/>
    <x v="0"/>
    <x v="0"/>
    <x v="0"/>
    <x v="0"/>
    <x v="15"/>
    <x v="248"/>
    <x v="0"/>
    <x v="0"/>
    <s v="Tesseramento"/>
    <x v="1"/>
    <x v="1"/>
    <x v="0"/>
    <m/>
  </r>
  <r>
    <n v="182433"/>
    <x v="1"/>
    <x v="0"/>
    <x v="0"/>
    <x v="0"/>
    <x v="15"/>
    <x v="248"/>
    <x v="0"/>
    <x v="0"/>
    <s v="Tesseramento"/>
    <x v="1"/>
    <x v="5"/>
    <x v="0"/>
    <m/>
  </r>
  <r>
    <n v="125657"/>
    <x v="1"/>
    <x v="0"/>
    <x v="0"/>
    <x v="0"/>
    <x v="15"/>
    <x v="248"/>
    <x v="0"/>
    <x v="1"/>
    <s v="Tesseramento"/>
    <x v="1"/>
    <x v="2"/>
    <x v="0"/>
    <m/>
  </r>
  <r>
    <n v="13875"/>
    <x v="0"/>
    <x v="0"/>
    <x v="0"/>
    <x v="0"/>
    <x v="15"/>
    <x v="248"/>
    <x v="0"/>
    <x v="1"/>
    <s v="Tesseramento"/>
    <x v="1"/>
    <x v="0"/>
    <x v="0"/>
    <m/>
  </r>
  <r>
    <n v="97003"/>
    <x v="0"/>
    <x v="0"/>
    <x v="0"/>
    <x v="0"/>
    <x v="15"/>
    <x v="248"/>
    <x v="0"/>
    <x v="0"/>
    <s v="Tesseramento"/>
    <x v="1"/>
    <x v="1"/>
    <x v="0"/>
    <m/>
  </r>
  <r>
    <n v="115831"/>
    <x v="0"/>
    <x v="0"/>
    <x v="0"/>
    <x v="0"/>
    <x v="15"/>
    <x v="248"/>
    <x v="0"/>
    <x v="0"/>
    <s v="Tesseramento"/>
    <x v="1"/>
    <x v="1"/>
    <x v="0"/>
    <m/>
  </r>
  <r>
    <n v="39643"/>
    <x v="0"/>
    <x v="0"/>
    <x v="0"/>
    <x v="0"/>
    <x v="15"/>
    <x v="248"/>
    <x v="0"/>
    <x v="0"/>
    <s v="Tesseramento"/>
    <x v="1"/>
    <x v="0"/>
    <x v="0"/>
    <m/>
  </r>
  <r>
    <n v="234045"/>
    <x v="0"/>
    <x v="0"/>
    <x v="1"/>
    <x v="2"/>
    <x v="5"/>
    <x v="38"/>
    <x v="0"/>
    <x v="0"/>
    <s v="Tesseramento"/>
    <x v="1"/>
    <x v="0"/>
    <x v="0"/>
    <m/>
  </r>
  <r>
    <n v="180281"/>
    <x v="0"/>
    <x v="0"/>
    <x v="2"/>
    <x v="5"/>
    <x v="15"/>
    <x v="104"/>
    <x v="0"/>
    <x v="0"/>
    <s v="Tesseramento"/>
    <x v="1"/>
    <x v="4"/>
    <x v="0"/>
    <m/>
  </r>
  <r>
    <n v="167553"/>
    <x v="0"/>
    <x v="0"/>
    <x v="0"/>
    <x v="0"/>
    <x v="6"/>
    <x v="344"/>
    <x v="0"/>
    <x v="0"/>
    <s v="Tesseramento"/>
    <x v="0"/>
    <x v="3"/>
    <x v="0"/>
    <m/>
  </r>
  <r>
    <n v="221673"/>
    <x v="0"/>
    <x v="0"/>
    <x v="0"/>
    <x v="1"/>
    <x v="6"/>
    <x v="344"/>
    <x v="0"/>
    <x v="0"/>
    <s v="Tesseramento"/>
    <x v="0"/>
    <x v="3"/>
    <x v="0"/>
    <m/>
  </r>
  <r>
    <n v="107023"/>
    <x v="0"/>
    <x v="0"/>
    <x v="0"/>
    <x v="0"/>
    <x v="6"/>
    <x v="344"/>
    <x v="0"/>
    <x v="0"/>
    <s v="Tesseramento"/>
    <x v="0"/>
    <x v="4"/>
    <x v="0"/>
    <m/>
  </r>
  <r>
    <n v="203007"/>
    <x v="0"/>
    <x v="0"/>
    <x v="0"/>
    <x v="0"/>
    <x v="6"/>
    <x v="344"/>
    <x v="0"/>
    <x v="0"/>
    <s v="Tesseramento"/>
    <x v="0"/>
    <x v="0"/>
    <x v="0"/>
    <m/>
  </r>
  <r>
    <n v="145333"/>
    <x v="0"/>
    <x v="0"/>
    <x v="0"/>
    <x v="0"/>
    <x v="6"/>
    <x v="344"/>
    <x v="0"/>
    <x v="0"/>
    <s v="Tesseramento"/>
    <x v="0"/>
    <x v="0"/>
    <x v="0"/>
    <m/>
  </r>
  <r>
    <n v="203233"/>
    <x v="0"/>
    <x v="1"/>
    <x v="0"/>
    <x v="0"/>
    <x v="7"/>
    <x v="191"/>
    <x v="0"/>
    <x v="0"/>
    <s v="Tesseramento"/>
    <x v="0"/>
    <x v="0"/>
    <x v="0"/>
    <m/>
  </r>
  <r>
    <n v="30888"/>
    <x v="0"/>
    <x v="0"/>
    <x v="0"/>
    <x v="0"/>
    <x v="7"/>
    <x v="191"/>
    <x v="0"/>
    <x v="0"/>
    <s v="Tesseramento"/>
    <x v="0"/>
    <x v="3"/>
    <x v="0"/>
    <m/>
  </r>
  <r>
    <n v="138321"/>
    <x v="0"/>
    <x v="0"/>
    <x v="0"/>
    <x v="0"/>
    <x v="7"/>
    <x v="191"/>
    <x v="0"/>
    <x v="0"/>
    <s v="Tesseramento"/>
    <x v="0"/>
    <x v="0"/>
    <x v="0"/>
    <m/>
  </r>
  <r>
    <n v="140547"/>
    <x v="1"/>
    <x v="0"/>
    <x v="0"/>
    <x v="0"/>
    <x v="9"/>
    <x v="117"/>
    <x v="0"/>
    <x v="0"/>
    <s v="Tesseramento"/>
    <x v="1"/>
    <x v="2"/>
    <x v="0"/>
    <s v="BG"/>
  </r>
  <r>
    <n v="233809"/>
    <x v="1"/>
    <x v="0"/>
    <x v="1"/>
    <x v="2"/>
    <x v="1"/>
    <x v="138"/>
    <x v="0"/>
    <x v="0"/>
    <s v="Tesseramento"/>
    <x v="1"/>
    <x v="5"/>
    <x v="0"/>
    <m/>
  </r>
  <r>
    <n v="227778"/>
    <x v="0"/>
    <x v="0"/>
    <x v="0"/>
    <x v="0"/>
    <x v="1"/>
    <x v="108"/>
    <x v="0"/>
    <x v="0"/>
    <s v="Tesseramento"/>
    <x v="0"/>
    <x v="0"/>
    <x v="0"/>
    <m/>
  </r>
  <r>
    <n v="174567"/>
    <x v="0"/>
    <x v="0"/>
    <x v="0"/>
    <x v="0"/>
    <x v="2"/>
    <x v="55"/>
    <x v="0"/>
    <x v="1"/>
    <s v="Tesseramento"/>
    <x v="1"/>
    <x v="1"/>
    <x v="0"/>
    <m/>
  </r>
  <r>
    <n v="80535"/>
    <x v="0"/>
    <x v="0"/>
    <x v="0"/>
    <x v="0"/>
    <x v="2"/>
    <x v="55"/>
    <x v="0"/>
    <x v="0"/>
    <s v="Tesseramento"/>
    <x v="1"/>
    <x v="0"/>
    <x v="0"/>
    <m/>
  </r>
  <r>
    <n v="45974"/>
    <x v="0"/>
    <x v="0"/>
    <x v="0"/>
    <x v="0"/>
    <x v="2"/>
    <x v="55"/>
    <x v="0"/>
    <x v="0"/>
    <s v="Tesseramento"/>
    <x v="1"/>
    <x v="4"/>
    <x v="0"/>
    <m/>
  </r>
  <r>
    <n v="69338"/>
    <x v="0"/>
    <x v="0"/>
    <x v="0"/>
    <x v="0"/>
    <x v="2"/>
    <x v="55"/>
    <x v="0"/>
    <x v="0"/>
    <s v="Tesseramento"/>
    <x v="1"/>
    <x v="0"/>
    <x v="0"/>
    <m/>
  </r>
  <r>
    <n v="69333"/>
    <x v="0"/>
    <x v="0"/>
    <x v="0"/>
    <x v="0"/>
    <x v="2"/>
    <x v="55"/>
    <x v="0"/>
    <x v="1"/>
    <s v="Tesseramento"/>
    <x v="1"/>
    <x v="0"/>
    <x v="0"/>
    <m/>
  </r>
  <r>
    <n v="45975"/>
    <x v="0"/>
    <x v="0"/>
    <x v="0"/>
    <x v="0"/>
    <x v="2"/>
    <x v="55"/>
    <x v="0"/>
    <x v="1"/>
    <s v="Tesseramento"/>
    <x v="1"/>
    <x v="4"/>
    <x v="0"/>
    <m/>
  </r>
  <r>
    <n v="94043"/>
    <x v="0"/>
    <x v="0"/>
    <x v="0"/>
    <x v="0"/>
    <x v="0"/>
    <x v="76"/>
    <x v="0"/>
    <x v="0"/>
    <s v="Tesseramento"/>
    <x v="0"/>
    <x v="0"/>
    <x v="0"/>
    <m/>
  </r>
  <r>
    <n v="27765"/>
    <x v="0"/>
    <x v="0"/>
    <x v="0"/>
    <x v="0"/>
    <x v="0"/>
    <x v="76"/>
    <x v="0"/>
    <x v="0"/>
    <s v="Tesseramento"/>
    <x v="0"/>
    <x v="0"/>
    <x v="0"/>
    <m/>
  </r>
  <r>
    <n v="42800"/>
    <x v="0"/>
    <x v="0"/>
    <x v="0"/>
    <x v="4"/>
    <x v="0"/>
    <x v="76"/>
    <x v="0"/>
    <x v="0"/>
    <s v="Tesseramento"/>
    <x v="0"/>
    <x v="3"/>
    <x v="0"/>
    <m/>
  </r>
  <r>
    <n v="77353"/>
    <x v="0"/>
    <x v="0"/>
    <x v="0"/>
    <x v="0"/>
    <x v="0"/>
    <x v="76"/>
    <x v="0"/>
    <x v="1"/>
    <s v="Tesseramento"/>
    <x v="0"/>
    <x v="4"/>
    <x v="0"/>
    <m/>
  </r>
  <r>
    <n v="77355"/>
    <x v="0"/>
    <x v="0"/>
    <x v="0"/>
    <x v="0"/>
    <x v="0"/>
    <x v="76"/>
    <x v="0"/>
    <x v="0"/>
    <s v="Tesseramento"/>
    <x v="0"/>
    <x v="4"/>
    <x v="0"/>
    <m/>
  </r>
  <r>
    <n v="8308"/>
    <x v="0"/>
    <x v="0"/>
    <x v="0"/>
    <x v="0"/>
    <x v="0"/>
    <x v="76"/>
    <x v="0"/>
    <x v="0"/>
    <s v="Tesseramento"/>
    <x v="0"/>
    <x v="4"/>
    <x v="0"/>
    <m/>
  </r>
  <r>
    <n v="226561"/>
    <x v="0"/>
    <x v="0"/>
    <x v="0"/>
    <x v="1"/>
    <x v="8"/>
    <x v="355"/>
    <x v="0"/>
    <x v="0"/>
    <s v="Tesseramento"/>
    <x v="0"/>
    <x v="0"/>
    <x v="0"/>
    <m/>
  </r>
  <r>
    <n v="136384"/>
    <x v="0"/>
    <x v="0"/>
    <x v="0"/>
    <x v="3"/>
    <x v="4"/>
    <x v="149"/>
    <x v="0"/>
    <x v="0"/>
    <s v="Tesseramento"/>
    <x v="1"/>
    <x v="4"/>
    <x v="0"/>
    <m/>
  </r>
  <r>
    <n v="15367"/>
    <x v="0"/>
    <x v="0"/>
    <x v="0"/>
    <x v="0"/>
    <x v="0"/>
    <x v="76"/>
    <x v="0"/>
    <x v="0"/>
    <s v="Tesseramento"/>
    <x v="0"/>
    <x v="4"/>
    <x v="0"/>
    <m/>
  </r>
  <r>
    <n v="115405"/>
    <x v="0"/>
    <x v="0"/>
    <x v="0"/>
    <x v="1"/>
    <x v="4"/>
    <x v="47"/>
    <x v="0"/>
    <x v="0"/>
    <s v="Tesseramento"/>
    <x v="0"/>
    <x v="4"/>
    <x v="0"/>
    <m/>
  </r>
  <r>
    <n v="230420"/>
    <x v="0"/>
    <x v="0"/>
    <x v="0"/>
    <x v="1"/>
    <x v="2"/>
    <x v="55"/>
    <x v="0"/>
    <x v="1"/>
    <s v="Tesseramento"/>
    <x v="1"/>
    <x v="0"/>
    <x v="0"/>
    <m/>
  </r>
  <r>
    <n v="228029"/>
    <x v="0"/>
    <x v="0"/>
    <x v="0"/>
    <x v="3"/>
    <x v="2"/>
    <x v="55"/>
    <x v="0"/>
    <x v="0"/>
    <s v="Tesseramento"/>
    <x v="1"/>
    <x v="4"/>
    <x v="0"/>
    <m/>
  </r>
  <r>
    <n v="12562"/>
    <x v="0"/>
    <x v="0"/>
    <x v="0"/>
    <x v="0"/>
    <x v="2"/>
    <x v="55"/>
    <x v="0"/>
    <x v="0"/>
    <s v="Tesseramento"/>
    <x v="1"/>
    <x v="3"/>
    <x v="0"/>
    <m/>
  </r>
  <r>
    <n v="233971"/>
    <x v="0"/>
    <x v="0"/>
    <x v="1"/>
    <x v="3"/>
    <x v="8"/>
    <x v="173"/>
    <x v="0"/>
    <x v="0"/>
    <s v="Tesseramento"/>
    <x v="0"/>
    <x v="0"/>
    <x v="0"/>
    <m/>
  </r>
  <r>
    <n v="167124"/>
    <x v="0"/>
    <x v="0"/>
    <x v="0"/>
    <x v="1"/>
    <x v="2"/>
    <x v="55"/>
    <x v="0"/>
    <x v="0"/>
    <s v="Tesseramento"/>
    <x v="1"/>
    <x v="3"/>
    <x v="0"/>
    <m/>
  </r>
  <r>
    <n v="222501"/>
    <x v="1"/>
    <x v="0"/>
    <x v="0"/>
    <x v="0"/>
    <x v="2"/>
    <x v="55"/>
    <x v="0"/>
    <x v="0"/>
    <s v="Tesseramento"/>
    <x v="1"/>
    <x v="6"/>
    <x v="0"/>
    <m/>
  </r>
  <r>
    <n v="13107"/>
    <x v="0"/>
    <x v="0"/>
    <x v="0"/>
    <x v="0"/>
    <x v="7"/>
    <x v="78"/>
    <x v="0"/>
    <x v="0"/>
    <s v="Tesseramento"/>
    <x v="0"/>
    <x v="4"/>
    <x v="0"/>
    <m/>
  </r>
  <r>
    <n v="73739"/>
    <x v="0"/>
    <x v="0"/>
    <x v="0"/>
    <x v="0"/>
    <x v="2"/>
    <x v="55"/>
    <x v="0"/>
    <x v="0"/>
    <s v="Tesseramento"/>
    <x v="1"/>
    <x v="0"/>
    <x v="0"/>
    <m/>
  </r>
  <r>
    <n v="69950"/>
    <x v="0"/>
    <x v="0"/>
    <x v="0"/>
    <x v="0"/>
    <x v="2"/>
    <x v="55"/>
    <x v="0"/>
    <x v="1"/>
    <s v="Tesseramento"/>
    <x v="1"/>
    <x v="1"/>
    <x v="0"/>
    <m/>
  </r>
  <r>
    <n v="49250"/>
    <x v="0"/>
    <x v="0"/>
    <x v="0"/>
    <x v="0"/>
    <x v="2"/>
    <x v="55"/>
    <x v="0"/>
    <x v="0"/>
    <s v="Tesseramento"/>
    <x v="1"/>
    <x v="1"/>
    <x v="0"/>
    <m/>
  </r>
  <r>
    <n v="22053"/>
    <x v="0"/>
    <x v="0"/>
    <x v="0"/>
    <x v="1"/>
    <x v="2"/>
    <x v="55"/>
    <x v="0"/>
    <x v="0"/>
    <s v="Tesseramento"/>
    <x v="1"/>
    <x v="4"/>
    <x v="0"/>
    <m/>
  </r>
  <r>
    <n v="22016"/>
    <x v="0"/>
    <x v="0"/>
    <x v="0"/>
    <x v="0"/>
    <x v="2"/>
    <x v="55"/>
    <x v="0"/>
    <x v="1"/>
    <s v="Tesseramento"/>
    <x v="1"/>
    <x v="3"/>
    <x v="0"/>
    <m/>
  </r>
  <r>
    <n v="216343"/>
    <x v="0"/>
    <x v="0"/>
    <x v="0"/>
    <x v="1"/>
    <x v="7"/>
    <x v="45"/>
    <x v="0"/>
    <x v="0"/>
    <s v="Tesseramento"/>
    <x v="1"/>
    <x v="1"/>
    <x v="0"/>
    <m/>
  </r>
  <r>
    <n v="43567"/>
    <x v="0"/>
    <x v="0"/>
    <x v="0"/>
    <x v="0"/>
    <x v="2"/>
    <x v="55"/>
    <x v="0"/>
    <x v="0"/>
    <s v="Tesseramento"/>
    <x v="1"/>
    <x v="4"/>
    <x v="0"/>
    <m/>
  </r>
  <r>
    <n v="96962"/>
    <x v="0"/>
    <x v="0"/>
    <x v="0"/>
    <x v="0"/>
    <x v="2"/>
    <x v="55"/>
    <x v="0"/>
    <x v="0"/>
    <s v="Tesseramento"/>
    <x v="1"/>
    <x v="4"/>
    <x v="0"/>
    <m/>
  </r>
  <r>
    <n v="209874"/>
    <x v="0"/>
    <x v="0"/>
    <x v="0"/>
    <x v="0"/>
    <x v="2"/>
    <x v="55"/>
    <x v="0"/>
    <x v="0"/>
    <s v="Tesseramento"/>
    <x v="1"/>
    <x v="0"/>
    <x v="0"/>
    <m/>
  </r>
  <r>
    <n v="77886"/>
    <x v="0"/>
    <x v="0"/>
    <x v="0"/>
    <x v="0"/>
    <x v="2"/>
    <x v="55"/>
    <x v="0"/>
    <x v="0"/>
    <s v="Tesseramento"/>
    <x v="1"/>
    <x v="0"/>
    <x v="0"/>
    <m/>
  </r>
  <r>
    <n v="18249"/>
    <x v="0"/>
    <x v="0"/>
    <x v="0"/>
    <x v="0"/>
    <x v="2"/>
    <x v="55"/>
    <x v="0"/>
    <x v="0"/>
    <s v="Tesseramento"/>
    <x v="1"/>
    <x v="3"/>
    <x v="0"/>
    <m/>
  </r>
  <r>
    <n v="18288"/>
    <x v="0"/>
    <x v="0"/>
    <x v="0"/>
    <x v="1"/>
    <x v="2"/>
    <x v="55"/>
    <x v="0"/>
    <x v="1"/>
    <s v="Tesseramento"/>
    <x v="1"/>
    <x v="0"/>
    <x v="0"/>
    <m/>
  </r>
  <r>
    <n v="63014"/>
    <x v="0"/>
    <x v="0"/>
    <x v="0"/>
    <x v="0"/>
    <x v="2"/>
    <x v="55"/>
    <x v="0"/>
    <x v="0"/>
    <s v="Tesseramento"/>
    <x v="1"/>
    <x v="3"/>
    <x v="0"/>
    <m/>
  </r>
  <r>
    <n v="192401"/>
    <x v="0"/>
    <x v="0"/>
    <x v="0"/>
    <x v="0"/>
    <x v="2"/>
    <x v="55"/>
    <x v="0"/>
    <x v="0"/>
    <s v="Tesseramento"/>
    <x v="1"/>
    <x v="4"/>
    <x v="0"/>
    <m/>
  </r>
  <r>
    <n v="187258"/>
    <x v="0"/>
    <x v="0"/>
    <x v="0"/>
    <x v="0"/>
    <x v="2"/>
    <x v="55"/>
    <x v="0"/>
    <x v="0"/>
    <s v="Tesseramento"/>
    <x v="1"/>
    <x v="0"/>
    <x v="0"/>
    <m/>
  </r>
  <r>
    <n v="19404"/>
    <x v="0"/>
    <x v="0"/>
    <x v="0"/>
    <x v="0"/>
    <x v="2"/>
    <x v="55"/>
    <x v="0"/>
    <x v="0"/>
    <s v="Tesseramento"/>
    <x v="1"/>
    <x v="3"/>
    <x v="0"/>
    <m/>
  </r>
  <r>
    <n v="82695"/>
    <x v="0"/>
    <x v="0"/>
    <x v="0"/>
    <x v="0"/>
    <x v="2"/>
    <x v="55"/>
    <x v="0"/>
    <x v="1"/>
    <s v="Tesseramento"/>
    <x v="1"/>
    <x v="4"/>
    <x v="0"/>
    <m/>
  </r>
  <r>
    <n v="221100"/>
    <x v="1"/>
    <x v="0"/>
    <x v="0"/>
    <x v="0"/>
    <x v="12"/>
    <x v="245"/>
    <x v="0"/>
    <x v="0"/>
    <s v="Tesseramento"/>
    <x v="1"/>
    <x v="5"/>
    <x v="0"/>
    <m/>
  </r>
  <r>
    <n v="3490"/>
    <x v="0"/>
    <x v="0"/>
    <x v="0"/>
    <x v="0"/>
    <x v="12"/>
    <x v="245"/>
    <x v="0"/>
    <x v="0"/>
    <s v="Tesseramento"/>
    <x v="1"/>
    <x v="4"/>
    <x v="0"/>
    <m/>
  </r>
  <r>
    <n v="153301"/>
    <x v="0"/>
    <x v="0"/>
    <x v="0"/>
    <x v="0"/>
    <x v="12"/>
    <x v="245"/>
    <x v="0"/>
    <x v="0"/>
    <s v="Tesseramento"/>
    <x v="1"/>
    <x v="0"/>
    <x v="0"/>
    <m/>
  </r>
  <r>
    <n v="212513"/>
    <x v="0"/>
    <x v="0"/>
    <x v="0"/>
    <x v="0"/>
    <x v="12"/>
    <x v="245"/>
    <x v="0"/>
    <x v="0"/>
    <s v="Tesseramento"/>
    <x v="1"/>
    <x v="0"/>
    <x v="0"/>
    <m/>
  </r>
  <r>
    <n v="16710"/>
    <x v="0"/>
    <x v="0"/>
    <x v="0"/>
    <x v="0"/>
    <x v="12"/>
    <x v="245"/>
    <x v="0"/>
    <x v="1"/>
    <s v="Tesseramento"/>
    <x v="1"/>
    <x v="3"/>
    <x v="0"/>
    <m/>
  </r>
  <r>
    <n v="3531"/>
    <x v="0"/>
    <x v="0"/>
    <x v="0"/>
    <x v="2"/>
    <x v="12"/>
    <x v="245"/>
    <x v="0"/>
    <x v="1"/>
    <s v="Tesseramento"/>
    <x v="1"/>
    <x v="4"/>
    <x v="0"/>
    <m/>
  </r>
  <r>
    <n v="163837"/>
    <x v="0"/>
    <x v="0"/>
    <x v="0"/>
    <x v="0"/>
    <x v="12"/>
    <x v="245"/>
    <x v="0"/>
    <x v="1"/>
    <s v="Tesseramento"/>
    <x v="1"/>
    <x v="4"/>
    <x v="0"/>
    <m/>
  </r>
  <r>
    <n v="3397"/>
    <x v="0"/>
    <x v="0"/>
    <x v="0"/>
    <x v="1"/>
    <x v="12"/>
    <x v="245"/>
    <x v="0"/>
    <x v="0"/>
    <s v="Tesseramento"/>
    <x v="1"/>
    <x v="4"/>
    <x v="0"/>
    <m/>
  </r>
  <r>
    <n v="3396"/>
    <x v="0"/>
    <x v="0"/>
    <x v="0"/>
    <x v="1"/>
    <x v="12"/>
    <x v="245"/>
    <x v="0"/>
    <x v="1"/>
    <s v="Tesseramento"/>
    <x v="1"/>
    <x v="4"/>
    <x v="0"/>
    <m/>
  </r>
  <r>
    <n v="41007"/>
    <x v="0"/>
    <x v="0"/>
    <x v="0"/>
    <x v="0"/>
    <x v="12"/>
    <x v="245"/>
    <x v="0"/>
    <x v="0"/>
    <s v="Tesseramento"/>
    <x v="1"/>
    <x v="3"/>
    <x v="0"/>
    <m/>
  </r>
  <r>
    <n v="133802"/>
    <x v="0"/>
    <x v="0"/>
    <x v="0"/>
    <x v="1"/>
    <x v="12"/>
    <x v="245"/>
    <x v="0"/>
    <x v="0"/>
    <s v="Tesseramento"/>
    <x v="1"/>
    <x v="3"/>
    <x v="0"/>
    <m/>
  </r>
  <r>
    <n v="133801"/>
    <x v="0"/>
    <x v="0"/>
    <x v="0"/>
    <x v="0"/>
    <x v="12"/>
    <x v="245"/>
    <x v="0"/>
    <x v="0"/>
    <s v="Tesseramento"/>
    <x v="1"/>
    <x v="1"/>
    <x v="0"/>
    <m/>
  </r>
  <r>
    <n v="1155"/>
    <x v="0"/>
    <x v="0"/>
    <x v="0"/>
    <x v="2"/>
    <x v="12"/>
    <x v="245"/>
    <x v="0"/>
    <x v="1"/>
    <s v="Tesseramento"/>
    <x v="1"/>
    <x v="1"/>
    <x v="0"/>
    <m/>
  </r>
  <r>
    <n v="64786"/>
    <x v="0"/>
    <x v="0"/>
    <x v="0"/>
    <x v="0"/>
    <x v="12"/>
    <x v="245"/>
    <x v="0"/>
    <x v="1"/>
    <s v="Tesseramento"/>
    <x v="1"/>
    <x v="1"/>
    <x v="0"/>
    <m/>
  </r>
  <r>
    <n v="213158"/>
    <x v="0"/>
    <x v="0"/>
    <x v="0"/>
    <x v="0"/>
    <x v="12"/>
    <x v="245"/>
    <x v="0"/>
    <x v="0"/>
    <s v="Tesseramento"/>
    <x v="1"/>
    <x v="0"/>
    <x v="0"/>
    <m/>
  </r>
  <r>
    <n v="19202"/>
    <x v="0"/>
    <x v="0"/>
    <x v="0"/>
    <x v="0"/>
    <x v="12"/>
    <x v="245"/>
    <x v="0"/>
    <x v="0"/>
    <s v="Tesseramento"/>
    <x v="1"/>
    <x v="4"/>
    <x v="0"/>
    <m/>
  </r>
  <r>
    <n v="118087"/>
    <x v="0"/>
    <x v="0"/>
    <x v="0"/>
    <x v="0"/>
    <x v="12"/>
    <x v="245"/>
    <x v="0"/>
    <x v="0"/>
    <s v="Tesseramento"/>
    <x v="1"/>
    <x v="4"/>
    <x v="0"/>
    <m/>
  </r>
  <r>
    <n v="94708"/>
    <x v="0"/>
    <x v="0"/>
    <x v="0"/>
    <x v="0"/>
    <x v="12"/>
    <x v="245"/>
    <x v="0"/>
    <x v="0"/>
    <s v="Tesseramento"/>
    <x v="1"/>
    <x v="4"/>
    <x v="0"/>
    <m/>
  </r>
  <r>
    <n v="197146"/>
    <x v="0"/>
    <x v="0"/>
    <x v="0"/>
    <x v="2"/>
    <x v="12"/>
    <x v="245"/>
    <x v="0"/>
    <x v="1"/>
    <s v="Tesseramento"/>
    <x v="1"/>
    <x v="4"/>
    <x v="0"/>
    <m/>
  </r>
  <r>
    <n v="3224"/>
    <x v="0"/>
    <x v="0"/>
    <x v="0"/>
    <x v="0"/>
    <x v="12"/>
    <x v="245"/>
    <x v="0"/>
    <x v="0"/>
    <s v="Tesseramento"/>
    <x v="1"/>
    <x v="4"/>
    <x v="0"/>
    <m/>
  </r>
  <r>
    <n v="3223"/>
    <x v="0"/>
    <x v="0"/>
    <x v="0"/>
    <x v="1"/>
    <x v="12"/>
    <x v="245"/>
    <x v="0"/>
    <x v="1"/>
    <s v="Tesseramento"/>
    <x v="1"/>
    <x v="4"/>
    <x v="0"/>
    <m/>
  </r>
  <r>
    <n v="223733"/>
    <x v="0"/>
    <x v="0"/>
    <x v="0"/>
    <x v="1"/>
    <x v="8"/>
    <x v="113"/>
    <x v="0"/>
    <x v="0"/>
    <s v="Tesseramento"/>
    <x v="0"/>
    <x v="0"/>
    <x v="0"/>
    <m/>
  </r>
  <r>
    <n v="3086"/>
    <x v="0"/>
    <x v="0"/>
    <x v="0"/>
    <x v="0"/>
    <x v="12"/>
    <x v="245"/>
    <x v="0"/>
    <x v="0"/>
    <s v="Tesseramento"/>
    <x v="1"/>
    <x v="4"/>
    <x v="0"/>
    <m/>
  </r>
  <r>
    <n v="3300"/>
    <x v="0"/>
    <x v="0"/>
    <x v="0"/>
    <x v="0"/>
    <x v="12"/>
    <x v="245"/>
    <x v="0"/>
    <x v="1"/>
    <s v="Tesseramento"/>
    <x v="1"/>
    <x v="4"/>
    <x v="0"/>
    <m/>
  </r>
  <r>
    <n v="56846"/>
    <x v="0"/>
    <x v="0"/>
    <x v="0"/>
    <x v="0"/>
    <x v="12"/>
    <x v="245"/>
    <x v="0"/>
    <x v="1"/>
    <s v="Tesseramento"/>
    <x v="1"/>
    <x v="3"/>
    <x v="0"/>
    <m/>
  </r>
  <r>
    <n v="85907"/>
    <x v="0"/>
    <x v="0"/>
    <x v="0"/>
    <x v="0"/>
    <x v="12"/>
    <x v="245"/>
    <x v="0"/>
    <x v="1"/>
    <s v="Tesseramento"/>
    <x v="1"/>
    <x v="3"/>
    <x v="0"/>
    <m/>
  </r>
  <r>
    <n v="38811"/>
    <x v="0"/>
    <x v="0"/>
    <x v="0"/>
    <x v="0"/>
    <x v="12"/>
    <x v="245"/>
    <x v="0"/>
    <x v="0"/>
    <s v="Tesseramento"/>
    <x v="1"/>
    <x v="4"/>
    <x v="0"/>
    <m/>
  </r>
  <r>
    <n v="49953"/>
    <x v="0"/>
    <x v="0"/>
    <x v="0"/>
    <x v="0"/>
    <x v="12"/>
    <x v="245"/>
    <x v="0"/>
    <x v="0"/>
    <s v="Tesseramento"/>
    <x v="1"/>
    <x v="0"/>
    <x v="0"/>
    <m/>
  </r>
  <r>
    <n v="3091"/>
    <x v="0"/>
    <x v="0"/>
    <x v="0"/>
    <x v="0"/>
    <x v="12"/>
    <x v="245"/>
    <x v="0"/>
    <x v="1"/>
    <s v="Tesseramento"/>
    <x v="1"/>
    <x v="4"/>
    <x v="0"/>
    <m/>
  </r>
  <r>
    <n v="3474"/>
    <x v="0"/>
    <x v="0"/>
    <x v="0"/>
    <x v="0"/>
    <x v="12"/>
    <x v="245"/>
    <x v="0"/>
    <x v="0"/>
    <s v="Tesseramento"/>
    <x v="1"/>
    <x v="4"/>
    <x v="0"/>
    <m/>
  </r>
  <r>
    <n v="3551"/>
    <x v="0"/>
    <x v="0"/>
    <x v="0"/>
    <x v="0"/>
    <x v="12"/>
    <x v="245"/>
    <x v="0"/>
    <x v="0"/>
    <s v="Tesseramento"/>
    <x v="1"/>
    <x v="4"/>
    <x v="0"/>
    <m/>
  </r>
  <r>
    <n v="50612"/>
    <x v="0"/>
    <x v="0"/>
    <x v="0"/>
    <x v="0"/>
    <x v="12"/>
    <x v="245"/>
    <x v="0"/>
    <x v="0"/>
    <s v="Tesseramento"/>
    <x v="1"/>
    <x v="4"/>
    <x v="0"/>
    <m/>
  </r>
  <r>
    <n v="114530"/>
    <x v="0"/>
    <x v="0"/>
    <x v="0"/>
    <x v="0"/>
    <x v="12"/>
    <x v="245"/>
    <x v="0"/>
    <x v="1"/>
    <s v="Tesseramento"/>
    <x v="1"/>
    <x v="4"/>
    <x v="0"/>
    <m/>
  </r>
  <r>
    <n v="136214"/>
    <x v="0"/>
    <x v="0"/>
    <x v="0"/>
    <x v="0"/>
    <x v="12"/>
    <x v="245"/>
    <x v="0"/>
    <x v="0"/>
    <s v="Tesseramento"/>
    <x v="1"/>
    <x v="0"/>
    <x v="0"/>
    <m/>
  </r>
  <r>
    <n v="3273"/>
    <x v="0"/>
    <x v="0"/>
    <x v="0"/>
    <x v="0"/>
    <x v="12"/>
    <x v="245"/>
    <x v="0"/>
    <x v="0"/>
    <s v="Tesseramento"/>
    <x v="1"/>
    <x v="0"/>
    <x v="0"/>
    <m/>
  </r>
  <r>
    <n v="48885"/>
    <x v="0"/>
    <x v="0"/>
    <x v="0"/>
    <x v="0"/>
    <x v="12"/>
    <x v="245"/>
    <x v="0"/>
    <x v="1"/>
    <s v="Tesseramento"/>
    <x v="1"/>
    <x v="0"/>
    <x v="0"/>
    <m/>
  </r>
  <r>
    <n v="226941"/>
    <x v="0"/>
    <x v="0"/>
    <x v="0"/>
    <x v="0"/>
    <x v="4"/>
    <x v="359"/>
    <x v="0"/>
    <x v="0"/>
    <s v="Tesseramento"/>
    <x v="0"/>
    <x v="3"/>
    <x v="0"/>
    <m/>
  </r>
  <r>
    <n v="78347"/>
    <x v="0"/>
    <x v="0"/>
    <x v="0"/>
    <x v="0"/>
    <x v="7"/>
    <x v="109"/>
    <x v="0"/>
    <x v="1"/>
    <s v="Tesseramento"/>
    <x v="1"/>
    <x v="4"/>
    <x v="0"/>
    <m/>
  </r>
  <r>
    <n v="80293"/>
    <x v="0"/>
    <x v="0"/>
    <x v="0"/>
    <x v="0"/>
    <x v="7"/>
    <x v="109"/>
    <x v="0"/>
    <x v="0"/>
    <s v="Tesseramento"/>
    <x v="1"/>
    <x v="4"/>
    <x v="0"/>
    <m/>
  </r>
  <r>
    <n v="100855"/>
    <x v="0"/>
    <x v="0"/>
    <x v="0"/>
    <x v="0"/>
    <x v="1"/>
    <x v="20"/>
    <x v="0"/>
    <x v="0"/>
    <s v="Tesseramento"/>
    <x v="0"/>
    <x v="4"/>
    <x v="0"/>
    <m/>
  </r>
  <r>
    <n v="32918"/>
    <x v="0"/>
    <x v="0"/>
    <x v="0"/>
    <x v="0"/>
    <x v="7"/>
    <x v="78"/>
    <x v="0"/>
    <x v="1"/>
    <s v="Tesseramento"/>
    <x v="0"/>
    <x v="4"/>
    <x v="0"/>
    <m/>
  </r>
  <r>
    <n v="137361"/>
    <x v="0"/>
    <x v="0"/>
    <x v="0"/>
    <x v="0"/>
    <x v="6"/>
    <x v="7"/>
    <x v="0"/>
    <x v="0"/>
    <s v="Tesseramento"/>
    <x v="0"/>
    <x v="3"/>
    <x v="0"/>
    <m/>
  </r>
  <r>
    <n v="233856"/>
    <x v="0"/>
    <x v="0"/>
    <x v="1"/>
    <x v="1"/>
    <x v="4"/>
    <x v="75"/>
    <x v="0"/>
    <x v="1"/>
    <s v="Tesseramento"/>
    <x v="0"/>
    <x v="0"/>
    <x v="0"/>
    <m/>
  </r>
  <r>
    <n v="24591"/>
    <x v="0"/>
    <x v="0"/>
    <x v="0"/>
    <x v="0"/>
    <x v="4"/>
    <x v="75"/>
    <x v="0"/>
    <x v="0"/>
    <s v="Tesseramento"/>
    <x v="0"/>
    <x v="3"/>
    <x v="0"/>
    <m/>
  </r>
  <r>
    <n v="204521"/>
    <x v="0"/>
    <x v="0"/>
    <x v="0"/>
    <x v="0"/>
    <x v="7"/>
    <x v="275"/>
    <x v="0"/>
    <x v="0"/>
    <s v="Tesseramento"/>
    <x v="0"/>
    <x v="0"/>
    <x v="0"/>
    <m/>
  </r>
  <r>
    <n v="175629"/>
    <x v="0"/>
    <x v="0"/>
    <x v="0"/>
    <x v="0"/>
    <x v="7"/>
    <x v="275"/>
    <x v="0"/>
    <x v="1"/>
    <s v="Tesseramento"/>
    <x v="0"/>
    <x v="3"/>
    <x v="0"/>
    <m/>
  </r>
  <r>
    <n v="204523"/>
    <x v="0"/>
    <x v="0"/>
    <x v="0"/>
    <x v="1"/>
    <x v="7"/>
    <x v="275"/>
    <x v="0"/>
    <x v="1"/>
    <s v="Tesseramento"/>
    <x v="0"/>
    <x v="4"/>
    <x v="0"/>
    <m/>
  </r>
  <r>
    <n v="223431"/>
    <x v="0"/>
    <x v="0"/>
    <x v="0"/>
    <x v="0"/>
    <x v="7"/>
    <x v="275"/>
    <x v="0"/>
    <x v="0"/>
    <s v="Tesseramento"/>
    <x v="0"/>
    <x v="0"/>
    <x v="0"/>
    <m/>
  </r>
  <r>
    <n v="233389"/>
    <x v="1"/>
    <x v="0"/>
    <x v="0"/>
    <x v="3"/>
    <x v="1"/>
    <x v="239"/>
    <x v="0"/>
    <x v="1"/>
    <s v="Tesseramento"/>
    <x v="1"/>
    <x v="5"/>
    <x v="0"/>
    <m/>
  </r>
  <r>
    <n v="202407"/>
    <x v="1"/>
    <x v="0"/>
    <x v="0"/>
    <x v="3"/>
    <x v="1"/>
    <x v="239"/>
    <x v="0"/>
    <x v="0"/>
    <s v="Tesseramento"/>
    <x v="1"/>
    <x v="5"/>
    <x v="0"/>
    <m/>
  </r>
  <r>
    <n v="29976"/>
    <x v="0"/>
    <x v="0"/>
    <x v="0"/>
    <x v="0"/>
    <x v="1"/>
    <x v="239"/>
    <x v="0"/>
    <x v="0"/>
    <s v="Tesseramento"/>
    <x v="1"/>
    <x v="4"/>
    <x v="0"/>
    <m/>
  </r>
  <r>
    <n v="65166"/>
    <x v="0"/>
    <x v="0"/>
    <x v="0"/>
    <x v="0"/>
    <x v="1"/>
    <x v="239"/>
    <x v="0"/>
    <x v="0"/>
    <s v="Tesseramento"/>
    <x v="1"/>
    <x v="0"/>
    <x v="0"/>
    <m/>
  </r>
  <r>
    <n v="49119"/>
    <x v="0"/>
    <x v="0"/>
    <x v="0"/>
    <x v="0"/>
    <x v="1"/>
    <x v="239"/>
    <x v="0"/>
    <x v="0"/>
    <s v="Tesseramento"/>
    <x v="1"/>
    <x v="4"/>
    <x v="0"/>
    <m/>
  </r>
  <r>
    <n v="9551"/>
    <x v="0"/>
    <x v="0"/>
    <x v="0"/>
    <x v="0"/>
    <x v="1"/>
    <x v="239"/>
    <x v="0"/>
    <x v="0"/>
    <s v="Tesseramento"/>
    <x v="1"/>
    <x v="4"/>
    <x v="0"/>
    <m/>
  </r>
  <r>
    <n v="143520"/>
    <x v="0"/>
    <x v="0"/>
    <x v="0"/>
    <x v="0"/>
    <x v="1"/>
    <x v="239"/>
    <x v="0"/>
    <x v="0"/>
    <s v="Tesseramento"/>
    <x v="1"/>
    <x v="4"/>
    <x v="0"/>
    <m/>
  </r>
  <r>
    <n v="15631"/>
    <x v="0"/>
    <x v="0"/>
    <x v="0"/>
    <x v="0"/>
    <x v="1"/>
    <x v="239"/>
    <x v="0"/>
    <x v="0"/>
    <s v="Tesseramento"/>
    <x v="1"/>
    <x v="4"/>
    <x v="0"/>
    <m/>
  </r>
  <r>
    <n v="132653"/>
    <x v="0"/>
    <x v="0"/>
    <x v="0"/>
    <x v="0"/>
    <x v="1"/>
    <x v="239"/>
    <x v="0"/>
    <x v="0"/>
    <s v="Tesseramento"/>
    <x v="1"/>
    <x v="0"/>
    <x v="0"/>
    <m/>
  </r>
  <r>
    <n v="87661"/>
    <x v="0"/>
    <x v="0"/>
    <x v="0"/>
    <x v="0"/>
    <x v="1"/>
    <x v="239"/>
    <x v="0"/>
    <x v="0"/>
    <s v="Tesseramento"/>
    <x v="1"/>
    <x v="3"/>
    <x v="0"/>
    <m/>
  </r>
  <r>
    <n v="53440"/>
    <x v="0"/>
    <x v="0"/>
    <x v="0"/>
    <x v="0"/>
    <x v="1"/>
    <x v="239"/>
    <x v="0"/>
    <x v="0"/>
    <s v="Tesseramento"/>
    <x v="1"/>
    <x v="3"/>
    <x v="0"/>
    <m/>
  </r>
  <r>
    <n v="81633"/>
    <x v="0"/>
    <x v="0"/>
    <x v="0"/>
    <x v="0"/>
    <x v="1"/>
    <x v="239"/>
    <x v="0"/>
    <x v="0"/>
    <s v="Tesseramento"/>
    <x v="1"/>
    <x v="4"/>
    <x v="0"/>
    <m/>
  </r>
  <r>
    <n v="81634"/>
    <x v="0"/>
    <x v="0"/>
    <x v="0"/>
    <x v="1"/>
    <x v="1"/>
    <x v="239"/>
    <x v="0"/>
    <x v="0"/>
    <s v="Tesseramento"/>
    <x v="1"/>
    <x v="3"/>
    <x v="0"/>
    <m/>
  </r>
  <r>
    <n v="233957"/>
    <x v="0"/>
    <x v="0"/>
    <x v="1"/>
    <x v="1"/>
    <x v="7"/>
    <x v="275"/>
    <x v="0"/>
    <x v="1"/>
    <s v="Tesseramento"/>
    <x v="0"/>
    <x v="3"/>
    <x v="0"/>
    <m/>
  </r>
  <r>
    <n v="15684"/>
    <x v="0"/>
    <x v="0"/>
    <x v="0"/>
    <x v="0"/>
    <x v="1"/>
    <x v="239"/>
    <x v="0"/>
    <x v="0"/>
    <s v="Tesseramento"/>
    <x v="1"/>
    <x v="4"/>
    <x v="0"/>
    <m/>
  </r>
  <r>
    <n v="56493"/>
    <x v="0"/>
    <x v="0"/>
    <x v="0"/>
    <x v="0"/>
    <x v="1"/>
    <x v="239"/>
    <x v="0"/>
    <x v="0"/>
    <s v="Tesseramento"/>
    <x v="1"/>
    <x v="4"/>
    <x v="0"/>
    <m/>
  </r>
  <r>
    <n v="116519"/>
    <x v="0"/>
    <x v="0"/>
    <x v="0"/>
    <x v="0"/>
    <x v="1"/>
    <x v="239"/>
    <x v="0"/>
    <x v="1"/>
    <s v="Tesseramento"/>
    <x v="1"/>
    <x v="0"/>
    <x v="0"/>
    <m/>
  </r>
  <r>
    <n v="15751"/>
    <x v="0"/>
    <x v="0"/>
    <x v="0"/>
    <x v="0"/>
    <x v="1"/>
    <x v="239"/>
    <x v="0"/>
    <x v="1"/>
    <s v="Tesseramento"/>
    <x v="1"/>
    <x v="4"/>
    <x v="0"/>
    <m/>
  </r>
  <r>
    <n v="15749"/>
    <x v="0"/>
    <x v="0"/>
    <x v="0"/>
    <x v="0"/>
    <x v="1"/>
    <x v="239"/>
    <x v="0"/>
    <x v="0"/>
    <s v="Tesseramento"/>
    <x v="1"/>
    <x v="4"/>
    <x v="0"/>
    <m/>
  </r>
  <r>
    <n v="49358"/>
    <x v="0"/>
    <x v="0"/>
    <x v="0"/>
    <x v="0"/>
    <x v="1"/>
    <x v="239"/>
    <x v="0"/>
    <x v="0"/>
    <s v="Tesseramento"/>
    <x v="1"/>
    <x v="4"/>
    <x v="0"/>
    <m/>
  </r>
  <r>
    <n v="143524"/>
    <x v="0"/>
    <x v="0"/>
    <x v="0"/>
    <x v="0"/>
    <x v="1"/>
    <x v="239"/>
    <x v="0"/>
    <x v="0"/>
    <s v="Tesseramento"/>
    <x v="1"/>
    <x v="3"/>
    <x v="0"/>
    <m/>
  </r>
  <r>
    <n v="175203"/>
    <x v="0"/>
    <x v="0"/>
    <x v="0"/>
    <x v="0"/>
    <x v="1"/>
    <x v="239"/>
    <x v="0"/>
    <x v="0"/>
    <s v="Tesseramento"/>
    <x v="1"/>
    <x v="3"/>
    <x v="0"/>
    <m/>
  </r>
  <r>
    <n v="202799"/>
    <x v="0"/>
    <x v="0"/>
    <x v="0"/>
    <x v="0"/>
    <x v="1"/>
    <x v="239"/>
    <x v="0"/>
    <x v="0"/>
    <s v="Tesseramento"/>
    <x v="1"/>
    <x v="4"/>
    <x v="0"/>
    <m/>
  </r>
  <r>
    <n v="122906"/>
    <x v="0"/>
    <x v="0"/>
    <x v="0"/>
    <x v="0"/>
    <x v="1"/>
    <x v="239"/>
    <x v="0"/>
    <x v="0"/>
    <s v="Tesseramento"/>
    <x v="1"/>
    <x v="0"/>
    <x v="0"/>
    <m/>
  </r>
  <r>
    <n v="29981"/>
    <x v="0"/>
    <x v="0"/>
    <x v="0"/>
    <x v="0"/>
    <x v="1"/>
    <x v="239"/>
    <x v="0"/>
    <x v="0"/>
    <s v="Tesseramento"/>
    <x v="1"/>
    <x v="3"/>
    <x v="0"/>
    <m/>
  </r>
  <r>
    <n v="225012"/>
    <x v="0"/>
    <x v="1"/>
    <x v="0"/>
    <x v="1"/>
    <x v="1"/>
    <x v="239"/>
    <x v="0"/>
    <x v="0"/>
    <s v="Tesseramento"/>
    <x v="1"/>
    <x v="4"/>
    <x v="0"/>
    <m/>
  </r>
  <r>
    <n v="101845"/>
    <x v="0"/>
    <x v="0"/>
    <x v="0"/>
    <x v="0"/>
    <x v="1"/>
    <x v="239"/>
    <x v="0"/>
    <x v="1"/>
    <s v="Tesseramento"/>
    <x v="1"/>
    <x v="3"/>
    <x v="0"/>
    <m/>
  </r>
  <r>
    <n v="116523"/>
    <x v="0"/>
    <x v="0"/>
    <x v="0"/>
    <x v="0"/>
    <x v="1"/>
    <x v="239"/>
    <x v="0"/>
    <x v="0"/>
    <s v="Tesseramento"/>
    <x v="1"/>
    <x v="0"/>
    <x v="0"/>
    <m/>
  </r>
  <r>
    <n v="145009"/>
    <x v="0"/>
    <x v="0"/>
    <x v="0"/>
    <x v="0"/>
    <x v="1"/>
    <x v="239"/>
    <x v="0"/>
    <x v="0"/>
    <s v="Tesseramento"/>
    <x v="1"/>
    <x v="0"/>
    <x v="0"/>
    <m/>
  </r>
  <r>
    <n v="214807"/>
    <x v="0"/>
    <x v="0"/>
    <x v="0"/>
    <x v="0"/>
    <x v="1"/>
    <x v="239"/>
    <x v="0"/>
    <x v="0"/>
    <s v="Tesseramento"/>
    <x v="1"/>
    <x v="0"/>
    <x v="0"/>
    <m/>
  </r>
  <r>
    <n v="15801"/>
    <x v="0"/>
    <x v="0"/>
    <x v="0"/>
    <x v="0"/>
    <x v="1"/>
    <x v="239"/>
    <x v="0"/>
    <x v="0"/>
    <s v="Tesseramento"/>
    <x v="1"/>
    <x v="4"/>
    <x v="0"/>
    <m/>
  </r>
  <r>
    <n v="100439"/>
    <x v="0"/>
    <x v="0"/>
    <x v="0"/>
    <x v="0"/>
    <x v="1"/>
    <x v="239"/>
    <x v="0"/>
    <x v="0"/>
    <s v="Tesseramento"/>
    <x v="1"/>
    <x v="0"/>
    <x v="0"/>
    <m/>
  </r>
  <r>
    <n v="194466"/>
    <x v="1"/>
    <x v="0"/>
    <x v="0"/>
    <x v="0"/>
    <x v="1"/>
    <x v="239"/>
    <x v="0"/>
    <x v="0"/>
    <s v="Tesseramento"/>
    <x v="1"/>
    <x v="5"/>
    <x v="0"/>
    <m/>
  </r>
  <r>
    <n v="152843"/>
    <x v="0"/>
    <x v="0"/>
    <x v="0"/>
    <x v="0"/>
    <x v="1"/>
    <x v="239"/>
    <x v="0"/>
    <x v="0"/>
    <s v="Tesseramento"/>
    <x v="1"/>
    <x v="4"/>
    <x v="0"/>
    <m/>
  </r>
  <r>
    <n v="31896"/>
    <x v="0"/>
    <x v="0"/>
    <x v="0"/>
    <x v="0"/>
    <x v="1"/>
    <x v="239"/>
    <x v="0"/>
    <x v="0"/>
    <s v="Tesseramento"/>
    <x v="1"/>
    <x v="4"/>
    <x v="0"/>
    <m/>
  </r>
  <r>
    <n v="15839"/>
    <x v="0"/>
    <x v="0"/>
    <x v="0"/>
    <x v="0"/>
    <x v="1"/>
    <x v="239"/>
    <x v="0"/>
    <x v="0"/>
    <s v="Tesseramento"/>
    <x v="1"/>
    <x v="4"/>
    <x v="0"/>
    <m/>
  </r>
  <r>
    <n v="183774"/>
    <x v="0"/>
    <x v="0"/>
    <x v="0"/>
    <x v="0"/>
    <x v="1"/>
    <x v="239"/>
    <x v="0"/>
    <x v="0"/>
    <s v="Tesseramento"/>
    <x v="1"/>
    <x v="4"/>
    <x v="0"/>
    <m/>
  </r>
  <r>
    <n v="175056"/>
    <x v="0"/>
    <x v="0"/>
    <x v="0"/>
    <x v="0"/>
    <x v="1"/>
    <x v="239"/>
    <x v="0"/>
    <x v="0"/>
    <s v="Tesseramento"/>
    <x v="1"/>
    <x v="0"/>
    <x v="0"/>
    <m/>
  </r>
  <r>
    <n v="104531"/>
    <x v="0"/>
    <x v="0"/>
    <x v="0"/>
    <x v="0"/>
    <x v="7"/>
    <x v="51"/>
    <x v="0"/>
    <x v="0"/>
    <s v="Tesseramento"/>
    <x v="1"/>
    <x v="4"/>
    <x v="0"/>
    <m/>
  </r>
  <r>
    <n v="104537"/>
    <x v="0"/>
    <x v="0"/>
    <x v="0"/>
    <x v="0"/>
    <x v="7"/>
    <x v="51"/>
    <x v="0"/>
    <x v="1"/>
    <s v="Tesseramento"/>
    <x v="1"/>
    <x v="4"/>
    <x v="0"/>
    <m/>
  </r>
  <r>
    <n v="148859"/>
    <x v="0"/>
    <x v="0"/>
    <x v="0"/>
    <x v="0"/>
    <x v="1"/>
    <x v="239"/>
    <x v="0"/>
    <x v="0"/>
    <s v="Tesseramento"/>
    <x v="1"/>
    <x v="4"/>
    <x v="0"/>
    <m/>
  </r>
  <r>
    <n v="151328"/>
    <x v="0"/>
    <x v="0"/>
    <x v="0"/>
    <x v="0"/>
    <x v="1"/>
    <x v="239"/>
    <x v="0"/>
    <x v="0"/>
    <s v="Tesseramento"/>
    <x v="1"/>
    <x v="0"/>
    <x v="0"/>
    <m/>
  </r>
  <r>
    <n v="233882"/>
    <x v="0"/>
    <x v="1"/>
    <x v="1"/>
    <x v="1"/>
    <x v="2"/>
    <x v="55"/>
    <x v="0"/>
    <x v="0"/>
    <s v="Tesseramento"/>
    <x v="1"/>
    <x v="1"/>
    <x v="0"/>
    <m/>
  </r>
  <r>
    <n v="220550"/>
    <x v="0"/>
    <x v="0"/>
    <x v="0"/>
    <x v="1"/>
    <x v="1"/>
    <x v="239"/>
    <x v="0"/>
    <x v="0"/>
    <s v="Tesseramento"/>
    <x v="1"/>
    <x v="0"/>
    <x v="0"/>
    <m/>
  </r>
  <r>
    <n v="164904"/>
    <x v="0"/>
    <x v="0"/>
    <x v="0"/>
    <x v="0"/>
    <x v="1"/>
    <x v="239"/>
    <x v="0"/>
    <x v="0"/>
    <s v="Tesseramento"/>
    <x v="1"/>
    <x v="3"/>
    <x v="0"/>
    <m/>
  </r>
  <r>
    <n v="214808"/>
    <x v="0"/>
    <x v="0"/>
    <x v="0"/>
    <x v="0"/>
    <x v="1"/>
    <x v="239"/>
    <x v="0"/>
    <x v="1"/>
    <s v="Tesseramento"/>
    <x v="1"/>
    <x v="0"/>
    <x v="0"/>
    <m/>
  </r>
  <r>
    <n v="139409"/>
    <x v="0"/>
    <x v="0"/>
    <x v="0"/>
    <x v="0"/>
    <x v="1"/>
    <x v="239"/>
    <x v="0"/>
    <x v="0"/>
    <s v="Tesseramento"/>
    <x v="1"/>
    <x v="4"/>
    <x v="0"/>
    <m/>
  </r>
  <r>
    <n v="216850"/>
    <x v="0"/>
    <x v="0"/>
    <x v="0"/>
    <x v="0"/>
    <x v="1"/>
    <x v="239"/>
    <x v="0"/>
    <x v="0"/>
    <s v="Tesseramento"/>
    <x v="1"/>
    <x v="0"/>
    <x v="0"/>
    <m/>
  </r>
  <r>
    <n v="58848"/>
    <x v="0"/>
    <x v="0"/>
    <x v="0"/>
    <x v="0"/>
    <x v="1"/>
    <x v="239"/>
    <x v="0"/>
    <x v="0"/>
    <s v="Tesseramento"/>
    <x v="1"/>
    <x v="3"/>
    <x v="0"/>
    <m/>
  </r>
  <r>
    <n v="28965"/>
    <x v="0"/>
    <x v="0"/>
    <x v="0"/>
    <x v="0"/>
    <x v="1"/>
    <x v="239"/>
    <x v="0"/>
    <x v="0"/>
    <s v="Tesseramento"/>
    <x v="1"/>
    <x v="4"/>
    <x v="0"/>
    <m/>
  </r>
  <r>
    <n v="233436"/>
    <x v="0"/>
    <x v="0"/>
    <x v="0"/>
    <x v="2"/>
    <x v="7"/>
    <x v="51"/>
    <x v="0"/>
    <x v="0"/>
    <s v="Tesseramento"/>
    <x v="1"/>
    <x v="0"/>
    <x v="0"/>
    <m/>
  </r>
  <r>
    <n v="56398"/>
    <x v="0"/>
    <x v="0"/>
    <x v="0"/>
    <x v="0"/>
    <x v="1"/>
    <x v="239"/>
    <x v="0"/>
    <x v="1"/>
    <s v="Tesseramento"/>
    <x v="1"/>
    <x v="4"/>
    <x v="0"/>
    <m/>
  </r>
  <r>
    <n v="98463"/>
    <x v="0"/>
    <x v="0"/>
    <x v="0"/>
    <x v="0"/>
    <x v="1"/>
    <x v="239"/>
    <x v="0"/>
    <x v="0"/>
    <s v="Tesseramento"/>
    <x v="1"/>
    <x v="3"/>
    <x v="0"/>
    <m/>
  </r>
  <r>
    <n v="58859"/>
    <x v="0"/>
    <x v="0"/>
    <x v="0"/>
    <x v="0"/>
    <x v="1"/>
    <x v="239"/>
    <x v="0"/>
    <x v="0"/>
    <s v="Tesseramento"/>
    <x v="1"/>
    <x v="4"/>
    <x v="0"/>
    <m/>
  </r>
  <r>
    <n v="15980"/>
    <x v="0"/>
    <x v="0"/>
    <x v="0"/>
    <x v="0"/>
    <x v="1"/>
    <x v="239"/>
    <x v="0"/>
    <x v="1"/>
    <s v="Tesseramento"/>
    <x v="1"/>
    <x v="4"/>
    <x v="0"/>
    <m/>
  </r>
  <r>
    <n v="22029"/>
    <x v="0"/>
    <x v="0"/>
    <x v="0"/>
    <x v="0"/>
    <x v="4"/>
    <x v="149"/>
    <x v="0"/>
    <x v="0"/>
    <s v="Tesseramento"/>
    <x v="1"/>
    <x v="4"/>
    <x v="0"/>
    <m/>
  </r>
  <r>
    <n v="117699"/>
    <x v="0"/>
    <x v="0"/>
    <x v="0"/>
    <x v="0"/>
    <x v="4"/>
    <x v="149"/>
    <x v="0"/>
    <x v="1"/>
    <s v="Tesseramento"/>
    <x v="1"/>
    <x v="4"/>
    <x v="0"/>
    <m/>
  </r>
  <r>
    <n v="159519"/>
    <x v="1"/>
    <x v="0"/>
    <x v="0"/>
    <x v="0"/>
    <x v="7"/>
    <x v="51"/>
    <x v="0"/>
    <x v="1"/>
    <s v="Tesseramento"/>
    <x v="1"/>
    <x v="6"/>
    <x v="0"/>
    <s v="BG"/>
  </r>
  <r>
    <n v="140264"/>
    <x v="0"/>
    <x v="0"/>
    <x v="0"/>
    <x v="0"/>
    <x v="7"/>
    <x v="51"/>
    <x v="0"/>
    <x v="0"/>
    <s v="Tesseramento"/>
    <x v="1"/>
    <x v="3"/>
    <x v="0"/>
    <m/>
  </r>
  <r>
    <n v="109360"/>
    <x v="0"/>
    <x v="0"/>
    <x v="0"/>
    <x v="1"/>
    <x v="7"/>
    <x v="51"/>
    <x v="0"/>
    <x v="0"/>
    <s v="Tesseramento"/>
    <x v="1"/>
    <x v="0"/>
    <x v="0"/>
    <m/>
  </r>
  <r>
    <n v="42792"/>
    <x v="0"/>
    <x v="0"/>
    <x v="0"/>
    <x v="0"/>
    <x v="7"/>
    <x v="51"/>
    <x v="0"/>
    <x v="0"/>
    <s v="Tesseramento"/>
    <x v="1"/>
    <x v="1"/>
    <x v="0"/>
    <m/>
  </r>
  <r>
    <n v="215046"/>
    <x v="0"/>
    <x v="0"/>
    <x v="0"/>
    <x v="0"/>
    <x v="4"/>
    <x v="83"/>
    <x v="0"/>
    <x v="0"/>
    <s v="Tesseramento"/>
    <x v="0"/>
    <x v="3"/>
    <x v="0"/>
    <m/>
  </r>
  <r>
    <n v="233859"/>
    <x v="1"/>
    <x v="0"/>
    <x v="1"/>
    <x v="0"/>
    <x v="1"/>
    <x v="201"/>
    <x v="0"/>
    <x v="1"/>
    <s v="Tesseramento"/>
    <x v="0"/>
    <x v="2"/>
    <x v="0"/>
    <m/>
  </r>
  <r>
    <n v="195426"/>
    <x v="1"/>
    <x v="0"/>
    <x v="0"/>
    <x v="0"/>
    <x v="8"/>
    <x v="13"/>
    <x v="0"/>
    <x v="1"/>
    <s v="Tesseramento"/>
    <x v="0"/>
    <x v="5"/>
    <x v="0"/>
    <m/>
  </r>
  <r>
    <n v="190327"/>
    <x v="1"/>
    <x v="0"/>
    <x v="0"/>
    <x v="0"/>
    <x v="8"/>
    <x v="13"/>
    <x v="0"/>
    <x v="0"/>
    <s v="Tesseramento"/>
    <x v="0"/>
    <x v="7"/>
    <x v="0"/>
    <s v="B"/>
  </r>
  <r>
    <n v="226442"/>
    <x v="0"/>
    <x v="0"/>
    <x v="0"/>
    <x v="0"/>
    <x v="8"/>
    <x v="13"/>
    <x v="0"/>
    <x v="0"/>
    <s v="Tesseramento"/>
    <x v="0"/>
    <x v="0"/>
    <x v="0"/>
    <m/>
  </r>
  <r>
    <n v="190810"/>
    <x v="1"/>
    <x v="0"/>
    <x v="0"/>
    <x v="0"/>
    <x v="8"/>
    <x v="13"/>
    <x v="0"/>
    <x v="1"/>
    <s v="Tesseramento"/>
    <x v="0"/>
    <x v="7"/>
    <x v="0"/>
    <s v="B"/>
  </r>
  <r>
    <n v="125953"/>
    <x v="0"/>
    <x v="0"/>
    <x v="0"/>
    <x v="0"/>
    <x v="8"/>
    <x v="13"/>
    <x v="0"/>
    <x v="0"/>
    <s v="Tesseramento"/>
    <x v="0"/>
    <x v="3"/>
    <x v="0"/>
    <m/>
  </r>
  <r>
    <n v="145852"/>
    <x v="0"/>
    <x v="0"/>
    <x v="0"/>
    <x v="0"/>
    <x v="8"/>
    <x v="13"/>
    <x v="0"/>
    <x v="1"/>
    <s v="Tesseramento"/>
    <x v="0"/>
    <x v="3"/>
    <x v="0"/>
    <m/>
  </r>
  <r>
    <n v="216635"/>
    <x v="1"/>
    <x v="0"/>
    <x v="0"/>
    <x v="0"/>
    <x v="8"/>
    <x v="13"/>
    <x v="0"/>
    <x v="0"/>
    <s v="Tesseramento"/>
    <x v="0"/>
    <x v="7"/>
    <x v="0"/>
    <s v="B"/>
  </r>
  <r>
    <n v="181528"/>
    <x v="1"/>
    <x v="0"/>
    <x v="0"/>
    <x v="0"/>
    <x v="8"/>
    <x v="13"/>
    <x v="0"/>
    <x v="0"/>
    <s v="Tesseramento"/>
    <x v="0"/>
    <x v="2"/>
    <x v="0"/>
    <m/>
  </r>
  <r>
    <n v="120749"/>
    <x v="0"/>
    <x v="0"/>
    <x v="0"/>
    <x v="0"/>
    <x v="8"/>
    <x v="13"/>
    <x v="0"/>
    <x v="0"/>
    <s v="Tesseramento"/>
    <x v="0"/>
    <x v="3"/>
    <x v="0"/>
    <m/>
  </r>
  <r>
    <n v="233989"/>
    <x v="0"/>
    <x v="1"/>
    <x v="1"/>
    <x v="0"/>
    <x v="2"/>
    <x v="36"/>
    <x v="0"/>
    <x v="0"/>
    <s v="Tesseramento"/>
    <x v="1"/>
    <x v="0"/>
    <x v="0"/>
    <m/>
  </r>
  <r>
    <n v="186468"/>
    <x v="0"/>
    <x v="0"/>
    <x v="2"/>
    <x v="1"/>
    <x v="2"/>
    <x v="36"/>
    <x v="0"/>
    <x v="0"/>
    <s v="Tesseramento"/>
    <x v="1"/>
    <x v="0"/>
    <x v="0"/>
    <m/>
  </r>
  <r>
    <n v="203201"/>
    <x v="0"/>
    <x v="0"/>
    <x v="2"/>
    <x v="0"/>
    <x v="2"/>
    <x v="36"/>
    <x v="0"/>
    <x v="0"/>
    <s v="Tesseramento"/>
    <x v="1"/>
    <x v="4"/>
    <x v="0"/>
    <m/>
  </r>
  <r>
    <n v="229626"/>
    <x v="0"/>
    <x v="0"/>
    <x v="0"/>
    <x v="1"/>
    <x v="2"/>
    <x v="10"/>
    <x v="0"/>
    <x v="0"/>
    <s v="Tesseramento"/>
    <x v="0"/>
    <x v="0"/>
    <x v="0"/>
    <m/>
  </r>
  <r>
    <n v="229239"/>
    <x v="0"/>
    <x v="0"/>
    <x v="0"/>
    <x v="2"/>
    <x v="2"/>
    <x v="10"/>
    <x v="0"/>
    <x v="0"/>
    <s v="Tesseramento"/>
    <x v="0"/>
    <x v="3"/>
    <x v="0"/>
    <m/>
  </r>
  <r>
    <n v="161766"/>
    <x v="0"/>
    <x v="0"/>
    <x v="0"/>
    <x v="2"/>
    <x v="2"/>
    <x v="10"/>
    <x v="0"/>
    <x v="0"/>
    <s v="Tesseramento"/>
    <x v="0"/>
    <x v="1"/>
    <x v="0"/>
    <m/>
  </r>
  <r>
    <n v="42793"/>
    <x v="0"/>
    <x v="0"/>
    <x v="0"/>
    <x v="0"/>
    <x v="2"/>
    <x v="10"/>
    <x v="0"/>
    <x v="0"/>
    <s v="Tesseramento"/>
    <x v="0"/>
    <x v="3"/>
    <x v="0"/>
    <m/>
  </r>
  <r>
    <n v="96882"/>
    <x v="0"/>
    <x v="0"/>
    <x v="0"/>
    <x v="0"/>
    <x v="2"/>
    <x v="10"/>
    <x v="0"/>
    <x v="1"/>
    <s v="Tesseramento"/>
    <x v="0"/>
    <x v="3"/>
    <x v="0"/>
    <m/>
  </r>
  <r>
    <n v="228969"/>
    <x v="0"/>
    <x v="0"/>
    <x v="0"/>
    <x v="0"/>
    <x v="2"/>
    <x v="10"/>
    <x v="0"/>
    <x v="0"/>
    <s v="Tesseramento"/>
    <x v="0"/>
    <x v="1"/>
    <x v="0"/>
    <m/>
  </r>
  <r>
    <n v="229627"/>
    <x v="0"/>
    <x v="0"/>
    <x v="0"/>
    <x v="1"/>
    <x v="2"/>
    <x v="10"/>
    <x v="0"/>
    <x v="0"/>
    <s v="Tesseramento"/>
    <x v="0"/>
    <x v="0"/>
    <x v="0"/>
    <m/>
  </r>
  <r>
    <n v="137589"/>
    <x v="0"/>
    <x v="0"/>
    <x v="0"/>
    <x v="0"/>
    <x v="7"/>
    <x v="45"/>
    <x v="0"/>
    <x v="0"/>
    <s v="Tesseramento"/>
    <x v="1"/>
    <x v="0"/>
    <x v="0"/>
    <m/>
  </r>
  <r>
    <n v="180081"/>
    <x v="1"/>
    <x v="0"/>
    <x v="0"/>
    <x v="0"/>
    <x v="4"/>
    <x v="154"/>
    <x v="0"/>
    <x v="1"/>
    <s v="Tesseramento"/>
    <x v="1"/>
    <x v="2"/>
    <x v="0"/>
    <m/>
  </r>
  <r>
    <n v="141086"/>
    <x v="0"/>
    <x v="0"/>
    <x v="0"/>
    <x v="0"/>
    <x v="11"/>
    <x v="126"/>
    <x v="0"/>
    <x v="0"/>
    <s v="Tesseramento"/>
    <x v="1"/>
    <x v="1"/>
    <x v="0"/>
    <m/>
  </r>
  <r>
    <n v="115758"/>
    <x v="1"/>
    <x v="0"/>
    <x v="0"/>
    <x v="0"/>
    <x v="11"/>
    <x v="126"/>
    <x v="0"/>
    <x v="0"/>
    <s v="Tesseramento"/>
    <x v="1"/>
    <x v="2"/>
    <x v="0"/>
    <s v="BG"/>
  </r>
  <r>
    <n v="117448"/>
    <x v="1"/>
    <x v="0"/>
    <x v="0"/>
    <x v="0"/>
    <x v="11"/>
    <x v="126"/>
    <x v="0"/>
    <x v="0"/>
    <s v="Tesseramento"/>
    <x v="1"/>
    <x v="2"/>
    <x v="0"/>
    <s v="BG"/>
  </r>
  <r>
    <n v="203753"/>
    <x v="0"/>
    <x v="0"/>
    <x v="0"/>
    <x v="3"/>
    <x v="7"/>
    <x v="288"/>
    <x v="0"/>
    <x v="0"/>
    <s v="Tesseramento"/>
    <x v="3"/>
    <x v="0"/>
    <x v="0"/>
    <m/>
  </r>
  <r>
    <n v="226366"/>
    <x v="0"/>
    <x v="0"/>
    <x v="0"/>
    <x v="0"/>
    <x v="7"/>
    <x v="288"/>
    <x v="0"/>
    <x v="0"/>
    <s v="Tesseramento"/>
    <x v="3"/>
    <x v="0"/>
    <x v="0"/>
    <m/>
  </r>
  <r>
    <n v="40837"/>
    <x v="0"/>
    <x v="0"/>
    <x v="0"/>
    <x v="0"/>
    <x v="7"/>
    <x v="288"/>
    <x v="0"/>
    <x v="1"/>
    <s v="Tesseramento"/>
    <x v="3"/>
    <x v="3"/>
    <x v="0"/>
    <m/>
  </r>
  <r>
    <n v="187812"/>
    <x v="0"/>
    <x v="0"/>
    <x v="0"/>
    <x v="0"/>
    <x v="7"/>
    <x v="288"/>
    <x v="0"/>
    <x v="1"/>
    <s v="Tesseramento"/>
    <x v="3"/>
    <x v="3"/>
    <x v="0"/>
    <m/>
  </r>
  <r>
    <n v="73144"/>
    <x v="0"/>
    <x v="0"/>
    <x v="0"/>
    <x v="0"/>
    <x v="7"/>
    <x v="288"/>
    <x v="0"/>
    <x v="1"/>
    <s v="Tesseramento"/>
    <x v="3"/>
    <x v="4"/>
    <x v="0"/>
    <m/>
  </r>
  <r>
    <n v="123095"/>
    <x v="0"/>
    <x v="0"/>
    <x v="0"/>
    <x v="0"/>
    <x v="7"/>
    <x v="288"/>
    <x v="0"/>
    <x v="0"/>
    <s v="Tesseramento"/>
    <x v="3"/>
    <x v="3"/>
    <x v="0"/>
    <m/>
  </r>
  <r>
    <n v="97879"/>
    <x v="0"/>
    <x v="0"/>
    <x v="0"/>
    <x v="0"/>
    <x v="7"/>
    <x v="288"/>
    <x v="0"/>
    <x v="0"/>
    <s v="Tesseramento"/>
    <x v="3"/>
    <x v="0"/>
    <x v="0"/>
    <m/>
  </r>
  <r>
    <n v="22572"/>
    <x v="0"/>
    <x v="0"/>
    <x v="0"/>
    <x v="0"/>
    <x v="7"/>
    <x v="288"/>
    <x v="0"/>
    <x v="1"/>
    <s v="Tesseramento"/>
    <x v="3"/>
    <x v="0"/>
    <x v="0"/>
    <m/>
  </r>
  <r>
    <n v="128442"/>
    <x v="0"/>
    <x v="0"/>
    <x v="0"/>
    <x v="0"/>
    <x v="7"/>
    <x v="288"/>
    <x v="0"/>
    <x v="0"/>
    <s v="Tesseramento"/>
    <x v="3"/>
    <x v="0"/>
    <x v="0"/>
    <m/>
  </r>
  <r>
    <n v="80239"/>
    <x v="0"/>
    <x v="0"/>
    <x v="0"/>
    <x v="0"/>
    <x v="7"/>
    <x v="288"/>
    <x v="0"/>
    <x v="0"/>
    <s v="Tesseramento"/>
    <x v="3"/>
    <x v="0"/>
    <x v="0"/>
    <m/>
  </r>
  <r>
    <n v="83652"/>
    <x v="0"/>
    <x v="0"/>
    <x v="0"/>
    <x v="0"/>
    <x v="7"/>
    <x v="288"/>
    <x v="0"/>
    <x v="0"/>
    <s v="Tesseramento"/>
    <x v="3"/>
    <x v="0"/>
    <x v="0"/>
    <m/>
  </r>
  <r>
    <n v="103765"/>
    <x v="0"/>
    <x v="0"/>
    <x v="0"/>
    <x v="0"/>
    <x v="7"/>
    <x v="288"/>
    <x v="0"/>
    <x v="0"/>
    <s v="Tesseramento"/>
    <x v="3"/>
    <x v="0"/>
    <x v="0"/>
    <m/>
  </r>
  <r>
    <n v="65087"/>
    <x v="0"/>
    <x v="0"/>
    <x v="0"/>
    <x v="0"/>
    <x v="7"/>
    <x v="288"/>
    <x v="0"/>
    <x v="0"/>
    <s v="Tesseramento"/>
    <x v="3"/>
    <x v="3"/>
    <x v="0"/>
    <m/>
  </r>
  <r>
    <n v="92930"/>
    <x v="0"/>
    <x v="0"/>
    <x v="0"/>
    <x v="0"/>
    <x v="7"/>
    <x v="288"/>
    <x v="0"/>
    <x v="0"/>
    <s v="Tesseramento"/>
    <x v="3"/>
    <x v="4"/>
    <x v="0"/>
    <m/>
  </r>
  <r>
    <n v="227502"/>
    <x v="0"/>
    <x v="0"/>
    <x v="0"/>
    <x v="1"/>
    <x v="7"/>
    <x v="288"/>
    <x v="0"/>
    <x v="1"/>
    <s v="Tesseramento"/>
    <x v="3"/>
    <x v="0"/>
    <x v="0"/>
    <m/>
  </r>
  <r>
    <n v="189280"/>
    <x v="0"/>
    <x v="0"/>
    <x v="0"/>
    <x v="0"/>
    <x v="7"/>
    <x v="288"/>
    <x v="0"/>
    <x v="0"/>
    <s v="Tesseramento"/>
    <x v="3"/>
    <x v="0"/>
    <x v="0"/>
    <m/>
  </r>
  <r>
    <n v="162728"/>
    <x v="0"/>
    <x v="0"/>
    <x v="0"/>
    <x v="0"/>
    <x v="7"/>
    <x v="288"/>
    <x v="0"/>
    <x v="0"/>
    <s v="Tesseramento"/>
    <x v="3"/>
    <x v="0"/>
    <x v="0"/>
    <m/>
  </r>
  <r>
    <n v="71288"/>
    <x v="0"/>
    <x v="0"/>
    <x v="0"/>
    <x v="0"/>
    <x v="7"/>
    <x v="288"/>
    <x v="0"/>
    <x v="1"/>
    <s v="Tesseramento"/>
    <x v="3"/>
    <x v="4"/>
    <x v="0"/>
    <m/>
  </r>
  <r>
    <n v="227503"/>
    <x v="0"/>
    <x v="0"/>
    <x v="0"/>
    <x v="1"/>
    <x v="7"/>
    <x v="288"/>
    <x v="0"/>
    <x v="0"/>
    <s v="Tesseramento"/>
    <x v="3"/>
    <x v="0"/>
    <x v="0"/>
    <m/>
  </r>
  <r>
    <n v="176365"/>
    <x v="0"/>
    <x v="0"/>
    <x v="0"/>
    <x v="0"/>
    <x v="7"/>
    <x v="288"/>
    <x v="0"/>
    <x v="1"/>
    <s v="Tesseramento"/>
    <x v="3"/>
    <x v="3"/>
    <x v="0"/>
    <m/>
  </r>
  <r>
    <n v="29450"/>
    <x v="0"/>
    <x v="0"/>
    <x v="0"/>
    <x v="0"/>
    <x v="7"/>
    <x v="288"/>
    <x v="0"/>
    <x v="0"/>
    <s v="Tesseramento"/>
    <x v="3"/>
    <x v="4"/>
    <x v="0"/>
    <m/>
  </r>
  <r>
    <n v="120882"/>
    <x v="0"/>
    <x v="0"/>
    <x v="0"/>
    <x v="0"/>
    <x v="7"/>
    <x v="288"/>
    <x v="0"/>
    <x v="1"/>
    <s v="Tesseramento"/>
    <x v="3"/>
    <x v="3"/>
    <x v="0"/>
    <m/>
  </r>
  <r>
    <n v="22604"/>
    <x v="0"/>
    <x v="0"/>
    <x v="0"/>
    <x v="0"/>
    <x v="7"/>
    <x v="288"/>
    <x v="0"/>
    <x v="1"/>
    <s v="Tesseramento"/>
    <x v="3"/>
    <x v="0"/>
    <x v="0"/>
    <m/>
  </r>
  <r>
    <n v="26662"/>
    <x v="0"/>
    <x v="0"/>
    <x v="0"/>
    <x v="1"/>
    <x v="7"/>
    <x v="288"/>
    <x v="0"/>
    <x v="0"/>
    <s v="Tesseramento"/>
    <x v="3"/>
    <x v="0"/>
    <x v="0"/>
    <m/>
  </r>
  <r>
    <n v="176484"/>
    <x v="0"/>
    <x v="0"/>
    <x v="0"/>
    <x v="0"/>
    <x v="7"/>
    <x v="288"/>
    <x v="0"/>
    <x v="0"/>
    <s v="Tesseramento"/>
    <x v="3"/>
    <x v="0"/>
    <x v="0"/>
    <m/>
  </r>
  <r>
    <n v="85537"/>
    <x v="0"/>
    <x v="0"/>
    <x v="0"/>
    <x v="0"/>
    <x v="7"/>
    <x v="288"/>
    <x v="0"/>
    <x v="1"/>
    <s v="Tesseramento"/>
    <x v="3"/>
    <x v="4"/>
    <x v="0"/>
    <m/>
  </r>
  <r>
    <n v="165939"/>
    <x v="0"/>
    <x v="0"/>
    <x v="0"/>
    <x v="0"/>
    <x v="7"/>
    <x v="288"/>
    <x v="0"/>
    <x v="0"/>
    <s v="Tesseramento"/>
    <x v="3"/>
    <x v="0"/>
    <x v="0"/>
    <m/>
  </r>
  <r>
    <n v="144702"/>
    <x v="0"/>
    <x v="0"/>
    <x v="0"/>
    <x v="0"/>
    <x v="7"/>
    <x v="288"/>
    <x v="0"/>
    <x v="0"/>
    <s v="Tesseramento"/>
    <x v="3"/>
    <x v="3"/>
    <x v="0"/>
    <m/>
  </r>
  <r>
    <n v="85539"/>
    <x v="0"/>
    <x v="0"/>
    <x v="0"/>
    <x v="1"/>
    <x v="7"/>
    <x v="288"/>
    <x v="0"/>
    <x v="1"/>
    <s v="Tesseramento"/>
    <x v="3"/>
    <x v="0"/>
    <x v="0"/>
    <m/>
  </r>
  <r>
    <n v="88483"/>
    <x v="0"/>
    <x v="0"/>
    <x v="0"/>
    <x v="1"/>
    <x v="7"/>
    <x v="288"/>
    <x v="0"/>
    <x v="0"/>
    <s v="Tesseramento"/>
    <x v="3"/>
    <x v="0"/>
    <x v="0"/>
    <m/>
  </r>
  <r>
    <n v="219057"/>
    <x v="0"/>
    <x v="0"/>
    <x v="0"/>
    <x v="1"/>
    <x v="7"/>
    <x v="288"/>
    <x v="0"/>
    <x v="1"/>
    <s v="Tesseramento"/>
    <x v="3"/>
    <x v="0"/>
    <x v="0"/>
    <m/>
  </r>
  <r>
    <n v="19144"/>
    <x v="0"/>
    <x v="0"/>
    <x v="0"/>
    <x v="0"/>
    <x v="7"/>
    <x v="288"/>
    <x v="0"/>
    <x v="0"/>
    <s v="Tesseramento"/>
    <x v="3"/>
    <x v="0"/>
    <x v="0"/>
    <m/>
  </r>
  <r>
    <n v="226370"/>
    <x v="0"/>
    <x v="0"/>
    <x v="0"/>
    <x v="2"/>
    <x v="7"/>
    <x v="288"/>
    <x v="0"/>
    <x v="0"/>
    <s v="Tesseramento"/>
    <x v="3"/>
    <x v="1"/>
    <x v="0"/>
    <m/>
  </r>
  <r>
    <n v="216003"/>
    <x v="0"/>
    <x v="0"/>
    <x v="0"/>
    <x v="0"/>
    <x v="7"/>
    <x v="288"/>
    <x v="0"/>
    <x v="0"/>
    <s v="Tesseramento"/>
    <x v="3"/>
    <x v="0"/>
    <x v="0"/>
    <m/>
  </r>
  <r>
    <n v="227221"/>
    <x v="0"/>
    <x v="0"/>
    <x v="0"/>
    <x v="0"/>
    <x v="7"/>
    <x v="288"/>
    <x v="0"/>
    <x v="1"/>
    <s v="Tesseramento"/>
    <x v="3"/>
    <x v="0"/>
    <x v="0"/>
    <m/>
  </r>
  <r>
    <n v="40625"/>
    <x v="0"/>
    <x v="0"/>
    <x v="0"/>
    <x v="0"/>
    <x v="7"/>
    <x v="288"/>
    <x v="0"/>
    <x v="1"/>
    <s v="Tesseramento"/>
    <x v="3"/>
    <x v="3"/>
    <x v="0"/>
    <m/>
  </r>
  <r>
    <n v="78862"/>
    <x v="0"/>
    <x v="0"/>
    <x v="0"/>
    <x v="0"/>
    <x v="7"/>
    <x v="288"/>
    <x v="0"/>
    <x v="1"/>
    <s v="Tesseramento"/>
    <x v="3"/>
    <x v="3"/>
    <x v="0"/>
    <m/>
  </r>
  <r>
    <n v="196535"/>
    <x v="0"/>
    <x v="0"/>
    <x v="0"/>
    <x v="0"/>
    <x v="7"/>
    <x v="288"/>
    <x v="0"/>
    <x v="0"/>
    <s v="Tesseramento"/>
    <x v="3"/>
    <x v="3"/>
    <x v="0"/>
    <m/>
  </r>
  <r>
    <n v="110411"/>
    <x v="0"/>
    <x v="0"/>
    <x v="0"/>
    <x v="0"/>
    <x v="7"/>
    <x v="288"/>
    <x v="0"/>
    <x v="0"/>
    <s v="Tesseramento"/>
    <x v="3"/>
    <x v="0"/>
    <x v="0"/>
    <m/>
  </r>
  <r>
    <n v="142434"/>
    <x v="0"/>
    <x v="0"/>
    <x v="0"/>
    <x v="0"/>
    <x v="7"/>
    <x v="288"/>
    <x v="0"/>
    <x v="0"/>
    <s v="Tesseramento"/>
    <x v="3"/>
    <x v="0"/>
    <x v="0"/>
    <m/>
  </r>
  <r>
    <n v="179523"/>
    <x v="0"/>
    <x v="0"/>
    <x v="0"/>
    <x v="1"/>
    <x v="7"/>
    <x v="288"/>
    <x v="0"/>
    <x v="0"/>
    <s v="Tesseramento"/>
    <x v="3"/>
    <x v="0"/>
    <x v="0"/>
    <m/>
  </r>
  <r>
    <n v="90352"/>
    <x v="0"/>
    <x v="0"/>
    <x v="0"/>
    <x v="1"/>
    <x v="7"/>
    <x v="288"/>
    <x v="0"/>
    <x v="0"/>
    <s v="Tesseramento"/>
    <x v="3"/>
    <x v="0"/>
    <x v="0"/>
    <m/>
  </r>
  <r>
    <n v="11839"/>
    <x v="0"/>
    <x v="0"/>
    <x v="0"/>
    <x v="4"/>
    <x v="7"/>
    <x v="288"/>
    <x v="0"/>
    <x v="1"/>
    <s v="Tesseramento"/>
    <x v="3"/>
    <x v="4"/>
    <x v="0"/>
    <m/>
  </r>
  <r>
    <n v="65679"/>
    <x v="0"/>
    <x v="0"/>
    <x v="0"/>
    <x v="0"/>
    <x v="7"/>
    <x v="288"/>
    <x v="0"/>
    <x v="1"/>
    <s v="Tesseramento"/>
    <x v="3"/>
    <x v="4"/>
    <x v="0"/>
    <m/>
  </r>
  <r>
    <n v="199890"/>
    <x v="0"/>
    <x v="0"/>
    <x v="0"/>
    <x v="0"/>
    <x v="7"/>
    <x v="288"/>
    <x v="0"/>
    <x v="1"/>
    <s v="Tesseramento"/>
    <x v="3"/>
    <x v="3"/>
    <x v="0"/>
    <m/>
  </r>
  <r>
    <n v="226371"/>
    <x v="0"/>
    <x v="0"/>
    <x v="0"/>
    <x v="1"/>
    <x v="7"/>
    <x v="288"/>
    <x v="0"/>
    <x v="0"/>
    <s v="Tesseramento"/>
    <x v="3"/>
    <x v="0"/>
    <x v="0"/>
    <m/>
  </r>
  <r>
    <n v="121869"/>
    <x v="0"/>
    <x v="0"/>
    <x v="0"/>
    <x v="0"/>
    <x v="7"/>
    <x v="288"/>
    <x v="0"/>
    <x v="0"/>
    <s v="Tesseramento"/>
    <x v="3"/>
    <x v="1"/>
    <x v="0"/>
    <m/>
  </r>
  <r>
    <n v="84474"/>
    <x v="0"/>
    <x v="0"/>
    <x v="0"/>
    <x v="0"/>
    <x v="7"/>
    <x v="288"/>
    <x v="0"/>
    <x v="0"/>
    <s v="Tesseramento"/>
    <x v="3"/>
    <x v="0"/>
    <x v="0"/>
    <m/>
  </r>
  <r>
    <n v="216009"/>
    <x v="0"/>
    <x v="0"/>
    <x v="0"/>
    <x v="1"/>
    <x v="7"/>
    <x v="288"/>
    <x v="0"/>
    <x v="0"/>
    <s v="Tesseramento"/>
    <x v="3"/>
    <x v="0"/>
    <x v="0"/>
    <m/>
  </r>
  <r>
    <n v="87818"/>
    <x v="0"/>
    <x v="0"/>
    <x v="0"/>
    <x v="0"/>
    <x v="7"/>
    <x v="288"/>
    <x v="0"/>
    <x v="0"/>
    <s v="Tesseramento"/>
    <x v="3"/>
    <x v="3"/>
    <x v="0"/>
    <m/>
  </r>
  <r>
    <n v="40153"/>
    <x v="0"/>
    <x v="0"/>
    <x v="0"/>
    <x v="0"/>
    <x v="7"/>
    <x v="288"/>
    <x v="0"/>
    <x v="1"/>
    <s v="Tesseramento"/>
    <x v="3"/>
    <x v="4"/>
    <x v="0"/>
    <m/>
  </r>
  <r>
    <n v="198837"/>
    <x v="0"/>
    <x v="0"/>
    <x v="0"/>
    <x v="0"/>
    <x v="7"/>
    <x v="288"/>
    <x v="0"/>
    <x v="0"/>
    <s v="Tesseramento"/>
    <x v="3"/>
    <x v="3"/>
    <x v="0"/>
    <m/>
  </r>
  <r>
    <n v="187813"/>
    <x v="0"/>
    <x v="0"/>
    <x v="0"/>
    <x v="0"/>
    <x v="7"/>
    <x v="288"/>
    <x v="0"/>
    <x v="0"/>
    <s v="Tesseramento"/>
    <x v="3"/>
    <x v="3"/>
    <x v="0"/>
    <m/>
  </r>
  <r>
    <n v="200363"/>
    <x v="0"/>
    <x v="0"/>
    <x v="0"/>
    <x v="0"/>
    <x v="7"/>
    <x v="288"/>
    <x v="0"/>
    <x v="0"/>
    <s v="Tesseramento"/>
    <x v="3"/>
    <x v="3"/>
    <x v="0"/>
    <m/>
  </r>
  <r>
    <n v="216005"/>
    <x v="0"/>
    <x v="0"/>
    <x v="0"/>
    <x v="1"/>
    <x v="7"/>
    <x v="288"/>
    <x v="0"/>
    <x v="0"/>
    <s v="Tesseramento"/>
    <x v="3"/>
    <x v="3"/>
    <x v="0"/>
    <m/>
  </r>
  <r>
    <n v="127660"/>
    <x v="0"/>
    <x v="0"/>
    <x v="0"/>
    <x v="0"/>
    <x v="7"/>
    <x v="288"/>
    <x v="0"/>
    <x v="0"/>
    <s v="Tesseramento"/>
    <x v="3"/>
    <x v="0"/>
    <x v="0"/>
    <m/>
  </r>
  <r>
    <n v="54283"/>
    <x v="0"/>
    <x v="0"/>
    <x v="0"/>
    <x v="0"/>
    <x v="7"/>
    <x v="288"/>
    <x v="0"/>
    <x v="1"/>
    <s v="Tesseramento"/>
    <x v="3"/>
    <x v="1"/>
    <x v="0"/>
    <m/>
  </r>
  <r>
    <n v="73428"/>
    <x v="0"/>
    <x v="0"/>
    <x v="0"/>
    <x v="0"/>
    <x v="7"/>
    <x v="288"/>
    <x v="0"/>
    <x v="0"/>
    <s v="Tesseramento"/>
    <x v="3"/>
    <x v="0"/>
    <x v="0"/>
    <m/>
  </r>
  <r>
    <n v="176491"/>
    <x v="0"/>
    <x v="0"/>
    <x v="0"/>
    <x v="0"/>
    <x v="7"/>
    <x v="288"/>
    <x v="0"/>
    <x v="1"/>
    <s v="Tesseramento"/>
    <x v="3"/>
    <x v="0"/>
    <x v="0"/>
    <m/>
  </r>
  <r>
    <n v="179526"/>
    <x v="0"/>
    <x v="0"/>
    <x v="0"/>
    <x v="0"/>
    <x v="7"/>
    <x v="288"/>
    <x v="0"/>
    <x v="0"/>
    <s v="Tesseramento"/>
    <x v="3"/>
    <x v="0"/>
    <x v="0"/>
    <m/>
  </r>
  <r>
    <n v="191286"/>
    <x v="0"/>
    <x v="0"/>
    <x v="0"/>
    <x v="0"/>
    <x v="7"/>
    <x v="288"/>
    <x v="0"/>
    <x v="0"/>
    <s v="Tesseramento"/>
    <x v="3"/>
    <x v="1"/>
    <x v="0"/>
    <m/>
  </r>
  <r>
    <n v="30583"/>
    <x v="0"/>
    <x v="0"/>
    <x v="0"/>
    <x v="0"/>
    <x v="7"/>
    <x v="288"/>
    <x v="0"/>
    <x v="1"/>
    <s v="Tesseramento"/>
    <x v="3"/>
    <x v="4"/>
    <x v="0"/>
    <m/>
  </r>
  <r>
    <n v="87718"/>
    <x v="0"/>
    <x v="0"/>
    <x v="0"/>
    <x v="0"/>
    <x v="7"/>
    <x v="288"/>
    <x v="0"/>
    <x v="0"/>
    <s v="Tesseramento"/>
    <x v="3"/>
    <x v="0"/>
    <x v="0"/>
    <m/>
  </r>
  <r>
    <n v="139928"/>
    <x v="0"/>
    <x v="0"/>
    <x v="0"/>
    <x v="0"/>
    <x v="7"/>
    <x v="288"/>
    <x v="0"/>
    <x v="0"/>
    <s v="Tesseramento"/>
    <x v="3"/>
    <x v="3"/>
    <x v="0"/>
    <m/>
  </r>
  <r>
    <n v="217260"/>
    <x v="1"/>
    <x v="0"/>
    <x v="0"/>
    <x v="1"/>
    <x v="7"/>
    <x v="288"/>
    <x v="0"/>
    <x v="0"/>
    <s v="Tesseramento"/>
    <x v="3"/>
    <x v="7"/>
    <x v="0"/>
    <m/>
  </r>
  <r>
    <n v="215998"/>
    <x v="0"/>
    <x v="0"/>
    <x v="0"/>
    <x v="1"/>
    <x v="7"/>
    <x v="288"/>
    <x v="0"/>
    <x v="0"/>
    <s v="Tesseramento"/>
    <x v="3"/>
    <x v="0"/>
    <x v="0"/>
    <m/>
  </r>
  <r>
    <n v="215999"/>
    <x v="0"/>
    <x v="0"/>
    <x v="0"/>
    <x v="1"/>
    <x v="7"/>
    <x v="288"/>
    <x v="0"/>
    <x v="0"/>
    <s v="Tesseramento"/>
    <x v="3"/>
    <x v="1"/>
    <x v="0"/>
    <m/>
  </r>
  <r>
    <n v="167024"/>
    <x v="0"/>
    <x v="0"/>
    <x v="0"/>
    <x v="0"/>
    <x v="7"/>
    <x v="288"/>
    <x v="0"/>
    <x v="0"/>
    <s v="Tesseramento"/>
    <x v="3"/>
    <x v="0"/>
    <x v="0"/>
    <m/>
  </r>
  <r>
    <n v="219056"/>
    <x v="0"/>
    <x v="0"/>
    <x v="0"/>
    <x v="1"/>
    <x v="7"/>
    <x v="288"/>
    <x v="0"/>
    <x v="0"/>
    <s v="Tesseramento"/>
    <x v="3"/>
    <x v="0"/>
    <x v="0"/>
    <m/>
  </r>
  <r>
    <n v="73180"/>
    <x v="0"/>
    <x v="0"/>
    <x v="0"/>
    <x v="0"/>
    <x v="7"/>
    <x v="288"/>
    <x v="0"/>
    <x v="0"/>
    <s v="Tesseramento"/>
    <x v="3"/>
    <x v="4"/>
    <x v="0"/>
    <m/>
  </r>
  <r>
    <n v="133581"/>
    <x v="0"/>
    <x v="0"/>
    <x v="0"/>
    <x v="0"/>
    <x v="7"/>
    <x v="288"/>
    <x v="0"/>
    <x v="0"/>
    <s v="Tesseramento"/>
    <x v="3"/>
    <x v="3"/>
    <x v="0"/>
    <m/>
  </r>
  <r>
    <n v="204409"/>
    <x v="0"/>
    <x v="0"/>
    <x v="0"/>
    <x v="0"/>
    <x v="7"/>
    <x v="288"/>
    <x v="0"/>
    <x v="0"/>
    <s v="Tesseramento"/>
    <x v="3"/>
    <x v="3"/>
    <x v="0"/>
    <m/>
  </r>
  <r>
    <n v="62448"/>
    <x v="0"/>
    <x v="0"/>
    <x v="0"/>
    <x v="0"/>
    <x v="7"/>
    <x v="288"/>
    <x v="0"/>
    <x v="0"/>
    <s v="Tesseramento"/>
    <x v="3"/>
    <x v="0"/>
    <x v="0"/>
    <m/>
  </r>
  <r>
    <n v="130367"/>
    <x v="0"/>
    <x v="0"/>
    <x v="0"/>
    <x v="0"/>
    <x v="7"/>
    <x v="288"/>
    <x v="0"/>
    <x v="0"/>
    <s v="Tesseramento"/>
    <x v="3"/>
    <x v="0"/>
    <x v="0"/>
    <m/>
  </r>
  <r>
    <n v="25914"/>
    <x v="0"/>
    <x v="0"/>
    <x v="0"/>
    <x v="0"/>
    <x v="7"/>
    <x v="288"/>
    <x v="0"/>
    <x v="0"/>
    <s v="Tesseramento"/>
    <x v="3"/>
    <x v="0"/>
    <x v="0"/>
    <m/>
  </r>
  <r>
    <n v="158519"/>
    <x v="0"/>
    <x v="0"/>
    <x v="0"/>
    <x v="0"/>
    <x v="7"/>
    <x v="288"/>
    <x v="0"/>
    <x v="1"/>
    <s v="Tesseramento"/>
    <x v="3"/>
    <x v="4"/>
    <x v="0"/>
    <m/>
  </r>
  <r>
    <n v="203765"/>
    <x v="0"/>
    <x v="0"/>
    <x v="0"/>
    <x v="0"/>
    <x v="7"/>
    <x v="288"/>
    <x v="0"/>
    <x v="1"/>
    <s v="Tesseramento"/>
    <x v="3"/>
    <x v="0"/>
    <x v="0"/>
    <m/>
  </r>
  <r>
    <n v="58395"/>
    <x v="0"/>
    <x v="0"/>
    <x v="0"/>
    <x v="0"/>
    <x v="7"/>
    <x v="288"/>
    <x v="0"/>
    <x v="0"/>
    <s v="Tesseramento"/>
    <x v="3"/>
    <x v="0"/>
    <x v="0"/>
    <m/>
  </r>
  <r>
    <n v="126256"/>
    <x v="0"/>
    <x v="0"/>
    <x v="0"/>
    <x v="0"/>
    <x v="7"/>
    <x v="288"/>
    <x v="0"/>
    <x v="0"/>
    <s v="Tesseramento"/>
    <x v="3"/>
    <x v="0"/>
    <x v="0"/>
    <m/>
  </r>
  <r>
    <n v="104090"/>
    <x v="0"/>
    <x v="0"/>
    <x v="0"/>
    <x v="1"/>
    <x v="7"/>
    <x v="288"/>
    <x v="0"/>
    <x v="0"/>
    <s v="Tesseramento"/>
    <x v="3"/>
    <x v="3"/>
    <x v="0"/>
    <m/>
  </r>
  <r>
    <n v="139362"/>
    <x v="0"/>
    <x v="0"/>
    <x v="2"/>
    <x v="0"/>
    <x v="7"/>
    <x v="288"/>
    <x v="0"/>
    <x v="0"/>
    <s v="Tesseramento"/>
    <x v="3"/>
    <x v="3"/>
    <x v="0"/>
    <m/>
  </r>
  <r>
    <n v="143510"/>
    <x v="0"/>
    <x v="0"/>
    <x v="2"/>
    <x v="1"/>
    <x v="7"/>
    <x v="288"/>
    <x v="0"/>
    <x v="1"/>
    <s v="Tesseramento"/>
    <x v="3"/>
    <x v="4"/>
    <x v="0"/>
    <m/>
  </r>
  <r>
    <n v="5562"/>
    <x v="0"/>
    <x v="0"/>
    <x v="0"/>
    <x v="0"/>
    <x v="1"/>
    <x v="26"/>
    <x v="0"/>
    <x v="0"/>
    <s v="Tesseramento"/>
    <x v="1"/>
    <x v="4"/>
    <x v="0"/>
    <m/>
  </r>
  <r>
    <n v="130985"/>
    <x v="0"/>
    <x v="0"/>
    <x v="0"/>
    <x v="0"/>
    <x v="1"/>
    <x v="26"/>
    <x v="0"/>
    <x v="0"/>
    <s v="Tesseramento"/>
    <x v="1"/>
    <x v="0"/>
    <x v="0"/>
    <m/>
  </r>
  <r>
    <n v="30700"/>
    <x v="0"/>
    <x v="0"/>
    <x v="0"/>
    <x v="0"/>
    <x v="1"/>
    <x v="26"/>
    <x v="0"/>
    <x v="0"/>
    <s v="Tesseramento"/>
    <x v="1"/>
    <x v="0"/>
    <x v="0"/>
    <m/>
  </r>
  <r>
    <n v="211915"/>
    <x v="0"/>
    <x v="0"/>
    <x v="0"/>
    <x v="1"/>
    <x v="1"/>
    <x v="26"/>
    <x v="0"/>
    <x v="0"/>
    <s v="Tesseramento"/>
    <x v="1"/>
    <x v="0"/>
    <x v="0"/>
    <m/>
  </r>
  <r>
    <n v="72287"/>
    <x v="0"/>
    <x v="0"/>
    <x v="0"/>
    <x v="0"/>
    <x v="1"/>
    <x v="26"/>
    <x v="0"/>
    <x v="1"/>
    <s v="Tesseramento"/>
    <x v="1"/>
    <x v="3"/>
    <x v="0"/>
    <m/>
  </r>
  <r>
    <n v="137824"/>
    <x v="0"/>
    <x v="0"/>
    <x v="0"/>
    <x v="0"/>
    <x v="1"/>
    <x v="26"/>
    <x v="0"/>
    <x v="0"/>
    <s v="Tesseramento"/>
    <x v="1"/>
    <x v="1"/>
    <x v="0"/>
    <m/>
  </r>
  <r>
    <n v="166414"/>
    <x v="0"/>
    <x v="0"/>
    <x v="0"/>
    <x v="0"/>
    <x v="8"/>
    <x v="46"/>
    <x v="0"/>
    <x v="0"/>
    <s v="Tesseramento"/>
    <x v="0"/>
    <x v="3"/>
    <x v="0"/>
    <m/>
  </r>
  <r>
    <n v="179301"/>
    <x v="0"/>
    <x v="0"/>
    <x v="0"/>
    <x v="0"/>
    <x v="2"/>
    <x v="157"/>
    <x v="0"/>
    <x v="0"/>
    <s v="Tesseramento"/>
    <x v="1"/>
    <x v="3"/>
    <x v="0"/>
    <m/>
  </r>
  <r>
    <n v="199403"/>
    <x v="0"/>
    <x v="0"/>
    <x v="0"/>
    <x v="0"/>
    <x v="7"/>
    <x v="288"/>
    <x v="0"/>
    <x v="0"/>
    <s v="Tesseramento"/>
    <x v="3"/>
    <x v="3"/>
    <x v="0"/>
    <m/>
  </r>
  <r>
    <n v="220335"/>
    <x v="0"/>
    <x v="0"/>
    <x v="0"/>
    <x v="0"/>
    <x v="7"/>
    <x v="288"/>
    <x v="0"/>
    <x v="0"/>
    <s v="Tesseramento"/>
    <x v="3"/>
    <x v="1"/>
    <x v="0"/>
    <m/>
  </r>
  <r>
    <n v="100490"/>
    <x v="0"/>
    <x v="0"/>
    <x v="0"/>
    <x v="0"/>
    <x v="2"/>
    <x v="307"/>
    <x v="0"/>
    <x v="0"/>
    <s v="Tesseramento"/>
    <x v="1"/>
    <x v="4"/>
    <x v="0"/>
    <m/>
  </r>
  <r>
    <n v="216642"/>
    <x v="0"/>
    <x v="0"/>
    <x v="0"/>
    <x v="0"/>
    <x v="2"/>
    <x v="307"/>
    <x v="0"/>
    <x v="1"/>
    <s v="Tesseramento"/>
    <x v="1"/>
    <x v="3"/>
    <x v="0"/>
    <m/>
  </r>
  <r>
    <n v="106332"/>
    <x v="0"/>
    <x v="0"/>
    <x v="0"/>
    <x v="0"/>
    <x v="8"/>
    <x v="113"/>
    <x v="0"/>
    <x v="0"/>
    <s v="Tesseramento"/>
    <x v="0"/>
    <x v="4"/>
    <x v="0"/>
    <m/>
  </r>
  <r>
    <n v="24231"/>
    <x v="0"/>
    <x v="0"/>
    <x v="0"/>
    <x v="0"/>
    <x v="8"/>
    <x v="113"/>
    <x v="0"/>
    <x v="0"/>
    <s v="Tesseramento"/>
    <x v="0"/>
    <x v="4"/>
    <x v="0"/>
    <m/>
  </r>
  <r>
    <n v="116694"/>
    <x v="0"/>
    <x v="0"/>
    <x v="0"/>
    <x v="0"/>
    <x v="4"/>
    <x v="80"/>
    <x v="0"/>
    <x v="0"/>
    <s v="Tesseramento"/>
    <x v="1"/>
    <x v="4"/>
    <x v="0"/>
    <m/>
  </r>
  <r>
    <n v="227633"/>
    <x v="0"/>
    <x v="0"/>
    <x v="0"/>
    <x v="0"/>
    <x v="7"/>
    <x v="9"/>
    <x v="0"/>
    <x v="0"/>
    <s v="Tesseramento"/>
    <x v="0"/>
    <x v="0"/>
    <x v="0"/>
    <m/>
  </r>
  <r>
    <n v="138557"/>
    <x v="0"/>
    <x v="0"/>
    <x v="0"/>
    <x v="0"/>
    <x v="7"/>
    <x v="9"/>
    <x v="0"/>
    <x v="0"/>
    <s v="Tesseramento"/>
    <x v="0"/>
    <x v="0"/>
    <x v="0"/>
    <m/>
  </r>
  <r>
    <n v="127284"/>
    <x v="0"/>
    <x v="0"/>
    <x v="0"/>
    <x v="0"/>
    <x v="7"/>
    <x v="9"/>
    <x v="0"/>
    <x v="1"/>
    <s v="Tesseramento"/>
    <x v="0"/>
    <x v="3"/>
    <x v="0"/>
    <m/>
  </r>
  <r>
    <n v="127285"/>
    <x v="0"/>
    <x v="0"/>
    <x v="0"/>
    <x v="0"/>
    <x v="7"/>
    <x v="9"/>
    <x v="0"/>
    <x v="0"/>
    <s v="Tesseramento"/>
    <x v="0"/>
    <x v="3"/>
    <x v="0"/>
    <m/>
  </r>
  <r>
    <n v="166228"/>
    <x v="0"/>
    <x v="0"/>
    <x v="0"/>
    <x v="1"/>
    <x v="7"/>
    <x v="9"/>
    <x v="0"/>
    <x v="0"/>
    <s v="Tesseramento"/>
    <x v="0"/>
    <x v="3"/>
    <x v="0"/>
    <m/>
  </r>
  <r>
    <n v="234103"/>
    <x v="0"/>
    <x v="0"/>
    <x v="1"/>
    <x v="1"/>
    <x v="7"/>
    <x v="9"/>
    <x v="0"/>
    <x v="1"/>
    <s v="Tesseramento"/>
    <x v="0"/>
    <x v="0"/>
    <x v="0"/>
    <m/>
  </r>
  <r>
    <n v="120518"/>
    <x v="0"/>
    <x v="0"/>
    <x v="0"/>
    <x v="0"/>
    <x v="2"/>
    <x v="139"/>
    <x v="0"/>
    <x v="0"/>
    <s v="Tesseramento"/>
    <x v="1"/>
    <x v="1"/>
    <x v="0"/>
    <m/>
  </r>
  <r>
    <n v="56688"/>
    <x v="0"/>
    <x v="0"/>
    <x v="0"/>
    <x v="0"/>
    <x v="2"/>
    <x v="139"/>
    <x v="0"/>
    <x v="0"/>
    <s v="Tesseramento"/>
    <x v="1"/>
    <x v="3"/>
    <x v="0"/>
    <m/>
  </r>
  <r>
    <n v="59186"/>
    <x v="0"/>
    <x v="0"/>
    <x v="0"/>
    <x v="0"/>
    <x v="2"/>
    <x v="139"/>
    <x v="0"/>
    <x v="1"/>
    <s v="Tesseramento"/>
    <x v="1"/>
    <x v="3"/>
    <x v="0"/>
    <m/>
  </r>
  <r>
    <n v="163512"/>
    <x v="0"/>
    <x v="0"/>
    <x v="0"/>
    <x v="1"/>
    <x v="2"/>
    <x v="139"/>
    <x v="0"/>
    <x v="1"/>
    <s v="Tesseramento"/>
    <x v="1"/>
    <x v="4"/>
    <x v="0"/>
    <m/>
  </r>
  <r>
    <n v="223136"/>
    <x v="0"/>
    <x v="0"/>
    <x v="0"/>
    <x v="0"/>
    <x v="2"/>
    <x v="139"/>
    <x v="0"/>
    <x v="1"/>
    <s v="Tesseramento"/>
    <x v="1"/>
    <x v="1"/>
    <x v="0"/>
    <m/>
  </r>
  <r>
    <n v="233944"/>
    <x v="0"/>
    <x v="0"/>
    <x v="1"/>
    <x v="2"/>
    <x v="7"/>
    <x v="288"/>
    <x v="0"/>
    <x v="0"/>
    <s v="Tesseramento"/>
    <x v="3"/>
    <x v="0"/>
    <x v="0"/>
    <m/>
  </r>
  <r>
    <n v="234104"/>
    <x v="0"/>
    <x v="0"/>
    <x v="1"/>
    <x v="1"/>
    <x v="7"/>
    <x v="9"/>
    <x v="0"/>
    <x v="0"/>
    <s v="Tesseramento"/>
    <x v="0"/>
    <x v="0"/>
    <x v="0"/>
    <m/>
  </r>
  <r>
    <n v="234105"/>
    <x v="0"/>
    <x v="0"/>
    <x v="1"/>
    <x v="1"/>
    <x v="7"/>
    <x v="9"/>
    <x v="0"/>
    <x v="0"/>
    <s v="Tesseramento"/>
    <x v="0"/>
    <x v="0"/>
    <x v="0"/>
    <m/>
  </r>
  <r>
    <n v="227255"/>
    <x v="0"/>
    <x v="0"/>
    <x v="0"/>
    <x v="1"/>
    <x v="7"/>
    <x v="9"/>
    <x v="0"/>
    <x v="0"/>
    <s v="Tesseramento"/>
    <x v="0"/>
    <x v="0"/>
    <x v="0"/>
    <m/>
  </r>
  <r>
    <n v="227250"/>
    <x v="0"/>
    <x v="0"/>
    <x v="0"/>
    <x v="0"/>
    <x v="7"/>
    <x v="9"/>
    <x v="0"/>
    <x v="0"/>
    <s v="Tesseramento"/>
    <x v="0"/>
    <x v="0"/>
    <x v="0"/>
    <m/>
  </r>
  <r>
    <n v="234106"/>
    <x v="0"/>
    <x v="0"/>
    <x v="1"/>
    <x v="1"/>
    <x v="7"/>
    <x v="9"/>
    <x v="0"/>
    <x v="0"/>
    <s v="Tesseramento"/>
    <x v="0"/>
    <x v="1"/>
    <x v="0"/>
    <m/>
  </r>
  <r>
    <n v="224110"/>
    <x v="0"/>
    <x v="0"/>
    <x v="0"/>
    <x v="1"/>
    <x v="7"/>
    <x v="9"/>
    <x v="0"/>
    <x v="0"/>
    <s v="Tesseramento"/>
    <x v="0"/>
    <x v="0"/>
    <x v="0"/>
    <m/>
  </r>
  <r>
    <n v="204899"/>
    <x v="0"/>
    <x v="0"/>
    <x v="0"/>
    <x v="0"/>
    <x v="4"/>
    <x v="83"/>
    <x v="0"/>
    <x v="0"/>
    <s v="Tesseramento"/>
    <x v="0"/>
    <x v="1"/>
    <x v="0"/>
    <m/>
  </r>
  <r>
    <n v="216568"/>
    <x v="0"/>
    <x v="0"/>
    <x v="0"/>
    <x v="1"/>
    <x v="7"/>
    <x v="9"/>
    <x v="0"/>
    <x v="1"/>
    <s v="Tesseramento"/>
    <x v="0"/>
    <x v="0"/>
    <x v="0"/>
    <m/>
  </r>
  <r>
    <n v="130519"/>
    <x v="0"/>
    <x v="0"/>
    <x v="0"/>
    <x v="0"/>
    <x v="7"/>
    <x v="9"/>
    <x v="0"/>
    <x v="0"/>
    <s v="Tesseramento"/>
    <x v="0"/>
    <x v="4"/>
    <x v="0"/>
    <m/>
  </r>
  <r>
    <n v="48338"/>
    <x v="0"/>
    <x v="0"/>
    <x v="0"/>
    <x v="0"/>
    <x v="2"/>
    <x v="139"/>
    <x v="0"/>
    <x v="0"/>
    <s v="Tesseramento"/>
    <x v="1"/>
    <x v="4"/>
    <x v="0"/>
    <m/>
  </r>
  <r>
    <n v="166182"/>
    <x v="0"/>
    <x v="0"/>
    <x v="0"/>
    <x v="1"/>
    <x v="7"/>
    <x v="9"/>
    <x v="0"/>
    <x v="0"/>
    <s v="Tesseramento"/>
    <x v="0"/>
    <x v="0"/>
    <x v="0"/>
    <m/>
  </r>
  <r>
    <n v="205212"/>
    <x v="0"/>
    <x v="0"/>
    <x v="0"/>
    <x v="1"/>
    <x v="2"/>
    <x v="139"/>
    <x v="0"/>
    <x v="1"/>
    <s v="Tesseramento"/>
    <x v="1"/>
    <x v="4"/>
    <x v="0"/>
    <m/>
  </r>
  <r>
    <n v="6703"/>
    <x v="0"/>
    <x v="0"/>
    <x v="0"/>
    <x v="0"/>
    <x v="7"/>
    <x v="9"/>
    <x v="0"/>
    <x v="0"/>
    <s v="Tesseramento"/>
    <x v="0"/>
    <x v="4"/>
    <x v="0"/>
    <m/>
  </r>
  <r>
    <n v="137554"/>
    <x v="0"/>
    <x v="0"/>
    <x v="0"/>
    <x v="0"/>
    <x v="2"/>
    <x v="139"/>
    <x v="0"/>
    <x v="0"/>
    <s v="Tesseramento"/>
    <x v="1"/>
    <x v="4"/>
    <x v="0"/>
    <m/>
  </r>
  <r>
    <n v="117819"/>
    <x v="0"/>
    <x v="0"/>
    <x v="0"/>
    <x v="0"/>
    <x v="7"/>
    <x v="9"/>
    <x v="0"/>
    <x v="0"/>
    <s v="Tesseramento"/>
    <x v="0"/>
    <x v="3"/>
    <x v="0"/>
    <m/>
  </r>
  <r>
    <n v="178298"/>
    <x v="1"/>
    <x v="0"/>
    <x v="0"/>
    <x v="0"/>
    <x v="7"/>
    <x v="9"/>
    <x v="0"/>
    <x v="0"/>
    <s v="Tesseramento"/>
    <x v="0"/>
    <x v="2"/>
    <x v="0"/>
    <m/>
  </r>
  <r>
    <n v="126954"/>
    <x v="0"/>
    <x v="0"/>
    <x v="0"/>
    <x v="0"/>
    <x v="2"/>
    <x v="139"/>
    <x v="0"/>
    <x v="0"/>
    <s v="Tesseramento"/>
    <x v="1"/>
    <x v="4"/>
    <x v="0"/>
    <m/>
  </r>
  <r>
    <n v="102353"/>
    <x v="0"/>
    <x v="0"/>
    <x v="0"/>
    <x v="0"/>
    <x v="2"/>
    <x v="139"/>
    <x v="0"/>
    <x v="0"/>
    <s v="Tesseramento"/>
    <x v="1"/>
    <x v="4"/>
    <x v="0"/>
    <m/>
  </r>
  <r>
    <n v="233940"/>
    <x v="0"/>
    <x v="0"/>
    <x v="1"/>
    <x v="3"/>
    <x v="7"/>
    <x v="288"/>
    <x v="0"/>
    <x v="0"/>
    <s v="Tesseramento"/>
    <x v="3"/>
    <x v="1"/>
    <x v="0"/>
    <m/>
  </r>
  <r>
    <n v="232088"/>
    <x v="0"/>
    <x v="0"/>
    <x v="0"/>
    <x v="0"/>
    <x v="7"/>
    <x v="9"/>
    <x v="0"/>
    <x v="0"/>
    <s v="Tesseramento"/>
    <x v="0"/>
    <x v="0"/>
    <x v="0"/>
    <m/>
  </r>
  <r>
    <n v="156870"/>
    <x v="0"/>
    <x v="0"/>
    <x v="0"/>
    <x v="0"/>
    <x v="7"/>
    <x v="9"/>
    <x v="0"/>
    <x v="1"/>
    <s v="Tesseramento"/>
    <x v="0"/>
    <x v="1"/>
    <x v="0"/>
    <m/>
  </r>
  <r>
    <n v="156871"/>
    <x v="0"/>
    <x v="0"/>
    <x v="0"/>
    <x v="0"/>
    <x v="7"/>
    <x v="9"/>
    <x v="0"/>
    <x v="0"/>
    <s v="Tesseramento"/>
    <x v="0"/>
    <x v="3"/>
    <x v="0"/>
    <m/>
  </r>
  <r>
    <n v="161388"/>
    <x v="0"/>
    <x v="0"/>
    <x v="0"/>
    <x v="0"/>
    <x v="7"/>
    <x v="9"/>
    <x v="0"/>
    <x v="0"/>
    <s v="Tesseramento"/>
    <x v="0"/>
    <x v="0"/>
    <x v="0"/>
    <m/>
  </r>
  <r>
    <n v="63724"/>
    <x v="0"/>
    <x v="0"/>
    <x v="0"/>
    <x v="0"/>
    <x v="7"/>
    <x v="9"/>
    <x v="0"/>
    <x v="0"/>
    <s v="Tesseramento"/>
    <x v="0"/>
    <x v="4"/>
    <x v="0"/>
    <m/>
  </r>
  <r>
    <n v="233943"/>
    <x v="0"/>
    <x v="0"/>
    <x v="1"/>
    <x v="2"/>
    <x v="7"/>
    <x v="288"/>
    <x v="0"/>
    <x v="0"/>
    <s v="Tesseramento"/>
    <x v="3"/>
    <x v="0"/>
    <x v="0"/>
    <m/>
  </r>
  <r>
    <n v="230768"/>
    <x v="0"/>
    <x v="0"/>
    <x v="0"/>
    <x v="0"/>
    <x v="7"/>
    <x v="9"/>
    <x v="0"/>
    <x v="0"/>
    <s v="Tesseramento"/>
    <x v="0"/>
    <x v="0"/>
    <x v="0"/>
    <m/>
  </r>
  <r>
    <n v="65827"/>
    <x v="0"/>
    <x v="0"/>
    <x v="0"/>
    <x v="0"/>
    <x v="11"/>
    <x v="141"/>
    <x v="0"/>
    <x v="0"/>
    <s v="Tesseramento"/>
    <x v="1"/>
    <x v="4"/>
    <x v="0"/>
    <m/>
  </r>
  <r>
    <n v="65822"/>
    <x v="0"/>
    <x v="0"/>
    <x v="0"/>
    <x v="0"/>
    <x v="11"/>
    <x v="141"/>
    <x v="0"/>
    <x v="0"/>
    <s v="Tesseramento"/>
    <x v="1"/>
    <x v="4"/>
    <x v="0"/>
    <m/>
  </r>
  <r>
    <n v="232082"/>
    <x v="0"/>
    <x v="0"/>
    <x v="0"/>
    <x v="3"/>
    <x v="11"/>
    <x v="141"/>
    <x v="0"/>
    <x v="1"/>
    <s v="Tesseramento"/>
    <x v="1"/>
    <x v="0"/>
    <x v="0"/>
    <m/>
  </r>
  <r>
    <n v="113792"/>
    <x v="0"/>
    <x v="0"/>
    <x v="0"/>
    <x v="0"/>
    <x v="11"/>
    <x v="141"/>
    <x v="0"/>
    <x v="0"/>
    <s v="Tesseramento"/>
    <x v="1"/>
    <x v="0"/>
    <x v="0"/>
    <m/>
  </r>
  <r>
    <n v="65829"/>
    <x v="0"/>
    <x v="0"/>
    <x v="0"/>
    <x v="0"/>
    <x v="11"/>
    <x v="141"/>
    <x v="0"/>
    <x v="1"/>
    <s v="Tesseramento"/>
    <x v="1"/>
    <x v="4"/>
    <x v="0"/>
    <m/>
  </r>
  <r>
    <n v="79894"/>
    <x v="0"/>
    <x v="0"/>
    <x v="0"/>
    <x v="0"/>
    <x v="11"/>
    <x v="141"/>
    <x v="0"/>
    <x v="0"/>
    <s v="Tesseramento"/>
    <x v="1"/>
    <x v="3"/>
    <x v="0"/>
    <m/>
  </r>
  <r>
    <n v="134307"/>
    <x v="0"/>
    <x v="0"/>
    <x v="0"/>
    <x v="1"/>
    <x v="11"/>
    <x v="141"/>
    <x v="0"/>
    <x v="1"/>
    <s v="Tesseramento"/>
    <x v="1"/>
    <x v="0"/>
    <x v="0"/>
    <m/>
  </r>
  <r>
    <n v="185716"/>
    <x v="0"/>
    <x v="0"/>
    <x v="0"/>
    <x v="0"/>
    <x v="11"/>
    <x v="141"/>
    <x v="0"/>
    <x v="1"/>
    <s v="Tesseramento"/>
    <x v="1"/>
    <x v="3"/>
    <x v="0"/>
    <m/>
  </r>
  <r>
    <n v="213314"/>
    <x v="0"/>
    <x v="0"/>
    <x v="0"/>
    <x v="0"/>
    <x v="11"/>
    <x v="141"/>
    <x v="0"/>
    <x v="0"/>
    <s v="Tesseramento"/>
    <x v="1"/>
    <x v="0"/>
    <x v="0"/>
    <m/>
  </r>
  <r>
    <n v="70619"/>
    <x v="0"/>
    <x v="0"/>
    <x v="0"/>
    <x v="0"/>
    <x v="11"/>
    <x v="141"/>
    <x v="0"/>
    <x v="0"/>
    <s v="Tesseramento"/>
    <x v="1"/>
    <x v="4"/>
    <x v="0"/>
    <m/>
  </r>
  <r>
    <n v="115160"/>
    <x v="0"/>
    <x v="0"/>
    <x v="0"/>
    <x v="0"/>
    <x v="11"/>
    <x v="141"/>
    <x v="0"/>
    <x v="0"/>
    <s v="Tesseramento"/>
    <x v="1"/>
    <x v="0"/>
    <x v="0"/>
    <m/>
  </r>
  <r>
    <n v="77871"/>
    <x v="0"/>
    <x v="0"/>
    <x v="0"/>
    <x v="0"/>
    <x v="11"/>
    <x v="141"/>
    <x v="0"/>
    <x v="0"/>
    <s v="Tesseramento"/>
    <x v="1"/>
    <x v="0"/>
    <x v="0"/>
    <m/>
  </r>
  <r>
    <n v="176728"/>
    <x v="0"/>
    <x v="0"/>
    <x v="0"/>
    <x v="0"/>
    <x v="11"/>
    <x v="141"/>
    <x v="0"/>
    <x v="0"/>
    <s v="Tesseramento"/>
    <x v="1"/>
    <x v="0"/>
    <x v="0"/>
    <m/>
  </r>
  <r>
    <n v="192414"/>
    <x v="0"/>
    <x v="0"/>
    <x v="0"/>
    <x v="0"/>
    <x v="11"/>
    <x v="141"/>
    <x v="0"/>
    <x v="0"/>
    <s v="Tesseramento"/>
    <x v="1"/>
    <x v="0"/>
    <x v="0"/>
    <m/>
  </r>
  <r>
    <n v="22985"/>
    <x v="0"/>
    <x v="0"/>
    <x v="0"/>
    <x v="0"/>
    <x v="11"/>
    <x v="141"/>
    <x v="0"/>
    <x v="0"/>
    <s v="Tesseramento"/>
    <x v="1"/>
    <x v="4"/>
    <x v="0"/>
    <m/>
  </r>
  <r>
    <n v="230184"/>
    <x v="0"/>
    <x v="0"/>
    <x v="0"/>
    <x v="1"/>
    <x v="11"/>
    <x v="141"/>
    <x v="0"/>
    <x v="0"/>
    <s v="Tesseramento"/>
    <x v="1"/>
    <x v="1"/>
    <x v="0"/>
    <m/>
  </r>
  <r>
    <n v="192415"/>
    <x v="0"/>
    <x v="0"/>
    <x v="0"/>
    <x v="0"/>
    <x v="11"/>
    <x v="141"/>
    <x v="0"/>
    <x v="0"/>
    <s v="Tesseramento"/>
    <x v="1"/>
    <x v="3"/>
    <x v="0"/>
    <m/>
  </r>
  <r>
    <n v="197356"/>
    <x v="0"/>
    <x v="0"/>
    <x v="0"/>
    <x v="1"/>
    <x v="11"/>
    <x v="141"/>
    <x v="0"/>
    <x v="1"/>
    <s v="Tesseramento"/>
    <x v="1"/>
    <x v="0"/>
    <x v="0"/>
    <m/>
  </r>
  <r>
    <n v="185622"/>
    <x v="0"/>
    <x v="0"/>
    <x v="0"/>
    <x v="0"/>
    <x v="11"/>
    <x v="141"/>
    <x v="0"/>
    <x v="0"/>
    <s v="Tesseramento"/>
    <x v="1"/>
    <x v="0"/>
    <x v="0"/>
    <m/>
  </r>
  <r>
    <n v="208755"/>
    <x v="0"/>
    <x v="0"/>
    <x v="0"/>
    <x v="0"/>
    <x v="11"/>
    <x v="141"/>
    <x v="0"/>
    <x v="0"/>
    <s v="Tesseramento"/>
    <x v="1"/>
    <x v="1"/>
    <x v="0"/>
    <m/>
  </r>
  <r>
    <n v="208756"/>
    <x v="0"/>
    <x v="0"/>
    <x v="0"/>
    <x v="0"/>
    <x v="11"/>
    <x v="141"/>
    <x v="0"/>
    <x v="0"/>
    <s v="Tesseramento"/>
    <x v="1"/>
    <x v="1"/>
    <x v="0"/>
    <m/>
  </r>
  <r>
    <n v="20775"/>
    <x v="0"/>
    <x v="0"/>
    <x v="0"/>
    <x v="4"/>
    <x v="11"/>
    <x v="141"/>
    <x v="0"/>
    <x v="1"/>
    <s v="Tesseramento"/>
    <x v="1"/>
    <x v="4"/>
    <x v="0"/>
    <m/>
  </r>
  <r>
    <n v="72206"/>
    <x v="0"/>
    <x v="0"/>
    <x v="0"/>
    <x v="0"/>
    <x v="11"/>
    <x v="141"/>
    <x v="0"/>
    <x v="0"/>
    <s v="Tesseramento"/>
    <x v="1"/>
    <x v="0"/>
    <x v="0"/>
    <m/>
  </r>
  <r>
    <n v="70624"/>
    <x v="0"/>
    <x v="0"/>
    <x v="0"/>
    <x v="0"/>
    <x v="11"/>
    <x v="141"/>
    <x v="0"/>
    <x v="0"/>
    <s v="Tesseramento"/>
    <x v="1"/>
    <x v="0"/>
    <x v="0"/>
    <m/>
  </r>
  <r>
    <n v="20822"/>
    <x v="0"/>
    <x v="0"/>
    <x v="0"/>
    <x v="0"/>
    <x v="11"/>
    <x v="141"/>
    <x v="0"/>
    <x v="0"/>
    <s v="Tesseramento"/>
    <x v="1"/>
    <x v="3"/>
    <x v="0"/>
    <m/>
  </r>
  <r>
    <n v="105596"/>
    <x v="0"/>
    <x v="0"/>
    <x v="0"/>
    <x v="0"/>
    <x v="11"/>
    <x v="141"/>
    <x v="0"/>
    <x v="0"/>
    <s v="Tesseramento"/>
    <x v="1"/>
    <x v="4"/>
    <x v="0"/>
    <m/>
  </r>
  <r>
    <n v="178303"/>
    <x v="0"/>
    <x v="0"/>
    <x v="0"/>
    <x v="0"/>
    <x v="11"/>
    <x v="141"/>
    <x v="0"/>
    <x v="0"/>
    <s v="Tesseramento"/>
    <x v="1"/>
    <x v="0"/>
    <x v="0"/>
    <m/>
  </r>
  <r>
    <n v="234107"/>
    <x v="0"/>
    <x v="0"/>
    <x v="1"/>
    <x v="2"/>
    <x v="7"/>
    <x v="9"/>
    <x v="0"/>
    <x v="1"/>
    <s v="Tesseramento"/>
    <x v="0"/>
    <x v="0"/>
    <x v="0"/>
    <m/>
  </r>
  <r>
    <n v="232560"/>
    <x v="0"/>
    <x v="0"/>
    <x v="0"/>
    <x v="0"/>
    <x v="11"/>
    <x v="141"/>
    <x v="0"/>
    <x v="1"/>
    <s v="Tesseramento"/>
    <x v="1"/>
    <x v="0"/>
    <x v="0"/>
    <m/>
  </r>
  <r>
    <n v="177201"/>
    <x v="0"/>
    <x v="0"/>
    <x v="0"/>
    <x v="0"/>
    <x v="11"/>
    <x v="141"/>
    <x v="0"/>
    <x v="0"/>
    <s v="Tesseramento"/>
    <x v="1"/>
    <x v="0"/>
    <x v="0"/>
    <m/>
  </r>
  <r>
    <n v="185471"/>
    <x v="0"/>
    <x v="0"/>
    <x v="0"/>
    <x v="0"/>
    <x v="11"/>
    <x v="141"/>
    <x v="0"/>
    <x v="0"/>
    <s v="Tesseramento"/>
    <x v="1"/>
    <x v="3"/>
    <x v="0"/>
    <m/>
  </r>
  <r>
    <n v="200041"/>
    <x v="0"/>
    <x v="0"/>
    <x v="0"/>
    <x v="0"/>
    <x v="11"/>
    <x v="141"/>
    <x v="0"/>
    <x v="0"/>
    <s v="Tesseramento"/>
    <x v="1"/>
    <x v="1"/>
    <x v="0"/>
    <m/>
  </r>
  <r>
    <n v="185717"/>
    <x v="0"/>
    <x v="0"/>
    <x v="0"/>
    <x v="0"/>
    <x v="11"/>
    <x v="141"/>
    <x v="0"/>
    <x v="0"/>
    <s v="Tesseramento"/>
    <x v="1"/>
    <x v="0"/>
    <x v="0"/>
    <m/>
  </r>
  <r>
    <n v="93905"/>
    <x v="0"/>
    <x v="0"/>
    <x v="0"/>
    <x v="0"/>
    <x v="11"/>
    <x v="141"/>
    <x v="0"/>
    <x v="0"/>
    <s v="Tesseramento"/>
    <x v="1"/>
    <x v="0"/>
    <x v="0"/>
    <m/>
  </r>
  <r>
    <n v="230674"/>
    <x v="0"/>
    <x v="0"/>
    <x v="0"/>
    <x v="0"/>
    <x v="11"/>
    <x v="141"/>
    <x v="0"/>
    <x v="0"/>
    <s v="Tesseramento"/>
    <x v="1"/>
    <x v="0"/>
    <x v="0"/>
    <m/>
  </r>
  <r>
    <n v="65849"/>
    <x v="0"/>
    <x v="0"/>
    <x v="0"/>
    <x v="0"/>
    <x v="11"/>
    <x v="141"/>
    <x v="0"/>
    <x v="0"/>
    <s v="Tesseramento"/>
    <x v="1"/>
    <x v="4"/>
    <x v="0"/>
    <m/>
  </r>
  <r>
    <n v="114033"/>
    <x v="0"/>
    <x v="0"/>
    <x v="0"/>
    <x v="0"/>
    <x v="11"/>
    <x v="141"/>
    <x v="0"/>
    <x v="0"/>
    <s v="Tesseramento"/>
    <x v="1"/>
    <x v="0"/>
    <x v="0"/>
    <m/>
  </r>
  <r>
    <n v="162052"/>
    <x v="1"/>
    <x v="0"/>
    <x v="0"/>
    <x v="0"/>
    <x v="11"/>
    <x v="141"/>
    <x v="0"/>
    <x v="1"/>
    <s v="Tesseramento"/>
    <x v="1"/>
    <x v="6"/>
    <x v="0"/>
    <m/>
  </r>
  <r>
    <n v="181966"/>
    <x v="0"/>
    <x v="0"/>
    <x v="0"/>
    <x v="0"/>
    <x v="11"/>
    <x v="141"/>
    <x v="0"/>
    <x v="0"/>
    <s v="Tesseramento"/>
    <x v="1"/>
    <x v="0"/>
    <x v="0"/>
    <m/>
  </r>
  <r>
    <n v="192416"/>
    <x v="1"/>
    <x v="0"/>
    <x v="0"/>
    <x v="1"/>
    <x v="11"/>
    <x v="141"/>
    <x v="0"/>
    <x v="1"/>
    <s v="Tesseramento"/>
    <x v="1"/>
    <x v="6"/>
    <x v="0"/>
    <m/>
  </r>
  <r>
    <n v="11286"/>
    <x v="0"/>
    <x v="0"/>
    <x v="0"/>
    <x v="0"/>
    <x v="1"/>
    <x v="20"/>
    <x v="0"/>
    <x v="0"/>
    <s v="Tesseramento"/>
    <x v="0"/>
    <x v="0"/>
    <x v="0"/>
    <m/>
  </r>
  <r>
    <n v="22986"/>
    <x v="0"/>
    <x v="0"/>
    <x v="0"/>
    <x v="0"/>
    <x v="11"/>
    <x v="141"/>
    <x v="0"/>
    <x v="1"/>
    <s v="Tesseramento"/>
    <x v="1"/>
    <x v="4"/>
    <x v="0"/>
    <m/>
  </r>
  <r>
    <n v="177202"/>
    <x v="0"/>
    <x v="0"/>
    <x v="0"/>
    <x v="0"/>
    <x v="11"/>
    <x v="141"/>
    <x v="0"/>
    <x v="0"/>
    <s v="Tesseramento"/>
    <x v="1"/>
    <x v="3"/>
    <x v="0"/>
    <m/>
  </r>
  <r>
    <n v="187526"/>
    <x v="0"/>
    <x v="0"/>
    <x v="0"/>
    <x v="0"/>
    <x v="11"/>
    <x v="141"/>
    <x v="0"/>
    <x v="0"/>
    <s v="Tesseramento"/>
    <x v="1"/>
    <x v="3"/>
    <x v="0"/>
    <m/>
  </r>
  <r>
    <n v="68277"/>
    <x v="0"/>
    <x v="0"/>
    <x v="0"/>
    <x v="0"/>
    <x v="7"/>
    <x v="9"/>
    <x v="0"/>
    <x v="0"/>
    <s v="Tesseramento"/>
    <x v="0"/>
    <x v="1"/>
    <x v="0"/>
    <m/>
  </r>
  <r>
    <n v="20887"/>
    <x v="0"/>
    <x v="0"/>
    <x v="0"/>
    <x v="0"/>
    <x v="11"/>
    <x v="141"/>
    <x v="0"/>
    <x v="1"/>
    <s v="Tesseramento"/>
    <x v="1"/>
    <x v="3"/>
    <x v="0"/>
    <m/>
  </r>
  <r>
    <n v="110179"/>
    <x v="0"/>
    <x v="0"/>
    <x v="0"/>
    <x v="0"/>
    <x v="11"/>
    <x v="141"/>
    <x v="0"/>
    <x v="0"/>
    <s v="Tesseramento"/>
    <x v="1"/>
    <x v="3"/>
    <x v="0"/>
    <m/>
  </r>
  <r>
    <n v="115167"/>
    <x v="0"/>
    <x v="0"/>
    <x v="0"/>
    <x v="0"/>
    <x v="11"/>
    <x v="141"/>
    <x v="0"/>
    <x v="0"/>
    <s v="Tesseramento"/>
    <x v="1"/>
    <x v="0"/>
    <x v="0"/>
    <m/>
  </r>
  <r>
    <n v="73929"/>
    <x v="0"/>
    <x v="0"/>
    <x v="0"/>
    <x v="0"/>
    <x v="7"/>
    <x v="9"/>
    <x v="0"/>
    <x v="1"/>
    <s v="Tesseramento"/>
    <x v="0"/>
    <x v="4"/>
    <x v="0"/>
    <m/>
  </r>
  <r>
    <n v="233249"/>
    <x v="0"/>
    <x v="0"/>
    <x v="0"/>
    <x v="0"/>
    <x v="11"/>
    <x v="141"/>
    <x v="0"/>
    <x v="0"/>
    <s v="Tesseramento"/>
    <x v="1"/>
    <x v="1"/>
    <x v="0"/>
    <m/>
  </r>
  <r>
    <n v="233949"/>
    <x v="0"/>
    <x v="0"/>
    <x v="1"/>
    <x v="2"/>
    <x v="7"/>
    <x v="288"/>
    <x v="0"/>
    <x v="1"/>
    <s v="Tesseramento"/>
    <x v="3"/>
    <x v="3"/>
    <x v="0"/>
    <m/>
  </r>
  <r>
    <n v="234108"/>
    <x v="0"/>
    <x v="0"/>
    <x v="1"/>
    <x v="0"/>
    <x v="7"/>
    <x v="9"/>
    <x v="0"/>
    <x v="0"/>
    <s v="Tesseramento"/>
    <x v="0"/>
    <x v="3"/>
    <x v="0"/>
    <m/>
  </r>
  <r>
    <n v="234109"/>
    <x v="0"/>
    <x v="0"/>
    <x v="1"/>
    <x v="1"/>
    <x v="7"/>
    <x v="9"/>
    <x v="0"/>
    <x v="0"/>
    <s v="Tesseramento"/>
    <x v="0"/>
    <x v="1"/>
    <x v="0"/>
    <m/>
  </r>
  <r>
    <n v="233942"/>
    <x v="0"/>
    <x v="0"/>
    <x v="1"/>
    <x v="2"/>
    <x v="7"/>
    <x v="288"/>
    <x v="0"/>
    <x v="0"/>
    <s v="Tesseramento"/>
    <x v="3"/>
    <x v="0"/>
    <x v="0"/>
    <m/>
  </r>
  <r>
    <n v="135290"/>
    <x v="0"/>
    <x v="0"/>
    <x v="0"/>
    <x v="0"/>
    <x v="7"/>
    <x v="9"/>
    <x v="0"/>
    <x v="0"/>
    <s v="Tesseramento"/>
    <x v="0"/>
    <x v="0"/>
    <x v="0"/>
    <m/>
  </r>
  <r>
    <n v="233941"/>
    <x v="0"/>
    <x v="0"/>
    <x v="1"/>
    <x v="2"/>
    <x v="7"/>
    <x v="288"/>
    <x v="0"/>
    <x v="0"/>
    <s v="Tesseramento"/>
    <x v="3"/>
    <x v="3"/>
    <x v="0"/>
    <m/>
  </r>
  <r>
    <n v="200686"/>
    <x v="0"/>
    <x v="0"/>
    <x v="0"/>
    <x v="0"/>
    <x v="8"/>
    <x v="112"/>
    <x v="0"/>
    <x v="0"/>
    <s v="Tesseramento"/>
    <x v="1"/>
    <x v="3"/>
    <x v="0"/>
    <m/>
  </r>
  <r>
    <n v="127528"/>
    <x v="0"/>
    <x v="0"/>
    <x v="0"/>
    <x v="1"/>
    <x v="7"/>
    <x v="288"/>
    <x v="0"/>
    <x v="0"/>
    <s v="Tesseramento"/>
    <x v="3"/>
    <x v="1"/>
    <x v="0"/>
    <m/>
  </r>
  <r>
    <n v="213781"/>
    <x v="0"/>
    <x v="0"/>
    <x v="0"/>
    <x v="0"/>
    <x v="4"/>
    <x v="68"/>
    <x v="0"/>
    <x v="0"/>
    <s v="Tesseramento"/>
    <x v="1"/>
    <x v="4"/>
    <x v="0"/>
    <m/>
  </r>
  <r>
    <n v="212913"/>
    <x v="0"/>
    <x v="0"/>
    <x v="0"/>
    <x v="0"/>
    <x v="4"/>
    <x v="68"/>
    <x v="0"/>
    <x v="0"/>
    <s v="Tesseramento"/>
    <x v="1"/>
    <x v="0"/>
    <x v="0"/>
    <m/>
  </r>
  <r>
    <n v="212914"/>
    <x v="0"/>
    <x v="0"/>
    <x v="0"/>
    <x v="0"/>
    <x v="4"/>
    <x v="68"/>
    <x v="0"/>
    <x v="0"/>
    <s v="Tesseramento"/>
    <x v="1"/>
    <x v="1"/>
    <x v="0"/>
    <m/>
  </r>
  <r>
    <n v="207928"/>
    <x v="0"/>
    <x v="0"/>
    <x v="0"/>
    <x v="1"/>
    <x v="4"/>
    <x v="68"/>
    <x v="0"/>
    <x v="0"/>
    <s v="Tesseramento"/>
    <x v="1"/>
    <x v="0"/>
    <x v="0"/>
    <m/>
  </r>
  <r>
    <n v="228230"/>
    <x v="1"/>
    <x v="0"/>
    <x v="0"/>
    <x v="2"/>
    <x v="4"/>
    <x v="68"/>
    <x v="0"/>
    <x v="1"/>
    <s v="Tesseramento"/>
    <x v="1"/>
    <x v="5"/>
    <x v="0"/>
    <m/>
  </r>
  <r>
    <n v="127089"/>
    <x v="0"/>
    <x v="2"/>
    <x v="0"/>
    <x v="0"/>
    <x v="4"/>
    <x v="179"/>
    <x v="1"/>
    <x v="0"/>
    <s v="Tesseramento"/>
    <x v="1"/>
    <x v="8"/>
    <x v="0"/>
    <m/>
  </r>
  <r>
    <n v="133789"/>
    <x v="0"/>
    <x v="0"/>
    <x v="0"/>
    <x v="0"/>
    <x v="4"/>
    <x v="179"/>
    <x v="0"/>
    <x v="0"/>
    <s v="Tesseramento"/>
    <x v="1"/>
    <x v="0"/>
    <x v="0"/>
    <m/>
  </r>
  <r>
    <n v="10036"/>
    <x v="0"/>
    <x v="0"/>
    <x v="0"/>
    <x v="0"/>
    <x v="4"/>
    <x v="179"/>
    <x v="0"/>
    <x v="0"/>
    <s v="Tesseramento"/>
    <x v="1"/>
    <x v="4"/>
    <x v="0"/>
    <m/>
  </r>
  <r>
    <n v="234111"/>
    <x v="0"/>
    <x v="0"/>
    <x v="1"/>
    <x v="1"/>
    <x v="8"/>
    <x v="222"/>
    <x v="0"/>
    <x v="0"/>
    <s v="Tesseramento"/>
    <x v="1"/>
    <x v="4"/>
    <x v="0"/>
    <m/>
  </r>
  <r>
    <n v="32303"/>
    <x v="0"/>
    <x v="0"/>
    <x v="0"/>
    <x v="0"/>
    <x v="7"/>
    <x v="51"/>
    <x v="0"/>
    <x v="0"/>
    <s v="Tesseramento"/>
    <x v="1"/>
    <x v="4"/>
    <x v="0"/>
    <m/>
  </r>
  <r>
    <n v="32258"/>
    <x v="0"/>
    <x v="0"/>
    <x v="0"/>
    <x v="0"/>
    <x v="7"/>
    <x v="51"/>
    <x v="0"/>
    <x v="1"/>
    <s v="Tesseramento"/>
    <x v="1"/>
    <x v="4"/>
    <x v="0"/>
    <m/>
  </r>
  <r>
    <n v="234112"/>
    <x v="0"/>
    <x v="0"/>
    <x v="1"/>
    <x v="1"/>
    <x v="8"/>
    <x v="222"/>
    <x v="0"/>
    <x v="1"/>
    <s v="Tesseramento"/>
    <x v="1"/>
    <x v="4"/>
    <x v="0"/>
    <m/>
  </r>
  <r>
    <n v="123682"/>
    <x v="1"/>
    <x v="0"/>
    <x v="0"/>
    <x v="0"/>
    <x v="7"/>
    <x v="51"/>
    <x v="0"/>
    <x v="0"/>
    <s v="Tesseramento"/>
    <x v="1"/>
    <x v="6"/>
    <x v="0"/>
    <s v="BG"/>
  </r>
  <r>
    <n v="233937"/>
    <x v="1"/>
    <x v="0"/>
    <x v="1"/>
    <x v="1"/>
    <x v="1"/>
    <x v="402"/>
    <x v="0"/>
    <x v="1"/>
    <s v="Tesseramento"/>
    <x v="1"/>
    <x v="5"/>
    <x v="0"/>
    <m/>
  </r>
  <r>
    <n v="33046"/>
    <x v="0"/>
    <x v="0"/>
    <x v="0"/>
    <x v="0"/>
    <x v="7"/>
    <x v="51"/>
    <x v="0"/>
    <x v="0"/>
    <s v="Tesseramento"/>
    <x v="1"/>
    <x v="4"/>
    <x v="0"/>
    <m/>
  </r>
  <r>
    <n v="32273"/>
    <x v="0"/>
    <x v="0"/>
    <x v="0"/>
    <x v="0"/>
    <x v="7"/>
    <x v="51"/>
    <x v="0"/>
    <x v="0"/>
    <s v="Tesseramento"/>
    <x v="1"/>
    <x v="4"/>
    <x v="0"/>
    <m/>
  </r>
  <r>
    <n v="167934"/>
    <x v="0"/>
    <x v="0"/>
    <x v="0"/>
    <x v="1"/>
    <x v="7"/>
    <x v="51"/>
    <x v="0"/>
    <x v="1"/>
    <s v="Tesseramento"/>
    <x v="1"/>
    <x v="4"/>
    <x v="0"/>
    <m/>
  </r>
  <r>
    <n v="15516"/>
    <x v="0"/>
    <x v="0"/>
    <x v="0"/>
    <x v="0"/>
    <x v="7"/>
    <x v="51"/>
    <x v="0"/>
    <x v="0"/>
    <s v="Tesseramento"/>
    <x v="1"/>
    <x v="4"/>
    <x v="0"/>
    <m/>
  </r>
  <r>
    <n v="72091"/>
    <x v="0"/>
    <x v="0"/>
    <x v="0"/>
    <x v="0"/>
    <x v="7"/>
    <x v="51"/>
    <x v="0"/>
    <x v="0"/>
    <s v="Tesseramento"/>
    <x v="1"/>
    <x v="3"/>
    <x v="0"/>
    <m/>
  </r>
  <r>
    <n v="233939"/>
    <x v="1"/>
    <x v="0"/>
    <x v="1"/>
    <x v="0"/>
    <x v="1"/>
    <x v="402"/>
    <x v="0"/>
    <x v="0"/>
    <s v="Tesseramento"/>
    <x v="1"/>
    <x v="5"/>
    <x v="0"/>
    <m/>
  </r>
  <r>
    <n v="233860"/>
    <x v="0"/>
    <x v="0"/>
    <x v="1"/>
    <x v="2"/>
    <x v="1"/>
    <x v="201"/>
    <x v="0"/>
    <x v="1"/>
    <s v="Tesseramento"/>
    <x v="0"/>
    <x v="3"/>
    <x v="0"/>
    <m/>
  </r>
  <r>
    <n v="233938"/>
    <x v="0"/>
    <x v="0"/>
    <x v="1"/>
    <x v="0"/>
    <x v="1"/>
    <x v="402"/>
    <x v="0"/>
    <x v="0"/>
    <s v="Tesseramento"/>
    <x v="1"/>
    <x v="1"/>
    <x v="0"/>
    <m/>
  </r>
  <r>
    <n v="138417"/>
    <x v="0"/>
    <x v="0"/>
    <x v="0"/>
    <x v="0"/>
    <x v="11"/>
    <x v="126"/>
    <x v="0"/>
    <x v="0"/>
    <s v="Tesseramento"/>
    <x v="1"/>
    <x v="1"/>
    <x v="0"/>
    <m/>
  </r>
  <r>
    <n v="165395"/>
    <x v="0"/>
    <x v="0"/>
    <x v="0"/>
    <x v="0"/>
    <x v="4"/>
    <x v="88"/>
    <x v="0"/>
    <x v="0"/>
    <s v="Tesseramento"/>
    <x v="1"/>
    <x v="4"/>
    <x v="0"/>
    <m/>
  </r>
  <r>
    <n v="233948"/>
    <x v="0"/>
    <x v="0"/>
    <x v="1"/>
    <x v="2"/>
    <x v="7"/>
    <x v="288"/>
    <x v="0"/>
    <x v="1"/>
    <s v="Tesseramento"/>
    <x v="3"/>
    <x v="4"/>
    <x v="0"/>
    <m/>
  </r>
  <r>
    <n v="233945"/>
    <x v="0"/>
    <x v="0"/>
    <x v="1"/>
    <x v="2"/>
    <x v="7"/>
    <x v="288"/>
    <x v="0"/>
    <x v="1"/>
    <s v="Tesseramento"/>
    <x v="3"/>
    <x v="3"/>
    <x v="0"/>
    <m/>
  </r>
  <r>
    <n v="138307"/>
    <x v="0"/>
    <x v="0"/>
    <x v="0"/>
    <x v="0"/>
    <x v="8"/>
    <x v="113"/>
    <x v="0"/>
    <x v="0"/>
    <s v="Tesseramento"/>
    <x v="0"/>
    <x v="4"/>
    <x v="0"/>
    <m/>
  </r>
  <r>
    <n v="138311"/>
    <x v="0"/>
    <x v="0"/>
    <x v="0"/>
    <x v="0"/>
    <x v="8"/>
    <x v="113"/>
    <x v="0"/>
    <x v="1"/>
    <s v="Tesseramento"/>
    <x v="0"/>
    <x v="4"/>
    <x v="0"/>
    <m/>
  </r>
  <r>
    <n v="107010"/>
    <x v="0"/>
    <x v="0"/>
    <x v="0"/>
    <x v="0"/>
    <x v="7"/>
    <x v="51"/>
    <x v="0"/>
    <x v="0"/>
    <s v="Tesseramento"/>
    <x v="1"/>
    <x v="1"/>
    <x v="0"/>
    <m/>
  </r>
  <r>
    <n v="230972"/>
    <x v="0"/>
    <x v="0"/>
    <x v="0"/>
    <x v="0"/>
    <x v="7"/>
    <x v="288"/>
    <x v="0"/>
    <x v="0"/>
    <s v="Tesseramento"/>
    <x v="3"/>
    <x v="1"/>
    <x v="0"/>
    <m/>
  </r>
  <r>
    <n v="80204"/>
    <x v="0"/>
    <x v="0"/>
    <x v="0"/>
    <x v="0"/>
    <x v="7"/>
    <x v="51"/>
    <x v="0"/>
    <x v="0"/>
    <s v="Tesseramento"/>
    <x v="1"/>
    <x v="4"/>
    <x v="0"/>
    <m/>
  </r>
  <r>
    <n v="133737"/>
    <x v="0"/>
    <x v="0"/>
    <x v="0"/>
    <x v="2"/>
    <x v="7"/>
    <x v="51"/>
    <x v="0"/>
    <x v="1"/>
    <s v="Tesseramento"/>
    <x v="1"/>
    <x v="4"/>
    <x v="0"/>
    <m/>
  </r>
  <r>
    <n v="216613"/>
    <x v="0"/>
    <x v="0"/>
    <x v="0"/>
    <x v="2"/>
    <x v="7"/>
    <x v="51"/>
    <x v="0"/>
    <x v="0"/>
    <s v="Tesseramento"/>
    <x v="1"/>
    <x v="0"/>
    <x v="0"/>
    <m/>
  </r>
  <r>
    <n v="90858"/>
    <x v="0"/>
    <x v="0"/>
    <x v="0"/>
    <x v="0"/>
    <x v="7"/>
    <x v="51"/>
    <x v="0"/>
    <x v="0"/>
    <s v="Tesseramento"/>
    <x v="1"/>
    <x v="4"/>
    <x v="0"/>
    <m/>
  </r>
  <r>
    <n v="233950"/>
    <x v="0"/>
    <x v="0"/>
    <x v="1"/>
    <x v="0"/>
    <x v="7"/>
    <x v="288"/>
    <x v="0"/>
    <x v="0"/>
    <s v="Tesseramento"/>
    <x v="3"/>
    <x v="0"/>
    <x v="0"/>
    <m/>
  </r>
  <r>
    <n v="233952"/>
    <x v="0"/>
    <x v="0"/>
    <x v="1"/>
    <x v="0"/>
    <x v="7"/>
    <x v="288"/>
    <x v="0"/>
    <x v="0"/>
    <s v="Tesseramento"/>
    <x v="3"/>
    <x v="0"/>
    <x v="0"/>
    <m/>
  </r>
  <r>
    <n v="207851"/>
    <x v="0"/>
    <x v="1"/>
    <x v="0"/>
    <x v="0"/>
    <x v="7"/>
    <x v="288"/>
    <x v="0"/>
    <x v="0"/>
    <s v="Tesseramento"/>
    <x v="3"/>
    <x v="0"/>
    <x v="0"/>
    <m/>
  </r>
  <r>
    <n v="233951"/>
    <x v="0"/>
    <x v="0"/>
    <x v="1"/>
    <x v="0"/>
    <x v="7"/>
    <x v="288"/>
    <x v="0"/>
    <x v="0"/>
    <s v="Tesseramento"/>
    <x v="3"/>
    <x v="1"/>
    <x v="0"/>
    <m/>
  </r>
  <r>
    <n v="198122"/>
    <x v="0"/>
    <x v="0"/>
    <x v="0"/>
    <x v="1"/>
    <x v="4"/>
    <x v="52"/>
    <x v="0"/>
    <x v="0"/>
    <s v="Tesseramento"/>
    <x v="1"/>
    <x v="0"/>
    <x v="0"/>
    <m/>
  </r>
  <r>
    <n v="200951"/>
    <x v="1"/>
    <x v="0"/>
    <x v="0"/>
    <x v="1"/>
    <x v="4"/>
    <x v="52"/>
    <x v="0"/>
    <x v="0"/>
    <s v="Tesseramento"/>
    <x v="1"/>
    <x v="2"/>
    <x v="0"/>
    <m/>
  </r>
  <r>
    <n v="103462"/>
    <x v="0"/>
    <x v="0"/>
    <x v="0"/>
    <x v="0"/>
    <x v="15"/>
    <x v="248"/>
    <x v="0"/>
    <x v="0"/>
    <s v="Tesseramento"/>
    <x v="1"/>
    <x v="3"/>
    <x v="0"/>
    <m/>
  </r>
  <r>
    <n v="168397"/>
    <x v="0"/>
    <x v="0"/>
    <x v="0"/>
    <x v="0"/>
    <x v="15"/>
    <x v="248"/>
    <x v="0"/>
    <x v="0"/>
    <s v="Tesseramento"/>
    <x v="1"/>
    <x v="3"/>
    <x v="0"/>
    <m/>
  </r>
  <r>
    <n v="23264"/>
    <x v="0"/>
    <x v="0"/>
    <x v="0"/>
    <x v="0"/>
    <x v="15"/>
    <x v="248"/>
    <x v="0"/>
    <x v="0"/>
    <s v="Tesseramento"/>
    <x v="1"/>
    <x v="0"/>
    <x v="0"/>
    <m/>
  </r>
  <r>
    <n v="21006"/>
    <x v="0"/>
    <x v="0"/>
    <x v="0"/>
    <x v="0"/>
    <x v="15"/>
    <x v="248"/>
    <x v="0"/>
    <x v="0"/>
    <s v="Tesseramento"/>
    <x v="1"/>
    <x v="3"/>
    <x v="0"/>
    <m/>
  </r>
  <r>
    <n v="11359"/>
    <x v="0"/>
    <x v="0"/>
    <x v="0"/>
    <x v="0"/>
    <x v="15"/>
    <x v="248"/>
    <x v="0"/>
    <x v="0"/>
    <s v="Tesseramento"/>
    <x v="1"/>
    <x v="4"/>
    <x v="0"/>
    <m/>
  </r>
  <r>
    <n v="29918"/>
    <x v="0"/>
    <x v="0"/>
    <x v="0"/>
    <x v="0"/>
    <x v="15"/>
    <x v="248"/>
    <x v="0"/>
    <x v="0"/>
    <s v="Tesseramento"/>
    <x v="1"/>
    <x v="3"/>
    <x v="0"/>
    <m/>
  </r>
  <r>
    <n v="59456"/>
    <x v="0"/>
    <x v="0"/>
    <x v="0"/>
    <x v="0"/>
    <x v="15"/>
    <x v="248"/>
    <x v="0"/>
    <x v="1"/>
    <s v="Tesseramento"/>
    <x v="1"/>
    <x v="4"/>
    <x v="0"/>
    <m/>
  </r>
  <r>
    <n v="113387"/>
    <x v="0"/>
    <x v="0"/>
    <x v="0"/>
    <x v="0"/>
    <x v="15"/>
    <x v="248"/>
    <x v="0"/>
    <x v="1"/>
    <s v="Tesseramento"/>
    <x v="1"/>
    <x v="0"/>
    <x v="0"/>
    <m/>
  </r>
  <r>
    <n v="113384"/>
    <x v="0"/>
    <x v="0"/>
    <x v="0"/>
    <x v="0"/>
    <x v="15"/>
    <x v="248"/>
    <x v="0"/>
    <x v="0"/>
    <s v="Tesseramento"/>
    <x v="1"/>
    <x v="0"/>
    <x v="0"/>
    <m/>
  </r>
  <r>
    <n v="29923"/>
    <x v="0"/>
    <x v="0"/>
    <x v="0"/>
    <x v="0"/>
    <x v="15"/>
    <x v="248"/>
    <x v="0"/>
    <x v="1"/>
    <s v="Tesseramento"/>
    <x v="1"/>
    <x v="4"/>
    <x v="0"/>
    <m/>
  </r>
  <r>
    <n v="40695"/>
    <x v="0"/>
    <x v="0"/>
    <x v="0"/>
    <x v="0"/>
    <x v="15"/>
    <x v="248"/>
    <x v="0"/>
    <x v="0"/>
    <s v="Tesseramento"/>
    <x v="1"/>
    <x v="4"/>
    <x v="0"/>
    <m/>
  </r>
  <r>
    <n v="27221"/>
    <x v="0"/>
    <x v="0"/>
    <x v="0"/>
    <x v="0"/>
    <x v="15"/>
    <x v="248"/>
    <x v="0"/>
    <x v="0"/>
    <s v="Tesseramento"/>
    <x v="1"/>
    <x v="3"/>
    <x v="0"/>
    <m/>
  </r>
  <r>
    <n v="21657"/>
    <x v="0"/>
    <x v="0"/>
    <x v="0"/>
    <x v="0"/>
    <x v="15"/>
    <x v="248"/>
    <x v="0"/>
    <x v="0"/>
    <s v="Tesseramento"/>
    <x v="1"/>
    <x v="4"/>
    <x v="0"/>
    <m/>
  </r>
  <r>
    <n v="200055"/>
    <x v="0"/>
    <x v="0"/>
    <x v="0"/>
    <x v="0"/>
    <x v="4"/>
    <x v="52"/>
    <x v="0"/>
    <x v="0"/>
    <s v="Tesseramento"/>
    <x v="1"/>
    <x v="0"/>
    <x v="0"/>
    <m/>
  </r>
  <r>
    <n v="29935"/>
    <x v="0"/>
    <x v="0"/>
    <x v="0"/>
    <x v="0"/>
    <x v="15"/>
    <x v="248"/>
    <x v="0"/>
    <x v="1"/>
    <s v="Tesseramento"/>
    <x v="1"/>
    <x v="3"/>
    <x v="0"/>
    <m/>
  </r>
  <r>
    <n v="76239"/>
    <x v="0"/>
    <x v="0"/>
    <x v="0"/>
    <x v="0"/>
    <x v="15"/>
    <x v="248"/>
    <x v="0"/>
    <x v="0"/>
    <s v="Tesseramento"/>
    <x v="1"/>
    <x v="1"/>
    <x v="0"/>
    <m/>
  </r>
  <r>
    <n v="29939"/>
    <x v="0"/>
    <x v="0"/>
    <x v="0"/>
    <x v="0"/>
    <x v="15"/>
    <x v="248"/>
    <x v="0"/>
    <x v="0"/>
    <s v="Tesseramento"/>
    <x v="1"/>
    <x v="3"/>
    <x v="0"/>
    <m/>
  </r>
  <r>
    <n v="166674"/>
    <x v="0"/>
    <x v="0"/>
    <x v="0"/>
    <x v="1"/>
    <x v="7"/>
    <x v="51"/>
    <x v="0"/>
    <x v="1"/>
    <s v="Tesseramento"/>
    <x v="1"/>
    <x v="3"/>
    <x v="0"/>
    <m/>
  </r>
  <r>
    <n v="192784"/>
    <x v="0"/>
    <x v="0"/>
    <x v="0"/>
    <x v="2"/>
    <x v="7"/>
    <x v="51"/>
    <x v="0"/>
    <x v="0"/>
    <s v="Tesseramento"/>
    <x v="1"/>
    <x v="0"/>
    <x v="0"/>
    <m/>
  </r>
  <r>
    <n v="207845"/>
    <x v="0"/>
    <x v="0"/>
    <x v="0"/>
    <x v="2"/>
    <x v="7"/>
    <x v="51"/>
    <x v="0"/>
    <x v="0"/>
    <s v="Tesseramento"/>
    <x v="1"/>
    <x v="3"/>
    <x v="0"/>
    <m/>
  </r>
  <r>
    <n v="22915"/>
    <x v="0"/>
    <x v="0"/>
    <x v="0"/>
    <x v="0"/>
    <x v="7"/>
    <x v="51"/>
    <x v="0"/>
    <x v="0"/>
    <s v="Tesseramento"/>
    <x v="1"/>
    <x v="3"/>
    <x v="0"/>
    <m/>
  </r>
  <r>
    <n v="38732"/>
    <x v="0"/>
    <x v="0"/>
    <x v="0"/>
    <x v="0"/>
    <x v="8"/>
    <x v="46"/>
    <x v="0"/>
    <x v="0"/>
    <s v="Tesseramento"/>
    <x v="0"/>
    <x v="4"/>
    <x v="0"/>
    <m/>
  </r>
  <r>
    <n v="233851"/>
    <x v="0"/>
    <x v="1"/>
    <x v="1"/>
    <x v="3"/>
    <x v="8"/>
    <x v="17"/>
    <x v="0"/>
    <x v="0"/>
    <s v="Tesseramento"/>
    <x v="1"/>
    <x v="3"/>
    <x v="0"/>
    <m/>
  </r>
  <r>
    <n v="233975"/>
    <x v="0"/>
    <x v="0"/>
    <x v="1"/>
    <x v="1"/>
    <x v="2"/>
    <x v="374"/>
    <x v="0"/>
    <x v="0"/>
    <s v="Tesseramento"/>
    <x v="0"/>
    <x v="0"/>
    <x v="0"/>
    <m/>
  </r>
  <r>
    <n v="137470"/>
    <x v="0"/>
    <x v="0"/>
    <x v="0"/>
    <x v="0"/>
    <x v="12"/>
    <x v="269"/>
    <x v="0"/>
    <x v="0"/>
    <s v="Tesseramento"/>
    <x v="1"/>
    <x v="0"/>
    <x v="0"/>
    <m/>
  </r>
  <r>
    <n v="122123"/>
    <x v="0"/>
    <x v="0"/>
    <x v="0"/>
    <x v="0"/>
    <x v="12"/>
    <x v="269"/>
    <x v="0"/>
    <x v="0"/>
    <s v="Tesseramento"/>
    <x v="1"/>
    <x v="3"/>
    <x v="0"/>
    <m/>
  </r>
  <r>
    <n v="122124"/>
    <x v="0"/>
    <x v="0"/>
    <x v="0"/>
    <x v="0"/>
    <x v="12"/>
    <x v="269"/>
    <x v="0"/>
    <x v="1"/>
    <s v="Tesseramento"/>
    <x v="1"/>
    <x v="3"/>
    <x v="0"/>
    <m/>
  </r>
  <r>
    <n v="95614"/>
    <x v="0"/>
    <x v="0"/>
    <x v="0"/>
    <x v="1"/>
    <x v="12"/>
    <x v="269"/>
    <x v="0"/>
    <x v="1"/>
    <s v="Tesseramento"/>
    <x v="1"/>
    <x v="4"/>
    <x v="0"/>
    <m/>
  </r>
  <r>
    <n v="177889"/>
    <x v="0"/>
    <x v="0"/>
    <x v="0"/>
    <x v="0"/>
    <x v="12"/>
    <x v="269"/>
    <x v="0"/>
    <x v="0"/>
    <s v="Tesseramento"/>
    <x v="1"/>
    <x v="0"/>
    <x v="0"/>
    <m/>
  </r>
  <r>
    <n v="69155"/>
    <x v="0"/>
    <x v="0"/>
    <x v="0"/>
    <x v="0"/>
    <x v="12"/>
    <x v="269"/>
    <x v="0"/>
    <x v="0"/>
    <s v="Tesseramento"/>
    <x v="1"/>
    <x v="4"/>
    <x v="0"/>
    <m/>
  </r>
  <r>
    <n v="152705"/>
    <x v="0"/>
    <x v="0"/>
    <x v="0"/>
    <x v="0"/>
    <x v="12"/>
    <x v="269"/>
    <x v="0"/>
    <x v="0"/>
    <s v="Tesseramento"/>
    <x v="1"/>
    <x v="3"/>
    <x v="0"/>
    <m/>
  </r>
  <r>
    <n v="135394"/>
    <x v="0"/>
    <x v="0"/>
    <x v="0"/>
    <x v="0"/>
    <x v="12"/>
    <x v="269"/>
    <x v="0"/>
    <x v="1"/>
    <s v="Tesseramento"/>
    <x v="1"/>
    <x v="4"/>
    <x v="0"/>
    <m/>
  </r>
  <r>
    <n v="81313"/>
    <x v="0"/>
    <x v="0"/>
    <x v="0"/>
    <x v="0"/>
    <x v="4"/>
    <x v="65"/>
    <x v="0"/>
    <x v="0"/>
    <s v="Tesseramento"/>
    <x v="1"/>
    <x v="0"/>
    <x v="0"/>
    <m/>
  </r>
  <r>
    <n v="216767"/>
    <x v="1"/>
    <x v="0"/>
    <x v="0"/>
    <x v="2"/>
    <x v="4"/>
    <x v="65"/>
    <x v="0"/>
    <x v="0"/>
    <s v="Tesseramento"/>
    <x v="1"/>
    <x v="5"/>
    <x v="0"/>
    <m/>
  </r>
  <r>
    <n v="233858"/>
    <x v="0"/>
    <x v="0"/>
    <x v="1"/>
    <x v="1"/>
    <x v="7"/>
    <x v="33"/>
    <x v="0"/>
    <x v="0"/>
    <s v="Tesseramento"/>
    <x v="1"/>
    <x v="0"/>
    <x v="0"/>
    <m/>
  </r>
  <r>
    <n v="117343"/>
    <x v="0"/>
    <x v="0"/>
    <x v="0"/>
    <x v="0"/>
    <x v="4"/>
    <x v="65"/>
    <x v="0"/>
    <x v="0"/>
    <s v="Tesseramento"/>
    <x v="1"/>
    <x v="4"/>
    <x v="0"/>
    <m/>
  </r>
  <r>
    <n v="121473"/>
    <x v="0"/>
    <x v="0"/>
    <x v="0"/>
    <x v="0"/>
    <x v="4"/>
    <x v="65"/>
    <x v="0"/>
    <x v="1"/>
    <s v="Tesseramento"/>
    <x v="1"/>
    <x v="0"/>
    <x v="0"/>
    <m/>
  </r>
  <r>
    <n v="117345"/>
    <x v="0"/>
    <x v="0"/>
    <x v="0"/>
    <x v="1"/>
    <x v="4"/>
    <x v="65"/>
    <x v="0"/>
    <x v="1"/>
    <s v="Tesseramento"/>
    <x v="1"/>
    <x v="4"/>
    <x v="0"/>
    <m/>
  </r>
  <r>
    <n v="216874"/>
    <x v="0"/>
    <x v="0"/>
    <x v="0"/>
    <x v="1"/>
    <x v="4"/>
    <x v="65"/>
    <x v="0"/>
    <x v="0"/>
    <s v="Tesseramento"/>
    <x v="1"/>
    <x v="4"/>
    <x v="0"/>
    <m/>
  </r>
  <r>
    <n v="218204"/>
    <x v="1"/>
    <x v="0"/>
    <x v="0"/>
    <x v="3"/>
    <x v="4"/>
    <x v="65"/>
    <x v="0"/>
    <x v="0"/>
    <s v="Tesseramento"/>
    <x v="1"/>
    <x v="5"/>
    <x v="0"/>
    <m/>
  </r>
  <r>
    <n v="233892"/>
    <x v="0"/>
    <x v="0"/>
    <x v="1"/>
    <x v="2"/>
    <x v="1"/>
    <x v="320"/>
    <x v="0"/>
    <x v="1"/>
    <s v="Tesseramento"/>
    <x v="1"/>
    <x v="4"/>
    <x v="0"/>
    <m/>
  </r>
  <r>
    <n v="169077"/>
    <x v="0"/>
    <x v="0"/>
    <x v="0"/>
    <x v="0"/>
    <x v="12"/>
    <x v="269"/>
    <x v="0"/>
    <x v="0"/>
    <s v="Tesseramento"/>
    <x v="1"/>
    <x v="0"/>
    <x v="0"/>
    <m/>
  </r>
  <r>
    <n v="117264"/>
    <x v="0"/>
    <x v="0"/>
    <x v="0"/>
    <x v="0"/>
    <x v="4"/>
    <x v="65"/>
    <x v="0"/>
    <x v="1"/>
    <s v="Tesseramento"/>
    <x v="1"/>
    <x v="3"/>
    <x v="0"/>
    <m/>
  </r>
  <r>
    <n v="231122"/>
    <x v="0"/>
    <x v="0"/>
    <x v="0"/>
    <x v="0"/>
    <x v="1"/>
    <x v="320"/>
    <x v="0"/>
    <x v="0"/>
    <s v="Tesseramento"/>
    <x v="1"/>
    <x v="0"/>
    <x v="0"/>
    <m/>
  </r>
  <r>
    <n v="234058"/>
    <x v="0"/>
    <x v="0"/>
    <x v="1"/>
    <x v="1"/>
    <x v="7"/>
    <x v="11"/>
    <x v="0"/>
    <x v="1"/>
    <s v="Tesseramento"/>
    <x v="1"/>
    <x v="0"/>
    <x v="0"/>
    <m/>
  </r>
  <r>
    <n v="233896"/>
    <x v="0"/>
    <x v="0"/>
    <x v="1"/>
    <x v="0"/>
    <x v="1"/>
    <x v="320"/>
    <x v="0"/>
    <x v="0"/>
    <s v="Tesseramento"/>
    <x v="1"/>
    <x v="0"/>
    <x v="0"/>
    <m/>
  </r>
  <r>
    <n v="234057"/>
    <x v="0"/>
    <x v="0"/>
    <x v="1"/>
    <x v="1"/>
    <x v="7"/>
    <x v="11"/>
    <x v="0"/>
    <x v="1"/>
    <s v="Tesseramento"/>
    <x v="1"/>
    <x v="3"/>
    <x v="0"/>
    <m/>
  </r>
  <r>
    <n v="108641"/>
    <x v="0"/>
    <x v="0"/>
    <x v="0"/>
    <x v="0"/>
    <x v="12"/>
    <x v="269"/>
    <x v="0"/>
    <x v="0"/>
    <s v="Tesseramento"/>
    <x v="1"/>
    <x v="4"/>
    <x v="0"/>
    <m/>
  </r>
  <r>
    <n v="72532"/>
    <x v="0"/>
    <x v="0"/>
    <x v="0"/>
    <x v="0"/>
    <x v="7"/>
    <x v="11"/>
    <x v="0"/>
    <x v="0"/>
    <s v="Tesseramento"/>
    <x v="1"/>
    <x v="4"/>
    <x v="0"/>
    <m/>
  </r>
  <r>
    <n v="100826"/>
    <x v="0"/>
    <x v="0"/>
    <x v="0"/>
    <x v="0"/>
    <x v="12"/>
    <x v="269"/>
    <x v="0"/>
    <x v="0"/>
    <s v="Tesseramento"/>
    <x v="1"/>
    <x v="3"/>
    <x v="0"/>
    <m/>
  </r>
  <r>
    <n v="117222"/>
    <x v="0"/>
    <x v="0"/>
    <x v="0"/>
    <x v="0"/>
    <x v="7"/>
    <x v="11"/>
    <x v="0"/>
    <x v="0"/>
    <s v="Tesseramento"/>
    <x v="1"/>
    <x v="4"/>
    <x v="0"/>
    <m/>
  </r>
  <r>
    <n v="163047"/>
    <x v="0"/>
    <x v="0"/>
    <x v="0"/>
    <x v="0"/>
    <x v="7"/>
    <x v="11"/>
    <x v="0"/>
    <x v="0"/>
    <s v="Tesseramento"/>
    <x v="1"/>
    <x v="0"/>
    <x v="0"/>
    <m/>
  </r>
  <r>
    <n v="134195"/>
    <x v="0"/>
    <x v="0"/>
    <x v="0"/>
    <x v="0"/>
    <x v="12"/>
    <x v="269"/>
    <x v="0"/>
    <x v="0"/>
    <s v="Tesseramento"/>
    <x v="1"/>
    <x v="3"/>
    <x v="0"/>
    <m/>
  </r>
  <r>
    <n v="97422"/>
    <x v="0"/>
    <x v="0"/>
    <x v="0"/>
    <x v="0"/>
    <x v="7"/>
    <x v="11"/>
    <x v="0"/>
    <x v="0"/>
    <s v="Tesseramento"/>
    <x v="1"/>
    <x v="0"/>
    <x v="0"/>
    <m/>
  </r>
  <r>
    <n v="151669"/>
    <x v="0"/>
    <x v="0"/>
    <x v="0"/>
    <x v="0"/>
    <x v="7"/>
    <x v="11"/>
    <x v="0"/>
    <x v="0"/>
    <s v="Tesseramento"/>
    <x v="1"/>
    <x v="0"/>
    <x v="0"/>
    <m/>
  </r>
  <r>
    <n v="141360"/>
    <x v="0"/>
    <x v="0"/>
    <x v="0"/>
    <x v="0"/>
    <x v="12"/>
    <x v="269"/>
    <x v="0"/>
    <x v="0"/>
    <s v="Tesseramento"/>
    <x v="1"/>
    <x v="0"/>
    <x v="0"/>
    <m/>
  </r>
  <r>
    <n v="171881"/>
    <x v="1"/>
    <x v="0"/>
    <x v="0"/>
    <x v="0"/>
    <x v="7"/>
    <x v="11"/>
    <x v="0"/>
    <x v="1"/>
    <s v="Tesseramento"/>
    <x v="1"/>
    <x v="6"/>
    <x v="0"/>
    <m/>
  </r>
  <r>
    <n v="157694"/>
    <x v="0"/>
    <x v="0"/>
    <x v="0"/>
    <x v="0"/>
    <x v="7"/>
    <x v="11"/>
    <x v="0"/>
    <x v="0"/>
    <s v="Tesseramento"/>
    <x v="1"/>
    <x v="4"/>
    <x v="0"/>
    <m/>
  </r>
  <r>
    <n v="226567"/>
    <x v="0"/>
    <x v="0"/>
    <x v="0"/>
    <x v="1"/>
    <x v="7"/>
    <x v="11"/>
    <x v="0"/>
    <x v="0"/>
    <s v="Tesseramento"/>
    <x v="1"/>
    <x v="4"/>
    <x v="0"/>
    <m/>
  </r>
  <r>
    <n v="89242"/>
    <x v="0"/>
    <x v="0"/>
    <x v="0"/>
    <x v="0"/>
    <x v="7"/>
    <x v="11"/>
    <x v="0"/>
    <x v="0"/>
    <s v="Tesseramento"/>
    <x v="1"/>
    <x v="3"/>
    <x v="0"/>
    <m/>
  </r>
  <r>
    <n v="204312"/>
    <x v="0"/>
    <x v="0"/>
    <x v="0"/>
    <x v="0"/>
    <x v="12"/>
    <x v="269"/>
    <x v="0"/>
    <x v="0"/>
    <s v="Tesseramento"/>
    <x v="1"/>
    <x v="3"/>
    <x v="0"/>
    <m/>
  </r>
  <r>
    <n v="211855"/>
    <x v="0"/>
    <x v="0"/>
    <x v="0"/>
    <x v="1"/>
    <x v="7"/>
    <x v="11"/>
    <x v="0"/>
    <x v="1"/>
    <s v="Tesseramento"/>
    <x v="1"/>
    <x v="3"/>
    <x v="0"/>
    <m/>
  </r>
  <r>
    <n v="210579"/>
    <x v="0"/>
    <x v="0"/>
    <x v="0"/>
    <x v="0"/>
    <x v="12"/>
    <x v="269"/>
    <x v="0"/>
    <x v="1"/>
    <s v="Tesseramento"/>
    <x v="1"/>
    <x v="3"/>
    <x v="0"/>
    <m/>
  </r>
  <r>
    <n v="200164"/>
    <x v="0"/>
    <x v="0"/>
    <x v="0"/>
    <x v="0"/>
    <x v="7"/>
    <x v="11"/>
    <x v="0"/>
    <x v="0"/>
    <s v="Tesseramento"/>
    <x v="1"/>
    <x v="3"/>
    <x v="0"/>
    <m/>
  </r>
  <r>
    <n v="141703"/>
    <x v="0"/>
    <x v="0"/>
    <x v="0"/>
    <x v="3"/>
    <x v="7"/>
    <x v="11"/>
    <x v="0"/>
    <x v="0"/>
    <s v="Tesseramento"/>
    <x v="1"/>
    <x v="4"/>
    <x v="0"/>
    <m/>
  </r>
  <r>
    <n v="87764"/>
    <x v="0"/>
    <x v="0"/>
    <x v="0"/>
    <x v="0"/>
    <x v="7"/>
    <x v="11"/>
    <x v="0"/>
    <x v="0"/>
    <s v="Tesseramento"/>
    <x v="1"/>
    <x v="0"/>
    <x v="0"/>
    <m/>
  </r>
  <r>
    <n v="51530"/>
    <x v="0"/>
    <x v="0"/>
    <x v="0"/>
    <x v="0"/>
    <x v="7"/>
    <x v="11"/>
    <x v="0"/>
    <x v="0"/>
    <s v="Tesseramento"/>
    <x v="1"/>
    <x v="4"/>
    <x v="0"/>
    <m/>
  </r>
  <r>
    <n v="51531"/>
    <x v="0"/>
    <x v="0"/>
    <x v="0"/>
    <x v="0"/>
    <x v="7"/>
    <x v="11"/>
    <x v="0"/>
    <x v="1"/>
    <s v="Tesseramento"/>
    <x v="1"/>
    <x v="4"/>
    <x v="0"/>
    <m/>
  </r>
  <r>
    <n v="233905"/>
    <x v="0"/>
    <x v="0"/>
    <x v="1"/>
    <x v="3"/>
    <x v="1"/>
    <x v="320"/>
    <x v="0"/>
    <x v="0"/>
    <s v="Tesseramento"/>
    <x v="1"/>
    <x v="0"/>
    <x v="0"/>
    <m/>
  </r>
  <r>
    <n v="177275"/>
    <x v="0"/>
    <x v="0"/>
    <x v="0"/>
    <x v="0"/>
    <x v="7"/>
    <x v="11"/>
    <x v="0"/>
    <x v="0"/>
    <s v="Tesseramento"/>
    <x v="1"/>
    <x v="3"/>
    <x v="0"/>
    <m/>
  </r>
  <r>
    <n v="210596"/>
    <x v="0"/>
    <x v="0"/>
    <x v="0"/>
    <x v="0"/>
    <x v="7"/>
    <x v="11"/>
    <x v="0"/>
    <x v="0"/>
    <s v="Tesseramento"/>
    <x v="1"/>
    <x v="0"/>
    <x v="0"/>
    <m/>
  </r>
  <r>
    <n v="231121"/>
    <x v="0"/>
    <x v="0"/>
    <x v="0"/>
    <x v="0"/>
    <x v="1"/>
    <x v="320"/>
    <x v="0"/>
    <x v="0"/>
    <s v="Tesseramento"/>
    <x v="1"/>
    <x v="0"/>
    <x v="0"/>
    <m/>
  </r>
  <r>
    <n v="129090"/>
    <x v="0"/>
    <x v="0"/>
    <x v="0"/>
    <x v="0"/>
    <x v="7"/>
    <x v="11"/>
    <x v="0"/>
    <x v="0"/>
    <s v="Tesseramento"/>
    <x v="1"/>
    <x v="1"/>
    <x v="0"/>
    <m/>
  </r>
  <r>
    <n v="3556"/>
    <x v="0"/>
    <x v="0"/>
    <x v="0"/>
    <x v="0"/>
    <x v="7"/>
    <x v="11"/>
    <x v="0"/>
    <x v="0"/>
    <s v="Tesseramento"/>
    <x v="1"/>
    <x v="0"/>
    <x v="0"/>
    <m/>
  </r>
  <r>
    <n v="147288"/>
    <x v="0"/>
    <x v="0"/>
    <x v="0"/>
    <x v="0"/>
    <x v="7"/>
    <x v="11"/>
    <x v="0"/>
    <x v="0"/>
    <s v="Tesseramento"/>
    <x v="1"/>
    <x v="0"/>
    <x v="0"/>
    <m/>
  </r>
  <r>
    <n v="209306"/>
    <x v="0"/>
    <x v="0"/>
    <x v="0"/>
    <x v="0"/>
    <x v="7"/>
    <x v="11"/>
    <x v="0"/>
    <x v="0"/>
    <s v="Tesseramento"/>
    <x v="1"/>
    <x v="3"/>
    <x v="0"/>
    <m/>
  </r>
  <r>
    <n v="166385"/>
    <x v="0"/>
    <x v="0"/>
    <x v="0"/>
    <x v="0"/>
    <x v="7"/>
    <x v="11"/>
    <x v="0"/>
    <x v="0"/>
    <s v="Tesseramento"/>
    <x v="1"/>
    <x v="0"/>
    <x v="0"/>
    <m/>
  </r>
  <r>
    <n v="29938"/>
    <x v="0"/>
    <x v="0"/>
    <x v="0"/>
    <x v="0"/>
    <x v="15"/>
    <x v="248"/>
    <x v="0"/>
    <x v="0"/>
    <s v="Tesseramento"/>
    <x v="1"/>
    <x v="3"/>
    <x v="0"/>
    <m/>
  </r>
  <r>
    <n v="21740"/>
    <x v="0"/>
    <x v="0"/>
    <x v="0"/>
    <x v="0"/>
    <x v="15"/>
    <x v="248"/>
    <x v="0"/>
    <x v="1"/>
    <s v="Tesseramento"/>
    <x v="1"/>
    <x v="4"/>
    <x v="0"/>
    <m/>
  </r>
  <r>
    <n v="57013"/>
    <x v="0"/>
    <x v="0"/>
    <x v="0"/>
    <x v="0"/>
    <x v="7"/>
    <x v="11"/>
    <x v="0"/>
    <x v="0"/>
    <s v="Tesseramento"/>
    <x v="1"/>
    <x v="3"/>
    <x v="0"/>
    <m/>
  </r>
  <r>
    <n v="40659"/>
    <x v="0"/>
    <x v="0"/>
    <x v="0"/>
    <x v="0"/>
    <x v="15"/>
    <x v="248"/>
    <x v="0"/>
    <x v="0"/>
    <s v="Tesseramento"/>
    <x v="1"/>
    <x v="0"/>
    <x v="0"/>
    <m/>
  </r>
  <r>
    <n v="27222"/>
    <x v="0"/>
    <x v="0"/>
    <x v="0"/>
    <x v="0"/>
    <x v="15"/>
    <x v="248"/>
    <x v="0"/>
    <x v="1"/>
    <s v="Tesseramento"/>
    <x v="1"/>
    <x v="3"/>
    <x v="0"/>
    <m/>
  </r>
  <r>
    <n v="164196"/>
    <x v="0"/>
    <x v="0"/>
    <x v="0"/>
    <x v="0"/>
    <x v="15"/>
    <x v="248"/>
    <x v="0"/>
    <x v="1"/>
    <s v="Tesseramento"/>
    <x v="1"/>
    <x v="3"/>
    <x v="0"/>
    <m/>
  </r>
  <r>
    <n v="139676"/>
    <x v="0"/>
    <x v="0"/>
    <x v="0"/>
    <x v="0"/>
    <x v="7"/>
    <x v="11"/>
    <x v="0"/>
    <x v="0"/>
    <s v="Tesseramento"/>
    <x v="1"/>
    <x v="0"/>
    <x v="0"/>
    <m/>
  </r>
  <r>
    <n v="1711"/>
    <x v="0"/>
    <x v="0"/>
    <x v="0"/>
    <x v="0"/>
    <x v="15"/>
    <x v="248"/>
    <x v="0"/>
    <x v="0"/>
    <s v="Tesseramento"/>
    <x v="1"/>
    <x v="4"/>
    <x v="0"/>
    <m/>
  </r>
  <r>
    <n v="153492"/>
    <x v="0"/>
    <x v="0"/>
    <x v="0"/>
    <x v="0"/>
    <x v="15"/>
    <x v="248"/>
    <x v="0"/>
    <x v="1"/>
    <s v="Tesseramento"/>
    <x v="1"/>
    <x v="1"/>
    <x v="0"/>
    <m/>
  </r>
  <r>
    <n v="141155"/>
    <x v="0"/>
    <x v="0"/>
    <x v="0"/>
    <x v="0"/>
    <x v="7"/>
    <x v="11"/>
    <x v="0"/>
    <x v="0"/>
    <s v="Tesseramento"/>
    <x v="1"/>
    <x v="0"/>
    <x v="0"/>
    <m/>
  </r>
  <r>
    <n v="49912"/>
    <x v="0"/>
    <x v="0"/>
    <x v="0"/>
    <x v="0"/>
    <x v="15"/>
    <x v="248"/>
    <x v="0"/>
    <x v="0"/>
    <s v="Tesseramento"/>
    <x v="1"/>
    <x v="4"/>
    <x v="0"/>
    <m/>
  </r>
  <r>
    <n v="129818"/>
    <x v="0"/>
    <x v="0"/>
    <x v="0"/>
    <x v="0"/>
    <x v="15"/>
    <x v="248"/>
    <x v="0"/>
    <x v="0"/>
    <s v="Tesseramento"/>
    <x v="1"/>
    <x v="0"/>
    <x v="0"/>
    <m/>
  </r>
  <r>
    <n v="226768"/>
    <x v="0"/>
    <x v="0"/>
    <x v="0"/>
    <x v="1"/>
    <x v="7"/>
    <x v="11"/>
    <x v="0"/>
    <x v="1"/>
    <s v="Tesseramento"/>
    <x v="1"/>
    <x v="1"/>
    <x v="0"/>
    <m/>
  </r>
  <r>
    <n v="177785"/>
    <x v="0"/>
    <x v="0"/>
    <x v="0"/>
    <x v="0"/>
    <x v="7"/>
    <x v="11"/>
    <x v="0"/>
    <x v="0"/>
    <s v="Tesseramento"/>
    <x v="1"/>
    <x v="0"/>
    <x v="0"/>
    <m/>
  </r>
  <r>
    <n v="53979"/>
    <x v="0"/>
    <x v="0"/>
    <x v="0"/>
    <x v="0"/>
    <x v="7"/>
    <x v="11"/>
    <x v="0"/>
    <x v="0"/>
    <s v="Tesseramento"/>
    <x v="1"/>
    <x v="4"/>
    <x v="0"/>
    <m/>
  </r>
  <r>
    <n v="86327"/>
    <x v="0"/>
    <x v="0"/>
    <x v="0"/>
    <x v="0"/>
    <x v="7"/>
    <x v="11"/>
    <x v="0"/>
    <x v="0"/>
    <s v="Tesseramento"/>
    <x v="1"/>
    <x v="3"/>
    <x v="0"/>
    <m/>
  </r>
  <r>
    <n v="122627"/>
    <x v="0"/>
    <x v="0"/>
    <x v="0"/>
    <x v="0"/>
    <x v="7"/>
    <x v="11"/>
    <x v="0"/>
    <x v="0"/>
    <s v="Tesseramento"/>
    <x v="1"/>
    <x v="0"/>
    <x v="0"/>
    <m/>
  </r>
  <r>
    <n v="104560"/>
    <x v="0"/>
    <x v="0"/>
    <x v="0"/>
    <x v="0"/>
    <x v="7"/>
    <x v="11"/>
    <x v="0"/>
    <x v="0"/>
    <s v="Tesseramento"/>
    <x v="1"/>
    <x v="3"/>
    <x v="0"/>
    <m/>
  </r>
  <r>
    <n v="141357"/>
    <x v="0"/>
    <x v="0"/>
    <x v="0"/>
    <x v="0"/>
    <x v="12"/>
    <x v="269"/>
    <x v="0"/>
    <x v="0"/>
    <s v="Tesseramento"/>
    <x v="1"/>
    <x v="4"/>
    <x v="0"/>
    <m/>
  </r>
  <r>
    <n v="181000"/>
    <x v="0"/>
    <x v="0"/>
    <x v="0"/>
    <x v="1"/>
    <x v="7"/>
    <x v="11"/>
    <x v="0"/>
    <x v="0"/>
    <s v="Tesseramento"/>
    <x v="1"/>
    <x v="0"/>
    <x v="0"/>
    <m/>
  </r>
  <r>
    <n v="181002"/>
    <x v="0"/>
    <x v="0"/>
    <x v="0"/>
    <x v="1"/>
    <x v="7"/>
    <x v="11"/>
    <x v="0"/>
    <x v="1"/>
    <s v="Tesseramento"/>
    <x v="1"/>
    <x v="0"/>
    <x v="0"/>
    <m/>
  </r>
  <r>
    <n v="46385"/>
    <x v="0"/>
    <x v="0"/>
    <x v="0"/>
    <x v="0"/>
    <x v="2"/>
    <x v="157"/>
    <x v="0"/>
    <x v="0"/>
    <s v="Tesseramento"/>
    <x v="1"/>
    <x v="4"/>
    <x v="0"/>
    <m/>
  </r>
  <r>
    <n v="191551"/>
    <x v="0"/>
    <x v="0"/>
    <x v="0"/>
    <x v="2"/>
    <x v="12"/>
    <x v="269"/>
    <x v="0"/>
    <x v="0"/>
    <s v="Tesseramento"/>
    <x v="1"/>
    <x v="4"/>
    <x v="0"/>
    <m/>
  </r>
  <r>
    <n v="227802"/>
    <x v="0"/>
    <x v="0"/>
    <x v="0"/>
    <x v="1"/>
    <x v="2"/>
    <x v="157"/>
    <x v="0"/>
    <x v="0"/>
    <s v="Tesseramento"/>
    <x v="1"/>
    <x v="1"/>
    <x v="0"/>
    <m/>
  </r>
  <r>
    <n v="192701"/>
    <x v="0"/>
    <x v="0"/>
    <x v="0"/>
    <x v="1"/>
    <x v="7"/>
    <x v="11"/>
    <x v="0"/>
    <x v="0"/>
    <s v="Tesseramento"/>
    <x v="1"/>
    <x v="0"/>
    <x v="0"/>
    <m/>
  </r>
  <r>
    <n v="103"/>
    <x v="0"/>
    <x v="0"/>
    <x v="0"/>
    <x v="0"/>
    <x v="12"/>
    <x v="269"/>
    <x v="0"/>
    <x v="0"/>
    <s v="Tesseramento"/>
    <x v="1"/>
    <x v="4"/>
    <x v="0"/>
    <m/>
  </r>
  <r>
    <n v="182044"/>
    <x v="0"/>
    <x v="0"/>
    <x v="0"/>
    <x v="0"/>
    <x v="12"/>
    <x v="269"/>
    <x v="0"/>
    <x v="0"/>
    <s v="Tesseramento"/>
    <x v="1"/>
    <x v="4"/>
    <x v="0"/>
    <m/>
  </r>
  <r>
    <n v="192700"/>
    <x v="0"/>
    <x v="0"/>
    <x v="0"/>
    <x v="1"/>
    <x v="7"/>
    <x v="11"/>
    <x v="0"/>
    <x v="1"/>
    <s v="Tesseramento"/>
    <x v="1"/>
    <x v="3"/>
    <x v="0"/>
    <m/>
  </r>
  <r>
    <n v="69693"/>
    <x v="0"/>
    <x v="0"/>
    <x v="0"/>
    <x v="0"/>
    <x v="7"/>
    <x v="11"/>
    <x v="0"/>
    <x v="0"/>
    <s v="Tesseramento"/>
    <x v="1"/>
    <x v="4"/>
    <x v="0"/>
    <m/>
  </r>
  <r>
    <n v="103671"/>
    <x v="0"/>
    <x v="0"/>
    <x v="0"/>
    <x v="0"/>
    <x v="12"/>
    <x v="269"/>
    <x v="0"/>
    <x v="1"/>
    <s v="Tesseramento"/>
    <x v="1"/>
    <x v="4"/>
    <x v="0"/>
    <m/>
  </r>
  <r>
    <n v="185699"/>
    <x v="0"/>
    <x v="0"/>
    <x v="0"/>
    <x v="0"/>
    <x v="7"/>
    <x v="11"/>
    <x v="0"/>
    <x v="0"/>
    <s v="Tesseramento"/>
    <x v="1"/>
    <x v="4"/>
    <x v="0"/>
    <m/>
  </r>
  <r>
    <n v="103668"/>
    <x v="0"/>
    <x v="0"/>
    <x v="0"/>
    <x v="0"/>
    <x v="12"/>
    <x v="269"/>
    <x v="0"/>
    <x v="0"/>
    <s v="Tesseramento"/>
    <x v="1"/>
    <x v="3"/>
    <x v="0"/>
    <m/>
  </r>
  <r>
    <n v="19147"/>
    <x v="0"/>
    <x v="0"/>
    <x v="0"/>
    <x v="0"/>
    <x v="7"/>
    <x v="11"/>
    <x v="0"/>
    <x v="0"/>
    <s v="Tesseramento"/>
    <x v="1"/>
    <x v="3"/>
    <x v="0"/>
    <m/>
  </r>
  <r>
    <n v="29964"/>
    <x v="0"/>
    <x v="0"/>
    <x v="0"/>
    <x v="0"/>
    <x v="15"/>
    <x v="248"/>
    <x v="0"/>
    <x v="0"/>
    <s v="Tesseramento"/>
    <x v="1"/>
    <x v="0"/>
    <x v="0"/>
    <m/>
  </r>
  <r>
    <n v="19153"/>
    <x v="0"/>
    <x v="0"/>
    <x v="0"/>
    <x v="1"/>
    <x v="7"/>
    <x v="11"/>
    <x v="0"/>
    <x v="1"/>
    <s v="Tesseramento"/>
    <x v="1"/>
    <x v="3"/>
    <x v="0"/>
    <m/>
  </r>
  <r>
    <n v="88227"/>
    <x v="0"/>
    <x v="0"/>
    <x v="0"/>
    <x v="0"/>
    <x v="15"/>
    <x v="248"/>
    <x v="0"/>
    <x v="0"/>
    <s v="Tesseramento"/>
    <x v="1"/>
    <x v="1"/>
    <x v="0"/>
    <m/>
  </r>
  <r>
    <n v="31853"/>
    <x v="0"/>
    <x v="0"/>
    <x v="0"/>
    <x v="0"/>
    <x v="15"/>
    <x v="248"/>
    <x v="0"/>
    <x v="1"/>
    <s v="Tesseramento"/>
    <x v="1"/>
    <x v="0"/>
    <x v="0"/>
    <m/>
  </r>
  <r>
    <n v="31855"/>
    <x v="0"/>
    <x v="0"/>
    <x v="0"/>
    <x v="0"/>
    <x v="15"/>
    <x v="248"/>
    <x v="0"/>
    <x v="0"/>
    <s v="Tesseramento"/>
    <x v="1"/>
    <x v="0"/>
    <x v="0"/>
    <m/>
  </r>
  <r>
    <n v="64794"/>
    <x v="0"/>
    <x v="0"/>
    <x v="0"/>
    <x v="0"/>
    <x v="15"/>
    <x v="248"/>
    <x v="0"/>
    <x v="0"/>
    <s v="Tesseramento"/>
    <x v="1"/>
    <x v="3"/>
    <x v="0"/>
    <m/>
  </r>
  <r>
    <n v="188185"/>
    <x v="1"/>
    <x v="0"/>
    <x v="0"/>
    <x v="0"/>
    <x v="1"/>
    <x v="349"/>
    <x v="0"/>
    <x v="0"/>
    <s v="Tesseramento"/>
    <x v="0"/>
    <x v="6"/>
    <x v="0"/>
    <s v="B"/>
  </r>
  <r>
    <n v="85228"/>
    <x v="0"/>
    <x v="0"/>
    <x v="0"/>
    <x v="0"/>
    <x v="15"/>
    <x v="248"/>
    <x v="0"/>
    <x v="1"/>
    <s v="Tesseramento"/>
    <x v="1"/>
    <x v="3"/>
    <x v="0"/>
    <m/>
  </r>
  <r>
    <n v="72040"/>
    <x v="0"/>
    <x v="0"/>
    <x v="0"/>
    <x v="0"/>
    <x v="1"/>
    <x v="349"/>
    <x v="0"/>
    <x v="0"/>
    <s v="Tesseramento"/>
    <x v="0"/>
    <x v="0"/>
    <x v="0"/>
    <m/>
  </r>
  <r>
    <n v="142308"/>
    <x v="0"/>
    <x v="0"/>
    <x v="0"/>
    <x v="0"/>
    <x v="7"/>
    <x v="11"/>
    <x v="0"/>
    <x v="0"/>
    <s v="Tesseramento"/>
    <x v="1"/>
    <x v="3"/>
    <x v="0"/>
    <m/>
  </r>
  <r>
    <n v="56431"/>
    <x v="0"/>
    <x v="0"/>
    <x v="0"/>
    <x v="0"/>
    <x v="15"/>
    <x v="248"/>
    <x v="0"/>
    <x v="1"/>
    <s v="Tesseramento"/>
    <x v="1"/>
    <x v="3"/>
    <x v="0"/>
    <m/>
  </r>
  <r>
    <n v="124844"/>
    <x v="0"/>
    <x v="0"/>
    <x v="0"/>
    <x v="0"/>
    <x v="15"/>
    <x v="248"/>
    <x v="0"/>
    <x v="0"/>
    <s v="Tesseramento"/>
    <x v="1"/>
    <x v="0"/>
    <x v="0"/>
    <m/>
  </r>
  <r>
    <n v="93590"/>
    <x v="0"/>
    <x v="0"/>
    <x v="0"/>
    <x v="0"/>
    <x v="15"/>
    <x v="248"/>
    <x v="0"/>
    <x v="1"/>
    <s v="Tesseramento"/>
    <x v="1"/>
    <x v="0"/>
    <x v="0"/>
    <m/>
  </r>
  <r>
    <n v="11357"/>
    <x v="0"/>
    <x v="0"/>
    <x v="0"/>
    <x v="0"/>
    <x v="15"/>
    <x v="248"/>
    <x v="0"/>
    <x v="1"/>
    <s v="Tesseramento"/>
    <x v="1"/>
    <x v="4"/>
    <x v="0"/>
    <m/>
  </r>
  <r>
    <n v="69324"/>
    <x v="0"/>
    <x v="0"/>
    <x v="0"/>
    <x v="0"/>
    <x v="7"/>
    <x v="11"/>
    <x v="0"/>
    <x v="0"/>
    <s v="Tesseramento"/>
    <x v="1"/>
    <x v="0"/>
    <x v="0"/>
    <m/>
  </r>
  <r>
    <n v="68505"/>
    <x v="0"/>
    <x v="0"/>
    <x v="0"/>
    <x v="0"/>
    <x v="15"/>
    <x v="248"/>
    <x v="0"/>
    <x v="0"/>
    <s v="Tesseramento"/>
    <x v="1"/>
    <x v="0"/>
    <x v="0"/>
    <m/>
  </r>
  <r>
    <n v="180817"/>
    <x v="0"/>
    <x v="0"/>
    <x v="0"/>
    <x v="0"/>
    <x v="7"/>
    <x v="11"/>
    <x v="0"/>
    <x v="1"/>
    <s v="Tesseramento"/>
    <x v="1"/>
    <x v="0"/>
    <x v="0"/>
    <m/>
  </r>
  <r>
    <n v="186080"/>
    <x v="0"/>
    <x v="0"/>
    <x v="0"/>
    <x v="0"/>
    <x v="7"/>
    <x v="11"/>
    <x v="0"/>
    <x v="1"/>
    <s v="Tesseramento"/>
    <x v="1"/>
    <x v="0"/>
    <x v="0"/>
    <m/>
  </r>
  <r>
    <n v="19141"/>
    <x v="0"/>
    <x v="0"/>
    <x v="0"/>
    <x v="0"/>
    <x v="4"/>
    <x v="65"/>
    <x v="0"/>
    <x v="0"/>
    <s v="Tesseramento"/>
    <x v="1"/>
    <x v="4"/>
    <x v="0"/>
    <m/>
  </r>
  <r>
    <n v="122426"/>
    <x v="0"/>
    <x v="0"/>
    <x v="0"/>
    <x v="0"/>
    <x v="7"/>
    <x v="11"/>
    <x v="0"/>
    <x v="0"/>
    <s v="Tesseramento"/>
    <x v="1"/>
    <x v="3"/>
    <x v="0"/>
    <m/>
  </r>
  <r>
    <n v="127044"/>
    <x v="0"/>
    <x v="0"/>
    <x v="0"/>
    <x v="0"/>
    <x v="7"/>
    <x v="11"/>
    <x v="0"/>
    <x v="0"/>
    <s v="Tesseramento"/>
    <x v="1"/>
    <x v="1"/>
    <x v="0"/>
    <m/>
  </r>
  <r>
    <n v="172267"/>
    <x v="0"/>
    <x v="0"/>
    <x v="0"/>
    <x v="0"/>
    <x v="7"/>
    <x v="11"/>
    <x v="0"/>
    <x v="0"/>
    <s v="Tesseramento"/>
    <x v="1"/>
    <x v="0"/>
    <x v="0"/>
    <m/>
  </r>
  <r>
    <n v="76539"/>
    <x v="0"/>
    <x v="0"/>
    <x v="0"/>
    <x v="0"/>
    <x v="7"/>
    <x v="11"/>
    <x v="0"/>
    <x v="0"/>
    <s v="Tesseramento"/>
    <x v="1"/>
    <x v="4"/>
    <x v="0"/>
    <m/>
  </r>
  <r>
    <n v="203670"/>
    <x v="0"/>
    <x v="0"/>
    <x v="0"/>
    <x v="1"/>
    <x v="7"/>
    <x v="11"/>
    <x v="0"/>
    <x v="1"/>
    <s v="Tesseramento"/>
    <x v="1"/>
    <x v="0"/>
    <x v="0"/>
    <m/>
  </r>
  <r>
    <n v="74534"/>
    <x v="0"/>
    <x v="0"/>
    <x v="0"/>
    <x v="1"/>
    <x v="7"/>
    <x v="11"/>
    <x v="0"/>
    <x v="0"/>
    <s v="Tesseramento"/>
    <x v="1"/>
    <x v="3"/>
    <x v="0"/>
    <m/>
  </r>
  <r>
    <n v="121115"/>
    <x v="0"/>
    <x v="0"/>
    <x v="0"/>
    <x v="0"/>
    <x v="7"/>
    <x v="11"/>
    <x v="0"/>
    <x v="0"/>
    <s v="Tesseramento"/>
    <x v="1"/>
    <x v="4"/>
    <x v="0"/>
    <m/>
  </r>
  <r>
    <n v="2470"/>
    <x v="0"/>
    <x v="0"/>
    <x v="0"/>
    <x v="0"/>
    <x v="7"/>
    <x v="11"/>
    <x v="0"/>
    <x v="0"/>
    <s v="Tesseramento"/>
    <x v="1"/>
    <x v="4"/>
    <x v="0"/>
    <m/>
  </r>
  <r>
    <n v="79871"/>
    <x v="0"/>
    <x v="0"/>
    <x v="0"/>
    <x v="0"/>
    <x v="7"/>
    <x v="11"/>
    <x v="0"/>
    <x v="0"/>
    <s v="Tesseramento"/>
    <x v="1"/>
    <x v="3"/>
    <x v="0"/>
    <m/>
  </r>
  <r>
    <n v="77012"/>
    <x v="0"/>
    <x v="2"/>
    <x v="0"/>
    <x v="0"/>
    <x v="7"/>
    <x v="69"/>
    <x v="1"/>
    <x v="0"/>
    <s v="Tesseramento"/>
    <x v="1"/>
    <x v="8"/>
    <x v="0"/>
    <m/>
  </r>
  <r>
    <n v="148776"/>
    <x v="0"/>
    <x v="0"/>
    <x v="0"/>
    <x v="0"/>
    <x v="7"/>
    <x v="11"/>
    <x v="0"/>
    <x v="0"/>
    <s v="Tesseramento"/>
    <x v="1"/>
    <x v="3"/>
    <x v="0"/>
    <m/>
  </r>
  <r>
    <n v="212666"/>
    <x v="0"/>
    <x v="0"/>
    <x v="0"/>
    <x v="0"/>
    <x v="7"/>
    <x v="11"/>
    <x v="0"/>
    <x v="0"/>
    <s v="Tesseramento"/>
    <x v="1"/>
    <x v="4"/>
    <x v="0"/>
    <m/>
  </r>
  <r>
    <n v="160877"/>
    <x v="0"/>
    <x v="0"/>
    <x v="0"/>
    <x v="0"/>
    <x v="7"/>
    <x v="11"/>
    <x v="0"/>
    <x v="0"/>
    <s v="Tesseramento"/>
    <x v="1"/>
    <x v="0"/>
    <x v="0"/>
    <m/>
  </r>
  <r>
    <n v="160875"/>
    <x v="0"/>
    <x v="0"/>
    <x v="0"/>
    <x v="0"/>
    <x v="7"/>
    <x v="11"/>
    <x v="0"/>
    <x v="1"/>
    <s v="Tesseramento"/>
    <x v="1"/>
    <x v="0"/>
    <x v="0"/>
    <m/>
  </r>
  <r>
    <n v="208138"/>
    <x v="1"/>
    <x v="0"/>
    <x v="0"/>
    <x v="0"/>
    <x v="7"/>
    <x v="11"/>
    <x v="0"/>
    <x v="0"/>
    <s v="Tesseramento"/>
    <x v="1"/>
    <x v="5"/>
    <x v="0"/>
    <s v="B"/>
  </r>
  <r>
    <n v="216053"/>
    <x v="0"/>
    <x v="0"/>
    <x v="0"/>
    <x v="0"/>
    <x v="7"/>
    <x v="11"/>
    <x v="0"/>
    <x v="0"/>
    <s v="Tesseramento"/>
    <x v="1"/>
    <x v="0"/>
    <x v="0"/>
    <m/>
  </r>
  <r>
    <n v="153181"/>
    <x v="0"/>
    <x v="0"/>
    <x v="0"/>
    <x v="0"/>
    <x v="7"/>
    <x v="11"/>
    <x v="0"/>
    <x v="0"/>
    <s v="Tesseramento"/>
    <x v="1"/>
    <x v="3"/>
    <x v="0"/>
    <m/>
  </r>
  <r>
    <n v="151679"/>
    <x v="0"/>
    <x v="0"/>
    <x v="0"/>
    <x v="0"/>
    <x v="7"/>
    <x v="11"/>
    <x v="0"/>
    <x v="0"/>
    <s v="Tesseramento"/>
    <x v="1"/>
    <x v="3"/>
    <x v="0"/>
    <m/>
  </r>
  <r>
    <n v="133602"/>
    <x v="0"/>
    <x v="0"/>
    <x v="0"/>
    <x v="0"/>
    <x v="12"/>
    <x v="269"/>
    <x v="0"/>
    <x v="0"/>
    <s v="Tesseramento"/>
    <x v="1"/>
    <x v="0"/>
    <x v="0"/>
    <m/>
  </r>
  <r>
    <n v="135637"/>
    <x v="0"/>
    <x v="0"/>
    <x v="0"/>
    <x v="0"/>
    <x v="12"/>
    <x v="269"/>
    <x v="0"/>
    <x v="1"/>
    <s v="Tesseramento"/>
    <x v="1"/>
    <x v="0"/>
    <x v="0"/>
    <m/>
  </r>
  <r>
    <n v="12324"/>
    <x v="0"/>
    <x v="0"/>
    <x v="0"/>
    <x v="0"/>
    <x v="12"/>
    <x v="269"/>
    <x v="0"/>
    <x v="1"/>
    <s v="Tesseramento"/>
    <x v="1"/>
    <x v="3"/>
    <x v="0"/>
    <m/>
  </r>
  <r>
    <n v="126233"/>
    <x v="0"/>
    <x v="0"/>
    <x v="0"/>
    <x v="1"/>
    <x v="12"/>
    <x v="269"/>
    <x v="0"/>
    <x v="0"/>
    <s v="Tesseramento"/>
    <x v="1"/>
    <x v="3"/>
    <x v="0"/>
    <m/>
  </r>
  <r>
    <n v="233900"/>
    <x v="0"/>
    <x v="0"/>
    <x v="1"/>
    <x v="0"/>
    <x v="1"/>
    <x v="320"/>
    <x v="0"/>
    <x v="0"/>
    <s v="Tesseramento"/>
    <x v="1"/>
    <x v="0"/>
    <x v="0"/>
    <m/>
  </r>
  <r>
    <n v="233958"/>
    <x v="0"/>
    <x v="0"/>
    <x v="1"/>
    <x v="0"/>
    <x v="2"/>
    <x v="153"/>
    <x v="0"/>
    <x v="0"/>
    <s v="Tesseramento"/>
    <x v="0"/>
    <x v="0"/>
    <x v="0"/>
    <m/>
  </r>
  <r>
    <n v="147668"/>
    <x v="0"/>
    <x v="0"/>
    <x v="0"/>
    <x v="0"/>
    <x v="15"/>
    <x v="248"/>
    <x v="0"/>
    <x v="1"/>
    <s v="Tesseramento"/>
    <x v="1"/>
    <x v="0"/>
    <x v="0"/>
    <m/>
  </r>
  <r>
    <n v="49657"/>
    <x v="0"/>
    <x v="0"/>
    <x v="0"/>
    <x v="0"/>
    <x v="15"/>
    <x v="248"/>
    <x v="0"/>
    <x v="1"/>
    <s v="Tesseramento"/>
    <x v="1"/>
    <x v="4"/>
    <x v="0"/>
    <m/>
  </r>
  <r>
    <n v="29903"/>
    <x v="0"/>
    <x v="0"/>
    <x v="0"/>
    <x v="0"/>
    <x v="15"/>
    <x v="248"/>
    <x v="0"/>
    <x v="0"/>
    <s v="Tesseramento"/>
    <x v="1"/>
    <x v="3"/>
    <x v="0"/>
    <m/>
  </r>
  <r>
    <n v="147968"/>
    <x v="0"/>
    <x v="0"/>
    <x v="0"/>
    <x v="0"/>
    <x v="15"/>
    <x v="248"/>
    <x v="0"/>
    <x v="0"/>
    <s v="Tesseramento"/>
    <x v="1"/>
    <x v="0"/>
    <x v="0"/>
    <m/>
  </r>
  <r>
    <n v="162986"/>
    <x v="0"/>
    <x v="0"/>
    <x v="0"/>
    <x v="0"/>
    <x v="15"/>
    <x v="248"/>
    <x v="0"/>
    <x v="0"/>
    <s v="Tesseramento"/>
    <x v="1"/>
    <x v="0"/>
    <x v="0"/>
    <m/>
  </r>
  <r>
    <n v="65890"/>
    <x v="0"/>
    <x v="0"/>
    <x v="0"/>
    <x v="0"/>
    <x v="15"/>
    <x v="248"/>
    <x v="0"/>
    <x v="0"/>
    <s v="Tesseramento"/>
    <x v="1"/>
    <x v="4"/>
    <x v="0"/>
    <m/>
  </r>
  <r>
    <n v="57657"/>
    <x v="0"/>
    <x v="0"/>
    <x v="0"/>
    <x v="0"/>
    <x v="15"/>
    <x v="248"/>
    <x v="0"/>
    <x v="0"/>
    <s v="Tesseramento"/>
    <x v="1"/>
    <x v="3"/>
    <x v="0"/>
    <m/>
  </r>
  <r>
    <n v="161724"/>
    <x v="0"/>
    <x v="0"/>
    <x v="0"/>
    <x v="0"/>
    <x v="15"/>
    <x v="248"/>
    <x v="0"/>
    <x v="0"/>
    <s v="Tesseramento"/>
    <x v="1"/>
    <x v="0"/>
    <x v="0"/>
    <m/>
  </r>
  <r>
    <n v="22045"/>
    <x v="0"/>
    <x v="0"/>
    <x v="0"/>
    <x v="0"/>
    <x v="12"/>
    <x v="269"/>
    <x v="0"/>
    <x v="0"/>
    <s v="Tesseramento"/>
    <x v="1"/>
    <x v="4"/>
    <x v="0"/>
    <m/>
  </r>
  <r>
    <n v="160029"/>
    <x v="0"/>
    <x v="0"/>
    <x v="0"/>
    <x v="0"/>
    <x v="15"/>
    <x v="248"/>
    <x v="0"/>
    <x v="0"/>
    <s v="Tesseramento"/>
    <x v="1"/>
    <x v="0"/>
    <x v="0"/>
    <m/>
  </r>
  <r>
    <n v="58652"/>
    <x v="0"/>
    <x v="0"/>
    <x v="0"/>
    <x v="0"/>
    <x v="12"/>
    <x v="269"/>
    <x v="0"/>
    <x v="0"/>
    <s v="Tesseramento"/>
    <x v="1"/>
    <x v="4"/>
    <x v="0"/>
    <m/>
  </r>
  <r>
    <n v="52260"/>
    <x v="0"/>
    <x v="0"/>
    <x v="0"/>
    <x v="0"/>
    <x v="12"/>
    <x v="269"/>
    <x v="0"/>
    <x v="0"/>
    <s v="Tesseramento"/>
    <x v="1"/>
    <x v="4"/>
    <x v="0"/>
    <m/>
  </r>
  <r>
    <n v="231755"/>
    <x v="0"/>
    <x v="0"/>
    <x v="0"/>
    <x v="0"/>
    <x v="1"/>
    <x v="320"/>
    <x v="0"/>
    <x v="0"/>
    <s v="Tesseramento"/>
    <x v="1"/>
    <x v="4"/>
    <x v="0"/>
    <m/>
  </r>
  <r>
    <n v="226504"/>
    <x v="0"/>
    <x v="0"/>
    <x v="0"/>
    <x v="0"/>
    <x v="2"/>
    <x v="153"/>
    <x v="0"/>
    <x v="0"/>
    <s v="Tesseramento"/>
    <x v="0"/>
    <x v="3"/>
    <x v="0"/>
    <m/>
  </r>
  <r>
    <n v="87503"/>
    <x v="0"/>
    <x v="0"/>
    <x v="0"/>
    <x v="0"/>
    <x v="12"/>
    <x v="269"/>
    <x v="0"/>
    <x v="0"/>
    <s v="Tesseramento"/>
    <x v="1"/>
    <x v="3"/>
    <x v="0"/>
    <m/>
  </r>
  <r>
    <n v="155743"/>
    <x v="0"/>
    <x v="0"/>
    <x v="0"/>
    <x v="1"/>
    <x v="12"/>
    <x v="269"/>
    <x v="0"/>
    <x v="0"/>
    <s v="Tesseramento"/>
    <x v="1"/>
    <x v="4"/>
    <x v="0"/>
    <m/>
  </r>
  <r>
    <n v="151117"/>
    <x v="0"/>
    <x v="0"/>
    <x v="0"/>
    <x v="1"/>
    <x v="12"/>
    <x v="269"/>
    <x v="0"/>
    <x v="0"/>
    <s v="Tesseramento"/>
    <x v="1"/>
    <x v="4"/>
    <x v="0"/>
    <m/>
  </r>
  <r>
    <n v="165590"/>
    <x v="0"/>
    <x v="0"/>
    <x v="0"/>
    <x v="0"/>
    <x v="12"/>
    <x v="269"/>
    <x v="0"/>
    <x v="0"/>
    <s v="Tesseramento"/>
    <x v="1"/>
    <x v="3"/>
    <x v="0"/>
    <m/>
  </r>
  <r>
    <n v="179281"/>
    <x v="0"/>
    <x v="0"/>
    <x v="0"/>
    <x v="0"/>
    <x v="12"/>
    <x v="269"/>
    <x v="0"/>
    <x v="0"/>
    <s v="Tesseramento"/>
    <x v="1"/>
    <x v="3"/>
    <x v="0"/>
    <m/>
  </r>
  <r>
    <n v="324"/>
    <x v="0"/>
    <x v="0"/>
    <x v="0"/>
    <x v="0"/>
    <x v="12"/>
    <x v="269"/>
    <x v="0"/>
    <x v="0"/>
    <s v="Tesseramento"/>
    <x v="1"/>
    <x v="4"/>
    <x v="0"/>
    <m/>
  </r>
  <r>
    <n v="229412"/>
    <x v="1"/>
    <x v="0"/>
    <x v="0"/>
    <x v="0"/>
    <x v="2"/>
    <x v="153"/>
    <x v="0"/>
    <x v="0"/>
    <s v="Tesseramento"/>
    <x v="0"/>
    <x v="7"/>
    <x v="0"/>
    <m/>
  </r>
  <r>
    <n v="184298"/>
    <x v="0"/>
    <x v="0"/>
    <x v="0"/>
    <x v="0"/>
    <x v="12"/>
    <x v="269"/>
    <x v="0"/>
    <x v="0"/>
    <s v="Tesseramento"/>
    <x v="1"/>
    <x v="0"/>
    <x v="0"/>
    <m/>
  </r>
  <r>
    <n v="121064"/>
    <x v="0"/>
    <x v="0"/>
    <x v="0"/>
    <x v="0"/>
    <x v="2"/>
    <x v="153"/>
    <x v="0"/>
    <x v="0"/>
    <s v="Tesseramento"/>
    <x v="0"/>
    <x v="0"/>
    <x v="0"/>
    <m/>
  </r>
  <r>
    <n v="226503"/>
    <x v="0"/>
    <x v="0"/>
    <x v="0"/>
    <x v="1"/>
    <x v="2"/>
    <x v="153"/>
    <x v="0"/>
    <x v="0"/>
    <s v="Tesseramento"/>
    <x v="0"/>
    <x v="4"/>
    <x v="0"/>
    <m/>
  </r>
  <r>
    <n v="171150"/>
    <x v="0"/>
    <x v="0"/>
    <x v="0"/>
    <x v="0"/>
    <x v="2"/>
    <x v="153"/>
    <x v="0"/>
    <x v="0"/>
    <s v="Tesseramento"/>
    <x v="0"/>
    <x v="3"/>
    <x v="0"/>
    <m/>
  </r>
  <r>
    <n v="151885"/>
    <x v="1"/>
    <x v="0"/>
    <x v="0"/>
    <x v="0"/>
    <x v="2"/>
    <x v="153"/>
    <x v="0"/>
    <x v="0"/>
    <s v="Tesseramento"/>
    <x v="0"/>
    <x v="6"/>
    <x v="0"/>
    <s v="B"/>
  </r>
  <r>
    <n v="217344"/>
    <x v="1"/>
    <x v="0"/>
    <x v="0"/>
    <x v="0"/>
    <x v="2"/>
    <x v="153"/>
    <x v="0"/>
    <x v="0"/>
    <s v="Tesseramento"/>
    <x v="0"/>
    <x v="6"/>
    <x v="0"/>
    <s v="B"/>
  </r>
  <r>
    <n v="162912"/>
    <x v="1"/>
    <x v="0"/>
    <x v="0"/>
    <x v="0"/>
    <x v="2"/>
    <x v="153"/>
    <x v="0"/>
    <x v="0"/>
    <s v="Tesseramento"/>
    <x v="0"/>
    <x v="6"/>
    <x v="0"/>
    <s v="B"/>
  </r>
  <r>
    <n v="156473"/>
    <x v="1"/>
    <x v="0"/>
    <x v="0"/>
    <x v="0"/>
    <x v="12"/>
    <x v="269"/>
    <x v="0"/>
    <x v="1"/>
    <s v="Tesseramento"/>
    <x v="1"/>
    <x v="7"/>
    <x v="0"/>
    <m/>
  </r>
  <r>
    <n v="233889"/>
    <x v="0"/>
    <x v="0"/>
    <x v="1"/>
    <x v="1"/>
    <x v="1"/>
    <x v="320"/>
    <x v="0"/>
    <x v="0"/>
    <s v="Tesseramento"/>
    <x v="1"/>
    <x v="4"/>
    <x v="0"/>
    <m/>
  </r>
  <r>
    <n v="165834"/>
    <x v="0"/>
    <x v="0"/>
    <x v="0"/>
    <x v="0"/>
    <x v="2"/>
    <x v="157"/>
    <x v="0"/>
    <x v="0"/>
    <s v="Tesseramento"/>
    <x v="1"/>
    <x v="3"/>
    <x v="0"/>
    <m/>
  </r>
  <r>
    <n v="233904"/>
    <x v="0"/>
    <x v="0"/>
    <x v="1"/>
    <x v="1"/>
    <x v="1"/>
    <x v="320"/>
    <x v="0"/>
    <x v="0"/>
    <s v="Tesseramento"/>
    <x v="1"/>
    <x v="0"/>
    <x v="0"/>
    <m/>
  </r>
  <r>
    <n v="231343"/>
    <x v="0"/>
    <x v="0"/>
    <x v="0"/>
    <x v="1"/>
    <x v="1"/>
    <x v="320"/>
    <x v="0"/>
    <x v="0"/>
    <s v="Tesseramento"/>
    <x v="1"/>
    <x v="0"/>
    <x v="0"/>
    <m/>
  </r>
  <r>
    <n v="233903"/>
    <x v="0"/>
    <x v="0"/>
    <x v="1"/>
    <x v="0"/>
    <x v="1"/>
    <x v="320"/>
    <x v="0"/>
    <x v="0"/>
    <s v="Tesseramento"/>
    <x v="1"/>
    <x v="3"/>
    <x v="0"/>
    <m/>
  </r>
  <r>
    <n v="226854"/>
    <x v="0"/>
    <x v="0"/>
    <x v="0"/>
    <x v="1"/>
    <x v="1"/>
    <x v="320"/>
    <x v="0"/>
    <x v="1"/>
    <s v="Tesseramento"/>
    <x v="1"/>
    <x v="4"/>
    <x v="0"/>
    <m/>
  </r>
  <r>
    <n v="231934"/>
    <x v="0"/>
    <x v="0"/>
    <x v="0"/>
    <x v="1"/>
    <x v="1"/>
    <x v="320"/>
    <x v="0"/>
    <x v="0"/>
    <s v="Tesseramento"/>
    <x v="1"/>
    <x v="0"/>
    <x v="0"/>
    <m/>
  </r>
  <r>
    <n v="226417"/>
    <x v="0"/>
    <x v="0"/>
    <x v="0"/>
    <x v="0"/>
    <x v="1"/>
    <x v="320"/>
    <x v="0"/>
    <x v="0"/>
    <s v="Tesseramento"/>
    <x v="1"/>
    <x v="0"/>
    <x v="0"/>
    <m/>
  </r>
  <r>
    <n v="226649"/>
    <x v="0"/>
    <x v="0"/>
    <x v="0"/>
    <x v="0"/>
    <x v="1"/>
    <x v="320"/>
    <x v="0"/>
    <x v="0"/>
    <s v="Tesseramento"/>
    <x v="1"/>
    <x v="0"/>
    <x v="0"/>
    <m/>
  </r>
  <r>
    <n v="190213"/>
    <x v="1"/>
    <x v="0"/>
    <x v="0"/>
    <x v="0"/>
    <x v="1"/>
    <x v="320"/>
    <x v="0"/>
    <x v="0"/>
    <s v="Tesseramento"/>
    <x v="1"/>
    <x v="2"/>
    <x v="0"/>
    <m/>
  </r>
  <r>
    <n v="77260"/>
    <x v="0"/>
    <x v="0"/>
    <x v="0"/>
    <x v="0"/>
    <x v="1"/>
    <x v="320"/>
    <x v="0"/>
    <x v="0"/>
    <s v="Tesseramento"/>
    <x v="1"/>
    <x v="4"/>
    <x v="0"/>
    <m/>
  </r>
  <r>
    <n v="226409"/>
    <x v="0"/>
    <x v="0"/>
    <x v="0"/>
    <x v="0"/>
    <x v="1"/>
    <x v="320"/>
    <x v="0"/>
    <x v="1"/>
    <s v="Tesseramento"/>
    <x v="1"/>
    <x v="3"/>
    <x v="0"/>
    <m/>
  </r>
  <r>
    <n v="212347"/>
    <x v="0"/>
    <x v="0"/>
    <x v="0"/>
    <x v="0"/>
    <x v="1"/>
    <x v="320"/>
    <x v="0"/>
    <x v="0"/>
    <s v="Tesseramento"/>
    <x v="1"/>
    <x v="4"/>
    <x v="0"/>
    <m/>
  </r>
  <r>
    <n v="214909"/>
    <x v="0"/>
    <x v="0"/>
    <x v="0"/>
    <x v="1"/>
    <x v="1"/>
    <x v="320"/>
    <x v="0"/>
    <x v="1"/>
    <s v="Tesseramento"/>
    <x v="1"/>
    <x v="4"/>
    <x v="0"/>
    <m/>
  </r>
  <r>
    <n v="225000"/>
    <x v="0"/>
    <x v="0"/>
    <x v="0"/>
    <x v="0"/>
    <x v="1"/>
    <x v="320"/>
    <x v="0"/>
    <x v="0"/>
    <s v="Tesseramento"/>
    <x v="1"/>
    <x v="0"/>
    <x v="0"/>
    <m/>
  </r>
  <r>
    <n v="195634"/>
    <x v="0"/>
    <x v="0"/>
    <x v="0"/>
    <x v="1"/>
    <x v="1"/>
    <x v="320"/>
    <x v="0"/>
    <x v="1"/>
    <s v="Tesseramento"/>
    <x v="1"/>
    <x v="4"/>
    <x v="0"/>
    <m/>
  </r>
  <r>
    <n v="211407"/>
    <x v="0"/>
    <x v="0"/>
    <x v="0"/>
    <x v="1"/>
    <x v="1"/>
    <x v="320"/>
    <x v="0"/>
    <x v="0"/>
    <s v="Tesseramento"/>
    <x v="1"/>
    <x v="3"/>
    <x v="0"/>
    <m/>
  </r>
  <r>
    <n v="36759"/>
    <x v="0"/>
    <x v="0"/>
    <x v="0"/>
    <x v="0"/>
    <x v="1"/>
    <x v="320"/>
    <x v="0"/>
    <x v="0"/>
    <s v="Tesseramento"/>
    <x v="1"/>
    <x v="0"/>
    <x v="0"/>
    <m/>
  </r>
  <r>
    <n v="233884"/>
    <x v="0"/>
    <x v="0"/>
    <x v="1"/>
    <x v="1"/>
    <x v="1"/>
    <x v="320"/>
    <x v="0"/>
    <x v="1"/>
    <s v="Tesseramento"/>
    <x v="1"/>
    <x v="4"/>
    <x v="0"/>
    <m/>
  </r>
  <r>
    <n v="224037"/>
    <x v="0"/>
    <x v="0"/>
    <x v="0"/>
    <x v="0"/>
    <x v="1"/>
    <x v="320"/>
    <x v="0"/>
    <x v="0"/>
    <s v="Tesseramento"/>
    <x v="1"/>
    <x v="3"/>
    <x v="0"/>
    <m/>
  </r>
  <r>
    <n v="233901"/>
    <x v="0"/>
    <x v="0"/>
    <x v="1"/>
    <x v="0"/>
    <x v="1"/>
    <x v="320"/>
    <x v="0"/>
    <x v="0"/>
    <s v="Tesseramento"/>
    <x v="1"/>
    <x v="0"/>
    <x v="0"/>
    <m/>
  </r>
  <r>
    <n v="233898"/>
    <x v="0"/>
    <x v="0"/>
    <x v="1"/>
    <x v="0"/>
    <x v="1"/>
    <x v="320"/>
    <x v="0"/>
    <x v="0"/>
    <s v="Tesseramento"/>
    <x v="1"/>
    <x v="0"/>
    <x v="0"/>
    <m/>
  </r>
  <r>
    <n v="207739"/>
    <x v="0"/>
    <x v="0"/>
    <x v="0"/>
    <x v="0"/>
    <x v="1"/>
    <x v="320"/>
    <x v="0"/>
    <x v="0"/>
    <s v="Tesseramento"/>
    <x v="1"/>
    <x v="3"/>
    <x v="0"/>
    <m/>
  </r>
  <r>
    <n v="192047"/>
    <x v="0"/>
    <x v="0"/>
    <x v="0"/>
    <x v="0"/>
    <x v="1"/>
    <x v="320"/>
    <x v="0"/>
    <x v="0"/>
    <s v="Tesseramento"/>
    <x v="1"/>
    <x v="4"/>
    <x v="0"/>
    <m/>
  </r>
  <r>
    <n v="190285"/>
    <x v="1"/>
    <x v="0"/>
    <x v="0"/>
    <x v="0"/>
    <x v="1"/>
    <x v="320"/>
    <x v="0"/>
    <x v="1"/>
    <s v="Tesseramento"/>
    <x v="1"/>
    <x v="5"/>
    <x v="0"/>
    <m/>
  </r>
  <r>
    <n v="208628"/>
    <x v="0"/>
    <x v="0"/>
    <x v="0"/>
    <x v="0"/>
    <x v="7"/>
    <x v="78"/>
    <x v="0"/>
    <x v="0"/>
    <s v="Tesseramento"/>
    <x v="0"/>
    <x v="0"/>
    <x v="0"/>
    <m/>
  </r>
  <r>
    <n v="225219"/>
    <x v="0"/>
    <x v="0"/>
    <x v="0"/>
    <x v="0"/>
    <x v="1"/>
    <x v="320"/>
    <x v="0"/>
    <x v="0"/>
    <s v="Tesseramento"/>
    <x v="1"/>
    <x v="3"/>
    <x v="0"/>
    <m/>
  </r>
  <r>
    <n v="166958"/>
    <x v="0"/>
    <x v="0"/>
    <x v="0"/>
    <x v="0"/>
    <x v="1"/>
    <x v="320"/>
    <x v="0"/>
    <x v="1"/>
    <s v="Tesseramento"/>
    <x v="1"/>
    <x v="3"/>
    <x v="0"/>
    <m/>
  </r>
  <r>
    <n v="233902"/>
    <x v="0"/>
    <x v="0"/>
    <x v="1"/>
    <x v="2"/>
    <x v="1"/>
    <x v="320"/>
    <x v="0"/>
    <x v="1"/>
    <s v="Tesseramento"/>
    <x v="1"/>
    <x v="1"/>
    <x v="0"/>
    <m/>
  </r>
  <r>
    <n v="193062"/>
    <x v="0"/>
    <x v="0"/>
    <x v="0"/>
    <x v="1"/>
    <x v="1"/>
    <x v="320"/>
    <x v="0"/>
    <x v="0"/>
    <s v="Tesseramento"/>
    <x v="1"/>
    <x v="4"/>
    <x v="0"/>
    <m/>
  </r>
  <r>
    <n v="167718"/>
    <x v="0"/>
    <x v="0"/>
    <x v="0"/>
    <x v="0"/>
    <x v="13"/>
    <x v="177"/>
    <x v="0"/>
    <x v="0"/>
    <s v="Tesseramento"/>
    <x v="1"/>
    <x v="0"/>
    <x v="0"/>
    <m/>
  </r>
  <r>
    <n v="233895"/>
    <x v="0"/>
    <x v="0"/>
    <x v="1"/>
    <x v="0"/>
    <x v="1"/>
    <x v="320"/>
    <x v="0"/>
    <x v="0"/>
    <s v="Tesseramento"/>
    <x v="1"/>
    <x v="4"/>
    <x v="0"/>
    <m/>
  </r>
  <r>
    <n v="205556"/>
    <x v="1"/>
    <x v="0"/>
    <x v="0"/>
    <x v="0"/>
    <x v="1"/>
    <x v="320"/>
    <x v="0"/>
    <x v="0"/>
    <s v="Tesseramento"/>
    <x v="1"/>
    <x v="5"/>
    <x v="0"/>
    <s v="B"/>
  </r>
  <r>
    <n v="216662"/>
    <x v="0"/>
    <x v="0"/>
    <x v="0"/>
    <x v="0"/>
    <x v="1"/>
    <x v="320"/>
    <x v="0"/>
    <x v="0"/>
    <s v="Tesseramento"/>
    <x v="1"/>
    <x v="0"/>
    <x v="0"/>
    <m/>
  </r>
  <r>
    <n v="196348"/>
    <x v="0"/>
    <x v="0"/>
    <x v="0"/>
    <x v="0"/>
    <x v="1"/>
    <x v="320"/>
    <x v="0"/>
    <x v="0"/>
    <s v="Tesseramento"/>
    <x v="1"/>
    <x v="3"/>
    <x v="0"/>
    <m/>
  </r>
  <r>
    <n v="226412"/>
    <x v="0"/>
    <x v="0"/>
    <x v="0"/>
    <x v="0"/>
    <x v="1"/>
    <x v="320"/>
    <x v="0"/>
    <x v="0"/>
    <s v="Tesseramento"/>
    <x v="1"/>
    <x v="0"/>
    <x v="0"/>
    <m/>
  </r>
  <r>
    <n v="233891"/>
    <x v="0"/>
    <x v="0"/>
    <x v="1"/>
    <x v="1"/>
    <x v="1"/>
    <x v="320"/>
    <x v="0"/>
    <x v="1"/>
    <s v="Tesseramento"/>
    <x v="1"/>
    <x v="1"/>
    <x v="0"/>
    <m/>
  </r>
  <r>
    <n v="226646"/>
    <x v="0"/>
    <x v="0"/>
    <x v="0"/>
    <x v="0"/>
    <x v="1"/>
    <x v="320"/>
    <x v="0"/>
    <x v="0"/>
    <s v="Tesseramento"/>
    <x v="1"/>
    <x v="0"/>
    <x v="0"/>
    <m/>
  </r>
  <r>
    <n v="216633"/>
    <x v="0"/>
    <x v="0"/>
    <x v="0"/>
    <x v="0"/>
    <x v="1"/>
    <x v="320"/>
    <x v="0"/>
    <x v="0"/>
    <s v="Tesseramento"/>
    <x v="1"/>
    <x v="4"/>
    <x v="0"/>
    <m/>
  </r>
  <r>
    <n v="207149"/>
    <x v="0"/>
    <x v="0"/>
    <x v="0"/>
    <x v="0"/>
    <x v="1"/>
    <x v="320"/>
    <x v="0"/>
    <x v="0"/>
    <s v="Tesseramento"/>
    <x v="1"/>
    <x v="3"/>
    <x v="0"/>
    <m/>
  </r>
  <r>
    <n v="232596"/>
    <x v="0"/>
    <x v="0"/>
    <x v="0"/>
    <x v="0"/>
    <x v="1"/>
    <x v="320"/>
    <x v="0"/>
    <x v="1"/>
    <s v="Tesseramento"/>
    <x v="1"/>
    <x v="4"/>
    <x v="0"/>
    <m/>
  </r>
  <r>
    <n v="138677"/>
    <x v="0"/>
    <x v="0"/>
    <x v="0"/>
    <x v="0"/>
    <x v="1"/>
    <x v="320"/>
    <x v="0"/>
    <x v="0"/>
    <s v="Tesseramento"/>
    <x v="1"/>
    <x v="4"/>
    <x v="0"/>
    <m/>
  </r>
  <r>
    <n v="61775"/>
    <x v="0"/>
    <x v="1"/>
    <x v="0"/>
    <x v="4"/>
    <x v="1"/>
    <x v="320"/>
    <x v="0"/>
    <x v="1"/>
    <s v="Tesseramento"/>
    <x v="1"/>
    <x v="4"/>
    <x v="0"/>
    <m/>
  </r>
  <r>
    <n v="226408"/>
    <x v="0"/>
    <x v="0"/>
    <x v="0"/>
    <x v="0"/>
    <x v="1"/>
    <x v="320"/>
    <x v="0"/>
    <x v="1"/>
    <s v="Tesseramento"/>
    <x v="1"/>
    <x v="0"/>
    <x v="0"/>
    <m/>
  </r>
  <r>
    <n v="226413"/>
    <x v="0"/>
    <x v="0"/>
    <x v="0"/>
    <x v="0"/>
    <x v="1"/>
    <x v="320"/>
    <x v="0"/>
    <x v="0"/>
    <s v="Tesseramento"/>
    <x v="1"/>
    <x v="0"/>
    <x v="0"/>
    <m/>
  </r>
  <r>
    <n v="226423"/>
    <x v="0"/>
    <x v="0"/>
    <x v="0"/>
    <x v="2"/>
    <x v="1"/>
    <x v="320"/>
    <x v="0"/>
    <x v="1"/>
    <s v="Tesseramento"/>
    <x v="1"/>
    <x v="0"/>
    <x v="0"/>
    <m/>
  </r>
  <r>
    <n v="226422"/>
    <x v="1"/>
    <x v="0"/>
    <x v="0"/>
    <x v="1"/>
    <x v="1"/>
    <x v="320"/>
    <x v="0"/>
    <x v="0"/>
    <s v="Tesseramento"/>
    <x v="1"/>
    <x v="5"/>
    <x v="0"/>
    <m/>
  </r>
  <r>
    <n v="212814"/>
    <x v="1"/>
    <x v="0"/>
    <x v="0"/>
    <x v="1"/>
    <x v="1"/>
    <x v="320"/>
    <x v="0"/>
    <x v="0"/>
    <s v="Tesseramento"/>
    <x v="1"/>
    <x v="5"/>
    <x v="0"/>
    <m/>
  </r>
  <r>
    <n v="199082"/>
    <x v="0"/>
    <x v="0"/>
    <x v="0"/>
    <x v="0"/>
    <x v="1"/>
    <x v="320"/>
    <x v="0"/>
    <x v="0"/>
    <s v="Tesseramento"/>
    <x v="1"/>
    <x v="0"/>
    <x v="0"/>
    <m/>
  </r>
  <r>
    <n v="226648"/>
    <x v="0"/>
    <x v="0"/>
    <x v="0"/>
    <x v="0"/>
    <x v="1"/>
    <x v="320"/>
    <x v="0"/>
    <x v="0"/>
    <s v="Tesseramento"/>
    <x v="1"/>
    <x v="0"/>
    <x v="0"/>
    <m/>
  </r>
  <r>
    <n v="226650"/>
    <x v="0"/>
    <x v="0"/>
    <x v="0"/>
    <x v="0"/>
    <x v="1"/>
    <x v="320"/>
    <x v="0"/>
    <x v="1"/>
    <s v="Tesseramento"/>
    <x v="1"/>
    <x v="3"/>
    <x v="0"/>
    <m/>
  </r>
  <r>
    <n v="223784"/>
    <x v="0"/>
    <x v="0"/>
    <x v="0"/>
    <x v="0"/>
    <x v="1"/>
    <x v="320"/>
    <x v="0"/>
    <x v="1"/>
    <s v="Tesseramento"/>
    <x v="1"/>
    <x v="3"/>
    <x v="0"/>
    <m/>
  </r>
  <r>
    <n v="223785"/>
    <x v="0"/>
    <x v="0"/>
    <x v="0"/>
    <x v="0"/>
    <x v="1"/>
    <x v="320"/>
    <x v="0"/>
    <x v="0"/>
    <s v="Tesseramento"/>
    <x v="1"/>
    <x v="0"/>
    <x v="0"/>
    <m/>
  </r>
  <r>
    <n v="144919"/>
    <x v="0"/>
    <x v="0"/>
    <x v="0"/>
    <x v="0"/>
    <x v="1"/>
    <x v="320"/>
    <x v="0"/>
    <x v="0"/>
    <s v="Tesseramento"/>
    <x v="1"/>
    <x v="0"/>
    <x v="0"/>
    <m/>
  </r>
  <r>
    <n v="124890"/>
    <x v="0"/>
    <x v="0"/>
    <x v="0"/>
    <x v="0"/>
    <x v="1"/>
    <x v="320"/>
    <x v="0"/>
    <x v="0"/>
    <s v="Tesseramento"/>
    <x v="1"/>
    <x v="0"/>
    <x v="0"/>
    <m/>
  </r>
  <r>
    <n v="179338"/>
    <x v="0"/>
    <x v="0"/>
    <x v="0"/>
    <x v="0"/>
    <x v="1"/>
    <x v="320"/>
    <x v="0"/>
    <x v="0"/>
    <s v="Tesseramento"/>
    <x v="1"/>
    <x v="3"/>
    <x v="0"/>
    <m/>
  </r>
  <r>
    <n v="168677"/>
    <x v="1"/>
    <x v="0"/>
    <x v="0"/>
    <x v="3"/>
    <x v="1"/>
    <x v="320"/>
    <x v="0"/>
    <x v="0"/>
    <s v="Tesseramento"/>
    <x v="1"/>
    <x v="5"/>
    <x v="0"/>
    <m/>
  </r>
  <r>
    <n v="29745"/>
    <x v="0"/>
    <x v="0"/>
    <x v="0"/>
    <x v="0"/>
    <x v="1"/>
    <x v="320"/>
    <x v="0"/>
    <x v="0"/>
    <s v="Tesseramento"/>
    <x v="1"/>
    <x v="0"/>
    <x v="0"/>
    <m/>
  </r>
  <r>
    <n v="233897"/>
    <x v="0"/>
    <x v="1"/>
    <x v="1"/>
    <x v="1"/>
    <x v="1"/>
    <x v="320"/>
    <x v="0"/>
    <x v="0"/>
    <s v="Tesseramento"/>
    <x v="1"/>
    <x v="3"/>
    <x v="0"/>
    <m/>
  </r>
  <r>
    <n v="233890"/>
    <x v="0"/>
    <x v="1"/>
    <x v="1"/>
    <x v="1"/>
    <x v="1"/>
    <x v="320"/>
    <x v="0"/>
    <x v="1"/>
    <s v="Tesseramento"/>
    <x v="1"/>
    <x v="3"/>
    <x v="0"/>
    <m/>
  </r>
  <r>
    <n v="109751"/>
    <x v="0"/>
    <x v="0"/>
    <x v="0"/>
    <x v="0"/>
    <x v="2"/>
    <x v="265"/>
    <x v="0"/>
    <x v="1"/>
    <s v="Tesseramento"/>
    <x v="1"/>
    <x v="1"/>
    <x v="0"/>
    <m/>
  </r>
  <r>
    <n v="119081"/>
    <x v="0"/>
    <x v="0"/>
    <x v="0"/>
    <x v="0"/>
    <x v="3"/>
    <x v="3"/>
    <x v="0"/>
    <x v="0"/>
    <s v="Tesseramento"/>
    <x v="1"/>
    <x v="0"/>
    <x v="0"/>
    <m/>
  </r>
  <r>
    <n v="32000"/>
    <x v="0"/>
    <x v="0"/>
    <x v="0"/>
    <x v="0"/>
    <x v="3"/>
    <x v="3"/>
    <x v="0"/>
    <x v="0"/>
    <s v="Tesseramento"/>
    <x v="1"/>
    <x v="3"/>
    <x v="0"/>
    <m/>
  </r>
  <r>
    <n v="90574"/>
    <x v="0"/>
    <x v="0"/>
    <x v="0"/>
    <x v="0"/>
    <x v="2"/>
    <x v="153"/>
    <x v="0"/>
    <x v="1"/>
    <s v="Tesseramento"/>
    <x v="0"/>
    <x v="4"/>
    <x v="0"/>
    <m/>
  </r>
  <r>
    <n v="140026"/>
    <x v="0"/>
    <x v="0"/>
    <x v="0"/>
    <x v="0"/>
    <x v="7"/>
    <x v="161"/>
    <x v="0"/>
    <x v="0"/>
    <s v="Tesseramento"/>
    <x v="0"/>
    <x v="3"/>
    <x v="0"/>
    <m/>
  </r>
  <r>
    <n v="234695"/>
    <x v="0"/>
    <x v="0"/>
    <x v="1"/>
    <x v="2"/>
    <x v="11"/>
    <x v="339"/>
    <x v="0"/>
    <x v="0"/>
    <s v="Tesseramento"/>
    <x v="1"/>
    <x v="0"/>
    <x v="0"/>
    <m/>
  </r>
  <r>
    <n v="234696"/>
    <x v="0"/>
    <x v="1"/>
    <x v="1"/>
    <x v="2"/>
    <x v="11"/>
    <x v="339"/>
    <x v="0"/>
    <x v="0"/>
    <s v="Tesseramento"/>
    <x v="1"/>
    <x v="0"/>
    <x v="0"/>
    <m/>
  </r>
  <r>
    <n v="170120"/>
    <x v="0"/>
    <x v="0"/>
    <x v="0"/>
    <x v="0"/>
    <x v="11"/>
    <x v="174"/>
    <x v="0"/>
    <x v="0"/>
    <s v="Tesseramento"/>
    <x v="3"/>
    <x v="4"/>
    <x v="0"/>
    <m/>
  </r>
  <r>
    <n v="175610"/>
    <x v="0"/>
    <x v="1"/>
    <x v="0"/>
    <x v="0"/>
    <x v="11"/>
    <x v="174"/>
    <x v="0"/>
    <x v="1"/>
    <s v="Tesseramento"/>
    <x v="3"/>
    <x v="3"/>
    <x v="0"/>
    <m/>
  </r>
  <r>
    <n v="10139"/>
    <x v="0"/>
    <x v="0"/>
    <x v="0"/>
    <x v="0"/>
    <x v="4"/>
    <x v="80"/>
    <x v="0"/>
    <x v="1"/>
    <s v="Tesseramento"/>
    <x v="1"/>
    <x v="4"/>
    <x v="0"/>
    <m/>
  </r>
  <r>
    <n v="143931"/>
    <x v="0"/>
    <x v="0"/>
    <x v="0"/>
    <x v="0"/>
    <x v="4"/>
    <x v="80"/>
    <x v="0"/>
    <x v="0"/>
    <s v="Tesseramento"/>
    <x v="1"/>
    <x v="4"/>
    <x v="0"/>
    <m/>
  </r>
  <r>
    <n v="233956"/>
    <x v="0"/>
    <x v="0"/>
    <x v="1"/>
    <x v="0"/>
    <x v="11"/>
    <x v="174"/>
    <x v="0"/>
    <x v="0"/>
    <s v="Tesseramento"/>
    <x v="3"/>
    <x v="0"/>
    <x v="0"/>
    <m/>
  </r>
  <r>
    <n v="140228"/>
    <x v="0"/>
    <x v="0"/>
    <x v="0"/>
    <x v="0"/>
    <x v="11"/>
    <x v="174"/>
    <x v="0"/>
    <x v="0"/>
    <s v="Tesseramento"/>
    <x v="3"/>
    <x v="0"/>
    <x v="0"/>
    <m/>
  </r>
  <r>
    <n v="189504"/>
    <x v="0"/>
    <x v="0"/>
    <x v="0"/>
    <x v="0"/>
    <x v="11"/>
    <x v="174"/>
    <x v="0"/>
    <x v="0"/>
    <s v="Tesseramento"/>
    <x v="3"/>
    <x v="1"/>
    <x v="0"/>
    <m/>
  </r>
  <r>
    <n v="107575"/>
    <x v="0"/>
    <x v="0"/>
    <x v="0"/>
    <x v="0"/>
    <x v="1"/>
    <x v="320"/>
    <x v="0"/>
    <x v="1"/>
    <s v="Tesseramento"/>
    <x v="1"/>
    <x v="3"/>
    <x v="0"/>
    <m/>
  </r>
  <r>
    <n v="223787"/>
    <x v="0"/>
    <x v="0"/>
    <x v="0"/>
    <x v="0"/>
    <x v="1"/>
    <x v="320"/>
    <x v="0"/>
    <x v="1"/>
    <s v="Tesseramento"/>
    <x v="1"/>
    <x v="0"/>
    <x v="0"/>
    <m/>
  </r>
  <r>
    <n v="185360"/>
    <x v="0"/>
    <x v="0"/>
    <x v="0"/>
    <x v="0"/>
    <x v="1"/>
    <x v="320"/>
    <x v="0"/>
    <x v="0"/>
    <s v="Tesseramento"/>
    <x v="1"/>
    <x v="1"/>
    <x v="0"/>
    <m/>
  </r>
  <r>
    <n v="170868"/>
    <x v="0"/>
    <x v="0"/>
    <x v="0"/>
    <x v="0"/>
    <x v="1"/>
    <x v="320"/>
    <x v="0"/>
    <x v="0"/>
    <s v="Tesseramento"/>
    <x v="1"/>
    <x v="0"/>
    <x v="0"/>
    <m/>
  </r>
  <r>
    <n v="115048"/>
    <x v="0"/>
    <x v="0"/>
    <x v="0"/>
    <x v="0"/>
    <x v="1"/>
    <x v="320"/>
    <x v="0"/>
    <x v="0"/>
    <s v="Tesseramento"/>
    <x v="1"/>
    <x v="0"/>
    <x v="0"/>
    <m/>
  </r>
  <r>
    <n v="115043"/>
    <x v="0"/>
    <x v="0"/>
    <x v="0"/>
    <x v="0"/>
    <x v="1"/>
    <x v="320"/>
    <x v="0"/>
    <x v="0"/>
    <s v="Tesseramento"/>
    <x v="1"/>
    <x v="4"/>
    <x v="0"/>
    <m/>
  </r>
  <r>
    <n v="226647"/>
    <x v="1"/>
    <x v="0"/>
    <x v="0"/>
    <x v="1"/>
    <x v="1"/>
    <x v="320"/>
    <x v="0"/>
    <x v="0"/>
    <s v="Tesseramento"/>
    <x v="1"/>
    <x v="5"/>
    <x v="0"/>
    <m/>
  </r>
  <r>
    <n v="174106"/>
    <x v="0"/>
    <x v="0"/>
    <x v="0"/>
    <x v="0"/>
    <x v="1"/>
    <x v="320"/>
    <x v="0"/>
    <x v="0"/>
    <s v="Tesseramento"/>
    <x v="1"/>
    <x v="3"/>
    <x v="0"/>
    <m/>
  </r>
  <r>
    <n v="191756"/>
    <x v="0"/>
    <x v="0"/>
    <x v="0"/>
    <x v="0"/>
    <x v="1"/>
    <x v="320"/>
    <x v="0"/>
    <x v="0"/>
    <s v="Tesseramento"/>
    <x v="1"/>
    <x v="3"/>
    <x v="0"/>
    <m/>
  </r>
  <r>
    <n v="83987"/>
    <x v="0"/>
    <x v="0"/>
    <x v="0"/>
    <x v="0"/>
    <x v="1"/>
    <x v="320"/>
    <x v="0"/>
    <x v="0"/>
    <s v="Tesseramento"/>
    <x v="1"/>
    <x v="4"/>
    <x v="0"/>
    <m/>
  </r>
  <r>
    <n v="191220"/>
    <x v="0"/>
    <x v="0"/>
    <x v="0"/>
    <x v="0"/>
    <x v="1"/>
    <x v="320"/>
    <x v="0"/>
    <x v="1"/>
    <s v="Tesseramento"/>
    <x v="1"/>
    <x v="4"/>
    <x v="0"/>
    <m/>
  </r>
  <r>
    <n v="228396"/>
    <x v="1"/>
    <x v="0"/>
    <x v="0"/>
    <x v="2"/>
    <x v="1"/>
    <x v="320"/>
    <x v="0"/>
    <x v="1"/>
    <s v="Tesseramento"/>
    <x v="1"/>
    <x v="5"/>
    <x v="0"/>
    <m/>
  </r>
  <r>
    <n v="164303"/>
    <x v="0"/>
    <x v="0"/>
    <x v="0"/>
    <x v="0"/>
    <x v="1"/>
    <x v="320"/>
    <x v="0"/>
    <x v="0"/>
    <s v="Tesseramento"/>
    <x v="1"/>
    <x v="0"/>
    <x v="0"/>
    <m/>
  </r>
  <r>
    <n v="191008"/>
    <x v="0"/>
    <x v="0"/>
    <x v="0"/>
    <x v="0"/>
    <x v="1"/>
    <x v="320"/>
    <x v="0"/>
    <x v="0"/>
    <s v="Tesseramento"/>
    <x v="1"/>
    <x v="0"/>
    <x v="0"/>
    <m/>
  </r>
  <r>
    <n v="138382"/>
    <x v="0"/>
    <x v="0"/>
    <x v="0"/>
    <x v="0"/>
    <x v="1"/>
    <x v="320"/>
    <x v="0"/>
    <x v="1"/>
    <s v="Tesseramento"/>
    <x v="1"/>
    <x v="4"/>
    <x v="0"/>
    <m/>
  </r>
  <r>
    <n v="163684"/>
    <x v="0"/>
    <x v="0"/>
    <x v="0"/>
    <x v="0"/>
    <x v="1"/>
    <x v="320"/>
    <x v="0"/>
    <x v="1"/>
    <s v="Tesseramento"/>
    <x v="1"/>
    <x v="3"/>
    <x v="0"/>
    <m/>
  </r>
  <r>
    <n v="163683"/>
    <x v="0"/>
    <x v="0"/>
    <x v="0"/>
    <x v="0"/>
    <x v="1"/>
    <x v="320"/>
    <x v="0"/>
    <x v="0"/>
    <s v="Tesseramento"/>
    <x v="1"/>
    <x v="3"/>
    <x v="0"/>
    <m/>
  </r>
  <r>
    <n v="55387"/>
    <x v="0"/>
    <x v="0"/>
    <x v="0"/>
    <x v="0"/>
    <x v="1"/>
    <x v="320"/>
    <x v="0"/>
    <x v="0"/>
    <s v="Tesseramento"/>
    <x v="1"/>
    <x v="3"/>
    <x v="0"/>
    <m/>
  </r>
  <r>
    <n v="166283"/>
    <x v="0"/>
    <x v="0"/>
    <x v="0"/>
    <x v="0"/>
    <x v="1"/>
    <x v="320"/>
    <x v="0"/>
    <x v="0"/>
    <s v="Tesseramento"/>
    <x v="1"/>
    <x v="4"/>
    <x v="0"/>
    <m/>
  </r>
  <r>
    <n v="53268"/>
    <x v="0"/>
    <x v="0"/>
    <x v="0"/>
    <x v="0"/>
    <x v="1"/>
    <x v="320"/>
    <x v="0"/>
    <x v="0"/>
    <s v="Tesseramento"/>
    <x v="1"/>
    <x v="4"/>
    <x v="0"/>
    <m/>
  </r>
  <r>
    <n v="234162"/>
    <x v="0"/>
    <x v="0"/>
    <x v="1"/>
    <x v="1"/>
    <x v="14"/>
    <x v="386"/>
    <x v="0"/>
    <x v="0"/>
    <s v="Tesseramento"/>
    <x v="1"/>
    <x v="3"/>
    <x v="0"/>
    <m/>
  </r>
  <r>
    <n v="206907"/>
    <x v="0"/>
    <x v="0"/>
    <x v="0"/>
    <x v="1"/>
    <x v="8"/>
    <x v="98"/>
    <x v="0"/>
    <x v="0"/>
    <s v="Tesseramento"/>
    <x v="0"/>
    <x v="3"/>
    <x v="0"/>
    <m/>
  </r>
  <r>
    <n v="234163"/>
    <x v="0"/>
    <x v="0"/>
    <x v="1"/>
    <x v="1"/>
    <x v="14"/>
    <x v="386"/>
    <x v="0"/>
    <x v="0"/>
    <s v="Tesseramento"/>
    <x v="1"/>
    <x v="1"/>
    <x v="0"/>
    <m/>
  </r>
  <r>
    <n v="233899"/>
    <x v="0"/>
    <x v="0"/>
    <x v="1"/>
    <x v="0"/>
    <x v="1"/>
    <x v="320"/>
    <x v="0"/>
    <x v="0"/>
    <s v="Tesseramento"/>
    <x v="1"/>
    <x v="3"/>
    <x v="0"/>
    <m/>
  </r>
  <r>
    <n v="64907"/>
    <x v="0"/>
    <x v="0"/>
    <x v="0"/>
    <x v="0"/>
    <x v="1"/>
    <x v="320"/>
    <x v="0"/>
    <x v="1"/>
    <s v="Tesseramento"/>
    <x v="1"/>
    <x v="4"/>
    <x v="0"/>
    <m/>
  </r>
  <r>
    <n v="214145"/>
    <x v="0"/>
    <x v="0"/>
    <x v="0"/>
    <x v="0"/>
    <x v="8"/>
    <x v="98"/>
    <x v="0"/>
    <x v="0"/>
    <s v="Tesseramento"/>
    <x v="0"/>
    <x v="3"/>
    <x v="0"/>
    <m/>
  </r>
  <r>
    <n v="132855"/>
    <x v="0"/>
    <x v="0"/>
    <x v="0"/>
    <x v="0"/>
    <x v="1"/>
    <x v="320"/>
    <x v="0"/>
    <x v="0"/>
    <s v="Tesseramento"/>
    <x v="1"/>
    <x v="0"/>
    <x v="0"/>
    <m/>
  </r>
  <r>
    <n v="234164"/>
    <x v="0"/>
    <x v="0"/>
    <x v="1"/>
    <x v="3"/>
    <x v="14"/>
    <x v="386"/>
    <x v="0"/>
    <x v="0"/>
    <s v="Tesseramento"/>
    <x v="1"/>
    <x v="0"/>
    <x v="0"/>
    <m/>
  </r>
  <r>
    <n v="192565"/>
    <x v="0"/>
    <x v="0"/>
    <x v="0"/>
    <x v="1"/>
    <x v="14"/>
    <x v="232"/>
    <x v="0"/>
    <x v="0"/>
    <s v="Tesseramento"/>
    <x v="0"/>
    <x v="1"/>
    <x v="0"/>
    <m/>
  </r>
  <r>
    <n v="233960"/>
    <x v="0"/>
    <x v="0"/>
    <x v="1"/>
    <x v="3"/>
    <x v="14"/>
    <x v="386"/>
    <x v="0"/>
    <x v="0"/>
    <s v="Tesseramento"/>
    <x v="1"/>
    <x v="0"/>
    <x v="0"/>
    <m/>
  </r>
  <r>
    <n v="192564"/>
    <x v="0"/>
    <x v="0"/>
    <x v="0"/>
    <x v="2"/>
    <x v="14"/>
    <x v="232"/>
    <x v="0"/>
    <x v="1"/>
    <s v="Tesseramento"/>
    <x v="0"/>
    <x v="4"/>
    <x v="0"/>
    <m/>
  </r>
  <r>
    <n v="192046"/>
    <x v="0"/>
    <x v="0"/>
    <x v="0"/>
    <x v="0"/>
    <x v="1"/>
    <x v="320"/>
    <x v="0"/>
    <x v="0"/>
    <s v="Tesseramento"/>
    <x v="1"/>
    <x v="4"/>
    <x v="0"/>
    <m/>
  </r>
  <r>
    <n v="138844"/>
    <x v="0"/>
    <x v="0"/>
    <x v="0"/>
    <x v="0"/>
    <x v="1"/>
    <x v="320"/>
    <x v="0"/>
    <x v="1"/>
    <s v="Tesseramento"/>
    <x v="1"/>
    <x v="0"/>
    <x v="0"/>
    <m/>
  </r>
  <r>
    <n v="138842"/>
    <x v="0"/>
    <x v="0"/>
    <x v="0"/>
    <x v="0"/>
    <x v="1"/>
    <x v="320"/>
    <x v="0"/>
    <x v="0"/>
    <s v="Tesseramento"/>
    <x v="1"/>
    <x v="0"/>
    <x v="0"/>
    <m/>
  </r>
  <r>
    <n v="184602"/>
    <x v="0"/>
    <x v="0"/>
    <x v="0"/>
    <x v="0"/>
    <x v="1"/>
    <x v="320"/>
    <x v="0"/>
    <x v="0"/>
    <s v="Tesseramento"/>
    <x v="1"/>
    <x v="4"/>
    <x v="0"/>
    <m/>
  </r>
  <r>
    <n v="233959"/>
    <x v="0"/>
    <x v="0"/>
    <x v="1"/>
    <x v="0"/>
    <x v="14"/>
    <x v="386"/>
    <x v="0"/>
    <x v="0"/>
    <s v="Tesseramento"/>
    <x v="1"/>
    <x v="0"/>
    <x v="0"/>
    <m/>
  </r>
  <r>
    <n v="147957"/>
    <x v="0"/>
    <x v="0"/>
    <x v="0"/>
    <x v="0"/>
    <x v="12"/>
    <x v="314"/>
    <x v="0"/>
    <x v="1"/>
    <s v="Tesseramento"/>
    <x v="0"/>
    <x v="3"/>
    <x v="0"/>
    <m/>
  </r>
  <r>
    <n v="233906"/>
    <x v="0"/>
    <x v="0"/>
    <x v="1"/>
    <x v="1"/>
    <x v="1"/>
    <x v="320"/>
    <x v="0"/>
    <x v="1"/>
    <s v="Tesseramento"/>
    <x v="1"/>
    <x v="4"/>
    <x v="0"/>
    <m/>
  </r>
  <r>
    <n v="73901"/>
    <x v="0"/>
    <x v="0"/>
    <x v="0"/>
    <x v="0"/>
    <x v="1"/>
    <x v="320"/>
    <x v="0"/>
    <x v="0"/>
    <s v="Tesseramento"/>
    <x v="1"/>
    <x v="4"/>
    <x v="0"/>
    <m/>
  </r>
  <r>
    <n v="49635"/>
    <x v="0"/>
    <x v="0"/>
    <x v="0"/>
    <x v="0"/>
    <x v="1"/>
    <x v="320"/>
    <x v="0"/>
    <x v="0"/>
    <s v="Tesseramento"/>
    <x v="1"/>
    <x v="4"/>
    <x v="0"/>
    <m/>
  </r>
  <r>
    <n v="54308"/>
    <x v="0"/>
    <x v="0"/>
    <x v="0"/>
    <x v="0"/>
    <x v="12"/>
    <x v="323"/>
    <x v="0"/>
    <x v="0"/>
    <s v="Tesseramento"/>
    <x v="1"/>
    <x v="3"/>
    <x v="0"/>
    <m/>
  </r>
  <r>
    <n v="203843"/>
    <x v="0"/>
    <x v="0"/>
    <x v="0"/>
    <x v="0"/>
    <x v="1"/>
    <x v="320"/>
    <x v="0"/>
    <x v="0"/>
    <s v="Tesseramento"/>
    <x v="1"/>
    <x v="4"/>
    <x v="0"/>
    <m/>
  </r>
  <r>
    <n v="234281"/>
    <x v="0"/>
    <x v="0"/>
    <x v="1"/>
    <x v="0"/>
    <x v="11"/>
    <x v="371"/>
    <x v="0"/>
    <x v="0"/>
    <s v="Tesseramento"/>
    <x v="1"/>
    <x v="3"/>
    <x v="0"/>
    <m/>
  </r>
  <r>
    <n v="190681"/>
    <x v="0"/>
    <x v="0"/>
    <x v="0"/>
    <x v="0"/>
    <x v="1"/>
    <x v="320"/>
    <x v="0"/>
    <x v="0"/>
    <s v="Tesseramento"/>
    <x v="1"/>
    <x v="4"/>
    <x v="0"/>
    <m/>
  </r>
  <r>
    <n v="216656"/>
    <x v="0"/>
    <x v="0"/>
    <x v="0"/>
    <x v="0"/>
    <x v="1"/>
    <x v="320"/>
    <x v="0"/>
    <x v="0"/>
    <s v="Tesseramento"/>
    <x v="1"/>
    <x v="0"/>
    <x v="0"/>
    <m/>
  </r>
  <r>
    <n v="203184"/>
    <x v="0"/>
    <x v="0"/>
    <x v="0"/>
    <x v="0"/>
    <x v="1"/>
    <x v="320"/>
    <x v="0"/>
    <x v="0"/>
    <s v="Tesseramento"/>
    <x v="1"/>
    <x v="4"/>
    <x v="0"/>
    <m/>
  </r>
  <r>
    <n v="44669"/>
    <x v="0"/>
    <x v="0"/>
    <x v="2"/>
    <x v="4"/>
    <x v="0"/>
    <x v="76"/>
    <x v="0"/>
    <x v="1"/>
    <s v="Tesseramento"/>
    <x v="0"/>
    <x v="4"/>
    <x v="0"/>
    <m/>
  </r>
  <r>
    <n v="233886"/>
    <x v="0"/>
    <x v="0"/>
    <x v="1"/>
    <x v="0"/>
    <x v="1"/>
    <x v="320"/>
    <x v="0"/>
    <x v="1"/>
    <s v="Tesseramento"/>
    <x v="1"/>
    <x v="4"/>
    <x v="0"/>
    <m/>
  </r>
  <r>
    <n v="115448"/>
    <x v="0"/>
    <x v="0"/>
    <x v="0"/>
    <x v="0"/>
    <x v="1"/>
    <x v="320"/>
    <x v="0"/>
    <x v="0"/>
    <s v="Tesseramento"/>
    <x v="1"/>
    <x v="4"/>
    <x v="0"/>
    <m/>
  </r>
  <r>
    <n v="151443"/>
    <x v="0"/>
    <x v="0"/>
    <x v="0"/>
    <x v="0"/>
    <x v="1"/>
    <x v="320"/>
    <x v="0"/>
    <x v="0"/>
    <s v="Tesseramento"/>
    <x v="1"/>
    <x v="0"/>
    <x v="0"/>
    <m/>
  </r>
  <r>
    <n v="150056"/>
    <x v="0"/>
    <x v="0"/>
    <x v="0"/>
    <x v="0"/>
    <x v="1"/>
    <x v="320"/>
    <x v="0"/>
    <x v="0"/>
    <s v="Tesseramento"/>
    <x v="1"/>
    <x v="3"/>
    <x v="0"/>
    <m/>
  </r>
  <r>
    <n v="179341"/>
    <x v="0"/>
    <x v="0"/>
    <x v="0"/>
    <x v="0"/>
    <x v="1"/>
    <x v="320"/>
    <x v="0"/>
    <x v="0"/>
    <s v="Tesseramento"/>
    <x v="1"/>
    <x v="0"/>
    <x v="0"/>
    <m/>
  </r>
  <r>
    <n v="143830"/>
    <x v="0"/>
    <x v="0"/>
    <x v="0"/>
    <x v="0"/>
    <x v="1"/>
    <x v="320"/>
    <x v="0"/>
    <x v="0"/>
    <s v="Tesseramento"/>
    <x v="1"/>
    <x v="0"/>
    <x v="0"/>
    <m/>
  </r>
  <r>
    <n v="224534"/>
    <x v="1"/>
    <x v="0"/>
    <x v="0"/>
    <x v="2"/>
    <x v="1"/>
    <x v="320"/>
    <x v="0"/>
    <x v="0"/>
    <s v="Tesseramento"/>
    <x v="1"/>
    <x v="5"/>
    <x v="0"/>
    <m/>
  </r>
  <r>
    <n v="98483"/>
    <x v="0"/>
    <x v="0"/>
    <x v="0"/>
    <x v="0"/>
    <x v="1"/>
    <x v="320"/>
    <x v="0"/>
    <x v="1"/>
    <s v="Tesseramento"/>
    <x v="1"/>
    <x v="3"/>
    <x v="0"/>
    <m/>
  </r>
  <r>
    <n v="158562"/>
    <x v="0"/>
    <x v="0"/>
    <x v="0"/>
    <x v="0"/>
    <x v="1"/>
    <x v="320"/>
    <x v="0"/>
    <x v="0"/>
    <s v="Tesseramento"/>
    <x v="1"/>
    <x v="3"/>
    <x v="0"/>
    <m/>
  </r>
  <r>
    <n v="87346"/>
    <x v="0"/>
    <x v="0"/>
    <x v="0"/>
    <x v="0"/>
    <x v="1"/>
    <x v="320"/>
    <x v="0"/>
    <x v="0"/>
    <s v="Tesseramento"/>
    <x v="1"/>
    <x v="4"/>
    <x v="0"/>
    <m/>
  </r>
  <r>
    <n v="138397"/>
    <x v="0"/>
    <x v="0"/>
    <x v="0"/>
    <x v="0"/>
    <x v="1"/>
    <x v="320"/>
    <x v="0"/>
    <x v="0"/>
    <s v="Tesseramento"/>
    <x v="1"/>
    <x v="0"/>
    <x v="0"/>
    <m/>
  </r>
  <r>
    <n v="233961"/>
    <x v="0"/>
    <x v="0"/>
    <x v="1"/>
    <x v="3"/>
    <x v="14"/>
    <x v="386"/>
    <x v="0"/>
    <x v="0"/>
    <s v="Tesseramento"/>
    <x v="1"/>
    <x v="3"/>
    <x v="0"/>
    <m/>
  </r>
  <r>
    <n v="170477"/>
    <x v="0"/>
    <x v="0"/>
    <x v="0"/>
    <x v="1"/>
    <x v="1"/>
    <x v="20"/>
    <x v="0"/>
    <x v="0"/>
    <s v="Tesseramento"/>
    <x v="0"/>
    <x v="4"/>
    <x v="0"/>
    <m/>
  </r>
  <r>
    <n v="69814"/>
    <x v="0"/>
    <x v="0"/>
    <x v="0"/>
    <x v="0"/>
    <x v="12"/>
    <x v="323"/>
    <x v="0"/>
    <x v="1"/>
    <s v="Tesseramento"/>
    <x v="1"/>
    <x v="4"/>
    <x v="0"/>
    <m/>
  </r>
  <r>
    <n v="104625"/>
    <x v="0"/>
    <x v="0"/>
    <x v="0"/>
    <x v="4"/>
    <x v="12"/>
    <x v="323"/>
    <x v="0"/>
    <x v="0"/>
    <s v="Tesseramento"/>
    <x v="1"/>
    <x v="0"/>
    <x v="0"/>
    <m/>
  </r>
  <r>
    <n v="154739"/>
    <x v="0"/>
    <x v="0"/>
    <x v="0"/>
    <x v="0"/>
    <x v="12"/>
    <x v="323"/>
    <x v="0"/>
    <x v="0"/>
    <s v="Tesseramento"/>
    <x v="1"/>
    <x v="3"/>
    <x v="0"/>
    <m/>
  </r>
  <r>
    <n v="177100"/>
    <x v="0"/>
    <x v="0"/>
    <x v="0"/>
    <x v="0"/>
    <x v="12"/>
    <x v="323"/>
    <x v="0"/>
    <x v="1"/>
    <s v="Tesseramento"/>
    <x v="1"/>
    <x v="1"/>
    <x v="0"/>
    <m/>
  </r>
  <r>
    <n v="202"/>
    <x v="0"/>
    <x v="0"/>
    <x v="0"/>
    <x v="0"/>
    <x v="12"/>
    <x v="323"/>
    <x v="0"/>
    <x v="0"/>
    <s v="Tesseramento"/>
    <x v="1"/>
    <x v="4"/>
    <x v="0"/>
    <m/>
  </r>
  <r>
    <n v="268"/>
    <x v="0"/>
    <x v="0"/>
    <x v="0"/>
    <x v="0"/>
    <x v="12"/>
    <x v="323"/>
    <x v="0"/>
    <x v="1"/>
    <s v="Tesseramento"/>
    <x v="1"/>
    <x v="4"/>
    <x v="0"/>
    <m/>
  </r>
  <r>
    <n v="227972"/>
    <x v="0"/>
    <x v="1"/>
    <x v="0"/>
    <x v="0"/>
    <x v="12"/>
    <x v="323"/>
    <x v="0"/>
    <x v="0"/>
    <s v="Tesseramento"/>
    <x v="1"/>
    <x v="0"/>
    <x v="0"/>
    <m/>
  </r>
  <r>
    <n v="207858"/>
    <x v="1"/>
    <x v="0"/>
    <x v="0"/>
    <x v="0"/>
    <x v="12"/>
    <x v="323"/>
    <x v="0"/>
    <x v="1"/>
    <s v="Tesseramento"/>
    <x v="1"/>
    <x v="7"/>
    <x v="0"/>
    <m/>
  </r>
  <r>
    <n v="42761"/>
    <x v="0"/>
    <x v="0"/>
    <x v="0"/>
    <x v="0"/>
    <x v="12"/>
    <x v="323"/>
    <x v="0"/>
    <x v="0"/>
    <s v="Tesseramento"/>
    <x v="1"/>
    <x v="4"/>
    <x v="0"/>
    <m/>
  </r>
  <r>
    <n v="49342"/>
    <x v="0"/>
    <x v="0"/>
    <x v="0"/>
    <x v="0"/>
    <x v="12"/>
    <x v="323"/>
    <x v="0"/>
    <x v="1"/>
    <s v="Tesseramento"/>
    <x v="1"/>
    <x v="4"/>
    <x v="0"/>
    <m/>
  </r>
  <r>
    <n v="456"/>
    <x v="0"/>
    <x v="0"/>
    <x v="0"/>
    <x v="0"/>
    <x v="12"/>
    <x v="323"/>
    <x v="0"/>
    <x v="0"/>
    <s v="Tesseramento"/>
    <x v="1"/>
    <x v="4"/>
    <x v="0"/>
    <m/>
  </r>
  <r>
    <n v="478"/>
    <x v="0"/>
    <x v="0"/>
    <x v="0"/>
    <x v="0"/>
    <x v="12"/>
    <x v="323"/>
    <x v="0"/>
    <x v="0"/>
    <s v="Tesseramento"/>
    <x v="1"/>
    <x v="0"/>
    <x v="0"/>
    <m/>
  </r>
  <r>
    <n v="57591"/>
    <x v="0"/>
    <x v="0"/>
    <x v="0"/>
    <x v="0"/>
    <x v="12"/>
    <x v="323"/>
    <x v="0"/>
    <x v="0"/>
    <s v="Tesseramento"/>
    <x v="1"/>
    <x v="4"/>
    <x v="0"/>
    <m/>
  </r>
  <r>
    <n v="234020"/>
    <x v="0"/>
    <x v="0"/>
    <x v="1"/>
    <x v="1"/>
    <x v="7"/>
    <x v="259"/>
    <x v="0"/>
    <x v="0"/>
    <s v="Tesseramento"/>
    <x v="0"/>
    <x v="4"/>
    <x v="0"/>
    <m/>
  </r>
  <r>
    <n v="48218"/>
    <x v="0"/>
    <x v="0"/>
    <x v="0"/>
    <x v="0"/>
    <x v="0"/>
    <x v="76"/>
    <x v="0"/>
    <x v="0"/>
    <s v="Tesseramento"/>
    <x v="0"/>
    <x v="4"/>
    <x v="0"/>
    <m/>
  </r>
  <r>
    <n v="231622"/>
    <x v="0"/>
    <x v="0"/>
    <x v="0"/>
    <x v="1"/>
    <x v="14"/>
    <x v="386"/>
    <x v="0"/>
    <x v="0"/>
    <s v="Tesseramento"/>
    <x v="1"/>
    <x v="0"/>
    <x v="0"/>
    <m/>
  </r>
  <r>
    <n v="79080"/>
    <x v="0"/>
    <x v="0"/>
    <x v="2"/>
    <x v="4"/>
    <x v="12"/>
    <x v="323"/>
    <x v="0"/>
    <x v="0"/>
    <s v="Tesseramento"/>
    <x v="1"/>
    <x v="1"/>
    <x v="0"/>
    <m/>
  </r>
  <r>
    <n v="99526"/>
    <x v="0"/>
    <x v="0"/>
    <x v="0"/>
    <x v="0"/>
    <x v="4"/>
    <x v="88"/>
    <x v="0"/>
    <x v="0"/>
    <s v="Tesseramento"/>
    <x v="1"/>
    <x v="0"/>
    <x v="0"/>
    <m/>
  </r>
  <r>
    <n v="151442"/>
    <x v="0"/>
    <x v="0"/>
    <x v="0"/>
    <x v="0"/>
    <x v="1"/>
    <x v="320"/>
    <x v="0"/>
    <x v="0"/>
    <s v="Tesseramento"/>
    <x v="1"/>
    <x v="0"/>
    <x v="0"/>
    <m/>
  </r>
  <r>
    <n v="193364"/>
    <x v="0"/>
    <x v="0"/>
    <x v="0"/>
    <x v="0"/>
    <x v="1"/>
    <x v="320"/>
    <x v="0"/>
    <x v="0"/>
    <s v="Tesseramento"/>
    <x v="1"/>
    <x v="0"/>
    <x v="0"/>
    <m/>
  </r>
  <r>
    <n v="166520"/>
    <x v="0"/>
    <x v="0"/>
    <x v="0"/>
    <x v="0"/>
    <x v="1"/>
    <x v="320"/>
    <x v="0"/>
    <x v="0"/>
    <s v="Tesseramento"/>
    <x v="1"/>
    <x v="4"/>
    <x v="0"/>
    <m/>
  </r>
  <r>
    <n v="166512"/>
    <x v="0"/>
    <x v="0"/>
    <x v="0"/>
    <x v="0"/>
    <x v="1"/>
    <x v="320"/>
    <x v="0"/>
    <x v="1"/>
    <s v="Tesseramento"/>
    <x v="1"/>
    <x v="4"/>
    <x v="0"/>
    <m/>
  </r>
  <r>
    <n v="233885"/>
    <x v="0"/>
    <x v="0"/>
    <x v="1"/>
    <x v="1"/>
    <x v="1"/>
    <x v="320"/>
    <x v="0"/>
    <x v="0"/>
    <s v="Tesseramento"/>
    <x v="1"/>
    <x v="1"/>
    <x v="0"/>
    <m/>
  </r>
  <r>
    <n v="150047"/>
    <x v="0"/>
    <x v="0"/>
    <x v="0"/>
    <x v="0"/>
    <x v="1"/>
    <x v="320"/>
    <x v="0"/>
    <x v="0"/>
    <s v="Tesseramento"/>
    <x v="1"/>
    <x v="0"/>
    <x v="0"/>
    <m/>
  </r>
  <r>
    <n v="66475"/>
    <x v="0"/>
    <x v="0"/>
    <x v="0"/>
    <x v="0"/>
    <x v="1"/>
    <x v="320"/>
    <x v="0"/>
    <x v="0"/>
    <s v="Tesseramento"/>
    <x v="1"/>
    <x v="4"/>
    <x v="0"/>
    <m/>
  </r>
  <r>
    <n v="90557"/>
    <x v="0"/>
    <x v="0"/>
    <x v="0"/>
    <x v="0"/>
    <x v="1"/>
    <x v="320"/>
    <x v="0"/>
    <x v="0"/>
    <s v="Tesseramento"/>
    <x v="1"/>
    <x v="3"/>
    <x v="0"/>
    <m/>
  </r>
  <r>
    <n v="55591"/>
    <x v="0"/>
    <x v="0"/>
    <x v="0"/>
    <x v="0"/>
    <x v="1"/>
    <x v="320"/>
    <x v="0"/>
    <x v="0"/>
    <s v="Tesseramento"/>
    <x v="1"/>
    <x v="4"/>
    <x v="0"/>
    <m/>
  </r>
  <r>
    <n v="198215"/>
    <x v="0"/>
    <x v="0"/>
    <x v="0"/>
    <x v="0"/>
    <x v="1"/>
    <x v="320"/>
    <x v="0"/>
    <x v="0"/>
    <s v="Tesseramento"/>
    <x v="1"/>
    <x v="0"/>
    <x v="0"/>
    <m/>
  </r>
  <r>
    <n v="86245"/>
    <x v="0"/>
    <x v="0"/>
    <x v="0"/>
    <x v="0"/>
    <x v="1"/>
    <x v="320"/>
    <x v="0"/>
    <x v="0"/>
    <s v="Tesseramento"/>
    <x v="1"/>
    <x v="4"/>
    <x v="0"/>
    <m/>
  </r>
  <r>
    <n v="203056"/>
    <x v="0"/>
    <x v="0"/>
    <x v="0"/>
    <x v="0"/>
    <x v="1"/>
    <x v="320"/>
    <x v="0"/>
    <x v="0"/>
    <s v="Tesseramento"/>
    <x v="1"/>
    <x v="3"/>
    <x v="0"/>
    <m/>
  </r>
  <r>
    <n v="203182"/>
    <x v="0"/>
    <x v="0"/>
    <x v="0"/>
    <x v="0"/>
    <x v="1"/>
    <x v="320"/>
    <x v="0"/>
    <x v="0"/>
    <s v="Tesseramento"/>
    <x v="1"/>
    <x v="3"/>
    <x v="0"/>
    <m/>
  </r>
  <r>
    <n v="124892"/>
    <x v="0"/>
    <x v="0"/>
    <x v="0"/>
    <x v="0"/>
    <x v="1"/>
    <x v="320"/>
    <x v="0"/>
    <x v="0"/>
    <s v="Tesseramento"/>
    <x v="1"/>
    <x v="0"/>
    <x v="0"/>
    <m/>
  </r>
  <r>
    <n v="152844"/>
    <x v="1"/>
    <x v="0"/>
    <x v="0"/>
    <x v="0"/>
    <x v="1"/>
    <x v="320"/>
    <x v="0"/>
    <x v="0"/>
    <s v="Tesseramento"/>
    <x v="1"/>
    <x v="7"/>
    <x v="0"/>
    <s v="B"/>
  </r>
  <r>
    <n v="169123"/>
    <x v="1"/>
    <x v="0"/>
    <x v="0"/>
    <x v="0"/>
    <x v="2"/>
    <x v="55"/>
    <x v="0"/>
    <x v="1"/>
    <s v="Tesseramento"/>
    <x v="1"/>
    <x v="5"/>
    <x v="0"/>
    <s v="BG"/>
  </r>
  <r>
    <n v="130462"/>
    <x v="1"/>
    <x v="0"/>
    <x v="0"/>
    <x v="0"/>
    <x v="2"/>
    <x v="55"/>
    <x v="0"/>
    <x v="1"/>
    <s v="Tesseramento"/>
    <x v="1"/>
    <x v="6"/>
    <x v="0"/>
    <s v="B"/>
  </r>
  <r>
    <n v="80721"/>
    <x v="0"/>
    <x v="0"/>
    <x v="0"/>
    <x v="0"/>
    <x v="0"/>
    <x v="76"/>
    <x v="0"/>
    <x v="0"/>
    <s v="Tesseramento"/>
    <x v="0"/>
    <x v="4"/>
    <x v="0"/>
    <m/>
  </r>
  <r>
    <n v="119818"/>
    <x v="0"/>
    <x v="0"/>
    <x v="0"/>
    <x v="0"/>
    <x v="7"/>
    <x v="161"/>
    <x v="0"/>
    <x v="0"/>
    <s v="Tesseramento"/>
    <x v="0"/>
    <x v="3"/>
    <x v="0"/>
    <m/>
  </r>
  <r>
    <n v="87782"/>
    <x v="0"/>
    <x v="0"/>
    <x v="0"/>
    <x v="0"/>
    <x v="0"/>
    <x v="76"/>
    <x v="0"/>
    <x v="1"/>
    <s v="Tesseramento"/>
    <x v="0"/>
    <x v="0"/>
    <x v="0"/>
    <m/>
  </r>
  <r>
    <n v="87768"/>
    <x v="0"/>
    <x v="0"/>
    <x v="0"/>
    <x v="0"/>
    <x v="0"/>
    <x v="76"/>
    <x v="0"/>
    <x v="0"/>
    <s v="Tesseramento"/>
    <x v="0"/>
    <x v="0"/>
    <x v="0"/>
    <m/>
  </r>
  <r>
    <n v="48858"/>
    <x v="0"/>
    <x v="0"/>
    <x v="2"/>
    <x v="4"/>
    <x v="7"/>
    <x v="45"/>
    <x v="0"/>
    <x v="1"/>
    <s v="Tesseramento"/>
    <x v="1"/>
    <x v="3"/>
    <x v="0"/>
    <m/>
  </r>
  <r>
    <n v="212576"/>
    <x v="0"/>
    <x v="0"/>
    <x v="0"/>
    <x v="0"/>
    <x v="1"/>
    <x v="320"/>
    <x v="0"/>
    <x v="0"/>
    <s v="Tesseramento"/>
    <x v="1"/>
    <x v="4"/>
    <x v="0"/>
    <m/>
  </r>
  <r>
    <n v="115047"/>
    <x v="0"/>
    <x v="0"/>
    <x v="0"/>
    <x v="0"/>
    <x v="1"/>
    <x v="320"/>
    <x v="0"/>
    <x v="0"/>
    <s v="Tesseramento"/>
    <x v="1"/>
    <x v="0"/>
    <x v="0"/>
    <m/>
  </r>
  <r>
    <n v="182553"/>
    <x v="0"/>
    <x v="0"/>
    <x v="0"/>
    <x v="0"/>
    <x v="1"/>
    <x v="320"/>
    <x v="0"/>
    <x v="0"/>
    <s v="Tesseramento"/>
    <x v="1"/>
    <x v="0"/>
    <x v="0"/>
    <m/>
  </r>
  <r>
    <n v="229312"/>
    <x v="1"/>
    <x v="0"/>
    <x v="0"/>
    <x v="0"/>
    <x v="1"/>
    <x v="320"/>
    <x v="0"/>
    <x v="0"/>
    <s v="Tesseramento"/>
    <x v="1"/>
    <x v="6"/>
    <x v="0"/>
    <m/>
  </r>
  <r>
    <n v="203057"/>
    <x v="0"/>
    <x v="0"/>
    <x v="0"/>
    <x v="0"/>
    <x v="1"/>
    <x v="320"/>
    <x v="0"/>
    <x v="0"/>
    <s v="Tesseramento"/>
    <x v="1"/>
    <x v="4"/>
    <x v="0"/>
    <m/>
  </r>
  <r>
    <n v="169201"/>
    <x v="1"/>
    <x v="0"/>
    <x v="0"/>
    <x v="0"/>
    <x v="1"/>
    <x v="320"/>
    <x v="0"/>
    <x v="0"/>
    <s v="Tesseramento"/>
    <x v="1"/>
    <x v="7"/>
    <x v="0"/>
    <s v="B"/>
  </r>
  <r>
    <n v="193071"/>
    <x v="1"/>
    <x v="0"/>
    <x v="0"/>
    <x v="0"/>
    <x v="1"/>
    <x v="320"/>
    <x v="0"/>
    <x v="0"/>
    <s v="Tesseramento"/>
    <x v="1"/>
    <x v="5"/>
    <x v="0"/>
    <m/>
  </r>
  <r>
    <n v="169"/>
    <x v="0"/>
    <x v="0"/>
    <x v="0"/>
    <x v="0"/>
    <x v="1"/>
    <x v="320"/>
    <x v="0"/>
    <x v="0"/>
    <s v="Tesseramento"/>
    <x v="1"/>
    <x v="0"/>
    <x v="0"/>
    <m/>
  </r>
  <r>
    <n v="189961"/>
    <x v="1"/>
    <x v="0"/>
    <x v="0"/>
    <x v="0"/>
    <x v="1"/>
    <x v="320"/>
    <x v="0"/>
    <x v="1"/>
    <s v="Tesseramento"/>
    <x v="1"/>
    <x v="5"/>
    <x v="0"/>
    <m/>
  </r>
  <r>
    <n v="101783"/>
    <x v="0"/>
    <x v="0"/>
    <x v="0"/>
    <x v="0"/>
    <x v="1"/>
    <x v="320"/>
    <x v="0"/>
    <x v="1"/>
    <s v="Tesseramento"/>
    <x v="1"/>
    <x v="0"/>
    <x v="0"/>
    <m/>
  </r>
  <r>
    <n v="158704"/>
    <x v="0"/>
    <x v="0"/>
    <x v="0"/>
    <x v="0"/>
    <x v="1"/>
    <x v="320"/>
    <x v="0"/>
    <x v="0"/>
    <s v="Tesseramento"/>
    <x v="1"/>
    <x v="3"/>
    <x v="0"/>
    <m/>
  </r>
  <r>
    <n v="150049"/>
    <x v="0"/>
    <x v="0"/>
    <x v="0"/>
    <x v="0"/>
    <x v="1"/>
    <x v="320"/>
    <x v="0"/>
    <x v="0"/>
    <s v="Tesseramento"/>
    <x v="1"/>
    <x v="0"/>
    <x v="0"/>
    <m/>
  </r>
  <r>
    <n v="119383"/>
    <x v="0"/>
    <x v="0"/>
    <x v="0"/>
    <x v="0"/>
    <x v="9"/>
    <x v="196"/>
    <x v="0"/>
    <x v="1"/>
    <s v="Tesseramento"/>
    <x v="1"/>
    <x v="3"/>
    <x v="0"/>
    <m/>
  </r>
  <r>
    <n v="157950"/>
    <x v="0"/>
    <x v="0"/>
    <x v="0"/>
    <x v="0"/>
    <x v="9"/>
    <x v="196"/>
    <x v="0"/>
    <x v="0"/>
    <s v="Tesseramento"/>
    <x v="1"/>
    <x v="0"/>
    <x v="0"/>
    <m/>
  </r>
  <r>
    <n v="110779"/>
    <x v="0"/>
    <x v="0"/>
    <x v="0"/>
    <x v="0"/>
    <x v="9"/>
    <x v="196"/>
    <x v="0"/>
    <x v="0"/>
    <s v="Tesseramento"/>
    <x v="1"/>
    <x v="3"/>
    <x v="0"/>
    <m/>
  </r>
  <r>
    <n v="119384"/>
    <x v="0"/>
    <x v="0"/>
    <x v="0"/>
    <x v="0"/>
    <x v="9"/>
    <x v="196"/>
    <x v="0"/>
    <x v="0"/>
    <s v="Tesseramento"/>
    <x v="1"/>
    <x v="3"/>
    <x v="0"/>
    <m/>
  </r>
  <r>
    <n v="217121"/>
    <x v="0"/>
    <x v="0"/>
    <x v="0"/>
    <x v="0"/>
    <x v="9"/>
    <x v="196"/>
    <x v="0"/>
    <x v="0"/>
    <s v="Tesseramento"/>
    <x v="1"/>
    <x v="0"/>
    <x v="0"/>
    <m/>
  </r>
  <r>
    <n v="182038"/>
    <x v="0"/>
    <x v="0"/>
    <x v="0"/>
    <x v="0"/>
    <x v="9"/>
    <x v="196"/>
    <x v="0"/>
    <x v="0"/>
    <s v="Tesseramento"/>
    <x v="1"/>
    <x v="3"/>
    <x v="0"/>
    <m/>
  </r>
  <r>
    <n v="185745"/>
    <x v="0"/>
    <x v="0"/>
    <x v="0"/>
    <x v="0"/>
    <x v="9"/>
    <x v="196"/>
    <x v="0"/>
    <x v="1"/>
    <s v="Tesseramento"/>
    <x v="1"/>
    <x v="3"/>
    <x v="0"/>
    <m/>
  </r>
  <r>
    <n v="110267"/>
    <x v="0"/>
    <x v="0"/>
    <x v="0"/>
    <x v="0"/>
    <x v="9"/>
    <x v="196"/>
    <x v="0"/>
    <x v="0"/>
    <s v="Tesseramento"/>
    <x v="1"/>
    <x v="0"/>
    <x v="0"/>
    <m/>
  </r>
  <r>
    <n v="170682"/>
    <x v="0"/>
    <x v="0"/>
    <x v="0"/>
    <x v="0"/>
    <x v="9"/>
    <x v="196"/>
    <x v="0"/>
    <x v="0"/>
    <s v="Tesseramento"/>
    <x v="1"/>
    <x v="3"/>
    <x v="0"/>
    <m/>
  </r>
  <r>
    <n v="221226"/>
    <x v="0"/>
    <x v="0"/>
    <x v="0"/>
    <x v="2"/>
    <x v="9"/>
    <x v="196"/>
    <x v="0"/>
    <x v="0"/>
    <s v="Tesseramento"/>
    <x v="1"/>
    <x v="0"/>
    <x v="0"/>
    <m/>
  </r>
  <r>
    <n v="190945"/>
    <x v="0"/>
    <x v="0"/>
    <x v="0"/>
    <x v="0"/>
    <x v="9"/>
    <x v="196"/>
    <x v="0"/>
    <x v="0"/>
    <s v="Tesseramento"/>
    <x v="1"/>
    <x v="1"/>
    <x v="0"/>
    <m/>
  </r>
  <r>
    <n v="216289"/>
    <x v="0"/>
    <x v="0"/>
    <x v="0"/>
    <x v="0"/>
    <x v="9"/>
    <x v="196"/>
    <x v="0"/>
    <x v="0"/>
    <s v="Tesseramento"/>
    <x v="1"/>
    <x v="0"/>
    <x v="0"/>
    <m/>
  </r>
  <r>
    <n v="185746"/>
    <x v="0"/>
    <x v="0"/>
    <x v="0"/>
    <x v="0"/>
    <x v="9"/>
    <x v="196"/>
    <x v="0"/>
    <x v="0"/>
    <s v="Tesseramento"/>
    <x v="1"/>
    <x v="3"/>
    <x v="0"/>
    <m/>
  </r>
  <r>
    <n v="153571"/>
    <x v="0"/>
    <x v="0"/>
    <x v="0"/>
    <x v="0"/>
    <x v="9"/>
    <x v="196"/>
    <x v="0"/>
    <x v="1"/>
    <s v="Tesseramento"/>
    <x v="1"/>
    <x v="0"/>
    <x v="0"/>
    <m/>
  </r>
  <r>
    <n v="146618"/>
    <x v="0"/>
    <x v="0"/>
    <x v="2"/>
    <x v="0"/>
    <x v="9"/>
    <x v="196"/>
    <x v="0"/>
    <x v="0"/>
    <s v="Tesseramento"/>
    <x v="1"/>
    <x v="4"/>
    <x v="0"/>
    <m/>
  </r>
  <r>
    <n v="181463"/>
    <x v="0"/>
    <x v="0"/>
    <x v="2"/>
    <x v="1"/>
    <x v="9"/>
    <x v="196"/>
    <x v="0"/>
    <x v="1"/>
    <s v="Tesseramento"/>
    <x v="1"/>
    <x v="3"/>
    <x v="0"/>
    <m/>
  </r>
  <r>
    <n v="226867"/>
    <x v="0"/>
    <x v="0"/>
    <x v="0"/>
    <x v="0"/>
    <x v="9"/>
    <x v="196"/>
    <x v="0"/>
    <x v="0"/>
    <s v="Tesseramento"/>
    <x v="1"/>
    <x v="0"/>
    <x v="0"/>
    <m/>
  </r>
  <r>
    <n v="143806"/>
    <x v="0"/>
    <x v="0"/>
    <x v="2"/>
    <x v="3"/>
    <x v="7"/>
    <x v="45"/>
    <x v="0"/>
    <x v="0"/>
    <s v="Tesseramento"/>
    <x v="1"/>
    <x v="4"/>
    <x v="0"/>
    <m/>
  </r>
  <r>
    <n v="216283"/>
    <x v="0"/>
    <x v="0"/>
    <x v="2"/>
    <x v="1"/>
    <x v="9"/>
    <x v="196"/>
    <x v="0"/>
    <x v="0"/>
    <s v="Tesseramento"/>
    <x v="1"/>
    <x v="4"/>
    <x v="0"/>
    <m/>
  </r>
  <r>
    <n v="213210"/>
    <x v="0"/>
    <x v="0"/>
    <x v="0"/>
    <x v="0"/>
    <x v="4"/>
    <x v="149"/>
    <x v="0"/>
    <x v="0"/>
    <s v="Tesseramento"/>
    <x v="1"/>
    <x v="0"/>
    <x v="0"/>
    <m/>
  </r>
  <r>
    <n v="213211"/>
    <x v="1"/>
    <x v="0"/>
    <x v="0"/>
    <x v="1"/>
    <x v="4"/>
    <x v="149"/>
    <x v="0"/>
    <x v="0"/>
    <s v="Tesseramento"/>
    <x v="1"/>
    <x v="2"/>
    <x v="0"/>
    <m/>
  </r>
  <r>
    <n v="22047"/>
    <x v="0"/>
    <x v="0"/>
    <x v="0"/>
    <x v="0"/>
    <x v="4"/>
    <x v="149"/>
    <x v="0"/>
    <x v="1"/>
    <s v="Tesseramento"/>
    <x v="1"/>
    <x v="4"/>
    <x v="0"/>
    <m/>
  </r>
  <r>
    <n v="22048"/>
    <x v="0"/>
    <x v="0"/>
    <x v="0"/>
    <x v="1"/>
    <x v="4"/>
    <x v="149"/>
    <x v="0"/>
    <x v="0"/>
    <s v="Tesseramento"/>
    <x v="1"/>
    <x v="4"/>
    <x v="0"/>
    <m/>
  </r>
  <r>
    <n v="234122"/>
    <x v="0"/>
    <x v="0"/>
    <x v="1"/>
    <x v="2"/>
    <x v="15"/>
    <x v="247"/>
    <x v="0"/>
    <x v="1"/>
    <s v="Tesseramento"/>
    <x v="1"/>
    <x v="4"/>
    <x v="0"/>
    <m/>
  </r>
  <r>
    <n v="15635"/>
    <x v="0"/>
    <x v="0"/>
    <x v="0"/>
    <x v="0"/>
    <x v="1"/>
    <x v="320"/>
    <x v="0"/>
    <x v="0"/>
    <s v="Tesseramento"/>
    <x v="1"/>
    <x v="4"/>
    <x v="0"/>
    <m/>
  </r>
  <r>
    <n v="41512"/>
    <x v="0"/>
    <x v="0"/>
    <x v="0"/>
    <x v="0"/>
    <x v="1"/>
    <x v="320"/>
    <x v="0"/>
    <x v="0"/>
    <s v="Tesseramento"/>
    <x v="1"/>
    <x v="4"/>
    <x v="0"/>
    <m/>
  </r>
  <r>
    <n v="140475"/>
    <x v="0"/>
    <x v="0"/>
    <x v="2"/>
    <x v="0"/>
    <x v="11"/>
    <x v="142"/>
    <x v="0"/>
    <x v="0"/>
    <s v="Tesseramento"/>
    <x v="1"/>
    <x v="4"/>
    <x v="0"/>
    <m/>
  </r>
  <r>
    <n v="181470"/>
    <x v="1"/>
    <x v="0"/>
    <x v="0"/>
    <x v="0"/>
    <x v="1"/>
    <x v="320"/>
    <x v="0"/>
    <x v="0"/>
    <s v="Tesseramento"/>
    <x v="1"/>
    <x v="5"/>
    <x v="0"/>
    <m/>
  </r>
  <r>
    <n v="31871"/>
    <x v="0"/>
    <x v="0"/>
    <x v="0"/>
    <x v="0"/>
    <x v="1"/>
    <x v="320"/>
    <x v="0"/>
    <x v="0"/>
    <s v="Tesseramento"/>
    <x v="1"/>
    <x v="0"/>
    <x v="0"/>
    <m/>
  </r>
  <r>
    <n v="226407"/>
    <x v="0"/>
    <x v="0"/>
    <x v="0"/>
    <x v="1"/>
    <x v="1"/>
    <x v="320"/>
    <x v="0"/>
    <x v="0"/>
    <s v="Tesseramento"/>
    <x v="1"/>
    <x v="0"/>
    <x v="0"/>
    <m/>
  </r>
  <r>
    <n v="226411"/>
    <x v="0"/>
    <x v="0"/>
    <x v="0"/>
    <x v="0"/>
    <x v="1"/>
    <x v="320"/>
    <x v="0"/>
    <x v="0"/>
    <s v="Tesseramento"/>
    <x v="1"/>
    <x v="0"/>
    <x v="0"/>
    <m/>
  </r>
  <r>
    <n v="194385"/>
    <x v="0"/>
    <x v="0"/>
    <x v="0"/>
    <x v="0"/>
    <x v="1"/>
    <x v="320"/>
    <x v="0"/>
    <x v="0"/>
    <s v="Tesseramento"/>
    <x v="1"/>
    <x v="4"/>
    <x v="0"/>
    <m/>
  </r>
  <r>
    <n v="168676"/>
    <x v="1"/>
    <x v="0"/>
    <x v="0"/>
    <x v="0"/>
    <x v="1"/>
    <x v="320"/>
    <x v="0"/>
    <x v="0"/>
    <s v="Tesseramento"/>
    <x v="1"/>
    <x v="7"/>
    <x v="0"/>
    <s v="B"/>
  </r>
  <r>
    <n v="193066"/>
    <x v="1"/>
    <x v="0"/>
    <x v="0"/>
    <x v="0"/>
    <x v="1"/>
    <x v="320"/>
    <x v="0"/>
    <x v="1"/>
    <s v="Tesseramento"/>
    <x v="1"/>
    <x v="5"/>
    <x v="0"/>
    <s v="B"/>
  </r>
  <r>
    <n v="158563"/>
    <x v="0"/>
    <x v="0"/>
    <x v="0"/>
    <x v="0"/>
    <x v="1"/>
    <x v="320"/>
    <x v="0"/>
    <x v="0"/>
    <s v="Tesseramento"/>
    <x v="1"/>
    <x v="0"/>
    <x v="0"/>
    <m/>
  </r>
  <r>
    <n v="200629"/>
    <x v="0"/>
    <x v="0"/>
    <x v="0"/>
    <x v="0"/>
    <x v="1"/>
    <x v="320"/>
    <x v="0"/>
    <x v="0"/>
    <s v="Tesseramento"/>
    <x v="1"/>
    <x v="0"/>
    <x v="0"/>
    <m/>
  </r>
  <r>
    <n v="116529"/>
    <x v="0"/>
    <x v="0"/>
    <x v="0"/>
    <x v="0"/>
    <x v="1"/>
    <x v="320"/>
    <x v="0"/>
    <x v="0"/>
    <s v="Tesseramento"/>
    <x v="1"/>
    <x v="0"/>
    <x v="0"/>
    <m/>
  </r>
  <r>
    <n v="226418"/>
    <x v="0"/>
    <x v="0"/>
    <x v="0"/>
    <x v="0"/>
    <x v="1"/>
    <x v="320"/>
    <x v="0"/>
    <x v="0"/>
    <s v="Tesseramento"/>
    <x v="1"/>
    <x v="0"/>
    <x v="0"/>
    <m/>
  </r>
  <r>
    <n v="229686"/>
    <x v="1"/>
    <x v="0"/>
    <x v="0"/>
    <x v="1"/>
    <x v="1"/>
    <x v="320"/>
    <x v="0"/>
    <x v="1"/>
    <s v="Tesseramento"/>
    <x v="1"/>
    <x v="5"/>
    <x v="0"/>
    <m/>
  </r>
  <r>
    <n v="231120"/>
    <x v="1"/>
    <x v="0"/>
    <x v="0"/>
    <x v="1"/>
    <x v="1"/>
    <x v="320"/>
    <x v="0"/>
    <x v="0"/>
    <s v="Tesseramento"/>
    <x v="1"/>
    <x v="5"/>
    <x v="0"/>
    <m/>
  </r>
  <r>
    <n v="228399"/>
    <x v="1"/>
    <x v="0"/>
    <x v="0"/>
    <x v="1"/>
    <x v="1"/>
    <x v="320"/>
    <x v="0"/>
    <x v="0"/>
    <s v="Tesseramento"/>
    <x v="1"/>
    <x v="5"/>
    <x v="0"/>
    <m/>
  </r>
  <r>
    <n v="228398"/>
    <x v="1"/>
    <x v="0"/>
    <x v="0"/>
    <x v="1"/>
    <x v="1"/>
    <x v="320"/>
    <x v="0"/>
    <x v="0"/>
    <s v="Tesseramento"/>
    <x v="1"/>
    <x v="5"/>
    <x v="0"/>
    <m/>
  </r>
  <r>
    <n v="227467"/>
    <x v="1"/>
    <x v="0"/>
    <x v="0"/>
    <x v="1"/>
    <x v="1"/>
    <x v="320"/>
    <x v="0"/>
    <x v="0"/>
    <s v="Tesseramento"/>
    <x v="1"/>
    <x v="5"/>
    <x v="0"/>
    <m/>
  </r>
  <r>
    <n v="214756"/>
    <x v="0"/>
    <x v="0"/>
    <x v="0"/>
    <x v="0"/>
    <x v="7"/>
    <x v="45"/>
    <x v="0"/>
    <x v="0"/>
    <s v="Tesseramento"/>
    <x v="1"/>
    <x v="0"/>
    <x v="0"/>
    <m/>
  </r>
  <r>
    <n v="233894"/>
    <x v="1"/>
    <x v="0"/>
    <x v="1"/>
    <x v="1"/>
    <x v="1"/>
    <x v="320"/>
    <x v="0"/>
    <x v="1"/>
    <s v="Tesseramento"/>
    <x v="1"/>
    <x v="5"/>
    <x v="0"/>
    <m/>
  </r>
  <r>
    <n v="233888"/>
    <x v="0"/>
    <x v="1"/>
    <x v="1"/>
    <x v="0"/>
    <x v="1"/>
    <x v="320"/>
    <x v="0"/>
    <x v="0"/>
    <s v="Tesseramento"/>
    <x v="1"/>
    <x v="0"/>
    <x v="0"/>
    <m/>
  </r>
  <r>
    <n v="233907"/>
    <x v="1"/>
    <x v="0"/>
    <x v="1"/>
    <x v="1"/>
    <x v="1"/>
    <x v="320"/>
    <x v="0"/>
    <x v="0"/>
    <s v="Tesseramento"/>
    <x v="1"/>
    <x v="5"/>
    <x v="0"/>
    <m/>
  </r>
  <r>
    <n v="184297"/>
    <x v="0"/>
    <x v="0"/>
    <x v="0"/>
    <x v="0"/>
    <x v="4"/>
    <x v="88"/>
    <x v="0"/>
    <x v="0"/>
    <s v="Tesseramento"/>
    <x v="1"/>
    <x v="3"/>
    <x v="0"/>
    <m/>
  </r>
  <r>
    <n v="138673"/>
    <x v="0"/>
    <x v="0"/>
    <x v="2"/>
    <x v="0"/>
    <x v="1"/>
    <x v="320"/>
    <x v="0"/>
    <x v="0"/>
    <s v="Tesseramento"/>
    <x v="1"/>
    <x v="0"/>
    <x v="0"/>
    <m/>
  </r>
  <r>
    <n v="188115"/>
    <x v="0"/>
    <x v="0"/>
    <x v="2"/>
    <x v="0"/>
    <x v="1"/>
    <x v="320"/>
    <x v="0"/>
    <x v="0"/>
    <s v="Tesseramento"/>
    <x v="1"/>
    <x v="1"/>
    <x v="0"/>
    <m/>
  </r>
  <r>
    <n v="104129"/>
    <x v="1"/>
    <x v="0"/>
    <x v="0"/>
    <x v="0"/>
    <x v="4"/>
    <x v="4"/>
    <x v="0"/>
    <x v="0"/>
    <s v="Tesseramento"/>
    <x v="1"/>
    <x v="2"/>
    <x v="0"/>
    <m/>
  </r>
  <r>
    <n v="112112"/>
    <x v="0"/>
    <x v="0"/>
    <x v="0"/>
    <x v="1"/>
    <x v="7"/>
    <x v="51"/>
    <x v="0"/>
    <x v="0"/>
    <s v="Tesseramento"/>
    <x v="1"/>
    <x v="4"/>
    <x v="0"/>
    <m/>
  </r>
  <r>
    <n v="199470"/>
    <x v="0"/>
    <x v="0"/>
    <x v="0"/>
    <x v="1"/>
    <x v="7"/>
    <x v="51"/>
    <x v="0"/>
    <x v="0"/>
    <s v="Tesseramento"/>
    <x v="1"/>
    <x v="4"/>
    <x v="0"/>
    <m/>
  </r>
  <r>
    <n v="16425"/>
    <x v="0"/>
    <x v="0"/>
    <x v="0"/>
    <x v="0"/>
    <x v="7"/>
    <x v="51"/>
    <x v="0"/>
    <x v="0"/>
    <s v="Tesseramento"/>
    <x v="1"/>
    <x v="4"/>
    <x v="0"/>
    <m/>
  </r>
  <r>
    <n v="217512"/>
    <x v="0"/>
    <x v="0"/>
    <x v="0"/>
    <x v="2"/>
    <x v="2"/>
    <x v="292"/>
    <x v="0"/>
    <x v="0"/>
    <s v="Tesseramento"/>
    <x v="1"/>
    <x v="4"/>
    <x v="0"/>
    <m/>
  </r>
  <r>
    <n v="147961"/>
    <x v="0"/>
    <x v="0"/>
    <x v="0"/>
    <x v="0"/>
    <x v="2"/>
    <x v="292"/>
    <x v="0"/>
    <x v="0"/>
    <s v="Tesseramento"/>
    <x v="1"/>
    <x v="0"/>
    <x v="0"/>
    <m/>
  </r>
  <r>
    <n v="138952"/>
    <x v="0"/>
    <x v="0"/>
    <x v="0"/>
    <x v="0"/>
    <x v="2"/>
    <x v="292"/>
    <x v="0"/>
    <x v="0"/>
    <s v="Tesseramento"/>
    <x v="1"/>
    <x v="0"/>
    <x v="0"/>
    <m/>
  </r>
  <r>
    <n v="50148"/>
    <x v="0"/>
    <x v="0"/>
    <x v="0"/>
    <x v="0"/>
    <x v="2"/>
    <x v="292"/>
    <x v="0"/>
    <x v="0"/>
    <s v="Tesseramento"/>
    <x v="1"/>
    <x v="4"/>
    <x v="0"/>
    <m/>
  </r>
  <r>
    <n v="68777"/>
    <x v="0"/>
    <x v="0"/>
    <x v="0"/>
    <x v="0"/>
    <x v="2"/>
    <x v="292"/>
    <x v="0"/>
    <x v="0"/>
    <s v="Tesseramento"/>
    <x v="1"/>
    <x v="4"/>
    <x v="0"/>
    <m/>
  </r>
  <r>
    <n v="40968"/>
    <x v="0"/>
    <x v="0"/>
    <x v="0"/>
    <x v="0"/>
    <x v="2"/>
    <x v="292"/>
    <x v="0"/>
    <x v="0"/>
    <s v="Tesseramento"/>
    <x v="1"/>
    <x v="4"/>
    <x v="0"/>
    <m/>
  </r>
  <r>
    <n v="193074"/>
    <x v="0"/>
    <x v="0"/>
    <x v="0"/>
    <x v="0"/>
    <x v="2"/>
    <x v="292"/>
    <x v="0"/>
    <x v="1"/>
    <s v="Tesseramento"/>
    <x v="1"/>
    <x v="0"/>
    <x v="0"/>
    <m/>
  </r>
  <r>
    <n v="90742"/>
    <x v="0"/>
    <x v="0"/>
    <x v="0"/>
    <x v="0"/>
    <x v="2"/>
    <x v="292"/>
    <x v="0"/>
    <x v="0"/>
    <s v="Tesseramento"/>
    <x v="1"/>
    <x v="0"/>
    <x v="0"/>
    <m/>
  </r>
  <r>
    <n v="139529"/>
    <x v="0"/>
    <x v="0"/>
    <x v="0"/>
    <x v="0"/>
    <x v="2"/>
    <x v="292"/>
    <x v="0"/>
    <x v="0"/>
    <s v="Tesseramento"/>
    <x v="1"/>
    <x v="0"/>
    <x v="0"/>
    <m/>
  </r>
  <r>
    <n v="128364"/>
    <x v="0"/>
    <x v="0"/>
    <x v="0"/>
    <x v="0"/>
    <x v="2"/>
    <x v="292"/>
    <x v="0"/>
    <x v="0"/>
    <s v="Tesseramento"/>
    <x v="1"/>
    <x v="0"/>
    <x v="0"/>
    <m/>
  </r>
  <r>
    <n v="185520"/>
    <x v="0"/>
    <x v="0"/>
    <x v="0"/>
    <x v="0"/>
    <x v="2"/>
    <x v="292"/>
    <x v="0"/>
    <x v="0"/>
    <s v="Tesseramento"/>
    <x v="1"/>
    <x v="4"/>
    <x v="0"/>
    <m/>
  </r>
  <r>
    <n v="23019"/>
    <x v="0"/>
    <x v="0"/>
    <x v="0"/>
    <x v="0"/>
    <x v="2"/>
    <x v="292"/>
    <x v="0"/>
    <x v="0"/>
    <s v="Tesseramento"/>
    <x v="1"/>
    <x v="4"/>
    <x v="0"/>
    <m/>
  </r>
  <r>
    <n v="225999"/>
    <x v="0"/>
    <x v="0"/>
    <x v="0"/>
    <x v="1"/>
    <x v="2"/>
    <x v="292"/>
    <x v="0"/>
    <x v="0"/>
    <s v="Tesseramento"/>
    <x v="1"/>
    <x v="0"/>
    <x v="0"/>
    <m/>
  </r>
  <r>
    <n v="45174"/>
    <x v="0"/>
    <x v="0"/>
    <x v="0"/>
    <x v="0"/>
    <x v="2"/>
    <x v="292"/>
    <x v="0"/>
    <x v="0"/>
    <s v="Tesseramento"/>
    <x v="1"/>
    <x v="0"/>
    <x v="0"/>
    <m/>
  </r>
  <r>
    <n v="156142"/>
    <x v="0"/>
    <x v="0"/>
    <x v="0"/>
    <x v="0"/>
    <x v="2"/>
    <x v="292"/>
    <x v="0"/>
    <x v="0"/>
    <s v="Tesseramento"/>
    <x v="1"/>
    <x v="3"/>
    <x v="0"/>
    <m/>
  </r>
  <r>
    <n v="4260"/>
    <x v="0"/>
    <x v="0"/>
    <x v="0"/>
    <x v="0"/>
    <x v="2"/>
    <x v="292"/>
    <x v="0"/>
    <x v="1"/>
    <s v="Tesseramento"/>
    <x v="1"/>
    <x v="4"/>
    <x v="0"/>
    <m/>
  </r>
  <r>
    <n v="213695"/>
    <x v="0"/>
    <x v="0"/>
    <x v="0"/>
    <x v="1"/>
    <x v="2"/>
    <x v="292"/>
    <x v="0"/>
    <x v="0"/>
    <s v="Tesseramento"/>
    <x v="1"/>
    <x v="4"/>
    <x v="0"/>
    <m/>
  </r>
  <r>
    <n v="138961"/>
    <x v="0"/>
    <x v="0"/>
    <x v="0"/>
    <x v="0"/>
    <x v="2"/>
    <x v="292"/>
    <x v="0"/>
    <x v="0"/>
    <s v="Tesseramento"/>
    <x v="1"/>
    <x v="3"/>
    <x v="0"/>
    <m/>
  </r>
  <r>
    <n v="23020"/>
    <x v="0"/>
    <x v="0"/>
    <x v="0"/>
    <x v="0"/>
    <x v="2"/>
    <x v="292"/>
    <x v="0"/>
    <x v="1"/>
    <s v="Tesseramento"/>
    <x v="1"/>
    <x v="4"/>
    <x v="0"/>
    <m/>
  </r>
  <r>
    <n v="138962"/>
    <x v="0"/>
    <x v="0"/>
    <x v="0"/>
    <x v="0"/>
    <x v="2"/>
    <x v="292"/>
    <x v="0"/>
    <x v="0"/>
    <s v="Tesseramento"/>
    <x v="1"/>
    <x v="0"/>
    <x v="0"/>
    <m/>
  </r>
  <r>
    <n v="188682"/>
    <x v="0"/>
    <x v="0"/>
    <x v="0"/>
    <x v="1"/>
    <x v="2"/>
    <x v="292"/>
    <x v="0"/>
    <x v="0"/>
    <s v="Tesseramento"/>
    <x v="1"/>
    <x v="4"/>
    <x v="0"/>
    <m/>
  </r>
  <r>
    <n v="215863"/>
    <x v="0"/>
    <x v="0"/>
    <x v="0"/>
    <x v="1"/>
    <x v="2"/>
    <x v="292"/>
    <x v="0"/>
    <x v="1"/>
    <s v="Tesseramento"/>
    <x v="1"/>
    <x v="4"/>
    <x v="0"/>
    <m/>
  </r>
  <r>
    <n v="128368"/>
    <x v="0"/>
    <x v="0"/>
    <x v="0"/>
    <x v="0"/>
    <x v="2"/>
    <x v="292"/>
    <x v="0"/>
    <x v="0"/>
    <s v="Tesseramento"/>
    <x v="1"/>
    <x v="0"/>
    <x v="0"/>
    <m/>
  </r>
  <r>
    <n v="191948"/>
    <x v="0"/>
    <x v="0"/>
    <x v="0"/>
    <x v="0"/>
    <x v="2"/>
    <x v="292"/>
    <x v="0"/>
    <x v="0"/>
    <s v="Tesseramento"/>
    <x v="1"/>
    <x v="4"/>
    <x v="0"/>
    <m/>
  </r>
  <r>
    <n v="223765"/>
    <x v="0"/>
    <x v="0"/>
    <x v="0"/>
    <x v="0"/>
    <x v="2"/>
    <x v="292"/>
    <x v="0"/>
    <x v="0"/>
    <s v="Tesseramento"/>
    <x v="1"/>
    <x v="0"/>
    <x v="0"/>
    <m/>
  </r>
  <r>
    <n v="180312"/>
    <x v="0"/>
    <x v="0"/>
    <x v="0"/>
    <x v="0"/>
    <x v="2"/>
    <x v="292"/>
    <x v="0"/>
    <x v="0"/>
    <s v="Tesseramento"/>
    <x v="1"/>
    <x v="4"/>
    <x v="0"/>
    <m/>
  </r>
  <r>
    <n v="191949"/>
    <x v="0"/>
    <x v="0"/>
    <x v="0"/>
    <x v="0"/>
    <x v="2"/>
    <x v="292"/>
    <x v="0"/>
    <x v="0"/>
    <s v="Tesseramento"/>
    <x v="1"/>
    <x v="0"/>
    <x v="0"/>
    <m/>
  </r>
  <r>
    <n v="232244"/>
    <x v="0"/>
    <x v="0"/>
    <x v="0"/>
    <x v="0"/>
    <x v="2"/>
    <x v="292"/>
    <x v="0"/>
    <x v="0"/>
    <s v="Tesseramento"/>
    <x v="1"/>
    <x v="3"/>
    <x v="0"/>
    <m/>
  </r>
  <r>
    <n v="189430"/>
    <x v="0"/>
    <x v="0"/>
    <x v="0"/>
    <x v="0"/>
    <x v="2"/>
    <x v="292"/>
    <x v="0"/>
    <x v="0"/>
    <s v="Tesseramento"/>
    <x v="1"/>
    <x v="3"/>
    <x v="0"/>
    <m/>
  </r>
  <r>
    <n v="186733"/>
    <x v="0"/>
    <x v="0"/>
    <x v="0"/>
    <x v="0"/>
    <x v="2"/>
    <x v="292"/>
    <x v="0"/>
    <x v="0"/>
    <s v="Tesseramento"/>
    <x v="1"/>
    <x v="3"/>
    <x v="0"/>
    <m/>
  </r>
  <r>
    <n v="193075"/>
    <x v="0"/>
    <x v="0"/>
    <x v="0"/>
    <x v="0"/>
    <x v="2"/>
    <x v="292"/>
    <x v="0"/>
    <x v="0"/>
    <s v="Tesseramento"/>
    <x v="1"/>
    <x v="3"/>
    <x v="0"/>
    <m/>
  </r>
  <r>
    <n v="200383"/>
    <x v="0"/>
    <x v="0"/>
    <x v="0"/>
    <x v="0"/>
    <x v="2"/>
    <x v="292"/>
    <x v="0"/>
    <x v="0"/>
    <s v="Tesseramento"/>
    <x v="1"/>
    <x v="0"/>
    <x v="0"/>
    <m/>
  </r>
  <r>
    <n v="137400"/>
    <x v="0"/>
    <x v="0"/>
    <x v="0"/>
    <x v="0"/>
    <x v="2"/>
    <x v="292"/>
    <x v="0"/>
    <x v="0"/>
    <s v="Tesseramento"/>
    <x v="1"/>
    <x v="3"/>
    <x v="0"/>
    <m/>
  </r>
  <r>
    <n v="33530"/>
    <x v="0"/>
    <x v="0"/>
    <x v="0"/>
    <x v="0"/>
    <x v="2"/>
    <x v="292"/>
    <x v="0"/>
    <x v="0"/>
    <s v="Tesseramento"/>
    <x v="1"/>
    <x v="3"/>
    <x v="0"/>
    <m/>
  </r>
  <r>
    <n v="182935"/>
    <x v="0"/>
    <x v="0"/>
    <x v="0"/>
    <x v="0"/>
    <x v="2"/>
    <x v="292"/>
    <x v="0"/>
    <x v="0"/>
    <s v="Tesseramento"/>
    <x v="1"/>
    <x v="4"/>
    <x v="0"/>
    <m/>
  </r>
  <r>
    <n v="213698"/>
    <x v="0"/>
    <x v="0"/>
    <x v="0"/>
    <x v="1"/>
    <x v="2"/>
    <x v="292"/>
    <x v="0"/>
    <x v="0"/>
    <s v="Tesseramento"/>
    <x v="1"/>
    <x v="4"/>
    <x v="0"/>
    <m/>
  </r>
  <r>
    <n v="208939"/>
    <x v="0"/>
    <x v="0"/>
    <x v="0"/>
    <x v="0"/>
    <x v="2"/>
    <x v="292"/>
    <x v="0"/>
    <x v="0"/>
    <s v="Tesseramento"/>
    <x v="1"/>
    <x v="0"/>
    <x v="0"/>
    <m/>
  </r>
  <r>
    <n v="119655"/>
    <x v="0"/>
    <x v="0"/>
    <x v="0"/>
    <x v="0"/>
    <x v="2"/>
    <x v="292"/>
    <x v="0"/>
    <x v="0"/>
    <s v="Tesseramento"/>
    <x v="1"/>
    <x v="0"/>
    <x v="0"/>
    <m/>
  </r>
  <r>
    <n v="50154"/>
    <x v="0"/>
    <x v="0"/>
    <x v="0"/>
    <x v="0"/>
    <x v="2"/>
    <x v="292"/>
    <x v="0"/>
    <x v="1"/>
    <s v="Tesseramento"/>
    <x v="1"/>
    <x v="4"/>
    <x v="0"/>
    <m/>
  </r>
  <r>
    <n v="151994"/>
    <x v="0"/>
    <x v="0"/>
    <x v="0"/>
    <x v="2"/>
    <x v="2"/>
    <x v="292"/>
    <x v="0"/>
    <x v="0"/>
    <s v="Tesseramento"/>
    <x v="1"/>
    <x v="4"/>
    <x v="0"/>
    <m/>
  </r>
  <r>
    <n v="180310"/>
    <x v="0"/>
    <x v="0"/>
    <x v="2"/>
    <x v="0"/>
    <x v="2"/>
    <x v="292"/>
    <x v="0"/>
    <x v="1"/>
    <s v="Tesseramento"/>
    <x v="1"/>
    <x v="3"/>
    <x v="0"/>
    <m/>
  </r>
  <r>
    <n v="19885"/>
    <x v="0"/>
    <x v="0"/>
    <x v="0"/>
    <x v="0"/>
    <x v="8"/>
    <x v="46"/>
    <x v="0"/>
    <x v="0"/>
    <s v="Tesseramento"/>
    <x v="0"/>
    <x v="3"/>
    <x v="0"/>
    <m/>
  </r>
  <r>
    <n v="226181"/>
    <x v="1"/>
    <x v="0"/>
    <x v="0"/>
    <x v="0"/>
    <x v="15"/>
    <x v="104"/>
    <x v="0"/>
    <x v="0"/>
    <s v="Tesseramento"/>
    <x v="1"/>
    <x v="6"/>
    <x v="0"/>
    <m/>
  </r>
  <r>
    <n v="98183"/>
    <x v="0"/>
    <x v="0"/>
    <x v="0"/>
    <x v="0"/>
    <x v="1"/>
    <x v="26"/>
    <x v="0"/>
    <x v="0"/>
    <s v="Tesseramento"/>
    <x v="1"/>
    <x v="4"/>
    <x v="0"/>
    <m/>
  </r>
  <r>
    <n v="83454"/>
    <x v="0"/>
    <x v="0"/>
    <x v="2"/>
    <x v="4"/>
    <x v="2"/>
    <x v="292"/>
    <x v="0"/>
    <x v="1"/>
    <s v="Tesseramento"/>
    <x v="1"/>
    <x v="0"/>
    <x v="0"/>
    <m/>
  </r>
  <r>
    <n v="131628"/>
    <x v="0"/>
    <x v="0"/>
    <x v="0"/>
    <x v="1"/>
    <x v="1"/>
    <x v="26"/>
    <x v="0"/>
    <x v="0"/>
    <s v="Tesseramento"/>
    <x v="1"/>
    <x v="4"/>
    <x v="0"/>
    <m/>
  </r>
  <r>
    <n v="64005"/>
    <x v="0"/>
    <x v="0"/>
    <x v="0"/>
    <x v="0"/>
    <x v="1"/>
    <x v="26"/>
    <x v="0"/>
    <x v="0"/>
    <s v="Tesseramento"/>
    <x v="1"/>
    <x v="4"/>
    <x v="0"/>
    <m/>
  </r>
  <r>
    <n v="200594"/>
    <x v="0"/>
    <x v="0"/>
    <x v="0"/>
    <x v="0"/>
    <x v="1"/>
    <x v="26"/>
    <x v="0"/>
    <x v="0"/>
    <s v="Tesseramento"/>
    <x v="1"/>
    <x v="1"/>
    <x v="0"/>
    <m/>
  </r>
  <r>
    <n v="122329"/>
    <x v="0"/>
    <x v="0"/>
    <x v="0"/>
    <x v="0"/>
    <x v="1"/>
    <x v="26"/>
    <x v="0"/>
    <x v="0"/>
    <s v="Tesseramento"/>
    <x v="1"/>
    <x v="4"/>
    <x v="0"/>
    <m/>
  </r>
  <r>
    <n v="15550"/>
    <x v="0"/>
    <x v="0"/>
    <x v="0"/>
    <x v="0"/>
    <x v="1"/>
    <x v="26"/>
    <x v="0"/>
    <x v="0"/>
    <s v="Tesseramento"/>
    <x v="1"/>
    <x v="3"/>
    <x v="0"/>
    <m/>
  </r>
  <r>
    <n v="91848"/>
    <x v="0"/>
    <x v="0"/>
    <x v="0"/>
    <x v="0"/>
    <x v="1"/>
    <x v="26"/>
    <x v="0"/>
    <x v="0"/>
    <s v="Tesseramento"/>
    <x v="1"/>
    <x v="0"/>
    <x v="0"/>
    <m/>
  </r>
  <r>
    <n v="128048"/>
    <x v="0"/>
    <x v="0"/>
    <x v="0"/>
    <x v="2"/>
    <x v="1"/>
    <x v="26"/>
    <x v="0"/>
    <x v="0"/>
    <s v="Tesseramento"/>
    <x v="1"/>
    <x v="3"/>
    <x v="0"/>
    <m/>
  </r>
  <r>
    <n v="196132"/>
    <x v="0"/>
    <x v="0"/>
    <x v="0"/>
    <x v="0"/>
    <x v="1"/>
    <x v="26"/>
    <x v="0"/>
    <x v="0"/>
    <s v="Tesseramento"/>
    <x v="1"/>
    <x v="0"/>
    <x v="0"/>
    <m/>
  </r>
  <r>
    <n v="178639"/>
    <x v="1"/>
    <x v="0"/>
    <x v="0"/>
    <x v="0"/>
    <x v="1"/>
    <x v="26"/>
    <x v="0"/>
    <x v="0"/>
    <s v="Tesseramento"/>
    <x v="1"/>
    <x v="7"/>
    <x v="0"/>
    <s v="BG"/>
  </r>
  <r>
    <n v="105260"/>
    <x v="0"/>
    <x v="0"/>
    <x v="0"/>
    <x v="0"/>
    <x v="1"/>
    <x v="26"/>
    <x v="0"/>
    <x v="0"/>
    <s v="Tesseramento"/>
    <x v="1"/>
    <x v="0"/>
    <x v="0"/>
    <m/>
  </r>
  <r>
    <n v="69661"/>
    <x v="0"/>
    <x v="0"/>
    <x v="0"/>
    <x v="0"/>
    <x v="1"/>
    <x v="26"/>
    <x v="0"/>
    <x v="0"/>
    <s v="Tesseramento"/>
    <x v="1"/>
    <x v="4"/>
    <x v="0"/>
    <m/>
  </r>
  <r>
    <n v="103094"/>
    <x v="0"/>
    <x v="0"/>
    <x v="0"/>
    <x v="0"/>
    <x v="1"/>
    <x v="26"/>
    <x v="0"/>
    <x v="0"/>
    <s v="Tesseramento"/>
    <x v="1"/>
    <x v="0"/>
    <x v="0"/>
    <m/>
  </r>
  <r>
    <n v="91861"/>
    <x v="0"/>
    <x v="0"/>
    <x v="0"/>
    <x v="0"/>
    <x v="1"/>
    <x v="26"/>
    <x v="0"/>
    <x v="0"/>
    <s v="Tesseramento"/>
    <x v="1"/>
    <x v="3"/>
    <x v="0"/>
    <m/>
  </r>
  <r>
    <n v="27675"/>
    <x v="0"/>
    <x v="0"/>
    <x v="0"/>
    <x v="0"/>
    <x v="1"/>
    <x v="26"/>
    <x v="0"/>
    <x v="1"/>
    <s v="Tesseramento"/>
    <x v="1"/>
    <x v="3"/>
    <x v="0"/>
    <m/>
  </r>
  <r>
    <n v="117050"/>
    <x v="0"/>
    <x v="0"/>
    <x v="0"/>
    <x v="0"/>
    <x v="1"/>
    <x v="26"/>
    <x v="0"/>
    <x v="1"/>
    <s v="Tesseramento"/>
    <x v="1"/>
    <x v="4"/>
    <x v="0"/>
    <m/>
  </r>
  <r>
    <n v="179466"/>
    <x v="1"/>
    <x v="1"/>
    <x v="0"/>
    <x v="0"/>
    <x v="1"/>
    <x v="48"/>
    <x v="0"/>
    <x v="0"/>
    <s v="Tesseramento"/>
    <x v="1"/>
    <x v="5"/>
    <x v="0"/>
    <s v="B"/>
  </r>
  <r>
    <n v="137544"/>
    <x v="0"/>
    <x v="0"/>
    <x v="0"/>
    <x v="0"/>
    <x v="1"/>
    <x v="26"/>
    <x v="0"/>
    <x v="0"/>
    <s v="Tesseramento"/>
    <x v="1"/>
    <x v="4"/>
    <x v="0"/>
    <m/>
  </r>
  <r>
    <n v="175903"/>
    <x v="1"/>
    <x v="0"/>
    <x v="0"/>
    <x v="0"/>
    <x v="1"/>
    <x v="48"/>
    <x v="0"/>
    <x v="0"/>
    <s v="Tesseramento"/>
    <x v="1"/>
    <x v="6"/>
    <x v="0"/>
    <m/>
  </r>
  <r>
    <n v="117126"/>
    <x v="0"/>
    <x v="0"/>
    <x v="0"/>
    <x v="1"/>
    <x v="1"/>
    <x v="26"/>
    <x v="0"/>
    <x v="0"/>
    <s v="Tesseramento"/>
    <x v="1"/>
    <x v="4"/>
    <x v="0"/>
    <m/>
  </r>
  <r>
    <n v="36387"/>
    <x v="0"/>
    <x v="0"/>
    <x v="0"/>
    <x v="0"/>
    <x v="7"/>
    <x v="45"/>
    <x v="0"/>
    <x v="0"/>
    <s v="Tesseramento"/>
    <x v="1"/>
    <x v="0"/>
    <x v="0"/>
    <m/>
  </r>
  <r>
    <n v="74896"/>
    <x v="0"/>
    <x v="0"/>
    <x v="0"/>
    <x v="0"/>
    <x v="7"/>
    <x v="45"/>
    <x v="0"/>
    <x v="1"/>
    <s v="Tesseramento"/>
    <x v="1"/>
    <x v="4"/>
    <x v="0"/>
    <m/>
  </r>
  <r>
    <n v="78144"/>
    <x v="0"/>
    <x v="0"/>
    <x v="0"/>
    <x v="0"/>
    <x v="14"/>
    <x v="43"/>
    <x v="0"/>
    <x v="0"/>
    <s v="Tesseramento"/>
    <x v="1"/>
    <x v="4"/>
    <x v="0"/>
    <m/>
  </r>
  <r>
    <n v="74381"/>
    <x v="0"/>
    <x v="1"/>
    <x v="2"/>
    <x v="4"/>
    <x v="1"/>
    <x v="48"/>
    <x v="0"/>
    <x v="1"/>
    <s v="Tesseramento"/>
    <x v="1"/>
    <x v="3"/>
    <x v="0"/>
    <m/>
  </r>
  <r>
    <n v="37173"/>
    <x v="0"/>
    <x v="0"/>
    <x v="0"/>
    <x v="0"/>
    <x v="14"/>
    <x v="43"/>
    <x v="0"/>
    <x v="0"/>
    <s v="Tesseramento"/>
    <x v="1"/>
    <x v="0"/>
    <x v="0"/>
    <m/>
  </r>
  <r>
    <n v="8059"/>
    <x v="0"/>
    <x v="1"/>
    <x v="2"/>
    <x v="4"/>
    <x v="1"/>
    <x v="48"/>
    <x v="0"/>
    <x v="0"/>
    <s v="Tesseramento"/>
    <x v="1"/>
    <x v="4"/>
    <x v="0"/>
    <m/>
  </r>
  <r>
    <n v="232508"/>
    <x v="0"/>
    <x v="1"/>
    <x v="0"/>
    <x v="0"/>
    <x v="1"/>
    <x v="48"/>
    <x v="0"/>
    <x v="0"/>
    <s v="Tesseramento"/>
    <x v="1"/>
    <x v="0"/>
    <x v="0"/>
    <m/>
  </r>
  <r>
    <n v="218966"/>
    <x v="1"/>
    <x v="1"/>
    <x v="0"/>
    <x v="0"/>
    <x v="1"/>
    <x v="48"/>
    <x v="0"/>
    <x v="0"/>
    <s v="Tesseramento"/>
    <x v="1"/>
    <x v="5"/>
    <x v="0"/>
    <m/>
  </r>
  <r>
    <n v="185643"/>
    <x v="1"/>
    <x v="0"/>
    <x v="0"/>
    <x v="0"/>
    <x v="1"/>
    <x v="48"/>
    <x v="0"/>
    <x v="0"/>
    <s v="Tesseramento"/>
    <x v="1"/>
    <x v="7"/>
    <x v="0"/>
    <m/>
  </r>
  <r>
    <n v="201427"/>
    <x v="1"/>
    <x v="0"/>
    <x v="0"/>
    <x v="0"/>
    <x v="1"/>
    <x v="48"/>
    <x v="0"/>
    <x v="0"/>
    <s v="Tesseramento"/>
    <x v="1"/>
    <x v="6"/>
    <x v="0"/>
    <s v="B"/>
  </r>
  <r>
    <n v="167863"/>
    <x v="1"/>
    <x v="0"/>
    <x v="0"/>
    <x v="0"/>
    <x v="1"/>
    <x v="48"/>
    <x v="0"/>
    <x v="0"/>
    <s v="Tesseramento"/>
    <x v="1"/>
    <x v="6"/>
    <x v="0"/>
    <s v="B"/>
  </r>
  <r>
    <n v="165840"/>
    <x v="0"/>
    <x v="0"/>
    <x v="0"/>
    <x v="0"/>
    <x v="4"/>
    <x v="149"/>
    <x v="0"/>
    <x v="0"/>
    <s v="Tesseramento"/>
    <x v="1"/>
    <x v="1"/>
    <x v="0"/>
    <m/>
  </r>
  <r>
    <n v="94718"/>
    <x v="0"/>
    <x v="0"/>
    <x v="0"/>
    <x v="0"/>
    <x v="1"/>
    <x v="48"/>
    <x v="0"/>
    <x v="1"/>
    <s v="Tesseramento"/>
    <x v="1"/>
    <x v="1"/>
    <x v="0"/>
    <m/>
  </r>
  <r>
    <n v="205304"/>
    <x v="1"/>
    <x v="1"/>
    <x v="0"/>
    <x v="1"/>
    <x v="1"/>
    <x v="48"/>
    <x v="0"/>
    <x v="1"/>
    <s v="Tesseramento"/>
    <x v="1"/>
    <x v="5"/>
    <x v="0"/>
    <m/>
  </r>
  <r>
    <n v="205303"/>
    <x v="1"/>
    <x v="1"/>
    <x v="0"/>
    <x v="1"/>
    <x v="1"/>
    <x v="48"/>
    <x v="0"/>
    <x v="0"/>
    <s v="Tesseramento"/>
    <x v="1"/>
    <x v="5"/>
    <x v="0"/>
    <m/>
  </r>
  <r>
    <n v="73477"/>
    <x v="0"/>
    <x v="0"/>
    <x v="0"/>
    <x v="0"/>
    <x v="11"/>
    <x v="189"/>
    <x v="0"/>
    <x v="0"/>
    <s v="Tesseramento"/>
    <x v="1"/>
    <x v="4"/>
    <x v="0"/>
    <m/>
  </r>
  <r>
    <n v="48717"/>
    <x v="0"/>
    <x v="0"/>
    <x v="0"/>
    <x v="0"/>
    <x v="11"/>
    <x v="189"/>
    <x v="0"/>
    <x v="0"/>
    <s v="Tesseramento"/>
    <x v="1"/>
    <x v="4"/>
    <x v="0"/>
    <m/>
  </r>
  <r>
    <n v="149179"/>
    <x v="0"/>
    <x v="0"/>
    <x v="0"/>
    <x v="0"/>
    <x v="11"/>
    <x v="189"/>
    <x v="0"/>
    <x v="0"/>
    <s v="Tesseramento"/>
    <x v="1"/>
    <x v="3"/>
    <x v="0"/>
    <m/>
  </r>
  <r>
    <n v="149178"/>
    <x v="0"/>
    <x v="0"/>
    <x v="0"/>
    <x v="0"/>
    <x v="11"/>
    <x v="189"/>
    <x v="0"/>
    <x v="0"/>
    <s v="Tesseramento"/>
    <x v="1"/>
    <x v="0"/>
    <x v="0"/>
    <m/>
  </r>
  <r>
    <n v="72000"/>
    <x v="0"/>
    <x v="0"/>
    <x v="0"/>
    <x v="0"/>
    <x v="11"/>
    <x v="189"/>
    <x v="0"/>
    <x v="0"/>
    <s v="Tesseramento"/>
    <x v="1"/>
    <x v="3"/>
    <x v="0"/>
    <m/>
  </r>
  <r>
    <n v="4942"/>
    <x v="0"/>
    <x v="0"/>
    <x v="0"/>
    <x v="0"/>
    <x v="11"/>
    <x v="189"/>
    <x v="0"/>
    <x v="1"/>
    <s v="Tesseramento"/>
    <x v="1"/>
    <x v="4"/>
    <x v="0"/>
    <m/>
  </r>
  <r>
    <n v="119441"/>
    <x v="0"/>
    <x v="0"/>
    <x v="0"/>
    <x v="0"/>
    <x v="11"/>
    <x v="189"/>
    <x v="0"/>
    <x v="0"/>
    <s v="Tesseramento"/>
    <x v="1"/>
    <x v="4"/>
    <x v="0"/>
    <m/>
  </r>
  <r>
    <n v="127988"/>
    <x v="0"/>
    <x v="0"/>
    <x v="0"/>
    <x v="0"/>
    <x v="11"/>
    <x v="189"/>
    <x v="0"/>
    <x v="0"/>
    <s v="Tesseramento"/>
    <x v="1"/>
    <x v="0"/>
    <x v="0"/>
    <m/>
  </r>
  <r>
    <n v="160989"/>
    <x v="0"/>
    <x v="0"/>
    <x v="0"/>
    <x v="0"/>
    <x v="11"/>
    <x v="189"/>
    <x v="0"/>
    <x v="0"/>
    <s v="Tesseramento"/>
    <x v="1"/>
    <x v="3"/>
    <x v="0"/>
    <m/>
  </r>
  <r>
    <n v="82421"/>
    <x v="0"/>
    <x v="0"/>
    <x v="0"/>
    <x v="0"/>
    <x v="11"/>
    <x v="189"/>
    <x v="0"/>
    <x v="0"/>
    <s v="Tesseramento"/>
    <x v="1"/>
    <x v="4"/>
    <x v="0"/>
    <m/>
  </r>
  <r>
    <n v="32222"/>
    <x v="0"/>
    <x v="0"/>
    <x v="0"/>
    <x v="0"/>
    <x v="11"/>
    <x v="189"/>
    <x v="0"/>
    <x v="0"/>
    <s v="Tesseramento"/>
    <x v="1"/>
    <x v="4"/>
    <x v="0"/>
    <m/>
  </r>
  <r>
    <n v="234354"/>
    <x v="0"/>
    <x v="0"/>
    <x v="1"/>
    <x v="1"/>
    <x v="12"/>
    <x v="323"/>
    <x v="0"/>
    <x v="0"/>
    <s v="Tesseramento"/>
    <x v="1"/>
    <x v="3"/>
    <x v="0"/>
    <m/>
  </r>
  <r>
    <n v="233930"/>
    <x v="0"/>
    <x v="1"/>
    <x v="1"/>
    <x v="1"/>
    <x v="2"/>
    <x v="332"/>
    <x v="0"/>
    <x v="0"/>
    <s v="Tesseramento"/>
    <x v="1"/>
    <x v="1"/>
    <x v="0"/>
    <m/>
  </r>
  <r>
    <n v="233963"/>
    <x v="1"/>
    <x v="1"/>
    <x v="1"/>
    <x v="2"/>
    <x v="1"/>
    <x v="48"/>
    <x v="0"/>
    <x v="0"/>
    <s v="Tesseramento"/>
    <x v="1"/>
    <x v="5"/>
    <x v="0"/>
    <m/>
  </r>
  <r>
    <n v="233931"/>
    <x v="1"/>
    <x v="1"/>
    <x v="1"/>
    <x v="2"/>
    <x v="2"/>
    <x v="332"/>
    <x v="0"/>
    <x v="0"/>
    <s v="Tesseramento"/>
    <x v="1"/>
    <x v="5"/>
    <x v="0"/>
    <m/>
  </r>
  <r>
    <n v="233932"/>
    <x v="1"/>
    <x v="1"/>
    <x v="1"/>
    <x v="2"/>
    <x v="2"/>
    <x v="332"/>
    <x v="0"/>
    <x v="0"/>
    <s v="Tesseramento"/>
    <x v="1"/>
    <x v="5"/>
    <x v="0"/>
    <m/>
  </r>
  <r>
    <n v="77677"/>
    <x v="0"/>
    <x v="0"/>
    <x v="0"/>
    <x v="0"/>
    <x v="15"/>
    <x v="247"/>
    <x v="0"/>
    <x v="0"/>
    <s v="Tesseramento"/>
    <x v="1"/>
    <x v="4"/>
    <x v="0"/>
    <m/>
  </r>
  <r>
    <n v="77678"/>
    <x v="0"/>
    <x v="0"/>
    <x v="0"/>
    <x v="0"/>
    <x v="15"/>
    <x v="247"/>
    <x v="0"/>
    <x v="1"/>
    <s v="Tesseramento"/>
    <x v="1"/>
    <x v="4"/>
    <x v="0"/>
    <m/>
  </r>
  <r>
    <n v="11328"/>
    <x v="0"/>
    <x v="0"/>
    <x v="0"/>
    <x v="0"/>
    <x v="15"/>
    <x v="247"/>
    <x v="0"/>
    <x v="0"/>
    <s v="Tesseramento"/>
    <x v="1"/>
    <x v="4"/>
    <x v="0"/>
    <m/>
  </r>
  <r>
    <n v="95358"/>
    <x v="0"/>
    <x v="0"/>
    <x v="0"/>
    <x v="0"/>
    <x v="15"/>
    <x v="247"/>
    <x v="0"/>
    <x v="0"/>
    <s v="Tesseramento"/>
    <x v="1"/>
    <x v="0"/>
    <x v="0"/>
    <m/>
  </r>
  <r>
    <n v="215082"/>
    <x v="1"/>
    <x v="0"/>
    <x v="0"/>
    <x v="3"/>
    <x v="15"/>
    <x v="247"/>
    <x v="0"/>
    <x v="1"/>
    <s v="Tesseramento"/>
    <x v="1"/>
    <x v="5"/>
    <x v="0"/>
    <m/>
  </r>
  <r>
    <n v="11331"/>
    <x v="0"/>
    <x v="0"/>
    <x v="0"/>
    <x v="0"/>
    <x v="15"/>
    <x v="247"/>
    <x v="0"/>
    <x v="0"/>
    <s v="Tesseramento"/>
    <x v="1"/>
    <x v="0"/>
    <x v="0"/>
    <m/>
  </r>
  <r>
    <n v="11332"/>
    <x v="0"/>
    <x v="0"/>
    <x v="0"/>
    <x v="0"/>
    <x v="15"/>
    <x v="247"/>
    <x v="0"/>
    <x v="0"/>
    <s v="Tesseramento"/>
    <x v="1"/>
    <x v="4"/>
    <x v="0"/>
    <m/>
  </r>
  <r>
    <n v="227933"/>
    <x v="1"/>
    <x v="0"/>
    <x v="0"/>
    <x v="2"/>
    <x v="15"/>
    <x v="247"/>
    <x v="0"/>
    <x v="0"/>
    <s v="Tesseramento"/>
    <x v="1"/>
    <x v="5"/>
    <x v="0"/>
    <m/>
  </r>
  <r>
    <n v="11333"/>
    <x v="0"/>
    <x v="0"/>
    <x v="0"/>
    <x v="0"/>
    <x v="15"/>
    <x v="247"/>
    <x v="0"/>
    <x v="1"/>
    <s v="Tesseramento"/>
    <x v="1"/>
    <x v="4"/>
    <x v="0"/>
    <m/>
  </r>
  <r>
    <n v="232272"/>
    <x v="0"/>
    <x v="0"/>
    <x v="0"/>
    <x v="2"/>
    <x v="15"/>
    <x v="247"/>
    <x v="0"/>
    <x v="1"/>
    <s v="Tesseramento"/>
    <x v="1"/>
    <x v="0"/>
    <x v="0"/>
    <m/>
  </r>
  <r>
    <n v="113330"/>
    <x v="0"/>
    <x v="0"/>
    <x v="0"/>
    <x v="0"/>
    <x v="15"/>
    <x v="247"/>
    <x v="0"/>
    <x v="1"/>
    <s v="Tesseramento"/>
    <x v="1"/>
    <x v="4"/>
    <x v="0"/>
    <m/>
  </r>
  <r>
    <n v="131968"/>
    <x v="0"/>
    <x v="0"/>
    <x v="0"/>
    <x v="0"/>
    <x v="15"/>
    <x v="247"/>
    <x v="0"/>
    <x v="0"/>
    <s v="Tesseramento"/>
    <x v="1"/>
    <x v="3"/>
    <x v="0"/>
    <m/>
  </r>
  <r>
    <n v="11343"/>
    <x v="0"/>
    <x v="0"/>
    <x v="0"/>
    <x v="0"/>
    <x v="15"/>
    <x v="247"/>
    <x v="0"/>
    <x v="0"/>
    <s v="Tesseramento"/>
    <x v="1"/>
    <x v="4"/>
    <x v="0"/>
    <m/>
  </r>
  <r>
    <n v="11342"/>
    <x v="0"/>
    <x v="0"/>
    <x v="0"/>
    <x v="0"/>
    <x v="15"/>
    <x v="247"/>
    <x v="0"/>
    <x v="1"/>
    <s v="Tesseramento"/>
    <x v="1"/>
    <x v="4"/>
    <x v="0"/>
    <m/>
  </r>
  <r>
    <n v="153360"/>
    <x v="0"/>
    <x v="0"/>
    <x v="0"/>
    <x v="0"/>
    <x v="15"/>
    <x v="247"/>
    <x v="0"/>
    <x v="0"/>
    <s v="Tesseramento"/>
    <x v="1"/>
    <x v="0"/>
    <x v="0"/>
    <m/>
  </r>
  <r>
    <n v="233934"/>
    <x v="0"/>
    <x v="1"/>
    <x v="1"/>
    <x v="1"/>
    <x v="2"/>
    <x v="332"/>
    <x v="0"/>
    <x v="0"/>
    <s v="Tesseramento"/>
    <x v="1"/>
    <x v="0"/>
    <x v="0"/>
    <m/>
  </r>
  <r>
    <n v="197024"/>
    <x v="0"/>
    <x v="0"/>
    <x v="0"/>
    <x v="0"/>
    <x v="15"/>
    <x v="247"/>
    <x v="0"/>
    <x v="1"/>
    <s v="Tesseramento"/>
    <x v="1"/>
    <x v="0"/>
    <x v="0"/>
    <m/>
  </r>
  <r>
    <n v="11351"/>
    <x v="0"/>
    <x v="0"/>
    <x v="0"/>
    <x v="0"/>
    <x v="15"/>
    <x v="247"/>
    <x v="0"/>
    <x v="0"/>
    <s v="Tesseramento"/>
    <x v="1"/>
    <x v="1"/>
    <x v="0"/>
    <m/>
  </r>
  <r>
    <n v="11350"/>
    <x v="0"/>
    <x v="0"/>
    <x v="0"/>
    <x v="0"/>
    <x v="15"/>
    <x v="247"/>
    <x v="0"/>
    <x v="0"/>
    <s v="Tesseramento"/>
    <x v="1"/>
    <x v="0"/>
    <x v="0"/>
    <m/>
  </r>
  <r>
    <n v="139503"/>
    <x v="0"/>
    <x v="0"/>
    <x v="0"/>
    <x v="0"/>
    <x v="15"/>
    <x v="247"/>
    <x v="0"/>
    <x v="0"/>
    <s v="Tesseramento"/>
    <x v="1"/>
    <x v="4"/>
    <x v="0"/>
    <m/>
  </r>
  <r>
    <n v="194258"/>
    <x v="0"/>
    <x v="0"/>
    <x v="0"/>
    <x v="0"/>
    <x v="15"/>
    <x v="247"/>
    <x v="0"/>
    <x v="1"/>
    <s v="Tesseramento"/>
    <x v="1"/>
    <x v="0"/>
    <x v="0"/>
    <m/>
  </r>
  <r>
    <n v="228113"/>
    <x v="0"/>
    <x v="0"/>
    <x v="0"/>
    <x v="2"/>
    <x v="15"/>
    <x v="247"/>
    <x v="0"/>
    <x v="1"/>
    <s v="Tesseramento"/>
    <x v="1"/>
    <x v="4"/>
    <x v="0"/>
    <m/>
  </r>
  <r>
    <n v="139880"/>
    <x v="1"/>
    <x v="0"/>
    <x v="0"/>
    <x v="0"/>
    <x v="15"/>
    <x v="247"/>
    <x v="0"/>
    <x v="1"/>
    <s v="Tesseramento"/>
    <x v="1"/>
    <x v="2"/>
    <x v="0"/>
    <m/>
  </r>
  <r>
    <n v="25294"/>
    <x v="0"/>
    <x v="0"/>
    <x v="0"/>
    <x v="0"/>
    <x v="15"/>
    <x v="247"/>
    <x v="0"/>
    <x v="1"/>
    <s v="Tesseramento"/>
    <x v="1"/>
    <x v="1"/>
    <x v="0"/>
    <m/>
  </r>
  <r>
    <n v="11364"/>
    <x v="0"/>
    <x v="0"/>
    <x v="0"/>
    <x v="0"/>
    <x v="15"/>
    <x v="247"/>
    <x v="0"/>
    <x v="0"/>
    <s v="Tesseramento"/>
    <x v="1"/>
    <x v="4"/>
    <x v="0"/>
    <m/>
  </r>
  <r>
    <n v="224389"/>
    <x v="0"/>
    <x v="0"/>
    <x v="0"/>
    <x v="0"/>
    <x v="15"/>
    <x v="247"/>
    <x v="0"/>
    <x v="0"/>
    <s v="Tesseramento"/>
    <x v="1"/>
    <x v="1"/>
    <x v="0"/>
    <m/>
  </r>
  <r>
    <n v="69759"/>
    <x v="0"/>
    <x v="0"/>
    <x v="0"/>
    <x v="0"/>
    <x v="15"/>
    <x v="247"/>
    <x v="0"/>
    <x v="0"/>
    <s v="Tesseramento"/>
    <x v="1"/>
    <x v="0"/>
    <x v="0"/>
    <m/>
  </r>
  <r>
    <n v="55765"/>
    <x v="0"/>
    <x v="0"/>
    <x v="0"/>
    <x v="0"/>
    <x v="15"/>
    <x v="247"/>
    <x v="0"/>
    <x v="0"/>
    <s v="Tesseramento"/>
    <x v="1"/>
    <x v="3"/>
    <x v="0"/>
    <m/>
  </r>
  <r>
    <n v="227573"/>
    <x v="0"/>
    <x v="0"/>
    <x v="0"/>
    <x v="2"/>
    <x v="15"/>
    <x v="247"/>
    <x v="0"/>
    <x v="1"/>
    <s v="Tesseramento"/>
    <x v="1"/>
    <x v="0"/>
    <x v="0"/>
    <m/>
  </r>
  <r>
    <n v="214866"/>
    <x v="0"/>
    <x v="0"/>
    <x v="0"/>
    <x v="0"/>
    <x v="15"/>
    <x v="247"/>
    <x v="0"/>
    <x v="1"/>
    <s v="Tesseramento"/>
    <x v="1"/>
    <x v="0"/>
    <x v="0"/>
    <m/>
  </r>
  <r>
    <n v="151132"/>
    <x v="0"/>
    <x v="0"/>
    <x v="0"/>
    <x v="0"/>
    <x v="15"/>
    <x v="247"/>
    <x v="0"/>
    <x v="0"/>
    <s v="Tesseramento"/>
    <x v="1"/>
    <x v="4"/>
    <x v="0"/>
    <m/>
  </r>
  <r>
    <n v="164098"/>
    <x v="1"/>
    <x v="0"/>
    <x v="0"/>
    <x v="0"/>
    <x v="15"/>
    <x v="247"/>
    <x v="0"/>
    <x v="0"/>
    <s v="Tesseramento"/>
    <x v="1"/>
    <x v="7"/>
    <x v="0"/>
    <s v="B"/>
  </r>
  <r>
    <n v="232478"/>
    <x v="1"/>
    <x v="0"/>
    <x v="0"/>
    <x v="2"/>
    <x v="15"/>
    <x v="247"/>
    <x v="0"/>
    <x v="0"/>
    <s v="Tesseramento"/>
    <x v="1"/>
    <x v="5"/>
    <x v="0"/>
    <m/>
  </r>
  <r>
    <n v="137958"/>
    <x v="0"/>
    <x v="0"/>
    <x v="0"/>
    <x v="0"/>
    <x v="15"/>
    <x v="247"/>
    <x v="0"/>
    <x v="0"/>
    <s v="Tesseramento"/>
    <x v="1"/>
    <x v="3"/>
    <x v="0"/>
    <m/>
  </r>
  <r>
    <n v="227574"/>
    <x v="0"/>
    <x v="0"/>
    <x v="0"/>
    <x v="1"/>
    <x v="15"/>
    <x v="247"/>
    <x v="0"/>
    <x v="1"/>
    <s v="Tesseramento"/>
    <x v="1"/>
    <x v="4"/>
    <x v="0"/>
    <m/>
  </r>
  <r>
    <n v="160401"/>
    <x v="1"/>
    <x v="0"/>
    <x v="0"/>
    <x v="0"/>
    <x v="15"/>
    <x v="247"/>
    <x v="0"/>
    <x v="0"/>
    <s v="Tesseramento"/>
    <x v="1"/>
    <x v="6"/>
    <x v="0"/>
    <s v="BG"/>
  </r>
  <r>
    <n v="23784"/>
    <x v="0"/>
    <x v="0"/>
    <x v="0"/>
    <x v="0"/>
    <x v="15"/>
    <x v="247"/>
    <x v="0"/>
    <x v="0"/>
    <s v="Tesseramento"/>
    <x v="1"/>
    <x v="4"/>
    <x v="0"/>
    <m/>
  </r>
  <r>
    <n v="14207"/>
    <x v="0"/>
    <x v="0"/>
    <x v="0"/>
    <x v="0"/>
    <x v="15"/>
    <x v="247"/>
    <x v="0"/>
    <x v="0"/>
    <s v="Tesseramento"/>
    <x v="1"/>
    <x v="3"/>
    <x v="0"/>
    <m/>
  </r>
  <r>
    <n v="190472"/>
    <x v="1"/>
    <x v="0"/>
    <x v="0"/>
    <x v="0"/>
    <x v="15"/>
    <x v="247"/>
    <x v="0"/>
    <x v="1"/>
    <s v="Tesseramento"/>
    <x v="1"/>
    <x v="7"/>
    <x v="0"/>
    <m/>
  </r>
  <r>
    <n v="191836"/>
    <x v="0"/>
    <x v="0"/>
    <x v="0"/>
    <x v="0"/>
    <x v="15"/>
    <x v="247"/>
    <x v="0"/>
    <x v="0"/>
    <s v="Tesseramento"/>
    <x v="1"/>
    <x v="0"/>
    <x v="0"/>
    <m/>
  </r>
  <r>
    <n v="225103"/>
    <x v="1"/>
    <x v="0"/>
    <x v="0"/>
    <x v="2"/>
    <x v="15"/>
    <x v="247"/>
    <x v="0"/>
    <x v="1"/>
    <s v="Tesseramento"/>
    <x v="1"/>
    <x v="5"/>
    <x v="0"/>
    <m/>
  </r>
  <r>
    <n v="214358"/>
    <x v="1"/>
    <x v="0"/>
    <x v="0"/>
    <x v="1"/>
    <x v="15"/>
    <x v="247"/>
    <x v="0"/>
    <x v="0"/>
    <s v="Tesseramento"/>
    <x v="1"/>
    <x v="5"/>
    <x v="0"/>
    <m/>
  </r>
  <r>
    <n v="227575"/>
    <x v="0"/>
    <x v="0"/>
    <x v="0"/>
    <x v="1"/>
    <x v="15"/>
    <x v="247"/>
    <x v="0"/>
    <x v="0"/>
    <s v="Tesseramento"/>
    <x v="1"/>
    <x v="0"/>
    <x v="0"/>
    <m/>
  </r>
  <r>
    <n v="113332"/>
    <x v="0"/>
    <x v="0"/>
    <x v="0"/>
    <x v="0"/>
    <x v="15"/>
    <x v="247"/>
    <x v="0"/>
    <x v="0"/>
    <s v="Tesseramento"/>
    <x v="1"/>
    <x v="4"/>
    <x v="0"/>
    <m/>
  </r>
  <r>
    <n v="96135"/>
    <x v="0"/>
    <x v="0"/>
    <x v="0"/>
    <x v="0"/>
    <x v="15"/>
    <x v="247"/>
    <x v="0"/>
    <x v="1"/>
    <s v="Tesseramento"/>
    <x v="1"/>
    <x v="4"/>
    <x v="0"/>
    <m/>
  </r>
  <r>
    <n v="232273"/>
    <x v="1"/>
    <x v="0"/>
    <x v="0"/>
    <x v="2"/>
    <x v="15"/>
    <x v="247"/>
    <x v="0"/>
    <x v="1"/>
    <s v="Tesseramento"/>
    <x v="1"/>
    <x v="5"/>
    <x v="0"/>
    <m/>
  </r>
  <r>
    <n v="66072"/>
    <x v="0"/>
    <x v="0"/>
    <x v="0"/>
    <x v="0"/>
    <x v="15"/>
    <x v="247"/>
    <x v="0"/>
    <x v="0"/>
    <s v="Tesseramento"/>
    <x v="1"/>
    <x v="0"/>
    <x v="0"/>
    <m/>
  </r>
  <r>
    <n v="72019"/>
    <x v="0"/>
    <x v="0"/>
    <x v="0"/>
    <x v="0"/>
    <x v="15"/>
    <x v="247"/>
    <x v="0"/>
    <x v="1"/>
    <s v="Tesseramento"/>
    <x v="1"/>
    <x v="3"/>
    <x v="0"/>
    <m/>
  </r>
  <r>
    <n v="116293"/>
    <x v="0"/>
    <x v="0"/>
    <x v="0"/>
    <x v="0"/>
    <x v="15"/>
    <x v="247"/>
    <x v="0"/>
    <x v="0"/>
    <s v="Tesseramento"/>
    <x v="1"/>
    <x v="0"/>
    <x v="0"/>
    <m/>
  </r>
  <r>
    <n v="95361"/>
    <x v="0"/>
    <x v="0"/>
    <x v="0"/>
    <x v="0"/>
    <x v="15"/>
    <x v="247"/>
    <x v="0"/>
    <x v="0"/>
    <s v="Tesseramento"/>
    <x v="1"/>
    <x v="1"/>
    <x v="0"/>
    <m/>
  </r>
  <r>
    <n v="95362"/>
    <x v="0"/>
    <x v="0"/>
    <x v="0"/>
    <x v="1"/>
    <x v="15"/>
    <x v="247"/>
    <x v="0"/>
    <x v="0"/>
    <s v="Tesseramento"/>
    <x v="1"/>
    <x v="1"/>
    <x v="0"/>
    <m/>
  </r>
  <r>
    <n v="103749"/>
    <x v="0"/>
    <x v="0"/>
    <x v="0"/>
    <x v="0"/>
    <x v="15"/>
    <x v="247"/>
    <x v="0"/>
    <x v="0"/>
    <s v="Tesseramento"/>
    <x v="1"/>
    <x v="3"/>
    <x v="0"/>
    <m/>
  </r>
  <r>
    <n v="171491"/>
    <x v="1"/>
    <x v="0"/>
    <x v="0"/>
    <x v="3"/>
    <x v="15"/>
    <x v="247"/>
    <x v="0"/>
    <x v="0"/>
    <s v="Tesseramento"/>
    <x v="1"/>
    <x v="7"/>
    <x v="0"/>
    <m/>
  </r>
  <r>
    <n v="83997"/>
    <x v="0"/>
    <x v="0"/>
    <x v="0"/>
    <x v="0"/>
    <x v="15"/>
    <x v="247"/>
    <x v="0"/>
    <x v="0"/>
    <s v="Tesseramento"/>
    <x v="1"/>
    <x v="0"/>
    <x v="0"/>
    <m/>
  </r>
  <r>
    <n v="11520"/>
    <x v="0"/>
    <x v="0"/>
    <x v="0"/>
    <x v="0"/>
    <x v="15"/>
    <x v="247"/>
    <x v="0"/>
    <x v="1"/>
    <s v="Tesseramento"/>
    <x v="1"/>
    <x v="4"/>
    <x v="0"/>
    <m/>
  </r>
  <r>
    <n v="152432"/>
    <x v="1"/>
    <x v="0"/>
    <x v="0"/>
    <x v="0"/>
    <x v="15"/>
    <x v="247"/>
    <x v="0"/>
    <x v="0"/>
    <s v="Tesseramento"/>
    <x v="1"/>
    <x v="6"/>
    <x v="0"/>
    <s v="BG"/>
  </r>
  <r>
    <n v="11423"/>
    <x v="0"/>
    <x v="0"/>
    <x v="0"/>
    <x v="0"/>
    <x v="15"/>
    <x v="247"/>
    <x v="0"/>
    <x v="0"/>
    <s v="Tesseramento"/>
    <x v="1"/>
    <x v="4"/>
    <x v="0"/>
    <m/>
  </r>
  <r>
    <n v="11424"/>
    <x v="0"/>
    <x v="0"/>
    <x v="0"/>
    <x v="0"/>
    <x v="15"/>
    <x v="247"/>
    <x v="0"/>
    <x v="1"/>
    <s v="Tesseramento"/>
    <x v="1"/>
    <x v="0"/>
    <x v="0"/>
    <m/>
  </r>
  <r>
    <n v="11422"/>
    <x v="0"/>
    <x v="0"/>
    <x v="0"/>
    <x v="0"/>
    <x v="15"/>
    <x v="247"/>
    <x v="0"/>
    <x v="1"/>
    <s v="Tesseramento"/>
    <x v="1"/>
    <x v="4"/>
    <x v="0"/>
    <m/>
  </r>
  <r>
    <n v="56533"/>
    <x v="0"/>
    <x v="0"/>
    <x v="0"/>
    <x v="0"/>
    <x v="15"/>
    <x v="247"/>
    <x v="0"/>
    <x v="0"/>
    <s v="Tesseramento"/>
    <x v="1"/>
    <x v="1"/>
    <x v="0"/>
    <m/>
  </r>
  <r>
    <n v="20636"/>
    <x v="0"/>
    <x v="0"/>
    <x v="0"/>
    <x v="0"/>
    <x v="15"/>
    <x v="247"/>
    <x v="0"/>
    <x v="0"/>
    <s v="Tesseramento"/>
    <x v="1"/>
    <x v="3"/>
    <x v="0"/>
    <m/>
  </r>
  <r>
    <n v="20590"/>
    <x v="0"/>
    <x v="0"/>
    <x v="0"/>
    <x v="0"/>
    <x v="15"/>
    <x v="247"/>
    <x v="0"/>
    <x v="1"/>
    <s v="Tesseramento"/>
    <x v="1"/>
    <x v="3"/>
    <x v="0"/>
    <m/>
  </r>
  <r>
    <n v="11434"/>
    <x v="0"/>
    <x v="0"/>
    <x v="0"/>
    <x v="0"/>
    <x v="15"/>
    <x v="247"/>
    <x v="0"/>
    <x v="0"/>
    <s v="Tesseramento"/>
    <x v="1"/>
    <x v="0"/>
    <x v="0"/>
    <m/>
  </r>
  <r>
    <n v="14208"/>
    <x v="0"/>
    <x v="0"/>
    <x v="0"/>
    <x v="0"/>
    <x v="15"/>
    <x v="247"/>
    <x v="0"/>
    <x v="0"/>
    <s v="Tesseramento"/>
    <x v="1"/>
    <x v="3"/>
    <x v="0"/>
    <m/>
  </r>
  <r>
    <n v="148512"/>
    <x v="0"/>
    <x v="0"/>
    <x v="0"/>
    <x v="0"/>
    <x v="15"/>
    <x v="247"/>
    <x v="0"/>
    <x v="0"/>
    <s v="Tesseramento"/>
    <x v="1"/>
    <x v="1"/>
    <x v="0"/>
    <m/>
  </r>
  <r>
    <n v="234353"/>
    <x v="0"/>
    <x v="0"/>
    <x v="1"/>
    <x v="1"/>
    <x v="12"/>
    <x v="323"/>
    <x v="0"/>
    <x v="1"/>
    <s v="Tesseramento"/>
    <x v="1"/>
    <x v="0"/>
    <x v="0"/>
    <m/>
  </r>
  <r>
    <n v="226428"/>
    <x v="0"/>
    <x v="0"/>
    <x v="0"/>
    <x v="0"/>
    <x v="15"/>
    <x v="247"/>
    <x v="0"/>
    <x v="0"/>
    <s v="Tesseramento"/>
    <x v="1"/>
    <x v="4"/>
    <x v="0"/>
    <m/>
  </r>
  <r>
    <n v="227576"/>
    <x v="0"/>
    <x v="0"/>
    <x v="0"/>
    <x v="2"/>
    <x v="15"/>
    <x v="247"/>
    <x v="0"/>
    <x v="1"/>
    <s v="Tesseramento"/>
    <x v="1"/>
    <x v="4"/>
    <x v="0"/>
    <m/>
  </r>
  <r>
    <n v="227577"/>
    <x v="0"/>
    <x v="0"/>
    <x v="0"/>
    <x v="1"/>
    <x v="15"/>
    <x v="247"/>
    <x v="0"/>
    <x v="0"/>
    <s v="Tesseramento"/>
    <x v="1"/>
    <x v="0"/>
    <x v="0"/>
    <m/>
  </r>
  <r>
    <n v="227578"/>
    <x v="0"/>
    <x v="0"/>
    <x v="0"/>
    <x v="1"/>
    <x v="15"/>
    <x v="247"/>
    <x v="0"/>
    <x v="1"/>
    <s v="Tesseramento"/>
    <x v="1"/>
    <x v="0"/>
    <x v="0"/>
    <m/>
  </r>
  <r>
    <n v="11445"/>
    <x v="0"/>
    <x v="0"/>
    <x v="0"/>
    <x v="0"/>
    <x v="15"/>
    <x v="247"/>
    <x v="0"/>
    <x v="0"/>
    <s v="Tesseramento"/>
    <x v="1"/>
    <x v="4"/>
    <x v="0"/>
    <m/>
  </r>
  <r>
    <n v="11446"/>
    <x v="0"/>
    <x v="0"/>
    <x v="0"/>
    <x v="0"/>
    <x v="15"/>
    <x v="247"/>
    <x v="0"/>
    <x v="0"/>
    <s v="Tesseramento"/>
    <x v="1"/>
    <x v="3"/>
    <x v="0"/>
    <m/>
  </r>
  <r>
    <n v="11450"/>
    <x v="0"/>
    <x v="0"/>
    <x v="0"/>
    <x v="0"/>
    <x v="15"/>
    <x v="247"/>
    <x v="0"/>
    <x v="0"/>
    <s v="Tesseramento"/>
    <x v="1"/>
    <x v="3"/>
    <x v="0"/>
    <m/>
  </r>
  <r>
    <n v="11457"/>
    <x v="0"/>
    <x v="0"/>
    <x v="0"/>
    <x v="0"/>
    <x v="15"/>
    <x v="247"/>
    <x v="0"/>
    <x v="0"/>
    <s v="Tesseramento"/>
    <x v="1"/>
    <x v="4"/>
    <x v="0"/>
    <m/>
  </r>
  <r>
    <n v="88946"/>
    <x v="0"/>
    <x v="0"/>
    <x v="0"/>
    <x v="1"/>
    <x v="15"/>
    <x v="247"/>
    <x v="0"/>
    <x v="0"/>
    <s v="Tesseramento"/>
    <x v="1"/>
    <x v="0"/>
    <x v="0"/>
    <m/>
  </r>
  <r>
    <n v="149516"/>
    <x v="0"/>
    <x v="0"/>
    <x v="0"/>
    <x v="1"/>
    <x v="15"/>
    <x v="247"/>
    <x v="0"/>
    <x v="0"/>
    <s v="Tesseramento"/>
    <x v="1"/>
    <x v="0"/>
    <x v="0"/>
    <m/>
  </r>
  <r>
    <n v="145981"/>
    <x v="0"/>
    <x v="0"/>
    <x v="0"/>
    <x v="0"/>
    <x v="15"/>
    <x v="247"/>
    <x v="0"/>
    <x v="0"/>
    <s v="Tesseramento"/>
    <x v="1"/>
    <x v="1"/>
    <x v="0"/>
    <m/>
  </r>
  <r>
    <n v="114994"/>
    <x v="0"/>
    <x v="0"/>
    <x v="0"/>
    <x v="1"/>
    <x v="15"/>
    <x v="247"/>
    <x v="0"/>
    <x v="0"/>
    <s v="Tesseramento"/>
    <x v="1"/>
    <x v="4"/>
    <x v="0"/>
    <m/>
  </r>
  <r>
    <n v="164102"/>
    <x v="0"/>
    <x v="0"/>
    <x v="0"/>
    <x v="0"/>
    <x v="15"/>
    <x v="247"/>
    <x v="0"/>
    <x v="0"/>
    <s v="Tesseramento"/>
    <x v="1"/>
    <x v="3"/>
    <x v="0"/>
    <m/>
  </r>
  <r>
    <n v="71268"/>
    <x v="0"/>
    <x v="0"/>
    <x v="0"/>
    <x v="0"/>
    <x v="15"/>
    <x v="247"/>
    <x v="0"/>
    <x v="0"/>
    <s v="Tesseramento"/>
    <x v="1"/>
    <x v="1"/>
    <x v="0"/>
    <m/>
  </r>
  <r>
    <n v="119628"/>
    <x v="1"/>
    <x v="0"/>
    <x v="0"/>
    <x v="0"/>
    <x v="15"/>
    <x v="247"/>
    <x v="0"/>
    <x v="0"/>
    <s v="Tesseramento"/>
    <x v="1"/>
    <x v="2"/>
    <x v="0"/>
    <m/>
  </r>
  <r>
    <n v="190474"/>
    <x v="1"/>
    <x v="0"/>
    <x v="0"/>
    <x v="1"/>
    <x v="15"/>
    <x v="247"/>
    <x v="0"/>
    <x v="0"/>
    <s v="Tesseramento"/>
    <x v="1"/>
    <x v="7"/>
    <x v="0"/>
    <m/>
  </r>
  <r>
    <n v="147783"/>
    <x v="0"/>
    <x v="0"/>
    <x v="0"/>
    <x v="0"/>
    <x v="15"/>
    <x v="247"/>
    <x v="0"/>
    <x v="0"/>
    <s v="Tesseramento"/>
    <x v="1"/>
    <x v="0"/>
    <x v="0"/>
    <m/>
  </r>
  <r>
    <n v="190473"/>
    <x v="1"/>
    <x v="0"/>
    <x v="0"/>
    <x v="1"/>
    <x v="15"/>
    <x v="247"/>
    <x v="0"/>
    <x v="1"/>
    <s v="Tesseramento"/>
    <x v="1"/>
    <x v="6"/>
    <x v="0"/>
    <m/>
  </r>
  <r>
    <n v="230693"/>
    <x v="0"/>
    <x v="0"/>
    <x v="0"/>
    <x v="1"/>
    <x v="15"/>
    <x v="247"/>
    <x v="0"/>
    <x v="0"/>
    <s v="Tesseramento"/>
    <x v="1"/>
    <x v="0"/>
    <x v="0"/>
    <m/>
  </r>
  <r>
    <n v="177152"/>
    <x v="1"/>
    <x v="0"/>
    <x v="0"/>
    <x v="1"/>
    <x v="15"/>
    <x v="247"/>
    <x v="0"/>
    <x v="0"/>
    <s v="Tesseramento"/>
    <x v="1"/>
    <x v="7"/>
    <x v="0"/>
    <m/>
  </r>
  <r>
    <n v="147784"/>
    <x v="0"/>
    <x v="0"/>
    <x v="0"/>
    <x v="0"/>
    <x v="15"/>
    <x v="247"/>
    <x v="0"/>
    <x v="1"/>
    <s v="Tesseramento"/>
    <x v="1"/>
    <x v="3"/>
    <x v="0"/>
    <m/>
  </r>
  <r>
    <n v="165098"/>
    <x v="1"/>
    <x v="0"/>
    <x v="0"/>
    <x v="0"/>
    <x v="15"/>
    <x v="247"/>
    <x v="0"/>
    <x v="0"/>
    <s v="Tesseramento"/>
    <x v="1"/>
    <x v="2"/>
    <x v="0"/>
    <m/>
  </r>
  <r>
    <n v="126994"/>
    <x v="0"/>
    <x v="0"/>
    <x v="0"/>
    <x v="0"/>
    <x v="15"/>
    <x v="247"/>
    <x v="0"/>
    <x v="0"/>
    <s v="Tesseramento"/>
    <x v="1"/>
    <x v="0"/>
    <x v="0"/>
    <m/>
  </r>
  <r>
    <n v="88951"/>
    <x v="0"/>
    <x v="0"/>
    <x v="0"/>
    <x v="0"/>
    <x v="15"/>
    <x v="247"/>
    <x v="0"/>
    <x v="0"/>
    <s v="Tesseramento"/>
    <x v="1"/>
    <x v="0"/>
    <x v="0"/>
    <m/>
  </r>
  <r>
    <n v="11477"/>
    <x v="0"/>
    <x v="0"/>
    <x v="0"/>
    <x v="0"/>
    <x v="15"/>
    <x v="247"/>
    <x v="0"/>
    <x v="0"/>
    <s v="Tesseramento"/>
    <x v="1"/>
    <x v="1"/>
    <x v="0"/>
    <m/>
  </r>
  <r>
    <n v="71136"/>
    <x v="0"/>
    <x v="0"/>
    <x v="0"/>
    <x v="0"/>
    <x v="15"/>
    <x v="247"/>
    <x v="0"/>
    <x v="0"/>
    <s v="Tesseramento"/>
    <x v="1"/>
    <x v="0"/>
    <x v="0"/>
    <m/>
  </r>
  <r>
    <n v="71137"/>
    <x v="0"/>
    <x v="0"/>
    <x v="0"/>
    <x v="0"/>
    <x v="15"/>
    <x v="247"/>
    <x v="0"/>
    <x v="1"/>
    <s v="Tesseramento"/>
    <x v="1"/>
    <x v="0"/>
    <x v="0"/>
    <m/>
  </r>
  <r>
    <n v="14209"/>
    <x v="0"/>
    <x v="0"/>
    <x v="0"/>
    <x v="1"/>
    <x v="15"/>
    <x v="247"/>
    <x v="0"/>
    <x v="0"/>
    <s v="Tesseramento"/>
    <x v="1"/>
    <x v="4"/>
    <x v="0"/>
    <m/>
  </r>
  <r>
    <n v="231123"/>
    <x v="0"/>
    <x v="0"/>
    <x v="0"/>
    <x v="1"/>
    <x v="15"/>
    <x v="247"/>
    <x v="0"/>
    <x v="0"/>
    <s v="Tesseramento"/>
    <x v="1"/>
    <x v="4"/>
    <x v="0"/>
    <m/>
  </r>
  <r>
    <n v="228752"/>
    <x v="0"/>
    <x v="0"/>
    <x v="0"/>
    <x v="1"/>
    <x v="15"/>
    <x v="247"/>
    <x v="0"/>
    <x v="1"/>
    <s v="Tesseramento"/>
    <x v="1"/>
    <x v="0"/>
    <x v="0"/>
    <m/>
  </r>
  <r>
    <n v="145983"/>
    <x v="1"/>
    <x v="0"/>
    <x v="0"/>
    <x v="0"/>
    <x v="15"/>
    <x v="247"/>
    <x v="0"/>
    <x v="0"/>
    <s v="Tesseramento"/>
    <x v="1"/>
    <x v="7"/>
    <x v="0"/>
    <s v="B"/>
  </r>
  <r>
    <n v="205627"/>
    <x v="0"/>
    <x v="0"/>
    <x v="0"/>
    <x v="1"/>
    <x v="15"/>
    <x v="247"/>
    <x v="0"/>
    <x v="1"/>
    <s v="Tesseramento"/>
    <x v="1"/>
    <x v="1"/>
    <x v="0"/>
    <m/>
  </r>
  <r>
    <n v="212638"/>
    <x v="0"/>
    <x v="0"/>
    <x v="0"/>
    <x v="3"/>
    <x v="15"/>
    <x v="247"/>
    <x v="0"/>
    <x v="1"/>
    <s v="Tesseramento"/>
    <x v="1"/>
    <x v="4"/>
    <x v="0"/>
    <m/>
  </r>
  <r>
    <n v="194427"/>
    <x v="1"/>
    <x v="0"/>
    <x v="0"/>
    <x v="1"/>
    <x v="15"/>
    <x v="247"/>
    <x v="0"/>
    <x v="0"/>
    <s v="Tesseramento"/>
    <x v="1"/>
    <x v="5"/>
    <x v="0"/>
    <m/>
  </r>
  <r>
    <n v="153496"/>
    <x v="0"/>
    <x v="0"/>
    <x v="0"/>
    <x v="0"/>
    <x v="15"/>
    <x v="247"/>
    <x v="0"/>
    <x v="0"/>
    <s v="Tesseramento"/>
    <x v="1"/>
    <x v="0"/>
    <x v="0"/>
    <m/>
  </r>
  <r>
    <n v="11521"/>
    <x v="0"/>
    <x v="0"/>
    <x v="0"/>
    <x v="0"/>
    <x v="15"/>
    <x v="247"/>
    <x v="0"/>
    <x v="1"/>
    <s v="Tesseramento"/>
    <x v="1"/>
    <x v="0"/>
    <x v="0"/>
    <m/>
  </r>
  <r>
    <n v="88945"/>
    <x v="0"/>
    <x v="0"/>
    <x v="0"/>
    <x v="0"/>
    <x v="15"/>
    <x v="247"/>
    <x v="0"/>
    <x v="1"/>
    <s v="Tesseramento"/>
    <x v="1"/>
    <x v="4"/>
    <x v="0"/>
    <m/>
  </r>
  <r>
    <n v="106689"/>
    <x v="0"/>
    <x v="0"/>
    <x v="0"/>
    <x v="0"/>
    <x v="15"/>
    <x v="247"/>
    <x v="0"/>
    <x v="0"/>
    <s v="Tesseramento"/>
    <x v="1"/>
    <x v="1"/>
    <x v="0"/>
    <m/>
  </r>
  <r>
    <n v="142406"/>
    <x v="1"/>
    <x v="0"/>
    <x v="0"/>
    <x v="0"/>
    <x v="15"/>
    <x v="247"/>
    <x v="0"/>
    <x v="0"/>
    <s v="Tesseramento"/>
    <x v="1"/>
    <x v="6"/>
    <x v="0"/>
    <s v="B"/>
  </r>
  <r>
    <n v="84631"/>
    <x v="0"/>
    <x v="0"/>
    <x v="0"/>
    <x v="0"/>
    <x v="15"/>
    <x v="247"/>
    <x v="0"/>
    <x v="0"/>
    <s v="Tesseramento"/>
    <x v="1"/>
    <x v="0"/>
    <x v="0"/>
    <m/>
  </r>
  <r>
    <n v="73426"/>
    <x v="0"/>
    <x v="0"/>
    <x v="0"/>
    <x v="0"/>
    <x v="15"/>
    <x v="247"/>
    <x v="0"/>
    <x v="1"/>
    <s v="Tesseramento"/>
    <x v="1"/>
    <x v="0"/>
    <x v="0"/>
    <m/>
  </r>
  <r>
    <n v="80229"/>
    <x v="0"/>
    <x v="0"/>
    <x v="0"/>
    <x v="0"/>
    <x v="15"/>
    <x v="247"/>
    <x v="0"/>
    <x v="0"/>
    <s v="Tesseramento"/>
    <x v="1"/>
    <x v="3"/>
    <x v="0"/>
    <m/>
  </r>
  <r>
    <n v="233933"/>
    <x v="0"/>
    <x v="1"/>
    <x v="1"/>
    <x v="2"/>
    <x v="2"/>
    <x v="332"/>
    <x v="0"/>
    <x v="0"/>
    <s v="Tesseramento"/>
    <x v="1"/>
    <x v="0"/>
    <x v="0"/>
    <m/>
  </r>
  <r>
    <n v="14218"/>
    <x v="0"/>
    <x v="0"/>
    <x v="0"/>
    <x v="0"/>
    <x v="15"/>
    <x v="247"/>
    <x v="0"/>
    <x v="0"/>
    <s v="Tesseramento"/>
    <x v="1"/>
    <x v="0"/>
    <x v="0"/>
    <m/>
  </r>
  <r>
    <n v="118707"/>
    <x v="0"/>
    <x v="0"/>
    <x v="0"/>
    <x v="0"/>
    <x v="15"/>
    <x v="247"/>
    <x v="0"/>
    <x v="0"/>
    <s v="Tesseramento"/>
    <x v="1"/>
    <x v="1"/>
    <x v="0"/>
    <m/>
  </r>
  <r>
    <n v="233964"/>
    <x v="0"/>
    <x v="0"/>
    <x v="1"/>
    <x v="1"/>
    <x v="7"/>
    <x v="202"/>
    <x v="0"/>
    <x v="1"/>
    <s v="Tesseramento"/>
    <x v="1"/>
    <x v="0"/>
    <x v="0"/>
    <m/>
  </r>
  <r>
    <n v="233965"/>
    <x v="0"/>
    <x v="0"/>
    <x v="1"/>
    <x v="0"/>
    <x v="7"/>
    <x v="202"/>
    <x v="0"/>
    <x v="1"/>
    <s v="Tesseramento"/>
    <x v="1"/>
    <x v="0"/>
    <x v="0"/>
    <m/>
  </r>
  <r>
    <n v="118687"/>
    <x v="0"/>
    <x v="0"/>
    <x v="0"/>
    <x v="0"/>
    <x v="1"/>
    <x v="320"/>
    <x v="0"/>
    <x v="1"/>
    <s v="Tesseramento"/>
    <x v="1"/>
    <x v="4"/>
    <x v="0"/>
    <m/>
  </r>
  <r>
    <n v="104371"/>
    <x v="0"/>
    <x v="0"/>
    <x v="0"/>
    <x v="0"/>
    <x v="1"/>
    <x v="320"/>
    <x v="0"/>
    <x v="0"/>
    <s v="Tesseramento"/>
    <x v="1"/>
    <x v="4"/>
    <x v="0"/>
    <m/>
  </r>
  <r>
    <n v="165899"/>
    <x v="0"/>
    <x v="0"/>
    <x v="0"/>
    <x v="1"/>
    <x v="7"/>
    <x v="51"/>
    <x v="0"/>
    <x v="0"/>
    <s v="Tesseramento"/>
    <x v="1"/>
    <x v="4"/>
    <x v="0"/>
    <m/>
  </r>
  <r>
    <n v="233966"/>
    <x v="1"/>
    <x v="0"/>
    <x v="1"/>
    <x v="2"/>
    <x v="7"/>
    <x v="202"/>
    <x v="0"/>
    <x v="1"/>
    <s v="Tesseramento"/>
    <x v="1"/>
    <x v="5"/>
    <x v="0"/>
    <m/>
  </r>
  <r>
    <n v="175169"/>
    <x v="0"/>
    <x v="0"/>
    <x v="0"/>
    <x v="0"/>
    <x v="1"/>
    <x v="320"/>
    <x v="0"/>
    <x v="0"/>
    <s v="Tesseramento"/>
    <x v="1"/>
    <x v="0"/>
    <x v="0"/>
    <m/>
  </r>
  <r>
    <n v="203189"/>
    <x v="0"/>
    <x v="0"/>
    <x v="0"/>
    <x v="0"/>
    <x v="1"/>
    <x v="320"/>
    <x v="0"/>
    <x v="0"/>
    <s v="Tesseramento"/>
    <x v="1"/>
    <x v="3"/>
    <x v="0"/>
    <m/>
  </r>
  <r>
    <n v="18501"/>
    <x v="0"/>
    <x v="0"/>
    <x v="0"/>
    <x v="0"/>
    <x v="11"/>
    <x v="280"/>
    <x v="0"/>
    <x v="0"/>
    <s v="Tesseramento"/>
    <x v="0"/>
    <x v="0"/>
    <x v="0"/>
    <m/>
  </r>
  <r>
    <n v="233967"/>
    <x v="0"/>
    <x v="0"/>
    <x v="1"/>
    <x v="1"/>
    <x v="7"/>
    <x v="202"/>
    <x v="0"/>
    <x v="1"/>
    <s v="Tesseramento"/>
    <x v="1"/>
    <x v="0"/>
    <x v="0"/>
    <m/>
  </r>
  <r>
    <n v="135471"/>
    <x v="0"/>
    <x v="0"/>
    <x v="0"/>
    <x v="0"/>
    <x v="11"/>
    <x v="141"/>
    <x v="0"/>
    <x v="0"/>
    <s v="Tesseramento"/>
    <x v="1"/>
    <x v="3"/>
    <x v="0"/>
    <m/>
  </r>
  <r>
    <n v="221865"/>
    <x v="0"/>
    <x v="0"/>
    <x v="0"/>
    <x v="1"/>
    <x v="1"/>
    <x v="320"/>
    <x v="0"/>
    <x v="0"/>
    <s v="Tesseramento"/>
    <x v="1"/>
    <x v="4"/>
    <x v="0"/>
    <m/>
  </r>
  <r>
    <n v="24125"/>
    <x v="0"/>
    <x v="0"/>
    <x v="0"/>
    <x v="0"/>
    <x v="7"/>
    <x v="51"/>
    <x v="0"/>
    <x v="0"/>
    <s v="Tesseramento"/>
    <x v="1"/>
    <x v="3"/>
    <x v="0"/>
    <m/>
  </r>
  <r>
    <n v="81784"/>
    <x v="0"/>
    <x v="0"/>
    <x v="0"/>
    <x v="0"/>
    <x v="1"/>
    <x v="320"/>
    <x v="0"/>
    <x v="0"/>
    <s v="Tesseramento"/>
    <x v="1"/>
    <x v="4"/>
    <x v="0"/>
    <m/>
  </r>
  <r>
    <n v="222862"/>
    <x v="0"/>
    <x v="0"/>
    <x v="0"/>
    <x v="3"/>
    <x v="7"/>
    <x v="51"/>
    <x v="0"/>
    <x v="1"/>
    <s v="Tesseramento"/>
    <x v="1"/>
    <x v="0"/>
    <x v="0"/>
    <m/>
  </r>
  <r>
    <n v="179088"/>
    <x v="0"/>
    <x v="0"/>
    <x v="0"/>
    <x v="0"/>
    <x v="1"/>
    <x v="320"/>
    <x v="0"/>
    <x v="0"/>
    <s v="Tesseramento"/>
    <x v="1"/>
    <x v="0"/>
    <x v="0"/>
    <m/>
  </r>
  <r>
    <n v="73503"/>
    <x v="0"/>
    <x v="0"/>
    <x v="0"/>
    <x v="0"/>
    <x v="11"/>
    <x v="280"/>
    <x v="0"/>
    <x v="0"/>
    <s v="Tesseramento"/>
    <x v="0"/>
    <x v="0"/>
    <x v="0"/>
    <m/>
  </r>
  <r>
    <n v="234320"/>
    <x v="0"/>
    <x v="0"/>
    <x v="1"/>
    <x v="2"/>
    <x v="2"/>
    <x v="292"/>
    <x v="0"/>
    <x v="0"/>
    <s v="Tesseramento"/>
    <x v="1"/>
    <x v="1"/>
    <x v="0"/>
    <m/>
  </r>
  <r>
    <n v="57057"/>
    <x v="0"/>
    <x v="0"/>
    <x v="0"/>
    <x v="0"/>
    <x v="7"/>
    <x v="51"/>
    <x v="0"/>
    <x v="1"/>
    <s v="Tesseramento"/>
    <x v="1"/>
    <x v="3"/>
    <x v="0"/>
    <m/>
  </r>
  <r>
    <n v="176653"/>
    <x v="0"/>
    <x v="0"/>
    <x v="2"/>
    <x v="1"/>
    <x v="2"/>
    <x v="292"/>
    <x v="0"/>
    <x v="0"/>
    <s v="Tesseramento"/>
    <x v="1"/>
    <x v="0"/>
    <x v="0"/>
    <m/>
  </r>
  <r>
    <n v="15286"/>
    <x v="0"/>
    <x v="0"/>
    <x v="0"/>
    <x v="0"/>
    <x v="7"/>
    <x v="51"/>
    <x v="0"/>
    <x v="0"/>
    <s v="Tesseramento"/>
    <x v="1"/>
    <x v="4"/>
    <x v="0"/>
    <m/>
  </r>
  <r>
    <n v="15468"/>
    <x v="0"/>
    <x v="0"/>
    <x v="0"/>
    <x v="0"/>
    <x v="7"/>
    <x v="51"/>
    <x v="0"/>
    <x v="1"/>
    <s v="Tesseramento"/>
    <x v="1"/>
    <x v="4"/>
    <x v="0"/>
    <m/>
  </r>
  <r>
    <n v="93835"/>
    <x v="0"/>
    <x v="0"/>
    <x v="2"/>
    <x v="1"/>
    <x v="7"/>
    <x v="51"/>
    <x v="0"/>
    <x v="0"/>
    <s v="Tesseramento"/>
    <x v="1"/>
    <x v="3"/>
    <x v="0"/>
    <m/>
  </r>
  <r>
    <n v="234252"/>
    <x v="0"/>
    <x v="0"/>
    <x v="1"/>
    <x v="1"/>
    <x v="2"/>
    <x v="292"/>
    <x v="0"/>
    <x v="1"/>
    <s v="Tesseramento"/>
    <x v="1"/>
    <x v="4"/>
    <x v="0"/>
    <m/>
  </r>
  <r>
    <n v="66473"/>
    <x v="0"/>
    <x v="0"/>
    <x v="0"/>
    <x v="0"/>
    <x v="1"/>
    <x v="320"/>
    <x v="0"/>
    <x v="1"/>
    <s v="Tesseramento"/>
    <x v="1"/>
    <x v="4"/>
    <x v="0"/>
    <m/>
  </r>
  <r>
    <n v="234265"/>
    <x v="0"/>
    <x v="0"/>
    <x v="1"/>
    <x v="1"/>
    <x v="2"/>
    <x v="292"/>
    <x v="0"/>
    <x v="0"/>
    <s v="Tesseramento"/>
    <x v="1"/>
    <x v="4"/>
    <x v="0"/>
    <m/>
  </r>
  <r>
    <n v="69468"/>
    <x v="0"/>
    <x v="0"/>
    <x v="0"/>
    <x v="0"/>
    <x v="1"/>
    <x v="320"/>
    <x v="0"/>
    <x v="0"/>
    <s v="Tesseramento"/>
    <x v="1"/>
    <x v="0"/>
    <x v="0"/>
    <m/>
  </r>
  <r>
    <n v="234308"/>
    <x v="0"/>
    <x v="0"/>
    <x v="1"/>
    <x v="1"/>
    <x v="2"/>
    <x v="292"/>
    <x v="0"/>
    <x v="0"/>
    <s v="Tesseramento"/>
    <x v="1"/>
    <x v="3"/>
    <x v="0"/>
    <m/>
  </r>
  <r>
    <n v="234256"/>
    <x v="0"/>
    <x v="0"/>
    <x v="1"/>
    <x v="1"/>
    <x v="2"/>
    <x v="292"/>
    <x v="0"/>
    <x v="1"/>
    <s v="Tesseramento"/>
    <x v="1"/>
    <x v="4"/>
    <x v="0"/>
    <m/>
  </r>
  <r>
    <n v="185658"/>
    <x v="0"/>
    <x v="1"/>
    <x v="2"/>
    <x v="1"/>
    <x v="1"/>
    <x v="320"/>
    <x v="0"/>
    <x v="0"/>
    <s v="Tesseramento"/>
    <x v="1"/>
    <x v="0"/>
    <x v="0"/>
    <m/>
  </r>
  <r>
    <n v="234309"/>
    <x v="0"/>
    <x v="0"/>
    <x v="1"/>
    <x v="1"/>
    <x v="2"/>
    <x v="292"/>
    <x v="0"/>
    <x v="0"/>
    <s v="Tesseramento"/>
    <x v="1"/>
    <x v="3"/>
    <x v="0"/>
    <m/>
  </r>
  <r>
    <n v="234314"/>
    <x v="0"/>
    <x v="0"/>
    <x v="1"/>
    <x v="1"/>
    <x v="2"/>
    <x v="292"/>
    <x v="0"/>
    <x v="0"/>
    <s v="Tesseramento"/>
    <x v="1"/>
    <x v="4"/>
    <x v="0"/>
    <m/>
  </r>
  <r>
    <n v="233887"/>
    <x v="1"/>
    <x v="0"/>
    <x v="1"/>
    <x v="3"/>
    <x v="1"/>
    <x v="320"/>
    <x v="0"/>
    <x v="0"/>
    <s v="Tesseramento"/>
    <x v="1"/>
    <x v="5"/>
    <x v="0"/>
    <m/>
  </r>
  <r>
    <n v="234323"/>
    <x v="0"/>
    <x v="0"/>
    <x v="1"/>
    <x v="2"/>
    <x v="2"/>
    <x v="292"/>
    <x v="0"/>
    <x v="1"/>
    <s v="Tesseramento"/>
    <x v="1"/>
    <x v="0"/>
    <x v="0"/>
    <m/>
  </r>
  <r>
    <n v="234318"/>
    <x v="0"/>
    <x v="0"/>
    <x v="1"/>
    <x v="2"/>
    <x v="2"/>
    <x v="292"/>
    <x v="0"/>
    <x v="0"/>
    <s v="Tesseramento"/>
    <x v="1"/>
    <x v="1"/>
    <x v="0"/>
    <m/>
  </r>
  <r>
    <n v="234257"/>
    <x v="0"/>
    <x v="0"/>
    <x v="1"/>
    <x v="1"/>
    <x v="2"/>
    <x v="292"/>
    <x v="0"/>
    <x v="1"/>
    <s v="Tesseramento"/>
    <x v="1"/>
    <x v="0"/>
    <x v="0"/>
    <m/>
  </r>
  <r>
    <n v="234258"/>
    <x v="0"/>
    <x v="0"/>
    <x v="1"/>
    <x v="2"/>
    <x v="2"/>
    <x v="292"/>
    <x v="0"/>
    <x v="0"/>
    <s v="Tesseramento"/>
    <x v="1"/>
    <x v="0"/>
    <x v="0"/>
    <m/>
  </r>
  <r>
    <n v="192397"/>
    <x v="1"/>
    <x v="0"/>
    <x v="0"/>
    <x v="1"/>
    <x v="2"/>
    <x v="55"/>
    <x v="0"/>
    <x v="0"/>
    <s v="Tesseramento"/>
    <x v="1"/>
    <x v="7"/>
    <x v="0"/>
    <m/>
  </r>
  <r>
    <n v="39820"/>
    <x v="0"/>
    <x v="0"/>
    <x v="2"/>
    <x v="4"/>
    <x v="2"/>
    <x v="292"/>
    <x v="0"/>
    <x v="0"/>
    <s v="Tesseramento"/>
    <x v="1"/>
    <x v="3"/>
    <x v="0"/>
    <m/>
  </r>
  <r>
    <n v="79994"/>
    <x v="0"/>
    <x v="0"/>
    <x v="0"/>
    <x v="0"/>
    <x v="7"/>
    <x v="51"/>
    <x v="0"/>
    <x v="0"/>
    <s v="Tesseramento"/>
    <x v="1"/>
    <x v="3"/>
    <x v="0"/>
    <m/>
  </r>
  <r>
    <n v="115712"/>
    <x v="0"/>
    <x v="0"/>
    <x v="0"/>
    <x v="3"/>
    <x v="8"/>
    <x v="62"/>
    <x v="0"/>
    <x v="0"/>
    <s v="Tesseramento"/>
    <x v="1"/>
    <x v="4"/>
    <x v="0"/>
    <m/>
  </r>
  <r>
    <n v="30631"/>
    <x v="0"/>
    <x v="0"/>
    <x v="0"/>
    <x v="0"/>
    <x v="8"/>
    <x v="62"/>
    <x v="0"/>
    <x v="0"/>
    <s v="Tesseramento"/>
    <x v="1"/>
    <x v="0"/>
    <x v="0"/>
    <m/>
  </r>
  <r>
    <n v="61855"/>
    <x v="0"/>
    <x v="0"/>
    <x v="0"/>
    <x v="2"/>
    <x v="8"/>
    <x v="62"/>
    <x v="0"/>
    <x v="0"/>
    <s v="Tesseramento"/>
    <x v="1"/>
    <x v="0"/>
    <x v="0"/>
    <m/>
  </r>
  <r>
    <n v="53635"/>
    <x v="0"/>
    <x v="0"/>
    <x v="0"/>
    <x v="0"/>
    <x v="8"/>
    <x v="62"/>
    <x v="0"/>
    <x v="0"/>
    <s v="Tesseramento"/>
    <x v="1"/>
    <x v="4"/>
    <x v="0"/>
    <m/>
  </r>
  <r>
    <n v="225992"/>
    <x v="0"/>
    <x v="0"/>
    <x v="0"/>
    <x v="0"/>
    <x v="2"/>
    <x v="292"/>
    <x v="0"/>
    <x v="0"/>
    <s v="Tesseramento"/>
    <x v="1"/>
    <x v="1"/>
    <x v="0"/>
    <m/>
  </r>
  <r>
    <n v="100623"/>
    <x v="0"/>
    <x v="0"/>
    <x v="0"/>
    <x v="0"/>
    <x v="2"/>
    <x v="292"/>
    <x v="0"/>
    <x v="0"/>
    <s v="Tesseramento"/>
    <x v="1"/>
    <x v="0"/>
    <x v="0"/>
    <m/>
  </r>
  <r>
    <n v="211581"/>
    <x v="0"/>
    <x v="0"/>
    <x v="0"/>
    <x v="0"/>
    <x v="2"/>
    <x v="292"/>
    <x v="0"/>
    <x v="0"/>
    <s v="Tesseramento"/>
    <x v="1"/>
    <x v="3"/>
    <x v="0"/>
    <m/>
  </r>
  <r>
    <n v="217204"/>
    <x v="0"/>
    <x v="0"/>
    <x v="0"/>
    <x v="0"/>
    <x v="2"/>
    <x v="292"/>
    <x v="0"/>
    <x v="1"/>
    <s v="Tesseramento"/>
    <x v="1"/>
    <x v="0"/>
    <x v="0"/>
    <m/>
  </r>
  <r>
    <n v="52874"/>
    <x v="0"/>
    <x v="0"/>
    <x v="0"/>
    <x v="0"/>
    <x v="2"/>
    <x v="292"/>
    <x v="0"/>
    <x v="0"/>
    <s v="Tesseramento"/>
    <x v="1"/>
    <x v="4"/>
    <x v="0"/>
    <m/>
  </r>
  <r>
    <n v="203768"/>
    <x v="0"/>
    <x v="0"/>
    <x v="0"/>
    <x v="0"/>
    <x v="2"/>
    <x v="292"/>
    <x v="0"/>
    <x v="0"/>
    <s v="Tesseramento"/>
    <x v="1"/>
    <x v="0"/>
    <x v="0"/>
    <m/>
  </r>
  <r>
    <n v="162987"/>
    <x v="0"/>
    <x v="0"/>
    <x v="0"/>
    <x v="0"/>
    <x v="2"/>
    <x v="292"/>
    <x v="0"/>
    <x v="0"/>
    <s v="Tesseramento"/>
    <x v="1"/>
    <x v="0"/>
    <x v="0"/>
    <m/>
  </r>
  <r>
    <n v="46691"/>
    <x v="0"/>
    <x v="0"/>
    <x v="0"/>
    <x v="0"/>
    <x v="2"/>
    <x v="55"/>
    <x v="0"/>
    <x v="0"/>
    <s v="Tesseramento"/>
    <x v="1"/>
    <x v="4"/>
    <x v="0"/>
    <m/>
  </r>
  <r>
    <n v="182094"/>
    <x v="0"/>
    <x v="0"/>
    <x v="0"/>
    <x v="0"/>
    <x v="2"/>
    <x v="292"/>
    <x v="0"/>
    <x v="0"/>
    <s v="Tesseramento"/>
    <x v="1"/>
    <x v="4"/>
    <x v="0"/>
    <m/>
  </r>
  <r>
    <n v="206752"/>
    <x v="0"/>
    <x v="0"/>
    <x v="0"/>
    <x v="1"/>
    <x v="2"/>
    <x v="292"/>
    <x v="0"/>
    <x v="0"/>
    <s v="Tesseramento"/>
    <x v="1"/>
    <x v="4"/>
    <x v="0"/>
    <m/>
  </r>
  <r>
    <n v="228201"/>
    <x v="0"/>
    <x v="0"/>
    <x v="0"/>
    <x v="0"/>
    <x v="2"/>
    <x v="292"/>
    <x v="0"/>
    <x v="0"/>
    <s v="Tesseramento"/>
    <x v="1"/>
    <x v="0"/>
    <x v="0"/>
    <m/>
  </r>
  <r>
    <n v="67845"/>
    <x v="0"/>
    <x v="0"/>
    <x v="0"/>
    <x v="0"/>
    <x v="2"/>
    <x v="292"/>
    <x v="0"/>
    <x v="0"/>
    <s v="Tesseramento"/>
    <x v="1"/>
    <x v="4"/>
    <x v="0"/>
    <m/>
  </r>
  <r>
    <n v="225996"/>
    <x v="1"/>
    <x v="0"/>
    <x v="0"/>
    <x v="2"/>
    <x v="2"/>
    <x v="292"/>
    <x v="0"/>
    <x v="0"/>
    <s v="Tesseramento"/>
    <x v="1"/>
    <x v="5"/>
    <x v="0"/>
    <m/>
  </r>
  <r>
    <n v="119833"/>
    <x v="0"/>
    <x v="0"/>
    <x v="0"/>
    <x v="1"/>
    <x v="2"/>
    <x v="292"/>
    <x v="0"/>
    <x v="1"/>
    <s v="Tesseramento"/>
    <x v="1"/>
    <x v="0"/>
    <x v="0"/>
    <m/>
  </r>
  <r>
    <n v="163172"/>
    <x v="0"/>
    <x v="0"/>
    <x v="0"/>
    <x v="0"/>
    <x v="2"/>
    <x v="292"/>
    <x v="0"/>
    <x v="0"/>
    <s v="Tesseramento"/>
    <x v="1"/>
    <x v="0"/>
    <x v="0"/>
    <m/>
  </r>
  <r>
    <n v="153651"/>
    <x v="0"/>
    <x v="0"/>
    <x v="0"/>
    <x v="0"/>
    <x v="2"/>
    <x v="292"/>
    <x v="0"/>
    <x v="0"/>
    <s v="Tesseramento"/>
    <x v="1"/>
    <x v="0"/>
    <x v="0"/>
    <m/>
  </r>
  <r>
    <n v="96193"/>
    <x v="0"/>
    <x v="0"/>
    <x v="0"/>
    <x v="0"/>
    <x v="2"/>
    <x v="292"/>
    <x v="0"/>
    <x v="1"/>
    <s v="Tesseramento"/>
    <x v="1"/>
    <x v="3"/>
    <x v="0"/>
    <m/>
  </r>
  <r>
    <n v="192349"/>
    <x v="0"/>
    <x v="0"/>
    <x v="0"/>
    <x v="1"/>
    <x v="2"/>
    <x v="292"/>
    <x v="0"/>
    <x v="1"/>
    <s v="Tesseramento"/>
    <x v="1"/>
    <x v="4"/>
    <x v="0"/>
    <m/>
  </r>
  <r>
    <n v="209400"/>
    <x v="0"/>
    <x v="0"/>
    <x v="0"/>
    <x v="0"/>
    <x v="2"/>
    <x v="292"/>
    <x v="0"/>
    <x v="0"/>
    <s v="Tesseramento"/>
    <x v="1"/>
    <x v="0"/>
    <x v="0"/>
    <m/>
  </r>
  <r>
    <n v="11671"/>
    <x v="0"/>
    <x v="0"/>
    <x v="0"/>
    <x v="0"/>
    <x v="2"/>
    <x v="292"/>
    <x v="0"/>
    <x v="0"/>
    <s v="Tesseramento"/>
    <x v="1"/>
    <x v="4"/>
    <x v="0"/>
    <m/>
  </r>
  <r>
    <n v="186246"/>
    <x v="0"/>
    <x v="0"/>
    <x v="0"/>
    <x v="0"/>
    <x v="2"/>
    <x v="292"/>
    <x v="0"/>
    <x v="0"/>
    <s v="Tesseramento"/>
    <x v="1"/>
    <x v="0"/>
    <x v="0"/>
    <m/>
  </r>
  <r>
    <n v="100076"/>
    <x v="0"/>
    <x v="0"/>
    <x v="0"/>
    <x v="0"/>
    <x v="2"/>
    <x v="55"/>
    <x v="0"/>
    <x v="0"/>
    <s v="Tesseramento"/>
    <x v="1"/>
    <x v="3"/>
    <x v="0"/>
    <m/>
  </r>
  <r>
    <n v="53636"/>
    <x v="0"/>
    <x v="0"/>
    <x v="0"/>
    <x v="0"/>
    <x v="8"/>
    <x v="62"/>
    <x v="0"/>
    <x v="1"/>
    <s v="Tesseramento"/>
    <x v="1"/>
    <x v="4"/>
    <x v="0"/>
    <m/>
  </r>
  <r>
    <n v="120975"/>
    <x v="0"/>
    <x v="0"/>
    <x v="0"/>
    <x v="0"/>
    <x v="2"/>
    <x v="292"/>
    <x v="0"/>
    <x v="0"/>
    <s v="Tesseramento"/>
    <x v="1"/>
    <x v="4"/>
    <x v="0"/>
    <m/>
  </r>
  <r>
    <n v="128006"/>
    <x v="0"/>
    <x v="0"/>
    <x v="0"/>
    <x v="0"/>
    <x v="2"/>
    <x v="292"/>
    <x v="0"/>
    <x v="1"/>
    <s v="Tesseramento"/>
    <x v="1"/>
    <x v="0"/>
    <x v="0"/>
    <m/>
  </r>
  <r>
    <n v="12713"/>
    <x v="0"/>
    <x v="0"/>
    <x v="0"/>
    <x v="0"/>
    <x v="2"/>
    <x v="292"/>
    <x v="0"/>
    <x v="0"/>
    <s v="Tesseramento"/>
    <x v="1"/>
    <x v="0"/>
    <x v="0"/>
    <m/>
  </r>
  <r>
    <n v="200125"/>
    <x v="0"/>
    <x v="0"/>
    <x v="0"/>
    <x v="0"/>
    <x v="2"/>
    <x v="292"/>
    <x v="0"/>
    <x v="0"/>
    <s v="Tesseramento"/>
    <x v="1"/>
    <x v="0"/>
    <x v="0"/>
    <m/>
  </r>
  <r>
    <n v="12361"/>
    <x v="0"/>
    <x v="0"/>
    <x v="0"/>
    <x v="4"/>
    <x v="2"/>
    <x v="292"/>
    <x v="0"/>
    <x v="0"/>
    <s v="Tesseramento"/>
    <x v="1"/>
    <x v="4"/>
    <x v="0"/>
    <m/>
  </r>
  <r>
    <n v="226000"/>
    <x v="1"/>
    <x v="0"/>
    <x v="0"/>
    <x v="2"/>
    <x v="2"/>
    <x v="292"/>
    <x v="0"/>
    <x v="0"/>
    <s v="Tesseramento"/>
    <x v="1"/>
    <x v="5"/>
    <x v="0"/>
    <m/>
  </r>
  <r>
    <n v="48002"/>
    <x v="0"/>
    <x v="0"/>
    <x v="0"/>
    <x v="0"/>
    <x v="2"/>
    <x v="292"/>
    <x v="0"/>
    <x v="0"/>
    <s v="Tesseramento"/>
    <x v="1"/>
    <x v="0"/>
    <x v="0"/>
    <m/>
  </r>
  <r>
    <n v="43206"/>
    <x v="0"/>
    <x v="0"/>
    <x v="0"/>
    <x v="0"/>
    <x v="2"/>
    <x v="292"/>
    <x v="0"/>
    <x v="0"/>
    <s v="Tesseramento"/>
    <x v="1"/>
    <x v="4"/>
    <x v="0"/>
    <m/>
  </r>
  <r>
    <n v="184234"/>
    <x v="1"/>
    <x v="0"/>
    <x v="0"/>
    <x v="0"/>
    <x v="2"/>
    <x v="55"/>
    <x v="0"/>
    <x v="0"/>
    <s v="Tesseramento"/>
    <x v="1"/>
    <x v="5"/>
    <x v="0"/>
    <m/>
  </r>
  <r>
    <n v="100081"/>
    <x v="0"/>
    <x v="0"/>
    <x v="0"/>
    <x v="0"/>
    <x v="2"/>
    <x v="55"/>
    <x v="0"/>
    <x v="0"/>
    <s v="Tesseramento"/>
    <x v="1"/>
    <x v="4"/>
    <x v="0"/>
    <m/>
  </r>
  <r>
    <n v="116333"/>
    <x v="0"/>
    <x v="0"/>
    <x v="0"/>
    <x v="0"/>
    <x v="2"/>
    <x v="292"/>
    <x v="0"/>
    <x v="0"/>
    <s v="Tesseramento"/>
    <x v="1"/>
    <x v="4"/>
    <x v="0"/>
    <m/>
  </r>
  <r>
    <n v="70126"/>
    <x v="0"/>
    <x v="0"/>
    <x v="0"/>
    <x v="0"/>
    <x v="2"/>
    <x v="292"/>
    <x v="0"/>
    <x v="0"/>
    <s v="Tesseramento"/>
    <x v="1"/>
    <x v="4"/>
    <x v="0"/>
    <m/>
  </r>
  <r>
    <n v="21187"/>
    <x v="0"/>
    <x v="0"/>
    <x v="0"/>
    <x v="0"/>
    <x v="2"/>
    <x v="292"/>
    <x v="0"/>
    <x v="0"/>
    <s v="Tesseramento"/>
    <x v="1"/>
    <x v="4"/>
    <x v="0"/>
    <m/>
  </r>
  <r>
    <n v="166801"/>
    <x v="0"/>
    <x v="0"/>
    <x v="0"/>
    <x v="0"/>
    <x v="2"/>
    <x v="292"/>
    <x v="0"/>
    <x v="0"/>
    <s v="Tesseramento"/>
    <x v="1"/>
    <x v="0"/>
    <x v="0"/>
    <m/>
  </r>
  <r>
    <n v="60019"/>
    <x v="0"/>
    <x v="0"/>
    <x v="0"/>
    <x v="0"/>
    <x v="2"/>
    <x v="292"/>
    <x v="0"/>
    <x v="0"/>
    <s v="Tesseramento"/>
    <x v="1"/>
    <x v="4"/>
    <x v="0"/>
    <m/>
  </r>
  <r>
    <n v="210591"/>
    <x v="0"/>
    <x v="0"/>
    <x v="0"/>
    <x v="1"/>
    <x v="2"/>
    <x v="292"/>
    <x v="0"/>
    <x v="0"/>
    <s v="Tesseramento"/>
    <x v="1"/>
    <x v="4"/>
    <x v="0"/>
    <m/>
  </r>
  <r>
    <n v="232243"/>
    <x v="0"/>
    <x v="0"/>
    <x v="0"/>
    <x v="0"/>
    <x v="2"/>
    <x v="292"/>
    <x v="0"/>
    <x v="0"/>
    <s v="Tesseramento"/>
    <x v="1"/>
    <x v="1"/>
    <x v="0"/>
    <m/>
  </r>
  <r>
    <n v="128010"/>
    <x v="0"/>
    <x v="0"/>
    <x v="0"/>
    <x v="0"/>
    <x v="2"/>
    <x v="292"/>
    <x v="0"/>
    <x v="0"/>
    <s v="Tesseramento"/>
    <x v="1"/>
    <x v="4"/>
    <x v="0"/>
    <m/>
  </r>
  <r>
    <n v="233209"/>
    <x v="0"/>
    <x v="0"/>
    <x v="0"/>
    <x v="0"/>
    <x v="2"/>
    <x v="292"/>
    <x v="0"/>
    <x v="0"/>
    <s v="Tesseramento"/>
    <x v="1"/>
    <x v="3"/>
    <x v="0"/>
    <m/>
  </r>
  <r>
    <n v="200382"/>
    <x v="0"/>
    <x v="0"/>
    <x v="0"/>
    <x v="0"/>
    <x v="2"/>
    <x v="292"/>
    <x v="0"/>
    <x v="0"/>
    <s v="Tesseramento"/>
    <x v="1"/>
    <x v="3"/>
    <x v="0"/>
    <m/>
  </r>
  <r>
    <n v="198489"/>
    <x v="0"/>
    <x v="0"/>
    <x v="0"/>
    <x v="1"/>
    <x v="2"/>
    <x v="292"/>
    <x v="0"/>
    <x v="0"/>
    <s v="Tesseramento"/>
    <x v="1"/>
    <x v="3"/>
    <x v="0"/>
    <m/>
  </r>
  <r>
    <n v="147962"/>
    <x v="0"/>
    <x v="0"/>
    <x v="0"/>
    <x v="0"/>
    <x v="2"/>
    <x v="292"/>
    <x v="0"/>
    <x v="0"/>
    <s v="Tesseramento"/>
    <x v="1"/>
    <x v="0"/>
    <x v="0"/>
    <m/>
  </r>
  <r>
    <n v="96194"/>
    <x v="0"/>
    <x v="0"/>
    <x v="0"/>
    <x v="0"/>
    <x v="2"/>
    <x v="292"/>
    <x v="0"/>
    <x v="0"/>
    <s v="Tesseramento"/>
    <x v="1"/>
    <x v="4"/>
    <x v="0"/>
    <m/>
  </r>
  <r>
    <n v="43207"/>
    <x v="0"/>
    <x v="0"/>
    <x v="0"/>
    <x v="0"/>
    <x v="2"/>
    <x v="292"/>
    <x v="0"/>
    <x v="1"/>
    <s v="Tesseramento"/>
    <x v="1"/>
    <x v="4"/>
    <x v="0"/>
    <m/>
  </r>
  <r>
    <n v="226002"/>
    <x v="0"/>
    <x v="0"/>
    <x v="0"/>
    <x v="1"/>
    <x v="2"/>
    <x v="292"/>
    <x v="0"/>
    <x v="0"/>
    <s v="Tesseramento"/>
    <x v="1"/>
    <x v="0"/>
    <x v="0"/>
    <m/>
  </r>
  <r>
    <n v="62823"/>
    <x v="0"/>
    <x v="0"/>
    <x v="0"/>
    <x v="0"/>
    <x v="2"/>
    <x v="292"/>
    <x v="0"/>
    <x v="1"/>
    <s v="Tesseramento"/>
    <x v="1"/>
    <x v="4"/>
    <x v="0"/>
    <m/>
  </r>
  <r>
    <n v="75412"/>
    <x v="0"/>
    <x v="0"/>
    <x v="0"/>
    <x v="0"/>
    <x v="2"/>
    <x v="292"/>
    <x v="0"/>
    <x v="1"/>
    <s v="Tesseramento"/>
    <x v="1"/>
    <x v="4"/>
    <x v="0"/>
    <m/>
  </r>
  <r>
    <n v="100084"/>
    <x v="0"/>
    <x v="0"/>
    <x v="0"/>
    <x v="0"/>
    <x v="2"/>
    <x v="55"/>
    <x v="0"/>
    <x v="1"/>
    <s v="Tesseramento"/>
    <x v="1"/>
    <x v="0"/>
    <x v="0"/>
    <m/>
  </r>
  <r>
    <n v="72875"/>
    <x v="0"/>
    <x v="0"/>
    <x v="0"/>
    <x v="4"/>
    <x v="2"/>
    <x v="292"/>
    <x v="0"/>
    <x v="0"/>
    <s v="Tesseramento"/>
    <x v="1"/>
    <x v="4"/>
    <x v="0"/>
    <m/>
  </r>
  <r>
    <n v="211582"/>
    <x v="0"/>
    <x v="0"/>
    <x v="0"/>
    <x v="0"/>
    <x v="2"/>
    <x v="292"/>
    <x v="0"/>
    <x v="1"/>
    <s v="Tesseramento"/>
    <x v="1"/>
    <x v="4"/>
    <x v="0"/>
    <m/>
  </r>
  <r>
    <n v="187118"/>
    <x v="0"/>
    <x v="0"/>
    <x v="0"/>
    <x v="0"/>
    <x v="2"/>
    <x v="292"/>
    <x v="0"/>
    <x v="0"/>
    <s v="Tesseramento"/>
    <x v="1"/>
    <x v="1"/>
    <x v="0"/>
    <m/>
  </r>
  <r>
    <n v="211268"/>
    <x v="0"/>
    <x v="0"/>
    <x v="0"/>
    <x v="0"/>
    <x v="2"/>
    <x v="292"/>
    <x v="0"/>
    <x v="0"/>
    <s v="Tesseramento"/>
    <x v="1"/>
    <x v="0"/>
    <x v="0"/>
    <m/>
  </r>
  <r>
    <n v="96950"/>
    <x v="0"/>
    <x v="0"/>
    <x v="0"/>
    <x v="0"/>
    <x v="2"/>
    <x v="55"/>
    <x v="0"/>
    <x v="0"/>
    <s v="Tesseramento"/>
    <x v="1"/>
    <x v="3"/>
    <x v="0"/>
    <m/>
  </r>
  <r>
    <n v="227225"/>
    <x v="0"/>
    <x v="0"/>
    <x v="0"/>
    <x v="0"/>
    <x v="2"/>
    <x v="292"/>
    <x v="0"/>
    <x v="0"/>
    <s v="Tesseramento"/>
    <x v="1"/>
    <x v="4"/>
    <x v="0"/>
    <m/>
  </r>
  <r>
    <n v="226003"/>
    <x v="0"/>
    <x v="0"/>
    <x v="0"/>
    <x v="0"/>
    <x v="2"/>
    <x v="292"/>
    <x v="0"/>
    <x v="0"/>
    <s v="Tesseramento"/>
    <x v="1"/>
    <x v="0"/>
    <x v="0"/>
    <m/>
  </r>
  <r>
    <n v="11704"/>
    <x v="0"/>
    <x v="0"/>
    <x v="0"/>
    <x v="0"/>
    <x v="2"/>
    <x v="292"/>
    <x v="0"/>
    <x v="0"/>
    <s v="Tesseramento"/>
    <x v="1"/>
    <x v="0"/>
    <x v="0"/>
    <m/>
  </r>
  <r>
    <n v="167519"/>
    <x v="0"/>
    <x v="0"/>
    <x v="0"/>
    <x v="0"/>
    <x v="2"/>
    <x v="292"/>
    <x v="0"/>
    <x v="0"/>
    <s v="Tesseramento"/>
    <x v="1"/>
    <x v="3"/>
    <x v="0"/>
    <m/>
  </r>
  <r>
    <n v="180313"/>
    <x v="0"/>
    <x v="0"/>
    <x v="0"/>
    <x v="0"/>
    <x v="2"/>
    <x v="292"/>
    <x v="0"/>
    <x v="0"/>
    <s v="Tesseramento"/>
    <x v="1"/>
    <x v="0"/>
    <x v="0"/>
    <m/>
  </r>
  <r>
    <n v="186248"/>
    <x v="0"/>
    <x v="0"/>
    <x v="0"/>
    <x v="0"/>
    <x v="2"/>
    <x v="292"/>
    <x v="0"/>
    <x v="1"/>
    <s v="Tesseramento"/>
    <x v="1"/>
    <x v="0"/>
    <x v="0"/>
    <m/>
  </r>
  <r>
    <n v="232854"/>
    <x v="0"/>
    <x v="0"/>
    <x v="0"/>
    <x v="0"/>
    <x v="2"/>
    <x v="292"/>
    <x v="0"/>
    <x v="0"/>
    <s v="Tesseramento"/>
    <x v="1"/>
    <x v="3"/>
    <x v="0"/>
    <m/>
  </r>
  <r>
    <n v="27830"/>
    <x v="0"/>
    <x v="0"/>
    <x v="0"/>
    <x v="0"/>
    <x v="2"/>
    <x v="292"/>
    <x v="0"/>
    <x v="0"/>
    <s v="Tesseramento"/>
    <x v="1"/>
    <x v="0"/>
    <x v="0"/>
    <m/>
  </r>
  <r>
    <n v="198492"/>
    <x v="0"/>
    <x v="0"/>
    <x v="0"/>
    <x v="0"/>
    <x v="2"/>
    <x v="292"/>
    <x v="0"/>
    <x v="1"/>
    <s v="Tesseramento"/>
    <x v="1"/>
    <x v="3"/>
    <x v="0"/>
    <m/>
  </r>
  <r>
    <n v="197733"/>
    <x v="0"/>
    <x v="0"/>
    <x v="0"/>
    <x v="0"/>
    <x v="2"/>
    <x v="292"/>
    <x v="0"/>
    <x v="1"/>
    <s v="Tesseramento"/>
    <x v="1"/>
    <x v="3"/>
    <x v="0"/>
    <m/>
  </r>
  <r>
    <n v="67851"/>
    <x v="0"/>
    <x v="0"/>
    <x v="0"/>
    <x v="0"/>
    <x v="2"/>
    <x v="292"/>
    <x v="0"/>
    <x v="0"/>
    <s v="Tesseramento"/>
    <x v="1"/>
    <x v="4"/>
    <x v="0"/>
    <m/>
  </r>
  <r>
    <n v="27744"/>
    <x v="0"/>
    <x v="0"/>
    <x v="0"/>
    <x v="0"/>
    <x v="2"/>
    <x v="292"/>
    <x v="0"/>
    <x v="0"/>
    <s v="Tesseramento"/>
    <x v="1"/>
    <x v="4"/>
    <x v="0"/>
    <m/>
  </r>
  <r>
    <n v="68782"/>
    <x v="0"/>
    <x v="0"/>
    <x v="0"/>
    <x v="0"/>
    <x v="2"/>
    <x v="292"/>
    <x v="0"/>
    <x v="0"/>
    <s v="Tesseramento"/>
    <x v="1"/>
    <x v="3"/>
    <x v="0"/>
    <m/>
  </r>
  <r>
    <n v="112712"/>
    <x v="0"/>
    <x v="0"/>
    <x v="0"/>
    <x v="0"/>
    <x v="2"/>
    <x v="55"/>
    <x v="0"/>
    <x v="1"/>
    <s v="Tesseramento"/>
    <x v="1"/>
    <x v="4"/>
    <x v="0"/>
    <m/>
  </r>
  <r>
    <n v="176654"/>
    <x v="0"/>
    <x v="0"/>
    <x v="0"/>
    <x v="0"/>
    <x v="2"/>
    <x v="292"/>
    <x v="0"/>
    <x v="0"/>
    <s v="Tesseramento"/>
    <x v="1"/>
    <x v="0"/>
    <x v="0"/>
    <m/>
  </r>
  <r>
    <n v="166813"/>
    <x v="0"/>
    <x v="0"/>
    <x v="0"/>
    <x v="0"/>
    <x v="2"/>
    <x v="292"/>
    <x v="0"/>
    <x v="0"/>
    <s v="Tesseramento"/>
    <x v="1"/>
    <x v="0"/>
    <x v="0"/>
    <m/>
  </r>
  <r>
    <n v="23180"/>
    <x v="0"/>
    <x v="0"/>
    <x v="0"/>
    <x v="0"/>
    <x v="2"/>
    <x v="292"/>
    <x v="0"/>
    <x v="0"/>
    <s v="Tesseramento"/>
    <x v="1"/>
    <x v="4"/>
    <x v="0"/>
    <m/>
  </r>
  <r>
    <n v="178436"/>
    <x v="0"/>
    <x v="0"/>
    <x v="0"/>
    <x v="0"/>
    <x v="2"/>
    <x v="292"/>
    <x v="0"/>
    <x v="0"/>
    <s v="Tesseramento"/>
    <x v="1"/>
    <x v="0"/>
    <x v="0"/>
    <m/>
  </r>
  <r>
    <n v="226008"/>
    <x v="0"/>
    <x v="0"/>
    <x v="0"/>
    <x v="1"/>
    <x v="2"/>
    <x v="292"/>
    <x v="0"/>
    <x v="0"/>
    <s v="Tesseramento"/>
    <x v="1"/>
    <x v="0"/>
    <x v="0"/>
    <m/>
  </r>
  <r>
    <n v="226007"/>
    <x v="1"/>
    <x v="0"/>
    <x v="0"/>
    <x v="0"/>
    <x v="2"/>
    <x v="292"/>
    <x v="0"/>
    <x v="0"/>
    <s v="Tesseramento"/>
    <x v="1"/>
    <x v="2"/>
    <x v="0"/>
    <m/>
  </r>
  <r>
    <n v="58044"/>
    <x v="0"/>
    <x v="0"/>
    <x v="0"/>
    <x v="0"/>
    <x v="2"/>
    <x v="292"/>
    <x v="0"/>
    <x v="0"/>
    <s v="Tesseramento"/>
    <x v="1"/>
    <x v="4"/>
    <x v="0"/>
    <m/>
  </r>
  <r>
    <n v="105036"/>
    <x v="0"/>
    <x v="0"/>
    <x v="0"/>
    <x v="0"/>
    <x v="2"/>
    <x v="292"/>
    <x v="0"/>
    <x v="0"/>
    <s v="Tesseramento"/>
    <x v="1"/>
    <x v="4"/>
    <x v="0"/>
    <m/>
  </r>
  <r>
    <n v="192405"/>
    <x v="0"/>
    <x v="0"/>
    <x v="0"/>
    <x v="0"/>
    <x v="2"/>
    <x v="55"/>
    <x v="0"/>
    <x v="0"/>
    <s v="Tesseramento"/>
    <x v="1"/>
    <x v="0"/>
    <x v="0"/>
    <m/>
  </r>
  <r>
    <n v="207621"/>
    <x v="0"/>
    <x v="0"/>
    <x v="0"/>
    <x v="2"/>
    <x v="2"/>
    <x v="292"/>
    <x v="0"/>
    <x v="1"/>
    <s v="Tesseramento"/>
    <x v="1"/>
    <x v="0"/>
    <x v="0"/>
    <m/>
  </r>
  <r>
    <n v="221562"/>
    <x v="0"/>
    <x v="0"/>
    <x v="0"/>
    <x v="0"/>
    <x v="2"/>
    <x v="292"/>
    <x v="0"/>
    <x v="0"/>
    <s v="Tesseramento"/>
    <x v="1"/>
    <x v="0"/>
    <x v="0"/>
    <m/>
  </r>
  <r>
    <n v="182103"/>
    <x v="0"/>
    <x v="0"/>
    <x v="0"/>
    <x v="0"/>
    <x v="2"/>
    <x v="292"/>
    <x v="0"/>
    <x v="0"/>
    <s v="Tesseramento"/>
    <x v="1"/>
    <x v="0"/>
    <x v="0"/>
    <m/>
  </r>
  <r>
    <n v="54635"/>
    <x v="0"/>
    <x v="0"/>
    <x v="0"/>
    <x v="0"/>
    <x v="2"/>
    <x v="292"/>
    <x v="0"/>
    <x v="0"/>
    <s v="Tesseramento"/>
    <x v="1"/>
    <x v="0"/>
    <x v="0"/>
    <m/>
  </r>
  <r>
    <n v="52426"/>
    <x v="0"/>
    <x v="0"/>
    <x v="0"/>
    <x v="0"/>
    <x v="2"/>
    <x v="292"/>
    <x v="0"/>
    <x v="0"/>
    <s v="Tesseramento"/>
    <x v="1"/>
    <x v="4"/>
    <x v="0"/>
    <m/>
  </r>
  <r>
    <n v="60256"/>
    <x v="0"/>
    <x v="0"/>
    <x v="0"/>
    <x v="0"/>
    <x v="2"/>
    <x v="55"/>
    <x v="0"/>
    <x v="0"/>
    <s v="Tesseramento"/>
    <x v="1"/>
    <x v="0"/>
    <x v="0"/>
    <m/>
  </r>
  <r>
    <n v="19"/>
    <x v="0"/>
    <x v="0"/>
    <x v="0"/>
    <x v="0"/>
    <x v="8"/>
    <x v="62"/>
    <x v="0"/>
    <x v="0"/>
    <s v="Tesseramento"/>
    <x v="1"/>
    <x v="3"/>
    <x v="0"/>
    <m/>
  </r>
  <r>
    <n v="32757"/>
    <x v="0"/>
    <x v="0"/>
    <x v="0"/>
    <x v="0"/>
    <x v="2"/>
    <x v="55"/>
    <x v="0"/>
    <x v="0"/>
    <s v="Tesseramento"/>
    <x v="1"/>
    <x v="4"/>
    <x v="0"/>
    <m/>
  </r>
  <r>
    <n v="192402"/>
    <x v="0"/>
    <x v="0"/>
    <x v="0"/>
    <x v="0"/>
    <x v="2"/>
    <x v="55"/>
    <x v="0"/>
    <x v="0"/>
    <s v="Tesseramento"/>
    <x v="1"/>
    <x v="4"/>
    <x v="0"/>
    <m/>
  </r>
  <r>
    <n v="108814"/>
    <x v="0"/>
    <x v="0"/>
    <x v="0"/>
    <x v="0"/>
    <x v="8"/>
    <x v="62"/>
    <x v="0"/>
    <x v="0"/>
    <s v="Tesseramento"/>
    <x v="1"/>
    <x v="0"/>
    <x v="0"/>
    <m/>
  </r>
  <r>
    <n v="22046"/>
    <x v="0"/>
    <x v="0"/>
    <x v="0"/>
    <x v="0"/>
    <x v="2"/>
    <x v="55"/>
    <x v="0"/>
    <x v="0"/>
    <s v="Tesseramento"/>
    <x v="1"/>
    <x v="4"/>
    <x v="0"/>
    <m/>
  </r>
  <r>
    <n v="102759"/>
    <x v="0"/>
    <x v="0"/>
    <x v="0"/>
    <x v="0"/>
    <x v="8"/>
    <x v="62"/>
    <x v="0"/>
    <x v="0"/>
    <s v="Tesseramento"/>
    <x v="1"/>
    <x v="1"/>
    <x v="0"/>
    <m/>
  </r>
  <r>
    <n v="49248"/>
    <x v="0"/>
    <x v="0"/>
    <x v="0"/>
    <x v="0"/>
    <x v="2"/>
    <x v="55"/>
    <x v="0"/>
    <x v="1"/>
    <s v="Tesseramento"/>
    <x v="1"/>
    <x v="4"/>
    <x v="0"/>
    <m/>
  </r>
  <r>
    <n v="96960"/>
    <x v="0"/>
    <x v="0"/>
    <x v="0"/>
    <x v="0"/>
    <x v="2"/>
    <x v="55"/>
    <x v="0"/>
    <x v="1"/>
    <s v="Tesseramento"/>
    <x v="1"/>
    <x v="1"/>
    <x v="0"/>
    <m/>
  </r>
  <r>
    <n v="38"/>
    <x v="0"/>
    <x v="0"/>
    <x v="0"/>
    <x v="0"/>
    <x v="8"/>
    <x v="62"/>
    <x v="0"/>
    <x v="1"/>
    <s v="Tesseramento"/>
    <x v="1"/>
    <x v="4"/>
    <x v="0"/>
    <m/>
  </r>
  <r>
    <n v="96974"/>
    <x v="0"/>
    <x v="0"/>
    <x v="0"/>
    <x v="0"/>
    <x v="2"/>
    <x v="55"/>
    <x v="0"/>
    <x v="1"/>
    <s v="Tesseramento"/>
    <x v="1"/>
    <x v="3"/>
    <x v="0"/>
    <m/>
  </r>
  <r>
    <n v="61714"/>
    <x v="0"/>
    <x v="0"/>
    <x v="0"/>
    <x v="0"/>
    <x v="2"/>
    <x v="55"/>
    <x v="0"/>
    <x v="0"/>
    <s v="Tesseramento"/>
    <x v="1"/>
    <x v="4"/>
    <x v="0"/>
    <m/>
  </r>
  <r>
    <n v="81321"/>
    <x v="0"/>
    <x v="0"/>
    <x v="0"/>
    <x v="0"/>
    <x v="8"/>
    <x v="62"/>
    <x v="0"/>
    <x v="1"/>
    <s v="Tesseramento"/>
    <x v="1"/>
    <x v="4"/>
    <x v="0"/>
    <m/>
  </r>
  <r>
    <n v="224206"/>
    <x v="0"/>
    <x v="0"/>
    <x v="0"/>
    <x v="0"/>
    <x v="2"/>
    <x v="55"/>
    <x v="0"/>
    <x v="1"/>
    <s v="Tesseramento"/>
    <x v="1"/>
    <x v="0"/>
    <x v="0"/>
    <m/>
  </r>
  <r>
    <n v="231410"/>
    <x v="0"/>
    <x v="0"/>
    <x v="0"/>
    <x v="3"/>
    <x v="2"/>
    <x v="55"/>
    <x v="0"/>
    <x v="0"/>
    <s v="Tesseramento"/>
    <x v="1"/>
    <x v="0"/>
    <x v="0"/>
    <m/>
  </r>
  <r>
    <n v="39114"/>
    <x v="0"/>
    <x v="0"/>
    <x v="0"/>
    <x v="0"/>
    <x v="8"/>
    <x v="62"/>
    <x v="0"/>
    <x v="0"/>
    <s v="Tesseramento"/>
    <x v="1"/>
    <x v="4"/>
    <x v="0"/>
    <m/>
  </r>
  <r>
    <n v="221813"/>
    <x v="0"/>
    <x v="0"/>
    <x v="0"/>
    <x v="3"/>
    <x v="2"/>
    <x v="55"/>
    <x v="0"/>
    <x v="0"/>
    <s v="Tesseramento"/>
    <x v="1"/>
    <x v="0"/>
    <x v="0"/>
    <m/>
  </r>
  <r>
    <n v="21975"/>
    <x v="0"/>
    <x v="0"/>
    <x v="0"/>
    <x v="0"/>
    <x v="2"/>
    <x v="55"/>
    <x v="0"/>
    <x v="1"/>
    <s v="Tesseramento"/>
    <x v="1"/>
    <x v="4"/>
    <x v="0"/>
    <m/>
  </r>
  <r>
    <n v="123278"/>
    <x v="0"/>
    <x v="0"/>
    <x v="0"/>
    <x v="0"/>
    <x v="3"/>
    <x v="3"/>
    <x v="0"/>
    <x v="0"/>
    <s v="Tesseramento"/>
    <x v="1"/>
    <x v="3"/>
    <x v="0"/>
    <m/>
  </r>
  <r>
    <n v="26984"/>
    <x v="0"/>
    <x v="0"/>
    <x v="0"/>
    <x v="0"/>
    <x v="8"/>
    <x v="62"/>
    <x v="0"/>
    <x v="0"/>
    <s v="Tesseramento"/>
    <x v="1"/>
    <x v="1"/>
    <x v="0"/>
    <m/>
  </r>
  <r>
    <n v="26787"/>
    <x v="0"/>
    <x v="0"/>
    <x v="0"/>
    <x v="0"/>
    <x v="8"/>
    <x v="62"/>
    <x v="0"/>
    <x v="0"/>
    <s v="Tesseramento"/>
    <x v="1"/>
    <x v="3"/>
    <x v="0"/>
    <m/>
  </r>
  <r>
    <n v="191739"/>
    <x v="0"/>
    <x v="0"/>
    <x v="0"/>
    <x v="0"/>
    <x v="3"/>
    <x v="3"/>
    <x v="0"/>
    <x v="0"/>
    <s v="Tesseramento"/>
    <x v="1"/>
    <x v="0"/>
    <x v="0"/>
    <m/>
  </r>
  <r>
    <n v="167223"/>
    <x v="0"/>
    <x v="0"/>
    <x v="0"/>
    <x v="2"/>
    <x v="2"/>
    <x v="55"/>
    <x v="0"/>
    <x v="0"/>
    <s v="Tesseramento"/>
    <x v="1"/>
    <x v="4"/>
    <x v="0"/>
    <m/>
  </r>
  <r>
    <n v="102334"/>
    <x v="0"/>
    <x v="0"/>
    <x v="0"/>
    <x v="1"/>
    <x v="2"/>
    <x v="55"/>
    <x v="0"/>
    <x v="1"/>
    <s v="Tesseramento"/>
    <x v="1"/>
    <x v="0"/>
    <x v="0"/>
    <m/>
  </r>
  <r>
    <n v="230558"/>
    <x v="0"/>
    <x v="0"/>
    <x v="0"/>
    <x v="1"/>
    <x v="8"/>
    <x v="62"/>
    <x v="0"/>
    <x v="0"/>
    <s v="Tesseramento"/>
    <x v="1"/>
    <x v="4"/>
    <x v="0"/>
    <m/>
  </r>
  <r>
    <n v="108815"/>
    <x v="0"/>
    <x v="0"/>
    <x v="0"/>
    <x v="3"/>
    <x v="8"/>
    <x v="62"/>
    <x v="0"/>
    <x v="0"/>
    <s v="Tesseramento"/>
    <x v="1"/>
    <x v="4"/>
    <x v="0"/>
    <m/>
  </r>
  <r>
    <n v="73738"/>
    <x v="0"/>
    <x v="0"/>
    <x v="0"/>
    <x v="0"/>
    <x v="2"/>
    <x v="55"/>
    <x v="0"/>
    <x v="0"/>
    <s v="Tesseramento"/>
    <x v="1"/>
    <x v="3"/>
    <x v="0"/>
    <m/>
  </r>
  <r>
    <n v="167126"/>
    <x v="0"/>
    <x v="0"/>
    <x v="0"/>
    <x v="3"/>
    <x v="2"/>
    <x v="55"/>
    <x v="0"/>
    <x v="0"/>
    <s v="Tesseramento"/>
    <x v="1"/>
    <x v="4"/>
    <x v="0"/>
    <m/>
  </r>
  <r>
    <n v="21988"/>
    <x v="0"/>
    <x v="0"/>
    <x v="0"/>
    <x v="0"/>
    <x v="2"/>
    <x v="55"/>
    <x v="0"/>
    <x v="0"/>
    <s v="Tesseramento"/>
    <x v="1"/>
    <x v="4"/>
    <x v="0"/>
    <m/>
  </r>
  <r>
    <n v="22000"/>
    <x v="0"/>
    <x v="0"/>
    <x v="0"/>
    <x v="0"/>
    <x v="2"/>
    <x v="55"/>
    <x v="0"/>
    <x v="0"/>
    <s v="Tesseramento"/>
    <x v="1"/>
    <x v="4"/>
    <x v="0"/>
    <m/>
  </r>
  <r>
    <n v="27726"/>
    <x v="0"/>
    <x v="0"/>
    <x v="0"/>
    <x v="0"/>
    <x v="2"/>
    <x v="5"/>
    <x v="0"/>
    <x v="0"/>
    <s v="Tesseramento"/>
    <x v="1"/>
    <x v="3"/>
    <x v="0"/>
    <m/>
  </r>
  <r>
    <n v="18363"/>
    <x v="0"/>
    <x v="0"/>
    <x v="0"/>
    <x v="4"/>
    <x v="8"/>
    <x v="62"/>
    <x v="0"/>
    <x v="0"/>
    <s v="Tesseramento"/>
    <x v="1"/>
    <x v="3"/>
    <x v="0"/>
    <m/>
  </r>
  <r>
    <n v="21102"/>
    <x v="0"/>
    <x v="0"/>
    <x v="0"/>
    <x v="0"/>
    <x v="2"/>
    <x v="5"/>
    <x v="0"/>
    <x v="0"/>
    <s v="Tesseramento"/>
    <x v="1"/>
    <x v="4"/>
    <x v="0"/>
    <m/>
  </r>
  <r>
    <n v="187745"/>
    <x v="0"/>
    <x v="0"/>
    <x v="0"/>
    <x v="0"/>
    <x v="2"/>
    <x v="5"/>
    <x v="0"/>
    <x v="1"/>
    <s v="Tesseramento"/>
    <x v="1"/>
    <x v="1"/>
    <x v="0"/>
    <m/>
  </r>
  <r>
    <n v="113588"/>
    <x v="0"/>
    <x v="0"/>
    <x v="0"/>
    <x v="0"/>
    <x v="2"/>
    <x v="5"/>
    <x v="0"/>
    <x v="0"/>
    <s v="Tesseramento"/>
    <x v="1"/>
    <x v="3"/>
    <x v="0"/>
    <m/>
  </r>
  <r>
    <n v="128004"/>
    <x v="0"/>
    <x v="0"/>
    <x v="0"/>
    <x v="0"/>
    <x v="2"/>
    <x v="5"/>
    <x v="0"/>
    <x v="1"/>
    <s v="Tesseramento"/>
    <x v="1"/>
    <x v="4"/>
    <x v="0"/>
    <m/>
  </r>
  <r>
    <n v="186073"/>
    <x v="0"/>
    <x v="0"/>
    <x v="0"/>
    <x v="0"/>
    <x v="2"/>
    <x v="5"/>
    <x v="0"/>
    <x v="1"/>
    <s v="Tesseramento"/>
    <x v="1"/>
    <x v="4"/>
    <x v="0"/>
    <m/>
  </r>
  <r>
    <n v="143580"/>
    <x v="0"/>
    <x v="0"/>
    <x v="0"/>
    <x v="0"/>
    <x v="2"/>
    <x v="5"/>
    <x v="0"/>
    <x v="0"/>
    <s v="Tesseramento"/>
    <x v="1"/>
    <x v="1"/>
    <x v="0"/>
    <m/>
  </r>
  <r>
    <n v="143579"/>
    <x v="0"/>
    <x v="0"/>
    <x v="0"/>
    <x v="0"/>
    <x v="2"/>
    <x v="5"/>
    <x v="0"/>
    <x v="0"/>
    <s v="Tesseramento"/>
    <x v="1"/>
    <x v="1"/>
    <x v="0"/>
    <m/>
  </r>
  <r>
    <n v="22939"/>
    <x v="0"/>
    <x v="0"/>
    <x v="0"/>
    <x v="0"/>
    <x v="2"/>
    <x v="5"/>
    <x v="0"/>
    <x v="0"/>
    <s v="Tesseramento"/>
    <x v="1"/>
    <x v="4"/>
    <x v="0"/>
    <m/>
  </r>
  <r>
    <n v="11657"/>
    <x v="0"/>
    <x v="0"/>
    <x v="0"/>
    <x v="0"/>
    <x v="2"/>
    <x v="5"/>
    <x v="0"/>
    <x v="1"/>
    <s v="Tesseramento"/>
    <x v="1"/>
    <x v="4"/>
    <x v="0"/>
    <m/>
  </r>
  <r>
    <n v="214372"/>
    <x v="0"/>
    <x v="0"/>
    <x v="0"/>
    <x v="0"/>
    <x v="2"/>
    <x v="5"/>
    <x v="0"/>
    <x v="0"/>
    <s v="Tesseramento"/>
    <x v="1"/>
    <x v="0"/>
    <x v="0"/>
    <m/>
  </r>
  <r>
    <n v="9912"/>
    <x v="0"/>
    <x v="0"/>
    <x v="0"/>
    <x v="0"/>
    <x v="2"/>
    <x v="5"/>
    <x v="0"/>
    <x v="0"/>
    <s v="Tesseramento"/>
    <x v="1"/>
    <x v="3"/>
    <x v="0"/>
    <m/>
  </r>
  <r>
    <n v="188745"/>
    <x v="0"/>
    <x v="0"/>
    <x v="0"/>
    <x v="0"/>
    <x v="2"/>
    <x v="5"/>
    <x v="0"/>
    <x v="0"/>
    <s v="Tesseramento"/>
    <x v="1"/>
    <x v="1"/>
    <x v="0"/>
    <m/>
  </r>
  <r>
    <n v="101052"/>
    <x v="0"/>
    <x v="0"/>
    <x v="0"/>
    <x v="0"/>
    <x v="2"/>
    <x v="5"/>
    <x v="0"/>
    <x v="1"/>
    <s v="Tesseramento"/>
    <x v="1"/>
    <x v="3"/>
    <x v="0"/>
    <m/>
  </r>
  <r>
    <n v="233962"/>
    <x v="0"/>
    <x v="1"/>
    <x v="1"/>
    <x v="0"/>
    <x v="1"/>
    <x v="48"/>
    <x v="0"/>
    <x v="0"/>
    <s v="Tesseramento"/>
    <x v="1"/>
    <x v="3"/>
    <x v="0"/>
    <m/>
  </r>
  <r>
    <n v="124738"/>
    <x v="0"/>
    <x v="0"/>
    <x v="0"/>
    <x v="0"/>
    <x v="2"/>
    <x v="5"/>
    <x v="0"/>
    <x v="0"/>
    <s v="Tesseramento"/>
    <x v="1"/>
    <x v="3"/>
    <x v="0"/>
    <m/>
  </r>
  <r>
    <n v="21139"/>
    <x v="0"/>
    <x v="0"/>
    <x v="0"/>
    <x v="0"/>
    <x v="2"/>
    <x v="5"/>
    <x v="0"/>
    <x v="0"/>
    <s v="Tesseramento"/>
    <x v="1"/>
    <x v="4"/>
    <x v="0"/>
    <m/>
  </r>
  <r>
    <n v="26387"/>
    <x v="0"/>
    <x v="0"/>
    <x v="0"/>
    <x v="0"/>
    <x v="2"/>
    <x v="5"/>
    <x v="0"/>
    <x v="0"/>
    <s v="Tesseramento"/>
    <x v="1"/>
    <x v="3"/>
    <x v="0"/>
    <m/>
  </r>
  <r>
    <n v="105023"/>
    <x v="0"/>
    <x v="0"/>
    <x v="0"/>
    <x v="0"/>
    <x v="2"/>
    <x v="5"/>
    <x v="0"/>
    <x v="0"/>
    <s v="Tesseramento"/>
    <x v="1"/>
    <x v="0"/>
    <x v="0"/>
    <m/>
  </r>
  <r>
    <n v="144196"/>
    <x v="0"/>
    <x v="0"/>
    <x v="0"/>
    <x v="2"/>
    <x v="8"/>
    <x v="62"/>
    <x v="0"/>
    <x v="0"/>
    <s v="Tesseramento"/>
    <x v="1"/>
    <x v="3"/>
    <x v="0"/>
    <m/>
  </r>
  <r>
    <n v="4257"/>
    <x v="0"/>
    <x v="0"/>
    <x v="0"/>
    <x v="0"/>
    <x v="2"/>
    <x v="5"/>
    <x v="0"/>
    <x v="0"/>
    <s v="Tesseramento"/>
    <x v="1"/>
    <x v="0"/>
    <x v="0"/>
    <m/>
  </r>
  <r>
    <n v="53712"/>
    <x v="0"/>
    <x v="0"/>
    <x v="0"/>
    <x v="0"/>
    <x v="2"/>
    <x v="5"/>
    <x v="0"/>
    <x v="0"/>
    <s v="Tesseramento"/>
    <x v="1"/>
    <x v="4"/>
    <x v="0"/>
    <m/>
  </r>
  <r>
    <n v="43422"/>
    <x v="0"/>
    <x v="0"/>
    <x v="0"/>
    <x v="0"/>
    <x v="2"/>
    <x v="5"/>
    <x v="0"/>
    <x v="1"/>
    <s v="Tesseramento"/>
    <x v="1"/>
    <x v="3"/>
    <x v="0"/>
    <m/>
  </r>
  <r>
    <n v="158687"/>
    <x v="0"/>
    <x v="0"/>
    <x v="0"/>
    <x v="0"/>
    <x v="2"/>
    <x v="5"/>
    <x v="0"/>
    <x v="0"/>
    <s v="Tesseramento"/>
    <x v="1"/>
    <x v="1"/>
    <x v="0"/>
    <m/>
  </r>
  <r>
    <n v="27730"/>
    <x v="0"/>
    <x v="0"/>
    <x v="0"/>
    <x v="0"/>
    <x v="2"/>
    <x v="5"/>
    <x v="0"/>
    <x v="1"/>
    <s v="Tesseramento"/>
    <x v="1"/>
    <x v="3"/>
    <x v="0"/>
    <m/>
  </r>
  <r>
    <n v="208934"/>
    <x v="0"/>
    <x v="0"/>
    <x v="0"/>
    <x v="1"/>
    <x v="2"/>
    <x v="5"/>
    <x v="0"/>
    <x v="1"/>
    <s v="Tesseramento"/>
    <x v="1"/>
    <x v="4"/>
    <x v="0"/>
    <m/>
  </r>
  <r>
    <n v="43424"/>
    <x v="0"/>
    <x v="0"/>
    <x v="0"/>
    <x v="0"/>
    <x v="2"/>
    <x v="5"/>
    <x v="0"/>
    <x v="0"/>
    <s v="Tesseramento"/>
    <x v="1"/>
    <x v="4"/>
    <x v="0"/>
    <m/>
  </r>
  <r>
    <n v="186254"/>
    <x v="0"/>
    <x v="0"/>
    <x v="0"/>
    <x v="0"/>
    <x v="2"/>
    <x v="5"/>
    <x v="0"/>
    <x v="0"/>
    <s v="Tesseramento"/>
    <x v="1"/>
    <x v="4"/>
    <x v="0"/>
    <m/>
  </r>
  <r>
    <n v="184921"/>
    <x v="0"/>
    <x v="0"/>
    <x v="0"/>
    <x v="0"/>
    <x v="2"/>
    <x v="5"/>
    <x v="0"/>
    <x v="1"/>
    <s v="Tesseramento"/>
    <x v="1"/>
    <x v="0"/>
    <x v="0"/>
    <m/>
  </r>
  <r>
    <n v="125677"/>
    <x v="0"/>
    <x v="0"/>
    <x v="0"/>
    <x v="0"/>
    <x v="2"/>
    <x v="5"/>
    <x v="0"/>
    <x v="1"/>
    <s v="Tesseramento"/>
    <x v="1"/>
    <x v="4"/>
    <x v="0"/>
    <m/>
  </r>
  <r>
    <n v="128468"/>
    <x v="0"/>
    <x v="0"/>
    <x v="0"/>
    <x v="5"/>
    <x v="2"/>
    <x v="5"/>
    <x v="0"/>
    <x v="0"/>
    <s v="Tesseramento"/>
    <x v="1"/>
    <x v="0"/>
    <x v="0"/>
    <m/>
  </r>
  <r>
    <n v="130107"/>
    <x v="0"/>
    <x v="0"/>
    <x v="0"/>
    <x v="1"/>
    <x v="8"/>
    <x v="62"/>
    <x v="0"/>
    <x v="1"/>
    <s v="Tesseramento"/>
    <x v="1"/>
    <x v="4"/>
    <x v="0"/>
    <m/>
  </r>
  <r>
    <n v="72455"/>
    <x v="0"/>
    <x v="0"/>
    <x v="0"/>
    <x v="0"/>
    <x v="2"/>
    <x v="5"/>
    <x v="0"/>
    <x v="1"/>
    <s v="Tesseramento"/>
    <x v="1"/>
    <x v="3"/>
    <x v="0"/>
    <m/>
  </r>
  <r>
    <n v="107369"/>
    <x v="0"/>
    <x v="0"/>
    <x v="0"/>
    <x v="0"/>
    <x v="2"/>
    <x v="5"/>
    <x v="0"/>
    <x v="1"/>
    <s v="Tesseramento"/>
    <x v="1"/>
    <x v="0"/>
    <x v="0"/>
    <m/>
  </r>
  <r>
    <n v="43426"/>
    <x v="0"/>
    <x v="0"/>
    <x v="0"/>
    <x v="0"/>
    <x v="2"/>
    <x v="5"/>
    <x v="0"/>
    <x v="0"/>
    <s v="Tesseramento"/>
    <x v="1"/>
    <x v="4"/>
    <x v="0"/>
    <m/>
  </r>
  <r>
    <n v="148777"/>
    <x v="0"/>
    <x v="0"/>
    <x v="0"/>
    <x v="0"/>
    <x v="8"/>
    <x v="62"/>
    <x v="0"/>
    <x v="0"/>
    <s v="Tesseramento"/>
    <x v="1"/>
    <x v="3"/>
    <x v="0"/>
    <m/>
  </r>
  <r>
    <n v="108198"/>
    <x v="0"/>
    <x v="0"/>
    <x v="0"/>
    <x v="0"/>
    <x v="2"/>
    <x v="5"/>
    <x v="0"/>
    <x v="1"/>
    <s v="Tesseramento"/>
    <x v="1"/>
    <x v="3"/>
    <x v="0"/>
    <m/>
  </r>
  <r>
    <n v="21198"/>
    <x v="0"/>
    <x v="0"/>
    <x v="0"/>
    <x v="0"/>
    <x v="2"/>
    <x v="5"/>
    <x v="0"/>
    <x v="0"/>
    <s v="Tesseramento"/>
    <x v="1"/>
    <x v="4"/>
    <x v="0"/>
    <m/>
  </r>
  <r>
    <n v="21201"/>
    <x v="0"/>
    <x v="0"/>
    <x v="0"/>
    <x v="0"/>
    <x v="2"/>
    <x v="5"/>
    <x v="0"/>
    <x v="1"/>
    <s v="Tesseramento"/>
    <x v="1"/>
    <x v="4"/>
    <x v="0"/>
    <m/>
  </r>
  <r>
    <n v="198511"/>
    <x v="0"/>
    <x v="0"/>
    <x v="0"/>
    <x v="0"/>
    <x v="2"/>
    <x v="5"/>
    <x v="0"/>
    <x v="1"/>
    <s v="Tesseramento"/>
    <x v="1"/>
    <x v="3"/>
    <x v="0"/>
    <m/>
  </r>
  <r>
    <n v="119650"/>
    <x v="0"/>
    <x v="0"/>
    <x v="0"/>
    <x v="0"/>
    <x v="2"/>
    <x v="5"/>
    <x v="0"/>
    <x v="1"/>
    <s v="Tesseramento"/>
    <x v="1"/>
    <x v="3"/>
    <x v="0"/>
    <m/>
  </r>
  <r>
    <n v="59013"/>
    <x v="0"/>
    <x v="0"/>
    <x v="0"/>
    <x v="0"/>
    <x v="8"/>
    <x v="62"/>
    <x v="0"/>
    <x v="0"/>
    <s v="Tesseramento"/>
    <x v="1"/>
    <x v="4"/>
    <x v="0"/>
    <m/>
  </r>
  <r>
    <n v="185310"/>
    <x v="0"/>
    <x v="0"/>
    <x v="0"/>
    <x v="0"/>
    <x v="2"/>
    <x v="5"/>
    <x v="0"/>
    <x v="0"/>
    <s v="Tesseramento"/>
    <x v="1"/>
    <x v="3"/>
    <x v="0"/>
    <m/>
  </r>
  <r>
    <n v="85494"/>
    <x v="0"/>
    <x v="0"/>
    <x v="0"/>
    <x v="0"/>
    <x v="2"/>
    <x v="5"/>
    <x v="0"/>
    <x v="1"/>
    <s v="Tesseramento"/>
    <x v="1"/>
    <x v="4"/>
    <x v="0"/>
    <m/>
  </r>
  <r>
    <n v="15510"/>
    <x v="0"/>
    <x v="0"/>
    <x v="0"/>
    <x v="0"/>
    <x v="8"/>
    <x v="62"/>
    <x v="0"/>
    <x v="0"/>
    <s v="Tesseramento"/>
    <x v="1"/>
    <x v="3"/>
    <x v="0"/>
    <m/>
  </r>
  <r>
    <n v="21218"/>
    <x v="0"/>
    <x v="0"/>
    <x v="0"/>
    <x v="0"/>
    <x v="2"/>
    <x v="5"/>
    <x v="0"/>
    <x v="0"/>
    <s v="Tesseramento"/>
    <x v="1"/>
    <x v="4"/>
    <x v="0"/>
    <m/>
  </r>
  <r>
    <n v="201436"/>
    <x v="0"/>
    <x v="0"/>
    <x v="0"/>
    <x v="0"/>
    <x v="2"/>
    <x v="5"/>
    <x v="0"/>
    <x v="0"/>
    <s v="Tesseramento"/>
    <x v="1"/>
    <x v="0"/>
    <x v="0"/>
    <m/>
  </r>
  <r>
    <n v="4270"/>
    <x v="0"/>
    <x v="0"/>
    <x v="0"/>
    <x v="0"/>
    <x v="2"/>
    <x v="5"/>
    <x v="0"/>
    <x v="1"/>
    <s v="Tesseramento"/>
    <x v="1"/>
    <x v="0"/>
    <x v="0"/>
    <m/>
  </r>
  <r>
    <n v="220660"/>
    <x v="0"/>
    <x v="0"/>
    <x v="0"/>
    <x v="0"/>
    <x v="8"/>
    <x v="62"/>
    <x v="0"/>
    <x v="1"/>
    <s v="Tesseramento"/>
    <x v="1"/>
    <x v="3"/>
    <x v="0"/>
    <m/>
  </r>
  <r>
    <n v="229202"/>
    <x v="0"/>
    <x v="0"/>
    <x v="0"/>
    <x v="1"/>
    <x v="2"/>
    <x v="5"/>
    <x v="0"/>
    <x v="1"/>
    <s v="Tesseramento"/>
    <x v="1"/>
    <x v="0"/>
    <x v="0"/>
    <m/>
  </r>
  <r>
    <n v="21231"/>
    <x v="0"/>
    <x v="0"/>
    <x v="0"/>
    <x v="0"/>
    <x v="2"/>
    <x v="5"/>
    <x v="0"/>
    <x v="1"/>
    <s v="Tesseramento"/>
    <x v="1"/>
    <x v="4"/>
    <x v="0"/>
    <m/>
  </r>
  <r>
    <n v="188922"/>
    <x v="0"/>
    <x v="0"/>
    <x v="0"/>
    <x v="0"/>
    <x v="2"/>
    <x v="5"/>
    <x v="0"/>
    <x v="0"/>
    <s v="Tesseramento"/>
    <x v="1"/>
    <x v="0"/>
    <x v="0"/>
    <m/>
  </r>
  <r>
    <n v="169608"/>
    <x v="1"/>
    <x v="0"/>
    <x v="0"/>
    <x v="0"/>
    <x v="2"/>
    <x v="5"/>
    <x v="0"/>
    <x v="0"/>
    <s v="Tesseramento"/>
    <x v="1"/>
    <x v="6"/>
    <x v="0"/>
    <m/>
  </r>
  <r>
    <n v="20671"/>
    <x v="0"/>
    <x v="0"/>
    <x v="0"/>
    <x v="0"/>
    <x v="2"/>
    <x v="5"/>
    <x v="0"/>
    <x v="0"/>
    <s v="Tesseramento"/>
    <x v="1"/>
    <x v="4"/>
    <x v="0"/>
    <m/>
  </r>
  <r>
    <n v="189867"/>
    <x v="0"/>
    <x v="0"/>
    <x v="0"/>
    <x v="0"/>
    <x v="2"/>
    <x v="5"/>
    <x v="0"/>
    <x v="0"/>
    <s v="Tesseramento"/>
    <x v="1"/>
    <x v="4"/>
    <x v="0"/>
    <m/>
  </r>
  <r>
    <n v="52885"/>
    <x v="0"/>
    <x v="0"/>
    <x v="0"/>
    <x v="0"/>
    <x v="2"/>
    <x v="5"/>
    <x v="0"/>
    <x v="1"/>
    <s v="Tesseramento"/>
    <x v="1"/>
    <x v="4"/>
    <x v="0"/>
    <m/>
  </r>
  <r>
    <n v="21244"/>
    <x v="0"/>
    <x v="0"/>
    <x v="0"/>
    <x v="0"/>
    <x v="2"/>
    <x v="5"/>
    <x v="0"/>
    <x v="0"/>
    <s v="Tesseramento"/>
    <x v="1"/>
    <x v="3"/>
    <x v="0"/>
    <m/>
  </r>
  <r>
    <n v="23157"/>
    <x v="0"/>
    <x v="0"/>
    <x v="0"/>
    <x v="0"/>
    <x v="2"/>
    <x v="5"/>
    <x v="0"/>
    <x v="0"/>
    <s v="Tesseramento"/>
    <x v="1"/>
    <x v="4"/>
    <x v="0"/>
    <m/>
  </r>
  <r>
    <n v="73737"/>
    <x v="0"/>
    <x v="0"/>
    <x v="0"/>
    <x v="0"/>
    <x v="2"/>
    <x v="55"/>
    <x v="0"/>
    <x v="0"/>
    <s v="Tesseramento"/>
    <x v="1"/>
    <x v="4"/>
    <x v="0"/>
    <m/>
  </r>
  <r>
    <n v="21253"/>
    <x v="0"/>
    <x v="0"/>
    <x v="0"/>
    <x v="0"/>
    <x v="2"/>
    <x v="5"/>
    <x v="0"/>
    <x v="0"/>
    <s v="Tesseramento"/>
    <x v="1"/>
    <x v="4"/>
    <x v="0"/>
    <m/>
  </r>
  <r>
    <n v="225989"/>
    <x v="1"/>
    <x v="0"/>
    <x v="0"/>
    <x v="1"/>
    <x v="2"/>
    <x v="5"/>
    <x v="0"/>
    <x v="1"/>
    <s v="Tesseramento"/>
    <x v="1"/>
    <x v="5"/>
    <x v="0"/>
    <m/>
  </r>
  <r>
    <n v="163759"/>
    <x v="1"/>
    <x v="0"/>
    <x v="0"/>
    <x v="0"/>
    <x v="2"/>
    <x v="5"/>
    <x v="0"/>
    <x v="1"/>
    <s v="Tesseramento"/>
    <x v="1"/>
    <x v="7"/>
    <x v="0"/>
    <m/>
  </r>
  <r>
    <n v="126481"/>
    <x v="0"/>
    <x v="0"/>
    <x v="0"/>
    <x v="0"/>
    <x v="2"/>
    <x v="5"/>
    <x v="0"/>
    <x v="0"/>
    <s v="Tesseramento"/>
    <x v="1"/>
    <x v="0"/>
    <x v="0"/>
    <m/>
  </r>
  <r>
    <n v="126910"/>
    <x v="0"/>
    <x v="0"/>
    <x v="0"/>
    <x v="0"/>
    <x v="2"/>
    <x v="5"/>
    <x v="0"/>
    <x v="1"/>
    <s v="Tesseramento"/>
    <x v="1"/>
    <x v="4"/>
    <x v="0"/>
    <m/>
  </r>
  <r>
    <n v="128017"/>
    <x v="0"/>
    <x v="0"/>
    <x v="0"/>
    <x v="0"/>
    <x v="2"/>
    <x v="5"/>
    <x v="0"/>
    <x v="0"/>
    <s v="Tesseramento"/>
    <x v="1"/>
    <x v="4"/>
    <x v="0"/>
    <m/>
  </r>
  <r>
    <n v="131016"/>
    <x v="0"/>
    <x v="0"/>
    <x v="0"/>
    <x v="0"/>
    <x v="2"/>
    <x v="5"/>
    <x v="0"/>
    <x v="0"/>
    <s v="Tesseramento"/>
    <x v="1"/>
    <x v="0"/>
    <x v="0"/>
    <m/>
  </r>
  <r>
    <n v="9989"/>
    <x v="0"/>
    <x v="0"/>
    <x v="0"/>
    <x v="1"/>
    <x v="2"/>
    <x v="55"/>
    <x v="0"/>
    <x v="1"/>
    <s v="Tesseramento"/>
    <x v="1"/>
    <x v="4"/>
    <x v="0"/>
    <m/>
  </r>
  <r>
    <n v="66443"/>
    <x v="0"/>
    <x v="0"/>
    <x v="0"/>
    <x v="0"/>
    <x v="2"/>
    <x v="5"/>
    <x v="0"/>
    <x v="0"/>
    <s v="Tesseramento"/>
    <x v="1"/>
    <x v="4"/>
    <x v="0"/>
    <m/>
  </r>
  <r>
    <n v="136676"/>
    <x v="0"/>
    <x v="0"/>
    <x v="0"/>
    <x v="0"/>
    <x v="8"/>
    <x v="62"/>
    <x v="0"/>
    <x v="0"/>
    <s v="Tesseramento"/>
    <x v="1"/>
    <x v="3"/>
    <x v="0"/>
    <m/>
  </r>
  <r>
    <n v="153677"/>
    <x v="0"/>
    <x v="0"/>
    <x v="0"/>
    <x v="0"/>
    <x v="2"/>
    <x v="5"/>
    <x v="0"/>
    <x v="1"/>
    <s v="Tesseramento"/>
    <x v="1"/>
    <x v="1"/>
    <x v="0"/>
    <m/>
  </r>
  <r>
    <n v="66925"/>
    <x v="0"/>
    <x v="0"/>
    <x v="0"/>
    <x v="0"/>
    <x v="2"/>
    <x v="55"/>
    <x v="0"/>
    <x v="0"/>
    <s v="Tesseramento"/>
    <x v="1"/>
    <x v="4"/>
    <x v="0"/>
    <m/>
  </r>
  <r>
    <n v="70240"/>
    <x v="0"/>
    <x v="0"/>
    <x v="0"/>
    <x v="0"/>
    <x v="2"/>
    <x v="5"/>
    <x v="0"/>
    <x v="1"/>
    <s v="Tesseramento"/>
    <x v="1"/>
    <x v="4"/>
    <x v="0"/>
    <m/>
  </r>
  <r>
    <n v="21275"/>
    <x v="0"/>
    <x v="0"/>
    <x v="0"/>
    <x v="0"/>
    <x v="2"/>
    <x v="5"/>
    <x v="0"/>
    <x v="0"/>
    <s v="Tesseramento"/>
    <x v="1"/>
    <x v="4"/>
    <x v="0"/>
    <m/>
  </r>
  <r>
    <n v="73746"/>
    <x v="0"/>
    <x v="0"/>
    <x v="0"/>
    <x v="0"/>
    <x v="2"/>
    <x v="55"/>
    <x v="0"/>
    <x v="1"/>
    <s v="Tesseramento"/>
    <x v="1"/>
    <x v="4"/>
    <x v="0"/>
    <m/>
  </r>
  <r>
    <n v="93452"/>
    <x v="0"/>
    <x v="0"/>
    <x v="0"/>
    <x v="0"/>
    <x v="2"/>
    <x v="5"/>
    <x v="0"/>
    <x v="0"/>
    <s v="Tesseramento"/>
    <x v="1"/>
    <x v="3"/>
    <x v="0"/>
    <m/>
  </r>
  <r>
    <n v="169005"/>
    <x v="0"/>
    <x v="0"/>
    <x v="0"/>
    <x v="0"/>
    <x v="2"/>
    <x v="5"/>
    <x v="0"/>
    <x v="0"/>
    <s v="Tesseramento"/>
    <x v="1"/>
    <x v="0"/>
    <x v="0"/>
    <m/>
  </r>
  <r>
    <n v="140803"/>
    <x v="0"/>
    <x v="0"/>
    <x v="0"/>
    <x v="0"/>
    <x v="2"/>
    <x v="5"/>
    <x v="0"/>
    <x v="1"/>
    <s v="Tesseramento"/>
    <x v="1"/>
    <x v="0"/>
    <x v="0"/>
    <m/>
  </r>
  <r>
    <n v="23205"/>
    <x v="0"/>
    <x v="0"/>
    <x v="0"/>
    <x v="0"/>
    <x v="2"/>
    <x v="5"/>
    <x v="0"/>
    <x v="0"/>
    <s v="Tesseramento"/>
    <x v="1"/>
    <x v="3"/>
    <x v="0"/>
    <m/>
  </r>
  <r>
    <n v="82697"/>
    <x v="0"/>
    <x v="0"/>
    <x v="0"/>
    <x v="0"/>
    <x v="2"/>
    <x v="55"/>
    <x v="0"/>
    <x v="0"/>
    <s v="Tesseramento"/>
    <x v="1"/>
    <x v="4"/>
    <x v="0"/>
    <m/>
  </r>
  <r>
    <n v="153680"/>
    <x v="0"/>
    <x v="0"/>
    <x v="0"/>
    <x v="0"/>
    <x v="2"/>
    <x v="5"/>
    <x v="0"/>
    <x v="0"/>
    <s v="Tesseramento"/>
    <x v="1"/>
    <x v="3"/>
    <x v="0"/>
    <m/>
  </r>
  <r>
    <n v="164667"/>
    <x v="0"/>
    <x v="0"/>
    <x v="0"/>
    <x v="3"/>
    <x v="8"/>
    <x v="62"/>
    <x v="0"/>
    <x v="0"/>
    <s v="Tesseramento"/>
    <x v="1"/>
    <x v="3"/>
    <x v="0"/>
    <m/>
  </r>
  <r>
    <n v="113309"/>
    <x v="0"/>
    <x v="0"/>
    <x v="0"/>
    <x v="0"/>
    <x v="2"/>
    <x v="5"/>
    <x v="0"/>
    <x v="0"/>
    <s v="Tesseramento"/>
    <x v="1"/>
    <x v="3"/>
    <x v="0"/>
    <m/>
  </r>
  <r>
    <n v="11752"/>
    <x v="0"/>
    <x v="0"/>
    <x v="0"/>
    <x v="0"/>
    <x v="2"/>
    <x v="5"/>
    <x v="0"/>
    <x v="0"/>
    <s v="Tesseramento"/>
    <x v="1"/>
    <x v="4"/>
    <x v="0"/>
    <m/>
  </r>
  <r>
    <n v="12434"/>
    <x v="0"/>
    <x v="0"/>
    <x v="0"/>
    <x v="0"/>
    <x v="2"/>
    <x v="55"/>
    <x v="0"/>
    <x v="1"/>
    <s v="Tesseramento"/>
    <x v="1"/>
    <x v="4"/>
    <x v="0"/>
    <m/>
  </r>
  <r>
    <n v="201437"/>
    <x v="0"/>
    <x v="0"/>
    <x v="0"/>
    <x v="1"/>
    <x v="2"/>
    <x v="5"/>
    <x v="0"/>
    <x v="1"/>
    <s v="Tesseramento"/>
    <x v="1"/>
    <x v="0"/>
    <x v="0"/>
    <m/>
  </r>
  <r>
    <n v="205078"/>
    <x v="0"/>
    <x v="0"/>
    <x v="0"/>
    <x v="0"/>
    <x v="2"/>
    <x v="5"/>
    <x v="0"/>
    <x v="0"/>
    <s v="Tesseramento"/>
    <x v="1"/>
    <x v="1"/>
    <x v="0"/>
    <m/>
  </r>
  <r>
    <n v="21298"/>
    <x v="0"/>
    <x v="0"/>
    <x v="0"/>
    <x v="0"/>
    <x v="2"/>
    <x v="5"/>
    <x v="0"/>
    <x v="0"/>
    <s v="Tesseramento"/>
    <x v="1"/>
    <x v="4"/>
    <x v="0"/>
    <m/>
  </r>
  <r>
    <n v="225990"/>
    <x v="0"/>
    <x v="0"/>
    <x v="0"/>
    <x v="0"/>
    <x v="2"/>
    <x v="5"/>
    <x v="0"/>
    <x v="1"/>
    <s v="Tesseramento"/>
    <x v="1"/>
    <x v="0"/>
    <x v="0"/>
    <m/>
  </r>
  <r>
    <n v="164666"/>
    <x v="0"/>
    <x v="0"/>
    <x v="0"/>
    <x v="3"/>
    <x v="8"/>
    <x v="62"/>
    <x v="0"/>
    <x v="1"/>
    <s v="Tesseramento"/>
    <x v="1"/>
    <x v="4"/>
    <x v="0"/>
    <m/>
  </r>
  <r>
    <n v="78978"/>
    <x v="0"/>
    <x v="0"/>
    <x v="0"/>
    <x v="0"/>
    <x v="2"/>
    <x v="55"/>
    <x v="0"/>
    <x v="1"/>
    <s v="Tesseramento"/>
    <x v="1"/>
    <x v="0"/>
    <x v="0"/>
    <m/>
  </r>
  <r>
    <n v="46696"/>
    <x v="0"/>
    <x v="0"/>
    <x v="0"/>
    <x v="0"/>
    <x v="2"/>
    <x v="55"/>
    <x v="0"/>
    <x v="0"/>
    <s v="Tesseramento"/>
    <x v="1"/>
    <x v="4"/>
    <x v="0"/>
    <m/>
  </r>
  <r>
    <n v="81815"/>
    <x v="0"/>
    <x v="0"/>
    <x v="0"/>
    <x v="0"/>
    <x v="8"/>
    <x v="62"/>
    <x v="0"/>
    <x v="1"/>
    <s v="Tesseramento"/>
    <x v="1"/>
    <x v="4"/>
    <x v="0"/>
    <m/>
  </r>
  <r>
    <n v="91"/>
    <x v="0"/>
    <x v="0"/>
    <x v="0"/>
    <x v="0"/>
    <x v="8"/>
    <x v="62"/>
    <x v="0"/>
    <x v="0"/>
    <s v="Tesseramento"/>
    <x v="1"/>
    <x v="4"/>
    <x v="0"/>
    <m/>
  </r>
  <r>
    <n v="229152"/>
    <x v="1"/>
    <x v="0"/>
    <x v="0"/>
    <x v="0"/>
    <x v="2"/>
    <x v="55"/>
    <x v="0"/>
    <x v="1"/>
    <s v="Tesseramento"/>
    <x v="1"/>
    <x v="5"/>
    <x v="0"/>
    <m/>
  </r>
  <r>
    <n v="22011"/>
    <x v="0"/>
    <x v="0"/>
    <x v="0"/>
    <x v="0"/>
    <x v="2"/>
    <x v="55"/>
    <x v="0"/>
    <x v="0"/>
    <s v="Tesseramento"/>
    <x v="1"/>
    <x v="4"/>
    <x v="0"/>
    <m/>
  </r>
  <r>
    <n v="22012"/>
    <x v="0"/>
    <x v="0"/>
    <x v="0"/>
    <x v="0"/>
    <x v="2"/>
    <x v="55"/>
    <x v="0"/>
    <x v="1"/>
    <s v="Tesseramento"/>
    <x v="1"/>
    <x v="4"/>
    <x v="0"/>
    <m/>
  </r>
  <r>
    <n v="3146"/>
    <x v="0"/>
    <x v="0"/>
    <x v="0"/>
    <x v="0"/>
    <x v="2"/>
    <x v="55"/>
    <x v="0"/>
    <x v="0"/>
    <s v="Tesseramento"/>
    <x v="1"/>
    <x v="4"/>
    <x v="0"/>
    <m/>
  </r>
  <r>
    <n v="175885"/>
    <x v="1"/>
    <x v="0"/>
    <x v="0"/>
    <x v="0"/>
    <x v="2"/>
    <x v="5"/>
    <x v="0"/>
    <x v="1"/>
    <s v="Tesseramento"/>
    <x v="1"/>
    <x v="6"/>
    <x v="0"/>
    <s v="BG"/>
  </r>
  <r>
    <n v="15817"/>
    <x v="0"/>
    <x v="0"/>
    <x v="0"/>
    <x v="0"/>
    <x v="8"/>
    <x v="62"/>
    <x v="0"/>
    <x v="0"/>
    <s v="Tesseramento"/>
    <x v="1"/>
    <x v="3"/>
    <x v="0"/>
    <m/>
  </r>
  <r>
    <n v="113095"/>
    <x v="0"/>
    <x v="0"/>
    <x v="0"/>
    <x v="2"/>
    <x v="8"/>
    <x v="62"/>
    <x v="0"/>
    <x v="0"/>
    <s v="Tesseramento"/>
    <x v="1"/>
    <x v="4"/>
    <x v="0"/>
    <m/>
  </r>
  <r>
    <n v="223592"/>
    <x v="0"/>
    <x v="0"/>
    <x v="0"/>
    <x v="1"/>
    <x v="8"/>
    <x v="62"/>
    <x v="0"/>
    <x v="1"/>
    <s v="Tesseramento"/>
    <x v="1"/>
    <x v="3"/>
    <x v="0"/>
    <m/>
  </r>
  <r>
    <n v="131286"/>
    <x v="0"/>
    <x v="0"/>
    <x v="2"/>
    <x v="1"/>
    <x v="2"/>
    <x v="5"/>
    <x v="0"/>
    <x v="0"/>
    <s v="Tesseramento"/>
    <x v="1"/>
    <x v="0"/>
    <x v="0"/>
    <m/>
  </r>
  <r>
    <n v="234499"/>
    <x v="1"/>
    <x v="1"/>
    <x v="1"/>
    <x v="1"/>
    <x v="3"/>
    <x v="85"/>
    <x v="0"/>
    <x v="1"/>
    <s v="Tesseramento"/>
    <x v="1"/>
    <x v="5"/>
    <x v="0"/>
    <m/>
  </r>
  <r>
    <n v="24660"/>
    <x v="0"/>
    <x v="0"/>
    <x v="0"/>
    <x v="0"/>
    <x v="12"/>
    <x v="254"/>
    <x v="0"/>
    <x v="0"/>
    <s v="Tesseramento"/>
    <x v="0"/>
    <x v="3"/>
    <x v="0"/>
    <m/>
  </r>
  <r>
    <n v="203078"/>
    <x v="0"/>
    <x v="0"/>
    <x v="0"/>
    <x v="0"/>
    <x v="12"/>
    <x v="254"/>
    <x v="0"/>
    <x v="0"/>
    <s v="Tesseramento"/>
    <x v="0"/>
    <x v="0"/>
    <x v="0"/>
    <m/>
  </r>
  <r>
    <n v="165857"/>
    <x v="0"/>
    <x v="0"/>
    <x v="0"/>
    <x v="0"/>
    <x v="12"/>
    <x v="254"/>
    <x v="0"/>
    <x v="1"/>
    <s v="Tesseramento"/>
    <x v="0"/>
    <x v="4"/>
    <x v="0"/>
    <m/>
  </r>
  <r>
    <n v="150114"/>
    <x v="0"/>
    <x v="0"/>
    <x v="0"/>
    <x v="0"/>
    <x v="12"/>
    <x v="254"/>
    <x v="0"/>
    <x v="0"/>
    <s v="Tesseramento"/>
    <x v="0"/>
    <x v="4"/>
    <x v="0"/>
    <m/>
  </r>
  <r>
    <n v="133026"/>
    <x v="0"/>
    <x v="0"/>
    <x v="0"/>
    <x v="0"/>
    <x v="12"/>
    <x v="254"/>
    <x v="0"/>
    <x v="1"/>
    <s v="Tesseramento"/>
    <x v="0"/>
    <x v="4"/>
    <x v="0"/>
    <m/>
  </r>
  <r>
    <n v="126235"/>
    <x v="0"/>
    <x v="0"/>
    <x v="0"/>
    <x v="0"/>
    <x v="12"/>
    <x v="254"/>
    <x v="0"/>
    <x v="1"/>
    <s v="Tesseramento"/>
    <x v="0"/>
    <x v="0"/>
    <x v="0"/>
    <m/>
  </r>
  <r>
    <n v="174865"/>
    <x v="1"/>
    <x v="0"/>
    <x v="0"/>
    <x v="0"/>
    <x v="11"/>
    <x v="126"/>
    <x v="0"/>
    <x v="0"/>
    <s v="Tesseramento"/>
    <x v="1"/>
    <x v="5"/>
    <x v="0"/>
    <s v="BG"/>
  </r>
  <r>
    <n v="178812"/>
    <x v="1"/>
    <x v="0"/>
    <x v="0"/>
    <x v="0"/>
    <x v="11"/>
    <x v="126"/>
    <x v="0"/>
    <x v="0"/>
    <s v="Tesseramento"/>
    <x v="1"/>
    <x v="6"/>
    <x v="0"/>
    <s v="B"/>
  </r>
  <r>
    <n v="140213"/>
    <x v="1"/>
    <x v="0"/>
    <x v="0"/>
    <x v="0"/>
    <x v="11"/>
    <x v="126"/>
    <x v="0"/>
    <x v="0"/>
    <s v="Tesseramento"/>
    <x v="1"/>
    <x v="6"/>
    <x v="0"/>
    <s v="B"/>
  </r>
  <r>
    <n v="170123"/>
    <x v="1"/>
    <x v="0"/>
    <x v="0"/>
    <x v="0"/>
    <x v="11"/>
    <x v="126"/>
    <x v="0"/>
    <x v="0"/>
    <s v="Tesseramento"/>
    <x v="1"/>
    <x v="7"/>
    <x v="0"/>
    <s v="BG"/>
  </r>
  <r>
    <n v="161295"/>
    <x v="1"/>
    <x v="0"/>
    <x v="0"/>
    <x v="0"/>
    <x v="11"/>
    <x v="126"/>
    <x v="0"/>
    <x v="1"/>
    <s v="Tesseramento"/>
    <x v="1"/>
    <x v="7"/>
    <x v="0"/>
    <s v="BG"/>
  </r>
  <r>
    <n v="124348"/>
    <x v="1"/>
    <x v="0"/>
    <x v="0"/>
    <x v="0"/>
    <x v="11"/>
    <x v="126"/>
    <x v="0"/>
    <x v="1"/>
    <s v="Tesseramento"/>
    <x v="1"/>
    <x v="6"/>
    <x v="0"/>
    <s v="B"/>
  </r>
  <r>
    <n v="140230"/>
    <x v="0"/>
    <x v="0"/>
    <x v="0"/>
    <x v="0"/>
    <x v="11"/>
    <x v="126"/>
    <x v="0"/>
    <x v="0"/>
    <s v="Tesseramento"/>
    <x v="1"/>
    <x v="1"/>
    <x v="0"/>
    <m/>
  </r>
  <r>
    <n v="108434"/>
    <x v="0"/>
    <x v="0"/>
    <x v="0"/>
    <x v="0"/>
    <x v="11"/>
    <x v="126"/>
    <x v="0"/>
    <x v="0"/>
    <s v="Tesseramento"/>
    <x v="1"/>
    <x v="1"/>
    <x v="0"/>
    <m/>
  </r>
  <r>
    <n v="148965"/>
    <x v="1"/>
    <x v="0"/>
    <x v="0"/>
    <x v="0"/>
    <x v="11"/>
    <x v="126"/>
    <x v="0"/>
    <x v="0"/>
    <s v="Tesseramento"/>
    <x v="1"/>
    <x v="6"/>
    <x v="0"/>
    <s v="B"/>
  </r>
  <r>
    <n v="194550"/>
    <x v="1"/>
    <x v="0"/>
    <x v="0"/>
    <x v="0"/>
    <x v="11"/>
    <x v="126"/>
    <x v="0"/>
    <x v="0"/>
    <s v="Tesseramento"/>
    <x v="1"/>
    <x v="5"/>
    <x v="0"/>
    <s v="B"/>
  </r>
  <r>
    <n v="81956"/>
    <x v="0"/>
    <x v="0"/>
    <x v="2"/>
    <x v="4"/>
    <x v="4"/>
    <x v="101"/>
    <x v="0"/>
    <x v="0"/>
    <s v="Tesseramento"/>
    <x v="0"/>
    <x v="3"/>
    <x v="0"/>
    <m/>
  </r>
  <r>
    <n v="234016"/>
    <x v="0"/>
    <x v="0"/>
    <x v="1"/>
    <x v="1"/>
    <x v="4"/>
    <x v="101"/>
    <x v="0"/>
    <x v="1"/>
    <s v="Tesseramento"/>
    <x v="0"/>
    <x v="0"/>
    <x v="0"/>
    <m/>
  </r>
  <r>
    <n v="234013"/>
    <x v="0"/>
    <x v="0"/>
    <x v="1"/>
    <x v="1"/>
    <x v="4"/>
    <x v="101"/>
    <x v="0"/>
    <x v="0"/>
    <s v="Tesseramento"/>
    <x v="0"/>
    <x v="0"/>
    <x v="0"/>
    <m/>
  </r>
  <r>
    <n v="234012"/>
    <x v="0"/>
    <x v="0"/>
    <x v="1"/>
    <x v="1"/>
    <x v="4"/>
    <x v="101"/>
    <x v="0"/>
    <x v="0"/>
    <s v="Tesseramento"/>
    <x v="0"/>
    <x v="0"/>
    <x v="0"/>
    <m/>
  </r>
  <r>
    <n v="189336"/>
    <x v="0"/>
    <x v="0"/>
    <x v="2"/>
    <x v="1"/>
    <x v="4"/>
    <x v="101"/>
    <x v="0"/>
    <x v="0"/>
    <s v="Tesseramento"/>
    <x v="0"/>
    <x v="0"/>
    <x v="0"/>
    <m/>
  </r>
  <r>
    <n v="223504"/>
    <x v="0"/>
    <x v="0"/>
    <x v="0"/>
    <x v="0"/>
    <x v="4"/>
    <x v="101"/>
    <x v="0"/>
    <x v="0"/>
    <s v="Tesseramento"/>
    <x v="0"/>
    <x v="3"/>
    <x v="0"/>
    <m/>
  </r>
  <r>
    <n v="234014"/>
    <x v="0"/>
    <x v="0"/>
    <x v="1"/>
    <x v="2"/>
    <x v="4"/>
    <x v="101"/>
    <x v="0"/>
    <x v="0"/>
    <s v="Tesseramento"/>
    <x v="0"/>
    <x v="3"/>
    <x v="0"/>
    <m/>
  </r>
  <r>
    <n v="198565"/>
    <x v="0"/>
    <x v="0"/>
    <x v="0"/>
    <x v="0"/>
    <x v="4"/>
    <x v="101"/>
    <x v="0"/>
    <x v="0"/>
    <s v="Tesseramento"/>
    <x v="0"/>
    <x v="4"/>
    <x v="0"/>
    <m/>
  </r>
  <r>
    <n v="234011"/>
    <x v="0"/>
    <x v="0"/>
    <x v="1"/>
    <x v="2"/>
    <x v="4"/>
    <x v="101"/>
    <x v="0"/>
    <x v="1"/>
    <s v="Tesseramento"/>
    <x v="0"/>
    <x v="0"/>
    <x v="0"/>
    <m/>
  </r>
  <r>
    <n v="226755"/>
    <x v="0"/>
    <x v="0"/>
    <x v="0"/>
    <x v="1"/>
    <x v="4"/>
    <x v="101"/>
    <x v="0"/>
    <x v="0"/>
    <s v="Tesseramento"/>
    <x v="0"/>
    <x v="4"/>
    <x v="0"/>
    <m/>
  </r>
  <r>
    <n v="105990"/>
    <x v="0"/>
    <x v="0"/>
    <x v="0"/>
    <x v="0"/>
    <x v="4"/>
    <x v="101"/>
    <x v="0"/>
    <x v="0"/>
    <s v="Tesseramento"/>
    <x v="0"/>
    <x v="3"/>
    <x v="0"/>
    <m/>
  </r>
  <r>
    <n v="234009"/>
    <x v="1"/>
    <x v="0"/>
    <x v="1"/>
    <x v="2"/>
    <x v="4"/>
    <x v="101"/>
    <x v="0"/>
    <x v="0"/>
    <s v="Tesseramento"/>
    <x v="0"/>
    <x v="5"/>
    <x v="0"/>
    <m/>
  </r>
  <r>
    <n v="169419"/>
    <x v="0"/>
    <x v="0"/>
    <x v="0"/>
    <x v="0"/>
    <x v="4"/>
    <x v="101"/>
    <x v="0"/>
    <x v="0"/>
    <s v="Tesseramento"/>
    <x v="0"/>
    <x v="4"/>
    <x v="0"/>
    <m/>
  </r>
  <r>
    <n v="150812"/>
    <x v="0"/>
    <x v="0"/>
    <x v="0"/>
    <x v="1"/>
    <x v="4"/>
    <x v="101"/>
    <x v="0"/>
    <x v="0"/>
    <s v="Tesseramento"/>
    <x v="0"/>
    <x v="4"/>
    <x v="0"/>
    <m/>
  </r>
  <r>
    <n v="10108"/>
    <x v="0"/>
    <x v="0"/>
    <x v="0"/>
    <x v="0"/>
    <x v="4"/>
    <x v="101"/>
    <x v="0"/>
    <x v="0"/>
    <s v="Tesseramento"/>
    <x v="0"/>
    <x v="4"/>
    <x v="0"/>
    <m/>
  </r>
  <r>
    <n v="226763"/>
    <x v="0"/>
    <x v="0"/>
    <x v="0"/>
    <x v="0"/>
    <x v="4"/>
    <x v="101"/>
    <x v="0"/>
    <x v="0"/>
    <s v="Tesseramento"/>
    <x v="0"/>
    <x v="0"/>
    <x v="0"/>
    <m/>
  </r>
  <r>
    <n v="100635"/>
    <x v="0"/>
    <x v="0"/>
    <x v="0"/>
    <x v="0"/>
    <x v="4"/>
    <x v="101"/>
    <x v="0"/>
    <x v="0"/>
    <s v="Tesseramento"/>
    <x v="0"/>
    <x v="0"/>
    <x v="0"/>
    <m/>
  </r>
  <r>
    <n v="180067"/>
    <x v="0"/>
    <x v="0"/>
    <x v="0"/>
    <x v="0"/>
    <x v="4"/>
    <x v="101"/>
    <x v="0"/>
    <x v="0"/>
    <s v="Tesseramento"/>
    <x v="0"/>
    <x v="4"/>
    <x v="0"/>
    <m/>
  </r>
  <r>
    <n v="234017"/>
    <x v="0"/>
    <x v="0"/>
    <x v="1"/>
    <x v="2"/>
    <x v="4"/>
    <x v="101"/>
    <x v="0"/>
    <x v="0"/>
    <s v="Tesseramento"/>
    <x v="0"/>
    <x v="4"/>
    <x v="0"/>
    <m/>
  </r>
  <r>
    <n v="202242"/>
    <x v="0"/>
    <x v="0"/>
    <x v="0"/>
    <x v="1"/>
    <x v="4"/>
    <x v="101"/>
    <x v="0"/>
    <x v="0"/>
    <s v="Tesseramento"/>
    <x v="0"/>
    <x v="4"/>
    <x v="0"/>
    <m/>
  </r>
  <r>
    <n v="101002"/>
    <x v="0"/>
    <x v="0"/>
    <x v="0"/>
    <x v="0"/>
    <x v="4"/>
    <x v="101"/>
    <x v="0"/>
    <x v="0"/>
    <s v="Tesseramento"/>
    <x v="0"/>
    <x v="3"/>
    <x v="0"/>
    <m/>
  </r>
  <r>
    <n v="210844"/>
    <x v="0"/>
    <x v="0"/>
    <x v="0"/>
    <x v="0"/>
    <x v="4"/>
    <x v="101"/>
    <x v="0"/>
    <x v="0"/>
    <s v="Tesseramento"/>
    <x v="0"/>
    <x v="1"/>
    <x v="0"/>
    <m/>
  </r>
  <r>
    <n v="156017"/>
    <x v="0"/>
    <x v="0"/>
    <x v="0"/>
    <x v="1"/>
    <x v="4"/>
    <x v="101"/>
    <x v="0"/>
    <x v="0"/>
    <s v="Tesseramento"/>
    <x v="0"/>
    <x v="4"/>
    <x v="0"/>
    <m/>
  </r>
  <r>
    <n v="171821"/>
    <x v="0"/>
    <x v="0"/>
    <x v="0"/>
    <x v="0"/>
    <x v="4"/>
    <x v="101"/>
    <x v="0"/>
    <x v="0"/>
    <s v="Tesseramento"/>
    <x v="0"/>
    <x v="4"/>
    <x v="0"/>
    <m/>
  </r>
  <r>
    <n v="201017"/>
    <x v="0"/>
    <x v="0"/>
    <x v="0"/>
    <x v="0"/>
    <x v="4"/>
    <x v="101"/>
    <x v="0"/>
    <x v="0"/>
    <s v="Tesseramento"/>
    <x v="0"/>
    <x v="0"/>
    <x v="0"/>
    <m/>
  </r>
  <r>
    <n v="191329"/>
    <x v="0"/>
    <x v="0"/>
    <x v="0"/>
    <x v="0"/>
    <x v="4"/>
    <x v="101"/>
    <x v="0"/>
    <x v="0"/>
    <s v="Tesseramento"/>
    <x v="0"/>
    <x v="4"/>
    <x v="0"/>
    <m/>
  </r>
  <r>
    <n v="108567"/>
    <x v="0"/>
    <x v="0"/>
    <x v="0"/>
    <x v="0"/>
    <x v="4"/>
    <x v="101"/>
    <x v="0"/>
    <x v="0"/>
    <s v="Tesseramento"/>
    <x v="0"/>
    <x v="0"/>
    <x v="0"/>
    <m/>
  </r>
  <r>
    <n v="150823"/>
    <x v="0"/>
    <x v="0"/>
    <x v="0"/>
    <x v="0"/>
    <x v="4"/>
    <x v="101"/>
    <x v="0"/>
    <x v="0"/>
    <s v="Tesseramento"/>
    <x v="0"/>
    <x v="3"/>
    <x v="0"/>
    <m/>
  </r>
  <r>
    <n v="234015"/>
    <x v="0"/>
    <x v="0"/>
    <x v="1"/>
    <x v="2"/>
    <x v="4"/>
    <x v="101"/>
    <x v="0"/>
    <x v="0"/>
    <s v="Tesseramento"/>
    <x v="0"/>
    <x v="0"/>
    <x v="0"/>
    <m/>
  </r>
  <r>
    <n v="234010"/>
    <x v="0"/>
    <x v="0"/>
    <x v="1"/>
    <x v="2"/>
    <x v="4"/>
    <x v="101"/>
    <x v="0"/>
    <x v="1"/>
    <s v="Tesseramento"/>
    <x v="0"/>
    <x v="0"/>
    <x v="0"/>
    <m/>
  </r>
  <r>
    <n v="165535"/>
    <x v="0"/>
    <x v="0"/>
    <x v="0"/>
    <x v="0"/>
    <x v="4"/>
    <x v="101"/>
    <x v="0"/>
    <x v="0"/>
    <s v="Tesseramento"/>
    <x v="0"/>
    <x v="3"/>
    <x v="0"/>
    <m/>
  </r>
  <r>
    <n v="105989"/>
    <x v="0"/>
    <x v="0"/>
    <x v="0"/>
    <x v="0"/>
    <x v="4"/>
    <x v="101"/>
    <x v="0"/>
    <x v="0"/>
    <s v="Tesseramento"/>
    <x v="0"/>
    <x v="3"/>
    <x v="0"/>
    <m/>
  </r>
  <r>
    <n v="204081"/>
    <x v="0"/>
    <x v="0"/>
    <x v="0"/>
    <x v="0"/>
    <x v="4"/>
    <x v="101"/>
    <x v="0"/>
    <x v="0"/>
    <s v="Tesseramento"/>
    <x v="0"/>
    <x v="4"/>
    <x v="0"/>
    <m/>
  </r>
  <r>
    <n v="211704"/>
    <x v="0"/>
    <x v="0"/>
    <x v="0"/>
    <x v="1"/>
    <x v="4"/>
    <x v="101"/>
    <x v="0"/>
    <x v="1"/>
    <s v="Tesseramento"/>
    <x v="0"/>
    <x v="4"/>
    <x v="0"/>
    <m/>
  </r>
  <r>
    <n v="86318"/>
    <x v="0"/>
    <x v="0"/>
    <x v="0"/>
    <x v="0"/>
    <x v="4"/>
    <x v="101"/>
    <x v="0"/>
    <x v="0"/>
    <s v="Tesseramento"/>
    <x v="0"/>
    <x v="4"/>
    <x v="0"/>
    <m/>
  </r>
  <r>
    <n v="213733"/>
    <x v="0"/>
    <x v="0"/>
    <x v="0"/>
    <x v="0"/>
    <x v="4"/>
    <x v="101"/>
    <x v="0"/>
    <x v="0"/>
    <s v="Tesseramento"/>
    <x v="0"/>
    <x v="4"/>
    <x v="0"/>
    <m/>
  </r>
  <r>
    <n v="180033"/>
    <x v="0"/>
    <x v="0"/>
    <x v="0"/>
    <x v="0"/>
    <x v="4"/>
    <x v="101"/>
    <x v="0"/>
    <x v="0"/>
    <s v="Tesseramento"/>
    <x v="0"/>
    <x v="4"/>
    <x v="0"/>
    <m/>
  </r>
  <r>
    <n v="180065"/>
    <x v="0"/>
    <x v="0"/>
    <x v="0"/>
    <x v="0"/>
    <x v="4"/>
    <x v="101"/>
    <x v="0"/>
    <x v="1"/>
    <s v="Tesseramento"/>
    <x v="0"/>
    <x v="4"/>
    <x v="0"/>
    <m/>
  </r>
  <r>
    <n v="166209"/>
    <x v="0"/>
    <x v="0"/>
    <x v="0"/>
    <x v="0"/>
    <x v="4"/>
    <x v="101"/>
    <x v="0"/>
    <x v="1"/>
    <s v="Tesseramento"/>
    <x v="0"/>
    <x v="3"/>
    <x v="0"/>
    <m/>
  </r>
  <r>
    <n v="180373"/>
    <x v="0"/>
    <x v="0"/>
    <x v="0"/>
    <x v="0"/>
    <x v="4"/>
    <x v="101"/>
    <x v="0"/>
    <x v="0"/>
    <s v="Tesseramento"/>
    <x v="0"/>
    <x v="3"/>
    <x v="0"/>
    <m/>
  </r>
  <r>
    <n v="158807"/>
    <x v="0"/>
    <x v="0"/>
    <x v="0"/>
    <x v="0"/>
    <x v="4"/>
    <x v="101"/>
    <x v="0"/>
    <x v="0"/>
    <s v="Tesseramento"/>
    <x v="0"/>
    <x v="3"/>
    <x v="0"/>
    <m/>
  </r>
  <r>
    <n v="180377"/>
    <x v="0"/>
    <x v="0"/>
    <x v="0"/>
    <x v="0"/>
    <x v="4"/>
    <x v="101"/>
    <x v="0"/>
    <x v="0"/>
    <s v="Tesseramento"/>
    <x v="0"/>
    <x v="4"/>
    <x v="0"/>
    <m/>
  </r>
  <r>
    <n v="153237"/>
    <x v="0"/>
    <x v="0"/>
    <x v="0"/>
    <x v="0"/>
    <x v="4"/>
    <x v="101"/>
    <x v="0"/>
    <x v="1"/>
    <s v="Tesseramento"/>
    <x v="0"/>
    <x v="4"/>
    <x v="0"/>
    <m/>
  </r>
  <r>
    <n v="66950"/>
    <x v="0"/>
    <x v="0"/>
    <x v="0"/>
    <x v="0"/>
    <x v="4"/>
    <x v="101"/>
    <x v="0"/>
    <x v="0"/>
    <s v="Tesseramento"/>
    <x v="0"/>
    <x v="1"/>
    <x v="0"/>
    <m/>
  </r>
  <r>
    <n v="204273"/>
    <x v="0"/>
    <x v="0"/>
    <x v="0"/>
    <x v="1"/>
    <x v="14"/>
    <x v="232"/>
    <x v="0"/>
    <x v="0"/>
    <s v="Tesseramento"/>
    <x v="0"/>
    <x v="3"/>
    <x v="0"/>
    <m/>
  </r>
  <r>
    <n v="234207"/>
    <x v="0"/>
    <x v="0"/>
    <x v="1"/>
    <x v="3"/>
    <x v="14"/>
    <x v="232"/>
    <x v="0"/>
    <x v="0"/>
    <s v="Tesseramento"/>
    <x v="0"/>
    <x v="0"/>
    <x v="0"/>
    <m/>
  </r>
  <r>
    <n v="231893"/>
    <x v="1"/>
    <x v="0"/>
    <x v="0"/>
    <x v="0"/>
    <x v="1"/>
    <x v="193"/>
    <x v="0"/>
    <x v="0"/>
    <s v="Tesseramento"/>
    <x v="1"/>
    <x v="5"/>
    <x v="0"/>
    <s v="B"/>
  </r>
  <r>
    <n v="212878"/>
    <x v="1"/>
    <x v="0"/>
    <x v="0"/>
    <x v="0"/>
    <x v="1"/>
    <x v="193"/>
    <x v="0"/>
    <x v="0"/>
    <s v="Tesseramento"/>
    <x v="1"/>
    <x v="5"/>
    <x v="0"/>
    <s v="B"/>
  </r>
  <r>
    <n v="184893"/>
    <x v="1"/>
    <x v="0"/>
    <x v="0"/>
    <x v="0"/>
    <x v="1"/>
    <x v="193"/>
    <x v="0"/>
    <x v="0"/>
    <s v="Tesseramento"/>
    <x v="1"/>
    <x v="2"/>
    <x v="0"/>
    <m/>
  </r>
  <r>
    <n v="186186"/>
    <x v="1"/>
    <x v="0"/>
    <x v="0"/>
    <x v="0"/>
    <x v="1"/>
    <x v="193"/>
    <x v="0"/>
    <x v="0"/>
    <s v="Tesseramento"/>
    <x v="1"/>
    <x v="2"/>
    <x v="0"/>
    <m/>
  </r>
  <r>
    <n v="186187"/>
    <x v="1"/>
    <x v="0"/>
    <x v="0"/>
    <x v="0"/>
    <x v="1"/>
    <x v="193"/>
    <x v="0"/>
    <x v="1"/>
    <s v="Tesseramento"/>
    <x v="1"/>
    <x v="2"/>
    <x v="0"/>
    <s v="BG"/>
  </r>
  <r>
    <n v="198450"/>
    <x v="1"/>
    <x v="0"/>
    <x v="0"/>
    <x v="0"/>
    <x v="1"/>
    <x v="193"/>
    <x v="0"/>
    <x v="0"/>
    <s v="Tesseramento"/>
    <x v="1"/>
    <x v="6"/>
    <x v="0"/>
    <m/>
  </r>
  <r>
    <n v="219060"/>
    <x v="0"/>
    <x v="0"/>
    <x v="0"/>
    <x v="0"/>
    <x v="7"/>
    <x v="161"/>
    <x v="0"/>
    <x v="0"/>
    <s v="Tesseramento"/>
    <x v="0"/>
    <x v="0"/>
    <x v="0"/>
    <m/>
  </r>
  <r>
    <n v="185940"/>
    <x v="1"/>
    <x v="0"/>
    <x v="0"/>
    <x v="0"/>
    <x v="1"/>
    <x v="193"/>
    <x v="0"/>
    <x v="0"/>
    <s v="Tesseramento"/>
    <x v="1"/>
    <x v="2"/>
    <x v="0"/>
    <m/>
  </r>
  <r>
    <n v="146888"/>
    <x v="1"/>
    <x v="0"/>
    <x v="0"/>
    <x v="0"/>
    <x v="1"/>
    <x v="193"/>
    <x v="0"/>
    <x v="0"/>
    <s v="Tesseramento"/>
    <x v="1"/>
    <x v="2"/>
    <x v="0"/>
    <m/>
  </r>
  <r>
    <n v="188264"/>
    <x v="1"/>
    <x v="0"/>
    <x v="0"/>
    <x v="0"/>
    <x v="1"/>
    <x v="193"/>
    <x v="0"/>
    <x v="1"/>
    <s v="Tesseramento"/>
    <x v="1"/>
    <x v="6"/>
    <x v="0"/>
    <s v="BG"/>
  </r>
  <r>
    <n v="221307"/>
    <x v="0"/>
    <x v="1"/>
    <x v="2"/>
    <x v="1"/>
    <x v="1"/>
    <x v="193"/>
    <x v="0"/>
    <x v="0"/>
    <s v="Tesseramento"/>
    <x v="1"/>
    <x v="1"/>
    <x v="0"/>
    <m/>
  </r>
  <r>
    <n v="221465"/>
    <x v="0"/>
    <x v="1"/>
    <x v="2"/>
    <x v="1"/>
    <x v="1"/>
    <x v="193"/>
    <x v="0"/>
    <x v="0"/>
    <s v="Tesseramento"/>
    <x v="1"/>
    <x v="3"/>
    <x v="0"/>
    <m/>
  </r>
  <r>
    <n v="192200"/>
    <x v="0"/>
    <x v="0"/>
    <x v="0"/>
    <x v="0"/>
    <x v="1"/>
    <x v="193"/>
    <x v="0"/>
    <x v="0"/>
    <s v="Tesseramento"/>
    <x v="1"/>
    <x v="0"/>
    <x v="0"/>
    <m/>
  </r>
  <r>
    <n v="214348"/>
    <x v="0"/>
    <x v="0"/>
    <x v="0"/>
    <x v="0"/>
    <x v="1"/>
    <x v="193"/>
    <x v="0"/>
    <x v="0"/>
    <s v="Tesseramento"/>
    <x v="1"/>
    <x v="0"/>
    <x v="0"/>
    <m/>
  </r>
  <r>
    <n v="120246"/>
    <x v="0"/>
    <x v="0"/>
    <x v="0"/>
    <x v="1"/>
    <x v="1"/>
    <x v="26"/>
    <x v="0"/>
    <x v="1"/>
    <s v="Tesseramento"/>
    <x v="1"/>
    <x v="4"/>
    <x v="0"/>
    <m/>
  </r>
  <r>
    <n v="127013"/>
    <x v="0"/>
    <x v="0"/>
    <x v="0"/>
    <x v="0"/>
    <x v="8"/>
    <x v="246"/>
    <x v="0"/>
    <x v="0"/>
    <s v="Tesseramento"/>
    <x v="1"/>
    <x v="0"/>
    <x v="0"/>
    <m/>
  </r>
  <r>
    <n v="26128"/>
    <x v="0"/>
    <x v="0"/>
    <x v="0"/>
    <x v="0"/>
    <x v="1"/>
    <x v="26"/>
    <x v="0"/>
    <x v="0"/>
    <s v="Tesseramento"/>
    <x v="1"/>
    <x v="3"/>
    <x v="0"/>
    <m/>
  </r>
  <r>
    <n v="185206"/>
    <x v="0"/>
    <x v="0"/>
    <x v="2"/>
    <x v="2"/>
    <x v="1"/>
    <x v="26"/>
    <x v="0"/>
    <x v="0"/>
    <s v="Tesseramento"/>
    <x v="1"/>
    <x v="0"/>
    <x v="0"/>
    <m/>
  </r>
  <r>
    <n v="207555"/>
    <x v="1"/>
    <x v="0"/>
    <x v="2"/>
    <x v="1"/>
    <x v="1"/>
    <x v="26"/>
    <x v="0"/>
    <x v="0"/>
    <s v="Tesseramento"/>
    <x v="1"/>
    <x v="6"/>
    <x v="0"/>
    <m/>
  </r>
  <r>
    <n v="174259"/>
    <x v="0"/>
    <x v="0"/>
    <x v="0"/>
    <x v="0"/>
    <x v="7"/>
    <x v="191"/>
    <x v="0"/>
    <x v="0"/>
    <s v="Tesseramento"/>
    <x v="0"/>
    <x v="0"/>
    <x v="0"/>
    <m/>
  </r>
  <r>
    <n v="47671"/>
    <x v="0"/>
    <x v="0"/>
    <x v="0"/>
    <x v="0"/>
    <x v="7"/>
    <x v="191"/>
    <x v="0"/>
    <x v="0"/>
    <s v="Tesseramento"/>
    <x v="0"/>
    <x v="0"/>
    <x v="0"/>
    <m/>
  </r>
  <r>
    <n v="101667"/>
    <x v="0"/>
    <x v="0"/>
    <x v="0"/>
    <x v="0"/>
    <x v="7"/>
    <x v="191"/>
    <x v="0"/>
    <x v="1"/>
    <s v="Tesseramento"/>
    <x v="0"/>
    <x v="4"/>
    <x v="0"/>
    <m/>
  </r>
  <r>
    <n v="7285"/>
    <x v="0"/>
    <x v="0"/>
    <x v="0"/>
    <x v="0"/>
    <x v="9"/>
    <x v="19"/>
    <x v="0"/>
    <x v="0"/>
    <s v="Tesseramento"/>
    <x v="1"/>
    <x v="0"/>
    <x v="0"/>
    <m/>
  </r>
  <r>
    <n v="230839"/>
    <x v="0"/>
    <x v="1"/>
    <x v="0"/>
    <x v="2"/>
    <x v="12"/>
    <x v="245"/>
    <x v="0"/>
    <x v="0"/>
    <s v="Tesseramento"/>
    <x v="1"/>
    <x v="0"/>
    <x v="0"/>
    <m/>
  </r>
  <r>
    <n v="203377"/>
    <x v="0"/>
    <x v="0"/>
    <x v="0"/>
    <x v="0"/>
    <x v="7"/>
    <x v="44"/>
    <x v="0"/>
    <x v="0"/>
    <s v="Tesseramento"/>
    <x v="1"/>
    <x v="3"/>
    <x v="0"/>
    <m/>
  </r>
  <r>
    <n v="155037"/>
    <x v="0"/>
    <x v="0"/>
    <x v="0"/>
    <x v="0"/>
    <x v="7"/>
    <x v="44"/>
    <x v="0"/>
    <x v="0"/>
    <s v="Tesseramento"/>
    <x v="1"/>
    <x v="0"/>
    <x v="0"/>
    <m/>
  </r>
  <r>
    <n v="196607"/>
    <x v="0"/>
    <x v="0"/>
    <x v="0"/>
    <x v="0"/>
    <x v="7"/>
    <x v="44"/>
    <x v="0"/>
    <x v="1"/>
    <s v="Tesseramento"/>
    <x v="1"/>
    <x v="4"/>
    <x v="0"/>
    <m/>
  </r>
  <r>
    <n v="139045"/>
    <x v="0"/>
    <x v="0"/>
    <x v="0"/>
    <x v="0"/>
    <x v="7"/>
    <x v="210"/>
    <x v="0"/>
    <x v="0"/>
    <s v="Tesseramento"/>
    <x v="0"/>
    <x v="0"/>
    <x v="0"/>
    <m/>
  </r>
  <r>
    <n v="139044"/>
    <x v="0"/>
    <x v="0"/>
    <x v="0"/>
    <x v="0"/>
    <x v="7"/>
    <x v="210"/>
    <x v="0"/>
    <x v="0"/>
    <s v="Tesseramento"/>
    <x v="0"/>
    <x v="4"/>
    <x v="0"/>
    <m/>
  </r>
  <r>
    <n v="174718"/>
    <x v="0"/>
    <x v="0"/>
    <x v="0"/>
    <x v="0"/>
    <x v="7"/>
    <x v="210"/>
    <x v="0"/>
    <x v="0"/>
    <s v="Tesseramento"/>
    <x v="0"/>
    <x v="3"/>
    <x v="0"/>
    <m/>
  </r>
  <r>
    <n v="210714"/>
    <x v="0"/>
    <x v="0"/>
    <x v="0"/>
    <x v="0"/>
    <x v="1"/>
    <x v="324"/>
    <x v="0"/>
    <x v="0"/>
    <s v="Tesseramento"/>
    <x v="1"/>
    <x v="0"/>
    <x v="0"/>
    <m/>
  </r>
  <r>
    <n v="47656"/>
    <x v="0"/>
    <x v="0"/>
    <x v="0"/>
    <x v="0"/>
    <x v="1"/>
    <x v="324"/>
    <x v="0"/>
    <x v="0"/>
    <s v="Tesseramento"/>
    <x v="1"/>
    <x v="3"/>
    <x v="0"/>
    <m/>
  </r>
  <r>
    <n v="54562"/>
    <x v="0"/>
    <x v="0"/>
    <x v="0"/>
    <x v="0"/>
    <x v="7"/>
    <x v="210"/>
    <x v="0"/>
    <x v="0"/>
    <s v="Tesseramento"/>
    <x v="0"/>
    <x v="4"/>
    <x v="0"/>
    <m/>
  </r>
  <r>
    <n v="204205"/>
    <x v="0"/>
    <x v="0"/>
    <x v="0"/>
    <x v="2"/>
    <x v="7"/>
    <x v="210"/>
    <x v="0"/>
    <x v="0"/>
    <s v="Tesseramento"/>
    <x v="0"/>
    <x v="1"/>
    <x v="0"/>
    <m/>
  </r>
  <r>
    <n v="186757"/>
    <x v="0"/>
    <x v="0"/>
    <x v="0"/>
    <x v="0"/>
    <x v="7"/>
    <x v="210"/>
    <x v="0"/>
    <x v="0"/>
    <s v="Tesseramento"/>
    <x v="0"/>
    <x v="3"/>
    <x v="0"/>
    <m/>
  </r>
  <r>
    <n v="204206"/>
    <x v="0"/>
    <x v="0"/>
    <x v="0"/>
    <x v="2"/>
    <x v="7"/>
    <x v="210"/>
    <x v="0"/>
    <x v="0"/>
    <s v="Tesseramento"/>
    <x v="0"/>
    <x v="1"/>
    <x v="0"/>
    <m/>
  </r>
  <r>
    <n v="232021"/>
    <x v="0"/>
    <x v="0"/>
    <x v="0"/>
    <x v="3"/>
    <x v="7"/>
    <x v="210"/>
    <x v="0"/>
    <x v="1"/>
    <s v="Tesseramento"/>
    <x v="0"/>
    <x v="3"/>
    <x v="0"/>
    <m/>
  </r>
  <r>
    <n v="207923"/>
    <x v="0"/>
    <x v="0"/>
    <x v="0"/>
    <x v="0"/>
    <x v="7"/>
    <x v="210"/>
    <x v="0"/>
    <x v="0"/>
    <s v="Tesseramento"/>
    <x v="0"/>
    <x v="0"/>
    <x v="0"/>
    <m/>
  </r>
  <r>
    <n v="196524"/>
    <x v="0"/>
    <x v="0"/>
    <x v="0"/>
    <x v="0"/>
    <x v="7"/>
    <x v="210"/>
    <x v="0"/>
    <x v="0"/>
    <s v="Tesseramento"/>
    <x v="0"/>
    <x v="0"/>
    <x v="0"/>
    <m/>
  </r>
  <r>
    <n v="226515"/>
    <x v="0"/>
    <x v="0"/>
    <x v="0"/>
    <x v="0"/>
    <x v="7"/>
    <x v="210"/>
    <x v="0"/>
    <x v="0"/>
    <s v="Tesseramento"/>
    <x v="0"/>
    <x v="0"/>
    <x v="0"/>
    <m/>
  </r>
  <r>
    <n v="216594"/>
    <x v="0"/>
    <x v="0"/>
    <x v="0"/>
    <x v="1"/>
    <x v="7"/>
    <x v="210"/>
    <x v="0"/>
    <x v="0"/>
    <s v="Tesseramento"/>
    <x v="0"/>
    <x v="4"/>
    <x v="0"/>
    <m/>
  </r>
  <r>
    <n v="97750"/>
    <x v="0"/>
    <x v="0"/>
    <x v="0"/>
    <x v="0"/>
    <x v="7"/>
    <x v="210"/>
    <x v="0"/>
    <x v="0"/>
    <s v="Tesseramento"/>
    <x v="0"/>
    <x v="0"/>
    <x v="0"/>
    <m/>
  </r>
  <r>
    <n v="29868"/>
    <x v="0"/>
    <x v="0"/>
    <x v="0"/>
    <x v="0"/>
    <x v="7"/>
    <x v="210"/>
    <x v="0"/>
    <x v="0"/>
    <s v="Tesseramento"/>
    <x v="0"/>
    <x v="4"/>
    <x v="0"/>
    <m/>
  </r>
  <r>
    <n v="109944"/>
    <x v="0"/>
    <x v="0"/>
    <x v="0"/>
    <x v="0"/>
    <x v="7"/>
    <x v="210"/>
    <x v="0"/>
    <x v="0"/>
    <s v="Tesseramento"/>
    <x v="0"/>
    <x v="0"/>
    <x v="0"/>
    <m/>
  </r>
  <r>
    <n v="204215"/>
    <x v="0"/>
    <x v="0"/>
    <x v="0"/>
    <x v="0"/>
    <x v="7"/>
    <x v="210"/>
    <x v="0"/>
    <x v="0"/>
    <s v="Tesseramento"/>
    <x v="0"/>
    <x v="0"/>
    <x v="0"/>
    <m/>
  </r>
  <r>
    <n v="40757"/>
    <x v="0"/>
    <x v="0"/>
    <x v="0"/>
    <x v="4"/>
    <x v="7"/>
    <x v="210"/>
    <x v="0"/>
    <x v="0"/>
    <s v="Tesseramento"/>
    <x v="0"/>
    <x v="0"/>
    <x v="0"/>
    <m/>
  </r>
  <r>
    <n v="211174"/>
    <x v="0"/>
    <x v="0"/>
    <x v="0"/>
    <x v="0"/>
    <x v="7"/>
    <x v="210"/>
    <x v="0"/>
    <x v="0"/>
    <s v="Tesseramento"/>
    <x v="0"/>
    <x v="0"/>
    <x v="0"/>
    <m/>
  </r>
  <r>
    <n v="230005"/>
    <x v="0"/>
    <x v="0"/>
    <x v="0"/>
    <x v="1"/>
    <x v="7"/>
    <x v="210"/>
    <x v="0"/>
    <x v="0"/>
    <s v="Tesseramento"/>
    <x v="0"/>
    <x v="0"/>
    <x v="0"/>
    <m/>
  </r>
  <r>
    <n v="230775"/>
    <x v="0"/>
    <x v="0"/>
    <x v="0"/>
    <x v="0"/>
    <x v="7"/>
    <x v="210"/>
    <x v="0"/>
    <x v="0"/>
    <s v="Tesseramento"/>
    <x v="0"/>
    <x v="0"/>
    <x v="0"/>
    <m/>
  </r>
  <r>
    <n v="123605"/>
    <x v="0"/>
    <x v="0"/>
    <x v="0"/>
    <x v="0"/>
    <x v="1"/>
    <x v="324"/>
    <x v="0"/>
    <x v="1"/>
    <s v="Tesseramento"/>
    <x v="1"/>
    <x v="0"/>
    <x v="0"/>
    <m/>
  </r>
  <r>
    <n v="150315"/>
    <x v="0"/>
    <x v="0"/>
    <x v="0"/>
    <x v="0"/>
    <x v="7"/>
    <x v="210"/>
    <x v="0"/>
    <x v="0"/>
    <s v="Tesseramento"/>
    <x v="0"/>
    <x v="0"/>
    <x v="0"/>
    <m/>
  </r>
  <r>
    <n v="231206"/>
    <x v="0"/>
    <x v="0"/>
    <x v="0"/>
    <x v="0"/>
    <x v="7"/>
    <x v="210"/>
    <x v="0"/>
    <x v="0"/>
    <s v="Tesseramento"/>
    <x v="0"/>
    <x v="0"/>
    <x v="0"/>
    <m/>
  </r>
  <r>
    <n v="200793"/>
    <x v="0"/>
    <x v="0"/>
    <x v="0"/>
    <x v="0"/>
    <x v="1"/>
    <x v="324"/>
    <x v="0"/>
    <x v="0"/>
    <s v="Tesseramento"/>
    <x v="1"/>
    <x v="0"/>
    <x v="0"/>
    <m/>
  </r>
  <r>
    <n v="192687"/>
    <x v="0"/>
    <x v="0"/>
    <x v="0"/>
    <x v="0"/>
    <x v="7"/>
    <x v="210"/>
    <x v="0"/>
    <x v="0"/>
    <s v="Tesseramento"/>
    <x v="0"/>
    <x v="0"/>
    <x v="0"/>
    <m/>
  </r>
  <r>
    <n v="206000"/>
    <x v="0"/>
    <x v="0"/>
    <x v="0"/>
    <x v="2"/>
    <x v="7"/>
    <x v="211"/>
    <x v="0"/>
    <x v="0"/>
    <s v="Tesseramento"/>
    <x v="1"/>
    <x v="4"/>
    <x v="0"/>
    <m/>
  </r>
  <r>
    <n v="214152"/>
    <x v="0"/>
    <x v="0"/>
    <x v="0"/>
    <x v="0"/>
    <x v="7"/>
    <x v="211"/>
    <x v="0"/>
    <x v="0"/>
    <s v="Tesseramento"/>
    <x v="1"/>
    <x v="0"/>
    <x v="0"/>
    <m/>
  </r>
  <r>
    <n v="194853"/>
    <x v="0"/>
    <x v="0"/>
    <x v="0"/>
    <x v="0"/>
    <x v="7"/>
    <x v="210"/>
    <x v="0"/>
    <x v="1"/>
    <s v="Tesseramento"/>
    <x v="0"/>
    <x v="3"/>
    <x v="0"/>
    <m/>
  </r>
  <r>
    <n v="227157"/>
    <x v="0"/>
    <x v="0"/>
    <x v="0"/>
    <x v="1"/>
    <x v="7"/>
    <x v="210"/>
    <x v="0"/>
    <x v="1"/>
    <s v="Tesseramento"/>
    <x v="0"/>
    <x v="0"/>
    <x v="0"/>
    <m/>
  </r>
  <r>
    <n v="206537"/>
    <x v="0"/>
    <x v="0"/>
    <x v="0"/>
    <x v="0"/>
    <x v="7"/>
    <x v="210"/>
    <x v="0"/>
    <x v="0"/>
    <s v="Tesseramento"/>
    <x v="0"/>
    <x v="0"/>
    <x v="0"/>
    <m/>
  </r>
  <r>
    <n v="173926"/>
    <x v="0"/>
    <x v="0"/>
    <x v="0"/>
    <x v="1"/>
    <x v="7"/>
    <x v="210"/>
    <x v="0"/>
    <x v="0"/>
    <s v="Tesseramento"/>
    <x v="0"/>
    <x v="1"/>
    <x v="0"/>
    <m/>
  </r>
  <r>
    <n v="31894"/>
    <x v="0"/>
    <x v="0"/>
    <x v="0"/>
    <x v="1"/>
    <x v="7"/>
    <x v="210"/>
    <x v="0"/>
    <x v="1"/>
    <s v="Tesseramento"/>
    <x v="0"/>
    <x v="4"/>
    <x v="0"/>
    <m/>
  </r>
  <r>
    <n v="41100"/>
    <x v="0"/>
    <x v="0"/>
    <x v="0"/>
    <x v="0"/>
    <x v="7"/>
    <x v="210"/>
    <x v="0"/>
    <x v="0"/>
    <s v="Tesseramento"/>
    <x v="0"/>
    <x v="0"/>
    <x v="0"/>
    <m/>
  </r>
  <r>
    <n v="168164"/>
    <x v="0"/>
    <x v="0"/>
    <x v="0"/>
    <x v="3"/>
    <x v="7"/>
    <x v="210"/>
    <x v="0"/>
    <x v="1"/>
    <s v="Tesseramento"/>
    <x v="0"/>
    <x v="4"/>
    <x v="0"/>
    <m/>
  </r>
  <r>
    <n v="229297"/>
    <x v="0"/>
    <x v="0"/>
    <x v="0"/>
    <x v="0"/>
    <x v="7"/>
    <x v="211"/>
    <x v="0"/>
    <x v="0"/>
    <s v="Tesseramento"/>
    <x v="1"/>
    <x v="1"/>
    <x v="0"/>
    <m/>
  </r>
  <r>
    <n v="228208"/>
    <x v="0"/>
    <x v="0"/>
    <x v="0"/>
    <x v="1"/>
    <x v="7"/>
    <x v="210"/>
    <x v="0"/>
    <x v="0"/>
    <s v="Tesseramento"/>
    <x v="0"/>
    <x v="4"/>
    <x v="0"/>
    <m/>
  </r>
  <r>
    <n v="216593"/>
    <x v="0"/>
    <x v="0"/>
    <x v="0"/>
    <x v="0"/>
    <x v="7"/>
    <x v="210"/>
    <x v="0"/>
    <x v="0"/>
    <s v="Tesseramento"/>
    <x v="0"/>
    <x v="0"/>
    <x v="0"/>
    <m/>
  </r>
  <r>
    <n v="71992"/>
    <x v="0"/>
    <x v="0"/>
    <x v="0"/>
    <x v="0"/>
    <x v="11"/>
    <x v="189"/>
    <x v="0"/>
    <x v="0"/>
    <s v="Tesseramento"/>
    <x v="1"/>
    <x v="4"/>
    <x v="0"/>
    <m/>
  </r>
  <r>
    <n v="146354"/>
    <x v="0"/>
    <x v="0"/>
    <x v="0"/>
    <x v="0"/>
    <x v="7"/>
    <x v="210"/>
    <x v="0"/>
    <x v="0"/>
    <s v="Tesseramento"/>
    <x v="0"/>
    <x v="0"/>
    <x v="0"/>
    <m/>
  </r>
  <r>
    <n v="104953"/>
    <x v="0"/>
    <x v="0"/>
    <x v="0"/>
    <x v="1"/>
    <x v="7"/>
    <x v="211"/>
    <x v="0"/>
    <x v="1"/>
    <s v="Tesseramento"/>
    <x v="1"/>
    <x v="4"/>
    <x v="0"/>
    <m/>
  </r>
  <r>
    <n v="177257"/>
    <x v="0"/>
    <x v="0"/>
    <x v="0"/>
    <x v="0"/>
    <x v="11"/>
    <x v="189"/>
    <x v="0"/>
    <x v="0"/>
    <s v="Tesseramento"/>
    <x v="1"/>
    <x v="0"/>
    <x v="0"/>
    <m/>
  </r>
  <r>
    <n v="42720"/>
    <x v="0"/>
    <x v="0"/>
    <x v="0"/>
    <x v="0"/>
    <x v="7"/>
    <x v="210"/>
    <x v="0"/>
    <x v="0"/>
    <s v="Tesseramento"/>
    <x v="0"/>
    <x v="4"/>
    <x v="0"/>
    <m/>
  </r>
  <r>
    <n v="212480"/>
    <x v="0"/>
    <x v="0"/>
    <x v="0"/>
    <x v="3"/>
    <x v="7"/>
    <x v="210"/>
    <x v="0"/>
    <x v="1"/>
    <s v="Tesseramento"/>
    <x v="0"/>
    <x v="1"/>
    <x v="0"/>
    <m/>
  </r>
  <r>
    <n v="906"/>
    <x v="0"/>
    <x v="0"/>
    <x v="0"/>
    <x v="0"/>
    <x v="7"/>
    <x v="211"/>
    <x v="0"/>
    <x v="1"/>
    <s v="Tesseramento"/>
    <x v="1"/>
    <x v="4"/>
    <x v="0"/>
    <m/>
  </r>
  <r>
    <n v="85008"/>
    <x v="0"/>
    <x v="0"/>
    <x v="0"/>
    <x v="0"/>
    <x v="11"/>
    <x v="189"/>
    <x v="0"/>
    <x v="0"/>
    <s v="Tesseramento"/>
    <x v="1"/>
    <x v="4"/>
    <x v="0"/>
    <m/>
  </r>
  <r>
    <n v="221884"/>
    <x v="0"/>
    <x v="0"/>
    <x v="0"/>
    <x v="3"/>
    <x v="7"/>
    <x v="210"/>
    <x v="0"/>
    <x v="0"/>
    <s v="Tesseramento"/>
    <x v="0"/>
    <x v="3"/>
    <x v="0"/>
    <m/>
  </r>
  <r>
    <n v="168161"/>
    <x v="0"/>
    <x v="0"/>
    <x v="0"/>
    <x v="3"/>
    <x v="7"/>
    <x v="210"/>
    <x v="0"/>
    <x v="1"/>
    <s v="Tesseramento"/>
    <x v="0"/>
    <x v="4"/>
    <x v="0"/>
    <m/>
  </r>
  <r>
    <n v="168665"/>
    <x v="0"/>
    <x v="0"/>
    <x v="0"/>
    <x v="1"/>
    <x v="11"/>
    <x v="189"/>
    <x v="0"/>
    <x v="0"/>
    <s v="Tesseramento"/>
    <x v="1"/>
    <x v="4"/>
    <x v="0"/>
    <m/>
  </r>
  <r>
    <n v="27597"/>
    <x v="0"/>
    <x v="0"/>
    <x v="0"/>
    <x v="0"/>
    <x v="7"/>
    <x v="211"/>
    <x v="0"/>
    <x v="0"/>
    <s v="Tesseramento"/>
    <x v="1"/>
    <x v="4"/>
    <x v="0"/>
    <m/>
  </r>
  <r>
    <n v="135328"/>
    <x v="0"/>
    <x v="0"/>
    <x v="0"/>
    <x v="0"/>
    <x v="7"/>
    <x v="210"/>
    <x v="0"/>
    <x v="0"/>
    <s v="Tesseramento"/>
    <x v="0"/>
    <x v="3"/>
    <x v="0"/>
    <m/>
  </r>
  <r>
    <n v="204214"/>
    <x v="0"/>
    <x v="0"/>
    <x v="0"/>
    <x v="1"/>
    <x v="7"/>
    <x v="210"/>
    <x v="0"/>
    <x v="0"/>
    <s v="Tesseramento"/>
    <x v="0"/>
    <x v="3"/>
    <x v="0"/>
    <m/>
  </r>
  <r>
    <n v="116017"/>
    <x v="0"/>
    <x v="0"/>
    <x v="0"/>
    <x v="0"/>
    <x v="7"/>
    <x v="210"/>
    <x v="0"/>
    <x v="0"/>
    <s v="Tesseramento"/>
    <x v="0"/>
    <x v="3"/>
    <x v="0"/>
    <m/>
  </r>
  <r>
    <n v="223258"/>
    <x v="0"/>
    <x v="0"/>
    <x v="0"/>
    <x v="1"/>
    <x v="7"/>
    <x v="210"/>
    <x v="0"/>
    <x v="0"/>
    <s v="Tesseramento"/>
    <x v="0"/>
    <x v="4"/>
    <x v="0"/>
    <m/>
  </r>
  <r>
    <n v="123715"/>
    <x v="0"/>
    <x v="0"/>
    <x v="0"/>
    <x v="0"/>
    <x v="7"/>
    <x v="210"/>
    <x v="0"/>
    <x v="0"/>
    <s v="Tesseramento"/>
    <x v="0"/>
    <x v="0"/>
    <x v="0"/>
    <m/>
  </r>
  <r>
    <n v="25495"/>
    <x v="0"/>
    <x v="0"/>
    <x v="0"/>
    <x v="0"/>
    <x v="7"/>
    <x v="211"/>
    <x v="0"/>
    <x v="0"/>
    <s v="Tesseramento"/>
    <x v="1"/>
    <x v="4"/>
    <x v="0"/>
    <m/>
  </r>
  <r>
    <n v="36265"/>
    <x v="0"/>
    <x v="0"/>
    <x v="0"/>
    <x v="0"/>
    <x v="7"/>
    <x v="210"/>
    <x v="0"/>
    <x v="0"/>
    <s v="Tesseramento"/>
    <x v="0"/>
    <x v="0"/>
    <x v="0"/>
    <m/>
  </r>
  <r>
    <n v="26533"/>
    <x v="0"/>
    <x v="0"/>
    <x v="0"/>
    <x v="0"/>
    <x v="7"/>
    <x v="211"/>
    <x v="0"/>
    <x v="1"/>
    <s v="Tesseramento"/>
    <x v="1"/>
    <x v="4"/>
    <x v="0"/>
    <m/>
  </r>
  <r>
    <n v="162621"/>
    <x v="0"/>
    <x v="0"/>
    <x v="0"/>
    <x v="3"/>
    <x v="7"/>
    <x v="211"/>
    <x v="0"/>
    <x v="0"/>
    <s v="Tesseramento"/>
    <x v="1"/>
    <x v="4"/>
    <x v="0"/>
    <m/>
  </r>
  <r>
    <n v="148159"/>
    <x v="0"/>
    <x v="0"/>
    <x v="0"/>
    <x v="3"/>
    <x v="7"/>
    <x v="211"/>
    <x v="0"/>
    <x v="1"/>
    <s v="Tesseramento"/>
    <x v="1"/>
    <x v="4"/>
    <x v="0"/>
    <m/>
  </r>
  <r>
    <n v="204221"/>
    <x v="0"/>
    <x v="0"/>
    <x v="0"/>
    <x v="0"/>
    <x v="7"/>
    <x v="210"/>
    <x v="0"/>
    <x v="0"/>
    <s v="Tesseramento"/>
    <x v="0"/>
    <x v="0"/>
    <x v="0"/>
    <m/>
  </r>
  <r>
    <n v="138025"/>
    <x v="0"/>
    <x v="0"/>
    <x v="0"/>
    <x v="0"/>
    <x v="7"/>
    <x v="210"/>
    <x v="0"/>
    <x v="0"/>
    <s v="Tesseramento"/>
    <x v="0"/>
    <x v="0"/>
    <x v="0"/>
    <m/>
  </r>
  <r>
    <n v="144321"/>
    <x v="0"/>
    <x v="0"/>
    <x v="0"/>
    <x v="0"/>
    <x v="1"/>
    <x v="324"/>
    <x v="0"/>
    <x v="0"/>
    <s v="Tesseramento"/>
    <x v="1"/>
    <x v="0"/>
    <x v="0"/>
    <m/>
  </r>
  <r>
    <n v="118327"/>
    <x v="0"/>
    <x v="0"/>
    <x v="0"/>
    <x v="2"/>
    <x v="7"/>
    <x v="210"/>
    <x v="0"/>
    <x v="0"/>
    <s v="Tesseramento"/>
    <x v="0"/>
    <x v="4"/>
    <x v="0"/>
    <m/>
  </r>
  <r>
    <n v="182039"/>
    <x v="0"/>
    <x v="0"/>
    <x v="0"/>
    <x v="0"/>
    <x v="0"/>
    <x v="76"/>
    <x v="0"/>
    <x v="1"/>
    <s v="Tesseramento"/>
    <x v="0"/>
    <x v="0"/>
    <x v="0"/>
    <m/>
  </r>
  <r>
    <n v="165180"/>
    <x v="0"/>
    <x v="0"/>
    <x v="0"/>
    <x v="1"/>
    <x v="1"/>
    <x v="324"/>
    <x v="0"/>
    <x v="1"/>
    <s v="Tesseramento"/>
    <x v="1"/>
    <x v="0"/>
    <x v="0"/>
    <m/>
  </r>
  <r>
    <n v="179982"/>
    <x v="0"/>
    <x v="0"/>
    <x v="0"/>
    <x v="3"/>
    <x v="7"/>
    <x v="210"/>
    <x v="0"/>
    <x v="0"/>
    <s v="Tesseramento"/>
    <x v="0"/>
    <x v="0"/>
    <x v="0"/>
    <m/>
  </r>
  <r>
    <n v="34718"/>
    <x v="0"/>
    <x v="0"/>
    <x v="0"/>
    <x v="0"/>
    <x v="9"/>
    <x v="16"/>
    <x v="0"/>
    <x v="0"/>
    <s v="Tesseramento"/>
    <x v="1"/>
    <x v="4"/>
    <x v="0"/>
    <m/>
  </r>
  <r>
    <n v="129043"/>
    <x v="1"/>
    <x v="0"/>
    <x v="0"/>
    <x v="0"/>
    <x v="8"/>
    <x v="276"/>
    <x v="0"/>
    <x v="1"/>
    <s v="Tesseramento"/>
    <x v="1"/>
    <x v="6"/>
    <x v="0"/>
    <s v="B"/>
  </r>
  <r>
    <n v="211980"/>
    <x v="0"/>
    <x v="0"/>
    <x v="0"/>
    <x v="1"/>
    <x v="7"/>
    <x v="210"/>
    <x v="0"/>
    <x v="0"/>
    <s v="Tesseramento"/>
    <x v="0"/>
    <x v="4"/>
    <x v="0"/>
    <m/>
  </r>
  <r>
    <n v="211975"/>
    <x v="0"/>
    <x v="0"/>
    <x v="0"/>
    <x v="1"/>
    <x v="7"/>
    <x v="210"/>
    <x v="0"/>
    <x v="1"/>
    <s v="Tesseramento"/>
    <x v="0"/>
    <x v="4"/>
    <x v="0"/>
    <m/>
  </r>
  <r>
    <n v="102684"/>
    <x v="0"/>
    <x v="0"/>
    <x v="0"/>
    <x v="0"/>
    <x v="9"/>
    <x v="16"/>
    <x v="0"/>
    <x v="0"/>
    <s v="Tesseramento"/>
    <x v="1"/>
    <x v="3"/>
    <x v="0"/>
    <m/>
  </r>
  <r>
    <n v="100525"/>
    <x v="0"/>
    <x v="0"/>
    <x v="0"/>
    <x v="0"/>
    <x v="1"/>
    <x v="324"/>
    <x v="0"/>
    <x v="1"/>
    <s v="Tesseramento"/>
    <x v="1"/>
    <x v="3"/>
    <x v="0"/>
    <m/>
  </r>
  <r>
    <n v="23036"/>
    <x v="0"/>
    <x v="0"/>
    <x v="0"/>
    <x v="0"/>
    <x v="7"/>
    <x v="210"/>
    <x v="0"/>
    <x v="0"/>
    <s v="Tesseramento"/>
    <x v="0"/>
    <x v="0"/>
    <x v="0"/>
    <m/>
  </r>
  <r>
    <n v="48094"/>
    <x v="0"/>
    <x v="0"/>
    <x v="0"/>
    <x v="0"/>
    <x v="9"/>
    <x v="16"/>
    <x v="0"/>
    <x v="0"/>
    <s v="Tesseramento"/>
    <x v="1"/>
    <x v="3"/>
    <x v="0"/>
    <m/>
  </r>
  <r>
    <n v="68544"/>
    <x v="0"/>
    <x v="0"/>
    <x v="0"/>
    <x v="0"/>
    <x v="9"/>
    <x v="16"/>
    <x v="0"/>
    <x v="1"/>
    <s v="Tesseramento"/>
    <x v="1"/>
    <x v="4"/>
    <x v="0"/>
    <m/>
  </r>
  <r>
    <n v="27065"/>
    <x v="0"/>
    <x v="0"/>
    <x v="0"/>
    <x v="0"/>
    <x v="9"/>
    <x v="16"/>
    <x v="0"/>
    <x v="0"/>
    <s v="Tesseramento"/>
    <x v="1"/>
    <x v="4"/>
    <x v="0"/>
    <m/>
  </r>
  <r>
    <n v="234001"/>
    <x v="0"/>
    <x v="0"/>
    <x v="1"/>
    <x v="3"/>
    <x v="7"/>
    <x v="211"/>
    <x v="0"/>
    <x v="1"/>
    <s v="Tesseramento"/>
    <x v="1"/>
    <x v="0"/>
    <x v="0"/>
    <m/>
  </r>
  <r>
    <n v="135555"/>
    <x v="0"/>
    <x v="0"/>
    <x v="0"/>
    <x v="0"/>
    <x v="0"/>
    <x v="76"/>
    <x v="0"/>
    <x v="0"/>
    <s v="Tesseramento"/>
    <x v="0"/>
    <x v="4"/>
    <x v="0"/>
    <m/>
  </r>
  <r>
    <n v="135014"/>
    <x v="0"/>
    <x v="0"/>
    <x v="0"/>
    <x v="0"/>
    <x v="9"/>
    <x v="16"/>
    <x v="0"/>
    <x v="1"/>
    <s v="Tesseramento"/>
    <x v="1"/>
    <x v="3"/>
    <x v="0"/>
    <m/>
  </r>
  <r>
    <n v="149422"/>
    <x v="0"/>
    <x v="0"/>
    <x v="0"/>
    <x v="0"/>
    <x v="9"/>
    <x v="16"/>
    <x v="0"/>
    <x v="1"/>
    <s v="Tesseramento"/>
    <x v="1"/>
    <x v="3"/>
    <x v="0"/>
    <m/>
  </r>
  <r>
    <n v="22267"/>
    <x v="0"/>
    <x v="0"/>
    <x v="0"/>
    <x v="0"/>
    <x v="9"/>
    <x v="16"/>
    <x v="0"/>
    <x v="0"/>
    <s v="Tesseramento"/>
    <x v="1"/>
    <x v="0"/>
    <x v="0"/>
    <m/>
  </r>
  <r>
    <n v="158854"/>
    <x v="1"/>
    <x v="0"/>
    <x v="0"/>
    <x v="0"/>
    <x v="9"/>
    <x v="16"/>
    <x v="0"/>
    <x v="1"/>
    <s v="Tesseramento"/>
    <x v="1"/>
    <x v="2"/>
    <x v="0"/>
    <m/>
  </r>
  <r>
    <n v="114082"/>
    <x v="0"/>
    <x v="0"/>
    <x v="0"/>
    <x v="0"/>
    <x v="9"/>
    <x v="16"/>
    <x v="0"/>
    <x v="0"/>
    <s v="Tesseramento"/>
    <x v="1"/>
    <x v="0"/>
    <x v="0"/>
    <m/>
  </r>
  <r>
    <n v="54838"/>
    <x v="0"/>
    <x v="0"/>
    <x v="0"/>
    <x v="0"/>
    <x v="9"/>
    <x v="16"/>
    <x v="0"/>
    <x v="0"/>
    <s v="Tesseramento"/>
    <x v="1"/>
    <x v="4"/>
    <x v="0"/>
    <m/>
  </r>
  <r>
    <n v="25251"/>
    <x v="0"/>
    <x v="0"/>
    <x v="0"/>
    <x v="0"/>
    <x v="1"/>
    <x v="324"/>
    <x v="0"/>
    <x v="0"/>
    <s v="Tesseramento"/>
    <x v="1"/>
    <x v="4"/>
    <x v="0"/>
    <m/>
  </r>
  <r>
    <n v="168291"/>
    <x v="0"/>
    <x v="0"/>
    <x v="0"/>
    <x v="0"/>
    <x v="1"/>
    <x v="324"/>
    <x v="0"/>
    <x v="0"/>
    <s v="Tesseramento"/>
    <x v="1"/>
    <x v="0"/>
    <x v="0"/>
    <m/>
  </r>
  <r>
    <n v="228764"/>
    <x v="0"/>
    <x v="0"/>
    <x v="0"/>
    <x v="1"/>
    <x v="7"/>
    <x v="210"/>
    <x v="0"/>
    <x v="0"/>
    <s v="Tesseramento"/>
    <x v="0"/>
    <x v="1"/>
    <x v="0"/>
    <m/>
  </r>
  <r>
    <n v="197314"/>
    <x v="0"/>
    <x v="0"/>
    <x v="0"/>
    <x v="1"/>
    <x v="7"/>
    <x v="210"/>
    <x v="0"/>
    <x v="0"/>
    <s v="Tesseramento"/>
    <x v="0"/>
    <x v="0"/>
    <x v="0"/>
    <m/>
  </r>
  <r>
    <n v="165737"/>
    <x v="0"/>
    <x v="0"/>
    <x v="0"/>
    <x v="0"/>
    <x v="1"/>
    <x v="324"/>
    <x v="0"/>
    <x v="0"/>
    <s v="Tesseramento"/>
    <x v="1"/>
    <x v="4"/>
    <x v="0"/>
    <m/>
  </r>
  <r>
    <n v="173686"/>
    <x v="0"/>
    <x v="0"/>
    <x v="0"/>
    <x v="1"/>
    <x v="7"/>
    <x v="210"/>
    <x v="0"/>
    <x v="0"/>
    <s v="Tesseramento"/>
    <x v="0"/>
    <x v="0"/>
    <x v="0"/>
    <m/>
  </r>
  <r>
    <n v="46403"/>
    <x v="0"/>
    <x v="0"/>
    <x v="0"/>
    <x v="0"/>
    <x v="7"/>
    <x v="316"/>
    <x v="0"/>
    <x v="0"/>
    <s v="Tesseramento"/>
    <x v="1"/>
    <x v="0"/>
    <x v="0"/>
    <m/>
  </r>
  <r>
    <n v="227159"/>
    <x v="0"/>
    <x v="0"/>
    <x v="0"/>
    <x v="1"/>
    <x v="7"/>
    <x v="210"/>
    <x v="0"/>
    <x v="1"/>
    <s v="Tesseramento"/>
    <x v="0"/>
    <x v="3"/>
    <x v="0"/>
    <m/>
  </r>
  <r>
    <n v="216145"/>
    <x v="0"/>
    <x v="0"/>
    <x v="0"/>
    <x v="0"/>
    <x v="7"/>
    <x v="210"/>
    <x v="0"/>
    <x v="0"/>
    <s v="Tesseramento"/>
    <x v="0"/>
    <x v="0"/>
    <x v="0"/>
    <m/>
  </r>
  <r>
    <n v="226519"/>
    <x v="0"/>
    <x v="0"/>
    <x v="0"/>
    <x v="0"/>
    <x v="7"/>
    <x v="210"/>
    <x v="0"/>
    <x v="0"/>
    <s v="Tesseramento"/>
    <x v="0"/>
    <x v="0"/>
    <x v="0"/>
    <m/>
  </r>
  <r>
    <n v="16628"/>
    <x v="0"/>
    <x v="0"/>
    <x v="0"/>
    <x v="0"/>
    <x v="7"/>
    <x v="210"/>
    <x v="0"/>
    <x v="0"/>
    <s v="Tesseramento"/>
    <x v="0"/>
    <x v="1"/>
    <x v="0"/>
    <m/>
  </r>
  <r>
    <n v="63001"/>
    <x v="0"/>
    <x v="0"/>
    <x v="0"/>
    <x v="0"/>
    <x v="7"/>
    <x v="210"/>
    <x v="0"/>
    <x v="0"/>
    <s v="Tesseramento"/>
    <x v="0"/>
    <x v="0"/>
    <x v="0"/>
    <m/>
  </r>
  <r>
    <n v="221981"/>
    <x v="0"/>
    <x v="0"/>
    <x v="0"/>
    <x v="3"/>
    <x v="7"/>
    <x v="210"/>
    <x v="0"/>
    <x v="0"/>
    <s v="Tesseramento"/>
    <x v="0"/>
    <x v="0"/>
    <x v="0"/>
    <m/>
  </r>
  <r>
    <n v="216584"/>
    <x v="0"/>
    <x v="0"/>
    <x v="0"/>
    <x v="0"/>
    <x v="7"/>
    <x v="210"/>
    <x v="0"/>
    <x v="0"/>
    <s v="Tesseramento"/>
    <x v="0"/>
    <x v="0"/>
    <x v="0"/>
    <m/>
  </r>
  <r>
    <n v="228062"/>
    <x v="0"/>
    <x v="0"/>
    <x v="0"/>
    <x v="0"/>
    <x v="7"/>
    <x v="210"/>
    <x v="0"/>
    <x v="0"/>
    <s v="Tesseramento"/>
    <x v="0"/>
    <x v="3"/>
    <x v="0"/>
    <m/>
  </r>
  <r>
    <n v="230701"/>
    <x v="0"/>
    <x v="0"/>
    <x v="0"/>
    <x v="1"/>
    <x v="7"/>
    <x v="210"/>
    <x v="0"/>
    <x v="1"/>
    <s v="Tesseramento"/>
    <x v="0"/>
    <x v="1"/>
    <x v="0"/>
    <m/>
  </r>
  <r>
    <n v="151383"/>
    <x v="0"/>
    <x v="0"/>
    <x v="0"/>
    <x v="0"/>
    <x v="7"/>
    <x v="210"/>
    <x v="0"/>
    <x v="0"/>
    <s v="Tesseramento"/>
    <x v="0"/>
    <x v="4"/>
    <x v="0"/>
    <m/>
  </r>
  <r>
    <n v="189403"/>
    <x v="0"/>
    <x v="0"/>
    <x v="0"/>
    <x v="0"/>
    <x v="7"/>
    <x v="210"/>
    <x v="0"/>
    <x v="0"/>
    <s v="Tesseramento"/>
    <x v="0"/>
    <x v="0"/>
    <x v="0"/>
    <m/>
  </r>
  <r>
    <n v="220860"/>
    <x v="0"/>
    <x v="0"/>
    <x v="0"/>
    <x v="0"/>
    <x v="7"/>
    <x v="210"/>
    <x v="0"/>
    <x v="0"/>
    <s v="Tesseramento"/>
    <x v="0"/>
    <x v="0"/>
    <x v="0"/>
    <m/>
  </r>
  <r>
    <n v="153433"/>
    <x v="0"/>
    <x v="0"/>
    <x v="0"/>
    <x v="1"/>
    <x v="7"/>
    <x v="210"/>
    <x v="0"/>
    <x v="0"/>
    <s v="Tesseramento"/>
    <x v="0"/>
    <x v="0"/>
    <x v="0"/>
    <m/>
  </r>
  <r>
    <n v="95072"/>
    <x v="0"/>
    <x v="0"/>
    <x v="0"/>
    <x v="0"/>
    <x v="7"/>
    <x v="210"/>
    <x v="0"/>
    <x v="0"/>
    <s v="Tesseramento"/>
    <x v="0"/>
    <x v="0"/>
    <x v="0"/>
    <m/>
  </r>
  <r>
    <n v="118326"/>
    <x v="0"/>
    <x v="0"/>
    <x v="0"/>
    <x v="0"/>
    <x v="7"/>
    <x v="210"/>
    <x v="0"/>
    <x v="0"/>
    <s v="Tesseramento"/>
    <x v="0"/>
    <x v="4"/>
    <x v="0"/>
    <m/>
  </r>
  <r>
    <n v="115997"/>
    <x v="0"/>
    <x v="0"/>
    <x v="2"/>
    <x v="1"/>
    <x v="7"/>
    <x v="210"/>
    <x v="0"/>
    <x v="0"/>
    <s v="Tesseramento"/>
    <x v="0"/>
    <x v="0"/>
    <x v="0"/>
    <m/>
  </r>
  <r>
    <n v="194217"/>
    <x v="0"/>
    <x v="0"/>
    <x v="0"/>
    <x v="0"/>
    <x v="7"/>
    <x v="210"/>
    <x v="0"/>
    <x v="0"/>
    <s v="Tesseramento"/>
    <x v="0"/>
    <x v="0"/>
    <x v="0"/>
    <m/>
  </r>
  <r>
    <n v="194220"/>
    <x v="0"/>
    <x v="0"/>
    <x v="0"/>
    <x v="1"/>
    <x v="7"/>
    <x v="210"/>
    <x v="0"/>
    <x v="0"/>
    <s v="Tesseramento"/>
    <x v="0"/>
    <x v="4"/>
    <x v="0"/>
    <m/>
  </r>
  <r>
    <n v="16333"/>
    <x v="0"/>
    <x v="0"/>
    <x v="0"/>
    <x v="0"/>
    <x v="7"/>
    <x v="316"/>
    <x v="0"/>
    <x v="0"/>
    <s v="Tesseramento"/>
    <x v="1"/>
    <x v="4"/>
    <x v="0"/>
    <m/>
  </r>
  <r>
    <n v="204203"/>
    <x v="0"/>
    <x v="0"/>
    <x v="0"/>
    <x v="3"/>
    <x v="7"/>
    <x v="210"/>
    <x v="0"/>
    <x v="1"/>
    <s v="Tesseramento"/>
    <x v="0"/>
    <x v="3"/>
    <x v="0"/>
    <m/>
  </r>
  <r>
    <n v="209115"/>
    <x v="0"/>
    <x v="0"/>
    <x v="0"/>
    <x v="0"/>
    <x v="7"/>
    <x v="210"/>
    <x v="0"/>
    <x v="0"/>
    <s v="Tesseramento"/>
    <x v="0"/>
    <x v="0"/>
    <x v="0"/>
    <m/>
  </r>
  <r>
    <n v="205155"/>
    <x v="0"/>
    <x v="0"/>
    <x v="0"/>
    <x v="0"/>
    <x v="7"/>
    <x v="210"/>
    <x v="0"/>
    <x v="0"/>
    <s v="Tesseramento"/>
    <x v="0"/>
    <x v="0"/>
    <x v="0"/>
    <m/>
  </r>
  <r>
    <n v="104980"/>
    <x v="0"/>
    <x v="0"/>
    <x v="0"/>
    <x v="0"/>
    <x v="7"/>
    <x v="316"/>
    <x v="0"/>
    <x v="0"/>
    <s v="Tesseramento"/>
    <x v="1"/>
    <x v="3"/>
    <x v="0"/>
    <m/>
  </r>
  <r>
    <n v="212199"/>
    <x v="0"/>
    <x v="0"/>
    <x v="0"/>
    <x v="0"/>
    <x v="7"/>
    <x v="210"/>
    <x v="0"/>
    <x v="0"/>
    <s v="Tesseramento"/>
    <x v="0"/>
    <x v="0"/>
    <x v="0"/>
    <m/>
  </r>
  <r>
    <n v="16209"/>
    <x v="0"/>
    <x v="0"/>
    <x v="0"/>
    <x v="0"/>
    <x v="7"/>
    <x v="316"/>
    <x v="0"/>
    <x v="0"/>
    <s v="Tesseramento"/>
    <x v="1"/>
    <x v="0"/>
    <x v="0"/>
    <m/>
  </r>
  <r>
    <n v="100675"/>
    <x v="0"/>
    <x v="0"/>
    <x v="0"/>
    <x v="0"/>
    <x v="7"/>
    <x v="210"/>
    <x v="0"/>
    <x v="0"/>
    <s v="Tesseramento"/>
    <x v="0"/>
    <x v="0"/>
    <x v="0"/>
    <m/>
  </r>
  <r>
    <n v="147089"/>
    <x v="0"/>
    <x v="0"/>
    <x v="0"/>
    <x v="0"/>
    <x v="7"/>
    <x v="210"/>
    <x v="0"/>
    <x v="0"/>
    <s v="Tesseramento"/>
    <x v="0"/>
    <x v="3"/>
    <x v="0"/>
    <m/>
  </r>
  <r>
    <n v="156575"/>
    <x v="0"/>
    <x v="0"/>
    <x v="0"/>
    <x v="0"/>
    <x v="7"/>
    <x v="210"/>
    <x v="0"/>
    <x v="0"/>
    <s v="Tesseramento"/>
    <x v="0"/>
    <x v="3"/>
    <x v="0"/>
    <m/>
  </r>
  <r>
    <n v="216590"/>
    <x v="0"/>
    <x v="0"/>
    <x v="2"/>
    <x v="1"/>
    <x v="7"/>
    <x v="210"/>
    <x v="0"/>
    <x v="0"/>
    <s v="Tesseramento"/>
    <x v="0"/>
    <x v="4"/>
    <x v="0"/>
    <m/>
  </r>
  <r>
    <n v="170449"/>
    <x v="0"/>
    <x v="0"/>
    <x v="0"/>
    <x v="0"/>
    <x v="7"/>
    <x v="210"/>
    <x v="0"/>
    <x v="1"/>
    <s v="Tesseramento"/>
    <x v="0"/>
    <x v="3"/>
    <x v="0"/>
    <m/>
  </r>
  <r>
    <n v="65506"/>
    <x v="0"/>
    <x v="0"/>
    <x v="2"/>
    <x v="0"/>
    <x v="7"/>
    <x v="210"/>
    <x v="0"/>
    <x v="0"/>
    <s v="Tesseramento"/>
    <x v="0"/>
    <x v="4"/>
    <x v="0"/>
    <m/>
  </r>
  <r>
    <n v="153206"/>
    <x v="0"/>
    <x v="0"/>
    <x v="0"/>
    <x v="0"/>
    <x v="7"/>
    <x v="210"/>
    <x v="0"/>
    <x v="0"/>
    <s v="Tesseramento"/>
    <x v="0"/>
    <x v="0"/>
    <x v="0"/>
    <m/>
  </r>
  <r>
    <n v="54729"/>
    <x v="0"/>
    <x v="0"/>
    <x v="2"/>
    <x v="4"/>
    <x v="7"/>
    <x v="210"/>
    <x v="0"/>
    <x v="0"/>
    <s v="Tesseramento"/>
    <x v="0"/>
    <x v="0"/>
    <x v="0"/>
    <m/>
  </r>
  <r>
    <n v="33891"/>
    <x v="0"/>
    <x v="0"/>
    <x v="0"/>
    <x v="0"/>
    <x v="7"/>
    <x v="316"/>
    <x v="0"/>
    <x v="0"/>
    <s v="Tesseramento"/>
    <x v="1"/>
    <x v="4"/>
    <x v="0"/>
    <m/>
  </r>
  <r>
    <n v="16214"/>
    <x v="0"/>
    <x v="0"/>
    <x v="0"/>
    <x v="0"/>
    <x v="7"/>
    <x v="316"/>
    <x v="0"/>
    <x v="0"/>
    <s v="Tesseramento"/>
    <x v="1"/>
    <x v="4"/>
    <x v="0"/>
    <m/>
  </r>
  <r>
    <n v="65151"/>
    <x v="0"/>
    <x v="0"/>
    <x v="0"/>
    <x v="0"/>
    <x v="7"/>
    <x v="316"/>
    <x v="0"/>
    <x v="0"/>
    <s v="Tesseramento"/>
    <x v="1"/>
    <x v="4"/>
    <x v="0"/>
    <m/>
  </r>
  <r>
    <n v="16108"/>
    <x v="0"/>
    <x v="0"/>
    <x v="0"/>
    <x v="0"/>
    <x v="7"/>
    <x v="316"/>
    <x v="0"/>
    <x v="1"/>
    <s v="Tesseramento"/>
    <x v="1"/>
    <x v="4"/>
    <x v="0"/>
    <m/>
  </r>
  <r>
    <n v="116004"/>
    <x v="0"/>
    <x v="0"/>
    <x v="0"/>
    <x v="0"/>
    <x v="7"/>
    <x v="316"/>
    <x v="0"/>
    <x v="0"/>
    <s v="Tesseramento"/>
    <x v="1"/>
    <x v="1"/>
    <x v="0"/>
    <m/>
  </r>
  <r>
    <n v="158037"/>
    <x v="0"/>
    <x v="0"/>
    <x v="2"/>
    <x v="0"/>
    <x v="7"/>
    <x v="210"/>
    <x v="0"/>
    <x v="0"/>
    <s v="Tesseramento"/>
    <x v="0"/>
    <x v="0"/>
    <x v="0"/>
    <m/>
  </r>
  <r>
    <n v="50762"/>
    <x v="0"/>
    <x v="0"/>
    <x v="0"/>
    <x v="0"/>
    <x v="7"/>
    <x v="316"/>
    <x v="0"/>
    <x v="0"/>
    <s v="Tesseramento"/>
    <x v="1"/>
    <x v="4"/>
    <x v="0"/>
    <m/>
  </r>
  <r>
    <n v="151020"/>
    <x v="0"/>
    <x v="0"/>
    <x v="0"/>
    <x v="0"/>
    <x v="7"/>
    <x v="316"/>
    <x v="0"/>
    <x v="0"/>
    <s v="Tesseramento"/>
    <x v="1"/>
    <x v="0"/>
    <x v="0"/>
    <m/>
  </r>
  <r>
    <n v="50611"/>
    <x v="0"/>
    <x v="0"/>
    <x v="0"/>
    <x v="0"/>
    <x v="7"/>
    <x v="181"/>
    <x v="0"/>
    <x v="0"/>
    <s v="Tesseramento"/>
    <x v="1"/>
    <x v="4"/>
    <x v="0"/>
    <m/>
  </r>
  <r>
    <n v="35911"/>
    <x v="0"/>
    <x v="0"/>
    <x v="0"/>
    <x v="0"/>
    <x v="7"/>
    <x v="181"/>
    <x v="0"/>
    <x v="0"/>
    <s v="Tesseramento"/>
    <x v="1"/>
    <x v="3"/>
    <x v="0"/>
    <m/>
  </r>
  <r>
    <n v="16866"/>
    <x v="0"/>
    <x v="0"/>
    <x v="0"/>
    <x v="0"/>
    <x v="7"/>
    <x v="316"/>
    <x v="0"/>
    <x v="0"/>
    <s v="Tesseramento"/>
    <x v="1"/>
    <x v="4"/>
    <x v="0"/>
    <m/>
  </r>
  <r>
    <n v="24847"/>
    <x v="0"/>
    <x v="0"/>
    <x v="0"/>
    <x v="0"/>
    <x v="7"/>
    <x v="181"/>
    <x v="0"/>
    <x v="0"/>
    <s v="Tesseramento"/>
    <x v="1"/>
    <x v="4"/>
    <x v="0"/>
    <m/>
  </r>
  <r>
    <n v="56561"/>
    <x v="0"/>
    <x v="0"/>
    <x v="0"/>
    <x v="0"/>
    <x v="7"/>
    <x v="181"/>
    <x v="0"/>
    <x v="0"/>
    <s v="Tesseramento"/>
    <x v="1"/>
    <x v="4"/>
    <x v="0"/>
    <m/>
  </r>
  <r>
    <n v="16867"/>
    <x v="0"/>
    <x v="0"/>
    <x v="0"/>
    <x v="0"/>
    <x v="7"/>
    <x v="316"/>
    <x v="0"/>
    <x v="1"/>
    <s v="Tesseramento"/>
    <x v="1"/>
    <x v="4"/>
    <x v="0"/>
    <m/>
  </r>
  <r>
    <n v="16474"/>
    <x v="0"/>
    <x v="0"/>
    <x v="0"/>
    <x v="0"/>
    <x v="7"/>
    <x v="316"/>
    <x v="0"/>
    <x v="0"/>
    <s v="Tesseramento"/>
    <x v="1"/>
    <x v="0"/>
    <x v="0"/>
    <m/>
  </r>
  <r>
    <n v="234050"/>
    <x v="0"/>
    <x v="0"/>
    <x v="1"/>
    <x v="1"/>
    <x v="4"/>
    <x v="88"/>
    <x v="0"/>
    <x v="0"/>
    <s v="Tesseramento"/>
    <x v="1"/>
    <x v="4"/>
    <x v="0"/>
    <m/>
  </r>
  <r>
    <n v="27353"/>
    <x v="0"/>
    <x v="0"/>
    <x v="0"/>
    <x v="0"/>
    <x v="4"/>
    <x v="65"/>
    <x v="0"/>
    <x v="0"/>
    <s v="Tesseramento"/>
    <x v="1"/>
    <x v="4"/>
    <x v="0"/>
    <m/>
  </r>
  <r>
    <n v="32358"/>
    <x v="0"/>
    <x v="0"/>
    <x v="0"/>
    <x v="0"/>
    <x v="7"/>
    <x v="316"/>
    <x v="0"/>
    <x v="0"/>
    <s v="Tesseramento"/>
    <x v="1"/>
    <x v="3"/>
    <x v="0"/>
    <m/>
  </r>
  <r>
    <n v="38386"/>
    <x v="0"/>
    <x v="0"/>
    <x v="0"/>
    <x v="0"/>
    <x v="7"/>
    <x v="316"/>
    <x v="0"/>
    <x v="1"/>
    <s v="Tesseramento"/>
    <x v="1"/>
    <x v="4"/>
    <x v="0"/>
    <m/>
  </r>
  <r>
    <n v="25088"/>
    <x v="0"/>
    <x v="0"/>
    <x v="0"/>
    <x v="0"/>
    <x v="7"/>
    <x v="181"/>
    <x v="0"/>
    <x v="0"/>
    <s v="Tesseramento"/>
    <x v="1"/>
    <x v="4"/>
    <x v="0"/>
    <m/>
  </r>
  <r>
    <n v="59428"/>
    <x v="0"/>
    <x v="0"/>
    <x v="0"/>
    <x v="0"/>
    <x v="7"/>
    <x v="316"/>
    <x v="0"/>
    <x v="0"/>
    <s v="Tesseramento"/>
    <x v="1"/>
    <x v="4"/>
    <x v="0"/>
    <m/>
  </r>
  <r>
    <n v="25020"/>
    <x v="0"/>
    <x v="0"/>
    <x v="0"/>
    <x v="0"/>
    <x v="7"/>
    <x v="181"/>
    <x v="0"/>
    <x v="1"/>
    <s v="Tesseramento"/>
    <x v="1"/>
    <x v="4"/>
    <x v="0"/>
    <m/>
  </r>
  <r>
    <n v="97346"/>
    <x v="0"/>
    <x v="0"/>
    <x v="0"/>
    <x v="1"/>
    <x v="7"/>
    <x v="316"/>
    <x v="0"/>
    <x v="0"/>
    <s v="Tesseramento"/>
    <x v="1"/>
    <x v="4"/>
    <x v="0"/>
    <m/>
  </r>
  <r>
    <n v="31604"/>
    <x v="0"/>
    <x v="0"/>
    <x v="0"/>
    <x v="0"/>
    <x v="7"/>
    <x v="181"/>
    <x v="0"/>
    <x v="0"/>
    <s v="Tesseramento"/>
    <x v="1"/>
    <x v="4"/>
    <x v="0"/>
    <m/>
  </r>
  <r>
    <n v="231030"/>
    <x v="0"/>
    <x v="0"/>
    <x v="0"/>
    <x v="2"/>
    <x v="7"/>
    <x v="181"/>
    <x v="0"/>
    <x v="1"/>
    <s v="Tesseramento"/>
    <x v="1"/>
    <x v="4"/>
    <x v="0"/>
    <m/>
  </r>
  <r>
    <n v="6411"/>
    <x v="0"/>
    <x v="0"/>
    <x v="0"/>
    <x v="0"/>
    <x v="7"/>
    <x v="316"/>
    <x v="0"/>
    <x v="1"/>
    <s v="Tesseramento"/>
    <x v="1"/>
    <x v="4"/>
    <x v="0"/>
    <m/>
  </r>
  <r>
    <n v="24759"/>
    <x v="0"/>
    <x v="0"/>
    <x v="0"/>
    <x v="1"/>
    <x v="7"/>
    <x v="181"/>
    <x v="0"/>
    <x v="1"/>
    <s v="Tesseramento"/>
    <x v="1"/>
    <x v="4"/>
    <x v="0"/>
    <m/>
  </r>
  <r>
    <n v="24760"/>
    <x v="0"/>
    <x v="0"/>
    <x v="0"/>
    <x v="0"/>
    <x v="7"/>
    <x v="181"/>
    <x v="0"/>
    <x v="0"/>
    <s v="Tesseramento"/>
    <x v="1"/>
    <x v="4"/>
    <x v="0"/>
    <m/>
  </r>
  <r>
    <n v="98401"/>
    <x v="0"/>
    <x v="0"/>
    <x v="0"/>
    <x v="0"/>
    <x v="7"/>
    <x v="316"/>
    <x v="0"/>
    <x v="0"/>
    <s v="Tesseramento"/>
    <x v="1"/>
    <x v="4"/>
    <x v="0"/>
    <m/>
  </r>
  <r>
    <n v="73255"/>
    <x v="0"/>
    <x v="0"/>
    <x v="0"/>
    <x v="0"/>
    <x v="7"/>
    <x v="181"/>
    <x v="0"/>
    <x v="1"/>
    <s v="Tesseramento"/>
    <x v="1"/>
    <x v="4"/>
    <x v="0"/>
    <m/>
  </r>
  <r>
    <n v="24804"/>
    <x v="0"/>
    <x v="0"/>
    <x v="0"/>
    <x v="0"/>
    <x v="7"/>
    <x v="181"/>
    <x v="0"/>
    <x v="1"/>
    <s v="Tesseramento"/>
    <x v="1"/>
    <x v="4"/>
    <x v="0"/>
    <m/>
  </r>
  <r>
    <n v="79107"/>
    <x v="0"/>
    <x v="0"/>
    <x v="0"/>
    <x v="0"/>
    <x v="7"/>
    <x v="181"/>
    <x v="0"/>
    <x v="0"/>
    <s v="Tesseramento"/>
    <x v="1"/>
    <x v="4"/>
    <x v="0"/>
    <m/>
  </r>
  <r>
    <n v="79108"/>
    <x v="0"/>
    <x v="0"/>
    <x v="0"/>
    <x v="0"/>
    <x v="7"/>
    <x v="181"/>
    <x v="0"/>
    <x v="0"/>
    <s v="Tesseramento"/>
    <x v="1"/>
    <x v="0"/>
    <x v="0"/>
    <m/>
  </r>
  <r>
    <n v="106098"/>
    <x v="0"/>
    <x v="0"/>
    <x v="0"/>
    <x v="2"/>
    <x v="7"/>
    <x v="181"/>
    <x v="0"/>
    <x v="1"/>
    <s v="Tesseramento"/>
    <x v="1"/>
    <x v="4"/>
    <x v="0"/>
    <m/>
  </r>
  <r>
    <n v="52417"/>
    <x v="0"/>
    <x v="0"/>
    <x v="0"/>
    <x v="1"/>
    <x v="7"/>
    <x v="316"/>
    <x v="0"/>
    <x v="0"/>
    <s v="Tesseramento"/>
    <x v="1"/>
    <x v="4"/>
    <x v="0"/>
    <m/>
  </r>
  <r>
    <n v="702"/>
    <x v="0"/>
    <x v="0"/>
    <x v="0"/>
    <x v="0"/>
    <x v="7"/>
    <x v="181"/>
    <x v="0"/>
    <x v="0"/>
    <s v="Tesseramento"/>
    <x v="1"/>
    <x v="4"/>
    <x v="0"/>
    <m/>
  </r>
  <r>
    <n v="16216"/>
    <x v="0"/>
    <x v="0"/>
    <x v="0"/>
    <x v="0"/>
    <x v="7"/>
    <x v="316"/>
    <x v="0"/>
    <x v="0"/>
    <s v="Tesseramento"/>
    <x v="1"/>
    <x v="4"/>
    <x v="0"/>
    <m/>
  </r>
  <r>
    <n v="43446"/>
    <x v="0"/>
    <x v="0"/>
    <x v="0"/>
    <x v="0"/>
    <x v="7"/>
    <x v="181"/>
    <x v="0"/>
    <x v="0"/>
    <s v="Tesseramento"/>
    <x v="1"/>
    <x v="4"/>
    <x v="0"/>
    <m/>
  </r>
  <r>
    <n v="16264"/>
    <x v="0"/>
    <x v="0"/>
    <x v="0"/>
    <x v="0"/>
    <x v="7"/>
    <x v="316"/>
    <x v="0"/>
    <x v="1"/>
    <s v="Tesseramento"/>
    <x v="1"/>
    <x v="4"/>
    <x v="0"/>
    <m/>
  </r>
  <r>
    <n v="143506"/>
    <x v="0"/>
    <x v="0"/>
    <x v="0"/>
    <x v="0"/>
    <x v="7"/>
    <x v="181"/>
    <x v="0"/>
    <x v="0"/>
    <s v="Tesseramento"/>
    <x v="1"/>
    <x v="3"/>
    <x v="0"/>
    <m/>
  </r>
  <r>
    <n v="143505"/>
    <x v="0"/>
    <x v="0"/>
    <x v="0"/>
    <x v="0"/>
    <x v="7"/>
    <x v="181"/>
    <x v="0"/>
    <x v="1"/>
    <s v="Tesseramento"/>
    <x v="1"/>
    <x v="3"/>
    <x v="0"/>
    <m/>
  </r>
  <r>
    <n v="136513"/>
    <x v="0"/>
    <x v="0"/>
    <x v="0"/>
    <x v="0"/>
    <x v="7"/>
    <x v="181"/>
    <x v="0"/>
    <x v="0"/>
    <s v="Tesseramento"/>
    <x v="1"/>
    <x v="0"/>
    <x v="0"/>
    <m/>
  </r>
  <r>
    <n v="71498"/>
    <x v="0"/>
    <x v="0"/>
    <x v="0"/>
    <x v="0"/>
    <x v="7"/>
    <x v="316"/>
    <x v="0"/>
    <x v="0"/>
    <s v="Tesseramento"/>
    <x v="1"/>
    <x v="4"/>
    <x v="0"/>
    <m/>
  </r>
  <r>
    <n v="85296"/>
    <x v="0"/>
    <x v="0"/>
    <x v="0"/>
    <x v="0"/>
    <x v="7"/>
    <x v="316"/>
    <x v="0"/>
    <x v="1"/>
    <s v="Tesseramento"/>
    <x v="1"/>
    <x v="0"/>
    <x v="0"/>
    <m/>
  </r>
  <r>
    <n v="62102"/>
    <x v="0"/>
    <x v="0"/>
    <x v="0"/>
    <x v="0"/>
    <x v="7"/>
    <x v="316"/>
    <x v="0"/>
    <x v="0"/>
    <s v="Tesseramento"/>
    <x v="1"/>
    <x v="4"/>
    <x v="0"/>
    <m/>
  </r>
  <r>
    <n v="141720"/>
    <x v="0"/>
    <x v="0"/>
    <x v="0"/>
    <x v="0"/>
    <x v="2"/>
    <x v="157"/>
    <x v="0"/>
    <x v="0"/>
    <s v="Tesseramento"/>
    <x v="1"/>
    <x v="4"/>
    <x v="0"/>
    <m/>
  </r>
  <r>
    <n v="179949"/>
    <x v="0"/>
    <x v="0"/>
    <x v="0"/>
    <x v="1"/>
    <x v="2"/>
    <x v="157"/>
    <x v="0"/>
    <x v="0"/>
    <s v="Tesseramento"/>
    <x v="1"/>
    <x v="0"/>
    <x v="0"/>
    <m/>
  </r>
  <r>
    <n v="16087"/>
    <x v="0"/>
    <x v="0"/>
    <x v="0"/>
    <x v="0"/>
    <x v="7"/>
    <x v="316"/>
    <x v="0"/>
    <x v="0"/>
    <s v="Tesseramento"/>
    <x v="1"/>
    <x v="4"/>
    <x v="0"/>
    <m/>
  </r>
  <r>
    <n v="151409"/>
    <x v="0"/>
    <x v="0"/>
    <x v="2"/>
    <x v="1"/>
    <x v="7"/>
    <x v="210"/>
    <x v="0"/>
    <x v="0"/>
    <s v="Tesseramento"/>
    <x v="0"/>
    <x v="3"/>
    <x v="0"/>
    <m/>
  </r>
  <r>
    <n v="71499"/>
    <x v="0"/>
    <x v="0"/>
    <x v="0"/>
    <x v="0"/>
    <x v="7"/>
    <x v="316"/>
    <x v="0"/>
    <x v="1"/>
    <s v="Tesseramento"/>
    <x v="1"/>
    <x v="4"/>
    <x v="0"/>
    <m/>
  </r>
  <r>
    <n v="136514"/>
    <x v="0"/>
    <x v="0"/>
    <x v="0"/>
    <x v="0"/>
    <x v="7"/>
    <x v="181"/>
    <x v="0"/>
    <x v="1"/>
    <s v="Tesseramento"/>
    <x v="1"/>
    <x v="3"/>
    <x v="0"/>
    <m/>
  </r>
  <r>
    <n v="1754"/>
    <x v="0"/>
    <x v="0"/>
    <x v="0"/>
    <x v="2"/>
    <x v="7"/>
    <x v="316"/>
    <x v="0"/>
    <x v="0"/>
    <s v="Tesseramento"/>
    <x v="1"/>
    <x v="4"/>
    <x v="0"/>
    <m/>
  </r>
  <r>
    <n v="155514"/>
    <x v="0"/>
    <x v="0"/>
    <x v="0"/>
    <x v="0"/>
    <x v="7"/>
    <x v="181"/>
    <x v="0"/>
    <x v="0"/>
    <s v="Tesseramento"/>
    <x v="1"/>
    <x v="0"/>
    <x v="0"/>
    <m/>
  </r>
  <r>
    <n v="104502"/>
    <x v="0"/>
    <x v="0"/>
    <x v="0"/>
    <x v="0"/>
    <x v="7"/>
    <x v="316"/>
    <x v="0"/>
    <x v="0"/>
    <s v="Tesseramento"/>
    <x v="1"/>
    <x v="0"/>
    <x v="0"/>
    <m/>
  </r>
  <r>
    <n v="50394"/>
    <x v="0"/>
    <x v="0"/>
    <x v="0"/>
    <x v="0"/>
    <x v="7"/>
    <x v="181"/>
    <x v="0"/>
    <x v="0"/>
    <s v="Tesseramento"/>
    <x v="1"/>
    <x v="3"/>
    <x v="0"/>
    <m/>
  </r>
  <r>
    <n v="87704"/>
    <x v="0"/>
    <x v="0"/>
    <x v="0"/>
    <x v="0"/>
    <x v="7"/>
    <x v="181"/>
    <x v="0"/>
    <x v="1"/>
    <s v="Tesseramento"/>
    <x v="1"/>
    <x v="3"/>
    <x v="0"/>
    <m/>
  </r>
  <r>
    <n v="204348"/>
    <x v="0"/>
    <x v="0"/>
    <x v="0"/>
    <x v="0"/>
    <x v="7"/>
    <x v="316"/>
    <x v="0"/>
    <x v="1"/>
    <s v="Tesseramento"/>
    <x v="1"/>
    <x v="0"/>
    <x v="0"/>
    <m/>
  </r>
  <r>
    <n v="223450"/>
    <x v="0"/>
    <x v="1"/>
    <x v="0"/>
    <x v="0"/>
    <x v="0"/>
    <x v="96"/>
    <x v="0"/>
    <x v="0"/>
    <s v="Tesseramento"/>
    <x v="0"/>
    <x v="0"/>
    <x v="0"/>
    <m/>
  </r>
  <r>
    <n v="16476"/>
    <x v="0"/>
    <x v="0"/>
    <x v="0"/>
    <x v="0"/>
    <x v="7"/>
    <x v="316"/>
    <x v="0"/>
    <x v="1"/>
    <s v="Tesseramento"/>
    <x v="1"/>
    <x v="4"/>
    <x v="0"/>
    <m/>
  </r>
  <r>
    <n v="218506"/>
    <x v="1"/>
    <x v="1"/>
    <x v="0"/>
    <x v="0"/>
    <x v="0"/>
    <x v="96"/>
    <x v="0"/>
    <x v="0"/>
    <s v="Tesseramento"/>
    <x v="0"/>
    <x v="5"/>
    <x v="0"/>
    <m/>
  </r>
  <r>
    <n v="213531"/>
    <x v="1"/>
    <x v="1"/>
    <x v="0"/>
    <x v="1"/>
    <x v="0"/>
    <x v="96"/>
    <x v="0"/>
    <x v="0"/>
    <s v="Tesseramento"/>
    <x v="0"/>
    <x v="2"/>
    <x v="0"/>
    <m/>
  </r>
  <r>
    <n v="140115"/>
    <x v="0"/>
    <x v="0"/>
    <x v="0"/>
    <x v="0"/>
    <x v="7"/>
    <x v="181"/>
    <x v="0"/>
    <x v="1"/>
    <s v="Tesseramento"/>
    <x v="1"/>
    <x v="3"/>
    <x v="0"/>
    <m/>
  </r>
  <r>
    <n v="24913"/>
    <x v="0"/>
    <x v="0"/>
    <x v="0"/>
    <x v="0"/>
    <x v="7"/>
    <x v="181"/>
    <x v="0"/>
    <x v="0"/>
    <s v="Tesseramento"/>
    <x v="1"/>
    <x v="4"/>
    <x v="0"/>
    <m/>
  </r>
  <r>
    <n v="16078"/>
    <x v="0"/>
    <x v="0"/>
    <x v="0"/>
    <x v="0"/>
    <x v="7"/>
    <x v="316"/>
    <x v="0"/>
    <x v="1"/>
    <s v="Tesseramento"/>
    <x v="1"/>
    <x v="3"/>
    <x v="0"/>
    <m/>
  </r>
  <r>
    <n v="106126"/>
    <x v="0"/>
    <x v="0"/>
    <x v="0"/>
    <x v="0"/>
    <x v="7"/>
    <x v="181"/>
    <x v="0"/>
    <x v="0"/>
    <s v="Tesseramento"/>
    <x v="1"/>
    <x v="0"/>
    <x v="0"/>
    <m/>
  </r>
  <r>
    <n v="195779"/>
    <x v="1"/>
    <x v="0"/>
    <x v="0"/>
    <x v="0"/>
    <x v="7"/>
    <x v="181"/>
    <x v="0"/>
    <x v="1"/>
    <s v="Tesseramento"/>
    <x v="1"/>
    <x v="5"/>
    <x v="0"/>
    <m/>
  </r>
  <r>
    <n v="227877"/>
    <x v="0"/>
    <x v="0"/>
    <x v="0"/>
    <x v="0"/>
    <x v="7"/>
    <x v="181"/>
    <x v="0"/>
    <x v="1"/>
    <s v="Tesseramento"/>
    <x v="1"/>
    <x v="0"/>
    <x v="0"/>
    <m/>
  </r>
  <r>
    <n v="209207"/>
    <x v="1"/>
    <x v="0"/>
    <x v="0"/>
    <x v="1"/>
    <x v="7"/>
    <x v="181"/>
    <x v="0"/>
    <x v="1"/>
    <s v="Tesseramento"/>
    <x v="1"/>
    <x v="5"/>
    <x v="0"/>
    <m/>
  </r>
  <r>
    <n v="139650"/>
    <x v="1"/>
    <x v="0"/>
    <x v="0"/>
    <x v="0"/>
    <x v="7"/>
    <x v="181"/>
    <x v="0"/>
    <x v="0"/>
    <s v="Tesseramento"/>
    <x v="1"/>
    <x v="2"/>
    <x v="0"/>
    <s v="BG"/>
  </r>
  <r>
    <n v="209985"/>
    <x v="1"/>
    <x v="0"/>
    <x v="0"/>
    <x v="1"/>
    <x v="7"/>
    <x v="181"/>
    <x v="0"/>
    <x v="0"/>
    <s v="Tesseramento"/>
    <x v="1"/>
    <x v="7"/>
    <x v="0"/>
    <m/>
  </r>
  <r>
    <n v="209984"/>
    <x v="1"/>
    <x v="0"/>
    <x v="0"/>
    <x v="1"/>
    <x v="7"/>
    <x v="181"/>
    <x v="0"/>
    <x v="0"/>
    <s v="Tesseramento"/>
    <x v="1"/>
    <x v="7"/>
    <x v="0"/>
    <m/>
  </r>
  <r>
    <n v="200941"/>
    <x v="1"/>
    <x v="0"/>
    <x v="0"/>
    <x v="0"/>
    <x v="0"/>
    <x v="96"/>
    <x v="0"/>
    <x v="0"/>
    <s v="Tesseramento"/>
    <x v="0"/>
    <x v="6"/>
    <x v="0"/>
    <s v="B"/>
  </r>
  <r>
    <n v="200942"/>
    <x v="0"/>
    <x v="0"/>
    <x v="0"/>
    <x v="0"/>
    <x v="0"/>
    <x v="96"/>
    <x v="0"/>
    <x v="0"/>
    <s v="Tesseramento"/>
    <x v="0"/>
    <x v="0"/>
    <x v="0"/>
    <m/>
  </r>
  <r>
    <n v="199788"/>
    <x v="0"/>
    <x v="0"/>
    <x v="0"/>
    <x v="0"/>
    <x v="0"/>
    <x v="96"/>
    <x v="0"/>
    <x v="0"/>
    <s v="Tesseramento"/>
    <x v="0"/>
    <x v="4"/>
    <x v="0"/>
    <m/>
  </r>
  <r>
    <n v="131068"/>
    <x v="0"/>
    <x v="0"/>
    <x v="0"/>
    <x v="0"/>
    <x v="0"/>
    <x v="96"/>
    <x v="0"/>
    <x v="0"/>
    <s v="Tesseramento"/>
    <x v="0"/>
    <x v="0"/>
    <x v="0"/>
    <m/>
  </r>
  <r>
    <n v="218968"/>
    <x v="1"/>
    <x v="0"/>
    <x v="0"/>
    <x v="2"/>
    <x v="7"/>
    <x v="181"/>
    <x v="0"/>
    <x v="0"/>
    <s v="Tesseramento"/>
    <x v="1"/>
    <x v="5"/>
    <x v="0"/>
    <m/>
  </r>
  <r>
    <n v="140108"/>
    <x v="1"/>
    <x v="0"/>
    <x v="0"/>
    <x v="0"/>
    <x v="7"/>
    <x v="181"/>
    <x v="0"/>
    <x v="1"/>
    <s v="Tesseramento"/>
    <x v="1"/>
    <x v="6"/>
    <x v="0"/>
    <m/>
  </r>
  <r>
    <n v="16094"/>
    <x v="0"/>
    <x v="0"/>
    <x v="0"/>
    <x v="0"/>
    <x v="7"/>
    <x v="316"/>
    <x v="0"/>
    <x v="0"/>
    <s v="Tesseramento"/>
    <x v="1"/>
    <x v="4"/>
    <x v="0"/>
    <m/>
  </r>
  <r>
    <n v="143862"/>
    <x v="0"/>
    <x v="0"/>
    <x v="0"/>
    <x v="0"/>
    <x v="2"/>
    <x v="157"/>
    <x v="0"/>
    <x v="1"/>
    <s v="Tesseramento"/>
    <x v="1"/>
    <x v="3"/>
    <x v="0"/>
    <m/>
  </r>
  <r>
    <n v="7521"/>
    <x v="0"/>
    <x v="0"/>
    <x v="0"/>
    <x v="0"/>
    <x v="7"/>
    <x v="316"/>
    <x v="0"/>
    <x v="0"/>
    <s v="Tesseramento"/>
    <x v="1"/>
    <x v="4"/>
    <x v="0"/>
    <m/>
  </r>
  <r>
    <n v="216257"/>
    <x v="0"/>
    <x v="0"/>
    <x v="0"/>
    <x v="0"/>
    <x v="4"/>
    <x v="80"/>
    <x v="0"/>
    <x v="0"/>
    <s v="Tesseramento"/>
    <x v="1"/>
    <x v="4"/>
    <x v="0"/>
    <m/>
  </r>
  <r>
    <n v="64147"/>
    <x v="0"/>
    <x v="0"/>
    <x v="0"/>
    <x v="0"/>
    <x v="7"/>
    <x v="316"/>
    <x v="0"/>
    <x v="0"/>
    <s v="Tesseramento"/>
    <x v="1"/>
    <x v="1"/>
    <x v="0"/>
    <m/>
  </r>
  <r>
    <n v="32298"/>
    <x v="0"/>
    <x v="0"/>
    <x v="0"/>
    <x v="0"/>
    <x v="7"/>
    <x v="316"/>
    <x v="0"/>
    <x v="0"/>
    <s v="Tesseramento"/>
    <x v="1"/>
    <x v="4"/>
    <x v="0"/>
    <m/>
  </r>
  <r>
    <n v="27014"/>
    <x v="0"/>
    <x v="0"/>
    <x v="0"/>
    <x v="0"/>
    <x v="7"/>
    <x v="316"/>
    <x v="0"/>
    <x v="1"/>
    <s v="Tesseramento"/>
    <x v="1"/>
    <x v="4"/>
    <x v="0"/>
    <m/>
  </r>
  <r>
    <n v="79803"/>
    <x v="0"/>
    <x v="0"/>
    <x v="0"/>
    <x v="0"/>
    <x v="7"/>
    <x v="316"/>
    <x v="0"/>
    <x v="0"/>
    <s v="Tesseramento"/>
    <x v="1"/>
    <x v="4"/>
    <x v="0"/>
    <m/>
  </r>
  <r>
    <n v="54332"/>
    <x v="0"/>
    <x v="0"/>
    <x v="0"/>
    <x v="0"/>
    <x v="7"/>
    <x v="316"/>
    <x v="0"/>
    <x v="0"/>
    <s v="Tesseramento"/>
    <x v="1"/>
    <x v="4"/>
    <x v="0"/>
    <m/>
  </r>
  <r>
    <n v="215336"/>
    <x v="0"/>
    <x v="0"/>
    <x v="0"/>
    <x v="1"/>
    <x v="7"/>
    <x v="316"/>
    <x v="0"/>
    <x v="1"/>
    <s v="Tesseramento"/>
    <x v="1"/>
    <x v="3"/>
    <x v="0"/>
    <m/>
  </r>
  <r>
    <n v="16075"/>
    <x v="0"/>
    <x v="0"/>
    <x v="0"/>
    <x v="0"/>
    <x v="7"/>
    <x v="316"/>
    <x v="0"/>
    <x v="0"/>
    <s v="Tesseramento"/>
    <x v="1"/>
    <x v="4"/>
    <x v="0"/>
    <m/>
  </r>
  <r>
    <n v="16200"/>
    <x v="0"/>
    <x v="0"/>
    <x v="0"/>
    <x v="0"/>
    <x v="7"/>
    <x v="316"/>
    <x v="0"/>
    <x v="1"/>
    <s v="Tesseramento"/>
    <x v="1"/>
    <x v="4"/>
    <x v="0"/>
    <m/>
  </r>
  <r>
    <n v="36196"/>
    <x v="0"/>
    <x v="0"/>
    <x v="0"/>
    <x v="0"/>
    <x v="7"/>
    <x v="316"/>
    <x v="0"/>
    <x v="0"/>
    <s v="Tesseramento"/>
    <x v="1"/>
    <x v="4"/>
    <x v="0"/>
    <m/>
  </r>
  <r>
    <n v="85097"/>
    <x v="0"/>
    <x v="0"/>
    <x v="0"/>
    <x v="1"/>
    <x v="7"/>
    <x v="316"/>
    <x v="0"/>
    <x v="0"/>
    <s v="Tesseramento"/>
    <x v="1"/>
    <x v="0"/>
    <x v="0"/>
    <m/>
  </r>
  <r>
    <n v="16109"/>
    <x v="0"/>
    <x v="0"/>
    <x v="0"/>
    <x v="0"/>
    <x v="7"/>
    <x v="316"/>
    <x v="0"/>
    <x v="0"/>
    <s v="Tesseramento"/>
    <x v="1"/>
    <x v="4"/>
    <x v="0"/>
    <m/>
  </r>
  <r>
    <n v="61372"/>
    <x v="0"/>
    <x v="0"/>
    <x v="0"/>
    <x v="0"/>
    <x v="7"/>
    <x v="316"/>
    <x v="0"/>
    <x v="0"/>
    <s v="Tesseramento"/>
    <x v="1"/>
    <x v="0"/>
    <x v="0"/>
    <m/>
  </r>
  <r>
    <n v="16013"/>
    <x v="0"/>
    <x v="0"/>
    <x v="0"/>
    <x v="0"/>
    <x v="7"/>
    <x v="316"/>
    <x v="0"/>
    <x v="0"/>
    <s v="Tesseramento"/>
    <x v="1"/>
    <x v="4"/>
    <x v="0"/>
    <m/>
  </r>
  <r>
    <n v="96191"/>
    <x v="0"/>
    <x v="0"/>
    <x v="0"/>
    <x v="0"/>
    <x v="7"/>
    <x v="316"/>
    <x v="0"/>
    <x v="0"/>
    <s v="Tesseramento"/>
    <x v="1"/>
    <x v="0"/>
    <x v="0"/>
    <m/>
  </r>
  <r>
    <n v="6424"/>
    <x v="0"/>
    <x v="0"/>
    <x v="0"/>
    <x v="0"/>
    <x v="7"/>
    <x v="316"/>
    <x v="0"/>
    <x v="1"/>
    <s v="Tesseramento"/>
    <x v="1"/>
    <x v="3"/>
    <x v="0"/>
    <m/>
  </r>
  <r>
    <n v="16265"/>
    <x v="0"/>
    <x v="0"/>
    <x v="0"/>
    <x v="0"/>
    <x v="7"/>
    <x v="316"/>
    <x v="0"/>
    <x v="0"/>
    <s v="Tesseramento"/>
    <x v="1"/>
    <x v="0"/>
    <x v="0"/>
    <m/>
  </r>
  <r>
    <n v="49408"/>
    <x v="0"/>
    <x v="0"/>
    <x v="0"/>
    <x v="0"/>
    <x v="7"/>
    <x v="316"/>
    <x v="0"/>
    <x v="0"/>
    <s v="Tesseramento"/>
    <x v="1"/>
    <x v="4"/>
    <x v="0"/>
    <m/>
  </r>
  <r>
    <n v="16323"/>
    <x v="0"/>
    <x v="0"/>
    <x v="0"/>
    <x v="0"/>
    <x v="7"/>
    <x v="316"/>
    <x v="0"/>
    <x v="1"/>
    <s v="Tesseramento"/>
    <x v="1"/>
    <x v="4"/>
    <x v="0"/>
    <m/>
  </r>
  <r>
    <n v="16100"/>
    <x v="0"/>
    <x v="0"/>
    <x v="0"/>
    <x v="0"/>
    <x v="7"/>
    <x v="316"/>
    <x v="0"/>
    <x v="0"/>
    <s v="Tesseramento"/>
    <x v="1"/>
    <x v="4"/>
    <x v="0"/>
    <m/>
  </r>
  <r>
    <n v="28378"/>
    <x v="0"/>
    <x v="0"/>
    <x v="0"/>
    <x v="0"/>
    <x v="7"/>
    <x v="191"/>
    <x v="0"/>
    <x v="0"/>
    <s v="Tesseramento"/>
    <x v="0"/>
    <x v="1"/>
    <x v="0"/>
    <m/>
  </r>
  <r>
    <n v="136595"/>
    <x v="0"/>
    <x v="0"/>
    <x v="0"/>
    <x v="0"/>
    <x v="7"/>
    <x v="191"/>
    <x v="0"/>
    <x v="0"/>
    <s v="Tesseramento"/>
    <x v="0"/>
    <x v="0"/>
    <x v="0"/>
    <m/>
  </r>
  <r>
    <n v="65132"/>
    <x v="0"/>
    <x v="0"/>
    <x v="0"/>
    <x v="0"/>
    <x v="7"/>
    <x v="191"/>
    <x v="0"/>
    <x v="0"/>
    <s v="Tesseramento"/>
    <x v="0"/>
    <x v="4"/>
    <x v="0"/>
    <m/>
  </r>
  <r>
    <n v="16101"/>
    <x v="0"/>
    <x v="0"/>
    <x v="0"/>
    <x v="0"/>
    <x v="7"/>
    <x v="316"/>
    <x v="0"/>
    <x v="1"/>
    <s v="Tesseramento"/>
    <x v="1"/>
    <x v="4"/>
    <x v="0"/>
    <m/>
  </r>
  <r>
    <n v="65569"/>
    <x v="0"/>
    <x v="0"/>
    <x v="0"/>
    <x v="0"/>
    <x v="7"/>
    <x v="316"/>
    <x v="0"/>
    <x v="0"/>
    <s v="Tesseramento"/>
    <x v="1"/>
    <x v="4"/>
    <x v="0"/>
    <m/>
  </r>
  <r>
    <n v="145014"/>
    <x v="0"/>
    <x v="0"/>
    <x v="0"/>
    <x v="1"/>
    <x v="7"/>
    <x v="316"/>
    <x v="0"/>
    <x v="1"/>
    <s v="Tesseramento"/>
    <x v="1"/>
    <x v="4"/>
    <x v="0"/>
    <m/>
  </r>
  <r>
    <n v="22907"/>
    <x v="0"/>
    <x v="0"/>
    <x v="0"/>
    <x v="0"/>
    <x v="7"/>
    <x v="316"/>
    <x v="0"/>
    <x v="0"/>
    <s v="Tesseramento"/>
    <x v="1"/>
    <x v="3"/>
    <x v="0"/>
    <m/>
  </r>
  <r>
    <n v="11411"/>
    <x v="0"/>
    <x v="0"/>
    <x v="0"/>
    <x v="0"/>
    <x v="7"/>
    <x v="316"/>
    <x v="0"/>
    <x v="1"/>
    <s v="Tesseramento"/>
    <x v="1"/>
    <x v="4"/>
    <x v="0"/>
    <m/>
  </r>
  <r>
    <n v="54411"/>
    <x v="0"/>
    <x v="0"/>
    <x v="0"/>
    <x v="0"/>
    <x v="7"/>
    <x v="316"/>
    <x v="0"/>
    <x v="0"/>
    <s v="Tesseramento"/>
    <x v="1"/>
    <x v="4"/>
    <x v="0"/>
    <m/>
  </r>
  <r>
    <n v="16503"/>
    <x v="0"/>
    <x v="0"/>
    <x v="0"/>
    <x v="0"/>
    <x v="7"/>
    <x v="316"/>
    <x v="0"/>
    <x v="1"/>
    <s v="Tesseramento"/>
    <x v="1"/>
    <x v="0"/>
    <x v="0"/>
    <m/>
  </r>
  <r>
    <n v="21967"/>
    <x v="0"/>
    <x v="0"/>
    <x v="0"/>
    <x v="0"/>
    <x v="7"/>
    <x v="316"/>
    <x v="0"/>
    <x v="0"/>
    <s v="Tesseramento"/>
    <x v="1"/>
    <x v="3"/>
    <x v="0"/>
    <m/>
  </r>
  <r>
    <n v="16354"/>
    <x v="0"/>
    <x v="0"/>
    <x v="0"/>
    <x v="0"/>
    <x v="7"/>
    <x v="316"/>
    <x v="0"/>
    <x v="0"/>
    <s v="Tesseramento"/>
    <x v="1"/>
    <x v="4"/>
    <x v="0"/>
    <m/>
  </r>
  <r>
    <n v="16543"/>
    <x v="0"/>
    <x v="0"/>
    <x v="0"/>
    <x v="0"/>
    <x v="7"/>
    <x v="316"/>
    <x v="0"/>
    <x v="0"/>
    <s v="Tesseramento"/>
    <x v="1"/>
    <x v="4"/>
    <x v="0"/>
    <m/>
  </r>
  <r>
    <n v="16545"/>
    <x v="0"/>
    <x v="0"/>
    <x v="0"/>
    <x v="0"/>
    <x v="7"/>
    <x v="316"/>
    <x v="0"/>
    <x v="1"/>
    <s v="Tesseramento"/>
    <x v="1"/>
    <x v="4"/>
    <x v="0"/>
    <m/>
  </r>
  <r>
    <n v="161431"/>
    <x v="0"/>
    <x v="0"/>
    <x v="0"/>
    <x v="0"/>
    <x v="7"/>
    <x v="316"/>
    <x v="0"/>
    <x v="0"/>
    <s v="Tesseramento"/>
    <x v="1"/>
    <x v="3"/>
    <x v="0"/>
    <m/>
  </r>
  <r>
    <n v="128075"/>
    <x v="0"/>
    <x v="0"/>
    <x v="0"/>
    <x v="0"/>
    <x v="7"/>
    <x v="316"/>
    <x v="0"/>
    <x v="0"/>
    <s v="Tesseramento"/>
    <x v="1"/>
    <x v="0"/>
    <x v="0"/>
    <m/>
  </r>
  <r>
    <n v="16198"/>
    <x v="0"/>
    <x v="0"/>
    <x v="0"/>
    <x v="0"/>
    <x v="7"/>
    <x v="316"/>
    <x v="0"/>
    <x v="0"/>
    <s v="Tesseramento"/>
    <x v="1"/>
    <x v="4"/>
    <x v="0"/>
    <m/>
  </r>
  <r>
    <n v="116433"/>
    <x v="0"/>
    <x v="0"/>
    <x v="0"/>
    <x v="0"/>
    <x v="7"/>
    <x v="316"/>
    <x v="0"/>
    <x v="1"/>
    <s v="Tesseramento"/>
    <x v="1"/>
    <x v="4"/>
    <x v="0"/>
    <m/>
  </r>
  <r>
    <n v="13081"/>
    <x v="0"/>
    <x v="0"/>
    <x v="0"/>
    <x v="0"/>
    <x v="7"/>
    <x v="316"/>
    <x v="0"/>
    <x v="0"/>
    <s v="Tesseramento"/>
    <x v="1"/>
    <x v="4"/>
    <x v="0"/>
    <m/>
  </r>
  <r>
    <n v="16194"/>
    <x v="0"/>
    <x v="0"/>
    <x v="0"/>
    <x v="0"/>
    <x v="7"/>
    <x v="316"/>
    <x v="0"/>
    <x v="0"/>
    <s v="Tesseramento"/>
    <x v="1"/>
    <x v="4"/>
    <x v="0"/>
    <m/>
  </r>
  <r>
    <n v="56766"/>
    <x v="0"/>
    <x v="0"/>
    <x v="0"/>
    <x v="0"/>
    <x v="7"/>
    <x v="316"/>
    <x v="0"/>
    <x v="1"/>
    <s v="Tesseramento"/>
    <x v="1"/>
    <x v="4"/>
    <x v="0"/>
    <m/>
  </r>
  <r>
    <n v="191490"/>
    <x v="0"/>
    <x v="0"/>
    <x v="0"/>
    <x v="0"/>
    <x v="7"/>
    <x v="316"/>
    <x v="0"/>
    <x v="0"/>
    <s v="Tesseramento"/>
    <x v="1"/>
    <x v="0"/>
    <x v="0"/>
    <m/>
  </r>
  <r>
    <n v="115091"/>
    <x v="0"/>
    <x v="0"/>
    <x v="0"/>
    <x v="0"/>
    <x v="7"/>
    <x v="316"/>
    <x v="0"/>
    <x v="1"/>
    <s v="Tesseramento"/>
    <x v="1"/>
    <x v="4"/>
    <x v="0"/>
    <m/>
  </r>
  <r>
    <n v="3631"/>
    <x v="0"/>
    <x v="0"/>
    <x v="0"/>
    <x v="0"/>
    <x v="7"/>
    <x v="316"/>
    <x v="0"/>
    <x v="1"/>
    <s v="Tesseramento"/>
    <x v="1"/>
    <x v="4"/>
    <x v="0"/>
    <m/>
  </r>
  <r>
    <n v="3632"/>
    <x v="0"/>
    <x v="0"/>
    <x v="0"/>
    <x v="0"/>
    <x v="7"/>
    <x v="316"/>
    <x v="0"/>
    <x v="0"/>
    <s v="Tesseramento"/>
    <x v="1"/>
    <x v="4"/>
    <x v="0"/>
    <m/>
  </r>
  <r>
    <n v="228000"/>
    <x v="0"/>
    <x v="0"/>
    <x v="0"/>
    <x v="4"/>
    <x v="7"/>
    <x v="316"/>
    <x v="0"/>
    <x v="0"/>
    <s v="Tesseramento"/>
    <x v="1"/>
    <x v="4"/>
    <x v="0"/>
    <m/>
  </r>
  <r>
    <n v="214704"/>
    <x v="0"/>
    <x v="0"/>
    <x v="0"/>
    <x v="0"/>
    <x v="7"/>
    <x v="316"/>
    <x v="0"/>
    <x v="0"/>
    <s v="Tesseramento"/>
    <x v="1"/>
    <x v="0"/>
    <x v="0"/>
    <m/>
  </r>
  <r>
    <n v="16043"/>
    <x v="0"/>
    <x v="0"/>
    <x v="0"/>
    <x v="0"/>
    <x v="7"/>
    <x v="316"/>
    <x v="0"/>
    <x v="0"/>
    <s v="Tesseramento"/>
    <x v="1"/>
    <x v="4"/>
    <x v="0"/>
    <m/>
  </r>
  <r>
    <n v="16167"/>
    <x v="0"/>
    <x v="0"/>
    <x v="0"/>
    <x v="0"/>
    <x v="7"/>
    <x v="316"/>
    <x v="0"/>
    <x v="1"/>
    <s v="Tesseramento"/>
    <x v="1"/>
    <x v="4"/>
    <x v="0"/>
    <m/>
  </r>
  <r>
    <n v="93207"/>
    <x v="0"/>
    <x v="0"/>
    <x v="0"/>
    <x v="1"/>
    <x v="8"/>
    <x v="46"/>
    <x v="0"/>
    <x v="0"/>
    <s v="Tesseramento"/>
    <x v="0"/>
    <x v="4"/>
    <x v="0"/>
    <m/>
  </r>
  <r>
    <n v="138308"/>
    <x v="0"/>
    <x v="0"/>
    <x v="0"/>
    <x v="0"/>
    <x v="8"/>
    <x v="46"/>
    <x v="0"/>
    <x v="0"/>
    <s v="Tesseramento"/>
    <x v="0"/>
    <x v="0"/>
    <x v="0"/>
    <m/>
  </r>
  <r>
    <n v="216816"/>
    <x v="0"/>
    <x v="0"/>
    <x v="0"/>
    <x v="1"/>
    <x v="8"/>
    <x v="46"/>
    <x v="0"/>
    <x v="0"/>
    <s v="Tesseramento"/>
    <x v="0"/>
    <x v="0"/>
    <x v="0"/>
    <m/>
  </r>
  <r>
    <n v="234078"/>
    <x v="0"/>
    <x v="0"/>
    <x v="1"/>
    <x v="0"/>
    <x v="7"/>
    <x v="210"/>
    <x v="0"/>
    <x v="0"/>
    <s v="Tesseramento"/>
    <x v="0"/>
    <x v="1"/>
    <x v="0"/>
    <m/>
  </r>
  <r>
    <n v="2261"/>
    <x v="0"/>
    <x v="0"/>
    <x v="0"/>
    <x v="0"/>
    <x v="7"/>
    <x v="316"/>
    <x v="0"/>
    <x v="0"/>
    <s v="Tesseramento"/>
    <x v="1"/>
    <x v="0"/>
    <x v="0"/>
    <m/>
  </r>
  <r>
    <n v="233115"/>
    <x v="0"/>
    <x v="0"/>
    <x v="0"/>
    <x v="1"/>
    <x v="7"/>
    <x v="316"/>
    <x v="0"/>
    <x v="1"/>
    <s v="Tesseramento"/>
    <x v="1"/>
    <x v="3"/>
    <x v="0"/>
    <m/>
  </r>
  <r>
    <n v="54415"/>
    <x v="0"/>
    <x v="0"/>
    <x v="0"/>
    <x v="0"/>
    <x v="7"/>
    <x v="316"/>
    <x v="0"/>
    <x v="1"/>
    <s v="Tesseramento"/>
    <x v="1"/>
    <x v="4"/>
    <x v="0"/>
    <m/>
  </r>
  <r>
    <n v="54417"/>
    <x v="0"/>
    <x v="0"/>
    <x v="0"/>
    <x v="0"/>
    <x v="7"/>
    <x v="316"/>
    <x v="0"/>
    <x v="0"/>
    <s v="Tesseramento"/>
    <x v="1"/>
    <x v="3"/>
    <x v="0"/>
    <m/>
  </r>
  <r>
    <n v="161775"/>
    <x v="1"/>
    <x v="0"/>
    <x v="0"/>
    <x v="0"/>
    <x v="11"/>
    <x v="363"/>
    <x v="0"/>
    <x v="0"/>
    <s v="Tesseramento"/>
    <x v="1"/>
    <x v="6"/>
    <x v="0"/>
    <s v="B"/>
  </r>
  <r>
    <n v="221911"/>
    <x v="0"/>
    <x v="0"/>
    <x v="0"/>
    <x v="1"/>
    <x v="7"/>
    <x v="316"/>
    <x v="0"/>
    <x v="0"/>
    <s v="Tesseramento"/>
    <x v="1"/>
    <x v="0"/>
    <x v="0"/>
    <m/>
  </r>
  <r>
    <n v="183564"/>
    <x v="1"/>
    <x v="0"/>
    <x v="0"/>
    <x v="0"/>
    <x v="11"/>
    <x v="363"/>
    <x v="0"/>
    <x v="0"/>
    <s v="Tesseramento"/>
    <x v="1"/>
    <x v="5"/>
    <x v="0"/>
    <s v="B"/>
  </r>
  <r>
    <n v="128130"/>
    <x v="1"/>
    <x v="0"/>
    <x v="0"/>
    <x v="0"/>
    <x v="11"/>
    <x v="363"/>
    <x v="0"/>
    <x v="0"/>
    <s v="Tesseramento"/>
    <x v="1"/>
    <x v="6"/>
    <x v="0"/>
    <s v="B"/>
  </r>
  <r>
    <n v="144035"/>
    <x v="1"/>
    <x v="0"/>
    <x v="0"/>
    <x v="0"/>
    <x v="11"/>
    <x v="363"/>
    <x v="0"/>
    <x v="1"/>
    <s v="Tesseramento"/>
    <x v="1"/>
    <x v="7"/>
    <x v="0"/>
    <s v="BG"/>
  </r>
  <r>
    <n v="221912"/>
    <x v="0"/>
    <x v="0"/>
    <x v="0"/>
    <x v="1"/>
    <x v="7"/>
    <x v="316"/>
    <x v="0"/>
    <x v="1"/>
    <s v="Tesseramento"/>
    <x v="1"/>
    <x v="0"/>
    <x v="0"/>
    <m/>
  </r>
  <r>
    <n v="234077"/>
    <x v="0"/>
    <x v="0"/>
    <x v="1"/>
    <x v="0"/>
    <x v="7"/>
    <x v="210"/>
    <x v="0"/>
    <x v="0"/>
    <s v="Tesseramento"/>
    <x v="0"/>
    <x v="0"/>
    <x v="0"/>
    <m/>
  </r>
  <r>
    <n v="233116"/>
    <x v="0"/>
    <x v="0"/>
    <x v="0"/>
    <x v="1"/>
    <x v="7"/>
    <x v="316"/>
    <x v="0"/>
    <x v="0"/>
    <s v="Tesseramento"/>
    <x v="1"/>
    <x v="3"/>
    <x v="0"/>
    <m/>
  </r>
  <r>
    <n v="16206"/>
    <x v="0"/>
    <x v="0"/>
    <x v="0"/>
    <x v="2"/>
    <x v="7"/>
    <x v="316"/>
    <x v="0"/>
    <x v="0"/>
    <s v="Tesseramento"/>
    <x v="1"/>
    <x v="4"/>
    <x v="0"/>
    <m/>
  </r>
  <r>
    <n v="97826"/>
    <x v="0"/>
    <x v="0"/>
    <x v="0"/>
    <x v="0"/>
    <x v="14"/>
    <x v="43"/>
    <x v="0"/>
    <x v="0"/>
    <s v="Tesseramento"/>
    <x v="1"/>
    <x v="0"/>
    <x v="0"/>
    <m/>
  </r>
  <r>
    <n v="64449"/>
    <x v="0"/>
    <x v="0"/>
    <x v="0"/>
    <x v="0"/>
    <x v="14"/>
    <x v="43"/>
    <x v="0"/>
    <x v="0"/>
    <s v="Tesseramento"/>
    <x v="1"/>
    <x v="4"/>
    <x v="0"/>
    <m/>
  </r>
  <r>
    <n v="98611"/>
    <x v="0"/>
    <x v="0"/>
    <x v="0"/>
    <x v="0"/>
    <x v="14"/>
    <x v="43"/>
    <x v="0"/>
    <x v="1"/>
    <s v="Tesseramento"/>
    <x v="1"/>
    <x v="4"/>
    <x v="0"/>
    <m/>
  </r>
  <r>
    <n v="230140"/>
    <x v="0"/>
    <x v="0"/>
    <x v="0"/>
    <x v="3"/>
    <x v="11"/>
    <x v="280"/>
    <x v="0"/>
    <x v="0"/>
    <s v="Tesseramento"/>
    <x v="0"/>
    <x v="0"/>
    <x v="0"/>
    <m/>
  </r>
  <r>
    <n v="65723"/>
    <x v="0"/>
    <x v="0"/>
    <x v="0"/>
    <x v="1"/>
    <x v="7"/>
    <x v="316"/>
    <x v="0"/>
    <x v="1"/>
    <s v="Tesseramento"/>
    <x v="1"/>
    <x v="3"/>
    <x v="0"/>
    <m/>
  </r>
  <r>
    <n v="16546"/>
    <x v="0"/>
    <x v="0"/>
    <x v="0"/>
    <x v="0"/>
    <x v="7"/>
    <x v="316"/>
    <x v="0"/>
    <x v="0"/>
    <s v="Tesseramento"/>
    <x v="1"/>
    <x v="4"/>
    <x v="0"/>
    <m/>
  </r>
  <r>
    <n v="31072"/>
    <x v="0"/>
    <x v="0"/>
    <x v="0"/>
    <x v="0"/>
    <x v="7"/>
    <x v="316"/>
    <x v="0"/>
    <x v="0"/>
    <s v="Tesseramento"/>
    <x v="1"/>
    <x v="4"/>
    <x v="0"/>
    <m/>
  </r>
  <r>
    <n v="16432"/>
    <x v="0"/>
    <x v="0"/>
    <x v="0"/>
    <x v="0"/>
    <x v="7"/>
    <x v="316"/>
    <x v="0"/>
    <x v="0"/>
    <s v="Tesseramento"/>
    <x v="1"/>
    <x v="4"/>
    <x v="0"/>
    <m/>
  </r>
  <r>
    <n v="140954"/>
    <x v="0"/>
    <x v="0"/>
    <x v="0"/>
    <x v="0"/>
    <x v="7"/>
    <x v="316"/>
    <x v="0"/>
    <x v="0"/>
    <s v="Tesseramento"/>
    <x v="1"/>
    <x v="3"/>
    <x v="0"/>
    <m/>
  </r>
  <r>
    <n v="177433"/>
    <x v="0"/>
    <x v="0"/>
    <x v="0"/>
    <x v="0"/>
    <x v="7"/>
    <x v="316"/>
    <x v="0"/>
    <x v="0"/>
    <s v="Tesseramento"/>
    <x v="1"/>
    <x v="0"/>
    <x v="0"/>
    <m/>
  </r>
  <r>
    <n v="205153"/>
    <x v="0"/>
    <x v="0"/>
    <x v="0"/>
    <x v="0"/>
    <x v="7"/>
    <x v="316"/>
    <x v="0"/>
    <x v="1"/>
    <s v="Tesseramento"/>
    <x v="1"/>
    <x v="3"/>
    <x v="0"/>
    <m/>
  </r>
  <r>
    <n v="128801"/>
    <x v="0"/>
    <x v="0"/>
    <x v="0"/>
    <x v="0"/>
    <x v="7"/>
    <x v="316"/>
    <x v="0"/>
    <x v="0"/>
    <s v="Tesseramento"/>
    <x v="1"/>
    <x v="0"/>
    <x v="0"/>
    <m/>
  </r>
  <r>
    <n v="234076"/>
    <x v="0"/>
    <x v="0"/>
    <x v="1"/>
    <x v="2"/>
    <x v="7"/>
    <x v="210"/>
    <x v="0"/>
    <x v="0"/>
    <s v="Tesseramento"/>
    <x v="0"/>
    <x v="0"/>
    <x v="0"/>
    <m/>
  </r>
  <r>
    <n v="58532"/>
    <x v="0"/>
    <x v="0"/>
    <x v="0"/>
    <x v="0"/>
    <x v="7"/>
    <x v="316"/>
    <x v="0"/>
    <x v="0"/>
    <s v="Tesseramento"/>
    <x v="1"/>
    <x v="3"/>
    <x v="0"/>
    <m/>
  </r>
  <r>
    <n v="50184"/>
    <x v="0"/>
    <x v="0"/>
    <x v="0"/>
    <x v="0"/>
    <x v="7"/>
    <x v="316"/>
    <x v="0"/>
    <x v="0"/>
    <s v="Tesseramento"/>
    <x v="1"/>
    <x v="4"/>
    <x v="0"/>
    <m/>
  </r>
  <r>
    <n v="67478"/>
    <x v="0"/>
    <x v="0"/>
    <x v="0"/>
    <x v="0"/>
    <x v="7"/>
    <x v="316"/>
    <x v="0"/>
    <x v="1"/>
    <s v="Tesseramento"/>
    <x v="1"/>
    <x v="4"/>
    <x v="0"/>
    <m/>
  </r>
  <r>
    <n v="42325"/>
    <x v="0"/>
    <x v="0"/>
    <x v="0"/>
    <x v="0"/>
    <x v="7"/>
    <x v="316"/>
    <x v="0"/>
    <x v="0"/>
    <s v="Tesseramento"/>
    <x v="1"/>
    <x v="4"/>
    <x v="0"/>
    <m/>
  </r>
  <r>
    <n v="121805"/>
    <x v="0"/>
    <x v="0"/>
    <x v="0"/>
    <x v="0"/>
    <x v="11"/>
    <x v="280"/>
    <x v="0"/>
    <x v="0"/>
    <s v="Tesseramento"/>
    <x v="0"/>
    <x v="0"/>
    <x v="0"/>
    <m/>
  </r>
  <r>
    <n v="42333"/>
    <x v="0"/>
    <x v="0"/>
    <x v="0"/>
    <x v="0"/>
    <x v="7"/>
    <x v="316"/>
    <x v="0"/>
    <x v="0"/>
    <s v="Tesseramento"/>
    <x v="1"/>
    <x v="0"/>
    <x v="0"/>
    <m/>
  </r>
  <r>
    <n v="234075"/>
    <x v="0"/>
    <x v="0"/>
    <x v="1"/>
    <x v="2"/>
    <x v="7"/>
    <x v="210"/>
    <x v="0"/>
    <x v="1"/>
    <s v="Tesseramento"/>
    <x v="0"/>
    <x v="0"/>
    <x v="0"/>
    <m/>
  </r>
  <r>
    <n v="33954"/>
    <x v="0"/>
    <x v="0"/>
    <x v="0"/>
    <x v="0"/>
    <x v="2"/>
    <x v="208"/>
    <x v="0"/>
    <x v="0"/>
    <s v="Tesseramento"/>
    <x v="0"/>
    <x v="3"/>
    <x v="0"/>
    <m/>
  </r>
  <r>
    <n v="206017"/>
    <x v="0"/>
    <x v="0"/>
    <x v="0"/>
    <x v="2"/>
    <x v="7"/>
    <x v="44"/>
    <x v="0"/>
    <x v="0"/>
    <s v="Tesseramento"/>
    <x v="1"/>
    <x v="0"/>
    <x v="0"/>
    <m/>
  </r>
  <r>
    <n v="138750"/>
    <x v="0"/>
    <x v="0"/>
    <x v="0"/>
    <x v="0"/>
    <x v="7"/>
    <x v="44"/>
    <x v="0"/>
    <x v="0"/>
    <s v="Tesseramento"/>
    <x v="1"/>
    <x v="0"/>
    <x v="0"/>
    <m/>
  </r>
  <r>
    <n v="151141"/>
    <x v="0"/>
    <x v="0"/>
    <x v="0"/>
    <x v="0"/>
    <x v="7"/>
    <x v="44"/>
    <x v="0"/>
    <x v="0"/>
    <s v="Tesseramento"/>
    <x v="1"/>
    <x v="0"/>
    <x v="0"/>
    <m/>
  </r>
  <r>
    <n v="217186"/>
    <x v="0"/>
    <x v="0"/>
    <x v="2"/>
    <x v="2"/>
    <x v="2"/>
    <x v="208"/>
    <x v="0"/>
    <x v="0"/>
    <s v="Tesseramento"/>
    <x v="0"/>
    <x v="0"/>
    <x v="0"/>
    <m/>
  </r>
  <r>
    <n v="111992"/>
    <x v="0"/>
    <x v="0"/>
    <x v="0"/>
    <x v="0"/>
    <x v="7"/>
    <x v="44"/>
    <x v="0"/>
    <x v="1"/>
    <s v="Tesseramento"/>
    <x v="1"/>
    <x v="0"/>
    <x v="0"/>
    <m/>
  </r>
  <r>
    <n v="164891"/>
    <x v="0"/>
    <x v="0"/>
    <x v="0"/>
    <x v="0"/>
    <x v="7"/>
    <x v="44"/>
    <x v="0"/>
    <x v="0"/>
    <s v="Tesseramento"/>
    <x v="1"/>
    <x v="0"/>
    <x v="0"/>
    <m/>
  </r>
  <r>
    <n v="178154"/>
    <x v="0"/>
    <x v="0"/>
    <x v="0"/>
    <x v="0"/>
    <x v="7"/>
    <x v="44"/>
    <x v="0"/>
    <x v="0"/>
    <s v="Tesseramento"/>
    <x v="1"/>
    <x v="0"/>
    <x v="0"/>
    <m/>
  </r>
  <r>
    <n v="176808"/>
    <x v="0"/>
    <x v="0"/>
    <x v="0"/>
    <x v="0"/>
    <x v="2"/>
    <x v="307"/>
    <x v="0"/>
    <x v="0"/>
    <s v="Tesseramento"/>
    <x v="1"/>
    <x v="3"/>
    <x v="0"/>
    <m/>
  </r>
  <r>
    <n v="234074"/>
    <x v="0"/>
    <x v="0"/>
    <x v="1"/>
    <x v="0"/>
    <x v="7"/>
    <x v="210"/>
    <x v="0"/>
    <x v="0"/>
    <s v="Tesseramento"/>
    <x v="0"/>
    <x v="0"/>
    <x v="0"/>
    <m/>
  </r>
  <r>
    <n v="176810"/>
    <x v="0"/>
    <x v="0"/>
    <x v="0"/>
    <x v="0"/>
    <x v="2"/>
    <x v="307"/>
    <x v="0"/>
    <x v="0"/>
    <s v="Tesseramento"/>
    <x v="1"/>
    <x v="0"/>
    <x v="0"/>
    <m/>
  </r>
  <r>
    <n v="22108"/>
    <x v="0"/>
    <x v="0"/>
    <x v="0"/>
    <x v="0"/>
    <x v="2"/>
    <x v="307"/>
    <x v="0"/>
    <x v="0"/>
    <s v="Tesseramento"/>
    <x v="1"/>
    <x v="0"/>
    <x v="0"/>
    <m/>
  </r>
  <r>
    <n v="12794"/>
    <x v="0"/>
    <x v="0"/>
    <x v="0"/>
    <x v="0"/>
    <x v="2"/>
    <x v="307"/>
    <x v="0"/>
    <x v="0"/>
    <s v="Tesseramento"/>
    <x v="1"/>
    <x v="4"/>
    <x v="0"/>
    <m/>
  </r>
  <r>
    <n v="131217"/>
    <x v="0"/>
    <x v="0"/>
    <x v="0"/>
    <x v="0"/>
    <x v="2"/>
    <x v="307"/>
    <x v="0"/>
    <x v="0"/>
    <s v="Tesseramento"/>
    <x v="1"/>
    <x v="3"/>
    <x v="0"/>
    <m/>
  </r>
  <r>
    <n v="136713"/>
    <x v="0"/>
    <x v="0"/>
    <x v="0"/>
    <x v="0"/>
    <x v="2"/>
    <x v="307"/>
    <x v="0"/>
    <x v="0"/>
    <s v="Tesseramento"/>
    <x v="1"/>
    <x v="4"/>
    <x v="0"/>
    <m/>
  </r>
  <r>
    <n v="234073"/>
    <x v="0"/>
    <x v="0"/>
    <x v="1"/>
    <x v="2"/>
    <x v="7"/>
    <x v="210"/>
    <x v="0"/>
    <x v="1"/>
    <s v="Tesseramento"/>
    <x v="0"/>
    <x v="0"/>
    <x v="0"/>
    <m/>
  </r>
  <r>
    <n v="234072"/>
    <x v="0"/>
    <x v="0"/>
    <x v="1"/>
    <x v="2"/>
    <x v="7"/>
    <x v="210"/>
    <x v="0"/>
    <x v="0"/>
    <s v="Tesseramento"/>
    <x v="0"/>
    <x v="0"/>
    <x v="0"/>
    <m/>
  </r>
  <r>
    <n v="234071"/>
    <x v="0"/>
    <x v="0"/>
    <x v="1"/>
    <x v="0"/>
    <x v="7"/>
    <x v="210"/>
    <x v="0"/>
    <x v="0"/>
    <s v="Tesseramento"/>
    <x v="0"/>
    <x v="0"/>
    <x v="0"/>
    <m/>
  </r>
  <r>
    <n v="234070"/>
    <x v="0"/>
    <x v="0"/>
    <x v="1"/>
    <x v="1"/>
    <x v="7"/>
    <x v="210"/>
    <x v="0"/>
    <x v="0"/>
    <s v="Tesseramento"/>
    <x v="0"/>
    <x v="4"/>
    <x v="0"/>
    <m/>
  </r>
  <r>
    <n v="234069"/>
    <x v="0"/>
    <x v="0"/>
    <x v="1"/>
    <x v="1"/>
    <x v="7"/>
    <x v="210"/>
    <x v="0"/>
    <x v="0"/>
    <s v="Tesseramento"/>
    <x v="0"/>
    <x v="4"/>
    <x v="0"/>
    <m/>
  </r>
  <r>
    <n v="234068"/>
    <x v="0"/>
    <x v="0"/>
    <x v="1"/>
    <x v="0"/>
    <x v="7"/>
    <x v="210"/>
    <x v="0"/>
    <x v="0"/>
    <s v="Tesseramento"/>
    <x v="0"/>
    <x v="0"/>
    <x v="0"/>
    <m/>
  </r>
  <r>
    <n v="234120"/>
    <x v="0"/>
    <x v="1"/>
    <x v="1"/>
    <x v="2"/>
    <x v="7"/>
    <x v="44"/>
    <x v="0"/>
    <x v="0"/>
    <s v="Tesseramento"/>
    <x v="1"/>
    <x v="3"/>
    <x v="0"/>
    <m/>
  </r>
  <r>
    <n v="124030"/>
    <x v="0"/>
    <x v="0"/>
    <x v="0"/>
    <x v="0"/>
    <x v="2"/>
    <x v="5"/>
    <x v="0"/>
    <x v="0"/>
    <s v="Tesseramento"/>
    <x v="1"/>
    <x v="1"/>
    <x v="0"/>
    <m/>
  </r>
  <r>
    <n v="26391"/>
    <x v="0"/>
    <x v="0"/>
    <x v="0"/>
    <x v="0"/>
    <x v="2"/>
    <x v="5"/>
    <x v="0"/>
    <x v="0"/>
    <s v="Tesseramento"/>
    <x v="1"/>
    <x v="1"/>
    <x v="0"/>
    <m/>
  </r>
  <r>
    <n v="18364"/>
    <x v="0"/>
    <x v="0"/>
    <x v="0"/>
    <x v="0"/>
    <x v="2"/>
    <x v="5"/>
    <x v="0"/>
    <x v="1"/>
    <s v="Tesseramento"/>
    <x v="1"/>
    <x v="1"/>
    <x v="0"/>
    <m/>
  </r>
  <r>
    <n v="234121"/>
    <x v="0"/>
    <x v="1"/>
    <x v="1"/>
    <x v="2"/>
    <x v="7"/>
    <x v="44"/>
    <x v="0"/>
    <x v="0"/>
    <s v="Tesseramento"/>
    <x v="1"/>
    <x v="4"/>
    <x v="0"/>
    <m/>
  </r>
  <r>
    <n v="127472"/>
    <x v="0"/>
    <x v="0"/>
    <x v="0"/>
    <x v="0"/>
    <x v="7"/>
    <x v="202"/>
    <x v="0"/>
    <x v="0"/>
    <s v="Tesseramento"/>
    <x v="1"/>
    <x v="0"/>
    <x v="0"/>
    <m/>
  </r>
  <r>
    <n v="144018"/>
    <x v="0"/>
    <x v="0"/>
    <x v="0"/>
    <x v="0"/>
    <x v="7"/>
    <x v="202"/>
    <x v="0"/>
    <x v="0"/>
    <s v="Tesseramento"/>
    <x v="1"/>
    <x v="1"/>
    <x v="0"/>
    <m/>
  </r>
  <r>
    <n v="165740"/>
    <x v="0"/>
    <x v="0"/>
    <x v="0"/>
    <x v="0"/>
    <x v="7"/>
    <x v="202"/>
    <x v="0"/>
    <x v="0"/>
    <s v="Tesseramento"/>
    <x v="1"/>
    <x v="4"/>
    <x v="0"/>
    <m/>
  </r>
  <r>
    <n v="14841"/>
    <x v="0"/>
    <x v="0"/>
    <x v="0"/>
    <x v="0"/>
    <x v="7"/>
    <x v="202"/>
    <x v="0"/>
    <x v="0"/>
    <s v="Tesseramento"/>
    <x v="1"/>
    <x v="3"/>
    <x v="0"/>
    <m/>
  </r>
  <r>
    <n v="14848"/>
    <x v="0"/>
    <x v="0"/>
    <x v="0"/>
    <x v="0"/>
    <x v="7"/>
    <x v="202"/>
    <x v="0"/>
    <x v="0"/>
    <s v="Tesseramento"/>
    <x v="1"/>
    <x v="4"/>
    <x v="0"/>
    <m/>
  </r>
  <r>
    <n v="64802"/>
    <x v="0"/>
    <x v="0"/>
    <x v="0"/>
    <x v="0"/>
    <x v="7"/>
    <x v="202"/>
    <x v="0"/>
    <x v="0"/>
    <s v="Tesseramento"/>
    <x v="1"/>
    <x v="4"/>
    <x v="0"/>
    <m/>
  </r>
  <r>
    <n v="205757"/>
    <x v="0"/>
    <x v="0"/>
    <x v="0"/>
    <x v="0"/>
    <x v="7"/>
    <x v="202"/>
    <x v="0"/>
    <x v="0"/>
    <s v="Tesseramento"/>
    <x v="1"/>
    <x v="0"/>
    <x v="0"/>
    <m/>
  </r>
  <r>
    <n v="234067"/>
    <x v="0"/>
    <x v="0"/>
    <x v="1"/>
    <x v="1"/>
    <x v="7"/>
    <x v="210"/>
    <x v="0"/>
    <x v="0"/>
    <s v="Tesseramento"/>
    <x v="0"/>
    <x v="1"/>
    <x v="0"/>
    <m/>
  </r>
  <r>
    <n v="204317"/>
    <x v="0"/>
    <x v="0"/>
    <x v="0"/>
    <x v="0"/>
    <x v="7"/>
    <x v="202"/>
    <x v="0"/>
    <x v="0"/>
    <s v="Tesseramento"/>
    <x v="1"/>
    <x v="3"/>
    <x v="0"/>
    <m/>
  </r>
  <r>
    <n v="14903"/>
    <x v="0"/>
    <x v="0"/>
    <x v="0"/>
    <x v="0"/>
    <x v="7"/>
    <x v="202"/>
    <x v="0"/>
    <x v="0"/>
    <s v="Tesseramento"/>
    <x v="1"/>
    <x v="4"/>
    <x v="0"/>
    <m/>
  </r>
  <r>
    <n v="96211"/>
    <x v="0"/>
    <x v="0"/>
    <x v="0"/>
    <x v="0"/>
    <x v="7"/>
    <x v="202"/>
    <x v="0"/>
    <x v="0"/>
    <s v="Tesseramento"/>
    <x v="1"/>
    <x v="0"/>
    <x v="0"/>
    <m/>
  </r>
  <r>
    <n v="32104"/>
    <x v="0"/>
    <x v="0"/>
    <x v="0"/>
    <x v="0"/>
    <x v="7"/>
    <x v="202"/>
    <x v="0"/>
    <x v="0"/>
    <s v="Tesseramento"/>
    <x v="1"/>
    <x v="3"/>
    <x v="0"/>
    <m/>
  </r>
  <r>
    <n v="62653"/>
    <x v="0"/>
    <x v="0"/>
    <x v="0"/>
    <x v="0"/>
    <x v="7"/>
    <x v="202"/>
    <x v="0"/>
    <x v="0"/>
    <s v="Tesseramento"/>
    <x v="1"/>
    <x v="4"/>
    <x v="0"/>
    <m/>
  </r>
  <r>
    <n v="233982"/>
    <x v="0"/>
    <x v="0"/>
    <x v="1"/>
    <x v="1"/>
    <x v="10"/>
    <x v="240"/>
    <x v="0"/>
    <x v="0"/>
    <s v="Tesseramento"/>
    <x v="1"/>
    <x v="0"/>
    <x v="0"/>
    <m/>
  </r>
  <r>
    <n v="62654"/>
    <x v="0"/>
    <x v="0"/>
    <x v="0"/>
    <x v="0"/>
    <x v="7"/>
    <x v="202"/>
    <x v="0"/>
    <x v="0"/>
    <s v="Tesseramento"/>
    <x v="1"/>
    <x v="1"/>
    <x v="0"/>
    <m/>
  </r>
  <r>
    <n v="29501"/>
    <x v="0"/>
    <x v="0"/>
    <x v="0"/>
    <x v="0"/>
    <x v="7"/>
    <x v="202"/>
    <x v="0"/>
    <x v="0"/>
    <s v="Tesseramento"/>
    <x v="1"/>
    <x v="4"/>
    <x v="0"/>
    <m/>
  </r>
  <r>
    <n v="124790"/>
    <x v="0"/>
    <x v="0"/>
    <x v="0"/>
    <x v="0"/>
    <x v="7"/>
    <x v="202"/>
    <x v="0"/>
    <x v="0"/>
    <s v="Tesseramento"/>
    <x v="1"/>
    <x v="0"/>
    <x v="0"/>
    <m/>
  </r>
  <r>
    <n v="128295"/>
    <x v="1"/>
    <x v="0"/>
    <x v="0"/>
    <x v="0"/>
    <x v="7"/>
    <x v="202"/>
    <x v="0"/>
    <x v="1"/>
    <s v="Tesseramento"/>
    <x v="1"/>
    <x v="6"/>
    <x v="0"/>
    <m/>
  </r>
  <r>
    <n v="128296"/>
    <x v="1"/>
    <x v="0"/>
    <x v="0"/>
    <x v="0"/>
    <x v="7"/>
    <x v="202"/>
    <x v="0"/>
    <x v="0"/>
    <s v="Tesseramento"/>
    <x v="1"/>
    <x v="6"/>
    <x v="0"/>
    <m/>
  </r>
  <r>
    <n v="87970"/>
    <x v="0"/>
    <x v="0"/>
    <x v="0"/>
    <x v="0"/>
    <x v="7"/>
    <x v="202"/>
    <x v="0"/>
    <x v="0"/>
    <s v="Tesseramento"/>
    <x v="1"/>
    <x v="0"/>
    <x v="0"/>
    <m/>
  </r>
  <r>
    <n v="115474"/>
    <x v="0"/>
    <x v="0"/>
    <x v="0"/>
    <x v="0"/>
    <x v="7"/>
    <x v="202"/>
    <x v="0"/>
    <x v="1"/>
    <s v="Tesseramento"/>
    <x v="1"/>
    <x v="1"/>
    <x v="0"/>
    <m/>
  </r>
  <r>
    <n v="14950"/>
    <x v="0"/>
    <x v="0"/>
    <x v="0"/>
    <x v="0"/>
    <x v="7"/>
    <x v="202"/>
    <x v="0"/>
    <x v="0"/>
    <s v="Tesseramento"/>
    <x v="1"/>
    <x v="0"/>
    <x v="0"/>
    <m/>
  </r>
  <r>
    <n v="14949"/>
    <x v="0"/>
    <x v="0"/>
    <x v="0"/>
    <x v="0"/>
    <x v="7"/>
    <x v="202"/>
    <x v="0"/>
    <x v="0"/>
    <s v="Tesseramento"/>
    <x v="1"/>
    <x v="4"/>
    <x v="0"/>
    <m/>
  </r>
  <r>
    <n v="80680"/>
    <x v="0"/>
    <x v="0"/>
    <x v="0"/>
    <x v="0"/>
    <x v="7"/>
    <x v="202"/>
    <x v="0"/>
    <x v="0"/>
    <s v="Tesseramento"/>
    <x v="1"/>
    <x v="4"/>
    <x v="0"/>
    <m/>
  </r>
  <r>
    <n v="52446"/>
    <x v="0"/>
    <x v="0"/>
    <x v="0"/>
    <x v="4"/>
    <x v="7"/>
    <x v="202"/>
    <x v="0"/>
    <x v="0"/>
    <s v="Tesseramento"/>
    <x v="1"/>
    <x v="4"/>
    <x v="0"/>
    <m/>
  </r>
  <r>
    <n v="233981"/>
    <x v="0"/>
    <x v="0"/>
    <x v="1"/>
    <x v="0"/>
    <x v="10"/>
    <x v="240"/>
    <x v="0"/>
    <x v="0"/>
    <s v="Tesseramento"/>
    <x v="1"/>
    <x v="0"/>
    <x v="0"/>
    <m/>
  </r>
  <r>
    <n v="123319"/>
    <x v="0"/>
    <x v="0"/>
    <x v="0"/>
    <x v="0"/>
    <x v="7"/>
    <x v="202"/>
    <x v="0"/>
    <x v="0"/>
    <s v="Tesseramento"/>
    <x v="1"/>
    <x v="3"/>
    <x v="0"/>
    <m/>
  </r>
  <r>
    <n v="14992"/>
    <x v="0"/>
    <x v="0"/>
    <x v="0"/>
    <x v="0"/>
    <x v="7"/>
    <x v="202"/>
    <x v="0"/>
    <x v="0"/>
    <s v="Tesseramento"/>
    <x v="1"/>
    <x v="4"/>
    <x v="0"/>
    <m/>
  </r>
  <r>
    <n v="15019"/>
    <x v="0"/>
    <x v="0"/>
    <x v="0"/>
    <x v="0"/>
    <x v="7"/>
    <x v="202"/>
    <x v="0"/>
    <x v="0"/>
    <s v="Tesseramento"/>
    <x v="1"/>
    <x v="4"/>
    <x v="0"/>
    <m/>
  </r>
  <r>
    <n v="135615"/>
    <x v="0"/>
    <x v="0"/>
    <x v="0"/>
    <x v="0"/>
    <x v="7"/>
    <x v="202"/>
    <x v="0"/>
    <x v="0"/>
    <s v="Tesseramento"/>
    <x v="1"/>
    <x v="0"/>
    <x v="0"/>
    <m/>
  </r>
  <r>
    <n v="212570"/>
    <x v="0"/>
    <x v="0"/>
    <x v="0"/>
    <x v="3"/>
    <x v="7"/>
    <x v="210"/>
    <x v="0"/>
    <x v="1"/>
    <s v="Tesseramento"/>
    <x v="0"/>
    <x v="3"/>
    <x v="0"/>
    <m/>
  </r>
  <r>
    <n v="189009"/>
    <x v="0"/>
    <x v="0"/>
    <x v="0"/>
    <x v="0"/>
    <x v="7"/>
    <x v="202"/>
    <x v="0"/>
    <x v="1"/>
    <s v="Tesseramento"/>
    <x v="1"/>
    <x v="0"/>
    <x v="0"/>
    <m/>
  </r>
  <r>
    <n v="192593"/>
    <x v="0"/>
    <x v="0"/>
    <x v="0"/>
    <x v="0"/>
    <x v="7"/>
    <x v="202"/>
    <x v="0"/>
    <x v="0"/>
    <s v="Tesseramento"/>
    <x v="1"/>
    <x v="0"/>
    <x v="0"/>
    <m/>
  </r>
  <r>
    <n v="41701"/>
    <x v="0"/>
    <x v="0"/>
    <x v="0"/>
    <x v="0"/>
    <x v="7"/>
    <x v="202"/>
    <x v="0"/>
    <x v="0"/>
    <s v="Tesseramento"/>
    <x v="1"/>
    <x v="0"/>
    <x v="0"/>
    <m/>
  </r>
  <r>
    <n v="187700"/>
    <x v="0"/>
    <x v="0"/>
    <x v="0"/>
    <x v="0"/>
    <x v="7"/>
    <x v="202"/>
    <x v="0"/>
    <x v="0"/>
    <s v="Tesseramento"/>
    <x v="1"/>
    <x v="0"/>
    <x v="0"/>
    <m/>
  </r>
  <r>
    <n v="204315"/>
    <x v="0"/>
    <x v="0"/>
    <x v="0"/>
    <x v="0"/>
    <x v="7"/>
    <x v="202"/>
    <x v="0"/>
    <x v="0"/>
    <s v="Tesseramento"/>
    <x v="1"/>
    <x v="3"/>
    <x v="0"/>
    <m/>
  </r>
  <r>
    <n v="171013"/>
    <x v="0"/>
    <x v="0"/>
    <x v="0"/>
    <x v="2"/>
    <x v="7"/>
    <x v="202"/>
    <x v="0"/>
    <x v="0"/>
    <s v="Tesseramento"/>
    <x v="1"/>
    <x v="0"/>
    <x v="0"/>
    <m/>
  </r>
  <r>
    <n v="210692"/>
    <x v="0"/>
    <x v="0"/>
    <x v="0"/>
    <x v="2"/>
    <x v="7"/>
    <x v="202"/>
    <x v="0"/>
    <x v="1"/>
    <s v="Tesseramento"/>
    <x v="1"/>
    <x v="0"/>
    <x v="0"/>
    <m/>
  </r>
  <r>
    <n v="192590"/>
    <x v="0"/>
    <x v="0"/>
    <x v="0"/>
    <x v="0"/>
    <x v="7"/>
    <x v="202"/>
    <x v="0"/>
    <x v="1"/>
    <s v="Tesseramento"/>
    <x v="1"/>
    <x v="0"/>
    <x v="0"/>
    <m/>
  </r>
  <r>
    <n v="14906"/>
    <x v="0"/>
    <x v="0"/>
    <x v="0"/>
    <x v="0"/>
    <x v="7"/>
    <x v="202"/>
    <x v="0"/>
    <x v="0"/>
    <s v="Tesseramento"/>
    <x v="1"/>
    <x v="4"/>
    <x v="0"/>
    <m/>
  </r>
  <r>
    <n v="182416"/>
    <x v="0"/>
    <x v="0"/>
    <x v="0"/>
    <x v="0"/>
    <x v="7"/>
    <x v="202"/>
    <x v="0"/>
    <x v="0"/>
    <s v="Tesseramento"/>
    <x v="1"/>
    <x v="0"/>
    <x v="0"/>
    <m/>
  </r>
  <r>
    <n v="205759"/>
    <x v="0"/>
    <x v="0"/>
    <x v="0"/>
    <x v="0"/>
    <x v="7"/>
    <x v="202"/>
    <x v="0"/>
    <x v="0"/>
    <s v="Tesseramento"/>
    <x v="1"/>
    <x v="3"/>
    <x v="0"/>
    <m/>
  </r>
  <r>
    <n v="174316"/>
    <x v="0"/>
    <x v="0"/>
    <x v="0"/>
    <x v="0"/>
    <x v="7"/>
    <x v="202"/>
    <x v="0"/>
    <x v="0"/>
    <s v="Tesseramento"/>
    <x v="1"/>
    <x v="0"/>
    <x v="0"/>
    <m/>
  </r>
  <r>
    <n v="148365"/>
    <x v="0"/>
    <x v="0"/>
    <x v="0"/>
    <x v="0"/>
    <x v="7"/>
    <x v="202"/>
    <x v="0"/>
    <x v="1"/>
    <s v="Tesseramento"/>
    <x v="1"/>
    <x v="0"/>
    <x v="0"/>
    <m/>
  </r>
  <r>
    <n v="205758"/>
    <x v="0"/>
    <x v="0"/>
    <x v="0"/>
    <x v="1"/>
    <x v="7"/>
    <x v="202"/>
    <x v="0"/>
    <x v="1"/>
    <s v="Tesseramento"/>
    <x v="1"/>
    <x v="3"/>
    <x v="0"/>
    <m/>
  </r>
  <r>
    <n v="32098"/>
    <x v="0"/>
    <x v="0"/>
    <x v="0"/>
    <x v="2"/>
    <x v="7"/>
    <x v="202"/>
    <x v="0"/>
    <x v="1"/>
    <s v="Tesseramento"/>
    <x v="1"/>
    <x v="3"/>
    <x v="0"/>
    <m/>
  </r>
  <r>
    <n v="61022"/>
    <x v="0"/>
    <x v="0"/>
    <x v="0"/>
    <x v="0"/>
    <x v="7"/>
    <x v="202"/>
    <x v="0"/>
    <x v="1"/>
    <s v="Tesseramento"/>
    <x v="1"/>
    <x v="4"/>
    <x v="0"/>
    <m/>
  </r>
  <r>
    <n v="204319"/>
    <x v="0"/>
    <x v="0"/>
    <x v="0"/>
    <x v="0"/>
    <x v="7"/>
    <x v="202"/>
    <x v="0"/>
    <x v="0"/>
    <s v="Tesseramento"/>
    <x v="1"/>
    <x v="3"/>
    <x v="0"/>
    <m/>
  </r>
  <r>
    <n v="14918"/>
    <x v="0"/>
    <x v="0"/>
    <x v="0"/>
    <x v="0"/>
    <x v="7"/>
    <x v="202"/>
    <x v="0"/>
    <x v="0"/>
    <s v="Tesseramento"/>
    <x v="1"/>
    <x v="4"/>
    <x v="0"/>
    <m/>
  </r>
  <r>
    <n v="124792"/>
    <x v="0"/>
    <x v="0"/>
    <x v="0"/>
    <x v="0"/>
    <x v="7"/>
    <x v="202"/>
    <x v="0"/>
    <x v="0"/>
    <s v="Tesseramento"/>
    <x v="1"/>
    <x v="4"/>
    <x v="0"/>
    <m/>
  </r>
  <r>
    <n v="123690"/>
    <x v="0"/>
    <x v="0"/>
    <x v="0"/>
    <x v="0"/>
    <x v="7"/>
    <x v="202"/>
    <x v="0"/>
    <x v="0"/>
    <s v="Tesseramento"/>
    <x v="1"/>
    <x v="0"/>
    <x v="0"/>
    <m/>
  </r>
  <r>
    <n v="140122"/>
    <x v="0"/>
    <x v="0"/>
    <x v="0"/>
    <x v="0"/>
    <x v="7"/>
    <x v="202"/>
    <x v="0"/>
    <x v="0"/>
    <s v="Tesseramento"/>
    <x v="1"/>
    <x v="0"/>
    <x v="0"/>
    <m/>
  </r>
  <r>
    <n v="150253"/>
    <x v="0"/>
    <x v="0"/>
    <x v="0"/>
    <x v="0"/>
    <x v="7"/>
    <x v="202"/>
    <x v="0"/>
    <x v="0"/>
    <s v="Tesseramento"/>
    <x v="1"/>
    <x v="0"/>
    <x v="0"/>
    <m/>
  </r>
  <r>
    <n v="151039"/>
    <x v="0"/>
    <x v="0"/>
    <x v="0"/>
    <x v="0"/>
    <x v="7"/>
    <x v="202"/>
    <x v="0"/>
    <x v="1"/>
    <s v="Tesseramento"/>
    <x v="1"/>
    <x v="3"/>
    <x v="0"/>
    <m/>
  </r>
  <r>
    <n v="191300"/>
    <x v="0"/>
    <x v="0"/>
    <x v="0"/>
    <x v="0"/>
    <x v="7"/>
    <x v="202"/>
    <x v="0"/>
    <x v="0"/>
    <s v="Tesseramento"/>
    <x v="1"/>
    <x v="1"/>
    <x v="0"/>
    <m/>
  </r>
  <r>
    <n v="115477"/>
    <x v="0"/>
    <x v="0"/>
    <x v="0"/>
    <x v="0"/>
    <x v="7"/>
    <x v="202"/>
    <x v="0"/>
    <x v="1"/>
    <s v="Tesseramento"/>
    <x v="1"/>
    <x v="3"/>
    <x v="0"/>
    <m/>
  </r>
  <r>
    <n v="214818"/>
    <x v="1"/>
    <x v="0"/>
    <x v="0"/>
    <x v="0"/>
    <x v="7"/>
    <x v="202"/>
    <x v="0"/>
    <x v="0"/>
    <s v="Tesseramento"/>
    <x v="1"/>
    <x v="5"/>
    <x v="0"/>
    <m/>
  </r>
  <r>
    <n v="228724"/>
    <x v="1"/>
    <x v="0"/>
    <x v="0"/>
    <x v="2"/>
    <x v="7"/>
    <x v="202"/>
    <x v="0"/>
    <x v="1"/>
    <s v="Tesseramento"/>
    <x v="1"/>
    <x v="5"/>
    <x v="0"/>
    <m/>
  </r>
  <r>
    <n v="228723"/>
    <x v="1"/>
    <x v="0"/>
    <x v="0"/>
    <x v="2"/>
    <x v="7"/>
    <x v="202"/>
    <x v="0"/>
    <x v="0"/>
    <s v="Tesseramento"/>
    <x v="1"/>
    <x v="5"/>
    <x v="0"/>
    <m/>
  </r>
  <r>
    <n v="204321"/>
    <x v="1"/>
    <x v="0"/>
    <x v="0"/>
    <x v="0"/>
    <x v="7"/>
    <x v="202"/>
    <x v="0"/>
    <x v="0"/>
    <s v="Tesseramento"/>
    <x v="1"/>
    <x v="7"/>
    <x v="0"/>
    <s v="B"/>
  </r>
  <r>
    <n v="227107"/>
    <x v="1"/>
    <x v="0"/>
    <x v="0"/>
    <x v="2"/>
    <x v="7"/>
    <x v="202"/>
    <x v="0"/>
    <x v="0"/>
    <s v="Tesseramento"/>
    <x v="1"/>
    <x v="5"/>
    <x v="0"/>
    <m/>
  </r>
  <r>
    <n v="128517"/>
    <x v="0"/>
    <x v="0"/>
    <x v="0"/>
    <x v="0"/>
    <x v="7"/>
    <x v="202"/>
    <x v="0"/>
    <x v="0"/>
    <s v="Tesseramento"/>
    <x v="1"/>
    <x v="3"/>
    <x v="0"/>
    <m/>
  </r>
  <r>
    <n v="20265"/>
    <x v="0"/>
    <x v="0"/>
    <x v="0"/>
    <x v="0"/>
    <x v="7"/>
    <x v="51"/>
    <x v="0"/>
    <x v="0"/>
    <s v="Tesseramento"/>
    <x v="1"/>
    <x v="4"/>
    <x v="0"/>
    <m/>
  </r>
  <r>
    <n v="31747"/>
    <x v="0"/>
    <x v="0"/>
    <x v="0"/>
    <x v="0"/>
    <x v="7"/>
    <x v="185"/>
    <x v="0"/>
    <x v="0"/>
    <s v="Tesseramento"/>
    <x v="1"/>
    <x v="3"/>
    <x v="0"/>
    <m/>
  </r>
  <r>
    <n v="90563"/>
    <x v="0"/>
    <x v="0"/>
    <x v="0"/>
    <x v="0"/>
    <x v="1"/>
    <x v="320"/>
    <x v="0"/>
    <x v="0"/>
    <s v="Tesseramento"/>
    <x v="1"/>
    <x v="3"/>
    <x v="0"/>
    <m/>
  </r>
  <r>
    <n v="150057"/>
    <x v="1"/>
    <x v="0"/>
    <x v="0"/>
    <x v="0"/>
    <x v="1"/>
    <x v="320"/>
    <x v="0"/>
    <x v="0"/>
    <s v="Tesseramento"/>
    <x v="1"/>
    <x v="7"/>
    <x v="0"/>
    <s v="BG"/>
  </r>
  <r>
    <n v="166290"/>
    <x v="0"/>
    <x v="0"/>
    <x v="0"/>
    <x v="0"/>
    <x v="1"/>
    <x v="320"/>
    <x v="0"/>
    <x v="0"/>
    <s v="Tesseramento"/>
    <x v="1"/>
    <x v="4"/>
    <x v="0"/>
    <m/>
  </r>
  <r>
    <n v="138664"/>
    <x v="0"/>
    <x v="0"/>
    <x v="0"/>
    <x v="0"/>
    <x v="1"/>
    <x v="320"/>
    <x v="0"/>
    <x v="0"/>
    <s v="Tesseramento"/>
    <x v="1"/>
    <x v="4"/>
    <x v="0"/>
    <m/>
  </r>
  <r>
    <n v="21300"/>
    <x v="0"/>
    <x v="0"/>
    <x v="0"/>
    <x v="0"/>
    <x v="1"/>
    <x v="320"/>
    <x v="0"/>
    <x v="0"/>
    <s v="Tesseramento"/>
    <x v="1"/>
    <x v="0"/>
    <x v="0"/>
    <m/>
  </r>
  <r>
    <n v="152291"/>
    <x v="0"/>
    <x v="0"/>
    <x v="0"/>
    <x v="0"/>
    <x v="1"/>
    <x v="320"/>
    <x v="0"/>
    <x v="0"/>
    <s v="Tesseramento"/>
    <x v="1"/>
    <x v="0"/>
    <x v="0"/>
    <m/>
  </r>
  <r>
    <n v="55465"/>
    <x v="0"/>
    <x v="0"/>
    <x v="0"/>
    <x v="0"/>
    <x v="1"/>
    <x v="320"/>
    <x v="0"/>
    <x v="0"/>
    <s v="Tesseramento"/>
    <x v="1"/>
    <x v="4"/>
    <x v="0"/>
    <m/>
  </r>
  <r>
    <n v="55578"/>
    <x v="0"/>
    <x v="0"/>
    <x v="0"/>
    <x v="0"/>
    <x v="1"/>
    <x v="320"/>
    <x v="0"/>
    <x v="0"/>
    <s v="Tesseramento"/>
    <x v="1"/>
    <x v="4"/>
    <x v="0"/>
    <m/>
  </r>
  <r>
    <n v="126470"/>
    <x v="0"/>
    <x v="0"/>
    <x v="0"/>
    <x v="0"/>
    <x v="1"/>
    <x v="320"/>
    <x v="0"/>
    <x v="0"/>
    <s v="Tesseramento"/>
    <x v="1"/>
    <x v="0"/>
    <x v="0"/>
    <m/>
  </r>
  <r>
    <n v="113758"/>
    <x v="0"/>
    <x v="0"/>
    <x v="0"/>
    <x v="0"/>
    <x v="1"/>
    <x v="320"/>
    <x v="0"/>
    <x v="0"/>
    <s v="Tesseramento"/>
    <x v="1"/>
    <x v="0"/>
    <x v="0"/>
    <m/>
  </r>
  <r>
    <n v="127139"/>
    <x v="0"/>
    <x v="0"/>
    <x v="0"/>
    <x v="0"/>
    <x v="1"/>
    <x v="320"/>
    <x v="0"/>
    <x v="0"/>
    <s v="Tesseramento"/>
    <x v="1"/>
    <x v="4"/>
    <x v="0"/>
    <m/>
  </r>
  <r>
    <n v="32753"/>
    <x v="0"/>
    <x v="0"/>
    <x v="0"/>
    <x v="0"/>
    <x v="1"/>
    <x v="320"/>
    <x v="0"/>
    <x v="0"/>
    <s v="Tesseramento"/>
    <x v="1"/>
    <x v="4"/>
    <x v="0"/>
    <m/>
  </r>
  <r>
    <n v="176926"/>
    <x v="0"/>
    <x v="0"/>
    <x v="0"/>
    <x v="0"/>
    <x v="1"/>
    <x v="320"/>
    <x v="0"/>
    <x v="0"/>
    <s v="Tesseramento"/>
    <x v="1"/>
    <x v="4"/>
    <x v="0"/>
    <m/>
  </r>
  <r>
    <n v="179606"/>
    <x v="0"/>
    <x v="0"/>
    <x v="0"/>
    <x v="0"/>
    <x v="1"/>
    <x v="320"/>
    <x v="0"/>
    <x v="0"/>
    <s v="Tesseramento"/>
    <x v="1"/>
    <x v="0"/>
    <x v="0"/>
    <m/>
  </r>
  <r>
    <n v="179010"/>
    <x v="0"/>
    <x v="0"/>
    <x v="0"/>
    <x v="0"/>
    <x v="1"/>
    <x v="320"/>
    <x v="0"/>
    <x v="0"/>
    <s v="Tesseramento"/>
    <x v="1"/>
    <x v="0"/>
    <x v="0"/>
    <m/>
  </r>
  <r>
    <n v="201897"/>
    <x v="0"/>
    <x v="0"/>
    <x v="0"/>
    <x v="0"/>
    <x v="4"/>
    <x v="88"/>
    <x v="0"/>
    <x v="0"/>
    <s v="Tesseramento"/>
    <x v="1"/>
    <x v="0"/>
    <x v="0"/>
    <m/>
  </r>
  <r>
    <n v="120956"/>
    <x v="0"/>
    <x v="0"/>
    <x v="0"/>
    <x v="0"/>
    <x v="1"/>
    <x v="320"/>
    <x v="0"/>
    <x v="0"/>
    <s v="Tesseramento"/>
    <x v="1"/>
    <x v="4"/>
    <x v="0"/>
    <m/>
  </r>
  <r>
    <n v="22880"/>
    <x v="0"/>
    <x v="0"/>
    <x v="0"/>
    <x v="0"/>
    <x v="1"/>
    <x v="320"/>
    <x v="0"/>
    <x v="0"/>
    <s v="Tesseramento"/>
    <x v="1"/>
    <x v="4"/>
    <x v="0"/>
    <m/>
  </r>
  <r>
    <n v="186623"/>
    <x v="0"/>
    <x v="0"/>
    <x v="0"/>
    <x v="0"/>
    <x v="1"/>
    <x v="320"/>
    <x v="0"/>
    <x v="0"/>
    <s v="Tesseramento"/>
    <x v="1"/>
    <x v="0"/>
    <x v="0"/>
    <m/>
  </r>
  <r>
    <n v="163998"/>
    <x v="0"/>
    <x v="0"/>
    <x v="0"/>
    <x v="0"/>
    <x v="1"/>
    <x v="320"/>
    <x v="0"/>
    <x v="0"/>
    <s v="Tesseramento"/>
    <x v="1"/>
    <x v="3"/>
    <x v="0"/>
    <m/>
  </r>
  <r>
    <n v="102437"/>
    <x v="0"/>
    <x v="0"/>
    <x v="0"/>
    <x v="0"/>
    <x v="1"/>
    <x v="320"/>
    <x v="0"/>
    <x v="0"/>
    <s v="Tesseramento"/>
    <x v="1"/>
    <x v="4"/>
    <x v="0"/>
    <m/>
  </r>
  <r>
    <n v="130493"/>
    <x v="1"/>
    <x v="0"/>
    <x v="0"/>
    <x v="0"/>
    <x v="1"/>
    <x v="320"/>
    <x v="0"/>
    <x v="0"/>
    <s v="Tesseramento"/>
    <x v="1"/>
    <x v="2"/>
    <x v="0"/>
    <m/>
  </r>
  <r>
    <n v="189962"/>
    <x v="0"/>
    <x v="0"/>
    <x v="0"/>
    <x v="0"/>
    <x v="1"/>
    <x v="320"/>
    <x v="0"/>
    <x v="0"/>
    <s v="Tesseramento"/>
    <x v="1"/>
    <x v="3"/>
    <x v="0"/>
    <m/>
  </r>
  <r>
    <n v="166265"/>
    <x v="0"/>
    <x v="0"/>
    <x v="0"/>
    <x v="0"/>
    <x v="1"/>
    <x v="320"/>
    <x v="0"/>
    <x v="0"/>
    <s v="Tesseramento"/>
    <x v="1"/>
    <x v="3"/>
    <x v="0"/>
    <m/>
  </r>
  <r>
    <n v="139407"/>
    <x v="0"/>
    <x v="0"/>
    <x v="0"/>
    <x v="0"/>
    <x v="1"/>
    <x v="320"/>
    <x v="0"/>
    <x v="0"/>
    <s v="Tesseramento"/>
    <x v="1"/>
    <x v="4"/>
    <x v="0"/>
    <m/>
  </r>
  <r>
    <n v="22505"/>
    <x v="0"/>
    <x v="0"/>
    <x v="0"/>
    <x v="0"/>
    <x v="12"/>
    <x v="314"/>
    <x v="0"/>
    <x v="0"/>
    <s v="Tesseramento"/>
    <x v="0"/>
    <x v="3"/>
    <x v="0"/>
    <m/>
  </r>
  <r>
    <n v="102428"/>
    <x v="0"/>
    <x v="0"/>
    <x v="0"/>
    <x v="0"/>
    <x v="12"/>
    <x v="314"/>
    <x v="0"/>
    <x v="1"/>
    <s v="Tesseramento"/>
    <x v="0"/>
    <x v="3"/>
    <x v="0"/>
    <m/>
  </r>
  <r>
    <n v="199548"/>
    <x v="1"/>
    <x v="0"/>
    <x v="0"/>
    <x v="0"/>
    <x v="1"/>
    <x v="320"/>
    <x v="0"/>
    <x v="0"/>
    <s v="Tesseramento"/>
    <x v="1"/>
    <x v="2"/>
    <x v="0"/>
    <m/>
  </r>
  <r>
    <n v="199550"/>
    <x v="1"/>
    <x v="0"/>
    <x v="0"/>
    <x v="0"/>
    <x v="1"/>
    <x v="320"/>
    <x v="0"/>
    <x v="1"/>
    <s v="Tesseramento"/>
    <x v="1"/>
    <x v="6"/>
    <x v="0"/>
    <s v="B"/>
  </r>
  <r>
    <n v="190212"/>
    <x v="0"/>
    <x v="0"/>
    <x v="0"/>
    <x v="0"/>
    <x v="1"/>
    <x v="320"/>
    <x v="0"/>
    <x v="1"/>
    <s v="Tesseramento"/>
    <x v="1"/>
    <x v="3"/>
    <x v="0"/>
    <m/>
  </r>
  <r>
    <n v="222451"/>
    <x v="0"/>
    <x v="0"/>
    <x v="0"/>
    <x v="0"/>
    <x v="7"/>
    <x v="185"/>
    <x v="0"/>
    <x v="1"/>
    <s v="Tesseramento"/>
    <x v="1"/>
    <x v="0"/>
    <x v="0"/>
    <m/>
  </r>
  <r>
    <n v="184616"/>
    <x v="0"/>
    <x v="0"/>
    <x v="0"/>
    <x v="0"/>
    <x v="1"/>
    <x v="320"/>
    <x v="0"/>
    <x v="0"/>
    <s v="Tesseramento"/>
    <x v="1"/>
    <x v="0"/>
    <x v="0"/>
    <m/>
  </r>
  <r>
    <n v="179792"/>
    <x v="0"/>
    <x v="0"/>
    <x v="0"/>
    <x v="0"/>
    <x v="7"/>
    <x v="185"/>
    <x v="0"/>
    <x v="0"/>
    <s v="Tesseramento"/>
    <x v="1"/>
    <x v="4"/>
    <x v="0"/>
    <m/>
  </r>
  <r>
    <n v="186668"/>
    <x v="0"/>
    <x v="0"/>
    <x v="0"/>
    <x v="0"/>
    <x v="1"/>
    <x v="320"/>
    <x v="0"/>
    <x v="0"/>
    <s v="Tesseramento"/>
    <x v="1"/>
    <x v="0"/>
    <x v="0"/>
    <m/>
  </r>
  <r>
    <n v="191243"/>
    <x v="0"/>
    <x v="0"/>
    <x v="0"/>
    <x v="0"/>
    <x v="7"/>
    <x v="185"/>
    <x v="0"/>
    <x v="0"/>
    <s v="Tesseramento"/>
    <x v="1"/>
    <x v="1"/>
    <x v="0"/>
    <m/>
  </r>
  <r>
    <n v="152290"/>
    <x v="0"/>
    <x v="0"/>
    <x v="0"/>
    <x v="0"/>
    <x v="1"/>
    <x v="320"/>
    <x v="0"/>
    <x v="0"/>
    <s v="Tesseramento"/>
    <x v="1"/>
    <x v="0"/>
    <x v="0"/>
    <m/>
  </r>
  <r>
    <n v="209799"/>
    <x v="0"/>
    <x v="0"/>
    <x v="0"/>
    <x v="2"/>
    <x v="1"/>
    <x v="320"/>
    <x v="0"/>
    <x v="0"/>
    <s v="Tesseramento"/>
    <x v="1"/>
    <x v="0"/>
    <x v="0"/>
    <m/>
  </r>
  <r>
    <n v="205169"/>
    <x v="0"/>
    <x v="0"/>
    <x v="0"/>
    <x v="0"/>
    <x v="7"/>
    <x v="185"/>
    <x v="0"/>
    <x v="0"/>
    <s v="Tesseramento"/>
    <x v="1"/>
    <x v="0"/>
    <x v="0"/>
    <m/>
  </r>
  <r>
    <n v="152567"/>
    <x v="1"/>
    <x v="0"/>
    <x v="0"/>
    <x v="0"/>
    <x v="7"/>
    <x v="185"/>
    <x v="0"/>
    <x v="0"/>
    <s v="Tesseramento"/>
    <x v="1"/>
    <x v="2"/>
    <x v="0"/>
    <m/>
  </r>
  <r>
    <n v="199399"/>
    <x v="0"/>
    <x v="0"/>
    <x v="0"/>
    <x v="0"/>
    <x v="7"/>
    <x v="185"/>
    <x v="0"/>
    <x v="0"/>
    <s v="Tesseramento"/>
    <x v="1"/>
    <x v="1"/>
    <x v="0"/>
    <m/>
  </r>
  <r>
    <n v="191694"/>
    <x v="1"/>
    <x v="0"/>
    <x v="0"/>
    <x v="0"/>
    <x v="7"/>
    <x v="185"/>
    <x v="0"/>
    <x v="0"/>
    <s v="Tesseramento"/>
    <x v="1"/>
    <x v="7"/>
    <x v="0"/>
    <m/>
  </r>
  <r>
    <n v="74520"/>
    <x v="0"/>
    <x v="0"/>
    <x v="0"/>
    <x v="0"/>
    <x v="7"/>
    <x v="185"/>
    <x v="0"/>
    <x v="0"/>
    <s v="Tesseramento"/>
    <x v="1"/>
    <x v="0"/>
    <x v="0"/>
    <m/>
  </r>
  <r>
    <n v="216639"/>
    <x v="0"/>
    <x v="0"/>
    <x v="0"/>
    <x v="1"/>
    <x v="1"/>
    <x v="320"/>
    <x v="0"/>
    <x v="0"/>
    <s v="Tesseramento"/>
    <x v="1"/>
    <x v="3"/>
    <x v="0"/>
    <m/>
  </r>
  <r>
    <n v="126469"/>
    <x v="0"/>
    <x v="0"/>
    <x v="0"/>
    <x v="0"/>
    <x v="1"/>
    <x v="320"/>
    <x v="0"/>
    <x v="0"/>
    <s v="Tesseramento"/>
    <x v="1"/>
    <x v="0"/>
    <x v="0"/>
    <m/>
  </r>
  <r>
    <n v="220160"/>
    <x v="1"/>
    <x v="0"/>
    <x v="0"/>
    <x v="3"/>
    <x v="7"/>
    <x v="185"/>
    <x v="0"/>
    <x v="1"/>
    <s v="Tesseramento"/>
    <x v="1"/>
    <x v="5"/>
    <x v="0"/>
    <m/>
  </r>
  <r>
    <n v="195145"/>
    <x v="1"/>
    <x v="0"/>
    <x v="0"/>
    <x v="0"/>
    <x v="1"/>
    <x v="320"/>
    <x v="0"/>
    <x v="0"/>
    <s v="Tesseramento"/>
    <x v="1"/>
    <x v="7"/>
    <x v="0"/>
    <s v="B"/>
  </r>
  <r>
    <n v="221084"/>
    <x v="0"/>
    <x v="0"/>
    <x v="0"/>
    <x v="0"/>
    <x v="1"/>
    <x v="320"/>
    <x v="0"/>
    <x v="0"/>
    <s v="Tesseramento"/>
    <x v="1"/>
    <x v="0"/>
    <x v="0"/>
    <m/>
  </r>
  <r>
    <n v="222183"/>
    <x v="0"/>
    <x v="0"/>
    <x v="2"/>
    <x v="1"/>
    <x v="1"/>
    <x v="320"/>
    <x v="0"/>
    <x v="1"/>
    <s v="Tesseramento"/>
    <x v="1"/>
    <x v="0"/>
    <x v="0"/>
    <m/>
  </r>
  <r>
    <n v="5374"/>
    <x v="0"/>
    <x v="0"/>
    <x v="0"/>
    <x v="0"/>
    <x v="13"/>
    <x v="188"/>
    <x v="0"/>
    <x v="0"/>
    <s v="Tesseramento"/>
    <x v="1"/>
    <x v="0"/>
    <x v="0"/>
    <m/>
  </r>
  <r>
    <n v="223246"/>
    <x v="1"/>
    <x v="0"/>
    <x v="0"/>
    <x v="0"/>
    <x v="7"/>
    <x v="135"/>
    <x v="0"/>
    <x v="0"/>
    <s v="Tesseramento"/>
    <x v="1"/>
    <x v="5"/>
    <x v="0"/>
    <m/>
  </r>
  <r>
    <n v="23533"/>
    <x v="0"/>
    <x v="0"/>
    <x v="0"/>
    <x v="0"/>
    <x v="13"/>
    <x v="188"/>
    <x v="0"/>
    <x v="0"/>
    <s v="Tesseramento"/>
    <x v="1"/>
    <x v="3"/>
    <x v="0"/>
    <m/>
  </r>
  <r>
    <n v="26697"/>
    <x v="0"/>
    <x v="0"/>
    <x v="0"/>
    <x v="0"/>
    <x v="8"/>
    <x v="128"/>
    <x v="0"/>
    <x v="0"/>
    <s v="Tesseramento"/>
    <x v="1"/>
    <x v="4"/>
    <x v="0"/>
    <m/>
  </r>
  <r>
    <n v="68723"/>
    <x v="0"/>
    <x v="0"/>
    <x v="0"/>
    <x v="1"/>
    <x v="8"/>
    <x v="128"/>
    <x v="0"/>
    <x v="1"/>
    <s v="Tesseramento"/>
    <x v="1"/>
    <x v="4"/>
    <x v="0"/>
    <m/>
  </r>
  <r>
    <n v="119306"/>
    <x v="0"/>
    <x v="0"/>
    <x v="0"/>
    <x v="0"/>
    <x v="8"/>
    <x v="128"/>
    <x v="0"/>
    <x v="0"/>
    <s v="Tesseramento"/>
    <x v="1"/>
    <x v="0"/>
    <x v="0"/>
    <m/>
  </r>
  <r>
    <n v="171523"/>
    <x v="0"/>
    <x v="0"/>
    <x v="0"/>
    <x v="0"/>
    <x v="8"/>
    <x v="128"/>
    <x v="0"/>
    <x v="0"/>
    <s v="Tesseramento"/>
    <x v="1"/>
    <x v="4"/>
    <x v="0"/>
    <m/>
  </r>
  <r>
    <n v="230269"/>
    <x v="0"/>
    <x v="0"/>
    <x v="0"/>
    <x v="1"/>
    <x v="8"/>
    <x v="128"/>
    <x v="0"/>
    <x v="0"/>
    <s v="Tesseramento"/>
    <x v="1"/>
    <x v="4"/>
    <x v="0"/>
    <m/>
  </r>
  <r>
    <n v="176115"/>
    <x v="1"/>
    <x v="0"/>
    <x v="0"/>
    <x v="0"/>
    <x v="8"/>
    <x v="128"/>
    <x v="0"/>
    <x v="0"/>
    <s v="Tesseramento"/>
    <x v="1"/>
    <x v="2"/>
    <x v="0"/>
    <m/>
  </r>
  <r>
    <n v="230638"/>
    <x v="0"/>
    <x v="0"/>
    <x v="0"/>
    <x v="0"/>
    <x v="8"/>
    <x v="128"/>
    <x v="0"/>
    <x v="0"/>
    <s v="Tesseramento"/>
    <x v="1"/>
    <x v="0"/>
    <x v="0"/>
    <m/>
  </r>
  <r>
    <n v="62708"/>
    <x v="0"/>
    <x v="0"/>
    <x v="0"/>
    <x v="0"/>
    <x v="8"/>
    <x v="128"/>
    <x v="0"/>
    <x v="0"/>
    <s v="Tesseramento"/>
    <x v="1"/>
    <x v="3"/>
    <x v="0"/>
    <m/>
  </r>
  <r>
    <n v="26833"/>
    <x v="0"/>
    <x v="0"/>
    <x v="0"/>
    <x v="0"/>
    <x v="8"/>
    <x v="128"/>
    <x v="0"/>
    <x v="1"/>
    <s v="Tesseramento"/>
    <x v="1"/>
    <x v="4"/>
    <x v="0"/>
    <m/>
  </r>
  <r>
    <n v="46122"/>
    <x v="0"/>
    <x v="0"/>
    <x v="0"/>
    <x v="0"/>
    <x v="13"/>
    <x v="188"/>
    <x v="0"/>
    <x v="1"/>
    <s v="Tesseramento"/>
    <x v="1"/>
    <x v="4"/>
    <x v="0"/>
    <m/>
  </r>
  <r>
    <n v="118078"/>
    <x v="0"/>
    <x v="0"/>
    <x v="0"/>
    <x v="0"/>
    <x v="8"/>
    <x v="128"/>
    <x v="0"/>
    <x v="0"/>
    <s v="Tesseramento"/>
    <x v="1"/>
    <x v="3"/>
    <x v="0"/>
    <m/>
  </r>
  <r>
    <n v="230506"/>
    <x v="0"/>
    <x v="0"/>
    <x v="0"/>
    <x v="1"/>
    <x v="8"/>
    <x v="128"/>
    <x v="0"/>
    <x v="0"/>
    <s v="Tesseramento"/>
    <x v="1"/>
    <x v="4"/>
    <x v="0"/>
    <m/>
  </r>
  <r>
    <n v="50217"/>
    <x v="0"/>
    <x v="0"/>
    <x v="0"/>
    <x v="0"/>
    <x v="8"/>
    <x v="128"/>
    <x v="0"/>
    <x v="1"/>
    <s v="Tesseramento"/>
    <x v="1"/>
    <x v="4"/>
    <x v="0"/>
    <m/>
  </r>
  <r>
    <n v="176924"/>
    <x v="0"/>
    <x v="1"/>
    <x v="0"/>
    <x v="1"/>
    <x v="8"/>
    <x v="128"/>
    <x v="0"/>
    <x v="0"/>
    <s v="Tesseramento"/>
    <x v="1"/>
    <x v="0"/>
    <x v="0"/>
    <m/>
  </r>
  <r>
    <n v="29018"/>
    <x v="0"/>
    <x v="0"/>
    <x v="0"/>
    <x v="0"/>
    <x v="13"/>
    <x v="188"/>
    <x v="0"/>
    <x v="0"/>
    <s v="Tesseramento"/>
    <x v="1"/>
    <x v="4"/>
    <x v="0"/>
    <m/>
  </r>
  <r>
    <n v="227131"/>
    <x v="0"/>
    <x v="1"/>
    <x v="0"/>
    <x v="2"/>
    <x v="8"/>
    <x v="128"/>
    <x v="0"/>
    <x v="0"/>
    <s v="Tesseramento"/>
    <x v="1"/>
    <x v="4"/>
    <x v="0"/>
    <m/>
  </r>
  <r>
    <n v="39446"/>
    <x v="0"/>
    <x v="0"/>
    <x v="0"/>
    <x v="0"/>
    <x v="13"/>
    <x v="188"/>
    <x v="0"/>
    <x v="1"/>
    <s v="Tesseramento"/>
    <x v="1"/>
    <x v="4"/>
    <x v="0"/>
    <m/>
  </r>
  <r>
    <n v="234084"/>
    <x v="0"/>
    <x v="0"/>
    <x v="1"/>
    <x v="2"/>
    <x v="8"/>
    <x v="128"/>
    <x v="0"/>
    <x v="0"/>
    <s v="Tesseramento"/>
    <x v="1"/>
    <x v="0"/>
    <x v="0"/>
    <m/>
  </r>
  <r>
    <n v="226929"/>
    <x v="1"/>
    <x v="0"/>
    <x v="0"/>
    <x v="1"/>
    <x v="7"/>
    <x v="259"/>
    <x v="0"/>
    <x v="0"/>
    <s v="Tesseramento"/>
    <x v="0"/>
    <x v="5"/>
    <x v="0"/>
    <m/>
  </r>
  <r>
    <n v="173487"/>
    <x v="0"/>
    <x v="0"/>
    <x v="0"/>
    <x v="0"/>
    <x v="7"/>
    <x v="259"/>
    <x v="0"/>
    <x v="1"/>
    <s v="Tesseramento"/>
    <x v="0"/>
    <x v="3"/>
    <x v="0"/>
    <m/>
  </r>
  <r>
    <n v="25320"/>
    <x v="0"/>
    <x v="0"/>
    <x v="0"/>
    <x v="0"/>
    <x v="13"/>
    <x v="188"/>
    <x v="0"/>
    <x v="0"/>
    <s v="Tesseramento"/>
    <x v="1"/>
    <x v="3"/>
    <x v="0"/>
    <m/>
  </r>
  <r>
    <n v="111809"/>
    <x v="0"/>
    <x v="0"/>
    <x v="0"/>
    <x v="2"/>
    <x v="13"/>
    <x v="188"/>
    <x v="0"/>
    <x v="1"/>
    <s v="Tesseramento"/>
    <x v="1"/>
    <x v="3"/>
    <x v="0"/>
    <m/>
  </r>
  <r>
    <n v="151072"/>
    <x v="0"/>
    <x v="0"/>
    <x v="0"/>
    <x v="0"/>
    <x v="7"/>
    <x v="259"/>
    <x v="0"/>
    <x v="0"/>
    <s v="Tesseramento"/>
    <x v="0"/>
    <x v="0"/>
    <x v="0"/>
    <m/>
  </r>
  <r>
    <n v="85934"/>
    <x v="0"/>
    <x v="0"/>
    <x v="0"/>
    <x v="0"/>
    <x v="13"/>
    <x v="188"/>
    <x v="0"/>
    <x v="0"/>
    <s v="Tesseramento"/>
    <x v="1"/>
    <x v="4"/>
    <x v="0"/>
    <m/>
  </r>
  <r>
    <n v="234085"/>
    <x v="0"/>
    <x v="1"/>
    <x v="1"/>
    <x v="3"/>
    <x v="8"/>
    <x v="128"/>
    <x v="0"/>
    <x v="0"/>
    <s v="Tesseramento"/>
    <x v="1"/>
    <x v="4"/>
    <x v="0"/>
    <m/>
  </r>
  <r>
    <n v="148425"/>
    <x v="0"/>
    <x v="0"/>
    <x v="0"/>
    <x v="0"/>
    <x v="7"/>
    <x v="259"/>
    <x v="0"/>
    <x v="0"/>
    <s v="Tesseramento"/>
    <x v="0"/>
    <x v="0"/>
    <x v="0"/>
    <m/>
  </r>
  <r>
    <n v="227565"/>
    <x v="0"/>
    <x v="0"/>
    <x v="0"/>
    <x v="1"/>
    <x v="7"/>
    <x v="259"/>
    <x v="0"/>
    <x v="1"/>
    <s v="Tesseramento"/>
    <x v="0"/>
    <x v="3"/>
    <x v="0"/>
    <m/>
  </r>
  <r>
    <n v="36967"/>
    <x v="0"/>
    <x v="0"/>
    <x v="0"/>
    <x v="0"/>
    <x v="7"/>
    <x v="259"/>
    <x v="0"/>
    <x v="0"/>
    <s v="Tesseramento"/>
    <x v="0"/>
    <x v="4"/>
    <x v="0"/>
    <m/>
  </r>
  <r>
    <n v="224353"/>
    <x v="0"/>
    <x v="0"/>
    <x v="0"/>
    <x v="0"/>
    <x v="7"/>
    <x v="259"/>
    <x v="0"/>
    <x v="0"/>
    <s v="Tesseramento"/>
    <x v="0"/>
    <x v="0"/>
    <x v="0"/>
    <m/>
  </r>
  <r>
    <n v="205668"/>
    <x v="0"/>
    <x v="0"/>
    <x v="0"/>
    <x v="0"/>
    <x v="4"/>
    <x v="359"/>
    <x v="0"/>
    <x v="0"/>
    <s v="Tesseramento"/>
    <x v="0"/>
    <x v="3"/>
    <x v="0"/>
    <m/>
  </r>
  <r>
    <n v="234391"/>
    <x v="1"/>
    <x v="0"/>
    <x v="1"/>
    <x v="1"/>
    <x v="4"/>
    <x v="75"/>
    <x v="0"/>
    <x v="1"/>
    <s v="Tesseramento"/>
    <x v="0"/>
    <x v="6"/>
    <x v="0"/>
    <m/>
  </r>
  <r>
    <n v="229265"/>
    <x v="0"/>
    <x v="0"/>
    <x v="0"/>
    <x v="1"/>
    <x v="7"/>
    <x v="275"/>
    <x v="0"/>
    <x v="0"/>
    <s v="Tesseramento"/>
    <x v="0"/>
    <x v="3"/>
    <x v="0"/>
    <m/>
  </r>
  <r>
    <n v="234606"/>
    <x v="1"/>
    <x v="0"/>
    <x v="1"/>
    <x v="3"/>
    <x v="13"/>
    <x v="188"/>
    <x v="0"/>
    <x v="0"/>
    <s v="Tesseramento"/>
    <x v="1"/>
    <x v="5"/>
    <x v="0"/>
    <m/>
  </r>
  <r>
    <n v="172995"/>
    <x v="0"/>
    <x v="0"/>
    <x v="2"/>
    <x v="0"/>
    <x v="4"/>
    <x v="149"/>
    <x v="0"/>
    <x v="0"/>
    <s v="Tesseramento"/>
    <x v="1"/>
    <x v="0"/>
    <x v="0"/>
    <m/>
  </r>
  <r>
    <n v="205165"/>
    <x v="0"/>
    <x v="0"/>
    <x v="0"/>
    <x v="0"/>
    <x v="4"/>
    <x v="149"/>
    <x v="0"/>
    <x v="0"/>
    <s v="Tesseramento"/>
    <x v="1"/>
    <x v="0"/>
    <x v="0"/>
    <m/>
  </r>
  <r>
    <n v="142507"/>
    <x v="0"/>
    <x v="0"/>
    <x v="0"/>
    <x v="0"/>
    <x v="4"/>
    <x v="149"/>
    <x v="0"/>
    <x v="0"/>
    <s v="Tesseramento"/>
    <x v="1"/>
    <x v="3"/>
    <x v="0"/>
    <m/>
  </r>
  <r>
    <n v="7595"/>
    <x v="0"/>
    <x v="0"/>
    <x v="0"/>
    <x v="4"/>
    <x v="4"/>
    <x v="149"/>
    <x v="0"/>
    <x v="0"/>
    <s v="Tesseramento"/>
    <x v="1"/>
    <x v="4"/>
    <x v="0"/>
    <m/>
  </r>
  <r>
    <n v="144087"/>
    <x v="0"/>
    <x v="0"/>
    <x v="0"/>
    <x v="2"/>
    <x v="4"/>
    <x v="149"/>
    <x v="0"/>
    <x v="0"/>
    <s v="Tesseramento"/>
    <x v="1"/>
    <x v="4"/>
    <x v="0"/>
    <m/>
  </r>
  <r>
    <n v="174844"/>
    <x v="0"/>
    <x v="0"/>
    <x v="0"/>
    <x v="1"/>
    <x v="4"/>
    <x v="101"/>
    <x v="0"/>
    <x v="0"/>
    <s v="Tesseramento"/>
    <x v="0"/>
    <x v="3"/>
    <x v="0"/>
    <m/>
  </r>
  <r>
    <n v="150800"/>
    <x v="0"/>
    <x v="0"/>
    <x v="0"/>
    <x v="0"/>
    <x v="4"/>
    <x v="101"/>
    <x v="0"/>
    <x v="0"/>
    <s v="Tesseramento"/>
    <x v="0"/>
    <x v="4"/>
    <x v="0"/>
    <m/>
  </r>
  <r>
    <n v="184930"/>
    <x v="0"/>
    <x v="0"/>
    <x v="0"/>
    <x v="0"/>
    <x v="4"/>
    <x v="101"/>
    <x v="0"/>
    <x v="1"/>
    <s v="Tesseramento"/>
    <x v="0"/>
    <x v="4"/>
    <x v="0"/>
    <m/>
  </r>
  <r>
    <n v="216298"/>
    <x v="0"/>
    <x v="0"/>
    <x v="0"/>
    <x v="1"/>
    <x v="4"/>
    <x v="101"/>
    <x v="0"/>
    <x v="0"/>
    <s v="Tesseramento"/>
    <x v="0"/>
    <x v="0"/>
    <x v="0"/>
    <m/>
  </r>
  <r>
    <n v="24631"/>
    <x v="0"/>
    <x v="0"/>
    <x v="0"/>
    <x v="0"/>
    <x v="4"/>
    <x v="101"/>
    <x v="0"/>
    <x v="0"/>
    <s v="Tesseramento"/>
    <x v="0"/>
    <x v="4"/>
    <x v="0"/>
    <m/>
  </r>
  <r>
    <n v="204134"/>
    <x v="0"/>
    <x v="0"/>
    <x v="0"/>
    <x v="0"/>
    <x v="4"/>
    <x v="101"/>
    <x v="0"/>
    <x v="0"/>
    <s v="Tesseramento"/>
    <x v="0"/>
    <x v="3"/>
    <x v="0"/>
    <m/>
  </r>
  <r>
    <n v="175437"/>
    <x v="0"/>
    <x v="0"/>
    <x v="0"/>
    <x v="0"/>
    <x v="4"/>
    <x v="101"/>
    <x v="0"/>
    <x v="0"/>
    <s v="Tesseramento"/>
    <x v="0"/>
    <x v="3"/>
    <x v="0"/>
    <m/>
  </r>
  <r>
    <n v="180607"/>
    <x v="0"/>
    <x v="0"/>
    <x v="0"/>
    <x v="1"/>
    <x v="4"/>
    <x v="101"/>
    <x v="0"/>
    <x v="1"/>
    <s v="Tesseramento"/>
    <x v="0"/>
    <x v="0"/>
    <x v="0"/>
    <m/>
  </r>
  <r>
    <n v="180042"/>
    <x v="0"/>
    <x v="0"/>
    <x v="0"/>
    <x v="0"/>
    <x v="4"/>
    <x v="101"/>
    <x v="0"/>
    <x v="0"/>
    <s v="Tesseramento"/>
    <x v="0"/>
    <x v="3"/>
    <x v="0"/>
    <m/>
  </r>
  <r>
    <n v="76901"/>
    <x v="0"/>
    <x v="0"/>
    <x v="0"/>
    <x v="0"/>
    <x v="4"/>
    <x v="101"/>
    <x v="0"/>
    <x v="0"/>
    <s v="Tesseramento"/>
    <x v="0"/>
    <x v="4"/>
    <x v="0"/>
    <m/>
  </r>
  <r>
    <n v="213883"/>
    <x v="0"/>
    <x v="0"/>
    <x v="0"/>
    <x v="1"/>
    <x v="4"/>
    <x v="101"/>
    <x v="0"/>
    <x v="0"/>
    <s v="Tesseramento"/>
    <x v="0"/>
    <x v="4"/>
    <x v="0"/>
    <m/>
  </r>
  <r>
    <n v="54900"/>
    <x v="0"/>
    <x v="0"/>
    <x v="0"/>
    <x v="0"/>
    <x v="4"/>
    <x v="101"/>
    <x v="0"/>
    <x v="0"/>
    <s v="Tesseramento"/>
    <x v="0"/>
    <x v="4"/>
    <x v="0"/>
    <m/>
  </r>
  <r>
    <n v="174201"/>
    <x v="0"/>
    <x v="0"/>
    <x v="0"/>
    <x v="0"/>
    <x v="4"/>
    <x v="101"/>
    <x v="0"/>
    <x v="0"/>
    <s v="Tesseramento"/>
    <x v="0"/>
    <x v="4"/>
    <x v="0"/>
    <m/>
  </r>
  <r>
    <n v="180046"/>
    <x v="0"/>
    <x v="0"/>
    <x v="0"/>
    <x v="0"/>
    <x v="4"/>
    <x v="101"/>
    <x v="0"/>
    <x v="1"/>
    <s v="Tesseramento"/>
    <x v="0"/>
    <x v="4"/>
    <x v="0"/>
    <m/>
  </r>
  <r>
    <n v="226758"/>
    <x v="0"/>
    <x v="0"/>
    <x v="0"/>
    <x v="0"/>
    <x v="4"/>
    <x v="101"/>
    <x v="0"/>
    <x v="0"/>
    <s v="Tesseramento"/>
    <x v="0"/>
    <x v="3"/>
    <x v="0"/>
    <m/>
  </r>
  <r>
    <n v="216229"/>
    <x v="0"/>
    <x v="0"/>
    <x v="0"/>
    <x v="0"/>
    <x v="4"/>
    <x v="101"/>
    <x v="0"/>
    <x v="0"/>
    <s v="Tesseramento"/>
    <x v="0"/>
    <x v="0"/>
    <x v="0"/>
    <m/>
  </r>
  <r>
    <n v="119207"/>
    <x v="0"/>
    <x v="0"/>
    <x v="0"/>
    <x v="0"/>
    <x v="4"/>
    <x v="101"/>
    <x v="0"/>
    <x v="0"/>
    <s v="Tesseramento"/>
    <x v="0"/>
    <x v="0"/>
    <x v="0"/>
    <m/>
  </r>
  <r>
    <n v="68225"/>
    <x v="0"/>
    <x v="0"/>
    <x v="0"/>
    <x v="0"/>
    <x v="4"/>
    <x v="101"/>
    <x v="0"/>
    <x v="0"/>
    <s v="Tesseramento"/>
    <x v="0"/>
    <x v="3"/>
    <x v="0"/>
    <m/>
  </r>
  <r>
    <n v="79549"/>
    <x v="0"/>
    <x v="0"/>
    <x v="0"/>
    <x v="0"/>
    <x v="4"/>
    <x v="101"/>
    <x v="0"/>
    <x v="1"/>
    <s v="Tesseramento"/>
    <x v="0"/>
    <x v="4"/>
    <x v="0"/>
    <m/>
  </r>
  <r>
    <n v="170466"/>
    <x v="0"/>
    <x v="0"/>
    <x v="0"/>
    <x v="0"/>
    <x v="4"/>
    <x v="101"/>
    <x v="0"/>
    <x v="0"/>
    <s v="Tesseramento"/>
    <x v="0"/>
    <x v="4"/>
    <x v="0"/>
    <m/>
  </r>
  <r>
    <n v="169420"/>
    <x v="0"/>
    <x v="0"/>
    <x v="0"/>
    <x v="0"/>
    <x v="4"/>
    <x v="101"/>
    <x v="0"/>
    <x v="0"/>
    <s v="Tesseramento"/>
    <x v="0"/>
    <x v="4"/>
    <x v="0"/>
    <m/>
  </r>
  <r>
    <n v="216303"/>
    <x v="0"/>
    <x v="0"/>
    <x v="0"/>
    <x v="1"/>
    <x v="4"/>
    <x v="101"/>
    <x v="0"/>
    <x v="0"/>
    <s v="Tesseramento"/>
    <x v="0"/>
    <x v="4"/>
    <x v="0"/>
    <m/>
  </r>
  <r>
    <n v="102848"/>
    <x v="0"/>
    <x v="0"/>
    <x v="0"/>
    <x v="0"/>
    <x v="4"/>
    <x v="101"/>
    <x v="0"/>
    <x v="0"/>
    <s v="Tesseramento"/>
    <x v="0"/>
    <x v="4"/>
    <x v="0"/>
    <m/>
  </r>
  <r>
    <n v="102847"/>
    <x v="0"/>
    <x v="0"/>
    <x v="0"/>
    <x v="0"/>
    <x v="4"/>
    <x v="101"/>
    <x v="0"/>
    <x v="1"/>
    <s v="Tesseramento"/>
    <x v="0"/>
    <x v="3"/>
    <x v="0"/>
    <m/>
  </r>
  <r>
    <n v="55178"/>
    <x v="0"/>
    <x v="0"/>
    <x v="0"/>
    <x v="0"/>
    <x v="4"/>
    <x v="101"/>
    <x v="0"/>
    <x v="1"/>
    <s v="Tesseramento"/>
    <x v="0"/>
    <x v="4"/>
    <x v="0"/>
    <m/>
  </r>
  <r>
    <n v="150817"/>
    <x v="0"/>
    <x v="0"/>
    <x v="0"/>
    <x v="3"/>
    <x v="4"/>
    <x v="101"/>
    <x v="0"/>
    <x v="0"/>
    <s v="Tesseramento"/>
    <x v="0"/>
    <x v="0"/>
    <x v="0"/>
    <m/>
  </r>
  <r>
    <n v="204075"/>
    <x v="0"/>
    <x v="0"/>
    <x v="0"/>
    <x v="1"/>
    <x v="4"/>
    <x v="101"/>
    <x v="0"/>
    <x v="0"/>
    <s v="Tesseramento"/>
    <x v="0"/>
    <x v="3"/>
    <x v="0"/>
    <m/>
  </r>
  <r>
    <n v="158241"/>
    <x v="0"/>
    <x v="0"/>
    <x v="0"/>
    <x v="0"/>
    <x v="4"/>
    <x v="101"/>
    <x v="0"/>
    <x v="0"/>
    <s v="Tesseramento"/>
    <x v="0"/>
    <x v="4"/>
    <x v="0"/>
    <m/>
  </r>
  <r>
    <n v="216261"/>
    <x v="0"/>
    <x v="0"/>
    <x v="0"/>
    <x v="0"/>
    <x v="4"/>
    <x v="101"/>
    <x v="0"/>
    <x v="0"/>
    <s v="Tesseramento"/>
    <x v="0"/>
    <x v="4"/>
    <x v="0"/>
    <m/>
  </r>
  <r>
    <n v="140063"/>
    <x v="0"/>
    <x v="0"/>
    <x v="0"/>
    <x v="0"/>
    <x v="4"/>
    <x v="101"/>
    <x v="0"/>
    <x v="0"/>
    <s v="Tesseramento"/>
    <x v="0"/>
    <x v="4"/>
    <x v="0"/>
    <m/>
  </r>
  <r>
    <n v="197832"/>
    <x v="0"/>
    <x v="0"/>
    <x v="0"/>
    <x v="0"/>
    <x v="4"/>
    <x v="101"/>
    <x v="0"/>
    <x v="0"/>
    <s v="Tesseramento"/>
    <x v="0"/>
    <x v="4"/>
    <x v="0"/>
    <m/>
  </r>
  <r>
    <n v="24561"/>
    <x v="0"/>
    <x v="0"/>
    <x v="0"/>
    <x v="0"/>
    <x v="4"/>
    <x v="101"/>
    <x v="0"/>
    <x v="0"/>
    <s v="Tesseramento"/>
    <x v="0"/>
    <x v="0"/>
    <x v="0"/>
    <m/>
  </r>
  <r>
    <n v="127085"/>
    <x v="0"/>
    <x v="0"/>
    <x v="0"/>
    <x v="1"/>
    <x v="4"/>
    <x v="101"/>
    <x v="0"/>
    <x v="0"/>
    <s v="Tesseramento"/>
    <x v="0"/>
    <x v="4"/>
    <x v="0"/>
    <m/>
  </r>
  <r>
    <n v="185032"/>
    <x v="0"/>
    <x v="0"/>
    <x v="0"/>
    <x v="0"/>
    <x v="4"/>
    <x v="101"/>
    <x v="0"/>
    <x v="0"/>
    <s v="Tesseramento"/>
    <x v="0"/>
    <x v="4"/>
    <x v="0"/>
    <m/>
  </r>
  <r>
    <n v="112018"/>
    <x v="0"/>
    <x v="0"/>
    <x v="0"/>
    <x v="0"/>
    <x v="4"/>
    <x v="101"/>
    <x v="0"/>
    <x v="0"/>
    <s v="Tesseramento"/>
    <x v="0"/>
    <x v="4"/>
    <x v="0"/>
    <m/>
  </r>
  <r>
    <n v="140052"/>
    <x v="0"/>
    <x v="0"/>
    <x v="0"/>
    <x v="0"/>
    <x v="4"/>
    <x v="101"/>
    <x v="0"/>
    <x v="1"/>
    <s v="Tesseramento"/>
    <x v="0"/>
    <x v="4"/>
    <x v="0"/>
    <m/>
  </r>
  <r>
    <n v="165538"/>
    <x v="0"/>
    <x v="0"/>
    <x v="0"/>
    <x v="0"/>
    <x v="4"/>
    <x v="101"/>
    <x v="0"/>
    <x v="1"/>
    <s v="Tesseramento"/>
    <x v="0"/>
    <x v="3"/>
    <x v="0"/>
    <m/>
  </r>
  <r>
    <n v="96643"/>
    <x v="0"/>
    <x v="0"/>
    <x v="0"/>
    <x v="0"/>
    <x v="4"/>
    <x v="101"/>
    <x v="0"/>
    <x v="0"/>
    <s v="Tesseramento"/>
    <x v="0"/>
    <x v="3"/>
    <x v="0"/>
    <m/>
  </r>
  <r>
    <n v="180382"/>
    <x v="0"/>
    <x v="0"/>
    <x v="0"/>
    <x v="0"/>
    <x v="4"/>
    <x v="101"/>
    <x v="0"/>
    <x v="1"/>
    <s v="Tesseramento"/>
    <x v="0"/>
    <x v="0"/>
    <x v="0"/>
    <m/>
  </r>
  <r>
    <n v="180381"/>
    <x v="0"/>
    <x v="0"/>
    <x v="0"/>
    <x v="0"/>
    <x v="4"/>
    <x v="101"/>
    <x v="0"/>
    <x v="0"/>
    <s v="Tesseramento"/>
    <x v="0"/>
    <x v="4"/>
    <x v="0"/>
    <m/>
  </r>
  <r>
    <n v="202245"/>
    <x v="0"/>
    <x v="0"/>
    <x v="0"/>
    <x v="0"/>
    <x v="4"/>
    <x v="101"/>
    <x v="0"/>
    <x v="0"/>
    <s v="Tesseramento"/>
    <x v="0"/>
    <x v="3"/>
    <x v="0"/>
    <m/>
  </r>
  <r>
    <n v="180374"/>
    <x v="0"/>
    <x v="0"/>
    <x v="0"/>
    <x v="0"/>
    <x v="4"/>
    <x v="101"/>
    <x v="0"/>
    <x v="1"/>
    <s v="Tesseramento"/>
    <x v="0"/>
    <x v="4"/>
    <x v="0"/>
    <m/>
  </r>
  <r>
    <n v="198760"/>
    <x v="0"/>
    <x v="0"/>
    <x v="0"/>
    <x v="0"/>
    <x v="4"/>
    <x v="101"/>
    <x v="0"/>
    <x v="0"/>
    <s v="Tesseramento"/>
    <x v="0"/>
    <x v="3"/>
    <x v="0"/>
    <m/>
  </r>
  <r>
    <n v="198758"/>
    <x v="0"/>
    <x v="0"/>
    <x v="0"/>
    <x v="0"/>
    <x v="4"/>
    <x v="101"/>
    <x v="0"/>
    <x v="1"/>
    <s v="Tesseramento"/>
    <x v="0"/>
    <x v="3"/>
    <x v="0"/>
    <m/>
  </r>
  <r>
    <n v="144438"/>
    <x v="0"/>
    <x v="0"/>
    <x v="0"/>
    <x v="0"/>
    <x v="4"/>
    <x v="101"/>
    <x v="0"/>
    <x v="0"/>
    <s v="Tesseramento"/>
    <x v="0"/>
    <x v="3"/>
    <x v="0"/>
    <m/>
  </r>
  <r>
    <n v="165569"/>
    <x v="0"/>
    <x v="0"/>
    <x v="0"/>
    <x v="0"/>
    <x v="4"/>
    <x v="101"/>
    <x v="0"/>
    <x v="0"/>
    <s v="Tesseramento"/>
    <x v="0"/>
    <x v="4"/>
    <x v="0"/>
    <m/>
  </r>
  <r>
    <n v="216299"/>
    <x v="0"/>
    <x v="0"/>
    <x v="0"/>
    <x v="0"/>
    <x v="4"/>
    <x v="101"/>
    <x v="0"/>
    <x v="0"/>
    <s v="Tesseramento"/>
    <x v="0"/>
    <x v="3"/>
    <x v="0"/>
    <m/>
  </r>
  <r>
    <n v="65909"/>
    <x v="0"/>
    <x v="0"/>
    <x v="0"/>
    <x v="0"/>
    <x v="4"/>
    <x v="101"/>
    <x v="0"/>
    <x v="0"/>
    <s v="Tesseramento"/>
    <x v="0"/>
    <x v="0"/>
    <x v="0"/>
    <m/>
  </r>
  <r>
    <n v="77653"/>
    <x v="0"/>
    <x v="0"/>
    <x v="0"/>
    <x v="0"/>
    <x v="4"/>
    <x v="101"/>
    <x v="0"/>
    <x v="0"/>
    <s v="Tesseramento"/>
    <x v="0"/>
    <x v="0"/>
    <x v="0"/>
    <m/>
  </r>
  <r>
    <n v="153884"/>
    <x v="0"/>
    <x v="0"/>
    <x v="0"/>
    <x v="1"/>
    <x v="7"/>
    <x v="44"/>
    <x v="0"/>
    <x v="0"/>
    <s v="Tesseramento"/>
    <x v="1"/>
    <x v="0"/>
    <x v="0"/>
    <m/>
  </r>
  <r>
    <n v="153869"/>
    <x v="0"/>
    <x v="0"/>
    <x v="0"/>
    <x v="1"/>
    <x v="7"/>
    <x v="44"/>
    <x v="0"/>
    <x v="1"/>
    <s v="Tesseramento"/>
    <x v="1"/>
    <x v="3"/>
    <x v="0"/>
    <m/>
  </r>
  <r>
    <n v="212407"/>
    <x v="0"/>
    <x v="0"/>
    <x v="0"/>
    <x v="0"/>
    <x v="7"/>
    <x v="44"/>
    <x v="0"/>
    <x v="0"/>
    <s v="Tesseramento"/>
    <x v="1"/>
    <x v="1"/>
    <x v="0"/>
    <m/>
  </r>
  <r>
    <n v="32220"/>
    <x v="0"/>
    <x v="0"/>
    <x v="0"/>
    <x v="0"/>
    <x v="7"/>
    <x v="44"/>
    <x v="0"/>
    <x v="0"/>
    <s v="Tesseramento"/>
    <x v="1"/>
    <x v="0"/>
    <x v="0"/>
    <m/>
  </r>
  <r>
    <n v="12220"/>
    <x v="0"/>
    <x v="0"/>
    <x v="0"/>
    <x v="0"/>
    <x v="4"/>
    <x v="4"/>
    <x v="0"/>
    <x v="0"/>
    <s v="Tesseramento"/>
    <x v="1"/>
    <x v="1"/>
    <x v="0"/>
    <m/>
  </r>
  <r>
    <n v="167565"/>
    <x v="0"/>
    <x v="0"/>
    <x v="0"/>
    <x v="0"/>
    <x v="12"/>
    <x v="254"/>
    <x v="0"/>
    <x v="0"/>
    <s v="Tesseramento"/>
    <x v="0"/>
    <x v="3"/>
    <x v="0"/>
    <m/>
  </r>
  <r>
    <n v="193230"/>
    <x v="0"/>
    <x v="0"/>
    <x v="0"/>
    <x v="0"/>
    <x v="12"/>
    <x v="254"/>
    <x v="0"/>
    <x v="0"/>
    <s v="Tesseramento"/>
    <x v="0"/>
    <x v="4"/>
    <x v="0"/>
    <m/>
  </r>
  <r>
    <n v="123707"/>
    <x v="0"/>
    <x v="0"/>
    <x v="0"/>
    <x v="0"/>
    <x v="12"/>
    <x v="254"/>
    <x v="0"/>
    <x v="0"/>
    <s v="Tesseramento"/>
    <x v="0"/>
    <x v="4"/>
    <x v="0"/>
    <m/>
  </r>
  <r>
    <n v="21930"/>
    <x v="0"/>
    <x v="0"/>
    <x v="0"/>
    <x v="0"/>
    <x v="12"/>
    <x v="254"/>
    <x v="0"/>
    <x v="0"/>
    <s v="Tesseramento"/>
    <x v="0"/>
    <x v="4"/>
    <x v="0"/>
    <m/>
  </r>
  <r>
    <n v="206880"/>
    <x v="0"/>
    <x v="0"/>
    <x v="0"/>
    <x v="1"/>
    <x v="8"/>
    <x v="98"/>
    <x v="0"/>
    <x v="0"/>
    <s v="Tesseramento"/>
    <x v="0"/>
    <x v="4"/>
    <x v="0"/>
    <m/>
  </r>
  <r>
    <n v="57392"/>
    <x v="0"/>
    <x v="0"/>
    <x v="0"/>
    <x v="0"/>
    <x v="8"/>
    <x v="98"/>
    <x v="0"/>
    <x v="0"/>
    <s v="Tesseramento"/>
    <x v="0"/>
    <x v="3"/>
    <x v="0"/>
    <m/>
  </r>
  <r>
    <n v="135603"/>
    <x v="0"/>
    <x v="0"/>
    <x v="0"/>
    <x v="0"/>
    <x v="2"/>
    <x v="157"/>
    <x v="0"/>
    <x v="0"/>
    <s v="Tesseramento"/>
    <x v="1"/>
    <x v="4"/>
    <x v="0"/>
    <m/>
  </r>
  <r>
    <n v="226903"/>
    <x v="0"/>
    <x v="0"/>
    <x v="0"/>
    <x v="0"/>
    <x v="2"/>
    <x v="157"/>
    <x v="0"/>
    <x v="0"/>
    <s v="Tesseramento"/>
    <x v="1"/>
    <x v="0"/>
    <x v="0"/>
    <m/>
  </r>
  <r>
    <n v="226951"/>
    <x v="0"/>
    <x v="0"/>
    <x v="0"/>
    <x v="1"/>
    <x v="1"/>
    <x v="1"/>
    <x v="0"/>
    <x v="1"/>
    <s v="Tesseramento"/>
    <x v="0"/>
    <x v="0"/>
    <x v="0"/>
    <m/>
  </r>
  <r>
    <n v="226950"/>
    <x v="0"/>
    <x v="0"/>
    <x v="0"/>
    <x v="1"/>
    <x v="1"/>
    <x v="1"/>
    <x v="0"/>
    <x v="0"/>
    <s v="Tesseramento"/>
    <x v="0"/>
    <x v="0"/>
    <x v="0"/>
    <m/>
  </r>
  <r>
    <n v="215879"/>
    <x v="0"/>
    <x v="0"/>
    <x v="0"/>
    <x v="0"/>
    <x v="1"/>
    <x v="1"/>
    <x v="0"/>
    <x v="0"/>
    <s v="Tesseramento"/>
    <x v="0"/>
    <x v="3"/>
    <x v="0"/>
    <m/>
  </r>
  <r>
    <n v="226957"/>
    <x v="0"/>
    <x v="0"/>
    <x v="0"/>
    <x v="0"/>
    <x v="4"/>
    <x v="80"/>
    <x v="0"/>
    <x v="0"/>
    <s v="Tesseramento"/>
    <x v="1"/>
    <x v="4"/>
    <x v="0"/>
    <m/>
  </r>
  <r>
    <n v="121515"/>
    <x v="0"/>
    <x v="0"/>
    <x v="2"/>
    <x v="0"/>
    <x v="4"/>
    <x v="80"/>
    <x v="0"/>
    <x v="0"/>
    <s v="Tesseramento"/>
    <x v="1"/>
    <x v="3"/>
    <x v="0"/>
    <m/>
  </r>
  <r>
    <n v="165682"/>
    <x v="0"/>
    <x v="0"/>
    <x v="0"/>
    <x v="0"/>
    <x v="4"/>
    <x v="80"/>
    <x v="0"/>
    <x v="1"/>
    <s v="Tesseramento"/>
    <x v="1"/>
    <x v="4"/>
    <x v="0"/>
    <m/>
  </r>
  <r>
    <n v="207575"/>
    <x v="0"/>
    <x v="0"/>
    <x v="0"/>
    <x v="0"/>
    <x v="12"/>
    <x v="114"/>
    <x v="0"/>
    <x v="0"/>
    <s v="Tesseramento"/>
    <x v="1"/>
    <x v="0"/>
    <x v="0"/>
    <m/>
  </r>
  <r>
    <n v="204948"/>
    <x v="0"/>
    <x v="0"/>
    <x v="0"/>
    <x v="0"/>
    <x v="8"/>
    <x v="372"/>
    <x v="0"/>
    <x v="0"/>
    <s v="Tesseramento"/>
    <x v="0"/>
    <x v="3"/>
    <x v="0"/>
    <m/>
  </r>
  <r>
    <n v="207577"/>
    <x v="0"/>
    <x v="0"/>
    <x v="0"/>
    <x v="0"/>
    <x v="12"/>
    <x v="114"/>
    <x v="0"/>
    <x v="1"/>
    <s v="Tesseramento"/>
    <x v="1"/>
    <x v="4"/>
    <x v="0"/>
    <m/>
  </r>
  <r>
    <n v="182822"/>
    <x v="0"/>
    <x v="0"/>
    <x v="0"/>
    <x v="1"/>
    <x v="8"/>
    <x v="372"/>
    <x v="0"/>
    <x v="1"/>
    <s v="Tesseramento"/>
    <x v="0"/>
    <x v="0"/>
    <x v="0"/>
    <m/>
  </r>
  <r>
    <n v="114138"/>
    <x v="0"/>
    <x v="0"/>
    <x v="0"/>
    <x v="0"/>
    <x v="8"/>
    <x v="372"/>
    <x v="0"/>
    <x v="0"/>
    <s v="Tesseramento"/>
    <x v="0"/>
    <x v="0"/>
    <x v="0"/>
    <m/>
  </r>
  <r>
    <n v="149303"/>
    <x v="0"/>
    <x v="0"/>
    <x v="0"/>
    <x v="0"/>
    <x v="12"/>
    <x v="114"/>
    <x v="0"/>
    <x v="0"/>
    <s v="Tesseramento"/>
    <x v="1"/>
    <x v="4"/>
    <x v="0"/>
    <m/>
  </r>
  <r>
    <n v="164155"/>
    <x v="0"/>
    <x v="0"/>
    <x v="0"/>
    <x v="0"/>
    <x v="8"/>
    <x v="372"/>
    <x v="0"/>
    <x v="0"/>
    <s v="Tesseramento"/>
    <x v="0"/>
    <x v="4"/>
    <x v="0"/>
    <m/>
  </r>
  <r>
    <n v="146765"/>
    <x v="0"/>
    <x v="0"/>
    <x v="0"/>
    <x v="0"/>
    <x v="8"/>
    <x v="372"/>
    <x v="0"/>
    <x v="0"/>
    <s v="Tesseramento"/>
    <x v="0"/>
    <x v="0"/>
    <x v="0"/>
    <m/>
  </r>
  <r>
    <n v="108324"/>
    <x v="0"/>
    <x v="0"/>
    <x v="0"/>
    <x v="0"/>
    <x v="8"/>
    <x v="372"/>
    <x v="0"/>
    <x v="0"/>
    <s v="Tesseramento"/>
    <x v="0"/>
    <x v="4"/>
    <x v="0"/>
    <m/>
  </r>
  <r>
    <n v="69210"/>
    <x v="0"/>
    <x v="0"/>
    <x v="0"/>
    <x v="0"/>
    <x v="8"/>
    <x v="372"/>
    <x v="0"/>
    <x v="0"/>
    <s v="Tesseramento"/>
    <x v="0"/>
    <x v="0"/>
    <x v="0"/>
    <m/>
  </r>
  <r>
    <n v="122535"/>
    <x v="0"/>
    <x v="0"/>
    <x v="0"/>
    <x v="0"/>
    <x v="8"/>
    <x v="372"/>
    <x v="0"/>
    <x v="0"/>
    <s v="Tesseramento"/>
    <x v="0"/>
    <x v="3"/>
    <x v="0"/>
    <m/>
  </r>
  <r>
    <n v="128320"/>
    <x v="1"/>
    <x v="0"/>
    <x v="0"/>
    <x v="0"/>
    <x v="8"/>
    <x v="372"/>
    <x v="0"/>
    <x v="1"/>
    <s v="Tesseramento"/>
    <x v="0"/>
    <x v="6"/>
    <x v="0"/>
    <m/>
  </r>
  <r>
    <n v="208254"/>
    <x v="0"/>
    <x v="0"/>
    <x v="0"/>
    <x v="0"/>
    <x v="8"/>
    <x v="372"/>
    <x v="0"/>
    <x v="0"/>
    <s v="Tesseramento"/>
    <x v="0"/>
    <x v="0"/>
    <x v="0"/>
    <m/>
  </r>
  <r>
    <n v="215749"/>
    <x v="1"/>
    <x v="0"/>
    <x v="0"/>
    <x v="1"/>
    <x v="8"/>
    <x v="372"/>
    <x v="0"/>
    <x v="1"/>
    <s v="Tesseramento"/>
    <x v="0"/>
    <x v="6"/>
    <x v="0"/>
    <m/>
  </r>
  <r>
    <n v="103889"/>
    <x v="0"/>
    <x v="0"/>
    <x v="0"/>
    <x v="0"/>
    <x v="8"/>
    <x v="372"/>
    <x v="0"/>
    <x v="0"/>
    <s v="Tesseramento"/>
    <x v="0"/>
    <x v="4"/>
    <x v="0"/>
    <m/>
  </r>
  <r>
    <n v="222343"/>
    <x v="0"/>
    <x v="1"/>
    <x v="0"/>
    <x v="1"/>
    <x v="4"/>
    <x v="80"/>
    <x v="0"/>
    <x v="1"/>
    <s v="Tesseramento"/>
    <x v="1"/>
    <x v="3"/>
    <x v="0"/>
    <m/>
  </r>
  <r>
    <n v="226955"/>
    <x v="0"/>
    <x v="1"/>
    <x v="0"/>
    <x v="0"/>
    <x v="4"/>
    <x v="80"/>
    <x v="0"/>
    <x v="0"/>
    <s v="Tesseramento"/>
    <x v="1"/>
    <x v="1"/>
    <x v="0"/>
    <m/>
  </r>
  <r>
    <n v="218119"/>
    <x v="0"/>
    <x v="1"/>
    <x v="0"/>
    <x v="1"/>
    <x v="4"/>
    <x v="80"/>
    <x v="0"/>
    <x v="1"/>
    <s v="Tesseramento"/>
    <x v="1"/>
    <x v="3"/>
    <x v="0"/>
    <m/>
  </r>
  <r>
    <n v="72829"/>
    <x v="0"/>
    <x v="0"/>
    <x v="0"/>
    <x v="0"/>
    <x v="8"/>
    <x v="372"/>
    <x v="0"/>
    <x v="0"/>
    <s v="Tesseramento"/>
    <x v="0"/>
    <x v="0"/>
    <x v="0"/>
    <m/>
  </r>
  <r>
    <n v="110208"/>
    <x v="0"/>
    <x v="0"/>
    <x v="0"/>
    <x v="0"/>
    <x v="8"/>
    <x v="372"/>
    <x v="0"/>
    <x v="0"/>
    <s v="Tesseramento"/>
    <x v="0"/>
    <x v="0"/>
    <x v="0"/>
    <m/>
  </r>
  <r>
    <n v="191080"/>
    <x v="1"/>
    <x v="0"/>
    <x v="0"/>
    <x v="3"/>
    <x v="8"/>
    <x v="372"/>
    <x v="0"/>
    <x v="0"/>
    <s v="Tesseramento"/>
    <x v="0"/>
    <x v="5"/>
    <x v="0"/>
    <m/>
  </r>
  <r>
    <n v="75029"/>
    <x v="0"/>
    <x v="0"/>
    <x v="0"/>
    <x v="0"/>
    <x v="8"/>
    <x v="372"/>
    <x v="0"/>
    <x v="0"/>
    <s v="Tesseramento"/>
    <x v="0"/>
    <x v="4"/>
    <x v="0"/>
    <m/>
  </r>
  <r>
    <n v="103887"/>
    <x v="0"/>
    <x v="0"/>
    <x v="0"/>
    <x v="1"/>
    <x v="8"/>
    <x v="372"/>
    <x v="0"/>
    <x v="1"/>
    <s v="Tesseramento"/>
    <x v="0"/>
    <x v="3"/>
    <x v="0"/>
    <m/>
  </r>
  <r>
    <n v="131984"/>
    <x v="0"/>
    <x v="0"/>
    <x v="0"/>
    <x v="0"/>
    <x v="8"/>
    <x v="372"/>
    <x v="0"/>
    <x v="0"/>
    <s v="Tesseramento"/>
    <x v="0"/>
    <x v="0"/>
    <x v="0"/>
    <m/>
  </r>
  <r>
    <n v="178483"/>
    <x v="0"/>
    <x v="0"/>
    <x v="0"/>
    <x v="0"/>
    <x v="8"/>
    <x v="372"/>
    <x v="0"/>
    <x v="0"/>
    <s v="Tesseramento"/>
    <x v="0"/>
    <x v="3"/>
    <x v="0"/>
    <m/>
  </r>
  <r>
    <n v="116924"/>
    <x v="0"/>
    <x v="0"/>
    <x v="0"/>
    <x v="0"/>
    <x v="8"/>
    <x v="372"/>
    <x v="0"/>
    <x v="0"/>
    <s v="Tesseramento"/>
    <x v="0"/>
    <x v="0"/>
    <x v="0"/>
    <m/>
  </r>
  <r>
    <n v="192729"/>
    <x v="0"/>
    <x v="0"/>
    <x v="0"/>
    <x v="1"/>
    <x v="8"/>
    <x v="372"/>
    <x v="0"/>
    <x v="1"/>
    <s v="Tesseramento"/>
    <x v="0"/>
    <x v="3"/>
    <x v="0"/>
    <m/>
  </r>
  <r>
    <n v="192733"/>
    <x v="0"/>
    <x v="0"/>
    <x v="0"/>
    <x v="1"/>
    <x v="8"/>
    <x v="372"/>
    <x v="0"/>
    <x v="0"/>
    <s v="Tesseramento"/>
    <x v="0"/>
    <x v="0"/>
    <x v="0"/>
    <m/>
  </r>
  <r>
    <n v="186413"/>
    <x v="0"/>
    <x v="0"/>
    <x v="0"/>
    <x v="1"/>
    <x v="8"/>
    <x v="372"/>
    <x v="0"/>
    <x v="0"/>
    <s v="Tesseramento"/>
    <x v="0"/>
    <x v="0"/>
    <x v="0"/>
    <m/>
  </r>
  <r>
    <n v="103896"/>
    <x v="0"/>
    <x v="0"/>
    <x v="0"/>
    <x v="0"/>
    <x v="8"/>
    <x v="372"/>
    <x v="0"/>
    <x v="0"/>
    <s v="Tesseramento"/>
    <x v="0"/>
    <x v="0"/>
    <x v="0"/>
    <m/>
  </r>
  <r>
    <n v="34246"/>
    <x v="0"/>
    <x v="0"/>
    <x v="0"/>
    <x v="0"/>
    <x v="10"/>
    <x v="315"/>
    <x v="0"/>
    <x v="0"/>
    <s v="Tesseramento"/>
    <x v="1"/>
    <x v="3"/>
    <x v="0"/>
    <m/>
  </r>
  <r>
    <n v="226136"/>
    <x v="0"/>
    <x v="0"/>
    <x v="0"/>
    <x v="1"/>
    <x v="8"/>
    <x v="372"/>
    <x v="0"/>
    <x v="0"/>
    <s v="Tesseramento"/>
    <x v="0"/>
    <x v="1"/>
    <x v="0"/>
    <m/>
  </r>
  <r>
    <n v="150676"/>
    <x v="0"/>
    <x v="0"/>
    <x v="0"/>
    <x v="0"/>
    <x v="8"/>
    <x v="372"/>
    <x v="0"/>
    <x v="0"/>
    <s v="Tesseramento"/>
    <x v="0"/>
    <x v="4"/>
    <x v="0"/>
    <m/>
  </r>
  <r>
    <n v="138546"/>
    <x v="0"/>
    <x v="0"/>
    <x v="0"/>
    <x v="0"/>
    <x v="8"/>
    <x v="372"/>
    <x v="0"/>
    <x v="0"/>
    <s v="Tesseramento"/>
    <x v="0"/>
    <x v="0"/>
    <x v="0"/>
    <m/>
  </r>
  <r>
    <n v="203095"/>
    <x v="0"/>
    <x v="0"/>
    <x v="0"/>
    <x v="1"/>
    <x v="8"/>
    <x v="372"/>
    <x v="0"/>
    <x v="0"/>
    <s v="Tesseramento"/>
    <x v="0"/>
    <x v="3"/>
    <x v="0"/>
    <m/>
  </r>
  <r>
    <n v="114587"/>
    <x v="0"/>
    <x v="0"/>
    <x v="0"/>
    <x v="0"/>
    <x v="8"/>
    <x v="372"/>
    <x v="0"/>
    <x v="0"/>
    <s v="Tesseramento"/>
    <x v="0"/>
    <x v="4"/>
    <x v="0"/>
    <m/>
  </r>
  <r>
    <n v="126488"/>
    <x v="0"/>
    <x v="0"/>
    <x v="0"/>
    <x v="0"/>
    <x v="8"/>
    <x v="372"/>
    <x v="0"/>
    <x v="0"/>
    <s v="Tesseramento"/>
    <x v="0"/>
    <x v="4"/>
    <x v="0"/>
    <m/>
  </r>
  <r>
    <n v="92430"/>
    <x v="0"/>
    <x v="0"/>
    <x v="0"/>
    <x v="0"/>
    <x v="8"/>
    <x v="372"/>
    <x v="0"/>
    <x v="0"/>
    <s v="Tesseramento"/>
    <x v="0"/>
    <x v="4"/>
    <x v="0"/>
    <m/>
  </r>
  <r>
    <n v="227314"/>
    <x v="0"/>
    <x v="0"/>
    <x v="0"/>
    <x v="0"/>
    <x v="8"/>
    <x v="372"/>
    <x v="0"/>
    <x v="0"/>
    <s v="Tesseramento"/>
    <x v="0"/>
    <x v="0"/>
    <x v="0"/>
    <m/>
  </r>
  <r>
    <n v="214066"/>
    <x v="0"/>
    <x v="0"/>
    <x v="0"/>
    <x v="0"/>
    <x v="8"/>
    <x v="372"/>
    <x v="0"/>
    <x v="0"/>
    <s v="Tesseramento"/>
    <x v="0"/>
    <x v="0"/>
    <x v="0"/>
    <m/>
  </r>
  <r>
    <n v="202171"/>
    <x v="0"/>
    <x v="0"/>
    <x v="0"/>
    <x v="0"/>
    <x v="8"/>
    <x v="372"/>
    <x v="0"/>
    <x v="0"/>
    <s v="Tesseramento"/>
    <x v="0"/>
    <x v="3"/>
    <x v="0"/>
    <m/>
  </r>
  <r>
    <n v="204580"/>
    <x v="0"/>
    <x v="0"/>
    <x v="0"/>
    <x v="1"/>
    <x v="8"/>
    <x v="372"/>
    <x v="0"/>
    <x v="0"/>
    <s v="Tesseramento"/>
    <x v="0"/>
    <x v="3"/>
    <x v="0"/>
    <m/>
  </r>
  <r>
    <n v="152874"/>
    <x v="0"/>
    <x v="0"/>
    <x v="0"/>
    <x v="0"/>
    <x v="4"/>
    <x v="47"/>
    <x v="0"/>
    <x v="0"/>
    <s v="Tesseramento"/>
    <x v="0"/>
    <x v="0"/>
    <x v="0"/>
    <m/>
  </r>
  <r>
    <n v="40367"/>
    <x v="0"/>
    <x v="0"/>
    <x v="0"/>
    <x v="0"/>
    <x v="15"/>
    <x v="104"/>
    <x v="0"/>
    <x v="0"/>
    <s v="Tesseramento"/>
    <x v="1"/>
    <x v="4"/>
    <x v="0"/>
    <m/>
  </r>
  <r>
    <n v="215748"/>
    <x v="0"/>
    <x v="0"/>
    <x v="0"/>
    <x v="0"/>
    <x v="8"/>
    <x v="372"/>
    <x v="0"/>
    <x v="0"/>
    <s v="Tesseramento"/>
    <x v="0"/>
    <x v="0"/>
    <x v="0"/>
    <m/>
  </r>
  <r>
    <n v="215745"/>
    <x v="0"/>
    <x v="0"/>
    <x v="0"/>
    <x v="0"/>
    <x v="8"/>
    <x v="372"/>
    <x v="0"/>
    <x v="0"/>
    <s v="Tesseramento"/>
    <x v="0"/>
    <x v="0"/>
    <x v="0"/>
    <m/>
  </r>
  <r>
    <n v="33207"/>
    <x v="0"/>
    <x v="0"/>
    <x v="0"/>
    <x v="0"/>
    <x v="7"/>
    <x v="135"/>
    <x v="0"/>
    <x v="0"/>
    <s v="Tesseramento"/>
    <x v="1"/>
    <x v="4"/>
    <x v="0"/>
    <m/>
  </r>
  <r>
    <n v="24217"/>
    <x v="0"/>
    <x v="0"/>
    <x v="0"/>
    <x v="0"/>
    <x v="7"/>
    <x v="135"/>
    <x v="0"/>
    <x v="0"/>
    <s v="Tesseramento"/>
    <x v="1"/>
    <x v="4"/>
    <x v="0"/>
    <m/>
  </r>
  <r>
    <n v="120387"/>
    <x v="0"/>
    <x v="0"/>
    <x v="0"/>
    <x v="0"/>
    <x v="3"/>
    <x v="3"/>
    <x v="0"/>
    <x v="0"/>
    <s v="Tesseramento"/>
    <x v="1"/>
    <x v="0"/>
    <x v="0"/>
    <m/>
  </r>
  <r>
    <n v="79866"/>
    <x v="0"/>
    <x v="0"/>
    <x v="0"/>
    <x v="0"/>
    <x v="7"/>
    <x v="135"/>
    <x v="0"/>
    <x v="0"/>
    <s v="Tesseramento"/>
    <x v="1"/>
    <x v="0"/>
    <x v="0"/>
    <m/>
  </r>
  <r>
    <n v="210835"/>
    <x v="0"/>
    <x v="0"/>
    <x v="0"/>
    <x v="0"/>
    <x v="8"/>
    <x v="98"/>
    <x v="0"/>
    <x v="0"/>
    <s v="Tesseramento"/>
    <x v="0"/>
    <x v="0"/>
    <x v="0"/>
    <m/>
  </r>
  <r>
    <n v="211969"/>
    <x v="1"/>
    <x v="0"/>
    <x v="0"/>
    <x v="1"/>
    <x v="8"/>
    <x v="98"/>
    <x v="0"/>
    <x v="1"/>
    <s v="Tesseramento"/>
    <x v="0"/>
    <x v="5"/>
    <x v="0"/>
    <m/>
  </r>
  <r>
    <n v="208390"/>
    <x v="0"/>
    <x v="0"/>
    <x v="0"/>
    <x v="0"/>
    <x v="8"/>
    <x v="98"/>
    <x v="0"/>
    <x v="0"/>
    <s v="Tesseramento"/>
    <x v="0"/>
    <x v="0"/>
    <x v="0"/>
    <m/>
  </r>
  <r>
    <n v="31729"/>
    <x v="0"/>
    <x v="0"/>
    <x v="0"/>
    <x v="0"/>
    <x v="7"/>
    <x v="135"/>
    <x v="0"/>
    <x v="0"/>
    <s v="Tesseramento"/>
    <x v="1"/>
    <x v="4"/>
    <x v="0"/>
    <m/>
  </r>
  <r>
    <n v="68947"/>
    <x v="0"/>
    <x v="0"/>
    <x v="0"/>
    <x v="0"/>
    <x v="8"/>
    <x v="98"/>
    <x v="0"/>
    <x v="0"/>
    <s v="Tesseramento"/>
    <x v="0"/>
    <x v="4"/>
    <x v="0"/>
    <m/>
  </r>
  <r>
    <n v="83661"/>
    <x v="0"/>
    <x v="0"/>
    <x v="0"/>
    <x v="0"/>
    <x v="7"/>
    <x v="135"/>
    <x v="0"/>
    <x v="0"/>
    <s v="Tesseramento"/>
    <x v="1"/>
    <x v="3"/>
    <x v="0"/>
    <m/>
  </r>
  <r>
    <n v="32122"/>
    <x v="0"/>
    <x v="0"/>
    <x v="0"/>
    <x v="0"/>
    <x v="11"/>
    <x v="189"/>
    <x v="0"/>
    <x v="1"/>
    <s v="Tesseramento"/>
    <x v="1"/>
    <x v="4"/>
    <x v="0"/>
    <m/>
  </r>
  <r>
    <n v="32199"/>
    <x v="0"/>
    <x v="0"/>
    <x v="0"/>
    <x v="0"/>
    <x v="11"/>
    <x v="189"/>
    <x v="0"/>
    <x v="0"/>
    <s v="Tesseramento"/>
    <x v="1"/>
    <x v="0"/>
    <x v="0"/>
    <m/>
  </r>
  <r>
    <n v="32229"/>
    <x v="0"/>
    <x v="0"/>
    <x v="0"/>
    <x v="0"/>
    <x v="11"/>
    <x v="189"/>
    <x v="0"/>
    <x v="1"/>
    <s v="Tesseramento"/>
    <x v="1"/>
    <x v="4"/>
    <x v="0"/>
    <m/>
  </r>
  <r>
    <n v="32216"/>
    <x v="0"/>
    <x v="0"/>
    <x v="0"/>
    <x v="0"/>
    <x v="11"/>
    <x v="189"/>
    <x v="0"/>
    <x v="0"/>
    <s v="Tesseramento"/>
    <x v="1"/>
    <x v="4"/>
    <x v="0"/>
    <m/>
  </r>
  <r>
    <n v="68566"/>
    <x v="0"/>
    <x v="0"/>
    <x v="0"/>
    <x v="0"/>
    <x v="7"/>
    <x v="135"/>
    <x v="0"/>
    <x v="0"/>
    <s v="Tesseramento"/>
    <x v="1"/>
    <x v="0"/>
    <x v="0"/>
    <m/>
  </r>
  <r>
    <n v="86050"/>
    <x v="0"/>
    <x v="0"/>
    <x v="0"/>
    <x v="0"/>
    <x v="7"/>
    <x v="135"/>
    <x v="0"/>
    <x v="0"/>
    <s v="Tesseramento"/>
    <x v="1"/>
    <x v="4"/>
    <x v="0"/>
    <m/>
  </r>
  <r>
    <n v="60577"/>
    <x v="0"/>
    <x v="0"/>
    <x v="0"/>
    <x v="0"/>
    <x v="7"/>
    <x v="135"/>
    <x v="0"/>
    <x v="0"/>
    <s v="Tesseramento"/>
    <x v="1"/>
    <x v="3"/>
    <x v="0"/>
    <m/>
  </r>
  <r>
    <n v="119801"/>
    <x v="0"/>
    <x v="0"/>
    <x v="0"/>
    <x v="0"/>
    <x v="7"/>
    <x v="135"/>
    <x v="0"/>
    <x v="1"/>
    <s v="Tesseramento"/>
    <x v="1"/>
    <x v="0"/>
    <x v="0"/>
    <m/>
  </r>
  <r>
    <n v="187510"/>
    <x v="1"/>
    <x v="0"/>
    <x v="0"/>
    <x v="0"/>
    <x v="7"/>
    <x v="316"/>
    <x v="0"/>
    <x v="1"/>
    <s v="Tesseramento"/>
    <x v="1"/>
    <x v="2"/>
    <x v="0"/>
    <m/>
  </r>
  <r>
    <n v="187511"/>
    <x v="1"/>
    <x v="0"/>
    <x v="0"/>
    <x v="0"/>
    <x v="7"/>
    <x v="316"/>
    <x v="0"/>
    <x v="1"/>
    <s v="Tesseramento"/>
    <x v="1"/>
    <x v="7"/>
    <x v="0"/>
    <s v="B"/>
  </r>
  <r>
    <n v="227679"/>
    <x v="0"/>
    <x v="0"/>
    <x v="0"/>
    <x v="0"/>
    <x v="7"/>
    <x v="227"/>
    <x v="0"/>
    <x v="0"/>
    <s v="Tesseramento"/>
    <x v="1"/>
    <x v="1"/>
    <x v="0"/>
    <m/>
  </r>
  <r>
    <n v="56745"/>
    <x v="0"/>
    <x v="0"/>
    <x v="0"/>
    <x v="0"/>
    <x v="7"/>
    <x v="135"/>
    <x v="0"/>
    <x v="0"/>
    <s v="Tesseramento"/>
    <x v="1"/>
    <x v="4"/>
    <x v="0"/>
    <m/>
  </r>
  <r>
    <n v="179847"/>
    <x v="1"/>
    <x v="0"/>
    <x v="0"/>
    <x v="0"/>
    <x v="7"/>
    <x v="316"/>
    <x v="0"/>
    <x v="1"/>
    <s v="Tesseramento"/>
    <x v="1"/>
    <x v="5"/>
    <x v="0"/>
    <m/>
  </r>
  <r>
    <n v="173654"/>
    <x v="0"/>
    <x v="0"/>
    <x v="0"/>
    <x v="0"/>
    <x v="7"/>
    <x v="227"/>
    <x v="0"/>
    <x v="1"/>
    <s v="Tesseramento"/>
    <x v="1"/>
    <x v="3"/>
    <x v="0"/>
    <m/>
  </r>
  <r>
    <n v="173653"/>
    <x v="0"/>
    <x v="0"/>
    <x v="0"/>
    <x v="0"/>
    <x v="7"/>
    <x v="227"/>
    <x v="0"/>
    <x v="0"/>
    <s v="Tesseramento"/>
    <x v="1"/>
    <x v="0"/>
    <x v="0"/>
    <m/>
  </r>
  <r>
    <n v="200156"/>
    <x v="0"/>
    <x v="0"/>
    <x v="0"/>
    <x v="0"/>
    <x v="7"/>
    <x v="227"/>
    <x v="0"/>
    <x v="0"/>
    <s v="Tesseramento"/>
    <x v="1"/>
    <x v="1"/>
    <x v="0"/>
    <m/>
  </r>
  <r>
    <n v="211868"/>
    <x v="0"/>
    <x v="0"/>
    <x v="0"/>
    <x v="0"/>
    <x v="7"/>
    <x v="227"/>
    <x v="0"/>
    <x v="0"/>
    <s v="Tesseramento"/>
    <x v="1"/>
    <x v="3"/>
    <x v="0"/>
    <m/>
  </r>
  <r>
    <n v="34251"/>
    <x v="0"/>
    <x v="0"/>
    <x v="0"/>
    <x v="0"/>
    <x v="7"/>
    <x v="135"/>
    <x v="0"/>
    <x v="0"/>
    <s v="Tesseramento"/>
    <x v="1"/>
    <x v="4"/>
    <x v="0"/>
    <m/>
  </r>
  <r>
    <n v="225400"/>
    <x v="0"/>
    <x v="0"/>
    <x v="0"/>
    <x v="0"/>
    <x v="7"/>
    <x v="227"/>
    <x v="0"/>
    <x v="0"/>
    <s v="Tesseramento"/>
    <x v="1"/>
    <x v="1"/>
    <x v="0"/>
    <m/>
  </r>
  <r>
    <n v="162626"/>
    <x v="0"/>
    <x v="0"/>
    <x v="0"/>
    <x v="0"/>
    <x v="7"/>
    <x v="227"/>
    <x v="0"/>
    <x v="0"/>
    <s v="Tesseramento"/>
    <x v="1"/>
    <x v="3"/>
    <x v="0"/>
    <m/>
  </r>
  <r>
    <n v="167093"/>
    <x v="0"/>
    <x v="0"/>
    <x v="0"/>
    <x v="0"/>
    <x v="7"/>
    <x v="227"/>
    <x v="0"/>
    <x v="0"/>
    <s v="Tesseramento"/>
    <x v="1"/>
    <x v="4"/>
    <x v="0"/>
    <m/>
  </r>
  <r>
    <n v="186504"/>
    <x v="0"/>
    <x v="0"/>
    <x v="0"/>
    <x v="0"/>
    <x v="7"/>
    <x v="227"/>
    <x v="0"/>
    <x v="0"/>
    <s v="Tesseramento"/>
    <x v="1"/>
    <x v="1"/>
    <x v="0"/>
    <m/>
  </r>
  <r>
    <n v="186503"/>
    <x v="0"/>
    <x v="0"/>
    <x v="0"/>
    <x v="0"/>
    <x v="7"/>
    <x v="227"/>
    <x v="0"/>
    <x v="0"/>
    <s v="Tesseramento"/>
    <x v="1"/>
    <x v="4"/>
    <x v="0"/>
    <m/>
  </r>
  <r>
    <n v="160639"/>
    <x v="0"/>
    <x v="0"/>
    <x v="0"/>
    <x v="0"/>
    <x v="7"/>
    <x v="135"/>
    <x v="0"/>
    <x v="1"/>
    <s v="Tesseramento"/>
    <x v="1"/>
    <x v="4"/>
    <x v="0"/>
    <m/>
  </r>
  <r>
    <n v="209376"/>
    <x v="0"/>
    <x v="0"/>
    <x v="0"/>
    <x v="0"/>
    <x v="7"/>
    <x v="135"/>
    <x v="0"/>
    <x v="0"/>
    <s v="Tesseramento"/>
    <x v="1"/>
    <x v="0"/>
    <x v="0"/>
    <m/>
  </r>
  <r>
    <n v="180514"/>
    <x v="0"/>
    <x v="0"/>
    <x v="0"/>
    <x v="0"/>
    <x v="7"/>
    <x v="135"/>
    <x v="0"/>
    <x v="1"/>
    <s v="Tesseramento"/>
    <x v="1"/>
    <x v="0"/>
    <x v="0"/>
    <m/>
  </r>
  <r>
    <n v="5292"/>
    <x v="0"/>
    <x v="0"/>
    <x v="0"/>
    <x v="0"/>
    <x v="7"/>
    <x v="135"/>
    <x v="0"/>
    <x v="0"/>
    <s v="Tesseramento"/>
    <x v="1"/>
    <x v="4"/>
    <x v="0"/>
    <m/>
  </r>
  <r>
    <n v="63784"/>
    <x v="0"/>
    <x v="0"/>
    <x v="0"/>
    <x v="0"/>
    <x v="7"/>
    <x v="135"/>
    <x v="0"/>
    <x v="1"/>
    <s v="Tesseramento"/>
    <x v="1"/>
    <x v="4"/>
    <x v="0"/>
    <m/>
  </r>
  <r>
    <n v="117671"/>
    <x v="0"/>
    <x v="0"/>
    <x v="0"/>
    <x v="0"/>
    <x v="7"/>
    <x v="135"/>
    <x v="0"/>
    <x v="0"/>
    <s v="Tesseramento"/>
    <x v="1"/>
    <x v="4"/>
    <x v="0"/>
    <m/>
  </r>
  <r>
    <n v="140050"/>
    <x v="1"/>
    <x v="0"/>
    <x v="0"/>
    <x v="0"/>
    <x v="4"/>
    <x v="147"/>
    <x v="0"/>
    <x v="0"/>
    <s v="Tesseramento"/>
    <x v="1"/>
    <x v="6"/>
    <x v="0"/>
    <s v="B"/>
  </r>
  <r>
    <n v="140051"/>
    <x v="1"/>
    <x v="0"/>
    <x v="0"/>
    <x v="0"/>
    <x v="4"/>
    <x v="147"/>
    <x v="0"/>
    <x v="0"/>
    <s v="Tesseramento"/>
    <x v="1"/>
    <x v="6"/>
    <x v="0"/>
    <s v="B"/>
  </r>
  <r>
    <n v="93801"/>
    <x v="0"/>
    <x v="0"/>
    <x v="0"/>
    <x v="0"/>
    <x v="7"/>
    <x v="135"/>
    <x v="0"/>
    <x v="0"/>
    <s v="Tesseramento"/>
    <x v="1"/>
    <x v="0"/>
    <x v="0"/>
    <m/>
  </r>
  <r>
    <n v="72460"/>
    <x v="0"/>
    <x v="0"/>
    <x v="0"/>
    <x v="0"/>
    <x v="7"/>
    <x v="135"/>
    <x v="0"/>
    <x v="0"/>
    <s v="Tesseramento"/>
    <x v="1"/>
    <x v="3"/>
    <x v="0"/>
    <m/>
  </r>
  <r>
    <n v="227854"/>
    <x v="1"/>
    <x v="0"/>
    <x v="0"/>
    <x v="0"/>
    <x v="7"/>
    <x v="135"/>
    <x v="0"/>
    <x v="0"/>
    <s v="Tesseramento"/>
    <x v="1"/>
    <x v="6"/>
    <x v="0"/>
    <m/>
  </r>
  <r>
    <n v="212980"/>
    <x v="0"/>
    <x v="0"/>
    <x v="0"/>
    <x v="0"/>
    <x v="8"/>
    <x v="98"/>
    <x v="0"/>
    <x v="0"/>
    <s v="Tesseramento"/>
    <x v="0"/>
    <x v="0"/>
    <x v="0"/>
    <m/>
  </r>
  <r>
    <n v="104970"/>
    <x v="0"/>
    <x v="0"/>
    <x v="0"/>
    <x v="0"/>
    <x v="12"/>
    <x v="114"/>
    <x v="0"/>
    <x v="0"/>
    <s v="Tesseramento"/>
    <x v="1"/>
    <x v="4"/>
    <x v="0"/>
    <m/>
  </r>
  <r>
    <n v="128572"/>
    <x v="0"/>
    <x v="0"/>
    <x v="0"/>
    <x v="0"/>
    <x v="7"/>
    <x v="78"/>
    <x v="0"/>
    <x v="0"/>
    <s v="Tesseramento"/>
    <x v="0"/>
    <x v="0"/>
    <x v="0"/>
    <m/>
  </r>
  <r>
    <n v="212109"/>
    <x v="0"/>
    <x v="0"/>
    <x v="0"/>
    <x v="1"/>
    <x v="7"/>
    <x v="78"/>
    <x v="0"/>
    <x v="0"/>
    <s v="Tesseramento"/>
    <x v="0"/>
    <x v="3"/>
    <x v="0"/>
    <m/>
  </r>
  <r>
    <n v="231327"/>
    <x v="0"/>
    <x v="0"/>
    <x v="0"/>
    <x v="0"/>
    <x v="7"/>
    <x v="78"/>
    <x v="0"/>
    <x v="0"/>
    <s v="Tesseramento"/>
    <x v="0"/>
    <x v="0"/>
    <x v="0"/>
    <m/>
  </r>
  <r>
    <n v="203908"/>
    <x v="0"/>
    <x v="0"/>
    <x v="0"/>
    <x v="0"/>
    <x v="7"/>
    <x v="135"/>
    <x v="0"/>
    <x v="0"/>
    <s v="Tesseramento"/>
    <x v="1"/>
    <x v="1"/>
    <x v="0"/>
    <m/>
  </r>
  <r>
    <n v="234053"/>
    <x v="1"/>
    <x v="0"/>
    <x v="1"/>
    <x v="2"/>
    <x v="7"/>
    <x v="227"/>
    <x v="0"/>
    <x v="0"/>
    <s v="Tesseramento"/>
    <x v="1"/>
    <x v="5"/>
    <x v="0"/>
    <m/>
  </r>
  <r>
    <n v="87533"/>
    <x v="0"/>
    <x v="0"/>
    <x v="0"/>
    <x v="0"/>
    <x v="7"/>
    <x v="135"/>
    <x v="0"/>
    <x v="1"/>
    <s v="Tesseramento"/>
    <x v="1"/>
    <x v="3"/>
    <x v="0"/>
    <m/>
  </r>
  <r>
    <n v="225626"/>
    <x v="1"/>
    <x v="0"/>
    <x v="0"/>
    <x v="1"/>
    <x v="8"/>
    <x v="98"/>
    <x v="0"/>
    <x v="0"/>
    <s v="Tesseramento"/>
    <x v="0"/>
    <x v="2"/>
    <x v="0"/>
    <m/>
  </r>
  <r>
    <n v="87174"/>
    <x v="0"/>
    <x v="0"/>
    <x v="0"/>
    <x v="0"/>
    <x v="7"/>
    <x v="135"/>
    <x v="0"/>
    <x v="0"/>
    <s v="Tesseramento"/>
    <x v="1"/>
    <x v="0"/>
    <x v="0"/>
    <m/>
  </r>
  <r>
    <n v="78038"/>
    <x v="0"/>
    <x v="0"/>
    <x v="0"/>
    <x v="0"/>
    <x v="7"/>
    <x v="135"/>
    <x v="0"/>
    <x v="0"/>
    <s v="Tesseramento"/>
    <x v="1"/>
    <x v="4"/>
    <x v="0"/>
    <m/>
  </r>
  <r>
    <n v="5234"/>
    <x v="0"/>
    <x v="0"/>
    <x v="0"/>
    <x v="0"/>
    <x v="12"/>
    <x v="314"/>
    <x v="0"/>
    <x v="0"/>
    <s v="Tesseramento"/>
    <x v="0"/>
    <x v="3"/>
    <x v="0"/>
    <m/>
  </r>
  <r>
    <n v="79877"/>
    <x v="0"/>
    <x v="0"/>
    <x v="0"/>
    <x v="0"/>
    <x v="7"/>
    <x v="135"/>
    <x v="0"/>
    <x v="1"/>
    <s v="Tesseramento"/>
    <x v="1"/>
    <x v="4"/>
    <x v="0"/>
    <m/>
  </r>
  <r>
    <n v="182535"/>
    <x v="0"/>
    <x v="0"/>
    <x v="0"/>
    <x v="0"/>
    <x v="4"/>
    <x v="40"/>
    <x v="0"/>
    <x v="0"/>
    <s v="Tesseramento"/>
    <x v="1"/>
    <x v="3"/>
    <x v="0"/>
    <m/>
  </r>
  <r>
    <n v="68813"/>
    <x v="0"/>
    <x v="0"/>
    <x v="0"/>
    <x v="0"/>
    <x v="7"/>
    <x v="135"/>
    <x v="0"/>
    <x v="1"/>
    <s v="Tesseramento"/>
    <x v="1"/>
    <x v="4"/>
    <x v="0"/>
    <m/>
  </r>
  <r>
    <n v="80365"/>
    <x v="0"/>
    <x v="0"/>
    <x v="0"/>
    <x v="0"/>
    <x v="4"/>
    <x v="40"/>
    <x v="0"/>
    <x v="1"/>
    <s v="Tesseramento"/>
    <x v="1"/>
    <x v="4"/>
    <x v="0"/>
    <m/>
  </r>
  <r>
    <n v="76911"/>
    <x v="0"/>
    <x v="0"/>
    <x v="0"/>
    <x v="0"/>
    <x v="4"/>
    <x v="40"/>
    <x v="0"/>
    <x v="0"/>
    <s v="Tesseramento"/>
    <x v="1"/>
    <x v="4"/>
    <x v="0"/>
    <m/>
  </r>
  <r>
    <n v="165445"/>
    <x v="0"/>
    <x v="0"/>
    <x v="0"/>
    <x v="0"/>
    <x v="4"/>
    <x v="149"/>
    <x v="0"/>
    <x v="1"/>
    <s v="Tesseramento"/>
    <x v="1"/>
    <x v="3"/>
    <x v="0"/>
    <m/>
  </r>
  <r>
    <n v="165439"/>
    <x v="0"/>
    <x v="0"/>
    <x v="0"/>
    <x v="0"/>
    <x v="4"/>
    <x v="149"/>
    <x v="0"/>
    <x v="0"/>
    <s v="Tesseramento"/>
    <x v="1"/>
    <x v="3"/>
    <x v="0"/>
    <m/>
  </r>
  <r>
    <n v="34011"/>
    <x v="0"/>
    <x v="0"/>
    <x v="0"/>
    <x v="0"/>
    <x v="4"/>
    <x v="40"/>
    <x v="0"/>
    <x v="0"/>
    <s v="Tesseramento"/>
    <x v="1"/>
    <x v="3"/>
    <x v="0"/>
    <m/>
  </r>
  <r>
    <n v="166170"/>
    <x v="0"/>
    <x v="0"/>
    <x v="0"/>
    <x v="0"/>
    <x v="4"/>
    <x v="40"/>
    <x v="0"/>
    <x v="0"/>
    <s v="Tesseramento"/>
    <x v="1"/>
    <x v="3"/>
    <x v="0"/>
    <m/>
  </r>
  <r>
    <n v="150071"/>
    <x v="0"/>
    <x v="0"/>
    <x v="0"/>
    <x v="0"/>
    <x v="4"/>
    <x v="40"/>
    <x v="0"/>
    <x v="0"/>
    <s v="Tesseramento"/>
    <x v="1"/>
    <x v="0"/>
    <x v="0"/>
    <m/>
  </r>
  <r>
    <n v="117815"/>
    <x v="0"/>
    <x v="0"/>
    <x v="0"/>
    <x v="0"/>
    <x v="7"/>
    <x v="135"/>
    <x v="0"/>
    <x v="0"/>
    <s v="Tesseramento"/>
    <x v="1"/>
    <x v="3"/>
    <x v="0"/>
    <m/>
  </r>
  <r>
    <n v="117667"/>
    <x v="0"/>
    <x v="0"/>
    <x v="0"/>
    <x v="0"/>
    <x v="7"/>
    <x v="135"/>
    <x v="0"/>
    <x v="0"/>
    <s v="Tesseramento"/>
    <x v="1"/>
    <x v="4"/>
    <x v="0"/>
    <m/>
  </r>
  <r>
    <n v="166164"/>
    <x v="0"/>
    <x v="0"/>
    <x v="0"/>
    <x v="0"/>
    <x v="4"/>
    <x v="40"/>
    <x v="0"/>
    <x v="0"/>
    <s v="Tesseramento"/>
    <x v="1"/>
    <x v="0"/>
    <x v="0"/>
    <m/>
  </r>
  <r>
    <n v="124469"/>
    <x v="0"/>
    <x v="0"/>
    <x v="0"/>
    <x v="0"/>
    <x v="7"/>
    <x v="135"/>
    <x v="0"/>
    <x v="0"/>
    <s v="Tesseramento"/>
    <x v="1"/>
    <x v="3"/>
    <x v="0"/>
    <m/>
  </r>
  <r>
    <n v="6159"/>
    <x v="0"/>
    <x v="0"/>
    <x v="0"/>
    <x v="0"/>
    <x v="8"/>
    <x v="46"/>
    <x v="0"/>
    <x v="0"/>
    <s v="Tesseramento"/>
    <x v="0"/>
    <x v="4"/>
    <x v="0"/>
    <m/>
  </r>
  <r>
    <n v="19876"/>
    <x v="0"/>
    <x v="0"/>
    <x v="0"/>
    <x v="0"/>
    <x v="8"/>
    <x v="46"/>
    <x v="0"/>
    <x v="1"/>
    <s v="Tesseramento"/>
    <x v="0"/>
    <x v="4"/>
    <x v="0"/>
    <m/>
  </r>
  <r>
    <n v="179591"/>
    <x v="1"/>
    <x v="0"/>
    <x v="0"/>
    <x v="0"/>
    <x v="7"/>
    <x v="135"/>
    <x v="0"/>
    <x v="0"/>
    <s v="Tesseramento"/>
    <x v="1"/>
    <x v="6"/>
    <x v="0"/>
    <s v="B"/>
  </r>
  <r>
    <n v="216469"/>
    <x v="1"/>
    <x v="0"/>
    <x v="0"/>
    <x v="1"/>
    <x v="7"/>
    <x v="135"/>
    <x v="0"/>
    <x v="0"/>
    <s v="Tesseramento"/>
    <x v="1"/>
    <x v="6"/>
    <x v="0"/>
    <m/>
  </r>
  <r>
    <n v="205694"/>
    <x v="1"/>
    <x v="0"/>
    <x v="0"/>
    <x v="1"/>
    <x v="1"/>
    <x v="20"/>
    <x v="0"/>
    <x v="1"/>
    <s v="Tesseramento"/>
    <x v="0"/>
    <x v="5"/>
    <x v="0"/>
    <m/>
  </r>
  <r>
    <n v="206325"/>
    <x v="0"/>
    <x v="0"/>
    <x v="0"/>
    <x v="0"/>
    <x v="1"/>
    <x v="20"/>
    <x v="0"/>
    <x v="0"/>
    <s v="Tesseramento"/>
    <x v="0"/>
    <x v="0"/>
    <x v="0"/>
    <m/>
  </r>
  <r>
    <n v="99164"/>
    <x v="0"/>
    <x v="0"/>
    <x v="0"/>
    <x v="0"/>
    <x v="7"/>
    <x v="135"/>
    <x v="0"/>
    <x v="0"/>
    <s v="Tesseramento"/>
    <x v="1"/>
    <x v="4"/>
    <x v="0"/>
    <m/>
  </r>
  <r>
    <n v="222310"/>
    <x v="0"/>
    <x v="1"/>
    <x v="0"/>
    <x v="1"/>
    <x v="1"/>
    <x v="20"/>
    <x v="0"/>
    <x v="1"/>
    <s v="Tesseramento"/>
    <x v="0"/>
    <x v="0"/>
    <x v="0"/>
    <m/>
  </r>
  <r>
    <n v="117680"/>
    <x v="0"/>
    <x v="0"/>
    <x v="0"/>
    <x v="0"/>
    <x v="7"/>
    <x v="135"/>
    <x v="0"/>
    <x v="0"/>
    <s v="Tesseramento"/>
    <x v="1"/>
    <x v="3"/>
    <x v="0"/>
    <m/>
  </r>
  <r>
    <n v="180235"/>
    <x v="0"/>
    <x v="0"/>
    <x v="0"/>
    <x v="0"/>
    <x v="7"/>
    <x v="293"/>
    <x v="0"/>
    <x v="0"/>
    <s v="Tesseramento"/>
    <x v="1"/>
    <x v="3"/>
    <x v="0"/>
    <m/>
  </r>
  <r>
    <n v="114499"/>
    <x v="0"/>
    <x v="0"/>
    <x v="0"/>
    <x v="0"/>
    <x v="7"/>
    <x v="293"/>
    <x v="0"/>
    <x v="0"/>
    <s v="Tesseramento"/>
    <x v="1"/>
    <x v="0"/>
    <x v="0"/>
    <m/>
  </r>
  <r>
    <n v="31956"/>
    <x v="0"/>
    <x v="0"/>
    <x v="0"/>
    <x v="0"/>
    <x v="7"/>
    <x v="293"/>
    <x v="0"/>
    <x v="1"/>
    <s v="Tesseramento"/>
    <x v="1"/>
    <x v="4"/>
    <x v="0"/>
    <m/>
  </r>
  <r>
    <n v="72586"/>
    <x v="0"/>
    <x v="0"/>
    <x v="0"/>
    <x v="0"/>
    <x v="7"/>
    <x v="293"/>
    <x v="0"/>
    <x v="0"/>
    <s v="Tesseramento"/>
    <x v="1"/>
    <x v="3"/>
    <x v="0"/>
    <m/>
  </r>
  <r>
    <n v="135985"/>
    <x v="0"/>
    <x v="0"/>
    <x v="0"/>
    <x v="0"/>
    <x v="7"/>
    <x v="293"/>
    <x v="0"/>
    <x v="0"/>
    <s v="Tesseramento"/>
    <x v="1"/>
    <x v="0"/>
    <x v="0"/>
    <m/>
  </r>
  <r>
    <n v="202126"/>
    <x v="1"/>
    <x v="0"/>
    <x v="0"/>
    <x v="1"/>
    <x v="7"/>
    <x v="293"/>
    <x v="0"/>
    <x v="1"/>
    <s v="Tesseramento"/>
    <x v="1"/>
    <x v="7"/>
    <x v="0"/>
    <m/>
  </r>
  <r>
    <n v="62520"/>
    <x v="0"/>
    <x v="0"/>
    <x v="0"/>
    <x v="0"/>
    <x v="7"/>
    <x v="293"/>
    <x v="0"/>
    <x v="1"/>
    <s v="Tesseramento"/>
    <x v="1"/>
    <x v="4"/>
    <x v="0"/>
    <m/>
  </r>
  <r>
    <n v="48411"/>
    <x v="0"/>
    <x v="0"/>
    <x v="0"/>
    <x v="0"/>
    <x v="7"/>
    <x v="293"/>
    <x v="0"/>
    <x v="0"/>
    <s v="Tesseramento"/>
    <x v="1"/>
    <x v="1"/>
    <x v="0"/>
    <m/>
  </r>
  <r>
    <n v="16573"/>
    <x v="0"/>
    <x v="0"/>
    <x v="0"/>
    <x v="0"/>
    <x v="7"/>
    <x v="293"/>
    <x v="0"/>
    <x v="0"/>
    <s v="Tesseramento"/>
    <x v="1"/>
    <x v="4"/>
    <x v="0"/>
    <m/>
  </r>
  <r>
    <n v="182988"/>
    <x v="1"/>
    <x v="0"/>
    <x v="0"/>
    <x v="1"/>
    <x v="7"/>
    <x v="293"/>
    <x v="0"/>
    <x v="1"/>
    <s v="Tesseramento"/>
    <x v="1"/>
    <x v="5"/>
    <x v="0"/>
    <m/>
  </r>
  <r>
    <n v="115824"/>
    <x v="1"/>
    <x v="0"/>
    <x v="0"/>
    <x v="1"/>
    <x v="7"/>
    <x v="293"/>
    <x v="0"/>
    <x v="0"/>
    <s v="Tesseramento"/>
    <x v="1"/>
    <x v="2"/>
    <x v="0"/>
    <m/>
  </r>
  <r>
    <n v="53195"/>
    <x v="0"/>
    <x v="0"/>
    <x v="0"/>
    <x v="0"/>
    <x v="7"/>
    <x v="293"/>
    <x v="0"/>
    <x v="1"/>
    <s v="Tesseramento"/>
    <x v="1"/>
    <x v="4"/>
    <x v="0"/>
    <m/>
  </r>
  <r>
    <n v="87164"/>
    <x v="0"/>
    <x v="0"/>
    <x v="0"/>
    <x v="0"/>
    <x v="7"/>
    <x v="293"/>
    <x v="0"/>
    <x v="0"/>
    <s v="Tesseramento"/>
    <x v="1"/>
    <x v="0"/>
    <x v="0"/>
    <m/>
  </r>
  <r>
    <n v="18217"/>
    <x v="0"/>
    <x v="0"/>
    <x v="0"/>
    <x v="0"/>
    <x v="7"/>
    <x v="293"/>
    <x v="0"/>
    <x v="1"/>
    <s v="Tesseramento"/>
    <x v="1"/>
    <x v="4"/>
    <x v="0"/>
    <m/>
  </r>
  <r>
    <n v="872"/>
    <x v="0"/>
    <x v="0"/>
    <x v="0"/>
    <x v="1"/>
    <x v="7"/>
    <x v="293"/>
    <x v="0"/>
    <x v="1"/>
    <s v="Tesseramento"/>
    <x v="1"/>
    <x v="4"/>
    <x v="0"/>
    <m/>
  </r>
  <r>
    <n v="871"/>
    <x v="0"/>
    <x v="0"/>
    <x v="0"/>
    <x v="0"/>
    <x v="7"/>
    <x v="293"/>
    <x v="0"/>
    <x v="0"/>
    <s v="Tesseramento"/>
    <x v="1"/>
    <x v="4"/>
    <x v="0"/>
    <m/>
  </r>
  <r>
    <n v="87543"/>
    <x v="0"/>
    <x v="0"/>
    <x v="0"/>
    <x v="0"/>
    <x v="7"/>
    <x v="51"/>
    <x v="0"/>
    <x v="0"/>
    <s v="Tesseramento"/>
    <x v="1"/>
    <x v="3"/>
    <x v="0"/>
    <m/>
  </r>
  <r>
    <n v="89727"/>
    <x v="0"/>
    <x v="0"/>
    <x v="0"/>
    <x v="0"/>
    <x v="7"/>
    <x v="51"/>
    <x v="0"/>
    <x v="1"/>
    <s v="Tesseramento"/>
    <x v="1"/>
    <x v="4"/>
    <x v="0"/>
    <m/>
  </r>
  <r>
    <n v="105606"/>
    <x v="0"/>
    <x v="0"/>
    <x v="0"/>
    <x v="0"/>
    <x v="7"/>
    <x v="51"/>
    <x v="0"/>
    <x v="0"/>
    <s v="Tesseramento"/>
    <x v="1"/>
    <x v="3"/>
    <x v="0"/>
    <m/>
  </r>
  <r>
    <n v="139799"/>
    <x v="0"/>
    <x v="0"/>
    <x v="0"/>
    <x v="1"/>
    <x v="7"/>
    <x v="51"/>
    <x v="0"/>
    <x v="1"/>
    <s v="Tesseramento"/>
    <x v="1"/>
    <x v="3"/>
    <x v="0"/>
    <m/>
  </r>
  <r>
    <n v="19176"/>
    <x v="0"/>
    <x v="0"/>
    <x v="0"/>
    <x v="0"/>
    <x v="4"/>
    <x v="166"/>
    <x v="0"/>
    <x v="1"/>
    <s v="Tesseramento"/>
    <x v="1"/>
    <x v="4"/>
    <x v="0"/>
    <m/>
  </r>
  <r>
    <n v="214725"/>
    <x v="0"/>
    <x v="0"/>
    <x v="0"/>
    <x v="0"/>
    <x v="4"/>
    <x v="166"/>
    <x v="0"/>
    <x v="0"/>
    <s v="Tesseramento"/>
    <x v="1"/>
    <x v="3"/>
    <x v="0"/>
    <m/>
  </r>
  <r>
    <n v="215848"/>
    <x v="0"/>
    <x v="0"/>
    <x v="2"/>
    <x v="1"/>
    <x v="1"/>
    <x v="1"/>
    <x v="0"/>
    <x v="0"/>
    <s v="Tesseramento"/>
    <x v="0"/>
    <x v="1"/>
    <x v="0"/>
    <m/>
  </r>
  <r>
    <n v="166404"/>
    <x v="0"/>
    <x v="0"/>
    <x v="0"/>
    <x v="0"/>
    <x v="8"/>
    <x v="46"/>
    <x v="0"/>
    <x v="0"/>
    <s v="Tesseramento"/>
    <x v="0"/>
    <x v="3"/>
    <x v="0"/>
    <m/>
  </r>
  <r>
    <n v="233998"/>
    <x v="0"/>
    <x v="1"/>
    <x v="1"/>
    <x v="1"/>
    <x v="1"/>
    <x v="1"/>
    <x v="0"/>
    <x v="0"/>
    <s v="Tesseramento"/>
    <x v="0"/>
    <x v="1"/>
    <x v="0"/>
    <m/>
  </r>
  <r>
    <n v="99121"/>
    <x v="0"/>
    <x v="0"/>
    <x v="0"/>
    <x v="1"/>
    <x v="8"/>
    <x v="46"/>
    <x v="0"/>
    <x v="0"/>
    <s v="Tesseramento"/>
    <x v="0"/>
    <x v="3"/>
    <x v="0"/>
    <m/>
  </r>
  <r>
    <n v="97774"/>
    <x v="0"/>
    <x v="0"/>
    <x v="0"/>
    <x v="0"/>
    <x v="8"/>
    <x v="46"/>
    <x v="0"/>
    <x v="0"/>
    <s v="Tesseramento"/>
    <x v="0"/>
    <x v="1"/>
    <x v="0"/>
    <m/>
  </r>
  <r>
    <n v="213185"/>
    <x v="0"/>
    <x v="0"/>
    <x v="0"/>
    <x v="0"/>
    <x v="1"/>
    <x v="20"/>
    <x v="0"/>
    <x v="0"/>
    <s v="Tesseramento"/>
    <x v="0"/>
    <x v="3"/>
    <x v="0"/>
    <m/>
  </r>
  <r>
    <n v="43796"/>
    <x v="0"/>
    <x v="0"/>
    <x v="0"/>
    <x v="0"/>
    <x v="1"/>
    <x v="20"/>
    <x v="0"/>
    <x v="0"/>
    <s v="Tesseramento"/>
    <x v="0"/>
    <x v="3"/>
    <x v="0"/>
    <m/>
  </r>
  <r>
    <n v="222108"/>
    <x v="0"/>
    <x v="0"/>
    <x v="0"/>
    <x v="0"/>
    <x v="7"/>
    <x v="227"/>
    <x v="0"/>
    <x v="0"/>
    <s v="Tesseramento"/>
    <x v="1"/>
    <x v="0"/>
    <x v="0"/>
    <m/>
  </r>
  <r>
    <n v="222109"/>
    <x v="0"/>
    <x v="0"/>
    <x v="0"/>
    <x v="0"/>
    <x v="7"/>
    <x v="227"/>
    <x v="0"/>
    <x v="1"/>
    <s v="Tesseramento"/>
    <x v="1"/>
    <x v="3"/>
    <x v="0"/>
    <m/>
  </r>
  <r>
    <n v="77356"/>
    <x v="0"/>
    <x v="0"/>
    <x v="0"/>
    <x v="1"/>
    <x v="7"/>
    <x v="135"/>
    <x v="0"/>
    <x v="0"/>
    <s v="Tesseramento"/>
    <x v="1"/>
    <x v="4"/>
    <x v="0"/>
    <m/>
  </r>
  <r>
    <n v="83941"/>
    <x v="0"/>
    <x v="0"/>
    <x v="0"/>
    <x v="0"/>
    <x v="7"/>
    <x v="135"/>
    <x v="0"/>
    <x v="1"/>
    <s v="Tesseramento"/>
    <x v="1"/>
    <x v="4"/>
    <x v="0"/>
    <m/>
  </r>
  <r>
    <n v="178504"/>
    <x v="0"/>
    <x v="0"/>
    <x v="0"/>
    <x v="1"/>
    <x v="8"/>
    <x v="46"/>
    <x v="0"/>
    <x v="1"/>
    <s v="Tesseramento"/>
    <x v="0"/>
    <x v="3"/>
    <x v="0"/>
    <m/>
  </r>
  <r>
    <n v="31751"/>
    <x v="0"/>
    <x v="0"/>
    <x v="0"/>
    <x v="0"/>
    <x v="7"/>
    <x v="78"/>
    <x v="0"/>
    <x v="0"/>
    <s v="Tesseramento"/>
    <x v="0"/>
    <x v="3"/>
    <x v="0"/>
    <m/>
  </r>
  <r>
    <n v="200019"/>
    <x v="1"/>
    <x v="0"/>
    <x v="0"/>
    <x v="0"/>
    <x v="7"/>
    <x v="78"/>
    <x v="0"/>
    <x v="0"/>
    <s v="Tesseramento"/>
    <x v="0"/>
    <x v="5"/>
    <x v="0"/>
    <m/>
  </r>
  <r>
    <n v="176626"/>
    <x v="0"/>
    <x v="0"/>
    <x v="0"/>
    <x v="0"/>
    <x v="7"/>
    <x v="78"/>
    <x v="0"/>
    <x v="0"/>
    <s v="Tesseramento"/>
    <x v="0"/>
    <x v="0"/>
    <x v="0"/>
    <m/>
  </r>
  <r>
    <n v="216691"/>
    <x v="0"/>
    <x v="1"/>
    <x v="0"/>
    <x v="1"/>
    <x v="15"/>
    <x v="104"/>
    <x v="0"/>
    <x v="0"/>
    <s v="Tesseramento"/>
    <x v="1"/>
    <x v="0"/>
    <x v="0"/>
    <m/>
  </r>
  <r>
    <n v="217107"/>
    <x v="0"/>
    <x v="0"/>
    <x v="0"/>
    <x v="0"/>
    <x v="15"/>
    <x v="104"/>
    <x v="0"/>
    <x v="0"/>
    <s v="Tesseramento"/>
    <x v="1"/>
    <x v="0"/>
    <x v="0"/>
    <m/>
  </r>
  <r>
    <n v="177647"/>
    <x v="0"/>
    <x v="0"/>
    <x v="0"/>
    <x v="1"/>
    <x v="15"/>
    <x v="104"/>
    <x v="0"/>
    <x v="0"/>
    <s v="Tesseramento"/>
    <x v="1"/>
    <x v="0"/>
    <x v="0"/>
    <m/>
  </r>
  <r>
    <n v="104587"/>
    <x v="0"/>
    <x v="0"/>
    <x v="0"/>
    <x v="1"/>
    <x v="7"/>
    <x v="78"/>
    <x v="0"/>
    <x v="0"/>
    <s v="Tesseramento"/>
    <x v="0"/>
    <x v="4"/>
    <x v="0"/>
    <m/>
  </r>
  <r>
    <n v="71727"/>
    <x v="0"/>
    <x v="0"/>
    <x v="0"/>
    <x v="0"/>
    <x v="7"/>
    <x v="78"/>
    <x v="0"/>
    <x v="0"/>
    <s v="Tesseramento"/>
    <x v="0"/>
    <x v="4"/>
    <x v="0"/>
    <m/>
  </r>
  <r>
    <n v="234018"/>
    <x v="0"/>
    <x v="0"/>
    <x v="1"/>
    <x v="1"/>
    <x v="7"/>
    <x v="135"/>
    <x v="0"/>
    <x v="0"/>
    <s v="Tesseramento"/>
    <x v="1"/>
    <x v="0"/>
    <x v="0"/>
    <m/>
  </r>
  <r>
    <n v="37006"/>
    <x v="0"/>
    <x v="0"/>
    <x v="0"/>
    <x v="0"/>
    <x v="7"/>
    <x v="293"/>
    <x v="0"/>
    <x v="0"/>
    <s v="Tesseramento"/>
    <x v="1"/>
    <x v="3"/>
    <x v="0"/>
    <m/>
  </r>
  <r>
    <n v="63890"/>
    <x v="0"/>
    <x v="0"/>
    <x v="0"/>
    <x v="0"/>
    <x v="7"/>
    <x v="293"/>
    <x v="0"/>
    <x v="0"/>
    <s v="Tesseramento"/>
    <x v="1"/>
    <x v="0"/>
    <x v="0"/>
    <m/>
  </r>
  <r>
    <n v="221359"/>
    <x v="0"/>
    <x v="0"/>
    <x v="0"/>
    <x v="1"/>
    <x v="7"/>
    <x v="293"/>
    <x v="0"/>
    <x v="0"/>
    <s v="Tesseramento"/>
    <x v="1"/>
    <x v="1"/>
    <x v="0"/>
    <m/>
  </r>
  <r>
    <n v="95570"/>
    <x v="0"/>
    <x v="0"/>
    <x v="0"/>
    <x v="0"/>
    <x v="7"/>
    <x v="293"/>
    <x v="0"/>
    <x v="0"/>
    <s v="Tesseramento"/>
    <x v="1"/>
    <x v="3"/>
    <x v="0"/>
    <m/>
  </r>
  <r>
    <n v="71969"/>
    <x v="0"/>
    <x v="0"/>
    <x v="0"/>
    <x v="0"/>
    <x v="7"/>
    <x v="293"/>
    <x v="0"/>
    <x v="0"/>
    <s v="Tesseramento"/>
    <x v="1"/>
    <x v="0"/>
    <x v="0"/>
    <m/>
  </r>
  <r>
    <n v="202127"/>
    <x v="0"/>
    <x v="0"/>
    <x v="0"/>
    <x v="0"/>
    <x v="7"/>
    <x v="293"/>
    <x v="0"/>
    <x v="0"/>
    <s v="Tesseramento"/>
    <x v="1"/>
    <x v="0"/>
    <x v="0"/>
    <m/>
  </r>
  <r>
    <n v="40406"/>
    <x v="0"/>
    <x v="0"/>
    <x v="0"/>
    <x v="0"/>
    <x v="7"/>
    <x v="293"/>
    <x v="0"/>
    <x v="1"/>
    <s v="Tesseramento"/>
    <x v="1"/>
    <x v="4"/>
    <x v="0"/>
    <m/>
  </r>
  <r>
    <n v="40405"/>
    <x v="0"/>
    <x v="0"/>
    <x v="0"/>
    <x v="0"/>
    <x v="7"/>
    <x v="293"/>
    <x v="0"/>
    <x v="0"/>
    <s v="Tesseramento"/>
    <x v="1"/>
    <x v="1"/>
    <x v="0"/>
    <m/>
  </r>
  <r>
    <n v="40404"/>
    <x v="0"/>
    <x v="0"/>
    <x v="0"/>
    <x v="0"/>
    <x v="7"/>
    <x v="293"/>
    <x v="0"/>
    <x v="0"/>
    <s v="Tesseramento"/>
    <x v="1"/>
    <x v="4"/>
    <x v="0"/>
    <m/>
  </r>
  <r>
    <n v="232604"/>
    <x v="1"/>
    <x v="0"/>
    <x v="0"/>
    <x v="1"/>
    <x v="7"/>
    <x v="293"/>
    <x v="0"/>
    <x v="1"/>
    <s v="Tesseramento"/>
    <x v="1"/>
    <x v="5"/>
    <x v="0"/>
    <m/>
  </r>
  <r>
    <n v="18222"/>
    <x v="0"/>
    <x v="0"/>
    <x v="0"/>
    <x v="0"/>
    <x v="7"/>
    <x v="293"/>
    <x v="0"/>
    <x v="1"/>
    <s v="Tesseramento"/>
    <x v="1"/>
    <x v="4"/>
    <x v="0"/>
    <m/>
  </r>
  <r>
    <n v="18224"/>
    <x v="0"/>
    <x v="0"/>
    <x v="0"/>
    <x v="0"/>
    <x v="7"/>
    <x v="293"/>
    <x v="0"/>
    <x v="1"/>
    <s v="Tesseramento"/>
    <x v="1"/>
    <x v="4"/>
    <x v="0"/>
    <m/>
  </r>
  <r>
    <n v="105314"/>
    <x v="0"/>
    <x v="0"/>
    <x v="0"/>
    <x v="0"/>
    <x v="7"/>
    <x v="293"/>
    <x v="0"/>
    <x v="0"/>
    <s v="Tesseramento"/>
    <x v="1"/>
    <x v="3"/>
    <x v="0"/>
    <m/>
  </r>
  <r>
    <n v="107426"/>
    <x v="0"/>
    <x v="0"/>
    <x v="0"/>
    <x v="0"/>
    <x v="7"/>
    <x v="293"/>
    <x v="0"/>
    <x v="0"/>
    <s v="Tesseramento"/>
    <x v="1"/>
    <x v="3"/>
    <x v="0"/>
    <m/>
  </r>
  <r>
    <n v="107425"/>
    <x v="0"/>
    <x v="0"/>
    <x v="0"/>
    <x v="0"/>
    <x v="7"/>
    <x v="293"/>
    <x v="0"/>
    <x v="1"/>
    <s v="Tesseramento"/>
    <x v="1"/>
    <x v="3"/>
    <x v="0"/>
    <m/>
  </r>
  <r>
    <n v="215187"/>
    <x v="0"/>
    <x v="0"/>
    <x v="0"/>
    <x v="1"/>
    <x v="7"/>
    <x v="293"/>
    <x v="0"/>
    <x v="1"/>
    <s v="Tesseramento"/>
    <x v="1"/>
    <x v="0"/>
    <x v="0"/>
    <m/>
  </r>
  <r>
    <n v="146545"/>
    <x v="0"/>
    <x v="0"/>
    <x v="0"/>
    <x v="0"/>
    <x v="7"/>
    <x v="293"/>
    <x v="0"/>
    <x v="0"/>
    <s v="Tesseramento"/>
    <x v="1"/>
    <x v="1"/>
    <x v="0"/>
    <m/>
  </r>
  <r>
    <n v="18228"/>
    <x v="0"/>
    <x v="0"/>
    <x v="0"/>
    <x v="0"/>
    <x v="7"/>
    <x v="293"/>
    <x v="0"/>
    <x v="0"/>
    <s v="Tesseramento"/>
    <x v="1"/>
    <x v="3"/>
    <x v="0"/>
    <m/>
  </r>
  <r>
    <n v="83629"/>
    <x v="0"/>
    <x v="0"/>
    <x v="0"/>
    <x v="0"/>
    <x v="7"/>
    <x v="293"/>
    <x v="0"/>
    <x v="0"/>
    <s v="Tesseramento"/>
    <x v="1"/>
    <x v="1"/>
    <x v="0"/>
    <m/>
  </r>
  <r>
    <n v="18233"/>
    <x v="0"/>
    <x v="0"/>
    <x v="0"/>
    <x v="0"/>
    <x v="7"/>
    <x v="293"/>
    <x v="0"/>
    <x v="0"/>
    <s v="Tesseramento"/>
    <x v="1"/>
    <x v="4"/>
    <x v="0"/>
    <m/>
  </r>
  <r>
    <n v="113115"/>
    <x v="0"/>
    <x v="0"/>
    <x v="0"/>
    <x v="0"/>
    <x v="7"/>
    <x v="293"/>
    <x v="0"/>
    <x v="1"/>
    <s v="Tesseramento"/>
    <x v="1"/>
    <x v="4"/>
    <x v="0"/>
    <m/>
  </r>
  <r>
    <n v="18239"/>
    <x v="0"/>
    <x v="0"/>
    <x v="0"/>
    <x v="0"/>
    <x v="7"/>
    <x v="293"/>
    <x v="0"/>
    <x v="0"/>
    <s v="Tesseramento"/>
    <x v="1"/>
    <x v="4"/>
    <x v="0"/>
    <m/>
  </r>
  <r>
    <n v="123770"/>
    <x v="0"/>
    <x v="0"/>
    <x v="0"/>
    <x v="0"/>
    <x v="7"/>
    <x v="293"/>
    <x v="0"/>
    <x v="1"/>
    <s v="Tesseramento"/>
    <x v="1"/>
    <x v="0"/>
    <x v="0"/>
    <m/>
  </r>
  <r>
    <n v="896"/>
    <x v="0"/>
    <x v="0"/>
    <x v="0"/>
    <x v="0"/>
    <x v="7"/>
    <x v="293"/>
    <x v="0"/>
    <x v="0"/>
    <s v="Tesseramento"/>
    <x v="1"/>
    <x v="4"/>
    <x v="0"/>
    <m/>
  </r>
  <r>
    <n v="18243"/>
    <x v="0"/>
    <x v="0"/>
    <x v="0"/>
    <x v="0"/>
    <x v="7"/>
    <x v="293"/>
    <x v="0"/>
    <x v="0"/>
    <s v="Tesseramento"/>
    <x v="1"/>
    <x v="4"/>
    <x v="0"/>
    <m/>
  </r>
  <r>
    <n v="115814"/>
    <x v="0"/>
    <x v="0"/>
    <x v="0"/>
    <x v="0"/>
    <x v="7"/>
    <x v="293"/>
    <x v="0"/>
    <x v="1"/>
    <s v="Tesseramento"/>
    <x v="1"/>
    <x v="3"/>
    <x v="0"/>
    <m/>
  </r>
  <r>
    <n v="233117"/>
    <x v="1"/>
    <x v="0"/>
    <x v="0"/>
    <x v="2"/>
    <x v="7"/>
    <x v="293"/>
    <x v="0"/>
    <x v="1"/>
    <s v="Tesseramento"/>
    <x v="1"/>
    <x v="5"/>
    <x v="0"/>
    <m/>
  </r>
  <r>
    <n v="18244"/>
    <x v="0"/>
    <x v="0"/>
    <x v="0"/>
    <x v="0"/>
    <x v="7"/>
    <x v="293"/>
    <x v="0"/>
    <x v="1"/>
    <s v="Tesseramento"/>
    <x v="1"/>
    <x v="4"/>
    <x v="0"/>
    <m/>
  </r>
  <r>
    <n v="137347"/>
    <x v="0"/>
    <x v="0"/>
    <x v="0"/>
    <x v="0"/>
    <x v="7"/>
    <x v="135"/>
    <x v="0"/>
    <x v="0"/>
    <s v="Tesseramento"/>
    <x v="1"/>
    <x v="3"/>
    <x v="0"/>
    <m/>
  </r>
  <r>
    <n v="198338"/>
    <x v="0"/>
    <x v="0"/>
    <x v="0"/>
    <x v="2"/>
    <x v="7"/>
    <x v="293"/>
    <x v="0"/>
    <x v="0"/>
    <s v="Tesseramento"/>
    <x v="1"/>
    <x v="1"/>
    <x v="0"/>
    <m/>
  </r>
  <r>
    <n v="93020"/>
    <x v="0"/>
    <x v="0"/>
    <x v="0"/>
    <x v="0"/>
    <x v="7"/>
    <x v="293"/>
    <x v="0"/>
    <x v="0"/>
    <s v="Tesseramento"/>
    <x v="1"/>
    <x v="0"/>
    <x v="0"/>
    <m/>
  </r>
  <r>
    <n v="70059"/>
    <x v="0"/>
    <x v="0"/>
    <x v="0"/>
    <x v="0"/>
    <x v="7"/>
    <x v="293"/>
    <x v="0"/>
    <x v="0"/>
    <s v="Tesseramento"/>
    <x v="1"/>
    <x v="4"/>
    <x v="0"/>
    <m/>
  </r>
  <r>
    <n v="103652"/>
    <x v="0"/>
    <x v="0"/>
    <x v="0"/>
    <x v="0"/>
    <x v="7"/>
    <x v="293"/>
    <x v="0"/>
    <x v="0"/>
    <s v="Tesseramento"/>
    <x v="1"/>
    <x v="3"/>
    <x v="0"/>
    <m/>
  </r>
  <r>
    <n v="43517"/>
    <x v="0"/>
    <x v="0"/>
    <x v="0"/>
    <x v="0"/>
    <x v="7"/>
    <x v="293"/>
    <x v="0"/>
    <x v="0"/>
    <s v="Tesseramento"/>
    <x v="1"/>
    <x v="1"/>
    <x v="0"/>
    <m/>
  </r>
  <r>
    <n v="18255"/>
    <x v="0"/>
    <x v="0"/>
    <x v="0"/>
    <x v="0"/>
    <x v="7"/>
    <x v="293"/>
    <x v="0"/>
    <x v="0"/>
    <s v="Tesseramento"/>
    <x v="1"/>
    <x v="4"/>
    <x v="0"/>
    <m/>
  </r>
  <r>
    <n v="18256"/>
    <x v="0"/>
    <x v="0"/>
    <x v="0"/>
    <x v="0"/>
    <x v="7"/>
    <x v="293"/>
    <x v="0"/>
    <x v="1"/>
    <s v="Tesseramento"/>
    <x v="1"/>
    <x v="0"/>
    <x v="0"/>
    <m/>
  </r>
  <r>
    <n v="158945"/>
    <x v="0"/>
    <x v="0"/>
    <x v="0"/>
    <x v="0"/>
    <x v="7"/>
    <x v="293"/>
    <x v="0"/>
    <x v="0"/>
    <s v="Tesseramento"/>
    <x v="1"/>
    <x v="4"/>
    <x v="0"/>
    <m/>
  </r>
  <r>
    <n v="156456"/>
    <x v="0"/>
    <x v="0"/>
    <x v="0"/>
    <x v="0"/>
    <x v="7"/>
    <x v="293"/>
    <x v="0"/>
    <x v="0"/>
    <s v="Tesseramento"/>
    <x v="1"/>
    <x v="3"/>
    <x v="0"/>
    <m/>
  </r>
  <r>
    <n v="76889"/>
    <x v="0"/>
    <x v="0"/>
    <x v="0"/>
    <x v="0"/>
    <x v="7"/>
    <x v="293"/>
    <x v="0"/>
    <x v="0"/>
    <s v="Tesseramento"/>
    <x v="1"/>
    <x v="3"/>
    <x v="0"/>
    <m/>
  </r>
  <r>
    <n v="77735"/>
    <x v="0"/>
    <x v="0"/>
    <x v="0"/>
    <x v="0"/>
    <x v="7"/>
    <x v="293"/>
    <x v="0"/>
    <x v="1"/>
    <s v="Tesseramento"/>
    <x v="1"/>
    <x v="4"/>
    <x v="0"/>
    <m/>
  </r>
  <r>
    <n v="101806"/>
    <x v="0"/>
    <x v="0"/>
    <x v="0"/>
    <x v="0"/>
    <x v="7"/>
    <x v="293"/>
    <x v="0"/>
    <x v="1"/>
    <s v="Tesseramento"/>
    <x v="1"/>
    <x v="0"/>
    <x v="0"/>
    <m/>
  </r>
  <r>
    <n v="49807"/>
    <x v="0"/>
    <x v="0"/>
    <x v="0"/>
    <x v="0"/>
    <x v="7"/>
    <x v="293"/>
    <x v="0"/>
    <x v="0"/>
    <s v="Tesseramento"/>
    <x v="1"/>
    <x v="0"/>
    <x v="0"/>
    <m/>
  </r>
  <r>
    <n v="30889"/>
    <x v="0"/>
    <x v="0"/>
    <x v="0"/>
    <x v="0"/>
    <x v="7"/>
    <x v="293"/>
    <x v="0"/>
    <x v="0"/>
    <s v="Tesseramento"/>
    <x v="1"/>
    <x v="4"/>
    <x v="0"/>
    <m/>
  </r>
  <r>
    <n v="205897"/>
    <x v="0"/>
    <x v="0"/>
    <x v="0"/>
    <x v="3"/>
    <x v="7"/>
    <x v="293"/>
    <x v="0"/>
    <x v="1"/>
    <s v="Tesseramento"/>
    <x v="1"/>
    <x v="4"/>
    <x v="0"/>
    <m/>
  </r>
  <r>
    <n v="184958"/>
    <x v="0"/>
    <x v="0"/>
    <x v="0"/>
    <x v="0"/>
    <x v="7"/>
    <x v="293"/>
    <x v="0"/>
    <x v="1"/>
    <s v="Tesseramento"/>
    <x v="1"/>
    <x v="3"/>
    <x v="0"/>
    <m/>
  </r>
  <r>
    <n v="176499"/>
    <x v="0"/>
    <x v="0"/>
    <x v="0"/>
    <x v="1"/>
    <x v="7"/>
    <x v="293"/>
    <x v="0"/>
    <x v="1"/>
    <s v="Tesseramento"/>
    <x v="1"/>
    <x v="0"/>
    <x v="0"/>
    <m/>
  </r>
  <r>
    <n v="232603"/>
    <x v="1"/>
    <x v="0"/>
    <x v="0"/>
    <x v="1"/>
    <x v="7"/>
    <x v="293"/>
    <x v="0"/>
    <x v="1"/>
    <s v="Tesseramento"/>
    <x v="1"/>
    <x v="6"/>
    <x v="0"/>
    <m/>
  </r>
  <r>
    <n v="18223"/>
    <x v="0"/>
    <x v="0"/>
    <x v="0"/>
    <x v="0"/>
    <x v="7"/>
    <x v="293"/>
    <x v="0"/>
    <x v="0"/>
    <s v="Tesseramento"/>
    <x v="1"/>
    <x v="4"/>
    <x v="0"/>
    <m/>
  </r>
  <r>
    <n v="155583"/>
    <x v="0"/>
    <x v="0"/>
    <x v="0"/>
    <x v="0"/>
    <x v="7"/>
    <x v="293"/>
    <x v="0"/>
    <x v="0"/>
    <s v="Tesseramento"/>
    <x v="1"/>
    <x v="4"/>
    <x v="0"/>
    <m/>
  </r>
  <r>
    <n v="84324"/>
    <x v="0"/>
    <x v="0"/>
    <x v="0"/>
    <x v="0"/>
    <x v="7"/>
    <x v="293"/>
    <x v="0"/>
    <x v="1"/>
    <s v="Tesseramento"/>
    <x v="1"/>
    <x v="3"/>
    <x v="0"/>
    <m/>
  </r>
  <r>
    <n v="36437"/>
    <x v="0"/>
    <x v="0"/>
    <x v="0"/>
    <x v="0"/>
    <x v="7"/>
    <x v="293"/>
    <x v="0"/>
    <x v="1"/>
    <s v="Tesseramento"/>
    <x v="1"/>
    <x v="1"/>
    <x v="0"/>
    <m/>
  </r>
  <r>
    <n v="54010"/>
    <x v="0"/>
    <x v="0"/>
    <x v="0"/>
    <x v="0"/>
    <x v="7"/>
    <x v="293"/>
    <x v="0"/>
    <x v="0"/>
    <s v="Tesseramento"/>
    <x v="1"/>
    <x v="4"/>
    <x v="0"/>
    <m/>
  </r>
  <r>
    <n v="127549"/>
    <x v="0"/>
    <x v="0"/>
    <x v="0"/>
    <x v="0"/>
    <x v="7"/>
    <x v="293"/>
    <x v="0"/>
    <x v="0"/>
    <s v="Tesseramento"/>
    <x v="1"/>
    <x v="3"/>
    <x v="0"/>
    <m/>
  </r>
  <r>
    <n v="18226"/>
    <x v="0"/>
    <x v="0"/>
    <x v="0"/>
    <x v="0"/>
    <x v="7"/>
    <x v="293"/>
    <x v="0"/>
    <x v="0"/>
    <s v="Tesseramento"/>
    <x v="1"/>
    <x v="0"/>
    <x v="0"/>
    <m/>
  </r>
  <r>
    <n v="18227"/>
    <x v="0"/>
    <x v="0"/>
    <x v="0"/>
    <x v="0"/>
    <x v="7"/>
    <x v="293"/>
    <x v="0"/>
    <x v="0"/>
    <s v="Tesseramento"/>
    <x v="1"/>
    <x v="4"/>
    <x v="0"/>
    <m/>
  </r>
  <r>
    <n v="48413"/>
    <x v="0"/>
    <x v="0"/>
    <x v="0"/>
    <x v="0"/>
    <x v="7"/>
    <x v="293"/>
    <x v="0"/>
    <x v="0"/>
    <s v="Tesseramento"/>
    <x v="1"/>
    <x v="1"/>
    <x v="0"/>
    <m/>
  </r>
  <r>
    <n v="18230"/>
    <x v="0"/>
    <x v="0"/>
    <x v="0"/>
    <x v="0"/>
    <x v="7"/>
    <x v="293"/>
    <x v="0"/>
    <x v="0"/>
    <s v="Tesseramento"/>
    <x v="1"/>
    <x v="4"/>
    <x v="0"/>
    <m/>
  </r>
  <r>
    <n v="18232"/>
    <x v="0"/>
    <x v="0"/>
    <x v="0"/>
    <x v="0"/>
    <x v="7"/>
    <x v="293"/>
    <x v="0"/>
    <x v="0"/>
    <s v="Tesseramento"/>
    <x v="1"/>
    <x v="3"/>
    <x v="0"/>
    <m/>
  </r>
  <r>
    <n v="54014"/>
    <x v="0"/>
    <x v="0"/>
    <x v="0"/>
    <x v="2"/>
    <x v="7"/>
    <x v="293"/>
    <x v="0"/>
    <x v="1"/>
    <s v="Tesseramento"/>
    <x v="1"/>
    <x v="4"/>
    <x v="0"/>
    <m/>
  </r>
  <r>
    <n v="109065"/>
    <x v="0"/>
    <x v="0"/>
    <x v="0"/>
    <x v="0"/>
    <x v="7"/>
    <x v="293"/>
    <x v="0"/>
    <x v="1"/>
    <s v="Tesseramento"/>
    <x v="1"/>
    <x v="3"/>
    <x v="0"/>
    <m/>
  </r>
  <r>
    <n v="18237"/>
    <x v="0"/>
    <x v="0"/>
    <x v="0"/>
    <x v="0"/>
    <x v="7"/>
    <x v="293"/>
    <x v="0"/>
    <x v="1"/>
    <s v="Tesseramento"/>
    <x v="1"/>
    <x v="4"/>
    <x v="0"/>
    <m/>
  </r>
  <r>
    <n v="53522"/>
    <x v="0"/>
    <x v="0"/>
    <x v="0"/>
    <x v="0"/>
    <x v="7"/>
    <x v="293"/>
    <x v="0"/>
    <x v="1"/>
    <s v="Tesseramento"/>
    <x v="1"/>
    <x v="4"/>
    <x v="0"/>
    <m/>
  </r>
  <r>
    <n v="151952"/>
    <x v="0"/>
    <x v="0"/>
    <x v="0"/>
    <x v="0"/>
    <x v="7"/>
    <x v="293"/>
    <x v="0"/>
    <x v="0"/>
    <s v="Tesseramento"/>
    <x v="1"/>
    <x v="4"/>
    <x v="0"/>
    <m/>
  </r>
  <r>
    <n v="18245"/>
    <x v="0"/>
    <x v="0"/>
    <x v="0"/>
    <x v="0"/>
    <x v="7"/>
    <x v="293"/>
    <x v="0"/>
    <x v="0"/>
    <s v="Tesseramento"/>
    <x v="1"/>
    <x v="4"/>
    <x v="0"/>
    <m/>
  </r>
  <r>
    <n v="18247"/>
    <x v="0"/>
    <x v="0"/>
    <x v="0"/>
    <x v="0"/>
    <x v="7"/>
    <x v="293"/>
    <x v="0"/>
    <x v="0"/>
    <s v="Tesseramento"/>
    <x v="1"/>
    <x v="4"/>
    <x v="0"/>
    <m/>
  </r>
  <r>
    <n v="29106"/>
    <x v="0"/>
    <x v="0"/>
    <x v="0"/>
    <x v="0"/>
    <x v="7"/>
    <x v="293"/>
    <x v="0"/>
    <x v="0"/>
    <s v="Tesseramento"/>
    <x v="1"/>
    <x v="1"/>
    <x v="0"/>
    <m/>
  </r>
  <r>
    <n v="43516"/>
    <x v="0"/>
    <x v="0"/>
    <x v="0"/>
    <x v="0"/>
    <x v="7"/>
    <x v="293"/>
    <x v="0"/>
    <x v="1"/>
    <s v="Tesseramento"/>
    <x v="1"/>
    <x v="4"/>
    <x v="0"/>
    <m/>
  </r>
  <r>
    <n v="127551"/>
    <x v="0"/>
    <x v="0"/>
    <x v="0"/>
    <x v="3"/>
    <x v="7"/>
    <x v="293"/>
    <x v="0"/>
    <x v="1"/>
    <s v="Tesseramento"/>
    <x v="1"/>
    <x v="3"/>
    <x v="0"/>
    <m/>
  </r>
  <r>
    <n v="141587"/>
    <x v="1"/>
    <x v="0"/>
    <x v="0"/>
    <x v="0"/>
    <x v="7"/>
    <x v="293"/>
    <x v="0"/>
    <x v="0"/>
    <s v="Tesseramento"/>
    <x v="1"/>
    <x v="6"/>
    <x v="0"/>
    <m/>
  </r>
  <r>
    <n v="18257"/>
    <x v="0"/>
    <x v="0"/>
    <x v="0"/>
    <x v="0"/>
    <x v="7"/>
    <x v="293"/>
    <x v="0"/>
    <x v="1"/>
    <s v="Tesseramento"/>
    <x v="1"/>
    <x v="4"/>
    <x v="0"/>
    <m/>
  </r>
  <r>
    <n v="15171"/>
    <x v="0"/>
    <x v="0"/>
    <x v="0"/>
    <x v="0"/>
    <x v="7"/>
    <x v="293"/>
    <x v="0"/>
    <x v="0"/>
    <s v="Tesseramento"/>
    <x v="1"/>
    <x v="4"/>
    <x v="0"/>
    <m/>
  </r>
  <r>
    <n v="18260"/>
    <x v="0"/>
    <x v="0"/>
    <x v="0"/>
    <x v="0"/>
    <x v="7"/>
    <x v="293"/>
    <x v="0"/>
    <x v="0"/>
    <s v="Tesseramento"/>
    <x v="1"/>
    <x v="4"/>
    <x v="0"/>
    <m/>
  </r>
  <r>
    <n v="18262"/>
    <x v="0"/>
    <x v="0"/>
    <x v="0"/>
    <x v="0"/>
    <x v="7"/>
    <x v="293"/>
    <x v="0"/>
    <x v="0"/>
    <s v="Tesseramento"/>
    <x v="1"/>
    <x v="4"/>
    <x v="0"/>
    <m/>
  </r>
  <r>
    <n v="18263"/>
    <x v="0"/>
    <x v="0"/>
    <x v="0"/>
    <x v="0"/>
    <x v="7"/>
    <x v="293"/>
    <x v="0"/>
    <x v="1"/>
    <s v="Tesseramento"/>
    <x v="1"/>
    <x v="4"/>
    <x v="0"/>
    <m/>
  </r>
  <r>
    <n v="45073"/>
    <x v="0"/>
    <x v="0"/>
    <x v="0"/>
    <x v="0"/>
    <x v="4"/>
    <x v="147"/>
    <x v="0"/>
    <x v="0"/>
    <s v="Tesseramento"/>
    <x v="1"/>
    <x v="0"/>
    <x v="0"/>
    <m/>
  </r>
  <r>
    <n v="68579"/>
    <x v="0"/>
    <x v="0"/>
    <x v="0"/>
    <x v="0"/>
    <x v="7"/>
    <x v="135"/>
    <x v="0"/>
    <x v="0"/>
    <s v="Tesseramento"/>
    <x v="1"/>
    <x v="4"/>
    <x v="0"/>
    <m/>
  </r>
  <r>
    <n v="10318"/>
    <x v="0"/>
    <x v="0"/>
    <x v="0"/>
    <x v="0"/>
    <x v="4"/>
    <x v="147"/>
    <x v="0"/>
    <x v="0"/>
    <s v="Tesseramento"/>
    <x v="1"/>
    <x v="0"/>
    <x v="0"/>
    <m/>
  </r>
  <r>
    <n v="68580"/>
    <x v="0"/>
    <x v="0"/>
    <x v="0"/>
    <x v="0"/>
    <x v="7"/>
    <x v="135"/>
    <x v="0"/>
    <x v="1"/>
    <s v="Tesseramento"/>
    <x v="1"/>
    <x v="4"/>
    <x v="0"/>
    <m/>
  </r>
  <r>
    <n v="156059"/>
    <x v="1"/>
    <x v="0"/>
    <x v="0"/>
    <x v="0"/>
    <x v="7"/>
    <x v="51"/>
    <x v="0"/>
    <x v="1"/>
    <s v="Tesseramento"/>
    <x v="1"/>
    <x v="6"/>
    <x v="0"/>
    <s v="B"/>
  </r>
  <r>
    <n v="105219"/>
    <x v="0"/>
    <x v="0"/>
    <x v="0"/>
    <x v="0"/>
    <x v="1"/>
    <x v="1"/>
    <x v="0"/>
    <x v="1"/>
    <s v="Tesseramento"/>
    <x v="0"/>
    <x v="4"/>
    <x v="0"/>
    <m/>
  </r>
  <r>
    <n v="64318"/>
    <x v="0"/>
    <x v="0"/>
    <x v="0"/>
    <x v="0"/>
    <x v="7"/>
    <x v="135"/>
    <x v="0"/>
    <x v="0"/>
    <s v="Tesseramento"/>
    <x v="1"/>
    <x v="4"/>
    <x v="0"/>
    <m/>
  </r>
  <r>
    <n v="216434"/>
    <x v="0"/>
    <x v="0"/>
    <x v="0"/>
    <x v="0"/>
    <x v="7"/>
    <x v="135"/>
    <x v="0"/>
    <x v="0"/>
    <s v="Tesseramento"/>
    <x v="1"/>
    <x v="0"/>
    <x v="0"/>
    <m/>
  </r>
  <r>
    <n v="59690"/>
    <x v="0"/>
    <x v="0"/>
    <x v="0"/>
    <x v="0"/>
    <x v="7"/>
    <x v="135"/>
    <x v="0"/>
    <x v="0"/>
    <s v="Tesseramento"/>
    <x v="1"/>
    <x v="4"/>
    <x v="0"/>
    <m/>
  </r>
  <r>
    <n v="75487"/>
    <x v="0"/>
    <x v="0"/>
    <x v="0"/>
    <x v="0"/>
    <x v="7"/>
    <x v="135"/>
    <x v="0"/>
    <x v="0"/>
    <s v="Tesseramento"/>
    <x v="1"/>
    <x v="4"/>
    <x v="0"/>
    <m/>
  </r>
  <r>
    <n v="170586"/>
    <x v="1"/>
    <x v="0"/>
    <x v="0"/>
    <x v="0"/>
    <x v="7"/>
    <x v="135"/>
    <x v="0"/>
    <x v="0"/>
    <s v="Tesseramento"/>
    <x v="1"/>
    <x v="6"/>
    <x v="0"/>
    <s v="B"/>
  </r>
  <r>
    <n v="65088"/>
    <x v="0"/>
    <x v="0"/>
    <x v="0"/>
    <x v="0"/>
    <x v="7"/>
    <x v="135"/>
    <x v="0"/>
    <x v="0"/>
    <s v="Tesseramento"/>
    <x v="1"/>
    <x v="4"/>
    <x v="0"/>
    <m/>
  </r>
  <r>
    <n v="108938"/>
    <x v="0"/>
    <x v="0"/>
    <x v="0"/>
    <x v="0"/>
    <x v="7"/>
    <x v="135"/>
    <x v="0"/>
    <x v="0"/>
    <s v="Tesseramento"/>
    <x v="1"/>
    <x v="0"/>
    <x v="0"/>
    <m/>
  </r>
  <r>
    <n v="72577"/>
    <x v="0"/>
    <x v="0"/>
    <x v="0"/>
    <x v="0"/>
    <x v="7"/>
    <x v="135"/>
    <x v="0"/>
    <x v="0"/>
    <s v="Tesseramento"/>
    <x v="1"/>
    <x v="4"/>
    <x v="0"/>
    <m/>
  </r>
  <r>
    <n v="148821"/>
    <x v="0"/>
    <x v="0"/>
    <x v="0"/>
    <x v="0"/>
    <x v="7"/>
    <x v="135"/>
    <x v="0"/>
    <x v="1"/>
    <s v="Tesseramento"/>
    <x v="1"/>
    <x v="4"/>
    <x v="0"/>
    <m/>
  </r>
  <r>
    <n v="87845"/>
    <x v="0"/>
    <x v="0"/>
    <x v="0"/>
    <x v="0"/>
    <x v="7"/>
    <x v="135"/>
    <x v="0"/>
    <x v="1"/>
    <s v="Tesseramento"/>
    <x v="1"/>
    <x v="4"/>
    <x v="0"/>
    <m/>
  </r>
  <r>
    <n v="189674"/>
    <x v="0"/>
    <x v="0"/>
    <x v="0"/>
    <x v="0"/>
    <x v="7"/>
    <x v="227"/>
    <x v="0"/>
    <x v="0"/>
    <s v="Tesseramento"/>
    <x v="1"/>
    <x v="0"/>
    <x v="0"/>
    <m/>
  </r>
  <r>
    <n v="178148"/>
    <x v="0"/>
    <x v="0"/>
    <x v="0"/>
    <x v="0"/>
    <x v="7"/>
    <x v="135"/>
    <x v="0"/>
    <x v="0"/>
    <s v="Tesseramento"/>
    <x v="1"/>
    <x v="4"/>
    <x v="0"/>
    <m/>
  </r>
  <r>
    <n v="66277"/>
    <x v="0"/>
    <x v="0"/>
    <x v="0"/>
    <x v="0"/>
    <x v="7"/>
    <x v="135"/>
    <x v="0"/>
    <x v="0"/>
    <s v="Tesseramento"/>
    <x v="1"/>
    <x v="4"/>
    <x v="0"/>
    <m/>
  </r>
  <r>
    <n v="83716"/>
    <x v="0"/>
    <x v="0"/>
    <x v="0"/>
    <x v="0"/>
    <x v="7"/>
    <x v="135"/>
    <x v="0"/>
    <x v="0"/>
    <s v="Tesseramento"/>
    <x v="1"/>
    <x v="3"/>
    <x v="0"/>
    <m/>
  </r>
  <r>
    <n v="83722"/>
    <x v="0"/>
    <x v="0"/>
    <x v="0"/>
    <x v="0"/>
    <x v="7"/>
    <x v="135"/>
    <x v="0"/>
    <x v="1"/>
    <s v="Tesseramento"/>
    <x v="1"/>
    <x v="3"/>
    <x v="0"/>
    <m/>
  </r>
  <r>
    <n v="83717"/>
    <x v="0"/>
    <x v="0"/>
    <x v="0"/>
    <x v="0"/>
    <x v="7"/>
    <x v="135"/>
    <x v="0"/>
    <x v="0"/>
    <s v="Tesseramento"/>
    <x v="1"/>
    <x v="1"/>
    <x v="0"/>
    <m/>
  </r>
  <r>
    <n v="122615"/>
    <x v="0"/>
    <x v="0"/>
    <x v="0"/>
    <x v="0"/>
    <x v="7"/>
    <x v="135"/>
    <x v="0"/>
    <x v="0"/>
    <s v="Tesseramento"/>
    <x v="1"/>
    <x v="1"/>
    <x v="0"/>
    <m/>
  </r>
  <r>
    <n v="123551"/>
    <x v="0"/>
    <x v="0"/>
    <x v="0"/>
    <x v="0"/>
    <x v="4"/>
    <x v="65"/>
    <x v="0"/>
    <x v="1"/>
    <s v="Tesseramento"/>
    <x v="1"/>
    <x v="4"/>
    <x v="0"/>
    <m/>
  </r>
  <r>
    <n v="129638"/>
    <x v="0"/>
    <x v="0"/>
    <x v="0"/>
    <x v="0"/>
    <x v="4"/>
    <x v="65"/>
    <x v="0"/>
    <x v="0"/>
    <s v="Tesseramento"/>
    <x v="1"/>
    <x v="4"/>
    <x v="0"/>
    <m/>
  </r>
  <r>
    <n v="128867"/>
    <x v="0"/>
    <x v="0"/>
    <x v="0"/>
    <x v="0"/>
    <x v="4"/>
    <x v="65"/>
    <x v="0"/>
    <x v="0"/>
    <s v="Tesseramento"/>
    <x v="1"/>
    <x v="4"/>
    <x v="0"/>
    <m/>
  </r>
  <r>
    <n v="128868"/>
    <x v="0"/>
    <x v="0"/>
    <x v="0"/>
    <x v="0"/>
    <x v="4"/>
    <x v="65"/>
    <x v="0"/>
    <x v="1"/>
    <s v="Tesseramento"/>
    <x v="1"/>
    <x v="4"/>
    <x v="0"/>
    <m/>
  </r>
  <r>
    <n v="227135"/>
    <x v="1"/>
    <x v="0"/>
    <x v="0"/>
    <x v="2"/>
    <x v="4"/>
    <x v="65"/>
    <x v="0"/>
    <x v="0"/>
    <s v="Tesseramento"/>
    <x v="1"/>
    <x v="5"/>
    <x v="0"/>
    <m/>
  </r>
  <r>
    <n v="123574"/>
    <x v="0"/>
    <x v="0"/>
    <x v="0"/>
    <x v="0"/>
    <x v="4"/>
    <x v="140"/>
    <x v="0"/>
    <x v="0"/>
    <s v="Tesseramento"/>
    <x v="0"/>
    <x v="3"/>
    <x v="0"/>
    <m/>
  </r>
  <r>
    <n v="141118"/>
    <x v="0"/>
    <x v="0"/>
    <x v="0"/>
    <x v="0"/>
    <x v="7"/>
    <x v="78"/>
    <x v="0"/>
    <x v="0"/>
    <s v="Tesseramento"/>
    <x v="0"/>
    <x v="4"/>
    <x v="0"/>
    <m/>
  </r>
  <r>
    <n v="140430"/>
    <x v="0"/>
    <x v="0"/>
    <x v="0"/>
    <x v="0"/>
    <x v="7"/>
    <x v="78"/>
    <x v="0"/>
    <x v="1"/>
    <s v="Tesseramento"/>
    <x v="0"/>
    <x v="4"/>
    <x v="0"/>
    <m/>
  </r>
  <r>
    <n v="207126"/>
    <x v="0"/>
    <x v="0"/>
    <x v="0"/>
    <x v="1"/>
    <x v="4"/>
    <x v="140"/>
    <x v="0"/>
    <x v="0"/>
    <s v="Tesseramento"/>
    <x v="0"/>
    <x v="0"/>
    <x v="0"/>
    <m/>
  </r>
  <r>
    <n v="164642"/>
    <x v="1"/>
    <x v="0"/>
    <x v="0"/>
    <x v="2"/>
    <x v="11"/>
    <x v="339"/>
    <x v="0"/>
    <x v="1"/>
    <s v="Tesseramento"/>
    <x v="1"/>
    <x v="2"/>
    <x v="0"/>
    <m/>
  </r>
  <r>
    <n v="164643"/>
    <x v="0"/>
    <x v="0"/>
    <x v="0"/>
    <x v="2"/>
    <x v="11"/>
    <x v="339"/>
    <x v="0"/>
    <x v="1"/>
    <s v="Tesseramento"/>
    <x v="1"/>
    <x v="1"/>
    <x v="0"/>
    <m/>
  </r>
  <r>
    <n v="81161"/>
    <x v="0"/>
    <x v="0"/>
    <x v="0"/>
    <x v="0"/>
    <x v="7"/>
    <x v="135"/>
    <x v="0"/>
    <x v="1"/>
    <s v="Tesseramento"/>
    <x v="1"/>
    <x v="4"/>
    <x v="0"/>
    <m/>
  </r>
  <r>
    <n v="123516"/>
    <x v="0"/>
    <x v="0"/>
    <x v="0"/>
    <x v="0"/>
    <x v="7"/>
    <x v="135"/>
    <x v="0"/>
    <x v="0"/>
    <s v="Tesseramento"/>
    <x v="1"/>
    <x v="0"/>
    <x v="0"/>
    <m/>
  </r>
  <r>
    <n v="8999"/>
    <x v="0"/>
    <x v="0"/>
    <x v="0"/>
    <x v="0"/>
    <x v="7"/>
    <x v="185"/>
    <x v="0"/>
    <x v="0"/>
    <s v="Tesseramento"/>
    <x v="1"/>
    <x v="1"/>
    <x v="0"/>
    <m/>
  </r>
  <r>
    <n v="127405"/>
    <x v="0"/>
    <x v="0"/>
    <x v="0"/>
    <x v="0"/>
    <x v="7"/>
    <x v="185"/>
    <x v="0"/>
    <x v="1"/>
    <s v="Tesseramento"/>
    <x v="1"/>
    <x v="3"/>
    <x v="0"/>
    <m/>
  </r>
  <r>
    <n v="139018"/>
    <x v="0"/>
    <x v="0"/>
    <x v="0"/>
    <x v="0"/>
    <x v="7"/>
    <x v="185"/>
    <x v="0"/>
    <x v="0"/>
    <s v="Tesseramento"/>
    <x v="1"/>
    <x v="3"/>
    <x v="0"/>
    <m/>
  </r>
  <r>
    <n v="28224"/>
    <x v="0"/>
    <x v="0"/>
    <x v="0"/>
    <x v="0"/>
    <x v="4"/>
    <x v="23"/>
    <x v="0"/>
    <x v="0"/>
    <s v="Tesseramento"/>
    <x v="1"/>
    <x v="1"/>
    <x v="0"/>
    <m/>
  </r>
  <r>
    <n v="101797"/>
    <x v="0"/>
    <x v="0"/>
    <x v="0"/>
    <x v="0"/>
    <x v="4"/>
    <x v="23"/>
    <x v="0"/>
    <x v="1"/>
    <s v="Tesseramento"/>
    <x v="1"/>
    <x v="0"/>
    <x v="0"/>
    <m/>
  </r>
  <r>
    <n v="39217"/>
    <x v="0"/>
    <x v="0"/>
    <x v="0"/>
    <x v="0"/>
    <x v="7"/>
    <x v="78"/>
    <x v="0"/>
    <x v="1"/>
    <s v="Tesseramento"/>
    <x v="0"/>
    <x v="3"/>
    <x v="0"/>
    <m/>
  </r>
  <r>
    <n v="54985"/>
    <x v="0"/>
    <x v="0"/>
    <x v="0"/>
    <x v="0"/>
    <x v="1"/>
    <x v="26"/>
    <x v="0"/>
    <x v="0"/>
    <s v="Tesseramento"/>
    <x v="1"/>
    <x v="4"/>
    <x v="0"/>
    <m/>
  </r>
  <r>
    <n v="225017"/>
    <x v="0"/>
    <x v="0"/>
    <x v="0"/>
    <x v="1"/>
    <x v="1"/>
    <x v="26"/>
    <x v="0"/>
    <x v="0"/>
    <s v="Tesseramento"/>
    <x v="1"/>
    <x v="0"/>
    <x v="0"/>
    <m/>
  </r>
  <r>
    <n v="226379"/>
    <x v="1"/>
    <x v="0"/>
    <x v="0"/>
    <x v="1"/>
    <x v="1"/>
    <x v="26"/>
    <x v="0"/>
    <x v="0"/>
    <s v="Tesseramento"/>
    <x v="1"/>
    <x v="5"/>
    <x v="0"/>
    <m/>
  </r>
  <r>
    <n v="226460"/>
    <x v="1"/>
    <x v="0"/>
    <x v="0"/>
    <x v="2"/>
    <x v="1"/>
    <x v="26"/>
    <x v="0"/>
    <x v="0"/>
    <s v="Tesseramento"/>
    <x v="1"/>
    <x v="5"/>
    <x v="0"/>
    <m/>
  </r>
  <r>
    <n v="133252"/>
    <x v="1"/>
    <x v="0"/>
    <x v="0"/>
    <x v="0"/>
    <x v="1"/>
    <x v="26"/>
    <x v="0"/>
    <x v="1"/>
    <s v="Tesseramento"/>
    <x v="1"/>
    <x v="6"/>
    <x v="0"/>
    <s v="B"/>
  </r>
  <r>
    <n v="85946"/>
    <x v="0"/>
    <x v="0"/>
    <x v="0"/>
    <x v="0"/>
    <x v="1"/>
    <x v="26"/>
    <x v="0"/>
    <x v="0"/>
    <s v="Tesseramento"/>
    <x v="1"/>
    <x v="3"/>
    <x v="0"/>
    <m/>
  </r>
  <r>
    <n v="179968"/>
    <x v="1"/>
    <x v="0"/>
    <x v="0"/>
    <x v="0"/>
    <x v="1"/>
    <x v="26"/>
    <x v="0"/>
    <x v="1"/>
    <s v="Tesseramento"/>
    <x v="1"/>
    <x v="7"/>
    <x v="0"/>
    <s v="B"/>
  </r>
  <r>
    <n v="25976"/>
    <x v="0"/>
    <x v="0"/>
    <x v="0"/>
    <x v="0"/>
    <x v="1"/>
    <x v="26"/>
    <x v="0"/>
    <x v="0"/>
    <s v="Tesseramento"/>
    <x v="1"/>
    <x v="1"/>
    <x v="0"/>
    <m/>
  </r>
  <r>
    <n v="140129"/>
    <x v="0"/>
    <x v="0"/>
    <x v="0"/>
    <x v="0"/>
    <x v="11"/>
    <x v="86"/>
    <x v="0"/>
    <x v="0"/>
    <s v="Tesseramento"/>
    <x v="0"/>
    <x v="4"/>
    <x v="0"/>
    <m/>
  </r>
  <r>
    <n v="202373"/>
    <x v="0"/>
    <x v="0"/>
    <x v="0"/>
    <x v="0"/>
    <x v="1"/>
    <x v="26"/>
    <x v="0"/>
    <x v="0"/>
    <s v="Tesseramento"/>
    <x v="1"/>
    <x v="3"/>
    <x v="0"/>
    <m/>
  </r>
  <r>
    <n v="87294"/>
    <x v="0"/>
    <x v="0"/>
    <x v="0"/>
    <x v="0"/>
    <x v="1"/>
    <x v="26"/>
    <x v="0"/>
    <x v="0"/>
    <s v="Tesseramento"/>
    <x v="1"/>
    <x v="0"/>
    <x v="0"/>
    <m/>
  </r>
  <r>
    <n v="140130"/>
    <x v="0"/>
    <x v="0"/>
    <x v="0"/>
    <x v="0"/>
    <x v="11"/>
    <x v="86"/>
    <x v="0"/>
    <x v="1"/>
    <s v="Tesseramento"/>
    <x v="0"/>
    <x v="4"/>
    <x v="0"/>
    <m/>
  </r>
  <r>
    <n v="224415"/>
    <x v="0"/>
    <x v="0"/>
    <x v="0"/>
    <x v="0"/>
    <x v="1"/>
    <x v="26"/>
    <x v="0"/>
    <x v="0"/>
    <s v="Tesseramento"/>
    <x v="1"/>
    <x v="0"/>
    <x v="0"/>
    <m/>
  </r>
  <r>
    <n v="134647"/>
    <x v="0"/>
    <x v="0"/>
    <x v="0"/>
    <x v="0"/>
    <x v="11"/>
    <x v="86"/>
    <x v="0"/>
    <x v="0"/>
    <s v="Tesseramento"/>
    <x v="0"/>
    <x v="0"/>
    <x v="0"/>
    <m/>
  </r>
  <r>
    <n v="171370"/>
    <x v="0"/>
    <x v="0"/>
    <x v="0"/>
    <x v="0"/>
    <x v="11"/>
    <x v="86"/>
    <x v="0"/>
    <x v="0"/>
    <s v="Tesseramento"/>
    <x v="0"/>
    <x v="3"/>
    <x v="0"/>
    <m/>
  </r>
  <r>
    <n v="105233"/>
    <x v="0"/>
    <x v="0"/>
    <x v="0"/>
    <x v="0"/>
    <x v="1"/>
    <x v="26"/>
    <x v="0"/>
    <x v="0"/>
    <s v="Tesseramento"/>
    <x v="1"/>
    <x v="0"/>
    <x v="0"/>
    <m/>
  </r>
  <r>
    <n v="224416"/>
    <x v="0"/>
    <x v="0"/>
    <x v="0"/>
    <x v="1"/>
    <x v="1"/>
    <x v="26"/>
    <x v="0"/>
    <x v="0"/>
    <s v="Tesseramento"/>
    <x v="1"/>
    <x v="0"/>
    <x v="0"/>
    <m/>
  </r>
  <r>
    <n v="17841"/>
    <x v="0"/>
    <x v="0"/>
    <x v="0"/>
    <x v="0"/>
    <x v="1"/>
    <x v="26"/>
    <x v="0"/>
    <x v="0"/>
    <s v="Tesseramento"/>
    <x v="1"/>
    <x v="3"/>
    <x v="0"/>
    <m/>
  </r>
  <r>
    <n v="98701"/>
    <x v="0"/>
    <x v="0"/>
    <x v="0"/>
    <x v="0"/>
    <x v="1"/>
    <x v="26"/>
    <x v="0"/>
    <x v="1"/>
    <s v="Tesseramento"/>
    <x v="1"/>
    <x v="3"/>
    <x v="0"/>
    <m/>
  </r>
  <r>
    <n v="189822"/>
    <x v="0"/>
    <x v="0"/>
    <x v="2"/>
    <x v="1"/>
    <x v="11"/>
    <x v="86"/>
    <x v="0"/>
    <x v="0"/>
    <s v="Tesseramento"/>
    <x v="0"/>
    <x v="3"/>
    <x v="0"/>
    <m/>
  </r>
  <r>
    <n v="19861"/>
    <x v="0"/>
    <x v="0"/>
    <x v="0"/>
    <x v="0"/>
    <x v="1"/>
    <x v="26"/>
    <x v="0"/>
    <x v="0"/>
    <s v="Tesseramento"/>
    <x v="1"/>
    <x v="4"/>
    <x v="0"/>
    <m/>
  </r>
  <r>
    <n v="114209"/>
    <x v="0"/>
    <x v="0"/>
    <x v="0"/>
    <x v="0"/>
    <x v="1"/>
    <x v="26"/>
    <x v="0"/>
    <x v="1"/>
    <s v="Tesseramento"/>
    <x v="1"/>
    <x v="0"/>
    <x v="0"/>
    <m/>
  </r>
  <r>
    <n v="225265"/>
    <x v="0"/>
    <x v="0"/>
    <x v="0"/>
    <x v="1"/>
    <x v="11"/>
    <x v="86"/>
    <x v="0"/>
    <x v="0"/>
    <s v="Tesseramento"/>
    <x v="0"/>
    <x v="1"/>
    <x v="0"/>
    <m/>
  </r>
  <r>
    <n v="114222"/>
    <x v="0"/>
    <x v="0"/>
    <x v="0"/>
    <x v="0"/>
    <x v="1"/>
    <x v="26"/>
    <x v="0"/>
    <x v="0"/>
    <s v="Tesseramento"/>
    <x v="1"/>
    <x v="0"/>
    <x v="0"/>
    <m/>
  </r>
  <r>
    <n v="165776"/>
    <x v="0"/>
    <x v="0"/>
    <x v="0"/>
    <x v="1"/>
    <x v="11"/>
    <x v="86"/>
    <x v="0"/>
    <x v="0"/>
    <s v="Tesseramento"/>
    <x v="0"/>
    <x v="4"/>
    <x v="0"/>
    <m/>
  </r>
  <r>
    <n v="191502"/>
    <x v="0"/>
    <x v="0"/>
    <x v="0"/>
    <x v="0"/>
    <x v="1"/>
    <x v="26"/>
    <x v="0"/>
    <x v="0"/>
    <s v="Tesseramento"/>
    <x v="1"/>
    <x v="0"/>
    <x v="0"/>
    <m/>
  </r>
  <r>
    <n v="207821"/>
    <x v="1"/>
    <x v="0"/>
    <x v="0"/>
    <x v="0"/>
    <x v="1"/>
    <x v="26"/>
    <x v="0"/>
    <x v="0"/>
    <s v="Tesseramento"/>
    <x v="1"/>
    <x v="2"/>
    <x v="0"/>
    <m/>
  </r>
  <r>
    <n v="150872"/>
    <x v="1"/>
    <x v="0"/>
    <x v="0"/>
    <x v="0"/>
    <x v="1"/>
    <x v="26"/>
    <x v="0"/>
    <x v="0"/>
    <s v="Tesseramento"/>
    <x v="1"/>
    <x v="7"/>
    <x v="0"/>
    <s v="B"/>
  </r>
  <r>
    <n v="136768"/>
    <x v="1"/>
    <x v="0"/>
    <x v="0"/>
    <x v="0"/>
    <x v="1"/>
    <x v="26"/>
    <x v="0"/>
    <x v="0"/>
    <s v="Tesseramento"/>
    <x v="1"/>
    <x v="6"/>
    <x v="0"/>
    <s v="B"/>
  </r>
  <r>
    <n v="136765"/>
    <x v="0"/>
    <x v="0"/>
    <x v="0"/>
    <x v="0"/>
    <x v="1"/>
    <x v="26"/>
    <x v="0"/>
    <x v="0"/>
    <s v="Tesseramento"/>
    <x v="1"/>
    <x v="3"/>
    <x v="0"/>
    <m/>
  </r>
  <r>
    <n v="136767"/>
    <x v="0"/>
    <x v="0"/>
    <x v="0"/>
    <x v="1"/>
    <x v="1"/>
    <x v="26"/>
    <x v="0"/>
    <x v="1"/>
    <s v="Tesseramento"/>
    <x v="1"/>
    <x v="3"/>
    <x v="0"/>
    <m/>
  </r>
  <r>
    <n v="98841"/>
    <x v="0"/>
    <x v="0"/>
    <x v="0"/>
    <x v="0"/>
    <x v="1"/>
    <x v="26"/>
    <x v="0"/>
    <x v="1"/>
    <s v="Tesseramento"/>
    <x v="1"/>
    <x v="3"/>
    <x v="0"/>
    <m/>
  </r>
  <r>
    <n v="194562"/>
    <x v="0"/>
    <x v="0"/>
    <x v="0"/>
    <x v="0"/>
    <x v="1"/>
    <x v="26"/>
    <x v="0"/>
    <x v="1"/>
    <s v="Tesseramento"/>
    <x v="1"/>
    <x v="1"/>
    <x v="0"/>
    <m/>
  </r>
  <r>
    <n v="234097"/>
    <x v="1"/>
    <x v="1"/>
    <x v="1"/>
    <x v="2"/>
    <x v="12"/>
    <x v="245"/>
    <x v="0"/>
    <x v="0"/>
    <s v="Tesseramento"/>
    <x v="1"/>
    <x v="5"/>
    <x v="0"/>
    <m/>
  </r>
  <r>
    <n v="31299"/>
    <x v="0"/>
    <x v="0"/>
    <x v="0"/>
    <x v="0"/>
    <x v="1"/>
    <x v="26"/>
    <x v="0"/>
    <x v="0"/>
    <s v="Tesseramento"/>
    <x v="1"/>
    <x v="3"/>
    <x v="0"/>
    <m/>
  </r>
  <r>
    <n v="98155"/>
    <x v="0"/>
    <x v="0"/>
    <x v="0"/>
    <x v="0"/>
    <x v="1"/>
    <x v="26"/>
    <x v="0"/>
    <x v="1"/>
    <s v="Tesseramento"/>
    <x v="1"/>
    <x v="4"/>
    <x v="0"/>
    <m/>
  </r>
  <r>
    <n v="55437"/>
    <x v="0"/>
    <x v="0"/>
    <x v="0"/>
    <x v="0"/>
    <x v="1"/>
    <x v="26"/>
    <x v="0"/>
    <x v="0"/>
    <s v="Tesseramento"/>
    <x v="1"/>
    <x v="3"/>
    <x v="0"/>
    <m/>
  </r>
  <r>
    <n v="59594"/>
    <x v="0"/>
    <x v="0"/>
    <x v="0"/>
    <x v="0"/>
    <x v="4"/>
    <x v="140"/>
    <x v="0"/>
    <x v="0"/>
    <s v="Tesseramento"/>
    <x v="0"/>
    <x v="3"/>
    <x v="0"/>
    <m/>
  </r>
  <r>
    <n v="163367"/>
    <x v="0"/>
    <x v="0"/>
    <x v="0"/>
    <x v="0"/>
    <x v="1"/>
    <x v="26"/>
    <x v="0"/>
    <x v="0"/>
    <s v="Tesseramento"/>
    <x v="1"/>
    <x v="0"/>
    <x v="0"/>
    <m/>
  </r>
  <r>
    <n v="1411"/>
    <x v="0"/>
    <x v="0"/>
    <x v="0"/>
    <x v="0"/>
    <x v="11"/>
    <x v="141"/>
    <x v="0"/>
    <x v="1"/>
    <s v="Tesseramento"/>
    <x v="1"/>
    <x v="4"/>
    <x v="0"/>
    <m/>
  </r>
  <r>
    <n v="45480"/>
    <x v="0"/>
    <x v="0"/>
    <x v="0"/>
    <x v="0"/>
    <x v="11"/>
    <x v="141"/>
    <x v="0"/>
    <x v="1"/>
    <s v="Tesseramento"/>
    <x v="1"/>
    <x v="4"/>
    <x v="0"/>
    <m/>
  </r>
  <r>
    <n v="88462"/>
    <x v="0"/>
    <x v="0"/>
    <x v="0"/>
    <x v="0"/>
    <x v="11"/>
    <x v="141"/>
    <x v="0"/>
    <x v="0"/>
    <s v="Tesseramento"/>
    <x v="1"/>
    <x v="3"/>
    <x v="0"/>
    <m/>
  </r>
  <r>
    <n v="31051"/>
    <x v="0"/>
    <x v="0"/>
    <x v="0"/>
    <x v="0"/>
    <x v="11"/>
    <x v="141"/>
    <x v="0"/>
    <x v="0"/>
    <s v="Tesseramento"/>
    <x v="1"/>
    <x v="3"/>
    <x v="0"/>
    <m/>
  </r>
  <r>
    <n v="121422"/>
    <x v="0"/>
    <x v="0"/>
    <x v="0"/>
    <x v="0"/>
    <x v="8"/>
    <x v="46"/>
    <x v="0"/>
    <x v="0"/>
    <s v="Tesseramento"/>
    <x v="0"/>
    <x v="3"/>
    <x v="0"/>
    <m/>
  </r>
  <r>
    <n v="145603"/>
    <x v="0"/>
    <x v="0"/>
    <x v="0"/>
    <x v="0"/>
    <x v="7"/>
    <x v="135"/>
    <x v="0"/>
    <x v="0"/>
    <s v="Tesseramento"/>
    <x v="1"/>
    <x v="4"/>
    <x v="0"/>
    <m/>
  </r>
  <r>
    <n v="179636"/>
    <x v="0"/>
    <x v="0"/>
    <x v="0"/>
    <x v="1"/>
    <x v="7"/>
    <x v="78"/>
    <x v="0"/>
    <x v="0"/>
    <s v="Tesseramento"/>
    <x v="0"/>
    <x v="0"/>
    <x v="0"/>
    <m/>
  </r>
  <r>
    <n v="179638"/>
    <x v="0"/>
    <x v="0"/>
    <x v="0"/>
    <x v="0"/>
    <x v="7"/>
    <x v="78"/>
    <x v="0"/>
    <x v="0"/>
    <s v="Tesseramento"/>
    <x v="0"/>
    <x v="0"/>
    <x v="0"/>
    <m/>
  </r>
  <r>
    <n v="8116"/>
    <x v="0"/>
    <x v="0"/>
    <x v="0"/>
    <x v="0"/>
    <x v="7"/>
    <x v="135"/>
    <x v="0"/>
    <x v="0"/>
    <s v="Tesseramento"/>
    <x v="1"/>
    <x v="4"/>
    <x v="0"/>
    <m/>
  </r>
  <r>
    <n v="195756"/>
    <x v="0"/>
    <x v="0"/>
    <x v="0"/>
    <x v="0"/>
    <x v="4"/>
    <x v="47"/>
    <x v="0"/>
    <x v="0"/>
    <s v="Tesseramento"/>
    <x v="0"/>
    <x v="0"/>
    <x v="0"/>
    <m/>
  </r>
  <r>
    <n v="195753"/>
    <x v="0"/>
    <x v="0"/>
    <x v="0"/>
    <x v="1"/>
    <x v="4"/>
    <x v="47"/>
    <x v="0"/>
    <x v="1"/>
    <s v="Tesseramento"/>
    <x v="0"/>
    <x v="0"/>
    <x v="0"/>
    <m/>
  </r>
  <r>
    <n v="234049"/>
    <x v="0"/>
    <x v="0"/>
    <x v="1"/>
    <x v="1"/>
    <x v="4"/>
    <x v="88"/>
    <x v="0"/>
    <x v="1"/>
    <s v="Tesseramento"/>
    <x v="1"/>
    <x v="0"/>
    <x v="0"/>
    <m/>
  </r>
  <r>
    <n v="8115"/>
    <x v="0"/>
    <x v="0"/>
    <x v="0"/>
    <x v="0"/>
    <x v="7"/>
    <x v="135"/>
    <x v="0"/>
    <x v="1"/>
    <s v="Tesseramento"/>
    <x v="1"/>
    <x v="4"/>
    <x v="0"/>
    <m/>
  </r>
  <r>
    <n v="200137"/>
    <x v="0"/>
    <x v="0"/>
    <x v="0"/>
    <x v="0"/>
    <x v="7"/>
    <x v="135"/>
    <x v="0"/>
    <x v="0"/>
    <s v="Tesseramento"/>
    <x v="1"/>
    <x v="3"/>
    <x v="0"/>
    <m/>
  </r>
  <r>
    <n v="184632"/>
    <x v="0"/>
    <x v="0"/>
    <x v="0"/>
    <x v="0"/>
    <x v="7"/>
    <x v="185"/>
    <x v="0"/>
    <x v="0"/>
    <s v="Tesseramento"/>
    <x v="1"/>
    <x v="0"/>
    <x v="0"/>
    <m/>
  </r>
  <r>
    <n v="197478"/>
    <x v="0"/>
    <x v="0"/>
    <x v="0"/>
    <x v="0"/>
    <x v="7"/>
    <x v="227"/>
    <x v="0"/>
    <x v="0"/>
    <s v="Tesseramento"/>
    <x v="1"/>
    <x v="1"/>
    <x v="0"/>
    <m/>
  </r>
  <r>
    <n v="31705"/>
    <x v="0"/>
    <x v="0"/>
    <x v="0"/>
    <x v="0"/>
    <x v="7"/>
    <x v="135"/>
    <x v="0"/>
    <x v="0"/>
    <s v="Tesseramento"/>
    <x v="1"/>
    <x v="0"/>
    <x v="0"/>
    <m/>
  </r>
  <r>
    <n v="233259"/>
    <x v="0"/>
    <x v="1"/>
    <x v="0"/>
    <x v="1"/>
    <x v="0"/>
    <x v="206"/>
    <x v="0"/>
    <x v="0"/>
    <s v="Tesseramento"/>
    <x v="1"/>
    <x v="0"/>
    <x v="0"/>
    <m/>
  </r>
  <r>
    <n v="205270"/>
    <x v="0"/>
    <x v="0"/>
    <x v="0"/>
    <x v="0"/>
    <x v="7"/>
    <x v="135"/>
    <x v="0"/>
    <x v="0"/>
    <s v="Tesseramento"/>
    <x v="1"/>
    <x v="0"/>
    <x v="0"/>
    <m/>
  </r>
  <r>
    <n v="79899"/>
    <x v="0"/>
    <x v="0"/>
    <x v="0"/>
    <x v="0"/>
    <x v="11"/>
    <x v="141"/>
    <x v="0"/>
    <x v="1"/>
    <s v="Tesseramento"/>
    <x v="1"/>
    <x v="4"/>
    <x v="0"/>
    <m/>
  </r>
  <r>
    <n v="206775"/>
    <x v="0"/>
    <x v="0"/>
    <x v="0"/>
    <x v="0"/>
    <x v="4"/>
    <x v="149"/>
    <x v="0"/>
    <x v="0"/>
    <s v="Tesseramento"/>
    <x v="1"/>
    <x v="0"/>
    <x v="0"/>
    <m/>
  </r>
  <r>
    <n v="231007"/>
    <x v="0"/>
    <x v="1"/>
    <x v="0"/>
    <x v="1"/>
    <x v="4"/>
    <x v="149"/>
    <x v="0"/>
    <x v="1"/>
    <s v="Tesseramento"/>
    <x v="1"/>
    <x v="0"/>
    <x v="0"/>
    <m/>
  </r>
  <r>
    <n v="202496"/>
    <x v="0"/>
    <x v="0"/>
    <x v="0"/>
    <x v="0"/>
    <x v="4"/>
    <x v="149"/>
    <x v="0"/>
    <x v="0"/>
    <s v="Tesseramento"/>
    <x v="1"/>
    <x v="0"/>
    <x v="0"/>
    <m/>
  </r>
  <r>
    <n v="26978"/>
    <x v="0"/>
    <x v="0"/>
    <x v="0"/>
    <x v="0"/>
    <x v="7"/>
    <x v="135"/>
    <x v="0"/>
    <x v="0"/>
    <s v="Tesseramento"/>
    <x v="1"/>
    <x v="3"/>
    <x v="0"/>
    <m/>
  </r>
  <r>
    <n v="91229"/>
    <x v="0"/>
    <x v="0"/>
    <x v="0"/>
    <x v="0"/>
    <x v="7"/>
    <x v="135"/>
    <x v="0"/>
    <x v="0"/>
    <s v="Tesseramento"/>
    <x v="1"/>
    <x v="4"/>
    <x v="0"/>
    <m/>
  </r>
  <r>
    <n v="220173"/>
    <x v="0"/>
    <x v="0"/>
    <x v="0"/>
    <x v="1"/>
    <x v="1"/>
    <x v="1"/>
    <x v="0"/>
    <x v="0"/>
    <s v="Tesseramento"/>
    <x v="0"/>
    <x v="0"/>
    <x v="0"/>
    <m/>
  </r>
  <r>
    <n v="114670"/>
    <x v="0"/>
    <x v="0"/>
    <x v="0"/>
    <x v="0"/>
    <x v="1"/>
    <x v="1"/>
    <x v="0"/>
    <x v="0"/>
    <s v="Tesseramento"/>
    <x v="0"/>
    <x v="3"/>
    <x v="0"/>
    <m/>
  </r>
  <r>
    <n v="81714"/>
    <x v="0"/>
    <x v="0"/>
    <x v="0"/>
    <x v="0"/>
    <x v="4"/>
    <x v="88"/>
    <x v="0"/>
    <x v="0"/>
    <s v="Tesseramento"/>
    <x v="1"/>
    <x v="3"/>
    <x v="0"/>
    <m/>
  </r>
  <r>
    <n v="114047"/>
    <x v="0"/>
    <x v="0"/>
    <x v="0"/>
    <x v="0"/>
    <x v="1"/>
    <x v="20"/>
    <x v="0"/>
    <x v="0"/>
    <s v="Tesseramento"/>
    <x v="0"/>
    <x v="4"/>
    <x v="0"/>
    <m/>
  </r>
  <r>
    <n v="129430"/>
    <x v="0"/>
    <x v="0"/>
    <x v="0"/>
    <x v="1"/>
    <x v="7"/>
    <x v="135"/>
    <x v="0"/>
    <x v="0"/>
    <s v="Tesseramento"/>
    <x v="1"/>
    <x v="0"/>
    <x v="0"/>
    <m/>
  </r>
  <r>
    <n v="15134"/>
    <x v="0"/>
    <x v="0"/>
    <x v="0"/>
    <x v="0"/>
    <x v="7"/>
    <x v="135"/>
    <x v="0"/>
    <x v="0"/>
    <s v="Tesseramento"/>
    <x v="1"/>
    <x v="0"/>
    <x v="0"/>
    <m/>
  </r>
  <r>
    <n v="89750"/>
    <x v="0"/>
    <x v="0"/>
    <x v="0"/>
    <x v="1"/>
    <x v="8"/>
    <x v="112"/>
    <x v="0"/>
    <x v="1"/>
    <s v="Tesseramento"/>
    <x v="1"/>
    <x v="4"/>
    <x v="0"/>
    <m/>
  </r>
  <r>
    <n v="139796"/>
    <x v="1"/>
    <x v="0"/>
    <x v="0"/>
    <x v="0"/>
    <x v="7"/>
    <x v="135"/>
    <x v="0"/>
    <x v="1"/>
    <s v="Tesseramento"/>
    <x v="1"/>
    <x v="6"/>
    <x v="0"/>
    <s v="B"/>
  </r>
  <r>
    <n v="147659"/>
    <x v="0"/>
    <x v="0"/>
    <x v="0"/>
    <x v="0"/>
    <x v="15"/>
    <x v="104"/>
    <x v="0"/>
    <x v="0"/>
    <s v="Tesseramento"/>
    <x v="1"/>
    <x v="0"/>
    <x v="0"/>
    <m/>
  </r>
  <r>
    <n v="66295"/>
    <x v="0"/>
    <x v="0"/>
    <x v="0"/>
    <x v="0"/>
    <x v="7"/>
    <x v="135"/>
    <x v="0"/>
    <x v="0"/>
    <s v="Tesseramento"/>
    <x v="1"/>
    <x v="4"/>
    <x v="0"/>
    <m/>
  </r>
  <r>
    <n v="185242"/>
    <x v="0"/>
    <x v="0"/>
    <x v="0"/>
    <x v="0"/>
    <x v="8"/>
    <x v="46"/>
    <x v="0"/>
    <x v="0"/>
    <s v="Tesseramento"/>
    <x v="0"/>
    <x v="0"/>
    <x v="0"/>
    <m/>
  </r>
  <r>
    <n v="66226"/>
    <x v="0"/>
    <x v="0"/>
    <x v="0"/>
    <x v="0"/>
    <x v="7"/>
    <x v="135"/>
    <x v="0"/>
    <x v="1"/>
    <s v="Tesseramento"/>
    <x v="1"/>
    <x v="4"/>
    <x v="0"/>
    <m/>
  </r>
  <r>
    <n v="95193"/>
    <x v="0"/>
    <x v="0"/>
    <x v="0"/>
    <x v="0"/>
    <x v="7"/>
    <x v="135"/>
    <x v="0"/>
    <x v="1"/>
    <s v="Tesseramento"/>
    <x v="1"/>
    <x v="0"/>
    <x v="0"/>
    <m/>
  </r>
  <r>
    <n v="73391"/>
    <x v="0"/>
    <x v="0"/>
    <x v="0"/>
    <x v="0"/>
    <x v="7"/>
    <x v="135"/>
    <x v="0"/>
    <x v="0"/>
    <s v="Tesseramento"/>
    <x v="1"/>
    <x v="0"/>
    <x v="0"/>
    <m/>
  </r>
  <r>
    <n v="24895"/>
    <x v="0"/>
    <x v="0"/>
    <x v="0"/>
    <x v="0"/>
    <x v="4"/>
    <x v="65"/>
    <x v="0"/>
    <x v="0"/>
    <s v="Tesseramento"/>
    <x v="1"/>
    <x v="4"/>
    <x v="0"/>
    <m/>
  </r>
  <r>
    <n v="24896"/>
    <x v="0"/>
    <x v="0"/>
    <x v="0"/>
    <x v="0"/>
    <x v="4"/>
    <x v="65"/>
    <x v="0"/>
    <x v="1"/>
    <s v="Tesseramento"/>
    <x v="1"/>
    <x v="4"/>
    <x v="0"/>
    <m/>
  </r>
  <r>
    <n v="232561"/>
    <x v="0"/>
    <x v="0"/>
    <x v="0"/>
    <x v="1"/>
    <x v="11"/>
    <x v="141"/>
    <x v="0"/>
    <x v="0"/>
    <s v="Tesseramento"/>
    <x v="1"/>
    <x v="0"/>
    <x v="0"/>
    <m/>
  </r>
  <r>
    <n v="72134"/>
    <x v="0"/>
    <x v="0"/>
    <x v="0"/>
    <x v="0"/>
    <x v="0"/>
    <x v="206"/>
    <x v="0"/>
    <x v="0"/>
    <s v="Tesseramento"/>
    <x v="1"/>
    <x v="0"/>
    <x v="0"/>
    <m/>
  </r>
  <r>
    <n v="54721"/>
    <x v="0"/>
    <x v="0"/>
    <x v="0"/>
    <x v="0"/>
    <x v="7"/>
    <x v="135"/>
    <x v="0"/>
    <x v="0"/>
    <s v="Tesseramento"/>
    <x v="1"/>
    <x v="3"/>
    <x v="0"/>
    <m/>
  </r>
  <r>
    <n v="72157"/>
    <x v="0"/>
    <x v="0"/>
    <x v="0"/>
    <x v="1"/>
    <x v="7"/>
    <x v="51"/>
    <x v="0"/>
    <x v="0"/>
    <s v="Tesseramento"/>
    <x v="1"/>
    <x v="3"/>
    <x v="0"/>
    <m/>
  </r>
  <r>
    <n v="127942"/>
    <x v="0"/>
    <x v="0"/>
    <x v="0"/>
    <x v="0"/>
    <x v="7"/>
    <x v="51"/>
    <x v="0"/>
    <x v="1"/>
    <s v="Tesseramento"/>
    <x v="1"/>
    <x v="0"/>
    <x v="0"/>
    <m/>
  </r>
  <r>
    <n v="149261"/>
    <x v="0"/>
    <x v="0"/>
    <x v="0"/>
    <x v="0"/>
    <x v="7"/>
    <x v="51"/>
    <x v="0"/>
    <x v="0"/>
    <s v="Tesseramento"/>
    <x v="1"/>
    <x v="0"/>
    <x v="0"/>
    <m/>
  </r>
  <r>
    <n v="152564"/>
    <x v="1"/>
    <x v="0"/>
    <x v="0"/>
    <x v="0"/>
    <x v="7"/>
    <x v="135"/>
    <x v="0"/>
    <x v="0"/>
    <s v="Tesseramento"/>
    <x v="1"/>
    <x v="2"/>
    <x v="0"/>
    <m/>
  </r>
  <r>
    <n v="180080"/>
    <x v="1"/>
    <x v="0"/>
    <x v="0"/>
    <x v="0"/>
    <x v="7"/>
    <x v="51"/>
    <x v="0"/>
    <x v="0"/>
    <s v="Tesseramento"/>
    <x v="1"/>
    <x v="2"/>
    <x v="0"/>
    <m/>
  </r>
  <r>
    <n v="18948"/>
    <x v="0"/>
    <x v="0"/>
    <x v="0"/>
    <x v="0"/>
    <x v="7"/>
    <x v="135"/>
    <x v="0"/>
    <x v="1"/>
    <s v="Tesseramento"/>
    <x v="1"/>
    <x v="4"/>
    <x v="0"/>
    <m/>
  </r>
  <r>
    <n v="22161"/>
    <x v="0"/>
    <x v="0"/>
    <x v="0"/>
    <x v="0"/>
    <x v="7"/>
    <x v="293"/>
    <x v="0"/>
    <x v="0"/>
    <s v="Tesseramento"/>
    <x v="1"/>
    <x v="4"/>
    <x v="0"/>
    <m/>
  </r>
  <r>
    <n v="200970"/>
    <x v="0"/>
    <x v="0"/>
    <x v="0"/>
    <x v="2"/>
    <x v="7"/>
    <x v="293"/>
    <x v="0"/>
    <x v="0"/>
    <s v="Tesseramento"/>
    <x v="1"/>
    <x v="0"/>
    <x v="0"/>
    <m/>
  </r>
  <r>
    <n v="41537"/>
    <x v="0"/>
    <x v="0"/>
    <x v="0"/>
    <x v="0"/>
    <x v="7"/>
    <x v="293"/>
    <x v="0"/>
    <x v="1"/>
    <s v="Tesseramento"/>
    <x v="1"/>
    <x v="3"/>
    <x v="0"/>
    <m/>
  </r>
  <r>
    <n v="944"/>
    <x v="0"/>
    <x v="0"/>
    <x v="0"/>
    <x v="0"/>
    <x v="7"/>
    <x v="293"/>
    <x v="0"/>
    <x v="1"/>
    <s v="Tesseramento"/>
    <x v="1"/>
    <x v="4"/>
    <x v="0"/>
    <m/>
  </r>
  <r>
    <n v="36254"/>
    <x v="0"/>
    <x v="0"/>
    <x v="0"/>
    <x v="0"/>
    <x v="7"/>
    <x v="293"/>
    <x v="0"/>
    <x v="0"/>
    <s v="Tesseramento"/>
    <x v="1"/>
    <x v="3"/>
    <x v="0"/>
    <m/>
  </r>
  <r>
    <n v="72531"/>
    <x v="0"/>
    <x v="0"/>
    <x v="0"/>
    <x v="0"/>
    <x v="7"/>
    <x v="135"/>
    <x v="0"/>
    <x v="1"/>
    <s v="Tesseramento"/>
    <x v="1"/>
    <x v="4"/>
    <x v="0"/>
    <m/>
  </r>
  <r>
    <n v="54027"/>
    <x v="0"/>
    <x v="0"/>
    <x v="0"/>
    <x v="2"/>
    <x v="7"/>
    <x v="293"/>
    <x v="0"/>
    <x v="1"/>
    <s v="Tesseramento"/>
    <x v="1"/>
    <x v="3"/>
    <x v="0"/>
    <m/>
  </r>
  <r>
    <n v="189612"/>
    <x v="0"/>
    <x v="0"/>
    <x v="0"/>
    <x v="0"/>
    <x v="7"/>
    <x v="293"/>
    <x v="0"/>
    <x v="1"/>
    <s v="Tesseramento"/>
    <x v="1"/>
    <x v="1"/>
    <x v="0"/>
    <m/>
  </r>
  <r>
    <n v="176081"/>
    <x v="0"/>
    <x v="0"/>
    <x v="0"/>
    <x v="0"/>
    <x v="7"/>
    <x v="293"/>
    <x v="0"/>
    <x v="1"/>
    <s v="Tesseramento"/>
    <x v="1"/>
    <x v="3"/>
    <x v="0"/>
    <m/>
  </r>
  <r>
    <n v="951"/>
    <x v="0"/>
    <x v="0"/>
    <x v="0"/>
    <x v="0"/>
    <x v="7"/>
    <x v="293"/>
    <x v="0"/>
    <x v="0"/>
    <s v="Tesseramento"/>
    <x v="1"/>
    <x v="4"/>
    <x v="0"/>
    <m/>
  </r>
  <r>
    <n v="123249"/>
    <x v="0"/>
    <x v="0"/>
    <x v="0"/>
    <x v="0"/>
    <x v="7"/>
    <x v="135"/>
    <x v="0"/>
    <x v="0"/>
    <s v="Tesseramento"/>
    <x v="1"/>
    <x v="3"/>
    <x v="0"/>
    <m/>
  </r>
  <r>
    <n v="182498"/>
    <x v="1"/>
    <x v="0"/>
    <x v="0"/>
    <x v="0"/>
    <x v="7"/>
    <x v="51"/>
    <x v="0"/>
    <x v="1"/>
    <s v="Tesseramento"/>
    <x v="1"/>
    <x v="7"/>
    <x v="0"/>
    <m/>
  </r>
  <r>
    <n v="182499"/>
    <x v="1"/>
    <x v="0"/>
    <x v="0"/>
    <x v="0"/>
    <x v="7"/>
    <x v="51"/>
    <x v="0"/>
    <x v="1"/>
    <s v="Tesseramento"/>
    <x v="1"/>
    <x v="6"/>
    <x v="0"/>
    <s v="B"/>
  </r>
  <r>
    <n v="212300"/>
    <x v="0"/>
    <x v="0"/>
    <x v="0"/>
    <x v="1"/>
    <x v="7"/>
    <x v="135"/>
    <x v="0"/>
    <x v="0"/>
    <s v="Tesseramento"/>
    <x v="1"/>
    <x v="0"/>
    <x v="0"/>
    <m/>
  </r>
  <r>
    <n v="3730"/>
    <x v="0"/>
    <x v="0"/>
    <x v="0"/>
    <x v="0"/>
    <x v="7"/>
    <x v="135"/>
    <x v="0"/>
    <x v="0"/>
    <s v="Tesseramento"/>
    <x v="1"/>
    <x v="3"/>
    <x v="0"/>
    <m/>
  </r>
  <r>
    <n v="7516"/>
    <x v="0"/>
    <x v="0"/>
    <x v="0"/>
    <x v="0"/>
    <x v="8"/>
    <x v="112"/>
    <x v="0"/>
    <x v="0"/>
    <s v="Tesseramento"/>
    <x v="1"/>
    <x v="4"/>
    <x v="0"/>
    <m/>
  </r>
  <r>
    <n v="147990"/>
    <x v="0"/>
    <x v="0"/>
    <x v="0"/>
    <x v="0"/>
    <x v="8"/>
    <x v="112"/>
    <x v="0"/>
    <x v="1"/>
    <s v="Tesseramento"/>
    <x v="1"/>
    <x v="4"/>
    <x v="0"/>
    <m/>
  </r>
  <r>
    <n v="111371"/>
    <x v="0"/>
    <x v="0"/>
    <x v="0"/>
    <x v="0"/>
    <x v="7"/>
    <x v="135"/>
    <x v="0"/>
    <x v="0"/>
    <s v="Tesseramento"/>
    <x v="1"/>
    <x v="3"/>
    <x v="0"/>
    <m/>
  </r>
  <r>
    <n v="129454"/>
    <x v="0"/>
    <x v="0"/>
    <x v="0"/>
    <x v="0"/>
    <x v="7"/>
    <x v="135"/>
    <x v="0"/>
    <x v="1"/>
    <s v="Tesseramento"/>
    <x v="1"/>
    <x v="0"/>
    <x v="0"/>
    <m/>
  </r>
  <r>
    <n v="125616"/>
    <x v="0"/>
    <x v="0"/>
    <x v="0"/>
    <x v="0"/>
    <x v="0"/>
    <x v="206"/>
    <x v="0"/>
    <x v="0"/>
    <s v="Tesseramento"/>
    <x v="1"/>
    <x v="1"/>
    <x v="0"/>
    <m/>
  </r>
  <r>
    <n v="129451"/>
    <x v="0"/>
    <x v="0"/>
    <x v="0"/>
    <x v="0"/>
    <x v="7"/>
    <x v="135"/>
    <x v="0"/>
    <x v="0"/>
    <s v="Tesseramento"/>
    <x v="1"/>
    <x v="0"/>
    <x v="0"/>
    <m/>
  </r>
  <r>
    <n v="174262"/>
    <x v="0"/>
    <x v="0"/>
    <x v="0"/>
    <x v="0"/>
    <x v="7"/>
    <x v="135"/>
    <x v="0"/>
    <x v="1"/>
    <s v="Tesseramento"/>
    <x v="1"/>
    <x v="4"/>
    <x v="0"/>
    <m/>
  </r>
  <r>
    <n v="80517"/>
    <x v="0"/>
    <x v="0"/>
    <x v="0"/>
    <x v="0"/>
    <x v="7"/>
    <x v="135"/>
    <x v="0"/>
    <x v="0"/>
    <s v="Tesseramento"/>
    <x v="1"/>
    <x v="4"/>
    <x v="0"/>
    <m/>
  </r>
  <r>
    <n v="78037"/>
    <x v="0"/>
    <x v="0"/>
    <x v="0"/>
    <x v="0"/>
    <x v="7"/>
    <x v="135"/>
    <x v="0"/>
    <x v="1"/>
    <s v="Tesseramento"/>
    <x v="1"/>
    <x v="3"/>
    <x v="0"/>
    <m/>
  </r>
  <r>
    <n v="178157"/>
    <x v="0"/>
    <x v="0"/>
    <x v="0"/>
    <x v="0"/>
    <x v="7"/>
    <x v="135"/>
    <x v="0"/>
    <x v="0"/>
    <s v="Tesseramento"/>
    <x v="1"/>
    <x v="4"/>
    <x v="0"/>
    <m/>
  </r>
  <r>
    <n v="6272"/>
    <x v="0"/>
    <x v="0"/>
    <x v="0"/>
    <x v="0"/>
    <x v="7"/>
    <x v="135"/>
    <x v="0"/>
    <x v="0"/>
    <s v="Tesseramento"/>
    <x v="1"/>
    <x v="4"/>
    <x v="0"/>
    <m/>
  </r>
  <r>
    <n v="148842"/>
    <x v="0"/>
    <x v="0"/>
    <x v="0"/>
    <x v="0"/>
    <x v="7"/>
    <x v="135"/>
    <x v="0"/>
    <x v="0"/>
    <s v="Tesseramento"/>
    <x v="1"/>
    <x v="0"/>
    <x v="0"/>
    <m/>
  </r>
  <r>
    <n v="31692"/>
    <x v="0"/>
    <x v="0"/>
    <x v="0"/>
    <x v="0"/>
    <x v="7"/>
    <x v="135"/>
    <x v="0"/>
    <x v="0"/>
    <s v="Tesseramento"/>
    <x v="1"/>
    <x v="3"/>
    <x v="0"/>
    <m/>
  </r>
  <r>
    <n v="40596"/>
    <x v="0"/>
    <x v="0"/>
    <x v="0"/>
    <x v="0"/>
    <x v="7"/>
    <x v="135"/>
    <x v="0"/>
    <x v="0"/>
    <s v="Tesseramento"/>
    <x v="1"/>
    <x v="4"/>
    <x v="0"/>
    <m/>
  </r>
  <r>
    <n v="99500"/>
    <x v="0"/>
    <x v="0"/>
    <x v="0"/>
    <x v="0"/>
    <x v="7"/>
    <x v="135"/>
    <x v="0"/>
    <x v="0"/>
    <s v="Tesseramento"/>
    <x v="1"/>
    <x v="4"/>
    <x v="0"/>
    <m/>
  </r>
  <r>
    <n v="123457"/>
    <x v="0"/>
    <x v="0"/>
    <x v="0"/>
    <x v="3"/>
    <x v="7"/>
    <x v="135"/>
    <x v="0"/>
    <x v="0"/>
    <s v="Tesseramento"/>
    <x v="1"/>
    <x v="3"/>
    <x v="0"/>
    <m/>
  </r>
  <r>
    <n v="189947"/>
    <x v="0"/>
    <x v="0"/>
    <x v="0"/>
    <x v="0"/>
    <x v="7"/>
    <x v="135"/>
    <x v="0"/>
    <x v="0"/>
    <s v="Tesseramento"/>
    <x v="1"/>
    <x v="3"/>
    <x v="0"/>
    <m/>
  </r>
  <r>
    <n v="126782"/>
    <x v="0"/>
    <x v="0"/>
    <x v="0"/>
    <x v="0"/>
    <x v="7"/>
    <x v="44"/>
    <x v="0"/>
    <x v="0"/>
    <s v="Tesseramento"/>
    <x v="1"/>
    <x v="3"/>
    <x v="0"/>
    <m/>
  </r>
  <r>
    <n v="138711"/>
    <x v="0"/>
    <x v="0"/>
    <x v="0"/>
    <x v="0"/>
    <x v="7"/>
    <x v="44"/>
    <x v="0"/>
    <x v="0"/>
    <s v="Tesseramento"/>
    <x v="1"/>
    <x v="4"/>
    <x v="0"/>
    <m/>
  </r>
  <r>
    <n v="112452"/>
    <x v="0"/>
    <x v="0"/>
    <x v="0"/>
    <x v="0"/>
    <x v="7"/>
    <x v="44"/>
    <x v="0"/>
    <x v="0"/>
    <s v="Tesseramento"/>
    <x v="1"/>
    <x v="0"/>
    <x v="0"/>
    <m/>
  </r>
  <r>
    <n v="108172"/>
    <x v="0"/>
    <x v="0"/>
    <x v="0"/>
    <x v="0"/>
    <x v="7"/>
    <x v="44"/>
    <x v="0"/>
    <x v="0"/>
    <s v="Tesseramento"/>
    <x v="1"/>
    <x v="3"/>
    <x v="0"/>
    <m/>
  </r>
  <r>
    <n v="228714"/>
    <x v="0"/>
    <x v="0"/>
    <x v="0"/>
    <x v="0"/>
    <x v="7"/>
    <x v="44"/>
    <x v="0"/>
    <x v="0"/>
    <s v="Tesseramento"/>
    <x v="1"/>
    <x v="1"/>
    <x v="0"/>
    <m/>
  </r>
  <r>
    <n v="205190"/>
    <x v="0"/>
    <x v="1"/>
    <x v="2"/>
    <x v="3"/>
    <x v="7"/>
    <x v="44"/>
    <x v="0"/>
    <x v="0"/>
    <s v="Tesseramento"/>
    <x v="1"/>
    <x v="1"/>
    <x v="0"/>
    <m/>
  </r>
  <r>
    <n v="103655"/>
    <x v="0"/>
    <x v="0"/>
    <x v="0"/>
    <x v="0"/>
    <x v="7"/>
    <x v="293"/>
    <x v="0"/>
    <x v="1"/>
    <s v="Tesseramento"/>
    <x v="1"/>
    <x v="3"/>
    <x v="0"/>
    <m/>
  </r>
  <r>
    <n v="166181"/>
    <x v="0"/>
    <x v="0"/>
    <x v="0"/>
    <x v="0"/>
    <x v="7"/>
    <x v="293"/>
    <x v="0"/>
    <x v="0"/>
    <s v="Tesseramento"/>
    <x v="1"/>
    <x v="0"/>
    <x v="0"/>
    <m/>
  </r>
  <r>
    <n v="233968"/>
    <x v="1"/>
    <x v="0"/>
    <x v="1"/>
    <x v="2"/>
    <x v="0"/>
    <x v="206"/>
    <x v="0"/>
    <x v="0"/>
    <s v="Tesseramento"/>
    <x v="1"/>
    <x v="5"/>
    <x v="0"/>
    <m/>
  </r>
  <r>
    <n v="18332"/>
    <x v="0"/>
    <x v="0"/>
    <x v="0"/>
    <x v="0"/>
    <x v="7"/>
    <x v="293"/>
    <x v="0"/>
    <x v="0"/>
    <s v="Tesseramento"/>
    <x v="1"/>
    <x v="4"/>
    <x v="0"/>
    <m/>
  </r>
  <r>
    <n v="31118"/>
    <x v="0"/>
    <x v="0"/>
    <x v="0"/>
    <x v="0"/>
    <x v="7"/>
    <x v="293"/>
    <x v="0"/>
    <x v="0"/>
    <s v="Tesseramento"/>
    <x v="1"/>
    <x v="1"/>
    <x v="0"/>
    <m/>
  </r>
  <r>
    <n v="175856"/>
    <x v="0"/>
    <x v="0"/>
    <x v="0"/>
    <x v="0"/>
    <x v="7"/>
    <x v="44"/>
    <x v="0"/>
    <x v="0"/>
    <s v="Tesseramento"/>
    <x v="1"/>
    <x v="3"/>
    <x v="0"/>
    <m/>
  </r>
  <r>
    <n v="18333"/>
    <x v="0"/>
    <x v="0"/>
    <x v="0"/>
    <x v="0"/>
    <x v="7"/>
    <x v="293"/>
    <x v="0"/>
    <x v="1"/>
    <s v="Tesseramento"/>
    <x v="1"/>
    <x v="4"/>
    <x v="0"/>
    <m/>
  </r>
  <r>
    <n v="186425"/>
    <x v="0"/>
    <x v="0"/>
    <x v="0"/>
    <x v="0"/>
    <x v="7"/>
    <x v="44"/>
    <x v="0"/>
    <x v="1"/>
    <s v="Tesseramento"/>
    <x v="1"/>
    <x v="4"/>
    <x v="0"/>
    <m/>
  </r>
  <r>
    <n v="188513"/>
    <x v="0"/>
    <x v="0"/>
    <x v="0"/>
    <x v="0"/>
    <x v="7"/>
    <x v="293"/>
    <x v="0"/>
    <x v="0"/>
    <s v="Tesseramento"/>
    <x v="1"/>
    <x v="0"/>
    <x v="0"/>
    <m/>
  </r>
  <r>
    <n v="224673"/>
    <x v="0"/>
    <x v="0"/>
    <x v="0"/>
    <x v="0"/>
    <x v="7"/>
    <x v="293"/>
    <x v="0"/>
    <x v="0"/>
    <s v="Tesseramento"/>
    <x v="1"/>
    <x v="0"/>
    <x v="0"/>
    <m/>
  </r>
  <r>
    <n v="158230"/>
    <x v="0"/>
    <x v="0"/>
    <x v="0"/>
    <x v="0"/>
    <x v="7"/>
    <x v="293"/>
    <x v="0"/>
    <x v="0"/>
    <s v="Tesseramento"/>
    <x v="1"/>
    <x v="4"/>
    <x v="0"/>
    <m/>
  </r>
  <r>
    <n v="198182"/>
    <x v="0"/>
    <x v="0"/>
    <x v="0"/>
    <x v="0"/>
    <x v="7"/>
    <x v="44"/>
    <x v="0"/>
    <x v="0"/>
    <s v="Tesseramento"/>
    <x v="1"/>
    <x v="3"/>
    <x v="0"/>
    <m/>
  </r>
  <r>
    <n v="231526"/>
    <x v="0"/>
    <x v="0"/>
    <x v="0"/>
    <x v="0"/>
    <x v="7"/>
    <x v="293"/>
    <x v="0"/>
    <x v="1"/>
    <s v="Tesseramento"/>
    <x v="1"/>
    <x v="0"/>
    <x v="0"/>
    <m/>
  </r>
  <r>
    <n v="131823"/>
    <x v="0"/>
    <x v="0"/>
    <x v="0"/>
    <x v="0"/>
    <x v="7"/>
    <x v="293"/>
    <x v="0"/>
    <x v="1"/>
    <s v="Tesseramento"/>
    <x v="1"/>
    <x v="4"/>
    <x v="0"/>
    <m/>
  </r>
  <r>
    <n v="63591"/>
    <x v="0"/>
    <x v="0"/>
    <x v="0"/>
    <x v="0"/>
    <x v="7"/>
    <x v="293"/>
    <x v="0"/>
    <x v="1"/>
    <s v="Tesseramento"/>
    <x v="1"/>
    <x v="3"/>
    <x v="0"/>
    <m/>
  </r>
  <r>
    <n v="232608"/>
    <x v="1"/>
    <x v="0"/>
    <x v="0"/>
    <x v="2"/>
    <x v="7"/>
    <x v="293"/>
    <x v="0"/>
    <x v="0"/>
    <s v="Tesseramento"/>
    <x v="1"/>
    <x v="7"/>
    <x v="0"/>
    <m/>
  </r>
  <r>
    <n v="31997"/>
    <x v="0"/>
    <x v="0"/>
    <x v="0"/>
    <x v="0"/>
    <x v="7"/>
    <x v="293"/>
    <x v="0"/>
    <x v="1"/>
    <s v="Tesseramento"/>
    <x v="1"/>
    <x v="4"/>
    <x v="0"/>
    <m/>
  </r>
  <r>
    <n v="198183"/>
    <x v="0"/>
    <x v="0"/>
    <x v="0"/>
    <x v="0"/>
    <x v="7"/>
    <x v="44"/>
    <x v="0"/>
    <x v="1"/>
    <s v="Tesseramento"/>
    <x v="1"/>
    <x v="3"/>
    <x v="0"/>
    <m/>
  </r>
  <r>
    <n v="215188"/>
    <x v="0"/>
    <x v="0"/>
    <x v="0"/>
    <x v="0"/>
    <x v="7"/>
    <x v="293"/>
    <x v="0"/>
    <x v="0"/>
    <s v="Tesseramento"/>
    <x v="1"/>
    <x v="0"/>
    <x v="0"/>
    <m/>
  </r>
  <r>
    <n v="210690"/>
    <x v="1"/>
    <x v="0"/>
    <x v="0"/>
    <x v="0"/>
    <x v="7"/>
    <x v="293"/>
    <x v="0"/>
    <x v="0"/>
    <s v="Tesseramento"/>
    <x v="1"/>
    <x v="6"/>
    <x v="0"/>
    <m/>
  </r>
  <r>
    <n v="106877"/>
    <x v="0"/>
    <x v="0"/>
    <x v="0"/>
    <x v="0"/>
    <x v="7"/>
    <x v="293"/>
    <x v="0"/>
    <x v="0"/>
    <s v="Tesseramento"/>
    <x v="1"/>
    <x v="4"/>
    <x v="0"/>
    <m/>
  </r>
  <r>
    <n v="149541"/>
    <x v="0"/>
    <x v="0"/>
    <x v="0"/>
    <x v="0"/>
    <x v="7"/>
    <x v="293"/>
    <x v="0"/>
    <x v="1"/>
    <s v="Tesseramento"/>
    <x v="1"/>
    <x v="0"/>
    <x v="0"/>
    <m/>
  </r>
  <r>
    <n v="85987"/>
    <x v="0"/>
    <x v="0"/>
    <x v="0"/>
    <x v="0"/>
    <x v="7"/>
    <x v="293"/>
    <x v="0"/>
    <x v="0"/>
    <s v="Tesseramento"/>
    <x v="1"/>
    <x v="0"/>
    <x v="0"/>
    <m/>
  </r>
  <r>
    <n v="219472"/>
    <x v="1"/>
    <x v="0"/>
    <x v="0"/>
    <x v="2"/>
    <x v="7"/>
    <x v="44"/>
    <x v="0"/>
    <x v="1"/>
    <s v="Tesseramento"/>
    <x v="1"/>
    <x v="7"/>
    <x v="0"/>
    <m/>
  </r>
  <r>
    <n v="155962"/>
    <x v="0"/>
    <x v="0"/>
    <x v="0"/>
    <x v="4"/>
    <x v="7"/>
    <x v="293"/>
    <x v="0"/>
    <x v="1"/>
    <s v="Tesseramento"/>
    <x v="1"/>
    <x v="3"/>
    <x v="0"/>
    <m/>
  </r>
  <r>
    <n v="156501"/>
    <x v="0"/>
    <x v="0"/>
    <x v="0"/>
    <x v="0"/>
    <x v="7"/>
    <x v="293"/>
    <x v="0"/>
    <x v="0"/>
    <s v="Tesseramento"/>
    <x v="1"/>
    <x v="3"/>
    <x v="0"/>
    <m/>
  </r>
  <r>
    <n v="151955"/>
    <x v="0"/>
    <x v="0"/>
    <x v="0"/>
    <x v="0"/>
    <x v="7"/>
    <x v="293"/>
    <x v="0"/>
    <x v="0"/>
    <s v="Tesseramento"/>
    <x v="1"/>
    <x v="1"/>
    <x v="0"/>
    <m/>
  </r>
  <r>
    <n v="2553"/>
    <x v="0"/>
    <x v="0"/>
    <x v="0"/>
    <x v="0"/>
    <x v="7"/>
    <x v="293"/>
    <x v="0"/>
    <x v="0"/>
    <s v="Tesseramento"/>
    <x v="1"/>
    <x v="0"/>
    <x v="0"/>
    <m/>
  </r>
  <r>
    <n v="51042"/>
    <x v="0"/>
    <x v="0"/>
    <x v="0"/>
    <x v="0"/>
    <x v="0"/>
    <x v="206"/>
    <x v="0"/>
    <x v="0"/>
    <s v="Tesseramento"/>
    <x v="1"/>
    <x v="0"/>
    <x v="0"/>
    <m/>
  </r>
  <r>
    <n v="23443"/>
    <x v="0"/>
    <x v="0"/>
    <x v="0"/>
    <x v="0"/>
    <x v="7"/>
    <x v="293"/>
    <x v="0"/>
    <x v="0"/>
    <s v="Tesseramento"/>
    <x v="1"/>
    <x v="3"/>
    <x v="0"/>
    <m/>
  </r>
  <r>
    <n v="149042"/>
    <x v="0"/>
    <x v="0"/>
    <x v="2"/>
    <x v="2"/>
    <x v="7"/>
    <x v="293"/>
    <x v="0"/>
    <x v="0"/>
    <s v="Tesseramento"/>
    <x v="1"/>
    <x v="4"/>
    <x v="0"/>
    <m/>
  </r>
  <r>
    <n v="143434"/>
    <x v="0"/>
    <x v="0"/>
    <x v="0"/>
    <x v="0"/>
    <x v="7"/>
    <x v="293"/>
    <x v="0"/>
    <x v="0"/>
    <s v="Tesseramento"/>
    <x v="1"/>
    <x v="4"/>
    <x v="0"/>
    <m/>
  </r>
  <r>
    <n v="36979"/>
    <x v="0"/>
    <x v="0"/>
    <x v="0"/>
    <x v="0"/>
    <x v="7"/>
    <x v="293"/>
    <x v="0"/>
    <x v="0"/>
    <s v="Tesseramento"/>
    <x v="1"/>
    <x v="4"/>
    <x v="0"/>
    <m/>
  </r>
  <r>
    <n v="123694"/>
    <x v="0"/>
    <x v="0"/>
    <x v="0"/>
    <x v="0"/>
    <x v="7"/>
    <x v="293"/>
    <x v="0"/>
    <x v="0"/>
    <s v="Tesseramento"/>
    <x v="1"/>
    <x v="3"/>
    <x v="0"/>
    <m/>
  </r>
  <r>
    <n v="84930"/>
    <x v="0"/>
    <x v="0"/>
    <x v="0"/>
    <x v="0"/>
    <x v="7"/>
    <x v="293"/>
    <x v="0"/>
    <x v="0"/>
    <s v="Tesseramento"/>
    <x v="1"/>
    <x v="4"/>
    <x v="0"/>
    <m/>
  </r>
  <r>
    <n v="73084"/>
    <x v="0"/>
    <x v="0"/>
    <x v="0"/>
    <x v="0"/>
    <x v="7"/>
    <x v="293"/>
    <x v="0"/>
    <x v="0"/>
    <s v="Tesseramento"/>
    <x v="1"/>
    <x v="0"/>
    <x v="0"/>
    <m/>
  </r>
  <r>
    <n v="212509"/>
    <x v="0"/>
    <x v="0"/>
    <x v="0"/>
    <x v="1"/>
    <x v="7"/>
    <x v="293"/>
    <x v="0"/>
    <x v="1"/>
    <s v="Tesseramento"/>
    <x v="1"/>
    <x v="0"/>
    <x v="0"/>
    <m/>
  </r>
  <r>
    <n v="43524"/>
    <x v="0"/>
    <x v="0"/>
    <x v="0"/>
    <x v="0"/>
    <x v="7"/>
    <x v="293"/>
    <x v="0"/>
    <x v="1"/>
    <s v="Tesseramento"/>
    <x v="1"/>
    <x v="3"/>
    <x v="0"/>
    <m/>
  </r>
  <r>
    <n v="18511"/>
    <x v="0"/>
    <x v="0"/>
    <x v="0"/>
    <x v="0"/>
    <x v="7"/>
    <x v="293"/>
    <x v="0"/>
    <x v="0"/>
    <s v="Tesseramento"/>
    <x v="1"/>
    <x v="4"/>
    <x v="0"/>
    <m/>
  </r>
  <r>
    <n v="136273"/>
    <x v="0"/>
    <x v="0"/>
    <x v="0"/>
    <x v="1"/>
    <x v="7"/>
    <x v="293"/>
    <x v="0"/>
    <x v="1"/>
    <s v="Tesseramento"/>
    <x v="1"/>
    <x v="3"/>
    <x v="0"/>
    <m/>
  </r>
  <r>
    <n v="124156"/>
    <x v="0"/>
    <x v="0"/>
    <x v="0"/>
    <x v="0"/>
    <x v="7"/>
    <x v="293"/>
    <x v="0"/>
    <x v="0"/>
    <s v="Tesseramento"/>
    <x v="1"/>
    <x v="3"/>
    <x v="0"/>
    <m/>
  </r>
  <r>
    <n v="124849"/>
    <x v="0"/>
    <x v="0"/>
    <x v="0"/>
    <x v="3"/>
    <x v="7"/>
    <x v="293"/>
    <x v="0"/>
    <x v="1"/>
    <s v="Tesseramento"/>
    <x v="1"/>
    <x v="0"/>
    <x v="0"/>
    <m/>
  </r>
  <r>
    <n v="31507"/>
    <x v="0"/>
    <x v="0"/>
    <x v="0"/>
    <x v="0"/>
    <x v="7"/>
    <x v="293"/>
    <x v="0"/>
    <x v="0"/>
    <s v="Tesseramento"/>
    <x v="1"/>
    <x v="3"/>
    <x v="0"/>
    <m/>
  </r>
  <r>
    <n v="41018"/>
    <x v="0"/>
    <x v="0"/>
    <x v="0"/>
    <x v="0"/>
    <x v="7"/>
    <x v="293"/>
    <x v="0"/>
    <x v="1"/>
    <s v="Tesseramento"/>
    <x v="1"/>
    <x v="4"/>
    <x v="0"/>
    <m/>
  </r>
  <r>
    <n v="102503"/>
    <x v="0"/>
    <x v="0"/>
    <x v="0"/>
    <x v="0"/>
    <x v="7"/>
    <x v="293"/>
    <x v="0"/>
    <x v="0"/>
    <s v="Tesseramento"/>
    <x v="1"/>
    <x v="3"/>
    <x v="0"/>
    <m/>
  </r>
  <r>
    <n v="18342"/>
    <x v="0"/>
    <x v="0"/>
    <x v="0"/>
    <x v="0"/>
    <x v="7"/>
    <x v="293"/>
    <x v="0"/>
    <x v="0"/>
    <s v="Tesseramento"/>
    <x v="1"/>
    <x v="4"/>
    <x v="0"/>
    <m/>
  </r>
  <r>
    <n v="94608"/>
    <x v="0"/>
    <x v="0"/>
    <x v="0"/>
    <x v="0"/>
    <x v="7"/>
    <x v="293"/>
    <x v="0"/>
    <x v="0"/>
    <s v="Tesseramento"/>
    <x v="1"/>
    <x v="3"/>
    <x v="0"/>
    <m/>
  </r>
  <r>
    <n v="58375"/>
    <x v="0"/>
    <x v="0"/>
    <x v="0"/>
    <x v="2"/>
    <x v="7"/>
    <x v="293"/>
    <x v="0"/>
    <x v="0"/>
    <s v="Tesseramento"/>
    <x v="1"/>
    <x v="0"/>
    <x v="0"/>
    <m/>
  </r>
  <r>
    <n v="18344"/>
    <x v="0"/>
    <x v="0"/>
    <x v="0"/>
    <x v="0"/>
    <x v="7"/>
    <x v="293"/>
    <x v="0"/>
    <x v="0"/>
    <s v="Tesseramento"/>
    <x v="1"/>
    <x v="4"/>
    <x v="0"/>
    <m/>
  </r>
  <r>
    <n v="147596"/>
    <x v="0"/>
    <x v="0"/>
    <x v="0"/>
    <x v="0"/>
    <x v="7"/>
    <x v="293"/>
    <x v="0"/>
    <x v="0"/>
    <s v="Tesseramento"/>
    <x v="1"/>
    <x v="3"/>
    <x v="0"/>
    <m/>
  </r>
  <r>
    <n v="145418"/>
    <x v="1"/>
    <x v="0"/>
    <x v="0"/>
    <x v="1"/>
    <x v="7"/>
    <x v="293"/>
    <x v="0"/>
    <x v="0"/>
    <s v="Tesseramento"/>
    <x v="1"/>
    <x v="7"/>
    <x v="0"/>
    <m/>
  </r>
  <r>
    <n v="156459"/>
    <x v="0"/>
    <x v="0"/>
    <x v="0"/>
    <x v="0"/>
    <x v="7"/>
    <x v="293"/>
    <x v="0"/>
    <x v="0"/>
    <s v="Tesseramento"/>
    <x v="1"/>
    <x v="0"/>
    <x v="0"/>
    <m/>
  </r>
  <r>
    <n v="226431"/>
    <x v="0"/>
    <x v="0"/>
    <x v="0"/>
    <x v="2"/>
    <x v="7"/>
    <x v="293"/>
    <x v="0"/>
    <x v="1"/>
    <s v="Tesseramento"/>
    <x v="1"/>
    <x v="0"/>
    <x v="0"/>
    <m/>
  </r>
  <r>
    <n v="18349"/>
    <x v="0"/>
    <x v="0"/>
    <x v="0"/>
    <x v="0"/>
    <x v="7"/>
    <x v="293"/>
    <x v="0"/>
    <x v="0"/>
    <s v="Tesseramento"/>
    <x v="1"/>
    <x v="4"/>
    <x v="0"/>
    <m/>
  </r>
  <r>
    <n v="18350"/>
    <x v="0"/>
    <x v="0"/>
    <x v="0"/>
    <x v="0"/>
    <x v="7"/>
    <x v="293"/>
    <x v="0"/>
    <x v="1"/>
    <s v="Tesseramento"/>
    <x v="1"/>
    <x v="4"/>
    <x v="0"/>
    <m/>
  </r>
  <r>
    <n v="129253"/>
    <x v="0"/>
    <x v="0"/>
    <x v="0"/>
    <x v="0"/>
    <x v="7"/>
    <x v="293"/>
    <x v="0"/>
    <x v="0"/>
    <s v="Tesseramento"/>
    <x v="1"/>
    <x v="3"/>
    <x v="0"/>
    <m/>
  </r>
  <r>
    <n v="93697"/>
    <x v="0"/>
    <x v="0"/>
    <x v="0"/>
    <x v="0"/>
    <x v="7"/>
    <x v="293"/>
    <x v="0"/>
    <x v="0"/>
    <s v="Tesseramento"/>
    <x v="1"/>
    <x v="4"/>
    <x v="0"/>
    <m/>
  </r>
  <r>
    <n v="3243"/>
    <x v="0"/>
    <x v="0"/>
    <x v="0"/>
    <x v="1"/>
    <x v="12"/>
    <x v="245"/>
    <x v="0"/>
    <x v="0"/>
    <s v="Tesseramento"/>
    <x v="1"/>
    <x v="4"/>
    <x v="0"/>
    <m/>
  </r>
  <r>
    <n v="3241"/>
    <x v="0"/>
    <x v="0"/>
    <x v="0"/>
    <x v="0"/>
    <x v="12"/>
    <x v="245"/>
    <x v="0"/>
    <x v="1"/>
    <s v="Tesseramento"/>
    <x v="1"/>
    <x v="4"/>
    <x v="0"/>
    <m/>
  </r>
  <r>
    <n v="3245"/>
    <x v="0"/>
    <x v="0"/>
    <x v="0"/>
    <x v="0"/>
    <x v="12"/>
    <x v="245"/>
    <x v="0"/>
    <x v="0"/>
    <s v="Tesseramento"/>
    <x v="1"/>
    <x v="0"/>
    <x v="0"/>
    <m/>
  </r>
  <r>
    <n v="114501"/>
    <x v="0"/>
    <x v="0"/>
    <x v="0"/>
    <x v="0"/>
    <x v="7"/>
    <x v="293"/>
    <x v="0"/>
    <x v="1"/>
    <s v="Tesseramento"/>
    <x v="1"/>
    <x v="0"/>
    <x v="0"/>
    <m/>
  </r>
  <r>
    <n v="127557"/>
    <x v="0"/>
    <x v="0"/>
    <x v="0"/>
    <x v="0"/>
    <x v="7"/>
    <x v="293"/>
    <x v="0"/>
    <x v="1"/>
    <s v="Tesseramento"/>
    <x v="1"/>
    <x v="0"/>
    <x v="0"/>
    <m/>
  </r>
  <r>
    <n v="137662"/>
    <x v="0"/>
    <x v="0"/>
    <x v="0"/>
    <x v="0"/>
    <x v="7"/>
    <x v="293"/>
    <x v="0"/>
    <x v="0"/>
    <s v="Tesseramento"/>
    <x v="1"/>
    <x v="0"/>
    <x v="0"/>
    <m/>
  </r>
  <r>
    <n v="3354"/>
    <x v="0"/>
    <x v="0"/>
    <x v="0"/>
    <x v="0"/>
    <x v="12"/>
    <x v="245"/>
    <x v="0"/>
    <x v="1"/>
    <s v="Tesseramento"/>
    <x v="1"/>
    <x v="4"/>
    <x v="0"/>
    <m/>
  </r>
  <r>
    <n v="74681"/>
    <x v="0"/>
    <x v="0"/>
    <x v="0"/>
    <x v="0"/>
    <x v="7"/>
    <x v="293"/>
    <x v="0"/>
    <x v="1"/>
    <s v="Tesseramento"/>
    <x v="1"/>
    <x v="4"/>
    <x v="0"/>
    <m/>
  </r>
  <r>
    <n v="82972"/>
    <x v="0"/>
    <x v="0"/>
    <x v="0"/>
    <x v="1"/>
    <x v="12"/>
    <x v="245"/>
    <x v="0"/>
    <x v="0"/>
    <s v="Tesseramento"/>
    <x v="1"/>
    <x v="4"/>
    <x v="0"/>
    <m/>
  </r>
  <r>
    <n v="131486"/>
    <x v="0"/>
    <x v="0"/>
    <x v="0"/>
    <x v="2"/>
    <x v="12"/>
    <x v="245"/>
    <x v="0"/>
    <x v="1"/>
    <s v="Tesseramento"/>
    <x v="1"/>
    <x v="4"/>
    <x v="0"/>
    <m/>
  </r>
  <r>
    <n v="3111"/>
    <x v="0"/>
    <x v="0"/>
    <x v="0"/>
    <x v="0"/>
    <x v="12"/>
    <x v="245"/>
    <x v="0"/>
    <x v="1"/>
    <s v="Tesseramento"/>
    <x v="1"/>
    <x v="4"/>
    <x v="0"/>
    <m/>
  </r>
  <r>
    <n v="100113"/>
    <x v="0"/>
    <x v="0"/>
    <x v="0"/>
    <x v="0"/>
    <x v="12"/>
    <x v="245"/>
    <x v="0"/>
    <x v="0"/>
    <s v="Tesseramento"/>
    <x v="1"/>
    <x v="1"/>
    <x v="0"/>
    <m/>
  </r>
  <r>
    <n v="1149"/>
    <x v="0"/>
    <x v="0"/>
    <x v="0"/>
    <x v="0"/>
    <x v="12"/>
    <x v="245"/>
    <x v="0"/>
    <x v="0"/>
    <s v="Tesseramento"/>
    <x v="1"/>
    <x v="4"/>
    <x v="0"/>
    <m/>
  </r>
  <r>
    <n v="145419"/>
    <x v="0"/>
    <x v="0"/>
    <x v="0"/>
    <x v="0"/>
    <x v="7"/>
    <x v="293"/>
    <x v="0"/>
    <x v="0"/>
    <s v="Tesseramento"/>
    <x v="1"/>
    <x v="0"/>
    <x v="0"/>
    <m/>
  </r>
  <r>
    <n v="117186"/>
    <x v="0"/>
    <x v="0"/>
    <x v="0"/>
    <x v="0"/>
    <x v="12"/>
    <x v="245"/>
    <x v="0"/>
    <x v="0"/>
    <s v="Tesseramento"/>
    <x v="1"/>
    <x v="0"/>
    <x v="0"/>
    <m/>
  </r>
  <r>
    <n v="183755"/>
    <x v="0"/>
    <x v="0"/>
    <x v="0"/>
    <x v="0"/>
    <x v="8"/>
    <x v="46"/>
    <x v="0"/>
    <x v="0"/>
    <s v="Tesseramento"/>
    <x v="0"/>
    <x v="0"/>
    <x v="0"/>
    <m/>
  </r>
  <r>
    <n v="194055"/>
    <x v="1"/>
    <x v="0"/>
    <x v="0"/>
    <x v="0"/>
    <x v="8"/>
    <x v="46"/>
    <x v="0"/>
    <x v="0"/>
    <s v="Tesseramento"/>
    <x v="0"/>
    <x v="5"/>
    <x v="0"/>
    <m/>
  </r>
  <r>
    <n v="131485"/>
    <x v="0"/>
    <x v="0"/>
    <x v="0"/>
    <x v="0"/>
    <x v="12"/>
    <x v="245"/>
    <x v="0"/>
    <x v="1"/>
    <s v="Tesseramento"/>
    <x v="1"/>
    <x v="0"/>
    <x v="0"/>
    <m/>
  </r>
  <r>
    <n v="136276"/>
    <x v="0"/>
    <x v="0"/>
    <x v="0"/>
    <x v="0"/>
    <x v="7"/>
    <x v="293"/>
    <x v="0"/>
    <x v="0"/>
    <s v="Tesseramento"/>
    <x v="1"/>
    <x v="0"/>
    <x v="0"/>
    <m/>
  </r>
  <r>
    <n v="136275"/>
    <x v="0"/>
    <x v="0"/>
    <x v="0"/>
    <x v="1"/>
    <x v="7"/>
    <x v="293"/>
    <x v="0"/>
    <x v="0"/>
    <s v="Tesseramento"/>
    <x v="1"/>
    <x v="1"/>
    <x v="0"/>
    <m/>
  </r>
  <r>
    <n v="136274"/>
    <x v="1"/>
    <x v="0"/>
    <x v="0"/>
    <x v="1"/>
    <x v="7"/>
    <x v="293"/>
    <x v="0"/>
    <x v="0"/>
    <s v="Tesseramento"/>
    <x v="1"/>
    <x v="2"/>
    <x v="0"/>
    <m/>
  </r>
  <r>
    <n v="18357"/>
    <x v="0"/>
    <x v="0"/>
    <x v="0"/>
    <x v="0"/>
    <x v="7"/>
    <x v="293"/>
    <x v="0"/>
    <x v="1"/>
    <s v="Tesseramento"/>
    <x v="1"/>
    <x v="4"/>
    <x v="0"/>
    <m/>
  </r>
  <r>
    <n v="3407"/>
    <x v="0"/>
    <x v="0"/>
    <x v="0"/>
    <x v="0"/>
    <x v="12"/>
    <x v="245"/>
    <x v="0"/>
    <x v="0"/>
    <s v="Tesseramento"/>
    <x v="1"/>
    <x v="1"/>
    <x v="0"/>
    <m/>
  </r>
  <r>
    <n v="156503"/>
    <x v="0"/>
    <x v="0"/>
    <x v="0"/>
    <x v="0"/>
    <x v="7"/>
    <x v="293"/>
    <x v="0"/>
    <x v="0"/>
    <s v="Tesseramento"/>
    <x v="1"/>
    <x v="0"/>
    <x v="0"/>
    <m/>
  </r>
  <r>
    <n v="188693"/>
    <x v="0"/>
    <x v="0"/>
    <x v="0"/>
    <x v="1"/>
    <x v="8"/>
    <x v="46"/>
    <x v="0"/>
    <x v="1"/>
    <s v="Tesseramento"/>
    <x v="0"/>
    <x v="0"/>
    <x v="0"/>
    <m/>
  </r>
  <r>
    <n v="18356"/>
    <x v="0"/>
    <x v="0"/>
    <x v="0"/>
    <x v="0"/>
    <x v="7"/>
    <x v="293"/>
    <x v="0"/>
    <x v="0"/>
    <s v="Tesseramento"/>
    <x v="1"/>
    <x v="4"/>
    <x v="0"/>
    <m/>
  </r>
  <r>
    <n v="15088"/>
    <x v="0"/>
    <x v="0"/>
    <x v="0"/>
    <x v="0"/>
    <x v="12"/>
    <x v="245"/>
    <x v="0"/>
    <x v="0"/>
    <s v="Tesseramento"/>
    <x v="1"/>
    <x v="4"/>
    <x v="0"/>
    <m/>
  </r>
  <r>
    <n v="3097"/>
    <x v="0"/>
    <x v="0"/>
    <x v="0"/>
    <x v="0"/>
    <x v="12"/>
    <x v="245"/>
    <x v="0"/>
    <x v="1"/>
    <s v="Tesseramento"/>
    <x v="1"/>
    <x v="4"/>
    <x v="0"/>
    <m/>
  </r>
  <r>
    <n v="58376"/>
    <x v="0"/>
    <x v="0"/>
    <x v="0"/>
    <x v="2"/>
    <x v="7"/>
    <x v="293"/>
    <x v="0"/>
    <x v="1"/>
    <s v="Tesseramento"/>
    <x v="1"/>
    <x v="3"/>
    <x v="0"/>
    <m/>
  </r>
  <r>
    <n v="146170"/>
    <x v="0"/>
    <x v="0"/>
    <x v="0"/>
    <x v="0"/>
    <x v="7"/>
    <x v="293"/>
    <x v="0"/>
    <x v="0"/>
    <s v="Tesseramento"/>
    <x v="1"/>
    <x v="0"/>
    <x v="0"/>
    <m/>
  </r>
  <r>
    <n v="204615"/>
    <x v="0"/>
    <x v="0"/>
    <x v="0"/>
    <x v="0"/>
    <x v="7"/>
    <x v="293"/>
    <x v="0"/>
    <x v="0"/>
    <s v="Tesseramento"/>
    <x v="1"/>
    <x v="0"/>
    <x v="0"/>
    <m/>
  </r>
  <r>
    <n v="93509"/>
    <x v="0"/>
    <x v="0"/>
    <x v="0"/>
    <x v="0"/>
    <x v="7"/>
    <x v="293"/>
    <x v="0"/>
    <x v="0"/>
    <s v="Tesseramento"/>
    <x v="1"/>
    <x v="3"/>
    <x v="0"/>
    <m/>
  </r>
  <r>
    <n v="31773"/>
    <x v="0"/>
    <x v="0"/>
    <x v="0"/>
    <x v="0"/>
    <x v="7"/>
    <x v="293"/>
    <x v="0"/>
    <x v="0"/>
    <s v="Tesseramento"/>
    <x v="1"/>
    <x v="3"/>
    <x v="0"/>
    <m/>
  </r>
  <r>
    <n v="92066"/>
    <x v="0"/>
    <x v="0"/>
    <x v="0"/>
    <x v="0"/>
    <x v="7"/>
    <x v="293"/>
    <x v="0"/>
    <x v="0"/>
    <s v="Tesseramento"/>
    <x v="1"/>
    <x v="3"/>
    <x v="0"/>
    <m/>
  </r>
  <r>
    <n v="3203"/>
    <x v="0"/>
    <x v="0"/>
    <x v="0"/>
    <x v="0"/>
    <x v="12"/>
    <x v="245"/>
    <x v="0"/>
    <x v="1"/>
    <s v="Tesseramento"/>
    <x v="1"/>
    <x v="3"/>
    <x v="0"/>
    <m/>
  </r>
  <r>
    <n v="3202"/>
    <x v="0"/>
    <x v="0"/>
    <x v="0"/>
    <x v="0"/>
    <x v="12"/>
    <x v="245"/>
    <x v="0"/>
    <x v="0"/>
    <s v="Tesseramento"/>
    <x v="1"/>
    <x v="3"/>
    <x v="0"/>
    <m/>
  </r>
  <r>
    <n v="123702"/>
    <x v="0"/>
    <x v="0"/>
    <x v="0"/>
    <x v="0"/>
    <x v="7"/>
    <x v="293"/>
    <x v="0"/>
    <x v="1"/>
    <s v="Tesseramento"/>
    <x v="1"/>
    <x v="4"/>
    <x v="0"/>
    <m/>
  </r>
  <r>
    <n v="61914"/>
    <x v="0"/>
    <x v="0"/>
    <x v="0"/>
    <x v="0"/>
    <x v="7"/>
    <x v="293"/>
    <x v="0"/>
    <x v="0"/>
    <s v="Tesseramento"/>
    <x v="1"/>
    <x v="4"/>
    <x v="0"/>
    <m/>
  </r>
  <r>
    <n v="36923"/>
    <x v="0"/>
    <x v="0"/>
    <x v="0"/>
    <x v="0"/>
    <x v="7"/>
    <x v="293"/>
    <x v="0"/>
    <x v="1"/>
    <s v="Tesseramento"/>
    <x v="1"/>
    <x v="4"/>
    <x v="0"/>
    <m/>
  </r>
  <r>
    <n v="16969"/>
    <x v="0"/>
    <x v="0"/>
    <x v="0"/>
    <x v="0"/>
    <x v="7"/>
    <x v="293"/>
    <x v="0"/>
    <x v="0"/>
    <s v="Tesseramento"/>
    <x v="1"/>
    <x v="4"/>
    <x v="0"/>
    <m/>
  </r>
  <r>
    <n v="94713"/>
    <x v="0"/>
    <x v="0"/>
    <x v="0"/>
    <x v="0"/>
    <x v="12"/>
    <x v="245"/>
    <x v="0"/>
    <x v="0"/>
    <s v="Tesseramento"/>
    <x v="1"/>
    <x v="4"/>
    <x v="0"/>
    <m/>
  </r>
  <r>
    <n v="94712"/>
    <x v="0"/>
    <x v="0"/>
    <x v="0"/>
    <x v="0"/>
    <x v="12"/>
    <x v="245"/>
    <x v="0"/>
    <x v="1"/>
    <s v="Tesseramento"/>
    <x v="1"/>
    <x v="4"/>
    <x v="0"/>
    <m/>
  </r>
  <r>
    <n v="54035"/>
    <x v="0"/>
    <x v="0"/>
    <x v="0"/>
    <x v="0"/>
    <x v="7"/>
    <x v="293"/>
    <x v="0"/>
    <x v="0"/>
    <s v="Tesseramento"/>
    <x v="1"/>
    <x v="3"/>
    <x v="0"/>
    <m/>
  </r>
  <r>
    <n v="193385"/>
    <x v="0"/>
    <x v="0"/>
    <x v="0"/>
    <x v="1"/>
    <x v="7"/>
    <x v="293"/>
    <x v="0"/>
    <x v="1"/>
    <s v="Tesseramento"/>
    <x v="1"/>
    <x v="3"/>
    <x v="0"/>
    <m/>
  </r>
  <r>
    <n v="48898"/>
    <x v="0"/>
    <x v="0"/>
    <x v="0"/>
    <x v="0"/>
    <x v="12"/>
    <x v="245"/>
    <x v="0"/>
    <x v="0"/>
    <s v="Tesseramento"/>
    <x v="1"/>
    <x v="0"/>
    <x v="0"/>
    <m/>
  </r>
  <r>
    <n v="3542"/>
    <x v="0"/>
    <x v="0"/>
    <x v="0"/>
    <x v="0"/>
    <x v="12"/>
    <x v="245"/>
    <x v="0"/>
    <x v="0"/>
    <s v="Tesseramento"/>
    <x v="1"/>
    <x v="4"/>
    <x v="0"/>
    <m/>
  </r>
  <r>
    <n v="3544"/>
    <x v="0"/>
    <x v="0"/>
    <x v="0"/>
    <x v="0"/>
    <x v="12"/>
    <x v="245"/>
    <x v="0"/>
    <x v="1"/>
    <s v="Tesseramento"/>
    <x v="1"/>
    <x v="4"/>
    <x v="0"/>
    <m/>
  </r>
  <r>
    <n v="58378"/>
    <x v="0"/>
    <x v="0"/>
    <x v="0"/>
    <x v="2"/>
    <x v="7"/>
    <x v="293"/>
    <x v="0"/>
    <x v="1"/>
    <s v="Tesseramento"/>
    <x v="1"/>
    <x v="0"/>
    <x v="0"/>
    <m/>
  </r>
  <r>
    <n v="37508"/>
    <x v="0"/>
    <x v="0"/>
    <x v="0"/>
    <x v="0"/>
    <x v="7"/>
    <x v="293"/>
    <x v="0"/>
    <x v="0"/>
    <s v="Tesseramento"/>
    <x v="1"/>
    <x v="4"/>
    <x v="0"/>
    <m/>
  </r>
  <r>
    <n v="56444"/>
    <x v="0"/>
    <x v="0"/>
    <x v="0"/>
    <x v="0"/>
    <x v="7"/>
    <x v="293"/>
    <x v="0"/>
    <x v="0"/>
    <s v="Tesseramento"/>
    <x v="1"/>
    <x v="0"/>
    <x v="0"/>
    <m/>
  </r>
  <r>
    <n v="200975"/>
    <x v="0"/>
    <x v="0"/>
    <x v="0"/>
    <x v="2"/>
    <x v="7"/>
    <x v="293"/>
    <x v="0"/>
    <x v="1"/>
    <s v="Tesseramento"/>
    <x v="1"/>
    <x v="0"/>
    <x v="0"/>
    <m/>
  </r>
  <r>
    <n v="18369"/>
    <x v="0"/>
    <x v="0"/>
    <x v="0"/>
    <x v="0"/>
    <x v="7"/>
    <x v="293"/>
    <x v="0"/>
    <x v="0"/>
    <s v="Tesseramento"/>
    <x v="1"/>
    <x v="0"/>
    <x v="0"/>
    <m/>
  </r>
  <r>
    <n v="18370"/>
    <x v="0"/>
    <x v="0"/>
    <x v="0"/>
    <x v="0"/>
    <x v="7"/>
    <x v="293"/>
    <x v="0"/>
    <x v="0"/>
    <s v="Tesseramento"/>
    <x v="1"/>
    <x v="4"/>
    <x v="0"/>
    <m/>
  </r>
  <r>
    <n v="18371"/>
    <x v="0"/>
    <x v="0"/>
    <x v="0"/>
    <x v="0"/>
    <x v="7"/>
    <x v="293"/>
    <x v="0"/>
    <x v="1"/>
    <s v="Tesseramento"/>
    <x v="1"/>
    <x v="4"/>
    <x v="0"/>
    <m/>
  </r>
  <r>
    <n v="18372"/>
    <x v="0"/>
    <x v="0"/>
    <x v="0"/>
    <x v="0"/>
    <x v="7"/>
    <x v="293"/>
    <x v="0"/>
    <x v="0"/>
    <s v="Tesseramento"/>
    <x v="1"/>
    <x v="4"/>
    <x v="0"/>
    <m/>
  </r>
  <r>
    <n v="73879"/>
    <x v="0"/>
    <x v="0"/>
    <x v="0"/>
    <x v="0"/>
    <x v="7"/>
    <x v="293"/>
    <x v="0"/>
    <x v="1"/>
    <s v="Tesseramento"/>
    <x v="1"/>
    <x v="0"/>
    <x v="0"/>
    <m/>
  </r>
  <r>
    <n v="18374"/>
    <x v="0"/>
    <x v="0"/>
    <x v="0"/>
    <x v="0"/>
    <x v="7"/>
    <x v="293"/>
    <x v="0"/>
    <x v="1"/>
    <s v="Tesseramento"/>
    <x v="1"/>
    <x v="4"/>
    <x v="0"/>
    <m/>
  </r>
  <r>
    <n v="149543"/>
    <x v="0"/>
    <x v="0"/>
    <x v="0"/>
    <x v="0"/>
    <x v="7"/>
    <x v="293"/>
    <x v="0"/>
    <x v="1"/>
    <s v="Tesseramento"/>
    <x v="1"/>
    <x v="3"/>
    <x v="0"/>
    <m/>
  </r>
  <r>
    <n v="223223"/>
    <x v="0"/>
    <x v="1"/>
    <x v="0"/>
    <x v="2"/>
    <x v="7"/>
    <x v="293"/>
    <x v="0"/>
    <x v="0"/>
    <s v="Tesseramento"/>
    <x v="1"/>
    <x v="3"/>
    <x v="0"/>
    <m/>
  </r>
  <r>
    <n v="79095"/>
    <x v="0"/>
    <x v="0"/>
    <x v="0"/>
    <x v="0"/>
    <x v="7"/>
    <x v="293"/>
    <x v="0"/>
    <x v="0"/>
    <s v="Tesseramento"/>
    <x v="1"/>
    <x v="0"/>
    <x v="0"/>
    <m/>
  </r>
  <r>
    <n v="194870"/>
    <x v="1"/>
    <x v="0"/>
    <x v="0"/>
    <x v="2"/>
    <x v="7"/>
    <x v="293"/>
    <x v="0"/>
    <x v="1"/>
    <s v="Tesseramento"/>
    <x v="1"/>
    <x v="5"/>
    <x v="0"/>
    <m/>
  </r>
  <r>
    <n v="124850"/>
    <x v="0"/>
    <x v="0"/>
    <x v="0"/>
    <x v="3"/>
    <x v="7"/>
    <x v="293"/>
    <x v="0"/>
    <x v="0"/>
    <s v="Tesseramento"/>
    <x v="1"/>
    <x v="0"/>
    <x v="0"/>
    <m/>
  </r>
  <r>
    <n v="172566"/>
    <x v="1"/>
    <x v="0"/>
    <x v="0"/>
    <x v="2"/>
    <x v="7"/>
    <x v="293"/>
    <x v="0"/>
    <x v="1"/>
    <s v="Tesseramento"/>
    <x v="1"/>
    <x v="7"/>
    <x v="0"/>
    <m/>
  </r>
  <r>
    <n v="188514"/>
    <x v="0"/>
    <x v="0"/>
    <x v="0"/>
    <x v="0"/>
    <x v="7"/>
    <x v="293"/>
    <x v="0"/>
    <x v="0"/>
    <s v="Tesseramento"/>
    <x v="1"/>
    <x v="4"/>
    <x v="0"/>
    <m/>
  </r>
  <r>
    <n v="58380"/>
    <x v="0"/>
    <x v="0"/>
    <x v="0"/>
    <x v="0"/>
    <x v="7"/>
    <x v="293"/>
    <x v="0"/>
    <x v="0"/>
    <s v="Tesseramento"/>
    <x v="1"/>
    <x v="3"/>
    <x v="0"/>
    <m/>
  </r>
  <r>
    <n v="31508"/>
    <x v="0"/>
    <x v="0"/>
    <x v="0"/>
    <x v="0"/>
    <x v="7"/>
    <x v="293"/>
    <x v="0"/>
    <x v="0"/>
    <s v="Tesseramento"/>
    <x v="1"/>
    <x v="1"/>
    <x v="0"/>
    <m/>
  </r>
  <r>
    <n v="178109"/>
    <x v="1"/>
    <x v="0"/>
    <x v="0"/>
    <x v="1"/>
    <x v="7"/>
    <x v="293"/>
    <x v="0"/>
    <x v="1"/>
    <s v="Tesseramento"/>
    <x v="1"/>
    <x v="6"/>
    <x v="0"/>
    <m/>
  </r>
  <r>
    <n v="208169"/>
    <x v="1"/>
    <x v="0"/>
    <x v="0"/>
    <x v="0"/>
    <x v="7"/>
    <x v="293"/>
    <x v="0"/>
    <x v="0"/>
    <s v="Tesseramento"/>
    <x v="1"/>
    <x v="2"/>
    <x v="0"/>
    <m/>
  </r>
  <r>
    <n v="29120"/>
    <x v="0"/>
    <x v="0"/>
    <x v="0"/>
    <x v="0"/>
    <x v="7"/>
    <x v="293"/>
    <x v="0"/>
    <x v="0"/>
    <s v="Tesseramento"/>
    <x v="1"/>
    <x v="0"/>
    <x v="0"/>
    <m/>
  </r>
  <r>
    <n v="93030"/>
    <x v="0"/>
    <x v="0"/>
    <x v="0"/>
    <x v="0"/>
    <x v="7"/>
    <x v="293"/>
    <x v="0"/>
    <x v="0"/>
    <s v="Tesseramento"/>
    <x v="1"/>
    <x v="3"/>
    <x v="0"/>
    <m/>
  </r>
  <r>
    <n v="63581"/>
    <x v="0"/>
    <x v="0"/>
    <x v="0"/>
    <x v="0"/>
    <x v="7"/>
    <x v="293"/>
    <x v="0"/>
    <x v="0"/>
    <s v="Tesseramento"/>
    <x v="1"/>
    <x v="4"/>
    <x v="0"/>
    <m/>
  </r>
  <r>
    <n v="18380"/>
    <x v="0"/>
    <x v="0"/>
    <x v="0"/>
    <x v="0"/>
    <x v="7"/>
    <x v="293"/>
    <x v="0"/>
    <x v="0"/>
    <s v="Tesseramento"/>
    <x v="1"/>
    <x v="4"/>
    <x v="0"/>
    <m/>
  </r>
  <r>
    <n v="210625"/>
    <x v="1"/>
    <x v="0"/>
    <x v="0"/>
    <x v="0"/>
    <x v="7"/>
    <x v="293"/>
    <x v="0"/>
    <x v="0"/>
    <s v="Tesseramento"/>
    <x v="1"/>
    <x v="2"/>
    <x v="0"/>
    <m/>
  </r>
  <r>
    <n v="136277"/>
    <x v="0"/>
    <x v="0"/>
    <x v="0"/>
    <x v="1"/>
    <x v="7"/>
    <x v="293"/>
    <x v="0"/>
    <x v="0"/>
    <s v="Tesseramento"/>
    <x v="1"/>
    <x v="3"/>
    <x v="0"/>
    <m/>
  </r>
  <r>
    <n v="233118"/>
    <x v="1"/>
    <x v="0"/>
    <x v="0"/>
    <x v="3"/>
    <x v="7"/>
    <x v="293"/>
    <x v="0"/>
    <x v="0"/>
    <s v="Tesseramento"/>
    <x v="1"/>
    <x v="5"/>
    <x v="0"/>
    <m/>
  </r>
  <r>
    <n v="2716"/>
    <x v="0"/>
    <x v="0"/>
    <x v="0"/>
    <x v="0"/>
    <x v="7"/>
    <x v="293"/>
    <x v="0"/>
    <x v="0"/>
    <s v="Tesseramento"/>
    <x v="1"/>
    <x v="0"/>
    <x v="0"/>
    <m/>
  </r>
  <r>
    <n v="33740"/>
    <x v="0"/>
    <x v="0"/>
    <x v="0"/>
    <x v="0"/>
    <x v="7"/>
    <x v="293"/>
    <x v="0"/>
    <x v="0"/>
    <s v="Tesseramento"/>
    <x v="1"/>
    <x v="0"/>
    <x v="0"/>
    <m/>
  </r>
  <r>
    <n v="230248"/>
    <x v="1"/>
    <x v="0"/>
    <x v="0"/>
    <x v="2"/>
    <x v="7"/>
    <x v="293"/>
    <x v="0"/>
    <x v="1"/>
    <s v="Tesseramento"/>
    <x v="1"/>
    <x v="5"/>
    <x v="0"/>
    <m/>
  </r>
  <r>
    <n v="54038"/>
    <x v="0"/>
    <x v="0"/>
    <x v="0"/>
    <x v="2"/>
    <x v="7"/>
    <x v="293"/>
    <x v="0"/>
    <x v="1"/>
    <s v="Tesseramento"/>
    <x v="1"/>
    <x v="4"/>
    <x v="0"/>
    <m/>
  </r>
  <r>
    <n v="103658"/>
    <x v="0"/>
    <x v="0"/>
    <x v="0"/>
    <x v="0"/>
    <x v="7"/>
    <x v="293"/>
    <x v="0"/>
    <x v="0"/>
    <s v="Tesseramento"/>
    <x v="1"/>
    <x v="0"/>
    <x v="0"/>
    <m/>
  </r>
  <r>
    <n v="230249"/>
    <x v="1"/>
    <x v="0"/>
    <x v="0"/>
    <x v="2"/>
    <x v="7"/>
    <x v="293"/>
    <x v="0"/>
    <x v="0"/>
    <s v="Tesseramento"/>
    <x v="1"/>
    <x v="5"/>
    <x v="0"/>
    <m/>
  </r>
  <r>
    <n v="123697"/>
    <x v="0"/>
    <x v="0"/>
    <x v="0"/>
    <x v="2"/>
    <x v="7"/>
    <x v="293"/>
    <x v="0"/>
    <x v="1"/>
    <s v="Tesseramento"/>
    <x v="1"/>
    <x v="0"/>
    <x v="0"/>
    <m/>
  </r>
  <r>
    <n v="148426"/>
    <x v="0"/>
    <x v="0"/>
    <x v="0"/>
    <x v="0"/>
    <x v="7"/>
    <x v="293"/>
    <x v="0"/>
    <x v="1"/>
    <s v="Tesseramento"/>
    <x v="1"/>
    <x v="0"/>
    <x v="0"/>
    <m/>
  </r>
  <r>
    <n v="224160"/>
    <x v="0"/>
    <x v="0"/>
    <x v="0"/>
    <x v="3"/>
    <x v="7"/>
    <x v="293"/>
    <x v="0"/>
    <x v="0"/>
    <s v="Tesseramento"/>
    <x v="1"/>
    <x v="0"/>
    <x v="0"/>
    <m/>
  </r>
  <r>
    <n v="18394"/>
    <x v="0"/>
    <x v="0"/>
    <x v="0"/>
    <x v="0"/>
    <x v="7"/>
    <x v="293"/>
    <x v="0"/>
    <x v="1"/>
    <s v="Tesseramento"/>
    <x v="1"/>
    <x v="4"/>
    <x v="0"/>
    <m/>
  </r>
  <r>
    <n v="212511"/>
    <x v="0"/>
    <x v="0"/>
    <x v="0"/>
    <x v="1"/>
    <x v="7"/>
    <x v="293"/>
    <x v="0"/>
    <x v="1"/>
    <s v="Tesseramento"/>
    <x v="1"/>
    <x v="3"/>
    <x v="0"/>
    <m/>
  </r>
  <r>
    <n v="69435"/>
    <x v="0"/>
    <x v="0"/>
    <x v="0"/>
    <x v="0"/>
    <x v="7"/>
    <x v="293"/>
    <x v="0"/>
    <x v="1"/>
    <s v="Tesseramento"/>
    <x v="1"/>
    <x v="0"/>
    <x v="0"/>
    <m/>
  </r>
  <r>
    <n v="18396"/>
    <x v="0"/>
    <x v="0"/>
    <x v="0"/>
    <x v="0"/>
    <x v="7"/>
    <x v="293"/>
    <x v="0"/>
    <x v="0"/>
    <s v="Tesseramento"/>
    <x v="1"/>
    <x v="4"/>
    <x v="0"/>
    <m/>
  </r>
  <r>
    <n v="43529"/>
    <x v="0"/>
    <x v="0"/>
    <x v="0"/>
    <x v="0"/>
    <x v="7"/>
    <x v="293"/>
    <x v="0"/>
    <x v="1"/>
    <s v="Tesseramento"/>
    <x v="1"/>
    <x v="0"/>
    <x v="0"/>
    <m/>
  </r>
  <r>
    <n v="54039"/>
    <x v="0"/>
    <x v="0"/>
    <x v="0"/>
    <x v="1"/>
    <x v="7"/>
    <x v="293"/>
    <x v="0"/>
    <x v="1"/>
    <s v="Tesseramento"/>
    <x v="1"/>
    <x v="4"/>
    <x v="0"/>
    <m/>
  </r>
  <r>
    <n v="204377"/>
    <x v="0"/>
    <x v="0"/>
    <x v="0"/>
    <x v="0"/>
    <x v="7"/>
    <x v="293"/>
    <x v="0"/>
    <x v="0"/>
    <s v="Tesseramento"/>
    <x v="1"/>
    <x v="0"/>
    <x v="0"/>
    <m/>
  </r>
  <r>
    <n v="4049"/>
    <x v="0"/>
    <x v="0"/>
    <x v="0"/>
    <x v="0"/>
    <x v="7"/>
    <x v="293"/>
    <x v="0"/>
    <x v="1"/>
    <s v="Tesseramento"/>
    <x v="1"/>
    <x v="4"/>
    <x v="0"/>
    <m/>
  </r>
  <r>
    <n v="4669"/>
    <x v="0"/>
    <x v="0"/>
    <x v="0"/>
    <x v="0"/>
    <x v="7"/>
    <x v="293"/>
    <x v="0"/>
    <x v="0"/>
    <s v="Tesseramento"/>
    <x v="1"/>
    <x v="4"/>
    <x v="0"/>
    <m/>
  </r>
  <r>
    <n v="200981"/>
    <x v="0"/>
    <x v="0"/>
    <x v="0"/>
    <x v="0"/>
    <x v="7"/>
    <x v="293"/>
    <x v="0"/>
    <x v="0"/>
    <s v="Tesseramento"/>
    <x v="1"/>
    <x v="0"/>
    <x v="0"/>
    <m/>
  </r>
  <r>
    <n v="212070"/>
    <x v="0"/>
    <x v="0"/>
    <x v="0"/>
    <x v="0"/>
    <x v="7"/>
    <x v="293"/>
    <x v="0"/>
    <x v="0"/>
    <s v="Tesseramento"/>
    <x v="1"/>
    <x v="0"/>
    <x v="0"/>
    <m/>
  </r>
  <r>
    <n v="58384"/>
    <x v="0"/>
    <x v="0"/>
    <x v="0"/>
    <x v="0"/>
    <x v="7"/>
    <x v="293"/>
    <x v="0"/>
    <x v="1"/>
    <s v="Tesseramento"/>
    <x v="1"/>
    <x v="3"/>
    <x v="0"/>
    <m/>
  </r>
  <r>
    <n v="131826"/>
    <x v="0"/>
    <x v="0"/>
    <x v="0"/>
    <x v="0"/>
    <x v="7"/>
    <x v="293"/>
    <x v="0"/>
    <x v="0"/>
    <s v="Tesseramento"/>
    <x v="1"/>
    <x v="4"/>
    <x v="0"/>
    <m/>
  </r>
  <r>
    <n v="117944"/>
    <x v="0"/>
    <x v="0"/>
    <x v="0"/>
    <x v="0"/>
    <x v="7"/>
    <x v="293"/>
    <x v="0"/>
    <x v="1"/>
    <s v="Tesseramento"/>
    <x v="1"/>
    <x v="0"/>
    <x v="0"/>
    <m/>
  </r>
  <r>
    <n v="43927"/>
    <x v="0"/>
    <x v="0"/>
    <x v="0"/>
    <x v="0"/>
    <x v="7"/>
    <x v="293"/>
    <x v="0"/>
    <x v="0"/>
    <s v="Tesseramento"/>
    <x v="1"/>
    <x v="0"/>
    <x v="0"/>
    <m/>
  </r>
  <r>
    <n v="18401"/>
    <x v="0"/>
    <x v="0"/>
    <x v="0"/>
    <x v="0"/>
    <x v="7"/>
    <x v="293"/>
    <x v="0"/>
    <x v="0"/>
    <s v="Tesseramento"/>
    <x v="1"/>
    <x v="4"/>
    <x v="0"/>
    <m/>
  </r>
  <r>
    <n v="18402"/>
    <x v="0"/>
    <x v="0"/>
    <x v="0"/>
    <x v="0"/>
    <x v="7"/>
    <x v="293"/>
    <x v="0"/>
    <x v="1"/>
    <s v="Tesseramento"/>
    <x v="1"/>
    <x v="4"/>
    <x v="0"/>
    <m/>
  </r>
  <r>
    <n v="25268"/>
    <x v="0"/>
    <x v="0"/>
    <x v="0"/>
    <x v="3"/>
    <x v="7"/>
    <x v="293"/>
    <x v="0"/>
    <x v="1"/>
    <s v="Tesseramento"/>
    <x v="1"/>
    <x v="0"/>
    <x v="0"/>
    <m/>
  </r>
  <r>
    <n v="156820"/>
    <x v="1"/>
    <x v="0"/>
    <x v="0"/>
    <x v="1"/>
    <x v="7"/>
    <x v="293"/>
    <x v="0"/>
    <x v="1"/>
    <s v="Tesseramento"/>
    <x v="1"/>
    <x v="7"/>
    <x v="0"/>
    <m/>
  </r>
  <r>
    <n v="165444"/>
    <x v="0"/>
    <x v="0"/>
    <x v="0"/>
    <x v="0"/>
    <x v="4"/>
    <x v="149"/>
    <x v="0"/>
    <x v="0"/>
    <s v="Tesseramento"/>
    <x v="1"/>
    <x v="0"/>
    <x v="0"/>
    <m/>
  </r>
  <r>
    <n v="206439"/>
    <x v="0"/>
    <x v="0"/>
    <x v="0"/>
    <x v="1"/>
    <x v="4"/>
    <x v="75"/>
    <x v="0"/>
    <x v="0"/>
    <s v="Tesseramento"/>
    <x v="0"/>
    <x v="0"/>
    <x v="0"/>
    <m/>
  </r>
  <r>
    <n v="186049"/>
    <x v="0"/>
    <x v="0"/>
    <x v="0"/>
    <x v="0"/>
    <x v="7"/>
    <x v="209"/>
    <x v="0"/>
    <x v="0"/>
    <s v="Tesseramento"/>
    <x v="0"/>
    <x v="4"/>
    <x v="0"/>
    <m/>
  </r>
  <r>
    <n v="3703"/>
    <x v="0"/>
    <x v="0"/>
    <x v="0"/>
    <x v="0"/>
    <x v="7"/>
    <x v="293"/>
    <x v="0"/>
    <x v="0"/>
    <s v="Tesseramento"/>
    <x v="1"/>
    <x v="4"/>
    <x v="0"/>
    <m/>
  </r>
  <r>
    <n v="48428"/>
    <x v="0"/>
    <x v="0"/>
    <x v="0"/>
    <x v="0"/>
    <x v="7"/>
    <x v="293"/>
    <x v="0"/>
    <x v="1"/>
    <s v="Tesseramento"/>
    <x v="1"/>
    <x v="4"/>
    <x v="0"/>
    <m/>
  </r>
  <r>
    <n v="52018"/>
    <x v="0"/>
    <x v="0"/>
    <x v="0"/>
    <x v="0"/>
    <x v="7"/>
    <x v="293"/>
    <x v="0"/>
    <x v="0"/>
    <s v="Tesseramento"/>
    <x v="1"/>
    <x v="0"/>
    <x v="0"/>
    <m/>
  </r>
  <r>
    <n v="207111"/>
    <x v="1"/>
    <x v="0"/>
    <x v="0"/>
    <x v="1"/>
    <x v="7"/>
    <x v="293"/>
    <x v="0"/>
    <x v="0"/>
    <s v="Tesseramento"/>
    <x v="1"/>
    <x v="5"/>
    <x v="0"/>
    <m/>
  </r>
  <r>
    <n v="88215"/>
    <x v="0"/>
    <x v="0"/>
    <x v="0"/>
    <x v="0"/>
    <x v="7"/>
    <x v="293"/>
    <x v="0"/>
    <x v="0"/>
    <s v="Tesseramento"/>
    <x v="1"/>
    <x v="3"/>
    <x v="0"/>
    <m/>
  </r>
  <r>
    <n v="18412"/>
    <x v="0"/>
    <x v="0"/>
    <x v="0"/>
    <x v="0"/>
    <x v="7"/>
    <x v="293"/>
    <x v="0"/>
    <x v="0"/>
    <s v="Tesseramento"/>
    <x v="1"/>
    <x v="4"/>
    <x v="0"/>
    <m/>
  </r>
  <r>
    <n v="72587"/>
    <x v="0"/>
    <x v="0"/>
    <x v="0"/>
    <x v="0"/>
    <x v="7"/>
    <x v="293"/>
    <x v="0"/>
    <x v="1"/>
    <s v="Tesseramento"/>
    <x v="1"/>
    <x v="3"/>
    <x v="0"/>
    <m/>
  </r>
  <r>
    <n v="198340"/>
    <x v="0"/>
    <x v="0"/>
    <x v="0"/>
    <x v="2"/>
    <x v="7"/>
    <x v="293"/>
    <x v="0"/>
    <x v="1"/>
    <s v="Tesseramento"/>
    <x v="1"/>
    <x v="3"/>
    <x v="0"/>
    <m/>
  </r>
  <r>
    <n v="68999"/>
    <x v="0"/>
    <x v="0"/>
    <x v="0"/>
    <x v="0"/>
    <x v="7"/>
    <x v="293"/>
    <x v="0"/>
    <x v="0"/>
    <s v="Tesseramento"/>
    <x v="1"/>
    <x v="0"/>
    <x v="0"/>
    <m/>
  </r>
  <r>
    <n v="37042"/>
    <x v="0"/>
    <x v="0"/>
    <x v="0"/>
    <x v="0"/>
    <x v="7"/>
    <x v="293"/>
    <x v="0"/>
    <x v="0"/>
    <s v="Tesseramento"/>
    <x v="1"/>
    <x v="0"/>
    <x v="0"/>
    <m/>
  </r>
  <r>
    <n v="32030"/>
    <x v="0"/>
    <x v="0"/>
    <x v="0"/>
    <x v="0"/>
    <x v="7"/>
    <x v="293"/>
    <x v="0"/>
    <x v="0"/>
    <s v="Tesseramento"/>
    <x v="1"/>
    <x v="4"/>
    <x v="0"/>
    <m/>
  </r>
  <r>
    <n v="58638"/>
    <x v="0"/>
    <x v="0"/>
    <x v="0"/>
    <x v="0"/>
    <x v="7"/>
    <x v="293"/>
    <x v="0"/>
    <x v="0"/>
    <s v="Tesseramento"/>
    <x v="1"/>
    <x v="4"/>
    <x v="0"/>
    <m/>
  </r>
  <r>
    <n v="127562"/>
    <x v="0"/>
    <x v="0"/>
    <x v="0"/>
    <x v="0"/>
    <x v="7"/>
    <x v="293"/>
    <x v="0"/>
    <x v="0"/>
    <s v="Tesseramento"/>
    <x v="1"/>
    <x v="3"/>
    <x v="0"/>
    <m/>
  </r>
  <r>
    <n v="135994"/>
    <x v="0"/>
    <x v="0"/>
    <x v="0"/>
    <x v="0"/>
    <x v="7"/>
    <x v="293"/>
    <x v="0"/>
    <x v="1"/>
    <s v="Tesseramento"/>
    <x v="1"/>
    <x v="4"/>
    <x v="0"/>
    <m/>
  </r>
  <r>
    <n v="54050"/>
    <x v="0"/>
    <x v="0"/>
    <x v="0"/>
    <x v="0"/>
    <x v="7"/>
    <x v="293"/>
    <x v="0"/>
    <x v="0"/>
    <s v="Tesseramento"/>
    <x v="1"/>
    <x v="4"/>
    <x v="0"/>
    <m/>
  </r>
  <r>
    <n v="30972"/>
    <x v="0"/>
    <x v="0"/>
    <x v="0"/>
    <x v="0"/>
    <x v="7"/>
    <x v="293"/>
    <x v="0"/>
    <x v="1"/>
    <s v="Tesseramento"/>
    <x v="1"/>
    <x v="4"/>
    <x v="0"/>
    <m/>
  </r>
  <r>
    <n v="178921"/>
    <x v="0"/>
    <x v="0"/>
    <x v="0"/>
    <x v="0"/>
    <x v="7"/>
    <x v="293"/>
    <x v="0"/>
    <x v="0"/>
    <s v="Tesseramento"/>
    <x v="1"/>
    <x v="3"/>
    <x v="0"/>
    <m/>
  </r>
  <r>
    <n v="145426"/>
    <x v="0"/>
    <x v="0"/>
    <x v="0"/>
    <x v="0"/>
    <x v="7"/>
    <x v="293"/>
    <x v="0"/>
    <x v="0"/>
    <s v="Tesseramento"/>
    <x v="1"/>
    <x v="0"/>
    <x v="0"/>
    <m/>
  </r>
  <r>
    <n v="178268"/>
    <x v="0"/>
    <x v="0"/>
    <x v="0"/>
    <x v="0"/>
    <x v="7"/>
    <x v="293"/>
    <x v="0"/>
    <x v="1"/>
    <s v="Tesseramento"/>
    <x v="1"/>
    <x v="0"/>
    <x v="0"/>
    <m/>
  </r>
  <r>
    <n v="140734"/>
    <x v="0"/>
    <x v="0"/>
    <x v="0"/>
    <x v="0"/>
    <x v="7"/>
    <x v="293"/>
    <x v="0"/>
    <x v="0"/>
    <s v="Tesseramento"/>
    <x v="1"/>
    <x v="3"/>
    <x v="0"/>
    <m/>
  </r>
  <r>
    <n v="143884"/>
    <x v="0"/>
    <x v="0"/>
    <x v="0"/>
    <x v="0"/>
    <x v="7"/>
    <x v="293"/>
    <x v="0"/>
    <x v="0"/>
    <s v="Tesseramento"/>
    <x v="1"/>
    <x v="0"/>
    <x v="0"/>
    <m/>
  </r>
  <r>
    <n v="127564"/>
    <x v="0"/>
    <x v="0"/>
    <x v="0"/>
    <x v="2"/>
    <x v="7"/>
    <x v="293"/>
    <x v="0"/>
    <x v="1"/>
    <s v="Tesseramento"/>
    <x v="1"/>
    <x v="0"/>
    <x v="0"/>
    <m/>
  </r>
  <r>
    <n v="162147"/>
    <x v="0"/>
    <x v="0"/>
    <x v="0"/>
    <x v="2"/>
    <x v="7"/>
    <x v="293"/>
    <x v="0"/>
    <x v="1"/>
    <s v="Tesseramento"/>
    <x v="1"/>
    <x v="0"/>
    <x v="0"/>
    <m/>
  </r>
  <r>
    <n v="139755"/>
    <x v="0"/>
    <x v="0"/>
    <x v="0"/>
    <x v="0"/>
    <x v="7"/>
    <x v="293"/>
    <x v="0"/>
    <x v="0"/>
    <s v="Tesseramento"/>
    <x v="1"/>
    <x v="3"/>
    <x v="0"/>
    <m/>
  </r>
  <r>
    <n v="230254"/>
    <x v="1"/>
    <x v="0"/>
    <x v="0"/>
    <x v="1"/>
    <x v="7"/>
    <x v="293"/>
    <x v="0"/>
    <x v="0"/>
    <s v="Tesseramento"/>
    <x v="1"/>
    <x v="5"/>
    <x v="0"/>
    <m/>
  </r>
  <r>
    <n v="226432"/>
    <x v="1"/>
    <x v="0"/>
    <x v="0"/>
    <x v="1"/>
    <x v="7"/>
    <x v="293"/>
    <x v="0"/>
    <x v="1"/>
    <s v="Tesseramento"/>
    <x v="1"/>
    <x v="2"/>
    <x v="0"/>
    <m/>
  </r>
  <r>
    <n v="75584"/>
    <x v="0"/>
    <x v="0"/>
    <x v="0"/>
    <x v="0"/>
    <x v="7"/>
    <x v="293"/>
    <x v="0"/>
    <x v="1"/>
    <s v="Tesseramento"/>
    <x v="1"/>
    <x v="4"/>
    <x v="0"/>
    <m/>
  </r>
  <r>
    <n v="54055"/>
    <x v="0"/>
    <x v="0"/>
    <x v="0"/>
    <x v="2"/>
    <x v="7"/>
    <x v="293"/>
    <x v="0"/>
    <x v="1"/>
    <s v="Tesseramento"/>
    <x v="1"/>
    <x v="3"/>
    <x v="0"/>
    <m/>
  </r>
  <r>
    <n v="48446"/>
    <x v="0"/>
    <x v="0"/>
    <x v="0"/>
    <x v="0"/>
    <x v="7"/>
    <x v="293"/>
    <x v="0"/>
    <x v="1"/>
    <s v="Tesseramento"/>
    <x v="1"/>
    <x v="3"/>
    <x v="0"/>
    <m/>
  </r>
  <r>
    <n v="43532"/>
    <x v="0"/>
    <x v="0"/>
    <x v="0"/>
    <x v="0"/>
    <x v="7"/>
    <x v="293"/>
    <x v="0"/>
    <x v="0"/>
    <s v="Tesseramento"/>
    <x v="1"/>
    <x v="3"/>
    <x v="0"/>
    <m/>
  </r>
  <r>
    <n v="43531"/>
    <x v="0"/>
    <x v="0"/>
    <x v="0"/>
    <x v="0"/>
    <x v="7"/>
    <x v="293"/>
    <x v="0"/>
    <x v="0"/>
    <s v="Tesseramento"/>
    <x v="1"/>
    <x v="1"/>
    <x v="0"/>
    <m/>
  </r>
  <r>
    <n v="71984"/>
    <x v="0"/>
    <x v="0"/>
    <x v="0"/>
    <x v="0"/>
    <x v="7"/>
    <x v="293"/>
    <x v="0"/>
    <x v="0"/>
    <s v="Tesseramento"/>
    <x v="1"/>
    <x v="0"/>
    <x v="0"/>
    <m/>
  </r>
  <r>
    <n v="58386"/>
    <x v="0"/>
    <x v="0"/>
    <x v="0"/>
    <x v="0"/>
    <x v="7"/>
    <x v="293"/>
    <x v="0"/>
    <x v="0"/>
    <s v="Tesseramento"/>
    <x v="1"/>
    <x v="4"/>
    <x v="0"/>
    <m/>
  </r>
  <r>
    <n v="18432"/>
    <x v="0"/>
    <x v="0"/>
    <x v="0"/>
    <x v="0"/>
    <x v="7"/>
    <x v="293"/>
    <x v="0"/>
    <x v="1"/>
    <s v="Tesseramento"/>
    <x v="1"/>
    <x v="4"/>
    <x v="0"/>
    <m/>
  </r>
  <r>
    <n v="31511"/>
    <x v="0"/>
    <x v="0"/>
    <x v="0"/>
    <x v="0"/>
    <x v="7"/>
    <x v="293"/>
    <x v="0"/>
    <x v="1"/>
    <s v="Tesseramento"/>
    <x v="1"/>
    <x v="4"/>
    <x v="0"/>
    <m/>
  </r>
  <r>
    <n v="182114"/>
    <x v="0"/>
    <x v="0"/>
    <x v="0"/>
    <x v="0"/>
    <x v="7"/>
    <x v="293"/>
    <x v="0"/>
    <x v="1"/>
    <s v="Tesseramento"/>
    <x v="1"/>
    <x v="1"/>
    <x v="0"/>
    <m/>
  </r>
  <r>
    <n v="182113"/>
    <x v="1"/>
    <x v="0"/>
    <x v="0"/>
    <x v="0"/>
    <x v="7"/>
    <x v="293"/>
    <x v="0"/>
    <x v="0"/>
    <s v="Tesseramento"/>
    <x v="1"/>
    <x v="2"/>
    <x v="0"/>
    <m/>
  </r>
  <r>
    <n v="23641"/>
    <x v="0"/>
    <x v="0"/>
    <x v="0"/>
    <x v="0"/>
    <x v="7"/>
    <x v="293"/>
    <x v="0"/>
    <x v="0"/>
    <s v="Tesseramento"/>
    <x v="1"/>
    <x v="4"/>
    <x v="0"/>
    <m/>
  </r>
  <r>
    <n v="61666"/>
    <x v="0"/>
    <x v="0"/>
    <x v="0"/>
    <x v="0"/>
    <x v="7"/>
    <x v="293"/>
    <x v="0"/>
    <x v="0"/>
    <s v="Tesseramento"/>
    <x v="1"/>
    <x v="1"/>
    <x v="0"/>
    <m/>
  </r>
  <r>
    <n v="158952"/>
    <x v="0"/>
    <x v="0"/>
    <x v="0"/>
    <x v="1"/>
    <x v="7"/>
    <x v="293"/>
    <x v="0"/>
    <x v="1"/>
    <s v="Tesseramento"/>
    <x v="1"/>
    <x v="0"/>
    <x v="0"/>
    <m/>
  </r>
  <r>
    <n v="230675"/>
    <x v="1"/>
    <x v="0"/>
    <x v="0"/>
    <x v="2"/>
    <x v="7"/>
    <x v="293"/>
    <x v="0"/>
    <x v="1"/>
    <s v="Tesseramento"/>
    <x v="1"/>
    <x v="5"/>
    <x v="0"/>
    <m/>
  </r>
  <r>
    <n v="115819"/>
    <x v="0"/>
    <x v="0"/>
    <x v="0"/>
    <x v="2"/>
    <x v="7"/>
    <x v="293"/>
    <x v="0"/>
    <x v="0"/>
    <s v="Tesseramento"/>
    <x v="1"/>
    <x v="0"/>
    <x v="0"/>
    <m/>
  </r>
  <r>
    <n v="43534"/>
    <x v="0"/>
    <x v="0"/>
    <x v="0"/>
    <x v="0"/>
    <x v="7"/>
    <x v="293"/>
    <x v="0"/>
    <x v="0"/>
    <s v="Tesseramento"/>
    <x v="1"/>
    <x v="3"/>
    <x v="0"/>
    <m/>
  </r>
  <r>
    <n v="18440"/>
    <x v="0"/>
    <x v="0"/>
    <x v="0"/>
    <x v="0"/>
    <x v="7"/>
    <x v="293"/>
    <x v="0"/>
    <x v="0"/>
    <s v="Tesseramento"/>
    <x v="1"/>
    <x v="4"/>
    <x v="0"/>
    <m/>
  </r>
  <r>
    <n v="45841"/>
    <x v="0"/>
    <x v="0"/>
    <x v="0"/>
    <x v="0"/>
    <x v="7"/>
    <x v="293"/>
    <x v="0"/>
    <x v="0"/>
    <s v="Tesseramento"/>
    <x v="1"/>
    <x v="0"/>
    <x v="0"/>
    <m/>
  </r>
  <r>
    <n v="218676"/>
    <x v="0"/>
    <x v="0"/>
    <x v="0"/>
    <x v="0"/>
    <x v="7"/>
    <x v="293"/>
    <x v="0"/>
    <x v="0"/>
    <s v="Tesseramento"/>
    <x v="1"/>
    <x v="1"/>
    <x v="0"/>
    <m/>
  </r>
  <r>
    <n v="18445"/>
    <x v="0"/>
    <x v="0"/>
    <x v="0"/>
    <x v="0"/>
    <x v="7"/>
    <x v="293"/>
    <x v="0"/>
    <x v="0"/>
    <s v="Tesseramento"/>
    <x v="1"/>
    <x v="4"/>
    <x v="0"/>
    <m/>
  </r>
  <r>
    <n v="18444"/>
    <x v="0"/>
    <x v="0"/>
    <x v="0"/>
    <x v="0"/>
    <x v="7"/>
    <x v="293"/>
    <x v="0"/>
    <x v="0"/>
    <s v="Tesseramento"/>
    <x v="1"/>
    <x v="4"/>
    <x v="0"/>
    <m/>
  </r>
  <r>
    <n v="18442"/>
    <x v="0"/>
    <x v="0"/>
    <x v="0"/>
    <x v="0"/>
    <x v="7"/>
    <x v="293"/>
    <x v="0"/>
    <x v="1"/>
    <s v="Tesseramento"/>
    <x v="1"/>
    <x v="4"/>
    <x v="0"/>
    <m/>
  </r>
  <r>
    <n v="18443"/>
    <x v="0"/>
    <x v="0"/>
    <x v="0"/>
    <x v="0"/>
    <x v="7"/>
    <x v="293"/>
    <x v="0"/>
    <x v="1"/>
    <s v="Tesseramento"/>
    <x v="1"/>
    <x v="4"/>
    <x v="0"/>
    <m/>
  </r>
  <r>
    <n v="127565"/>
    <x v="0"/>
    <x v="0"/>
    <x v="0"/>
    <x v="0"/>
    <x v="7"/>
    <x v="293"/>
    <x v="0"/>
    <x v="0"/>
    <s v="Tesseramento"/>
    <x v="1"/>
    <x v="0"/>
    <x v="0"/>
    <m/>
  </r>
  <r>
    <n v="18448"/>
    <x v="0"/>
    <x v="0"/>
    <x v="0"/>
    <x v="0"/>
    <x v="7"/>
    <x v="293"/>
    <x v="0"/>
    <x v="0"/>
    <s v="Tesseramento"/>
    <x v="1"/>
    <x v="3"/>
    <x v="0"/>
    <m/>
  </r>
  <r>
    <n v="135998"/>
    <x v="0"/>
    <x v="0"/>
    <x v="0"/>
    <x v="0"/>
    <x v="7"/>
    <x v="293"/>
    <x v="0"/>
    <x v="0"/>
    <s v="Tesseramento"/>
    <x v="1"/>
    <x v="0"/>
    <x v="0"/>
    <m/>
  </r>
  <r>
    <n v="54057"/>
    <x v="0"/>
    <x v="0"/>
    <x v="0"/>
    <x v="0"/>
    <x v="7"/>
    <x v="293"/>
    <x v="0"/>
    <x v="1"/>
    <s v="Tesseramento"/>
    <x v="1"/>
    <x v="3"/>
    <x v="0"/>
    <m/>
  </r>
  <r>
    <n v="188515"/>
    <x v="0"/>
    <x v="0"/>
    <x v="0"/>
    <x v="1"/>
    <x v="7"/>
    <x v="293"/>
    <x v="0"/>
    <x v="1"/>
    <s v="Tesseramento"/>
    <x v="1"/>
    <x v="4"/>
    <x v="0"/>
    <m/>
  </r>
  <r>
    <n v="76964"/>
    <x v="0"/>
    <x v="0"/>
    <x v="0"/>
    <x v="0"/>
    <x v="7"/>
    <x v="293"/>
    <x v="0"/>
    <x v="0"/>
    <s v="Tesseramento"/>
    <x v="1"/>
    <x v="0"/>
    <x v="0"/>
    <m/>
  </r>
  <r>
    <n v="32039"/>
    <x v="0"/>
    <x v="0"/>
    <x v="0"/>
    <x v="0"/>
    <x v="7"/>
    <x v="293"/>
    <x v="0"/>
    <x v="0"/>
    <s v="Tesseramento"/>
    <x v="1"/>
    <x v="4"/>
    <x v="0"/>
    <m/>
  </r>
  <r>
    <n v="107466"/>
    <x v="0"/>
    <x v="0"/>
    <x v="0"/>
    <x v="0"/>
    <x v="7"/>
    <x v="293"/>
    <x v="0"/>
    <x v="0"/>
    <s v="Tesseramento"/>
    <x v="1"/>
    <x v="0"/>
    <x v="0"/>
    <m/>
  </r>
  <r>
    <n v="18438"/>
    <x v="0"/>
    <x v="0"/>
    <x v="0"/>
    <x v="0"/>
    <x v="7"/>
    <x v="293"/>
    <x v="0"/>
    <x v="0"/>
    <s v="Tesseramento"/>
    <x v="1"/>
    <x v="4"/>
    <x v="0"/>
    <m/>
  </r>
  <r>
    <n v="230255"/>
    <x v="1"/>
    <x v="0"/>
    <x v="0"/>
    <x v="2"/>
    <x v="7"/>
    <x v="293"/>
    <x v="0"/>
    <x v="0"/>
    <s v="Tesseramento"/>
    <x v="1"/>
    <x v="5"/>
    <x v="0"/>
    <m/>
  </r>
  <r>
    <n v="230256"/>
    <x v="1"/>
    <x v="0"/>
    <x v="0"/>
    <x v="2"/>
    <x v="7"/>
    <x v="293"/>
    <x v="0"/>
    <x v="1"/>
    <s v="Tesseramento"/>
    <x v="1"/>
    <x v="5"/>
    <x v="0"/>
    <m/>
  </r>
  <r>
    <n v="110290"/>
    <x v="0"/>
    <x v="0"/>
    <x v="0"/>
    <x v="0"/>
    <x v="7"/>
    <x v="293"/>
    <x v="0"/>
    <x v="0"/>
    <s v="Tesseramento"/>
    <x v="1"/>
    <x v="0"/>
    <x v="0"/>
    <m/>
  </r>
  <r>
    <n v="74477"/>
    <x v="0"/>
    <x v="0"/>
    <x v="0"/>
    <x v="0"/>
    <x v="7"/>
    <x v="293"/>
    <x v="0"/>
    <x v="0"/>
    <s v="Tesseramento"/>
    <x v="1"/>
    <x v="4"/>
    <x v="0"/>
    <m/>
  </r>
  <r>
    <n v="18455"/>
    <x v="0"/>
    <x v="0"/>
    <x v="0"/>
    <x v="0"/>
    <x v="7"/>
    <x v="293"/>
    <x v="0"/>
    <x v="1"/>
    <s v="Tesseramento"/>
    <x v="1"/>
    <x v="4"/>
    <x v="0"/>
    <m/>
  </r>
  <r>
    <n v="233120"/>
    <x v="1"/>
    <x v="0"/>
    <x v="0"/>
    <x v="2"/>
    <x v="7"/>
    <x v="293"/>
    <x v="0"/>
    <x v="1"/>
    <s v="Tesseramento"/>
    <x v="1"/>
    <x v="5"/>
    <x v="0"/>
    <m/>
  </r>
  <r>
    <n v="233119"/>
    <x v="1"/>
    <x v="0"/>
    <x v="0"/>
    <x v="2"/>
    <x v="7"/>
    <x v="293"/>
    <x v="0"/>
    <x v="1"/>
    <s v="Tesseramento"/>
    <x v="1"/>
    <x v="5"/>
    <x v="0"/>
    <m/>
  </r>
  <r>
    <n v="79098"/>
    <x v="0"/>
    <x v="0"/>
    <x v="0"/>
    <x v="0"/>
    <x v="7"/>
    <x v="293"/>
    <x v="0"/>
    <x v="1"/>
    <s v="Tesseramento"/>
    <x v="1"/>
    <x v="0"/>
    <x v="0"/>
    <m/>
  </r>
  <r>
    <n v="72186"/>
    <x v="0"/>
    <x v="0"/>
    <x v="0"/>
    <x v="0"/>
    <x v="7"/>
    <x v="293"/>
    <x v="0"/>
    <x v="1"/>
    <s v="Tesseramento"/>
    <x v="1"/>
    <x v="0"/>
    <x v="0"/>
    <m/>
  </r>
  <r>
    <n v="3477"/>
    <x v="0"/>
    <x v="0"/>
    <x v="0"/>
    <x v="0"/>
    <x v="7"/>
    <x v="293"/>
    <x v="0"/>
    <x v="0"/>
    <s v="Tesseramento"/>
    <x v="1"/>
    <x v="0"/>
    <x v="0"/>
    <m/>
  </r>
  <r>
    <n v="192575"/>
    <x v="1"/>
    <x v="0"/>
    <x v="0"/>
    <x v="1"/>
    <x v="7"/>
    <x v="293"/>
    <x v="0"/>
    <x v="1"/>
    <s v="Tesseramento"/>
    <x v="1"/>
    <x v="7"/>
    <x v="0"/>
    <m/>
  </r>
  <r>
    <n v="145430"/>
    <x v="1"/>
    <x v="0"/>
    <x v="0"/>
    <x v="1"/>
    <x v="7"/>
    <x v="293"/>
    <x v="0"/>
    <x v="1"/>
    <s v="Tesseramento"/>
    <x v="1"/>
    <x v="2"/>
    <x v="0"/>
    <m/>
  </r>
  <r>
    <n v="18461"/>
    <x v="0"/>
    <x v="0"/>
    <x v="0"/>
    <x v="0"/>
    <x v="7"/>
    <x v="293"/>
    <x v="0"/>
    <x v="0"/>
    <s v="Tesseramento"/>
    <x v="1"/>
    <x v="4"/>
    <x v="0"/>
    <m/>
  </r>
  <r>
    <n v="199707"/>
    <x v="0"/>
    <x v="0"/>
    <x v="0"/>
    <x v="1"/>
    <x v="7"/>
    <x v="293"/>
    <x v="0"/>
    <x v="1"/>
    <s v="Tesseramento"/>
    <x v="1"/>
    <x v="3"/>
    <x v="0"/>
    <m/>
  </r>
  <r>
    <n v="3762"/>
    <x v="0"/>
    <x v="0"/>
    <x v="0"/>
    <x v="0"/>
    <x v="7"/>
    <x v="293"/>
    <x v="0"/>
    <x v="0"/>
    <s v="Tesseramento"/>
    <x v="1"/>
    <x v="4"/>
    <x v="0"/>
    <m/>
  </r>
  <r>
    <n v="48431"/>
    <x v="0"/>
    <x v="0"/>
    <x v="0"/>
    <x v="0"/>
    <x v="7"/>
    <x v="293"/>
    <x v="0"/>
    <x v="1"/>
    <s v="Tesseramento"/>
    <x v="1"/>
    <x v="4"/>
    <x v="0"/>
    <m/>
  </r>
  <r>
    <n v="32049"/>
    <x v="0"/>
    <x v="0"/>
    <x v="0"/>
    <x v="0"/>
    <x v="7"/>
    <x v="293"/>
    <x v="0"/>
    <x v="0"/>
    <s v="Tesseramento"/>
    <x v="1"/>
    <x v="4"/>
    <x v="0"/>
    <m/>
  </r>
  <r>
    <n v="43539"/>
    <x v="0"/>
    <x v="0"/>
    <x v="0"/>
    <x v="2"/>
    <x v="7"/>
    <x v="293"/>
    <x v="0"/>
    <x v="1"/>
    <s v="Tesseramento"/>
    <x v="1"/>
    <x v="3"/>
    <x v="0"/>
    <m/>
  </r>
  <r>
    <n v="145431"/>
    <x v="0"/>
    <x v="0"/>
    <x v="0"/>
    <x v="0"/>
    <x v="7"/>
    <x v="293"/>
    <x v="0"/>
    <x v="0"/>
    <s v="Tesseramento"/>
    <x v="1"/>
    <x v="0"/>
    <x v="0"/>
    <m/>
  </r>
  <r>
    <n v="186921"/>
    <x v="0"/>
    <x v="0"/>
    <x v="0"/>
    <x v="0"/>
    <x v="7"/>
    <x v="293"/>
    <x v="0"/>
    <x v="0"/>
    <s v="Tesseramento"/>
    <x v="1"/>
    <x v="0"/>
    <x v="0"/>
    <m/>
  </r>
  <r>
    <n v="127567"/>
    <x v="0"/>
    <x v="0"/>
    <x v="0"/>
    <x v="0"/>
    <x v="7"/>
    <x v="293"/>
    <x v="0"/>
    <x v="0"/>
    <s v="Tesseramento"/>
    <x v="1"/>
    <x v="3"/>
    <x v="0"/>
    <m/>
  </r>
  <r>
    <n v="111017"/>
    <x v="0"/>
    <x v="0"/>
    <x v="0"/>
    <x v="0"/>
    <x v="7"/>
    <x v="293"/>
    <x v="0"/>
    <x v="1"/>
    <s v="Tesseramento"/>
    <x v="1"/>
    <x v="1"/>
    <x v="0"/>
    <m/>
  </r>
  <r>
    <n v="33744"/>
    <x v="0"/>
    <x v="0"/>
    <x v="0"/>
    <x v="0"/>
    <x v="7"/>
    <x v="293"/>
    <x v="0"/>
    <x v="0"/>
    <s v="Tesseramento"/>
    <x v="1"/>
    <x v="1"/>
    <x v="0"/>
    <m/>
  </r>
  <r>
    <n v="18471"/>
    <x v="0"/>
    <x v="0"/>
    <x v="0"/>
    <x v="0"/>
    <x v="7"/>
    <x v="293"/>
    <x v="0"/>
    <x v="0"/>
    <s v="Tesseramento"/>
    <x v="1"/>
    <x v="4"/>
    <x v="0"/>
    <m/>
  </r>
  <r>
    <n v="18470"/>
    <x v="0"/>
    <x v="0"/>
    <x v="0"/>
    <x v="0"/>
    <x v="7"/>
    <x v="293"/>
    <x v="0"/>
    <x v="1"/>
    <s v="Tesseramento"/>
    <x v="1"/>
    <x v="4"/>
    <x v="0"/>
    <m/>
  </r>
  <r>
    <n v="127568"/>
    <x v="0"/>
    <x v="0"/>
    <x v="0"/>
    <x v="0"/>
    <x v="7"/>
    <x v="293"/>
    <x v="0"/>
    <x v="0"/>
    <s v="Tesseramento"/>
    <x v="1"/>
    <x v="0"/>
    <x v="0"/>
    <m/>
  </r>
  <r>
    <n v="18479"/>
    <x v="0"/>
    <x v="0"/>
    <x v="0"/>
    <x v="0"/>
    <x v="7"/>
    <x v="293"/>
    <x v="0"/>
    <x v="0"/>
    <s v="Tesseramento"/>
    <x v="1"/>
    <x v="4"/>
    <x v="0"/>
    <m/>
  </r>
  <r>
    <n v="211670"/>
    <x v="0"/>
    <x v="0"/>
    <x v="0"/>
    <x v="1"/>
    <x v="7"/>
    <x v="293"/>
    <x v="0"/>
    <x v="0"/>
    <s v="Tesseramento"/>
    <x v="1"/>
    <x v="1"/>
    <x v="0"/>
    <m/>
  </r>
  <r>
    <n v="18483"/>
    <x v="0"/>
    <x v="0"/>
    <x v="0"/>
    <x v="0"/>
    <x v="7"/>
    <x v="293"/>
    <x v="0"/>
    <x v="0"/>
    <s v="Tesseramento"/>
    <x v="1"/>
    <x v="4"/>
    <x v="0"/>
    <m/>
  </r>
  <r>
    <n v="48432"/>
    <x v="0"/>
    <x v="0"/>
    <x v="0"/>
    <x v="0"/>
    <x v="7"/>
    <x v="293"/>
    <x v="0"/>
    <x v="0"/>
    <s v="Tesseramento"/>
    <x v="1"/>
    <x v="1"/>
    <x v="0"/>
    <m/>
  </r>
  <r>
    <n v="130008"/>
    <x v="0"/>
    <x v="0"/>
    <x v="0"/>
    <x v="1"/>
    <x v="7"/>
    <x v="293"/>
    <x v="0"/>
    <x v="1"/>
    <s v="Tesseramento"/>
    <x v="1"/>
    <x v="3"/>
    <x v="0"/>
    <m/>
  </r>
  <r>
    <n v="204379"/>
    <x v="0"/>
    <x v="0"/>
    <x v="0"/>
    <x v="0"/>
    <x v="7"/>
    <x v="293"/>
    <x v="0"/>
    <x v="0"/>
    <s v="Tesseramento"/>
    <x v="1"/>
    <x v="0"/>
    <x v="0"/>
    <m/>
  </r>
  <r>
    <n v="74160"/>
    <x v="0"/>
    <x v="0"/>
    <x v="0"/>
    <x v="0"/>
    <x v="7"/>
    <x v="293"/>
    <x v="0"/>
    <x v="0"/>
    <s v="Tesseramento"/>
    <x v="1"/>
    <x v="0"/>
    <x v="0"/>
    <m/>
  </r>
  <r>
    <n v="93153"/>
    <x v="0"/>
    <x v="0"/>
    <x v="0"/>
    <x v="0"/>
    <x v="7"/>
    <x v="293"/>
    <x v="0"/>
    <x v="0"/>
    <s v="Tesseramento"/>
    <x v="1"/>
    <x v="3"/>
    <x v="0"/>
    <m/>
  </r>
  <r>
    <n v="121573"/>
    <x v="0"/>
    <x v="0"/>
    <x v="0"/>
    <x v="0"/>
    <x v="7"/>
    <x v="293"/>
    <x v="0"/>
    <x v="0"/>
    <s v="Tesseramento"/>
    <x v="1"/>
    <x v="3"/>
    <x v="0"/>
    <m/>
  </r>
  <r>
    <n v="115820"/>
    <x v="0"/>
    <x v="0"/>
    <x v="0"/>
    <x v="0"/>
    <x v="7"/>
    <x v="293"/>
    <x v="0"/>
    <x v="0"/>
    <s v="Tesseramento"/>
    <x v="1"/>
    <x v="3"/>
    <x v="0"/>
    <m/>
  </r>
  <r>
    <n v="32053"/>
    <x v="0"/>
    <x v="0"/>
    <x v="0"/>
    <x v="0"/>
    <x v="7"/>
    <x v="293"/>
    <x v="0"/>
    <x v="0"/>
    <s v="Tesseramento"/>
    <x v="1"/>
    <x v="4"/>
    <x v="0"/>
    <m/>
  </r>
  <r>
    <n v="43574"/>
    <x v="0"/>
    <x v="0"/>
    <x v="0"/>
    <x v="0"/>
    <x v="7"/>
    <x v="293"/>
    <x v="0"/>
    <x v="1"/>
    <s v="Tesseramento"/>
    <x v="1"/>
    <x v="4"/>
    <x v="0"/>
    <m/>
  </r>
  <r>
    <n v="76966"/>
    <x v="0"/>
    <x v="0"/>
    <x v="0"/>
    <x v="0"/>
    <x v="7"/>
    <x v="293"/>
    <x v="0"/>
    <x v="1"/>
    <s v="Tesseramento"/>
    <x v="1"/>
    <x v="0"/>
    <x v="0"/>
    <m/>
  </r>
  <r>
    <n v="145436"/>
    <x v="0"/>
    <x v="0"/>
    <x v="0"/>
    <x v="0"/>
    <x v="7"/>
    <x v="293"/>
    <x v="0"/>
    <x v="0"/>
    <s v="Tesseramento"/>
    <x v="1"/>
    <x v="3"/>
    <x v="0"/>
    <m/>
  </r>
  <r>
    <n v="127569"/>
    <x v="0"/>
    <x v="0"/>
    <x v="0"/>
    <x v="1"/>
    <x v="7"/>
    <x v="293"/>
    <x v="0"/>
    <x v="1"/>
    <s v="Tesseramento"/>
    <x v="1"/>
    <x v="0"/>
    <x v="0"/>
    <m/>
  </r>
  <r>
    <n v="153214"/>
    <x v="0"/>
    <x v="0"/>
    <x v="0"/>
    <x v="0"/>
    <x v="7"/>
    <x v="293"/>
    <x v="0"/>
    <x v="0"/>
    <s v="Tesseramento"/>
    <x v="1"/>
    <x v="3"/>
    <x v="0"/>
    <m/>
  </r>
  <r>
    <n v="75833"/>
    <x v="0"/>
    <x v="0"/>
    <x v="0"/>
    <x v="0"/>
    <x v="7"/>
    <x v="293"/>
    <x v="0"/>
    <x v="0"/>
    <s v="Tesseramento"/>
    <x v="1"/>
    <x v="3"/>
    <x v="0"/>
    <m/>
  </r>
  <r>
    <n v="113119"/>
    <x v="0"/>
    <x v="0"/>
    <x v="0"/>
    <x v="0"/>
    <x v="7"/>
    <x v="293"/>
    <x v="0"/>
    <x v="0"/>
    <s v="Tesseramento"/>
    <x v="1"/>
    <x v="4"/>
    <x v="0"/>
    <m/>
  </r>
  <r>
    <n v="113118"/>
    <x v="0"/>
    <x v="0"/>
    <x v="0"/>
    <x v="0"/>
    <x v="7"/>
    <x v="293"/>
    <x v="0"/>
    <x v="1"/>
    <s v="Tesseramento"/>
    <x v="1"/>
    <x v="0"/>
    <x v="0"/>
    <m/>
  </r>
  <r>
    <n v="136278"/>
    <x v="0"/>
    <x v="0"/>
    <x v="0"/>
    <x v="1"/>
    <x v="7"/>
    <x v="293"/>
    <x v="0"/>
    <x v="1"/>
    <s v="Tesseramento"/>
    <x v="1"/>
    <x v="3"/>
    <x v="0"/>
    <m/>
  </r>
  <r>
    <n v="218684"/>
    <x v="0"/>
    <x v="0"/>
    <x v="0"/>
    <x v="1"/>
    <x v="7"/>
    <x v="293"/>
    <x v="0"/>
    <x v="0"/>
    <s v="Tesseramento"/>
    <x v="1"/>
    <x v="3"/>
    <x v="0"/>
    <m/>
  </r>
  <r>
    <n v="71990"/>
    <x v="0"/>
    <x v="0"/>
    <x v="0"/>
    <x v="0"/>
    <x v="7"/>
    <x v="293"/>
    <x v="0"/>
    <x v="0"/>
    <s v="Tesseramento"/>
    <x v="1"/>
    <x v="0"/>
    <x v="0"/>
    <m/>
  </r>
  <r>
    <n v="77742"/>
    <x v="0"/>
    <x v="0"/>
    <x v="0"/>
    <x v="0"/>
    <x v="7"/>
    <x v="293"/>
    <x v="0"/>
    <x v="1"/>
    <s v="Tesseramento"/>
    <x v="1"/>
    <x v="3"/>
    <x v="0"/>
    <m/>
  </r>
  <r>
    <n v="114503"/>
    <x v="0"/>
    <x v="0"/>
    <x v="0"/>
    <x v="0"/>
    <x v="7"/>
    <x v="293"/>
    <x v="0"/>
    <x v="0"/>
    <s v="Tesseramento"/>
    <x v="1"/>
    <x v="0"/>
    <x v="0"/>
    <m/>
  </r>
  <r>
    <n v="33822"/>
    <x v="0"/>
    <x v="0"/>
    <x v="0"/>
    <x v="0"/>
    <x v="7"/>
    <x v="293"/>
    <x v="0"/>
    <x v="1"/>
    <s v="Tesseramento"/>
    <x v="1"/>
    <x v="3"/>
    <x v="0"/>
    <m/>
  </r>
  <r>
    <n v="218238"/>
    <x v="0"/>
    <x v="0"/>
    <x v="0"/>
    <x v="2"/>
    <x v="7"/>
    <x v="293"/>
    <x v="0"/>
    <x v="0"/>
    <s v="Tesseramento"/>
    <x v="1"/>
    <x v="0"/>
    <x v="0"/>
    <m/>
  </r>
  <r>
    <n v="32056"/>
    <x v="0"/>
    <x v="0"/>
    <x v="0"/>
    <x v="0"/>
    <x v="7"/>
    <x v="293"/>
    <x v="0"/>
    <x v="0"/>
    <s v="Tesseramento"/>
    <x v="1"/>
    <x v="4"/>
    <x v="0"/>
    <m/>
  </r>
  <r>
    <n v="29132"/>
    <x v="0"/>
    <x v="0"/>
    <x v="0"/>
    <x v="0"/>
    <x v="7"/>
    <x v="293"/>
    <x v="0"/>
    <x v="0"/>
    <s v="Tesseramento"/>
    <x v="1"/>
    <x v="3"/>
    <x v="0"/>
    <m/>
  </r>
  <r>
    <n v="18490"/>
    <x v="0"/>
    <x v="0"/>
    <x v="0"/>
    <x v="0"/>
    <x v="7"/>
    <x v="293"/>
    <x v="0"/>
    <x v="0"/>
    <s v="Tesseramento"/>
    <x v="1"/>
    <x v="3"/>
    <x v="0"/>
    <m/>
  </r>
  <r>
    <n v="37441"/>
    <x v="0"/>
    <x v="0"/>
    <x v="0"/>
    <x v="0"/>
    <x v="7"/>
    <x v="293"/>
    <x v="0"/>
    <x v="1"/>
    <s v="Tesseramento"/>
    <x v="1"/>
    <x v="3"/>
    <x v="0"/>
    <m/>
  </r>
  <r>
    <n v="114504"/>
    <x v="0"/>
    <x v="0"/>
    <x v="0"/>
    <x v="0"/>
    <x v="7"/>
    <x v="293"/>
    <x v="0"/>
    <x v="1"/>
    <s v="Tesseramento"/>
    <x v="1"/>
    <x v="0"/>
    <x v="0"/>
    <m/>
  </r>
  <r>
    <n v="18492"/>
    <x v="0"/>
    <x v="0"/>
    <x v="0"/>
    <x v="0"/>
    <x v="7"/>
    <x v="293"/>
    <x v="0"/>
    <x v="0"/>
    <s v="Tesseramento"/>
    <x v="1"/>
    <x v="4"/>
    <x v="0"/>
    <m/>
  </r>
  <r>
    <n v="48433"/>
    <x v="0"/>
    <x v="0"/>
    <x v="0"/>
    <x v="2"/>
    <x v="7"/>
    <x v="293"/>
    <x v="0"/>
    <x v="1"/>
    <s v="Tesseramento"/>
    <x v="1"/>
    <x v="3"/>
    <x v="0"/>
    <m/>
  </r>
  <r>
    <n v="221412"/>
    <x v="1"/>
    <x v="0"/>
    <x v="0"/>
    <x v="2"/>
    <x v="7"/>
    <x v="293"/>
    <x v="0"/>
    <x v="1"/>
    <s v="Tesseramento"/>
    <x v="1"/>
    <x v="5"/>
    <x v="0"/>
    <m/>
  </r>
  <r>
    <n v="69446"/>
    <x v="0"/>
    <x v="0"/>
    <x v="0"/>
    <x v="0"/>
    <x v="7"/>
    <x v="293"/>
    <x v="0"/>
    <x v="0"/>
    <s v="Tesseramento"/>
    <x v="1"/>
    <x v="0"/>
    <x v="0"/>
    <m/>
  </r>
  <r>
    <n v="2614"/>
    <x v="0"/>
    <x v="0"/>
    <x v="0"/>
    <x v="0"/>
    <x v="7"/>
    <x v="293"/>
    <x v="0"/>
    <x v="0"/>
    <s v="Tesseramento"/>
    <x v="1"/>
    <x v="0"/>
    <x v="0"/>
    <m/>
  </r>
  <r>
    <n v="174487"/>
    <x v="0"/>
    <x v="1"/>
    <x v="0"/>
    <x v="0"/>
    <x v="7"/>
    <x v="293"/>
    <x v="0"/>
    <x v="0"/>
    <s v="Tesseramento"/>
    <x v="1"/>
    <x v="1"/>
    <x v="0"/>
    <m/>
  </r>
  <r>
    <n v="200190"/>
    <x v="0"/>
    <x v="1"/>
    <x v="0"/>
    <x v="1"/>
    <x v="7"/>
    <x v="293"/>
    <x v="0"/>
    <x v="1"/>
    <s v="Tesseramento"/>
    <x v="1"/>
    <x v="0"/>
    <x v="0"/>
    <m/>
  </r>
  <r>
    <n v="231987"/>
    <x v="0"/>
    <x v="0"/>
    <x v="0"/>
    <x v="0"/>
    <x v="7"/>
    <x v="293"/>
    <x v="0"/>
    <x v="0"/>
    <s v="Tesseramento"/>
    <x v="1"/>
    <x v="1"/>
    <x v="0"/>
    <m/>
  </r>
  <r>
    <n v="200191"/>
    <x v="0"/>
    <x v="1"/>
    <x v="0"/>
    <x v="1"/>
    <x v="7"/>
    <x v="293"/>
    <x v="0"/>
    <x v="0"/>
    <s v="Tesseramento"/>
    <x v="1"/>
    <x v="1"/>
    <x v="0"/>
    <m/>
  </r>
  <r>
    <n v="228118"/>
    <x v="0"/>
    <x v="1"/>
    <x v="0"/>
    <x v="0"/>
    <x v="7"/>
    <x v="293"/>
    <x v="0"/>
    <x v="1"/>
    <s v="Tesseramento"/>
    <x v="1"/>
    <x v="0"/>
    <x v="0"/>
    <m/>
  </r>
  <r>
    <n v="198339"/>
    <x v="0"/>
    <x v="1"/>
    <x v="0"/>
    <x v="0"/>
    <x v="7"/>
    <x v="293"/>
    <x v="0"/>
    <x v="0"/>
    <s v="Tesseramento"/>
    <x v="1"/>
    <x v="0"/>
    <x v="0"/>
    <m/>
  </r>
  <r>
    <n v="945"/>
    <x v="0"/>
    <x v="0"/>
    <x v="0"/>
    <x v="0"/>
    <x v="7"/>
    <x v="293"/>
    <x v="0"/>
    <x v="0"/>
    <s v="Tesseramento"/>
    <x v="1"/>
    <x v="0"/>
    <x v="0"/>
    <m/>
  </r>
  <r>
    <n v="60971"/>
    <x v="0"/>
    <x v="0"/>
    <x v="0"/>
    <x v="0"/>
    <x v="11"/>
    <x v="388"/>
    <x v="0"/>
    <x v="0"/>
    <s v="Tesseramento"/>
    <x v="0"/>
    <x v="0"/>
    <x v="0"/>
    <m/>
  </r>
  <r>
    <n v="230895"/>
    <x v="0"/>
    <x v="0"/>
    <x v="0"/>
    <x v="1"/>
    <x v="11"/>
    <x v="388"/>
    <x v="0"/>
    <x v="0"/>
    <s v="Tesseramento"/>
    <x v="0"/>
    <x v="1"/>
    <x v="0"/>
    <m/>
  </r>
  <r>
    <n v="123307"/>
    <x v="0"/>
    <x v="0"/>
    <x v="0"/>
    <x v="0"/>
    <x v="11"/>
    <x v="388"/>
    <x v="0"/>
    <x v="0"/>
    <s v="Tesseramento"/>
    <x v="0"/>
    <x v="4"/>
    <x v="0"/>
    <m/>
  </r>
  <r>
    <n v="19542"/>
    <x v="0"/>
    <x v="0"/>
    <x v="0"/>
    <x v="0"/>
    <x v="11"/>
    <x v="388"/>
    <x v="0"/>
    <x v="0"/>
    <s v="Tesseramento"/>
    <x v="0"/>
    <x v="4"/>
    <x v="0"/>
    <m/>
  </r>
  <r>
    <n v="87807"/>
    <x v="0"/>
    <x v="0"/>
    <x v="0"/>
    <x v="0"/>
    <x v="7"/>
    <x v="78"/>
    <x v="0"/>
    <x v="0"/>
    <s v="Tesseramento"/>
    <x v="0"/>
    <x v="0"/>
    <x v="0"/>
    <m/>
  </r>
  <r>
    <n v="87806"/>
    <x v="0"/>
    <x v="0"/>
    <x v="0"/>
    <x v="0"/>
    <x v="7"/>
    <x v="78"/>
    <x v="0"/>
    <x v="1"/>
    <s v="Tesseramento"/>
    <x v="0"/>
    <x v="0"/>
    <x v="0"/>
    <m/>
  </r>
  <r>
    <n v="26431"/>
    <x v="0"/>
    <x v="0"/>
    <x v="0"/>
    <x v="0"/>
    <x v="4"/>
    <x v="18"/>
    <x v="0"/>
    <x v="0"/>
    <s v="Tesseramento"/>
    <x v="1"/>
    <x v="4"/>
    <x v="0"/>
    <m/>
  </r>
  <r>
    <n v="55123"/>
    <x v="0"/>
    <x v="0"/>
    <x v="0"/>
    <x v="0"/>
    <x v="4"/>
    <x v="18"/>
    <x v="0"/>
    <x v="1"/>
    <s v="Tesseramento"/>
    <x v="1"/>
    <x v="3"/>
    <x v="0"/>
    <m/>
  </r>
  <r>
    <n v="29250"/>
    <x v="0"/>
    <x v="0"/>
    <x v="0"/>
    <x v="0"/>
    <x v="4"/>
    <x v="18"/>
    <x v="0"/>
    <x v="0"/>
    <s v="Tesseramento"/>
    <x v="1"/>
    <x v="4"/>
    <x v="0"/>
    <m/>
  </r>
  <r>
    <n v="26430"/>
    <x v="0"/>
    <x v="0"/>
    <x v="0"/>
    <x v="0"/>
    <x v="4"/>
    <x v="18"/>
    <x v="0"/>
    <x v="1"/>
    <s v="Tesseramento"/>
    <x v="1"/>
    <x v="4"/>
    <x v="0"/>
    <m/>
  </r>
  <r>
    <n v="75509"/>
    <x v="0"/>
    <x v="0"/>
    <x v="0"/>
    <x v="0"/>
    <x v="4"/>
    <x v="18"/>
    <x v="0"/>
    <x v="1"/>
    <s v="Tesseramento"/>
    <x v="1"/>
    <x v="3"/>
    <x v="0"/>
    <m/>
  </r>
  <r>
    <n v="26575"/>
    <x v="0"/>
    <x v="0"/>
    <x v="0"/>
    <x v="0"/>
    <x v="4"/>
    <x v="18"/>
    <x v="0"/>
    <x v="0"/>
    <s v="Tesseramento"/>
    <x v="1"/>
    <x v="3"/>
    <x v="0"/>
    <m/>
  </r>
  <r>
    <n v="26585"/>
    <x v="0"/>
    <x v="0"/>
    <x v="0"/>
    <x v="0"/>
    <x v="4"/>
    <x v="18"/>
    <x v="0"/>
    <x v="0"/>
    <s v="Tesseramento"/>
    <x v="1"/>
    <x v="0"/>
    <x v="0"/>
    <m/>
  </r>
  <r>
    <n v="26636"/>
    <x v="0"/>
    <x v="0"/>
    <x v="0"/>
    <x v="0"/>
    <x v="4"/>
    <x v="18"/>
    <x v="0"/>
    <x v="0"/>
    <s v="Tesseramento"/>
    <x v="1"/>
    <x v="0"/>
    <x v="0"/>
    <m/>
  </r>
  <r>
    <n v="136031"/>
    <x v="0"/>
    <x v="0"/>
    <x v="0"/>
    <x v="0"/>
    <x v="4"/>
    <x v="18"/>
    <x v="0"/>
    <x v="0"/>
    <s v="Tesseramento"/>
    <x v="1"/>
    <x v="4"/>
    <x v="0"/>
    <m/>
  </r>
  <r>
    <n v="27897"/>
    <x v="0"/>
    <x v="0"/>
    <x v="0"/>
    <x v="0"/>
    <x v="4"/>
    <x v="18"/>
    <x v="0"/>
    <x v="0"/>
    <s v="Tesseramento"/>
    <x v="1"/>
    <x v="0"/>
    <x v="0"/>
    <m/>
  </r>
  <r>
    <n v="108129"/>
    <x v="0"/>
    <x v="0"/>
    <x v="0"/>
    <x v="0"/>
    <x v="0"/>
    <x v="100"/>
    <x v="0"/>
    <x v="1"/>
    <s v="Tesseramento"/>
    <x v="0"/>
    <x v="3"/>
    <x v="0"/>
    <m/>
  </r>
  <r>
    <n v="116674"/>
    <x v="0"/>
    <x v="0"/>
    <x v="0"/>
    <x v="0"/>
    <x v="0"/>
    <x v="100"/>
    <x v="0"/>
    <x v="0"/>
    <s v="Tesseramento"/>
    <x v="0"/>
    <x v="3"/>
    <x v="0"/>
    <m/>
  </r>
  <r>
    <n v="66514"/>
    <x v="0"/>
    <x v="0"/>
    <x v="0"/>
    <x v="0"/>
    <x v="0"/>
    <x v="100"/>
    <x v="0"/>
    <x v="1"/>
    <s v="Tesseramento"/>
    <x v="0"/>
    <x v="3"/>
    <x v="0"/>
    <m/>
  </r>
  <r>
    <n v="45759"/>
    <x v="0"/>
    <x v="0"/>
    <x v="0"/>
    <x v="0"/>
    <x v="0"/>
    <x v="100"/>
    <x v="0"/>
    <x v="0"/>
    <s v="Tesseramento"/>
    <x v="0"/>
    <x v="4"/>
    <x v="0"/>
    <m/>
  </r>
  <r>
    <n v="27229"/>
    <x v="0"/>
    <x v="0"/>
    <x v="0"/>
    <x v="0"/>
    <x v="0"/>
    <x v="100"/>
    <x v="0"/>
    <x v="0"/>
    <s v="Tesseramento"/>
    <x v="0"/>
    <x v="4"/>
    <x v="0"/>
    <m/>
  </r>
  <r>
    <n v="145656"/>
    <x v="0"/>
    <x v="0"/>
    <x v="2"/>
    <x v="4"/>
    <x v="0"/>
    <x v="100"/>
    <x v="0"/>
    <x v="0"/>
    <s v="Tesseramento"/>
    <x v="0"/>
    <x v="0"/>
    <x v="0"/>
    <m/>
  </r>
  <r>
    <n v="81964"/>
    <x v="0"/>
    <x v="0"/>
    <x v="0"/>
    <x v="0"/>
    <x v="0"/>
    <x v="100"/>
    <x v="0"/>
    <x v="0"/>
    <s v="Tesseramento"/>
    <x v="0"/>
    <x v="4"/>
    <x v="0"/>
    <m/>
  </r>
  <r>
    <n v="41159"/>
    <x v="0"/>
    <x v="0"/>
    <x v="0"/>
    <x v="4"/>
    <x v="0"/>
    <x v="100"/>
    <x v="0"/>
    <x v="1"/>
    <s v="Tesseramento"/>
    <x v="0"/>
    <x v="4"/>
    <x v="0"/>
    <m/>
  </r>
  <r>
    <n v="230781"/>
    <x v="0"/>
    <x v="0"/>
    <x v="0"/>
    <x v="3"/>
    <x v="0"/>
    <x v="100"/>
    <x v="0"/>
    <x v="1"/>
    <s v="Tesseramento"/>
    <x v="0"/>
    <x v="3"/>
    <x v="0"/>
    <m/>
  </r>
  <r>
    <n v="59296"/>
    <x v="0"/>
    <x v="0"/>
    <x v="0"/>
    <x v="0"/>
    <x v="0"/>
    <x v="100"/>
    <x v="0"/>
    <x v="0"/>
    <s v="Tesseramento"/>
    <x v="0"/>
    <x v="0"/>
    <x v="0"/>
    <m/>
  </r>
  <r>
    <n v="80691"/>
    <x v="0"/>
    <x v="0"/>
    <x v="0"/>
    <x v="1"/>
    <x v="0"/>
    <x v="100"/>
    <x v="0"/>
    <x v="0"/>
    <s v="Tesseramento"/>
    <x v="0"/>
    <x v="3"/>
    <x v="0"/>
    <m/>
  </r>
  <r>
    <n v="88570"/>
    <x v="0"/>
    <x v="0"/>
    <x v="0"/>
    <x v="0"/>
    <x v="0"/>
    <x v="100"/>
    <x v="0"/>
    <x v="1"/>
    <s v="Tesseramento"/>
    <x v="0"/>
    <x v="3"/>
    <x v="0"/>
    <m/>
  </r>
  <r>
    <n v="65493"/>
    <x v="0"/>
    <x v="0"/>
    <x v="0"/>
    <x v="0"/>
    <x v="0"/>
    <x v="100"/>
    <x v="0"/>
    <x v="0"/>
    <s v="Tesseramento"/>
    <x v="0"/>
    <x v="3"/>
    <x v="0"/>
    <m/>
  </r>
  <r>
    <n v="172492"/>
    <x v="0"/>
    <x v="0"/>
    <x v="0"/>
    <x v="0"/>
    <x v="0"/>
    <x v="100"/>
    <x v="0"/>
    <x v="0"/>
    <s v="Tesseramento"/>
    <x v="0"/>
    <x v="4"/>
    <x v="0"/>
    <m/>
  </r>
  <r>
    <n v="15403"/>
    <x v="0"/>
    <x v="0"/>
    <x v="0"/>
    <x v="0"/>
    <x v="0"/>
    <x v="100"/>
    <x v="0"/>
    <x v="0"/>
    <s v="Tesseramento"/>
    <x v="0"/>
    <x v="4"/>
    <x v="0"/>
    <m/>
  </r>
  <r>
    <n v="15404"/>
    <x v="0"/>
    <x v="0"/>
    <x v="0"/>
    <x v="0"/>
    <x v="0"/>
    <x v="100"/>
    <x v="0"/>
    <x v="1"/>
    <s v="Tesseramento"/>
    <x v="0"/>
    <x v="4"/>
    <x v="0"/>
    <m/>
  </r>
  <r>
    <n v="66490"/>
    <x v="0"/>
    <x v="0"/>
    <x v="0"/>
    <x v="0"/>
    <x v="0"/>
    <x v="100"/>
    <x v="0"/>
    <x v="0"/>
    <s v="Tesseramento"/>
    <x v="0"/>
    <x v="0"/>
    <x v="0"/>
    <m/>
  </r>
  <r>
    <n v="231728"/>
    <x v="0"/>
    <x v="0"/>
    <x v="0"/>
    <x v="3"/>
    <x v="0"/>
    <x v="100"/>
    <x v="0"/>
    <x v="0"/>
    <s v="Tesseramento"/>
    <x v="0"/>
    <x v="0"/>
    <x v="0"/>
    <m/>
  </r>
  <r>
    <n v="173303"/>
    <x v="0"/>
    <x v="0"/>
    <x v="0"/>
    <x v="0"/>
    <x v="0"/>
    <x v="100"/>
    <x v="0"/>
    <x v="1"/>
    <s v="Tesseramento"/>
    <x v="0"/>
    <x v="0"/>
    <x v="0"/>
    <m/>
  </r>
  <r>
    <n v="64210"/>
    <x v="0"/>
    <x v="0"/>
    <x v="0"/>
    <x v="0"/>
    <x v="0"/>
    <x v="100"/>
    <x v="0"/>
    <x v="0"/>
    <s v="Tesseramento"/>
    <x v="0"/>
    <x v="0"/>
    <x v="0"/>
    <m/>
  </r>
  <r>
    <n v="87206"/>
    <x v="0"/>
    <x v="0"/>
    <x v="0"/>
    <x v="0"/>
    <x v="0"/>
    <x v="100"/>
    <x v="0"/>
    <x v="0"/>
    <s v="Tesseramento"/>
    <x v="0"/>
    <x v="0"/>
    <x v="0"/>
    <m/>
  </r>
  <r>
    <n v="93072"/>
    <x v="0"/>
    <x v="0"/>
    <x v="0"/>
    <x v="0"/>
    <x v="0"/>
    <x v="100"/>
    <x v="0"/>
    <x v="1"/>
    <s v="Tesseramento"/>
    <x v="0"/>
    <x v="0"/>
    <x v="0"/>
    <m/>
  </r>
  <r>
    <n v="190881"/>
    <x v="0"/>
    <x v="0"/>
    <x v="0"/>
    <x v="0"/>
    <x v="0"/>
    <x v="100"/>
    <x v="0"/>
    <x v="0"/>
    <s v="Tesseramento"/>
    <x v="0"/>
    <x v="1"/>
    <x v="0"/>
    <m/>
  </r>
  <r>
    <n v="91401"/>
    <x v="0"/>
    <x v="0"/>
    <x v="0"/>
    <x v="0"/>
    <x v="0"/>
    <x v="100"/>
    <x v="0"/>
    <x v="0"/>
    <s v="Tesseramento"/>
    <x v="0"/>
    <x v="3"/>
    <x v="0"/>
    <m/>
  </r>
  <r>
    <n v="52984"/>
    <x v="0"/>
    <x v="0"/>
    <x v="0"/>
    <x v="0"/>
    <x v="0"/>
    <x v="100"/>
    <x v="0"/>
    <x v="0"/>
    <s v="Tesseramento"/>
    <x v="0"/>
    <x v="0"/>
    <x v="0"/>
    <m/>
  </r>
  <r>
    <n v="136548"/>
    <x v="0"/>
    <x v="0"/>
    <x v="0"/>
    <x v="0"/>
    <x v="0"/>
    <x v="100"/>
    <x v="0"/>
    <x v="1"/>
    <s v="Tesseramento"/>
    <x v="0"/>
    <x v="4"/>
    <x v="0"/>
    <m/>
  </r>
  <r>
    <n v="134984"/>
    <x v="0"/>
    <x v="0"/>
    <x v="0"/>
    <x v="0"/>
    <x v="0"/>
    <x v="100"/>
    <x v="0"/>
    <x v="0"/>
    <s v="Tesseramento"/>
    <x v="0"/>
    <x v="3"/>
    <x v="0"/>
    <m/>
  </r>
  <r>
    <n v="71813"/>
    <x v="0"/>
    <x v="0"/>
    <x v="0"/>
    <x v="0"/>
    <x v="0"/>
    <x v="100"/>
    <x v="0"/>
    <x v="0"/>
    <s v="Tesseramento"/>
    <x v="0"/>
    <x v="0"/>
    <x v="0"/>
    <m/>
  </r>
  <r>
    <n v="128989"/>
    <x v="0"/>
    <x v="0"/>
    <x v="0"/>
    <x v="1"/>
    <x v="0"/>
    <x v="100"/>
    <x v="0"/>
    <x v="0"/>
    <s v="Tesseramento"/>
    <x v="0"/>
    <x v="3"/>
    <x v="0"/>
    <m/>
  </r>
  <r>
    <n v="116478"/>
    <x v="0"/>
    <x v="0"/>
    <x v="0"/>
    <x v="0"/>
    <x v="0"/>
    <x v="100"/>
    <x v="0"/>
    <x v="1"/>
    <s v="Tesseramento"/>
    <x v="0"/>
    <x v="0"/>
    <x v="0"/>
    <m/>
  </r>
  <r>
    <n v="71998"/>
    <x v="0"/>
    <x v="0"/>
    <x v="0"/>
    <x v="0"/>
    <x v="0"/>
    <x v="100"/>
    <x v="0"/>
    <x v="0"/>
    <s v="Tesseramento"/>
    <x v="0"/>
    <x v="3"/>
    <x v="0"/>
    <m/>
  </r>
  <r>
    <n v="81405"/>
    <x v="0"/>
    <x v="0"/>
    <x v="0"/>
    <x v="0"/>
    <x v="0"/>
    <x v="100"/>
    <x v="0"/>
    <x v="1"/>
    <s v="Tesseramento"/>
    <x v="0"/>
    <x v="3"/>
    <x v="0"/>
    <m/>
  </r>
  <r>
    <n v="80358"/>
    <x v="0"/>
    <x v="0"/>
    <x v="0"/>
    <x v="0"/>
    <x v="0"/>
    <x v="100"/>
    <x v="0"/>
    <x v="1"/>
    <s v="Tesseramento"/>
    <x v="0"/>
    <x v="1"/>
    <x v="0"/>
    <m/>
  </r>
  <r>
    <n v="154768"/>
    <x v="0"/>
    <x v="0"/>
    <x v="0"/>
    <x v="0"/>
    <x v="0"/>
    <x v="100"/>
    <x v="0"/>
    <x v="1"/>
    <s v="Tesseramento"/>
    <x v="0"/>
    <x v="3"/>
    <x v="0"/>
    <m/>
  </r>
  <r>
    <n v="175921"/>
    <x v="0"/>
    <x v="0"/>
    <x v="0"/>
    <x v="0"/>
    <x v="0"/>
    <x v="100"/>
    <x v="0"/>
    <x v="0"/>
    <s v="Tesseramento"/>
    <x v="0"/>
    <x v="0"/>
    <x v="0"/>
    <m/>
  </r>
  <r>
    <n v="64030"/>
    <x v="0"/>
    <x v="0"/>
    <x v="0"/>
    <x v="0"/>
    <x v="0"/>
    <x v="100"/>
    <x v="0"/>
    <x v="0"/>
    <s v="Tesseramento"/>
    <x v="0"/>
    <x v="0"/>
    <x v="0"/>
    <m/>
  </r>
  <r>
    <n v="221807"/>
    <x v="0"/>
    <x v="0"/>
    <x v="0"/>
    <x v="0"/>
    <x v="0"/>
    <x v="100"/>
    <x v="0"/>
    <x v="0"/>
    <s v="Tesseramento"/>
    <x v="0"/>
    <x v="1"/>
    <x v="0"/>
    <m/>
  </r>
  <r>
    <n v="221805"/>
    <x v="0"/>
    <x v="0"/>
    <x v="0"/>
    <x v="0"/>
    <x v="0"/>
    <x v="100"/>
    <x v="0"/>
    <x v="0"/>
    <s v="Tesseramento"/>
    <x v="0"/>
    <x v="1"/>
    <x v="0"/>
    <m/>
  </r>
  <r>
    <n v="72776"/>
    <x v="0"/>
    <x v="0"/>
    <x v="0"/>
    <x v="0"/>
    <x v="0"/>
    <x v="100"/>
    <x v="0"/>
    <x v="0"/>
    <s v="Tesseramento"/>
    <x v="0"/>
    <x v="0"/>
    <x v="0"/>
    <m/>
  </r>
  <r>
    <n v="115096"/>
    <x v="0"/>
    <x v="0"/>
    <x v="0"/>
    <x v="0"/>
    <x v="0"/>
    <x v="100"/>
    <x v="0"/>
    <x v="1"/>
    <s v="Tesseramento"/>
    <x v="0"/>
    <x v="4"/>
    <x v="0"/>
    <m/>
  </r>
  <r>
    <n v="51555"/>
    <x v="0"/>
    <x v="0"/>
    <x v="0"/>
    <x v="0"/>
    <x v="0"/>
    <x v="100"/>
    <x v="0"/>
    <x v="0"/>
    <s v="Tesseramento"/>
    <x v="0"/>
    <x v="3"/>
    <x v="0"/>
    <m/>
  </r>
  <r>
    <n v="8990"/>
    <x v="0"/>
    <x v="0"/>
    <x v="0"/>
    <x v="0"/>
    <x v="0"/>
    <x v="100"/>
    <x v="0"/>
    <x v="1"/>
    <s v="Tesseramento"/>
    <x v="0"/>
    <x v="3"/>
    <x v="0"/>
    <m/>
  </r>
  <r>
    <n v="67249"/>
    <x v="0"/>
    <x v="0"/>
    <x v="0"/>
    <x v="0"/>
    <x v="0"/>
    <x v="100"/>
    <x v="0"/>
    <x v="0"/>
    <s v="Tesseramento"/>
    <x v="0"/>
    <x v="0"/>
    <x v="0"/>
    <m/>
  </r>
  <r>
    <n v="67243"/>
    <x v="0"/>
    <x v="0"/>
    <x v="0"/>
    <x v="1"/>
    <x v="0"/>
    <x v="100"/>
    <x v="0"/>
    <x v="1"/>
    <s v="Tesseramento"/>
    <x v="0"/>
    <x v="3"/>
    <x v="0"/>
    <m/>
  </r>
  <r>
    <n v="28865"/>
    <x v="0"/>
    <x v="0"/>
    <x v="0"/>
    <x v="0"/>
    <x v="0"/>
    <x v="100"/>
    <x v="0"/>
    <x v="0"/>
    <s v="Tesseramento"/>
    <x v="0"/>
    <x v="4"/>
    <x v="0"/>
    <m/>
  </r>
  <r>
    <n v="186164"/>
    <x v="0"/>
    <x v="0"/>
    <x v="0"/>
    <x v="0"/>
    <x v="0"/>
    <x v="100"/>
    <x v="0"/>
    <x v="1"/>
    <s v="Tesseramento"/>
    <x v="0"/>
    <x v="3"/>
    <x v="0"/>
    <m/>
  </r>
  <r>
    <n v="174880"/>
    <x v="0"/>
    <x v="0"/>
    <x v="0"/>
    <x v="0"/>
    <x v="0"/>
    <x v="100"/>
    <x v="0"/>
    <x v="0"/>
    <s v="Tesseramento"/>
    <x v="0"/>
    <x v="0"/>
    <x v="0"/>
    <m/>
  </r>
  <r>
    <n v="130216"/>
    <x v="0"/>
    <x v="0"/>
    <x v="0"/>
    <x v="2"/>
    <x v="0"/>
    <x v="100"/>
    <x v="0"/>
    <x v="0"/>
    <s v="Tesseramento"/>
    <x v="0"/>
    <x v="4"/>
    <x v="0"/>
    <m/>
  </r>
  <r>
    <n v="24667"/>
    <x v="0"/>
    <x v="0"/>
    <x v="0"/>
    <x v="0"/>
    <x v="0"/>
    <x v="100"/>
    <x v="0"/>
    <x v="0"/>
    <s v="Tesseramento"/>
    <x v="0"/>
    <x v="4"/>
    <x v="0"/>
    <m/>
  </r>
  <r>
    <n v="46138"/>
    <x v="0"/>
    <x v="0"/>
    <x v="0"/>
    <x v="0"/>
    <x v="7"/>
    <x v="45"/>
    <x v="0"/>
    <x v="0"/>
    <s v="Tesseramento"/>
    <x v="1"/>
    <x v="3"/>
    <x v="0"/>
    <m/>
  </r>
  <r>
    <n v="97022"/>
    <x v="0"/>
    <x v="0"/>
    <x v="0"/>
    <x v="0"/>
    <x v="7"/>
    <x v="45"/>
    <x v="0"/>
    <x v="1"/>
    <s v="Tesseramento"/>
    <x v="1"/>
    <x v="4"/>
    <x v="0"/>
    <m/>
  </r>
  <r>
    <n v="217049"/>
    <x v="0"/>
    <x v="0"/>
    <x v="0"/>
    <x v="0"/>
    <x v="7"/>
    <x v="45"/>
    <x v="0"/>
    <x v="0"/>
    <s v="Tesseramento"/>
    <x v="1"/>
    <x v="0"/>
    <x v="0"/>
    <m/>
  </r>
  <r>
    <n v="234127"/>
    <x v="0"/>
    <x v="0"/>
    <x v="1"/>
    <x v="0"/>
    <x v="7"/>
    <x v="45"/>
    <x v="0"/>
    <x v="0"/>
    <s v="Tesseramento"/>
    <x v="1"/>
    <x v="0"/>
    <x v="0"/>
    <m/>
  </r>
  <r>
    <n v="203533"/>
    <x v="0"/>
    <x v="0"/>
    <x v="0"/>
    <x v="5"/>
    <x v="7"/>
    <x v="45"/>
    <x v="0"/>
    <x v="0"/>
    <s v="Tesseramento"/>
    <x v="1"/>
    <x v="0"/>
    <x v="0"/>
    <m/>
  </r>
  <r>
    <n v="47711"/>
    <x v="0"/>
    <x v="0"/>
    <x v="0"/>
    <x v="0"/>
    <x v="15"/>
    <x v="104"/>
    <x v="0"/>
    <x v="0"/>
    <s v="Tesseramento"/>
    <x v="1"/>
    <x v="3"/>
    <x v="0"/>
    <m/>
  </r>
  <r>
    <n v="61824"/>
    <x v="0"/>
    <x v="0"/>
    <x v="0"/>
    <x v="0"/>
    <x v="7"/>
    <x v="74"/>
    <x v="0"/>
    <x v="0"/>
    <s v="Tesseramento"/>
    <x v="1"/>
    <x v="4"/>
    <x v="0"/>
    <m/>
  </r>
  <r>
    <n v="40247"/>
    <x v="0"/>
    <x v="0"/>
    <x v="0"/>
    <x v="0"/>
    <x v="7"/>
    <x v="74"/>
    <x v="0"/>
    <x v="0"/>
    <s v="Tesseramento"/>
    <x v="1"/>
    <x v="4"/>
    <x v="0"/>
    <m/>
  </r>
  <r>
    <n v="105900"/>
    <x v="0"/>
    <x v="0"/>
    <x v="0"/>
    <x v="1"/>
    <x v="7"/>
    <x v="74"/>
    <x v="0"/>
    <x v="1"/>
    <s v="Tesseramento"/>
    <x v="1"/>
    <x v="0"/>
    <x v="0"/>
    <m/>
  </r>
  <r>
    <n v="64763"/>
    <x v="0"/>
    <x v="0"/>
    <x v="0"/>
    <x v="0"/>
    <x v="7"/>
    <x v="74"/>
    <x v="0"/>
    <x v="0"/>
    <s v="Tesseramento"/>
    <x v="1"/>
    <x v="4"/>
    <x v="0"/>
    <m/>
  </r>
  <r>
    <n v="108440"/>
    <x v="0"/>
    <x v="0"/>
    <x v="0"/>
    <x v="1"/>
    <x v="7"/>
    <x v="74"/>
    <x v="0"/>
    <x v="0"/>
    <s v="Tesseramento"/>
    <x v="1"/>
    <x v="0"/>
    <x v="0"/>
    <m/>
  </r>
  <r>
    <n v="31925"/>
    <x v="0"/>
    <x v="0"/>
    <x v="0"/>
    <x v="1"/>
    <x v="7"/>
    <x v="74"/>
    <x v="0"/>
    <x v="1"/>
    <s v="Tesseramento"/>
    <x v="1"/>
    <x v="0"/>
    <x v="0"/>
    <m/>
  </r>
  <r>
    <n v="150281"/>
    <x v="0"/>
    <x v="0"/>
    <x v="0"/>
    <x v="3"/>
    <x v="7"/>
    <x v="74"/>
    <x v="0"/>
    <x v="0"/>
    <s v="Tesseramento"/>
    <x v="1"/>
    <x v="0"/>
    <x v="0"/>
    <m/>
  </r>
  <r>
    <n v="31000"/>
    <x v="0"/>
    <x v="0"/>
    <x v="0"/>
    <x v="1"/>
    <x v="7"/>
    <x v="74"/>
    <x v="0"/>
    <x v="0"/>
    <s v="Tesseramento"/>
    <x v="1"/>
    <x v="4"/>
    <x v="0"/>
    <m/>
  </r>
  <r>
    <n v="167478"/>
    <x v="0"/>
    <x v="0"/>
    <x v="0"/>
    <x v="3"/>
    <x v="7"/>
    <x v="74"/>
    <x v="0"/>
    <x v="0"/>
    <s v="Tesseramento"/>
    <x v="1"/>
    <x v="0"/>
    <x v="0"/>
    <m/>
  </r>
  <r>
    <n v="70679"/>
    <x v="0"/>
    <x v="0"/>
    <x v="0"/>
    <x v="0"/>
    <x v="7"/>
    <x v="74"/>
    <x v="0"/>
    <x v="0"/>
    <s v="Tesseramento"/>
    <x v="1"/>
    <x v="0"/>
    <x v="0"/>
    <m/>
  </r>
  <r>
    <n v="67068"/>
    <x v="0"/>
    <x v="0"/>
    <x v="0"/>
    <x v="0"/>
    <x v="7"/>
    <x v="74"/>
    <x v="0"/>
    <x v="1"/>
    <s v="Tesseramento"/>
    <x v="1"/>
    <x v="4"/>
    <x v="0"/>
    <m/>
  </r>
  <r>
    <n v="64728"/>
    <x v="0"/>
    <x v="0"/>
    <x v="0"/>
    <x v="0"/>
    <x v="7"/>
    <x v="74"/>
    <x v="0"/>
    <x v="1"/>
    <s v="Tesseramento"/>
    <x v="1"/>
    <x v="4"/>
    <x v="0"/>
    <m/>
  </r>
  <r>
    <n v="93892"/>
    <x v="0"/>
    <x v="0"/>
    <x v="0"/>
    <x v="0"/>
    <x v="7"/>
    <x v="74"/>
    <x v="0"/>
    <x v="0"/>
    <s v="Tesseramento"/>
    <x v="1"/>
    <x v="4"/>
    <x v="0"/>
    <m/>
  </r>
  <r>
    <n v="209854"/>
    <x v="0"/>
    <x v="0"/>
    <x v="0"/>
    <x v="2"/>
    <x v="7"/>
    <x v="74"/>
    <x v="0"/>
    <x v="1"/>
    <s v="Tesseramento"/>
    <x v="1"/>
    <x v="0"/>
    <x v="0"/>
    <m/>
  </r>
  <r>
    <n v="34006"/>
    <x v="0"/>
    <x v="0"/>
    <x v="0"/>
    <x v="0"/>
    <x v="7"/>
    <x v="74"/>
    <x v="0"/>
    <x v="1"/>
    <s v="Tesseramento"/>
    <x v="1"/>
    <x v="4"/>
    <x v="0"/>
    <m/>
  </r>
  <r>
    <n v="148654"/>
    <x v="0"/>
    <x v="0"/>
    <x v="0"/>
    <x v="0"/>
    <x v="7"/>
    <x v="74"/>
    <x v="0"/>
    <x v="0"/>
    <s v="Tesseramento"/>
    <x v="1"/>
    <x v="3"/>
    <x v="0"/>
    <m/>
  </r>
  <r>
    <n v="61660"/>
    <x v="0"/>
    <x v="0"/>
    <x v="0"/>
    <x v="0"/>
    <x v="7"/>
    <x v="74"/>
    <x v="0"/>
    <x v="1"/>
    <s v="Tesseramento"/>
    <x v="1"/>
    <x v="4"/>
    <x v="0"/>
    <m/>
  </r>
  <r>
    <n v="57215"/>
    <x v="0"/>
    <x v="0"/>
    <x v="0"/>
    <x v="1"/>
    <x v="7"/>
    <x v="74"/>
    <x v="0"/>
    <x v="0"/>
    <s v="Tesseramento"/>
    <x v="1"/>
    <x v="4"/>
    <x v="0"/>
    <m/>
  </r>
  <r>
    <n v="192259"/>
    <x v="0"/>
    <x v="0"/>
    <x v="0"/>
    <x v="0"/>
    <x v="7"/>
    <x v="74"/>
    <x v="0"/>
    <x v="0"/>
    <s v="Tesseramento"/>
    <x v="1"/>
    <x v="0"/>
    <x v="0"/>
    <m/>
  </r>
  <r>
    <n v="144521"/>
    <x v="0"/>
    <x v="0"/>
    <x v="0"/>
    <x v="0"/>
    <x v="7"/>
    <x v="74"/>
    <x v="0"/>
    <x v="0"/>
    <s v="Tesseramento"/>
    <x v="1"/>
    <x v="4"/>
    <x v="0"/>
    <m/>
  </r>
  <r>
    <n v="127243"/>
    <x v="0"/>
    <x v="0"/>
    <x v="0"/>
    <x v="0"/>
    <x v="7"/>
    <x v="74"/>
    <x v="0"/>
    <x v="0"/>
    <s v="Tesseramento"/>
    <x v="1"/>
    <x v="3"/>
    <x v="0"/>
    <m/>
  </r>
  <r>
    <n v="165435"/>
    <x v="0"/>
    <x v="0"/>
    <x v="0"/>
    <x v="3"/>
    <x v="4"/>
    <x v="368"/>
    <x v="0"/>
    <x v="1"/>
    <s v="Tesseramento"/>
    <x v="1"/>
    <x v="4"/>
    <x v="0"/>
    <m/>
  </r>
  <r>
    <n v="97265"/>
    <x v="0"/>
    <x v="0"/>
    <x v="0"/>
    <x v="0"/>
    <x v="4"/>
    <x v="368"/>
    <x v="0"/>
    <x v="0"/>
    <s v="Tesseramento"/>
    <x v="1"/>
    <x v="0"/>
    <x v="0"/>
    <m/>
  </r>
  <r>
    <n v="46996"/>
    <x v="0"/>
    <x v="0"/>
    <x v="0"/>
    <x v="0"/>
    <x v="4"/>
    <x v="368"/>
    <x v="0"/>
    <x v="0"/>
    <s v="Tesseramento"/>
    <x v="1"/>
    <x v="0"/>
    <x v="0"/>
    <m/>
  </r>
  <r>
    <n v="46995"/>
    <x v="0"/>
    <x v="0"/>
    <x v="0"/>
    <x v="0"/>
    <x v="4"/>
    <x v="368"/>
    <x v="0"/>
    <x v="0"/>
    <s v="Tesseramento"/>
    <x v="1"/>
    <x v="3"/>
    <x v="0"/>
    <m/>
  </r>
  <r>
    <n v="158886"/>
    <x v="0"/>
    <x v="0"/>
    <x v="0"/>
    <x v="3"/>
    <x v="4"/>
    <x v="368"/>
    <x v="0"/>
    <x v="0"/>
    <s v="Tesseramento"/>
    <x v="1"/>
    <x v="0"/>
    <x v="0"/>
    <m/>
  </r>
  <r>
    <n v="180274"/>
    <x v="0"/>
    <x v="0"/>
    <x v="0"/>
    <x v="0"/>
    <x v="4"/>
    <x v="368"/>
    <x v="0"/>
    <x v="0"/>
    <s v="Tesseramento"/>
    <x v="1"/>
    <x v="3"/>
    <x v="0"/>
    <m/>
  </r>
  <r>
    <n v="210030"/>
    <x v="0"/>
    <x v="0"/>
    <x v="0"/>
    <x v="0"/>
    <x v="4"/>
    <x v="368"/>
    <x v="0"/>
    <x v="0"/>
    <s v="Tesseramento"/>
    <x v="1"/>
    <x v="0"/>
    <x v="0"/>
    <m/>
  </r>
  <r>
    <n v="217417"/>
    <x v="0"/>
    <x v="0"/>
    <x v="0"/>
    <x v="1"/>
    <x v="4"/>
    <x v="368"/>
    <x v="0"/>
    <x v="0"/>
    <s v="Tesseramento"/>
    <x v="1"/>
    <x v="4"/>
    <x v="0"/>
    <m/>
  </r>
  <r>
    <n v="191971"/>
    <x v="0"/>
    <x v="0"/>
    <x v="0"/>
    <x v="1"/>
    <x v="4"/>
    <x v="368"/>
    <x v="0"/>
    <x v="0"/>
    <s v="Tesseramento"/>
    <x v="1"/>
    <x v="4"/>
    <x v="0"/>
    <m/>
  </r>
  <r>
    <n v="204140"/>
    <x v="0"/>
    <x v="0"/>
    <x v="0"/>
    <x v="1"/>
    <x v="4"/>
    <x v="368"/>
    <x v="0"/>
    <x v="0"/>
    <s v="Tesseramento"/>
    <x v="1"/>
    <x v="3"/>
    <x v="0"/>
    <m/>
  </r>
  <r>
    <n v="205837"/>
    <x v="0"/>
    <x v="0"/>
    <x v="0"/>
    <x v="0"/>
    <x v="4"/>
    <x v="368"/>
    <x v="0"/>
    <x v="0"/>
    <s v="Tesseramento"/>
    <x v="1"/>
    <x v="0"/>
    <x v="0"/>
    <m/>
  </r>
  <r>
    <n v="191972"/>
    <x v="0"/>
    <x v="0"/>
    <x v="0"/>
    <x v="0"/>
    <x v="4"/>
    <x v="368"/>
    <x v="0"/>
    <x v="0"/>
    <s v="Tesseramento"/>
    <x v="1"/>
    <x v="0"/>
    <x v="0"/>
    <m/>
  </r>
  <r>
    <n v="216464"/>
    <x v="0"/>
    <x v="0"/>
    <x v="0"/>
    <x v="0"/>
    <x v="4"/>
    <x v="368"/>
    <x v="0"/>
    <x v="0"/>
    <s v="Tesseramento"/>
    <x v="1"/>
    <x v="0"/>
    <x v="0"/>
    <m/>
  </r>
  <r>
    <n v="197315"/>
    <x v="0"/>
    <x v="0"/>
    <x v="0"/>
    <x v="0"/>
    <x v="4"/>
    <x v="368"/>
    <x v="0"/>
    <x v="0"/>
    <s v="Tesseramento"/>
    <x v="1"/>
    <x v="1"/>
    <x v="0"/>
    <m/>
  </r>
  <r>
    <n v="216475"/>
    <x v="0"/>
    <x v="0"/>
    <x v="0"/>
    <x v="1"/>
    <x v="4"/>
    <x v="368"/>
    <x v="0"/>
    <x v="0"/>
    <s v="Tesseramento"/>
    <x v="1"/>
    <x v="4"/>
    <x v="0"/>
    <m/>
  </r>
  <r>
    <n v="66198"/>
    <x v="0"/>
    <x v="0"/>
    <x v="0"/>
    <x v="0"/>
    <x v="4"/>
    <x v="368"/>
    <x v="0"/>
    <x v="0"/>
    <s v="Tesseramento"/>
    <x v="1"/>
    <x v="4"/>
    <x v="0"/>
    <m/>
  </r>
  <r>
    <n v="130346"/>
    <x v="0"/>
    <x v="0"/>
    <x v="0"/>
    <x v="0"/>
    <x v="4"/>
    <x v="368"/>
    <x v="0"/>
    <x v="0"/>
    <s v="Tesseramento"/>
    <x v="1"/>
    <x v="0"/>
    <x v="0"/>
    <m/>
  </r>
  <r>
    <n v="179000"/>
    <x v="0"/>
    <x v="0"/>
    <x v="0"/>
    <x v="1"/>
    <x v="4"/>
    <x v="368"/>
    <x v="0"/>
    <x v="0"/>
    <s v="Tesseramento"/>
    <x v="1"/>
    <x v="4"/>
    <x v="0"/>
    <m/>
  </r>
  <r>
    <n v="165438"/>
    <x v="0"/>
    <x v="0"/>
    <x v="0"/>
    <x v="0"/>
    <x v="4"/>
    <x v="368"/>
    <x v="0"/>
    <x v="1"/>
    <s v="Tesseramento"/>
    <x v="1"/>
    <x v="4"/>
    <x v="0"/>
    <m/>
  </r>
  <r>
    <n v="171502"/>
    <x v="0"/>
    <x v="0"/>
    <x v="0"/>
    <x v="0"/>
    <x v="4"/>
    <x v="368"/>
    <x v="0"/>
    <x v="0"/>
    <s v="Tesseramento"/>
    <x v="1"/>
    <x v="3"/>
    <x v="0"/>
    <m/>
  </r>
  <r>
    <n v="116824"/>
    <x v="0"/>
    <x v="0"/>
    <x v="0"/>
    <x v="3"/>
    <x v="4"/>
    <x v="368"/>
    <x v="0"/>
    <x v="1"/>
    <s v="Tesseramento"/>
    <x v="1"/>
    <x v="0"/>
    <x v="0"/>
    <m/>
  </r>
  <r>
    <n v="23777"/>
    <x v="0"/>
    <x v="0"/>
    <x v="0"/>
    <x v="0"/>
    <x v="4"/>
    <x v="368"/>
    <x v="0"/>
    <x v="0"/>
    <s v="Tesseramento"/>
    <x v="1"/>
    <x v="3"/>
    <x v="0"/>
    <m/>
  </r>
  <r>
    <n v="53591"/>
    <x v="0"/>
    <x v="0"/>
    <x v="0"/>
    <x v="0"/>
    <x v="4"/>
    <x v="368"/>
    <x v="0"/>
    <x v="0"/>
    <s v="Tesseramento"/>
    <x v="1"/>
    <x v="4"/>
    <x v="0"/>
    <m/>
  </r>
  <r>
    <n v="214392"/>
    <x v="0"/>
    <x v="0"/>
    <x v="0"/>
    <x v="1"/>
    <x v="7"/>
    <x v="74"/>
    <x v="0"/>
    <x v="0"/>
    <s v="Tesseramento"/>
    <x v="1"/>
    <x v="0"/>
    <x v="0"/>
    <m/>
  </r>
  <r>
    <n v="121110"/>
    <x v="0"/>
    <x v="0"/>
    <x v="0"/>
    <x v="0"/>
    <x v="7"/>
    <x v="74"/>
    <x v="0"/>
    <x v="0"/>
    <s v="Tesseramento"/>
    <x v="1"/>
    <x v="4"/>
    <x v="0"/>
    <m/>
  </r>
  <r>
    <n v="127140"/>
    <x v="0"/>
    <x v="0"/>
    <x v="0"/>
    <x v="0"/>
    <x v="7"/>
    <x v="74"/>
    <x v="0"/>
    <x v="1"/>
    <s v="Tesseramento"/>
    <x v="1"/>
    <x v="0"/>
    <x v="0"/>
    <m/>
  </r>
  <r>
    <n v="41541"/>
    <x v="0"/>
    <x v="0"/>
    <x v="0"/>
    <x v="0"/>
    <x v="7"/>
    <x v="74"/>
    <x v="0"/>
    <x v="0"/>
    <s v="Tesseramento"/>
    <x v="1"/>
    <x v="4"/>
    <x v="0"/>
    <m/>
  </r>
  <r>
    <n v="142221"/>
    <x v="0"/>
    <x v="0"/>
    <x v="0"/>
    <x v="0"/>
    <x v="7"/>
    <x v="74"/>
    <x v="0"/>
    <x v="0"/>
    <s v="Tesseramento"/>
    <x v="1"/>
    <x v="0"/>
    <x v="0"/>
    <m/>
  </r>
  <r>
    <n v="49299"/>
    <x v="0"/>
    <x v="0"/>
    <x v="0"/>
    <x v="0"/>
    <x v="7"/>
    <x v="74"/>
    <x v="0"/>
    <x v="0"/>
    <s v="Tesseramento"/>
    <x v="1"/>
    <x v="0"/>
    <x v="0"/>
    <m/>
  </r>
  <r>
    <n v="28618"/>
    <x v="0"/>
    <x v="0"/>
    <x v="0"/>
    <x v="0"/>
    <x v="7"/>
    <x v="74"/>
    <x v="0"/>
    <x v="0"/>
    <s v="Tesseramento"/>
    <x v="1"/>
    <x v="0"/>
    <x v="0"/>
    <m/>
  </r>
  <r>
    <n v="73026"/>
    <x v="0"/>
    <x v="0"/>
    <x v="0"/>
    <x v="0"/>
    <x v="7"/>
    <x v="74"/>
    <x v="0"/>
    <x v="0"/>
    <s v="Tesseramento"/>
    <x v="1"/>
    <x v="3"/>
    <x v="0"/>
    <m/>
  </r>
  <r>
    <n v="146838"/>
    <x v="0"/>
    <x v="0"/>
    <x v="0"/>
    <x v="0"/>
    <x v="7"/>
    <x v="74"/>
    <x v="0"/>
    <x v="0"/>
    <s v="Tesseramento"/>
    <x v="1"/>
    <x v="0"/>
    <x v="0"/>
    <m/>
  </r>
  <r>
    <n v="58729"/>
    <x v="0"/>
    <x v="0"/>
    <x v="0"/>
    <x v="0"/>
    <x v="7"/>
    <x v="74"/>
    <x v="0"/>
    <x v="0"/>
    <s v="Tesseramento"/>
    <x v="1"/>
    <x v="4"/>
    <x v="0"/>
    <m/>
  </r>
  <r>
    <n v="97376"/>
    <x v="0"/>
    <x v="0"/>
    <x v="0"/>
    <x v="0"/>
    <x v="7"/>
    <x v="74"/>
    <x v="0"/>
    <x v="0"/>
    <s v="Tesseramento"/>
    <x v="1"/>
    <x v="0"/>
    <x v="0"/>
    <m/>
  </r>
  <r>
    <n v="205736"/>
    <x v="0"/>
    <x v="0"/>
    <x v="0"/>
    <x v="0"/>
    <x v="7"/>
    <x v="74"/>
    <x v="0"/>
    <x v="0"/>
    <s v="Tesseramento"/>
    <x v="1"/>
    <x v="0"/>
    <x v="0"/>
    <m/>
  </r>
  <r>
    <n v="231502"/>
    <x v="0"/>
    <x v="0"/>
    <x v="0"/>
    <x v="1"/>
    <x v="7"/>
    <x v="74"/>
    <x v="0"/>
    <x v="1"/>
    <s v="Tesseramento"/>
    <x v="1"/>
    <x v="0"/>
    <x v="0"/>
    <m/>
  </r>
  <r>
    <n v="108538"/>
    <x v="0"/>
    <x v="0"/>
    <x v="0"/>
    <x v="0"/>
    <x v="7"/>
    <x v="74"/>
    <x v="0"/>
    <x v="0"/>
    <s v="Tesseramento"/>
    <x v="1"/>
    <x v="4"/>
    <x v="0"/>
    <m/>
  </r>
  <r>
    <n v="167500"/>
    <x v="0"/>
    <x v="0"/>
    <x v="0"/>
    <x v="0"/>
    <x v="7"/>
    <x v="74"/>
    <x v="0"/>
    <x v="0"/>
    <s v="Tesseramento"/>
    <x v="1"/>
    <x v="0"/>
    <x v="0"/>
    <m/>
  </r>
  <r>
    <n v="10246"/>
    <x v="0"/>
    <x v="0"/>
    <x v="0"/>
    <x v="0"/>
    <x v="7"/>
    <x v="74"/>
    <x v="0"/>
    <x v="0"/>
    <s v="Tesseramento"/>
    <x v="1"/>
    <x v="3"/>
    <x v="0"/>
    <m/>
  </r>
  <r>
    <n v="121124"/>
    <x v="0"/>
    <x v="0"/>
    <x v="0"/>
    <x v="0"/>
    <x v="7"/>
    <x v="74"/>
    <x v="0"/>
    <x v="1"/>
    <s v="Tesseramento"/>
    <x v="1"/>
    <x v="4"/>
    <x v="0"/>
    <m/>
  </r>
  <r>
    <n v="15485"/>
    <x v="0"/>
    <x v="0"/>
    <x v="0"/>
    <x v="0"/>
    <x v="7"/>
    <x v="74"/>
    <x v="0"/>
    <x v="0"/>
    <s v="Tesseramento"/>
    <x v="1"/>
    <x v="4"/>
    <x v="0"/>
    <m/>
  </r>
  <r>
    <n v="70751"/>
    <x v="0"/>
    <x v="0"/>
    <x v="0"/>
    <x v="1"/>
    <x v="7"/>
    <x v="74"/>
    <x v="0"/>
    <x v="1"/>
    <s v="Tesseramento"/>
    <x v="1"/>
    <x v="0"/>
    <x v="0"/>
    <m/>
  </r>
  <r>
    <n v="154695"/>
    <x v="0"/>
    <x v="0"/>
    <x v="0"/>
    <x v="0"/>
    <x v="7"/>
    <x v="74"/>
    <x v="0"/>
    <x v="0"/>
    <s v="Tesseramento"/>
    <x v="1"/>
    <x v="1"/>
    <x v="0"/>
    <m/>
  </r>
  <r>
    <n v="216521"/>
    <x v="1"/>
    <x v="0"/>
    <x v="0"/>
    <x v="3"/>
    <x v="7"/>
    <x v="74"/>
    <x v="0"/>
    <x v="0"/>
    <s v="Tesseramento"/>
    <x v="1"/>
    <x v="5"/>
    <x v="0"/>
    <m/>
  </r>
  <r>
    <n v="127168"/>
    <x v="0"/>
    <x v="0"/>
    <x v="0"/>
    <x v="0"/>
    <x v="7"/>
    <x v="74"/>
    <x v="0"/>
    <x v="0"/>
    <s v="Tesseramento"/>
    <x v="1"/>
    <x v="0"/>
    <x v="0"/>
    <m/>
  </r>
  <r>
    <n v="16861"/>
    <x v="0"/>
    <x v="0"/>
    <x v="0"/>
    <x v="0"/>
    <x v="7"/>
    <x v="74"/>
    <x v="0"/>
    <x v="1"/>
    <s v="Tesseramento"/>
    <x v="1"/>
    <x v="3"/>
    <x v="0"/>
    <m/>
  </r>
  <r>
    <n v="223831"/>
    <x v="0"/>
    <x v="0"/>
    <x v="0"/>
    <x v="1"/>
    <x v="7"/>
    <x v="74"/>
    <x v="0"/>
    <x v="0"/>
    <s v="Tesseramento"/>
    <x v="1"/>
    <x v="0"/>
    <x v="0"/>
    <m/>
  </r>
  <r>
    <n v="164302"/>
    <x v="0"/>
    <x v="0"/>
    <x v="0"/>
    <x v="0"/>
    <x v="7"/>
    <x v="74"/>
    <x v="0"/>
    <x v="0"/>
    <s v="Tesseramento"/>
    <x v="1"/>
    <x v="0"/>
    <x v="0"/>
    <m/>
  </r>
  <r>
    <n v="205474"/>
    <x v="0"/>
    <x v="0"/>
    <x v="0"/>
    <x v="0"/>
    <x v="8"/>
    <x v="98"/>
    <x v="0"/>
    <x v="0"/>
    <s v="Tesseramento"/>
    <x v="0"/>
    <x v="0"/>
    <x v="0"/>
    <m/>
  </r>
  <r>
    <n v="152875"/>
    <x v="0"/>
    <x v="0"/>
    <x v="0"/>
    <x v="0"/>
    <x v="4"/>
    <x v="47"/>
    <x v="0"/>
    <x v="0"/>
    <s v="Tesseramento"/>
    <x v="0"/>
    <x v="3"/>
    <x v="0"/>
    <m/>
  </r>
  <r>
    <n v="234237"/>
    <x v="0"/>
    <x v="1"/>
    <x v="1"/>
    <x v="3"/>
    <x v="11"/>
    <x v="120"/>
    <x v="0"/>
    <x v="0"/>
    <s v="Tesseramento"/>
    <x v="1"/>
    <x v="0"/>
    <x v="0"/>
    <m/>
  </r>
  <r>
    <n v="166555"/>
    <x v="0"/>
    <x v="0"/>
    <x v="0"/>
    <x v="0"/>
    <x v="4"/>
    <x v="65"/>
    <x v="0"/>
    <x v="1"/>
    <s v="Tesseramento"/>
    <x v="1"/>
    <x v="4"/>
    <x v="0"/>
    <m/>
  </r>
  <r>
    <n v="139341"/>
    <x v="0"/>
    <x v="0"/>
    <x v="0"/>
    <x v="0"/>
    <x v="4"/>
    <x v="65"/>
    <x v="0"/>
    <x v="0"/>
    <s v="Tesseramento"/>
    <x v="1"/>
    <x v="3"/>
    <x v="0"/>
    <m/>
  </r>
  <r>
    <n v="94898"/>
    <x v="0"/>
    <x v="0"/>
    <x v="0"/>
    <x v="0"/>
    <x v="4"/>
    <x v="65"/>
    <x v="0"/>
    <x v="0"/>
    <s v="Tesseramento"/>
    <x v="1"/>
    <x v="4"/>
    <x v="0"/>
    <m/>
  </r>
  <r>
    <n v="94904"/>
    <x v="0"/>
    <x v="0"/>
    <x v="0"/>
    <x v="2"/>
    <x v="4"/>
    <x v="65"/>
    <x v="0"/>
    <x v="1"/>
    <s v="Tesseramento"/>
    <x v="1"/>
    <x v="4"/>
    <x v="0"/>
    <m/>
  </r>
  <r>
    <n v="215771"/>
    <x v="0"/>
    <x v="0"/>
    <x v="0"/>
    <x v="0"/>
    <x v="7"/>
    <x v="44"/>
    <x v="0"/>
    <x v="0"/>
    <s v="Tesseramento"/>
    <x v="1"/>
    <x v="0"/>
    <x v="0"/>
    <m/>
  </r>
  <r>
    <n v="187446"/>
    <x v="1"/>
    <x v="0"/>
    <x v="0"/>
    <x v="0"/>
    <x v="12"/>
    <x v="122"/>
    <x v="0"/>
    <x v="0"/>
    <s v="Tesseramento"/>
    <x v="0"/>
    <x v="7"/>
    <x v="0"/>
    <s v="B"/>
  </r>
  <r>
    <n v="219482"/>
    <x v="1"/>
    <x v="0"/>
    <x v="0"/>
    <x v="1"/>
    <x v="12"/>
    <x v="122"/>
    <x v="0"/>
    <x v="0"/>
    <s v="Tesseramento"/>
    <x v="0"/>
    <x v="5"/>
    <x v="0"/>
    <m/>
  </r>
  <r>
    <n v="29820"/>
    <x v="0"/>
    <x v="0"/>
    <x v="0"/>
    <x v="0"/>
    <x v="7"/>
    <x v="51"/>
    <x v="0"/>
    <x v="0"/>
    <s v="Tesseramento"/>
    <x v="1"/>
    <x v="4"/>
    <x v="0"/>
    <m/>
  </r>
  <r>
    <n v="191398"/>
    <x v="0"/>
    <x v="0"/>
    <x v="0"/>
    <x v="0"/>
    <x v="12"/>
    <x v="114"/>
    <x v="0"/>
    <x v="0"/>
    <s v="Tesseramento"/>
    <x v="1"/>
    <x v="4"/>
    <x v="0"/>
    <m/>
  </r>
  <r>
    <n v="222001"/>
    <x v="0"/>
    <x v="1"/>
    <x v="0"/>
    <x v="1"/>
    <x v="7"/>
    <x v="45"/>
    <x v="0"/>
    <x v="0"/>
    <s v="Tesseramento"/>
    <x v="1"/>
    <x v="3"/>
    <x v="0"/>
    <m/>
  </r>
  <r>
    <n v="208225"/>
    <x v="0"/>
    <x v="0"/>
    <x v="0"/>
    <x v="0"/>
    <x v="4"/>
    <x v="47"/>
    <x v="0"/>
    <x v="0"/>
    <s v="Tesseramento"/>
    <x v="0"/>
    <x v="3"/>
    <x v="0"/>
    <m/>
  </r>
  <r>
    <n v="55317"/>
    <x v="0"/>
    <x v="0"/>
    <x v="0"/>
    <x v="0"/>
    <x v="2"/>
    <x v="157"/>
    <x v="0"/>
    <x v="0"/>
    <s v="Tesseramento"/>
    <x v="1"/>
    <x v="4"/>
    <x v="0"/>
    <m/>
  </r>
  <r>
    <n v="208043"/>
    <x v="0"/>
    <x v="0"/>
    <x v="2"/>
    <x v="2"/>
    <x v="5"/>
    <x v="38"/>
    <x v="0"/>
    <x v="0"/>
    <s v="Tesseramento"/>
    <x v="1"/>
    <x v="0"/>
    <x v="0"/>
    <m/>
  </r>
  <r>
    <n v="149283"/>
    <x v="0"/>
    <x v="0"/>
    <x v="0"/>
    <x v="0"/>
    <x v="5"/>
    <x v="38"/>
    <x v="0"/>
    <x v="0"/>
    <s v="Tesseramento"/>
    <x v="1"/>
    <x v="1"/>
    <x v="0"/>
    <m/>
  </r>
  <r>
    <n v="156464"/>
    <x v="0"/>
    <x v="0"/>
    <x v="0"/>
    <x v="0"/>
    <x v="7"/>
    <x v="227"/>
    <x v="0"/>
    <x v="0"/>
    <s v="Tesseramento"/>
    <x v="1"/>
    <x v="0"/>
    <x v="0"/>
    <m/>
  </r>
  <r>
    <n v="216342"/>
    <x v="0"/>
    <x v="0"/>
    <x v="0"/>
    <x v="1"/>
    <x v="7"/>
    <x v="45"/>
    <x v="0"/>
    <x v="0"/>
    <s v="Tesseramento"/>
    <x v="1"/>
    <x v="0"/>
    <x v="0"/>
    <m/>
  </r>
  <r>
    <n v="167741"/>
    <x v="0"/>
    <x v="0"/>
    <x v="0"/>
    <x v="0"/>
    <x v="5"/>
    <x v="38"/>
    <x v="0"/>
    <x v="0"/>
    <s v="Tesseramento"/>
    <x v="1"/>
    <x v="1"/>
    <x v="0"/>
    <m/>
  </r>
  <r>
    <n v="58888"/>
    <x v="0"/>
    <x v="0"/>
    <x v="0"/>
    <x v="0"/>
    <x v="7"/>
    <x v="135"/>
    <x v="0"/>
    <x v="0"/>
    <s v="Tesseramento"/>
    <x v="1"/>
    <x v="3"/>
    <x v="0"/>
    <m/>
  </r>
  <r>
    <n v="85458"/>
    <x v="0"/>
    <x v="0"/>
    <x v="0"/>
    <x v="0"/>
    <x v="7"/>
    <x v="135"/>
    <x v="0"/>
    <x v="0"/>
    <s v="Tesseramento"/>
    <x v="1"/>
    <x v="3"/>
    <x v="0"/>
    <m/>
  </r>
  <r>
    <n v="86419"/>
    <x v="0"/>
    <x v="0"/>
    <x v="0"/>
    <x v="0"/>
    <x v="7"/>
    <x v="135"/>
    <x v="0"/>
    <x v="0"/>
    <s v="Tesseramento"/>
    <x v="1"/>
    <x v="3"/>
    <x v="0"/>
    <m/>
  </r>
  <r>
    <n v="18335"/>
    <x v="0"/>
    <x v="0"/>
    <x v="0"/>
    <x v="0"/>
    <x v="7"/>
    <x v="135"/>
    <x v="0"/>
    <x v="0"/>
    <s v="Tesseramento"/>
    <x v="1"/>
    <x v="4"/>
    <x v="0"/>
    <m/>
  </r>
  <r>
    <n v="56738"/>
    <x v="0"/>
    <x v="0"/>
    <x v="0"/>
    <x v="0"/>
    <x v="7"/>
    <x v="135"/>
    <x v="0"/>
    <x v="1"/>
    <s v="Tesseramento"/>
    <x v="1"/>
    <x v="3"/>
    <x v="0"/>
    <m/>
  </r>
  <r>
    <n v="174580"/>
    <x v="0"/>
    <x v="0"/>
    <x v="0"/>
    <x v="0"/>
    <x v="7"/>
    <x v="44"/>
    <x v="0"/>
    <x v="1"/>
    <s v="Tesseramento"/>
    <x v="1"/>
    <x v="0"/>
    <x v="0"/>
    <m/>
  </r>
  <r>
    <n v="174078"/>
    <x v="0"/>
    <x v="0"/>
    <x v="0"/>
    <x v="0"/>
    <x v="7"/>
    <x v="44"/>
    <x v="0"/>
    <x v="0"/>
    <s v="Tesseramento"/>
    <x v="1"/>
    <x v="1"/>
    <x v="0"/>
    <m/>
  </r>
  <r>
    <n v="111817"/>
    <x v="0"/>
    <x v="0"/>
    <x v="0"/>
    <x v="0"/>
    <x v="7"/>
    <x v="78"/>
    <x v="0"/>
    <x v="0"/>
    <s v="Tesseramento"/>
    <x v="0"/>
    <x v="0"/>
    <x v="0"/>
    <m/>
  </r>
  <r>
    <n v="216081"/>
    <x v="0"/>
    <x v="0"/>
    <x v="0"/>
    <x v="0"/>
    <x v="7"/>
    <x v="78"/>
    <x v="0"/>
    <x v="0"/>
    <s v="Tesseramento"/>
    <x v="0"/>
    <x v="3"/>
    <x v="0"/>
    <m/>
  </r>
  <r>
    <n v="29599"/>
    <x v="0"/>
    <x v="0"/>
    <x v="0"/>
    <x v="0"/>
    <x v="7"/>
    <x v="45"/>
    <x v="0"/>
    <x v="0"/>
    <s v="Tesseramento"/>
    <x v="1"/>
    <x v="3"/>
    <x v="0"/>
    <m/>
  </r>
  <r>
    <n v="30473"/>
    <x v="0"/>
    <x v="0"/>
    <x v="0"/>
    <x v="0"/>
    <x v="7"/>
    <x v="45"/>
    <x v="0"/>
    <x v="0"/>
    <s v="Tesseramento"/>
    <x v="1"/>
    <x v="3"/>
    <x v="0"/>
    <m/>
  </r>
  <r>
    <n v="225325"/>
    <x v="0"/>
    <x v="0"/>
    <x v="0"/>
    <x v="1"/>
    <x v="7"/>
    <x v="78"/>
    <x v="0"/>
    <x v="0"/>
    <s v="Tesseramento"/>
    <x v="0"/>
    <x v="0"/>
    <x v="0"/>
    <m/>
  </r>
  <r>
    <n v="173988"/>
    <x v="0"/>
    <x v="0"/>
    <x v="0"/>
    <x v="0"/>
    <x v="4"/>
    <x v="52"/>
    <x v="0"/>
    <x v="0"/>
    <s v="Tesseramento"/>
    <x v="1"/>
    <x v="1"/>
    <x v="0"/>
    <m/>
  </r>
  <r>
    <n v="48784"/>
    <x v="0"/>
    <x v="0"/>
    <x v="0"/>
    <x v="0"/>
    <x v="7"/>
    <x v="45"/>
    <x v="0"/>
    <x v="0"/>
    <s v="Tesseramento"/>
    <x v="1"/>
    <x v="3"/>
    <x v="0"/>
    <m/>
  </r>
  <r>
    <n v="194731"/>
    <x v="0"/>
    <x v="1"/>
    <x v="0"/>
    <x v="0"/>
    <x v="7"/>
    <x v="44"/>
    <x v="0"/>
    <x v="0"/>
    <s v="Tesseramento"/>
    <x v="1"/>
    <x v="3"/>
    <x v="0"/>
    <m/>
  </r>
  <r>
    <n v="190421"/>
    <x v="1"/>
    <x v="0"/>
    <x v="0"/>
    <x v="0"/>
    <x v="7"/>
    <x v="33"/>
    <x v="0"/>
    <x v="0"/>
    <s v="Tesseramento"/>
    <x v="1"/>
    <x v="7"/>
    <x v="0"/>
    <m/>
  </r>
  <r>
    <n v="200230"/>
    <x v="1"/>
    <x v="0"/>
    <x v="0"/>
    <x v="0"/>
    <x v="7"/>
    <x v="33"/>
    <x v="0"/>
    <x v="0"/>
    <s v="Tesseramento"/>
    <x v="1"/>
    <x v="7"/>
    <x v="0"/>
    <s v="B"/>
  </r>
  <r>
    <n v="212837"/>
    <x v="1"/>
    <x v="0"/>
    <x v="0"/>
    <x v="0"/>
    <x v="7"/>
    <x v="33"/>
    <x v="0"/>
    <x v="0"/>
    <s v="Tesseramento"/>
    <x v="1"/>
    <x v="5"/>
    <x v="0"/>
    <m/>
  </r>
  <r>
    <n v="118135"/>
    <x v="0"/>
    <x v="0"/>
    <x v="0"/>
    <x v="0"/>
    <x v="7"/>
    <x v="33"/>
    <x v="0"/>
    <x v="0"/>
    <s v="Tesseramento"/>
    <x v="1"/>
    <x v="1"/>
    <x v="0"/>
    <m/>
  </r>
  <r>
    <n v="180816"/>
    <x v="1"/>
    <x v="0"/>
    <x v="0"/>
    <x v="0"/>
    <x v="7"/>
    <x v="33"/>
    <x v="0"/>
    <x v="0"/>
    <s v="Tesseramento"/>
    <x v="1"/>
    <x v="7"/>
    <x v="0"/>
    <s v="BG"/>
  </r>
  <r>
    <n v="125085"/>
    <x v="1"/>
    <x v="0"/>
    <x v="0"/>
    <x v="0"/>
    <x v="7"/>
    <x v="33"/>
    <x v="0"/>
    <x v="0"/>
    <s v="Tesseramento"/>
    <x v="1"/>
    <x v="6"/>
    <x v="0"/>
    <s v="B"/>
  </r>
  <r>
    <n v="188103"/>
    <x v="1"/>
    <x v="0"/>
    <x v="0"/>
    <x v="0"/>
    <x v="7"/>
    <x v="33"/>
    <x v="0"/>
    <x v="0"/>
    <s v="Tesseramento"/>
    <x v="1"/>
    <x v="5"/>
    <x v="0"/>
    <m/>
  </r>
  <r>
    <n v="215821"/>
    <x v="1"/>
    <x v="0"/>
    <x v="0"/>
    <x v="0"/>
    <x v="7"/>
    <x v="33"/>
    <x v="0"/>
    <x v="0"/>
    <s v="Tesseramento"/>
    <x v="1"/>
    <x v="2"/>
    <x v="0"/>
    <m/>
  </r>
  <r>
    <n v="213003"/>
    <x v="1"/>
    <x v="0"/>
    <x v="0"/>
    <x v="0"/>
    <x v="7"/>
    <x v="33"/>
    <x v="0"/>
    <x v="0"/>
    <s v="Tesseramento"/>
    <x v="1"/>
    <x v="6"/>
    <x v="0"/>
    <s v="B"/>
  </r>
  <r>
    <n v="154134"/>
    <x v="1"/>
    <x v="0"/>
    <x v="0"/>
    <x v="0"/>
    <x v="8"/>
    <x v="276"/>
    <x v="0"/>
    <x v="0"/>
    <s v="Tesseramento"/>
    <x v="1"/>
    <x v="7"/>
    <x v="0"/>
    <s v="B"/>
  </r>
  <r>
    <n v="234033"/>
    <x v="0"/>
    <x v="0"/>
    <x v="1"/>
    <x v="1"/>
    <x v="7"/>
    <x v="33"/>
    <x v="0"/>
    <x v="0"/>
    <s v="Tesseramento"/>
    <x v="1"/>
    <x v="1"/>
    <x v="0"/>
    <m/>
  </r>
  <r>
    <n v="142431"/>
    <x v="0"/>
    <x v="0"/>
    <x v="0"/>
    <x v="0"/>
    <x v="2"/>
    <x v="292"/>
    <x v="0"/>
    <x v="0"/>
    <s v="Tesseramento"/>
    <x v="1"/>
    <x v="0"/>
    <x v="0"/>
    <m/>
  </r>
  <r>
    <n v="59881"/>
    <x v="0"/>
    <x v="0"/>
    <x v="2"/>
    <x v="4"/>
    <x v="2"/>
    <x v="292"/>
    <x v="0"/>
    <x v="0"/>
    <s v="Tesseramento"/>
    <x v="1"/>
    <x v="0"/>
    <x v="0"/>
    <m/>
  </r>
  <r>
    <n v="92431"/>
    <x v="0"/>
    <x v="0"/>
    <x v="2"/>
    <x v="4"/>
    <x v="2"/>
    <x v="292"/>
    <x v="0"/>
    <x v="1"/>
    <s v="Tesseramento"/>
    <x v="1"/>
    <x v="4"/>
    <x v="0"/>
    <m/>
  </r>
  <r>
    <n v="234006"/>
    <x v="0"/>
    <x v="0"/>
    <x v="1"/>
    <x v="2"/>
    <x v="1"/>
    <x v="138"/>
    <x v="0"/>
    <x v="1"/>
    <s v="Tesseramento"/>
    <x v="1"/>
    <x v="0"/>
    <x v="0"/>
    <m/>
  </r>
  <r>
    <n v="217009"/>
    <x v="0"/>
    <x v="0"/>
    <x v="2"/>
    <x v="1"/>
    <x v="2"/>
    <x v="292"/>
    <x v="0"/>
    <x v="1"/>
    <s v="Tesseramento"/>
    <x v="1"/>
    <x v="0"/>
    <x v="0"/>
    <m/>
  </r>
  <r>
    <n v="21207"/>
    <x v="0"/>
    <x v="0"/>
    <x v="2"/>
    <x v="4"/>
    <x v="2"/>
    <x v="292"/>
    <x v="0"/>
    <x v="0"/>
    <s v="Tesseramento"/>
    <x v="1"/>
    <x v="4"/>
    <x v="0"/>
    <m/>
  </r>
  <r>
    <n v="12949"/>
    <x v="0"/>
    <x v="0"/>
    <x v="0"/>
    <x v="0"/>
    <x v="2"/>
    <x v="307"/>
    <x v="0"/>
    <x v="0"/>
    <s v="Tesseramento"/>
    <x v="1"/>
    <x v="4"/>
    <x v="0"/>
    <m/>
  </r>
  <r>
    <n v="38075"/>
    <x v="0"/>
    <x v="0"/>
    <x v="0"/>
    <x v="0"/>
    <x v="2"/>
    <x v="307"/>
    <x v="0"/>
    <x v="0"/>
    <s v="Tesseramento"/>
    <x v="1"/>
    <x v="3"/>
    <x v="0"/>
    <m/>
  </r>
  <r>
    <n v="96463"/>
    <x v="0"/>
    <x v="0"/>
    <x v="0"/>
    <x v="0"/>
    <x v="2"/>
    <x v="307"/>
    <x v="0"/>
    <x v="1"/>
    <s v="Tesseramento"/>
    <x v="1"/>
    <x v="4"/>
    <x v="0"/>
    <m/>
  </r>
  <r>
    <n v="169447"/>
    <x v="0"/>
    <x v="0"/>
    <x v="0"/>
    <x v="0"/>
    <x v="2"/>
    <x v="307"/>
    <x v="0"/>
    <x v="0"/>
    <s v="Tesseramento"/>
    <x v="1"/>
    <x v="0"/>
    <x v="0"/>
    <m/>
  </r>
  <r>
    <n v="137016"/>
    <x v="0"/>
    <x v="0"/>
    <x v="0"/>
    <x v="0"/>
    <x v="2"/>
    <x v="307"/>
    <x v="0"/>
    <x v="0"/>
    <s v="Tesseramento"/>
    <x v="1"/>
    <x v="0"/>
    <x v="0"/>
    <m/>
  </r>
  <r>
    <n v="96767"/>
    <x v="0"/>
    <x v="0"/>
    <x v="0"/>
    <x v="0"/>
    <x v="2"/>
    <x v="307"/>
    <x v="0"/>
    <x v="0"/>
    <s v="Tesseramento"/>
    <x v="1"/>
    <x v="4"/>
    <x v="0"/>
    <m/>
  </r>
  <r>
    <n v="45542"/>
    <x v="0"/>
    <x v="0"/>
    <x v="0"/>
    <x v="0"/>
    <x v="2"/>
    <x v="307"/>
    <x v="0"/>
    <x v="0"/>
    <s v="Tesseramento"/>
    <x v="1"/>
    <x v="4"/>
    <x v="0"/>
    <m/>
  </r>
  <r>
    <n v="45378"/>
    <x v="0"/>
    <x v="0"/>
    <x v="0"/>
    <x v="0"/>
    <x v="2"/>
    <x v="307"/>
    <x v="0"/>
    <x v="0"/>
    <s v="Tesseramento"/>
    <x v="1"/>
    <x v="0"/>
    <x v="0"/>
    <m/>
  </r>
  <r>
    <n v="191355"/>
    <x v="0"/>
    <x v="0"/>
    <x v="0"/>
    <x v="0"/>
    <x v="2"/>
    <x v="307"/>
    <x v="0"/>
    <x v="0"/>
    <s v="Tesseramento"/>
    <x v="1"/>
    <x v="0"/>
    <x v="0"/>
    <m/>
  </r>
  <r>
    <n v="21571"/>
    <x v="0"/>
    <x v="0"/>
    <x v="0"/>
    <x v="0"/>
    <x v="2"/>
    <x v="307"/>
    <x v="0"/>
    <x v="0"/>
    <s v="Tesseramento"/>
    <x v="1"/>
    <x v="3"/>
    <x v="0"/>
    <m/>
  </r>
  <r>
    <n v="218092"/>
    <x v="0"/>
    <x v="0"/>
    <x v="0"/>
    <x v="0"/>
    <x v="4"/>
    <x v="111"/>
    <x v="0"/>
    <x v="0"/>
    <s v="Tesseramento"/>
    <x v="3"/>
    <x v="0"/>
    <x v="0"/>
    <m/>
  </r>
  <r>
    <n v="21572"/>
    <x v="0"/>
    <x v="0"/>
    <x v="0"/>
    <x v="0"/>
    <x v="2"/>
    <x v="307"/>
    <x v="0"/>
    <x v="1"/>
    <s v="Tesseramento"/>
    <x v="1"/>
    <x v="4"/>
    <x v="0"/>
    <m/>
  </r>
  <r>
    <n v="111753"/>
    <x v="0"/>
    <x v="0"/>
    <x v="0"/>
    <x v="0"/>
    <x v="4"/>
    <x v="111"/>
    <x v="0"/>
    <x v="0"/>
    <s v="Tesseramento"/>
    <x v="3"/>
    <x v="0"/>
    <x v="0"/>
    <m/>
  </r>
  <r>
    <n v="204607"/>
    <x v="0"/>
    <x v="0"/>
    <x v="0"/>
    <x v="0"/>
    <x v="4"/>
    <x v="111"/>
    <x v="0"/>
    <x v="0"/>
    <s v="Tesseramento"/>
    <x v="3"/>
    <x v="0"/>
    <x v="0"/>
    <m/>
  </r>
  <r>
    <n v="220371"/>
    <x v="1"/>
    <x v="0"/>
    <x v="0"/>
    <x v="0"/>
    <x v="4"/>
    <x v="111"/>
    <x v="0"/>
    <x v="1"/>
    <s v="Tesseramento"/>
    <x v="3"/>
    <x v="5"/>
    <x v="0"/>
    <m/>
  </r>
  <r>
    <n v="10107"/>
    <x v="0"/>
    <x v="0"/>
    <x v="0"/>
    <x v="0"/>
    <x v="4"/>
    <x v="111"/>
    <x v="0"/>
    <x v="0"/>
    <s v="Tesseramento"/>
    <x v="3"/>
    <x v="4"/>
    <x v="0"/>
    <m/>
  </r>
  <r>
    <n v="86426"/>
    <x v="0"/>
    <x v="0"/>
    <x v="0"/>
    <x v="0"/>
    <x v="2"/>
    <x v="307"/>
    <x v="0"/>
    <x v="0"/>
    <s v="Tesseramento"/>
    <x v="1"/>
    <x v="0"/>
    <x v="0"/>
    <m/>
  </r>
  <r>
    <n v="132348"/>
    <x v="1"/>
    <x v="0"/>
    <x v="0"/>
    <x v="1"/>
    <x v="2"/>
    <x v="307"/>
    <x v="0"/>
    <x v="1"/>
    <s v="Tesseramento"/>
    <x v="1"/>
    <x v="6"/>
    <x v="0"/>
    <m/>
  </r>
  <r>
    <n v="175827"/>
    <x v="0"/>
    <x v="0"/>
    <x v="0"/>
    <x v="1"/>
    <x v="4"/>
    <x v="111"/>
    <x v="0"/>
    <x v="0"/>
    <s v="Tesseramento"/>
    <x v="3"/>
    <x v="4"/>
    <x v="0"/>
    <m/>
  </r>
  <r>
    <n v="4706"/>
    <x v="0"/>
    <x v="0"/>
    <x v="0"/>
    <x v="0"/>
    <x v="7"/>
    <x v="227"/>
    <x v="0"/>
    <x v="0"/>
    <s v="Tesseramento"/>
    <x v="1"/>
    <x v="3"/>
    <x v="0"/>
    <m/>
  </r>
  <r>
    <n v="234051"/>
    <x v="0"/>
    <x v="1"/>
    <x v="1"/>
    <x v="2"/>
    <x v="4"/>
    <x v="88"/>
    <x v="0"/>
    <x v="0"/>
    <s v="Tesseramento"/>
    <x v="1"/>
    <x v="0"/>
    <x v="0"/>
    <m/>
  </r>
  <r>
    <n v="174441"/>
    <x v="0"/>
    <x v="0"/>
    <x v="0"/>
    <x v="0"/>
    <x v="2"/>
    <x v="208"/>
    <x v="0"/>
    <x v="1"/>
    <s v="Tesseramento"/>
    <x v="0"/>
    <x v="0"/>
    <x v="0"/>
    <m/>
  </r>
  <r>
    <n v="95042"/>
    <x v="0"/>
    <x v="0"/>
    <x v="2"/>
    <x v="0"/>
    <x v="4"/>
    <x v="111"/>
    <x v="0"/>
    <x v="0"/>
    <s v="Tesseramento"/>
    <x v="3"/>
    <x v="3"/>
    <x v="0"/>
    <m/>
  </r>
  <r>
    <n v="234253"/>
    <x v="1"/>
    <x v="0"/>
    <x v="1"/>
    <x v="2"/>
    <x v="2"/>
    <x v="292"/>
    <x v="0"/>
    <x v="0"/>
    <s v="Tesseramento"/>
    <x v="1"/>
    <x v="5"/>
    <x v="0"/>
    <m/>
  </r>
  <r>
    <n v="204613"/>
    <x v="0"/>
    <x v="0"/>
    <x v="0"/>
    <x v="0"/>
    <x v="4"/>
    <x v="111"/>
    <x v="0"/>
    <x v="1"/>
    <s v="Tesseramento"/>
    <x v="3"/>
    <x v="3"/>
    <x v="0"/>
    <m/>
  </r>
  <r>
    <n v="97530"/>
    <x v="0"/>
    <x v="0"/>
    <x v="0"/>
    <x v="0"/>
    <x v="4"/>
    <x v="111"/>
    <x v="0"/>
    <x v="0"/>
    <s v="Tesseramento"/>
    <x v="3"/>
    <x v="0"/>
    <x v="0"/>
    <m/>
  </r>
  <r>
    <n v="224994"/>
    <x v="0"/>
    <x v="0"/>
    <x v="0"/>
    <x v="1"/>
    <x v="4"/>
    <x v="111"/>
    <x v="0"/>
    <x v="1"/>
    <s v="Tesseramento"/>
    <x v="3"/>
    <x v="0"/>
    <x v="0"/>
    <m/>
  </r>
  <r>
    <n v="234052"/>
    <x v="0"/>
    <x v="0"/>
    <x v="1"/>
    <x v="2"/>
    <x v="7"/>
    <x v="227"/>
    <x v="0"/>
    <x v="0"/>
    <s v="Tesseramento"/>
    <x v="1"/>
    <x v="0"/>
    <x v="0"/>
    <m/>
  </r>
  <r>
    <n v="124552"/>
    <x v="0"/>
    <x v="0"/>
    <x v="0"/>
    <x v="0"/>
    <x v="4"/>
    <x v="111"/>
    <x v="0"/>
    <x v="0"/>
    <s v="Tesseramento"/>
    <x v="3"/>
    <x v="3"/>
    <x v="0"/>
    <m/>
  </r>
  <r>
    <n v="215845"/>
    <x v="0"/>
    <x v="0"/>
    <x v="0"/>
    <x v="0"/>
    <x v="4"/>
    <x v="111"/>
    <x v="0"/>
    <x v="0"/>
    <s v="Tesseramento"/>
    <x v="3"/>
    <x v="0"/>
    <x v="0"/>
    <m/>
  </r>
  <r>
    <n v="158078"/>
    <x v="0"/>
    <x v="0"/>
    <x v="0"/>
    <x v="1"/>
    <x v="12"/>
    <x v="114"/>
    <x v="0"/>
    <x v="0"/>
    <s v="Tesseramento"/>
    <x v="1"/>
    <x v="3"/>
    <x v="0"/>
    <m/>
  </r>
  <r>
    <n v="113950"/>
    <x v="0"/>
    <x v="0"/>
    <x v="0"/>
    <x v="0"/>
    <x v="4"/>
    <x v="111"/>
    <x v="0"/>
    <x v="0"/>
    <s v="Tesseramento"/>
    <x v="3"/>
    <x v="0"/>
    <x v="0"/>
    <m/>
  </r>
  <r>
    <n v="141504"/>
    <x v="0"/>
    <x v="0"/>
    <x v="0"/>
    <x v="1"/>
    <x v="12"/>
    <x v="114"/>
    <x v="0"/>
    <x v="1"/>
    <s v="Tesseramento"/>
    <x v="1"/>
    <x v="4"/>
    <x v="0"/>
    <m/>
  </r>
  <r>
    <n v="105815"/>
    <x v="0"/>
    <x v="0"/>
    <x v="0"/>
    <x v="0"/>
    <x v="4"/>
    <x v="111"/>
    <x v="0"/>
    <x v="0"/>
    <s v="Tesseramento"/>
    <x v="3"/>
    <x v="0"/>
    <x v="0"/>
    <m/>
  </r>
  <r>
    <n v="92546"/>
    <x v="0"/>
    <x v="0"/>
    <x v="0"/>
    <x v="0"/>
    <x v="4"/>
    <x v="111"/>
    <x v="0"/>
    <x v="0"/>
    <s v="Tesseramento"/>
    <x v="3"/>
    <x v="4"/>
    <x v="0"/>
    <m/>
  </r>
  <r>
    <n v="128731"/>
    <x v="0"/>
    <x v="0"/>
    <x v="0"/>
    <x v="0"/>
    <x v="4"/>
    <x v="111"/>
    <x v="0"/>
    <x v="0"/>
    <s v="Tesseramento"/>
    <x v="3"/>
    <x v="0"/>
    <x v="0"/>
    <m/>
  </r>
  <r>
    <n v="131998"/>
    <x v="0"/>
    <x v="0"/>
    <x v="0"/>
    <x v="0"/>
    <x v="4"/>
    <x v="111"/>
    <x v="0"/>
    <x v="0"/>
    <s v="Tesseramento"/>
    <x v="3"/>
    <x v="3"/>
    <x v="0"/>
    <m/>
  </r>
  <r>
    <n v="170717"/>
    <x v="0"/>
    <x v="0"/>
    <x v="0"/>
    <x v="0"/>
    <x v="3"/>
    <x v="3"/>
    <x v="0"/>
    <x v="0"/>
    <s v="Tesseramento"/>
    <x v="1"/>
    <x v="0"/>
    <x v="0"/>
    <m/>
  </r>
  <r>
    <n v="155941"/>
    <x v="1"/>
    <x v="0"/>
    <x v="0"/>
    <x v="0"/>
    <x v="7"/>
    <x v="51"/>
    <x v="0"/>
    <x v="0"/>
    <s v="Tesseramento"/>
    <x v="1"/>
    <x v="7"/>
    <x v="0"/>
    <s v="B"/>
  </r>
  <r>
    <n v="147394"/>
    <x v="0"/>
    <x v="0"/>
    <x v="0"/>
    <x v="0"/>
    <x v="4"/>
    <x v="111"/>
    <x v="0"/>
    <x v="0"/>
    <s v="Tesseramento"/>
    <x v="3"/>
    <x v="4"/>
    <x v="0"/>
    <m/>
  </r>
  <r>
    <n v="79403"/>
    <x v="0"/>
    <x v="0"/>
    <x v="0"/>
    <x v="0"/>
    <x v="4"/>
    <x v="111"/>
    <x v="0"/>
    <x v="0"/>
    <s v="Tesseramento"/>
    <x v="3"/>
    <x v="3"/>
    <x v="0"/>
    <m/>
  </r>
  <r>
    <n v="204612"/>
    <x v="0"/>
    <x v="0"/>
    <x v="0"/>
    <x v="0"/>
    <x v="4"/>
    <x v="111"/>
    <x v="0"/>
    <x v="0"/>
    <s v="Tesseramento"/>
    <x v="3"/>
    <x v="1"/>
    <x v="0"/>
    <m/>
  </r>
  <r>
    <n v="205538"/>
    <x v="0"/>
    <x v="0"/>
    <x v="0"/>
    <x v="0"/>
    <x v="4"/>
    <x v="111"/>
    <x v="0"/>
    <x v="0"/>
    <s v="Tesseramento"/>
    <x v="3"/>
    <x v="3"/>
    <x v="0"/>
    <m/>
  </r>
  <r>
    <n v="204831"/>
    <x v="0"/>
    <x v="0"/>
    <x v="0"/>
    <x v="0"/>
    <x v="4"/>
    <x v="111"/>
    <x v="0"/>
    <x v="0"/>
    <s v="Tesseramento"/>
    <x v="3"/>
    <x v="0"/>
    <x v="0"/>
    <m/>
  </r>
  <r>
    <n v="29853"/>
    <x v="0"/>
    <x v="0"/>
    <x v="0"/>
    <x v="0"/>
    <x v="7"/>
    <x v="78"/>
    <x v="0"/>
    <x v="0"/>
    <s v="Tesseramento"/>
    <x v="0"/>
    <x v="3"/>
    <x v="0"/>
    <m/>
  </r>
  <r>
    <n v="206028"/>
    <x v="0"/>
    <x v="0"/>
    <x v="0"/>
    <x v="0"/>
    <x v="4"/>
    <x v="111"/>
    <x v="0"/>
    <x v="0"/>
    <s v="Tesseramento"/>
    <x v="3"/>
    <x v="0"/>
    <x v="0"/>
    <m/>
  </r>
  <r>
    <n v="203793"/>
    <x v="0"/>
    <x v="0"/>
    <x v="0"/>
    <x v="0"/>
    <x v="4"/>
    <x v="111"/>
    <x v="0"/>
    <x v="0"/>
    <s v="Tesseramento"/>
    <x v="3"/>
    <x v="4"/>
    <x v="0"/>
    <m/>
  </r>
  <r>
    <n v="192600"/>
    <x v="0"/>
    <x v="0"/>
    <x v="0"/>
    <x v="0"/>
    <x v="4"/>
    <x v="111"/>
    <x v="0"/>
    <x v="0"/>
    <s v="Tesseramento"/>
    <x v="3"/>
    <x v="3"/>
    <x v="0"/>
    <m/>
  </r>
  <r>
    <n v="94402"/>
    <x v="0"/>
    <x v="0"/>
    <x v="0"/>
    <x v="0"/>
    <x v="4"/>
    <x v="166"/>
    <x v="0"/>
    <x v="0"/>
    <s v="Tesseramento"/>
    <x v="1"/>
    <x v="3"/>
    <x v="0"/>
    <m/>
  </r>
  <r>
    <n v="234361"/>
    <x v="0"/>
    <x v="1"/>
    <x v="1"/>
    <x v="2"/>
    <x v="4"/>
    <x v="111"/>
    <x v="0"/>
    <x v="1"/>
    <s v="Tesseramento"/>
    <x v="3"/>
    <x v="0"/>
    <x v="0"/>
    <m/>
  </r>
  <r>
    <n v="234362"/>
    <x v="0"/>
    <x v="1"/>
    <x v="1"/>
    <x v="2"/>
    <x v="4"/>
    <x v="111"/>
    <x v="0"/>
    <x v="0"/>
    <s v="Tesseramento"/>
    <x v="3"/>
    <x v="3"/>
    <x v="0"/>
    <m/>
  </r>
  <r>
    <n v="234254"/>
    <x v="0"/>
    <x v="0"/>
    <x v="1"/>
    <x v="3"/>
    <x v="2"/>
    <x v="292"/>
    <x v="0"/>
    <x v="1"/>
    <s v="Tesseramento"/>
    <x v="1"/>
    <x v="0"/>
    <x v="0"/>
    <m/>
  </r>
  <r>
    <n v="234367"/>
    <x v="0"/>
    <x v="1"/>
    <x v="1"/>
    <x v="1"/>
    <x v="4"/>
    <x v="111"/>
    <x v="0"/>
    <x v="0"/>
    <s v="Tesseramento"/>
    <x v="3"/>
    <x v="0"/>
    <x v="0"/>
    <m/>
  </r>
  <r>
    <n v="234368"/>
    <x v="0"/>
    <x v="1"/>
    <x v="1"/>
    <x v="0"/>
    <x v="4"/>
    <x v="111"/>
    <x v="0"/>
    <x v="0"/>
    <s v="Tesseramento"/>
    <x v="3"/>
    <x v="0"/>
    <x v="0"/>
    <m/>
  </r>
  <r>
    <n v="234035"/>
    <x v="0"/>
    <x v="1"/>
    <x v="1"/>
    <x v="3"/>
    <x v="8"/>
    <x v="113"/>
    <x v="0"/>
    <x v="0"/>
    <s v="Tesseramento"/>
    <x v="0"/>
    <x v="0"/>
    <x v="0"/>
    <m/>
  </r>
  <r>
    <n v="234255"/>
    <x v="0"/>
    <x v="0"/>
    <x v="1"/>
    <x v="1"/>
    <x v="2"/>
    <x v="292"/>
    <x v="0"/>
    <x v="0"/>
    <s v="Tesseramento"/>
    <x v="1"/>
    <x v="1"/>
    <x v="0"/>
    <m/>
  </r>
  <r>
    <n v="234369"/>
    <x v="0"/>
    <x v="1"/>
    <x v="1"/>
    <x v="1"/>
    <x v="4"/>
    <x v="111"/>
    <x v="0"/>
    <x v="0"/>
    <s v="Tesseramento"/>
    <x v="3"/>
    <x v="0"/>
    <x v="0"/>
    <m/>
  </r>
  <r>
    <n v="234119"/>
    <x v="0"/>
    <x v="0"/>
    <x v="1"/>
    <x v="3"/>
    <x v="15"/>
    <x v="247"/>
    <x v="0"/>
    <x v="0"/>
    <s v="Tesseramento"/>
    <x v="1"/>
    <x v="3"/>
    <x v="0"/>
    <m/>
  </r>
  <r>
    <n v="234366"/>
    <x v="0"/>
    <x v="1"/>
    <x v="1"/>
    <x v="1"/>
    <x v="4"/>
    <x v="111"/>
    <x v="0"/>
    <x v="1"/>
    <s v="Tesseramento"/>
    <x v="3"/>
    <x v="0"/>
    <x v="0"/>
    <m/>
  </r>
  <r>
    <n v="234363"/>
    <x v="0"/>
    <x v="1"/>
    <x v="1"/>
    <x v="1"/>
    <x v="4"/>
    <x v="111"/>
    <x v="0"/>
    <x v="0"/>
    <s v="Tesseramento"/>
    <x v="3"/>
    <x v="0"/>
    <x v="0"/>
    <m/>
  </r>
  <r>
    <n v="234449"/>
    <x v="0"/>
    <x v="0"/>
    <x v="1"/>
    <x v="2"/>
    <x v="4"/>
    <x v="12"/>
    <x v="0"/>
    <x v="0"/>
    <s v="Tesseramento"/>
    <x v="1"/>
    <x v="0"/>
    <x v="0"/>
    <m/>
  </r>
  <r>
    <n v="15922"/>
    <x v="0"/>
    <x v="0"/>
    <x v="0"/>
    <x v="0"/>
    <x v="4"/>
    <x v="88"/>
    <x v="0"/>
    <x v="0"/>
    <s v="Tesseramento"/>
    <x v="1"/>
    <x v="0"/>
    <x v="0"/>
    <m/>
  </r>
  <r>
    <n v="208494"/>
    <x v="1"/>
    <x v="0"/>
    <x v="0"/>
    <x v="0"/>
    <x v="4"/>
    <x v="88"/>
    <x v="0"/>
    <x v="1"/>
    <s v="Tesseramento"/>
    <x v="1"/>
    <x v="5"/>
    <x v="0"/>
    <m/>
  </r>
  <r>
    <n v="220183"/>
    <x v="1"/>
    <x v="0"/>
    <x v="0"/>
    <x v="1"/>
    <x v="4"/>
    <x v="88"/>
    <x v="0"/>
    <x v="1"/>
    <s v="Tesseramento"/>
    <x v="1"/>
    <x v="5"/>
    <x v="0"/>
    <m/>
  </r>
  <r>
    <n v="98093"/>
    <x v="0"/>
    <x v="0"/>
    <x v="0"/>
    <x v="1"/>
    <x v="4"/>
    <x v="88"/>
    <x v="0"/>
    <x v="1"/>
    <s v="Tesseramento"/>
    <x v="1"/>
    <x v="0"/>
    <x v="0"/>
    <m/>
  </r>
  <r>
    <n v="234364"/>
    <x v="0"/>
    <x v="1"/>
    <x v="1"/>
    <x v="2"/>
    <x v="4"/>
    <x v="111"/>
    <x v="0"/>
    <x v="0"/>
    <s v="Tesseramento"/>
    <x v="3"/>
    <x v="1"/>
    <x v="0"/>
    <m/>
  </r>
  <r>
    <n v="188582"/>
    <x v="0"/>
    <x v="0"/>
    <x v="0"/>
    <x v="1"/>
    <x v="4"/>
    <x v="12"/>
    <x v="0"/>
    <x v="0"/>
    <s v="Tesseramento"/>
    <x v="1"/>
    <x v="4"/>
    <x v="0"/>
    <m/>
  </r>
  <r>
    <n v="162139"/>
    <x v="0"/>
    <x v="0"/>
    <x v="0"/>
    <x v="0"/>
    <x v="1"/>
    <x v="1"/>
    <x v="0"/>
    <x v="0"/>
    <s v="Tesseramento"/>
    <x v="0"/>
    <x v="3"/>
    <x v="0"/>
    <m/>
  </r>
  <r>
    <n v="108275"/>
    <x v="0"/>
    <x v="0"/>
    <x v="0"/>
    <x v="0"/>
    <x v="7"/>
    <x v="11"/>
    <x v="0"/>
    <x v="0"/>
    <s v="Tesseramento"/>
    <x v="1"/>
    <x v="4"/>
    <x v="0"/>
    <m/>
  </r>
  <r>
    <n v="184730"/>
    <x v="0"/>
    <x v="0"/>
    <x v="0"/>
    <x v="0"/>
    <x v="1"/>
    <x v="1"/>
    <x v="0"/>
    <x v="0"/>
    <s v="Tesseramento"/>
    <x v="0"/>
    <x v="3"/>
    <x v="0"/>
    <m/>
  </r>
  <r>
    <n v="92610"/>
    <x v="0"/>
    <x v="0"/>
    <x v="0"/>
    <x v="0"/>
    <x v="7"/>
    <x v="11"/>
    <x v="0"/>
    <x v="0"/>
    <s v="Tesseramento"/>
    <x v="1"/>
    <x v="4"/>
    <x v="0"/>
    <m/>
  </r>
  <r>
    <n v="66243"/>
    <x v="0"/>
    <x v="0"/>
    <x v="0"/>
    <x v="0"/>
    <x v="7"/>
    <x v="11"/>
    <x v="0"/>
    <x v="0"/>
    <s v="Tesseramento"/>
    <x v="1"/>
    <x v="4"/>
    <x v="0"/>
    <m/>
  </r>
  <r>
    <n v="67087"/>
    <x v="0"/>
    <x v="0"/>
    <x v="0"/>
    <x v="0"/>
    <x v="7"/>
    <x v="11"/>
    <x v="0"/>
    <x v="0"/>
    <s v="Tesseramento"/>
    <x v="1"/>
    <x v="0"/>
    <x v="0"/>
    <m/>
  </r>
  <r>
    <n v="233999"/>
    <x v="0"/>
    <x v="1"/>
    <x v="1"/>
    <x v="0"/>
    <x v="1"/>
    <x v="1"/>
    <x v="0"/>
    <x v="1"/>
    <s v="Tesseramento"/>
    <x v="0"/>
    <x v="0"/>
    <x v="0"/>
    <m/>
  </r>
  <r>
    <n v="157055"/>
    <x v="0"/>
    <x v="0"/>
    <x v="0"/>
    <x v="0"/>
    <x v="7"/>
    <x v="11"/>
    <x v="0"/>
    <x v="0"/>
    <s v="Tesseramento"/>
    <x v="1"/>
    <x v="1"/>
    <x v="0"/>
    <m/>
  </r>
  <r>
    <n v="58518"/>
    <x v="0"/>
    <x v="0"/>
    <x v="0"/>
    <x v="0"/>
    <x v="7"/>
    <x v="11"/>
    <x v="0"/>
    <x v="1"/>
    <s v="Tesseramento"/>
    <x v="1"/>
    <x v="0"/>
    <x v="0"/>
    <m/>
  </r>
  <r>
    <n v="63892"/>
    <x v="0"/>
    <x v="0"/>
    <x v="0"/>
    <x v="0"/>
    <x v="7"/>
    <x v="11"/>
    <x v="0"/>
    <x v="0"/>
    <s v="Tesseramento"/>
    <x v="1"/>
    <x v="4"/>
    <x v="0"/>
    <m/>
  </r>
  <r>
    <n v="32010"/>
    <x v="0"/>
    <x v="0"/>
    <x v="0"/>
    <x v="0"/>
    <x v="7"/>
    <x v="11"/>
    <x v="0"/>
    <x v="0"/>
    <s v="Tesseramento"/>
    <x v="1"/>
    <x v="3"/>
    <x v="0"/>
    <m/>
  </r>
  <r>
    <n v="59807"/>
    <x v="0"/>
    <x v="0"/>
    <x v="0"/>
    <x v="0"/>
    <x v="1"/>
    <x v="138"/>
    <x v="0"/>
    <x v="0"/>
    <s v="Tesseramento"/>
    <x v="1"/>
    <x v="3"/>
    <x v="0"/>
    <m/>
  </r>
  <r>
    <n v="32377"/>
    <x v="0"/>
    <x v="0"/>
    <x v="0"/>
    <x v="0"/>
    <x v="1"/>
    <x v="138"/>
    <x v="0"/>
    <x v="0"/>
    <s v="Tesseramento"/>
    <x v="1"/>
    <x v="3"/>
    <x v="0"/>
    <m/>
  </r>
  <r>
    <n v="14505"/>
    <x v="0"/>
    <x v="0"/>
    <x v="0"/>
    <x v="0"/>
    <x v="12"/>
    <x v="114"/>
    <x v="0"/>
    <x v="0"/>
    <s v="Tesseramento"/>
    <x v="1"/>
    <x v="3"/>
    <x v="0"/>
    <m/>
  </r>
  <r>
    <n v="234000"/>
    <x v="0"/>
    <x v="1"/>
    <x v="1"/>
    <x v="2"/>
    <x v="1"/>
    <x v="1"/>
    <x v="0"/>
    <x v="0"/>
    <s v="Tesseramento"/>
    <x v="0"/>
    <x v="3"/>
    <x v="0"/>
    <m/>
  </r>
  <r>
    <n v="23462"/>
    <x v="0"/>
    <x v="0"/>
    <x v="0"/>
    <x v="0"/>
    <x v="7"/>
    <x v="11"/>
    <x v="0"/>
    <x v="0"/>
    <s v="Tesseramento"/>
    <x v="1"/>
    <x v="3"/>
    <x v="0"/>
    <m/>
  </r>
  <r>
    <n v="172137"/>
    <x v="0"/>
    <x v="0"/>
    <x v="0"/>
    <x v="0"/>
    <x v="7"/>
    <x v="11"/>
    <x v="0"/>
    <x v="0"/>
    <s v="Tesseramento"/>
    <x v="1"/>
    <x v="4"/>
    <x v="0"/>
    <m/>
  </r>
  <r>
    <n v="191801"/>
    <x v="1"/>
    <x v="0"/>
    <x v="0"/>
    <x v="0"/>
    <x v="7"/>
    <x v="11"/>
    <x v="0"/>
    <x v="0"/>
    <s v="Tesseramento"/>
    <x v="1"/>
    <x v="7"/>
    <x v="0"/>
    <s v="BG"/>
  </r>
  <r>
    <n v="120220"/>
    <x v="0"/>
    <x v="0"/>
    <x v="0"/>
    <x v="0"/>
    <x v="7"/>
    <x v="11"/>
    <x v="0"/>
    <x v="0"/>
    <s v="Tesseramento"/>
    <x v="1"/>
    <x v="0"/>
    <x v="0"/>
    <m/>
  </r>
  <r>
    <n v="104930"/>
    <x v="0"/>
    <x v="0"/>
    <x v="0"/>
    <x v="0"/>
    <x v="7"/>
    <x v="11"/>
    <x v="0"/>
    <x v="0"/>
    <s v="Tesseramento"/>
    <x v="1"/>
    <x v="4"/>
    <x v="0"/>
    <m/>
  </r>
  <r>
    <n v="136485"/>
    <x v="0"/>
    <x v="0"/>
    <x v="0"/>
    <x v="0"/>
    <x v="7"/>
    <x v="11"/>
    <x v="0"/>
    <x v="1"/>
    <s v="Tesseramento"/>
    <x v="1"/>
    <x v="0"/>
    <x v="0"/>
    <m/>
  </r>
  <r>
    <n v="136496"/>
    <x v="0"/>
    <x v="0"/>
    <x v="0"/>
    <x v="0"/>
    <x v="7"/>
    <x v="11"/>
    <x v="0"/>
    <x v="0"/>
    <s v="Tesseramento"/>
    <x v="1"/>
    <x v="0"/>
    <x v="0"/>
    <m/>
  </r>
  <r>
    <n v="77863"/>
    <x v="0"/>
    <x v="0"/>
    <x v="0"/>
    <x v="0"/>
    <x v="7"/>
    <x v="11"/>
    <x v="0"/>
    <x v="0"/>
    <s v="Tesseramento"/>
    <x v="1"/>
    <x v="3"/>
    <x v="0"/>
    <m/>
  </r>
  <r>
    <n v="108836"/>
    <x v="0"/>
    <x v="0"/>
    <x v="0"/>
    <x v="0"/>
    <x v="7"/>
    <x v="11"/>
    <x v="0"/>
    <x v="0"/>
    <s v="Tesseramento"/>
    <x v="1"/>
    <x v="3"/>
    <x v="0"/>
    <m/>
  </r>
  <r>
    <n v="115539"/>
    <x v="0"/>
    <x v="0"/>
    <x v="0"/>
    <x v="0"/>
    <x v="7"/>
    <x v="11"/>
    <x v="0"/>
    <x v="1"/>
    <s v="Tesseramento"/>
    <x v="1"/>
    <x v="3"/>
    <x v="0"/>
    <m/>
  </r>
  <r>
    <n v="113670"/>
    <x v="0"/>
    <x v="0"/>
    <x v="0"/>
    <x v="0"/>
    <x v="7"/>
    <x v="11"/>
    <x v="0"/>
    <x v="0"/>
    <s v="Tesseramento"/>
    <x v="1"/>
    <x v="1"/>
    <x v="0"/>
    <m/>
  </r>
  <r>
    <n v="41931"/>
    <x v="0"/>
    <x v="0"/>
    <x v="0"/>
    <x v="0"/>
    <x v="1"/>
    <x v="138"/>
    <x v="0"/>
    <x v="0"/>
    <s v="Tesseramento"/>
    <x v="1"/>
    <x v="4"/>
    <x v="0"/>
    <m/>
  </r>
  <r>
    <n v="20295"/>
    <x v="0"/>
    <x v="0"/>
    <x v="0"/>
    <x v="0"/>
    <x v="1"/>
    <x v="138"/>
    <x v="0"/>
    <x v="1"/>
    <s v="Tesseramento"/>
    <x v="1"/>
    <x v="4"/>
    <x v="0"/>
    <m/>
  </r>
  <r>
    <n v="43308"/>
    <x v="0"/>
    <x v="0"/>
    <x v="0"/>
    <x v="0"/>
    <x v="1"/>
    <x v="138"/>
    <x v="0"/>
    <x v="0"/>
    <s v="Tesseramento"/>
    <x v="1"/>
    <x v="4"/>
    <x v="0"/>
    <m/>
  </r>
  <r>
    <n v="204110"/>
    <x v="0"/>
    <x v="0"/>
    <x v="0"/>
    <x v="0"/>
    <x v="1"/>
    <x v="138"/>
    <x v="0"/>
    <x v="0"/>
    <s v="Tesseramento"/>
    <x v="1"/>
    <x v="3"/>
    <x v="0"/>
    <m/>
  </r>
  <r>
    <n v="46073"/>
    <x v="0"/>
    <x v="0"/>
    <x v="0"/>
    <x v="0"/>
    <x v="1"/>
    <x v="138"/>
    <x v="0"/>
    <x v="1"/>
    <s v="Tesseramento"/>
    <x v="1"/>
    <x v="3"/>
    <x v="0"/>
    <m/>
  </r>
  <r>
    <n v="153003"/>
    <x v="0"/>
    <x v="0"/>
    <x v="0"/>
    <x v="0"/>
    <x v="1"/>
    <x v="138"/>
    <x v="0"/>
    <x v="0"/>
    <s v="Tesseramento"/>
    <x v="1"/>
    <x v="4"/>
    <x v="0"/>
    <m/>
  </r>
  <r>
    <n v="31810"/>
    <x v="0"/>
    <x v="0"/>
    <x v="0"/>
    <x v="0"/>
    <x v="1"/>
    <x v="138"/>
    <x v="0"/>
    <x v="0"/>
    <s v="Tesseramento"/>
    <x v="1"/>
    <x v="4"/>
    <x v="0"/>
    <m/>
  </r>
  <r>
    <n v="8171"/>
    <x v="0"/>
    <x v="0"/>
    <x v="0"/>
    <x v="0"/>
    <x v="1"/>
    <x v="138"/>
    <x v="0"/>
    <x v="1"/>
    <s v="Tesseramento"/>
    <x v="1"/>
    <x v="0"/>
    <x v="0"/>
    <m/>
  </r>
  <r>
    <n v="33469"/>
    <x v="0"/>
    <x v="0"/>
    <x v="0"/>
    <x v="0"/>
    <x v="1"/>
    <x v="138"/>
    <x v="0"/>
    <x v="1"/>
    <s v="Tesseramento"/>
    <x v="1"/>
    <x v="3"/>
    <x v="0"/>
    <m/>
  </r>
  <r>
    <n v="90949"/>
    <x v="0"/>
    <x v="0"/>
    <x v="0"/>
    <x v="0"/>
    <x v="1"/>
    <x v="138"/>
    <x v="0"/>
    <x v="0"/>
    <s v="Tesseramento"/>
    <x v="1"/>
    <x v="0"/>
    <x v="0"/>
    <m/>
  </r>
  <r>
    <n v="94733"/>
    <x v="0"/>
    <x v="0"/>
    <x v="0"/>
    <x v="0"/>
    <x v="1"/>
    <x v="138"/>
    <x v="0"/>
    <x v="0"/>
    <s v="Tesseramento"/>
    <x v="1"/>
    <x v="1"/>
    <x v="0"/>
    <m/>
  </r>
  <r>
    <n v="71945"/>
    <x v="0"/>
    <x v="0"/>
    <x v="0"/>
    <x v="0"/>
    <x v="1"/>
    <x v="138"/>
    <x v="0"/>
    <x v="1"/>
    <s v="Tesseramento"/>
    <x v="1"/>
    <x v="4"/>
    <x v="0"/>
    <m/>
  </r>
  <r>
    <n v="216727"/>
    <x v="0"/>
    <x v="0"/>
    <x v="0"/>
    <x v="1"/>
    <x v="1"/>
    <x v="138"/>
    <x v="0"/>
    <x v="0"/>
    <s v="Tesseramento"/>
    <x v="1"/>
    <x v="3"/>
    <x v="0"/>
    <m/>
  </r>
  <r>
    <n v="136112"/>
    <x v="0"/>
    <x v="0"/>
    <x v="0"/>
    <x v="0"/>
    <x v="1"/>
    <x v="138"/>
    <x v="0"/>
    <x v="0"/>
    <s v="Tesseramento"/>
    <x v="1"/>
    <x v="4"/>
    <x v="0"/>
    <m/>
  </r>
  <r>
    <n v="32654"/>
    <x v="0"/>
    <x v="0"/>
    <x v="0"/>
    <x v="0"/>
    <x v="1"/>
    <x v="138"/>
    <x v="0"/>
    <x v="0"/>
    <s v="Tesseramento"/>
    <x v="1"/>
    <x v="4"/>
    <x v="0"/>
    <m/>
  </r>
  <r>
    <n v="186970"/>
    <x v="0"/>
    <x v="0"/>
    <x v="0"/>
    <x v="0"/>
    <x v="1"/>
    <x v="138"/>
    <x v="0"/>
    <x v="0"/>
    <s v="Tesseramento"/>
    <x v="1"/>
    <x v="0"/>
    <x v="0"/>
    <m/>
  </r>
  <r>
    <n v="62914"/>
    <x v="0"/>
    <x v="0"/>
    <x v="0"/>
    <x v="0"/>
    <x v="1"/>
    <x v="138"/>
    <x v="0"/>
    <x v="0"/>
    <s v="Tesseramento"/>
    <x v="1"/>
    <x v="3"/>
    <x v="0"/>
    <m/>
  </r>
  <r>
    <n v="104948"/>
    <x v="0"/>
    <x v="0"/>
    <x v="0"/>
    <x v="0"/>
    <x v="1"/>
    <x v="138"/>
    <x v="0"/>
    <x v="0"/>
    <s v="Tesseramento"/>
    <x v="1"/>
    <x v="0"/>
    <x v="0"/>
    <m/>
  </r>
  <r>
    <n v="28901"/>
    <x v="0"/>
    <x v="0"/>
    <x v="0"/>
    <x v="0"/>
    <x v="1"/>
    <x v="138"/>
    <x v="0"/>
    <x v="0"/>
    <s v="Tesseramento"/>
    <x v="1"/>
    <x v="3"/>
    <x v="0"/>
    <m/>
  </r>
  <r>
    <n v="86293"/>
    <x v="0"/>
    <x v="0"/>
    <x v="0"/>
    <x v="0"/>
    <x v="7"/>
    <x v="11"/>
    <x v="0"/>
    <x v="0"/>
    <s v="Tesseramento"/>
    <x v="1"/>
    <x v="0"/>
    <x v="0"/>
    <m/>
  </r>
  <r>
    <n v="154543"/>
    <x v="0"/>
    <x v="0"/>
    <x v="0"/>
    <x v="0"/>
    <x v="1"/>
    <x v="138"/>
    <x v="0"/>
    <x v="0"/>
    <s v="Tesseramento"/>
    <x v="1"/>
    <x v="0"/>
    <x v="0"/>
    <m/>
  </r>
  <r>
    <n v="32423"/>
    <x v="0"/>
    <x v="0"/>
    <x v="0"/>
    <x v="0"/>
    <x v="1"/>
    <x v="138"/>
    <x v="0"/>
    <x v="0"/>
    <s v="Tesseramento"/>
    <x v="1"/>
    <x v="4"/>
    <x v="0"/>
    <m/>
  </r>
  <r>
    <n v="25994"/>
    <x v="0"/>
    <x v="0"/>
    <x v="0"/>
    <x v="0"/>
    <x v="1"/>
    <x v="138"/>
    <x v="0"/>
    <x v="0"/>
    <s v="Tesseramento"/>
    <x v="1"/>
    <x v="0"/>
    <x v="0"/>
    <m/>
  </r>
  <r>
    <n v="89543"/>
    <x v="0"/>
    <x v="0"/>
    <x v="0"/>
    <x v="0"/>
    <x v="1"/>
    <x v="138"/>
    <x v="0"/>
    <x v="0"/>
    <s v="Tesseramento"/>
    <x v="1"/>
    <x v="4"/>
    <x v="0"/>
    <m/>
  </r>
  <r>
    <n v="31840"/>
    <x v="0"/>
    <x v="0"/>
    <x v="0"/>
    <x v="0"/>
    <x v="1"/>
    <x v="138"/>
    <x v="0"/>
    <x v="0"/>
    <s v="Tesseramento"/>
    <x v="1"/>
    <x v="3"/>
    <x v="0"/>
    <m/>
  </r>
  <r>
    <n v="61376"/>
    <x v="0"/>
    <x v="0"/>
    <x v="0"/>
    <x v="0"/>
    <x v="1"/>
    <x v="138"/>
    <x v="0"/>
    <x v="1"/>
    <s v="Tesseramento"/>
    <x v="1"/>
    <x v="3"/>
    <x v="0"/>
    <m/>
  </r>
  <r>
    <n v="226030"/>
    <x v="0"/>
    <x v="0"/>
    <x v="0"/>
    <x v="0"/>
    <x v="1"/>
    <x v="138"/>
    <x v="0"/>
    <x v="0"/>
    <s v="Tesseramento"/>
    <x v="1"/>
    <x v="0"/>
    <x v="0"/>
    <m/>
  </r>
  <r>
    <n v="168669"/>
    <x v="0"/>
    <x v="0"/>
    <x v="0"/>
    <x v="0"/>
    <x v="1"/>
    <x v="138"/>
    <x v="0"/>
    <x v="0"/>
    <s v="Tesseramento"/>
    <x v="1"/>
    <x v="4"/>
    <x v="0"/>
    <m/>
  </r>
  <r>
    <n v="203264"/>
    <x v="0"/>
    <x v="0"/>
    <x v="0"/>
    <x v="0"/>
    <x v="1"/>
    <x v="138"/>
    <x v="0"/>
    <x v="0"/>
    <s v="Tesseramento"/>
    <x v="1"/>
    <x v="3"/>
    <x v="0"/>
    <m/>
  </r>
  <r>
    <n v="153006"/>
    <x v="0"/>
    <x v="0"/>
    <x v="0"/>
    <x v="2"/>
    <x v="1"/>
    <x v="138"/>
    <x v="0"/>
    <x v="0"/>
    <s v="Tesseramento"/>
    <x v="1"/>
    <x v="0"/>
    <x v="0"/>
    <m/>
  </r>
  <r>
    <n v="158146"/>
    <x v="0"/>
    <x v="0"/>
    <x v="0"/>
    <x v="0"/>
    <x v="1"/>
    <x v="138"/>
    <x v="0"/>
    <x v="0"/>
    <s v="Tesseramento"/>
    <x v="1"/>
    <x v="4"/>
    <x v="0"/>
    <m/>
  </r>
  <r>
    <n v="20384"/>
    <x v="0"/>
    <x v="0"/>
    <x v="0"/>
    <x v="0"/>
    <x v="1"/>
    <x v="138"/>
    <x v="0"/>
    <x v="0"/>
    <s v="Tesseramento"/>
    <x v="1"/>
    <x v="4"/>
    <x v="0"/>
    <m/>
  </r>
  <r>
    <n v="150031"/>
    <x v="0"/>
    <x v="0"/>
    <x v="0"/>
    <x v="0"/>
    <x v="1"/>
    <x v="138"/>
    <x v="0"/>
    <x v="0"/>
    <s v="Tesseramento"/>
    <x v="1"/>
    <x v="4"/>
    <x v="0"/>
    <m/>
  </r>
  <r>
    <n v="34947"/>
    <x v="0"/>
    <x v="0"/>
    <x v="0"/>
    <x v="0"/>
    <x v="1"/>
    <x v="138"/>
    <x v="0"/>
    <x v="1"/>
    <s v="Tesseramento"/>
    <x v="1"/>
    <x v="4"/>
    <x v="0"/>
    <m/>
  </r>
  <r>
    <n v="120657"/>
    <x v="0"/>
    <x v="0"/>
    <x v="0"/>
    <x v="0"/>
    <x v="1"/>
    <x v="138"/>
    <x v="0"/>
    <x v="0"/>
    <s v="Tesseramento"/>
    <x v="1"/>
    <x v="0"/>
    <x v="0"/>
    <m/>
  </r>
  <r>
    <n v="170018"/>
    <x v="0"/>
    <x v="0"/>
    <x v="0"/>
    <x v="0"/>
    <x v="1"/>
    <x v="138"/>
    <x v="0"/>
    <x v="1"/>
    <s v="Tesseramento"/>
    <x v="1"/>
    <x v="0"/>
    <x v="0"/>
    <m/>
  </r>
  <r>
    <n v="23972"/>
    <x v="0"/>
    <x v="0"/>
    <x v="0"/>
    <x v="4"/>
    <x v="1"/>
    <x v="138"/>
    <x v="0"/>
    <x v="0"/>
    <s v="Tesseramento"/>
    <x v="1"/>
    <x v="4"/>
    <x v="0"/>
    <m/>
  </r>
  <r>
    <n v="20405"/>
    <x v="0"/>
    <x v="0"/>
    <x v="0"/>
    <x v="0"/>
    <x v="1"/>
    <x v="138"/>
    <x v="0"/>
    <x v="0"/>
    <s v="Tesseramento"/>
    <x v="1"/>
    <x v="0"/>
    <x v="0"/>
    <m/>
  </r>
  <r>
    <n v="203943"/>
    <x v="0"/>
    <x v="0"/>
    <x v="0"/>
    <x v="0"/>
    <x v="1"/>
    <x v="138"/>
    <x v="0"/>
    <x v="0"/>
    <s v="Tesseramento"/>
    <x v="1"/>
    <x v="3"/>
    <x v="0"/>
    <m/>
  </r>
  <r>
    <n v="58908"/>
    <x v="0"/>
    <x v="0"/>
    <x v="0"/>
    <x v="0"/>
    <x v="1"/>
    <x v="138"/>
    <x v="0"/>
    <x v="0"/>
    <s v="Tesseramento"/>
    <x v="1"/>
    <x v="4"/>
    <x v="0"/>
    <m/>
  </r>
  <r>
    <n v="224178"/>
    <x v="0"/>
    <x v="0"/>
    <x v="0"/>
    <x v="0"/>
    <x v="1"/>
    <x v="138"/>
    <x v="0"/>
    <x v="0"/>
    <s v="Tesseramento"/>
    <x v="1"/>
    <x v="0"/>
    <x v="0"/>
    <m/>
  </r>
  <r>
    <n v="20429"/>
    <x v="0"/>
    <x v="0"/>
    <x v="0"/>
    <x v="0"/>
    <x v="1"/>
    <x v="138"/>
    <x v="0"/>
    <x v="0"/>
    <s v="Tesseramento"/>
    <x v="1"/>
    <x v="4"/>
    <x v="0"/>
    <m/>
  </r>
  <r>
    <n v="69742"/>
    <x v="0"/>
    <x v="0"/>
    <x v="0"/>
    <x v="0"/>
    <x v="1"/>
    <x v="138"/>
    <x v="0"/>
    <x v="0"/>
    <s v="Tesseramento"/>
    <x v="1"/>
    <x v="3"/>
    <x v="0"/>
    <m/>
  </r>
  <r>
    <n v="51392"/>
    <x v="0"/>
    <x v="0"/>
    <x v="0"/>
    <x v="0"/>
    <x v="1"/>
    <x v="138"/>
    <x v="0"/>
    <x v="0"/>
    <s v="Tesseramento"/>
    <x v="1"/>
    <x v="4"/>
    <x v="0"/>
    <m/>
  </r>
  <r>
    <n v="234260"/>
    <x v="0"/>
    <x v="0"/>
    <x v="1"/>
    <x v="1"/>
    <x v="2"/>
    <x v="292"/>
    <x v="0"/>
    <x v="1"/>
    <s v="Tesseramento"/>
    <x v="1"/>
    <x v="0"/>
    <x v="0"/>
    <m/>
  </r>
  <r>
    <n v="130513"/>
    <x v="0"/>
    <x v="0"/>
    <x v="2"/>
    <x v="0"/>
    <x v="7"/>
    <x v="11"/>
    <x v="0"/>
    <x v="0"/>
    <s v="Tesseramento"/>
    <x v="1"/>
    <x v="1"/>
    <x v="0"/>
    <m/>
  </r>
  <r>
    <n v="108607"/>
    <x v="0"/>
    <x v="0"/>
    <x v="2"/>
    <x v="5"/>
    <x v="1"/>
    <x v="138"/>
    <x v="0"/>
    <x v="0"/>
    <s v="Tesseramento"/>
    <x v="1"/>
    <x v="0"/>
    <x v="0"/>
    <m/>
  </r>
  <r>
    <n v="107730"/>
    <x v="0"/>
    <x v="0"/>
    <x v="0"/>
    <x v="1"/>
    <x v="4"/>
    <x v="111"/>
    <x v="0"/>
    <x v="0"/>
    <s v="Tesseramento"/>
    <x v="3"/>
    <x v="0"/>
    <x v="0"/>
    <m/>
  </r>
  <r>
    <n v="234261"/>
    <x v="0"/>
    <x v="0"/>
    <x v="1"/>
    <x v="1"/>
    <x v="2"/>
    <x v="292"/>
    <x v="0"/>
    <x v="1"/>
    <s v="Tesseramento"/>
    <x v="1"/>
    <x v="1"/>
    <x v="0"/>
    <m/>
  </r>
  <r>
    <n v="192601"/>
    <x v="0"/>
    <x v="0"/>
    <x v="0"/>
    <x v="1"/>
    <x v="4"/>
    <x v="111"/>
    <x v="0"/>
    <x v="1"/>
    <s v="Tesseramento"/>
    <x v="3"/>
    <x v="4"/>
    <x v="0"/>
    <m/>
  </r>
  <r>
    <n v="224502"/>
    <x v="0"/>
    <x v="0"/>
    <x v="0"/>
    <x v="2"/>
    <x v="1"/>
    <x v="138"/>
    <x v="0"/>
    <x v="0"/>
    <s v="Tesseramento"/>
    <x v="1"/>
    <x v="0"/>
    <x v="0"/>
    <m/>
  </r>
  <r>
    <n v="155187"/>
    <x v="0"/>
    <x v="0"/>
    <x v="0"/>
    <x v="0"/>
    <x v="1"/>
    <x v="138"/>
    <x v="0"/>
    <x v="0"/>
    <s v="Tesseramento"/>
    <x v="1"/>
    <x v="3"/>
    <x v="0"/>
    <m/>
  </r>
  <r>
    <n v="155186"/>
    <x v="0"/>
    <x v="0"/>
    <x v="0"/>
    <x v="0"/>
    <x v="1"/>
    <x v="138"/>
    <x v="0"/>
    <x v="1"/>
    <s v="Tesseramento"/>
    <x v="1"/>
    <x v="3"/>
    <x v="0"/>
    <m/>
  </r>
  <r>
    <n v="16731"/>
    <x v="0"/>
    <x v="0"/>
    <x v="0"/>
    <x v="0"/>
    <x v="1"/>
    <x v="138"/>
    <x v="0"/>
    <x v="0"/>
    <s v="Tesseramento"/>
    <x v="1"/>
    <x v="4"/>
    <x v="0"/>
    <m/>
  </r>
  <r>
    <n v="15800"/>
    <x v="0"/>
    <x v="0"/>
    <x v="0"/>
    <x v="0"/>
    <x v="1"/>
    <x v="138"/>
    <x v="0"/>
    <x v="0"/>
    <s v="Tesseramento"/>
    <x v="1"/>
    <x v="3"/>
    <x v="0"/>
    <m/>
  </r>
  <r>
    <n v="204113"/>
    <x v="0"/>
    <x v="0"/>
    <x v="0"/>
    <x v="0"/>
    <x v="1"/>
    <x v="138"/>
    <x v="0"/>
    <x v="0"/>
    <s v="Tesseramento"/>
    <x v="1"/>
    <x v="3"/>
    <x v="0"/>
    <m/>
  </r>
  <r>
    <n v="121843"/>
    <x v="0"/>
    <x v="0"/>
    <x v="0"/>
    <x v="1"/>
    <x v="1"/>
    <x v="138"/>
    <x v="0"/>
    <x v="1"/>
    <s v="Tesseramento"/>
    <x v="1"/>
    <x v="0"/>
    <x v="0"/>
    <m/>
  </r>
  <r>
    <n v="15832"/>
    <x v="0"/>
    <x v="0"/>
    <x v="0"/>
    <x v="0"/>
    <x v="1"/>
    <x v="138"/>
    <x v="0"/>
    <x v="0"/>
    <s v="Tesseramento"/>
    <x v="1"/>
    <x v="4"/>
    <x v="0"/>
    <m/>
  </r>
  <r>
    <n v="58855"/>
    <x v="0"/>
    <x v="0"/>
    <x v="0"/>
    <x v="0"/>
    <x v="1"/>
    <x v="138"/>
    <x v="0"/>
    <x v="0"/>
    <s v="Tesseramento"/>
    <x v="1"/>
    <x v="4"/>
    <x v="0"/>
    <m/>
  </r>
  <r>
    <n v="73280"/>
    <x v="0"/>
    <x v="0"/>
    <x v="0"/>
    <x v="0"/>
    <x v="1"/>
    <x v="138"/>
    <x v="0"/>
    <x v="0"/>
    <s v="Tesseramento"/>
    <x v="1"/>
    <x v="3"/>
    <x v="0"/>
    <m/>
  </r>
  <r>
    <n v="200830"/>
    <x v="0"/>
    <x v="0"/>
    <x v="0"/>
    <x v="0"/>
    <x v="1"/>
    <x v="138"/>
    <x v="0"/>
    <x v="0"/>
    <s v="Tesseramento"/>
    <x v="1"/>
    <x v="4"/>
    <x v="0"/>
    <m/>
  </r>
  <r>
    <n v="234262"/>
    <x v="0"/>
    <x v="0"/>
    <x v="1"/>
    <x v="0"/>
    <x v="2"/>
    <x v="292"/>
    <x v="0"/>
    <x v="0"/>
    <s v="Tesseramento"/>
    <x v="1"/>
    <x v="1"/>
    <x v="0"/>
    <m/>
  </r>
  <r>
    <n v="98295"/>
    <x v="0"/>
    <x v="0"/>
    <x v="0"/>
    <x v="0"/>
    <x v="1"/>
    <x v="138"/>
    <x v="0"/>
    <x v="0"/>
    <s v="Tesseramento"/>
    <x v="1"/>
    <x v="3"/>
    <x v="0"/>
    <m/>
  </r>
  <r>
    <n v="198828"/>
    <x v="0"/>
    <x v="0"/>
    <x v="0"/>
    <x v="0"/>
    <x v="1"/>
    <x v="138"/>
    <x v="0"/>
    <x v="0"/>
    <s v="Tesseramento"/>
    <x v="1"/>
    <x v="0"/>
    <x v="0"/>
    <m/>
  </r>
  <r>
    <n v="244"/>
    <x v="0"/>
    <x v="0"/>
    <x v="0"/>
    <x v="0"/>
    <x v="1"/>
    <x v="138"/>
    <x v="0"/>
    <x v="0"/>
    <s v="Tesseramento"/>
    <x v="1"/>
    <x v="4"/>
    <x v="0"/>
    <m/>
  </r>
  <r>
    <n v="232323"/>
    <x v="0"/>
    <x v="0"/>
    <x v="0"/>
    <x v="0"/>
    <x v="1"/>
    <x v="138"/>
    <x v="0"/>
    <x v="0"/>
    <s v="Tesseramento"/>
    <x v="1"/>
    <x v="1"/>
    <x v="0"/>
    <m/>
  </r>
  <r>
    <n v="53677"/>
    <x v="0"/>
    <x v="0"/>
    <x v="0"/>
    <x v="1"/>
    <x v="1"/>
    <x v="138"/>
    <x v="0"/>
    <x v="0"/>
    <s v="Tesseramento"/>
    <x v="1"/>
    <x v="4"/>
    <x v="0"/>
    <m/>
  </r>
  <r>
    <n v="25815"/>
    <x v="0"/>
    <x v="0"/>
    <x v="0"/>
    <x v="1"/>
    <x v="1"/>
    <x v="138"/>
    <x v="0"/>
    <x v="1"/>
    <s v="Tesseramento"/>
    <x v="1"/>
    <x v="0"/>
    <x v="0"/>
    <m/>
  </r>
  <r>
    <n v="136085"/>
    <x v="0"/>
    <x v="0"/>
    <x v="0"/>
    <x v="0"/>
    <x v="1"/>
    <x v="138"/>
    <x v="0"/>
    <x v="0"/>
    <s v="Tesseramento"/>
    <x v="1"/>
    <x v="3"/>
    <x v="0"/>
    <m/>
  </r>
  <r>
    <n v="152205"/>
    <x v="0"/>
    <x v="1"/>
    <x v="2"/>
    <x v="2"/>
    <x v="4"/>
    <x v="80"/>
    <x v="0"/>
    <x v="0"/>
    <s v="Tesseramento"/>
    <x v="1"/>
    <x v="4"/>
    <x v="0"/>
    <m/>
  </r>
  <r>
    <n v="227820"/>
    <x v="0"/>
    <x v="0"/>
    <x v="0"/>
    <x v="2"/>
    <x v="1"/>
    <x v="138"/>
    <x v="0"/>
    <x v="0"/>
    <s v="Tesseramento"/>
    <x v="1"/>
    <x v="0"/>
    <x v="0"/>
    <m/>
  </r>
  <r>
    <n v="184025"/>
    <x v="0"/>
    <x v="0"/>
    <x v="0"/>
    <x v="0"/>
    <x v="1"/>
    <x v="138"/>
    <x v="0"/>
    <x v="0"/>
    <s v="Tesseramento"/>
    <x v="1"/>
    <x v="3"/>
    <x v="0"/>
    <m/>
  </r>
  <r>
    <n v="54426"/>
    <x v="0"/>
    <x v="0"/>
    <x v="0"/>
    <x v="0"/>
    <x v="1"/>
    <x v="138"/>
    <x v="0"/>
    <x v="1"/>
    <s v="Tesseramento"/>
    <x v="1"/>
    <x v="1"/>
    <x v="0"/>
    <m/>
  </r>
  <r>
    <n v="20528"/>
    <x v="0"/>
    <x v="0"/>
    <x v="0"/>
    <x v="1"/>
    <x v="1"/>
    <x v="138"/>
    <x v="0"/>
    <x v="0"/>
    <s v="Tesseramento"/>
    <x v="1"/>
    <x v="0"/>
    <x v="0"/>
    <m/>
  </r>
  <r>
    <n v="20527"/>
    <x v="0"/>
    <x v="0"/>
    <x v="0"/>
    <x v="0"/>
    <x v="1"/>
    <x v="138"/>
    <x v="0"/>
    <x v="0"/>
    <s v="Tesseramento"/>
    <x v="1"/>
    <x v="4"/>
    <x v="0"/>
    <m/>
  </r>
  <r>
    <n v="170337"/>
    <x v="0"/>
    <x v="0"/>
    <x v="0"/>
    <x v="0"/>
    <x v="1"/>
    <x v="138"/>
    <x v="0"/>
    <x v="0"/>
    <s v="Tesseramento"/>
    <x v="1"/>
    <x v="0"/>
    <x v="0"/>
    <m/>
  </r>
  <r>
    <n v="204861"/>
    <x v="0"/>
    <x v="0"/>
    <x v="0"/>
    <x v="0"/>
    <x v="1"/>
    <x v="138"/>
    <x v="0"/>
    <x v="0"/>
    <s v="Tesseramento"/>
    <x v="1"/>
    <x v="4"/>
    <x v="0"/>
    <m/>
  </r>
  <r>
    <n v="207827"/>
    <x v="0"/>
    <x v="0"/>
    <x v="0"/>
    <x v="1"/>
    <x v="1"/>
    <x v="138"/>
    <x v="0"/>
    <x v="0"/>
    <s v="Tesseramento"/>
    <x v="1"/>
    <x v="0"/>
    <x v="0"/>
    <m/>
  </r>
  <r>
    <n v="114330"/>
    <x v="0"/>
    <x v="0"/>
    <x v="0"/>
    <x v="0"/>
    <x v="1"/>
    <x v="138"/>
    <x v="0"/>
    <x v="0"/>
    <s v="Tesseramento"/>
    <x v="1"/>
    <x v="4"/>
    <x v="0"/>
    <m/>
  </r>
  <r>
    <n v="170020"/>
    <x v="0"/>
    <x v="0"/>
    <x v="0"/>
    <x v="0"/>
    <x v="1"/>
    <x v="138"/>
    <x v="0"/>
    <x v="0"/>
    <s v="Tesseramento"/>
    <x v="1"/>
    <x v="0"/>
    <x v="0"/>
    <m/>
  </r>
  <r>
    <n v="173206"/>
    <x v="0"/>
    <x v="0"/>
    <x v="0"/>
    <x v="3"/>
    <x v="1"/>
    <x v="138"/>
    <x v="0"/>
    <x v="0"/>
    <s v="Tesseramento"/>
    <x v="1"/>
    <x v="1"/>
    <x v="0"/>
    <m/>
  </r>
  <r>
    <n v="28959"/>
    <x v="0"/>
    <x v="0"/>
    <x v="0"/>
    <x v="0"/>
    <x v="1"/>
    <x v="138"/>
    <x v="0"/>
    <x v="0"/>
    <s v="Tesseramento"/>
    <x v="1"/>
    <x v="0"/>
    <x v="0"/>
    <m/>
  </r>
  <r>
    <n v="229407"/>
    <x v="0"/>
    <x v="0"/>
    <x v="0"/>
    <x v="1"/>
    <x v="1"/>
    <x v="138"/>
    <x v="0"/>
    <x v="0"/>
    <s v="Tesseramento"/>
    <x v="1"/>
    <x v="0"/>
    <x v="0"/>
    <m/>
  </r>
  <r>
    <n v="138492"/>
    <x v="0"/>
    <x v="0"/>
    <x v="0"/>
    <x v="0"/>
    <x v="1"/>
    <x v="138"/>
    <x v="0"/>
    <x v="1"/>
    <s v="Tesseramento"/>
    <x v="1"/>
    <x v="0"/>
    <x v="0"/>
    <m/>
  </r>
  <r>
    <n v="102942"/>
    <x v="0"/>
    <x v="0"/>
    <x v="0"/>
    <x v="0"/>
    <x v="1"/>
    <x v="138"/>
    <x v="0"/>
    <x v="0"/>
    <s v="Tesseramento"/>
    <x v="1"/>
    <x v="3"/>
    <x v="0"/>
    <m/>
  </r>
  <r>
    <n v="115016"/>
    <x v="0"/>
    <x v="0"/>
    <x v="0"/>
    <x v="1"/>
    <x v="1"/>
    <x v="138"/>
    <x v="0"/>
    <x v="0"/>
    <s v="Tesseramento"/>
    <x v="1"/>
    <x v="1"/>
    <x v="0"/>
    <m/>
  </r>
  <r>
    <n v="36304"/>
    <x v="0"/>
    <x v="0"/>
    <x v="0"/>
    <x v="0"/>
    <x v="1"/>
    <x v="138"/>
    <x v="0"/>
    <x v="0"/>
    <s v="Tesseramento"/>
    <x v="1"/>
    <x v="4"/>
    <x v="0"/>
    <m/>
  </r>
  <r>
    <n v="153014"/>
    <x v="0"/>
    <x v="0"/>
    <x v="0"/>
    <x v="0"/>
    <x v="1"/>
    <x v="138"/>
    <x v="0"/>
    <x v="0"/>
    <s v="Tesseramento"/>
    <x v="1"/>
    <x v="0"/>
    <x v="0"/>
    <m/>
  </r>
  <r>
    <n v="145303"/>
    <x v="0"/>
    <x v="0"/>
    <x v="0"/>
    <x v="0"/>
    <x v="1"/>
    <x v="138"/>
    <x v="0"/>
    <x v="0"/>
    <s v="Tesseramento"/>
    <x v="1"/>
    <x v="3"/>
    <x v="0"/>
    <m/>
  </r>
  <r>
    <n v="55408"/>
    <x v="0"/>
    <x v="0"/>
    <x v="0"/>
    <x v="0"/>
    <x v="1"/>
    <x v="138"/>
    <x v="0"/>
    <x v="0"/>
    <s v="Tesseramento"/>
    <x v="1"/>
    <x v="3"/>
    <x v="0"/>
    <m/>
  </r>
  <r>
    <n v="174186"/>
    <x v="0"/>
    <x v="0"/>
    <x v="0"/>
    <x v="0"/>
    <x v="1"/>
    <x v="138"/>
    <x v="0"/>
    <x v="0"/>
    <s v="Tesseramento"/>
    <x v="1"/>
    <x v="0"/>
    <x v="0"/>
    <m/>
  </r>
  <r>
    <n v="33472"/>
    <x v="0"/>
    <x v="0"/>
    <x v="0"/>
    <x v="0"/>
    <x v="1"/>
    <x v="138"/>
    <x v="0"/>
    <x v="0"/>
    <s v="Tesseramento"/>
    <x v="1"/>
    <x v="3"/>
    <x v="0"/>
    <m/>
  </r>
  <r>
    <n v="71420"/>
    <x v="0"/>
    <x v="0"/>
    <x v="0"/>
    <x v="0"/>
    <x v="1"/>
    <x v="138"/>
    <x v="0"/>
    <x v="0"/>
    <s v="Tesseramento"/>
    <x v="1"/>
    <x v="4"/>
    <x v="0"/>
    <m/>
  </r>
  <r>
    <n v="1593"/>
    <x v="0"/>
    <x v="0"/>
    <x v="0"/>
    <x v="0"/>
    <x v="1"/>
    <x v="138"/>
    <x v="0"/>
    <x v="0"/>
    <s v="Tesseramento"/>
    <x v="1"/>
    <x v="4"/>
    <x v="0"/>
    <m/>
  </r>
  <r>
    <n v="31185"/>
    <x v="0"/>
    <x v="0"/>
    <x v="0"/>
    <x v="0"/>
    <x v="7"/>
    <x v="293"/>
    <x v="0"/>
    <x v="0"/>
    <s v="Tesseramento"/>
    <x v="1"/>
    <x v="0"/>
    <x v="0"/>
    <m/>
  </r>
  <r>
    <n v="91147"/>
    <x v="0"/>
    <x v="0"/>
    <x v="0"/>
    <x v="0"/>
    <x v="1"/>
    <x v="138"/>
    <x v="0"/>
    <x v="0"/>
    <s v="Tesseramento"/>
    <x v="1"/>
    <x v="4"/>
    <x v="0"/>
    <m/>
  </r>
  <r>
    <n v="156395"/>
    <x v="0"/>
    <x v="0"/>
    <x v="0"/>
    <x v="0"/>
    <x v="1"/>
    <x v="138"/>
    <x v="0"/>
    <x v="0"/>
    <s v="Tesseramento"/>
    <x v="1"/>
    <x v="4"/>
    <x v="0"/>
    <m/>
  </r>
  <r>
    <n v="216731"/>
    <x v="0"/>
    <x v="0"/>
    <x v="0"/>
    <x v="1"/>
    <x v="1"/>
    <x v="138"/>
    <x v="0"/>
    <x v="0"/>
    <s v="Tesseramento"/>
    <x v="1"/>
    <x v="4"/>
    <x v="0"/>
    <m/>
  </r>
  <r>
    <n v="109063"/>
    <x v="0"/>
    <x v="0"/>
    <x v="0"/>
    <x v="0"/>
    <x v="1"/>
    <x v="138"/>
    <x v="0"/>
    <x v="0"/>
    <s v="Tesseramento"/>
    <x v="1"/>
    <x v="0"/>
    <x v="0"/>
    <m/>
  </r>
  <r>
    <n v="121854"/>
    <x v="0"/>
    <x v="0"/>
    <x v="0"/>
    <x v="0"/>
    <x v="4"/>
    <x v="80"/>
    <x v="0"/>
    <x v="0"/>
    <s v="Tesseramento"/>
    <x v="1"/>
    <x v="4"/>
    <x v="0"/>
    <m/>
  </r>
  <r>
    <n v="86317"/>
    <x v="0"/>
    <x v="0"/>
    <x v="0"/>
    <x v="0"/>
    <x v="4"/>
    <x v="80"/>
    <x v="0"/>
    <x v="1"/>
    <s v="Tesseramento"/>
    <x v="1"/>
    <x v="4"/>
    <x v="0"/>
    <m/>
  </r>
  <r>
    <n v="115921"/>
    <x v="0"/>
    <x v="0"/>
    <x v="0"/>
    <x v="0"/>
    <x v="4"/>
    <x v="80"/>
    <x v="0"/>
    <x v="1"/>
    <s v="Tesseramento"/>
    <x v="1"/>
    <x v="4"/>
    <x v="0"/>
    <m/>
  </r>
  <r>
    <n v="59570"/>
    <x v="0"/>
    <x v="0"/>
    <x v="0"/>
    <x v="0"/>
    <x v="7"/>
    <x v="168"/>
    <x v="0"/>
    <x v="0"/>
    <s v="Tesseramento"/>
    <x v="1"/>
    <x v="1"/>
    <x v="0"/>
    <m/>
  </r>
  <r>
    <n v="129339"/>
    <x v="0"/>
    <x v="0"/>
    <x v="2"/>
    <x v="0"/>
    <x v="1"/>
    <x v="1"/>
    <x v="0"/>
    <x v="0"/>
    <s v="Tesseramento"/>
    <x v="0"/>
    <x v="0"/>
    <x v="0"/>
    <m/>
  </r>
  <r>
    <n v="168822"/>
    <x v="1"/>
    <x v="0"/>
    <x v="0"/>
    <x v="1"/>
    <x v="4"/>
    <x v="47"/>
    <x v="0"/>
    <x v="0"/>
    <s v="Tesseramento"/>
    <x v="0"/>
    <x v="2"/>
    <x v="0"/>
    <m/>
  </r>
  <r>
    <n v="195571"/>
    <x v="0"/>
    <x v="1"/>
    <x v="0"/>
    <x v="0"/>
    <x v="15"/>
    <x v="104"/>
    <x v="0"/>
    <x v="0"/>
    <s v="Tesseramento"/>
    <x v="1"/>
    <x v="3"/>
    <x v="0"/>
    <m/>
  </r>
  <r>
    <n v="176925"/>
    <x v="0"/>
    <x v="0"/>
    <x v="0"/>
    <x v="0"/>
    <x v="15"/>
    <x v="104"/>
    <x v="0"/>
    <x v="0"/>
    <s v="Tesseramento"/>
    <x v="1"/>
    <x v="1"/>
    <x v="0"/>
    <m/>
  </r>
  <r>
    <n v="234007"/>
    <x v="0"/>
    <x v="1"/>
    <x v="1"/>
    <x v="0"/>
    <x v="1"/>
    <x v="138"/>
    <x v="0"/>
    <x v="0"/>
    <s v="Tesseramento"/>
    <x v="1"/>
    <x v="0"/>
    <x v="0"/>
    <m/>
  </r>
  <r>
    <n v="234409"/>
    <x v="0"/>
    <x v="0"/>
    <x v="1"/>
    <x v="0"/>
    <x v="4"/>
    <x v="50"/>
    <x v="0"/>
    <x v="0"/>
    <s v="Tesseramento"/>
    <x v="1"/>
    <x v="1"/>
    <x v="0"/>
    <m/>
  </r>
  <r>
    <n v="117666"/>
    <x v="0"/>
    <x v="0"/>
    <x v="0"/>
    <x v="0"/>
    <x v="7"/>
    <x v="135"/>
    <x v="0"/>
    <x v="0"/>
    <s v="Tesseramento"/>
    <x v="1"/>
    <x v="0"/>
    <x v="0"/>
    <m/>
  </r>
  <r>
    <n v="234411"/>
    <x v="0"/>
    <x v="0"/>
    <x v="1"/>
    <x v="1"/>
    <x v="4"/>
    <x v="50"/>
    <x v="0"/>
    <x v="0"/>
    <s v="Tesseramento"/>
    <x v="1"/>
    <x v="0"/>
    <x v="0"/>
    <m/>
  </r>
  <r>
    <n v="234407"/>
    <x v="0"/>
    <x v="0"/>
    <x v="1"/>
    <x v="1"/>
    <x v="4"/>
    <x v="50"/>
    <x v="0"/>
    <x v="0"/>
    <s v="Tesseramento"/>
    <x v="1"/>
    <x v="0"/>
    <x v="0"/>
    <m/>
  </r>
  <r>
    <n v="184847"/>
    <x v="1"/>
    <x v="0"/>
    <x v="0"/>
    <x v="0"/>
    <x v="8"/>
    <x v="128"/>
    <x v="0"/>
    <x v="0"/>
    <s v="Tesseramento"/>
    <x v="1"/>
    <x v="7"/>
    <x v="0"/>
    <s v="B"/>
  </r>
  <r>
    <n v="213617"/>
    <x v="0"/>
    <x v="0"/>
    <x v="0"/>
    <x v="0"/>
    <x v="7"/>
    <x v="78"/>
    <x v="0"/>
    <x v="0"/>
    <s v="Tesseramento"/>
    <x v="0"/>
    <x v="1"/>
    <x v="0"/>
    <m/>
  </r>
  <r>
    <n v="161033"/>
    <x v="0"/>
    <x v="0"/>
    <x v="0"/>
    <x v="0"/>
    <x v="8"/>
    <x v="128"/>
    <x v="0"/>
    <x v="0"/>
    <s v="Tesseramento"/>
    <x v="1"/>
    <x v="0"/>
    <x v="0"/>
    <m/>
  </r>
  <r>
    <n v="187910"/>
    <x v="0"/>
    <x v="0"/>
    <x v="0"/>
    <x v="1"/>
    <x v="8"/>
    <x v="128"/>
    <x v="0"/>
    <x v="1"/>
    <s v="Tesseramento"/>
    <x v="1"/>
    <x v="0"/>
    <x v="0"/>
    <m/>
  </r>
  <r>
    <n v="83740"/>
    <x v="0"/>
    <x v="0"/>
    <x v="0"/>
    <x v="0"/>
    <x v="4"/>
    <x v="111"/>
    <x v="0"/>
    <x v="0"/>
    <s v="Tesseramento"/>
    <x v="3"/>
    <x v="0"/>
    <x v="0"/>
    <m/>
  </r>
  <r>
    <n v="182904"/>
    <x v="1"/>
    <x v="0"/>
    <x v="0"/>
    <x v="2"/>
    <x v="8"/>
    <x v="128"/>
    <x v="0"/>
    <x v="0"/>
    <s v="Tesseramento"/>
    <x v="1"/>
    <x v="5"/>
    <x v="0"/>
    <m/>
  </r>
  <r>
    <n v="234410"/>
    <x v="0"/>
    <x v="0"/>
    <x v="1"/>
    <x v="1"/>
    <x v="4"/>
    <x v="50"/>
    <x v="0"/>
    <x v="0"/>
    <s v="Tesseramento"/>
    <x v="1"/>
    <x v="0"/>
    <x v="0"/>
    <m/>
  </r>
  <r>
    <n v="234412"/>
    <x v="0"/>
    <x v="0"/>
    <x v="1"/>
    <x v="1"/>
    <x v="4"/>
    <x v="50"/>
    <x v="0"/>
    <x v="0"/>
    <s v="Tesseramento"/>
    <x v="1"/>
    <x v="0"/>
    <x v="0"/>
    <m/>
  </r>
  <r>
    <n v="18266"/>
    <x v="0"/>
    <x v="0"/>
    <x v="0"/>
    <x v="0"/>
    <x v="7"/>
    <x v="293"/>
    <x v="0"/>
    <x v="1"/>
    <s v="Tesseramento"/>
    <x v="1"/>
    <x v="4"/>
    <x v="0"/>
    <m/>
  </r>
  <r>
    <n v="198347"/>
    <x v="0"/>
    <x v="0"/>
    <x v="0"/>
    <x v="0"/>
    <x v="7"/>
    <x v="293"/>
    <x v="0"/>
    <x v="0"/>
    <s v="Tesseramento"/>
    <x v="1"/>
    <x v="0"/>
    <x v="0"/>
    <m/>
  </r>
  <r>
    <n v="18270"/>
    <x v="0"/>
    <x v="0"/>
    <x v="0"/>
    <x v="0"/>
    <x v="7"/>
    <x v="293"/>
    <x v="0"/>
    <x v="0"/>
    <s v="Tesseramento"/>
    <x v="1"/>
    <x v="0"/>
    <x v="0"/>
    <m/>
  </r>
  <r>
    <n v="110274"/>
    <x v="0"/>
    <x v="0"/>
    <x v="0"/>
    <x v="0"/>
    <x v="7"/>
    <x v="293"/>
    <x v="0"/>
    <x v="0"/>
    <s v="Tesseramento"/>
    <x v="1"/>
    <x v="0"/>
    <x v="0"/>
    <m/>
  </r>
  <r>
    <n v="58362"/>
    <x v="0"/>
    <x v="0"/>
    <x v="0"/>
    <x v="0"/>
    <x v="7"/>
    <x v="293"/>
    <x v="0"/>
    <x v="0"/>
    <s v="Tesseramento"/>
    <x v="1"/>
    <x v="3"/>
    <x v="0"/>
    <m/>
  </r>
  <r>
    <n v="58361"/>
    <x v="0"/>
    <x v="0"/>
    <x v="0"/>
    <x v="0"/>
    <x v="7"/>
    <x v="293"/>
    <x v="0"/>
    <x v="1"/>
    <s v="Tesseramento"/>
    <x v="1"/>
    <x v="0"/>
    <x v="0"/>
    <m/>
  </r>
  <r>
    <n v="58363"/>
    <x v="0"/>
    <x v="0"/>
    <x v="0"/>
    <x v="0"/>
    <x v="7"/>
    <x v="293"/>
    <x v="0"/>
    <x v="1"/>
    <s v="Tesseramento"/>
    <x v="1"/>
    <x v="3"/>
    <x v="0"/>
    <m/>
  </r>
  <r>
    <n v="123691"/>
    <x v="0"/>
    <x v="0"/>
    <x v="0"/>
    <x v="1"/>
    <x v="7"/>
    <x v="293"/>
    <x v="0"/>
    <x v="1"/>
    <s v="Tesseramento"/>
    <x v="1"/>
    <x v="0"/>
    <x v="0"/>
    <m/>
  </r>
  <r>
    <n v="16922"/>
    <x v="0"/>
    <x v="0"/>
    <x v="0"/>
    <x v="0"/>
    <x v="7"/>
    <x v="293"/>
    <x v="0"/>
    <x v="0"/>
    <s v="Tesseramento"/>
    <x v="1"/>
    <x v="3"/>
    <x v="0"/>
    <m/>
  </r>
  <r>
    <n v="114487"/>
    <x v="0"/>
    <x v="0"/>
    <x v="0"/>
    <x v="0"/>
    <x v="7"/>
    <x v="293"/>
    <x v="0"/>
    <x v="0"/>
    <s v="Tesseramento"/>
    <x v="1"/>
    <x v="3"/>
    <x v="0"/>
    <m/>
  </r>
  <r>
    <n v="31979"/>
    <x v="0"/>
    <x v="0"/>
    <x v="0"/>
    <x v="0"/>
    <x v="7"/>
    <x v="293"/>
    <x v="0"/>
    <x v="0"/>
    <s v="Tesseramento"/>
    <x v="1"/>
    <x v="4"/>
    <x v="0"/>
    <m/>
  </r>
  <r>
    <n v="18290"/>
    <x v="0"/>
    <x v="0"/>
    <x v="0"/>
    <x v="0"/>
    <x v="7"/>
    <x v="293"/>
    <x v="0"/>
    <x v="0"/>
    <s v="Tesseramento"/>
    <x v="1"/>
    <x v="4"/>
    <x v="0"/>
    <m/>
  </r>
  <r>
    <n v="212508"/>
    <x v="0"/>
    <x v="0"/>
    <x v="0"/>
    <x v="1"/>
    <x v="7"/>
    <x v="293"/>
    <x v="0"/>
    <x v="1"/>
    <s v="Tesseramento"/>
    <x v="1"/>
    <x v="3"/>
    <x v="0"/>
    <m/>
  </r>
  <r>
    <n v="18292"/>
    <x v="0"/>
    <x v="0"/>
    <x v="0"/>
    <x v="0"/>
    <x v="7"/>
    <x v="293"/>
    <x v="0"/>
    <x v="0"/>
    <s v="Tesseramento"/>
    <x v="1"/>
    <x v="0"/>
    <x v="0"/>
    <m/>
  </r>
  <r>
    <n v="110214"/>
    <x v="0"/>
    <x v="0"/>
    <x v="0"/>
    <x v="1"/>
    <x v="7"/>
    <x v="293"/>
    <x v="0"/>
    <x v="0"/>
    <s v="Tesseramento"/>
    <x v="1"/>
    <x v="4"/>
    <x v="0"/>
    <m/>
  </r>
  <r>
    <n v="73067"/>
    <x v="0"/>
    <x v="0"/>
    <x v="0"/>
    <x v="0"/>
    <x v="7"/>
    <x v="293"/>
    <x v="0"/>
    <x v="1"/>
    <s v="Tesseramento"/>
    <x v="1"/>
    <x v="0"/>
    <x v="0"/>
    <m/>
  </r>
  <r>
    <n v="18300"/>
    <x v="0"/>
    <x v="0"/>
    <x v="0"/>
    <x v="0"/>
    <x v="7"/>
    <x v="293"/>
    <x v="0"/>
    <x v="0"/>
    <s v="Tesseramento"/>
    <x v="1"/>
    <x v="4"/>
    <x v="0"/>
    <m/>
  </r>
  <r>
    <n v="28575"/>
    <x v="0"/>
    <x v="0"/>
    <x v="0"/>
    <x v="0"/>
    <x v="7"/>
    <x v="293"/>
    <x v="0"/>
    <x v="0"/>
    <s v="Tesseramento"/>
    <x v="1"/>
    <x v="4"/>
    <x v="0"/>
    <m/>
  </r>
  <r>
    <n v="48417"/>
    <x v="0"/>
    <x v="0"/>
    <x v="0"/>
    <x v="0"/>
    <x v="7"/>
    <x v="293"/>
    <x v="0"/>
    <x v="1"/>
    <s v="Tesseramento"/>
    <x v="1"/>
    <x v="4"/>
    <x v="0"/>
    <m/>
  </r>
  <r>
    <n v="181121"/>
    <x v="0"/>
    <x v="0"/>
    <x v="0"/>
    <x v="0"/>
    <x v="7"/>
    <x v="293"/>
    <x v="0"/>
    <x v="0"/>
    <s v="Tesseramento"/>
    <x v="1"/>
    <x v="0"/>
    <x v="0"/>
    <m/>
  </r>
  <r>
    <n v="37513"/>
    <x v="0"/>
    <x v="0"/>
    <x v="0"/>
    <x v="0"/>
    <x v="7"/>
    <x v="293"/>
    <x v="0"/>
    <x v="0"/>
    <s v="Tesseramento"/>
    <x v="1"/>
    <x v="3"/>
    <x v="0"/>
    <m/>
  </r>
  <r>
    <n v="127553"/>
    <x v="0"/>
    <x v="0"/>
    <x v="0"/>
    <x v="0"/>
    <x v="7"/>
    <x v="293"/>
    <x v="0"/>
    <x v="0"/>
    <s v="Tesseramento"/>
    <x v="1"/>
    <x v="0"/>
    <x v="0"/>
    <m/>
  </r>
  <r>
    <n v="43521"/>
    <x v="0"/>
    <x v="0"/>
    <x v="0"/>
    <x v="0"/>
    <x v="7"/>
    <x v="293"/>
    <x v="0"/>
    <x v="1"/>
    <s v="Tesseramento"/>
    <x v="1"/>
    <x v="3"/>
    <x v="0"/>
    <m/>
  </r>
  <r>
    <n v="148286"/>
    <x v="0"/>
    <x v="0"/>
    <x v="0"/>
    <x v="0"/>
    <x v="7"/>
    <x v="293"/>
    <x v="0"/>
    <x v="0"/>
    <s v="Tesseramento"/>
    <x v="1"/>
    <x v="0"/>
    <x v="0"/>
    <m/>
  </r>
  <r>
    <n v="58365"/>
    <x v="0"/>
    <x v="0"/>
    <x v="0"/>
    <x v="0"/>
    <x v="7"/>
    <x v="293"/>
    <x v="0"/>
    <x v="0"/>
    <s v="Tesseramento"/>
    <x v="1"/>
    <x v="4"/>
    <x v="0"/>
    <m/>
  </r>
  <r>
    <n v="111013"/>
    <x v="0"/>
    <x v="0"/>
    <x v="0"/>
    <x v="0"/>
    <x v="7"/>
    <x v="293"/>
    <x v="0"/>
    <x v="0"/>
    <s v="Tesseramento"/>
    <x v="1"/>
    <x v="0"/>
    <x v="0"/>
    <m/>
  </r>
  <r>
    <n v="127554"/>
    <x v="0"/>
    <x v="0"/>
    <x v="0"/>
    <x v="0"/>
    <x v="7"/>
    <x v="293"/>
    <x v="0"/>
    <x v="0"/>
    <s v="Tesseramento"/>
    <x v="1"/>
    <x v="0"/>
    <x v="0"/>
    <m/>
  </r>
  <r>
    <n v="18313"/>
    <x v="0"/>
    <x v="0"/>
    <x v="0"/>
    <x v="0"/>
    <x v="7"/>
    <x v="293"/>
    <x v="0"/>
    <x v="0"/>
    <s v="Tesseramento"/>
    <x v="1"/>
    <x v="4"/>
    <x v="0"/>
    <m/>
  </r>
  <r>
    <n v="218806"/>
    <x v="1"/>
    <x v="0"/>
    <x v="0"/>
    <x v="1"/>
    <x v="4"/>
    <x v="50"/>
    <x v="0"/>
    <x v="0"/>
    <s v="Tesseramento"/>
    <x v="1"/>
    <x v="5"/>
    <x v="0"/>
    <m/>
  </r>
  <r>
    <n v="29110"/>
    <x v="0"/>
    <x v="0"/>
    <x v="0"/>
    <x v="0"/>
    <x v="7"/>
    <x v="293"/>
    <x v="0"/>
    <x v="0"/>
    <s v="Tesseramento"/>
    <x v="1"/>
    <x v="0"/>
    <x v="0"/>
    <m/>
  </r>
  <r>
    <n v="226212"/>
    <x v="1"/>
    <x v="0"/>
    <x v="0"/>
    <x v="2"/>
    <x v="7"/>
    <x v="44"/>
    <x v="0"/>
    <x v="0"/>
    <s v="Tesseramento"/>
    <x v="1"/>
    <x v="5"/>
    <x v="0"/>
    <m/>
  </r>
  <r>
    <n v="224629"/>
    <x v="1"/>
    <x v="0"/>
    <x v="0"/>
    <x v="1"/>
    <x v="4"/>
    <x v="50"/>
    <x v="0"/>
    <x v="0"/>
    <s v="Tesseramento"/>
    <x v="1"/>
    <x v="5"/>
    <x v="0"/>
    <m/>
  </r>
  <r>
    <n v="224630"/>
    <x v="1"/>
    <x v="0"/>
    <x v="0"/>
    <x v="1"/>
    <x v="4"/>
    <x v="50"/>
    <x v="0"/>
    <x v="1"/>
    <s v="Tesseramento"/>
    <x v="1"/>
    <x v="5"/>
    <x v="0"/>
    <m/>
  </r>
  <r>
    <n v="197593"/>
    <x v="0"/>
    <x v="0"/>
    <x v="0"/>
    <x v="0"/>
    <x v="7"/>
    <x v="44"/>
    <x v="0"/>
    <x v="0"/>
    <s v="Tesseramento"/>
    <x v="1"/>
    <x v="3"/>
    <x v="0"/>
    <m/>
  </r>
  <r>
    <n v="224631"/>
    <x v="1"/>
    <x v="0"/>
    <x v="0"/>
    <x v="1"/>
    <x v="4"/>
    <x v="50"/>
    <x v="0"/>
    <x v="0"/>
    <s v="Tesseramento"/>
    <x v="1"/>
    <x v="5"/>
    <x v="0"/>
    <m/>
  </r>
  <r>
    <n v="173907"/>
    <x v="1"/>
    <x v="0"/>
    <x v="0"/>
    <x v="0"/>
    <x v="4"/>
    <x v="50"/>
    <x v="0"/>
    <x v="0"/>
    <s v="Tesseramento"/>
    <x v="1"/>
    <x v="2"/>
    <x v="0"/>
    <m/>
  </r>
  <r>
    <n v="214062"/>
    <x v="0"/>
    <x v="0"/>
    <x v="0"/>
    <x v="1"/>
    <x v="4"/>
    <x v="50"/>
    <x v="0"/>
    <x v="0"/>
    <s v="Tesseramento"/>
    <x v="1"/>
    <x v="0"/>
    <x v="0"/>
    <m/>
  </r>
  <r>
    <n v="208610"/>
    <x v="0"/>
    <x v="1"/>
    <x v="0"/>
    <x v="0"/>
    <x v="7"/>
    <x v="44"/>
    <x v="0"/>
    <x v="0"/>
    <s v="Tesseramento"/>
    <x v="1"/>
    <x v="0"/>
    <x v="0"/>
    <m/>
  </r>
  <r>
    <n v="96777"/>
    <x v="0"/>
    <x v="0"/>
    <x v="0"/>
    <x v="0"/>
    <x v="7"/>
    <x v="78"/>
    <x v="0"/>
    <x v="1"/>
    <s v="Tesseramento"/>
    <x v="0"/>
    <x v="3"/>
    <x v="0"/>
    <m/>
  </r>
  <r>
    <n v="18267"/>
    <x v="0"/>
    <x v="0"/>
    <x v="0"/>
    <x v="0"/>
    <x v="7"/>
    <x v="293"/>
    <x v="0"/>
    <x v="0"/>
    <s v="Tesseramento"/>
    <x v="1"/>
    <x v="3"/>
    <x v="0"/>
    <m/>
  </r>
  <r>
    <n v="234066"/>
    <x v="0"/>
    <x v="0"/>
    <x v="1"/>
    <x v="3"/>
    <x v="7"/>
    <x v="210"/>
    <x v="0"/>
    <x v="1"/>
    <s v="Tesseramento"/>
    <x v="0"/>
    <x v="3"/>
    <x v="0"/>
    <m/>
  </r>
  <r>
    <n v="207756"/>
    <x v="0"/>
    <x v="0"/>
    <x v="0"/>
    <x v="0"/>
    <x v="7"/>
    <x v="210"/>
    <x v="0"/>
    <x v="0"/>
    <s v="Tesseramento"/>
    <x v="0"/>
    <x v="0"/>
    <x v="0"/>
    <m/>
  </r>
  <r>
    <n v="18275"/>
    <x v="0"/>
    <x v="0"/>
    <x v="0"/>
    <x v="0"/>
    <x v="7"/>
    <x v="293"/>
    <x v="0"/>
    <x v="0"/>
    <s v="Tesseramento"/>
    <x v="1"/>
    <x v="3"/>
    <x v="0"/>
    <m/>
  </r>
  <r>
    <n v="185510"/>
    <x v="0"/>
    <x v="0"/>
    <x v="0"/>
    <x v="0"/>
    <x v="7"/>
    <x v="210"/>
    <x v="0"/>
    <x v="0"/>
    <s v="Tesseramento"/>
    <x v="0"/>
    <x v="4"/>
    <x v="0"/>
    <m/>
  </r>
  <r>
    <n v="83639"/>
    <x v="0"/>
    <x v="0"/>
    <x v="0"/>
    <x v="0"/>
    <x v="7"/>
    <x v="293"/>
    <x v="0"/>
    <x v="0"/>
    <s v="Tesseramento"/>
    <x v="1"/>
    <x v="1"/>
    <x v="0"/>
    <m/>
  </r>
  <r>
    <n v="137661"/>
    <x v="0"/>
    <x v="0"/>
    <x v="0"/>
    <x v="0"/>
    <x v="7"/>
    <x v="293"/>
    <x v="0"/>
    <x v="0"/>
    <s v="Tesseramento"/>
    <x v="1"/>
    <x v="0"/>
    <x v="0"/>
    <m/>
  </r>
  <r>
    <n v="36582"/>
    <x v="0"/>
    <x v="0"/>
    <x v="0"/>
    <x v="0"/>
    <x v="7"/>
    <x v="293"/>
    <x v="0"/>
    <x v="0"/>
    <s v="Tesseramento"/>
    <x v="1"/>
    <x v="4"/>
    <x v="0"/>
    <m/>
  </r>
  <r>
    <n v="18291"/>
    <x v="0"/>
    <x v="0"/>
    <x v="0"/>
    <x v="0"/>
    <x v="7"/>
    <x v="293"/>
    <x v="0"/>
    <x v="1"/>
    <s v="Tesseramento"/>
    <x v="1"/>
    <x v="4"/>
    <x v="0"/>
    <m/>
  </r>
  <r>
    <n v="47034"/>
    <x v="0"/>
    <x v="0"/>
    <x v="0"/>
    <x v="0"/>
    <x v="7"/>
    <x v="293"/>
    <x v="0"/>
    <x v="0"/>
    <s v="Tesseramento"/>
    <x v="1"/>
    <x v="4"/>
    <x v="0"/>
    <m/>
  </r>
  <r>
    <n v="145413"/>
    <x v="1"/>
    <x v="0"/>
    <x v="0"/>
    <x v="0"/>
    <x v="7"/>
    <x v="293"/>
    <x v="0"/>
    <x v="0"/>
    <s v="Tesseramento"/>
    <x v="1"/>
    <x v="2"/>
    <x v="0"/>
    <m/>
  </r>
  <r>
    <n v="156866"/>
    <x v="1"/>
    <x v="0"/>
    <x v="0"/>
    <x v="0"/>
    <x v="7"/>
    <x v="293"/>
    <x v="0"/>
    <x v="0"/>
    <s v="Tesseramento"/>
    <x v="1"/>
    <x v="2"/>
    <x v="0"/>
    <m/>
  </r>
  <r>
    <n v="107435"/>
    <x v="0"/>
    <x v="0"/>
    <x v="0"/>
    <x v="0"/>
    <x v="7"/>
    <x v="293"/>
    <x v="0"/>
    <x v="0"/>
    <s v="Tesseramento"/>
    <x v="1"/>
    <x v="3"/>
    <x v="0"/>
    <m/>
  </r>
  <r>
    <n v="12033"/>
    <x v="0"/>
    <x v="0"/>
    <x v="0"/>
    <x v="0"/>
    <x v="7"/>
    <x v="293"/>
    <x v="0"/>
    <x v="0"/>
    <s v="Tesseramento"/>
    <x v="1"/>
    <x v="0"/>
    <x v="0"/>
    <m/>
  </r>
  <r>
    <n v="219180"/>
    <x v="0"/>
    <x v="0"/>
    <x v="0"/>
    <x v="1"/>
    <x v="7"/>
    <x v="210"/>
    <x v="0"/>
    <x v="0"/>
    <s v="Tesseramento"/>
    <x v="0"/>
    <x v="0"/>
    <x v="0"/>
    <m/>
  </r>
  <r>
    <n v="88210"/>
    <x v="0"/>
    <x v="0"/>
    <x v="0"/>
    <x v="0"/>
    <x v="7"/>
    <x v="293"/>
    <x v="0"/>
    <x v="0"/>
    <s v="Tesseramento"/>
    <x v="1"/>
    <x v="3"/>
    <x v="0"/>
    <m/>
  </r>
  <r>
    <n v="151151"/>
    <x v="1"/>
    <x v="0"/>
    <x v="0"/>
    <x v="0"/>
    <x v="7"/>
    <x v="293"/>
    <x v="0"/>
    <x v="0"/>
    <s v="Tesseramento"/>
    <x v="1"/>
    <x v="6"/>
    <x v="0"/>
    <m/>
  </r>
  <r>
    <n v="229442"/>
    <x v="0"/>
    <x v="0"/>
    <x v="0"/>
    <x v="2"/>
    <x v="7"/>
    <x v="210"/>
    <x v="0"/>
    <x v="0"/>
    <s v="Tesseramento"/>
    <x v="0"/>
    <x v="1"/>
    <x v="0"/>
    <m/>
  </r>
  <r>
    <n v="93023"/>
    <x v="0"/>
    <x v="0"/>
    <x v="0"/>
    <x v="0"/>
    <x v="7"/>
    <x v="293"/>
    <x v="0"/>
    <x v="0"/>
    <s v="Tesseramento"/>
    <x v="1"/>
    <x v="4"/>
    <x v="0"/>
    <m/>
  </r>
  <r>
    <n v="191708"/>
    <x v="0"/>
    <x v="0"/>
    <x v="0"/>
    <x v="1"/>
    <x v="7"/>
    <x v="210"/>
    <x v="0"/>
    <x v="0"/>
    <s v="Tesseramento"/>
    <x v="0"/>
    <x v="4"/>
    <x v="0"/>
    <m/>
  </r>
  <r>
    <n v="191709"/>
    <x v="0"/>
    <x v="0"/>
    <x v="0"/>
    <x v="0"/>
    <x v="7"/>
    <x v="210"/>
    <x v="0"/>
    <x v="1"/>
    <s v="Tesseramento"/>
    <x v="0"/>
    <x v="4"/>
    <x v="0"/>
    <m/>
  </r>
  <r>
    <n v="113121"/>
    <x v="0"/>
    <x v="0"/>
    <x v="0"/>
    <x v="0"/>
    <x v="7"/>
    <x v="293"/>
    <x v="0"/>
    <x v="0"/>
    <s v="Tesseramento"/>
    <x v="1"/>
    <x v="0"/>
    <x v="0"/>
    <m/>
  </r>
  <r>
    <n v="298"/>
    <x v="0"/>
    <x v="0"/>
    <x v="0"/>
    <x v="0"/>
    <x v="7"/>
    <x v="78"/>
    <x v="0"/>
    <x v="1"/>
    <s v="Tesseramento"/>
    <x v="0"/>
    <x v="3"/>
    <x v="0"/>
    <m/>
  </r>
  <r>
    <n v="119770"/>
    <x v="0"/>
    <x v="0"/>
    <x v="0"/>
    <x v="0"/>
    <x v="7"/>
    <x v="210"/>
    <x v="0"/>
    <x v="1"/>
    <s v="Tesseramento"/>
    <x v="0"/>
    <x v="3"/>
    <x v="0"/>
    <m/>
  </r>
  <r>
    <n v="119764"/>
    <x v="0"/>
    <x v="0"/>
    <x v="0"/>
    <x v="0"/>
    <x v="7"/>
    <x v="210"/>
    <x v="0"/>
    <x v="0"/>
    <s v="Tesseramento"/>
    <x v="0"/>
    <x v="0"/>
    <x v="0"/>
    <m/>
  </r>
  <r>
    <n v="224612"/>
    <x v="1"/>
    <x v="1"/>
    <x v="0"/>
    <x v="1"/>
    <x v="7"/>
    <x v="44"/>
    <x v="0"/>
    <x v="1"/>
    <s v="Tesseramento"/>
    <x v="1"/>
    <x v="6"/>
    <x v="0"/>
    <m/>
  </r>
  <r>
    <n v="222547"/>
    <x v="0"/>
    <x v="1"/>
    <x v="0"/>
    <x v="1"/>
    <x v="7"/>
    <x v="44"/>
    <x v="0"/>
    <x v="0"/>
    <s v="Tesseramento"/>
    <x v="1"/>
    <x v="0"/>
    <x v="0"/>
    <m/>
  </r>
  <r>
    <n v="196608"/>
    <x v="0"/>
    <x v="0"/>
    <x v="0"/>
    <x v="0"/>
    <x v="7"/>
    <x v="44"/>
    <x v="0"/>
    <x v="1"/>
    <s v="Tesseramento"/>
    <x v="1"/>
    <x v="0"/>
    <x v="0"/>
    <m/>
  </r>
  <r>
    <n v="148202"/>
    <x v="1"/>
    <x v="0"/>
    <x v="0"/>
    <x v="0"/>
    <x v="2"/>
    <x v="55"/>
    <x v="0"/>
    <x v="0"/>
    <s v="Tesseramento"/>
    <x v="1"/>
    <x v="2"/>
    <x v="0"/>
    <m/>
  </r>
  <r>
    <n v="168512"/>
    <x v="0"/>
    <x v="0"/>
    <x v="0"/>
    <x v="0"/>
    <x v="2"/>
    <x v="55"/>
    <x v="0"/>
    <x v="0"/>
    <s v="Tesseramento"/>
    <x v="1"/>
    <x v="1"/>
    <x v="0"/>
    <m/>
  </r>
  <r>
    <n v="234034"/>
    <x v="0"/>
    <x v="1"/>
    <x v="1"/>
    <x v="3"/>
    <x v="7"/>
    <x v="293"/>
    <x v="0"/>
    <x v="1"/>
    <s v="Tesseramento"/>
    <x v="1"/>
    <x v="0"/>
    <x v="0"/>
    <m/>
  </r>
  <r>
    <n v="199666"/>
    <x v="0"/>
    <x v="1"/>
    <x v="0"/>
    <x v="1"/>
    <x v="4"/>
    <x v="52"/>
    <x v="0"/>
    <x v="1"/>
    <s v="Tesseramento"/>
    <x v="1"/>
    <x v="0"/>
    <x v="0"/>
    <m/>
  </r>
  <r>
    <n v="234054"/>
    <x v="0"/>
    <x v="0"/>
    <x v="1"/>
    <x v="2"/>
    <x v="7"/>
    <x v="78"/>
    <x v="0"/>
    <x v="1"/>
    <s v="Tesseramento"/>
    <x v="0"/>
    <x v="4"/>
    <x v="0"/>
    <m/>
  </r>
  <r>
    <n v="54952"/>
    <x v="0"/>
    <x v="0"/>
    <x v="0"/>
    <x v="0"/>
    <x v="8"/>
    <x v="112"/>
    <x v="0"/>
    <x v="0"/>
    <s v="Tesseramento"/>
    <x v="1"/>
    <x v="3"/>
    <x v="0"/>
    <m/>
  </r>
  <r>
    <n v="200685"/>
    <x v="0"/>
    <x v="0"/>
    <x v="0"/>
    <x v="0"/>
    <x v="8"/>
    <x v="112"/>
    <x v="0"/>
    <x v="0"/>
    <s v="Tesseramento"/>
    <x v="1"/>
    <x v="0"/>
    <x v="0"/>
    <m/>
  </r>
  <r>
    <n v="204155"/>
    <x v="0"/>
    <x v="0"/>
    <x v="0"/>
    <x v="1"/>
    <x v="8"/>
    <x v="98"/>
    <x v="0"/>
    <x v="1"/>
    <s v="Tesseramento"/>
    <x v="0"/>
    <x v="3"/>
    <x v="0"/>
    <m/>
  </r>
  <r>
    <n v="130837"/>
    <x v="1"/>
    <x v="0"/>
    <x v="0"/>
    <x v="0"/>
    <x v="9"/>
    <x v="196"/>
    <x v="0"/>
    <x v="1"/>
    <s v="Tesseramento"/>
    <x v="1"/>
    <x v="6"/>
    <x v="0"/>
    <s v="B"/>
  </r>
  <r>
    <n v="120779"/>
    <x v="1"/>
    <x v="0"/>
    <x v="0"/>
    <x v="0"/>
    <x v="9"/>
    <x v="196"/>
    <x v="0"/>
    <x v="0"/>
    <s v="Tesseramento"/>
    <x v="1"/>
    <x v="2"/>
    <x v="0"/>
    <s v="BG"/>
  </r>
  <r>
    <n v="194062"/>
    <x v="1"/>
    <x v="0"/>
    <x v="0"/>
    <x v="0"/>
    <x v="9"/>
    <x v="196"/>
    <x v="0"/>
    <x v="0"/>
    <s v="Tesseramento"/>
    <x v="1"/>
    <x v="6"/>
    <x v="0"/>
    <s v="B"/>
  </r>
  <r>
    <n v="194061"/>
    <x v="1"/>
    <x v="0"/>
    <x v="0"/>
    <x v="1"/>
    <x v="9"/>
    <x v="196"/>
    <x v="0"/>
    <x v="0"/>
    <s v="Tesseramento"/>
    <x v="1"/>
    <x v="5"/>
    <x v="0"/>
    <m/>
  </r>
  <r>
    <n v="217749"/>
    <x v="1"/>
    <x v="0"/>
    <x v="0"/>
    <x v="1"/>
    <x v="9"/>
    <x v="196"/>
    <x v="0"/>
    <x v="0"/>
    <s v="Tesseramento"/>
    <x v="1"/>
    <x v="5"/>
    <x v="0"/>
    <m/>
  </r>
  <r>
    <n v="211861"/>
    <x v="1"/>
    <x v="0"/>
    <x v="0"/>
    <x v="0"/>
    <x v="9"/>
    <x v="196"/>
    <x v="0"/>
    <x v="0"/>
    <s v="Tesseramento"/>
    <x v="1"/>
    <x v="5"/>
    <x v="0"/>
    <m/>
  </r>
  <r>
    <n v="217985"/>
    <x v="1"/>
    <x v="0"/>
    <x v="0"/>
    <x v="0"/>
    <x v="9"/>
    <x v="196"/>
    <x v="0"/>
    <x v="0"/>
    <s v="Tesseramento"/>
    <x v="1"/>
    <x v="5"/>
    <x v="0"/>
    <s v="B"/>
  </r>
  <r>
    <n v="151055"/>
    <x v="1"/>
    <x v="0"/>
    <x v="0"/>
    <x v="1"/>
    <x v="9"/>
    <x v="196"/>
    <x v="0"/>
    <x v="0"/>
    <s v="Tesseramento"/>
    <x v="1"/>
    <x v="7"/>
    <x v="0"/>
    <m/>
  </r>
  <r>
    <n v="230630"/>
    <x v="1"/>
    <x v="1"/>
    <x v="0"/>
    <x v="1"/>
    <x v="9"/>
    <x v="196"/>
    <x v="0"/>
    <x v="0"/>
    <s v="Tesseramento"/>
    <x v="1"/>
    <x v="5"/>
    <x v="0"/>
    <m/>
  </r>
  <r>
    <n v="230629"/>
    <x v="1"/>
    <x v="1"/>
    <x v="0"/>
    <x v="2"/>
    <x v="9"/>
    <x v="196"/>
    <x v="0"/>
    <x v="1"/>
    <s v="Tesseramento"/>
    <x v="1"/>
    <x v="5"/>
    <x v="0"/>
    <m/>
  </r>
  <r>
    <n v="230628"/>
    <x v="1"/>
    <x v="1"/>
    <x v="0"/>
    <x v="1"/>
    <x v="9"/>
    <x v="196"/>
    <x v="0"/>
    <x v="1"/>
    <s v="Tesseramento"/>
    <x v="1"/>
    <x v="5"/>
    <x v="0"/>
    <m/>
  </r>
  <r>
    <n v="211864"/>
    <x v="1"/>
    <x v="0"/>
    <x v="0"/>
    <x v="1"/>
    <x v="9"/>
    <x v="196"/>
    <x v="0"/>
    <x v="1"/>
    <s v="Tesseramento"/>
    <x v="1"/>
    <x v="5"/>
    <x v="0"/>
    <m/>
  </r>
  <r>
    <n v="211863"/>
    <x v="1"/>
    <x v="0"/>
    <x v="0"/>
    <x v="0"/>
    <x v="9"/>
    <x v="196"/>
    <x v="0"/>
    <x v="0"/>
    <s v="Tesseramento"/>
    <x v="1"/>
    <x v="5"/>
    <x v="0"/>
    <m/>
  </r>
  <r>
    <n v="232788"/>
    <x v="0"/>
    <x v="0"/>
    <x v="0"/>
    <x v="1"/>
    <x v="14"/>
    <x v="232"/>
    <x v="0"/>
    <x v="0"/>
    <s v="Tesseramento"/>
    <x v="0"/>
    <x v="1"/>
    <x v="0"/>
    <m/>
  </r>
  <r>
    <n v="232197"/>
    <x v="0"/>
    <x v="0"/>
    <x v="0"/>
    <x v="3"/>
    <x v="14"/>
    <x v="232"/>
    <x v="0"/>
    <x v="1"/>
    <s v="Tesseramento"/>
    <x v="0"/>
    <x v="3"/>
    <x v="0"/>
    <m/>
  </r>
  <r>
    <n v="232199"/>
    <x v="0"/>
    <x v="0"/>
    <x v="0"/>
    <x v="2"/>
    <x v="14"/>
    <x v="232"/>
    <x v="0"/>
    <x v="1"/>
    <s v="Tesseramento"/>
    <x v="0"/>
    <x v="3"/>
    <x v="0"/>
    <m/>
  </r>
  <r>
    <n v="232395"/>
    <x v="0"/>
    <x v="0"/>
    <x v="0"/>
    <x v="2"/>
    <x v="14"/>
    <x v="232"/>
    <x v="0"/>
    <x v="0"/>
    <s v="Tesseramento"/>
    <x v="0"/>
    <x v="1"/>
    <x v="0"/>
    <m/>
  </r>
  <r>
    <n v="226285"/>
    <x v="0"/>
    <x v="0"/>
    <x v="0"/>
    <x v="1"/>
    <x v="7"/>
    <x v="161"/>
    <x v="0"/>
    <x v="1"/>
    <s v="Tesseramento"/>
    <x v="0"/>
    <x v="3"/>
    <x v="0"/>
    <m/>
  </r>
  <r>
    <n v="129839"/>
    <x v="0"/>
    <x v="0"/>
    <x v="0"/>
    <x v="0"/>
    <x v="7"/>
    <x v="161"/>
    <x v="0"/>
    <x v="0"/>
    <s v="Tesseramento"/>
    <x v="0"/>
    <x v="4"/>
    <x v="0"/>
    <m/>
  </r>
  <r>
    <n v="142814"/>
    <x v="0"/>
    <x v="0"/>
    <x v="0"/>
    <x v="0"/>
    <x v="7"/>
    <x v="161"/>
    <x v="0"/>
    <x v="0"/>
    <s v="Tesseramento"/>
    <x v="0"/>
    <x v="4"/>
    <x v="0"/>
    <m/>
  </r>
  <r>
    <n v="226291"/>
    <x v="0"/>
    <x v="0"/>
    <x v="0"/>
    <x v="1"/>
    <x v="7"/>
    <x v="161"/>
    <x v="0"/>
    <x v="0"/>
    <s v="Tesseramento"/>
    <x v="0"/>
    <x v="3"/>
    <x v="0"/>
    <m/>
  </r>
  <r>
    <n v="77638"/>
    <x v="0"/>
    <x v="0"/>
    <x v="0"/>
    <x v="0"/>
    <x v="7"/>
    <x v="161"/>
    <x v="0"/>
    <x v="0"/>
    <s v="Tesseramento"/>
    <x v="0"/>
    <x v="0"/>
    <x v="0"/>
    <m/>
  </r>
  <r>
    <n v="115099"/>
    <x v="0"/>
    <x v="0"/>
    <x v="0"/>
    <x v="0"/>
    <x v="7"/>
    <x v="161"/>
    <x v="0"/>
    <x v="0"/>
    <s v="Tesseramento"/>
    <x v="0"/>
    <x v="4"/>
    <x v="0"/>
    <m/>
  </r>
  <r>
    <n v="4651"/>
    <x v="0"/>
    <x v="0"/>
    <x v="0"/>
    <x v="0"/>
    <x v="7"/>
    <x v="161"/>
    <x v="0"/>
    <x v="0"/>
    <s v="Tesseramento"/>
    <x v="0"/>
    <x v="3"/>
    <x v="0"/>
    <m/>
  </r>
  <r>
    <n v="16444"/>
    <x v="0"/>
    <x v="0"/>
    <x v="0"/>
    <x v="0"/>
    <x v="7"/>
    <x v="161"/>
    <x v="0"/>
    <x v="0"/>
    <s v="Tesseramento"/>
    <x v="0"/>
    <x v="3"/>
    <x v="0"/>
    <m/>
  </r>
  <r>
    <n v="198505"/>
    <x v="0"/>
    <x v="0"/>
    <x v="0"/>
    <x v="0"/>
    <x v="7"/>
    <x v="161"/>
    <x v="0"/>
    <x v="0"/>
    <s v="Tesseramento"/>
    <x v="0"/>
    <x v="0"/>
    <x v="0"/>
    <m/>
  </r>
  <r>
    <n v="201425"/>
    <x v="0"/>
    <x v="0"/>
    <x v="2"/>
    <x v="3"/>
    <x v="7"/>
    <x v="161"/>
    <x v="0"/>
    <x v="0"/>
    <s v="Tesseramento"/>
    <x v="0"/>
    <x v="4"/>
    <x v="0"/>
    <m/>
  </r>
  <r>
    <n v="201426"/>
    <x v="0"/>
    <x v="0"/>
    <x v="2"/>
    <x v="3"/>
    <x v="7"/>
    <x v="161"/>
    <x v="0"/>
    <x v="0"/>
    <s v="Tesseramento"/>
    <x v="0"/>
    <x v="0"/>
    <x v="0"/>
    <m/>
  </r>
  <r>
    <n v="8347"/>
    <x v="0"/>
    <x v="0"/>
    <x v="0"/>
    <x v="0"/>
    <x v="12"/>
    <x v="27"/>
    <x v="0"/>
    <x v="1"/>
    <s v="Tesseramento"/>
    <x v="1"/>
    <x v="4"/>
    <x v="0"/>
    <m/>
  </r>
  <r>
    <n v="8080"/>
    <x v="0"/>
    <x v="0"/>
    <x v="0"/>
    <x v="0"/>
    <x v="12"/>
    <x v="27"/>
    <x v="0"/>
    <x v="0"/>
    <s v="Tesseramento"/>
    <x v="1"/>
    <x v="4"/>
    <x v="0"/>
    <m/>
  </r>
  <r>
    <n v="96389"/>
    <x v="0"/>
    <x v="0"/>
    <x v="0"/>
    <x v="0"/>
    <x v="2"/>
    <x v="224"/>
    <x v="0"/>
    <x v="0"/>
    <s v="Tesseramento"/>
    <x v="1"/>
    <x v="3"/>
    <x v="0"/>
    <m/>
  </r>
  <r>
    <n v="233988"/>
    <x v="0"/>
    <x v="1"/>
    <x v="1"/>
    <x v="2"/>
    <x v="2"/>
    <x v="36"/>
    <x v="0"/>
    <x v="0"/>
    <s v="Tesseramento"/>
    <x v="1"/>
    <x v="0"/>
    <x v="0"/>
    <m/>
  </r>
  <r>
    <n v="233986"/>
    <x v="0"/>
    <x v="1"/>
    <x v="1"/>
    <x v="0"/>
    <x v="2"/>
    <x v="36"/>
    <x v="0"/>
    <x v="0"/>
    <s v="Tesseramento"/>
    <x v="1"/>
    <x v="1"/>
    <x v="0"/>
    <m/>
  </r>
  <r>
    <n v="182027"/>
    <x v="0"/>
    <x v="0"/>
    <x v="0"/>
    <x v="0"/>
    <x v="4"/>
    <x v="166"/>
    <x v="0"/>
    <x v="0"/>
    <s v="Tesseramento"/>
    <x v="1"/>
    <x v="4"/>
    <x v="0"/>
    <m/>
  </r>
  <r>
    <n v="127871"/>
    <x v="0"/>
    <x v="0"/>
    <x v="0"/>
    <x v="0"/>
    <x v="4"/>
    <x v="166"/>
    <x v="0"/>
    <x v="0"/>
    <s v="Tesseramento"/>
    <x v="1"/>
    <x v="3"/>
    <x v="0"/>
    <m/>
  </r>
  <r>
    <n v="229945"/>
    <x v="0"/>
    <x v="0"/>
    <x v="0"/>
    <x v="0"/>
    <x v="7"/>
    <x v="45"/>
    <x v="0"/>
    <x v="0"/>
    <s v="Tesseramento"/>
    <x v="1"/>
    <x v="0"/>
    <x v="0"/>
    <m/>
  </r>
  <r>
    <n v="229947"/>
    <x v="0"/>
    <x v="0"/>
    <x v="0"/>
    <x v="0"/>
    <x v="7"/>
    <x v="45"/>
    <x v="0"/>
    <x v="1"/>
    <s v="Tesseramento"/>
    <x v="1"/>
    <x v="0"/>
    <x v="0"/>
    <m/>
  </r>
  <r>
    <n v="37981"/>
    <x v="0"/>
    <x v="0"/>
    <x v="0"/>
    <x v="0"/>
    <x v="4"/>
    <x v="149"/>
    <x v="0"/>
    <x v="0"/>
    <s v="Tesseramento"/>
    <x v="1"/>
    <x v="3"/>
    <x v="0"/>
    <m/>
  </r>
  <r>
    <n v="67015"/>
    <x v="0"/>
    <x v="0"/>
    <x v="0"/>
    <x v="0"/>
    <x v="4"/>
    <x v="149"/>
    <x v="0"/>
    <x v="0"/>
    <s v="Tesseramento"/>
    <x v="1"/>
    <x v="3"/>
    <x v="0"/>
    <m/>
  </r>
  <r>
    <n v="143321"/>
    <x v="0"/>
    <x v="0"/>
    <x v="2"/>
    <x v="0"/>
    <x v="7"/>
    <x v="74"/>
    <x v="0"/>
    <x v="0"/>
    <s v="Tesseramento"/>
    <x v="1"/>
    <x v="1"/>
    <x v="0"/>
    <m/>
  </r>
  <r>
    <n v="127604"/>
    <x v="0"/>
    <x v="0"/>
    <x v="0"/>
    <x v="0"/>
    <x v="4"/>
    <x v="149"/>
    <x v="0"/>
    <x v="0"/>
    <s v="Tesseramento"/>
    <x v="1"/>
    <x v="3"/>
    <x v="0"/>
    <m/>
  </r>
  <r>
    <n v="7643"/>
    <x v="0"/>
    <x v="0"/>
    <x v="0"/>
    <x v="0"/>
    <x v="4"/>
    <x v="149"/>
    <x v="0"/>
    <x v="0"/>
    <s v="Tesseramento"/>
    <x v="1"/>
    <x v="4"/>
    <x v="0"/>
    <m/>
  </r>
  <r>
    <n v="219653"/>
    <x v="0"/>
    <x v="1"/>
    <x v="0"/>
    <x v="3"/>
    <x v="12"/>
    <x v="254"/>
    <x v="0"/>
    <x v="1"/>
    <s v="Tesseramento"/>
    <x v="0"/>
    <x v="0"/>
    <x v="0"/>
    <m/>
  </r>
  <r>
    <n v="234210"/>
    <x v="0"/>
    <x v="0"/>
    <x v="1"/>
    <x v="3"/>
    <x v="7"/>
    <x v="74"/>
    <x v="0"/>
    <x v="0"/>
    <s v="Tesseramento"/>
    <x v="1"/>
    <x v="1"/>
    <x v="0"/>
    <m/>
  </r>
  <r>
    <n v="180902"/>
    <x v="0"/>
    <x v="0"/>
    <x v="0"/>
    <x v="1"/>
    <x v="12"/>
    <x v="254"/>
    <x v="0"/>
    <x v="0"/>
    <s v="Tesseramento"/>
    <x v="0"/>
    <x v="1"/>
    <x v="0"/>
    <m/>
  </r>
  <r>
    <n v="108333"/>
    <x v="0"/>
    <x v="0"/>
    <x v="0"/>
    <x v="0"/>
    <x v="12"/>
    <x v="254"/>
    <x v="0"/>
    <x v="0"/>
    <s v="Tesseramento"/>
    <x v="0"/>
    <x v="3"/>
    <x v="0"/>
    <m/>
  </r>
  <r>
    <n v="148020"/>
    <x v="0"/>
    <x v="0"/>
    <x v="0"/>
    <x v="0"/>
    <x v="3"/>
    <x v="3"/>
    <x v="0"/>
    <x v="1"/>
    <s v="Tesseramento"/>
    <x v="1"/>
    <x v="4"/>
    <x v="0"/>
    <m/>
  </r>
  <r>
    <n v="120179"/>
    <x v="0"/>
    <x v="0"/>
    <x v="0"/>
    <x v="0"/>
    <x v="2"/>
    <x v="224"/>
    <x v="0"/>
    <x v="1"/>
    <s v="Tesseramento"/>
    <x v="1"/>
    <x v="4"/>
    <x v="0"/>
    <m/>
  </r>
  <r>
    <n v="135736"/>
    <x v="1"/>
    <x v="0"/>
    <x v="0"/>
    <x v="0"/>
    <x v="2"/>
    <x v="224"/>
    <x v="0"/>
    <x v="0"/>
    <s v="Tesseramento"/>
    <x v="1"/>
    <x v="2"/>
    <x v="0"/>
    <m/>
  </r>
  <r>
    <n v="142197"/>
    <x v="0"/>
    <x v="0"/>
    <x v="0"/>
    <x v="0"/>
    <x v="2"/>
    <x v="224"/>
    <x v="0"/>
    <x v="0"/>
    <s v="Tesseramento"/>
    <x v="1"/>
    <x v="3"/>
    <x v="0"/>
    <m/>
  </r>
  <r>
    <n v="231255"/>
    <x v="0"/>
    <x v="0"/>
    <x v="0"/>
    <x v="1"/>
    <x v="7"/>
    <x v="74"/>
    <x v="0"/>
    <x v="0"/>
    <s v="Tesseramento"/>
    <x v="1"/>
    <x v="0"/>
    <x v="0"/>
    <m/>
  </r>
  <r>
    <n v="166323"/>
    <x v="0"/>
    <x v="0"/>
    <x v="0"/>
    <x v="0"/>
    <x v="2"/>
    <x v="230"/>
    <x v="0"/>
    <x v="0"/>
    <s v="Tesseramento"/>
    <x v="1"/>
    <x v="0"/>
    <x v="0"/>
    <m/>
  </r>
  <r>
    <n v="166324"/>
    <x v="0"/>
    <x v="0"/>
    <x v="0"/>
    <x v="0"/>
    <x v="2"/>
    <x v="230"/>
    <x v="0"/>
    <x v="0"/>
    <s v="Tesseramento"/>
    <x v="1"/>
    <x v="4"/>
    <x v="0"/>
    <m/>
  </r>
  <r>
    <n v="164987"/>
    <x v="0"/>
    <x v="0"/>
    <x v="0"/>
    <x v="0"/>
    <x v="2"/>
    <x v="230"/>
    <x v="0"/>
    <x v="0"/>
    <s v="Tesseramento"/>
    <x v="1"/>
    <x v="3"/>
    <x v="0"/>
    <m/>
  </r>
  <r>
    <n v="161832"/>
    <x v="0"/>
    <x v="0"/>
    <x v="0"/>
    <x v="0"/>
    <x v="2"/>
    <x v="230"/>
    <x v="0"/>
    <x v="0"/>
    <s v="Tesseramento"/>
    <x v="1"/>
    <x v="3"/>
    <x v="0"/>
    <m/>
  </r>
  <r>
    <n v="161340"/>
    <x v="0"/>
    <x v="0"/>
    <x v="0"/>
    <x v="0"/>
    <x v="2"/>
    <x v="230"/>
    <x v="0"/>
    <x v="0"/>
    <s v="Tesseramento"/>
    <x v="1"/>
    <x v="3"/>
    <x v="0"/>
    <m/>
  </r>
  <r>
    <n v="8666"/>
    <x v="0"/>
    <x v="0"/>
    <x v="0"/>
    <x v="0"/>
    <x v="2"/>
    <x v="230"/>
    <x v="0"/>
    <x v="1"/>
    <s v="Tesseramento"/>
    <x v="1"/>
    <x v="4"/>
    <x v="0"/>
    <m/>
  </r>
  <r>
    <n v="110860"/>
    <x v="0"/>
    <x v="0"/>
    <x v="0"/>
    <x v="0"/>
    <x v="2"/>
    <x v="53"/>
    <x v="0"/>
    <x v="0"/>
    <s v="Tesseramento"/>
    <x v="1"/>
    <x v="4"/>
    <x v="0"/>
    <m/>
  </r>
  <r>
    <n v="167891"/>
    <x v="0"/>
    <x v="0"/>
    <x v="0"/>
    <x v="3"/>
    <x v="2"/>
    <x v="53"/>
    <x v="0"/>
    <x v="0"/>
    <s v="Tesseramento"/>
    <x v="1"/>
    <x v="3"/>
    <x v="0"/>
    <m/>
  </r>
  <r>
    <n v="8668"/>
    <x v="0"/>
    <x v="0"/>
    <x v="0"/>
    <x v="0"/>
    <x v="2"/>
    <x v="230"/>
    <x v="0"/>
    <x v="0"/>
    <s v="Tesseramento"/>
    <x v="1"/>
    <x v="4"/>
    <x v="0"/>
    <m/>
  </r>
  <r>
    <n v="169083"/>
    <x v="0"/>
    <x v="0"/>
    <x v="0"/>
    <x v="0"/>
    <x v="2"/>
    <x v="224"/>
    <x v="0"/>
    <x v="0"/>
    <s v="Tesseramento"/>
    <x v="1"/>
    <x v="4"/>
    <x v="0"/>
    <m/>
  </r>
  <r>
    <n v="181197"/>
    <x v="0"/>
    <x v="0"/>
    <x v="0"/>
    <x v="0"/>
    <x v="2"/>
    <x v="230"/>
    <x v="0"/>
    <x v="0"/>
    <s v="Tesseramento"/>
    <x v="1"/>
    <x v="4"/>
    <x v="0"/>
    <m/>
  </r>
  <r>
    <n v="173630"/>
    <x v="0"/>
    <x v="0"/>
    <x v="0"/>
    <x v="0"/>
    <x v="2"/>
    <x v="230"/>
    <x v="0"/>
    <x v="0"/>
    <s v="Tesseramento"/>
    <x v="1"/>
    <x v="0"/>
    <x v="0"/>
    <m/>
  </r>
  <r>
    <n v="156233"/>
    <x v="0"/>
    <x v="0"/>
    <x v="0"/>
    <x v="0"/>
    <x v="2"/>
    <x v="230"/>
    <x v="0"/>
    <x v="0"/>
    <s v="Tesseramento"/>
    <x v="1"/>
    <x v="0"/>
    <x v="0"/>
    <m/>
  </r>
  <r>
    <n v="167611"/>
    <x v="0"/>
    <x v="0"/>
    <x v="0"/>
    <x v="0"/>
    <x v="2"/>
    <x v="230"/>
    <x v="0"/>
    <x v="0"/>
    <s v="Tesseramento"/>
    <x v="1"/>
    <x v="0"/>
    <x v="0"/>
    <m/>
  </r>
  <r>
    <n v="164875"/>
    <x v="0"/>
    <x v="0"/>
    <x v="0"/>
    <x v="0"/>
    <x v="2"/>
    <x v="230"/>
    <x v="0"/>
    <x v="0"/>
    <s v="Tesseramento"/>
    <x v="1"/>
    <x v="4"/>
    <x v="0"/>
    <m/>
  </r>
  <r>
    <n v="158311"/>
    <x v="0"/>
    <x v="0"/>
    <x v="0"/>
    <x v="0"/>
    <x v="2"/>
    <x v="230"/>
    <x v="0"/>
    <x v="0"/>
    <s v="Tesseramento"/>
    <x v="1"/>
    <x v="3"/>
    <x v="0"/>
    <m/>
  </r>
  <r>
    <n v="213496"/>
    <x v="0"/>
    <x v="0"/>
    <x v="0"/>
    <x v="0"/>
    <x v="2"/>
    <x v="230"/>
    <x v="0"/>
    <x v="0"/>
    <s v="Tesseramento"/>
    <x v="1"/>
    <x v="3"/>
    <x v="0"/>
    <m/>
  </r>
  <r>
    <n v="213495"/>
    <x v="0"/>
    <x v="0"/>
    <x v="0"/>
    <x v="1"/>
    <x v="2"/>
    <x v="230"/>
    <x v="0"/>
    <x v="1"/>
    <s v="Tesseramento"/>
    <x v="1"/>
    <x v="1"/>
    <x v="0"/>
    <m/>
  </r>
  <r>
    <n v="167612"/>
    <x v="0"/>
    <x v="0"/>
    <x v="0"/>
    <x v="0"/>
    <x v="2"/>
    <x v="230"/>
    <x v="0"/>
    <x v="0"/>
    <s v="Tesseramento"/>
    <x v="1"/>
    <x v="3"/>
    <x v="0"/>
    <m/>
  </r>
  <r>
    <n v="84440"/>
    <x v="0"/>
    <x v="0"/>
    <x v="0"/>
    <x v="0"/>
    <x v="2"/>
    <x v="230"/>
    <x v="0"/>
    <x v="0"/>
    <s v="Tesseramento"/>
    <x v="1"/>
    <x v="4"/>
    <x v="0"/>
    <m/>
  </r>
  <r>
    <n v="206733"/>
    <x v="0"/>
    <x v="0"/>
    <x v="0"/>
    <x v="0"/>
    <x v="2"/>
    <x v="230"/>
    <x v="0"/>
    <x v="0"/>
    <s v="Tesseramento"/>
    <x v="1"/>
    <x v="3"/>
    <x v="0"/>
    <m/>
  </r>
  <r>
    <n v="70234"/>
    <x v="0"/>
    <x v="0"/>
    <x v="0"/>
    <x v="0"/>
    <x v="2"/>
    <x v="230"/>
    <x v="0"/>
    <x v="0"/>
    <s v="Tesseramento"/>
    <x v="1"/>
    <x v="4"/>
    <x v="0"/>
    <m/>
  </r>
  <r>
    <n v="9071"/>
    <x v="0"/>
    <x v="0"/>
    <x v="0"/>
    <x v="0"/>
    <x v="2"/>
    <x v="224"/>
    <x v="0"/>
    <x v="0"/>
    <s v="Tesseramento"/>
    <x v="1"/>
    <x v="4"/>
    <x v="0"/>
    <m/>
  </r>
  <r>
    <n v="69133"/>
    <x v="0"/>
    <x v="0"/>
    <x v="0"/>
    <x v="0"/>
    <x v="2"/>
    <x v="230"/>
    <x v="0"/>
    <x v="0"/>
    <s v="Tesseramento"/>
    <x v="1"/>
    <x v="0"/>
    <x v="0"/>
    <m/>
  </r>
  <r>
    <n v="35055"/>
    <x v="0"/>
    <x v="0"/>
    <x v="0"/>
    <x v="0"/>
    <x v="2"/>
    <x v="230"/>
    <x v="0"/>
    <x v="1"/>
    <s v="Tesseramento"/>
    <x v="1"/>
    <x v="3"/>
    <x v="0"/>
    <m/>
  </r>
  <r>
    <n v="167616"/>
    <x v="0"/>
    <x v="0"/>
    <x v="0"/>
    <x v="0"/>
    <x v="2"/>
    <x v="230"/>
    <x v="0"/>
    <x v="1"/>
    <s v="Tesseramento"/>
    <x v="1"/>
    <x v="4"/>
    <x v="0"/>
    <m/>
  </r>
  <r>
    <n v="91514"/>
    <x v="0"/>
    <x v="0"/>
    <x v="0"/>
    <x v="0"/>
    <x v="2"/>
    <x v="230"/>
    <x v="0"/>
    <x v="0"/>
    <s v="Tesseramento"/>
    <x v="1"/>
    <x v="0"/>
    <x v="0"/>
    <m/>
  </r>
  <r>
    <n v="166330"/>
    <x v="0"/>
    <x v="0"/>
    <x v="0"/>
    <x v="0"/>
    <x v="2"/>
    <x v="230"/>
    <x v="0"/>
    <x v="1"/>
    <s v="Tesseramento"/>
    <x v="1"/>
    <x v="0"/>
    <x v="0"/>
    <m/>
  </r>
  <r>
    <n v="171346"/>
    <x v="0"/>
    <x v="0"/>
    <x v="0"/>
    <x v="0"/>
    <x v="2"/>
    <x v="230"/>
    <x v="0"/>
    <x v="1"/>
    <s v="Tesseramento"/>
    <x v="1"/>
    <x v="0"/>
    <x v="0"/>
    <m/>
  </r>
  <r>
    <n v="207846"/>
    <x v="0"/>
    <x v="0"/>
    <x v="0"/>
    <x v="1"/>
    <x v="2"/>
    <x v="230"/>
    <x v="0"/>
    <x v="0"/>
    <s v="Tesseramento"/>
    <x v="1"/>
    <x v="3"/>
    <x v="0"/>
    <m/>
  </r>
  <r>
    <n v="5925"/>
    <x v="0"/>
    <x v="0"/>
    <x v="0"/>
    <x v="0"/>
    <x v="2"/>
    <x v="230"/>
    <x v="0"/>
    <x v="0"/>
    <s v="Tesseramento"/>
    <x v="1"/>
    <x v="4"/>
    <x v="0"/>
    <m/>
  </r>
  <r>
    <n v="167618"/>
    <x v="0"/>
    <x v="0"/>
    <x v="0"/>
    <x v="0"/>
    <x v="2"/>
    <x v="230"/>
    <x v="0"/>
    <x v="0"/>
    <s v="Tesseramento"/>
    <x v="1"/>
    <x v="0"/>
    <x v="0"/>
    <m/>
  </r>
  <r>
    <n v="147749"/>
    <x v="0"/>
    <x v="0"/>
    <x v="0"/>
    <x v="0"/>
    <x v="2"/>
    <x v="230"/>
    <x v="0"/>
    <x v="0"/>
    <s v="Tesseramento"/>
    <x v="1"/>
    <x v="1"/>
    <x v="0"/>
    <m/>
  </r>
  <r>
    <n v="63660"/>
    <x v="0"/>
    <x v="0"/>
    <x v="0"/>
    <x v="0"/>
    <x v="2"/>
    <x v="224"/>
    <x v="0"/>
    <x v="0"/>
    <s v="Tesseramento"/>
    <x v="1"/>
    <x v="4"/>
    <x v="0"/>
    <m/>
  </r>
  <r>
    <n v="40834"/>
    <x v="0"/>
    <x v="0"/>
    <x v="0"/>
    <x v="0"/>
    <x v="2"/>
    <x v="230"/>
    <x v="0"/>
    <x v="1"/>
    <s v="Tesseramento"/>
    <x v="1"/>
    <x v="4"/>
    <x v="0"/>
    <m/>
  </r>
  <r>
    <n v="161835"/>
    <x v="0"/>
    <x v="0"/>
    <x v="0"/>
    <x v="0"/>
    <x v="2"/>
    <x v="230"/>
    <x v="0"/>
    <x v="1"/>
    <s v="Tesseramento"/>
    <x v="1"/>
    <x v="3"/>
    <x v="0"/>
    <m/>
  </r>
  <r>
    <n v="232401"/>
    <x v="0"/>
    <x v="0"/>
    <x v="0"/>
    <x v="0"/>
    <x v="2"/>
    <x v="230"/>
    <x v="0"/>
    <x v="0"/>
    <s v="Tesseramento"/>
    <x v="1"/>
    <x v="3"/>
    <x v="0"/>
    <m/>
  </r>
  <r>
    <n v="183447"/>
    <x v="0"/>
    <x v="0"/>
    <x v="0"/>
    <x v="1"/>
    <x v="2"/>
    <x v="230"/>
    <x v="0"/>
    <x v="1"/>
    <s v="Tesseramento"/>
    <x v="1"/>
    <x v="3"/>
    <x v="0"/>
    <m/>
  </r>
  <r>
    <n v="35082"/>
    <x v="0"/>
    <x v="0"/>
    <x v="0"/>
    <x v="0"/>
    <x v="2"/>
    <x v="230"/>
    <x v="0"/>
    <x v="0"/>
    <s v="Tesseramento"/>
    <x v="1"/>
    <x v="4"/>
    <x v="0"/>
    <m/>
  </r>
  <r>
    <n v="38620"/>
    <x v="0"/>
    <x v="0"/>
    <x v="0"/>
    <x v="0"/>
    <x v="2"/>
    <x v="230"/>
    <x v="0"/>
    <x v="0"/>
    <s v="Tesseramento"/>
    <x v="1"/>
    <x v="0"/>
    <x v="0"/>
    <m/>
  </r>
  <r>
    <n v="76715"/>
    <x v="0"/>
    <x v="0"/>
    <x v="0"/>
    <x v="0"/>
    <x v="2"/>
    <x v="230"/>
    <x v="0"/>
    <x v="0"/>
    <s v="Tesseramento"/>
    <x v="1"/>
    <x v="3"/>
    <x v="0"/>
    <m/>
  </r>
  <r>
    <n v="111759"/>
    <x v="0"/>
    <x v="0"/>
    <x v="0"/>
    <x v="0"/>
    <x v="2"/>
    <x v="230"/>
    <x v="0"/>
    <x v="0"/>
    <s v="Tesseramento"/>
    <x v="1"/>
    <x v="3"/>
    <x v="0"/>
    <m/>
  </r>
  <r>
    <n v="141514"/>
    <x v="1"/>
    <x v="0"/>
    <x v="0"/>
    <x v="0"/>
    <x v="2"/>
    <x v="230"/>
    <x v="0"/>
    <x v="0"/>
    <s v="Tesseramento"/>
    <x v="1"/>
    <x v="6"/>
    <x v="0"/>
    <s v="B"/>
  </r>
  <r>
    <n v="181200"/>
    <x v="0"/>
    <x v="0"/>
    <x v="0"/>
    <x v="0"/>
    <x v="2"/>
    <x v="230"/>
    <x v="0"/>
    <x v="0"/>
    <s v="Tesseramento"/>
    <x v="1"/>
    <x v="0"/>
    <x v="0"/>
    <m/>
  </r>
  <r>
    <n v="78077"/>
    <x v="0"/>
    <x v="0"/>
    <x v="0"/>
    <x v="4"/>
    <x v="2"/>
    <x v="230"/>
    <x v="0"/>
    <x v="0"/>
    <s v="Tesseramento"/>
    <x v="1"/>
    <x v="3"/>
    <x v="0"/>
    <m/>
  </r>
  <r>
    <n v="77498"/>
    <x v="0"/>
    <x v="0"/>
    <x v="0"/>
    <x v="0"/>
    <x v="2"/>
    <x v="230"/>
    <x v="0"/>
    <x v="0"/>
    <s v="Tesseramento"/>
    <x v="1"/>
    <x v="3"/>
    <x v="0"/>
    <m/>
  </r>
  <r>
    <n v="63594"/>
    <x v="0"/>
    <x v="0"/>
    <x v="0"/>
    <x v="0"/>
    <x v="2"/>
    <x v="230"/>
    <x v="0"/>
    <x v="0"/>
    <s v="Tesseramento"/>
    <x v="1"/>
    <x v="4"/>
    <x v="0"/>
    <m/>
  </r>
  <r>
    <n v="166335"/>
    <x v="0"/>
    <x v="0"/>
    <x v="0"/>
    <x v="0"/>
    <x v="2"/>
    <x v="230"/>
    <x v="0"/>
    <x v="0"/>
    <s v="Tesseramento"/>
    <x v="1"/>
    <x v="3"/>
    <x v="0"/>
    <m/>
  </r>
  <r>
    <n v="140702"/>
    <x v="0"/>
    <x v="0"/>
    <x v="2"/>
    <x v="1"/>
    <x v="2"/>
    <x v="230"/>
    <x v="0"/>
    <x v="0"/>
    <s v="Tesseramento"/>
    <x v="1"/>
    <x v="0"/>
    <x v="0"/>
    <m/>
  </r>
  <r>
    <n v="145590"/>
    <x v="0"/>
    <x v="0"/>
    <x v="2"/>
    <x v="4"/>
    <x v="2"/>
    <x v="230"/>
    <x v="0"/>
    <x v="0"/>
    <s v="Tesseramento"/>
    <x v="1"/>
    <x v="0"/>
    <x v="0"/>
    <m/>
  </r>
  <r>
    <n v="119554"/>
    <x v="0"/>
    <x v="0"/>
    <x v="0"/>
    <x v="0"/>
    <x v="2"/>
    <x v="224"/>
    <x v="0"/>
    <x v="0"/>
    <s v="Tesseramento"/>
    <x v="1"/>
    <x v="3"/>
    <x v="0"/>
    <m/>
  </r>
  <r>
    <n v="13669"/>
    <x v="0"/>
    <x v="0"/>
    <x v="0"/>
    <x v="0"/>
    <x v="2"/>
    <x v="224"/>
    <x v="0"/>
    <x v="0"/>
    <s v="Tesseramento"/>
    <x v="1"/>
    <x v="3"/>
    <x v="0"/>
    <m/>
  </r>
  <r>
    <n v="63508"/>
    <x v="0"/>
    <x v="0"/>
    <x v="0"/>
    <x v="0"/>
    <x v="2"/>
    <x v="224"/>
    <x v="0"/>
    <x v="0"/>
    <s v="Tesseramento"/>
    <x v="1"/>
    <x v="1"/>
    <x v="0"/>
    <m/>
  </r>
  <r>
    <n v="35026"/>
    <x v="0"/>
    <x v="0"/>
    <x v="0"/>
    <x v="0"/>
    <x v="2"/>
    <x v="224"/>
    <x v="0"/>
    <x v="0"/>
    <s v="Tesseramento"/>
    <x v="1"/>
    <x v="4"/>
    <x v="0"/>
    <m/>
  </r>
  <r>
    <n v="167645"/>
    <x v="0"/>
    <x v="0"/>
    <x v="0"/>
    <x v="0"/>
    <x v="2"/>
    <x v="224"/>
    <x v="0"/>
    <x v="0"/>
    <s v="Tesseramento"/>
    <x v="1"/>
    <x v="0"/>
    <x v="0"/>
    <m/>
  </r>
  <r>
    <n v="213002"/>
    <x v="0"/>
    <x v="0"/>
    <x v="0"/>
    <x v="1"/>
    <x v="2"/>
    <x v="224"/>
    <x v="0"/>
    <x v="1"/>
    <s v="Tesseramento"/>
    <x v="1"/>
    <x v="0"/>
    <x v="0"/>
    <m/>
  </r>
  <r>
    <n v="234607"/>
    <x v="0"/>
    <x v="0"/>
    <x v="1"/>
    <x v="1"/>
    <x v="13"/>
    <x v="188"/>
    <x v="0"/>
    <x v="0"/>
    <s v="Tesseramento"/>
    <x v="1"/>
    <x v="1"/>
    <x v="0"/>
    <m/>
  </r>
  <r>
    <n v="16583"/>
    <x v="0"/>
    <x v="0"/>
    <x v="0"/>
    <x v="0"/>
    <x v="7"/>
    <x v="213"/>
    <x v="0"/>
    <x v="0"/>
    <s v="Tesseramento"/>
    <x v="1"/>
    <x v="4"/>
    <x v="0"/>
    <m/>
  </r>
  <r>
    <n v="79631"/>
    <x v="0"/>
    <x v="0"/>
    <x v="0"/>
    <x v="1"/>
    <x v="7"/>
    <x v="213"/>
    <x v="0"/>
    <x v="1"/>
    <s v="Tesseramento"/>
    <x v="1"/>
    <x v="4"/>
    <x v="0"/>
    <m/>
  </r>
  <r>
    <n v="65501"/>
    <x v="0"/>
    <x v="0"/>
    <x v="0"/>
    <x v="0"/>
    <x v="7"/>
    <x v="213"/>
    <x v="0"/>
    <x v="0"/>
    <s v="Tesseramento"/>
    <x v="1"/>
    <x v="4"/>
    <x v="0"/>
    <m/>
  </r>
  <r>
    <n v="121605"/>
    <x v="0"/>
    <x v="0"/>
    <x v="0"/>
    <x v="0"/>
    <x v="7"/>
    <x v="213"/>
    <x v="0"/>
    <x v="0"/>
    <s v="Tesseramento"/>
    <x v="1"/>
    <x v="0"/>
    <x v="0"/>
    <m/>
  </r>
  <r>
    <n v="87699"/>
    <x v="0"/>
    <x v="0"/>
    <x v="0"/>
    <x v="0"/>
    <x v="7"/>
    <x v="213"/>
    <x v="0"/>
    <x v="0"/>
    <s v="Tesseramento"/>
    <x v="1"/>
    <x v="4"/>
    <x v="0"/>
    <m/>
  </r>
  <r>
    <n v="155491"/>
    <x v="0"/>
    <x v="0"/>
    <x v="0"/>
    <x v="0"/>
    <x v="7"/>
    <x v="213"/>
    <x v="0"/>
    <x v="0"/>
    <s v="Tesseramento"/>
    <x v="1"/>
    <x v="0"/>
    <x v="0"/>
    <m/>
  </r>
  <r>
    <n v="149214"/>
    <x v="1"/>
    <x v="0"/>
    <x v="0"/>
    <x v="0"/>
    <x v="7"/>
    <x v="213"/>
    <x v="0"/>
    <x v="0"/>
    <s v="Tesseramento"/>
    <x v="1"/>
    <x v="6"/>
    <x v="0"/>
    <m/>
  </r>
  <r>
    <n v="152393"/>
    <x v="1"/>
    <x v="0"/>
    <x v="0"/>
    <x v="0"/>
    <x v="7"/>
    <x v="213"/>
    <x v="0"/>
    <x v="0"/>
    <s v="Tesseramento"/>
    <x v="1"/>
    <x v="7"/>
    <x v="0"/>
    <s v="BG"/>
  </r>
  <r>
    <n v="185210"/>
    <x v="0"/>
    <x v="0"/>
    <x v="0"/>
    <x v="0"/>
    <x v="7"/>
    <x v="213"/>
    <x v="0"/>
    <x v="0"/>
    <s v="Tesseramento"/>
    <x v="1"/>
    <x v="3"/>
    <x v="0"/>
    <m/>
  </r>
  <r>
    <n v="34120"/>
    <x v="0"/>
    <x v="0"/>
    <x v="0"/>
    <x v="0"/>
    <x v="7"/>
    <x v="213"/>
    <x v="0"/>
    <x v="1"/>
    <s v="Tesseramento"/>
    <x v="1"/>
    <x v="4"/>
    <x v="0"/>
    <m/>
  </r>
  <r>
    <n v="133811"/>
    <x v="0"/>
    <x v="0"/>
    <x v="0"/>
    <x v="0"/>
    <x v="7"/>
    <x v="213"/>
    <x v="0"/>
    <x v="0"/>
    <s v="Tesseramento"/>
    <x v="1"/>
    <x v="0"/>
    <x v="0"/>
    <m/>
  </r>
  <r>
    <n v="79632"/>
    <x v="0"/>
    <x v="0"/>
    <x v="0"/>
    <x v="0"/>
    <x v="7"/>
    <x v="213"/>
    <x v="0"/>
    <x v="1"/>
    <s v="Tesseramento"/>
    <x v="1"/>
    <x v="3"/>
    <x v="0"/>
    <m/>
  </r>
  <r>
    <n v="166251"/>
    <x v="0"/>
    <x v="0"/>
    <x v="0"/>
    <x v="0"/>
    <x v="7"/>
    <x v="213"/>
    <x v="0"/>
    <x v="0"/>
    <s v="Tesseramento"/>
    <x v="1"/>
    <x v="4"/>
    <x v="0"/>
    <m/>
  </r>
  <r>
    <n v="97541"/>
    <x v="0"/>
    <x v="0"/>
    <x v="0"/>
    <x v="0"/>
    <x v="7"/>
    <x v="213"/>
    <x v="0"/>
    <x v="1"/>
    <s v="Tesseramento"/>
    <x v="1"/>
    <x v="3"/>
    <x v="0"/>
    <m/>
  </r>
  <r>
    <n v="29320"/>
    <x v="0"/>
    <x v="0"/>
    <x v="0"/>
    <x v="4"/>
    <x v="7"/>
    <x v="213"/>
    <x v="0"/>
    <x v="0"/>
    <s v="Tesseramento"/>
    <x v="1"/>
    <x v="0"/>
    <x v="0"/>
    <m/>
  </r>
  <r>
    <n v="41426"/>
    <x v="0"/>
    <x v="0"/>
    <x v="0"/>
    <x v="0"/>
    <x v="7"/>
    <x v="213"/>
    <x v="0"/>
    <x v="0"/>
    <s v="Tesseramento"/>
    <x v="1"/>
    <x v="4"/>
    <x v="0"/>
    <m/>
  </r>
  <r>
    <n v="185768"/>
    <x v="0"/>
    <x v="0"/>
    <x v="0"/>
    <x v="0"/>
    <x v="7"/>
    <x v="213"/>
    <x v="0"/>
    <x v="0"/>
    <s v="Tesseramento"/>
    <x v="1"/>
    <x v="0"/>
    <x v="0"/>
    <m/>
  </r>
  <r>
    <n v="133163"/>
    <x v="0"/>
    <x v="0"/>
    <x v="0"/>
    <x v="0"/>
    <x v="7"/>
    <x v="213"/>
    <x v="0"/>
    <x v="0"/>
    <s v="Tesseramento"/>
    <x v="1"/>
    <x v="3"/>
    <x v="0"/>
    <m/>
  </r>
  <r>
    <n v="16647"/>
    <x v="0"/>
    <x v="0"/>
    <x v="0"/>
    <x v="0"/>
    <x v="7"/>
    <x v="213"/>
    <x v="0"/>
    <x v="0"/>
    <s v="Tesseramento"/>
    <x v="1"/>
    <x v="4"/>
    <x v="0"/>
    <m/>
  </r>
  <r>
    <n v="114378"/>
    <x v="0"/>
    <x v="0"/>
    <x v="0"/>
    <x v="0"/>
    <x v="7"/>
    <x v="213"/>
    <x v="0"/>
    <x v="0"/>
    <s v="Tesseramento"/>
    <x v="1"/>
    <x v="0"/>
    <x v="0"/>
    <m/>
  </r>
  <r>
    <n v="159520"/>
    <x v="0"/>
    <x v="0"/>
    <x v="0"/>
    <x v="0"/>
    <x v="7"/>
    <x v="213"/>
    <x v="0"/>
    <x v="0"/>
    <s v="Tesseramento"/>
    <x v="1"/>
    <x v="0"/>
    <x v="0"/>
    <m/>
  </r>
  <r>
    <n v="87706"/>
    <x v="0"/>
    <x v="0"/>
    <x v="0"/>
    <x v="1"/>
    <x v="7"/>
    <x v="213"/>
    <x v="0"/>
    <x v="1"/>
    <s v="Tesseramento"/>
    <x v="1"/>
    <x v="4"/>
    <x v="0"/>
    <m/>
  </r>
  <r>
    <n v="186820"/>
    <x v="0"/>
    <x v="0"/>
    <x v="0"/>
    <x v="0"/>
    <x v="7"/>
    <x v="213"/>
    <x v="0"/>
    <x v="0"/>
    <s v="Tesseramento"/>
    <x v="1"/>
    <x v="4"/>
    <x v="0"/>
    <m/>
  </r>
  <r>
    <n v="42825"/>
    <x v="0"/>
    <x v="0"/>
    <x v="0"/>
    <x v="0"/>
    <x v="7"/>
    <x v="213"/>
    <x v="0"/>
    <x v="1"/>
    <s v="Tesseramento"/>
    <x v="1"/>
    <x v="4"/>
    <x v="0"/>
    <m/>
  </r>
  <r>
    <n v="124024"/>
    <x v="0"/>
    <x v="0"/>
    <x v="0"/>
    <x v="0"/>
    <x v="7"/>
    <x v="213"/>
    <x v="0"/>
    <x v="0"/>
    <s v="Tesseramento"/>
    <x v="1"/>
    <x v="0"/>
    <x v="0"/>
    <m/>
  </r>
  <r>
    <n v="175163"/>
    <x v="0"/>
    <x v="0"/>
    <x v="0"/>
    <x v="0"/>
    <x v="7"/>
    <x v="213"/>
    <x v="0"/>
    <x v="0"/>
    <s v="Tesseramento"/>
    <x v="1"/>
    <x v="3"/>
    <x v="0"/>
    <m/>
  </r>
  <r>
    <n v="128522"/>
    <x v="0"/>
    <x v="0"/>
    <x v="0"/>
    <x v="0"/>
    <x v="7"/>
    <x v="213"/>
    <x v="0"/>
    <x v="0"/>
    <s v="Tesseramento"/>
    <x v="1"/>
    <x v="3"/>
    <x v="0"/>
    <m/>
  </r>
  <r>
    <n v="47294"/>
    <x v="0"/>
    <x v="0"/>
    <x v="0"/>
    <x v="0"/>
    <x v="7"/>
    <x v="213"/>
    <x v="0"/>
    <x v="0"/>
    <s v="Tesseramento"/>
    <x v="1"/>
    <x v="0"/>
    <x v="0"/>
    <m/>
  </r>
  <r>
    <n v="161579"/>
    <x v="0"/>
    <x v="0"/>
    <x v="0"/>
    <x v="0"/>
    <x v="7"/>
    <x v="213"/>
    <x v="0"/>
    <x v="0"/>
    <s v="Tesseramento"/>
    <x v="1"/>
    <x v="0"/>
    <x v="0"/>
    <m/>
  </r>
  <r>
    <n v="97544"/>
    <x v="0"/>
    <x v="0"/>
    <x v="0"/>
    <x v="0"/>
    <x v="7"/>
    <x v="213"/>
    <x v="0"/>
    <x v="0"/>
    <s v="Tesseramento"/>
    <x v="1"/>
    <x v="0"/>
    <x v="0"/>
    <m/>
  </r>
  <r>
    <n v="117790"/>
    <x v="0"/>
    <x v="0"/>
    <x v="0"/>
    <x v="0"/>
    <x v="7"/>
    <x v="213"/>
    <x v="0"/>
    <x v="1"/>
    <s v="Tesseramento"/>
    <x v="1"/>
    <x v="0"/>
    <x v="0"/>
    <m/>
  </r>
  <r>
    <n v="115003"/>
    <x v="0"/>
    <x v="0"/>
    <x v="0"/>
    <x v="0"/>
    <x v="7"/>
    <x v="213"/>
    <x v="0"/>
    <x v="1"/>
    <s v="Tesseramento"/>
    <x v="1"/>
    <x v="3"/>
    <x v="0"/>
    <m/>
  </r>
  <r>
    <n v="36376"/>
    <x v="0"/>
    <x v="0"/>
    <x v="0"/>
    <x v="0"/>
    <x v="7"/>
    <x v="213"/>
    <x v="0"/>
    <x v="1"/>
    <s v="Tesseramento"/>
    <x v="1"/>
    <x v="4"/>
    <x v="0"/>
    <m/>
  </r>
  <r>
    <n v="60395"/>
    <x v="0"/>
    <x v="0"/>
    <x v="0"/>
    <x v="0"/>
    <x v="7"/>
    <x v="213"/>
    <x v="0"/>
    <x v="1"/>
    <s v="Tesseramento"/>
    <x v="1"/>
    <x v="4"/>
    <x v="0"/>
    <m/>
  </r>
  <r>
    <n v="155493"/>
    <x v="0"/>
    <x v="0"/>
    <x v="0"/>
    <x v="0"/>
    <x v="7"/>
    <x v="213"/>
    <x v="0"/>
    <x v="0"/>
    <s v="Tesseramento"/>
    <x v="1"/>
    <x v="0"/>
    <x v="0"/>
    <m/>
  </r>
  <r>
    <n v="115004"/>
    <x v="0"/>
    <x v="0"/>
    <x v="0"/>
    <x v="0"/>
    <x v="7"/>
    <x v="213"/>
    <x v="0"/>
    <x v="0"/>
    <s v="Tesseramento"/>
    <x v="1"/>
    <x v="0"/>
    <x v="0"/>
    <m/>
  </r>
  <r>
    <n v="71860"/>
    <x v="0"/>
    <x v="0"/>
    <x v="0"/>
    <x v="3"/>
    <x v="7"/>
    <x v="213"/>
    <x v="0"/>
    <x v="0"/>
    <s v="Tesseramento"/>
    <x v="1"/>
    <x v="4"/>
    <x v="0"/>
    <m/>
  </r>
  <r>
    <n v="87564"/>
    <x v="0"/>
    <x v="0"/>
    <x v="0"/>
    <x v="0"/>
    <x v="7"/>
    <x v="213"/>
    <x v="0"/>
    <x v="0"/>
    <s v="Tesseramento"/>
    <x v="1"/>
    <x v="4"/>
    <x v="0"/>
    <m/>
  </r>
  <r>
    <n v="146451"/>
    <x v="0"/>
    <x v="0"/>
    <x v="0"/>
    <x v="0"/>
    <x v="7"/>
    <x v="213"/>
    <x v="0"/>
    <x v="0"/>
    <s v="Tesseramento"/>
    <x v="1"/>
    <x v="4"/>
    <x v="0"/>
    <m/>
  </r>
  <r>
    <n v="79643"/>
    <x v="0"/>
    <x v="0"/>
    <x v="0"/>
    <x v="0"/>
    <x v="7"/>
    <x v="213"/>
    <x v="0"/>
    <x v="0"/>
    <s v="Tesseramento"/>
    <x v="1"/>
    <x v="4"/>
    <x v="0"/>
    <m/>
  </r>
  <r>
    <n v="54961"/>
    <x v="0"/>
    <x v="0"/>
    <x v="0"/>
    <x v="0"/>
    <x v="7"/>
    <x v="213"/>
    <x v="0"/>
    <x v="0"/>
    <s v="Tesseramento"/>
    <x v="1"/>
    <x v="0"/>
    <x v="0"/>
    <m/>
  </r>
  <r>
    <n v="4468"/>
    <x v="0"/>
    <x v="0"/>
    <x v="0"/>
    <x v="1"/>
    <x v="7"/>
    <x v="213"/>
    <x v="0"/>
    <x v="1"/>
    <s v="Tesseramento"/>
    <x v="1"/>
    <x v="4"/>
    <x v="0"/>
    <m/>
  </r>
  <r>
    <n v="91832"/>
    <x v="0"/>
    <x v="0"/>
    <x v="0"/>
    <x v="0"/>
    <x v="7"/>
    <x v="213"/>
    <x v="0"/>
    <x v="0"/>
    <s v="Tesseramento"/>
    <x v="1"/>
    <x v="4"/>
    <x v="0"/>
    <m/>
  </r>
  <r>
    <n v="93318"/>
    <x v="0"/>
    <x v="0"/>
    <x v="0"/>
    <x v="0"/>
    <x v="7"/>
    <x v="213"/>
    <x v="0"/>
    <x v="0"/>
    <s v="Tesseramento"/>
    <x v="1"/>
    <x v="0"/>
    <x v="0"/>
    <m/>
  </r>
  <r>
    <n v="79996"/>
    <x v="0"/>
    <x v="0"/>
    <x v="0"/>
    <x v="0"/>
    <x v="7"/>
    <x v="213"/>
    <x v="0"/>
    <x v="1"/>
    <s v="Tesseramento"/>
    <x v="1"/>
    <x v="4"/>
    <x v="0"/>
    <m/>
  </r>
  <r>
    <n v="79646"/>
    <x v="0"/>
    <x v="0"/>
    <x v="0"/>
    <x v="0"/>
    <x v="7"/>
    <x v="213"/>
    <x v="0"/>
    <x v="0"/>
    <s v="Tesseramento"/>
    <x v="1"/>
    <x v="4"/>
    <x v="0"/>
    <m/>
  </r>
  <r>
    <n v="76131"/>
    <x v="0"/>
    <x v="0"/>
    <x v="0"/>
    <x v="0"/>
    <x v="7"/>
    <x v="213"/>
    <x v="0"/>
    <x v="0"/>
    <s v="Tesseramento"/>
    <x v="1"/>
    <x v="4"/>
    <x v="0"/>
    <m/>
  </r>
  <r>
    <n v="52069"/>
    <x v="0"/>
    <x v="0"/>
    <x v="0"/>
    <x v="0"/>
    <x v="7"/>
    <x v="213"/>
    <x v="0"/>
    <x v="0"/>
    <s v="Tesseramento"/>
    <x v="1"/>
    <x v="3"/>
    <x v="0"/>
    <m/>
  </r>
  <r>
    <n v="91340"/>
    <x v="0"/>
    <x v="0"/>
    <x v="0"/>
    <x v="1"/>
    <x v="7"/>
    <x v="213"/>
    <x v="0"/>
    <x v="1"/>
    <s v="Tesseramento"/>
    <x v="1"/>
    <x v="0"/>
    <x v="0"/>
    <m/>
  </r>
  <r>
    <n v="21120"/>
    <x v="0"/>
    <x v="0"/>
    <x v="0"/>
    <x v="0"/>
    <x v="7"/>
    <x v="213"/>
    <x v="0"/>
    <x v="0"/>
    <s v="Tesseramento"/>
    <x v="1"/>
    <x v="4"/>
    <x v="0"/>
    <m/>
  </r>
  <r>
    <n v="109948"/>
    <x v="0"/>
    <x v="0"/>
    <x v="0"/>
    <x v="0"/>
    <x v="7"/>
    <x v="213"/>
    <x v="0"/>
    <x v="1"/>
    <s v="Tesseramento"/>
    <x v="1"/>
    <x v="3"/>
    <x v="0"/>
    <m/>
  </r>
  <r>
    <n v="24166"/>
    <x v="0"/>
    <x v="0"/>
    <x v="0"/>
    <x v="0"/>
    <x v="7"/>
    <x v="213"/>
    <x v="0"/>
    <x v="0"/>
    <s v="Tesseramento"/>
    <x v="1"/>
    <x v="4"/>
    <x v="0"/>
    <m/>
  </r>
  <r>
    <n v="36704"/>
    <x v="0"/>
    <x v="0"/>
    <x v="0"/>
    <x v="0"/>
    <x v="7"/>
    <x v="213"/>
    <x v="0"/>
    <x v="1"/>
    <s v="Tesseramento"/>
    <x v="1"/>
    <x v="4"/>
    <x v="0"/>
    <m/>
  </r>
  <r>
    <n v="26774"/>
    <x v="0"/>
    <x v="0"/>
    <x v="0"/>
    <x v="0"/>
    <x v="7"/>
    <x v="213"/>
    <x v="0"/>
    <x v="0"/>
    <s v="Tesseramento"/>
    <x v="1"/>
    <x v="0"/>
    <x v="0"/>
    <m/>
  </r>
  <r>
    <n v="77578"/>
    <x v="0"/>
    <x v="0"/>
    <x v="0"/>
    <x v="0"/>
    <x v="7"/>
    <x v="213"/>
    <x v="0"/>
    <x v="1"/>
    <s v="Tesseramento"/>
    <x v="1"/>
    <x v="4"/>
    <x v="0"/>
    <m/>
  </r>
  <r>
    <n v="142218"/>
    <x v="0"/>
    <x v="0"/>
    <x v="0"/>
    <x v="0"/>
    <x v="7"/>
    <x v="213"/>
    <x v="0"/>
    <x v="1"/>
    <s v="Tesseramento"/>
    <x v="1"/>
    <x v="1"/>
    <x v="0"/>
    <m/>
  </r>
  <r>
    <n v="114891"/>
    <x v="0"/>
    <x v="0"/>
    <x v="0"/>
    <x v="0"/>
    <x v="7"/>
    <x v="213"/>
    <x v="0"/>
    <x v="0"/>
    <s v="Tesseramento"/>
    <x v="1"/>
    <x v="1"/>
    <x v="0"/>
    <m/>
  </r>
  <r>
    <n v="114889"/>
    <x v="0"/>
    <x v="0"/>
    <x v="0"/>
    <x v="0"/>
    <x v="7"/>
    <x v="213"/>
    <x v="0"/>
    <x v="0"/>
    <s v="Tesseramento"/>
    <x v="1"/>
    <x v="3"/>
    <x v="0"/>
    <m/>
  </r>
  <r>
    <n v="114890"/>
    <x v="0"/>
    <x v="0"/>
    <x v="0"/>
    <x v="0"/>
    <x v="7"/>
    <x v="213"/>
    <x v="0"/>
    <x v="0"/>
    <s v="Tesseramento"/>
    <x v="1"/>
    <x v="1"/>
    <x v="0"/>
    <m/>
  </r>
  <r>
    <n v="60404"/>
    <x v="0"/>
    <x v="0"/>
    <x v="0"/>
    <x v="0"/>
    <x v="7"/>
    <x v="213"/>
    <x v="0"/>
    <x v="0"/>
    <s v="Tesseramento"/>
    <x v="1"/>
    <x v="4"/>
    <x v="0"/>
    <m/>
  </r>
  <r>
    <n v="150981"/>
    <x v="0"/>
    <x v="0"/>
    <x v="0"/>
    <x v="0"/>
    <x v="7"/>
    <x v="213"/>
    <x v="0"/>
    <x v="0"/>
    <s v="Tesseramento"/>
    <x v="1"/>
    <x v="0"/>
    <x v="0"/>
    <m/>
  </r>
  <r>
    <n v="234136"/>
    <x v="0"/>
    <x v="0"/>
    <x v="1"/>
    <x v="0"/>
    <x v="2"/>
    <x v="230"/>
    <x v="0"/>
    <x v="0"/>
    <s v="Tesseramento"/>
    <x v="1"/>
    <x v="3"/>
    <x v="0"/>
    <m/>
  </r>
  <r>
    <n v="180646"/>
    <x v="0"/>
    <x v="0"/>
    <x v="0"/>
    <x v="0"/>
    <x v="7"/>
    <x v="213"/>
    <x v="0"/>
    <x v="0"/>
    <s v="Tesseramento"/>
    <x v="1"/>
    <x v="0"/>
    <x v="0"/>
    <m/>
  </r>
  <r>
    <n v="183585"/>
    <x v="0"/>
    <x v="0"/>
    <x v="0"/>
    <x v="4"/>
    <x v="7"/>
    <x v="213"/>
    <x v="0"/>
    <x v="1"/>
    <s v="Tesseramento"/>
    <x v="1"/>
    <x v="4"/>
    <x v="0"/>
    <m/>
  </r>
  <r>
    <n v="107876"/>
    <x v="0"/>
    <x v="0"/>
    <x v="0"/>
    <x v="0"/>
    <x v="7"/>
    <x v="213"/>
    <x v="0"/>
    <x v="0"/>
    <s v="Tesseramento"/>
    <x v="1"/>
    <x v="0"/>
    <x v="0"/>
    <m/>
  </r>
  <r>
    <n v="234135"/>
    <x v="0"/>
    <x v="0"/>
    <x v="1"/>
    <x v="1"/>
    <x v="2"/>
    <x v="230"/>
    <x v="0"/>
    <x v="0"/>
    <s v="Tesseramento"/>
    <x v="1"/>
    <x v="1"/>
    <x v="0"/>
    <m/>
  </r>
  <r>
    <n v="153293"/>
    <x v="0"/>
    <x v="0"/>
    <x v="0"/>
    <x v="0"/>
    <x v="12"/>
    <x v="114"/>
    <x v="0"/>
    <x v="0"/>
    <s v="Tesseramento"/>
    <x v="1"/>
    <x v="4"/>
    <x v="0"/>
    <m/>
  </r>
  <r>
    <n v="110572"/>
    <x v="0"/>
    <x v="0"/>
    <x v="0"/>
    <x v="0"/>
    <x v="4"/>
    <x v="184"/>
    <x v="0"/>
    <x v="0"/>
    <s v="Tesseramento"/>
    <x v="0"/>
    <x v="0"/>
    <x v="0"/>
    <m/>
  </r>
  <r>
    <n v="230563"/>
    <x v="0"/>
    <x v="0"/>
    <x v="0"/>
    <x v="0"/>
    <x v="4"/>
    <x v="184"/>
    <x v="0"/>
    <x v="0"/>
    <s v="Tesseramento"/>
    <x v="0"/>
    <x v="3"/>
    <x v="0"/>
    <m/>
  </r>
  <r>
    <n v="231174"/>
    <x v="0"/>
    <x v="0"/>
    <x v="0"/>
    <x v="1"/>
    <x v="4"/>
    <x v="184"/>
    <x v="0"/>
    <x v="1"/>
    <s v="Tesseramento"/>
    <x v="0"/>
    <x v="3"/>
    <x v="0"/>
    <m/>
  </r>
  <r>
    <n v="205622"/>
    <x v="0"/>
    <x v="0"/>
    <x v="0"/>
    <x v="0"/>
    <x v="4"/>
    <x v="184"/>
    <x v="0"/>
    <x v="0"/>
    <s v="Tesseramento"/>
    <x v="0"/>
    <x v="3"/>
    <x v="0"/>
    <m/>
  </r>
  <r>
    <n v="217498"/>
    <x v="0"/>
    <x v="0"/>
    <x v="0"/>
    <x v="0"/>
    <x v="4"/>
    <x v="184"/>
    <x v="0"/>
    <x v="1"/>
    <s v="Tesseramento"/>
    <x v="0"/>
    <x v="3"/>
    <x v="0"/>
    <m/>
  </r>
  <r>
    <n v="234472"/>
    <x v="0"/>
    <x v="0"/>
    <x v="1"/>
    <x v="0"/>
    <x v="4"/>
    <x v="184"/>
    <x v="0"/>
    <x v="0"/>
    <s v="Tesseramento"/>
    <x v="0"/>
    <x v="0"/>
    <x v="0"/>
    <m/>
  </r>
  <r>
    <n v="97026"/>
    <x v="0"/>
    <x v="0"/>
    <x v="0"/>
    <x v="0"/>
    <x v="9"/>
    <x v="19"/>
    <x v="0"/>
    <x v="0"/>
    <s v="Tesseramento"/>
    <x v="1"/>
    <x v="0"/>
    <x v="0"/>
    <m/>
  </r>
  <r>
    <n v="42668"/>
    <x v="0"/>
    <x v="0"/>
    <x v="0"/>
    <x v="0"/>
    <x v="9"/>
    <x v="19"/>
    <x v="0"/>
    <x v="1"/>
    <s v="Tesseramento"/>
    <x v="1"/>
    <x v="4"/>
    <x v="0"/>
    <m/>
  </r>
  <r>
    <n v="14041"/>
    <x v="0"/>
    <x v="0"/>
    <x v="0"/>
    <x v="0"/>
    <x v="9"/>
    <x v="19"/>
    <x v="0"/>
    <x v="1"/>
    <s v="Tesseramento"/>
    <x v="1"/>
    <x v="4"/>
    <x v="0"/>
    <m/>
  </r>
  <r>
    <n v="34756"/>
    <x v="0"/>
    <x v="0"/>
    <x v="0"/>
    <x v="0"/>
    <x v="9"/>
    <x v="19"/>
    <x v="0"/>
    <x v="0"/>
    <s v="Tesseramento"/>
    <x v="1"/>
    <x v="4"/>
    <x v="0"/>
    <m/>
  </r>
  <r>
    <n v="18993"/>
    <x v="0"/>
    <x v="0"/>
    <x v="0"/>
    <x v="0"/>
    <x v="9"/>
    <x v="19"/>
    <x v="0"/>
    <x v="1"/>
    <s v="Tesseramento"/>
    <x v="1"/>
    <x v="4"/>
    <x v="0"/>
    <m/>
  </r>
  <r>
    <n v="38810"/>
    <x v="0"/>
    <x v="0"/>
    <x v="0"/>
    <x v="0"/>
    <x v="4"/>
    <x v="367"/>
    <x v="0"/>
    <x v="1"/>
    <s v="Tesseramento"/>
    <x v="1"/>
    <x v="4"/>
    <x v="0"/>
    <m/>
  </r>
  <r>
    <n v="126459"/>
    <x v="0"/>
    <x v="0"/>
    <x v="0"/>
    <x v="0"/>
    <x v="4"/>
    <x v="367"/>
    <x v="0"/>
    <x v="1"/>
    <s v="Tesseramento"/>
    <x v="1"/>
    <x v="3"/>
    <x v="0"/>
    <m/>
  </r>
  <r>
    <n v="48120"/>
    <x v="0"/>
    <x v="0"/>
    <x v="0"/>
    <x v="0"/>
    <x v="4"/>
    <x v="367"/>
    <x v="0"/>
    <x v="0"/>
    <s v="Tesseramento"/>
    <x v="1"/>
    <x v="0"/>
    <x v="0"/>
    <m/>
  </r>
  <r>
    <n v="114682"/>
    <x v="0"/>
    <x v="0"/>
    <x v="0"/>
    <x v="0"/>
    <x v="4"/>
    <x v="367"/>
    <x v="0"/>
    <x v="1"/>
    <s v="Tesseramento"/>
    <x v="1"/>
    <x v="4"/>
    <x v="0"/>
    <m/>
  </r>
  <r>
    <n v="183456"/>
    <x v="1"/>
    <x v="0"/>
    <x v="0"/>
    <x v="0"/>
    <x v="4"/>
    <x v="367"/>
    <x v="0"/>
    <x v="0"/>
    <s v="Tesseramento"/>
    <x v="1"/>
    <x v="6"/>
    <x v="0"/>
    <m/>
  </r>
  <r>
    <n v="183455"/>
    <x v="1"/>
    <x v="0"/>
    <x v="0"/>
    <x v="1"/>
    <x v="4"/>
    <x v="367"/>
    <x v="0"/>
    <x v="1"/>
    <s v="Tesseramento"/>
    <x v="1"/>
    <x v="2"/>
    <x v="0"/>
    <m/>
  </r>
  <r>
    <n v="48122"/>
    <x v="0"/>
    <x v="0"/>
    <x v="0"/>
    <x v="0"/>
    <x v="4"/>
    <x v="367"/>
    <x v="0"/>
    <x v="0"/>
    <s v="Tesseramento"/>
    <x v="1"/>
    <x v="0"/>
    <x v="0"/>
    <m/>
  </r>
  <r>
    <n v="46936"/>
    <x v="0"/>
    <x v="0"/>
    <x v="0"/>
    <x v="0"/>
    <x v="4"/>
    <x v="367"/>
    <x v="0"/>
    <x v="0"/>
    <s v="Tesseramento"/>
    <x v="1"/>
    <x v="3"/>
    <x v="0"/>
    <m/>
  </r>
  <r>
    <n v="38757"/>
    <x v="0"/>
    <x v="0"/>
    <x v="0"/>
    <x v="1"/>
    <x v="4"/>
    <x v="367"/>
    <x v="0"/>
    <x v="0"/>
    <s v="Tesseramento"/>
    <x v="1"/>
    <x v="4"/>
    <x v="0"/>
    <m/>
  </r>
  <r>
    <n v="67989"/>
    <x v="0"/>
    <x v="0"/>
    <x v="0"/>
    <x v="0"/>
    <x v="4"/>
    <x v="367"/>
    <x v="0"/>
    <x v="0"/>
    <s v="Tesseramento"/>
    <x v="1"/>
    <x v="4"/>
    <x v="0"/>
    <m/>
  </r>
  <r>
    <n v="90633"/>
    <x v="0"/>
    <x v="0"/>
    <x v="0"/>
    <x v="0"/>
    <x v="4"/>
    <x v="367"/>
    <x v="0"/>
    <x v="0"/>
    <s v="Tesseramento"/>
    <x v="1"/>
    <x v="4"/>
    <x v="0"/>
    <m/>
  </r>
  <r>
    <n v="200114"/>
    <x v="0"/>
    <x v="0"/>
    <x v="0"/>
    <x v="1"/>
    <x v="4"/>
    <x v="367"/>
    <x v="0"/>
    <x v="1"/>
    <s v="Tesseramento"/>
    <x v="1"/>
    <x v="4"/>
    <x v="0"/>
    <m/>
  </r>
  <r>
    <n v="38761"/>
    <x v="0"/>
    <x v="0"/>
    <x v="0"/>
    <x v="0"/>
    <x v="4"/>
    <x v="367"/>
    <x v="0"/>
    <x v="0"/>
    <s v="Tesseramento"/>
    <x v="1"/>
    <x v="4"/>
    <x v="0"/>
    <m/>
  </r>
  <r>
    <n v="55823"/>
    <x v="0"/>
    <x v="0"/>
    <x v="0"/>
    <x v="0"/>
    <x v="4"/>
    <x v="367"/>
    <x v="0"/>
    <x v="1"/>
    <s v="Tesseramento"/>
    <x v="1"/>
    <x v="4"/>
    <x v="0"/>
    <m/>
  </r>
  <r>
    <n v="38944"/>
    <x v="0"/>
    <x v="0"/>
    <x v="0"/>
    <x v="0"/>
    <x v="4"/>
    <x v="367"/>
    <x v="0"/>
    <x v="1"/>
    <s v="Tesseramento"/>
    <x v="1"/>
    <x v="4"/>
    <x v="0"/>
    <m/>
  </r>
  <r>
    <n v="13992"/>
    <x v="0"/>
    <x v="0"/>
    <x v="0"/>
    <x v="0"/>
    <x v="4"/>
    <x v="367"/>
    <x v="0"/>
    <x v="0"/>
    <s v="Tesseramento"/>
    <x v="1"/>
    <x v="4"/>
    <x v="0"/>
    <m/>
  </r>
  <r>
    <n v="38774"/>
    <x v="0"/>
    <x v="0"/>
    <x v="0"/>
    <x v="0"/>
    <x v="4"/>
    <x v="367"/>
    <x v="0"/>
    <x v="1"/>
    <s v="Tesseramento"/>
    <x v="1"/>
    <x v="4"/>
    <x v="0"/>
    <m/>
  </r>
  <r>
    <n v="44882"/>
    <x v="0"/>
    <x v="0"/>
    <x v="0"/>
    <x v="0"/>
    <x v="4"/>
    <x v="367"/>
    <x v="0"/>
    <x v="0"/>
    <s v="Tesseramento"/>
    <x v="1"/>
    <x v="4"/>
    <x v="0"/>
    <m/>
  </r>
  <r>
    <n v="118621"/>
    <x v="0"/>
    <x v="0"/>
    <x v="0"/>
    <x v="0"/>
    <x v="4"/>
    <x v="367"/>
    <x v="0"/>
    <x v="0"/>
    <s v="Tesseramento"/>
    <x v="1"/>
    <x v="3"/>
    <x v="0"/>
    <m/>
  </r>
  <r>
    <n v="90636"/>
    <x v="0"/>
    <x v="0"/>
    <x v="0"/>
    <x v="0"/>
    <x v="4"/>
    <x v="367"/>
    <x v="0"/>
    <x v="0"/>
    <s v="Tesseramento"/>
    <x v="1"/>
    <x v="4"/>
    <x v="0"/>
    <m/>
  </r>
  <r>
    <n v="217162"/>
    <x v="0"/>
    <x v="0"/>
    <x v="0"/>
    <x v="0"/>
    <x v="4"/>
    <x v="52"/>
    <x v="0"/>
    <x v="0"/>
    <s v="Tesseramento"/>
    <x v="1"/>
    <x v="3"/>
    <x v="0"/>
    <m/>
  </r>
  <r>
    <n v="47952"/>
    <x v="0"/>
    <x v="0"/>
    <x v="0"/>
    <x v="0"/>
    <x v="4"/>
    <x v="367"/>
    <x v="0"/>
    <x v="0"/>
    <s v="Tesseramento"/>
    <x v="1"/>
    <x v="4"/>
    <x v="0"/>
    <m/>
  </r>
  <r>
    <n v="171901"/>
    <x v="1"/>
    <x v="0"/>
    <x v="0"/>
    <x v="0"/>
    <x v="4"/>
    <x v="367"/>
    <x v="0"/>
    <x v="0"/>
    <s v="Tesseramento"/>
    <x v="1"/>
    <x v="7"/>
    <x v="0"/>
    <m/>
  </r>
  <r>
    <n v="197812"/>
    <x v="0"/>
    <x v="0"/>
    <x v="0"/>
    <x v="0"/>
    <x v="4"/>
    <x v="367"/>
    <x v="0"/>
    <x v="0"/>
    <s v="Tesseramento"/>
    <x v="1"/>
    <x v="0"/>
    <x v="0"/>
    <m/>
  </r>
  <r>
    <n v="206574"/>
    <x v="0"/>
    <x v="0"/>
    <x v="0"/>
    <x v="1"/>
    <x v="4"/>
    <x v="367"/>
    <x v="0"/>
    <x v="0"/>
    <s v="Tesseramento"/>
    <x v="1"/>
    <x v="0"/>
    <x v="0"/>
    <m/>
  </r>
  <r>
    <n v="38784"/>
    <x v="0"/>
    <x v="0"/>
    <x v="0"/>
    <x v="0"/>
    <x v="4"/>
    <x v="367"/>
    <x v="0"/>
    <x v="0"/>
    <s v="Tesseramento"/>
    <x v="1"/>
    <x v="4"/>
    <x v="0"/>
    <m/>
  </r>
  <r>
    <n v="38785"/>
    <x v="0"/>
    <x v="0"/>
    <x v="0"/>
    <x v="0"/>
    <x v="4"/>
    <x v="367"/>
    <x v="0"/>
    <x v="0"/>
    <s v="Tesseramento"/>
    <x v="1"/>
    <x v="3"/>
    <x v="0"/>
    <m/>
  </r>
  <r>
    <n v="38787"/>
    <x v="0"/>
    <x v="0"/>
    <x v="0"/>
    <x v="0"/>
    <x v="4"/>
    <x v="367"/>
    <x v="0"/>
    <x v="0"/>
    <s v="Tesseramento"/>
    <x v="1"/>
    <x v="3"/>
    <x v="0"/>
    <m/>
  </r>
  <r>
    <n v="44065"/>
    <x v="0"/>
    <x v="0"/>
    <x v="0"/>
    <x v="0"/>
    <x v="4"/>
    <x v="367"/>
    <x v="0"/>
    <x v="0"/>
    <s v="Tesseramento"/>
    <x v="1"/>
    <x v="3"/>
    <x v="0"/>
    <m/>
  </r>
  <r>
    <n v="38795"/>
    <x v="0"/>
    <x v="0"/>
    <x v="0"/>
    <x v="0"/>
    <x v="4"/>
    <x v="367"/>
    <x v="0"/>
    <x v="0"/>
    <s v="Tesseramento"/>
    <x v="1"/>
    <x v="4"/>
    <x v="0"/>
    <m/>
  </r>
  <r>
    <n v="57486"/>
    <x v="0"/>
    <x v="0"/>
    <x v="0"/>
    <x v="0"/>
    <x v="4"/>
    <x v="367"/>
    <x v="0"/>
    <x v="0"/>
    <s v="Tesseramento"/>
    <x v="1"/>
    <x v="4"/>
    <x v="0"/>
    <m/>
  </r>
  <r>
    <n v="58692"/>
    <x v="0"/>
    <x v="0"/>
    <x v="0"/>
    <x v="0"/>
    <x v="4"/>
    <x v="367"/>
    <x v="0"/>
    <x v="0"/>
    <s v="Tesseramento"/>
    <x v="1"/>
    <x v="4"/>
    <x v="0"/>
    <m/>
  </r>
  <r>
    <n v="38827"/>
    <x v="0"/>
    <x v="0"/>
    <x v="0"/>
    <x v="0"/>
    <x v="4"/>
    <x v="367"/>
    <x v="0"/>
    <x v="1"/>
    <s v="Tesseramento"/>
    <x v="1"/>
    <x v="4"/>
    <x v="0"/>
    <m/>
  </r>
  <r>
    <n v="211320"/>
    <x v="0"/>
    <x v="0"/>
    <x v="0"/>
    <x v="0"/>
    <x v="4"/>
    <x v="367"/>
    <x v="0"/>
    <x v="1"/>
    <s v="Tesseramento"/>
    <x v="1"/>
    <x v="0"/>
    <x v="0"/>
    <m/>
  </r>
  <r>
    <n v="38752"/>
    <x v="0"/>
    <x v="0"/>
    <x v="0"/>
    <x v="0"/>
    <x v="4"/>
    <x v="367"/>
    <x v="0"/>
    <x v="1"/>
    <s v="Tesseramento"/>
    <x v="1"/>
    <x v="4"/>
    <x v="0"/>
    <m/>
  </r>
  <r>
    <n v="81900"/>
    <x v="0"/>
    <x v="0"/>
    <x v="0"/>
    <x v="0"/>
    <x v="4"/>
    <x v="367"/>
    <x v="0"/>
    <x v="0"/>
    <s v="Tesseramento"/>
    <x v="1"/>
    <x v="0"/>
    <x v="0"/>
    <m/>
  </r>
  <r>
    <n v="40953"/>
    <x v="0"/>
    <x v="0"/>
    <x v="0"/>
    <x v="0"/>
    <x v="4"/>
    <x v="367"/>
    <x v="0"/>
    <x v="0"/>
    <s v="Tesseramento"/>
    <x v="1"/>
    <x v="0"/>
    <x v="0"/>
    <m/>
  </r>
  <r>
    <n v="38816"/>
    <x v="0"/>
    <x v="0"/>
    <x v="0"/>
    <x v="0"/>
    <x v="4"/>
    <x v="367"/>
    <x v="0"/>
    <x v="0"/>
    <s v="Tesseramento"/>
    <x v="1"/>
    <x v="3"/>
    <x v="0"/>
    <m/>
  </r>
  <r>
    <n v="109248"/>
    <x v="0"/>
    <x v="0"/>
    <x v="0"/>
    <x v="0"/>
    <x v="4"/>
    <x v="367"/>
    <x v="0"/>
    <x v="0"/>
    <s v="Tesseramento"/>
    <x v="1"/>
    <x v="3"/>
    <x v="0"/>
    <m/>
  </r>
  <r>
    <n v="146722"/>
    <x v="1"/>
    <x v="0"/>
    <x v="0"/>
    <x v="0"/>
    <x v="4"/>
    <x v="367"/>
    <x v="0"/>
    <x v="0"/>
    <s v="Tesseramento"/>
    <x v="1"/>
    <x v="2"/>
    <x v="0"/>
    <m/>
  </r>
  <r>
    <n v="129385"/>
    <x v="0"/>
    <x v="0"/>
    <x v="0"/>
    <x v="0"/>
    <x v="4"/>
    <x v="367"/>
    <x v="0"/>
    <x v="0"/>
    <s v="Tesseramento"/>
    <x v="1"/>
    <x v="0"/>
    <x v="0"/>
    <m/>
  </r>
  <r>
    <n v="233994"/>
    <x v="0"/>
    <x v="0"/>
    <x v="1"/>
    <x v="3"/>
    <x v="4"/>
    <x v="124"/>
    <x v="0"/>
    <x v="0"/>
    <s v="Tesseramento"/>
    <x v="1"/>
    <x v="1"/>
    <x v="0"/>
    <m/>
  </r>
  <r>
    <n v="186173"/>
    <x v="0"/>
    <x v="0"/>
    <x v="0"/>
    <x v="0"/>
    <x v="4"/>
    <x v="367"/>
    <x v="0"/>
    <x v="0"/>
    <s v="Tesseramento"/>
    <x v="1"/>
    <x v="0"/>
    <x v="0"/>
    <m/>
  </r>
  <r>
    <n v="38828"/>
    <x v="0"/>
    <x v="0"/>
    <x v="0"/>
    <x v="0"/>
    <x v="4"/>
    <x v="367"/>
    <x v="0"/>
    <x v="0"/>
    <s v="Tesseramento"/>
    <x v="1"/>
    <x v="4"/>
    <x v="0"/>
    <m/>
  </r>
  <r>
    <n v="98073"/>
    <x v="0"/>
    <x v="0"/>
    <x v="0"/>
    <x v="0"/>
    <x v="4"/>
    <x v="367"/>
    <x v="0"/>
    <x v="0"/>
    <s v="Tesseramento"/>
    <x v="1"/>
    <x v="0"/>
    <x v="0"/>
    <m/>
  </r>
  <r>
    <n v="38835"/>
    <x v="0"/>
    <x v="0"/>
    <x v="0"/>
    <x v="0"/>
    <x v="4"/>
    <x v="367"/>
    <x v="0"/>
    <x v="0"/>
    <s v="Tesseramento"/>
    <x v="1"/>
    <x v="4"/>
    <x v="0"/>
    <m/>
  </r>
  <r>
    <n v="38834"/>
    <x v="0"/>
    <x v="0"/>
    <x v="0"/>
    <x v="0"/>
    <x v="4"/>
    <x v="367"/>
    <x v="0"/>
    <x v="1"/>
    <s v="Tesseramento"/>
    <x v="1"/>
    <x v="3"/>
    <x v="0"/>
    <m/>
  </r>
  <r>
    <n v="38837"/>
    <x v="0"/>
    <x v="0"/>
    <x v="0"/>
    <x v="0"/>
    <x v="4"/>
    <x v="367"/>
    <x v="0"/>
    <x v="0"/>
    <s v="Tesseramento"/>
    <x v="1"/>
    <x v="4"/>
    <x v="0"/>
    <m/>
  </r>
  <r>
    <n v="104377"/>
    <x v="0"/>
    <x v="0"/>
    <x v="0"/>
    <x v="0"/>
    <x v="4"/>
    <x v="367"/>
    <x v="0"/>
    <x v="0"/>
    <s v="Tesseramento"/>
    <x v="1"/>
    <x v="4"/>
    <x v="0"/>
    <m/>
  </r>
  <r>
    <n v="217776"/>
    <x v="1"/>
    <x v="0"/>
    <x v="0"/>
    <x v="1"/>
    <x v="4"/>
    <x v="367"/>
    <x v="0"/>
    <x v="0"/>
    <s v="Tesseramento"/>
    <x v="1"/>
    <x v="5"/>
    <x v="0"/>
    <m/>
  </r>
  <r>
    <n v="14584"/>
    <x v="0"/>
    <x v="0"/>
    <x v="0"/>
    <x v="0"/>
    <x v="4"/>
    <x v="367"/>
    <x v="0"/>
    <x v="1"/>
    <s v="Tesseramento"/>
    <x v="1"/>
    <x v="3"/>
    <x v="0"/>
    <m/>
  </r>
  <r>
    <n v="162483"/>
    <x v="0"/>
    <x v="0"/>
    <x v="0"/>
    <x v="0"/>
    <x v="4"/>
    <x v="367"/>
    <x v="0"/>
    <x v="0"/>
    <s v="Tesseramento"/>
    <x v="1"/>
    <x v="0"/>
    <x v="0"/>
    <m/>
  </r>
  <r>
    <n v="413"/>
    <x v="0"/>
    <x v="0"/>
    <x v="0"/>
    <x v="0"/>
    <x v="4"/>
    <x v="367"/>
    <x v="0"/>
    <x v="0"/>
    <s v="Tesseramento"/>
    <x v="1"/>
    <x v="3"/>
    <x v="0"/>
    <m/>
  </r>
  <r>
    <n v="174162"/>
    <x v="0"/>
    <x v="0"/>
    <x v="0"/>
    <x v="0"/>
    <x v="4"/>
    <x v="367"/>
    <x v="0"/>
    <x v="0"/>
    <s v="Tesseramento"/>
    <x v="1"/>
    <x v="0"/>
    <x v="0"/>
    <m/>
  </r>
  <r>
    <n v="114683"/>
    <x v="0"/>
    <x v="0"/>
    <x v="0"/>
    <x v="2"/>
    <x v="4"/>
    <x v="367"/>
    <x v="0"/>
    <x v="1"/>
    <s v="Tesseramento"/>
    <x v="1"/>
    <x v="4"/>
    <x v="0"/>
    <m/>
  </r>
  <r>
    <n v="38869"/>
    <x v="0"/>
    <x v="0"/>
    <x v="0"/>
    <x v="0"/>
    <x v="4"/>
    <x v="367"/>
    <x v="0"/>
    <x v="0"/>
    <s v="Tesseramento"/>
    <x v="1"/>
    <x v="4"/>
    <x v="0"/>
    <m/>
  </r>
  <r>
    <n v="142153"/>
    <x v="0"/>
    <x v="0"/>
    <x v="0"/>
    <x v="0"/>
    <x v="4"/>
    <x v="367"/>
    <x v="0"/>
    <x v="0"/>
    <s v="Tesseramento"/>
    <x v="1"/>
    <x v="0"/>
    <x v="0"/>
    <m/>
  </r>
  <r>
    <n v="152850"/>
    <x v="0"/>
    <x v="0"/>
    <x v="0"/>
    <x v="0"/>
    <x v="4"/>
    <x v="367"/>
    <x v="0"/>
    <x v="1"/>
    <s v="Tesseramento"/>
    <x v="1"/>
    <x v="0"/>
    <x v="0"/>
    <m/>
  </r>
  <r>
    <n v="38888"/>
    <x v="0"/>
    <x v="0"/>
    <x v="0"/>
    <x v="0"/>
    <x v="4"/>
    <x v="367"/>
    <x v="0"/>
    <x v="0"/>
    <s v="Tesseramento"/>
    <x v="1"/>
    <x v="3"/>
    <x v="0"/>
    <m/>
  </r>
  <r>
    <n v="51691"/>
    <x v="0"/>
    <x v="0"/>
    <x v="0"/>
    <x v="0"/>
    <x v="4"/>
    <x v="367"/>
    <x v="0"/>
    <x v="1"/>
    <s v="Tesseramento"/>
    <x v="1"/>
    <x v="4"/>
    <x v="0"/>
    <m/>
  </r>
  <r>
    <n v="163689"/>
    <x v="0"/>
    <x v="0"/>
    <x v="0"/>
    <x v="0"/>
    <x v="4"/>
    <x v="367"/>
    <x v="0"/>
    <x v="0"/>
    <s v="Tesseramento"/>
    <x v="1"/>
    <x v="3"/>
    <x v="0"/>
    <m/>
  </r>
  <r>
    <n v="98077"/>
    <x v="0"/>
    <x v="0"/>
    <x v="0"/>
    <x v="3"/>
    <x v="4"/>
    <x v="367"/>
    <x v="0"/>
    <x v="0"/>
    <s v="Tesseramento"/>
    <x v="1"/>
    <x v="4"/>
    <x v="0"/>
    <m/>
  </r>
  <r>
    <n v="228746"/>
    <x v="0"/>
    <x v="0"/>
    <x v="0"/>
    <x v="1"/>
    <x v="4"/>
    <x v="367"/>
    <x v="0"/>
    <x v="0"/>
    <s v="Tesseramento"/>
    <x v="1"/>
    <x v="1"/>
    <x v="0"/>
    <m/>
  </r>
  <r>
    <n v="43587"/>
    <x v="0"/>
    <x v="0"/>
    <x v="0"/>
    <x v="0"/>
    <x v="4"/>
    <x v="367"/>
    <x v="0"/>
    <x v="0"/>
    <s v="Tesseramento"/>
    <x v="1"/>
    <x v="0"/>
    <x v="0"/>
    <m/>
  </r>
  <r>
    <n v="114684"/>
    <x v="0"/>
    <x v="0"/>
    <x v="0"/>
    <x v="1"/>
    <x v="4"/>
    <x v="367"/>
    <x v="0"/>
    <x v="0"/>
    <s v="Tesseramento"/>
    <x v="1"/>
    <x v="4"/>
    <x v="0"/>
    <m/>
  </r>
  <r>
    <n v="50202"/>
    <x v="0"/>
    <x v="0"/>
    <x v="0"/>
    <x v="0"/>
    <x v="4"/>
    <x v="367"/>
    <x v="0"/>
    <x v="0"/>
    <s v="Tesseramento"/>
    <x v="1"/>
    <x v="3"/>
    <x v="0"/>
    <m/>
  </r>
  <r>
    <n v="169465"/>
    <x v="0"/>
    <x v="0"/>
    <x v="0"/>
    <x v="0"/>
    <x v="4"/>
    <x v="367"/>
    <x v="0"/>
    <x v="1"/>
    <s v="Tesseramento"/>
    <x v="1"/>
    <x v="3"/>
    <x v="0"/>
    <m/>
  </r>
  <r>
    <n v="38931"/>
    <x v="0"/>
    <x v="0"/>
    <x v="0"/>
    <x v="0"/>
    <x v="4"/>
    <x v="367"/>
    <x v="0"/>
    <x v="1"/>
    <s v="Tesseramento"/>
    <x v="1"/>
    <x v="4"/>
    <x v="0"/>
    <m/>
  </r>
  <r>
    <n v="36521"/>
    <x v="0"/>
    <x v="0"/>
    <x v="0"/>
    <x v="0"/>
    <x v="4"/>
    <x v="367"/>
    <x v="0"/>
    <x v="0"/>
    <s v="Tesseramento"/>
    <x v="1"/>
    <x v="0"/>
    <x v="0"/>
    <m/>
  </r>
  <r>
    <n v="142156"/>
    <x v="0"/>
    <x v="0"/>
    <x v="0"/>
    <x v="0"/>
    <x v="4"/>
    <x v="367"/>
    <x v="0"/>
    <x v="0"/>
    <s v="Tesseramento"/>
    <x v="1"/>
    <x v="3"/>
    <x v="0"/>
    <m/>
  </r>
  <r>
    <n v="67928"/>
    <x v="0"/>
    <x v="0"/>
    <x v="0"/>
    <x v="0"/>
    <x v="4"/>
    <x v="367"/>
    <x v="0"/>
    <x v="0"/>
    <s v="Tesseramento"/>
    <x v="1"/>
    <x v="3"/>
    <x v="0"/>
    <m/>
  </r>
  <r>
    <n v="45517"/>
    <x v="0"/>
    <x v="0"/>
    <x v="0"/>
    <x v="0"/>
    <x v="4"/>
    <x v="367"/>
    <x v="0"/>
    <x v="0"/>
    <s v="Tesseramento"/>
    <x v="1"/>
    <x v="3"/>
    <x v="0"/>
    <m/>
  </r>
  <r>
    <n v="185085"/>
    <x v="0"/>
    <x v="0"/>
    <x v="0"/>
    <x v="0"/>
    <x v="4"/>
    <x v="367"/>
    <x v="0"/>
    <x v="0"/>
    <s v="Tesseramento"/>
    <x v="1"/>
    <x v="4"/>
    <x v="0"/>
    <m/>
  </r>
  <r>
    <n v="185086"/>
    <x v="0"/>
    <x v="0"/>
    <x v="0"/>
    <x v="3"/>
    <x v="4"/>
    <x v="367"/>
    <x v="0"/>
    <x v="0"/>
    <s v="Tesseramento"/>
    <x v="1"/>
    <x v="4"/>
    <x v="0"/>
    <m/>
  </r>
  <r>
    <n v="126463"/>
    <x v="0"/>
    <x v="0"/>
    <x v="0"/>
    <x v="1"/>
    <x v="4"/>
    <x v="367"/>
    <x v="0"/>
    <x v="0"/>
    <s v="Tesseramento"/>
    <x v="1"/>
    <x v="3"/>
    <x v="0"/>
    <m/>
  </r>
  <r>
    <n v="150111"/>
    <x v="0"/>
    <x v="0"/>
    <x v="0"/>
    <x v="0"/>
    <x v="4"/>
    <x v="367"/>
    <x v="0"/>
    <x v="0"/>
    <s v="Tesseramento"/>
    <x v="1"/>
    <x v="4"/>
    <x v="0"/>
    <m/>
  </r>
  <r>
    <n v="44060"/>
    <x v="0"/>
    <x v="0"/>
    <x v="0"/>
    <x v="0"/>
    <x v="4"/>
    <x v="367"/>
    <x v="0"/>
    <x v="1"/>
    <s v="Tesseramento"/>
    <x v="1"/>
    <x v="0"/>
    <x v="0"/>
    <m/>
  </r>
  <r>
    <n v="58693"/>
    <x v="0"/>
    <x v="0"/>
    <x v="0"/>
    <x v="0"/>
    <x v="4"/>
    <x v="367"/>
    <x v="0"/>
    <x v="1"/>
    <s v="Tesseramento"/>
    <x v="1"/>
    <x v="4"/>
    <x v="0"/>
    <m/>
  </r>
  <r>
    <n v="38953"/>
    <x v="0"/>
    <x v="0"/>
    <x v="0"/>
    <x v="0"/>
    <x v="4"/>
    <x v="367"/>
    <x v="0"/>
    <x v="1"/>
    <s v="Tesseramento"/>
    <x v="1"/>
    <x v="4"/>
    <x v="0"/>
    <m/>
  </r>
  <r>
    <n v="37646"/>
    <x v="0"/>
    <x v="0"/>
    <x v="0"/>
    <x v="0"/>
    <x v="4"/>
    <x v="367"/>
    <x v="0"/>
    <x v="0"/>
    <s v="Tesseramento"/>
    <x v="1"/>
    <x v="0"/>
    <x v="0"/>
    <m/>
  </r>
  <r>
    <n v="37078"/>
    <x v="0"/>
    <x v="0"/>
    <x v="0"/>
    <x v="0"/>
    <x v="4"/>
    <x v="367"/>
    <x v="0"/>
    <x v="0"/>
    <s v="Tesseramento"/>
    <x v="1"/>
    <x v="0"/>
    <x v="0"/>
    <m/>
  </r>
  <r>
    <n v="234061"/>
    <x v="0"/>
    <x v="1"/>
    <x v="1"/>
    <x v="1"/>
    <x v="7"/>
    <x v="168"/>
    <x v="0"/>
    <x v="0"/>
    <s v="Tesseramento"/>
    <x v="1"/>
    <x v="0"/>
    <x v="0"/>
    <m/>
  </r>
  <r>
    <n v="420"/>
    <x v="0"/>
    <x v="0"/>
    <x v="0"/>
    <x v="0"/>
    <x v="4"/>
    <x v="367"/>
    <x v="0"/>
    <x v="0"/>
    <s v="Tesseramento"/>
    <x v="1"/>
    <x v="4"/>
    <x v="0"/>
    <m/>
  </r>
  <r>
    <n v="193386"/>
    <x v="1"/>
    <x v="0"/>
    <x v="0"/>
    <x v="0"/>
    <x v="4"/>
    <x v="367"/>
    <x v="0"/>
    <x v="0"/>
    <s v="Tesseramento"/>
    <x v="1"/>
    <x v="5"/>
    <x v="0"/>
    <s v="B"/>
  </r>
  <r>
    <n v="21122"/>
    <x v="0"/>
    <x v="0"/>
    <x v="0"/>
    <x v="2"/>
    <x v="4"/>
    <x v="367"/>
    <x v="0"/>
    <x v="0"/>
    <s v="Tesseramento"/>
    <x v="1"/>
    <x v="0"/>
    <x v="0"/>
    <m/>
  </r>
  <r>
    <n v="83323"/>
    <x v="0"/>
    <x v="0"/>
    <x v="0"/>
    <x v="0"/>
    <x v="4"/>
    <x v="367"/>
    <x v="0"/>
    <x v="0"/>
    <s v="Tesseramento"/>
    <x v="1"/>
    <x v="0"/>
    <x v="0"/>
    <m/>
  </r>
  <r>
    <n v="83991"/>
    <x v="0"/>
    <x v="0"/>
    <x v="0"/>
    <x v="0"/>
    <x v="4"/>
    <x v="367"/>
    <x v="0"/>
    <x v="1"/>
    <s v="Tesseramento"/>
    <x v="1"/>
    <x v="4"/>
    <x v="0"/>
    <m/>
  </r>
  <r>
    <n v="105424"/>
    <x v="0"/>
    <x v="0"/>
    <x v="0"/>
    <x v="0"/>
    <x v="4"/>
    <x v="367"/>
    <x v="0"/>
    <x v="1"/>
    <s v="Tesseramento"/>
    <x v="1"/>
    <x v="3"/>
    <x v="0"/>
    <m/>
  </r>
  <r>
    <n v="38943"/>
    <x v="0"/>
    <x v="0"/>
    <x v="0"/>
    <x v="0"/>
    <x v="4"/>
    <x v="367"/>
    <x v="0"/>
    <x v="0"/>
    <s v="Tesseramento"/>
    <x v="1"/>
    <x v="4"/>
    <x v="0"/>
    <m/>
  </r>
  <r>
    <n v="36536"/>
    <x v="0"/>
    <x v="0"/>
    <x v="0"/>
    <x v="0"/>
    <x v="4"/>
    <x v="367"/>
    <x v="0"/>
    <x v="0"/>
    <s v="Tesseramento"/>
    <x v="1"/>
    <x v="4"/>
    <x v="0"/>
    <m/>
  </r>
  <r>
    <n v="156900"/>
    <x v="0"/>
    <x v="0"/>
    <x v="0"/>
    <x v="1"/>
    <x v="4"/>
    <x v="367"/>
    <x v="0"/>
    <x v="1"/>
    <s v="Tesseramento"/>
    <x v="1"/>
    <x v="0"/>
    <x v="0"/>
    <m/>
  </r>
  <r>
    <n v="133916"/>
    <x v="0"/>
    <x v="0"/>
    <x v="0"/>
    <x v="0"/>
    <x v="4"/>
    <x v="367"/>
    <x v="0"/>
    <x v="0"/>
    <s v="Tesseramento"/>
    <x v="1"/>
    <x v="4"/>
    <x v="0"/>
    <m/>
  </r>
  <r>
    <n v="38952"/>
    <x v="0"/>
    <x v="0"/>
    <x v="0"/>
    <x v="0"/>
    <x v="4"/>
    <x v="367"/>
    <x v="0"/>
    <x v="0"/>
    <s v="Tesseramento"/>
    <x v="1"/>
    <x v="4"/>
    <x v="0"/>
    <m/>
  </r>
  <r>
    <n v="63061"/>
    <x v="0"/>
    <x v="0"/>
    <x v="0"/>
    <x v="0"/>
    <x v="4"/>
    <x v="367"/>
    <x v="0"/>
    <x v="0"/>
    <s v="Tesseramento"/>
    <x v="1"/>
    <x v="3"/>
    <x v="0"/>
    <m/>
  </r>
  <r>
    <n v="38962"/>
    <x v="0"/>
    <x v="0"/>
    <x v="0"/>
    <x v="0"/>
    <x v="4"/>
    <x v="367"/>
    <x v="0"/>
    <x v="0"/>
    <s v="Tesseramento"/>
    <x v="1"/>
    <x v="0"/>
    <x v="0"/>
    <m/>
  </r>
  <r>
    <n v="43591"/>
    <x v="0"/>
    <x v="0"/>
    <x v="0"/>
    <x v="0"/>
    <x v="4"/>
    <x v="367"/>
    <x v="0"/>
    <x v="1"/>
    <s v="Tesseramento"/>
    <x v="1"/>
    <x v="4"/>
    <x v="0"/>
    <m/>
  </r>
  <r>
    <n v="38967"/>
    <x v="0"/>
    <x v="0"/>
    <x v="0"/>
    <x v="0"/>
    <x v="4"/>
    <x v="367"/>
    <x v="0"/>
    <x v="0"/>
    <s v="Tesseramento"/>
    <x v="1"/>
    <x v="3"/>
    <x v="0"/>
    <m/>
  </r>
  <r>
    <n v="158525"/>
    <x v="0"/>
    <x v="0"/>
    <x v="0"/>
    <x v="0"/>
    <x v="4"/>
    <x v="367"/>
    <x v="0"/>
    <x v="0"/>
    <s v="Tesseramento"/>
    <x v="1"/>
    <x v="4"/>
    <x v="0"/>
    <m/>
  </r>
  <r>
    <n v="38969"/>
    <x v="0"/>
    <x v="0"/>
    <x v="0"/>
    <x v="0"/>
    <x v="4"/>
    <x v="367"/>
    <x v="0"/>
    <x v="1"/>
    <s v="Tesseramento"/>
    <x v="1"/>
    <x v="0"/>
    <x v="0"/>
    <m/>
  </r>
  <r>
    <n v="186178"/>
    <x v="0"/>
    <x v="0"/>
    <x v="0"/>
    <x v="0"/>
    <x v="4"/>
    <x v="367"/>
    <x v="0"/>
    <x v="0"/>
    <s v="Tesseramento"/>
    <x v="1"/>
    <x v="0"/>
    <x v="0"/>
    <m/>
  </r>
  <r>
    <n v="7608"/>
    <x v="0"/>
    <x v="0"/>
    <x v="0"/>
    <x v="0"/>
    <x v="4"/>
    <x v="367"/>
    <x v="0"/>
    <x v="1"/>
    <s v="Tesseramento"/>
    <x v="1"/>
    <x v="3"/>
    <x v="0"/>
    <m/>
  </r>
  <r>
    <n v="74022"/>
    <x v="0"/>
    <x v="0"/>
    <x v="0"/>
    <x v="0"/>
    <x v="4"/>
    <x v="367"/>
    <x v="0"/>
    <x v="0"/>
    <s v="Tesseramento"/>
    <x v="1"/>
    <x v="4"/>
    <x v="0"/>
    <m/>
  </r>
  <r>
    <n v="126468"/>
    <x v="0"/>
    <x v="0"/>
    <x v="0"/>
    <x v="0"/>
    <x v="4"/>
    <x v="367"/>
    <x v="0"/>
    <x v="0"/>
    <s v="Tesseramento"/>
    <x v="1"/>
    <x v="4"/>
    <x v="0"/>
    <m/>
  </r>
  <r>
    <n v="40965"/>
    <x v="0"/>
    <x v="0"/>
    <x v="0"/>
    <x v="0"/>
    <x v="4"/>
    <x v="367"/>
    <x v="0"/>
    <x v="0"/>
    <s v="Tesseramento"/>
    <x v="1"/>
    <x v="4"/>
    <x v="0"/>
    <m/>
  </r>
  <r>
    <n v="158186"/>
    <x v="1"/>
    <x v="0"/>
    <x v="0"/>
    <x v="1"/>
    <x v="4"/>
    <x v="367"/>
    <x v="0"/>
    <x v="0"/>
    <s v="Tesseramento"/>
    <x v="1"/>
    <x v="7"/>
    <x v="0"/>
    <m/>
  </r>
  <r>
    <n v="146737"/>
    <x v="1"/>
    <x v="0"/>
    <x v="0"/>
    <x v="0"/>
    <x v="4"/>
    <x v="367"/>
    <x v="0"/>
    <x v="0"/>
    <s v="Tesseramento"/>
    <x v="1"/>
    <x v="2"/>
    <x v="0"/>
    <m/>
  </r>
  <r>
    <n v="94482"/>
    <x v="0"/>
    <x v="0"/>
    <x v="0"/>
    <x v="0"/>
    <x v="4"/>
    <x v="367"/>
    <x v="0"/>
    <x v="0"/>
    <s v="Tesseramento"/>
    <x v="1"/>
    <x v="3"/>
    <x v="0"/>
    <m/>
  </r>
  <r>
    <n v="233995"/>
    <x v="0"/>
    <x v="0"/>
    <x v="1"/>
    <x v="1"/>
    <x v="4"/>
    <x v="124"/>
    <x v="0"/>
    <x v="0"/>
    <s v="Tesseramento"/>
    <x v="1"/>
    <x v="3"/>
    <x v="0"/>
    <m/>
  </r>
  <r>
    <n v="38990"/>
    <x v="0"/>
    <x v="0"/>
    <x v="0"/>
    <x v="0"/>
    <x v="4"/>
    <x v="367"/>
    <x v="0"/>
    <x v="0"/>
    <s v="Tesseramento"/>
    <x v="1"/>
    <x v="3"/>
    <x v="0"/>
    <m/>
  </r>
  <r>
    <n v="53760"/>
    <x v="0"/>
    <x v="0"/>
    <x v="0"/>
    <x v="0"/>
    <x v="4"/>
    <x v="367"/>
    <x v="0"/>
    <x v="0"/>
    <s v="Tesseramento"/>
    <x v="1"/>
    <x v="3"/>
    <x v="0"/>
    <m/>
  </r>
  <r>
    <n v="38991"/>
    <x v="0"/>
    <x v="0"/>
    <x v="0"/>
    <x v="0"/>
    <x v="4"/>
    <x v="367"/>
    <x v="0"/>
    <x v="0"/>
    <s v="Tesseramento"/>
    <x v="1"/>
    <x v="4"/>
    <x v="0"/>
    <m/>
  </r>
  <r>
    <n v="38998"/>
    <x v="0"/>
    <x v="0"/>
    <x v="0"/>
    <x v="0"/>
    <x v="4"/>
    <x v="367"/>
    <x v="0"/>
    <x v="0"/>
    <s v="Tesseramento"/>
    <x v="1"/>
    <x v="0"/>
    <x v="0"/>
    <m/>
  </r>
  <r>
    <n v="217683"/>
    <x v="1"/>
    <x v="0"/>
    <x v="0"/>
    <x v="2"/>
    <x v="4"/>
    <x v="367"/>
    <x v="0"/>
    <x v="0"/>
    <s v="Tesseramento"/>
    <x v="1"/>
    <x v="5"/>
    <x v="0"/>
    <m/>
  </r>
  <r>
    <n v="10277"/>
    <x v="0"/>
    <x v="0"/>
    <x v="0"/>
    <x v="0"/>
    <x v="4"/>
    <x v="367"/>
    <x v="0"/>
    <x v="0"/>
    <s v="Tesseramento"/>
    <x v="1"/>
    <x v="4"/>
    <x v="0"/>
    <m/>
  </r>
  <r>
    <n v="28797"/>
    <x v="0"/>
    <x v="0"/>
    <x v="0"/>
    <x v="0"/>
    <x v="4"/>
    <x v="367"/>
    <x v="0"/>
    <x v="0"/>
    <s v="Tesseramento"/>
    <x v="1"/>
    <x v="4"/>
    <x v="0"/>
    <m/>
  </r>
  <r>
    <n v="39005"/>
    <x v="0"/>
    <x v="0"/>
    <x v="0"/>
    <x v="0"/>
    <x v="4"/>
    <x v="367"/>
    <x v="0"/>
    <x v="1"/>
    <s v="Tesseramento"/>
    <x v="1"/>
    <x v="3"/>
    <x v="0"/>
    <m/>
  </r>
  <r>
    <n v="144091"/>
    <x v="0"/>
    <x v="0"/>
    <x v="0"/>
    <x v="0"/>
    <x v="4"/>
    <x v="367"/>
    <x v="0"/>
    <x v="0"/>
    <s v="Tesseramento"/>
    <x v="1"/>
    <x v="3"/>
    <x v="0"/>
    <m/>
  </r>
  <r>
    <n v="234059"/>
    <x v="0"/>
    <x v="1"/>
    <x v="1"/>
    <x v="2"/>
    <x v="7"/>
    <x v="168"/>
    <x v="0"/>
    <x v="0"/>
    <s v="Tesseramento"/>
    <x v="1"/>
    <x v="0"/>
    <x v="0"/>
    <m/>
  </r>
  <r>
    <n v="217748"/>
    <x v="1"/>
    <x v="0"/>
    <x v="0"/>
    <x v="1"/>
    <x v="4"/>
    <x v="367"/>
    <x v="0"/>
    <x v="0"/>
    <s v="Tesseramento"/>
    <x v="1"/>
    <x v="5"/>
    <x v="0"/>
    <m/>
  </r>
  <r>
    <n v="38749"/>
    <x v="0"/>
    <x v="0"/>
    <x v="0"/>
    <x v="0"/>
    <x v="4"/>
    <x v="367"/>
    <x v="0"/>
    <x v="0"/>
    <s v="Tesseramento"/>
    <x v="1"/>
    <x v="3"/>
    <x v="0"/>
    <m/>
  </r>
  <r>
    <n v="38751"/>
    <x v="0"/>
    <x v="0"/>
    <x v="0"/>
    <x v="0"/>
    <x v="4"/>
    <x v="367"/>
    <x v="0"/>
    <x v="0"/>
    <s v="Tesseramento"/>
    <x v="1"/>
    <x v="4"/>
    <x v="0"/>
    <m/>
  </r>
  <r>
    <n v="234060"/>
    <x v="0"/>
    <x v="1"/>
    <x v="1"/>
    <x v="1"/>
    <x v="7"/>
    <x v="168"/>
    <x v="0"/>
    <x v="0"/>
    <s v="Tesseramento"/>
    <x v="1"/>
    <x v="0"/>
    <x v="0"/>
    <m/>
  </r>
  <r>
    <n v="38775"/>
    <x v="0"/>
    <x v="0"/>
    <x v="0"/>
    <x v="0"/>
    <x v="4"/>
    <x v="367"/>
    <x v="0"/>
    <x v="0"/>
    <s v="Tesseramento"/>
    <x v="1"/>
    <x v="4"/>
    <x v="0"/>
    <m/>
  </r>
  <r>
    <n v="169009"/>
    <x v="0"/>
    <x v="0"/>
    <x v="0"/>
    <x v="0"/>
    <x v="4"/>
    <x v="367"/>
    <x v="0"/>
    <x v="0"/>
    <s v="Tesseramento"/>
    <x v="1"/>
    <x v="1"/>
    <x v="0"/>
    <m/>
  </r>
  <r>
    <n v="104376"/>
    <x v="0"/>
    <x v="0"/>
    <x v="0"/>
    <x v="0"/>
    <x v="4"/>
    <x v="367"/>
    <x v="0"/>
    <x v="0"/>
    <s v="Tesseramento"/>
    <x v="1"/>
    <x v="3"/>
    <x v="0"/>
    <m/>
  </r>
  <r>
    <n v="38778"/>
    <x v="0"/>
    <x v="0"/>
    <x v="0"/>
    <x v="0"/>
    <x v="4"/>
    <x v="367"/>
    <x v="0"/>
    <x v="0"/>
    <s v="Tesseramento"/>
    <x v="1"/>
    <x v="3"/>
    <x v="0"/>
    <m/>
  </r>
  <r>
    <n v="173987"/>
    <x v="0"/>
    <x v="0"/>
    <x v="0"/>
    <x v="0"/>
    <x v="4"/>
    <x v="367"/>
    <x v="0"/>
    <x v="0"/>
    <s v="Tesseramento"/>
    <x v="1"/>
    <x v="0"/>
    <x v="0"/>
    <m/>
  </r>
  <r>
    <n v="159905"/>
    <x v="0"/>
    <x v="0"/>
    <x v="0"/>
    <x v="0"/>
    <x v="4"/>
    <x v="367"/>
    <x v="0"/>
    <x v="1"/>
    <s v="Tesseramento"/>
    <x v="1"/>
    <x v="3"/>
    <x v="0"/>
    <m/>
  </r>
  <r>
    <n v="48017"/>
    <x v="0"/>
    <x v="0"/>
    <x v="0"/>
    <x v="0"/>
    <x v="4"/>
    <x v="367"/>
    <x v="0"/>
    <x v="0"/>
    <s v="Tesseramento"/>
    <x v="1"/>
    <x v="0"/>
    <x v="0"/>
    <m/>
  </r>
  <r>
    <n v="233996"/>
    <x v="0"/>
    <x v="0"/>
    <x v="1"/>
    <x v="0"/>
    <x v="4"/>
    <x v="124"/>
    <x v="0"/>
    <x v="0"/>
    <s v="Tesseramento"/>
    <x v="1"/>
    <x v="3"/>
    <x v="0"/>
    <m/>
  </r>
  <r>
    <n v="38912"/>
    <x v="0"/>
    <x v="0"/>
    <x v="0"/>
    <x v="0"/>
    <x v="4"/>
    <x v="367"/>
    <x v="0"/>
    <x v="1"/>
    <s v="Tesseramento"/>
    <x v="1"/>
    <x v="4"/>
    <x v="0"/>
    <m/>
  </r>
  <r>
    <n v="191070"/>
    <x v="0"/>
    <x v="0"/>
    <x v="0"/>
    <x v="0"/>
    <x v="4"/>
    <x v="367"/>
    <x v="0"/>
    <x v="0"/>
    <s v="Tesseramento"/>
    <x v="1"/>
    <x v="1"/>
    <x v="0"/>
    <m/>
  </r>
  <r>
    <n v="107686"/>
    <x v="0"/>
    <x v="0"/>
    <x v="0"/>
    <x v="0"/>
    <x v="4"/>
    <x v="367"/>
    <x v="0"/>
    <x v="0"/>
    <s v="Tesseramento"/>
    <x v="1"/>
    <x v="3"/>
    <x v="0"/>
    <m/>
  </r>
  <r>
    <n v="81895"/>
    <x v="0"/>
    <x v="0"/>
    <x v="0"/>
    <x v="0"/>
    <x v="4"/>
    <x v="367"/>
    <x v="0"/>
    <x v="1"/>
    <s v="Tesseramento"/>
    <x v="1"/>
    <x v="3"/>
    <x v="0"/>
    <m/>
  </r>
  <r>
    <n v="186273"/>
    <x v="0"/>
    <x v="0"/>
    <x v="0"/>
    <x v="0"/>
    <x v="4"/>
    <x v="367"/>
    <x v="0"/>
    <x v="0"/>
    <s v="Tesseramento"/>
    <x v="1"/>
    <x v="0"/>
    <x v="0"/>
    <m/>
  </r>
  <r>
    <n v="191071"/>
    <x v="1"/>
    <x v="0"/>
    <x v="0"/>
    <x v="0"/>
    <x v="4"/>
    <x v="367"/>
    <x v="0"/>
    <x v="0"/>
    <s v="Tesseramento"/>
    <x v="1"/>
    <x v="2"/>
    <x v="0"/>
    <m/>
  </r>
  <r>
    <n v="67139"/>
    <x v="0"/>
    <x v="0"/>
    <x v="0"/>
    <x v="0"/>
    <x v="4"/>
    <x v="367"/>
    <x v="0"/>
    <x v="0"/>
    <s v="Tesseramento"/>
    <x v="1"/>
    <x v="0"/>
    <x v="0"/>
    <m/>
  </r>
  <r>
    <n v="44055"/>
    <x v="0"/>
    <x v="0"/>
    <x v="0"/>
    <x v="0"/>
    <x v="4"/>
    <x v="367"/>
    <x v="0"/>
    <x v="0"/>
    <s v="Tesseramento"/>
    <x v="1"/>
    <x v="4"/>
    <x v="0"/>
    <m/>
  </r>
  <r>
    <n v="90637"/>
    <x v="0"/>
    <x v="0"/>
    <x v="0"/>
    <x v="0"/>
    <x v="4"/>
    <x v="367"/>
    <x v="0"/>
    <x v="0"/>
    <s v="Tesseramento"/>
    <x v="1"/>
    <x v="3"/>
    <x v="0"/>
    <m/>
  </r>
  <r>
    <n v="38918"/>
    <x v="0"/>
    <x v="0"/>
    <x v="0"/>
    <x v="0"/>
    <x v="4"/>
    <x v="367"/>
    <x v="0"/>
    <x v="1"/>
    <s v="Tesseramento"/>
    <x v="1"/>
    <x v="4"/>
    <x v="0"/>
    <m/>
  </r>
  <r>
    <n v="101931"/>
    <x v="0"/>
    <x v="0"/>
    <x v="0"/>
    <x v="0"/>
    <x v="4"/>
    <x v="367"/>
    <x v="0"/>
    <x v="1"/>
    <s v="Tesseramento"/>
    <x v="1"/>
    <x v="0"/>
    <x v="0"/>
    <m/>
  </r>
  <r>
    <n v="189276"/>
    <x v="1"/>
    <x v="0"/>
    <x v="0"/>
    <x v="0"/>
    <x v="4"/>
    <x v="367"/>
    <x v="0"/>
    <x v="0"/>
    <s v="Tesseramento"/>
    <x v="1"/>
    <x v="7"/>
    <x v="0"/>
    <m/>
  </r>
  <r>
    <n v="183459"/>
    <x v="1"/>
    <x v="0"/>
    <x v="0"/>
    <x v="0"/>
    <x v="4"/>
    <x v="367"/>
    <x v="0"/>
    <x v="1"/>
    <s v="Tesseramento"/>
    <x v="1"/>
    <x v="5"/>
    <x v="0"/>
    <s v="B"/>
  </r>
  <r>
    <n v="38490"/>
    <x v="0"/>
    <x v="0"/>
    <x v="0"/>
    <x v="0"/>
    <x v="4"/>
    <x v="367"/>
    <x v="0"/>
    <x v="1"/>
    <s v="Tesseramento"/>
    <x v="1"/>
    <x v="4"/>
    <x v="0"/>
    <m/>
  </r>
  <r>
    <n v="45500"/>
    <x v="0"/>
    <x v="0"/>
    <x v="0"/>
    <x v="0"/>
    <x v="4"/>
    <x v="367"/>
    <x v="0"/>
    <x v="0"/>
    <s v="Tesseramento"/>
    <x v="1"/>
    <x v="0"/>
    <x v="0"/>
    <m/>
  </r>
  <r>
    <n v="75251"/>
    <x v="0"/>
    <x v="0"/>
    <x v="0"/>
    <x v="0"/>
    <x v="4"/>
    <x v="367"/>
    <x v="0"/>
    <x v="0"/>
    <s v="Tesseramento"/>
    <x v="1"/>
    <x v="0"/>
    <x v="0"/>
    <m/>
  </r>
  <r>
    <n v="38779"/>
    <x v="0"/>
    <x v="0"/>
    <x v="0"/>
    <x v="0"/>
    <x v="4"/>
    <x v="367"/>
    <x v="0"/>
    <x v="1"/>
    <s v="Tesseramento"/>
    <x v="1"/>
    <x v="4"/>
    <x v="0"/>
    <m/>
  </r>
  <r>
    <n v="130542"/>
    <x v="0"/>
    <x v="0"/>
    <x v="0"/>
    <x v="0"/>
    <x v="4"/>
    <x v="367"/>
    <x v="0"/>
    <x v="1"/>
    <s v="Tesseramento"/>
    <x v="1"/>
    <x v="3"/>
    <x v="0"/>
    <m/>
  </r>
  <r>
    <n v="38824"/>
    <x v="0"/>
    <x v="0"/>
    <x v="0"/>
    <x v="0"/>
    <x v="4"/>
    <x v="367"/>
    <x v="0"/>
    <x v="0"/>
    <s v="Tesseramento"/>
    <x v="1"/>
    <x v="3"/>
    <x v="0"/>
    <m/>
  </r>
  <r>
    <n v="67991"/>
    <x v="0"/>
    <x v="0"/>
    <x v="0"/>
    <x v="0"/>
    <x v="4"/>
    <x v="367"/>
    <x v="0"/>
    <x v="0"/>
    <s v="Tesseramento"/>
    <x v="1"/>
    <x v="1"/>
    <x v="0"/>
    <m/>
  </r>
  <r>
    <n v="38826"/>
    <x v="0"/>
    <x v="0"/>
    <x v="0"/>
    <x v="0"/>
    <x v="4"/>
    <x v="367"/>
    <x v="0"/>
    <x v="0"/>
    <s v="Tesseramento"/>
    <x v="1"/>
    <x v="0"/>
    <x v="0"/>
    <m/>
  </r>
  <r>
    <n v="46750"/>
    <x v="0"/>
    <x v="0"/>
    <x v="0"/>
    <x v="0"/>
    <x v="4"/>
    <x v="367"/>
    <x v="0"/>
    <x v="0"/>
    <s v="Tesseramento"/>
    <x v="1"/>
    <x v="3"/>
    <x v="0"/>
    <m/>
  </r>
  <r>
    <n v="38794"/>
    <x v="0"/>
    <x v="0"/>
    <x v="0"/>
    <x v="0"/>
    <x v="4"/>
    <x v="367"/>
    <x v="0"/>
    <x v="1"/>
    <s v="Tesseramento"/>
    <x v="1"/>
    <x v="4"/>
    <x v="0"/>
    <m/>
  </r>
  <r>
    <n v="38846"/>
    <x v="0"/>
    <x v="0"/>
    <x v="0"/>
    <x v="0"/>
    <x v="4"/>
    <x v="367"/>
    <x v="0"/>
    <x v="0"/>
    <s v="Tesseramento"/>
    <x v="1"/>
    <x v="4"/>
    <x v="0"/>
    <m/>
  </r>
  <r>
    <n v="233997"/>
    <x v="0"/>
    <x v="0"/>
    <x v="1"/>
    <x v="1"/>
    <x v="4"/>
    <x v="124"/>
    <x v="0"/>
    <x v="0"/>
    <s v="Tesseramento"/>
    <x v="1"/>
    <x v="3"/>
    <x v="0"/>
    <m/>
  </r>
  <r>
    <n v="75252"/>
    <x v="0"/>
    <x v="0"/>
    <x v="0"/>
    <x v="0"/>
    <x v="4"/>
    <x v="367"/>
    <x v="0"/>
    <x v="0"/>
    <s v="Tesseramento"/>
    <x v="1"/>
    <x v="0"/>
    <x v="0"/>
    <m/>
  </r>
  <r>
    <n v="94466"/>
    <x v="0"/>
    <x v="0"/>
    <x v="0"/>
    <x v="0"/>
    <x v="4"/>
    <x v="367"/>
    <x v="0"/>
    <x v="0"/>
    <s v="Tesseramento"/>
    <x v="1"/>
    <x v="0"/>
    <x v="0"/>
    <m/>
  </r>
  <r>
    <n v="145699"/>
    <x v="1"/>
    <x v="0"/>
    <x v="0"/>
    <x v="0"/>
    <x v="4"/>
    <x v="367"/>
    <x v="0"/>
    <x v="0"/>
    <s v="Tesseramento"/>
    <x v="1"/>
    <x v="6"/>
    <x v="0"/>
    <m/>
  </r>
  <r>
    <n v="184569"/>
    <x v="0"/>
    <x v="0"/>
    <x v="0"/>
    <x v="0"/>
    <x v="4"/>
    <x v="367"/>
    <x v="0"/>
    <x v="0"/>
    <s v="Tesseramento"/>
    <x v="1"/>
    <x v="3"/>
    <x v="0"/>
    <m/>
  </r>
  <r>
    <n v="126461"/>
    <x v="0"/>
    <x v="0"/>
    <x v="0"/>
    <x v="0"/>
    <x v="4"/>
    <x v="367"/>
    <x v="0"/>
    <x v="0"/>
    <s v="Tesseramento"/>
    <x v="1"/>
    <x v="4"/>
    <x v="0"/>
    <m/>
  </r>
  <r>
    <n v="163272"/>
    <x v="0"/>
    <x v="0"/>
    <x v="0"/>
    <x v="0"/>
    <x v="4"/>
    <x v="367"/>
    <x v="0"/>
    <x v="0"/>
    <s v="Tesseramento"/>
    <x v="1"/>
    <x v="0"/>
    <x v="0"/>
    <m/>
  </r>
  <r>
    <n v="38875"/>
    <x v="0"/>
    <x v="0"/>
    <x v="0"/>
    <x v="0"/>
    <x v="4"/>
    <x v="367"/>
    <x v="0"/>
    <x v="0"/>
    <s v="Tesseramento"/>
    <x v="1"/>
    <x v="3"/>
    <x v="0"/>
    <m/>
  </r>
  <r>
    <n v="119515"/>
    <x v="0"/>
    <x v="0"/>
    <x v="0"/>
    <x v="0"/>
    <x v="4"/>
    <x v="367"/>
    <x v="0"/>
    <x v="0"/>
    <s v="Tesseramento"/>
    <x v="1"/>
    <x v="1"/>
    <x v="0"/>
    <m/>
  </r>
  <r>
    <n v="38876"/>
    <x v="0"/>
    <x v="0"/>
    <x v="0"/>
    <x v="0"/>
    <x v="4"/>
    <x v="367"/>
    <x v="0"/>
    <x v="0"/>
    <s v="Tesseramento"/>
    <x v="1"/>
    <x v="4"/>
    <x v="0"/>
    <m/>
  </r>
  <r>
    <n v="138404"/>
    <x v="0"/>
    <x v="0"/>
    <x v="0"/>
    <x v="0"/>
    <x v="4"/>
    <x v="367"/>
    <x v="0"/>
    <x v="0"/>
    <s v="Tesseramento"/>
    <x v="1"/>
    <x v="0"/>
    <x v="0"/>
    <m/>
  </r>
  <r>
    <n v="81908"/>
    <x v="0"/>
    <x v="0"/>
    <x v="0"/>
    <x v="0"/>
    <x v="4"/>
    <x v="367"/>
    <x v="0"/>
    <x v="0"/>
    <s v="Tesseramento"/>
    <x v="1"/>
    <x v="3"/>
    <x v="0"/>
    <m/>
  </r>
  <r>
    <n v="38877"/>
    <x v="0"/>
    <x v="0"/>
    <x v="0"/>
    <x v="0"/>
    <x v="4"/>
    <x v="367"/>
    <x v="0"/>
    <x v="1"/>
    <s v="Tesseramento"/>
    <x v="1"/>
    <x v="4"/>
    <x v="0"/>
    <m/>
  </r>
  <r>
    <n v="36509"/>
    <x v="0"/>
    <x v="0"/>
    <x v="0"/>
    <x v="0"/>
    <x v="4"/>
    <x v="367"/>
    <x v="0"/>
    <x v="0"/>
    <s v="Tesseramento"/>
    <x v="1"/>
    <x v="3"/>
    <x v="0"/>
    <m/>
  </r>
  <r>
    <n v="163690"/>
    <x v="0"/>
    <x v="0"/>
    <x v="0"/>
    <x v="0"/>
    <x v="4"/>
    <x v="367"/>
    <x v="0"/>
    <x v="0"/>
    <s v="Tesseramento"/>
    <x v="1"/>
    <x v="1"/>
    <x v="0"/>
    <m/>
  </r>
  <r>
    <n v="38900"/>
    <x v="0"/>
    <x v="0"/>
    <x v="0"/>
    <x v="0"/>
    <x v="4"/>
    <x v="367"/>
    <x v="0"/>
    <x v="0"/>
    <s v="Tesseramento"/>
    <x v="1"/>
    <x v="4"/>
    <x v="0"/>
    <m/>
  </r>
  <r>
    <n v="38902"/>
    <x v="0"/>
    <x v="0"/>
    <x v="0"/>
    <x v="0"/>
    <x v="4"/>
    <x v="367"/>
    <x v="0"/>
    <x v="0"/>
    <s v="Tesseramento"/>
    <x v="1"/>
    <x v="4"/>
    <x v="0"/>
    <m/>
  </r>
  <r>
    <n v="38808"/>
    <x v="0"/>
    <x v="0"/>
    <x v="0"/>
    <x v="0"/>
    <x v="4"/>
    <x v="367"/>
    <x v="0"/>
    <x v="1"/>
    <s v="Tesseramento"/>
    <x v="1"/>
    <x v="4"/>
    <x v="0"/>
    <m/>
  </r>
  <r>
    <n v="38909"/>
    <x v="0"/>
    <x v="0"/>
    <x v="0"/>
    <x v="0"/>
    <x v="4"/>
    <x v="367"/>
    <x v="0"/>
    <x v="0"/>
    <s v="Tesseramento"/>
    <x v="1"/>
    <x v="0"/>
    <x v="0"/>
    <m/>
  </r>
  <r>
    <n v="114685"/>
    <x v="0"/>
    <x v="0"/>
    <x v="0"/>
    <x v="0"/>
    <x v="4"/>
    <x v="367"/>
    <x v="0"/>
    <x v="0"/>
    <s v="Tesseramento"/>
    <x v="1"/>
    <x v="4"/>
    <x v="0"/>
    <m/>
  </r>
  <r>
    <n v="44941"/>
    <x v="0"/>
    <x v="0"/>
    <x v="0"/>
    <x v="0"/>
    <x v="4"/>
    <x v="367"/>
    <x v="0"/>
    <x v="1"/>
    <s v="Tesseramento"/>
    <x v="1"/>
    <x v="4"/>
    <x v="0"/>
    <m/>
  </r>
  <r>
    <n v="104184"/>
    <x v="0"/>
    <x v="0"/>
    <x v="0"/>
    <x v="0"/>
    <x v="4"/>
    <x v="367"/>
    <x v="0"/>
    <x v="0"/>
    <s v="Tesseramento"/>
    <x v="1"/>
    <x v="3"/>
    <x v="0"/>
    <m/>
  </r>
  <r>
    <n v="38917"/>
    <x v="0"/>
    <x v="0"/>
    <x v="0"/>
    <x v="0"/>
    <x v="4"/>
    <x v="367"/>
    <x v="0"/>
    <x v="0"/>
    <s v="Tesseramento"/>
    <x v="1"/>
    <x v="4"/>
    <x v="0"/>
    <m/>
  </r>
  <r>
    <n v="112628"/>
    <x v="0"/>
    <x v="0"/>
    <x v="0"/>
    <x v="0"/>
    <x v="4"/>
    <x v="367"/>
    <x v="0"/>
    <x v="0"/>
    <s v="Tesseramento"/>
    <x v="1"/>
    <x v="3"/>
    <x v="0"/>
    <m/>
  </r>
  <r>
    <n v="185087"/>
    <x v="0"/>
    <x v="0"/>
    <x v="0"/>
    <x v="0"/>
    <x v="4"/>
    <x v="367"/>
    <x v="0"/>
    <x v="1"/>
    <s v="Tesseramento"/>
    <x v="1"/>
    <x v="3"/>
    <x v="0"/>
    <m/>
  </r>
  <r>
    <n v="39004"/>
    <x v="0"/>
    <x v="0"/>
    <x v="0"/>
    <x v="0"/>
    <x v="4"/>
    <x v="367"/>
    <x v="0"/>
    <x v="1"/>
    <s v="Tesseramento"/>
    <x v="1"/>
    <x v="4"/>
    <x v="0"/>
    <m/>
  </r>
  <r>
    <n v="215719"/>
    <x v="0"/>
    <x v="0"/>
    <x v="0"/>
    <x v="0"/>
    <x v="4"/>
    <x v="367"/>
    <x v="0"/>
    <x v="1"/>
    <s v="Tesseramento"/>
    <x v="1"/>
    <x v="3"/>
    <x v="0"/>
    <m/>
  </r>
  <r>
    <n v="130545"/>
    <x v="0"/>
    <x v="0"/>
    <x v="0"/>
    <x v="0"/>
    <x v="4"/>
    <x v="367"/>
    <x v="0"/>
    <x v="0"/>
    <s v="Tesseramento"/>
    <x v="1"/>
    <x v="0"/>
    <x v="0"/>
    <m/>
  </r>
  <r>
    <n v="31078"/>
    <x v="0"/>
    <x v="0"/>
    <x v="0"/>
    <x v="0"/>
    <x v="4"/>
    <x v="367"/>
    <x v="0"/>
    <x v="1"/>
    <s v="Tesseramento"/>
    <x v="1"/>
    <x v="4"/>
    <x v="0"/>
    <m/>
  </r>
  <r>
    <n v="32096"/>
    <x v="0"/>
    <x v="0"/>
    <x v="0"/>
    <x v="0"/>
    <x v="4"/>
    <x v="367"/>
    <x v="0"/>
    <x v="0"/>
    <s v="Tesseramento"/>
    <x v="1"/>
    <x v="3"/>
    <x v="0"/>
    <m/>
  </r>
  <r>
    <n v="38930"/>
    <x v="0"/>
    <x v="0"/>
    <x v="0"/>
    <x v="0"/>
    <x v="4"/>
    <x v="367"/>
    <x v="0"/>
    <x v="0"/>
    <s v="Tesseramento"/>
    <x v="1"/>
    <x v="4"/>
    <x v="0"/>
    <m/>
  </r>
  <r>
    <n v="158182"/>
    <x v="1"/>
    <x v="0"/>
    <x v="0"/>
    <x v="0"/>
    <x v="4"/>
    <x v="367"/>
    <x v="0"/>
    <x v="1"/>
    <s v="Tesseramento"/>
    <x v="1"/>
    <x v="7"/>
    <x v="0"/>
    <m/>
  </r>
  <r>
    <n v="226166"/>
    <x v="0"/>
    <x v="0"/>
    <x v="0"/>
    <x v="0"/>
    <x v="1"/>
    <x v="108"/>
    <x v="0"/>
    <x v="0"/>
    <s v="Tesseramento"/>
    <x v="0"/>
    <x v="0"/>
    <x v="0"/>
    <m/>
  </r>
  <r>
    <n v="165718"/>
    <x v="0"/>
    <x v="0"/>
    <x v="0"/>
    <x v="0"/>
    <x v="4"/>
    <x v="367"/>
    <x v="0"/>
    <x v="0"/>
    <s v="Tesseramento"/>
    <x v="1"/>
    <x v="3"/>
    <x v="0"/>
    <m/>
  </r>
  <r>
    <n v="169011"/>
    <x v="0"/>
    <x v="0"/>
    <x v="0"/>
    <x v="0"/>
    <x v="4"/>
    <x v="367"/>
    <x v="0"/>
    <x v="1"/>
    <s v="Tesseramento"/>
    <x v="1"/>
    <x v="4"/>
    <x v="0"/>
    <m/>
  </r>
  <r>
    <n v="111252"/>
    <x v="0"/>
    <x v="0"/>
    <x v="0"/>
    <x v="0"/>
    <x v="4"/>
    <x v="367"/>
    <x v="0"/>
    <x v="0"/>
    <s v="Tesseramento"/>
    <x v="1"/>
    <x v="3"/>
    <x v="0"/>
    <m/>
  </r>
  <r>
    <n v="38868"/>
    <x v="0"/>
    <x v="0"/>
    <x v="0"/>
    <x v="0"/>
    <x v="4"/>
    <x v="367"/>
    <x v="0"/>
    <x v="1"/>
    <s v="Tesseramento"/>
    <x v="1"/>
    <x v="4"/>
    <x v="0"/>
    <m/>
  </r>
  <r>
    <n v="36534"/>
    <x v="0"/>
    <x v="0"/>
    <x v="0"/>
    <x v="0"/>
    <x v="4"/>
    <x v="367"/>
    <x v="0"/>
    <x v="0"/>
    <s v="Tesseramento"/>
    <x v="1"/>
    <x v="4"/>
    <x v="0"/>
    <m/>
  </r>
  <r>
    <n v="108991"/>
    <x v="0"/>
    <x v="0"/>
    <x v="0"/>
    <x v="0"/>
    <x v="4"/>
    <x v="367"/>
    <x v="0"/>
    <x v="0"/>
    <s v="Tesseramento"/>
    <x v="1"/>
    <x v="4"/>
    <x v="0"/>
    <m/>
  </r>
  <r>
    <n v="234264"/>
    <x v="0"/>
    <x v="0"/>
    <x v="1"/>
    <x v="2"/>
    <x v="2"/>
    <x v="292"/>
    <x v="0"/>
    <x v="1"/>
    <s v="Tesseramento"/>
    <x v="1"/>
    <x v="0"/>
    <x v="0"/>
    <m/>
  </r>
  <r>
    <n v="38848"/>
    <x v="0"/>
    <x v="0"/>
    <x v="0"/>
    <x v="0"/>
    <x v="4"/>
    <x v="367"/>
    <x v="0"/>
    <x v="1"/>
    <s v="Tesseramento"/>
    <x v="1"/>
    <x v="4"/>
    <x v="0"/>
    <m/>
  </r>
  <r>
    <n v="223656"/>
    <x v="0"/>
    <x v="0"/>
    <x v="0"/>
    <x v="1"/>
    <x v="4"/>
    <x v="367"/>
    <x v="0"/>
    <x v="0"/>
    <s v="Tesseramento"/>
    <x v="1"/>
    <x v="3"/>
    <x v="0"/>
    <m/>
  </r>
  <r>
    <n v="217681"/>
    <x v="1"/>
    <x v="0"/>
    <x v="0"/>
    <x v="1"/>
    <x v="4"/>
    <x v="367"/>
    <x v="0"/>
    <x v="0"/>
    <s v="Tesseramento"/>
    <x v="1"/>
    <x v="7"/>
    <x v="0"/>
    <m/>
  </r>
  <r>
    <n v="110191"/>
    <x v="0"/>
    <x v="0"/>
    <x v="0"/>
    <x v="0"/>
    <x v="4"/>
    <x v="367"/>
    <x v="0"/>
    <x v="1"/>
    <s v="Tesseramento"/>
    <x v="1"/>
    <x v="3"/>
    <x v="0"/>
    <m/>
  </r>
  <r>
    <n v="38948"/>
    <x v="0"/>
    <x v="0"/>
    <x v="0"/>
    <x v="0"/>
    <x v="4"/>
    <x v="367"/>
    <x v="0"/>
    <x v="1"/>
    <s v="Tesseramento"/>
    <x v="1"/>
    <x v="3"/>
    <x v="0"/>
    <m/>
  </r>
  <r>
    <n v="44940"/>
    <x v="0"/>
    <x v="0"/>
    <x v="0"/>
    <x v="0"/>
    <x v="4"/>
    <x v="367"/>
    <x v="0"/>
    <x v="0"/>
    <s v="Tesseramento"/>
    <x v="1"/>
    <x v="4"/>
    <x v="0"/>
    <m/>
  </r>
  <r>
    <n v="126466"/>
    <x v="0"/>
    <x v="0"/>
    <x v="0"/>
    <x v="0"/>
    <x v="4"/>
    <x v="367"/>
    <x v="0"/>
    <x v="1"/>
    <s v="Tesseramento"/>
    <x v="1"/>
    <x v="3"/>
    <x v="0"/>
    <m/>
  </r>
  <r>
    <n v="38956"/>
    <x v="0"/>
    <x v="0"/>
    <x v="0"/>
    <x v="0"/>
    <x v="4"/>
    <x v="367"/>
    <x v="0"/>
    <x v="1"/>
    <s v="Tesseramento"/>
    <x v="1"/>
    <x v="4"/>
    <x v="0"/>
    <m/>
  </r>
  <r>
    <n v="38960"/>
    <x v="0"/>
    <x v="0"/>
    <x v="0"/>
    <x v="1"/>
    <x v="4"/>
    <x v="367"/>
    <x v="0"/>
    <x v="1"/>
    <s v="Tesseramento"/>
    <x v="1"/>
    <x v="3"/>
    <x v="0"/>
    <m/>
  </r>
  <r>
    <n v="38489"/>
    <x v="0"/>
    <x v="0"/>
    <x v="0"/>
    <x v="0"/>
    <x v="4"/>
    <x v="367"/>
    <x v="0"/>
    <x v="0"/>
    <s v="Tesseramento"/>
    <x v="1"/>
    <x v="4"/>
    <x v="0"/>
    <m/>
  </r>
  <r>
    <n v="84284"/>
    <x v="0"/>
    <x v="0"/>
    <x v="0"/>
    <x v="0"/>
    <x v="4"/>
    <x v="367"/>
    <x v="0"/>
    <x v="0"/>
    <s v="Tesseramento"/>
    <x v="1"/>
    <x v="4"/>
    <x v="0"/>
    <m/>
  </r>
  <r>
    <n v="38955"/>
    <x v="0"/>
    <x v="0"/>
    <x v="0"/>
    <x v="0"/>
    <x v="4"/>
    <x v="367"/>
    <x v="0"/>
    <x v="0"/>
    <s v="Tesseramento"/>
    <x v="1"/>
    <x v="4"/>
    <x v="0"/>
    <m/>
  </r>
  <r>
    <n v="200115"/>
    <x v="0"/>
    <x v="0"/>
    <x v="0"/>
    <x v="0"/>
    <x v="4"/>
    <x v="367"/>
    <x v="0"/>
    <x v="0"/>
    <s v="Tesseramento"/>
    <x v="1"/>
    <x v="4"/>
    <x v="0"/>
    <m/>
  </r>
  <r>
    <n v="75258"/>
    <x v="0"/>
    <x v="0"/>
    <x v="0"/>
    <x v="0"/>
    <x v="4"/>
    <x v="367"/>
    <x v="0"/>
    <x v="0"/>
    <s v="Tesseramento"/>
    <x v="1"/>
    <x v="3"/>
    <x v="0"/>
    <m/>
  </r>
  <r>
    <n v="32103"/>
    <x v="0"/>
    <x v="0"/>
    <x v="0"/>
    <x v="0"/>
    <x v="4"/>
    <x v="367"/>
    <x v="0"/>
    <x v="0"/>
    <s v="Tesseramento"/>
    <x v="1"/>
    <x v="0"/>
    <x v="0"/>
    <m/>
  </r>
  <r>
    <n v="38968"/>
    <x v="0"/>
    <x v="0"/>
    <x v="0"/>
    <x v="0"/>
    <x v="4"/>
    <x v="367"/>
    <x v="0"/>
    <x v="0"/>
    <s v="Tesseramento"/>
    <x v="1"/>
    <x v="3"/>
    <x v="0"/>
    <m/>
  </r>
  <r>
    <n v="14607"/>
    <x v="0"/>
    <x v="0"/>
    <x v="0"/>
    <x v="0"/>
    <x v="4"/>
    <x v="367"/>
    <x v="0"/>
    <x v="0"/>
    <s v="Tesseramento"/>
    <x v="1"/>
    <x v="3"/>
    <x v="0"/>
    <m/>
  </r>
  <r>
    <n v="60126"/>
    <x v="0"/>
    <x v="0"/>
    <x v="0"/>
    <x v="0"/>
    <x v="4"/>
    <x v="367"/>
    <x v="0"/>
    <x v="0"/>
    <s v="Tesseramento"/>
    <x v="1"/>
    <x v="1"/>
    <x v="0"/>
    <m/>
  </r>
  <r>
    <n v="43592"/>
    <x v="0"/>
    <x v="0"/>
    <x v="0"/>
    <x v="0"/>
    <x v="4"/>
    <x v="367"/>
    <x v="0"/>
    <x v="1"/>
    <s v="Tesseramento"/>
    <x v="1"/>
    <x v="0"/>
    <x v="0"/>
    <m/>
  </r>
  <r>
    <n v="142159"/>
    <x v="0"/>
    <x v="0"/>
    <x v="0"/>
    <x v="0"/>
    <x v="4"/>
    <x v="367"/>
    <x v="0"/>
    <x v="1"/>
    <s v="Tesseramento"/>
    <x v="1"/>
    <x v="0"/>
    <x v="0"/>
    <m/>
  </r>
  <r>
    <n v="28264"/>
    <x v="0"/>
    <x v="0"/>
    <x v="0"/>
    <x v="0"/>
    <x v="4"/>
    <x v="367"/>
    <x v="0"/>
    <x v="0"/>
    <s v="Tesseramento"/>
    <x v="1"/>
    <x v="3"/>
    <x v="0"/>
    <m/>
  </r>
  <r>
    <n v="38973"/>
    <x v="0"/>
    <x v="0"/>
    <x v="0"/>
    <x v="0"/>
    <x v="4"/>
    <x v="367"/>
    <x v="0"/>
    <x v="0"/>
    <s v="Tesseramento"/>
    <x v="1"/>
    <x v="4"/>
    <x v="0"/>
    <m/>
  </r>
  <r>
    <n v="51452"/>
    <x v="0"/>
    <x v="0"/>
    <x v="0"/>
    <x v="0"/>
    <x v="4"/>
    <x v="367"/>
    <x v="0"/>
    <x v="1"/>
    <s v="Tesseramento"/>
    <x v="1"/>
    <x v="3"/>
    <x v="0"/>
    <m/>
  </r>
  <r>
    <n v="146735"/>
    <x v="0"/>
    <x v="0"/>
    <x v="0"/>
    <x v="0"/>
    <x v="4"/>
    <x v="367"/>
    <x v="0"/>
    <x v="0"/>
    <s v="Tesseramento"/>
    <x v="1"/>
    <x v="1"/>
    <x v="0"/>
    <m/>
  </r>
  <r>
    <n v="142160"/>
    <x v="0"/>
    <x v="0"/>
    <x v="0"/>
    <x v="0"/>
    <x v="4"/>
    <x v="367"/>
    <x v="0"/>
    <x v="0"/>
    <s v="Tesseramento"/>
    <x v="1"/>
    <x v="1"/>
    <x v="0"/>
    <m/>
  </r>
  <r>
    <n v="69131"/>
    <x v="0"/>
    <x v="0"/>
    <x v="0"/>
    <x v="0"/>
    <x v="4"/>
    <x v="367"/>
    <x v="0"/>
    <x v="0"/>
    <s v="Tesseramento"/>
    <x v="1"/>
    <x v="0"/>
    <x v="0"/>
    <m/>
  </r>
  <r>
    <n v="154630"/>
    <x v="0"/>
    <x v="0"/>
    <x v="0"/>
    <x v="0"/>
    <x v="4"/>
    <x v="367"/>
    <x v="0"/>
    <x v="1"/>
    <s v="Tesseramento"/>
    <x v="1"/>
    <x v="0"/>
    <x v="0"/>
    <m/>
  </r>
  <r>
    <n v="38845"/>
    <x v="0"/>
    <x v="0"/>
    <x v="0"/>
    <x v="0"/>
    <x v="4"/>
    <x v="367"/>
    <x v="0"/>
    <x v="1"/>
    <s v="Tesseramento"/>
    <x v="1"/>
    <x v="4"/>
    <x v="0"/>
    <m/>
  </r>
  <r>
    <n v="230519"/>
    <x v="0"/>
    <x v="0"/>
    <x v="0"/>
    <x v="0"/>
    <x v="4"/>
    <x v="367"/>
    <x v="0"/>
    <x v="0"/>
    <s v="Tesseramento"/>
    <x v="1"/>
    <x v="3"/>
    <x v="0"/>
    <m/>
  </r>
  <r>
    <n v="186796"/>
    <x v="1"/>
    <x v="0"/>
    <x v="0"/>
    <x v="0"/>
    <x v="4"/>
    <x v="367"/>
    <x v="0"/>
    <x v="0"/>
    <s v="Tesseramento"/>
    <x v="1"/>
    <x v="6"/>
    <x v="0"/>
    <s v="B"/>
  </r>
  <r>
    <n v="234002"/>
    <x v="0"/>
    <x v="0"/>
    <x v="1"/>
    <x v="1"/>
    <x v="1"/>
    <x v="108"/>
    <x v="0"/>
    <x v="0"/>
    <s v="Tesseramento"/>
    <x v="0"/>
    <x v="1"/>
    <x v="0"/>
    <m/>
  </r>
  <r>
    <n v="102550"/>
    <x v="0"/>
    <x v="0"/>
    <x v="0"/>
    <x v="0"/>
    <x v="4"/>
    <x v="367"/>
    <x v="0"/>
    <x v="0"/>
    <s v="Tesseramento"/>
    <x v="1"/>
    <x v="0"/>
    <x v="0"/>
    <m/>
  </r>
  <r>
    <n v="52071"/>
    <x v="0"/>
    <x v="0"/>
    <x v="0"/>
    <x v="0"/>
    <x v="4"/>
    <x v="367"/>
    <x v="0"/>
    <x v="1"/>
    <s v="Tesseramento"/>
    <x v="1"/>
    <x v="3"/>
    <x v="0"/>
    <m/>
  </r>
  <r>
    <n v="158187"/>
    <x v="1"/>
    <x v="0"/>
    <x v="0"/>
    <x v="0"/>
    <x v="4"/>
    <x v="367"/>
    <x v="0"/>
    <x v="1"/>
    <s v="Tesseramento"/>
    <x v="1"/>
    <x v="6"/>
    <x v="0"/>
    <m/>
  </r>
  <r>
    <n v="118881"/>
    <x v="0"/>
    <x v="0"/>
    <x v="0"/>
    <x v="0"/>
    <x v="4"/>
    <x v="367"/>
    <x v="0"/>
    <x v="1"/>
    <s v="Tesseramento"/>
    <x v="1"/>
    <x v="3"/>
    <x v="0"/>
    <m/>
  </r>
  <r>
    <n v="81919"/>
    <x v="0"/>
    <x v="0"/>
    <x v="0"/>
    <x v="0"/>
    <x v="4"/>
    <x v="367"/>
    <x v="0"/>
    <x v="0"/>
    <s v="Tesseramento"/>
    <x v="1"/>
    <x v="3"/>
    <x v="0"/>
    <m/>
  </r>
  <r>
    <n v="38994"/>
    <x v="0"/>
    <x v="0"/>
    <x v="0"/>
    <x v="0"/>
    <x v="4"/>
    <x v="367"/>
    <x v="0"/>
    <x v="0"/>
    <s v="Tesseramento"/>
    <x v="1"/>
    <x v="4"/>
    <x v="0"/>
    <m/>
  </r>
  <r>
    <n v="138405"/>
    <x v="0"/>
    <x v="0"/>
    <x v="0"/>
    <x v="0"/>
    <x v="4"/>
    <x v="367"/>
    <x v="0"/>
    <x v="1"/>
    <s v="Tesseramento"/>
    <x v="1"/>
    <x v="0"/>
    <x v="0"/>
    <m/>
  </r>
  <r>
    <n v="197100"/>
    <x v="1"/>
    <x v="0"/>
    <x v="0"/>
    <x v="0"/>
    <x v="4"/>
    <x v="367"/>
    <x v="0"/>
    <x v="0"/>
    <s v="Tesseramento"/>
    <x v="1"/>
    <x v="5"/>
    <x v="0"/>
    <m/>
  </r>
  <r>
    <n v="158526"/>
    <x v="0"/>
    <x v="0"/>
    <x v="0"/>
    <x v="0"/>
    <x v="4"/>
    <x v="367"/>
    <x v="0"/>
    <x v="1"/>
    <s v="Tesseramento"/>
    <x v="1"/>
    <x v="4"/>
    <x v="0"/>
    <m/>
  </r>
  <r>
    <n v="226155"/>
    <x v="0"/>
    <x v="0"/>
    <x v="0"/>
    <x v="0"/>
    <x v="1"/>
    <x v="108"/>
    <x v="0"/>
    <x v="0"/>
    <s v="Tesseramento"/>
    <x v="0"/>
    <x v="0"/>
    <x v="0"/>
    <m/>
  </r>
  <r>
    <n v="225200"/>
    <x v="1"/>
    <x v="0"/>
    <x v="0"/>
    <x v="0"/>
    <x v="1"/>
    <x v="108"/>
    <x v="0"/>
    <x v="0"/>
    <s v="Tesseramento"/>
    <x v="0"/>
    <x v="2"/>
    <x v="0"/>
    <m/>
  </r>
  <r>
    <n v="232859"/>
    <x v="1"/>
    <x v="0"/>
    <x v="0"/>
    <x v="0"/>
    <x v="1"/>
    <x v="108"/>
    <x v="0"/>
    <x v="0"/>
    <s v="Tesseramento"/>
    <x v="0"/>
    <x v="7"/>
    <x v="0"/>
    <m/>
  </r>
  <r>
    <n v="234148"/>
    <x v="0"/>
    <x v="0"/>
    <x v="1"/>
    <x v="0"/>
    <x v="8"/>
    <x v="115"/>
    <x v="0"/>
    <x v="0"/>
    <s v="Tesseramento"/>
    <x v="1"/>
    <x v="3"/>
    <x v="0"/>
    <m/>
  </r>
  <r>
    <n v="228653"/>
    <x v="1"/>
    <x v="0"/>
    <x v="0"/>
    <x v="1"/>
    <x v="1"/>
    <x v="108"/>
    <x v="0"/>
    <x v="0"/>
    <s v="Tesseramento"/>
    <x v="0"/>
    <x v="5"/>
    <x v="0"/>
    <m/>
  </r>
  <r>
    <n v="232729"/>
    <x v="1"/>
    <x v="0"/>
    <x v="0"/>
    <x v="1"/>
    <x v="1"/>
    <x v="108"/>
    <x v="0"/>
    <x v="0"/>
    <s v="Tesseramento"/>
    <x v="0"/>
    <x v="5"/>
    <x v="0"/>
    <m/>
  </r>
  <r>
    <n v="232725"/>
    <x v="1"/>
    <x v="0"/>
    <x v="0"/>
    <x v="1"/>
    <x v="1"/>
    <x v="108"/>
    <x v="0"/>
    <x v="1"/>
    <s v="Tesseramento"/>
    <x v="0"/>
    <x v="5"/>
    <x v="0"/>
    <m/>
  </r>
  <r>
    <n v="232728"/>
    <x v="1"/>
    <x v="0"/>
    <x v="0"/>
    <x v="1"/>
    <x v="1"/>
    <x v="108"/>
    <x v="0"/>
    <x v="1"/>
    <s v="Tesseramento"/>
    <x v="0"/>
    <x v="7"/>
    <x v="0"/>
    <m/>
  </r>
  <r>
    <n v="151652"/>
    <x v="0"/>
    <x v="0"/>
    <x v="0"/>
    <x v="0"/>
    <x v="4"/>
    <x v="65"/>
    <x v="0"/>
    <x v="0"/>
    <s v="Tesseramento"/>
    <x v="1"/>
    <x v="3"/>
    <x v="0"/>
    <m/>
  </r>
  <r>
    <n v="70164"/>
    <x v="0"/>
    <x v="0"/>
    <x v="0"/>
    <x v="0"/>
    <x v="4"/>
    <x v="65"/>
    <x v="0"/>
    <x v="0"/>
    <s v="Tesseramento"/>
    <x v="1"/>
    <x v="0"/>
    <x v="0"/>
    <m/>
  </r>
  <r>
    <n v="226160"/>
    <x v="1"/>
    <x v="0"/>
    <x v="0"/>
    <x v="1"/>
    <x v="1"/>
    <x v="108"/>
    <x v="0"/>
    <x v="1"/>
    <s v="Tesseramento"/>
    <x v="0"/>
    <x v="5"/>
    <x v="0"/>
    <m/>
  </r>
  <r>
    <n v="187328"/>
    <x v="0"/>
    <x v="0"/>
    <x v="0"/>
    <x v="0"/>
    <x v="4"/>
    <x v="65"/>
    <x v="0"/>
    <x v="0"/>
    <s v="Tesseramento"/>
    <x v="1"/>
    <x v="1"/>
    <x v="0"/>
    <m/>
  </r>
  <r>
    <n v="104102"/>
    <x v="0"/>
    <x v="0"/>
    <x v="0"/>
    <x v="0"/>
    <x v="1"/>
    <x v="108"/>
    <x v="0"/>
    <x v="0"/>
    <s v="Tesseramento"/>
    <x v="0"/>
    <x v="0"/>
    <x v="0"/>
    <m/>
  </r>
  <r>
    <n v="173007"/>
    <x v="0"/>
    <x v="0"/>
    <x v="0"/>
    <x v="0"/>
    <x v="1"/>
    <x v="108"/>
    <x v="0"/>
    <x v="0"/>
    <s v="Tesseramento"/>
    <x v="0"/>
    <x v="0"/>
    <x v="0"/>
    <m/>
  </r>
  <r>
    <n v="234145"/>
    <x v="0"/>
    <x v="0"/>
    <x v="1"/>
    <x v="2"/>
    <x v="8"/>
    <x v="115"/>
    <x v="0"/>
    <x v="1"/>
    <s v="Tesseramento"/>
    <x v="1"/>
    <x v="0"/>
    <x v="0"/>
    <m/>
  </r>
  <r>
    <n v="226164"/>
    <x v="0"/>
    <x v="0"/>
    <x v="0"/>
    <x v="1"/>
    <x v="1"/>
    <x v="108"/>
    <x v="0"/>
    <x v="0"/>
    <s v="Tesseramento"/>
    <x v="0"/>
    <x v="0"/>
    <x v="0"/>
    <m/>
  </r>
  <r>
    <n v="185932"/>
    <x v="0"/>
    <x v="0"/>
    <x v="0"/>
    <x v="0"/>
    <x v="1"/>
    <x v="108"/>
    <x v="0"/>
    <x v="0"/>
    <s v="Tesseramento"/>
    <x v="0"/>
    <x v="3"/>
    <x v="0"/>
    <m/>
  </r>
  <r>
    <n v="105510"/>
    <x v="0"/>
    <x v="0"/>
    <x v="0"/>
    <x v="0"/>
    <x v="12"/>
    <x v="254"/>
    <x v="0"/>
    <x v="0"/>
    <s v="Tesseramento"/>
    <x v="0"/>
    <x v="0"/>
    <x v="0"/>
    <m/>
  </r>
  <r>
    <n v="234003"/>
    <x v="1"/>
    <x v="0"/>
    <x v="1"/>
    <x v="1"/>
    <x v="1"/>
    <x v="108"/>
    <x v="0"/>
    <x v="0"/>
    <s v="Tesseramento"/>
    <x v="0"/>
    <x v="5"/>
    <x v="0"/>
    <m/>
  </r>
  <r>
    <n v="234146"/>
    <x v="0"/>
    <x v="0"/>
    <x v="1"/>
    <x v="2"/>
    <x v="8"/>
    <x v="115"/>
    <x v="0"/>
    <x v="0"/>
    <s v="Tesseramento"/>
    <x v="1"/>
    <x v="0"/>
    <x v="0"/>
    <m/>
  </r>
  <r>
    <n v="234004"/>
    <x v="0"/>
    <x v="0"/>
    <x v="1"/>
    <x v="1"/>
    <x v="1"/>
    <x v="108"/>
    <x v="0"/>
    <x v="1"/>
    <s v="Tesseramento"/>
    <x v="0"/>
    <x v="0"/>
    <x v="0"/>
    <m/>
  </r>
  <r>
    <n v="234137"/>
    <x v="0"/>
    <x v="0"/>
    <x v="1"/>
    <x v="1"/>
    <x v="8"/>
    <x v="115"/>
    <x v="0"/>
    <x v="0"/>
    <s v="Tesseramento"/>
    <x v="1"/>
    <x v="0"/>
    <x v="0"/>
    <m/>
  </r>
  <r>
    <n v="200906"/>
    <x v="0"/>
    <x v="0"/>
    <x v="0"/>
    <x v="0"/>
    <x v="8"/>
    <x v="218"/>
    <x v="0"/>
    <x v="0"/>
    <s v="Tesseramento"/>
    <x v="0"/>
    <x v="0"/>
    <x v="0"/>
    <m/>
  </r>
  <r>
    <n v="175788"/>
    <x v="0"/>
    <x v="0"/>
    <x v="0"/>
    <x v="0"/>
    <x v="8"/>
    <x v="218"/>
    <x v="0"/>
    <x v="0"/>
    <s v="Tesseramento"/>
    <x v="0"/>
    <x v="0"/>
    <x v="0"/>
    <m/>
  </r>
  <r>
    <n v="216141"/>
    <x v="0"/>
    <x v="0"/>
    <x v="0"/>
    <x v="1"/>
    <x v="8"/>
    <x v="218"/>
    <x v="0"/>
    <x v="0"/>
    <s v="Tesseramento"/>
    <x v="0"/>
    <x v="3"/>
    <x v="0"/>
    <m/>
  </r>
  <r>
    <n v="69018"/>
    <x v="0"/>
    <x v="0"/>
    <x v="0"/>
    <x v="0"/>
    <x v="8"/>
    <x v="218"/>
    <x v="0"/>
    <x v="1"/>
    <s v="Tesseramento"/>
    <x v="0"/>
    <x v="4"/>
    <x v="0"/>
    <m/>
  </r>
  <r>
    <n v="152963"/>
    <x v="0"/>
    <x v="0"/>
    <x v="0"/>
    <x v="0"/>
    <x v="8"/>
    <x v="218"/>
    <x v="0"/>
    <x v="0"/>
    <s v="Tesseramento"/>
    <x v="0"/>
    <x v="3"/>
    <x v="0"/>
    <m/>
  </r>
  <r>
    <n v="152966"/>
    <x v="0"/>
    <x v="0"/>
    <x v="0"/>
    <x v="0"/>
    <x v="8"/>
    <x v="218"/>
    <x v="0"/>
    <x v="1"/>
    <s v="Tesseramento"/>
    <x v="0"/>
    <x v="3"/>
    <x v="0"/>
    <m/>
  </r>
  <r>
    <n v="135093"/>
    <x v="0"/>
    <x v="0"/>
    <x v="0"/>
    <x v="0"/>
    <x v="8"/>
    <x v="218"/>
    <x v="0"/>
    <x v="0"/>
    <s v="Tesseramento"/>
    <x v="0"/>
    <x v="0"/>
    <x v="0"/>
    <m/>
  </r>
  <r>
    <n v="113294"/>
    <x v="0"/>
    <x v="0"/>
    <x v="0"/>
    <x v="0"/>
    <x v="8"/>
    <x v="218"/>
    <x v="0"/>
    <x v="0"/>
    <s v="Tesseramento"/>
    <x v="0"/>
    <x v="0"/>
    <x v="0"/>
    <m/>
  </r>
  <r>
    <n v="206610"/>
    <x v="0"/>
    <x v="0"/>
    <x v="0"/>
    <x v="0"/>
    <x v="8"/>
    <x v="218"/>
    <x v="0"/>
    <x v="0"/>
    <s v="Tesseramento"/>
    <x v="0"/>
    <x v="0"/>
    <x v="0"/>
    <m/>
  </r>
  <r>
    <n v="24000"/>
    <x v="0"/>
    <x v="0"/>
    <x v="0"/>
    <x v="0"/>
    <x v="8"/>
    <x v="218"/>
    <x v="0"/>
    <x v="0"/>
    <s v="Tesseramento"/>
    <x v="0"/>
    <x v="4"/>
    <x v="0"/>
    <m/>
  </r>
  <r>
    <n v="217452"/>
    <x v="0"/>
    <x v="0"/>
    <x v="0"/>
    <x v="0"/>
    <x v="8"/>
    <x v="218"/>
    <x v="0"/>
    <x v="0"/>
    <s v="Tesseramento"/>
    <x v="0"/>
    <x v="0"/>
    <x v="0"/>
    <m/>
  </r>
  <r>
    <n v="160564"/>
    <x v="0"/>
    <x v="0"/>
    <x v="0"/>
    <x v="0"/>
    <x v="8"/>
    <x v="218"/>
    <x v="0"/>
    <x v="1"/>
    <s v="Tesseramento"/>
    <x v="0"/>
    <x v="0"/>
    <x v="0"/>
    <m/>
  </r>
  <r>
    <n v="216702"/>
    <x v="0"/>
    <x v="0"/>
    <x v="0"/>
    <x v="0"/>
    <x v="8"/>
    <x v="218"/>
    <x v="0"/>
    <x v="0"/>
    <s v="Tesseramento"/>
    <x v="0"/>
    <x v="0"/>
    <x v="0"/>
    <m/>
  </r>
  <r>
    <n v="216166"/>
    <x v="0"/>
    <x v="0"/>
    <x v="0"/>
    <x v="0"/>
    <x v="8"/>
    <x v="218"/>
    <x v="0"/>
    <x v="0"/>
    <s v="Tesseramento"/>
    <x v="0"/>
    <x v="0"/>
    <x v="0"/>
    <m/>
  </r>
  <r>
    <n v="216168"/>
    <x v="0"/>
    <x v="0"/>
    <x v="0"/>
    <x v="0"/>
    <x v="8"/>
    <x v="218"/>
    <x v="0"/>
    <x v="0"/>
    <s v="Tesseramento"/>
    <x v="0"/>
    <x v="3"/>
    <x v="0"/>
    <m/>
  </r>
  <r>
    <n v="94289"/>
    <x v="0"/>
    <x v="0"/>
    <x v="0"/>
    <x v="0"/>
    <x v="8"/>
    <x v="218"/>
    <x v="0"/>
    <x v="0"/>
    <s v="Tesseramento"/>
    <x v="0"/>
    <x v="3"/>
    <x v="0"/>
    <m/>
  </r>
  <r>
    <n v="231341"/>
    <x v="0"/>
    <x v="1"/>
    <x v="0"/>
    <x v="2"/>
    <x v="8"/>
    <x v="218"/>
    <x v="0"/>
    <x v="1"/>
    <s v="Tesseramento"/>
    <x v="0"/>
    <x v="0"/>
    <x v="0"/>
    <m/>
  </r>
  <r>
    <n v="102602"/>
    <x v="0"/>
    <x v="0"/>
    <x v="0"/>
    <x v="0"/>
    <x v="8"/>
    <x v="218"/>
    <x v="0"/>
    <x v="0"/>
    <s v="Tesseramento"/>
    <x v="0"/>
    <x v="3"/>
    <x v="0"/>
    <m/>
  </r>
  <r>
    <n v="214479"/>
    <x v="0"/>
    <x v="0"/>
    <x v="0"/>
    <x v="0"/>
    <x v="8"/>
    <x v="218"/>
    <x v="0"/>
    <x v="0"/>
    <s v="Tesseramento"/>
    <x v="0"/>
    <x v="0"/>
    <x v="0"/>
    <m/>
  </r>
  <r>
    <n v="216479"/>
    <x v="0"/>
    <x v="0"/>
    <x v="0"/>
    <x v="1"/>
    <x v="8"/>
    <x v="218"/>
    <x v="0"/>
    <x v="1"/>
    <s v="Tesseramento"/>
    <x v="0"/>
    <x v="0"/>
    <x v="0"/>
    <m/>
  </r>
  <r>
    <n v="220495"/>
    <x v="0"/>
    <x v="0"/>
    <x v="0"/>
    <x v="1"/>
    <x v="8"/>
    <x v="218"/>
    <x v="0"/>
    <x v="1"/>
    <s v="Tesseramento"/>
    <x v="0"/>
    <x v="4"/>
    <x v="0"/>
    <m/>
  </r>
  <r>
    <n v="220496"/>
    <x v="0"/>
    <x v="0"/>
    <x v="0"/>
    <x v="1"/>
    <x v="8"/>
    <x v="218"/>
    <x v="0"/>
    <x v="0"/>
    <s v="Tesseramento"/>
    <x v="0"/>
    <x v="3"/>
    <x v="0"/>
    <m/>
  </r>
  <r>
    <n v="234151"/>
    <x v="0"/>
    <x v="0"/>
    <x v="1"/>
    <x v="1"/>
    <x v="8"/>
    <x v="115"/>
    <x v="0"/>
    <x v="1"/>
    <s v="Tesseramento"/>
    <x v="1"/>
    <x v="0"/>
    <x v="0"/>
    <m/>
  </r>
  <r>
    <n v="234139"/>
    <x v="0"/>
    <x v="0"/>
    <x v="1"/>
    <x v="2"/>
    <x v="8"/>
    <x v="115"/>
    <x v="0"/>
    <x v="0"/>
    <s v="Tesseramento"/>
    <x v="1"/>
    <x v="0"/>
    <x v="0"/>
    <m/>
  </r>
  <r>
    <n v="234144"/>
    <x v="0"/>
    <x v="0"/>
    <x v="1"/>
    <x v="1"/>
    <x v="8"/>
    <x v="115"/>
    <x v="0"/>
    <x v="1"/>
    <s v="Tesseramento"/>
    <x v="1"/>
    <x v="0"/>
    <x v="0"/>
    <m/>
  </r>
  <r>
    <n v="200320"/>
    <x v="0"/>
    <x v="0"/>
    <x v="0"/>
    <x v="0"/>
    <x v="11"/>
    <x v="333"/>
    <x v="0"/>
    <x v="0"/>
    <s v="Tesseramento"/>
    <x v="0"/>
    <x v="0"/>
    <x v="0"/>
    <m/>
  </r>
  <r>
    <n v="207161"/>
    <x v="1"/>
    <x v="0"/>
    <x v="0"/>
    <x v="0"/>
    <x v="11"/>
    <x v="333"/>
    <x v="0"/>
    <x v="0"/>
    <s v="Tesseramento"/>
    <x v="0"/>
    <x v="5"/>
    <x v="0"/>
    <m/>
  </r>
  <r>
    <n v="210107"/>
    <x v="0"/>
    <x v="0"/>
    <x v="0"/>
    <x v="0"/>
    <x v="11"/>
    <x v="333"/>
    <x v="0"/>
    <x v="0"/>
    <s v="Tesseramento"/>
    <x v="0"/>
    <x v="0"/>
    <x v="0"/>
    <m/>
  </r>
  <r>
    <n v="24112"/>
    <x v="0"/>
    <x v="0"/>
    <x v="0"/>
    <x v="0"/>
    <x v="11"/>
    <x v="333"/>
    <x v="0"/>
    <x v="0"/>
    <s v="Tesseramento"/>
    <x v="0"/>
    <x v="0"/>
    <x v="0"/>
    <m/>
  </r>
  <r>
    <n v="104734"/>
    <x v="0"/>
    <x v="0"/>
    <x v="0"/>
    <x v="0"/>
    <x v="11"/>
    <x v="333"/>
    <x v="0"/>
    <x v="0"/>
    <s v="Tesseramento"/>
    <x v="0"/>
    <x v="0"/>
    <x v="0"/>
    <m/>
  </r>
  <r>
    <n v="67214"/>
    <x v="0"/>
    <x v="0"/>
    <x v="0"/>
    <x v="0"/>
    <x v="11"/>
    <x v="333"/>
    <x v="0"/>
    <x v="1"/>
    <s v="Tesseramento"/>
    <x v="0"/>
    <x v="3"/>
    <x v="0"/>
    <m/>
  </r>
  <r>
    <n v="44503"/>
    <x v="0"/>
    <x v="0"/>
    <x v="0"/>
    <x v="0"/>
    <x v="11"/>
    <x v="333"/>
    <x v="0"/>
    <x v="0"/>
    <s v="Tesseramento"/>
    <x v="0"/>
    <x v="1"/>
    <x v="0"/>
    <m/>
  </r>
  <r>
    <n v="24198"/>
    <x v="0"/>
    <x v="0"/>
    <x v="0"/>
    <x v="0"/>
    <x v="11"/>
    <x v="333"/>
    <x v="0"/>
    <x v="0"/>
    <s v="Tesseramento"/>
    <x v="0"/>
    <x v="4"/>
    <x v="0"/>
    <m/>
  </r>
  <r>
    <n v="234046"/>
    <x v="0"/>
    <x v="0"/>
    <x v="1"/>
    <x v="1"/>
    <x v="11"/>
    <x v="333"/>
    <x v="0"/>
    <x v="0"/>
    <s v="Tesseramento"/>
    <x v="0"/>
    <x v="4"/>
    <x v="0"/>
    <m/>
  </r>
  <r>
    <n v="38522"/>
    <x v="0"/>
    <x v="0"/>
    <x v="0"/>
    <x v="0"/>
    <x v="7"/>
    <x v="185"/>
    <x v="0"/>
    <x v="0"/>
    <s v="Tesseramento"/>
    <x v="1"/>
    <x v="4"/>
    <x v="0"/>
    <m/>
  </r>
  <r>
    <n v="200253"/>
    <x v="0"/>
    <x v="0"/>
    <x v="0"/>
    <x v="0"/>
    <x v="7"/>
    <x v="185"/>
    <x v="0"/>
    <x v="0"/>
    <s v="Tesseramento"/>
    <x v="1"/>
    <x v="0"/>
    <x v="0"/>
    <m/>
  </r>
  <r>
    <n v="234081"/>
    <x v="1"/>
    <x v="0"/>
    <x v="1"/>
    <x v="2"/>
    <x v="12"/>
    <x v="27"/>
    <x v="0"/>
    <x v="1"/>
    <s v="Tesseramento"/>
    <x v="1"/>
    <x v="5"/>
    <x v="0"/>
    <m/>
  </r>
  <r>
    <n v="234019"/>
    <x v="0"/>
    <x v="1"/>
    <x v="1"/>
    <x v="0"/>
    <x v="4"/>
    <x v="359"/>
    <x v="0"/>
    <x v="0"/>
    <s v="Tesseramento"/>
    <x v="0"/>
    <x v="0"/>
    <x v="0"/>
    <m/>
  </r>
  <r>
    <n v="234047"/>
    <x v="0"/>
    <x v="0"/>
    <x v="1"/>
    <x v="2"/>
    <x v="11"/>
    <x v="333"/>
    <x v="0"/>
    <x v="0"/>
    <s v="Tesseramento"/>
    <x v="0"/>
    <x v="3"/>
    <x v="0"/>
    <m/>
  </r>
  <r>
    <n v="6567"/>
    <x v="0"/>
    <x v="0"/>
    <x v="0"/>
    <x v="0"/>
    <x v="7"/>
    <x v="210"/>
    <x v="0"/>
    <x v="0"/>
    <s v="Tesseramento"/>
    <x v="0"/>
    <x v="0"/>
    <x v="0"/>
    <m/>
  </r>
  <r>
    <n v="119267"/>
    <x v="0"/>
    <x v="0"/>
    <x v="0"/>
    <x v="0"/>
    <x v="4"/>
    <x v="65"/>
    <x v="0"/>
    <x v="0"/>
    <s v="Tesseramento"/>
    <x v="1"/>
    <x v="4"/>
    <x v="0"/>
    <m/>
  </r>
  <r>
    <n v="234065"/>
    <x v="0"/>
    <x v="0"/>
    <x v="1"/>
    <x v="3"/>
    <x v="7"/>
    <x v="210"/>
    <x v="0"/>
    <x v="0"/>
    <s v="Tesseramento"/>
    <x v="0"/>
    <x v="0"/>
    <x v="0"/>
    <m/>
  </r>
  <r>
    <n v="233993"/>
    <x v="0"/>
    <x v="1"/>
    <x v="0"/>
    <x v="0"/>
    <x v="11"/>
    <x v="174"/>
    <x v="1"/>
    <x v="1"/>
    <s v="Tesseramento"/>
    <x v="3"/>
    <x v="0"/>
    <x v="0"/>
    <m/>
  </r>
  <r>
    <n v="234266"/>
    <x v="0"/>
    <x v="0"/>
    <x v="1"/>
    <x v="1"/>
    <x v="2"/>
    <x v="292"/>
    <x v="0"/>
    <x v="0"/>
    <s v="Tesseramento"/>
    <x v="1"/>
    <x v="0"/>
    <x v="0"/>
    <m/>
  </r>
  <r>
    <n v="229845"/>
    <x v="0"/>
    <x v="0"/>
    <x v="0"/>
    <x v="0"/>
    <x v="7"/>
    <x v="210"/>
    <x v="0"/>
    <x v="0"/>
    <s v="Tesseramento"/>
    <x v="0"/>
    <x v="0"/>
    <x v="0"/>
    <m/>
  </r>
  <r>
    <n v="227292"/>
    <x v="0"/>
    <x v="1"/>
    <x v="0"/>
    <x v="0"/>
    <x v="4"/>
    <x v="84"/>
    <x v="0"/>
    <x v="0"/>
    <s v="Tesseramento"/>
    <x v="0"/>
    <x v="3"/>
    <x v="0"/>
    <m/>
  </r>
  <r>
    <n v="215947"/>
    <x v="0"/>
    <x v="0"/>
    <x v="0"/>
    <x v="0"/>
    <x v="4"/>
    <x v="84"/>
    <x v="0"/>
    <x v="0"/>
    <s v="Tesseramento"/>
    <x v="0"/>
    <x v="0"/>
    <x v="0"/>
    <m/>
  </r>
  <r>
    <n v="222974"/>
    <x v="0"/>
    <x v="1"/>
    <x v="0"/>
    <x v="0"/>
    <x v="4"/>
    <x v="84"/>
    <x v="0"/>
    <x v="0"/>
    <s v="Tesseramento"/>
    <x v="0"/>
    <x v="0"/>
    <x v="0"/>
    <m/>
  </r>
  <r>
    <n v="200614"/>
    <x v="0"/>
    <x v="1"/>
    <x v="0"/>
    <x v="0"/>
    <x v="4"/>
    <x v="84"/>
    <x v="0"/>
    <x v="1"/>
    <s v="Tesseramento"/>
    <x v="0"/>
    <x v="0"/>
    <x v="0"/>
    <m/>
  </r>
  <r>
    <n v="200615"/>
    <x v="0"/>
    <x v="1"/>
    <x v="0"/>
    <x v="0"/>
    <x v="4"/>
    <x v="84"/>
    <x v="0"/>
    <x v="0"/>
    <s v="Tesseramento"/>
    <x v="0"/>
    <x v="0"/>
    <x v="0"/>
    <m/>
  </r>
  <r>
    <n v="229844"/>
    <x v="0"/>
    <x v="0"/>
    <x v="0"/>
    <x v="1"/>
    <x v="7"/>
    <x v="210"/>
    <x v="0"/>
    <x v="1"/>
    <s v="Tesseramento"/>
    <x v="0"/>
    <x v="0"/>
    <x v="0"/>
    <m/>
  </r>
  <r>
    <n v="181416"/>
    <x v="0"/>
    <x v="0"/>
    <x v="0"/>
    <x v="0"/>
    <x v="7"/>
    <x v="210"/>
    <x v="0"/>
    <x v="0"/>
    <s v="Tesseramento"/>
    <x v="0"/>
    <x v="0"/>
    <x v="0"/>
    <m/>
  </r>
  <r>
    <n v="229603"/>
    <x v="0"/>
    <x v="1"/>
    <x v="0"/>
    <x v="0"/>
    <x v="4"/>
    <x v="84"/>
    <x v="0"/>
    <x v="0"/>
    <s v="Tesseramento"/>
    <x v="0"/>
    <x v="4"/>
    <x v="0"/>
    <m/>
  </r>
  <r>
    <n v="226054"/>
    <x v="0"/>
    <x v="1"/>
    <x v="0"/>
    <x v="1"/>
    <x v="4"/>
    <x v="84"/>
    <x v="0"/>
    <x v="0"/>
    <s v="Tesseramento"/>
    <x v="0"/>
    <x v="3"/>
    <x v="0"/>
    <m/>
  </r>
  <r>
    <n v="182089"/>
    <x v="0"/>
    <x v="0"/>
    <x v="0"/>
    <x v="0"/>
    <x v="7"/>
    <x v="210"/>
    <x v="0"/>
    <x v="0"/>
    <s v="Tesseramento"/>
    <x v="0"/>
    <x v="0"/>
    <x v="0"/>
    <m/>
  </r>
  <r>
    <n v="222975"/>
    <x v="0"/>
    <x v="1"/>
    <x v="0"/>
    <x v="1"/>
    <x v="4"/>
    <x v="84"/>
    <x v="0"/>
    <x v="0"/>
    <s v="Tesseramento"/>
    <x v="0"/>
    <x v="0"/>
    <x v="0"/>
    <m/>
  </r>
  <r>
    <n v="215949"/>
    <x v="0"/>
    <x v="0"/>
    <x v="0"/>
    <x v="0"/>
    <x v="4"/>
    <x v="84"/>
    <x v="0"/>
    <x v="0"/>
    <s v="Tesseramento"/>
    <x v="0"/>
    <x v="4"/>
    <x v="0"/>
    <m/>
  </r>
  <r>
    <n v="129183"/>
    <x v="0"/>
    <x v="0"/>
    <x v="0"/>
    <x v="0"/>
    <x v="7"/>
    <x v="210"/>
    <x v="0"/>
    <x v="0"/>
    <s v="Tesseramento"/>
    <x v="0"/>
    <x v="3"/>
    <x v="0"/>
    <m/>
  </r>
  <r>
    <n v="215948"/>
    <x v="0"/>
    <x v="1"/>
    <x v="0"/>
    <x v="0"/>
    <x v="4"/>
    <x v="84"/>
    <x v="0"/>
    <x v="0"/>
    <s v="Tesseramento"/>
    <x v="0"/>
    <x v="0"/>
    <x v="0"/>
    <m/>
  </r>
  <r>
    <n v="175186"/>
    <x v="0"/>
    <x v="0"/>
    <x v="0"/>
    <x v="0"/>
    <x v="4"/>
    <x v="84"/>
    <x v="0"/>
    <x v="0"/>
    <s v="Tesseramento"/>
    <x v="0"/>
    <x v="0"/>
    <x v="0"/>
    <m/>
  </r>
  <r>
    <n v="220303"/>
    <x v="0"/>
    <x v="1"/>
    <x v="0"/>
    <x v="1"/>
    <x v="4"/>
    <x v="84"/>
    <x v="0"/>
    <x v="0"/>
    <s v="Tesseramento"/>
    <x v="0"/>
    <x v="0"/>
    <x v="0"/>
    <m/>
  </r>
  <r>
    <n v="70875"/>
    <x v="0"/>
    <x v="0"/>
    <x v="0"/>
    <x v="0"/>
    <x v="4"/>
    <x v="84"/>
    <x v="0"/>
    <x v="0"/>
    <s v="Tesseramento"/>
    <x v="0"/>
    <x v="0"/>
    <x v="0"/>
    <m/>
  </r>
  <r>
    <n v="22690"/>
    <x v="0"/>
    <x v="0"/>
    <x v="0"/>
    <x v="0"/>
    <x v="4"/>
    <x v="84"/>
    <x v="0"/>
    <x v="1"/>
    <s v="Tesseramento"/>
    <x v="0"/>
    <x v="4"/>
    <x v="0"/>
    <m/>
  </r>
  <r>
    <n v="94968"/>
    <x v="0"/>
    <x v="0"/>
    <x v="0"/>
    <x v="0"/>
    <x v="4"/>
    <x v="84"/>
    <x v="0"/>
    <x v="0"/>
    <s v="Tesseramento"/>
    <x v="0"/>
    <x v="4"/>
    <x v="0"/>
    <m/>
  </r>
  <r>
    <n v="191657"/>
    <x v="0"/>
    <x v="0"/>
    <x v="0"/>
    <x v="0"/>
    <x v="4"/>
    <x v="84"/>
    <x v="0"/>
    <x v="0"/>
    <s v="Tesseramento"/>
    <x v="0"/>
    <x v="0"/>
    <x v="0"/>
    <m/>
  </r>
  <r>
    <n v="63526"/>
    <x v="0"/>
    <x v="0"/>
    <x v="0"/>
    <x v="0"/>
    <x v="4"/>
    <x v="84"/>
    <x v="0"/>
    <x v="0"/>
    <s v="Tesseramento"/>
    <x v="0"/>
    <x v="0"/>
    <x v="0"/>
    <m/>
  </r>
  <r>
    <n v="65164"/>
    <x v="0"/>
    <x v="0"/>
    <x v="0"/>
    <x v="0"/>
    <x v="7"/>
    <x v="210"/>
    <x v="0"/>
    <x v="0"/>
    <s v="Tesseramento"/>
    <x v="0"/>
    <x v="0"/>
    <x v="0"/>
    <m/>
  </r>
  <r>
    <n v="61178"/>
    <x v="0"/>
    <x v="0"/>
    <x v="0"/>
    <x v="0"/>
    <x v="4"/>
    <x v="84"/>
    <x v="0"/>
    <x v="0"/>
    <s v="Tesseramento"/>
    <x v="0"/>
    <x v="0"/>
    <x v="0"/>
    <m/>
  </r>
  <r>
    <n v="90391"/>
    <x v="0"/>
    <x v="0"/>
    <x v="0"/>
    <x v="0"/>
    <x v="4"/>
    <x v="84"/>
    <x v="0"/>
    <x v="0"/>
    <s v="Tesseramento"/>
    <x v="0"/>
    <x v="0"/>
    <x v="0"/>
    <m/>
  </r>
  <r>
    <n v="31783"/>
    <x v="0"/>
    <x v="0"/>
    <x v="0"/>
    <x v="0"/>
    <x v="7"/>
    <x v="210"/>
    <x v="0"/>
    <x v="1"/>
    <s v="Tesseramento"/>
    <x v="0"/>
    <x v="3"/>
    <x v="0"/>
    <m/>
  </r>
  <r>
    <n v="221681"/>
    <x v="1"/>
    <x v="0"/>
    <x v="0"/>
    <x v="0"/>
    <x v="4"/>
    <x v="84"/>
    <x v="0"/>
    <x v="0"/>
    <s v="Tesseramento"/>
    <x v="0"/>
    <x v="7"/>
    <x v="0"/>
    <m/>
  </r>
  <r>
    <n v="41224"/>
    <x v="0"/>
    <x v="0"/>
    <x v="0"/>
    <x v="0"/>
    <x v="7"/>
    <x v="210"/>
    <x v="0"/>
    <x v="0"/>
    <s v="Tesseramento"/>
    <x v="0"/>
    <x v="3"/>
    <x v="0"/>
    <m/>
  </r>
  <r>
    <n v="220659"/>
    <x v="0"/>
    <x v="1"/>
    <x v="0"/>
    <x v="0"/>
    <x v="4"/>
    <x v="84"/>
    <x v="0"/>
    <x v="0"/>
    <s v="Tesseramento"/>
    <x v="0"/>
    <x v="3"/>
    <x v="0"/>
    <m/>
  </r>
  <r>
    <n v="104295"/>
    <x v="0"/>
    <x v="0"/>
    <x v="0"/>
    <x v="0"/>
    <x v="12"/>
    <x v="148"/>
    <x v="1"/>
    <x v="0"/>
    <s v="Tesseramento"/>
    <x v="1"/>
    <x v="1"/>
    <x v="0"/>
    <m/>
  </r>
  <r>
    <n v="209886"/>
    <x v="0"/>
    <x v="0"/>
    <x v="0"/>
    <x v="0"/>
    <x v="7"/>
    <x v="210"/>
    <x v="0"/>
    <x v="0"/>
    <s v="Tesseramento"/>
    <x v="0"/>
    <x v="0"/>
    <x v="0"/>
    <m/>
  </r>
  <r>
    <n v="176118"/>
    <x v="0"/>
    <x v="0"/>
    <x v="0"/>
    <x v="0"/>
    <x v="15"/>
    <x v="248"/>
    <x v="0"/>
    <x v="0"/>
    <s v="Tesseramento"/>
    <x v="1"/>
    <x v="0"/>
    <x v="0"/>
    <m/>
  </r>
  <r>
    <n v="21012"/>
    <x v="0"/>
    <x v="0"/>
    <x v="0"/>
    <x v="0"/>
    <x v="15"/>
    <x v="248"/>
    <x v="0"/>
    <x v="0"/>
    <s v="Tesseramento"/>
    <x v="1"/>
    <x v="0"/>
    <x v="0"/>
    <m/>
  </r>
  <r>
    <n v="46367"/>
    <x v="0"/>
    <x v="0"/>
    <x v="0"/>
    <x v="0"/>
    <x v="11"/>
    <x v="174"/>
    <x v="0"/>
    <x v="0"/>
    <s v="Tesseramento"/>
    <x v="3"/>
    <x v="0"/>
    <x v="0"/>
    <m/>
  </r>
  <r>
    <n v="136797"/>
    <x v="0"/>
    <x v="0"/>
    <x v="0"/>
    <x v="0"/>
    <x v="11"/>
    <x v="174"/>
    <x v="0"/>
    <x v="0"/>
    <s v="Tesseramento"/>
    <x v="3"/>
    <x v="3"/>
    <x v="0"/>
    <m/>
  </r>
  <r>
    <n v="149070"/>
    <x v="0"/>
    <x v="0"/>
    <x v="0"/>
    <x v="0"/>
    <x v="11"/>
    <x v="174"/>
    <x v="0"/>
    <x v="0"/>
    <s v="Tesseramento"/>
    <x v="3"/>
    <x v="0"/>
    <x v="0"/>
    <m/>
  </r>
  <r>
    <n v="181668"/>
    <x v="0"/>
    <x v="0"/>
    <x v="0"/>
    <x v="1"/>
    <x v="7"/>
    <x v="135"/>
    <x v="0"/>
    <x v="0"/>
    <s v="Tesseramento"/>
    <x v="1"/>
    <x v="0"/>
    <x v="0"/>
    <m/>
  </r>
  <r>
    <n v="184757"/>
    <x v="1"/>
    <x v="0"/>
    <x v="0"/>
    <x v="0"/>
    <x v="7"/>
    <x v="123"/>
    <x v="0"/>
    <x v="1"/>
    <s v="Tesseramento"/>
    <x v="1"/>
    <x v="7"/>
    <x v="0"/>
    <m/>
  </r>
  <r>
    <n v="34294"/>
    <x v="0"/>
    <x v="0"/>
    <x v="0"/>
    <x v="0"/>
    <x v="7"/>
    <x v="135"/>
    <x v="0"/>
    <x v="0"/>
    <s v="Tesseramento"/>
    <x v="1"/>
    <x v="4"/>
    <x v="0"/>
    <m/>
  </r>
  <r>
    <n v="98352"/>
    <x v="0"/>
    <x v="0"/>
    <x v="2"/>
    <x v="4"/>
    <x v="15"/>
    <x v="248"/>
    <x v="0"/>
    <x v="1"/>
    <s v="Tesseramento"/>
    <x v="1"/>
    <x v="3"/>
    <x v="0"/>
    <m/>
  </r>
  <r>
    <n v="138322"/>
    <x v="0"/>
    <x v="0"/>
    <x v="0"/>
    <x v="3"/>
    <x v="7"/>
    <x v="135"/>
    <x v="0"/>
    <x v="0"/>
    <s v="Tesseramento"/>
    <x v="1"/>
    <x v="0"/>
    <x v="0"/>
    <m/>
  </r>
  <r>
    <n v="54008"/>
    <x v="0"/>
    <x v="0"/>
    <x v="0"/>
    <x v="0"/>
    <x v="7"/>
    <x v="123"/>
    <x v="0"/>
    <x v="0"/>
    <s v="Tesseramento"/>
    <x v="1"/>
    <x v="3"/>
    <x v="0"/>
    <m/>
  </r>
  <r>
    <n v="158125"/>
    <x v="0"/>
    <x v="0"/>
    <x v="0"/>
    <x v="1"/>
    <x v="7"/>
    <x v="123"/>
    <x v="0"/>
    <x v="1"/>
    <s v="Tesseramento"/>
    <x v="1"/>
    <x v="3"/>
    <x v="0"/>
    <m/>
  </r>
  <r>
    <n v="217038"/>
    <x v="0"/>
    <x v="0"/>
    <x v="0"/>
    <x v="0"/>
    <x v="7"/>
    <x v="210"/>
    <x v="0"/>
    <x v="0"/>
    <s v="Tesseramento"/>
    <x v="0"/>
    <x v="3"/>
    <x v="0"/>
    <m/>
  </r>
  <r>
    <n v="115864"/>
    <x v="0"/>
    <x v="0"/>
    <x v="0"/>
    <x v="0"/>
    <x v="7"/>
    <x v="135"/>
    <x v="0"/>
    <x v="0"/>
    <s v="Tesseramento"/>
    <x v="1"/>
    <x v="4"/>
    <x v="0"/>
    <m/>
  </r>
  <r>
    <n v="234181"/>
    <x v="0"/>
    <x v="1"/>
    <x v="1"/>
    <x v="1"/>
    <x v="4"/>
    <x v="84"/>
    <x v="0"/>
    <x v="0"/>
    <s v="Tesseramento"/>
    <x v="0"/>
    <x v="0"/>
    <x v="0"/>
    <m/>
  </r>
  <r>
    <n v="962"/>
    <x v="0"/>
    <x v="0"/>
    <x v="0"/>
    <x v="0"/>
    <x v="7"/>
    <x v="123"/>
    <x v="0"/>
    <x v="0"/>
    <s v="Tesseramento"/>
    <x v="1"/>
    <x v="4"/>
    <x v="0"/>
    <m/>
  </r>
  <r>
    <n v="142531"/>
    <x v="0"/>
    <x v="0"/>
    <x v="0"/>
    <x v="0"/>
    <x v="7"/>
    <x v="123"/>
    <x v="0"/>
    <x v="0"/>
    <s v="Tesseramento"/>
    <x v="1"/>
    <x v="0"/>
    <x v="0"/>
    <m/>
  </r>
  <r>
    <n v="73629"/>
    <x v="0"/>
    <x v="0"/>
    <x v="0"/>
    <x v="0"/>
    <x v="7"/>
    <x v="123"/>
    <x v="0"/>
    <x v="0"/>
    <s v="Tesseramento"/>
    <x v="1"/>
    <x v="4"/>
    <x v="0"/>
    <m/>
  </r>
  <r>
    <n v="122651"/>
    <x v="0"/>
    <x v="0"/>
    <x v="0"/>
    <x v="0"/>
    <x v="7"/>
    <x v="123"/>
    <x v="0"/>
    <x v="0"/>
    <s v="Tesseramento"/>
    <x v="1"/>
    <x v="0"/>
    <x v="0"/>
    <m/>
  </r>
  <r>
    <n v="63754"/>
    <x v="0"/>
    <x v="0"/>
    <x v="0"/>
    <x v="0"/>
    <x v="7"/>
    <x v="135"/>
    <x v="0"/>
    <x v="0"/>
    <s v="Tesseramento"/>
    <x v="1"/>
    <x v="4"/>
    <x v="0"/>
    <m/>
  </r>
  <r>
    <n v="60777"/>
    <x v="0"/>
    <x v="0"/>
    <x v="0"/>
    <x v="0"/>
    <x v="7"/>
    <x v="123"/>
    <x v="0"/>
    <x v="0"/>
    <s v="Tesseramento"/>
    <x v="1"/>
    <x v="4"/>
    <x v="0"/>
    <m/>
  </r>
  <r>
    <n v="63932"/>
    <x v="0"/>
    <x v="0"/>
    <x v="0"/>
    <x v="0"/>
    <x v="7"/>
    <x v="123"/>
    <x v="0"/>
    <x v="0"/>
    <s v="Tesseramento"/>
    <x v="1"/>
    <x v="0"/>
    <x v="0"/>
    <m/>
  </r>
  <r>
    <n v="78634"/>
    <x v="0"/>
    <x v="0"/>
    <x v="0"/>
    <x v="1"/>
    <x v="7"/>
    <x v="135"/>
    <x v="0"/>
    <x v="0"/>
    <s v="Tesseramento"/>
    <x v="1"/>
    <x v="0"/>
    <x v="0"/>
    <m/>
  </r>
  <r>
    <n v="49815"/>
    <x v="0"/>
    <x v="0"/>
    <x v="0"/>
    <x v="0"/>
    <x v="7"/>
    <x v="123"/>
    <x v="0"/>
    <x v="0"/>
    <s v="Tesseramento"/>
    <x v="1"/>
    <x v="3"/>
    <x v="0"/>
    <m/>
  </r>
  <r>
    <n v="60774"/>
    <x v="0"/>
    <x v="0"/>
    <x v="0"/>
    <x v="4"/>
    <x v="7"/>
    <x v="123"/>
    <x v="0"/>
    <x v="1"/>
    <s v="Tesseramento"/>
    <x v="1"/>
    <x v="3"/>
    <x v="0"/>
    <m/>
  </r>
  <r>
    <n v="78628"/>
    <x v="0"/>
    <x v="0"/>
    <x v="0"/>
    <x v="1"/>
    <x v="7"/>
    <x v="135"/>
    <x v="0"/>
    <x v="1"/>
    <s v="Tesseramento"/>
    <x v="1"/>
    <x v="0"/>
    <x v="0"/>
    <m/>
  </r>
  <r>
    <n v="167581"/>
    <x v="1"/>
    <x v="0"/>
    <x v="0"/>
    <x v="0"/>
    <x v="7"/>
    <x v="135"/>
    <x v="0"/>
    <x v="0"/>
    <s v="Tesseramento"/>
    <x v="1"/>
    <x v="7"/>
    <x v="0"/>
    <s v="B"/>
  </r>
  <r>
    <n v="80487"/>
    <x v="0"/>
    <x v="0"/>
    <x v="0"/>
    <x v="0"/>
    <x v="7"/>
    <x v="123"/>
    <x v="0"/>
    <x v="0"/>
    <s v="Tesseramento"/>
    <x v="1"/>
    <x v="4"/>
    <x v="0"/>
    <m/>
  </r>
  <r>
    <n v="234044"/>
    <x v="0"/>
    <x v="0"/>
    <x v="1"/>
    <x v="0"/>
    <x v="15"/>
    <x v="248"/>
    <x v="0"/>
    <x v="0"/>
    <s v="Tesseramento"/>
    <x v="1"/>
    <x v="0"/>
    <x v="0"/>
    <m/>
  </r>
  <r>
    <n v="103306"/>
    <x v="0"/>
    <x v="0"/>
    <x v="2"/>
    <x v="0"/>
    <x v="7"/>
    <x v="123"/>
    <x v="0"/>
    <x v="0"/>
    <s v="Tesseramento"/>
    <x v="1"/>
    <x v="0"/>
    <x v="0"/>
    <m/>
  </r>
  <r>
    <n v="73641"/>
    <x v="0"/>
    <x v="0"/>
    <x v="0"/>
    <x v="0"/>
    <x v="7"/>
    <x v="123"/>
    <x v="0"/>
    <x v="0"/>
    <s v="Tesseramento"/>
    <x v="1"/>
    <x v="4"/>
    <x v="0"/>
    <m/>
  </r>
  <r>
    <n v="73640"/>
    <x v="0"/>
    <x v="0"/>
    <x v="0"/>
    <x v="0"/>
    <x v="7"/>
    <x v="123"/>
    <x v="0"/>
    <x v="1"/>
    <s v="Tesseramento"/>
    <x v="1"/>
    <x v="4"/>
    <x v="0"/>
    <m/>
  </r>
  <r>
    <n v="45266"/>
    <x v="0"/>
    <x v="0"/>
    <x v="0"/>
    <x v="0"/>
    <x v="7"/>
    <x v="123"/>
    <x v="0"/>
    <x v="0"/>
    <s v="Tesseramento"/>
    <x v="1"/>
    <x v="4"/>
    <x v="0"/>
    <m/>
  </r>
  <r>
    <n v="140584"/>
    <x v="0"/>
    <x v="0"/>
    <x v="0"/>
    <x v="0"/>
    <x v="7"/>
    <x v="123"/>
    <x v="0"/>
    <x v="0"/>
    <s v="Tesseramento"/>
    <x v="1"/>
    <x v="3"/>
    <x v="0"/>
    <m/>
  </r>
  <r>
    <n v="178842"/>
    <x v="0"/>
    <x v="0"/>
    <x v="0"/>
    <x v="0"/>
    <x v="7"/>
    <x v="123"/>
    <x v="0"/>
    <x v="0"/>
    <s v="Tesseramento"/>
    <x v="1"/>
    <x v="4"/>
    <x v="0"/>
    <m/>
  </r>
  <r>
    <n v="178841"/>
    <x v="0"/>
    <x v="0"/>
    <x v="0"/>
    <x v="0"/>
    <x v="7"/>
    <x v="123"/>
    <x v="0"/>
    <x v="1"/>
    <s v="Tesseramento"/>
    <x v="1"/>
    <x v="4"/>
    <x v="0"/>
    <m/>
  </r>
  <r>
    <n v="128855"/>
    <x v="0"/>
    <x v="0"/>
    <x v="0"/>
    <x v="0"/>
    <x v="7"/>
    <x v="123"/>
    <x v="0"/>
    <x v="0"/>
    <s v="Tesseramento"/>
    <x v="1"/>
    <x v="0"/>
    <x v="0"/>
    <m/>
  </r>
  <r>
    <n v="234042"/>
    <x v="0"/>
    <x v="0"/>
    <x v="1"/>
    <x v="1"/>
    <x v="15"/>
    <x v="248"/>
    <x v="0"/>
    <x v="1"/>
    <s v="Tesseramento"/>
    <x v="1"/>
    <x v="0"/>
    <x v="0"/>
    <m/>
  </r>
  <r>
    <n v="128848"/>
    <x v="0"/>
    <x v="0"/>
    <x v="0"/>
    <x v="0"/>
    <x v="7"/>
    <x v="123"/>
    <x v="0"/>
    <x v="1"/>
    <s v="Tesseramento"/>
    <x v="1"/>
    <x v="3"/>
    <x v="0"/>
    <m/>
  </r>
  <r>
    <n v="92848"/>
    <x v="0"/>
    <x v="0"/>
    <x v="0"/>
    <x v="0"/>
    <x v="7"/>
    <x v="123"/>
    <x v="0"/>
    <x v="0"/>
    <s v="Tesseramento"/>
    <x v="1"/>
    <x v="0"/>
    <x v="0"/>
    <m/>
  </r>
  <r>
    <n v="108134"/>
    <x v="0"/>
    <x v="0"/>
    <x v="0"/>
    <x v="0"/>
    <x v="7"/>
    <x v="123"/>
    <x v="0"/>
    <x v="1"/>
    <s v="Tesseramento"/>
    <x v="1"/>
    <x v="0"/>
    <x v="0"/>
    <m/>
  </r>
  <r>
    <n v="87748"/>
    <x v="0"/>
    <x v="0"/>
    <x v="0"/>
    <x v="0"/>
    <x v="7"/>
    <x v="123"/>
    <x v="0"/>
    <x v="0"/>
    <s v="Tesseramento"/>
    <x v="1"/>
    <x v="3"/>
    <x v="0"/>
    <m/>
  </r>
  <r>
    <n v="58615"/>
    <x v="0"/>
    <x v="0"/>
    <x v="0"/>
    <x v="0"/>
    <x v="7"/>
    <x v="123"/>
    <x v="0"/>
    <x v="0"/>
    <s v="Tesseramento"/>
    <x v="1"/>
    <x v="0"/>
    <x v="0"/>
    <m/>
  </r>
  <r>
    <n v="193276"/>
    <x v="1"/>
    <x v="0"/>
    <x v="0"/>
    <x v="0"/>
    <x v="7"/>
    <x v="123"/>
    <x v="0"/>
    <x v="0"/>
    <s v="Tesseramento"/>
    <x v="1"/>
    <x v="5"/>
    <x v="0"/>
    <m/>
  </r>
  <r>
    <n v="234043"/>
    <x v="1"/>
    <x v="0"/>
    <x v="1"/>
    <x v="0"/>
    <x v="15"/>
    <x v="248"/>
    <x v="0"/>
    <x v="0"/>
    <s v="Tesseramento"/>
    <x v="1"/>
    <x v="5"/>
    <x v="0"/>
    <m/>
  </r>
  <r>
    <n v="222023"/>
    <x v="1"/>
    <x v="0"/>
    <x v="0"/>
    <x v="3"/>
    <x v="7"/>
    <x v="135"/>
    <x v="0"/>
    <x v="1"/>
    <s v="Tesseramento"/>
    <x v="1"/>
    <x v="5"/>
    <x v="0"/>
    <m/>
  </r>
  <r>
    <n v="207732"/>
    <x v="1"/>
    <x v="0"/>
    <x v="0"/>
    <x v="0"/>
    <x v="7"/>
    <x v="123"/>
    <x v="0"/>
    <x v="0"/>
    <s v="Tesseramento"/>
    <x v="1"/>
    <x v="5"/>
    <x v="0"/>
    <m/>
  </r>
  <r>
    <n v="170661"/>
    <x v="1"/>
    <x v="0"/>
    <x v="0"/>
    <x v="0"/>
    <x v="7"/>
    <x v="123"/>
    <x v="0"/>
    <x v="0"/>
    <s v="Tesseramento"/>
    <x v="1"/>
    <x v="6"/>
    <x v="0"/>
    <s v="B"/>
  </r>
  <r>
    <n v="170662"/>
    <x v="1"/>
    <x v="0"/>
    <x v="0"/>
    <x v="0"/>
    <x v="7"/>
    <x v="123"/>
    <x v="0"/>
    <x v="1"/>
    <s v="Tesseramento"/>
    <x v="1"/>
    <x v="7"/>
    <x v="0"/>
    <m/>
  </r>
  <r>
    <n v="97062"/>
    <x v="0"/>
    <x v="0"/>
    <x v="0"/>
    <x v="0"/>
    <x v="7"/>
    <x v="135"/>
    <x v="0"/>
    <x v="0"/>
    <s v="Tesseramento"/>
    <x v="1"/>
    <x v="3"/>
    <x v="0"/>
    <m/>
  </r>
  <r>
    <n v="234307"/>
    <x v="0"/>
    <x v="0"/>
    <x v="1"/>
    <x v="0"/>
    <x v="2"/>
    <x v="292"/>
    <x v="0"/>
    <x v="0"/>
    <s v="Tesseramento"/>
    <x v="1"/>
    <x v="0"/>
    <x v="0"/>
    <m/>
  </r>
  <r>
    <n v="56875"/>
    <x v="0"/>
    <x v="0"/>
    <x v="0"/>
    <x v="0"/>
    <x v="7"/>
    <x v="135"/>
    <x v="0"/>
    <x v="0"/>
    <s v="Tesseramento"/>
    <x v="1"/>
    <x v="4"/>
    <x v="0"/>
    <m/>
  </r>
  <r>
    <n v="149576"/>
    <x v="0"/>
    <x v="0"/>
    <x v="0"/>
    <x v="0"/>
    <x v="7"/>
    <x v="123"/>
    <x v="0"/>
    <x v="0"/>
    <s v="Tesseramento"/>
    <x v="1"/>
    <x v="0"/>
    <x v="0"/>
    <m/>
  </r>
  <r>
    <n v="189902"/>
    <x v="0"/>
    <x v="0"/>
    <x v="0"/>
    <x v="0"/>
    <x v="8"/>
    <x v="98"/>
    <x v="0"/>
    <x v="0"/>
    <s v="Tesseramento"/>
    <x v="0"/>
    <x v="0"/>
    <x v="0"/>
    <m/>
  </r>
  <r>
    <n v="101297"/>
    <x v="0"/>
    <x v="0"/>
    <x v="0"/>
    <x v="0"/>
    <x v="12"/>
    <x v="269"/>
    <x v="0"/>
    <x v="0"/>
    <s v="Tesseramento"/>
    <x v="1"/>
    <x v="1"/>
    <x v="0"/>
    <m/>
  </r>
  <r>
    <n v="234147"/>
    <x v="0"/>
    <x v="0"/>
    <x v="1"/>
    <x v="3"/>
    <x v="8"/>
    <x v="115"/>
    <x v="0"/>
    <x v="1"/>
    <s v="Tesseramento"/>
    <x v="1"/>
    <x v="3"/>
    <x v="0"/>
    <m/>
  </r>
  <r>
    <n v="234140"/>
    <x v="0"/>
    <x v="0"/>
    <x v="1"/>
    <x v="3"/>
    <x v="8"/>
    <x v="115"/>
    <x v="0"/>
    <x v="1"/>
    <s v="Tesseramento"/>
    <x v="1"/>
    <x v="3"/>
    <x v="0"/>
    <m/>
  </r>
  <r>
    <n v="71056"/>
    <x v="0"/>
    <x v="0"/>
    <x v="2"/>
    <x v="4"/>
    <x v="8"/>
    <x v="222"/>
    <x v="0"/>
    <x v="0"/>
    <s v="Tesseramento"/>
    <x v="1"/>
    <x v="0"/>
    <x v="0"/>
    <m/>
  </r>
  <r>
    <n v="234142"/>
    <x v="0"/>
    <x v="0"/>
    <x v="1"/>
    <x v="0"/>
    <x v="8"/>
    <x v="115"/>
    <x v="0"/>
    <x v="0"/>
    <s v="Tesseramento"/>
    <x v="1"/>
    <x v="0"/>
    <x v="0"/>
    <m/>
  </r>
  <r>
    <n v="234141"/>
    <x v="0"/>
    <x v="0"/>
    <x v="1"/>
    <x v="0"/>
    <x v="8"/>
    <x v="115"/>
    <x v="0"/>
    <x v="0"/>
    <s v="Tesseramento"/>
    <x v="1"/>
    <x v="0"/>
    <x v="0"/>
    <m/>
  </r>
  <r>
    <n v="234143"/>
    <x v="0"/>
    <x v="0"/>
    <x v="1"/>
    <x v="1"/>
    <x v="8"/>
    <x v="115"/>
    <x v="0"/>
    <x v="0"/>
    <s v="Tesseramento"/>
    <x v="1"/>
    <x v="4"/>
    <x v="0"/>
    <m/>
  </r>
  <r>
    <n v="234150"/>
    <x v="0"/>
    <x v="0"/>
    <x v="1"/>
    <x v="2"/>
    <x v="8"/>
    <x v="115"/>
    <x v="0"/>
    <x v="0"/>
    <s v="Tesseramento"/>
    <x v="1"/>
    <x v="4"/>
    <x v="0"/>
    <m/>
  </r>
  <r>
    <n v="234113"/>
    <x v="0"/>
    <x v="1"/>
    <x v="1"/>
    <x v="1"/>
    <x v="8"/>
    <x v="222"/>
    <x v="0"/>
    <x v="0"/>
    <s v="Tesseramento"/>
    <x v="1"/>
    <x v="0"/>
    <x v="0"/>
    <m/>
  </r>
  <r>
    <n v="234110"/>
    <x v="0"/>
    <x v="1"/>
    <x v="1"/>
    <x v="1"/>
    <x v="8"/>
    <x v="222"/>
    <x v="0"/>
    <x v="0"/>
    <s v="Tesseramento"/>
    <x v="1"/>
    <x v="0"/>
    <x v="0"/>
    <m/>
  </r>
  <r>
    <n v="186136"/>
    <x v="0"/>
    <x v="0"/>
    <x v="0"/>
    <x v="0"/>
    <x v="7"/>
    <x v="135"/>
    <x v="0"/>
    <x v="1"/>
    <s v="Tesseramento"/>
    <x v="1"/>
    <x v="4"/>
    <x v="0"/>
    <m/>
  </r>
  <r>
    <n v="87171"/>
    <x v="0"/>
    <x v="0"/>
    <x v="0"/>
    <x v="0"/>
    <x v="7"/>
    <x v="135"/>
    <x v="0"/>
    <x v="0"/>
    <s v="Tesseramento"/>
    <x v="1"/>
    <x v="4"/>
    <x v="0"/>
    <m/>
  </r>
  <r>
    <n v="97572"/>
    <x v="0"/>
    <x v="0"/>
    <x v="2"/>
    <x v="0"/>
    <x v="8"/>
    <x v="115"/>
    <x v="0"/>
    <x v="0"/>
    <s v="Tesseramento"/>
    <x v="1"/>
    <x v="0"/>
    <x v="0"/>
    <m/>
  </r>
  <r>
    <n v="209220"/>
    <x v="0"/>
    <x v="0"/>
    <x v="2"/>
    <x v="1"/>
    <x v="8"/>
    <x v="115"/>
    <x v="0"/>
    <x v="1"/>
    <s v="Tesseramento"/>
    <x v="1"/>
    <x v="0"/>
    <x v="0"/>
    <m/>
  </r>
  <r>
    <n v="117578"/>
    <x v="0"/>
    <x v="0"/>
    <x v="2"/>
    <x v="0"/>
    <x v="8"/>
    <x v="115"/>
    <x v="0"/>
    <x v="0"/>
    <s v="Tesseramento"/>
    <x v="1"/>
    <x v="0"/>
    <x v="0"/>
    <m/>
  </r>
  <r>
    <n v="234149"/>
    <x v="0"/>
    <x v="0"/>
    <x v="1"/>
    <x v="2"/>
    <x v="8"/>
    <x v="115"/>
    <x v="0"/>
    <x v="0"/>
    <s v="Tesseramento"/>
    <x v="1"/>
    <x v="4"/>
    <x v="0"/>
    <m/>
  </r>
  <r>
    <n v="143713"/>
    <x v="0"/>
    <x v="0"/>
    <x v="0"/>
    <x v="0"/>
    <x v="7"/>
    <x v="123"/>
    <x v="0"/>
    <x v="0"/>
    <s v="Tesseramento"/>
    <x v="1"/>
    <x v="3"/>
    <x v="0"/>
    <m/>
  </r>
  <r>
    <n v="22245"/>
    <x v="0"/>
    <x v="0"/>
    <x v="0"/>
    <x v="0"/>
    <x v="7"/>
    <x v="78"/>
    <x v="0"/>
    <x v="0"/>
    <s v="Tesseramento"/>
    <x v="0"/>
    <x v="3"/>
    <x v="0"/>
    <m/>
  </r>
  <r>
    <n v="234138"/>
    <x v="0"/>
    <x v="0"/>
    <x v="1"/>
    <x v="3"/>
    <x v="8"/>
    <x v="115"/>
    <x v="0"/>
    <x v="1"/>
    <s v="Tesseramento"/>
    <x v="1"/>
    <x v="3"/>
    <x v="0"/>
    <m/>
  </r>
  <r>
    <n v="90973"/>
    <x v="0"/>
    <x v="0"/>
    <x v="0"/>
    <x v="0"/>
    <x v="7"/>
    <x v="78"/>
    <x v="0"/>
    <x v="0"/>
    <s v="Tesseramento"/>
    <x v="0"/>
    <x v="0"/>
    <x v="0"/>
    <m/>
  </r>
  <r>
    <n v="209761"/>
    <x v="0"/>
    <x v="0"/>
    <x v="0"/>
    <x v="0"/>
    <x v="12"/>
    <x v="114"/>
    <x v="0"/>
    <x v="1"/>
    <s v="Tesseramento"/>
    <x v="1"/>
    <x v="3"/>
    <x v="0"/>
    <m/>
  </r>
  <r>
    <n v="209760"/>
    <x v="0"/>
    <x v="0"/>
    <x v="0"/>
    <x v="1"/>
    <x v="12"/>
    <x v="114"/>
    <x v="0"/>
    <x v="0"/>
    <s v="Tesseramento"/>
    <x v="1"/>
    <x v="3"/>
    <x v="0"/>
    <m/>
  </r>
  <r>
    <n v="216507"/>
    <x v="0"/>
    <x v="0"/>
    <x v="0"/>
    <x v="1"/>
    <x v="7"/>
    <x v="272"/>
    <x v="0"/>
    <x v="0"/>
    <s v="Tesseramento"/>
    <x v="0"/>
    <x v="3"/>
    <x v="0"/>
    <m/>
  </r>
  <r>
    <n v="45361"/>
    <x v="0"/>
    <x v="0"/>
    <x v="0"/>
    <x v="0"/>
    <x v="13"/>
    <x v="188"/>
    <x v="0"/>
    <x v="0"/>
    <s v="Tesseramento"/>
    <x v="1"/>
    <x v="4"/>
    <x v="0"/>
    <m/>
  </r>
  <r>
    <n v="230937"/>
    <x v="1"/>
    <x v="0"/>
    <x v="0"/>
    <x v="3"/>
    <x v="13"/>
    <x v="188"/>
    <x v="0"/>
    <x v="0"/>
    <s v="Tesseramento"/>
    <x v="1"/>
    <x v="5"/>
    <x v="0"/>
    <m/>
  </r>
  <r>
    <n v="102533"/>
    <x v="0"/>
    <x v="0"/>
    <x v="0"/>
    <x v="0"/>
    <x v="13"/>
    <x v="188"/>
    <x v="0"/>
    <x v="0"/>
    <s v="Tesseramento"/>
    <x v="1"/>
    <x v="0"/>
    <x v="0"/>
    <m/>
  </r>
  <r>
    <n v="187908"/>
    <x v="1"/>
    <x v="0"/>
    <x v="0"/>
    <x v="0"/>
    <x v="13"/>
    <x v="188"/>
    <x v="0"/>
    <x v="1"/>
    <s v="Tesseramento"/>
    <x v="1"/>
    <x v="5"/>
    <x v="0"/>
    <m/>
  </r>
  <r>
    <n v="152599"/>
    <x v="0"/>
    <x v="0"/>
    <x v="2"/>
    <x v="0"/>
    <x v="2"/>
    <x v="233"/>
    <x v="0"/>
    <x v="0"/>
    <s v="Tesseramento"/>
    <x v="0"/>
    <x v="0"/>
    <x v="0"/>
    <m/>
  </r>
  <r>
    <n v="234086"/>
    <x v="0"/>
    <x v="0"/>
    <x v="1"/>
    <x v="1"/>
    <x v="2"/>
    <x v="233"/>
    <x v="0"/>
    <x v="0"/>
    <s v="Tesseramento"/>
    <x v="0"/>
    <x v="0"/>
    <x v="0"/>
    <m/>
  </r>
  <r>
    <n v="234087"/>
    <x v="0"/>
    <x v="0"/>
    <x v="1"/>
    <x v="2"/>
    <x v="2"/>
    <x v="233"/>
    <x v="0"/>
    <x v="0"/>
    <s v="Tesseramento"/>
    <x v="0"/>
    <x v="1"/>
    <x v="0"/>
    <m/>
  </r>
  <r>
    <n v="186903"/>
    <x v="0"/>
    <x v="0"/>
    <x v="0"/>
    <x v="0"/>
    <x v="4"/>
    <x v="83"/>
    <x v="0"/>
    <x v="0"/>
    <s v="Tesseramento"/>
    <x v="0"/>
    <x v="0"/>
    <x v="0"/>
    <m/>
  </r>
  <r>
    <n v="220923"/>
    <x v="0"/>
    <x v="0"/>
    <x v="0"/>
    <x v="0"/>
    <x v="4"/>
    <x v="83"/>
    <x v="0"/>
    <x v="0"/>
    <s v="Tesseramento"/>
    <x v="0"/>
    <x v="4"/>
    <x v="0"/>
    <m/>
  </r>
  <r>
    <n v="79864"/>
    <x v="0"/>
    <x v="0"/>
    <x v="0"/>
    <x v="0"/>
    <x v="7"/>
    <x v="44"/>
    <x v="0"/>
    <x v="0"/>
    <s v="Tesseramento"/>
    <x v="1"/>
    <x v="0"/>
    <x v="0"/>
    <m/>
  </r>
  <r>
    <n v="128671"/>
    <x v="1"/>
    <x v="0"/>
    <x v="0"/>
    <x v="0"/>
    <x v="4"/>
    <x v="338"/>
    <x v="0"/>
    <x v="1"/>
    <s v="Tesseramento"/>
    <x v="1"/>
    <x v="6"/>
    <x v="0"/>
    <m/>
  </r>
  <r>
    <n v="27085"/>
    <x v="0"/>
    <x v="0"/>
    <x v="0"/>
    <x v="0"/>
    <x v="4"/>
    <x v="338"/>
    <x v="0"/>
    <x v="1"/>
    <s v="Tesseramento"/>
    <x v="1"/>
    <x v="0"/>
    <x v="0"/>
    <m/>
  </r>
  <r>
    <n v="27087"/>
    <x v="0"/>
    <x v="0"/>
    <x v="0"/>
    <x v="0"/>
    <x v="4"/>
    <x v="338"/>
    <x v="0"/>
    <x v="0"/>
    <s v="Tesseramento"/>
    <x v="1"/>
    <x v="4"/>
    <x v="0"/>
    <m/>
  </r>
  <r>
    <n v="27086"/>
    <x v="0"/>
    <x v="0"/>
    <x v="0"/>
    <x v="0"/>
    <x v="4"/>
    <x v="338"/>
    <x v="0"/>
    <x v="1"/>
    <s v="Tesseramento"/>
    <x v="1"/>
    <x v="4"/>
    <x v="0"/>
    <m/>
  </r>
  <r>
    <n v="29901"/>
    <x v="0"/>
    <x v="0"/>
    <x v="0"/>
    <x v="0"/>
    <x v="4"/>
    <x v="338"/>
    <x v="0"/>
    <x v="0"/>
    <s v="Tesseramento"/>
    <x v="1"/>
    <x v="4"/>
    <x v="0"/>
    <m/>
  </r>
  <r>
    <n v="50803"/>
    <x v="0"/>
    <x v="0"/>
    <x v="0"/>
    <x v="2"/>
    <x v="4"/>
    <x v="338"/>
    <x v="0"/>
    <x v="0"/>
    <s v="Tesseramento"/>
    <x v="1"/>
    <x v="0"/>
    <x v="0"/>
    <m/>
  </r>
  <r>
    <n v="200444"/>
    <x v="1"/>
    <x v="0"/>
    <x v="0"/>
    <x v="0"/>
    <x v="4"/>
    <x v="338"/>
    <x v="0"/>
    <x v="0"/>
    <s v="Tesseramento"/>
    <x v="1"/>
    <x v="2"/>
    <x v="0"/>
    <m/>
  </r>
  <r>
    <n v="200445"/>
    <x v="1"/>
    <x v="0"/>
    <x v="0"/>
    <x v="1"/>
    <x v="4"/>
    <x v="338"/>
    <x v="0"/>
    <x v="1"/>
    <s v="Tesseramento"/>
    <x v="1"/>
    <x v="6"/>
    <x v="0"/>
    <m/>
  </r>
  <r>
    <n v="200446"/>
    <x v="0"/>
    <x v="0"/>
    <x v="0"/>
    <x v="0"/>
    <x v="4"/>
    <x v="338"/>
    <x v="0"/>
    <x v="1"/>
    <s v="Tesseramento"/>
    <x v="1"/>
    <x v="0"/>
    <x v="0"/>
    <m/>
  </r>
  <r>
    <n v="27148"/>
    <x v="0"/>
    <x v="0"/>
    <x v="0"/>
    <x v="0"/>
    <x v="4"/>
    <x v="338"/>
    <x v="0"/>
    <x v="0"/>
    <s v="Tesseramento"/>
    <x v="1"/>
    <x v="4"/>
    <x v="0"/>
    <m/>
  </r>
  <r>
    <n v="27175"/>
    <x v="0"/>
    <x v="0"/>
    <x v="0"/>
    <x v="0"/>
    <x v="4"/>
    <x v="338"/>
    <x v="0"/>
    <x v="0"/>
    <s v="Tesseramento"/>
    <x v="1"/>
    <x v="4"/>
    <x v="0"/>
    <m/>
  </r>
  <r>
    <n v="27173"/>
    <x v="0"/>
    <x v="0"/>
    <x v="0"/>
    <x v="0"/>
    <x v="4"/>
    <x v="338"/>
    <x v="0"/>
    <x v="1"/>
    <s v="Tesseramento"/>
    <x v="1"/>
    <x v="4"/>
    <x v="0"/>
    <m/>
  </r>
  <r>
    <n v="91153"/>
    <x v="0"/>
    <x v="0"/>
    <x v="0"/>
    <x v="0"/>
    <x v="4"/>
    <x v="338"/>
    <x v="0"/>
    <x v="1"/>
    <s v="Tesseramento"/>
    <x v="1"/>
    <x v="4"/>
    <x v="0"/>
    <m/>
  </r>
  <r>
    <n v="91154"/>
    <x v="0"/>
    <x v="0"/>
    <x v="0"/>
    <x v="0"/>
    <x v="4"/>
    <x v="338"/>
    <x v="0"/>
    <x v="0"/>
    <s v="Tesseramento"/>
    <x v="1"/>
    <x v="3"/>
    <x v="0"/>
    <m/>
  </r>
  <r>
    <n v="181028"/>
    <x v="0"/>
    <x v="0"/>
    <x v="0"/>
    <x v="0"/>
    <x v="11"/>
    <x v="86"/>
    <x v="0"/>
    <x v="0"/>
    <s v="Tesseramento"/>
    <x v="0"/>
    <x v="0"/>
    <x v="0"/>
    <m/>
  </r>
  <r>
    <n v="127613"/>
    <x v="0"/>
    <x v="0"/>
    <x v="0"/>
    <x v="0"/>
    <x v="11"/>
    <x v="86"/>
    <x v="0"/>
    <x v="0"/>
    <s v="Tesseramento"/>
    <x v="0"/>
    <x v="0"/>
    <x v="0"/>
    <m/>
  </r>
  <r>
    <n v="148395"/>
    <x v="0"/>
    <x v="0"/>
    <x v="0"/>
    <x v="0"/>
    <x v="1"/>
    <x v="324"/>
    <x v="0"/>
    <x v="0"/>
    <s v="Tesseramento"/>
    <x v="1"/>
    <x v="3"/>
    <x v="0"/>
    <m/>
  </r>
  <r>
    <n v="104103"/>
    <x v="0"/>
    <x v="0"/>
    <x v="0"/>
    <x v="1"/>
    <x v="1"/>
    <x v="324"/>
    <x v="0"/>
    <x v="1"/>
    <s v="Tesseramento"/>
    <x v="1"/>
    <x v="4"/>
    <x v="0"/>
    <m/>
  </r>
  <r>
    <n v="139886"/>
    <x v="0"/>
    <x v="0"/>
    <x v="0"/>
    <x v="0"/>
    <x v="1"/>
    <x v="324"/>
    <x v="0"/>
    <x v="0"/>
    <s v="Tesseramento"/>
    <x v="1"/>
    <x v="0"/>
    <x v="0"/>
    <m/>
  </r>
  <r>
    <n v="27234"/>
    <x v="0"/>
    <x v="0"/>
    <x v="0"/>
    <x v="0"/>
    <x v="4"/>
    <x v="338"/>
    <x v="0"/>
    <x v="0"/>
    <s v="Tesseramento"/>
    <x v="1"/>
    <x v="4"/>
    <x v="0"/>
    <m/>
  </r>
  <r>
    <n v="27233"/>
    <x v="0"/>
    <x v="0"/>
    <x v="0"/>
    <x v="0"/>
    <x v="4"/>
    <x v="338"/>
    <x v="0"/>
    <x v="1"/>
    <s v="Tesseramento"/>
    <x v="1"/>
    <x v="4"/>
    <x v="0"/>
    <m/>
  </r>
  <r>
    <n v="47866"/>
    <x v="0"/>
    <x v="0"/>
    <x v="0"/>
    <x v="0"/>
    <x v="4"/>
    <x v="338"/>
    <x v="0"/>
    <x v="0"/>
    <s v="Tesseramento"/>
    <x v="1"/>
    <x v="0"/>
    <x v="0"/>
    <m/>
  </r>
  <r>
    <n v="193072"/>
    <x v="1"/>
    <x v="0"/>
    <x v="0"/>
    <x v="0"/>
    <x v="4"/>
    <x v="338"/>
    <x v="0"/>
    <x v="0"/>
    <s v="Tesseramento"/>
    <x v="1"/>
    <x v="5"/>
    <x v="0"/>
    <s v="B"/>
  </r>
  <r>
    <n v="20309"/>
    <x v="0"/>
    <x v="0"/>
    <x v="0"/>
    <x v="0"/>
    <x v="4"/>
    <x v="338"/>
    <x v="0"/>
    <x v="1"/>
    <s v="Tesseramento"/>
    <x v="1"/>
    <x v="0"/>
    <x v="0"/>
    <m/>
  </r>
  <r>
    <n v="59638"/>
    <x v="0"/>
    <x v="0"/>
    <x v="0"/>
    <x v="0"/>
    <x v="4"/>
    <x v="338"/>
    <x v="0"/>
    <x v="0"/>
    <s v="Tesseramento"/>
    <x v="1"/>
    <x v="0"/>
    <x v="0"/>
    <m/>
  </r>
  <r>
    <n v="159997"/>
    <x v="1"/>
    <x v="0"/>
    <x v="0"/>
    <x v="0"/>
    <x v="4"/>
    <x v="338"/>
    <x v="0"/>
    <x v="1"/>
    <s v="Tesseramento"/>
    <x v="1"/>
    <x v="6"/>
    <x v="0"/>
    <m/>
  </r>
  <r>
    <n v="217326"/>
    <x v="0"/>
    <x v="0"/>
    <x v="0"/>
    <x v="1"/>
    <x v="4"/>
    <x v="338"/>
    <x v="0"/>
    <x v="0"/>
    <s v="Tesseramento"/>
    <x v="1"/>
    <x v="0"/>
    <x v="0"/>
    <m/>
  </r>
  <r>
    <n v="183624"/>
    <x v="0"/>
    <x v="0"/>
    <x v="0"/>
    <x v="0"/>
    <x v="4"/>
    <x v="338"/>
    <x v="0"/>
    <x v="1"/>
    <s v="Tesseramento"/>
    <x v="1"/>
    <x v="3"/>
    <x v="0"/>
    <m/>
  </r>
  <r>
    <n v="27274"/>
    <x v="0"/>
    <x v="0"/>
    <x v="0"/>
    <x v="1"/>
    <x v="4"/>
    <x v="338"/>
    <x v="0"/>
    <x v="1"/>
    <s v="Tesseramento"/>
    <x v="1"/>
    <x v="3"/>
    <x v="0"/>
    <m/>
  </r>
  <r>
    <n v="156194"/>
    <x v="1"/>
    <x v="0"/>
    <x v="0"/>
    <x v="2"/>
    <x v="4"/>
    <x v="338"/>
    <x v="0"/>
    <x v="1"/>
    <s v="Tesseramento"/>
    <x v="1"/>
    <x v="2"/>
    <x v="0"/>
    <m/>
  </r>
  <r>
    <n v="156193"/>
    <x v="0"/>
    <x v="0"/>
    <x v="0"/>
    <x v="2"/>
    <x v="4"/>
    <x v="338"/>
    <x v="0"/>
    <x v="1"/>
    <s v="Tesseramento"/>
    <x v="1"/>
    <x v="1"/>
    <x v="0"/>
    <m/>
  </r>
  <r>
    <n v="128645"/>
    <x v="0"/>
    <x v="0"/>
    <x v="0"/>
    <x v="0"/>
    <x v="1"/>
    <x v="324"/>
    <x v="0"/>
    <x v="1"/>
    <s v="Tesseramento"/>
    <x v="1"/>
    <x v="4"/>
    <x v="0"/>
    <m/>
  </r>
  <r>
    <n v="136623"/>
    <x v="0"/>
    <x v="0"/>
    <x v="0"/>
    <x v="0"/>
    <x v="1"/>
    <x v="324"/>
    <x v="0"/>
    <x v="0"/>
    <s v="Tesseramento"/>
    <x v="1"/>
    <x v="0"/>
    <x v="0"/>
    <m/>
  </r>
  <r>
    <n v="148718"/>
    <x v="0"/>
    <x v="0"/>
    <x v="0"/>
    <x v="0"/>
    <x v="4"/>
    <x v="338"/>
    <x v="0"/>
    <x v="0"/>
    <s v="Tesseramento"/>
    <x v="1"/>
    <x v="1"/>
    <x v="0"/>
    <m/>
  </r>
  <r>
    <n v="27300"/>
    <x v="0"/>
    <x v="0"/>
    <x v="0"/>
    <x v="0"/>
    <x v="4"/>
    <x v="338"/>
    <x v="0"/>
    <x v="0"/>
    <s v="Tesseramento"/>
    <x v="1"/>
    <x v="0"/>
    <x v="0"/>
    <m/>
  </r>
  <r>
    <n v="148717"/>
    <x v="1"/>
    <x v="0"/>
    <x v="0"/>
    <x v="0"/>
    <x v="4"/>
    <x v="338"/>
    <x v="0"/>
    <x v="1"/>
    <s v="Tesseramento"/>
    <x v="1"/>
    <x v="2"/>
    <x v="0"/>
    <m/>
  </r>
  <r>
    <n v="27341"/>
    <x v="0"/>
    <x v="0"/>
    <x v="0"/>
    <x v="0"/>
    <x v="4"/>
    <x v="338"/>
    <x v="0"/>
    <x v="1"/>
    <s v="Tesseramento"/>
    <x v="1"/>
    <x v="4"/>
    <x v="0"/>
    <m/>
  </r>
  <r>
    <n v="83876"/>
    <x v="0"/>
    <x v="0"/>
    <x v="0"/>
    <x v="0"/>
    <x v="10"/>
    <x v="21"/>
    <x v="0"/>
    <x v="1"/>
    <s v="Tesseramento"/>
    <x v="1"/>
    <x v="0"/>
    <x v="0"/>
    <m/>
  </r>
  <r>
    <n v="185484"/>
    <x v="0"/>
    <x v="0"/>
    <x v="0"/>
    <x v="1"/>
    <x v="10"/>
    <x v="21"/>
    <x v="0"/>
    <x v="1"/>
    <s v="Tesseramento"/>
    <x v="1"/>
    <x v="0"/>
    <x v="0"/>
    <m/>
  </r>
  <r>
    <n v="84246"/>
    <x v="0"/>
    <x v="0"/>
    <x v="0"/>
    <x v="0"/>
    <x v="10"/>
    <x v="21"/>
    <x v="0"/>
    <x v="0"/>
    <s v="Tesseramento"/>
    <x v="1"/>
    <x v="3"/>
    <x v="0"/>
    <m/>
  </r>
  <r>
    <n v="10737"/>
    <x v="0"/>
    <x v="0"/>
    <x v="0"/>
    <x v="0"/>
    <x v="1"/>
    <x v="324"/>
    <x v="0"/>
    <x v="0"/>
    <s v="Tesseramento"/>
    <x v="1"/>
    <x v="0"/>
    <x v="0"/>
    <m/>
  </r>
  <r>
    <n v="77919"/>
    <x v="0"/>
    <x v="0"/>
    <x v="0"/>
    <x v="0"/>
    <x v="10"/>
    <x v="21"/>
    <x v="0"/>
    <x v="0"/>
    <s v="Tesseramento"/>
    <x v="1"/>
    <x v="4"/>
    <x v="0"/>
    <m/>
  </r>
  <r>
    <n v="89859"/>
    <x v="0"/>
    <x v="0"/>
    <x v="0"/>
    <x v="0"/>
    <x v="4"/>
    <x v="338"/>
    <x v="0"/>
    <x v="0"/>
    <s v="Tesseramento"/>
    <x v="1"/>
    <x v="3"/>
    <x v="0"/>
    <m/>
  </r>
  <r>
    <n v="203306"/>
    <x v="0"/>
    <x v="0"/>
    <x v="0"/>
    <x v="0"/>
    <x v="10"/>
    <x v="21"/>
    <x v="0"/>
    <x v="0"/>
    <s v="Tesseramento"/>
    <x v="1"/>
    <x v="0"/>
    <x v="0"/>
    <m/>
  </r>
  <r>
    <n v="126380"/>
    <x v="0"/>
    <x v="0"/>
    <x v="0"/>
    <x v="0"/>
    <x v="1"/>
    <x v="324"/>
    <x v="0"/>
    <x v="0"/>
    <s v="Tesseramento"/>
    <x v="1"/>
    <x v="0"/>
    <x v="0"/>
    <m/>
  </r>
  <r>
    <n v="63942"/>
    <x v="0"/>
    <x v="0"/>
    <x v="0"/>
    <x v="0"/>
    <x v="10"/>
    <x v="21"/>
    <x v="0"/>
    <x v="0"/>
    <s v="Tesseramento"/>
    <x v="1"/>
    <x v="0"/>
    <x v="0"/>
    <m/>
  </r>
  <r>
    <n v="132532"/>
    <x v="0"/>
    <x v="0"/>
    <x v="0"/>
    <x v="0"/>
    <x v="10"/>
    <x v="21"/>
    <x v="0"/>
    <x v="0"/>
    <s v="Tesseramento"/>
    <x v="1"/>
    <x v="3"/>
    <x v="0"/>
    <m/>
  </r>
  <r>
    <n v="89854"/>
    <x v="0"/>
    <x v="0"/>
    <x v="0"/>
    <x v="0"/>
    <x v="4"/>
    <x v="338"/>
    <x v="0"/>
    <x v="1"/>
    <s v="Tesseramento"/>
    <x v="1"/>
    <x v="3"/>
    <x v="0"/>
    <m/>
  </r>
  <r>
    <n v="112737"/>
    <x v="0"/>
    <x v="0"/>
    <x v="0"/>
    <x v="0"/>
    <x v="10"/>
    <x v="21"/>
    <x v="0"/>
    <x v="0"/>
    <s v="Tesseramento"/>
    <x v="1"/>
    <x v="4"/>
    <x v="0"/>
    <m/>
  </r>
  <r>
    <n v="63075"/>
    <x v="0"/>
    <x v="0"/>
    <x v="0"/>
    <x v="0"/>
    <x v="10"/>
    <x v="21"/>
    <x v="0"/>
    <x v="0"/>
    <s v="Tesseramento"/>
    <x v="1"/>
    <x v="4"/>
    <x v="0"/>
    <m/>
  </r>
  <r>
    <n v="120352"/>
    <x v="0"/>
    <x v="0"/>
    <x v="0"/>
    <x v="0"/>
    <x v="10"/>
    <x v="21"/>
    <x v="0"/>
    <x v="0"/>
    <s v="Tesseramento"/>
    <x v="1"/>
    <x v="0"/>
    <x v="0"/>
    <m/>
  </r>
  <r>
    <n v="53241"/>
    <x v="0"/>
    <x v="0"/>
    <x v="0"/>
    <x v="0"/>
    <x v="1"/>
    <x v="324"/>
    <x v="0"/>
    <x v="0"/>
    <s v="Tesseramento"/>
    <x v="1"/>
    <x v="3"/>
    <x v="0"/>
    <m/>
  </r>
  <r>
    <n v="28236"/>
    <x v="0"/>
    <x v="0"/>
    <x v="0"/>
    <x v="0"/>
    <x v="10"/>
    <x v="21"/>
    <x v="0"/>
    <x v="0"/>
    <s v="Tesseramento"/>
    <x v="1"/>
    <x v="0"/>
    <x v="0"/>
    <m/>
  </r>
  <r>
    <n v="99724"/>
    <x v="0"/>
    <x v="0"/>
    <x v="0"/>
    <x v="0"/>
    <x v="10"/>
    <x v="21"/>
    <x v="0"/>
    <x v="0"/>
    <s v="Tesseramento"/>
    <x v="1"/>
    <x v="3"/>
    <x v="0"/>
    <m/>
  </r>
  <r>
    <n v="176063"/>
    <x v="0"/>
    <x v="0"/>
    <x v="0"/>
    <x v="0"/>
    <x v="10"/>
    <x v="21"/>
    <x v="0"/>
    <x v="0"/>
    <s v="Tesseramento"/>
    <x v="1"/>
    <x v="0"/>
    <x v="0"/>
    <m/>
  </r>
  <r>
    <n v="142525"/>
    <x v="0"/>
    <x v="0"/>
    <x v="0"/>
    <x v="2"/>
    <x v="4"/>
    <x v="338"/>
    <x v="0"/>
    <x v="0"/>
    <s v="Tesseramento"/>
    <x v="1"/>
    <x v="0"/>
    <x v="0"/>
    <m/>
  </r>
  <r>
    <n v="27172"/>
    <x v="0"/>
    <x v="0"/>
    <x v="0"/>
    <x v="0"/>
    <x v="4"/>
    <x v="338"/>
    <x v="0"/>
    <x v="1"/>
    <s v="Tesseramento"/>
    <x v="1"/>
    <x v="0"/>
    <x v="0"/>
    <m/>
  </r>
  <r>
    <n v="24230"/>
    <x v="0"/>
    <x v="0"/>
    <x v="0"/>
    <x v="0"/>
    <x v="4"/>
    <x v="338"/>
    <x v="0"/>
    <x v="0"/>
    <s v="Tesseramento"/>
    <x v="1"/>
    <x v="1"/>
    <x v="0"/>
    <m/>
  </r>
  <r>
    <n v="27367"/>
    <x v="0"/>
    <x v="0"/>
    <x v="0"/>
    <x v="0"/>
    <x v="4"/>
    <x v="338"/>
    <x v="0"/>
    <x v="1"/>
    <s v="Tesseramento"/>
    <x v="1"/>
    <x v="3"/>
    <x v="0"/>
    <m/>
  </r>
  <r>
    <n v="96837"/>
    <x v="0"/>
    <x v="0"/>
    <x v="0"/>
    <x v="2"/>
    <x v="4"/>
    <x v="338"/>
    <x v="0"/>
    <x v="1"/>
    <s v="Tesseramento"/>
    <x v="1"/>
    <x v="1"/>
    <x v="0"/>
    <m/>
  </r>
  <r>
    <n v="27368"/>
    <x v="0"/>
    <x v="0"/>
    <x v="0"/>
    <x v="0"/>
    <x v="4"/>
    <x v="338"/>
    <x v="0"/>
    <x v="0"/>
    <s v="Tesseramento"/>
    <x v="1"/>
    <x v="4"/>
    <x v="0"/>
    <m/>
  </r>
  <r>
    <n v="96840"/>
    <x v="0"/>
    <x v="0"/>
    <x v="0"/>
    <x v="2"/>
    <x v="4"/>
    <x v="338"/>
    <x v="0"/>
    <x v="1"/>
    <s v="Tesseramento"/>
    <x v="1"/>
    <x v="1"/>
    <x v="0"/>
    <m/>
  </r>
  <r>
    <n v="135266"/>
    <x v="0"/>
    <x v="0"/>
    <x v="0"/>
    <x v="0"/>
    <x v="4"/>
    <x v="338"/>
    <x v="0"/>
    <x v="0"/>
    <s v="Tesseramento"/>
    <x v="1"/>
    <x v="1"/>
    <x v="0"/>
    <m/>
  </r>
  <r>
    <n v="121703"/>
    <x v="0"/>
    <x v="0"/>
    <x v="0"/>
    <x v="0"/>
    <x v="4"/>
    <x v="338"/>
    <x v="0"/>
    <x v="1"/>
    <s v="Tesseramento"/>
    <x v="1"/>
    <x v="0"/>
    <x v="0"/>
    <m/>
  </r>
  <r>
    <n v="99128"/>
    <x v="0"/>
    <x v="0"/>
    <x v="0"/>
    <x v="0"/>
    <x v="4"/>
    <x v="338"/>
    <x v="0"/>
    <x v="0"/>
    <s v="Tesseramento"/>
    <x v="1"/>
    <x v="4"/>
    <x v="0"/>
    <m/>
  </r>
  <r>
    <n v="109678"/>
    <x v="0"/>
    <x v="0"/>
    <x v="0"/>
    <x v="0"/>
    <x v="4"/>
    <x v="338"/>
    <x v="0"/>
    <x v="1"/>
    <s v="Tesseramento"/>
    <x v="1"/>
    <x v="3"/>
    <x v="0"/>
    <m/>
  </r>
  <r>
    <n v="53631"/>
    <x v="0"/>
    <x v="0"/>
    <x v="0"/>
    <x v="0"/>
    <x v="4"/>
    <x v="338"/>
    <x v="0"/>
    <x v="1"/>
    <s v="Tesseramento"/>
    <x v="1"/>
    <x v="0"/>
    <x v="0"/>
    <m/>
  </r>
  <r>
    <n v="53632"/>
    <x v="0"/>
    <x v="0"/>
    <x v="0"/>
    <x v="0"/>
    <x v="4"/>
    <x v="338"/>
    <x v="0"/>
    <x v="0"/>
    <s v="Tesseramento"/>
    <x v="1"/>
    <x v="0"/>
    <x v="0"/>
    <m/>
  </r>
  <r>
    <n v="142526"/>
    <x v="1"/>
    <x v="0"/>
    <x v="0"/>
    <x v="0"/>
    <x v="4"/>
    <x v="338"/>
    <x v="0"/>
    <x v="1"/>
    <s v="Tesseramento"/>
    <x v="1"/>
    <x v="6"/>
    <x v="0"/>
    <m/>
  </r>
  <r>
    <n v="231750"/>
    <x v="0"/>
    <x v="0"/>
    <x v="0"/>
    <x v="2"/>
    <x v="4"/>
    <x v="338"/>
    <x v="0"/>
    <x v="0"/>
    <s v="Tesseramento"/>
    <x v="1"/>
    <x v="0"/>
    <x v="0"/>
    <m/>
  </r>
  <r>
    <n v="231746"/>
    <x v="0"/>
    <x v="0"/>
    <x v="0"/>
    <x v="2"/>
    <x v="4"/>
    <x v="338"/>
    <x v="0"/>
    <x v="1"/>
    <s v="Tesseramento"/>
    <x v="1"/>
    <x v="0"/>
    <x v="0"/>
    <m/>
  </r>
  <r>
    <n v="185459"/>
    <x v="0"/>
    <x v="0"/>
    <x v="0"/>
    <x v="0"/>
    <x v="7"/>
    <x v="44"/>
    <x v="0"/>
    <x v="0"/>
    <s v="Tesseramento"/>
    <x v="1"/>
    <x v="0"/>
    <x v="0"/>
    <m/>
  </r>
  <r>
    <n v="109282"/>
    <x v="0"/>
    <x v="0"/>
    <x v="0"/>
    <x v="0"/>
    <x v="1"/>
    <x v="324"/>
    <x v="0"/>
    <x v="0"/>
    <s v="Tesseramento"/>
    <x v="1"/>
    <x v="0"/>
    <x v="0"/>
    <m/>
  </r>
  <r>
    <n v="234539"/>
    <x v="0"/>
    <x v="1"/>
    <x v="1"/>
    <x v="2"/>
    <x v="2"/>
    <x v="346"/>
    <x v="0"/>
    <x v="1"/>
    <s v="Tesseramento"/>
    <x v="0"/>
    <x v="3"/>
    <x v="0"/>
    <m/>
  </r>
  <r>
    <n v="234540"/>
    <x v="0"/>
    <x v="1"/>
    <x v="1"/>
    <x v="2"/>
    <x v="2"/>
    <x v="346"/>
    <x v="0"/>
    <x v="1"/>
    <s v="Tesseramento"/>
    <x v="0"/>
    <x v="4"/>
    <x v="0"/>
    <m/>
  </r>
  <r>
    <n v="234541"/>
    <x v="0"/>
    <x v="0"/>
    <x v="1"/>
    <x v="3"/>
    <x v="2"/>
    <x v="346"/>
    <x v="0"/>
    <x v="0"/>
    <s v="Tesseramento"/>
    <x v="0"/>
    <x v="0"/>
    <x v="0"/>
    <m/>
  </r>
  <r>
    <n v="234542"/>
    <x v="0"/>
    <x v="0"/>
    <x v="1"/>
    <x v="1"/>
    <x v="2"/>
    <x v="346"/>
    <x v="0"/>
    <x v="0"/>
    <s v="Tesseramento"/>
    <x v="0"/>
    <x v="1"/>
    <x v="0"/>
    <m/>
  </r>
  <r>
    <n v="234543"/>
    <x v="0"/>
    <x v="0"/>
    <x v="1"/>
    <x v="2"/>
    <x v="2"/>
    <x v="346"/>
    <x v="0"/>
    <x v="0"/>
    <s v="Tesseramento"/>
    <x v="0"/>
    <x v="0"/>
    <x v="0"/>
    <m/>
  </r>
  <r>
    <n v="113002"/>
    <x v="0"/>
    <x v="0"/>
    <x v="0"/>
    <x v="0"/>
    <x v="1"/>
    <x v="324"/>
    <x v="0"/>
    <x v="0"/>
    <s v="Tesseramento"/>
    <x v="1"/>
    <x v="3"/>
    <x v="0"/>
    <m/>
  </r>
  <r>
    <n v="31231"/>
    <x v="0"/>
    <x v="0"/>
    <x v="0"/>
    <x v="0"/>
    <x v="1"/>
    <x v="324"/>
    <x v="0"/>
    <x v="1"/>
    <s v="Tesseramento"/>
    <x v="1"/>
    <x v="4"/>
    <x v="0"/>
    <m/>
  </r>
  <r>
    <n v="152465"/>
    <x v="0"/>
    <x v="0"/>
    <x v="0"/>
    <x v="0"/>
    <x v="1"/>
    <x v="324"/>
    <x v="0"/>
    <x v="0"/>
    <s v="Tesseramento"/>
    <x v="1"/>
    <x v="1"/>
    <x v="0"/>
    <m/>
  </r>
  <r>
    <n v="72652"/>
    <x v="0"/>
    <x v="0"/>
    <x v="0"/>
    <x v="0"/>
    <x v="1"/>
    <x v="324"/>
    <x v="0"/>
    <x v="0"/>
    <s v="Tesseramento"/>
    <x v="1"/>
    <x v="0"/>
    <x v="0"/>
    <m/>
  </r>
  <r>
    <n v="104303"/>
    <x v="0"/>
    <x v="0"/>
    <x v="0"/>
    <x v="0"/>
    <x v="1"/>
    <x v="324"/>
    <x v="0"/>
    <x v="0"/>
    <s v="Tesseramento"/>
    <x v="1"/>
    <x v="0"/>
    <x v="0"/>
    <m/>
  </r>
  <r>
    <n v="165735"/>
    <x v="0"/>
    <x v="0"/>
    <x v="0"/>
    <x v="0"/>
    <x v="1"/>
    <x v="324"/>
    <x v="0"/>
    <x v="0"/>
    <s v="Tesseramento"/>
    <x v="1"/>
    <x v="3"/>
    <x v="0"/>
    <m/>
  </r>
  <r>
    <n v="110777"/>
    <x v="0"/>
    <x v="0"/>
    <x v="0"/>
    <x v="0"/>
    <x v="1"/>
    <x v="324"/>
    <x v="0"/>
    <x v="0"/>
    <s v="Tesseramento"/>
    <x v="1"/>
    <x v="4"/>
    <x v="0"/>
    <m/>
  </r>
  <r>
    <n v="184117"/>
    <x v="0"/>
    <x v="0"/>
    <x v="0"/>
    <x v="0"/>
    <x v="1"/>
    <x v="324"/>
    <x v="0"/>
    <x v="0"/>
    <s v="Tesseramento"/>
    <x v="1"/>
    <x v="3"/>
    <x v="0"/>
    <m/>
  </r>
  <r>
    <n v="215849"/>
    <x v="0"/>
    <x v="0"/>
    <x v="0"/>
    <x v="0"/>
    <x v="1"/>
    <x v="324"/>
    <x v="0"/>
    <x v="0"/>
    <s v="Tesseramento"/>
    <x v="1"/>
    <x v="0"/>
    <x v="0"/>
    <m/>
  </r>
  <r>
    <n v="109379"/>
    <x v="0"/>
    <x v="0"/>
    <x v="0"/>
    <x v="0"/>
    <x v="1"/>
    <x v="324"/>
    <x v="0"/>
    <x v="0"/>
    <s v="Tesseramento"/>
    <x v="1"/>
    <x v="4"/>
    <x v="0"/>
    <m/>
  </r>
  <r>
    <n v="192007"/>
    <x v="0"/>
    <x v="0"/>
    <x v="0"/>
    <x v="0"/>
    <x v="1"/>
    <x v="324"/>
    <x v="0"/>
    <x v="0"/>
    <s v="Tesseramento"/>
    <x v="1"/>
    <x v="0"/>
    <x v="0"/>
    <m/>
  </r>
  <r>
    <n v="30765"/>
    <x v="0"/>
    <x v="0"/>
    <x v="0"/>
    <x v="0"/>
    <x v="1"/>
    <x v="324"/>
    <x v="0"/>
    <x v="0"/>
    <s v="Tesseramento"/>
    <x v="1"/>
    <x v="4"/>
    <x v="0"/>
    <m/>
  </r>
  <r>
    <n v="186882"/>
    <x v="0"/>
    <x v="0"/>
    <x v="0"/>
    <x v="0"/>
    <x v="11"/>
    <x v="189"/>
    <x v="0"/>
    <x v="0"/>
    <s v="Tesseramento"/>
    <x v="1"/>
    <x v="0"/>
    <x v="0"/>
    <m/>
  </r>
  <r>
    <n v="93291"/>
    <x v="0"/>
    <x v="0"/>
    <x v="0"/>
    <x v="0"/>
    <x v="1"/>
    <x v="324"/>
    <x v="0"/>
    <x v="0"/>
    <s v="Tesseramento"/>
    <x v="1"/>
    <x v="0"/>
    <x v="0"/>
    <m/>
  </r>
  <r>
    <n v="85363"/>
    <x v="0"/>
    <x v="0"/>
    <x v="0"/>
    <x v="0"/>
    <x v="11"/>
    <x v="189"/>
    <x v="0"/>
    <x v="0"/>
    <s v="Tesseramento"/>
    <x v="1"/>
    <x v="0"/>
    <x v="0"/>
    <m/>
  </r>
  <r>
    <n v="191891"/>
    <x v="0"/>
    <x v="0"/>
    <x v="0"/>
    <x v="0"/>
    <x v="1"/>
    <x v="20"/>
    <x v="0"/>
    <x v="0"/>
    <s v="Tesseramento"/>
    <x v="0"/>
    <x v="0"/>
    <x v="0"/>
    <m/>
  </r>
  <r>
    <n v="86224"/>
    <x v="0"/>
    <x v="0"/>
    <x v="0"/>
    <x v="0"/>
    <x v="1"/>
    <x v="324"/>
    <x v="0"/>
    <x v="0"/>
    <s v="Tesseramento"/>
    <x v="1"/>
    <x v="3"/>
    <x v="0"/>
    <m/>
  </r>
  <r>
    <n v="49039"/>
    <x v="0"/>
    <x v="0"/>
    <x v="0"/>
    <x v="0"/>
    <x v="1"/>
    <x v="324"/>
    <x v="0"/>
    <x v="0"/>
    <s v="Tesseramento"/>
    <x v="1"/>
    <x v="3"/>
    <x v="0"/>
    <m/>
  </r>
  <r>
    <n v="12571"/>
    <x v="0"/>
    <x v="0"/>
    <x v="0"/>
    <x v="0"/>
    <x v="11"/>
    <x v="189"/>
    <x v="0"/>
    <x v="1"/>
    <s v="Tesseramento"/>
    <x v="1"/>
    <x v="4"/>
    <x v="0"/>
    <m/>
  </r>
  <r>
    <n v="88300"/>
    <x v="0"/>
    <x v="0"/>
    <x v="0"/>
    <x v="0"/>
    <x v="1"/>
    <x v="324"/>
    <x v="0"/>
    <x v="0"/>
    <s v="Tesseramento"/>
    <x v="1"/>
    <x v="4"/>
    <x v="0"/>
    <m/>
  </r>
  <r>
    <n v="204015"/>
    <x v="0"/>
    <x v="0"/>
    <x v="0"/>
    <x v="0"/>
    <x v="1"/>
    <x v="324"/>
    <x v="0"/>
    <x v="0"/>
    <s v="Tesseramento"/>
    <x v="1"/>
    <x v="3"/>
    <x v="0"/>
    <m/>
  </r>
  <r>
    <n v="79691"/>
    <x v="0"/>
    <x v="0"/>
    <x v="0"/>
    <x v="0"/>
    <x v="11"/>
    <x v="189"/>
    <x v="0"/>
    <x v="0"/>
    <s v="Tesseramento"/>
    <x v="1"/>
    <x v="3"/>
    <x v="0"/>
    <m/>
  </r>
  <r>
    <n v="104374"/>
    <x v="0"/>
    <x v="0"/>
    <x v="0"/>
    <x v="0"/>
    <x v="1"/>
    <x v="324"/>
    <x v="0"/>
    <x v="0"/>
    <s v="Tesseramento"/>
    <x v="1"/>
    <x v="4"/>
    <x v="0"/>
    <m/>
  </r>
  <r>
    <n v="69069"/>
    <x v="0"/>
    <x v="0"/>
    <x v="2"/>
    <x v="4"/>
    <x v="11"/>
    <x v="189"/>
    <x v="0"/>
    <x v="0"/>
    <s v="Tesseramento"/>
    <x v="1"/>
    <x v="0"/>
    <x v="0"/>
    <m/>
  </r>
  <r>
    <n v="173587"/>
    <x v="0"/>
    <x v="0"/>
    <x v="0"/>
    <x v="0"/>
    <x v="1"/>
    <x v="324"/>
    <x v="0"/>
    <x v="0"/>
    <s v="Tesseramento"/>
    <x v="1"/>
    <x v="4"/>
    <x v="0"/>
    <m/>
  </r>
  <r>
    <n v="179050"/>
    <x v="0"/>
    <x v="0"/>
    <x v="0"/>
    <x v="0"/>
    <x v="1"/>
    <x v="324"/>
    <x v="0"/>
    <x v="1"/>
    <s v="Tesseramento"/>
    <x v="1"/>
    <x v="0"/>
    <x v="0"/>
    <m/>
  </r>
  <r>
    <n v="179051"/>
    <x v="0"/>
    <x v="0"/>
    <x v="0"/>
    <x v="0"/>
    <x v="1"/>
    <x v="324"/>
    <x v="0"/>
    <x v="0"/>
    <s v="Tesseramento"/>
    <x v="1"/>
    <x v="3"/>
    <x v="0"/>
    <m/>
  </r>
  <r>
    <n v="121837"/>
    <x v="0"/>
    <x v="0"/>
    <x v="0"/>
    <x v="1"/>
    <x v="11"/>
    <x v="189"/>
    <x v="0"/>
    <x v="0"/>
    <s v="Tesseramento"/>
    <x v="1"/>
    <x v="4"/>
    <x v="0"/>
    <m/>
  </r>
  <r>
    <n v="211804"/>
    <x v="0"/>
    <x v="0"/>
    <x v="0"/>
    <x v="0"/>
    <x v="11"/>
    <x v="189"/>
    <x v="0"/>
    <x v="0"/>
    <s v="Tesseramento"/>
    <x v="1"/>
    <x v="0"/>
    <x v="0"/>
    <m/>
  </r>
  <r>
    <n v="10754"/>
    <x v="0"/>
    <x v="0"/>
    <x v="0"/>
    <x v="1"/>
    <x v="1"/>
    <x v="324"/>
    <x v="0"/>
    <x v="1"/>
    <s v="Tesseramento"/>
    <x v="1"/>
    <x v="4"/>
    <x v="0"/>
    <m/>
  </r>
  <r>
    <n v="96863"/>
    <x v="0"/>
    <x v="0"/>
    <x v="0"/>
    <x v="3"/>
    <x v="1"/>
    <x v="324"/>
    <x v="0"/>
    <x v="1"/>
    <s v="Tesseramento"/>
    <x v="1"/>
    <x v="4"/>
    <x v="0"/>
    <m/>
  </r>
  <r>
    <n v="32144"/>
    <x v="0"/>
    <x v="0"/>
    <x v="0"/>
    <x v="0"/>
    <x v="11"/>
    <x v="189"/>
    <x v="0"/>
    <x v="0"/>
    <s v="Tesseramento"/>
    <x v="1"/>
    <x v="4"/>
    <x v="0"/>
    <m/>
  </r>
  <r>
    <n v="15434"/>
    <x v="0"/>
    <x v="0"/>
    <x v="0"/>
    <x v="0"/>
    <x v="7"/>
    <x v="41"/>
    <x v="0"/>
    <x v="1"/>
    <s v="Tesseramento"/>
    <x v="1"/>
    <x v="4"/>
    <x v="0"/>
    <m/>
  </r>
  <r>
    <n v="61641"/>
    <x v="0"/>
    <x v="0"/>
    <x v="0"/>
    <x v="0"/>
    <x v="7"/>
    <x v="41"/>
    <x v="0"/>
    <x v="0"/>
    <s v="Tesseramento"/>
    <x v="1"/>
    <x v="4"/>
    <x v="0"/>
    <m/>
  </r>
  <r>
    <n v="166736"/>
    <x v="0"/>
    <x v="0"/>
    <x v="0"/>
    <x v="1"/>
    <x v="11"/>
    <x v="189"/>
    <x v="0"/>
    <x v="0"/>
    <s v="Tesseramento"/>
    <x v="1"/>
    <x v="0"/>
    <x v="0"/>
    <m/>
  </r>
  <r>
    <n v="234116"/>
    <x v="0"/>
    <x v="0"/>
    <x v="1"/>
    <x v="1"/>
    <x v="7"/>
    <x v="30"/>
    <x v="0"/>
    <x v="0"/>
    <s v="Tesseramento"/>
    <x v="1"/>
    <x v="0"/>
    <x v="0"/>
    <m/>
  </r>
  <r>
    <n v="15360"/>
    <x v="0"/>
    <x v="0"/>
    <x v="0"/>
    <x v="0"/>
    <x v="7"/>
    <x v="41"/>
    <x v="0"/>
    <x v="1"/>
    <s v="Tesseramento"/>
    <x v="1"/>
    <x v="4"/>
    <x v="0"/>
    <m/>
  </r>
  <r>
    <n v="88451"/>
    <x v="0"/>
    <x v="0"/>
    <x v="0"/>
    <x v="0"/>
    <x v="7"/>
    <x v="41"/>
    <x v="0"/>
    <x v="1"/>
    <s v="Tesseramento"/>
    <x v="1"/>
    <x v="4"/>
    <x v="0"/>
    <m/>
  </r>
  <r>
    <n v="98989"/>
    <x v="0"/>
    <x v="0"/>
    <x v="0"/>
    <x v="0"/>
    <x v="7"/>
    <x v="41"/>
    <x v="0"/>
    <x v="0"/>
    <s v="Tesseramento"/>
    <x v="1"/>
    <x v="3"/>
    <x v="0"/>
    <m/>
  </r>
  <r>
    <n v="234125"/>
    <x v="0"/>
    <x v="0"/>
    <x v="1"/>
    <x v="0"/>
    <x v="1"/>
    <x v="324"/>
    <x v="0"/>
    <x v="1"/>
    <s v="Tesseramento"/>
    <x v="1"/>
    <x v="0"/>
    <x v="0"/>
    <m/>
  </r>
  <r>
    <n v="127351"/>
    <x v="0"/>
    <x v="0"/>
    <x v="0"/>
    <x v="0"/>
    <x v="7"/>
    <x v="41"/>
    <x v="0"/>
    <x v="0"/>
    <s v="Tesseramento"/>
    <x v="1"/>
    <x v="0"/>
    <x v="0"/>
    <m/>
  </r>
  <r>
    <n v="227400"/>
    <x v="1"/>
    <x v="0"/>
    <x v="0"/>
    <x v="0"/>
    <x v="7"/>
    <x v="41"/>
    <x v="0"/>
    <x v="0"/>
    <s v="Tesseramento"/>
    <x v="1"/>
    <x v="5"/>
    <x v="0"/>
    <m/>
  </r>
  <r>
    <n v="40258"/>
    <x v="0"/>
    <x v="0"/>
    <x v="0"/>
    <x v="0"/>
    <x v="11"/>
    <x v="189"/>
    <x v="0"/>
    <x v="0"/>
    <s v="Tesseramento"/>
    <x v="1"/>
    <x v="4"/>
    <x v="0"/>
    <m/>
  </r>
  <r>
    <n v="54937"/>
    <x v="0"/>
    <x v="0"/>
    <x v="0"/>
    <x v="0"/>
    <x v="7"/>
    <x v="41"/>
    <x v="0"/>
    <x v="0"/>
    <s v="Tesseramento"/>
    <x v="1"/>
    <x v="3"/>
    <x v="0"/>
    <m/>
  </r>
  <r>
    <n v="144560"/>
    <x v="0"/>
    <x v="0"/>
    <x v="0"/>
    <x v="0"/>
    <x v="7"/>
    <x v="41"/>
    <x v="0"/>
    <x v="0"/>
    <s v="Tesseramento"/>
    <x v="1"/>
    <x v="0"/>
    <x v="0"/>
    <m/>
  </r>
  <r>
    <n v="98995"/>
    <x v="0"/>
    <x v="0"/>
    <x v="0"/>
    <x v="0"/>
    <x v="7"/>
    <x v="41"/>
    <x v="0"/>
    <x v="0"/>
    <s v="Tesseramento"/>
    <x v="1"/>
    <x v="0"/>
    <x v="0"/>
    <m/>
  </r>
  <r>
    <n v="129266"/>
    <x v="0"/>
    <x v="0"/>
    <x v="0"/>
    <x v="0"/>
    <x v="7"/>
    <x v="41"/>
    <x v="0"/>
    <x v="0"/>
    <s v="Tesseramento"/>
    <x v="1"/>
    <x v="0"/>
    <x v="0"/>
    <m/>
  </r>
  <r>
    <n v="95567"/>
    <x v="0"/>
    <x v="0"/>
    <x v="0"/>
    <x v="0"/>
    <x v="11"/>
    <x v="189"/>
    <x v="0"/>
    <x v="0"/>
    <s v="Tesseramento"/>
    <x v="1"/>
    <x v="1"/>
    <x v="0"/>
    <m/>
  </r>
  <r>
    <n v="179743"/>
    <x v="0"/>
    <x v="0"/>
    <x v="0"/>
    <x v="1"/>
    <x v="7"/>
    <x v="41"/>
    <x v="0"/>
    <x v="0"/>
    <s v="Tesseramento"/>
    <x v="1"/>
    <x v="1"/>
    <x v="0"/>
    <m/>
  </r>
  <r>
    <n v="79215"/>
    <x v="0"/>
    <x v="0"/>
    <x v="0"/>
    <x v="0"/>
    <x v="7"/>
    <x v="41"/>
    <x v="0"/>
    <x v="0"/>
    <s v="Tesseramento"/>
    <x v="1"/>
    <x v="0"/>
    <x v="0"/>
    <m/>
  </r>
  <r>
    <n v="22629"/>
    <x v="0"/>
    <x v="0"/>
    <x v="0"/>
    <x v="0"/>
    <x v="7"/>
    <x v="41"/>
    <x v="0"/>
    <x v="0"/>
    <s v="Tesseramento"/>
    <x v="1"/>
    <x v="0"/>
    <x v="0"/>
    <m/>
  </r>
  <r>
    <n v="115717"/>
    <x v="0"/>
    <x v="0"/>
    <x v="0"/>
    <x v="0"/>
    <x v="7"/>
    <x v="41"/>
    <x v="0"/>
    <x v="0"/>
    <s v="Tesseramento"/>
    <x v="1"/>
    <x v="4"/>
    <x v="0"/>
    <m/>
  </r>
  <r>
    <n v="183100"/>
    <x v="0"/>
    <x v="0"/>
    <x v="0"/>
    <x v="0"/>
    <x v="11"/>
    <x v="189"/>
    <x v="0"/>
    <x v="0"/>
    <s v="Tesseramento"/>
    <x v="1"/>
    <x v="0"/>
    <x v="0"/>
    <m/>
  </r>
  <r>
    <n v="211274"/>
    <x v="0"/>
    <x v="0"/>
    <x v="0"/>
    <x v="0"/>
    <x v="7"/>
    <x v="41"/>
    <x v="0"/>
    <x v="0"/>
    <s v="Tesseramento"/>
    <x v="1"/>
    <x v="3"/>
    <x v="0"/>
    <m/>
  </r>
  <r>
    <n v="123184"/>
    <x v="0"/>
    <x v="0"/>
    <x v="0"/>
    <x v="0"/>
    <x v="7"/>
    <x v="41"/>
    <x v="0"/>
    <x v="1"/>
    <s v="Tesseramento"/>
    <x v="1"/>
    <x v="0"/>
    <x v="0"/>
    <m/>
  </r>
  <r>
    <n v="15482"/>
    <x v="0"/>
    <x v="0"/>
    <x v="0"/>
    <x v="0"/>
    <x v="7"/>
    <x v="41"/>
    <x v="0"/>
    <x v="0"/>
    <s v="Tesseramento"/>
    <x v="1"/>
    <x v="4"/>
    <x v="0"/>
    <m/>
  </r>
  <r>
    <n v="39620"/>
    <x v="0"/>
    <x v="0"/>
    <x v="0"/>
    <x v="0"/>
    <x v="7"/>
    <x v="41"/>
    <x v="0"/>
    <x v="1"/>
    <s v="Tesseramento"/>
    <x v="1"/>
    <x v="4"/>
    <x v="0"/>
    <m/>
  </r>
  <r>
    <n v="28580"/>
    <x v="0"/>
    <x v="0"/>
    <x v="0"/>
    <x v="0"/>
    <x v="11"/>
    <x v="189"/>
    <x v="0"/>
    <x v="0"/>
    <s v="Tesseramento"/>
    <x v="1"/>
    <x v="3"/>
    <x v="0"/>
    <m/>
  </r>
  <r>
    <n v="39381"/>
    <x v="0"/>
    <x v="0"/>
    <x v="0"/>
    <x v="0"/>
    <x v="7"/>
    <x v="41"/>
    <x v="0"/>
    <x v="1"/>
    <s v="Tesseramento"/>
    <x v="1"/>
    <x v="4"/>
    <x v="0"/>
    <m/>
  </r>
  <r>
    <n v="15196"/>
    <x v="0"/>
    <x v="0"/>
    <x v="0"/>
    <x v="0"/>
    <x v="7"/>
    <x v="41"/>
    <x v="0"/>
    <x v="0"/>
    <s v="Tesseramento"/>
    <x v="1"/>
    <x v="3"/>
    <x v="0"/>
    <m/>
  </r>
  <r>
    <n v="75656"/>
    <x v="0"/>
    <x v="0"/>
    <x v="0"/>
    <x v="0"/>
    <x v="5"/>
    <x v="38"/>
    <x v="0"/>
    <x v="0"/>
    <s v="Tesseramento"/>
    <x v="1"/>
    <x v="4"/>
    <x v="0"/>
    <m/>
  </r>
  <r>
    <n v="186885"/>
    <x v="0"/>
    <x v="0"/>
    <x v="0"/>
    <x v="0"/>
    <x v="11"/>
    <x v="189"/>
    <x v="0"/>
    <x v="0"/>
    <s v="Tesseramento"/>
    <x v="1"/>
    <x v="0"/>
    <x v="0"/>
    <m/>
  </r>
  <r>
    <n v="75643"/>
    <x v="0"/>
    <x v="0"/>
    <x v="0"/>
    <x v="0"/>
    <x v="5"/>
    <x v="38"/>
    <x v="0"/>
    <x v="1"/>
    <s v="Tesseramento"/>
    <x v="1"/>
    <x v="4"/>
    <x v="0"/>
    <m/>
  </r>
  <r>
    <n v="224314"/>
    <x v="0"/>
    <x v="0"/>
    <x v="0"/>
    <x v="0"/>
    <x v="5"/>
    <x v="38"/>
    <x v="0"/>
    <x v="0"/>
    <s v="Tesseramento"/>
    <x v="1"/>
    <x v="0"/>
    <x v="0"/>
    <m/>
  </r>
  <r>
    <n v="167601"/>
    <x v="0"/>
    <x v="0"/>
    <x v="0"/>
    <x v="0"/>
    <x v="12"/>
    <x v="114"/>
    <x v="0"/>
    <x v="0"/>
    <s v="Tesseramento"/>
    <x v="1"/>
    <x v="4"/>
    <x v="0"/>
    <m/>
  </r>
  <r>
    <n v="14687"/>
    <x v="0"/>
    <x v="0"/>
    <x v="0"/>
    <x v="0"/>
    <x v="11"/>
    <x v="189"/>
    <x v="0"/>
    <x v="0"/>
    <s v="Tesseramento"/>
    <x v="1"/>
    <x v="4"/>
    <x v="0"/>
    <m/>
  </r>
  <r>
    <n v="121838"/>
    <x v="0"/>
    <x v="0"/>
    <x v="0"/>
    <x v="1"/>
    <x v="11"/>
    <x v="189"/>
    <x v="0"/>
    <x v="1"/>
    <s v="Tesseramento"/>
    <x v="1"/>
    <x v="3"/>
    <x v="0"/>
    <m/>
  </r>
  <r>
    <n v="234463"/>
    <x v="0"/>
    <x v="0"/>
    <x v="1"/>
    <x v="2"/>
    <x v="11"/>
    <x v="244"/>
    <x v="0"/>
    <x v="0"/>
    <s v="Tesseramento"/>
    <x v="0"/>
    <x v="1"/>
    <x v="0"/>
    <m/>
  </r>
  <r>
    <n v="187732"/>
    <x v="0"/>
    <x v="0"/>
    <x v="0"/>
    <x v="0"/>
    <x v="7"/>
    <x v="44"/>
    <x v="0"/>
    <x v="0"/>
    <s v="Tesseramento"/>
    <x v="1"/>
    <x v="3"/>
    <x v="0"/>
    <m/>
  </r>
  <r>
    <n v="52442"/>
    <x v="0"/>
    <x v="0"/>
    <x v="0"/>
    <x v="0"/>
    <x v="11"/>
    <x v="189"/>
    <x v="0"/>
    <x v="0"/>
    <s v="Tesseramento"/>
    <x v="1"/>
    <x v="3"/>
    <x v="0"/>
    <m/>
  </r>
  <r>
    <n v="229211"/>
    <x v="0"/>
    <x v="0"/>
    <x v="0"/>
    <x v="2"/>
    <x v="7"/>
    <x v="161"/>
    <x v="0"/>
    <x v="1"/>
    <s v="Tesseramento"/>
    <x v="0"/>
    <x v="3"/>
    <x v="0"/>
    <m/>
  </r>
  <r>
    <n v="5615"/>
    <x v="0"/>
    <x v="0"/>
    <x v="0"/>
    <x v="0"/>
    <x v="7"/>
    <x v="161"/>
    <x v="0"/>
    <x v="0"/>
    <s v="Tesseramento"/>
    <x v="0"/>
    <x v="0"/>
    <x v="0"/>
    <m/>
  </r>
  <r>
    <n v="160592"/>
    <x v="0"/>
    <x v="0"/>
    <x v="0"/>
    <x v="3"/>
    <x v="7"/>
    <x v="161"/>
    <x v="0"/>
    <x v="0"/>
    <s v="Tesseramento"/>
    <x v="0"/>
    <x v="0"/>
    <x v="0"/>
    <m/>
  </r>
  <r>
    <n v="98970"/>
    <x v="0"/>
    <x v="0"/>
    <x v="0"/>
    <x v="0"/>
    <x v="7"/>
    <x v="161"/>
    <x v="0"/>
    <x v="0"/>
    <s v="Tesseramento"/>
    <x v="0"/>
    <x v="0"/>
    <x v="0"/>
    <m/>
  </r>
  <r>
    <n v="108685"/>
    <x v="0"/>
    <x v="0"/>
    <x v="0"/>
    <x v="0"/>
    <x v="11"/>
    <x v="102"/>
    <x v="0"/>
    <x v="0"/>
    <s v="Tesseramento"/>
    <x v="1"/>
    <x v="3"/>
    <x v="0"/>
    <m/>
  </r>
  <r>
    <n v="25018"/>
    <x v="0"/>
    <x v="0"/>
    <x v="0"/>
    <x v="0"/>
    <x v="11"/>
    <x v="102"/>
    <x v="0"/>
    <x v="0"/>
    <s v="Tesseramento"/>
    <x v="1"/>
    <x v="1"/>
    <x v="0"/>
    <m/>
  </r>
  <r>
    <n v="144988"/>
    <x v="0"/>
    <x v="0"/>
    <x v="2"/>
    <x v="0"/>
    <x v="11"/>
    <x v="189"/>
    <x v="0"/>
    <x v="0"/>
    <s v="Tesseramento"/>
    <x v="1"/>
    <x v="0"/>
    <x v="0"/>
    <m/>
  </r>
  <r>
    <n v="109190"/>
    <x v="0"/>
    <x v="0"/>
    <x v="0"/>
    <x v="0"/>
    <x v="7"/>
    <x v="242"/>
    <x v="0"/>
    <x v="0"/>
    <s v="Tesseramento"/>
    <x v="0"/>
    <x v="1"/>
    <x v="0"/>
    <m/>
  </r>
  <r>
    <n v="104929"/>
    <x v="0"/>
    <x v="0"/>
    <x v="0"/>
    <x v="1"/>
    <x v="7"/>
    <x v="242"/>
    <x v="0"/>
    <x v="0"/>
    <s v="Tesseramento"/>
    <x v="0"/>
    <x v="4"/>
    <x v="0"/>
    <m/>
  </r>
  <r>
    <n v="104919"/>
    <x v="0"/>
    <x v="0"/>
    <x v="0"/>
    <x v="1"/>
    <x v="7"/>
    <x v="242"/>
    <x v="0"/>
    <x v="1"/>
    <s v="Tesseramento"/>
    <x v="0"/>
    <x v="4"/>
    <x v="0"/>
    <m/>
  </r>
  <r>
    <n v="138736"/>
    <x v="0"/>
    <x v="0"/>
    <x v="0"/>
    <x v="1"/>
    <x v="7"/>
    <x v="242"/>
    <x v="0"/>
    <x v="1"/>
    <s v="Tesseramento"/>
    <x v="0"/>
    <x v="0"/>
    <x v="0"/>
    <m/>
  </r>
  <r>
    <n v="110891"/>
    <x v="0"/>
    <x v="0"/>
    <x v="0"/>
    <x v="0"/>
    <x v="7"/>
    <x v="242"/>
    <x v="0"/>
    <x v="0"/>
    <s v="Tesseramento"/>
    <x v="0"/>
    <x v="3"/>
    <x v="0"/>
    <m/>
  </r>
  <r>
    <n v="208652"/>
    <x v="1"/>
    <x v="1"/>
    <x v="0"/>
    <x v="0"/>
    <x v="7"/>
    <x v="242"/>
    <x v="0"/>
    <x v="1"/>
    <s v="Tesseramento"/>
    <x v="0"/>
    <x v="7"/>
    <x v="0"/>
    <m/>
  </r>
  <r>
    <n v="180742"/>
    <x v="0"/>
    <x v="0"/>
    <x v="0"/>
    <x v="0"/>
    <x v="7"/>
    <x v="242"/>
    <x v="0"/>
    <x v="1"/>
    <s v="Tesseramento"/>
    <x v="0"/>
    <x v="3"/>
    <x v="0"/>
    <m/>
  </r>
  <r>
    <n v="129759"/>
    <x v="0"/>
    <x v="0"/>
    <x v="0"/>
    <x v="0"/>
    <x v="7"/>
    <x v="242"/>
    <x v="0"/>
    <x v="0"/>
    <s v="Tesseramento"/>
    <x v="0"/>
    <x v="4"/>
    <x v="0"/>
    <m/>
  </r>
  <r>
    <n v="232371"/>
    <x v="1"/>
    <x v="0"/>
    <x v="0"/>
    <x v="2"/>
    <x v="11"/>
    <x v="189"/>
    <x v="0"/>
    <x v="0"/>
    <s v="Tesseramento"/>
    <x v="1"/>
    <x v="5"/>
    <x v="0"/>
    <m/>
  </r>
  <r>
    <n v="103641"/>
    <x v="0"/>
    <x v="0"/>
    <x v="0"/>
    <x v="0"/>
    <x v="7"/>
    <x v="242"/>
    <x v="0"/>
    <x v="0"/>
    <s v="Tesseramento"/>
    <x v="0"/>
    <x v="4"/>
    <x v="0"/>
    <m/>
  </r>
  <r>
    <n v="115898"/>
    <x v="0"/>
    <x v="0"/>
    <x v="0"/>
    <x v="1"/>
    <x v="7"/>
    <x v="242"/>
    <x v="0"/>
    <x v="1"/>
    <s v="Tesseramento"/>
    <x v="0"/>
    <x v="4"/>
    <x v="0"/>
    <m/>
  </r>
  <r>
    <n v="135206"/>
    <x v="0"/>
    <x v="0"/>
    <x v="0"/>
    <x v="0"/>
    <x v="7"/>
    <x v="242"/>
    <x v="0"/>
    <x v="0"/>
    <s v="Tesseramento"/>
    <x v="0"/>
    <x v="0"/>
    <x v="0"/>
    <m/>
  </r>
  <r>
    <n v="119611"/>
    <x v="1"/>
    <x v="0"/>
    <x v="0"/>
    <x v="0"/>
    <x v="7"/>
    <x v="242"/>
    <x v="0"/>
    <x v="0"/>
    <s v="Tesseramento"/>
    <x v="0"/>
    <x v="2"/>
    <x v="0"/>
    <m/>
  </r>
  <r>
    <n v="174927"/>
    <x v="0"/>
    <x v="0"/>
    <x v="0"/>
    <x v="0"/>
    <x v="7"/>
    <x v="242"/>
    <x v="0"/>
    <x v="1"/>
    <s v="Tesseramento"/>
    <x v="0"/>
    <x v="3"/>
    <x v="0"/>
    <m/>
  </r>
  <r>
    <n v="205187"/>
    <x v="1"/>
    <x v="0"/>
    <x v="0"/>
    <x v="0"/>
    <x v="11"/>
    <x v="189"/>
    <x v="0"/>
    <x v="0"/>
    <s v="Tesseramento"/>
    <x v="1"/>
    <x v="7"/>
    <x v="0"/>
    <m/>
  </r>
  <r>
    <n v="172056"/>
    <x v="0"/>
    <x v="0"/>
    <x v="0"/>
    <x v="0"/>
    <x v="11"/>
    <x v="302"/>
    <x v="0"/>
    <x v="1"/>
    <s v="Tesseramento"/>
    <x v="1"/>
    <x v="0"/>
    <x v="0"/>
    <m/>
  </r>
  <r>
    <n v="33407"/>
    <x v="0"/>
    <x v="0"/>
    <x v="0"/>
    <x v="0"/>
    <x v="11"/>
    <x v="302"/>
    <x v="0"/>
    <x v="0"/>
    <s v="Tesseramento"/>
    <x v="1"/>
    <x v="4"/>
    <x v="0"/>
    <m/>
  </r>
  <r>
    <n v="128792"/>
    <x v="0"/>
    <x v="0"/>
    <x v="0"/>
    <x v="0"/>
    <x v="11"/>
    <x v="302"/>
    <x v="0"/>
    <x v="0"/>
    <s v="Tesseramento"/>
    <x v="1"/>
    <x v="4"/>
    <x v="0"/>
    <m/>
  </r>
  <r>
    <n v="231891"/>
    <x v="0"/>
    <x v="0"/>
    <x v="0"/>
    <x v="3"/>
    <x v="11"/>
    <x v="302"/>
    <x v="0"/>
    <x v="0"/>
    <s v="Tesseramento"/>
    <x v="1"/>
    <x v="3"/>
    <x v="0"/>
    <m/>
  </r>
  <r>
    <n v="185934"/>
    <x v="0"/>
    <x v="0"/>
    <x v="0"/>
    <x v="0"/>
    <x v="11"/>
    <x v="302"/>
    <x v="0"/>
    <x v="1"/>
    <s v="Tesseramento"/>
    <x v="1"/>
    <x v="3"/>
    <x v="0"/>
    <m/>
  </r>
  <r>
    <n v="39999"/>
    <x v="0"/>
    <x v="0"/>
    <x v="0"/>
    <x v="0"/>
    <x v="11"/>
    <x v="302"/>
    <x v="0"/>
    <x v="0"/>
    <s v="Tesseramento"/>
    <x v="1"/>
    <x v="4"/>
    <x v="0"/>
    <m/>
  </r>
  <r>
    <n v="33420"/>
    <x v="0"/>
    <x v="0"/>
    <x v="0"/>
    <x v="0"/>
    <x v="11"/>
    <x v="302"/>
    <x v="0"/>
    <x v="0"/>
    <s v="Tesseramento"/>
    <x v="1"/>
    <x v="4"/>
    <x v="0"/>
    <m/>
  </r>
  <r>
    <n v="188998"/>
    <x v="0"/>
    <x v="0"/>
    <x v="0"/>
    <x v="0"/>
    <x v="11"/>
    <x v="302"/>
    <x v="0"/>
    <x v="0"/>
    <s v="Tesseramento"/>
    <x v="1"/>
    <x v="3"/>
    <x v="0"/>
    <m/>
  </r>
  <r>
    <n v="31034"/>
    <x v="0"/>
    <x v="0"/>
    <x v="0"/>
    <x v="0"/>
    <x v="11"/>
    <x v="302"/>
    <x v="0"/>
    <x v="0"/>
    <s v="Tesseramento"/>
    <x v="1"/>
    <x v="0"/>
    <x v="0"/>
    <m/>
  </r>
  <r>
    <n v="200892"/>
    <x v="1"/>
    <x v="0"/>
    <x v="0"/>
    <x v="0"/>
    <x v="11"/>
    <x v="302"/>
    <x v="0"/>
    <x v="0"/>
    <s v="Tesseramento"/>
    <x v="1"/>
    <x v="7"/>
    <x v="0"/>
    <s v="B"/>
  </r>
  <r>
    <n v="206286"/>
    <x v="0"/>
    <x v="0"/>
    <x v="0"/>
    <x v="0"/>
    <x v="11"/>
    <x v="302"/>
    <x v="0"/>
    <x v="0"/>
    <s v="Tesseramento"/>
    <x v="1"/>
    <x v="4"/>
    <x v="0"/>
    <m/>
  </r>
  <r>
    <n v="33430"/>
    <x v="0"/>
    <x v="0"/>
    <x v="0"/>
    <x v="0"/>
    <x v="11"/>
    <x v="302"/>
    <x v="0"/>
    <x v="0"/>
    <s v="Tesseramento"/>
    <x v="1"/>
    <x v="4"/>
    <x v="0"/>
    <m/>
  </r>
  <r>
    <n v="33574"/>
    <x v="0"/>
    <x v="0"/>
    <x v="0"/>
    <x v="0"/>
    <x v="11"/>
    <x v="302"/>
    <x v="0"/>
    <x v="1"/>
    <s v="Tesseramento"/>
    <x v="1"/>
    <x v="4"/>
    <x v="0"/>
    <m/>
  </r>
  <r>
    <n v="169967"/>
    <x v="0"/>
    <x v="0"/>
    <x v="0"/>
    <x v="0"/>
    <x v="11"/>
    <x v="302"/>
    <x v="0"/>
    <x v="0"/>
    <s v="Tesseramento"/>
    <x v="1"/>
    <x v="0"/>
    <x v="0"/>
    <m/>
  </r>
  <r>
    <n v="182161"/>
    <x v="1"/>
    <x v="0"/>
    <x v="0"/>
    <x v="0"/>
    <x v="11"/>
    <x v="302"/>
    <x v="0"/>
    <x v="1"/>
    <s v="Tesseramento"/>
    <x v="1"/>
    <x v="7"/>
    <x v="0"/>
    <m/>
  </r>
  <r>
    <n v="33441"/>
    <x v="0"/>
    <x v="0"/>
    <x v="0"/>
    <x v="1"/>
    <x v="11"/>
    <x v="302"/>
    <x v="0"/>
    <x v="0"/>
    <s v="Tesseramento"/>
    <x v="1"/>
    <x v="4"/>
    <x v="0"/>
    <m/>
  </r>
  <r>
    <n v="33439"/>
    <x v="0"/>
    <x v="0"/>
    <x v="0"/>
    <x v="0"/>
    <x v="11"/>
    <x v="302"/>
    <x v="0"/>
    <x v="0"/>
    <s v="Tesseramento"/>
    <x v="1"/>
    <x v="4"/>
    <x v="0"/>
    <m/>
  </r>
  <r>
    <n v="33444"/>
    <x v="0"/>
    <x v="0"/>
    <x v="0"/>
    <x v="0"/>
    <x v="11"/>
    <x v="302"/>
    <x v="0"/>
    <x v="0"/>
    <s v="Tesseramento"/>
    <x v="1"/>
    <x v="0"/>
    <x v="0"/>
    <m/>
  </r>
  <r>
    <n v="6371"/>
    <x v="0"/>
    <x v="0"/>
    <x v="0"/>
    <x v="0"/>
    <x v="11"/>
    <x v="302"/>
    <x v="0"/>
    <x v="0"/>
    <s v="Tesseramento"/>
    <x v="1"/>
    <x v="4"/>
    <x v="0"/>
    <m/>
  </r>
  <r>
    <n v="149180"/>
    <x v="0"/>
    <x v="0"/>
    <x v="0"/>
    <x v="0"/>
    <x v="11"/>
    <x v="302"/>
    <x v="0"/>
    <x v="0"/>
    <s v="Tesseramento"/>
    <x v="1"/>
    <x v="0"/>
    <x v="0"/>
    <m/>
  </r>
  <r>
    <n v="33454"/>
    <x v="0"/>
    <x v="0"/>
    <x v="0"/>
    <x v="0"/>
    <x v="11"/>
    <x v="302"/>
    <x v="0"/>
    <x v="0"/>
    <s v="Tesseramento"/>
    <x v="1"/>
    <x v="4"/>
    <x v="0"/>
    <m/>
  </r>
  <r>
    <n v="33569"/>
    <x v="0"/>
    <x v="0"/>
    <x v="0"/>
    <x v="0"/>
    <x v="11"/>
    <x v="302"/>
    <x v="0"/>
    <x v="0"/>
    <s v="Tesseramento"/>
    <x v="1"/>
    <x v="4"/>
    <x v="0"/>
    <m/>
  </r>
  <r>
    <n v="168006"/>
    <x v="0"/>
    <x v="0"/>
    <x v="0"/>
    <x v="0"/>
    <x v="11"/>
    <x v="189"/>
    <x v="0"/>
    <x v="0"/>
    <s v="Tesseramento"/>
    <x v="1"/>
    <x v="0"/>
    <x v="0"/>
    <m/>
  </r>
  <r>
    <n v="226315"/>
    <x v="0"/>
    <x v="0"/>
    <x v="0"/>
    <x v="2"/>
    <x v="11"/>
    <x v="302"/>
    <x v="0"/>
    <x v="1"/>
    <s v="Tesseramento"/>
    <x v="1"/>
    <x v="0"/>
    <x v="0"/>
    <m/>
  </r>
  <r>
    <n v="33481"/>
    <x v="0"/>
    <x v="0"/>
    <x v="0"/>
    <x v="0"/>
    <x v="11"/>
    <x v="302"/>
    <x v="0"/>
    <x v="1"/>
    <s v="Tesseramento"/>
    <x v="1"/>
    <x v="4"/>
    <x v="0"/>
    <m/>
  </r>
  <r>
    <n v="78979"/>
    <x v="0"/>
    <x v="0"/>
    <x v="0"/>
    <x v="0"/>
    <x v="11"/>
    <x v="302"/>
    <x v="0"/>
    <x v="0"/>
    <s v="Tesseramento"/>
    <x v="1"/>
    <x v="4"/>
    <x v="0"/>
    <m/>
  </r>
  <r>
    <n v="33511"/>
    <x v="0"/>
    <x v="0"/>
    <x v="0"/>
    <x v="0"/>
    <x v="11"/>
    <x v="302"/>
    <x v="0"/>
    <x v="0"/>
    <s v="Tesseramento"/>
    <x v="1"/>
    <x v="4"/>
    <x v="0"/>
    <m/>
  </r>
  <r>
    <n v="33514"/>
    <x v="0"/>
    <x v="0"/>
    <x v="0"/>
    <x v="0"/>
    <x v="11"/>
    <x v="302"/>
    <x v="0"/>
    <x v="0"/>
    <s v="Tesseramento"/>
    <x v="1"/>
    <x v="4"/>
    <x v="0"/>
    <m/>
  </r>
  <r>
    <n v="190602"/>
    <x v="0"/>
    <x v="0"/>
    <x v="0"/>
    <x v="0"/>
    <x v="11"/>
    <x v="302"/>
    <x v="0"/>
    <x v="0"/>
    <s v="Tesseramento"/>
    <x v="1"/>
    <x v="4"/>
    <x v="0"/>
    <m/>
  </r>
  <r>
    <n v="225122"/>
    <x v="1"/>
    <x v="0"/>
    <x v="0"/>
    <x v="2"/>
    <x v="11"/>
    <x v="302"/>
    <x v="0"/>
    <x v="0"/>
    <s v="Tesseramento"/>
    <x v="1"/>
    <x v="5"/>
    <x v="0"/>
    <m/>
  </r>
  <r>
    <n v="214020"/>
    <x v="0"/>
    <x v="0"/>
    <x v="0"/>
    <x v="0"/>
    <x v="11"/>
    <x v="302"/>
    <x v="0"/>
    <x v="0"/>
    <s v="Tesseramento"/>
    <x v="1"/>
    <x v="0"/>
    <x v="0"/>
    <m/>
  </r>
  <r>
    <n v="220001"/>
    <x v="0"/>
    <x v="0"/>
    <x v="0"/>
    <x v="0"/>
    <x v="11"/>
    <x v="302"/>
    <x v="0"/>
    <x v="0"/>
    <s v="Tesseramento"/>
    <x v="1"/>
    <x v="4"/>
    <x v="0"/>
    <m/>
  </r>
  <r>
    <n v="183276"/>
    <x v="0"/>
    <x v="0"/>
    <x v="0"/>
    <x v="0"/>
    <x v="11"/>
    <x v="302"/>
    <x v="0"/>
    <x v="0"/>
    <s v="Tesseramento"/>
    <x v="1"/>
    <x v="3"/>
    <x v="0"/>
    <m/>
  </r>
  <r>
    <n v="9803"/>
    <x v="0"/>
    <x v="0"/>
    <x v="0"/>
    <x v="0"/>
    <x v="11"/>
    <x v="302"/>
    <x v="0"/>
    <x v="0"/>
    <s v="Tesseramento"/>
    <x v="1"/>
    <x v="4"/>
    <x v="0"/>
    <m/>
  </r>
  <r>
    <n v="214021"/>
    <x v="0"/>
    <x v="0"/>
    <x v="0"/>
    <x v="0"/>
    <x v="11"/>
    <x v="302"/>
    <x v="0"/>
    <x v="0"/>
    <s v="Tesseramento"/>
    <x v="1"/>
    <x v="1"/>
    <x v="0"/>
    <m/>
  </r>
  <r>
    <n v="84707"/>
    <x v="0"/>
    <x v="0"/>
    <x v="0"/>
    <x v="0"/>
    <x v="11"/>
    <x v="302"/>
    <x v="0"/>
    <x v="0"/>
    <s v="Tesseramento"/>
    <x v="1"/>
    <x v="3"/>
    <x v="0"/>
    <m/>
  </r>
  <r>
    <n v="172562"/>
    <x v="1"/>
    <x v="0"/>
    <x v="0"/>
    <x v="1"/>
    <x v="11"/>
    <x v="302"/>
    <x v="0"/>
    <x v="1"/>
    <s v="Tesseramento"/>
    <x v="1"/>
    <x v="6"/>
    <x v="0"/>
    <m/>
  </r>
  <r>
    <n v="33545"/>
    <x v="0"/>
    <x v="0"/>
    <x v="0"/>
    <x v="0"/>
    <x v="11"/>
    <x v="302"/>
    <x v="0"/>
    <x v="0"/>
    <s v="Tesseramento"/>
    <x v="1"/>
    <x v="4"/>
    <x v="0"/>
    <m/>
  </r>
  <r>
    <n v="215622"/>
    <x v="0"/>
    <x v="0"/>
    <x v="0"/>
    <x v="0"/>
    <x v="11"/>
    <x v="302"/>
    <x v="0"/>
    <x v="0"/>
    <s v="Tesseramento"/>
    <x v="1"/>
    <x v="0"/>
    <x v="0"/>
    <m/>
  </r>
  <r>
    <n v="56131"/>
    <x v="0"/>
    <x v="0"/>
    <x v="0"/>
    <x v="0"/>
    <x v="11"/>
    <x v="302"/>
    <x v="0"/>
    <x v="1"/>
    <s v="Tesseramento"/>
    <x v="1"/>
    <x v="4"/>
    <x v="0"/>
    <m/>
  </r>
  <r>
    <n v="210817"/>
    <x v="1"/>
    <x v="0"/>
    <x v="0"/>
    <x v="2"/>
    <x v="11"/>
    <x v="302"/>
    <x v="0"/>
    <x v="1"/>
    <s v="Tesseramento"/>
    <x v="1"/>
    <x v="5"/>
    <x v="0"/>
    <m/>
  </r>
  <r>
    <n v="29437"/>
    <x v="0"/>
    <x v="0"/>
    <x v="0"/>
    <x v="0"/>
    <x v="11"/>
    <x v="189"/>
    <x v="0"/>
    <x v="0"/>
    <s v="Tesseramento"/>
    <x v="1"/>
    <x v="4"/>
    <x v="0"/>
    <m/>
  </r>
  <r>
    <n v="234048"/>
    <x v="0"/>
    <x v="0"/>
    <x v="1"/>
    <x v="3"/>
    <x v="7"/>
    <x v="242"/>
    <x v="0"/>
    <x v="0"/>
    <s v="Tesseramento"/>
    <x v="0"/>
    <x v="1"/>
    <x v="0"/>
    <m/>
  </r>
  <r>
    <n v="157860"/>
    <x v="0"/>
    <x v="0"/>
    <x v="0"/>
    <x v="0"/>
    <x v="11"/>
    <x v="189"/>
    <x v="0"/>
    <x v="0"/>
    <s v="Tesseramento"/>
    <x v="1"/>
    <x v="0"/>
    <x v="0"/>
    <m/>
  </r>
  <r>
    <n v="195064"/>
    <x v="0"/>
    <x v="0"/>
    <x v="0"/>
    <x v="0"/>
    <x v="11"/>
    <x v="189"/>
    <x v="0"/>
    <x v="0"/>
    <s v="Tesseramento"/>
    <x v="1"/>
    <x v="0"/>
    <x v="0"/>
    <m/>
  </r>
  <r>
    <n v="43825"/>
    <x v="0"/>
    <x v="0"/>
    <x v="0"/>
    <x v="0"/>
    <x v="2"/>
    <x v="55"/>
    <x v="0"/>
    <x v="0"/>
    <s v="Tesseramento"/>
    <x v="1"/>
    <x v="4"/>
    <x v="0"/>
    <m/>
  </r>
  <r>
    <n v="90940"/>
    <x v="0"/>
    <x v="0"/>
    <x v="0"/>
    <x v="0"/>
    <x v="2"/>
    <x v="55"/>
    <x v="0"/>
    <x v="1"/>
    <s v="Tesseramento"/>
    <x v="1"/>
    <x v="4"/>
    <x v="0"/>
    <m/>
  </r>
  <r>
    <n v="167125"/>
    <x v="0"/>
    <x v="1"/>
    <x v="0"/>
    <x v="1"/>
    <x v="2"/>
    <x v="55"/>
    <x v="0"/>
    <x v="1"/>
    <s v="Tesseramento"/>
    <x v="1"/>
    <x v="3"/>
    <x v="0"/>
    <m/>
  </r>
  <r>
    <n v="234040"/>
    <x v="0"/>
    <x v="0"/>
    <x v="1"/>
    <x v="0"/>
    <x v="11"/>
    <x v="302"/>
    <x v="0"/>
    <x v="0"/>
    <s v="Tesseramento"/>
    <x v="1"/>
    <x v="0"/>
    <x v="0"/>
    <m/>
  </r>
  <r>
    <n v="218406"/>
    <x v="1"/>
    <x v="0"/>
    <x v="0"/>
    <x v="0"/>
    <x v="11"/>
    <x v="244"/>
    <x v="0"/>
    <x v="0"/>
    <s v="Tesseramento"/>
    <x v="0"/>
    <x v="2"/>
    <x v="0"/>
    <m/>
  </r>
  <r>
    <n v="183269"/>
    <x v="0"/>
    <x v="0"/>
    <x v="0"/>
    <x v="0"/>
    <x v="11"/>
    <x v="244"/>
    <x v="0"/>
    <x v="0"/>
    <s v="Tesseramento"/>
    <x v="0"/>
    <x v="0"/>
    <x v="0"/>
    <m/>
  </r>
  <r>
    <n v="190239"/>
    <x v="0"/>
    <x v="0"/>
    <x v="0"/>
    <x v="0"/>
    <x v="11"/>
    <x v="244"/>
    <x v="0"/>
    <x v="1"/>
    <s v="Tesseramento"/>
    <x v="0"/>
    <x v="3"/>
    <x v="0"/>
    <m/>
  </r>
  <r>
    <n v="31975"/>
    <x v="0"/>
    <x v="0"/>
    <x v="0"/>
    <x v="0"/>
    <x v="11"/>
    <x v="244"/>
    <x v="0"/>
    <x v="0"/>
    <s v="Tesseramento"/>
    <x v="0"/>
    <x v="4"/>
    <x v="0"/>
    <m/>
  </r>
  <r>
    <n v="215937"/>
    <x v="0"/>
    <x v="0"/>
    <x v="0"/>
    <x v="0"/>
    <x v="11"/>
    <x v="244"/>
    <x v="0"/>
    <x v="0"/>
    <s v="Tesseramento"/>
    <x v="0"/>
    <x v="0"/>
    <x v="0"/>
    <m/>
  </r>
  <r>
    <n v="179351"/>
    <x v="0"/>
    <x v="0"/>
    <x v="0"/>
    <x v="0"/>
    <x v="11"/>
    <x v="244"/>
    <x v="0"/>
    <x v="0"/>
    <s v="Tesseramento"/>
    <x v="0"/>
    <x v="0"/>
    <x v="0"/>
    <m/>
  </r>
  <r>
    <n v="39070"/>
    <x v="0"/>
    <x v="0"/>
    <x v="0"/>
    <x v="0"/>
    <x v="11"/>
    <x v="244"/>
    <x v="0"/>
    <x v="1"/>
    <s v="Tesseramento"/>
    <x v="0"/>
    <x v="4"/>
    <x v="0"/>
    <m/>
  </r>
  <r>
    <n v="205025"/>
    <x v="0"/>
    <x v="0"/>
    <x v="0"/>
    <x v="0"/>
    <x v="11"/>
    <x v="244"/>
    <x v="0"/>
    <x v="0"/>
    <s v="Tesseramento"/>
    <x v="0"/>
    <x v="0"/>
    <x v="0"/>
    <m/>
  </r>
  <r>
    <n v="131842"/>
    <x v="0"/>
    <x v="0"/>
    <x v="0"/>
    <x v="0"/>
    <x v="11"/>
    <x v="244"/>
    <x v="0"/>
    <x v="0"/>
    <s v="Tesseramento"/>
    <x v="0"/>
    <x v="0"/>
    <x v="0"/>
    <m/>
  </r>
  <r>
    <n v="60806"/>
    <x v="0"/>
    <x v="0"/>
    <x v="0"/>
    <x v="4"/>
    <x v="7"/>
    <x v="134"/>
    <x v="0"/>
    <x v="0"/>
    <s v="Tesseramento"/>
    <x v="0"/>
    <x v="4"/>
    <x v="0"/>
    <m/>
  </r>
  <r>
    <n v="234031"/>
    <x v="0"/>
    <x v="0"/>
    <x v="1"/>
    <x v="0"/>
    <x v="1"/>
    <x v="178"/>
    <x v="0"/>
    <x v="0"/>
    <s v="Tesseramento"/>
    <x v="0"/>
    <x v="4"/>
    <x v="0"/>
    <m/>
  </r>
  <r>
    <n v="83072"/>
    <x v="0"/>
    <x v="0"/>
    <x v="0"/>
    <x v="2"/>
    <x v="7"/>
    <x v="134"/>
    <x v="0"/>
    <x v="1"/>
    <s v="Tesseramento"/>
    <x v="0"/>
    <x v="1"/>
    <x v="0"/>
    <m/>
  </r>
  <r>
    <n v="228046"/>
    <x v="0"/>
    <x v="0"/>
    <x v="0"/>
    <x v="2"/>
    <x v="7"/>
    <x v="134"/>
    <x v="0"/>
    <x v="0"/>
    <s v="Tesseramento"/>
    <x v="0"/>
    <x v="1"/>
    <x v="0"/>
    <m/>
  </r>
  <r>
    <n v="228048"/>
    <x v="0"/>
    <x v="0"/>
    <x v="0"/>
    <x v="2"/>
    <x v="7"/>
    <x v="134"/>
    <x v="0"/>
    <x v="1"/>
    <s v="Tesseramento"/>
    <x v="0"/>
    <x v="4"/>
    <x v="0"/>
    <m/>
  </r>
  <r>
    <n v="192367"/>
    <x v="0"/>
    <x v="0"/>
    <x v="0"/>
    <x v="0"/>
    <x v="7"/>
    <x v="134"/>
    <x v="0"/>
    <x v="0"/>
    <s v="Tesseramento"/>
    <x v="0"/>
    <x v="4"/>
    <x v="0"/>
    <m/>
  </r>
  <r>
    <n v="82204"/>
    <x v="0"/>
    <x v="0"/>
    <x v="0"/>
    <x v="0"/>
    <x v="2"/>
    <x v="55"/>
    <x v="0"/>
    <x v="1"/>
    <s v="Tesseramento"/>
    <x v="1"/>
    <x v="4"/>
    <x v="0"/>
    <m/>
  </r>
  <r>
    <n v="116789"/>
    <x v="0"/>
    <x v="0"/>
    <x v="0"/>
    <x v="0"/>
    <x v="2"/>
    <x v="55"/>
    <x v="0"/>
    <x v="0"/>
    <s v="Tesseramento"/>
    <x v="1"/>
    <x v="0"/>
    <x v="0"/>
    <m/>
  </r>
  <r>
    <n v="225450"/>
    <x v="0"/>
    <x v="0"/>
    <x v="0"/>
    <x v="0"/>
    <x v="2"/>
    <x v="55"/>
    <x v="0"/>
    <x v="0"/>
    <s v="Tesseramento"/>
    <x v="1"/>
    <x v="3"/>
    <x v="0"/>
    <m/>
  </r>
  <r>
    <n v="234462"/>
    <x v="1"/>
    <x v="0"/>
    <x v="1"/>
    <x v="2"/>
    <x v="11"/>
    <x v="244"/>
    <x v="0"/>
    <x v="0"/>
    <s v="Tesseramento"/>
    <x v="0"/>
    <x v="5"/>
    <x v="0"/>
    <m/>
  </r>
  <r>
    <n v="215884"/>
    <x v="0"/>
    <x v="0"/>
    <x v="0"/>
    <x v="0"/>
    <x v="11"/>
    <x v="244"/>
    <x v="0"/>
    <x v="0"/>
    <s v="Tesseramento"/>
    <x v="0"/>
    <x v="1"/>
    <x v="0"/>
    <m/>
  </r>
  <r>
    <n v="153611"/>
    <x v="0"/>
    <x v="0"/>
    <x v="0"/>
    <x v="0"/>
    <x v="11"/>
    <x v="244"/>
    <x v="0"/>
    <x v="0"/>
    <s v="Tesseramento"/>
    <x v="0"/>
    <x v="0"/>
    <x v="0"/>
    <m/>
  </r>
  <r>
    <n v="207443"/>
    <x v="1"/>
    <x v="0"/>
    <x v="0"/>
    <x v="1"/>
    <x v="2"/>
    <x v="55"/>
    <x v="0"/>
    <x v="0"/>
    <s v="Tesseramento"/>
    <x v="1"/>
    <x v="5"/>
    <x v="0"/>
    <m/>
  </r>
  <r>
    <n v="30810"/>
    <x v="0"/>
    <x v="0"/>
    <x v="0"/>
    <x v="0"/>
    <x v="2"/>
    <x v="55"/>
    <x v="0"/>
    <x v="0"/>
    <s v="Tesseramento"/>
    <x v="1"/>
    <x v="4"/>
    <x v="0"/>
    <m/>
  </r>
  <r>
    <n v="158882"/>
    <x v="1"/>
    <x v="0"/>
    <x v="0"/>
    <x v="0"/>
    <x v="2"/>
    <x v="55"/>
    <x v="0"/>
    <x v="1"/>
    <s v="Tesseramento"/>
    <x v="1"/>
    <x v="7"/>
    <x v="0"/>
    <m/>
  </r>
  <r>
    <n v="30809"/>
    <x v="0"/>
    <x v="0"/>
    <x v="0"/>
    <x v="0"/>
    <x v="2"/>
    <x v="55"/>
    <x v="0"/>
    <x v="0"/>
    <s v="Tesseramento"/>
    <x v="1"/>
    <x v="0"/>
    <x v="0"/>
    <m/>
  </r>
  <r>
    <n v="152933"/>
    <x v="0"/>
    <x v="0"/>
    <x v="0"/>
    <x v="0"/>
    <x v="2"/>
    <x v="55"/>
    <x v="0"/>
    <x v="0"/>
    <s v="Tesseramento"/>
    <x v="1"/>
    <x v="3"/>
    <x v="0"/>
    <m/>
  </r>
  <r>
    <n v="221971"/>
    <x v="0"/>
    <x v="0"/>
    <x v="0"/>
    <x v="0"/>
    <x v="11"/>
    <x v="244"/>
    <x v="0"/>
    <x v="0"/>
    <s v="Tesseramento"/>
    <x v="0"/>
    <x v="1"/>
    <x v="0"/>
    <m/>
  </r>
  <r>
    <n v="76784"/>
    <x v="0"/>
    <x v="0"/>
    <x v="0"/>
    <x v="0"/>
    <x v="2"/>
    <x v="55"/>
    <x v="0"/>
    <x v="0"/>
    <s v="Tesseramento"/>
    <x v="1"/>
    <x v="4"/>
    <x v="0"/>
    <m/>
  </r>
  <r>
    <n v="201858"/>
    <x v="1"/>
    <x v="0"/>
    <x v="0"/>
    <x v="0"/>
    <x v="2"/>
    <x v="55"/>
    <x v="0"/>
    <x v="0"/>
    <s v="Tesseramento"/>
    <x v="1"/>
    <x v="5"/>
    <x v="0"/>
    <m/>
  </r>
  <r>
    <n v="71694"/>
    <x v="0"/>
    <x v="0"/>
    <x v="0"/>
    <x v="0"/>
    <x v="2"/>
    <x v="55"/>
    <x v="0"/>
    <x v="0"/>
    <s v="Tesseramento"/>
    <x v="1"/>
    <x v="4"/>
    <x v="0"/>
    <m/>
  </r>
  <r>
    <n v="118271"/>
    <x v="0"/>
    <x v="0"/>
    <x v="0"/>
    <x v="0"/>
    <x v="2"/>
    <x v="55"/>
    <x v="0"/>
    <x v="0"/>
    <s v="Tesseramento"/>
    <x v="1"/>
    <x v="0"/>
    <x v="0"/>
    <m/>
  </r>
  <r>
    <n v="116785"/>
    <x v="0"/>
    <x v="0"/>
    <x v="0"/>
    <x v="0"/>
    <x v="2"/>
    <x v="55"/>
    <x v="0"/>
    <x v="1"/>
    <s v="Tesseramento"/>
    <x v="1"/>
    <x v="0"/>
    <x v="0"/>
    <m/>
  </r>
  <r>
    <n v="209201"/>
    <x v="0"/>
    <x v="0"/>
    <x v="0"/>
    <x v="0"/>
    <x v="2"/>
    <x v="55"/>
    <x v="0"/>
    <x v="0"/>
    <s v="Tesseramento"/>
    <x v="1"/>
    <x v="3"/>
    <x v="0"/>
    <m/>
  </r>
  <r>
    <n v="122660"/>
    <x v="0"/>
    <x v="0"/>
    <x v="0"/>
    <x v="0"/>
    <x v="11"/>
    <x v="244"/>
    <x v="0"/>
    <x v="0"/>
    <s v="Tesseramento"/>
    <x v="0"/>
    <x v="1"/>
    <x v="0"/>
    <m/>
  </r>
  <r>
    <n v="100075"/>
    <x v="0"/>
    <x v="0"/>
    <x v="0"/>
    <x v="0"/>
    <x v="2"/>
    <x v="55"/>
    <x v="0"/>
    <x v="1"/>
    <s v="Tesseramento"/>
    <x v="1"/>
    <x v="4"/>
    <x v="0"/>
    <m/>
  </r>
  <r>
    <n v="88892"/>
    <x v="0"/>
    <x v="0"/>
    <x v="0"/>
    <x v="0"/>
    <x v="2"/>
    <x v="55"/>
    <x v="0"/>
    <x v="0"/>
    <s v="Tesseramento"/>
    <x v="1"/>
    <x v="4"/>
    <x v="0"/>
    <m/>
  </r>
  <r>
    <n v="105559"/>
    <x v="0"/>
    <x v="0"/>
    <x v="2"/>
    <x v="0"/>
    <x v="11"/>
    <x v="244"/>
    <x v="0"/>
    <x v="0"/>
    <s v="Tesseramento"/>
    <x v="0"/>
    <x v="3"/>
    <x v="0"/>
    <m/>
  </r>
  <r>
    <n v="49253"/>
    <x v="0"/>
    <x v="0"/>
    <x v="0"/>
    <x v="0"/>
    <x v="2"/>
    <x v="55"/>
    <x v="0"/>
    <x v="0"/>
    <s v="Tesseramento"/>
    <x v="1"/>
    <x v="4"/>
    <x v="0"/>
    <m/>
  </r>
  <r>
    <n v="110543"/>
    <x v="0"/>
    <x v="0"/>
    <x v="2"/>
    <x v="4"/>
    <x v="11"/>
    <x v="244"/>
    <x v="0"/>
    <x v="1"/>
    <s v="Tesseramento"/>
    <x v="0"/>
    <x v="3"/>
    <x v="0"/>
    <m/>
  </r>
  <r>
    <n v="205565"/>
    <x v="0"/>
    <x v="0"/>
    <x v="0"/>
    <x v="0"/>
    <x v="2"/>
    <x v="55"/>
    <x v="0"/>
    <x v="0"/>
    <s v="Tesseramento"/>
    <x v="1"/>
    <x v="1"/>
    <x v="0"/>
    <m/>
  </r>
  <r>
    <n v="152255"/>
    <x v="0"/>
    <x v="0"/>
    <x v="0"/>
    <x v="0"/>
    <x v="11"/>
    <x v="244"/>
    <x v="0"/>
    <x v="0"/>
    <s v="Tesseramento"/>
    <x v="0"/>
    <x v="0"/>
    <x v="0"/>
    <m/>
  </r>
  <r>
    <n v="63821"/>
    <x v="0"/>
    <x v="0"/>
    <x v="0"/>
    <x v="0"/>
    <x v="2"/>
    <x v="55"/>
    <x v="0"/>
    <x v="0"/>
    <s v="Tesseramento"/>
    <x v="1"/>
    <x v="4"/>
    <x v="0"/>
    <m/>
  </r>
  <r>
    <n v="171254"/>
    <x v="0"/>
    <x v="0"/>
    <x v="0"/>
    <x v="1"/>
    <x v="11"/>
    <x v="244"/>
    <x v="0"/>
    <x v="0"/>
    <s v="Tesseramento"/>
    <x v="0"/>
    <x v="4"/>
    <x v="0"/>
    <m/>
  </r>
  <r>
    <n v="193331"/>
    <x v="0"/>
    <x v="0"/>
    <x v="0"/>
    <x v="0"/>
    <x v="2"/>
    <x v="55"/>
    <x v="0"/>
    <x v="0"/>
    <s v="Tesseramento"/>
    <x v="1"/>
    <x v="3"/>
    <x v="0"/>
    <m/>
  </r>
  <r>
    <n v="183570"/>
    <x v="1"/>
    <x v="0"/>
    <x v="0"/>
    <x v="0"/>
    <x v="2"/>
    <x v="55"/>
    <x v="0"/>
    <x v="0"/>
    <s v="Tesseramento"/>
    <x v="1"/>
    <x v="7"/>
    <x v="0"/>
    <s v="B"/>
  </r>
  <r>
    <n v="134836"/>
    <x v="0"/>
    <x v="0"/>
    <x v="0"/>
    <x v="0"/>
    <x v="2"/>
    <x v="55"/>
    <x v="0"/>
    <x v="0"/>
    <s v="Tesseramento"/>
    <x v="1"/>
    <x v="0"/>
    <x v="0"/>
    <m/>
  </r>
  <r>
    <n v="226028"/>
    <x v="0"/>
    <x v="0"/>
    <x v="0"/>
    <x v="1"/>
    <x v="2"/>
    <x v="55"/>
    <x v="0"/>
    <x v="1"/>
    <s v="Tesseramento"/>
    <x v="1"/>
    <x v="0"/>
    <x v="0"/>
    <m/>
  </r>
  <r>
    <n v="209692"/>
    <x v="1"/>
    <x v="0"/>
    <x v="0"/>
    <x v="0"/>
    <x v="2"/>
    <x v="55"/>
    <x v="0"/>
    <x v="0"/>
    <s v="Tesseramento"/>
    <x v="1"/>
    <x v="6"/>
    <x v="0"/>
    <s v="B"/>
  </r>
  <r>
    <n v="200484"/>
    <x v="1"/>
    <x v="0"/>
    <x v="0"/>
    <x v="0"/>
    <x v="2"/>
    <x v="55"/>
    <x v="0"/>
    <x v="0"/>
    <s v="Tesseramento"/>
    <x v="1"/>
    <x v="2"/>
    <x v="0"/>
    <m/>
  </r>
  <r>
    <n v="194818"/>
    <x v="1"/>
    <x v="0"/>
    <x v="0"/>
    <x v="1"/>
    <x v="2"/>
    <x v="55"/>
    <x v="0"/>
    <x v="1"/>
    <s v="Tesseramento"/>
    <x v="1"/>
    <x v="6"/>
    <x v="0"/>
    <m/>
  </r>
  <r>
    <n v="210513"/>
    <x v="0"/>
    <x v="0"/>
    <x v="0"/>
    <x v="0"/>
    <x v="2"/>
    <x v="55"/>
    <x v="0"/>
    <x v="1"/>
    <s v="Tesseramento"/>
    <x v="1"/>
    <x v="0"/>
    <x v="0"/>
    <m/>
  </r>
  <r>
    <n v="216879"/>
    <x v="0"/>
    <x v="0"/>
    <x v="0"/>
    <x v="0"/>
    <x v="2"/>
    <x v="55"/>
    <x v="0"/>
    <x v="0"/>
    <s v="Tesseramento"/>
    <x v="1"/>
    <x v="0"/>
    <x v="0"/>
    <m/>
  </r>
  <r>
    <n v="22059"/>
    <x v="0"/>
    <x v="0"/>
    <x v="0"/>
    <x v="0"/>
    <x v="2"/>
    <x v="55"/>
    <x v="0"/>
    <x v="1"/>
    <s v="Tesseramento"/>
    <x v="1"/>
    <x v="4"/>
    <x v="0"/>
    <m/>
  </r>
  <r>
    <n v="3139"/>
    <x v="0"/>
    <x v="0"/>
    <x v="0"/>
    <x v="0"/>
    <x v="2"/>
    <x v="55"/>
    <x v="0"/>
    <x v="0"/>
    <s v="Tesseramento"/>
    <x v="1"/>
    <x v="4"/>
    <x v="0"/>
    <m/>
  </r>
  <r>
    <n v="56922"/>
    <x v="0"/>
    <x v="0"/>
    <x v="0"/>
    <x v="0"/>
    <x v="2"/>
    <x v="55"/>
    <x v="0"/>
    <x v="0"/>
    <s v="Tesseramento"/>
    <x v="1"/>
    <x v="4"/>
    <x v="0"/>
    <m/>
  </r>
  <r>
    <n v="60167"/>
    <x v="0"/>
    <x v="0"/>
    <x v="0"/>
    <x v="0"/>
    <x v="2"/>
    <x v="55"/>
    <x v="0"/>
    <x v="1"/>
    <s v="Tesseramento"/>
    <x v="1"/>
    <x v="4"/>
    <x v="0"/>
    <m/>
  </r>
  <r>
    <n v="27812"/>
    <x v="0"/>
    <x v="0"/>
    <x v="0"/>
    <x v="0"/>
    <x v="2"/>
    <x v="55"/>
    <x v="0"/>
    <x v="1"/>
    <s v="Tesseramento"/>
    <x v="1"/>
    <x v="4"/>
    <x v="0"/>
    <m/>
  </r>
  <r>
    <n v="27813"/>
    <x v="0"/>
    <x v="0"/>
    <x v="0"/>
    <x v="0"/>
    <x v="2"/>
    <x v="55"/>
    <x v="0"/>
    <x v="0"/>
    <s v="Tesseramento"/>
    <x v="1"/>
    <x v="4"/>
    <x v="0"/>
    <m/>
  </r>
  <r>
    <n v="215919"/>
    <x v="0"/>
    <x v="0"/>
    <x v="0"/>
    <x v="0"/>
    <x v="2"/>
    <x v="55"/>
    <x v="0"/>
    <x v="0"/>
    <s v="Tesseramento"/>
    <x v="1"/>
    <x v="0"/>
    <x v="0"/>
    <m/>
  </r>
  <r>
    <n v="179479"/>
    <x v="0"/>
    <x v="0"/>
    <x v="0"/>
    <x v="0"/>
    <x v="2"/>
    <x v="55"/>
    <x v="0"/>
    <x v="0"/>
    <s v="Tesseramento"/>
    <x v="1"/>
    <x v="1"/>
    <x v="0"/>
    <m/>
  </r>
  <r>
    <n v="129347"/>
    <x v="0"/>
    <x v="0"/>
    <x v="0"/>
    <x v="0"/>
    <x v="2"/>
    <x v="55"/>
    <x v="0"/>
    <x v="0"/>
    <s v="Tesseramento"/>
    <x v="1"/>
    <x v="4"/>
    <x v="0"/>
    <m/>
  </r>
  <r>
    <n v="234159"/>
    <x v="0"/>
    <x v="0"/>
    <x v="1"/>
    <x v="3"/>
    <x v="7"/>
    <x v="134"/>
    <x v="0"/>
    <x v="0"/>
    <s v="Tesseramento"/>
    <x v="0"/>
    <x v="3"/>
    <x v="0"/>
    <m/>
  </r>
  <r>
    <n v="234461"/>
    <x v="0"/>
    <x v="0"/>
    <x v="1"/>
    <x v="3"/>
    <x v="11"/>
    <x v="244"/>
    <x v="0"/>
    <x v="0"/>
    <s v="Tesseramento"/>
    <x v="0"/>
    <x v="1"/>
    <x v="0"/>
    <m/>
  </r>
  <r>
    <n v="129361"/>
    <x v="0"/>
    <x v="0"/>
    <x v="0"/>
    <x v="0"/>
    <x v="2"/>
    <x v="55"/>
    <x v="0"/>
    <x v="1"/>
    <s v="Tesseramento"/>
    <x v="1"/>
    <x v="4"/>
    <x v="0"/>
    <m/>
  </r>
  <r>
    <n v="62612"/>
    <x v="0"/>
    <x v="0"/>
    <x v="0"/>
    <x v="0"/>
    <x v="2"/>
    <x v="55"/>
    <x v="0"/>
    <x v="1"/>
    <s v="Tesseramento"/>
    <x v="1"/>
    <x v="4"/>
    <x v="0"/>
    <m/>
  </r>
  <r>
    <n v="217664"/>
    <x v="0"/>
    <x v="0"/>
    <x v="0"/>
    <x v="0"/>
    <x v="11"/>
    <x v="244"/>
    <x v="0"/>
    <x v="0"/>
    <s v="Tesseramento"/>
    <x v="0"/>
    <x v="0"/>
    <x v="0"/>
    <m/>
  </r>
  <r>
    <n v="205507"/>
    <x v="0"/>
    <x v="0"/>
    <x v="0"/>
    <x v="0"/>
    <x v="2"/>
    <x v="55"/>
    <x v="0"/>
    <x v="0"/>
    <s v="Tesseramento"/>
    <x v="1"/>
    <x v="3"/>
    <x v="0"/>
    <m/>
  </r>
  <r>
    <n v="83306"/>
    <x v="0"/>
    <x v="0"/>
    <x v="0"/>
    <x v="1"/>
    <x v="11"/>
    <x v="244"/>
    <x v="0"/>
    <x v="0"/>
    <s v="Tesseramento"/>
    <x v="0"/>
    <x v="0"/>
    <x v="0"/>
    <m/>
  </r>
  <r>
    <n v="202196"/>
    <x v="0"/>
    <x v="0"/>
    <x v="0"/>
    <x v="0"/>
    <x v="11"/>
    <x v="244"/>
    <x v="0"/>
    <x v="0"/>
    <s v="Tesseramento"/>
    <x v="0"/>
    <x v="0"/>
    <x v="0"/>
    <m/>
  </r>
  <r>
    <n v="144733"/>
    <x v="0"/>
    <x v="0"/>
    <x v="0"/>
    <x v="0"/>
    <x v="11"/>
    <x v="244"/>
    <x v="0"/>
    <x v="0"/>
    <s v="Tesseramento"/>
    <x v="0"/>
    <x v="0"/>
    <x v="0"/>
    <m/>
  </r>
  <r>
    <n v="171582"/>
    <x v="0"/>
    <x v="0"/>
    <x v="0"/>
    <x v="0"/>
    <x v="11"/>
    <x v="244"/>
    <x v="0"/>
    <x v="0"/>
    <s v="Tesseramento"/>
    <x v="0"/>
    <x v="4"/>
    <x v="0"/>
    <m/>
  </r>
  <r>
    <n v="33808"/>
    <x v="0"/>
    <x v="0"/>
    <x v="0"/>
    <x v="0"/>
    <x v="11"/>
    <x v="244"/>
    <x v="0"/>
    <x v="0"/>
    <s v="Tesseramento"/>
    <x v="0"/>
    <x v="3"/>
    <x v="0"/>
    <m/>
  </r>
  <r>
    <n v="166465"/>
    <x v="0"/>
    <x v="0"/>
    <x v="0"/>
    <x v="0"/>
    <x v="11"/>
    <x v="244"/>
    <x v="0"/>
    <x v="0"/>
    <s v="Tesseramento"/>
    <x v="0"/>
    <x v="4"/>
    <x v="0"/>
    <m/>
  </r>
  <r>
    <n v="115926"/>
    <x v="0"/>
    <x v="0"/>
    <x v="0"/>
    <x v="0"/>
    <x v="4"/>
    <x v="80"/>
    <x v="0"/>
    <x v="0"/>
    <s v="Tesseramento"/>
    <x v="1"/>
    <x v="4"/>
    <x v="0"/>
    <m/>
  </r>
  <r>
    <n v="39055"/>
    <x v="0"/>
    <x v="0"/>
    <x v="0"/>
    <x v="0"/>
    <x v="11"/>
    <x v="244"/>
    <x v="0"/>
    <x v="0"/>
    <s v="Tesseramento"/>
    <x v="0"/>
    <x v="3"/>
    <x v="0"/>
    <m/>
  </r>
  <r>
    <n v="200097"/>
    <x v="0"/>
    <x v="0"/>
    <x v="0"/>
    <x v="0"/>
    <x v="11"/>
    <x v="244"/>
    <x v="0"/>
    <x v="0"/>
    <s v="Tesseramento"/>
    <x v="0"/>
    <x v="0"/>
    <x v="0"/>
    <m/>
  </r>
  <r>
    <n v="79952"/>
    <x v="0"/>
    <x v="0"/>
    <x v="0"/>
    <x v="0"/>
    <x v="11"/>
    <x v="244"/>
    <x v="0"/>
    <x v="0"/>
    <s v="Tesseramento"/>
    <x v="0"/>
    <x v="3"/>
    <x v="0"/>
    <m/>
  </r>
  <r>
    <n v="171054"/>
    <x v="0"/>
    <x v="0"/>
    <x v="0"/>
    <x v="1"/>
    <x v="11"/>
    <x v="244"/>
    <x v="0"/>
    <x v="0"/>
    <s v="Tesseramento"/>
    <x v="0"/>
    <x v="3"/>
    <x v="0"/>
    <m/>
  </r>
  <r>
    <n v="171252"/>
    <x v="0"/>
    <x v="0"/>
    <x v="0"/>
    <x v="0"/>
    <x v="11"/>
    <x v="244"/>
    <x v="0"/>
    <x v="0"/>
    <s v="Tesseramento"/>
    <x v="0"/>
    <x v="0"/>
    <x v="0"/>
    <m/>
  </r>
  <r>
    <n v="171060"/>
    <x v="0"/>
    <x v="0"/>
    <x v="0"/>
    <x v="1"/>
    <x v="11"/>
    <x v="244"/>
    <x v="0"/>
    <x v="0"/>
    <s v="Tesseramento"/>
    <x v="0"/>
    <x v="0"/>
    <x v="0"/>
    <m/>
  </r>
  <r>
    <n v="164376"/>
    <x v="0"/>
    <x v="0"/>
    <x v="0"/>
    <x v="0"/>
    <x v="11"/>
    <x v="244"/>
    <x v="0"/>
    <x v="0"/>
    <s v="Tesseramento"/>
    <x v="0"/>
    <x v="0"/>
    <x v="0"/>
    <m/>
  </r>
  <r>
    <n v="171058"/>
    <x v="0"/>
    <x v="0"/>
    <x v="0"/>
    <x v="0"/>
    <x v="11"/>
    <x v="244"/>
    <x v="0"/>
    <x v="0"/>
    <s v="Tesseramento"/>
    <x v="0"/>
    <x v="0"/>
    <x v="0"/>
    <m/>
  </r>
  <r>
    <n v="179513"/>
    <x v="0"/>
    <x v="0"/>
    <x v="0"/>
    <x v="0"/>
    <x v="11"/>
    <x v="244"/>
    <x v="0"/>
    <x v="0"/>
    <s v="Tesseramento"/>
    <x v="0"/>
    <x v="0"/>
    <x v="0"/>
    <m/>
  </r>
  <r>
    <n v="161153"/>
    <x v="0"/>
    <x v="0"/>
    <x v="0"/>
    <x v="0"/>
    <x v="11"/>
    <x v="244"/>
    <x v="0"/>
    <x v="0"/>
    <s v="Tesseramento"/>
    <x v="0"/>
    <x v="4"/>
    <x v="0"/>
    <m/>
  </r>
  <r>
    <n v="179512"/>
    <x v="0"/>
    <x v="0"/>
    <x v="0"/>
    <x v="0"/>
    <x v="11"/>
    <x v="244"/>
    <x v="0"/>
    <x v="1"/>
    <s v="Tesseramento"/>
    <x v="0"/>
    <x v="3"/>
    <x v="0"/>
    <m/>
  </r>
  <r>
    <n v="159022"/>
    <x v="0"/>
    <x v="0"/>
    <x v="0"/>
    <x v="0"/>
    <x v="18"/>
    <x v="264"/>
    <x v="0"/>
    <x v="0"/>
    <s v="Tesseramento"/>
    <x v="0"/>
    <x v="0"/>
    <x v="0"/>
    <m/>
  </r>
  <r>
    <n v="224183"/>
    <x v="0"/>
    <x v="0"/>
    <x v="0"/>
    <x v="2"/>
    <x v="18"/>
    <x v="264"/>
    <x v="0"/>
    <x v="0"/>
    <s v="Tesseramento"/>
    <x v="0"/>
    <x v="1"/>
    <x v="0"/>
    <m/>
  </r>
  <r>
    <n v="159023"/>
    <x v="0"/>
    <x v="0"/>
    <x v="0"/>
    <x v="0"/>
    <x v="18"/>
    <x v="264"/>
    <x v="0"/>
    <x v="0"/>
    <s v="Tesseramento"/>
    <x v="0"/>
    <x v="0"/>
    <x v="0"/>
    <m/>
  </r>
  <r>
    <n v="170688"/>
    <x v="0"/>
    <x v="0"/>
    <x v="0"/>
    <x v="0"/>
    <x v="18"/>
    <x v="264"/>
    <x v="0"/>
    <x v="0"/>
    <s v="Tesseramento"/>
    <x v="0"/>
    <x v="3"/>
    <x v="0"/>
    <m/>
  </r>
  <r>
    <n v="226104"/>
    <x v="0"/>
    <x v="0"/>
    <x v="0"/>
    <x v="0"/>
    <x v="18"/>
    <x v="264"/>
    <x v="0"/>
    <x v="0"/>
    <s v="Tesseramento"/>
    <x v="0"/>
    <x v="0"/>
    <x v="0"/>
    <m/>
  </r>
  <r>
    <n v="226105"/>
    <x v="1"/>
    <x v="0"/>
    <x v="0"/>
    <x v="0"/>
    <x v="18"/>
    <x v="264"/>
    <x v="0"/>
    <x v="0"/>
    <s v="Tesseramento"/>
    <x v="0"/>
    <x v="7"/>
    <x v="0"/>
    <m/>
  </r>
  <r>
    <n v="119734"/>
    <x v="0"/>
    <x v="0"/>
    <x v="0"/>
    <x v="0"/>
    <x v="18"/>
    <x v="264"/>
    <x v="0"/>
    <x v="0"/>
    <s v="Tesseramento"/>
    <x v="0"/>
    <x v="0"/>
    <x v="0"/>
    <m/>
  </r>
  <r>
    <n v="123170"/>
    <x v="0"/>
    <x v="0"/>
    <x v="0"/>
    <x v="0"/>
    <x v="18"/>
    <x v="264"/>
    <x v="0"/>
    <x v="0"/>
    <s v="Tesseramento"/>
    <x v="0"/>
    <x v="0"/>
    <x v="0"/>
    <m/>
  </r>
  <r>
    <n v="119737"/>
    <x v="0"/>
    <x v="0"/>
    <x v="0"/>
    <x v="0"/>
    <x v="18"/>
    <x v="264"/>
    <x v="0"/>
    <x v="0"/>
    <s v="Tesseramento"/>
    <x v="0"/>
    <x v="4"/>
    <x v="0"/>
    <m/>
  </r>
  <r>
    <n v="234063"/>
    <x v="0"/>
    <x v="0"/>
    <x v="1"/>
    <x v="0"/>
    <x v="7"/>
    <x v="210"/>
    <x v="0"/>
    <x v="0"/>
    <s v="Tesseramento"/>
    <x v="0"/>
    <x v="0"/>
    <x v="0"/>
    <m/>
  </r>
  <r>
    <n v="131949"/>
    <x v="0"/>
    <x v="0"/>
    <x v="2"/>
    <x v="4"/>
    <x v="18"/>
    <x v="264"/>
    <x v="0"/>
    <x v="0"/>
    <s v="Tesseramento"/>
    <x v="0"/>
    <x v="0"/>
    <x v="0"/>
    <m/>
  </r>
  <r>
    <n v="172490"/>
    <x v="0"/>
    <x v="0"/>
    <x v="2"/>
    <x v="2"/>
    <x v="18"/>
    <x v="264"/>
    <x v="0"/>
    <x v="0"/>
    <s v="Tesseramento"/>
    <x v="0"/>
    <x v="3"/>
    <x v="0"/>
    <m/>
  </r>
  <r>
    <n v="121771"/>
    <x v="0"/>
    <x v="0"/>
    <x v="0"/>
    <x v="0"/>
    <x v="0"/>
    <x v="76"/>
    <x v="0"/>
    <x v="0"/>
    <s v="Tesseramento"/>
    <x v="0"/>
    <x v="0"/>
    <x v="0"/>
    <m/>
  </r>
  <r>
    <n v="99790"/>
    <x v="0"/>
    <x v="0"/>
    <x v="0"/>
    <x v="0"/>
    <x v="0"/>
    <x v="76"/>
    <x v="0"/>
    <x v="0"/>
    <s v="Tesseramento"/>
    <x v="0"/>
    <x v="3"/>
    <x v="0"/>
    <m/>
  </r>
  <r>
    <n v="166405"/>
    <x v="0"/>
    <x v="0"/>
    <x v="0"/>
    <x v="0"/>
    <x v="8"/>
    <x v="46"/>
    <x v="0"/>
    <x v="0"/>
    <s v="Tesseramento"/>
    <x v="0"/>
    <x v="0"/>
    <x v="0"/>
    <m/>
  </r>
  <r>
    <n v="113036"/>
    <x v="0"/>
    <x v="0"/>
    <x v="0"/>
    <x v="0"/>
    <x v="8"/>
    <x v="46"/>
    <x v="0"/>
    <x v="0"/>
    <s v="Tesseramento"/>
    <x v="0"/>
    <x v="4"/>
    <x v="0"/>
    <m/>
  </r>
  <r>
    <n v="21347"/>
    <x v="0"/>
    <x v="0"/>
    <x v="0"/>
    <x v="0"/>
    <x v="8"/>
    <x v="46"/>
    <x v="0"/>
    <x v="0"/>
    <s v="Tesseramento"/>
    <x v="0"/>
    <x v="4"/>
    <x v="0"/>
    <m/>
  </r>
  <r>
    <n v="86260"/>
    <x v="0"/>
    <x v="0"/>
    <x v="0"/>
    <x v="0"/>
    <x v="6"/>
    <x v="217"/>
    <x v="0"/>
    <x v="0"/>
    <s v="Tesseramento"/>
    <x v="0"/>
    <x v="4"/>
    <x v="0"/>
    <m/>
  </r>
  <r>
    <n v="25490"/>
    <x v="0"/>
    <x v="0"/>
    <x v="0"/>
    <x v="0"/>
    <x v="6"/>
    <x v="217"/>
    <x v="0"/>
    <x v="0"/>
    <s v="Tesseramento"/>
    <x v="0"/>
    <x v="4"/>
    <x v="0"/>
    <m/>
  </r>
  <r>
    <n v="100381"/>
    <x v="0"/>
    <x v="0"/>
    <x v="0"/>
    <x v="0"/>
    <x v="6"/>
    <x v="217"/>
    <x v="0"/>
    <x v="1"/>
    <s v="Tesseramento"/>
    <x v="0"/>
    <x v="4"/>
    <x v="0"/>
    <m/>
  </r>
  <r>
    <n v="87195"/>
    <x v="0"/>
    <x v="0"/>
    <x v="0"/>
    <x v="0"/>
    <x v="6"/>
    <x v="217"/>
    <x v="0"/>
    <x v="0"/>
    <s v="Tesseramento"/>
    <x v="0"/>
    <x v="4"/>
    <x v="0"/>
    <m/>
  </r>
  <r>
    <n v="104900"/>
    <x v="0"/>
    <x v="0"/>
    <x v="0"/>
    <x v="0"/>
    <x v="6"/>
    <x v="217"/>
    <x v="0"/>
    <x v="1"/>
    <s v="Tesseramento"/>
    <x v="0"/>
    <x v="4"/>
    <x v="0"/>
    <m/>
  </r>
  <r>
    <n v="194940"/>
    <x v="0"/>
    <x v="0"/>
    <x v="0"/>
    <x v="0"/>
    <x v="6"/>
    <x v="217"/>
    <x v="0"/>
    <x v="0"/>
    <s v="Tesseramento"/>
    <x v="0"/>
    <x v="4"/>
    <x v="0"/>
    <m/>
  </r>
  <r>
    <n v="31212"/>
    <x v="0"/>
    <x v="0"/>
    <x v="0"/>
    <x v="0"/>
    <x v="6"/>
    <x v="217"/>
    <x v="0"/>
    <x v="0"/>
    <s v="Tesseramento"/>
    <x v="0"/>
    <x v="4"/>
    <x v="0"/>
    <m/>
  </r>
  <r>
    <n v="89688"/>
    <x v="0"/>
    <x v="0"/>
    <x v="0"/>
    <x v="0"/>
    <x v="6"/>
    <x v="217"/>
    <x v="0"/>
    <x v="0"/>
    <s v="Tesseramento"/>
    <x v="0"/>
    <x v="0"/>
    <x v="0"/>
    <m/>
  </r>
  <r>
    <n v="99391"/>
    <x v="0"/>
    <x v="0"/>
    <x v="0"/>
    <x v="0"/>
    <x v="8"/>
    <x v="46"/>
    <x v="0"/>
    <x v="0"/>
    <s v="Tesseramento"/>
    <x v="0"/>
    <x v="4"/>
    <x v="0"/>
    <m/>
  </r>
  <r>
    <n v="136844"/>
    <x v="0"/>
    <x v="0"/>
    <x v="0"/>
    <x v="1"/>
    <x v="8"/>
    <x v="46"/>
    <x v="0"/>
    <x v="0"/>
    <s v="Tesseramento"/>
    <x v="0"/>
    <x v="3"/>
    <x v="0"/>
    <m/>
  </r>
  <r>
    <n v="234023"/>
    <x v="0"/>
    <x v="0"/>
    <x v="1"/>
    <x v="0"/>
    <x v="1"/>
    <x v="178"/>
    <x v="0"/>
    <x v="0"/>
    <s v="Tesseramento"/>
    <x v="0"/>
    <x v="3"/>
    <x v="0"/>
    <m/>
  </r>
  <r>
    <n v="139601"/>
    <x v="0"/>
    <x v="0"/>
    <x v="0"/>
    <x v="1"/>
    <x v="8"/>
    <x v="46"/>
    <x v="0"/>
    <x v="0"/>
    <s v="Tesseramento"/>
    <x v="0"/>
    <x v="0"/>
    <x v="0"/>
    <m/>
  </r>
  <r>
    <n v="192076"/>
    <x v="0"/>
    <x v="0"/>
    <x v="0"/>
    <x v="0"/>
    <x v="11"/>
    <x v="389"/>
    <x v="0"/>
    <x v="0"/>
    <s v="Tesseramento"/>
    <x v="0"/>
    <x v="0"/>
    <x v="0"/>
    <m/>
  </r>
  <r>
    <n v="101311"/>
    <x v="0"/>
    <x v="0"/>
    <x v="0"/>
    <x v="0"/>
    <x v="11"/>
    <x v="389"/>
    <x v="0"/>
    <x v="0"/>
    <s v="Tesseramento"/>
    <x v="0"/>
    <x v="0"/>
    <x v="0"/>
    <m/>
  </r>
  <r>
    <n v="7865"/>
    <x v="0"/>
    <x v="0"/>
    <x v="0"/>
    <x v="0"/>
    <x v="11"/>
    <x v="389"/>
    <x v="0"/>
    <x v="0"/>
    <s v="Tesseramento"/>
    <x v="0"/>
    <x v="0"/>
    <x v="0"/>
    <m/>
  </r>
  <r>
    <n v="58330"/>
    <x v="0"/>
    <x v="0"/>
    <x v="0"/>
    <x v="0"/>
    <x v="11"/>
    <x v="389"/>
    <x v="0"/>
    <x v="0"/>
    <s v="Tesseramento"/>
    <x v="0"/>
    <x v="0"/>
    <x v="0"/>
    <m/>
  </r>
  <r>
    <n v="102678"/>
    <x v="0"/>
    <x v="0"/>
    <x v="0"/>
    <x v="1"/>
    <x v="11"/>
    <x v="389"/>
    <x v="0"/>
    <x v="0"/>
    <s v="Tesseramento"/>
    <x v="0"/>
    <x v="4"/>
    <x v="0"/>
    <m/>
  </r>
  <r>
    <n v="168661"/>
    <x v="0"/>
    <x v="0"/>
    <x v="0"/>
    <x v="1"/>
    <x v="11"/>
    <x v="389"/>
    <x v="0"/>
    <x v="0"/>
    <s v="Tesseramento"/>
    <x v="0"/>
    <x v="4"/>
    <x v="0"/>
    <m/>
  </r>
  <r>
    <n v="131174"/>
    <x v="0"/>
    <x v="0"/>
    <x v="0"/>
    <x v="0"/>
    <x v="11"/>
    <x v="389"/>
    <x v="0"/>
    <x v="0"/>
    <s v="Tesseramento"/>
    <x v="0"/>
    <x v="3"/>
    <x v="0"/>
    <m/>
  </r>
  <r>
    <n v="156816"/>
    <x v="0"/>
    <x v="0"/>
    <x v="0"/>
    <x v="1"/>
    <x v="11"/>
    <x v="389"/>
    <x v="0"/>
    <x v="0"/>
    <s v="Tesseramento"/>
    <x v="0"/>
    <x v="0"/>
    <x v="0"/>
    <m/>
  </r>
  <r>
    <n v="68853"/>
    <x v="0"/>
    <x v="0"/>
    <x v="0"/>
    <x v="0"/>
    <x v="8"/>
    <x v="46"/>
    <x v="0"/>
    <x v="0"/>
    <s v="Tesseramento"/>
    <x v="0"/>
    <x v="0"/>
    <x v="0"/>
    <m/>
  </r>
  <r>
    <n v="26694"/>
    <x v="0"/>
    <x v="0"/>
    <x v="0"/>
    <x v="0"/>
    <x v="8"/>
    <x v="113"/>
    <x v="0"/>
    <x v="0"/>
    <s v="Tesseramento"/>
    <x v="0"/>
    <x v="4"/>
    <x v="0"/>
    <m/>
  </r>
  <r>
    <n v="26732"/>
    <x v="0"/>
    <x v="0"/>
    <x v="0"/>
    <x v="1"/>
    <x v="8"/>
    <x v="113"/>
    <x v="0"/>
    <x v="1"/>
    <s v="Tesseramento"/>
    <x v="0"/>
    <x v="4"/>
    <x v="0"/>
    <m/>
  </r>
  <r>
    <n v="127195"/>
    <x v="0"/>
    <x v="0"/>
    <x v="0"/>
    <x v="0"/>
    <x v="8"/>
    <x v="113"/>
    <x v="0"/>
    <x v="0"/>
    <s v="Tesseramento"/>
    <x v="0"/>
    <x v="3"/>
    <x v="0"/>
    <m/>
  </r>
  <r>
    <n v="120981"/>
    <x v="0"/>
    <x v="0"/>
    <x v="0"/>
    <x v="0"/>
    <x v="8"/>
    <x v="113"/>
    <x v="0"/>
    <x v="0"/>
    <s v="Tesseramento"/>
    <x v="0"/>
    <x v="1"/>
    <x v="0"/>
    <m/>
  </r>
  <r>
    <n v="97669"/>
    <x v="0"/>
    <x v="0"/>
    <x v="0"/>
    <x v="0"/>
    <x v="8"/>
    <x v="113"/>
    <x v="0"/>
    <x v="1"/>
    <s v="Tesseramento"/>
    <x v="0"/>
    <x v="3"/>
    <x v="0"/>
    <m/>
  </r>
  <r>
    <n v="128360"/>
    <x v="0"/>
    <x v="0"/>
    <x v="0"/>
    <x v="0"/>
    <x v="8"/>
    <x v="113"/>
    <x v="0"/>
    <x v="1"/>
    <s v="Tesseramento"/>
    <x v="0"/>
    <x v="0"/>
    <x v="0"/>
    <m/>
  </r>
  <r>
    <n v="204765"/>
    <x v="0"/>
    <x v="0"/>
    <x v="0"/>
    <x v="1"/>
    <x v="8"/>
    <x v="113"/>
    <x v="0"/>
    <x v="1"/>
    <s v="Tesseramento"/>
    <x v="0"/>
    <x v="3"/>
    <x v="0"/>
    <m/>
  </r>
  <r>
    <n v="226663"/>
    <x v="0"/>
    <x v="0"/>
    <x v="0"/>
    <x v="3"/>
    <x v="8"/>
    <x v="113"/>
    <x v="0"/>
    <x v="1"/>
    <s v="Tesseramento"/>
    <x v="0"/>
    <x v="3"/>
    <x v="0"/>
    <m/>
  </r>
  <r>
    <n v="31276"/>
    <x v="0"/>
    <x v="0"/>
    <x v="0"/>
    <x v="0"/>
    <x v="8"/>
    <x v="113"/>
    <x v="0"/>
    <x v="0"/>
    <s v="Tesseramento"/>
    <x v="0"/>
    <x v="4"/>
    <x v="0"/>
    <m/>
  </r>
  <r>
    <n v="175951"/>
    <x v="0"/>
    <x v="0"/>
    <x v="0"/>
    <x v="1"/>
    <x v="8"/>
    <x v="113"/>
    <x v="0"/>
    <x v="0"/>
    <s v="Tesseramento"/>
    <x v="0"/>
    <x v="1"/>
    <x v="0"/>
    <m/>
  </r>
  <r>
    <n v="131112"/>
    <x v="0"/>
    <x v="0"/>
    <x v="0"/>
    <x v="0"/>
    <x v="8"/>
    <x v="113"/>
    <x v="0"/>
    <x v="0"/>
    <s v="Tesseramento"/>
    <x v="0"/>
    <x v="4"/>
    <x v="0"/>
    <m/>
  </r>
  <r>
    <n v="50940"/>
    <x v="0"/>
    <x v="0"/>
    <x v="0"/>
    <x v="0"/>
    <x v="8"/>
    <x v="46"/>
    <x v="0"/>
    <x v="1"/>
    <s v="Tesseramento"/>
    <x v="0"/>
    <x v="4"/>
    <x v="0"/>
    <m/>
  </r>
  <r>
    <n v="139117"/>
    <x v="0"/>
    <x v="0"/>
    <x v="0"/>
    <x v="0"/>
    <x v="8"/>
    <x v="113"/>
    <x v="0"/>
    <x v="0"/>
    <s v="Tesseramento"/>
    <x v="0"/>
    <x v="4"/>
    <x v="0"/>
    <m/>
  </r>
  <r>
    <n v="175955"/>
    <x v="0"/>
    <x v="0"/>
    <x v="0"/>
    <x v="0"/>
    <x v="8"/>
    <x v="113"/>
    <x v="0"/>
    <x v="0"/>
    <s v="Tesseramento"/>
    <x v="0"/>
    <x v="1"/>
    <x v="0"/>
    <m/>
  </r>
  <r>
    <n v="97692"/>
    <x v="0"/>
    <x v="0"/>
    <x v="0"/>
    <x v="0"/>
    <x v="8"/>
    <x v="113"/>
    <x v="0"/>
    <x v="0"/>
    <s v="Tesseramento"/>
    <x v="0"/>
    <x v="4"/>
    <x v="0"/>
    <m/>
  </r>
  <r>
    <n v="207194"/>
    <x v="1"/>
    <x v="0"/>
    <x v="0"/>
    <x v="1"/>
    <x v="8"/>
    <x v="113"/>
    <x v="0"/>
    <x v="1"/>
    <s v="Tesseramento"/>
    <x v="0"/>
    <x v="6"/>
    <x v="0"/>
    <m/>
  </r>
  <r>
    <n v="206038"/>
    <x v="0"/>
    <x v="0"/>
    <x v="0"/>
    <x v="0"/>
    <x v="8"/>
    <x v="113"/>
    <x v="0"/>
    <x v="0"/>
    <s v="Tesseramento"/>
    <x v="0"/>
    <x v="0"/>
    <x v="0"/>
    <m/>
  </r>
  <r>
    <n v="114836"/>
    <x v="0"/>
    <x v="0"/>
    <x v="0"/>
    <x v="0"/>
    <x v="8"/>
    <x v="113"/>
    <x v="0"/>
    <x v="0"/>
    <s v="Tesseramento"/>
    <x v="0"/>
    <x v="0"/>
    <x v="0"/>
    <m/>
  </r>
  <r>
    <n v="210134"/>
    <x v="0"/>
    <x v="0"/>
    <x v="0"/>
    <x v="0"/>
    <x v="8"/>
    <x v="113"/>
    <x v="0"/>
    <x v="0"/>
    <s v="Tesseramento"/>
    <x v="0"/>
    <x v="0"/>
    <x v="0"/>
    <m/>
  </r>
  <r>
    <n v="190001"/>
    <x v="0"/>
    <x v="0"/>
    <x v="0"/>
    <x v="0"/>
    <x v="8"/>
    <x v="113"/>
    <x v="0"/>
    <x v="0"/>
    <s v="Tesseramento"/>
    <x v="0"/>
    <x v="3"/>
    <x v="0"/>
    <m/>
  </r>
  <r>
    <n v="92933"/>
    <x v="0"/>
    <x v="0"/>
    <x v="0"/>
    <x v="0"/>
    <x v="8"/>
    <x v="113"/>
    <x v="0"/>
    <x v="0"/>
    <s v="Tesseramento"/>
    <x v="0"/>
    <x v="4"/>
    <x v="0"/>
    <m/>
  </r>
  <r>
    <n v="120011"/>
    <x v="0"/>
    <x v="0"/>
    <x v="0"/>
    <x v="0"/>
    <x v="8"/>
    <x v="113"/>
    <x v="0"/>
    <x v="1"/>
    <s v="Tesseramento"/>
    <x v="0"/>
    <x v="4"/>
    <x v="0"/>
    <m/>
  </r>
  <r>
    <n v="152996"/>
    <x v="0"/>
    <x v="0"/>
    <x v="0"/>
    <x v="0"/>
    <x v="8"/>
    <x v="113"/>
    <x v="0"/>
    <x v="0"/>
    <s v="Tesseramento"/>
    <x v="0"/>
    <x v="0"/>
    <x v="0"/>
    <m/>
  </r>
  <r>
    <n v="112404"/>
    <x v="0"/>
    <x v="0"/>
    <x v="0"/>
    <x v="0"/>
    <x v="8"/>
    <x v="113"/>
    <x v="0"/>
    <x v="0"/>
    <s v="Tesseramento"/>
    <x v="0"/>
    <x v="4"/>
    <x v="0"/>
    <m/>
  </r>
  <r>
    <n v="132419"/>
    <x v="0"/>
    <x v="0"/>
    <x v="0"/>
    <x v="0"/>
    <x v="8"/>
    <x v="46"/>
    <x v="0"/>
    <x v="0"/>
    <s v="Tesseramento"/>
    <x v="0"/>
    <x v="0"/>
    <x v="0"/>
    <m/>
  </r>
  <r>
    <n v="37524"/>
    <x v="0"/>
    <x v="0"/>
    <x v="0"/>
    <x v="0"/>
    <x v="8"/>
    <x v="46"/>
    <x v="0"/>
    <x v="0"/>
    <s v="Tesseramento"/>
    <x v="0"/>
    <x v="4"/>
    <x v="0"/>
    <m/>
  </r>
  <r>
    <n v="205156"/>
    <x v="0"/>
    <x v="0"/>
    <x v="0"/>
    <x v="3"/>
    <x v="12"/>
    <x v="254"/>
    <x v="0"/>
    <x v="0"/>
    <s v="Tesseramento"/>
    <x v="0"/>
    <x v="4"/>
    <x v="0"/>
    <m/>
  </r>
  <r>
    <n v="59811"/>
    <x v="0"/>
    <x v="0"/>
    <x v="0"/>
    <x v="0"/>
    <x v="1"/>
    <x v="324"/>
    <x v="0"/>
    <x v="0"/>
    <s v="Tesseramento"/>
    <x v="1"/>
    <x v="3"/>
    <x v="0"/>
    <m/>
  </r>
  <r>
    <n v="25300"/>
    <x v="0"/>
    <x v="0"/>
    <x v="0"/>
    <x v="0"/>
    <x v="1"/>
    <x v="324"/>
    <x v="0"/>
    <x v="1"/>
    <s v="Tesseramento"/>
    <x v="1"/>
    <x v="3"/>
    <x v="0"/>
    <m/>
  </r>
  <r>
    <n v="212376"/>
    <x v="0"/>
    <x v="0"/>
    <x v="0"/>
    <x v="0"/>
    <x v="7"/>
    <x v="44"/>
    <x v="0"/>
    <x v="0"/>
    <s v="Tesseramento"/>
    <x v="1"/>
    <x v="1"/>
    <x v="0"/>
    <m/>
  </r>
  <r>
    <n v="139279"/>
    <x v="0"/>
    <x v="0"/>
    <x v="0"/>
    <x v="1"/>
    <x v="1"/>
    <x v="324"/>
    <x v="0"/>
    <x v="0"/>
    <s v="Tesseramento"/>
    <x v="1"/>
    <x v="1"/>
    <x v="0"/>
    <m/>
  </r>
  <r>
    <n v="108262"/>
    <x v="0"/>
    <x v="0"/>
    <x v="0"/>
    <x v="0"/>
    <x v="7"/>
    <x v="44"/>
    <x v="0"/>
    <x v="0"/>
    <s v="Tesseramento"/>
    <x v="1"/>
    <x v="3"/>
    <x v="0"/>
    <m/>
  </r>
  <r>
    <n v="111136"/>
    <x v="0"/>
    <x v="0"/>
    <x v="0"/>
    <x v="0"/>
    <x v="1"/>
    <x v="324"/>
    <x v="0"/>
    <x v="0"/>
    <s v="Tesseramento"/>
    <x v="1"/>
    <x v="3"/>
    <x v="0"/>
    <m/>
  </r>
  <r>
    <n v="65180"/>
    <x v="0"/>
    <x v="0"/>
    <x v="0"/>
    <x v="0"/>
    <x v="1"/>
    <x v="324"/>
    <x v="0"/>
    <x v="0"/>
    <s v="Tesseramento"/>
    <x v="1"/>
    <x v="4"/>
    <x v="0"/>
    <m/>
  </r>
  <r>
    <n v="195877"/>
    <x v="0"/>
    <x v="0"/>
    <x v="0"/>
    <x v="0"/>
    <x v="1"/>
    <x v="324"/>
    <x v="0"/>
    <x v="0"/>
    <s v="Tesseramento"/>
    <x v="1"/>
    <x v="0"/>
    <x v="0"/>
    <m/>
  </r>
  <r>
    <n v="69837"/>
    <x v="0"/>
    <x v="0"/>
    <x v="0"/>
    <x v="0"/>
    <x v="1"/>
    <x v="324"/>
    <x v="0"/>
    <x v="0"/>
    <s v="Tesseramento"/>
    <x v="1"/>
    <x v="3"/>
    <x v="0"/>
    <m/>
  </r>
  <r>
    <n v="129581"/>
    <x v="0"/>
    <x v="0"/>
    <x v="0"/>
    <x v="0"/>
    <x v="1"/>
    <x v="324"/>
    <x v="0"/>
    <x v="0"/>
    <s v="Tesseramento"/>
    <x v="1"/>
    <x v="0"/>
    <x v="0"/>
    <m/>
  </r>
  <r>
    <n v="152531"/>
    <x v="0"/>
    <x v="0"/>
    <x v="0"/>
    <x v="0"/>
    <x v="14"/>
    <x v="43"/>
    <x v="0"/>
    <x v="0"/>
    <s v="Tesseramento"/>
    <x v="1"/>
    <x v="0"/>
    <x v="0"/>
    <m/>
  </r>
  <r>
    <n v="234126"/>
    <x v="0"/>
    <x v="0"/>
    <x v="1"/>
    <x v="2"/>
    <x v="1"/>
    <x v="324"/>
    <x v="0"/>
    <x v="0"/>
    <s v="Tesseramento"/>
    <x v="1"/>
    <x v="1"/>
    <x v="0"/>
    <m/>
  </r>
  <r>
    <n v="223280"/>
    <x v="0"/>
    <x v="1"/>
    <x v="0"/>
    <x v="0"/>
    <x v="7"/>
    <x v="51"/>
    <x v="0"/>
    <x v="0"/>
    <s v="Tesseramento"/>
    <x v="1"/>
    <x v="1"/>
    <x v="0"/>
    <m/>
  </r>
  <r>
    <n v="154480"/>
    <x v="1"/>
    <x v="0"/>
    <x v="0"/>
    <x v="0"/>
    <x v="2"/>
    <x v="55"/>
    <x v="0"/>
    <x v="1"/>
    <s v="Tesseramento"/>
    <x v="1"/>
    <x v="6"/>
    <x v="0"/>
    <s v="B"/>
  </r>
  <r>
    <n v="15195"/>
    <x v="0"/>
    <x v="0"/>
    <x v="0"/>
    <x v="0"/>
    <x v="7"/>
    <x v="41"/>
    <x v="0"/>
    <x v="1"/>
    <s v="Tesseramento"/>
    <x v="1"/>
    <x v="4"/>
    <x v="0"/>
    <m/>
  </r>
  <r>
    <n v="109748"/>
    <x v="0"/>
    <x v="0"/>
    <x v="2"/>
    <x v="0"/>
    <x v="4"/>
    <x v="12"/>
    <x v="0"/>
    <x v="0"/>
    <s v="Tesseramento"/>
    <x v="1"/>
    <x v="4"/>
    <x v="0"/>
    <m/>
  </r>
  <r>
    <n v="87585"/>
    <x v="0"/>
    <x v="0"/>
    <x v="0"/>
    <x v="0"/>
    <x v="7"/>
    <x v="41"/>
    <x v="0"/>
    <x v="0"/>
    <s v="Tesseramento"/>
    <x v="1"/>
    <x v="3"/>
    <x v="0"/>
    <m/>
  </r>
  <r>
    <n v="50664"/>
    <x v="0"/>
    <x v="0"/>
    <x v="0"/>
    <x v="0"/>
    <x v="7"/>
    <x v="41"/>
    <x v="0"/>
    <x v="1"/>
    <s v="Tesseramento"/>
    <x v="1"/>
    <x v="3"/>
    <x v="0"/>
    <m/>
  </r>
  <r>
    <n v="173927"/>
    <x v="0"/>
    <x v="0"/>
    <x v="0"/>
    <x v="0"/>
    <x v="7"/>
    <x v="41"/>
    <x v="0"/>
    <x v="0"/>
    <s v="Tesseramento"/>
    <x v="1"/>
    <x v="3"/>
    <x v="0"/>
    <m/>
  </r>
  <r>
    <n v="115941"/>
    <x v="0"/>
    <x v="0"/>
    <x v="0"/>
    <x v="0"/>
    <x v="7"/>
    <x v="41"/>
    <x v="0"/>
    <x v="0"/>
    <s v="Tesseramento"/>
    <x v="1"/>
    <x v="4"/>
    <x v="0"/>
    <m/>
  </r>
  <r>
    <n v="118323"/>
    <x v="0"/>
    <x v="0"/>
    <x v="0"/>
    <x v="0"/>
    <x v="7"/>
    <x v="41"/>
    <x v="0"/>
    <x v="0"/>
    <s v="Tesseramento"/>
    <x v="1"/>
    <x v="4"/>
    <x v="0"/>
    <m/>
  </r>
  <r>
    <n v="15369"/>
    <x v="0"/>
    <x v="0"/>
    <x v="0"/>
    <x v="0"/>
    <x v="7"/>
    <x v="41"/>
    <x v="0"/>
    <x v="1"/>
    <s v="Tesseramento"/>
    <x v="1"/>
    <x v="4"/>
    <x v="0"/>
    <m/>
  </r>
  <r>
    <n v="77279"/>
    <x v="0"/>
    <x v="0"/>
    <x v="0"/>
    <x v="0"/>
    <x v="7"/>
    <x v="41"/>
    <x v="0"/>
    <x v="0"/>
    <s v="Tesseramento"/>
    <x v="1"/>
    <x v="4"/>
    <x v="0"/>
    <m/>
  </r>
  <r>
    <n v="73094"/>
    <x v="0"/>
    <x v="0"/>
    <x v="0"/>
    <x v="0"/>
    <x v="7"/>
    <x v="41"/>
    <x v="0"/>
    <x v="1"/>
    <s v="Tesseramento"/>
    <x v="1"/>
    <x v="4"/>
    <x v="0"/>
    <m/>
  </r>
  <r>
    <n v="115970"/>
    <x v="0"/>
    <x v="0"/>
    <x v="0"/>
    <x v="0"/>
    <x v="7"/>
    <x v="41"/>
    <x v="0"/>
    <x v="0"/>
    <s v="Tesseramento"/>
    <x v="1"/>
    <x v="4"/>
    <x v="0"/>
    <m/>
  </r>
  <r>
    <n v="128534"/>
    <x v="0"/>
    <x v="0"/>
    <x v="0"/>
    <x v="2"/>
    <x v="7"/>
    <x v="41"/>
    <x v="0"/>
    <x v="0"/>
    <s v="Tesseramento"/>
    <x v="1"/>
    <x v="4"/>
    <x v="0"/>
    <m/>
  </r>
  <r>
    <n v="69029"/>
    <x v="0"/>
    <x v="0"/>
    <x v="0"/>
    <x v="0"/>
    <x v="7"/>
    <x v="41"/>
    <x v="0"/>
    <x v="0"/>
    <s v="Tesseramento"/>
    <x v="1"/>
    <x v="3"/>
    <x v="0"/>
    <m/>
  </r>
  <r>
    <n v="73072"/>
    <x v="0"/>
    <x v="0"/>
    <x v="0"/>
    <x v="0"/>
    <x v="7"/>
    <x v="41"/>
    <x v="0"/>
    <x v="0"/>
    <s v="Tesseramento"/>
    <x v="1"/>
    <x v="4"/>
    <x v="0"/>
    <m/>
  </r>
  <r>
    <n v="6399"/>
    <x v="0"/>
    <x v="0"/>
    <x v="0"/>
    <x v="1"/>
    <x v="7"/>
    <x v="41"/>
    <x v="0"/>
    <x v="0"/>
    <s v="Tesseramento"/>
    <x v="1"/>
    <x v="4"/>
    <x v="0"/>
    <m/>
  </r>
  <r>
    <n v="29121"/>
    <x v="0"/>
    <x v="0"/>
    <x v="0"/>
    <x v="0"/>
    <x v="7"/>
    <x v="41"/>
    <x v="0"/>
    <x v="0"/>
    <s v="Tesseramento"/>
    <x v="1"/>
    <x v="4"/>
    <x v="0"/>
    <m/>
  </r>
  <r>
    <n v="24592"/>
    <x v="0"/>
    <x v="0"/>
    <x v="0"/>
    <x v="1"/>
    <x v="7"/>
    <x v="41"/>
    <x v="0"/>
    <x v="0"/>
    <s v="Tesseramento"/>
    <x v="1"/>
    <x v="4"/>
    <x v="0"/>
    <m/>
  </r>
  <r>
    <n v="185441"/>
    <x v="0"/>
    <x v="0"/>
    <x v="0"/>
    <x v="0"/>
    <x v="7"/>
    <x v="41"/>
    <x v="0"/>
    <x v="0"/>
    <s v="Tesseramento"/>
    <x v="1"/>
    <x v="3"/>
    <x v="0"/>
    <m/>
  </r>
  <r>
    <n v="108511"/>
    <x v="0"/>
    <x v="0"/>
    <x v="0"/>
    <x v="0"/>
    <x v="7"/>
    <x v="41"/>
    <x v="0"/>
    <x v="0"/>
    <s v="Tesseramento"/>
    <x v="1"/>
    <x v="4"/>
    <x v="0"/>
    <m/>
  </r>
  <r>
    <n v="217096"/>
    <x v="0"/>
    <x v="0"/>
    <x v="0"/>
    <x v="0"/>
    <x v="7"/>
    <x v="41"/>
    <x v="0"/>
    <x v="0"/>
    <s v="Tesseramento"/>
    <x v="1"/>
    <x v="3"/>
    <x v="0"/>
    <m/>
  </r>
  <r>
    <n v="22581"/>
    <x v="0"/>
    <x v="0"/>
    <x v="0"/>
    <x v="0"/>
    <x v="7"/>
    <x v="41"/>
    <x v="0"/>
    <x v="0"/>
    <s v="Tesseramento"/>
    <x v="1"/>
    <x v="4"/>
    <x v="0"/>
    <m/>
  </r>
  <r>
    <n v="222950"/>
    <x v="0"/>
    <x v="0"/>
    <x v="0"/>
    <x v="0"/>
    <x v="7"/>
    <x v="41"/>
    <x v="0"/>
    <x v="0"/>
    <s v="Tesseramento"/>
    <x v="1"/>
    <x v="1"/>
    <x v="0"/>
    <m/>
  </r>
  <r>
    <n v="179992"/>
    <x v="0"/>
    <x v="0"/>
    <x v="0"/>
    <x v="0"/>
    <x v="7"/>
    <x v="41"/>
    <x v="0"/>
    <x v="0"/>
    <s v="Tesseramento"/>
    <x v="1"/>
    <x v="4"/>
    <x v="0"/>
    <m/>
  </r>
  <r>
    <n v="15454"/>
    <x v="0"/>
    <x v="0"/>
    <x v="0"/>
    <x v="0"/>
    <x v="7"/>
    <x v="41"/>
    <x v="0"/>
    <x v="1"/>
    <s v="Tesseramento"/>
    <x v="1"/>
    <x v="4"/>
    <x v="0"/>
    <m/>
  </r>
  <r>
    <n v="181066"/>
    <x v="0"/>
    <x v="0"/>
    <x v="0"/>
    <x v="0"/>
    <x v="7"/>
    <x v="161"/>
    <x v="0"/>
    <x v="1"/>
    <s v="Tesseramento"/>
    <x v="0"/>
    <x v="1"/>
    <x v="0"/>
    <m/>
  </r>
  <r>
    <n v="6862"/>
    <x v="0"/>
    <x v="0"/>
    <x v="0"/>
    <x v="0"/>
    <x v="7"/>
    <x v="41"/>
    <x v="0"/>
    <x v="0"/>
    <s v="Tesseramento"/>
    <x v="1"/>
    <x v="4"/>
    <x v="0"/>
    <m/>
  </r>
  <r>
    <n v="220838"/>
    <x v="0"/>
    <x v="0"/>
    <x v="0"/>
    <x v="0"/>
    <x v="18"/>
    <x v="264"/>
    <x v="0"/>
    <x v="0"/>
    <s v="Tesseramento"/>
    <x v="0"/>
    <x v="3"/>
    <x v="0"/>
    <m/>
  </r>
  <r>
    <n v="68263"/>
    <x v="0"/>
    <x v="0"/>
    <x v="0"/>
    <x v="0"/>
    <x v="7"/>
    <x v="41"/>
    <x v="0"/>
    <x v="0"/>
    <s v="Tesseramento"/>
    <x v="1"/>
    <x v="3"/>
    <x v="0"/>
    <m/>
  </r>
  <r>
    <n v="187492"/>
    <x v="0"/>
    <x v="0"/>
    <x v="0"/>
    <x v="3"/>
    <x v="7"/>
    <x v="41"/>
    <x v="0"/>
    <x v="0"/>
    <s v="Tesseramento"/>
    <x v="1"/>
    <x v="4"/>
    <x v="0"/>
    <m/>
  </r>
  <r>
    <n v="22057"/>
    <x v="0"/>
    <x v="0"/>
    <x v="0"/>
    <x v="0"/>
    <x v="7"/>
    <x v="41"/>
    <x v="0"/>
    <x v="1"/>
    <s v="Tesseramento"/>
    <x v="1"/>
    <x v="4"/>
    <x v="0"/>
    <m/>
  </r>
  <r>
    <n v="33312"/>
    <x v="0"/>
    <x v="0"/>
    <x v="0"/>
    <x v="0"/>
    <x v="7"/>
    <x v="41"/>
    <x v="0"/>
    <x v="0"/>
    <s v="Tesseramento"/>
    <x v="1"/>
    <x v="4"/>
    <x v="0"/>
    <m/>
  </r>
  <r>
    <n v="32855"/>
    <x v="0"/>
    <x v="0"/>
    <x v="0"/>
    <x v="0"/>
    <x v="7"/>
    <x v="41"/>
    <x v="0"/>
    <x v="0"/>
    <s v="Tesseramento"/>
    <x v="1"/>
    <x v="4"/>
    <x v="0"/>
    <m/>
  </r>
  <r>
    <n v="216586"/>
    <x v="0"/>
    <x v="0"/>
    <x v="0"/>
    <x v="0"/>
    <x v="7"/>
    <x v="41"/>
    <x v="0"/>
    <x v="0"/>
    <s v="Tesseramento"/>
    <x v="1"/>
    <x v="3"/>
    <x v="0"/>
    <m/>
  </r>
  <r>
    <n v="60389"/>
    <x v="0"/>
    <x v="0"/>
    <x v="0"/>
    <x v="0"/>
    <x v="7"/>
    <x v="41"/>
    <x v="0"/>
    <x v="0"/>
    <s v="Tesseramento"/>
    <x v="1"/>
    <x v="4"/>
    <x v="0"/>
    <m/>
  </r>
  <r>
    <n v="60804"/>
    <x v="0"/>
    <x v="0"/>
    <x v="0"/>
    <x v="0"/>
    <x v="7"/>
    <x v="41"/>
    <x v="0"/>
    <x v="0"/>
    <s v="Tesseramento"/>
    <x v="1"/>
    <x v="4"/>
    <x v="0"/>
    <m/>
  </r>
  <r>
    <n v="96271"/>
    <x v="0"/>
    <x v="0"/>
    <x v="0"/>
    <x v="0"/>
    <x v="7"/>
    <x v="41"/>
    <x v="0"/>
    <x v="0"/>
    <s v="Tesseramento"/>
    <x v="1"/>
    <x v="3"/>
    <x v="0"/>
    <m/>
  </r>
  <r>
    <n v="146630"/>
    <x v="0"/>
    <x v="0"/>
    <x v="0"/>
    <x v="0"/>
    <x v="7"/>
    <x v="41"/>
    <x v="0"/>
    <x v="0"/>
    <s v="Tesseramento"/>
    <x v="1"/>
    <x v="4"/>
    <x v="0"/>
    <m/>
  </r>
  <r>
    <n v="116000"/>
    <x v="0"/>
    <x v="0"/>
    <x v="0"/>
    <x v="0"/>
    <x v="7"/>
    <x v="41"/>
    <x v="0"/>
    <x v="0"/>
    <s v="Tesseramento"/>
    <x v="1"/>
    <x v="4"/>
    <x v="0"/>
    <m/>
  </r>
  <r>
    <n v="24851"/>
    <x v="0"/>
    <x v="0"/>
    <x v="0"/>
    <x v="0"/>
    <x v="7"/>
    <x v="41"/>
    <x v="0"/>
    <x v="1"/>
    <s v="Tesseramento"/>
    <x v="1"/>
    <x v="4"/>
    <x v="0"/>
    <m/>
  </r>
  <r>
    <n v="166105"/>
    <x v="0"/>
    <x v="0"/>
    <x v="0"/>
    <x v="1"/>
    <x v="7"/>
    <x v="41"/>
    <x v="0"/>
    <x v="0"/>
    <s v="Tesseramento"/>
    <x v="1"/>
    <x v="4"/>
    <x v="0"/>
    <m/>
  </r>
  <r>
    <n v="166096"/>
    <x v="0"/>
    <x v="0"/>
    <x v="0"/>
    <x v="1"/>
    <x v="7"/>
    <x v="41"/>
    <x v="0"/>
    <x v="0"/>
    <s v="Tesseramento"/>
    <x v="1"/>
    <x v="4"/>
    <x v="0"/>
    <m/>
  </r>
  <r>
    <n v="85132"/>
    <x v="0"/>
    <x v="0"/>
    <x v="0"/>
    <x v="0"/>
    <x v="7"/>
    <x v="41"/>
    <x v="0"/>
    <x v="0"/>
    <s v="Tesseramento"/>
    <x v="1"/>
    <x v="4"/>
    <x v="0"/>
    <m/>
  </r>
  <r>
    <n v="139075"/>
    <x v="0"/>
    <x v="0"/>
    <x v="0"/>
    <x v="0"/>
    <x v="7"/>
    <x v="41"/>
    <x v="0"/>
    <x v="0"/>
    <s v="Tesseramento"/>
    <x v="1"/>
    <x v="4"/>
    <x v="0"/>
    <m/>
  </r>
  <r>
    <n v="132692"/>
    <x v="0"/>
    <x v="0"/>
    <x v="0"/>
    <x v="1"/>
    <x v="7"/>
    <x v="41"/>
    <x v="0"/>
    <x v="1"/>
    <s v="Tesseramento"/>
    <x v="1"/>
    <x v="4"/>
    <x v="0"/>
    <m/>
  </r>
  <r>
    <n v="69282"/>
    <x v="0"/>
    <x v="0"/>
    <x v="0"/>
    <x v="0"/>
    <x v="7"/>
    <x v="41"/>
    <x v="0"/>
    <x v="0"/>
    <s v="Tesseramento"/>
    <x v="1"/>
    <x v="0"/>
    <x v="0"/>
    <m/>
  </r>
  <r>
    <n v="146856"/>
    <x v="0"/>
    <x v="0"/>
    <x v="0"/>
    <x v="0"/>
    <x v="7"/>
    <x v="41"/>
    <x v="0"/>
    <x v="0"/>
    <s v="Tesseramento"/>
    <x v="1"/>
    <x v="0"/>
    <x v="0"/>
    <m/>
  </r>
  <r>
    <n v="118311"/>
    <x v="0"/>
    <x v="0"/>
    <x v="0"/>
    <x v="1"/>
    <x v="7"/>
    <x v="41"/>
    <x v="0"/>
    <x v="1"/>
    <s v="Tesseramento"/>
    <x v="1"/>
    <x v="4"/>
    <x v="0"/>
    <m/>
  </r>
  <r>
    <n v="219889"/>
    <x v="0"/>
    <x v="0"/>
    <x v="0"/>
    <x v="0"/>
    <x v="7"/>
    <x v="41"/>
    <x v="0"/>
    <x v="0"/>
    <s v="Tesseramento"/>
    <x v="1"/>
    <x v="0"/>
    <x v="0"/>
    <m/>
  </r>
  <r>
    <n v="208239"/>
    <x v="0"/>
    <x v="0"/>
    <x v="0"/>
    <x v="0"/>
    <x v="7"/>
    <x v="41"/>
    <x v="0"/>
    <x v="0"/>
    <s v="Tesseramento"/>
    <x v="1"/>
    <x v="1"/>
    <x v="0"/>
    <m/>
  </r>
  <r>
    <n v="111323"/>
    <x v="0"/>
    <x v="0"/>
    <x v="0"/>
    <x v="0"/>
    <x v="7"/>
    <x v="41"/>
    <x v="0"/>
    <x v="0"/>
    <s v="Tesseramento"/>
    <x v="1"/>
    <x v="0"/>
    <x v="0"/>
    <m/>
  </r>
  <r>
    <n v="116010"/>
    <x v="0"/>
    <x v="0"/>
    <x v="0"/>
    <x v="0"/>
    <x v="7"/>
    <x v="41"/>
    <x v="0"/>
    <x v="1"/>
    <s v="Tesseramento"/>
    <x v="1"/>
    <x v="3"/>
    <x v="0"/>
    <m/>
  </r>
  <r>
    <n v="139882"/>
    <x v="0"/>
    <x v="0"/>
    <x v="0"/>
    <x v="0"/>
    <x v="7"/>
    <x v="41"/>
    <x v="0"/>
    <x v="1"/>
    <s v="Tesseramento"/>
    <x v="1"/>
    <x v="1"/>
    <x v="0"/>
    <m/>
  </r>
  <r>
    <n v="144740"/>
    <x v="0"/>
    <x v="0"/>
    <x v="0"/>
    <x v="0"/>
    <x v="7"/>
    <x v="41"/>
    <x v="0"/>
    <x v="0"/>
    <s v="Tesseramento"/>
    <x v="1"/>
    <x v="3"/>
    <x v="0"/>
    <m/>
  </r>
  <r>
    <n v="161432"/>
    <x v="0"/>
    <x v="0"/>
    <x v="0"/>
    <x v="0"/>
    <x v="7"/>
    <x v="41"/>
    <x v="0"/>
    <x v="0"/>
    <s v="Tesseramento"/>
    <x v="1"/>
    <x v="4"/>
    <x v="0"/>
    <m/>
  </r>
  <r>
    <n v="15230"/>
    <x v="0"/>
    <x v="0"/>
    <x v="0"/>
    <x v="0"/>
    <x v="7"/>
    <x v="41"/>
    <x v="0"/>
    <x v="1"/>
    <s v="Tesseramento"/>
    <x v="1"/>
    <x v="4"/>
    <x v="0"/>
    <m/>
  </r>
  <r>
    <n v="6843"/>
    <x v="0"/>
    <x v="0"/>
    <x v="0"/>
    <x v="0"/>
    <x v="7"/>
    <x v="41"/>
    <x v="0"/>
    <x v="0"/>
    <s v="Tesseramento"/>
    <x v="1"/>
    <x v="4"/>
    <x v="0"/>
    <m/>
  </r>
  <r>
    <n v="15072"/>
    <x v="0"/>
    <x v="0"/>
    <x v="0"/>
    <x v="0"/>
    <x v="7"/>
    <x v="41"/>
    <x v="0"/>
    <x v="0"/>
    <s v="Tesseramento"/>
    <x v="1"/>
    <x v="4"/>
    <x v="0"/>
    <m/>
  </r>
  <r>
    <n v="24389"/>
    <x v="0"/>
    <x v="0"/>
    <x v="0"/>
    <x v="0"/>
    <x v="1"/>
    <x v="239"/>
    <x v="0"/>
    <x v="0"/>
    <s v="Tesseramento"/>
    <x v="1"/>
    <x v="0"/>
    <x v="0"/>
    <m/>
  </r>
  <r>
    <n v="42695"/>
    <x v="0"/>
    <x v="0"/>
    <x v="0"/>
    <x v="0"/>
    <x v="7"/>
    <x v="41"/>
    <x v="0"/>
    <x v="0"/>
    <s v="Tesseramento"/>
    <x v="1"/>
    <x v="4"/>
    <x v="0"/>
    <m/>
  </r>
  <r>
    <n v="42862"/>
    <x v="0"/>
    <x v="0"/>
    <x v="0"/>
    <x v="0"/>
    <x v="7"/>
    <x v="41"/>
    <x v="0"/>
    <x v="1"/>
    <s v="Tesseramento"/>
    <x v="1"/>
    <x v="4"/>
    <x v="0"/>
    <m/>
  </r>
  <r>
    <n v="15502"/>
    <x v="0"/>
    <x v="0"/>
    <x v="0"/>
    <x v="0"/>
    <x v="7"/>
    <x v="41"/>
    <x v="0"/>
    <x v="0"/>
    <s v="Tesseramento"/>
    <x v="1"/>
    <x v="4"/>
    <x v="0"/>
    <m/>
  </r>
  <r>
    <n v="127175"/>
    <x v="0"/>
    <x v="0"/>
    <x v="0"/>
    <x v="0"/>
    <x v="7"/>
    <x v="41"/>
    <x v="0"/>
    <x v="0"/>
    <s v="Tesseramento"/>
    <x v="1"/>
    <x v="4"/>
    <x v="0"/>
    <m/>
  </r>
  <r>
    <n v="33386"/>
    <x v="0"/>
    <x v="0"/>
    <x v="0"/>
    <x v="0"/>
    <x v="7"/>
    <x v="41"/>
    <x v="0"/>
    <x v="0"/>
    <s v="Tesseramento"/>
    <x v="1"/>
    <x v="4"/>
    <x v="0"/>
    <m/>
  </r>
  <r>
    <n v="84145"/>
    <x v="0"/>
    <x v="0"/>
    <x v="0"/>
    <x v="0"/>
    <x v="7"/>
    <x v="41"/>
    <x v="0"/>
    <x v="0"/>
    <s v="Tesseramento"/>
    <x v="1"/>
    <x v="3"/>
    <x v="0"/>
    <m/>
  </r>
  <r>
    <n v="15620"/>
    <x v="0"/>
    <x v="0"/>
    <x v="0"/>
    <x v="0"/>
    <x v="1"/>
    <x v="239"/>
    <x v="0"/>
    <x v="0"/>
    <s v="Tesseramento"/>
    <x v="1"/>
    <x v="4"/>
    <x v="0"/>
    <m/>
  </r>
  <r>
    <n v="42681"/>
    <x v="0"/>
    <x v="0"/>
    <x v="0"/>
    <x v="0"/>
    <x v="7"/>
    <x v="41"/>
    <x v="0"/>
    <x v="1"/>
    <s v="Tesseramento"/>
    <x v="1"/>
    <x v="4"/>
    <x v="0"/>
    <m/>
  </r>
  <r>
    <n v="124123"/>
    <x v="0"/>
    <x v="0"/>
    <x v="0"/>
    <x v="0"/>
    <x v="1"/>
    <x v="239"/>
    <x v="0"/>
    <x v="0"/>
    <s v="Tesseramento"/>
    <x v="1"/>
    <x v="4"/>
    <x v="0"/>
    <m/>
  </r>
  <r>
    <n v="108475"/>
    <x v="0"/>
    <x v="0"/>
    <x v="0"/>
    <x v="0"/>
    <x v="7"/>
    <x v="41"/>
    <x v="0"/>
    <x v="0"/>
    <s v="Tesseramento"/>
    <x v="1"/>
    <x v="4"/>
    <x v="0"/>
    <m/>
  </r>
  <r>
    <n v="69366"/>
    <x v="0"/>
    <x v="0"/>
    <x v="0"/>
    <x v="0"/>
    <x v="1"/>
    <x v="239"/>
    <x v="0"/>
    <x v="0"/>
    <s v="Tesseramento"/>
    <x v="1"/>
    <x v="4"/>
    <x v="0"/>
    <m/>
  </r>
  <r>
    <n v="33399"/>
    <x v="0"/>
    <x v="0"/>
    <x v="0"/>
    <x v="0"/>
    <x v="11"/>
    <x v="302"/>
    <x v="0"/>
    <x v="0"/>
    <s v="Tesseramento"/>
    <x v="1"/>
    <x v="4"/>
    <x v="0"/>
    <m/>
  </r>
  <r>
    <n v="15586"/>
    <x v="0"/>
    <x v="0"/>
    <x v="0"/>
    <x v="0"/>
    <x v="7"/>
    <x v="41"/>
    <x v="0"/>
    <x v="1"/>
    <s v="Tesseramento"/>
    <x v="1"/>
    <x v="4"/>
    <x v="0"/>
    <m/>
  </r>
  <r>
    <n v="33442"/>
    <x v="0"/>
    <x v="0"/>
    <x v="0"/>
    <x v="0"/>
    <x v="11"/>
    <x v="302"/>
    <x v="0"/>
    <x v="1"/>
    <s v="Tesseramento"/>
    <x v="1"/>
    <x v="4"/>
    <x v="0"/>
    <m/>
  </r>
  <r>
    <n v="33478"/>
    <x v="0"/>
    <x v="0"/>
    <x v="0"/>
    <x v="0"/>
    <x v="11"/>
    <x v="302"/>
    <x v="0"/>
    <x v="0"/>
    <s v="Tesseramento"/>
    <x v="1"/>
    <x v="4"/>
    <x v="0"/>
    <m/>
  </r>
  <r>
    <n v="183086"/>
    <x v="0"/>
    <x v="0"/>
    <x v="0"/>
    <x v="0"/>
    <x v="11"/>
    <x v="302"/>
    <x v="0"/>
    <x v="0"/>
    <s v="Tesseramento"/>
    <x v="1"/>
    <x v="0"/>
    <x v="0"/>
    <m/>
  </r>
  <r>
    <n v="15587"/>
    <x v="0"/>
    <x v="0"/>
    <x v="0"/>
    <x v="0"/>
    <x v="7"/>
    <x v="41"/>
    <x v="0"/>
    <x v="0"/>
    <s v="Tesseramento"/>
    <x v="1"/>
    <x v="4"/>
    <x v="0"/>
    <m/>
  </r>
  <r>
    <n v="182834"/>
    <x v="0"/>
    <x v="0"/>
    <x v="0"/>
    <x v="0"/>
    <x v="11"/>
    <x v="302"/>
    <x v="0"/>
    <x v="0"/>
    <s v="Tesseramento"/>
    <x v="1"/>
    <x v="0"/>
    <x v="0"/>
    <m/>
  </r>
  <r>
    <n v="213914"/>
    <x v="0"/>
    <x v="0"/>
    <x v="0"/>
    <x v="0"/>
    <x v="7"/>
    <x v="41"/>
    <x v="0"/>
    <x v="0"/>
    <s v="Tesseramento"/>
    <x v="1"/>
    <x v="4"/>
    <x v="0"/>
    <m/>
  </r>
  <r>
    <n v="39673"/>
    <x v="0"/>
    <x v="0"/>
    <x v="0"/>
    <x v="0"/>
    <x v="7"/>
    <x v="41"/>
    <x v="0"/>
    <x v="0"/>
    <s v="Tesseramento"/>
    <x v="1"/>
    <x v="4"/>
    <x v="0"/>
    <m/>
  </r>
  <r>
    <n v="39250"/>
    <x v="0"/>
    <x v="0"/>
    <x v="0"/>
    <x v="0"/>
    <x v="7"/>
    <x v="41"/>
    <x v="0"/>
    <x v="0"/>
    <s v="Tesseramento"/>
    <x v="1"/>
    <x v="4"/>
    <x v="0"/>
    <m/>
  </r>
  <r>
    <n v="65531"/>
    <x v="0"/>
    <x v="0"/>
    <x v="0"/>
    <x v="0"/>
    <x v="7"/>
    <x v="41"/>
    <x v="0"/>
    <x v="1"/>
    <s v="Tesseramento"/>
    <x v="1"/>
    <x v="4"/>
    <x v="0"/>
    <m/>
  </r>
  <r>
    <n v="157098"/>
    <x v="1"/>
    <x v="0"/>
    <x v="0"/>
    <x v="0"/>
    <x v="7"/>
    <x v="41"/>
    <x v="0"/>
    <x v="0"/>
    <s v="Tesseramento"/>
    <x v="1"/>
    <x v="6"/>
    <x v="0"/>
    <s v="B"/>
  </r>
  <r>
    <n v="15435"/>
    <x v="0"/>
    <x v="0"/>
    <x v="0"/>
    <x v="0"/>
    <x v="7"/>
    <x v="41"/>
    <x v="0"/>
    <x v="1"/>
    <s v="Tesseramento"/>
    <x v="1"/>
    <x v="4"/>
    <x v="0"/>
    <m/>
  </r>
  <r>
    <n v="15254"/>
    <x v="0"/>
    <x v="0"/>
    <x v="0"/>
    <x v="0"/>
    <x v="7"/>
    <x v="41"/>
    <x v="0"/>
    <x v="0"/>
    <s v="Tesseramento"/>
    <x v="1"/>
    <x v="4"/>
    <x v="0"/>
    <m/>
  </r>
  <r>
    <n v="79721"/>
    <x v="0"/>
    <x v="0"/>
    <x v="0"/>
    <x v="0"/>
    <x v="1"/>
    <x v="239"/>
    <x v="0"/>
    <x v="0"/>
    <s v="Tesseramento"/>
    <x v="1"/>
    <x v="4"/>
    <x v="0"/>
    <m/>
  </r>
  <r>
    <n v="171227"/>
    <x v="0"/>
    <x v="0"/>
    <x v="0"/>
    <x v="0"/>
    <x v="1"/>
    <x v="239"/>
    <x v="0"/>
    <x v="0"/>
    <s v="Tesseramento"/>
    <x v="1"/>
    <x v="3"/>
    <x v="0"/>
    <m/>
  </r>
  <r>
    <n v="91737"/>
    <x v="0"/>
    <x v="0"/>
    <x v="0"/>
    <x v="0"/>
    <x v="7"/>
    <x v="41"/>
    <x v="0"/>
    <x v="0"/>
    <s v="Tesseramento"/>
    <x v="1"/>
    <x v="4"/>
    <x v="0"/>
    <m/>
  </r>
  <r>
    <n v="209405"/>
    <x v="0"/>
    <x v="0"/>
    <x v="0"/>
    <x v="0"/>
    <x v="1"/>
    <x v="239"/>
    <x v="0"/>
    <x v="0"/>
    <s v="Tesseramento"/>
    <x v="1"/>
    <x v="3"/>
    <x v="0"/>
    <m/>
  </r>
  <r>
    <n v="100022"/>
    <x v="0"/>
    <x v="0"/>
    <x v="0"/>
    <x v="0"/>
    <x v="7"/>
    <x v="41"/>
    <x v="0"/>
    <x v="0"/>
    <s v="Tesseramento"/>
    <x v="1"/>
    <x v="4"/>
    <x v="0"/>
    <m/>
  </r>
  <r>
    <n v="222806"/>
    <x v="1"/>
    <x v="0"/>
    <x v="0"/>
    <x v="0"/>
    <x v="1"/>
    <x v="239"/>
    <x v="0"/>
    <x v="0"/>
    <s v="Tesseramento"/>
    <x v="1"/>
    <x v="7"/>
    <x v="0"/>
    <m/>
  </r>
  <r>
    <n v="166039"/>
    <x v="0"/>
    <x v="0"/>
    <x v="0"/>
    <x v="0"/>
    <x v="7"/>
    <x v="41"/>
    <x v="0"/>
    <x v="1"/>
    <s v="Tesseramento"/>
    <x v="1"/>
    <x v="3"/>
    <x v="0"/>
    <m/>
  </r>
  <r>
    <n v="101780"/>
    <x v="0"/>
    <x v="0"/>
    <x v="0"/>
    <x v="0"/>
    <x v="1"/>
    <x v="239"/>
    <x v="0"/>
    <x v="1"/>
    <s v="Tesseramento"/>
    <x v="1"/>
    <x v="0"/>
    <x v="0"/>
    <m/>
  </r>
  <r>
    <n v="30071"/>
    <x v="0"/>
    <x v="0"/>
    <x v="0"/>
    <x v="0"/>
    <x v="1"/>
    <x v="239"/>
    <x v="0"/>
    <x v="0"/>
    <s v="Tesseramento"/>
    <x v="1"/>
    <x v="4"/>
    <x v="0"/>
    <m/>
  </r>
  <r>
    <n v="71000"/>
    <x v="0"/>
    <x v="0"/>
    <x v="0"/>
    <x v="0"/>
    <x v="1"/>
    <x v="239"/>
    <x v="0"/>
    <x v="0"/>
    <s v="Tesseramento"/>
    <x v="1"/>
    <x v="3"/>
    <x v="0"/>
    <m/>
  </r>
  <r>
    <n v="15729"/>
    <x v="0"/>
    <x v="0"/>
    <x v="0"/>
    <x v="0"/>
    <x v="1"/>
    <x v="239"/>
    <x v="0"/>
    <x v="0"/>
    <s v="Tesseramento"/>
    <x v="1"/>
    <x v="4"/>
    <x v="0"/>
    <m/>
  </r>
  <r>
    <n v="32700"/>
    <x v="0"/>
    <x v="0"/>
    <x v="0"/>
    <x v="0"/>
    <x v="1"/>
    <x v="239"/>
    <x v="0"/>
    <x v="0"/>
    <s v="Tesseramento"/>
    <x v="1"/>
    <x v="4"/>
    <x v="0"/>
    <m/>
  </r>
  <r>
    <n v="32701"/>
    <x v="0"/>
    <x v="0"/>
    <x v="0"/>
    <x v="0"/>
    <x v="1"/>
    <x v="239"/>
    <x v="0"/>
    <x v="0"/>
    <s v="Tesseramento"/>
    <x v="1"/>
    <x v="4"/>
    <x v="0"/>
    <m/>
  </r>
  <r>
    <n v="32771"/>
    <x v="0"/>
    <x v="0"/>
    <x v="0"/>
    <x v="0"/>
    <x v="1"/>
    <x v="239"/>
    <x v="0"/>
    <x v="1"/>
    <s v="Tesseramento"/>
    <x v="1"/>
    <x v="4"/>
    <x v="0"/>
    <m/>
  </r>
  <r>
    <n v="191892"/>
    <x v="0"/>
    <x v="0"/>
    <x v="0"/>
    <x v="0"/>
    <x v="1"/>
    <x v="239"/>
    <x v="0"/>
    <x v="0"/>
    <s v="Tesseramento"/>
    <x v="1"/>
    <x v="0"/>
    <x v="0"/>
    <m/>
  </r>
  <r>
    <n v="137066"/>
    <x v="0"/>
    <x v="0"/>
    <x v="0"/>
    <x v="0"/>
    <x v="1"/>
    <x v="239"/>
    <x v="0"/>
    <x v="0"/>
    <s v="Tesseramento"/>
    <x v="1"/>
    <x v="4"/>
    <x v="0"/>
    <m/>
  </r>
  <r>
    <n v="215074"/>
    <x v="0"/>
    <x v="0"/>
    <x v="0"/>
    <x v="1"/>
    <x v="1"/>
    <x v="239"/>
    <x v="0"/>
    <x v="1"/>
    <s v="Tesseramento"/>
    <x v="1"/>
    <x v="0"/>
    <x v="0"/>
    <m/>
  </r>
  <r>
    <n v="199902"/>
    <x v="0"/>
    <x v="0"/>
    <x v="0"/>
    <x v="0"/>
    <x v="1"/>
    <x v="239"/>
    <x v="0"/>
    <x v="0"/>
    <s v="Tesseramento"/>
    <x v="1"/>
    <x v="0"/>
    <x v="0"/>
    <m/>
  </r>
  <r>
    <n v="188178"/>
    <x v="0"/>
    <x v="0"/>
    <x v="0"/>
    <x v="0"/>
    <x v="1"/>
    <x v="239"/>
    <x v="0"/>
    <x v="0"/>
    <s v="Tesseramento"/>
    <x v="1"/>
    <x v="4"/>
    <x v="0"/>
    <m/>
  </r>
  <r>
    <n v="155534"/>
    <x v="0"/>
    <x v="0"/>
    <x v="0"/>
    <x v="0"/>
    <x v="1"/>
    <x v="239"/>
    <x v="0"/>
    <x v="0"/>
    <s v="Tesseramento"/>
    <x v="1"/>
    <x v="4"/>
    <x v="0"/>
    <m/>
  </r>
  <r>
    <n v="137067"/>
    <x v="0"/>
    <x v="0"/>
    <x v="0"/>
    <x v="0"/>
    <x v="1"/>
    <x v="239"/>
    <x v="0"/>
    <x v="1"/>
    <s v="Tesseramento"/>
    <x v="1"/>
    <x v="4"/>
    <x v="0"/>
    <m/>
  </r>
  <r>
    <n v="81637"/>
    <x v="0"/>
    <x v="0"/>
    <x v="0"/>
    <x v="0"/>
    <x v="1"/>
    <x v="239"/>
    <x v="0"/>
    <x v="0"/>
    <s v="Tesseramento"/>
    <x v="1"/>
    <x v="3"/>
    <x v="0"/>
    <m/>
  </r>
  <r>
    <n v="19374"/>
    <x v="0"/>
    <x v="0"/>
    <x v="0"/>
    <x v="0"/>
    <x v="7"/>
    <x v="41"/>
    <x v="0"/>
    <x v="0"/>
    <s v="Tesseramento"/>
    <x v="1"/>
    <x v="4"/>
    <x v="0"/>
    <m/>
  </r>
  <r>
    <n v="28935"/>
    <x v="0"/>
    <x v="0"/>
    <x v="0"/>
    <x v="0"/>
    <x v="1"/>
    <x v="239"/>
    <x v="0"/>
    <x v="0"/>
    <s v="Tesseramento"/>
    <x v="1"/>
    <x v="4"/>
    <x v="0"/>
    <m/>
  </r>
  <r>
    <n v="19405"/>
    <x v="0"/>
    <x v="0"/>
    <x v="0"/>
    <x v="0"/>
    <x v="7"/>
    <x v="41"/>
    <x v="0"/>
    <x v="1"/>
    <s v="Tesseramento"/>
    <x v="1"/>
    <x v="4"/>
    <x v="0"/>
    <m/>
  </r>
  <r>
    <n v="88927"/>
    <x v="0"/>
    <x v="0"/>
    <x v="0"/>
    <x v="0"/>
    <x v="1"/>
    <x v="239"/>
    <x v="0"/>
    <x v="0"/>
    <s v="Tesseramento"/>
    <x v="1"/>
    <x v="3"/>
    <x v="0"/>
    <m/>
  </r>
  <r>
    <n v="67522"/>
    <x v="0"/>
    <x v="0"/>
    <x v="0"/>
    <x v="0"/>
    <x v="7"/>
    <x v="41"/>
    <x v="0"/>
    <x v="0"/>
    <s v="Tesseramento"/>
    <x v="1"/>
    <x v="4"/>
    <x v="0"/>
    <m/>
  </r>
  <r>
    <n v="94203"/>
    <x v="0"/>
    <x v="0"/>
    <x v="0"/>
    <x v="0"/>
    <x v="1"/>
    <x v="239"/>
    <x v="0"/>
    <x v="0"/>
    <s v="Tesseramento"/>
    <x v="1"/>
    <x v="1"/>
    <x v="0"/>
    <m/>
  </r>
  <r>
    <n v="31977"/>
    <x v="0"/>
    <x v="0"/>
    <x v="0"/>
    <x v="0"/>
    <x v="7"/>
    <x v="41"/>
    <x v="0"/>
    <x v="1"/>
    <s v="Tesseramento"/>
    <x v="1"/>
    <x v="4"/>
    <x v="0"/>
    <m/>
  </r>
  <r>
    <n v="161245"/>
    <x v="1"/>
    <x v="0"/>
    <x v="0"/>
    <x v="0"/>
    <x v="7"/>
    <x v="41"/>
    <x v="0"/>
    <x v="0"/>
    <s v="Tesseramento"/>
    <x v="1"/>
    <x v="5"/>
    <x v="0"/>
    <s v="B"/>
  </r>
  <r>
    <n v="227445"/>
    <x v="0"/>
    <x v="0"/>
    <x v="0"/>
    <x v="0"/>
    <x v="1"/>
    <x v="239"/>
    <x v="0"/>
    <x v="0"/>
    <s v="Tesseramento"/>
    <x v="1"/>
    <x v="4"/>
    <x v="0"/>
    <m/>
  </r>
  <r>
    <n v="234893"/>
    <x v="0"/>
    <x v="1"/>
    <x v="1"/>
    <x v="2"/>
    <x v="2"/>
    <x v="332"/>
    <x v="0"/>
    <x v="0"/>
    <s v="Tesseramento"/>
    <x v="1"/>
    <x v="0"/>
    <x v="0"/>
    <m/>
  </r>
  <r>
    <n v="15884"/>
    <x v="0"/>
    <x v="0"/>
    <x v="0"/>
    <x v="0"/>
    <x v="1"/>
    <x v="239"/>
    <x v="0"/>
    <x v="1"/>
    <s v="Tesseramento"/>
    <x v="1"/>
    <x v="4"/>
    <x v="0"/>
    <m/>
  </r>
  <r>
    <n v="93099"/>
    <x v="0"/>
    <x v="0"/>
    <x v="0"/>
    <x v="0"/>
    <x v="1"/>
    <x v="239"/>
    <x v="0"/>
    <x v="1"/>
    <s v="Tesseramento"/>
    <x v="1"/>
    <x v="4"/>
    <x v="0"/>
    <m/>
  </r>
  <r>
    <n v="43856"/>
    <x v="0"/>
    <x v="0"/>
    <x v="0"/>
    <x v="0"/>
    <x v="7"/>
    <x v="41"/>
    <x v="0"/>
    <x v="0"/>
    <s v="Tesseramento"/>
    <x v="1"/>
    <x v="0"/>
    <x v="0"/>
    <m/>
  </r>
  <r>
    <n v="216842"/>
    <x v="0"/>
    <x v="0"/>
    <x v="0"/>
    <x v="0"/>
    <x v="1"/>
    <x v="239"/>
    <x v="0"/>
    <x v="0"/>
    <s v="Tesseramento"/>
    <x v="1"/>
    <x v="0"/>
    <x v="0"/>
    <m/>
  </r>
  <r>
    <n v="69986"/>
    <x v="0"/>
    <x v="0"/>
    <x v="0"/>
    <x v="0"/>
    <x v="7"/>
    <x v="41"/>
    <x v="0"/>
    <x v="0"/>
    <s v="Tesseramento"/>
    <x v="1"/>
    <x v="4"/>
    <x v="0"/>
    <m/>
  </r>
  <r>
    <n v="67024"/>
    <x v="0"/>
    <x v="0"/>
    <x v="0"/>
    <x v="0"/>
    <x v="4"/>
    <x v="149"/>
    <x v="0"/>
    <x v="0"/>
    <s v="Tesseramento"/>
    <x v="1"/>
    <x v="3"/>
    <x v="0"/>
    <m/>
  </r>
  <r>
    <n v="69987"/>
    <x v="0"/>
    <x v="0"/>
    <x v="0"/>
    <x v="0"/>
    <x v="7"/>
    <x v="41"/>
    <x v="0"/>
    <x v="1"/>
    <s v="Tesseramento"/>
    <x v="1"/>
    <x v="4"/>
    <x v="0"/>
    <m/>
  </r>
  <r>
    <n v="106401"/>
    <x v="0"/>
    <x v="0"/>
    <x v="0"/>
    <x v="0"/>
    <x v="7"/>
    <x v="41"/>
    <x v="0"/>
    <x v="0"/>
    <s v="Tesseramento"/>
    <x v="1"/>
    <x v="0"/>
    <x v="0"/>
    <m/>
  </r>
  <r>
    <n v="15304"/>
    <x v="0"/>
    <x v="0"/>
    <x v="0"/>
    <x v="0"/>
    <x v="7"/>
    <x v="41"/>
    <x v="0"/>
    <x v="0"/>
    <s v="Tesseramento"/>
    <x v="1"/>
    <x v="4"/>
    <x v="0"/>
    <m/>
  </r>
  <r>
    <n v="6855"/>
    <x v="0"/>
    <x v="0"/>
    <x v="0"/>
    <x v="0"/>
    <x v="7"/>
    <x v="41"/>
    <x v="0"/>
    <x v="0"/>
    <s v="Tesseramento"/>
    <x v="1"/>
    <x v="4"/>
    <x v="0"/>
    <m/>
  </r>
  <r>
    <n v="226586"/>
    <x v="0"/>
    <x v="0"/>
    <x v="0"/>
    <x v="0"/>
    <x v="7"/>
    <x v="41"/>
    <x v="0"/>
    <x v="0"/>
    <s v="Tesseramento"/>
    <x v="1"/>
    <x v="3"/>
    <x v="0"/>
    <m/>
  </r>
  <r>
    <n v="226590"/>
    <x v="0"/>
    <x v="0"/>
    <x v="0"/>
    <x v="0"/>
    <x v="7"/>
    <x v="41"/>
    <x v="0"/>
    <x v="0"/>
    <s v="Tesseramento"/>
    <x v="1"/>
    <x v="1"/>
    <x v="0"/>
    <m/>
  </r>
  <r>
    <n v="211275"/>
    <x v="1"/>
    <x v="0"/>
    <x v="0"/>
    <x v="0"/>
    <x v="7"/>
    <x v="41"/>
    <x v="0"/>
    <x v="0"/>
    <s v="Tesseramento"/>
    <x v="1"/>
    <x v="2"/>
    <x v="0"/>
    <m/>
  </r>
  <r>
    <n v="15844"/>
    <x v="0"/>
    <x v="0"/>
    <x v="0"/>
    <x v="0"/>
    <x v="1"/>
    <x v="239"/>
    <x v="0"/>
    <x v="0"/>
    <s v="Tesseramento"/>
    <x v="1"/>
    <x v="4"/>
    <x v="0"/>
    <m/>
  </r>
  <r>
    <n v="229874"/>
    <x v="1"/>
    <x v="0"/>
    <x v="0"/>
    <x v="1"/>
    <x v="7"/>
    <x v="41"/>
    <x v="0"/>
    <x v="1"/>
    <s v="Tesseramento"/>
    <x v="1"/>
    <x v="7"/>
    <x v="0"/>
    <m/>
  </r>
  <r>
    <n v="15364"/>
    <x v="0"/>
    <x v="0"/>
    <x v="0"/>
    <x v="0"/>
    <x v="7"/>
    <x v="41"/>
    <x v="0"/>
    <x v="0"/>
    <s v="Tesseramento"/>
    <x v="1"/>
    <x v="4"/>
    <x v="0"/>
    <m/>
  </r>
  <r>
    <n v="15849"/>
    <x v="0"/>
    <x v="0"/>
    <x v="0"/>
    <x v="0"/>
    <x v="1"/>
    <x v="239"/>
    <x v="0"/>
    <x v="1"/>
    <s v="Tesseramento"/>
    <x v="1"/>
    <x v="4"/>
    <x v="0"/>
    <m/>
  </r>
  <r>
    <n v="160641"/>
    <x v="0"/>
    <x v="0"/>
    <x v="0"/>
    <x v="0"/>
    <x v="7"/>
    <x v="41"/>
    <x v="0"/>
    <x v="0"/>
    <s v="Tesseramento"/>
    <x v="1"/>
    <x v="0"/>
    <x v="0"/>
    <m/>
  </r>
  <r>
    <n v="160643"/>
    <x v="0"/>
    <x v="0"/>
    <x v="0"/>
    <x v="0"/>
    <x v="7"/>
    <x v="41"/>
    <x v="0"/>
    <x v="1"/>
    <s v="Tesseramento"/>
    <x v="1"/>
    <x v="0"/>
    <x v="0"/>
    <m/>
  </r>
  <r>
    <n v="53124"/>
    <x v="0"/>
    <x v="0"/>
    <x v="0"/>
    <x v="0"/>
    <x v="7"/>
    <x v="41"/>
    <x v="0"/>
    <x v="0"/>
    <s v="Tesseramento"/>
    <x v="1"/>
    <x v="4"/>
    <x v="0"/>
    <m/>
  </r>
  <r>
    <n v="156613"/>
    <x v="0"/>
    <x v="0"/>
    <x v="0"/>
    <x v="0"/>
    <x v="7"/>
    <x v="41"/>
    <x v="0"/>
    <x v="0"/>
    <s v="Tesseramento"/>
    <x v="1"/>
    <x v="4"/>
    <x v="0"/>
    <m/>
  </r>
  <r>
    <n v="212503"/>
    <x v="0"/>
    <x v="0"/>
    <x v="0"/>
    <x v="0"/>
    <x v="1"/>
    <x v="239"/>
    <x v="0"/>
    <x v="0"/>
    <s v="Tesseramento"/>
    <x v="1"/>
    <x v="0"/>
    <x v="0"/>
    <m/>
  </r>
  <r>
    <n v="137180"/>
    <x v="0"/>
    <x v="0"/>
    <x v="0"/>
    <x v="0"/>
    <x v="7"/>
    <x v="41"/>
    <x v="0"/>
    <x v="0"/>
    <s v="Tesseramento"/>
    <x v="1"/>
    <x v="3"/>
    <x v="0"/>
    <m/>
  </r>
  <r>
    <n v="50701"/>
    <x v="0"/>
    <x v="0"/>
    <x v="0"/>
    <x v="0"/>
    <x v="7"/>
    <x v="41"/>
    <x v="0"/>
    <x v="0"/>
    <s v="Tesseramento"/>
    <x v="1"/>
    <x v="4"/>
    <x v="0"/>
    <m/>
  </r>
  <r>
    <n v="15856"/>
    <x v="0"/>
    <x v="0"/>
    <x v="0"/>
    <x v="0"/>
    <x v="1"/>
    <x v="239"/>
    <x v="0"/>
    <x v="1"/>
    <s v="Tesseramento"/>
    <x v="1"/>
    <x v="4"/>
    <x v="0"/>
    <m/>
  </r>
  <r>
    <n v="15857"/>
    <x v="0"/>
    <x v="0"/>
    <x v="0"/>
    <x v="0"/>
    <x v="1"/>
    <x v="239"/>
    <x v="0"/>
    <x v="0"/>
    <s v="Tesseramento"/>
    <x v="1"/>
    <x v="4"/>
    <x v="0"/>
    <m/>
  </r>
  <r>
    <n v="6665"/>
    <x v="0"/>
    <x v="0"/>
    <x v="0"/>
    <x v="0"/>
    <x v="7"/>
    <x v="41"/>
    <x v="0"/>
    <x v="0"/>
    <s v="Tesseramento"/>
    <x v="1"/>
    <x v="0"/>
    <x v="0"/>
    <m/>
  </r>
  <r>
    <n v="62927"/>
    <x v="0"/>
    <x v="0"/>
    <x v="0"/>
    <x v="0"/>
    <x v="1"/>
    <x v="239"/>
    <x v="0"/>
    <x v="0"/>
    <s v="Tesseramento"/>
    <x v="1"/>
    <x v="4"/>
    <x v="0"/>
    <m/>
  </r>
  <r>
    <n v="70384"/>
    <x v="0"/>
    <x v="0"/>
    <x v="0"/>
    <x v="0"/>
    <x v="7"/>
    <x v="41"/>
    <x v="0"/>
    <x v="0"/>
    <s v="Tesseramento"/>
    <x v="1"/>
    <x v="3"/>
    <x v="0"/>
    <m/>
  </r>
  <r>
    <n v="135576"/>
    <x v="0"/>
    <x v="0"/>
    <x v="0"/>
    <x v="0"/>
    <x v="1"/>
    <x v="239"/>
    <x v="0"/>
    <x v="0"/>
    <s v="Tesseramento"/>
    <x v="1"/>
    <x v="0"/>
    <x v="0"/>
    <m/>
  </r>
  <r>
    <n v="229873"/>
    <x v="1"/>
    <x v="0"/>
    <x v="0"/>
    <x v="0"/>
    <x v="7"/>
    <x v="41"/>
    <x v="0"/>
    <x v="0"/>
    <s v="Tesseramento"/>
    <x v="1"/>
    <x v="5"/>
    <x v="0"/>
    <m/>
  </r>
  <r>
    <n v="203655"/>
    <x v="1"/>
    <x v="0"/>
    <x v="0"/>
    <x v="0"/>
    <x v="7"/>
    <x v="41"/>
    <x v="0"/>
    <x v="0"/>
    <s v="Tesseramento"/>
    <x v="1"/>
    <x v="7"/>
    <x v="0"/>
    <s v="B"/>
  </r>
  <r>
    <n v="210176"/>
    <x v="0"/>
    <x v="0"/>
    <x v="0"/>
    <x v="0"/>
    <x v="7"/>
    <x v="41"/>
    <x v="0"/>
    <x v="0"/>
    <s v="Tesseramento"/>
    <x v="1"/>
    <x v="3"/>
    <x v="0"/>
    <m/>
  </r>
  <r>
    <n v="192480"/>
    <x v="0"/>
    <x v="0"/>
    <x v="0"/>
    <x v="0"/>
    <x v="14"/>
    <x v="43"/>
    <x v="0"/>
    <x v="0"/>
    <s v="Tesseramento"/>
    <x v="1"/>
    <x v="0"/>
    <x v="0"/>
    <m/>
  </r>
  <r>
    <n v="127126"/>
    <x v="0"/>
    <x v="0"/>
    <x v="2"/>
    <x v="1"/>
    <x v="8"/>
    <x v="222"/>
    <x v="0"/>
    <x v="0"/>
    <s v="Tesseramento"/>
    <x v="1"/>
    <x v="4"/>
    <x v="0"/>
    <m/>
  </r>
  <r>
    <n v="168101"/>
    <x v="0"/>
    <x v="0"/>
    <x v="2"/>
    <x v="2"/>
    <x v="8"/>
    <x v="222"/>
    <x v="0"/>
    <x v="1"/>
    <s v="Tesseramento"/>
    <x v="1"/>
    <x v="4"/>
    <x v="0"/>
    <m/>
  </r>
  <r>
    <n v="15882"/>
    <x v="0"/>
    <x v="0"/>
    <x v="0"/>
    <x v="0"/>
    <x v="1"/>
    <x v="239"/>
    <x v="0"/>
    <x v="0"/>
    <s v="Tesseramento"/>
    <x v="1"/>
    <x v="3"/>
    <x v="0"/>
    <m/>
  </r>
  <r>
    <n v="15887"/>
    <x v="0"/>
    <x v="0"/>
    <x v="0"/>
    <x v="0"/>
    <x v="1"/>
    <x v="239"/>
    <x v="0"/>
    <x v="0"/>
    <s v="Tesseramento"/>
    <x v="1"/>
    <x v="1"/>
    <x v="0"/>
    <m/>
  </r>
  <r>
    <n v="31914"/>
    <x v="0"/>
    <x v="0"/>
    <x v="0"/>
    <x v="0"/>
    <x v="1"/>
    <x v="239"/>
    <x v="0"/>
    <x v="0"/>
    <s v="Tesseramento"/>
    <x v="1"/>
    <x v="4"/>
    <x v="0"/>
    <m/>
  </r>
  <r>
    <n v="196291"/>
    <x v="0"/>
    <x v="0"/>
    <x v="0"/>
    <x v="0"/>
    <x v="1"/>
    <x v="239"/>
    <x v="0"/>
    <x v="1"/>
    <s v="Tesseramento"/>
    <x v="1"/>
    <x v="0"/>
    <x v="0"/>
    <m/>
  </r>
  <r>
    <n v="87178"/>
    <x v="0"/>
    <x v="0"/>
    <x v="0"/>
    <x v="0"/>
    <x v="7"/>
    <x v="44"/>
    <x v="0"/>
    <x v="0"/>
    <s v="Tesseramento"/>
    <x v="1"/>
    <x v="4"/>
    <x v="0"/>
    <m/>
  </r>
  <r>
    <n v="148520"/>
    <x v="0"/>
    <x v="0"/>
    <x v="0"/>
    <x v="0"/>
    <x v="1"/>
    <x v="239"/>
    <x v="0"/>
    <x v="1"/>
    <s v="Tesseramento"/>
    <x v="1"/>
    <x v="4"/>
    <x v="0"/>
    <m/>
  </r>
  <r>
    <n v="39476"/>
    <x v="0"/>
    <x v="0"/>
    <x v="0"/>
    <x v="0"/>
    <x v="1"/>
    <x v="239"/>
    <x v="0"/>
    <x v="1"/>
    <s v="Tesseramento"/>
    <x v="1"/>
    <x v="4"/>
    <x v="0"/>
    <m/>
  </r>
  <r>
    <n v="74425"/>
    <x v="0"/>
    <x v="0"/>
    <x v="0"/>
    <x v="0"/>
    <x v="1"/>
    <x v="239"/>
    <x v="0"/>
    <x v="0"/>
    <s v="Tesseramento"/>
    <x v="1"/>
    <x v="1"/>
    <x v="0"/>
    <m/>
  </r>
  <r>
    <n v="93102"/>
    <x v="0"/>
    <x v="0"/>
    <x v="0"/>
    <x v="0"/>
    <x v="1"/>
    <x v="239"/>
    <x v="0"/>
    <x v="0"/>
    <s v="Tesseramento"/>
    <x v="1"/>
    <x v="4"/>
    <x v="0"/>
    <m/>
  </r>
  <r>
    <n v="28957"/>
    <x v="0"/>
    <x v="0"/>
    <x v="0"/>
    <x v="0"/>
    <x v="1"/>
    <x v="239"/>
    <x v="0"/>
    <x v="0"/>
    <s v="Tesseramento"/>
    <x v="1"/>
    <x v="0"/>
    <x v="0"/>
    <m/>
  </r>
  <r>
    <n v="103956"/>
    <x v="0"/>
    <x v="0"/>
    <x v="0"/>
    <x v="0"/>
    <x v="1"/>
    <x v="239"/>
    <x v="0"/>
    <x v="0"/>
    <s v="Tesseramento"/>
    <x v="1"/>
    <x v="0"/>
    <x v="0"/>
    <m/>
  </r>
  <r>
    <n v="86575"/>
    <x v="0"/>
    <x v="0"/>
    <x v="0"/>
    <x v="0"/>
    <x v="1"/>
    <x v="239"/>
    <x v="0"/>
    <x v="0"/>
    <s v="Tesseramento"/>
    <x v="1"/>
    <x v="3"/>
    <x v="0"/>
    <m/>
  </r>
  <r>
    <n v="166246"/>
    <x v="1"/>
    <x v="0"/>
    <x v="0"/>
    <x v="0"/>
    <x v="1"/>
    <x v="239"/>
    <x v="0"/>
    <x v="0"/>
    <s v="Tesseramento"/>
    <x v="1"/>
    <x v="6"/>
    <x v="0"/>
    <s v="B"/>
  </r>
  <r>
    <n v="191618"/>
    <x v="0"/>
    <x v="0"/>
    <x v="0"/>
    <x v="0"/>
    <x v="1"/>
    <x v="239"/>
    <x v="0"/>
    <x v="0"/>
    <s v="Tesseramento"/>
    <x v="1"/>
    <x v="0"/>
    <x v="0"/>
    <m/>
  </r>
  <r>
    <n v="190617"/>
    <x v="0"/>
    <x v="0"/>
    <x v="0"/>
    <x v="0"/>
    <x v="1"/>
    <x v="239"/>
    <x v="0"/>
    <x v="0"/>
    <s v="Tesseramento"/>
    <x v="1"/>
    <x v="0"/>
    <x v="0"/>
    <m/>
  </r>
  <r>
    <n v="11325"/>
    <x v="0"/>
    <x v="0"/>
    <x v="0"/>
    <x v="0"/>
    <x v="1"/>
    <x v="239"/>
    <x v="0"/>
    <x v="0"/>
    <s v="Tesseramento"/>
    <x v="1"/>
    <x v="1"/>
    <x v="0"/>
    <m/>
  </r>
  <r>
    <n v="190621"/>
    <x v="1"/>
    <x v="0"/>
    <x v="0"/>
    <x v="0"/>
    <x v="1"/>
    <x v="239"/>
    <x v="0"/>
    <x v="1"/>
    <s v="Tesseramento"/>
    <x v="1"/>
    <x v="7"/>
    <x v="0"/>
    <s v="B"/>
  </r>
  <r>
    <n v="190620"/>
    <x v="1"/>
    <x v="0"/>
    <x v="0"/>
    <x v="0"/>
    <x v="1"/>
    <x v="239"/>
    <x v="0"/>
    <x v="1"/>
    <s v="Tesseramento"/>
    <x v="1"/>
    <x v="2"/>
    <x v="0"/>
    <m/>
  </r>
  <r>
    <n v="149340"/>
    <x v="1"/>
    <x v="0"/>
    <x v="0"/>
    <x v="0"/>
    <x v="1"/>
    <x v="239"/>
    <x v="0"/>
    <x v="1"/>
    <s v="Tesseramento"/>
    <x v="1"/>
    <x v="6"/>
    <x v="0"/>
    <m/>
  </r>
  <r>
    <n v="116061"/>
    <x v="1"/>
    <x v="0"/>
    <x v="0"/>
    <x v="0"/>
    <x v="1"/>
    <x v="239"/>
    <x v="0"/>
    <x v="0"/>
    <s v="Tesseramento"/>
    <x v="1"/>
    <x v="2"/>
    <x v="0"/>
    <m/>
  </r>
  <r>
    <n v="164906"/>
    <x v="1"/>
    <x v="0"/>
    <x v="0"/>
    <x v="0"/>
    <x v="1"/>
    <x v="239"/>
    <x v="0"/>
    <x v="0"/>
    <s v="Tesseramento"/>
    <x v="1"/>
    <x v="7"/>
    <x v="0"/>
    <s v="B"/>
  </r>
  <r>
    <n v="191928"/>
    <x v="1"/>
    <x v="0"/>
    <x v="0"/>
    <x v="0"/>
    <x v="1"/>
    <x v="239"/>
    <x v="0"/>
    <x v="0"/>
    <s v="Tesseramento"/>
    <x v="1"/>
    <x v="5"/>
    <x v="0"/>
    <s v="B"/>
  </r>
  <r>
    <n v="147885"/>
    <x v="0"/>
    <x v="0"/>
    <x v="0"/>
    <x v="0"/>
    <x v="11"/>
    <x v="302"/>
    <x v="0"/>
    <x v="0"/>
    <s v="Tesseramento"/>
    <x v="1"/>
    <x v="0"/>
    <x v="0"/>
    <m/>
  </r>
  <r>
    <n v="166240"/>
    <x v="1"/>
    <x v="0"/>
    <x v="0"/>
    <x v="0"/>
    <x v="1"/>
    <x v="239"/>
    <x v="0"/>
    <x v="0"/>
    <s v="Tesseramento"/>
    <x v="1"/>
    <x v="6"/>
    <x v="0"/>
    <s v="B"/>
  </r>
  <r>
    <n v="204647"/>
    <x v="0"/>
    <x v="0"/>
    <x v="0"/>
    <x v="1"/>
    <x v="11"/>
    <x v="302"/>
    <x v="0"/>
    <x v="0"/>
    <s v="Tesseramento"/>
    <x v="1"/>
    <x v="3"/>
    <x v="0"/>
    <m/>
  </r>
  <r>
    <n v="213930"/>
    <x v="0"/>
    <x v="0"/>
    <x v="0"/>
    <x v="0"/>
    <x v="11"/>
    <x v="302"/>
    <x v="0"/>
    <x v="0"/>
    <s v="Tesseramento"/>
    <x v="1"/>
    <x v="0"/>
    <x v="0"/>
    <m/>
  </r>
  <r>
    <n v="193989"/>
    <x v="0"/>
    <x v="0"/>
    <x v="0"/>
    <x v="0"/>
    <x v="11"/>
    <x v="302"/>
    <x v="0"/>
    <x v="0"/>
    <s v="Tesseramento"/>
    <x v="1"/>
    <x v="4"/>
    <x v="0"/>
    <m/>
  </r>
  <r>
    <n v="194005"/>
    <x v="1"/>
    <x v="0"/>
    <x v="0"/>
    <x v="0"/>
    <x v="4"/>
    <x v="4"/>
    <x v="0"/>
    <x v="1"/>
    <s v="Tesseramento"/>
    <x v="1"/>
    <x v="2"/>
    <x v="0"/>
    <m/>
  </r>
  <r>
    <n v="122657"/>
    <x v="0"/>
    <x v="0"/>
    <x v="0"/>
    <x v="0"/>
    <x v="4"/>
    <x v="4"/>
    <x v="0"/>
    <x v="0"/>
    <s v="Tesseramento"/>
    <x v="1"/>
    <x v="1"/>
    <x v="0"/>
    <m/>
  </r>
  <r>
    <n v="233342"/>
    <x v="1"/>
    <x v="0"/>
    <x v="0"/>
    <x v="3"/>
    <x v="1"/>
    <x v="108"/>
    <x v="0"/>
    <x v="0"/>
    <s v="Tesseramento"/>
    <x v="0"/>
    <x v="5"/>
    <x v="0"/>
    <m/>
  </r>
  <r>
    <n v="162855"/>
    <x v="1"/>
    <x v="0"/>
    <x v="0"/>
    <x v="0"/>
    <x v="1"/>
    <x v="351"/>
    <x v="0"/>
    <x v="0"/>
    <s v="Tesseramento"/>
    <x v="1"/>
    <x v="2"/>
    <x v="0"/>
    <m/>
  </r>
  <r>
    <n v="203678"/>
    <x v="0"/>
    <x v="0"/>
    <x v="0"/>
    <x v="0"/>
    <x v="7"/>
    <x v="44"/>
    <x v="0"/>
    <x v="0"/>
    <s v="Tesseramento"/>
    <x v="1"/>
    <x v="3"/>
    <x v="0"/>
    <m/>
  </r>
  <r>
    <n v="224441"/>
    <x v="0"/>
    <x v="0"/>
    <x v="0"/>
    <x v="0"/>
    <x v="7"/>
    <x v="44"/>
    <x v="0"/>
    <x v="0"/>
    <s v="Tesseramento"/>
    <x v="1"/>
    <x v="0"/>
    <x v="0"/>
    <m/>
  </r>
  <r>
    <n v="215770"/>
    <x v="0"/>
    <x v="0"/>
    <x v="0"/>
    <x v="1"/>
    <x v="7"/>
    <x v="44"/>
    <x v="0"/>
    <x v="0"/>
    <s v="Tesseramento"/>
    <x v="1"/>
    <x v="3"/>
    <x v="0"/>
    <m/>
  </r>
  <r>
    <n v="221015"/>
    <x v="0"/>
    <x v="0"/>
    <x v="0"/>
    <x v="0"/>
    <x v="7"/>
    <x v="44"/>
    <x v="0"/>
    <x v="0"/>
    <s v="Tesseramento"/>
    <x v="1"/>
    <x v="0"/>
    <x v="0"/>
    <m/>
  </r>
  <r>
    <n v="221772"/>
    <x v="0"/>
    <x v="0"/>
    <x v="0"/>
    <x v="0"/>
    <x v="7"/>
    <x v="44"/>
    <x v="0"/>
    <x v="1"/>
    <s v="Tesseramento"/>
    <x v="1"/>
    <x v="0"/>
    <x v="0"/>
    <m/>
  </r>
  <r>
    <n v="234189"/>
    <x v="1"/>
    <x v="0"/>
    <x v="1"/>
    <x v="2"/>
    <x v="9"/>
    <x v="196"/>
    <x v="0"/>
    <x v="0"/>
    <s v="Tesseramento"/>
    <x v="1"/>
    <x v="7"/>
    <x v="0"/>
    <m/>
  </r>
  <r>
    <n v="176694"/>
    <x v="0"/>
    <x v="0"/>
    <x v="0"/>
    <x v="0"/>
    <x v="7"/>
    <x v="275"/>
    <x v="0"/>
    <x v="0"/>
    <s v="Tesseramento"/>
    <x v="0"/>
    <x v="0"/>
    <x v="0"/>
    <m/>
  </r>
  <r>
    <n v="159297"/>
    <x v="0"/>
    <x v="0"/>
    <x v="0"/>
    <x v="0"/>
    <x v="7"/>
    <x v="275"/>
    <x v="0"/>
    <x v="0"/>
    <s v="Tesseramento"/>
    <x v="0"/>
    <x v="0"/>
    <x v="0"/>
    <m/>
  </r>
  <r>
    <n v="234190"/>
    <x v="1"/>
    <x v="0"/>
    <x v="1"/>
    <x v="2"/>
    <x v="9"/>
    <x v="196"/>
    <x v="0"/>
    <x v="0"/>
    <s v="Tesseramento"/>
    <x v="1"/>
    <x v="5"/>
    <x v="0"/>
    <m/>
  </r>
  <r>
    <n v="109235"/>
    <x v="0"/>
    <x v="0"/>
    <x v="2"/>
    <x v="4"/>
    <x v="7"/>
    <x v="275"/>
    <x v="0"/>
    <x v="0"/>
    <s v="Tesseramento"/>
    <x v="0"/>
    <x v="3"/>
    <x v="0"/>
    <m/>
  </r>
  <r>
    <n v="223425"/>
    <x v="0"/>
    <x v="0"/>
    <x v="0"/>
    <x v="0"/>
    <x v="7"/>
    <x v="275"/>
    <x v="0"/>
    <x v="0"/>
    <s v="Tesseramento"/>
    <x v="0"/>
    <x v="0"/>
    <x v="0"/>
    <m/>
  </r>
  <r>
    <n v="17267"/>
    <x v="0"/>
    <x v="0"/>
    <x v="0"/>
    <x v="0"/>
    <x v="7"/>
    <x v="275"/>
    <x v="0"/>
    <x v="0"/>
    <s v="Tesseramento"/>
    <x v="0"/>
    <x v="4"/>
    <x v="0"/>
    <m/>
  </r>
  <r>
    <n v="101277"/>
    <x v="0"/>
    <x v="0"/>
    <x v="2"/>
    <x v="0"/>
    <x v="7"/>
    <x v="275"/>
    <x v="0"/>
    <x v="1"/>
    <s v="Tesseramento"/>
    <x v="0"/>
    <x v="3"/>
    <x v="0"/>
    <m/>
  </r>
  <r>
    <n v="101254"/>
    <x v="0"/>
    <x v="0"/>
    <x v="2"/>
    <x v="0"/>
    <x v="7"/>
    <x v="275"/>
    <x v="0"/>
    <x v="0"/>
    <s v="Tesseramento"/>
    <x v="0"/>
    <x v="4"/>
    <x v="0"/>
    <m/>
  </r>
  <r>
    <n v="166421"/>
    <x v="0"/>
    <x v="0"/>
    <x v="0"/>
    <x v="1"/>
    <x v="7"/>
    <x v="275"/>
    <x v="0"/>
    <x v="0"/>
    <s v="Tesseramento"/>
    <x v="0"/>
    <x v="3"/>
    <x v="0"/>
    <m/>
  </r>
  <r>
    <n v="166420"/>
    <x v="0"/>
    <x v="0"/>
    <x v="0"/>
    <x v="1"/>
    <x v="7"/>
    <x v="275"/>
    <x v="0"/>
    <x v="1"/>
    <s v="Tesseramento"/>
    <x v="0"/>
    <x v="4"/>
    <x v="0"/>
    <m/>
  </r>
  <r>
    <n v="221784"/>
    <x v="0"/>
    <x v="0"/>
    <x v="0"/>
    <x v="0"/>
    <x v="7"/>
    <x v="275"/>
    <x v="0"/>
    <x v="0"/>
    <s v="Tesseramento"/>
    <x v="0"/>
    <x v="0"/>
    <x v="0"/>
    <m/>
  </r>
  <r>
    <n v="190382"/>
    <x v="0"/>
    <x v="0"/>
    <x v="2"/>
    <x v="0"/>
    <x v="7"/>
    <x v="275"/>
    <x v="0"/>
    <x v="0"/>
    <s v="Tesseramento"/>
    <x v="0"/>
    <x v="4"/>
    <x v="0"/>
    <m/>
  </r>
  <r>
    <n v="234193"/>
    <x v="1"/>
    <x v="0"/>
    <x v="1"/>
    <x v="2"/>
    <x v="9"/>
    <x v="196"/>
    <x v="0"/>
    <x v="0"/>
    <s v="Tesseramento"/>
    <x v="1"/>
    <x v="5"/>
    <x v="0"/>
    <m/>
  </r>
  <r>
    <n v="212042"/>
    <x v="0"/>
    <x v="0"/>
    <x v="0"/>
    <x v="0"/>
    <x v="7"/>
    <x v="275"/>
    <x v="0"/>
    <x v="0"/>
    <s v="Tesseramento"/>
    <x v="0"/>
    <x v="0"/>
    <x v="0"/>
    <m/>
  </r>
  <r>
    <n v="137409"/>
    <x v="0"/>
    <x v="0"/>
    <x v="0"/>
    <x v="0"/>
    <x v="7"/>
    <x v="275"/>
    <x v="0"/>
    <x v="0"/>
    <s v="Tesseramento"/>
    <x v="0"/>
    <x v="4"/>
    <x v="0"/>
    <m/>
  </r>
  <r>
    <n v="81856"/>
    <x v="0"/>
    <x v="0"/>
    <x v="0"/>
    <x v="0"/>
    <x v="7"/>
    <x v="275"/>
    <x v="0"/>
    <x v="0"/>
    <s v="Tesseramento"/>
    <x v="0"/>
    <x v="3"/>
    <x v="0"/>
    <m/>
  </r>
  <r>
    <n v="228695"/>
    <x v="0"/>
    <x v="0"/>
    <x v="0"/>
    <x v="0"/>
    <x v="7"/>
    <x v="275"/>
    <x v="0"/>
    <x v="0"/>
    <s v="Tesseramento"/>
    <x v="0"/>
    <x v="1"/>
    <x v="0"/>
    <m/>
  </r>
  <r>
    <n v="234194"/>
    <x v="1"/>
    <x v="0"/>
    <x v="1"/>
    <x v="1"/>
    <x v="9"/>
    <x v="196"/>
    <x v="0"/>
    <x v="1"/>
    <s v="Tesseramento"/>
    <x v="1"/>
    <x v="5"/>
    <x v="0"/>
    <m/>
  </r>
  <r>
    <n v="234195"/>
    <x v="1"/>
    <x v="0"/>
    <x v="1"/>
    <x v="1"/>
    <x v="9"/>
    <x v="196"/>
    <x v="0"/>
    <x v="1"/>
    <s v="Tesseramento"/>
    <x v="1"/>
    <x v="5"/>
    <x v="0"/>
    <m/>
  </r>
  <r>
    <n v="234196"/>
    <x v="1"/>
    <x v="0"/>
    <x v="1"/>
    <x v="1"/>
    <x v="9"/>
    <x v="196"/>
    <x v="0"/>
    <x v="0"/>
    <s v="Tesseramento"/>
    <x v="1"/>
    <x v="5"/>
    <x v="0"/>
    <m/>
  </r>
  <r>
    <n v="234197"/>
    <x v="1"/>
    <x v="0"/>
    <x v="1"/>
    <x v="2"/>
    <x v="9"/>
    <x v="196"/>
    <x v="0"/>
    <x v="1"/>
    <s v="Tesseramento"/>
    <x v="1"/>
    <x v="5"/>
    <x v="0"/>
    <m/>
  </r>
  <r>
    <n v="234198"/>
    <x v="1"/>
    <x v="0"/>
    <x v="1"/>
    <x v="2"/>
    <x v="9"/>
    <x v="196"/>
    <x v="0"/>
    <x v="0"/>
    <s v="Tesseramento"/>
    <x v="1"/>
    <x v="5"/>
    <x v="0"/>
    <m/>
  </r>
  <r>
    <n v="234199"/>
    <x v="1"/>
    <x v="0"/>
    <x v="1"/>
    <x v="1"/>
    <x v="9"/>
    <x v="196"/>
    <x v="0"/>
    <x v="0"/>
    <s v="Tesseramento"/>
    <x v="1"/>
    <x v="5"/>
    <x v="0"/>
    <m/>
  </r>
  <r>
    <n v="105967"/>
    <x v="0"/>
    <x v="0"/>
    <x v="0"/>
    <x v="0"/>
    <x v="4"/>
    <x v="236"/>
    <x v="0"/>
    <x v="0"/>
    <s v="Tesseramento"/>
    <x v="1"/>
    <x v="3"/>
    <x v="0"/>
    <m/>
  </r>
  <r>
    <n v="157517"/>
    <x v="0"/>
    <x v="0"/>
    <x v="0"/>
    <x v="2"/>
    <x v="4"/>
    <x v="236"/>
    <x v="0"/>
    <x v="1"/>
    <s v="Tesseramento"/>
    <x v="1"/>
    <x v="0"/>
    <x v="0"/>
    <m/>
  </r>
  <r>
    <n v="159288"/>
    <x v="0"/>
    <x v="0"/>
    <x v="0"/>
    <x v="0"/>
    <x v="4"/>
    <x v="236"/>
    <x v="0"/>
    <x v="0"/>
    <s v="Tesseramento"/>
    <x v="1"/>
    <x v="4"/>
    <x v="0"/>
    <m/>
  </r>
  <r>
    <n v="19034"/>
    <x v="0"/>
    <x v="0"/>
    <x v="0"/>
    <x v="0"/>
    <x v="4"/>
    <x v="236"/>
    <x v="0"/>
    <x v="0"/>
    <s v="Tesseramento"/>
    <x v="1"/>
    <x v="4"/>
    <x v="0"/>
    <m/>
  </r>
  <r>
    <n v="89435"/>
    <x v="0"/>
    <x v="0"/>
    <x v="0"/>
    <x v="0"/>
    <x v="4"/>
    <x v="236"/>
    <x v="0"/>
    <x v="1"/>
    <s v="Tesseramento"/>
    <x v="1"/>
    <x v="4"/>
    <x v="0"/>
    <m/>
  </r>
  <r>
    <n v="75505"/>
    <x v="0"/>
    <x v="0"/>
    <x v="0"/>
    <x v="0"/>
    <x v="4"/>
    <x v="236"/>
    <x v="0"/>
    <x v="1"/>
    <s v="Tesseramento"/>
    <x v="1"/>
    <x v="4"/>
    <x v="0"/>
    <m/>
  </r>
  <r>
    <n v="124551"/>
    <x v="0"/>
    <x v="0"/>
    <x v="0"/>
    <x v="0"/>
    <x v="4"/>
    <x v="236"/>
    <x v="0"/>
    <x v="0"/>
    <s v="Tesseramento"/>
    <x v="1"/>
    <x v="3"/>
    <x v="0"/>
    <m/>
  </r>
  <r>
    <n v="19052"/>
    <x v="0"/>
    <x v="0"/>
    <x v="0"/>
    <x v="0"/>
    <x v="4"/>
    <x v="236"/>
    <x v="0"/>
    <x v="1"/>
    <s v="Tesseramento"/>
    <x v="1"/>
    <x v="4"/>
    <x v="0"/>
    <m/>
  </r>
  <r>
    <n v="59357"/>
    <x v="0"/>
    <x v="0"/>
    <x v="0"/>
    <x v="0"/>
    <x v="4"/>
    <x v="236"/>
    <x v="0"/>
    <x v="0"/>
    <s v="Tesseramento"/>
    <x v="1"/>
    <x v="1"/>
    <x v="0"/>
    <m/>
  </r>
  <r>
    <n v="19051"/>
    <x v="0"/>
    <x v="0"/>
    <x v="0"/>
    <x v="0"/>
    <x v="4"/>
    <x v="236"/>
    <x v="0"/>
    <x v="0"/>
    <s v="Tesseramento"/>
    <x v="1"/>
    <x v="3"/>
    <x v="0"/>
    <m/>
  </r>
  <r>
    <n v="46807"/>
    <x v="0"/>
    <x v="0"/>
    <x v="0"/>
    <x v="0"/>
    <x v="4"/>
    <x v="236"/>
    <x v="0"/>
    <x v="0"/>
    <s v="Tesseramento"/>
    <x v="1"/>
    <x v="1"/>
    <x v="0"/>
    <m/>
  </r>
  <r>
    <n v="217143"/>
    <x v="0"/>
    <x v="0"/>
    <x v="0"/>
    <x v="0"/>
    <x v="4"/>
    <x v="236"/>
    <x v="0"/>
    <x v="0"/>
    <s v="Tesseramento"/>
    <x v="1"/>
    <x v="0"/>
    <x v="0"/>
    <m/>
  </r>
  <r>
    <n v="97948"/>
    <x v="0"/>
    <x v="0"/>
    <x v="0"/>
    <x v="0"/>
    <x v="4"/>
    <x v="236"/>
    <x v="0"/>
    <x v="1"/>
    <s v="Tesseramento"/>
    <x v="1"/>
    <x v="4"/>
    <x v="0"/>
    <m/>
  </r>
  <r>
    <n v="55932"/>
    <x v="0"/>
    <x v="0"/>
    <x v="0"/>
    <x v="0"/>
    <x v="4"/>
    <x v="236"/>
    <x v="0"/>
    <x v="1"/>
    <s v="Tesseramento"/>
    <x v="1"/>
    <x v="4"/>
    <x v="0"/>
    <m/>
  </r>
  <r>
    <n v="74675"/>
    <x v="0"/>
    <x v="0"/>
    <x v="0"/>
    <x v="0"/>
    <x v="4"/>
    <x v="236"/>
    <x v="0"/>
    <x v="0"/>
    <s v="Tesseramento"/>
    <x v="1"/>
    <x v="4"/>
    <x v="0"/>
    <m/>
  </r>
  <r>
    <n v="74676"/>
    <x v="0"/>
    <x v="0"/>
    <x v="0"/>
    <x v="0"/>
    <x v="4"/>
    <x v="236"/>
    <x v="0"/>
    <x v="1"/>
    <s v="Tesseramento"/>
    <x v="1"/>
    <x v="4"/>
    <x v="0"/>
    <m/>
  </r>
  <r>
    <n v="82098"/>
    <x v="0"/>
    <x v="0"/>
    <x v="0"/>
    <x v="0"/>
    <x v="4"/>
    <x v="236"/>
    <x v="0"/>
    <x v="1"/>
    <s v="Tesseramento"/>
    <x v="1"/>
    <x v="4"/>
    <x v="0"/>
    <m/>
  </r>
  <r>
    <n v="208950"/>
    <x v="0"/>
    <x v="0"/>
    <x v="0"/>
    <x v="0"/>
    <x v="4"/>
    <x v="236"/>
    <x v="0"/>
    <x v="0"/>
    <s v="Tesseramento"/>
    <x v="1"/>
    <x v="0"/>
    <x v="0"/>
    <m/>
  </r>
  <r>
    <n v="106582"/>
    <x v="0"/>
    <x v="0"/>
    <x v="0"/>
    <x v="0"/>
    <x v="4"/>
    <x v="236"/>
    <x v="0"/>
    <x v="0"/>
    <s v="Tesseramento"/>
    <x v="1"/>
    <x v="4"/>
    <x v="0"/>
    <m/>
  </r>
  <r>
    <n v="117466"/>
    <x v="0"/>
    <x v="0"/>
    <x v="0"/>
    <x v="0"/>
    <x v="4"/>
    <x v="236"/>
    <x v="0"/>
    <x v="0"/>
    <s v="Tesseramento"/>
    <x v="1"/>
    <x v="4"/>
    <x v="0"/>
    <m/>
  </r>
  <r>
    <n v="14455"/>
    <x v="0"/>
    <x v="0"/>
    <x v="0"/>
    <x v="0"/>
    <x v="4"/>
    <x v="236"/>
    <x v="0"/>
    <x v="1"/>
    <s v="Tesseramento"/>
    <x v="1"/>
    <x v="4"/>
    <x v="0"/>
    <m/>
  </r>
  <r>
    <n v="29314"/>
    <x v="0"/>
    <x v="0"/>
    <x v="0"/>
    <x v="0"/>
    <x v="4"/>
    <x v="236"/>
    <x v="0"/>
    <x v="1"/>
    <s v="Tesseramento"/>
    <x v="1"/>
    <x v="3"/>
    <x v="0"/>
    <m/>
  </r>
  <r>
    <n v="3174"/>
    <x v="0"/>
    <x v="0"/>
    <x v="0"/>
    <x v="0"/>
    <x v="4"/>
    <x v="236"/>
    <x v="0"/>
    <x v="0"/>
    <s v="Tesseramento"/>
    <x v="1"/>
    <x v="4"/>
    <x v="0"/>
    <m/>
  </r>
  <r>
    <n v="82061"/>
    <x v="0"/>
    <x v="0"/>
    <x v="0"/>
    <x v="0"/>
    <x v="4"/>
    <x v="236"/>
    <x v="0"/>
    <x v="1"/>
    <s v="Tesseramento"/>
    <x v="1"/>
    <x v="4"/>
    <x v="0"/>
    <m/>
  </r>
  <r>
    <n v="83742"/>
    <x v="0"/>
    <x v="0"/>
    <x v="0"/>
    <x v="0"/>
    <x v="4"/>
    <x v="236"/>
    <x v="0"/>
    <x v="1"/>
    <s v="Tesseramento"/>
    <x v="1"/>
    <x v="4"/>
    <x v="0"/>
    <m/>
  </r>
  <r>
    <n v="83743"/>
    <x v="0"/>
    <x v="0"/>
    <x v="0"/>
    <x v="0"/>
    <x v="4"/>
    <x v="236"/>
    <x v="0"/>
    <x v="0"/>
    <s v="Tesseramento"/>
    <x v="1"/>
    <x v="4"/>
    <x v="0"/>
    <m/>
  </r>
  <r>
    <n v="157611"/>
    <x v="0"/>
    <x v="0"/>
    <x v="0"/>
    <x v="0"/>
    <x v="4"/>
    <x v="236"/>
    <x v="0"/>
    <x v="0"/>
    <s v="Tesseramento"/>
    <x v="1"/>
    <x v="4"/>
    <x v="0"/>
    <m/>
  </r>
  <r>
    <n v="204175"/>
    <x v="0"/>
    <x v="0"/>
    <x v="0"/>
    <x v="0"/>
    <x v="4"/>
    <x v="236"/>
    <x v="0"/>
    <x v="1"/>
    <s v="Tesseramento"/>
    <x v="1"/>
    <x v="3"/>
    <x v="0"/>
    <m/>
  </r>
  <r>
    <n v="97960"/>
    <x v="0"/>
    <x v="0"/>
    <x v="0"/>
    <x v="0"/>
    <x v="4"/>
    <x v="236"/>
    <x v="0"/>
    <x v="0"/>
    <s v="Tesseramento"/>
    <x v="1"/>
    <x v="0"/>
    <x v="0"/>
    <m/>
  </r>
  <r>
    <n v="59361"/>
    <x v="0"/>
    <x v="0"/>
    <x v="0"/>
    <x v="0"/>
    <x v="4"/>
    <x v="236"/>
    <x v="0"/>
    <x v="1"/>
    <s v="Tesseramento"/>
    <x v="1"/>
    <x v="4"/>
    <x v="0"/>
    <m/>
  </r>
  <r>
    <n v="206688"/>
    <x v="0"/>
    <x v="0"/>
    <x v="0"/>
    <x v="0"/>
    <x v="4"/>
    <x v="236"/>
    <x v="0"/>
    <x v="1"/>
    <s v="Tesseramento"/>
    <x v="1"/>
    <x v="0"/>
    <x v="0"/>
    <m/>
  </r>
  <r>
    <n v="181204"/>
    <x v="0"/>
    <x v="0"/>
    <x v="0"/>
    <x v="0"/>
    <x v="4"/>
    <x v="236"/>
    <x v="0"/>
    <x v="1"/>
    <s v="Tesseramento"/>
    <x v="1"/>
    <x v="4"/>
    <x v="0"/>
    <m/>
  </r>
  <r>
    <n v="59607"/>
    <x v="0"/>
    <x v="0"/>
    <x v="0"/>
    <x v="0"/>
    <x v="4"/>
    <x v="236"/>
    <x v="0"/>
    <x v="1"/>
    <s v="Tesseramento"/>
    <x v="1"/>
    <x v="4"/>
    <x v="0"/>
    <m/>
  </r>
  <r>
    <n v="29465"/>
    <x v="0"/>
    <x v="0"/>
    <x v="0"/>
    <x v="0"/>
    <x v="4"/>
    <x v="236"/>
    <x v="0"/>
    <x v="0"/>
    <s v="Tesseramento"/>
    <x v="1"/>
    <x v="0"/>
    <x v="0"/>
    <m/>
  </r>
  <r>
    <n v="66482"/>
    <x v="0"/>
    <x v="0"/>
    <x v="0"/>
    <x v="0"/>
    <x v="4"/>
    <x v="236"/>
    <x v="0"/>
    <x v="0"/>
    <s v="Tesseramento"/>
    <x v="1"/>
    <x v="4"/>
    <x v="0"/>
    <m/>
  </r>
  <r>
    <n v="137660"/>
    <x v="0"/>
    <x v="0"/>
    <x v="0"/>
    <x v="0"/>
    <x v="4"/>
    <x v="236"/>
    <x v="0"/>
    <x v="0"/>
    <s v="Tesseramento"/>
    <x v="1"/>
    <x v="4"/>
    <x v="0"/>
    <m/>
  </r>
  <r>
    <n v="229388"/>
    <x v="0"/>
    <x v="0"/>
    <x v="0"/>
    <x v="0"/>
    <x v="4"/>
    <x v="236"/>
    <x v="0"/>
    <x v="0"/>
    <s v="Tesseramento"/>
    <x v="1"/>
    <x v="4"/>
    <x v="0"/>
    <m/>
  </r>
  <r>
    <n v="10640"/>
    <x v="0"/>
    <x v="0"/>
    <x v="0"/>
    <x v="0"/>
    <x v="4"/>
    <x v="236"/>
    <x v="0"/>
    <x v="0"/>
    <s v="Tesseramento"/>
    <x v="1"/>
    <x v="3"/>
    <x v="0"/>
    <m/>
  </r>
  <r>
    <n v="142654"/>
    <x v="0"/>
    <x v="0"/>
    <x v="0"/>
    <x v="0"/>
    <x v="4"/>
    <x v="236"/>
    <x v="0"/>
    <x v="0"/>
    <s v="Tesseramento"/>
    <x v="1"/>
    <x v="4"/>
    <x v="0"/>
    <m/>
  </r>
  <r>
    <n v="19173"/>
    <x v="0"/>
    <x v="0"/>
    <x v="0"/>
    <x v="0"/>
    <x v="4"/>
    <x v="236"/>
    <x v="0"/>
    <x v="0"/>
    <s v="Tesseramento"/>
    <x v="1"/>
    <x v="4"/>
    <x v="0"/>
    <m/>
  </r>
  <r>
    <n v="57616"/>
    <x v="0"/>
    <x v="0"/>
    <x v="0"/>
    <x v="0"/>
    <x v="4"/>
    <x v="236"/>
    <x v="0"/>
    <x v="0"/>
    <s v="Tesseramento"/>
    <x v="1"/>
    <x v="4"/>
    <x v="0"/>
    <m/>
  </r>
  <r>
    <n v="206691"/>
    <x v="1"/>
    <x v="0"/>
    <x v="0"/>
    <x v="0"/>
    <x v="4"/>
    <x v="236"/>
    <x v="0"/>
    <x v="0"/>
    <s v="Tesseramento"/>
    <x v="1"/>
    <x v="5"/>
    <x v="0"/>
    <s v="B"/>
  </r>
  <r>
    <n v="206690"/>
    <x v="1"/>
    <x v="0"/>
    <x v="0"/>
    <x v="0"/>
    <x v="4"/>
    <x v="236"/>
    <x v="0"/>
    <x v="0"/>
    <s v="Tesseramento"/>
    <x v="1"/>
    <x v="5"/>
    <x v="0"/>
    <s v="B"/>
  </r>
  <r>
    <n v="185183"/>
    <x v="0"/>
    <x v="0"/>
    <x v="0"/>
    <x v="0"/>
    <x v="4"/>
    <x v="236"/>
    <x v="0"/>
    <x v="0"/>
    <s v="Tesseramento"/>
    <x v="1"/>
    <x v="0"/>
    <x v="0"/>
    <m/>
  </r>
  <r>
    <n v="93661"/>
    <x v="0"/>
    <x v="0"/>
    <x v="0"/>
    <x v="0"/>
    <x v="4"/>
    <x v="236"/>
    <x v="0"/>
    <x v="0"/>
    <s v="Tesseramento"/>
    <x v="1"/>
    <x v="4"/>
    <x v="0"/>
    <m/>
  </r>
  <r>
    <n v="204180"/>
    <x v="0"/>
    <x v="0"/>
    <x v="0"/>
    <x v="0"/>
    <x v="4"/>
    <x v="236"/>
    <x v="0"/>
    <x v="0"/>
    <s v="Tesseramento"/>
    <x v="1"/>
    <x v="4"/>
    <x v="0"/>
    <m/>
  </r>
  <r>
    <n v="140401"/>
    <x v="0"/>
    <x v="0"/>
    <x v="0"/>
    <x v="0"/>
    <x v="4"/>
    <x v="236"/>
    <x v="0"/>
    <x v="1"/>
    <s v="Tesseramento"/>
    <x v="1"/>
    <x v="4"/>
    <x v="0"/>
    <m/>
  </r>
  <r>
    <n v="110994"/>
    <x v="0"/>
    <x v="0"/>
    <x v="0"/>
    <x v="0"/>
    <x v="4"/>
    <x v="236"/>
    <x v="0"/>
    <x v="1"/>
    <s v="Tesseramento"/>
    <x v="1"/>
    <x v="3"/>
    <x v="0"/>
    <m/>
  </r>
  <r>
    <n v="227028"/>
    <x v="0"/>
    <x v="0"/>
    <x v="0"/>
    <x v="0"/>
    <x v="4"/>
    <x v="236"/>
    <x v="0"/>
    <x v="0"/>
    <s v="Tesseramento"/>
    <x v="1"/>
    <x v="4"/>
    <x v="0"/>
    <m/>
  </r>
  <r>
    <n v="134286"/>
    <x v="0"/>
    <x v="0"/>
    <x v="0"/>
    <x v="0"/>
    <x v="4"/>
    <x v="236"/>
    <x v="0"/>
    <x v="0"/>
    <s v="Tesseramento"/>
    <x v="1"/>
    <x v="4"/>
    <x v="0"/>
    <m/>
  </r>
  <r>
    <n v="82079"/>
    <x v="0"/>
    <x v="0"/>
    <x v="0"/>
    <x v="0"/>
    <x v="4"/>
    <x v="236"/>
    <x v="0"/>
    <x v="1"/>
    <s v="Tesseramento"/>
    <x v="1"/>
    <x v="4"/>
    <x v="0"/>
    <m/>
  </r>
  <r>
    <n v="89453"/>
    <x v="0"/>
    <x v="0"/>
    <x v="0"/>
    <x v="1"/>
    <x v="4"/>
    <x v="236"/>
    <x v="0"/>
    <x v="0"/>
    <s v="Tesseramento"/>
    <x v="1"/>
    <x v="0"/>
    <x v="0"/>
    <m/>
  </r>
  <r>
    <n v="48307"/>
    <x v="0"/>
    <x v="0"/>
    <x v="0"/>
    <x v="0"/>
    <x v="4"/>
    <x v="236"/>
    <x v="0"/>
    <x v="0"/>
    <s v="Tesseramento"/>
    <x v="1"/>
    <x v="4"/>
    <x v="0"/>
    <m/>
  </r>
  <r>
    <n v="110350"/>
    <x v="0"/>
    <x v="0"/>
    <x v="0"/>
    <x v="0"/>
    <x v="4"/>
    <x v="236"/>
    <x v="0"/>
    <x v="0"/>
    <s v="Tesseramento"/>
    <x v="1"/>
    <x v="4"/>
    <x v="0"/>
    <m/>
  </r>
  <r>
    <n v="195118"/>
    <x v="0"/>
    <x v="0"/>
    <x v="0"/>
    <x v="0"/>
    <x v="4"/>
    <x v="236"/>
    <x v="0"/>
    <x v="0"/>
    <s v="Tesseramento"/>
    <x v="1"/>
    <x v="4"/>
    <x v="0"/>
    <m/>
  </r>
  <r>
    <n v="86058"/>
    <x v="0"/>
    <x v="0"/>
    <x v="0"/>
    <x v="0"/>
    <x v="4"/>
    <x v="236"/>
    <x v="0"/>
    <x v="1"/>
    <s v="Tesseramento"/>
    <x v="1"/>
    <x v="4"/>
    <x v="0"/>
    <m/>
  </r>
  <r>
    <n v="177121"/>
    <x v="0"/>
    <x v="0"/>
    <x v="0"/>
    <x v="0"/>
    <x v="4"/>
    <x v="236"/>
    <x v="0"/>
    <x v="0"/>
    <s v="Tesseramento"/>
    <x v="1"/>
    <x v="4"/>
    <x v="0"/>
    <m/>
  </r>
  <r>
    <n v="21483"/>
    <x v="0"/>
    <x v="0"/>
    <x v="0"/>
    <x v="0"/>
    <x v="4"/>
    <x v="236"/>
    <x v="0"/>
    <x v="1"/>
    <s v="Tesseramento"/>
    <x v="1"/>
    <x v="4"/>
    <x v="0"/>
    <m/>
  </r>
  <r>
    <n v="62591"/>
    <x v="0"/>
    <x v="0"/>
    <x v="0"/>
    <x v="0"/>
    <x v="4"/>
    <x v="236"/>
    <x v="0"/>
    <x v="0"/>
    <s v="Tesseramento"/>
    <x v="1"/>
    <x v="0"/>
    <x v="0"/>
    <m/>
  </r>
  <r>
    <n v="204182"/>
    <x v="0"/>
    <x v="0"/>
    <x v="0"/>
    <x v="0"/>
    <x v="4"/>
    <x v="236"/>
    <x v="0"/>
    <x v="0"/>
    <s v="Tesseramento"/>
    <x v="1"/>
    <x v="3"/>
    <x v="0"/>
    <m/>
  </r>
  <r>
    <n v="108012"/>
    <x v="0"/>
    <x v="0"/>
    <x v="0"/>
    <x v="0"/>
    <x v="4"/>
    <x v="236"/>
    <x v="0"/>
    <x v="0"/>
    <s v="Tesseramento"/>
    <x v="1"/>
    <x v="0"/>
    <x v="0"/>
    <m/>
  </r>
  <r>
    <n v="82092"/>
    <x v="0"/>
    <x v="0"/>
    <x v="0"/>
    <x v="0"/>
    <x v="4"/>
    <x v="236"/>
    <x v="0"/>
    <x v="0"/>
    <s v="Tesseramento"/>
    <x v="1"/>
    <x v="4"/>
    <x v="0"/>
    <m/>
  </r>
  <r>
    <n v="89447"/>
    <x v="0"/>
    <x v="0"/>
    <x v="0"/>
    <x v="0"/>
    <x v="4"/>
    <x v="236"/>
    <x v="0"/>
    <x v="1"/>
    <s v="Tesseramento"/>
    <x v="1"/>
    <x v="4"/>
    <x v="0"/>
    <m/>
  </r>
  <r>
    <n v="128773"/>
    <x v="0"/>
    <x v="0"/>
    <x v="0"/>
    <x v="0"/>
    <x v="4"/>
    <x v="236"/>
    <x v="0"/>
    <x v="0"/>
    <s v="Tesseramento"/>
    <x v="1"/>
    <x v="4"/>
    <x v="0"/>
    <m/>
  </r>
  <r>
    <n v="82095"/>
    <x v="0"/>
    <x v="0"/>
    <x v="0"/>
    <x v="0"/>
    <x v="4"/>
    <x v="236"/>
    <x v="0"/>
    <x v="0"/>
    <s v="Tesseramento"/>
    <x v="1"/>
    <x v="4"/>
    <x v="0"/>
    <m/>
  </r>
  <r>
    <n v="59617"/>
    <x v="0"/>
    <x v="0"/>
    <x v="0"/>
    <x v="0"/>
    <x v="4"/>
    <x v="236"/>
    <x v="0"/>
    <x v="0"/>
    <s v="Tesseramento"/>
    <x v="1"/>
    <x v="4"/>
    <x v="0"/>
    <m/>
  </r>
  <r>
    <n v="59390"/>
    <x v="0"/>
    <x v="0"/>
    <x v="0"/>
    <x v="0"/>
    <x v="4"/>
    <x v="236"/>
    <x v="0"/>
    <x v="0"/>
    <s v="Tesseramento"/>
    <x v="1"/>
    <x v="4"/>
    <x v="0"/>
    <m/>
  </r>
  <r>
    <n v="59389"/>
    <x v="0"/>
    <x v="0"/>
    <x v="0"/>
    <x v="0"/>
    <x v="4"/>
    <x v="236"/>
    <x v="0"/>
    <x v="1"/>
    <s v="Tesseramento"/>
    <x v="1"/>
    <x v="4"/>
    <x v="0"/>
    <m/>
  </r>
  <r>
    <n v="217302"/>
    <x v="0"/>
    <x v="0"/>
    <x v="0"/>
    <x v="1"/>
    <x v="4"/>
    <x v="236"/>
    <x v="0"/>
    <x v="1"/>
    <s v="Tesseramento"/>
    <x v="1"/>
    <x v="3"/>
    <x v="0"/>
    <m/>
  </r>
  <r>
    <n v="83757"/>
    <x v="0"/>
    <x v="0"/>
    <x v="0"/>
    <x v="0"/>
    <x v="4"/>
    <x v="236"/>
    <x v="0"/>
    <x v="0"/>
    <s v="Tesseramento"/>
    <x v="1"/>
    <x v="4"/>
    <x v="0"/>
    <m/>
  </r>
  <r>
    <n v="83741"/>
    <x v="0"/>
    <x v="0"/>
    <x v="0"/>
    <x v="0"/>
    <x v="4"/>
    <x v="236"/>
    <x v="0"/>
    <x v="1"/>
    <s v="Tesseramento"/>
    <x v="1"/>
    <x v="4"/>
    <x v="0"/>
    <m/>
  </r>
  <r>
    <n v="88751"/>
    <x v="0"/>
    <x v="0"/>
    <x v="0"/>
    <x v="0"/>
    <x v="4"/>
    <x v="236"/>
    <x v="0"/>
    <x v="1"/>
    <s v="Tesseramento"/>
    <x v="1"/>
    <x v="4"/>
    <x v="0"/>
    <m/>
  </r>
  <r>
    <n v="181212"/>
    <x v="0"/>
    <x v="0"/>
    <x v="0"/>
    <x v="0"/>
    <x v="4"/>
    <x v="236"/>
    <x v="0"/>
    <x v="0"/>
    <s v="Tesseramento"/>
    <x v="1"/>
    <x v="3"/>
    <x v="0"/>
    <m/>
  </r>
  <r>
    <n v="60495"/>
    <x v="0"/>
    <x v="0"/>
    <x v="0"/>
    <x v="0"/>
    <x v="4"/>
    <x v="236"/>
    <x v="0"/>
    <x v="0"/>
    <s v="Tesseramento"/>
    <x v="1"/>
    <x v="3"/>
    <x v="0"/>
    <m/>
  </r>
  <r>
    <n v="153240"/>
    <x v="0"/>
    <x v="0"/>
    <x v="0"/>
    <x v="0"/>
    <x v="4"/>
    <x v="236"/>
    <x v="0"/>
    <x v="1"/>
    <s v="Tesseramento"/>
    <x v="1"/>
    <x v="3"/>
    <x v="0"/>
    <m/>
  </r>
  <r>
    <n v="67810"/>
    <x v="0"/>
    <x v="0"/>
    <x v="0"/>
    <x v="0"/>
    <x v="4"/>
    <x v="236"/>
    <x v="0"/>
    <x v="0"/>
    <s v="Tesseramento"/>
    <x v="1"/>
    <x v="3"/>
    <x v="0"/>
    <m/>
  </r>
  <r>
    <n v="156497"/>
    <x v="0"/>
    <x v="0"/>
    <x v="0"/>
    <x v="0"/>
    <x v="4"/>
    <x v="236"/>
    <x v="0"/>
    <x v="0"/>
    <s v="Tesseramento"/>
    <x v="1"/>
    <x v="3"/>
    <x v="0"/>
    <m/>
  </r>
  <r>
    <n v="59399"/>
    <x v="0"/>
    <x v="0"/>
    <x v="0"/>
    <x v="0"/>
    <x v="4"/>
    <x v="236"/>
    <x v="0"/>
    <x v="1"/>
    <s v="Tesseramento"/>
    <x v="1"/>
    <x v="4"/>
    <x v="0"/>
    <m/>
  </r>
  <r>
    <n v="20153"/>
    <x v="0"/>
    <x v="0"/>
    <x v="0"/>
    <x v="0"/>
    <x v="4"/>
    <x v="236"/>
    <x v="0"/>
    <x v="0"/>
    <s v="Tesseramento"/>
    <x v="1"/>
    <x v="3"/>
    <x v="0"/>
    <m/>
  </r>
  <r>
    <n v="19269"/>
    <x v="0"/>
    <x v="0"/>
    <x v="0"/>
    <x v="0"/>
    <x v="4"/>
    <x v="236"/>
    <x v="0"/>
    <x v="1"/>
    <s v="Tesseramento"/>
    <x v="1"/>
    <x v="4"/>
    <x v="0"/>
    <m/>
  </r>
  <r>
    <n v="10263"/>
    <x v="0"/>
    <x v="0"/>
    <x v="0"/>
    <x v="0"/>
    <x v="4"/>
    <x v="236"/>
    <x v="0"/>
    <x v="0"/>
    <s v="Tesseramento"/>
    <x v="1"/>
    <x v="4"/>
    <x v="0"/>
    <m/>
  </r>
  <r>
    <n v="108979"/>
    <x v="0"/>
    <x v="0"/>
    <x v="0"/>
    <x v="0"/>
    <x v="4"/>
    <x v="236"/>
    <x v="0"/>
    <x v="1"/>
    <s v="Tesseramento"/>
    <x v="1"/>
    <x v="4"/>
    <x v="0"/>
    <m/>
  </r>
  <r>
    <n v="228700"/>
    <x v="0"/>
    <x v="0"/>
    <x v="0"/>
    <x v="0"/>
    <x v="4"/>
    <x v="236"/>
    <x v="0"/>
    <x v="0"/>
    <s v="Tesseramento"/>
    <x v="1"/>
    <x v="0"/>
    <x v="0"/>
    <m/>
  </r>
  <r>
    <n v="198695"/>
    <x v="0"/>
    <x v="0"/>
    <x v="2"/>
    <x v="0"/>
    <x v="4"/>
    <x v="236"/>
    <x v="0"/>
    <x v="1"/>
    <s v="Tesseramento"/>
    <x v="1"/>
    <x v="3"/>
    <x v="0"/>
    <m/>
  </r>
  <r>
    <n v="234346"/>
    <x v="0"/>
    <x v="0"/>
    <x v="1"/>
    <x v="1"/>
    <x v="4"/>
    <x v="236"/>
    <x v="0"/>
    <x v="0"/>
    <s v="Tesseramento"/>
    <x v="1"/>
    <x v="3"/>
    <x v="0"/>
    <m/>
  </r>
  <r>
    <n v="234347"/>
    <x v="0"/>
    <x v="0"/>
    <x v="1"/>
    <x v="1"/>
    <x v="4"/>
    <x v="236"/>
    <x v="0"/>
    <x v="0"/>
    <s v="Tesseramento"/>
    <x v="1"/>
    <x v="0"/>
    <x v="0"/>
    <m/>
  </r>
  <r>
    <n v="231289"/>
    <x v="1"/>
    <x v="1"/>
    <x v="0"/>
    <x v="0"/>
    <x v="4"/>
    <x v="236"/>
    <x v="0"/>
    <x v="0"/>
    <s v="Tesseramento"/>
    <x v="1"/>
    <x v="2"/>
    <x v="0"/>
    <m/>
  </r>
  <r>
    <n v="182411"/>
    <x v="0"/>
    <x v="0"/>
    <x v="0"/>
    <x v="0"/>
    <x v="4"/>
    <x v="236"/>
    <x v="0"/>
    <x v="0"/>
    <s v="Tesseramento"/>
    <x v="1"/>
    <x v="3"/>
    <x v="0"/>
    <m/>
  </r>
  <r>
    <n v="234155"/>
    <x v="0"/>
    <x v="1"/>
    <x v="1"/>
    <x v="3"/>
    <x v="0"/>
    <x v="96"/>
    <x v="0"/>
    <x v="1"/>
    <s v="Tesseramento"/>
    <x v="0"/>
    <x v="0"/>
    <x v="0"/>
    <m/>
  </r>
  <r>
    <n v="234154"/>
    <x v="1"/>
    <x v="1"/>
    <x v="1"/>
    <x v="3"/>
    <x v="0"/>
    <x v="96"/>
    <x v="0"/>
    <x v="1"/>
    <s v="Tesseramento"/>
    <x v="0"/>
    <x v="5"/>
    <x v="0"/>
    <m/>
  </r>
  <r>
    <n v="119506"/>
    <x v="0"/>
    <x v="0"/>
    <x v="2"/>
    <x v="0"/>
    <x v="1"/>
    <x v="60"/>
    <x v="0"/>
    <x v="0"/>
    <s v="Tesseramento"/>
    <x v="0"/>
    <x v="0"/>
    <x v="0"/>
    <m/>
  </r>
  <r>
    <n v="138145"/>
    <x v="0"/>
    <x v="0"/>
    <x v="0"/>
    <x v="0"/>
    <x v="1"/>
    <x v="60"/>
    <x v="0"/>
    <x v="0"/>
    <s v="Tesseramento"/>
    <x v="0"/>
    <x v="1"/>
    <x v="0"/>
    <m/>
  </r>
  <r>
    <n v="188750"/>
    <x v="0"/>
    <x v="0"/>
    <x v="0"/>
    <x v="0"/>
    <x v="1"/>
    <x v="60"/>
    <x v="0"/>
    <x v="0"/>
    <s v="Tesseramento"/>
    <x v="0"/>
    <x v="0"/>
    <x v="0"/>
    <m/>
  </r>
  <r>
    <n v="217374"/>
    <x v="0"/>
    <x v="0"/>
    <x v="0"/>
    <x v="0"/>
    <x v="1"/>
    <x v="60"/>
    <x v="0"/>
    <x v="0"/>
    <s v="Tesseramento"/>
    <x v="0"/>
    <x v="0"/>
    <x v="0"/>
    <m/>
  </r>
  <r>
    <n v="234156"/>
    <x v="0"/>
    <x v="1"/>
    <x v="1"/>
    <x v="0"/>
    <x v="0"/>
    <x v="96"/>
    <x v="0"/>
    <x v="0"/>
    <s v="Tesseramento"/>
    <x v="0"/>
    <x v="3"/>
    <x v="0"/>
    <m/>
  </r>
  <r>
    <n v="233987"/>
    <x v="0"/>
    <x v="0"/>
    <x v="1"/>
    <x v="1"/>
    <x v="2"/>
    <x v="36"/>
    <x v="0"/>
    <x v="0"/>
    <s v="Tesseramento"/>
    <x v="1"/>
    <x v="3"/>
    <x v="0"/>
    <m/>
  </r>
  <r>
    <n v="79589"/>
    <x v="0"/>
    <x v="0"/>
    <x v="0"/>
    <x v="0"/>
    <x v="7"/>
    <x v="45"/>
    <x v="0"/>
    <x v="1"/>
    <s v="Tesseramento"/>
    <x v="1"/>
    <x v="3"/>
    <x v="0"/>
    <m/>
  </r>
  <r>
    <n v="82476"/>
    <x v="0"/>
    <x v="0"/>
    <x v="0"/>
    <x v="0"/>
    <x v="7"/>
    <x v="45"/>
    <x v="0"/>
    <x v="0"/>
    <s v="Tesseramento"/>
    <x v="1"/>
    <x v="4"/>
    <x v="0"/>
    <m/>
  </r>
  <r>
    <n v="233992"/>
    <x v="0"/>
    <x v="0"/>
    <x v="1"/>
    <x v="1"/>
    <x v="11"/>
    <x v="49"/>
    <x v="0"/>
    <x v="0"/>
    <s v="Tesseramento"/>
    <x v="1"/>
    <x v="0"/>
    <x v="0"/>
    <m/>
  </r>
  <r>
    <n v="102210"/>
    <x v="0"/>
    <x v="0"/>
    <x v="0"/>
    <x v="0"/>
    <x v="11"/>
    <x v="280"/>
    <x v="0"/>
    <x v="1"/>
    <s v="Tesseramento"/>
    <x v="0"/>
    <x v="0"/>
    <x v="0"/>
    <m/>
  </r>
  <r>
    <n v="92454"/>
    <x v="0"/>
    <x v="0"/>
    <x v="0"/>
    <x v="0"/>
    <x v="11"/>
    <x v="280"/>
    <x v="0"/>
    <x v="0"/>
    <s v="Tesseramento"/>
    <x v="0"/>
    <x v="0"/>
    <x v="0"/>
    <m/>
  </r>
  <r>
    <n v="234005"/>
    <x v="0"/>
    <x v="0"/>
    <x v="1"/>
    <x v="0"/>
    <x v="1"/>
    <x v="108"/>
    <x v="0"/>
    <x v="1"/>
    <s v="Tesseramento"/>
    <x v="0"/>
    <x v="3"/>
    <x v="0"/>
    <m/>
  </r>
  <r>
    <n v="33777"/>
    <x v="0"/>
    <x v="0"/>
    <x v="0"/>
    <x v="0"/>
    <x v="12"/>
    <x v="269"/>
    <x v="0"/>
    <x v="0"/>
    <s v="Tesseramento"/>
    <x v="1"/>
    <x v="4"/>
    <x v="0"/>
    <m/>
  </r>
  <r>
    <n v="141622"/>
    <x v="0"/>
    <x v="0"/>
    <x v="0"/>
    <x v="0"/>
    <x v="12"/>
    <x v="269"/>
    <x v="0"/>
    <x v="0"/>
    <s v="Tesseramento"/>
    <x v="1"/>
    <x v="4"/>
    <x v="0"/>
    <m/>
  </r>
  <r>
    <n v="163117"/>
    <x v="0"/>
    <x v="0"/>
    <x v="0"/>
    <x v="0"/>
    <x v="12"/>
    <x v="269"/>
    <x v="0"/>
    <x v="0"/>
    <s v="Tesseramento"/>
    <x v="1"/>
    <x v="0"/>
    <x v="0"/>
    <m/>
  </r>
  <r>
    <n v="6574"/>
    <x v="0"/>
    <x v="0"/>
    <x v="0"/>
    <x v="0"/>
    <x v="12"/>
    <x v="269"/>
    <x v="0"/>
    <x v="1"/>
    <s v="Tesseramento"/>
    <x v="1"/>
    <x v="0"/>
    <x v="0"/>
    <m/>
  </r>
  <r>
    <n v="141364"/>
    <x v="0"/>
    <x v="0"/>
    <x v="0"/>
    <x v="0"/>
    <x v="12"/>
    <x v="269"/>
    <x v="0"/>
    <x v="0"/>
    <s v="Tesseramento"/>
    <x v="1"/>
    <x v="0"/>
    <x v="0"/>
    <m/>
  </r>
  <r>
    <n v="200557"/>
    <x v="0"/>
    <x v="0"/>
    <x v="0"/>
    <x v="0"/>
    <x v="7"/>
    <x v="185"/>
    <x v="0"/>
    <x v="0"/>
    <s v="Tesseramento"/>
    <x v="1"/>
    <x v="1"/>
    <x v="0"/>
    <m/>
  </r>
  <r>
    <n v="151111"/>
    <x v="0"/>
    <x v="0"/>
    <x v="0"/>
    <x v="0"/>
    <x v="12"/>
    <x v="269"/>
    <x v="0"/>
    <x v="0"/>
    <s v="Tesseramento"/>
    <x v="1"/>
    <x v="0"/>
    <x v="0"/>
    <m/>
  </r>
  <r>
    <n v="159800"/>
    <x v="0"/>
    <x v="0"/>
    <x v="0"/>
    <x v="0"/>
    <x v="12"/>
    <x v="269"/>
    <x v="0"/>
    <x v="0"/>
    <s v="Tesseramento"/>
    <x v="1"/>
    <x v="0"/>
    <x v="0"/>
    <m/>
  </r>
  <r>
    <n v="115982"/>
    <x v="0"/>
    <x v="0"/>
    <x v="0"/>
    <x v="0"/>
    <x v="7"/>
    <x v="274"/>
    <x v="0"/>
    <x v="1"/>
    <s v="Tesseramento"/>
    <x v="0"/>
    <x v="3"/>
    <x v="0"/>
    <m/>
  </r>
  <r>
    <n v="220734"/>
    <x v="0"/>
    <x v="0"/>
    <x v="0"/>
    <x v="0"/>
    <x v="7"/>
    <x v="25"/>
    <x v="0"/>
    <x v="0"/>
    <s v="Tesseramento"/>
    <x v="0"/>
    <x v="1"/>
    <x v="0"/>
    <m/>
  </r>
  <r>
    <n v="74519"/>
    <x v="0"/>
    <x v="0"/>
    <x v="0"/>
    <x v="0"/>
    <x v="7"/>
    <x v="25"/>
    <x v="0"/>
    <x v="0"/>
    <s v="Tesseramento"/>
    <x v="0"/>
    <x v="0"/>
    <x v="0"/>
    <m/>
  </r>
  <r>
    <n v="165653"/>
    <x v="0"/>
    <x v="0"/>
    <x v="0"/>
    <x v="0"/>
    <x v="7"/>
    <x v="25"/>
    <x v="0"/>
    <x v="0"/>
    <s v="Tesseramento"/>
    <x v="0"/>
    <x v="0"/>
    <x v="0"/>
    <m/>
  </r>
  <r>
    <n v="216266"/>
    <x v="0"/>
    <x v="0"/>
    <x v="0"/>
    <x v="0"/>
    <x v="7"/>
    <x v="25"/>
    <x v="0"/>
    <x v="0"/>
    <s v="Tesseramento"/>
    <x v="0"/>
    <x v="1"/>
    <x v="0"/>
    <m/>
  </r>
  <r>
    <n v="234096"/>
    <x v="0"/>
    <x v="1"/>
    <x v="1"/>
    <x v="3"/>
    <x v="7"/>
    <x v="274"/>
    <x v="0"/>
    <x v="1"/>
    <s v="Tesseramento"/>
    <x v="0"/>
    <x v="0"/>
    <x v="0"/>
    <m/>
  </r>
  <r>
    <n v="226642"/>
    <x v="0"/>
    <x v="1"/>
    <x v="0"/>
    <x v="0"/>
    <x v="7"/>
    <x v="274"/>
    <x v="0"/>
    <x v="0"/>
    <s v="Tesseramento"/>
    <x v="0"/>
    <x v="0"/>
    <x v="0"/>
    <m/>
  </r>
  <r>
    <n v="168539"/>
    <x v="0"/>
    <x v="0"/>
    <x v="0"/>
    <x v="0"/>
    <x v="4"/>
    <x v="166"/>
    <x v="0"/>
    <x v="0"/>
    <s v="Tesseramento"/>
    <x v="1"/>
    <x v="4"/>
    <x v="0"/>
    <m/>
  </r>
  <r>
    <n v="15018"/>
    <x v="0"/>
    <x v="0"/>
    <x v="0"/>
    <x v="1"/>
    <x v="7"/>
    <x v="274"/>
    <x v="0"/>
    <x v="0"/>
    <s v="Tesseramento"/>
    <x v="0"/>
    <x v="3"/>
    <x v="0"/>
    <m/>
  </r>
  <r>
    <n v="13054"/>
    <x v="0"/>
    <x v="0"/>
    <x v="0"/>
    <x v="0"/>
    <x v="7"/>
    <x v="274"/>
    <x v="0"/>
    <x v="0"/>
    <s v="Tesseramento"/>
    <x v="0"/>
    <x v="4"/>
    <x v="0"/>
    <m/>
  </r>
  <r>
    <n v="222604"/>
    <x v="0"/>
    <x v="1"/>
    <x v="0"/>
    <x v="3"/>
    <x v="7"/>
    <x v="45"/>
    <x v="0"/>
    <x v="0"/>
    <s v="Tesseramento"/>
    <x v="1"/>
    <x v="4"/>
    <x v="0"/>
    <m/>
  </r>
  <r>
    <n v="28688"/>
    <x v="0"/>
    <x v="1"/>
    <x v="0"/>
    <x v="0"/>
    <x v="7"/>
    <x v="274"/>
    <x v="0"/>
    <x v="1"/>
    <s v="Tesseramento"/>
    <x v="0"/>
    <x v="0"/>
    <x v="0"/>
    <m/>
  </r>
  <r>
    <n v="234170"/>
    <x v="1"/>
    <x v="0"/>
    <x v="1"/>
    <x v="1"/>
    <x v="12"/>
    <x v="269"/>
    <x v="0"/>
    <x v="1"/>
    <s v="Tesseramento"/>
    <x v="1"/>
    <x v="5"/>
    <x v="0"/>
    <m/>
  </r>
  <r>
    <n v="206130"/>
    <x v="0"/>
    <x v="0"/>
    <x v="0"/>
    <x v="0"/>
    <x v="12"/>
    <x v="269"/>
    <x v="0"/>
    <x v="0"/>
    <s v="Tesseramento"/>
    <x v="1"/>
    <x v="0"/>
    <x v="0"/>
    <m/>
  </r>
  <r>
    <n v="129141"/>
    <x v="0"/>
    <x v="0"/>
    <x v="0"/>
    <x v="0"/>
    <x v="12"/>
    <x v="269"/>
    <x v="0"/>
    <x v="0"/>
    <s v="Tesseramento"/>
    <x v="1"/>
    <x v="0"/>
    <x v="0"/>
    <m/>
  </r>
  <r>
    <n v="69815"/>
    <x v="0"/>
    <x v="0"/>
    <x v="0"/>
    <x v="0"/>
    <x v="12"/>
    <x v="269"/>
    <x v="0"/>
    <x v="0"/>
    <s v="Tesseramento"/>
    <x v="1"/>
    <x v="3"/>
    <x v="0"/>
    <m/>
  </r>
  <r>
    <n v="28272"/>
    <x v="0"/>
    <x v="0"/>
    <x v="0"/>
    <x v="0"/>
    <x v="12"/>
    <x v="269"/>
    <x v="0"/>
    <x v="0"/>
    <s v="Tesseramento"/>
    <x v="1"/>
    <x v="3"/>
    <x v="0"/>
    <m/>
  </r>
  <r>
    <n v="154161"/>
    <x v="0"/>
    <x v="0"/>
    <x v="0"/>
    <x v="0"/>
    <x v="12"/>
    <x v="269"/>
    <x v="0"/>
    <x v="0"/>
    <s v="Tesseramento"/>
    <x v="1"/>
    <x v="0"/>
    <x v="0"/>
    <m/>
  </r>
  <r>
    <n v="86477"/>
    <x v="0"/>
    <x v="0"/>
    <x v="0"/>
    <x v="0"/>
    <x v="7"/>
    <x v="241"/>
    <x v="0"/>
    <x v="0"/>
    <s v="Tesseramento"/>
    <x v="0"/>
    <x v="3"/>
    <x v="0"/>
    <m/>
  </r>
  <r>
    <n v="186896"/>
    <x v="0"/>
    <x v="1"/>
    <x v="0"/>
    <x v="1"/>
    <x v="7"/>
    <x v="274"/>
    <x v="0"/>
    <x v="0"/>
    <s v="Tesseramento"/>
    <x v="0"/>
    <x v="0"/>
    <x v="0"/>
    <m/>
  </r>
  <r>
    <n v="190701"/>
    <x v="0"/>
    <x v="0"/>
    <x v="0"/>
    <x v="0"/>
    <x v="8"/>
    <x v="17"/>
    <x v="0"/>
    <x v="0"/>
    <s v="Tesseramento"/>
    <x v="1"/>
    <x v="0"/>
    <x v="0"/>
    <m/>
  </r>
  <r>
    <n v="45320"/>
    <x v="0"/>
    <x v="0"/>
    <x v="0"/>
    <x v="0"/>
    <x v="8"/>
    <x v="17"/>
    <x v="0"/>
    <x v="0"/>
    <s v="Tesseramento"/>
    <x v="1"/>
    <x v="0"/>
    <x v="0"/>
    <m/>
  </r>
  <r>
    <n v="130521"/>
    <x v="0"/>
    <x v="0"/>
    <x v="0"/>
    <x v="1"/>
    <x v="7"/>
    <x v="274"/>
    <x v="0"/>
    <x v="1"/>
    <s v="Tesseramento"/>
    <x v="0"/>
    <x v="0"/>
    <x v="0"/>
    <m/>
  </r>
  <r>
    <n v="26698"/>
    <x v="0"/>
    <x v="0"/>
    <x v="0"/>
    <x v="0"/>
    <x v="8"/>
    <x v="17"/>
    <x v="0"/>
    <x v="0"/>
    <s v="Tesseramento"/>
    <x v="1"/>
    <x v="4"/>
    <x v="0"/>
    <m/>
  </r>
  <r>
    <n v="26795"/>
    <x v="0"/>
    <x v="0"/>
    <x v="0"/>
    <x v="0"/>
    <x v="8"/>
    <x v="17"/>
    <x v="0"/>
    <x v="1"/>
    <s v="Tesseramento"/>
    <x v="1"/>
    <x v="4"/>
    <x v="0"/>
    <m/>
  </r>
  <r>
    <n v="26699"/>
    <x v="0"/>
    <x v="0"/>
    <x v="0"/>
    <x v="4"/>
    <x v="8"/>
    <x v="17"/>
    <x v="0"/>
    <x v="0"/>
    <s v="Tesseramento"/>
    <x v="1"/>
    <x v="4"/>
    <x v="0"/>
    <m/>
  </r>
  <r>
    <n v="26700"/>
    <x v="0"/>
    <x v="0"/>
    <x v="0"/>
    <x v="0"/>
    <x v="8"/>
    <x v="17"/>
    <x v="0"/>
    <x v="1"/>
    <s v="Tesseramento"/>
    <x v="1"/>
    <x v="4"/>
    <x v="0"/>
    <m/>
  </r>
  <r>
    <n v="91080"/>
    <x v="0"/>
    <x v="0"/>
    <x v="0"/>
    <x v="0"/>
    <x v="8"/>
    <x v="17"/>
    <x v="0"/>
    <x v="0"/>
    <s v="Tesseramento"/>
    <x v="1"/>
    <x v="4"/>
    <x v="0"/>
    <m/>
  </r>
  <r>
    <n v="43604"/>
    <x v="0"/>
    <x v="0"/>
    <x v="0"/>
    <x v="0"/>
    <x v="8"/>
    <x v="17"/>
    <x v="0"/>
    <x v="0"/>
    <s v="Tesseramento"/>
    <x v="1"/>
    <x v="4"/>
    <x v="0"/>
    <m/>
  </r>
  <r>
    <n v="13317"/>
    <x v="0"/>
    <x v="0"/>
    <x v="2"/>
    <x v="0"/>
    <x v="7"/>
    <x v="241"/>
    <x v="0"/>
    <x v="0"/>
    <s v="Tesseramento"/>
    <x v="0"/>
    <x v="3"/>
    <x v="0"/>
    <m/>
  </r>
  <r>
    <n v="179423"/>
    <x v="0"/>
    <x v="0"/>
    <x v="0"/>
    <x v="1"/>
    <x v="8"/>
    <x v="17"/>
    <x v="0"/>
    <x v="0"/>
    <s v="Tesseramento"/>
    <x v="1"/>
    <x v="3"/>
    <x v="0"/>
    <m/>
  </r>
  <r>
    <n v="126441"/>
    <x v="0"/>
    <x v="0"/>
    <x v="0"/>
    <x v="0"/>
    <x v="8"/>
    <x v="17"/>
    <x v="0"/>
    <x v="0"/>
    <s v="Tesseramento"/>
    <x v="1"/>
    <x v="3"/>
    <x v="0"/>
    <m/>
  </r>
  <r>
    <n v="178622"/>
    <x v="0"/>
    <x v="0"/>
    <x v="0"/>
    <x v="0"/>
    <x v="8"/>
    <x v="17"/>
    <x v="0"/>
    <x v="0"/>
    <s v="Tesseramento"/>
    <x v="1"/>
    <x v="3"/>
    <x v="0"/>
    <m/>
  </r>
  <r>
    <n v="226011"/>
    <x v="0"/>
    <x v="0"/>
    <x v="0"/>
    <x v="0"/>
    <x v="8"/>
    <x v="17"/>
    <x v="0"/>
    <x v="0"/>
    <s v="Tesseramento"/>
    <x v="1"/>
    <x v="3"/>
    <x v="0"/>
    <m/>
  </r>
  <r>
    <n v="127201"/>
    <x v="0"/>
    <x v="0"/>
    <x v="0"/>
    <x v="0"/>
    <x v="8"/>
    <x v="17"/>
    <x v="0"/>
    <x v="1"/>
    <s v="Tesseramento"/>
    <x v="1"/>
    <x v="3"/>
    <x v="0"/>
    <m/>
  </r>
  <r>
    <n v="33151"/>
    <x v="0"/>
    <x v="0"/>
    <x v="0"/>
    <x v="0"/>
    <x v="12"/>
    <x v="269"/>
    <x v="0"/>
    <x v="0"/>
    <s v="Tesseramento"/>
    <x v="1"/>
    <x v="3"/>
    <x v="0"/>
    <m/>
  </r>
  <r>
    <n v="67281"/>
    <x v="0"/>
    <x v="0"/>
    <x v="0"/>
    <x v="0"/>
    <x v="7"/>
    <x v="241"/>
    <x v="0"/>
    <x v="0"/>
    <s v="Tesseramento"/>
    <x v="0"/>
    <x v="0"/>
    <x v="0"/>
    <m/>
  </r>
  <r>
    <n v="125359"/>
    <x v="0"/>
    <x v="0"/>
    <x v="0"/>
    <x v="3"/>
    <x v="12"/>
    <x v="269"/>
    <x v="0"/>
    <x v="1"/>
    <s v="Tesseramento"/>
    <x v="1"/>
    <x v="3"/>
    <x v="0"/>
    <m/>
  </r>
  <r>
    <n v="62447"/>
    <x v="0"/>
    <x v="0"/>
    <x v="0"/>
    <x v="0"/>
    <x v="7"/>
    <x v="241"/>
    <x v="0"/>
    <x v="0"/>
    <s v="Tesseramento"/>
    <x v="0"/>
    <x v="3"/>
    <x v="0"/>
    <m/>
  </r>
  <r>
    <n v="62445"/>
    <x v="0"/>
    <x v="0"/>
    <x v="0"/>
    <x v="5"/>
    <x v="7"/>
    <x v="241"/>
    <x v="0"/>
    <x v="0"/>
    <s v="Tesseramento"/>
    <x v="0"/>
    <x v="1"/>
    <x v="0"/>
    <m/>
  </r>
  <r>
    <n v="39197"/>
    <x v="0"/>
    <x v="0"/>
    <x v="0"/>
    <x v="0"/>
    <x v="12"/>
    <x v="269"/>
    <x v="0"/>
    <x v="0"/>
    <s v="Tesseramento"/>
    <x v="1"/>
    <x v="3"/>
    <x v="0"/>
    <m/>
  </r>
  <r>
    <n v="179258"/>
    <x v="0"/>
    <x v="0"/>
    <x v="0"/>
    <x v="0"/>
    <x v="12"/>
    <x v="269"/>
    <x v="0"/>
    <x v="0"/>
    <s v="Tesseramento"/>
    <x v="1"/>
    <x v="1"/>
    <x v="0"/>
    <m/>
  </r>
  <r>
    <n v="190217"/>
    <x v="0"/>
    <x v="0"/>
    <x v="0"/>
    <x v="0"/>
    <x v="12"/>
    <x v="269"/>
    <x v="0"/>
    <x v="1"/>
    <s v="Tesseramento"/>
    <x v="1"/>
    <x v="3"/>
    <x v="0"/>
    <m/>
  </r>
  <r>
    <n v="219731"/>
    <x v="0"/>
    <x v="1"/>
    <x v="2"/>
    <x v="1"/>
    <x v="7"/>
    <x v="241"/>
    <x v="0"/>
    <x v="0"/>
    <s v="Tesseramento"/>
    <x v="0"/>
    <x v="1"/>
    <x v="0"/>
    <m/>
  </r>
  <r>
    <n v="16538"/>
    <x v="0"/>
    <x v="0"/>
    <x v="0"/>
    <x v="0"/>
    <x v="7"/>
    <x v="241"/>
    <x v="0"/>
    <x v="1"/>
    <s v="Tesseramento"/>
    <x v="0"/>
    <x v="0"/>
    <x v="0"/>
    <m/>
  </r>
  <r>
    <n v="180534"/>
    <x v="0"/>
    <x v="0"/>
    <x v="0"/>
    <x v="0"/>
    <x v="12"/>
    <x v="269"/>
    <x v="0"/>
    <x v="0"/>
    <s v="Tesseramento"/>
    <x v="1"/>
    <x v="3"/>
    <x v="0"/>
    <m/>
  </r>
  <r>
    <n v="194560"/>
    <x v="0"/>
    <x v="0"/>
    <x v="0"/>
    <x v="1"/>
    <x v="7"/>
    <x v="241"/>
    <x v="0"/>
    <x v="0"/>
    <s v="Tesseramento"/>
    <x v="0"/>
    <x v="3"/>
    <x v="0"/>
    <m/>
  </r>
  <r>
    <n v="126055"/>
    <x v="0"/>
    <x v="0"/>
    <x v="0"/>
    <x v="0"/>
    <x v="1"/>
    <x v="26"/>
    <x v="0"/>
    <x v="0"/>
    <s v="Tesseramento"/>
    <x v="1"/>
    <x v="0"/>
    <x v="0"/>
    <m/>
  </r>
  <r>
    <n v="185755"/>
    <x v="1"/>
    <x v="0"/>
    <x v="0"/>
    <x v="1"/>
    <x v="12"/>
    <x v="269"/>
    <x v="0"/>
    <x v="1"/>
    <s v="Tesseramento"/>
    <x v="1"/>
    <x v="5"/>
    <x v="0"/>
    <m/>
  </r>
  <r>
    <n v="134867"/>
    <x v="0"/>
    <x v="0"/>
    <x v="0"/>
    <x v="0"/>
    <x v="12"/>
    <x v="269"/>
    <x v="0"/>
    <x v="0"/>
    <s v="Tesseramento"/>
    <x v="1"/>
    <x v="0"/>
    <x v="0"/>
    <m/>
  </r>
  <r>
    <n v="55434"/>
    <x v="0"/>
    <x v="0"/>
    <x v="0"/>
    <x v="0"/>
    <x v="1"/>
    <x v="26"/>
    <x v="0"/>
    <x v="0"/>
    <s v="Tesseramento"/>
    <x v="1"/>
    <x v="3"/>
    <x v="0"/>
    <m/>
  </r>
  <r>
    <n v="203745"/>
    <x v="1"/>
    <x v="0"/>
    <x v="0"/>
    <x v="1"/>
    <x v="12"/>
    <x v="269"/>
    <x v="0"/>
    <x v="1"/>
    <s v="Tesseramento"/>
    <x v="1"/>
    <x v="5"/>
    <x v="0"/>
    <m/>
  </r>
  <r>
    <n v="203178"/>
    <x v="0"/>
    <x v="0"/>
    <x v="0"/>
    <x v="0"/>
    <x v="7"/>
    <x v="241"/>
    <x v="0"/>
    <x v="1"/>
    <s v="Tesseramento"/>
    <x v="0"/>
    <x v="0"/>
    <x v="0"/>
    <m/>
  </r>
  <r>
    <n v="162997"/>
    <x v="0"/>
    <x v="0"/>
    <x v="0"/>
    <x v="0"/>
    <x v="12"/>
    <x v="269"/>
    <x v="0"/>
    <x v="0"/>
    <s v="Tesseramento"/>
    <x v="1"/>
    <x v="3"/>
    <x v="0"/>
    <m/>
  </r>
  <r>
    <n v="142603"/>
    <x v="0"/>
    <x v="0"/>
    <x v="0"/>
    <x v="0"/>
    <x v="7"/>
    <x v="241"/>
    <x v="0"/>
    <x v="0"/>
    <s v="Tesseramento"/>
    <x v="0"/>
    <x v="0"/>
    <x v="0"/>
    <m/>
  </r>
  <r>
    <n v="174668"/>
    <x v="0"/>
    <x v="0"/>
    <x v="0"/>
    <x v="0"/>
    <x v="1"/>
    <x v="1"/>
    <x v="0"/>
    <x v="0"/>
    <s v="Tesseramento"/>
    <x v="0"/>
    <x v="0"/>
    <x v="0"/>
    <m/>
  </r>
  <r>
    <n v="92928"/>
    <x v="0"/>
    <x v="0"/>
    <x v="0"/>
    <x v="0"/>
    <x v="7"/>
    <x v="241"/>
    <x v="0"/>
    <x v="0"/>
    <s v="Tesseramento"/>
    <x v="0"/>
    <x v="0"/>
    <x v="0"/>
    <m/>
  </r>
  <r>
    <n v="31369"/>
    <x v="0"/>
    <x v="0"/>
    <x v="0"/>
    <x v="0"/>
    <x v="1"/>
    <x v="26"/>
    <x v="0"/>
    <x v="0"/>
    <s v="Tesseramento"/>
    <x v="1"/>
    <x v="0"/>
    <x v="0"/>
    <m/>
  </r>
  <r>
    <n v="215854"/>
    <x v="0"/>
    <x v="0"/>
    <x v="0"/>
    <x v="0"/>
    <x v="1"/>
    <x v="1"/>
    <x v="0"/>
    <x v="0"/>
    <s v="Tesseramento"/>
    <x v="0"/>
    <x v="4"/>
    <x v="0"/>
    <m/>
  </r>
  <r>
    <n v="183422"/>
    <x v="0"/>
    <x v="0"/>
    <x v="0"/>
    <x v="0"/>
    <x v="1"/>
    <x v="1"/>
    <x v="0"/>
    <x v="0"/>
    <s v="Tesseramento"/>
    <x v="0"/>
    <x v="4"/>
    <x v="0"/>
    <m/>
  </r>
  <r>
    <n v="89635"/>
    <x v="0"/>
    <x v="0"/>
    <x v="0"/>
    <x v="0"/>
    <x v="7"/>
    <x v="241"/>
    <x v="0"/>
    <x v="0"/>
    <s v="Tesseramento"/>
    <x v="0"/>
    <x v="3"/>
    <x v="0"/>
    <m/>
  </r>
  <r>
    <n v="75553"/>
    <x v="0"/>
    <x v="0"/>
    <x v="0"/>
    <x v="0"/>
    <x v="1"/>
    <x v="26"/>
    <x v="0"/>
    <x v="0"/>
    <s v="Tesseramento"/>
    <x v="1"/>
    <x v="0"/>
    <x v="0"/>
    <m/>
  </r>
  <r>
    <n v="27309"/>
    <x v="0"/>
    <x v="0"/>
    <x v="0"/>
    <x v="0"/>
    <x v="12"/>
    <x v="269"/>
    <x v="0"/>
    <x v="0"/>
    <s v="Tesseramento"/>
    <x v="1"/>
    <x v="4"/>
    <x v="0"/>
    <m/>
  </r>
  <r>
    <n v="234080"/>
    <x v="1"/>
    <x v="0"/>
    <x v="1"/>
    <x v="2"/>
    <x v="1"/>
    <x v="26"/>
    <x v="0"/>
    <x v="0"/>
    <s v="Tesseramento"/>
    <x v="1"/>
    <x v="5"/>
    <x v="0"/>
    <m/>
  </r>
  <r>
    <n v="135334"/>
    <x v="0"/>
    <x v="0"/>
    <x v="0"/>
    <x v="0"/>
    <x v="12"/>
    <x v="269"/>
    <x v="0"/>
    <x v="0"/>
    <s v="Tesseramento"/>
    <x v="1"/>
    <x v="0"/>
    <x v="0"/>
    <m/>
  </r>
  <r>
    <n v="91649"/>
    <x v="0"/>
    <x v="0"/>
    <x v="0"/>
    <x v="0"/>
    <x v="12"/>
    <x v="269"/>
    <x v="0"/>
    <x v="0"/>
    <s v="Tesseramento"/>
    <x v="1"/>
    <x v="0"/>
    <x v="0"/>
    <m/>
  </r>
  <r>
    <n v="197"/>
    <x v="0"/>
    <x v="0"/>
    <x v="0"/>
    <x v="0"/>
    <x v="12"/>
    <x v="269"/>
    <x v="0"/>
    <x v="0"/>
    <s v="Tesseramento"/>
    <x v="1"/>
    <x v="4"/>
    <x v="0"/>
    <m/>
  </r>
  <r>
    <n v="88035"/>
    <x v="0"/>
    <x v="0"/>
    <x v="0"/>
    <x v="0"/>
    <x v="12"/>
    <x v="269"/>
    <x v="0"/>
    <x v="0"/>
    <s v="Tesseramento"/>
    <x v="1"/>
    <x v="4"/>
    <x v="0"/>
    <m/>
  </r>
  <r>
    <n v="91846"/>
    <x v="0"/>
    <x v="0"/>
    <x v="0"/>
    <x v="1"/>
    <x v="1"/>
    <x v="26"/>
    <x v="0"/>
    <x v="0"/>
    <s v="Tesseramento"/>
    <x v="1"/>
    <x v="3"/>
    <x v="0"/>
    <m/>
  </r>
  <r>
    <n v="154908"/>
    <x v="0"/>
    <x v="0"/>
    <x v="0"/>
    <x v="0"/>
    <x v="1"/>
    <x v="26"/>
    <x v="0"/>
    <x v="0"/>
    <s v="Tesseramento"/>
    <x v="1"/>
    <x v="3"/>
    <x v="0"/>
    <m/>
  </r>
  <r>
    <n v="33711"/>
    <x v="0"/>
    <x v="0"/>
    <x v="0"/>
    <x v="0"/>
    <x v="12"/>
    <x v="269"/>
    <x v="0"/>
    <x v="0"/>
    <s v="Tesseramento"/>
    <x v="1"/>
    <x v="4"/>
    <x v="0"/>
    <m/>
  </r>
  <r>
    <n v="20544"/>
    <x v="0"/>
    <x v="0"/>
    <x v="0"/>
    <x v="0"/>
    <x v="1"/>
    <x v="26"/>
    <x v="0"/>
    <x v="0"/>
    <s v="Tesseramento"/>
    <x v="1"/>
    <x v="0"/>
    <x v="0"/>
    <m/>
  </r>
  <r>
    <n v="127042"/>
    <x v="0"/>
    <x v="0"/>
    <x v="0"/>
    <x v="0"/>
    <x v="7"/>
    <x v="241"/>
    <x v="0"/>
    <x v="0"/>
    <s v="Tesseramento"/>
    <x v="0"/>
    <x v="0"/>
    <x v="0"/>
    <m/>
  </r>
  <r>
    <n v="34781"/>
    <x v="0"/>
    <x v="0"/>
    <x v="0"/>
    <x v="0"/>
    <x v="7"/>
    <x v="241"/>
    <x v="0"/>
    <x v="0"/>
    <s v="Tesseramento"/>
    <x v="0"/>
    <x v="4"/>
    <x v="0"/>
    <m/>
  </r>
  <r>
    <n v="19955"/>
    <x v="0"/>
    <x v="0"/>
    <x v="0"/>
    <x v="0"/>
    <x v="1"/>
    <x v="26"/>
    <x v="0"/>
    <x v="0"/>
    <s v="Tesseramento"/>
    <x v="1"/>
    <x v="4"/>
    <x v="0"/>
    <m/>
  </r>
  <r>
    <n v="29143"/>
    <x v="0"/>
    <x v="0"/>
    <x v="0"/>
    <x v="0"/>
    <x v="1"/>
    <x v="26"/>
    <x v="0"/>
    <x v="0"/>
    <s v="Tesseramento"/>
    <x v="1"/>
    <x v="1"/>
    <x v="0"/>
    <m/>
  </r>
  <r>
    <n v="59809"/>
    <x v="0"/>
    <x v="0"/>
    <x v="0"/>
    <x v="0"/>
    <x v="7"/>
    <x v="241"/>
    <x v="0"/>
    <x v="0"/>
    <s v="Tesseramento"/>
    <x v="0"/>
    <x v="3"/>
    <x v="0"/>
    <m/>
  </r>
  <r>
    <n v="31340"/>
    <x v="0"/>
    <x v="0"/>
    <x v="0"/>
    <x v="0"/>
    <x v="1"/>
    <x v="26"/>
    <x v="0"/>
    <x v="0"/>
    <s v="Tesseramento"/>
    <x v="1"/>
    <x v="3"/>
    <x v="0"/>
    <m/>
  </r>
  <r>
    <n v="115293"/>
    <x v="0"/>
    <x v="0"/>
    <x v="0"/>
    <x v="0"/>
    <x v="7"/>
    <x v="241"/>
    <x v="0"/>
    <x v="0"/>
    <s v="Tesseramento"/>
    <x v="0"/>
    <x v="0"/>
    <x v="0"/>
    <m/>
  </r>
  <r>
    <n v="172701"/>
    <x v="1"/>
    <x v="0"/>
    <x v="0"/>
    <x v="0"/>
    <x v="7"/>
    <x v="241"/>
    <x v="0"/>
    <x v="1"/>
    <s v="Tesseramento"/>
    <x v="0"/>
    <x v="6"/>
    <x v="0"/>
    <m/>
  </r>
  <r>
    <n v="19720"/>
    <x v="0"/>
    <x v="0"/>
    <x v="0"/>
    <x v="0"/>
    <x v="1"/>
    <x v="26"/>
    <x v="0"/>
    <x v="0"/>
    <s v="Tesseramento"/>
    <x v="1"/>
    <x v="4"/>
    <x v="0"/>
    <m/>
  </r>
  <r>
    <n v="174671"/>
    <x v="0"/>
    <x v="1"/>
    <x v="0"/>
    <x v="3"/>
    <x v="12"/>
    <x v="269"/>
    <x v="0"/>
    <x v="1"/>
    <s v="Tesseramento"/>
    <x v="1"/>
    <x v="4"/>
    <x v="0"/>
    <m/>
  </r>
  <r>
    <n v="55773"/>
    <x v="0"/>
    <x v="0"/>
    <x v="0"/>
    <x v="0"/>
    <x v="1"/>
    <x v="26"/>
    <x v="0"/>
    <x v="1"/>
    <s v="Tesseramento"/>
    <x v="1"/>
    <x v="4"/>
    <x v="0"/>
    <m/>
  </r>
  <r>
    <n v="190792"/>
    <x v="0"/>
    <x v="0"/>
    <x v="0"/>
    <x v="1"/>
    <x v="1"/>
    <x v="26"/>
    <x v="0"/>
    <x v="0"/>
    <s v="Tesseramento"/>
    <x v="1"/>
    <x v="4"/>
    <x v="0"/>
    <m/>
  </r>
  <r>
    <n v="150536"/>
    <x v="0"/>
    <x v="0"/>
    <x v="0"/>
    <x v="0"/>
    <x v="1"/>
    <x v="26"/>
    <x v="0"/>
    <x v="0"/>
    <s v="Tesseramento"/>
    <x v="1"/>
    <x v="4"/>
    <x v="0"/>
    <m/>
  </r>
  <r>
    <n v="125102"/>
    <x v="0"/>
    <x v="0"/>
    <x v="0"/>
    <x v="0"/>
    <x v="1"/>
    <x v="26"/>
    <x v="0"/>
    <x v="0"/>
    <s v="Tesseramento"/>
    <x v="1"/>
    <x v="4"/>
    <x v="0"/>
    <m/>
  </r>
  <r>
    <n v="179806"/>
    <x v="0"/>
    <x v="0"/>
    <x v="0"/>
    <x v="0"/>
    <x v="1"/>
    <x v="26"/>
    <x v="0"/>
    <x v="1"/>
    <s v="Tesseramento"/>
    <x v="1"/>
    <x v="3"/>
    <x v="0"/>
    <m/>
  </r>
  <r>
    <n v="158386"/>
    <x v="0"/>
    <x v="0"/>
    <x v="0"/>
    <x v="0"/>
    <x v="1"/>
    <x v="26"/>
    <x v="0"/>
    <x v="0"/>
    <s v="Tesseramento"/>
    <x v="1"/>
    <x v="0"/>
    <x v="0"/>
    <m/>
  </r>
  <r>
    <n v="188982"/>
    <x v="1"/>
    <x v="0"/>
    <x v="0"/>
    <x v="3"/>
    <x v="1"/>
    <x v="26"/>
    <x v="0"/>
    <x v="0"/>
    <s v="Tesseramento"/>
    <x v="1"/>
    <x v="5"/>
    <x v="0"/>
    <m/>
  </r>
  <r>
    <n v="131535"/>
    <x v="0"/>
    <x v="0"/>
    <x v="0"/>
    <x v="0"/>
    <x v="1"/>
    <x v="26"/>
    <x v="0"/>
    <x v="1"/>
    <s v="Tesseramento"/>
    <x v="1"/>
    <x v="0"/>
    <x v="0"/>
    <m/>
  </r>
  <r>
    <n v="131539"/>
    <x v="0"/>
    <x v="0"/>
    <x v="0"/>
    <x v="0"/>
    <x v="1"/>
    <x v="26"/>
    <x v="0"/>
    <x v="0"/>
    <s v="Tesseramento"/>
    <x v="1"/>
    <x v="0"/>
    <x v="0"/>
    <m/>
  </r>
  <r>
    <n v="31263"/>
    <x v="0"/>
    <x v="0"/>
    <x v="0"/>
    <x v="0"/>
    <x v="12"/>
    <x v="269"/>
    <x v="0"/>
    <x v="0"/>
    <s v="Tesseramento"/>
    <x v="1"/>
    <x v="3"/>
    <x v="0"/>
    <m/>
  </r>
  <r>
    <n v="41156"/>
    <x v="0"/>
    <x v="0"/>
    <x v="0"/>
    <x v="0"/>
    <x v="12"/>
    <x v="269"/>
    <x v="0"/>
    <x v="0"/>
    <s v="Tesseramento"/>
    <x v="1"/>
    <x v="0"/>
    <x v="0"/>
    <m/>
  </r>
  <r>
    <n v="36864"/>
    <x v="0"/>
    <x v="0"/>
    <x v="0"/>
    <x v="0"/>
    <x v="1"/>
    <x v="26"/>
    <x v="0"/>
    <x v="0"/>
    <s v="Tesseramento"/>
    <x v="1"/>
    <x v="4"/>
    <x v="0"/>
    <m/>
  </r>
  <r>
    <n v="18181"/>
    <x v="0"/>
    <x v="0"/>
    <x v="0"/>
    <x v="0"/>
    <x v="12"/>
    <x v="269"/>
    <x v="0"/>
    <x v="0"/>
    <s v="Tesseramento"/>
    <x v="1"/>
    <x v="3"/>
    <x v="0"/>
    <m/>
  </r>
  <r>
    <n v="126370"/>
    <x v="0"/>
    <x v="0"/>
    <x v="0"/>
    <x v="0"/>
    <x v="1"/>
    <x v="26"/>
    <x v="0"/>
    <x v="0"/>
    <s v="Tesseramento"/>
    <x v="1"/>
    <x v="4"/>
    <x v="0"/>
    <m/>
  </r>
  <r>
    <n v="48030"/>
    <x v="0"/>
    <x v="0"/>
    <x v="0"/>
    <x v="0"/>
    <x v="12"/>
    <x v="269"/>
    <x v="0"/>
    <x v="0"/>
    <s v="Tesseramento"/>
    <x v="1"/>
    <x v="4"/>
    <x v="0"/>
    <m/>
  </r>
  <r>
    <n v="125"/>
    <x v="0"/>
    <x v="0"/>
    <x v="0"/>
    <x v="0"/>
    <x v="12"/>
    <x v="269"/>
    <x v="0"/>
    <x v="1"/>
    <s v="Tesseramento"/>
    <x v="1"/>
    <x v="4"/>
    <x v="0"/>
    <m/>
  </r>
  <r>
    <n v="8526"/>
    <x v="0"/>
    <x v="0"/>
    <x v="0"/>
    <x v="4"/>
    <x v="1"/>
    <x v="26"/>
    <x v="0"/>
    <x v="0"/>
    <s v="Tesseramento"/>
    <x v="1"/>
    <x v="4"/>
    <x v="0"/>
    <m/>
  </r>
  <r>
    <n v="20235"/>
    <x v="0"/>
    <x v="0"/>
    <x v="0"/>
    <x v="0"/>
    <x v="1"/>
    <x v="26"/>
    <x v="0"/>
    <x v="1"/>
    <s v="Tesseramento"/>
    <x v="1"/>
    <x v="4"/>
    <x v="0"/>
    <m/>
  </r>
  <r>
    <n v="98878"/>
    <x v="0"/>
    <x v="0"/>
    <x v="0"/>
    <x v="0"/>
    <x v="1"/>
    <x v="26"/>
    <x v="0"/>
    <x v="0"/>
    <s v="Tesseramento"/>
    <x v="1"/>
    <x v="0"/>
    <x v="0"/>
    <m/>
  </r>
  <r>
    <n v="25254"/>
    <x v="0"/>
    <x v="0"/>
    <x v="0"/>
    <x v="0"/>
    <x v="1"/>
    <x v="26"/>
    <x v="0"/>
    <x v="0"/>
    <s v="Tesseramento"/>
    <x v="1"/>
    <x v="3"/>
    <x v="0"/>
    <m/>
  </r>
  <r>
    <n v="25456"/>
    <x v="0"/>
    <x v="0"/>
    <x v="0"/>
    <x v="0"/>
    <x v="1"/>
    <x v="26"/>
    <x v="0"/>
    <x v="0"/>
    <s v="Tesseramento"/>
    <x v="1"/>
    <x v="0"/>
    <x v="0"/>
    <m/>
  </r>
  <r>
    <n v="19015"/>
    <x v="0"/>
    <x v="0"/>
    <x v="0"/>
    <x v="1"/>
    <x v="1"/>
    <x v="26"/>
    <x v="0"/>
    <x v="1"/>
    <s v="Tesseramento"/>
    <x v="1"/>
    <x v="3"/>
    <x v="0"/>
    <m/>
  </r>
  <r>
    <n v="138296"/>
    <x v="0"/>
    <x v="0"/>
    <x v="0"/>
    <x v="1"/>
    <x v="1"/>
    <x v="26"/>
    <x v="0"/>
    <x v="0"/>
    <s v="Tesseramento"/>
    <x v="1"/>
    <x v="4"/>
    <x v="0"/>
    <m/>
  </r>
  <r>
    <n v="120275"/>
    <x v="0"/>
    <x v="0"/>
    <x v="0"/>
    <x v="0"/>
    <x v="1"/>
    <x v="26"/>
    <x v="0"/>
    <x v="1"/>
    <s v="Tesseramento"/>
    <x v="1"/>
    <x v="4"/>
    <x v="0"/>
    <m/>
  </r>
  <r>
    <n v="76932"/>
    <x v="0"/>
    <x v="0"/>
    <x v="0"/>
    <x v="0"/>
    <x v="1"/>
    <x v="26"/>
    <x v="0"/>
    <x v="0"/>
    <s v="Tesseramento"/>
    <x v="1"/>
    <x v="0"/>
    <x v="0"/>
    <m/>
  </r>
  <r>
    <n v="178591"/>
    <x v="0"/>
    <x v="0"/>
    <x v="0"/>
    <x v="0"/>
    <x v="1"/>
    <x v="26"/>
    <x v="0"/>
    <x v="0"/>
    <s v="Tesseramento"/>
    <x v="1"/>
    <x v="4"/>
    <x v="0"/>
    <m/>
  </r>
  <r>
    <n v="205121"/>
    <x v="0"/>
    <x v="0"/>
    <x v="0"/>
    <x v="0"/>
    <x v="1"/>
    <x v="26"/>
    <x v="0"/>
    <x v="1"/>
    <s v="Tesseramento"/>
    <x v="1"/>
    <x v="0"/>
    <x v="0"/>
    <m/>
  </r>
  <r>
    <n v="105257"/>
    <x v="0"/>
    <x v="0"/>
    <x v="0"/>
    <x v="0"/>
    <x v="1"/>
    <x v="26"/>
    <x v="0"/>
    <x v="0"/>
    <s v="Tesseramento"/>
    <x v="1"/>
    <x v="4"/>
    <x v="0"/>
    <m/>
  </r>
  <r>
    <n v="105245"/>
    <x v="0"/>
    <x v="0"/>
    <x v="0"/>
    <x v="0"/>
    <x v="1"/>
    <x v="26"/>
    <x v="0"/>
    <x v="1"/>
    <s v="Tesseramento"/>
    <x v="1"/>
    <x v="4"/>
    <x v="0"/>
    <m/>
  </r>
  <r>
    <n v="41896"/>
    <x v="0"/>
    <x v="0"/>
    <x v="0"/>
    <x v="0"/>
    <x v="12"/>
    <x v="269"/>
    <x v="0"/>
    <x v="0"/>
    <s v="Tesseramento"/>
    <x v="1"/>
    <x v="3"/>
    <x v="0"/>
    <m/>
  </r>
  <r>
    <n v="76288"/>
    <x v="0"/>
    <x v="0"/>
    <x v="0"/>
    <x v="0"/>
    <x v="1"/>
    <x v="26"/>
    <x v="0"/>
    <x v="1"/>
    <s v="Tesseramento"/>
    <x v="1"/>
    <x v="3"/>
    <x v="0"/>
    <m/>
  </r>
  <r>
    <n v="98276"/>
    <x v="0"/>
    <x v="0"/>
    <x v="0"/>
    <x v="0"/>
    <x v="12"/>
    <x v="269"/>
    <x v="0"/>
    <x v="0"/>
    <s v="Tesseramento"/>
    <x v="1"/>
    <x v="3"/>
    <x v="0"/>
    <m/>
  </r>
  <r>
    <n v="40964"/>
    <x v="0"/>
    <x v="0"/>
    <x v="0"/>
    <x v="0"/>
    <x v="12"/>
    <x v="269"/>
    <x v="0"/>
    <x v="0"/>
    <s v="Tesseramento"/>
    <x v="1"/>
    <x v="4"/>
    <x v="0"/>
    <m/>
  </r>
  <r>
    <n v="234101"/>
    <x v="0"/>
    <x v="0"/>
    <x v="1"/>
    <x v="3"/>
    <x v="7"/>
    <x v="241"/>
    <x v="0"/>
    <x v="0"/>
    <s v="Tesseramento"/>
    <x v="0"/>
    <x v="0"/>
    <x v="0"/>
    <m/>
  </r>
  <r>
    <n v="19023"/>
    <x v="0"/>
    <x v="0"/>
    <x v="0"/>
    <x v="0"/>
    <x v="1"/>
    <x v="26"/>
    <x v="0"/>
    <x v="0"/>
    <s v="Tesseramento"/>
    <x v="1"/>
    <x v="3"/>
    <x v="0"/>
    <m/>
  </r>
  <r>
    <n v="64618"/>
    <x v="0"/>
    <x v="0"/>
    <x v="0"/>
    <x v="0"/>
    <x v="1"/>
    <x v="26"/>
    <x v="0"/>
    <x v="1"/>
    <s v="Tesseramento"/>
    <x v="1"/>
    <x v="4"/>
    <x v="0"/>
    <m/>
  </r>
  <r>
    <n v="105222"/>
    <x v="0"/>
    <x v="0"/>
    <x v="0"/>
    <x v="0"/>
    <x v="1"/>
    <x v="26"/>
    <x v="0"/>
    <x v="1"/>
    <s v="Tesseramento"/>
    <x v="1"/>
    <x v="3"/>
    <x v="0"/>
    <m/>
  </r>
  <r>
    <n v="174101"/>
    <x v="0"/>
    <x v="0"/>
    <x v="0"/>
    <x v="0"/>
    <x v="12"/>
    <x v="269"/>
    <x v="0"/>
    <x v="0"/>
    <s v="Tesseramento"/>
    <x v="1"/>
    <x v="0"/>
    <x v="0"/>
    <m/>
  </r>
  <r>
    <n v="105238"/>
    <x v="0"/>
    <x v="0"/>
    <x v="0"/>
    <x v="0"/>
    <x v="1"/>
    <x v="26"/>
    <x v="0"/>
    <x v="0"/>
    <s v="Tesseramento"/>
    <x v="1"/>
    <x v="0"/>
    <x v="0"/>
    <m/>
  </r>
  <r>
    <n v="58017"/>
    <x v="0"/>
    <x v="0"/>
    <x v="0"/>
    <x v="0"/>
    <x v="1"/>
    <x v="26"/>
    <x v="0"/>
    <x v="0"/>
    <s v="Tesseramento"/>
    <x v="1"/>
    <x v="3"/>
    <x v="0"/>
    <m/>
  </r>
  <r>
    <n v="120271"/>
    <x v="0"/>
    <x v="0"/>
    <x v="0"/>
    <x v="0"/>
    <x v="1"/>
    <x v="26"/>
    <x v="0"/>
    <x v="0"/>
    <s v="Tesseramento"/>
    <x v="1"/>
    <x v="0"/>
    <x v="0"/>
    <m/>
  </r>
  <r>
    <n v="143149"/>
    <x v="1"/>
    <x v="0"/>
    <x v="0"/>
    <x v="0"/>
    <x v="1"/>
    <x v="26"/>
    <x v="0"/>
    <x v="1"/>
    <s v="Tesseramento"/>
    <x v="1"/>
    <x v="6"/>
    <x v="0"/>
    <m/>
  </r>
  <r>
    <n v="163463"/>
    <x v="0"/>
    <x v="0"/>
    <x v="0"/>
    <x v="0"/>
    <x v="12"/>
    <x v="269"/>
    <x v="0"/>
    <x v="0"/>
    <s v="Tesseramento"/>
    <x v="1"/>
    <x v="0"/>
    <x v="0"/>
    <m/>
  </r>
  <r>
    <n v="211363"/>
    <x v="0"/>
    <x v="0"/>
    <x v="0"/>
    <x v="1"/>
    <x v="8"/>
    <x v="46"/>
    <x v="0"/>
    <x v="0"/>
    <s v="Tesseramento"/>
    <x v="0"/>
    <x v="0"/>
    <x v="0"/>
    <m/>
  </r>
  <r>
    <n v="308"/>
    <x v="0"/>
    <x v="0"/>
    <x v="0"/>
    <x v="0"/>
    <x v="12"/>
    <x v="269"/>
    <x v="0"/>
    <x v="0"/>
    <s v="Tesseramento"/>
    <x v="1"/>
    <x v="0"/>
    <x v="0"/>
    <m/>
  </r>
  <r>
    <n v="215400"/>
    <x v="0"/>
    <x v="0"/>
    <x v="0"/>
    <x v="1"/>
    <x v="1"/>
    <x v="26"/>
    <x v="0"/>
    <x v="1"/>
    <s v="Tesseramento"/>
    <x v="1"/>
    <x v="3"/>
    <x v="0"/>
    <m/>
  </r>
  <r>
    <n v="214738"/>
    <x v="0"/>
    <x v="0"/>
    <x v="0"/>
    <x v="3"/>
    <x v="12"/>
    <x v="269"/>
    <x v="0"/>
    <x v="0"/>
    <s v="Tesseramento"/>
    <x v="1"/>
    <x v="1"/>
    <x v="0"/>
    <m/>
  </r>
  <r>
    <n v="166477"/>
    <x v="0"/>
    <x v="0"/>
    <x v="0"/>
    <x v="0"/>
    <x v="12"/>
    <x v="269"/>
    <x v="0"/>
    <x v="0"/>
    <s v="Tesseramento"/>
    <x v="1"/>
    <x v="1"/>
    <x v="0"/>
    <m/>
  </r>
  <r>
    <n v="22518"/>
    <x v="0"/>
    <x v="0"/>
    <x v="0"/>
    <x v="0"/>
    <x v="1"/>
    <x v="26"/>
    <x v="0"/>
    <x v="0"/>
    <s v="Tesseramento"/>
    <x v="1"/>
    <x v="0"/>
    <x v="0"/>
    <m/>
  </r>
  <r>
    <n v="220609"/>
    <x v="0"/>
    <x v="0"/>
    <x v="0"/>
    <x v="0"/>
    <x v="12"/>
    <x v="269"/>
    <x v="0"/>
    <x v="0"/>
    <s v="Tesseramento"/>
    <x v="1"/>
    <x v="1"/>
    <x v="0"/>
    <m/>
  </r>
  <r>
    <n v="219752"/>
    <x v="0"/>
    <x v="0"/>
    <x v="0"/>
    <x v="1"/>
    <x v="1"/>
    <x v="26"/>
    <x v="0"/>
    <x v="0"/>
    <s v="Tesseramento"/>
    <x v="1"/>
    <x v="0"/>
    <x v="0"/>
    <m/>
  </r>
  <r>
    <n v="21614"/>
    <x v="0"/>
    <x v="0"/>
    <x v="0"/>
    <x v="0"/>
    <x v="1"/>
    <x v="26"/>
    <x v="0"/>
    <x v="0"/>
    <s v="Tesseramento"/>
    <x v="1"/>
    <x v="4"/>
    <x v="0"/>
    <m/>
  </r>
  <r>
    <n v="71104"/>
    <x v="0"/>
    <x v="0"/>
    <x v="0"/>
    <x v="0"/>
    <x v="11"/>
    <x v="141"/>
    <x v="0"/>
    <x v="0"/>
    <s v="Tesseramento"/>
    <x v="1"/>
    <x v="3"/>
    <x v="0"/>
    <m/>
  </r>
  <r>
    <n v="105594"/>
    <x v="0"/>
    <x v="0"/>
    <x v="0"/>
    <x v="0"/>
    <x v="11"/>
    <x v="141"/>
    <x v="0"/>
    <x v="0"/>
    <s v="Tesseramento"/>
    <x v="1"/>
    <x v="4"/>
    <x v="0"/>
    <m/>
  </r>
  <r>
    <n v="172041"/>
    <x v="0"/>
    <x v="0"/>
    <x v="0"/>
    <x v="0"/>
    <x v="11"/>
    <x v="141"/>
    <x v="0"/>
    <x v="0"/>
    <s v="Tesseramento"/>
    <x v="1"/>
    <x v="3"/>
    <x v="0"/>
    <m/>
  </r>
  <r>
    <n v="154154"/>
    <x v="0"/>
    <x v="0"/>
    <x v="0"/>
    <x v="0"/>
    <x v="11"/>
    <x v="141"/>
    <x v="0"/>
    <x v="0"/>
    <s v="Tesseramento"/>
    <x v="1"/>
    <x v="4"/>
    <x v="0"/>
    <m/>
  </r>
  <r>
    <n v="147277"/>
    <x v="0"/>
    <x v="0"/>
    <x v="0"/>
    <x v="0"/>
    <x v="1"/>
    <x v="26"/>
    <x v="0"/>
    <x v="0"/>
    <s v="Tesseramento"/>
    <x v="1"/>
    <x v="0"/>
    <x v="0"/>
    <m/>
  </r>
  <r>
    <n v="189080"/>
    <x v="1"/>
    <x v="0"/>
    <x v="0"/>
    <x v="0"/>
    <x v="1"/>
    <x v="26"/>
    <x v="0"/>
    <x v="0"/>
    <s v="Tesseramento"/>
    <x v="1"/>
    <x v="7"/>
    <x v="0"/>
    <m/>
  </r>
  <r>
    <n v="147279"/>
    <x v="0"/>
    <x v="0"/>
    <x v="0"/>
    <x v="1"/>
    <x v="1"/>
    <x v="26"/>
    <x v="0"/>
    <x v="1"/>
    <s v="Tesseramento"/>
    <x v="1"/>
    <x v="0"/>
    <x v="0"/>
    <m/>
  </r>
  <r>
    <n v="203414"/>
    <x v="0"/>
    <x v="0"/>
    <x v="0"/>
    <x v="0"/>
    <x v="1"/>
    <x v="26"/>
    <x v="0"/>
    <x v="0"/>
    <s v="Tesseramento"/>
    <x v="1"/>
    <x v="1"/>
    <x v="0"/>
    <m/>
  </r>
  <r>
    <n v="209546"/>
    <x v="1"/>
    <x v="0"/>
    <x v="0"/>
    <x v="0"/>
    <x v="1"/>
    <x v="26"/>
    <x v="0"/>
    <x v="0"/>
    <s v="Tesseramento"/>
    <x v="1"/>
    <x v="7"/>
    <x v="0"/>
    <s v="B"/>
  </r>
  <r>
    <n v="234169"/>
    <x v="0"/>
    <x v="1"/>
    <x v="1"/>
    <x v="2"/>
    <x v="12"/>
    <x v="269"/>
    <x v="0"/>
    <x v="0"/>
    <s v="Tesseramento"/>
    <x v="1"/>
    <x v="0"/>
    <x v="0"/>
    <m/>
  </r>
  <r>
    <n v="125922"/>
    <x v="1"/>
    <x v="0"/>
    <x v="0"/>
    <x v="0"/>
    <x v="1"/>
    <x v="26"/>
    <x v="0"/>
    <x v="0"/>
    <s v="Tesseramento"/>
    <x v="1"/>
    <x v="6"/>
    <x v="0"/>
    <s v="BG"/>
  </r>
  <r>
    <n v="234102"/>
    <x v="0"/>
    <x v="0"/>
    <x v="1"/>
    <x v="0"/>
    <x v="7"/>
    <x v="241"/>
    <x v="0"/>
    <x v="1"/>
    <s v="Tesseramento"/>
    <x v="0"/>
    <x v="3"/>
    <x v="0"/>
    <m/>
  </r>
  <r>
    <n v="224984"/>
    <x v="0"/>
    <x v="0"/>
    <x v="0"/>
    <x v="0"/>
    <x v="7"/>
    <x v="241"/>
    <x v="0"/>
    <x v="0"/>
    <s v="Tesseramento"/>
    <x v="0"/>
    <x v="0"/>
    <x v="0"/>
    <m/>
  </r>
  <r>
    <n v="226093"/>
    <x v="0"/>
    <x v="0"/>
    <x v="0"/>
    <x v="2"/>
    <x v="12"/>
    <x v="269"/>
    <x v="0"/>
    <x v="0"/>
    <s v="Tesseramento"/>
    <x v="1"/>
    <x v="0"/>
    <x v="0"/>
    <m/>
  </r>
  <r>
    <n v="6168"/>
    <x v="0"/>
    <x v="0"/>
    <x v="0"/>
    <x v="0"/>
    <x v="8"/>
    <x v="46"/>
    <x v="0"/>
    <x v="0"/>
    <s v="Tesseramento"/>
    <x v="0"/>
    <x v="0"/>
    <x v="0"/>
    <m/>
  </r>
  <r>
    <n v="150077"/>
    <x v="0"/>
    <x v="0"/>
    <x v="0"/>
    <x v="0"/>
    <x v="14"/>
    <x v="43"/>
    <x v="0"/>
    <x v="1"/>
    <s v="Tesseramento"/>
    <x v="1"/>
    <x v="4"/>
    <x v="0"/>
    <m/>
  </r>
  <r>
    <n v="160353"/>
    <x v="0"/>
    <x v="0"/>
    <x v="0"/>
    <x v="0"/>
    <x v="8"/>
    <x v="46"/>
    <x v="0"/>
    <x v="0"/>
    <s v="Tesseramento"/>
    <x v="0"/>
    <x v="1"/>
    <x v="0"/>
    <m/>
  </r>
  <r>
    <n v="234310"/>
    <x v="0"/>
    <x v="0"/>
    <x v="1"/>
    <x v="2"/>
    <x v="2"/>
    <x v="292"/>
    <x v="0"/>
    <x v="1"/>
    <s v="Tesseramento"/>
    <x v="1"/>
    <x v="3"/>
    <x v="0"/>
    <m/>
  </r>
  <r>
    <n v="234311"/>
    <x v="0"/>
    <x v="0"/>
    <x v="1"/>
    <x v="1"/>
    <x v="2"/>
    <x v="292"/>
    <x v="0"/>
    <x v="0"/>
    <s v="Tesseramento"/>
    <x v="1"/>
    <x v="1"/>
    <x v="0"/>
    <m/>
  </r>
  <r>
    <n v="234312"/>
    <x v="0"/>
    <x v="0"/>
    <x v="1"/>
    <x v="2"/>
    <x v="2"/>
    <x v="292"/>
    <x v="0"/>
    <x v="0"/>
    <s v="Tesseramento"/>
    <x v="1"/>
    <x v="4"/>
    <x v="0"/>
    <m/>
  </r>
  <r>
    <n v="234313"/>
    <x v="0"/>
    <x v="0"/>
    <x v="1"/>
    <x v="1"/>
    <x v="2"/>
    <x v="292"/>
    <x v="0"/>
    <x v="1"/>
    <s v="Tesseramento"/>
    <x v="1"/>
    <x v="0"/>
    <x v="0"/>
    <m/>
  </r>
  <r>
    <n v="234316"/>
    <x v="0"/>
    <x v="0"/>
    <x v="1"/>
    <x v="2"/>
    <x v="2"/>
    <x v="292"/>
    <x v="0"/>
    <x v="0"/>
    <s v="Tesseramento"/>
    <x v="1"/>
    <x v="3"/>
    <x v="0"/>
    <m/>
  </r>
  <r>
    <n v="22441"/>
    <x v="0"/>
    <x v="0"/>
    <x v="0"/>
    <x v="0"/>
    <x v="7"/>
    <x v="45"/>
    <x v="0"/>
    <x v="0"/>
    <s v="Tesseramento"/>
    <x v="1"/>
    <x v="4"/>
    <x v="0"/>
    <m/>
  </r>
  <r>
    <n v="234319"/>
    <x v="0"/>
    <x v="0"/>
    <x v="1"/>
    <x v="1"/>
    <x v="2"/>
    <x v="292"/>
    <x v="0"/>
    <x v="1"/>
    <s v="Tesseramento"/>
    <x v="1"/>
    <x v="0"/>
    <x v="0"/>
    <m/>
  </r>
  <r>
    <n v="234322"/>
    <x v="0"/>
    <x v="0"/>
    <x v="1"/>
    <x v="2"/>
    <x v="2"/>
    <x v="292"/>
    <x v="0"/>
    <x v="1"/>
    <s v="Tesseramento"/>
    <x v="1"/>
    <x v="1"/>
    <x v="0"/>
    <m/>
  </r>
  <r>
    <n v="20251"/>
    <x v="0"/>
    <x v="0"/>
    <x v="0"/>
    <x v="0"/>
    <x v="1"/>
    <x v="1"/>
    <x v="0"/>
    <x v="1"/>
    <s v="Tesseramento"/>
    <x v="0"/>
    <x v="4"/>
    <x v="0"/>
    <m/>
  </r>
  <r>
    <n v="216675"/>
    <x v="0"/>
    <x v="1"/>
    <x v="2"/>
    <x v="2"/>
    <x v="7"/>
    <x v="51"/>
    <x v="0"/>
    <x v="1"/>
    <s v="Tesseramento"/>
    <x v="1"/>
    <x v="4"/>
    <x v="0"/>
    <m/>
  </r>
  <r>
    <n v="234321"/>
    <x v="0"/>
    <x v="0"/>
    <x v="1"/>
    <x v="2"/>
    <x v="2"/>
    <x v="292"/>
    <x v="0"/>
    <x v="0"/>
    <s v="Tesseramento"/>
    <x v="1"/>
    <x v="0"/>
    <x v="0"/>
    <m/>
  </r>
  <r>
    <n v="217525"/>
    <x v="0"/>
    <x v="0"/>
    <x v="0"/>
    <x v="0"/>
    <x v="4"/>
    <x v="65"/>
    <x v="0"/>
    <x v="1"/>
    <s v="Tesseramento"/>
    <x v="1"/>
    <x v="0"/>
    <x v="0"/>
    <m/>
  </r>
  <r>
    <n v="66201"/>
    <x v="0"/>
    <x v="0"/>
    <x v="0"/>
    <x v="0"/>
    <x v="4"/>
    <x v="65"/>
    <x v="0"/>
    <x v="0"/>
    <s v="Tesseramento"/>
    <x v="1"/>
    <x v="3"/>
    <x v="0"/>
    <m/>
  </r>
  <r>
    <n v="141542"/>
    <x v="0"/>
    <x v="0"/>
    <x v="0"/>
    <x v="0"/>
    <x v="4"/>
    <x v="65"/>
    <x v="0"/>
    <x v="1"/>
    <s v="Tesseramento"/>
    <x v="1"/>
    <x v="4"/>
    <x v="0"/>
    <m/>
  </r>
  <r>
    <n v="139339"/>
    <x v="0"/>
    <x v="0"/>
    <x v="0"/>
    <x v="0"/>
    <x v="4"/>
    <x v="65"/>
    <x v="0"/>
    <x v="0"/>
    <s v="Tesseramento"/>
    <x v="1"/>
    <x v="4"/>
    <x v="0"/>
    <m/>
  </r>
  <r>
    <n v="226774"/>
    <x v="0"/>
    <x v="0"/>
    <x v="0"/>
    <x v="0"/>
    <x v="4"/>
    <x v="65"/>
    <x v="0"/>
    <x v="0"/>
    <s v="Tesseramento"/>
    <x v="1"/>
    <x v="3"/>
    <x v="0"/>
    <m/>
  </r>
  <r>
    <n v="226775"/>
    <x v="0"/>
    <x v="0"/>
    <x v="0"/>
    <x v="1"/>
    <x v="4"/>
    <x v="65"/>
    <x v="0"/>
    <x v="1"/>
    <s v="Tesseramento"/>
    <x v="1"/>
    <x v="3"/>
    <x v="0"/>
    <m/>
  </r>
  <r>
    <n v="234324"/>
    <x v="0"/>
    <x v="0"/>
    <x v="1"/>
    <x v="2"/>
    <x v="2"/>
    <x v="292"/>
    <x v="0"/>
    <x v="0"/>
    <s v="Tesseramento"/>
    <x v="1"/>
    <x v="0"/>
    <x v="0"/>
    <m/>
  </r>
  <r>
    <n v="234325"/>
    <x v="0"/>
    <x v="0"/>
    <x v="1"/>
    <x v="2"/>
    <x v="2"/>
    <x v="292"/>
    <x v="0"/>
    <x v="1"/>
    <s v="Tesseramento"/>
    <x v="1"/>
    <x v="4"/>
    <x v="0"/>
    <m/>
  </r>
  <r>
    <n v="218159"/>
    <x v="1"/>
    <x v="0"/>
    <x v="0"/>
    <x v="0"/>
    <x v="11"/>
    <x v="302"/>
    <x v="0"/>
    <x v="0"/>
    <s v="Tesseramento"/>
    <x v="1"/>
    <x v="6"/>
    <x v="0"/>
    <s v="B"/>
  </r>
  <r>
    <n v="33422"/>
    <x v="0"/>
    <x v="0"/>
    <x v="0"/>
    <x v="0"/>
    <x v="11"/>
    <x v="302"/>
    <x v="0"/>
    <x v="1"/>
    <s v="Tesseramento"/>
    <x v="1"/>
    <x v="4"/>
    <x v="0"/>
    <m/>
  </r>
  <r>
    <n v="209328"/>
    <x v="1"/>
    <x v="1"/>
    <x v="2"/>
    <x v="3"/>
    <x v="0"/>
    <x v="96"/>
    <x v="0"/>
    <x v="0"/>
    <s v="Tesseramento"/>
    <x v="0"/>
    <x v="7"/>
    <x v="0"/>
    <m/>
  </r>
  <r>
    <n v="234041"/>
    <x v="0"/>
    <x v="0"/>
    <x v="1"/>
    <x v="1"/>
    <x v="7"/>
    <x v="384"/>
    <x v="0"/>
    <x v="1"/>
    <s v="Tesseramento"/>
    <x v="1"/>
    <x v="0"/>
    <x v="0"/>
    <m/>
  </r>
  <r>
    <n v="62817"/>
    <x v="0"/>
    <x v="0"/>
    <x v="0"/>
    <x v="0"/>
    <x v="2"/>
    <x v="292"/>
    <x v="0"/>
    <x v="1"/>
    <s v="Tesseramento"/>
    <x v="1"/>
    <x v="3"/>
    <x v="0"/>
    <m/>
  </r>
  <r>
    <n v="227317"/>
    <x v="0"/>
    <x v="0"/>
    <x v="0"/>
    <x v="0"/>
    <x v="7"/>
    <x v="78"/>
    <x v="0"/>
    <x v="0"/>
    <s v="Tesseramento"/>
    <x v="0"/>
    <x v="0"/>
    <x v="0"/>
    <m/>
  </r>
  <r>
    <n v="112407"/>
    <x v="0"/>
    <x v="0"/>
    <x v="0"/>
    <x v="0"/>
    <x v="8"/>
    <x v="113"/>
    <x v="0"/>
    <x v="0"/>
    <s v="Tesseramento"/>
    <x v="0"/>
    <x v="0"/>
    <x v="0"/>
    <m/>
  </r>
  <r>
    <n v="122960"/>
    <x v="0"/>
    <x v="0"/>
    <x v="0"/>
    <x v="0"/>
    <x v="8"/>
    <x v="113"/>
    <x v="0"/>
    <x v="0"/>
    <s v="Tesseramento"/>
    <x v="0"/>
    <x v="3"/>
    <x v="0"/>
    <m/>
  </r>
  <r>
    <n v="234333"/>
    <x v="0"/>
    <x v="0"/>
    <x v="1"/>
    <x v="3"/>
    <x v="8"/>
    <x v="355"/>
    <x v="0"/>
    <x v="0"/>
    <s v="Tesseramento"/>
    <x v="0"/>
    <x v="0"/>
    <x v="0"/>
    <m/>
  </r>
  <r>
    <n v="131141"/>
    <x v="1"/>
    <x v="0"/>
    <x v="0"/>
    <x v="0"/>
    <x v="7"/>
    <x v="213"/>
    <x v="0"/>
    <x v="1"/>
    <s v="Tesseramento"/>
    <x v="1"/>
    <x v="6"/>
    <x v="0"/>
    <m/>
  </r>
  <r>
    <n v="81025"/>
    <x v="0"/>
    <x v="0"/>
    <x v="0"/>
    <x v="0"/>
    <x v="15"/>
    <x v="72"/>
    <x v="0"/>
    <x v="0"/>
    <s v="Tesseramento"/>
    <x v="1"/>
    <x v="3"/>
    <x v="0"/>
    <m/>
  </r>
  <r>
    <n v="164419"/>
    <x v="0"/>
    <x v="0"/>
    <x v="0"/>
    <x v="0"/>
    <x v="2"/>
    <x v="292"/>
    <x v="0"/>
    <x v="0"/>
    <s v="Tesseramento"/>
    <x v="1"/>
    <x v="0"/>
    <x v="0"/>
    <m/>
  </r>
  <r>
    <n v="200381"/>
    <x v="0"/>
    <x v="0"/>
    <x v="0"/>
    <x v="0"/>
    <x v="2"/>
    <x v="292"/>
    <x v="0"/>
    <x v="0"/>
    <s v="Tesseramento"/>
    <x v="1"/>
    <x v="3"/>
    <x v="0"/>
    <m/>
  </r>
  <r>
    <n v="116329"/>
    <x v="0"/>
    <x v="0"/>
    <x v="0"/>
    <x v="0"/>
    <x v="2"/>
    <x v="292"/>
    <x v="0"/>
    <x v="0"/>
    <s v="Tesseramento"/>
    <x v="1"/>
    <x v="4"/>
    <x v="0"/>
    <m/>
  </r>
  <r>
    <n v="234039"/>
    <x v="0"/>
    <x v="0"/>
    <x v="1"/>
    <x v="0"/>
    <x v="1"/>
    <x v="178"/>
    <x v="0"/>
    <x v="0"/>
    <s v="Tesseramento"/>
    <x v="0"/>
    <x v="0"/>
    <x v="0"/>
    <m/>
  </r>
  <r>
    <n v="194669"/>
    <x v="1"/>
    <x v="0"/>
    <x v="0"/>
    <x v="0"/>
    <x v="7"/>
    <x v="51"/>
    <x v="0"/>
    <x v="1"/>
    <s v="Tesseramento"/>
    <x v="1"/>
    <x v="6"/>
    <x v="0"/>
    <m/>
  </r>
  <r>
    <n v="193747"/>
    <x v="0"/>
    <x v="0"/>
    <x v="0"/>
    <x v="0"/>
    <x v="7"/>
    <x v="51"/>
    <x v="0"/>
    <x v="0"/>
    <s v="Tesseramento"/>
    <x v="1"/>
    <x v="0"/>
    <x v="0"/>
    <m/>
  </r>
  <r>
    <n v="20443"/>
    <x v="0"/>
    <x v="0"/>
    <x v="0"/>
    <x v="0"/>
    <x v="2"/>
    <x v="292"/>
    <x v="0"/>
    <x v="0"/>
    <s v="Tesseramento"/>
    <x v="1"/>
    <x v="0"/>
    <x v="0"/>
    <m/>
  </r>
  <r>
    <n v="234092"/>
    <x v="0"/>
    <x v="0"/>
    <x v="1"/>
    <x v="1"/>
    <x v="1"/>
    <x v="108"/>
    <x v="0"/>
    <x v="1"/>
    <s v="Tesseramento"/>
    <x v="0"/>
    <x v="0"/>
    <x v="0"/>
    <m/>
  </r>
  <r>
    <n v="11045"/>
    <x v="0"/>
    <x v="0"/>
    <x v="0"/>
    <x v="0"/>
    <x v="15"/>
    <x v="57"/>
    <x v="0"/>
    <x v="0"/>
    <s v="Tesseramento"/>
    <x v="1"/>
    <x v="4"/>
    <x v="0"/>
    <m/>
  </r>
  <r>
    <n v="66333"/>
    <x v="0"/>
    <x v="0"/>
    <x v="0"/>
    <x v="0"/>
    <x v="15"/>
    <x v="57"/>
    <x v="0"/>
    <x v="1"/>
    <s v="Tesseramento"/>
    <x v="1"/>
    <x v="4"/>
    <x v="0"/>
    <m/>
  </r>
  <r>
    <n v="11066"/>
    <x v="0"/>
    <x v="0"/>
    <x v="0"/>
    <x v="0"/>
    <x v="15"/>
    <x v="57"/>
    <x v="0"/>
    <x v="1"/>
    <s v="Tesseramento"/>
    <x v="1"/>
    <x v="0"/>
    <x v="0"/>
    <m/>
  </r>
  <r>
    <n v="116810"/>
    <x v="0"/>
    <x v="0"/>
    <x v="0"/>
    <x v="0"/>
    <x v="15"/>
    <x v="57"/>
    <x v="0"/>
    <x v="1"/>
    <s v="Tesseramento"/>
    <x v="1"/>
    <x v="4"/>
    <x v="0"/>
    <m/>
  </r>
  <r>
    <n v="116809"/>
    <x v="0"/>
    <x v="0"/>
    <x v="0"/>
    <x v="0"/>
    <x v="15"/>
    <x v="57"/>
    <x v="0"/>
    <x v="0"/>
    <s v="Tesseramento"/>
    <x v="1"/>
    <x v="4"/>
    <x v="0"/>
    <m/>
  </r>
  <r>
    <n v="58966"/>
    <x v="0"/>
    <x v="0"/>
    <x v="0"/>
    <x v="0"/>
    <x v="15"/>
    <x v="57"/>
    <x v="0"/>
    <x v="1"/>
    <s v="Tesseramento"/>
    <x v="1"/>
    <x v="4"/>
    <x v="0"/>
    <m/>
  </r>
  <r>
    <n v="71674"/>
    <x v="0"/>
    <x v="0"/>
    <x v="0"/>
    <x v="0"/>
    <x v="15"/>
    <x v="57"/>
    <x v="0"/>
    <x v="0"/>
    <s v="Tesseramento"/>
    <x v="1"/>
    <x v="4"/>
    <x v="0"/>
    <m/>
  </r>
  <r>
    <n v="123620"/>
    <x v="0"/>
    <x v="0"/>
    <x v="0"/>
    <x v="0"/>
    <x v="15"/>
    <x v="57"/>
    <x v="0"/>
    <x v="0"/>
    <s v="Tesseramento"/>
    <x v="1"/>
    <x v="1"/>
    <x v="0"/>
    <m/>
  </r>
  <r>
    <n v="54431"/>
    <x v="0"/>
    <x v="0"/>
    <x v="0"/>
    <x v="0"/>
    <x v="15"/>
    <x v="57"/>
    <x v="0"/>
    <x v="0"/>
    <s v="Tesseramento"/>
    <x v="1"/>
    <x v="3"/>
    <x v="0"/>
    <m/>
  </r>
  <r>
    <n v="81604"/>
    <x v="0"/>
    <x v="0"/>
    <x v="0"/>
    <x v="0"/>
    <x v="15"/>
    <x v="57"/>
    <x v="0"/>
    <x v="0"/>
    <s v="Tesseramento"/>
    <x v="1"/>
    <x v="3"/>
    <x v="0"/>
    <m/>
  </r>
  <r>
    <n v="34259"/>
    <x v="0"/>
    <x v="0"/>
    <x v="0"/>
    <x v="0"/>
    <x v="15"/>
    <x v="57"/>
    <x v="0"/>
    <x v="0"/>
    <s v="Tesseramento"/>
    <x v="1"/>
    <x v="3"/>
    <x v="0"/>
    <m/>
  </r>
  <r>
    <n v="128591"/>
    <x v="0"/>
    <x v="0"/>
    <x v="0"/>
    <x v="0"/>
    <x v="15"/>
    <x v="57"/>
    <x v="0"/>
    <x v="1"/>
    <s v="Tesseramento"/>
    <x v="1"/>
    <x v="4"/>
    <x v="0"/>
    <m/>
  </r>
  <r>
    <n v="81606"/>
    <x v="0"/>
    <x v="0"/>
    <x v="0"/>
    <x v="0"/>
    <x v="15"/>
    <x v="57"/>
    <x v="0"/>
    <x v="0"/>
    <s v="Tesseramento"/>
    <x v="1"/>
    <x v="3"/>
    <x v="0"/>
    <m/>
  </r>
  <r>
    <n v="143113"/>
    <x v="0"/>
    <x v="0"/>
    <x v="0"/>
    <x v="0"/>
    <x v="15"/>
    <x v="57"/>
    <x v="0"/>
    <x v="1"/>
    <s v="Tesseramento"/>
    <x v="1"/>
    <x v="4"/>
    <x v="0"/>
    <m/>
  </r>
  <r>
    <n v="198132"/>
    <x v="0"/>
    <x v="0"/>
    <x v="0"/>
    <x v="1"/>
    <x v="15"/>
    <x v="57"/>
    <x v="0"/>
    <x v="1"/>
    <s v="Tesseramento"/>
    <x v="1"/>
    <x v="0"/>
    <x v="0"/>
    <m/>
  </r>
  <r>
    <n v="81608"/>
    <x v="0"/>
    <x v="0"/>
    <x v="0"/>
    <x v="0"/>
    <x v="15"/>
    <x v="57"/>
    <x v="0"/>
    <x v="1"/>
    <s v="Tesseramento"/>
    <x v="1"/>
    <x v="3"/>
    <x v="0"/>
    <m/>
  </r>
  <r>
    <n v="79069"/>
    <x v="0"/>
    <x v="0"/>
    <x v="0"/>
    <x v="0"/>
    <x v="15"/>
    <x v="57"/>
    <x v="0"/>
    <x v="0"/>
    <s v="Tesseramento"/>
    <x v="1"/>
    <x v="3"/>
    <x v="0"/>
    <m/>
  </r>
  <r>
    <n v="86937"/>
    <x v="0"/>
    <x v="0"/>
    <x v="0"/>
    <x v="0"/>
    <x v="15"/>
    <x v="57"/>
    <x v="0"/>
    <x v="0"/>
    <s v="Tesseramento"/>
    <x v="1"/>
    <x v="4"/>
    <x v="0"/>
    <m/>
  </r>
  <r>
    <n v="11129"/>
    <x v="0"/>
    <x v="0"/>
    <x v="0"/>
    <x v="0"/>
    <x v="15"/>
    <x v="57"/>
    <x v="0"/>
    <x v="0"/>
    <s v="Tesseramento"/>
    <x v="1"/>
    <x v="4"/>
    <x v="0"/>
    <m/>
  </r>
  <r>
    <n v="11139"/>
    <x v="0"/>
    <x v="0"/>
    <x v="0"/>
    <x v="0"/>
    <x v="15"/>
    <x v="57"/>
    <x v="0"/>
    <x v="0"/>
    <s v="Tesseramento"/>
    <x v="1"/>
    <x v="4"/>
    <x v="0"/>
    <m/>
  </r>
  <r>
    <n v="79056"/>
    <x v="0"/>
    <x v="0"/>
    <x v="0"/>
    <x v="1"/>
    <x v="15"/>
    <x v="57"/>
    <x v="0"/>
    <x v="1"/>
    <s v="Tesseramento"/>
    <x v="1"/>
    <x v="4"/>
    <x v="0"/>
    <m/>
  </r>
  <r>
    <n v="11143"/>
    <x v="0"/>
    <x v="0"/>
    <x v="0"/>
    <x v="0"/>
    <x v="15"/>
    <x v="57"/>
    <x v="0"/>
    <x v="0"/>
    <s v="Tesseramento"/>
    <x v="1"/>
    <x v="4"/>
    <x v="0"/>
    <m/>
  </r>
  <r>
    <n v="155668"/>
    <x v="0"/>
    <x v="0"/>
    <x v="0"/>
    <x v="0"/>
    <x v="15"/>
    <x v="57"/>
    <x v="0"/>
    <x v="0"/>
    <s v="Tesseramento"/>
    <x v="1"/>
    <x v="4"/>
    <x v="0"/>
    <m/>
  </r>
  <r>
    <n v="11155"/>
    <x v="0"/>
    <x v="0"/>
    <x v="0"/>
    <x v="0"/>
    <x v="15"/>
    <x v="57"/>
    <x v="0"/>
    <x v="0"/>
    <s v="Tesseramento"/>
    <x v="1"/>
    <x v="3"/>
    <x v="0"/>
    <m/>
  </r>
  <r>
    <n v="17202"/>
    <x v="0"/>
    <x v="0"/>
    <x v="0"/>
    <x v="0"/>
    <x v="15"/>
    <x v="57"/>
    <x v="0"/>
    <x v="0"/>
    <s v="Tesseramento"/>
    <x v="1"/>
    <x v="3"/>
    <x v="0"/>
    <m/>
  </r>
  <r>
    <n v="125519"/>
    <x v="0"/>
    <x v="0"/>
    <x v="0"/>
    <x v="0"/>
    <x v="15"/>
    <x v="57"/>
    <x v="0"/>
    <x v="0"/>
    <s v="Tesseramento"/>
    <x v="1"/>
    <x v="3"/>
    <x v="0"/>
    <m/>
  </r>
  <r>
    <n v="157028"/>
    <x v="1"/>
    <x v="0"/>
    <x v="0"/>
    <x v="0"/>
    <x v="15"/>
    <x v="57"/>
    <x v="0"/>
    <x v="1"/>
    <s v="Tesseramento"/>
    <x v="1"/>
    <x v="7"/>
    <x v="0"/>
    <s v="B"/>
  </r>
  <r>
    <n v="149326"/>
    <x v="0"/>
    <x v="0"/>
    <x v="0"/>
    <x v="0"/>
    <x v="15"/>
    <x v="57"/>
    <x v="0"/>
    <x v="0"/>
    <s v="Tesseramento"/>
    <x v="1"/>
    <x v="0"/>
    <x v="0"/>
    <m/>
  </r>
  <r>
    <n v="195650"/>
    <x v="0"/>
    <x v="0"/>
    <x v="0"/>
    <x v="0"/>
    <x v="15"/>
    <x v="57"/>
    <x v="0"/>
    <x v="1"/>
    <s v="Tesseramento"/>
    <x v="1"/>
    <x v="4"/>
    <x v="0"/>
    <m/>
  </r>
  <r>
    <n v="200218"/>
    <x v="0"/>
    <x v="0"/>
    <x v="0"/>
    <x v="0"/>
    <x v="15"/>
    <x v="57"/>
    <x v="0"/>
    <x v="0"/>
    <s v="Tesseramento"/>
    <x v="1"/>
    <x v="0"/>
    <x v="0"/>
    <m/>
  </r>
  <r>
    <n v="53730"/>
    <x v="0"/>
    <x v="0"/>
    <x v="0"/>
    <x v="0"/>
    <x v="15"/>
    <x v="57"/>
    <x v="0"/>
    <x v="0"/>
    <s v="Tesseramento"/>
    <x v="1"/>
    <x v="3"/>
    <x v="0"/>
    <m/>
  </r>
  <r>
    <n v="81611"/>
    <x v="0"/>
    <x v="0"/>
    <x v="0"/>
    <x v="0"/>
    <x v="15"/>
    <x v="57"/>
    <x v="0"/>
    <x v="0"/>
    <s v="Tesseramento"/>
    <x v="1"/>
    <x v="0"/>
    <x v="0"/>
    <m/>
  </r>
  <r>
    <n v="219584"/>
    <x v="0"/>
    <x v="0"/>
    <x v="0"/>
    <x v="1"/>
    <x v="15"/>
    <x v="57"/>
    <x v="0"/>
    <x v="1"/>
    <s v="Tesseramento"/>
    <x v="1"/>
    <x v="0"/>
    <x v="0"/>
    <m/>
  </r>
  <r>
    <n v="158340"/>
    <x v="0"/>
    <x v="0"/>
    <x v="0"/>
    <x v="0"/>
    <x v="15"/>
    <x v="57"/>
    <x v="0"/>
    <x v="1"/>
    <s v="Tesseramento"/>
    <x v="1"/>
    <x v="0"/>
    <x v="0"/>
    <m/>
  </r>
  <r>
    <n v="185985"/>
    <x v="0"/>
    <x v="0"/>
    <x v="0"/>
    <x v="0"/>
    <x v="15"/>
    <x v="57"/>
    <x v="0"/>
    <x v="0"/>
    <s v="Tesseramento"/>
    <x v="1"/>
    <x v="4"/>
    <x v="0"/>
    <m/>
  </r>
  <r>
    <n v="11093"/>
    <x v="0"/>
    <x v="0"/>
    <x v="0"/>
    <x v="2"/>
    <x v="15"/>
    <x v="57"/>
    <x v="0"/>
    <x v="1"/>
    <s v="Tesseramento"/>
    <x v="1"/>
    <x v="4"/>
    <x v="0"/>
    <m/>
  </r>
  <r>
    <n v="11193"/>
    <x v="0"/>
    <x v="0"/>
    <x v="0"/>
    <x v="0"/>
    <x v="15"/>
    <x v="57"/>
    <x v="0"/>
    <x v="1"/>
    <s v="Tesseramento"/>
    <x v="1"/>
    <x v="3"/>
    <x v="0"/>
    <m/>
  </r>
  <r>
    <n v="200220"/>
    <x v="0"/>
    <x v="0"/>
    <x v="0"/>
    <x v="0"/>
    <x v="15"/>
    <x v="57"/>
    <x v="0"/>
    <x v="1"/>
    <s v="Tesseramento"/>
    <x v="1"/>
    <x v="3"/>
    <x v="0"/>
    <m/>
  </r>
  <r>
    <n v="173835"/>
    <x v="1"/>
    <x v="0"/>
    <x v="0"/>
    <x v="0"/>
    <x v="2"/>
    <x v="326"/>
    <x v="0"/>
    <x v="0"/>
    <s v="Tesseramento"/>
    <x v="1"/>
    <x v="5"/>
    <x v="0"/>
    <s v="B"/>
  </r>
  <r>
    <n v="148629"/>
    <x v="1"/>
    <x v="0"/>
    <x v="0"/>
    <x v="0"/>
    <x v="15"/>
    <x v="57"/>
    <x v="0"/>
    <x v="0"/>
    <s v="Tesseramento"/>
    <x v="1"/>
    <x v="2"/>
    <x v="0"/>
    <m/>
  </r>
  <r>
    <n v="85451"/>
    <x v="0"/>
    <x v="0"/>
    <x v="0"/>
    <x v="0"/>
    <x v="15"/>
    <x v="57"/>
    <x v="0"/>
    <x v="0"/>
    <s v="Tesseramento"/>
    <x v="1"/>
    <x v="3"/>
    <x v="0"/>
    <m/>
  </r>
  <r>
    <n v="11263"/>
    <x v="0"/>
    <x v="0"/>
    <x v="0"/>
    <x v="0"/>
    <x v="15"/>
    <x v="57"/>
    <x v="0"/>
    <x v="1"/>
    <s v="Tesseramento"/>
    <x v="1"/>
    <x v="4"/>
    <x v="0"/>
    <m/>
  </r>
  <r>
    <n v="180804"/>
    <x v="0"/>
    <x v="0"/>
    <x v="0"/>
    <x v="0"/>
    <x v="15"/>
    <x v="57"/>
    <x v="0"/>
    <x v="0"/>
    <s v="Tesseramento"/>
    <x v="1"/>
    <x v="0"/>
    <x v="0"/>
    <m/>
  </r>
  <r>
    <n v="11213"/>
    <x v="0"/>
    <x v="0"/>
    <x v="0"/>
    <x v="1"/>
    <x v="15"/>
    <x v="57"/>
    <x v="0"/>
    <x v="1"/>
    <s v="Tesseramento"/>
    <x v="1"/>
    <x v="4"/>
    <x v="0"/>
    <m/>
  </r>
  <r>
    <n v="71682"/>
    <x v="0"/>
    <x v="0"/>
    <x v="0"/>
    <x v="0"/>
    <x v="15"/>
    <x v="57"/>
    <x v="0"/>
    <x v="0"/>
    <s v="Tesseramento"/>
    <x v="1"/>
    <x v="3"/>
    <x v="0"/>
    <m/>
  </r>
  <r>
    <n v="70936"/>
    <x v="0"/>
    <x v="0"/>
    <x v="0"/>
    <x v="0"/>
    <x v="15"/>
    <x v="57"/>
    <x v="0"/>
    <x v="0"/>
    <s v="Tesseramento"/>
    <x v="1"/>
    <x v="0"/>
    <x v="0"/>
    <m/>
  </r>
  <r>
    <n v="66332"/>
    <x v="0"/>
    <x v="0"/>
    <x v="0"/>
    <x v="0"/>
    <x v="15"/>
    <x v="57"/>
    <x v="0"/>
    <x v="0"/>
    <s v="Tesseramento"/>
    <x v="1"/>
    <x v="3"/>
    <x v="0"/>
    <m/>
  </r>
  <r>
    <n v="166937"/>
    <x v="0"/>
    <x v="0"/>
    <x v="0"/>
    <x v="1"/>
    <x v="15"/>
    <x v="57"/>
    <x v="0"/>
    <x v="1"/>
    <s v="Tesseramento"/>
    <x v="1"/>
    <x v="4"/>
    <x v="0"/>
    <m/>
  </r>
  <r>
    <n v="92115"/>
    <x v="0"/>
    <x v="0"/>
    <x v="0"/>
    <x v="2"/>
    <x v="15"/>
    <x v="57"/>
    <x v="0"/>
    <x v="0"/>
    <s v="Tesseramento"/>
    <x v="1"/>
    <x v="4"/>
    <x v="0"/>
    <m/>
  </r>
  <r>
    <n v="74962"/>
    <x v="0"/>
    <x v="0"/>
    <x v="0"/>
    <x v="0"/>
    <x v="15"/>
    <x v="57"/>
    <x v="0"/>
    <x v="0"/>
    <s v="Tesseramento"/>
    <x v="1"/>
    <x v="3"/>
    <x v="0"/>
    <m/>
  </r>
  <r>
    <n v="74963"/>
    <x v="0"/>
    <x v="0"/>
    <x v="0"/>
    <x v="0"/>
    <x v="15"/>
    <x v="57"/>
    <x v="0"/>
    <x v="0"/>
    <s v="Tesseramento"/>
    <x v="1"/>
    <x v="4"/>
    <x v="0"/>
    <m/>
  </r>
  <r>
    <n v="195654"/>
    <x v="0"/>
    <x v="0"/>
    <x v="0"/>
    <x v="0"/>
    <x v="15"/>
    <x v="57"/>
    <x v="0"/>
    <x v="1"/>
    <s v="Tesseramento"/>
    <x v="1"/>
    <x v="3"/>
    <x v="0"/>
    <m/>
  </r>
  <r>
    <n v="11259"/>
    <x v="0"/>
    <x v="0"/>
    <x v="0"/>
    <x v="0"/>
    <x v="15"/>
    <x v="57"/>
    <x v="0"/>
    <x v="0"/>
    <s v="Tesseramento"/>
    <x v="1"/>
    <x v="4"/>
    <x v="0"/>
    <m/>
  </r>
  <r>
    <n v="157034"/>
    <x v="0"/>
    <x v="0"/>
    <x v="0"/>
    <x v="0"/>
    <x v="15"/>
    <x v="57"/>
    <x v="0"/>
    <x v="0"/>
    <s v="Tesseramento"/>
    <x v="1"/>
    <x v="3"/>
    <x v="0"/>
    <m/>
  </r>
  <r>
    <n v="119588"/>
    <x v="0"/>
    <x v="0"/>
    <x v="0"/>
    <x v="0"/>
    <x v="15"/>
    <x v="57"/>
    <x v="0"/>
    <x v="1"/>
    <s v="Tesseramento"/>
    <x v="1"/>
    <x v="0"/>
    <x v="0"/>
    <m/>
  </r>
  <r>
    <n v="137460"/>
    <x v="0"/>
    <x v="0"/>
    <x v="0"/>
    <x v="3"/>
    <x v="15"/>
    <x v="57"/>
    <x v="0"/>
    <x v="1"/>
    <s v="Tesseramento"/>
    <x v="1"/>
    <x v="4"/>
    <x v="0"/>
    <m/>
  </r>
  <r>
    <n v="202366"/>
    <x v="0"/>
    <x v="0"/>
    <x v="0"/>
    <x v="0"/>
    <x v="15"/>
    <x v="57"/>
    <x v="0"/>
    <x v="0"/>
    <s v="Tesseramento"/>
    <x v="1"/>
    <x v="0"/>
    <x v="0"/>
    <m/>
  </r>
  <r>
    <n v="141656"/>
    <x v="0"/>
    <x v="0"/>
    <x v="0"/>
    <x v="0"/>
    <x v="15"/>
    <x v="57"/>
    <x v="0"/>
    <x v="0"/>
    <s v="Tesseramento"/>
    <x v="1"/>
    <x v="0"/>
    <x v="0"/>
    <m/>
  </r>
  <r>
    <n v="197611"/>
    <x v="0"/>
    <x v="0"/>
    <x v="0"/>
    <x v="0"/>
    <x v="15"/>
    <x v="57"/>
    <x v="0"/>
    <x v="0"/>
    <s v="Tesseramento"/>
    <x v="1"/>
    <x v="3"/>
    <x v="0"/>
    <m/>
  </r>
  <r>
    <n v="148824"/>
    <x v="0"/>
    <x v="0"/>
    <x v="0"/>
    <x v="0"/>
    <x v="15"/>
    <x v="57"/>
    <x v="0"/>
    <x v="0"/>
    <s v="Tesseramento"/>
    <x v="1"/>
    <x v="0"/>
    <x v="0"/>
    <m/>
  </r>
  <r>
    <n v="71686"/>
    <x v="0"/>
    <x v="0"/>
    <x v="0"/>
    <x v="0"/>
    <x v="15"/>
    <x v="57"/>
    <x v="0"/>
    <x v="0"/>
    <s v="Tesseramento"/>
    <x v="1"/>
    <x v="3"/>
    <x v="0"/>
    <m/>
  </r>
  <r>
    <n v="71685"/>
    <x v="0"/>
    <x v="0"/>
    <x v="0"/>
    <x v="0"/>
    <x v="15"/>
    <x v="57"/>
    <x v="0"/>
    <x v="0"/>
    <s v="Tesseramento"/>
    <x v="1"/>
    <x v="1"/>
    <x v="0"/>
    <m/>
  </r>
  <r>
    <n v="208807"/>
    <x v="0"/>
    <x v="0"/>
    <x v="0"/>
    <x v="1"/>
    <x v="15"/>
    <x v="57"/>
    <x v="0"/>
    <x v="0"/>
    <s v="Tesseramento"/>
    <x v="1"/>
    <x v="3"/>
    <x v="0"/>
    <m/>
  </r>
  <r>
    <n v="195656"/>
    <x v="1"/>
    <x v="0"/>
    <x v="0"/>
    <x v="1"/>
    <x v="15"/>
    <x v="57"/>
    <x v="0"/>
    <x v="1"/>
    <s v="Tesseramento"/>
    <x v="1"/>
    <x v="5"/>
    <x v="0"/>
    <m/>
  </r>
  <r>
    <n v="184588"/>
    <x v="0"/>
    <x v="0"/>
    <x v="0"/>
    <x v="0"/>
    <x v="15"/>
    <x v="57"/>
    <x v="0"/>
    <x v="1"/>
    <s v="Tesseramento"/>
    <x v="1"/>
    <x v="4"/>
    <x v="0"/>
    <m/>
  </r>
  <r>
    <n v="153401"/>
    <x v="0"/>
    <x v="0"/>
    <x v="0"/>
    <x v="0"/>
    <x v="15"/>
    <x v="57"/>
    <x v="0"/>
    <x v="0"/>
    <s v="Tesseramento"/>
    <x v="1"/>
    <x v="3"/>
    <x v="0"/>
    <m/>
  </r>
  <r>
    <n v="198268"/>
    <x v="1"/>
    <x v="0"/>
    <x v="0"/>
    <x v="0"/>
    <x v="15"/>
    <x v="57"/>
    <x v="0"/>
    <x v="0"/>
    <s v="Tesseramento"/>
    <x v="1"/>
    <x v="2"/>
    <x v="0"/>
    <m/>
  </r>
  <r>
    <n v="204989"/>
    <x v="0"/>
    <x v="0"/>
    <x v="0"/>
    <x v="0"/>
    <x v="15"/>
    <x v="57"/>
    <x v="0"/>
    <x v="0"/>
    <s v="Tesseramento"/>
    <x v="1"/>
    <x v="0"/>
    <x v="0"/>
    <m/>
  </r>
  <r>
    <n v="40675"/>
    <x v="0"/>
    <x v="0"/>
    <x v="0"/>
    <x v="0"/>
    <x v="15"/>
    <x v="57"/>
    <x v="0"/>
    <x v="1"/>
    <s v="Tesseramento"/>
    <x v="1"/>
    <x v="4"/>
    <x v="0"/>
    <m/>
  </r>
  <r>
    <n v="9258"/>
    <x v="0"/>
    <x v="0"/>
    <x v="0"/>
    <x v="0"/>
    <x v="15"/>
    <x v="57"/>
    <x v="0"/>
    <x v="1"/>
    <s v="Tesseramento"/>
    <x v="1"/>
    <x v="4"/>
    <x v="0"/>
    <m/>
  </r>
  <r>
    <n v="200222"/>
    <x v="0"/>
    <x v="0"/>
    <x v="0"/>
    <x v="0"/>
    <x v="15"/>
    <x v="57"/>
    <x v="0"/>
    <x v="0"/>
    <s v="Tesseramento"/>
    <x v="1"/>
    <x v="3"/>
    <x v="0"/>
    <m/>
  </r>
  <r>
    <n v="40676"/>
    <x v="0"/>
    <x v="0"/>
    <x v="0"/>
    <x v="0"/>
    <x v="15"/>
    <x v="57"/>
    <x v="0"/>
    <x v="1"/>
    <s v="Tesseramento"/>
    <x v="1"/>
    <x v="0"/>
    <x v="0"/>
    <m/>
  </r>
  <r>
    <n v="66336"/>
    <x v="0"/>
    <x v="0"/>
    <x v="0"/>
    <x v="2"/>
    <x v="15"/>
    <x v="57"/>
    <x v="0"/>
    <x v="0"/>
    <s v="Tesseramento"/>
    <x v="1"/>
    <x v="4"/>
    <x v="0"/>
    <m/>
  </r>
  <r>
    <n v="208808"/>
    <x v="1"/>
    <x v="0"/>
    <x v="0"/>
    <x v="0"/>
    <x v="15"/>
    <x v="57"/>
    <x v="0"/>
    <x v="1"/>
    <s v="Tesseramento"/>
    <x v="1"/>
    <x v="6"/>
    <x v="0"/>
    <m/>
  </r>
  <r>
    <n v="187324"/>
    <x v="0"/>
    <x v="0"/>
    <x v="0"/>
    <x v="0"/>
    <x v="15"/>
    <x v="57"/>
    <x v="0"/>
    <x v="1"/>
    <s v="Tesseramento"/>
    <x v="1"/>
    <x v="1"/>
    <x v="0"/>
    <m/>
  </r>
  <r>
    <n v="11067"/>
    <x v="0"/>
    <x v="0"/>
    <x v="0"/>
    <x v="0"/>
    <x v="15"/>
    <x v="57"/>
    <x v="0"/>
    <x v="1"/>
    <s v="Tesseramento"/>
    <x v="1"/>
    <x v="4"/>
    <x v="0"/>
    <m/>
  </r>
  <r>
    <n v="158345"/>
    <x v="0"/>
    <x v="0"/>
    <x v="0"/>
    <x v="0"/>
    <x v="15"/>
    <x v="57"/>
    <x v="0"/>
    <x v="0"/>
    <s v="Tesseramento"/>
    <x v="1"/>
    <x v="1"/>
    <x v="0"/>
    <m/>
  </r>
  <r>
    <n v="81616"/>
    <x v="0"/>
    <x v="0"/>
    <x v="0"/>
    <x v="0"/>
    <x v="15"/>
    <x v="57"/>
    <x v="0"/>
    <x v="1"/>
    <s v="Tesseramento"/>
    <x v="1"/>
    <x v="4"/>
    <x v="0"/>
    <m/>
  </r>
  <r>
    <n v="11291"/>
    <x v="0"/>
    <x v="0"/>
    <x v="0"/>
    <x v="1"/>
    <x v="15"/>
    <x v="57"/>
    <x v="0"/>
    <x v="1"/>
    <s v="Tesseramento"/>
    <x v="1"/>
    <x v="4"/>
    <x v="0"/>
    <m/>
  </r>
  <r>
    <n v="188975"/>
    <x v="1"/>
    <x v="0"/>
    <x v="0"/>
    <x v="0"/>
    <x v="2"/>
    <x v="326"/>
    <x v="0"/>
    <x v="0"/>
    <s v="Tesseramento"/>
    <x v="1"/>
    <x v="5"/>
    <x v="0"/>
    <s v="B"/>
  </r>
  <r>
    <n v="152135"/>
    <x v="1"/>
    <x v="0"/>
    <x v="0"/>
    <x v="0"/>
    <x v="2"/>
    <x v="326"/>
    <x v="0"/>
    <x v="0"/>
    <s v="Tesseramento"/>
    <x v="1"/>
    <x v="2"/>
    <x v="0"/>
    <m/>
  </r>
  <r>
    <n v="112428"/>
    <x v="0"/>
    <x v="0"/>
    <x v="0"/>
    <x v="0"/>
    <x v="2"/>
    <x v="292"/>
    <x v="0"/>
    <x v="0"/>
    <s v="Tesseramento"/>
    <x v="1"/>
    <x v="3"/>
    <x v="0"/>
    <m/>
  </r>
  <r>
    <n v="97639"/>
    <x v="0"/>
    <x v="0"/>
    <x v="0"/>
    <x v="0"/>
    <x v="2"/>
    <x v="292"/>
    <x v="0"/>
    <x v="0"/>
    <s v="Tesseramento"/>
    <x v="1"/>
    <x v="0"/>
    <x v="0"/>
    <m/>
  </r>
  <r>
    <n v="173836"/>
    <x v="1"/>
    <x v="0"/>
    <x v="0"/>
    <x v="0"/>
    <x v="2"/>
    <x v="326"/>
    <x v="0"/>
    <x v="0"/>
    <s v="Tesseramento"/>
    <x v="1"/>
    <x v="2"/>
    <x v="0"/>
    <m/>
  </r>
  <r>
    <n v="192882"/>
    <x v="0"/>
    <x v="0"/>
    <x v="0"/>
    <x v="0"/>
    <x v="11"/>
    <x v="86"/>
    <x v="0"/>
    <x v="0"/>
    <s v="Tesseramento"/>
    <x v="0"/>
    <x v="3"/>
    <x v="0"/>
    <m/>
  </r>
  <r>
    <n v="126008"/>
    <x v="1"/>
    <x v="0"/>
    <x v="0"/>
    <x v="0"/>
    <x v="2"/>
    <x v="326"/>
    <x v="0"/>
    <x v="1"/>
    <s v="Tesseramento"/>
    <x v="1"/>
    <x v="2"/>
    <x v="0"/>
    <m/>
  </r>
  <r>
    <n v="126005"/>
    <x v="1"/>
    <x v="0"/>
    <x v="0"/>
    <x v="0"/>
    <x v="2"/>
    <x v="326"/>
    <x v="0"/>
    <x v="0"/>
    <s v="Tesseramento"/>
    <x v="1"/>
    <x v="2"/>
    <x v="0"/>
    <m/>
  </r>
  <r>
    <n v="126009"/>
    <x v="1"/>
    <x v="0"/>
    <x v="0"/>
    <x v="0"/>
    <x v="2"/>
    <x v="326"/>
    <x v="0"/>
    <x v="0"/>
    <s v="Tesseramento"/>
    <x v="1"/>
    <x v="6"/>
    <x v="0"/>
    <m/>
  </r>
  <r>
    <n v="179542"/>
    <x v="1"/>
    <x v="0"/>
    <x v="0"/>
    <x v="0"/>
    <x v="2"/>
    <x v="326"/>
    <x v="0"/>
    <x v="0"/>
    <s v="Tesseramento"/>
    <x v="1"/>
    <x v="5"/>
    <x v="0"/>
    <m/>
  </r>
  <r>
    <n v="179543"/>
    <x v="1"/>
    <x v="0"/>
    <x v="0"/>
    <x v="0"/>
    <x v="2"/>
    <x v="326"/>
    <x v="0"/>
    <x v="0"/>
    <s v="Tesseramento"/>
    <x v="1"/>
    <x v="2"/>
    <x v="0"/>
    <m/>
  </r>
  <r>
    <n v="87324"/>
    <x v="0"/>
    <x v="0"/>
    <x v="0"/>
    <x v="0"/>
    <x v="8"/>
    <x v="393"/>
    <x v="0"/>
    <x v="0"/>
    <s v="Tesseramento"/>
    <x v="1"/>
    <x v="4"/>
    <x v="0"/>
    <m/>
  </r>
  <r>
    <n v="223761"/>
    <x v="1"/>
    <x v="0"/>
    <x v="0"/>
    <x v="0"/>
    <x v="2"/>
    <x v="326"/>
    <x v="0"/>
    <x v="0"/>
    <s v="Tesseramento"/>
    <x v="1"/>
    <x v="5"/>
    <x v="0"/>
    <m/>
  </r>
  <r>
    <n v="7824"/>
    <x v="0"/>
    <x v="0"/>
    <x v="0"/>
    <x v="0"/>
    <x v="8"/>
    <x v="393"/>
    <x v="0"/>
    <x v="1"/>
    <s v="Tesseramento"/>
    <x v="1"/>
    <x v="4"/>
    <x v="0"/>
    <m/>
  </r>
  <r>
    <n v="75930"/>
    <x v="0"/>
    <x v="0"/>
    <x v="0"/>
    <x v="0"/>
    <x v="8"/>
    <x v="393"/>
    <x v="0"/>
    <x v="0"/>
    <s v="Tesseramento"/>
    <x v="1"/>
    <x v="4"/>
    <x v="0"/>
    <m/>
  </r>
  <r>
    <n v="25157"/>
    <x v="0"/>
    <x v="0"/>
    <x v="0"/>
    <x v="0"/>
    <x v="8"/>
    <x v="393"/>
    <x v="0"/>
    <x v="0"/>
    <s v="Tesseramento"/>
    <x v="1"/>
    <x v="0"/>
    <x v="0"/>
    <m/>
  </r>
  <r>
    <n v="205643"/>
    <x v="1"/>
    <x v="0"/>
    <x v="0"/>
    <x v="0"/>
    <x v="2"/>
    <x v="326"/>
    <x v="0"/>
    <x v="1"/>
    <s v="Tesseramento"/>
    <x v="1"/>
    <x v="7"/>
    <x v="0"/>
    <m/>
  </r>
  <r>
    <n v="167245"/>
    <x v="1"/>
    <x v="0"/>
    <x v="0"/>
    <x v="0"/>
    <x v="2"/>
    <x v="326"/>
    <x v="0"/>
    <x v="1"/>
    <s v="Tesseramento"/>
    <x v="1"/>
    <x v="6"/>
    <x v="0"/>
    <m/>
  </r>
  <r>
    <n v="128202"/>
    <x v="0"/>
    <x v="0"/>
    <x v="0"/>
    <x v="0"/>
    <x v="8"/>
    <x v="393"/>
    <x v="0"/>
    <x v="1"/>
    <s v="Tesseramento"/>
    <x v="1"/>
    <x v="0"/>
    <x v="0"/>
    <m/>
  </r>
  <r>
    <n v="164367"/>
    <x v="0"/>
    <x v="0"/>
    <x v="0"/>
    <x v="0"/>
    <x v="8"/>
    <x v="393"/>
    <x v="0"/>
    <x v="0"/>
    <s v="Tesseramento"/>
    <x v="1"/>
    <x v="4"/>
    <x v="0"/>
    <m/>
  </r>
  <r>
    <n v="79970"/>
    <x v="0"/>
    <x v="0"/>
    <x v="0"/>
    <x v="1"/>
    <x v="8"/>
    <x v="393"/>
    <x v="0"/>
    <x v="0"/>
    <s v="Tesseramento"/>
    <x v="1"/>
    <x v="3"/>
    <x v="0"/>
    <m/>
  </r>
  <r>
    <n v="7827"/>
    <x v="0"/>
    <x v="0"/>
    <x v="0"/>
    <x v="0"/>
    <x v="8"/>
    <x v="393"/>
    <x v="0"/>
    <x v="1"/>
    <s v="Tesseramento"/>
    <x v="1"/>
    <x v="4"/>
    <x v="0"/>
    <m/>
  </r>
  <r>
    <n v="7832"/>
    <x v="0"/>
    <x v="0"/>
    <x v="0"/>
    <x v="0"/>
    <x v="8"/>
    <x v="393"/>
    <x v="0"/>
    <x v="0"/>
    <s v="Tesseramento"/>
    <x v="1"/>
    <x v="0"/>
    <x v="0"/>
    <m/>
  </r>
  <r>
    <n v="42845"/>
    <x v="0"/>
    <x v="0"/>
    <x v="0"/>
    <x v="0"/>
    <x v="8"/>
    <x v="393"/>
    <x v="0"/>
    <x v="1"/>
    <s v="Tesseramento"/>
    <x v="1"/>
    <x v="4"/>
    <x v="0"/>
    <m/>
  </r>
  <r>
    <n v="82021"/>
    <x v="0"/>
    <x v="0"/>
    <x v="0"/>
    <x v="0"/>
    <x v="8"/>
    <x v="393"/>
    <x v="0"/>
    <x v="0"/>
    <s v="Tesseramento"/>
    <x v="1"/>
    <x v="0"/>
    <x v="0"/>
    <m/>
  </r>
  <r>
    <n v="2460"/>
    <x v="0"/>
    <x v="0"/>
    <x v="0"/>
    <x v="0"/>
    <x v="8"/>
    <x v="393"/>
    <x v="0"/>
    <x v="0"/>
    <s v="Tesseramento"/>
    <x v="1"/>
    <x v="3"/>
    <x v="0"/>
    <m/>
  </r>
  <r>
    <n v="17054"/>
    <x v="0"/>
    <x v="0"/>
    <x v="0"/>
    <x v="0"/>
    <x v="8"/>
    <x v="393"/>
    <x v="0"/>
    <x v="0"/>
    <s v="Tesseramento"/>
    <x v="1"/>
    <x v="4"/>
    <x v="0"/>
    <m/>
  </r>
  <r>
    <n v="7923"/>
    <x v="0"/>
    <x v="0"/>
    <x v="0"/>
    <x v="0"/>
    <x v="8"/>
    <x v="393"/>
    <x v="0"/>
    <x v="1"/>
    <s v="Tesseramento"/>
    <x v="1"/>
    <x v="4"/>
    <x v="0"/>
    <m/>
  </r>
  <r>
    <n v="181739"/>
    <x v="1"/>
    <x v="0"/>
    <x v="0"/>
    <x v="0"/>
    <x v="2"/>
    <x v="326"/>
    <x v="0"/>
    <x v="1"/>
    <s v="Tesseramento"/>
    <x v="1"/>
    <x v="7"/>
    <x v="0"/>
    <m/>
  </r>
  <r>
    <n v="7845"/>
    <x v="0"/>
    <x v="0"/>
    <x v="0"/>
    <x v="0"/>
    <x v="8"/>
    <x v="393"/>
    <x v="0"/>
    <x v="0"/>
    <s v="Tesseramento"/>
    <x v="1"/>
    <x v="4"/>
    <x v="0"/>
    <m/>
  </r>
  <r>
    <n v="7846"/>
    <x v="0"/>
    <x v="0"/>
    <x v="0"/>
    <x v="2"/>
    <x v="8"/>
    <x v="393"/>
    <x v="0"/>
    <x v="0"/>
    <s v="Tesseramento"/>
    <x v="1"/>
    <x v="0"/>
    <x v="0"/>
    <m/>
  </r>
  <r>
    <n v="34385"/>
    <x v="0"/>
    <x v="0"/>
    <x v="0"/>
    <x v="1"/>
    <x v="8"/>
    <x v="393"/>
    <x v="0"/>
    <x v="0"/>
    <s v="Tesseramento"/>
    <x v="1"/>
    <x v="4"/>
    <x v="0"/>
    <m/>
  </r>
  <r>
    <n v="151068"/>
    <x v="0"/>
    <x v="0"/>
    <x v="0"/>
    <x v="2"/>
    <x v="8"/>
    <x v="393"/>
    <x v="0"/>
    <x v="1"/>
    <s v="Tesseramento"/>
    <x v="1"/>
    <x v="3"/>
    <x v="0"/>
    <m/>
  </r>
  <r>
    <n v="7849"/>
    <x v="0"/>
    <x v="0"/>
    <x v="0"/>
    <x v="0"/>
    <x v="8"/>
    <x v="393"/>
    <x v="0"/>
    <x v="0"/>
    <s v="Tesseramento"/>
    <x v="1"/>
    <x v="4"/>
    <x v="0"/>
    <m/>
  </r>
  <r>
    <n v="7876"/>
    <x v="0"/>
    <x v="0"/>
    <x v="0"/>
    <x v="0"/>
    <x v="8"/>
    <x v="393"/>
    <x v="0"/>
    <x v="1"/>
    <s v="Tesseramento"/>
    <x v="1"/>
    <x v="4"/>
    <x v="0"/>
    <m/>
  </r>
  <r>
    <n v="42844"/>
    <x v="0"/>
    <x v="0"/>
    <x v="0"/>
    <x v="0"/>
    <x v="8"/>
    <x v="393"/>
    <x v="0"/>
    <x v="1"/>
    <s v="Tesseramento"/>
    <x v="1"/>
    <x v="4"/>
    <x v="0"/>
    <m/>
  </r>
  <r>
    <n v="144190"/>
    <x v="0"/>
    <x v="0"/>
    <x v="0"/>
    <x v="1"/>
    <x v="8"/>
    <x v="393"/>
    <x v="0"/>
    <x v="1"/>
    <s v="Tesseramento"/>
    <x v="1"/>
    <x v="4"/>
    <x v="0"/>
    <m/>
  </r>
  <r>
    <n v="7854"/>
    <x v="0"/>
    <x v="0"/>
    <x v="0"/>
    <x v="0"/>
    <x v="8"/>
    <x v="393"/>
    <x v="0"/>
    <x v="0"/>
    <s v="Tesseramento"/>
    <x v="1"/>
    <x v="4"/>
    <x v="0"/>
    <m/>
  </r>
  <r>
    <n v="1286"/>
    <x v="0"/>
    <x v="0"/>
    <x v="0"/>
    <x v="0"/>
    <x v="8"/>
    <x v="393"/>
    <x v="0"/>
    <x v="0"/>
    <s v="Tesseramento"/>
    <x v="1"/>
    <x v="4"/>
    <x v="0"/>
    <m/>
  </r>
  <r>
    <n v="141654"/>
    <x v="1"/>
    <x v="0"/>
    <x v="0"/>
    <x v="0"/>
    <x v="2"/>
    <x v="326"/>
    <x v="0"/>
    <x v="0"/>
    <s v="Tesseramento"/>
    <x v="1"/>
    <x v="7"/>
    <x v="0"/>
    <s v="B"/>
  </r>
  <r>
    <n v="7856"/>
    <x v="0"/>
    <x v="0"/>
    <x v="0"/>
    <x v="0"/>
    <x v="8"/>
    <x v="393"/>
    <x v="0"/>
    <x v="0"/>
    <s v="Tesseramento"/>
    <x v="1"/>
    <x v="0"/>
    <x v="0"/>
    <m/>
  </r>
  <r>
    <n v="7857"/>
    <x v="0"/>
    <x v="0"/>
    <x v="0"/>
    <x v="0"/>
    <x v="8"/>
    <x v="393"/>
    <x v="0"/>
    <x v="0"/>
    <s v="Tesseramento"/>
    <x v="1"/>
    <x v="0"/>
    <x v="0"/>
    <m/>
  </r>
  <r>
    <n v="170818"/>
    <x v="0"/>
    <x v="0"/>
    <x v="0"/>
    <x v="0"/>
    <x v="8"/>
    <x v="393"/>
    <x v="0"/>
    <x v="1"/>
    <s v="Tesseramento"/>
    <x v="1"/>
    <x v="4"/>
    <x v="0"/>
    <m/>
  </r>
  <r>
    <n v="152022"/>
    <x v="0"/>
    <x v="1"/>
    <x v="0"/>
    <x v="0"/>
    <x v="8"/>
    <x v="393"/>
    <x v="0"/>
    <x v="0"/>
    <s v="Tesseramento"/>
    <x v="1"/>
    <x v="3"/>
    <x v="0"/>
    <m/>
  </r>
  <r>
    <n v="14894"/>
    <x v="0"/>
    <x v="0"/>
    <x v="0"/>
    <x v="0"/>
    <x v="8"/>
    <x v="393"/>
    <x v="0"/>
    <x v="0"/>
    <s v="Tesseramento"/>
    <x v="1"/>
    <x v="4"/>
    <x v="0"/>
    <m/>
  </r>
  <r>
    <n v="7861"/>
    <x v="0"/>
    <x v="0"/>
    <x v="0"/>
    <x v="0"/>
    <x v="8"/>
    <x v="393"/>
    <x v="0"/>
    <x v="0"/>
    <s v="Tesseramento"/>
    <x v="1"/>
    <x v="0"/>
    <x v="0"/>
    <m/>
  </r>
  <r>
    <n v="7862"/>
    <x v="0"/>
    <x v="0"/>
    <x v="0"/>
    <x v="0"/>
    <x v="8"/>
    <x v="393"/>
    <x v="0"/>
    <x v="0"/>
    <s v="Tesseramento"/>
    <x v="1"/>
    <x v="0"/>
    <x v="0"/>
    <m/>
  </r>
  <r>
    <n v="7863"/>
    <x v="0"/>
    <x v="0"/>
    <x v="0"/>
    <x v="0"/>
    <x v="8"/>
    <x v="393"/>
    <x v="0"/>
    <x v="0"/>
    <s v="Tesseramento"/>
    <x v="1"/>
    <x v="4"/>
    <x v="0"/>
    <m/>
  </r>
  <r>
    <n v="79151"/>
    <x v="0"/>
    <x v="0"/>
    <x v="0"/>
    <x v="0"/>
    <x v="8"/>
    <x v="393"/>
    <x v="0"/>
    <x v="0"/>
    <s v="Tesseramento"/>
    <x v="1"/>
    <x v="0"/>
    <x v="0"/>
    <m/>
  </r>
  <r>
    <n v="21362"/>
    <x v="0"/>
    <x v="0"/>
    <x v="0"/>
    <x v="0"/>
    <x v="8"/>
    <x v="393"/>
    <x v="0"/>
    <x v="0"/>
    <s v="Tesseramento"/>
    <x v="1"/>
    <x v="0"/>
    <x v="0"/>
    <m/>
  </r>
  <r>
    <n v="173839"/>
    <x v="1"/>
    <x v="0"/>
    <x v="0"/>
    <x v="0"/>
    <x v="2"/>
    <x v="326"/>
    <x v="0"/>
    <x v="0"/>
    <s v="Tesseramento"/>
    <x v="1"/>
    <x v="2"/>
    <x v="0"/>
    <m/>
  </r>
  <r>
    <n v="190453"/>
    <x v="1"/>
    <x v="0"/>
    <x v="0"/>
    <x v="0"/>
    <x v="2"/>
    <x v="326"/>
    <x v="0"/>
    <x v="0"/>
    <s v="Tesseramento"/>
    <x v="1"/>
    <x v="7"/>
    <x v="0"/>
    <m/>
  </r>
  <r>
    <n v="167319"/>
    <x v="0"/>
    <x v="0"/>
    <x v="0"/>
    <x v="0"/>
    <x v="8"/>
    <x v="393"/>
    <x v="0"/>
    <x v="0"/>
    <s v="Tesseramento"/>
    <x v="1"/>
    <x v="0"/>
    <x v="0"/>
    <m/>
  </r>
  <r>
    <n v="7871"/>
    <x v="0"/>
    <x v="0"/>
    <x v="0"/>
    <x v="0"/>
    <x v="8"/>
    <x v="393"/>
    <x v="0"/>
    <x v="0"/>
    <s v="Tesseramento"/>
    <x v="1"/>
    <x v="4"/>
    <x v="0"/>
    <m/>
  </r>
  <r>
    <n v="178063"/>
    <x v="1"/>
    <x v="0"/>
    <x v="0"/>
    <x v="0"/>
    <x v="2"/>
    <x v="326"/>
    <x v="0"/>
    <x v="1"/>
    <s v="Tesseramento"/>
    <x v="1"/>
    <x v="7"/>
    <x v="0"/>
    <m/>
  </r>
  <r>
    <n v="178062"/>
    <x v="1"/>
    <x v="0"/>
    <x v="0"/>
    <x v="0"/>
    <x v="2"/>
    <x v="326"/>
    <x v="0"/>
    <x v="1"/>
    <s v="Tesseramento"/>
    <x v="1"/>
    <x v="7"/>
    <x v="0"/>
    <s v="B"/>
  </r>
  <r>
    <n v="7873"/>
    <x v="0"/>
    <x v="0"/>
    <x v="0"/>
    <x v="0"/>
    <x v="8"/>
    <x v="393"/>
    <x v="0"/>
    <x v="0"/>
    <s v="Tesseramento"/>
    <x v="1"/>
    <x v="4"/>
    <x v="0"/>
    <m/>
  </r>
  <r>
    <n v="199367"/>
    <x v="1"/>
    <x v="0"/>
    <x v="0"/>
    <x v="0"/>
    <x v="2"/>
    <x v="326"/>
    <x v="0"/>
    <x v="0"/>
    <s v="Tesseramento"/>
    <x v="1"/>
    <x v="6"/>
    <x v="0"/>
    <m/>
  </r>
  <r>
    <n v="229597"/>
    <x v="1"/>
    <x v="0"/>
    <x v="0"/>
    <x v="0"/>
    <x v="2"/>
    <x v="326"/>
    <x v="0"/>
    <x v="0"/>
    <s v="Tesseramento"/>
    <x v="1"/>
    <x v="7"/>
    <x v="0"/>
    <m/>
  </r>
  <r>
    <n v="224647"/>
    <x v="1"/>
    <x v="0"/>
    <x v="0"/>
    <x v="0"/>
    <x v="2"/>
    <x v="326"/>
    <x v="0"/>
    <x v="1"/>
    <s v="Tesseramento"/>
    <x v="1"/>
    <x v="5"/>
    <x v="0"/>
    <s v="B"/>
  </r>
  <r>
    <n v="224648"/>
    <x v="1"/>
    <x v="0"/>
    <x v="0"/>
    <x v="0"/>
    <x v="2"/>
    <x v="326"/>
    <x v="0"/>
    <x v="0"/>
    <s v="Tesseramento"/>
    <x v="1"/>
    <x v="7"/>
    <x v="0"/>
    <s v="B"/>
  </r>
  <r>
    <n v="88271"/>
    <x v="0"/>
    <x v="0"/>
    <x v="0"/>
    <x v="0"/>
    <x v="15"/>
    <x v="57"/>
    <x v="0"/>
    <x v="1"/>
    <s v="Tesseramento"/>
    <x v="1"/>
    <x v="3"/>
    <x v="0"/>
    <m/>
  </r>
  <r>
    <n v="214012"/>
    <x v="1"/>
    <x v="0"/>
    <x v="0"/>
    <x v="0"/>
    <x v="15"/>
    <x v="57"/>
    <x v="0"/>
    <x v="1"/>
    <s v="Tesseramento"/>
    <x v="1"/>
    <x v="5"/>
    <x v="0"/>
    <m/>
  </r>
  <r>
    <n v="11046"/>
    <x v="0"/>
    <x v="0"/>
    <x v="0"/>
    <x v="0"/>
    <x v="15"/>
    <x v="57"/>
    <x v="0"/>
    <x v="0"/>
    <s v="Tesseramento"/>
    <x v="1"/>
    <x v="4"/>
    <x v="0"/>
    <m/>
  </r>
  <r>
    <n v="33894"/>
    <x v="0"/>
    <x v="0"/>
    <x v="0"/>
    <x v="0"/>
    <x v="15"/>
    <x v="57"/>
    <x v="0"/>
    <x v="0"/>
    <s v="Tesseramento"/>
    <x v="1"/>
    <x v="4"/>
    <x v="0"/>
    <m/>
  </r>
  <r>
    <n v="70925"/>
    <x v="0"/>
    <x v="0"/>
    <x v="0"/>
    <x v="0"/>
    <x v="15"/>
    <x v="57"/>
    <x v="0"/>
    <x v="0"/>
    <s v="Tesseramento"/>
    <x v="1"/>
    <x v="0"/>
    <x v="0"/>
    <m/>
  </r>
  <r>
    <n v="198129"/>
    <x v="0"/>
    <x v="0"/>
    <x v="0"/>
    <x v="0"/>
    <x v="15"/>
    <x v="57"/>
    <x v="0"/>
    <x v="1"/>
    <s v="Tesseramento"/>
    <x v="1"/>
    <x v="0"/>
    <x v="0"/>
    <m/>
  </r>
  <r>
    <n v="58978"/>
    <x v="0"/>
    <x v="0"/>
    <x v="0"/>
    <x v="1"/>
    <x v="15"/>
    <x v="57"/>
    <x v="0"/>
    <x v="1"/>
    <s v="Tesseramento"/>
    <x v="1"/>
    <x v="4"/>
    <x v="0"/>
    <m/>
  </r>
  <r>
    <n v="11065"/>
    <x v="0"/>
    <x v="0"/>
    <x v="0"/>
    <x v="0"/>
    <x v="15"/>
    <x v="57"/>
    <x v="0"/>
    <x v="0"/>
    <s v="Tesseramento"/>
    <x v="1"/>
    <x v="4"/>
    <x v="0"/>
    <m/>
  </r>
  <r>
    <n v="71673"/>
    <x v="0"/>
    <x v="0"/>
    <x v="0"/>
    <x v="0"/>
    <x v="15"/>
    <x v="57"/>
    <x v="0"/>
    <x v="0"/>
    <s v="Tesseramento"/>
    <x v="1"/>
    <x v="4"/>
    <x v="0"/>
    <m/>
  </r>
  <r>
    <n v="91982"/>
    <x v="0"/>
    <x v="0"/>
    <x v="0"/>
    <x v="0"/>
    <x v="15"/>
    <x v="57"/>
    <x v="0"/>
    <x v="0"/>
    <s v="Tesseramento"/>
    <x v="1"/>
    <x v="4"/>
    <x v="0"/>
    <m/>
  </r>
  <r>
    <n v="163077"/>
    <x v="0"/>
    <x v="0"/>
    <x v="0"/>
    <x v="0"/>
    <x v="15"/>
    <x v="57"/>
    <x v="0"/>
    <x v="0"/>
    <s v="Tesseramento"/>
    <x v="1"/>
    <x v="4"/>
    <x v="0"/>
    <m/>
  </r>
  <r>
    <n v="149324"/>
    <x v="0"/>
    <x v="0"/>
    <x v="0"/>
    <x v="0"/>
    <x v="15"/>
    <x v="57"/>
    <x v="0"/>
    <x v="1"/>
    <s v="Tesseramento"/>
    <x v="1"/>
    <x v="3"/>
    <x v="0"/>
    <m/>
  </r>
  <r>
    <n v="200216"/>
    <x v="0"/>
    <x v="0"/>
    <x v="0"/>
    <x v="1"/>
    <x v="15"/>
    <x v="57"/>
    <x v="0"/>
    <x v="1"/>
    <s v="Tesseramento"/>
    <x v="1"/>
    <x v="0"/>
    <x v="0"/>
    <m/>
  </r>
  <r>
    <n v="34221"/>
    <x v="0"/>
    <x v="0"/>
    <x v="0"/>
    <x v="0"/>
    <x v="15"/>
    <x v="57"/>
    <x v="0"/>
    <x v="1"/>
    <s v="Tesseramento"/>
    <x v="1"/>
    <x v="4"/>
    <x v="0"/>
    <m/>
  </r>
  <r>
    <n v="211012"/>
    <x v="0"/>
    <x v="0"/>
    <x v="0"/>
    <x v="1"/>
    <x v="15"/>
    <x v="57"/>
    <x v="0"/>
    <x v="0"/>
    <s v="Tesseramento"/>
    <x v="1"/>
    <x v="4"/>
    <x v="0"/>
    <m/>
  </r>
  <r>
    <n v="219821"/>
    <x v="0"/>
    <x v="0"/>
    <x v="0"/>
    <x v="1"/>
    <x v="15"/>
    <x v="57"/>
    <x v="0"/>
    <x v="0"/>
    <s v="Tesseramento"/>
    <x v="1"/>
    <x v="4"/>
    <x v="0"/>
    <m/>
  </r>
  <r>
    <n v="125933"/>
    <x v="0"/>
    <x v="0"/>
    <x v="0"/>
    <x v="0"/>
    <x v="15"/>
    <x v="57"/>
    <x v="0"/>
    <x v="0"/>
    <s v="Tesseramento"/>
    <x v="1"/>
    <x v="4"/>
    <x v="0"/>
    <m/>
  </r>
  <r>
    <n v="155019"/>
    <x v="1"/>
    <x v="0"/>
    <x v="0"/>
    <x v="0"/>
    <x v="4"/>
    <x v="291"/>
    <x v="0"/>
    <x v="0"/>
    <s v="Tesseramento"/>
    <x v="1"/>
    <x v="7"/>
    <x v="0"/>
    <s v="BG"/>
  </r>
  <r>
    <n v="200217"/>
    <x v="0"/>
    <x v="0"/>
    <x v="0"/>
    <x v="0"/>
    <x v="15"/>
    <x v="57"/>
    <x v="0"/>
    <x v="0"/>
    <s v="Tesseramento"/>
    <x v="1"/>
    <x v="0"/>
    <x v="0"/>
    <m/>
  </r>
  <r>
    <n v="143112"/>
    <x v="0"/>
    <x v="0"/>
    <x v="0"/>
    <x v="0"/>
    <x v="15"/>
    <x v="57"/>
    <x v="0"/>
    <x v="0"/>
    <s v="Tesseramento"/>
    <x v="1"/>
    <x v="3"/>
    <x v="0"/>
    <m/>
  </r>
  <r>
    <n v="163079"/>
    <x v="1"/>
    <x v="0"/>
    <x v="0"/>
    <x v="1"/>
    <x v="15"/>
    <x v="57"/>
    <x v="0"/>
    <x v="1"/>
    <s v="Tesseramento"/>
    <x v="1"/>
    <x v="7"/>
    <x v="0"/>
    <m/>
  </r>
  <r>
    <n v="85524"/>
    <x v="0"/>
    <x v="0"/>
    <x v="0"/>
    <x v="0"/>
    <x v="15"/>
    <x v="57"/>
    <x v="0"/>
    <x v="1"/>
    <s v="Tesseramento"/>
    <x v="1"/>
    <x v="0"/>
    <x v="0"/>
    <m/>
  </r>
  <r>
    <n v="43137"/>
    <x v="0"/>
    <x v="0"/>
    <x v="0"/>
    <x v="0"/>
    <x v="15"/>
    <x v="57"/>
    <x v="0"/>
    <x v="1"/>
    <s v="Tesseramento"/>
    <x v="1"/>
    <x v="4"/>
    <x v="0"/>
    <m/>
  </r>
  <r>
    <n v="11113"/>
    <x v="0"/>
    <x v="0"/>
    <x v="0"/>
    <x v="0"/>
    <x v="15"/>
    <x v="57"/>
    <x v="0"/>
    <x v="1"/>
    <s v="Tesseramento"/>
    <x v="1"/>
    <x v="4"/>
    <x v="0"/>
    <m/>
  </r>
  <r>
    <n v="211014"/>
    <x v="0"/>
    <x v="0"/>
    <x v="0"/>
    <x v="0"/>
    <x v="15"/>
    <x v="57"/>
    <x v="0"/>
    <x v="0"/>
    <s v="Tesseramento"/>
    <x v="1"/>
    <x v="3"/>
    <x v="0"/>
    <m/>
  </r>
  <r>
    <n v="22288"/>
    <x v="0"/>
    <x v="0"/>
    <x v="0"/>
    <x v="0"/>
    <x v="15"/>
    <x v="57"/>
    <x v="0"/>
    <x v="1"/>
    <s v="Tesseramento"/>
    <x v="1"/>
    <x v="3"/>
    <x v="0"/>
    <m/>
  </r>
  <r>
    <n v="15847"/>
    <x v="0"/>
    <x v="0"/>
    <x v="0"/>
    <x v="0"/>
    <x v="15"/>
    <x v="57"/>
    <x v="0"/>
    <x v="0"/>
    <s v="Tesseramento"/>
    <x v="1"/>
    <x v="4"/>
    <x v="0"/>
    <m/>
  </r>
  <r>
    <n v="79073"/>
    <x v="0"/>
    <x v="0"/>
    <x v="0"/>
    <x v="0"/>
    <x v="15"/>
    <x v="57"/>
    <x v="0"/>
    <x v="1"/>
    <s v="Tesseramento"/>
    <x v="1"/>
    <x v="4"/>
    <x v="0"/>
    <m/>
  </r>
  <r>
    <n v="95755"/>
    <x v="0"/>
    <x v="0"/>
    <x v="0"/>
    <x v="0"/>
    <x v="15"/>
    <x v="57"/>
    <x v="0"/>
    <x v="0"/>
    <s v="Tesseramento"/>
    <x v="1"/>
    <x v="4"/>
    <x v="0"/>
    <m/>
  </r>
  <r>
    <n v="184586"/>
    <x v="0"/>
    <x v="0"/>
    <x v="0"/>
    <x v="0"/>
    <x v="15"/>
    <x v="57"/>
    <x v="0"/>
    <x v="1"/>
    <s v="Tesseramento"/>
    <x v="1"/>
    <x v="4"/>
    <x v="0"/>
    <m/>
  </r>
  <r>
    <n v="130155"/>
    <x v="1"/>
    <x v="0"/>
    <x v="0"/>
    <x v="0"/>
    <x v="4"/>
    <x v="291"/>
    <x v="0"/>
    <x v="0"/>
    <s v="Tesseramento"/>
    <x v="1"/>
    <x v="6"/>
    <x v="0"/>
    <s v="BG"/>
  </r>
  <r>
    <n v="202362"/>
    <x v="0"/>
    <x v="0"/>
    <x v="0"/>
    <x v="0"/>
    <x v="15"/>
    <x v="57"/>
    <x v="0"/>
    <x v="1"/>
    <s v="Tesseramento"/>
    <x v="1"/>
    <x v="3"/>
    <x v="0"/>
    <m/>
  </r>
  <r>
    <n v="215343"/>
    <x v="1"/>
    <x v="0"/>
    <x v="0"/>
    <x v="0"/>
    <x v="15"/>
    <x v="57"/>
    <x v="0"/>
    <x v="0"/>
    <s v="Tesseramento"/>
    <x v="1"/>
    <x v="5"/>
    <x v="0"/>
    <m/>
  </r>
  <r>
    <n v="195648"/>
    <x v="0"/>
    <x v="0"/>
    <x v="0"/>
    <x v="0"/>
    <x v="15"/>
    <x v="57"/>
    <x v="0"/>
    <x v="1"/>
    <s v="Tesseramento"/>
    <x v="1"/>
    <x v="3"/>
    <x v="0"/>
    <m/>
  </r>
  <r>
    <n v="10525"/>
    <x v="0"/>
    <x v="0"/>
    <x v="0"/>
    <x v="0"/>
    <x v="15"/>
    <x v="57"/>
    <x v="0"/>
    <x v="0"/>
    <s v="Tesseramento"/>
    <x v="1"/>
    <x v="4"/>
    <x v="0"/>
    <m/>
  </r>
  <r>
    <n v="79055"/>
    <x v="0"/>
    <x v="0"/>
    <x v="0"/>
    <x v="0"/>
    <x v="15"/>
    <x v="57"/>
    <x v="0"/>
    <x v="1"/>
    <s v="Tesseramento"/>
    <x v="1"/>
    <x v="3"/>
    <x v="0"/>
    <m/>
  </r>
  <r>
    <n v="74959"/>
    <x v="0"/>
    <x v="0"/>
    <x v="0"/>
    <x v="0"/>
    <x v="15"/>
    <x v="57"/>
    <x v="0"/>
    <x v="0"/>
    <s v="Tesseramento"/>
    <x v="1"/>
    <x v="4"/>
    <x v="0"/>
    <m/>
  </r>
  <r>
    <n v="11237"/>
    <x v="0"/>
    <x v="0"/>
    <x v="0"/>
    <x v="1"/>
    <x v="15"/>
    <x v="57"/>
    <x v="0"/>
    <x v="1"/>
    <s v="Tesseramento"/>
    <x v="1"/>
    <x v="4"/>
    <x v="0"/>
    <m/>
  </r>
  <r>
    <n v="233063"/>
    <x v="1"/>
    <x v="0"/>
    <x v="0"/>
    <x v="0"/>
    <x v="15"/>
    <x v="57"/>
    <x v="0"/>
    <x v="0"/>
    <s v="Tesseramento"/>
    <x v="1"/>
    <x v="5"/>
    <x v="0"/>
    <m/>
  </r>
  <r>
    <n v="43138"/>
    <x v="0"/>
    <x v="0"/>
    <x v="0"/>
    <x v="0"/>
    <x v="15"/>
    <x v="57"/>
    <x v="0"/>
    <x v="0"/>
    <s v="Tesseramento"/>
    <x v="1"/>
    <x v="3"/>
    <x v="0"/>
    <m/>
  </r>
  <r>
    <n v="74968"/>
    <x v="0"/>
    <x v="0"/>
    <x v="0"/>
    <x v="0"/>
    <x v="15"/>
    <x v="57"/>
    <x v="0"/>
    <x v="0"/>
    <s v="Tesseramento"/>
    <x v="1"/>
    <x v="1"/>
    <x v="0"/>
    <m/>
  </r>
  <r>
    <n v="66328"/>
    <x v="0"/>
    <x v="0"/>
    <x v="0"/>
    <x v="0"/>
    <x v="15"/>
    <x v="57"/>
    <x v="0"/>
    <x v="0"/>
    <s v="Tesseramento"/>
    <x v="1"/>
    <x v="4"/>
    <x v="0"/>
    <m/>
  </r>
  <r>
    <n v="74960"/>
    <x v="0"/>
    <x v="0"/>
    <x v="0"/>
    <x v="0"/>
    <x v="15"/>
    <x v="57"/>
    <x v="0"/>
    <x v="0"/>
    <s v="Tesseramento"/>
    <x v="1"/>
    <x v="4"/>
    <x v="0"/>
    <m/>
  </r>
  <r>
    <n v="33501"/>
    <x v="0"/>
    <x v="0"/>
    <x v="0"/>
    <x v="0"/>
    <x v="2"/>
    <x v="292"/>
    <x v="0"/>
    <x v="0"/>
    <s v="Tesseramento"/>
    <x v="1"/>
    <x v="3"/>
    <x v="0"/>
    <m/>
  </r>
  <r>
    <n v="70933"/>
    <x v="0"/>
    <x v="0"/>
    <x v="0"/>
    <x v="0"/>
    <x v="15"/>
    <x v="57"/>
    <x v="0"/>
    <x v="0"/>
    <s v="Tesseramento"/>
    <x v="1"/>
    <x v="1"/>
    <x v="0"/>
    <m/>
  </r>
  <r>
    <n v="33540"/>
    <x v="0"/>
    <x v="0"/>
    <x v="0"/>
    <x v="0"/>
    <x v="2"/>
    <x v="292"/>
    <x v="0"/>
    <x v="1"/>
    <s v="Tesseramento"/>
    <x v="1"/>
    <x v="1"/>
    <x v="0"/>
    <m/>
  </r>
  <r>
    <n v="11144"/>
    <x v="0"/>
    <x v="0"/>
    <x v="0"/>
    <x v="0"/>
    <x v="15"/>
    <x v="57"/>
    <x v="0"/>
    <x v="1"/>
    <s v="Tesseramento"/>
    <x v="1"/>
    <x v="4"/>
    <x v="0"/>
    <m/>
  </r>
  <r>
    <n v="157025"/>
    <x v="0"/>
    <x v="0"/>
    <x v="0"/>
    <x v="0"/>
    <x v="15"/>
    <x v="57"/>
    <x v="0"/>
    <x v="0"/>
    <s v="Tesseramento"/>
    <x v="1"/>
    <x v="0"/>
    <x v="0"/>
    <m/>
  </r>
  <r>
    <n v="228351"/>
    <x v="0"/>
    <x v="0"/>
    <x v="0"/>
    <x v="1"/>
    <x v="4"/>
    <x v="291"/>
    <x v="0"/>
    <x v="0"/>
    <s v="Tesseramento"/>
    <x v="1"/>
    <x v="4"/>
    <x v="0"/>
    <m/>
  </r>
  <r>
    <n v="81603"/>
    <x v="0"/>
    <x v="0"/>
    <x v="0"/>
    <x v="0"/>
    <x v="15"/>
    <x v="57"/>
    <x v="0"/>
    <x v="1"/>
    <s v="Tesseramento"/>
    <x v="1"/>
    <x v="4"/>
    <x v="0"/>
    <m/>
  </r>
  <r>
    <n v="157026"/>
    <x v="0"/>
    <x v="0"/>
    <x v="0"/>
    <x v="0"/>
    <x v="15"/>
    <x v="57"/>
    <x v="0"/>
    <x v="1"/>
    <s v="Tesseramento"/>
    <x v="1"/>
    <x v="0"/>
    <x v="0"/>
    <m/>
  </r>
  <r>
    <n v="201627"/>
    <x v="0"/>
    <x v="0"/>
    <x v="0"/>
    <x v="1"/>
    <x v="4"/>
    <x v="291"/>
    <x v="0"/>
    <x v="0"/>
    <s v="Tesseramento"/>
    <x v="1"/>
    <x v="0"/>
    <x v="0"/>
    <m/>
  </r>
  <r>
    <n v="11164"/>
    <x v="0"/>
    <x v="0"/>
    <x v="0"/>
    <x v="0"/>
    <x v="15"/>
    <x v="57"/>
    <x v="0"/>
    <x v="0"/>
    <s v="Tesseramento"/>
    <x v="1"/>
    <x v="4"/>
    <x v="0"/>
    <m/>
  </r>
  <r>
    <n v="71681"/>
    <x v="0"/>
    <x v="0"/>
    <x v="0"/>
    <x v="0"/>
    <x v="15"/>
    <x v="57"/>
    <x v="0"/>
    <x v="0"/>
    <s v="Tesseramento"/>
    <x v="1"/>
    <x v="3"/>
    <x v="0"/>
    <m/>
  </r>
  <r>
    <n v="124572"/>
    <x v="0"/>
    <x v="0"/>
    <x v="0"/>
    <x v="0"/>
    <x v="15"/>
    <x v="57"/>
    <x v="0"/>
    <x v="0"/>
    <s v="Tesseramento"/>
    <x v="1"/>
    <x v="4"/>
    <x v="0"/>
    <m/>
  </r>
  <r>
    <n v="66330"/>
    <x v="0"/>
    <x v="0"/>
    <x v="0"/>
    <x v="0"/>
    <x v="15"/>
    <x v="57"/>
    <x v="0"/>
    <x v="0"/>
    <s v="Tesseramento"/>
    <x v="1"/>
    <x v="4"/>
    <x v="0"/>
    <m/>
  </r>
  <r>
    <n v="201628"/>
    <x v="0"/>
    <x v="0"/>
    <x v="0"/>
    <x v="1"/>
    <x v="4"/>
    <x v="291"/>
    <x v="0"/>
    <x v="1"/>
    <s v="Tesseramento"/>
    <x v="1"/>
    <x v="3"/>
    <x v="0"/>
    <m/>
  </r>
  <r>
    <n v="12145"/>
    <x v="0"/>
    <x v="0"/>
    <x v="0"/>
    <x v="0"/>
    <x v="15"/>
    <x v="57"/>
    <x v="0"/>
    <x v="0"/>
    <s v="Tesseramento"/>
    <x v="1"/>
    <x v="4"/>
    <x v="0"/>
    <m/>
  </r>
  <r>
    <n v="79060"/>
    <x v="0"/>
    <x v="0"/>
    <x v="0"/>
    <x v="0"/>
    <x v="15"/>
    <x v="57"/>
    <x v="0"/>
    <x v="0"/>
    <s v="Tesseramento"/>
    <x v="1"/>
    <x v="4"/>
    <x v="0"/>
    <m/>
  </r>
  <r>
    <n v="148630"/>
    <x v="1"/>
    <x v="0"/>
    <x v="0"/>
    <x v="0"/>
    <x v="15"/>
    <x v="57"/>
    <x v="0"/>
    <x v="0"/>
    <s v="Tesseramento"/>
    <x v="1"/>
    <x v="6"/>
    <x v="0"/>
    <m/>
  </r>
  <r>
    <n v="157029"/>
    <x v="0"/>
    <x v="0"/>
    <x v="0"/>
    <x v="0"/>
    <x v="15"/>
    <x v="57"/>
    <x v="0"/>
    <x v="0"/>
    <s v="Tesseramento"/>
    <x v="1"/>
    <x v="0"/>
    <x v="0"/>
    <m/>
  </r>
  <r>
    <n v="148466"/>
    <x v="0"/>
    <x v="0"/>
    <x v="0"/>
    <x v="0"/>
    <x v="8"/>
    <x v="393"/>
    <x v="0"/>
    <x v="0"/>
    <s v="Tesseramento"/>
    <x v="1"/>
    <x v="1"/>
    <x v="0"/>
    <m/>
  </r>
  <r>
    <n v="92984"/>
    <x v="0"/>
    <x v="0"/>
    <x v="0"/>
    <x v="0"/>
    <x v="15"/>
    <x v="57"/>
    <x v="0"/>
    <x v="0"/>
    <s v="Tesseramento"/>
    <x v="1"/>
    <x v="0"/>
    <x v="0"/>
    <m/>
  </r>
  <r>
    <n v="202365"/>
    <x v="0"/>
    <x v="0"/>
    <x v="0"/>
    <x v="1"/>
    <x v="15"/>
    <x v="57"/>
    <x v="0"/>
    <x v="1"/>
    <s v="Tesseramento"/>
    <x v="1"/>
    <x v="4"/>
    <x v="0"/>
    <m/>
  </r>
  <r>
    <n v="98917"/>
    <x v="0"/>
    <x v="0"/>
    <x v="0"/>
    <x v="0"/>
    <x v="15"/>
    <x v="57"/>
    <x v="0"/>
    <x v="1"/>
    <s v="Tesseramento"/>
    <x v="1"/>
    <x v="4"/>
    <x v="0"/>
    <m/>
  </r>
  <r>
    <n v="159472"/>
    <x v="0"/>
    <x v="0"/>
    <x v="0"/>
    <x v="1"/>
    <x v="8"/>
    <x v="393"/>
    <x v="0"/>
    <x v="0"/>
    <s v="Tesseramento"/>
    <x v="1"/>
    <x v="0"/>
    <x v="0"/>
    <m/>
  </r>
  <r>
    <n v="25467"/>
    <x v="0"/>
    <x v="0"/>
    <x v="0"/>
    <x v="0"/>
    <x v="8"/>
    <x v="393"/>
    <x v="0"/>
    <x v="0"/>
    <s v="Tesseramento"/>
    <x v="1"/>
    <x v="4"/>
    <x v="0"/>
    <m/>
  </r>
  <r>
    <n v="15140"/>
    <x v="0"/>
    <x v="0"/>
    <x v="0"/>
    <x v="0"/>
    <x v="2"/>
    <x v="292"/>
    <x v="0"/>
    <x v="0"/>
    <s v="Tesseramento"/>
    <x v="1"/>
    <x v="4"/>
    <x v="0"/>
    <m/>
  </r>
  <r>
    <n v="98918"/>
    <x v="0"/>
    <x v="0"/>
    <x v="0"/>
    <x v="0"/>
    <x v="15"/>
    <x v="57"/>
    <x v="0"/>
    <x v="0"/>
    <s v="Tesseramento"/>
    <x v="1"/>
    <x v="4"/>
    <x v="0"/>
    <m/>
  </r>
  <r>
    <n v="87903"/>
    <x v="0"/>
    <x v="0"/>
    <x v="0"/>
    <x v="0"/>
    <x v="8"/>
    <x v="393"/>
    <x v="0"/>
    <x v="0"/>
    <s v="Tesseramento"/>
    <x v="1"/>
    <x v="1"/>
    <x v="0"/>
    <m/>
  </r>
  <r>
    <n v="149328"/>
    <x v="0"/>
    <x v="0"/>
    <x v="0"/>
    <x v="0"/>
    <x v="15"/>
    <x v="57"/>
    <x v="0"/>
    <x v="0"/>
    <s v="Tesseramento"/>
    <x v="1"/>
    <x v="0"/>
    <x v="0"/>
    <m/>
  </r>
  <r>
    <n v="19888"/>
    <x v="0"/>
    <x v="0"/>
    <x v="0"/>
    <x v="0"/>
    <x v="8"/>
    <x v="393"/>
    <x v="0"/>
    <x v="0"/>
    <s v="Tesseramento"/>
    <x v="1"/>
    <x v="4"/>
    <x v="0"/>
    <m/>
  </r>
  <r>
    <n v="56667"/>
    <x v="0"/>
    <x v="0"/>
    <x v="0"/>
    <x v="0"/>
    <x v="8"/>
    <x v="393"/>
    <x v="0"/>
    <x v="0"/>
    <s v="Tesseramento"/>
    <x v="1"/>
    <x v="3"/>
    <x v="0"/>
    <m/>
  </r>
  <r>
    <n v="7877"/>
    <x v="0"/>
    <x v="0"/>
    <x v="0"/>
    <x v="0"/>
    <x v="8"/>
    <x v="393"/>
    <x v="0"/>
    <x v="0"/>
    <s v="Tesseramento"/>
    <x v="1"/>
    <x v="4"/>
    <x v="0"/>
    <m/>
  </r>
  <r>
    <n v="18790"/>
    <x v="0"/>
    <x v="0"/>
    <x v="0"/>
    <x v="0"/>
    <x v="8"/>
    <x v="393"/>
    <x v="0"/>
    <x v="1"/>
    <s v="Tesseramento"/>
    <x v="1"/>
    <x v="4"/>
    <x v="0"/>
    <m/>
  </r>
  <r>
    <n v="231300"/>
    <x v="0"/>
    <x v="0"/>
    <x v="0"/>
    <x v="1"/>
    <x v="4"/>
    <x v="291"/>
    <x v="0"/>
    <x v="0"/>
    <s v="Tesseramento"/>
    <x v="1"/>
    <x v="0"/>
    <x v="0"/>
    <m/>
  </r>
  <r>
    <n v="7881"/>
    <x v="0"/>
    <x v="0"/>
    <x v="0"/>
    <x v="0"/>
    <x v="8"/>
    <x v="393"/>
    <x v="0"/>
    <x v="1"/>
    <s v="Tesseramento"/>
    <x v="1"/>
    <x v="4"/>
    <x v="0"/>
    <m/>
  </r>
  <r>
    <n v="197609"/>
    <x v="0"/>
    <x v="0"/>
    <x v="0"/>
    <x v="0"/>
    <x v="15"/>
    <x v="57"/>
    <x v="0"/>
    <x v="0"/>
    <s v="Tesseramento"/>
    <x v="1"/>
    <x v="0"/>
    <x v="0"/>
    <m/>
  </r>
  <r>
    <n v="15253"/>
    <x v="0"/>
    <x v="0"/>
    <x v="0"/>
    <x v="0"/>
    <x v="8"/>
    <x v="393"/>
    <x v="0"/>
    <x v="0"/>
    <s v="Tesseramento"/>
    <x v="1"/>
    <x v="4"/>
    <x v="0"/>
    <m/>
  </r>
  <r>
    <n v="71684"/>
    <x v="0"/>
    <x v="0"/>
    <x v="0"/>
    <x v="0"/>
    <x v="15"/>
    <x v="57"/>
    <x v="0"/>
    <x v="0"/>
    <s v="Tesseramento"/>
    <x v="1"/>
    <x v="1"/>
    <x v="0"/>
    <m/>
  </r>
  <r>
    <n v="137456"/>
    <x v="0"/>
    <x v="0"/>
    <x v="0"/>
    <x v="0"/>
    <x v="15"/>
    <x v="57"/>
    <x v="0"/>
    <x v="0"/>
    <s v="Tesseramento"/>
    <x v="1"/>
    <x v="1"/>
    <x v="0"/>
    <m/>
  </r>
  <r>
    <n v="222951"/>
    <x v="0"/>
    <x v="0"/>
    <x v="0"/>
    <x v="0"/>
    <x v="2"/>
    <x v="292"/>
    <x v="0"/>
    <x v="1"/>
    <s v="Tesseramento"/>
    <x v="1"/>
    <x v="0"/>
    <x v="0"/>
    <m/>
  </r>
  <r>
    <n v="11240"/>
    <x v="0"/>
    <x v="0"/>
    <x v="0"/>
    <x v="0"/>
    <x v="15"/>
    <x v="57"/>
    <x v="0"/>
    <x v="0"/>
    <s v="Tesseramento"/>
    <x v="1"/>
    <x v="4"/>
    <x v="0"/>
    <m/>
  </r>
  <r>
    <n v="223326"/>
    <x v="1"/>
    <x v="0"/>
    <x v="0"/>
    <x v="0"/>
    <x v="2"/>
    <x v="326"/>
    <x v="0"/>
    <x v="0"/>
    <s v="Tesseramento"/>
    <x v="1"/>
    <x v="7"/>
    <x v="0"/>
    <m/>
  </r>
  <r>
    <n v="215345"/>
    <x v="1"/>
    <x v="0"/>
    <x v="0"/>
    <x v="0"/>
    <x v="15"/>
    <x v="57"/>
    <x v="0"/>
    <x v="0"/>
    <s v="Tesseramento"/>
    <x v="1"/>
    <x v="2"/>
    <x v="0"/>
    <m/>
  </r>
  <r>
    <n v="125936"/>
    <x v="0"/>
    <x v="0"/>
    <x v="0"/>
    <x v="3"/>
    <x v="15"/>
    <x v="57"/>
    <x v="0"/>
    <x v="0"/>
    <s v="Tesseramento"/>
    <x v="1"/>
    <x v="4"/>
    <x v="0"/>
    <m/>
  </r>
  <r>
    <n v="11133"/>
    <x v="0"/>
    <x v="0"/>
    <x v="0"/>
    <x v="0"/>
    <x v="15"/>
    <x v="57"/>
    <x v="0"/>
    <x v="1"/>
    <s v="Tesseramento"/>
    <x v="1"/>
    <x v="4"/>
    <x v="0"/>
    <m/>
  </r>
  <r>
    <n v="94047"/>
    <x v="0"/>
    <x v="0"/>
    <x v="0"/>
    <x v="0"/>
    <x v="8"/>
    <x v="393"/>
    <x v="0"/>
    <x v="0"/>
    <s v="Tesseramento"/>
    <x v="1"/>
    <x v="3"/>
    <x v="0"/>
    <m/>
  </r>
  <r>
    <n v="11264"/>
    <x v="0"/>
    <x v="0"/>
    <x v="0"/>
    <x v="0"/>
    <x v="15"/>
    <x v="57"/>
    <x v="0"/>
    <x v="0"/>
    <s v="Tesseramento"/>
    <x v="1"/>
    <x v="4"/>
    <x v="0"/>
    <m/>
  </r>
  <r>
    <n v="18649"/>
    <x v="0"/>
    <x v="0"/>
    <x v="0"/>
    <x v="0"/>
    <x v="8"/>
    <x v="393"/>
    <x v="0"/>
    <x v="0"/>
    <s v="Tesseramento"/>
    <x v="1"/>
    <x v="4"/>
    <x v="0"/>
    <m/>
  </r>
  <r>
    <n v="7884"/>
    <x v="0"/>
    <x v="0"/>
    <x v="0"/>
    <x v="0"/>
    <x v="8"/>
    <x v="393"/>
    <x v="0"/>
    <x v="0"/>
    <s v="Tesseramento"/>
    <x v="1"/>
    <x v="3"/>
    <x v="0"/>
    <m/>
  </r>
  <r>
    <n v="207224"/>
    <x v="1"/>
    <x v="0"/>
    <x v="0"/>
    <x v="0"/>
    <x v="2"/>
    <x v="326"/>
    <x v="0"/>
    <x v="0"/>
    <s v="Tesseramento"/>
    <x v="1"/>
    <x v="7"/>
    <x v="0"/>
    <m/>
  </r>
  <r>
    <n v="204886"/>
    <x v="0"/>
    <x v="0"/>
    <x v="0"/>
    <x v="0"/>
    <x v="2"/>
    <x v="292"/>
    <x v="0"/>
    <x v="0"/>
    <s v="Tesseramento"/>
    <x v="1"/>
    <x v="0"/>
    <x v="0"/>
    <m/>
  </r>
  <r>
    <n v="79068"/>
    <x v="0"/>
    <x v="0"/>
    <x v="0"/>
    <x v="0"/>
    <x v="15"/>
    <x v="57"/>
    <x v="0"/>
    <x v="1"/>
    <s v="Tesseramento"/>
    <x v="1"/>
    <x v="4"/>
    <x v="0"/>
    <m/>
  </r>
  <r>
    <n v="57126"/>
    <x v="0"/>
    <x v="0"/>
    <x v="0"/>
    <x v="0"/>
    <x v="15"/>
    <x v="57"/>
    <x v="0"/>
    <x v="0"/>
    <s v="Tesseramento"/>
    <x v="1"/>
    <x v="0"/>
    <x v="0"/>
    <m/>
  </r>
  <r>
    <n v="7885"/>
    <x v="0"/>
    <x v="0"/>
    <x v="0"/>
    <x v="0"/>
    <x v="8"/>
    <x v="393"/>
    <x v="0"/>
    <x v="0"/>
    <s v="Tesseramento"/>
    <x v="1"/>
    <x v="3"/>
    <x v="0"/>
    <m/>
  </r>
  <r>
    <n v="79971"/>
    <x v="0"/>
    <x v="0"/>
    <x v="0"/>
    <x v="0"/>
    <x v="8"/>
    <x v="393"/>
    <x v="0"/>
    <x v="0"/>
    <s v="Tesseramento"/>
    <x v="1"/>
    <x v="4"/>
    <x v="0"/>
    <m/>
  </r>
  <r>
    <n v="71687"/>
    <x v="0"/>
    <x v="0"/>
    <x v="0"/>
    <x v="0"/>
    <x v="15"/>
    <x v="57"/>
    <x v="0"/>
    <x v="1"/>
    <s v="Tesseramento"/>
    <x v="1"/>
    <x v="3"/>
    <x v="0"/>
    <m/>
  </r>
  <r>
    <n v="7887"/>
    <x v="0"/>
    <x v="0"/>
    <x v="0"/>
    <x v="0"/>
    <x v="8"/>
    <x v="393"/>
    <x v="0"/>
    <x v="0"/>
    <s v="Tesseramento"/>
    <x v="1"/>
    <x v="4"/>
    <x v="0"/>
    <m/>
  </r>
  <r>
    <n v="78991"/>
    <x v="0"/>
    <x v="0"/>
    <x v="0"/>
    <x v="0"/>
    <x v="8"/>
    <x v="393"/>
    <x v="0"/>
    <x v="0"/>
    <s v="Tesseramento"/>
    <x v="1"/>
    <x v="3"/>
    <x v="0"/>
    <m/>
  </r>
  <r>
    <n v="194624"/>
    <x v="0"/>
    <x v="0"/>
    <x v="0"/>
    <x v="0"/>
    <x v="15"/>
    <x v="57"/>
    <x v="0"/>
    <x v="0"/>
    <s v="Tesseramento"/>
    <x v="1"/>
    <x v="0"/>
    <x v="0"/>
    <m/>
  </r>
  <r>
    <n v="47889"/>
    <x v="0"/>
    <x v="0"/>
    <x v="0"/>
    <x v="0"/>
    <x v="15"/>
    <x v="57"/>
    <x v="0"/>
    <x v="0"/>
    <s v="Tesseramento"/>
    <x v="1"/>
    <x v="3"/>
    <x v="0"/>
    <m/>
  </r>
  <r>
    <n v="211631"/>
    <x v="0"/>
    <x v="0"/>
    <x v="0"/>
    <x v="0"/>
    <x v="15"/>
    <x v="57"/>
    <x v="0"/>
    <x v="0"/>
    <s v="Tesseramento"/>
    <x v="1"/>
    <x v="4"/>
    <x v="0"/>
    <m/>
  </r>
  <r>
    <n v="31022"/>
    <x v="0"/>
    <x v="0"/>
    <x v="0"/>
    <x v="0"/>
    <x v="8"/>
    <x v="393"/>
    <x v="0"/>
    <x v="0"/>
    <s v="Tesseramento"/>
    <x v="1"/>
    <x v="4"/>
    <x v="0"/>
    <m/>
  </r>
  <r>
    <n v="58977"/>
    <x v="0"/>
    <x v="0"/>
    <x v="0"/>
    <x v="0"/>
    <x v="15"/>
    <x v="57"/>
    <x v="0"/>
    <x v="0"/>
    <s v="Tesseramento"/>
    <x v="1"/>
    <x v="4"/>
    <x v="0"/>
    <m/>
  </r>
  <r>
    <n v="41719"/>
    <x v="0"/>
    <x v="0"/>
    <x v="0"/>
    <x v="0"/>
    <x v="15"/>
    <x v="57"/>
    <x v="0"/>
    <x v="0"/>
    <s v="Tesseramento"/>
    <x v="1"/>
    <x v="0"/>
    <x v="0"/>
    <m/>
  </r>
  <r>
    <n v="51980"/>
    <x v="0"/>
    <x v="0"/>
    <x v="0"/>
    <x v="0"/>
    <x v="8"/>
    <x v="393"/>
    <x v="0"/>
    <x v="0"/>
    <s v="Tesseramento"/>
    <x v="1"/>
    <x v="3"/>
    <x v="0"/>
    <m/>
  </r>
  <r>
    <n v="17405"/>
    <x v="0"/>
    <x v="0"/>
    <x v="0"/>
    <x v="0"/>
    <x v="8"/>
    <x v="393"/>
    <x v="0"/>
    <x v="0"/>
    <s v="Tesseramento"/>
    <x v="1"/>
    <x v="4"/>
    <x v="0"/>
    <m/>
  </r>
  <r>
    <n v="134949"/>
    <x v="1"/>
    <x v="0"/>
    <x v="0"/>
    <x v="0"/>
    <x v="15"/>
    <x v="57"/>
    <x v="0"/>
    <x v="1"/>
    <s v="Tesseramento"/>
    <x v="1"/>
    <x v="6"/>
    <x v="0"/>
    <s v="BG"/>
  </r>
  <r>
    <n v="7890"/>
    <x v="0"/>
    <x v="0"/>
    <x v="0"/>
    <x v="0"/>
    <x v="8"/>
    <x v="393"/>
    <x v="0"/>
    <x v="0"/>
    <s v="Tesseramento"/>
    <x v="1"/>
    <x v="3"/>
    <x v="0"/>
    <m/>
  </r>
  <r>
    <n v="7892"/>
    <x v="0"/>
    <x v="0"/>
    <x v="0"/>
    <x v="1"/>
    <x v="8"/>
    <x v="393"/>
    <x v="0"/>
    <x v="0"/>
    <s v="Tesseramento"/>
    <x v="1"/>
    <x v="4"/>
    <x v="0"/>
    <m/>
  </r>
  <r>
    <n v="87811"/>
    <x v="0"/>
    <x v="0"/>
    <x v="0"/>
    <x v="0"/>
    <x v="8"/>
    <x v="393"/>
    <x v="0"/>
    <x v="0"/>
    <s v="Tesseramento"/>
    <x v="1"/>
    <x v="4"/>
    <x v="0"/>
    <m/>
  </r>
  <r>
    <n v="152680"/>
    <x v="0"/>
    <x v="0"/>
    <x v="0"/>
    <x v="0"/>
    <x v="8"/>
    <x v="393"/>
    <x v="0"/>
    <x v="0"/>
    <s v="Tesseramento"/>
    <x v="1"/>
    <x v="3"/>
    <x v="0"/>
    <m/>
  </r>
  <r>
    <n v="30882"/>
    <x v="0"/>
    <x v="0"/>
    <x v="0"/>
    <x v="1"/>
    <x v="8"/>
    <x v="393"/>
    <x v="0"/>
    <x v="0"/>
    <s v="Tesseramento"/>
    <x v="1"/>
    <x v="0"/>
    <x v="0"/>
    <m/>
  </r>
  <r>
    <n v="7899"/>
    <x v="0"/>
    <x v="0"/>
    <x v="0"/>
    <x v="0"/>
    <x v="8"/>
    <x v="393"/>
    <x v="0"/>
    <x v="0"/>
    <s v="Tesseramento"/>
    <x v="1"/>
    <x v="0"/>
    <x v="0"/>
    <m/>
  </r>
  <r>
    <n v="17215"/>
    <x v="0"/>
    <x v="0"/>
    <x v="0"/>
    <x v="0"/>
    <x v="15"/>
    <x v="57"/>
    <x v="0"/>
    <x v="0"/>
    <s v="Tesseramento"/>
    <x v="1"/>
    <x v="3"/>
    <x v="0"/>
    <m/>
  </r>
  <r>
    <n v="7903"/>
    <x v="0"/>
    <x v="0"/>
    <x v="0"/>
    <x v="0"/>
    <x v="8"/>
    <x v="393"/>
    <x v="0"/>
    <x v="0"/>
    <s v="Tesseramento"/>
    <x v="1"/>
    <x v="0"/>
    <x v="0"/>
    <m/>
  </r>
  <r>
    <n v="137468"/>
    <x v="0"/>
    <x v="0"/>
    <x v="0"/>
    <x v="3"/>
    <x v="15"/>
    <x v="57"/>
    <x v="0"/>
    <x v="0"/>
    <s v="Tesseramento"/>
    <x v="1"/>
    <x v="4"/>
    <x v="0"/>
    <m/>
  </r>
  <r>
    <n v="199036"/>
    <x v="0"/>
    <x v="0"/>
    <x v="0"/>
    <x v="1"/>
    <x v="15"/>
    <x v="57"/>
    <x v="0"/>
    <x v="0"/>
    <s v="Tesseramento"/>
    <x v="1"/>
    <x v="3"/>
    <x v="0"/>
    <m/>
  </r>
  <r>
    <n v="223010"/>
    <x v="1"/>
    <x v="0"/>
    <x v="0"/>
    <x v="0"/>
    <x v="2"/>
    <x v="326"/>
    <x v="0"/>
    <x v="0"/>
    <s v="Tesseramento"/>
    <x v="1"/>
    <x v="5"/>
    <x v="0"/>
    <m/>
  </r>
  <r>
    <n v="88272"/>
    <x v="0"/>
    <x v="0"/>
    <x v="0"/>
    <x v="0"/>
    <x v="15"/>
    <x v="57"/>
    <x v="0"/>
    <x v="0"/>
    <s v="Tesseramento"/>
    <x v="1"/>
    <x v="3"/>
    <x v="0"/>
    <m/>
  </r>
  <r>
    <n v="214486"/>
    <x v="0"/>
    <x v="0"/>
    <x v="0"/>
    <x v="0"/>
    <x v="8"/>
    <x v="393"/>
    <x v="0"/>
    <x v="0"/>
    <s v="Tesseramento"/>
    <x v="1"/>
    <x v="0"/>
    <x v="0"/>
    <m/>
  </r>
  <r>
    <n v="74964"/>
    <x v="0"/>
    <x v="0"/>
    <x v="0"/>
    <x v="1"/>
    <x v="15"/>
    <x v="57"/>
    <x v="0"/>
    <x v="1"/>
    <s v="Tesseramento"/>
    <x v="1"/>
    <x v="4"/>
    <x v="0"/>
    <m/>
  </r>
  <r>
    <n v="41722"/>
    <x v="0"/>
    <x v="0"/>
    <x v="0"/>
    <x v="0"/>
    <x v="15"/>
    <x v="57"/>
    <x v="0"/>
    <x v="0"/>
    <s v="Tesseramento"/>
    <x v="1"/>
    <x v="0"/>
    <x v="0"/>
    <m/>
  </r>
  <r>
    <n v="28816"/>
    <x v="0"/>
    <x v="0"/>
    <x v="0"/>
    <x v="0"/>
    <x v="8"/>
    <x v="393"/>
    <x v="0"/>
    <x v="0"/>
    <s v="Tesseramento"/>
    <x v="1"/>
    <x v="4"/>
    <x v="0"/>
    <m/>
  </r>
  <r>
    <n v="2723"/>
    <x v="0"/>
    <x v="0"/>
    <x v="0"/>
    <x v="0"/>
    <x v="8"/>
    <x v="393"/>
    <x v="0"/>
    <x v="0"/>
    <s v="Tesseramento"/>
    <x v="1"/>
    <x v="4"/>
    <x v="0"/>
    <m/>
  </r>
  <r>
    <n v="43142"/>
    <x v="0"/>
    <x v="0"/>
    <x v="0"/>
    <x v="0"/>
    <x v="15"/>
    <x v="57"/>
    <x v="0"/>
    <x v="0"/>
    <s v="Tesseramento"/>
    <x v="1"/>
    <x v="0"/>
    <x v="0"/>
    <m/>
  </r>
  <r>
    <n v="11290"/>
    <x v="0"/>
    <x v="0"/>
    <x v="0"/>
    <x v="0"/>
    <x v="15"/>
    <x v="57"/>
    <x v="0"/>
    <x v="0"/>
    <s v="Tesseramento"/>
    <x v="1"/>
    <x v="0"/>
    <x v="0"/>
    <m/>
  </r>
  <r>
    <n v="193903"/>
    <x v="0"/>
    <x v="0"/>
    <x v="0"/>
    <x v="0"/>
    <x v="15"/>
    <x v="57"/>
    <x v="0"/>
    <x v="0"/>
    <s v="Tesseramento"/>
    <x v="1"/>
    <x v="3"/>
    <x v="0"/>
    <m/>
  </r>
  <r>
    <n v="7907"/>
    <x v="0"/>
    <x v="0"/>
    <x v="0"/>
    <x v="2"/>
    <x v="8"/>
    <x v="393"/>
    <x v="0"/>
    <x v="1"/>
    <s v="Tesseramento"/>
    <x v="1"/>
    <x v="3"/>
    <x v="0"/>
    <m/>
  </r>
  <r>
    <n v="82927"/>
    <x v="0"/>
    <x v="0"/>
    <x v="0"/>
    <x v="0"/>
    <x v="8"/>
    <x v="393"/>
    <x v="0"/>
    <x v="1"/>
    <s v="Tesseramento"/>
    <x v="1"/>
    <x v="3"/>
    <x v="0"/>
    <m/>
  </r>
  <r>
    <n v="195658"/>
    <x v="0"/>
    <x v="0"/>
    <x v="0"/>
    <x v="0"/>
    <x v="15"/>
    <x v="57"/>
    <x v="0"/>
    <x v="1"/>
    <s v="Tesseramento"/>
    <x v="1"/>
    <x v="3"/>
    <x v="0"/>
    <m/>
  </r>
  <r>
    <n v="86944"/>
    <x v="0"/>
    <x v="0"/>
    <x v="0"/>
    <x v="0"/>
    <x v="15"/>
    <x v="57"/>
    <x v="0"/>
    <x v="0"/>
    <s v="Tesseramento"/>
    <x v="1"/>
    <x v="3"/>
    <x v="0"/>
    <m/>
  </r>
  <r>
    <n v="40679"/>
    <x v="0"/>
    <x v="0"/>
    <x v="0"/>
    <x v="0"/>
    <x v="15"/>
    <x v="57"/>
    <x v="0"/>
    <x v="0"/>
    <s v="Tesseramento"/>
    <x v="1"/>
    <x v="4"/>
    <x v="0"/>
    <m/>
  </r>
  <r>
    <n v="74965"/>
    <x v="0"/>
    <x v="0"/>
    <x v="0"/>
    <x v="0"/>
    <x v="15"/>
    <x v="57"/>
    <x v="0"/>
    <x v="0"/>
    <s v="Tesseramento"/>
    <x v="1"/>
    <x v="3"/>
    <x v="0"/>
    <m/>
  </r>
  <r>
    <n v="7918"/>
    <x v="0"/>
    <x v="0"/>
    <x v="0"/>
    <x v="0"/>
    <x v="8"/>
    <x v="393"/>
    <x v="0"/>
    <x v="0"/>
    <s v="Tesseramento"/>
    <x v="1"/>
    <x v="3"/>
    <x v="0"/>
    <m/>
  </r>
  <r>
    <n v="212122"/>
    <x v="0"/>
    <x v="0"/>
    <x v="0"/>
    <x v="2"/>
    <x v="8"/>
    <x v="393"/>
    <x v="0"/>
    <x v="0"/>
    <s v="Tesseramento"/>
    <x v="1"/>
    <x v="3"/>
    <x v="0"/>
    <m/>
  </r>
  <r>
    <n v="212121"/>
    <x v="0"/>
    <x v="0"/>
    <x v="0"/>
    <x v="2"/>
    <x v="8"/>
    <x v="393"/>
    <x v="0"/>
    <x v="1"/>
    <s v="Tesseramento"/>
    <x v="1"/>
    <x v="4"/>
    <x v="0"/>
    <m/>
  </r>
  <r>
    <n v="227721"/>
    <x v="0"/>
    <x v="0"/>
    <x v="0"/>
    <x v="0"/>
    <x v="8"/>
    <x v="393"/>
    <x v="0"/>
    <x v="0"/>
    <s v="Tesseramento"/>
    <x v="1"/>
    <x v="0"/>
    <x v="0"/>
    <m/>
  </r>
  <r>
    <n v="78566"/>
    <x v="0"/>
    <x v="0"/>
    <x v="0"/>
    <x v="0"/>
    <x v="8"/>
    <x v="393"/>
    <x v="0"/>
    <x v="0"/>
    <s v="Tesseramento"/>
    <x v="1"/>
    <x v="0"/>
    <x v="0"/>
    <m/>
  </r>
  <r>
    <n v="85526"/>
    <x v="0"/>
    <x v="0"/>
    <x v="0"/>
    <x v="0"/>
    <x v="15"/>
    <x v="57"/>
    <x v="0"/>
    <x v="0"/>
    <s v="Tesseramento"/>
    <x v="1"/>
    <x v="1"/>
    <x v="0"/>
    <m/>
  </r>
  <r>
    <n v="35298"/>
    <x v="0"/>
    <x v="0"/>
    <x v="0"/>
    <x v="0"/>
    <x v="8"/>
    <x v="393"/>
    <x v="0"/>
    <x v="0"/>
    <s v="Tesseramento"/>
    <x v="1"/>
    <x v="3"/>
    <x v="0"/>
    <m/>
  </r>
  <r>
    <n v="190458"/>
    <x v="1"/>
    <x v="0"/>
    <x v="0"/>
    <x v="0"/>
    <x v="2"/>
    <x v="326"/>
    <x v="0"/>
    <x v="0"/>
    <s v="Tesseramento"/>
    <x v="1"/>
    <x v="7"/>
    <x v="0"/>
    <m/>
  </r>
  <r>
    <n v="190457"/>
    <x v="1"/>
    <x v="0"/>
    <x v="0"/>
    <x v="0"/>
    <x v="2"/>
    <x v="326"/>
    <x v="0"/>
    <x v="1"/>
    <s v="Tesseramento"/>
    <x v="1"/>
    <x v="6"/>
    <x v="0"/>
    <m/>
  </r>
  <r>
    <n v="71679"/>
    <x v="0"/>
    <x v="0"/>
    <x v="0"/>
    <x v="0"/>
    <x v="15"/>
    <x v="57"/>
    <x v="0"/>
    <x v="1"/>
    <s v="Tesseramento"/>
    <x v="1"/>
    <x v="4"/>
    <x v="0"/>
    <m/>
  </r>
  <r>
    <n v="6986"/>
    <x v="0"/>
    <x v="0"/>
    <x v="0"/>
    <x v="0"/>
    <x v="8"/>
    <x v="393"/>
    <x v="0"/>
    <x v="1"/>
    <s v="Tesseramento"/>
    <x v="1"/>
    <x v="0"/>
    <x v="0"/>
    <m/>
  </r>
  <r>
    <n v="158346"/>
    <x v="0"/>
    <x v="0"/>
    <x v="0"/>
    <x v="0"/>
    <x v="15"/>
    <x v="57"/>
    <x v="0"/>
    <x v="0"/>
    <s v="Tesseramento"/>
    <x v="1"/>
    <x v="3"/>
    <x v="0"/>
    <m/>
  </r>
  <r>
    <n v="7867"/>
    <x v="0"/>
    <x v="0"/>
    <x v="0"/>
    <x v="0"/>
    <x v="8"/>
    <x v="393"/>
    <x v="0"/>
    <x v="1"/>
    <s v="Tesseramento"/>
    <x v="1"/>
    <x v="4"/>
    <x v="0"/>
    <m/>
  </r>
  <r>
    <n v="63253"/>
    <x v="0"/>
    <x v="0"/>
    <x v="0"/>
    <x v="0"/>
    <x v="8"/>
    <x v="393"/>
    <x v="0"/>
    <x v="1"/>
    <s v="Tesseramento"/>
    <x v="1"/>
    <x v="4"/>
    <x v="0"/>
    <m/>
  </r>
  <r>
    <n v="120400"/>
    <x v="0"/>
    <x v="0"/>
    <x v="0"/>
    <x v="0"/>
    <x v="8"/>
    <x v="393"/>
    <x v="0"/>
    <x v="1"/>
    <s v="Tesseramento"/>
    <x v="1"/>
    <x v="4"/>
    <x v="0"/>
    <m/>
  </r>
  <r>
    <n v="108297"/>
    <x v="0"/>
    <x v="0"/>
    <x v="0"/>
    <x v="0"/>
    <x v="8"/>
    <x v="393"/>
    <x v="0"/>
    <x v="0"/>
    <s v="Tesseramento"/>
    <x v="1"/>
    <x v="4"/>
    <x v="0"/>
    <m/>
  </r>
  <r>
    <n v="1443"/>
    <x v="0"/>
    <x v="0"/>
    <x v="0"/>
    <x v="0"/>
    <x v="8"/>
    <x v="393"/>
    <x v="0"/>
    <x v="1"/>
    <s v="Tesseramento"/>
    <x v="1"/>
    <x v="4"/>
    <x v="0"/>
    <m/>
  </r>
  <r>
    <n v="1442"/>
    <x v="0"/>
    <x v="0"/>
    <x v="0"/>
    <x v="0"/>
    <x v="8"/>
    <x v="393"/>
    <x v="0"/>
    <x v="0"/>
    <s v="Tesseramento"/>
    <x v="1"/>
    <x v="4"/>
    <x v="0"/>
    <m/>
  </r>
  <r>
    <n v="2726"/>
    <x v="0"/>
    <x v="0"/>
    <x v="0"/>
    <x v="0"/>
    <x v="8"/>
    <x v="393"/>
    <x v="0"/>
    <x v="1"/>
    <s v="Tesseramento"/>
    <x v="1"/>
    <x v="4"/>
    <x v="0"/>
    <m/>
  </r>
  <r>
    <n v="142856"/>
    <x v="1"/>
    <x v="0"/>
    <x v="0"/>
    <x v="0"/>
    <x v="2"/>
    <x v="326"/>
    <x v="0"/>
    <x v="1"/>
    <s v="Tesseramento"/>
    <x v="1"/>
    <x v="6"/>
    <x v="0"/>
    <m/>
  </r>
  <r>
    <n v="142177"/>
    <x v="1"/>
    <x v="0"/>
    <x v="0"/>
    <x v="0"/>
    <x v="2"/>
    <x v="326"/>
    <x v="0"/>
    <x v="0"/>
    <s v="Tesseramento"/>
    <x v="1"/>
    <x v="7"/>
    <x v="0"/>
    <m/>
  </r>
  <r>
    <n v="40889"/>
    <x v="0"/>
    <x v="0"/>
    <x v="0"/>
    <x v="0"/>
    <x v="8"/>
    <x v="393"/>
    <x v="0"/>
    <x v="0"/>
    <s v="Tesseramento"/>
    <x v="1"/>
    <x v="0"/>
    <x v="0"/>
    <m/>
  </r>
  <r>
    <n v="72293"/>
    <x v="0"/>
    <x v="0"/>
    <x v="0"/>
    <x v="0"/>
    <x v="8"/>
    <x v="393"/>
    <x v="0"/>
    <x v="0"/>
    <s v="Tesseramento"/>
    <x v="1"/>
    <x v="3"/>
    <x v="0"/>
    <m/>
  </r>
  <r>
    <n v="56828"/>
    <x v="0"/>
    <x v="0"/>
    <x v="0"/>
    <x v="0"/>
    <x v="8"/>
    <x v="393"/>
    <x v="0"/>
    <x v="0"/>
    <s v="Tesseramento"/>
    <x v="1"/>
    <x v="3"/>
    <x v="0"/>
    <m/>
  </r>
  <r>
    <n v="135606"/>
    <x v="0"/>
    <x v="0"/>
    <x v="0"/>
    <x v="0"/>
    <x v="8"/>
    <x v="393"/>
    <x v="0"/>
    <x v="0"/>
    <s v="Tesseramento"/>
    <x v="1"/>
    <x v="4"/>
    <x v="0"/>
    <m/>
  </r>
  <r>
    <n v="78237"/>
    <x v="0"/>
    <x v="0"/>
    <x v="0"/>
    <x v="0"/>
    <x v="8"/>
    <x v="393"/>
    <x v="0"/>
    <x v="0"/>
    <s v="Tesseramento"/>
    <x v="1"/>
    <x v="4"/>
    <x v="0"/>
    <m/>
  </r>
  <r>
    <n v="24973"/>
    <x v="0"/>
    <x v="0"/>
    <x v="0"/>
    <x v="0"/>
    <x v="8"/>
    <x v="393"/>
    <x v="0"/>
    <x v="1"/>
    <s v="Tesseramento"/>
    <x v="1"/>
    <x v="3"/>
    <x v="0"/>
    <m/>
  </r>
  <r>
    <n v="212701"/>
    <x v="0"/>
    <x v="0"/>
    <x v="0"/>
    <x v="0"/>
    <x v="8"/>
    <x v="393"/>
    <x v="0"/>
    <x v="0"/>
    <s v="Tesseramento"/>
    <x v="1"/>
    <x v="3"/>
    <x v="0"/>
    <m/>
  </r>
  <r>
    <n v="18787"/>
    <x v="0"/>
    <x v="0"/>
    <x v="0"/>
    <x v="0"/>
    <x v="8"/>
    <x v="393"/>
    <x v="0"/>
    <x v="0"/>
    <s v="Tesseramento"/>
    <x v="1"/>
    <x v="4"/>
    <x v="0"/>
    <m/>
  </r>
  <r>
    <n v="154748"/>
    <x v="0"/>
    <x v="0"/>
    <x v="0"/>
    <x v="2"/>
    <x v="8"/>
    <x v="393"/>
    <x v="0"/>
    <x v="0"/>
    <s v="Tesseramento"/>
    <x v="1"/>
    <x v="0"/>
    <x v="0"/>
    <m/>
  </r>
  <r>
    <n v="47384"/>
    <x v="0"/>
    <x v="0"/>
    <x v="0"/>
    <x v="0"/>
    <x v="8"/>
    <x v="393"/>
    <x v="0"/>
    <x v="0"/>
    <s v="Tesseramento"/>
    <x v="1"/>
    <x v="4"/>
    <x v="0"/>
    <m/>
  </r>
  <r>
    <n v="15417"/>
    <x v="0"/>
    <x v="0"/>
    <x v="0"/>
    <x v="0"/>
    <x v="8"/>
    <x v="393"/>
    <x v="0"/>
    <x v="1"/>
    <s v="Tesseramento"/>
    <x v="1"/>
    <x v="4"/>
    <x v="0"/>
    <m/>
  </r>
  <r>
    <n v="161361"/>
    <x v="1"/>
    <x v="0"/>
    <x v="0"/>
    <x v="0"/>
    <x v="8"/>
    <x v="393"/>
    <x v="0"/>
    <x v="0"/>
    <s v="Tesseramento"/>
    <x v="1"/>
    <x v="6"/>
    <x v="0"/>
    <m/>
  </r>
  <r>
    <n v="7946"/>
    <x v="0"/>
    <x v="0"/>
    <x v="0"/>
    <x v="0"/>
    <x v="8"/>
    <x v="393"/>
    <x v="0"/>
    <x v="0"/>
    <s v="Tesseramento"/>
    <x v="1"/>
    <x v="0"/>
    <x v="0"/>
    <m/>
  </r>
  <r>
    <n v="7947"/>
    <x v="0"/>
    <x v="0"/>
    <x v="0"/>
    <x v="0"/>
    <x v="8"/>
    <x v="393"/>
    <x v="0"/>
    <x v="0"/>
    <s v="Tesseramento"/>
    <x v="1"/>
    <x v="4"/>
    <x v="0"/>
    <m/>
  </r>
  <r>
    <n v="161362"/>
    <x v="1"/>
    <x v="0"/>
    <x v="0"/>
    <x v="0"/>
    <x v="8"/>
    <x v="393"/>
    <x v="0"/>
    <x v="0"/>
    <s v="Tesseramento"/>
    <x v="1"/>
    <x v="2"/>
    <x v="0"/>
    <m/>
  </r>
  <r>
    <n v="20103"/>
    <x v="0"/>
    <x v="0"/>
    <x v="0"/>
    <x v="0"/>
    <x v="8"/>
    <x v="393"/>
    <x v="0"/>
    <x v="0"/>
    <s v="Tesseramento"/>
    <x v="1"/>
    <x v="4"/>
    <x v="0"/>
    <m/>
  </r>
  <r>
    <n v="171938"/>
    <x v="0"/>
    <x v="0"/>
    <x v="0"/>
    <x v="1"/>
    <x v="8"/>
    <x v="393"/>
    <x v="0"/>
    <x v="1"/>
    <s v="Tesseramento"/>
    <x v="1"/>
    <x v="4"/>
    <x v="0"/>
    <m/>
  </r>
  <r>
    <n v="153441"/>
    <x v="0"/>
    <x v="0"/>
    <x v="0"/>
    <x v="0"/>
    <x v="8"/>
    <x v="393"/>
    <x v="0"/>
    <x v="0"/>
    <s v="Tesseramento"/>
    <x v="1"/>
    <x v="4"/>
    <x v="0"/>
    <m/>
  </r>
  <r>
    <n v="14315"/>
    <x v="0"/>
    <x v="0"/>
    <x v="0"/>
    <x v="0"/>
    <x v="8"/>
    <x v="393"/>
    <x v="0"/>
    <x v="0"/>
    <s v="Tesseramento"/>
    <x v="1"/>
    <x v="4"/>
    <x v="0"/>
    <m/>
  </r>
  <r>
    <n v="95781"/>
    <x v="0"/>
    <x v="0"/>
    <x v="0"/>
    <x v="0"/>
    <x v="8"/>
    <x v="393"/>
    <x v="0"/>
    <x v="0"/>
    <s v="Tesseramento"/>
    <x v="1"/>
    <x v="3"/>
    <x v="0"/>
    <m/>
  </r>
  <r>
    <n v="183139"/>
    <x v="1"/>
    <x v="0"/>
    <x v="0"/>
    <x v="0"/>
    <x v="2"/>
    <x v="326"/>
    <x v="0"/>
    <x v="0"/>
    <s v="Tesseramento"/>
    <x v="1"/>
    <x v="7"/>
    <x v="0"/>
    <s v="B"/>
  </r>
  <r>
    <n v="201808"/>
    <x v="1"/>
    <x v="0"/>
    <x v="0"/>
    <x v="0"/>
    <x v="2"/>
    <x v="326"/>
    <x v="0"/>
    <x v="1"/>
    <s v="Tesseramento"/>
    <x v="1"/>
    <x v="5"/>
    <x v="0"/>
    <m/>
  </r>
  <r>
    <n v="7955"/>
    <x v="0"/>
    <x v="0"/>
    <x v="0"/>
    <x v="0"/>
    <x v="8"/>
    <x v="393"/>
    <x v="0"/>
    <x v="0"/>
    <s v="Tesseramento"/>
    <x v="1"/>
    <x v="4"/>
    <x v="0"/>
    <m/>
  </r>
  <r>
    <n v="74053"/>
    <x v="0"/>
    <x v="0"/>
    <x v="0"/>
    <x v="0"/>
    <x v="8"/>
    <x v="393"/>
    <x v="0"/>
    <x v="0"/>
    <s v="Tesseramento"/>
    <x v="1"/>
    <x v="4"/>
    <x v="0"/>
    <m/>
  </r>
  <r>
    <n v="213124"/>
    <x v="0"/>
    <x v="0"/>
    <x v="0"/>
    <x v="0"/>
    <x v="8"/>
    <x v="393"/>
    <x v="0"/>
    <x v="0"/>
    <s v="Tesseramento"/>
    <x v="1"/>
    <x v="4"/>
    <x v="0"/>
    <m/>
  </r>
  <r>
    <n v="14897"/>
    <x v="0"/>
    <x v="0"/>
    <x v="0"/>
    <x v="0"/>
    <x v="8"/>
    <x v="393"/>
    <x v="0"/>
    <x v="1"/>
    <s v="Tesseramento"/>
    <x v="1"/>
    <x v="4"/>
    <x v="0"/>
    <m/>
  </r>
  <r>
    <n v="24107"/>
    <x v="0"/>
    <x v="0"/>
    <x v="0"/>
    <x v="0"/>
    <x v="8"/>
    <x v="393"/>
    <x v="0"/>
    <x v="1"/>
    <s v="Tesseramento"/>
    <x v="1"/>
    <x v="4"/>
    <x v="0"/>
    <m/>
  </r>
  <r>
    <n v="209133"/>
    <x v="1"/>
    <x v="0"/>
    <x v="0"/>
    <x v="0"/>
    <x v="2"/>
    <x v="326"/>
    <x v="0"/>
    <x v="0"/>
    <s v="Tesseramento"/>
    <x v="1"/>
    <x v="6"/>
    <x v="0"/>
    <m/>
  </r>
  <r>
    <n v="27552"/>
    <x v="0"/>
    <x v="0"/>
    <x v="0"/>
    <x v="0"/>
    <x v="8"/>
    <x v="393"/>
    <x v="0"/>
    <x v="1"/>
    <s v="Tesseramento"/>
    <x v="1"/>
    <x v="4"/>
    <x v="0"/>
    <m/>
  </r>
  <r>
    <n v="42846"/>
    <x v="0"/>
    <x v="0"/>
    <x v="0"/>
    <x v="0"/>
    <x v="8"/>
    <x v="393"/>
    <x v="0"/>
    <x v="1"/>
    <s v="Tesseramento"/>
    <x v="1"/>
    <x v="3"/>
    <x v="0"/>
    <m/>
  </r>
  <r>
    <n v="7855"/>
    <x v="0"/>
    <x v="0"/>
    <x v="0"/>
    <x v="0"/>
    <x v="8"/>
    <x v="393"/>
    <x v="0"/>
    <x v="1"/>
    <s v="Tesseramento"/>
    <x v="1"/>
    <x v="4"/>
    <x v="0"/>
    <m/>
  </r>
  <r>
    <n v="7964"/>
    <x v="0"/>
    <x v="0"/>
    <x v="0"/>
    <x v="0"/>
    <x v="8"/>
    <x v="393"/>
    <x v="0"/>
    <x v="0"/>
    <s v="Tesseramento"/>
    <x v="1"/>
    <x v="0"/>
    <x v="0"/>
    <m/>
  </r>
  <r>
    <n v="98527"/>
    <x v="0"/>
    <x v="0"/>
    <x v="0"/>
    <x v="0"/>
    <x v="8"/>
    <x v="393"/>
    <x v="0"/>
    <x v="0"/>
    <s v="Tesseramento"/>
    <x v="1"/>
    <x v="3"/>
    <x v="0"/>
    <m/>
  </r>
  <r>
    <n v="100336"/>
    <x v="0"/>
    <x v="0"/>
    <x v="0"/>
    <x v="0"/>
    <x v="8"/>
    <x v="393"/>
    <x v="0"/>
    <x v="0"/>
    <s v="Tesseramento"/>
    <x v="1"/>
    <x v="3"/>
    <x v="0"/>
    <m/>
  </r>
  <r>
    <n v="53508"/>
    <x v="0"/>
    <x v="0"/>
    <x v="0"/>
    <x v="0"/>
    <x v="8"/>
    <x v="393"/>
    <x v="0"/>
    <x v="1"/>
    <s v="Tesseramento"/>
    <x v="1"/>
    <x v="3"/>
    <x v="0"/>
    <m/>
  </r>
  <r>
    <n v="7979"/>
    <x v="0"/>
    <x v="0"/>
    <x v="0"/>
    <x v="1"/>
    <x v="8"/>
    <x v="393"/>
    <x v="0"/>
    <x v="0"/>
    <s v="Tesseramento"/>
    <x v="1"/>
    <x v="4"/>
    <x v="0"/>
    <m/>
  </r>
  <r>
    <n v="215017"/>
    <x v="1"/>
    <x v="0"/>
    <x v="0"/>
    <x v="0"/>
    <x v="2"/>
    <x v="326"/>
    <x v="0"/>
    <x v="1"/>
    <s v="Tesseramento"/>
    <x v="1"/>
    <x v="5"/>
    <x v="0"/>
    <m/>
  </r>
  <r>
    <n v="39680"/>
    <x v="0"/>
    <x v="0"/>
    <x v="0"/>
    <x v="0"/>
    <x v="8"/>
    <x v="393"/>
    <x v="0"/>
    <x v="0"/>
    <s v="Tesseramento"/>
    <x v="1"/>
    <x v="0"/>
    <x v="0"/>
    <m/>
  </r>
  <r>
    <n v="208125"/>
    <x v="1"/>
    <x v="0"/>
    <x v="0"/>
    <x v="0"/>
    <x v="2"/>
    <x v="326"/>
    <x v="0"/>
    <x v="1"/>
    <s v="Tesseramento"/>
    <x v="1"/>
    <x v="6"/>
    <x v="0"/>
    <m/>
  </r>
  <r>
    <n v="29763"/>
    <x v="0"/>
    <x v="0"/>
    <x v="0"/>
    <x v="0"/>
    <x v="8"/>
    <x v="393"/>
    <x v="0"/>
    <x v="0"/>
    <s v="Tesseramento"/>
    <x v="1"/>
    <x v="3"/>
    <x v="0"/>
    <m/>
  </r>
  <r>
    <n v="35726"/>
    <x v="0"/>
    <x v="0"/>
    <x v="0"/>
    <x v="0"/>
    <x v="8"/>
    <x v="393"/>
    <x v="0"/>
    <x v="0"/>
    <s v="Tesseramento"/>
    <x v="1"/>
    <x v="4"/>
    <x v="0"/>
    <m/>
  </r>
  <r>
    <n v="71022"/>
    <x v="0"/>
    <x v="0"/>
    <x v="0"/>
    <x v="0"/>
    <x v="8"/>
    <x v="393"/>
    <x v="0"/>
    <x v="0"/>
    <s v="Tesseramento"/>
    <x v="1"/>
    <x v="0"/>
    <x v="0"/>
    <m/>
  </r>
  <r>
    <n v="7870"/>
    <x v="0"/>
    <x v="0"/>
    <x v="0"/>
    <x v="0"/>
    <x v="8"/>
    <x v="393"/>
    <x v="0"/>
    <x v="1"/>
    <s v="Tesseramento"/>
    <x v="1"/>
    <x v="4"/>
    <x v="0"/>
    <m/>
  </r>
  <r>
    <n v="47332"/>
    <x v="0"/>
    <x v="0"/>
    <x v="0"/>
    <x v="0"/>
    <x v="8"/>
    <x v="393"/>
    <x v="0"/>
    <x v="0"/>
    <s v="Tesseramento"/>
    <x v="1"/>
    <x v="4"/>
    <x v="0"/>
    <m/>
  </r>
  <r>
    <n v="19631"/>
    <x v="0"/>
    <x v="0"/>
    <x v="0"/>
    <x v="0"/>
    <x v="8"/>
    <x v="393"/>
    <x v="0"/>
    <x v="1"/>
    <s v="Tesseramento"/>
    <x v="1"/>
    <x v="3"/>
    <x v="0"/>
    <m/>
  </r>
  <r>
    <n v="7985"/>
    <x v="0"/>
    <x v="0"/>
    <x v="0"/>
    <x v="0"/>
    <x v="8"/>
    <x v="393"/>
    <x v="0"/>
    <x v="0"/>
    <s v="Tesseramento"/>
    <x v="1"/>
    <x v="3"/>
    <x v="0"/>
    <m/>
  </r>
  <r>
    <n v="7719"/>
    <x v="0"/>
    <x v="0"/>
    <x v="0"/>
    <x v="0"/>
    <x v="8"/>
    <x v="393"/>
    <x v="0"/>
    <x v="0"/>
    <s v="Tesseramento"/>
    <x v="1"/>
    <x v="3"/>
    <x v="0"/>
    <m/>
  </r>
  <r>
    <n v="53157"/>
    <x v="0"/>
    <x v="0"/>
    <x v="0"/>
    <x v="0"/>
    <x v="8"/>
    <x v="393"/>
    <x v="0"/>
    <x v="0"/>
    <s v="Tesseramento"/>
    <x v="1"/>
    <x v="0"/>
    <x v="0"/>
    <m/>
  </r>
  <r>
    <n v="25468"/>
    <x v="0"/>
    <x v="0"/>
    <x v="0"/>
    <x v="0"/>
    <x v="8"/>
    <x v="393"/>
    <x v="0"/>
    <x v="1"/>
    <s v="Tesseramento"/>
    <x v="1"/>
    <x v="3"/>
    <x v="0"/>
    <m/>
  </r>
  <r>
    <n v="219966"/>
    <x v="0"/>
    <x v="0"/>
    <x v="0"/>
    <x v="0"/>
    <x v="8"/>
    <x v="393"/>
    <x v="0"/>
    <x v="0"/>
    <s v="Tesseramento"/>
    <x v="1"/>
    <x v="4"/>
    <x v="0"/>
    <m/>
  </r>
  <r>
    <n v="87236"/>
    <x v="0"/>
    <x v="0"/>
    <x v="0"/>
    <x v="0"/>
    <x v="8"/>
    <x v="393"/>
    <x v="0"/>
    <x v="1"/>
    <s v="Tesseramento"/>
    <x v="1"/>
    <x v="4"/>
    <x v="0"/>
    <m/>
  </r>
  <r>
    <n v="54638"/>
    <x v="0"/>
    <x v="0"/>
    <x v="0"/>
    <x v="0"/>
    <x v="8"/>
    <x v="393"/>
    <x v="0"/>
    <x v="0"/>
    <s v="Tesseramento"/>
    <x v="1"/>
    <x v="3"/>
    <x v="0"/>
    <m/>
  </r>
  <r>
    <n v="7991"/>
    <x v="0"/>
    <x v="0"/>
    <x v="0"/>
    <x v="0"/>
    <x v="8"/>
    <x v="393"/>
    <x v="0"/>
    <x v="0"/>
    <s v="Tesseramento"/>
    <x v="1"/>
    <x v="3"/>
    <x v="0"/>
    <m/>
  </r>
  <r>
    <n v="7990"/>
    <x v="0"/>
    <x v="0"/>
    <x v="0"/>
    <x v="0"/>
    <x v="8"/>
    <x v="393"/>
    <x v="0"/>
    <x v="0"/>
    <s v="Tesseramento"/>
    <x v="1"/>
    <x v="3"/>
    <x v="0"/>
    <m/>
  </r>
  <r>
    <n v="152025"/>
    <x v="0"/>
    <x v="0"/>
    <x v="0"/>
    <x v="0"/>
    <x v="8"/>
    <x v="393"/>
    <x v="0"/>
    <x v="0"/>
    <s v="Tesseramento"/>
    <x v="1"/>
    <x v="0"/>
    <x v="0"/>
    <m/>
  </r>
  <r>
    <n v="45832"/>
    <x v="0"/>
    <x v="0"/>
    <x v="0"/>
    <x v="0"/>
    <x v="8"/>
    <x v="393"/>
    <x v="0"/>
    <x v="0"/>
    <s v="Tesseramento"/>
    <x v="1"/>
    <x v="4"/>
    <x v="0"/>
    <m/>
  </r>
  <r>
    <n v="214494"/>
    <x v="0"/>
    <x v="0"/>
    <x v="0"/>
    <x v="0"/>
    <x v="8"/>
    <x v="393"/>
    <x v="0"/>
    <x v="0"/>
    <s v="Tesseramento"/>
    <x v="1"/>
    <x v="0"/>
    <x v="0"/>
    <m/>
  </r>
  <r>
    <n v="17036"/>
    <x v="0"/>
    <x v="0"/>
    <x v="0"/>
    <x v="0"/>
    <x v="8"/>
    <x v="393"/>
    <x v="0"/>
    <x v="0"/>
    <s v="Tesseramento"/>
    <x v="1"/>
    <x v="3"/>
    <x v="0"/>
    <m/>
  </r>
  <r>
    <n v="123575"/>
    <x v="0"/>
    <x v="0"/>
    <x v="0"/>
    <x v="0"/>
    <x v="8"/>
    <x v="393"/>
    <x v="0"/>
    <x v="0"/>
    <s v="Tesseramento"/>
    <x v="1"/>
    <x v="0"/>
    <x v="0"/>
    <m/>
  </r>
  <r>
    <n v="50875"/>
    <x v="0"/>
    <x v="0"/>
    <x v="0"/>
    <x v="0"/>
    <x v="8"/>
    <x v="393"/>
    <x v="0"/>
    <x v="1"/>
    <s v="Tesseramento"/>
    <x v="1"/>
    <x v="4"/>
    <x v="0"/>
    <m/>
  </r>
  <r>
    <n v="80601"/>
    <x v="0"/>
    <x v="0"/>
    <x v="0"/>
    <x v="0"/>
    <x v="8"/>
    <x v="393"/>
    <x v="0"/>
    <x v="0"/>
    <s v="Tesseramento"/>
    <x v="1"/>
    <x v="4"/>
    <x v="0"/>
    <m/>
  </r>
  <r>
    <n v="65643"/>
    <x v="0"/>
    <x v="0"/>
    <x v="0"/>
    <x v="0"/>
    <x v="2"/>
    <x v="292"/>
    <x v="0"/>
    <x v="1"/>
    <s v="Tesseramento"/>
    <x v="1"/>
    <x v="4"/>
    <x v="0"/>
    <m/>
  </r>
  <r>
    <n v="203406"/>
    <x v="1"/>
    <x v="0"/>
    <x v="0"/>
    <x v="0"/>
    <x v="2"/>
    <x v="326"/>
    <x v="0"/>
    <x v="1"/>
    <s v="Tesseramento"/>
    <x v="1"/>
    <x v="6"/>
    <x v="0"/>
    <s v="B"/>
  </r>
  <r>
    <n v="190459"/>
    <x v="1"/>
    <x v="0"/>
    <x v="0"/>
    <x v="0"/>
    <x v="2"/>
    <x v="326"/>
    <x v="0"/>
    <x v="0"/>
    <s v="Tesseramento"/>
    <x v="1"/>
    <x v="5"/>
    <x v="0"/>
    <m/>
  </r>
  <r>
    <n v="198851"/>
    <x v="1"/>
    <x v="0"/>
    <x v="0"/>
    <x v="1"/>
    <x v="2"/>
    <x v="326"/>
    <x v="0"/>
    <x v="0"/>
    <s v="Tesseramento"/>
    <x v="1"/>
    <x v="5"/>
    <x v="0"/>
    <m/>
  </r>
  <r>
    <n v="192832"/>
    <x v="1"/>
    <x v="0"/>
    <x v="0"/>
    <x v="0"/>
    <x v="2"/>
    <x v="326"/>
    <x v="0"/>
    <x v="0"/>
    <s v="Tesseramento"/>
    <x v="1"/>
    <x v="5"/>
    <x v="0"/>
    <m/>
  </r>
  <r>
    <n v="172730"/>
    <x v="1"/>
    <x v="0"/>
    <x v="0"/>
    <x v="0"/>
    <x v="2"/>
    <x v="326"/>
    <x v="0"/>
    <x v="1"/>
    <s v="Tesseramento"/>
    <x v="1"/>
    <x v="7"/>
    <x v="0"/>
    <s v="B"/>
  </r>
  <r>
    <n v="173972"/>
    <x v="1"/>
    <x v="0"/>
    <x v="0"/>
    <x v="0"/>
    <x v="2"/>
    <x v="326"/>
    <x v="0"/>
    <x v="0"/>
    <s v="Tesseramento"/>
    <x v="1"/>
    <x v="2"/>
    <x v="0"/>
    <m/>
  </r>
  <r>
    <n v="234082"/>
    <x v="0"/>
    <x v="1"/>
    <x v="1"/>
    <x v="0"/>
    <x v="7"/>
    <x v="123"/>
    <x v="0"/>
    <x v="1"/>
    <s v="Tesseramento"/>
    <x v="1"/>
    <x v="0"/>
    <x v="0"/>
    <m/>
  </r>
  <r>
    <n v="205644"/>
    <x v="1"/>
    <x v="0"/>
    <x v="0"/>
    <x v="0"/>
    <x v="2"/>
    <x v="326"/>
    <x v="0"/>
    <x v="0"/>
    <s v="Tesseramento"/>
    <x v="1"/>
    <x v="5"/>
    <x v="0"/>
    <m/>
  </r>
  <r>
    <n v="219398"/>
    <x v="0"/>
    <x v="0"/>
    <x v="0"/>
    <x v="0"/>
    <x v="7"/>
    <x v="123"/>
    <x v="0"/>
    <x v="0"/>
    <s v="Tesseramento"/>
    <x v="1"/>
    <x v="0"/>
    <x v="0"/>
    <m/>
  </r>
  <r>
    <n v="152498"/>
    <x v="0"/>
    <x v="0"/>
    <x v="0"/>
    <x v="0"/>
    <x v="7"/>
    <x v="123"/>
    <x v="0"/>
    <x v="0"/>
    <s v="Tesseramento"/>
    <x v="1"/>
    <x v="4"/>
    <x v="0"/>
    <m/>
  </r>
  <r>
    <n v="152497"/>
    <x v="0"/>
    <x v="0"/>
    <x v="0"/>
    <x v="0"/>
    <x v="7"/>
    <x v="123"/>
    <x v="0"/>
    <x v="1"/>
    <s v="Tesseramento"/>
    <x v="1"/>
    <x v="4"/>
    <x v="0"/>
    <m/>
  </r>
  <r>
    <n v="198054"/>
    <x v="0"/>
    <x v="0"/>
    <x v="0"/>
    <x v="0"/>
    <x v="7"/>
    <x v="123"/>
    <x v="0"/>
    <x v="0"/>
    <s v="Tesseramento"/>
    <x v="1"/>
    <x v="3"/>
    <x v="0"/>
    <m/>
  </r>
  <r>
    <n v="224827"/>
    <x v="0"/>
    <x v="1"/>
    <x v="0"/>
    <x v="0"/>
    <x v="7"/>
    <x v="123"/>
    <x v="0"/>
    <x v="0"/>
    <s v="Tesseramento"/>
    <x v="1"/>
    <x v="0"/>
    <x v="0"/>
    <m/>
  </r>
  <r>
    <n v="143441"/>
    <x v="0"/>
    <x v="0"/>
    <x v="0"/>
    <x v="0"/>
    <x v="7"/>
    <x v="123"/>
    <x v="0"/>
    <x v="0"/>
    <s v="Tesseramento"/>
    <x v="1"/>
    <x v="0"/>
    <x v="0"/>
    <m/>
  </r>
  <r>
    <n v="173192"/>
    <x v="0"/>
    <x v="0"/>
    <x v="0"/>
    <x v="0"/>
    <x v="7"/>
    <x v="123"/>
    <x v="0"/>
    <x v="1"/>
    <s v="Tesseramento"/>
    <x v="1"/>
    <x v="4"/>
    <x v="0"/>
    <m/>
  </r>
  <r>
    <n v="17472"/>
    <x v="0"/>
    <x v="0"/>
    <x v="0"/>
    <x v="0"/>
    <x v="7"/>
    <x v="123"/>
    <x v="0"/>
    <x v="0"/>
    <s v="Tesseramento"/>
    <x v="1"/>
    <x v="4"/>
    <x v="0"/>
    <m/>
  </r>
  <r>
    <n v="133336"/>
    <x v="0"/>
    <x v="0"/>
    <x v="0"/>
    <x v="0"/>
    <x v="7"/>
    <x v="123"/>
    <x v="0"/>
    <x v="0"/>
    <s v="Tesseramento"/>
    <x v="1"/>
    <x v="0"/>
    <x v="0"/>
    <m/>
  </r>
  <r>
    <n v="150289"/>
    <x v="1"/>
    <x v="0"/>
    <x v="0"/>
    <x v="0"/>
    <x v="7"/>
    <x v="123"/>
    <x v="0"/>
    <x v="0"/>
    <s v="Tesseramento"/>
    <x v="1"/>
    <x v="7"/>
    <x v="0"/>
    <s v="BG"/>
  </r>
  <r>
    <n v="148615"/>
    <x v="0"/>
    <x v="0"/>
    <x v="0"/>
    <x v="0"/>
    <x v="11"/>
    <x v="130"/>
    <x v="0"/>
    <x v="0"/>
    <s v="Tesseramento"/>
    <x v="1"/>
    <x v="0"/>
    <x v="0"/>
    <m/>
  </r>
  <r>
    <n v="227942"/>
    <x v="0"/>
    <x v="0"/>
    <x v="0"/>
    <x v="0"/>
    <x v="11"/>
    <x v="130"/>
    <x v="0"/>
    <x v="0"/>
    <s v="Tesseramento"/>
    <x v="1"/>
    <x v="0"/>
    <x v="0"/>
    <m/>
  </r>
  <r>
    <n v="54118"/>
    <x v="0"/>
    <x v="0"/>
    <x v="0"/>
    <x v="0"/>
    <x v="11"/>
    <x v="130"/>
    <x v="0"/>
    <x v="0"/>
    <s v="Tesseramento"/>
    <x v="1"/>
    <x v="4"/>
    <x v="0"/>
    <m/>
  </r>
  <r>
    <n v="93742"/>
    <x v="0"/>
    <x v="0"/>
    <x v="0"/>
    <x v="0"/>
    <x v="11"/>
    <x v="130"/>
    <x v="0"/>
    <x v="0"/>
    <s v="Tesseramento"/>
    <x v="1"/>
    <x v="4"/>
    <x v="0"/>
    <m/>
  </r>
  <r>
    <n v="75293"/>
    <x v="0"/>
    <x v="0"/>
    <x v="2"/>
    <x v="0"/>
    <x v="8"/>
    <x v="393"/>
    <x v="0"/>
    <x v="0"/>
    <s v="Tesseramento"/>
    <x v="1"/>
    <x v="4"/>
    <x v="0"/>
    <m/>
  </r>
  <r>
    <n v="229116"/>
    <x v="0"/>
    <x v="0"/>
    <x v="0"/>
    <x v="0"/>
    <x v="7"/>
    <x v="123"/>
    <x v="0"/>
    <x v="0"/>
    <s v="Tesseramento"/>
    <x v="1"/>
    <x v="4"/>
    <x v="0"/>
    <m/>
  </r>
  <r>
    <n v="215395"/>
    <x v="0"/>
    <x v="1"/>
    <x v="0"/>
    <x v="1"/>
    <x v="8"/>
    <x v="393"/>
    <x v="0"/>
    <x v="0"/>
    <s v="Tesseramento"/>
    <x v="1"/>
    <x v="3"/>
    <x v="0"/>
    <m/>
  </r>
  <r>
    <n v="234083"/>
    <x v="0"/>
    <x v="1"/>
    <x v="1"/>
    <x v="2"/>
    <x v="7"/>
    <x v="123"/>
    <x v="0"/>
    <x v="0"/>
    <s v="Tesseramento"/>
    <x v="1"/>
    <x v="4"/>
    <x v="0"/>
    <m/>
  </r>
  <r>
    <n v="234088"/>
    <x v="0"/>
    <x v="0"/>
    <x v="1"/>
    <x v="1"/>
    <x v="8"/>
    <x v="358"/>
    <x v="0"/>
    <x v="0"/>
    <s v="Tesseramento"/>
    <x v="0"/>
    <x v="0"/>
    <x v="0"/>
    <m/>
  </r>
  <r>
    <n v="215394"/>
    <x v="0"/>
    <x v="1"/>
    <x v="0"/>
    <x v="0"/>
    <x v="8"/>
    <x v="393"/>
    <x v="0"/>
    <x v="1"/>
    <s v="Tesseramento"/>
    <x v="1"/>
    <x v="3"/>
    <x v="0"/>
    <m/>
  </r>
  <r>
    <n v="214477"/>
    <x v="0"/>
    <x v="1"/>
    <x v="0"/>
    <x v="0"/>
    <x v="8"/>
    <x v="393"/>
    <x v="0"/>
    <x v="0"/>
    <s v="Tesseramento"/>
    <x v="1"/>
    <x v="0"/>
    <x v="0"/>
    <m/>
  </r>
  <r>
    <n v="54104"/>
    <x v="0"/>
    <x v="0"/>
    <x v="0"/>
    <x v="0"/>
    <x v="11"/>
    <x v="130"/>
    <x v="0"/>
    <x v="1"/>
    <s v="Tesseramento"/>
    <x v="1"/>
    <x v="4"/>
    <x v="0"/>
    <m/>
  </r>
  <r>
    <n v="231179"/>
    <x v="0"/>
    <x v="0"/>
    <x v="0"/>
    <x v="1"/>
    <x v="11"/>
    <x v="130"/>
    <x v="0"/>
    <x v="0"/>
    <s v="Tesseramento"/>
    <x v="1"/>
    <x v="0"/>
    <x v="0"/>
    <m/>
  </r>
  <r>
    <n v="169031"/>
    <x v="0"/>
    <x v="0"/>
    <x v="0"/>
    <x v="0"/>
    <x v="11"/>
    <x v="130"/>
    <x v="0"/>
    <x v="0"/>
    <s v="Tesseramento"/>
    <x v="1"/>
    <x v="0"/>
    <x v="0"/>
    <m/>
  </r>
  <r>
    <n v="225412"/>
    <x v="0"/>
    <x v="1"/>
    <x v="0"/>
    <x v="0"/>
    <x v="8"/>
    <x v="393"/>
    <x v="0"/>
    <x v="0"/>
    <s v="Tesseramento"/>
    <x v="1"/>
    <x v="3"/>
    <x v="0"/>
    <m/>
  </r>
  <r>
    <n v="149186"/>
    <x v="1"/>
    <x v="0"/>
    <x v="0"/>
    <x v="0"/>
    <x v="11"/>
    <x v="130"/>
    <x v="0"/>
    <x v="0"/>
    <s v="Tesseramento"/>
    <x v="1"/>
    <x v="2"/>
    <x v="0"/>
    <m/>
  </r>
  <r>
    <n v="137799"/>
    <x v="0"/>
    <x v="0"/>
    <x v="0"/>
    <x v="0"/>
    <x v="11"/>
    <x v="130"/>
    <x v="0"/>
    <x v="0"/>
    <s v="Tesseramento"/>
    <x v="1"/>
    <x v="0"/>
    <x v="0"/>
    <m/>
  </r>
  <r>
    <n v="33819"/>
    <x v="0"/>
    <x v="0"/>
    <x v="0"/>
    <x v="0"/>
    <x v="11"/>
    <x v="130"/>
    <x v="0"/>
    <x v="0"/>
    <s v="Tesseramento"/>
    <x v="1"/>
    <x v="3"/>
    <x v="0"/>
    <m/>
  </r>
  <r>
    <n v="180450"/>
    <x v="0"/>
    <x v="0"/>
    <x v="0"/>
    <x v="0"/>
    <x v="11"/>
    <x v="130"/>
    <x v="0"/>
    <x v="0"/>
    <s v="Tesseramento"/>
    <x v="1"/>
    <x v="4"/>
    <x v="0"/>
    <m/>
  </r>
  <r>
    <n v="89846"/>
    <x v="0"/>
    <x v="0"/>
    <x v="0"/>
    <x v="0"/>
    <x v="11"/>
    <x v="130"/>
    <x v="0"/>
    <x v="0"/>
    <s v="Tesseramento"/>
    <x v="1"/>
    <x v="3"/>
    <x v="0"/>
    <m/>
  </r>
  <r>
    <n v="17073"/>
    <x v="0"/>
    <x v="0"/>
    <x v="0"/>
    <x v="0"/>
    <x v="11"/>
    <x v="130"/>
    <x v="0"/>
    <x v="0"/>
    <s v="Tesseramento"/>
    <x v="1"/>
    <x v="1"/>
    <x v="0"/>
    <m/>
  </r>
  <r>
    <n v="232756"/>
    <x v="0"/>
    <x v="0"/>
    <x v="0"/>
    <x v="1"/>
    <x v="11"/>
    <x v="130"/>
    <x v="0"/>
    <x v="0"/>
    <s v="Tesseramento"/>
    <x v="1"/>
    <x v="3"/>
    <x v="0"/>
    <m/>
  </r>
  <r>
    <n v="98662"/>
    <x v="0"/>
    <x v="0"/>
    <x v="0"/>
    <x v="0"/>
    <x v="11"/>
    <x v="130"/>
    <x v="0"/>
    <x v="1"/>
    <s v="Tesseramento"/>
    <x v="1"/>
    <x v="3"/>
    <x v="0"/>
    <m/>
  </r>
  <r>
    <n v="209341"/>
    <x v="0"/>
    <x v="0"/>
    <x v="0"/>
    <x v="0"/>
    <x v="11"/>
    <x v="130"/>
    <x v="0"/>
    <x v="0"/>
    <s v="Tesseramento"/>
    <x v="1"/>
    <x v="4"/>
    <x v="0"/>
    <m/>
  </r>
  <r>
    <n v="182807"/>
    <x v="0"/>
    <x v="0"/>
    <x v="0"/>
    <x v="0"/>
    <x v="11"/>
    <x v="130"/>
    <x v="0"/>
    <x v="0"/>
    <s v="Tesseramento"/>
    <x v="1"/>
    <x v="3"/>
    <x v="0"/>
    <m/>
  </r>
  <r>
    <n v="125108"/>
    <x v="0"/>
    <x v="0"/>
    <x v="0"/>
    <x v="0"/>
    <x v="11"/>
    <x v="130"/>
    <x v="0"/>
    <x v="0"/>
    <s v="Tesseramento"/>
    <x v="1"/>
    <x v="0"/>
    <x v="0"/>
    <m/>
  </r>
  <r>
    <n v="137135"/>
    <x v="0"/>
    <x v="0"/>
    <x v="0"/>
    <x v="0"/>
    <x v="11"/>
    <x v="130"/>
    <x v="0"/>
    <x v="0"/>
    <s v="Tesseramento"/>
    <x v="1"/>
    <x v="3"/>
    <x v="0"/>
    <m/>
  </r>
  <r>
    <n v="33831"/>
    <x v="0"/>
    <x v="0"/>
    <x v="0"/>
    <x v="0"/>
    <x v="11"/>
    <x v="130"/>
    <x v="0"/>
    <x v="0"/>
    <s v="Tesseramento"/>
    <x v="1"/>
    <x v="4"/>
    <x v="0"/>
    <m/>
  </r>
  <r>
    <n v="92723"/>
    <x v="0"/>
    <x v="0"/>
    <x v="0"/>
    <x v="0"/>
    <x v="11"/>
    <x v="130"/>
    <x v="0"/>
    <x v="0"/>
    <s v="Tesseramento"/>
    <x v="1"/>
    <x v="4"/>
    <x v="0"/>
    <m/>
  </r>
  <r>
    <n v="33847"/>
    <x v="0"/>
    <x v="0"/>
    <x v="0"/>
    <x v="0"/>
    <x v="11"/>
    <x v="130"/>
    <x v="0"/>
    <x v="0"/>
    <s v="Tesseramento"/>
    <x v="1"/>
    <x v="4"/>
    <x v="0"/>
    <m/>
  </r>
  <r>
    <n v="173117"/>
    <x v="0"/>
    <x v="0"/>
    <x v="0"/>
    <x v="0"/>
    <x v="11"/>
    <x v="130"/>
    <x v="0"/>
    <x v="0"/>
    <s v="Tesseramento"/>
    <x v="1"/>
    <x v="3"/>
    <x v="0"/>
    <m/>
  </r>
  <r>
    <n v="82611"/>
    <x v="0"/>
    <x v="0"/>
    <x v="0"/>
    <x v="0"/>
    <x v="11"/>
    <x v="130"/>
    <x v="0"/>
    <x v="0"/>
    <s v="Tesseramento"/>
    <x v="1"/>
    <x v="0"/>
    <x v="0"/>
    <m/>
  </r>
  <r>
    <n v="224914"/>
    <x v="0"/>
    <x v="0"/>
    <x v="0"/>
    <x v="0"/>
    <x v="11"/>
    <x v="130"/>
    <x v="0"/>
    <x v="0"/>
    <s v="Tesseramento"/>
    <x v="1"/>
    <x v="0"/>
    <x v="0"/>
    <m/>
  </r>
  <r>
    <n v="227940"/>
    <x v="1"/>
    <x v="0"/>
    <x v="0"/>
    <x v="1"/>
    <x v="11"/>
    <x v="130"/>
    <x v="0"/>
    <x v="0"/>
    <s v="Tesseramento"/>
    <x v="1"/>
    <x v="5"/>
    <x v="0"/>
    <m/>
  </r>
  <r>
    <n v="152270"/>
    <x v="0"/>
    <x v="0"/>
    <x v="0"/>
    <x v="0"/>
    <x v="11"/>
    <x v="130"/>
    <x v="0"/>
    <x v="0"/>
    <s v="Tesseramento"/>
    <x v="1"/>
    <x v="3"/>
    <x v="0"/>
    <m/>
  </r>
  <r>
    <n v="207898"/>
    <x v="0"/>
    <x v="0"/>
    <x v="0"/>
    <x v="0"/>
    <x v="11"/>
    <x v="130"/>
    <x v="0"/>
    <x v="0"/>
    <s v="Tesseramento"/>
    <x v="1"/>
    <x v="1"/>
    <x v="0"/>
    <m/>
  </r>
  <r>
    <n v="82615"/>
    <x v="0"/>
    <x v="0"/>
    <x v="0"/>
    <x v="1"/>
    <x v="11"/>
    <x v="130"/>
    <x v="0"/>
    <x v="1"/>
    <s v="Tesseramento"/>
    <x v="1"/>
    <x v="3"/>
    <x v="0"/>
    <m/>
  </r>
  <r>
    <n v="33832"/>
    <x v="0"/>
    <x v="0"/>
    <x v="0"/>
    <x v="0"/>
    <x v="11"/>
    <x v="130"/>
    <x v="0"/>
    <x v="1"/>
    <s v="Tesseramento"/>
    <x v="1"/>
    <x v="4"/>
    <x v="0"/>
    <m/>
  </r>
  <r>
    <n v="98673"/>
    <x v="0"/>
    <x v="0"/>
    <x v="0"/>
    <x v="0"/>
    <x v="11"/>
    <x v="130"/>
    <x v="0"/>
    <x v="0"/>
    <s v="Tesseramento"/>
    <x v="1"/>
    <x v="0"/>
    <x v="0"/>
    <m/>
  </r>
  <r>
    <n v="209342"/>
    <x v="0"/>
    <x v="0"/>
    <x v="0"/>
    <x v="0"/>
    <x v="11"/>
    <x v="130"/>
    <x v="0"/>
    <x v="1"/>
    <s v="Tesseramento"/>
    <x v="1"/>
    <x v="4"/>
    <x v="0"/>
    <m/>
  </r>
  <r>
    <n v="26740"/>
    <x v="0"/>
    <x v="0"/>
    <x v="0"/>
    <x v="0"/>
    <x v="11"/>
    <x v="130"/>
    <x v="0"/>
    <x v="0"/>
    <s v="Tesseramento"/>
    <x v="1"/>
    <x v="3"/>
    <x v="0"/>
    <m/>
  </r>
  <r>
    <n v="209255"/>
    <x v="0"/>
    <x v="0"/>
    <x v="0"/>
    <x v="0"/>
    <x v="11"/>
    <x v="130"/>
    <x v="0"/>
    <x v="0"/>
    <s v="Tesseramento"/>
    <x v="1"/>
    <x v="3"/>
    <x v="0"/>
    <m/>
  </r>
  <r>
    <n v="86538"/>
    <x v="0"/>
    <x v="0"/>
    <x v="0"/>
    <x v="0"/>
    <x v="11"/>
    <x v="130"/>
    <x v="0"/>
    <x v="0"/>
    <s v="Tesseramento"/>
    <x v="1"/>
    <x v="0"/>
    <x v="0"/>
    <m/>
  </r>
  <r>
    <n v="231220"/>
    <x v="0"/>
    <x v="0"/>
    <x v="0"/>
    <x v="1"/>
    <x v="11"/>
    <x v="130"/>
    <x v="0"/>
    <x v="0"/>
    <s v="Tesseramento"/>
    <x v="1"/>
    <x v="0"/>
    <x v="0"/>
    <m/>
  </r>
  <r>
    <n v="137138"/>
    <x v="0"/>
    <x v="0"/>
    <x v="0"/>
    <x v="0"/>
    <x v="11"/>
    <x v="130"/>
    <x v="0"/>
    <x v="1"/>
    <s v="Tesseramento"/>
    <x v="1"/>
    <x v="3"/>
    <x v="0"/>
    <m/>
  </r>
  <r>
    <n v="148614"/>
    <x v="0"/>
    <x v="0"/>
    <x v="0"/>
    <x v="0"/>
    <x v="11"/>
    <x v="130"/>
    <x v="0"/>
    <x v="1"/>
    <s v="Tesseramento"/>
    <x v="1"/>
    <x v="0"/>
    <x v="0"/>
    <m/>
  </r>
  <r>
    <n v="234089"/>
    <x v="0"/>
    <x v="0"/>
    <x v="1"/>
    <x v="3"/>
    <x v="8"/>
    <x v="358"/>
    <x v="0"/>
    <x v="0"/>
    <s v="Tesseramento"/>
    <x v="0"/>
    <x v="3"/>
    <x v="0"/>
    <m/>
  </r>
  <r>
    <n v="234717"/>
    <x v="0"/>
    <x v="0"/>
    <x v="1"/>
    <x v="0"/>
    <x v="8"/>
    <x v="393"/>
    <x v="0"/>
    <x v="0"/>
    <s v="Tesseramento"/>
    <x v="1"/>
    <x v="4"/>
    <x v="0"/>
    <m/>
  </r>
  <r>
    <n v="220535"/>
    <x v="0"/>
    <x v="0"/>
    <x v="0"/>
    <x v="1"/>
    <x v="8"/>
    <x v="358"/>
    <x v="0"/>
    <x v="0"/>
    <s v="Tesseramento"/>
    <x v="0"/>
    <x v="3"/>
    <x v="0"/>
    <m/>
  </r>
  <r>
    <n v="151756"/>
    <x v="0"/>
    <x v="0"/>
    <x v="0"/>
    <x v="0"/>
    <x v="8"/>
    <x v="358"/>
    <x v="0"/>
    <x v="0"/>
    <s v="Tesseramento"/>
    <x v="0"/>
    <x v="0"/>
    <x v="0"/>
    <m/>
  </r>
  <r>
    <n v="150556"/>
    <x v="0"/>
    <x v="0"/>
    <x v="0"/>
    <x v="0"/>
    <x v="8"/>
    <x v="358"/>
    <x v="0"/>
    <x v="0"/>
    <s v="Tesseramento"/>
    <x v="0"/>
    <x v="4"/>
    <x v="0"/>
    <m/>
  </r>
  <r>
    <n v="17495"/>
    <x v="0"/>
    <x v="0"/>
    <x v="0"/>
    <x v="1"/>
    <x v="8"/>
    <x v="358"/>
    <x v="0"/>
    <x v="0"/>
    <s v="Tesseramento"/>
    <x v="0"/>
    <x v="4"/>
    <x v="0"/>
    <m/>
  </r>
  <r>
    <n v="108049"/>
    <x v="0"/>
    <x v="0"/>
    <x v="0"/>
    <x v="1"/>
    <x v="8"/>
    <x v="358"/>
    <x v="0"/>
    <x v="1"/>
    <s v="Tesseramento"/>
    <x v="0"/>
    <x v="4"/>
    <x v="0"/>
    <m/>
  </r>
  <r>
    <n v="151758"/>
    <x v="0"/>
    <x v="0"/>
    <x v="0"/>
    <x v="1"/>
    <x v="8"/>
    <x v="358"/>
    <x v="0"/>
    <x v="1"/>
    <s v="Tesseramento"/>
    <x v="0"/>
    <x v="3"/>
    <x v="0"/>
    <m/>
  </r>
  <r>
    <n v="106319"/>
    <x v="0"/>
    <x v="0"/>
    <x v="0"/>
    <x v="0"/>
    <x v="8"/>
    <x v="358"/>
    <x v="0"/>
    <x v="0"/>
    <s v="Tesseramento"/>
    <x v="0"/>
    <x v="0"/>
    <x v="0"/>
    <m/>
  </r>
  <r>
    <n v="168976"/>
    <x v="0"/>
    <x v="0"/>
    <x v="0"/>
    <x v="0"/>
    <x v="8"/>
    <x v="358"/>
    <x v="0"/>
    <x v="0"/>
    <s v="Tesseramento"/>
    <x v="0"/>
    <x v="0"/>
    <x v="0"/>
    <m/>
  </r>
  <r>
    <n v="216497"/>
    <x v="0"/>
    <x v="0"/>
    <x v="0"/>
    <x v="3"/>
    <x v="8"/>
    <x v="358"/>
    <x v="0"/>
    <x v="0"/>
    <s v="Tesseramento"/>
    <x v="0"/>
    <x v="1"/>
    <x v="0"/>
    <m/>
  </r>
  <r>
    <n v="212454"/>
    <x v="0"/>
    <x v="0"/>
    <x v="0"/>
    <x v="0"/>
    <x v="8"/>
    <x v="358"/>
    <x v="0"/>
    <x v="0"/>
    <s v="Tesseramento"/>
    <x v="0"/>
    <x v="3"/>
    <x v="0"/>
    <m/>
  </r>
  <r>
    <n v="203726"/>
    <x v="0"/>
    <x v="0"/>
    <x v="0"/>
    <x v="0"/>
    <x v="8"/>
    <x v="358"/>
    <x v="0"/>
    <x v="0"/>
    <s v="Tesseramento"/>
    <x v="0"/>
    <x v="1"/>
    <x v="0"/>
    <m/>
  </r>
  <r>
    <n v="153016"/>
    <x v="0"/>
    <x v="0"/>
    <x v="0"/>
    <x v="3"/>
    <x v="8"/>
    <x v="358"/>
    <x v="0"/>
    <x v="0"/>
    <s v="Tesseramento"/>
    <x v="0"/>
    <x v="4"/>
    <x v="0"/>
    <m/>
  </r>
  <r>
    <n v="191918"/>
    <x v="0"/>
    <x v="0"/>
    <x v="0"/>
    <x v="0"/>
    <x v="8"/>
    <x v="358"/>
    <x v="0"/>
    <x v="0"/>
    <s v="Tesseramento"/>
    <x v="0"/>
    <x v="3"/>
    <x v="0"/>
    <m/>
  </r>
  <r>
    <n v="17171"/>
    <x v="0"/>
    <x v="0"/>
    <x v="0"/>
    <x v="0"/>
    <x v="8"/>
    <x v="358"/>
    <x v="0"/>
    <x v="0"/>
    <s v="Tesseramento"/>
    <x v="0"/>
    <x v="4"/>
    <x v="0"/>
    <m/>
  </r>
  <r>
    <n v="179167"/>
    <x v="0"/>
    <x v="0"/>
    <x v="0"/>
    <x v="0"/>
    <x v="8"/>
    <x v="358"/>
    <x v="0"/>
    <x v="0"/>
    <s v="Tesseramento"/>
    <x v="0"/>
    <x v="0"/>
    <x v="0"/>
    <m/>
  </r>
  <r>
    <n v="189448"/>
    <x v="0"/>
    <x v="0"/>
    <x v="0"/>
    <x v="0"/>
    <x v="8"/>
    <x v="358"/>
    <x v="0"/>
    <x v="0"/>
    <s v="Tesseramento"/>
    <x v="0"/>
    <x v="4"/>
    <x v="0"/>
    <m/>
  </r>
  <r>
    <n v="229290"/>
    <x v="0"/>
    <x v="0"/>
    <x v="0"/>
    <x v="1"/>
    <x v="8"/>
    <x v="358"/>
    <x v="0"/>
    <x v="0"/>
    <s v="Tesseramento"/>
    <x v="0"/>
    <x v="0"/>
    <x v="0"/>
    <m/>
  </r>
  <r>
    <n v="141261"/>
    <x v="0"/>
    <x v="0"/>
    <x v="0"/>
    <x v="0"/>
    <x v="8"/>
    <x v="358"/>
    <x v="0"/>
    <x v="0"/>
    <s v="Tesseramento"/>
    <x v="0"/>
    <x v="3"/>
    <x v="0"/>
    <m/>
  </r>
  <r>
    <n v="127792"/>
    <x v="0"/>
    <x v="0"/>
    <x v="0"/>
    <x v="0"/>
    <x v="8"/>
    <x v="358"/>
    <x v="0"/>
    <x v="0"/>
    <s v="Tesseramento"/>
    <x v="0"/>
    <x v="0"/>
    <x v="0"/>
    <m/>
  </r>
  <r>
    <n v="228662"/>
    <x v="1"/>
    <x v="0"/>
    <x v="0"/>
    <x v="2"/>
    <x v="8"/>
    <x v="358"/>
    <x v="0"/>
    <x v="0"/>
    <s v="Tesseramento"/>
    <x v="0"/>
    <x v="7"/>
    <x v="0"/>
    <m/>
  </r>
  <r>
    <n v="191919"/>
    <x v="0"/>
    <x v="0"/>
    <x v="0"/>
    <x v="0"/>
    <x v="8"/>
    <x v="358"/>
    <x v="0"/>
    <x v="1"/>
    <s v="Tesseramento"/>
    <x v="0"/>
    <x v="3"/>
    <x v="0"/>
    <m/>
  </r>
  <r>
    <n v="188856"/>
    <x v="0"/>
    <x v="0"/>
    <x v="0"/>
    <x v="1"/>
    <x v="8"/>
    <x v="358"/>
    <x v="0"/>
    <x v="0"/>
    <s v="Tesseramento"/>
    <x v="0"/>
    <x v="4"/>
    <x v="0"/>
    <m/>
  </r>
  <r>
    <n v="203727"/>
    <x v="0"/>
    <x v="0"/>
    <x v="0"/>
    <x v="1"/>
    <x v="8"/>
    <x v="358"/>
    <x v="0"/>
    <x v="1"/>
    <s v="Tesseramento"/>
    <x v="0"/>
    <x v="4"/>
    <x v="0"/>
    <m/>
  </r>
  <r>
    <n v="203728"/>
    <x v="0"/>
    <x v="0"/>
    <x v="0"/>
    <x v="2"/>
    <x v="8"/>
    <x v="358"/>
    <x v="0"/>
    <x v="1"/>
    <s v="Tesseramento"/>
    <x v="0"/>
    <x v="4"/>
    <x v="0"/>
    <m/>
  </r>
  <r>
    <n v="231476"/>
    <x v="0"/>
    <x v="0"/>
    <x v="0"/>
    <x v="2"/>
    <x v="8"/>
    <x v="358"/>
    <x v="0"/>
    <x v="0"/>
    <s v="Tesseramento"/>
    <x v="0"/>
    <x v="0"/>
    <x v="0"/>
    <m/>
  </r>
  <r>
    <n v="118208"/>
    <x v="0"/>
    <x v="0"/>
    <x v="0"/>
    <x v="0"/>
    <x v="8"/>
    <x v="358"/>
    <x v="0"/>
    <x v="0"/>
    <s v="Tesseramento"/>
    <x v="0"/>
    <x v="0"/>
    <x v="0"/>
    <m/>
  </r>
  <r>
    <n v="189837"/>
    <x v="0"/>
    <x v="0"/>
    <x v="0"/>
    <x v="1"/>
    <x v="8"/>
    <x v="358"/>
    <x v="0"/>
    <x v="0"/>
    <s v="Tesseramento"/>
    <x v="0"/>
    <x v="0"/>
    <x v="0"/>
    <m/>
  </r>
  <r>
    <n v="161017"/>
    <x v="0"/>
    <x v="0"/>
    <x v="0"/>
    <x v="0"/>
    <x v="8"/>
    <x v="358"/>
    <x v="0"/>
    <x v="0"/>
    <s v="Tesseramento"/>
    <x v="0"/>
    <x v="3"/>
    <x v="0"/>
    <m/>
  </r>
  <r>
    <n v="86758"/>
    <x v="0"/>
    <x v="0"/>
    <x v="0"/>
    <x v="0"/>
    <x v="8"/>
    <x v="358"/>
    <x v="0"/>
    <x v="0"/>
    <s v="Tesseramento"/>
    <x v="0"/>
    <x v="0"/>
    <x v="0"/>
    <m/>
  </r>
  <r>
    <n v="216495"/>
    <x v="0"/>
    <x v="0"/>
    <x v="0"/>
    <x v="0"/>
    <x v="8"/>
    <x v="358"/>
    <x v="0"/>
    <x v="0"/>
    <s v="Tesseramento"/>
    <x v="0"/>
    <x v="4"/>
    <x v="0"/>
    <m/>
  </r>
  <r>
    <n v="220217"/>
    <x v="1"/>
    <x v="0"/>
    <x v="0"/>
    <x v="2"/>
    <x v="8"/>
    <x v="358"/>
    <x v="0"/>
    <x v="0"/>
    <s v="Tesseramento"/>
    <x v="0"/>
    <x v="5"/>
    <x v="0"/>
    <m/>
  </r>
  <r>
    <n v="220218"/>
    <x v="1"/>
    <x v="0"/>
    <x v="0"/>
    <x v="2"/>
    <x v="8"/>
    <x v="358"/>
    <x v="0"/>
    <x v="0"/>
    <s v="Tesseramento"/>
    <x v="0"/>
    <x v="5"/>
    <x v="0"/>
    <m/>
  </r>
  <r>
    <n v="179157"/>
    <x v="0"/>
    <x v="0"/>
    <x v="0"/>
    <x v="0"/>
    <x v="8"/>
    <x v="358"/>
    <x v="0"/>
    <x v="1"/>
    <s v="Tesseramento"/>
    <x v="0"/>
    <x v="0"/>
    <x v="0"/>
    <m/>
  </r>
  <r>
    <n v="218493"/>
    <x v="0"/>
    <x v="0"/>
    <x v="0"/>
    <x v="0"/>
    <x v="8"/>
    <x v="358"/>
    <x v="0"/>
    <x v="0"/>
    <s v="Tesseramento"/>
    <x v="0"/>
    <x v="3"/>
    <x v="0"/>
    <m/>
  </r>
  <r>
    <n v="216496"/>
    <x v="0"/>
    <x v="0"/>
    <x v="0"/>
    <x v="0"/>
    <x v="8"/>
    <x v="358"/>
    <x v="0"/>
    <x v="0"/>
    <s v="Tesseramento"/>
    <x v="0"/>
    <x v="4"/>
    <x v="0"/>
    <m/>
  </r>
  <r>
    <n v="140250"/>
    <x v="0"/>
    <x v="0"/>
    <x v="0"/>
    <x v="1"/>
    <x v="8"/>
    <x v="358"/>
    <x v="0"/>
    <x v="0"/>
    <s v="Tesseramento"/>
    <x v="0"/>
    <x v="0"/>
    <x v="0"/>
    <m/>
  </r>
  <r>
    <n v="175868"/>
    <x v="0"/>
    <x v="0"/>
    <x v="0"/>
    <x v="0"/>
    <x v="8"/>
    <x v="358"/>
    <x v="0"/>
    <x v="0"/>
    <s v="Tesseramento"/>
    <x v="0"/>
    <x v="0"/>
    <x v="0"/>
    <m/>
  </r>
  <r>
    <n v="140252"/>
    <x v="0"/>
    <x v="0"/>
    <x v="0"/>
    <x v="0"/>
    <x v="8"/>
    <x v="358"/>
    <x v="0"/>
    <x v="0"/>
    <s v="Tesseramento"/>
    <x v="0"/>
    <x v="0"/>
    <x v="0"/>
    <m/>
  </r>
  <r>
    <n v="152100"/>
    <x v="0"/>
    <x v="0"/>
    <x v="0"/>
    <x v="0"/>
    <x v="8"/>
    <x v="358"/>
    <x v="0"/>
    <x v="0"/>
    <s v="Tesseramento"/>
    <x v="0"/>
    <x v="4"/>
    <x v="0"/>
    <m/>
  </r>
  <r>
    <n v="165825"/>
    <x v="0"/>
    <x v="0"/>
    <x v="0"/>
    <x v="0"/>
    <x v="8"/>
    <x v="358"/>
    <x v="0"/>
    <x v="0"/>
    <s v="Tesseramento"/>
    <x v="0"/>
    <x v="0"/>
    <x v="0"/>
    <m/>
  </r>
  <r>
    <n v="190778"/>
    <x v="1"/>
    <x v="0"/>
    <x v="0"/>
    <x v="0"/>
    <x v="1"/>
    <x v="48"/>
    <x v="0"/>
    <x v="0"/>
    <s v="Tesseramento"/>
    <x v="1"/>
    <x v="6"/>
    <x v="0"/>
    <s v="B"/>
  </r>
  <r>
    <n v="234093"/>
    <x v="0"/>
    <x v="0"/>
    <x v="1"/>
    <x v="0"/>
    <x v="1"/>
    <x v="108"/>
    <x v="0"/>
    <x v="1"/>
    <s v="Tesseramento"/>
    <x v="0"/>
    <x v="0"/>
    <x v="0"/>
    <m/>
  </r>
  <r>
    <n v="185537"/>
    <x v="0"/>
    <x v="0"/>
    <x v="0"/>
    <x v="0"/>
    <x v="2"/>
    <x v="71"/>
    <x v="0"/>
    <x v="0"/>
    <s v="Tesseramento"/>
    <x v="1"/>
    <x v="3"/>
    <x v="0"/>
    <m/>
  </r>
  <r>
    <n v="49441"/>
    <x v="0"/>
    <x v="0"/>
    <x v="0"/>
    <x v="0"/>
    <x v="2"/>
    <x v="71"/>
    <x v="0"/>
    <x v="1"/>
    <s v="Tesseramento"/>
    <x v="1"/>
    <x v="4"/>
    <x v="0"/>
    <m/>
  </r>
  <r>
    <n v="126817"/>
    <x v="0"/>
    <x v="0"/>
    <x v="0"/>
    <x v="0"/>
    <x v="2"/>
    <x v="71"/>
    <x v="0"/>
    <x v="1"/>
    <s v="Tesseramento"/>
    <x v="1"/>
    <x v="1"/>
    <x v="0"/>
    <m/>
  </r>
  <r>
    <n v="142554"/>
    <x v="0"/>
    <x v="0"/>
    <x v="0"/>
    <x v="0"/>
    <x v="2"/>
    <x v="71"/>
    <x v="0"/>
    <x v="0"/>
    <s v="Tesseramento"/>
    <x v="1"/>
    <x v="4"/>
    <x v="0"/>
    <m/>
  </r>
  <r>
    <n v="155791"/>
    <x v="0"/>
    <x v="0"/>
    <x v="0"/>
    <x v="0"/>
    <x v="2"/>
    <x v="71"/>
    <x v="0"/>
    <x v="0"/>
    <s v="Tesseramento"/>
    <x v="1"/>
    <x v="0"/>
    <x v="0"/>
    <m/>
  </r>
  <r>
    <n v="206327"/>
    <x v="1"/>
    <x v="0"/>
    <x v="0"/>
    <x v="1"/>
    <x v="2"/>
    <x v="71"/>
    <x v="0"/>
    <x v="1"/>
    <s v="Tesseramento"/>
    <x v="1"/>
    <x v="5"/>
    <x v="0"/>
    <m/>
  </r>
  <r>
    <n v="8768"/>
    <x v="0"/>
    <x v="0"/>
    <x v="0"/>
    <x v="0"/>
    <x v="2"/>
    <x v="71"/>
    <x v="0"/>
    <x v="0"/>
    <s v="Tesseramento"/>
    <x v="1"/>
    <x v="4"/>
    <x v="0"/>
    <m/>
  </r>
  <r>
    <n v="41688"/>
    <x v="0"/>
    <x v="0"/>
    <x v="0"/>
    <x v="0"/>
    <x v="2"/>
    <x v="71"/>
    <x v="0"/>
    <x v="1"/>
    <s v="Tesseramento"/>
    <x v="1"/>
    <x v="4"/>
    <x v="0"/>
    <m/>
  </r>
  <r>
    <n v="146431"/>
    <x v="0"/>
    <x v="0"/>
    <x v="0"/>
    <x v="0"/>
    <x v="2"/>
    <x v="71"/>
    <x v="0"/>
    <x v="0"/>
    <s v="Tesseramento"/>
    <x v="1"/>
    <x v="4"/>
    <x v="0"/>
    <m/>
  </r>
  <r>
    <n v="113972"/>
    <x v="0"/>
    <x v="0"/>
    <x v="0"/>
    <x v="0"/>
    <x v="2"/>
    <x v="71"/>
    <x v="0"/>
    <x v="1"/>
    <s v="Tesseramento"/>
    <x v="1"/>
    <x v="3"/>
    <x v="0"/>
    <m/>
  </r>
  <r>
    <n v="224049"/>
    <x v="0"/>
    <x v="0"/>
    <x v="0"/>
    <x v="0"/>
    <x v="2"/>
    <x v="71"/>
    <x v="0"/>
    <x v="1"/>
    <s v="Tesseramento"/>
    <x v="1"/>
    <x v="0"/>
    <x v="0"/>
    <m/>
  </r>
  <r>
    <n v="159024"/>
    <x v="0"/>
    <x v="0"/>
    <x v="0"/>
    <x v="0"/>
    <x v="2"/>
    <x v="71"/>
    <x v="0"/>
    <x v="0"/>
    <s v="Tesseramento"/>
    <x v="1"/>
    <x v="3"/>
    <x v="0"/>
    <m/>
  </r>
  <r>
    <n v="137079"/>
    <x v="0"/>
    <x v="0"/>
    <x v="0"/>
    <x v="0"/>
    <x v="2"/>
    <x v="71"/>
    <x v="0"/>
    <x v="0"/>
    <s v="Tesseramento"/>
    <x v="1"/>
    <x v="0"/>
    <x v="0"/>
    <m/>
  </r>
  <r>
    <n v="121878"/>
    <x v="0"/>
    <x v="0"/>
    <x v="0"/>
    <x v="0"/>
    <x v="2"/>
    <x v="71"/>
    <x v="0"/>
    <x v="0"/>
    <s v="Tesseramento"/>
    <x v="1"/>
    <x v="0"/>
    <x v="0"/>
    <m/>
  </r>
  <r>
    <n v="28356"/>
    <x v="0"/>
    <x v="0"/>
    <x v="0"/>
    <x v="0"/>
    <x v="2"/>
    <x v="71"/>
    <x v="0"/>
    <x v="0"/>
    <s v="Tesseramento"/>
    <x v="1"/>
    <x v="3"/>
    <x v="0"/>
    <m/>
  </r>
  <r>
    <n v="156970"/>
    <x v="0"/>
    <x v="0"/>
    <x v="0"/>
    <x v="0"/>
    <x v="2"/>
    <x v="71"/>
    <x v="0"/>
    <x v="1"/>
    <s v="Tesseramento"/>
    <x v="1"/>
    <x v="0"/>
    <x v="0"/>
    <m/>
  </r>
  <r>
    <n v="153220"/>
    <x v="0"/>
    <x v="0"/>
    <x v="0"/>
    <x v="0"/>
    <x v="2"/>
    <x v="71"/>
    <x v="0"/>
    <x v="0"/>
    <s v="Tesseramento"/>
    <x v="1"/>
    <x v="0"/>
    <x v="0"/>
    <m/>
  </r>
  <r>
    <n v="222004"/>
    <x v="0"/>
    <x v="0"/>
    <x v="0"/>
    <x v="0"/>
    <x v="2"/>
    <x v="71"/>
    <x v="0"/>
    <x v="0"/>
    <s v="Tesseramento"/>
    <x v="1"/>
    <x v="3"/>
    <x v="0"/>
    <m/>
  </r>
  <r>
    <n v="210813"/>
    <x v="0"/>
    <x v="0"/>
    <x v="0"/>
    <x v="0"/>
    <x v="2"/>
    <x v="71"/>
    <x v="0"/>
    <x v="0"/>
    <s v="Tesseramento"/>
    <x v="1"/>
    <x v="0"/>
    <x v="0"/>
    <m/>
  </r>
  <r>
    <n v="193868"/>
    <x v="0"/>
    <x v="0"/>
    <x v="0"/>
    <x v="0"/>
    <x v="2"/>
    <x v="71"/>
    <x v="0"/>
    <x v="0"/>
    <s v="Tesseramento"/>
    <x v="1"/>
    <x v="0"/>
    <x v="0"/>
    <m/>
  </r>
  <r>
    <n v="184239"/>
    <x v="0"/>
    <x v="0"/>
    <x v="0"/>
    <x v="0"/>
    <x v="2"/>
    <x v="71"/>
    <x v="0"/>
    <x v="0"/>
    <s v="Tesseramento"/>
    <x v="1"/>
    <x v="3"/>
    <x v="0"/>
    <m/>
  </r>
  <r>
    <n v="22526"/>
    <x v="0"/>
    <x v="0"/>
    <x v="0"/>
    <x v="0"/>
    <x v="2"/>
    <x v="71"/>
    <x v="0"/>
    <x v="0"/>
    <s v="Tesseramento"/>
    <x v="1"/>
    <x v="3"/>
    <x v="0"/>
    <m/>
  </r>
  <r>
    <n v="72705"/>
    <x v="0"/>
    <x v="0"/>
    <x v="0"/>
    <x v="0"/>
    <x v="2"/>
    <x v="71"/>
    <x v="0"/>
    <x v="0"/>
    <s v="Tesseramento"/>
    <x v="1"/>
    <x v="4"/>
    <x v="0"/>
    <m/>
  </r>
  <r>
    <n v="74807"/>
    <x v="0"/>
    <x v="0"/>
    <x v="0"/>
    <x v="0"/>
    <x v="2"/>
    <x v="71"/>
    <x v="0"/>
    <x v="0"/>
    <s v="Tesseramento"/>
    <x v="1"/>
    <x v="4"/>
    <x v="0"/>
    <m/>
  </r>
  <r>
    <n v="46797"/>
    <x v="0"/>
    <x v="0"/>
    <x v="0"/>
    <x v="0"/>
    <x v="2"/>
    <x v="71"/>
    <x v="0"/>
    <x v="0"/>
    <s v="Tesseramento"/>
    <x v="1"/>
    <x v="3"/>
    <x v="0"/>
    <m/>
  </r>
  <r>
    <n v="159955"/>
    <x v="0"/>
    <x v="0"/>
    <x v="0"/>
    <x v="0"/>
    <x v="2"/>
    <x v="71"/>
    <x v="0"/>
    <x v="0"/>
    <s v="Tesseramento"/>
    <x v="1"/>
    <x v="3"/>
    <x v="0"/>
    <m/>
  </r>
  <r>
    <n v="104643"/>
    <x v="0"/>
    <x v="0"/>
    <x v="0"/>
    <x v="0"/>
    <x v="2"/>
    <x v="71"/>
    <x v="0"/>
    <x v="0"/>
    <s v="Tesseramento"/>
    <x v="1"/>
    <x v="0"/>
    <x v="0"/>
    <m/>
  </r>
  <r>
    <n v="28967"/>
    <x v="0"/>
    <x v="0"/>
    <x v="0"/>
    <x v="0"/>
    <x v="2"/>
    <x v="71"/>
    <x v="0"/>
    <x v="0"/>
    <s v="Tesseramento"/>
    <x v="1"/>
    <x v="0"/>
    <x v="0"/>
    <m/>
  </r>
  <r>
    <n v="99053"/>
    <x v="0"/>
    <x v="0"/>
    <x v="0"/>
    <x v="0"/>
    <x v="2"/>
    <x v="71"/>
    <x v="0"/>
    <x v="0"/>
    <s v="Tesseramento"/>
    <x v="1"/>
    <x v="0"/>
    <x v="0"/>
    <m/>
  </r>
  <r>
    <n v="138919"/>
    <x v="0"/>
    <x v="0"/>
    <x v="0"/>
    <x v="0"/>
    <x v="2"/>
    <x v="71"/>
    <x v="0"/>
    <x v="1"/>
    <s v="Tesseramento"/>
    <x v="1"/>
    <x v="4"/>
    <x v="0"/>
    <m/>
  </r>
  <r>
    <n v="98653"/>
    <x v="0"/>
    <x v="0"/>
    <x v="0"/>
    <x v="0"/>
    <x v="2"/>
    <x v="71"/>
    <x v="0"/>
    <x v="0"/>
    <s v="Tesseramento"/>
    <x v="1"/>
    <x v="3"/>
    <x v="0"/>
    <m/>
  </r>
  <r>
    <n v="120051"/>
    <x v="0"/>
    <x v="0"/>
    <x v="0"/>
    <x v="0"/>
    <x v="2"/>
    <x v="71"/>
    <x v="0"/>
    <x v="0"/>
    <s v="Tesseramento"/>
    <x v="1"/>
    <x v="1"/>
    <x v="0"/>
    <m/>
  </r>
  <r>
    <n v="78123"/>
    <x v="0"/>
    <x v="0"/>
    <x v="0"/>
    <x v="0"/>
    <x v="2"/>
    <x v="71"/>
    <x v="0"/>
    <x v="0"/>
    <s v="Tesseramento"/>
    <x v="1"/>
    <x v="4"/>
    <x v="0"/>
    <m/>
  </r>
  <r>
    <n v="112427"/>
    <x v="0"/>
    <x v="0"/>
    <x v="0"/>
    <x v="0"/>
    <x v="2"/>
    <x v="71"/>
    <x v="0"/>
    <x v="0"/>
    <s v="Tesseramento"/>
    <x v="1"/>
    <x v="0"/>
    <x v="0"/>
    <m/>
  </r>
  <r>
    <n v="155801"/>
    <x v="1"/>
    <x v="0"/>
    <x v="0"/>
    <x v="0"/>
    <x v="2"/>
    <x v="71"/>
    <x v="0"/>
    <x v="1"/>
    <s v="Tesseramento"/>
    <x v="1"/>
    <x v="6"/>
    <x v="0"/>
    <s v="BG"/>
  </r>
  <r>
    <n v="136718"/>
    <x v="0"/>
    <x v="0"/>
    <x v="0"/>
    <x v="0"/>
    <x v="2"/>
    <x v="71"/>
    <x v="0"/>
    <x v="0"/>
    <s v="Tesseramento"/>
    <x v="1"/>
    <x v="3"/>
    <x v="0"/>
    <m/>
  </r>
  <r>
    <n v="204017"/>
    <x v="0"/>
    <x v="0"/>
    <x v="0"/>
    <x v="0"/>
    <x v="2"/>
    <x v="71"/>
    <x v="0"/>
    <x v="0"/>
    <s v="Tesseramento"/>
    <x v="1"/>
    <x v="0"/>
    <x v="0"/>
    <m/>
  </r>
  <r>
    <n v="193486"/>
    <x v="1"/>
    <x v="0"/>
    <x v="0"/>
    <x v="0"/>
    <x v="2"/>
    <x v="71"/>
    <x v="0"/>
    <x v="0"/>
    <s v="Tesseramento"/>
    <x v="1"/>
    <x v="2"/>
    <x v="0"/>
    <m/>
  </r>
  <r>
    <n v="193487"/>
    <x v="0"/>
    <x v="0"/>
    <x v="0"/>
    <x v="0"/>
    <x v="2"/>
    <x v="71"/>
    <x v="0"/>
    <x v="0"/>
    <s v="Tesseramento"/>
    <x v="1"/>
    <x v="0"/>
    <x v="0"/>
    <m/>
  </r>
  <r>
    <n v="98617"/>
    <x v="0"/>
    <x v="0"/>
    <x v="0"/>
    <x v="0"/>
    <x v="2"/>
    <x v="71"/>
    <x v="0"/>
    <x v="0"/>
    <s v="Tesseramento"/>
    <x v="1"/>
    <x v="0"/>
    <x v="0"/>
    <m/>
  </r>
  <r>
    <n v="128673"/>
    <x v="0"/>
    <x v="0"/>
    <x v="0"/>
    <x v="0"/>
    <x v="2"/>
    <x v="71"/>
    <x v="0"/>
    <x v="0"/>
    <s v="Tesseramento"/>
    <x v="1"/>
    <x v="3"/>
    <x v="0"/>
    <m/>
  </r>
  <r>
    <n v="226879"/>
    <x v="0"/>
    <x v="0"/>
    <x v="0"/>
    <x v="3"/>
    <x v="2"/>
    <x v="71"/>
    <x v="0"/>
    <x v="0"/>
    <s v="Tesseramento"/>
    <x v="1"/>
    <x v="4"/>
    <x v="0"/>
    <m/>
  </r>
  <r>
    <n v="177178"/>
    <x v="0"/>
    <x v="0"/>
    <x v="0"/>
    <x v="0"/>
    <x v="2"/>
    <x v="71"/>
    <x v="0"/>
    <x v="0"/>
    <s v="Tesseramento"/>
    <x v="1"/>
    <x v="3"/>
    <x v="0"/>
    <m/>
  </r>
  <r>
    <n v="226882"/>
    <x v="0"/>
    <x v="0"/>
    <x v="0"/>
    <x v="2"/>
    <x v="2"/>
    <x v="71"/>
    <x v="0"/>
    <x v="1"/>
    <s v="Tesseramento"/>
    <x v="1"/>
    <x v="0"/>
    <x v="0"/>
    <m/>
  </r>
  <r>
    <n v="178538"/>
    <x v="0"/>
    <x v="0"/>
    <x v="0"/>
    <x v="0"/>
    <x v="2"/>
    <x v="71"/>
    <x v="0"/>
    <x v="0"/>
    <s v="Tesseramento"/>
    <x v="1"/>
    <x v="4"/>
    <x v="0"/>
    <m/>
  </r>
  <r>
    <n v="217307"/>
    <x v="0"/>
    <x v="0"/>
    <x v="0"/>
    <x v="0"/>
    <x v="2"/>
    <x v="71"/>
    <x v="0"/>
    <x v="0"/>
    <s v="Tesseramento"/>
    <x v="1"/>
    <x v="4"/>
    <x v="0"/>
    <m/>
  </r>
  <r>
    <n v="82387"/>
    <x v="0"/>
    <x v="0"/>
    <x v="0"/>
    <x v="0"/>
    <x v="2"/>
    <x v="71"/>
    <x v="0"/>
    <x v="0"/>
    <s v="Tesseramento"/>
    <x v="1"/>
    <x v="4"/>
    <x v="0"/>
    <m/>
  </r>
  <r>
    <n v="199190"/>
    <x v="1"/>
    <x v="0"/>
    <x v="0"/>
    <x v="0"/>
    <x v="2"/>
    <x v="71"/>
    <x v="0"/>
    <x v="0"/>
    <s v="Tesseramento"/>
    <x v="1"/>
    <x v="7"/>
    <x v="0"/>
    <s v="BG"/>
  </r>
  <r>
    <n v="118498"/>
    <x v="0"/>
    <x v="0"/>
    <x v="0"/>
    <x v="0"/>
    <x v="2"/>
    <x v="71"/>
    <x v="0"/>
    <x v="0"/>
    <s v="Tesseramento"/>
    <x v="1"/>
    <x v="4"/>
    <x v="0"/>
    <m/>
  </r>
  <r>
    <n v="98645"/>
    <x v="0"/>
    <x v="0"/>
    <x v="0"/>
    <x v="0"/>
    <x v="2"/>
    <x v="71"/>
    <x v="0"/>
    <x v="0"/>
    <s v="Tesseramento"/>
    <x v="1"/>
    <x v="0"/>
    <x v="0"/>
    <m/>
  </r>
  <r>
    <n v="138420"/>
    <x v="0"/>
    <x v="0"/>
    <x v="0"/>
    <x v="0"/>
    <x v="2"/>
    <x v="71"/>
    <x v="0"/>
    <x v="0"/>
    <s v="Tesseramento"/>
    <x v="1"/>
    <x v="3"/>
    <x v="0"/>
    <m/>
  </r>
  <r>
    <n v="60882"/>
    <x v="0"/>
    <x v="0"/>
    <x v="0"/>
    <x v="0"/>
    <x v="2"/>
    <x v="71"/>
    <x v="0"/>
    <x v="0"/>
    <s v="Tesseramento"/>
    <x v="1"/>
    <x v="3"/>
    <x v="0"/>
    <m/>
  </r>
  <r>
    <n v="168335"/>
    <x v="0"/>
    <x v="0"/>
    <x v="0"/>
    <x v="0"/>
    <x v="2"/>
    <x v="71"/>
    <x v="0"/>
    <x v="0"/>
    <s v="Tesseramento"/>
    <x v="1"/>
    <x v="3"/>
    <x v="0"/>
    <m/>
  </r>
  <r>
    <n v="89833"/>
    <x v="0"/>
    <x v="0"/>
    <x v="0"/>
    <x v="0"/>
    <x v="2"/>
    <x v="71"/>
    <x v="0"/>
    <x v="0"/>
    <s v="Tesseramento"/>
    <x v="1"/>
    <x v="4"/>
    <x v="0"/>
    <m/>
  </r>
  <r>
    <n v="212686"/>
    <x v="0"/>
    <x v="0"/>
    <x v="0"/>
    <x v="0"/>
    <x v="2"/>
    <x v="71"/>
    <x v="0"/>
    <x v="0"/>
    <s v="Tesseramento"/>
    <x v="1"/>
    <x v="0"/>
    <x v="0"/>
    <m/>
  </r>
  <r>
    <n v="119284"/>
    <x v="0"/>
    <x v="0"/>
    <x v="0"/>
    <x v="0"/>
    <x v="2"/>
    <x v="71"/>
    <x v="0"/>
    <x v="0"/>
    <s v="Tesseramento"/>
    <x v="1"/>
    <x v="1"/>
    <x v="0"/>
    <m/>
  </r>
  <r>
    <n v="225167"/>
    <x v="0"/>
    <x v="0"/>
    <x v="0"/>
    <x v="1"/>
    <x v="2"/>
    <x v="71"/>
    <x v="0"/>
    <x v="1"/>
    <s v="Tesseramento"/>
    <x v="1"/>
    <x v="0"/>
    <x v="0"/>
    <m/>
  </r>
  <r>
    <n v="193871"/>
    <x v="0"/>
    <x v="0"/>
    <x v="0"/>
    <x v="0"/>
    <x v="2"/>
    <x v="71"/>
    <x v="0"/>
    <x v="0"/>
    <s v="Tesseramento"/>
    <x v="1"/>
    <x v="4"/>
    <x v="0"/>
    <m/>
  </r>
  <r>
    <n v="105054"/>
    <x v="0"/>
    <x v="0"/>
    <x v="0"/>
    <x v="0"/>
    <x v="2"/>
    <x v="71"/>
    <x v="0"/>
    <x v="0"/>
    <s v="Tesseramento"/>
    <x v="1"/>
    <x v="3"/>
    <x v="0"/>
    <m/>
  </r>
  <r>
    <n v="212680"/>
    <x v="1"/>
    <x v="0"/>
    <x v="0"/>
    <x v="0"/>
    <x v="2"/>
    <x v="71"/>
    <x v="0"/>
    <x v="0"/>
    <s v="Tesseramento"/>
    <x v="1"/>
    <x v="7"/>
    <x v="0"/>
    <s v="B"/>
  </r>
  <r>
    <n v="153217"/>
    <x v="0"/>
    <x v="0"/>
    <x v="0"/>
    <x v="0"/>
    <x v="2"/>
    <x v="71"/>
    <x v="0"/>
    <x v="0"/>
    <s v="Tesseramento"/>
    <x v="1"/>
    <x v="4"/>
    <x v="0"/>
    <m/>
  </r>
  <r>
    <n v="147873"/>
    <x v="1"/>
    <x v="0"/>
    <x v="0"/>
    <x v="0"/>
    <x v="2"/>
    <x v="71"/>
    <x v="0"/>
    <x v="1"/>
    <s v="Tesseramento"/>
    <x v="1"/>
    <x v="2"/>
    <x v="0"/>
    <m/>
  </r>
  <r>
    <n v="233225"/>
    <x v="1"/>
    <x v="0"/>
    <x v="0"/>
    <x v="1"/>
    <x v="2"/>
    <x v="71"/>
    <x v="0"/>
    <x v="0"/>
    <s v="Tesseramento"/>
    <x v="1"/>
    <x v="7"/>
    <x v="0"/>
    <m/>
  </r>
  <r>
    <n v="45078"/>
    <x v="0"/>
    <x v="0"/>
    <x v="0"/>
    <x v="0"/>
    <x v="2"/>
    <x v="71"/>
    <x v="0"/>
    <x v="0"/>
    <s v="Tesseramento"/>
    <x v="1"/>
    <x v="4"/>
    <x v="0"/>
    <m/>
  </r>
  <r>
    <n v="94245"/>
    <x v="0"/>
    <x v="0"/>
    <x v="0"/>
    <x v="0"/>
    <x v="2"/>
    <x v="71"/>
    <x v="0"/>
    <x v="0"/>
    <s v="Tesseramento"/>
    <x v="1"/>
    <x v="1"/>
    <x v="0"/>
    <m/>
  </r>
  <r>
    <n v="138418"/>
    <x v="0"/>
    <x v="0"/>
    <x v="0"/>
    <x v="0"/>
    <x v="2"/>
    <x v="71"/>
    <x v="0"/>
    <x v="0"/>
    <s v="Tesseramento"/>
    <x v="1"/>
    <x v="0"/>
    <x v="0"/>
    <m/>
  </r>
  <r>
    <n v="95168"/>
    <x v="0"/>
    <x v="0"/>
    <x v="0"/>
    <x v="0"/>
    <x v="2"/>
    <x v="71"/>
    <x v="0"/>
    <x v="0"/>
    <s v="Tesseramento"/>
    <x v="1"/>
    <x v="0"/>
    <x v="0"/>
    <m/>
  </r>
  <r>
    <n v="219142"/>
    <x v="1"/>
    <x v="0"/>
    <x v="0"/>
    <x v="0"/>
    <x v="2"/>
    <x v="71"/>
    <x v="0"/>
    <x v="0"/>
    <s v="Tesseramento"/>
    <x v="1"/>
    <x v="6"/>
    <x v="0"/>
    <m/>
  </r>
  <r>
    <n v="224587"/>
    <x v="0"/>
    <x v="0"/>
    <x v="0"/>
    <x v="0"/>
    <x v="2"/>
    <x v="71"/>
    <x v="0"/>
    <x v="0"/>
    <s v="Tesseramento"/>
    <x v="1"/>
    <x v="1"/>
    <x v="0"/>
    <m/>
  </r>
  <r>
    <n v="207937"/>
    <x v="0"/>
    <x v="0"/>
    <x v="0"/>
    <x v="1"/>
    <x v="2"/>
    <x v="71"/>
    <x v="0"/>
    <x v="0"/>
    <s v="Tesseramento"/>
    <x v="1"/>
    <x v="0"/>
    <x v="0"/>
    <m/>
  </r>
  <r>
    <n v="46167"/>
    <x v="0"/>
    <x v="0"/>
    <x v="0"/>
    <x v="0"/>
    <x v="2"/>
    <x v="71"/>
    <x v="0"/>
    <x v="0"/>
    <s v="Tesseramento"/>
    <x v="1"/>
    <x v="4"/>
    <x v="0"/>
    <m/>
  </r>
  <r>
    <n v="111191"/>
    <x v="0"/>
    <x v="0"/>
    <x v="0"/>
    <x v="0"/>
    <x v="2"/>
    <x v="71"/>
    <x v="0"/>
    <x v="0"/>
    <s v="Tesseramento"/>
    <x v="1"/>
    <x v="4"/>
    <x v="0"/>
    <m/>
  </r>
  <r>
    <n v="154031"/>
    <x v="1"/>
    <x v="0"/>
    <x v="0"/>
    <x v="0"/>
    <x v="2"/>
    <x v="71"/>
    <x v="0"/>
    <x v="0"/>
    <s v="Tesseramento"/>
    <x v="1"/>
    <x v="7"/>
    <x v="0"/>
    <s v="B"/>
  </r>
  <r>
    <n v="218139"/>
    <x v="0"/>
    <x v="0"/>
    <x v="0"/>
    <x v="0"/>
    <x v="2"/>
    <x v="71"/>
    <x v="0"/>
    <x v="0"/>
    <s v="Tesseramento"/>
    <x v="1"/>
    <x v="1"/>
    <x v="0"/>
    <m/>
  </r>
  <r>
    <n v="166781"/>
    <x v="0"/>
    <x v="0"/>
    <x v="0"/>
    <x v="0"/>
    <x v="2"/>
    <x v="71"/>
    <x v="0"/>
    <x v="0"/>
    <s v="Tesseramento"/>
    <x v="1"/>
    <x v="3"/>
    <x v="0"/>
    <m/>
  </r>
  <r>
    <n v="96385"/>
    <x v="0"/>
    <x v="0"/>
    <x v="0"/>
    <x v="0"/>
    <x v="2"/>
    <x v="71"/>
    <x v="0"/>
    <x v="0"/>
    <s v="Tesseramento"/>
    <x v="1"/>
    <x v="4"/>
    <x v="0"/>
    <m/>
  </r>
  <r>
    <n v="153219"/>
    <x v="0"/>
    <x v="0"/>
    <x v="0"/>
    <x v="0"/>
    <x v="2"/>
    <x v="71"/>
    <x v="0"/>
    <x v="0"/>
    <s v="Tesseramento"/>
    <x v="1"/>
    <x v="4"/>
    <x v="0"/>
    <m/>
  </r>
  <r>
    <n v="204019"/>
    <x v="0"/>
    <x v="0"/>
    <x v="0"/>
    <x v="0"/>
    <x v="2"/>
    <x v="71"/>
    <x v="0"/>
    <x v="0"/>
    <s v="Tesseramento"/>
    <x v="1"/>
    <x v="3"/>
    <x v="0"/>
    <m/>
  </r>
  <r>
    <n v="93181"/>
    <x v="0"/>
    <x v="0"/>
    <x v="0"/>
    <x v="0"/>
    <x v="2"/>
    <x v="71"/>
    <x v="0"/>
    <x v="0"/>
    <s v="Tesseramento"/>
    <x v="1"/>
    <x v="3"/>
    <x v="0"/>
    <m/>
  </r>
  <r>
    <n v="212747"/>
    <x v="0"/>
    <x v="0"/>
    <x v="0"/>
    <x v="0"/>
    <x v="2"/>
    <x v="71"/>
    <x v="0"/>
    <x v="1"/>
    <s v="Tesseramento"/>
    <x v="1"/>
    <x v="3"/>
    <x v="0"/>
    <m/>
  </r>
  <r>
    <n v="164121"/>
    <x v="0"/>
    <x v="0"/>
    <x v="0"/>
    <x v="0"/>
    <x v="2"/>
    <x v="71"/>
    <x v="0"/>
    <x v="0"/>
    <s v="Tesseramento"/>
    <x v="1"/>
    <x v="0"/>
    <x v="0"/>
    <m/>
  </r>
  <r>
    <n v="67374"/>
    <x v="0"/>
    <x v="0"/>
    <x v="0"/>
    <x v="4"/>
    <x v="2"/>
    <x v="71"/>
    <x v="0"/>
    <x v="1"/>
    <s v="Tesseramento"/>
    <x v="1"/>
    <x v="4"/>
    <x v="0"/>
    <m/>
  </r>
  <r>
    <n v="230183"/>
    <x v="0"/>
    <x v="0"/>
    <x v="0"/>
    <x v="0"/>
    <x v="2"/>
    <x v="71"/>
    <x v="0"/>
    <x v="0"/>
    <s v="Tesseramento"/>
    <x v="1"/>
    <x v="4"/>
    <x v="0"/>
    <m/>
  </r>
  <r>
    <n v="212683"/>
    <x v="0"/>
    <x v="0"/>
    <x v="0"/>
    <x v="0"/>
    <x v="2"/>
    <x v="71"/>
    <x v="0"/>
    <x v="0"/>
    <s v="Tesseramento"/>
    <x v="1"/>
    <x v="1"/>
    <x v="0"/>
    <m/>
  </r>
  <r>
    <n v="212684"/>
    <x v="1"/>
    <x v="0"/>
    <x v="0"/>
    <x v="0"/>
    <x v="2"/>
    <x v="71"/>
    <x v="0"/>
    <x v="0"/>
    <s v="Tesseramento"/>
    <x v="1"/>
    <x v="2"/>
    <x v="0"/>
    <m/>
  </r>
  <r>
    <n v="212682"/>
    <x v="0"/>
    <x v="0"/>
    <x v="0"/>
    <x v="0"/>
    <x v="2"/>
    <x v="71"/>
    <x v="0"/>
    <x v="0"/>
    <s v="Tesseramento"/>
    <x v="1"/>
    <x v="1"/>
    <x v="0"/>
    <m/>
  </r>
  <r>
    <n v="75862"/>
    <x v="0"/>
    <x v="0"/>
    <x v="0"/>
    <x v="0"/>
    <x v="2"/>
    <x v="71"/>
    <x v="0"/>
    <x v="1"/>
    <s v="Tesseramento"/>
    <x v="1"/>
    <x v="4"/>
    <x v="0"/>
    <m/>
  </r>
  <r>
    <n v="216360"/>
    <x v="0"/>
    <x v="0"/>
    <x v="0"/>
    <x v="0"/>
    <x v="15"/>
    <x v="362"/>
    <x v="0"/>
    <x v="0"/>
    <s v="Tesseramento"/>
    <x v="0"/>
    <x v="4"/>
    <x v="0"/>
    <m/>
  </r>
  <r>
    <n v="133870"/>
    <x v="0"/>
    <x v="0"/>
    <x v="0"/>
    <x v="0"/>
    <x v="2"/>
    <x v="71"/>
    <x v="0"/>
    <x v="0"/>
    <s v="Tesseramento"/>
    <x v="1"/>
    <x v="4"/>
    <x v="0"/>
    <m/>
  </r>
  <r>
    <n v="159334"/>
    <x v="0"/>
    <x v="0"/>
    <x v="0"/>
    <x v="0"/>
    <x v="15"/>
    <x v="362"/>
    <x v="0"/>
    <x v="0"/>
    <s v="Tesseramento"/>
    <x v="0"/>
    <x v="0"/>
    <x v="0"/>
    <m/>
  </r>
  <r>
    <n v="150712"/>
    <x v="0"/>
    <x v="0"/>
    <x v="0"/>
    <x v="0"/>
    <x v="2"/>
    <x v="71"/>
    <x v="0"/>
    <x v="0"/>
    <s v="Tesseramento"/>
    <x v="1"/>
    <x v="3"/>
    <x v="0"/>
    <m/>
  </r>
  <r>
    <n v="179478"/>
    <x v="0"/>
    <x v="0"/>
    <x v="0"/>
    <x v="0"/>
    <x v="2"/>
    <x v="71"/>
    <x v="0"/>
    <x v="0"/>
    <s v="Tesseramento"/>
    <x v="1"/>
    <x v="0"/>
    <x v="0"/>
    <m/>
  </r>
  <r>
    <n v="153151"/>
    <x v="0"/>
    <x v="0"/>
    <x v="0"/>
    <x v="0"/>
    <x v="15"/>
    <x v="362"/>
    <x v="0"/>
    <x v="0"/>
    <s v="Tesseramento"/>
    <x v="0"/>
    <x v="3"/>
    <x v="0"/>
    <m/>
  </r>
  <r>
    <n v="153221"/>
    <x v="0"/>
    <x v="0"/>
    <x v="0"/>
    <x v="0"/>
    <x v="2"/>
    <x v="71"/>
    <x v="0"/>
    <x v="0"/>
    <s v="Tesseramento"/>
    <x v="1"/>
    <x v="0"/>
    <x v="0"/>
    <m/>
  </r>
  <r>
    <n v="111583"/>
    <x v="0"/>
    <x v="0"/>
    <x v="0"/>
    <x v="0"/>
    <x v="2"/>
    <x v="71"/>
    <x v="0"/>
    <x v="0"/>
    <s v="Tesseramento"/>
    <x v="1"/>
    <x v="0"/>
    <x v="0"/>
    <m/>
  </r>
  <r>
    <n v="190807"/>
    <x v="0"/>
    <x v="0"/>
    <x v="0"/>
    <x v="0"/>
    <x v="2"/>
    <x v="71"/>
    <x v="0"/>
    <x v="0"/>
    <s v="Tesseramento"/>
    <x v="1"/>
    <x v="1"/>
    <x v="0"/>
    <m/>
  </r>
  <r>
    <n v="216620"/>
    <x v="0"/>
    <x v="0"/>
    <x v="0"/>
    <x v="0"/>
    <x v="15"/>
    <x v="362"/>
    <x v="0"/>
    <x v="0"/>
    <s v="Tesseramento"/>
    <x v="0"/>
    <x v="0"/>
    <x v="0"/>
    <m/>
  </r>
  <r>
    <n v="161872"/>
    <x v="0"/>
    <x v="0"/>
    <x v="0"/>
    <x v="0"/>
    <x v="2"/>
    <x v="71"/>
    <x v="0"/>
    <x v="1"/>
    <s v="Tesseramento"/>
    <x v="1"/>
    <x v="0"/>
    <x v="0"/>
    <m/>
  </r>
  <r>
    <n v="80786"/>
    <x v="0"/>
    <x v="0"/>
    <x v="0"/>
    <x v="0"/>
    <x v="2"/>
    <x v="71"/>
    <x v="0"/>
    <x v="1"/>
    <s v="Tesseramento"/>
    <x v="1"/>
    <x v="4"/>
    <x v="0"/>
    <m/>
  </r>
  <r>
    <n v="82265"/>
    <x v="0"/>
    <x v="0"/>
    <x v="0"/>
    <x v="0"/>
    <x v="2"/>
    <x v="71"/>
    <x v="0"/>
    <x v="0"/>
    <s v="Tesseramento"/>
    <x v="1"/>
    <x v="3"/>
    <x v="0"/>
    <m/>
  </r>
  <r>
    <n v="97121"/>
    <x v="0"/>
    <x v="0"/>
    <x v="0"/>
    <x v="0"/>
    <x v="2"/>
    <x v="71"/>
    <x v="0"/>
    <x v="0"/>
    <s v="Tesseramento"/>
    <x v="1"/>
    <x v="3"/>
    <x v="0"/>
    <m/>
  </r>
  <r>
    <n v="153152"/>
    <x v="0"/>
    <x v="0"/>
    <x v="0"/>
    <x v="0"/>
    <x v="15"/>
    <x v="362"/>
    <x v="0"/>
    <x v="0"/>
    <s v="Tesseramento"/>
    <x v="0"/>
    <x v="0"/>
    <x v="0"/>
    <m/>
  </r>
  <r>
    <n v="175182"/>
    <x v="0"/>
    <x v="0"/>
    <x v="0"/>
    <x v="0"/>
    <x v="2"/>
    <x v="71"/>
    <x v="0"/>
    <x v="0"/>
    <s v="Tesseramento"/>
    <x v="1"/>
    <x v="0"/>
    <x v="0"/>
    <m/>
  </r>
  <r>
    <n v="140000"/>
    <x v="0"/>
    <x v="0"/>
    <x v="0"/>
    <x v="1"/>
    <x v="2"/>
    <x v="71"/>
    <x v="0"/>
    <x v="1"/>
    <s v="Tesseramento"/>
    <x v="1"/>
    <x v="3"/>
    <x v="0"/>
    <m/>
  </r>
  <r>
    <n v="210478"/>
    <x v="0"/>
    <x v="0"/>
    <x v="0"/>
    <x v="0"/>
    <x v="15"/>
    <x v="362"/>
    <x v="0"/>
    <x v="0"/>
    <s v="Tesseramento"/>
    <x v="0"/>
    <x v="4"/>
    <x v="0"/>
    <m/>
  </r>
  <r>
    <n v="169624"/>
    <x v="0"/>
    <x v="0"/>
    <x v="0"/>
    <x v="0"/>
    <x v="15"/>
    <x v="362"/>
    <x v="0"/>
    <x v="0"/>
    <s v="Tesseramento"/>
    <x v="0"/>
    <x v="0"/>
    <x v="0"/>
    <m/>
  </r>
  <r>
    <n v="150713"/>
    <x v="0"/>
    <x v="0"/>
    <x v="0"/>
    <x v="0"/>
    <x v="2"/>
    <x v="71"/>
    <x v="0"/>
    <x v="0"/>
    <s v="Tesseramento"/>
    <x v="1"/>
    <x v="3"/>
    <x v="0"/>
    <m/>
  </r>
  <r>
    <n v="88709"/>
    <x v="0"/>
    <x v="0"/>
    <x v="0"/>
    <x v="0"/>
    <x v="2"/>
    <x v="71"/>
    <x v="0"/>
    <x v="0"/>
    <s v="Tesseramento"/>
    <x v="1"/>
    <x v="3"/>
    <x v="0"/>
    <m/>
  </r>
  <r>
    <n v="130950"/>
    <x v="0"/>
    <x v="0"/>
    <x v="0"/>
    <x v="0"/>
    <x v="2"/>
    <x v="71"/>
    <x v="0"/>
    <x v="0"/>
    <s v="Tesseramento"/>
    <x v="1"/>
    <x v="0"/>
    <x v="0"/>
    <m/>
  </r>
  <r>
    <n v="110896"/>
    <x v="0"/>
    <x v="0"/>
    <x v="0"/>
    <x v="0"/>
    <x v="15"/>
    <x v="362"/>
    <x v="0"/>
    <x v="0"/>
    <s v="Tesseramento"/>
    <x v="0"/>
    <x v="1"/>
    <x v="0"/>
    <m/>
  </r>
  <r>
    <n v="122996"/>
    <x v="0"/>
    <x v="0"/>
    <x v="0"/>
    <x v="0"/>
    <x v="2"/>
    <x v="71"/>
    <x v="0"/>
    <x v="1"/>
    <s v="Tesseramento"/>
    <x v="1"/>
    <x v="4"/>
    <x v="0"/>
    <m/>
  </r>
  <r>
    <n v="227382"/>
    <x v="0"/>
    <x v="0"/>
    <x v="0"/>
    <x v="0"/>
    <x v="15"/>
    <x v="362"/>
    <x v="0"/>
    <x v="0"/>
    <s v="Tesseramento"/>
    <x v="0"/>
    <x v="3"/>
    <x v="0"/>
    <m/>
  </r>
  <r>
    <n v="231272"/>
    <x v="0"/>
    <x v="0"/>
    <x v="0"/>
    <x v="0"/>
    <x v="2"/>
    <x v="71"/>
    <x v="0"/>
    <x v="0"/>
    <s v="Tesseramento"/>
    <x v="1"/>
    <x v="3"/>
    <x v="0"/>
    <m/>
  </r>
  <r>
    <n v="166120"/>
    <x v="0"/>
    <x v="0"/>
    <x v="0"/>
    <x v="0"/>
    <x v="15"/>
    <x v="362"/>
    <x v="0"/>
    <x v="0"/>
    <s v="Tesseramento"/>
    <x v="0"/>
    <x v="0"/>
    <x v="0"/>
    <m/>
  </r>
  <r>
    <n v="154773"/>
    <x v="0"/>
    <x v="0"/>
    <x v="0"/>
    <x v="0"/>
    <x v="15"/>
    <x v="362"/>
    <x v="0"/>
    <x v="0"/>
    <s v="Tesseramento"/>
    <x v="0"/>
    <x v="3"/>
    <x v="0"/>
    <m/>
  </r>
  <r>
    <n v="230827"/>
    <x v="0"/>
    <x v="0"/>
    <x v="0"/>
    <x v="1"/>
    <x v="15"/>
    <x v="362"/>
    <x v="0"/>
    <x v="1"/>
    <s v="Tesseramento"/>
    <x v="0"/>
    <x v="4"/>
    <x v="0"/>
    <m/>
  </r>
  <r>
    <n v="216391"/>
    <x v="0"/>
    <x v="0"/>
    <x v="0"/>
    <x v="0"/>
    <x v="15"/>
    <x v="362"/>
    <x v="0"/>
    <x v="0"/>
    <s v="Tesseramento"/>
    <x v="0"/>
    <x v="3"/>
    <x v="0"/>
    <m/>
  </r>
  <r>
    <n v="167129"/>
    <x v="1"/>
    <x v="0"/>
    <x v="0"/>
    <x v="0"/>
    <x v="2"/>
    <x v="71"/>
    <x v="0"/>
    <x v="0"/>
    <s v="Tesseramento"/>
    <x v="1"/>
    <x v="2"/>
    <x v="0"/>
    <m/>
  </r>
  <r>
    <n v="188784"/>
    <x v="0"/>
    <x v="0"/>
    <x v="0"/>
    <x v="0"/>
    <x v="15"/>
    <x v="362"/>
    <x v="0"/>
    <x v="0"/>
    <s v="Tesseramento"/>
    <x v="0"/>
    <x v="4"/>
    <x v="0"/>
    <m/>
  </r>
  <r>
    <n v="153222"/>
    <x v="0"/>
    <x v="0"/>
    <x v="0"/>
    <x v="0"/>
    <x v="2"/>
    <x v="71"/>
    <x v="0"/>
    <x v="0"/>
    <s v="Tesseramento"/>
    <x v="1"/>
    <x v="4"/>
    <x v="0"/>
    <m/>
  </r>
  <r>
    <n v="159548"/>
    <x v="0"/>
    <x v="0"/>
    <x v="0"/>
    <x v="0"/>
    <x v="15"/>
    <x v="362"/>
    <x v="0"/>
    <x v="0"/>
    <s v="Tesseramento"/>
    <x v="0"/>
    <x v="0"/>
    <x v="0"/>
    <m/>
  </r>
  <r>
    <n v="153154"/>
    <x v="0"/>
    <x v="0"/>
    <x v="0"/>
    <x v="0"/>
    <x v="15"/>
    <x v="362"/>
    <x v="0"/>
    <x v="0"/>
    <s v="Tesseramento"/>
    <x v="0"/>
    <x v="0"/>
    <x v="0"/>
    <m/>
  </r>
  <r>
    <n v="114990"/>
    <x v="0"/>
    <x v="0"/>
    <x v="0"/>
    <x v="0"/>
    <x v="15"/>
    <x v="362"/>
    <x v="0"/>
    <x v="1"/>
    <s v="Tesseramento"/>
    <x v="0"/>
    <x v="3"/>
    <x v="0"/>
    <m/>
  </r>
  <r>
    <n v="126877"/>
    <x v="0"/>
    <x v="0"/>
    <x v="0"/>
    <x v="0"/>
    <x v="15"/>
    <x v="362"/>
    <x v="0"/>
    <x v="0"/>
    <s v="Tesseramento"/>
    <x v="0"/>
    <x v="3"/>
    <x v="0"/>
    <m/>
  </r>
  <r>
    <n v="231324"/>
    <x v="0"/>
    <x v="0"/>
    <x v="0"/>
    <x v="1"/>
    <x v="15"/>
    <x v="362"/>
    <x v="0"/>
    <x v="0"/>
    <s v="Tesseramento"/>
    <x v="0"/>
    <x v="4"/>
    <x v="0"/>
    <m/>
  </r>
  <r>
    <n v="137872"/>
    <x v="0"/>
    <x v="0"/>
    <x v="0"/>
    <x v="0"/>
    <x v="15"/>
    <x v="362"/>
    <x v="0"/>
    <x v="0"/>
    <s v="Tesseramento"/>
    <x v="0"/>
    <x v="1"/>
    <x v="0"/>
    <m/>
  </r>
  <r>
    <n v="224424"/>
    <x v="0"/>
    <x v="0"/>
    <x v="0"/>
    <x v="1"/>
    <x v="15"/>
    <x v="362"/>
    <x v="0"/>
    <x v="1"/>
    <s v="Tesseramento"/>
    <x v="0"/>
    <x v="4"/>
    <x v="0"/>
    <m/>
  </r>
  <r>
    <n v="197025"/>
    <x v="0"/>
    <x v="0"/>
    <x v="0"/>
    <x v="0"/>
    <x v="15"/>
    <x v="362"/>
    <x v="0"/>
    <x v="0"/>
    <s v="Tesseramento"/>
    <x v="0"/>
    <x v="1"/>
    <x v="0"/>
    <m/>
  </r>
  <r>
    <n v="216399"/>
    <x v="0"/>
    <x v="0"/>
    <x v="0"/>
    <x v="2"/>
    <x v="15"/>
    <x v="362"/>
    <x v="0"/>
    <x v="0"/>
    <s v="Tesseramento"/>
    <x v="0"/>
    <x v="1"/>
    <x v="0"/>
    <m/>
  </r>
  <r>
    <n v="207376"/>
    <x v="0"/>
    <x v="0"/>
    <x v="0"/>
    <x v="1"/>
    <x v="15"/>
    <x v="362"/>
    <x v="0"/>
    <x v="1"/>
    <s v="Tesseramento"/>
    <x v="0"/>
    <x v="0"/>
    <x v="0"/>
    <m/>
  </r>
  <r>
    <n v="227383"/>
    <x v="0"/>
    <x v="0"/>
    <x v="0"/>
    <x v="3"/>
    <x v="15"/>
    <x v="362"/>
    <x v="0"/>
    <x v="0"/>
    <s v="Tesseramento"/>
    <x v="0"/>
    <x v="4"/>
    <x v="0"/>
    <m/>
  </r>
  <r>
    <n v="216397"/>
    <x v="0"/>
    <x v="0"/>
    <x v="0"/>
    <x v="0"/>
    <x v="15"/>
    <x v="362"/>
    <x v="0"/>
    <x v="0"/>
    <s v="Tesseramento"/>
    <x v="0"/>
    <x v="0"/>
    <x v="0"/>
    <m/>
  </r>
  <r>
    <n v="226478"/>
    <x v="0"/>
    <x v="0"/>
    <x v="0"/>
    <x v="0"/>
    <x v="15"/>
    <x v="362"/>
    <x v="0"/>
    <x v="0"/>
    <s v="Tesseramento"/>
    <x v="0"/>
    <x v="3"/>
    <x v="0"/>
    <m/>
  </r>
  <r>
    <n v="208535"/>
    <x v="0"/>
    <x v="0"/>
    <x v="0"/>
    <x v="0"/>
    <x v="15"/>
    <x v="362"/>
    <x v="0"/>
    <x v="0"/>
    <s v="Tesseramento"/>
    <x v="0"/>
    <x v="0"/>
    <x v="0"/>
    <m/>
  </r>
  <r>
    <n v="223317"/>
    <x v="0"/>
    <x v="0"/>
    <x v="0"/>
    <x v="1"/>
    <x v="15"/>
    <x v="362"/>
    <x v="0"/>
    <x v="0"/>
    <s v="Tesseramento"/>
    <x v="0"/>
    <x v="3"/>
    <x v="0"/>
    <m/>
  </r>
  <r>
    <n v="193653"/>
    <x v="0"/>
    <x v="0"/>
    <x v="0"/>
    <x v="0"/>
    <x v="15"/>
    <x v="362"/>
    <x v="0"/>
    <x v="1"/>
    <s v="Tesseramento"/>
    <x v="0"/>
    <x v="4"/>
    <x v="0"/>
    <m/>
  </r>
  <r>
    <n v="166121"/>
    <x v="0"/>
    <x v="0"/>
    <x v="0"/>
    <x v="1"/>
    <x v="15"/>
    <x v="362"/>
    <x v="0"/>
    <x v="0"/>
    <s v="Tesseramento"/>
    <x v="0"/>
    <x v="1"/>
    <x v="0"/>
    <m/>
  </r>
  <r>
    <n v="227836"/>
    <x v="0"/>
    <x v="0"/>
    <x v="0"/>
    <x v="1"/>
    <x v="15"/>
    <x v="362"/>
    <x v="0"/>
    <x v="1"/>
    <s v="Tesseramento"/>
    <x v="0"/>
    <x v="3"/>
    <x v="0"/>
    <m/>
  </r>
  <r>
    <n v="216392"/>
    <x v="0"/>
    <x v="0"/>
    <x v="0"/>
    <x v="1"/>
    <x v="15"/>
    <x v="362"/>
    <x v="0"/>
    <x v="0"/>
    <s v="Tesseramento"/>
    <x v="0"/>
    <x v="3"/>
    <x v="0"/>
    <m/>
  </r>
  <r>
    <n v="227384"/>
    <x v="0"/>
    <x v="0"/>
    <x v="0"/>
    <x v="1"/>
    <x v="15"/>
    <x v="362"/>
    <x v="0"/>
    <x v="1"/>
    <s v="Tesseramento"/>
    <x v="0"/>
    <x v="4"/>
    <x v="0"/>
    <m/>
  </r>
  <r>
    <n v="14809"/>
    <x v="0"/>
    <x v="0"/>
    <x v="0"/>
    <x v="0"/>
    <x v="15"/>
    <x v="362"/>
    <x v="0"/>
    <x v="0"/>
    <s v="Tesseramento"/>
    <x v="0"/>
    <x v="0"/>
    <x v="0"/>
    <m/>
  </r>
  <r>
    <n v="226184"/>
    <x v="0"/>
    <x v="0"/>
    <x v="0"/>
    <x v="1"/>
    <x v="15"/>
    <x v="362"/>
    <x v="0"/>
    <x v="0"/>
    <s v="Tesseramento"/>
    <x v="0"/>
    <x v="0"/>
    <x v="0"/>
    <m/>
  </r>
  <r>
    <n v="22519"/>
    <x v="0"/>
    <x v="0"/>
    <x v="0"/>
    <x v="0"/>
    <x v="2"/>
    <x v="71"/>
    <x v="0"/>
    <x v="0"/>
    <s v="Tesseramento"/>
    <x v="1"/>
    <x v="3"/>
    <x v="0"/>
    <m/>
  </r>
  <r>
    <n v="59893"/>
    <x v="0"/>
    <x v="0"/>
    <x v="0"/>
    <x v="0"/>
    <x v="2"/>
    <x v="71"/>
    <x v="0"/>
    <x v="0"/>
    <s v="Tesseramento"/>
    <x v="1"/>
    <x v="4"/>
    <x v="0"/>
    <m/>
  </r>
  <r>
    <n v="40894"/>
    <x v="0"/>
    <x v="0"/>
    <x v="0"/>
    <x v="0"/>
    <x v="2"/>
    <x v="71"/>
    <x v="0"/>
    <x v="0"/>
    <s v="Tesseramento"/>
    <x v="1"/>
    <x v="4"/>
    <x v="0"/>
    <m/>
  </r>
  <r>
    <n v="201336"/>
    <x v="0"/>
    <x v="0"/>
    <x v="0"/>
    <x v="0"/>
    <x v="2"/>
    <x v="71"/>
    <x v="0"/>
    <x v="0"/>
    <s v="Tesseramento"/>
    <x v="1"/>
    <x v="3"/>
    <x v="0"/>
    <m/>
  </r>
  <r>
    <n v="66912"/>
    <x v="0"/>
    <x v="0"/>
    <x v="0"/>
    <x v="0"/>
    <x v="2"/>
    <x v="71"/>
    <x v="0"/>
    <x v="0"/>
    <s v="Tesseramento"/>
    <x v="1"/>
    <x v="4"/>
    <x v="0"/>
    <m/>
  </r>
  <r>
    <n v="47896"/>
    <x v="0"/>
    <x v="0"/>
    <x v="0"/>
    <x v="0"/>
    <x v="2"/>
    <x v="71"/>
    <x v="0"/>
    <x v="0"/>
    <s v="Tesseramento"/>
    <x v="1"/>
    <x v="4"/>
    <x v="0"/>
    <m/>
  </r>
  <r>
    <n v="94244"/>
    <x v="0"/>
    <x v="0"/>
    <x v="0"/>
    <x v="0"/>
    <x v="2"/>
    <x v="71"/>
    <x v="0"/>
    <x v="0"/>
    <s v="Tesseramento"/>
    <x v="1"/>
    <x v="3"/>
    <x v="0"/>
    <m/>
  </r>
  <r>
    <n v="154025"/>
    <x v="0"/>
    <x v="0"/>
    <x v="0"/>
    <x v="0"/>
    <x v="2"/>
    <x v="71"/>
    <x v="0"/>
    <x v="0"/>
    <s v="Tesseramento"/>
    <x v="1"/>
    <x v="3"/>
    <x v="0"/>
    <m/>
  </r>
  <r>
    <n v="176227"/>
    <x v="0"/>
    <x v="0"/>
    <x v="0"/>
    <x v="1"/>
    <x v="2"/>
    <x v="71"/>
    <x v="0"/>
    <x v="0"/>
    <s v="Tesseramento"/>
    <x v="1"/>
    <x v="1"/>
    <x v="0"/>
    <m/>
  </r>
  <r>
    <n v="65634"/>
    <x v="0"/>
    <x v="0"/>
    <x v="0"/>
    <x v="0"/>
    <x v="2"/>
    <x v="71"/>
    <x v="0"/>
    <x v="0"/>
    <s v="Tesseramento"/>
    <x v="1"/>
    <x v="4"/>
    <x v="0"/>
    <m/>
  </r>
  <r>
    <n v="193485"/>
    <x v="1"/>
    <x v="0"/>
    <x v="0"/>
    <x v="0"/>
    <x v="2"/>
    <x v="71"/>
    <x v="0"/>
    <x v="0"/>
    <s v="Tesseramento"/>
    <x v="1"/>
    <x v="6"/>
    <x v="0"/>
    <s v="B"/>
  </r>
  <r>
    <n v="184267"/>
    <x v="1"/>
    <x v="0"/>
    <x v="0"/>
    <x v="0"/>
    <x v="2"/>
    <x v="71"/>
    <x v="0"/>
    <x v="0"/>
    <s v="Tesseramento"/>
    <x v="1"/>
    <x v="2"/>
    <x v="0"/>
    <m/>
  </r>
  <r>
    <n v="191509"/>
    <x v="0"/>
    <x v="0"/>
    <x v="0"/>
    <x v="0"/>
    <x v="2"/>
    <x v="71"/>
    <x v="0"/>
    <x v="0"/>
    <s v="Tesseramento"/>
    <x v="1"/>
    <x v="4"/>
    <x v="0"/>
    <m/>
  </r>
  <r>
    <n v="128674"/>
    <x v="1"/>
    <x v="0"/>
    <x v="0"/>
    <x v="0"/>
    <x v="2"/>
    <x v="71"/>
    <x v="0"/>
    <x v="0"/>
    <s v="Tesseramento"/>
    <x v="1"/>
    <x v="2"/>
    <x v="0"/>
    <m/>
  </r>
  <r>
    <n v="67370"/>
    <x v="0"/>
    <x v="0"/>
    <x v="0"/>
    <x v="0"/>
    <x v="2"/>
    <x v="71"/>
    <x v="0"/>
    <x v="0"/>
    <s v="Tesseramento"/>
    <x v="1"/>
    <x v="4"/>
    <x v="0"/>
    <m/>
  </r>
  <r>
    <n v="233153"/>
    <x v="1"/>
    <x v="0"/>
    <x v="0"/>
    <x v="1"/>
    <x v="2"/>
    <x v="71"/>
    <x v="0"/>
    <x v="0"/>
    <s v="Tesseramento"/>
    <x v="1"/>
    <x v="5"/>
    <x v="0"/>
    <m/>
  </r>
  <r>
    <n v="142555"/>
    <x v="0"/>
    <x v="0"/>
    <x v="0"/>
    <x v="0"/>
    <x v="2"/>
    <x v="71"/>
    <x v="0"/>
    <x v="0"/>
    <s v="Tesseramento"/>
    <x v="1"/>
    <x v="4"/>
    <x v="0"/>
    <m/>
  </r>
  <r>
    <n v="85649"/>
    <x v="0"/>
    <x v="0"/>
    <x v="0"/>
    <x v="0"/>
    <x v="2"/>
    <x v="71"/>
    <x v="0"/>
    <x v="0"/>
    <s v="Tesseramento"/>
    <x v="1"/>
    <x v="4"/>
    <x v="0"/>
    <m/>
  </r>
  <r>
    <n v="117519"/>
    <x v="0"/>
    <x v="0"/>
    <x v="0"/>
    <x v="0"/>
    <x v="2"/>
    <x v="71"/>
    <x v="0"/>
    <x v="0"/>
    <s v="Tesseramento"/>
    <x v="1"/>
    <x v="0"/>
    <x v="0"/>
    <m/>
  </r>
  <r>
    <n v="55218"/>
    <x v="0"/>
    <x v="0"/>
    <x v="0"/>
    <x v="0"/>
    <x v="2"/>
    <x v="71"/>
    <x v="0"/>
    <x v="0"/>
    <s v="Tesseramento"/>
    <x v="1"/>
    <x v="0"/>
    <x v="0"/>
    <m/>
  </r>
  <r>
    <n v="206083"/>
    <x v="0"/>
    <x v="0"/>
    <x v="0"/>
    <x v="1"/>
    <x v="2"/>
    <x v="71"/>
    <x v="0"/>
    <x v="1"/>
    <s v="Tesseramento"/>
    <x v="1"/>
    <x v="0"/>
    <x v="0"/>
    <m/>
  </r>
  <r>
    <n v="196719"/>
    <x v="0"/>
    <x v="0"/>
    <x v="0"/>
    <x v="0"/>
    <x v="2"/>
    <x v="71"/>
    <x v="0"/>
    <x v="1"/>
    <s v="Tesseramento"/>
    <x v="1"/>
    <x v="4"/>
    <x v="0"/>
    <m/>
  </r>
  <r>
    <n v="21621"/>
    <x v="0"/>
    <x v="0"/>
    <x v="0"/>
    <x v="0"/>
    <x v="2"/>
    <x v="71"/>
    <x v="0"/>
    <x v="0"/>
    <s v="Tesseramento"/>
    <x v="1"/>
    <x v="4"/>
    <x v="0"/>
    <m/>
  </r>
  <r>
    <n v="23112"/>
    <x v="0"/>
    <x v="0"/>
    <x v="0"/>
    <x v="1"/>
    <x v="2"/>
    <x v="71"/>
    <x v="0"/>
    <x v="1"/>
    <s v="Tesseramento"/>
    <x v="1"/>
    <x v="3"/>
    <x v="0"/>
    <m/>
  </r>
  <r>
    <n v="98623"/>
    <x v="0"/>
    <x v="0"/>
    <x v="0"/>
    <x v="0"/>
    <x v="2"/>
    <x v="71"/>
    <x v="0"/>
    <x v="1"/>
    <s v="Tesseramento"/>
    <x v="1"/>
    <x v="4"/>
    <x v="0"/>
    <m/>
  </r>
  <r>
    <n v="82376"/>
    <x v="0"/>
    <x v="0"/>
    <x v="0"/>
    <x v="0"/>
    <x v="2"/>
    <x v="71"/>
    <x v="0"/>
    <x v="1"/>
    <s v="Tesseramento"/>
    <x v="1"/>
    <x v="4"/>
    <x v="0"/>
    <m/>
  </r>
  <r>
    <n v="201847"/>
    <x v="0"/>
    <x v="0"/>
    <x v="0"/>
    <x v="0"/>
    <x v="2"/>
    <x v="71"/>
    <x v="0"/>
    <x v="0"/>
    <s v="Tesseramento"/>
    <x v="1"/>
    <x v="0"/>
    <x v="0"/>
    <m/>
  </r>
  <r>
    <n v="82377"/>
    <x v="0"/>
    <x v="0"/>
    <x v="0"/>
    <x v="0"/>
    <x v="2"/>
    <x v="71"/>
    <x v="0"/>
    <x v="0"/>
    <s v="Tesseramento"/>
    <x v="1"/>
    <x v="4"/>
    <x v="0"/>
    <m/>
  </r>
  <r>
    <n v="60647"/>
    <x v="0"/>
    <x v="0"/>
    <x v="0"/>
    <x v="0"/>
    <x v="2"/>
    <x v="71"/>
    <x v="0"/>
    <x v="1"/>
    <s v="Tesseramento"/>
    <x v="1"/>
    <x v="4"/>
    <x v="0"/>
    <m/>
  </r>
  <r>
    <n v="205285"/>
    <x v="0"/>
    <x v="0"/>
    <x v="0"/>
    <x v="0"/>
    <x v="2"/>
    <x v="71"/>
    <x v="0"/>
    <x v="0"/>
    <s v="Tesseramento"/>
    <x v="1"/>
    <x v="1"/>
    <x v="0"/>
    <m/>
  </r>
  <r>
    <n v="105047"/>
    <x v="0"/>
    <x v="0"/>
    <x v="0"/>
    <x v="0"/>
    <x v="2"/>
    <x v="71"/>
    <x v="0"/>
    <x v="0"/>
    <s v="Tesseramento"/>
    <x v="1"/>
    <x v="0"/>
    <x v="0"/>
    <m/>
  </r>
  <r>
    <n v="216196"/>
    <x v="0"/>
    <x v="0"/>
    <x v="0"/>
    <x v="0"/>
    <x v="2"/>
    <x v="71"/>
    <x v="0"/>
    <x v="0"/>
    <s v="Tesseramento"/>
    <x v="1"/>
    <x v="1"/>
    <x v="0"/>
    <m/>
  </r>
  <r>
    <n v="233155"/>
    <x v="1"/>
    <x v="0"/>
    <x v="0"/>
    <x v="3"/>
    <x v="2"/>
    <x v="71"/>
    <x v="0"/>
    <x v="1"/>
    <s v="Tesseramento"/>
    <x v="1"/>
    <x v="5"/>
    <x v="0"/>
    <m/>
  </r>
  <r>
    <n v="166783"/>
    <x v="1"/>
    <x v="0"/>
    <x v="0"/>
    <x v="0"/>
    <x v="2"/>
    <x v="71"/>
    <x v="0"/>
    <x v="1"/>
    <s v="Tesseramento"/>
    <x v="1"/>
    <x v="6"/>
    <x v="0"/>
    <s v="B"/>
  </r>
  <r>
    <n v="193867"/>
    <x v="1"/>
    <x v="0"/>
    <x v="0"/>
    <x v="0"/>
    <x v="2"/>
    <x v="71"/>
    <x v="0"/>
    <x v="0"/>
    <s v="Tesseramento"/>
    <x v="1"/>
    <x v="6"/>
    <x v="0"/>
    <m/>
  </r>
  <r>
    <n v="75856"/>
    <x v="0"/>
    <x v="0"/>
    <x v="0"/>
    <x v="0"/>
    <x v="2"/>
    <x v="71"/>
    <x v="0"/>
    <x v="1"/>
    <s v="Tesseramento"/>
    <x v="1"/>
    <x v="3"/>
    <x v="0"/>
    <m/>
  </r>
  <r>
    <n v="24461"/>
    <x v="0"/>
    <x v="0"/>
    <x v="0"/>
    <x v="0"/>
    <x v="2"/>
    <x v="71"/>
    <x v="0"/>
    <x v="0"/>
    <s v="Tesseramento"/>
    <x v="1"/>
    <x v="0"/>
    <x v="0"/>
    <m/>
  </r>
  <r>
    <n v="75857"/>
    <x v="0"/>
    <x v="0"/>
    <x v="0"/>
    <x v="0"/>
    <x v="2"/>
    <x v="71"/>
    <x v="0"/>
    <x v="0"/>
    <s v="Tesseramento"/>
    <x v="1"/>
    <x v="3"/>
    <x v="0"/>
    <m/>
  </r>
  <r>
    <n v="35032"/>
    <x v="0"/>
    <x v="0"/>
    <x v="0"/>
    <x v="0"/>
    <x v="2"/>
    <x v="71"/>
    <x v="0"/>
    <x v="0"/>
    <s v="Tesseramento"/>
    <x v="1"/>
    <x v="4"/>
    <x v="0"/>
    <m/>
  </r>
  <r>
    <n v="183327"/>
    <x v="0"/>
    <x v="0"/>
    <x v="0"/>
    <x v="0"/>
    <x v="2"/>
    <x v="71"/>
    <x v="0"/>
    <x v="0"/>
    <s v="Tesseramento"/>
    <x v="1"/>
    <x v="3"/>
    <x v="0"/>
    <m/>
  </r>
  <r>
    <n v="56851"/>
    <x v="0"/>
    <x v="0"/>
    <x v="0"/>
    <x v="0"/>
    <x v="2"/>
    <x v="71"/>
    <x v="0"/>
    <x v="0"/>
    <s v="Tesseramento"/>
    <x v="1"/>
    <x v="4"/>
    <x v="0"/>
    <m/>
  </r>
  <r>
    <n v="155104"/>
    <x v="0"/>
    <x v="0"/>
    <x v="0"/>
    <x v="2"/>
    <x v="2"/>
    <x v="71"/>
    <x v="0"/>
    <x v="0"/>
    <s v="Tesseramento"/>
    <x v="1"/>
    <x v="4"/>
    <x v="0"/>
    <m/>
  </r>
  <r>
    <n v="67372"/>
    <x v="0"/>
    <x v="0"/>
    <x v="0"/>
    <x v="0"/>
    <x v="2"/>
    <x v="71"/>
    <x v="0"/>
    <x v="1"/>
    <s v="Tesseramento"/>
    <x v="1"/>
    <x v="4"/>
    <x v="0"/>
    <m/>
  </r>
  <r>
    <n v="82380"/>
    <x v="0"/>
    <x v="0"/>
    <x v="0"/>
    <x v="0"/>
    <x v="2"/>
    <x v="71"/>
    <x v="0"/>
    <x v="1"/>
    <s v="Tesseramento"/>
    <x v="1"/>
    <x v="4"/>
    <x v="0"/>
    <m/>
  </r>
  <r>
    <n v="140861"/>
    <x v="1"/>
    <x v="0"/>
    <x v="0"/>
    <x v="0"/>
    <x v="2"/>
    <x v="71"/>
    <x v="0"/>
    <x v="0"/>
    <s v="Tesseramento"/>
    <x v="1"/>
    <x v="6"/>
    <x v="0"/>
    <s v="B"/>
  </r>
  <r>
    <n v="207078"/>
    <x v="1"/>
    <x v="0"/>
    <x v="0"/>
    <x v="2"/>
    <x v="2"/>
    <x v="71"/>
    <x v="0"/>
    <x v="1"/>
    <s v="Tesseramento"/>
    <x v="1"/>
    <x v="5"/>
    <x v="0"/>
    <m/>
  </r>
  <r>
    <n v="61626"/>
    <x v="0"/>
    <x v="0"/>
    <x v="0"/>
    <x v="0"/>
    <x v="2"/>
    <x v="71"/>
    <x v="0"/>
    <x v="0"/>
    <s v="Tesseramento"/>
    <x v="1"/>
    <x v="0"/>
    <x v="0"/>
    <m/>
  </r>
  <r>
    <n v="98634"/>
    <x v="0"/>
    <x v="0"/>
    <x v="0"/>
    <x v="0"/>
    <x v="2"/>
    <x v="71"/>
    <x v="0"/>
    <x v="0"/>
    <s v="Tesseramento"/>
    <x v="1"/>
    <x v="0"/>
    <x v="0"/>
    <m/>
  </r>
  <r>
    <n v="49468"/>
    <x v="0"/>
    <x v="0"/>
    <x v="0"/>
    <x v="0"/>
    <x v="2"/>
    <x v="71"/>
    <x v="0"/>
    <x v="0"/>
    <s v="Tesseramento"/>
    <x v="1"/>
    <x v="3"/>
    <x v="0"/>
    <m/>
  </r>
  <r>
    <n v="83585"/>
    <x v="0"/>
    <x v="0"/>
    <x v="0"/>
    <x v="0"/>
    <x v="2"/>
    <x v="71"/>
    <x v="0"/>
    <x v="0"/>
    <s v="Tesseramento"/>
    <x v="1"/>
    <x v="4"/>
    <x v="0"/>
    <m/>
  </r>
  <r>
    <n v="212685"/>
    <x v="0"/>
    <x v="0"/>
    <x v="0"/>
    <x v="0"/>
    <x v="2"/>
    <x v="71"/>
    <x v="0"/>
    <x v="0"/>
    <s v="Tesseramento"/>
    <x v="1"/>
    <x v="3"/>
    <x v="0"/>
    <m/>
  </r>
  <r>
    <n v="98636"/>
    <x v="0"/>
    <x v="0"/>
    <x v="0"/>
    <x v="0"/>
    <x v="2"/>
    <x v="71"/>
    <x v="0"/>
    <x v="1"/>
    <s v="Tesseramento"/>
    <x v="1"/>
    <x v="3"/>
    <x v="0"/>
    <m/>
  </r>
  <r>
    <n v="150711"/>
    <x v="0"/>
    <x v="0"/>
    <x v="0"/>
    <x v="0"/>
    <x v="2"/>
    <x v="71"/>
    <x v="0"/>
    <x v="0"/>
    <s v="Tesseramento"/>
    <x v="1"/>
    <x v="3"/>
    <x v="0"/>
    <m/>
  </r>
  <r>
    <n v="185832"/>
    <x v="0"/>
    <x v="0"/>
    <x v="0"/>
    <x v="0"/>
    <x v="2"/>
    <x v="71"/>
    <x v="0"/>
    <x v="1"/>
    <s v="Tesseramento"/>
    <x v="1"/>
    <x v="4"/>
    <x v="0"/>
    <m/>
  </r>
  <r>
    <n v="68890"/>
    <x v="0"/>
    <x v="0"/>
    <x v="0"/>
    <x v="0"/>
    <x v="2"/>
    <x v="71"/>
    <x v="0"/>
    <x v="1"/>
    <s v="Tesseramento"/>
    <x v="1"/>
    <x v="3"/>
    <x v="0"/>
    <m/>
  </r>
  <r>
    <n v="49478"/>
    <x v="0"/>
    <x v="0"/>
    <x v="0"/>
    <x v="0"/>
    <x v="2"/>
    <x v="71"/>
    <x v="0"/>
    <x v="0"/>
    <s v="Tesseramento"/>
    <x v="1"/>
    <x v="3"/>
    <x v="0"/>
    <m/>
  </r>
  <r>
    <n v="193869"/>
    <x v="1"/>
    <x v="0"/>
    <x v="0"/>
    <x v="2"/>
    <x v="2"/>
    <x v="71"/>
    <x v="0"/>
    <x v="0"/>
    <s v="Tesseramento"/>
    <x v="1"/>
    <x v="5"/>
    <x v="0"/>
    <m/>
  </r>
  <r>
    <n v="119279"/>
    <x v="0"/>
    <x v="0"/>
    <x v="0"/>
    <x v="0"/>
    <x v="2"/>
    <x v="71"/>
    <x v="0"/>
    <x v="0"/>
    <s v="Tesseramento"/>
    <x v="1"/>
    <x v="3"/>
    <x v="0"/>
    <m/>
  </r>
  <r>
    <n v="128677"/>
    <x v="0"/>
    <x v="0"/>
    <x v="0"/>
    <x v="0"/>
    <x v="2"/>
    <x v="71"/>
    <x v="0"/>
    <x v="0"/>
    <s v="Tesseramento"/>
    <x v="1"/>
    <x v="1"/>
    <x v="0"/>
    <m/>
  </r>
  <r>
    <n v="126823"/>
    <x v="0"/>
    <x v="0"/>
    <x v="0"/>
    <x v="0"/>
    <x v="2"/>
    <x v="71"/>
    <x v="0"/>
    <x v="1"/>
    <s v="Tesseramento"/>
    <x v="1"/>
    <x v="4"/>
    <x v="0"/>
    <m/>
  </r>
  <r>
    <n v="47527"/>
    <x v="0"/>
    <x v="0"/>
    <x v="0"/>
    <x v="0"/>
    <x v="2"/>
    <x v="71"/>
    <x v="0"/>
    <x v="0"/>
    <s v="Tesseramento"/>
    <x v="1"/>
    <x v="3"/>
    <x v="0"/>
    <m/>
  </r>
  <r>
    <n v="150378"/>
    <x v="0"/>
    <x v="0"/>
    <x v="0"/>
    <x v="1"/>
    <x v="2"/>
    <x v="71"/>
    <x v="0"/>
    <x v="1"/>
    <s v="Tesseramento"/>
    <x v="1"/>
    <x v="3"/>
    <x v="0"/>
    <m/>
  </r>
  <r>
    <n v="158314"/>
    <x v="0"/>
    <x v="0"/>
    <x v="0"/>
    <x v="0"/>
    <x v="2"/>
    <x v="71"/>
    <x v="0"/>
    <x v="0"/>
    <s v="Tesseramento"/>
    <x v="1"/>
    <x v="0"/>
    <x v="0"/>
    <m/>
  </r>
  <r>
    <n v="184859"/>
    <x v="0"/>
    <x v="0"/>
    <x v="0"/>
    <x v="0"/>
    <x v="2"/>
    <x v="71"/>
    <x v="0"/>
    <x v="0"/>
    <s v="Tesseramento"/>
    <x v="1"/>
    <x v="3"/>
    <x v="0"/>
    <m/>
  </r>
  <r>
    <n v="231271"/>
    <x v="0"/>
    <x v="0"/>
    <x v="0"/>
    <x v="1"/>
    <x v="2"/>
    <x v="71"/>
    <x v="0"/>
    <x v="1"/>
    <s v="Tesseramento"/>
    <x v="1"/>
    <x v="4"/>
    <x v="0"/>
    <m/>
  </r>
  <r>
    <n v="225403"/>
    <x v="0"/>
    <x v="0"/>
    <x v="0"/>
    <x v="1"/>
    <x v="2"/>
    <x v="71"/>
    <x v="0"/>
    <x v="0"/>
    <s v="Tesseramento"/>
    <x v="1"/>
    <x v="3"/>
    <x v="0"/>
    <m/>
  </r>
  <r>
    <n v="46058"/>
    <x v="0"/>
    <x v="0"/>
    <x v="0"/>
    <x v="0"/>
    <x v="2"/>
    <x v="71"/>
    <x v="0"/>
    <x v="0"/>
    <s v="Tesseramento"/>
    <x v="1"/>
    <x v="3"/>
    <x v="0"/>
    <m/>
  </r>
  <r>
    <n v="170016"/>
    <x v="0"/>
    <x v="0"/>
    <x v="0"/>
    <x v="2"/>
    <x v="2"/>
    <x v="71"/>
    <x v="0"/>
    <x v="1"/>
    <s v="Tesseramento"/>
    <x v="1"/>
    <x v="4"/>
    <x v="0"/>
    <m/>
  </r>
  <r>
    <n v="165049"/>
    <x v="0"/>
    <x v="0"/>
    <x v="0"/>
    <x v="0"/>
    <x v="2"/>
    <x v="71"/>
    <x v="0"/>
    <x v="0"/>
    <s v="Tesseramento"/>
    <x v="1"/>
    <x v="4"/>
    <x v="0"/>
    <m/>
  </r>
  <r>
    <n v="178419"/>
    <x v="0"/>
    <x v="0"/>
    <x v="0"/>
    <x v="0"/>
    <x v="2"/>
    <x v="71"/>
    <x v="0"/>
    <x v="0"/>
    <s v="Tesseramento"/>
    <x v="1"/>
    <x v="0"/>
    <x v="0"/>
    <m/>
  </r>
  <r>
    <n v="41062"/>
    <x v="0"/>
    <x v="0"/>
    <x v="0"/>
    <x v="0"/>
    <x v="2"/>
    <x v="71"/>
    <x v="0"/>
    <x v="0"/>
    <s v="Tesseramento"/>
    <x v="1"/>
    <x v="0"/>
    <x v="0"/>
    <m/>
  </r>
  <r>
    <n v="158872"/>
    <x v="0"/>
    <x v="0"/>
    <x v="0"/>
    <x v="0"/>
    <x v="2"/>
    <x v="71"/>
    <x v="0"/>
    <x v="0"/>
    <s v="Tesseramento"/>
    <x v="1"/>
    <x v="0"/>
    <x v="0"/>
    <m/>
  </r>
  <r>
    <n v="228257"/>
    <x v="1"/>
    <x v="0"/>
    <x v="0"/>
    <x v="1"/>
    <x v="2"/>
    <x v="71"/>
    <x v="0"/>
    <x v="0"/>
    <s v="Tesseramento"/>
    <x v="1"/>
    <x v="2"/>
    <x v="0"/>
    <m/>
  </r>
  <r>
    <n v="85663"/>
    <x v="0"/>
    <x v="0"/>
    <x v="0"/>
    <x v="0"/>
    <x v="2"/>
    <x v="71"/>
    <x v="0"/>
    <x v="1"/>
    <s v="Tesseramento"/>
    <x v="1"/>
    <x v="4"/>
    <x v="0"/>
    <m/>
  </r>
  <r>
    <n v="98649"/>
    <x v="0"/>
    <x v="0"/>
    <x v="0"/>
    <x v="0"/>
    <x v="2"/>
    <x v="71"/>
    <x v="0"/>
    <x v="0"/>
    <s v="Tesseramento"/>
    <x v="1"/>
    <x v="3"/>
    <x v="0"/>
    <m/>
  </r>
  <r>
    <n v="189878"/>
    <x v="0"/>
    <x v="0"/>
    <x v="0"/>
    <x v="0"/>
    <x v="2"/>
    <x v="71"/>
    <x v="0"/>
    <x v="0"/>
    <s v="Tesseramento"/>
    <x v="1"/>
    <x v="1"/>
    <x v="0"/>
    <m/>
  </r>
  <r>
    <n v="189877"/>
    <x v="0"/>
    <x v="0"/>
    <x v="0"/>
    <x v="0"/>
    <x v="2"/>
    <x v="71"/>
    <x v="0"/>
    <x v="0"/>
    <s v="Tesseramento"/>
    <x v="1"/>
    <x v="0"/>
    <x v="0"/>
    <m/>
  </r>
  <r>
    <n v="205291"/>
    <x v="1"/>
    <x v="0"/>
    <x v="0"/>
    <x v="1"/>
    <x v="2"/>
    <x v="71"/>
    <x v="0"/>
    <x v="0"/>
    <s v="Tesseramento"/>
    <x v="1"/>
    <x v="5"/>
    <x v="0"/>
    <m/>
  </r>
  <r>
    <n v="234152"/>
    <x v="1"/>
    <x v="1"/>
    <x v="1"/>
    <x v="1"/>
    <x v="0"/>
    <x v="96"/>
    <x v="0"/>
    <x v="1"/>
    <s v="Tesseramento"/>
    <x v="0"/>
    <x v="7"/>
    <x v="0"/>
    <m/>
  </r>
  <r>
    <n v="105065"/>
    <x v="0"/>
    <x v="0"/>
    <x v="0"/>
    <x v="0"/>
    <x v="2"/>
    <x v="71"/>
    <x v="0"/>
    <x v="0"/>
    <s v="Tesseramento"/>
    <x v="1"/>
    <x v="0"/>
    <x v="0"/>
    <m/>
  </r>
  <r>
    <n v="100433"/>
    <x v="0"/>
    <x v="0"/>
    <x v="0"/>
    <x v="0"/>
    <x v="2"/>
    <x v="71"/>
    <x v="0"/>
    <x v="0"/>
    <s v="Tesseramento"/>
    <x v="1"/>
    <x v="3"/>
    <x v="0"/>
    <m/>
  </r>
  <r>
    <n v="159958"/>
    <x v="0"/>
    <x v="0"/>
    <x v="0"/>
    <x v="0"/>
    <x v="2"/>
    <x v="71"/>
    <x v="0"/>
    <x v="1"/>
    <s v="Tesseramento"/>
    <x v="1"/>
    <x v="3"/>
    <x v="0"/>
    <m/>
  </r>
  <r>
    <n v="149013"/>
    <x v="0"/>
    <x v="0"/>
    <x v="0"/>
    <x v="0"/>
    <x v="2"/>
    <x v="71"/>
    <x v="0"/>
    <x v="0"/>
    <s v="Tesseramento"/>
    <x v="1"/>
    <x v="4"/>
    <x v="0"/>
    <m/>
  </r>
  <r>
    <n v="21626"/>
    <x v="0"/>
    <x v="0"/>
    <x v="0"/>
    <x v="0"/>
    <x v="2"/>
    <x v="71"/>
    <x v="0"/>
    <x v="1"/>
    <s v="Tesseramento"/>
    <x v="1"/>
    <x v="4"/>
    <x v="0"/>
    <m/>
  </r>
  <r>
    <n v="75873"/>
    <x v="0"/>
    <x v="0"/>
    <x v="0"/>
    <x v="0"/>
    <x v="2"/>
    <x v="71"/>
    <x v="0"/>
    <x v="0"/>
    <s v="Tesseramento"/>
    <x v="1"/>
    <x v="4"/>
    <x v="0"/>
    <m/>
  </r>
  <r>
    <n v="56856"/>
    <x v="0"/>
    <x v="0"/>
    <x v="0"/>
    <x v="0"/>
    <x v="2"/>
    <x v="71"/>
    <x v="0"/>
    <x v="0"/>
    <s v="Tesseramento"/>
    <x v="1"/>
    <x v="4"/>
    <x v="0"/>
    <m/>
  </r>
  <r>
    <n v="126824"/>
    <x v="0"/>
    <x v="0"/>
    <x v="0"/>
    <x v="0"/>
    <x v="2"/>
    <x v="71"/>
    <x v="0"/>
    <x v="0"/>
    <s v="Tesseramento"/>
    <x v="1"/>
    <x v="0"/>
    <x v="0"/>
    <m/>
  </r>
  <r>
    <n v="35111"/>
    <x v="0"/>
    <x v="0"/>
    <x v="0"/>
    <x v="0"/>
    <x v="2"/>
    <x v="71"/>
    <x v="0"/>
    <x v="0"/>
    <s v="Tesseramento"/>
    <x v="1"/>
    <x v="3"/>
    <x v="0"/>
    <m/>
  </r>
  <r>
    <n v="24468"/>
    <x v="0"/>
    <x v="0"/>
    <x v="0"/>
    <x v="0"/>
    <x v="2"/>
    <x v="71"/>
    <x v="0"/>
    <x v="0"/>
    <s v="Tesseramento"/>
    <x v="1"/>
    <x v="4"/>
    <x v="0"/>
    <m/>
  </r>
  <r>
    <n v="155800"/>
    <x v="1"/>
    <x v="0"/>
    <x v="0"/>
    <x v="0"/>
    <x v="2"/>
    <x v="71"/>
    <x v="0"/>
    <x v="1"/>
    <s v="Tesseramento"/>
    <x v="1"/>
    <x v="7"/>
    <x v="0"/>
    <s v="BG"/>
  </r>
  <r>
    <n v="162540"/>
    <x v="0"/>
    <x v="0"/>
    <x v="0"/>
    <x v="0"/>
    <x v="2"/>
    <x v="71"/>
    <x v="0"/>
    <x v="0"/>
    <s v="Tesseramento"/>
    <x v="1"/>
    <x v="0"/>
    <x v="0"/>
    <m/>
  </r>
  <r>
    <n v="140874"/>
    <x v="0"/>
    <x v="0"/>
    <x v="0"/>
    <x v="0"/>
    <x v="2"/>
    <x v="71"/>
    <x v="0"/>
    <x v="0"/>
    <s v="Tesseramento"/>
    <x v="1"/>
    <x v="0"/>
    <x v="0"/>
    <m/>
  </r>
  <r>
    <n v="217415"/>
    <x v="1"/>
    <x v="0"/>
    <x v="0"/>
    <x v="0"/>
    <x v="2"/>
    <x v="71"/>
    <x v="0"/>
    <x v="0"/>
    <s v="Tesseramento"/>
    <x v="1"/>
    <x v="5"/>
    <x v="0"/>
    <m/>
  </r>
  <r>
    <n v="21618"/>
    <x v="0"/>
    <x v="0"/>
    <x v="2"/>
    <x v="0"/>
    <x v="2"/>
    <x v="71"/>
    <x v="0"/>
    <x v="0"/>
    <s v="Tesseramento"/>
    <x v="1"/>
    <x v="0"/>
    <x v="0"/>
    <m/>
  </r>
  <r>
    <n v="194831"/>
    <x v="0"/>
    <x v="0"/>
    <x v="2"/>
    <x v="2"/>
    <x v="2"/>
    <x v="71"/>
    <x v="0"/>
    <x v="1"/>
    <s v="Tesseramento"/>
    <x v="1"/>
    <x v="0"/>
    <x v="0"/>
    <m/>
  </r>
  <r>
    <n v="137080"/>
    <x v="0"/>
    <x v="0"/>
    <x v="2"/>
    <x v="0"/>
    <x v="2"/>
    <x v="71"/>
    <x v="0"/>
    <x v="0"/>
    <s v="Tesseramento"/>
    <x v="1"/>
    <x v="0"/>
    <x v="0"/>
    <m/>
  </r>
  <r>
    <n v="165980"/>
    <x v="1"/>
    <x v="0"/>
    <x v="0"/>
    <x v="0"/>
    <x v="11"/>
    <x v="126"/>
    <x v="0"/>
    <x v="0"/>
    <s v="Tesseramento"/>
    <x v="1"/>
    <x v="6"/>
    <x v="0"/>
    <s v="B"/>
  </r>
  <r>
    <n v="234242"/>
    <x v="0"/>
    <x v="0"/>
    <x v="1"/>
    <x v="3"/>
    <x v="2"/>
    <x v="71"/>
    <x v="0"/>
    <x v="1"/>
    <s v="Tesseramento"/>
    <x v="1"/>
    <x v="0"/>
    <x v="0"/>
    <m/>
  </r>
  <r>
    <n v="234243"/>
    <x v="0"/>
    <x v="0"/>
    <x v="1"/>
    <x v="1"/>
    <x v="2"/>
    <x v="71"/>
    <x v="0"/>
    <x v="0"/>
    <s v="Tesseramento"/>
    <x v="1"/>
    <x v="0"/>
    <x v="0"/>
    <m/>
  </r>
  <r>
    <n v="234244"/>
    <x v="0"/>
    <x v="0"/>
    <x v="1"/>
    <x v="2"/>
    <x v="2"/>
    <x v="71"/>
    <x v="0"/>
    <x v="0"/>
    <s v="Tesseramento"/>
    <x v="1"/>
    <x v="1"/>
    <x v="0"/>
    <m/>
  </r>
  <r>
    <n v="234245"/>
    <x v="0"/>
    <x v="0"/>
    <x v="1"/>
    <x v="1"/>
    <x v="2"/>
    <x v="71"/>
    <x v="0"/>
    <x v="1"/>
    <s v="Tesseramento"/>
    <x v="1"/>
    <x v="3"/>
    <x v="0"/>
    <m/>
  </r>
  <r>
    <n v="234246"/>
    <x v="0"/>
    <x v="0"/>
    <x v="1"/>
    <x v="0"/>
    <x v="2"/>
    <x v="71"/>
    <x v="0"/>
    <x v="0"/>
    <s v="Tesseramento"/>
    <x v="1"/>
    <x v="0"/>
    <x v="0"/>
    <m/>
  </r>
  <r>
    <n v="234248"/>
    <x v="0"/>
    <x v="0"/>
    <x v="1"/>
    <x v="1"/>
    <x v="2"/>
    <x v="71"/>
    <x v="0"/>
    <x v="1"/>
    <s v="Tesseramento"/>
    <x v="1"/>
    <x v="0"/>
    <x v="0"/>
    <m/>
  </r>
  <r>
    <n v="234249"/>
    <x v="0"/>
    <x v="0"/>
    <x v="1"/>
    <x v="2"/>
    <x v="2"/>
    <x v="71"/>
    <x v="0"/>
    <x v="0"/>
    <s v="Tesseramento"/>
    <x v="1"/>
    <x v="1"/>
    <x v="0"/>
    <m/>
  </r>
  <r>
    <n v="234250"/>
    <x v="0"/>
    <x v="0"/>
    <x v="1"/>
    <x v="1"/>
    <x v="2"/>
    <x v="71"/>
    <x v="0"/>
    <x v="0"/>
    <s v="Tesseramento"/>
    <x v="1"/>
    <x v="3"/>
    <x v="0"/>
    <m/>
  </r>
  <r>
    <n v="234251"/>
    <x v="0"/>
    <x v="0"/>
    <x v="1"/>
    <x v="0"/>
    <x v="2"/>
    <x v="71"/>
    <x v="0"/>
    <x v="0"/>
    <s v="Tesseramento"/>
    <x v="1"/>
    <x v="0"/>
    <x v="0"/>
    <m/>
  </r>
  <r>
    <n v="8035"/>
    <x v="0"/>
    <x v="0"/>
    <x v="0"/>
    <x v="0"/>
    <x v="12"/>
    <x v="27"/>
    <x v="0"/>
    <x v="0"/>
    <s v="Tesseramento"/>
    <x v="1"/>
    <x v="0"/>
    <x v="0"/>
    <m/>
  </r>
  <r>
    <n v="8036"/>
    <x v="0"/>
    <x v="0"/>
    <x v="0"/>
    <x v="0"/>
    <x v="12"/>
    <x v="27"/>
    <x v="0"/>
    <x v="0"/>
    <s v="Tesseramento"/>
    <x v="1"/>
    <x v="0"/>
    <x v="0"/>
    <m/>
  </r>
  <r>
    <n v="199927"/>
    <x v="0"/>
    <x v="0"/>
    <x v="0"/>
    <x v="1"/>
    <x v="12"/>
    <x v="114"/>
    <x v="0"/>
    <x v="1"/>
    <s v="Tesseramento"/>
    <x v="1"/>
    <x v="0"/>
    <x v="0"/>
    <m/>
  </r>
  <r>
    <n v="176546"/>
    <x v="0"/>
    <x v="0"/>
    <x v="0"/>
    <x v="0"/>
    <x v="12"/>
    <x v="114"/>
    <x v="0"/>
    <x v="1"/>
    <s v="Tesseramento"/>
    <x v="1"/>
    <x v="0"/>
    <x v="0"/>
    <m/>
  </r>
  <r>
    <n v="162025"/>
    <x v="0"/>
    <x v="0"/>
    <x v="0"/>
    <x v="0"/>
    <x v="12"/>
    <x v="114"/>
    <x v="0"/>
    <x v="0"/>
    <s v="Tesseramento"/>
    <x v="1"/>
    <x v="4"/>
    <x v="0"/>
    <m/>
  </r>
  <r>
    <n v="173413"/>
    <x v="0"/>
    <x v="0"/>
    <x v="0"/>
    <x v="0"/>
    <x v="12"/>
    <x v="114"/>
    <x v="0"/>
    <x v="1"/>
    <s v="Tesseramento"/>
    <x v="1"/>
    <x v="4"/>
    <x v="0"/>
    <m/>
  </r>
  <r>
    <n v="167812"/>
    <x v="0"/>
    <x v="0"/>
    <x v="0"/>
    <x v="0"/>
    <x v="2"/>
    <x v="71"/>
    <x v="0"/>
    <x v="1"/>
    <s v="Tesseramento"/>
    <x v="1"/>
    <x v="4"/>
    <x v="0"/>
    <m/>
  </r>
  <r>
    <n v="215574"/>
    <x v="0"/>
    <x v="0"/>
    <x v="0"/>
    <x v="1"/>
    <x v="12"/>
    <x v="114"/>
    <x v="0"/>
    <x v="0"/>
    <s v="Tesseramento"/>
    <x v="1"/>
    <x v="0"/>
    <x v="0"/>
    <m/>
  </r>
  <r>
    <n v="215573"/>
    <x v="1"/>
    <x v="0"/>
    <x v="0"/>
    <x v="3"/>
    <x v="12"/>
    <x v="114"/>
    <x v="0"/>
    <x v="1"/>
    <s v="Tesseramento"/>
    <x v="1"/>
    <x v="2"/>
    <x v="0"/>
    <m/>
  </r>
  <r>
    <n v="27489"/>
    <x v="0"/>
    <x v="0"/>
    <x v="0"/>
    <x v="0"/>
    <x v="14"/>
    <x v="43"/>
    <x v="0"/>
    <x v="0"/>
    <s v="Tesseramento"/>
    <x v="1"/>
    <x v="3"/>
    <x v="0"/>
    <m/>
  </r>
  <r>
    <n v="37132"/>
    <x v="0"/>
    <x v="0"/>
    <x v="0"/>
    <x v="0"/>
    <x v="14"/>
    <x v="43"/>
    <x v="0"/>
    <x v="0"/>
    <s v="Tesseramento"/>
    <x v="1"/>
    <x v="4"/>
    <x v="0"/>
    <m/>
  </r>
  <r>
    <n v="234099"/>
    <x v="0"/>
    <x v="0"/>
    <x v="1"/>
    <x v="0"/>
    <x v="7"/>
    <x v="275"/>
    <x v="0"/>
    <x v="0"/>
    <s v="Tesseramento"/>
    <x v="0"/>
    <x v="0"/>
    <x v="0"/>
    <m/>
  </r>
  <r>
    <n v="144368"/>
    <x v="1"/>
    <x v="0"/>
    <x v="0"/>
    <x v="0"/>
    <x v="7"/>
    <x v="342"/>
    <x v="0"/>
    <x v="0"/>
    <s v="Tesseramento"/>
    <x v="1"/>
    <x v="6"/>
    <x v="0"/>
    <m/>
  </r>
  <r>
    <n v="137606"/>
    <x v="1"/>
    <x v="0"/>
    <x v="0"/>
    <x v="0"/>
    <x v="7"/>
    <x v="342"/>
    <x v="0"/>
    <x v="0"/>
    <s v="Tesseramento"/>
    <x v="1"/>
    <x v="6"/>
    <x v="0"/>
    <m/>
  </r>
  <r>
    <n v="168580"/>
    <x v="1"/>
    <x v="0"/>
    <x v="0"/>
    <x v="0"/>
    <x v="7"/>
    <x v="342"/>
    <x v="0"/>
    <x v="0"/>
    <s v="Tesseramento"/>
    <x v="1"/>
    <x v="6"/>
    <x v="0"/>
    <s v="BG"/>
  </r>
  <r>
    <n v="224097"/>
    <x v="1"/>
    <x v="0"/>
    <x v="0"/>
    <x v="0"/>
    <x v="7"/>
    <x v="342"/>
    <x v="0"/>
    <x v="0"/>
    <s v="Tesseramento"/>
    <x v="1"/>
    <x v="5"/>
    <x v="0"/>
    <m/>
  </r>
  <r>
    <n v="171446"/>
    <x v="1"/>
    <x v="0"/>
    <x v="0"/>
    <x v="0"/>
    <x v="7"/>
    <x v="342"/>
    <x v="0"/>
    <x v="0"/>
    <s v="Tesseramento"/>
    <x v="1"/>
    <x v="2"/>
    <x v="0"/>
    <m/>
  </r>
  <r>
    <n v="217345"/>
    <x v="1"/>
    <x v="0"/>
    <x v="0"/>
    <x v="2"/>
    <x v="7"/>
    <x v="342"/>
    <x v="0"/>
    <x v="1"/>
    <s v="Tesseramento"/>
    <x v="1"/>
    <x v="5"/>
    <x v="0"/>
    <m/>
  </r>
  <r>
    <n v="230655"/>
    <x v="1"/>
    <x v="0"/>
    <x v="0"/>
    <x v="0"/>
    <x v="7"/>
    <x v="342"/>
    <x v="0"/>
    <x v="0"/>
    <s v="Tesseramento"/>
    <x v="1"/>
    <x v="5"/>
    <x v="0"/>
    <s v="B"/>
  </r>
  <r>
    <n v="125343"/>
    <x v="1"/>
    <x v="0"/>
    <x v="0"/>
    <x v="0"/>
    <x v="7"/>
    <x v="342"/>
    <x v="0"/>
    <x v="0"/>
    <s v="Tesseramento"/>
    <x v="1"/>
    <x v="2"/>
    <x v="0"/>
    <m/>
  </r>
  <r>
    <n v="147222"/>
    <x v="1"/>
    <x v="0"/>
    <x v="0"/>
    <x v="0"/>
    <x v="7"/>
    <x v="342"/>
    <x v="0"/>
    <x v="0"/>
    <s v="Tesseramento"/>
    <x v="1"/>
    <x v="6"/>
    <x v="0"/>
    <m/>
  </r>
  <r>
    <n v="141821"/>
    <x v="1"/>
    <x v="0"/>
    <x v="0"/>
    <x v="0"/>
    <x v="7"/>
    <x v="342"/>
    <x v="0"/>
    <x v="0"/>
    <s v="Tesseramento"/>
    <x v="1"/>
    <x v="2"/>
    <x v="0"/>
    <m/>
  </r>
  <r>
    <n v="137609"/>
    <x v="1"/>
    <x v="0"/>
    <x v="0"/>
    <x v="0"/>
    <x v="7"/>
    <x v="342"/>
    <x v="0"/>
    <x v="0"/>
    <s v="Tesseramento"/>
    <x v="1"/>
    <x v="2"/>
    <x v="0"/>
    <m/>
  </r>
  <r>
    <n v="225372"/>
    <x v="1"/>
    <x v="0"/>
    <x v="0"/>
    <x v="3"/>
    <x v="7"/>
    <x v="342"/>
    <x v="0"/>
    <x v="0"/>
    <s v="Tesseramento"/>
    <x v="1"/>
    <x v="5"/>
    <x v="0"/>
    <m/>
  </r>
  <r>
    <n v="122402"/>
    <x v="1"/>
    <x v="0"/>
    <x v="0"/>
    <x v="0"/>
    <x v="7"/>
    <x v="342"/>
    <x v="0"/>
    <x v="0"/>
    <s v="Tesseramento"/>
    <x v="1"/>
    <x v="2"/>
    <x v="0"/>
    <m/>
  </r>
  <r>
    <n v="125344"/>
    <x v="1"/>
    <x v="0"/>
    <x v="0"/>
    <x v="0"/>
    <x v="7"/>
    <x v="342"/>
    <x v="0"/>
    <x v="0"/>
    <s v="Tesseramento"/>
    <x v="1"/>
    <x v="6"/>
    <x v="0"/>
    <m/>
  </r>
  <r>
    <n v="151079"/>
    <x v="1"/>
    <x v="0"/>
    <x v="0"/>
    <x v="0"/>
    <x v="7"/>
    <x v="342"/>
    <x v="0"/>
    <x v="0"/>
    <s v="Tesseramento"/>
    <x v="1"/>
    <x v="2"/>
    <x v="0"/>
    <m/>
  </r>
  <r>
    <n v="202335"/>
    <x v="1"/>
    <x v="0"/>
    <x v="0"/>
    <x v="2"/>
    <x v="7"/>
    <x v="342"/>
    <x v="0"/>
    <x v="1"/>
    <s v="Tesseramento"/>
    <x v="1"/>
    <x v="5"/>
    <x v="0"/>
    <m/>
  </r>
  <r>
    <n v="134888"/>
    <x v="1"/>
    <x v="0"/>
    <x v="0"/>
    <x v="0"/>
    <x v="7"/>
    <x v="342"/>
    <x v="0"/>
    <x v="0"/>
    <s v="Tesseramento"/>
    <x v="1"/>
    <x v="6"/>
    <x v="0"/>
    <m/>
  </r>
  <r>
    <n v="137610"/>
    <x v="1"/>
    <x v="0"/>
    <x v="0"/>
    <x v="0"/>
    <x v="7"/>
    <x v="342"/>
    <x v="0"/>
    <x v="0"/>
    <s v="Tesseramento"/>
    <x v="1"/>
    <x v="2"/>
    <x v="0"/>
    <m/>
  </r>
  <r>
    <n v="131997"/>
    <x v="0"/>
    <x v="0"/>
    <x v="0"/>
    <x v="0"/>
    <x v="7"/>
    <x v="342"/>
    <x v="0"/>
    <x v="0"/>
    <s v="Tesseramento"/>
    <x v="1"/>
    <x v="0"/>
    <x v="0"/>
    <m/>
  </r>
  <r>
    <n v="164322"/>
    <x v="1"/>
    <x v="0"/>
    <x v="0"/>
    <x v="2"/>
    <x v="7"/>
    <x v="342"/>
    <x v="0"/>
    <x v="1"/>
    <s v="Tesseramento"/>
    <x v="1"/>
    <x v="7"/>
    <x v="0"/>
    <m/>
  </r>
  <r>
    <n v="141515"/>
    <x v="1"/>
    <x v="0"/>
    <x v="0"/>
    <x v="0"/>
    <x v="7"/>
    <x v="342"/>
    <x v="0"/>
    <x v="0"/>
    <s v="Tesseramento"/>
    <x v="1"/>
    <x v="6"/>
    <x v="0"/>
    <m/>
  </r>
  <r>
    <n v="234118"/>
    <x v="1"/>
    <x v="0"/>
    <x v="1"/>
    <x v="2"/>
    <x v="7"/>
    <x v="342"/>
    <x v="0"/>
    <x v="0"/>
    <s v="Tesseramento"/>
    <x v="1"/>
    <x v="5"/>
    <x v="0"/>
    <m/>
  </r>
  <r>
    <n v="134180"/>
    <x v="0"/>
    <x v="0"/>
    <x v="0"/>
    <x v="0"/>
    <x v="7"/>
    <x v="181"/>
    <x v="0"/>
    <x v="0"/>
    <s v="Tesseramento"/>
    <x v="1"/>
    <x v="3"/>
    <x v="0"/>
    <m/>
  </r>
  <r>
    <n v="197926"/>
    <x v="0"/>
    <x v="0"/>
    <x v="0"/>
    <x v="0"/>
    <x v="7"/>
    <x v="181"/>
    <x v="0"/>
    <x v="0"/>
    <s v="Tesseramento"/>
    <x v="1"/>
    <x v="0"/>
    <x v="0"/>
    <m/>
  </r>
  <r>
    <n v="1216"/>
    <x v="0"/>
    <x v="0"/>
    <x v="0"/>
    <x v="0"/>
    <x v="7"/>
    <x v="181"/>
    <x v="0"/>
    <x v="0"/>
    <s v="Tesseramento"/>
    <x v="1"/>
    <x v="3"/>
    <x v="0"/>
    <m/>
  </r>
  <r>
    <n v="214320"/>
    <x v="0"/>
    <x v="0"/>
    <x v="0"/>
    <x v="0"/>
    <x v="7"/>
    <x v="181"/>
    <x v="0"/>
    <x v="0"/>
    <s v="Tesseramento"/>
    <x v="1"/>
    <x v="1"/>
    <x v="0"/>
    <m/>
  </r>
  <r>
    <n v="55096"/>
    <x v="0"/>
    <x v="0"/>
    <x v="0"/>
    <x v="0"/>
    <x v="7"/>
    <x v="181"/>
    <x v="0"/>
    <x v="0"/>
    <s v="Tesseramento"/>
    <x v="1"/>
    <x v="4"/>
    <x v="0"/>
    <m/>
  </r>
  <r>
    <n v="223367"/>
    <x v="0"/>
    <x v="0"/>
    <x v="0"/>
    <x v="2"/>
    <x v="7"/>
    <x v="181"/>
    <x v="0"/>
    <x v="1"/>
    <s v="Tesseramento"/>
    <x v="1"/>
    <x v="3"/>
    <x v="0"/>
    <m/>
  </r>
  <r>
    <n v="24931"/>
    <x v="0"/>
    <x v="0"/>
    <x v="0"/>
    <x v="0"/>
    <x v="7"/>
    <x v="181"/>
    <x v="0"/>
    <x v="0"/>
    <s v="Tesseramento"/>
    <x v="1"/>
    <x v="0"/>
    <x v="0"/>
    <m/>
  </r>
  <r>
    <n v="178870"/>
    <x v="0"/>
    <x v="0"/>
    <x v="0"/>
    <x v="0"/>
    <x v="7"/>
    <x v="181"/>
    <x v="0"/>
    <x v="1"/>
    <s v="Tesseramento"/>
    <x v="1"/>
    <x v="0"/>
    <x v="0"/>
    <m/>
  </r>
  <r>
    <n v="2515"/>
    <x v="0"/>
    <x v="0"/>
    <x v="0"/>
    <x v="0"/>
    <x v="7"/>
    <x v="181"/>
    <x v="0"/>
    <x v="0"/>
    <s v="Tesseramento"/>
    <x v="1"/>
    <x v="4"/>
    <x v="0"/>
    <m/>
  </r>
  <r>
    <n v="188809"/>
    <x v="0"/>
    <x v="0"/>
    <x v="0"/>
    <x v="0"/>
    <x v="7"/>
    <x v="181"/>
    <x v="0"/>
    <x v="0"/>
    <s v="Tesseramento"/>
    <x v="1"/>
    <x v="3"/>
    <x v="0"/>
    <m/>
  </r>
  <r>
    <n v="190716"/>
    <x v="0"/>
    <x v="0"/>
    <x v="0"/>
    <x v="0"/>
    <x v="7"/>
    <x v="181"/>
    <x v="0"/>
    <x v="0"/>
    <s v="Tesseramento"/>
    <x v="1"/>
    <x v="4"/>
    <x v="0"/>
    <m/>
  </r>
  <r>
    <n v="134179"/>
    <x v="0"/>
    <x v="0"/>
    <x v="0"/>
    <x v="0"/>
    <x v="7"/>
    <x v="181"/>
    <x v="0"/>
    <x v="1"/>
    <s v="Tesseramento"/>
    <x v="1"/>
    <x v="4"/>
    <x v="0"/>
    <m/>
  </r>
  <r>
    <n v="48663"/>
    <x v="0"/>
    <x v="0"/>
    <x v="0"/>
    <x v="1"/>
    <x v="7"/>
    <x v="181"/>
    <x v="0"/>
    <x v="0"/>
    <s v="Tesseramento"/>
    <x v="1"/>
    <x v="0"/>
    <x v="0"/>
    <m/>
  </r>
  <r>
    <n v="224961"/>
    <x v="1"/>
    <x v="0"/>
    <x v="0"/>
    <x v="2"/>
    <x v="7"/>
    <x v="181"/>
    <x v="0"/>
    <x v="1"/>
    <s v="Tesseramento"/>
    <x v="1"/>
    <x v="5"/>
    <x v="0"/>
    <m/>
  </r>
  <r>
    <n v="43440"/>
    <x v="0"/>
    <x v="0"/>
    <x v="0"/>
    <x v="2"/>
    <x v="7"/>
    <x v="181"/>
    <x v="0"/>
    <x v="0"/>
    <s v="Tesseramento"/>
    <x v="1"/>
    <x v="4"/>
    <x v="0"/>
    <m/>
  </r>
  <r>
    <n v="24795"/>
    <x v="0"/>
    <x v="0"/>
    <x v="0"/>
    <x v="0"/>
    <x v="7"/>
    <x v="181"/>
    <x v="0"/>
    <x v="1"/>
    <s v="Tesseramento"/>
    <x v="1"/>
    <x v="4"/>
    <x v="0"/>
    <m/>
  </r>
  <r>
    <n v="116557"/>
    <x v="0"/>
    <x v="0"/>
    <x v="0"/>
    <x v="2"/>
    <x v="7"/>
    <x v="181"/>
    <x v="0"/>
    <x v="1"/>
    <s v="Tesseramento"/>
    <x v="1"/>
    <x v="4"/>
    <x v="0"/>
    <m/>
  </r>
  <r>
    <n v="24761"/>
    <x v="0"/>
    <x v="0"/>
    <x v="0"/>
    <x v="0"/>
    <x v="7"/>
    <x v="181"/>
    <x v="0"/>
    <x v="0"/>
    <s v="Tesseramento"/>
    <x v="1"/>
    <x v="4"/>
    <x v="0"/>
    <m/>
  </r>
  <r>
    <n v="80460"/>
    <x v="0"/>
    <x v="0"/>
    <x v="0"/>
    <x v="0"/>
    <x v="7"/>
    <x v="181"/>
    <x v="0"/>
    <x v="0"/>
    <s v="Tesseramento"/>
    <x v="1"/>
    <x v="4"/>
    <x v="0"/>
    <m/>
  </r>
  <r>
    <n v="208453"/>
    <x v="1"/>
    <x v="0"/>
    <x v="0"/>
    <x v="0"/>
    <x v="2"/>
    <x v="326"/>
    <x v="0"/>
    <x v="0"/>
    <s v="Tesseramento"/>
    <x v="1"/>
    <x v="7"/>
    <x v="0"/>
    <m/>
  </r>
  <r>
    <n v="80441"/>
    <x v="0"/>
    <x v="0"/>
    <x v="0"/>
    <x v="0"/>
    <x v="7"/>
    <x v="181"/>
    <x v="0"/>
    <x v="1"/>
    <s v="Tesseramento"/>
    <x v="1"/>
    <x v="4"/>
    <x v="0"/>
    <m/>
  </r>
  <r>
    <n v="194837"/>
    <x v="1"/>
    <x v="0"/>
    <x v="0"/>
    <x v="1"/>
    <x v="7"/>
    <x v="181"/>
    <x v="0"/>
    <x v="1"/>
    <s v="Tesseramento"/>
    <x v="1"/>
    <x v="7"/>
    <x v="0"/>
    <m/>
  </r>
  <r>
    <n v="194838"/>
    <x v="1"/>
    <x v="0"/>
    <x v="0"/>
    <x v="1"/>
    <x v="7"/>
    <x v="181"/>
    <x v="0"/>
    <x v="0"/>
    <s v="Tesseramento"/>
    <x v="1"/>
    <x v="5"/>
    <x v="0"/>
    <m/>
  </r>
  <r>
    <n v="194836"/>
    <x v="1"/>
    <x v="0"/>
    <x v="0"/>
    <x v="1"/>
    <x v="7"/>
    <x v="181"/>
    <x v="0"/>
    <x v="1"/>
    <s v="Tesseramento"/>
    <x v="1"/>
    <x v="7"/>
    <x v="0"/>
    <m/>
  </r>
  <r>
    <n v="43451"/>
    <x v="0"/>
    <x v="0"/>
    <x v="0"/>
    <x v="0"/>
    <x v="7"/>
    <x v="181"/>
    <x v="0"/>
    <x v="1"/>
    <s v="Tesseramento"/>
    <x v="1"/>
    <x v="4"/>
    <x v="0"/>
    <m/>
  </r>
  <r>
    <n v="24989"/>
    <x v="0"/>
    <x v="0"/>
    <x v="0"/>
    <x v="0"/>
    <x v="7"/>
    <x v="181"/>
    <x v="0"/>
    <x v="1"/>
    <s v="Tesseramento"/>
    <x v="1"/>
    <x v="4"/>
    <x v="0"/>
    <m/>
  </r>
  <r>
    <n v="24988"/>
    <x v="0"/>
    <x v="0"/>
    <x v="0"/>
    <x v="0"/>
    <x v="7"/>
    <x v="181"/>
    <x v="0"/>
    <x v="0"/>
    <s v="Tesseramento"/>
    <x v="1"/>
    <x v="4"/>
    <x v="0"/>
    <m/>
  </r>
  <r>
    <n v="73329"/>
    <x v="0"/>
    <x v="0"/>
    <x v="0"/>
    <x v="0"/>
    <x v="7"/>
    <x v="181"/>
    <x v="0"/>
    <x v="0"/>
    <s v="Tesseramento"/>
    <x v="1"/>
    <x v="0"/>
    <x v="0"/>
    <m/>
  </r>
  <r>
    <n v="201498"/>
    <x v="0"/>
    <x v="0"/>
    <x v="0"/>
    <x v="0"/>
    <x v="11"/>
    <x v="302"/>
    <x v="0"/>
    <x v="0"/>
    <s v="Tesseramento"/>
    <x v="1"/>
    <x v="3"/>
    <x v="0"/>
    <m/>
  </r>
  <r>
    <n v="24894"/>
    <x v="0"/>
    <x v="0"/>
    <x v="0"/>
    <x v="0"/>
    <x v="7"/>
    <x v="181"/>
    <x v="0"/>
    <x v="0"/>
    <s v="Tesseramento"/>
    <x v="1"/>
    <x v="4"/>
    <x v="0"/>
    <m/>
  </r>
  <r>
    <n v="214222"/>
    <x v="0"/>
    <x v="0"/>
    <x v="2"/>
    <x v="1"/>
    <x v="11"/>
    <x v="302"/>
    <x v="0"/>
    <x v="0"/>
    <s v="Tesseramento"/>
    <x v="1"/>
    <x v="1"/>
    <x v="0"/>
    <m/>
  </r>
  <r>
    <n v="24892"/>
    <x v="0"/>
    <x v="0"/>
    <x v="0"/>
    <x v="0"/>
    <x v="7"/>
    <x v="181"/>
    <x v="0"/>
    <x v="0"/>
    <s v="Tesseramento"/>
    <x v="1"/>
    <x v="4"/>
    <x v="0"/>
    <m/>
  </r>
  <r>
    <n v="212201"/>
    <x v="1"/>
    <x v="0"/>
    <x v="0"/>
    <x v="0"/>
    <x v="7"/>
    <x v="181"/>
    <x v="0"/>
    <x v="0"/>
    <s v="Tesseramento"/>
    <x v="1"/>
    <x v="7"/>
    <x v="0"/>
    <s v="B"/>
  </r>
  <r>
    <n v="24970"/>
    <x v="0"/>
    <x v="0"/>
    <x v="0"/>
    <x v="0"/>
    <x v="7"/>
    <x v="181"/>
    <x v="0"/>
    <x v="0"/>
    <s v="Tesseramento"/>
    <x v="1"/>
    <x v="4"/>
    <x v="0"/>
    <m/>
  </r>
  <r>
    <n v="121306"/>
    <x v="0"/>
    <x v="0"/>
    <x v="0"/>
    <x v="0"/>
    <x v="11"/>
    <x v="86"/>
    <x v="0"/>
    <x v="1"/>
    <s v="Tesseramento"/>
    <x v="0"/>
    <x v="3"/>
    <x v="0"/>
    <m/>
  </r>
  <r>
    <n v="25090"/>
    <x v="0"/>
    <x v="0"/>
    <x v="0"/>
    <x v="0"/>
    <x v="7"/>
    <x v="181"/>
    <x v="0"/>
    <x v="1"/>
    <s v="Tesseramento"/>
    <x v="1"/>
    <x v="4"/>
    <x v="0"/>
    <m/>
  </r>
  <r>
    <n v="24770"/>
    <x v="0"/>
    <x v="0"/>
    <x v="0"/>
    <x v="0"/>
    <x v="7"/>
    <x v="181"/>
    <x v="0"/>
    <x v="0"/>
    <s v="Tesseramento"/>
    <x v="1"/>
    <x v="0"/>
    <x v="0"/>
    <m/>
  </r>
  <r>
    <n v="24772"/>
    <x v="0"/>
    <x v="0"/>
    <x v="0"/>
    <x v="0"/>
    <x v="7"/>
    <x v="181"/>
    <x v="0"/>
    <x v="0"/>
    <s v="Tesseramento"/>
    <x v="1"/>
    <x v="4"/>
    <x v="0"/>
    <m/>
  </r>
  <r>
    <n v="30403"/>
    <x v="0"/>
    <x v="0"/>
    <x v="0"/>
    <x v="0"/>
    <x v="7"/>
    <x v="181"/>
    <x v="0"/>
    <x v="0"/>
    <s v="Tesseramento"/>
    <x v="1"/>
    <x v="0"/>
    <x v="0"/>
    <m/>
  </r>
  <r>
    <n v="1929"/>
    <x v="0"/>
    <x v="0"/>
    <x v="0"/>
    <x v="0"/>
    <x v="7"/>
    <x v="181"/>
    <x v="0"/>
    <x v="0"/>
    <s v="Tesseramento"/>
    <x v="1"/>
    <x v="4"/>
    <x v="0"/>
    <m/>
  </r>
  <r>
    <n v="153040"/>
    <x v="0"/>
    <x v="0"/>
    <x v="0"/>
    <x v="0"/>
    <x v="7"/>
    <x v="181"/>
    <x v="0"/>
    <x v="0"/>
    <s v="Tesseramento"/>
    <x v="1"/>
    <x v="3"/>
    <x v="0"/>
    <m/>
  </r>
  <r>
    <n v="24789"/>
    <x v="0"/>
    <x v="0"/>
    <x v="0"/>
    <x v="0"/>
    <x v="7"/>
    <x v="181"/>
    <x v="0"/>
    <x v="1"/>
    <s v="Tesseramento"/>
    <x v="1"/>
    <x v="4"/>
    <x v="0"/>
    <m/>
  </r>
  <r>
    <n v="146987"/>
    <x v="0"/>
    <x v="0"/>
    <x v="0"/>
    <x v="0"/>
    <x v="7"/>
    <x v="181"/>
    <x v="0"/>
    <x v="0"/>
    <s v="Tesseramento"/>
    <x v="1"/>
    <x v="4"/>
    <x v="0"/>
    <m/>
  </r>
  <r>
    <n v="189921"/>
    <x v="1"/>
    <x v="0"/>
    <x v="0"/>
    <x v="1"/>
    <x v="7"/>
    <x v="181"/>
    <x v="0"/>
    <x v="0"/>
    <s v="Tesseramento"/>
    <x v="1"/>
    <x v="7"/>
    <x v="0"/>
    <m/>
  </r>
  <r>
    <n v="100758"/>
    <x v="0"/>
    <x v="0"/>
    <x v="0"/>
    <x v="0"/>
    <x v="7"/>
    <x v="181"/>
    <x v="0"/>
    <x v="0"/>
    <s v="Tesseramento"/>
    <x v="1"/>
    <x v="3"/>
    <x v="0"/>
    <m/>
  </r>
  <r>
    <n v="139154"/>
    <x v="1"/>
    <x v="0"/>
    <x v="0"/>
    <x v="1"/>
    <x v="7"/>
    <x v="181"/>
    <x v="0"/>
    <x v="1"/>
    <s v="Tesseramento"/>
    <x v="1"/>
    <x v="2"/>
    <x v="0"/>
    <m/>
  </r>
  <r>
    <n v="26384"/>
    <x v="0"/>
    <x v="0"/>
    <x v="0"/>
    <x v="4"/>
    <x v="7"/>
    <x v="181"/>
    <x v="0"/>
    <x v="0"/>
    <s v="Tesseramento"/>
    <x v="1"/>
    <x v="4"/>
    <x v="0"/>
    <m/>
  </r>
  <r>
    <n v="221994"/>
    <x v="0"/>
    <x v="0"/>
    <x v="0"/>
    <x v="0"/>
    <x v="7"/>
    <x v="181"/>
    <x v="0"/>
    <x v="0"/>
    <s v="Tesseramento"/>
    <x v="1"/>
    <x v="1"/>
    <x v="0"/>
    <m/>
  </r>
  <r>
    <n v="232829"/>
    <x v="1"/>
    <x v="0"/>
    <x v="0"/>
    <x v="0"/>
    <x v="7"/>
    <x v="181"/>
    <x v="0"/>
    <x v="0"/>
    <s v="Tesseramento"/>
    <x v="1"/>
    <x v="2"/>
    <x v="0"/>
    <m/>
  </r>
  <r>
    <n v="173490"/>
    <x v="0"/>
    <x v="0"/>
    <x v="0"/>
    <x v="0"/>
    <x v="7"/>
    <x v="205"/>
    <x v="0"/>
    <x v="0"/>
    <s v="Tesseramento"/>
    <x v="1"/>
    <x v="3"/>
    <x v="0"/>
    <m/>
  </r>
  <r>
    <n v="32796"/>
    <x v="0"/>
    <x v="0"/>
    <x v="0"/>
    <x v="0"/>
    <x v="7"/>
    <x v="205"/>
    <x v="0"/>
    <x v="1"/>
    <s v="Tesseramento"/>
    <x v="1"/>
    <x v="4"/>
    <x v="0"/>
    <m/>
  </r>
  <r>
    <n v="111274"/>
    <x v="0"/>
    <x v="0"/>
    <x v="0"/>
    <x v="0"/>
    <x v="7"/>
    <x v="205"/>
    <x v="0"/>
    <x v="0"/>
    <s v="Tesseramento"/>
    <x v="1"/>
    <x v="0"/>
    <x v="0"/>
    <m/>
  </r>
  <r>
    <n v="168893"/>
    <x v="0"/>
    <x v="0"/>
    <x v="0"/>
    <x v="0"/>
    <x v="7"/>
    <x v="205"/>
    <x v="0"/>
    <x v="0"/>
    <s v="Tesseramento"/>
    <x v="1"/>
    <x v="0"/>
    <x v="0"/>
    <m/>
  </r>
  <r>
    <n v="150478"/>
    <x v="0"/>
    <x v="0"/>
    <x v="0"/>
    <x v="0"/>
    <x v="7"/>
    <x v="205"/>
    <x v="0"/>
    <x v="0"/>
    <s v="Tesseramento"/>
    <x v="1"/>
    <x v="3"/>
    <x v="0"/>
    <m/>
  </r>
  <r>
    <n v="231673"/>
    <x v="0"/>
    <x v="0"/>
    <x v="0"/>
    <x v="1"/>
    <x v="7"/>
    <x v="205"/>
    <x v="0"/>
    <x v="1"/>
    <s v="Tesseramento"/>
    <x v="1"/>
    <x v="1"/>
    <x v="0"/>
    <m/>
  </r>
  <r>
    <n v="231674"/>
    <x v="0"/>
    <x v="0"/>
    <x v="0"/>
    <x v="2"/>
    <x v="7"/>
    <x v="205"/>
    <x v="0"/>
    <x v="0"/>
    <s v="Tesseramento"/>
    <x v="1"/>
    <x v="3"/>
    <x v="0"/>
    <m/>
  </r>
  <r>
    <n v="73638"/>
    <x v="0"/>
    <x v="0"/>
    <x v="0"/>
    <x v="0"/>
    <x v="7"/>
    <x v="205"/>
    <x v="0"/>
    <x v="0"/>
    <s v="Tesseramento"/>
    <x v="1"/>
    <x v="4"/>
    <x v="0"/>
    <m/>
  </r>
  <r>
    <n v="204234"/>
    <x v="0"/>
    <x v="0"/>
    <x v="2"/>
    <x v="0"/>
    <x v="7"/>
    <x v="205"/>
    <x v="0"/>
    <x v="1"/>
    <s v="Tesseramento"/>
    <x v="1"/>
    <x v="4"/>
    <x v="0"/>
    <m/>
  </r>
  <r>
    <n v="195547"/>
    <x v="0"/>
    <x v="0"/>
    <x v="0"/>
    <x v="0"/>
    <x v="7"/>
    <x v="205"/>
    <x v="0"/>
    <x v="0"/>
    <s v="Tesseramento"/>
    <x v="1"/>
    <x v="4"/>
    <x v="0"/>
    <m/>
  </r>
  <r>
    <n v="204235"/>
    <x v="0"/>
    <x v="0"/>
    <x v="0"/>
    <x v="0"/>
    <x v="7"/>
    <x v="205"/>
    <x v="0"/>
    <x v="1"/>
    <s v="Tesseramento"/>
    <x v="1"/>
    <x v="0"/>
    <x v="0"/>
    <m/>
  </r>
  <r>
    <n v="204237"/>
    <x v="0"/>
    <x v="0"/>
    <x v="0"/>
    <x v="0"/>
    <x v="7"/>
    <x v="205"/>
    <x v="0"/>
    <x v="0"/>
    <s v="Tesseramento"/>
    <x v="1"/>
    <x v="4"/>
    <x v="0"/>
    <m/>
  </r>
  <r>
    <n v="211669"/>
    <x v="0"/>
    <x v="0"/>
    <x v="0"/>
    <x v="0"/>
    <x v="7"/>
    <x v="205"/>
    <x v="0"/>
    <x v="0"/>
    <s v="Tesseramento"/>
    <x v="1"/>
    <x v="4"/>
    <x v="0"/>
    <m/>
  </r>
  <r>
    <n v="17953"/>
    <x v="0"/>
    <x v="0"/>
    <x v="0"/>
    <x v="0"/>
    <x v="4"/>
    <x v="87"/>
    <x v="0"/>
    <x v="0"/>
    <s v="Tesseramento"/>
    <x v="0"/>
    <x v="4"/>
    <x v="0"/>
    <m/>
  </r>
  <r>
    <n v="234178"/>
    <x v="0"/>
    <x v="0"/>
    <x v="1"/>
    <x v="0"/>
    <x v="7"/>
    <x v="205"/>
    <x v="0"/>
    <x v="0"/>
    <s v="Tesseramento"/>
    <x v="1"/>
    <x v="3"/>
    <x v="0"/>
    <m/>
  </r>
  <r>
    <n v="192400"/>
    <x v="1"/>
    <x v="0"/>
    <x v="0"/>
    <x v="0"/>
    <x v="2"/>
    <x v="55"/>
    <x v="0"/>
    <x v="0"/>
    <s v="Tesseramento"/>
    <x v="1"/>
    <x v="5"/>
    <x v="0"/>
    <s v="B"/>
  </r>
  <r>
    <n v="167123"/>
    <x v="1"/>
    <x v="0"/>
    <x v="0"/>
    <x v="0"/>
    <x v="2"/>
    <x v="55"/>
    <x v="0"/>
    <x v="0"/>
    <s v="Tesseramento"/>
    <x v="1"/>
    <x v="7"/>
    <x v="0"/>
    <s v="BG"/>
  </r>
  <r>
    <n v="167122"/>
    <x v="1"/>
    <x v="0"/>
    <x v="0"/>
    <x v="0"/>
    <x v="2"/>
    <x v="55"/>
    <x v="0"/>
    <x v="1"/>
    <s v="Tesseramento"/>
    <x v="1"/>
    <x v="6"/>
    <x v="0"/>
    <m/>
  </r>
  <r>
    <n v="195313"/>
    <x v="1"/>
    <x v="0"/>
    <x v="0"/>
    <x v="1"/>
    <x v="2"/>
    <x v="55"/>
    <x v="0"/>
    <x v="1"/>
    <s v="Tesseramento"/>
    <x v="1"/>
    <x v="5"/>
    <x v="0"/>
    <m/>
  </r>
  <r>
    <n v="93764"/>
    <x v="0"/>
    <x v="0"/>
    <x v="0"/>
    <x v="0"/>
    <x v="2"/>
    <x v="55"/>
    <x v="0"/>
    <x v="0"/>
    <s v="Tesseramento"/>
    <x v="1"/>
    <x v="1"/>
    <x v="0"/>
    <m/>
  </r>
  <r>
    <n v="234179"/>
    <x v="0"/>
    <x v="1"/>
    <x v="1"/>
    <x v="0"/>
    <x v="7"/>
    <x v="205"/>
    <x v="0"/>
    <x v="0"/>
    <s v="Tesseramento"/>
    <x v="1"/>
    <x v="0"/>
    <x v="0"/>
    <m/>
  </r>
  <r>
    <n v="64837"/>
    <x v="0"/>
    <x v="0"/>
    <x v="0"/>
    <x v="0"/>
    <x v="2"/>
    <x v="55"/>
    <x v="0"/>
    <x v="1"/>
    <s v="Tesseramento"/>
    <x v="1"/>
    <x v="1"/>
    <x v="0"/>
    <m/>
  </r>
  <r>
    <n v="107069"/>
    <x v="1"/>
    <x v="0"/>
    <x v="0"/>
    <x v="0"/>
    <x v="2"/>
    <x v="55"/>
    <x v="0"/>
    <x v="1"/>
    <s v="Tesseramento"/>
    <x v="1"/>
    <x v="2"/>
    <x v="0"/>
    <s v="BG"/>
  </r>
  <r>
    <n v="12419"/>
    <x v="0"/>
    <x v="0"/>
    <x v="0"/>
    <x v="0"/>
    <x v="2"/>
    <x v="55"/>
    <x v="0"/>
    <x v="0"/>
    <s v="Tesseramento"/>
    <x v="1"/>
    <x v="0"/>
    <x v="0"/>
    <m/>
  </r>
  <r>
    <n v="200962"/>
    <x v="0"/>
    <x v="1"/>
    <x v="2"/>
    <x v="1"/>
    <x v="7"/>
    <x v="205"/>
    <x v="0"/>
    <x v="0"/>
    <s v="Tesseramento"/>
    <x v="1"/>
    <x v="1"/>
    <x v="0"/>
    <m/>
  </r>
  <r>
    <n v="181614"/>
    <x v="0"/>
    <x v="0"/>
    <x v="0"/>
    <x v="0"/>
    <x v="7"/>
    <x v="11"/>
    <x v="0"/>
    <x v="0"/>
    <s v="Tesseramento"/>
    <x v="1"/>
    <x v="3"/>
    <x v="0"/>
    <m/>
  </r>
  <r>
    <n v="139217"/>
    <x v="0"/>
    <x v="0"/>
    <x v="0"/>
    <x v="0"/>
    <x v="7"/>
    <x v="11"/>
    <x v="0"/>
    <x v="1"/>
    <s v="Tesseramento"/>
    <x v="1"/>
    <x v="3"/>
    <x v="0"/>
    <m/>
  </r>
  <r>
    <n v="32255"/>
    <x v="0"/>
    <x v="0"/>
    <x v="0"/>
    <x v="0"/>
    <x v="7"/>
    <x v="11"/>
    <x v="0"/>
    <x v="0"/>
    <s v="Tesseramento"/>
    <x v="1"/>
    <x v="3"/>
    <x v="0"/>
    <m/>
  </r>
  <r>
    <n v="32254"/>
    <x v="0"/>
    <x v="0"/>
    <x v="0"/>
    <x v="0"/>
    <x v="7"/>
    <x v="11"/>
    <x v="0"/>
    <x v="0"/>
    <s v="Tesseramento"/>
    <x v="1"/>
    <x v="1"/>
    <x v="0"/>
    <m/>
  </r>
  <r>
    <n v="137377"/>
    <x v="0"/>
    <x v="0"/>
    <x v="0"/>
    <x v="0"/>
    <x v="7"/>
    <x v="11"/>
    <x v="0"/>
    <x v="0"/>
    <s v="Tesseramento"/>
    <x v="1"/>
    <x v="3"/>
    <x v="0"/>
    <m/>
  </r>
  <r>
    <n v="137378"/>
    <x v="0"/>
    <x v="0"/>
    <x v="0"/>
    <x v="0"/>
    <x v="7"/>
    <x v="11"/>
    <x v="0"/>
    <x v="0"/>
    <s v="Tesseramento"/>
    <x v="1"/>
    <x v="0"/>
    <x v="0"/>
    <m/>
  </r>
  <r>
    <n v="234180"/>
    <x v="0"/>
    <x v="1"/>
    <x v="1"/>
    <x v="0"/>
    <x v="7"/>
    <x v="205"/>
    <x v="0"/>
    <x v="0"/>
    <s v="Tesseramento"/>
    <x v="1"/>
    <x v="0"/>
    <x v="0"/>
    <m/>
  </r>
  <r>
    <n v="147289"/>
    <x v="0"/>
    <x v="0"/>
    <x v="0"/>
    <x v="0"/>
    <x v="7"/>
    <x v="11"/>
    <x v="0"/>
    <x v="1"/>
    <s v="Tesseramento"/>
    <x v="1"/>
    <x v="4"/>
    <x v="0"/>
    <m/>
  </r>
  <r>
    <n v="187349"/>
    <x v="0"/>
    <x v="0"/>
    <x v="0"/>
    <x v="0"/>
    <x v="7"/>
    <x v="11"/>
    <x v="0"/>
    <x v="0"/>
    <s v="Tesseramento"/>
    <x v="1"/>
    <x v="0"/>
    <x v="0"/>
    <m/>
  </r>
  <r>
    <n v="91442"/>
    <x v="0"/>
    <x v="0"/>
    <x v="0"/>
    <x v="0"/>
    <x v="7"/>
    <x v="11"/>
    <x v="0"/>
    <x v="0"/>
    <s v="Tesseramento"/>
    <x v="1"/>
    <x v="4"/>
    <x v="0"/>
    <m/>
  </r>
  <r>
    <n v="40214"/>
    <x v="0"/>
    <x v="0"/>
    <x v="0"/>
    <x v="0"/>
    <x v="7"/>
    <x v="11"/>
    <x v="0"/>
    <x v="0"/>
    <s v="Tesseramento"/>
    <x v="1"/>
    <x v="0"/>
    <x v="0"/>
    <m/>
  </r>
  <r>
    <n v="172347"/>
    <x v="0"/>
    <x v="0"/>
    <x v="0"/>
    <x v="0"/>
    <x v="7"/>
    <x v="11"/>
    <x v="0"/>
    <x v="0"/>
    <s v="Tesseramento"/>
    <x v="1"/>
    <x v="0"/>
    <x v="0"/>
    <m/>
  </r>
  <r>
    <n v="190064"/>
    <x v="0"/>
    <x v="0"/>
    <x v="0"/>
    <x v="0"/>
    <x v="7"/>
    <x v="11"/>
    <x v="0"/>
    <x v="1"/>
    <s v="Tesseramento"/>
    <x v="1"/>
    <x v="4"/>
    <x v="0"/>
    <m/>
  </r>
  <r>
    <n v="72556"/>
    <x v="0"/>
    <x v="0"/>
    <x v="0"/>
    <x v="0"/>
    <x v="7"/>
    <x v="11"/>
    <x v="0"/>
    <x v="0"/>
    <s v="Tesseramento"/>
    <x v="1"/>
    <x v="0"/>
    <x v="0"/>
    <m/>
  </r>
  <r>
    <n v="88113"/>
    <x v="0"/>
    <x v="2"/>
    <x v="0"/>
    <x v="6"/>
    <x v="1"/>
    <x v="26"/>
    <x v="1"/>
    <x v="0"/>
    <s v="Tesseramento"/>
    <x v="1"/>
    <x v="8"/>
    <x v="0"/>
    <m/>
  </r>
  <r>
    <n v="81733"/>
    <x v="0"/>
    <x v="0"/>
    <x v="0"/>
    <x v="0"/>
    <x v="1"/>
    <x v="176"/>
    <x v="0"/>
    <x v="0"/>
    <s v="Tesseramento"/>
    <x v="1"/>
    <x v="4"/>
    <x v="0"/>
    <m/>
  </r>
  <r>
    <n v="137804"/>
    <x v="0"/>
    <x v="0"/>
    <x v="0"/>
    <x v="0"/>
    <x v="1"/>
    <x v="176"/>
    <x v="0"/>
    <x v="0"/>
    <s v="Tesseramento"/>
    <x v="1"/>
    <x v="3"/>
    <x v="0"/>
    <m/>
  </r>
  <r>
    <n v="55438"/>
    <x v="0"/>
    <x v="0"/>
    <x v="0"/>
    <x v="0"/>
    <x v="1"/>
    <x v="176"/>
    <x v="0"/>
    <x v="1"/>
    <s v="Tesseramento"/>
    <x v="1"/>
    <x v="0"/>
    <x v="0"/>
    <m/>
  </r>
  <r>
    <n v="164560"/>
    <x v="0"/>
    <x v="0"/>
    <x v="0"/>
    <x v="0"/>
    <x v="1"/>
    <x v="176"/>
    <x v="0"/>
    <x v="0"/>
    <s v="Tesseramento"/>
    <x v="1"/>
    <x v="3"/>
    <x v="0"/>
    <m/>
  </r>
  <r>
    <n v="574"/>
    <x v="0"/>
    <x v="0"/>
    <x v="0"/>
    <x v="0"/>
    <x v="1"/>
    <x v="176"/>
    <x v="0"/>
    <x v="0"/>
    <s v="Tesseramento"/>
    <x v="1"/>
    <x v="1"/>
    <x v="0"/>
    <m/>
  </r>
  <r>
    <n v="87277"/>
    <x v="0"/>
    <x v="0"/>
    <x v="0"/>
    <x v="0"/>
    <x v="1"/>
    <x v="176"/>
    <x v="0"/>
    <x v="0"/>
    <s v="Tesseramento"/>
    <x v="1"/>
    <x v="0"/>
    <x v="0"/>
    <m/>
  </r>
  <r>
    <n v="98871"/>
    <x v="0"/>
    <x v="0"/>
    <x v="0"/>
    <x v="0"/>
    <x v="1"/>
    <x v="176"/>
    <x v="0"/>
    <x v="0"/>
    <s v="Tesseramento"/>
    <x v="1"/>
    <x v="0"/>
    <x v="0"/>
    <m/>
  </r>
  <r>
    <n v="150350"/>
    <x v="0"/>
    <x v="0"/>
    <x v="0"/>
    <x v="0"/>
    <x v="1"/>
    <x v="176"/>
    <x v="0"/>
    <x v="1"/>
    <s v="Tesseramento"/>
    <x v="1"/>
    <x v="4"/>
    <x v="0"/>
    <m/>
  </r>
  <r>
    <n v="48098"/>
    <x v="0"/>
    <x v="0"/>
    <x v="0"/>
    <x v="0"/>
    <x v="1"/>
    <x v="176"/>
    <x v="0"/>
    <x v="0"/>
    <s v="Tesseramento"/>
    <x v="1"/>
    <x v="3"/>
    <x v="0"/>
    <m/>
  </r>
  <r>
    <n v="85249"/>
    <x v="0"/>
    <x v="0"/>
    <x v="0"/>
    <x v="0"/>
    <x v="1"/>
    <x v="176"/>
    <x v="0"/>
    <x v="0"/>
    <s v="Tesseramento"/>
    <x v="1"/>
    <x v="4"/>
    <x v="0"/>
    <m/>
  </r>
  <r>
    <n v="25113"/>
    <x v="0"/>
    <x v="0"/>
    <x v="0"/>
    <x v="0"/>
    <x v="1"/>
    <x v="176"/>
    <x v="0"/>
    <x v="0"/>
    <s v="Tesseramento"/>
    <x v="1"/>
    <x v="4"/>
    <x v="0"/>
    <m/>
  </r>
  <r>
    <n v="25114"/>
    <x v="0"/>
    <x v="0"/>
    <x v="0"/>
    <x v="0"/>
    <x v="1"/>
    <x v="176"/>
    <x v="0"/>
    <x v="0"/>
    <s v="Tesseramento"/>
    <x v="1"/>
    <x v="4"/>
    <x v="0"/>
    <m/>
  </r>
  <r>
    <n v="25117"/>
    <x v="0"/>
    <x v="0"/>
    <x v="0"/>
    <x v="2"/>
    <x v="1"/>
    <x v="176"/>
    <x v="0"/>
    <x v="0"/>
    <s v="Tesseramento"/>
    <x v="1"/>
    <x v="3"/>
    <x v="0"/>
    <m/>
  </r>
  <r>
    <n v="25119"/>
    <x v="0"/>
    <x v="0"/>
    <x v="0"/>
    <x v="1"/>
    <x v="1"/>
    <x v="176"/>
    <x v="0"/>
    <x v="1"/>
    <s v="Tesseramento"/>
    <x v="1"/>
    <x v="4"/>
    <x v="0"/>
    <m/>
  </r>
  <r>
    <n v="25118"/>
    <x v="0"/>
    <x v="0"/>
    <x v="0"/>
    <x v="2"/>
    <x v="1"/>
    <x v="176"/>
    <x v="0"/>
    <x v="0"/>
    <s v="Tesseramento"/>
    <x v="1"/>
    <x v="4"/>
    <x v="0"/>
    <m/>
  </r>
  <r>
    <n v="25116"/>
    <x v="0"/>
    <x v="0"/>
    <x v="0"/>
    <x v="0"/>
    <x v="1"/>
    <x v="176"/>
    <x v="0"/>
    <x v="0"/>
    <s v="Tesseramento"/>
    <x v="1"/>
    <x v="0"/>
    <x v="0"/>
    <m/>
  </r>
  <r>
    <n v="25125"/>
    <x v="0"/>
    <x v="0"/>
    <x v="0"/>
    <x v="0"/>
    <x v="1"/>
    <x v="176"/>
    <x v="0"/>
    <x v="1"/>
    <s v="Tesseramento"/>
    <x v="1"/>
    <x v="4"/>
    <x v="0"/>
    <m/>
  </r>
  <r>
    <n v="42037"/>
    <x v="0"/>
    <x v="0"/>
    <x v="0"/>
    <x v="0"/>
    <x v="1"/>
    <x v="176"/>
    <x v="0"/>
    <x v="1"/>
    <s v="Tesseramento"/>
    <x v="1"/>
    <x v="3"/>
    <x v="0"/>
    <m/>
  </r>
  <r>
    <n v="96470"/>
    <x v="0"/>
    <x v="0"/>
    <x v="0"/>
    <x v="0"/>
    <x v="1"/>
    <x v="176"/>
    <x v="0"/>
    <x v="0"/>
    <s v="Tesseramento"/>
    <x v="1"/>
    <x v="4"/>
    <x v="0"/>
    <m/>
  </r>
  <r>
    <n v="149431"/>
    <x v="0"/>
    <x v="0"/>
    <x v="0"/>
    <x v="1"/>
    <x v="1"/>
    <x v="176"/>
    <x v="0"/>
    <x v="1"/>
    <s v="Tesseramento"/>
    <x v="1"/>
    <x v="4"/>
    <x v="0"/>
    <m/>
  </r>
  <r>
    <n v="25134"/>
    <x v="0"/>
    <x v="0"/>
    <x v="0"/>
    <x v="0"/>
    <x v="1"/>
    <x v="176"/>
    <x v="0"/>
    <x v="0"/>
    <s v="Tesseramento"/>
    <x v="1"/>
    <x v="3"/>
    <x v="0"/>
    <m/>
  </r>
  <r>
    <n v="42903"/>
    <x v="0"/>
    <x v="0"/>
    <x v="0"/>
    <x v="0"/>
    <x v="1"/>
    <x v="176"/>
    <x v="0"/>
    <x v="0"/>
    <s v="Tesseramento"/>
    <x v="1"/>
    <x v="0"/>
    <x v="0"/>
    <m/>
  </r>
  <r>
    <n v="22842"/>
    <x v="0"/>
    <x v="0"/>
    <x v="0"/>
    <x v="0"/>
    <x v="1"/>
    <x v="176"/>
    <x v="0"/>
    <x v="0"/>
    <s v="Tesseramento"/>
    <x v="1"/>
    <x v="3"/>
    <x v="0"/>
    <m/>
  </r>
  <r>
    <n v="20291"/>
    <x v="0"/>
    <x v="0"/>
    <x v="0"/>
    <x v="0"/>
    <x v="1"/>
    <x v="176"/>
    <x v="0"/>
    <x v="1"/>
    <s v="Tesseramento"/>
    <x v="1"/>
    <x v="3"/>
    <x v="0"/>
    <m/>
  </r>
  <r>
    <n v="86469"/>
    <x v="0"/>
    <x v="0"/>
    <x v="0"/>
    <x v="0"/>
    <x v="1"/>
    <x v="176"/>
    <x v="0"/>
    <x v="0"/>
    <s v="Tesseramento"/>
    <x v="1"/>
    <x v="4"/>
    <x v="0"/>
    <m/>
  </r>
  <r>
    <n v="25141"/>
    <x v="0"/>
    <x v="0"/>
    <x v="0"/>
    <x v="0"/>
    <x v="1"/>
    <x v="176"/>
    <x v="0"/>
    <x v="0"/>
    <s v="Tesseramento"/>
    <x v="1"/>
    <x v="4"/>
    <x v="0"/>
    <m/>
  </r>
  <r>
    <n v="80734"/>
    <x v="0"/>
    <x v="0"/>
    <x v="0"/>
    <x v="0"/>
    <x v="1"/>
    <x v="176"/>
    <x v="0"/>
    <x v="1"/>
    <s v="Tesseramento"/>
    <x v="1"/>
    <x v="4"/>
    <x v="0"/>
    <m/>
  </r>
  <r>
    <n v="29223"/>
    <x v="0"/>
    <x v="0"/>
    <x v="0"/>
    <x v="1"/>
    <x v="1"/>
    <x v="176"/>
    <x v="0"/>
    <x v="1"/>
    <s v="Tesseramento"/>
    <x v="1"/>
    <x v="0"/>
    <x v="0"/>
    <m/>
  </r>
  <r>
    <n v="205399"/>
    <x v="0"/>
    <x v="0"/>
    <x v="0"/>
    <x v="4"/>
    <x v="1"/>
    <x v="176"/>
    <x v="0"/>
    <x v="0"/>
    <s v="Tesseramento"/>
    <x v="1"/>
    <x v="4"/>
    <x v="0"/>
    <m/>
  </r>
  <r>
    <n v="88904"/>
    <x v="0"/>
    <x v="0"/>
    <x v="0"/>
    <x v="0"/>
    <x v="1"/>
    <x v="176"/>
    <x v="0"/>
    <x v="0"/>
    <s v="Tesseramento"/>
    <x v="1"/>
    <x v="4"/>
    <x v="0"/>
    <m/>
  </r>
  <r>
    <n v="79319"/>
    <x v="0"/>
    <x v="0"/>
    <x v="0"/>
    <x v="0"/>
    <x v="1"/>
    <x v="176"/>
    <x v="0"/>
    <x v="1"/>
    <s v="Tesseramento"/>
    <x v="1"/>
    <x v="4"/>
    <x v="0"/>
    <m/>
  </r>
  <r>
    <n v="25146"/>
    <x v="0"/>
    <x v="0"/>
    <x v="0"/>
    <x v="1"/>
    <x v="1"/>
    <x v="176"/>
    <x v="0"/>
    <x v="0"/>
    <s v="Tesseramento"/>
    <x v="1"/>
    <x v="4"/>
    <x v="0"/>
    <m/>
  </r>
  <r>
    <n v="86558"/>
    <x v="0"/>
    <x v="0"/>
    <x v="0"/>
    <x v="0"/>
    <x v="1"/>
    <x v="176"/>
    <x v="0"/>
    <x v="0"/>
    <s v="Tesseramento"/>
    <x v="1"/>
    <x v="4"/>
    <x v="0"/>
    <m/>
  </r>
  <r>
    <n v="118964"/>
    <x v="0"/>
    <x v="0"/>
    <x v="0"/>
    <x v="0"/>
    <x v="1"/>
    <x v="176"/>
    <x v="0"/>
    <x v="1"/>
    <s v="Tesseramento"/>
    <x v="1"/>
    <x v="3"/>
    <x v="0"/>
    <m/>
  </r>
  <r>
    <n v="67814"/>
    <x v="0"/>
    <x v="0"/>
    <x v="0"/>
    <x v="0"/>
    <x v="4"/>
    <x v="219"/>
    <x v="0"/>
    <x v="0"/>
    <s v="Tesseramento"/>
    <x v="0"/>
    <x v="1"/>
    <x v="0"/>
    <m/>
  </r>
  <r>
    <n v="26032"/>
    <x v="0"/>
    <x v="0"/>
    <x v="0"/>
    <x v="2"/>
    <x v="1"/>
    <x v="176"/>
    <x v="0"/>
    <x v="1"/>
    <s v="Tesseramento"/>
    <x v="1"/>
    <x v="4"/>
    <x v="0"/>
    <m/>
  </r>
  <r>
    <n v="25169"/>
    <x v="0"/>
    <x v="0"/>
    <x v="0"/>
    <x v="0"/>
    <x v="1"/>
    <x v="176"/>
    <x v="0"/>
    <x v="1"/>
    <s v="Tesseramento"/>
    <x v="1"/>
    <x v="4"/>
    <x v="0"/>
    <m/>
  </r>
  <r>
    <n v="20908"/>
    <x v="0"/>
    <x v="0"/>
    <x v="0"/>
    <x v="0"/>
    <x v="1"/>
    <x v="176"/>
    <x v="0"/>
    <x v="1"/>
    <s v="Tesseramento"/>
    <x v="1"/>
    <x v="4"/>
    <x v="0"/>
    <m/>
  </r>
  <r>
    <n v="25171"/>
    <x v="0"/>
    <x v="0"/>
    <x v="0"/>
    <x v="0"/>
    <x v="1"/>
    <x v="176"/>
    <x v="0"/>
    <x v="0"/>
    <s v="Tesseramento"/>
    <x v="1"/>
    <x v="4"/>
    <x v="0"/>
    <m/>
  </r>
  <r>
    <n v="25174"/>
    <x v="0"/>
    <x v="0"/>
    <x v="0"/>
    <x v="0"/>
    <x v="1"/>
    <x v="176"/>
    <x v="0"/>
    <x v="0"/>
    <s v="Tesseramento"/>
    <x v="1"/>
    <x v="4"/>
    <x v="0"/>
    <m/>
  </r>
  <r>
    <n v="2299"/>
    <x v="0"/>
    <x v="0"/>
    <x v="0"/>
    <x v="0"/>
    <x v="7"/>
    <x v="11"/>
    <x v="0"/>
    <x v="0"/>
    <s v="Tesseramento"/>
    <x v="1"/>
    <x v="3"/>
    <x v="0"/>
    <m/>
  </r>
  <r>
    <n v="156521"/>
    <x v="0"/>
    <x v="0"/>
    <x v="0"/>
    <x v="0"/>
    <x v="1"/>
    <x v="176"/>
    <x v="0"/>
    <x v="0"/>
    <s v="Tesseramento"/>
    <x v="1"/>
    <x v="1"/>
    <x v="0"/>
    <m/>
  </r>
  <r>
    <n v="25179"/>
    <x v="0"/>
    <x v="0"/>
    <x v="0"/>
    <x v="0"/>
    <x v="1"/>
    <x v="176"/>
    <x v="0"/>
    <x v="0"/>
    <s v="Tesseramento"/>
    <x v="1"/>
    <x v="0"/>
    <x v="0"/>
    <m/>
  </r>
  <r>
    <n v="8434"/>
    <x v="0"/>
    <x v="0"/>
    <x v="0"/>
    <x v="0"/>
    <x v="1"/>
    <x v="176"/>
    <x v="0"/>
    <x v="1"/>
    <s v="Tesseramento"/>
    <x v="1"/>
    <x v="3"/>
    <x v="0"/>
    <m/>
  </r>
  <r>
    <n v="8433"/>
    <x v="0"/>
    <x v="0"/>
    <x v="0"/>
    <x v="0"/>
    <x v="1"/>
    <x v="176"/>
    <x v="0"/>
    <x v="1"/>
    <s v="Tesseramento"/>
    <x v="1"/>
    <x v="4"/>
    <x v="0"/>
    <m/>
  </r>
  <r>
    <n v="11455"/>
    <x v="0"/>
    <x v="0"/>
    <x v="0"/>
    <x v="0"/>
    <x v="4"/>
    <x v="219"/>
    <x v="0"/>
    <x v="0"/>
    <s v="Tesseramento"/>
    <x v="0"/>
    <x v="1"/>
    <x v="0"/>
    <m/>
  </r>
  <r>
    <n v="73566"/>
    <x v="0"/>
    <x v="0"/>
    <x v="0"/>
    <x v="0"/>
    <x v="1"/>
    <x v="176"/>
    <x v="0"/>
    <x v="1"/>
    <s v="Tesseramento"/>
    <x v="1"/>
    <x v="4"/>
    <x v="0"/>
    <m/>
  </r>
  <r>
    <n v="25183"/>
    <x v="0"/>
    <x v="0"/>
    <x v="0"/>
    <x v="0"/>
    <x v="1"/>
    <x v="176"/>
    <x v="0"/>
    <x v="0"/>
    <s v="Tesseramento"/>
    <x v="1"/>
    <x v="4"/>
    <x v="0"/>
    <m/>
  </r>
  <r>
    <n v="28887"/>
    <x v="0"/>
    <x v="0"/>
    <x v="0"/>
    <x v="0"/>
    <x v="1"/>
    <x v="176"/>
    <x v="0"/>
    <x v="0"/>
    <s v="Tesseramento"/>
    <x v="1"/>
    <x v="4"/>
    <x v="0"/>
    <m/>
  </r>
  <r>
    <n v="186703"/>
    <x v="0"/>
    <x v="0"/>
    <x v="0"/>
    <x v="0"/>
    <x v="7"/>
    <x v="11"/>
    <x v="0"/>
    <x v="0"/>
    <s v="Tesseramento"/>
    <x v="1"/>
    <x v="1"/>
    <x v="0"/>
    <m/>
  </r>
  <r>
    <n v="25181"/>
    <x v="0"/>
    <x v="0"/>
    <x v="0"/>
    <x v="0"/>
    <x v="1"/>
    <x v="176"/>
    <x v="0"/>
    <x v="1"/>
    <s v="Tesseramento"/>
    <x v="1"/>
    <x v="4"/>
    <x v="0"/>
    <m/>
  </r>
  <r>
    <n v="115759"/>
    <x v="0"/>
    <x v="0"/>
    <x v="0"/>
    <x v="0"/>
    <x v="1"/>
    <x v="176"/>
    <x v="0"/>
    <x v="0"/>
    <s v="Tesseramento"/>
    <x v="1"/>
    <x v="0"/>
    <x v="0"/>
    <m/>
  </r>
  <r>
    <n v="50233"/>
    <x v="0"/>
    <x v="0"/>
    <x v="0"/>
    <x v="0"/>
    <x v="1"/>
    <x v="176"/>
    <x v="0"/>
    <x v="0"/>
    <s v="Tesseramento"/>
    <x v="1"/>
    <x v="3"/>
    <x v="0"/>
    <m/>
  </r>
  <r>
    <n v="642"/>
    <x v="0"/>
    <x v="0"/>
    <x v="0"/>
    <x v="0"/>
    <x v="1"/>
    <x v="176"/>
    <x v="0"/>
    <x v="1"/>
    <s v="Tesseramento"/>
    <x v="1"/>
    <x v="4"/>
    <x v="0"/>
    <m/>
  </r>
  <r>
    <n v="52161"/>
    <x v="0"/>
    <x v="0"/>
    <x v="0"/>
    <x v="0"/>
    <x v="1"/>
    <x v="176"/>
    <x v="0"/>
    <x v="1"/>
    <s v="Tesseramento"/>
    <x v="1"/>
    <x v="3"/>
    <x v="0"/>
    <m/>
  </r>
  <r>
    <n v="25187"/>
    <x v="0"/>
    <x v="0"/>
    <x v="0"/>
    <x v="0"/>
    <x v="1"/>
    <x v="176"/>
    <x v="0"/>
    <x v="1"/>
    <s v="Tesseramento"/>
    <x v="1"/>
    <x v="4"/>
    <x v="0"/>
    <m/>
  </r>
  <r>
    <n v="25188"/>
    <x v="0"/>
    <x v="0"/>
    <x v="0"/>
    <x v="0"/>
    <x v="1"/>
    <x v="176"/>
    <x v="0"/>
    <x v="1"/>
    <s v="Tesseramento"/>
    <x v="1"/>
    <x v="3"/>
    <x v="0"/>
    <m/>
  </r>
  <r>
    <n v="203794"/>
    <x v="0"/>
    <x v="0"/>
    <x v="0"/>
    <x v="2"/>
    <x v="1"/>
    <x v="176"/>
    <x v="0"/>
    <x v="0"/>
    <s v="Tesseramento"/>
    <x v="1"/>
    <x v="0"/>
    <x v="0"/>
    <m/>
  </r>
  <r>
    <n v="85250"/>
    <x v="0"/>
    <x v="0"/>
    <x v="0"/>
    <x v="0"/>
    <x v="1"/>
    <x v="176"/>
    <x v="0"/>
    <x v="0"/>
    <s v="Tesseramento"/>
    <x v="1"/>
    <x v="4"/>
    <x v="0"/>
    <m/>
  </r>
  <r>
    <n v="93591"/>
    <x v="0"/>
    <x v="0"/>
    <x v="0"/>
    <x v="0"/>
    <x v="1"/>
    <x v="176"/>
    <x v="0"/>
    <x v="0"/>
    <s v="Tesseramento"/>
    <x v="1"/>
    <x v="0"/>
    <x v="0"/>
    <m/>
  </r>
  <r>
    <n v="100510"/>
    <x v="0"/>
    <x v="0"/>
    <x v="0"/>
    <x v="0"/>
    <x v="1"/>
    <x v="176"/>
    <x v="0"/>
    <x v="0"/>
    <s v="Tesseramento"/>
    <x v="1"/>
    <x v="4"/>
    <x v="0"/>
    <m/>
  </r>
  <r>
    <n v="131629"/>
    <x v="0"/>
    <x v="0"/>
    <x v="0"/>
    <x v="0"/>
    <x v="1"/>
    <x v="176"/>
    <x v="0"/>
    <x v="1"/>
    <s v="Tesseramento"/>
    <x v="1"/>
    <x v="3"/>
    <x v="0"/>
    <m/>
  </r>
  <r>
    <n v="146110"/>
    <x v="0"/>
    <x v="0"/>
    <x v="0"/>
    <x v="0"/>
    <x v="1"/>
    <x v="176"/>
    <x v="0"/>
    <x v="1"/>
    <s v="Tesseramento"/>
    <x v="1"/>
    <x v="3"/>
    <x v="0"/>
    <m/>
  </r>
  <r>
    <n v="19012"/>
    <x v="0"/>
    <x v="0"/>
    <x v="0"/>
    <x v="0"/>
    <x v="1"/>
    <x v="176"/>
    <x v="0"/>
    <x v="0"/>
    <s v="Tesseramento"/>
    <x v="1"/>
    <x v="4"/>
    <x v="0"/>
    <m/>
  </r>
  <r>
    <n v="107192"/>
    <x v="0"/>
    <x v="0"/>
    <x v="0"/>
    <x v="0"/>
    <x v="1"/>
    <x v="176"/>
    <x v="0"/>
    <x v="0"/>
    <s v="Tesseramento"/>
    <x v="1"/>
    <x v="0"/>
    <x v="0"/>
    <m/>
  </r>
  <r>
    <n v="139721"/>
    <x v="0"/>
    <x v="0"/>
    <x v="0"/>
    <x v="0"/>
    <x v="1"/>
    <x v="176"/>
    <x v="0"/>
    <x v="0"/>
    <s v="Tesseramento"/>
    <x v="1"/>
    <x v="3"/>
    <x v="0"/>
    <m/>
  </r>
  <r>
    <n v="73824"/>
    <x v="0"/>
    <x v="0"/>
    <x v="0"/>
    <x v="0"/>
    <x v="1"/>
    <x v="176"/>
    <x v="0"/>
    <x v="0"/>
    <s v="Tesseramento"/>
    <x v="1"/>
    <x v="0"/>
    <x v="0"/>
    <m/>
  </r>
  <r>
    <n v="68984"/>
    <x v="0"/>
    <x v="0"/>
    <x v="0"/>
    <x v="0"/>
    <x v="7"/>
    <x v="11"/>
    <x v="0"/>
    <x v="0"/>
    <s v="Tesseramento"/>
    <x v="1"/>
    <x v="4"/>
    <x v="0"/>
    <m/>
  </r>
  <r>
    <n v="103133"/>
    <x v="0"/>
    <x v="0"/>
    <x v="0"/>
    <x v="1"/>
    <x v="1"/>
    <x v="176"/>
    <x v="0"/>
    <x v="0"/>
    <s v="Tesseramento"/>
    <x v="1"/>
    <x v="4"/>
    <x v="0"/>
    <m/>
  </r>
  <r>
    <n v="25204"/>
    <x v="0"/>
    <x v="0"/>
    <x v="0"/>
    <x v="0"/>
    <x v="1"/>
    <x v="176"/>
    <x v="0"/>
    <x v="0"/>
    <s v="Tesseramento"/>
    <x v="1"/>
    <x v="4"/>
    <x v="0"/>
    <m/>
  </r>
  <r>
    <n v="25205"/>
    <x v="0"/>
    <x v="0"/>
    <x v="0"/>
    <x v="0"/>
    <x v="1"/>
    <x v="176"/>
    <x v="0"/>
    <x v="1"/>
    <s v="Tesseramento"/>
    <x v="1"/>
    <x v="4"/>
    <x v="0"/>
    <m/>
  </r>
  <r>
    <n v="25208"/>
    <x v="0"/>
    <x v="0"/>
    <x v="0"/>
    <x v="0"/>
    <x v="1"/>
    <x v="176"/>
    <x v="0"/>
    <x v="0"/>
    <s v="Tesseramento"/>
    <x v="1"/>
    <x v="4"/>
    <x v="0"/>
    <m/>
  </r>
  <r>
    <n v="96473"/>
    <x v="0"/>
    <x v="0"/>
    <x v="0"/>
    <x v="0"/>
    <x v="1"/>
    <x v="176"/>
    <x v="0"/>
    <x v="0"/>
    <s v="Tesseramento"/>
    <x v="1"/>
    <x v="4"/>
    <x v="0"/>
    <m/>
  </r>
  <r>
    <n v="110719"/>
    <x v="0"/>
    <x v="0"/>
    <x v="0"/>
    <x v="0"/>
    <x v="1"/>
    <x v="176"/>
    <x v="0"/>
    <x v="0"/>
    <s v="Tesseramento"/>
    <x v="1"/>
    <x v="0"/>
    <x v="0"/>
    <m/>
  </r>
  <r>
    <n v="100513"/>
    <x v="0"/>
    <x v="0"/>
    <x v="0"/>
    <x v="0"/>
    <x v="1"/>
    <x v="176"/>
    <x v="0"/>
    <x v="1"/>
    <s v="Tesseramento"/>
    <x v="1"/>
    <x v="4"/>
    <x v="0"/>
    <m/>
  </r>
  <r>
    <n v="126982"/>
    <x v="0"/>
    <x v="0"/>
    <x v="0"/>
    <x v="0"/>
    <x v="1"/>
    <x v="176"/>
    <x v="0"/>
    <x v="0"/>
    <s v="Tesseramento"/>
    <x v="1"/>
    <x v="4"/>
    <x v="0"/>
    <m/>
  </r>
  <r>
    <n v="104761"/>
    <x v="0"/>
    <x v="0"/>
    <x v="0"/>
    <x v="0"/>
    <x v="1"/>
    <x v="176"/>
    <x v="0"/>
    <x v="0"/>
    <s v="Tesseramento"/>
    <x v="1"/>
    <x v="4"/>
    <x v="0"/>
    <m/>
  </r>
  <r>
    <n v="128712"/>
    <x v="0"/>
    <x v="0"/>
    <x v="0"/>
    <x v="0"/>
    <x v="4"/>
    <x v="219"/>
    <x v="0"/>
    <x v="0"/>
    <s v="Tesseramento"/>
    <x v="0"/>
    <x v="0"/>
    <x v="0"/>
    <m/>
  </r>
  <r>
    <n v="20683"/>
    <x v="0"/>
    <x v="0"/>
    <x v="0"/>
    <x v="0"/>
    <x v="1"/>
    <x v="176"/>
    <x v="0"/>
    <x v="0"/>
    <s v="Tesseramento"/>
    <x v="1"/>
    <x v="3"/>
    <x v="0"/>
    <m/>
  </r>
  <r>
    <n v="65093"/>
    <x v="0"/>
    <x v="0"/>
    <x v="0"/>
    <x v="0"/>
    <x v="1"/>
    <x v="176"/>
    <x v="0"/>
    <x v="1"/>
    <s v="Tesseramento"/>
    <x v="1"/>
    <x v="4"/>
    <x v="0"/>
    <m/>
  </r>
  <r>
    <n v="62232"/>
    <x v="0"/>
    <x v="0"/>
    <x v="0"/>
    <x v="0"/>
    <x v="1"/>
    <x v="176"/>
    <x v="0"/>
    <x v="0"/>
    <s v="Tesseramento"/>
    <x v="1"/>
    <x v="3"/>
    <x v="0"/>
    <m/>
  </r>
  <r>
    <n v="226015"/>
    <x v="0"/>
    <x v="0"/>
    <x v="0"/>
    <x v="2"/>
    <x v="1"/>
    <x v="176"/>
    <x v="0"/>
    <x v="1"/>
    <s v="Tesseramento"/>
    <x v="1"/>
    <x v="4"/>
    <x v="0"/>
    <m/>
  </r>
  <r>
    <n v="110721"/>
    <x v="0"/>
    <x v="0"/>
    <x v="0"/>
    <x v="1"/>
    <x v="1"/>
    <x v="176"/>
    <x v="0"/>
    <x v="0"/>
    <s v="Tesseramento"/>
    <x v="1"/>
    <x v="4"/>
    <x v="0"/>
    <m/>
  </r>
  <r>
    <n v="25223"/>
    <x v="0"/>
    <x v="0"/>
    <x v="0"/>
    <x v="0"/>
    <x v="1"/>
    <x v="176"/>
    <x v="0"/>
    <x v="0"/>
    <s v="Tesseramento"/>
    <x v="1"/>
    <x v="4"/>
    <x v="0"/>
    <m/>
  </r>
  <r>
    <n v="57992"/>
    <x v="0"/>
    <x v="0"/>
    <x v="0"/>
    <x v="2"/>
    <x v="1"/>
    <x v="176"/>
    <x v="0"/>
    <x v="1"/>
    <s v="Tesseramento"/>
    <x v="1"/>
    <x v="4"/>
    <x v="0"/>
    <m/>
  </r>
  <r>
    <n v="19774"/>
    <x v="0"/>
    <x v="0"/>
    <x v="0"/>
    <x v="0"/>
    <x v="1"/>
    <x v="176"/>
    <x v="0"/>
    <x v="0"/>
    <s v="Tesseramento"/>
    <x v="1"/>
    <x v="0"/>
    <x v="0"/>
    <m/>
  </r>
  <r>
    <n v="25224"/>
    <x v="0"/>
    <x v="0"/>
    <x v="0"/>
    <x v="0"/>
    <x v="1"/>
    <x v="176"/>
    <x v="0"/>
    <x v="0"/>
    <s v="Tesseramento"/>
    <x v="1"/>
    <x v="4"/>
    <x v="0"/>
    <m/>
  </r>
  <r>
    <n v="161707"/>
    <x v="0"/>
    <x v="0"/>
    <x v="0"/>
    <x v="2"/>
    <x v="1"/>
    <x v="176"/>
    <x v="0"/>
    <x v="1"/>
    <s v="Tesseramento"/>
    <x v="1"/>
    <x v="4"/>
    <x v="0"/>
    <m/>
  </r>
  <r>
    <n v="98873"/>
    <x v="0"/>
    <x v="0"/>
    <x v="0"/>
    <x v="0"/>
    <x v="1"/>
    <x v="176"/>
    <x v="0"/>
    <x v="1"/>
    <s v="Tesseramento"/>
    <x v="1"/>
    <x v="3"/>
    <x v="0"/>
    <m/>
  </r>
  <r>
    <n v="8477"/>
    <x v="0"/>
    <x v="0"/>
    <x v="0"/>
    <x v="0"/>
    <x v="1"/>
    <x v="176"/>
    <x v="0"/>
    <x v="1"/>
    <s v="Tesseramento"/>
    <x v="1"/>
    <x v="4"/>
    <x v="0"/>
    <m/>
  </r>
  <r>
    <n v="8476"/>
    <x v="0"/>
    <x v="0"/>
    <x v="0"/>
    <x v="0"/>
    <x v="1"/>
    <x v="176"/>
    <x v="0"/>
    <x v="0"/>
    <s v="Tesseramento"/>
    <x v="1"/>
    <x v="4"/>
    <x v="0"/>
    <m/>
  </r>
  <r>
    <n v="137173"/>
    <x v="0"/>
    <x v="0"/>
    <x v="0"/>
    <x v="0"/>
    <x v="7"/>
    <x v="11"/>
    <x v="0"/>
    <x v="0"/>
    <s v="Tesseramento"/>
    <x v="1"/>
    <x v="3"/>
    <x v="0"/>
    <m/>
  </r>
  <r>
    <n v="25233"/>
    <x v="0"/>
    <x v="0"/>
    <x v="0"/>
    <x v="0"/>
    <x v="1"/>
    <x v="176"/>
    <x v="0"/>
    <x v="0"/>
    <s v="Tesseramento"/>
    <x v="1"/>
    <x v="4"/>
    <x v="0"/>
    <m/>
  </r>
  <r>
    <n v="50245"/>
    <x v="0"/>
    <x v="0"/>
    <x v="0"/>
    <x v="0"/>
    <x v="1"/>
    <x v="176"/>
    <x v="0"/>
    <x v="0"/>
    <s v="Tesseramento"/>
    <x v="1"/>
    <x v="3"/>
    <x v="0"/>
    <m/>
  </r>
  <r>
    <n v="32180"/>
    <x v="0"/>
    <x v="0"/>
    <x v="0"/>
    <x v="0"/>
    <x v="7"/>
    <x v="11"/>
    <x v="0"/>
    <x v="0"/>
    <s v="Tesseramento"/>
    <x v="1"/>
    <x v="4"/>
    <x v="0"/>
    <m/>
  </r>
  <r>
    <n v="113953"/>
    <x v="0"/>
    <x v="0"/>
    <x v="0"/>
    <x v="0"/>
    <x v="4"/>
    <x v="219"/>
    <x v="0"/>
    <x v="0"/>
    <s v="Tesseramento"/>
    <x v="0"/>
    <x v="0"/>
    <x v="0"/>
    <m/>
  </r>
  <r>
    <n v="188229"/>
    <x v="0"/>
    <x v="0"/>
    <x v="0"/>
    <x v="0"/>
    <x v="1"/>
    <x v="176"/>
    <x v="0"/>
    <x v="0"/>
    <s v="Tesseramento"/>
    <x v="1"/>
    <x v="1"/>
    <x v="0"/>
    <m/>
  </r>
  <r>
    <n v="79002"/>
    <x v="0"/>
    <x v="0"/>
    <x v="0"/>
    <x v="1"/>
    <x v="1"/>
    <x v="176"/>
    <x v="0"/>
    <x v="0"/>
    <s v="Tesseramento"/>
    <x v="1"/>
    <x v="4"/>
    <x v="0"/>
    <m/>
  </r>
  <r>
    <n v="124133"/>
    <x v="0"/>
    <x v="0"/>
    <x v="0"/>
    <x v="0"/>
    <x v="1"/>
    <x v="176"/>
    <x v="0"/>
    <x v="1"/>
    <s v="Tesseramento"/>
    <x v="1"/>
    <x v="4"/>
    <x v="0"/>
    <m/>
  </r>
  <r>
    <n v="168487"/>
    <x v="0"/>
    <x v="0"/>
    <x v="0"/>
    <x v="1"/>
    <x v="1"/>
    <x v="176"/>
    <x v="0"/>
    <x v="1"/>
    <s v="Tesseramento"/>
    <x v="1"/>
    <x v="0"/>
    <x v="0"/>
    <m/>
  </r>
  <r>
    <n v="65094"/>
    <x v="0"/>
    <x v="0"/>
    <x v="0"/>
    <x v="0"/>
    <x v="1"/>
    <x v="176"/>
    <x v="0"/>
    <x v="0"/>
    <s v="Tesseramento"/>
    <x v="1"/>
    <x v="4"/>
    <x v="0"/>
    <m/>
  </r>
  <r>
    <n v="30630"/>
    <x v="0"/>
    <x v="0"/>
    <x v="0"/>
    <x v="0"/>
    <x v="1"/>
    <x v="176"/>
    <x v="0"/>
    <x v="0"/>
    <s v="Tesseramento"/>
    <x v="1"/>
    <x v="0"/>
    <x v="0"/>
    <m/>
  </r>
  <r>
    <n v="27040"/>
    <x v="0"/>
    <x v="0"/>
    <x v="0"/>
    <x v="0"/>
    <x v="1"/>
    <x v="176"/>
    <x v="0"/>
    <x v="1"/>
    <s v="Tesseramento"/>
    <x v="1"/>
    <x v="1"/>
    <x v="0"/>
    <m/>
  </r>
  <r>
    <n v="91856"/>
    <x v="0"/>
    <x v="0"/>
    <x v="0"/>
    <x v="0"/>
    <x v="1"/>
    <x v="176"/>
    <x v="0"/>
    <x v="1"/>
    <s v="Tesseramento"/>
    <x v="1"/>
    <x v="1"/>
    <x v="0"/>
    <m/>
  </r>
  <r>
    <n v="2398"/>
    <x v="0"/>
    <x v="0"/>
    <x v="0"/>
    <x v="0"/>
    <x v="7"/>
    <x v="11"/>
    <x v="0"/>
    <x v="1"/>
    <s v="Tesseramento"/>
    <x v="1"/>
    <x v="3"/>
    <x v="0"/>
    <m/>
  </r>
  <r>
    <n v="25246"/>
    <x v="0"/>
    <x v="0"/>
    <x v="0"/>
    <x v="0"/>
    <x v="1"/>
    <x v="176"/>
    <x v="0"/>
    <x v="1"/>
    <s v="Tesseramento"/>
    <x v="1"/>
    <x v="4"/>
    <x v="0"/>
    <m/>
  </r>
  <r>
    <n v="67945"/>
    <x v="0"/>
    <x v="0"/>
    <x v="0"/>
    <x v="0"/>
    <x v="1"/>
    <x v="176"/>
    <x v="0"/>
    <x v="0"/>
    <s v="Tesseramento"/>
    <x v="1"/>
    <x v="1"/>
    <x v="0"/>
    <m/>
  </r>
  <r>
    <n v="157912"/>
    <x v="0"/>
    <x v="0"/>
    <x v="0"/>
    <x v="0"/>
    <x v="1"/>
    <x v="176"/>
    <x v="0"/>
    <x v="1"/>
    <s v="Tesseramento"/>
    <x v="1"/>
    <x v="0"/>
    <x v="0"/>
    <m/>
  </r>
  <r>
    <n v="203021"/>
    <x v="0"/>
    <x v="0"/>
    <x v="0"/>
    <x v="0"/>
    <x v="1"/>
    <x v="176"/>
    <x v="0"/>
    <x v="0"/>
    <s v="Tesseramento"/>
    <x v="1"/>
    <x v="1"/>
    <x v="0"/>
    <m/>
  </r>
  <r>
    <n v="25247"/>
    <x v="0"/>
    <x v="0"/>
    <x v="0"/>
    <x v="0"/>
    <x v="1"/>
    <x v="176"/>
    <x v="0"/>
    <x v="0"/>
    <s v="Tesseramento"/>
    <x v="1"/>
    <x v="3"/>
    <x v="0"/>
    <m/>
  </r>
  <r>
    <n v="14862"/>
    <x v="0"/>
    <x v="0"/>
    <x v="0"/>
    <x v="0"/>
    <x v="1"/>
    <x v="176"/>
    <x v="0"/>
    <x v="0"/>
    <s v="Tesseramento"/>
    <x v="1"/>
    <x v="1"/>
    <x v="0"/>
    <m/>
  </r>
  <r>
    <n v="14864"/>
    <x v="0"/>
    <x v="0"/>
    <x v="0"/>
    <x v="0"/>
    <x v="1"/>
    <x v="176"/>
    <x v="0"/>
    <x v="0"/>
    <s v="Tesseramento"/>
    <x v="1"/>
    <x v="3"/>
    <x v="0"/>
    <m/>
  </r>
  <r>
    <n v="52148"/>
    <x v="0"/>
    <x v="0"/>
    <x v="0"/>
    <x v="0"/>
    <x v="1"/>
    <x v="176"/>
    <x v="0"/>
    <x v="1"/>
    <s v="Tesseramento"/>
    <x v="1"/>
    <x v="3"/>
    <x v="0"/>
    <m/>
  </r>
  <r>
    <n v="39787"/>
    <x v="0"/>
    <x v="0"/>
    <x v="0"/>
    <x v="0"/>
    <x v="4"/>
    <x v="219"/>
    <x v="0"/>
    <x v="0"/>
    <s v="Tesseramento"/>
    <x v="0"/>
    <x v="0"/>
    <x v="0"/>
    <m/>
  </r>
  <r>
    <n v="43936"/>
    <x v="0"/>
    <x v="0"/>
    <x v="0"/>
    <x v="0"/>
    <x v="1"/>
    <x v="176"/>
    <x v="0"/>
    <x v="0"/>
    <s v="Tesseramento"/>
    <x v="1"/>
    <x v="4"/>
    <x v="0"/>
    <m/>
  </r>
  <r>
    <n v="43937"/>
    <x v="0"/>
    <x v="0"/>
    <x v="0"/>
    <x v="0"/>
    <x v="1"/>
    <x v="176"/>
    <x v="0"/>
    <x v="1"/>
    <s v="Tesseramento"/>
    <x v="1"/>
    <x v="4"/>
    <x v="0"/>
    <m/>
  </r>
  <r>
    <n v="19733"/>
    <x v="0"/>
    <x v="0"/>
    <x v="0"/>
    <x v="0"/>
    <x v="1"/>
    <x v="176"/>
    <x v="0"/>
    <x v="0"/>
    <s v="Tesseramento"/>
    <x v="1"/>
    <x v="4"/>
    <x v="0"/>
    <m/>
  </r>
  <r>
    <n v="3890"/>
    <x v="0"/>
    <x v="0"/>
    <x v="0"/>
    <x v="0"/>
    <x v="1"/>
    <x v="176"/>
    <x v="0"/>
    <x v="0"/>
    <s v="Tesseramento"/>
    <x v="1"/>
    <x v="0"/>
    <x v="0"/>
    <m/>
  </r>
  <r>
    <n v="18"/>
    <x v="0"/>
    <x v="0"/>
    <x v="0"/>
    <x v="0"/>
    <x v="1"/>
    <x v="176"/>
    <x v="0"/>
    <x v="1"/>
    <s v="Tesseramento"/>
    <x v="1"/>
    <x v="4"/>
    <x v="0"/>
    <m/>
  </r>
  <r>
    <n v="120258"/>
    <x v="0"/>
    <x v="0"/>
    <x v="0"/>
    <x v="0"/>
    <x v="1"/>
    <x v="176"/>
    <x v="0"/>
    <x v="0"/>
    <s v="Tesseramento"/>
    <x v="1"/>
    <x v="0"/>
    <x v="0"/>
    <m/>
  </r>
  <r>
    <n v="25261"/>
    <x v="0"/>
    <x v="0"/>
    <x v="0"/>
    <x v="0"/>
    <x v="1"/>
    <x v="176"/>
    <x v="0"/>
    <x v="0"/>
    <s v="Tesseramento"/>
    <x v="1"/>
    <x v="0"/>
    <x v="0"/>
    <m/>
  </r>
  <r>
    <n v="25262"/>
    <x v="0"/>
    <x v="0"/>
    <x v="0"/>
    <x v="0"/>
    <x v="1"/>
    <x v="176"/>
    <x v="0"/>
    <x v="0"/>
    <s v="Tesseramento"/>
    <x v="1"/>
    <x v="0"/>
    <x v="0"/>
    <m/>
  </r>
  <r>
    <n v="25263"/>
    <x v="0"/>
    <x v="0"/>
    <x v="0"/>
    <x v="0"/>
    <x v="1"/>
    <x v="176"/>
    <x v="0"/>
    <x v="0"/>
    <s v="Tesseramento"/>
    <x v="1"/>
    <x v="4"/>
    <x v="0"/>
    <m/>
  </r>
  <r>
    <n v="25260"/>
    <x v="0"/>
    <x v="0"/>
    <x v="0"/>
    <x v="0"/>
    <x v="1"/>
    <x v="176"/>
    <x v="0"/>
    <x v="1"/>
    <s v="Tesseramento"/>
    <x v="1"/>
    <x v="4"/>
    <x v="0"/>
    <m/>
  </r>
  <r>
    <n v="25265"/>
    <x v="0"/>
    <x v="0"/>
    <x v="0"/>
    <x v="2"/>
    <x v="1"/>
    <x v="176"/>
    <x v="0"/>
    <x v="0"/>
    <s v="Tesseramento"/>
    <x v="1"/>
    <x v="4"/>
    <x v="0"/>
    <m/>
  </r>
  <r>
    <n v="107342"/>
    <x v="0"/>
    <x v="0"/>
    <x v="0"/>
    <x v="0"/>
    <x v="1"/>
    <x v="176"/>
    <x v="0"/>
    <x v="0"/>
    <s v="Tesseramento"/>
    <x v="1"/>
    <x v="4"/>
    <x v="0"/>
    <m/>
  </r>
  <r>
    <n v="212550"/>
    <x v="0"/>
    <x v="0"/>
    <x v="0"/>
    <x v="0"/>
    <x v="4"/>
    <x v="219"/>
    <x v="0"/>
    <x v="0"/>
    <s v="Tesseramento"/>
    <x v="0"/>
    <x v="0"/>
    <x v="0"/>
    <m/>
  </r>
  <r>
    <n v="58033"/>
    <x v="0"/>
    <x v="0"/>
    <x v="0"/>
    <x v="0"/>
    <x v="1"/>
    <x v="176"/>
    <x v="0"/>
    <x v="1"/>
    <s v="Tesseramento"/>
    <x v="1"/>
    <x v="4"/>
    <x v="0"/>
    <m/>
  </r>
  <r>
    <n v="108277"/>
    <x v="0"/>
    <x v="0"/>
    <x v="0"/>
    <x v="0"/>
    <x v="7"/>
    <x v="11"/>
    <x v="0"/>
    <x v="0"/>
    <s v="Tesseramento"/>
    <x v="1"/>
    <x v="4"/>
    <x v="0"/>
    <m/>
  </r>
  <r>
    <n v="25139"/>
    <x v="0"/>
    <x v="0"/>
    <x v="0"/>
    <x v="2"/>
    <x v="1"/>
    <x v="176"/>
    <x v="0"/>
    <x v="1"/>
    <s v="Tesseramento"/>
    <x v="1"/>
    <x v="4"/>
    <x v="0"/>
    <m/>
  </r>
  <r>
    <n v="101384"/>
    <x v="0"/>
    <x v="0"/>
    <x v="0"/>
    <x v="0"/>
    <x v="7"/>
    <x v="11"/>
    <x v="0"/>
    <x v="1"/>
    <s v="Tesseramento"/>
    <x v="1"/>
    <x v="4"/>
    <x v="0"/>
    <m/>
  </r>
  <r>
    <n v="203795"/>
    <x v="0"/>
    <x v="0"/>
    <x v="0"/>
    <x v="0"/>
    <x v="1"/>
    <x v="176"/>
    <x v="0"/>
    <x v="0"/>
    <s v="Tesseramento"/>
    <x v="1"/>
    <x v="1"/>
    <x v="0"/>
    <m/>
  </r>
  <r>
    <n v="25279"/>
    <x v="0"/>
    <x v="0"/>
    <x v="0"/>
    <x v="0"/>
    <x v="1"/>
    <x v="176"/>
    <x v="0"/>
    <x v="1"/>
    <s v="Tesseramento"/>
    <x v="1"/>
    <x v="4"/>
    <x v="0"/>
    <m/>
  </r>
  <r>
    <n v="25280"/>
    <x v="0"/>
    <x v="0"/>
    <x v="0"/>
    <x v="0"/>
    <x v="1"/>
    <x v="176"/>
    <x v="0"/>
    <x v="0"/>
    <s v="Tesseramento"/>
    <x v="1"/>
    <x v="4"/>
    <x v="0"/>
    <m/>
  </r>
  <r>
    <n v="87182"/>
    <x v="0"/>
    <x v="0"/>
    <x v="0"/>
    <x v="0"/>
    <x v="1"/>
    <x v="176"/>
    <x v="0"/>
    <x v="0"/>
    <s v="Tesseramento"/>
    <x v="1"/>
    <x v="0"/>
    <x v="0"/>
    <m/>
  </r>
  <r>
    <n v="25282"/>
    <x v="0"/>
    <x v="0"/>
    <x v="0"/>
    <x v="0"/>
    <x v="1"/>
    <x v="176"/>
    <x v="0"/>
    <x v="1"/>
    <s v="Tesseramento"/>
    <x v="1"/>
    <x v="4"/>
    <x v="0"/>
    <m/>
  </r>
  <r>
    <n v="25281"/>
    <x v="0"/>
    <x v="0"/>
    <x v="0"/>
    <x v="0"/>
    <x v="1"/>
    <x v="176"/>
    <x v="0"/>
    <x v="0"/>
    <s v="Tesseramento"/>
    <x v="1"/>
    <x v="4"/>
    <x v="0"/>
    <m/>
  </r>
  <r>
    <n v="15645"/>
    <x v="0"/>
    <x v="0"/>
    <x v="0"/>
    <x v="0"/>
    <x v="1"/>
    <x v="176"/>
    <x v="0"/>
    <x v="0"/>
    <s v="Tesseramento"/>
    <x v="1"/>
    <x v="4"/>
    <x v="0"/>
    <m/>
  </r>
  <r>
    <n v="36003"/>
    <x v="0"/>
    <x v="0"/>
    <x v="0"/>
    <x v="0"/>
    <x v="1"/>
    <x v="176"/>
    <x v="0"/>
    <x v="1"/>
    <s v="Tesseramento"/>
    <x v="1"/>
    <x v="4"/>
    <x v="0"/>
    <m/>
  </r>
  <r>
    <n v="79872"/>
    <x v="0"/>
    <x v="0"/>
    <x v="0"/>
    <x v="0"/>
    <x v="7"/>
    <x v="11"/>
    <x v="0"/>
    <x v="0"/>
    <s v="Tesseramento"/>
    <x v="1"/>
    <x v="4"/>
    <x v="0"/>
    <m/>
  </r>
  <r>
    <n v="42118"/>
    <x v="0"/>
    <x v="0"/>
    <x v="0"/>
    <x v="0"/>
    <x v="1"/>
    <x v="176"/>
    <x v="0"/>
    <x v="1"/>
    <s v="Tesseramento"/>
    <x v="1"/>
    <x v="3"/>
    <x v="0"/>
    <m/>
  </r>
  <r>
    <n v="137807"/>
    <x v="0"/>
    <x v="0"/>
    <x v="0"/>
    <x v="0"/>
    <x v="1"/>
    <x v="176"/>
    <x v="0"/>
    <x v="0"/>
    <s v="Tesseramento"/>
    <x v="1"/>
    <x v="3"/>
    <x v="0"/>
    <m/>
  </r>
  <r>
    <n v="55755"/>
    <x v="0"/>
    <x v="0"/>
    <x v="0"/>
    <x v="0"/>
    <x v="1"/>
    <x v="176"/>
    <x v="0"/>
    <x v="0"/>
    <s v="Tesseramento"/>
    <x v="1"/>
    <x v="0"/>
    <x v="0"/>
    <m/>
  </r>
  <r>
    <n v="87282"/>
    <x v="0"/>
    <x v="0"/>
    <x v="0"/>
    <x v="0"/>
    <x v="1"/>
    <x v="176"/>
    <x v="0"/>
    <x v="0"/>
    <s v="Tesseramento"/>
    <x v="1"/>
    <x v="0"/>
    <x v="0"/>
    <m/>
  </r>
  <r>
    <n v="89758"/>
    <x v="0"/>
    <x v="0"/>
    <x v="0"/>
    <x v="0"/>
    <x v="4"/>
    <x v="219"/>
    <x v="0"/>
    <x v="0"/>
    <s v="Tesseramento"/>
    <x v="0"/>
    <x v="3"/>
    <x v="0"/>
    <m/>
  </r>
  <r>
    <n v="29229"/>
    <x v="0"/>
    <x v="0"/>
    <x v="0"/>
    <x v="0"/>
    <x v="1"/>
    <x v="176"/>
    <x v="0"/>
    <x v="1"/>
    <s v="Tesseramento"/>
    <x v="1"/>
    <x v="3"/>
    <x v="0"/>
    <m/>
  </r>
  <r>
    <n v="150352"/>
    <x v="0"/>
    <x v="0"/>
    <x v="0"/>
    <x v="0"/>
    <x v="1"/>
    <x v="176"/>
    <x v="0"/>
    <x v="0"/>
    <s v="Tesseramento"/>
    <x v="1"/>
    <x v="4"/>
    <x v="0"/>
    <m/>
  </r>
  <r>
    <n v="87950"/>
    <x v="0"/>
    <x v="0"/>
    <x v="0"/>
    <x v="0"/>
    <x v="7"/>
    <x v="11"/>
    <x v="0"/>
    <x v="0"/>
    <s v="Tesseramento"/>
    <x v="1"/>
    <x v="0"/>
    <x v="0"/>
    <m/>
  </r>
  <r>
    <n v="212613"/>
    <x v="0"/>
    <x v="0"/>
    <x v="0"/>
    <x v="1"/>
    <x v="1"/>
    <x v="176"/>
    <x v="0"/>
    <x v="1"/>
    <s v="Tesseramento"/>
    <x v="1"/>
    <x v="0"/>
    <x v="0"/>
    <m/>
  </r>
  <r>
    <n v="114343"/>
    <x v="0"/>
    <x v="0"/>
    <x v="0"/>
    <x v="0"/>
    <x v="1"/>
    <x v="176"/>
    <x v="0"/>
    <x v="0"/>
    <s v="Tesseramento"/>
    <x v="1"/>
    <x v="0"/>
    <x v="0"/>
    <m/>
  </r>
  <r>
    <n v="107343"/>
    <x v="0"/>
    <x v="0"/>
    <x v="0"/>
    <x v="0"/>
    <x v="1"/>
    <x v="176"/>
    <x v="0"/>
    <x v="0"/>
    <s v="Tesseramento"/>
    <x v="1"/>
    <x v="3"/>
    <x v="0"/>
    <m/>
  </r>
  <r>
    <n v="15651"/>
    <x v="0"/>
    <x v="0"/>
    <x v="0"/>
    <x v="0"/>
    <x v="1"/>
    <x v="176"/>
    <x v="0"/>
    <x v="0"/>
    <s v="Tesseramento"/>
    <x v="1"/>
    <x v="4"/>
    <x v="0"/>
    <m/>
  </r>
  <r>
    <n v="28894"/>
    <x v="0"/>
    <x v="0"/>
    <x v="0"/>
    <x v="0"/>
    <x v="1"/>
    <x v="176"/>
    <x v="0"/>
    <x v="0"/>
    <s v="Tesseramento"/>
    <x v="1"/>
    <x v="4"/>
    <x v="0"/>
    <m/>
  </r>
  <r>
    <n v="55777"/>
    <x v="0"/>
    <x v="0"/>
    <x v="0"/>
    <x v="0"/>
    <x v="1"/>
    <x v="176"/>
    <x v="0"/>
    <x v="1"/>
    <s v="Tesseramento"/>
    <x v="1"/>
    <x v="4"/>
    <x v="0"/>
    <m/>
  </r>
  <r>
    <n v="96475"/>
    <x v="0"/>
    <x v="0"/>
    <x v="0"/>
    <x v="0"/>
    <x v="1"/>
    <x v="176"/>
    <x v="0"/>
    <x v="0"/>
    <s v="Tesseramento"/>
    <x v="1"/>
    <x v="1"/>
    <x v="0"/>
    <m/>
  </r>
  <r>
    <n v="113144"/>
    <x v="0"/>
    <x v="0"/>
    <x v="0"/>
    <x v="0"/>
    <x v="7"/>
    <x v="11"/>
    <x v="0"/>
    <x v="0"/>
    <s v="Tesseramento"/>
    <x v="1"/>
    <x v="1"/>
    <x v="0"/>
    <m/>
  </r>
  <r>
    <n v="20144"/>
    <x v="0"/>
    <x v="0"/>
    <x v="0"/>
    <x v="0"/>
    <x v="1"/>
    <x v="176"/>
    <x v="0"/>
    <x v="0"/>
    <s v="Tesseramento"/>
    <x v="1"/>
    <x v="3"/>
    <x v="0"/>
    <m/>
  </r>
  <r>
    <n v="25296"/>
    <x v="0"/>
    <x v="0"/>
    <x v="0"/>
    <x v="0"/>
    <x v="1"/>
    <x v="176"/>
    <x v="0"/>
    <x v="1"/>
    <s v="Tesseramento"/>
    <x v="1"/>
    <x v="4"/>
    <x v="0"/>
    <m/>
  </r>
  <r>
    <n v="140090"/>
    <x v="0"/>
    <x v="0"/>
    <x v="0"/>
    <x v="0"/>
    <x v="4"/>
    <x v="219"/>
    <x v="0"/>
    <x v="0"/>
    <s v="Tesseramento"/>
    <x v="0"/>
    <x v="4"/>
    <x v="0"/>
    <m/>
  </r>
  <r>
    <n v="25295"/>
    <x v="0"/>
    <x v="0"/>
    <x v="0"/>
    <x v="0"/>
    <x v="1"/>
    <x v="176"/>
    <x v="0"/>
    <x v="0"/>
    <s v="Tesseramento"/>
    <x v="1"/>
    <x v="4"/>
    <x v="0"/>
    <m/>
  </r>
  <r>
    <n v="25298"/>
    <x v="0"/>
    <x v="0"/>
    <x v="0"/>
    <x v="0"/>
    <x v="1"/>
    <x v="176"/>
    <x v="0"/>
    <x v="0"/>
    <s v="Tesseramento"/>
    <x v="1"/>
    <x v="4"/>
    <x v="0"/>
    <m/>
  </r>
  <r>
    <n v="25299"/>
    <x v="0"/>
    <x v="0"/>
    <x v="0"/>
    <x v="0"/>
    <x v="1"/>
    <x v="176"/>
    <x v="0"/>
    <x v="1"/>
    <s v="Tesseramento"/>
    <x v="1"/>
    <x v="4"/>
    <x v="0"/>
    <m/>
  </r>
  <r>
    <n v="136987"/>
    <x v="0"/>
    <x v="0"/>
    <x v="0"/>
    <x v="1"/>
    <x v="1"/>
    <x v="176"/>
    <x v="0"/>
    <x v="0"/>
    <s v="Tesseramento"/>
    <x v="1"/>
    <x v="4"/>
    <x v="0"/>
    <m/>
  </r>
  <r>
    <n v="15186"/>
    <x v="0"/>
    <x v="0"/>
    <x v="0"/>
    <x v="0"/>
    <x v="1"/>
    <x v="176"/>
    <x v="0"/>
    <x v="1"/>
    <s v="Tesseramento"/>
    <x v="1"/>
    <x v="4"/>
    <x v="0"/>
    <m/>
  </r>
  <r>
    <n v="15185"/>
    <x v="0"/>
    <x v="0"/>
    <x v="0"/>
    <x v="0"/>
    <x v="1"/>
    <x v="176"/>
    <x v="0"/>
    <x v="0"/>
    <s v="Tesseramento"/>
    <x v="1"/>
    <x v="4"/>
    <x v="0"/>
    <m/>
  </r>
  <r>
    <n v="87898"/>
    <x v="0"/>
    <x v="0"/>
    <x v="0"/>
    <x v="1"/>
    <x v="1"/>
    <x v="176"/>
    <x v="0"/>
    <x v="0"/>
    <s v="Tesseramento"/>
    <x v="1"/>
    <x v="4"/>
    <x v="0"/>
    <m/>
  </r>
  <r>
    <n v="185845"/>
    <x v="0"/>
    <x v="0"/>
    <x v="0"/>
    <x v="0"/>
    <x v="1"/>
    <x v="176"/>
    <x v="0"/>
    <x v="0"/>
    <s v="Tesseramento"/>
    <x v="1"/>
    <x v="0"/>
    <x v="0"/>
    <m/>
  </r>
  <r>
    <n v="104763"/>
    <x v="0"/>
    <x v="0"/>
    <x v="0"/>
    <x v="1"/>
    <x v="1"/>
    <x v="176"/>
    <x v="0"/>
    <x v="1"/>
    <s v="Tesseramento"/>
    <x v="1"/>
    <x v="4"/>
    <x v="0"/>
    <m/>
  </r>
  <r>
    <n v="25313"/>
    <x v="0"/>
    <x v="0"/>
    <x v="0"/>
    <x v="0"/>
    <x v="1"/>
    <x v="176"/>
    <x v="0"/>
    <x v="0"/>
    <s v="Tesseramento"/>
    <x v="1"/>
    <x v="4"/>
    <x v="0"/>
    <m/>
  </r>
  <r>
    <n v="203562"/>
    <x v="0"/>
    <x v="0"/>
    <x v="0"/>
    <x v="1"/>
    <x v="4"/>
    <x v="219"/>
    <x v="0"/>
    <x v="0"/>
    <s v="Tesseramento"/>
    <x v="0"/>
    <x v="4"/>
    <x v="0"/>
    <m/>
  </r>
  <r>
    <n v="25318"/>
    <x v="0"/>
    <x v="0"/>
    <x v="0"/>
    <x v="0"/>
    <x v="1"/>
    <x v="176"/>
    <x v="0"/>
    <x v="0"/>
    <s v="Tesseramento"/>
    <x v="1"/>
    <x v="3"/>
    <x v="0"/>
    <m/>
  </r>
  <r>
    <n v="87925"/>
    <x v="0"/>
    <x v="0"/>
    <x v="0"/>
    <x v="0"/>
    <x v="1"/>
    <x v="176"/>
    <x v="0"/>
    <x v="0"/>
    <s v="Tesseramento"/>
    <x v="1"/>
    <x v="1"/>
    <x v="0"/>
    <m/>
  </r>
  <r>
    <n v="25321"/>
    <x v="0"/>
    <x v="0"/>
    <x v="0"/>
    <x v="0"/>
    <x v="1"/>
    <x v="176"/>
    <x v="0"/>
    <x v="1"/>
    <s v="Tesseramento"/>
    <x v="1"/>
    <x v="4"/>
    <x v="0"/>
    <m/>
  </r>
  <r>
    <n v="25323"/>
    <x v="0"/>
    <x v="0"/>
    <x v="0"/>
    <x v="0"/>
    <x v="1"/>
    <x v="176"/>
    <x v="0"/>
    <x v="0"/>
    <s v="Tesseramento"/>
    <x v="1"/>
    <x v="4"/>
    <x v="0"/>
    <m/>
  </r>
  <r>
    <n v="147365"/>
    <x v="0"/>
    <x v="0"/>
    <x v="0"/>
    <x v="0"/>
    <x v="1"/>
    <x v="176"/>
    <x v="0"/>
    <x v="0"/>
    <s v="Tesseramento"/>
    <x v="1"/>
    <x v="1"/>
    <x v="0"/>
    <m/>
  </r>
  <r>
    <n v="114471"/>
    <x v="0"/>
    <x v="0"/>
    <x v="0"/>
    <x v="0"/>
    <x v="1"/>
    <x v="176"/>
    <x v="0"/>
    <x v="0"/>
    <s v="Tesseramento"/>
    <x v="1"/>
    <x v="3"/>
    <x v="0"/>
    <m/>
  </r>
  <r>
    <n v="25331"/>
    <x v="0"/>
    <x v="0"/>
    <x v="0"/>
    <x v="0"/>
    <x v="1"/>
    <x v="176"/>
    <x v="0"/>
    <x v="1"/>
    <s v="Tesseramento"/>
    <x v="1"/>
    <x v="4"/>
    <x v="0"/>
    <m/>
  </r>
  <r>
    <n v="25332"/>
    <x v="0"/>
    <x v="0"/>
    <x v="0"/>
    <x v="0"/>
    <x v="1"/>
    <x v="176"/>
    <x v="0"/>
    <x v="0"/>
    <s v="Tesseramento"/>
    <x v="1"/>
    <x v="4"/>
    <x v="0"/>
    <m/>
  </r>
  <r>
    <n v="108874"/>
    <x v="0"/>
    <x v="0"/>
    <x v="0"/>
    <x v="0"/>
    <x v="1"/>
    <x v="176"/>
    <x v="0"/>
    <x v="0"/>
    <s v="Tesseramento"/>
    <x v="1"/>
    <x v="1"/>
    <x v="0"/>
    <m/>
  </r>
  <r>
    <n v="25333"/>
    <x v="0"/>
    <x v="0"/>
    <x v="0"/>
    <x v="0"/>
    <x v="1"/>
    <x v="176"/>
    <x v="0"/>
    <x v="1"/>
    <s v="Tesseramento"/>
    <x v="1"/>
    <x v="4"/>
    <x v="0"/>
    <m/>
  </r>
  <r>
    <n v="152101"/>
    <x v="0"/>
    <x v="0"/>
    <x v="0"/>
    <x v="2"/>
    <x v="1"/>
    <x v="176"/>
    <x v="0"/>
    <x v="0"/>
    <s v="Tesseramento"/>
    <x v="1"/>
    <x v="4"/>
    <x v="0"/>
    <m/>
  </r>
  <r>
    <n v="68563"/>
    <x v="0"/>
    <x v="0"/>
    <x v="0"/>
    <x v="0"/>
    <x v="1"/>
    <x v="176"/>
    <x v="0"/>
    <x v="0"/>
    <s v="Tesseramento"/>
    <x v="1"/>
    <x v="4"/>
    <x v="0"/>
    <m/>
  </r>
  <r>
    <n v="95201"/>
    <x v="0"/>
    <x v="0"/>
    <x v="0"/>
    <x v="0"/>
    <x v="1"/>
    <x v="176"/>
    <x v="0"/>
    <x v="0"/>
    <s v="Tesseramento"/>
    <x v="1"/>
    <x v="0"/>
    <x v="0"/>
    <m/>
  </r>
  <r>
    <n v="25343"/>
    <x v="0"/>
    <x v="0"/>
    <x v="0"/>
    <x v="0"/>
    <x v="1"/>
    <x v="176"/>
    <x v="0"/>
    <x v="0"/>
    <s v="Tesseramento"/>
    <x v="1"/>
    <x v="0"/>
    <x v="0"/>
    <m/>
  </r>
  <r>
    <n v="25342"/>
    <x v="0"/>
    <x v="0"/>
    <x v="0"/>
    <x v="0"/>
    <x v="1"/>
    <x v="176"/>
    <x v="0"/>
    <x v="1"/>
    <s v="Tesseramento"/>
    <x v="1"/>
    <x v="4"/>
    <x v="0"/>
    <m/>
  </r>
  <r>
    <n v="223455"/>
    <x v="0"/>
    <x v="0"/>
    <x v="0"/>
    <x v="0"/>
    <x v="11"/>
    <x v="189"/>
    <x v="0"/>
    <x v="0"/>
    <s v="Tesseramento"/>
    <x v="1"/>
    <x v="0"/>
    <x v="0"/>
    <m/>
  </r>
  <r>
    <n v="172505"/>
    <x v="0"/>
    <x v="1"/>
    <x v="0"/>
    <x v="0"/>
    <x v="4"/>
    <x v="219"/>
    <x v="0"/>
    <x v="0"/>
    <s v="Tesseramento"/>
    <x v="0"/>
    <x v="0"/>
    <x v="0"/>
    <m/>
  </r>
  <r>
    <n v="52234"/>
    <x v="0"/>
    <x v="0"/>
    <x v="0"/>
    <x v="0"/>
    <x v="1"/>
    <x v="176"/>
    <x v="0"/>
    <x v="1"/>
    <s v="Tesseramento"/>
    <x v="1"/>
    <x v="4"/>
    <x v="0"/>
    <m/>
  </r>
  <r>
    <n v="55771"/>
    <x v="0"/>
    <x v="0"/>
    <x v="0"/>
    <x v="0"/>
    <x v="1"/>
    <x v="176"/>
    <x v="0"/>
    <x v="0"/>
    <s v="Tesseramento"/>
    <x v="1"/>
    <x v="4"/>
    <x v="0"/>
    <m/>
  </r>
  <r>
    <n v="55772"/>
    <x v="0"/>
    <x v="0"/>
    <x v="0"/>
    <x v="0"/>
    <x v="1"/>
    <x v="176"/>
    <x v="0"/>
    <x v="1"/>
    <s v="Tesseramento"/>
    <x v="1"/>
    <x v="4"/>
    <x v="0"/>
    <m/>
  </r>
  <r>
    <n v="81632"/>
    <x v="0"/>
    <x v="0"/>
    <x v="0"/>
    <x v="0"/>
    <x v="1"/>
    <x v="176"/>
    <x v="0"/>
    <x v="1"/>
    <s v="Tesseramento"/>
    <x v="1"/>
    <x v="4"/>
    <x v="0"/>
    <m/>
  </r>
  <r>
    <n v="25349"/>
    <x v="0"/>
    <x v="0"/>
    <x v="0"/>
    <x v="0"/>
    <x v="1"/>
    <x v="176"/>
    <x v="0"/>
    <x v="0"/>
    <s v="Tesseramento"/>
    <x v="1"/>
    <x v="4"/>
    <x v="0"/>
    <m/>
  </r>
  <r>
    <n v="98687"/>
    <x v="0"/>
    <x v="0"/>
    <x v="0"/>
    <x v="0"/>
    <x v="1"/>
    <x v="176"/>
    <x v="0"/>
    <x v="0"/>
    <s v="Tesseramento"/>
    <x v="1"/>
    <x v="3"/>
    <x v="0"/>
    <m/>
  </r>
  <r>
    <n v="25356"/>
    <x v="0"/>
    <x v="0"/>
    <x v="0"/>
    <x v="0"/>
    <x v="1"/>
    <x v="176"/>
    <x v="0"/>
    <x v="0"/>
    <s v="Tesseramento"/>
    <x v="1"/>
    <x v="4"/>
    <x v="0"/>
    <m/>
  </r>
  <r>
    <n v="25358"/>
    <x v="0"/>
    <x v="0"/>
    <x v="0"/>
    <x v="0"/>
    <x v="1"/>
    <x v="176"/>
    <x v="0"/>
    <x v="0"/>
    <s v="Tesseramento"/>
    <x v="1"/>
    <x v="3"/>
    <x v="0"/>
    <m/>
  </r>
  <r>
    <n v="87900"/>
    <x v="0"/>
    <x v="0"/>
    <x v="0"/>
    <x v="0"/>
    <x v="1"/>
    <x v="176"/>
    <x v="0"/>
    <x v="1"/>
    <s v="Tesseramento"/>
    <x v="1"/>
    <x v="0"/>
    <x v="0"/>
    <m/>
  </r>
  <r>
    <n v="96489"/>
    <x v="0"/>
    <x v="0"/>
    <x v="0"/>
    <x v="0"/>
    <x v="1"/>
    <x v="176"/>
    <x v="0"/>
    <x v="0"/>
    <s v="Tesseramento"/>
    <x v="1"/>
    <x v="4"/>
    <x v="0"/>
    <m/>
  </r>
  <r>
    <n v="87899"/>
    <x v="0"/>
    <x v="0"/>
    <x v="0"/>
    <x v="0"/>
    <x v="1"/>
    <x v="176"/>
    <x v="0"/>
    <x v="0"/>
    <s v="Tesseramento"/>
    <x v="1"/>
    <x v="0"/>
    <x v="0"/>
    <m/>
  </r>
  <r>
    <n v="86831"/>
    <x v="0"/>
    <x v="0"/>
    <x v="0"/>
    <x v="0"/>
    <x v="1"/>
    <x v="176"/>
    <x v="0"/>
    <x v="0"/>
    <s v="Tesseramento"/>
    <x v="1"/>
    <x v="0"/>
    <x v="0"/>
    <m/>
  </r>
  <r>
    <n v="120206"/>
    <x v="0"/>
    <x v="0"/>
    <x v="0"/>
    <x v="0"/>
    <x v="1"/>
    <x v="176"/>
    <x v="0"/>
    <x v="1"/>
    <s v="Tesseramento"/>
    <x v="1"/>
    <x v="3"/>
    <x v="0"/>
    <m/>
  </r>
  <r>
    <n v="7115"/>
    <x v="0"/>
    <x v="0"/>
    <x v="0"/>
    <x v="0"/>
    <x v="1"/>
    <x v="176"/>
    <x v="0"/>
    <x v="0"/>
    <s v="Tesseramento"/>
    <x v="1"/>
    <x v="0"/>
    <x v="0"/>
    <m/>
  </r>
  <r>
    <n v="153943"/>
    <x v="0"/>
    <x v="0"/>
    <x v="0"/>
    <x v="0"/>
    <x v="1"/>
    <x v="176"/>
    <x v="0"/>
    <x v="1"/>
    <s v="Tesseramento"/>
    <x v="1"/>
    <x v="4"/>
    <x v="0"/>
    <m/>
  </r>
  <r>
    <n v="124134"/>
    <x v="0"/>
    <x v="0"/>
    <x v="0"/>
    <x v="2"/>
    <x v="1"/>
    <x v="176"/>
    <x v="0"/>
    <x v="0"/>
    <s v="Tesseramento"/>
    <x v="1"/>
    <x v="4"/>
    <x v="0"/>
    <m/>
  </r>
  <r>
    <n v="25362"/>
    <x v="0"/>
    <x v="0"/>
    <x v="0"/>
    <x v="0"/>
    <x v="1"/>
    <x v="176"/>
    <x v="0"/>
    <x v="0"/>
    <s v="Tesseramento"/>
    <x v="1"/>
    <x v="4"/>
    <x v="0"/>
    <m/>
  </r>
  <r>
    <n v="25365"/>
    <x v="0"/>
    <x v="0"/>
    <x v="0"/>
    <x v="0"/>
    <x v="1"/>
    <x v="176"/>
    <x v="0"/>
    <x v="1"/>
    <s v="Tesseramento"/>
    <x v="1"/>
    <x v="4"/>
    <x v="0"/>
    <m/>
  </r>
  <r>
    <n v="25375"/>
    <x v="0"/>
    <x v="0"/>
    <x v="0"/>
    <x v="0"/>
    <x v="1"/>
    <x v="176"/>
    <x v="0"/>
    <x v="1"/>
    <s v="Tesseramento"/>
    <x v="1"/>
    <x v="4"/>
    <x v="0"/>
    <m/>
  </r>
  <r>
    <n v="27677"/>
    <x v="0"/>
    <x v="0"/>
    <x v="0"/>
    <x v="0"/>
    <x v="1"/>
    <x v="176"/>
    <x v="0"/>
    <x v="0"/>
    <s v="Tesseramento"/>
    <x v="1"/>
    <x v="3"/>
    <x v="0"/>
    <m/>
  </r>
  <r>
    <n v="98240"/>
    <x v="0"/>
    <x v="0"/>
    <x v="0"/>
    <x v="0"/>
    <x v="11"/>
    <x v="189"/>
    <x v="0"/>
    <x v="0"/>
    <s v="Tesseramento"/>
    <x v="1"/>
    <x v="4"/>
    <x v="0"/>
    <m/>
  </r>
  <r>
    <n v="177952"/>
    <x v="0"/>
    <x v="0"/>
    <x v="0"/>
    <x v="0"/>
    <x v="1"/>
    <x v="176"/>
    <x v="0"/>
    <x v="0"/>
    <s v="Tesseramento"/>
    <x v="1"/>
    <x v="0"/>
    <x v="0"/>
    <m/>
  </r>
  <r>
    <n v="137809"/>
    <x v="0"/>
    <x v="0"/>
    <x v="0"/>
    <x v="2"/>
    <x v="1"/>
    <x v="176"/>
    <x v="0"/>
    <x v="0"/>
    <s v="Tesseramento"/>
    <x v="1"/>
    <x v="3"/>
    <x v="0"/>
    <m/>
  </r>
  <r>
    <n v="96476"/>
    <x v="0"/>
    <x v="0"/>
    <x v="0"/>
    <x v="0"/>
    <x v="1"/>
    <x v="176"/>
    <x v="0"/>
    <x v="0"/>
    <s v="Tesseramento"/>
    <x v="1"/>
    <x v="4"/>
    <x v="0"/>
    <m/>
  </r>
  <r>
    <n v="229178"/>
    <x v="1"/>
    <x v="0"/>
    <x v="0"/>
    <x v="1"/>
    <x v="1"/>
    <x v="176"/>
    <x v="0"/>
    <x v="1"/>
    <s v="Tesseramento"/>
    <x v="1"/>
    <x v="2"/>
    <x v="0"/>
    <m/>
  </r>
  <r>
    <n v="72278"/>
    <x v="0"/>
    <x v="0"/>
    <x v="0"/>
    <x v="0"/>
    <x v="1"/>
    <x v="176"/>
    <x v="0"/>
    <x v="0"/>
    <s v="Tesseramento"/>
    <x v="1"/>
    <x v="4"/>
    <x v="0"/>
    <m/>
  </r>
  <r>
    <n v="159129"/>
    <x v="0"/>
    <x v="0"/>
    <x v="0"/>
    <x v="0"/>
    <x v="1"/>
    <x v="176"/>
    <x v="0"/>
    <x v="0"/>
    <s v="Tesseramento"/>
    <x v="1"/>
    <x v="4"/>
    <x v="0"/>
    <m/>
  </r>
  <r>
    <n v="20093"/>
    <x v="0"/>
    <x v="0"/>
    <x v="0"/>
    <x v="1"/>
    <x v="1"/>
    <x v="176"/>
    <x v="0"/>
    <x v="0"/>
    <s v="Tesseramento"/>
    <x v="1"/>
    <x v="4"/>
    <x v="0"/>
    <m/>
  </r>
  <r>
    <n v="25384"/>
    <x v="0"/>
    <x v="0"/>
    <x v="0"/>
    <x v="0"/>
    <x v="1"/>
    <x v="176"/>
    <x v="0"/>
    <x v="0"/>
    <s v="Tesseramento"/>
    <x v="1"/>
    <x v="4"/>
    <x v="0"/>
    <m/>
  </r>
  <r>
    <n v="32118"/>
    <x v="0"/>
    <x v="0"/>
    <x v="0"/>
    <x v="0"/>
    <x v="11"/>
    <x v="189"/>
    <x v="0"/>
    <x v="0"/>
    <s v="Tesseramento"/>
    <x v="1"/>
    <x v="4"/>
    <x v="0"/>
    <m/>
  </r>
  <r>
    <n v="93969"/>
    <x v="0"/>
    <x v="0"/>
    <x v="0"/>
    <x v="0"/>
    <x v="1"/>
    <x v="176"/>
    <x v="0"/>
    <x v="1"/>
    <s v="Tesseramento"/>
    <x v="1"/>
    <x v="3"/>
    <x v="0"/>
    <m/>
  </r>
  <r>
    <n v="151689"/>
    <x v="1"/>
    <x v="0"/>
    <x v="0"/>
    <x v="0"/>
    <x v="7"/>
    <x v="11"/>
    <x v="0"/>
    <x v="0"/>
    <s v="Tesseramento"/>
    <x v="1"/>
    <x v="6"/>
    <x v="0"/>
    <m/>
  </r>
  <r>
    <n v="25390"/>
    <x v="0"/>
    <x v="0"/>
    <x v="0"/>
    <x v="0"/>
    <x v="1"/>
    <x v="176"/>
    <x v="0"/>
    <x v="0"/>
    <s v="Tesseramento"/>
    <x v="1"/>
    <x v="4"/>
    <x v="0"/>
    <m/>
  </r>
  <r>
    <n v="581"/>
    <x v="0"/>
    <x v="0"/>
    <x v="0"/>
    <x v="0"/>
    <x v="1"/>
    <x v="176"/>
    <x v="0"/>
    <x v="0"/>
    <s v="Tesseramento"/>
    <x v="1"/>
    <x v="0"/>
    <x v="0"/>
    <m/>
  </r>
  <r>
    <n v="25391"/>
    <x v="0"/>
    <x v="0"/>
    <x v="0"/>
    <x v="0"/>
    <x v="1"/>
    <x v="176"/>
    <x v="0"/>
    <x v="0"/>
    <s v="Tesseramento"/>
    <x v="1"/>
    <x v="4"/>
    <x v="0"/>
    <m/>
  </r>
  <r>
    <n v="185508"/>
    <x v="0"/>
    <x v="0"/>
    <x v="0"/>
    <x v="0"/>
    <x v="1"/>
    <x v="176"/>
    <x v="0"/>
    <x v="0"/>
    <s v="Tesseramento"/>
    <x v="1"/>
    <x v="1"/>
    <x v="0"/>
    <m/>
  </r>
  <r>
    <n v="25398"/>
    <x v="0"/>
    <x v="0"/>
    <x v="0"/>
    <x v="0"/>
    <x v="1"/>
    <x v="176"/>
    <x v="0"/>
    <x v="0"/>
    <s v="Tesseramento"/>
    <x v="1"/>
    <x v="4"/>
    <x v="0"/>
    <m/>
  </r>
  <r>
    <n v="135423"/>
    <x v="0"/>
    <x v="0"/>
    <x v="0"/>
    <x v="0"/>
    <x v="11"/>
    <x v="189"/>
    <x v="0"/>
    <x v="0"/>
    <s v="Tesseramento"/>
    <x v="1"/>
    <x v="0"/>
    <x v="0"/>
    <m/>
  </r>
  <r>
    <n v="18616"/>
    <x v="0"/>
    <x v="0"/>
    <x v="0"/>
    <x v="0"/>
    <x v="1"/>
    <x v="176"/>
    <x v="0"/>
    <x v="1"/>
    <s v="Tesseramento"/>
    <x v="1"/>
    <x v="0"/>
    <x v="0"/>
    <m/>
  </r>
  <r>
    <n v="56569"/>
    <x v="0"/>
    <x v="0"/>
    <x v="0"/>
    <x v="0"/>
    <x v="1"/>
    <x v="176"/>
    <x v="0"/>
    <x v="1"/>
    <s v="Tesseramento"/>
    <x v="1"/>
    <x v="4"/>
    <x v="0"/>
    <m/>
  </r>
  <r>
    <n v="25402"/>
    <x v="0"/>
    <x v="0"/>
    <x v="0"/>
    <x v="0"/>
    <x v="1"/>
    <x v="176"/>
    <x v="0"/>
    <x v="1"/>
    <s v="Tesseramento"/>
    <x v="1"/>
    <x v="4"/>
    <x v="0"/>
    <m/>
  </r>
  <r>
    <n v="228837"/>
    <x v="0"/>
    <x v="0"/>
    <x v="0"/>
    <x v="2"/>
    <x v="1"/>
    <x v="176"/>
    <x v="0"/>
    <x v="0"/>
    <s v="Tesseramento"/>
    <x v="1"/>
    <x v="0"/>
    <x v="0"/>
    <m/>
  </r>
  <r>
    <n v="25411"/>
    <x v="0"/>
    <x v="0"/>
    <x v="0"/>
    <x v="0"/>
    <x v="1"/>
    <x v="176"/>
    <x v="0"/>
    <x v="1"/>
    <s v="Tesseramento"/>
    <x v="1"/>
    <x v="4"/>
    <x v="0"/>
    <m/>
  </r>
  <r>
    <n v="223304"/>
    <x v="0"/>
    <x v="0"/>
    <x v="0"/>
    <x v="2"/>
    <x v="1"/>
    <x v="176"/>
    <x v="0"/>
    <x v="0"/>
    <s v="Tesseramento"/>
    <x v="1"/>
    <x v="4"/>
    <x v="0"/>
    <m/>
  </r>
  <r>
    <n v="139319"/>
    <x v="0"/>
    <x v="0"/>
    <x v="0"/>
    <x v="2"/>
    <x v="1"/>
    <x v="176"/>
    <x v="0"/>
    <x v="0"/>
    <s v="Tesseramento"/>
    <x v="1"/>
    <x v="4"/>
    <x v="0"/>
    <m/>
  </r>
  <r>
    <n v="25416"/>
    <x v="0"/>
    <x v="0"/>
    <x v="0"/>
    <x v="0"/>
    <x v="1"/>
    <x v="176"/>
    <x v="0"/>
    <x v="1"/>
    <s v="Tesseramento"/>
    <x v="1"/>
    <x v="4"/>
    <x v="0"/>
    <m/>
  </r>
  <r>
    <n v="25417"/>
    <x v="0"/>
    <x v="0"/>
    <x v="0"/>
    <x v="0"/>
    <x v="1"/>
    <x v="176"/>
    <x v="0"/>
    <x v="0"/>
    <s v="Tesseramento"/>
    <x v="1"/>
    <x v="4"/>
    <x v="0"/>
    <m/>
  </r>
  <r>
    <n v="25421"/>
    <x v="0"/>
    <x v="0"/>
    <x v="0"/>
    <x v="0"/>
    <x v="1"/>
    <x v="176"/>
    <x v="0"/>
    <x v="1"/>
    <s v="Tesseramento"/>
    <x v="1"/>
    <x v="4"/>
    <x v="0"/>
    <m/>
  </r>
  <r>
    <n v="158766"/>
    <x v="0"/>
    <x v="0"/>
    <x v="0"/>
    <x v="0"/>
    <x v="1"/>
    <x v="176"/>
    <x v="0"/>
    <x v="1"/>
    <s v="Tesseramento"/>
    <x v="1"/>
    <x v="3"/>
    <x v="0"/>
    <m/>
  </r>
  <r>
    <n v="158765"/>
    <x v="0"/>
    <x v="0"/>
    <x v="0"/>
    <x v="0"/>
    <x v="1"/>
    <x v="176"/>
    <x v="0"/>
    <x v="0"/>
    <s v="Tesseramento"/>
    <x v="1"/>
    <x v="3"/>
    <x v="0"/>
    <m/>
  </r>
  <r>
    <n v="226018"/>
    <x v="0"/>
    <x v="0"/>
    <x v="0"/>
    <x v="1"/>
    <x v="1"/>
    <x v="176"/>
    <x v="0"/>
    <x v="0"/>
    <s v="Tesseramento"/>
    <x v="1"/>
    <x v="0"/>
    <x v="0"/>
    <m/>
  </r>
  <r>
    <n v="31833"/>
    <x v="0"/>
    <x v="0"/>
    <x v="0"/>
    <x v="0"/>
    <x v="1"/>
    <x v="176"/>
    <x v="0"/>
    <x v="0"/>
    <s v="Tesseramento"/>
    <x v="1"/>
    <x v="0"/>
    <x v="0"/>
    <m/>
  </r>
  <r>
    <n v="31834"/>
    <x v="0"/>
    <x v="0"/>
    <x v="0"/>
    <x v="0"/>
    <x v="1"/>
    <x v="176"/>
    <x v="0"/>
    <x v="0"/>
    <s v="Tesseramento"/>
    <x v="1"/>
    <x v="0"/>
    <x v="0"/>
    <m/>
  </r>
  <r>
    <n v="190650"/>
    <x v="0"/>
    <x v="0"/>
    <x v="0"/>
    <x v="2"/>
    <x v="1"/>
    <x v="176"/>
    <x v="0"/>
    <x v="0"/>
    <s v="Tesseramento"/>
    <x v="1"/>
    <x v="0"/>
    <x v="0"/>
    <m/>
  </r>
  <r>
    <n v="25424"/>
    <x v="0"/>
    <x v="0"/>
    <x v="0"/>
    <x v="2"/>
    <x v="1"/>
    <x v="176"/>
    <x v="0"/>
    <x v="1"/>
    <s v="Tesseramento"/>
    <x v="1"/>
    <x v="4"/>
    <x v="0"/>
    <m/>
  </r>
  <r>
    <n v="226019"/>
    <x v="0"/>
    <x v="0"/>
    <x v="0"/>
    <x v="2"/>
    <x v="1"/>
    <x v="176"/>
    <x v="0"/>
    <x v="1"/>
    <s v="Tesseramento"/>
    <x v="1"/>
    <x v="3"/>
    <x v="0"/>
    <m/>
  </r>
  <r>
    <n v="25431"/>
    <x v="0"/>
    <x v="0"/>
    <x v="0"/>
    <x v="1"/>
    <x v="1"/>
    <x v="176"/>
    <x v="0"/>
    <x v="1"/>
    <s v="Tesseramento"/>
    <x v="1"/>
    <x v="4"/>
    <x v="0"/>
    <m/>
  </r>
  <r>
    <n v="14869"/>
    <x v="0"/>
    <x v="0"/>
    <x v="0"/>
    <x v="0"/>
    <x v="1"/>
    <x v="176"/>
    <x v="0"/>
    <x v="0"/>
    <s v="Tesseramento"/>
    <x v="1"/>
    <x v="0"/>
    <x v="0"/>
    <m/>
  </r>
  <r>
    <n v="32809"/>
    <x v="0"/>
    <x v="0"/>
    <x v="0"/>
    <x v="0"/>
    <x v="1"/>
    <x v="176"/>
    <x v="0"/>
    <x v="1"/>
    <s v="Tesseramento"/>
    <x v="1"/>
    <x v="4"/>
    <x v="0"/>
    <m/>
  </r>
  <r>
    <n v="596"/>
    <x v="0"/>
    <x v="0"/>
    <x v="0"/>
    <x v="0"/>
    <x v="1"/>
    <x v="176"/>
    <x v="0"/>
    <x v="0"/>
    <s v="Tesseramento"/>
    <x v="1"/>
    <x v="3"/>
    <x v="0"/>
    <m/>
  </r>
  <r>
    <n v="588"/>
    <x v="0"/>
    <x v="0"/>
    <x v="0"/>
    <x v="0"/>
    <x v="1"/>
    <x v="176"/>
    <x v="0"/>
    <x v="1"/>
    <s v="Tesseramento"/>
    <x v="1"/>
    <x v="4"/>
    <x v="0"/>
    <m/>
  </r>
  <r>
    <n v="48262"/>
    <x v="0"/>
    <x v="0"/>
    <x v="0"/>
    <x v="0"/>
    <x v="1"/>
    <x v="176"/>
    <x v="0"/>
    <x v="1"/>
    <s v="Tesseramento"/>
    <x v="1"/>
    <x v="4"/>
    <x v="0"/>
    <m/>
  </r>
  <r>
    <n v="48256"/>
    <x v="0"/>
    <x v="0"/>
    <x v="0"/>
    <x v="0"/>
    <x v="1"/>
    <x v="176"/>
    <x v="0"/>
    <x v="0"/>
    <s v="Tesseramento"/>
    <x v="1"/>
    <x v="4"/>
    <x v="0"/>
    <m/>
  </r>
  <r>
    <n v="25436"/>
    <x v="0"/>
    <x v="0"/>
    <x v="0"/>
    <x v="0"/>
    <x v="1"/>
    <x v="176"/>
    <x v="0"/>
    <x v="0"/>
    <s v="Tesseramento"/>
    <x v="1"/>
    <x v="4"/>
    <x v="0"/>
    <m/>
  </r>
  <r>
    <n v="25439"/>
    <x v="0"/>
    <x v="0"/>
    <x v="0"/>
    <x v="0"/>
    <x v="1"/>
    <x v="176"/>
    <x v="0"/>
    <x v="1"/>
    <s v="Tesseramento"/>
    <x v="1"/>
    <x v="4"/>
    <x v="0"/>
    <m/>
  </r>
  <r>
    <n v="20347"/>
    <x v="0"/>
    <x v="0"/>
    <x v="0"/>
    <x v="0"/>
    <x v="1"/>
    <x v="176"/>
    <x v="0"/>
    <x v="1"/>
    <s v="Tesseramento"/>
    <x v="1"/>
    <x v="4"/>
    <x v="0"/>
    <m/>
  </r>
  <r>
    <n v="219800"/>
    <x v="0"/>
    <x v="0"/>
    <x v="0"/>
    <x v="2"/>
    <x v="1"/>
    <x v="176"/>
    <x v="0"/>
    <x v="1"/>
    <s v="Tesseramento"/>
    <x v="1"/>
    <x v="0"/>
    <x v="0"/>
    <m/>
  </r>
  <r>
    <n v="147819"/>
    <x v="0"/>
    <x v="0"/>
    <x v="0"/>
    <x v="0"/>
    <x v="1"/>
    <x v="176"/>
    <x v="0"/>
    <x v="0"/>
    <s v="Tesseramento"/>
    <x v="1"/>
    <x v="4"/>
    <x v="0"/>
    <m/>
  </r>
  <r>
    <n v="25446"/>
    <x v="0"/>
    <x v="0"/>
    <x v="0"/>
    <x v="0"/>
    <x v="1"/>
    <x v="176"/>
    <x v="0"/>
    <x v="1"/>
    <s v="Tesseramento"/>
    <x v="1"/>
    <x v="4"/>
    <x v="0"/>
    <m/>
  </r>
  <r>
    <n v="72044"/>
    <x v="0"/>
    <x v="0"/>
    <x v="0"/>
    <x v="0"/>
    <x v="1"/>
    <x v="176"/>
    <x v="0"/>
    <x v="0"/>
    <s v="Tesseramento"/>
    <x v="1"/>
    <x v="3"/>
    <x v="0"/>
    <m/>
  </r>
  <r>
    <n v="25470"/>
    <x v="0"/>
    <x v="0"/>
    <x v="0"/>
    <x v="0"/>
    <x v="1"/>
    <x v="176"/>
    <x v="0"/>
    <x v="0"/>
    <s v="Tesseramento"/>
    <x v="1"/>
    <x v="0"/>
    <x v="0"/>
    <m/>
  </r>
  <r>
    <n v="25476"/>
    <x v="0"/>
    <x v="0"/>
    <x v="0"/>
    <x v="0"/>
    <x v="1"/>
    <x v="176"/>
    <x v="0"/>
    <x v="0"/>
    <s v="Tesseramento"/>
    <x v="1"/>
    <x v="4"/>
    <x v="0"/>
    <m/>
  </r>
  <r>
    <n v="25477"/>
    <x v="0"/>
    <x v="0"/>
    <x v="0"/>
    <x v="0"/>
    <x v="1"/>
    <x v="176"/>
    <x v="0"/>
    <x v="0"/>
    <s v="Tesseramento"/>
    <x v="1"/>
    <x v="4"/>
    <x v="0"/>
    <m/>
  </r>
  <r>
    <n v="42046"/>
    <x v="0"/>
    <x v="0"/>
    <x v="0"/>
    <x v="0"/>
    <x v="1"/>
    <x v="176"/>
    <x v="0"/>
    <x v="1"/>
    <s v="Tesseramento"/>
    <x v="1"/>
    <x v="4"/>
    <x v="0"/>
    <m/>
  </r>
  <r>
    <n v="80739"/>
    <x v="0"/>
    <x v="0"/>
    <x v="0"/>
    <x v="0"/>
    <x v="1"/>
    <x v="176"/>
    <x v="0"/>
    <x v="1"/>
    <s v="Tesseramento"/>
    <x v="1"/>
    <x v="4"/>
    <x v="0"/>
    <m/>
  </r>
  <r>
    <n v="25480"/>
    <x v="0"/>
    <x v="0"/>
    <x v="0"/>
    <x v="0"/>
    <x v="1"/>
    <x v="176"/>
    <x v="0"/>
    <x v="0"/>
    <s v="Tesseramento"/>
    <x v="1"/>
    <x v="4"/>
    <x v="0"/>
    <m/>
  </r>
  <r>
    <n v="70411"/>
    <x v="0"/>
    <x v="0"/>
    <x v="0"/>
    <x v="0"/>
    <x v="1"/>
    <x v="176"/>
    <x v="0"/>
    <x v="0"/>
    <s v="Tesseramento"/>
    <x v="1"/>
    <x v="3"/>
    <x v="0"/>
    <m/>
  </r>
  <r>
    <n v="157804"/>
    <x v="0"/>
    <x v="0"/>
    <x v="0"/>
    <x v="0"/>
    <x v="1"/>
    <x v="176"/>
    <x v="0"/>
    <x v="1"/>
    <s v="Tesseramento"/>
    <x v="1"/>
    <x v="1"/>
    <x v="0"/>
    <m/>
  </r>
  <r>
    <n v="119590"/>
    <x v="0"/>
    <x v="0"/>
    <x v="0"/>
    <x v="0"/>
    <x v="1"/>
    <x v="176"/>
    <x v="0"/>
    <x v="1"/>
    <s v="Tesseramento"/>
    <x v="1"/>
    <x v="3"/>
    <x v="0"/>
    <m/>
  </r>
  <r>
    <n v="66643"/>
    <x v="0"/>
    <x v="0"/>
    <x v="0"/>
    <x v="0"/>
    <x v="1"/>
    <x v="176"/>
    <x v="0"/>
    <x v="0"/>
    <s v="Tesseramento"/>
    <x v="1"/>
    <x v="4"/>
    <x v="0"/>
    <m/>
  </r>
  <r>
    <n v="25500"/>
    <x v="0"/>
    <x v="0"/>
    <x v="0"/>
    <x v="0"/>
    <x v="1"/>
    <x v="176"/>
    <x v="0"/>
    <x v="1"/>
    <s v="Tesseramento"/>
    <x v="1"/>
    <x v="0"/>
    <x v="0"/>
    <m/>
  </r>
  <r>
    <n v="25501"/>
    <x v="0"/>
    <x v="0"/>
    <x v="0"/>
    <x v="0"/>
    <x v="1"/>
    <x v="176"/>
    <x v="0"/>
    <x v="1"/>
    <s v="Tesseramento"/>
    <x v="1"/>
    <x v="4"/>
    <x v="0"/>
    <m/>
  </r>
  <r>
    <n v="25502"/>
    <x v="0"/>
    <x v="0"/>
    <x v="0"/>
    <x v="0"/>
    <x v="1"/>
    <x v="176"/>
    <x v="0"/>
    <x v="0"/>
    <s v="Tesseramento"/>
    <x v="1"/>
    <x v="4"/>
    <x v="0"/>
    <m/>
  </r>
  <r>
    <n v="25504"/>
    <x v="0"/>
    <x v="0"/>
    <x v="0"/>
    <x v="0"/>
    <x v="1"/>
    <x v="176"/>
    <x v="0"/>
    <x v="1"/>
    <s v="Tesseramento"/>
    <x v="1"/>
    <x v="4"/>
    <x v="0"/>
    <m/>
  </r>
  <r>
    <n v="57999"/>
    <x v="0"/>
    <x v="0"/>
    <x v="0"/>
    <x v="0"/>
    <x v="1"/>
    <x v="176"/>
    <x v="0"/>
    <x v="0"/>
    <s v="Tesseramento"/>
    <x v="1"/>
    <x v="4"/>
    <x v="0"/>
    <m/>
  </r>
  <r>
    <n v="111776"/>
    <x v="0"/>
    <x v="0"/>
    <x v="0"/>
    <x v="0"/>
    <x v="1"/>
    <x v="176"/>
    <x v="0"/>
    <x v="0"/>
    <s v="Tesseramento"/>
    <x v="1"/>
    <x v="3"/>
    <x v="0"/>
    <m/>
  </r>
  <r>
    <n v="26040"/>
    <x v="0"/>
    <x v="0"/>
    <x v="0"/>
    <x v="0"/>
    <x v="1"/>
    <x v="176"/>
    <x v="0"/>
    <x v="0"/>
    <s v="Tesseramento"/>
    <x v="1"/>
    <x v="4"/>
    <x v="0"/>
    <m/>
  </r>
  <r>
    <n v="185646"/>
    <x v="0"/>
    <x v="0"/>
    <x v="0"/>
    <x v="0"/>
    <x v="1"/>
    <x v="176"/>
    <x v="0"/>
    <x v="1"/>
    <s v="Tesseramento"/>
    <x v="1"/>
    <x v="0"/>
    <x v="0"/>
    <m/>
  </r>
  <r>
    <n v="137059"/>
    <x v="0"/>
    <x v="0"/>
    <x v="0"/>
    <x v="0"/>
    <x v="1"/>
    <x v="176"/>
    <x v="0"/>
    <x v="1"/>
    <s v="Tesseramento"/>
    <x v="1"/>
    <x v="3"/>
    <x v="0"/>
    <m/>
  </r>
  <r>
    <n v="25511"/>
    <x v="0"/>
    <x v="0"/>
    <x v="0"/>
    <x v="0"/>
    <x v="1"/>
    <x v="176"/>
    <x v="0"/>
    <x v="1"/>
    <s v="Tesseramento"/>
    <x v="1"/>
    <x v="4"/>
    <x v="0"/>
    <m/>
  </r>
  <r>
    <n v="25512"/>
    <x v="0"/>
    <x v="0"/>
    <x v="0"/>
    <x v="0"/>
    <x v="1"/>
    <x v="176"/>
    <x v="0"/>
    <x v="0"/>
    <s v="Tesseramento"/>
    <x v="1"/>
    <x v="4"/>
    <x v="0"/>
    <m/>
  </r>
  <r>
    <n v="20353"/>
    <x v="0"/>
    <x v="0"/>
    <x v="0"/>
    <x v="0"/>
    <x v="1"/>
    <x v="176"/>
    <x v="0"/>
    <x v="0"/>
    <s v="Tesseramento"/>
    <x v="1"/>
    <x v="3"/>
    <x v="0"/>
    <m/>
  </r>
  <r>
    <n v="44871"/>
    <x v="0"/>
    <x v="0"/>
    <x v="0"/>
    <x v="0"/>
    <x v="1"/>
    <x v="176"/>
    <x v="0"/>
    <x v="0"/>
    <s v="Tesseramento"/>
    <x v="1"/>
    <x v="0"/>
    <x v="0"/>
    <m/>
  </r>
  <r>
    <n v="61590"/>
    <x v="0"/>
    <x v="0"/>
    <x v="0"/>
    <x v="0"/>
    <x v="1"/>
    <x v="176"/>
    <x v="0"/>
    <x v="0"/>
    <s v="Tesseramento"/>
    <x v="1"/>
    <x v="1"/>
    <x v="0"/>
    <m/>
  </r>
  <r>
    <n v="87291"/>
    <x v="0"/>
    <x v="0"/>
    <x v="0"/>
    <x v="0"/>
    <x v="1"/>
    <x v="176"/>
    <x v="0"/>
    <x v="0"/>
    <s v="Tesseramento"/>
    <x v="1"/>
    <x v="4"/>
    <x v="0"/>
    <m/>
  </r>
  <r>
    <n v="25515"/>
    <x v="0"/>
    <x v="0"/>
    <x v="0"/>
    <x v="2"/>
    <x v="1"/>
    <x v="176"/>
    <x v="0"/>
    <x v="1"/>
    <s v="Tesseramento"/>
    <x v="1"/>
    <x v="4"/>
    <x v="0"/>
    <m/>
  </r>
  <r>
    <n v="101227"/>
    <x v="0"/>
    <x v="0"/>
    <x v="0"/>
    <x v="0"/>
    <x v="1"/>
    <x v="176"/>
    <x v="0"/>
    <x v="0"/>
    <s v="Tesseramento"/>
    <x v="1"/>
    <x v="3"/>
    <x v="0"/>
    <m/>
  </r>
  <r>
    <n v="66606"/>
    <x v="0"/>
    <x v="0"/>
    <x v="0"/>
    <x v="0"/>
    <x v="1"/>
    <x v="176"/>
    <x v="0"/>
    <x v="1"/>
    <s v="Tesseramento"/>
    <x v="1"/>
    <x v="4"/>
    <x v="0"/>
    <m/>
  </r>
  <r>
    <n v="147366"/>
    <x v="0"/>
    <x v="0"/>
    <x v="0"/>
    <x v="0"/>
    <x v="1"/>
    <x v="176"/>
    <x v="0"/>
    <x v="0"/>
    <s v="Tesseramento"/>
    <x v="1"/>
    <x v="0"/>
    <x v="0"/>
    <m/>
  </r>
  <r>
    <n v="70196"/>
    <x v="0"/>
    <x v="0"/>
    <x v="0"/>
    <x v="0"/>
    <x v="1"/>
    <x v="176"/>
    <x v="0"/>
    <x v="1"/>
    <s v="Tesseramento"/>
    <x v="1"/>
    <x v="4"/>
    <x v="0"/>
    <m/>
  </r>
  <r>
    <n v="190521"/>
    <x v="0"/>
    <x v="0"/>
    <x v="0"/>
    <x v="1"/>
    <x v="1"/>
    <x v="176"/>
    <x v="0"/>
    <x v="0"/>
    <s v="Tesseramento"/>
    <x v="1"/>
    <x v="0"/>
    <x v="0"/>
    <m/>
  </r>
  <r>
    <n v="25521"/>
    <x v="0"/>
    <x v="0"/>
    <x v="0"/>
    <x v="0"/>
    <x v="1"/>
    <x v="176"/>
    <x v="0"/>
    <x v="1"/>
    <s v="Tesseramento"/>
    <x v="1"/>
    <x v="4"/>
    <x v="0"/>
    <m/>
  </r>
  <r>
    <n v="25523"/>
    <x v="0"/>
    <x v="0"/>
    <x v="0"/>
    <x v="0"/>
    <x v="1"/>
    <x v="176"/>
    <x v="0"/>
    <x v="0"/>
    <s v="Tesseramento"/>
    <x v="1"/>
    <x v="4"/>
    <x v="0"/>
    <m/>
  </r>
  <r>
    <n v="82123"/>
    <x v="0"/>
    <x v="0"/>
    <x v="0"/>
    <x v="0"/>
    <x v="1"/>
    <x v="176"/>
    <x v="0"/>
    <x v="0"/>
    <s v="Tesseramento"/>
    <x v="1"/>
    <x v="3"/>
    <x v="0"/>
    <m/>
  </r>
  <r>
    <n v="165155"/>
    <x v="0"/>
    <x v="0"/>
    <x v="0"/>
    <x v="2"/>
    <x v="1"/>
    <x v="176"/>
    <x v="0"/>
    <x v="0"/>
    <s v="Tesseramento"/>
    <x v="1"/>
    <x v="3"/>
    <x v="0"/>
    <m/>
  </r>
  <r>
    <n v="130037"/>
    <x v="0"/>
    <x v="0"/>
    <x v="0"/>
    <x v="0"/>
    <x v="1"/>
    <x v="176"/>
    <x v="0"/>
    <x v="0"/>
    <s v="Tesseramento"/>
    <x v="1"/>
    <x v="0"/>
    <x v="0"/>
    <m/>
  </r>
  <r>
    <n v="191245"/>
    <x v="0"/>
    <x v="0"/>
    <x v="0"/>
    <x v="2"/>
    <x v="1"/>
    <x v="176"/>
    <x v="0"/>
    <x v="0"/>
    <s v="Tesseramento"/>
    <x v="1"/>
    <x v="0"/>
    <x v="0"/>
    <m/>
  </r>
  <r>
    <n v="25528"/>
    <x v="0"/>
    <x v="0"/>
    <x v="0"/>
    <x v="2"/>
    <x v="1"/>
    <x v="176"/>
    <x v="0"/>
    <x v="1"/>
    <s v="Tesseramento"/>
    <x v="1"/>
    <x v="4"/>
    <x v="0"/>
    <m/>
  </r>
  <r>
    <n v="59861"/>
    <x v="0"/>
    <x v="0"/>
    <x v="0"/>
    <x v="4"/>
    <x v="1"/>
    <x v="176"/>
    <x v="0"/>
    <x v="0"/>
    <s v="Tesseramento"/>
    <x v="1"/>
    <x v="4"/>
    <x v="0"/>
    <m/>
  </r>
  <r>
    <n v="25530"/>
    <x v="0"/>
    <x v="0"/>
    <x v="0"/>
    <x v="0"/>
    <x v="1"/>
    <x v="176"/>
    <x v="0"/>
    <x v="0"/>
    <s v="Tesseramento"/>
    <x v="1"/>
    <x v="4"/>
    <x v="0"/>
    <m/>
  </r>
  <r>
    <n v="25533"/>
    <x v="0"/>
    <x v="0"/>
    <x v="0"/>
    <x v="0"/>
    <x v="1"/>
    <x v="176"/>
    <x v="0"/>
    <x v="1"/>
    <s v="Tesseramento"/>
    <x v="1"/>
    <x v="3"/>
    <x v="0"/>
    <m/>
  </r>
  <r>
    <n v="25532"/>
    <x v="0"/>
    <x v="0"/>
    <x v="0"/>
    <x v="0"/>
    <x v="1"/>
    <x v="176"/>
    <x v="0"/>
    <x v="0"/>
    <s v="Tesseramento"/>
    <x v="1"/>
    <x v="4"/>
    <x v="0"/>
    <m/>
  </r>
  <r>
    <n v="65930"/>
    <x v="0"/>
    <x v="0"/>
    <x v="0"/>
    <x v="0"/>
    <x v="1"/>
    <x v="176"/>
    <x v="0"/>
    <x v="0"/>
    <s v="Tesseramento"/>
    <x v="1"/>
    <x v="4"/>
    <x v="0"/>
    <m/>
  </r>
  <r>
    <n v="20370"/>
    <x v="0"/>
    <x v="0"/>
    <x v="0"/>
    <x v="0"/>
    <x v="1"/>
    <x v="176"/>
    <x v="0"/>
    <x v="0"/>
    <s v="Tesseramento"/>
    <x v="1"/>
    <x v="4"/>
    <x v="0"/>
    <m/>
  </r>
  <r>
    <n v="20371"/>
    <x v="0"/>
    <x v="0"/>
    <x v="0"/>
    <x v="0"/>
    <x v="1"/>
    <x v="176"/>
    <x v="0"/>
    <x v="1"/>
    <s v="Tesseramento"/>
    <x v="1"/>
    <x v="4"/>
    <x v="0"/>
    <m/>
  </r>
  <r>
    <n v="201882"/>
    <x v="0"/>
    <x v="0"/>
    <x v="0"/>
    <x v="2"/>
    <x v="1"/>
    <x v="176"/>
    <x v="0"/>
    <x v="1"/>
    <s v="Tesseramento"/>
    <x v="1"/>
    <x v="3"/>
    <x v="0"/>
    <m/>
  </r>
  <r>
    <n v="25535"/>
    <x v="0"/>
    <x v="0"/>
    <x v="0"/>
    <x v="0"/>
    <x v="1"/>
    <x v="176"/>
    <x v="0"/>
    <x v="0"/>
    <s v="Tesseramento"/>
    <x v="1"/>
    <x v="4"/>
    <x v="0"/>
    <m/>
  </r>
  <r>
    <n v="25455"/>
    <x v="0"/>
    <x v="0"/>
    <x v="0"/>
    <x v="0"/>
    <x v="1"/>
    <x v="176"/>
    <x v="0"/>
    <x v="0"/>
    <s v="Tesseramento"/>
    <x v="1"/>
    <x v="4"/>
    <x v="0"/>
    <m/>
  </r>
  <r>
    <n v="199598"/>
    <x v="0"/>
    <x v="0"/>
    <x v="0"/>
    <x v="0"/>
    <x v="1"/>
    <x v="176"/>
    <x v="0"/>
    <x v="0"/>
    <s v="Tesseramento"/>
    <x v="1"/>
    <x v="0"/>
    <x v="0"/>
    <m/>
  </r>
  <r>
    <n v="107632"/>
    <x v="0"/>
    <x v="0"/>
    <x v="0"/>
    <x v="0"/>
    <x v="1"/>
    <x v="176"/>
    <x v="0"/>
    <x v="1"/>
    <s v="Tesseramento"/>
    <x v="1"/>
    <x v="0"/>
    <x v="0"/>
    <m/>
  </r>
  <r>
    <n v="76928"/>
    <x v="0"/>
    <x v="0"/>
    <x v="0"/>
    <x v="0"/>
    <x v="1"/>
    <x v="176"/>
    <x v="0"/>
    <x v="0"/>
    <s v="Tesseramento"/>
    <x v="1"/>
    <x v="4"/>
    <x v="0"/>
    <m/>
  </r>
  <r>
    <n v="66644"/>
    <x v="0"/>
    <x v="0"/>
    <x v="0"/>
    <x v="0"/>
    <x v="1"/>
    <x v="176"/>
    <x v="0"/>
    <x v="1"/>
    <s v="Tesseramento"/>
    <x v="1"/>
    <x v="4"/>
    <x v="0"/>
    <m/>
  </r>
  <r>
    <n v="25543"/>
    <x v="0"/>
    <x v="0"/>
    <x v="0"/>
    <x v="1"/>
    <x v="1"/>
    <x v="176"/>
    <x v="0"/>
    <x v="0"/>
    <s v="Tesseramento"/>
    <x v="1"/>
    <x v="4"/>
    <x v="0"/>
    <m/>
  </r>
  <r>
    <n v="204365"/>
    <x v="0"/>
    <x v="0"/>
    <x v="0"/>
    <x v="0"/>
    <x v="1"/>
    <x v="176"/>
    <x v="0"/>
    <x v="0"/>
    <s v="Tesseramento"/>
    <x v="1"/>
    <x v="3"/>
    <x v="0"/>
    <m/>
  </r>
  <r>
    <n v="47983"/>
    <x v="0"/>
    <x v="0"/>
    <x v="0"/>
    <x v="0"/>
    <x v="1"/>
    <x v="176"/>
    <x v="0"/>
    <x v="0"/>
    <s v="Tesseramento"/>
    <x v="1"/>
    <x v="4"/>
    <x v="0"/>
    <m/>
  </r>
  <r>
    <n v="22151"/>
    <x v="0"/>
    <x v="0"/>
    <x v="0"/>
    <x v="2"/>
    <x v="0"/>
    <x v="76"/>
    <x v="0"/>
    <x v="0"/>
    <s v="Tesseramento"/>
    <x v="0"/>
    <x v="4"/>
    <x v="0"/>
    <m/>
  </r>
  <r>
    <n v="134579"/>
    <x v="0"/>
    <x v="0"/>
    <x v="0"/>
    <x v="0"/>
    <x v="1"/>
    <x v="176"/>
    <x v="0"/>
    <x v="0"/>
    <s v="Tesseramento"/>
    <x v="1"/>
    <x v="3"/>
    <x v="0"/>
    <m/>
  </r>
  <r>
    <n v="22129"/>
    <x v="0"/>
    <x v="0"/>
    <x v="0"/>
    <x v="2"/>
    <x v="0"/>
    <x v="76"/>
    <x v="0"/>
    <x v="1"/>
    <s v="Tesseramento"/>
    <x v="0"/>
    <x v="4"/>
    <x v="0"/>
    <m/>
  </r>
  <r>
    <n v="161708"/>
    <x v="0"/>
    <x v="0"/>
    <x v="0"/>
    <x v="1"/>
    <x v="1"/>
    <x v="176"/>
    <x v="0"/>
    <x v="1"/>
    <s v="Tesseramento"/>
    <x v="1"/>
    <x v="0"/>
    <x v="0"/>
    <m/>
  </r>
  <r>
    <n v="29411"/>
    <x v="0"/>
    <x v="0"/>
    <x v="0"/>
    <x v="0"/>
    <x v="1"/>
    <x v="176"/>
    <x v="0"/>
    <x v="0"/>
    <s v="Tesseramento"/>
    <x v="1"/>
    <x v="4"/>
    <x v="0"/>
    <m/>
  </r>
  <r>
    <n v="55788"/>
    <x v="0"/>
    <x v="0"/>
    <x v="0"/>
    <x v="1"/>
    <x v="1"/>
    <x v="176"/>
    <x v="0"/>
    <x v="1"/>
    <s v="Tesseramento"/>
    <x v="1"/>
    <x v="3"/>
    <x v="0"/>
    <m/>
  </r>
  <r>
    <n v="43183"/>
    <x v="0"/>
    <x v="0"/>
    <x v="0"/>
    <x v="0"/>
    <x v="1"/>
    <x v="176"/>
    <x v="0"/>
    <x v="1"/>
    <s v="Tesseramento"/>
    <x v="1"/>
    <x v="4"/>
    <x v="0"/>
    <m/>
  </r>
  <r>
    <n v="601"/>
    <x v="0"/>
    <x v="0"/>
    <x v="0"/>
    <x v="0"/>
    <x v="1"/>
    <x v="176"/>
    <x v="0"/>
    <x v="0"/>
    <s v="Tesseramento"/>
    <x v="1"/>
    <x v="4"/>
    <x v="0"/>
    <m/>
  </r>
  <r>
    <n v="36798"/>
    <x v="0"/>
    <x v="0"/>
    <x v="0"/>
    <x v="0"/>
    <x v="1"/>
    <x v="176"/>
    <x v="0"/>
    <x v="0"/>
    <s v="Tesseramento"/>
    <x v="1"/>
    <x v="3"/>
    <x v="0"/>
    <m/>
  </r>
  <r>
    <n v="76759"/>
    <x v="0"/>
    <x v="0"/>
    <x v="0"/>
    <x v="0"/>
    <x v="1"/>
    <x v="176"/>
    <x v="0"/>
    <x v="0"/>
    <s v="Tesseramento"/>
    <x v="1"/>
    <x v="4"/>
    <x v="0"/>
    <m/>
  </r>
  <r>
    <n v="25559"/>
    <x v="0"/>
    <x v="0"/>
    <x v="0"/>
    <x v="0"/>
    <x v="1"/>
    <x v="176"/>
    <x v="0"/>
    <x v="0"/>
    <s v="Tesseramento"/>
    <x v="1"/>
    <x v="4"/>
    <x v="0"/>
    <m/>
  </r>
  <r>
    <n v="25571"/>
    <x v="0"/>
    <x v="0"/>
    <x v="0"/>
    <x v="0"/>
    <x v="1"/>
    <x v="176"/>
    <x v="0"/>
    <x v="0"/>
    <s v="Tesseramento"/>
    <x v="1"/>
    <x v="0"/>
    <x v="0"/>
    <m/>
  </r>
  <r>
    <n v="602"/>
    <x v="0"/>
    <x v="0"/>
    <x v="0"/>
    <x v="0"/>
    <x v="1"/>
    <x v="176"/>
    <x v="0"/>
    <x v="1"/>
    <s v="Tesseramento"/>
    <x v="1"/>
    <x v="3"/>
    <x v="0"/>
    <m/>
  </r>
  <r>
    <n v="19932"/>
    <x v="0"/>
    <x v="0"/>
    <x v="0"/>
    <x v="0"/>
    <x v="1"/>
    <x v="176"/>
    <x v="0"/>
    <x v="0"/>
    <s v="Tesseramento"/>
    <x v="1"/>
    <x v="4"/>
    <x v="0"/>
    <m/>
  </r>
  <r>
    <n v="25576"/>
    <x v="0"/>
    <x v="0"/>
    <x v="0"/>
    <x v="0"/>
    <x v="1"/>
    <x v="176"/>
    <x v="0"/>
    <x v="0"/>
    <s v="Tesseramento"/>
    <x v="1"/>
    <x v="4"/>
    <x v="0"/>
    <m/>
  </r>
  <r>
    <n v="165156"/>
    <x v="0"/>
    <x v="0"/>
    <x v="0"/>
    <x v="0"/>
    <x v="1"/>
    <x v="176"/>
    <x v="0"/>
    <x v="0"/>
    <s v="Tesseramento"/>
    <x v="1"/>
    <x v="0"/>
    <x v="0"/>
    <m/>
  </r>
  <r>
    <n v="59516"/>
    <x v="0"/>
    <x v="0"/>
    <x v="0"/>
    <x v="0"/>
    <x v="1"/>
    <x v="176"/>
    <x v="0"/>
    <x v="1"/>
    <s v="Tesseramento"/>
    <x v="1"/>
    <x v="4"/>
    <x v="0"/>
    <m/>
  </r>
  <r>
    <n v="37457"/>
    <x v="0"/>
    <x v="0"/>
    <x v="0"/>
    <x v="0"/>
    <x v="1"/>
    <x v="176"/>
    <x v="0"/>
    <x v="0"/>
    <s v="Tesseramento"/>
    <x v="1"/>
    <x v="4"/>
    <x v="0"/>
    <m/>
  </r>
  <r>
    <n v="51214"/>
    <x v="0"/>
    <x v="0"/>
    <x v="0"/>
    <x v="0"/>
    <x v="1"/>
    <x v="176"/>
    <x v="0"/>
    <x v="0"/>
    <s v="Tesseramento"/>
    <x v="1"/>
    <x v="0"/>
    <x v="0"/>
    <m/>
  </r>
  <r>
    <n v="25583"/>
    <x v="0"/>
    <x v="0"/>
    <x v="0"/>
    <x v="0"/>
    <x v="1"/>
    <x v="176"/>
    <x v="0"/>
    <x v="0"/>
    <s v="Tesseramento"/>
    <x v="1"/>
    <x v="4"/>
    <x v="0"/>
    <m/>
  </r>
  <r>
    <n v="25584"/>
    <x v="0"/>
    <x v="0"/>
    <x v="0"/>
    <x v="0"/>
    <x v="1"/>
    <x v="176"/>
    <x v="0"/>
    <x v="1"/>
    <s v="Tesseramento"/>
    <x v="1"/>
    <x v="4"/>
    <x v="0"/>
    <m/>
  </r>
  <r>
    <n v="171743"/>
    <x v="0"/>
    <x v="0"/>
    <x v="0"/>
    <x v="3"/>
    <x v="1"/>
    <x v="176"/>
    <x v="0"/>
    <x v="0"/>
    <s v="Tesseramento"/>
    <x v="1"/>
    <x v="3"/>
    <x v="0"/>
    <m/>
  </r>
  <r>
    <n v="25587"/>
    <x v="0"/>
    <x v="0"/>
    <x v="0"/>
    <x v="1"/>
    <x v="1"/>
    <x v="176"/>
    <x v="0"/>
    <x v="1"/>
    <s v="Tesseramento"/>
    <x v="1"/>
    <x v="4"/>
    <x v="0"/>
    <m/>
  </r>
  <r>
    <n v="72284"/>
    <x v="0"/>
    <x v="0"/>
    <x v="0"/>
    <x v="0"/>
    <x v="1"/>
    <x v="176"/>
    <x v="0"/>
    <x v="0"/>
    <s v="Tesseramento"/>
    <x v="1"/>
    <x v="3"/>
    <x v="0"/>
    <m/>
  </r>
  <r>
    <n v="25594"/>
    <x v="0"/>
    <x v="0"/>
    <x v="0"/>
    <x v="0"/>
    <x v="1"/>
    <x v="176"/>
    <x v="0"/>
    <x v="1"/>
    <s v="Tesseramento"/>
    <x v="1"/>
    <x v="4"/>
    <x v="0"/>
    <m/>
  </r>
  <r>
    <n v="25592"/>
    <x v="0"/>
    <x v="0"/>
    <x v="0"/>
    <x v="0"/>
    <x v="1"/>
    <x v="176"/>
    <x v="0"/>
    <x v="0"/>
    <s v="Tesseramento"/>
    <x v="1"/>
    <x v="4"/>
    <x v="0"/>
    <m/>
  </r>
  <r>
    <n v="49465"/>
    <x v="0"/>
    <x v="0"/>
    <x v="0"/>
    <x v="0"/>
    <x v="1"/>
    <x v="176"/>
    <x v="0"/>
    <x v="0"/>
    <s v="Tesseramento"/>
    <x v="1"/>
    <x v="0"/>
    <x v="0"/>
    <m/>
  </r>
  <r>
    <n v="25599"/>
    <x v="0"/>
    <x v="0"/>
    <x v="0"/>
    <x v="0"/>
    <x v="1"/>
    <x v="176"/>
    <x v="0"/>
    <x v="0"/>
    <s v="Tesseramento"/>
    <x v="1"/>
    <x v="0"/>
    <x v="0"/>
    <m/>
  </r>
  <r>
    <n v="25598"/>
    <x v="0"/>
    <x v="0"/>
    <x v="0"/>
    <x v="0"/>
    <x v="1"/>
    <x v="176"/>
    <x v="0"/>
    <x v="1"/>
    <s v="Tesseramento"/>
    <x v="1"/>
    <x v="4"/>
    <x v="0"/>
    <m/>
  </r>
  <r>
    <n v="188230"/>
    <x v="0"/>
    <x v="0"/>
    <x v="0"/>
    <x v="0"/>
    <x v="1"/>
    <x v="176"/>
    <x v="0"/>
    <x v="1"/>
    <s v="Tesseramento"/>
    <x v="1"/>
    <x v="3"/>
    <x v="0"/>
    <m/>
  </r>
  <r>
    <n v="25597"/>
    <x v="0"/>
    <x v="0"/>
    <x v="0"/>
    <x v="0"/>
    <x v="1"/>
    <x v="176"/>
    <x v="0"/>
    <x v="1"/>
    <s v="Tesseramento"/>
    <x v="1"/>
    <x v="0"/>
    <x v="0"/>
    <m/>
  </r>
  <r>
    <n v="25596"/>
    <x v="0"/>
    <x v="0"/>
    <x v="0"/>
    <x v="0"/>
    <x v="1"/>
    <x v="176"/>
    <x v="0"/>
    <x v="0"/>
    <s v="Tesseramento"/>
    <x v="1"/>
    <x v="4"/>
    <x v="0"/>
    <m/>
  </r>
  <r>
    <n v="124137"/>
    <x v="0"/>
    <x v="0"/>
    <x v="0"/>
    <x v="0"/>
    <x v="1"/>
    <x v="176"/>
    <x v="0"/>
    <x v="0"/>
    <s v="Tesseramento"/>
    <x v="1"/>
    <x v="4"/>
    <x v="0"/>
    <m/>
  </r>
  <r>
    <n v="212614"/>
    <x v="0"/>
    <x v="0"/>
    <x v="0"/>
    <x v="0"/>
    <x v="1"/>
    <x v="176"/>
    <x v="0"/>
    <x v="0"/>
    <s v="Tesseramento"/>
    <x v="1"/>
    <x v="3"/>
    <x v="0"/>
    <m/>
  </r>
  <r>
    <n v="25604"/>
    <x v="0"/>
    <x v="0"/>
    <x v="0"/>
    <x v="0"/>
    <x v="1"/>
    <x v="176"/>
    <x v="0"/>
    <x v="0"/>
    <s v="Tesseramento"/>
    <x v="1"/>
    <x v="4"/>
    <x v="0"/>
    <m/>
  </r>
  <r>
    <n v="210231"/>
    <x v="0"/>
    <x v="0"/>
    <x v="0"/>
    <x v="4"/>
    <x v="1"/>
    <x v="176"/>
    <x v="0"/>
    <x v="0"/>
    <s v="Tesseramento"/>
    <x v="1"/>
    <x v="0"/>
    <x v="0"/>
    <m/>
  </r>
  <r>
    <n v="25606"/>
    <x v="0"/>
    <x v="0"/>
    <x v="0"/>
    <x v="0"/>
    <x v="1"/>
    <x v="176"/>
    <x v="0"/>
    <x v="1"/>
    <s v="Tesseramento"/>
    <x v="1"/>
    <x v="4"/>
    <x v="0"/>
    <m/>
  </r>
  <r>
    <n v="92224"/>
    <x v="0"/>
    <x v="0"/>
    <x v="0"/>
    <x v="0"/>
    <x v="1"/>
    <x v="176"/>
    <x v="0"/>
    <x v="0"/>
    <s v="Tesseramento"/>
    <x v="1"/>
    <x v="3"/>
    <x v="0"/>
    <m/>
  </r>
  <r>
    <n v="210232"/>
    <x v="0"/>
    <x v="0"/>
    <x v="0"/>
    <x v="0"/>
    <x v="1"/>
    <x v="176"/>
    <x v="0"/>
    <x v="0"/>
    <s v="Tesseramento"/>
    <x v="1"/>
    <x v="0"/>
    <x v="0"/>
    <m/>
  </r>
  <r>
    <n v="142353"/>
    <x v="0"/>
    <x v="0"/>
    <x v="2"/>
    <x v="1"/>
    <x v="4"/>
    <x v="219"/>
    <x v="0"/>
    <x v="0"/>
    <s v="Tesseramento"/>
    <x v="0"/>
    <x v="4"/>
    <x v="0"/>
    <m/>
  </r>
  <r>
    <n v="58001"/>
    <x v="0"/>
    <x v="0"/>
    <x v="0"/>
    <x v="0"/>
    <x v="1"/>
    <x v="176"/>
    <x v="0"/>
    <x v="1"/>
    <s v="Tesseramento"/>
    <x v="1"/>
    <x v="4"/>
    <x v="0"/>
    <m/>
  </r>
  <r>
    <n v="115762"/>
    <x v="0"/>
    <x v="0"/>
    <x v="0"/>
    <x v="0"/>
    <x v="1"/>
    <x v="176"/>
    <x v="0"/>
    <x v="1"/>
    <s v="Tesseramento"/>
    <x v="1"/>
    <x v="3"/>
    <x v="0"/>
    <m/>
  </r>
  <r>
    <n v="74936"/>
    <x v="0"/>
    <x v="0"/>
    <x v="0"/>
    <x v="0"/>
    <x v="1"/>
    <x v="176"/>
    <x v="0"/>
    <x v="1"/>
    <s v="Tesseramento"/>
    <x v="1"/>
    <x v="4"/>
    <x v="0"/>
    <m/>
  </r>
  <r>
    <n v="25449"/>
    <x v="0"/>
    <x v="0"/>
    <x v="0"/>
    <x v="1"/>
    <x v="1"/>
    <x v="176"/>
    <x v="0"/>
    <x v="1"/>
    <s v="Tesseramento"/>
    <x v="1"/>
    <x v="4"/>
    <x v="0"/>
    <m/>
  </r>
  <r>
    <n v="25613"/>
    <x v="0"/>
    <x v="0"/>
    <x v="0"/>
    <x v="2"/>
    <x v="1"/>
    <x v="176"/>
    <x v="0"/>
    <x v="0"/>
    <s v="Tesseramento"/>
    <x v="1"/>
    <x v="4"/>
    <x v="0"/>
    <m/>
  </r>
  <r>
    <n v="25616"/>
    <x v="0"/>
    <x v="0"/>
    <x v="0"/>
    <x v="2"/>
    <x v="1"/>
    <x v="176"/>
    <x v="0"/>
    <x v="0"/>
    <s v="Tesseramento"/>
    <x v="1"/>
    <x v="4"/>
    <x v="0"/>
    <m/>
  </r>
  <r>
    <n v="169323"/>
    <x v="0"/>
    <x v="0"/>
    <x v="0"/>
    <x v="0"/>
    <x v="1"/>
    <x v="176"/>
    <x v="0"/>
    <x v="0"/>
    <s v="Tesseramento"/>
    <x v="1"/>
    <x v="0"/>
    <x v="0"/>
    <m/>
  </r>
  <r>
    <n v="1375"/>
    <x v="0"/>
    <x v="0"/>
    <x v="0"/>
    <x v="0"/>
    <x v="1"/>
    <x v="176"/>
    <x v="0"/>
    <x v="0"/>
    <s v="Tesseramento"/>
    <x v="1"/>
    <x v="4"/>
    <x v="0"/>
    <m/>
  </r>
  <r>
    <n v="1199"/>
    <x v="0"/>
    <x v="0"/>
    <x v="0"/>
    <x v="0"/>
    <x v="1"/>
    <x v="176"/>
    <x v="0"/>
    <x v="1"/>
    <s v="Tesseramento"/>
    <x v="1"/>
    <x v="3"/>
    <x v="0"/>
    <m/>
  </r>
  <r>
    <n v="90361"/>
    <x v="0"/>
    <x v="0"/>
    <x v="0"/>
    <x v="0"/>
    <x v="1"/>
    <x v="176"/>
    <x v="0"/>
    <x v="0"/>
    <s v="Tesseramento"/>
    <x v="1"/>
    <x v="0"/>
    <x v="0"/>
    <m/>
  </r>
  <r>
    <n v="25626"/>
    <x v="0"/>
    <x v="0"/>
    <x v="0"/>
    <x v="0"/>
    <x v="1"/>
    <x v="176"/>
    <x v="0"/>
    <x v="1"/>
    <s v="Tesseramento"/>
    <x v="1"/>
    <x v="4"/>
    <x v="0"/>
    <m/>
  </r>
  <r>
    <n v="25627"/>
    <x v="0"/>
    <x v="0"/>
    <x v="0"/>
    <x v="0"/>
    <x v="1"/>
    <x v="176"/>
    <x v="0"/>
    <x v="0"/>
    <s v="Tesseramento"/>
    <x v="1"/>
    <x v="4"/>
    <x v="0"/>
    <m/>
  </r>
  <r>
    <n v="25624"/>
    <x v="0"/>
    <x v="0"/>
    <x v="0"/>
    <x v="0"/>
    <x v="1"/>
    <x v="176"/>
    <x v="0"/>
    <x v="0"/>
    <s v="Tesseramento"/>
    <x v="1"/>
    <x v="0"/>
    <x v="0"/>
    <m/>
  </r>
  <r>
    <n v="25629"/>
    <x v="0"/>
    <x v="0"/>
    <x v="0"/>
    <x v="1"/>
    <x v="1"/>
    <x v="176"/>
    <x v="0"/>
    <x v="0"/>
    <s v="Tesseramento"/>
    <x v="1"/>
    <x v="4"/>
    <x v="0"/>
    <m/>
  </r>
  <r>
    <n v="7853"/>
    <x v="0"/>
    <x v="0"/>
    <x v="0"/>
    <x v="0"/>
    <x v="1"/>
    <x v="176"/>
    <x v="0"/>
    <x v="1"/>
    <s v="Tesseramento"/>
    <x v="1"/>
    <x v="3"/>
    <x v="0"/>
    <m/>
  </r>
  <r>
    <n v="25630"/>
    <x v="0"/>
    <x v="0"/>
    <x v="0"/>
    <x v="1"/>
    <x v="1"/>
    <x v="176"/>
    <x v="0"/>
    <x v="1"/>
    <s v="Tesseramento"/>
    <x v="1"/>
    <x v="4"/>
    <x v="0"/>
    <m/>
  </r>
  <r>
    <n v="111709"/>
    <x v="0"/>
    <x v="0"/>
    <x v="0"/>
    <x v="0"/>
    <x v="1"/>
    <x v="176"/>
    <x v="0"/>
    <x v="0"/>
    <s v="Tesseramento"/>
    <x v="1"/>
    <x v="1"/>
    <x v="0"/>
    <m/>
  </r>
  <r>
    <n v="25631"/>
    <x v="0"/>
    <x v="0"/>
    <x v="0"/>
    <x v="0"/>
    <x v="1"/>
    <x v="176"/>
    <x v="0"/>
    <x v="0"/>
    <s v="Tesseramento"/>
    <x v="1"/>
    <x v="4"/>
    <x v="0"/>
    <m/>
  </r>
  <r>
    <n v="192245"/>
    <x v="0"/>
    <x v="0"/>
    <x v="0"/>
    <x v="0"/>
    <x v="1"/>
    <x v="176"/>
    <x v="0"/>
    <x v="0"/>
    <s v="Tesseramento"/>
    <x v="1"/>
    <x v="4"/>
    <x v="0"/>
    <m/>
  </r>
  <r>
    <n v="87906"/>
    <x v="0"/>
    <x v="0"/>
    <x v="0"/>
    <x v="0"/>
    <x v="1"/>
    <x v="176"/>
    <x v="0"/>
    <x v="0"/>
    <s v="Tesseramento"/>
    <x v="1"/>
    <x v="3"/>
    <x v="0"/>
    <m/>
  </r>
  <r>
    <n v="190988"/>
    <x v="0"/>
    <x v="0"/>
    <x v="0"/>
    <x v="0"/>
    <x v="7"/>
    <x v="11"/>
    <x v="0"/>
    <x v="0"/>
    <s v="Tesseramento"/>
    <x v="1"/>
    <x v="0"/>
    <x v="0"/>
    <m/>
  </r>
  <r>
    <n v="87907"/>
    <x v="0"/>
    <x v="0"/>
    <x v="0"/>
    <x v="0"/>
    <x v="1"/>
    <x v="176"/>
    <x v="0"/>
    <x v="1"/>
    <s v="Tesseramento"/>
    <x v="1"/>
    <x v="0"/>
    <x v="0"/>
    <m/>
  </r>
  <r>
    <n v="115770"/>
    <x v="0"/>
    <x v="0"/>
    <x v="0"/>
    <x v="0"/>
    <x v="1"/>
    <x v="176"/>
    <x v="0"/>
    <x v="0"/>
    <s v="Tesseramento"/>
    <x v="1"/>
    <x v="1"/>
    <x v="0"/>
    <m/>
  </r>
  <r>
    <n v="166743"/>
    <x v="0"/>
    <x v="0"/>
    <x v="0"/>
    <x v="0"/>
    <x v="7"/>
    <x v="11"/>
    <x v="0"/>
    <x v="0"/>
    <s v="Tesseramento"/>
    <x v="1"/>
    <x v="4"/>
    <x v="0"/>
    <m/>
  </r>
  <r>
    <n v="55791"/>
    <x v="0"/>
    <x v="0"/>
    <x v="0"/>
    <x v="0"/>
    <x v="1"/>
    <x v="176"/>
    <x v="0"/>
    <x v="0"/>
    <s v="Tesseramento"/>
    <x v="1"/>
    <x v="4"/>
    <x v="0"/>
    <m/>
  </r>
  <r>
    <n v="41920"/>
    <x v="0"/>
    <x v="0"/>
    <x v="0"/>
    <x v="0"/>
    <x v="1"/>
    <x v="176"/>
    <x v="0"/>
    <x v="0"/>
    <s v="Tesseramento"/>
    <x v="1"/>
    <x v="4"/>
    <x v="0"/>
    <m/>
  </r>
  <r>
    <n v="155900"/>
    <x v="0"/>
    <x v="0"/>
    <x v="0"/>
    <x v="0"/>
    <x v="1"/>
    <x v="176"/>
    <x v="0"/>
    <x v="0"/>
    <s v="Tesseramento"/>
    <x v="1"/>
    <x v="4"/>
    <x v="0"/>
    <m/>
  </r>
  <r>
    <n v="36002"/>
    <x v="0"/>
    <x v="0"/>
    <x v="0"/>
    <x v="2"/>
    <x v="1"/>
    <x v="176"/>
    <x v="0"/>
    <x v="1"/>
    <s v="Tesseramento"/>
    <x v="1"/>
    <x v="4"/>
    <x v="0"/>
    <m/>
  </r>
  <r>
    <n v="25639"/>
    <x v="0"/>
    <x v="0"/>
    <x v="0"/>
    <x v="0"/>
    <x v="1"/>
    <x v="176"/>
    <x v="0"/>
    <x v="0"/>
    <s v="Tesseramento"/>
    <x v="1"/>
    <x v="4"/>
    <x v="0"/>
    <m/>
  </r>
  <r>
    <n v="49745"/>
    <x v="0"/>
    <x v="0"/>
    <x v="0"/>
    <x v="0"/>
    <x v="1"/>
    <x v="176"/>
    <x v="0"/>
    <x v="0"/>
    <s v="Tesseramento"/>
    <x v="1"/>
    <x v="3"/>
    <x v="0"/>
    <m/>
  </r>
  <r>
    <n v="47651"/>
    <x v="0"/>
    <x v="0"/>
    <x v="0"/>
    <x v="0"/>
    <x v="7"/>
    <x v="11"/>
    <x v="0"/>
    <x v="1"/>
    <s v="Tesseramento"/>
    <x v="1"/>
    <x v="4"/>
    <x v="0"/>
    <m/>
  </r>
  <r>
    <n v="25641"/>
    <x v="0"/>
    <x v="0"/>
    <x v="0"/>
    <x v="0"/>
    <x v="1"/>
    <x v="176"/>
    <x v="0"/>
    <x v="0"/>
    <s v="Tesseramento"/>
    <x v="1"/>
    <x v="4"/>
    <x v="0"/>
    <m/>
  </r>
  <r>
    <n v="25640"/>
    <x v="0"/>
    <x v="0"/>
    <x v="0"/>
    <x v="2"/>
    <x v="1"/>
    <x v="176"/>
    <x v="0"/>
    <x v="1"/>
    <s v="Tesseramento"/>
    <x v="1"/>
    <x v="4"/>
    <x v="0"/>
    <m/>
  </r>
  <r>
    <n v="25646"/>
    <x v="0"/>
    <x v="0"/>
    <x v="0"/>
    <x v="0"/>
    <x v="1"/>
    <x v="176"/>
    <x v="0"/>
    <x v="0"/>
    <s v="Tesseramento"/>
    <x v="1"/>
    <x v="3"/>
    <x v="0"/>
    <m/>
  </r>
  <r>
    <n v="186704"/>
    <x v="0"/>
    <x v="0"/>
    <x v="0"/>
    <x v="0"/>
    <x v="7"/>
    <x v="11"/>
    <x v="0"/>
    <x v="0"/>
    <s v="Tesseramento"/>
    <x v="1"/>
    <x v="0"/>
    <x v="0"/>
    <m/>
  </r>
  <r>
    <n v="25649"/>
    <x v="0"/>
    <x v="0"/>
    <x v="0"/>
    <x v="0"/>
    <x v="1"/>
    <x v="176"/>
    <x v="0"/>
    <x v="0"/>
    <s v="Tesseramento"/>
    <x v="1"/>
    <x v="3"/>
    <x v="0"/>
    <m/>
  </r>
  <r>
    <n v="42922"/>
    <x v="0"/>
    <x v="0"/>
    <x v="0"/>
    <x v="0"/>
    <x v="1"/>
    <x v="176"/>
    <x v="0"/>
    <x v="0"/>
    <s v="Tesseramento"/>
    <x v="1"/>
    <x v="1"/>
    <x v="0"/>
    <m/>
  </r>
  <r>
    <n v="91903"/>
    <x v="0"/>
    <x v="0"/>
    <x v="0"/>
    <x v="0"/>
    <x v="1"/>
    <x v="176"/>
    <x v="0"/>
    <x v="0"/>
    <s v="Tesseramento"/>
    <x v="1"/>
    <x v="4"/>
    <x v="0"/>
    <m/>
  </r>
  <r>
    <n v="20345"/>
    <x v="0"/>
    <x v="0"/>
    <x v="0"/>
    <x v="0"/>
    <x v="1"/>
    <x v="176"/>
    <x v="0"/>
    <x v="0"/>
    <s v="Tesseramento"/>
    <x v="1"/>
    <x v="4"/>
    <x v="0"/>
    <m/>
  </r>
  <r>
    <n v="217078"/>
    <x v="0"/>
    <x v="0"/>
    <x v="0"/>
    <x v="0"/>
    <x v="1"/>
    <x v="176"/>
    <x v="0"/>
    <x v="1"/>
    <s v="Tesseramento"/>
    <x v="1"/>
    <x v="0"/>
    <x v="0"/>
    <m/>
  </r>
  <r>
    <n v="49023"/>
    <x v="0"/>
    <x v="0"/>
    <x v="0"/>
    <x v="2"/>
    <x v="1"/>
    <x v="176"/>
    <x v="0"/>
    <x v="0"/>
    <s v="Tesseramento"/>
    <x v="1"/>
    <x v="4"/>
    <x v="0"/>
    <m/>
  </r>
  <r>
    <n v="103081"/>
    <x v="0"/>
    <x v="0"/>
    <x v="0"/>
    <x v="0"/>
    <x v="1"/>
    <x v="176"/>
    <x v="0"/>
    <x v="0"/>
    <s v="Tesseramento"/>
    <x v="1"/>
    <x v="4"/>
    <x v="0"/>
    <m/>
  </r>
  <r>
    <n v="73571"/>
    <x v="0"/>
    <x v="0"/>
    <x v="0"/>
    <x v="2"/>
    <x v="1"/>
    <x v="176"/>
    <x v="0"/>
    <x v="1"/>
    <s v="Tesseramento"/>
    <x v="1"/>
    <x v="4"/>
    <x v="0"/>
    <m/>
  </r>
  <r>
    <n v="25659"/>
    <x v="0"/>
    <x v="0"/>
    <x v="0"/>
    <x v="0"/>
    <x v="1"/>
    <x v="176"/>
    <x v="0"/>
    <x v="0"/>
    <s v="Tesseramento"/>
    <x v="1"/>
    <x v="4"/>
    <x v="0"/>
    <m/>
  </r>
  <r>
    <n v="43398"/>
    <x v="0"/>
    <x v="0"/>
    <x v="0"/>
    <x v="0"/>
    <x v="1"/>
    <x v="176"/>
    <x v="0"/>
    <x v="0"/>
    <s v="Tesseramento"/>
    <x v="1"/>
    <x v="0"/>
    <x v="0"/>
    <m/>
  </r>
  <r>
    <n v="19736"/>
    <x v="0"/>
    <x v="0"/>
    <x v="0"/>
    <x v="0"/>
    <x v="1"/>
    <x v="176"/>
    <x v="0"/>
    <x v="1"/>
    <s v="Tesseramento"/>
    <x v="1"/>
    <x v="0"/>
    <x v="0"/>
    <m/>
  </r>
  <r>
    <n v="135533"/>
    <x v="0"/>
    <x v="0"/>
    <x v="0"/>
    <x v="0"/>
    <x v="1"/>
    <x v="176"/>
    <x v="0"/>
    <x v="0"/>
    <s v="Tesseramento"/>
    <x v="1"/>
    <x v="0"/>
    <x v="0"/>
    <m/>
  </r>
  <r>
    <n v="726"/>
    <x v="0"/>
    <x v="0"/>
    <x v="0"/>
    <x v="0"/>
    <x v="1"/>
    <x v="176"/>
    <x v="0"/>
    <x v="0"/>
    <s v="Tesseramento"/>
    <x v="1"/>
    <x v="1"/>
    <x v="0"/>
    <m/>
  </r>
  <r>
    <n v="101228"/>
    <x v="0"/>
    <x v="0"/>
    <x v="0"/>
    <x v="1"/>
    <x v="1"/>
    <x v="176"/>
    <x v="0"/>
    <x v="1"/>
    <s v="Tesseramento"/>
    <x v="1"/>
    <x v="4"/>
    <x v="0"/>
    <m/>
  </r>
  <r>
    <n v="65117"/>
    <x v="0"/>
    <x v="0"/>
    <x v="0"/>
    <x v="0"/>
    <x v="1"/>
    <x v="176"/>
    <x v="0"/>
    <x v="0"/>
    <s v="Tesseramento"/>
    <x v="1"/>
    <x v="0"/>
    <x v="0"/>
    <m/>
  </r>
  <r>
    <n v="608"/>
    <x v="0"/>
    <x v="0"/>
    <x v="0"/>
    <x v="0"/>
    <x v="1"/>
    <x v="176"/>
    <x v="0"/>
    <x v="0"/>
    <s v="Tesseramento"/>
    <x v="1"/>
    <x v="3"/>
    <x v="0"/>
    <m/>
  </r>
  <r>
    <n v="613"/>
    <x v="0"/>
    <x v="0"/>
    <x v="0"/>
    <x v="0"/>
    <x v="1"/>
    <x v="176"/>
    <x v="0"/>
    <x v="1"/>
    <s v="Tesseramento"/>
    <x v="1"/>
    <x v="3"/>
    <x v="0"/>
    <m/>
  </r>
  <r>
    <n v="19979"/>
    <x v="0"/>
    <x v="0"/>
    <x v="0"/>
    <x v="0"/>
    <x v="1"/>
    <x v="176"/>
    <x v="0"/>
    <x v="0"/>
    <s v="Tesseramento"/>
    <x v="1"/>
    <x v="4"/>
    <x v="0"/>
    <m/>
  </r>
  <r>
    <n v="50246"/>
    <x v="0"/>
    <x v="0"/>
    <x v="0"/>
    <x v="0"/>
    <x v="1"/>
    <x v="176"/>
    <x v="0"/>
    <x v="0"/>
    <s v="Tesseramento"/>
    <x v="1"/>
    <x v="3"/>
    <x v="0"/>
    <m/>
  </r>
  <r>
    <n v="140633"/>
    <x v="0"/>
    <x v="0"/>
    <x v="0"/>
    <x v="0"/>
    <x v="7"/>
    <x v="11"/>
    <x v="0"/>
    <x v="0"/>
    <s v="Tesseramento"/>
    <x v="1"/>
    <x v="0"/>
    <x v="0"/>
    <m/>
  </r>
  <r>
    <n v="25669"/>
    <x v="0"/>
    <x v="0"/>
    <x v="0"/>
    <x v="0"/>
    <x v="1"/>
    <x v="176"/>
    <x v="0"/>
    <x v="1"/>
    <s v="Tesseramento"/>
    <x v="1"/>
    <x v="4"/>
    <x v="0"/>
    <m/>
  </r>
  <r>
    <n v="84250"/>
    <x v="0"/>
    <x v="0"/>
    <x v="0"/>
    <x v="0"/>
    <x v="1"/>
    <x v="176"/>
    <x v="0"/>
    <x v="1"/>
    <s v="Tesseramento"/>
    <x v="1"/>
    <x v="4"/>
    <x v="0"/>
    <m/>
  </r>
  <r>
    <n v="139854"/>
    <x v="0"/>
    <x v="0"/>
    <x v="0"/>
    <x v="0"/>
    <x v="1"/>
    <x v="176"/>
    <x v="0"/>
    <x v="1"/>
    <s v="Tesseramento"/>
    <x v="1"/>
    <x v="4"/>
    <x v="0"/>
    <m/>
  </r>
  <r>
    <n v="20426"/>
    <x v="0"/>
    <x v="0"/>
    <x v="0"/>
    <x v="0"/>
    <x v="1"/>
    <x v="176"/>
    <x v="0"/>
    <x v="1"/>
    <s v="Tesseramento"/>
    <x v="1"/>
    <x v="4"/>
    <x v="0"/>
    <m/>
  </r>
  <r>
    <n v="20427"/>
    <x v="0"/>
    <x v="0"/>
    <x v="0"/>
    <x v="0"/>
    <x v="1"/>
    <x v="176"/>
    <x v="0"/>
    <x v="0"/>
    <s v="Tesseramento"/>
    <x v="1"/>
    <x v="4"/>
    <x v="0"/>
    <m/>
  </r>
  <r>
    <n v="26178"/>
    <x v="0"/>
    <x v="0"/>
    <x v="0"/>
    <x v="0"/>
    <x v="1"/>
    <x v="176"/>
    <x v="0"/>
    <x v="1"/>
    <s v="Tesseramento"/>
    <x v="1"/>
    <x v="4"/>
    <x v="0"/>
    <m/>
  </r>
  <r>
    <n v="43397"/>
    <x v="0"/>
    <x v="0"/>
    <x v="0"/>
    <x v="0"/>
    <x v="1"/>
    <x v="176"/>
    <x v="0"/>
    <x v="0"/>
    <s v="Tesseramento"/>
    <x v="1"/>
    <x v="3"/>
    <x v="0"/>
    <m/>
  </r>
  <r>
    <n v="29062"/>
    <x v="0"/>
    <x v="0"/>
    <x v="0"/>
    <x v="0"/>
    <x v="7"/>
    <x v="11"/>
    <x v="0"/>
    <x v="0"/>
    <s v="Tesseramento"/>
    <x v="1"/>
    <x v="4"/>
    <x v="0"/>
    <m/>
  </r>
  <r>
    <n v="126393"/>
    <x v="0"/>
    <x v="0"/>
    <x v="0"/>
    <x v="0"/>
    <x v="1"/>
    <x v="176"/>
    <x v="0"/>
    <x v="1"/>
    <s v="Tesseramento"/>
    <x v="1"/>
    <x v="3"/>
    <x v="0"/>
    <m/>
  </r>
  <r>
    <n v="25678"/>
    <x v="0"/>
    <x v="0"/>
    <x v="0"/>
    <x v="2"/>
    <x v="1"/>
    <x v="176"/>
    <x v="0"/>
    <x v="1"/>
    <s v="Tesseramento"/>
    <x v="1"/>
    <x v="4"/>
    <x v="0"/>
    <m/>
  </r>
  <r>
    <n v="25680"/>
    <x v="0"/>
    <x v="0"/>
    <x v="0"/>
    <x v="0"/>
    <x v="1"/>
    <x v="176"/>
    <x v="0"/>
    <x v="0"/>
    <s v="Tesseramento"/>
    <x v="1"/>
    <x v="4"/>
    <x v="0"/>
    <m/>
  </r>
  <r>
    <n v="187898"/>
    <x v="0"/>
    <x v="0"/>
    <x v="0"/>
    <x v="0"/>
    <x v="7"/>
    <x v="11"/>
    <x v="0"/>
    <x v="0"/>
    <s v="Tesseramento"/>
    <x v="1"/>
    <x v="4"/>
    <x v="0"/>
    <m/>
  </r>
  <r>
    <n v="104766"/>
    <x v="0"/>
    <x v="0"/>
    <x v="0"/>
    <x v="0"/>
    <x v="1"/>
    <x v="176"/>
    <x v="0"/>
    <x v="0"/>
    <s v="Tesseramento"/>
    <x v="1"/>
    <x v="3"/>
    <x v="0"/>
    <m/>
  </r>
  <r>
    <n v="130000"/>
    <x v="0"/>
    <x v="0"/>
    <x v="0"/>
    <x v="0"/>
    <x v="7"/>
    <x v="11"/>
    <x v="0"/>
    <x v="0"/>
    <s v="Tesseramento"/>
    <x v="1"/>
    <x v="3"/>
    <x v="0"/>
    <m/>
  </r>
  <r>
    <n v="25683"/>
    <x v="0"/>
    <x v="0"/>
    <x v="0"/>
    <x v="0"/>
    <x v="1"/>
    <x v="176"/>
    <x v="0"/>
    <x v="0"/>
    <s v="Tesseramento"/>
    <x v="1"/>
    <x v="3"/>
    <x v="0"/>
    <m/>
  </r>
  <r>
    <n v="25690"/>
    <x v="0"/>
    <x v="0"/>
    <x v="0"/>
    <x v="0"/>
    <x v="1"/>
    <x v="176"/>
    <x v="0"/>
    <x v="1"/>
    <s v="Tesseramento"/>
    <x v="1"/>
    <x v="0"/>
    <x v="0"/>
    <m/>
  </r>
  <r>
    <n v="33047"/>
    <x v="0"/>
    <x v="0"/>
    <x v="0"/>
    <x v="0"/>
    <x v="7"/>
    <x v="11"/>
    <x v="0"/>
    <x v="0"/>
    <s v="Tesseramento"/>
    <x v="1"/>
    <x v="4"/>
    <x v="0"/>
    <m/>
  </r>
  <r>
    <n v="25692"/>
    <x v="0"/>
    <x v="0"/>
    <x v="0"/>
    <x v="0"/>
    <x v="1"/>
    <x v="176"/>
    <x v="0"/>
    <x v="0"/>
    <s v="Tesseramento"/>
    <x v="1"/>
    <x v="4"/>
    <x v="0"/>
    <m/>
  </r>
  <r>
    <n v="71601"/>
    <x v="0"/>
    <x v="0"/>
    <x v="0"/>
    <x v="0"/>
    <x v="1"/>
    <x v="176"/>
    <x v="0"/>
    <x v="1"/>
    <s v="Tesseramento"/>
    <x v="1"/>
    <x v="1"/>
    <x v="0"/>
    <m/>
  </r>
  <r>
    <n v="72401"/>
    <x v="0"/>
    <x v="0"/>
    <x v="0"/>
    <x v="0"/>
    <x v="1"/>
    <x v="176"/>
    <x v="0"/>
    <x v="0"/>
    <s v="Tesseramento"/>
    <x v="1"/>
    <x v="4"/>
    <x v="0"/>
    <m/>
  </r>
  <r>
    <n v="185160"/>
    <x v="0"/>
    <x v="0"/>
    <x v="0"/>
    <x v="0"/>
    <x v="1"/>
    <x v="176"/>
    <x v="0"/>
    <x v="0"/>
    <s v="Tesseramento"/>
    <x v="1"/>
    <x v="4"/>
    <x v="0"/>
    <m/>
  </r>
  <r>
    <n v="87917"/>
    <x v="0"/>
    <x v="0"/>
    <x v="0"/>
    <x v="0"/>
    <x v="1"/>
    <x v="176"/>
    <x v="0"/>
    <x v="1"/>
    <s v="Tesseramento"/>
    <x v="1"/>
    <x v="4"/>
    <x v="0"/>
    <m/>
  </r>
  <r>
    <n v="25713"/>
    <x v="0"/>
    <x v="0"/>
    <x v="0"/>
    <x v="0"/>
    <x v="1"/>
    <x v="176"/>
    <x v="0"/>
    <x v="0"/>
    <s v="Tesseramento"/>
    <x v="1"/>
    <x v="3"/>
    <x v="0"/>
    <m/>
  </r>
  <r>
    <n v="33049"/>
    <x v="0"/>
    <x v="0"/>
    <x v="0"/>
    <x v="0"/>
    <x v="7"/>
    <x v="11"/>
    <x v="0"/>
    <x v="1"/>
    <s v="Tesseramento"/>
    <x v="1"/>
    <x v="4"/>
    <x v="0"/>
    <m/>
  </r>
  <r>
    <n v="25715"/>
    <x v="0"/>
    <x v="0"/>
    <x v="0"/>
    <x v="1"/>
    <x v="1"/>
    <x v="176"/>
    <x v="0"/>
    <x v="1"/>
    <s v="Tesseramento"/>
    <x v="1"/>
    <x v="4"/>
    <x v="0"/>
    <m/>
  </r>
  <r>
    <n v="53863"/>
    <x v="0"/>
    <x v="0"/>
    <x v="0"/>
    <x v="1"/>
    <x v="1"/>
    <x v="176"/>
    <x v="0"/>
    <x v="1"/>
    <s v="Tesseramento"/>
    <x v="1"/>
    <x v="4"/>
    <x v="0"/>
    <m/>
  </r>
  <r>
    <n v="74571"/>
    <x v="0"/>
    <x v="0"/>
    <x v="0"/>
    <x v="0"/>
    <x v="1"/>
    <x v="176"/>
    <x v="0"/>
    <x v="1"/>
    <s v="Tesseramento"/>
    <x v="1"/>
    <x v="3"/>
    <x v="0"/>
    <m/>
  </r>
  <r>
    <n v="51217"/>
    <x v="0"/>
    <x v="0"/>
    <x v="0"/>
    <x v="0"/>
    <x v="1"/>
    <x v="176"/>
    <x v="0"/>
    <x v="0"/>
    <s v="Tesseramento"/>
    <x v="1"/>
    <x v="4"/>
    <x v="0"/>
    <m/>
  </r>
  <r>
    <n v="109421"/>
    <x v="0"/>
    <x v="0"/>
    <x v="0"/>
    <x v="0"/>
    <x v="1"/>
    <x v="176"/>
    <x v="0"/>
    <x v="0"/>
    <s v="Tesseramento"/>
    <x v="1"/>
    <x v="4"/>
    <x v="0"/>
    <m/>
  </r>
  <r>
    <n v="154904"/>
    <x v="0"/>
    <x v="0"/>
    <x v="0"/>
    <x v="0"/>
    <x v="1"/>
    <x v="176"/>
    <x v="0"/>
    <x v="1"/>
    <s v="Tesseramento"/>
    <x v="1"/>
    <x v="4"/>
    <x v="0"/>
    <m/>
  </r>
  <r>
    <n v="143612"/>
    <x v="0"/>
    <x v="0"/>
    <x v="0"/>
    <x v="0"/>
    <x v="1"/>
    <x v="176"/>
    <x v="0"/>
    <x v="1"/>
    <s v="Tesseramento"/>
    <x v="1"/>
    <x v="3"/>
    <x v="0"/>
    <m/>
  </r>
  <r>
    <n v="76549"/>
    <x v="0"/>
    <x v="0"/>
    <x v="0"/>
    <x v="1"/>
    <x v="1"/>
    <x v="176"/>
    <x v="0"/>
    <x v="0"/>
    <s v="Tesseramento"/>
    <x v="1"/>
    <x v="4"/>
    <x v="0"/>
    <m/>
  </r>
  <r>
    <n v="76548"/>
    <x v="0"/>
    <x v="0"/>
    <x v="0"/>
    <x v="2"/>
    <x v="1"/>
    <x v="176"/>
    <x v="0"/>
    <x v="1"/>
    <s v="Tesseramento"/>
    <x v="1"/>
    <x v="4"/>
    <x v="0"/>
    <m/>
  </r>
  <r>
    <n v="48360"/>
    <x v="0"/>
    <x v="0"/>
    <x v="0"/>
    <x v="0"/>
    <x v="1"/>
    <x v="176"/>
    <x v="0"/>
    <x v="0"/>
    <s v="Tesseramento"/>
    <x v="1"/>
    <x v="4"/>
    <x v="0"/>
    <m/>
  </r>
  <r>
    <n v="25716"/>
    <x v="0"/>
    <x v="0"/>
    <x v="0"/>
    <x v="0"/>
    <x v="1"/>
    <x v="176"/>
    <x v="0"/>
    <x v="0"/>
    <s v="Tesseramento"/>
    <x v="1"/>
    <x v="3"/>
    <x v="0"/>
    <m/>
  </r>
  <r>
    <n v="25717"/>
    <x v="0"/>
    <x v="0"/>
    <x v="0"/>
    <x v="0"/>
    <x v="1"/>
    <x v="176"/>
    <x v="0"/>
    <x v="1"/>
    <s v="Tesseramento"/>
    <x v="1"/>
    <x v="4"/>
    <x v="0"/>
    <m/>
  </r>
  <r>
    <n v="26343"/>
    <x v="0"/>
    <x v="0"/>
    <x v="0"/>
    <x v="4"/>
    <x v="1"/>
    <x v="176"/>
    <x v="0"/>
    <x v="1"/>
    <s v="Tesseramento"/>
    <x v="1"/>
    <x v="4"/>
    <x v="0"/>
    <m/>
  </r>
  <r>
    <n v="189022"/>
    <x v="0"/>
    <x v="0"/>
    <x v="0"/>
    <x v="0"/>
    <x v="1"/>
    <x v="176"/>
    <x v="0"/>
    <x v="0"/>
    <s v="Tesseramento"/>
    <x v="1"/>
    <x v="3"/>
    <x v="0"/>
    <m/>
  </r>
  <r>
    <n v="226021"/>
    <x v="0"/>
    <x v="0"/>
    <x v="0"/>
    <x v="2"/>
    <x v="1"/>
    <x v="176"/>
    <x v="0"/>
    <x v="1"/>
    <s v="Tesseramento"/>
    <x v="1"/>
    <x v="4"/>
    <x v="0"/>
    <m/>
  </r>
  <r>
    <n v="25722"/>
    <x v="0"/>
    <x v="0"/>
    <x v="0"/>
    <x v="2"/>
    <x v="1"/>
    <x v="176"/>
    <x v="0"/>
    <x v="1"/>
    <s v="Tesseramento"/>
    <x v="1"/>
    <x v="4"/>
    <x v="0"/>
    <m/>
  </r>
  <r>
    <n v="161709"/>
    <x v="0"/>
    <x v="0"/>
    <x v="0"/>
    <x v="2"/>
    <x v="1"/>
    <x v="176"/>
    <x v="0"/>
    <x v="1"/>
    <s v="Tesseramento"/>
    <x v="1"/>
    <x v="0"/>
    <x v="0"/>
    <m/>
  </r>
  <r>
    <n v="25725"/>
    <x v="0"/>
    <x v="0"/>
    <x v="0"/>
    <x v="0"/>
    <x v="1"/>
    <x v="176"/>
    <x v="0"/>
    <x v="0"/>
    <s v="Tesseramento"/>
    <x v="1"/>
    <x v="4"/>
    <x v="0"/>
    <m/>
  </r>
  <r>
    <n v="25727"/>
    <x v="0"/>
    <x v="0"/>
    <x v="0"/>
    <x v="0"/>
    <x v="1"/>
    <x v="176"/>
    <x v="0"/>
    <x v="1"/>
    <s v="Tesseramento"/>
    <x v="1"/>
    <x v="3"/>
    <x v="0"/>
    <m/>
  </r>
  <r>
    <n v="25726"/>
    <x v="0"/>
    <x v="0"/>
    <x v="0"/>
    <x v="0"/>
    <x v="1"/>
    <x v="176"/>
    <x v="0"/>
    <x v="1"/>
    <s v="Tesseramento"/>
    <x v="1"/>
    <x v="4"/>
    <x v="0"/>
    <m/>
  </r>
  <r>
    <n v="137091"/>
    <x v="0"/>
    <x v="0"/>
    <x v="0"/>
    <x v="0"/>
    <x v="1"/>
    <x v="176"/>
    <x v="0"/>
    <x v="0"/>
    <s v="Tesseramento"/>
    <x v="1"/>
    <x v="0"/>
    <x v="0"/>
    <m/>
  </r>
  <r>
    <n v="36456"/>
    <x v="0"/>
    <x v="0"/>
    <x v="0"/>
    <x v="0"/>
    <x v="1"/>
    <x v="176"/>
    <x v="0"/>
    <x v="0"/>
    <s v="Tesseramento"/>
    <x v="1"/>
    <x v="0"/>
    <x v="0"/>
    <m/>
  </r>
  <r>
    <n v="168988"/>
    <x v="0"/>
    <x v="0"/>
    <x v="0"/>
    <x v="0"/>
    <x v="7"/>
    <x v="11"/>
    <x v="0"/>
    <x v="1"/>
    <s v="Tesseramento"/>
    <x v="1"/>
    <x v="3"/>
    <x v="0"/>
    <m/>
  </r>
  <r>
    <n v="26084"/>
    <x v="0"/>
    <x v="0"/>
    <x v="0"/>
    <x v="0"/>
    <x v="1"/>
    <x v="176"/>
    <x v="0"/>
    <x v="1"/>
    <s v="Tesseramento"/>
    <x v="1"/>
    <x v="0"/>
    <x v="0"/>
    <m/>
  </r>
  <r>
    <n v="41853"/>
    <x v="0"/>
    <x v="0"/>
    <x v="0"/>
    <x v="0"/>
    <x v="1"/>
    <x v="176"/>
    <x v="0"/>
    <x v="0"/>
    <s v="Tesseramento"/>
    <x v="1"/>
    <x v="0"/>
    <x v="0"/>
    <m/>
  </r>
  <r>
    <n v="25731"/>
    <x v="0"/>
    <x v="0"/>
    <x v="0"/>
    <x v="0"/>
    <x v="1"/>
    <x v="176"/>
    <x v="0"/>
    <x v="0"/>
    <s v="Tesseramento"/>
    <x v="1"/>
    <x v="4"/>
    <x v="0"/>
    <m/>
  </r>
  <r>
    <n v="25732"/>
    <x v="0"/>
    <x v="0"/>
    <x v="0"/>
    <x v="0"/>
    <x v="1"/>
    <x v="176"/>
    <x v="0"/>
    <x v="1"/>
    <s v="Tesseramento"/>
    <x v="1"/>
    <x v="4"/>
    <x v="0"/>
    <m/>
  </r>
  <r>
    <n v="107895"/>
    <x v="0"/>
    <x v="0"/>
    <x v="0"/>
    <x v="0"/>
    <x v="1"/>
    <x v="176"/>
    <x v="0"/>
    <x v="1"/>
    <s v="Tesseramento"/>
    <x v="1"/>
    <x v="0"/>
    <x v="0"/>
    <m/>
  </r>
  <r>
    <n v="15875"/>
    <x v="0"/>
    <x v="0"/>
    <x v="0"/>
    <x v="0"/>
    <x v="1"/>
    <x v="176"/>
    <x v="0"/>
    <x v="1"/>
    <s v="Tesseramento"/>
    <x v="1"/>
    <x v="4"/>
    <x v="0"/>
    <m/>
  </r>
  <r>
    <n v="20008"/>
    <x v="0"/>
    <x v="0"/>
    <x v="0"/>
    <x v="0"/>
    <x v="1"/>
    <x v="176"/>
    <x v="0"/>
    <x v="0"/>
    <s v="Tesseramento"/>
    <x v="1"/>
    <x v="4"/>
    <x v="0"/>
    <m/>
  </r>
  <r>
    <n v="171607"/>
    <x v="0"/>
    <x v="0"/>
    <x v="0"/>
    <x v="0"/>
    <x v="7"/>
    <x v="11"/>
    <x v="0"/>
    <x v="0"/>
    <s v="Tesseramento"/>
    <x v="1"/>
    <x v="4"/>
    <x v="0"/>
    <m/>
  </r>
  <r>
    <n v="25739"/>
    <x v="0"/>
    <x v="0"/>
    <x v="0"/>
    <x v="0"/>
    <x v="1"/>
    <x v="176"/>
    <x v="0"/>
    <x v="0"/>
    <s v="Tesseramento"/>
    <x v="1"/>
    <x v="4"/>
    <x v="0"/>
    <m/>
  </r>
  <r>
    <n v="25740"/>
    <x v="0"/>
    <x v="0"/>
    <x v="0"/>
    <x v="0"/>
    <x v="1"/>
    <x v="176"/>
    <x v="0"/>
    <x v="1"/>
    <s v="Tesseramento"/>
    <x v="1"/>
    <x v="4"/>
    <x v="0"/>
    <m/>
  </r>
  <r>
    <n v="55001"/>
    <x v="0"/>
    <x v="0"/>
    <x v="0"/>
    <x v="0"/>
    <x v="1"/>
    <x v="176"/>
    <x v="0"/>
    <x v="0"/>
    <s v="Tesseramento"/>
    <x v="1"/>
    <x v="3"/>
    <x v="0"/>
    <m/>
  </r>
  <r>
    <n v="119755"/>
    <x v="0"/>
    <x v="0"/>
    <x v="0"/>
    <x v="0"/>
    <x v="7"/>
    <x v="11"/>
    <x v="0"/>
    <x v="0"/>
    <s v="Tesseramento"/>
    <x v="1"/>
    <x v="0"/>
    <x v="0"/>
    <m/>
  </r>
  <r>
    <n v="55000"/>
    <x v="0"/>
    <x v="0"/>
    <x v="0"/>
    <x v="0"/>
    <x v="1"/>
    <x v="176"/>
    <x v="0"/>
    <x v="1"/>
    <s v="Tesseramento"/>
    <x v="1"/>
    <x v="3"/>
    <x v="0"/>
    <m/>
  </r>
  <r>
    <n v="192235"/>
    <x v="0"/>
    <x v="0"/>
    <x v="0"/>
    <x v="1"/>
    <x v="7"/>
    <x v="11"/>
    <x v="0"/>
    <x v="0"/>
    <s v="Tesseramento"/>
    <x v="1"/>
    <x v="0"/>
    <x v="0"/>
    <m/>
  </r>
  <r>
    <n v="181147"/>
    <x v="0"/>
    <x v="0"/>
    <x v="0"/>
    <x v="0"/>
    <x v="1"/>
    <x v="176"/>
    <x v="0"/>
    <x v="0"/>
    <s v="Tesseramento"/>
    <x v="1"/>
    <x v="3"/>
    <x v="0"/>
    <m/>
  </r>
  <r>
    <n v="203898"/>
    <x v="0"/>
    <x v="0"/>
    <x v="0"/>
    <x v="0"/>
    <x v="4"/>
    <x v="219"/>
    <x v="0"/>
    <x v="0"/>
    <s v="Tesseramento"/>
    <x v="0"/>
    <x v="0"/>
    <x v="0"/>
    <m/>
  </r>
  <r>
    <n v="147367"/>
    <x v="0"/>
    <x v="0"/>
    <x v="0"/>
    <x v="0"/>
    <x v="1"/>
    <x v="176"/>
    <x v="0"/>
    <x v="0"/>
    <s v="Tesseramento"/>
    <x v="1"/>
    <x v="4"/>
    <x v="0"/>
    <m/>
  </r>
  <r>
    <n v="85164"/>
    <x v="0"/>
    <x v="0"/>
    <x v="0"/>
    <x v="0"/>
    <x v="1"/>
    <x v="176"/>
    <x v="0"/>
    <x v="0"/>
    <s v="Tesseramento"/>
    <x v="1"/>
    <x v="0"/>
    <x v="0"/>
    <m/>
  </r>
  <r>
    <n v="13187"/>
    <x v="0"/>
    <x v="0"/>
    <x v="0"/>
    <x v="0"/>
    <x v="7"/>
    <x v="11"/>
    <x v="0"/>
    <x v="1"/>
    <s v="Tesseramento"/>
    <x v="1"/>
    <x v="3"/>
    <x v="0"/>
    <m/>
  </r>
  <r>
    <n v="152106"/>
    <x v="0"/>
    <x v="0"/>
    <x v="0"/>
    <x v="0"/>
    <x v="1"/>
    <x v="176"/>
    <x v="0"/>
    <x v="1"/>
    <s v="Tesseramento"/>
    <x v="1"/>
    <x v="0"/>
    <x v="0"/>
    <m/>
  </r>
  <r>
    <n v="25742"/>
    <x v="0"/>
    <x v="0"/>
    <x v="0"/>
    <x v="0"/>
    <x v="1"/>
    <x v="176"/>
    <x v="0"/>
    <x v="0"/>
    <s v="Tesseramento"/>
    <x v="1"/>
    <x v="3"/>
    <x v="0"/>
    <m/>
  </r>
  <r>
    <n v="96479"/>
    <x v="0"/>
    <x v="0"/>
    <x v="0"/>
    <x v="1"/>
    <x v="1"/>
    <x v="176"/>
    <x v="0"/>
    <x v="1"/>
    <s v="Tesseramento"/>
    <x v="1"/>
    <x v="4"/>
    <x v="0"/>
    <m/>
  </r>
  <r>
    <n v="71838"/>
    <x v="0"/>
    <x v="0"/>
    <x v="0"/>
    <x v="0"/>
    <x v="1"/>
    <x v="176"/>
    <x v="0"/>
    <x v="1"/>
    <s v="Tesseramento"/>
    <x v="1"/>
    <x v="4"/>
    <x v="0"/>
    <m/>
  </r>
  <r>
    <n v="139320"/>
    <x v="0"/>
    <x v="0"/>
    <x v="0"/>
    <x v="0"/>
    <x v="1"/>
    <x v="176"/>
    <x v="0"/>
    <x v="0"/>
    <s v="Tesseramento"/>
    <x v="1"/>
    <x v="4"/>
    <x v="0"/>
    <m/>
  </r>
  <r>
    <n v="25752"/>
    <x v="0"/>
    <x v="0"/>
    <x v="0"/>
    <x v="0"/>
    <x v="1"/>
    <x v="176"/>
    <x v="0"/>
    <x v="1"/>
    <s v="Tesseramento"/>
    <x v="1"/>
    <x v="4"/>
    <x v="0"/>
    <m/>
  </r>
  <r>
    <n v="124140"/>
    <x v="0"/>
    <x v="0"/>
    <x v="0"/>
    <x v="0"/>
    <x v="1"/>
    <x v="176"/>
    <x v="0"/>
    <x v="1"/>
    <s v="Tesseramento"/>
    <x v="1"/>
    <x v="4"/>
    <x v="0"/>
    <m/>
  </r>
  <r>
    <n v="25753"/>
    <x v="0"/>
    <x v="0"/>
    <x v="0"/>
    <x v="0"/>
    <x v="1"/>
    <x v="176"/>
    <x v="0"/>
    <x v="0"/>
    <s v="Tesseramento"/>
    <x v="1"/>
    <x v="4"/>
    <x v="0"/>
    <m/>
  </r>
  <r>
    <n v="141170"/>
    <x v="0"/>
    <x v="0"/>
    <x v="0"/>
    <x v="0"/>
    <x v="7"/>
    <x v="11"/>
    <x v="0"/>
    <x v="0"/>
    <s v="Tesseramento"/>
    <x v="1"/>
    <x v="3"/>
    <x v="0"/>
    <m/>
  </r>
  <r>
    <n v="54989"/>
    <x v="0"/>
    <x v="0"/>
    <x v="0"/>
    <x v="0"/>
    <x v="1"/>
    <x v="176"/>
    <x v="0"/>
    <x v="1"/>
    <s v="Tesseramento"/>
    <x v="1"/>
    <x v="3"/>
    <x v="0"/>
    <m/>
  </r>
  <r>
    <n v="53182"/>
    <x v="0"/>
    <x v="0"/>
    <x v="0"/>
    <x v="0"/>
    <x v="1"/>
    <x v="176"/>
    <x v="0"/>
    <x v="0"/>
    <s v="Tesseramento"/>
    <x v="1"/>
    <x v="4"/>
    <x v="0"/>
    <m/>
  </r>
  <r>
    <n v="25754"/>
    <x v="0"/>
    <x v="0"/>
    <x v="0"/>
    <x v="0"/>
    <x v="1"/>
    <x v="176"/>
    <x v="0"/>
    <x v="0"/>
    <s v="Tesseramento"/>
    <x v="1"/>
    <x v="0"/>
    <x v="0"/>
    <m/>
  </r>
  <r>
    <n v="25761"/>
    <x v="0"/>
    <x v="0"/>
    <x v="0"/>
    <x v="0"/>
    <x v="1"/>
    <x v="176"/>
    <x v="0"/>
    <x v="0"/>
    <s v="Tesseramento"/>
    <x v="1"/>
    <x v="4"/>
    <x v="0"/>
    <m/>
  </r>
  <r>
    <n v="25760"/>
    <x v="0"/>
    <x v="0"/>
    <x v="0"/>
    <x v="0"/>
    <x v="1"/>
    <x v="176"/>
    <x v="0"/>
    <x v="1"/>
    <s v="Tesseramento"/>
    <x v="1"/>
    <x v="4"/>
    <x v="0"/>
    <m/>
  </r>
  <r>
    <n v="61960"/>
    <x v="0"/>
    <x v="0"/>
    <x v="0"/>
    <x v="0"/>
    <x v="1"/>
    <x v="176"/>
    <x v="0"/>
    <x v="0"/>
    <s v="Tesseramento"/>
    <x v="1"/>
    <x v="3"/>
    <x v="0"/>
    <m/>
  </r>
  <r>
    <n v="24571"/>
    <x v="0"/>
    <x v="0"/>
    <x v="0"/>
    <x v="0"/>
    <x v="4"/>
    <x v="219"/>
    <x v="0"/>
    <x v="1"/>
    <s v="Tesseramento"/>
    <x v="0"/>
    <x v="4"/>
    <x v="0"/>
    <m/>
  </r>
  <r>
    <n v="38423"/>
    <x v="0"/>
    <x v="0"/>
    <x v="0"/>
    <x v="0"/>
    <x v="1"/>
    <x v="176"/>
    <x v="0"/>
    <x v="0"/>
    <s v="Tesseramento"/>
    <x v="1"/>
    <x v="4"/>
    <x v="0"/>
    <m/>
  </r>
  <r>
    <n v="101230"/>
    <x v="0"/>
    <x v="0"/>
    <x v="0"/>
    <x v="0"/>
    <x v="1"/>
    <x v="176"/>
    <x v="0"/>
    <x v="0"/>
    <s v="Tesseramento"/>
    <x v="1"/>
    <x v="0"/>
    <x v="0"/>
    <m/>
  </r>
  <r>
    <n v="34398"/>
    <x v="0"/>
    <x v="0"/>
    <x v="0"/>
    <x v="0"/>
    <x v="7"/>
    <x v="11"/>
    <x v="0"/>
    <x v="0"/>
    <s v="Tesseramento"/>
    <x v="1"/>
    <x v="4"/>
    <x v="0"/>
    <m/>
  </r>
  <r>
    <n v="25774"/>
    <x v="0"/>
    <x v="0"/>
    <x v="0"/>
    <x v="0"/>
    <x v="1"/>
    <x v="176"/>
    <x v="0"/>
    <x v="1"/>
    <s v="Tesseramento"/>
    <x v="1"/>
    <x v="4"/>
    <x v="0"/>
    <m/>
  </r>
  <r>
    <n v="42928"/>
    <x v="0"/>
    <x v="0"/>
    <x v="0"/>
    <x v="0"/>
    <x v="1"/>
    <x v="176"/>
    <x v="0"/>
    <x v="0"/>
    <s v="Tesseramento"/>
    <x v="1"/>
    <x v="4"/>
    <x v="0"/>
    <m/>
  </r>
  <r>
    <n v="6008"/>
    <x v="0"/>
    <x v="0"/>
    <x v="0"/>
    <x v="0"/>
    <x v="1"/>
    <x v="176"/>
    <x v="0"/>
    <x v="0"/>
    <s v="Tesseramento"/>
    <x v="1"/>
    <x v="4"/>
    <x v="0"/>
    <m/>
  </r>
  <r>
    <n v="82124"/>
    <x v="0"/>
    <x v="0"/>
    <x v="0"/>
    <x v="0"/>
    <x v="1"/>
    <x v="176"/>
    <x v="0"/>
    <x v="1"/>
    <s v="Tesseramento"/>
    <x v="1"/>
    <x v="4"/>
    <x v="0"/>
    <m/>
  </r>
  <r>
    <n v="229403"/>
    <x v="0"/>
    <x v="0"/>
    <x v="0"/>
    <x v="0"/>
    <x v="1"/>
    <x v="176"/>
    <x v="0"/>
    <x v="0"/>
    <s v="Tesseramento"/>
    <x v="1"/>
    <x v="0"/>
    <x v="0"/>
    <m/>
  </r>
  <r>
    <n v="229402"/>
    <x v="0"/>
    <x v="0"/>
    <x v="0"/>
    <x v="0"/>
    <x v="1"/>
    <x v="176"/>
    <x v="0"/>
    <x v="1"/>
    <s v="Tesseramento"/>
    <x v="1"/>
    <x v="0"/>
    <x v="0"/>
    <m/>
  </r>
  <r>
    <n v="25779"/>
    <x v="0"/>
    <x v="0"/>
    <x v="0"/>
    <x v="0"/>
    <x v="1"/>
    <x v="176"/>
    <x v="0"/>
    <x v="1"/>
    <s v="Tesseramento"/>
    <x v="1"/>
    <x v="3"/>
    <x v="0"/>
    <m/>
  </r>
  <r>
    <n v="186726"/>
    <x v="0"/>
    <x v="0"/>
    <x v="0"/>
    <x v="0"/>
    <x v="1"/>
    <x v="176"/>
    <x v="0"/>
    <x v="0"/>
    <s v="Tesseramento"/>
    <x v="1"/>
    <x v="3"/>
    <x v="0"/>
    <m/>
  </r>
  <r>
    <n v="115237"/>
    <x v="0"/>
    <x v="0"/>
    <x v="0"/>
    <x v="0"/>
    <x v="1"/>
    <x v="176"/>
    <x v="0"/>
    <x v="0"/>
    <s v="Tesseramento"/>
    <x v="1"/>
    <x v="4"/>
    <x v="0"/>
    <m/>
  </r>
  <r>
    <n v="26176"/>
    <x v="0"/>
    <x v="0"/>
    <x v="0"/>
    <x v="0"/>
    <x v="1"/>
    <x v="176"/>
    <x v="0"/>
    <x v="1"/>
    <s v="Tesseramento"/>
    <x v="1"/>
    <x v="4"/>
    <x v="0"/>
    <m/>
  </r>
  <r>
    <n v="58004"/>
    <x v="0"/>
    <x v="0"/>
    <x v="0"/>
    <x v="0"/>
    <x v="1"/>
    <x v="176"/>
    <x v="0"/>
    <x v="0"/>
    <s v="Tesseramento"/>
    <x v="1"/>
    <x v="4"/>
    <x v="0"/>
    <m/>
  </r>
  <r>
    <n v="25784"/>
    <x v="0"/>
    <x v="0"/>
    <x v="0"/>
    <x v="0"/>
    <x v="1"/>
    <x v="176"/>
    <x v="0"/>
    <x v="0"/>
    <s v="Tesseramento"/>
    <x v="1"/>
    <x v="3"/>
    <x v="0"/>
    <m/>
  </r>
  <r>
    <n v="96480"/>
    <x v="0"/>
    <x v="0"/>
    <x v="0"/>
    <x v="0"/>
    <x v="1"/>
    <x v="176"/>
    <x v="0"/>
    <x v="1"/>
    <s v="Tesseramento"/>
    <x v="1"/>
    <x v="3"/>
    <x v="0"/>
    <m/>
  </r>
  <r>
    <n v="25787"/>
    <x v="0"/>
    <x v="0"/>
    <x v="0"/>
    <x v="0"/>
    <x v="1"/>
    <x v="176"/>
    <x v="0"/>
    <x v="0"/>
    <s v="Tesseramento"/>
    <x v="1"/>
    <x v="4"/>
    <x v="0"/>
    <m/>
  </r>
  <r>
    <n v="25788"/>
    <x v="0"/>
    <x v="0"/>
    <x v="0"/>
    <x v="0"/>
    <x v="1"/>
    <x v="176"/>
    <x v="0"/>
    <x v="1"/>
    <s v="Tesseramento"/>
    <x v="1"/>
    <x v="4"/>
    <x v="0"/>
    <m/>
  </r>
  <r>
    <n v="74986"/>
    <x v="0"/>
    <x v="0"/>
    <x v="0"/>
    <x v="0"/>
    <x v="1"/>
    <x v="176"/>
    <x v="0"/>
    <x v="0"/>
    <s v="Tesseramento"/>
    <x v="1"/>
    <x v="4"/>
    <x v="0"/>
    <m/>
  </r>
  <r>
    <n v="25791"/>
    <x v="0"/>
    <x v="0"/>
    <x v="0"/>
    <x v="0"/>
    <x v="1"/>
    <x v="176"/>
    <x v="0"/>
    <x v="1"/>
    <s v="Tesseramento"/>
    <x v="1"/>
    <x v="4"/>
    <x v="0"/>
    <m/>
  </r>
  <r>
    <n v="191249"/>
    <x v="0"/>
    <x v="0"/>
    <x v="0"/>
    <x v="0"/>
    <x v="1"/>
    <x v="176"/>
    <x v="0"/>
    <x v="0"/>
    <s v="Tesseramento"/>
    <x v="1"/>
    <x v="4"/>
    <x v="0"/>
    <m/>
  </r>
  <r>
    <n v="25795"/>
    <x v="0"/>
    <x v="0"/>
    <x v="0"/>
    <x v="0"/>
    <x v="1"/>
    <x v="176"/>
    <x v="0"/>
    <x v="1"/>
    <s v="Tesseramento"/>
    <x v="1"/>
    <x v="4"/>
    <x v="0"/>
    <m/>
  </r>
  <r>
    <n v="205401"/>
    <x v="0"/>
    <x v="0"/>
    <x v="0"/>
    <x v="4"/>
    <x v="1"/>
    <x v="176"/>
    <x v="0"/>
    <x v="1"/>
    <s v="Tesseramento"/>
    <x v="1"/>
    <x v="4"/>
    <x v="0"/>
    <m/>
  </r>
  <r>
    <n v="147368"/>
    <x v="0"/>
    <x v="0"/>
    <x v="0"/>
    <x v="0"/>
    <x v="1"/>
    <x v="176"/>
    <x v="0"/>
    <x v="1"/>
    <s v="Tesseramento"/>
    <x v="1"/>
    <x v="0"/>
    <x v="0"/>
    <m/>
  </r>
  <r>
    <n v="25797"/>
    <x v="0"/>
    <x v="0"/>
    <x v="0"/>
    <x v="1"/>
    <x v="1"/>
    <x v="176"/>
    <x v="0"/>
    <x v="0"/>
    <s v="Tesseramento"/>
    <x v="1"/>
    <x v="0"/>
    <x v="0"/>
    <m/>
  </r>
  <r>
    <n v="139322"/>
    <x v="0"/>
    <x v="0"/>
    <x v="0"/>
    <x v="0"/>
    <x v="1"/>
    <x v="176"/>
    <x v="0"/>
    <x v="1"/>
    <s v="Tesseramento"/>
    <x v="1"/>
    <x v="0"/>
    <x v="0"/>
    <m/>
  </r>
  <r>
    <n v="102746"/>
    <x v="0"/>
    <x v="0"/>
    <x v="0"/>
    <x v="0"/>
    <x v="1"/>
    <x v="176"/>
    <x v="0"/>
    <x v="0"/>
    <s v="Tesseramento"/>
    <x v="1"/>
    <x v="3"/>
    <x v="0"/>
    <m/>
  </r>
  <r>
    <n v="203797"/>
    <x v="0"/>
    <x v="0"/>
    <x v="0"/>
    <x v="2"/>
    <x v="1"/>
    <x v="176"/>
    <x v="0"/>
    <x v="0"/>
    <s v="Tesseramento"/>
    <x v="1"/>
    <x v="4"/>
    <x v="0"/>
    <m/>
  </r>
  <r>
    <n v="155311"/>
    <x v="1"/>
    <x v="0"/>
    <x v="0"/>
    <x v="0"/>
    <x v="1"/>
    <x v="176"/>
    <x v="0"/>
    <x v="1"/>
    <s v="Tesseramento"/>
    <x v="1"/>
    <x v="7"/>
    <x v="0"/>
    <m/>
  </r>
  <r>
    <n v="54687"/>
    <x v="0"/>
    <x v="0"/>
    <x v="0"/>
    <x v="0"/>
    <x v="1"/>
    <x v="176"/>
    <x v="0"/>
    <x v="0"/>
    <s v="Tesseramento"/>
    <x v="1"/>
    <x v="0"/>
    <x v="0"/>
    <m/>
  </r>
  <r>
    <n v="54688"/>
    <x v="0"/>
    <x v="0"/>
    <x v="0"/>
    <x v="0"/>
    <x v="1"/>
    <x v="176"/>
    <x v="0"/>
    <x v="0"/>
    <s v="Tesseramento"/>
    <x v="1"/>
    <x v="0"/>
    <x v="0"/>
    <m/>
  </r>
  <r>
    <n v="25807"/>
    <x v="0"/>
    <x v="0"/>
    <x v="0"/>
    <x v="0"/>
    <x v="1"/>
    <x v="176"/>
    <x v="0"/>
    <x v="0"/>
    <s v="Tesseramento"/>
    <x v="1"/>
    <x v="3"/>
    <x v="0"/>
    <m/>
  </r>
  <r>
    <n v="25809"/>
    <x v="0"/>
    <x v="0"/>
    <x v="0"/>
    <x v="0"/>
    <x v="1"/>
    <x v="176"/>
    <x v="0"/>
    <x v="1"/>
    <s v="Tesseramento"/>
    <x v="1"/>
    <x v="3"/>
    <x v="0"/>
    <m/>
  </r>
  <r>
    <n v="42930"/>
    <x v="0"/>
    <x v="0"/>
    <x v="0"/>
    <x v="0"/>
    <x v="1"/>
    <x v="176"/>
    <x v="0"/>
    <x v="1"/>
    <s v="Tesseramento"/>
    <x v="1"/>
    <x v="0"/>
    <x v="0"/>
    <m/>
  </r>
  <r>
    <n v="25808"/>
    <x v="0"/>
    <x v="0"/>
    <x v="0"/>
    <x v="0"/>
    <x v="1"/>
    <x v="176"/>
    <x v="0"/>
    <x v="0"/>
    <s v="Tesseramento"/>
    <x v="1"/>
    <x v="3"/>
    <x v="0"/>
    <m/>
  </r>
  <r>
    <n v="58005"/>
    <x v="0"/>
    <x v="0"/>
    <x v="0"/>
    <x v="0"/>
    <x v="1"/>
    <x v="176"/>
    <x v="0"/>
    <x v="0"/>
    <s v="Tesseramento"/>
    <x v="1"/>
    <x v="1"/>
    <x v="0"/>
    <m/>
  </r>
  <r>
    <n v="8958"/>
    <x v="0"/>
    <x v="0"/>
    <x v="0"/>
    <x v="0"/>
    <x v="1"/>
    <x v="176"/>
    <x v="0"/>
    <x v="0"/>
    <s v="Tesseramento"/>
    <x v="1"/>
    <x v="4"/>
    <x v="0"/>
    <m/>
  </r>
  <r>
    <n v="54637"/>
    <x v="0"/>
    <x v="0"/>
    <x v="0"/>
    <x v="0"/>
    <x v="1"/>
    <x v="176"/>
    <x v="0"/>
    <x v="1"/>
    <s v="Tesseramento"/>
    <x v="1"/>
    <x v="4"/>
    <x v="0"/>
    <m/>
  </r>
  <r>
    <n v="29991"/>
    <x v="0"/>
    <x v="0"/>
    <x v="0"/>
    <x v="0"/>
    <x v="1"/>
    <x v="176"/>
    <x v="0"/>
    <x v="0"/>
    <s v="Tesseramento"/>
    <x v="1"/>
    <x v="3"/>
    <x v="0"/>
    <m/>
  </r>
  <r>
    <n v="123178"/>
    <x v="0"/>
    <x v="0"/>
    <x v="0"/>
    <x v="2"/>
    <x v="1"/>
    <x v="176"/>
    <x v="0"/>
    <x v="1"/>
    <s v="Tesseramento"/>
    <x v="1"/>
    <x v="3"/>
    <x v="0"/>
    <m/>
  </r>
  <r>
    <n v="25828"/>
    <x v="0"/>
    <x v="0"/>
    <x v="0"/>
    <x v="0"/>
    <x v="1"/>
    <x v="176"/>
    <x v="0"/>
    <x v="1"/>
    <s v="Tesseramento"/>
    <x v="1"/>
    <x v="4"/>
    <x v="0"/>
    <m/>
  </r>
  <r>
    <n v="25826"/>
    <x v="0"/>
    <x v="0"/>
    <x v="0"/>
    <x v="0"/>
    <x v="1"/>
    <x v="176"/>
    <x v="0"/>
    <x v="0"/>
    <s v="Tesseramento"/>
    <x v="1"/>
    <x v="3"/>
    <x v="0"/>
    <m/>
  </r>
  <r>
    <n v="163575"/>
    <x v="0"/>
    <x v="0"/>
    <x v="0"/>
    <x v="0"/>
    <x v="1"/>
    <x v="176"/>
    <x v="0"/>
    <x v="1"/>
    <s v="Tesseramento"/>
    <x v="1"/>
    <x v="0"/>
    <x v="0"/>
    <m/>
  </r>
  <r>
    <n v="25825"/>
    <x v="0"/>
    <x v="0"/>
    <x v="0"/>
    <x v="0"/>
    <x v="1"/>
    <x v="176"/>
    <x v="0"/>
    <x v="0"/>
    <s v="Tesseramento"/>
    <x v="1"/>
    <x v="4"/>
    <x v="0"/>
    <m/>
  </r>
  <r>
    <n v="8971"/>
    <x v="0"/>
    <x v="0"/>
    <x v="0"/>
    <x v="0"/>
    <x v="1"/>
    <x v="176"/>
    <x v="0"/>
    <x v="0"/>
    <s v="Tesseramento"/>
    <x v="1"/>
    <x v="4"/>
    <x v="0"/>
    <m/>
  </r>
  <r>
    <n v="8970"/>
    <x v="0"/>
    <x v="0"/>
    <x v="0"/>
    <x v="0"/>
    <x v="1"/>
    <x v="176"/>
    <x v="0"/>
    <x v="1"/>
    <s v="Tesseramento"/>
    <x v="1"/>
    <x v="4"/>
    <x v="0"/>
    <m/>
  </r>
  <r>
    <n v="25832"/>
    <x v="0"/>
    <x v="0"/>
    <x v="0"/>
    <x v="0"/>
    <x v="1"/>
    <x v="176"/>
    <x v="0"/>
    <x v="0"/>
    <s v="Tesseramento"/>
    <x v="1"/>
    <x v="4"/>
    <x v="0"/>
    <m/>
  </r>
  <r>
    <n v="108894"/>
    <x v="0"/>
    <x v="0"/>
    <x v="0"/>
    <x v="0"/>
    <x v="1"/>
    <x v="176"/>
    <x v="0"/>
    <x v="0"/>
    <s v="Tesseramento"/>
    <x v="1"/>
    <x v="0"/>
    <x v="0"/>
    <m/>
  </r>
  <r>
    <n v="36008"/>
    <x v="0"/>
    <x v="0"/>
    <x v="0"/>
    <x v="0"/>
    <x v="1"/>
    <x v="176"/>
    <x v="0"/>
    <x v="0"/>
    <s v="Tesseramento"/>
    <x v="1"/>
    <x v="4"/>
    <x v="0"/>
    <m/>
  </r>
  <r>
    <n v="655"/>
    <x v="0"/>
    <x v="0"/>
    <x v="0"/>
    <x v="0"/>
    <x v="1"/>
    <x v="176"/>
    <x v="0"/>
    <x v="0"/>
    <s v="Tesseramento"/>
    <x v="1"/>
    <x v="4"/>
    <x v="0"/>
    <m/>
  </r>
  <r>
    <n v="653"/>
    <x v="0"/>
    <x v="0"/>
    <x v="0"/>
    <x v="0"/>
    <x v="1"/>
    <x v="176"/>
    <x v="0"/>
    <x v="1"/>
    <s v="Tesseramento"/>
    <x v="1"/>
    <x v="4"/>
    <x v="0"/>
    <m/>
  </r>
  <r>
    <n v="25838"/>
    <x v="0"/>
    <x v="0"/>
    <x v="0"/>
    <x v="0"/>
    <x v="1"/>
    <x v="176"/>
    <x v="0"/>
    <x v="0"/>
    <s v="Tesseramento"/>
    <x v="1"/>
    <x v="3"/>
    <x v="0"/>
    <m/>
  </r>
  <r>
    <n v="25839"/>
    <x v="0"/>
    <x v="0"/>
    <x v="0"/>
    <x v="2"/>
    <x v="1"/>
    <x v="176"/>
    <x v="0"/>
    <x v="1"/>
    <s v="Tesseramento"/>
    <x v="1"/>
    <x v="3"/>
    <x v="0"/>
    <m/>
  </r>
  <r>
    <n v="228498"/>
    <x v="0"/>
    <x v="0"/>
    <x v="0"/>
    <x v="0"/>
    <x v="1"/>
    <x v="176"/>
    <x v="0"/>
    <x v="1"/>
    <s v="Tesseramento"/>
    <x v="1"/>
    <x v="3"/>
    <x v="0"/>
    <m/>
  </r>
  <r>
    <n v="25841"/>
    <x v="0"/>
    <x v="0"/>
    <x v="0"/>
    <x v="0"/>
    <x v="1"/>
    <x v="176"/>
    <x v="0"/>
    <x v="1"/>
    <s v="Tesseramento"/>
    <x v="1"/>
    <x v="4"/>
    <x v="0"/>
    <m/>
  </r>
  <r>
    <n v="72402"/>
    <x v="0"/>
    <x v="0"/>
    <x v="0"/>
    <x v="0"/>
    <x v="1"/>
    <x v="176"/>
    <x v="0"/>
    <x v="0"/>
    <s v="Tesseramento"/>
    <x v="1"/>
    <x v="4"/>
    <x v="0"/>
    <m/>
  </r>
  <r>
    <n v="15533"/>
    <x v="0"/>
    <x v="0"/>
    <x v="0"/>
    <x v="1"/>
    <x v="1"/>
    <x v="176"/>
    <x v="0"/>
    <x v="1"/>
    <s v="Tesseramento"/>
    <x v="1"/>
    <x v="4"/>
    <x v="0"/>
    <m/>
  </r>
  <r>
    <n v="181149"/>
    <x v="0"/>
    <x v="0"/>
    <x v="0"/>
    <x v="2"/>
    <x v="1"/>
    <x v="176"/>
    <x v="0"/>
    <x v="1"/>
    <s v="Tesseramento"/>
    <x v="1"/>
    <x v="3"/>
    <x v="0"/>
    <m/>
  </r>
  <r>
    <n v="25843"/>
    <x v="0"/>
    <x v="0"/>
    <x v="0"/>
    <x v="0"/>
    <x v="1"/>
    <x v="176"/>
    <x v="0"/>
    <x v="1"/>
    <s v="Tesseramento"/>
    <x v="1"/>
    <x v="4"/>
    <x v="0"/>
    <m/>
  </r>
  <r>
    <n v="115078"/>
    <x v="0"/>
    <x v="0"/>
    <x v="0"/>
    <x v="1"/>
    <x v="1"/>
    <x v="176"/>
    <x v="0"/>
    <x v="1"/>
    <s v="Tesseramento"/>
    <x v="1"/>
    <x v="4"/>
    <x v="0"/>
    <m/>
  </r>
  <r>
    <n v="96481"/>
    <x v="0"/>
    <x v="0"/>
    <x v="0"/>
    <x v="0"/>
    <x v="1"/>
    <x v="176"/>
    <x v="0"/>
    <x v="0"/>
    <s v="Tesseramento"/>
    <x v="1"/>
    <x v="4"/>
    <x v="0"/>
    <m/>
  </r>
  <r>
    <n v="228618"/>
    <x v="0"/>
    <x v="0"/>
    <x v="0"/>
    <x v="0"/>
    <x v="4"/>
    <x v="219"/>
    <x v="0"/>
    <x v="1"/>
    <s v="Tesseramento"/>
    <x v="0"/>
    <x v="0"/>
    <x v="0"/>
    <m/>
  </r>
  <r>
    <n v="25855"/>
    <x v="0"/>
    <x v="0"/>
    <x v="0"/>
    <x v="0"/>
    <x v="1"/>
    <x v="176"/>
    <x v="0"/>
    <x v="0"/>
    <s v="Tesseramento"/>
    <x v="1"/>
    <x v="0"/>
    <x v="0"/>
    <m/>
  </r>
  <r>
    <n v="203798"/>
    <x v="0"/>
    <x v="0"/>
    <x v="0"/>
    <x v="2"/>
    <x v="1"/>
    <x v="176"/>
    <x v="0"/>
    <x v="1"/>
    <s v="Tesseramento"/>
    <x v="1"/>
    <x v="3"/>
    <x v="0"/>
    <m/>
  </r>
  <r>
    <n v="20270"/>
    <x v="0"/>
    <x v="0"/>
    <x v="0"/>
    <x v="0"/>
    <x v="1"/>
    <x v="176"/>
    <x v="0"/>
    <x v="1"/>
    <s v="Tesseramento"/>
    <x v="1"/>
    <x v="4"/>
    <x v="0"/>
    <m/>
  </r>
  <r>
    <n v="79012"/>
    <x v="0"/>
    <x v="0"/>
    <x v="0"/>
    <x v="0"/>
    <x v="1"/>
    <x v="176"/>
    <x v="0"/>
    <x v="0"/>
    <s v="Tesseramento"/>
    <x v="1"/>
    <x v="4"/>
    <x v="0"/>
    <m/>
  </r>
  <r>
    <n v="25864"/>
    <x v="0"/>
    <x v="0"/>
    <x v="0"/>
    <x v="0"/>
    <x v="1"/>
    <x v="176"/>
    <x v="0"/>
    <x v="1"/>
    <s v="Tesseramento"/>
    <x v="1"/>
    <x v="4"/>
    <x v="0"/>
    <m/>
  </r>
  <r>
    <n v="25872"/>
    <x v="0"/>
    <x v="0"/>
    <x v="0"/>
    <x v="0"/>
    <x v="1"/>
    <x v="176"/>
    <x v="0"/>
    <x v="0"/>
    <s v="Tesseramento"/>
    <x v="1"/>
    <x v="4"/>
    <x v="0"/>
    <m/>
  </r>
  <r>
    <n v="31323"/>
    <x v="0"/>
    <x v="0"/>
    <x v="0"/>
    <x v="0"/>
    <x v="1"/>
    <x v="176"/>
    <x v="0"/>
    <x v="0"/>
    <s v="Tesseramento"/>
    <x v="1"/>
    <x v="4"/>
    <x v="0"/>
    <m/>
  </r>
  <r>
    <n v="181150"/>
    <x v="0"/>
    <x v="0"/>
    <x v="0"/>
    <x v="2"/>
    <x v="1"/>
    <x v="176"/>
    <x v="0"/>
    <x v="1"/>
    <s v="Tesseramento"/>
    <x v="1"/>
    <x v="4"/>
    <x v="0"/>
    <m/>
  </r>
  <r>
    <n v="32513"/>
    <x v="0"/>
    <x v="0"/>
    <x v="0"/>
    <x v="0"/>
    <x v="1"/>
    <x v="176"/>
    <x v="0"/>
    <x v="1"/>
    <s v="Tesseramento"/>
    <x v="1"/>
    <x v="4"/>
    <x v="0"/>
    <m/>
  </r>
  <r>
    <n v="25880"/>
    <x v="0"/>
    <x v="0"/>
    <x v="0"/>
    <x v="1"/>
    <x v="1"/>
    <x v="176"/>
    <x v="0"/>
    <x v="0"/>
    <s v="Tesseramento"/>
    <x v="1"/>
    <x v="4"/>
    <x v="0"/>
    <m/>
  </r>
  <r>
    <n v="25881"/>
    <x v="0"/>
    <x v="0"/>
    <x v="0"/>
    <x v="2"/>
    <x v="1"/>
    <x v="176"/>
    <x v="0"/>
    <x v="0"/>
    <s v="Tesseramento"/>
    <x v="1"/>
    <x v="0"/>
    <x v="0"/>
    <m/>
  </r>
  <r>
    <n v="79350"/>
    <x v="0"/>
    <x v="0"/>
    <x v="0"/>
    <x v="0"/>
    <x v="1"/>
    <x v="176"/>
    <x v="0"/>
    <x v="1"/>
    <s v="Tesseramento"/>
    <x v="1"/>
    <x v="4"/>
    <x v="0"/>
    <m/>
  </r>
  <r>
    <n v="664"/>
    <x v="0"/>
    <x v="0"/>
    <x v="0"/>
    <x v="0"/>
    <x v="1"/>
    <x v="176"/>
    <x v="0"/>
    <x v="0"/>
    <s v="Tesseramento"/>
    <x v="1"/>
    <x v="4"/>
    <x v="0"/>
    <m/>
  </r>
  <r>
    <n v="669"/>
    <x v="0"/>
    <x v="0"/>
    <x v="0"/>
    <x v="0"/>
    <x v="1"/>
    <x v="176"/>
    <x v="0"/>
    <x v="1"/>
    <s v="Tesseramento"/>
    <x v="1"/>
    <x v="4"/>
    <x v="0"/>
    <m/>
  </r>
  <r>
    <n v="165157"/>
    <x v="0"/>
    <x v="0"/>
    <x v="0"/>
    <x v="2"/>
    <x v="1"/>
    <x v="176"/>
    <x v="0"/>
    <x v="0"/>
    <s v="Tesseramento"/>
    <x v="1"/>
    <x v="0"/>
    <x v="0"/>
    <m/>
  </r>
  <r>
    <n v="59633"/>
    <x v="0"/>
    <x v="0"/>
    <x v="0"/>
    <x v="0"/>
    <x v="1"/>
    <x v="176"/>
    <x v="0"/>
    <x v="1"/>
    <s v="Tesseramento"/>
    <x v="1"/>
    <x v="4"/>
    <x v="0"/>
    <m/>
  </r>
  <r>
    <n v="58867"/>
    <x v="0"/>
    <x v="0"/>
    <x v="0"/>
    <x v="0"/>
    <x v="1"/>
    <x v="176"/>
    <x v="0"/>
    <x v="0"/>
    <s v="Tesseramento"/>
    <x v="1"/>
    <x v="1"/>
    <x v="0"/>
    <m/>
  </r>
  <r>
    <n v="228619"/>
    <x v="0"/>
    <x v="0"/>
    <x v="0"/>
    <x v="0"/>
    <x v="4"/>
    <x v="219"/>
    <x v="0"/>
    <x v="0"/>
    <s v="Tesseramento"/>
    <x v="0"/>
    <x v="0"/>
    <x v="0"/>
    <m/>
  </r>
  <r>
    <n v="25896"/>
    <x v="0"/>
    <x v="0"/>
    <x v="0"/>
    <x v="0"/>
    <x v="1"/>
    <x v="176"/>
    <x v="0"/>
    <x v="1"/>
    <s v="Tesseramento"/>
    <x v="1"/>
    <x v="4"/>
    <x v="0"/>
    <m/>
  </r>
  <r>
    <n v="25895"/>
    <x v="0"/>
    <x v="0"/>
    <x v="0"/>
    <x v="0"/>
    <x v="1"/>
    <x v="176"/>
    <x v="0"/>
    <x v="0"/>
    <s v="Tesseramento"/>
    <x v="1"/>
    <x v="3"/>
    <x v="0"/>
    <m/>
  </r>
  <r>
    <n v="36010"/>
    <x v="0"/>
    <x v="0"/>
    <x v="0"/>
    <x v="0"/>
    <x v="1"/>
    <x v="176"/>
    <x v="0"/>
    <x v="1"/>
    <s v="Tesseramento"/>
    <x v="1"/>
    <x v="0"/>
    <x v="0"/>
    <m/>
  </r>
  <r>
    <n v="125735"/>
    <x v="0"/>
    <x v="0"/>
    <x v="0"/>
    <x v="0"/>
    <x v="1"/>
    <x v="176"/>
    <x v="0"/>
    <x v="0"/>
    <s v="Tesseramento"/>
    <x v="1"/>
    <x v="0"/>
    <x v="0"/>
    <m/>
  </r>
  <r>
    <n v="25897"/>
    <x v="0"/>
    <x v="0"/>
    <x v="0"/>
    <x v="2"/>
    <x v="1"/>
    <x v="176"/>
    <x v="0"/>
    <x v="1"/>
    <s v="Tesseramento"/>
    <x v="1"/>
    <x v="4"/>
    <x v="0"/>
    <m/>
  </r>
  <r>
    <n v="20082"/>
    <x v="0"/>
    <x v="0"/>
    <x v="0"/>
    <x v="0"/>
    <x v="1"/>
    <x v="176"/>
    <x v="0"/>
    <x v="0"/>
    <s v="Tesseramento"/>
    <x v="1"/>
    <x v="4"/>
    <x v="0"/>
    <m/>
  </r>
  <r>
    <n v="25904"/>
    <x v="0"/>
    <x v="0"/>
    <x v="0"/>
    <x v="0"/>
    <x v="1"/>
    <x v="176"/>
    <x v="0"/>
    <x v="0"/>
    <s v="Tesseramento"/>
    <x v="1"/>
    <x v="0"/>
    <x v="0"/>
    <m/>
  </r>
  <r>
    <n v="52178"/>
    <x v="0"/>
    <x v="0"/>
    <x v="0"/>
    <x v="0"/>
    <x v="1"/>
    <x v="176"/>
    <x v="0"/>
    <x v="1"/>
    <s v="Tesseramento"/>
    <x v="1"/>
    <x v="4"/>
    <x v="0"/>
    <m/>
  </r>
  <r>
    <n v="30746"/>
    <x v="0"/>
    <x v="0"/>
    <x v="0"/>
    <x v="0"/>
    <x v="1"/>
    <x v="176"/>
    <x v="0"/>
    <x v="0"/>
    <s v="Tesseramento"/>
    <x v="1"/>
    <x v="0"/>
    <x v="0"/>
    <m/>
  </r>
  <r>
    <n v="25906"/>
    <x v="0"/>
    <x v="0"/>
    <x v="0"/>
    <x v="2"/>
    <x v="1"/>
    <x v="176"/>
    <x v="0"/>
    <x v="1"/>
    <s v="Tesseramento"/>
    <x v="1"/>
    <x v="4"/>
    <x v="0"/>
    <m/>
  </r>
  <r>
    <n v="130045"/>
    <x v="0"/>
    <x v="0"/>
    <x v="0"/>
    <x v="0"/>
    <x v="1"/>
    <x v="176"/>
    <x v="0"/>
    <x v="1"/>
    <s v="Tesseramento"/>
    <x v="1"/>
    <x v="3"/>
    <x v="0"/>
    <m/>
  </r>
  <r>
    <n v="1473"/>
    <x v="0"/>
    <x v="0"/>
    <x v="0"/>
    <x v="0"/>
    <x v="1"/>
    <x v="176"/>
    <x v="0"/>
    <x v="1"/>
    <s v="Tesseramento"/>
    <x v="1"/>
    <x v="3"/>
    <x v="0"/>
    <m/>
  </r>
  <r>
    <n v="182800"/>
    <x v="0"/>
    <x v="0"/>
    <x v="0"/>
    <x v="0"/>
    <x v="4"/>
    <x v="219"/>
    <x v="0"/>
    <x v="0"/>
    <s v="Tesseramento"/>
    <x v="0"/>
    <x v="4"/>
    <x v="0"/>
    <m/>
  </r>
  <r>
    <n v="179912"/>
    <x v="0"/>
    <x v="0"/>
    <x v="0"/>
    <x v="0"/>
    <x v="1"/>
    <x v="176"/>
    <x v="0"/>
    <x v="1"/>
    <s v="Tesseramento"/>
    <x v="1"/>
    <x v="0"/>
    <x v="0"/>
    <m/>
  </r>
  <r>
    <n v="65939"/>
    <x v="0"/>
    <x v="0"/>
    <x v="0"/>
    <x v="0"/>
    <x v="1"/>
    <x v="176"/>
    <x v="0"/>
    <x v="0"/>
    <s v="Tesseramento"/>
    <x v="1"/>
    <x v="4"/>
    <x v="0"/>
    <m/>
  </r>
  <r>
    <n v="25910"/>
    <x v="0"/>
    <x v="0"/>
    <x v="0"/>
    <x v="0"/>
    <x v="1"/>
    <x v="176"/>
    <x v="0"/>
    <x v="0"/>
    <s v="Tesseramento"/>
    <x v="1"/>
    <x v="4"/>
    <x v="0"/>
    <m/>
  </r>
  <r>
    <n v="25911"/>
    <x v="0"/>
    <x v="0"/>
    <x v="0"/>
    <x v="0"/>
    <x v="1"/>
    <x v="176"/>
    <x v="0"/>
    <x v="0"/>
    <s v="Tesseramento"/>
    <x v="1"/>
    <x v="0"/>
    <x v="0"/>
    <m/>
  </r>
  <r>
    <n v="74942"/>
    <x v="0"/>
    <x v="0"/>
    <x v="0"/>
    <x v="0"/>
    <x v="1"/>
    <x v="176"/>
    <x v="0"/>
    <x v="0"/>
    <s v="Tesseramento"/>
    <x v="1"/>
    <x v="4"/>
    <x v="0"/>
    <m/>
  </r>
  <r>
    <n v="105183"/>
    <x v="0"/>
    <x v="0"/>
    <x v="0"/>
    <x v="0"/>
    <x v="1"/>
    <x v="176"/>
    <x v="0"/>
    <x v="0"/>
    <s v="Tesseramento"/>
    <x v="1"/>
    <x v="0"/>
    <x v="0"/>
    <m/>
  </r>
  <r>
    <n v="55599"/>
    <x v="0"/>
    <x v="0"/>
    <x v="0"/>
    <x v="0"/>
    <x v="1"/>
    <x v="176"/>
    <x v="0"/>
    <x v="0"/>
    <s v="Tesseramento"/>
    <x v="1"/>
    <x v="4"/>
    <x v="0"/>
    <m/>
  </r>
  <r>
    <n v="117165"/>
    <x v="0"/>
    <x v="0"/>
    <x v="0"/>
    <x v="0"/>
    <x v="1"/>
    <x v="176"/>
    <x v="0"/>
    <x v="0"/>
    <s v="Tesseramento"/>
    <x v="1"/>
    <x v="3"/>
    <x v="0"/>
    <m/>
  </r>
  <r>
    <n v="55600"/>
    <x v="0"/>
    <x v="0"/>
    <x v="0"/>
    <x v="0"/>
    <x v="1"/>
    <x v="176"/>
    <x v="0"/>
    <x v="1"/>
    <s v="Tesseramento"/>
    <x v="1"/>
    <x v="4"/>
    <x v="0"/>
    <m/>
  </r>
  <r>
    <n v="63794"/>
    <x v="0"/>
    <x v="0"/>
    <x v="0"/>
    <x v="0"/>
    <x v="1"/>
    <x v="176"/>
    <x v="0"/>
    <x v="1"/>
    <s v="Tesseramento"/>
    <x v="1"/>
    <x v="4"/>
    <x v="0"/>
    <m/>
  </r>
  <r>
    <n v="223302"/>
    <x v="0"/>
    <x v="0"/>
    <x v="0"/>
    <x v="2"/>
    <x v="1"/>
    <x v="176"/>
    <x v="0"/>
    <x v="1"/>
    <s v="Tesseramento"/>
    <x v="1"/>
    <x v="4"/>
    <x v="0"/>
    <m/>
  </r>
  <r>
    <n v="181151"/>
    <x v="0"/>
    <x v="0"/>
    <x v="0"/>
    <x v="2"/>
    <x v="1"/>
    <x v="176"/>
    <x v="0"/>
    <x v="0"/>
    <s v="Tesseramento"/>
    <x v="1"/>
    <x v="4"/>
    <x v="0"/>
    <m/>
  </r>
  <r>
    <n v="36797"/>
    <x v="0"/>
    <x v="0"/>
    <x v="0"/>
    <x v="0"/>
    <x v="1"/>
    <x v="176"/>
    <x v="0"/>
    <x v="1"/>
    <s v="Tesseramento"/>
    <x v="1"/>
    <x v="3"/>
    <x v="0"/>
    <m/>
  </r>
  <r>
    <n v="25922"/>
    <x v="0"/>
    <x v="0"/>
    <x v="0"/>
    <x v="1"/>
    <x v="1"/>
    <x v="176"/>
    <x v="0"/>
    <x v="1"/>
    <s v="Tesseramento"/>
    <x v="1"/>
    <x v="4"/>
    <x v="0"/>
    <m/>
  </r>
  <r>
    <n v="25923"/>
    <x v="0"/>
    <x v="0"/>
    <x v="0"/>
    <x v="0"/>
    <x v="1"/>
    <x v="176"/>
    <x v="0"/>
    <x v="0"/>
    <s v="Tesseramento"/>
    <x v="1"/>
    <x v="4"/>
    <x v="0"/>
    <m/>
  </r>
  <r>
    <n v="100362"/>
    <x v="0"/>
    <x v="0"/>
    <x v="0"/>
    <x v="0"/>
    <x v="1"/>
    <x v="176"/>
    <x v="0"/>
    <x v="0"/>
    <s v="Tesseramento"/>
    <x v="1"/>
    <x v="0"/>
    <x v="0"/>
    <m/>
  </r>
  <r>
    <n v="158391"/>
    <x v="0"/>
    <x v="0"/>
    <x v="0"/>
    <x v="0"/>
    <x v="1"/>
    <x v="176"/>
    <x v="0"/>
    <x v="0"/>
    <s v="Tesseramento"/>
    <x v="1"/>
    <x v="0"/>
    <x v="0"/>
    <m/>
  </r>
  <r>
    <n v="103859"/>
    <x v="0"/>
    <x v="0"/>
    <x v="0"/>
    <x v="0"/>
    <x v="1"/>
    <x v="176"/>
    <x v="0"/>
    <x v="0"/>
    <s v="Tesseramento"/>
    <x v="1"/>
    <x v="0"/>
    <x v="0"/>
    <m/>
  </r>
  <r>
    <n v="25931"/>
    <x v="0"/>
    <x v="0"/>
    <x v="0"/>
    <x v="0"/>
    <x v="1"/>
    <x v="176"/>
    <x v="0"/>
    <x v="0"/>
    <s v="Tesseramento"/>
    <x v="1"/>
    <x v="4"/>
    <x v="0"/>
    <m/>
  </r>
  <r>
    <n v="104769"/>
    <x v="0"/>
    <x v="0"/>
    <x v="0"/>
    <x v="1"/>
    <x v="1"/>
    <x v="176"/>
    <x v="0"/>
    <x v="0"/>
    <s v="Tesseramento"/>
    <x v="1"/>
    <x v="4"/>
    <x v="0"/>
    <m/>
  </r>
  <r>
    <n v="107713"/>
    <x v="0"/>
    <x v="0"/>
    <x v="0"/>
    <x v="1"/>
    <x v="1"/>
    <x v="176"/>
    <x v="0"/>
    <x v="0"/>
    <s v="Tesseramento"/>
    <x v="1"/>
    <x v="3"/>
    <x v="0"/>
    <m/>
  </r>
  <r>
    <n v="32740"/>
    <x v="0"/>
    <x v="0"/>
    <x v="0"/>
    <x v="0"/>
    <x v="1"/>
    <x v="176"/>
    <x v="0"/>
    <x v="0"/>
    <s v="Tesseramento"/>
    <x v="1"/>
    <x v="0"/>
    <x v="0"/>
    <m/>
  </r>
  <r>
    <n v="25939"/>
    <x v="0"/>
    <x v="0"/>
    <x v="0"/>
    <x v="0"/>
    <x v="1"/>
    <x v="176"/>
    <x v="0"/>
    <x v="0"/>
    <s v="Tesseramento"/>
    <x v="1"/>
    <x v="4"/>
    <x v="0"/>
    <m/>
  </r>
  <r>
    <n v="25938"/>
    <x v="0"/>
    <x v="0"/>
    <x v="0"/>
    <x v="0"/>
    <x v="1"/>
    <x v="176"/>
    <x v="0"/>
    <x v="1"/>
    <s v="Tesseramento"/>
    <x v="1"/>
    <x v="4"/>
    <x v="0"/>
    <m/>
  </r>
  <r>
    <n v="80743"/>
    <x v="0"/>
    <x v="0"/>
    <x v="0"/>
    <x v="1"/>
    <x v="1"/>
    <x v="176"/>
    <x v="0"/>
    <x v="0"/>
    <s v="Tesseramento"/>
    <x v="1"/>
    <x v="4"/>
    <x v="0"/>
    <m/>
  </r>
  <r>
    <n v="79001"/>
    <x v="0"/>
    <x v="0"/>
    <x v="0"/>
    <x v="0"/>
    <x v="1"/>
    <x v="176"/>
    <x v="0"/>
    <x v="1"/>
    <s v="Tesseramento"/>
    <x v="1"/>
    <x v="4"/>
    <x v="0"/>
    <m/>
  </r>
  <r>
    <n v="43334"/>
    <x v="0"/>
    <x v="0"/>
    <x v="0"/>
    <x v="0"/>
    <x v="1"/>
    <x v="176"/>
    <x v="0"/>
    <x v="0"/>
    <s v="Tesseramento"/>
    <x v="1"/>
    <x v="0"/>
    <x v="0"/>
    <m/>
  </r>
  <r>
    <n v="42934"/>
    <x v="0"/>
    <x v="0"/>
    <x v="0"/>
    <x v="0"/>
    <x v="1"/>
    <x v="176"/>
    <x v="0"/>
    <x v="1"/>
    <s v="Tesseramento"/>
    <x v="1"/>
    <x v="4"/>
    <x v="0"/>
    <m/>
  </r>
  <r>
    <n v="28946"/>
    <x v="0"/>
    <x v="0"/>
    <x v="0"/>
    <x v="0"/>
    <x v="1"/>
    <x v="176"/>
    <x v="0"/>
    <x v="0"/>
    <s v="Tesseramento"/>
    <x v="1"/>
    <x v="4"/>
    <x v="0"/>
    <m/>
  </r>
  <r>
    <n v="191638"/>
    <x v="0"/>
    <x v="0"/>
    <x v="0"/>
    <x v="2"/>
    <x v="1"/>
    <x v="176"/>
    <x v="0"/>
    <x v="1"/>
    <s v="Tesseramento"/>
    <x v="1"/>
    <x v="0"/>
    <x v="0"/>
    <m/>
  </r>
  <r>
    <n v="45925"/>
    <x v="0"/>
    <x v="0"/>
    <x v="0"/>
    <x v="0"/>
    <x v="1"/>
    <x v="176"/>
    <x v="0"/>
    <x v="1"/>
    <s v="Tesseramento"/>
    <x v="1"/>
    <x v="4"/>
    <x v="0"/>
    <m/>
  </r>
  <r>
    <n v="219803"/>
    <x v="0"/>
    <x v="0"/>
    <x v="0"/>
    <x v="2"/>
    <x v="1"/>
    <x v="176"/>
    <x v="0"/>
    <x v="0"/>
    <s v="Tesseramento"/>
    <x v="1"/>
    <x v="4"/>
    <x v="0"/>
    <m/>
  </r>
  <r>
    <n v="168500"/>
    <x v="0"/>
    <x v="0"/>
    <x v="0"/>
    <x v="0"/>
    <x v="1"/>
    <x v="176"/>
    <x v="0"/>
    <x v="1"/>
    <s v="Tesseramento"/>
    <x v="1"/>
    <x v="4"/>
    <x v="0"/>
    <m/>
  </r>
  <r>
    <n v="25948"/>
    <x v="0"/>
    <x v="0"/>
    <x v="0"/>
    <x v="2"/>
    <x v="1"/>
    <x v="176"/>
    <x v="0"/>
    <x v="0"/>
    <s v="Tesseramento"/>
    <x v="1"/>
    <x v="4"/>
    <x v="0"/>
    <m/>
  </r>
  <r>
    <n v="61594"/>
    <x v="0"/>
    <x v="0"/>
    <x v="0"/>
    <x v="2"/>
    <x v="1"/>
    <x v="176"/>
    <x v="0"/>
    <x v="1"/>
    <s v="Tesseramento"/>
    <x v="1"/>
    <x v="4"/>
    <x v="0"/>
    <m/>
  </r>
  <r>
    <n v="25950"/>
    <x v="0"/>
    <x v="0"/>
    <x v="0"/>
    <x v="0"/>
    <x v="1"/>
    <x v="176"/>
    <x v="0"/>
    <x v="1"/>
    <s v="Tesseramento"/>
    <x v="1"/>
    <x v="4"/>
    <x v="0"/>
    <m/>
  </r>
  <r>
    <n v="71845"/>
    <x v="0"/>
    <x v="0"/>
    <x v="0"/>
    <x v="0"/>
    <x v="1"/>
    <x v="176"/>
    <x v="0"/>
    <x v="1"/>
    <s v="Tesseramento"/>
    <x v="1"/>
    <x v="4"/>
    <x v="0"/>
    <m/>
  </r>
  <r>
    <n v="25958"/>
    <x v="0"/>
    <x v="0"/>
    <x v="0"/>
    <x v="0"/>
    <x v="1"/>
    <x v="176"/>
    <x v="0"/>
    <x v="1"/>
    <s v="Tesseramento"/>
    <x v="1"/>
    <x v="4"/>
    <x v="0"/>
    <m/>
  </r>
  <r>
    <n v="102749"/>
    <x v="0"/>
    <x v="0"/>
    <x v="0"/>
    <x v="0"/>
    <x v="1"/>
    <x v="176"/>
    <x v="0"/>
    <x v="0"/>
    <s v="Tesseramento"/>
    <x v="1"/>
    <x v="0"/>
    <x v="0"/>
    <m/>
  </r>
  <r>
    <n v="25960"/>
    <x v="0"/>
    <x v="0"/>
    <x v="0"/>
    <x v="0"/>
    <x v="1"/>
    <x v="176"/>
    <x v="0"/>
    <x v="0"/>
    <s v="Tesseramento"/>
    <x v="1"/>
    <x v="4"/>
    <x v="0"/>
    <m/>
  </r>
  <r>
    <n v="25964"/>
    <x v="0"/>
    <x v="0"/>
    <x v="0"/>
    <x v="0"/>
    <x v="1"/>
    <x v="176"/>
    <x v="0"/>
    <x v="0"/>
    <s v="Tesseramento"/>
    <x v="1"/>
    <x v="4"/>
    <x v="0"/>
    <m/>
  </r>
  <r>
    <n v="25965"/>
    <x v="0"/>
    <x v="0"/>
    <x v="0"/>
    <x v="0"/>
    <x v="1"/>
    <x v="176"/>
    <x v="0"/>
    <x v="0"/>
    <s v="Tesseramento"/>
    <x v="1"/>
    <x v="0"/>
    <x v="0"/>
    <m/>
  </r>
  <r>
    <n v="98300"/>
    <x v="0"/>
    <x v="0"/>
    <x v="0"/>
    <x v="0"/>
    <x v="1"/>
    <x v="176"/>
    <x v="0"/>
    <x v="0"/>
    <s v="Tesseramento"/>
    <x v="1"/>
    <x v="0"/>
    <x v="0"/>
    <m/>
  </r>
  <r>
    <n v="136990"/>
    <x v="0"/>
    <x v="0"/>
    <x v="0"/>
    <x v="1"/>
    <x v="1"/>
    <x v="176"/>
    <x v="0"/>
    <x v="1"/>
    <s v="Tesseramento"/>
    <x v="1"/>
    <x v="4"/>
    <x v="0"/>
    <m/>
  </r>
  <r>
    <n v="111785"/>
    <x v="0"/>
    <x v="0"/>
    <x v="0"/>
    <x v="0"/>
    <x v="1"/>
    <x v="176"/>
    <x v="0"/>
    <x v="0"/>
    <s v="Tesseramento"/>
    <x v="1"/>
    <x v="4"/>
    <x v="0"/>
    <m/>
  </r>
  <r>
    <n v="25968"/>
    <x v="0"/>
    <x v="0"/>
    <x v="0"/>
    <x v="0"/>
    <x v="1"/>
    <x v="176"/>
    <x v="0"/>
    <x v="0"/>
    <s v="Tesseramento"/>
    <x v="1"/>
    <x v="3"/>
    <x v="0"/>
    <m/>
  </r>
  <r>
    <n v="25967"/>
    <x v="0"/>
    <x v="0"/>
    <x v="0"/>
    <x v="0"/>
    <x v="1"/>
    <x v="176"/>
    <x v="0"/>
    <x v="1"/>
    <s v="Tesseramento"/>
    <x v="1"/>
    <x v="3"/>
    <x v="0"/>
    <m/>
  </r>
  <r>
    <n v="71612"/>
    <x v="0"/>
    <x v="0"/>
    <x v="0"/>
    <x v="0"/>
    <x v="1"/>
    <x v="176"/>
    <x v="0"/>
    <x v="1"/>
    <s v="Tesseramento"/>
    <x v="1"/>
    <x v="3"/>
    <x v="0"/>
    <m/>
  </r>
  <r>
    <n v="46748"/>
    <x v="0"/>
    <x v="0"/>
    <x v="0"/>
    <x v="0"/>
    <x v="1"/>
    <x v="176"/>
    <x v="0"/>
    <x v="1"/>
    <s v="Tesseramento"/>
    <x v="1"/>
    <x v="3"/>
    <x v="0"/>
    <m/>
  </r>
  <r>
    <n v="25969"/>
    <x v="0"/>
    <x v="0"/>
    <x v="0"/>
    <x v="0"/>
    <x v="1"/>
    <x v="176"/>
    <x v="0"/>
    <x v="0"/>
    <s v="Tesseramento"/>
    <x v="1"/>
    <x v="4"/>
    <x v="0"/>
    <m/>
  </r>
  <r>
    <n v="196194"/>
    <x v="0"/>
    <x v="0"/>
    <x v="0"/>
    <x v="1"/>
    <x v="1"/>
    <x v="176"/>
    <x v="0"/>
    <x v="1"/>
    <s v="Tesseramento"/>
    <x v="1"/>
    <x v="0"/>
    <x v="0"/>
    <m/>
  </r>
  <r>
    <n v="25974"/>
    <x v="0"/>
    <x v="0"/>
    <x v="0"/>
    <x v="0"/>
    <x v="1"/>
    <x v="176"/>
    <x v="0"/>
    <x v="0"/>
    <s v="Tesseramento"/>
    <x v="1"/>
    <x v="4"/>
    <x v="0"/>
    <m/>
  </r>
  <r>
    <n v="228997"/>
    <x v="0"/>
    <x v="0"/>
    <x v="0"/>
    <x v="2"/>
    <x v="1"/>
    <x v="176"/>
    <x v="0"/>
    <x v="1"/>
    <s v="Tesseramento"/>
    <x v="1"/>
    <x v="1"/>
    <x v="0"/>
    <m/>
  </r>
  <r>
    <n v="228838"/>
    <x v="0"/>
    <x v="0"/>
    <x v="0"/>
    <x v="2"/>
    <x v="1"/>
    <x v="176"/>
    <x v="0"/>
    <x v="1"/>
    <s v="Tesseramento"/>
    <x v="1"/>
    <x v="0"/>
    <x v="0"/>
    <m/>
  </r>
  <r>
    <n v="25979"/>
    <x v="0"/>
    <x v="0"/>
    <x v="0"/>
    <x v="0"/>
    <x v="1"/>
    <x v="176"/>
    <x v="0"/>
    <x v="1"/>
    <s v="Tesseramento"/>
    <x v="1"/>
    <x v="0"/>
    <x v="0"/>
    <m/>
  </r>
  <r>
    <n v="25978"/>
    <x v="0"/>
    <x v="0"/>
    <x v="0"/>
    <x v="0"/>
    <x v="1"/>
    <x v="176"/>
    <x v="0"/>
    <x v="0"/>
    <s v="Tesseramento"/>
    <x v="1"/>
    <x v="4"/>
    <x v="0"/>
    <m/>
  </r>
  <r>
    <n v="25977"/>
    <x v="0"/>
    <x v="0"/>
    <x v="0"/>
    <x v="0"/>
    <x v="1"/>
    <x v="176"/>
    <x v="0"/>
    <x v="0"/>
    <s v="Tesseramento"/>
    <x v="1"/>
    <x v="0"/>
    <x v="0"/>
    <m/>
  </r>
  <r>
    <n v="80745"/>
    <x v="0"/>
    <x v="0"/>
    <x v="0"/>
    <x v="0"/>
    <x v="1"/>
    <x v="176"/>
    <x v="0"/>
    <x v="1"/>
    <s v="Tesseramento"/>
    <x v="1"/>
    <x v="0"/>
    <x v="0"/>
    <m/>
  </r>
  <r>
    <n v="29251"/>
    <x v="0"/>
    <x v="0"/>
    <x v="0"/>
    <x v="0"/>
    <x v="1"/>
    <x v="176"/>
    <x v="0"/>
    <x v="0"/>
    <s v="Tesseramento"/>
    <x v="1"/>
    <x v="0"/>
    <x v="0"/>
    <m/>
  </r>
  <r>
    <n v="90755"/>
    <x v="0"/>
    <x v="0"/>
    <x v="0"/>
    <x v="0"/>
    <x v="1"/>
    <x v="176"/>
    <x v="0"/>
    <x v="0"/>
    <s v="Tesseramento"/>
    <x v="1"/>
    <x v="3"/>
    <x v="0"/>
    <m/>
  </r>
  <r>
    <n v="20125"/>
    <x v="0"/>
    <x v="0"/>
    <x v="0"/>
    <x v="0"/>
    <x v="1"/>
    <x v="176"/>
    <x v="0"/>
    <x v="1"/>
    <s v="Tesseramento"/>
    <x v="1"/>
    <x v="4"/>
    <x v="0"/>
    <m/>
  </r>
  <r>
    <n v="29257"/>
    <x v="0"/>
    <x v="0"/>
    <x v="0"/>
    <x v="0"/>
    <x v="1"/>
    <x v="176"/>
    <x v="0"/>
    <x v="0"/>
    <s v="Tesseramento"/>
    <x v="1"/>
    <x v="0"/>
    <x v="0"/>
    <m/>
  </r>
  <r>
    <n v="64019"/>
    <x v="0"/>
    <x v="0"/>
    <x v="0"/>
    <x v="0"/>
    <x v="1"/>
    <x v="176"/>
    <x v="0"/>
    <x v="1"/>
    <s v="Tesseramento"/>
    <x v="1"/>
    <x v="0"/>
    <x v="0"/>
    <m/>
  </r>
  <r>
    <n v="25981"/>
    <x v="0"/>
    <x v="0"/>
    <x v="0"/>
    <x v="0"/>
    <x v="1"/>
    <x v="176"/>
    <x v="0"/>
    <x v="0"/>
    <s v="Tesseramento"/>
    <x v="1"/>
    <x v="4"/>
    <x v="0"/>
    <m/>
  </r>
  <r>
    <n v="25982"/>
    <x v="0"/>
    <x v="0"/>
    <x v="0"/>
    <x v="0"/>
    <x v="1"/>
    <x v="176"/>
    <x v="0"/>
    <x v="1"/>
    <s v="Tesseramento"/>
    <x v="1"/>
    <x v="4"/>
    <x v="0"/>
    <m/>
  </r>
  <r>
    <n v="25984"/>
    <x v="0"/>
    <x v="0"/>
    <x v="0"/>
    <x v="0"/>
    <x v="1"/>
    <x v="176"/>
    <x v="0"/>
    <x v="1"/>
    <s v="Tesseramento"/>
    <x v="1"/>
    <x v="4"/>
    <x v="0"/>
    <m/>
  </r>
  <r>
    <n v="25986"/>
    <x v="0"/>
    <x v="0"/>
    <x v="0"/>
    <x v="2"/>
    <x v="1"/>
    <x v="176"/>
    <x v="0"/>
    <x v="1"/>
    <s v="Tesseramento"/>
    <x v="1"/>
    <x v="4"/>
    <x v="0"/>
    <m/>
  </r>
  <r>
    <n v="25989"/>
    <x v="0"/>
    <x v="0"/>
    <x v="0"/>
    <x v="0"/>
    <x v="1"/>
    <x v="176"/>
    <x v="0"/>
    <x v="1"/>
    <s v="Tesseramento"/>
    <x v="1"/>
    <x v="4"/>
    <x v="0"/>
    <m/>
  </r>
  <r>
    <n v="25992"/>
    <x v="0"/>
    <x v="0"/>
    <x v="0"/>
    <x v="0"/>
    <x v="1"/>
    <x v="176"/>
    <x v="0"/>
    <x v="0"/>
    <s v="Tesseramento"/>
    <x v="1"/>
    <x v="4"/>
    <x v="0"/>
    <m/>
  </r>
  <r>
    <n v="25991"/>
    <x v="0"/>
    <x v="0"/>
    <x v="0"/>
    <x v="0"/>
    <x v="1"/>
    <x v="176"/>
    <x v="0"/>
    <x v="0"/>
    <s v="Tesseramento"/>
    <x v="1"/>
    <x v="4"/>
    <x v="0"/>
    <m/>
  </r>
  <r>
    <n v="20507"/>
    <x v="0"/>
    <x v="0"/>
    <x v="0"/>
    <x v="0"/>
    <x v="1"/>
    <x v="176"/>
    <x v="0"/>
    <x v="1"/>
    <s v="Tesseramento"/>
    <x v="1"/>
    <x v="4"/>
    <x v="0"/>
    <m/>
  </r>
  <r>
    <n v="15876"/>
    <x v="0"/>
    <x v="0"/>
    <x v="0"/>
    <x v="0"/>
    <x v="1"/>
    <x v="176"/>
    <x v="0"/>
    <x v="0"/>
    <s v="Tesseramento"/>
    <x v="1"/>
    <x v="4"/>
    <x v="0"/>
    <m/>
  </r>
  <r>
    <n v="122363"/>
    <x v="0"/>
    <x v="0"/>
    <x v="0"/>
    <x v="0"/>
    <x v="1"/>
    <x v="176"/>
    <x v="0"/>
    <x v="0"/>
    <s v="Tesseramento"/>
    <x v="1"/>
    <x v="4"/>
    <x v="0"/>
    <m/>
  </r>
  <r>
    <n v="25997"/>
    <x v="0"/>
    <x v="0"/>
    <x v="0"/>
    <x v="1"/>
    <x v="1"/>
    <x v="176"/>
    <x v="0"/>
    <x v="1"/>
    <s v="Tesseramento"/>
    <x v="1"/>
    <x v="4"/>
    <x v="0"/>
    <m/>
  </r>
  <r>
    <n v="185649"/>
    <x v="0"/>
    <x v="0"/>
    <x v="0"/>
    <x v="0"/>
    <x v="1"/>
    <x v="176"/>
    <x v="0"/>
    <x v="0"/>
    <s v="Tesseramento"/>
    <x v="1"/>
    <x v="0"/>
    <x v="0"/>
    <m/>
  </r>
  <r>
    <n v="25998"/>
    <x v="0"/>
    <x v="0"/>
    <x v="0"/>
    <x v="0"/>
    <x v="1"/>
    <x v="176"/>
    <x v="0"/>
    <x v="1"/>
    <s v="Tesseramento"/>
    <x v="1"/>
    <x v="3"/>
    <x v="0"/>
    <m/>
  </r>
  <r>
    <n v="25999"/>
    <x v="0"/>
    <x v="0"/>
    <x v="0"/>
    <x v="0"/>
    <x v="1"/>
    <x v="176"/>
    <x v="0"/>
    <x v="0"/>
    <s v="Tesseramento"/>
    <x v="1"/>
    <x v="4"/>
    <x v="0"/>
    <m/>
  </r>
  <r>
    <n v="192692"/>
    <x v="0"/>
    <x v="0"/>
    <x v="0"/>
    <x v="0"/>
    <x v="1"/>
    <x v="176"/>
    <x v="0"/>
    <x v="1"/>
    <s v="Tesseramento"/>
    <x v="1"/>
    <x v="0"/>
    <x v="0"/>
    <m/>
  </r>
  <r>
    <n v="115767"/>
    <x v="0"/>
    <x v="0"/>
    <x v="0"/>
    <x v="1"/>
    <x v="1"/>
    <x v="176"/>
    <x v="0"/>
    <x v="1"/>
    <s v="Tesseramento"/>
    <x v="1"/>
    <x v="4"/>
    <x v="0"/>
    <m/>
  </r>
  <r>
    <n v="26007"/>
    <x v="0"/>
    <x v="0"/>
    <x v="0"/>
    <x v="1"/>
    <x v="1"/>
    <x v="176"/>
    <x v="0"/>
    <x v="0"/>
    <s v="Tesseramento"/>
    <x v="1"/>
    <x v="4"/>
    <x v="0"/>
    <m/>
  </r>
  <r>
    <n v="26008"/>
    <x v="0"/>
    <x v="0"/>
    <x v="0"/>
    <x v="0"/>
    <x v="1"/>
    <x v="176"/>
    <x v="0"/>
    <x v="0"/>
    <s v="Tesseramento"/>
    <x v="1"/>
    <x v="3"/>
    <x v="0"/>
    <m/>
  </r>
  <r>
    <n v="150873"/>
    <x v="0"/>
    <x v="0"/>
    <x v="0"/>
    <x v="0"/>
    <x v="1"/>
    <x v="176"/>
    <x v="0"/>
    <x v="0"/>
    <s v="Tesseramento"/>
    <x v="1"/>
    <x v="1"/>
    <x v="0"/>
    <m/>
  </r>
  <r>
    <n v="78707"/>
    <x v="0"/>
    <x v="0"/>
    <x v="0"/>
    <x v="0"/>
    <x v="1"/>
    <x v="176"/>
    <x v="0"/>
    <x v="0"/>
    <s v="Tesseramento"/>
    <x v="1"/>
    <x v="3"/>
    <x v="0"/>
    <m/>
  </r>
  <r>
    <n v="26011"/>
    <x v="0"/>
    <x v="0"/>
    <x v="0"/>
    <x v="0"/>
    <x v="1"/>
    <x v="176"/>
    <x v="0"/>
    <x v="0"/>
    <s v="Tesseramento"/>
    <x v="1"/>
    <x v="4"/>
    <x v="0"/>
    <m/>
  </r>
  <r>
    <n v="195488"/>
    <x v="0"/>
    <x v="0"/>
    <x v="0"/>
    <x v="0"/>
    <x v="1"/>
    <x v="176"/>
    <x v="0"/>
    <x v="0"/>
    <s v="Tesseramento"/>
    <x v="1"/>
    <x v="0"/>
    <x v="0"/>
    <m/>
  </r>
  <r>
    <n v="26013"/>
    <x v="0"/>
    <x v="0"/>
    <x v="0"/>
    <x v="0"/>
    <x v="1"/>
    <x v="176"/>
    <x v="0"/>
    <x v="0"/>
    <s v="Tesseramento"/>
    <x v="1"/>
    <x v="4"/>
    <x v="0"/>
    <m/>
  </r>
  <r>
    <n v="6019"/>
    <x v="0"/>
    <x v="0"/>
    <x v="0"/>
    <x v="0"/>
    <x v="1"/>
    <x v="176"/>
    <x v="0"/>
    <x v="0"/>
    <s v="Tesseramento"/>
    <x v="1"/>
    <x v="3"/>
    <x v="0"/>
    <m/>
  </r>
  <r>
    <n v="20139"/>
    <x v="0"/>
    <x v="0"/>
    <x v="0"/>
    <x v="0"/>
    <x v="1"/>
    <x v="176"/>
    <x v="0"/>
    <x v="1"/>
    <s v="Tesseramento"/>
    <x v="1"/>
    <x v="4"/>
    <x v="0"/>
    <m/>
  </r>
  <r>
    <n v="20140"/>
    <x v="0"/>
    <x v="0"/>
    <x v="0"/>
    <x v="0"/>
    <x v="1"/>
    <x v="176"/>
    <x v="0"/>
    <x v="0"/>
    <s v="Tesseramento"/>
    <x v="1"/>
    <x v="4"/>
    <x v="0"/>
    <m/>
  </r>
  <r>
    <n v="138055"/>
    <x v="0"/>
    <x v="0"/>
    <x v="0"/>
    <x v="0"/>
    <x v="1"/>
    <x v="176"/>
    <x v="0"/>
    <x v="1"/>
    <s v="Tesseramento"/>
    <x v="1"/>
    <x v="3"/>
    <x v="0"/>
    <m/>
  </r>
  <r>
    <n v="79509"/>
    <x v="0"/>
    <x v="0"/>
    <x v="0"/>
    <x v="0"/>
    <x v="1"/>
    <x v="176"/>
    <x v="0"/>
    <x v="1"/>
    <s v="Tesseramento"/>
    <x v="1"/>
    <x v="4"/>
    <x v="0"/>
    <m/>
  </r>
  <r>
    <n v="26027"/>
    <x v="0"/>
    <x v="0"/>
    <x v="0"/>
    <x v="0"/>
    <x v="1"/>
    <x v="176"/>
    <x v="0"/>
    <x v="0"/>
    <s v="Tesseramento"/>
    <x v="1"/>
    <x v="4"/>
    <x v="0"/>
    <m/>
  </r>
  <r>
    <n v="26028"/>
    <x v="0"/>
    <x v="0"/>
    <x v="0"/>
    <x v="2"/>
    <x v="1"/>
    <x v="176"/>
    <x v="0"/>
    <x v="1"/>
    <s v="Tesseramento"/>
    <x v="1"/>
    <x v="4"/>
    <x v="0"/>
    <m/>
  </r>
  <r>
    <n v="104778"/>
    <x v="0"/>
    <x v="0"/>
    <x v="0"/>
    <x v="0"/>
    <x v="1"/>
    <x v="176"/>
    <x v="0"/>
    <x v="0"/>
    <s v="Tesseramento"/>
    <x v="1"/>
    <x v="0"/>
    <x v="0"/>
    <m/>
  </r>
  <r>
    <n v="186727"/>
    <x v="0"/>
    <x v="0"/>
    <x v="0"/>
    <x v="1"/>
    <x v="1"/>
    <x v="176"/>
    <x v="0"/>
    <x v="1"/>
    <s v="Tesseramento"/>
    <x v="1"/>
    <x v="3"/>
    <x v="0"/>
    <m/>
  </r>
  <r>
    <n v="65312"/>
    <x v="0"/>
    <x v="0"/>
    <x v="0"/>
    <x v="0"/>
    <x v="1"/>
    <x v="176"/>
    <x v="0"/>
    <x v="1"/>
    <s v="Tesseramento"/>
    <x v="1"/>
    <x v="4"/>
    <x v="0"/>
    <m/>
  </r>
  <r>
    <n v="26034"/>
    <x v="0"/>
    <x v="0"/>
    <x v="0"/>
    <x v="0"/>
    <x v="1"/>
    <x v="176"/>
    <x v="0"/>
    <x v="0"/>
    <s v="Tesseramento"/>
    <x v="1"/>
    <x v="3"/>
    <x v="0"/>
    <m/>
  </r>
  <r>
    <n v="90366"/>
    <x v="0"/>
    <x v="0"/>
    <x v="0"/>
    <x v="0"/>
    <x v="1"/>
    <x v="176"/>
    <x v="0"/>
    <x v="0"/>
    <s v="Tesseramento"/>
    <x v="1"/>
    <x v="4"/>
    <x v="0"/>
    <m/>
  </r>
  <r>
    <n v="104770"/>
    <x v="0"/>
    <x v="0"/>
    <x v="0"/>
    <x v="1"/>
    <x v="1"/>
    <x v="176"/>
    <x v="0"/>
    <x v="1"/>
    <s v="Tesseramento"/>
    <x v="1"/>
    <x v="4"/>
    <x v="0"/>
    <m/>
  </r>
  <r>
    <n v="26042"/>
    <x v="0"/>
    <x v="0"/>
    <x v="0"/>
    <x v="0"/>
    <x v="1"/>
    <x v="176"/>
    <x v="0"/>
    <x v="0"/>
    <s v="Tesseramento"/>
    <x v="1"/>
    <x v="3"/>
    <x v="0"/>
    <m/>
  </r>
  <r>
    <n v="163151"/>
    <x v="0"/>
    <x v="0"/>
    <x v="0"/>
    <x v="0"/>
    <x v="1"/>
    <x v="176"/>
    <x v="0"/>
    <x v="0"/>
    <s v="Tesseramento"/>
    <x v="1"/>
    <x v="0"/>
    <x v="0"/>
    <m/>
  </r>
  <r>
    <n v="26050"/>
    <x v="0"/>
    <x v="0"/>
    <x v="0"/>
    <x v="0"/>
    <x v="1"/>
    <x v="176"/>
    <x v="0"/>
    <x v="1"/>
    <s v="Tesseramento"/>
    <x v="1"/>
    <x v="4"/>
    <x v="0"/>
    <m/>
  </r>
  <r>
    <n v="26052"/>
    <x v="0"/>
    <x v="0"/>
    <x v="0"/>
    <x v="0"/>
    <x v="1"/>
    <x v="176"/>
    <x v="0"/>
    <x v="0"/>
    <s v="Tesseramento"/>
    <x v="1"/>
    <x v="3"/>
    <x v="0"/>
    <m/>
  </r>
  <r>
    <n v="25392"/>
    <x v="0"/>
    <x v="0"/>
    <x v="0"/>
    <x v="0"/>
    <x v="1"/>
    <x v="176"/>
    <x v="0"/>
    <x v="1"/>
    <s v="Tesseramento"/>
    <x v="1"/>
    <x v="4"/>
    <x v="0"/>
    <m/>
  </r>
  <r>
    <n v="168513"/>
    <x v="0"/>
    <x v="0"/>
    <x v="0"/>
    <x v="1"/>
    <x v="1"/>
    <x v="176"/>
    <x v="0"/>
    <x v="0"/>
    <s v="Tesseramento"/>
    <x v="1"/>
    <x v="3"/>
    <x v="0"/>
    <m/>
  </r>
  <r>
    <n v="26063"/>
    <x v="0"/>
    <x v="0"/>
    <x v="0"/>
    <x v="1"/>
    <x v="1"/>
    <x v="176"/>
    <x v="0"/>
    <x v="0"/>
    <s v="Tesseramento"/>
    <x v="1"/>
    <x v="3"/>
    <x v="0"/>
    <m/>
  </r>
  <r>
    <n v="87930"/>
    <x v="0"/>
    <x v="0"/>
    <x v="0"/>
    <x v="0"/>
    <x v="1"/>
    <x v="176"/>
    <x v="0"/>
    <x v="0"/>
    <s v="Tesseramento"/>
    <x v="1"/>
    <x v="1"/>
    <x v="0"/>
    <m/>
  </r>
  <r>
    <n v="26064"/>
    <x v="0"/>
    <x v="0"/>
    <x v="0"/>
    <x v="0"/>
    <x v="1"/>
    <x v="176"/>
    <x v="0"/>
    <x v="0"/>
    <s v="Tesseramento"/>
    <x v="1"/>
    <x v="3"/>
    <x v="0"/>
    <m/>
  </r>
  <r>
    <n v="26068"/>
    <x v="0"/>
    <x v="0"/>
    <x v="0"/>
    <x v="0"/>
    <x v="1"/>
    <x v="176"/>
    <x v="0"/>
    <x v="1"/>
    <s v="Tesseramento"/>
    <x v="1"/>
    <x v="3"/>
    <x v="0"/>
    <m/>
  </r>
  <r>
    <n v="71616"/>
    <x v="0"/>
    <x v="0"/>
    <x v="0"/>
    <x v="0"/>
    <x v="1"/>
    <x v="176"/>
    <x v="0"/>
    <x v="0"/>
    <s v="Tesseramento"/>
    <x v="1"/>
    <x v="1"/>
    <x v="0"/>
    <m/>
  </r>
  <r>
    <n v="26067"/>
    <x v="0"/>
    <x v="0"/>
    <x v="0"/>
    <x v="0"/>
    <x v="1"/>
    <x v="176"/>
    <x v="0"/>
    <x v="1"/>
    <s v="Tesseramento"/>
    <x v="1"/>
    <x v="3"/>
    <x v="0"/>
    <m/>
  </r>
  <r>
    <n v="113618"/>
    <x v="0"/>
    <x v="0"/>
    <x v="0"/>
    <x v="0"/>
    <x v="1"/>
    <x v="176"/>
    <x v="0"/>
    <x v="0"/>
    <s v="Tesseramento"/>
    <x v="1"/>
    <x v="0"/>
    <x v="0"/>
    <m/>
  </r>
  <r>
    <n v="226022"/>
    <x v="0"/>
    <x v="0"/>
    <x v="0"/>
    <x v="2"/>
    <x v="1"/>
    <x v="176"/>
    <x v="0"/>
    <x v="0"/>
    <s v="Tesseramento"/>
    <x v="1"/>
    <x v="4"/>
    <x v="0"/>
    <m/>
  </r>
  <r>
    <n v="26077"/>
    <x v="0"/>
    <x v="0"/>
    <x v="0"/>
    <x v="0"/>
    <x v="1"/>
    <x v="176"/>
    <x v="0"/>
    <x v="0"/>
    <s v="Tesseramento"/>
    <x v="1"/>
    <x v="4"/>
    <x v="0"/>
    <m/>
  </r>
  <r>
    <n v="73818"/>
    <x v="0"/>
    <x v="0"/>
    <x v="0"/>
    <x v="0"/>
    <x v="1"/>
    <x v="176"/>
    <x v="0"/>
    <x v="0"/>
    <s v="Tesseramento"/>
    <x v="1"/>
    <x v="3"/>
    <x v="0"/>
    <m/>
  </r>
  <r>
    <n v="203799"/>
    <x v="0"/>
    <x v="0"/>
    <x v="0"/>
    <x v="1"/>
    <x v="1"/>
    <x v="176"/>
    <x v="0"/>
    <x v="0"/>
    <s v="Tesseramento"/>
    <x v="1"/>
    <x v="4"/>
    <x v="0"/>
    <m/>
  </r>
  <r>
    <n v="26079"/>
    <x v="0"/>
    <x v="0"/>
    <x v="0"/>
    <x v="1"/>
    <x v="1"/>
    <x v="176"/>
    <x v="0"/>
    <x v="0"/>
    <s v="Tesseramento"/>
    <x v="1"/>
    <x v="4"/>
    <x v="0"/>
    <m/>
  </r>
  <r>
    <n v="26080"/>
    <x v="0"/>
    <x v="0"/>
    <x v="0"/>
    <x v="2"/>
    <x v="1"/>
    <x v="176"/>
    <x v="0"/>
    <x v="1"/>
    <s v="Tesseramento"/>
    <x v="1"/>
    <x v="4"/>
    <x v="0"/>
    <m/>
  </r>
  <r>
    <n v="26082"/>
    <x v="0"/>
    <x v="0"/>
    <x v="0"/>
    <x v="0"/>
    <x v="1"/>
    <x v="176"/>
    <x v="0"/>
    <x v="1"/>
    <s v="Tesseramento"/>
    <x v="1"/>
    <x v="4"/>
    <x v="0"/>
    <m/>
  </r>
  <r>
    <n v="107639"/>
    <x v="0"/>
    <x v="0"/>
    <x v="0"/>
    <x v="0"/>
    <x v="1"/>
    <x v="176"/>
    <x v="0"/>
    <x v="0"/>
    <s v="Tesseramento"/>
    <x v="1"/>
    <x v="0"/>
    <x v="0"/>
    <m/>
  </r>
  <r>
    <n v="103091"/>
    <x v="0"/>
    <x v="0"/>
    <x v="0"/>
    <x v="0"/>
    <x v="1"/>
    <x v="176"/>
    <x v="0"/>
    <x v="0"/>
    <s v="Tesseramento"/>
    <x v="1"/>
    <x v="4"/>
    <x v="0"/>
    <m/>
  </r>
  <r>
    <n v="22484"/>
    <x v="0"/>
    <x v="0"/>
    <x v="0"/>
    <x v="0"/>
    <x v="1"/>
    <x v="176"/>
    <x v="0"/>
    <x v="1"/>
    <s v="Tesseramento"/>
    <x v="1"/>
    <x v="4"/>
    <x v="0"/>
    <m/>
  </r>
  <r>
    <n v="168515"/>
    <x v="0"/>
    <x v="0"/>
    <x v="0"/>
    <x v="0"/>
    <x v="1"/>
    <x v="176"/>
    <x v="0"/>
    <x v="0"/>
    <s v="Tesseramento"/>
    <x v="1"/>
    <x v="4"/>
    <x v="0"/>
    <m/>
  </r>
  <r>
    <n v="26091"/>
    <x v="0"/>
    <x v="0"/>
    <x v="0"/>
    <x v="0"/>
    <x v="1"/>
    <x v="176"/>
    <x v="0"/>
    <x v="0"/>
    <s v="Tesseramento"/>
    <x v="1"/>
    <x v="4"/>
    <x v="0"/>
    <m/>
  </r>
  <r>
    <n v="26092"/>
    <x v="0"/>
    <x v="0"/>
    <x v="0"/>
    <x v="0"/>
    <x v="1"/>
    <x v="176"/>
    <x v="0"/>
    <x v="0"/>
    <s v="Tesseramento"/>
    <x v="1"/>
    <x v="4"/>
    <x v="0"/>
    <m/>
  </r>
  <r>
    <n v="14872"/>
    <x v="0"/>
    <x v="0"/>
    <x v="0"/>
    <x v="0"/>
    <x v="1"/>
    <x v="176"/>
    <x v="0"/>
    <x v="1"/>
    <s v="Tesseramento"/>
    <x v="1"/>
    <x v="3"/>
    <x v="0"/>
    <m/>
  </r>
  <r>
    <n v="105248"/>
    <x v="0"/>
    <x v="0"/>
    <x v="0"/>
    <x v="0"/>
    <x v="1"/>
    <x v="176"/>
    <x v="0"/>
    <x v="0"/>
    <s v="Tesseramento"/>
    <x v="1"/>
    <x v="3"/>
    <x v="0"/>
    <m/>
  </r>
  <r>
    <n v="26102"/>
    <x v="0"/>
    <x v="0"/>
    <x v="0"/>
    <x v="0"/>
    <x v="1"/>
    <x v="176"/>
    <x v="0"/>
    <x v="1"/>
    <s v="Tesseramento"/>
    <x v="1"/>
    <x v="4"/>
    <x v="0"/>
    <m/>
  </r>
  <r>
    <n v="136782"/>
    <x v="0"/>
    <x v="0"/>
    <x v="0"/>
    <x v="0"/>
    <x v="1"/>
    <x v="176"/>
    <x v="0"/>
    <x v="1"/>
    <s v="Tesseramento"/>
    <x v="1"/>
    <x v="4"/>
    <x v="0"/>
    <m/>
  </r>
  <r>
    <n v="108367"/>
    <x v="0"/>
    <x v="0"/>
    <x v="0"/>
    <x v="0"/>
    <x v="1"/>
    <x v="176"/>
    <x v="0"/>
    <x v="0"/>
    <s v="Tesseramento"/>
    <x v="1"/>
    <x v="3"/>
    <x v="0"/>
    <m/>
  </r>
  <r>
    <n v="26108"/>
    <x v="0"/>
    <x v="0"/>
    <x v="0"/>
    <x v="4"/>
    <x v="1"/>
    <x v="176"/>
    <x v="0"/>
    <x v="1"/>
    <s v="Tesseramento"/>
    <x v="1"/>
    <x v="4"/>
    <x v="0"/>
    <m/>
  </r>
  <r>
    <n v="26106"/>
    <x v="0"/>
    <x v="0"/>
    <x v="0"/>
    <x v="0"/>
    <x v="1"/>
    <x v="176"/>
    <x v="0"/>
    <x v="0"/>
    <s v="Tesseramento"/>
    <x v="1"/>
    <x v="0"/>
    <x v="0"/>
    <m/>
  </r>
  <r>
    <n v="26105"/>
    <x v="0"/>
    <x v="0"/>
    <x v="0"/>
    <x v="0"/>
    <x v="1"/>
    <x v="176"/>
    <x v="0"/>
    <x v="0"/>
    <s v="Tesseramento"/>
    <x v="1"/>
    <x v="4"/>
    <x v="0"/>
    <m/>
  </r>
  <r>
    <n v="25136"/>
    <x v="0"/>
    <x v="0"/>
    <x v="0"/>
    <x v="2"/>
    <x v="1"/>
    <x v="176"/>
    <x v="0"/>
    <x v="1"/>
    <s v="Tesseramento"/>
    <x v="1"/>
    <x v="4"/>
    <x v="0"/>
    <m/>
  </r>
  <r>
    <n v="87928"/>
    <x v="0"/>
    <x v="0"/>
    <x v="0"/>
    <x v="0"/>
    <x v="1"/>
    <x v="176"/>
    <x v="0"/>
    <x v="0"/>
    <s v="Tesseramento"/>
    <x v="1"/>
    <x v="1"/>
    <x v="0"/>
    <m/>
  </r>
  <r>
    <n v="137915"/>
    <x v="0"/>
    <x v="0"/>
    <x v="0"/>
    <x v="0"/>
    <x v="1"/>
    <x v="176"/>
    <x v="0"/>
    <x v="0"/>
    <s v="Tesseramento"/>
    <x v="1"/>
    <x v="4"/>
    <x v="0"/>
    <m/>
  </r>
  <r>
    <n v="26110"/>
    <x v="0"/>
    <x v="0"/>
    <x v="0"/>
    <x v="0"/>
    <x v="1"/>
    <x v="176"/>
    <x v="0"/>
    <x v="0"/>
    <s v="Tesseramento"/>
    <x v="1"/>
    <x v="4"/>
    <x v="0"/>
    <m/>
  </r>
  <r>
    <n v="26111"/>
    <x v="0"/>
    <x v="0"/>
    <x v="0"/>
    <x v="0"/>
    <x v="1"/>
    <x v="176"/>
    <x v="0"/>
    <x v="0"/>
    <s v="Tesseramento"/>
    <x v="1"/>
    <x v="0"/>
    <x v="0"/>
    <m/>
  </r>
  <r>
    <n v="22522"/>
    <x v="0"/>
    <x v="0"/>
    <x v="0"/>
    <x v="0"/>
    <x v="1"/>
    <x v="176"/>
    <x v="0"/>
    <x v="1"/>
    <s v="Tesseramento"/>
    <x v="1"/>
    <x v="4"/>
    <x v="0"/>
    <m/>
  </r>
  <r>
    <n v="26117"/>
    <x v="0"/>
    <x v="0"/>
    <x v="0"/>
    <x v="2"/>
    <x v="1"/>
    <x v="176"/>
    <x v="0"/>
    <x v="0"/>
    <s v="Tesseramento"/>
    <x v="1"/>
    <x v="4"/>
    <x v="0"/>
    <m/>
  </r>
  <r>
    <n v="32574"/>
    <x v="0"/>
    <x v="0"/>
    <x v="0"/>
    <x v="0"/>
    <x v="1"/>
    <x v="176"/>
    <x v="0"/>
    <x v="0"/>
    <s v="Tesseramento"/>
    <x v="1"/>
    <x v="3"/>
    <x v="0"/>
    <m/>
  </r>
  <r>
    <n v="22796"/>
    <x v="0"/>
    <x v="0"/>
    <x v="0"/>
    <x v="0"/>
    <x v="1"/>
    <x v="176"/>
    <x v="0"/>
    <x v="0"/>
    <s v="Tesseramento"/>
    <x v="1"/>
    <x v="4"/>
    <x v="0"/>
    <m/>
  </r>
  <r>
    <n v="76551"/>
    <x v="0"/>
    <x v="0"/>
    <x v="0"/>
    <x v="0"/>
    <x v="1"/>
    <x v="176"/>
    <x v="0"/>
    <x v="0"/>
    <s v="Tesseramento"/>
    <x v="1"/>
    <x v="1"/>
    <x v="0"/>
    <m/>
  </r>
  <r>
    <n v="26125"/>
    <x v="0"/>
    <x v="0"/>
    <x v="0"/>
    <x v="0"/>
    <x v="1"/>
    <x v="176"/>
    <x v="0"/>
    <x v="0"/>
    <s v="Tesseramento"/>
    <x v="1"/>
    <x v="3"/>
    <x v="0"/>
    <m/>
  </r>
  <r>
    <n v="76553"/>
    <x v="0"/>
    <x v="0"/>
    <x v="0"/>
    <x v="0"/>
    <x v="1"/>
    <x v="176"/>
    <x v="0"/>
    <x v="1"/>
    <s v="Tesseramento"/>
    <x v="1"/>
    <x v="4"/>
    <x v="0"/>
    <m/>
  </r>
  <r>
    <n v="113619"/>
    <x v="0"/>
    <x v="0"/>
    <x v="0"/>
    <x v="0"/>
    <x v="1"/>
    <x v="176"/>
    <x v="0"/>
    <x v="0"/>
    <s v="Tesseramento"/>
    <x v="1"/>
    <x v="3"/>
    <x v="0"/>
    <m/>
  </r>
  <r>
    <n v="102247"/>
    <x v="0"/>
    <x v="0"/>
    <x v="0"/>
    <x v="0"/>
    <x v="1"/>
    <x v="176"/>
    <x v="0"/>
    <x v="0"/>
    <s v="Tesseramento"/>
    <x v="1"/>
    <x v="3"/>
    <x v="0"/>
    <m/>
  </r>
  <r>
    <n v="230145"/>
    <x v="0"/>
    <x v="0"/>
    <x v="0"/>
    <x v="2"/>
    <x v="1"/>
    <x v="176"/>
    <x v="0"/>
    <x v="1"/>
    <s v="Tesseramento"/>
    <x v="1"/>
    <x v="4"/>
    <x v="0"/>
    <m/>
  </r>
  <r>
    <n v="171438"/>
    <x v="0"/>
    <x v="0"/>
    <x v="0"/>
    <x v="0"/>
    <x v="1"/>
    <x v="176"/>
    <x v="0"/>
    <x v="1"/>
    <s v="Tesseramento"/>
    <x v="1"/>
    <x v="3"/>
    <x v="0"/>
    <m/>
  </r>
  <r>
    <n v="735"/>
    <x v="0"/>
    <x v="0"/>
    <x v="0"/>
    <x v="0"/>
    <x v="1"/>
    <x v="176"/>
    <x v="0"/>
    <x v="0"/>
    <s v="Tesseramento"/>
    <x v="1"/>
    <x v="1"/>
    <x v="0"/>
    <m/>
  </r>
  <r>
    <n v="26137"/>
    <x v="0"/>
    <x v="0"/>
    <x v="0"/>
    <x v="0"/>
    <x v="1"/>
    <x v="176"/>
    <x v="0"/>
    <x v="0"/>
    <s v="Tesseramento"/>
    <x v="1"/>
    <x v="4"/>
    <x v="0"/>
    <m/>
  </r>
  <r>
    <n v="125974"/>
    <x v="0"/>
    <x v="0"/>
    <x v="0"/>
    <x v="0"/>
    <x v="1"/>
    <x v="176"/>
    <x v="0"/>
    <x v="0"/>
    <s v="Tesseramento"/>
    <x v="1"/>
    <x v="3"/>
    <x v="0"/>
    <m/>
  </r>
  <r>
    <n v="32578"/>
    <x v="0"/>
    <x v="0"/>
    <x v="0"/>
    <x v="0"/>
    <x v="1"/>
    <x v="176"/>
    <x v="0"/>
    <x v="1"/>
    <s v="Tesseramento"/>
    <x v="1"/>
    <x v="4"/>
    <x v="0"/>
    <m/>
  </r>
  <r>
    <n v="203800"/>
    <x v="0"/>
    <x v="0"/>
    <x v="0"/>
    <x v="2"/>
    <x v="1"/>
    <x v="176"/>
    <x v="0"/>
    <x v="0"/>
    <s v="Tesseramento"/>
    <x v="1"/>
    <x v="3"/>
    <x v="0"/>
    <m/>
  </r>
  <r>
    <n v="32580"/>
    <x v="0"/>
    <x v="0"/>
    <x v="0"/>
    <x v="0"/>
    <x v="1"/>
    <x v="176"/>
    <x v="0"/>
    <x v="0"/>
    <s v="Tesseramento"/>
    <x v="1"/>
    <x v="4"/>
    <x v="0"/>
    <m/>
  </r>
  <r>
    <n v="26135"/>
    <x v="0"/>
    <x v="0"/>
    <x v="0"/>
    <x v="0"/>
    <x v="1"/>
    <x v="176"/>
    <x v="0"/>
    <x v="1"/>
    <s v="Tesseramento"/>
    <x v="1"/>
    <x v="4"/>
    <x v="0"/>
    <m/>
  </r>
  <r>
    <n v="181156"/>
    <x v="0"/>
    <x v="0"/>
    <x v="0"/>
    <x v="0"/>
    <x v="1"/>
    <x v="176"/>
    <x v="0"/>
    <x v="1"/>
    <s v="Tesseramento"/>
    <x v="1"/>
    <x v="3"/>
    <x v="0"/>
    <m/>
  </r>
  <r>
    <n v="20879"/>
    <x v="0"/>
    <x v="0"/>
    <x v="0"/>
    <x v="0"/>
    <x v="1"/>
    <x v="176"/>
    <x v="0"/>
    <x v="0"/>
    <s v="Tesseramento"/>
    <x v="1"/>
    <x v="3"/>
    <x v="0"/>
    <m/>
  </r>
  <r>
    <n v="20854"/>
    <x v="0"/>
    <x v="0"/>
    <x v="0"/>
    <x v="0"/>
    <x v="1"/>
    <x v="176"/>
    <x v="0"/>
    <x v="1"/>
    <s v="Tesseramento"/>
    <x v="1"/>
    <x v="3"/>
    <x v="0"/>
    <m/>
  </r>
  <r>
    <n v="65943"/>
    <x v="0"/>
    <x v="0"/>
    <x v="0"/>
    <x v="1"/>
    <x v="1"/>
    <x v="176"/>
    <x v="0"/>
    <x v="1"/>
    <s v="Tesseramento"/>
    <x v="1"/>
    <x v="4"/>
    <x v="0"/>
    <m/>
  </r>
  <r>
    <n v="26153"/>
    <x v="0"/>
    <x v="0"/>
    <x v="0"/>
    <x v="0"/>
    <x v="1"/>
    <x v="176"/>
    <x v="0"/>
    <x v="0"/>
    <s v="Tesseramento"/>
    <x v="1"/>
    <x v="4"/>
    <x v="0"/>
    <m/>
  </r>
  <r>
    <n v="104772"/>
    <x v="0"/>
    <x v="0"/>
    <x v="0"/>
    <x v="1"/>
    <x v="1"/>
    <x v="176"/>
    <x v="0"/>
    <x v="0"/>
    <s v="Tesseramento"/>
    <x v="1"/>
    <x v="4"/>
    <x v="0"/>
    <m/>
  </r>
  <r>
    <n v="26155"/>
    <x v="0"/>
    <x v="0"/>
    <x v="0"/>
    <x v="2"/>
    <x v="1"/>
    <x v="176"/>
    <x v="0"/>
    <x v="1"/>
    <s v="Tesseramento"/>
    <x v="1"/>
    <x v="4"/>
    <x v="0"/>
    <m/>
  </r>
  <r>
    <n v="15652"/>
    <x v="0"/>
    <x v="0"/>
    <x v="0"/>
    <x v="0"/>
    <x v="1"/>
    <x v="176"/>
    <x v="0"/>
    <x v="1"/>
    <s v="Tesseramento"/>
    <x v="1"/>
    <x v="4"/>
    <x v="0"/>
    <m/>
  </r>
  <r>
    <n v="14878"/>
    <x v="0"/>
    <x v="0"/>
    <x v="0"/>
    <x v="0"/>
    <x v="1"/>
    <x v="176"/>
    <x v="0"/>
    <x v="0"/>
    <s v="Tesseramento"/>
    <x v="1"/>
    <x v="4"/>
    <x v="0"/>
    <m/>
  </r>
  <r>
    <n v="26161"/>
    <x v="0"/>
    <x v="0"/>
    <x v="0"/>
    <x v="0"/>
    <x v="1"/>
    <x v="176"/>
    <x v="0"/>
    <x v="0"/>
    <s v="Tesseramento"/>
    <x v="1"/>
    <x v="4"/>
    <x v="0"/>
    <m/>
  </r>
  <r>
    <n v="29281"/>
    <x v="0"/>
    <x v="0"/>
    <x v="0"/>
    <x v="0"/>
    <x v="1"/>
    <x v="176"/>
    <x v="0"/>
    <x v="1"/>
    <s v="Tesseramento"/>
    <x v="1"/>
    <x v="0"/>
    <x v="0"/>
    <m/>
  </r>
  <r>
    <n v="72056"/>
    <x v="0"/>
    <x v="0"/>
    <x v="0"/>
    <x v="0"/>
    <x v="1"/>
    <x v="176"/>
    <x v="0"/>
    <x v="0"/>
    <s v="Tesseramento"/>
    <x v="1"/>
    <x v="4"/>
    <x v="0"/>
    <m/>
  </r>
  <r>
    <n v="128042"/>
    <x v="0"/>
    <x v="0"/>
    <x v="0"/>
    <x v="0"/>
    <x v="1"/>
    <x v="176"/>
    <x v="0"/>
    <x v="1"/>
    <s v="Tesseramento"/>
    <x v="1"/>
    <x v="4"/>
    <x v="0"/>
    <m/>
  </r>
  <r>
    <n v="52104"/>
    <x v="0"/>
    <x v="0"/>
    <x v="0"/>
    <x v="0"/>
    <x v="1"/>
    <x v="176"/>
    <x v="0"/>
    <x v="0"/>
    <s v="Tesseramento"/>
    <x v="1"/>
    <x v="4"/>
    <x v="0"/>
    <m/>
  </r>
  <r>
    <n v="32592"/>
    <x v="0"/>
    <x v="0"/>
    <x v="0"/>
    <x v="0"/>
    <x v="1"/>
    <x v="176"/>
    <x v="0"/>
    <x v="1"/>
    <s v="Tesseramento"/>
    <x v="1"/>
    <x v="4"/>
    <x v="0"/>
    <m/>
  </r>
  <r>
    <n v="91721"/>
    <x v="0"/>
    <x v="0"/>
    <x v="0"/>
    <x v="0"/>
    <x v="1"/>
    <x v="176"/>
    <x v="0"/>
    <x v="0"/>
    <s v="Tesseramento"/>
    <x v="1"/>
    <x v="0"/>
    <x v="0"/>
    <m/>
  </r>
  <r>
    <n v="84431"/>
    <x v="0"/>
    <x v="0"/>
    <x v="0"/>
    <x v="0"/>
    <x v="1"/>
    <x v="176"/>
    <x v="0"/>
    <x v="0"/>
    <s v="Tesseramento"/>
    <x v="1"/>
    <x v="0"/>
    <x v="0"/>
    <m/>
  </r>
  <r>
    <n v="148449"/>
    <x v="0"/>
    <x v="0"/>
    <x v="0"/>
    <x v="0"/>
    <x v="1"/>
    <x v="176"/>
    <x v="0"/>
    <x v="1"/>
    <s v="Tesseramento"/>
    <x v="1"/>
    <x v="4"/>
    <x v="0"/>
    <m/>
  </r>
  <r>
    <n v="20211"/>
    <x v="0"/>
    <x v="0"/>
    <x v="0"/>
    <x v="0"/>
    <x v="1"/>
    <x v="176"/>
    <x v="0"/>
    <x v="0"/>
    <s v="Tesseramento"/>
    <x v="1"/>
    <x v="4"/>
    <x v="0"/>
    <m/>
  </r>
  <r>
    <n v="228500"/>
    <x v="0"/>
    <x v="0"/>
    <x v="0"/>
    <x v="4"/>
    <x v="1"/>
    <x v="176"/>
    <x v="0"/>
    <x v="0"/>
    <s v="Tesseramento"/>
    <x v="1"/>
    <x v="3"/>
    <x v="0"/>
    <m/>
  </r>
  <r>
    <n v="94493"/>
    <x v="0"/>
    <x v="0"/>
    <x v="0"/>
    <x v="0"/>
    <x v="1"/>
    <x v="176"/>
    <x v="0"/>
    <x v="0"/>
    <s v="Tesseramento"/>
    <x v="1"/>
    <x v="0"/>
    <x v="0"/>
    <m/>
  </r>
  <r>
    <n v="197475"/>
    <x v="0"/>
    <x v="0"/>
    <x v="0"/>
    <x v="0"/>
    <x v="1"/>
    <x v="176"/>
    <x v="0"/>
    <x v="0"/>
    <s v="Tesseramento"/>
    <x v="1"/>
    <x v="4"/>
    <x v="0"/>
    <m/>
  </r>
  <r>
    <n v="129340"/>
    <x v="0"/>
    <x v="0"/>
    <x v="0"/>
    <x v="0"/>
    <x v="1"/>
    <x v="176"/>
    <x v="0"/>
    <x v="0"/>
    <s v="Tesseramento"/>
    <x v="1"/>
    <x v="3"/>
    <x v="0"/>
    <m/>
  </r>
  <r>
    <n v="87310"/>
    <x v="0"/>
    <x v="0"/>
    <x v="0"/>
    <x v="0"/>
    <x v="1"/>
    <x v="176"/>
    <x v="0"/>
    <x v="0"/>
    <s v="Tesseramento"/>
    <x v="1"/>
    <x v="4"/>
    <x v="0"/>
    <m/>
  </r>
  <r>
    <n v="144872"/>
    <x v="0"/>
    <x v="0"/>
    <x v="0"/>
    <x v="0"/>
    <x v="1"/>
    <x v="176"/>
    <x v="0"/>
    <x v="1"/>
    <s v="Tesseramento"/>
    <x v="1"/>
    <x v="0"/>
    <x v="0"/>
    <m/>
  </r>
  <r>
    <n v="169776"/>
    <x v="0"/>
    <x v="0"/>
    <x v="0"/>
    <x v="1"/>
    <x v="1"/>
    <x v="176"/>
    <x v="0"/>
    <x v="1"/>
    <s v="Tesseramento"/>
    <x v="1"/>
    <x v="3"/>
    <x v="0"/>
    <m/>
  </r>
  <r>
    <n v="76943"/>
    <x v="0"/>
    <x v="0"/>
    <x v="0"/>
    <x v="0"/>
    <x v="1"/>
    <x v="176"/>
    <x v="0"/>
    <x v="0"/>
    <s v="Tesseramento"/>
    <x v="1"/>
    <x v="3"/>
    <x v="0"/>
    <m/>
  </r>
  <r>
    <n v="9207"/>
    <x v="0"/>
    <x v="0"/>
    <x v="0"/>
    <x v="0"/>
    <x v="1"/>
    <x v="176"/>
    <x v="0"/>
    <x v="0"/>
    <s v="Tesseramento"/>
    <x v="1"/>
    <x v="4"/>
    <x v="0"/>
    <m/>
  </r>
  <r>
    <n v="9208"/>
    <x v="0"/>
    <x v="0"/>
    <x v="0"/>
    <x v="0"/>
    <x v="1"/>
    <x v="176"/>
    <x v="0"/>
    <x v="0"/>
    <s v="Tesseramento"/>
    <x v="1"/>
    <x v="4"/>
    <x v="0"/>
    <m/>
  </r>
  <r>
    <n v="104206"/>
    <x v="0"/>
    <x v="0"/>
    <x v="0"/>
    <x v="0"/>
    <x v="1"/>
    <x v="176"/>
    <x v="0"/>
    <x v="1"/>
    <s v="Tesseramento"/>
    <x v="1"/>
    <x v="3"/>
    <x v="0"/>
    <m/>
  </r>
  <r>
    <n v="223709"/>
    <x v="0"/>
    <x v="0"/>
    <x v="0"/>
    <x v="0"/>
    <x v="1"/>
    <x v="176"/>
    <x v="0"/>
    <x v="0"/>
    <s v="Tesseramento"/>
    <x v="1"/>
    <x v="0"/>
    <x v="0"/>
    <m/>
  </r>
  <r>
    <n v="32597"/>
    <x v="0"/>
    <x v="0"/>
    <x v="0"/>
    <x v="0"/>
    <x v="1"/>
    <x v="176"/>
    <x v="0"/>
    <x v="0"/>
    <s v="Tesseramento"/>
    <x v="1"/>
    <x v="4"/>
    <x v="0"/>
    <m/>
  </r>
  <r>
    <n v="191252"/>
    <x v="0"/>
    <x v="0"/>
    <x v="0"/>
    <x v="2"/>
    <x v="1"/>
    <x v="176"/>
    <x v="0"/>
    <x v="1"/>
    <s v="Tesseramento"/>
    <x v="1"/>
    <x v="4"/>
    <x v="0"/>
    <m/>
  </r>
  <r>
    <n v="25647"/>
    <x v="0"/>
    <x v="0"/>
    <x v="0"/>
    <x v="0"/>
    <x v="1"/>
    <x v="176"/>
    <x v="0"/>
    <x v="1"/>
    <s v="Tesseramento"/>
    <x v="1"/>
    <x v="4"/>
    <x v="0"/>
    <m/>
  </r>
  <r>
    <n v="26200"/>
    <x v="0"/>
    <x v="0"/>
    <x v="0"/>
    <x v="0"/>
    <x v="1"/>
    <x v="176"/>
    <x v="0"/>
    <x v="1"/>
    <s v="Tesseramento"/>
    <x v="1"/>
    <x v="4"/>
    <x v="0"/>
    <m/>
  </r>
  <r>
    <n v="26199"/>
    <x v="0"/>
    <x v="0"/>
    <x v="0"/>
    <x v="0"/>
    <x v="1"/>
    <x v="176"/>
    <x v="0"/>
    <x v="0"/>
    <s v="Tesseramento"/>
    <x v="1"/>
    <x v="0"/>
    <x v="0"/>
    <m/>
  </r>
  <r>
    <n v="180113"/>
    <x v="0"/>
    <x v="0"/>
    <x v="0"/>
    <x v="0"/>
    <x v="1"/>
    <x v="176"/>
    <x v="0"/>
    <x v="1"/>
    <s v="Tesseramento"/>
    <x v="1"/>
    <x v="3"/>
    <x v="0"/>
    <m/>
  </r>
  <r>
    <n v="191639"/>
    <x v="0"/>
    <x v="0"/>
    <x v="0"/>
    <x v="0"/>
    <x v="1"/>
    <x v="176"/>
    <x v="0"/>
    <x v="0"/>
    <s v="Tesseramento"/>
    <x v="1"/>
    <x v="3"/>
    <x v="0"/>
    <m/>
  </r>
  <r>
    <n v="169777"/>
    <x v="0"/>
    <x v="0"/>
    <x v="0"/>
    <x v="0"/>
    <x v="1"/>
    <x v="176"/>
    <x v="0"/>
    <x v="0"/>
    <s v="Tesseramento"/>
    <x v="1"/>
    <x v="3"/>
    <x v="0"/>
    <m/>
  </r>
  <r>
    <n v="26213"/>
    <x v="0"/>
    <x v="0"/>
    <x v="0"/>
    <x v="0"/>
    <x v="1"/>
    <x v="176"/>
    <x v="0"/>
    <x v="1"/>
    <s v="Tesseramento"/>
    <x v="1"/>
    <x v="4"/>
    <x v="0"/>
    <m/>
  </r>
  <r>
    <n v="93733"/>
    <x v="0"/>
    <x v="0"/>
    <x v="0"/>
    <x v="0"/>
    <x v="1"/>
    <x v="176"/>
    <x v="0"/>
    <x v="0"/>
    <s v="Tesseramento"/>
    <x v="1"/>
    <x v="3"/>
    <x v="0"/>
    <m/>
  </r>
  <r>
    <n v="96861"/>
    <x v="0"/>
    <x v="0"/>
    <x v="0"/>
    <x v="0"/>
    <x v="1"/>
    <x v="176"/>
    <x v="0"/>
    <x v="1"/>
    <s v="Tesseramento"/>
    <x v="1"/>
    <x v="3"/>
    <x v="0"/>
    <m/>
  </r>
  <r>
    <n v="84252"/>
    <x v="0"/>
    <x v="0"/>
    <x v="0"/>
    <x v="0"/>
    <x v="1"/>
    <x v="176"/>
    <x v="0"/>
    <x v="0"/>
    <s v="Tesseramento"/>
    <x v="1"/>
    <x v="4"/>
    <x v="0"/>
    <m/>
  </r>
  <r>
    <n v="126061"/>
    <x v="0"/>
    <x v="0"/>
    <x v="0"/>
    <x v="0"/>
    <x v="1"/>
    <x v="176"/>
    <x v="0"/>
    <x v="0"/>
    <s v="Tesseramento"/>
    <x v="1"/>
    <x v="3"/>
    <x v="0"/>
    <m/>
  </r>
  <r>
    <n v="165989"/>
    <x v="0"/>
    <x v="0"/>
    <x v="0"/>
    <x v="0"/>
    <x v="1"/>
    <x v="176"/>
    <x v="0"/>
    <x v="0"/>
    <s v="Tesseramento"/>
    <x v="1"/>
    <x v="0"/>
    <x v="0"/>
    <m/>
  </r>
  <r>
    <n v="23005"/>
    <x v="0"/>
    <x v="0"/>
    <x v="0"/>
    <x v="1"/>
    <x v="1"/>
    <x v="176"/>
    <x v="0"/>
    <x v="0"/>
    <s v="Tesseramento"/>
    <x v="1"/>
    <x v="4"/>
    <x v="0"/>
    <m/>
  </r>
  <r>
    <n v="26223"/>
    <x v="0"/>
    <x v="0"/>
    <x v="0"/>
    <x v="2"/>
    <x v="1"/>
    <x v="176"/>
    <x v="0"/>
    <x v="1"/>
    <s v="Tesseramento"/>
    <x v="1"/>
    <x v="4"/>
    <x v="0"/>
    <m/>
  </r>
  <r>
    <n v="26224"/>
    <x v="0"/>
    <x v="0"/>
    <x v="0"/>
    <x v="1"/>
    <x v="1"/>
    <x v="176"/>
    <x v="0"/>
    <x v="1"/>
    <s v="Tesseramento"/>
    <x v="1"/>
    <x v="4"/>
    <x v="0"/>
    <m/>
  </r>
  <r>
    <n v="29261"/>
    <x v="0"/>
    <x v="0"/>
    <x v="0"/>
    <x v="0"/>
    <x v="1"/>
    <x v="176"/>
    <x v="0"/>
    <x v="1"/>
    <s v="Tesseramento"/>
    <x v="1"/>
    <x v="3"/>
    <x v="0"/>
    <m/>
  </r>
  <r>
    <n v="26227"/>
    <x v="0"/>
    <x v="0"/>
    <x v="0"/>
    <x v="0"/>
    <x v="1"/>
    <x v="176"/>
    <x v="0"/>
    <x v="0"/>
    <s v="Tesseramento"/>
    <x v="1"/>
    <x v="4"/>
    <x v="0"/>
    <m/>
  </r>
  <r>
    <n v="26233"/>
    <x v="0"/>
    <x v="0"/>
    <x v="0"/>
    <x v="2"/>
    <x v="1"/>
    <x v="176"/>
    <x v="0"/>
    <x v="1"/>
    <s v="Tesseramento"/>
    <x v="1"/>
    <x v="4"/>
    <x v="0"/>
    <m/>
  </r>
  <r>
    <n v="147372"/>
    <x v="0"/>
    <x v="0"/>
    <x v="0"/>
    <x v="0"/>
    <x v="1"/>
    <x v="176"/>
    <x v="0"/>
    <x v="0"/>
    <s v="Tesseramento"/>
    <x v="1"/>
    <x v="0"/>
    <x v="0"/>
    <m/>
  </r>
  <r>
    <n v="20219"/>
    <x v="0"/>
    <x v="0"/>
    <x v="0"/>
    <x v="0"/>
    <x v="1"/>
    <x v="176"/>
    <x v="0"/>
    <x v="0"/>
    <s v="Tesseramento"/>
    <x v="1"/>
    <x v="0"/>
    <x v="0"/>
    <m/>
  </r>
  <r>
    <n v="26235"/>
    <x v="0"/>
    <x v="0"/>
    <x v="0"/>
    <x v="0"/>
    <x v="1"/>
    <x v="176"/>
    <x v="0"/>
    <x v="1"/>
    <s v="Tesseramento"/>
    <x v="1"/>
    <x v="4"/>
    <x v="0"/>
    <m/>
  </r>
  <r>
    <n v="93595"/>
    <x v="0"/>
    <x v="0"/>
    <x v="0"/>
    <x v="0"/>
    <x v="1"/>
    <x v="176"/>
    <x v="0"/>
    <x v="0"/>
    <s v="Tesseramento"/>
    <x v="1"/>
    <x v="0"/>
    <x v="0"/>
    <m/>
  </r>
  <r>
    <n v="199688"/>
    <x v="0"/>
    <x v="0"/>
    <x v="0"/>
    <x v="0"/>
    <x v="1"/>
    <x v="176"/>
    <x v="0"/>
    <x v="0"/>
    <s v="Tesseramento"/>
    <x v="1"/>
    <x v="0"/>
    <x v="0"/>
    <m/>
  </r>
  <r>
    <n v="207087"/>
    <x v="0"/>
    <x v="0"/>
    <x v="0"/>
    <x v="0"/>
    <x v="1"/>
    <x v="176"/>
    <x v="0"/>
    <x v="1"/>
    <s v="Tesseramento"/>
    <x v="1"/>
    <x v="0"/>
    <x v="0"/>
    <m/>
  </r>
  <r>
    <n v="26249"/>
    <x v="0"/>
    <x v="0"/>
    <x v="0"/>
    <x v="0"/>
    <x v="1"/>
    <x v="176"/>
    <x v="0"/>
    <x v="1"/>
    <s v="Tesseramento"/>
    <x v="1"/>
    <x v="3"/>
    <x v="0"/>
    <m/>
  </r>
  <r>
    <n v="26246"/>
    <x v="0"/>
    <x v="0"/>
    <x v="0"/>
    <x v="0"/>
    <x v="1"/>
    <x v="176"/>
    <x v="0"/>
    <x v="0"/>
    <s v="Tesseramento"/>
    <x v="1"/>
    <x v="3"/>
    <x v="0"/>
    <m/>
  </r>
  <r>
    <n v="208598"/>
    <x v="0"/>
    <x v="0"/>
    <x v="0"/>
    <x v="0"/>
    <x v="1"/>
    <x v="176"/>
    <x v="0"/>
    <x v="0"/>
    <s v="Tesseramento"/>
    <x v="1"/>
    <x v="3"/>
    <x v="0"/>
    <m/>
  </r>
  <r>
    <n v="26250"/>
    <x v="0"/>
    <x v="0"/>
    <x v="0"/>
    <x v="0"/>
    <x v="1"/>
    <x v="176"/>
    <x v="0"/>
    <x v="0"/>
    <s v="Tesseramento"/>
    <x v="1"/>
    <x v="4"/>
    <x v="0"/>
    <m/>
  </r>
  <r>
    <n v="26251"/>
    <x v="0"/>
    <x v="0"/>
    <x v="0"/>
    <x v="0"/>
    <x v="1"/>
    <x v="176"/>
    <x v="0"/>
    <x v="1"/>
    <s v="Tesseramento"/>
    <x v="1"/>
    <x v="4"/>
    <x v="0"/>
    <m/>
  </r>
  <r>
    <n v="26253"/>
    <x v="0"/>
    <x v="0"/>
    <x v="0"/>
    <x v="1"/>
    <x v="1"/>
    <x v="176"/>
    <x v="0"/>
    <x v="1"/>
    <s v="Tesseramento"/>
    <x v="1"/>
    <x v="4"/>
    <x v="0"/>
    <m/>
  </r>
  <r>
    <n v="120538"/>
    <x v="0"/>
    <x v="0"/>
    <x v="0"/>
    <x v="0"/>
    <x v="1"/>
    <x v="176"/>
    <x v="0"/>
    <x v="0"/>
    <s v="Tesseramento"/>
    <x v="1"/>
    <x v="0"/>
    <x v="0"/>
    <m/>
  </r>
  <r>
    <n v="128043"/>
    <x v="0"/>
    <x v="0"/>
    <x v="0"/>
    <x v="2"/>
    <x v="1"/>
    <x v="176"/>
    <x v="0"/>
    <x v="0"/>
    <s v="Tesseramento"/>
    <x v="1"/>
    <x v="4"/>
    <x v="0"/>
    <m/>
  </r>
  <r>
    <n v="79362"/>
    <x v="0"/>
    <x v="0"/>
    <x v="0"/>
    <x v="0"/>
    <x v="1"/>
    <x v="176"/>
    <x v="0"/>
    <x v="0"/>
    <s v="Tesseramento"/>
    <x v="1"/>
    <x v="4"/>
    <x v="0"/>
    <m/>
  </r>
  <r>
    <n v="88869"/>
    <x v="0"/>
    <x v="0"/>
    <x v="0"/>
    <x v="0"/>
    <x v="1"/>
    <x v="176"/>
    <x v="0"/>
    <x v="0"/>
    <s v="Tesseramento"/>
    <x v="1"/>
    <x v="0"/>
    <x v="0"/>
    <m/>
  </r>
  <r>
    <n v="87920"/>
    <x v="0"/>
    <x v="0"/>
    <x v="0"/>
    <x v="0"/>
    <x v="1"/>
    <x v="176"/>
    <x v="0"/>
    <x v="0"/>
    <s v="Tesseramento"/>
    <x v="1"/>
    <x v="0"/>
    <x v="0"/>
    <m/>
  </r>
  <r>
    <n v="79510"/>
    <x v="0"/>
    <x v="0"/>
    <x v="0"/>
    <x v="0"/>
    <x v="1"/>
    <x v="176"/>
    <x v="0"/>
    <x v="0"/>
    <s v="Tesseramento"/>
    <x v="1"/>
    <x v="4"/>
    <x v="0"/>
    <m/>
  </r>
  <r>
    <n v="136994"/>
    <x v="0"/>
    <x v="0"/>
    <x v="0"/>
    <x v="2"/>
    <x v="1"/>
    <x v="176"/>
    <x v="0"/>
    <x v="0"/>
    <s v="Tesseramento"/>
    <x v="1"/>
    <x v="4"/>
    <x v="0"/>
    <m/>
  </r>
  <r>
    <n v="27780"/>
    <x v="0"/>
    <x v="0"/>
    <x v="0"/>
    <x v="0"/>
    <x v="1"/>
    <x v="176"/>
    <x v="0"/>
    <x v="0"/>
    <s v="Tesseramento"/>
    <x v="1"/>
    <x v="0"/>
    <x v="0"/>
    <m/>
  </r>
  <r>
    <n v="150540"/>
    <x v="0"/>
    <x v="0"/>
    <x v="0"/>
    <x v="0"/>
    <x v="1"/>
    <x v="176"/>
    <x v="0"/>
    <x v="1"/>
    <s v="Tesseramento"/>
    <x v="1"/>
    <x v="0"/>
    <x v="0"/>
    <m/>
  </r>
  <r>
    <n v="70077"/>
    <x v="0"/>
    <x v="0"/>
    <x v="0"/>
    <x v="0"/>
    <x v="1"/>
    <x v="176"/>
    <x v="0"/>
    <x v="0"/>
    <s v="Tesseramento"/>
    <x v="1"/>
    <x v="3"/>
    <x v="0"/>
    <m/>
  </r>
  <r>
    <n v="29263"/>
    <x v="0"/>
    <x v="0"/>
    <x v="0"/>
    <x v="1"/>
    <x v="1"/>
    <x v="176"/>
    <x v="0"/>
    <x v="0"/>
    <s v="Tesseramento"/>
    <x v="1"/>
    <x v="4"/>
    <x v="0"/>
    <m/>
  </r>
  <r>
    <n v="54991"/>
    <x v="0"/>
    <x v="0"/>
    <x v="0"/>
    <x v="0"/>
    <x v="1"/>
    <x v="176"/>
    <x v="0"/>
    <x v="1"/>
    <s v="Tesseramento"/>
    <x v="1"/>
    <x v="4"/>
    <x v="0"/>
    <m/>
  </r>
  <r>
    <n v="55019"/>
    <x v="0"/>
    <x v="0"/>
    <x v="0"/>
    <x v="0"/>
    <x v="1"/>
    <x v="176"/>
    <x v="0"/>
    <x v="0"/>
    <s v="Tesseramento"/>
    <x v="1"/>
    <x v="4"/>
    <x v="0"/>
    <m/>
  </r>
  <r>
    <n v="73584"/>
    <x v="0"/>
    <x v="0"/>
    <x v="0"/>
    <x v="0"/>
    <x v="1"/>
    <x v="176"/>
    <x v="0"/>
    <x v="0"/>
    <s v="Tesseramento"/>
    <x v="1"/>
    <x v="4"/>
    <x v="0"/>
    <m/>
  </r>
  <r>
    <n v="7900"/>
    <x v="0"/>
    <x v="0"/>
    <x v="0"/>
    <x v="0"/>
    <x v="1"/>
    <x v="176"/>
    <x v="0"/>
    <x v="1"/>
    <s v="Tesseramento"/>
    <x v="1"/>
    <x v="3"/>
    <x v="0"/>
    <m/>
  </r>
  <r>
    <n v="98188"/>
    <x v="0"/>
    <x v="0"/>
    <x v="0"/>
    <x v="0"/>
    <x v="1"/>
    <x v="176"/>
    <x v="0"/>
    <x v="0"/>
    <s v="Tesseramento"/>
    <x v="1"/>
    <x v="4"/>
    <x v="0"/>
    <m/>
  </r>
  <r>
    <n v="64613"/>
    <x v="0"/>
    <x v="0"/>
    <x v="0"/>
    <x v="0"/>
    <x v="1"/>
    <x v="176"/>
    <x v="0"/>
    <x v="0"/>
    <s v="Tesseramento"/>
    <x v="1"/>
    <x v="4"/>
    <x v="0"/>
    <m/>
  </r>
  <r>
    <n v="55472"/>
    <x v="0"/>
    <x v="0"/>
    <x v="0"/>
    <x v="0"/>
    <x v="1"/>
    <x v="176"/>
    <x v="0"/>
    <x v="0"/>
    <s v="Tesseramento"/>
    <x v="1"/>
    <x v="4"/>
    <x v="0"/>
    <m/>
  </r>
  <r>
    <n v="87921"/>
    <x v="0"/>
    <x v="0"/>
    <x v="0"/>
    <x v="0"/>
    <x v="1"/>
    <x v="176"/>
    <x v="0"/>
    <x v="1"/>
    <s v="Tesseramento"/>
    <x v="1"/>
    <x v="3"/>
    <x v="0"/>
    <m/>
  </r>
  <r>
    <n v="152786"/>
    <x v="0"/>
    <x v="0"/>
    <x v="0"/>
    <x v="0"/>
    <x v="1"/>
    <x v="176"/>
    <x v="0"/>
    <x v="0"/>
    <s v="Tesseramento"/>
    <x v="1"/>
    <x v="3"/>
    <x v="0"/>
    <m/>
  </r>
  <r>
    <n v="96484"/>
    <x v="0"/>
    <x v="0"/>
    <x v="0"/>
    <x v="1"/>
    <x v="1"/>
    <x v="176"/>
    <x v="0"/>
    <x v="1"/>
    <s v="Tesseramento"/>
    <x v="1"/>
    <x v="4"/>
    <x v="0"/>
    <m/>
  </r>
  <r>
    <n v="125100"/>
    <x v="0"/>
    <x v="0"/>
    <x v="0"/>
    <x v="0"/>
    <x v="1"/>
    <x v="176"/>
    <x v="0"/>
    <x v="1"/>
    <s v="Tesseramento"/>
    <x v="1"/>
    <x v="4"/>
    <x v="0"/>
    <m/>
  </r>
  <r>
    <n v="5764"/>
    <x v="0"/>
    <x v="0"/>
    <x v="0"/>
    <x v="0"/>
    <x v="1"/>
    <x v="176"/>
    <x v="0"/>
    <x v="0"/>
    <s v="Tesseramento"/>
    <x v="1"/>
    <x v="3"/>
    <x v="0"/>
    <m/>
  </r>
  <r>
    <n v="26280"/>
    <x v="0"/>
    <x v="0"/>
    <x v="0"/>
    <x v="0"/>
    <x v="1"/>
    <x v="176"/>
    <x v="0"/>
    <x v="0"/>
    <s v="Tesseramento"/>
    <x v="1"/>
    <x v="4"/>
    <x v="0"/>
    <m/>
  </r>
  <r>
    <n v="26281"/>
    <x v="0"/>
    <x v="0"/>
    <x v="0"/>
    <x v="0"/>
    <x v="1"/>
    <x v="176"/>
    <x v="0"/>
    <x v="0"/>
    <s v="Tesseramento"/>
    <x v="1"/>
    <x v="4"/>
    <x v="0"/>
    <m/>
  </r>
  <r>
    <n v="26283"/>
    <x v="0"/>
    <x v="0"/>
    <x v="0"/>
    <x v="0"/>
    <x v="1"/>
    <x v="176"/>
    <x v="0"/>
    <x v="0"/>
    <s v="Tesseramento"/>
    <x v="1"/>
    <x v="4"/>
    <x v="0"/>
    <m/>
  </r>
  <r>
    <n v="26282"/>
    <x v="0"/>
    <x v="0"/>
    <x v="0"/>
    <x v="0"/>
    <x v="1"/>
    <x v="176"/>
    <x v="0"/>
    <x v="1"/>
    <s v="Tesseramento"/>
    <x v="1"/>
    <x v="4"/>
    <x v="0"/>
    <m/>
  </r>
  <r>
    <n v="87922"/>
    <x v="0"/>
    <x v="0"/>
    <x v="0"/>
    <x v="0"/>
    <x v="1"/>
    <x v="176"/>
    <x v="0"/>
    <x v="0"/>
    <s v="Tesseramento"/>
    <x v="1"/>
    <x v="1"/>
    <x v="0"/>
    <m/>
  </r>
  <r>
    <n v="79014"/>
    <x v="0"/>
    <x v="0"/>
    <x v="0"/>
    <x v="0"/>
    <x v="1"/>
    <x v="176"/>
    <x v="0"/>
    <x v="0"/>
    <s v="Tesseramento"/>
    <x v="1"/>
    <x v="4"/>
    <x v="0"/>
    <m/>
  </r>
  <r>
    <n v="82687"/>
    <x v="0"/>
    <x v="0"/>
    <x v="0"/>
    <x v="0"/>
    <x v="1"/>
    <x v="176"/>
    <x v="0"/>
    <x v="0"/>
    <s v="Tesseramento"/>
    <x v="1"/>
    <x v="3"/>
    <x v="0"/>
    <m/>
  </r>
  <r>
    <n v="36016"/>
    <x v="0"/>
    <x v="0"/>
    <x v="0"/>
    <x v="0"/>
    <x v="1"/>
    <x v="176"/>
    <x v="0"/>
    <x v="1"/>
    <s v="Tesseramento"/>
    <x v="1"/>
    <x v="4"/>
    <x v="0"/>
    <m/>
  </r>
  <r>
    <n v="42951"/>
    <x v="0"/>
    <x v="0"/>
    <x v="0"/>
    <x v="0"/>
    <x v="1"/>
    <x v="176"/>
    <x v="0"/>
    <x v="0"/>
    <s v="Tesseramento"/>
    <x v="1"/>
    <x v="4"/>
    <x v="0"/>
    <m/>
  </r>
  <r>
    <n v="26290"/>
    <x v="0"/>
    <x v="0"/>
    <x v="0"/>
    <x v="0"/>
    <x v="1"/>
    <x v="176"/>
    <x v="0"/>
    <x v="1"/>
    <s v="Tesseramento"/>
    <x v="1"/>
    <x v="4"/>
    <x v="0"/>
    <m/>
  </r>
  <r>
    <n v="23266"/>
    <x v="0"/>
    <x v="0"/>
    <x v="0"/>
    <x v="0"/>
    <x v="1"/>
    <x v="176"/>
    <x v="0"/>
    <x v="1"/>
    <s v="Tesseramento"/>
    <x v="1"/>
    <x v="3"/>
    <x v="0"/>
    <m/>
  </r>
  <r>
    <n v="55474"/>
    <x v="0"/>
    <x v="0"/>
    <x v="0"/>
    <x v="0"/>
    <x v="1"/>
    <x v="176"/>
    <x v="0"/>
    <x v="0"/>
    <s v="Tesseramento"/>
    <x v="1"/>
    <x v="3"/>
    <x v="0"/>
    <m/>
  </r>
  <r>
    <n v="71619"/>
    <x v="0"/>
    <x v="0"/>
    <x v="0"/>
    <x v="1"/>
    <x v="1"/>
    <x v="176"/>
    <x v="0"/>
    <x v="1"/>
    <s v="Tesseramento"/>
    <x v="1"/>
    <x v="4"/>
    <x v="0"/>
    <m/>
  </r>
  <r>
    <n v="139326"/>
    <x v="0"/>
    <x v="0"/>
    <x v="0"/>
    <x v="0"/>
    <x v="1"/>
    <x v="176"/>
    <x v="0"/>
    <x v="1"/>
    <s v="Tesseramento"/>
    <x v="1"/>
    <x v="3"/>
    <x v="0"/>
    <m/>
  </r>
  <r>
    <n v="108917"/>
    <x v="0"/>
    <x v="0"/>
    <x v="0"/>
    <x v="0"/>
    <x v="1"/>
    <x v="176"/>
    <x v="0"/>
    <x v="0"/>
    <s v="Tesseramento"/>
    <x v="1"/>
    <x v="4"/>
    <x v="0"/>
    <m/>
  </r>
  <r>
    <n v="196029"/>
    <x v="0"/>
    <x v="0"/>
    <x v="0"/>
    <x v="2"/>
    <x v="1"/>
    <x v="176"/>
    <x v="0"/>
    <x v="1"/>
    <s v="Tesseramento"/>
    <x v="1"/>
    <x v="4"/>
    <x v="0"/>
    <m/>
  </r>
  <r>
    <n v="55021"/>
    <x v="0"/>
    <x v="0"/>
    <x v="0"/>
    <x v="0"/>
    <x v="1"/>
    <x v="176"/>
    <x v="0"/>
    <x v="0"/>
    <s v="Tesseramento"/>
    <x v="1"/>
    <x v="4"/>
    <x v="0"/>
    <m/>
  </r>
  <r>
    <n v="58411"/>
    <x v="0"/>
    <x v="0"/>
    <x v="0"/>
    <x v="4"/>
    <x v="1"/>
    <x v="176"/>
    <x v="0"/>
    <x v="1"/>
    <s v="Tesseramento"/>
    <x v="1"/>
    <x v="3"/>
    <x v="0"/>
    <m/>
  </r>
  <r>
    <n v="20984"/>
    <x v="0"/>
    <x v="0"/>
    <x v="0"/>
    <x v="0"/>
    <x v="1"/>
    <x v="176"/>
    <x v="0"/>
    <x v="0"/>
    <s v="Tesseramento"/>
    <x v="1"/>
    <x v="4"/>
    <x v="0"/>
    <m/>
  </r>
  <r>
    <n v="9315"/>
    <x v="0"/>
    <x v="0"/>
    <x v="0"/>
    <x v="1"/>
    <x v="1"/>
    <x v="176"/>
    <x v="0"/>
    <x v="1"/>
    <s v="Tesseramento"/>
    <x v="1"/>
    <x v="0"/>
    <x v="0"/>
    <m/>
  </r>
  <r>
    <n v="26314"/>
    <x v="0"/>
    <x v="0"/>
    <x v="0"/>
    <x v="0"/>
    <x v="1"/>
    <x v="176"/>
    <x v="0"/>
    <x v="1"/>
    <s v="Tesseramento"/>
    <x v="1"/>
    <x v="4"/>
    <x v="0"/>
    <m/>
  </r>
  <r>
    <n v="26315"/>
    <x v="0"/>
    <x v="0"/>
    <x v="0"/>
    <x v="0"/>
    <x v="1"/>
    <x v="176"/>
    <x v="0"/>
    <x v="0"/>
    <s v="Tesseramento"/>
    <x v="1"/>
    <x v="4"/>
    <x v="0"/>
    <m/>
  </r>
  <r>
    <n v="32797"/>
    <x v="0"/>
    <x v="0"/>
    <x v="0"/>
    <x v="0"/>
    <x v="1"/>
    <x v="176"/>
    <x v="0"/>
    <x v="0"/>
    <s v="Tesseramento"/>
    <x v="1"/>
    <x v="4"/>
    <x v="0"/>
    <m/>
  </r>
  <r>
    <n v="680"/>
    <x v="0"/>
    <x v="0"/>
    <x v="0"/>
    <x v="0"/>
    <x v="1"/>
    <x v="176"/>
    <x v="0"/>
    <x v="1"/>
    <s v="Tesseramento"/>
    <x v="1"/>
    <x v="4"/>
    <x v="0"/>
    <m/>
  </r>
  <r>
    <n v="125976"/>
    <x v="0"/>
    <x v="0"/>
    <x v="0"/>
    <x v="2"/>
    <x v="1"/>
    <x v="176"/>
    <x v="0"/>
    <x v="1"/>
    <s v="Tesseramento"/>
    <x v="1"/>
    <x v="4"/>
    <x v="0"/>
    <m/>
  </r>
  <r>
    <n v="82820"/>
    <x v="0"/>
    <x v="0"/>
    <x v="0"/>
    <x v="0"/>
    <x v="1"/>
    <x v="176"/>
    <x v="0"/>
    <x v="0"/>
    <s v="Tesseramento"/>
    <x v="1"/>
    <x v="4"/>
    <x v="0"/>
    <m/>
  </r>
  <r>
    <n v="136995"/>
    <x v="0"/>
    <x v="0"/>
    <x v="0"/>
    <x v="0"/>
    <x v="1"/>
    <x v="176"/>
    <x v="0"/>
    <x v="0"/>
    <s v="Tesseramento"/>
    <x v="1"/>
    <x v="0"/>
    <x v="0"/>
    <m/>
  </r>
  <r>
    <n v="53220"/>
    <x v="0"/>
    <x v="0"/>
    <x v="0"/>
    <x v="0"/>
    <x v="1"/>
    <x v="176"/>
    <x v="0"/>
    <x v="0"/>
    <s v="Tesseramento"/>
    <x v="1"/>
    <x v="3"/>
    <x v="0"/>
    <m/>
  </r>
  <r>
    <n v="26321"/>
    <x v="0"/>
    <x v="0"/>
    <x v="0"/>
    <x v="0"/>
    <x v="1"/>
    <x v="176"/>
    <x v="0"/>
    <x v="0"/>
    <s v="Tesseramento"/>
    <x v="1"/>
    <x v="4"/>
    <x v="0"/>
    <m/>
  </r>
  <r>
    <n v="96487"/>
    <x v="0"/>
    <x v="0"/>
    <x v="0"/>
    <x v="0"/>
    <x v="1"/>
    <x v="176"/>
    <x v="0"/>
    <x v="1"/>
    <s v="Tesseramento"/>
    <x v="1"/>
    <x v="4"/>
    <x v="0"/>
    <m/>
  </r>
  <r>
    <n v="93237"/>
    <x v="0"/>
    <x v="0"/>
    <x v="0"/>
    <x v="0"/>
    <x v="1"/>
    <x v="176"/>
    <x v="0"/>
    <x v="0"/>
    <s v="Tesseramento"/>
    <x v="1"/>
    <x v="4"/>
    <x v="0"/>
    <m/>
  </r>
  <r>
    <n v="65400"/>
    <x v="0"/>
    <x v="0"/>
    <x v="0"/>
    <x v="0"/>
    <x v="1"/>
    <x v="176"/>
    <x v="0"/>
    <x v="1"/>
    <s v="Tesseramento"/>
    <x v="1"/>
    <x v="4"/>
    <x v="0"/>
    <m/>
  </r>
  <r>
    <n v="26328"/>
    <x v="0"/>
    <x v="0"/>
    <x v="0"/>
    <x v="0"/>
    <x v="1"/>
    <x v="176"/>
    <x v="0"/>
    <x v="0"/>
    <s v="Tesseramento"/>
    <x v="1"/>
    <x v="4"/>
    <x v="0"/>
    <m/>
  </r>
  <r>
    <n v="7158"/>
    <x v="0"/>
    <x v="0"/>
    <x v="0"/>
    <x v="0"/>
    <x v="1"/>
    <x v="176"/>
    <x v="0"/>
    <x v="1"/>
    <s v="Tesseramento"/>
    <x v="1"/>
    <x v="3"/>
    <x v="0"/>
    <m/>
  </r>
  <r>
    <n v="26336"/>
    <x v="0"/>
    <x v="0"/>
    <x v="0"/>
    <x v="0"/>
    <x v="1"/>
    <x v="176"/>
    <x v="0"/>
    <x v="0"/>
    <s v="Tesseramento"/>
    <x v="1"/>
    <x v="4"/>
    <x v="0"/>
    <m/>
  </r>
  <r>
    <n v="26337"/>
    <x v="0"/>
    <x v="0"/>
    <x v="0"/>
    <x v="0"/>
    <x v="1"/>
    <x v="176"/>
    <x v="0"/>
    <x v="1"/>
    <s v="Tesseramento"/>
    <x v="1"/>
    <x v="0"/>
    <x v="0"/>
    <m/>
  </r>
  <r>
    <n v="26338"/>
    <x v="0"/>
    <x v="0"/>
    <x v="0"/>
    <x v="2"/>
    <x v="1"/>
    <x v="176"/>
    <x v="0"/>
    <x v="1"/>
    <s v="Tesseramento"/>
    <x v="1"/>
    <x v="4"/>
    <x v="0"/>
    <m/>
  </r>
  <r>
    <n v="26339"/>
    <x v="0"/>
    <x v="0"/>
    <x v="0"/>
    <x v="0"/>
    <x v="1"/>
    <x v="176"/>
    <x v="0"/>
    <x v="0"/>
    <s v="Tesseramento"/>
    <x v="1"/>
    <x v="4"/>
    <x v="0"/>
    <m/>
  </r>
  <r>
    <n v="9327"/>
    <x v="0"/>
    <x v="0"/>
    <x v="0"/>
    <x v="0"/>
    <x v="1"/>
    <x v="176"/>
    <x v="0"/>
    <x v="0"/>
    <s v="Tesseramento"/>
    <x v="1"/>
    <x v="4"/>
    <x v="0"/>
    <m/>
  </r>
  <r>
    <n v="26342"/>
    <x v="0"/>
    <x v="0"/>
    <x v="0"/>
    <x v="0"/>
    <x v="1"/>
    <x v="176"/>
    <x v="0"/>
    <x v="1"/>
    <s v="Tesseramento"/>
    <x v="1"/>
    <x v="4"/>
    <x v="0"/>
    <m/>
  </r>
  <r>
    <n v="112008"/>
    <x v="0"/>
    <x v="0"/>
    <x v="0"/>
    <x v="4"/>
    <x v="1"/>
    <x v="176"/>
    <x v="0"/>
    <x v="0"/>
    <s v="Tesseramento"/>
    <x v="1"/>
    <x v="4"/>
    <x v="0"/>
    <m/>
  </r>
  <r>
    <n v="99490"/>
    <x v="0"/>
    <x v="0"/>
    <x v="0"/>
    <x v="0"/>
    <x v="1"/>
    <x v="176"/>
    <x v="0"/>
    <x v="0"/>
    <s v="Tesseramento"/>
    <x v="1"/>
    <x v="0"/>
    <x v="0"/>
    <m/>
  </r>
  <r>
    <n v="57070"/>
    <x v="0"/>
    <x v="0"/>
    <x v="0"/>
    <x v="0"/>
    <x v="1"/>
    <x v="176"/>
    <x v="0"/>
    <x v="1"/>
    <s v="Tesseramento"/>
    <x v="1"/>
    <x v="1"/>
    <x v="0"/>
    <m/>
  </r>
  <r>
    <n v="26353"/>
    <x v="0"/>
    <x v="0"/>
    <x v="0"/>
    <x v="0"/>
    <x v="1"/>
    <x v="176"/>
    <x v="0"/>
    <x v="1"/>
    <s v="Tesseramento"/>
    <x v="1"/>
    <x v="4"/>
    <x v="0"/>
    <m/>
  </r>
  <r>
    <n v="15981"/>
    <x v="0"/>
    <x v="0"/>
    <x v="0"/>
    <x v="0"/>
    <x v="1"/>
    <x v="176"/>
    <x v="0"/>
    <x v="0"/>
    <s v="Tesseramento"/>
    <x v="1"/>
    <x v="4"/>
    <x v="0"/>
    <m/>
  </r>
  <r>
    <n v="59020"/>
    <x v="0"/>
    <x v="0"/>
    <x v="0"/>
    <x v="0"/>
    <x v="2"/>
    <x v="292"/>
    <x v="0"/>
    <x v="0"/>
    <s v="Tesseramento"/>
    <x v="1"/>
    <x v="4"/>
    <x v="0"/>
    <m/>
  </r>
  <r>
    <n v="15982"/>
    <x v="0"/>
    <x v="0"/>
    <x v="0"/>
    <x v="0"/>
    <x v="1"/>
    <x v="176"/>
    <x v="0"/>
    <x v="1"/>
    <s v="Tesseramento"/>
    <x v="1"/>
    <x v="4"/>
    <x v="0"/>
    <m/>
  </r>
  <r>
    <n v="29270"/>
    <x v="0"/>
    <x v="0"/>
    <x v="0"/>
    <x v="0"/>
    <x v="1"/>
    <x v="176"/>
    <x v="0"/>
    <x v="1"/>
    <s v="Tesseramento"/>
    <x v="1"/>
    <x v="4"/>
    <x v="0"/>
    <m/>
  </r>
  <r>
    <n v="26358"/>
    <x v="0"/>
    <x v="0"/>
    <x v="0"/>
    <x v="0"/>
    <x v="1"/>
    <x v="176"/>
    <x v="0"/>
    <x v="0"/>
    <s v="Tesseramento"/>
    <x v="1"/>
    <x v="4"/>
    <x v="0"/>
    <m/>
  </r>
  <r>
    <n v="26360"/>
    <x v="0"/>
    <x v="0"/>
    <x v="0"/>
    <x v="0"/>
    <x v="1"/>
    <x v="176"/>
    <x v="0"/>
    <x v="1"/>
    <s v="Tesseramento"/>
    <x v="1"/>
    <x v="4"/>
    <x v="0"/>
    <m/>
  </r>
  <r>
    <n v="165184"/>
    <x v="0"/>
    <x v="0"/>
    <x v="0"/>
    <x v="0"/>
    <x v="1"/>
    <x v="176"/>
    <x v="0"/>
    <x v="1"/>
    <s v="Tesseramento"/>
    <x v="1"/>
    <x v="4"/>
    <x v="0"/>
    <m/>
  </r>
  <r>
    <n v="26370"/>
    <x v="0"/>
    <x v="0"/>
    <x v="0"/>
    <x v="0"/>
    <x v="1"/>
    <x v="176"/>
    <x v="0"/>
    <x v="0"/>
    <s v="Tesseramento"/>
    <x v="1"/>
    <x v="3"/>
    <x v="0"/>
    <m/>
  </r>
  <r>
    <n v="26369"/>
    <x v="0"/>
    <x v="0"/>
    <x v="0"/>
    <x v="0"/>
    <x v="1"/>
    <x v="176"/>
    <x v="0"/>
    <x v="1"/>
    <s v="Tesseramento"/>
    <x v="1"/>
    <x v="3"/>
    <x v="0"/>
    <m/>
  </r>
  <r>
    <n v="72310"/>
    <x v="0"/>
    <x v="0"/>
    <x v="0"/>
    <x v="0"/>
    <x v="1"/>
    <x v="176"/>
    <x v="0"/>
    <x v="1"/>
    <s v="Tesseramento"/>
    <x v="1"/>
    <x v="4"/>
    <x v="0"/>
    <m/>
  </r>
  <r>
    <n v="26374"/>
    <x v="0"/>
    <x v="0"/>
    <x v="0"/>
    <x v="0"/>
    <x v="1"/>
    <x v="176"/>
    <x v="0"/>
    <x v="0"/>
    <s v="Tesseramento"/>
    <x v="1"/>
    <x v="0"/>
    <x v="0"/>
    <m/>
  </r>
  <r>
    <n v="21052"/>
    <x v="0"/>
    <x v="0"/>
    <x v="0"/>
    <x v="0"/>
    <x v="2"/>
    <x v="292"/>
    <x v="0"/>
    <x v="0"/>
    <s v="Tesseramento"/>
    <x v="1"/>
    <x v="3"/>
    <x v="0"/>
    <m/>
  </r>
  <r>
    <n v="26375"/>
    <x v="0"/>
    <x v="0"/>
    <x v="0"/>
    <x v="0"/>
    <x v="1"/>
    <x v="176"/>
    <x v="0"/>
    <x v="1"/>
    <s v="Tesseramento"/>
    <x v="1"/>
    <x v="4"/>
    <x v="0"/>
    <m/>
  </r>
  <r>
    <n v="68460"/>
    <x v="0"/>
    <x v="0"/>
    <x v="0"/>
    <x v="0"/>
    <x v="1"/>
    <x v="176"/>
    <x v="0"/>
    <x v="1"/>
    <s v="Tesseramento"/>
    <x v="1"/>
    <x v="4"/>
    <x v="0"/>
    <m/>
  </r>
  <r>
    <n v="106555"/>
    <x v="0"/>
    <x v="0"/>
    <x v="0"/>
    <x v="0"/>
    <x v="1"/>
    <x v="176"/>
    <x v="0"/>
    <x v="0"/>
    <s v="Tesseramento"/>
    <x v="1"/>
    <x v="1"/>
    <x v="0"/>
    <m/>
  </r>
  <r>
    <n v="66180"/>
    <x v="0"/>
    <x v="0"/>
    <x v="0"/>
    <x v="0"/>
    <x v="1"/>
    <x v="176"/>
    <x v="0"/>
    <x v="0"/>
    <s v="Tesseramento"/>
    <x v="1"/>
    <x v="4"/>
    <x v="0"/>
    <m/>
  </r>
  <r>
    <n v="190653"/>
    <x v="0"/>
    <x v="0"/>
    <x v="0"/>
    <x v="0"/>
    <x v="1"/>
    <x v="176"/>
    <x v="0"/>
    <x v="0"/>
    <s v="Tesseramento"/>
    <x v="1"/>
    <x v="1"/>
    <x v="0"/>
    <m/>
  </r>
  <r>
    <n v="218083"/>
    <x v="0"/>
    <x v="0"/>
    <x v="0"/>
    <x v="0"/>
    <x v="2"/>
    <x v="292"/>
    <x v="0"/>
    <x v="0"/>
    <s v="Tesseramento"/>
    <x v="1"/>
    <x v="4"/>
    <x v="0"/>
    <m/>
  </r>
  <r>
    <n v="13570"/>
    <x v="0"/>
    <x v="0"/>
    <x v="0"/>
    <x v="2"/>
    <x v="0"/>
    <x v="76"/>
    <x v="0"/>
    <x v="0"/>
    <s v="Tesseramento"/>
    <x v="0"/>
    <x v="3"/>
    <x v="0"/>
    <m/>
  </r>
  <r>
    <n v="180157"/>
    <x v="0"/>
    <x v="0"/>
    <x v="0"/>
    <x v="0"/>
    <x v="0"/>
    <x v="76"/>
    <x v="0"/>
    <x v="0"/>
    <s v="Tesseramento"/>
    <x v="0"/>
    <x v="0"/>
    <x v="0"/>
    <m/>
  </r>
  <r>
    <n v="100148"/>
    <x v="0"/>
    <x v="0"/>
    <x v="0"/>
    <x v="1"/>
    <x v="0"/>
    <x v="76"/>
    <x v="0"/>
    <x v="0"/>
    <s v="Tesseramento"/>
    <x v="0"/>
    <x v="4"/>
    <x v="0"/>
    <m/>
  </r>
  <r>
    <n v="108342"/>
    <x v="0"/>
    <x v="0"/>
    <x v="0"/>
    <x v="1"/>
    <x v="0"/>
    <x v="76"/>
    <x v="0"/>
    <x v="1"/>
    <s v="Tesseramento"/>
    <x v="0"/>
    <x v="4"/>
    <x v="0"/>
    <m/>
  </r>
  <r>
    <n v="9983"/>
    <x v="0"/>
    <x v="0"/>
    <x v="0"/>
    <x v="0"/>
    <x v="2"/>
    <x v="292"/>
    <x v="0"/>
    <x v="0"/>
    <s v="Tesseramento"/>
    <x v="1"/>
    <x v="0"/>
    <x v="0"/>
    <m/>
  </r>
  <r>
    <n v="87526"/>
    <x v="0"/>
    <x v="0"/>
    <x v="0"/>
    <x v="0"/>
    <x v="2"/>
    <x v="292"/>
    <x v="0"/>
    <x v="0"/>
    <s v="Tesseramento"/>
    <x v="1"/>
    <x v="4"/>
    <x v="0"/>
    <m/>
  </r>
  <r>
    <n v="72880"/>
    <x v="0"/>
    <x v="0"/>
    <x v="0"/>
    <x v="0"/>
    <x v="2"/>
    <x v="292"/>
    <x v="0"/>
    <x v="1"/>
    <s v="Tesseramento"/>
    <x v="1"/>
    <x v="0"/>
    <x v="0"/>
    <m/>
  </r>
  <r>
    <n v="209859"/>
    <x v="1"/>
    <x v="0"/>
    <x v="0"/>
    <x v="0"/>
    <x v="0"/>
    <x v="76"/>
    <x v="0"/>
    <x v="0"/>
    <s v="Tesseramento"/>
    <x v="0"/>
    <x v="7"/>
    <x v="0"/>
    <m/>
  </r>
  <r>
    <n v="14757"/>
    <x v="0"/>
    <x v="0"/>
    <x v="0"/>
    <x v="0"/>
    <x v="0"/>
    <x v="76"/>
    <x v="0"/>
    <x v="0"/>
    <s v="Tesseramento"/>
    <x v="0"/>
    <x v="4"/>
    <x v="0"/>
    <m/>
  </r>
  <r>
    <n v="204887"/>
    <x v="0"/>
    <x v="0"/>
    <x v="2"/>
    <x v="0"/>
    <x v="2"/>
    <x v="292"/>
    <x v="0"/>
    <x v="1"/>
    <s v="Tesseramento"/>
    <x v="1"/>
    <x v="0"/>
    <x v="0"/>
    <m/>
  </r>
  <r>
    <n v="8016"/>
    <x v="0"/>
    <x v="0"/>
    <x v="0"/>
    <x v="4"/>
    <x v="0"/>
    <x v="76"/>
    <x v="0"/>
    <x v="0"/>
    <s v="Tesseramento"/>
    <x v="0"/>
    <x v="4"/>
    <x v="0"/>
    <m/>
  </r>
  <r>
    <n v="136754"/>
    <x v="0"/>
    <x v="0"/>
    <x v="0"/>
    <x v="0"/>
    <x v="2"/>
    <x v="292"/>
    <x v="0"/>
    <x v="0"/>
    <s v="Tesseramento"/>
    <x v="1"/>
    <x v="0"/>
    <x v="0"/>
    <m/>
  </r>
  <r>
    <n v="128020"/>
    <x v="0"/>
    <x v="0"/>
    <x v="0"/>
    <x v="0"/>
    <x v="2"/>
    <x v="292"/>
    <x v="0"/>
    <x v="0"/>
    <s v="Tesseramento"/>
    <x v="1"/>
    <x v="0"/>
    <x v="0"/>
    <m/>
  </r>
  <r>
    <n v="230015"/>
    <x v="0"/>
    <x v="0"/>
    <x v="0"/>
    <x v="0"/>
    <x v="2"/>
    <x v="292"/>
    <x v="0"/>
    <x v="0"/>
    <s v="Tesseramento"/>
    <x v="1"/>
    <x v="4"/>
    <x v="0"/>
    <m/>
  </r>
  <r>
    <n v="22748"/>
    <x v="0"/>
    <x v="0"/>
    <x v="2"/>
    <x v="0"/>
    <x v="1"/>
    <x v="176"/>
    <x v="0"/>
    <x v="0"/>
    <s v="Tesseramento"/>
    <x v="1"/>
    <x v="0"/>
    <x v="0"/>
    <m/>
  </r>
  <r>
    <n v="11183"/>
    <x v="0"/>
    <x v="0"/>
    <x v="0"/>
    <x v="0"/>
    <x v="15"/>
    <x v="57"/>
    <x v="0"/>
    <x v="0"/>
    <s v="Tesseramento"/>
    <x v="1"/>
    <x v="4"/>
    <x v="0"/>
    <m/>
  </r>
  <r>
    <n v="11182"/>
    <x v="0"/>
    <x v="0"/>
    <x v="0"/>
    <x v="0"/>
    <x v="15"/>
    <x v="57"/>
    <x v="0"/>
    <x v="1"/>
    <s v="Tesseramento"/>
    <x v="1"/>
    <x v="4"/>
    <x v="0"/>
    <m/>
  </r>
  <r>
    <n v="51466"/>
    <x v="0"/>
    <x v="0"/>
    <x v="0"/>
    <x v="0"/>
    <x v="0"/>
    <x v="76"/>
    <x v="0"/>
    <x v="1"/>
    <s v="Tesseramento"/>
    <x v="0"/>
    <x v="3"/>
    <x v="0"/>
    <m/>
  </r>
  <r>
    <n v="217224"/>
    <x v="0"/>
    <x v="0"/>
    <x v="0"/>
    <x v="0"/>
    <x v="1"/>
    <x v="108"/>
    <x v="0"/>
    <x v="0"/>
    <s v="Tesseramento"/>
    <x v="0"/>
    <x v="0"/>
    <x v="0"/>
    <m/>
  </r>
  <r>
    <n v="234090"/>
    <x v="0"/>
    <x v="0"/>
    <x v="1"/>
    <x v="1"/>
    <x v="1"/>
    <x v="108"/>
    <x v="0"/>
    <x v="0"/>
    <s v="Tesseramento"/>
    <x v="0"/>
    <x v="4"/>
    <x v="0"/>
    <m/>
  </r>
  <r>
    <n v="185023"/>
    <x v="0"/>
    <x v="0"/>
    <x v="0"/>
    <x v="0"/>
    <x v="11"/>
    <x v="152"/>
    <x v="0"/>
    <x v="0"/>
    <s v="Tesseramento"/>
    <x v="1"/>
    <x v="3"/>
    <x v="0"/>
    <m/>
  </r>
  <r>
    <n v="81995"/>
    <x v="0"/>
    <x v="0"/>
    <x v="0"/>
    <x v="0"/>
    <x v="11"/>
    <x v="152"/>
    <x v="0"/>
    <x v="0"/>
    <s v="Tesseramento"/>
    <x v="1"/>
    <x v="0"/>
    <x v="0"/>
    <m/>
  </r>
  <r>
    <n v="106960"/>
    <x v="0"/>
    <x v="0"/>
    <x v="0"/>
    <x v="0"/>
    <x v="11"/>
    <x v="152"/>
    <x v="0"/>
    <x v="0"/>
    <s v="Tesseramento"/>
    <x v="1"/>
    <x v="0"/>
    <x v="0"/>
    <m/>
  </r>
  <r>
    <n v="94185"/>
    <x v="0"/>
    <x v="0"/>
    <x v="0"/>
    <x v="0"/>
    <x v="11"/>
    <x v="152"/>
    <x v="0"/>
    <x v="0"/>
    <s v="Tesseramento"/>
    <x v="1"/>
    <x v="1"/>
    <x v="0"/>
    <m/>
  </r>
  <r>
    <n v="102649"/>
    <x v="0"/>
    <x v="0"/>
    <x v="0"/>
    <x v="0"/>
    <x v="11"/>
    <x v="152"/>
    <x v="0"/>
    <x v="0"/>
    <s v="Tesseramento"/>
    <x v="1"/>
    <x v="0"/>
    <x v="0"/>
    <m/>
  </r>
  <r>
    <n v="64283"/>
    <x v="0"/>
    <x v="0"/>
    <x v="0"/>
    <x v="0"/>
    <x v="11"/>
    <x v="152"/>
    <x v="0"/>
    <x v="0"/>
    <s v="Tesseramento"/>
    <x v="1"/>
    <x v="3"/>
    <x v="0"/>
    <m/>
  </r>
  <r>
    <n v="105670"/>
    <x v="0"/>
    <x v="0"/>
    <x v="0"/>
    <x v="0"/>
    <x v="11"/>
    <x v="152"/>
    <x v="0"/>
    <x v="0"/>
    <s v="Tesseramento"/>
    <x v="1"/>
    <x v="1"/>
    <x v="0"/>
    <m/>
  </r>
  <r>
    <n v="139539"/>
    <x v="0"/>
    <x v="0"/>
    <x v="0"/>
    <x v="0"/>
    <x v="11"/>
    <x v="152"/>
    <x v="0"/>
    <x v="0"/>
    <s v="Tesseramento"/>
    <x v="1"/>
    <x v="0"/>
    <x v="0"/>
    <m/>
  </r>
  <r>
    <n v="141964"/>
    <x v="1"/>
    <x v="0"/>
    <x v="0"/>
    <x v="0"/>
    <x v="11"/>
    <x v="152"/>
    <x v="0"/>
    <x v="0"/>
    <s v="Tesseramento"/>
    <x v="1"/>
    <x v="6"/>
    <x v="0"/>
    <s v="B"/>
  </r>
  <r>
    <n v="103739"/>
    <x v="0"/>
    <x v="0"/>
    <x v="0"/>
    <x v="0"/>
    <x v="11"/>
    <x v="152"/>
    <x v="0"/>
    <x v="0"/>
    <s v="Tesseramento"/>
    <x v="1"/>
    <x v="1"/>
    <x v="0"/>
    <m/>
  </r>
  <r>
    <n v="140315"/>
    <x v="0"/>
    <x v="0"/>
    <x v="0"/>
    <x v="0"/>
    <x v="11"/>
    <x v="152"/>
    <x v="0"/>
    <x v="0"/>
    <s v="Tesseramento"/>
    <x v="1"/>
    <x v="1"/>
    <x v="0"/>
    <m/>
  </r>
  <r>
    <n v="111060"/>
    <x v="0"/>
    <x v="0"/>
    <x v="0"/>
    <x v="0"/>
    <x v="11"/>
    <x v="152"/>
    <x v="0"/>
    <x v="0"/>
    <s v="Tesseramento"/>
    <x v="1"/>
    <x v="1"/>
    <x v="0"/>
    <m/>
  </r>
  <r>
    <n v="155487"/>
    <x v="0"/>
    <x v="1"/>
    <x v="0"/>
    <x v="1"/>
    <x v="8"/>
    <x v="112"/>
    <x v="0"/>
    <x v="0"/>
    <s v="Tesseramento"/>
    <x v="1"/>
    <x v="4"/>
    <x v="0"/>
    <m/>
  </r>
  <r>
    <n v="33867"/>
    <x v="0"/>
    <x v="0"/>
    <x v="0"/>
    <x v="0"/>
    <x v="11"/>
    <x v="152"/>
    <x v="0"/>
    <x v="0"/>
    <s v="Tesseramento"/>
    <x v="1"/>
    <x v="3"/>
    <x v="0"/>
    <m/>
  </r>
  <r>
    <n v="66158"/>
    <x v="0"/>
    <x v="0"/>
    <x v="0"/>
    <x v="0"/>
    <x v="11"/>
    <x v="152"/>
    <x v="0"/>
    <x v="0"/>
    <s v="Tesseramento"/>
    <x v="1"/>
    <x v="0"/>
    <x v="0"/>
    <m/>
  </r>
  <r>
    <n v="103737"/>
    <x v="0"/>
    <x v="0"/>
    <x v="0"/>
    <x v="0"/>
    <x v="11"/>
    <x v="152"/>
    <x v="0"/>
    <x v="1"/>
    <s v="Tesseramento"/>
    <x v="1"/>
    <x v="3"/>
    <x v="0"/>
    <m/>
  </r>
  <r>
    <n v="181746"/>
    <x v="0"/>
    <x v="0"/>
    <x v="0"/>
    <x v="0"/>
    <x v="11"/>
    <x v="152"/>
    <x v="0"/>
    <x v="1"/>
    <s v="Tesseramento"/>
    <x v="1"/>
    <x v="0"/>
    <x v="0"/>
    <m/>
  </r>
  <r>
    <n v="151726"/>
    <x v="0"/>
    <x v="0"/>
    <x v="0"/>
    <x v="0"/>
    <x v="11"/>
    <x v="152"/>
    <x v="0"/>
    <x v="1"/>
    <s v="Tesseramento"/>
    <x v="1"/>
    <x v="0"/>
    <x v="0"/>
    <m/>
  </r>
  <r>
    <n v="165239"/>
    <x v="0"/>
    <x v="0"/>
    <x v="0"/>
    <x v="0"/>
    <x v="11"/>
    <x v="152"/>
    <x v="0"/>
    <x v="1"/>
    <s v="Tesseramento"/>
    <x v="1"/>
    <x v="3"/>
    <x v="0"/>
    <m/>
  </r>
  <r>
    <n v="79611"/>
    <x v="0"/>
    <x v="0"/>
    <x v="0"/>
    <x v="0"/>
    <x v="11"/>
    <x v="152"/>
    <x v="0"/>
    <x v="1"/>
    <s v="Tesseramento"/>
    <x v="1"/>
    <x v="4"/>
    <x v="0"/>
    <m/>
  </r>
  <r>
    <n v="87028"/>
    <x v="0"/>
    <x v="0"/>
    <x v="0"/>
    <x v="0"/>
    <x v="11"/>
    <x v="152"/>
    <x v="0"/>
    <x v="1"/>
    <s v="Tesseramento"/>
    <x v="1"/>
    <x v="3"/>
    <x v="0"/>
    <m/>
  </r>
  <r>
    <n v="53681"/>
    <x v="0"/>
    <x v="0"/>
    <x v="0"/>
    <x v="0"/>
    <x v="1"/>
    <x v="26"/>
    <x v="0"/>
    <x v="0"/>
    <s v="Tesseramento"/>
    <x v="1"/>
    <x v="3"/>
    <x v="0"/>
    <m/>
  </r>
  <r>
    <n v="53682"/>
    <x v="0"/>
    <x v="0"/>
    <x v="0"/>
    <x v="0"/>
    <x v="1"/>
    <x v="26"/>
    <x v="0"/>
    <x v="1"/>
    <s v="Tesseramento"/>
    <x v="1"/>
    <x v="3"/>
    <x v="0"/>
    <m/>
  </r>
  <r>
    <n v="15955"/>
    <x v="0"/>
    <x v="0"/>
    <x v="0"/>
    <x v="0"/>
    <x v="1"/>
    <x v="26"/>
    <x v="0"/>
    <x v="0"/>
    <s v="Tesseramento"/>
    <x v="1"/>
    <x v="4"/>
    <x v="0"/>
    <m/>
  </r>
  <r>
    <n v="113622"/>
    <x v="0"/>
    <x v="0"/>
    <x v="0"/>
    <x v="0"/>
    <x v="1"/>
    <x v="26"/>
    <x v="0"/>
    <x v="0"/>
    <s v="Tesseramento"/>
    <x v="1"/>
    <x v="4"/>
    <x v="0"/>
    <m/>
  </r>
  <r>
    <n v="140316"/>
    <x v="1"/>
    <x v="0"/>
    <x v="0"/>
    <x v="0"/>
    <x v="11"/>
    <x v="152"/>
    <x v="0"/>
    <x v="1"/>
    <s v="Tesseramento"/>
    <x v="1"/>
    <x v="2"/>
    <x v="0"/>
    <m/>
  </r>
  <r>
    <n v="15623"/>
    <x v="0"/>
    <x v="0"/>
    <x v="0"/>
    <x v="1"/>
    <x v="1"/>
    <x v="26"/>
    <x v="0"/>
    <x v="1"/>
    <s v="Tesseramento"/>
    <x v="1"/>
    <x v="4"/>
    <x v="0"/>
    <m/>
  </r>
  <r>
    <n v="14444"/>
    <x v="0"/>
    <x v="0"/>
    <x v="0"/>
    <x v="0"/>
    <x v="11"/>
    <x v="152"/>
    <x v="0"/>
    <x v="1"/>
    <s v="Tesseramento"/>
    <x v="1"/>
    <x v="1"/>
    <x v="0"/>
    <m/>
  </r>
  <r>
    <n v="32162"/>
    <x v="0"/>
    <x v="0"/>
    <x v="0"/>
    <x v="1"/>
    <x v="1"/>
    <x v="26"/>
    <x v="0"/>
    <x v="0"/>
    <s v="Tesseramento"/>
    <x v="1"/>
    <x v="4"/>
    <x v="0"/>
    <m/>
  </r>
  <r>
    <n v="62623"/>
    <x v="0"/>
    <x v="0"/>
    <x v="0"/>
    <x v="0"/>
    <x v="1"/>
    <x v="26"/>
    <x v="0"/>
    <x v="0"/>
    <s v="Tesseramento"/>
    <x v="1"/>
    <x v="0"/>
    <x v="0"/>
    <m/>
  </r>
  <r>
    <n v="176429"/>
    <x v="1"/>
    <x v="0"/>
    <x v="0"/>
    <x v="0"/>
    <x v="11"/>
    <x v="102"/>
    <x v="0"/>
    <x v="0"/>
    <s v="Tesseramento"/>
    <x v="1"/>
    <x v="2"/>
    <x v="0"/>
    <m/>
  </r>
  <r>
    <n v="234315"/>
    <x v="0"/>
    <x v="0"/>
    <x v="1"/>
    <x v="1"/>
    <x v="2"/>
    <x v="292"/>
    <x v="0"/>
    <x v="0"/>
    <s v="Tesseramento"/>
    <x v="1"/>
    <x v="0"/>
    <x v="0"/>
    <m/>
  </r>
  <r>
    <n v="166051"/>
    <x v="1"/>
    <x v="0"/>
    <x v="0"/>
    <x v="0"/>
    <x v="11"/>
    <x v="152"/>
    <x v="0"/>
    <x v="1"/>
    <s v="Tesseramento"/>
    <x v="1"/>
    <x v="7"/>
    <x v="0"/>
    <s v="B"/>
  </r>
  <r>
    <n v="11242"/>
    <x v="0"/>
    <x v="0"/>
    <x v="0"/>
    <x v="0"/>
    <x v="11"/>
    <x v="152"/>
    <x v="0"/>
    <x v="1"/>
    <s v="Tesseramento"/>
    <x v="1"/>
    <x v="0"/>
    <x v="0"/>
    <m/>
  </r>
  <r>
    <n v="105675"/>
    <x v="0"/>
    <x v="0"/>
    <x v="0"/>
    <x v="0"/>
    <x v="11"/>
    <x v="152"/>
    <x v="0"/>
    <x v="1"/>
    <s v="Tesseramento"/>
    <x v="1"/>
    <x v="1"/>
    <x v="0"/>
    <m/>
  </r>
  <r>
    <n v="155290"/>
    <x v="0"/>
    <x v="0"/>
    <x v="0"/>
    <x v="0"/>
    <x v="11"/>
    <x v="152"/>
    <x v="0"/>
    <x v="1"/>
    <s v="Tesseramento"/>
    <x v="1"/>
    <x v="0"/>
    <x v="0"/>
    <m/>
  </r>
  <r>
    <n v="189750"/>
    <x v="1"/>
    <x v="0"/>
    <x v="0"/>
    <x v="0"/>
    <x v="6"/>
    <x v="107"/>
    <x v="0"/>
    <x v="0"/>
    <s v="Tesseramento"/>
    <x v="1"/>
    <x v="6"/>
    <x v="0"/>
    <m/>
  </r>
  <r>
    <n v="42100"/>
    <x v="0"/>
    <x v="0"/>
    <x v="0"/>
    <x v="0"/>
    <x v="6"/>
    <x v="107"/>
    <x v="0"/>
    <x v="0"/>
    <s v="Tesseramento"/>
    <x v="1"/>
    <x v="0"/>
    <x v="0"/>
    <m/>
  </r>
  <r>
    <n v="211426"/>
    <x v="1"/>
    <x v="0"/>
    <x v="0"/>
    <x v="2"/>
    <x v="6"/>
    <x v="107"/>
    <x v="0"/>
    <x v="1"/>
    <s v="Tesseramento"/>
    <x v="1"/>
    <x v="5"/>
    <x v="0"/>
    <m/>
  </r>
  <r>
    <n v="203003"/>
    <x v="0"/>
    <x v="0"/>
    <x v="0"/>
    <x v="0"/>
    <x v="6"/>
    <x v="107"/>
    <x v="0"/>
    <x v="1"/>
    <s v="Tesseramento"/>
    <x v="1"/>
    <x v="0"/>
    <x v="0"/>
    <m/>
  </r>
  <r>
    <n v="74717"/>
    <x v="0"/>
    <x v="0"/>
    <x v="0"/>
    <x v="0"/>
    <x v="6"/>
    <x v="107"/>
    <x v="0"/>
    <x v="0"/>
    <s v="Tesseramento"/>
    <x v="1"/>
    <x v="0"/>
    <x v="0"/>
    <m/>
  </r>
  <r>
    <n v="174809"/>
    <x v="0"/>
    <x v="0"/>
    <x v="0"/>
    <x v="0"/>
    <x v="6"/>
    <x v="107"/>
    <x v="0"/>
    <x v="0"/>
    <s v="Tesseramento"/>
    <x v="1"/>
    <x v="0"/>
    <x v="0"/>
    <m/>
  </r>
  <r>
    <n v="213782"/>
    <x v="0"/>
    <x v="0"/>
    <x v="0"/>
    <x v="1"/>
    <x v="6"/>
    <x v="107"/>
    <x v="0"/>
    <x v="0"/>
    <s v="Tesseramento"/>
    <x v="1"/>
    <x v="0"/>
    <x v="0"/>
    <m/>
  </r>
  <r>
    <n v="185998"/>
    <x v="0"/>
    <x v="0"/>
    <x v="0"/>
    <x v="0"/>
    <x v="6"/>
    <x v="107"/>
    <x v="0"/>
    <x v="0"/>
    <s v="Tesseramento"/>
    <x v="1"/>
    <x v="0"/>
    <x v="0"/>
    <m/>
  </r>
  <r>
    <n v="219627"/>
    <x v="1"/>
    <x v="0"/>
    <x v="0"/>
    <x v="2"/>
    <x v="6"/>
    <x v="107"/>
    <x v="0"/>
    <x v="0"/>
    <s v="Tesseramento"/>
    <x v="1"/>
    <x v="7"/>
    <x v="0"/>
    <m/>
  </r>
  <r>
    <n v="156570"/>
    <x v="0"/>
    <x v="0"/>
    <x v="0"/>
    <x v="0"/>
    <x v="6"/>
    <x v="107"/>
    <x v="0"/>
    <x v="0"/>
    <s v="Tesseramento"/>
    <x v="1"/>
    <x v="0"/>
    <x v="0"/>
    <m/>
  </r>
  <r>
    <n v="7069"/>
    <x v="0"/>
    <x v="0"/>
    <x v="0"/>
    <x v="0"/>
    <x v="6"/>
    <x v="107"/>
    <x v="0"/>
    <x v="0"/>
    <s v="Tesseramento"/>
    <x v="1"/>
    <x v="3"/>
    <x v="0"/>
    <m/>
  </r>
  <r>
    <n v="203005"/>
    <x v="0"/>
    <x v="0"/>
    <x v="0"/>
    <x v="0"/>
    <x v="6"/>
    <x v="107"/>
    <x v="0"/>
    <x v="0"/>
    <s v="Tesseramento"/>
    <x v="1"/>
    <x v="3"/>
    <x v="0"/>
    <m/>
  </r>
  <r>
    <n v="187601"/>
    <x v="0"/>
    <x v="0"/>
    <x v="0"/>
    <x v="0"/>
    <x v="6"/>
    <x v="107"/>
    <x v="0"/>
    <x v="0"/>
    <s v="Tesseramento"/>
    <x v="1"/>
    <x v="0"/>
    <x v="0"/>
    <m/>
  </r>
  <r>
    <n v="72237"/>
    <x v="0"/>
    <x v="0"/>
    <x v="0"/>
    <x v="0"/>
    <x v="6"/>
    <x v="107"/>
    <x v="0"/>
    <x v="0"/>
    <s v="Tesseramento"/>
    <x v="1"/>
    <x v="3"/>
    <x v="0"/>
    <m/>
  </r>
  <r>
    <n v="130850"/>
    <x v="0"/>
    <x v="0"/>
    <x v="0"/>
    <x v="0"/>
    <x v="6"/>
    <x v="107"/>
    <x v="0"/>
    <x v="0"/>
    <s v="Tesseramento"/>
    <x v="1"/>
    <x v="4"/>
    <x v="0"/>
    <m/>
  </r>
  <r>
    <n v="231951"/>
    <x v="0"/>
    <x v="0"/>
    <x v="0"/>
    <x v="1"/>
    <x v="6"/>
    <x v="107"/>
    <x v="0"/>
    <x v="0"/>
    <s v="Tesseramento"/>
    <x v="1"/>
    <x v="1"/>
    <x v="0"/>
    <m/>
  </r>
  <r>
    <n v="203008"/>
    <x v="0"/>
    <x v="0"/>
    <x v="0"/>
    <x v="0"/>
    <x v="6"/>
    <x v="107"/>
    <x v="0"/>
    <x v="0"/>
    <s v="Tesseramento"/>
    <x v="1"/>
    <x v="3"/>
    <x v="0"/>
    <m/>
  </r>
  <r>
    <n v="203009"/>
    <x v="0"/>
    <x v="0"/>
    <x v="0"/>
    <x v="0"/>
    <x v="6"/>
    <x v="107"/>
    <x v="0"/>
    <x v="0"/>
    <s v="Tesseramento"/>
    <x v="1"/>
    <x v="0"/>
    <x v="0"/>
    <m/>
  </r>
  <r>
    <n v="226940"/>
    <x v="0"/>
    <x v="0"/>
    <x v="0"/>
    <x v="0"/>
    <x v="6"/>
    <x v="107"/>
    <x v="0"/>
    <x v="0"/>
    <s v="Tesseramento"/>
    <x v="1"/>
    <x v="0"/>
    <x v="0"/>
    <m/>
  </r>
  <r>
    <n v="89335"/>
    <x v="0"/>
    <x v="0"/>
    <x v="0"/>
    <x v="0"/>
    <x v="6"/>
    <x v="107"/>
    <x v="0"/>
    <x v="0"/>
    <s v="Tesseramento"/>
    <x v="1"/>
    <x v="3"/>
    <x v="0"/>
    <m/>
  </r>
  <r>
    <n v="89337"/>
    <x v="0"/>
    <x v="0"/>
    <x v="0"/>
    <x v="0"/>
    <x v="6"/>
    <x v="107"/>
    <x v="0"/>
    <x v="0"/>
    <s v="Tesseramento"/>
    <x v="1"/>
    <x v="3"/>
    <x v="0"/>
    <m/>
  </r>
  <r>
    <n v="7243"/>
    <x v="0"/>
    <x v="0"/>
    <x v="0"/>
    <x v="0"/>
    <x v="6"/>
    <x v="107"/>
    <x v="0"/>
    <x v="0"/>
    <s v="Tesseramento"/>
    <x v="1"/>
    <x v="3"/>
    <x v="0"/>
    <m/>
  </r>
  <r>
    <n v="213785"/>
    <x v="0"/>
    <x v="0"/>
    <x v="0"/>
    <x v="0"/>
    <x v="6"/>
    <x v="107"/>
    <x v="0"/>
    <x v="0"/>
    <s v="Tesseramento"/>
    <x v="1"/>
    <x v="0"/>
    <x v="0"/>
    <m/>
  </r>
  <r>
    <n v="234326"/>
    <x v="0"/>
    <x v="0"/>
    <x v="1"/>
    <x v="2"/>
    <x v="2"/>
    <x v="292"/>
    <x v="0"/>
    <x v="1"/>
    <s v="Tesseramento"/>
    <x v="1"/>
    <x v="0"/>
    <x v="0"/>
    <m/>
  </r>
  <r>
    <n v="234334"/>
    <x v="0"/>
    <x v="0"/>
    <x v="1"/>
    <x v="1"/>
    <x v="6"/>
    <x v="107"/>
    <x v="0"/>
    <x v="0"/>
    <s v="Tesseramento"/>
    <x v="1"/>
    <x v="0"/>
    <x v="0"/>
    <m/>
  </r>
  <r>
    <n v="234335"/>
    <x v="0"/>
    <x v="0"/>
    <x v="1"/>
    <x v="1"/>
    <x v="6"/>
    <x v="107"/>
    <x v="0"/>
    <x v="1"/>
    <s v="Tesseramento"/>
    <x v="1"/>
    <x v="0"/>
    <x v="0"/>
    <m/>
  </r>
  <r>
    <n v="168438"/>
    <x v="0"/>
    <x v="0"/>
    <x v="0"/>
    <x v="0"/>
    <x v="4"/>
    <x v="40"/>
    <x v="0"/>
    <x v="0"/>
    <s v="Tesseramento"/>
    <x v="1"/>
    <x v="0"/>
    <x v="0"/>
    <m/>
  </r>
  <r>
    <n v="206318"/>
    <x v="0"/>
    <x v="0"/>
    <x v="0"/>
    <x v="0"/>
    <x v="4"/>
    <x v="40"/>
    <x v="0"/>
    <x v="0"/>
    <s v="Tesseramento"/>
    <x v="1"/>
    <x v="3"/>
    <x v="0"/>
    <m/>
  </r>
  <r>
    <n v="234336"/>
    <x v="1"/>
    <x v="0"/>
    <x v="1"/>
    <x v="3"/>
    <x v="6"/>
    <x v="107"/>
    <x v="0"/>
    <x v="0"/>
    <s v="Tesseramento"/>
    <x v="1"/>
    <x v="5"/>
    <x v="0"/>
    <m/>
  </r>
  <r>
    <n v="12515"/>
    <x v="0"/>
    <x v="0"/>
    <x v="0"/>
    <x v="4"/>
    <x v="9"/>
    <x v="19"/>
    <x v="0"/>
    <x v="0"/>
    <s v="Tesseramento"/>
    <x v="1"/>
    <x v="0"/>
    <x v="0"/>
    <m/>
  </r>
  <r>
    <n v="92210"/>
    <x v="0"/>
    <x v="0"/>
    <x v="0"/>
    <x v="4"/>
    <x v="9"/>
    <x v="19"/>
    <x v="0"/>
    <x v="0"/>
    <s v="Tesseramento"/>
    <x v="1"/>
    <x v="0"/>
    <x v="0"/>
    <m/>
  </r>
  <r>
    <n v="62622"/>
    <x v="0"/>
    <x v="0"/>
    <x v="0"/>
    <x v="0"/>
    <x v="1"/>
    <x v="26"/>
    <x v="0"/>
    <x v="1"/>
    <s v="Tesseramento"/>
    <x v="1"/>
    <x v="4"/>
    <x v="0"/>
    <m/>
  </r>
  <r>
    <n v="202896"/>
    <x v="0"/>
    <x v="0"/>
    <x v="0"/>
    <x v="0"/>
    <x v="1"/>
    <x v="26"/>
    <x v="0"/>
    <x v="0"/>
    <s v="Tesseramento"/>
    <x v="1"/>
    <x v="4"/>
    <x v="0"/>
    <m/>
  </r>
  <r>
    <n v="51393"/>
    <x v="0"/>
    <x v="0"/>
    <x v="0"/>
    <x v="0"/>
    <x v="1"/>
    <x v="26"/>
    <x v="0"/>
    <x v="1"/>
    <s v="Tesseramento"/>
    <x v="1"/>
    <x v="4"/>
    <x v="0"/>
    <m/>
  </r>
  <r>
    <n v="108878"/>
    <x v="0"/>
    <x v="0"/>
    <x v="0"/>
    <x v="1"/>
    <x v="1"/>
    <x v="26"/>
    <x v="0"/>
    <x v="0"/>
    <s v="Tesseramento"/>
    <x v="1"/>
    <x v="0"/>
    <x v="0"/>
    <m/>
  </r>
  <r>
    <n v="42656"/>
    <x v="0"/>
    <x v="0"/>
    <x v="0"/>
    <x v="0"/>
    <x v="1"/>
    <x v="26"/>
    <x v="0"/>
    <x v="1"/>
    <s v="Tesseramento"/>
    <x v="1"/>
    <x v="3"/>
    <x v="0"/>
    <m/>
  </r>
  <r>
    <n v="106980"/>
    <x v="0"/>
    <x v="0"/>
    <x v="0"/>
    <x v="0"/>
    <x v="2"/>
    <x v="55"/>
    <x v="0"/>
    <x v="0"/>
    <s v="Tesseramento"/>
    <x v="1"/>
    <x v="3"/>
    <x v="0"/>
    <m/>
  </r>
  <r>
    <n v="115527"/>
    <x v="0"/>
    <x v="0"/>
    <x v="0"/>
    <x v="0"/>
    <x v="1"/>
    <x v="26"/>
    <x v="0"/>
    <x v="0"/>
    <s v="Tesseramento"/>
    <x v="1"/>
    <x v="4"/>
    <x v="0"/>
    <m/>
  </r>
  <r>
    <n v="72281"/>
    <x v="0"/>
    <x v="0"/>
    <x v="0"/>
    <x v="0"/>
    <x v="1"/>
    <x v="26"/>
    <x v="0"/>
    <x v="0"/>
    <s v="Tesseramento"/>
    <x v="1"/>
    <x v="4"/>
    <x v="0"/>
    <m/>
  </r>
  <r>
    <n v="205989"/>
    <x v="0"/>
    <x v="0"/>
    <x v="0"/>
    <x v="0"/>
    <x v="2"/>
    <x v="55"/>
    <x v="0"/>
    <x v="0"/>
    <s v="Tesseramento"/>
    <x v="1"/>
    <x v="0"/>
    <x v="0"/>
    <m/>
  </r>
  <r>
    <n v="205568"/>
    <x v="0"/>
    <x v="0"/>
    <x v="0"/>
    <x v="0"/>
    <x v="2"/>
    <x v="55"/>
    <x v="0"/>
    <x v="0"/>
    <s v="Tesseramento"/>
    <x v="1"/>
    <x v="0"/>
    <x v="0"/>
    <m/>
  </r>
  <r>
    <n v="130994"/>
    <x v="0"/>
    <x v="0"/>
    <x v="0"/>
    <x v="0"/>
    <x v="1"/>
    <x v="26"/>
    <x v="0"/>
    <x v="0"/>
    <s v="Tesseramento"/>
    <x v="1"/>
    <x v="3"/>
    <x v="0"/>
    <m/>
  </r>
  <r>
    <n v="84787"/>
    <x v="0"/>
    <x v="0"/>
    <x v="0"/>
    <x v="0"/>
    <x v="4"/>
    <x v="40"/>
    <x v="0"/>
    <x v="0"/>
    <s v="Tesseramento"/>
    <x v="1"/>
    <x v="3"/>
    <x v="0"/>
    <m/>
  </r>
  <r>
    <n v="234079"/>
    <x v="0"/>
    <x v="1"/>
    <x v="1"/>
    <x v="1"/>
    <x v="1"/>
    <x v="26"/>
    <x v="0"/>
    <x v="0"/>
    <s v="Tesseramento"/>
    <x v="1"/>
    <x v="3"/>
    <x v="0"/>
    <m/>
  </r>
  <r>
    <n v="32605"/>
    <x v="0"/>
    <x v="0"/>
    <x v="0"/>
    <x v="0"/>
    <x v="1"/>
    <x v="26"/>
    <x v="0"/>
    <x v="0"/>
    <s v="Tesseramento"/>
    <x v="1"/>
    <x v="3"/>
    <x v="0"/>
    <m/>
  </r>
  <r>
    <n v="174046"/>
    <x v="0"/>
    <x v="0"/>
    <x v="0"/>
    <x v="0"/>
    <x v="4"/>
    <x v="40"/>
    <x v="0"/>
    <x v="1"/>
    <s v="Tesseramento"/>
    <x v="1"/>
    <x v="3"/>
    <x v="0"/>
    <m/>
  </r>
  <r>
    <n v="77821"/>
    <x v="0"/>
    <x v="0"/>
    <x v="0"/>
    <x v="0"/>
    <x v="1"/>
    <x v="26"/>
    <x v="0"/>
    <x v="0"/>
    <s v="Tesseramento"/>
    <x v="1"/>
    <x v="3"/>
    <x v="0"/>
    <m/>
  </r>
  <r>
    <n v="122655"/>
    <x v="0"/>
    <x v="0"/>
    <x v="0"/>
    <x v="0"/>
    <x v="7"/>
    <x v="205"/>
    <x v="0"/>
    <x v="0"/>
    <s v="Tesseramento"/>
    <x v="1"/>
    <x v="1"/>
    <x v="0"/>
    <m/>
  </r>
  <r>
    <n v="234337"/>
    <x v="1"/>
    <x v="0"/>
    <x v="1"/>
    <x v="2"/>
    <x v="6"/>
    <x v="107"/>
    <x v="0"/>
    <x v="0"/>
    <s v="Tesseramento"/>
    <x v="1"/>
    <x v="5"/>
    <x v="0"/>
    <m/>
  </r>
  <r>
    <n v="115523"/>
    <x v="0"/>
    <x v="0"/>
    <x v="0"/>
    <x v="0"/>
    <x v="1"/>
    <x v="26"/>
    <x v="0"/>
    <x v="1"/>
    <s v="Tesseramento"/>
    <x v="1"/>
    <x v="3"/>
    <x v="0"/>
    <m/>
  </r>
  <r>
    <n v="21491"/>
    <x v="0"/>
    <x v="0"/>
    <x v="0"/>
    <x v="0"/>
    <x v="7"/>
    <x v="205"/>
    <x v="0"/>
    <x v="0"/>
    <s v="Tesseramento"/>
    <x v="1"/>
    <x v="0"/>
    <x v="0"/>
    <m/>
  </r>
  <r>
    <n v="126878"/>
    <x v="0"/>
    <x v="0"/>
    <x v="0"/>
    <x v="0"/>
    <x v="15"/>
    <x v="362"/>
    <x v="0"/>
    <x v="0"/>
    <s v="Tesseramento"/>
    <x v="0"/>
    <x v="3"/>
    <x v="0"/>
    <m/>
  </r>
  <r>
    <n v="131034"/>
    <x v="0"/>
    <x v="0"/>
    <x v="0"/>
    <x v="0"/>
    <x v="11"/>
    <x v="244"/>
    <x v="0"/>
    <x v="0"/>
    <s v="Tesseramento"/>
    <x v="0"/>
    <x v="4"/>
    <x v="0"/>
    <m/>
  </r>
  <r>
    <n v="117724"/>
    <x v="0"/>
    <x v="0"/>
    <x v="0"/>
    <x v="1"/>
    <x v="11"/>
    <x v="244"/>
    <x v="0"/>
    <x v="0"/>
    <s v="Tesseramento"/>
    <x v="0"/>
    <x v="4"/>
    <x v="0"/>
    <m/>
  </r>
  <r>
    <n v="95872"/>
    <x v="0"/>
    <x v="0"/>
    <x v="0"/>
    <x v="3"/>
    <x v="11"/>
    <x v="244"/>
    <x v="0"/>
    <x v="0"/>
    <s v="Tesseramento"/>
    <x v="0"/>
    <x v="0"/>
    <x v="0"/>
    <m/>
  </r>
  <r>
    <n v="193203"/>
    <x v="1"/>
    <x v="0"/>
    <x v="0"/>
    <x v="1"/>
    <x v="11"/>
    <x v="244"/>
    <x v="0"/>
    <x v="0"/>
    <s v="Tesseramento"/>
    <x v="0"/>
    <x v="5"/>
    <x v="0"/>
    <m/>
  </r>
  <r>
    <n v="193201"/>
    <x v="1"/>
    <x v="0"/>
    <x v="0"/>
    <x v="1"/>
    <x v="11"/>
    <x v="244"/>
    <x v="0"/>
    <x v="1"/>
    <s v="Tesseramento"/>
    <x v="0"/>
    <x v="5"/>
    <x v="0"/>
    <m/>
  </r>
  <r>
    <n v="193202"/>
    <x v="1"/>
    <x v="0"/>
    <x v="0"/>
    <x v="1"/>
    <x v="11"/>
    <x v="244"/>
    <x v="0"/>
    <x v="0"/>
    <s v="Tesseramento"/>
    <x v="0"/>
    <x v="5"/>
    <x v="0"/>
    <m/>
  </r>
  <r>
    <n v="95868"/>
    <x v="0"/>
    <x v="0"/>
    <x v="0"/>
    <x v="3"/>
    <x v="11"/>
    <x v="244"/>
    <x v="0"/>
    <x v="1"/>
    <s v="Tesseramento"/>
    <x v="0"/>
    <x v="0"/>
    <x v="0"/>
    <m/>
  </r>
  <r>
    <n v="232247"/>
    <x v="0"/>
    <x v="0"/>
    <x v="0"/>
    <x v="1"/>
    <x v="11"/>
    <x v="244"/>
    <x v="0"/>
    <x v="0"/>
    <s v="Tesseramento"/>
    <x v="0"/>
    <x v="3"/>
    <x v="0"/>
    <m/>
  </r>
  <r>
    <n v="63313"/>
    <x v="0"/>
    <x v="0"/>
    <x v="0"/>
    <x v="0"/>
    <x v="11"/>
    <x v="244"/>
    <x v="0"/>
    <x v="0"/>
    <s v="Tesseramento"/>
    <x v="0"/>
    <x v="4"/>
    <x v="0"/>
    <m/>
  </r>
  <r>
    <n v="127635"/>
    <x v="0"/>
    <x v="0"/>
    <x v="0"/>
    <x v="0"/>
    <x v="11"/>
    <x v="244"/>
    <x v="0"/>
    <x v="0"/>
    <s v="Tesseramento"/>
    <x v="0"/>
    <x v="4"/>
    <x v="0"/>
    <m/>
  </r>
  <r>
    <n v="101529"/>
    <x v="0"/>
    <x v="0"/>
    <x v="0"/>
    <x v="0"/>
    <x v="11"/>
    <x v="244"/>
    <x v="0"/>
    <x v="0"/>
    <s v="Tesseramento"/>
    <x v="0"/>
    <x v="3"/>
    <x v="0"/>
    <m/>
  </r>
  <r>
    <n v="121616"/>
    <x v="0"/>
    <x v="0"/>
    <x v="0"/>
    <x v="0"/>
    <x v="11"/>
    <x v="244"/>
    <x v="0"/>
    <x v="0"/>
    <s v="Tesseramento"/>
    <x v="0"/>
    <x v="4"/>
    <x v="0"/>
    <m/>
  </r>
  <r>
    <n v="123037"/>
    <x v="0"/>
    <x v="0"/>
    <x v="0"/>
    <x v="0"/>
    <x v="11"/>
    <x v="244"/>
    <x v="0"/>
    <x v="0"/>
    <s v="Tesseramento"/>
    <x v="0"/>
    <x v="1"/>
    <x v="0"/>
    <m/>
  </r>
  <r>
    <n v="166461"/>
    <x v="0"/>
    <x v="0"/>
    <x v="0"/>
    <x v="1"/>
    <x v="11"/>
    <x v="244"/>
    <x v="0"/>
    <x v="0"/>
    <s v="Tesseramento"/>
    <x v="0"/>
    <x v="4"/>
    <x v="0"/>
    <m/>
  </r>
  <r>
    <n v="86953"/>
    <x v="0"/>
    <x v="0"/>
    <x v="0"/>
    <x v="0"/>
    <x v="11"/>
    <x v="244"/>
    <x v="0"/>
    <x v="0"/>
    <s v="Tesseramento"/>
    <x v="0"/>
    <x v="0"/>
    <x v="0"/>
    <m/>
  </r>
  <r>
    <n v="160889"/>
    <x v="0"/>
    <x v="0"/>
    <x v="0"/>
    <x v="0"/>
    <x v="1"/>
    <x v="26"/>
    <x v="0"/>
    <x v="0"/>
    <s v="Tesseramento"/>
    <x v="1"/>
    <x v="4"/>
    <x v="0"/>
    <m/>
  </r>
  <r>
    <n v="160888"/>
    <x v="0"/>
    <x v="0"/>
    <x v="0"/>
    <x v="0"/>
    <x v="1"/>
    <x v="26"/>
    <x v="0"/>
    <x v="1"/>
    <s v="Tesseramento"/>
    <x v="1"/>
    <x v="4"/>
    <x v="0"/>
    <m/>
  </r>
  <r>
    <n v="126017"/>
    <x v="0"/>
    <x v="0"/>
    <x v="0"/>
    <x v="0"/>
    <x v="1"/>
    <x v="26"/>
    <x v="0"/>
    <x v="0"/>
    <s v="Tesseramento"/>
    <x v="1"/>
    <x v="0"/>
    <x v="0"/>
    <m/>
  </r>
  <r>
    <n v="31344"/>
    <x v="0"/>
    <x v="0"/>
    <x v="0"/>
    <x v="1"/>
    <x v="1"/>
    <x v="26"/>
    <x v="0"/>
    <x v="1"/>
    <s v="Tesseramento"/>
    <x v="1"/>
    <x v="4"/>
    <x v="0"/>
    <m/>
  </r>
  <r>
    <n v="17844"/>
    <x v="0"/>
    <x v="0"/>
    <x v="0"/>
    <x v="1"/>
    <x v="1"/>
    <x v="26"/>
    <x v="0"/>
    <x v="0"/>
    <s v="Tesseramento"/>
    <x v="1"/>
    <x v="4"/>
    <x v="0"/>
    <m/>
  </r>
  <r>
    <n v="15628"/>
    <x v="0"/>
    <x v="0"/>
    <x v="0"/>
    <x v="0"/>
    <x v="1"/>
    <x v="26"/>
    <x v="0"/>
    <x v="0"/>
    <s v="Tesseramento"/>
    <x v="1"/>
    <x v="0"/>
    <x v="0"/>
    <m/>
  </r>
  <r>
    <n v="114289"/>
    <x v="0"/>
    <x v="0"/>
    <x v="0"/>
    <x v="0"/>
    <x v="1"/>
    <x v="26"/>
    <x v="0"/>
    <x v="0"/>
    <s v="Tesseramento"/>
    <x v="1"/>
    <x v="0"/>
    <x v="0"/>
    <m/>
  </r>
  <r>
    <n v="104842"/>
    <x v="0"/>
    <x v="0"/>
    <x v="2"/>
    <x v="4"/>
    <x v="7"/>
    <x v="41"/>
    <x v="0"/>
    <x v="0"/>
    <s v="Tesseramento"/>
    <x v="1"/>
    <x v="4"/>
    <x v="0"/>
    <m/>
  </r>
  <r>
    <n v="91934"/>
    <x v="0"/>
    <x v="0"/>
    <x v="0"/>
    <x v="1"/>
    <x v="1"/>
    <x v="26"/>
    <x v="0"/>
    <x v="0"/>
    <s v="Tesseramento"/>
    <x v="1"/>
    <x v="0"/>
    <x v="0"/>
    <m/>
  </r>
  <r>
    <n v="201061"/>
    <x v="0"/>
    <x v="0"/>
    <x v="0"/>
    <x v="0"/>
    <x v="1"/>
    <x v="26"/>
    <x v="0"/>
    <x v="1"/>
    <s v="Tesseramento"/>
    <x v="1"/>
    <x v="0"/>
    <x v="0"/>
    <m/>
  </r>
  <r>
    <n v="15172"/>
    <x v="0"/>
    <x v="0"/>
    <x v="0"/>
    <x v="0"/>
    <x v="7"/>
    <x v="41"/>
    <x v="0"/>
    <x v="1"/>
    <s v="Tesseramento"/>
    <x v="1"/>
    <x v="4"/>
    <x v="0"/>
    <m/>
  </r>
  <r>
    <n v="121941"/>
    <x v="0"/>
    <x v="0"/>
    <x v="0"/>
    <x v="0"/>
    <x v="7"/>
    <x v="41"/>
    <x v="0"/>
    <x v="0"/>
    <s v="Tesseramento"/>
    <x v="1"/>
    <x v="0"/>
    <x v="0"/>
    <m/>
  </r>
  <r>
    <n v="120265"/>
    <x v="0"/>
    <x v="0"/>
    <x v="0"/>
    <x v="0"/>
    <x v="1"/>
    <x v="26"/>
    <x v="0"/>
    <x v="0"/>
    <s v="Tesseramento"/>
    <x v="1"/>
    <x v="0"/>
    <x v="0"/>
    <m/>
  </r>
  <r>
    <n v="45601"/>
    <x v="0"/>
    <x v="0"/>
    <x v="0"/>
    <x v="0"/>
    <x v="7"/>
    <x v="41"/>
    <x v="0"/>
    <x v="0"/>
    <s v="Tesseramento"/>
    <x v="1"/>
    <x v="4"/>
    <x v="0"/>
    <m/>
  </r>
  <r>
    <n v="15242"/>
    <x v="0"/>
    <x v="0"/>
    <x v="0"/>
    <x v="0"/>
    <x v="7"/>
    <x v="41"/>
    <x v="0"/>
    <x v="1"/>
    <s v="Tesseramento"/>
    <x v="1"/>
    <x v="4"/>
    <x v="0"/>
    <m/>
  </r>
  <r>
    <n v="207406"/>
    <x v="0"/>
    <x v="0"/>
    <x v="0"/>
    <x v="1"/>
    <x v="15"/>
    <x v="362"/>
    <x v="0"/>
    <x v="1"/>
    <s v="Tesseramento"/>
    <x v="0"/>
    <x v="3"/>
    <x v="0"/>
    <m/>
  </r>
  <r>
    <n v="104518"/>
    <x v="0"/>
    <x v="0"/>
    <x v="0"/>
    <x v="0"/>
    <x v="7"/>
    <x v="41"/>
    <x v="0"/>
    <x v="0"/>
    <s v="Tesseramento"/>
    <x v="1"/>
    <x v="4"/>
    <x v="0"/>
    <m/>
  </r>
  <r>
    <n v="210141"/>
    <x v="0"/>
    <x v="0"/>
    <x v="0"/>
    <x v="1"/>
    <x v="15"/>
    <x v="362"/>
    <x v="0"/>
    <x v="0"/>
    <s v="Tesseramento"/>
    <x v="0"/>
    <x v="3"/>
    <x v="0"/>
    <m/>
  </r>
  <r>
    <n v="115949"/>
    <x v="0"/>
    <x v="0"/>
    <x v="0"/>
    <x v="0"/>
    <x v="7"/>
    <x v="41"/>
    <x v="0"/>
    <x v="1"/>
    <s v="Tesseramento"/>
    <x v="1"/>
    <x v="4"/>
    <x v="0"/>
    <m/>
  </r>
  <r>
    <n v="49296"/>
    <x v="0"/>
    <x v="0"/>
    <x v="0"/>
    <x v="0"/>
    <x v="7"/>
    <x v="41"/>
    <x v="0"/>
    <x v="0"/>
    <s v="Tesseramento"/>
    <x v="1"/>
    <x v="4"/>
    <x v="0"/>
    <m/>
  </r>
  <r>
    <n v="15376"/>
    <x v="0"/>
    <x v="0"/>
    <x v="0"/>
    <x v="0"/>
    <x v="7"/>
    <x v="41"/>
    <x v="0"/>
    <x v="0"/>
    <s v="Tesseramento"/>
    <x v="1"/>
    <x v="3"/>
    <x v="0"/>
    <m/>
  </r>
  <r>
    <n v="15084"/>
    <x v="0"/>
    <x v="0"/>
    <x v="0"/>
    <x v="0"/>
    <x v="7"/>
    <x v="41"/>
    <x v="0"/>
    <x v="0"/>
    <s v="Tesseramento"/>
    <x v="1"/>
    <x v="4"/>
    <x v="0"/>
    <m/>
  </r>
  <r>
    <n v="30668"/>
    <x v="0"/>
    <x v="0"/>
    <x v="0"/>
    <x v="0"/>
    <x v="1"/>
    <x v="26"/>
    <x v="0"/>
    <x v="0"/>
    <s v="Tesseramento"/>
    <x v="1"/>
    <x v="0"/>
    <x v="0"/>
    <m/>
  </r>
  <r>
    <n v="9704"/>
    <x v="0"/>
    <x v="0"/>
    <x v="0"/>
    <x v="0"/>
    <x v="1"/>
    <x v="26"/>
    <x v="0"/>
    <x v="0"/>
    <s v="Tesseramento"/>
    <x v="1"/>
    <x v="0"/>
    <x v="0"/>
    <m/>
  </r>
  <r>
    <n v="226479"/>
    <x v="0"/>
    <x v="0"/>
    <x v="0"/>
    <x v="1"/>
    <x v="15"/>
    <x v="362"/>
    <x v="0"/>
    <x v="1"/>
    <s v="Tesseramento"/>
    <x v="0"/>
    <x v="4"/>
    <x v="0"/>
    <m/>
  </r>
  <r>
    <n v="1289"/>
    <x v="0"/>
    <x v="0"/>
    <x v="0"/>
    <x v="0"/>
    <x v="1"/>
    <x v="26"/>
    <x v="0"/>
    <x v="0"/>
    <s v="Tesseramento"/>
    <x v="1"/>
    <x v="0"/>
    <x v="0"/>
    <m/>
  </r>
  <r>
    <n v="108872"/>
    <x v="0"/>
    <x v="0"/>
    <x v="0"/>
    <x v="0"/>
    <x v="1"/>
    <x v="26"/>
    <x v="0"/>
    <x v="0"/>
    <s v="Tesseramento"/>
    <x v="1"/>
    <x v="1"/>
    <x v="0"/>
    <m/>
  </r>
  <r>
    <n v="193728"/>
    <x v="0"/>
    <x v="0"/>
    <x v="0"/>
    <x v="1"/>
    <x v="15"/>
    <x v="362"/>
    <x v="0"/>
    <x v="0"/>
    <s v="Tesseramento"/>
    <x v="0"/>
    <x v="0"/>
    <x v="0"/>
    <m/>
  </r>
  <r>
    <n v="18450"/>
    <x v="0"/>
    <x v="0"/>
    <x v="0"/>
    <x v="0"/>
    <x v="1"/>
    <x v="26"/>
    <x v="0"/>
    <x v="0"/>
    <s v="Tesseramento"/>
    <x v="1"/>
    <x v="4"/>
    <x v="0"/>
    <m/>
  </r>
  <r>
    <n v="141234"/>
    <x v="1"/>
    <x v="0"/>
    <x v="0"/>
    <x v="0"/>
    <x v="7"/>
    <x v="41"/>
    <x v="0"/>
    <x v="0"/>
    <s v="Tesseramento"/>
    <x v="1"/>
    <x v="6"/>
    <x v="0"/>
    <m/>
  </r>
  <r>
    <n v="164838"/>
    <x v="0"/>
    <x v="0"/>
    <x v="0"/>
    <x v="0"/>
    <x v="1"/>
    <x v="26"/>
    <x v="0"/>
    <x v="0"/>
    <s v="Tesseramento"/>
    <x v="1"/>
    <x v="4"/>
    <x v="0"/>
    <m/>
  </r>
  <r>
    <n v="132185"/>
    <x v="0"/>
    <x v="0"/>
    <x v="0"/>
    <x v="0"/>
    <x v="15"/>
    <x v="362"/>
    <x v="0"/>
    <x v="0"/>
    <s v="Tesseramento"/>
    <x v="0"/>
    <x v="3"/>
    <x v="0"/>
    <m/>
  </r>
  <r>
    <n v="147842"/>
    <x v="1"/>
    <x v="0"/>
    <x v="0"/>
    <x v="0"/>
    <x v="15"/>
    <x v="362"/>
    <x v="0"/>
    <x v="0"/>
    <s v="Tesseramento"/>
    <x v="0"/>
    <x v="2"/>
    <x v="0"/>
    <m/>
  </r>
  <r>
    <n v="154900"/>
    <x v="1"/>
    <x v="0"/>
    <x v="0"/>
    <x v="0"/>
    <x v="1"/>
    <x v="26"/>
    <x v="0"/>
    <x v="0"/>
    <s v="Tesseramento"/>
    <x v="1"/>
    <x v="7"/>
    <x v="0"/>
    <m/>
  </r>
  <r>
    <n v="30797"/>
    <x v="0"/>
    <x v="0"/>
    <x v="0"/>
    <x v="0"/>
    <x v="1"/>
    <x v="26"/>
    <x v="0"/>
    <x v="0"/>
    <s v="Tesseramento"/>
    <x v="1"/>
    <x v="3"/>
    <x v="0"/>
    <m/>
  </r>
  <r>
    <n v="203785"/>
    <x v="0"/>
    <x v="0"/>
    <x v="0"/>
    <x v="0"/>
    <x v="15"/>
    <x v="362"/>
    <x v="0"/>
    <x v="0"/>
    <s v="Tesseramento"/>
    <x v="0"/>
    <x v="0"/>
    <x v="0"/>
    <m/>
  </r>
  <r>
    <n v="96146"/>
    <x v="0"/>
    <x v="0"/>
    <x v="0"/>
    <x v="0"/>
    <x v="15"/>
    <x v="362"/>
    <x v="0"/>
    <x v="0"/>
    <s v="Tesseramento"/>
    <x v="0"/>
    <x v="0"/>
    <x v="0"/>
    <m/>
  </r>
  <r>
    <n v="234489"/>
    <x v="0"/>
    <x v="0"/>
    <x v="1"/>
    <x v="1"/>
    <x v="4"/>
    <x v="40"/>
    <x v="0"/>
    <x v="0"/>
    <s v="Tesseramento"/>
    <x v="1"/>
    <x v="0"/>
    <x v="0"/>
    <m/>
  </r>
  <r>
    <n v="222923"/>
    <x v="1"/>
    <x v="0"/>
    <x v="0"/>
    <x v="0"/>
    <x v="7"/>
    <x v="41"/>
    <x v="0"/>
    <x v="0"/>
    <s v="Tesseramento"/>
    <x v="1"/>
    <x v="5"/>
    <x v="0"/>
    <s v="B"/>
  </r>
  <r>
    <n v="205828"/>
    <x v="1"/>
    <x v="0"/>
    <x v="0"/>
    <x v="1"/>
    <x v="15"/>
    <x v="362"/>
    <x v="0"/>
    <x v="0"/>
    <s v="Tesseramento"/>
    <x v="0"/>
    <x v="2"/>
    <x v="0"/>
    <m/>
  </r>
  <r>
    <n v="229738"/>
    <x v="0"/>
    <x v="0"/>
    <x v="0"/>
    <x v="0"/>
    <x v="15"/>
    <x v="362"/>
    <x v="0"/>
    <x v="0"/>
    <s v="Tesseramento"/>
    <x v="0"/>
    <x v="4"/>
    <x v="0"/>
    <m/>
  </r>
  <r>
    <n v="150373"/>
    <x v="0"/>
    <x v="0"/>
    <x v="0"/>
    <x v="0"/>
    <x v="1"/>
    <x v="320"/>
    <x v="0"/>
    <x v="0"/>
    <s v="Tesseramento"/>
    <x v="1"/>
    <x v="0"/>
    <x v="0"/>
    <m/>
  </r>
  <r>
    <n v="160585"/>
    <x v="1"/>
    <x v="0"/>
    <x v="0"/>
    <x v="2"/>
    <x v="1"/>
    <x v="320"/>
    <x v="0"/>
    <x v="0"/>
    <s v="Tesseramento"/>
    <x v="1"/>
    <x v="6"/>
    <x v="0"/>
    <m/>
  </r>
  <r>
    <n v="203059"/>
    <x v="1"/>
    <x v="0"/>
    <x v="0"/>
    <x v="2"/>
    <x v="1"/>
    <x v="320"/>
    <x v="0"/>
    <x v="0"/>
    <s v="Tesseramento"/>
    <x v="1"/>
    <x v="5"/>
    <x v="0"/>
    <m/>
  </r>
  <r>
    <n v="121922"/>
    <x v="0"/>
    <x v="0"/>
    <x v="0"/>
    <x v="0"/>
    <x v="1"/>
    <x v="320"/>
    <x v="0"/>
    <x v="0"/>
    <s v="Tesseramento"/>
    <x v="1"/>
    <x v="4"/>
    <x v="0"/>
    <m/>
  </r>
  <r>
    <n v="196345"/>
    <x v="0"/>
    <x v="0"/>
    <x v="0"/>
    <x v="0"/>
    <x v="1"/>
    <x v="320"/>
    <x v="0"/>
    <x v="0"/>
    <s v="Tesseramento"/>
    <x v="1"/>
    <x v="0"/>
    <x v="0"/>
    <m/>
  </r>
  <r>
    <n v="191104"/>
    <x v="0"/>
    <x v="0"/>
    <x v="0"/>
    <x v="0"/>
    <x v="1"/>
    <x v="320"/>
    <x v="0"/>
    <x v="0"/>
    <s v="Tesseramento"/>
    <x v="1"/>
    <x v="0"/>
    <x v="0"/>
    <m/>
  </r>
  <r>
    <n v="5558"/>
    <x v="0"/>
    <x v="0"/>
    <x v="0"/>
    <x v="0"/>
    <x v="1"/>
    <x v="320"/>
    <x v="0"/>
    <x v="0"/>
    <s v="Tesseramento"/>
    <x v="1"/>
    <x v="4"/>
    <x v="0"/>
    <m/>
  </r>
  <r>
    <n v="186627"/>
    <x v="0"/>
    <x v="0"/>
    <x v="0"/>
    <x v="1"/>
    <x v="1"/>
    <x v="320"/>
    <x v="0"/>
    <x v="1"/>
    <s v="Tesseramento"/>
    <x v="1"/>
    <x v="4"/>
    <x v="0"/>
    <m/>
  </r>
  <r>
    <n v="186669"/>
    <x v="0"/>
    <x v="0"/>
    <x v="0"/>
    <x v="0"/>
    <x v="1"/>
    <x v="320"/>
    <x v="0"/>
    <x v="0"/>
    <s v="Tesseramento"/>
    <x v="1"/>
    <x v="0"/>
    <x v="0"/>
    <m/>
  </r>
  <r>
    <n v="108017"/>
    <x v="0"/>
    <x v="0"/>
    <x v="0"/>
    <x v="0"/>
    <x v="1"/>
    <x v="320"/>
    <x v="0"/>
    <x v="0"/>
    <s v="Tesseramento"/>
    <x v="1"/>
    <x v="3"/>
    <x v="0"/>
    <m/>
  </r>
  <r>
    <n v="179340"/>
    <x v="0"/>
    <x v="0"/>
    <x v="0"/>
    <x v="0"/>
    <x v="1"/>
    <x v="320"/>
    <x v="0"/>
    <x v="0"/>
    <s v="Tesseramento"/>
    <x v="1"/>
    <x v="4"/>
    <x v="0"/>
    <m/>
  </r>
  <r>
    <n v="73897"/>
    <x v="0"/>
    <x v="0"/>
    <x v="0"/>
    <x v="0"/>
    <x v="1"/>
    <x v="320"/>
    <x v="0"/>
    <x v="0"/>
    <s v="Tesseramento"/>
    <x v="1"/>
    <x v="4"/>
    <x v="0"/>
    <m/>
  </r>
  <r>
    <n v="115460"/>
    <x v="0"/>
    <x v="0"/>
    <x v="0"/>
    <x v="0"/>
    <x v="1"/>
    <x v="320"/>
    <x v="0"/>
    <x v="1"/>
    <s v="Tesseramento"/>
    <x v="1"/>
    <x v="1"/>
    <x v="0"/>
    <m/>
  </r>
  <r>
    <n v="234174"/>
    <x v="1"/>
    <x v="0"/>
    <x v="1"/>
    <x v="0"/>
    <x v="7"/>
    <x v="41"/>
    <x v="0"/>
    <x v="1"/>
    <s v="Tesseramento"/>
    <x v="1"/>
    <x v="5"/>
    <x v="0"/>
    <m/>
  </r>
  <r>
    <n v="73898"/>
    <x v="0"/>
    <x v="0"/>
    <x v="0"/>
    <x v="0"/>
    <x v="1"/>
    <x v="320"/>
    <x v="0"/>
    <x v="1"/>
    <s v="Tesseramento"/>
    <x v="1"/>
    <x v="3"/>
    <x v="0"/>
    <m/>
  </r>
  <r>
    <n v="138676"/>
    <x v="0"/>
    <x v="0"/>
    <x v="0"/>
    <x v="0"/>
    <x v="1"/>
    <x v="320"/>
    <x v="0"/>
    <x v="0"/>
    <s v="Tesseramento"/>
    <x v="1"/>
    <x v="3"/>
    <x v="0"/>
    <m/>
  </r>
  <r>
    <n v="157589"/>
    <x v="1"/>
    <x v="0"/>
    <x v="0"/>
    <x v="0"/>
    <x v="1"/>
    <x v="320"/>
    <x v="0"/>
    <x v="1"/>
    <s v="Tesseramento"/>
    <x v="1"/>
    <x v="6"/>
    <x v="0"/>
    <s v="B"/>
  </r>
  <r>
    <n v="126418"/>
    <x v="0"/>
    <x v="0"/>
    <x v="0"/>
    <x v="0"/>
    <x v="1"/>
    <x v="320"/>
    <x v="0"/>
    <x v="0"/>
    <s v="Tesseramento"/>
    <x v="1"/>
    <x v="0"/>
    <x v="0"/>
    <m/>
  </r>
  <r>
    <n v="138533"/>
    <x v="0"/>
    <x v="0"/>
    <x v="0"/>
    <x v="0"/>
    <x v="1"/>
    <x v="320"/>
    <x v="0"/>
    <x v="0"/>
    <s v="Tesseramento"/>
    <x v="1"/>
    <x v="1"/>
    <x v="0"/>
    <m/>
  </r>
  <r>
    <n v="163999"/>
    <x v="0"/>
    <x v="0"/>
    <x v="0"/>
    <x v="0"/>
    <x v="1"/>
    <x v="320"/>
    <x v="0"/>
    <x v="0"/>
    <s v="Tesseramento"/>
    <x v="1"/>
    <x v="3"/>
    <x v="0"/>
    <m/>
  </r>
  <r>
    <n v="60327"/>
    <x v="0"/>
    <x v="0"/>
    <x v="0"/>
    <x v="0"/>
    <x v="1"/>
    <x v="320"/>
    <x v="0"/>
    <x v="0"/>
    <s v="Tesseramento"/>
    <x v="1"/>
    <x v="4"/>
    <x v="0"/>
    <m/>
  </r>
  <r>
    <n v="133818"/>
    <x v="0"/>
    <x v="0"/>
    <x v="0"/>
    <x v="0"/>
    <x v="1"/>
    <x v="320"/>
    <x v="0"/>
    <x v="0"/>
    <s v="Tesseramento"/>
    <x v="1"/>
    <x v="0"/>
    <x v="0"/>
    <m/>
  </r>
  <r>
    <n v="55453"/>
    <x v="0"/>
    <x v="0"/>
    <x v="0"/>
    <x v="0"/>
    <x v="1"/>
    <x v="320"/>
    <x v="0"/>
    <x v="0"/>
    <s v="Tesseramento"/>
    <x v="1"/>
    <x v="3"/>
    <x v="0"/>
    <m/>
  </r>
  <r>
    <n v="234173"/>
    <x v="1"/>
    <x v="0"/>
    <x v="1"/>
    <x v="1"/>
    <x v="7"/>
    <x v="41"/>
    <x v="0"/>
    <x v="0"/>
    <s v="Tesseramento"/>
    <x v="1"/>
    <x v="5"/>
    <x v="0"/>
    <m/>
  </r>
  <r>
    <n v="133382"/>
    <x v="1"/>
    <x v="0"/>
    <x v="0"/>
    <x v="1"/>
    <x v="7"/>
    <x v="41"/>
    <x v="0"/>
    <x v="1"/>
    <s v="Tesseramento"/>
    <x v="1"/>
    <x v="6"/>
    <x v="0"/>
    <m/>
  </r>
  <r>
    <n v="221907"/>
    <x v="0"/>
    <x v="0"/>
    <x v="0"/>
    <x v="1"/>
    <x v="1"/>
    <x v="320"/>
    <x v="0"/>
    <x v="0"/>
    <s v="Tesseramento"/>
    <x v="1"/>
    <x v="3"/>
    <x v="0"/>
    <m/>
  </r>
  <r>
    <n v="153766"/>
    <x v="0"/>
    <x v="0"/>
    <x v="0"/>
    <x v="1"/>
    <x v="1"/>
    <x v="320"/>
    <x v="0"/>
    <x v="0"/>
    <s v="Tesseramento"/>
    <x v="1"/>
    <x v="0"/>
    <x v="0"/>
    <m/>
  </r>
  <r>
    <n v="205222"/>
    <x v="1"/>
    <x v="0"/>
    <x v="0"/>
    <x v="1"/>
    <x v="7"/>
    <x v="41"/>
    <x v="0"/>
    <x v="1"/>
    <s v="Tesseramento"/>
    <x v="1"/>
    <x v="2"/>
    <x v="0"/>
    <m/>
  </r>
  <r>
    <n v="234490"/>
    <x v="1"/>
    <x v="0"/>
    <x v="1"/>
    <x v="1"/>
    <x v="4"/>
    <x v="40"/>
    <x v="0"/>
    <x v="0"/>
    <s v="Tesseramento"/>
    <x v="1"/>
    <x v="7"/>
    <x v="0"/>
    <m/>
  </r>
  <r>
    <n v="115454"/>
    <x v="0"/>
    <x v="0"/>
    <x v="0"/>
    <x v="0"/>
    <x v="1"/>
    <x v="320"/>
    <x v="0"/>
    <x v="0"/>
    <s v="Tesseramento"/>
    <x v="1"/>
    <x v="0"/>
    <x v="0"/>
    <m/>
  </r>
  <r>
    <n v="78338"/>
    <x v="0"/>
    <x v="0"/>
    <x v="0"/>
    <x v="0"/>
    <x v="1"/>
    <x v="320"/>
    <x v="0"/>
    <x v="0"/>
    <s v="Tesseramento"/>
    <x v="1"/>
    <x v="4"/>
    <x v="0"/>
    <m/>
  </r>
  <r>
    <n v="77645"/>
    <x v="0"/>
    <x v="0"/>
    <x v="0"/>
    <x v="0"/>
    <x v="1"/>
    <x v="320"/>
    <x v="0"/>
    <x v="1"/>
    <s v="Tesseramento"/>
    <x v="1"/>
    <x v="4"/>
    <x v="0"/>
    <m/>
  </r>
  <r>
    <n v="44051"/>
    <x v="0"/>
    <x v="0"/>
    <x v="0"/>
    <x v="0"/>
    <x v="1"/>
    <x v="320"/>
    <x v="0"/>
    <x v="0"/>
    <s v="Tesseramento"/>
    <x v="1"/>
    <x v="0"/>
    <x v="0"/>
    <m/>
  </r>
  <r>
    <n v="204902"/>
    <x v="0"/>
    <x v="0"/>
    <x v="0"/>
    <x v="0"/>
    <x v="1"/>
    <x v="320"/>
    <x v="0"/>
    <x v="1"/>
    <s v="Tesseramento"/>
    <x v="1"/>
    <x v="4"/>
    <x v="0"/>
    <m/>
  </r>
  <r>
    <n v="23588"/>
    <x v="0"/>
    <x v="0"/>
    <x v="0"/>
    <x v="0"/>
    <x v="14"/>
    <x v="43"/>
    <x v="0"/>
    <x v="0"/>
    <s v="Tesseramento"/>
    <x v="1"/>
    <x v="0"/>
    <x v="0"/>
    <m/>
  </r>
  <r>
    <n v="204901"/>
    <x v="0"/>
    <x v="0"/>
    <x v="0"/>
    <x v="0"/>
    <x v="1"/>
    <x v="320"/>
    <x v="0"/>
    <x v="1"/>
    <s v="Tesseramento"/>
    <x v="1"/>
    <x v="3"/>
    <x v="0"/>
    <m/>
  </r>
  <r>
    <n v="101820"/>
    <x v="0"/>
    <x v="0"/>
    <x v="2"/>
    <x v="0"/>
    <x v="7"/>
    <x v="37"/>
    <x v="0"/>
    <x v="0"/>
    <s v="Tesseramento"/>
    <x v="1"/>
    <x v="3"/>
    <x v="0"/>
    <m/>
  </r>
  <r>
    <n v="187944"/>
    <x v="0"/>
    <x v="0"/>
    <x v="0"/>
    <x v="0"/>
    <x v="8"/>
    <x v="218"/>
    <x v="0"/>
    <x v="1"/>
    <s v="Tesseramento"/>
    <x v="0"/>
    <x v="0"/>
    <x v="0"/>
    <m/>
  </r>
  <r>
    <n v="225275"/>
    <x v="0"/>
    <x v="0"/>
    <x v="0"/>
    <x v="0"/>
    <x v="8"/>
    <x v="218"/>
    <x v="0"/>
    <x v="0"/>
    <s v="Tesseramento"/>
    <x v="0"/>
    <x v="0"/>
    <x v="0"/>
    <m/>
  </r>
  <r>
    <n v="175566"/>
    <x v="0"/>
    <x v="0"/>
    <x v="0"/>
    <x v="0"/>
    <x v="8"/>
    <x v="218"/>
    <x v="0"/>
    <x v="0"/>
    <s v="Tesseramento"/>
    <x v="0"/>
    <x v="0"/>
    <x v="0"/>
    <m/>
  </r>
  <r>
    <n v="187949"/>
    <x v="0"/>
    <x v="0"/>
    <x v="0"/>
    <x v="0"/>
    <x v="8"/>
    <x v="218"/>
    <x v="0"/>
    <x v="0"/>
    <s v="Tesseramento"/>
    <x v="0"/>
    <x v="0"/>
    <x v="0"/>
    <m/>
  </r>
  <r>
    <n v="234165"/>
    <x v="0"/>
    <x v="0"/>
    <x v="1"/>
    <x v="1"/>
    <x v="15"/>
    <x v="362"/>
    <x v="0"/>
    <x v="0"/>
    <s v="Tesseramento"/>
    <x v="0"/>
    <x v="0"/>
    <x v="0"/>
    <m/>
  </r>
  <r>
    <n v="222620"/>
    <x v="0"/>
    <x v="0"/>
    <x v="0"/>
    <x v="1"/>
    <x v="7"/>
    <x v="37"/>
    <x v="0"/>
    <x v="0"/>
    <s v="Tesseramento"/>
    <x v="1"/>
    <x v="3"/>
    <x v="0"/>
    <m/>
  </r>
  <r>
    <n v="234172"/>
    <x v="1"/>
    <x v="0"/>
    <x v="1"/>
    <x v="1"/>
    <x v="7"/>
    <x v="41"/>
    <x v="0"/>
    <x v="0"/>
    <s v="Tesseramento"/>
    <x v="1"/>
    <x v="6"/>
    <x v="0"/>
    <m/>
  </r>
  <r>
    <n v="124382"/>
    <x v="0"/>
    <x v="0"/>
    <x v="0"/>
    <x v="0"/>
    <x v="1"/>
    <x v="320"/>
    <x v="0"/>
    <x v="0"/>
    <s v="Tesseramento"/>
    <x v="1"/>
    <x v="4"/>
    <x v="0"/>
    <m/>
  </r>
  <r>
    <n v="163855"/>
    <x v="0"/>
    <x v="0"/>
    <x v="0"/>
    <x v="0"/>
    <x v="2"/>
    <x v="346"/>
    <x v="0"/>
    <x v="0"/>
    <s v="Tesseramento"/>
    <x v="0"/>
    <x v="4"/>
    <x v="0"/>
    <m/>
  </r>
  <r>
    <n v="221780"/>
    <x v="0"/>
    <x v="0"/>
    <x v="0"/>
    <x v="1"/>
    <x v="7"/>
    <x v="37"/>
    <x v="0"/>
    <x v="1"/>
    <s v="Tesseramento"/>
    <x v="1"/>
    <x v="3"/>
    <x v="0"/>
    <m/>
  </r>
  <r>
    <n v="34987"/>
    <x v="0"/>
    <x v="0"/>
    <x v="0"/>
    <x v="0"/>
    <x v="4"/>
    <x v="40"/>
    <x v="0"/>
    <x v="0"/>
    <s v="Tesseramento"/>
    <x v="1"/>
    <x v="3"/>
    <x v="0"/>
    <m/>
  </r>
  <r>
    <n v="185777"/>
    <x v="0"/>
    <x v="0"/>
    <x v="0"/>
    <x v="0"/>
    <x v="4"/>
    <x v="40"/>
    <x v="0"/>
    <x v="0"/>
    <s v="Tesseramento"/>
    <x v="1"/>
    <x v="1"/>
    <x v="0"/>
    <m/>
  </r>
  <r>
    <n v="225222"/>
    <x v="1"/>
    <x v="0"/>
    <x v="0"/>
    <x v="1"/>
    <x v="2"/>
    <x v="71"/>
    <x v="0"/>
    <x v="0"/>
    <s v="Tesseramento"/>
    <x v="1"/>
    <x v="5"/>
    <x v="0"/>
    <m/>
  </r>
  <r>
    <n v="225389"/>
    <x v="0"/>
    <x v="0"/>
    <x v="0"/>
    <x v="0"/>
    <x v="2"/>
    <x v="71"/>
    <x v="0"/>
    <x v="0"/>
    <s v="Tesseramento"/>
    <x v="1"/>
    <x v="0"/>
    <x v="0"/>
    <m/>
  </r>
  <r>
    <n v="68611"/>
    <x v="0"/>
    <x v="0"/>
    <x v="0"/>
    <x v="0"/>
    <x v="1"/>
    <x v="320"/>
    <x v="0"/>
    <x v="0"/>
    <s v="Tesseramento"/>
    <x v="1"/>
    <x v="3"/>
    <x v="0"/>
    <m/>
  </r>
  <r>
    <n v="143941"/>
    <x v="0"/>
    <x v="0"/>
    <x v="0"/>
    <x v="0"/>
    <x v="2"/>
    <x v="346"/>
    <x v="0"/>
    <x v="0"/>
    <s v="Tesseramento"/>
    <x v="0"/>
    <x v="0"/>
    <x v="0"/>
    <m/>
  </r>
  <r>
    <n v="201577"/>
    <x v="0"/>
    <x v="0"/>
    <x v="0"/>
    <x v="0"/>
    <x v="7"/>
    <x v="37"/>
    <x v="0"/>
    <x v="0"/>
    <s v="Tesseramento"/>
    <x v="1"/>
    <x v="3"/>
    <x v="0"/>
    <m/>
  </r>
  <r>
    <n v="72864"/>
    <x v="0"/>
    <x v="0"/>
    <x v="0"/>
    <x v="0"/>
    <x v="7"/>
    <x v="37"/>
    <x v="0"/>
    <x v="0"/>
    <s v="Tesseramento"/>
    <x v="1"/>
    <x v="3"/>
    <x v="0"/>
    <m/>
  </r>
  <r>
    <n v="228400"/>
    <x v="1"/>
    <x v="0"/>
    <x v="0"/>
    <x v="1"/>
    <x v="1"/>
    <x v="320"/>
    <x v="0"/>
    <x v="0"/>
    <s v="Tesseramento"/>
    <x v="1"/>
    <x v="5"/>
    <x v="0"/>
    <m/>
  </r>
  <r>
    <n v="225244"/>
    <x v="1"/>
    <x v="0"/>
    <x v="0"/>
    <x v="1"/>
    <x v="1"/>
    <x v="320"/>
    <x v="0"/>
    <x v="0"/>
    <s v="Tesseramento"/>
    <x v="1"/>
    <x v="5"/>
    <x v="0"/>
    <m/>
  </r>
  <r>
    <n v="172464"/>
    <x v="0"/>
    <x v="0"/>
    <x v="0"/>
    <x v="0"/>
    <x v="1"/>
    <x v="320"/>
    <x v="0"/>
    <x v="0"/>
    <s v="Tesseramento"/>
    <x v="1"/>
    <x v="0"/>
    <x v="0"/>
    <m/>
  </r>
  <r>
    <n v="125562"/>
    <x v="0"/>
    <x v="0"/>
    <x v="0"/>
    <x v="0"/>
    <x v="7"/>
    <x v="37"/>
    <x v="0"/>
    <x v="0"/>
    <s v="Tesseramento"/>
    <x v="1"/>
    <x v="0"/>
    <x v="0"/>
    <m/>
  </r>
  <r>
    <n v="133893"/>
    <x v="0"/>
    <x v="0"/>
    <x v="0"/>
    <x v="0"/>
    <x v="7"/>
    <x v="37"/>
    <x v="0"/>
    <x v="0"/>
    <s v="Tesseramento"/>
    <x v="1"/>
    <x v="3"/>
    <x v="0"/>
    <m/>
  </r>
  <r>
    <n v="31851"/>
    <x v="0"/>
    <x v="0"/>
    <x v="0"/>
    <x v="0"/>
    <x v="1"/>
    <x v="320"/>
    <x v="0"/>
    <x v="0"/>
    <s v="Tesseramento"/>
    <x v="1"/>
    <x v="4"/>
    <x v="0"/>
    <m/>
  </r>
  <r>
    <n v="234247"/>
    <x v="1"/>
    <x v="0"/>
    <x v="1"/>
    <x v="2"/>
    <x v="2"/>
    <x v="71"/>
    <x v="0"/>
    <x v="0"/>
    <s v="Tesseramento"/>
    <x v="1"/>
    <x v="5"/>
    <x v="0"/>
    <m/>
  </r>
  <r>
    <n v="109587"/>
    <x v="0"/>
    <x v="0"/>
    <x v="0"/>
    <x v="0"/>
    <x v="7"/>
    <x v="37"/>
    <x v="0"/>
    <x v="0"/>
    <s v="Tesseramento"/>
    <x v="1"/>
    <x v="0"/>
    <x v="0"/>
    <m/>
  </r>
  <r>
    <n v="106064"/>
    <x v="0"/>
    <x v="0"/>
    <x v="0"/>
    <x v="0"/>
    <x v="1"/>
    <x v="320"/>
    <x v="0"/>
    <x v="0"/>
    <s v="Tesseramento"/>
    <x v="1"/>
    <x v="4"/>
    <x v="0"/>
    <m/>
  </r>
  <r>
    <n v="33581"/>
    <x v="0"/>
    <x v="0"/>
    <x v="0"/>
    <x v="0"/>
    <x v="7"/>
    <x v="37"/>
    <x v="0"/>
    <x v="0"/>
    <s v="Tesseramento"/>
    <x v="1"/>
    <x v="4"/>
    <x v="0"/>
    <m/>
  </r>
  <r>
    <n v="29324"/>
    <x v="0"/>
    <x v="0"/>
    <x v="0"/>
    <x v="0"/>
    <x v="1"/>
    <x v="320"/>
    <x v="0"/>
    <x v="0"/>
    <s v="Tesseramento"/>
    <x v="1"/>
    <x v="4"/>
    <x v="0"/>
    <m/>
  </r>
  <r>
    <n v="33622"/>
    <x v="0"/>
    <x v="0"/>
    <x v="0"/>
    <x v="0"/>
    <x v="7"/>
    <x v="37"/>
    <x v="0"/>
    <x v="1"/>
    <s v="Tesseramento"/>
    <x v="1"/>
    <x v="4"/>
    <x v="0"/>
    <m/>
  </r>
  <r>
    <n v="217669"/>
    <x v="0"/>
    <x v="0"/>
    <x v="0"/>
    <x v="0"/>
    <x v="7"/>
    <x v="37"/>
    <x v="0"/>
    <x v="0"/>
    <s v="Tesseramento"/>
    <x v="1"/>
    <x v="0"/>
    <x v="0"/>
    <m/>
  </r>
  <r>
    <n v="217670"/>
    <x v="1"/>
    <x v="0"/>
    <x v="0"/>
    <x v="0"/>
    <x v="7"/>
    <x v="37"/>
    <x v="0"/>
    <x v="0"/>
    <s v="Tesseramento"/>
    <x v="1"/>
    <x v="5"/>
    <x v="0"/>
    <m/>
  </r>
  <r>
    <n v="217672"/>
    <x v="1"/>
    <x v="0"/>
    <x v="0"/>
    <x v="0"/>
    <x v="7"/>
    <x v="37"/>
    <x v="0"/>
    <x v="0"/>
    <s v="Tesseramento"/>
    <x v="1"/>
    <x v="2"/>
    <x v="0"/>
    <m/>
  </r>
  <r>
    <n v="71739"/>
    <x v="0"/>
    <x v="0"/>
    <x v="0"/>
    <x v="0"/>
    <x v="1"/>
    <x v="320"/>
    <x v="0"/>
    <x v="1"/>
    <s v="Tesseramento"/>
    <x v="1"/>
    <x v="0"/>
    <x v="0"/>
    <m/>
  </r>
  <r>
    <n v="234171"/>
    <x v="1"/>
    <x v="0"/>
    <x v="1"/>
    <x v="1"/>
    <x v="7"/>
    <x v="41"/>
    <x v="0"/>
    <x v="0"/>
    <s v="Tesseramento"/>
    <x v="1"/>
    <x v="5"/>
    <x v="0"/>
    <m/>
  </r>
  <r>
    <n v="113511"/>
    <x v="0"/>
    <x v="0"/>
    <x v="0"/>
    <x v="0"/>
    <x v="7"/>
    <x v="37"/>
    <x v="0"/>
    <x v="0"/>
    <s v="Tesseramento"/>
    <x v="1"/>
    <x v="0"/>
    <x v="0"/>
    <m/>
  </r>
  <r>
    <n v="33594"/>
    <x v="0"/>
    <x v="0"/>
    <x v="0"/>
    <x v="0"/>
    <x v="7"/>
    <x v="37"/>
    <x v="0"/>
    <x v="0"/>
    <s v="Tesseramento"/>
    <x v="1"/>
    <x v="4"/>
    <x v="0"/>
    <m/>
  </r>
  <r>
    <n v="128388"/>
    <x v="0"/>
    <x v="0"/>
    <x v="0"/>
    <x v="0"/>
    <x v="7"/>
    <x v="37"/>
    <x v="0"/>
    <x v="0"/>
    <s v="Tesseramento"/>
    <x v="1"/>
    <x v="0"/>
    <x v="0"/>
    <m/>
  </r>
  <r>
    <n v="227070"/>
    <x v="0"/>
    <x v="0"/>
    <x v="0"/>
    <x v="0"/>
    <x v="7"/>
    <x v="37"/>
    <x v="0"/>
    <x v="0"/>
    <s v="Tesseramento"/>
    <x v="1"/>
    <x v="0"/>
    <x v="0"/>
    <m/>
  </r>
  <r>
    <n v="198771"/>
    <x v="0"/>
    <x v="0"/>
    <x v="0"/>
    <x v="0"/>
    <x v="1"/>
    <x v="320"/>
    <x v="0"/>
    <x v="0"/>
    <s v="Tesseramento"/>
    <x v="1"/>
    <x v="3"/>
    <x v="0"/>
    <m/>
  </r>
  <r>
    <n v="104402"/>
    <x v="0"/>
    <x v="0"/>
    <x v="0"/>
    <x v="0"/>
    <x v="7"/>
    <x v="37"/>
    <x v="0"/>
    <x v="0"/>
    <s v="Tesseramento"/>
    <x v="1"/>
    <x v="4"/>
    <x v="0"/>
    <m/>
  </r>
  <r>
    <n v="210162"/>
    <x v="1"/>
    <x v="0"/>
    <x v="0"/>
    <x v="0"/>
    <x v="7"/>
    <x v="37"/>
    <x v="0"/>
    <x v="0"/>
    <s v="Tesseramento"/>
    <x v="1"/>
    <x v="5"/>
    <x v="0"/>
    <s v="B"/>
  </r>
  <r>
    <n v="216243"/>
    <x v="0"/>
    <x v="0"/>
    <x v="0"/>
    <x v="0"/>
    <x v="7"/>
    <x v="37"/>
    <x v="0"/>
    <x v="0"/>
    <s v="Tesseramento"/>
    <x v="1"/>
    <x v="0"/>
    <x v="0"/>
    <m/>
  </r>
  <r>
    <n v="200522"/>
    <x v="0"/>
    <x v="0"/>
    <x v="0"/>
    <x v="0"/>
    <x v="7"/>
    <x v="37"/>
    <x v="0"/>
    <x v="0"/>
    <s v="Tesseramento"/>
    <x v="1"/>
    <x v="0"/>
    <x v="0"/>
    <m/>
  </r>
  <r>
    <n v="15466"/>
    <x v="0"/>
    <x v="0"/>
    <x v="0"/>
    <x v="0"/>
    <x v="7"/>
    <x v="41"/>
    <x v="0"/>
    <x v="0"/>
    <s v="Tesseramento"/>
    <x v="1"/>
    <x v="0"/>
    <x v="0"/>
    <m/>
  </r>
  <r>
    <n v="156130"/>
    <x v="0"/>
    <x v="0"/>
    <x v="0"/>
    <x v="0"/>
    <x v="7"/>
    <x v="37"/>
    <x v="0"/>
    <x v="0"/>
    <s v="Tesseramento"/>
    <x v="1"/>
    <x v="1"/>
    <x v="0"/>
    <m/>
  </r>
  <r>
    <n v="196363"/>
    <x v="0"/>
    <x v="0"/>
    <x v="0"/>
    <x v="0"/>
    <x v="7"/>
    <x v="37"/>
    <x v="0"/>
    <x v="0"/>
    <s v="Tesseramento"/>
    <x v="1"/>
    <x v="3"/>
    <x v="0"/>
    <m/>
  </r>
  <r>
    <n v="15465"/>
    <x v="0"/>
    <x v="0"/>
    <x v="0"/>
    <x v="0"/>
    <x v="7"/>
    <x v="41"/>
    <x v="0"/>
    <x v="0"/>
    <s v="Tesseramento"/>
    <x v="1"/>
    <x v="4"/>
    <x v="0"/>
    <m/>
  </r>
  <r>
    <n v="174710"/>
    <x v="0"/>
    <x v="0"/>
    <x v="0"/>
    <x v="0"/>
    <x v="7"/>
    <x v="37"/>
    <x v="0"/>
    <x v="0"/>
    <s v="Tesseramento"/>
    <x v="1"/>
    <x v="4"/>
    <x v="0"/>
    <m/>
  </r>
  <r>
    <n v="15462"/>
    <x v="0"/>
    <x v="0"/>
    <x v="0"/>
    <x v="0"/>
    <x v="7"/>
    <x v="41"/>
    <x v="0"/>
    <x v="0"/>
    <s v="Tesseramento"/>
    <x v="1"/>
    <x v="0"/>
    <x v="0"/>
    <m/>
  </r>
  <r>
    <n v="15463"/>
    <x v="0"/>
    <x v="0"/>
    <x v="0"/>
    <x v="0"/>
    <x v="7"/>
    <x v="41"/>
    <x v="0"/>
    <x v="1"/>
    <s v="Tesseramento"/>
    <x v="1"/>
    <x v="3"/>
    <x v="0"/>
    <m/>
  </r>
  <r>
    <n v="15461"/>
    <x v="0"/>
    <x v="0"/>
    <x v="0"/>
    <x v="0"/>
    <x v="7"/>
    <x v="41"/>
    <x v="0"/>
    <x v="0"/>
    <s v="Tesseramento"/>
    <x v="1"/>
    <x v="0"/>
    <x v="0"/>
    <m/>
  </r>
  <r>
    <n v="66860"/>
    <x v="0"/>
    <x v="0"/>
    <x v="0"/>
    <x v="0"/>
    <x v="7"/>
    <x v="37"/>
    <x v="0"/>
    <x v="0"/>
    <s v="Tesseramento"/>
    <x v="1"/>
    <x v="4"/>
    <x v="0"/>
    <m/>
  </r>
  <r>
    <n v="170936"/>
    <x v="0"/>
    <x v="0"/>
    <x v="0"/>
    <x v="0"/>
    <x v="7"/>
    <x v="37"/>
    <x v="0"/>
    <x v="0"/>
    <s v="Tesseramento"/>
    <x v="1"/>
    <x v="1"/>
    <x v="0"/>
    <m/>
  </r>
  <r>
    <n v="170937"/>
    <x v="0"/>
    <x v="0"/>
    <x v="0"/>
    <x v="0"/>
    <x v="7"/>
    <x v="37"/>
    <x v="0"/>
    <x v="0"/>
    <s v="Tesseramento"/>
    <x v="1"/>
    <x v="1"/>
    <x v="0"/>
    <m/>
  </r>
  <r>
    <n v="170935"/>
    <x v="0"/>
    <x v="0"/>
    <x v="0"/>
    <x v="0"/>
    <x v="7"/>
    <x v="37"/>
    <x v="0"/>
    <x v="0"/>
    <s v="Tesseramento"/>
    <x v="1"/>
    <x v="3"/>
    <x v="0"/>
    <m/>
  </r>
  <r>
    <n v="186584"/>
    <x v="0"/>
    <x v="0"/>
    <x v="0"/>
    <x v="0"/>
    <x v="7"/>
    <x v="37"/>
    <x v="0"/>
    <x v="1"/>
    <s v="Tesseramento"/>
    <x v="1"/>
    <x v="3"/>
    <x v="0"/>
    <m/>
  </r>
  <r>
    <n v="15464"/>
    <x v="0"/>
    <x v="0"/>
    <x v="0"/>
    <x v="0"/>
    <x v="7"/>
    <x v="41"/>
    <x v="0"/>
    <x v="1"/>
    <s v="Tesseramento"/>
    <x v="1"/>
    <x v="4"/>
    <x v="0"/>
    <m/>
  </r>
  <r>
    <n v="106780"/>
    <x v="0"/>
    <x v="0"/>
    <x v="0"/>
    <x v="0"/>
    <x v="7"/>
    <x v="37"/>
    <x v="0"/>
    <x v="0"/>
    <s v="Tesseramento"/>
    <x v="1"/>
    <x v="4"/>
    <x v="0"/>
    <m/>
  </r>
  <r>
    <n v="223699"/>
    <x v="0"/>
    <x v="0"/>
    <x v="0"/>
    <x v="0"/>
    <x v="7"/>
    <x v="37"/>
    <x v="0"/>
    <x v="1"/>
    <s v="Tesseramento"/>
    <x v="1"/>
    <x v="3"/>
    <x v="0"/>
    <m/>
  </r>
  <r>
    <n v="153721"/>
    <x v="0"/>
    <x v="0"/>
    <x v="0"/>
    <x v="0"/>
    <x v="7"/>
    <x v="37"/>
    <x v="0"/>
    <x v="0"/>
    <s v="Tesseramento"/>
    <x v="1"/>
    <x v="0"/>
    <x v="0"/>
    <m/>
  </r>
  <r>
    <n v="228494"/>
    <x v="0"/>
    <x v="0"/>
    <x v="0"/>
    <x v="0"/>
    <x v="7"/>
    <x v="37"/>
    <x v="0"/>
    <x v="0"/>
    <s v="Tesseramento"/>
    <x v="1"/>
    <x v="0"/>
    <x v="0"/>
    <m/>
  </r>
  <r>
    <n v="208484"/>
    <x v="0"/>
    <x v="0"/>
    <x v="0"/>
    <x v="0"/>
    <x v="7"/>
    <x v="37"/>
    <x v="0"/>
    <x v="0"/>
    <s v="Tesseramento"/>
    <x v="1"/>
    <x v="0"/>
    <x v="0"/>
    <m/>
  </r>
  <r>
    <n v="208480"/>
    <x v="0"/>
    <x v="0"/>
    <x v="0"/>
    <x v="0"/>
    <x v="7"/>
    <x v="37"/>
    <x v="0"/>
    <x v="1"/>
    <s v="Tesseramento"/>
    <x v="1"/>
    <x v="0"/>
    <x v="0"/>
    <m/>
  </r>
  <r>
    <n v="225994"/>
    <x v="0"/>
    <x v="0"/>
    <x v="0"/>
    <x v="0"/>
    <x v="2"/>
    <x v="292"/>
    <x v="0"/>
    <x v="0"/>
    <s v="Tesseramento"/>
    <x v="1"/>
    <x v="0"/>
    <x v="0"/>
    <m/>
  </r>
  <r>
    <n v="216657"/>
    <x v="0"/>
    <x v="0"/>
    <x v="0"/>
    <x v="0"/>
    <x v="1"/>
    <x v="320"/>
    <x v="0"/>
    <x v="1"/>
    <s v="Tesseramento"/>
    <x v="1"/>
    <x v="0"/>
    <x v="0"/>
    <m/>
  </r>
  <r>
    <n v="216632"/>
    <x v="0"/>
    <x v="0"/>
    <x v="0"/>
    <x v="0"/>
    <x v="1"/>
    <x v="320"/>
    <x v="0"/>
    <x v="0"/>
    <s v="Tesseramento"/>
    <x v="1"/>
    <x v="4"/>
    <x v="0"/>
    <m/>
  </r>
  <r>
    <n v="141052"/>
    <x v="0"/>
    <x v="0"/>
    <x v="0"/>
    <x v="0"/>
    <x v="1"/>
    <x v="320"/>
    <x v="0"/>
    <x v="0"/>
    <s v="Tesseramento"/>
    <x v="1"/>
    <x v="4"/>
    <x v="0"/>
    <m/>
  </r>
  <r>
    <n v="193067"/>
    <x v="1"/>
    <x v="0"/>
    <x v="0"/>
    <x v="1"/>
    <x v="1"/>
    <x v="320"/>
    <x v="0"/>
    <x v="0"/>
    <s v="Tesseramento"/>
    <x v="1"/>
    <x v="5"/>
    <x v="0"/>
    <m/>
  </r>
  <r>
    <n v="138904"/>
    <x v="0"/>
    <x v="0"/>
    <x v="0"/>
    <x v="0"/>
    <x v="1"/>
    <x v="320"/>
    <x v="0"/>
    <x v="0"/>
    <s v="Tesseramento"/>
    <x v="1"/>
    <x v="0"/>
    <x v="0"/>
    <m/>
  </r>
  <r>
    <n v="170666"/>
    <x v="1"/>
    <x v="0"/>
    <x v="0"/>
    <x v="0"/>
    <x v="1"/>
    <x v="320"/>
    <x v="0"/>
    <x v="1"/>
    <s v="Tesseramento"/>
    <x v="1"/>
    <x v="7"/>
    <x v="0"/>
    <s v="B"/>
  </r>
  <r>
    <n v="153767"/>
    <x v="0"/>
    <x v="0"/>
    <x v="0"/>
    <x v="0"/>
    <x v="1"/>
    <x v="320"/>
    <x v="0"/>
    <x v="1"/>
    <s v="Tesseramento"/>
    <x v="1"/>
    <x v="0"/>
    <x v="0"/>
    <m/>
  </r>
  <r>
    <n v="129272"/>
    <x v="0"/>
    <x v="0"/>
    <x v="0"/>
    <x v="0"/>
    <x v="1"/>
    <x v="320"/>
    <x v="0"/>
    <x v="0"/>
    <s v="Tesseramento"/>
    <x v="1"/>
    <x v="1"/>
    <x v="0"/>
    <m/>
  </r>
  <r>
    <n v="234340"/>
    <x v="0"/>
    <x v="1"/>
    <x v="1"/>
    <x v="1"/>
    <x v="7"/>
    <x v="37"/>
    <x v="0"/>
    <x v="0"/>
    <s v="Tesseramento"/>
    <x v="1"/>
    <x v="0"/>
    <x v="0"/>
    <m/>
  </r>
  <r>
    <n v="152840"/>
    <x v="0"/>
    <x v="0"/>
    <x v="0"/>
    <x v="0"/>
    <x v="1"/>
    <x v="320"/>
    <x v="0"/>
    <x v="0"/>
    <s v="Tesseramento"/>
    <x v="1"/>
    <x v="0"/>
    <x v="0"/>
    <m/>
  </r>
  <r>
    <n v="234339"/>
    <x v="0"/>
    <x v="1"/>
    <x v="1"/>
    <x v="2"/>
    <x v="7"/>
    <x v="37"/>
    <x v="0"/>
    <x v="0"/>
    <s v="Tesseramento"/>
    <x v="1"/>
    <x v="0"/>
    <x v="0"/>
    <m/>
  </r>
  <r>
    <n v="234263"/>
    <x v="0"/>
    <x v="0"/>
    <x v="1"/>
    <x v="2"/>
    <x v="2"/>
    <x v="292"/>
    <x v="0"/>
    <x v="0"/>
    <s v="Tesseramento"/>
    <x v="1"/>
    <x v="0"/>
    <x v="0"/>
    <m/>
  </r>
  <r>
    <n v="214441"/>
    <x v="1"/>
    <x v="0"/>
    <x v="0"/>
    <x v="1"/>
    <x v="1"/>
    <x v="320"/>
    <x v="0"/>
    <x v="1"/>
    <s v="Tesseramento"/>
    <x v="1"/>
    <x v="5"/>
    <x v="0"/>
    <m/>
  </r>
  <r>
    <n v="56502"/>
    <x v="0"/>
    <x v="0"/>
    <x v="0"/>
    <x v="0"/>
    <x v="1"/>
    <x v="320"/>
    <x v="0"/>
    <x v="0"/>
    <s v="Tesseramento"/>
    <x v="1"/>
    <x v="0"/>
    <x v="0"/>
    <m/>
  </r>
  <r>
    <n v="214442"/>
    <x v="1"/>
    <x v="0"/>
    <x v="0"/>
    <x v="1"/>
    <x v="1"/>
    <x v="320"/>
    <x v="0"/>
    <x v="0"/>
    <s v="Tesseramento"/>
    <x v="1"/>
    <x v="5"/>
    <x v="0"/>
    <m/>
  </r>
  <r>
    <n v="126351"/>
    <x v="0"/>
    <x v="0"/>
    <x v="0"/>
    <x v="0"/>
    <x v="1"/>
    <x v="320"/>
    <x v="0"/>
    <x v="0"/>
    <s v="Tesseramento"/>
    <x v="1"/>
    <x v="4"/>
    <x v="0"/>
    <m/>
  </r>
  <r>
    <n v="180308"/>
    <x v="0"/>
    <x v="0"/>
    <x v="0"/>
    <x v="0"/>
    <x v="2"/>
    <x v="292"/>
    <x v="0"/>
    <x v="0"/>
    <s v="Tesseramento"/>
    <x v="1"/>
    <x v="3"/>
    <x v="0"/>
    <m/>
  </r>
  <r>
    <n v="221624"/>
    <x v="0"/>
    <x v="0"/>
    <x v="0"/>
    <x v="0"/>
    <x v="1"/>
    <x v="320"/>
    <x v="0"/>
    <x v="0"/>
    <s v="Tesseramento"/>
    <x v="1"/>
    <x v="3"/>
    <x v="0"/>
    <m/>
  </r>
  <r>
    <n v="58039"/>
    <x v="0"/>
    <x v="0"/>
    <x v="0"/>
    <x v="0"/>
    <x v="2"/>
    <x v="292"/>
    <x v="0"/>
    <x v="0"/>
    <s v="Tesseramento"/>
    <x v="1"/>
    <x v="4"/>
    <x v="0"/>
    <m/>
  </r>
  <r>
    <n v="223063"/>
    <x v="0"/>
    <x v="0"/>
    <x v="0"/>
    <x v="0"/>
    <x v="1"/>
    <x v="320"/>
    <x v="0"/>
    <x v="0"/>
    <s v="Tesseramento"/>
    <x v="1"/>
    <x v="3"/>
    <x v="0"/>
    <m/>
  </r>
  <r>
    <n v="206828"/>
    <x v="0"/>
    <x v="0"/>
    <x v="0"/>
    <x v="0"/>
    <x v="1"/>
    <x v="108"/>
    <x v="0"/>
    <x v="0"/>
    <s v="Tesseramento"/>
    <x v="0"/>
    <x v="1"/>
    <x v="0"/>
    <m/>
  </r>
  <r>
    <n v="153769"/>
    <x v="0"/>
    <x v="0"/>
    <x v="0"/>
    <x v="0"/>
    <x v="1"/>
    <x v="320"/>
    <x v="0"/>
    <x v="1"/>
    <s v="Tesseramento"/>
    <x v="1"/>
    <x v="0"/>
    <x v="0"/>
    <m/>
  </r>
  <r>
    <n v="150053"/>
    <x v="0"/>
    <x v="0"/>
    <x v="0"/>
    <x v="0"/>
    <x v="1"/>
    <x v="320"/>
    <x v="0"/>
    <x v="1"/>
    <s v="Tesseramento"/>
    <x v="1"/>
    <x v="0"/>
    <x v="0"/>
    <m/>
  </r>
  <r>
    <n v="126619"/>
    <x v="0"/>
    <x v="0"/>
    <x v="0"/>
    <x v="0"/>
    <x v="1"/>
    <x v="320"/>
    <x v="0"/>
    <x v="0"/>
    <s v="Tesseramento"/>
    <x v="1"/>
    <x v="0"/>
    <x v="0"/>
    <m/>
  </r>
  <r>
    <n v="98477"/>
    <x v="0"/>
    <x v="0"/>
    <x v="0"/>
    <x v="0"/>
    <x v="1"/>
    <x v="320"/>
    <x v="0"/>
    <x v="0"/>
    <s v="Tesseramento"/>
    <x v="1"/>
    <x v="3"/>
    <x v="0"/>
    <m/>
  </r>
  <r>
    <n v="33521"/>
    <x v="0"/>
    <x v="0"/>
    <x v="0"/>
    <x v="0"/>
    <x v="2"/>
    <x v="292"/>
    <x v="0"/>
    <x v="0"/>
    <s v="Tesseramento"/>
    <x v="1"/>
    <x v="4"/>
    <x v="0"/>
    <m/>
  </r>
  <r>
    <n v="162845"/>
    <x v="0"/>
    <x v="0"/>
    <x v="0"/>
    <x v="0"/>
    <x v="7"/>
    <x v="37"/>
    <x v="0"/>
    <x v="0"/>
    <s v="Tesseramento"/>
    <x v="1"/>
    <x v="0"/>
    <x v="0"/>
    <m/>
  </r>
  <r>
    <n v="150067"/>
    <x v="0"/>
    <x v="0"/>
    <x v="0"/>
    <x v="0"/>
    <x v="4"/>
    <x v="40"/>
    <x v="0"/>
    <x v="0"/>
    <s v="Tesseramento"/>
    <x v="1"/>
    <x v="0"/>
    <x v="0"/>
    <m/>
  </r>
  <r>
    <n v="230622"/>
    <x v="0"/>
    <x v="0"/>
    <x v="0"/>
    <x v="0"/>
    <x v="4"/>
    <x v="40"/>
    <x v="0"/>
    <x v="0"/>
    <s v="Tesseramento"/>
    <x v="1"/>
    <x v="0"/>
    <x v="0"/>
    <m/>
  </r>
  <r>
    <n v="151926"/>
    <x v="0"/>
    <x v="0"/>
    <x v="0"/>
    <x v="0"/>
    <x v="4"/>
    <x v="40"/>
    <x v="0"/>
    <x v="0"/>
    <s v="Tesseramento"/>
    <x v="1"/>
    <x v="4"/>
    <x v="0"/>
    <m/>
  </r>
  <r>
    <n v="166171"/>
    <x v="0"/>
    <x v="0"/>
    <x v="0"/>
    <x v="0"/>
    <x v="4"/>
    <x v="40"/>
    <x v="0"/>
    <x v="1"/>
    <s v="Tesseramento"/>
    <x v="1"/>
    <x v="4"/>
    <x v="0"/>
    <m/>
  </r>
  <r>
    <n v="89507"/>
    <x v="0"/>
    <x v="0"/>
    <x v="0"/>
    <x v="0"/>
    <x v="4"/>
    <x v="40"/>
    <x v="0"/>
    <x v="0"/>
    <s v="Tesseramento"/>
    <x v="1"/>
    <x v="4"/>
    <x v="0"/>
    <m/>
  </r>
  <r>
    <n v="50038"/>
    <x v="0"/>
    <x v="0"/>
    <x v="0"/>
    <x v="0"/>
    <x v="4"/>
    <x v="40"/>
    <x v="0"/>
    <x v="0"/>
    <s v="Tesseramento"/>
    <x v="1"/>
    <x v="3"/>
    <x v="0"/>
    <m/>
  </r>
  <r>
    <n v="195846"/>
    <x v="0"/>
    <x v="0"/>
    <x v="0"/>
    <x v="0"/>
    <x v="4"/>
    <x v="40"/>
    <x v="0"/>
    <x v="0"/>
    <s v="Tesseramento"/>
    <x v="1"/>
    <x v="1"/>
    <x v="0"/>
    <m/>
  </r>
  <r>
    <n v="151996"/>
    <x v="1"/>
    <x v="0"/>
    <x v="0"/>
    <x v="0"/>
    <x v="7"/>
    <x v="316"/>
    <x v="0"/>
    <x v="0"/>
    <s v="Tesseramento"/>
    <x v="1"/>
    <x v="7"/>
    <x v="0"/>
    <s v="BG"/>
  </r>
  <r>
    <n v="232883"/>
    <x v="0"/>
    <x v="0"/>
    <x v="0"/>
    <x v="1"/>
    <x v="1"/>
    <x v="340"/>
    <x v="0"/>
    <x v="0"/>
    <s v="Tesseramento"/>
    <x v="1"/>
    <x v="1"/>
    <x v="0"/>
    <m/>
  </r>
  <r>
    <n v="46067"/>
    <x v="0"/>
    <x v="0"/>
    <x v="0"/>
    <x v="0"/>
    <x v="1"/>
    <x v="340"/>
    <x v="0"/>
    <x v="0"/>
    <s v="Tesseramento"/>
    <x v="1"/>
    <x v="3"/>
    <x v="0"/>
    <m/>
  </r>
  <r>
    <n v="124722"/>
    <x v="0"/>
    <x v="0"/>
    <x v="0"/>
    <x v="4"/>
    <x v="1"/>
    <x v="340"/>
    <x v="0"/>
    <x v="0"/>
    <s v="Tesseramento"/>
    <x v="1"/>
    <x v="0"/>
    <x v="0"/>
    <m/>
  </r>
  <r>
    <n v="232884"/>
    <x v="0"/>
    <x v="0"/>
    <x v="0"/>
    <x v="2"/>
    <x v="1"/>
    <x v="340"/>
    <x v="0"/>
    <x v="0"/>
    <s v="Tesseramento"/>
    <x v="1"/>
    <x v="0"/>
    <x v="0"/>
    <m/>
  </r>
  <r>
    <n v="87897"/>
    <x v="0"/>
    <x v="0"/>
    <x v="0"/>
    <x v="0"/>
    <x v="1"/>
    <x v="340"/>
    <x v="0"/>
    <x v="0"/>
    <s v="Tesseramento"/>
    <x v="1"/>
    <x v="0"/>
    <x v="0"/>
    <m/>
  </r>
  <r>
    <n v="87924"/>
    <x v="0"/>
    <x v="0"/>
    <x v="0"/>
    <x v="0"/>
    <x v="1"/>
    <x v="340"/>
    <x v="0"/>
    <x v="0"/>
    <s v="Tesseramento"/>
    <x v="1"/>
    <x v="0"/>
    <x v="0"/>
    <m/>
  </r>
  <r>
    <n v="162557"/>
    <x v="0"/>
    <x v="0"/>
    <x v="0"/>
    <x v="0"/>
    <x v="1"/>
    <x v="340"/>
    <x v="0"/>
    <x v="0"/>
    <s v="Tesseramento"/>
    <x v="1"/>
    <x v="0"/>
    <x v="0"/>
    <m/>
  </r>
  <r>
    <n v="211480"/>
    <x v="0"/>
    <x v="0"/>
    <x v="0"/>
    <x v="0"/>
    <x v="1"/>
    <x v="340"/>
    <x v="0"/>
    <x v="1"/>
    <s v="Tesseramento"/>
    <x v="1"/>
    <x v="0"/>
    <x v="0"/>
    <m/>
  </r>
  <r>
    <n v="211482"/>
    <x v="0"/>
    <x v="0"/>
    <x v="0"/>
    <x v="0"/>
    <x v="1"/>
    <x v="340"/>
    <x v="0"/>
    <x v="0"/>
    <s v="Tesseramento"/>
    <x v="1"/>
    <x v="0"/>
    <x v="0"/>
    <m/>
  </r>
  <r>
    <n v="211481"/>
    <x v="0"/>
    <x v="0"/>
    <x v="0"/>
    <x v="0"/>
    <x v="1"/>
    <x v="340"/>
    <x v="0"/>
    <x v="0"/>
    <s v="Tesseramento"/>
    <x v="1"/>
    <x v="0"/>
    <x v="0"/>
    <m/>
  </r>
  <r>
    <n v="196860"/>
    <x v="0"/>
    <x v="0"/>
    <x v="0"/>
    <x v="0"/>
    <x v="1"/>
    <x v="340"/>
    <x v="0"/>
    <x v="0"/>
    <s v="Tesseramento"/>
    <x v="1"/>
    <x v="0"/>
    <x v="0"/>
    <m/>
  </r>
  <r>
    <n v="83945"/>
    <x v="0"/>
    <x v="0"/>
    <x v="0"/>
    <x v="0"/>
    <x v="2"/>
    <x v="292"/>
    <x v="0"/>
    <x v="0"/>
    <s v="Tesseramento"/>
    <x v="1"/>
    <x v="4"/>
    <x v="0"/>
    <m/>
  </r>
  <r>
    <n v="9984"/>
    <x v="0"/>
    <x v="0"/>
    <x v="0"/>
    <x v="0"/>
    <x v="2"/>
    <x v="292"/>
    <x v="0"/>
    <x v="0"/>
    <s v="Tesseramento"/>
    <x v="1"/>
    <x v="0"/>
    <x v="0"/>
    <m/>
  </r>
  <r>
    <n v="202596"/>
    <x v="1"/>
    <x v="0"/>
    <x v="2"/>
    <x v="3"/>
    <x v="2"/>
    <x v="292"/>
    <x v="0"/>
    <x v="0"/>
    <s v="Tesseramento"/>
    <x v="1"/>
    <x v="5"/>
    <x v="0"/>
    <m/>
  </r>
  <r>
    <n v="203773"/>
    <x v="0"/>
    <x v="0"/>
    <x v="0"/>
    <x v="0"/>
    <x v="2"/>
    <x v="292"/>
    <x v="0"/>
    <x v="0"/>
    <s v="Tesseramento"/>
    <x v="1"/>
    <x v="0"/>
    <x v="0"/>
    <m/>
  </r>
  <r>
    <n v="234327"/>
    <x v="0"/>
    <x v="0"/>
    <x v="1"/>
    <x v="2"/>
    <x v="2"/>
    <x v="292"/>
    <x v="0"/>
    <x v="0"/>
    <s v="Tesseramento"/>
    <x v="1"/>
    <x v="4"/>
    <x v="0"/>
    <m/>
  </r>
  <r>
    <n v="201697"/>
    <x v="0"/>
    <x v="0"/>
    <x v="0"/>
    <x v="0"/>
    <x v="1"/>
    <x v="320"/>
    <x v="0"/>
    <x v="1"/>
    <s v="Tesseramento"/>
    <x v="1"/>
    <x v="0"/>
    <x v="0"/>
    <m/>
  </r>
  <r>
    <n v="223068"/>
    <x v="0"/>
    <x v="0"/>
    <x v="0"/>
    <x v="0"/>
    <x v="1"/>
    <x v="320"/>
    <x v="0"/>
    <x v="0"/>
    <s v="Tesseramento"/>
    <x v="1"/>
    <x v="0"/>
    <x v="0"/>
    <m/>
  </r>
  <r>
    <n v="150020"/>
    <x v="0"/>
    <x v="0"/>
    <x v="0"/>
    <x v="0"/>
    <x v="1"/>
    <x v="320"/>
    <x v="0"/>
    <x v="1"/>
    <s v="Tesseramento"/>
    <x v="1"/>
    <x v="3"/>
    <x v="0"/>
    <m/>
  </r>
  <r>
    <n v="140879"/>
    <x v="0"/>
    <x v="0"/>
    <x v="0"/>
    <x v="0"/>
    <x v="1"/>
    <x v="320"/>
    <x v="0"/>
    <x v="0"/>
    <s v="Tesseramento"/>
    <x v="1"/>
    <x v="1"/>
    <x v="0"/>
    <m/>
  </r>
  <r>
    <n v="150019"/>
    <x v="0"/>
    <x v="0"/>
    <x v="0"/>
    <x v="0"/>
    <x v="1"/>
    <x v="320"/>
    <x v="0"/>
    <x v="0"/>
    <s v="Tesseramento"/>
    <x v="1"/>
    <x v="0"/>
    <x v="0"/>
    <m/>
  </r>
  <r>
    <n v="234491"/>
    <x v="1"/>
    <x v="0"/>
    <x v="1"/>
    <x v="0"/>
    <x v="4"/>
    <x v="40"/>
    <x v="0"/>
    <x v="0"/>
    <s v="Tesseramento"/>
    <x v="1"/>
    <x v="5"/>
    <x v="0"/>
    <m/>
  </r>
  <r>
    <n v="18481"/>
    <x v="0"/>
    <x v="0"/>
    <x v="0"/>
    <x v="0"/>
    <x v="2"/>
    <x v="313"/>
    <x v="0"/>
    <x v="0"/>
    <s v="Tesseramento"/>
    <x v="1"/>
    <x v="1"/>
    <x v="0"/>
    <m/>
  </r>
  <r>
    <n v="116397"/>
    <x v="1"/>
    <x v="0"/>
    <x v="0"/>
    <x v="0"/>
    <x v="2"/>
    <x v="313"/>
    <x v="0"/>
    <x v="0"/>
    <s v="Tesseramento"/>
    <x v="1"/>
    <x v="2"/>
    <x v="0"/>
    <m/>
  </r>
  <r>
    <n v="117071"/>
    <x v="1"/>
    <x v="0"/>
    <x v="0"/>
    <x v="0"/>
    <x v="2"/>
    <x v="313"/>
    <x v="0"/>
    <x v="1"/>
    <s v="Tesseramento"/>
    <x v="1"/>
    <x v="2"/>
    <x v="0"/>
    <m/>
  </r>
  <r>
    <n v="122752"/>
    <x v="1"/>
    <x v="0"/>
    <x v="0"/>
    <x v="0"/>
    <x v="2"/>
    <x v="313"/>
    <x v="0"/>
    <x v="1"/>
    <s v="Tesseramento"/>
    <x v="1"/>
    <x v="2"/>
    <x v="0"/>
    <s v="BG"/>
  </r>
  <r>
    <n v="148625"/>
    <x v="1"/>
    <x v="0"/>
    <x v="0"/>
    <x v="0"/>
    <x v="2"/>
    <x v="313"/>
    <x v="0"/>
    <x v="1"/>
    <s v="Tesseramento"/>
    <x v="1"/>
    <x v="7"/>
    <x v="0"/>
    <s v="BG"/>
  </r>
  <r>
    <n v="22887"/>
    <x v="0"/>
    <x v="0"/>
    <x v="0"/>
    <x v="0"/>
    <x v="7"/>
    <x v="41"/>
    <x v="0"/>
    <x v="1"/>
    <s v="Tesseramento"/>
    <x v="1"/>
    <x v="0"/>
    <x v="0"/>
    <m/>
  </r>
  <r>
    <n v="166588"/>
    <x v="0"/>
    <x v="0"/>
    <x v="0"/>
    <x v="0"/>
    <x v="1"/>
    <x v="320"/>
    <x v="0"/>
    <x v="0"/>
    <s v="Tesseramento"/>
    <x v="1"/>
    <x v="0"/>
    <x v="0"/>
    <m/>
  </r>
  <r>
    <n v="234157"/>
    <x v="0"/>
    <x v="0"/>
    <x v="1"/>
    <x v="3"/>
    <x v="2"/>
    <x v="313"/>
    <x v="0"/>
    <x v="0"/>
    <s v="Tesseramento"/>
    <x v="1"/>
    <x v="0"/>
    <x v="0"/>
    <m/>
  </r>
  <r>
    <n v="234158"/>
    <x v="0"/>
    <x v="0"/>
    <x v="1"/>
    <x v="3"/>
    <x v="2"/>
    <x v="313"/>
    <x v="0"/>
    <x v="1"/>
    <s v="Tesseramento"/>
    <x v="1"/>
    <x v="0"/>
    <x v="0"/>
    <m/>
  </r>
  <r>
    <n v="186685"/>
    <x v="0"/>
    <x v="0"/>
    <x v="2"/>
    <x v="1"/>
    <x v="15"/>
    <x v="362"/>
    <x v="0"/>
    <x v="0"/>
    <s v="Tesseramento"/>
    <x v="0"/>
    <x v="0"/>
    <x v="0"/>
    <m/>
  </r>
  <r>
    <n v="234091"/>
    <x v="1"/>
    <x v="0"/>
    <x v="1"/>
    <x v="0"/>
    <x v="1"/>
    <x v="108"/>
    <x v="0"/>
    <x v="0"/>
    <s v="Tesseramento"/>
    <x v="0"/>
    <x v="5"/>
    <x v="0"/>
    <m/>
  </r>
  <r>
    <n v="144298"/>
    <x v="0"/>
    <x v="0"/>
    <x v="0"/>
    <x v="0"/>
    <x v="1"/>
    <x v="320"/>
    <x v="0"/>
    <x v="0"/>
    <s v="Tesseramento"/>
    <x v="1"/>
    <x v="0"/>
    <x v="0"/>
    <m/>
  </r>
  <r>
    <n v="176927"/>
    <x v="0"/>
    <x v="0"/>
    <x v="0"/>
    <x v="0"/>
    <x v="1"/>
    <x v="320"/>
    <x v="0"/>
    <x v="0"/>
    <s v="Tesseramento"/>
    <x v="1"/>
    <x v="4"/>
    <x v="0"/>
    <m/>
  </r>
  <r>
    <n v="201698"/>
    <x v="1"/>
    <x v="0"/>
    <x v="2"/>
    <x v="1"/>
    <x v="1"/>
    <x v="320"/>
    <x v="0"/>
    <x v="0"/>
    <s v="Tesseramento"/>
    <x v="1"/>
    <x v="5"/>
    <x v="0"/>
    <m/>
  </r>
  <r>
    <n v="155654"/>
    <x v="1"/>
    <x v="0"/>
    <x v="0"/>
    <x v="0"/>
    <x v="7"/>
    <x v="316"/>
    <x v="0"/>
    <x v="0"/>
    <s v="Tesseramento"/>
    <x v="1"/>
    <x v="7"/>
    <x v="0"/>
    <m/>
  </r>
  <r>
    <n v="224793"/>
    <x v="1"/>
    <x v="0"/>
    <x v="0"/>
    <x v="3"/>
    <x v="7"/>
    <x v="316"/>
    <x v="0"/>
    <x v="1"/>
    <s v="Tesseramento"/>
    <x v="1"/>
    <x v="5"/>
    <x v="0"/>
    <m/>
  </r>
  <r>
    <n v="184045"/>
    <x v="1"/>
    <x v="0"/>
    <x v="0"/>
    <x v="2"/>
    <x v="7"/>
    <x v="316"/>
    <x v="0"/>
    <x v="0"/>
    <s v="Tesseramento"/>
    <x v="1"/>
    <x v="5"/>
    <x v="0"/>
    <m/>
  </r>
  <r>
    <n v="100572"/>
    <x v="1"/>
    <x v="0"/>
    <x v="0"/>
    <x v="0"/>
    <x v="7"/>
    <x v="316"/>
    <x v="0"/>
    <x v="0"/>
    <s v="Tesseramento"/>
    <x v="1"/>
    <x v="2"/>
    <x v="0"/>
    <m/>
  </r>
  <r>
    <n v="234492"/>
    <x v="0"/>
    <x v="0"/>
    <x v="1"/>
    <x v="0"/>
    <x v="4"/>
    <x v="40"/>
    <x v="0"/>
    <x v="0"/>
    <s v="Tesseramento"/>
    <x v="1"/>
    <x v="0"/>
    <x v="0"/>
    <m/>
  </r>
  <r>
    <n v="54072"/>
    <x v="0"/>
    <x v="0"/>
    <x v="2"/>
    <x v="0"/>
    <x v="4"/>
    <x v="40"/>
    <x v="0"/>
    <x v="0"/>
    <s v="Tesseramento"/>
    <x v="1"/>
    <x v="0"/>
    <x v="0"/>
    <m/>
  </r>
  <r>
    <n v="158706"/>
    <x v="0"/>
    <x v="0"/>
    <x v="2"/>
    <x v="0"/>
    <x v="10"/>
    <x v="70"/>
    <x v="0"/>
    <x v="0"/>
    <s v="Tesseramento"/>
    <x v="0"/>
    <x v="0"/>
    <x v="0"/>
    <m/>
  </r>
  <r>
    <n v="233058"/>
    <x v="0"/>
    <x v="0"/>
    <x v="0"/>
    <x v="1"/>
    <x v="10"/>
    <x v="70"/>
    <x v="0"/>
    <x v="1"/>
    <s v="Tesseramento"/>
    <x v="0"/>
    <x v="0"/>
    <x v="0"/>
    <m/>
  </r>
  <r>
    <n v="97073"/>
    <x v="0"/>
    <x v="0"/>
    <x v="0"/>
    <x v="0"/>
    <x v="10"/>
    <x v="70"/>
    <x v="0"/>
    <x v="0"/>
    <s v="Tesseramento"/>
    <x v="0"/>
    <x v="4"/>
    <x v="0"/>
    <m/>
  </r>
  <r>
    <n v="13535"/>
    <x v="0"/>
    <x v="0"/>
    <x v="0"/>
    <x v="0"/>
    <x v="10"/>
    <x v="70"/>
    <x v="0"/>
    <x v="0"/>
    <s v="Tesseramento"/>
    <x v="0"/>
    <x v="3"/>
    <x v="0"/>
    <m/>
  </r>
  <r>
    <n v="141718"/>
    <x v="0"/>
    <x v="0"/>
    <x v="0"/>
    <x v="0"/>
    <x v="10"/>
    <x v="70"/>
    <x v="0"/>
    <x v="1"/>
    <s v="Tesseramento"/>
    <x v="0"/>
    <x v="3"/>
    <x v="0"/>
    <m/>
  </r>
  <r>
    <n v="75611"/>
    <x v="0"/>
    <x v="0"/>
    <x v="0"/>
    <x v="0"/>
    <x v="10"/>
    <x v="70"/>
    <x v="0"/>
    <x v="1"/>
    <s v="Tesseramento"/>
    <x v="0"/>
    <x v="4"/>
    <x v="0"/>
    <m/>
  </r>
  <r>
    <n v="221267"/>
    <x v="0"/>
    <x v="0"/>
    <x v="0"/>
    <x v="0"/>
    <x v="10"/>
    <x v="70"/>
    <x v="0"/>
    <x v="0"/>
    <s v="Tesseramento"/>
    <x v="0"/>
    <x v="0"/>
    <x v="0"/>
    <m/>
  </r>
  <r>
    <n v="221895"/>
    <x v="0"/>
    <x v="0"/>
    <x v="0"/>
    <x v="0"/>
    <x v="10"/>
    <x v="70"/>
    <x v="0"/>
    <x v="0"/>
    <s v="Tesseramento"/>
    <x v="0"/>
    <x v="3"/>
    <x v="0"/>
    <m/>
  </r>
  <r>
    <n v="222250"/>
    <x v="1"/>
    <x v="0"/>
    <x v="0"/>
    <x v="0"/>
    <x v="10"/>
    <x v="70"/>
    <x v="0"/>
    <x v="0"/>
    <s v="Tesseramento"/>
    <x v="0"/>
    <x v="6"/>
    <x v="0"/>
    <s v="B"/>
  </r>
  <r>
    <n v="221269"/>
    <x v="0"/>
    <x v="0"/>
    <x v="0"/>
    <x v="0"/>
    <x v="10"/>
    <x v="70"/>
    <x v="0"/>
    <x v="1"/>
    <s v="Tesseramento"/>
    <x v="0"/>
    <x v="0"/>
    <x v="0"/>
    <m/>
  </r>
  <r>
    <n v="113172"/>
    <x v="0"/>
    <x v="0"/>
    <x v="0"/>
    <x v="0"/>
    <x v="10"/>
    <x v="70"/>
    <x v="0"/>
    <x v="0"/>
    <s v="Tesseramento"/>
    <x v="0"/>
    <x v="0"/>
    <x v="0"/>
    <m/>
  </r>
  <r>
    <n v="232734"/>
    <x v="0"/>
    <x v="0"/>
    <x v="0"/>
    <x v="0"/>
    <x v="10"/>
    <x v="70"/>
    <x v="0"/>
    <x v="0"/>
    <s v="Tesseramento"/>
    <x v="0"/>
    <x v="0"/>
    <x v="0"/>
    <m/>
  </r>
  <r>
    <n v="60462"/>
    <x v="0"/>
    <x v="0"/>
    <x v="0"/>
    <x v="1"/>
    <x v="10"/>
    <x v="70"/>
    <x v="0"/>
    <x v="1"/>
    <s v="Tesseramento"/>
    <x v="0"/>
    <x v="4"/>
    <x v="0"/>
    <m/>
  </r>
  <r>
    <n v="118034"/>
    <x v="0"/>
    <x v="0"/>
    <x v="2"/>
    <x v="0"/>
    <x v="10"/>
    <x v="70"/>
    <x v="0"/>
    <x v="0"/>
    <s v="Tesseramento"/>
    <x v="0"/>
    <x v="0"/>
    <x v="0"/>
    <m/>
  </r>
  <r>
    <n v="112831"/>
    <x v="0"/>
    <x v="0"/>
    <x v="0"/>
    <x v="0"/>
    <x v="10"/>
    <x v="70"/>
    <x v="0"/>
    <x v="0"/>
    <s v="Tesseramento"/>
    <x v="0"/>
    <x v="0"/>
    <x v="0"/>
    <m/>
  </r>
  <r>
    <n v="232735"/>
    <x v="0"/>
    <x v="0"/>
    <x v="0"/>
    <x v="0"/>
    <x v="10"/>
    <x v="70"/>
    <x v="0"/>
    <x v="0"/>
    <s v="Tesseramento"/>
    <x v="0"/>
    <x v="0"/>
    <x v="0"/>
    <m/>
  </r>
  <r>
    <n v="203418"/>
    <x v="0"/>
    <x v="0"/>
    <x v="0"/>
    <x v="0"/>
    <x v="10"/>
    <x v="70"/>
    <x v="0"/>
    <x v="1"/>
    <s v="Tesseramento"/>
    <x v="0"/>
    <x v="0"/>
    <x v="0"/>
    <m/>
  </r>
  <r>
    <n v="4252"/>
    <x v="0"/>
    <x v="0"/>
    <x v="0"/>
    <x v="0"/>
    <x v="10"/>
    <x v="70"/>
    <x v="0"/>
    <x v="0"/>
    <s v="Tesseramento"/>
    <x v="0"/>
    <x v="0"/>
    <x v="0"/>
    <m/>
  </r>
  <r>
    <n v="123833"/>
    <x v="0"/>
    <x v="0"/>
    <x v="0"/>
    <x v="0"/>
    <x v="10"/>
    <x v="70"/>
    <x v="0"/>
    <x v="0"/>
    <s v="Tesseramento"/>
    <x v="0"/>
    <x v="3"/>
    <x v="0"/>
    <m/>
  </r>
  <r>
    <n v="179848"/>
    <x v="0"/>
    <x v="0"/>
    <x v="0"/>
    <x v="0"/>
    <x v="10"/>
    <x v="70"/>
    <x v="0"/>
    <x v="1"/>
    <s v="Tesseramento"/>
    <x v="0"/>
    <x v="4"/>
    <x v="0"/>
    <m/>
  </r>
  <r>
    <n v="2288"/>
    <x v="0"/>
    <x v="0"/>
    <x v="0"/>
    <x v="1"/>
    <x v="10"/>
    <x v="70"/>
    <x v="0"/>
    <x v="0"/>
    <s v="Tesseramento"/>
    <x v="0"/>
    <x v="3"/>
    <x v="0"/>
    <m/>
  </r>
  <r>
    <n v="113171"/>
    <x v="0"/>
    <x v="0"/>
    <x v="2"/>
    <x v="0"/>
    <x v="10"/>
    <x v="70"/>
    <x v="0"/>
    <x v="1"/>
    <s v="Tesseramento"/>
    <x v="0"/>
    <x v="4"/>
    <x v="0"/>
    <m/>
  </r>
  <r>
    <n v="124319"/>
    <x v="0"/>
    <x v="0"/>
    <x v="0"/>
    <x v="0"/>
    <x v="10"/>
    <x v="70"/>
    <x v="0"/>
    <x v="0"/>
    <s v="Tesseramento"/>
    <x v="0"/>
    <x v="0"/>
    <x v="0"/>
    <m/>
  </r>
  <r>
    <n v="38587"/>
    <x v="0"/>
    <x v="2"/>
    <x v="0"/>
    <x v="4"/>
    <x v="10"/>
    <x v="70"/>
    <x v="1"/>
    <x v="0"/>
    <s v="Tesseramento"/>
    <x v="0"/>
    <x v="8"/>
    <x v="0"/>
    <m/>
  </r>
  <r>
    <n v="181552"/>
    <x v="0"/>
    <x v="0"/>
    <x v="0"/>
    <x v="0"/>
    <x v="10"/>
    <x v="70"/>
    <x v="0"/>
    <x v="1"/>
    <s v="Tesseramento"/>
    <x v="0"/>
    <x v="0"/>
    <x v="0"/>
    <m/>
  </r>
  <r>
    <n v="112827"/>
    <x v="0"/>
    <x v="0"/>
    <x v="0"/>
    <x v="0"/>
    <x v="10"/>
    <x v="70"/>
    <x v="0"/>
    <x v="1"/>
    <s v="Tesseramento"/>
    <x v="0"/>
    <x v="0"/>
    <x v="0"/>
    <m/>
  </r>
  <r>
    <n v="164587"/>
    <x v="0"/>
    <x v="0"/>
    <x v="0"/>
    <x v="0"/>
    <x v="10"/>
    <x v="70"/>
    <x v="0"/>
    <x v="0"/>
    <s v="Tesseramento"/>
    <x v="0"/>
    <x v="0"/>
    <x v="0"/>
    <m/>
  </r>
  <r>
    <n v="226831"/>
    <x v="1"/>
    <x v="0"/>
    <x v="0"/>
    <x v="2"/>
    <x v="10"/>
    <x v="70"/>
    <x v="0"/>
    <x v="0"/>
    <s v="Tesseramento"/>
    <x v="0"/>
    <x v="6"/>
    <x v="0"/>
    <m/>
  </r>
  <r>
    <n v="110800"/>
    <x v="0"/>
    <x v="0"/>
    <x v="0"/>
    <x v="1"/>
    <x v="10"/>
    <x v="70"/>
    <x v="0"/>
    <x v="0"/>
    <s v="Tesseramento"/>
    <x v="0"/>
    <x v="0"/>
    <x v="0"/>
    <m/>
  </r>
  <r>
    <n v="161561"/>
    <x v="0"/>
    <x v="0"/>
    <x v="0"/>
    <x v="0"/>
    <x v="10"/>
    <x v="70"/>
    <x v="0"/>
    <x v="0"/>
    <s v="Tesseramento"/>
    <x v="0"/>
    <x v="0"/>
    <x v="0"/>
    <m/>
  </r>
  <r>
    <n v="117301"/>
    <x v="0"/>
    <x v="0"/>
    <x v="0"/>
    <x v="0"/>
    <x v="10"/>
    <x v="70"/>
    <x v="0"/>
    <x v="0"/>
    <s v="Tesseramento"/>
    <x v="0"/>
    <x v="4"/>
    <x v="0"/>
    <m/>
  </r>
  <r>
    <n v="212903"/>
    <x v="0"/>
    <x v="0"/>
    <x v="0"/>
    <x v="1"/>
    <x v="10"/>
    <x v="70"/>
    <x v="0"/>
    <x v="1"/>
    <s v="Tesseramento"/>
    <x v="0"/>
    <x v="3"/>
    <x v="0"/>
    <m/>
  </r>
  <r>
    <n v="101675"/>
    <x v="0"/>
    <x v="0"/>
    <x v="0"/>
    <x v="0"/>
    <x v="10"/>
    <x v="70"/>
    <x v="0"/>
    <x v="0"/>
    <s v="Tesseramento"/>
    <x v="0"/>
    <x v="0"/>
    <x v="0"/>
    <m/>
  </r>
  <r>
    <n v="207309"/>
    <x v="1"/>
    <x v="0"/>
    <x v="0"/>
    <x v="0"/>
    <x v="10"/>
    <x v="70"/>
    <x v="0"/>
    <x v="0"/>
    <s v="Tesseramento"/>
    <x v="0"/>
    <x v="5"/>
    <x v="0"/>
    <m/>
  </r>
  <r>
    <n v="108132"/>
    <x v="0"/>
    <x v="0"/>
    <x v="2"/>
    <x v="0"/>
    <x v="10"/>
    <x v="70"/>
    <x v="0"/>
    <x v="0"/>
    <s v="Tesseramento"/>
    <x v="0"/>
    <x v="1"/>
    <x v="0"/>
    <m/>
  </r>
  <r>
    <n v="186901"/>
    <x v="1"/>
    <x v="0"/>
    <x v="0"/>
    <x v="0"/>
    <x v="10"/>
    <x v="70"/>
    <x v="0"/>
    <x v="1"/>
    <s v="Tesseramento"/>
    <x v="0"/>
    <x v="7"/>
    <x v="0"/>
    <s v="B"/>
  </r>
  <r>
    <n v="170082"/>
    <x v="0"/>
    <x v="0"/>
    <x v="0"/>
    <x v="0"/>
    <x v="10"/>
    <x v="70"/>
    <x v="0"/>
    <x v="0"/>
    <s v="Tesseramento"/>
    <x v="0"/>
    <x v="0"/>
    <x v="0"/>
    <m/>
  </r>
  <r>
    <n v="219447"/>
    <x v="0"/>
    <x v="0"/>
    <x v="0"/>
    <x v="2"/>
    <x v="10"/>
    <x v="70"/>
    <x v="0"/>
    <x v="0"/>
    <s v="Tesseramento"/>
    <x v="0"/>
    <x v="0"/>
    <x v="0"/>
    <m/>
  </r>
  <r>
    <n v="203419"/>
    <x v="0"/>
    <x v="0"/>
    <x v="0"/>
    <x v="0"/>
    <x v="10"/>
    <x v="70"/>
    <x v="0"/>
    <x v="0"/>
    <s v="Tesseramento"/>
    <x v="0"/>
    <x v="0"/>
    <x v="0"/>
    <m/>
  </r>
  <r>
    <n v="109914"/>
    <x v="0"/>
    <x v="0"/>
    <x v="0"/>
    <x v="0"/>
    <x v="10"/>
    <x v="70"/>
    <x v="0"/>
    <x v="0"/>
    <s v="Tesseramento"/>
    <x v="0"/>
    <x v="0"/>
    <x v="0"/>
    <m/>
  </r>
  <r>
    <n v="113174"/>
    <x v="0"/>
    <x v="0"/>
    <x v="2"/>
    <x v="0"/>
    <x v="10"/>
    <x v="70"/>
    <x v="0"/>
    <x v="0"/>
    <s v="Tesseramento"/>
    <x v="0"/>
    <x v="4"/>
    <x v="0"/>
    <m/>
  </r>
  <r>
    <n v="118037"/>
    <x v="0"/>
    <x v="0"/>
    <x v="0"/>
    <x v="0"/>
    <x v="10"/>
    <x v="70"/>
    <x v="0"/>
    <x v="0"/>
    <s v="Tesseramento"/>
    <x v="0"/>
    <x v="0"/>
    <x v="0"/>
    <m/>
  </r>
  <r>
    <n v="223866"/>
    <x v="0"/>
    <x v="0"/>
    <x v="0"/>
    <x v="0"/>
    <x v="10"/>
    <x v="70"/>
    <x v="0"/>
    <x v="0"/>
    <s v="Tesseramento"/>
    <x v="0"/>
    <x v="4"/>
    <x v="0"/>
    <m/>
  </r>
  <r>
    <n v="170403"/>
    <x v="0"/>
    <x v="0"/>
    <x v="0"/>
    <x v="0"/>
    <x v="12"/>
    <x v="254"/>
    <x v="0"/>
    <x v="0"/>
    <s v="Tesseramento"/>
    <x v="0"/>
    <x v="4"/>
    <x v="0"/>
    <m/>
  </r>
  <r>
    <n v="44600"/>
    <x v="0"/>
    <x v="0"/>
    <x v="0"/>
    <x v="0"/>
    <x v="12"/>
    <x v="254"/>
    <x v="0"/>
    <x v="0"/>
    <s v="Tesseramento"/>
    <x v="0"/>
    <x v="4"/>
    <x v="0"/>
    <m/>
  </r>
  <r>
    <n v="129512"/>
    <x v="0"/>
    <x v="0"/>
    <x v="0"/>
    <x v="0"/>
    <x v="7"/>
    <x v="74"/>
    <x v="0"/>
    <x v="1"/>
    <s v="Tesseramento"/>
    <x v="1"/>
    <x v="4"/>
    <x v="0"/>
    <m/>
  </r>
  <r>
    <n v="89619"/>
    <x v="0"/>
    <x v="0"/>
    <x v="0"/>
    <x v="0"/>
    <x v="7"/>
    <x v="74"/>
    <x v="0"/>
    <x v="0"/>
    <s v="Tesseramento"/>
    <x v="1"/>
    <x v="3"/>
    <x v="0"/>
    <m/>
  </r>
  <r>
    <n v="160450"/>
    <x v="0"/>
    <x v="0"/>
    <x v="0"/>
    <x v="1"/>
    <x v="7"/>
    <x v="74"/>
    <x v="0"/>
    <x v="0"/>
    <s v="Tesseramento"/>
    <x v="1"/>
    <x v="1"/>
    <x v="0"/>
    <m/>
  </r>
  <r>
    <n v="129514"/>
    <x v="0"/>
    <x v="0"/>
    <x v="0"/>
    <x v="0"/>
    <x v="7"/>
    <x v="74"/>
    <x v="0"/>
    <x v="0"/>
    <s v="Tesseramento"/>
    <x v="1"/>
    <x v="3"/>
    <x v="0"/>
    <m/>
  </r>
  <r>
    <n v="70289"/>
    <x v="0"/>
    <x v="0"/>
    <x v="0"/>
    <x v="0"/>
    <x v="7"/>
    <x v="74"/>
    <x v="0"/>
    <x v="0"/>
    <s v="Tesseramento"/>
    <x v="1"/>
    <x v="0"/>
    <x v="0"/>
    <m/>
  </r>
  <r>
    <n v="129177"/>
    <x v="0"/>
    <x v="0"/>
    <x v="0"/>
    <x v="0"/>
    <x v="7"/>
    <x v="74"/>
    <x v="0"/>
    <x v="0"/>
    <s v="Tesseramento"/>
    <x v="1"/>
    <x v="0"/>
    <x v="0"/>
    <m/>
  </r>
  <r>
    <n v="114429"/>
    <x v="0"/>
    <x v="0"/>
    <x v="0"/>
    <x v="0"/>
    <x v="7"/>
    <x v="74"/>
    <x v="0"/>
    <x v="0"/>
    <s v="Tesseramento"/>
    <x v="1"/>
    <x v="4"/>
    <x v="0"/>
    <m/>
  </r>
  <r>
    <n v="121113"/>
    <x v="0"/>
    <x v="0"/>
    <x v="0"/>
    <x v="0"/>
    <x v="7"/>
    <x v="74"/>
    <x v="0"/>
    <x v="0"/>
    <s v="Tesseramento"/>
    <x v="1"/>
    <x v="0"/>
    <x v="0"/>
    <m/>
  </r>
  <r>
    <n v="152229"/>
    <x v="0"/>
    <x v="0"/>
    <x v="0"/>
    <x v="0"/>
    <x v="7"/>
    <x v="74"/>
    <x v="0"/>
    <x v="0"/>
    <s v="Tesseramento"/>
    <x v="1"/>
    <x v="0"/>
    <x v="0"/>
    <m/>
  </r>
  <r>
    <n v="165941"/>
    <x v="0"/>
    <x v="0"/>
    <x v="0"/>
    <x v="0"/>
    <x v="7"/>
    <x v="74"/>
    <x v="0"/>
    <x v="0"/>
    <s v="Tesseramento"/>
    <x v="1"/>
    <x v="0"/>
    <x v="0"/>
    <m/>
  </r>
  <r>
    <n v="158039"/>
    <x v="0"/>
    <x v="0"/>
    <x v="0"/>
    <x v="0"/>
    <x v="7"/>
    <x v="74"/>
    <x v="0"/>
    <x v="1"/>
    <s v="Tesseramento"/>
    <x v="1"/>
    <x v="3"/>
    <x v="0"/>
    <m/>
  </r>
  <r>
    <n v="159016"/>
    <x v="0"/>
    <x v="0"/>
    <x v="0"/>
    <x v="0"/>
    <x v="7"/>
    <x v="74"/>
    <x v="0"/>
    <x v="1"/>
    <s v="Tesseramento"/>
    <x v="1"/>
    <x v="3"/>
    <x v="0"/>
    <m/>
  </r>
  <r>
    <n v="167494"/>
    <x v="0"/>
    <x v="0"/>
    <x v="0"/>
    <x v="0"/>
    <x v="7"/>
    <x v="74"/>
    <x v="0"/>
    <x v="1"/>
    <s v="Tesseramento"/>
    <x v="1"/>
    <x v="4"/>
    <x v="0"/>
    <m/>
  </r>
  <r>
    <n v="105497"/>
    <x v="0"/>
    <x v="0"/>
    <x v="0"/>
    <x v="0"/>
    <x v="7"/>
    <x v="74"/>
    <x v="0"/>
    <x v="0"/>
    <s v="Tesseramento"/>
    <x v="1"/>
    <x v="0"/>
    <x v="0"/>
    <m/>
  </r>
  <r>
    <n v="160007"/>
    <x v="0"/>
    <x v="0"/>
    <x v="0"/>
    <x v="0"/>
    <x v="7"/>
    <x v="74"/>
    <x v="0"/>
    <x v="0"/>
    <s v="Tesseramento"/>
    <x v="1"/>
    <x v="3"/>
    <x v="0"/>
    <m/>
  </r>
  <r>
    <n v="167497"/>
    <x v="0"/>
    <x v="0"/>
    <x v="0"/>
    <x v="0"/>
    <x v="7"/>
    <x v="74"/>
    <x v="0"/>
    <x v="0"/>
    <s v="Tesseramento"/>
    <x v="1"/>
    <x v="0"/>
    <x v="0"/>
    <m/>
  </r>
  <r>
    <n v="42894"/>
    <x v="0"/>
    <x v="0"/>
    <x v="0"/>
    <x v="0"/>
    <x v="7"/>
    <x v="74"/>
    <x v="0"/>
    <x v="0"/>
    <s v="Tesseramento"/>
    <x v="1"/>
    <x v="4"/>
    <x v="0"/>
    <m/>
  </r>
  <r>
    <n v="158855"/>
    <x v="0"/>
    <x v="0"/>
    <x v="0"/>
    <x v="0"/>
    <x v="7"/>
    <x v="74"/>
    <x v="0"/>
    <x v="0"/>
    <s v="Tesseramento"/>
    <x v="1"/>
    <x v="3"/>
    <x v="0"/>
    <m/>
  </r>
  <r>
    <n v="164645"/>
    <x v="0"/>
    <x v="0"/>
    <x v="0"/>
    <x v="0"/>
    <x v="7"/>
    <x v="74"/>
    <x v="0"/>
    <x v="0"/>
    <s v="Tesseramento"/>
    <x v="1"/>
    <x v="1"/>
    <x v="0"/>
    <m/>
  </r>
  <r>
    <n v="138457"/>
    <x v="0"/>
    <x v="0"/>
    <x v="0"/>
    <x v="0"/>
    <x v="7"/>
    <x v="74"/>
    <x v="0"/>
    <x v="0"/>
    <s v="Tesseramento"/>
    <x v="1"/>
    <x v="0"/>
    <x v="0"/>
    <m/>
  </r>
  <r>
    <n v="115115"/>
    <x v="0"/>
    <x v="0"/>
    <x v="0"/>
    <x v="0"/>
    <x v="7"/>
    <x v="74"/>
    <x v="0"/>
    <x v="1"/>
    <s v="Tesseramento"/>
    <x v="1"/>
    <x v="4"/>
    <x v="0"/>
    <m/>
  </r>
  <r>
    <n v="42895"/>
    <x v="0"/>
    <x v="0"/>
    <x v="0"/>
    <x v="0"/>
    <x v="7"/>
    <x v="74"/>
    <x v="0"/>
    <x v="1"/>
    <s v="Tesseramento"/>
    <x v="1"/>
    <x v="4"/>
    <x v="0"/>
    <m/>
  </r>
  <r>
    <n v="44387"/>
    <x v="0"/>
    <x v="0"/>
    <x v="0"/>
    <x v="0"/>
    <x v="7"/>
    <x v="74"/>
    <x v="0"/>
    <x v="0"/>
    <s v="Tesseramento"/>
    <x v="1"/>
    <x v="0"/>
    <x v="0"/>
    <m/>
  </r>
  <r>
    <n v="234483"/>
    <x v="0"/>
    <x v="0"/>
    <x v="1"/>
    <x v="3"/>
    <x v="7"/>
    <x v="74"/>
    <x v="0"/>
    <x v="0"/>
    <s v="Tesseramento"/>
    <x v="1"/>
    <x v="1"/>
    <x v="0"/>
    <m/>
  </r>
  <r>
    <n v="167274"/>
    <x v="0"/>
    <x v="0"/>
    <x v="0"/>
    <x v="0"/>
    <x v="7"/>
    <x v="210"/>
    <x v="0"/>
    <x v="0"/>
    <s v="Tesseramento"/>
    <x v="0"/>
    <x v="0"/>
    <x v="0"/>
    <m/>
  </r>
  <r>
    <n v="166112"/>
    <x v="0"/>
    <x v="0"/>
    <x v="2"/>
    <x v="3"/>
    <x v="7"/>
    <x v="210"/>
    <x v="0"/>
    <x v="0"/>
    <s v="Tesseramento"/>
    <x v="0"/>
    <x v="3"/>
    <x v="0"/>
    <m/>
  </r>
  <r>
    <n v="103004"/>
    <x v="0"/>
    <x v="0"/>
    <x v="0"/>
    <x v="0"/>
    <x v="7"/>
    <x v="210"/>
    <x v="0"/>
    <x v="0"/>
    <s v="Tesseramento"/>
    <x v="0"/>
    <x v="4"/>
    <x v="0"/>
    <m/>
  </r>
  <r>
    <n v="571"/>
    <x v="0"/>
    <x v="0"/>
    <x v="0"/>
    <x v="0"/>
    <x v="7"/>
    <x v="210"/>
    <x v="0"/>
    <x v="0"/>
    <s v="Tesseramento"/>
    <x v="0"/>
    <x v="3"/>
    <x v="0"/>
    <m/>
  </r>
  <r>
    <n v="42688"/>
    <x v="0"/>
    <x v="0"/>
    <x v="0"/>
    <x v="2"/>
    <x v="7"/>
    <x v="210"/>
    <x v="0"/>
    <x v="1"/>
    <s v="Tesseramento"/>
    <x v="0"/>
    <x v="4"/>
    <x v="0"/>
    <m/>
  </r>
  <r>
    <n v="204623"/>
    <x v="0"/>
    <x v="0"/>
    <x v="0"/>
    <x v="0"/>
    <x v="7"/>
    <x v="210"/>
    <x v="0"/>
    <x v="0"/>
    <s v="Tesseramento"/>
    <x v="0"/>
    <x v="0"/>
    <x v="0"/>
    <m/>
  </r>
  <r>
    <n v="71721"/>
    <x v="0"/>
    <x v="0"/>
    <x v="0"/>
    <x v="0"/>
    <x v="7"/>
    <x v="210"/>
    <x v="0"/>
    <x v="1"/>
    <s v="Tesseramento"/>
    <x v="0"/>
    <x v="4"/>
    <x v="0"/>
    <m/>
  </r>
  <r>
    <n v="114617"/>
    <x v="0"/>
    <x v="0"/>
    <x v="0"/>
    <x v="0"/>
    <x v="1"/>
    <x v="22"/>
    <x v="0"/>
    <x v="1"/>
    <s v="Tesseramento"/>
    <x v="1"/>
    <x v="4"/>
    <x v="0"/>
    <m/>
  </r>
  <r>
    <n v="114638"/>
    <x v="0"/>
    <x v="0"/>
    <x v="0"/>
    <x v="0"/>
    <x v="1"/>
    <x v="22"/>
    <x v="0"/>
    <x v="0"/>
    <s v="Tesseramento"/>
    <x v="1"/>
    <x v="4"/>
    <x v="0"/>
    <m/>
  </r>
  <r>
    <n v="212759"/>
    <x v="0"/>
    <x v="0"/>
    <x v="0"/>
    <x v="0"/>
    <x v="1"/>
    <x v="22"/>
    <x v="0"/>
    <x v="0"/>
    <s v="Tesseramento"/>
    <x v="1"/>
    <x v="3"/>
    <x v="0"/>
    <m/>
  </r>
  <r>
    <n v="201087"/>
    <x v="0"/>
    <x v="0"/>
    <x v="0"/>
    <x v="0"/>
    <x v="1"/>
    <x v="22"/>
    <x v="0"/>
    <x v="0"/>
    <s v="Tesseramento"/>
    <x v="1"/>
    <x v="4"/>
    <x v="0"/>
    <m/>
  </r>
  <r>
    <n v="88533"/>
    <x v="0"/>
    <x v="0"/>
    <x v="0"/>
    <x v="1"/>
    <x v="1"/>
    <x v="22"/>
    <x v="0"/>
    <x v="0"/>
    <s v="Tesseramento"/>
    <x v="1"/>
    <x v="4"/>
    <x v="0"/>
    <m/>
  </r>
  <r>
    <n v="151369"/>
    <x v="1"/>
    <x v="0"/>
    <x v="0"/>
    <x v="0"/>
    <x v="1"/>
    <x v="22"/>
    <x v="0"/>
    <x v="0"/>
    <s v="Tesseramento"/>
    <x v="1"/>
    <x v="2"/>
    <x v="0"/>
    <m/>
  </r>
  <r>
    <n v="226309"/>
    <x v="0"/>
    <x v="0"/>
    <x v="0"/>
    <x v="0"/>
    <x v="1"/>
    <x v="22"/>
    <x v="0"/>
    <x v="1"/>
    <s v="Tesseramento"/>
    <x v="1"/>
    <x v="0"/>
    <x v="0"/>
    <m/>
  </r>
  <r>
    <n v="226311"/>
    <x v="0"/>
    <x v="0"/>
    <x v="0"/>
    <x v="0"/>
    <x v="1"/>
    <x v="22"/>
    <x v="0"/>
    <x v="0"/>
    <s v="Tesseramento"/>
    <x v="1"/>
    <x v="0"/>
    <x v="0"/>
    <m/>
  </r>
  <r>
    <n v="150610"/>
    <x v="0"/>
    <x v="0"/>
    <x v="0"/>
    <x v="0"/>
    <x v="1"/>
    <x v="22"/>
    <x v="0"/>
    <x v="0"/>
    <s v="Tesseramento"/>
    <x v="1"/>
    <x v="4"/>
    <x v="0"/>
    <m/>
  </r>
  <r>
    <n v="132534"/>
    <x v="0"/>
    <x v="0"/>
    <x v="0"/>
    <x v="0"/>
    <x v="1"/>
    <x v="22"/>
    <x v="0"/>
    <x v="0"/>
    <s v="Tesseramento"/>
    <x v="1"/>
    <x v="1"/>
    <x v="0"/>
    <m/>
  </r>
  <r>
    <n v="51099"/>
    <x v="0"/>
    <x v="0"/>
    <x v="0"/>
    <x v="0"/>
    <x v="1"/>
    <x v="22"/>
    <x v="0"/>
    <x v="1"/>
    <s v="Tesseramento"/>
    <x v="1"/>
    <x v="4"/>
    <x v="0"/>
    <m/>
  </r>
  <r>
    <n v="150045"/>
    <x v="0"/>
    <x v="0"/>
    <x v="0"/>
    <x v="0"/>
    <x v="1"/>
    <x v="22"/>
    <x v="0"/>
    <x v="0"/>
    <s v="Tesseramento"/>
    <x v="1"/>
    <x v="3"/>
    <x v="0"/>
    <m/>
  </r>
  <r>
    <n v="141898"/>
    <x v="0"/>
    <x v="0"/>
    <x v="0"/>
    <x v="0"/>
    <x v="1"/>
    <x v="22"/>
    <x v="0"/>
    <x v="1"/>
    <s v="Tesseramento"/>
    <x v="1"/>
    <x v="4"/>
    <x v="0"/>
    <m/>
  </r>
  <r>
    <n v="103768"/>
    <x v="0"/>
    <x v="0"/>
    <x v="0"/>
    <x v="0"/>
    <x v="1"/>
    <x v="22"/>
    <x v="0"/>
    <x v="0"/>
    <s v="Tesseramento"/>
    <x v="1"/>
    <x v="3"/>
    <x v="0"/>
    <m/>
  </r>
  <r>
    <n v="109046"/>
    <x v="0"/>
    <x v="0"/>
    <x v="0"/>
    <x v="0"/>
    <x v="1"/>
    <x v="22"/>
    <x v="0"/>
    <x v="0"/>
    <s v="Tesseramento"/>
    <x v="1"/>
    <x v="0"/>
    <x v="0"/>
    <m/>
  </r>
  <r>
    <n v="178478"/>
    <x v="0"/>
    <x v="0"/>
    <x v="0"/>
    <x v="0"/>
    <x v="1"/>
    <x v="22"/>
    <x v="0"/>
    <x v="0"/>
    <s v="Tesseramento"/>
    <x v="1"/>
    <x v="3"/>
    <x v="0"/>
    <m/>
  </r>
  <r>
    <n v="195865"/>
    <x v="0"/>
    <x v="0"/>
    <x v="0"/>
    <x v="0"/>
    <x v="1"/>
    <x v="22"/>
    <x v="0"/>
    <x v="1"/>
    <s v="Tesseramento"/>
    <x v="1"/>
    <x v="3"/>
    <x v="0"/>
    <m/>
  </r>
  <r>
    <n v="120262"/>
    <x v="0"/>
    <x v="0"/>
    <x v="0"/>
    <x v="0"/>
    <x v="1"/>
    <x v="22"/>
    <x v="0"/>
    <x v="0"/>
    <s v="Tesseramento"/>
    <x v="1"/>
    <x v="0"/>
    <x v="0"/>
    <m/>
  </r>
  <r>
    <n v="128057"/>
    <x v="0"/>
    <x v="0"/>
    <x v="0"/>
    <x v="0"/>
    <x v="1"/>
    <x v="22"/>
    <x v="0"/>
    <x v="0"/>
    <s v="Tesseramento"/>
    <x v="1"/>
    <x v="0"/>
    <x v="0"/>
    <m/>
  </r>
  <r>
    <n v="215584"/>
    <x v="0"/>
    <x v="0"/>
    <x v="0"/>
    <x v="0"/>
    <x v="1"/>
    <x v="22"/>
    <x v="0"/>
    <x v="0"/>
    <s v="Tesseramento"/>
    <x v="1"/>
    <x v="4"/>
    <x v="0"/>
    <m/>
  </r>
  <r>
    <n v="67321"/>
    <x v="0"/>
    <x v="0"/>
    <x v="0"/>
    <x v="0"/>
    <x v="1"/>
    <x v="22"/>
    <x v="0"/>
    <x v="0"/>
    <s v="Tesseramento"/>
    <x v="1"/>
    <x v="0"/>
    <x v="0"/>
    <m/>
  </r>
  <r>
    <n v="4946"/>
    <x v="0"/>
    <x v="0"/>
    <x v="0"/>
    <x v="0"/>
    <x v="11"/>
    <x v="189"/>
    <x v="0"/>
    <x v="0"/>
    <s v="Tesseramento"/>
    <x v="1"/>
    <x v="4"/>
    <x v="0"/>
    <m/>
  </r>
  <r>
    <n v="62418"/>
    <x v="0"/>
    <x v="0"/>
    <x v="0"/>
    <x v="0"/>
    <x v="1"/>
    <x v="22"/>
    <x v="0"/>
    <x v="0"/>
    <s v="Tesseramento"/>
    <x v="1"/>
    <x v="4"/>
    <x v="0"/>
    <m/>
  </r>
  <r>
    <n v="68839"/>
    <x v="0"/>
    <x v="0"/>
    <x v="0"/>
    <x v="0"/>
    <x v="1"/>
    <x v="22"/>
    <x v="0"/>
    <x v="1"/>
    <s v="Tesseramento"/>
    <x v="1"/>
    <x v="4"/>
    <x v="0"/>
    <m/>
  </r>
  <r>
    <n v="165962"/>
    <x v="0"/>
    <x v="0"/>
    <x v="0"/>
    <x v="0"/>
    <x v="11"/>
    <x v="189"/>
    <x v="0"/>
    <x v="0"/>
    <s v="Tesseramento"/>
    <x v="1"/>
    <x v="0"/>
    <x v="0"/>
    <m/>
  </r>
  <r>
    <n v="143768"/>
    <x v="0"/>
    <x v="0"/>
    <x v="2"/>
    <x v="0"/>
    <x v="1"/>
    <x v="22"/>
    <x v="0"/>
    <x v="0"/>
    <s v="Tesseramento"/>
    <x v="1"/>
    <x v="4"/>
    <x v="0"/>
    <m/>
  </r>
  <r>
    <n v="125733"/>
    <x v="0"/>
    <x v="0"/>
    <x v="2"/>
    <x v="0"/>
    <x v="1"/>
    <x v="22"/>
    <x v="0"/>
    <x v="0"/>
    <s v="Tesseramento"/>
    <x v="1"/>
    <x v="3"/>
    <x v="0"/>
    <m/>
  </r>
  <r>
    <n v="81988"/>
    <x v="0"/>
    <x v="0"/>
    <x v="2"/>
    <x v="0"/>
    <x v="1"/>
    <x v="22"/>
    <x v="0"/>
    <x v="0"/>
    <s v="Tesseramento"/>
    <x v="1"/>
    <x v="4"/>
    <x v="0"/>
    <m/>
  </r>
  <r>
    <n v="111280"/>
    <x v="0"/>
    <x v="0"/>
    <x v="0"/>
    <x v="0"/>
    <x v="1"/>
    <x v="22"/>
    <x v="0"/>
    <x v="0"/>
    <s v="Tesseramento"/>
    <x v="1"/>
    <x v="3"/>
    <x v="0"/>
    <m/>
  </r>
  <r>
    <n v="99260"/>
    <x v="0"/>
    <x v="0"/>
    <x v="0"/>
    <x v="0"/>
    <x v="1"/>
    <x v="22"/>
    <x v="0"/>
    <x v="0"/>
    <s v="Tesseramento"/>
    <x v="1"/>
    <x v="3"/>
    <x v="0"/>
    <m/>
  </r>
  <r>
    <n v="118502"/>
    <x v="0"/>
    <x v="0"/>
    <x v="0"/>
    <x v="0"/>
    <x v="1"/>
    <x v="22"/>
    <x v="0"/>
    <x v="0"/>
    <s v="Tesseramento"/>
    <x v="1"/>
    <x v="0"/>
    <x v="0"/>
    <m/>
  </r>
  <r>
    <n v="167589"/>
    <x v="0"/>
    <x v="0"/>
    <x v="0"/>
    <x v="0"/>
    <x v="1"/>
    <x v="22"/>
    <x v="0"/>
    <x v="0"/>
    <s v="Tesseramento"/>
    <x v="1"/>
    <x v="4"/>
    <x v="0"/>
    <m/>
  </r>
  <r>
    <n v="79190"/>
    <x v="0"/>
    <x v="0"/>
    <x v="0"/>
    <x v="0"/>
    <x v="1"/>
    <x v="22"/>
    <x v="0"/>
    <x v="0"/>
    <s v="Tesseramento"/>
    <x v="1"/>
    <x v="3"/>
    <x v="0"/>
    <m/>
  </r>
  <r>
    <n v="165331"/>
    <x v="0"/>
    <x v="0"/>
    <x v="0"/>
    <x v="0"/>
    <x v="1"/>
    <x v="22"/>
    <x v="0"/>
    <x v="0"/>
    <s v="Tesseramento"/>
    <x v="1"/>
    <x v="0"/>
    <x v="0"/>
    <m/>
  </r>
  <r>
    <n v="81979"/>
    <x v="0"/>
    <x v="0"/>
    <x v="0"/>
    <x v="0"/>
    <x v="1"/>
    <x v="22"/>
    <x v="0"/>
    <x v="0"/>
    <s v="Tesseramento"/>
    <x v="1"/>
    <x v="4"/>
    <x v="0"/>
    <m/>
  </r>
  <r>
    <n v="85817"/>
    <x v="0"/>
    <x v="0"/>
    <x v="0"/>
    <x v="0"/>
    <x v="1"/>
    <x v="22"/>
    <x v="0"/>
    <x v="1"/>
    <s v="Tesseramento"/>
    <x v="1"/>
    <x v="3"/>
    <x v="0"/>
    <m/>
  </r>
  <r>
    <n v="86859"/>
    <x v="0"/>
    <x v="0"/>
    <x v="0"/>
    <x v="0"/>
    <x v="1"/>
    <x v="22"/>
    <x v="0"/>
    <x v="0"/>
    <s v="Tesseramento"/>
    <x v="1"/>
    <x v="3"/>
    <x v="0"/>
    <m/>
  </r>
  <r>
    <n v="114243"/>
    <x v="0"/>
    <x v="0"/>
    <x v="0"/>
    <x v="0"/>
    <x v="1"/>
    <x v="22"/>
    <x v="0"/>
    <x v="0"/>
    <s v="Tesseramento"/>
    <x v="1"/>
    <x v="4"/>
    <x v="0"/>
    <m/>
  </r>
  <r>
    <n v="42883"/>
    <x v="0"/>
    <x v="0"/>
    <x v="0"/>
    <x v="0"/>
    <x v="1"/>
    <x v="22"/>
    <x v="0"/>
    <x v="0"/>
    <s v="Tesseramento"/>
    <x v="1"/>
    <x v="4"/>
    <x v="0"/>
    <m/>
  </r>
  <r>
    <n v="114634"/>
    <x v="0"/>
    <x v="0"/>
    <x v="0"/>
    <x v="0"/>
    <x v="1"/>
    <x v="22"/>
    <x v="0"/>
    <x v="0"/>
    <s v="Tesseramento"/>
    <x v="1"/>
    <x v="4"/>
    <x v="0"/>
    <m/>
  </r>
  <r>
    <n v="179069"/>
    <x v="0"/>
    <x v="0"/>
    <x v="0"/>
    <x v="0"/>
    <x v="1"/>
    <x v="22"/>
    <x v="0"/>
    <x v="0"/>
    <s v="Tesseramento"/>
    <x v="1"/>
    <x v="0"/>
    <x v="0"/>
    <m/>
  </r>
  <r>
    <n v="62199"/>
    <x v="0"/>
    <x v="0"/>
    <x v="0"/>
    <x v="0"/>
    <x v="1"/>
    <x v="22"/>
    <x v="0"/>
    <x v="0"/>
    <s v="Tesseramento"/>
    <x v="1"/>
    <x v="4"/>
    <x v="0"/>
    <m/>
  </r>
  <r>
    <n v="103813"/>
    <x v="0"/>
    <x v="0"/>
    <x v="0"/>
    <x v="0"/>
    <x v="1"/>
    <x v="22"/>
    <x v="0"/>
    <x v="0"/>
    <s v="Tesseramento"/>
    <x v="1"/>
    <x v="4"/>
    <x v="0"/>
    <m/>
  </r>
  <r>
    <n v="79163"/>
    <x v="0"/>
    <x v="0"/>
    <x v="0"/>
    <x v="0"/>
    <x v="1"/>
    <x v="22"/>
    <x v="0"/>
    <x v="0"/>
    <s v="Tesseramento"/>
    <x v="1"/>
    <x v="4"/>
    <x v="0"/>
    <m/>
  </r>
  <r>
    <n v="139161"/>
    <x v="0"/>
    <x v="0"/>
    <x v="0"/>
    <x v="0"/>
    <x v="1"/>
    <x v="22"/>
    <x v="0"/>
    <x v="0"/>
    <s v="Tesseramento"/>
    <x v="1"/>
    <x v="0"/>
    <x v="0"/>
    <m/>
  </r>
  <r>
    <n v="181657"/>
    <x v="0"/>
    <x v="0"/>
    <x v="0"/>
    <x v="0"/>
    <x v="1"/>
    <x v="22"/>
    <x v="0"/>
    <x v="0"/>
    <s v="Tesseramento"/>
    <x v="1"/>
    <x v="3"/>
    <x v="0"/>
    <m/>
  </r>
  <r>
    <n v="234182"/>
    <x v="0"/>
    <x v="1"/>
    <x v="1"/>
    <x v="2"/>
    <x v="7"/>
    <x v="342"/>
    <x v="0"/>
    <x v="0"/>
    <s v="Tesseramento"/>
    <x v="1"/>
    <x v="0"/>
    <x v="0"/>
    <m/>
  </r>
  <r>
    <n v="234975"/>
    <x v="0"/>
    <x v="0"/>
    <x v="1"/>
    <x v="3"/>
    <x v="1"/>
    <x v="22"/>
    <x v="0"/>
    <x v="0"/>
    <s v="Tesseramento"/>
    <x v="1"/>
    <x v="1"/>
    <x v="0"/>
    <m/>
  </r>
  <r>
    <n v="70703"/>
    <x v="0"/>
    <x v="0"/>
    <x v="0"/>
    <x v="0"/>
    <x v="7"/>
    <x v="51"/>
    <x v="0"/>
    <x v="0"/>
    <s v="Tesseramento"/>
    <x v="1"/>
    <x v="0"/>
    <x v="0"/>
    <m/>
  </r>
  <r>
    <n v="235383"/>
    <x v="0"/>
    <x v="0"/>
    <x v="1"/>
    <x v="2"/>
    <x v="1"/>
    <x v="22"/>
    <x v="0"/>
    <x v="0"/>
    <s v="Tesseramento"/>
    <x v="1"/>
    <x v="0"/>
    <x v="0"/>
    <m/>
  </r>
  <r>
    <n v="221894"/>
    <x v="0"/>
    <x v="0"/>
    <x v="0"/>
    <x v="2"/>
    <x v="8"/>
    <x v="410"/>
    <x v="0"/>
    <x v="1"/>
    <s v="Tesseramento"/>
    <x v="1"/>
    <x v="4"/>
    <x v="0"/>
    <m/>
  </r>
  <r>
    <n v="116498"/>
    <x v="0"/>
    <x v="0"/>
    <x v="0"/>
    <x v="0"/>
    <x v="8"/>
    <x v="410"/>
    <x v="0"/>
    <x v="0"/>
    <s v="Tesseramento"/>
    <x v="1"/>
    <x v="1"/>
    <x v="0"/>
    <m/>
  </r>
  <r>
    <n v="129916"/>
    <x v="0"/>
    <x v="0"/>
    <x v="0"/>
    <x v="0"/>
    <x v="8"/>
    <x v="410"/>
    <x v="0"/>
    <x v="0"/>
    <s v="Tesseramento"/>
    <x v="1"/>
    <x v="3"/>
    <x v="0"/>
    <m/>
  </r>
  <r>
    <n v="234515"/>
    <x v="0"/>
    <x v="1"/>
    <x v="1"/>
    <x v="1"/>
    <x v="2"/>
    <x v="36"/>
    <x v="0"/>
    <x v="0"/>
    <s v="Tesseramento"/>
    <x v="1"/>
    <x v="0"/>
    <x v="0"/>
    <m/>
  </r>
  <r>
    <n v="234317"/>
    <x v="0"/>
    <x v="0"/>
    <x v="1"/>
    <x v="2"/>
    <x v="2"/>
    <x v="292"/>
    <x v="0"/>
    <x v="1"/>
    <s v="Tesseramento"/>
    <x v="1"/>
    <x v="0"/>
    <x v="0"/>
    <m/>
  </r>
  <r>
    <n v="130465"/>
    <x v="0"/>
    <x v="0"/>
    <x v="0"/>
    <x v="0"/>
    <x v="2"/>
    <x v="292"/>
    <x v="0"/>
    <x v="0"/>
    <s v="Tesseramento"/>
    <x v="1"/>
    <x v="3"/>
    <x v="0"/>
    <m/>
  </r>
  <r>
    <n v="21167"/>
    <x v="0"/>
    <x v="0"/>
    <x v="0"/>
    <x v="0"/>
    <x v="2"/>
    <x v="292"/>
    <x v="0"/>
    <x v="0"/>
    <s v="Tesseramento"/>
    <x v="1"/>
    <x v="4"/>
    <x v="0"/>
    <m/>
  </r>
  <r>
    <n v="39597"/>
    <x v="0"/>
    <x v="0"/>
    <x v="0"/>
    <x v="0"/>
    <x v="2"/>
    <x v="292"/>
    <x v="0"/>
    <x v="0"/>
    <s v="Tesseramento"/>
    <x v="1"/>
    <x v="4"/>
    <x v="0"/>
    <m/>
  </r>
  <r>
    <n v="158487"/>
    <x v="1"/>
    <x v="0"/>
    <x v="2"/>
    <x v="0"/>
    <x v="7"/>
    <x v="51"/>
    <x v="0"/>
    <x v="1"/>
    <s v="Tesseramento"/>
    <x v="1"/>
    <x v="2"/>
    <x v="0"/>
    <m/>
  </r>
  <r>
    <n v="216546"/>
    <x v="1"/>
    <x v="0"/>
    <x v="0"/>
    <x v="0"/>
    <x v="7"/>
    <x v="51"/>
    <x v="0"/>
    <x v="0"/>
    <s v="Tesseramento"/>
    <x v="1"/>
    <x v="7"/>
    <x v="0"/>
    <m/>
  </r>
  <r>
    <n v="17213"/>
    <x v="0"/>
    <x v="0"/>
    <x v="0"/>
    <x v="0"/>
    <x v="7"/>
    <x v="342"/>
    <x v="0"/>
    <x v="0"/>
    <s v="Tesseramento"/>
    <x v="1"/>
    <x v="4"/>
    <x v="0"/>
    <m/>
  </r>
  <r>
    <n v="162360"/>
    <x v="0"/>
    <x v="0"/>
    <x v="0"/>
    <x v="0"/>
    <x v="7"/>
    <x v="342"/>
    <x v="0"/>
    <x v="0"/>
    <s v="Tesseramento"/>
    <x v="1"/>
    <x v="3"/>
    <x v="0"/>
    <m/>
  </r>
  <r>
    <n v="17218"/>
    <x v="0"/>
    <x v="0"/>
    <x v="0"/>
    <x v="0"/>
    <x v="7"/>
    <x v="342"/>
    <x v="0"/>
    <x v="0"/>
    <s v="Tesseramento"/>
    <x v="1"/>
    <x v="0"/>
    <x v="0"/>
    <m/>
  </r>
  <r>
    <n v="195163"/>
    <x v="0"/>
    <x v="0"/>
    <x v="0"/>
    <x v="0"/>
    <x v="7"/>
    <x v="342"/>
    <x v="0"/>
    <x v="0"/>
    <s v="Tesseramento"/>
    <x v="1"/>
    <x v="3"/>
    <x v="0"/>
    <m/>
  </r>
  <r>
    <n v="27947"/>
    <x v="0"/>
    <x v="0"/>
    <x v="0"/>
    <x v="0"/>
    <x v="7"/>
    <x v="342"/>
    <x v="0"/>
    <x v="0"/>
    <s v="Tesseramento"/>
    <x v="1"/>
    <x v="3"/>
    <x v="0"/>
    <m/>
  </r>
  <r>
    <n v="109232"/>
    <x v="0"/>
    <x v="0"/>
    <x v="0"/>
    <x v="0"/>
    <x v="7"/>
    <x v="342"/>
    <x v="0"/>
    <x v="0"/>
    <s v="Tesseramento"/>
    <x v="1"/>
    <x v="0"/>
    <x v="0"/>
    <m/>
  </r>
  <r>
    <n v="17220"/>
    <x v="0"/>
    <x v="0"/>
    <x v="0"/>
    <x v="0"/>
    <x v="7"/>
    <x v="342"/>
    <x v="0"/>
    <x v="0"/>
    <s v="Tesseramento"/>
    <x v="1"/>
    <x v="4"/>
    <x v="0"/>
    <m/>
  </r>
  <r>
    <n v="156552"/>
    <x v="0"/>
    <x v="0"/>
    <x v="0"/>
    <x v="0"/>
    <x v="7"/>
    <x v="342"/>
    <x v="0"/>
    <x v="1"/>
    <s v="Tesseramento"/>
    <x v="1"/>
    <x v="3"/>
    <x v="0"/>
    <m/>
  </r>
  <r>
    <n v="65119"/>
    <x v="0"/>
    <x v="0"/>
    <x v="0"/>
    <x v="0"/>
    <x v="7"/>
    <x v="342"/>
    <x v="0"/>
    <x v="0"/>
    <s v="Tesseramento"/>
    <x v="1"/>
    <x v="0"/>
    <x v="0"/>
    <m/>
  </r>
  <r>
    <n v="118382"/>
    <x v="1"/>
    <x v="0"/>
    <x v="0"/>
    <x v="0"/>
    <x v="7"/>
    <x v="51"/>
    <x v="0"/>
    <x v="1"/>
    <s v="Tesseramento"/>
    <x v="1"/>
    <x v="2"/>
    <x v="0"/>
    <m/>
  </r>
  <r>
    <n v="188550"/>
    <x v="0"/>
    <x v="0"/>
    <x v="0"/>
    <x v="0"/>
    <x v="7"/>
    <x v="342"/>
    <x v="0"/>
    <x v="1"/>
    <s v="Tesseramento"/>
    <x v="1"/>
    <x v="0"/>
    <x v="0"/>
    <m/>
  </r>
  <r>
    <n v="200133"/>
    <x v="0"/>
    <x v="0"/>
    <x v="0"/>
    <x v="0"/>
    <x v="7"/>
    <x v="342"/>
    <x v="0"/>
    <x v="0"/>
    <s v="Tesseramento"/>
    <x v="1"/>
    <x v="1"/>
    <x v="0"/>
    <m/>
  </r>
  <r>
    <n v="112161"/>
    <x v="0"/>
    <x v="0"/>
    <x v="0"/>
    <x v="0"/>
    <x v="7"/>
    <x v="342"/>
    <x v="0"/>
    <x v="0"/>
    <s v="Tesseramento"/>
    <x v="1"/>
    <x v="3"/>
    <x v="0"/>
    <m/>
  </r>
  <r>
    <n v="17232"/>
    <x v="0"/>
    <x v="0"/>
    <x v="0"/>
    <x v="0"/>
    <x v="7"/>
    <x v="342"/>
    <x v="0"/>
    <x v="0"/>
    <s v="Tesseramento"/>
    <x v="1"/>
    <x v="4"/>
    <x v="0"/>
    <m/>
  </r>
  <r>
    <n v="201266"/>
    <x v="0"/>
    <x v="0"/>
    <x v="0"/>
    <x v="0"/>
    <x v="7"/>
    <x v="342"/>
    <x v="0"/>
    <x v="0"/>
    <s v="Tesseramento"/>
    <x v="1"/>
    <x v="0"/>
    <x v="0"/>
    <m/>
  </r>
  <r>
    <n v="74705"/>
    <x v="0"/>
    <x v="0"/>
    <x v="0"/>
    <x v="0"/>
    <x v="7"/>
    <x v="342"/>
    <x v="0"/>
    <x v="1"/>
    <s v="Tesseramento"/>
    <x v="1"/>
    <x v="0"/>
    <x v="0"/>
    <m/>
  </r>
  <r>
    <n v="125602"/>
    <x v="0"/>
    <x v="0"/>
    <x v="0"/>
    <x v="0"/>
    <x v="7"/>
    <x v="342"/>
    <x v="0"/>
    <x v="0"/>
    <s v="Tesseramento"/>
    <x v="1"/>
    <x v="4"/>
    <x v="0"/>
    <m/>
  </r>
  <r>
    <n v="198659"/>
    <x v="0"/>
    <x v="0"/>
    <x v="0"/>
    <x v="0"/>
    <x v="1"/>
    <x v="73"/>
    <x v="0"/>
    <x v="0"/>
    <s v="Tesseramento"/>
    <x v="1"/>
    <x v="0"/>
    <x v="0"/>
    <m/>
  </r>
  <r>
    <n v="124804"/>
    <x v="0"/>
    <x v="0"/>
    <x v="0"/>
    <x v="0"/>
    <x v="7"/>
    <x v="342"/>
    <x v="0"/>
    <x v="0"/>
    <s v="Tesseramento"/>
    <x v="1"/>
    <x v="0"/>
    <x v="0"/>
    <m/>
  </r>
  <r>
    <n v="233435"/>
    <x v="0"/>
    <x v="0"/>
    <x v="0"/>
    <x v="0"/>
    <x v="7"/>
    <x v="51"/>
    <x v="0"/>
    <x v="0"/>
    <s v="Tesseramento"/>
    <x v="1"/>
    <x v="1"/>
    <x v="0"/>
    <m/>
  </r>
  <r>
    <n v="81839"/>
    <x v="0"/>
    <x v="0"/>
    <x v="0"/>
    <x v="0"/>
    <x v="7"/>
    <x v="342"/>
    <x v="0"/>
    <x v="0"/>
    <s v="Tesseramento"/>
    <x v="1"/>
    <x v="3"/>
    <x v="0"/>
    <m/>
  </r>
  <r>
    <n v="17246"/>
    <x v="0"/>
    <x v="0"/>
    <x v="0"/>
    <x v="0"/>
    <x v="7"/>
    <x v="342"/>
    <x v="0"/>
    <x v="0"/>
    <s v="Tesseramento"/>
    <x v="1"/>
    <x v="4"/>
    <x v="0"/>
    <m/>
  </r>
  <r>
    <n v="17245"/>
    <x v="0"/>
    <x v="0"/>
    <x v="0"/>
    <x v="0"/>
    <x v="7"/>
    <x v="342"/>
    <x v="0"/>
    <x v="1"/>
    <s v="Tesseramento"/>
    <x v="1"/>
    <x v="4"/>
    <x v="0"/>
    <m/>
  </r>
  <r>
    <n v="17255"/>
    <x v="0"/>
    <x v="0"/>
    <x v="0"/>
    <x v="0"/>
    <x v="7"/>
    <x v="342"/>
    <x v="0"/>
    <x v="0"/>
    <s v="Tesseramento"/>
    <x v="1"/>
    <x v="4"/>
    <x v="0"/>
    <m/>
  </r>
  <r>
    <n v="196981"/>
    <x v="0"/>
    <x v="0"/>
    <x v="0"/>
    <x v="1"/>
    <x v="7"/>
    <x v="342"/>
    <x v="0"/>
    <x v="1"/>
    <s v="Tesseramento"/>
    <x v="1"/>
    <x v="0"/>
    <x v="0"/>
    <m/>
  </r>
  <r>
    <n v="124833"/>
    <x v="0"/>
    <x v="0"/>
    <x v="0"/>
    <x v="0"/>
    <x v="7"/>
    <x v="342"/>
    <x v="0"/>
    <x v="0"/>
    <s v="Tesseramento"/>
    <x v="1"/>
    <x v="0"/>
    <x v="0"/>
    <m/>
  </r>
  <r>
    <n v="17256"/>
    <x v="0"/>
    <x v="0"/>
    <x v="0"/>
    <x v="0"/>
    <x v="7"/>
    <x v="342"/>
    <x v="0"/>
    <x v="0"/>
    <s v="Tesseramento"/>
    <x v="1"/>
    <x v="4"/>
    <x v="0"/>
    <m/>
  </r>
  <r>
    <n v="17460"/>
    <x v="0"/>
    <x v="0"/>
    <x v="0"/>
    <x v="0"/>
    <x v="7"/>
    <x v="342"/>
    <x v="0"/>
    <x v="1"/>
    <s v="Tesseramento"/>
    <x v="1"/>
    <x v="3"/>
    <x v="0"/>
    <m/>
  </r>
  <r>
    <n v="101261"/>
    <x v="0"/>
    <x v="0"/>
    <x v="0"/>
    <x v="0"/>
    <x v="7"/>
    <x v="51"/>
    <x v="0"/>
    <x v="0"/>
    <s v="Tesseramento"/>
    <x v="1"/>
    <x v="4"/>
    <x v="0"/>
    <m/>
  </r>
  <r>
    <n v="24783"/>
    <x v="0"/>
    <x v="0"/>
    <x v="0"/>
    <x v="0"/>
    <x v="7"/>
    <x v="342"/>
    <x v="0"/>
    <x v="0"/>
    <s v="Tesseramento"/>
    <x v="1"/>
    <x v="4"/>
    <x v="0"/>
    <m/>
  </r>
  <r>
    <n v="157010"/>
    <x v="0"/>
    <x v="0"/>
    <x v="0"/>
    <x v="0"/>
    <x v="7"/>
    <x v="342"/>
    <x v="0"/>
    <x v="0"/>
    <s v="Tesseramento"/>
    <x v="1"/>
    <x v="0"/>
    <x v="0"/>
    <m/>
  </r>
  <r>
    <n v="95558"/>
    <x v="0"/>
    <x v="0"/>
    <x v="0"/>
    <x v="0"/>
    <x v="7"/>
    <x v="342"/>
    <x v="0"/>
    <x v="0"/>
    <s v="Tesseramento"/>
    <x v="1"/>
    <x v="3"/>
    <x v="0"/>
    <m/>
  </r>
  <r>
    <n v="17262"/>
    <x v="0"/>
    <x v="0"/>
    <x v="0"/>
    <x v="0"/>
    <x v="7"/>
    <x v="342"/>
    <x v="0"/>
    <x v="1"/>
    <s v="Tesseramento"/>
    <x v="1"/>
    <x v="4"/>
    <x v="0"/>
    <m/>
  </r>
  <r>
    <n v="41957"/>
    <x v="0"/>
    <x v="0"/>
    <x v="0"/>
    <x v="0"/>
    <x v="7"/>
    <x v="342"/>
    <x v="0"/>
    <x v="0"/>
    <s v="Tesseramento"/>
    <x v="1"/>
    <x v="4"/>
    <x v="0"/>
    <m/>
  </r>
  <r>
    <n v="17265"/>
    <x v="0"/>
    <x v="0"/>
    <x v="0"/>
    <x v="0"/>
    <x v="7"/>
    <x v="342"/>
    <x v="0"/>
    <x v="0"/>
    <s v="Tesseramento"/>
    <x v="1"/>
    <x v="4"/>
    <x v="0"/>
    <m/>
  </r>
  <r>
    <n v="171618"/>
    <x v="0"/>
    <x v="0"/>
    <x v="0"/>
    <x v="2"/>
    <x v="7"/>
    <x v="342"/>
    <x v="0"/>
    <x v="1"/>
    <s v="Tesseramento"/>
    <x v="1"/>
    <x v="3"/>
    <x v="0"/>
    <m/>
  </r>
  <r>
    <n v="17271"/>
    <x v="0"/>
    <x v="0"/>
    <x v="0"/>
    <x v="0"/>
    <x v="7"/>
    <x v="342"/>
    <x v="0"/>
    <x v="0"/>
    <s v="Tesseramento"/>
    <x v="1"/>
    <x v="4"/>
    <x v="0"/>
    <m/>
  </r>
  <r>
    <n v="64846"/>
    <x v="0"/>
    <x v="0"/>
    <x v="0"/>
    <x v="0"/>
    <x v="7"/>
    <x v="51"/>
    <x v="0"/>
    <x v="0"/>
    <s v="Tesseramento"/>
    <x v="1"/>
    <x v="4"/>
    <x v="0"/>
    <m/>
  </r>
  <r>
    <n v="147156"/>
    <x v="0"/>
    <x v="0"/>
    <x v="0"/>
    <x v="0"/>
    <x v="4"/>
    <x v="179"/>
    <x v="0"/>
    <x v="0"/>
    <s v="Tesseramento"/>
    <x v="1"/>
    <x v="3"/>
    <x v="0"/>
    <m/>
  </r>
  <r>
    <n v="110183"/>
    <x v="0"/>
    <x v="0"/>
    <x v="0"/>
    <x v="0"/>
    <x v="4"/>
    <x v="179"/>
    <x v="0"/>
    <x v="0"/>
    <s v="Tesseramento"/>
    <x v="1"/>
    <x v="0"/>
    <x v="0"/>
    <m/>
  </r>
  <r>
    <n v="107946"/>
    <x v="0"/>
    <x v="0"/>
    <x v="0"/>
    <x v="0"/>
    <x v="4"/>
    <x v="179"/>
    <x v="0"/>
    <x v="0"/>
    <s v="Tesseramento"/>
    <x v="1"/>
    <x v="0"/>
    <x v="0"/>
    <m/>
  </r>
  <r>
    <n v="116381"/>
    <x v="0"/>
    <x v="0"/>
    <x v="0"/>
    <x v="0"/>
    <x v="4"/>
    <x v="179"/>
    <x v="0"/>
    <x v="0"/>
    <s v="Tesseramento"/>
    <x v="1"/>
    <x v="1"/>
    <x v="0"/>
    <m/>
  </r>
  <r>
    <n v="141329"/>
    <x v="0"/>
    <x v="0"/>
    <x v="0"/>
    <x v="0"/>
    <x v="4"/>
    <x v="179"/>
    <x v="0"/>
    <x v="0"/>
    <s v="Tesseramento"/>
    <x v="1"/>
    <x v="1"/>
    <x v="0"/>
    <m/>
  </r>
  <r>
    <n v="74343"/>
    <x v="0"/>
    <x v="0"/>
    <x v="0"/>
    <x v="0"/>
    <x v="4"/>
    <x v="179"/>
    <x v="0"/>
    <x v="0"/>
    <s v="Tesseramento"/>
    <x v="1"/>
    <x v="4"/>
    <x v="0"/>
    <m/>
  </r>
  <r>
    <n v="80701"/>
    <x v="0"/>
    <x v="0"/>
    <x v="0"/>
    <x v="0"/>
    <x v="4"/>
    <x v="179"/>
    <x v="0"/>
    <x v="1"/>
    <s v="Tesseramento"/>
    <x v="1"/>
    <x v="0"/>
    <x v="0"/>
    <m/>
  </r>
  <r>
    <n v="39708"/>
    <x v="0"/>
    <x v="0"/>
    <x v="0"/>
    <x v="0"/>
    <x v="7"/>
    <x v="342"/>
    <x v="0"/>
    <x v="0"/>
    <s v="Tesseramento"/>
    <x v="1"/>
    <x v="0"/>
    <x v="0"/>
    <m/>
  </r>
  <r>
    <n v="17276"/>
    <x v="0"/>
    <x v="0"/>
    <x v="0"/>
    <x v="0"/>
    <x v="7"/>
    <x v="342"/>
    <x v="0"/>
    <x v="1"/>
    <s v="Tesseramento"/>
    <x v="1"/>
    <x v="4"/>
    <x v="0"/>
    <m/>
  </r>
  <r>
    <n v="70748"/>
    <x v="0"/>
    <x v="0"/>
    <x v="0"/>
    <x v="0"/>
    <x v="7"/>
    <x v="342"/>
    <x v="0"/>
    <x v="0"/>
    <s v="Tesseramento"/>
    <x v="1"/>
    <x v="1"/>
    <x v="0"/>
    <m/>
  </r>
  <r>
    <n v="41205"/>
    <x v="0"/>
    <x v="0"/>
    <x v="0"/>
    <x v="1"/>
    <x v="7"/>
    <x v="342"/>
    <x v="0"/>
    <x v="0"/>
    <s v="Tesseramento"/>
    <x v="1"/>
    <x v="4"/>
    <x v="0"/>
    <m/>
  </r>
  <r>
    <n v="17284"/>
    <x v="0"/>
    <x v="0"/>
    <x v="0"/>
    <x v="0"/>
    <x v="7"/>
    <x v="342"/>
    <x v="0"/>
    <x v="0"/>
    <s v="Tesseramento"/>
    <x v="1"/>
    <x v="4"/>
    <x v="0"/>
    <m/>
  </r>
  <r>
    <n v="17283"/>
    <x v="0"/>
    <x v="0"/>
    <x v="0"/>
    <x v="0"/>
    <x v="7"/>
    <x v="342"/>
    <x v="0"/>
    <x v="1"/>
    <s v="Tesseramento"/>
    <x v="1"/>
    <x v="4"/>
    <x v="0"/>
    <m/>
  </r>
  <r>
    <n v="130208"/>
    <x v="0"/>
    <x v="0"/>
    <x v="0"/>
    <x v="0"/>
    <x v="7"/>
    <x v="342"/>
    <x v="0"/>
    <x v="0"/>
    <s v="Tesseramento"/>
    <x v="1"/>
    <x v="4"/>
    <x v="0"/>
    <m/>
  </r>
  <r>
    <n v="193100"/>
    <x v="1"/>
    <x v="0"/>
    <x v="0"/>
    <x v="0"/>
    <x v="4"/>
    <x v="179"/>
    <x v="0"/>
    <x v="0"/>
    <s v="Tesseramento"/>
    <x v="1"/>
    <x v="5"/>
    <x v="0"/>
    <m/>
  </r>
  <r>
    <n v="196737"/>
    <x v="0"/>
    <x v="0"/>
    <x v="0"/>
    <x v="0"/>
    <x v="4"/>
    <x v="179"/>
    <x v="0"/>
    <x v="0"/>
    <s v="Tesseramento"/>
    <x v="1"/>
    <x v="0"/>
    <x v="0"/>
    <m/>
  </r>
  <r>
    <n v="17285"/>
    <x v="0"/>
    <x v="0"/>
    <x v="0"/>
    <x v="1"/>
    <x v="7"/>
    <x v="342"/>
    <x v="0"/>
    <x v="1"/>
    <s v="Tesseramento"/>
    <x v="1"/>
    <x v="4"/>
    <x v="0"/>
    <m/>
  </r>
  <r>
    <n v="17288"/>
    <x v="0"/>
    <x v="0"/>
    <x v="0"/>
    <x v="0"/>
    <x v="7"/>
    <x v="342"/>
    <x v="0"/>
    <x v="0"/>
    <s v="Tesseramento"/>
    <x v="1"/>
    <x v="3"/>
    <x v="0"/>
    <m/>
  </r>
  <r>
    <n v="180458"/>
    <x v="0"/>
    <x v="0"/>
    <x v="0"/>
    <x v="0"/>
    <x v="7"/>
    <x v="342"/>
    <x v="0"/>
    <x v="0"/>
    <s v="Tesseramento"/>
    <x v="1"/>
    <x v="0"/>
    <x v="0"/>
    <m/>
  </r>
  <r>
    <n v="17289"/>
    <x v="0"/>
    <x v="0"/>
    <x v="0"/>
    <x v="0"/>
    <x v="7"/>
    <x v="342"/>
    <x v="0"/>
    <x v="0"/>
    <s v="Tesseramento"/>
    <x v="1"/>
    <x v="3"/>
    <x v="0"/>
    <m/>
  </r>
  <r>
    <n v="38753"/>
    <x v="0"/>
    <x v="0"/>
    <x v="0"/>
    <x v="0"/>
    <x v="4"/>
    <x v="179"/>
    <x v="0"/>
    <x v="0"/>
    <s v="Tesseramento"/>
    <x v="1"/>
    <x v="4"/>
    <x v="0"/>
    <m/>
  </r>
  <r>
    <n v="98111"/>
    <x v="0"/>
    <x v="0"/>
    <x v="0"/>
    <x v="0"/>
    <x v="4"/>
    <x v="179"/>
    <x v="0"/>
    <x v="0"/>
    <s v="Tesseramento"/>
    <x v="1"/>
    <x v="1"/>
    <x v="0"/>
    <m/>
  </r>
  <r>
    <n v="53359"/>
    <x v="0"/>
    <x v="0"/>
    <x v="0"/>
    <x v="0"/>
    <x v="7"/>
    <x v="342"/>
    <x v="0"/>
    <x v="0"/>
    <s v="Tesseramento"/>
    <x v="1"/>
    <x v="0"/>
    <x v="0"/>
    <m/>
  </r>
  <r>
    <n v="902"/>
    <x v="0"/>
    <x v="0"/>
    <x v="0"/>
    <x v="0"/>
    <x v="7"/>
    <x v="342"/>
    <x v="0"/>
    <x v="0"/>
    <s v="Tesseramento"/>
    <x v="1"/>
    <x v="4"/>
    <x v="0"/>
    <m/>
  </r>
  <r>
    <n v="49181"/>
    <x v="0"/>
    <x v="0"/>
    <x v="0"/>
    <x v="0"/>
    <x v="7"/>
    <x v="342"/>
    <x v="0"/>
    <x v="0"/>
    <s v="Tesseramento"/>
    <x v="1"/>
    <x v="4"/>
    <x v="0"/>
    <m/>
  </r>
  <r>
    <n v="102233"/>
    <x v="0"/>
    <x v="0"/>
    <x v="0"/>
    <x v="0"/>
    <x v="7"/>
    <x v="342"/>
    <x v="0"/>
    <x v="0"/>
    <s v="Tesseramento"/>
    <x v="1"/>
    <x v="1"/>
    <x v="0"/>
    <m/>
  </r>
  <r>
    <n v="162362"/>
    <x v="0"/>
    <x v="0"/>
    <x v="0"/>
    <x v="0"/>
    <x v="7"/>
    <x v="342"/>
    <x v="0"/>
    <x v="0"/>
    <s v="Tesseramento"/>
    <x v="1"/>
    <x v="0"/>
    <x v="0"/>
    <m/>
  </r>
  <r>
    <n v="96727"/>
    <x v="0"/>
    <x v="0"/>
    <x v="0"/>
    <x v="0"/>
    <x v="7"/>
    <x v="342"/>
    <x v="0"/>
    <x v="0"/>
    <s v="Tesseramento"/>
    <x v="1"/>
    <x v="4"/>
    <x v="0"/>
    <m/>
  </r>
  <r>
    <n v="179496"/>
    <x v="0"/>
    <x v="0"/>
    <x v="0"/>
    <x v="2"/>
    <x v="7"/>
    <x v="342"/>
    <x v="0"/>
    <x v="0"/>
    <s v="Tesseramento"/>
    <x v="1"/>
    <x v="4"/>
    <x v="0"/>
    <m/>
  </r>
  <r>
    <n v="17301"/>
    <x v="0"/>
    <x v="0"/>
    <x v="0"/>
    <x v="0"/>
    <x v="7"/>
    <x v="342"/>
    <x v="0"/>
    <x v="0"/>
    <s v="Tesseramento"/>
    <x v="1"/>
    <x v="4"/>
    <x v="0"/>
    <m/>
  </r>
  <r>
    <n v="17304"/>
    <x v="0"/>
    <x v="0"/>
    <x v="0"/>
    <x v="0"/>
    <x v="7"/>
    <x v="342"/>
    <x v="0"/>
    <x v="0"/>
    <s v="Tesseramento"/>
    <x v="1"/>
    <x v="4"/>
    <x v="0"/>
    <m/>
  </r>
  <r>
    <n v="70618"/>
    <x v="0"/>
    <x v="0"/>
    <x v="0"/>
    <x v="0"/>
    <x v="7"/>
    <x v="342"/>
    <x v="0"/>
    <x v="0"/>
    <s v="Tesseramento"/>
    <x v="1"/>
    <x v="4"/>
    <x v="0"/>
    <m/>
  </r>
  <r>
    <n v="121090"/>
    <x v="0"/>
    <x v="0"/>
    <x v="0"/>
    <x v="0"/>
    <x v="7"/>
    <x v="342"/>
    <x v="0"/>
    <x v="1"/>
    <s v="Tesseramento"/>
    <x v="1"/>
    <x v="0"/>
    <x v="0"/>
    <m/>
  </r>
  <r>
    <n v="45702"/>
    <x v="0"/>
    <x v="0"/>
    <x v="0"/>
    <x v="0"/>
    <x v="7"/>
    <x v="342"/>
    <x v="0"/>
    <x v="0"/>
    <s v="Tesseramento"/>
    <x v="1"/>
    <x v="3"/>
    <x v="0"/>
    <m/>
  </r>
  <r>
    <n v="62003"/>
    <x v="0"/>
    <x v="0"/>
    <x v="0"/>
    <x v="0"/>
    <x v="7"/>
    <x v="342"/>
    <x v="0"/>
    <x v="0"/>
    <s v="Tesseramento"/>
    <x v="1"/>
    <x v="3"/>
    <x v="0"/>
    <m/>
  </r>
  <r>
    <n v="63896"/>
    <x v="0"/>
    <x v="0"/>
    <x v="0"/>
    <x v="0"/>
    <x v="7"/>
    <x v="342"/>
    <x v="0"/>
    <x v="0"/>
    <s v="Tesseramento"/>
    <x v="1"/>
    <x v="1"/>
    <x v="0"/>
    <m/>
  </r>
  <r>
    <n v="19345"/>
    <x v="0"/>
    <x v="0"/>
    <x v="0"/>
    <x v="0"/>
    <x v="7"/>
    <x v="342"/>
    <x v="0"/>
    <x v="0"/>
    <s v="Tesseramento"/>
    <x v="1"/>
    <x v="4"/>
    <x v="0"/>
    <m/>
  </r>
  <r>
    <n v="67056"/>
    <x v="0"/>
    <x v="0"/>
    <x v="0"/>
    <x v="1"/>
    <x v="7"/>
    <x v="342"/>
    <x v="0"/>
    <x v="0"/>
    <s v="Tesseramento"/>
    <x v="1"/>
    <x v="0"/>
    <x v="0"/>
    <m/>
  </r>
  <r>
    <n v="179497"/>
    <x v="0"/>
    <x v="0"/>
    <x v="0"/>
    <x v="0"/>
    <x v="7"/>
    <x v="342"/>
    <x v="0"/>
    <x v="0"/>
    <s v="Tesseramento"/>
    <x v="1"/>
    <x v="0"/>
    <x v="0"/>
    <m/>
  </r>
  <r>
    <n v="49810"/>
    <x v="0"/>
    <x v="0"/>
    <x v="0"/>
    <x v="0"/>
    <x v="7"/>
    <x v="342"/>
    <x v="0"/>
    <x v="0"/>
    <s v="Tesseramento"/>
    <x v="1"/>
    <x v="4"/>
    <x v="0"/>
    <m/>
  </r>
  <r>
    <n v="64293"/>
    <x v="0"/>
    <x v="0"/>
    <x v="0"/>
    <x v="0"/>
    <x v="7"/>
    <x v="342"/>
    <x v="0"/>
    <x v="0"/>
    <s v="Tesseramento"/>
    <x v="1"/>
    <x v="0"/>
    <x v="0"/>
    <m/>
  </r>
  <r>
    <n v="17317"/>
    <x v="0"/>
    <x v="0"/>
    <x v="0"/>
    <x v="0"/>
    <x v="7"/>
    <x v="342"/>
    <x v="0"/>
    <x v="0"/>
    <s v="Tesseramento"/>
    <x v="1"/>
    <x v="4"/>
    <x v="0"/>
    <m/>
  </r>
  <r>
    <n v="148798"/>
    <x v="0"/>
    <x v="0"/>
    <x v="0"/>
    <x v="0"/>
    <x v="7"/>
    <x v="342"/>
    <x v="0"/>
    <x v="0"/>
    <s v="Tesseramento"/>
    <x v="1"/>
    <x v="0"/>
    <x v="0"/>
    <m/>
  </r>
  <r>
    <n v="17321"/>
    <x v="0"/>
    <x v="0"/>
    <x v="0"/>
    <x v="0"/>
    <x v="7"/>
    <x v="342"/>
    <x v="0"/>
    <x v="0"/>
    <s v="Tesseramento"/>
    <x v="1"/>
    <x v="4"/>
    <x v="0"/>
    <m/>
  </r>
  <r>
    <n v="17323"/>
    <x v="0"/>
    <x v="0"/>
    <x v="0"/>
    <x v="0"/>
    <x v="7"/>
    <x v="342"/>
    <x v="0"/>
    <x v="1"/>
    <s v="Tesseramento"/>
    <x v="1"/>
    <x v="4"/>
    <x v="0"/>
    <m/>
  </r>
  <r>
    <n v="21493"/>
    <x v="0"/>
    <x v="0"/>
    <x v="0"/>
    <x v="0"/>
    <x v="7"/>
    <x v="342"/>
    <x v="0"/>
    <x v="0"/>
    <s v="Tesseramento"/>
    <x v="1"/>
    <x v="4"/>
    <x v="0"/>
    <m/>
  </r>
  <r>
    <n v="17327"/>
    <x v="0"/>
    <x v="0"/>
    <x v="0"/>
    <x v="0"/>
    <x v="7"/>
    <x v="342"/>
    <x v="0"/>
    <x v="1"/>
    <s v="Tesseramento"/>
    <x v="1"/>
    <x v="4"/>
    <x v="0"/>
    <m/>
  </r>
  <r>
    <n v="150287"/>
    <x v="0"/>
    <x v="0"/>
    <x v="0"/>
    <x v="0"/>
    <x v="7"/>
    <x v="342"/>
    <x v="0"/>
    <x v="0"/>
    <s v="Tesseramento"/>
    <x v="1"/>
    <x v="3"/>
    <x v="0"/>
    <m/>
  </r>
  <r>
    <n v="62977"/>
    <x v="0"/>
    <x v="0"/>
    <x v="0"/>
    <x v="0"/>
    <x v="7"/>
    <x v="51"/>
    <x v="0"/>
    <x v="0"/>
    <s v="Tesseramento"/>
    <x v="1"/>
    <x v="0"/>
    <x v="0"/>
    <m/>
  </r>
  <r>
    <n v="88087"/>
    <x v="0"/>
    <x v="0"/>
    <x v="0"/>
    <x v="0"/>
    <x v="7"/>
    <x v="51"/>
    <x v="0"/>
    <x v="0"/>
    <s v="Tesseramento"/>
    <x v="1"/>
    <x v="4"/>
    <x v="0"/>
    <m/>
  </r>
  <r>
    <n v="104992"/>
    <x v="0"/>
    <x v="0"/>
    <x v="0"/>
    <x v="0"/>
    <x v="7"/>
    <x v="51"/>
    <x v="0"/>
    <x v="0"/>
    <s v="Tesseramento"/>
    <x v="1"/>
    <x v="4"/>
    <x v="0"/>
    <m/>
  </r>
  <r>
    <n v="60238"/>
    <x v="0"/>
    <x v="0"/>
    <x v="0"/>
    <x v="1"/>
    <x v="7"/>
    <x v="51"/>
    <x v="0"/>
    <x v="1"/>
    <s v="Tesseramento"/>
    <x v="1"/>
    <x v="4"/>
    <x v="0"/>
    <m/>
  </r>
  <r>
    <n v="149259"/>
    <x v="0"/>
    <x v="0"/>
    <x v="0"/>
    <x v="0"/>
    <x v="7"/>
    <x v="51"/>
    <x v="0"/>
    <x v="0"/>
    <s v="Tesseramento"/>
    <x v="1"/>
    <x v="3"/>
    <x v="0"/>
    <m/>
  </r>
  <r>
    <n v="33302"/>
    <x v="0"/>
    <x v="0"/>
    <x v="0"/>
    <x v="0"/>
    <x v="7"/>
    <x v="51"/>
    <x v="0"/>
    <x v="0"/>
    <s v="Tesseramento"/>
    <x v="1"/>
    <x v="1"/>
    <x v="0"/>
    <m/>
  </r>
  <r>
    <n v="192571"/>
    <x v="0"/>
    <x v="0"/>
    <x v="0"/>
    <x v="0"/>
    <x v="7"/>
    <x v="51"/>
    <x v="0"/>
    <x v="0"/>
    <s v="Tesseramento"/>
    <x v="1"/>
    <x v="3"/>
    <x v="0"/>
    <m/>
  </r>
  <r>
    <n v="127067"/>
    <x v="0"/>
    <x v="0"/>
    <x v="0"/>
    <x v="0"/>
    <x v="4"/>
    <x v="235"/>
    <x v="0"/>
    <x v="0"/>
    <s v="Tesseramento"/>
    <x v="0"/>
    <x v="0"/>
    <x v="0"/>
    <m/>
  </r>
  <r>
    <n v="146257"/>
    <x v="0"/>
    <x v="0"/>
    <x v="0"/>
    <x v="0"/>
    <x v="7"/>
    <x v="51"/>
    <x v="0"/>
    <x v="0"/>
    <s v="Tesseramento"/>
    <x v="1"/>
    <x v="0"/>
    <x v="0"/>
    <m/>
  </r>
  <r>
    <n v="96187"/>
    <x v="0"/>
    <x v="0"/>
    <x v="0"/>
    <x v="0"/>
    <x v="4"/>
    <x v="235"/>
    <x v="0"/>
    <x v="0"/>
    <s v="Tesseramento"/>
    <x v="0"/>
    <x v="0"/>
    <x v="0"/>
    <m/>
  </r>
  <r>
    <n v="226353"/>
    <x v="0"/>
    <x v="0"/>
    <x v="0"/>
    <x v="0"/>
    <x v="4"/>
    <x v="235"/>
    <x v="0"/>
    <x v="0"/>
    <s v="Tesseramento"/>
    <x v="0"/>
    <x v="0"/>
    <x v="0"/>
    <m/>
  </r>
  <r>
    <n v="123886"/>
    <x v="0"/>
    <x v="0"/>
    <x v="0"/>
    <x v="0"/>
    <x v="7"/>
    <x v="51"/>
    <x v="0"/>
    <x v="0"/>
    <s v="Tesseramento"/>
    <x v="1"/>
    <x v="3"/>
    <x v="0"/>
    <m/>
  </r>
  <r>
    <n v="189185"/>
    <x v="0"/>
    <x v="0"/>
    <x v="0"/>
    <x v="0"/>
    <x v="4"/>
    <x v="235"/>
    <x v="0"/>
    <x v="0"/>
    <s v="Tesseramento"/>
    <x v="0"/>
    <x v="0"/>
    <x v="0"/>
    <m/>
  </r>
  <r>
    <n v="101953"/>
    <x v="0"/>
    <x v="0"/>
    <x v="0"/>
    <x v="0"/>
    <x v="4"/>
    <x v="235"/>
    <x v="0"/>
    <x v="0"/>
    <s v="Tesseramento"/>
    <x v="0"/>
    <x v="4"/>
    <x v="0"/>
    <m/>
  </r>
  <r>
    <n v="142084"/>
    <x v="0"/>
    <x v="0"/>
    <x v="0"/>
    <x v="0"/>
    <x v="7"/>
    <x v="51"/>
    <x v="0"/>
    <x v="0"/>
    <s v="Tesseramento"/>
    <x v="1"/>
    <x v="4"/>
    <x v="0"/>
    <m/>
  </r>
  <r>
    <n v="123648"/>
    <x v="0"/>
    <x v="0"/>
    <x v="0"/>
    <x v="1"/>
    <x v="4"/>
    <x v="235"/>
    <x v="0"/>
    <x v="0"/>
    <s v="Tesseramento"/>
    <x v="0"/>
    <x v="0"/>
    <x v="0"/>
    <m/>
  </r>
  <r>
    <n v="143341"/>
    <x v="1"/>
    <x v="0"/>
    <x v="0"/>
    <x v="0"/>
    <x v="4"/>
    <x v="235"/>
    <x v="0"/>
    <x v="0"/>
    <s v="Tesseramento"/>
    <x v="0"/>
    <x v="7"/>
    <x v="0"/>
    <m/>
  </r>
  <r>
    <n v="172674"/>
    <x v="0"/>
    <x v="0"/>
    <x v="0"/>
    <x v="0"/>
    <x v="4"/>
    <x v="235"/>
    <x v="0"/>
    <x v="0"/>
    <s v="Tesseramento"/>
    <x v="0"/>
    <x v="0"/>
    <x v="0"/>
    <m/>
  </r>
  <r>
    <n v="216552"/>
    <x v="0"/>
    <x v="0"/>
    <x v="0"/>
    <x v="2"/>
    <x v="7"/>
    <x v="51"/>
    <x v="0"/>
    <x v="1"/>
    <s v="Tesseramento"/>
    <x v="1"/>
    <x v="3"/>
    <x v="0"/>
    <m/>
  </r>
  <r>
    <n v="216687"/>
    <x v="0"/>
    <x v="0"/>
    <x v="0"/>
    <x v="2"/>
    <x v="7"/>
    <x v="51"/>
    <x v="0"/>
    <x v="0"/>
    <s v="Tesseramento"/>
    <x v="1"/>
    <x v="0"/>
    <x v="0"/>
    <m/>
  </r>
  <r>
    <n v="7587"/>
    <x v="0"/>
    <x v="0"/>
    <x v="0"/>
    <x v="1"/>
    <x v="4"/>
    <x v="235"/>
    <x v="0"/>
    <x v="0"/>
    <s v="Tesseramento"/>
    <x v="0"/>
    <x v="4"/>
    <x v="0"/>
    <m/>
  </r>
  <r>
    <n v="213163"/>
    <x v="0"/>
    <x v="1"/>
    <x v="0"/>
    <x v="0"/>
    <x v="4"/>
    <x v="235"/>
    <x v="0"/>
    <x v="0"/>
    <s v="Tesseramento"/>
    <x v="0"/>
    <x v="1"/>
    <x v="0"/>
    <m/>
  </r>
  <r>
    <n v="221795"/>
    <x v="0"/>
    <x v="0"/>
    <x v="0"/>
    <x v="0"/>
    <x v="4"/>
    <x v="235"/>
    <x v="0"/>
    <x v="0"/>
    <s v="Tesseramento"/>
    <x v="0"/>
    <x v="0"/>
    <x v="0"/>
    <m/>
  </r>
  <r>
    <n v="226348"/>
    <x v="0"/>
    <x v="0"/>
    <x v="0"/>
    <x v="0"/>
    <x v="4"/>
    <x v="235"/>
    <x v="0"/>
    <x v="0"/>
    <s v="Tesseramento"/>
    <x v="0"/>
    <x v="3"/>
    <x v="0"/>
    <m/>
  </r>
  <r>
    <n v="226352"/>
    <x v="0"/>
    <x v="0"/>
    <x v="0"/>
    <x v="0"/>
    <x v="4"/>
    <x v="235"/>
    <x v="0"/>
    <x v="0"/>
    <s v="Tesseramento"/>
    <x v="0"/>
    <x v="0"/>
    <x v="0"/>
    <m/>
  </r>
  <r>
    <n v="170181"/>
    <x v="0"/>
    <x v="0"/>
    <x v="0"/>
    <x v="1"/>
    <x v="4"/>
    <x v="235"/>
    <x v="0"/>
    <x v="0"/>
    <s v="Tesseramento"/>
    <x v="0"/>
    <x v="3"/>
    <x v="0"/>
    <m/>
  </r>
  <r>
    <n v="226347"/>
    <x v="0"/>
    <x v="0"/>
    <x v="0"/>
    <x v="1"/>
    <x v="4"/>
    <x v="235"/>
    <x v="0"/>
    <x v="0"/>
    <s v="Tesseramento"/>
    <x v="0"/>
    <x v="3"/>
    <x v="0"/>
    <m/>
  </r>
  <r>
    <n v="16705"/>
    <x v="0"/>
    <x v="0"/>
    <x v="0"/>
    <x v="0"/>
    <x v="7"/>
    <x v="51"/>
    <x v="0"/>
    <x v="0"/>
    <s v="Tesseramento"/>
    <x v="1"/>
    <x v="4"/>
    <x v="0"/>
    <m/>
  </r>
  <r>
    <n v="203122"/>
    <x v="1"/>
    <x v="0"/>
    <x v="0"/>
    <x v="0"/>
    <x v="7"/>
    <x v="123"/>
    <x v="0"/>
    <x v="0"/>
    <s v="Tesseramento"/>
    <x v="1"/>
    <x v="5"/>
    <x v="0"/>
    <s v="B"/>
  </r>
  <r>
    <n v="128893"/>
    <x v="0"/>
    <x v="0"/>
    <x v="0"/>
    <x v="0"/>
    <x v="7"/>
    <x v="51"/>
    <x v="0"/>
    <x v="0"/>
    <s v="Tesseramento"/>
    <x v="1"/>
    <x v="3"/>
    <x v="0"/>
    <m/>
  </r>
  <r>
    <n v="182769"/>
    <x v="1"/>
    <x v="0"/>
    <x v="0"/>
    <x v="1"/>
    <x v="7"/>
    <x v="123"/>
    <x v="0"/>
    <x v="0"/>
    <s v="Tesseramento"/>
    <x v="1"/>
    <x v="5"/>
    <x v="0"/>
    <m/>
  </r>
  <r>
    <n v="194309"/>
    <x v="1"/>
    <x v="0"/>
    <x v="0"/>
    <x v="0"/>
    <x v="7"/>
    <x v="123"/>
    <x v="0"/>
    <x v="0"/>
    <s v="Tesseramento"/>
    <x v="1"/>
    <x v="5"/>
    <x v="0"/>
    <s v="BG"/>
  </r>
  <r>
    <n v="146541"/>
    <x v="0"/>
    <x v="0"/>
    <x v="0"/>
    <x v="0"/>
    <x v="7"/>
    <x v="342"/>
    <x v="0"/>
    <x v="0"/>
    <s v="Tesseramento"/>
    <x v="1"/>
    <x v="4"/>
    <x v="0"/>
    <m/>
  </r>
  <r>
    <n v="100646"/>
    <x v="0"/>
    <x v="0"/>
    <x v="0"/>
    <x v="0"/>
    <x v="7"/>
    <x v="123"/>
    <x v="0"/>
    <x v="0"/>
    <s v="Tesseramento"/>
    <x v="1"/>
    <x v="3"/>
    <x v="0"/>
    <m/>
  </r>
  <r>
    <n v="188054"/>
    <x v="0"/>
    <x v="0"/>
    <x v="0"/>
    <x v="0"/>
    <x v="7"/>
    <x v="123"/>
    <x v="0"/>
    <x v="0"/>
    <s v="Tesseramento"/>
    <x v="1"/>
    <x v="0"/>
    <x v="0"/>
    <m/>
  </r>
  <r>
    <n v="23330"/>
    <x v="0"/>
    <x v="0"/>
    <x v="0"/>
    <x v="0"/>
    <x v="7"/>
    <x v="342"/>
    <x v="0"/>
    <x v="0"/>
    <s v="Tesseramento"/>
    <x v="1"/>
    <x v="4"/>
    <x v="0"/>
    <m/>
  </r>
  <r>
    <n v="42806"/>
    <x v="0"/>
    <x v="0"/>
    <x v="0"/>
    <x v="0"/>
    <x v="7"/>
    <x v="342"/>
    <x v="0"/>
    <x v="1"/>
    <s v="Tesseramento"/>
    <x v="1"/>
    <x v="4"/>
    <x v="0"/>
    <m/>
  </r>
  <r>
    <n v="200338"/>
    <x v="0"/>
    <x v="0"/>
    <x v="0"/>
    <x v="0"/>
    <x v="7"/>
    <x v="342"/>
    <x v="0"/>
    <x v="1"/>
    <s v="Tesseramento"/>
    <x v="1"/>
    <x v="3"/>
    <x v="0"/>
    <m/>
  </r>
  <r>
    <n v="24246"/>
    <x v="0"/>
    <x v="0"/>
    <x v="0"/>
    <x v="0"/>
    <x v="7"/>
    <x v="342"/>
    <x v="0"/>
    <x v="0"/>
    <s v="Tesseramento"/>
    <x v="1"/>
    <x v="3"/>
    <x v="0"/>
    <m/>
  </r>
  <r>
    <n v="17353"/>
    <x v="0"/>
    <x v="0"/>
    <x v="0"/>
    <x v="0"/>
    <x v="7"/>
    <x v="342"/>
    <x v="0"/>
    <x v="0"/>
    <s v="Tesseramento"/>
    <x v="1"/>
    <x v="4"/>
    <x v="0"/>
    <m/>
  </r>
  <r>
    <n v="17354"/>
    <x v="0"/>
    <x v="0"/>
    <x v="0"/>
    <x v="0"/>
    <x v="7"/>
    <x v="342"/>
    <x v="0"/>
    <x v="1"/>
    <s v="Tesseramento"/>
    <x v="1"/>
    <x v="4"/>
    <x v="0"/>
    <m/>
  </r>
  <r>
    <n v="925"/>
    <x v="0"/>
    <x v="0"/>
    <x v="0"/>
    <x v="0"/>
    <x v="7"/>
    <x v="342"/>
    <x v="0"/>
    <x v="0"/>
    <s v="Tesseramento"/>
    <x v="1"/>
    <x v="4"/>
    <x v="0"/>
    <m/>
  </r>
  <r>
    <n v="81849"/>
    <x v="0"/>
    <x v="0"/>
    <x v="0"/>
    <x v="0"/>
    <x v="7"/>
    <x v="342"/>
    <x v="0"/>
    <x v="1"/>
    <s v="Tesseramento"/>
    <x v="1"/>
    <x v="4"/>
    <x v="0"/>
    <m/>
  </r>
  <r>
    <n v="45676"/>
    <x v="0"/>
    <x v="0"/>
    <x v="0"/>
    <x v="0"/>
    <x v="7"/>
    <x v="342"/>
    <x v="0"/>
    <x v="1"/>
    <s v="Tesseramento"/>
    <x v="1"/>
    <x v="3"/>
    <x v="0"/>
    <m/>
  </r>
  <r>
    <n v="150261"/>
    <x v="0"/>
    <x v="0"/>
    <x v="0"/>
    <x v="0"/>
    <x v="7"/>
    <x v="342"/>
    <x v="0"/>
    <x v="0"/>
    <s v="Tesseramento"/>
    <x v="1"/>
    <x v="3"/>
    <x v="0"/>
    <m/>
  </r>
  <r>
    <n v="154003"/>
    <x v="0"/>
    <x v="0"/>
    <x v="0"/>
    <x v="0"/>
    <x v="7"/>
    <x v="342"/>
    <x v="0"/>
    <x v="0"/>
    <s v="Tesseramento"/>
    <x v="1"/>
    <x v="0"/>
    <x v="0"/>
    <m/>
  </r>
  <r>
    <n v="180199"/>
    <x v="0"/>
    <x v="1"/>
    <x v="0"/>
    <x v="1"/>
    <x v="4"/>
    <x v="235"/>
    <x v="0"/>
    <x v="0"/>
    <s v="Tesseramento"/>
    <x v="0"/>
    <x v="4"/>
    <x v="0"/>
    <m/>
  </r>
  <r>
    <n v="17358"/>
    <x v="0"/>
    <x v="0"/>
    <x v="0"/>
    <x v="0"/>
    <x v="7"/>
    <x v="342"/>
    <x v="0"/>
    <x v="0"/>
    <s v="Tesseramento"/>
    <x v="1"/>
    <x v="0"/>
    <x v="0"/>
    <m/>
  </r>
  <r>
    <n v="88248"/>
    <x v="0"/>
    <x v="0"/>
    <x v="0"/>
    <x v="0"/>
    <x v="7"/>
    <x v="342"/>
    <x v="0"/>
    <x v="1"/>
    <s v="Tesseramento"/>
    <x v="1"/>
    <x v="3"/>
    <x v="0"/>
    <m/>
  </r>
  <r>
    <n v="114070"/>
    <x v="0"/>
    <x v="0"/>
    <x v="0"/>
    <x v="0"/>
    <x v="7"/>
    <x v="342"/>
    <x v="0"/>
    <x v="0"/>
    <s v="Tesseramento"/>
    <x v="1"/>
    <x v="0"/>
    <x v="0"/>
    <m/>
  </r>
  <r>
    <n v="17363"/>
    <x v="0"/>
    <x v="0"/>
    <x v="0"/>
    <x v="0"/>
    <x v="7"/>
    <x v="342"/>
    <x v="0"/>
    <x v="0"/>
    <s v="Tesseramento"/>
    <x v="1"/>
    <x v="4"/>
    <x v="0"/>
    <m/>
  </r>
  <r>
    <n v="36988"/>
    <x v="0"/>
    <x v="0"/>
    <x v="0"/>
    <x v="0"/>
    <x v="7"/>
    <x v="342"/>
    <x v="0"/>
    <x v="0"/>
    <s v="Tesseramento"/>
    <x v="1"/>
    <x v="4"/>
    <x v="0"/>
    <m/>
  </r>
  <r>
    <n v="577"/>
    <x v="0"/>
    <x v="0"/>
    <x v="0"/>
    <x v="0"/>
    <x v="7"/>
    <x v="342"/>
    <x v="0"/>
    <x v="0"/>
    <s v="Tesseramento"/>
    <x v="1"/>
    <x v="4"/>
    <x v="0"/>
    <m/>
  </r>
  <r>
    <n v="17366"/>
    <x v="0"/>
    <x v="0"/>
    <x v="0"/>
    <x v="0"/>
    <x v="7"/>
    <x v="342"/>
    <x v="0"/>
    <x v="1"/>
    <s v="Tesseramento"/>
    <x v="1"/>
    <x v="4"/>
    <x v="0"/>
    <m/>
  </r>
  <r>
    <n v="3620"/>
    <x v="0"/>
    <x v="0"/>
    <x v="0"/>
    <x v="0"/>
    <x v="7"/>
    <x v="342"/>
    <x v="0"/>
    <x v="0"/>
    <s v="Tesseramento"/>
    <x v="1"/>
    <x v="4"/>
    <x v="0"/>
    <m/>
  </r>
  <r>
    <n v="58178"/>
    <x v="0"/>
    <x v="0"/>
    <x v="0"/>
    <x v="0"/>
    <x v="7"/>
    <x v="342"/>
    <x v="0"/>
    <x v="0"/>
    <s v="Tesseramento"/>
    <x v="1"/>
    <x v="4"/>
    <x v="0"/>
    <m/>
  </r>
  <r>
    <n v="234166"/>
    <x v="0"/>
    <x v="1"/>
    <x v="1"/>
    <x v="3"/>
    <x v="14"/>
    <x v="386"/>
    <x v="0"/>
    <x v="0"/>
    <s v="Tesseramento"/>
    <x v="1"/>
    <x v="3"/>
    <x v="0"/>
    <m/>
  </r>
  <r>
    <n v="17368"/>
    <x v="0"/>
    <x v="0"/>
    <x v="0"/>
    <x v="0"/>
    <x v="7"/>
    <x v="342"/>
    <x v="0"/>
    <x v="0"/>
    <s v="Tesseramento"/>
    <x v="1"/>
    <x v="3"/>
    <x v="0"/>
    <m/>
  </r>
  <r>
    <n v="134414"/>
    <x v="0"/>
    <x v="0"/>
    <x v="0"/>
    <x v="0"/>
    <x v="7"/>
    <x v="342"/>
    <x v="0"/>
    <x v="0"/>
    <s v="Tesseramento"/>
    <x v="1"/>
    <x v="0"/>
    <x v="0"/>
    <m/>
  </r>
  <r>
    <n v="128823"/>
    <x v="0"/>
    <x v="0"/>
    <x v="0"/>
    <x v="0"/>
    <x v="7"/>
    <x v="342"/>
    <x v="0"/>
    <x v="1"/>
    <s v="Tesseramento"/>
    <x v="1"/>
    <x v="0"/>
    <x v="0"/>
    <m/>
  </r>
  <r>
    <n v="164317"/>
    <x v="0"/>
    <x v="0"/>
    <x v="0"/>
    <x v="0"/>
    <x v="7"/>
    <x v="342"/>
    <x v="0"/>
    <x v="0"/>
    <s v="Tesseramento"/>
    <x v="1"/>
    <x v="0"/>
    <x v="0"/>
    <m/>
  </r>
  <r>
    <n v="86124"/>
    <x v="0"/>
    <x v="0"/>
    <x v="0"/>
    <x v="0"/>
    <x v="7"/>
    <x v="342"/>
    <x v="0"/>
    <x v="0"/>
    <s v="Tesseramento"/>
    <x v="1"/>
    <x v="0"/>
    <x v="0"/>
    <m/>
  </r>
  <r>
    <n v="41961"/>
    <x v="0"/>
    <x v="0"/>
    <x v="0"/>
    <x v="0"/>
    <x v="7"/>
    <x v="342"/>
    <x v="0"/>
    <x v="0"/>
    <s v="Tesseramento"/>
    <x v="1"/>
    <x v="4"/>
    <x v="0"/>
    <m/>
  </r>
  <r>
    <n v="24868"/>
    <x v="0"/>
    <x v="0"/>
    <x v="0"/>
    <x v="0"/>
    <x v="7"/>
    <x v="342"/>
    <x v="0"/>
    <x v="1"/>
    <s v="Tesseramento"/>
    <x v="1"/>
    <x v="4"/>
    <x v="0"/>
    <m/>
  </r>
  <r>
    <n v="37014"/>
    <x v="0"/>
    <x v="0"/>
    <x v="0"/>
    <x v="0"/>
    <x v="7"/>
    <x v="342"/>
    <x v="0"/>
    <x v="0"/>
    <s v="Tesseramento"/>
    <x v="1"/>
    <x v="4"/>
    <x v="0"/>
    <m/>
  </r>
  <r>
    <n v="193790"/>
    <x v="0"/>
    <x v="0"/>
    <x v="0"/>
    <x v="0"/>
    <x v="7"/>
    <x v="342"/>
    <x v="0"/>
    <x v="0"/>
    <s v="Tesseramento"/>
    <x v="1"/>
    <x v="0"/>
    <x v="0"/>
    <m/>
  </r>
  <r>
    <n v="108625"/>
    <x v="0"/>
    <x v="0"/>
    <x v="0"/>
    <x v="0"/>
    <x v="7"/>
    <x v="342"/>
    <x v="0"/>
    <x v="0"/>
    <s v="Tesseramento"/>
    <x v="1"/>
    <x v="4"/>
    <x v="0"/>
    <m/>
  </r>
  <r>
    <n v="36976"/>
    <x v="0"/>
    <x v="0"/>
    <x v="0"/>
    <x v="0"/>
    <x v="7"/>
    <x v="342"/>
    <x v="0"/>
    <x v="0"/>
    <s v="Tesseramento"/>
    <x v="1"/>
    <x v="3"/>
    <x v="0"/>
    <m/>
  </r>
  <r>
    <n v="16686"/>
    <x v="0"/>
    <x v="0"/>
    <x v="0"/>
    <x v="0"/>
    <x v="7"/>
    <x v="342"/>
    <x v="0"/>
    <x v="1"/>
    <s v="Tesseramento"/>
    <x v="1"/>
    <x v="4"/>
    <x v="0"/>
    <m/>
  </r>
  <r>
    <n v="16685"/>
    <x v="0"/>
    <x v="0"/>
    <x v="0"/>
    <x v="0"/>
    <x v="7"/>
    <x v="342"/>
    <x v="0"/>
    <x v="0"/>
    <s v="Tesseramento"/>
    <x v="1"/>
    <x v="4"/>
    <x v="0"/>
    <m/>
  </r>
  <r>
    <n v="160931"/>
    <x v="0"/>
    <x v="0"/>
    <x v="0"/>
    <x v="2"/>
    <x v="7"/>
    <x v="342"/>
    <x v="0"/>
    <x v="0"/>
    <s v="Tesseramento"/>
    <x v="1"/>
    <x v="4"/>
    <x v="0"/>
    <m/>
  </r>
  <r>
    <n v="68543"/>
    <x v="0"/>
    <x v="0"/>
    <x v="0"/>
    <x v="1"/>
    <x v="7"/>
    <x v="342"/>
    <x v="0"/>
    <x v="0"/>
    <s v="Tesseramento"/>
    <x v="1"/>
    <x v="4"/>
    <x v="0"/>
    <m/>
  </r>
  <r>
    <n v="123772"/>
    <x v="0"/>
    <x v="0"/>
    <x v="0"/>
    <x v="0"/>
    <x v="7"/>
    <x v="342"/>
    <x v="0"/>
    <x v="0"/>
    <s v="Tesseramento"/>
    <x v="1"/>
    <x v="1"/>
    <x v="0"/>
    <m/>
  </r>
  <r>
    <n v="86233"/>
    <x v="0"/>
    <x v="0"/>
    <x v="0"/>
    <x v="0"/>
    <x v="7"/>
    <x v="342"/>
    <x v="0"/>
    <x v="0"/>
    <s v="Tesseramento"/>
    <x v="1"/>
    <x v="4"/>
    <x v="0"/>
    <m/>
  </r>
  <r>
    <n v="17385"/>
    <x v="0"/>
    <x v="0"/>
    <x v="0"/>
    <x v="0"/>
    <x v="7"/>
    <x v="342"/>
    <x v="0"/>
    <x v="0"/>
    <s v="Tesseramento"/>
    <x v="1"/>
    <x v="0"/>
    <x v="0"/>
    <m/>
  </r>
  <r>
    <n v="17386"/>
    <x v="0"/>
    <x v="0"/>
    <x v="0"/>
    <x v="0"/>
    <x v="7"/>
    <x v="342"/>
    <x v="0"/>
    <x v="0"/>
    <s v="Tesseramento"/>
    <x v="1"/>
    <x v="4"/>
    <x v="0"/>
    <m/>
  </r>
  <r>
    <n v="17387"/>
    <x v="0"/>
    <x v="0"/>
    <x v="0"/>
    <x v="0"/>
    <x v="7"/>
    <x v="342"/>
    <x v="0"/>
    <x v="0"/>
    <s v="Tesseramento"/>
    <x v="1"/>
    <x v="4"/>
    <x v="0"/>
    <m/>
  </r>
  <r>
    <n v="88970"/>
    <x v="0"/>
    <x v="0"/>
    <x v="0"/>
    <x v="0"/>
    <x v="7"/>
    <x v="342"/>
    <x v="0"/>
    <x v="1"/>
    <s v="Tesseramento"/>
    <x v="1"/>
    <x v="4"/>
    <x v="0"/>
    <m/>
  </r>
  <r>
    <n v="141822"/>
    <x v="0"/>
    <x v="0"/>
    <x v="0"/>
    <x v="0"/>
    <x v="7"/>
    <x v="342"/>
    <x v="0"/>
    <x v="0"/>
    <s v="Tesseramento"/>
    <x v="1"/>
    <x v="4"/>
    <x v="0"/>
    <m/>
  </r>
  <r>
    <n v="17395"/>
    <x v="0"/>
    <x v="0"/>
    <x v="0"/>
    <x v="2"/>
    <x v="7"/>
    <x v="342"/>
    <x v="0"/>
    <x v="0"/>
    <s v="Tesseramento"/>
    <x v="1"/>
    <x v="4"/>
    <x v="0"/>
    <m/>
  </r>
  <r>
    <n v="17404"/>
    <x v="0"/>
    <x v="0"/>
    <x v="0"/>
    <x v="0"/>
    <x v="7"/>
    <x v="342"/>
    <x v="0"/>
    <x v="1"/>
    <s v="Tesseramento"/>
    <x v="1"/>
    <x v="4"/>
    <x v="0"/>
    <m/>
  </r>
  <r>
    <n v="17406"/>
    <x v="0"/>
    <x v="0"/>
    <x v="0"/>
    <x v="0"/>
    <x v="7"/>
    <x v="342"/>
    <x v="0"/>
    <x v="0"/>
    <s v="Tesseramento"/>
    <x v="1"/>
    <x v="4"/>
    <x v="0"/>
    <m/>
  </r>
  <r>
    <n v="41214"/>
    <x v="0"/>
    <x v="0"/>
    <x v="0"/>
    <x v="0"/>
    <x v="7"/>
    <x v="342"/>
    <x v="0"/>
    <x v="0"/>
    <s v="Tesseramento"/>
    <x v="1"/>
    <x v="1"/>
    <x v="0"/>
    <m/>
  </r>
  <r>
    <n v="17400"/>
    <x v="0"/>
    <x v="0"/>
    <x v="0"/>
    <x v="0"/>
    <x v="7"/>
    <x v="342"/>
    <x v="0"/>
    <x v="1"/>
    <s v="Tesseramento"/>
    <x v="1"/>
    <x v="4"/>
    <x v="0"/>
    <m/>
  </r>
  <r>
    <n v="62466"/>
    <x v="0"/>
    <x v="0"/>
    <x v="0"/>
    <x v="0"/>
    <x v="7"/>
    <x v="342"/>
    <x v="0"/>
    <x v="0"/>
    <s v="Tesseramento"/>
    <x v="1"/>
    <x v="4"/>
    <x v="0"/>
    <m/>
  </r>
  <r>
    <n v="130072"/>
    <x v="0"/>
    <x v="0"/>
    <x v="0"/>
    <x v="0"/>
    <x v="7"/>
    <x v="342"/>
    <x v="0"/>
    <x v="0"/>
    <s v="Tesseramento"/>
    <x v="1"/>
    <x v="3"/>
    <x v="0"/>
    <m/>
  </r>
  <r>
    <n v="148983"/>
    <x v="0"/>
    <x v="0"/>
    <x v="0"/>
    <x v="0"/>
    <x v="7"/>
    <x v="342"/>
    <x v="0"/>
    <x v="0"/>
    <s v="Tesseramento"/>
    <x v="1"/>
    <x v="4"/>
    <x v="0"/>
    <m/>
  </r>
  <r>
    <n v="17413"/>
    <x v="0"/>
    <x v="0"/>
    <x v="0"/>
    <x v="2"/>
    <x v="7"/>
    <x v="342"/>
    <x v="0"/>
    <x v="0"/>
    <s v="Tesseramento"/>
    <x v="1"/>
    <x v="0"/>
    <x v="0"/>
    <m/>
  </r>
  <r>
    <n v="114231"/>
    <x v="0"/>
    <x v="0"/>
    <x v="0"/>
    <x v="0"/>
    <x v="7"/>
    <x v="342"/>
    <x v="0"/>
    <x v="0"/>
    <s v="Tesseramento"/>
    <x v="1"/>
    <x v="3"/>
    <x v="0"/>
    <m/>
  </r>
  <r>
    <n v="176316"/>
    <x v="0"/>
    <x v="0"/>
    <x v="0"/>
    <x v="0"/>
    <x v="7"/>
    <x v="342"/>
    <x v="0"/>
    <x v="1"/>
    <s v="Tesseramento"/>
    <x v="1"/>
    <x v="0"/>
    <x v="0"/>
    <m/>
  </r>
  <r>
    <n v="102118"/>
    <x v="0"/>
    <x v="0"/>
    <x v="0"/>
    <x v="0"/>
    <x v="7"/>
    <x v="342"/>
    <x v="0"/>
    <x v="1"/>
    <s v="Tesseramento"/>
    <x v="1"/>
    <x v="3"/>
    <x v="0"/>
    <m/>
  </r>
  <r>
    <n v="70034"/>
    <x v="0"/>
    <x v="0"/>
    <x v="0"/>
    <x v="0"/>
    <x v="7"/>
    <x v="342"/>
    <x v="0"/>
    <x v="1"/>
    <s v="Tesseramento"/>
    <x v="1"/>
    <x v="3"/>
    <x v="0"/>
    <m/>
  </r>
  <r>
    <n v="17545"/>
    <x v="0"/>
    <x v="0"/>
    <x v="0"/>
    <x v="0"/>
    <x v="7"/>
    <x v="342"/>
    <x v="0"/>
    <x v="1"/>
    <s v="Tesseramento"/>
    <x v="1"/>
    <x v="3"/>
    <x v="0"/>
    <m/>
  </r>
  <r>
    <n v="218656"/>
    <x v="0"/>
    <x v="0"/>
    <x v="0"/>
    <x v="0"/>
    <x v="7"/>
    <x v="342"/>
    <x v="0"/>
    <x v="0"/>
    <s v="Tesseramento"/>
    <x v="1"/>
    <x v="1"/>
    <x v="0"/>
    <m/>
  </r>
  <r>
    <n v="174406"/>
    <x v="0"/>
    <x v="0"/>
    <x v="0"/>
    <x v="0"/>
    <x v="7"/>
    <x v="342"/>
    <x v="0"/>
    <x v="0"/>
    <s v="Tesseramento"/>
    <x v="1"/>
    <x v="0"/>
    <x v="0"/>
    <m/>
  </r>
  <r>
    <n v="113729"/>
    <x v="0"/>
    <x v="0"/>
    <x v="0"/>
    <x v="0"/>
    <x v="7"/>
    <x v="342"/>
    <x v="0"/>
    <x v="0"/>
    <s v="Tesseramento"/>
    <x v="1"/>
    <x v="0"/>
    <x v="0"/>
    <m/>
  </r>
  <r>
    <n v="105320"/>
    <x v="0"/>
    <x v="0"/>
    <x v="0"/>
    <x v="0"/>
    <x v="7"/>
    <x v="342"/>
    <x v="0"/>
    <x v="0"/>
    <s v="Tesseramento"/>
    <x v="1"/>
    <x v="0"/>
    <x v="0"/>
    <m/>
  </r>
  <r>
    <n v="47898"/>
    <x v="0"/>
    <x v="0"/>
    <x v="0"/>
    <x v="0"/>
    <x v="7"/>
    <x v="342"/>
    <x v="0"/>
    <x v="1"/>
    <s v="Tesseramento"/>
    <x v="1"/>
    <x v="4"/>
    <x v="0"/>
    <m/>
  </r>
  <r>
    <n v="79565"/>
    <x v="0"/>
    <x v="0"/>
    <x v="0"/>
    <x v="0"/>
    <x v="7"/>
    <x v="342"/>
    <x v="0"/>
    <x v="0"/>
    <s v="Tesseramento"/>
    <x v="1"/>
    <x v="4"/>
    <x v="0"/>
    <m/>
  </r>
  <r>
    <n v="17435"/>
    <x v="0"/>
    <x v="0"/>
    <x v="0"/>
    <x v="0"/>
    <x v="7"/>
    <x v="342"/>
    <x v="0"/>
    <x v="0"/>
    <s v="Tesseramento"/>
    <x v="1"/>
    <x v="3"/>
    <x v="0"/>
    <m/>
  </r>
  <r>
    <n v="52742"/>
    <x v="0"/>
    <x v="0"/>
    <x v="0"/>
    <x v="0"/>
    <x v="7"/>
    <x v="342"/>
    <x v="0"/>
    <x v="0"/>
    <s v="Tesseramento"/>
    <x v="1"/>
    <x v="3"/>
    <x v="0"/>
    <m/>
  </r>
  <r>
    <n v="104230"/>
    <x v="0"/>
    <x v="0"/>
    <x v="0"/>
    <x v="1"/>
    <x v="7"/>
    <x v="342"/>
    <x v="0"/>
    <x v="0"/>
    <s v="Tesseramento"/>
    <x v="1"/>
    <x v="4"/>
    <x v="0"/>
    <m/>
  </r>
  <r>
    <n v="17436"/>
    <x v="0"/>
    <x v="0"/>
    <x v="0"/>
    <x v="0"/>
    <x v="7"/>
    <x v="342"/>
    <x v="0"/>
    <x v="1"/>
    <s v="Tesseramento"/>
    <x v="1"/>
    <x v="4"/>
    <x v="0"/>
    <m/>
  </r>
  <r>
    <n v="1006"/>
    <x v="0"/>
    <x v="0"/>
    <x v="0"/>
    <x v="0"/>
    <x v="7"/>
    <x v="342"/>
    <x v="0"/>
    <x v="0"/>
    <s v="Tesseramento"/>
    <x v="1"/>
    <x v="4"/>
    <x v="0"/>
    <m/>
  </r>
  <r>
    <n v="17441"/>
    <x v="0"/>
    <x v="0"/>
    <x v="0"/>
    <x v="0"/>
    <x v="7"/>
    <x v="342"/>
    <x v="0"/>
    <x v="0"/>
    <s v="Tesseramento"/>
    <x v="1"/>
    <x v="4"/>
    <x v="0"/>
    <m/>
  </r>
  <r>
    <n v="101901"/>
    <x v="0"/>
    <x v="0"/>
    <x v="0"/>
    <x v="0"/>
    <x v="7"/>
    <x v="342"/>
    <x v="0"/>
    <x v="0"/>
    <s v="Tesseramento"/>
    <x v="1"/>
    <x v="4"/>
    <x v="0"/>
    <m/>
  </r>
  <r>
    <n v="36257"/>
    <x v="0"/>
    <x v="0"/>
    <x v="0"/>
    <x v="0"/>
    <x v="7"/>
    <x v="342"/>
    <x v="0"/>
    <x v="0"/>
    <s v="Tesseramento"/>
    <x v="1"/>
    <x v="0"/>
    <x v="0"/>
    <m/>
  </r>
  <r>
    <n v="17445"/>
    <x v="0"/>
    <x v="0"/>
    <x v="0"/>
    <x v="4"/>
    <x v="7"/>
    <x v="342"/>
    <x v="0"/>
    <x v="1"/>
    <s v="Tesseramento"/>
    <x v="1"/>
    <x v="4"/>
    <x v="0"/>
    <m/>
  </r>
  <r>
    <n v="27596"/>
    <x v="0"/>
    <x v="0"/>
    <x v="0"/>
    <x v="0"/>
    <x v="7"/>
    <x v="342"/>
    <x v="0"/>
    <x v="0"/>
    <s v="Tesseramento"/>
    <x v="1"/>
    <x v="0"/>
    <x v="0"/>
    <m/>
  </r>
  <r>
    <n v="234168"/>
    <x v="0"/>
    <x v="0"/>
    <x v="1"/>
    <x v="1"/>
    <x v="14"/>
    <x v="386"/>
    <x v="0"/>
    <x v="0"/>
    <s v="Tesseramento"/>
    <x v="1"/>
    <x v="0"/>
    <x v="0"/>
    <m/>
  </r>
  <r>
    <n v="143047"/>
    <x v="0"/>
    <x v="0"/>
    <x v="0"/>
    <x v="0"/>
    <x v="14"/>
    <x v="386"/>
    <x v="0"/>
    <x v="0"/>
    <s v="Tesseramento"/>
    <x v="1"/>
    <x v="0"/>
    <x v="0"/>
    <m/>
  </r>
  <r>
    <n v="226874"/>
    <x v="0"/>
    <x v="0"/>
    <x v="0"/>
    <x v="0"/>
    <x v="14"/>
    <x v="386"/>
    <x v="0"/>
    <x v="0"/>
    <s v="Tesseramento"/>
    <x v="1"/>
    <x v="4"/>
    <x v="0"/>
    <m/>
  </r>
  <r>
    <n v="234167"/>
    <x v="0"/>
    <x v="0"/>
    <x v="1"/>
    <x v="1"/>
    <x v="14"/>
    <x v="386"/>
    <x v="0"/>
    <x v="0"/>
    <s v="Tesseramento"/>
    <x v="1"/>
    <x v="0"/>
    <x v="0"/>
    <m/>
  </r>
  <r>
    <n v="177811"/>
    <x v="0"/>
    <x v="0"/>
    <x v="0"/>
    <x v="1"/>
    <x v="14"/>
    <x v="386"/>
    <x v="0"/>
    <x v="0"/>
    <s v="Tesseramento"/>
    <x v="1"/>
    <x v="4"/>
    <x v="0"/>
    <m/>
  </r>
  <r>
    <n v="216258"/>
    <x v="0"/>
    <x v="0"/>
    <x v="0"/>
    <x v="0"/>
    <x v="4"/>
    <x v="235"/>
    <x v="0"/>
    <x v="0"/>
    <s v="Tesseramento"/>
    <x v="0"/>
    <x v="0"/>
    <x v="0"/>
    <m/>
  </r>
  <r>
    <n v="21731"/>
    <x v="0"/>
    <x v="0"/>
    <x v="0"/>
    <x v="0"/>
    <x v="7"/>
    <x v="342"/>
    <x v="0"/>
    <x v="0"/>
    <s v="Tesseramento"/>
    <x v="1"/>
    <x v="3"/>
    <x v="0"/>
    <m/>
  </r>
  <r>
    <n v="61283"/>
    <x v="0"/>
    <x v="0"/>
    <x v="0"/>
    <x v="0"/>
    <x v="7"/>
    <x v="342"/>
    <x v="0"/>
    <x v="0"/>
    <s v="Tesseramento"/>
    <x v="1"/>
    <x v="1"/>
    <x v="0"/>
    <m/>
  </r>
  <r>
    <n v="17453"/>
    <x v="0"/>
    <x v="0"/>
    <x v="0"/>
    <x v="0"/>
    <x v="7"/>
    <x v="342"/>
    <x v="0"/>
    <x v="1"/>
    <s v="Tesseramento"/>
    <x v="1"/>
    <x v="4"/>
    <x v="0"/>
    <m/>
  </r>
  <r>
    <n v="14633"/>
    <x v="0"/>
    <x v="0"/>
    <x v="0"/>
    <x v="0"/>
    <x v="7"/>
    <x v="342"/>
    <x v="0"/>
    <x v="0"/>
    <s v="Tesseramento"/>
    <x v="1"/>
    <x v="4"/>
    <x v="0"/>
    <m/>
  </r>
  <r>
    <n v="33090"/>
    <x v="0"/>
    <x v="0"/>
    <x v="0"/>
    <x v="0"/>
    <x v="7"/>
    <x v="342"/>
    <x v="0"/>
    <x v="1"/>
    <s v="Tesseramento"/>
    <x v="1"/>
    <x v="4"/>
    <x v="0"/>
    <m/>
  </r>
  <r>
    <n v="180355"/>
    <x v="0"/>
    <x v="0"/>
    <x v="0"/>
    <x v="0"/>
    <x v="7"/>
    <x v="342"/>
    <x v="0"/>
    <x v="0"/>
    <s v="Tesseramento"/>
    <x v="1"/>
    <x v="0"/>
    <x v="0"/>
    <m/>
  </r>
  <r>
    <n v="209245"/>
    <x v="0"/>
    <x v="0"/>
    <x v="0"/>
    <x v="0"/>
    <x v="7"/>
    <x v="342"/>
    <x v="0"/>
    <x v="1"/>
    <s v="Tesseramento"/>
    <x v="1"/>
    <x v="4"/>
    <x v="0"/>
    <m/>
  </r>
  <r>
    <n v="17459"/>
    <x v="0"/>
    <x v="0"/>
    <x v="0"/>
    <x v="1"/>
    <x v="7"/>
    <x v="342"/>
    <x v="0"/>
    <x v="0"/>
    <s v="Tesseramento"/>
    <x v="1"/>
    <x v="4"/>
    <x v="0"/>
    <m/>
  </r>
  <r>
    <n v="206169"/>
    <x v="0"/>
    <x v="0"/>
    <x v="0"/>
    <x v="0"/>
    <x v="7"/>
    <x v="342"/>
    <x v="0"/>
    <x v="1"/>
    <s v="Tesseramento"/>
    <x v="1"/>
    <x v="3"/>
    <x v="0"/>
    <m/>
  </r>
  <r>
    <n v="17461"/>
    <x v="0"/>
    <x v="0"/>
    <x v="0"/>
    <x v="0"/>
    <x v="7"/>
    <x v="342"/>
    <x v="0"/>
    <x v="0"/>
    <s v="Tesseramento"/>
    <x v="1"/>
    <x v="4"/>
    <x v="0"/>
    <m/>
  </r>
  <r>
    <n v="21734"/>
    <x v="0"/>
    <x v="0"/>
    <x v="0"/>
    <x v="0"/>
    <x v="7"/>
    <x v="342"/>
    <x v="0"/>
    <x v="0"/>
    <s v="Tesseramento"/>
    <x v="1"/>
    <x v="3"/>
    <x v="0"/>
    <m/>
  </r>
  <r>
    <n v="213635"/>
    <x v="0"/>
    <x v="0"/>
    <x v="0"/>
    <x v="0"/>
    <x v="7"/>
    <x v="342"/>
    <x v="0"/>
    <x v="0"/>
    <s v="Tesseramento"/>
    <x v="1"/>
    <x v="1"/>
    <x v="0"/>
    <m/>
  </r>
  <r>
    <n v="81858"/>
    <x v="0"/>
    <x v="0"/>
    <x v="0"/>
    <x v="0"/>
    <x v="7"/>
    <x v="342"/>
    <x v="0"/>
    <x v="0"/>
    <s v="Tesseramento"/>
    <x v="1"/>
    <x v="3"/>
    <x v="0"/>
    <m/>
  </r>
  <r>
    <n v="18375"/>
    <x v="0"/>
    <x v="0"/>
    <x v="0"/>
    <x v="0"/>
    <x v="7"/>
    <x v="342"/>
    <x v="0"/>
    <x v="0"/>
    <s v="Tesseramento"/>
    <x v="1"/>
    <x v="4"/>
    <x v="0"/>
    <m/>
  </r>
  <r>
    <n v="1028"/>
    <x v="0"/>
    <x v="0"/>
    <x v="0"/>
    <x v="0"/>
    <x v="7"/>
    <x v="342"/>
    <x v="0"/>
    <x v="1"/>
    <s v="Tesseramento"/>
    <x v="1"/>
    <x v="4"/>
    <x v="0"/>
    <m/>
  </r>
  <r>
    <n v="130678"/>
    <x v="0"/>
    <x v="0"/>
    <x v="0"/>
    <x v="0"/>
    <x v="14"/>
    <x v="386"/>
    <x v="0"/>
    <x v="0"/>
    <s v="Tesseramento"/>
    <x v="1"/>
    <x v="4"/>
    <x v="0"/>
    <m/>
  </r>
  <r>
    <n v="133476"/>
    <x v="0"/>
    <x v="0"/>
    <x v="0"/>
    <x v="0"/>
    <x v="7"/>
    <x v="342"/>
    <x v="0"/>
    <x v="0"/>
    <s v="Tesseramento"/>
    <x v="1"/>
    <x v="3"/>
    <x v="0"/>
    <m/>
  </r>
  <r>
    <n v="226876"/>
    <x v="0"/>
    <x v="0"/>
    <x v="0"/>
    <x v="0"/>
    <x v="14"/>
    <x v="386"/>
    <x v="0"/>
    <x v="0"/>
    <s v="Tesseramento"/>
    <x v="1"/>
    <x v="3"/>
    <x v="0"/>
    <m/>
  </r>
  <r>
    <n v="188135"/>
    <x v="0"/>
    <x v="0"/>
    <x v="0"/>
    <x v="0"/>
    <x v="7"/>
    <x v="342"/>
    <x v="0"/>
    <x v="1"/>
    <s v="Tesseramento"/>
    <x v="1"/>
    <x v="4"/>
    <x v="0"/>
    <m/>
  </r>
  <r>
    <n v="189981"/>
    <x v="0"/>
    <x v="0"/>
    <x v="0"/>
    <x v="3"/>
    <x v="7"/>
    <x v="342"/>
    <x v="0"/>
    <x v="0"/>
    <s v="Tesseramento"/>
    <x v="1"/>
    <x v="4"/>
    <x v="0"/>
    <m/>
  </r>
  <r>
    <n v="192618"/>
    <x v="0"/>
    <x v="0"/>
    <x v="0"/>
    <x v="1"/>
    <x v="7"/>
    <x v="342"/>
    <x v="0"/>
    <x v="0"/>
    <s v="Tesseramento"/>
    <x v="1"/>
    <x v="0"/>
    <x v="0"/>
    <m/>
  </r>
  <r>
    <n v="17474"/>
    <x v="0"/>
    <x v="0"/>
    <x v="0"/>
    <x v="0"/>
    <x v="7"/>
    <x v="342"/>
    <x v="0"/>
    <x v="0"/>
    <s v="Tesseramento"/>
    <x v="1"/>
    <x v="4"/>
    <x v="0"/>
    <m/>
  </r>
  <r>
    <n v="140585"/>
    <x v="0"/>
    <x v="0"/>
    <x v="0"/>
    <x v="0"/>
    <x v="7"/>
    <x v="342"/>
    <x v="0"/>
    <x v="0"/>
    <s v="Tesseramento"/>
    <x v="1"/>
    <x v="3"/>
    <x v="0"/>
    <m/>
  </r>
  <r>
    <n v="17478"/>
    <x v="0"/>
    <x v="0"/>
    <x v="0"/>
    <x v="0"/>
    <x v="7"/>
    <x v="342"/>
    <x v="0"/>
    <x v="0"/>
    <s v="Tesseramento"/>
    <x v="1"/>
    <x v="4"/>
    <x v="0"/>
    <m/>
  </r>
  <r>
    <n v="171619"/>
    <x v="0"/>
    <x v="0"/>
    <x v="0"/>
    <x v="0"/>
    <x v="7"/>
    <x v="342"/>
    <x v="0"/>
    <x v="0"/>
    <s v="Tesseramento"/>
    <x v="1"/>
    <x v="1"/>
    <x v="0"/>
    <m/>
  </r>
  <r>
    <n v="15663"/>
    <x v="0"/>
    <x v="0"/>
    <x v="0"/>
    <x v="0"/>
    <x v="7"/>
    <x v="342"/>
    <x v="0"/>
    <x v="0"/>
    <s v="Tesseramento"/>
    <x v="1"/>
    <x v="4"/>
    <x v="0"/>
    <m/>
  </r>
  <r>
    <n v="33962"/>
    <x v="0"/>
    <x v="0"/>
    <x v="0"/>
    <x v="0"/>
    <x v="4"/>
    <x v="166"/>
    <x v="0"/>
    <x v="0"/>
    <s v="Tesseramento"/>
    <x v="1"/>
    <x v="3"/>
    <x v="0"/>
    <m/>
  </r>
  <r>
    <n v="44560"/>
    <x v="0"/>
    <x v="0"/>
    <x v="0"/>
    <x v="0"/>
    <x v="7"/>
    <x v="342"/>
    <x v="0"/>
    <x v="0"/>
    <s v="Tesseramento"/>
    <x v="1"/>
    <x v="4"/>
    <x v="0"/>
    <m/>
  </r>
  <r>
    <n v="208015"/>
    <x v="0"/>
    <x v="0"/>
    <x v="0"/>
    <x v="0"/>
    <x v="7"/>
    <x v="342"/>
    <x v="0"/>
    <x v="1"/>
    <s v="Tesseramento"/>
    <x v="1"/>
    <x v="3"/>
    <x v="0"/>
    <m/>
  </r>
  <r>
    <n v="55960"/>
    <x v="0"/>
    <x v="0"/>
    <x v="0"/>
    <x v="0"/>
    <x v="7"/>
    <x v="342"/>
    <x v="0"/>
    <x v="0"/>
    <s v="Tesseramento"/>
    <x v="1"/>
    <x v="4"/>
    <x v="0"/>
    <m/>
  </r>
  <r>
    <n v="90300"/>
    <x v="0"/>
    <x v="0"/>
    <x v="0"/>
    <x v="0"/>
    <x v="7"/>
    <x v="342"/>
    <x v="0"/>
    <x v="0"/>
    <s v="Tesseramento"/>
    <x v="1"/>
    <x v="0"/>
    <x v="0"/>
    <m/>
  </r>
  <r>
    <n v="93188"/>
    <x v="0"/>
    <x v="0"/>
    <x v="0"/>
    <x v="0"/>
    <x v="7"/>
    <x v="342"/>
    <x v="0"/>
    <x v="0"/>
    <s v="Tesseramento"/>
    <x v="1"/>
    <x v="4"/>
    <x v="0"/>
    <m/>
  </r>
  <r>
    <n v="70686"/>
    <x v="0"/>
    <x v="0"/>
    <x v="0"/>
    <x v="0"/>
    <x v="7"/>
    <x v="342"/>
    <x v="0"/>
    <x v="1"/>
    <s v="Tesseramento"/>
    <x v="1"/>
    <x v="3"/>
    <x v="0"/>
    <m/>
  </r>
  <r>
    <n v="95014"/>
    <x v="0"/>
    <x v="0"/>
    <x v="0"/>
    <x v="0"/>
    <x v="7"/>
    <x v="342"/>
    <x v="0"/>
    <x v="0"/>
    <s v="Tesseramento"/>
    <x v="1"/>
    <x v="0"/>
    <x v="0"/>
    <m/>
  </r>
  <r>
    <n v="44548"/>
    <x v="0"/>
    <x v="0"/>
    <x v="0"/>
    <x v="0"/>
    <x v="7"/>
    <x v="342"/>
    <x v="0"/>
    <x v="0"/>
    <s v="Tesseramento"/>
    <x v="1"/>
    <x v="3"/>
    <x v="0"/>
    <m/>
  </r>
  <r>
    <n v="10327"/>
    <x v="0"/>
    <x v="0"/>
    <x v="0"/>
    <x v="0"/>
    <x v="7"/>
    <x v="342"/>
    <x v="0"/>
    <x v="0"/>
    <s v="Tesseramento"/>
    <x v="1"/>
    <x v="1"/>
    <x v="0"/>
    <m/>
  </r>
  <r>
    <n v="10324"/>
    <x v="0"/>
    <x v="0"/>
    <x v="0"/>
    <x v="0"/>
    <x v="7"/>
    <x v="342"/>
    <x v="0"/>
    <x v="0"/>
    <s v="Tesseramento"/>
    <x v="1"/>
    <x v="3"/>
    <x v="0"/>
    <m/>
  </r>
  <r>
    <n v="37033"/>
    <x v="0"/>
    <x v="0"/>
    <x v="0"/>
    <x v="0"/>
    <x v="7"/>
    <x v="342"/>
    <x v="0"/>
    <x v="0"/>
    <s v="Tesseramento"/>
    <x v="1"/>
    <x v="4"/>
    <x v="0"/>
    <m/>
  </r>
  <r>
    <n v="162347"/>
    <x v="0"/>
    <x v="0"/>
    <x v="0"/>
    <x v="0"/>
    <x v="7"/>
    <x v="342"/>
    <x v="0"/>
    <x v="0"/>
    <s v="Tesseramento"/>
    <x v="1"/>
    <x v="3"/>
    <x v="0"/>
    <m/>
  </r>
  <r>
    <n v="110286"/>
    <x v="0"/>
    <x v="0"/>
    <x v="0"/>
    <x v="0"/>
    <x v="7"/>
    <x v="342"/>
    <x v="0"/>
    <x v="1"/>
    <s v="Tesseramento"/>
    <x v="1"/>
    <x v="0"/>
    <x v="0"/>
    <m/>
  </r>
  <r>
    <n v="197395"/>
    <x v="0"/>
    <x v="0"/>
    <x v="0"/>
    <x v="0"/>
    <x v="7"/>
    <x v="342"/>
    <x v="0"/>
    <x v="1"/>
    <s v="Tesseramento"/>
    <x v="1"/>
    <x v="4"/>
    <x v="0"/>
    <m/>
  </r>
  <r>
    <n v="71398"/>
    <x v="0"/>
    <x v="0"/>
    <x v="0"/>
    <x v="0"/>
    <x v="7"/>
    <x v="342"/>
    <x v="0"/>
    <x v="0"/>
    <s v="Tesseramento"/>
    <x v="1"/>
    <x v="0"/>
    <x v="0"/>
    <m/>
  </r>
  <r>
    <n v="17520"/>
    <x v="0"/>
    <x v="0"/>
    <x v="0"/>
    <x v="0"/>
    <x v="7"/>
    <x v="342"/>
    <x v="0"/>
    <x v="0"/>
    <s v="Tesseramento"/>
    <x v="1"/>
    <x v="4"/>
    <x v="0"/>
    <m/>
  </r>
  <r>
    <n v="102882"/>
    <x v="0"/>
    <x v="0"/>
    <x v="0"/>
    <x v="0"/>
    <x v="7"/>
    <x v="342"/>
    <x v="0"/>
    <x v="0"/>
    <s v="Tesseramento"/>
    <x v="1"/>
    <x v="0"/>
    <x v="0"/>
    <m/>
  </r>
  <r>
    <n v="83405"/>
    <x v="0"/>
    <x v="0"/>
    <x v="0"/>
    <x v="0"/>
    <x v="7"/>
    <x v="342"/>
    <x v="0"/>
    <x v="1"/>
    <s v="Tesseramento"/>
    <x v="1"/>
    <x v="3"/>
    <x v="0"/>
    <m/>
  </r>
  <r>
    <n v="95561"/>
    <x v="0"/>
    <x v="0"/>
    <x v="0"/>
    <x v="0"/>
    <x v="7"/>
    <x v="342"/>
    <x v="0"/>
    <x v="0"/>
    <s v="Tesseramento"/>
    <x v="1"/>
    <x v="4"/>
    <x v="0"/>
    <m/>
  </r>
  <r>
    <n v="47897"/>
    <x v="0"/>
    <x v="0"/>
    <x v="0"/>
    <x v="0"/>
    <x v="7"/>
    <x v="342"/>
    <x v="0"/>
    <x v="0"/>
    <s v="Tesseramento"/>
    <x v="1"/>
    <x v="3"/>
    <x v="0"/>
    <m/>
  </r>
  <r>
    <n v="53999"/>
    <x v="0"/>
    <x v="0"/>
    <x v="0"/>
    <x v="0"/>
    <x v="7"/>
    <x v="342"/>
    <x v="0"/>
    <x v="0"/>
    <s v="Tesseramento"/>
    <x v="1"/>
    <x v="4"/>
    <x v="0"/>
    <m/>
  </r>
  <r>
    <n v="17525"/>
    <x v="0"/>
    <x v="0"/>
    <x v="0"/>
    <x v="0"/>
    <x v="7"/>
    <x v="342"/>
    <x v="0"/>
    <x v="0"/>
    <s v="Tesseramento"/>
    <x v="1"/>
    <x v="4"/>
    <x v="0"/>
    <m/>
  </r>
  <r>
    <n v="112165"/>
    <x v="0"/>
    <x v="0"/>
    <x v="0"/>
    <x v="0"/>
    <x v="7"/>
    <x v="342"/>
    <x v="0"/>
    <x v="0"/>
    <s v="Tesseramento"/>
    <x v="1"/>
    <x v="0"/>
    <x v="0"/>
    <m/>
  </r>
  <r>
    <n v="114964"/>
    <x v="0"/>
    <x v="0"/>
    <x v="0"/>
    <x v="0"/>
    <x v="7"/>
    <x v="342"/>
    <x v="0"/>
    <x v="0"/>
    <s v="Tesseramento"/>
    <x v="1"/>
    <x v="0"/>
    <x v="0"/>
    <m/>
  </r>
  <r>
    <n v="17539"/>
    <x v="0"/>
    <x v="0"/>
    <x v="0"/>
    <x v="0"/>
    <x v="7"/>
    <x v="342"/>
    <x v="0"/>
    <x v="0"/>
    <s v="Tesseramento"/>
    <x v="1"/>
    <x v="4"/>
    <x v="0"/>
    <m/>
  </r>
  <r>
    <n v="191546"/>
    <x v="1"/>
    <x v="0"/>
    <x v="0"/>
    <x v="2"/>
    <x v="7"/>
    <x v="342"/>
    <x v="0"/>
    <x v="0"/>
    <s v="Tesseramento"/>
    <x v="1"/>
    <x v="5"/>
    <x v="0"/>
    <m/>
  </r>
  <r>
    <n v="64301"/>
    <x v="0"/>
    <x v="0"/>
    <x v="0"/>
    <x v="0"/>
    <x v="7"/>
    <x v="342"/>
    <x v="0"/>
    <x v="1"/>
    <s v="Tesseramento"/>
    <x v="1"/>
    <x v="4"/>
    <x v="0"/>
    <m/>
  </r>
  <r>
    <n v="180621"/>
    <x v="0"/>
    <x v="0"/>
    <x v="0"/>
    <x v="0"/>
    <x v="7"/>
    <x v="342"/>
    <x v="0"/>
    <x v="0"/>
    <s v="Tesseramento"/>
    <x v="1"/>
    <x v="3"/>
    <x v="0"/>
    <m/>
  </r>
  <r>
    <n v="109233"/>
    <x v="0"/>
    <x v="0"/>
    <x v="0"/>
    <x v="0"/>
    <x v="7"/>
    <x v="342"/>
    <x v="0"/>
    <x v="0"/>
    <s v="Tesseramento"/>
    <x v="1"/>
    <x v="3"/>
    <x v="0"/>
    <m/>
  </r>
  <r>
    <n v="86235"/>
    <x v="0"/>
    <x v="0"/>
    <x v="0"/>
    <x v="0"/>
    <x v="7"/>
    <x v="342"/>
    <x v="0"/>
    <x v="0"/>
    <s v="Tesseramento"/>
    <x v="1"/>
    <x v="0"/>
    <x v="0"/>
    <m/>
  </r>
  <r>
    <n v="206470"/>
    <x v="0"/>
    <x v="0"/>
    <x v="0"/>
    <x v="0"/>
    <x v="7"/>
    <x v="342"/>
    <x v="0"/>
    <x v="0"/>
    <s v="Tesseramento"/>
    <x v="1"/>
    <x v="3"/>
    <x v="0"/>
    <m/>
  </r>
  <r>
    <n v="17547"/>
    <x v="0"/>
    <x v="0"/>
    <x v="0"/>
    <x v="0"/>
    <x v="7"/>
    <x v="342"/>
    <x v="0"/>
    <x v="1"/>
    <s v="Tesseramento"/>
    <x v="1"/>
    <x v="4"/>
    <x v="0"/>
    <m/>
  </r>
  <r>
    <n v="176693"/>
    <x v="0"/>
    <x v="0"/>
    <x v="0"/>
    <x v="1"/>
    <x v="7"/>
    <x v="342"/>
    <x v="0"/>
    <x v="1"/>
    <s v="Tesseramento"/>
    <x v="1"/>
    <x v="3"/>
    <x v="0"/>
    <m/>
  </r>
  <r>
    <n v="17553"/>
    <x v="0"/>
    <x v="0"/>
    <x v="0"/>
    <x v="0"/>
    <x v="7"/>
    <x v="342"/>
    <x v="0"/>
    <x v="1"/>
    <s v="Tesseramento"/>
    <x v="1"/>
    <x v="0"/>
    <x v="0"/>
    <m/>
  </r>
  <r>
    <n v="98605"/>
    <x v="0"/>
    <x v="0"/>
    <x v="0"/>
    <x v="0"/>
    <x v="7"/>
    <x v="342"/>
    <x v="0"/>
    <x v="1"/>
    <s v="Tesseramento"/>
    <x v="1"/>
    <x v="4"/>
    <x v="0"/>
    <m/>
  </r>
  <r>
    <n v="17556"/>
    <x v="0"/>
    <x v="0"/>
    <x v="0"/>
    <x v="0"/>
    <x v="7"/>
    <x v="342"/>
    <x v="0"/>
    <x v="1"/>
    <s v="Tesseramento"/>
    <x v="1"/>
    <x v="0"/>
    <x v="0"/>
    <m/>
  </r>
  <r>
    <n v="17555"/>
    <x v="0"/>
    <x v="0"/>
    <x v="0"/>
    <x v="0"/>
    <x v="7"/>
    <x v="342"/>
    <x v="0"/>
    <x v="1"/>
    <s v="Tesseramento"/>
    <x v="1"/>
    <x v="4"/>
    <x v="0"/>
    <m/>
  </r>
  <r>
    <n v="18080"/>
    <x v="0"/>
    <x v="0"/>
    <x v="0"/>
    <x v="0"/>
    <x v="7"/>
    <x v="342"/>
    <x v="0"/>
    <x v="0"/>
    <s v="Tesseramento"/>
    <x v="1"/>
    <x v="4"/>
    <x v="0"/>
    <m/>
  </r>
  <r>
    <n v="17557"/>
    <x v="0"/>
    <x v="0"/>
    <x v="0"/>
    <x v="0"/>
    <x v="7"/>
    <x v="342"/>
    <x v="0"/>
    <x v="0"/>
    <s v="Tesseramento"/>
    <x v="1"/>
    <x v="4"/>
    <x v="0"/>
    <m/>
  </r>
  <r>
    <n v="17562"/>
    <x v="0"/>
    <x v="0"/>
    <x v="0"/>
    <x v="1"/>
    <x v="7"/>
    <x v="342"/>
    <x v="0"/>
    <x v="1"/>
    <s v="Tesseramento"/>
    <x v="1"/>
    <x v="4"/>
    <x v="0"/>
    <m/>
  </r>
  <r>
    <n v="54056"/>
    <x v="0"/>
    <x v="0"/>
    <x v="0"/>
    <x v="0"/>
    <x v="7"/>
    <x v="342"/>
    <x v="0"/>
    <x v="0"/>
    <s v="Tesseramento"/>
    <x v="1"/>
    <x v="0"/>
    <x v="0"/>
    <m/>
  </r>
  <r>
    <n v="17569"/>
    <x v="0"/>
    <x v="0"/>
    <x v="0"/>
    <x v="0"/>
    <x v="7"/>
    <x v="342"/>
    <x v="0"/>
    <x v="0"/>
    <s v="Tesseramento"/>
    <x v="1"/>
    <x v="4"/>
    <x v="0"/>
    <m/>
  </r>
  <r>
    <n v="17574"/>
    <x v="0"/>
    <x v="0"/>
    <x v="0"/>
    <x v="0"/>
    <x v="7"/>
    <x v="342"/>
    <x v="0"/>
    <x v="1"/>
    <s v="Tesseramento"/>
    <x v="1"/>
    <x v="4"/>
    <x v="0"/>
    <m/>
  </r>
  <r>
    <n v="41225"/>
    <x v="0"/>
    <x v="0"/>
    <x v="0"/>
    <x v="0"/>
    <x v="7"/>
    <x v="342"/>
    <x v="0"/>
    <x v="0"/>
    <s v="Tesseramento"/>
    <x v="1"/>
    <x v="4"/>
    <x v="0"/>
    <m/>
  </r>
  <r>
    <n v="53831"/>
    <x v="0"/>
    <x v="0"/>
    <x v="0"/>
    <x v="0"/>
    <x v="7"/>
    <x v="342"/>
    <x v="0"/>
    <x v="1"/>
    <s v="Tesseramento"/>
    <x v="1"/>
    <x v="4"/>
    <x v="0"/>
    <m/>
  </r>
  <r>
    <n v="114965"/>
    <x v="0"/>
    <x v="0"/>
    <x v="0"/>
    <x v="0"/>
    <x v="7"/>
    <x v="342"/>
    <x v="0"/>
    <x v="1"/>
    <s v="Tesseramento"/>
    <x v="1"/>
    <x v="4"/>
    <x v="0"/>
    <m/>
  </r>
  <r>
    <n v="49193"/>
    <x v="0"/>
    <x v="0"/>
    <x v="0"/>
    <x v="0"/>
    <x v="7"/>
    <x v="342"/>
    <x v="0"/>
    <x v="0"/>
    <s v="Tesseramento"/>
    <x v="1"/>
    <x v="3"/>
    <x v="0"/>
    <m/>
  </r>
  <r>
    <n v="30987"/>
    <x v="0"/>
    <x v="0"/>
    <x v="0"/>
    <x v="0"/>
    <x v="7"/>
    <x v="342"/>
    <x v="0"/>
    <x v="0"/>
    <s v="Tesseramento"/>
    <x v="1"/>
    <x v="3"/>
    <x v="0"/>
    <m/>
  </r>
  <r>
    <n v="72452"/>
    <x v="0"/>
    <x v="0"/>
    <x v="0"/>
    <x v="0"/>
    <x v="7"/>
    <x v="342"/>
    <x v="0"/>
    <x v="0"/>
    <s v="Tesseramento"/>
    <x v="1"/>
    <x v="4"/>
    <x v="0"/>
    <m/>
  </r>
  <r>
    <n v="108581"/>
    <x v="0"/>
    <x v="0"/>
    <x v="0"/>
    <x v="0"/>
    <x v="7"/>
    <x v="342"/>
    <x v="0"/>
    <x v="1"/>
    <s v="Tesseramento"/>
    <x v="1"/>
    <x v="3"/>
    <x v="0"/>
    <m/>
  </r>
  <r>
    <n v="17579"/>
    <x v="0"/>
    <x v="0"/>
    <x v="0"/>
    <x v="0"/>
    <x v="7"/>
    <x v="342"/>
    <x v="0"/>
    <x v="0"/>
    <s v="Tesseramento"/>
    <x v="1"/>
    <x v="4"/>
    <x v="0"/>
    <m/>
  </r>
  <r>
    <n v="86127"/>
    <x v="0"/>
    <x v="0"/>
    <x v="0"/>
    <x v="0"/>
    <x v="7"/>
    <x v="342"/>
    <x v="0"/>
    <x v="0"/>
    <s v="Tesseramento"/>
    <x v="1"/>
    <x v="1"/>
    <x v="0"/>
    <m/>
  </r>
  <r>
    <n v="17578"/>
    <x v="0"/>
    <x v="0"/>
    <x v="0"/>
    <x v="0"/>
    <x v="7"/>
    <x v="342"/>
    <x v="0"/>
    <x v="1"/>
    <s v="Tesseramento"/>
    <x v="1"/>
    <x v="4"/>
    <x v="0"/>
    <m/>
  </r>
  <r>
    <n v="221529"/>
    <x v="0"/>
    <x v="0"/>
    <x v="0"/>
    <x v="0"/>
    <x v="7"/>
    <x v="342"/>
    <x v="0"/>
    <x v="0"/>
    <s v="Tesseramento"/>
    <x v="1"/>
    <x v="0"/>
    <x v="0"/>
    <m/>
  </r>
  <r>
    <n v="48570"/>
    <x v="0"/>
    <x v="0"/>
    <x v="0"/>
    <x v="0"/>
    <x v="7"/>
    <x v="342"/>
    <x v="0"/>
    <x v="0"/>
    <s v="Tesseramento"/>
    <x v="1"/>
    <x v="4"/>
    <x v="0"/>
    <m/>
  </r>
  <r>
    <n v="204239"/>
    <x v="0"/>
    <x v="0"/>
    <x v="0"/>
    <x v="0"/>
    <x v="7"/>
    <x v="342"/>
    <x v="0"/>
    <x v="0"/>
    <s v="Tesseramento"/>
    <x v="1"/>
    <x v="0"/>
    <x v="0"/>
    <m/>
  </r>
  <r>
    <n v="41966"/>
    <x v="0"/>
    <x v="0"/>
    <x v="0"/>
    <x v="0"/>
    <x v="7"/>
    <x v="342"/>
    <x v="0"/>
    <x v="1"/>
    <s v="Tesseramento"/>
    <x v="1"/>
    <x v="4"/>
    <x v="0"/>
    <m/>
  </r>
  <r>
    <n v="149048"/>
    <x v="0"/>
    <x v="0"/>
    <x v="0"/>
    <x v="0"/>
    <x v="7"/>
    <x v="342"/>
    <x v="0"/>
    <x v="0"/>
    <s v="Tesseramento"/>
    <x v="1"/>
    <x v="0"/>
    <x v="0"/>
    <m/>
  </r>
  <r>
    <n v="232179"/>
    <x v="0"/>
    <x v="0"/>
    <x v="0"/>
    <x v="1"/>
    <x v="14"/>
    <x v="386"/>
    <x v="0"/>
    <x v="0"/>
    <s v="Tesseramento"/>
    <x v="1"/>
    <x v="0"/>
    <x v="0"/>
    <m/>
  </r>
  <r>
    <n v="227064"/>
    <x v="0"/>
    <x v="0"/>
    <x v="0"/>
    <x v="0"/>
    <x v="14"/>
    <x v="386"/>
    <x v="0"/>
    <x v="0"/>
    <s v="Tesseramento"/>
    <x v="1"/>
    <x v="4"/>
    <x v="0"/>
    <m/>
  </r>
  <r>
    <n v="156249"/>
    <x v="0"/>
    <x v="0"/>
    <x v="0"/>
    <x v="0"/>
    <x v="14"/>
    <x v="386"/>
    <x v="0"/>
    <x v="0"/>
    <s v="Tesseramento"/>
    <x v="1"/>
    <x v="0"/>
    <x v="0"/>
    <m/>
  </r>
  <r>
    <n v="135358"/>
    <x v="0"/>
    <x v="0"/>
    <x v="0"/>
    <x v="0"/>
    <x v="14"/>
    <x v="386"/>
    <x v="0"/>
    <x v="0"/>
    <s v="Tesseramento"/>
    <x v="1"/>
    <x v="3"/>
    <x v="0"/>
    <m/>
  </r>
  <r>
    <n v="17590"/>
    <x v="0"/>
    <x v="0"/>
    <x v="0"/>
    <x v="0"/>
    <x v="7"/>
    <x v="342"/>
    <x v="0"/>
    <x v="0"/>
    <s v="Tesseramento"/>
    <x v="1"/>
    <x v="4"/>
    <x v="0"/>
    <m/>
  </r>
  <r>
    <n v="21500"/>
    <x v="0"/>
    <x v="0"/>
    <x v="0"/>
    <x v="0"/>
    <x v="7"/>
    <x v="342"/>
    <x v="0"/>
    <x v="1"/>
    <s v="Tesseramento"/>
    <x v="1"/>
    <x v="3"/>
    <x v="0"/>
    <m/>
  </r>
  <r>
    <n v="103308"/>
    <x v="0"/>
    <x v="0"/>
    <x v="0"/>
    <x v="0"/>
    <x v="7"/>
    <x v="342"/>
    <x v="0"/>
    <x v="0"/>
    <s v="Tesseramento"/>
    <x v="1"/>
    <x v="3"/>
    <x v="0"/>
    <m/>
  </r>
  <r>
    <n v="41968"/>
    <x v="0"/>
    <x v="0"/>
    <x v="0"/>
    <x v="0"/>
    <x v="7"/>
    <x v="342"/>
    <x v="0"/>
    <x v="0"/>
    <s v="Tesseramento"/>
    <x v="1"/>
    <x v="0"/>
    <x v="0"/>
    <m/>
  </r>
  <r>
    <n v="17593"/>
    <x v="0"/>
    <x v="0"/>
    <x v="0"/>
    <x v="0"/>
    <x v="7"/>
    <x v="342"/>
    <x v="0"/>
    <x v="0"/>
    <s v="Tesseramento"/>
    <x v="1"/>
    <x v="4"/>
    <x v="0"/>
    <m/>
  </r>
  <r>
    <n v="17592"/>
    <x v="0"/>
    <x v="0"/>
    <x v="0"/>
    <x v="0"/>
    <x v="7"/>
    <x v="342"/>
    <x v="0"/>
    <x v="1"/>
    <s v="Tesseramento"/>
    <x v="1"/>
    <x v="4"/>
    <x v="0"/>
    <m/>
  </r>
  <r>
    <n v="84754"/>
    <x v="0"/>
    <x v="0"/>
    <x v="0"/>
    <x v="0"/>
    <x v="7"/>
    <x v="342"/>
    <x v="0"/>
    <x v="0"/>
    <s v="Tesseramento"/>
    <x v="1"/>
    <x v="4"/>
    <x v="0"/>
    <m/>
  </r>
  <r>
    <n v="63582"/>
    <x v="0"/>
    <x v="0"/>
    <x v="0"/>
    <x v="0"/>
    <x v="7"/>
    <x v="342"/>
    <x v="0"/>
    <x v="0"/>
    <s v="Tesseramento"/>
    <x v="1"/>
    <x v="4"/>
    <x v="0"/>
    <m/>
  </r>
  <r>
    <n v="150393"/>
    <x v="0"/>
    <x v="0"/>
    <x v="0"/>
    <x v="0"/>
    <x v="7"/>
    <x v="342"/>
    <x v="0"/>
    <x v="1"/>
    <s v="Tesseramento"/>
    <x v="1"/>
    <x v="0"/>
    <x v="0"/>
    <m/>
  </r>
  <r>
    <n v="146507"/>
    <x v="0"/>
    <x v="0"/>
    <x v="0"/>
    <x v="0"/>
    <x v="7"/>
    <x v="342"/>
    <x v="0"/>
    <x v="0"/>
    <s v="Tesseramento"/>
    <x v="1"/>
    <x v="1"/>
    <x v="0"/>
    <m/>
  </r>
  <r>
    <n v="199936"/>
    <x v="0"/>
    <x v="0"/>
    <x v="0"/>
    <x v="0"/>
    <x v="7"/>
    <x v="342"/>
    <x v="0"/>
    <x v="0"/>
    <s v="Tesseramento"/>
    <x v="1"/>
    <x v="3"/>
    <x v="0"/>
    <m/>
  </r>
  <r>
    <n v="17600"/>
    <x v="0"/>
    <x v="0"/>
    <x v="0"/>
    <x v="0"/>
    <x v="7"/>
    <x v="342"/>
    <x v="0"/>
    <x v="0"/>
    <s v="Tesseramento"/>
    <x v="1"/>
    <x v="4"/>
    <x v="0"/>
    <m/>
  </r>
  <r>
    <n v="17599"/>
    <x v="0"/>
    <x v="0"/>
    <x v="0"/>
    <x v="0"/>
    <x v="7"/>
    <x v="342"/>
    <x v="0"/>
    <x v="1"/>
    <s v="Tesseramento"/>
    <x v="1"/>
    <x v="4"/>
    <x v="0"/>
    <m/>
  </r>
  <r>
    <n v="17615"/>
    <x v="0"/>
    <x v="0"/>
    <x v="0"/>
    <x v="0"/>
    <x v="7"/>
    <x v="342"/>
    <x v="0"/>
    <x v="0"/>
    <s v="Tesseramento"/>
    <x v="1"/>
    <x v="4"/>
    <x v="0"/>
    <m/>
  </r>
  <r>
    <n v="140589"/>
    <x v="0"/>
    <x v="0"/>
    <x v="0"/>
    <x v="0"/>
    <x v="7"/>
    <x v="342"/>
    <x v="0"/>
    <x v="0"/>
    <s v="Tesseramento"/>
    <x v="1"/>
    <x v="3"/>
    <x v="0"/>
    <m/>
  </r>
  <r>
    <n v="124982"/>
    <x v="0"/>
    <x v="0"/>
    <x v="0"/>
    <x v="0"/>
    <x v="7"/>
    <x v="342"/>
    <x v="0"/>
    <x v="0"/>
    <s v="Tesseramento"/>
    <x v="1"/>
    <x v="1"/>
    <x v="0"/>
    <m/>
  </r>
  <r>
    <n v="15063"/>
    <x v="0"/>
    <x v="0"/>
    <x v="0"/>
    <x v="0"/>
    <x v="4"/>
    <x v="179"/>
    <x v="0"/>
    <x v="0"/>
    <s v="Tesseramento"/>
    <x v="1"/>
    <x v="1"/>
    <x v="0"/>
    <m/>
  </r>
  <r>
    <n v="209338"/>
    <x v="0"/>
    <x v="0"/>
    <x v="0"/>
    <x v="0"/>
    <x v="7"/>
    <x v="342"/>
    <x v="0"/>
    <x v="0"/>
    <s v="Tesseramento"/>
    <x v="1"/>
    <x v="3"/>
    <x v="0"/>
    <m/>
  </r>
  <r>
    <n v="134109"/>
    <x v="0"/>
    <x v="0"/>
    <x v="0"/>
    <x v="0"/>
    <x v="4"/>
    <x v="235"/>
    <x v="0"/>
    <x v="0"/>
    <s v="Tesseramento"/>
    <x v="0"/>
    <x v="0"/>
    <x v="0"/>
    <m/>
  </r>
  <r>
    <n v="17616"/>
    <x v="0"/>
    <x v="0"/>
    <x v="0"/>
    <x v="0"/>
    <x v="7"/>
    <x v="342"/>
    <x v="0"/>
    <x v="0"/>
    <s v="Tesseramento"/>
    <x v="1"/>
    <x v="4"/>
    <x v="0"/>
    <m/>
  </r>
  <r>
    <n v="58553"/>
    <x v="0"/>
    <x v="0"/>
    <x v="0"/>
    <x v="0"/>
    <x v="7"/>
    <x v="342"/>
    <x v="0"/>
    <x v="0"/>
    <s v="Tesseramento"/>
    <x v="1"/>
    <x v="4"/>
    <x v="0"/>
    <m/>
  </r>
  <r>
    <n v="146000"/>
    <x v="0"/>
    <x v="0"/>
    <x v="0"/>
    <x v="1"/>
    <x v="4"/>
    <x v="235"/>
    <x v="0"/>
    <x v="0"/>
    <s v="Tesseramento"/>
    <x v="0"/>
    <x v="0"/>
    <x v="0"/>
    <m/>
  </r>
  <r>
    <n v="61026"/>
    <x v="0"/>
    <x v="0"/>
    <x v="0"/>
    <x v="0"/>
    <x v="7"/>
    <x v="342"/>
    <x v="0"/>
    <x v="1"/>
    <s v="Tesseramento"/>
    <x v="1"/>
    <x v="4"/>
    <x v="0"/>
    <m/>
  </r>
  <r>
    <n v="226350"/>
    <x v="0"/>
    <x v="0"/>
    <x v="0"/>
    <x v="0"/>
    <x v="4"/>
    <x v="235"/>
    <x v="0"/>
    <x v="0"/>
    <s v="Tesseramento"/>
    <x v="0"/>
    <x v="0"/>
    <x v="0"/>
    <m/>
  </r>
  <r>
    <n v="17622"/>
    <x v="0"/>
    <x v="0"/>
    <x v="0"/>
    <x v="0"/>
    <x v="7"/>
    <x v="342"/>
    <x v="0"/>
    <x v="1"/>
    <s v="Tesseramento"/>
    <x v="1"/>
    <x v="4"/>
    <x v="0"/>
    <m/>
  </r>
  <r>
    <n v="217911"/>
    <x v="0"/>
    <x v="0"/>
    <x v="0"/>
    <x v="0"/>
    <x v="4"/>
    <x v="235"/>
    <x v="0"/>
    <x v="0"/>
    <s v="Tesseramento"/>
    <x v="0"/>
    <x v="1"/>
    <x v="0"/>
    <m/>
  </r>
  <r>
    <n v="134757"/>
    <x v="0"/>
    <x v="0"/>
    <x v="0"/>
    <x v="0"/>
    <x v="4"/>
    <x v="179"/>
    <x v="0"/>
    <x v="1"/>
    <s v="Tesseramento"/>
    <x v="1"/>
    <x v="1"/>
    <x v="0"/>
    <m/>
  </r>
  <r>
    <n v="181394"/>
    <x v="0"/>
    <x v="0"/>
    <x v="0"/>
    <x v="0"/>
    <x v="4"/>
    <x v="235"/>
    <x v="0"/>
    <x v="0"/>
    <s v="Tesseramento"/>
    <x v="0"/>
    <x v="0"/>
    <x v="0"/>
    <m/>
  </r>
  <r>
    <n v="121091"/>
    <x v="0"/>
    <x v="0"/>
    <x v="0"/>
    <x v="0"/>
    <x v="7"/>
    <x v="342"/>
    <x v="0"/>
    <x v="1"/>
    <s v="Tesseramento"/>
    <x v="1"/>
    <x v="0"/>
    <x v="0"/>
    <m/>
  </r>
  <r>
    <n v="17625"/>
    <x v="0"/>
    <x v="0"/>
    <x v="0"/>
    <x v="0"/>
    <x v="7"/>
    <x v="342"/>
    <x v="0"/>
    <x v="0"/>
    <s v="Tesseramento"/>
    <x v="1"/>
    <x v="4"/>
    <x v="0"/>
    <m/>
  </r>
  <r>
    <n v="78992"/>
    <x v="0"/>
    <x v="0"/>
    <x v="0"/>
    <x v="0"/>
    <x v="8"/>
    <x v="112"/>
    <x v="0"/>
    <x v="0"/>
    <s v="Tesseramento"/>
    <x v="1"/>
    <x v="3"/>
    <x v="0"/>
    <m/>
  </r>
  <r>
    <n v="17626"/>
    <x v="0"/>
    <x v="0"/>
    <x v="0"/>
    <x v="0"/>
    <x v="7"/>
    <x v="342"/>
    <x v="0"/>
    <x v="1"/>
    <s v="Tesseramento"/>
    <x v="1"/>
    <x v="4"/>
    <x v="0"/>
    <m/>
  </r>
  <r>
    <n v="4348"/>
    <x v="0"/>
    <x v="0"/>
    <x v="0"/>
    <x v="0"/>
    <x v="7"/>
    <x v="342"/>
    <x v="0"/>
    <x v="1"/>
    <s v="Tesseramento"/>
    <x v="1"/>
    <x v="3"/>
    <x v="0"/>
    <m/>
  </r>
  <r>
    <n v="4361"/>
    <x v="0"/>
    <x v="0"/>
    <x v="0"/>
    <x v="0"/>
    <x v="7"/>
    <x v="342"/>
    <x v="0"/>
    <x v="0"/>
    <s v="Tesseramento"/>
    <x v="1"/>
    <x v="3"/>
    <x v="0"/>
    <m/>
  </r>
  <r>
    <n v="17634"/>
    <x v="0"/>
    <x v="0"/>
    <x v="0"/>
    <x v="0"/>
    <x v="7"/>
    <x v="342"/>
    <x v="0"/>
    <x v="0"/>
    <s v="Tesseramento"/>
    <x v="1"/>
    <x v="4"/>
    <x v="0"/>
    <m/>
  </r>
  <r>
    <n v="17635"/>
    <x v="0"/>
    <x v="0"/>
    <x v="0"/>
    <x v="0"/>
    <x v="7"/>
    <x v="342"/>
    <x v="0"/>
    <x v="1"/>
    <s v="Tesseramento"/>
    <x v="1"/>
    <x v="4"/>
    <x v="0"/>
    <m/>
  </r>
  <r>
    <n v="128837"/>
    <x v="0"/>
    <x v="0"/>
    <x v="0"/>
    <x v="0"/>
    <x v="7"/>
    <x v="342"/>
    <x v="0"/>
    <x v="0"/>
    <s v="Tesseramento"/>
    <x v="1"/>
    <x v="0"/>
    <x v="0"/>
    <m/>
  </r>
  <r>
    <n v="37059"/>
    <x v="0"/>
    <x v="0"/>
    <x v="0"/>
    <x v="0"/>
    <x v="7"/>
    <x v="342"/>
    <x v="0"/>
    <x v="1"/>
    <s v="Tesseramento"/>
    <x v="1"/>
    <x v="4"/>
    <x v="0"/>
    <m/>
  </r>
  <r>
    <n v="37058"/>
    <x v="0"/>
    <x v="0"/>
    <x v="0"/>
    <x v="0"/>
    <x v="7"/>
    <x v="342"/>
    <x v="0"/>
    <x v="1"/>
    <s v="Tesseramento"/>
    <x v="1"/>
    <x v="4"/>
    <x v="0"/>
    <m/>
  </r>
  <r>
    <n v="44556"/>
    <x v="0"/>
    <x v="0"/>
    <x v="0"/>
    <x v="0"/>
    <x v="7"/>
    <x v="342"/>
    <x v="0"/>
    <x v="0"/>
    <s v="Tesseramento"/>
    <x v="1"/>
    <x v="4"/>
    <x v="0"/>
    <m/>
  </r>
  <r>
    <n v="91817"/>
    <x v="0"/>
    <x v="0"/>
    <x v="0"/>
    <x v="0"/>
    <x v="7"/>
    <x v="342"/>
    <x v="0"/>
    <x v="0"/>
    <s v="Tesseramento"/>
    <x v="1"/>
    <x v="0"/>
    <x v="0"/>
    <m/>
  </r>
  <r>
    <n v="17456"/>
    <x v="0"/>
    <x v="0"/>
    <x v="0"/>
    <x v="0"/>
    <x v="7"/>
    <x v="342"/>
    <x v="0"/>
    <x v="1"/>
    <s v="Tesseramento"/>
    <x v="1"/>
    <x v="4"/>
    <x v="0"/>
    <m/>
  </r>
  <r>
    <n v="17641"/>
    <x v="0"/>
    <x v="0"/>
    <x v="0"/>
    <x v="0"/>
    <x v="7"/>
    <x v="342"/>
    <x v="0"/>
    <x v="1"/>
    <s v="Tesseramento"/>
    <x v="1"/>
    <x v="4"/>
    <x v="0"/>
    <m/>
  </r>
  <r>
    <n v="1162"/>
    <x v="0"/>
    <x v="0"/>
    <x v="0"/>
    <x v="0"/>
    <x v="7"/>
    <x v="342"/>
    <x v="0"/>
    <x v="0"/>
    <s v="Tesseramento"/>
    <x v="1"/>
    <x v="4"/>
    <x v="0"/>
    <m/>
  </r>
  <r>
    <n v="19246"/>
    <x v="0"/>
    <x v="0"/>
    <x v="0"/>
    <x v="0"/>
    <x v="7"/>
    <x v="342"/>
    <x v="0"/>
    <x v="0"/>
    <s v="Tesseramento"/>
    <x v="1"/>
    <x v="4"/>
    <x v="0"/>
    <m/>
  </r>
  <r>
    <n v="100647"/>
    <x v="0"/>
    <x v="0"/>
    <x v="0"/>
    <x v="0"/>
    <x v="7"/>
    <x v="342"/>
    <x v="0"/>
    <x v="1"/>
    <s v="Tesseramento"/>
    <x v="1"/>
    <x v="3"/>
    <x v="0"/>
    <m/>
  </r>
  <r>
    <n v="83961"/>
    <x v="0"/>
    <x v="0"/>
    <x v="0"/>
    <x v="0"/>
    <x v="7"/>
    <x v="342"/>
    <x v="0"/>
    <x v="0"/>
    <s v="Tesseramento"/>
    <x v="1"/>
    <x v="0"/>
    <x v="0"/>
    <m/>
  </r>
  <r>
    <n v="17646"/>
    <x v="0"/>
    <x v="0"/>
    <x v="0"/>
    <x v="0"/>
    <x v="7"/>
    <x v="342"/>
    <x v="0"/>
    <x v="1"/>
    <s v="Tesseramento"/>
    <x v="1"/>
    <x v="3"/>
    <x v="0"/>
    <m/>
  </r>
  <r>
    <n v="17645"/>
    <x v="0"/>
    <x v="0"/>
    <x v="0"/>
    <x v="0"/>
    <x v="7"/>
    <x v="342"/>
    <x v="0"/>
    <x v="0"/>
    <s v="Tesseramento"/>
    <x v="1"/>
    <x v="3"/>
    <x v="0"/>
    <m/>
  </r>
  <r>
    <n v="17652"/>
    <x v="0"/>
    <x v="0"/>
    <x v="0"/>
    <x v="0"/>
    <x v="7"/>
    <x v="342"/>
    <x v="0"/>
    <x v="0"/>
    <s v="Tesseramento"/>
    <x v="1"/>
    <x v="4"/>
    <x v="0"/>
    <m/>
  </r>
  <r>
    <n v="49194"/>
    <x v="0"/>
    <x v="0"/>
    <x v="0"/>
    <x v="0"/>
    <x v="7"/>
    <x v="342"/>
    <x v="0"/>
    <x v="0"/>
    <s v="Tesseramento"/>
    <x v="1"/>
    <x v="4"/>
    <x v="0"/>
    <m/>
  </r>
  <r>
    <n v="17654"/>
    <x v="0"/>
    <x v="0"/>
    <x v="0"/>
    <x v="0"/>
    <x v="7"/>
    <x v="342"/>
    <x v="0"/>
    <x v="0"/>
    <s v="Tesseramento"/>
    <x v="1"/>
    <x v="0"/>
    <x v="0"/>
    <m/>
  </r>
  <r>
    <n v="53833"/>
    <x v="0"/>
    <x v="0"/>
    <x v="0"/>
    <x v="0"/>
    <x v="7"/>
    <x v="342"/>
    <x v="0"/>
    <x v="1"/>
    <s v="Tesseramento"/>
    <x v="1"/>
    <x v="4"/>
    <x v="0"/>
    <m/>
  </r>
  <r>
    <n v="53834"/>
    <x v="0"/>
    <x v="0"/>
    <x v="0"/>
    <x v="0"/>
    <x v="7"/>
    <x v="342"/>
    <x v="0"/>
    <x v="0"/>
    <s v="Tesseramento"/>
    <x v="1"/>
    <x v="4"/>
    <x v="0"/>
    <m/>
  </r>
  <r>
    <n v="17657"/>
    <x v="0"/>
    <x v="0"/>
    <x v="0"/>
    <x v="0"/>
    <x v="7"/>
    <x v="342"/>
    <x v="0"/>
    <x v="0"/>
    <s v="Tesseramento"/>
    <x v="1"/>
    <x v="4"/>
    <x v="0"/>
    <m/>
  </r>
  <r>
    <n v="17658"/>
    <x v="0"/>
    <x v="0"/>
    <x v="0"/>
    <x v="0"/>
    <x v="7"/>
    <x v="342"/>
    <x v="0"/>
    <x v="1"/>
    <s v="Tesseramento"/>
    <x v="1"/>
    <x v="4"/>
    <x v="0"/>
    <m/>
  </r>
  <r>
    <n v="70687"/>
    <x v="0"/>
    <x v="0"/>
    <x v="0"/>
    <x v="0"/>
    <x v="7"/>
    <x v="342"/>
    <x v="0"/>
    <x v="0"/>
    <s v="Tesseramento"/>
    <x v="1"/>
    <x v="0"/>
    <x v="0"/>
    <m/>
  </r>
  <r>
    <n v="81867"/>
    <x v="0"/>
    <x v="0"/>
    <x v="0"/>
    <x v="0"/>
    <x v="7"/>
    <x v="342"/>
    <x v="0"/>
    <x v="0"/>
    <s v="Tesseramento"/>
    <x v="1"/>
    <x v="0"/>
    <x v="0"/>
    <m/>
  </r>
  <r>
    <n v="119333"/>
    <x v="0"/>
    <x v="0"/>
    <x v="0"/>
    <x v="0"/>
    <x v="7"/>
    <x v="342"/>
    <x v="0"/>
    <x v="0"/>
    <s v="Tesseramento"/>
    <x v="1"/>
    <x v="0"/>
    <x v="0"/>
    <m/>
  </r>
  <r>
    <n v="151084"/>
    <x v="0"/>
    <x v="0"/>
    <x v="0"/>
    <x v="0"/>
    <x v="7"/>
    <x v="342"/>
    <x v="0"/>
    <x v="0"/>
    <s v="Tesseramento"/>
    <x v="1"/>
    <x v="3"/>
    <x v="0"/>
    <m/>
  </r>
  <r>
    <n v="17446"/>
    <x v="0"/>
    <x v="0"/>
    <x v="0"/>
    <x v="0"/>
    <x v="7"/>
    <x v="342"/>
    <x v="0"/>
    <x v="1"/>
    <s v="Tesseramento"/>
    <x v="1"/>
    <x v="4"/>
    <x v="0"/>
    <m/>
  </r>
  <r>
    <n v="107656"/>
    <x v="0"/>
    <x v="0"/>
    <x v="0"/>
    <x v="0"/>
    <x v="7"/>
    <x v="342"/>
    <x v="0"/>
    <x v="0"/>
    <s v="Tesseramento"/>
    <x v="1"/>
    <x v="3"/>
    <x v="0"/>
    <m/>
  </r>
  <r>
    <n v="17546"/>
    <x v="0"/>
    <x v="0"/>
    <x v="0"/>
    <x v="0"/>
    <x v="7"/>
    <x v="342"/>
    <x v="0"/>
    <x v="1"/>
    <s v="Tesseramento"/>
    <x v="1"/>
    <x v="4"/>
    <x v="0"/>
    <m/>
  </r>
  <r>
    <n v="17668"/>
    <x v="0"/>
    <x v="0"/>
    <x v="0"/>
    <x v="0"/>
    <x v="7"/>
    <x v="342"/>
    <x v="0"/>
    <x v="1"/>
    <s v="Tesseramento"/>
    <x v="1"/>
    <x v="4"/>
    <x v="0"/>
    <m/>
  </r>
  <r>
    <n v="17670"/>
    <x v="0"/>
    <x v="0"/>
    <x v="0"/>
    <x v="0"/>
    <x v="7"/>
    <x v="342"/>
    <x v="0"/>
    <x v="0"/>
    <s v="Tesseramento"/>
    <x v="1"/>
    <x v="4"/>
    <x v="0"/>
    <m/>
  </r>
  <r>
    <n v="113218"/>
    <x v="0"/>
    <x v="0"/>
    <x v="0"/>
    <x v="0"/>
    <x v="4"/>
    <x v="235"/>
    <x v="0"/>
    <x v="0"/>
    <s v="Tesseramento"/>
    <x v="0"/>
    <x v="0"/>
    <x v="0"/>
    <m/>
  </r>
  <r>
    <n v="215906"/>
    <x v="0"/>
    <x v="0"/>
    <x v="0"/>
    <x v="3"/>
    <x v="4"/>
    <x v="235"/>
    <x v="0"/>
    <x v="0"/>
    <s v="Tesseramento"/>
    <x v="0"/>
    <x v="0"/>
    <x v="0"/>
    <m/>
  </r>
  <r>
    <n v="50281"/>
    <x v="0"/>
    <x v="0"/>
    <x v="0"/>
    <x v="0"/>
    <x v="7"/>
    <x v="342"/>
    <x v="0"/>
    <x v="1"/>
    <s v="Tesseramento"/>
    <x v="1"/>
    <x v="4"/>
    <x v="0"/>
    <m/>
  </r>
  <r>
    <n v="49195"/>
    <x v="0"/>
    <x v="0"/>
    <x v="0"/>
    <x v="0"/>
    <x v="7"/>
    <x v="342"/>
    <x v="0"/>
    <x v="0"/>
    <s v="Tesseramento"/>
    <x v="1"/>
    <x v="0"/>
    <x v="0"/>
    <m/>
  </r>
  <r>
    <n v="50282"/>
    <x v="0"/>
    <x v="0"/>
    <x v="0"/>
    <x v="0"/>
    <x v="7"/>
    <x v="342"/>
    <x v="0"/>
    <x v="0"/>
    <s v="Tesseramento"/>
    <x v="1"/>
    <x v="4"/>
    <x v="0"/>
    <m/>
  </r>
  <r>
    <n v="215910"/>
    <x v="0"/>
    <x v="1"/>
    <x v="0"/>
    <x v="0"/>
    <x v="4"/>
    <x v="235"/>
    <x v="0"/>
    <x v="1"/>
    <s v="Tesseramento"/>
    <x v="0"/>
    <x v="0"/>
    <x v="0"/>
    <m/>
  </r>
  <r>
    <n v="14221"/>
    <x v="0"/>
    <x v="0"/>
    <x v="0"/>
    <x v="0"/>
    <x v="4"/>
    <x v="235"/>
    <x v="0"/>
    <x v="0"/>
    <s v="Tesseramento"/>
    <x v="0"/>
    <x v="0"/>
    <x v="0"/>
    <m/>
  </r>
  <r>
    <n v="219115"/>
    <x v="0"/>
    <x v="0"/>
    <x v="0"/>
    <x v="1"/>
    <x v="4"/>
    <x v="235"/>
    <x v="0"/>
    <x v="0"/>
    <s v="Tesseramento"/>
    <x v="0"/>
    <x v="0"/>
    <x v="0"/>
    <m/>
  </r>
  <r>
    <n v="131584"/>
    <x v="0"/>
    <x v="0"/>
    <x v="0"/>
    <x v="0"/>
    <x v="4"/>
    <x v="235"/>
    <x v="0"/>
    <x v="0"/>
    <s v="Tesseramento"/>
    <x v="0"/>
    <x v="0"/>
    <x v="0"/>
    <m/>
  </r>
  <r>
    <n v="145380"/>
    <x v="0"/>
    <x v="0"/>
    <x v="0"/>
    <x v="0"/>
    <x v="4"/>
    <x v="235"/>
    <x v="0"/>
    <x v="0"/>
    <s v="Tesseramento"/>
    <x v="0"/>
    <x v="0"/>
    <x v="0"/>
    <m/>
  </r>
  <r>
    <n v="221044"/>
    <x v="0"/>
    <x v="0"/>
    <x v="0"/>
    <x v="0"/>
    <x v="4"/>
    <x v="235"/>
    <x v="0"/>
    <x v="0"/>
    <s v="Tesseramento"/>
    <x v="0"/>
    <x v="3"/>
    <x v="0"/>
    <m/>
  </r>
  <r>
    <n v="221045"/>
    <x v="0"/>
    <x v="1"/>
    <x v="0"/>
    <x v="0"/>
    <x v="4"/>
    <x v="235"/>
    <x v="0"/>
    <x v="1"/>
    <s v="Tesseramento"/>
    <x v="0"/>
    <x v="3"/>
    <x v="0"/>
    <m/>
  </r>
  <r>
    <n v="146131"/>
    <x v="0"/>
    <x v="0"/>
    <x v="0"/>
    <x v="0"/>
    <x v="4"/>
    <x v="235"/>
    <x v="0"/>
    <x v="0"/>
    <s v="Tesseramento"/>
    <x v="0"/>
    <x v="0"/>
    <x v="0"/>
    <m/>
  </r>
  <r>
    <n v="197180"/>
    <x v="0"/>
    <x v="0"/>
    <x v="0"/>
    <x v="0"/>
    <x v="4"/>
    <x v="235"/>
    <x v="0"/>
    <x v="0"/>
    <s v="Tesseramento"/>
    <x v="0"/>
    <x v="0"/>
    <x v="0"/>
    <m/>
  </r>
  <r>
    <n v="197176"/>
    <x v="0"/>
    <x v="0"/>
    <x v="0"/>
    <x v="1"/>
    <x v="4"/>
    <x v="235"/>
    <x v="0"/>
    <x v="1"/>
    <s v="Tesseramento"/>
    <x v="0"/>
    <x v="0"/>
    <x v="0"/>
    <m/>
  </r>
  <r>
    <n v="204124"/>
    <x v="0"/>
    <x v="0"/>
    <x v="0"/>
    <x v="0"/>
    <x v="4"/>
    <x v="235"/>
    <x v="0"/>
    <x v="0"/>
    <s v="Tesseramento"/>
    <x v="0"/>
    <x v="0"/>
    <x v="0"/>
    <m/>
  </r>
  <r>
    <n v="228349"/>
    <x v="0"/>
    <x v="1"/>
    <x v="0"/>
    <x v="1"/>
    <x v="4"/>
    <x v="235"/>
    <x v="0"/>
    <x v="1"/>
    <s v="Tesseramento"/>
    <x v="0"/>
    <x v="3"/>
    <x v="0"/>
    <m/>
  </r>
  <r>
    <n v="96801"/>
    <x v="0"/>
    <x v="0"/>
    <x v="0"/>
    <x v="1"/>
    <x v="4"/>
    <x v="235"/>
    <x v="0"/>
    <x v="0"/>
    <s v="Tesseramento"/>
    <x v="0"/>
    <x v="4"/>
    <x v="0"/>
    <m/>
  </r>
  <r>
    <n v="204400"/>
    <x v="0"/>
    <x v="0"/>
    <x v="0"/>
    <x v="0"/>
    <x v="4"/>
    <x v="235"/>
    <x v="0"/>
    <x v="1"/>
    <s v="Tesseramento"/>
    <x v="0"/>
    <x v="1"/>
    <x v="0"/>
    <m/>
  </r>
  <r>
    <n v="133390"/>
    <x v="0"/>
    <x v="0"/>
    <x v="0"/>
    <x v="0"/>
    <x v="4"/>
    <x v="235"/>
    <x v="0"/>
    <x v="0"/>
    <s v="Tesseramento"/>
    <x v="0"/>
    <x v="3"/>
    <x v="0"/>
    <m/>
  </r>
  <r>
    <n v="209393"/>
    <x v="1"/>
    <x v="0"/>
    <x v="0"/>
    <x v="0"/>
    <x v="4"/>
    <x v="235"/>
    <x v="0"/>
    <x v="0"/>
    <s v="Tesseramento"/>
    <x v="0"/>
    <x v="7"/>
    <x v="0"/>
    <m/>
  </r>
  <r>
    <n v="111746"/>
    <x v="0"/>
    <x v="0"/>
    <x v="0"/>
    <x v="0"/>
    <x v="4"/>
    <x v="235"/>
    <x v="0"/>
    <x v="0"/>
    <s v="Tesseramento"/>
    <x v="0"/>
    <x v="4"/>
    <x v="0"/>
    <m/>
  </r>
  <r>
    <n v="111750"/>
    <x v="0"/>
    <x v="0"/>
    <x v="0"/>
    <x v="0"/>
    <x v="4"/>
    <x v="235"/>
    <x v="0"/>
    <x v="1"/>
    <s v="Tesseramento"/>
    <x v="0"/>
    <x v="4"/>
    <x v="0"/>
    <m/>
  </r>
  <r>
    <n v="234481"/>
    <x v="0"/>
    <x v="1"/>
    <x v="1"/>
    <x v="0"/>
    <x v="4"/>
    <x v="235"/>
    <x v="0"/>
    <x v="0"/>
    <s v="Tesseramento"/>
    <x v="0"/>
    <x v="0"/>
    <x v="0"/>
    <m/>
  </r>
  <r>
    <n v="222955"/>
    <x v="0"/>
    <x v="0"/>
    <x v="0"/>
    <x v="0"/>
    <x v="10"/>
    <x v="63"/>
    <x v="0"/>
    <x v="0"/>
    <s v="Tesseramento"/>
    <x v="0"/>
    <x v="0"/>
    <x v="0"/>
    <m/>
  </r>
  <r>
    <n v="234160"/>
    <x v="0"/>
    <x v="0"/>
    <x v="1"/>
    <x v="0"/>
    <x v="10"/>
    <x v="63"/>
    <x v="0"/>
    <x v="0"/>
    <s v="Tesseramento"/>
    <x v="0"/>
    <x v="1"/>
    <x v="0"/>
    <m/>
  </r>
  <r>
    <n v="234482"/>
    <x v="0"/>
    <x v="1"/>
    <x v="1"/>
    <x v="1"/>
    <x v="4"/>
    <x v="235"/>
    <x v="0"/>
    <x v="1"/>
    <s v="Tesseramento"/>
    <x v="0"/>
    <x v="0"/>
    <x v="0"/>
    <m/>
  </r>
  <r>
    <n v="198267"/>
    <x v="1"/>
    <x v="0"/>
    <x v="0"/>
    <x v="0"/>
    <x v="1"/>
    <x v="73"/>
    <x v="0"/>
    <x v="0"/>
    <s v="Tesseramento"/>
    <x v="1"/>
    <x v="6"/>
    <x v="0"/>
    <s v="B"/>
  </r>
  <r>
    <n v="234183"/>
    <x v="0"/>
    <x v="0"/>
    <x v="1"/>
    <x v="0"/>
    <x v="1"/>
    <x v="73"/>
    <x v="0"/>
    <x v="0"/>
    <s v="Tesseramento"/>
    <x v="1"/>
    <x v="0"/>
    <x v="0"/>
    <m/>
  </r>
  <r>
    <n v="232336"/>
    <x v="0"/>
    <x v="0"/>
    <x v="0"/>
    <x v="0"/>
    <x v="4"/>
    <x v="179"/>
    <x v="0"/>
    <x v="1"/>
    <s v="Tesseramento"/>
    <x v="1"/>
    <x v="3"/>
    <x v="0"/>
    <m/>
  </r>
  <r>
    <n v="232337"/>
    <x v="0"/>
    <x v="0"/>
    <x v="0"/>
    <x v="0"/>
    <x v="4"/>
    <x v="179"/>
    <x v="0"/>
    <x v="0"/>
    <s v="Tesseramento"/>
    <x v="1"/>
    <x v="4"/>
    <x v="0"/>
    <m/>
  </r>
  <r>
    <n v="84130"/>
    <x v="0"/>
    <x v="0"/>
    <x v="0"/>
    <x v="0"/>
    <x v="4"/>
    <x v="235"/>
    <x v="0"/>
    <x v="0"/>
    <s v="Tesseramento"/>
    <x v="0"/>
    <x v="0"/>
    <x v="0"/>
    <m/>
  </r>
  <r>
    <n v="155174"/>
    <x v="1"/>
    <x v="0"/>
    <x v="0"/>
    <x v="0"/>
    <x v="1"/>
    <x v="73"/>
    <x v="0"/>
    <x v="1"/>
    <s v="Tesseramento"/>
    <x v="1"/>
    <x v="6"/>
    <x v="0"/>
    <s v="B"/>
  </r>
  <r>
    <n v="204888"/>
    <x v="0"/>
    <x v="0"/>
    <x v="0"/>
    <x v="0"/>
    <x v="1"/>
    <x v="73"/>
    <x v="0"/>
    <x v="0"/>
    <s v="Tesseramento"/>
    <x v="1"/>
    <x v="0"/>
    <x v="0"/>
    <m/>
  </r>
  <r>
    <n v="155156"/>
    <x v="0"/>
    <x v="0"/>
    <x v="0"/>
    <x v="0"/>
    <x v="1"/>
    <x v="73"/>
    <x v="0"/>
    <x v="0"/>
    <s v="Tesseramento"/>
    <x v="1"/>
    <x v="0"/>
    <x v="0"/>
    <m/>
  </r>
  <r>
    <n v="201064"/>
    <x v="1"/>
    <x v="0"/>
    <x v="0"/>
    <x v="0"/>
    <x v="1"/>
    <x v="73"/>
    <x v="0"/>
    <x v="0"/>
    <s v="Tesseramento"/>
    <x v="1"/>
    <x v="7"/>
    <x v="0"/>
    <s v="B"/>
  </r>
  <r>
    <n v="23575"/>
    <x v="0"/>
    <x v="0"/>
    <x v="0"/>
    <x v="0"/>
    <x v="1"/>
    <x v="73"/>
    <x v="0"/>
    <x v="0"/>
    <s v="Tesseramento"/>
    <x v="1"/>
    <x v="0"/>
    <x v="0"/>
    <m/>
  </r>
  <r>
    <n v="223632"/>
    <x v="0"/>
    <x v="0"/>
    <x v="0"/>
    <x v="0"/>
    <x v="1"/>
    <x v="73"/>
    <x v="0"/>
    <x v="0"/>
    <s v="Tesseramento"/>
    <x v="1"/>
    <x v="3"/>
    <x v="0"/>
    <m/>
  </r>
  <r>
    <n v="78259"/>
    <x v="0"/>
    <x v="0"/>
    <x v="0"/>
    <x v="0"/>
    <x v="1"/>
    <x v="73"/>
    <x v="0"/>
    <x v="0"/>
    <s v="Tesseramento"/>
    <x v="1"/>
    <x v="1"/>
    <x v="0"/>
    <m/>
  </r>
  <r>
    <n v="125222"/>
    <x v="0"/>
    <x v="0"/>
    <x v="0"/>
    <x v="0"/>
    <x v="1"/>
    <x v="73"/>
    <x v="0"/>
    <x v="0"/>
    <s v="Tesseramento"/>
    <x v="1"/>
    <x v="3"/>
    <x v="0"/>
    <m/>
  </r>
  <r>
    <n v="193762"/>
    <x v="0"/>
    <x v="0"/>
    <x v="0"/>
    <x v="0"/>
    <x v="1"/>
    <x v="73"/>
    <x v="0"/>
    <x v="0"/>
    <s v="Tesseramento"/>
    <x v="1"/>
    <x v="1"/>
    <x v="0"/>
    <m/>
  </r>
  <r>
    <n v="187345"/>
    <x v="0"/>
    <x v="0"/>
    <x v="0"/>
    <x v="0"/>
    <x v="7"/>
    <x v="11"/>
    <x v="0"/>
    <x v="0"/>
    <s v="Tesseramento"/>
    <x v="1"/>
    <x v="3"/>
    <x v="0"/>
    <m/>
  </r>
  <r>
    <n v="186301"/>
    <x v="0"/>
    <x v="0"/>
    <x v="0"/>
    <x v="0"/>
    <x v="1"/>
    <x v="73"/>
    <x v="0"/>
    <x v="0"/>
    <s v="Tesseramento"/>
    <x v="1"/>
    <x v="0"/>
    <x v="0"/>
    <m/>
  </r>
  <r>
    <n v="78288"/>
    <x v="0"/>
    <x v="0"/>
    <x v="0"/>
    <x v="0"/>
    <x v="7"/>
    <x v="11"/>
    <x v="0"/>
    <x v="0"/>
    <s v="Tesseramento"/>
    <x v="1"/>
    <x v="4"/>
    <x v="0"/>
    <m/>
  </r>
  <r>
    <n v="137797"/>
    <x v="0"/>
    <x v="0"/>
    <x v="0"/>
    <x v="0"/>
    <x v="7"/>
    <x v="11"/>
    <x v="0"/>
    <x v="0"/>
    <s v="Tesseramento"/>
    <x v="1"/>
    <x v="3"/>
    <x v="0"/>
    <m/>
  </r>
  <r>
    <n v="107456"/>
    <x v="0"/>
    <x v="0"/>
    <x v="0"/>
    <x v="0"/>
    <x v="7"/>
    <x v="11"/>
    <x v="0"/>
    <x v="0"/>
    <s v="Tesseramento"/>
    <x v="1"/>
    <x v="0"/>
    <x v="0"/>
    <m/>
  </r>
  <r>
    <n v="211905"/>
    <x v="0"/>
    <x v="1"/>
    <x v="0"/>
    <x v="0"/>
    <x v="1"/>
    <x v="73"/>
    <x v="0"/>
    <x v="0"/>
    <s v="Tesseramento"/>
    <x v="1"/>
    <x v="0"/>
    <x v="0"/>
    <m/>
  </r>
  <r>
    <n v="180887"/>
    <x v="0"/>
    <x v="0"/>
    <x v="0"/>
    <x v="0"/>
    <x v="7"/>
    <x v="11"/>
    <x v="0"/>
    <x v="0"/>
    <s v="Tesseramento"/>
    <x v="1"/>
    <x v="3"/>
    <x v="0"/>
    <m/>
  </r>
  <r>
    <n v="45600"/>
    <x v="0"/>
    <x v="0"/>
    <x v="0"/>
    <x v="0"/>
    <x v="7"/>
    <x v="11"/>
    <x v="0"/>
    <x v="0"/>
    <s v="Tesseramento"/>
    <x v="1"/>
    <x v="3"/>
    <x v="0"/>
    <m/>
  </r>
  <r>
    <n v="60751"/>
    <x v="0"/>
    <x v="0"/>
    <x v="0"/>
    <x v="0"/>
    <x v="7"/>
    <x v="11"/>
    <x v="0"/>
    <x v="1"/>
    <s v="Tesseramento"/>
    <x v="1"/>
    <x v="3"/>
    <x v="0"/>
    <m/>
  </r>
  <r>
    <n v="76625"/>
    <x v="0"/>
    <x v="0"/>
    <x v="0"/>
    <x v="0"/>
    <x v="7"/>
    <x v="11"/>
    <x v="0"/>
    <x v="1"/>
    <s v="Tesseramento"/>
    <x v="1"/>
    <x v="3"/>
    <x v="0"/>
    <m/>
  </r>
  <r>
    <n v="35267"/>
    <x v="0"/>
    <x v="0"/>
    <x v="0"/>
    <x v="1"/>
    <x v="7"/>
    <x v="11"/>
    <x v="0"/>
    <x v="1"/>
    <s v="Tesseramento"/>
    <x v="1"/>
    <x v="4"/>
    <x v="0"/>
    <m/>
  </r>
  <r>
    <n v="194511"/>
    <x v="0"/>
    <x v="0"/>
    <x v="0"/>
    <x v="1"/>
    <x v="7"/>
    <x v="11"/>
    <x v="0"/>
    <x v="0"/>
    <s v="Tesseramento"/>
    <x v="1"/>
    <x v="0"/>
    <x v="0"/>
    <m/>
  </r>
  <r>
    <n v="183440"/>
    <x v="0"/>
    <x v="0"/>
    <x v="0"/>
    <x v="0"/>
    <x v="7"/>
    <x v="11"/>
    <x v="0"/>
    <x v="0"/>
    <s v="Tesseramento"/>
    <x v="1"/>
    <x v="0"/>
    <x v="0"/>
    <m/>
  </r>
  <r>
    <n v="193450"/>
    <x v="1"/>
    <x v="0"/>
    <x v="0"/>
    <x v="0"/>
    <x v="7"/>
    <x v="11"/>
    <x v="0"/>
    <x v="1"/>
    <s v="Tesseramento"/>
    <x v="1"/>
    <x v="5"/>
    <x v="0"/>
    <m/>
  </r>
  <r>
    <n v="217198"/>
    <x v="1"/>
    <x v="0"/>
    <x v="2"/>
    <x v="1"/>
    <x v="1"/>
    <x v="73"/>
    <x v="0"/>
    <x v="1"/>
    <s v="Tesseramento"/>
    <x v="1"/>
    <x v="5"/>
    <x v="0"/>
    <m/>
  </r>
  <r>
    <n v="151332"/>
    <x v="0"/>
    <x v="0"/>
    <x v="0"/>
    <x v="0"/>
    <x v="7"/>
    <x v="11"/>
    <x v="0"/>
    <x v="1"/>
    <s v="Tesseramento"/>
    <x v="1"/>
    <x v="3"/>
    <x v="0"/>
    <m/>
  </r>
  <r>
    <n v="171078"/>
    <x v="0"/>
    <x v="0"/>
    <x v="0"/>
    <x v="1"/>
    <x v="7"/>
    <x v="11"/>
    <x v="0"/>
    <x v="0"/>
    <s v="Tesseramento"/>
    <x v="1"/>
    <x v="0"/>
    <x v="0"/>
    <m/>
  </r>
  <r>
    <n v="191800"/>
    <x v="0"/>
    <x v="0"/>
    <x v="0"/>
    <x v="1"/>
    <x v="7"/>
    <x v="11"/>
    <x v="0"/>
    <x v="0"/>
    <s v="Tesseramento"/>
    <x v="1"/>
    <x v="0"/>
    <x v="0"/>
    <m/>
  </r>
  <r>
    <n v="136484"/>
    <x v="0"/>
    <x v="0"/>
    <x v="0"/>
    <x v="0"/>
    <x v="7"/>
    <x v="11"/>
    <x v="0"/>
    <x v="0"/>
    <s v="Tesseramento"/>
    <x v="1"/>
    <x v="4"/>
    <x v="0"/>
    <m/>
  </r>
  <r>
    <n v="142309"/>
    <x v="0"/>
    <x v="0"/>
    <x v="0"/>
    <x v="0"/>
    <x v="7"/>
    <x v="11"/>
    <x v="0"/>
    <x v="1"/>
    <s v="Tesseramento"/>
    <x v="1"/>
    <x v="4"/>
    <x v="0"/>
    <m/>
  </r>
  <r>
    <n v="198730"/>
    <x v="0"/>
    <x v="0"/>
    <x v="0"/>
    <x v="0"/>
    <x v="7"/>
    <x v="11"/>
    <x v="0"/>
    <x v="0"/>
    <s v="Tesseramento"/>
    <x v="1"/>
    <x v="3"/>
    <x v="0"/>
    <m/>
  </r>
  <r>
    <n v="198731"/>
    <x v="0"/>
    <x v="0"/>
    <x v="0"/>
    <x v="0"/>
    <x v="7"/>
    <x v="11"/>
    <x v="0"/>
    <x v="1"/>
    <s v="Tesseramento"/>
    <x v="1"/>
    <x v="4"/>
    <x v="0"/>
    <m/>
  </r>
  <r>
    <n v="155522"/>
    <x v="0"/>
    <x v="0"/>
    <x v="0"/>
    <x v="0"/>
    <x v="7"/>
    <x v="11"/>
    <x v="0"/>
    <x v="0"/>
    <s v="Tesseramento"/>
    <x v="1"/>
    <x v="3"/>
    <x v="0"/>
    <m/>
  </r>
  <r>
    <n v="127340"/>
    <x v="0"/>
    <x v="0"/>
    <x v="0"/>
    <x v="0"/>
    <x v="7"/>
    <x v="11"/>
    <x v="0"/>
    <x v="0"/>
    <s v="Tesseramento"/>
    <x v="1"/>
    <x v="0"/>
    <x v="0"/>
    <m/>
  </r>
  <r>
    <n v="118194"/>
    <x v="0"/>
    <x v="0"/>
    <x v="0"/>
    <x v="0"/>
    <x v="7"/>
    <x v="11"/>
    <x v="0"/>
    <x v="0"/>
    <s v="Tesseramento"/>
    <x v="1"/>
    <x v="0"/>
    <x v="0"/>
    <m/>
  </r>
  <r>
    <n v="200736"/>
    <x v="0"/>
    <x v="0"/>
    <x v="0"/>
    <x v="0"/>
    <x v="7"/>
    <x v="11"/>
    <x v="0"/>
    <x v="1"/>
    <s v="Tesseramento"/>
    <x v="1"/>
    <x v="0"/>
    <x v="0"/>
    <m/>
  </r>
  <r>
    <n v="198041"/>
    <x v="0"/>
    <x v="0"/>
    <x v="0"/>
    <x v="1"/>
    <x v="7"/>
    <x v="11"/>
    <x v="0"/>
    <x v="1"/>
    <s v="Tesseramento"/>
    <x v="1"/>
    <x v="3"/>
    <x v="0"/>
    <m/>
  </r>
  <r>
    <n v="97448"/>
    <x v="0"/>
    <x v="0"/>
    <x v="0"/>
    <x v="0"/>
    <x v="7"/>
    <x v="11"/>
    <x v="0"/>
    <x v="1"/>
    <s v="Tesseramento"/>
    <x v="1"/>
    <x v="0"/>
    <x v="0"/>
    <m/>
  </r>
  <r>
    <n v="87437"/>
    <x v="0"/>
    <x v="0"/>
    <x v="0"/>
    <x v="0"/>
    <x v="7"/>
    <x v="11"/>
    <x v="0"/>
    <x v="0"/>
    <s v="Tesseramento"/>
    <x v="1"/>
    <x v="0"/>
    <x v="0"/>
    <m/>
  </r>
  <r>
    <n v="72551"/>
    <x v="0"/>
    <x v="0"/>
    <x v="0"/>
    <x v="0"/>
    <x v="7"/>
    <x v="11"/>
    <x v="0"/>
    <x v="0"/>
    <s v="Tesseramento"/>
    <x v="1"/>
    <x v="0"/>
    <x v="0"/>
    <m/>
  </r>
  <r>
    <n v="72529"/>
    <x v="0"/>
    <x v="0"/>
    <x v="0"/>
    <x v="0"/>
    <x v="7"/>
    <x v="11"/>
    <x v="0"/>
    <x v="0"/>
    <s v="Tesseramento"/>
    <x v="1"/>
    <x v="4"/>
    <x v="0"/>
    <m/>
  </r>
  <r>
    <n v="234185"/>
    <x v="0"/>
    <x v="0"/>
    <x v="1"/>
    <x v="0"/>
    <x v="1"/>
    <x v="73"/>
    <x v="0"/>
    <x v="0"/>
    <s v="Tesseramento"/>
    <x v="1"/>
    <x v="0"/>
    <x v="0"/>
    <m/>
  </r>
  <r>
    <n v="69394"/>
    <x v="0"/>
    <x v="0"/>
    <x v="0"/>
    <x v="0"/>
    <x v="7"/>
    <x v="11"/>
    <x v="0"/>
    <x v="0"/>
    <s v="Tesseramento"/>
    <x v="1"/>
    <x v="3"/>
    <x v="0"/>
    <m/>
  </r>
  <r>
    <n v="154231"/>
    <x v="1"/>
    <x v="0"/>
    <x v="0"/>
    <x v="0"/>
    <x v="7"/>
    <x v="11"/>
    <x v="0"/>
    <x v="1"/>
    <s v="Tesseramento"/>
    <x v="1"/>
    <x v="7"/>
    <x v="0"/>
    <s v="B"/>
  </r>
  <r>
    <n v="120036"/>
    <x v="1"/>
    <x v="0"/>
    <x v="0"/>
    <x v="0"/>
    <x v="7"/>
    <x v="11"/>
    <x v="0"/>
    <x v="0"/>
    <s v="Tesseramento"/>
    <x v="1"/>
    <x v="2"/>
    <x v="0"/>
    <m/>
  </r>
  <r>
    <n v="100351"/>
    <x v="0"/>
    <x v="0"/>
    <x v="0"/>
    <x v="0"/>
    <x v="7"/>
    <x v="316"/>
    <x v="0"/>
    <x v="0"/>
    <s v="Tesseramento"/>
    <x v="1"/>
    <x v="4"/>
    <x v="0"/>
    <m/>
  </r>
  <r>
    <n v="186802"/>
    <x v="0"/>
    <x v="0"/>
    <x v="0"/>
    <x v="2"/>
    <x v="7"/>
    <x v="316"/>
    <x v="0"/>
    <x v="0"/>
    <s v="Tesseramento"/>
    <x v="1"/>
    <x v="3"/>
    <x v="0"/>
    <m/>
  </r>
  <r>
    <n v="16447"/>
    <x v="0"/>
    <x v="0"/>
    <x v="0"/>
    <x v="0"/>
    <x v="7"/>
    <x v="316"/>
    <x v="0"/>
    <x v="0"/>
    <s v="Tesseramento"/>
    <x v="1"/>
    <x v="4"/>
    <x v="0"/>
    <m/>
  </r>
  <r>
    <n v="16470"/>
    <x v="0"/>
    <x v="0"/>
    <x v="0"/>
    <x v="0"/>
    <x v="7"/>
    <x v="316"/>
    <x v="0"/>
    <x v="0"/>
    <s v="Tesseramento"/>
    <x v="1"/>
    <x v="4"/>
    <x v="0"/>
    <m/>
  </r>
  <r>
    <n v="69527"/>
    <x v="0"/>
    <x v="0"/>
    <x v="0"/>
    <x v="0"/>
    <x v="7"/>
    <x v="316"/>
    <x v="0"/>
    <x v="0"/>
    <s v="Tesseramento"/>
    <x v="1"/>
    <x v="4"/>
    <x v="0"/>
    <m/>
  </r>
  <r>
    <n v="69521"/>
    <x v="0"/>
    <x v="0"/>
    <x v="0"/>
    <x v="0"/>
    <x v="7"/>
    <x v="316"/>
    <x v="0"/>
    <x v="0"/>
    <s v="Tesseramento"/>
    <x v="1"/>
    <x v="4"/>
    <x v="0"/>
    <m/>
  </r>
  <r>
    <n v="16062"/>
    <x v="0"/>
    <x v="0"/>
    <x v="0"/>
    <x v="0"/>
    <x v="7"/>
    <x v="316"/>
    <x v="0"/>
    <x v="0"/>
    <s v="Tesseramento"/>
    <x v="1"/>
    <x v="4"/>
    <x v="0"/>
    <m/>
  </r>
  <r>
    <n v="16063"/>
    <x v="0"/>
    <x v="0"/>
    <x v="0"/>
    <x v="0"/>
    <x v="7"/>
    <x v="316"/>
    <x v="0"/>
    <x v="0"/>
    <s v="Tesseramento"/>
    <x v="1"/>
    <x v="1"/>
    <x v="0"/>
    <m/>
  </r>
  <r>
    <n v="16155"/>
    <x v="0"/>
    <x v="0"/>
    <x v="0"/>
    <x v="0"/>
    <x v="7"/>
    <x v="316"/>
    <x v="0"/>
    <x v="1"/>
    <s v="Tesseramento"/>
    <x v="1"/>
    <x v="4"/>
    <x v="0"/>
    <m/>
  </r>
  <r>
    <n v="16427"/>
    <x v="0"/>
    <x v="0"/>
    <x v="0"/>
    <x v="0"/>
    <x v="7"/>
    <x v="316"/>
    <x v="0"/>
    <x v="0"/>
    <s v="Tesseramento"/>
    <x v="1"/>
    <x v="4"/>
    <x v="0"/>
    <m/>
  </r>
  <r>
    <n v="16389"/>
    <x v="0"/>
    <x v="0"/>
    <x v="0"/>
    <x v="0"/>
    <x v="7"/>
    <x v="316"/>
    <x v="0"/>
    <x v="1"/>
    <s v="Tesseramento"/>
    <x v="1"/>
    <x v="4"/>
    <x v="0"/>
    <m/>
  </r>
  <r>
    <n v="16504"/>
    <x v="0"/>
    <x v="0"/>
    <x v="0"/>
    <x v="0"/>
    <x v="7"/>
    <x v="316"/>
    <x v="0"/>
    <x v="0"/>
    <s v="Tesseramento"/>
    <x v="1"/>
    <x v="4"/>
    <x v="0"/>
    <m/>
  </r>
  <r>
    <n v="16160"/>
    <x v="0"/>
    <x v="0"/>
    <x v="0"/>
    <x v="0"/>
    <x v="7"/>
    <x v="316"/>
    <x v="0"/>
    <x v="0"/>
    <s v="Tesseramento"/>
    <x v="1"/>
    <x v="4"/>
    <x v="0"/>
    <m/>
  </r>
  <r>
    <n v="119299"/>
    <x v="0"/>
    <x v="0"/>
    <x v="0"/>
    <x v="0"/>
    <x v="7"/>
    <x v="316"/>
    <x v="0"/>
    <x v="0"/>
    <s v="Tesseramento"/>
    <x v="1"/>
    <x v="4"/>
    <x v="0"/>
    <m/>
  </r>
  <r>
    <n v="76728"/>
    <x v="0"/>
    <x v="0"/>
    <x v="0"/>
    <x v="0"/>
    <x v="7"/>
    <x v="316"/>
    <x v="0"/>
    <x v="0"/>
    <s v="Tesseramento"/>
    <x v="1"/>
    <x v="0"/>
    <x v="0"/>
    <m/>
  </r>
  <r>
    <n v="97341"/>
    <x v="0"/>
    <x v="0"/>
    <x v="0"/>
    <x v="0"/>
    <x v="7"/>
    <x v="316"/>
    <x v="0"/>
    <x v="0"/>
    <s v="Tesseramento"/>
    <x v="1"/>
    <x v="0"/>
    <x v="0"/>
    <m/>
  </r>
  <r>
    <n v="15988"/>
    <x v="0"/>
    <x v="0"/>
    <x v="0"/>
    <x v="0"/>
    <x v="7"/>
    <x v="316"/>
    <x v="0"/>
    <x v="1"/>
    <s v="Tesseramento"/>
    <x v="1"/>
    <x v="4"/>
    <x v="0"/>
    <m/>
  </r>
  <r>
    <n v="108250"/>
    <x v="0"/>
    <x v="0"/>
    <x v="0"/>
    <x v="0"/>
    <x v="7"/>
    <x v="316"/>
    <x v="0"/>
    <x v="1"/>
    <s v="Tesseramento"/>
    <x v="1"/>
    <x v="1"/>
    <x v="0"/>
    <m/>
  </r>
  <r>
    <n v="77296"/>
    <x v="0"/>
    <x v="0"/>
    <x v="0"/>
    <x v="0"/>
    <x v="7"/>
    <x v="316"/>
    <x v="0"/>
    <x v="0"/>
    <s v="Tesseramento"/>
    <x v="1"/>
    <x v="0"/>
    <x v="0"/>
    <m/>
  </r>
  <r>
    <n v="134937"/>
    <x v="0"/>
    <x v="0"/>
    <x v="0"/>
    <x v="0"/>
    <x v="7"/>
    <x v="316"/>
    <x v="0"/>
    <x v="1"/>
    <s v="Tesseramento"/>
    <x v="1"/>
    <x v="4"/>
    <x v="0"/>
    <m/>
  </r>
  <r>
    <n v="16011"/>
    <x v="0"/>
    <x v="0"/>
    <x v="0"/>
    <x v="0"/>
    <x v="7"/>
    <x v="316"/>
    <x v="0"/>
    <x v="0"/>
    <s v="Tesseramento"/>
    <x v="1"/>
    <x v="4"/>
    <x v="0"/>
    <m/>
  </r>
  <r>
    <n v="16012"/>
    <x v="0"/>
    <x v="0"/>
    <x v="0"/>
    <x v="0"/>
    <x v="7"/>
    <x v="316"/>
    <x v="0"/>
    <x v="1"/>
    <s v="Tesseramento"/>
    <x v="1"/>
    <x v="4"/>
    <x v="0"/>
    <m/>
  </r>
  <r>
    <n v="16057"/>
    <x v="0"/>
    <x v="0"/>
    <x v="0"/>
    <x v="0"/>
    <x v="7"/>
    <x v="316"/>
    <x v="0"/>
    <x v="1"/>
    <s v="Tesseramento"/>
    <x v="1"/>
    <x v="4"/>
    <x v="0"/>
    <m/>
  </r>
  <r>
    <n v="16123"/>
    <x v="0"/>
    <x v="0"/>
    <x v="0"/>
    <x v="0"/>
    <x v="7"/>
    <x v="316"/>
    <x v="0"/>
    <x v="0"/>
    <s v="Tesseramento"/>
    <x v="1"/>
    <x v="4"/>
    <x v="0"/>
    <m/>
  </r>
  <r>
    <n v="16026"/>
    <x v="0"/>
    <x v="0"/>
    <x v="0"/>
    <x v="0"/>
    <x v="7"/>
    <x v="316"/>
    <x v="0"/>
    <x v="1"/>
    <s v="Tesseramento"/>
    <x v="1"/>
    <x v="4"/>
    <x v="0"/>
    <m/>
  </r>
  <r>
    <n v="234288"/>
    <x v="0"/>
    <x v="0"/>
    <x v="1"/>
    <x v="2"/>
    <x v="8"/>
    <x v="237"/>
    <x v="0"/>
    <x v="0"/>
    <s v="Tesseramento"/>
    <x v="1"/>
    <x v="0"/>
    <x v="0"/>
    <m/>
  </r>
  <r>
    <n v="234186"/>
    <x v="0"/>
    <x v="0"/>
    <x v="1"/>
    <x v="2"/>
    <x v="1"/>
    <x v="73"/>
    <x v="0"/>
    <x v="0"/>
    <s v="Tesseramento"/>
    <x v="1"/>
    <x v="4"/>
    <x v="0"/>
    <m/>
  </r>
  <r>
    <n v="234289"/>
    <x v="1"/>
    <x v="0"/>
    <x v="1"/>
    <x v="2"/>
    <x v="8"/>
    <x v="237"/>
    <x v="0"/>
    <x v="0"/>
    <s v="Tesseramento"/>
    <x v="1"/>
    <x v="5"/>
    <x v="0"/>
    <m/>
  </r>
  <r>
    <n v="16232"/>
    <x v="0"/>
    <x v="0"/>
    <x v="0"/>
    <x v="0"/>
    <x v="7"/>
    <x v="316"/>
    <x v="0"/>
    <x v="0"/>
    <s v="Tesseramento"/>
    <x v="1"/>
    <x v="4"/>
    <x v="0"/>
    <m/>
  </r>
  <r>
    <n v="32336"/>
    <x v="0"/>
    <x v="0"/>
    <x v="0"/>
    <x v="0"/>
    <x v="7"/>
    <x v="316"/>
    <x v="0"/>
    <x v="0"/>
    <s v="Tesseramento"/>
    <x v="1"/>
    <x v="3"/>
    <x v="0"/>
    <m/>
  </r>
  <r>
    <n v="93754"/>
    <x v="0"/>
    <x v="0"/>
    <x v="0"/>
    <x v="0"/>
    <x v="7"/>
    <x v="316"/>
    <x v="0"/>
    <x v="0"/>
    <s v="Tesseramento"/>
    <x v="1"/>
    <x v="4"/>
    <x v="0"/>
    <m/>
  </r>
  <r>
    <n v="123881"/>
    <x v="0"/>
    <x v="0"/>
    <x v="0"/>
    <x v="0"/>
    <x v="7"/>
    <x v="316"/>
    <x v="0"/>
    <x v="1"/>
    <s v="Tesseramento"/>
    <x v="1"/>
    <x v="0"/>
    <x v="0"/>
    <m/>
  </r>
  <r>
    <n v="16455"/>
    <x v="0"/>
    <x v="0"/>
    <x v="0"/>
    <x v="0"/>
    <x v="7"/>
    <x v="316"/>
    <x v="0"/>
    <x v="0"/>
    <s v="Tesseramento"/>
    <x v="1"/>
    <x v="4"/>
    <x v="0"/>
    <m/>
  </r>
  <r>
    <n v="234460"/>
    <x v="0"/>
    <x v="0"/>
    <x v="1"/>
    <x v="3"/>
    <x v="11"/>
    <x v="244"/>
    <x v="0"/>
    <x v="0"/>
    <s v="Tesseramento"/>
    <x v="0"/>
    <x v="1"/>
    <x v="0"/>
    <m/>
  </r>
  <r>
    <n v="234290"/>
    <x v="1"/>
    <x v="0"/>
    <x v="1"/>
    <x v="2"/>
    <x v="8"/>
    <x v="237"/>
    <x v="0"/>
    <x v="0"/>
    <s v="Tesseramento"/>
    <x v="1"/>
    <x v="5"/>
    <x v="0"/>
    <m/>
  </r>
  <r>
    <n v="45610"/>
    <x v="0"/>
    <x v="0"/>
    <x v="0"/>
    <x v="0"/>
    <x v="7"/>
    <x v="316"/>
    <x v="0"/>
    <x v="0"/>
    <s v="Tesseramento"/>
    <x v="1"/>
    <x v="3"/>
    <x v="0"/>
    <m/>
  </r>
  <r>
    <n v="234459"/>
    <x v="0"/>
    <x v="0"/>
    <x v="1"/>
    <x v="3"/>
    <x v="11"/>
    <x v="244"/>
    <x v="0"/>
    <x v="1"/>
    <s v="Tesseramento"/>
    <x v="0"/>
    <x v="1"/>
    <x v="0"/>
    <m/>
  </r>
  <r>
    <n v="96811"/>
    <x v="0"/>
    <x v="0"/>
    <x v="0"/>
    <x v="0"/>
    <x v="11"/>
    <x v="244"/>
    <x v="0"/>
    <x v="0"/>
    <s v="Tesseramento"/>
    <x v="0"/>
    <x v="4"/>
    <x v="0"/>
    <m/>
  </r>
  <r>
    <n v="234458"/>
    <x v="0"/>
    <x v="0"/>
    <x v="1"/>
    <x v="0"/>
    <x v="11"/>
    <x v="244"/>
    <x v="0"/>
    <x v="0"/>
    <s v="Tesseramento"/>
    <x v="0"/>
    <x v="1"/>
    <x v="0"/>
    <m/>
  </r>
  <r>
    <n v="115976"/>
    <x v="0"/>
    <x v="0"/>
    <x v="0"/>
    <x v="0"/>
    <x v="7"/>
    <x v="316"/>
    <x v="0"/>
    <x v="1"/>
    <s v="Tesseramento"/>
    <x v="1"/>
    <x v="3"/>
    <x v="0"/>
    <m/>
  </r>
  <r>
    <n v="182032"/>
    <x v="1"/>
    <x v="0"/>
    <x v="0"/>
    <x v="0"/>
    <x v="2"/>
    <x v="55"/>
    <x v="0"/>
    <x v="1"/>
    <s v="Tesseramento"/>
    <x v="1"/>
    <x v="5"/>
    <x v="0"/>
    <m/>
  </r>
  <r>
    <n v="42067"/>
    <x v="0"/>
    <x v="0"/>
    <x v="0"/>
    <x v="0"/>
    <x v="2"/>
    <x v="55"/>
    <x v="0"/>
    <x v="0"/>
    <s v="Tesseramento"/>
    <x v="1"/>
    <x v="0"/>
    <x v="0"/>
    <m/>
  </r>
  <r>
    <n v="15271"/>
    <x v="0"/>
    <x v="0"/>
    <x v="0"/>
    <x v="0"/>
    <x v="7"/>
    <x v="316"/>
    <x v="0"/>
    <x v="0"/>
    <s v="Tesseramento"/>
    <x v="1"/>
    <x v="4"/>
    <x v="0"/>
    <m/>
  </r>
  <r>
    <n v="106967"/>
    <x v="0"/>
    <x v="0"/>
    <x v="0"/>
    <x v="0"/>
    <x v="2"/>
    <x v="55"/>
    <x v="0"/>
    <x v="1"/>
    <s v="Tesseramento"/>
    <x v="1"/>
    <x v="0"/>
    <x v="0"/>
    <m/>
  </r>
  <r>
    <n v="16534"/>
    <x v="0"/>
    <x v="0"/>
    <x v="0"/>
    <x v="0"/>
    <x v="7"/>
    <x v="316"/>
    <x v="0"/>
    <x v="0"/>
    <s v="Tesseramento"/>
    <x v="1"/>
    <x v="3"/>
    <x v="0"/>
    <m/>
  </r>
  <r>
    <n v="100569"/>
    <x v="0"/>
    <x v="0"/>
    <x v="0"/>
    <x v="0"/>
    <x v="7"/>
    <x v="316"/>
    <x v="0"/>
    <x v="1"/>
    <s v="Tesseramento"/>
    <x v="1"/>
    <x v="1"/>
    <x v="0"/>
    <m/>
  </r>
  <r>
    <n v="11607"/>
    <x v="0"/>
    <x v="0"/>
    <x v="0"/>
    <x v="0"/>
    <x v="7"/>
    <x v="316"/>
    <x v="0"/>
    <x v="0"/>
    <s v="Tesseramento"/>
    <x v="1"/>
    <x v="3"/>
    <x v="0"/>
    <m/>
  </r>
  <r>
    <n v="185385"/>
    <x v="0"/>
    <x v="0"/>
    <x v="2"/>
    <x v="2"/>
    <x v="11"/>
    <x v="142"/>
    <x v="0"/>
    <x v="0"/>
    <s v="Tesseramento"/>
    <x v="1"/>
    <x v="0"/>
    <x v="0"/>
    <m/>
  </r>
  <r>
    <n v="122944"/>
    <x v="0"/>
    <x v="0"/>
    <x v="0"/>
    <x v="3"/>
    <x v="11"/>
    <x v="142"/>
    <x v="0"/>
    <x v="0"/>
    <s v="Tesseramento"/>
    <x v="1"/>
    <x v="3"/>
    <x v="0"/>
    <m/>
  </r>
  <r>
    <n v="122945"/>
    <x v="0"/>
    <x v="0"/>
    <x v="0"/>
    <x v="1"/>
    <x v="11"/>
    <x v="142"/>
    <x v="0"/>
    <x v="1"/>
    <s v="Tesseramento"/>
    <x v="1"/>
    <x v="0"/>
    <x v="0"/>
    <m/>
  </r>
  <r>
    <n v="16400"/>
    <x v="0"/>
    <x v="0"/>
    <x v="0"/>
    <x v="0"/>
    <x v="7"/>
    <x v="316"/>
    <x v="0"/>
    <x v="0"/>
    <s v="Tesseramento"/>
    <x v="1"/>
    <x v="4"/>
    <x v="0"/>
    <m/>
  </r>
  <r>
    <n v="18429"/>
    <x v="0"/>
    <x v="0"/>
    <x v="0"/>
    <x v="0"/>
    <x v="7"/>
    <x v="316"/>
    <x v="0"/>
    <x v="1"/>
    <s v="Tesseramento"/>
    <x v="1"/>
    <x v="0"/>
    <x v="0"/>
    <m/>
  </r>
  <r>
    <n v="16395"/>
    <x v="0"/>
    <x v="0"/>
    <x v="0"/>
    <x v="0"/>
    <x v="7"/>
    <x v="316"/>
    <x v="0"/>
    <x v="0"/>
    <s v="Tesseramento"/>
    <x v="1"/>
    <x v="4"/>
    <x v="0"/>
    <m/>
  </r>
  <r>
    <n v="16396"/>
    <x v="0"/>
    <x v="0"/>
    <x v="0"/>
    <x v="0"/>
    <x v="7"/>
    <x v="316"/>
    <x v="0"/>
    <x v="1"/>
    <s v="Tesseramento"/>
    <x v="1"/>
    <x v="4"/>
    <x v="0"/>
    <m/>
  </r>
  <r>
    <n v="125912"/>
    <x v="0"/>
    <x v="0"/>
    <x v="0"/>
    <x v="0"/>
    <x v="7"/>
    <x v="316"/>
    <x v="0"/>
    <x v="0"/>
    <s v="Tesseramento"/>
    <x v="1"/>
    <x v="0"/>
    <x v="0"/>
    <m/>
  </r>
  <r>
    <n v="97342"/>
    <x v="0"/>
    <x v="0"/>
    <x v="0"/>
    <x v="0"/>
    <x v="7"/>
    <x v="316"/>
    <x v="0"/>
    <x v="0"/>
    <s v="Tesseramento"/>
    <x v="1"/>
    <x v="4"/>
    <x v="0"/>
    <m/>
  </r>
  <r>
    <n v="19964"/>
    <x v="0"/>
    <x v="0"/>
    <x v="0"/>
    <x v="0"/>
    <x v="7"/>
    <x v="316"/>
    <x v="0"/>
    <x v="0"/>
    <s v="Tesseramento"/>
    <x v="1"/>
    <x v="0"/>
    <x v="0"/>
    <m/>
  </r>
  <r>
    <n v="88106"/>
    <x v="0"/>
    <x v="0"/>
    <x v="0"/>
    <x v="0"/>
    <x v="7"/>
    <x v="316"/>
    <x v="0"/>
    <x v="1"/>
    <s v="Tesseramento"/>
    <x v="1"/>
    <x v="0"/>
    <x v="0"/>
    <m/>
  </r>
  <r>
    <n v="100353"/>
    <x v="0"/>
    <x v="0"/>
    <x v="0"/>
    <x v="0"/>
    <x v="7"/>
    <x v="316"/>
    <x v="0"/>
    <x v="0"/>
    <s v="Tesseramento"/>
    <x v="1"/>
    <x v="4"/>
    <x v="0"/>
    <m/>
  </r>
  <r>
    <n v="108253"/>
    <x v="0"/>
    <x v="0"/>
    <x v="0"/>
    <x v="0"/>
    <x v="7"/>
    <x v="316"/>
    <x v="0"/>
    <x v="1"/>
    <s v="Tesseramento"/>
    <x v="1"/>
    <x v="0"/>
    <x v="0"/>
    <m/>
  </r>
  <r>
    <n v="16077"/>
    <x v="0"/>
    <x v="0"/>
    <x v="0"/>
    <x v="0"/>
    <x v="7"/>
    <x v="316"/>
    <x v="0"/>
    <x v="0"/>
    <s v="Tesseramento"/>
    <x v="1"/>
    <x v="4"/>
    <x v="0"/>
    <m/>
  </r>
  <r>
    <n v="16064"/>
    <x v="0"/>
    <x v="0"/>
    <x v="0"/>
    <x v="0"/>
    <x v="7"/>
    <x v="316"/>
    <x v="0"/>
    <x v="0"/>
    <s v="Tesseramento"/>
    <x v="1"/>
    <x v="4"/>
    <x v="0"/>
    <m/>
  </r>
  <r>
    <n v="151767"/>
    <x v="0"/>
    <x v="0"/>
    <x v="0"/>
    <x v="0"/>
    <x v="11"/>
    <x v="244"/>
    <x v="0"/>
    <x v="0"/>
    <s v="Tesseramento"/>
    <x v="0"/>
    <x v="4"/>
    <x v="0"/>
    <m/>
  </r>
  <r>
    <n v="54587"/>
    <x v="0"/>
    <x v="0"/>
    <x v="0"/>
    <x v="0"/>
    <x v="7"/>
    <x v="316"/>
    <x v="0"/>
    <x v="1"/>
    <s v="Tesseramento"/>
    <x v="1"/>
    <x v="4"/>
    <x v="0"/>
    <m/>
  </r>
  <r>
    <n v="16516"/>
    <x v="0"/>
    <x v="0"/>
    <x v="0"/>
    <x v="0"/>
    <x v="7"/>
    <x v="316"/>
    <x v="0"/>
    <x v="0"/>
    <s v="Tesseramento"/>
    <x v="1"/>
    <x v="4"/>
    <x v="0"/>
    <m/>
  </r>
  <r>
    <n v="16358"/>
    <x v="0"/>
    <x v="0"/>
    <x v="0"/>
    <x v="0"/>
    <x v="7"/>
    <x v="316"/>
    <x v="0"/>
    <x v="1"/>
    <s v="Tesseramento"/>
    <x v="1"/>
    <x v="4"/>
    <x v="0"/>
    <m/>
  </r>
  <r>
    <n v="16483"/>
    <x v="0"/>
    <x v="0"/>
    <x v="0"/>
    <x v="0"/>
    <x v="7"/>
    <x v="316"/>
    <x v="0"/>
    <x v="0"/>
    <s v="Tesseramento"/>
    <x v="1"/>
    <x v="4"/>
    <x v="0"/>
    <m/>
  </r>
  <r>
    <n v="16174"/>
    <x v="0"/>
    <x v="0"/>
    <x v="0"/>
    <x v="0"/>
    <x v="7"/>
    <x v="316"/>
    <x v="0"/>
    <x v="0"/>
    <s v="Tesseramento"/>
    <x v="1"/>
    <x v="4"/>
    <x v="0"/>
    <m/>
  </r>
  <r>
    <n v="128074"/>
    <x v="0"/>
    <x v="0"/>
    <x v="0"/>
    <x v="2"/>
    <x v="7"/>
    <x v="316"/>
    <x v="0"/>
    <x v="0"/>
    <s v="Tesseramento"/>
    <x v="1"/>
    <x v="4"/>
    <x v="0"/>
    <m/>
  </r>
  <r>
    <n v="80485"/>
    <x v="0"/>
    <x v="0"/>
    <x v="0"/>
    <x v="0"/>
    <x v="7"/>
    <x v="316"/>
    <x v="0"/>
    <x v="0"/>
    <s v="Tesseramento"/>
    <x v="1"/>
    <x v="4"/>
    <x v="0"/>
    <m/>
  </r>
  <r>
    <n v="80491"/>
    <x v="0"/>
    <x v="0"/>
    <x v="0"/>
    <x v="0"/>
    <x v="7"/>
    <x v="316"/>
    <x v="0"/>
    <x v="1"/>
    <s v="Tesseramento"/>
    <x v="1"/>
    <x v="4"/>
    <x v="0"/>
    <m/>
  </r>
  <r>
    <n v="17029"/>
    <x v="0"/>
    <x v="0"/>
    <x v="0"/>
    <x v="0"/>
    <x v="7"/>
    <x v="316"/>
    <x v="0"/>
    <x v="0"/>
    <s v="Tesseramento"/>
    <x v="1"/>
    <x v="4"/>
    <x v="0"/>
    <m/>
  </r>
  <r>
    <n v="145596"/>
    <x v="1"/>
    <x v="0"/>
    <x v="0"/>
    <x v="0"/>
    <x v="7"/>
    <x v="168"/>
    <x v="0"/>
    <x v="0"/>
    <s v="Tesseramento"/>
    <x v="1"/>
    <x v="6"/>
    <x v="0"/>
    <m/>
  </r>
  <r>
    <n v="63308"/>
    <x v="0"/>
    <x v="0"/>
    <x v="0"/>
    <x v="0"/>
    <x v="7"/>
    <x v="316"/>
    <x v="0"/>
    <x v="1"/>
    <s v="Tesseramento"/>
    <x v="1"/>
    <x v="4"/>
    <x v="0"/>
    <m/>
  </r>
  <r>
    <n v="139826"/>
    <x v="0"/>
    <x v="0"/>
    <x v="0"/>
    <x v="1"/>
    <x v="7"/>
    <x v="168"/>
    <x v="0"/>
    <x v="0"/>
    <s v="Tesseramento"/>
    <x v="1"/>
    <x v="0"/>
    <x v="0"/>
    <m/>
  </r>
  <r>
    <n v="76623"/>
    <x v="0"/>
    <x v="0"/>
    <x v="0"/>
    <x v="0"/>
    <x v="7"/>
    <x v="316"/>
    <x v="0"/>
    <x v="0"/>
    <s v="Tesseramento"/>
    <x v="1"/>
    <x v="0"/>
    <x v="0"/>
    <m/>
  </r>
  <r>
    <n v="100571"/>
    <x v="0"/>
    <x v="0"/>
    <x v="0"/>
    <x v="0"/>
    <x v="7"/>
    <x v="316"/>
    <x v="0"/>
    <x v="1"/>
    <s v="Tesseramento"/>
    <x v="1"/>
    <x v="1"/>
    <x v="0"/>
    <m/>
  </r>
  <r>
    <n v="16187"/>
    <x v="0"/>
    <x v="0"/>
    <x v="0"/>
    <x v="0"/>
    <x v="7"/>
    <x v="316"/>
    <x v="0"/>
    <x v="1"/>
    <s v="Tesseramento"/>
    <x v="1"/>
    <x v="4"/>
    <x v="0"/>
    <m/>
  </r>
  <r>
    <n v="16556"/>
    <x v="0"/>
    <x v="0"/>
    <x v="0"/>
    <x v="0"/>
    <x v="7"/>
    <x v="316"/>
    <x v="0"/>
    <x v="0"/>
    <s v="Tesseramento"/>
    <x v="1"/>
    <x v="0"/>
    <x v="0"/>
    <m/>
  </r>
  <r>
    <n v="16000"/>
    <x v="0"/>
    <x v="0"/>
    <x v="0"/>
    <x v="0"/>
    <x v="7"/>
    <x v="316"/>
    <x v="0"/>
    <x v="0"/>
    <s v="Tesseramento"/>
    <x v="1"/>
    <x v="4"/>
    <x v="0"/>
    <m/>
  </r>
  <r>
    <n v="44809"/>
    <x v="0"/>
    <x v="0"/>
    <x v="0"/>
    <x v="0"/>
    <x v="7"/>
    <x v="316"/>
    <x v="0"/>
    <x v="0"/>
    <s v="Tesseramento"/>
    <x v="1"/>
    <x v="4"/>
    <x v="0"/>
    <m/>
  </r>
  <r>
    <n v="106396"/>
    <x v="0"/>
    <x v="0"/>
    <x v="0"/>
    <x v="0"/>
    <x v="7"/>
    <x v="316"/>
    <x v="0"/>
    <x v="1"/>
    <s v="Tesseramento"/>
    <x v="1"/>
    <x v="4"/>
    <x v="0"/>
    <m/>
  </r>
  <r>
    <n v="16664"/>
    <x v="0"/>
    <x v="0"/>
    <x v="0"/>
    <x v="0"/>
    <x v="7"/>
    <x v="316"/>
    <x v="0"/>
    <x v="0"/>
    <s v="Tesseramento"/>
    <x v="1"/>
    <x v="4"/>
    <x v="0"/>
    <m/>
  </r>
  <r>
    <n v="16440"/>
    <x v="0"/>
    <x v="0"/>
    <x v="0"/>
    <x v="0"/>
    <x v="7"/>
    <x v="316"/>
    <x v="0"/>
    <x v="0"/>
    <s v="Tesseramento"/>
    <x v="1"/>
    <x v="4"/>
    <x v="0"/>
    <m/>
  </r>
  <r>
    <n v="36453"/>
    <x v="0"/>
    <x v="0"/>
    <x v="0"/>
    <x v="0"/>
    <x v="7"/>
    <x v="316"/>
    <x v="0"/>
    <x v="1"/>
    <s v="Tesseramento"/>
    <x v="1"/>
    <x v="4"/>
    <x v="0"/>
    <m/>
  </r>
  <r>
    <n v="182359"/>
    <x v="0"/>
    <x v="0"/>
    <x v="0"/>
    <x v="1"/>
    <x v="7"/>
    <x v="316"/>
    <x v="0"/>
    <x v="1"/>
    <s v="Tesseramento"/>
    <x v="1"/>
    <x v="0"/>
    <x v="0"/>
    <m/>
  </r>
  <r>
    <n v="234291"/>
    <x v="0"/>
    <x v="0"/>
    <x v="1"/>
    <x v="2"/>
    <x v="8"/>
    <x v="237"/>
    <x v="0"/>
    <x v="1"/>
    <s v="Tesseramento"/>
    <x v="1"/>
    <x v="0"/>
    <x v="0"/>
    <m/>
  </r>
  <r>
    <n v="172968"/>
    <x v="0"/>
    <x v="0"/>
    <x v="0"/>
    <x v="0"/>
    <x v="4"/>
    <x v="88"/>
    <x v="0"/>
    <x v="0"/>
    <s v="Tesseramento"/>
    <x v="1"/>
    <x v="0"/>
    <x v="0"/>
    <m/>
  </r>
  <r>
    <n v="172969"/>
    <x v="1"/>
    <x v="0"/>
    <x v="0"/>
    <x v="0"/>
    <x v="4"/>
    <x v="88"/>
    <x v="0"/>
    <x v="1"/>
    <s v="Tesseramento"/>
    <x v="1"/>
    <x v="7"/>
    <x v="0"/>
    <s v="BG"/>
  </r>
  <r>
    <n v="172971"/>
    <x v="0"/>
    <x v="0"/>
    <x v="0"/>
    <x v="0"/>
    <x v="4"/>
    <x v="88"/>
    <x v="0"/>
    <x v="1"/>
    <s v="Tesseramento"/>
    <x v="1"/>
    <x v="3"/>
    <x v="0"/>
    <m/>
  </r>
  <r>
    <n v="2051"/>
    <x v="0"/>
    <x v="0"/>
    <x v="0"/>
    <x v="0"/>
    <x v="7"/>
    <x v="78"/>
    <x v="0"/>
    <x v="0"/>
    <s v="Tesseramento"/>
    <x v="0"/>
    <x v="4"/>
    <x v="0"/>
    <m/>
  </r>
  <r>
    <n v="161259"/>
    <x v="1"/>
    <x v="0"/>
    <x v="0"/>
    <x v="0"/>
    <x v="8"/>
    <x v="17"/>
    <x v="0"/>
    <x v="0"/>
    <s v="Tesseramento"/>
    <x v="1"/>
    <x v="7"/>
    <x v="0"/>
    <s v="BG"/>
  </r>
  <r>
    <n v="140530"/>
    <x v="1"/>
    <x v="0"/>
    <x v="0"/>
    <x v="0"/>
    <x v="8"/>
    <x v="17"/>
    <x v="0"/>
    <x v="0"/>
    <s v="Tesseramento"/>
    <x v="1"/>
    <x v="6"/>
    <x v="0"/>
    <s v="BG"/>
  </r>
  <r>
    <n v="188236"/>
    <x v="1"/>
    <x v="0"/>
    <x v="0"/>
    <x v="0"/>
    <x v="8"/>
    <x v="17"/>
    <x v="0"/>
    <x v="0"/>
    <s v="Tesseramento"/>
    <x v="1"/>
    <x v="2"/>
    <x v="0"/>
    <m/>
  </r>
  <r>
    <n v="65023"/>
    <x v="0"/>
    <x v="0"/>
    <x v="0"/>
    <x v="0"/>
    <x v="8"/>
    <x v="17"/>
    <x v="0"/>
    <x v="1"/>
    <s v="Tesseramento"/>
    <x v="1"/>
    <x v="3"/>
    <x v="0"/>
    <m/>
  </r>
  <r>
    <n v="26753"/>
    <x v="0"/>
    <x v="0"/>
    <x v="0"/>
    <x v="0"/>
    <x v="8"/>
    <x v="17"/>
    <x v="0"/>
    <x v="0"/>
    <s v="Tesseramento"/>
    <x v="1"/>
    <x v="3"/>
    <x v="0"/>
    <m/>
  </r>
  <r>
    <n v="191270"/>
    <x v="0"/>
    <x v="0"/>
    <x v="0"/>
    <x v="1"/>
    <x v="8"/>
    <x v="17"/>
    <x v="0"/>
    <x v="0"/>
    <s v="Tesseramento"/>
    <x v="1"/>
    <x v="4"/>
    <x v="0"/>
    <m/>
  </r>
  <r>
    <n v="34571"/>
    <x v="0"/>
    <x v="0"/>
    <x v="0"/>
    <x v="0"/>
    <x v="8"/>
    <x v="17"/>
    <x v="0"/>
    <x v="0"/>
    <s v="Tesseramento"/>
    <x v="1"/>
    <x v="0"/>
    <x v="0"/>
    <m/>
  </r>
  <r>
    <n v="74100"/>
    <x v="0"/>
    <x v="0"/>
    <x v="0"/>
    <x v="1"/>
    <x v="8"/>
    <x v="17"/>
    <x v="0"/>
    <x v="1"/>
    <s v="Tesseramento"/>
    <x v="1"/>
    <x v="0"/>
    <x v="0"/>
    <m/>
  </r>
  <r>
    <n v="43622"/>
    <x v="0"/>
    <x v="0"/>
    <x v="0"/>
    <x v="0"/>
    <x v="8"/>
    <x v="17"/>
    <x v="0"/>
    <x v="1"/>
    <s v="Tesseramento"/>
    <x v="1"/>
    <x v="4"/>
    <x v="0"/>
    <m/>
  </r>
  <r>
    <n v="211359"/>
    <x v="1"/>
    <x v="0"/>
    <x v="0"/>
    <x v="2"/>
    <x v="8"/>
    <x v="17"/>
    <x v="0"/>
    <x v="0"/>
    <s v="Tesseramento"/>
    <x v="1"/>
    <x v="6"/>
    <x v="0"/>
    <m/>
  </r>
  <r>
    <n v="136859"/>
    <x v="0"/>
    <x v="0"/>
    <x v="0"/>
    <x v="1"/>
    <x v="8"/>
    <x v="17"/>
    <x v="0"/>
    <x v="0"/>
    <s v="Tesseramento"/>
    <x v="1"/>
    <x v="4"/>
    <x v="0"/>
    <m/>
  </r>
  <r>
    <n v="199381"/>
    <x v="0"/>
    <x v="0"/>
    <x v="0"/>
    <x v="0"/>
    <x v="8"/>
    <x v="17"/>
    <x v="0"/>
    <x v="0"/>
    <s v="Tesseramento"/>
    <x v="1"/>
    <x v="3"/>
    <x v="0"/>
    <m/>
  </r>
  <r>
    <n v="62717"/>
    <x v="0"/>
    <x v="0"/>
    <x v="0"/>
    <x v="0"/>
    <x v="8"/>
    <x v="17"/>
    <x v="0"/>
    <x v="1"/>
    <s v="Tesseramento"/>
    <x v="1"/>
    <x v="4"/>
    <x v="0"/>
    <m/>
  </r>
  <r>
    <n v="178251"/>
    <x v="0"/>
    <x v="0"/>
    <x v="0"/>
    <x v="0"/>
    <x v="8"/>
    <x v="17"/>
    <x v="0"/>
    <x v="0"/>
    <s v="Tesseramento"/>
    <x v="1"/>
    <x v="3"/>
    <x v="0"/>
    <m/>
  </r>
  <r>
    <n v="216370"/>
    <x v="0"/>
    <x v="0"/>
    <x v="0"/>
    <x v="1"/>
    <x v="8"/>
    <x v="17"/>
    <x v="0"/>
    <x v="1"/>
    <s v="Tesseramento"/>
    <x v="1"/>
    <x v="3"/>
    <x v="0"/>
    <m/>
  </r>
  <r>
    <n v="97867"/>
    <x v="0"/>
    <x v="0"/>
    <x v="0"/>
    <x v="0"/>
    <x v="8"/>
    <x v="17"/>
    <x v="0"/>
    <x v="0"/>
    <s v="Tesseramento"/>
    <x v="1"/>
    <x v="1"/>
    <x v="0"/>
    <m/>
  </r>
  <r>
    <n v="26801"/>
    <x v="0"/>
    <x v="0"/>
    <x v="0"/>
    <x v="0"/>
    <x v="8"/>
    <x v="17"/>
    <x v="0"/>
    <x v="0"/>
    <s v="Tesseramento"/>
    <x v="1"/>
    <x v="3"/>
    <x v="0"/>
    <m/>
  </r>
  <r>
    <n v="81655"/>
    <x v="0"/>
    <x v="0"/>
    <x v="0"/>
    <x v="1"/>
    <x v="8"/>
    <x v="17"/>
    <x v="0"/>
    <x v="0"/>
    <s v="Tesseramento"/>
    <x v="1"/>
    <x v="4"/>
    <x v="0"/>
    <m/>
  </r>
  <r>
    <n v="43607"/>
    <x v="0"/>
    <x v="0"/>
    <x v="0"/>
    <x v="0"/>
    <x v="8"/>
    <x v="17"/>
    <x v="0"/>
    <x v="1"/>
    <s v="Tesseramento"/>
    <x v="1"/>
    <x v="3"/>
    <x v="0"/>
    <m/>
  </r>
  <r>
    <n v="21888"/>
    <x v="0"/>
    <x v="0"/>
    <x v="0"/>
    <x v="0"/>
    <x v="8"/>
    <x v="17"/>
    <x v="0"/>
    <x v="0"/>
    <s v="Tesseramento"/>
    <x v="1"/>
    <x v="4"/>
    <x v="0"/>
    <m/>
  </r>
  <r>
    <n v="128556"/>
    <x v="0"/>
    <x v="0"/>
    <x v="0"/>
    <x v="2"/>
    <x v="8"/>
    <x v="17"/>
    <x v="0"/>
    <x v="0"/>
    <s v="Tesseramento"/>
    <x v="1"/>
    <x v="4"/>
    <x v="0"/>
    <m/>
  </r>
  <r>
    <n v="26860"/>
    <x v="0"/>
    <x v="0"/>
    <x v="0"/>
    <x v="0"/>
    <x v="8"/>
    <x v="17"/>
    <x v="0"/>
    <x v="1"/>
    <s v="Tesseramento"/>
    <x v="1"/>
    <x v="4"/>
    <x v="0"/>
    <m/>
  </r>
  <r>
    <n v="176281"/>
    <x v="0"/>
    <x v="0"/>
    <x v="0"/>
    <x v="0"/>
    <x v="8"/>
    <x v="17"/>
    <x v="0"/>
    <x v="0"/>
    <s v="Tesseramento"/>
    <x v="1"/>
    <x v="3"/>
    <x v="0"/>
    <m/>
  </r>
  <r>
    <n v="191275"/>
    <x v="0"/>
    <x v="0"/>
    <x v="0"/>
    <x v="1"/>
    <x v="8"/>
    <x v="17"/>
    <x v="0"/>
    <x v="0"/>
    <s v="Tesseramento"/>
    <x v="1"/>
    <x v="1"/>
    <x v="0"/>
    <m/>
  </r>
  <r>
    <n v="191274"/>
    <x v="0"/>
    <x v="0"/>
    <x v="0"/>
    <x v="1"/>
    <x v="8"/>
    <x v="17"/>
    <x v="0"/>
    <x v="0"/>
    <s v="Tesseramento"/>
    <x v="1"/>
    <x v="1"/>
    <x v="0"/>
    <m/>
  </r>
  <r>
    <n v="216294"/>
    <x v="0"/>
    <x v="0"/>
    <x v="0"/>
    <x v="1"/>
    <x v="8"/>
    <x v="17"/>
    <x v="0"/>
    <x v="1"/>
    <s v="Tesseramento"/>
    <x v="1"/>
    <x v="0"/>
    <x v="0"/>
    <m/>
  </r>
  <r>
    <n v="128577"/>
    <x v="0"/>
    <x v="0"/>
    <x v="0"/>
    <x v="0"/>
    <x v="8"/>
    <x v="17"/>
    <x v="0"/>
    <x v="1"/>
    <s v="Tesseramento"/>
    <x v="1"/>
    <x v="3"/>
    <x v="0"/>
    <m/>
  </r>
  <r>
    <n v="156581"/>
    <x v="1"/>
    <x v="0"/>
    <x v="0"/>
    <x v="0"/>
    <x v="8"/>
    <x v="17"/>
    <x v="0"/>
    <x v="0"/>
    <s v="Tesseramento"/>
    <x v="1"/>
    <x v="2"/>
    <x v="0"/>
    <m/>
  </r>
  <r>
    <n v="216295"/>
    <x v="1"/>
    <x v="0"/>
    <x v="0"/>
    <x v="1"/>
    <x v="8"/>
    <x v="17"/>
    <x v="0"/>
    <x v="0"/>
    <s v="Tesseramento"/>
    <x v="1"/>
    <x v="7"/>
    <x v="0"/>
    <m/>
  </r>
  <r>
    <n v="191452"/>
    <x v="0"/>
    <x v="0"/>
    <x v="0"/>
    <x v="0"/>
    <x v="8"/>
    <x v="17"/>
    <x v="0"/>
    <x v="0"/>
    <s v="Tesseramento"/>
    <x v="1"/>
    <x v="3"/>
    <x v="0"/>
    <m/>
  </r>
  <r>
    <n v="88846"/>
    <x v="0"/>
    <x v="0"/>
    <x v="0"/>
    <x v="1"/>
    <x v="8"/>
    <x v="17"/>
    <x v="0"/>
    <x v="0"/>
    <s v="Tesseramento"/>
    <x v="1"/>
    <x v="3"/>
    <x v="0"/>
    <m/>
  </r>
  <r>
    <n v="232659"/>
    <x v="0"/>
    <x v="0"/>
    <x v="0"/>
    <x v="1"/>
    <x v="8"/>
    <x v="17"/>
    <x v="0"/>
    <x v="0"/>
    <s v="Tesseramento"/>
    <x v="1"/>
    <x v="0"/>
    <x v="0"/>
    <m/>
  </r>
  <r>
    <n v="27003"/>
    <x v="0"/>
    <x v="0"/>
    <x v="0"/>
    <x v="0"/>
    <x v="8"/>
    <x v="17"/>
    <x v="0"/>
    <x v="0"/>
    <s v="Tesseramento"/>
    <x v="1"/>
    <x v="3"/>
    <x v="0"/>
    <m/>
  </r>
  <r>
    <n v="27002"/>
    <x v="0"/>
    <x v="0"/>
    <x v="0"/>
    <x v="0"/>
    <x v="8"/>
    <x v="17"/>
    <x v="0"/>
    <x v="0"/>
    <s v="Tesseramento"/>
    <x v="1"/>
    <x v="0"/>
    <x v="0"/>
    <m/>
  </r>
  <r>
    <n v="212189"/>
    <x v="0"/>
    <x v="0"/>
    <x v="0"/>
    <x v="0"/>
    <x v="8"/>
    <x v="17"/>
    <x v="0"/>
    <x v="0"/>
    <s v="Tesseramento"/>
    <x v="1"/>
    <x v="0"/>
    <x v="0"/>
    <m/>
  </r>
  <r>
    <n v="16401"/>
    <x v="0"/>
    <x v="0"/>
    <x v="0"/>
    <x v="0"/>
    <x v="7"/>
    <x v="316"/>
    <x v="0"/>
    <x v="1"/>
    <s v="Tesseramento"/>
    <x v="1"/>
    <x v="4"/>
    <x v="0"/>
    <m/>
  </r>
  <r>
    <n v="151418"/>
    <x v="0"/>
    <x v="0"/>
    <x v="0"/>
    <x v="0"/>
    <x v="4"/>
    <x v="149"/>
    <x v="0"/>
    <x v="0"/>
    <s v="Tesseramento"/>
    <x v="1"/>
    <x v="0"/>
    <x v="0"/>
    <m/>
  </r>
  <r>
    <n v="162961"/>
    <x v="0"/>
    <x v="0"/>
    <x v="0"/>
    <x v="0"/>
    <x v="4"/>
    <x v="149"/>
    <x v="0"/>
    <x v="0"/>
    <s v="Tesseramento"/>
    <x v="1"/>
    <x v="0"/>
    <x v="0"/>
    <m/>
  </r>
  <r>
    <n v="192881"/>
    <x v="0"/>
    <x v="0"/>
    <x v="0"/>
    <x v="1"/>
    <x v="11"/>
    <x v="86"/>
    <x v="0"/>
    <x v="0"/>
    <s v="Tesseramento"/>
    <x v="0"/>
    <x v="4"/>
    <x v="0"/>
    <m/>
  </r>
  <r>
    <n v="177513"/>
    <x v="0"/>
    <x v="0"/>
    <x v="0"/>
    <x v="0"/>
    <x v="4"/>
    <x v="52"/>
    <x v="0"/>
    <x v="0"/>
    <s v="Tesseramento"/>
    <x v="1"/>
    <x v="0"/>
    <x v="0"/>
    <m/>
  </r>
  <r>
    <n v="46124"/>
    <x v="0"/>
    <x v="0"/>
    <x v="0"/>
    <x v="0"/>
    <x v="0"/>
    <x v="76"/>
    <x v="0"/>
    <x v="0"/>
    <s v="Tesseramento"/>
    <x v="0"/>
    <x v="0"/>
    <x v="0"/>
    <m/>
  </r>
  <r>
    <n v="189423"/>
    <x v="0"/>
    <x v="0"/>
    <x v="0"/>
    <x v="0"/>
    <x v="18"/>
    <x v="264"/>
    <x v="0"/>
    <x v="0"/>
    <s v="Tesseramento"/>
    <x v="0"/>
    <x v="0"/>
    <x v="0"/>
    <m/>
  </r>
  <r>
    <n v="193159"/>
    <x v="0"/>
    <x v="0"/>
    <x v="0"/>
    <x v="0"/>
    <x v="18"/>
    <x v="264"/>
    <x v="0"/>
    <x v="1"/>
    <s v="Tesseramento"/>
    <x v="0"/>
    <x v="1"/>
    <x v="0"/>
    <m/>
  </r>
  <r>
    <n v="133340"/>
    <x v="0"/>
    <x v="0"/>
    <x v="0"/>
    <x v="0"/>
    <x v="18"/>
    <x v="264"/>
    <x v="0"/>
    <x v="0"/>
    <s v="Tesseramento"/>
    <x v="0"/>
    <x v="0"/>
    <x v="0"/>
    <m/>
  </r>
  <r>
    <n v="124274"/>
    <x v="0"/>
    <x v="0"/>
    <x v="0"/>
    <x v="0"/>
    <x v="18"/>
    <x v="264"/>
    <x v="0"/>
    <x v="1"/>
    <s v="Tesseramento"/>
    <x v="0"/>
    <x v="3"/>
    <x v="0"/>
    <m/>
  </r>
  <r>
    <n v="234161"/>
    <x v="0"/>
    <x v="0"/>
    <x v="1"/>
    <x v="1"/>
    <x v="18"/>
    <x v="264"/>
    <x v="0"/>
    <x v="1"/>
    <s v="Tesseramento"/>
    <x v="0"/>
    <x v="3"/>
    <x v="0"/>
    <m/>
  </r>
  <r>
    <n v="220959"/>
    <x v="0"/>
    <x v="0"/>
    <x v="0"/>
    <x v="1"/>
    <x v="8"/>
    <x v="98"/>
    <x v="0"/>
    <x v="0"/>
    <s v="Tesseramento"/>
    <x v="0"/>
    <x v="3"/>
    <x v="0"/>
    <m/>
  </r>
  <r>
    <n v="160062"/>
    <x v="0"/>
    <x v="0"/>
    <x v="0"/>
    <x v="0"/>
    <x v="18"/>
    <x v="264"/>
    <x v="0"/>
    <x v="0"/>
    <s v="Tesseramento"/>
    <x v="0"/>
    <x v="4"/>
    <x v="0"/>
    <m/>
  </r>
  <r>
    <n v="19807"/>
    <x v="0"/>
    <x v="0"/>
    <x v="0"/>
    <x v="0"/>
    <x v="0"/>
    <x v="76"/>
    <x v="0"/>
    <x v="1"/>
    <s v="Tesseramento"/>
    <x v="0"/>
    <x v="4"/>
    <x v="0"/>
    <m/>
  </r>
  <r>
    <n v="115205"/>
    <x v="0"/>
    <x v="0"/>
    <x v="0"/>
    <x v="0"/>
    <x v="0"/>
    <x v="76"/>
    <x v="0"/>
    <x v="0"/>
    <s v="Tesseramento"/>
    <x v="0"/>
    <x v="0"/>
    <x v="0"/>
    <m/>
  </r>
  <r>
    <n v="79412"/>
    <x v="0"/>
    <x v="0"/>
    <x v="0"/>
    <x v="0"/>
    <x v="15"/>
    <x v="72"/>
    <x v="0"/>
    <x v="0"/>
    <s v="Tesseramento"/>
    <x v="1"/>
    <x v="0"/>
    <x v="0"/>
    <m/>
  </r>
  <r>
    <n v="204510"/>
    <x v="0"/>
    <x v="0"/>
    <x v="0"/>
    <x v="0"/>
    <x v="4"/>
    <x v="88"/>
    <x v="0"/>
    <x v="0"/>
    <s v="Tesseramento"/>
    <x v="1"/>
    <x v="0"/>
    <x v="0"/>
    <m/>
  </r>
  <r>
    <n v="83506"/>
    <x v="0"/>
    <x v="0"/>
    <x v="0"/>
    <x v="0"/>
    <x v="15"/>
    <x v="72"/>
    <x v="0"/>
    <x v="0"/>
    <s v="Tesseramento"/>
    <x v="1"/>
    <x v="4"/>
    <x v="0"/>
    <m/>
  </r>
  <r>
    <n v="35629"/>
    <x v="0"/>
    <x v="0"/>
    <x v="0"/>
    <x v="0"/>
    <x v="8"/>
    <x v="112"/>
    <x v="0"/>
    <x v="0"/>
    <s v="Tesseramento"/>
    <x v="1"/>
    <x v="3"/>
    <x v="0"/>
    <m/>
  </r>
  <r>
    <n v="96142"/>
    <x v="0"/>
    <x v="0"/>
    <x v="0"/>
    <x v="0"/>
    <x v="15"/>
    <x v="72"/>
    <x v="0"/>
    <x v="1"/>
    <s v="Tesseramento"/>
    <x v="1"/>
    <x v="4"/>
    <x v="0"/>
    <m/>
  </r>
  <r>
    <n v="159285"/>
    <x v="0"/>
    <x v="0"/>
    <x v="0"/>
    <x v="0"/>
    <x v="15"/>
    <x v="72"/>
    <x v="0"/>
    <x v="0"/>
    <s v="Tesseramento"/>
    <x v="1"/>
    <x v="0"/>
    <x v="0"/>
    <m/>
  </r>
  <r>
    <n v="67102"/>
    <x v="0"/>
    <x v="0"/>
    <x v="0"/>
    <x v="0"/>
    <x v="15"/>
    <x v="72"/>
    <x v="0"/>
    <x v="0"/>
    <s v="Tesseramento"/>
    <x v="1"/>
    <x v="4"/>
    <x v="0"/>
    <m/>
  </r>
  <r>
    <n v="67101"/>
    <x v="0"/>
    <x v="0"/>
    <x v="0"/>
    <x v="0"/>
    <x v="15"/>
    <x v="72"/>
    <x v="0"/>
    <x v="0"/>
    <s v="Tesseramento"/>
    <x v="1"/>
    <x v="4"/>
    <x v="0"/>
    <m/>
  </r>
  <r>
    <n v="187502"/>
    <x v="1"/>
    <x v="0"/>
    <x v="0"/>
    <x v="0"/>
    <x v="15"/>
    <x v="72"/>
    <x v="0"/>
    <x v="0"/>
    <s v="Tesseramento"/>
    <x v="1"/>
    <x v="2"/>
    <x v="0"/>
    <m/>
  </r>
  <r>
    <n v="176392"/>
    <x v="0"/>
    <x v="0"/>
    <x v="0"/>
    <x v="0"/>
    <x v="15"/>
    <x v="72"/>
    <x v="0"/>
    <x v="0"/>
    <s v="Tesseramento"/>
    <x v="1"/>
    <x v="3"/>
    <x v="0"/>
    <m/>
  </r>
  <r>
    <n v="234579"/>
    <x v="0"/>
    <x v="0"/>
    <x v="1"/>
    <x v="0"/>
    <x v="4"/>
    <x v="88"/>
    <x v="0"/>
    <x v="0"/>
    <s v="Tesseramento"/>
    <x v="1"/>
    <x v="0"/>
    <x v="0"/>
    <m/>
  </r>
  <r>
    <n v="124841"/>
    <x v="0"/>
    <x v="0"/>
    <x v="0"/>
    <x v="0"/>
    <x v="15"/>
    <x v="72"/>
    <x v="0"/>
    <x v="0"/>
    <s v="Tesseramento"/>
    <x v="1"/>
    <x v="4"/>
    <x v="0"/>
    <m/>
  </r>
  <r>
    <n v="228655"/>
    <x v="0"/>
    <x v="0"/>
    <x v="0"/>
    <x v="1"/>
    <x v="15"/>
    <x v="72"/>
    <x v="0"/>
    <x v="0"/>
    <s v="Tesseramento"/>
    <x v="1"/>
    <x v="3"/>
    <x v="0"/>
    <m/>
  </r>
  <r>
    <n v="10733"/>
    <x v="0"/>
    <x v="0"/>
    <x v="0"/>
    <x v="0"/>
    <x v="15"/>
    <x v="72"/>
    <x v="0"/>
    <x v="1"/>
    <s v="Tesseramento"/>
    <x v="1"/>
    <x v="3"/>
    <x v="0"/>
    <m/>
  </r>
  <r>
    <n v="79411"/>
    <x v="0"/>
    <x v="0"/>
    <x v="0"/>
    <x v="0"/>
    <x v="15"/>
    <x v="72"/>
    <x v="0"/>
    <x v="0"/>
    <s v="Tesseramento"/>
    <x v="1"/>
    <x v="4"/>
    <x v="0"/>
    <m/>
  </r>
  <r>
    <n v="120621"/>
    <x v="1"/>
    <x v="0"/>
    <x v="0"/>
    <x v="0"/>
    <x v="15"/>
    <x v="72"/>
    <x v="0"/>
    <x v="0"/>
    <s v="Tesseramento"/>
    <x v="1"/>
    <x v="2"/>
    <x v="0"/>
    <m/>
  </r>
  <r>
    <n v="216192"/>
    <x v="0"/>
    <x v="0"/>
    <x v="0"/>
    <x v="1"/>
    <x v="15"/>
    <x v="72"/>
    <x v="0"/>
    <x v="0"/>
    <s v="Tesseramento"/>
    <x v="1"/>
    <x v="0"/>
    <x v="0"/>
    <m/>
  </r>
  <r>
    <n v="221525"/>
    <x v="1"/>
    <x v="0"/>
    <x v="0"/>
    <x v="0"/>
    <x v="15"/>
    <x v="72"/>
    <x v="0"/>
    <x v="1"/>
    <s v="Tesseramento"/>
    <x v="1"/>
    <x v="2"/>
    <x v="0"/>
    <m/>
  </r>
  <r>
    <n v="157793"/>
    <x v="0"/>
    <x v="0"/>
    <x v="0"/>
    <x v="0"/>
    <x v="15"/>
    <x v="72"/>
    <x v="0"/>
    <x v="0"/>
    <s v="Tesseramento"/>
    <x v="1"/>
    <x v="3"/>
    <x v="0"/>
    <m/>
  </r>
  <r>
    <n v="231165"/>
    <x v="0"/>
    <x v="0"/>
    <x v="0"/>
    <x v="2"/>
    <x v="15"/>
    <x v="72"/>
    <x v="0"/>
    <x v="0"/>
    <s v="Tesseramento"/>
    <x v="1"/>
    <x v="0"/>
    <x v="0"/>
    <m/>
  </r>
  <r>
    <n v="231166"/>
    <x v="0"/>
    <x v="0"/>
    <x v="0"/>
    <x v="2"/>
    <x v="15"/>
    <x v="72"/>
    <x v="0"/>
    <x v="1"/>
    <s v="Tesseramento"/>
    <x v="1"/>
    <x v="0"/>
    <x v="0"/>
    <m/>
  </r>
  <r>
    <n v="196653"/>
    <x v="1"/>
    <x v="0"/>
    <x v="2"/>
    <x v="3"/>
    <x v="15"/>
    <x v="72"/>
    <x v="0"/>
    <x v="0"/>
    <s v="Tesseramento"/>
    <x v="1"/>
    <x v="2"/>
    <x v="0"/>
    <m/>
  </r>
  <r>
    <n v="4207"/>
    <x v="0"/>
    <x v="0"/>
    <x v="0"/>
    <x v="0"/>
    <x v="15"/>
    <x v="72"/>
    <x v="0"/>
    <x v="0"/>
    <s v="Tesseramento"/>
    <x v="1"/>
    <x v="3"/>
    <x v="0"/>
    <m/>
  </r>
  <r>
    <n v="203164"/>
    <x v="0"/>
    <x v="0"/>
    <x v="0"/>
    <x v="0"/>
    <x v="15"/>
    <x v="72"/>
    <x v="0"/>
    <x v="0"/>
    <s v="Tesseramento"/>
    <x v="1"/>
    <x v="0"/>
    <x v="0"/>
    <m/>
  </r>
  <r>
    <n v="84331"/>
    <x v="0"/>
    <x v="0"/>
    <x v="0"/>
    <x v="0"/>
    <x v="15"/>
    <x v="72"/>
    <x v="0"/>
    <x v="0"/>
    <s v="Tesseramento"/>
    <x v="1"/>
    <x v="0"/>
    <x v="0"/>
    <m/>
  </r>
  <r>
    <n v="138466"/>
    <x v="0"/>
    <x v="0"/>
    <x v="0"/>
    <x v="0"/>
    <x v="15"/>
    <x v="72"/>
    <x v="0"/>
    <x v="0"/>
    <s v="Tesseramento"/>
    <x v="1"/>
    <x v="1"/>
    <x v="0"/>
    <m/>
  </r>
  <r>
    <n v="218846"/>
    <x v="0"/>
    <x v="0"/>
    <x v="0"/>
    <x v="1"/>
    <x v="15"/>
    <x v="72"/>
    <x v="0"/>
    <x v="0"/>
    <s v="Tesseramento"/>
    <x v="1"/>
    <x v="0"/>
    <x v="0"/>
    <m/>
  </r>
  <r>
    <n v="86230"/>
    <x v="0"/>
    <x v="0"/>
    <x v="0"/>
    <x v="0"/>
    <x v="15"/>
    <x v="72"/>
    <x v="0"/>
    <x v="0"/>
    <s v="Tesseramento"/>
    <x v="1"/>
    <x v="3"/>
    <x v="0"/>
    <m/>
  </r>
  <r>
    <n v="120616"/>
    <x v="0"/>
    <x v="0"/>
    <x v="0"/>
    <x v="0"/>
    <x v="15"/>
    <x v="72"/>
    <x v="0"/>
    <x v="0"/>
    <s v="Tesseramento"/>
    <x v="1"/>
    <x v="4"/>
    <x v="0"/>
    <m/>
  </r>
  <r>
    <n v="1769"/>
    <x v="0"/>
    <x v="0"/>
    <x v="0"/>
    <x v="0"/>
    <x v="15"/>
    <x v="72"/>
    <x v="0"/>
    <x v="0"/>
    <s v="Tesseramento"/>
    <x v="1"/>
    <x v="0"/>
    <x v="0"/>
    <m/>
  </r>
  <r>
    <n v="11481"/>
    <x v="0"/>
    <x v="0"/>
    <x v="0"/>
    <x v="0"/>
    <x v="15"/>
    <x v="72"/>
    <x v="0"/>
    <x v="0"/>
    <s v="Tesseramento"/>
    <x v="1"/>
    <x v="3"/>
    <x v="0"/>
    <m/>
  </r>
  <r>
    <n v="169096"/>
    <x v="1"/>
    <x v="0"/>
    <x v="0"/>
    <x v="1"/>
    <x v="15"/>
    <x v="248"/>
    <x v="0"/>
    <x v="1"/>
    <s v="Tesseramento"/>
    <x v="1"/>
    <x v="7"/>
    <x v="0"/>
    <m/>
  </r>
  <r>
    <n v="102913"/>
    <x v="0"/>
    <x v="0"/>
    <x v="0"/>
    <x v="0"/>
    <x v="15"/>
    <x v="248"/>
    <x v="0"/>
    <x v="1"/>
    <s v="Tesseramento"/>
    <x v="1"/>
    <x v="0"/>
    <x v="0"/>
    <m/>
  </r>
  <r>
    <n v="233216"/>
    <x v="0"/>
    <x v="0"/>
    <x v="0"/>
    <x v="0"/>
    <x v="15"/>
    <x v="248"/>
    <x v="0"/>
    <x v="1"/>
    <s v="Tesseramento"/>
    <x v="1"/>
    <x v="0"/>
    <x v="0"/>
    <m/>
  </r>
  <r>
    <n v="112609"/>
    <x v="0"/>
    <x v="0"/>
    <x v="0"/>
    <x v="1"/>
    <x v="15"/>
    <x v="72"/>
    <x v="0"/>
    <x v="0"/>
    <s v="Tesseramento"/>
    <x v="1"/>
    <x v="0"/>
    <x v="0"/>
    <m/>
  </r>
  <r>
    <n v="188459"/>
    <x v="0"/>
    <x v="0"/>
    <x v="0"/>
    <x v="0"/>
    <x v="15"/>
    <x v="248"/>
    <x v="0"/>
    <x v="0"/>
    <s v="Tesseramento"/>
    <x v="1"/>
    <x v="3"/>
    <x v="0"/>
    <m/>
  </r>
  <r>
    <n v="76587"/>
    <x v="0"/>
    <x v="0"/>
    <x v="0"/>
    <x v="0"/>
    <x v="15"/>
    <x v="248"/>
    <x v="0"/>
    <x v="0"/>
    <s v="Tesseramento"/>
    <x v="1"/>
    <x v="3"/>
    <x v="0"/>
    <m/>
  </r>
  <r>
    <n v="141830"/>
    <x v="0"/>
    <x v="0"/>
    <x v="0"/>
    <x v="0"/>
    <x v="15"/>
    <x v="248"/>
    <x v="0"/>
    <x v="0"/>
    <s v="Tesseramento"/>
    <x v="1"/>
    <x v="0"/>
    <x v="0"/>
    <m/>
  </r>
  <r>
    <n v="90796"/>
    <x v="0"/>
    <x v="0"/>
    <x v="0"/>
    <x v="0"/>
    <x v="15"/>
    <x v="248"/>
    <x v="0"/>
    <x v="0"/>
    <s v="Tesseramento"/>
    <x v="1"/>
    <x v="0"/>
    <x v="0"/>
    <m/>
  </r>
  <r>
    <n v="112607"/>
    <x v="0"/>
    <x v="0"/>
    <x v="0"/>
    <x v="1"/>
    <x v="15"/>
    <x v="72"/>
    <x v="0"/>
    <x v="1"/>
    <s v="Tesseramento"/>
    <x v="1"/>
    <x v="0"/>
    <x v="0"/>
    <m/>
  </r>
  <r>
    <n v="143695"/>
    <x v="0"/>
    <x v="0"/>
    <x v="0"/>
    <x v="0"/>
    <x v="15"/>
    <x v="248"/>
    <x v="0"/>
    <x v="0"/>
    <s v="Tesseramento"/>
    <x v="1"/>
    <x v="3"/>
    <x v="0"/>
    <m/>
  </r>
  <r>
    <n v="21001"/>
    <x v="0"/>
    <x v="0"/>
    <x v="0"/>
    <x v="0"/>
    <x v="15"/>
    <x v="248"/>
    <x v="0"/>
    <x v="0"/>
    <s v="Tesseramento"/>
    <x v="1"/>
    <x v="4"/>
    <x v="0"/>
    <m/>
  </r>
  <r>
    <n v="95244"/>
    <x v="0"/>
    <x v="0"/>
    <x v="0"/>
    <x v="0"/>
    <x v="15"/>
    <x v="72"/>
    <x v="0"/>
    <x v="0"/>
    <s v="Tesseramento"/>
    <x v="1"/>
    <x v="4"/>
    <x v="0"/>
    <m/>
  </r>
  <r>
    <n v="123554"/>
    <x v="0"/>
    <x v="0"/>
    <x v="0"/>
    <x v="0"/>
    <x v="15"/>
    <x v="248"/>
    <x v="0"/>
    <x v="0"/>
    <s v="Tesseramento"/>
    <x v="1"/>
    <x v="0"/>
    <x v="0"/>
    <m/>
  </r>
  <r>
    <n v="130356"/>
    <x v="0"/>
    <x v="0"/>
    <x v="0"/>
    <x v="0"/>
    <x v="15"/>
    <x v="72"/>
    <x v="0"/>
    <x v="0"/>
    <s v="Tesseramento"/>
    <x v="1"/>
    <x v="4"/>
    <x v="0"/>
    <m/>
  </r>
  <r>
    <n v="91094"/>
    <x v="0"/>
    <x v="0"/>
    <x v="0"/>
    <x v="0"/>
    <x v="11"/>
    <x v="189"/>
    <x v="0"/>
    <x v="0"/>
    <s v="Tesseramento"/>
    <x v="1"/>
    <x v="3"/>
    <x v="0"/>
    <m/>
  </r>
  <r>
    <n v="71819"/>
    <x v="0"/>
    <x v="0"/>
    <x v="0"/>
    <x v="0"/>
    <x v="15"/>
    <x v="72"/>
    <x v="0"/>
    <x v="0"/>
    <s v="Tesseramento"/>
    <x v="1"/>
    <x v="4"/>
    <x v="0"/>
    <m/>
  </r>
  <r>
    <n v="82930"/>
    <x v="0"/>
    <x v="0"/>
    <x v="0"/>
    <x v="4"/>
    <x v="15"/>
    <x v="72"/>
    <x v="0"/>
    <x v="0"/>
    <s v="Tesseramento"/>
    <x v="1"/>
    <x v="1"/>
    <x v="0"/>
    <m/>
  </r>
  <r>
    <n v="21077"/>
    <x v="0"/>
    <x v="0"/>
    <x v="0"/>
    <x v="0"/>
    <x v="15"/>
    <x v="248"/>
    <x v="0"/>
    <x v="1"/>
    <s v="Tesseramento"/>
    <x v="1"/>
    <x v="4"/>
    <x v="0"/>
    <m/>
  </r>
  <r>
    <n v="83226"/>
    <x v="0"/>
    <x v="0"/>
    <x v="0"/>
    <x v="0"/>
    <x v="15"/>
    <x v="248"/>
    <x v="0"/>
    <x v="1"/>
    <s v="Tesseramento"/>
    <x v="1"/>
    <x v="0"/>
    <x v="0"/>
    <m/>
  </r>
  <r>
    <n v="11078"/>
    <x v="0"/>
    <x v="0"/>
    <x v="0"/>
    <x v="0"/>
    <x v="15"/>
    <x v="248"/>
    <x v="0"/>
    <x v="1"/>
    <s v="Tesseramento"/>
    <x v="1"/>
    <x v="3"/>
    <x v="0"/>
    <m/>
  </r>
  <r>
    <n v="11076"/>
    <x v="0"/>
    <x v="0"/>
    <x v="0"/>
    <x v="0"/>
    <x v="15"/>
    <x v="248"/>
    <x v="0"/>
    <x v="0"/>
    <s v="Tesseramento"/>
    <x v="1"/>
    <x v="4"/>
    <x v="0"/>
    <m/>
  </r>
  <r>
    <n v="71994"/>
    <x v="0"/>
    <x v="0"/>
    <x v="0"/>
    <x v="0"/>
    <x v="11"/>
    <x v="189"/>
    <x v="0"/>
    <x v="0"/>
    <s v="Tesseramento"/>
    <x v="1"/>
    <x v="4"/>
    <x v="0"/>
    <m/>
  </r>
  <r>
    <n v="11077"/>
    <x v="0"/>
    <x v="0"/>
    <x v="0"/>
    <x v="0"/>
    <x v="15"/>
    <x v="248"/>
    <x v="0"/>
    <x v="0"/>
    <s v="Tesseramento"/>
    <x v="1"/>
    <x v="0"/>
    <x v="0"/>
    <m/>
  </r>
  <r>
    <n v="226731"/>
    <x v="0"/>
    <x v="0"/>
    <x v="0"/>
    <x v="0"/>
    <x v="5"/>
    <x v="381"/>
    <x v="0"/>
    <x v="0"/>
    <s v="Tesseramento"/>
    <x v="0"/>
    <x v="1"/>
    <x v="0"/>
    <m/>
  </r>
  <r>
    <n v="143653"/>
    <x v="0"/>
    <x v="0"/>
    <x v="0"/>
    <x v="0"/>
    <x v="5"/>
    <x v="381"/>
    <x v="0"/>
    <x v="0"/>
    <s v="Tesseramento"/>
    <x v="0"/>
    <x v="3"/>
    <x v="0"/>
    <m/>
  </r>
  <r>
    <n v="226849"/>
    <x v="0"/>
    <x v="0"/>
    <x v="0"/>
    <x v="0"/>
    <x v="5"/>
    <x v="381"/>
    <x v="0"/>
    <x v="0"/>
    <s v="Tesseramento"/>
    <x v="0"/>
    <x v="3"/>
    <x v="0"/>
    <m/>
  </r>
  <r>
    <n v="155388"/>
    <x v="0"/>
    <x v="0"/>
    <x v="0"/>
    <x v="0"/>
    <x v="5"/>
    <x v="381"/>
    <x v="0"/>
    <x v="0"/>
    <s v="Tesseramento"/>
    <x v="0"/>
    <x v="3"/>
    <x v="0"/>
    <m/>
  </r>
  <r>
    <n v="210182"/>
    <x v="0"/>
    <x v="0"/>
    <x v="0"/>
    <x v="0"/>
    <x v="5"/>
    <x v="381"/>
    <x v="0"/>
    <x v="0"/>
    <s v="Tesseramento"/>
    <x v="0"/>
    <x v="4"/>
    <x v="0"/>
    <m/>
  </r>
  <r>
    <n v="210181"/>
    <x v="0"/>
    <x v="0"/>
    <x v="0"/>
    <x v="0"/>
    <x v="5"/>
    <x v="381"/>
    <x v="0"/>
    <x v="0"/>
    <s v="Tesseramento"/>
    <x v="0"/>
    <x v="1"/>
    <x v="0"/>
    <m/>
  </r>
  <r>
    <n v="178967"/>
    <x v="0"/>
    <x v="0"/>
    <x v="0"/>
    <x v="0"/>
    <x v="5"/>
    <x v="381"/>
    <x v="0"/>
    <x v="0"/>
    <s v="Tesseramento"/>
    <x v="0"/>
    <x v="0"/>
    <x v="0"/>
    <m/>
  </r>
  <r>
    <n v="226852"/>
    <x v="0"/>
    <x v="0"/>
    <x v="0"/>
    <x v="0"/>
    <x v="5"/>
    <x v="381"/>
    <x v="0"/>
    <x v="0"/>
    <s v="Tesseramento"/>
    <x v="0"/>
    <x v="0"/>
    <x v="0"/>
    <m/>
  </r>
  <r>
    <n v="166363"/>
    <x v="0"/>
    <x v="1"/>
    <x v="0"/>
    <x v="0"/>
    <x v="5"/>
    <x v="381"/>
    <x v="0"/>
    <x v="0"/>
    <s v="Tesseramento"/>
    <x v="0"/>
    <x v="1"/>
    <x v="0"/>
    <m/>
  </r>
  <r>
    <n v="173634"/>
    <x v="0"/>
    <x v="0"/>
    <x v="0"/>
    <x v="0"/>
    <x v="5"/>
    <x v="381"/>
    <x v="0"/>
    <x v="1"/>
    <s v="Tesseramento"/>
    <x v="0"/>
    <x v="3"/>
    <x v="0"/>
    <m/>
  </r>
  <r>
    <n v="212319"/>
    <x v="0"/>
    <x v="0"/>
    <x v="0"/>
    <x v="0"/>
    <x v="5"/>
    <x v="381"/>
    <x v="0"/>
    <x v="0"/>
    <s v="Tesseramento"/>
    <x v="0"/>
    <x v="4"/>
    <x v="0"/>
    <m/>
  </r>
  <r>
    <n v="91984"/>
    <x v="0"/>
    <x v="0"/>
    <x v="0"/>
    <x v="0"/>
    <x v="15"/>
    <x v="248"/>
    <x v="0"/>
    <x v="0"/>
    <s v="Tesseramento"/>
    <x v="1"/>
    <x v="0"/>
    <x v="0"/>
    <m/>
  </r>
  <r>
    <n v="35015"/>
    <x v="0"/>
    <x v="0"/>
    <x v="0"/>
    <x v="0"/>
    <x v="15"/>
    <x v="248"/>
    <x v="0"/>
    <x v="0"/>
    <s v="Tesseramento"/>
    <x v="1"/>
    <x v="4"/>
    <x v="0"/>
    <m/>
  </r>
  <r>
    <n v="105825"/>
    <x v="0"/>
    <x v="0"/>
    <x v="0"/>
    <x v="0"/>
    <x v="15"/>
    <x v="248"/>
    <x v="0"/>
    <x v="1"/>
    <s v="Tesseramento"/>
    <x v="1"/>
    <x v="4"/>
    <x v="0"/>
    <m/>
  </r>
  <r>
    <n v="165960"/>
    <x v="0"/>
    <x v="0"/>
    <x v="0"/>
    <x v="0"/>
    <x v="11"/>
    <x v="189"/>
    <x v="0"/>
    <x v="0"/>
    <s v="Tesseramento"/>
    <x v="1"/>
    <x v="3"/>
    <x v="0"/>
    <m/>
  </r>
  <r>
    <n v="65423"/>
    <x v="0"/>
    <x v="0"/>
    <x v="0"/>
    <x v="0"/>
    <x v="15"/>
    <x v="248"/>
    <x v="0"/>
    <x v="0"/>
    <s v="Tesseramento"/>
    <x v="1"/>
    <x v="3"/>
    <x v="0"/>
    <m/>
  </r>
  <r>
    <n v="56527"/>
    <x v="0"/>
    <x v="0"/>
    <x v="0"/>
    <x v="0"/>
    <x v="15"/>
    <x v="248"/>
    <x v="0"/>
    <x v="1"/>
    <s v="Tesseramento"/>
    <x v="1"/>
    <x v="0"/>
    <x v="0"/>
    <m/>
  </r>
  <r>
    <n v="14684"/>
    <x v="0"/>
    <x v="0"/>
    <x v="0"/>
    <x v="0"/>
    <x v="15"/>
    <x v="248"/>
    <x v="0"/>
    <x v="0"/>
    <s v="Tesseramento"/>
    <x v="1"/>
    <x v="0"/>
    <x v="0"/>
    <m/>
  </r>
  <r>
    <n v="225460"/>
    <x v="0"/>
    <x v="0"/>
    <x v="0"/>
    <x v="0"/>
    <x v="15"/>
    <x v="248"/>
    <x v="0"/>
    <x v="1"/>
    <s v="Tesseramento"/>
    <x v="1"/>
    <x v="0"/>
    <x v="0"/>
    <m/>
  </r>
  <r>
    <n v="20640"/>
    <x v="0"/>
    <x v="0"/>
    <x v="0"/>
    <x v="0"/>
    <x v="15"/>
    <x v="248"/>
    <x v="0"/>
    <x v="0"/>
    <s v="Tesseramento"/>
    <x v="1"/>
    <x v="0"/>
    <x v="0"/>
    <m/>
  </r>
  <r>
    <n v="189974"/>
    <x v="0"/>
    <x v="0"/>
    <x v="0"/>
    <x v="0"/>
    <x v="15"/>
    <x v="248"/>
    <x v="0"/>
    <x v="1"/>
    <s v="Tesseramento"/>
    <x v="1"/>
    <x v="0"/>
    <x v="0"/>
    <m/>
  </r>
  <r>
    <n v="12288"/>
    <x v="0"/>
    <x v="0"/>
    <x v="0"/>
    <x v="0"/>
    <x v="15"/>
    <x v="248"/>
    <x v="0"/>
    <x v="0"/>
    <s v="Tesseramento"/>
    <x v="1"/>
    <x v="4"/>
    <x v="0"/>
    <m/>
  </r>
  <r>
    <n v="125647"/>
    <x v="0"/>
    <x v="0"/>
    <x v="0"/>
    <x v="0"/>
    <x v="15"/>
    <x v="248"/>
    <x v="0"/>
    <x v="0"/>
    <s v="Tesseramento"/>
    <x v="1"/>
    <x v="0"/>
    <x v="0"/>
    <m/>
  </r>
  <r>
    <n v="51608"/>
    <x v="0"/>
    <x v="0"/>
    <x v="0"/>
    <x v="0"/>
    <x v="15"/>
    <x v="248"/>
    <x v="0"/>
    <x v="0"/>
    <s v="Tesseramento"/>
    <x v="1"/>
    <x v="3"/>
    <x v="0"/>
    <m/>
  </r>
  <r>
    <n v="147240"/>
    <x v="0"/>
    <x v="0"/>
    <x v="0"/>
    <x v="0"/>
    <x v="15"/>
    <x v="248"/>
    <x v="0"/>
    <x v="0"/>
    <s v="Tesseramento"/>
    <x v="1"/>
    <x v="4"/>
    <x v="0"/>
    <m/>
  </r>
  <r>
    <n v="129809"/>
    <x v="0"/>
    <x v="0"/>
    <x v="0"/>
    <x v="0"/>
    <x v="15"/>
    <x v="248"/>
    <x v="0"/>
    <x v="0"/>
    <s v="Tesseramento"/>
    <x v="1"/>
    <x v="3"/>
    <x v="0"/>
    <m/>
  </r>
  <r>
    <n v="76235"/>
    <x v="0"/>
    <x v="0"/>
    <x v="0"/>
    <x v="0"/>
    <x v="15"/>
    <x v="248"/>
    <x v="0"/>
    <x v="1"/>
    <s v="Tesseramento"/>
    <x v="1"/>
    <x v="3"/>
    <x v="0"/>
    <m/>
  </r>
  <r>
    <n v="224419"/>
    <x v="0"/>
    <x v="0"/>
    <x v="0"/>
    <x v="1"/>
    <x v="15"/>
    <x v="248"/>
    <x v="0"/>
    <x v="0"/>
    <s v="Tesseramento"/>
    <x v="1"/>
    <x v="3"/>
    <x v="0"/>
    <m/>
  </r>
  <r>
    <n v="160862"/>
    <x v="0"/>
    <x v="0"/>
    <x v="2"/>
    <x v="4"/>
    <x v="12"/>
    <x v="133"/>
    <x v="0"/>
    <x v="0"/>
    <s v="Tesseramento"/>
    <x v="0"/>
    <x v="0"/>
    <x v="0"/>
    <m/>
  </r>
  <r>
    <n v="191049"/>
    <x v="0"/>
    <x v="0"/>
    <x v="0"/>
    <x v="0"/>
    <x v="12"/>
    <x v="133"/>
    <x v="0"/>
    <x v="0"/>
    <s v="Tesseramento"/>
    <x v="0"/>
    <x v="0"/>
    <x v="0"/>
    <m/>
  </r>
  <r>
    <n v="90573"/>
    <x v="0"/>
    <x v="0"/>
    <x v="0"/>
    <x v="0"/>
    <x v="15"/>
    <x v="248"/>
    <x v="0"/>
    <x v="1"/>
    <s v="Tesseramento"/>
    <x v="1"/>
    <x v="4"/>
    <x v="0"/>
    <m/>
  </r>
  <r>
    <n v="76230"/>
    <x v="0"/>
    <x v="0"/>
    <x v="0"/>
    <x v="0"/>
    <x v="15"/>
    <x v="248"/>
    <x v="0"/>
    <x v="0"/>
    <s v="Tesseramento"/>
    <x v="1"/>
    <x v="4"/>
    <x v="0"/>
    <m/>
  </r>
  <r>
    <n v="188193"/>
    <x v="0"/>
    <x v="0"/>
    <x v="0"/>
    <x v="0"/>
    <x v="15"/>
    <x v="248"/>
    <x v="0"/>
    <x v="0"/>
    <s v="Tesseramento"/>
    <x v="1"/>
    <x v="4"/>
    <x v="0"/>
    <m/>
  </r>
  <r>
    <n v="83996"/>
    <x v="0"/>
    <x v="0"/>
    <x v="0"/>
    <x v="0"/>
    <x v="15"/>
    <x v="248"/>
    <x v="0"/>
    <x v="0"/>
    <s v="Tesseramento"/>
    <x v="1"/>
    <x v="0"/>
    <x v="0"/>
    <m/>
  </r>
  <r>
    <n v="29933"/>
    <x v="0"/>
    <x v="0"/>
    <x v="0"/>
    <x v="0"/>
    <x v="15"/>
    <x v="248"/>
    <x v="0"/>
    <x v="0"/>
    <s v="Tesseramento"/>
    <x v="1"/>
    <x v="4"/>
    <x v="0"/>
    <m/>
  </r>
  <r>
    <n v="129810"/>
    <x v="0"/>
    <x v="0"/>
    <x v="0"/>
    <x v="0"/>
    <x v="15"/>
    <x v="248"/>
    <x v="0"/>
    <x v="1"/>
    <s v="Tesseramento"/>
    <x v="1"/>
    <x v="0"/>
    <x v="0"/>
    <m/>
  </r>
  <r>
    <n v="11386"/>
    <x v="0"/>
    <x v="0"/>
    <x v="0"/>
    <x v="0"/>
    <x v="15"/>
    <x v="248"/>
    <x v="0"/>
    <x v="0"/>
    <s v="Tesseramento"/>
    <x v="1"/>
    <x v="4"/>
    <x v="0"/>
    <m/>
  </r>
  <r>
    <n v="207493"/>
    <x v="0"/>
    <x v="0"/>
    <x v="0"/>
    <x v="0"/>
    <x v="15"/>
    <x v="248"/>
    <x v="0"/>
    <x v="0"/>
    <s v="Tesseramento"/>
    <x v="1"/>
    <x v="0"/>
    <x v="0"/>
    <m/>
  </r>
  <r>
    <n v="227709"/>
    <x v="1"/>
    <x v="0"/>
    <x v="0"/>
    <x v="1"/>
    <x v="15"/>
    <x v="248"/>
    <x v="0"/>
    <x v="0"/>
    <s v="Tesseramento"/>
    <x v="1"/>
    <x v="5"/>
    <x v="0"/>
    <m/>
  </r>
  <r>
    <n v="107404"/>
    <x v="0"/>
    <x v="0"/>
    <x v="0"/>
    <x v="0"/>
    <x v="15"/>
    <x v="248"/>
    <x v="0"/>
    <x v="1"/>
    <s v="Tesseramento"/>
    <x v="1"/>
    <x v="3"/>
    <x v="0"/>
    <m/>
  </r>
  <r>
    <n v="12289"/>
    <x v="0"/>
    <x v="0"/>
    <x v="0"/>
    <x v="0"/>
    <x v="15"/>
    <x v="248"/>
    <x v="0"/>
    <x v="1"/>
    <s v="Tesseramento"/>
    <x v="1"/>
    <x v="4"/>
    <x v="0"/>
    <m/>
  </r>
  <r>
    <n v="234428"/>
    <x v="0"/>
    <x v="0"/>
    <x v="1"/>
    <x v="0"/>
    <x v="15"/>
    <x v="72"/>
    <x v="0"/>
    <x v="0"/>
    <s v="Tesseramento"/>
    <x v="1"/>
    <x v="1"/>
    <x v="0"/>
    <m/>
  </r>
  <r>
    <n v="90797"/>
    <x v="0"/>
    <x v="0"/>
    <x v="0"/>
    <x v="0"/>
    <x v="15"/>
    <x v="248"/>
    <x v="0"/>
    <x v="0"/>
    <s v="Tesseramento"/>
    <x v="1"/>
    <x v="0"/>
    <x v="0"/>
    <m/>
  </r>
  <r>
    <n v="217628"/>
    <x v="1"/>
    <x v="0"/>
    <x v="0"/>
    <x v="1"/>
    <x v="15"/>
    <x v="248"/>
    <x v="0"/>
    <x v="1"/>
    <s v="Tesseramento"/>
    <x v="1"/>
    <x v="5"/>
    <x v="0"/>
    <m/>
  </r>
  <r>
    <n v="141831"/>
    <x v="0"/>
    <x v="0"/>
    <x v="0"/>
    <x v="0"/>
    <x v="15"/>
    <x v="248"/>
    <x v="0"/>
    <x v="1"/>
    <s v="Tesseramento"/>
    <x v="1"/>
    <x v="0"/>
    <x v="0"/>
    <m/>
  </r>
  <r>
    <n v="78893"/>
    <x v="0"/>
    <x v="0"/>
    <x v="0"/>
    <x v="0"/>
    <x v="15"/>
    <x v="248"/>
    <x v="0"/>
    <x v="0"/>
    <s v="Tesseramento"/>
    <x v="1"/>
    <x v="0"/>
    <x v="0"/>
    <m/>
  </r>
  <r>
    <n v="192457"/>
    <x v="0"/>
    <x v="0"/>
    <x v="0"/>
    <x v="1"/>
    <x v="15"/>
    <x v="248"/>
    <x v="0"/>
    <x v="0"/>
    <s v="Tesseramento"/>
    <x v="1"/>
    <x v="4"/>
    <x v="0"/>
    <m/>
  </r>
  <r>
    <n v="89218"/>
    <x v="0"/>
    <x v="0"/>
    <x v="0"/>
    <x v="1"/>
    <x v="15"/>
    <x v="248"/>
    <x v="0"/>
    <x v="1"/>
    <s v="Tesseramento"/>
    <x v="1"/>
    <x v="0"/>
    <x v="0"/>
    <m/>
  </r>
  <r>
    <n v="66715"/>
    <x v="0"/>
    <x v="0"/>
    <x v="0"/>
    <x v="0"/>
    <x v="15"/>
    <x v="248"/>
    <x v="0"/>
    <x v="0"/>
    <s v="Tesseramento"/>
    <x v="1"/>
    <x v="4"/>
    <x v="0"/>
    <m/>
  </r>
  <r>
    <n v="44076"/>
    <x v="0"/>
    <x v="0"/>
    <x v="0"/>
    <x v="0"/>
    <x v="15"/>
    <x v="248"/>
    <x v="0"/>
    <x v="0"/>
    <s v="Tesseramento"/>
    <x v="1"/>
    <x v="4"/>
    <x v="0"/>
    <m/>
  </r>
  <r>
    <n v="229103"/>
    <x v="1"/>
    <x v="0"/>
    <x v="0"/>
    <x v="3"/>
    <x v="15"/>
    <x v="248"/>
    <x v="0"/>
    <x v="0"/>
    <s v="Tesseramento"/>
    <x v="1"/>
    <x v="5"/>
    <x v="0"/>
    <m/>
  </r>
  <r>
    <n v="44075"/>
    <x v="0"/>
    <x v="0"/>
    <x v="0"/>
    <x v="0"/>
    <x v="15"/>
    <x v="248"/>
    <x v="0"/>
    <x v="0"/>
    <s v="Tesseramento"/>
    <x v="1"/>
    <x v="0"/>
    <x v="0"/>
    <m/>
  </r>
  <r>
    <n v="172076"/>
    <x v="0"/>
    <x v="0"/>
    <x v="0"/>
    <x v="0"/>
    <x v="15"/>
    <x v="248"/>
    <x v="0"/>
    <x v="0"/>
    <s v="Tesseramento"/>
    <x v="1"/>
    <x v="0"/>
    <x v="0"/>
    <m/>
  </r>
  <r>
    <n v="14788"/>
    <x v="0"/>
    <x v="0"/>
    <x v="0"/>
    <x v="0"/>
    <x v="15"/>
    <x v="248"/>
    <x v="0"/>
    <x v="0"/>
    <s v="Tesseramento"/>
    <x v="1"/>
    <x v="3"/>
    <x v="0"/>
    <m/>
  </r>
  <r>
    <n v="234429"/>
    <x v="0"/>
    <x v="0"/>
    <x v="1"/>
    <x v="3"/>
    <x v="15"/>
    <x v="72"/>
    <x v="0"/>
    <x v="0"/>
    <s v="Tesseramento"/>
    <x v="1"/>
    <x v="1"/>
    <x v="0"/>
    <m/>
  </r>
  <r>
    <n v="105828"/>
    <x v="0"/>
    <x v="0"/>
    <x v="0"/>
    <x v="0"/>
    <x v="15"/>
    <x v="248"/>
    <x v="0"/>
    <x v="0"/>
    <s v="Tesseramento"/>
    <x v="1"/>
    <x v="3"/>
    <x v="0"/>
    <m/>
  </r>
  <r>
    <n v="145072"/>
    <x v="1"/>
    <x v="0"/>
    <x v="0"/>
    <x v="3"/>
    <x v="15"/>
    <x v="248"/>
    <x v="0"/>
    <x v="0"/>
    <s v="Tesseramento"/>
    <x v="1"/>
    <x v="6"/>
    <x v="0"/>
    <m/>
  </r>
  <r>
    <n v="11394"/>
    <x v="0"/>
    <x v="0"/>
    <x v="0"/>
    <x v="0"/>
    <x v="15"/>
    <x v="248"/>
    <x v="0"/>
    <x v="0"/>
    <s v="Tesseramento"/>
    <x v="1"/>
    <x v="3"/>
    <x v="0"/>
    <m/>
  </r>
  <r>
    <n v="115964"/>
    <x v="0"/>
    <x v="0"/>
    <x v="0"/>
    <x v="0"/>
    <x v="15"/>
    <x v="248"/>
    <x v="0"/>
    <x v="0"/>
    <s v="Tesseramento"/>
    <x v="1"/>
    <x v="3"/>
    <x v="0"/>
    <m/>
  </r>
  <r>
    <n v="76231"/>
    <x v="0"/>
    <x v="0"/>
    <x v="0"/>
    <x v="0"/>
    <x v="15"/>
    <x v="248"/>
    <x v="0"/>
    <x v="0"/>
    <s v="Tesseramento"/>
    <x v="1"/>
    <x v="3"/>
    <x v="0"/>
    <m/>
  </r>
  <r>
    <n v="137148"/>
    <x v="0"/>
    <x v="0"/>
    <x v="0"/>
    <x v="0"/>
    <x v="15"/>
    <x v="248"/>
    <x v="0"/>
    <x v="0"/>
    <s v="Tesseramento"/>
    <x v="1"/>
    <x v="0"/>
    <x v="0"/>
    <m/>
  </r>
  <r>
    <n v="193803"/>
    <x v="1"/>
    <x v="0"/>
    <x v="0"/>
    <x v="1"/>
    <x v="15"/>
    <x v="248"/>
    <x v="0"/>
    <x v="1"/>
    <s v="Tesseramento"/>
    <x v="1"/>
    <x v="5"/>
    <x v="0"/>
    <m/>
  </r>
  <r>
    <n v="177820"/>
    <x v="0"/>
    <x v="0"/>
    <x v="0"/>
    <x v="0"/>
    <x v="15"/>
    <x v="248"/>
    <x v="0"/>
    <x v="0"/>
    <s v="Tesseramento"/>
    <x v="1"/>
    <x v="0"/>
    <x v="0"/>
    <m/>
  </r>
  <r>
    <n v="134415"/>
    <x v="0"/>
    <x v="0"/>
    <x v="0"/>
    <x v="0"/>
    <x v="15"/>
    <x v="248"/>
    <x v="0"/>
    <x v="0"/>
    <s v="Tesseramento"/>
    <x v="1"/>
    <x v="3"/>
    <x v="0"/>
    <m/>
  </r>
  <r>
    <n v="208472"/>
    <x v="0"/>
    <x v="0"/>
    <x v="0"/>
    <x v="0"/>
    <x v="15"/>
    <x v="248"/>
    <x v="0"/>
    <x v="0"/>
    <s v="Tesseramento"/>
    <x v="1"/>
    <x v="0"/>
    <x v="0"/>
    <m/>
  </r>
  <r>
    <n v="156083"/>
    <x v="0"/>
    <x v="0"/>
    <x v="0"/>
    <x v="0"/>
    <x v="15"/>
    <x v="248"/>
    <x v="0"/>
    <x v="1"/>
    <s v="Tesseramento"/>
    <x v="1"/>
    <x v="3"/>
    <x v="0"/>
    <m/>
  </r>
  <r>
    <n v="39636"/>
    <x v="0"/>
    <x v="0"/>
    <x v="0"/>
    <x v="0"/>
    <x v="15"/>
    <x v="248"/>
    <x v="0"/>
    <x v="0"/>
    <s v="Tesseramento"/>
    <x v="1"/>
    <x v="4"/>
    <x v="0"/>
    <m/>
  </r>
  <r>
    <n v="228958"/>
    <x v="0"/>
    <x v="0"/>
    <x v="0"/>
    <x v="0"/>
    <x v="15"/>
    <x v="72"/>
    <x v="0"/>
    <x v="0"/>
    <s v="Tesseramento"/>
    <x v="1"/>
    <x v="1"/>
    <x v="0"/>
    <m/>
  </r>
  <r>
    <n v="115442"/>
    <x v="0"/>
    <x v="0"/>
    <x v="0"/>
    <x v="0"/>
    <x v="17"/>
    <x v="159"/>
    <x v="0"/>
    <x v="1"/>
    <s v="Tesseramento"/>
    <x v="1"/>
    <x v="0"/>
    <x v="0"/>
    <m/>
  </r>
  <r>
    <n v="138782"/>
    <x v="0"/>
    <x v="0"/>
    <x v="0"/>
    <x v="0"/>
    <x v="17"/>
    <x v="159"/>
    <x v="0"/>
    <x v="0"/>
    <s v="Tesseramento"/>
    <x v="1"/>
    <x v="4"/>
    <x v="0"/>
    <m/>
  </r>
  <r>
    <n v="107898"/>
    <x v="0"/>
    <x v="0"/>
    <x v="0"/>
    <x v="0"/>
    <x v="17"/>
    <x v="159"/>
    <x v="0"/>
    <x v="0"/>
    <s v="Tesseramento"/>
    <x v="1"/>
    <x v="0"/>
    <x v="0"/>
    <m/>
  </r>
  <r>
    <n v="125894"/>
    <x v="0"/>
    <x v="0"/>
    <x v="0"/>
    <x v="0"/>
    <x v="17"/>
    <x v="159"/>
    <x v="0"/>
    <x v="0"/>
    <s v="Tesseramento"/>
    <x v="1"/>
    <x v="4"/>
    <x v="0"/>
    <m/>
  </r>
  <r>
    <n v="38380"/>
    <x v="0"/>
    <x v="0"/>
    <x v="0"/>
    <x v="0"/>
    <x v="17"/>
    <x v="159"/>
    <x v="0"/>
    <x v="0"/>
    <s v="Tesseramento"/>
    <x v="1"/>
    <x v="3"/>
    <x v="0"/>
    <m/>
  </r>
  <r>
    <n v="38381"/>
    <x v="0"/>
    <x v="0"/>
    <x v="0"/>
    <x v="0"/>
    <x v="17"/>
    <x v="159"/>
    <x v="0"/>
    <x v="0"/>
    <s v="Tesseramento"/>
    <x v="1"/>
    <x v="4"/>
    <x v="0"/>
    <m/>
  </r>
  <r>
    <n v="115209"/>
    <x v="0"/>
    <x v="0"/>
    <x v="0"/>
    <x v="0"/>
    <x v="17"/>
    <x v="159"/>
    <x v="0"/>
    <x v="0"/>
    <s v="Tesseramento"/>
    <x v="1"/>
    <x v="4"/>
    <x v="0"/>
    <m/>
  </r>
  <r>
    <n v="85043"/>
    <x v="0"/>
    <x v="0"/>
    <x v="0"/>
    <x v="0"/>
    <x v="17"/>
    <x v="159"/>
    <x v="0"/>
    <x v="0"/>
    <s v="Tesseramento"/>
    <x v="1"/>
    <x v="4"/>
    <x v="0"/>
    <m/>
  </r>
  <r>
    <n v="22814"/>
    <x v="0"/>
    <x v="0"/>
    <x v="0"/>
    <x v="0"/>
    <x v="17"/>
    <x v="159"/>
    <x v="0"/>
    <x v="1"/>
    <s v="Tesseramento"/>
    <x v="1"/>
    <x v="4"/>
    <x v="0"/>
    <m/>
  </r>
  <r>
    <n v="203131"/>
    <x v="0"/>
    <x v="0"/>
    <x v="0"/>
    <x v="0"/>
    <x v="17"/>
    <x v="159"/>
    <x v="0"/>
    <x v="1"/>
    <s v="Tesseramento"/>
    <x v="1"/>
    <x v="3"/>
    <x v="0"/>
    <m/>
  </r>
  <r>
    <n v="52337"/>
    <x v="0"/>
    <x v="0"/>
    <x v="0"/>
    <x v="0"/>
    <x v="17"/>
    <x v="159"/>
    <x v="0"/>
    <x v="1"/>
    <s v="Tesseramento"/>
    <x v="1"/>
    <x v="3"/>
    <x v="0"/>
    <m/>
  </r>
  <r>
    <n v="12524"/>
    <x v="0"/>
    <x v="0"/>
    <x v="0"/>
    <x v="0"/>
    <x v="17"/>
    <x v="159"/>
    <x v="0"/>
    <x v="0"/>
    <s v="Tesseramento"/>
    <x v="1"/>
    <x v="4"/>
    <x v="0"/>
    <m/>
  </r>
  <r>
    <n v="148297"/>
    <x v="0"/>
    <x v="0"/>
    <x v="0"/>
    <x v="0"/>
    <x v="17"/>
    <x v="159"/>
    <x v="0"/>
    <x v="1"/>
    <s v="Tesseramento"/>
    <x v="1"/>
    <x v="0"/>
    <x v="0"/>
    <m/>
  </r>
  <r>
    <n v="163215"/>
    <x v="0"/>
    <x v="0"/>
    <x v="0"/>
    <x v="0"/>
    <x v="17"/>
    <x v="159"/>
    <x v="0"/>
    <x v="1"/>
    <s v="Tesseramento"/>
    <x v="1"/>
    <x v="0"/>
    <x v="0"/>
    <m/>
  </r>
  <r>
    <n v="129681"/>
    <x v="0"/>
    <x v="0"/>
    <x v="0"/>
    <x v="0"/>
    <x v="17"/>
    <x v="159"/>
    <x v="0"/>
    <x v="0"/>
    <s v="Tesseramento"/>
    <x v="1"/>
    <x v="3"/>
    <x v="0"/>
    <m/>
  </r>
  <r>
    <n v="38392"/>
    <x v="0"/>
    <x v="0"/>
    <x v="0"/>
    <x v="0"/>
    <x v="17"/>
    <x v="159"/>
    <x v="0"/>
    <x v="1"/>
    <s v="Tesseramento"/>
    <x v="1"/>
    <x v="4"/>
    <x v="0"/>
    <m/>
  </r>
  <r>
    <n v="197761"/>
    <x v="0"/>
    <x v="0"/>
    <x v="0"/>
    <x v="0"/>
    <x v="17"/>
    <x v="159"/>
    <x v="0"/>
    <x v="0"/>
    <s v="Tesseramento"/>
    <x v="1"/>
    <x v="1"/>
    <x v="0"/>
    <m/>
  </r>
  <r>
    <n v="140126"/>
    <x v="0"/>
    <x v="0"/>
    <x v="0"/>
    <x v="0"/>
    <x v="17"/>
    <x v="159"/>
    <x v="0"/>
    <x v="0"/>
    <s v="Tesseramento"/>
    <x v="1"/>
    <x v="3"/>
    <x v="0"/>
    <m/>
  </r>
  <r>
    <n v="115443"/>
    <x v="0"/>
    <x v="0"/>
    <x v="0"/>
    <x v="0"/>
    <x v="17"/>
    <x v="159"/>
    <x v="0"/>
    <x v="1"/>
    <s v="Tesseramento"/>
    <x v="1"/>
    <x v="3"/>
    <x v="0"/>
    <m/>
  </r>
  <r>
    <n v="186657"/>
    <x v="0"/>
    <x v="0"/>
    <x v="0"/>
    <x v="1"/>
    <x v="17"/>
    <x v="159"/>
    <x v="0"/>
    <x v="0"/>
    <s v="Tesseramento"/>
    <x v="1"/>
    <x v="4"/>
    <x v="0"/>
    <m/>
  </r>
  <r>
    <n v="192203"/>
    <x v="0"/>
    <x v="0"/>
    <x v="0"/>
    <x v="0"/>
    <x v="17"/>
    <x v="159"/>
    <x v="0"/>
    <x v="1"/>
    <s v="Tesseramento"/>
    <x v="1"/>
    <x v="4"/>
    <x v="0"/>
    <m/>
  </r>
  <r>
    <n v="192204"/>
    <x v="0"/>
    <x v="0"/>
    <x v="0"/>
    <x v="3"/>
    <x v="17"/>
    <x v="159"/>
    <x v="0"/>
    <x v="0"/>
    <s v="Tesseramento"/>
    <x v="1"/>
    <x v="1"/>
    <x v="0"/>
    <m/>
  </r>
  <r>
    <n v="72985"/>
    <x v="0"/>
    <x v="0"/>
    <x v="0"/>
    <x v="0"/>
    <x v="17"/>
    <x v="159"/>
    <x v="0"/>
    <x v="1"/>
    <s v="Tesseramento"/>
    <x v="1"/>
    <x v="4"/>
    <x v="0"/>
    <m/>
  </r>
  <r>
    <n v="197221"/>
    <x v="0"/>
    <x v="0"/>
    <x v="0"/>
    <x v="0"/>
    <x v="17"/>
    <x v="159"/>
    <x v="0"/>
    <x v="0"/>
    <s v="Tesseramento"/>
    <x v="1"/>
    <x v="0"/>
    <x v="0"/>
    <m/>
  </r>
  <r>
    <n v="216736"/>
    <x v="0"/>
    <x v="0"/>
    <x v="0"/>
    <x v="2"/>
    <x v="17"/>
    <x v="159"/>
    <x v="0"/>
    <x v="0"/>
    <s v="Tesseramento"/>
    <x v="1"/>
    <x v="4"/>
    <x v="0"/>
    <m/>
  </r>
  <r>
    <n v="142728"/>
    <x v="0"/>
    <x v="0"/>
    <x v="0"/>
    <x v="0"/>
    <x v="17"/>
    <x v="159"/>
    <x v="0"/>
    <x v="0"/>
    <s v="Tesseramento"/>
    <x v="1"/>
    <x v="3"/>
    <x v="0"/>
    <m/>
  </r>
  <r>
    <n v="186658"/>
    <x v="0"/>
    <x v="0"/>
    <x v="0"/>
    <x v="0"/>
    <x v="17"/>
    <x v="159"/>
    <x v="0"/>
    <x v="0"/>
    <s v="Tesseramento"/>
    <x v="1"/>
    <x v="0"/>
    <x v="0"/>
    <m/>
  </r>
  <r>
    <n v="38402"/>
    <x v="0"/>
    <x v="0"/>
    <x v="0"/>
    <x v="0"/>
    <x v="17"/>
    <x v="159"/>
    <x v="0"/>
    <x v="1"/>
    <s v="Tesseramento"/>
    <x v="1"/>
    <x v="4"/>
    <x v="0"/>
    <m/>
  </r>
  <r>
    <n v="38401"/>
    <x v="0"/>
    <x v="0"/>
    <x v="0"/>
    <x v="0"/>
    <x v="17"/>
    <x v="159"/>
    <x v="0"/>
    <x v="0"/>
    <s v="Tesseramento"/>
    <x v="1"/>
    <x v="4"/>
    <x v="0"/>
    <m/>
  </r>
  <r>
    <n v="12882"/>
    <x v="0"/>
    <x v="0"/>
    <x v="0"/>
    <x v="0"/>
    <x v="17"/>
    <x v="159"/>
    <x v="0"/>
    <x v="0"/>
    <s v="Tesseramento"/>
    <x v="1"/>
    <x v="0"/>
    <x v="0"/>
    <m/>
  </r>
  <r>
    <n v="131201"/>
    <x v="0"/>
    <x v="0"/>
    <x v="0"/>
    <x v="0"/>
    <x v="17"/>
    <x v="159"/>
    <x v="0"/>
    <x v="1"/>
    <s v="Tesseramento"/>
    <x v="1"/>
    <x v="4"/>
    <x v="0"/>
    <m/>
  </r>
  <r>
    <n v="164293"/>
    <x v="0"/>
    <x v="0"/>
    <x v="0"/>
    <x v="0"/>
    <x v="17"/>
    <x v="159"/>
    <x v="0"/>
    <x v="0"/>
    <s v="Tesseramento"/>
    <x v="1"/>
    <x v="3"/>
    <x v="0"/>
    <m/>
  </r>
  <r>
    <n v="30988"/>
    <x v="0"/>
    <x v="0"/>
    <x v="0"/>
    <x v="0"/>
    <x v="17"/>
    <x v="159"/>
    <x v="0"/>
    <x v="0"/>
    <s v="Tesseramento"/>
    <x v="1"/>
    <x v="0"/>
    <x v="0"/>
    <m/>
  </r>
  <r>
    <n v="121139"/>
    <x v="0"/>
    <x v="0"/>
    <x v="0"/>
    <x v="0"/>
    <x v="17"/>
    <x v="159"/>
    <x v="0"/>
    <x v="0"/>
    <s v="Tesseramento"/>
    <x v="1"/>
    <x v="0"/>
    <x v="0"/>
    <m/>
  </r>
  <r>
    <n v="12898"/>
    <x v="0"/>
    <x v="0"/>
    <x v="0"/>
    <x v="0"/>
    <x v="17"/>
    <x v="159"/>
    <x v="0"/>
    <x v="0"/>
    <s v="Tesseramento"/>
    <x v="1"/>
    <x v="3"/>
    <x v="0"/>
    <m/>
  </r>
  <r>
    <n v="52339"/>
    <x v="0"/>
    <x v="0"/>
    <x v="0"/>
    <x v="0"/>
    <x v="17"/>
    <x v="159"/>
    <x v="0"/>
    <x v="0"/>
    <s v="Tesseramento"/>
    <x v="1"/>
    <x v="3"/>
    <x v="0"/>
    <m/>
  </r>
  <r>
    <n v="185836"/>
    <x v="1"/>
    <x v="0"/>
    <x v="0"/>
    <x v="0"/>
    <x v="17"/>
    <x v="159"/>
    <x v="0"/>
    <x v="0"/>
    <s v="Tesseramento"/>
    <x v="1"/>
    <x v="2"/>
    <x v="0"/>
    <m/>
  </r>
  <r>
    <n v="129684"/>
    <x v="0"/>
    <x v="0"/>
    <x v="0"/>
    <x v="0"/>
    <x v="17"/>
    <x v="159"/>
    <x v="0"/>
    <x v="0"/>
    <s v="Tesseramento"/>
    <x v="1"/>
    <x v="0"/>
    <x v="0"/>
    <m/>
  </r>
  <r>
    <n v="115445"/>
    <x v="0"/>
    <x v="0"/>
    <x v="0"/>
    <x v="0"/>
    <x v="17"/>
    <x v="159"/>
    <x v="0"/>
    <x v="0"/>
    <s v="Tesseramento"/>
    <x v="1"/>
    <x v="0"/>
    <x v="0"/>
    <m/>
  </r>
  <r>
    <n v="13249"/>
    <x v="0"/>
    <x v="0"/>
    <x v="0"/>
    <x v="0"/>
    <x v="17"/>
    <x v="159"/>
    <x v="0"/>
    <x v="0"/>
    <s v="Tesseramento"/>
    <x v="1"/>
    <x v="3"/>
    <x v="0"/>
    <m/>
  </r>
  <r>
    <n v="125896"/>
    <x v="0"/>
    <x v="0"/>
    <x v="0"/>
    <x v="0"/>
    <x v="17"/>
    <x v="159"/>
    <x v="0"/>
    <x v="0"/>
    <s v="Tesseramento"/>
    <x v="1"/>
    <x v="3"/>
    <x v="0"/>
    <m/>
  </r>
  <r>
    <n v="216735"/>
    <x v="0"/>
    <x v="0"/>
    <x v="0"/>
    <x v="3"/>
    <x v="17"/>
    <x v="159"/>
    <x v="0"/>
    <x v="0"/>
    <s v="Tesseramento"/>
    <x v="1"/>
    <x v="1"/>
    <x v="0"/>
    <m/>
  </r>
  <r>
    <n v="24278"/>
    <x v="0"/>
    <x v="0"/>
    <x v="0"/>
    <x v="0"/>
    <x v="17"/>
    <x v="159"/>
    <x v="0"/>
    <x v="0"/>
    <s v="Tesseramento"/>
    <x v="1"/>
    <x v="4"/>
    <x v="0"/>
    <m/>
  </r>
  <r>
    <n v="38432"/>
    <x v="0"/>
    <x v="0"/>
    <x v="0"/>
    <x v="0"/>
    <x v="17"/>
    <x v="159"/>
    <x v="0"/>
    <x v="0"/>
    <s v="Tesseramento"/>
    <x v="1"/>
    <x v="4"/>
    <x v="0"/>
    <m/>
  </r>
  <r>
    <n v="164433"/>
    <x v="0"/>
    <x v="0"/>
    <x v="0"/>
    <x v="0"/>
    <x v="17"/>
    <x v="159"/>
    <x v="0"/>
    <x v="0"/>
    <s v="Tesseramento"/>
    <x v="1"/>
    <x v="4"/>
    <x v="0"/>
    <m/>
  </r>
  <r>
    <n v="106523"/>
    <x v="0"/>
    <x v="0"/>
    <x v="0"/>
    <x v="0"/>
    <x v="17"/>
    <x v="159"/>
    <x v="0"/>
    <x v="0"/>
    <s v="Tesseramento"/>
    <x v="1"/>
    <x v="3"/>
    <x v="0"/>
    <m/>
  </r>
  <r>
    <n v="198198"/>
    <x v="0"/>
    <x v="0"/>
    <x v="0"/>
    <x v="0"/>
    <x v="17"/>
    <x v="159"/>
    <x v="0"/>
    <x v="1"/>
    <s v="Tesseramento"/>
    <x v="1"/>
    <x v="3"/>
    <x v="0"/>
    <m/>
  </r>
  <r>
    <n v="100949"/>
    <x v="0"/>
    <x v="0"/>
    <x v="0"/>
    <x v="0"/>
    <x v="17"/>
    <x v="159"/>
    <x v="0"/>
    <x v="0"/>
    <s v="Tesseramento"/>
    <x v="1"/>
    <x v="0"/>
    <x v="0"/>
    <m/>
  </r>
  <r>
    <n v="152021"/>
    <x v="0"/>
    <x v="0"/>
    <x v="0"/>
    <x v="0"/>
    <x v="17"/>
    <x v="159"/>
    <x v="0"/>
    <x v="0"/>
    <s v="Tesseramento"/>
    <x v="1"/>
    <x v="4"/>
    <x v="0"/>
    <m/>
  </r>
  <r>
    <n v="163218"/>
    <x v="0"/>
    <x v="0"/>
    <x v="0"/>
    <x v="0"/>
    <x v="17"/>
    <x v="159"/>
    <x v="0"/>
    <x v="0"/>
    <s v="Tesseramento"/>
    <x v="1"/>
    <x v="0"/>
    <x v="0"/>
    <m/>
  </r>
  <r>
    <n v="159066"/>
    <x v="0"/>
    <x v="0"/>
    <x v="0"/>
    <x v="1"/>
    <x v="17"/>
    <x v="159"/>
    <x v="0"/>
    <x v="0"/>
    <s v="Tesseramento"/>
    <x v="1"/>
    <x v="4"/>
    <x v="0"/>
    <m/>
  </r>
  <r>
    <n v="161675"/>
    <x v="0"/>
    <x v="0"/>
    <x v="0"/>
    <x v="0"/>
    <x v="17"/>
    <x v="159"/>
    <x v="0"/>
    <x v="1"/>
    <s v="Tesseramento"/>
    <x v="1"/>
    <x v="0"/>
    <x v="0"/>
    <m/>
  </r>
  <r>
    <n v="107173"/>
    <x v="0"/>
    <x v="0"/>
    <x v="0"/>
    <x v="0"/>
    <x v="17"/>
    <x v="159"/>
    <x v="0"/>
    <x v="0"/>
    <s v="Tesseramento"/>
    <x v="1"/>
    <x v="0"/>
    <x v="0"/>
    <m/>
  </r>
  <r>
    <n v="200845"/>
    <x v="0"/>
    <x v="0"/>
    <x v="0"/>
    <x v="0"/>
    <x v="17"/>
    <x v="159"/>
    <x v="0"/>
    <x v="1"/>
    <s v="Tesseramento"/>
    <x v="1"/>
    <x v="3"/>
    <x v="0"/>
    <m/>
  </r>
  <r>
    <n v="179516"/>
    <x v="0"/>
    <x v="0"/>
    <x v="0"/>
    <x v="0"/>
    <x v="17"/>
    <x v="159"/>
    <x v="0"/>
    <x v="1"/>
    <s v="Tesseramento"/>
    <x v="1"/>
    <x v="4"/>
    <x v="0"/>
    <m/>
  </r>
  <r>
    <n v="28205"/>
    <x v="0"/>
    <x v="0"/>
    <x v="0"/>
    <x v="0"/>
    <x v="17"/>
    <x v="159"/>
    <x v="0"/>
    <x v="0"/>
    <s v="Tesseramento"/>
    <x v="1"/>
    <x v="0"/>
    <x v="0"/>
    <m/>
  </r>
  <r>
    <n v="110036"/>
    <x v="0"/>
    <x v="0"/>
    <x v="0"/>
    <x v="0"/>
    <x v="17"/>
    <x v="159"/>
    <x v="0"/>
    <x v="0"/>
    <s v="Tesseramento"/>
    <x v="1"/>
    <x v="0"/>
    <x v="0"/>
    <m/>
  </r>
  <r>
    <n v="190661"/>
    <x v="0"/>
    <x v="0"/>
    <x v="0"/>
    <x v="0"/>
    <x v="17"/>
    <x v="159"/>
    <x v="0"/>
    <x v="0"/>
    <s v="Tesseramento"/>
    <x v="1"/>
    <x v="1"/>
    <x v="0"/>
    <m/>
  </r>
  <r>
    <n v="6904"/>
    <x v="0"/>
    <x v="0"/>
    <x v="0"/>
    <x v="0"/>
    <x v="17"/>
    <x v="159"/>
    <x v="0"/>
    <x v="0"/>
    <s v="Tesseramento"/>
    <x v="1"/>
    <x v="4"/>
    <x v="0"/>
    <m/>
  </r>
  <r>
    <n v="99708"/>
    <x v="0"/>
    <x v="0"/>
    <x v="0"/>
    <x v="0"/>
    <x v="17"/>
    <x v="159"/>
    <x v="0"/>
    <x v="0"/>
    <s v="Tesseramento"/>
    <x v="1"/>
    <x v="3"/>
    <x v="0"/>
    <m/>
  </r>
  <r>
    <n v="224798"/>
    <x v="0"/>
    <x v="0"/>
    <x v="0"/>
    <x v="0"/>
    <x v="17"/>
    <x v="159"/>
    <x v="0"/>
    <x v="0"/>
    <s v="Tesseramento"/>
    <x v="1"/>
    <x v="0"/>
    <x v="0"/>
    <m/>
  </r>
  <r>
    <n v="26049"/>
    <x v="0"/>
    <x v="0"/>
    <x v="0"/>
    <x v="0"/>
    <x v="17"/>
    <x v="159"/>
    <x v="0"/>
    <x v="0"/>
    <s v="Tesseramento"/>
    <x v="1"/>
    <x v="3"/>
    <x v="0"/>
    <m/>
  </r>
  <r>
    <n v="74546"/>
    <x v="0"/>
    <x v="0"/>
    <x v="0"/>
    <x v="0"/>
    <x v="17"/>
    <x v="159"/>
    <x v="0"/>
    <x v="1"/>
    <s v="Tesseramento"/>
    <x v="1"/>
    <x v="4"/>
    <x v="0"/>
    <m/>
  </r>
  <r>
    <n v="164134"/>
    <x v="0"/>
    <x v="0"/>
    <x v="0"/>
    <x v="0"/>
    <x v="17"/>
    <x v="159"/>
    <x v="0"/>
    <x v="0"/>
    <s v="Tesseramento"/>
    <x v="1"/>
    <x v="1"/>
    <x v="0"/>
    <m/>
  </r>
  <r>
    <n v="85047"/>
    <x v="0"/>
    <x v="0"/>
    <x v="0"/>
    <x v="0"/>
    <x v="17"/>
    <x v="159"/>
    <x v="0"/>
    <x v="0"/>
    <s v="Tesseramento"/>
    <x v="1"/>
    <x v="4"/>
    <x v="0"/>
    <m/>
  </r>
  <r>
    <n v="144916"/>
    <x v="0"/>
    <x v="0"/>
    <x v="0"/>
    <x v="0"/>
    <x v="17"/>
    <x v="159"/>
    <x v="0"/>
    <x v="0"/>
    <s v="Tesseramento"/>
    <x v="1"/>
    <x v="0"/>
    <x v="0"/>
    <m/>
  </r>
  <r>
    <n v="203132"/>
    <x v="0"/>
    <x v="0"/>
    <x v="0"/>
    <x v="0"/>
    <x v="17"/>
    <x v="159"/>
    <x v="0"/>
    <x v="0"/>
    <s v="Tesseramento"/>
    <x v="1"/>
    <x v="3"/>
    <x v="0"/>
    <m/>
  </r>
  <r>
    <n v="125897"/>
    <x v="0"/>
    <x v="0"/>
    <x v="0"/>
    <x v="0"/>
    <x v="17"/>
    <x v="159"/>
    <x v="0"/>
    <x v="0"/>
    <s v="Tesseramento"/>
    <x v="1"/>
    <x v="0"/>
    <x v="0"/>
    <m/>
  </r>
  <r>
    <n v="72988"/>
    <x v="0"/>
    <x v="0"/>
    <x v="0"/>
    <x v="0"/>
    <x v="17"/>
    <x v="159"/>
    <x v="0"/>
    <x v="0"/>
    <s v="Tesseramento"/>
    <x v="1"/>
    <x v="0"/>
    <x v="0"/>
    <m/>
  </r>
  <r>
    <n v="104614"/>
    <x v="0"/>
    <x v="0"/>
    <x v="0"/>
    <x v="0"/>
    <x v="17"/>
    <x v="159"/>
    <x v="0"/>
    <x v="0"/>
    <s v="Tesseramento"/>
    <x v="1"/>
    <x v="3"/>
    <x v="0"/>
    <m/>
  </r>
  <r>
    <n v="52345"/>
    <x v="0"/>
    <x v="0"/>
    <x v="0"/>
    <x v="0"/>
    <x v="17"/>
    <x v="159"/>
    <x v="0"/>
    <x v="0"/>
    <s v="Tesseramento"/>
    <x v="1"/>
    <x v="4"/>
    <x v="0"/>
    <m/>
  </r>
  <r>
    <n v="85049"/>
    <x v="0"/>
    <x v="0"/>
    <x v="0"/>
    <x v="0"/>
    <x v="17"/>
    <x v="159"/>
    <x v="0"/>
    <x v="0"/>
    <s v="Tesseramento"/>
    <x v="1"/>
    <x v="0"/>
    <x v="0"/>
    <m/>
  </r>
  <r>
    <n v="115213"/>
    <x v="0"/>
    <x v="0"/>
    <x v="0"/>
    <x v="0"/>
    <x v="17"/>
    <x v="159"/>
    <x v="0"/>
    <x v="1"/>
    <s v="Tesseramento"/>
    <x v="1"/>
    <x v="4"/>
    <x v="0"/>
    <m/>
  </r>
  <r>
    <n v="229187"/>
    <x v="0"/>
    <x v="0"/>
    <x v="0"/>
    <x v="0"/>
    <x v="17"/>
    <x v="159"/>
    <x v="0"/>
    <x v="0"/>
    <s v="Tesseramento"/>
    <x v="1"/>
    <x v="0"/>
    <x v="0"/>
    <m/>
  </r>
  <r>
    <n v="89349"/>
    <x v="0"/>
    <x v="0"/>
    <x v="0"/>
    <x v="0"/>
    <x v="17"/>
    <x v="159"/>
    <x v="0"/>
    <x v="1"/>
    <s v="Tesseramento"/>
    <x v="1"/>
    <x v="4"/>
    <x v="0"/>
    <m/>
  </r>
  <r>
    <n v="212955"/>
    <x v="1"/>
    <x v="0"/>
    <x v="0"/>
    <x v="0"/>
    <x v="17"/>
    <x v="159"/>
    <x v="0"/>
    <x v="0"/>
    <s v="Tesseramento"/>
    <x v="1"/>
    <x v="2"/>
    <x v="0"/>
    <m/>
  </r>
  <r>
    <n v="212956"/>
    <x v="0"/>
    <x v="0"/>
    <x v="0"/>
    <x v="0"/>
    <x v="17"/>
    <x v="159"/>
    <x v="0"/>
    <x v="0"/>
    <s v="Tesseramento"/>
    <x v="1"/>
    <x v="0"/>
    <x v="0"/>
    <m/>
  </r>
  <r>
    <n v="148214"/>
    <x v="0"/>
    <x v="0"/>
    <x v="0"/>
    <x v="0"/>
    <x v="15"/>
    <x v="248"/>
    <x v="0"/>
    <x v="0"/>
    <s v="Tesseramento"/>
    <x v="1"/>
    <x v="0"/>
    <x v="0"/>
    <m/>
  </r>
  <r>
    <n v="32811"/>
    <x v="0"/>
    <x v="0"/>
    <x v="0"/>
    <x v="0"/>
    <x v="15"/>
    <x v="248"/>
    <x v="0"/>
    <x v="1"/>
    <s v="Tesseramento"/>
    <x v="1"/>
    <x v="4"/>
    <x v="0"/>
    <m/>
  </r>
  <r>
    <n v="231363"/>
    <x v="1"/>
    <x v="0"/>
    <x v="0"/>
    <x v="3"/>
    <x v="15"/>
    <x v="248"/>
    <x v="0"/>
    <x v="0"/>
    <s v="Tesseramento"/>
    <x v="1"/>
    <x v="5"/>
    <x v="0"/>
    <m/>
  </r>
  <r>
    <n v="231364"/>
    <x v="1"/>
    <x v="0"/>
    <x v="0"/>
    <x v="3"/>
    <x v="15"/>
    <x v="248"/>
    <x v="0"/>
    <x v="1"/>
    <s v="Tesseramento"/>
    <x v="1"/>
    <x v="5"/>
    <x v="0"/>
    <m/>
  </r>
  <r>
    <n v="28449"/>
    <x v="0"/>
    <x v="0"/>
    <x v="0"/>
    <x v="0"/>
    <x v="15"/>
    <x v="248"/>
    <x v="0"/>
    <x v="0"/>
    <s v="Tesseramento"/>
    <x v="1"/>
    <x v="0"/>
    <x v="0"/>
    <m/>
  </r>
  <r>
    <n v="105829"/>
    <x v="0"/>
    <x v="0"/>
    <x v="0"/>
    <x v="0"/>
    <x v="15"/>
    <x v="248"/>
    <x v="0"/>
    <x v="0"/>
    <s v="Tesseramento"/>
    <x v="1"/>
    <x v="0"/>
    <x v="0"/>
    <m/>
  </r>
  <r>
    <n v="175072"/>
    <x v="0"/>
    <x v="0"/>
    <x v="0"/>
    <x v="0"/>
    <x v="15"/>
    <x v="248"/>
    <x v="0"/>
    <x v="0"/>
    <s v="Tesseramento"/>
    <x v="1"/>
    <x v="0"/>
    <x v="0"/>
    <m/>
  </r>
  <r>
    <n v="105830"/>
    <x v="0"/>
    <x v="0"/>
    <x v="0"/>
    <x v="0"/>
    <x v="15"/>
    <x v="248"/>
    <x v="0"/>
    <x v="1"/>
    <s v="Tesseramento"/>
    <x v="1"/>
    <x v="0"/>
    <x v="0"/>
    <m/>
  </r>
  <r>
    <n v="88942"/>
    <x v="0"/>
    <x v="0"/>
    <x v="0"/>
    <x v="0"/>
    <x v="15"/>
    <x v="248"/>
    <x v="0"/>
    <x v="1"/>
    <s v="Tesseramento"/>
    <x v="1"/>
    <x v="4"/>
    <x v="0"/>
    <m/>
  </r>
  <r>
    <n v="97616"/>
    <x v="0"/>
    <x v="0"/>
    <x v="0"/>
    <x v="0"/>
    <x v="15"/>
    <x v="248"/>
    <x v="0"/>
    <x v="0"/>
    <s v="Tesseramento"/>
    <x v="1"/>
    <x v="4"/>
    <x v="0"/>
    <m/>
  </r>
  <r>
    <n v="49900"/>
    <x v="0"/>
    <x v="0"/>
    <x v="0"/>
    <x v="0"/>
    <x v="15"/>
    <x v="248"/>
    <x v="0"/>
    <x v="1"/>
    <s v="Tesseramento"/>
    <x v="1"/>
    <x v="4"/>
    <x v="0"/>
    <m/>
  </r>
  <r>
    <n v="49901"/>
    <x v="0"/>
    <x v="0"/>
    <x v="0"/>
    <x v="0"/>
    <x v="15"/>
    <x v="248"/>
    <x v="0"/>
    <x v="0"/>
    <s v="Tesseramento"/>
    <x v="1"/>
    <x v="4"/>
    <x v="0"/>
    <m/>
  </r>
  <r>
    <n v="32805"/>
    <x v="0"/>
    <x v="0"/>
    <x v="0"/>
    <x v="0"/>
    <x v="15"/>
    <x v="248"/>
    <x v="0"/>
    <x v="0"/>
    <s v="Tesseramento"/>
    <x v="1"/>
    <x v="4"/>
    <x v="0"/>
    <m/>
  </r>
  <r>
    <n v="96596"/>
    <x v="0"/>
    <x v="0"/>
    <x v="0"/>
    <x v="0"/>
    <x v="15"/>
    <x v="248"/>
    <x v="0"/>
    <x v="0"/>
    <s v="Tesseramento"/>
    <x v="1"/>
    <x v="0"/>
    <x v="0"/>
    <m/>
  </r>
  <r>
    <n v="161113"/>
    <x v="1"/>
    <x v="0"/>
    <x v="0"/>
    <x v="1"/>
    <x v="15"/>
    <x v="248"/>
    <x v="0"/>
    <x v="1"/>
    <s v="Tesseramento"/>
    <x v="1"/>
    <x v="7"/>
    <x v="0"/>
    <m/>
  </r>
  <r>
    <n v="170556"/>
    <x v="0"/>
    <x v="0"/>
    <x v="0"/>
    <x v="0"/>
    <x v="15"/>
    <x v="248"/>
    <x v="0"/>
    <x v="0"/>
    <s v="Tesseramento"/>
    <x v="1"/>
    <x v="0"/>
    <x v="0"/>
    <m/>
  </r>
  <r>
    <n v="161276"/>
    <x v="0"/>
    <x v="0"/>
    <x v="0"/>
    <x v="0"/>
    <x v="15"/>
    <x v="248"/>
    <x v="0"/>
    <x v="1"/>
    <s v="Tesseramento"/>
    <x v="1"/>
    <x v="3"/>
    <x v="0"/>
    <m/>
  </r>
  <r>
    <n v="169100"/>
    <x v="0"/>
    <x v="0"/>
    <x v="0"/>
    <x v="1"/>
    <x v="15"/>
    <x v="248"/>
    <x v="0"/>
    <x v="1"/>
    <s v="Tesseramento"/>
    <x v="1"/>
    <x v="3"/>
    <x v="0"/>
    <m/>
  </r>
  <r>
    <n v="169101"/>
    <x v="0"/>
    <x v="0"/>
    <x v="0"/>
    <x v="0"/>
    <x v="15"/>
    <x v="248"/>
    <x v="0"/>
    <x v="0"/>
    <s v="Tesseramento"/>
    <x v="1"/>
    <x v="3"/>
    <x v="0"/>
    <m/>
  </r>
  <r>
    <n v="105831"/>
    <x v="0"/>
    <x v="0"/>
    <x v="0"/>
    <x v="0"/>
    <x v="15"/>
    <x v="248"/>
    <x v="0"/>
    <x v="1"/>
    <s v="Tesseramento"/>
    <x v="1"/>
    <x v="4"/>
    <x v="0"/>
    <m/>
  </r>
  <r>
    <n v="107544"/>
    <x v="0"/>
    <x v="0"/>
    <x v="0"/>
    <x v="0"/>
    <x v="15"/>
    <x v="248"/>
    <x v="0"/>
    <x v="0"/>
    <s v="Tesseramento"/>
    <x v="1"/>
    <x v="3"/>
    <x v="0"/>
    <m/>
  </r>
  <r>
    <n v="184064"/>
    <x v="0"/>
    <x v="0"/>
    <x v="0"/>
    <x v="2"/>
    <x v="15"/>
    <x v="248"/>
    <x v="0"/>
    <x v="0"/>
    <s v="Tesseramento"/>
    <x v="1"/>
    <x v="1"/>
    <x v="0"/>
    <m/>
  </r>
  <r>
    <n v="182429"/>
    <x v="1"/>
    <x v="0"/>
    <x v="0"/>
    <x v="3"/>
    <x v="15"/>
    <x v="248"/>
    <x v="0"/>
    <x v="0"/>
    <s v="Tesseramento"/>
    <x v="1"/>
    <x v="5"/>
    <x v="0"/>
    <m/>
  </r>
  <r>
    <n v="168401"/>
    <x v="0"/>
    <x v="0"/>
    <x v="0"/>
    <x v="0"/>
    <x v="15"/>
    <x v="248"/>
    <x v="0"/>
    <x v="0"/>
    <s v="Tesseramento"/>
    <x v="1"/>
    <x v="3"/>
    <x v="0"/>
    <m/>
  </r>
  <r>
    <n v="29952"/>
    <x v="0"/>
    <x v="0"/>
    <x v="0"/>
    <x v="0"/>
    <x v="15"/>
    <x v="248"/>
    <x v="0"/>
    <x v="0"/>
    <s v="Tesseramento"/>
    <x v="1"/>
    <x v="4"/>
    <x v="0"/>
    <m/>
  </r>
  <r>
    <n v="193805"/>
    <x v="1"/>
    <x v="0"/>
    <x v="0"/>
    <x v="1"/>
    <x v="15"/>
    <x v="248"/>
    <x v="0"/>
    <x v="1"/>
    <s v="Tesseramento"/>
    <x v="1"/>
    <x v="5"/>
    <x v="0"/>
    <m/>
  </r>
  <r>
    <n v="182431"/>
    <x v="1"/>
    <x v="0"/>
    <x v="0"/>
    <x v="1"/>
    <x v="15"/>
    <x v="248"/>
    <x v="0"/>
    <x v="0"/>
    <s v="Tesseramento"/>
    <x v="1"/>
    <x v="7"/>
    <x v="0"/>
    <m/>
  </r>
  <r>
    <n v="21047"/>
    <x v="0"/>
    <x v="0"/>
    <x v="0"/>
    <x v="0"/>
    <x v="15"/>
    <x v="248"/>
    <x v="0"/>
    <x v="0"/>
    <s v="Tesseramento"/>
    <x v="1"/>
    <x v="4"/>
    <x v="0"/>
    <m/>
  </r>
  <r>
    <n v="7976"/>
    <x v="0"/>
    <x v="0"/>
    <x v="0"/>
    <x v="0"/>
    <x v="15"/>
    <x v="248"/>
    <x v="0"/>
    <x v="0"/>
    <s v="Tesseramento"/>
    <x v="1"/>
    <x v="0"/>
    <x v="0"/>
    <m/>
  </r>
  <r>
    <n v="1728"/>
    <x v="0"/>
    <x v="0"/>
    <x v="0"/>
    <x v="0"/>
    <x v="15"/>
    <x v="248"/>
    <x v="0"/>
    <x v="0"/>
    <s v="Tesseramento"/>
    <x v="1"/>
    <x v="4"/>
    <x v="0"/>
    <m/>
  </r>
  <r>
    <n v="85948"/>
    <x v="0"/>
    <x v="0"/>
    <x v="0"/>
    <x v="0"/>
    <x v="15"/>
    <x v="248"/>
    <x v="0"/>
    <x v="0"/>
    <s v="Tesseramento"/>
    <x v="1"/>
    <x v="3"/>
    <x v="0"/>
    <m/>
  </r>
  <r>
    <n v="224418"/>
    <x v="0"/>
    <x v="0"/>
    <x v="0"/>
    <x v="0"/>
    <x v="15"/>
    <x v="248"/>
    <x v="0"/>
    <x v="0"/>
    <s v="Tesseramento"/>
    <x v="1"/>
    <x v="0"/>
    <x v="0"/>
    <m/>
  </r>
  <r>
    <n v="73202"/>
    <x v="0"/>
    <x v="0"/>
    <x v="0"/>
    <x v="0"/>
    <x v="15"/>
    <x v="248"/>
    <x v="0"/>
    <x v="0"/>
    <s v="Tesseramento"/>
    <x v="1"/>
    <x v="4"/>
    <x v="0"/>
    <m/>
  </r>
  <r>
    <n v="50191"/>
    <x v="0"/>
    <x v="0"/>
    <x v="0"/>
    <x v="0"/>
    <x v="15"/>
    <x v="248"/>
    <x v="0"/>
    <x v="0"/>
    <s v="Tesseramento"/>
    <x v="1"/>
    <x v="3"/>
    <x v="0"/>
    <m/>
  </r>
  <r>
    <n v="154929"/>
    <x v="1"/>
    <x v="0"/>
    <x v="0"/>
    <x v="0"/>
    <x v="15"/>
    <x v="248"/>
    <x v="0"/>
    <x v="0"/>
    <s v="Tesseramento"/>
    <x v="1"/>
    <x v="7"/>
    <x v="0"/>
    <m/>
  </r>
  <r>
    <n v="144014"/>
    <x v="1"/>
    <x v="0"/>
    <x v="0"/>
    <x v="0"/>
    <x v="15"/>
    <x v="248"/>
    <x v="0"/>
    <x v="0"/>
    <s v="Tesseramento"/>
    <x v="1"/>
    <x v="6"/>
    <x v="0"/>
    <m/>
  </r>
  <r>
    <n v="117405"/>
    <x v="0"/>
    <x v="0"/>
    <x v="0"/>
    <x v="0"/>
    <x v="15"/>
    <x v="248"/>
    <x v="0"/>
    <x v="1"/>
    <s v="Tesseramento"/>
    <x v="1"/>
    <x v="0"/>
    <x v="0"/>
    <m/>
  </r>
  <r>
    <n v="136071"/>
    <x v="0"/>
    <x v="0"/>
    <x v="0"/>
    <x v="0"/>
    <x v="15"/>
    <x v="248"/>
    <x v="0"/>
    <x v="0"/>
    <s v="Tesseramento"/>
    <x v="1"/>
    <x v="3"/>
    <x v="0"/>
    <m/>
  </r>
  <r>
    <n v="124630"/>
    <x v="0"/>
    <x v="0"/>
    <x v="0"/>
    <x v="0"/>
    <x v="15"/>
    <x v="248"/>
    <x v="0"/>
    <x v="0"/>
    <s v="Tesseramento"/>
    <x v="1"/>
    <x v="0"/>
    <x v="0"/>
    <m/>
  </r>
  <r>
    <n v="162351"/>
    <x v="0"/>
    <x v="0"/>
    <x v="0"/>
    <x v="1"/>
    <x v="15"/>
    <x v="248"/>
    <x v="0"/>
    <x v="1"/>
    <s v="Tesseramento"/>
    <x v="1"/>
    <x v="4"/>
    <x v="0"/>
    <m/>
  </r>
  <r>
    <n v="65437"/>
    <x v="0"/>
    <x v="0"/>
    <x v="0"/>
    <x v="0"/>
    <x v="15"/>
    <x v="248"/>
    <x v="0"/>
    <x v="0"/>
    <s v="Tesseramento"/>
    <x v="1"/>
    <x v="3"/>
    <x v="0"/>
    <m/>
  </r>
  <r>
    <n v="221004"/>
    <x v="0"/>
    <x v="0"/>
    <x v="0"/>
    <x v="0"/>
    <x v="15"/>
    <x v="248"/>
    <x v="0"/>
    <x v="1"/>
    <s v="Tesseramento"/>
    <x v="1"/>
    <x v="0"/>
    <x v="0"/>
    <m/>
  </r>
  <r>
    <n v="132954"/>
    <x v="0"/>
    <x v="0"/>
    <x v="0"/>
    <x v="0"/>
    <x v="15"/>
    <x v="248"/>
    <x v="0"/>
    <x v="1"/>
    <s v="Tesseramento"/>
    <x v="1"/>
    <x v="3"/>
    <x v="0"/>
    <m/>
  </r>
  <r>
    <n v="221829"/>
    <x v="0"/>
    <x v="0"/>
    <x v="0"/>
    <x v="3"/>
    <x v="15"/>
    <x v="248"/>
    <x v="0"/>
    <x v="1"/>
    <s v="Tesseramento"/>
    <x v="1"/>
    <x v="4"/>
    <x v="0"/>
    <m/>
  </r>
  <r>
    <n v="139828"/>
    <x v="0"/>
    <x v="0"/>
    <x v="0"/>
    <x v="0"/>
    <x v="15"/>
    <x v="248"/>
    <x v="0"/>
    <x v="0"/>
    <s v="Tesseramento"/>
    <x v="1"/>
    <x v="3"/>
    <x v="0"/>
    <m/>
  </r>
  <r>
    <n v="89194"/>
    <x v="0"/>
    <x v="0"/>
    <x v="0"/>
    <x v="0"/>
    <x v="15"/>
    <x v="248"/>
    <x v="0"/>
    <x v="0"/>
    <s v="Tesseramento"/>
    <x v="1"/>
    <x v="3"/>
    <x v="0"/>
    <m/>
  </r>
  <r>
    <n v="190771"/>
    <x v="0"/>
    <x v="0"/>
    <x v="0"/>
    <x v="0"/>
    <x v="15"/>
    <x v="248"/>
    <x v="0"/>
    <x v="0"/>
    <s v="Tesseramento"/>
    <x v="1"/>
    <x v="0"/>
    <x v="0"/>
    <m/>
  </r>
  <r>
    <n v="43265"/>
    <x v="0"/>
    <x v="0"/>
    <x v="0"/>
    <x v="0"/>
    <x v="15"/>
    <x v="248"/>
    <x v="0"/>
    <x v="1"/>
    <s v="Tesseramento"/>
    <x v="1"/>
    <x v="0"/>
    <x v="0"/>
    <m/>
  </r>
  <r>
    <n v="49906"/>
    <x v="0"/>
    <x v="0"/>
    <x v="0"/>
    <x v="0"/>
    <x v="15"/>
    <x v="248"/>
    <x v="0"/>
    <x v="0"/>
    <s v="Tesseramento"/>
    <x v="1"/>
    <x v="4"/>
    <x v="0"/>
    <m/>
  </r>
  <r>
    <n v="70180"/>
    <x v="0"/>
    <x v="0"/>
    <x v="0"/>
    <x v="0"/>
    <x v="15"/>
    <x v="248"/>
    <x v="0"/>
    <x v="0"/>
    <s v="Tesseramento"/>
    <x v="1"/>
    <x v="3"/>
    <x v="0"/>
    <m/>
  </r>
  <r>
    <n v="190551"/>
    <x v="1"/>
    <x v="0"/>
    <x v="0"/>
    <x v="1"/>
    <x v="15"/>
    <x v="248"/>
    <x v="0"/>
    <x v="1"/>
    <s v="Tesseramento"/>
    <x v="1"/>
    <x v="5"/>
    <x v="0"/>
    <m/>
  </r>
  <r>
    <n v="106969"/>
    <x v="0"/>
    <x v="0"/>
    <x v="0"/>
    <x v="0"/>
    <x v="15"/>
    <x v="248"/>
    <x v="0"/>
    <x v="0"/>
    <s v="Tesseramento"/>
    <x v="1"/>
    <x v="0"/>
    <x v="0"/>
    <m/>
  </r>
  <r>
    <n v="159336"/>
    <x v="0"/>
    <x v="0"/>
    <x v="0"/>
    <x v="0"/>
    <x v="15"/>
    <x v="248"/>
    <x v="0"/>
    <x v="0"/>
    <s v="Tesseramento"/>
    <x v="1"/>
    <x v="0"/>
    <x v="0"/>
    <m/>
  </r>
  <r>
    <n v="94939"/>
    <x v="0"/>
    <x v="0"/>
    <x v="0"/>
    <x v="0"/>
    <x v="15"/>
    <x v="248"/>
    <x v="0"/>
    <x v="1"/>
    <s v="Tesseramento"/>
    <x v="1"/>
    <x v="0"/>
    <x v="0"/>
    <m/>
  </r>
  <r>
    <n v="173063"/>
    <x v="0"/>
    <x v="0"/>
    <x v="0"/>
    <x v="0"/>
    <x v="15"/>
    <x v="248"/>
    <x v="0"/>
    <x v="0"/>
    <s v="Tesseramento"/>
    <x v="1"/>
    <x v="0"/>
    <x v="0"/>
    <m/>
  </r>
  <r>
    <n v="14807"/>
    <x v="0"/>
    <x v="0"/>
    <x v="0"/>
    <x v="0"/>
    <x v="15"/>
    <x v="248"/>
    <x v="0"/>
    <x v="1"/>
    <s v="Tesseramento"/>
    <x v="1"/>
    <x v="3"/>
    <x v="0"/>
    <m/>
  </r>
  <r>
    <n v="162989"/>
    <x v="0"/>
    <x v="0"/>
    <x v="0"/>
    <x v="0"/>
    <x v="15"/>
    <x v="248"/>
    <x v="0"/>
    <x v="0"/>
    <s v="Tesseramento"/>
    <x v="1"/>
    <x v="3"/>
    <x v="0"/>
    <m/>
  </r>
  <r>
    <n v="18484"/>
    <x v="0"/>
    <x v="0"/>
    <x v="0"/>
    <x v="0"/>
    <x v="15"/>
    <x v="248"/>
    <x v="0"/>
    <x v="0"/>
    <s v="Tesseramento"/>
    <x v="1"/>
    <x v="3"/>
    <x v="0"/>
    <m/>
  </r>
  <r>
    <n v="124027"/>
    <x v="0"/>
    <x v="0"/>
    <x v="0"/>
    <x v="0"/>
    <x v="15"/>
    <x v="248"/>
    <x v="0"/>
    <x v="0"/>
    <s v="Tesseramento"/>
    <x v="1"/>
    <x v="0"/>
    <x v="0"/>
    <m/>
  </r>
  <r>
    <n v="46498"/>
    <x v="0"/>
    <x v="0"/>
    <x v="0"/>
    <x v="0"/>
    <x v="15"/>
    <x v="248"/>
    <x v="0"/>
    <x v="0"/>
    <s v="Tesseramento"/>
    <x v="1"/>
    <x v="4"/>
    <x v="0"/>
    <m/>
  </r>
  <r>
    <n v="117408"/>
    <x v="0"/>
    <x v="0"/>
    <x v="0"/>
    <x v="0"/>
    <x v="15"/>
    <x v="248"/>
    <x v="0"/>
    <x v="1"/>
    <s v="Tesseramento"/>
    <x v="1"/>
    <x v="4"/>
    <x v="0"/>
    <m/>
  </r>
  <r>
    <n v="182432"/>
    <x v="0"/>
    <x v="0"/>
    <x v="0"/>
    <x v="0"/>
    <x v="15"/>
    <x v="248"/>
    <x v="0"/>
    <x v="1"/>
    <s v="Tesseramento"/>
    <x v="1"/>
    <x v="0"/>
    <x v="0"/>
    <m/>
  </r>
  <r>
    <n v="68108"/>
    <x v="0"/>
    <x v="0"/>
    <x v="0"/>
    <x v="0"/>
    <x v="15"/>
    <x v="248"/>
    <x v="0"/>
    <x v="1"/>
    <s v="Tesseramento"/>
    <x v="1"/>
    <x v="4"/>
    <x v="0"/>
    <m/>
  </r>
  <r>
    <n v="14833"/>
    <x v="0"/>
    <x v="0"/>
    <x v="0"/>
    <x v="0"/>
    <x v="15"/>
    <x v="248"/>
    <x v="0"/>
    <x v="0"/>
    <s v="Tesseramento"/>
    <x v="1"/>
    <x v="3"/>
    <x v="0"/>
    <m/>
  </r>
  <r>
    <n v="63005"/>
    <x v="0"/>
    <x v="0"/>
    <x v="0"/>
    <x v="0"/>
    <x v="15"/>
    <x v="248"/>
    <x v="0"/>
    <x v="0"/>
    <s v="Tesseramento"/>
    <x v="1"/>
    <x v="4"/>
    <x v="0"/>
    <m/>
  </r>
  <r>
    <n v="61202"/>
    <x v="0"/>
    <x v="0"/>
    <x v="0"/>
    <x v="0"/>
    <x v="15"/>
    <x v="248"/>
    <x v="0"/>
    <x v="0"/>
    <s v="Tesseramento"/>
    <x v="1"/>
    <x v="4"/>
    <x v="0"/>
    <m/>
  </r>
  <r>
    <n v="216892"/>
    <x v="0"/>
    <x v="0"/>
    <x v="0"/>
    <x v="0"/>
    <x v="15"/>
    <x v="248"/>
    <x v="0"/>
    <x v="0"/>
    <s v="Tesseramento"/>
    <x v="1"/>
    <x v="0"/>
    <x v="0"/>
    <m/>
  </r>
  <r>
    <n v="198071"/>
    <x v="0"/>
    <x v="0"/>
    <x v="0"/>
    <x v="0"/>
    <x v="15"/>
    <x v="248"/>
    <x v="0"/>
    <x v="0"/>
    <s v="Tesseramento"/>
    <x v="1"/>
    <x v="3"/>
    <x v="0"/>
    <m/>
  </r>
  <r>
    <n v="224417"/>
    <x v="0"/>
    <x v="0"/>
    <x v="0"/>
    <x v="1"/>
    <x v="15"/>
    <x v="248"/>
    <x v="0"/>
    <x v="0"/>
    <s v="Tesseramento"/>
    <x v="1"/>
    <x v="1"/>
    <x v="0"/>
    <m/>
  </r>
  <r>
    <n v="86693"/>
    <x v="0"/>
    <x v="0"/>
    <x v="0"/>
    <x v="0"/>
    <x v="15"/>
    <x v="248"/>
    <x v="0"/>
    <x v="0"/>
    <s v="Tesseramento"/>
    <x v="1"/>
    <x v="4"/>
    <x v="0"/>
    <m/>
  </r>
  <r>
    <n v="90589"/>
    <x v="0"/>
    <x v="0"/>
    <x v="0"/>
    <x v="0"/>
    <x v="15"/>
    <x v="248"/>
    <x v="0"/>
    <x v="1"/>
    <s v="Tesseramento"/>
    <x v="1"/>
    <x v="4"/>
    <x v="0"/>
    <m/>
  </r>
  <r>
    <n v="156087"/>
    <x v="0"/>
    <x v="0"/>
    <x v="0"/>
    <x v="0"/>
    <x v="15"/>
    <x v="248"/>
    <x v="0"/>
    <x v="1"/>
    <s v="Tesseramento"/>
    <x v="1"/>
    <x v="4"/>
    <x v="0"/>
    <m/>
  </r>
  <r>
    <n v="156086"/>
    <x v="0"/>
    <x v="0"/>
    <x v="0"/>
    <x v="0"/>
    <x v="15"/>
    <x v="248"/>
    <x v="0"/>
    <x v="0"/>
    <s v="Tesseramento"/>
    <x v="1"/>
    <x v="4"/>
    <x v="0"/>
    <m/>
  </r>
  <r>
    <n v="146968"/>
    <x v="0"/>
    <x v="0"/>
    <x v="0"/>
    <x v="0"/>
    <x v="15"/>
    <x v="248"/>
    <x v="0"/>
    <x v="1"/>
    <s v="Tesseramento"/>
    <x v="1"/>
    <x v="4"/>
    <x v="0"/>
    <m/>
  </r>
  <r>
    <n v="141297"/>
    <x v="0"/>
    <x v="0"/>
    <x v="0"/>
    <x v="0"/>
    <x v="15"/>
    <x v="248"/>
    <x v="0"/>
    <x v="0"/>
    <s v="Tesseramento"/>
    <x v="1"/>
    <x v="0"/>
    <x v="0"/>
    <m/>
  </r>
  <r>
    <n v="73652"/>
    <x v="0"/>
    <x v="0"/>
    <x v="0"/>
    <x v="0"/>
    <x v="15"/>
    <x v="248"/>
    <x v="0"/>
    <x v="0"/>
    <s v="Tesseramento"/>
    <x v="1"/>
    <x v="0"/>
    <x v="0"/>
    <m/>
  </r>
  <r>
    <n v="225459"/>
    <x v="0"/>
    <x v="0"/>
    <x v="0"/>
    <x v="0"/>
    <x v="15"/>
    <x v="248"/>
    <x v="0"/>
    <x v="0"/>
    <s v="Tesseramento"/>
    <x v="1"/>
    <x v="0"/>
    <x v="0"/>
    <m/>
  </r>
  <r>
    <n v="225511"/>
    <x v="0"/>
    <x v="0"/>
    <x v="0"/>
    <x v="1"/>
    <x v="15"/>
    <x v="248"/>
    <x v="0"/>
    <x v="0"/>
    <s v="Tesseramento"/>
    <x v="1"/>
    <x v="1"/>
    <x v="0"/>
    <m/>
  </r>
  <r>
    <n v="138970"/>
    <x v="0"/>
    <x v="0"/>
    <x v="0"/>
    <x v="0"/>
    <x v="15"/>
    <x v="248"/>
    <x v="0"/>
    <x v="0"/>
    <s v="Tesseramento"/>
    <x v="1"/>
    <x v="4"/>
    <x v="0"/>
    <m/>
  </r>
  <r>
    <n v="142857"/>
    <x v="0"/>
    <x v="0"/>
    <x v="0"/>
    <x v="0"/>
    <x v="15"/>
    <x v="248"/>
    <x v="0"/>
    <x v="0"/>
    <s v="Tesseramento"/>
    <x v="1"/>
    <x v="4"/>
    <x v="0"/>
    <m/>
  </r>
  <r>
    <n v="49907"/>
    <x v="0"/>
    <x v="0"/>
    <x v="0"/>
    <x v="0"/>
    <x v="15"/>
    <x v="248"/>
    <x v="0"/>
    <x v="1"/>
    <s v="Tesseramento"/>
    <x v="1"/>
    <x v="4"/>
    <x v="0"/>
    <m/>
  </r>
  <r>
    <n v="61203"/>
    <x v="0"/>
    <x v="0"/>
    <x v="0"/>
    <x v="0"/>
    <x v="15"/>
    <x v="248"/>
    <x v="0"/>
    <x v="1"/>
    <s v="Tesseramento"/>
    <x v="1"/>
    <x v="4"/>
    <x v="0"/>
    <m/>
  </r>
  <r>
    <n v="66093"/>
    <x v="0"/>
    <x v="0"/>
    <x v="0"/>
    <x v="0"/>
    <x v="15"/>
    <x v="248"/>
    <x v="0"/>
    <x v="0"/>
    <s v="Tesseramento"/>
    <x v="1"/>
    <x v="4"/>
    <x v="0"/>
    <m/>
  </r>
  <r>
    <n v="70557"/>
    <x v="0"/>
    <x v="0"/>
    <x v="0"/>
    <x v="0"/>
    <x v="15"/>
    <x v="248"/>
    <x v="0"/>
    <x v="0"/>
    <s v="Tesseramento"/>
    <x v="1"/>
    <x v="3"/>
    <x v="0"/>
    <m/>
  </r>
  <r>
    <n v="105832"/>
    <x v="0"/>
    <x v="0"/>
    <x v="0"/>
    <x v="0"/>
    <x v="15"/>
    <x v="248"/>
    <x v="0"/>
    <x v="0"/>
    <s v="Tesseramento"/>
    <x v="1"/>
    <x v="4"/>
    <x v="0"/>
    <m/>
  </r>
  <r>
    <n v="66018"/>
    <x v="0"/>
    <x v="0"/>
    <x v="0"/>
    <x v="0"/>
    <x v="15"/>
    <x v="248"/>
    <x v="0"/>
    <x v="0"/>
    <s v="Tesseramento"/>
    <x v="1"/>
    <x v="0"/>
    <x v="0"/>
    <m/>
  </r>
  <r>
    <n v="215625"/>
    <x v="0"/>
    <x v="0"/>
    <x v="0"/>
    <x v="0"/>
    <x v="15"/>
    <x v="248"/>
    <x v="0"/>
    <x v="0"/>
    <s v="Tesseramento"/>
    <x v="1"/>
    <x v="0"/>
    <x v="0"/>
    <m/>
  </r>
  <r>
    <n v="217627"/>
    <x v="1"/>
    <x v="0"/>
    <x v="0"/>
    <x v="3"/>
    <x v="15"/>
    <x v="248"/>
    <x v="0"/>
    <x v="1"/>
    <s v="Tesseramento"/>
    <x v="1"/>
    <x v="5"/>
    <x v="0"/>
    <m/>
  </r>
  <r>
    <n v="98068"/>
    <x v="0"/>
    <x v="0"/>
    <x v="0"/>
    <x v="0"/>
    <x v="15"/>
    <x v="248"/>
    <x v="0"/>
    <x v="0"/>
    <s v="Tesseramento"/>
    <x v="1"/>
    <x v="0"/>
    <x v="0"/>
    <m/>
  </r>
  <r>
    <n v="98066"/>
    <x v="0"/>
    <x v="0"/>
    <x v="0"/>
    <x v="0"/>
    <x v="15"/>
    <x v="248"/>
    <x v="0"/>
    <x v="1"/>
    <s v="Tesseramento"/>
    <x v="1"/>
    <x v="3"/>
    <x v="0"/>
    <m/>
  </r>
  <r>
    <n v="127417"/>
    <x v="0"/>
    <x v="0"/>
    <x v="0"/>
    <x v="0"/>
    <x v="15"/>
    <x v="248"/>
    <x v="0"/>
    <x v="1"/>
    <s v="Tesseramento"/>
    <x v="1"/>
    <x v="3"/>
    <x v="0"/>
    <m/>
  </r>
  <r>
    <n v="174505"/>
    <x v="0"/>
    <x v="0"/>
    <x v="0"/>
    <x v="0"/>
    <x v="15"/>
    <x v="248"/>
    <x v="0"/>
    <x v="1"/>
    <s v="Tesseramento"/>
    <x v="1"/>
    <x v="4"/>
    <x v="0"/>
    <m/>
  </r>
  <r>
    <n v="214897"/>
    <x v="1"/>
    <x v="0"/>
    <x v="0"/>
    <x v="1"/>
    <x v="15"/>
    <x v="248"/>
    <x v="0"/>
    <x v="0"/>
    <s v="Tesseramento"/>
    <x v="1"/>
    <x v="7"/>
    <x v="0"/>
    <m/>
  </r>
  <r>
    <n v="233030"/>
    <x v="0"/>
    <x v="0"/>
    <x v="0"/>
    <x v="3"/>
    <x v="15"/>
    <x v="248"/>
    <x v="0"/>
    <x v="0"/>
    <s v="Tesseramento"/>
    <x v="1"/>
    <x v="0"/>
    <x v="0"/>
    <m/>
  </r>
  <r>
    <n v="229104"/>
    <x v="1"/>
    <x v="0"/>
    <x v="0"/>
    <x v="1"/>
    <x v="15"/>
    <x v="248"/>
    <x v="0"/>
    <x v="0"/>
    <s v="Tesseramento"/>
    <x v="1"/>
    <x v="5"/>
    <x v="0"/>
    <m/>
  </r>
  <r>
    <n v="214896"/>
    <x v="1"/>
    <x v="0"/>
    <x v="0"/>
    <x v="1"/>
    <x v="15"/>
    <x v="248"/>
    <x v="0"/>
    <x v="0"/>
    <s v="Tesseramento"/>
    <x v="1"/>
    <x v="5"/>
    <x v="0"/>
    <m/>
  </r>
  <r>
    <n v="175766"/>
    <x v="1"/>
    <x v="0"/>
    <x v="0"/>
    <x v="0"/>
    <x v="15"/>
    <x v="248"/>
    <x v="0"/>
    <x v="0"/>
    <s v="Tesseramento"/>
    <x v="1"/>
    <x v="7"/>
    <x v="0"/>
    <m/>
  </r>
  <r>
    <n v="175767"/>
    <x v="1"/>
    <x v="0"/>
    <x v="0"/>
    <x v="0"/>
    <x v="15"/>
    <x v="248"/>
    <x v="0"/>
    <x v="0"/>
    <s v="Tesseramento"/>
    <x v="1"/>
    <x v="2"/>
    <x v="0"/>
    <m/>
  </r>
  <r>
    <n v="21078"/>
    <x v="0"/>
    <x v="0"/>
    <x v="0"/>
    <x v="0"/>
    <x v="15"/>
    <x v="248"/>
    <x v="0"/>
    <x v="0"/>
    <s v="Tesseramento"/>
    <x v="1"/>
    <x v="0"/>
    <x v="0"/>
    <m/>
  </r>
  <r>
    <n v="21076"/>
    <x v="0"/>
    <x v="0"/>
    <x v="0"/>
    <x v="0"/>
    <x v="15"/>
    <x v="248"/>
    <x v="0"/>
    <x v="0"/>
    <s v="Tesseramento"/>
    <x v="1"/>
    <x v="0"/>
    <x v="0"/>
    <m/>
  </r>
  <r>
    <n v="153495"/>
    <x v="0"/>
    <x v="0"/>
    <x v="0"/>
    <x v="0"/>
    <x v="15"/>
    <x v="248"/>
    <x v="0"/>
    <x v="0"/>
    <s v="Tesseramento"/>
    <x v="1"/>
    <x v="0"/>
    <x v="0"/>
    <m/>
  </r>
  <r>
    <n v="70451"/>
    <x v="0"/>
    <x v="0"/>
    <x v="0"/>
    <x v="0"/>
    <x v="15"/>
    <x v="248"/>
    <x v="0"/>
    <x v="0"/>
    <s v="Tesseramento"/>
    <x v="1"/>
    <x v="3"/>
    <x v="0"/>
    <m/>
  </r>
  <r>
    <n v="193806"/>
    <x v="1"/>
    <x v="0"/>
    <x v="0"/>
    <x v="1"/>
    <x v="15"/>
    <x v="248"/>
    <x v="0"/>
    <x v="1"/>
    <s v="Tesseramento"/>
    <x v="1"/>
    <x v="5"/>
    <x v="0"/>
    <m/>
  </r>
  <r>
    <n v="213106"/>
    <x v="0"/>
    <x v="0"/>
    <x v="0"/>
    <x v="0"/>
    <x v="15"/>
    <x v="248"/>
    <x v="0"/>
    <x v="0"/>
    <s v="Tesseramento"/>
    <x v="1"/>
    <x v="0"/>
    <x v="0"/>
    <m/>
  </r>
  <r>
    <n v="229997"/>
    <x v="0"/>
    <x v="0"/>
    <x v="0"/>
    <x v="0"/>
    <x v="15"/>
    <x v="248"/>
    <x v="0"/>
    <x v="0"/>
    <s v="Tesseramento"/>
    <x v="1"/>
    <x v="1"/>
    <x v="0"/>
    <m/>
  </r>
  <r>
    <n v="29975"/>
    <x v="0"/>
    <x v="0"/>
    <x v="0"/>
    <x v="0"/>
    <x v="15"/>
    <x v="248"/>
    <x v="0"/>
    <x v="1"/>
    <s v="Tesseramento"/>
    <x v="1"/>
    <x v="4"/>
    <x v="0"/>
    <m/>
  </r>
  <r>
    <n v="229105"/>
    <x v="1"/>
    <x v="0"/>
    <x v="0"/>
    <x v="3"/>
    <x v="15"/>
    <x v="248"/>
    <x v="0"/>
    <x v="0"/>
    <s v="Tesseramento"/>
    <x v="1"/>
    <x v="5"/>
    <x v="0"/>
    <m/>
  </r>
  <r>
    <n v="73419"/>
    <x v="0"/>
    <x v="0"/>
    <x v="0"/>
    <x v="0"/>
    <x v="15"/>
    <x v="248"/>
    <x v="0"/>
    <x v="1"/>
    <s v="Tesseramento"/>
    <x v="1"/>
    <x v="4"/>
    <x v="0"/>
    <m/>
  </r>
  <r>
    <n v="13698"/>
    <x v="0"/>
    <x v="0"/>
    <x v="0"/>
    <x v="0"/>
    <x v="15"/>
    <x v="248"/>
    <x v="0"/>
    <x v="1"/>
    <s v="Tesseramento"/>
    <x v="1"/>
    <x v="4"/>
    <x v="0"/>
    <m/>
  </r>
  <r>
    <n v="3768"/>
    <x v="0"/>
    <x v="0"/>
    <x v="0"/>
    <x v="0"/>
    <x v="15"/>
    <x v="248"/>
    <x v="0"/>
    <x v="0"/>
    <s v="Tesseramento"/>
    <x v="1"/>
    <x v="0"/>
    <x v="0"/>
    <m/>
  </r>
  <r>
    <n v="169106"/>
    <x v="1"/>
    <x v="0"/>
    <x v="0"/>
    <x v="1"/>
    <x v="15"/>
    <x v="248"/>
    <x v="0"/>
    <x v="1"/>
    <s v="Tesseramento"/>
    <x v="1"/>
    <x v="7"/>
    <x v="0"/>
    <m/>
  </r>
  <r>
    <n v="145953"/>
    <x v="0"/>
    <x v="0"/>
    <x v="0"/>
    <x v="0"/>
    <x v="15"/>
    <x v="248"/>
    <x v="0"/>
    <x v="0"/>
    <s v="Tesseramento"/>
    <x v="1"/>
    <x v="0"/>
    <x v="0"/>
    <m/>
  </r>
  <r>
    <n v="139829"/>
    <x v="0"/>
    <x v="0"/>
    <x v="0"/>
    <x v="0"/>
    <x v="15"/>
    <x v="248"/>
    <x v="0"/>
    <x v="1"/>
    <s v="Tesseramento"/>
    <x v="1"/>
    <x v="4"/>
    <x v="0"/>
    <m/>
  </r>
  <r>
    <n v="57859"/>
    <x v="0"/>
    <x v="0"/>
    <x v="0"/>
    <x v="0"/>
    <x v="15"/>
    <x v="248"/>
    <x v="0"/>
    <x v="0"/>
    <s v="Tesseramento"/>
    <x v="1"/>
    <x v="0"/>
    <x v="0"/>
    <m/>
  </r>
  <r>
    <n v="122691"/>
    <x v="0"/>
    <x v="0"/>
    <x v="0"/>
    <x v="0"/>
    <x v="15"/>
    <x v="248"/>
    <x v="0"/>
    <x v="1"/>
    <s v="Tesseramento"/>
    <x v="1"/>
    <x v="3"/>
    <x v="0"/>
    <m/>
  </r>
  <r>
    <n v="70182"/>
    <x v="0"/>
    <x v="0"/>
    <x v="0"/>
    <x v="4"/>
    <x v="15"/>
    <x v="248"/>
    <x v="0"/>
    <x v="1"/>
    <s v="Tesseramento"/>
    <x v="1"/>
    <x v="4"/>
    <x v="0"/>
    <m/>
  </r>
  <r>
    <n v="29978"/>
    <x v="0"/>
    <x v="0"/>
    <x v="0"/>
    <x v="0"/>
    <x v="15"/>
    <x v="248"/>
    <x v="0"/>
    <x v="1"/>
    <s v="Tesseramento"/>
    <x v="1"/>
    <x v="4"/>
    <x v="0"/>
    <m/>
  </r>
  <r>
    <n v="164877"/>
    <x v="0"/>
    <x v="0"/>
    <x v="0"/>
    <x v="0"/>
    <x v="15"/>
    <x v="248"/>
    <x v="0"/>
    <x v="0"/>
    <s v="Tesseramento"/>
    <x v="1"/>
    <x v="1"/>
    <x v="0"/>
    <m/>
  </r>
  <r>
    <n v="21086"/>
    <x v="0"/>
    <x v="0"/>
    <x v="0"/>
    <x v="0"/>
    <x v="15"/>
    <x v="248"/>
    <x v="0"/>
    <x v="0"/>
    <s v="Tesseramento"/>
    <x v="1"/>
    <x v="3"/>
    <x v="0"/>
    <m/>
  </r>
  <r>
    <n v="142178"/>
    <x v="0"/>
    <x v="0"/>
    <x v="0"/>
    <x v="0"/>
    <x v="15"/>
    <x v="248"/>
    <x v="0"/>
    <x v="1"/>
    <s v="Tesseramento"/>
    <x v="1"/>
    <x v="3"/>
    <x v="0"/>
    <m/>
  </r>
  <r>
    <n v="90599"/>
    <x v="0"/>
    <x v="0"/>
    <x v="0"/>
    <x v="0"/>
    <x v="15"/>
    <x v="248"/>
    <x v="0"/>
    <x v="0"/>
    <s v="Tesseramento"/>
    <x v="1"/>
    <x v="4"/>
    <x v="0"/>
    <m/>
  </r>
  <r>
    <n v="227332"/>
    <x v="0"/>
    <x v="0"/>
    <x v="0"/>
    <x v="1"/>
    <x v="15"/>
    <x v="248"/>
    <x v="0"/>
    <x v="1"/>
    <s v="Tesseramento"/>
    <x v="1"/>
    <x v="0"/>
    <x v="0"/>
    <m/>
  </r>
  <r>
    <n v="72033"/>
    <x v="0"/>
    <x v="0"/>
    <x v="0"/>
    <x v="0"/>
    <x v="15"/>
    <x v="248"/>
    <x v="0"/>
    <x v="0"/>
    <s v="Tesseramento"/>
    <x v="1"/>
    <x v="3"/>
    <x v="0"/>
    <m/>
  </r>
  <r>
    <n v="215760"/>
    <x v="1"/>
    <x v="0"/>
    <x v="0"/>
    <x v="0"/>
    <x v="15"/>
    <x v="248"/>
    <x v="0"/>
    <x v="0"/>
    <s v="Tesseramento"/>
    <x v="1"/>
    <x v="5"/>
    <x v="0"/>
    <m/>
  </r>
  <r>
    <n v="182435"/>
    <x v="0"/>
    <x v="0"/>
    <x v="0"/>
    <x v="0"/>
    <x v="15"/>
    <x v="248"/>
    <x v="0"/>
    <x v="0"/>
    <s v="Tesseramento"/>
    <x v="1"/>
    <x v="3"/>
    <x v="0"/>
    <m/>
  </r>
  <r>
    <n v="14822"/>
    <x v="0"/>
    <x v="0"/>
    <x v="0"/>
    <x v="0"/>
    <x v="15"/>
    <x v="248"/>
    <x v="0"/>
    <x v="0"/>
    <s v="Tesseramento"/>
    <x v="1"/>
    <x v="3"/>
    <x v="0"/>
    <m/>
  </r>
  <r>
    <n v="229106"/>
    <x v="1"/>
    <x v="0"/>
    <x v="0"/>
    <x v="3"/>
    <x v="15"/>
    <x v="248"/>
    <x v="0"/>
    <x v="0"/>
    <s v="Tesseramento"/>
    <x v="1"/>
    <x v="5"/>
    <x v="0"/>
    <m/>
  </r>
  <r>
    <n v="224331"/>
    <x v="1"/>
    <x v="0"/>
    <x v="0"/>
    <x v="3"/>
    <x v="15"/>
    <x v="248"/>
    <x v="0"/>
    <x v="0"/>
    <s v="Tesseramento"/>
    <x v="1"/>
    <x v="5"/>
    <x v="0"/>
    <m/>
  </r>
  <r>
    <n v="52900"/>
    <x v="0"/>
    <x v="0"/>
    <x v="0"/>
    <x v="0"/>
    <x v="15"/>
    <x v="248"/>
    <x v="0"/>
    <x v="0"/>
    <s v="Tesseramento"/>
    <x v="1"/>
    <x v="0"/>
    <x v="0"/>
    <m/>
  </r>
  <r>
    <n v="223260"/>
    <x v="1"/>
    <x v="0"/>
    <x v="0"/>
    <x v="3"/>
    <x v="15"/>
    <x v="248"/>
    <x v="0"/>
    <x v="1"/>
    <s v="Tesseramento"/>
    <x v="1"/>
    <x v="7"/>
    <x v="0"/>
    <m/>
  </r>
  <r>
    <n v="112615"/>
    <x v="0"/>
    <x v="0"/>
    <x v="0"/>
    <x v="0"/>
    <x v="15"/>
    <x v="248"/>
    <x v="0"/>
    <x v="1"/>
    <s v="Tesseramento"/>
    <x v="1"/>
    <x v="0"/>
    <x v="0"/>
    <m/>
  </r>
  <r>
    <n v="217316"/>
    <x v="0"/>
    <x v="0"/>
    <x v="0"/>
    <x v="0"/>
    <x v="15"/>
    <x v="248"/>
    <x v="0"/>
    <x v="0"/>
    <s v="Tesseramento"/>
    <x v="1"/>
    <x v="4"/>
    <x v="0"/>
    <m/>
  </r>
  <r>
    <n v="208473"/>
    <x v="0"/>
    <x v="0"/>
    <x v="0"/>
    <x v="1"/>
    <x v="15"/>
    <x v="248"/>
    <x v="0"/>
    <x v="1"/>
    <s v="Tesseramento"/>
    <x v="1"/>
    <x v="0"/>
    <x v="0"/>
    <m/>
  </r>
  <r>
    <n v="129820"/>
    <x v="0"/>
    <x v="0"/>
    <x v="0"/>
    <x v="0"/>
    <x v="15"/>
    <x v="248"/>
    <x v="0"/>
    <x v="1"/>
    <s v="Tesseramento"/>
    <x v="1"/>
    <x v="0"/>
    <x v="0"/>
    <m/>
  </r>
  <r>
    <n v="142858"/>
    <x v="0"/>
    <x v="0"/>
    <x v="0"/>
    <x v="0"/>
    <x v="15"/>
    <x v="248"/>
    <x v="0"/>
    <x v="0"/>
    <s v="Tesseramento"/>
    <x v="1"/>
    <x v="0"/>
    <x v="0"/>
    <m/>
  </r>
  <r>
    <n v="65583"/>
    <x v="0"/>
    <x v="0"/>
    <x v="0"/>
    <x v="0"/>
    <x v="7"/>
    <x v="51"/>
    <x v="0"/>
    <x v="0"/>
    <s v="Tesseramento"/>
    <x v="1"/>
    <x v="0"/>
    <x v="0"/>
    <m/>
  </r>
  <r>
    <n v="140944"/>
    <x v="1"/>
    <x v="0"/>
    <x v="0"/>
    <x v="0"/>
    <x v="7"/>
    <x v="51"/>
    <x v="0"/>
    <x v="0"/>
    <s v="Tesseramento"/>
    <x v="1"/>
    <x v="6"/>
    <x v="0"/>
    <s v="BG"/>
  </r>
  <r>
    <n v="205316"/>
    <x v="1"/>
    <x v="0"/>
    <x v="0"/>
    <x v="1"/>
    <x v="7"/>
    <x v="51"/>
    <x v="0"/>
    <x v="1"/>
    <s v="Tesseramento"/>
    <x v="1"/>
    <x v="5"/>
    <x v="0"/>
    <m/>
  </r>
  <r>
    <n v="166695"/>
    <x v="0"/>
    <x v="0"/>
    <x v="0"/>
    <x v="2"/>
    <x v="7"/>
    <x v="51"/>
    <x v="0"/>
    <x v="1"/>
    <s v="Tesseramento"/>
    <x v="1"/>
    <x v="0"/>
    <x v="0"/>
    <m/>
  </r>
  <r>
    <n v="200680"/>
    <x v="0"/>
    <x v="0"/>
    <x v="0"/>
    <x v="0"/>
    <x v="7"/>
    <x v="227"/>
    <x v="0"/>
    <x v="0"/>
    <s v="Tesseramento"/>
    <x v="1"/>
    <x v="0"/>
    <x v="0"/>
    <m/>
  </r>
  <r>
    <n v="211668"/>
    <x v="1"/>
    <x v="0"/>
    <x v="0"/>
    <x v="0"/>
    <x v="7"/>
    <x v="227"/>
    <x v="0"/>
    <x v="0"/>
    <s v="Tesseramento"/>
    <x v="1"/>
    <x v="5"/>
    <x v="0"/>
    <s v="B"/>
  </r>
  <r>
    <n v="94458"/>
    <x v="0"/>
    <x v="0"/>
    <x v="0"/>
    <x v="0"/>
    <x v="7"/>
    <x v="227"/>
    <x v="0"/>
    <x v="0"/>
    <s v="Tesseramento"/>
    <x v="1"/>
    <x v="3"/>
    <x v="0"/>
    <m/>
  </r>
  <r>
    <n v="142535"/>
    <x v="0"/>
    <x v="0"/>
    <x v="0"/>
    <x v="0"/>
    <x v="7"/>
    <x v="227"/>
    <x v="0"/>
    <x v="0"/>
    <s v="Tesseramento"/>
    <x v="1"/>
    <x v="0"/>
    <x v="0"/>
    <m/>
  </r>
  <r>
    <n v="204419"/>
    <x v="0"/>
    <x v="0"/>
    <x v="0"/>
    <x v="1"/>
    <x v="7"/>
    <x v="227"/>
    <x v="0"/>
    <x v="1"/>
    <s v="Tesseramento"/>
    <x v="1"/>
    <x v="4"/>
    <x v="0"/>
    <m/>
  </r>
  <r>
    <n v="211540"/>
    <x v="0"/>
    <x v="0"/>
    <x v="0"/>
    <x v="1"/>
    <x v="7"/>
    <x v="227"/>
    <x v="0"/>
    <x v="1"/>
    <s v="Tesseramento"/>
    <x v="1"/>
    <x v="4"/>
    <x v="0"/>
    <m/>
  </r>
  <r>
    <n v="234200"/>
    <x v="0"/>
    <x v="0"/>
    <x v="1"/>
    <x v="1"/>
    <x v="7"/>
    <x v="227"/>
    <x v="0"/>
    <x v="0"/>
    <s v="Tesseramento"/>
    <x v="1"/>
    <x v="0"/>
    <x v="0"/>
    <m/>
  </r>
  <r>
    <n v="38482"/>
    <x v="0"/>
    <x v="0"/>
    <x v="2"/>
    <x v="0"/>
    <x v="7"/>
    <x v="78"/>
    <x v="0"/>
    <x v="0"/>
    <s v="Tesseramento"/>
    <x v="0"/>
    <x v="0"/>
    <x v="0"/>
    <m/>
  </r>
  <r>
    <n v="234384"/>
    <x v="0"/>
    <x v="0"/>
    <x v="1"/>
    <x v="1"/>
    <x v="11"/>
    <x v="132"/>
    <x v="0"/>
    <x v="0"/>
    <s v="Tesseramento"/>
    <x v="1"/>
    <x v="0"/>
    <x v="0"/>
    <m/>
  </r>
  <r>
    <n v="234385"/>
    <x v="0"/>
    <x v="0"/>
    <x v="1"/>
    <x v="1"/>
    <x v="11"/>
    <x v="132"/>
    <x v="0"/>
    <x v="0"/>
    <s v="Tesseramento"/>
    <x v="1"/>
    <x v="3"/>
    <x v="0"/>
    <m/>
  </r>
  <r>
    <n v="234370"/>
    <x v="0"/>
    <x v="0"/>
    <x v="1"/>
    <x v="2"/>
    <x v="4"/>
    <x v="145"/>
    <x v="0"/>
    <x v="0"/>
    <s v="Tesseramento"/>
    <x v="1"/>
    <x v="0"/>
    <x v="0"/>
    <m/>
  </r>
  <r>
    <n v="234386"/>
    <x v="0"/>
    <x v="0"/>
    <x v="1"/>
    <x v="1"/>
    <x v="11"/>
    <x v="132"/>
    <x v="0"/>
    <x v="0"/>
    <s v="Tesseramento"/>
    <x v="1"/>
    <x v="0"/>
    <x v="0"/>
    <m/>
  </r>
  <r>
    <n v="234387"/>
    <x v="0"/>
    <x v="0"/>
    <x v="1"/>
    <x v="1"/>
    <x v="11"/>
    <x v="132"/>
    <x v="0"/>
    <x v="0"/>
    <s v="Tesseramento"/>
    <x v="1"/>
    <x v="0"/>
    <x v="0"/>
    <m/>
  </r>
  <r>
    <n v="234388"/>
    <x v="0"/>
    <x v="0"/>
    <x v="1"/>
    <x v="1"/>
    <x v="11"/>
    <x v="132"/>
    <x v="0"/>
    <x v="0"/>
    <s v="Tesseramento"/>
    <x v="1"/>
    <x v="0"/>
    <x v="0"/>
    <m/>
  </r>
  <r>
    <n v="215756"/>
    <x v="0"/>
    <x v="0"/>
    <x v="0"/>
    <x v="0"/>
    <x v="11"/>
    <x v="280"/>
    <x v="0"/>
    <x v="0"/>
    <s v="Tesseramento"/>
    <x v="0"/>
    <x v="0"/>
    <x v="0"/>
    <m/>
  </r>
  <r>
    <n v="234389"/>
    <x v="0"/>
    <x v="0"/>
    <x v="1"/>
    <x v="1"/>
    <x v="11"/>
    <x v="132"/>
    <x v="0"/>
    <x v="1"/>
    <s v="Tesseramento"/>
    <x v="1"/>
    <x v="0"/>
    <x v="0"/>
    <m/>
  </r>
  <r>
    <n v="22809"/>
    <x v="0"/>
    <x v="0"/>
    <x v="0"/>
    <x v="0"/>
    <x v="17"/>
    <x v="159"/>
    <x v="0"/>
    <x v="0"/>
    <s v="Tesseramento"/>
    <x v="1"/>
    <x v="1"/>
    <x v="0"/>
    <m/>
  </r>
  <r>
    <n v="38372"/>
    <x v="0"/>
    <x v="0"/>
    <x v="0"/>
    <x v="0"/>
    <x v="17"/>
    <x v="159"/>
    <x v="0"/>
    <x v="0"/>
    <s v="Tesseramento"/>
    <x v="1"/>
    <x v="3"/>
    <x v="0"/>
    <m/>
  </r>
  <r>
    <n v="103903"/>
    <x v="0"/>
    <x v="0"/>
    <x v="0"/>
    <x v="0"/>
    <x v="17"/>
    <x v="159"/>
    <x v="0"/>
    <x v="0"/>
    <s v="Tesseramento"/>
    <x v="1"/>
    <x v="0"/>
    <x v="0"/>
    <m/>
  </r>
  <r>
    <n v="130913"/>
    <x v="0"/>
    <x v="0"/>
    <x v="0"/>
    <x v="0"/>
    <x v="17"/>
    <x v="159"/>
    <x v="0"/>
    <x v="0"/>
    <s v="Tesseramento"/>
    <x v="1"/>
    <x v="4"/>
    <x v="0"/>
    <m/>
  </r>
  <r>
    <n v="144169"/>
    <x v="0"/>
    <x v="0"/>
    <x v="0"/>
    <x v="0"/>
    <x v="17"/>
    <x v="159"/>
    <x v="0"/>
    <x v="0"/>
    <s v="Tesseramento"/>
    <x v="1"/>
    <x v="4"/>
    <x v="0"/>
    <m/>
  </r>
  <r>
    <n v="119034"/>
    <x v="0"/>
    <x v="0"/>
    <x v="0"/>
    <x v="0"/>
    <x v="17"/>
    <x v="159"/>
    <x v="0"/>
    <x v="0"/>
    <s v="Tesseramento"/>
    <x v="1"/>
    <x v="0"/>
    <x v="0"/>
    <m/>
  </r>
  <r>
    <n v="171855"/>
    <x v="0"/>
    <x v="0"/>
    <x v="0"/>
    <x v="0"/>
    <x v="17"/>
    <x v="159"/>
    <x v="0"/>
    <x v="0"/>
    <s v="Tesseramento"/>
    <x v="1"/>
    <x v="4"/>
    <x v="0"/>
    <m/>
  </r>
  <r>
    <n v="38398"/>
    <x v="0"/>
    <x v="0"/>
    <x v="0"/>
    <x v="0"/>
    <x v="17"/>
    <x v="159"/>
    <x v="0"/>
    <x v="1"/>
    <s v="Tesseramento"/>
    <x v="1"/>
    <x v="3"/>
    <x v="0"/>
    <m/>
  </r>
  <r>
    <n v="132067"/>
    <x v="0"/>
    <x v="0"/>
    <x v="0"/>
    <x v="0"/>
    <x v="17"/>
    <x v="159"/>
    <x v="0"/>
    <x v="0"/>
    <s v="Tesseramento"/>
    <x v="1"/>
    <x v="4"/>
    <x v="0"/>
    <m/>
  </r>
  <r>
    <n v="75085"/>
    <x v="0"/>
    <x v="0"/>
    <x v="0"/>
    <x v="0"/>
    <x v="14"/>
    <x v="43"/>
    <x v="0"/>
    <x v="0"/>
    <s v="Tesseramento"/>
    <x v="1"/>
    <x v="4"/>
    <x v="0"/>
    <m/>
  </r>
  <r>
    <n v="79135"/>
    <x v="0"/>
    <x v="0"/>
    <x v="0"/>
    <x v="0"/>
    <x v="14"/>
    <x v="43"/>
    <x v="0"/>
    <x v="0"/>
    <s v="Tesseramento"/>
    <x v="1"/>
    <x v="3"/>
    <x v="0"/>
    <m/>
  </r>
  <r>
    <n v="151718"/>
    <x v="0"/>
    <x v="0"/>
    <x v="0"/>
    <x v="0"/>
    <x v="11"/>
    <x v="132"/>
    <x v="0"/>
    <x v="0"/>
    <s v="Tesseramento"/>
    <x v="1"/>
    <x v="0"/>
    <x v="0"/>
    <m/>
  </r>
  <r>
    <n v="189112"/>
    <x v="1"/>
    <x v="0"/>
    <x v="0"/>
    <x v="0"/>
    <x v="11"/>
    <x v="132"/>
    <x v="0"/>
    <x v="0"/>
    <s v="Tesseramento"/>
    <x v="1"/>
    <x v="2"/>
    <x v="0"/>
    <m/>
  </r>
  <r>
    <n v="128959"/>
    <x v="0"/>
    <x v="0"/>
    <x v="0"/>
    <x v="0"/>
    <x v="11"/>
    <x v="132"/>
    <x v="0"/>
    <x v="1"/>
    <s v="Tesseramento"/>
    <x v="1"/>
    <x v="3"/>
    <x v="0"/>
    <m/>
  </r>
  <r>
    <n v="34511"/>
    <x v="0"/>
    <x v="0"/>
    <x v="0"/>
    <x v="0"/>
    <x v="11"/>
    <x v="132"/>
    <x v="0"/>
    <x v="0"/>
    <s v="Tesseramento"/>
    <x v="1"/>
    <x v="4"/>
    <x v="0"/>
    <m/>
  </r>
  <r>
    <n v="223537"/>
    <x v="0"/>
    <x v="0"/>
    <x v="0"/>
    <x v="0"/>
    <x v="11"/>
    <x v="132"/>
    <x v="0"/>
    <x v="0"/>
    <s v="Tesseramento"/>
    <x v="1"/>
    <x v="4"/>
    <x v="0"/>
    <m/>
  </r>
  <r>
    <n v="34522"/>
    <x v="0"/>
    <x v="0"/>
    <x v="0"/>
    <x v="0"/>
    <x v="11"/>
    <x v="132"/>
    <x v="0"/>
    <x v="0"/>
    <s v="Tesseramento"/>
    <x v="1"/>
    <x v="1"/>
    <x v="0"/>
    <m/>
  </r>
  <r>
    <n v="151732"/>
    <x v="0"/>
    <x v="0"/>
    <x v="0"/>
    <x v="0"/>
    <x v="11"/>
    <x v="132"/>
    <x v="0"/>
    <x v="0"/>
    <s v="Tesseramento"/>
    <x v="1"/>
    <x v="0"/>
    <x v="0"/>
    <m/>
  </r>
  <r>
    <n v="108036"/>
    <x v="0"/>
    <x v="0"/>
    <x v="0"/>
    <x v="0"/>
    <x v="11"/>
    <x v="132"/>
    <x v="0"/>
    <x v="1"/>
    <s v="Tesseramento"/>
    <x v="1"/>
    <x v="4"/>
    <x v="0"/>
    <m/>
  </r>
  <r>
    <n v="34503"/>
    <x v="0"/>
    <x v="0"/>
    <x v="0"/>
    <x v="0"/>
    <x v="11"/>
    <x v="132"/>
    <x v="0"/>
    <x v="0"/>
    <s v="Tesseramento"/>
    <x v="1"/>
    <x v="4"/>
    <x v="0"/>
    <m/>
  </r>
  <r>
    <n v="82606"/>
    <x v="0"/>
    <x v="0"/>
    <x v="0"/>
    <x v="0"/>
    <x v="11"/>
    <x v="132"/>
    <x v="0"/>
    <x v="0"/>
    <s v="Tesseramento"/>
    <x v="1"/>
    <x v="0"/>
    <x v="0"/>
    <m/>
  </r>
  <r>
    <n v="152908"/>
    <x v="0"/>
    <x v="0"/>
    <x v="0"/>
    <x v="0"/>
    <x v="11"/>
    <x v="132"/>
    <x v="0"/>
    <x v="0"/>
    <s v="Tesseramento"/>
    <x v="1"/>
    <x v="4"/>
    <x v="0"/>
    <m/>
  </r>
  <r>
    <n v="151735"/>
    <x v="0"/>
    <x v="0"/>
    <x v="0"/>
    <x v="1"/>
    <x v="11"/>
    <x v="132"/>
    <x v="0"/>
    <x v="0"/>
    <s v="Tesseramento"/>
    <x v="1"/>
    <x v="0"/>
    <x v="0"/>
    <m/>
  </r>
  <r>
    <n v="200662"/>
    <x v="0"/>
    <x v="0"/>
    <x v="0"/>
    <x v="1"/>
    <x v="11"/>
    <x v="132"/>
    <x v="0"/>
    <x v="0"/>
    <s v="Tesseramento"/>
    <x v="1"/>
    <x v="4"/>
    <x v="0"/>
    <m/>
  </r>
  <r>
    <n v="167161"/>
    <x v="0"/>
    <x v="0"/>
    <x v="0"/>
    <x v="0"/>
    <x v="11"/>
    <x v="132"/>
    <x v="0"/>
    <x v="0"/>
    <s v="Tesseramento"/>
    <x v="1"/>
    <x v="4"/>
    <x v="0"/>
    <m/>
  </r>
  <r>
    <n v="145456"/>
    <x v="0"/>
    <x v="0"/>
    <x v="0"/>
    <x v="0"/>
    <x v="11"/>
    <x v="132"/>
    <x v="0"/>
    <x v="0"/>
    <s v="Tesseramento"/>
    <x v="1"/>
    <x v="1"/>
    <x v="0"/>
    <m/>
  </r>
  <r>
    <n v="174848"/>
    <x v="0"/>
    <x v="0"/>
    <x v="0"/>
    <x v="0"/>
    <x v="11"/>
    <x v="132"/>
    <x v="0"/>
    <x v="0"/>
    <s v="Tesseramento"/>
    <x v="1"/>
    <x v="1"/>
    <x v="0"/>
    <m/>
  </r>
  <r>
    <n v="151742"/>
    <x v="0"/>
    <x v="0"/>
    <x v="0"/>
    <x v="0"/>
    <x v="11"/>
    <x v="132"/>
    <x v="0"/>
    <x v="0"/>
    <s v="Tesseramento"/>
    <x v="1"/>
    <x v="4"/>
    <x v="0"/>
    <m/>
  </r>
  <r>
    <n v="91790"/>
    <x v="0"/>
    <x v="0"/>
    <x v="0"/>
    <x v="0"/>
    <x v="11"/>
    <x v="132"/>
    <x v="0"/>
    <x v="0"/>
    <s v="Tesseramento"/>
    <x v="1"/>
    <x v="4"/>
    <x v="0"/>
    <m/>
  </r>
  <r>
    <n v="151745"/>
    <x v="0"/>
    <x v="0"/>
    <x v="0"/>
    <x v="0"/>
    <x v="11"/>
    <x v="132"/>
    <x v="0"/>
    <x v="1"/>
    <s v="Tesseramento"/>
    <x v="1"/>
    <x v="4"/>
    <x v="0"/>
    <m/>
  </r>
  <r>
    <n v="50735"/>
    <x v="0"/>
    <x v="0"/>
    <x v="0"/>
    <x v="0"/>
    <x v="11"/>
    <x v="132"/>
    <x v="0"/>
    <x v="0"/>
    <s v="Tesseramento"/>
    <x v="1"/>
    <x v="3"/>
    <x v="0"/>
    <m/>
  </r>
  <r>
    <n v="91792"/>
    <x v="0"/>
    <x v="0"/>
    <x v="0"/>
    <x v="0"/>
    <x v="11"/>
    <x v="132"/>
    <x v="0"/>
    <x v="0"/>
    <s v="Tesseramento"/>
    <x v="1"/>
    <x v="1"/>
    <x v="0"/>
    <m/>
  </r>
  <r>
    <n v="155640"/>
    <x v="0"/>
    <x v="0"/>
    <x v="0"/>
    <x v="0"/>
    <x v="8"/>
    <x v="59"/>
    <x v="0"/>
    <x v="1"/>
    <s v="Tesseramento"/>
    <x v="1"/>
    <x v="3"/>
    <x v="0"/>
    <m/>
  </r>
  <r>
    <n v="43021"/>
    <x v="0"/>
    <x v="0"/>
    <x v="0"/>
    <x v="0"/>
    <x v="8"/>
    <x v="59"/>
    <x v="0"/>
    <x v="0"/>
    <s v="Tesseramento"/>
    <x v="1"/>
    <x v="3"/>
    <x v="0"/>
    <m/>
  </r>
  <r>
    <n v="186146"/>
    <x v="1"/>
    <x v="0"/>
    <x v="0"/>
    <x v="0"/>
    <x v="8"/>
    <x v="59"/>
    <x v="0"/>
    <x v="0"/>
    <s v="Tesseramento"/>
    <x v="1"/>
    <x v="5"/>
    <x v="0"/>
    <s v="B"/>
  </r>
  <r>
    <n v="19897"/>
    <x v="0"/>
    <x v="0"/>
    <x v="0"/>
    <x v="0"/>
    <x v="8"/>
    <x v="59"/>
    <x v="0"/>
    <x v="0"/>
    <s v="Tesseramento"/>
    <x v="1"/>
    <x v="0"/>
    <x v="0"/>
    <m/>
  </r>
  <r>
    <n v="210953"/>
    <x v="0"/>
    <x v="0"/>
    <x v="0"/>
    <x v="1"/>
    <x v="7"/>
    <x v="135"/>
    <x v="0"/>
    <x v="0"/>
    <s v="Tesseramento"/>
    <x v="1"/>
    <x v="0"/>
    <x v="0"/>
    <m/>
  </r>
  <r>
    <n v="216109"/>
    <x v="0"/>
    <x v="0"/>
    <x v="0"/>
    <x v="0"/>
    <x v="7"/>
    <x v="78"/>
    <x v="0"/>
    <x v="0"/>
    <s v="Tesseramento"/>
    <x v="0"/>
    <x v="0"/>
    <x v="0"/>
    <m/>
  </r>
  <r>
    <n v="154859"/>
    <x v="0"/>
    <x v="0"/>
    <x v="0"/>
    <x v="0"/>
    <x v="1"/>
    <x v="319"/>
    <x v="0"/>
    <x v="0"/>
    <s v="Tesseramento"/>
    <x v="1"/>
    <x v="1"/>
    <x v="0"/>
    <m/>
  </r>
  <r>
    <n v="195259"/>
    <x v="1"/>
    <x v="0"/>
    <x v="0"/>
    <x v="0"/>
    <x v="1"/>
    <x v="319"/>
    <x v="0"/>
    <x v="0"/>
    <s v="Tesseramento"/>
    <x v="1"/>
    <x v="7"/>
    <x v="0"/>
    <s v="BG"/>
  </r>
  <r>
    <n v="172440"/>
    <x v="1"/>
    <x v="0"/>
    <x v="0"/>
    <x v="0"/>
    <x v="1"/>
    <x v="319"/>
    <x v="0"/>
    <x v="0"/>
    <s v="Tesseramento"/>
    <x v="1"/>
    <x v="2"/>
    <x v="0"/>
    <m/>
  </r>
  <r>
    <n v="197863"/>
    <x v="1"/>
    <x v="0"/>
    <x v="0"/>
    <x v="0"/>
    <x v="1"/>
    <x v="319"/>
    <x v="0"/>
    <x v="1"/>
    <s v="Tesseramento"/>
    <x v="1"/>
    <x v="7"/>
    <x v="0"/>
    <s v="B"/>
  </r>
  <r>
    <n v="200677"/>
    <x v="1"/>
    <x v="0"/>
    <x v="0"/>
    <x v="0"/>
    <x v="1"/>
    <x v="319"/>
    <x v="0"/>
    <x v="0"/>
    <s v="Tesseramento"/>
    <x v="1"/>
    <x v="7"/>
    <x v="0"/>
    <s v="B"/>
  </r>
  <r>
    <n v="218090"/>
    <x v="1"/>
    <x v="0"/>
    <x v="0"/>
    <x v="0"/>
    <x v="1"/>
    <x v="319"/>
    <x v="0"/>
    <x v="0"/>
    <s v="Tesseramento"/>
    <x v="1"/>
    <x v="2"/>
    <x v="0"/>
    <m/>
  </r>
  <r>
    <n v="129953"/>
    <x v="1"/>
    <x v="0"/>
    <x v="0"/>
    <x v="0"/>
    <x v="1"/>
    <x v="319"/>
    <x v="0"/>
    <x v="0"/>
    <s v="Tesseramento"/>
    <x v="1"/>
    <x v="6"/>
    <x v="0"/>
    <s v="B"/>
  </r>
  <r>
    <n v="206774"/>
    <x v="1"/>
    <x v="0"/>
    <x v="0"/>
    <x v="0"/>
    <x v="1"/>
    <x v="319"/>
    <x v="0"/>
    <x v="0"/>
    <s v="Tesseramento"/>
    <x v="1"/>
    <x v="5"/>
    <x v="0"/>
    <s v="B"/>
  </r>
  <r>
    <n v="178551"/>
    <x v="1"/>
    <x v="0"/>
    <x v="0"/>
    <x v="0"/>
    <x v="1"/>
    <x v="319"/>
    <x v="0"/>
    <x v="1"/>
    <s v="Tesseramento"/>
    <x v="1"/>
    <x v="2"/>
    <x v="0"/>
    <m/>
  </r>
  <r>
    <n v="203322"/>
    <x v="1"/>
    <x v="0"/>
    <x v="0"/>
    <x v="0"/>
    <x v="1"/>
    <x v="319"/>
    <x v="0"/>
    <x v="1"/>
    <s v="Tesseramento"/>
    <x v="1"/>
    <x v="5"/>
    <x v="0"/>
    <s v="B"/>
  </r>
  <r>
    <n v="182622"/>
    <x v="1"/>
    <x v="0"/>
    <x v="0"/>
    <x v="0"/>
    <x v="1"/>
    <x v="319"/>
    <x v="0"/>
    <x v="0"/>
    <s v="Tesseramento"/>
    <x v="1"/>
    <x v="2"/>
    <x v="0"/>
    <m/>
  </r>
  <r>
    <n v="206564"/>
    <x v="1"/>
    <x v="0"/>
    <x v="0"/>
    <x v="0"/>
    <x v="1"/>
    <x v="319"/>
    <x v="0"/>
    <x v="1"/>
    <s v="Tesseramento"/>
    <x v="1"/>
    <x v="6"/>
    <x v="0"/>
    <m/>
  </r>
  <r>
    <n v="211200"/>
    <x v="1"/>
    <x v="0"/>
    <x v="0"/>
    <x v="0"/>
    <x v="1"/>
    <x v="319"/>
    <x v="0"/>
    <x v="0"/>
    <s v="Tesseramento"/>
    <x v="1"/>
    <x v="5"/>
    <x v="0"/>
    <m/>
  </r>
  <r>
    <n v="211201"/>
    <x v="1"/>
    <x v="0"/>
    <x v="0"/>
    <x v="0"/>
    <x v="1"/>
    <x v="319"/>
    <x v="0"/>
    <x v="0"/>
    <s v="Tesseramento"/>
    <x v="1"/>
    <x v="7"/>
    <x v="0"/>
    <s v="B"/>
  </r>
  <r>
    <n v="211203"/>
    <x v="1"/>
    <x v="0"/>
    <x v="0"/>
    <x v="0"/>
    <x v="1"/>
    <x v="319"/>
    <x v="0"/>
    <x v="0"/>
    <s v="Tesseramento"/>
    <x v="1"/>
    <x v="5"/>
    <x v="0"/>
    <s v="BG"/>
  </r>
  <r>
    <n v="175081"/>
    <x v="1"/>
    <x v="0"/>
    <x v="0"/>
    <x v="0"/>
    <x v="1"/>
    <x v="319"/>
    <x v="0"/>
    <x v="1"/>
    <s v="Tesseramento"/>
    <x v="1"/>
    <x v="2"/>
    <x v="0"/>
    <m/>
  </r>
  <r>
    <n v="142755"/>
    <x v="1"/>
    <x v="0"/>
    <x v="0"/>
    <x v="5"/>
    <x v="1"/>
    <x v="319"/>
    <x v="0"/>
    <x v="1"/>
    <s v="Tesseramento"/>
    <x v="1"/>
    <x v="6"/>
    <x v="0"/>
    <s v="B"/>
  </r>
  <r>
    <n v="172437"/>
    <x v="1"/>
    <x v="0"/>
    <x v="0"/>
    <x v="0"/>
    <x v="1"/>
    <x v="319"/>
    <x v="0"/>
    <x v="0"/>
    <s v="Tesseramento"/>
    <x v="1"/>
    <x v="6"/>
    <x v="0"/>
    <s v="B"/>
  </r>
  <r>
    <n v="234509"/>
    <x v="1"/>
    <x v="0"/>
    <x v="1"/>
    <x v="2"/>
    <x v="8"/>
    <x v="246"/>
    <x v="0"/>
    <x v="0"/>
    <s v="Tesseramento"/>
    <x v="1"/>
    <x v="5"/>
    <x v="0"/>
    <m/>
  </r>
  <r>
    <n v="56764"/>
    <x v="0"/>
    <x v="0"/>
    <x v="0"/>
    <x v="0"/>
    <x v="7"/>
    <x v="135"/>
    <x v="0"/>
    <x v="0"/>
    <s v="Tesseramento"/>
    <x v="1"/>
    <x v="3"/>
    <x v="0"/>
    <m/>
  </r>
  <r>
    <n v="68032"/>
    <x v="0"/>
    <x v="0"/>
    <x v="0"/>
    <x v="0"/>
    <x v="7"/>
    <x v="135"/>
    <x v="0"/>
    <x v="0"/>
    <s v="Tesseramento"/>
    <x v="1"/>
    <x v="4"/>
    <x v="0"/>
    <m/>
  </r>
  <r>
    <n v="143822"/>
    <x v="0"/>
    <x v="0"/>
    <x v="0"/>
    <x v="2"/>
    <x v="7"/>
    <x v="135"/>
    <x v="0"/>
    <x v="0"/>
    <s v="Tesseramento"/>
    <x v="1"/>
    <x v="3"/>
    <x v="0"/>
    <m/>
  </r>
  <r>
    <n v="55824"/>
    <x v="0"/>
    <x v="0"/>
    <x v="0"/>
    <x v="0"/>
    <x v="4"/>
    <x v="179"/>
    <x v="0"/>
    <x v="0"/>
    <s v="Tesseramento"/>
    <x v="1"/>
    <x v="4"/>
    <x v="0"/>
    <m/>
  </r>
  <r>
    <n v="68760"/>
    <x v="0"/>
    <x v="0"/>
    <x v="0"/>
    <x v="0"/>
    <x v="7"/>
    <x v="135"/>
    <x v="0"/>
    <x v="0"/>
    <s v="Tesseramento"/>
    <x v="1"/>
    <x v="1"/>
    <x v="0"/>
    <m/>
  </r>
  <r>
    <n v="234508"/>
    <x v="1"/>
    <x v="0"/>
    <x v="1"/>
    <x v="2"/>
    <x v="8"/>
    <x v="246"/>
    <x v="0"/>
    <x v="0"/>
    <s v="Tesseramento"/>
    <x v="1"/>
    <x v="5"/>
    <x v="0"/>
    <m/>
  </r>
  <r>
    <n v="127872"/>
    <x v="0"/>
    <x v="0"/>
    <x v="0"/>
    <x v="0"/>
    <x v="4"/>
    <x v="179"/>
    <x v="0"/>
    <x v="0"/>
    <s v="Tesseramento"/>
    <x v="1"/>
    <x v="0"/>
    <x v="0"/>
    <m/>
  </r>
  <r>
    <n v="72486"/>
    <x v="0"/>
    <x v="0"/>
    <x v="0"/>
    <x v="0"/>
    <x v="4"/>
    <x v="179"/>
    <x v="0"/>
    <x v="0"/>
    <s v="Tesseramento"/>
    <x v="1"/>
    <x v="4"/>
    <x v="0"/>
    <m/>
  </r>
  <r>
    <n v="18951"/>
    <x v="0"/>
    <x v="0"/>
    <x v="0"/>
    <x v="0"/>
    <x v="7"/>
    <x v="135"/>
    <x v="0"/>
    <x v="0"/>
    <s v="Tesseramento"/>
    <x v="1"/>
    <x v="4"/>
    <x v="0"/>
    <m/>
  </r>
  <r>
    <n v="104695"/>
    <x v="0"/>
    <x v="0"/>
    <x v="0"/>
    <x v="0"/>
    <x v="7"/>
    <x v="135"/>
    <x v="0"/>
    <x v="0"/>
    <s v="Tesseramento"/>
    <x v="1"/>
    <x v="1"/>
    <x v="0"/>
    <m/>
  </r>
  <r>
    <n v="74660"/>
    <x v="0"/>
    <x v="0"/>
    <x v="0"/>
    <x v="0"/>
    <x v="7"/>
    <x v="135"/>
    <x v="0"/>
    <x v="0"/>
    <s v="Tesseramento"/>
    <x v="1"/>
    <x v="3"/>
    <x v="0"/>
    <m/>
  </r>
  <r>
    <n v="59713"/>
    <x v="0"/>
    <x v="0"/>
    <x v="0"/>
    <x v="0"/>
    <x v="7"/>
    <x v="135"/>
    <x v="0"/>
    <x v="0"/>
    <s v="Tesseramento"/>
    <x v="1"/>
    <x v="0"/>
    <x v="0"/>
    <m/>
  </r>
  <r>
    <n v="149655"/>
    <x v="0"/>
    <x v="0"/>
    <x v="0"/>
    <x v="0"/>
    <x v="7"/>
    <x v="135"/>
    <x v="0"/>
    <x v="0"/>
    <s v="Tesseramento"/>
    <x v="1"/>
    <x v="0"/>
    <x v="0"/>
    <m/>
  </r>
  <r>
    <n v="63748"/>
    <x v="0"/>
    <x v="0"/>
    <x v="0"/>
    <x v="0"/>
    <x v="7"/>
    <x v="135"/>
    <x v="0"/>
    <x v="0"/>
    <s v="Tesseramento"/>
    <x v="1"/>
    <x v="4"/>
    <x v="0"/>
    <m/>
  </r>
  <r>
    <n v="226277"/>
    <x v="0"/>
    <x v="0"/>
    <x v="0"/>
    <x v="1"/>
    <x v="7"/>
    <x v="135"/>
    <x v="0"/>
    <x v="0"/>
    <s v="Tesseramento"/>
    <x v="1"/>
    <x v="0"/>
    <x v="0"/>
    <m/>
  </r>
  <r>
    <n v="182957"/>
    <x v="1"/>
    <x v="0"/>
    <x v="0"/>
    <x v="0"/>
    <x v="1"/>
    <x v="73"/>
    <x v="0"/>
    <x v="1"/>
    <s v="Tesseramento"/>
    <x v="1"/>
    <x v="5"/>
    <x v="0"/>
    <s v="B"/>
  </r>
  <r>
    <n v="102862"/>
    <x v="0"/>
    <x v="0"/>
    <x v="0"/>
    <x v="0"/>
    <x v="7"/>
    <x v="135"/>
    <x v="0"/>
    <x v="0"/>
    <s v="Tesseramento"/>
    <x v="1"/>
    <x v="4"/>
    <x v="0"/>
    <m/>
  </r>
  <r>
    <n v="92678"/>
    <x v="0"/>
    <x v="0"/>
    <x v="0"/>
    <x v="0"/>
    <x v="7"/>
    <x v="135"/>
    <x v="0"/>
    <x v="0"/>
    <s v="Tesseramento"/>
    <x v="1"/>
    <x v="1"/>
    <x v="0"/>
    <m/>
  </r>
  <r>
    <n v="226106"/>
    <x v="0"/>
    <x v="0"/>
    <x v="0"/>
    <x v="0"/>
    <x v="1"/>
    <x v="73"/>
    <x v="0"/>
    <x v="1"/>
    <s v="Tesseramento"/>
    <x v="1"/>
    <x v="3"/>
    <x v="0"/>
    <m/>
  </r>
  <r>
    <n v="14880"/>
    <x v="0"/>
    <x v="0"/>
    <x v="0"/>
    <x v="0"/>
    <x v="7"/>
    <x v="135"/>
    <x v="0"/>
    <x v="0"/>
    <s v="Tesseramento"/>
    <x v="1"/>
    <x v="3"/>
    <x v="0"/>
    <m/>
  </r>
  <r>
    <n v="41513"/>
    <x v="0"/>
    <x v="0"/>
    <x v="0"/>
    <x v="0"/>
    <x v="1"/>
    <x v="73"/>
    <x v="0"/>
    <x v="1"/>
    <s v="Tesseramento"/>
    <x v="1"/>
    <x v="4"/>
    <x v="0"/>
    <m/>
  </r>
  <r>
    <n v="32382"/>
    <x v="0"/>
    <x v="0"/>
    <x v="0"/>
    <x v="0"/>
    <x v="1"/>
    <x v="73"/>
    <x v="0"/>
    <x v="1"/>
    <s v="Tesseramento"/>
    <x v="1"/>
    <x v="4"/>
    <x v="0"/>
    <m/>
  </r>
  <r>
    <n v="127202"/>
    <x v="0"/>
    <x v="0"/>
    <x v="0"/>
    <x v="0"/>
    <x v="1"/>
    <x v="73"/>
    <x v="0"/>
    <x v="0"/>
    <s v="Tesseramento"/>
    <x v="1"/>
    <x v="3"/>
    <x v="0"/>
    <m/>
  </r>
  <r>
    <n v="65046"/>
    <x v="0"/>
    <x v="0"/>
    <x v="0"/>
    <x v="0"/>
    <x v="1"/>
    <x v="73"/>
    <x v="0"/>
    <x v="0"/>
    <s v="Tesseramento"/>
    <x v="1"/>
    <x v="3"/>
    <x v="0"/>
    <m/>
  </r>
  <r>
    <n v="39666"/>
    <x v="0"/>
    <x v="0"/>
    <x v="0"/>
    <x v="0"/>
    <x v="1"/>
    <x v="73"/>
    <x v="0"/>
    <x v="1"/>
    <s v="Tesseramento"/>
    <x v="1"/>
    <x v="4"/>
    <x v="0"/>
    <m/>
  </r>
  <r>
    <n v="117269"/>
    <x v="0"/>
    <x v="0"/>
    <x v="0"/>
    <x v="0"/>
    <x v="8"/>
    <x v="112"/>
    <x v="0"/>
    <x v="0"/>
    <s v="Tesseramento"/>
    <x v="1"/>
    <x v="4"/>
    <x v="0"/>
    <m/>
  </r>
  <r>
    <n v="215852"/>
    <x v="0"/>
    <x v="0"/>
    <x v="0"/>
    <x v="0"/>
    <x v="4"/>
    <x v="140"/>
    <x v="0"/>
    <x v="0"/>
    <s v="Tesseramento"/>
    <x v="0"/>
    <x v="1"/>
    <x v="0"/>
    <m/>
  </r>
  <r>
    <n v="234098"/>
    <x v="0"/>
    <x v="0"/>
    <x v="1"/>
    <x v="2"/>
    <x v="2"/>
    <x v="417"/>
    <x v="0"/>
    <x v="0"/>
    <s v="Tesseramento"/>
    <x v="0"/>
    <x v="0"/>
    <x v="0"/>
    <m/>
  </r>
  <r>
    <n v="212470"/>
    <x v="0"/>
    <x v="0"/>
    <x v="0"/>
    <x v="0"/>
    <x v="4"/>
    <x v="83"/>
    <x v="0"/>
    <x v="0"/>
    <s v="Tesseramento"/>
    <x v="0"/>
    <x v="0"/>
    <x v="0"/>
    <m/>
  </r>
  <r>
    <n v="66732"/>
    <x v="0"/>
    <x v="0"/>
    <x v="0"/>
    <x v="0"/>
    <x v="15"/>
    <x v="248"/>
    <x v="0"/>
    <x v="0"/>
    <s v="Tesseramento"/>
    <x v="1"/>
    <x v="3"/>
    <x v="0"/>
    <m/>
  </r>
  <r>
    <n v="11433"/>
    <x v="0"/>
    <x v="0"/>
    <x v="2"/>
    <x v="0"/>
    <x v="15"/>
    <x v="248"/>
    <x v="0"/>
    <x v="0"/>
    <s v="Tesseramento"/>
    <x v="1"/>
    <x v="3"/>
    <x v="0"/>
    <m/>
  </r>
  <r>
    <n v="34371"/>
    <x v="0"/>
    <x v="0"/>
    <x v="0"/>
    <x v="0"/>
    <x v="7"/>
    <x v="51"/>
    <x v="0"/>
    <x v="0"/>
    <s v="Tesseramento"/>
    <x v="1"/>
    <x v="3"/>
    <x v="0"/>
    <m/>
  </r>
  <r>
    <n v="192037"/>
    <x v="0"/>
    <x v="0"/>
    <x v="0"/>
    <x v="1"/>
    <x v="7"/>
    <x v="51"/>
    <x v="0"/>
    <x v="1"/>
    <s v="Tesseramento"/>
    <x v="1"/>
    <x v="3"/>
    <x v="0"/>
    <m/>
  </r>
  <r>
    <n v="234184"/>
    <x v="0"/>
    <x v="0"/>
    <x v="1"/>
    <x v="1"/>
    <x v="1"/>
    <x v="73"/>
    <x v="0"/>
    <x v="1"/>
    <s v="Tesseramento"/>
    <x v="1"/>
    <x v="0"/>
    <x v="0"/>
    <m/>
  </r>
  <r>
    <n v="180448"/>
    <x v="0"/>
    <x v="0"/>
    <x v="0"/>
    <x v="0"/>
    <x v="11"/>
    <x v="130"/>
    <x v="0"/>
    <x v="0"/>
    <s v="Tesseramento"/>
    <x v="1"/>
    <x v="0"/>
    <x v="0"/>
    <m/>
  </r>
  <r>
    <n v="47876"/>
    <x v="0"/>
    <x v="0"/>
    <x v="0"/>
    <x v="0"/>
    <x v="8"/>
    <x v="237"/>
    <x v="0"/>
    <x v="0"/>
    <s v="Tesseramento"/>
    <x v="1"/>
    <x v="1"/>
    <x v="0"/>
    <m/>
  </r>
  <r>
    <n v="155510"/>
    <x v="1"/>
    <x v="0"/>
    <x v="0"/>
    <x v="0"/>
    <x v="8"/>
    <x v="237"/>
    <x v="0"/>
    <x v="0"/>
    <s v="Tesseramento"/>
    <x v="1"/>
    <x v="6"/>
    <x v="0"/>
    <s v="B"/>
  </r>
  <r>
    <n v="84712"/>
    <x v="0"/>
    <x v="0"/>
    <x v="0"/>
    <x v="0"/>
    <x v="8"/>
    <x v="237"/>
    <x v="0"/>
    <x v="1"/>
    <s v="Tesseramento"/>
    <x v="1"/>
    <x v="1"/>
    <x v="0"/>
    <m/>
  </r>
  <r>
    <n v="55507"/>
    <x v="0"/>
    <x v="0"/>
    <x v="0"/>
    <x v="0"/>
    <x v="8"/>
    <x v="237"/>
    <x v="0"/>
    <x v="0"/>
    <s v="Tesseramento"/>
    <x v="1"/>
    <x v="1"/>
    <x v="0"/>
    <m/>
  </r>
  <r>
    <n v="141110"/>
    <x v="0"/>
    <x v="0"/>
    <x v="0"/>
    <x v="0"/>
    <x v="7"/>
    <x v="78"/>
    <x v="0"/>
    <x v="0"/>
    <s v="Tesseramento"/>
    <x v="0"/>
    <x v="0"/>
    <x v="0"/>
    <m/>
  </r>
  <r>
    <n v="140443"/>
    <x v="0"/>
    <x v="0"/>
    <x v="0"/>
    <x v="0"/>
    <x v="7"/>
    <x v="78"/>
    <x v="0"/>
    <x v="1"/>
    <s v="Tesseramento"/>
    <x v="0"/>
    <x v="3"/>
    <x v="0"/>
    <m/>
  </r>
  <r>
    <n v="230379"/>
    <x v="0"/>
    <x v="0"/>
    <x v="0"/>
    <x v="1"/>
    <x v="7"/>
    <x v="227"/>
    <x v="0"/>
    <x v="0"/>
    <s v="Tesseramento"/>
    <x v="1"/>
    <x v="0"/>
    <x v="0"/>
    <m/>
  </r>
  <r>
    <n v="77525"/>
    <x v="0"/>
    <x v="0"/>
    <x v="0"/>
    <x v="0"/>
    <x v="4"/>
    <x v="65"/>
    <x v="0"/>
    <x v="0"/>
    <s v="Tesseramento"/>
    <x v="1"/>
    <x v="3"/>
    <x v="0"/>
    <m/>
  </r>
  <r>
    <n v="112846"/>
    <x v="0"/>
    <x v="0"/>
    <x v="0"/>
    <x v="0"/>
    <x v="7"/>
    <x v="78"/>
    <x v="0"/>
    <x v="0"/>
    <s v="Tesseramento"/>
    <x v="0"/>
    <x v="4"/>
    <x v="0"/>
    <m/>
  </r>
  <r>
    <n v="78855"/>
    <x v="0"/>
    <x v="0"/>
    <x v="0"/>
    <x v="0"/>
    <x v="7"/>
    <x v="78"/>
    <x v="0"/>
    <x v="0"/>
    <s v="Tesseramento"/>
    <x v="0"/>
    <x v="3"/>
    <x v="0"/>
    <m/>
  </r>
  <r>
    <n v="151013"/>
    <x v="0"/>
    <x v="0"/>
    <x v="0"/>
    <x v="0"/>
    <x v="7"/>
    <x v="78"/>
    <x v="0"/>
    <x v="0"/>
    <s v="Tesseramento"/>
    <x v="0"/>
    <x v="3"/>
    <x v="0"/>
    <m/>
  </r>
  <r>
    <n v="234995"/>
    <x v="0"/>
    <x v="0"/>
    <x v="1"/>
    <x v="2"/>
    <x v="7"/>
    <x v="209"/>
    <x v="0"/>
    <x v="0"/>
    <s v="Tesseramento"/>
    <x v="0"/>
    <x v="1"/>
    <x v="0"/>
    <m/>
  </r>
  <r>
    <n v="175866"/>
    <x v="1"/>
    <x v="0"/>
    <x v="0"/>
    <x v="0"/>
    <x v="4"/>
    <x v="65"/>
    <x v="0"/>
    <x v="1"/>
    <s v="Tesseramento"/>
    <x v="1"/>
    <x v="2"/>
    <x v="0"/>
    <m/>
  </r>
  <r>
    <n v="224472"/>
    <x v="0"/>
    <x v="0"/>
    <x v="0"/>
    <x v="0"/>
    <x v="7"/>
    <x v="210"/>
    <x v="0"/>
    <x v="0"/>
    <s v="Tesseramento"/>
    <x v="0"/>
    <x v="0"/>
    <x v="0"/>
    <m/>
  </r>
  <r>
    <n v="166551"/>
    <x v="0"/>
    <x v="0"/>
    <x v="0"/>
    <x v="0"/>
    <x v="4"/>
    <x v="65"/>
    <x v="0"/>
    <x v="0"/>
    <s v="Tesseramento"/>
    <x v="1"/>
    <x v="3"/>
    <x v="0"/>
    <m/>
  </r>
  <r>
    <n v="100654"/>
    <x v="0"/>
    <x v="0"/>
    <x v="0"/>
    <x v="4"/>
    <x v="7"/>
    <x v="210"/>
    <x v="0"/>
    <x v="0"/>
    <s v="Tesseramento"/>
    <x v="0"/>
    <x v="0"/>
    <x v="0"/>
    <m/>
  </r>
  <r>
    <n v="175793"/>
    <x v="0"/>
    <x v="0"/>
    <x v="0"/>
    <x v="0"/>
    <x v="4"/>
    <x v="65"/>
    <x v="0"/>
    <x v="1"/>
    <s v="Tesseramento"/>
    <x v="1"/>
    <x v="0"/>
    <x v="0"/>
    <m/>
  </r>
  <r>
    <n v="59626"/>
    <x v="0"/>
    <x v="0"/>
    <x v="0"/>
    <x v="4"/>
    <x v="4"/>
    <x v="65"/>
    <x v="0"/>
    <x v="1"/>
    <s v="Tesseramento"/>
    <x v="1"/>
    <x v="0"/>
    <x v="0"/>
    <m/>
  </r>
  <r>
    <n v="89860"/>
    <x v="0"/>
    <x v="0"/>
    <x v="0"/>
    <x v="4"/>
    <x v="4"/>
    <x v="65"/>
    <x v="0"/>
    <x v="0"/>
    <s v="Tesseramento"/>
    <x v="1"/>
    <x v="0"/>
    <x v="0"/>
    <m/>
  </r>
  <r>
    <n v="41583"/>
    <x v="0"/>
    <x v="0"/>
    <x v="0"/>
    <x v="0"/>
    <x v="7"/>
    <x v="210"/>
    <x v="0"/>
    <x v="0"/>
    <s v="Tesseramento"/>
    <x v="0"/>
    <x v="4"/>
    <x v="0"/>
    <m/>
  </r>
  <r>
    <n v="183114"/>
    <x v="0"/>
    <x v="0"/>
    <x v="0"/>
    <x v="0"/>
    <x v="4"/>
    <x v="40"/>
    <x v="0"/>
    <x v="0"/>
    <s v="Tesseramento"/>
    <x v="1"/>
    <x v="0"/>
    <x v="0"/>
    <m/>
  </r>
  <r>
    <n v="204105"/>
    <x v="1"/>
    <x v="0"/>
    <x v="0"/>
    <x v="0"/>
    <x v="6"/>
    <x v="107"/>
    <x v="0"/>
    <x v="0"/>
    <s v="Tesseramento"/>
    <x v="1"/>
    <x v="5"/>
    <x v="0"/>
    <m/>
  </r>
  <r>
    <n v="234493"/>
    <x v="0"/>
    <x v="0"/>
    <x v="1"/>
    <x v="1"/>
    <x v="4"/>
    <x v="40"/>
    <x v="0"/>
    <x v="1"/>
    <s v="Tesseramento"/>
    <x v="1"/>
    <x v="0"/>
    <x v="0"/>
    <m/>
  </r>
  <r>
    <n v="16073"/>
    <x v="0"/>
    <x v="0"/>
    <x v="0"/>
    <x v="0"/>
    <x v="7"/>
    <x v="316"/>
    <x v="0"/>
    <x v="0"/>
    <s v="Tesseramento"/>
    <x v="1"/>
    <x v="4"/>
    <x v="0"/>
    <m/>
  </r>
  <r>
    <n v="92975"/>
    <x v="0"/>
    <x v="0"/>
    <x v="0"/>
    <x v="0"/>
    <x v="7"/>
    <x v="316"/>
    <x v="0"/>
    <x v="0"/>
    <s v="Tesseramento"/>
    <x v="1"/>
    <x v="3"/>
    <x v="0"/>
    <m/>
  </r>
  <r>
    <n v="16176"/>
    <x v="0"/>
    <x v="0"/>
    <x v="0"/>
    <x v="0"/>
    <x v="7"/>
    <x v="316"/>
    <x v="0"/>
    <x v="1"/>
    <s v="Tesseramento"/>
    <x v="1"/>
    <x v="4"/>
    <x v="0"/>
    <m/>
  </r>
  <r>
    <n v="16180"/>
    <x v="0"/>
    <x v="0"/>
    <x v="0"/>
    <x v="0"/>
    <x v="7"/>
    <x v="316"/>
    <x v="0"/>
    <x v="0"/>
    <s v="Tesseramento"/>
    <x v="1"/>
    <x v="4"/>
    <x v="0"/>
    <m/>
  </r>
  <r>
    <n v="16059"/>
    <x v="0"/>
    <x v="0"/>
    <x v="0"/>
    <x v="0"/>
    <x v="7"/>
    <x v="316"/>
    <x v="0"/>
    <x v="0"/>
    <s v="Tesseramento"/>
    <x v="1"/>
    <x v="4"/>
    <x v="0"/>
    <m/>
  </r>
  <r>
    <n v="16058"/>
    <x v="0"/>
    <x v="0"/>
    <x v="0"/>
    <x v="0"/>
    <x v="7"/>
    <x v="316"/>
    <x v="0"/>
    <x v="1"/>
    <s v="Tesseramento"/>
    <x v="1"/>
    <x v="0"/>
    <x v="0"/>
    <m/>
  </r>
  <r>
    <n v="234273"/>
    <x v="0"/>
    <x v="0"/>
    <x v="1"/>
    <x v="3"/>
    <x v="7"/>
    <x v="210"/>
    <x v="0"/>
    <x v="0"/>
    <s v="Tesseramento"/>
    <x v="0"/>
    <x v="0"/>
    <x v="0"/>
    <m/>
  </r>
  <r>
    <n v="89487"/>
    <x v="0"/>
    <x v="0"/>
    <x v="0"/>
    <x v="0"/>
    <x v="4"/>
    <x v="87"/>
    <x v="0"/>
    <x v="0"/>
    <s v="Tesseramento"/>
    <x v="0"/>
    <x v="4"/>
    <x v="0"/>
    <m/>
  </r>
  <r>
    <n v="16092"/>
    <x v="0"/>
    <x v="0"/>
    <x v="0"/>
    <x v="0"/>
    <x v="7"/>
    <x v="316"/>
    <x v="0"/>
    <x v="1"/>
    <s v="Tesseramento"/>
    <x v="1"/>
    <x v="4"/>
    <x v="0"/>
    <m/>
  </r>
  <r>
    <n v="16257"/>
    <x v="0"/>
    <x v="0"/>
    <x v="0"/>
    <x v="0"/>
    <x v="7"/>
    <x v="316"/>
    <x v="0"/>
    <x v="1"/>
    <s v="Tesseramento"/>
    <x v="1"/>
    <x v="4"/>
    <x v="0"/>
    <m/>
  </r>
  <r>
    <n v="16314"/>
    <x v="0"/>
    <x v="0"/>
    <x v="0"/>
    <x v="0"/>
    <x v="7"/>
    <x v="316"/>
    <x v="0"/>
    <x v="0"/>
    <s v="Tesseramento"/>
    <x v="1"/>
    <x v="4"/>
    <x v="0"/>
    <m/>
  </r>
  <r>
    <n v="16299"/>
    <x v="0"/>
    <x v="0"/>
    <x v="0"/>
    <x v="0"/>
    <x v="7"/>
    <x v="316"/>
    <x v="0"/>
    <x v="1"/>
    <s v="Tesseramento"/>
    <x v="1"/>
    <x v="4"/>
    <x v="0"/>
    <m/>
  </r>
  <r>
    <n v="22516"/>
    <x v="0"/>
    <x v="0"/>
    <x v="0"/>
    <x v="0"/>
    <x v="7"/>
    <x v="316"/>
    <x v="0"/>
    <x v="0"/>
    <s v="Tesseramento"/>
    <x v="1"/>
    <x v="4"/>
    <x v="0"/>
    <m/>
  </r>
  <r>
    <n v="16481"/>
    <x v="0"/>
    <x v="0"/>
    <x v="0"/>
    <x v="0"/>
    <x v="7"/>
    <x v="316"/>
    <x v="0"/>
    <x v="0"/>
    <s v="Tesseramento"/>
    <x v="1"/>
    <x v="4"/>
    <x v="0"/>
    <m/>
  </r>
  <r>
    <n v="16509"/>
    <x v="0"/>
    <x v="0"/>
    <x v="0"/>
    <x v="1"/>
    <x v="7"/>
    <x v="316"/>
    <x v="0"/>
    <x v="1"/>
    <s v="Tesseramento"/>
    <x v="1"/>
    <x v="4"/>
    <x v="0"/>
    <m/>
  </r>
  <r>
    <n v="126584"/>
    <x v="0"/>
    <x v="0"/>
    <x v="0"/>
    <x v="0"/>
    <x v="7"/>
    <x v="316"/>
    <x v="0"/>
    <x v="1"/>
    <s v="Tesseramento"/>
    <x v="1"/>
    <x v="1"/>
    <x v="0"/>
    <m/>
  </r>
  <r>
    <n v="33403"/>
    <x v="0"/>
    <x v="0"/>
    <x v="0"/>
    <x v="0"/>
    <x v="11"/>
    <x v="302"/>
    <x v="0"/>
    <x v="0"/>
    <s v="Tesseramento"/>
    <x v="1"/>
    <x v="3"/>
    <x v="0"/>
    <m/>
  </r>
  <r>
    <n v="168658"/>
    <x v="0"/>
    <x v="0"/>
    <x v="0"/>
    <x v="0"/>
    <x v="11"/>
    <x v="302"/>
    <x v="0"/>
    <x v="0"/>
    <s v="Tesseramento"/>
    <x v="1"/>
    <x v="4"/>
    <x v="0"/>
    <m/>
  </r>
  <r>
    <n v="33415"/>
    <x v="0"/>
    <x v="0"/>
    <x v="0"/>
    <x v="0"/>
    <x v="11"/>
    <x v="302"/>
    <x v="0"/>
    <x v="0"/>
    <s v="Tesseramento"/>
    <x v="1"/>
    <x v="4"/>
    <x v="0"/>
    <m/>
  </r>
  <r>
    <n v="176600"/>
    <x v="0"/>
    <x v="0"/>
    <x v="0"/>
    <x v="0"/>
    <x v="11"/>
    <x v="302"/>
    <x v="0"/>
    <x v="1"/>
    <s v="Tesseramento"/>
    <x v="1"/>
    <x v="4"/>
    <x v="0"/>
    <m/>
  </r>
  <r>
    <n v="215136"/>
    <x v="0"/>
    <x v="0"/>
    <x v="0"/>
    <x v="0"/>
    <x v="11"/>
    <x v="302"/>
    <x v="0"/>
    <x v="0"/>
    <s v="Tesseramento"/>
    <x v="1"/>
    <x v="0"/>
    <x v="0"/>
    <m/>
  </r>
  <r>
    <n v="52445"/>
    <x v="0"/>
    <x v="0"/>
    <x v="0"/>
    <x v="0"/>
    <x v="11"/>
    <x v="302"/>
    <x v="0"/>
    <x v="0"/>
    <s v="Tesseramento"/>
    <x v="1"/>
    <x v="3"/>
    <x v="0"/>
    <m/>
  </r>
  <r>
    <n v="232674"/>
    <x v="0"/>
    <x v="0"/>
    <x v="0"/>
    <x v="1"/>
    <x v="11"/>
    <x v="302"/>
    <x v="0"/>
    <x v="1"/>
    <s v="Tesseramento"/>
    <x v="1"/>
    <x v="3"/>
    <x v="0"/>
    <m/>
  </r>
  <r>
    <n v="81260"/>
    <x v="0"/>
    <x v="0"/>
    <x v="0"/>
    <x v="0"/>
    <x v="11"/>
    <x v="302"/>
    <x v="0"/>
    <x v="1"/>
    <s v="Tesseramento"/>
    <x v="1"/>
    <x v="3"/>
    <x v="0"/>
    <m/>
  </r>
  <r>
    <n v="224157"/>
    <x v="0"/>
    <x v="0"/>
    <x v="0"/>
    <x v="1"/>
    <x v="11"/>
    <x v="302"/>
    <x v="0"/>
    <x v="0"/>
    <s v="Tesseramento"/>
    <x v="1"/>
    <x v="0"/>
    <x v="0"/>
    <m/>
  </r>
  <r>
    <n v="214072"/>
    <x v="0"/>
    <x v="0"/>
    <x v="0"/>
    <x v="0"/>
    <x v="11"/>
    <x v="302"/>
    <x v="0"/>
    <x v="0"/>
    <s v="Tesseramento"/>
    <x v="1"/>
    <x v="1"/>
    <x v="0"/>
    <m/>
  </r>
  <r>
    <n v="33493"/>
    <x v="0"/>
    <x v="0"/>
    <x v="0"/>
    <x v="0"/>
    <x v="11"/>
    <x v="302"/>
    <x v="0"/>
    <x v="0"/>
    <s v="Tesseramento"/>
    <x v="1"/>
    <x v="4"/>
    <x v="0"/>
    <m/>
  </r>
  <r>
    <n v="186803"/>
    <x v="0"/>
    <x v="0"/>
    <x v="0"/>
    <x v="1"/>
    <x v="11"/>
    <x v="302"/>
    <x v="0"/>
    <x v="1"/>
    <s v="Tesseramento"/>
    <x v="1"/>
    <x v="4"/>
    <x v="0"/>
    <m/>
  </r>
  <r>
    <n v="33502"/>
    <x v="0"/>
    <x v="0"/>
    <x v="0"/>
    <x v="0"/>
    <x v="11"/>
    <x v="302"/>
    <x v="0"/>
    <x v="0"/>
    <s v="Tesseramento"/>
    <x v="1"/>
    <x v="3"/>
    <x v="0"/>
    <m/>
  </r>
  <r>
    <n v="232733"/>
    <x v="0"/>
    <x v="0"/>
    <x v="0"/>
    <x v="3"/>
    <x v="11"/>
    <x v="302"/>
    <x v="0"/>
    <x v="0"/>
    <s v="Tesseramento"/>
    <x v="1"/>
    <x v="3"/>
    <x v="0"/>
    <m/>
  </r>
  <r>
    <n v="33520"/>
    <x v="0"/>
    <x v="0"/>
    <x v="0"/>
    <x v="0"/>
    <x v="11"/>
    <x v="302"/>
    <x v="0"/>
    <x v="0"/>
    <s v="Tesseramento"/>
    <x v="1"/>
    <x v="4"/>
    <x v="0"/>
    <m/>
  </r>
  <r>
    <n v="66837"/>
    <x v="0"/>
    <x v="0"/>
    <x v="0"/>
    <x v="0"/>
    <x v="11"/>
    <x v="302"/>
    <x v="0"/>
    <x v="0"/>
    <s v="Tesseramento"/>
    <x v="1"/>
    <x v="0"/>
    <x v="0"/>
    <m/>
  </r>
  <r>
    <n v="226316"/>
    <x v="0"/>
    <x v="0"/>
    <x v="0"/>
    <x v="0"/>
    <x v="11"/>
    <x v="302"/>
    <x v="0"/>
    <x v="0"/>
    <s v="Tesseramento"/>
    <x v="1"/>
    <x v="0"/>
    <x v="0"/>
    <m/>
  </r>
  <r>
    <n v="33531"/>
    <x v="0"/>
    <x v="0"/>
    <x v="0"/>
    <x v="0"/>
    <x v="11"/>
    <x v="302"/>
    <x v="0"/>
    <x v="0"/>
    <s v="Tesseramento"/>
    <x v="1"/>
    <x v="3"/>
    <x v="0"/>
    <m/>
  </r>
  <r>
    <n v="163795"/>
    <x v="0"/>
    <x v="0"/>
    <x v="0"/>
    <x v="0"/>
    <x v="11"/>
    <x v="302"/>
    <x v="0"/>
    <x v="1"/>
    <s v="Tesseramento"/>
    <x v="1"/>
    <x v="3"/>
    <x v="0"/>
    <m/>
  </r>
  <r>
    <n v="204648"/>
    <x v="0"/>
    <x v="0"/>
    <x v="0"/>
    <x v="0"/>
    <x v="11"/>
    <x v="302"/>
    <x v="0"/>
    <x v="0"/>
    <s v="Tesseramento"/>
    <x v="1"/>
    <x v="4"/>
    <x v="0"/>
    <m/>
  </r>
  <r>
    <n v="203077"/>
    <x v="0"/>
    <x v="1"/>
    <x v="2"/>
    <x v="0"/>
    <x v="12"/>
    <x v="254"/>
    <x v="0"/>
    <x v="1"/>
    <s v="Tesseramento"/>
    <x v="0"/>
    <x v="3"/>
    <x v="0"/>
    <m/>
  </r>
  <r>
    <n v="234494"/>
    <x v="1"/>
    <x v="0"/>
    <x v="1"/>
    <x v="2"/>
    <x v="4"/>
    <x v="40"/>
    <x v="0"/>
    <x v="0"/>
    <s v="Tesseramento"/>
    <x v="1"/>
    <x v="5"/>
    <x v="0"/>
    <m/>
  </r>
  <r>
    <n v="181720"/>
    <x v="0"/>
    <x v="0"/>
    <x v="0"/>
    <x v="0"/>
    <x v="11"/>
    <x v="302"/>
    <x v="0"/>
    <x v="0"/>
    <s v="Tesseramento"/>
    <x v="1"/>
    <x v="0"/>
    <x v="0"/>
    <m/>
  </r>
  <r>
    <n v="234495"/>
    <x v="1"/>
    <x v="0"/>
    <x v="1"/>
    <x v="2"/>
    <x v="4"/>
    <x v="40"/>
    <x v="0"/>
    <x v="1"/>
    <s v="Tesseramento"/>
    <x v="1"/>
    <x v="5"/>
    <x v="0"/>
    <m/>
  </r>
  <r>
    <n v="139065"/>
    <x v="0"/>
    <x v="0"/>
    <x v="0"/>
    <x v="0"/>
    <x v="7"/>
    <x v="210"/>
    <x v="0"/>
    <x v="0"/>
    <s v="Tesseramento"/>
    <x v="0"/>
    <x v="0"/>
    <x v="0"/>
    <m/>
  </r>
  <r>
    <n v="180494"/>
    <x v="0"/>
    <x v="0"/>
    <x v="0"/>
    <x v="0"/>
    <x v="4"/>
    <x v="65"/>
    <x v="0"/>
    <x v="0"/>
    <s v="Tesseramento"/>
    <x v="1"/>
    <x v="0"/>
    <x v="0"/>
    <m/>
  </r>
  <r>
    <n v="204187"/>
    <x v="0"/>
    <x v="0"/>
    <x v="0"/>
    <x v="0"/>
    <x v="4"/>
    <x v="65"/>
    <x v="0"/>
    <x v="0"/>
    <s v="Tesseramento"/>
    <x v="1"/>
    <x v="0"/>
    <x v="0"/>
    <m/>
  </r>
  <r>
    <n v="16328"/>
    <x v="0"/>
    <x v="0"/>
    <x v="0"/>
    <x v="0"/>
    <x v="7"/>
    <x v="316"/>
    <x v="0"/>
    <x v="1"/>
    <s v="Tesseramento"/>
    <x v="1"/>
    <x v="4"/>
    <x v="0"/>
    <m/>
  </r>
  <r>
    <n v="16157"/>
    <x v="0"/>
    <x v="0"/>
    <x v="0"/>
    <x v="0"/>
    <x v="7"/>
    <x v="316"/>
    <x v="0"/>
    <x v="0"/>
    <s v="Tesseramento"/>
    <x v="1"/>
    <x v="4"/>
    <x v="0"/>
    <m/>
  </r>
  <r>
    <n v="128073"/>
    <x v="0"/>
    <x v="0"/>
    <x v="0"/>
    <x v="0"/>
    <x v="7"/>
    <x v="316"/>
    <x v="0"/>
    <x v="0"/>
    <s v="Tesseramento"/>
    <x v="1"/>
    <x v="4"/>
    <x v="0"/>
    <m/>
  </r>
  <r>
    <n v="78016"/>
    <x v="0"/>
    <x v="0"/>
    <x v="0"/>
    <x v="0"/>
    <x v="7"/>
    <x v="316"/>
    <x v="0"/>
    <x v="0"/>
    <s v="Tesseramento"/>
    <x v="1"/>
    <x v="4"/>
    <x v="0"/>
    <m/>
  </r>
  <r>
    <n v="23887"/>
    <x v="0"/>
    <x v="0"/>
    <x v="0"/>
    <x v="1"/>
    <x v="7"/>
    <x v="316"/>
    <x v="0"/>
    <x v="0"/>
    <s v="Tesseramento"/>
    <x v="1"/>
    <x v="4"/>
    <x v="0"/>
    <m/>
  </r>
  <r>
    <n v="1756"/>
    <x v="0"/>
    <x v="0"/>
    <x v="0"/>
    <x v="2"/>
    <x v="7"/>
    <x v="316"/>
    <x v="0"/>
    <x v="0"/>
    <s v="Tesseramento"/>
    <x v="1"/>
    <x v="0"/>
    <x v="0"/>
    <m/>
  </r>
  <r>
    <n v="73910"/>
    <x v="0"/>
    <x v="0"/>
    <x v="0"/>
    <x v="2"/>
    <x v="7"/>
    <x v="316"/>
    <x v="0"/>
    <x v="0"/>
    <s v="Tesseramento"/>
    <x v="1"/>
    <x v="4"/>
    <x v="0"/>
    <m/>
  </r>
  <r>
    <n v="16262"/>
    <x v="0"/>
    <x v="0"/>
    <x v="0"/>
    <x v="0"/>
    <x v="7"/>
    <x v="316"/>
    <x v="0"/>
    <x v="0"/>
    <s v="Tesseramento"/>
    <x v="1"/>
    <x v="4"/>
    <x v="0"/>
    <m/>
  </r>
  <r>
    <n v="54541"/>
    <x v="0"/>
    <x v="0"/>
    <x v="0"/>
    <x v="0"/>
    <x v="7"/>
    <x v="51"/>
    <x v="0"/>
    <x v="1"/>
    <s v="Tesseramento"/>
    <x v="1"/>
    <x v="4"/>
    <x v="0"/>
    <m/>
  </r>
  <r>
    <n v="16371"/>
    <x v="0"/>
    <x v="0"/>
    <x v="0"/>
    <x v="0"/>
    <x v="7"/>
    <x v="316"/>
    <x v="0"/>
    <x v="0"/>
    <s v="Tesseramento"/>
    <x v="1"/>
    <x v="4"/>
    <x v="0"/>
    <m/>
  </r>
  <r>
    <n v="16373"/>
    <x v="0"/>
    <x v="0"/>
    <x v="0"/>
    <x v="0"/>
    <x v="7"/>
    <x v="316"/>
    <x v="0"/>
    <x v="1"/>
    <s v="Tesseramento"/>
    <x v="1"/>
    <x v="4"/>
    <x v="0"/>
    <m/>
  </r>
  <r>
    <n v="52085"/>
    <x v="0"/>
    <x v="0"/>
    <x v="0"/>
    <x v="0"/>
    <x v="7"/>
    <x v="316"/>
    <x v="0"/>
    <x v="0"/>
    <s v="Tesseramento"/>
    <x v="1"/>
    <x v="4"/>
    <x v="0"/>
    <m/>
  </r>
  <r>
    <n v="52086"/>
    <x v="0"/>
    <x v="0"/>
    <x v="0"/>
    <x v="0"/>
    <x v="7"/>
    <x v="316"/>
    <x v="0"/>
    <x v="1"/>
    <s v="Tesseramento"/>
    <x v="1"/>
    <x v="4"/>
    <x v="0"/>
    <m/>
  </r>
  <r>
    <n v="53354"/>
    <x v="0"/>
    <x v="0"/>
    <x v="0"/>
    <x v="0"/>
    <x v="7"/>
    <x v="316"/>
    <x v="0"/>
    <x v="0"/>
    <s v="Tesseramento"/>
    <x v="1"/>
    <x v="4"/>
    <x v="0"/>
    <m/>
  </r>
  <r>
    <n v="97347"/>
    <x v="0"/>
    <x v="0"/>
    <x v="0"/>
    <x v="1"/>
    <x v="7"/>
    <x v="316"/>
    <x v="0"/>
    <x v="1"/>
    <s v="Tesseramento"/>
    <x v="1"/>
    <x v="4"/>
    <x v="0"/>
    <m/>
  </r>
  <r>
    <n v="87606"/>
    <x v="0"/>
    <x v="0"/>
    <x v="0"/>
    <x v="0"/>
    <x v="7"/>
    <x v="316"/>
    <x v="0"/>
    <x v="1"/>
    <s v="Tesseramento"/>
    <x v="1"/>
    <x v="4"/>
    <x v="0"/>
    <m/>
  </r>
  <r>
    <n v="25103"/>
    <x v="0"/>
    <x v="0"/>
    <x v="0"/>
    <x v="0"/>
    <x v="7"/>
    <x v="316"/>
    <x v="0"/>
    <x v="0"/>
    <s v="Tesseramento"/>
    <x v="1"/>
    <x v="4"/>
    <x v="0"/>
    <m/>
  </r>
  <r>
    <n v="16023"/>
    <x v="0"/>
    <x v="0"/>
    <x v="0"/>
    <x v="0"/>
    <x v="7"/>
    <x v="316"/>
    <x v="0"/>
    <x v="1"/>
    <s v="Tesseramento"/>
    <x v="1"/>
    <x v="4"/>
    <x v="0"/>
    <m/>
  </r>
  <r>
    <n v="16230"/>
    <x v="0"/>
    <x v="0"/>
    <x v="0"/>
    <x v="0"/>
    <x v="7"/>
    <x v="316"/>
    <x v="0"/>
    <x v="0"/>
    <s v="Tesseramento"/>
    <x v="1"/>
    <x v="4"/>
    <x v="0"/>
    <m/>
  </r>
  <r>
    <n v="31401"/>
    <x v="0"/>
    <x v="0"/>
    <x v="0"/>
    <x v="0"/>
    <x v="7"/>
    <x v="316"/>
    <x v="0"/>
    <x v="1"/>
    <s v="Tesseramento"/>
    <x v="1"/>
    <x v="4"/>
    <x v="0"/>
    <m/>
  </r>
  <r>
    <n v="79236"/>
    <x v="0"/>
    <x v="0"/>
    <x v="0"/>
    <x v="0"/>
    <x v="7"/>
    <x v="316"/>
    <x v="0"/>
    <x v="1"/>
    <s v="Tesseramento"/>
    <x v="1"/>
    <x v="3"/>
    <x v="0"/>
    <m/>
  </r>
  <r>
    <n v="16153"/>
    <x v="0"/>
    <x v="0"/>
    <x v="0"/>
    <x v="0"/>
    <x v="7"/>
    <x v="316"/>
    <x v="0"/>
    <x v="0"/>
    <s v="Tesseramento"/>
    <x v="1"/>
    <x v="4"/>
    <x v="0"/>
    <m/>
  </r>
  <r>
    <n v="16382"/>
    <x v="0"/>
    <x v="0"/>
    <x v="0"/>
    <x v="0"/>
    <x v="7"/>
    <x v="316"/>
    <x v="0"/>
    <x v="1"/>
    <s v="Tesseramento"/>
    <x v="1"/>
    <x v="4"/>
    <x v="0"/>
    <m/>
  </r>
  <r>
    <n v="184187"/>
    <x v="0"/>
    <x v="0"/>
    <x v="0"/>
    <x v="3"/>
    <x v="7"/>
    <x v="316"/>
    <x v="0"/>
    <x v="0"/>
    <s v="Tesseramento"/>
    <x v="1"/>
    <x v="3"/>
    <x v="0"/>
    <m/>
  </r>
  <r>
    <n v="184186"/>
    <x v="0"/>
    <x v="0"/>
    <x v="0"/>
    <x v="1"/>
    <x v="7"/>
    <x v="316"/>
    <x v="0"/>
    <x v="0"/>
    <s v="Tesseramento"/>
    <x v="1"/>
    <x v="1"/>
    <x v="0"/>
    <m/>
  </r>
  <r>
    <n v="284"/>
    <x v="0"/>
    <x v="0"/>
    <x v="0"/>
    <x v="0"/>
    <x v="7"/>
    <x v="316"/>
    <x v="0"/>
    <x v="0"/>
    <s v="Tesseramento"/>
    <x v="1"/>
    <x v="4"/>
    <x v="0"/>
    <m/>
  </r>
  <r>
    <n v="9230"/>
    <x v="0"/>
    <x v="0"/>
    <x v="0"/>
    <x v="0"/>
    <x v="4"/>
    <x v="87"/>
    <x v="0"/>
    <x v="0"/>
    <s v="Tesseramento"/>
    <x v="0"/>
    <x v="3"/>
    <x v="0"/>
    <m/>
  </r>
  <r>
    <n v="285"/>
    <x v="0"/>
    <x v="0"/>
    <x v="0"/>
    <x v="0"/>
    <x v="7"/>
    <x v="316"/>
    <x v="0"/>
    <x v="1"/>
    <s v="Tesseramento"/>
    <x v="1"/>
    <x v="4"/>
    <x v="0"/>
    <m/>
  </r>
  <r>
    <n v="16340"/>
    <x v="0"/>
    <x v="0"/>
    <x v="0"/>
    <x v="0"/>
    <x v="7"/>
    <x v="316"/>
    <x v="0"/>
    <x v="0"/>
    <s v="Tesseramento"/>
    <x v="1"/>
    <x v="4"/>
    <x v="0"/>
    <m/>
  </r>
  <r>
    <n v="73907"/>
    <x v="0"/>
    <x v="0"/>
    <x v="0"/>
    <x v="0"/>
    <x v="7"/>
    <x v="316"/>
    <x v="0"/>
    <x v="1"/>
    <s v="Tesseramento"/>
    <x v="1"/>
    <x v="4"/>
    <x v="0"/>
    <m/>
  </r>
  <r>
    <n v="29957"/>
    <x v="0"/>
    <x v="0"/>
    <x v="0"/>
    <x v="0"/>
    <x v="7"/>
    <x v="316"/>
    <x v="0"/>
    <x v="0"/>
    <s v="Tesseramento"/>
    <x v="1"/>
    <x v="0"/>
    <x v="0"/>
    <m/>
  </r>
  <r>
    <n v="16102"/>
    <x v="0"/>
    <x v="0"/>
    <x v="0"/>
    <x v="0"/>
    <x v="7"/>
    <x v="316"/>
    <x v="0"/>
    <x v="1"/>
    <s v="Tesseramento"/>
    <x v="1"/>
    <x v="4"/>
    <x v="0"/>
    <m/>
  </r>
  <r>
    <n v="16104"/>
    <x v="0"/>
    <x v="0"/>
    <x v="0"/>
    <x v="0"/>
    <x v="7"/>
    <x v="316"/>
    <x v="0"/>
    <x v="0"/>
    <s v="Tesseramento"/>
    <x v="1"/>
    <x v="3"/>
    <x v="0"/>
    <m/>
  </r>
  <r>
    <n v="122295"/>
    <x v="0"/>
    <x v="0"/>
    <x v="0"/>
    <x v="0"/>
    <x v="7"/>
    <x v="316"/>
    <x v="0"/>
    <x v="0"/>
    <s v="Tesseramento"/>
    <x v="1"/>
    <x v="4"/>
    <x v="0"/>
    <m/>
  </r>
  <r>
    <n v="34278"/>
    <x v="0"/>
    <x v="0"/>
    <x v="0"/>
    <x v="0"/>
    <x v="7"/>
    <x v="316"/>
    <x v="0"/>
    <x v="0"/>
    <s v="Tesseramento"/>
    <x v="1"/>
    <x v="4"/>
    <x v="0"/>
    <m/>
  </r>
  <r>
    <n v="171848"/>
    <x v="0"/>
    <x v="0"/>
    <x v="0"/>
    <x v="0"/>
    <x v="7"/>
    <x v="316"/>
    <x v="0"/>
    <x v="0"/>
    <s v="Tesseramento"/>
    <x v="1"/>
    <x v="1"/>
    <x v="0"/>
    <m/>
  </r>
  <r>
    <n v="16286"/>
    <x v="0"/>
    <x v="0"/>
    <x v="0"/>
    <x v="0"/>
    <x v="7"/>
    <x v="316"/>
    <x v="0"/>
    <x v="1"/>
    <s v="Tesseramento"/>
    <x v="1"/>
    <x v="4"/>
    <x v="0"/>
    <m/>
  </r>
  <r>
    <n v="16287"/>
    <x v="0"/>
    <x v="0"/>
    <x v="0"/>
    <x v="0"/>
    <x v="7"/>
    <x v="316"/>
    <x v="0"/>
    <x v="0"/>
    <s v="Tesseramento"/>
    <x v="1"/>
    <x v="4"/>
    <x v="0"/>
    <m/>
  </r>
  <r>
    <n v="7943"/>
    <x v="0"/>
    <x v="0"/>
    <x v="0"/>
    <x v="0"/>
    <x v="7"/>
    <x v="316"/>
    <x v="0"/>
    <x v="0"/>
    <s v="Tesseramento"/>
    <x v="1"/>
    <x v="3"/>
    <x v="0"/>
    <m/>
  </r>
  <r>
    <n v="18431"/>
    <x v="0"/>
    <x v="0"/>
    <x v="0"/>
    <x v="0"/>
    <x v="7"/>
    <x v="316"/>
    <x v="0"/>
    <x v="0"/>
    <s v="Tesseramento"/>
    <x v="1"/>
    <x v="0"/>
    <x v="0"/>
    <m/>
  </r>
  <r>
    <n v="36218"/>
    <x v="0"/>
    <x v="0"/>
    <x v="0"/>
    <x v="0"/>
    <x v="7"/>
    <x v="316"/>
    <x v="0"/>
    <x v="0"/>
    <s v="Tesseramento"/>
    <x v="1"/>
    <x v="4"/>
    <x v="0"/>
    <m/>
  </r>
  <r>
    <n v="16495"/>
    <x v="0"/>
    <x v="0"/>
    <x v="0"/>
    <x v="0"/>
    <x v="7"/>
    <x v="316"/>
    <x v="0"/>
    <x v="1"/>
    <s v="Tesseramento"/>
    <x v="1"/>
    <x v="4"/>
    <x v="0"/>
    <m/>
  </r>
  <r>
    <n v="16497"/>
    <x v="0"/>
    <x v="0"/>
    <x v="0"/>
    <x v="0"/>
    <x v="7"/>
    <x v="316"/>
    <x v="0"/>
    <x v="0"/>
    <s v="Tesseramento"/>
    <x v="1"/>
    <x v="4"/>
    <x v="0"/>
    <m/>
  </r>
  <r>
    <n v="16502"/>
    <x v="0"/>
    <x v="0"/>
    <x v="0"/>
    <x v="0"/>
    <x v="7"/>
    <x v="316"/>
    <x v="0"/>
    <x v="0"/>
    <s v="Tesseramento"/>
    <x v="1"/>
    <x v="4"/>
    <x v="0"/>
    <m/>
  </r>
  <r>
    <n v="184299"/>
    <x v="0"/>
    <x v="0"/>
    <x v="0"/>
    <x v="0"/>
    <x v="4"/>
    <x v="88"/>
    <x v="0"/>
    <x v="0"/>
    <s v="Tesseramento"/>
    <x v="1"/>
    <x v="3"/>
    <x v="0"/>
    <m/>
  </r>
  <r>
    <n v="179840"/>
    <x v="0"/>
    <x v="0"/>
    <x v="0"/>
    <x v="0"/>
    <x v="7"/>
    <x v="316"/>
    <x v="0"/>
    <x v="0"/>
    <s v="Tesseramento"/>
    <x v="1"/>
    <x v="4"/>
    <x v="0"/>
    <m/>
  </r>
  <r>
    <n v="218764"/>
    <x v="0"/>
    <x v="0"/>
    <x v="0"/>
    <x v="0"/>
    <x v="4"/>
    <x v="88"/>
    <x v="0"/>
    <x v="1"/>
    <s v="Tesseramento"/>
    <x v="1"/>
    <x v="3"/>
    <x v="0"/>
    <m/>
  </r>
  <r>
    <n v="179846"/>
    <x v="0"/>
    <x v="0"/>
    <x v="0"/>
    <x v="0"/>
    <x v="7"/>
    <x v="316"/>
    <x v="0"/>
    <x v="1"/>
    <s v="Tesseramento"/>
    <x v="1"/>
    <x v="4"/>
    <x v="0"/>
    <m/>
  </r>
  <r>
    <n v="16113"/>
    <x v="0"/>
    <x v="0"/>
    <x v="0"/>
    <x v="0"/>
    <x v="7"/>
    <x v="316"/>
    <x v="0"/>
    <x v="0"/>
    <s v="Tesseramento"/>
    <x v="1"/>
    <x v="4"/>
    <x v="0"/>
    <m/>
  </r>
  <r>
    <n v="16036"/>
    <x v="0"/>
    <x v="0"/>
    <x v="0"/>
    <x v="0"/>
    <x v="7"/>
    <x v="316"/>
    <x v="0"/>
    <x v="0"/>
    <s v="Tesseramento"/>
    <x v="1"/>
    <x v="3"/>
    <x v="0"/>
    <m/>
  </r>
  <r>
    <n v="16041"/>
    <x v="0"/>
    <x v="0"/>
    <x v="0"/>
    <x v="0"/>
    <x v="7"/>
    <x v="316"/>
    <x v="0"/>
    <x v="0"/>
    <s v="Tesseramento"/>
    <x v="1"/>
    <x v="4"/>
    <x v="0"/>
    <m/>
  </r>
  <r>
    <n v="16215"/>
    <x v="0"/>
    <x v="0"/>
    <x v="0"/>
    <x v="0"/>
    <x v="7"/>
    <x v="316"/>
    <x v="0"/>
    <x v="1"/>
    <s v="Tesseramento"/>
    <x v="1"/>
    <x v="4"/>
    <x v="0"/>
    <m/>
  </r>
  <r>
    <n v="152481"/>
    <x v="0"/>
    <x v="0"/>
    <x v="0"/>
    <x v="2"/>
    <x v="7"/>
    <x v="316"/>
    <x v="0"/>
    <x v="0"/>
    <s v="Tesseramento"/>
    <x v="1"/>
    <x v="0"/>
    <x v="0"/>
    <m/>
  </r>
  <r>
    <n v="43942"/>
    <x v="0"/>
    <x v="0"/>
    <x v="0"/>
    <x v="1"/>
    <x v="7"/>
    <x v="316"/>
    <x v="0"/>
    <x v="0"/>
    <s v="Tesseramento"/>
    <x v="1"/>
    <x v="4"/>
    <x v="0"/>
    <m/>
  </r>
  <r>
    <n v="16016"/>
    <x v="0"/>
    <x v="0"/>
    <x v="0"/>
    <x v="0"/>
    <x v="7"/>
    <x v="316"/>
    <x v="0"/>
    <x v="0"/>
    <s v="Tesseramento"/>
    <x v="1"/>
    <x v="3"/>
    <x v="0"/>
    <m/>
  </r>
  <r>
    <n v="16071"/>
    <x v="0"/>
    <x v="0"/>
    <x v="0"/>
    <x v="0"/>
    <x v="7"/>
    <x v="316"/>
    <x v="0"/>
    <x v="1"/>
    <s v="Tesseramento"/>
    <x v="1"/>
    <x v="4"/>
    <x v="0"/>
    <m/>
  </r>
  <r>
    <n v="97350"/>
    <x v="0"/>
    <x v="0"/>
    <x v="0"/>
    <x v="0"/>
    <x v="7"/>
    <x v="316"/>
    <x v="0"/>
    <x v="1"/>
    <s v="Tesseramento"/>
    <x v="1"/>
    <x v="0"/>
    <x v="0"/>
    <m/>
  </r>
  <r>
    <n v="33893"/>
    <x v="0"/>
    <x v="0"/>
    <x v="0"/>
    <x v="0"/>
    <x v="7"/>
    <x v="316"/>
    <x v="0"/>
    <x v="0"/>
    <s v="Tesseramento"/>
    <x v="1"/>
    <x v="4"/>
    <x v="0"/>
    <m/>
  </r>
  <r>
    <n v="46985"/>
    <x v="0"/>
    <x v="0"/>
    <x v="0"/>
    <x v="0"/>
    <x v="7"/>
    <x v="316"/>
    <x v="0"/>
    <x v="0"/>
    <s v="Tesseramento"/>
    <x v="1"/>
    <x v="4"/>
    <x v="0"/>
    <m/>
  </r>
  <r>
    <n v="105723"/>
    <x v="0"/>
    <x v="0"/>
    <x v="0"/>
    <x v="0"/>
    <x v="7"/>
    <x v="316"/>
    <x v="0"/>
    <x v="0"/>
    <s v="Tesseramento"/>
    <x v="1"/>
    <x v="4"/>
    <x v="0"/>
    <m/>
  </r>
  <r>
    <n v="72541"/>
    <x v="0"/>
    <x v="0"/>
    <x v="0"/>
    <x v="0"/>
    <x v="7"/>
    <x v="316"/>
    <x v="0"/>
    <x v="0"/>
    <s v="Tesseramento"/>
    <x v="1"/>
    <x v="3"/>
    <x v="0"/>
    <m/>
  </r>
  <r>
    <n v="16249"/>
    <x v="0"/>
    <x v="0"/>
    <x v="0"/>
    <x v="0"/>
    <x v="7"/>
    <x v="316"/>
    <x v="0"/>
    <x v="0"/>
    <s v="Tesseramento"/>
    <x v="1"/>
    <x v="4"/>
    <x v="0"/>
    <m/>
  </r>
  <r>
    <n v="16250"/>
    <x v="0"/>
    <x v="0"/>
    <x v="0"/>
    <x v="0"/>
    <x v="7"/>
    <x v="316"/>
    <x v="0"/>
    <x v="1"/>
    <s v="Tesseramento"/>
    <x v="1"/>
    <x v="4"/>
    <x v="0"/>
    <m/>
  </r>
  <r>
    <n v="54414"/>
    <x v="0"/>
    <x v="0"/>
    <x v="0"/>
    <x v="0"/>
    <x v="7"/>
    <x v="316"/>
    <x v="0"/>
    <x v="0"/>
    <s v="Tesseramento"/>
    <x v="1"/>
    <x v="4"/>
    <x v="0"/>
    <m/>
  </r>
  <r>
    <n v="32295"/>
    <x v="0"/>
    <x v="0"/>
    <x v="0"/>
    <x v="0"/>
    <x v="7"/>
    <x v="316"/>
    <x v="0"/>
    <x v="0"/>
    <s v="Tesseramento"/>
    <x v="1"/>
    <x v="3"/>
    <x v="0"/>
    <m/>
  </r>
  <r>
    <n v="73005"/>
    <x v="0"/>
    <x v="0"/>
    <x v="0"/>
    <x v="0"/>
    <x v="7"/>
    <x v="316"/>
    <x v="0"/>
    <x v="1"/>
    <s v="Tesseramento"/>
    <x v="1"/>
    <x v="0"/>
    <x v="0"/>
    <m/>
  </r>
  <r>
    <n v="34316"/>
    <x v="0"/>
    <x v="0"/>
    <x v="0"/>
    <x v="0"/>
    <x v="7"/>
    <x v="316"/>
    <x v="0"/>
    <x v="0"/>
    <s v="Tesseramento"/>
    <x v="1"/>
    <x v="4"/>
    <x v="0"/>
    <m/>
  </r>
  <r>
    <n v="84356"/>
    <x v="0"/>
    <x v="0"/>
    <x v="0"/>
    <x v="2"/>
    <x v="7"/>
    <x v="316"/>
    <x v="0"/>
    <x v="0"/>
    <s v="Tesseramento"/>
    <x v="1"/>
    <x v="0"/>
    <x v="0"/>
    <m/>
  </r>
  <r>
    <n v="59447"/>
    <x v="0"/>
    <x v="0"/>
    <x v="0"/>
    <x v="0"/>
    <x v="7"/>
    <x v="316"/>
    <x v="0"/>
    <x v="0"/>
    <s v="Tesseramento"/>
    <x v="1"/>
    <x v="0"/>
    <x v="0"/>
    <m/>
  </r>
  <r>
    <n v="16442"/>
    <x v="0"/>
    <x v="0"/>
    <x v="0"/>
    <x v="0"/>
    <x v="7"/>
    <x v="316"/>
    <x v="0"/>
    <x v="0"/>
    <s v="Tesseramento"/>
    <x v="1"/>
    <x v="4"/>
    <x v="0"/>
    <m/>
  </r>
  <r>
    <n v="49086"/>
    <x v="0"/>
    <x v="0"/>
    <x v="0"/>
    <x v="0"/>
    <x v="7"/>
    <x v="316"/>
    <x v="0"/>
    <x v="0"/>
    <s v="Tesseramento"/>
    <x v="1"/>
    <x v="4"/>
    <x v="0"/>
    <m/>
  </r>
  <r>
    <n v="49415"/>
    <x v="0"/>
    <x v="0"/>
    <x v="0"/>
    <x v="0"/>
    <x v="7"/>
    <x v="316"/>
    <x v="0"/>
    <x v="1"/>
    <s v="Tesseramento"/>
    <x v="1"/>
    <x v="3"/>
    <x v="0"/>
    <m/>
  </r>
  <r>
    <n v="16550"/>
    <x v="0"/>
    <x v="0"/>
    <x v="0"/>
    <x v="0"/>
    <x v="7"/>
    <x v="316"/>
    <x v="0"/>
    <x v="0"/>
    <s v="Tesseramento"/>
    <x v="1"/>
    <x v="4"/>
    <x v="0"/>
    <m/>
  </r>
  <r>
    <n v="16419"/>
    <x v="0"/>
    <x v="0"/>
    <x v="0"/>
    <x v="0"/>
    <x v="7"/>
    <x v="316"/>
    <x v="0"/>
    <x v="0"/>
    <s v="Tesseramento"/>
    <x v="1"/>
    <x v="4"/>
    <x v="0"/>
    <m/>
  </r>
  <r>
    <n v="222356"/>
    <x v="0"/>
    <x v="0"/>
    <x v="0"/>
    <x v="0"/>
    <x v="7"/>
    <x v="316"/>
    <x v="0"/>
    <x v="1"/>
    <s v="Tesseramento"/>
    <x v="1"/>
    <x v="0"/>
    <x v="0"/>
    <m/>
  </r>
  <r>
    <n v="16367"/>
    <x v="0"/>
    <x v="0"/>
    <x v="0"/>
    <x v="0"/>
    <x v="7"/>
    <x v="316"/>
    <x v="0"/>
    <x v="0"/>
    <s v="Tesseramento"/>
    <x v="1"/>
    <x v="4"/>
    <x v="0"/>
    <m/>
  </r>
  <r>
    <n v="135605"/>
    <x v="0"/>
    <x v="0"/>
    <x v="0"/>
    <x v="0"/>
    <x v="7"/>
    <x v="316"/>
    <x v="0"/>
    <x v="0"/>
    <s v="Tesseramento"/>
    <x v="1"/>
    <x v="0"/>
    <x v="0"/>
    <m/>
  </r>
  <r>
    <n v="15987"/>
    <x v="0"/>
    <x v="0"/>
    <x v="0"/>
    <x v="0"/>
    <x v="7"/>
    <x v="316"/>
    <x v="0"/>
    <x v="1"/>
    <s v="Tesseramento"/>
    <x v="1"/>
    <x v="0"/>
    <x v="0"/>
    <m/>
  </r>
  <r>
    <n v="16342"/>
    <x v="0"/>
    <x v="0"/>
    <x v="0"/>
    <x v="0"/>
    <x v="7"/>
    <x v="316"/>
    <x v="0"/>
    <x v="0"/>
    <s v="Tesseramento"/>
    <x v="1"/>
    <x v="0"/>
    <x v="0"/>
    <m/>
  </r>
  <r>
    <n v="16341"/>
    <x v="0"/>
    <x v="0"/>
    <x v="0"/>
    <x v="0"/>
    <x v="7"/>
    <x v="316"/>
    <x v="0"/>
    <x v="0"/>
    <s v="Tesseramento"/>
    <x v="1"/>
    <x v="4"/>
    <x v="0"/>
    <m/>
  </r>
  <r>
    <n v="16519"/>
    <x v="0"/>
    <x v="0"/>
    <x v="0"/>
    <x v="0"/>
    <x v="7"/>
    <x v="316"/>
    <x v="0"/>
    <x v="0"/>
    <s v="Tesseramento"/>
    <x v="1"/>
    <x v="4"/>
    <x v="0"/>
    <m/>
  </r>
  <r>
    <n v="16166"/>
    <x v="0"/>
    <x v="0"/>
    <x v="0"/>
    <x v="0"/>
    <x v="7"/>
    <x v="316"/>
    <x v="0"/>
    <x v="0"/>
    <s v="Tesseramento"/>
    <x v="1"/>
    <x v="4"/>
    <x v="0"/>
    <m/>
  </r>
  <r>
    <n v="16217"/>
    <x v="0"/>
    <x v="0"/>
    <x v="0"/>
    <x v="0"/>
    <x v="7"/>
    <x v="316"/>
    <x v="0"/>
    <x v="1"/>
    <s v="Tesseramento"/>
    <x v="1"/>
    <x v="4"/>
    <x v="0"/>
    <m/>
  </r>
  <r>
    <n v="50402"/>
    <x v="0"/>
    <x v="0"/>
    <x v="0"/>
    <x v="0"/>
    <x v="7"/>
    <x v="316"/>
    <x v="0"/>
    <x v="0"/>
    <s v="Tesseramento"/>
    <x v="1"/>
    <x v="4"/>
    <x v="0"/>
    <m/>
  </r>
  <r>
    <n v="234274"/>
    <x v="0"/>
    <x v="0"/>
    <x v="1"/>
    <x v="1"/>
    <x v="7"/>
    <x v="210"/>
    <x v="0"/>
    <x v="1"/>
    <s v="Tesseramento"/>
    <x v="0"/>
    <x v="3"/>
    <x v="0"/>
    <m/>
  </r>
  <r>
    <n v="148639"/>
    <x v="1"/>
    <x v="0"/>
    <x v="0"/>
    <x v="1"/>
    <x v="7"/>
    <x v="316"/>
    <x v="0"/>
    <x v="1"/>
    <s v="Tesseramento"/>
    <x v="1"/>
    <x v="7"/>
    <x v="0"/>
    <m/>
  </r>
  <r>
    <n v="135505"/>
    <x v="1"/>
    <x v="0"/>
    <x v="0"/>
    <x v="0"/>
    <x v="7"/>
    <x v="316"/>
    <x v="0"/>
    <x v="1"/>
    <s v="Tesseramento"/>
    <x v="1"/>
    <x v="2"/>
    <x v="0"/>
    <m/>
  </r>
  <r>
    <n v="135504"/>
    <x v="1"/>
    <x v="0"/>
    <x v="0"/>
    <x v="0"/>
    <x v="7"/>
    <x v="316"/>
    <x v="0"/>
    <x v="0"/>
    <s v="Tesseramento"/>
    <x v="1"/>
    <x v="6"/>
    <x v="0"/>
    <s v="B"/>
  </r>
  <r>
    <n v="209289"/>
    <x v="1"/>
    <x v="0"/>
    <x v="0"/>
    <x v="0"/>
    <x v="7"/>
    <x v="316"/>
    <x v="0"/>
    <x v="0"/>
    <s v="Tesseramento"/>
    <x v="1"/>
    <x v="5"/>
    <x v="0"/>
    <m/>
  </r>
  <r>
    <n v="104562"/>
    <x v="0"/>
    <x v="0"/>
    <x v="0"/>
    <x v="0"/>
    <x v="7"/>
    <x v="78"/>
    <x v="0"/>
    <x v="0"/>
    <s v="Tesseramento"/>
    <x v="0"/>
    <x v="3"/>
    <x v="0"/>
    <m/>
  </r>
  <r>
    <n v="167548"/>
    <x v="0"/>
    <x v="0"/>
    <x v="0"/>
    <x v="0"/>
    <x v="4"/>
    <x v="88"/>
    <x v="0"/>
    <x v="0"/>
    <s v="Tesseramento"/>
    <x v="1"/>
    <x v="3"/>
    <x v="0"/>
    <m/>
  </r>
  <r>
    <n v="15613"/>
    <x v="0"/>
    <x v="0"/>
    <x v="0"/>
    <x v="0"/>
    <x v="7"/>
    <x v="78"/>
    <x v="0"/>
    <x v="0"/>
    <s v="Tesseramento"/>
    <x v="0"/>
    <x v="4"/>
    <x v="0"/>
    <m/>
  </r>
  <r>
    <n v="86663"/>
    <x v="0"/>
    <x v="0"/>
    <x v="2"/>
    <x v="0"/>
    <x v="7"/>
    <x v="210"/>
    <x v="0"/>
    <x v="0"/>
    <s v="Tesseramento"/>
    <x v="0"/>
    <x v="0"/>
    <x v="0"/>
    <m/>
  </r>
  <r>
    <n v="149331"/>
    <x v="0"/>
    <x v="0"/>
    <x v="0"/>
    <x v="0"/>
    <x v="15"/>
    <x v="57"/>
    <x v="0"/>
    <x v="1"/>
    <s v="Tesseramento"/>
    <x v="1"/>
    <x v="3"/>
    <x v="0"/>
    <m/>
  </r>
  <r>
    <n v="221187"/>
    <x v="0"/>
    <x v="0"/>
    <x v="0"/>
    <x v="0"/>
    <x v="2"/>
    <x v="364"/>
    <x v="0"/>
    <x v="0"/>
    <s v="Tesseramento"/>
    <x v="1"/>
    <x v="1"/>
    <x v="0"/>
    <m/>
  </r>
  <r>
    <n v="119361"/>
    <x v="0"/>
    <x v="0"/>
    <x v="0"/>
    <x v="0"/>
    <x v="2"/>
    <x v="364"/>
    <x v="0"/>
    <x v="1"/>
    <s v="Tesseramento"/>
    <x v="1"/>
    <x v="3"/>
    <x v="0"/>
    <m/>
  </r>
  <r>
    <n v="73194"/>
    <x v="0"/>
    <x v="0"/>
    <x v="0"/>
    <x v="0"/>
    <x v="2"/>
    <x v="364"/>
    <x v="0"/>
    <x v="0"/>
    <s v="Tesseramento"/>
    <x v="1"/>
    <x v="4"/>
    <x v="0"/>
    <m/>
  </r>
  <r>
    <n v="204975"/>
    <x v="0"/>
    <x v="0"/>
    <x v="0"/>
    <x v="1"/>
    <x v="2"/>
    <x v="364"/>
    <x v="0"/>
    <x v="0"/>
    <s v="Tesseramento"/>
    <x v="1"/>
    <x v="3"/>
    <x v="0"/>
    <m/>
  </r>
  <r>
    <n v="202376"/>
    <x v="0"/>
    <x v="0"/>
    <x v="0"/>
    <x v="0"/>
    <x v="2"/>
    <x v="364"/>
    <x v="0"/>
    <x v="1"/>
    <s v="Tesseramento"/>
    <x v="1"/>
    <x v="4"/>
    <x v="0"/>
    <m/>
  </r>
  <r>
    <n v="83890"/>
    <x v="0"/>
    <x v="0"/>
    <x v="0"/>
    <x v="0"/>
    <x v="2"/>
    <x v="364"/>
    <x v="0"/>
    <x v="0"/>
    <s v="Tesseramento"/>
    <x v="1"/>
    <x v="4"/>
    <x v="0"/>
    <m/>
  </r>
  <r>
    <n v="61629"/>
    <x v="0"/>
    <x v="0"/>
    <x v="0"/>
    <x v="0"/>
    <x v="2"/>
    <x v="364"/>
    <x v="0"/>
    <x v="0"/>
    <s v="Tesseramento"/>
    <x v="1"/>
    <x v="3"/>
    <x v="0"/>
    <m/>
  </r>
  <r>
    <n v="119363"/>
    <x v="0"/>
    <x v="0"/>
    <x v="0"/>
    <x v="0"/>
    <x v="2"/>
    <x v="364"/>
    <x v="0"/>
    <x v="0"/>
    <s v="Tesseramento"/>
    <x v="1"/>
    <x v="3"/>
    <x v="0"/>
    <m/>
  </r>
  <r>
    <n v="214705"/>
    <x v="0"/>
    <x v="0"/>
    <x v="0"/>
    <x v="1"/>
    <x v="2"/>
    <x v="364"/>
    <x v="0"/>
    <x v="0"/>
    <s v="Tesseramento"/>
    <x v="1"/>
    <x v="0"/>
    <x v="0"/>
    <m/>
  </r>
  <r>
    <n v="173952"/>
    <x v="0"/>
    <x v="0"/>
    <x v="0"/>
    <x v="0"/>
    <x v="2"/>
    <x v="364"/>
    <x v="0"/>
    <x v="0"/>
    <s v="Tesseramento"/>
    <x v="1"/>
    <x v="3"/>
    <x v="0"/>
    <m/>
  </r>
  <r>
    <n v="221304"/>
    <x v="0"/>
    <x v="0"/>
    <x v="0"/>
    <x v="2"/>
    <x v="2"/>
    <x v="364"/>
    <x v="0"/>
    <x v="0"/>
    <s v="Tesseramento"/>
    <x v="1"/>
    <x v="4"/>
    <x v="0"/>
    <m/>
  </r>
  <r>
    <n v="227336"/>
    <x v="0"/>
    <x v="0"/>
    <x v="0"/>
    <x v="0"/>
    <x v="2"/>
    <x v="364"/>
    <x v="0"/>
    <x v="0"/>
    <s v="Tesseramento"/>
    <x v="1"/>
    <x v="4"/>
    <x v="0"/>
    <m/>
  </r>
  <r>
    <n v="173953"/>
    <x v="0"/>
    <x v="0"/>
    <x v="0"/>
    <x v="0"/>
    <x v="2"/>
    <x v="364"/>
    <x v="0"/>
    <x v="0"/>
    <s v="Tesseramento"/>
    <x v="1"/>
    <x v="4"/>
    <x v="0"/>
    <m/>
  </r>
  <r>
    <n v="202378"/>
    <x v="0"/>
    <x v="0"/>
    <x v="0"/>
    <x v="0"/>
    <x v="2"/>
    <x v="364"/>
    <x v="0"/>
    <x v="0"/>
    <s v="Tesseramento"/>
    <x v="1"/>
    <x v="4"/>
    <x v="0"/>
    <m/>
  </r>
  <r>
    <n v="165245"/>
    <x v="0"/>
    <x v="0"/>
    <x v="0"/>
    <x v="0"/>
    <x v="2"/>
    <x v="364"/>
    <x v="0"/>
    <x v="0"/>
    <s v="Tesseramento"/>
    <x v="1"/>
    <x v="3"/>
    <x v="0"/>
    <m/>
  </r>
  <r>
    <n v="176460"/>
    <x v="0"/>
    <x v="0"/>
    <x v="0"/>
    <x v="0"/>
    <x v="2"/>
    <x v="364"/>
    <x v="0"/>
    <x v="0"/>
    <s v="Tesseramento"/>
    <x v="1"/>
    <x v="3"/>
    <x v="0"/>
    <m/>
  </r>
  <r>
    <n v="15017"/>
    <x v="0"/>
    <x v="0"/>
    <x v="2"/>
    <x v="4"/>
    <x v="2"/>
    <x v="364"/>
    <x v="0"/>
    <x v="0"/>
    <s v="Tesseramento"/>
    <x v="1"/>
    <x v="0"/>
    <x v="0"/>
    <m/>
  </r>
  <r>
    <n v="205062"/>
    <x v="0"/>
    <x v="0"/>
    <x v="2"/>
    <x v="1"/>
    <x v="2"/>
    <x v="364"/>
    <x v="0"/>
    <x v="0"/>
    <s v="Tesseramento"/>
    <x v="1"/>
    <x v="4"/>
    <x v="0"/>
    <m/>
  </r>
  <r>
    <n v="75283"/>
    <x v="0"/>
    <x v="0"/>
    <x v="0"/>
    <x v="0"/>
    <x v="7"/>
    <x v="51"/>
    <x v="0"/>
    <x v="0"/>
    <s v="Tesseramento"/>
    <x v="1"/>
    <x v="0"/>
    <x v="0"/>
    <m/>
  </r>
  <r>
    <n v="154977"/>
    <x v="0"/>
    <x v="0"/>
    <x v="0"/>
    <x v="0"/>
    <x v="7"/>
    <x v="78"/>
    <x v="0"/>
    <x v="0"/>
    <s v="Tesseramento"/>
    <x v="0"/>
    <x v="3"/>
    <x v="0"/>
    <m/>
  </r>
  <r>
    <n v="234277"/>
    <x v="0"/>
    <x v="0"/>
    <x v="1"/>
    <x v="1"/>
    <x v="7"/>
    <x v="78"/>
    <x v="0"/>
    <x v="0"/>
    <s v="Tesseramento"/>
    <x v="0"/>
    <x v="0"/>
    <x v="0"/>
    <m/>
  </r>
  <r>
    <n v="234278"/>
    <x v="0"/>
    <x v="0"/>
    <x v="1"/>
    <x v="1"/>
    <x v="7"/>
    <x v="78"/>
    <x v="0"/>
    <x v="0"/>
    <s v="Tesseramento"/>
    <x v="0"/>
    <x v="1"/>
    <x v="0"/>
    <m/>
  </r>
  <r>
    <n v="231527"/>
    <x v="0"/>
    <x v="0"/>
    <x v="0"/>
    <x v="0"/>
    <x v="7"/>
    <x v="293"/>
    <x v="0"/>
    <x v="0"/>
    <s v="Tesseramento"/>
    <x v="1"/>
    <x v="0"/>
    <x v="0"/>
    <m/>
  </r>
  <r>
    <n v="228117"/>
    <x v="0"/>
    <x v="0"/>
    <x v="0"/>
    <x v="0"/>
    <x v="7"/>
    <x v="293"/>
    <x v="0"/>
    <x v="1"/>
    <s v="Tesseramento"/>
    <x v="1"/>
    <x v="0"/>
    <x v="0"/>
    <m/>
  </r>
  <r>
    <n v="234531"/>
    <x v="0"/>
    <x v="0"/>
    <x v="1"/>
    <x v="1"/>
    <x v="10"/>
    <x v="70"/>
    <x v="0"/>
    <x v="0"/>
    <s v="Tesseramento"/>
    <x v="0"/>
    <x v="1"/>
    <x v="0"/>
    <m/>
  </r>
  <r>
    <n v="234191"/>
    <x v="1"/>
    <x v="0"/>
    <x v="1"/>
    <x v="2"/>
    <x v="9"/>
    <x v="196"/>
    <x v="0"/>
    <x v="0"/>
    <s v="Tesseramento"/>
    <x v="1"/>
    <x v="5"/>
    <x v="0"/>
    <m/>
  </r>
  <r>
    <n v="234231"/>
    <x v="1"/>
    <x v="0"/>
    <x v="1"/>
    <x v="2"/>
    <x v="7"/>
    <x v="293"/>
    <x v="0"/>
    <x v="0"/>
    <s v="Tesseramento"/>
    <x v="1"/>
    <x v="5"/>
    <x v="0"/>
    <m/>
  </r>
  <r>
    <n v="234229"/>
    <x v="0"/>
    <x v="1"/>
    <x v="1"/>
    <x v="1"/>
    <x v="7"/>
    <x v="293"/>
    <x v="0"/>
    <x v="0"/>
    <s v="Tesseramento"/>
    <x v="1"/>
    <x v="0"/>
    <x v="0"/>
    <m/>
  </r>
  <r>
    <n v="180972"/>
    <x v="0"/>
    <x v="0"/>
    <x v="0"/>
    <x v="0"/>
    <x v="7"/>
    <x v="227"/>
    <x v="0"/>
    <x v="0"/>
    <s v="Tesseramento"/>
    <x v="1"/>
    <x v="1"/>
    <x v="0"/>
    <m/>
  </r>
  <r>
    <n v="234232"/>
    <x v="0"/>
    <x v="1"/>
    <x v="1"/>
    <x v="1"/>
    <x v="7"/>
    <x v="293"/>
    <x v="0"/>
    <x v="1"/>
    <s v="Tesseramento"/>
    <x v="1"/>
    <x v="0"/>
    <x v="0"/>
    <m/>
  </r>
  <r>
    <n v="234192"/>
    <x v="1"/>
    <x v="0"/>
    <x v="1"/>
    <x v="2"/>
    <x v="9"/>
    <x v="196"/>
    <x v="0"/>
    <x v="0"/>
    <s v="Tesseramento"/>
    <x v="1"/>
    <x v="5"/>
    <x v="0"/>
    <m/>
  </r>
  <r>
    <n v="234205"/>
    <x v="0"/>
    <x v="0"/>
    <x v="1"/>
    <x v="0"/>
    <x v="8"/>
    <x v="13"/>
    <x v="0"/>
    <x v="0"/>
    <s v="Tesseramento"/>
    <x v="0"/>
    <x v="1"/>
    <x v="0"/>
    <m/>
  </r>
  <r>
    <n v="234203"/>
    <x v="0"/>
    <x v="0"/>
    <x v="1"/>
    <x v="0"/>
    <x v="8"/>
    <x v="13"/>
    <x v="0"/>
    <x v="0"/>
    <s v="Tesseramento"/>
    <x v="0"/>
    <x v="0"/>
    <x v="0"/>
    <m/>
  </r>
  <r>
    <n v="21051"/>
    <x v="0"/>
    <x v="0"/>
    <x v="0"/>
    <x v="0"/>
    <x v="8"/>
    <x v="13"/>
    <x v="0"/>
    <x v="0"/>
    <s v="Tesseramento"/>
    <x v="0"/>
    <x v="0"/>
    <x v="0"/>
    <m/>
  </r>
  <r>
    <n v="145847"/>
    <x v="0"/>
    <x v="0"/>
    <x v="0"/>
    <x v="0"/>
    <x v="8"/>
    <x v="13"/>
    <x v="0"/>
    <x v="0"/>
    <s v="Tesseramento"/>
    <x v="0"/>
    <x v="1"/>
    <x v="0"/>
    <m/>
  </r>
  <r>
    <n v="103799"/>
    <x v="0"/>
    <x v="0"/>
    <x v="0"/>
    <x v="0"/>
    <x v="8"/>
    <x v="13"/>
    <x v="0"/>
    <x v="0"/>
    <s v="Tesseramento"/>
    <x v="0"/>
    <x v="0"/>
    <x v="0"/>
    <m/>
  </r>
  <r>
    <n v="138935"/>
    <x v="0"/>
    <x v="0"/>
    <x v="0"/>
    <x v="0"/>
    <x v="8"/>
    <x v="13"/>
    <x v="0"/>
    <x v="0"/>
    <s v="Tesseramento"/>
    <x v="0"/>
    <x v="3"/>
    <x v="0"/>
    <m/>
  </r>
  <r>
    <n v="234204"/>
    <x v="0"/>
    <x v="0"/>
    <x v="1"/>
    <x v="1"/>
    <x v="8"/>
    <x v="13"/>
    <x v="0"/>
    <x v="0"/>
    <s v="Tesseramento"/>
    <x v="0"/>
    <x v="3"/>
    <x v="0"/>
    <m/>
  </r>
  <r>
    <n v="234206"/>
    <x v="0"/>
    <x v="0"/>
    <x v="1"/>
    <x v="1"/>
    <x v="8"/>
    <x v="13"/>
    <x v="0"/>
    <x v="0"/>
    <s v="Tesseramento"/>
    <x v="0"/>
    <x v="3"/>
    <x v="0"/>
    <m/>
  </r>
  <r>
    <n v="99381"/>
    <x v="0"/>
    <x v="0"/>
    <x v="0"/>
    <x v="0"/>
    <x v="8"/>
    <x v="13"/>
    <x v="0"/>
    <x v="0"/>
    <s v="Tesseramento"/>
    <x v="0"/>
    <x v="0"/>
    <x v="0"/>
    <m/>
  </r>
  <r>
    <n v="113735"/>
    <x v="0"/>
    <x v="0"/>
    <x v="0"/>
    <x v="1"/>
    <x v="8"/>
    <x v="13"/>
    <x v="0"/>
    <x v="1"/>
    <s v="Tesseramento"/>
    <x v="0"/>
    <x v="0"/>
    <x v="0"/>
    <m/>
  </r>
  <r>
    <n v="220471"/>
    <x v="1"/>
    <x v="0"/>
    <x v="0"/>
    <x v="3"/>
    <x v="8"/>
    <x v="13"/>
    <x v="0"/>
    <x v="0"/>
    <s v="Tesseramento"/>
    <x v="0"/>
    <x v="5"/>
    <x v="0"/>
    <m/>
  </r>
  <r>
    <n v="88061"/>
    <x v="0"/>
    <x v="0"/>
    <x v="0"/>
    <x v="0"/>
    <x v="8"/>
    <x v="13"/>
    <x v="0"/>
    <x v="0"/>
    <s v="Tesseramento"/>
    <x v="0"/>
    <x v="0"/>
    <x v="0"/>
    <m/>
  </r>
  <r>
    <n v="184523"/>
    <x v="0"/>
    <x v="0"/>
    <x v="0"/>
    <x v="1"/>
    <x v="8"/>
    <x v="13"/>
    <x v="0"/>
    <x v="0"/>
    <s v="Tesseramento"/>
    <x v="0"/>
    <x v="3"/>
    <x v="0"/>
    <m/>
  </r>
  <r>
    <n v="189864"/>
    <x v="0"/>
    <x v="0"/>
    <x v="0"/>
    <x v="1"/>
    <x v="8"/>
    <x v="13"/>
    <x v="0"/>
    <x v="1"/>
    <s v="Tesseramento"/>
    <x v="0"/>
    <x v="4"/>
    <x v="0"/>
    <m/>
  </r>
  <r>
    <n v="189865"/>
    <x v="0"/>
    <x v="0"/>
    <x v="0"/>
    <x v="1"/>
    <x v="8"/>
    <x v="13"/>
    <x v="0"/>
    <x v="0"/>
    <s v="Tesseramento"/>
    <x v="0"/>
    <x v="3"/>
    <x v="0"/>
    <m/>
  </r>
  <r>
    <n v="169994"/>
    <x v="0"/>
    <x v="0"/>
    <x v="0"/>
    <x v="1"/>
    <x v="8"/>
    <x v="13"/>
    <x v="0"/>
    <x v="1"/>
    <s v="Tesseramento"/>
    <x v="0"/>
    <x v="0"/>
    <x v="0"/>
    <m/>
  </r>
  <r>
    <n v="201235"/>
    <x v="1"/>
    <x v="0"/>
    <x v="0"/>
    <x v="0"/>
    <x v="8"/>
    <x v="13"/>
    <x v="0"/>
    <x v="0"/>
    <s v="Tesseramento"/>
    <x v="0"/>
    <x v="7"/>
    <x v="0"/>
    <m/>
  </r>
  <r>
    <n v="217356"/>
    <x v="0"/>
    <x v="0"/>
    <x v="0"/>
    <x v="0"/>
    <x v="6"/>
    <x v="354"/>
    <x v="0"/>
    <x v="0"/>
    <s v="Tesseramento"/>
    <x v="0"/>
    <x v="4"/>
    <x v="0"/>
    <m/>
  </r>
  <r>
    <n v="196072"/>
    <x v="0"/>
    <x v="0"/>
    <x v="0"/>
    <x v="0"/>
    <x v="6"/>
    <x v="354"/>
    <x v="0"/>
    <x v="0"/>
    <s v="Tesseramento"/>
    <x v="0"/>
    <x v="0"/>
    <x v="0"/>
    <m/>
  </r>
  <r>
    <n v="60199"/>
    <x v="0"/>
    <x v="0"/>
    <x v="0"/>
    <x v="0"/>
    <x v="6"/>
    <x v="354"/>
    <x v="0"/>
    <x v="0"/>
    <s v="Tesseramento"/>
    <x v="0"/>
    <x v="3"/>
    <x v="0"/>
    <m/>
  </r>
  <r>
    <n v="160796"/>
    <x v="0"/>
    <x v="0"/>
    <x v="0"/>
    <x v="0"/>
    <x v="6"/>
    <x v="354"/>
    <x v="0"/>
    <x v="0"/>
    <s v="Tesseramento"/>
    <x v="0"/>
    <x v="1"/>
    <x v="0"/>
    <m/>
  </r>
  <r>
    <n v="160795"/>
    <x v="0"/>
    <x v="0"/>
    <x v="0"/>
    <x v="0"/>
    <x v="6"/>
    <x v="354"/>
    <x v="0"/>
    <x v="0"/>
    <s v="Tesseramento"/>
    <x v="0"/>
    <x v="3"/>
    <x v="0"/>
    <m/>
  </r>
  <r>
    <n v="203366"/>
    <x v="0"/>
    <x v="0"/>
    <x v="0"/>
    <x v="0"/>
    <x v="6"/>
    <x v="354"/>
    <x v="0"/>
    <x v="0"/>
    <s v="Tesseramento"/>
    <x v="0"/>
    <x v="0"/>
    <x v="0"/>
    <m/>
  </r>
  <r>
    <n v="72227"/>
    <x v="0"/>
    <x v="0"/>
    <x v="0"/>
    <x v="0"/>
    <x v="6"/>
    <x v="354"/>
    <x v="0"/>
    <x v="0"/>
    <s v="Tesseramento"/>
    <x v="0"/>
    <x v="0"/>
    <x v="0"/>
    <m/>
  </r>
  <r>
    <n v="62404"/>
    <x v="0"/>
    <x v="0"/>
    <x v="0"/>
    <x v="0"/>
    <x v="6"/>
    <x v="354"/>
    <x v="0"/>
    <x v="0"/>
    <s v="Tesseramento"/>
    <x v="0"/>
    <x v="3"/>
    <x v="0"/>
    <m/>
  </r>
  <r>
    <n v="110423"/>
    <x v="0"/>
    <x v="0"/>
    <x v="0"/>
    <x v="0"/>
    <x v="0"/>
    <x v="100"/>
    <x v="0"/>
    <x v="0"/>
    <s v="Tesseramento"/>
    <x v="0"/>
    <x v="0"/>
    <x v="0"/>
    <m/>
  </r>
  <r>
    <n v="119766"/>
    <x v="0"/>
    <x v="0"/>
    <x v="0"/>
    <x v="0"/>
    <x v="0"/>
    <x v="100"/>
    <x v="0"/>
    <x v="1"/>
    <s v="Tesseramento"/>
    <x v="0"/>
    <x v="0"/>
    <x v="0"/>
    <m/>
  </r>
  <r>
    <n v="97798"/>
    <x v="0"/>
    <x v="0"/>
    <x v="0"/>
    <x v="4"/>
    <x v="0"/>
    <x v="100"/>
    <x v="0"/>
    <x v="0"/>
    <s v="Tesseramento"/>
    <x v="0"/>
    <x v="3"/>
    <x v="0"/>
    <m/>
  </r>
  <r>
    <n v="106099"/>
    <x v="0"/>
    <x v="0"/>
    <x v="0"/>
    <x v="0"/>
    <x v="0"/>
    <x v="100"/>
    <x v="0"/>
    <x v="1"/>
    <s v="Tesseramento"/>
    <x v="0"/>
    <x v="0"/>
    <x v="0"/>
    <m/>
  </r>
  <r>
    <n v="95668"/>
    <x v="0"/>
    <x v="0"/>
    <x v="0"/>
    <x v="0"/>
    <x v="0"/>
    <x v="100"/>
    <x v="0"/>
    <x v="0"/>
    <s v="Tesseramento"/>
    <x v="0"/>
    <x v="0"/>
    <x v="0"/>
    <m/>
  </r>
  <r>
    <n v="94455"/>
    <x v="0"/>
    <x v="0"/>
    <x v="0"/>
    <x v="0"/>
    <x v="0"/>
    <x v="100"/>
    <x v="0"/>
    <x v="0"/>
    <s v="Tesseramento"/>
    <x v="0"/>
    <x v="0"/>
    <x v="0"/>
    <m/>
  </r>
  <r>
    <n v="199881"/>
    <x v="0"/>
    <x v="0"/>
    <x v="0"/>
    <x v="0"/>
    <x v="0"/>
    <x v="100"/>
    <x v="0"/>
    <x v="0"/>
    <s v="Tesseramento"/>
    <x v="0"/>
    <x v="0"/>
    <x v="0"/>
    <m/>
  </r>
  <r>
    <n v="39318"/>
    <x v="0"/>
    <x v="0"/>
    <x v="0"/>
    <x v="0"/>
    <x v="0"/>
    <x v="100"/>
    <x v="0"/>
    <x v="0"/>
    <s v="Tesseramento"/>
    <x v="0"/>
    <x v="1"/>
    <x v="0"/>
    <m/>
  </r>
  <r>
    <n v="108093"/>
    <x v="0"/>
    <x v="0"/>
    <x v="0"/>
    <x v="0"/>
    <x v="0"/>
    <x v="100"/>
    <x v="0"/>
    <x v="0"/>
    <s v="Tesseramento"/>
    <x v="0"/>
    <x v="0"/>
    <x v="0"/>
    <m/>
  </r>
  <r>
    <n v="31084"/>
    <x v="0"/>
    <x v="0"/>
    <x v="0"/>
    <x v="0"/>
    <x v="0"/>
    <x v="100"/>
    <x v="0"/>
    <x v="0"/>
    <s v="Tesseramento"/>
    <x v="0"/>
    <x v="0"/>
    <x v="0"/>
    <m/>
  </r>
  <r>
    <n v="200258"/>
    <x v="0"/>
    <x v="1"/>
    <x v="0"/>
    <x v="0"/>
    <x v="0"/>
    <x v="100"/>
    <x v="0"/>
    <x v="1"/>
    <s v="Tesseramento"/>
    <x v="0"/>
    <x v="0"/>
    <x v="0"/>
    <m/>
  </r>
  <r>
    <n v="79800"/>
    <x v="0"/>
    <x v="0"/>
    <x v="0"/>
    <x v="0"/>
    <x v="0"/>
    <x v="100"/>
    <x v="0"/>
    <x v="1"/>
    <s v="Tesseramento"/>
    <x v="0"/>
    <x v="4"/>
    <x v="0"/>
    <m/>
  </r>
  <r>
    <n v="9337"/>
    <x v="0"/>
    <x v="0"/>
    <x v="0"/>
    <x v="0"/>
    <x v="0"/>
    <x v="100"/>
    <x v="0"/>
    <x v="0"/>
    <s v="Tesseramento"/>
    <x v="0"/>
    <x v="3"/>
    <x v="0"/>
    <m/>
  </r>
  <r>
    <n v="119502"/>
    <x v="0"/>
    <x v="0"/>
    <x v="0"/>
    <x v="3"/>
    <x v="0"/>
    <x v="100"/>
    <x v="0"/>
    <x v="0"/>
    <s v="Tesseramento"/>
    <x v="0"/>
    <x v="4"/>
    <x v="0"/>
    <m/>
  </r>
  <r>
    <n v="36397"/>
    <x v="0"/>
    <x v="0"/>
    <x v="0"/>
    <x v="0"/>
    <x v="0"/>
    <x v="100"/>
    <x v="0"/>
    <x v="0"/>
    <s v="Tesseramento"/>
    <x v="0"/>
    <x v="3"/>
    <x v="0"/>
    <m/>
  </r>
  <r>
    <n v="163408"/>
    <x v="0"/>
    <x v="0"/>
    <x v="0"/>
    <x v="0"/>
    <x v="0"/>
    <x v="100"/>
    <x v="0"/>
    <x v="0"/>
    <s v="Tesseramento"/>
    <x v="0"/>
    <x v="0"/>
    <x v="0"/>
    <m/>
  </r>
  <r>
    <n v="82002"/>
    <x v="0"/>
    <x v="0"/>
    <x v="0"/>
    <x v="1"/>
    <x v="0"/>
    <x v="100"/>
    <x v="0"/>
    <x v="0"/>
    <s v="Tesseramento"/>
    <x v="0"/>
    <x v="4"/>
    <x v="0"/>
    <m/>
  </r>
  <r>
    <n v="16255"/>
    <x v="0"/>
    <x v="0"/>
    <x v="0"/>
    <x v="0"/>
    <x v="0"/>
    <x v="100"/>
    <x v="0"/>
    <x v="1"/>
    <s v="Tesseramento"/>
    <x v="0"/>
    <x v="4"/>
    <x v="0"/>
    <m/>
  </r>
  <r>
    <n v="168144"/>
    <x v="0"/>
    <x v="0"/>
    <x v="0"/>
    <x v="0"/>
    <x v="0"/>
    <x v="100"/>
    <x v="0"/>
    <x v="0"/>
    <s v="Tesseramento"/>
    <x v="0"/>
    <x v="1"/>
    <x v="0"/>
    <m/>
  </r>
  <r>
    <n v="2870"/>
    <x v="0"/>
    <x v="0"/>
    <x v="0"/>
    <x v="0"/>
    <x v="0"/>
    <x v="100"/>
    <x v="0"/>
    <x v="1"/>
    <s v="Tesseramento"/>
    <x v="0"/>
    <x v="0"/>
    <x v="0"/>
    <m/>
  </r>
  <r>
    <n v="113035"/>
    <x v="0"/>
    <x v="0"/>
    <x v="0"/>
    <x v="0"/>
    <x v="0"/>
    <x v="100"/>
    <x v="0"/>
    <x v="1"/>
    <s v="Tesseramento"/>
    <x v="0"/>
    <x v="4"/>
    <x v="0"/>
    <m/>
  </r>
  <r>
    <n v="207064"/>
    <x v="0"/>
    <x v="1"/>
    <x v="0"/>
    <x v="0"/>
    <x v="0"/>
    <x v="100"/>
    <x v="0"/>
    <x v="0"/>
    <s v="Tesseramento"/>
    <x v="0"/>
    <x v="3"/>
    <x v="0"/>
    <m/>
  </r>
  <r>
    <n v="9042"/>
    <x v="0"/>
    <x v="0"/>
    <x v="0"/>
    <x v="0"/>
    <x v="0"/>
    <x v="100"/>
    <x v="0"/>
    <x v="0"/>
    <s v="Tesseramento"/>
    <x v="0"/>
    <x v="3"/>
    <x v="0"/>
    <m/>
  </r>
  <r>
    <n v="182349"/>
    <x v="0"/>
    <x v="0"/>
    <x v="0"/>
    <x v="0"/>
    <x v="0"/>
    <x v="100"/>
    <x v="0"/>
    <x v="0"/>
    <s v="Tesseramento"/>
    <x v="0"/>
    <x v="3"/>
    <x v="0"/>
    <m/>
  </r>
  <r>
    <n v="193920"/>
    <x v="0"/>
    <x v="1"/>
    <x v="0"/>
    <x v="0"/>
    <x v="0"/>
    <x v="100"/>
    <x v="0"/>
    <x v="0"/>
    <s v="Tesseramento"/>
    <x v="0"/>
    <x v="0"/>
    <x v="0"/>
    <m/>
  </r>
  <r>
    <n v="151452"/>
    <x v="0"/>
    <x v="0"/>
    <x v="0"/>
    <x v="0"/>
    <x v="0"/>
    <x v="100"/>
    <x v="0"/>
    <x v="0"/>
    <s v="Tesseramento"/>
    <x v="0"/>
    <x v="3"/>
    <x v="0"/>
    <m/>
  </r>
  <r>
    <n v="127420"/>
    <x v="0"/>
    <x v="0"/>
    <x v="0"/>
    <x v="1"/>
    <x v="0"/>
    <x v="100"/>
    <x v="0"/>
    <x v="0"/>
    <s v="Tesseramento"/>
    <x v="0"/>
    <x v="4"/>
    <x v="0"/>
    <m/>
  </r>
  <r>
    <n v="127421"/>
    <x v="0"/>
    <x v="0"/>
    <x v="0"/>
    <x v="1"/>
    <x v="0"/>
    <x v="100"/>
    <x v="0"/>
    <x v="0"/>
    <s v="Tesseramento"/>
    <x v="0"/>
    <x v="1"/>
    <x v="0"/>
    <m/>
  </r>
  <r>
    <n v="39178"/>
    <x v="0"/>
    <x v="0"/>
    <x v="0"/>
    <x v="0"/>
    <x v="0"/>
    <x v="100"/>
    <x v="0"/>
    <x v="1"/>
    <s v="Tesseramento"/>
    <x v="0"/>
    <x v="3"/>
    <x v="0"/>
    <m/>
  </r>
  <r>
    <n v="6061"/>
    <x v="0"/>
    <x v="0"/>
    <x v="0"/>
    <x v="0"/>
    <x v="0"/>
    <x v="100"/>
    <x v="0"/>
    <x v="1"/>
    <s v="Tesseramento"/>
    <x v="0"/>
    <x v="0"/>
    <x v="0"/>
    <m/>
  </r>
  <r>
    <n v="117557"/>
    <x v="0"/>
    <x v="0"/>
    <x v="0"/>
    <x v="0"/>
    <x v="0"/>
    <x v="100"/>
    <x v="0"/>
    <x v="0"/>
    <s v="Tesseramento"/>
    <x v="0"/>
    <x v="3"/>
    <x v="0"/>
    <m/>
  </r>
  <r>
    <n v="152585"/>
    <x v="0"/>
    <x v="0"/>
    <x v="0"/>
    <x v="0"/>
    <x v="0"/>
    <x v="100"/>
    <x v="0"/>
    <x v="1"/>
    <s v="Tesseramento"/>
    <x v="0"/>
    <x v="4"/>
    <x v="0"/>
    <m/>
  </r>
  <r>
    <n v="30090"/>
    <x v="0"/>
    <x v="0"/>
    <x v="0"/>
    <x v="4"/>
    <x v="0"/>
    <x v="100"/>
    <x v="0"/>
    <x v="0"/>
    <s v="Tesseramento"/>
    <x v="0"/>
    <x v="4"/>
    <x v="0"/>
    <m/>
  </r>
  <r>
    <n v="62153"/>
    <x v="0"/>
    <x v="0"/>
    <x v="0"/>
    <x v="0"/>
    <x v="0"/>
    <x v="100"/>
    <x v="0"/>
    <x v="1"/>
    <s v="Tesseramento"/>
    <x v="0"/>
    <x v="0"/>
    <x v="0"/>
    <m/>
  </r>
  <r>
    <n v="139541"/>
    <x v="0"/>
    <x v="0"/>
    <x v="0"/>
    <x v="0"/>
    <x v="0"/>
    <x v="100"/>
    <x v="0"/>
    <x v="1"/>
    <s v="Tesseramento"/>
    <x v="0"/>
    <x v="0"/>
    <x v="0"/>
    <m/>
  </r>
  <r>
    <n v="220643"/>
    <x v="1"/>
    <x v="1"/>
    <x v="0"/>
    <x v="2"/>
    <x v="0"/>
    <x v="100"/>
    <x v="0"/>
    <x v="0"/>
    <s v="Tesseramento"/>
    <x v="0"/>
    <x v="7"/>
    <x v="0"/>
    <m/>
  </r>
  <r>
    <n v="61501"/>
    <x v="0"/>
    <x v="0"/>
    <x v="0"/>
    <x v="0"/>
    <x v="0"/>
    <x v="100"/>
    <x v="0"/>
    <x v="0"/>
    <s v="Tesseramento"/>
    <x v="0"/>
    <x v="4"/>
    <x v="0"/>
    <m/>
  </r>
  <r>
    <n v="41024"/>
    <x v="0"/>
    <x v="0"/>
    <x v="0"/>
    <x v="0"/>
    <x v="0"/>
    <x v="100"/>
    <x v="0"/>
    <x v="1"/>
    <s v="Tesseramento"/>
    <x v="0"/>
    <x v="3"/>
    <x v="0"/>
    <m/>
  </r>
  <r>
    <n v="123112"/>
    <x v="0"/>
    <x v="0"/>
    <x v="0"/>
    <x v="0"/>
    <x v="0"/>
    <x v="100"/>
    <x v="0"/>
    <x v="0"/>
    <s v="Tesseramento"/>
    <x v="0"/>
    <x v="0"/>
    <x v="0"/>
    <m/>
  </r>
  <r>
    <n v="104670"/>
    <x v="0"/>
    <x v="0"/>
    <x v="0"/>
    <x v="0"/>
    <x v="7"/>
    <x v="135"/>
    <x v="0"/>
    <x v="0"/>
    <s v="Tesseramento"/>
    <x v="1"/>
    <x v="0"/>
    <x v="0"/>
    <m/>
  </r>
  <r>
    <n v="59692"/>
    <x v="0"/>
    <x v="0"/>
    <x v="0"/>
    <x v="1"/>
    <x v="7"/>
    <x v="135"/>
    <x v="0"/>
    <x v="1"/>
    <s v="Tesseramento"/>
    <x v="1"/>
    <x v="4"/>
    <x v="0"/>
    <m/>
  </r>
  <r>
    <n v="60745"/>
    <x v="0"/>
    <x v="0"/>
    <x v="0"/>
    <x v="0"/>
    <x v="7"/>
    <x v="135"/>
    <x v="0"/>
    <x v="0"/>
    <s v="Tesseramento"/>
    <x v="1"/>
    <x v="4"/>
    <x v="0"/>
    <m/>
  </r>
  <r>
    <n v="66259"/>
    <x v="0"/>
    <x v="0"/>
    <x v="0"/>
    <x v="1"/>
    <x v="7"/>
    <x v="135"/>
    <x v="0"/>
    <x v="1"/>
    <s v="Tesseramento"/>
    <x v="1"/>
    <x v="4"/>
    <x v="0"/>
    <m/>
  </r>
  <r>
    <n v="230418"/>
    <x v="0"/>
    <x v="0"/>
    <x v="0"/>
    <x v="0"/>
    <x v="7"/>
    <x v="168"/>
    <x v="0"/>
    <x v="0"/>
    <s v="Tesseramento"/>
    <x v="1"/>
    <x v="1"/>
    <x v="0"/>
    <m/>
  </r>
  <r>
    <n v="32392"/>
    <x v="0"/>
    <x v="0"/>
    <x v="0"/>
    <x v="0"/>
    <x v="1"/>
    <x v="73"/>
    <x v="0"/>
    <x v="0"/>
    <s v="Tesseramento"/>
    <x v="1"/>
    <x v="4"/>
    <x v="0"/>
    <m/>
  </r>
  <r>
    <n v="32395"/>
    <x v="0"/>
    <x v="0"/>
    <x v="0"/>
    <x v="0"/>
    <x v="1"/>
    <x v="73"/>
    <x v="0"/>
    <x v="0"/>
    <s v="Tesseramento"/>
    <x v="1"/>
    <x v="4"/>
    <x v="0"/>
    <m/>
  </r>
  <r>
    <n v="230593"/>
    <x v="0"/>
    <x v="0"/>
    <x v="0"/>
    <x v="1"/>
    <x v="7"/>
    <x v="168"/>
    <x v="0"/>
    <x v="0"/>
    <s v="Tesseramento"/>
    <x v="1"/>
    <x v="1"/>
    <x v="0"/>
    <m/>
  </r>
  <r>
    <n v="32407"/>
    <x v="0"/>
    <x v="0"/>
    <x v="0"/>
    <x v="0"/>
    <x v="1"/>
    <x v="73"/>
    <x v="0"/>
    <x v="0"/>
    <s v="Tesseramento"/>
    <x v="1"/>
    <x v="4"/>
    <x v="0"/>
    <m/>
  </r>
  <r>
    <n v="11483"/>
    <x v="0"/>
    <x v="0"/>
    <x v="2"/>
    <x v="4"/>
    <x v="15"/>
    <x v="247"/>
    <x v="0"/>
    <x v="1"/>
    <s v="Tesseramento"/>
    <x v="1"/>
    <x v="4"/>
    <x v="0"/>
    <m/>
  </r>
  <r>
    <n v="219602"/>
    <x v="0"/>
    <x v="0"/>
    <x v="0"/>
    <x v="1"/>
    <x v="7"/>
    <x v="168"/>
    <x v="0"/>
    <x v="0"/>
    <s v="Tesseramento"/>
    <x v="1"/>
    <x v="3"/>
    <x v="0"/>
    <m/>
  </r>
  <r>
    <n v="79919"/>
    <x v="0"/>
    <x v="0"/>
    <x v="0"/>
    <x v="0"/>
    <x v="7"/>
    <x v="168"/>
    <x v="0"/>
    <x v="0"/>
    <s v="Tesseramento"/>
    <x v="1"/>
    <x v="0"/>
    <x v="0"/>
    <m/>
  </r>
  <r>
    <n v="73220"/>
    <x v="0"/>
    <x v="0"/>
    <x v="0"/>
    <x v="1"/>
    <x v="7"/>
    <x v="168"/>
    <x v="0"/>
    <x v="0"/>
    <s v="Tesseramento"/>
    <x v="1"/>
    <x v="3"/>
    <x v="0"/>
    <m/>
  </r>
  <r>
    <n v="217102"/>
    <x v="0"/>
    <x v="0"/>
    <x v="0"/>
    <x v="0"/>
    <x v="1"/>
    <x v="73"/>
    <x v="0"/>
    <x v="0"/>
    <s v="Tesseramento"/>
    <x v="1"/>
    <x v="4"/>
    <x v="0"/>
    <m/>
  </r>
  <r>
    <n v="186300"/>
    <x v="0"/>
    <x v="0"/>
    <x v="0"/>
    <x v="0"/>
    <x v="1"/>
    <x v="73"/>
    <x v="0"/>
    <x v="0"/>
    <s v="Tesseramento"/>
    <x v="1"/>
    <x v="0"/>
    <x v="0"/>
    <m/>
  </r>
  <r>
    <n v="142580"/>
    <x v="0"/>
    <x v="0"/>
    <x v="0"/>
    <x v="0"/>
    <x v="1"/>
    <x v="73"/>
    <x v="0"/>
    <x v="0"/>
    <s v="Tesseramento"/>
    <x v="1"/>
    <x v="0"/>
    <x v="0"/>
    <m/>
  </r>
  <r>
    <n v="191998"/>
    <x v="0"/>
    <x v="0"/>
    <x v="0"/>
    <x v="0"/>
    <x v="1"/>
    <x v="73"/>
    <x v="0"/>
    <x v="0"/>
    <s v="Tesseramento"/>
    <x v="1"/>
    <x v="0"/>
    <x v="0"/>
    <m/>
  </r>
  <r>
    <n v="53764"/>
    <x v="0"/>
    <x v="0"/>
    <x v="0"/>
    <x v="0"/>
    <x v="1"/>
    <x v="73"/>
    <x v="0"/>
    <x v="1"/>
    <s v="Tesseramento"/>
    <x v="1"/>
    <x v="4"/>
    <x v="0"/>
    <m/>
  </r>
  <r>
    <n v="126378"/>
    <x v="0"/>
    <x v="0"/>
    <x v="0"/>
    <x v="0"/>
    <x v="1"/>
    <x v="73"/>
    <x v="0"/>
    <x v="0"/>
    <s v="Tesseramento"/>
    <x v="1"/>
    <x v="4"/>
    <x v="0"/>
    <m/>
  </r>
  <r>
    <n v="180431"/>
    <x v="0"/>
    <x v="1"/>
    <x v="0"/>
    <x v="0"/>
    <x v="1"/>
    <x v="73"/>
    <x v="0"/>
    <x v="0"/>
    <s v="Tesseramento"/>
    <x v="1"/>
    <x v="0"/>
    <x v="0"/>
    <m/>
  </r>
  <r>
    <n v="226110"/>
    <x v="1"/>
    <x v="0"/>
    <x v="0"/>
    <x v="0"/>
    <x v="1"/>
    <x v="73"/>
    <x v="0"/>
    <x v="0"/>
    <s v="Tesseramento"/>
    <x v="1"/>
    <x v="5"/>
    <x v="0"/>
    <m/>
  </r>
  <r>
    <n v="103285"/>
    <x v="0"/>
    <x v="0"/>
    <x v="0"/>
    <x v="0"/>
    <x v="1"/>
    <x v="73"/>
    <x v="0"/>
    <x v="0"/>
    <s v="Tesseramento"/>
    <x v="1"/>
    <x v="4"/>
    <x v="0"/>
    <m/>
  </r>
  <r>
    <n v="143914"/>
    <x v="0"/>
    <x v="0"/>
    <x v="0"/>
    <x v="0"/>
    <x v="1"/>
    <x v="73"/>
    <x v="0"/>
    <x v="0"/>
    <s v="Tesseramento"/>
    <x v="1"/>
    <x v="3"/>
    <x v="0"/>
    <m/>
  </r>
  <r>
    <n v="53693"/>
    <x v="0"/>
    <x v="0"/>
    <x v="0"/>
    <x v="0"/>
    <x v="1"/>
    <x v="73"/>
    <x v="0"/>
    <x v="0"/>
    <s v="Tesseramento"/>
    <x v="1"/>
    <x v="4"/>
    <x v="0"/>
    <m/>
  </r>
  <r>
    <n v="87343"/>
    <x v="0"/>
    <x v="0"/>
    <x v="0"/>
    <x v="0"/>
    <x v="1"/>
    <x v="73"/>
    <x v="0"/>
    <x v="0"/>
    <s v="Tesseramento"/>
    <x v="1"/>
    <x v="4"/>
    <x v="0"/>
    <m/>
  </r>
  <r>
    <n v="82815"/>
    <x v="0"/>
    <x v="0"/>
    <x v="0"/>
    <x v="0"/>
    <x v="1"/>
    <x v="73"/>
    <x v="0"/>
    <x v="0"/>
    <s v="Tesseramento"/>
    <x v="1"/>
    <x v="4"/>
    <x v="0"/>
    <m/>
  </r>
  <r>
    <n v="127205"/>
    <x v="0"/>
    <x v="0"/>
    <x v="0"/>
    <x v="0"/>
    <x v="1"/>
    <x v="73"/>
    <x v="0"/>
    <x v="0"/>
    <s v="Tesseramento"/>
    <x v="1"/>
    <x v="4"/>
    <x v="0"/>
    <m/>
  </r>
  <r>
    <n v="32481"/>
    <x v="0"/>
    <x v="0"/>
    <x v="0"/>
    <x v="0"/>
    <x v="1"/>
    <x v="73"/>
    <x v="0"/>
    <x v="1"/>
    <s v="Tesseramento"/>
    <x v="1"/>
    <x v="4"/>
    <x v="0"/>
    <m/>
  </r>
  <r>
    <n v="231831"/>
    <x v="0"/>
    <x v="0"/>
    <x v="0"/>
    <x v="1"/>
    <x v="7"/>
    <x v="168"/>
    <x v="0"/>
    <x v="0"/>
    <s v="Tesseramento"/>
    <x v="1"/>
    <x v="1"/>
    <x v="0"/>
    <m/>
  </r>
  <r>
    <n v="223692"/>
    <x v="0"/>
    <x v="0"/>
    <x v="0"/>
    <x v="0"/>
    <x v="7"/>
    <x v="168"/>
    <x v="0"/>
    <x v="0"/>
    <s v="Tesseramento"/>
    <x v="1"/>
    <x v="0"/>
    <x v="0"/>
    <m/>
  </r>
  <r>
    <n v="234153"/>
    <x v="0"/>
    <x v="1"/>
    <x v="1"/>
    <x v="1"/>
    <x v="0"/>
    <x v="96"/>
    <x v="0"/>
    <x v="1"/>
    <s v="Tesseramento"/>
    <x v="0"/>
    <x v="0"/>
    <x v="0"/>
    <m/>
  </r>
  <r>
    <n v="117682"/>
    <x v="0"/>
    <x v="0"/>
    <x v="0"/>
    <x v="0"/>
    <x v="7"/>
    <x v="135"/>
    <x v="0"/>
    <x v="0"/>
    <s v="Tesseramento"/>
    <x v="1"/>
    <x v="3"/>
    <x v="0"/>
    <m/>
  </r>
  <r>
    <n v="109564"/>
    <x v="0"/>
    <x v="0"/>
    <x v="0"/>
    <x v="0"/>
    <x v="7"/>
    <x v="168"/>
    <x v="0"/>
    <x v="0"/>
    <s v="Tesseramento"/>
    <x v="1"/>
    <x v="0"/>
    <x v="0"/>
    <m/>
  </r>
  <r>
    <n v="120910"/>
    <x v="0"/>
    <x v="0"/>
    <x v="0"/>
    <x v="1"/>
    <x v="7"/>
    <x v="168"/>
    <x v="0"/>
    <x v="1"/>
    <s v="Tesseramento"/>
    <x v="1"/>
    <x v="0"/>
    <x v="0"/>
    <m/>
  </r>
  <r>
    <n v="181888"/>
    <x v="1"/>
    <x v="0"/>
    <x v="0"/>
    <x v="1"/>
    <x v="7"/>
    <x v="168"/>
    <x v="0"/>
    <x v="1"/>
    <s v="Tesseramento"/>
    <x v="1"/>
    <x v="5"/>
    <x v="0"/>
    <m/>
  </r>
  <r>
    <n v="157819"/>
    <x v="1"/>
    <x v="0"/>
    <x v="0"/>
    <x v="1"/>
    <x v="7"/>
    <x v="168"/>
    <x v="0"/>
    <x v="1"/>
    <s v="Tesseramento"/>
    <x v="1"/>
    <x v="7"/>
    <x v="0"/>
    <m/>
  </r>
  <r>
    <n v="209955"/>
    <x v="0"/>
    <x v="0"/>
    <x v="0"/>
    <x v="0"/>
    <x v="7"/>
    <x v="168"/>
    <x v="0"/>
    <x v="0"/>
    <s v="Tesseramento"/>
    <x v="1"/>
    <x v="0"/>
    <x v="0"/>
    <m/>
  </r>
  <r>
    <n v="153114"/>
    <x v="0"/>
    <x v="0"/>
    <x v="0"/>
    <x v="0"/>
    <x v="7"/>
    <x v="168"/>
    <x v="0"/>
    <x v="0"/>
    <s v="Tesseramento"/>
    <x v="1"/>
    <x v="0"/>
    <x v="0"/>
    <m/>
  </r>
  <r>
    <n v="227162"/>
    <x v="0"/>
    <x v="0"/>
    <x v="0"/>
    <x v="1"/>
    <x v="7"/>
    <x v="210"/>
    <x v="0"/>
    <x v="0"/>
    <s v="Tesseramento"/>
    <x v="0"/>
    <x v="3"/>
    <x v="0"/>
    <m/>
  </r>
  <r>
    <n v="61381"/>
    <x v="0"/>
    <x v="0"/>
    <x v="0"/>
    <x v="0"/>
    <x v="7"/>
    <x v="210"/>
    <x v="0"/>
    <x v="0"/>
    <s v="Tesseramento"/>
    <x v="0"/>
    <x v="0"/>
    <x v="0"/>
    <m/>
  </r>
  <r>
    <n v="200401"/>
    <x v="0"/>
    <x v="0"/>
    <x v="0"/>
    <x v="0"/>
    <x v="7"/>
    <x v="168"/>
    <x v="0"/>
    <x v="0"/>
    <s v="Tesseramento"/>
    <x v="1"/>
    <x v="0"/>
    <x v="0"/>
    <m/>
  </r>
  <r>
    <n v="187078"/>
    <x v="0"/>
    <x v="0"/>
    <x v="0"/>
    <x v="0"/>
    <x v="7"/>
    <x v="168"/>
    <x v="0"/>
    <x v="1"/>
    <s v="Tesseramento"/>
    <x v="1"/>
    <x v="3"/>
    <x v="0"/>
    <m/>
  </r>
  <r>
    <n v="197574"/>
    <x v="0"/>
    <x v="0"/>
    <x v="0"/>
    <x v="0"/>
    <x v="7"/>
    <x v="168"/>
    <x v="0"/>
    <x v="0"/>
    <s v="Tesseramento"/>
    <x v="1"/>
    <x v="3"/>
    <x v="0"/>
    <m/>
  </r>
  <r>
    <n v="159675"/>
    <x v="0"/>
    <x v="0"/>
    <x v="0"/>
    <x v="0"/>
    <x v="7"/>
    <x v="168"/>
    <x v="0"/>
    <x v="0"/>
    <s v="Tesseramento"/>
    <x v="1"/>
    <x v="3"/>
    <x v="0"/>
    <m/>
  </r>
  <r>
    <n v="158981"/>
    <x v="0"/>
    <x v="0"/>
    <x v="0"/>
    <x v="0"/>
    <x v="7"/>
    <x v="168"/>
    <x v="0"/>
    <x v="0"/>
    <s v="Tesseramento"/>
    <x v="1"/>
    <x v="1"/>
    <x v="0"/>
    <m/>
  </r>
  <r>
    <n v="96802"/>
    <x v="0"/>
    <x v="0"/>
    <x v="0"/>
    <x v="0"/>
    <x v="7"/>
    <x v="168"/>
    <x v="0"/>
    <x v="0"/>
    <s v="Tesseramento"/>
    <x v="1"/>
    <x v="4"/>
    <x v="0"/>
    <m/>
  </r>
  <r>
    <n v="228742"/>
    <x v="0"/>
    <x v="0"/>
    <x v="0"/>
    <x v="0"/>
    <x v="7"/>
    <x v="168"/>
    <x v="0"/>
    <x v="0"/>
    <s v="Tesseramento"/>
    <x v="1"/>
    <x v="4"/>
    <x v="0"/>
    <m/>
  </r>
  <r>
    <n v="6471"/>
    <x v="0"/>
    <x v="0"/>
    <x v="0"/>
    <x v="0"/>
    <x v="7"/>
    <x v="135"/>
    <x v="0"/>
    <x v="0"/>
    <s v="Tesseramento"/>
    <x v="1"/>
    <x v="4"/>
    <x v="0"/>
    <m/>
  </r>
  <r>
    <n v="174000"/>
    <x v="0"/>
    <x v="0"/>
    <x v="0"/>
    <x v="0"/>
    <x v="7"/>
    <x v="168"/>
    <x v="0"/>
    <x v="0"/>
    <s v="Tesseramento"/>
    <x v="1"/>
    <x v="0"/>
    <x v="0"/>
    <m/>
  </r>
  <r>
    <n v="234570"/>
    <x v="0"/>
    <x v="1"/>
    <x v="1"/>
    <x v="0"/>
    <x v="7"/>
    <x v="45"/>
    <x v="0"/>
    <x v="0"/>
    <s v="Tesseramento"/>
    <x v="1"/>
    <x v="3"/>
    <x v="0"/>
    <m/>
  </r>
  <r>
    <n v="186051"/>
    <x v="0"/>
    <x v="0"/>
    <x v="0"/>
    <x v="0"/>
    <x v="7"/>
    <x v="168"/>
    <x v="0"/>
    <x v="0"/>
    <s v="Tesseramento"/>
    <x v="1"/>
    <x v="0"/>
    <x v="0"/>
    <m/>
  </r>
  <r>
    <n v="216775"/>
    <x v="0"/>
    <x v="0"/>
    <x v="0"/>
    <x v="1"/>
    <x v="7"/>
    <x v="168"/>
    <x v="0"/>
    <x v="1"/>
    <s v="Tesseramento"/>
    <x v="1"/>
    <x v="4"/>
    <x v="0"/>
    <m/>
  </r>
  <r>
    <n v="216776"/>
    <x v="0"/>
    <x v="0"/>
    <x v="0"/>
    <x v="0"/>
    <x v="7"/>
    <x v="168"/>
    <x v="0"/>
    <x v="0"/>
    <s v="Tesseramento"/>
    <x v="1"/>
    <x v="4"/>
    <x v="0"/>
    <m/>
  </r>
  <r>
    <n v="101160"/>
    <x v="0"/>
    <x v="0"/>
    <x v="0"/>
    <x v="0"/>
    <x v="7"/>
    <x v="168"/>
    <x v="0"/>
    <x v="0"/>
    <s v="Tesseramento"/>
    <x v="1"/>
    <x v="0"/>
    <x v="0"/>
    <m/>
  </r>
  <r>
    <n v="214148"/>
    <x v="1"/>
    <x v="0"/>
    <x v="0"/>
    <x v="0"/>
    <x v="8"/>
    <x v="98"/>
    <x v="0"/>
    <x v="0"/>
    <s v="Tesseramento"/>
    <x v="0"/>
    <x v="6"/>
    <x v="0"/>
    <s v="B"/>
  </r>
  <r>
    <n v="226495"/>
    <x v="0"/>
    <x v="0"/>
    <x v="0"/>
    <x v="0"/>
    <x v="8"/>
    <x v="98"/>
    <x v="0"/>
    <x v="0"/>
    <s v="Tesseramento"/>
    <x v="0"/>
    <x v="0"/>
    <x v="0"/>
    <m/>
  </r>
  <r>
    <n v="152714"/>
    <x v="0"/>
    <x v="0"/>
    <x v="0"/>
    <x v="0"/>
    <x v="7"/>
    <x v="168"/>
    <x v="0"/>
    <x v="1"/>
    <s v="Tesseramento"/>
    <x v="1"/>
    <x v="3"/>
    <x v="0"/>
    <m/>
  </r>
  <r>
    <n v="171858"/>
    <x v="0"/>
    <x v="0"/>
    <x v="0"/>
    <x v="0"/>
    <x v="7"/>
    <x v="168"/>
    <x v="0"/>
    <x v="0"/>
    <s v="Tesseramento"/>
    <x v="1"/>
    <x v="4"/>
    <x v="0"/>
    <m/>
  </r>
  <r>
    <n v="171860"/>
    <x v="0"/>
    <x v="0"/>
    <x v="0"/>
    <x v="0"/>
    <x v="7"/>
    <x v="168"/>
    <x v="0"/>
    <x v="1"/>
    <s v="Tesseramento"/>
    <x v="1"/>
    <x v="4"/>
    <x v="0"/>
    <m/>
  </r>
  <r>
    <n v="203854"/>
    <x v="0"/>
    <x v="0"/>
    <x v="0"/>
    <x v="0"/>
    <x v="7"/>
    <x v="168"/>
    <x v="0"/>
    <x v="0"/>
    <s v="Tesseramento"/>
    <x v="1"/>
    <x v="0"/>
    <x v="0"/>
    <m/>
  </r>
  <r>
    <n v="62386"/>
    <x v="0"/>
    <x v="0"/>
    <x v="0"/>
    <x v="0"/>
    <x v="7"/>
    <x v="168"/>
    <x v="0"/>
    <x v="1"/>
    <s v="Tesseramento"/>
    <x v="1"/>
    <x v="3"/>
    <x v="0"/>
    <m/>
  </r>
  <r>
    <n v="18408"/>
    <x v="0"/>
    <x v="0"/>
    <x v="0"/>
    <x v="0"/>
    <x v="7"/>
    <x v="135"/>
    <x v="0"/>
    <x v="0"/>
    <s v="Tesseramento"/>
    <x v="1"/>
    <x v="3"/>
    <x v="0"/>
    <m/>
  </r>
  <r>
    <n v="230720"/>
    <x v="0"/>
    <x v="0"/>
    <x v="0"/>
    <x v="1"/>
    <x v="7"/>
    <x v="168"/>
    <x v="0"/>
    <x v="1"/>
    <s v="Tesseramento"/>
    <x v="1"/>
    <x v="0"/>
    <x v="0"/>
    <m/>
  </r>
  <r>
    <n v="36626"/>
    <x v="0"/>
    <x v="0"/>
    <x v="0"/>
    <x v="0"/>
    <x v="7"/>
    <x v="168"/>
    <x v="0"/>
    <x v="0"/>
    <s v="Tesseramento"/>
    <x v="1"/>
    <x v="0"/>
    <x v="0"/>
    <m/>
  </r>
  <r>
    <n v="109825"/>
    <x v="0"/>
    <x v="0"/>
    <x v="0"/>
    <x v="0"/>
    <x v="7"/>
    <x v="168"/>
    <x v="0"/>
    <x v="1"/>
    <s v="Tesseramento"/>
    <x v="1"/>
    <x v="4"/>
    <x v="0"/>
    <m/>
  </r>
  <r>
    <n v="153877"/>
    <x v="0"/>
    <x v="0"/>
    <x v="0"/>
    <x v="0"/>
    <x v="7"/>
    <x v="135"/>
    <x v="0"/>
    <x v="0"/>
    <s v="Tesseramento"/>
    <x v="1"/>
    <x v="1"/>
    <x v="0"/>
    <m/>
  </r>
  <r>
    <n v="179668"/>
    <x v="0"/>
    <x v="0"/>
    <x v="0"/>
    <x v="1"/>
    <x v="11"/>
    <x v="86"/>
    <x v="0"/>
    <x v="0"/>
    <s v="Tesseramento"/>
    <x v="0"/>
    <x v="3"/>
    <x v="0"/>
    <m/>
  </r>
  <r>
    <n v="175857"/>
    <x v="0"/>
    <x v="0"/>
    <x v="0"/>
    <x v="0"/>
    <x v="7"/>
    <x v="168"/>
    <x v="0"/>
    <x v="0"/>
    <s v="Tesseramento"/>
    <x v="1"/>
    <x v="0"/>
    <x v="0"/>
    <m/>
  </r>
  <r>
    <n v="200660"/>
    <x v="0"/>
    <x v="0"/>
    <x v="0"/>
    <x v="0"/>
    <x v="7"/>
    <x v="168"/>
    <x v="0"/>
    <x v="0"/>
    <s v="Tesseramento"/>
    <x v="1"/>
    <x v="3"/>
    <x v="0"/>
    <m/>
  </r>
  <r>
    <n v="22558"/>
    <x v="0"/>
    <x v="0"/>
    <x v="0"/>
    <x v="0"/>
    <x v="7"/>
    <x v="168"/>
    <x v="0"/>
    <x v="1"/>
    <s v="Tesseramento"/>
    <x v="1"/>
    <x v="4"/>
    <x v="0"/>
    <m/>
  </r>
  <r>
    <n v="234571"/>
    <x v="0"/>
    <x v="1"/>
    <x v="1"/>
    <x v="1"/>
    <x v="7"/>
    <x v="45"/>
    <x v="0"/>
    <x v="1"/>
    <s v="Tesseramento"/>
    <x v="1"/>
    <x v="0"/>
    <x v="0"/>
    <m/>
  </r>
  <r>
    <n v="193206"/>
    <x v="0"/>
    <x v="0"/>
    <x v="0"/>
    <x v="1"/>
    <x v="7"/>
    <x v="168"/>
    <x v="0"/>
    <x v="1"/>
    <s v="Tesseramento"/>
    <x v="1"/>
    <x v="4"/>
    <x v="0"/>
    <m/>
  </r>
  <r>
    <n v="119142"/>
    <x v="0"/>
    <x v="0"/>
    <x v="0"/>
    <x v="0"/>
    <x v="7"/>
    <x v="168"/>
    <x v="0"/>
    <x v="0"/>
    <s v="Tesseramento"/>
    <x v="1"/>
    <x v="0"/>
    <x v="0"/>
    <m/>
  </r>
  <r>
    <n v="234187"/>
    <x v="0"/>
    <x v="0"/>
    <x v="1"/>
    <x v="1"/>
    <x v="1"/>
    <x v="73"/>
    <x v="0"/>
    <x v="0"/>
    <s v="Tesseramento"/>
    <x v="1"/>
    <x v="1"/>
    <x v="0"/>
    <m/>
  </r>
  <r>
    <n v="165220"/>
    <x v="0"/>
    <x v="0"/>
    <x v="0"/>
    <x v="0"/>
    <x v="1"/>
    <x v="73"/>
    <x v="0"/>
    <x v="0"/>
    <s v="Tesseramento"/>
    <x v="1"/>
    <x v="3"/>
    <x v="0"/>
    <m/>
  </r>
  <r>
    <n v="33487"/>
    <x v="0"/>
    <x v="0"/>
    <x v="0"/>
    <x v="0"/>
    <x v="7"/>
    <x v="135"/>
    <x v="0"/>
    <x v="0"/>
    <s v="Tesseramento"/>
    <x v="1"/>
    <x v="3"/>
    <x v="0"/>
    <m/>
  </r>
  <r>
    <n v="186466"/>
    <x v="0"/>
    <x v="0"/>
    <x v="0"/>
    <x v="0"/>
    <x v="1"/>
    <x v="73"/>
    <x v="0"/>
    <x v="1"/>
    <s v="Tesseramento"/>
    <x v="1"/>
    <x v="4"/>
    <x v="0"/>
    <m/>
  </r>
  <r>
    <n v="157820"/>
    <x v="0"/>
    <x v="0"/>
    <x v="0"/>
    <x v="0"/>
    <x v="7"/>
    <x v="168"/>
    <x v="0"/>
    <x v="0"/>
    <s v="Tesseramento"/>
    <x v="1"/>
    <x v="4"/>
    <x v="0"/>
    <m/>
  </r>
  <r>
    <n v="88381"/>
    <x v="0"/>
    <x v="0"/>
    <x v="0"/>
    <x v="0"/>
    <x v="7"/>
    <x v="168"/>
    <x v="0"/>
    <x v="0"/>
    <s v="Tesseramento"/>
    <x v="1"/>
    <x v="4"/>
    <x v="0"/>
    <m/>
  </r>
  <r>
    <n v="49399"/>
    <x v="0"/>
    <x v="0"/>
    <x v="0"/>
    <x v="0"/>
    <x v="7"/>
    <x v="168"/>
    <x v="0"/>
    <x v="1"/>
    <s v="Tesseramento"/>
    <x v="1"/>
    <x v="4"/>
    <x v="0"/>
    <m/>
  </r>
  <r>
    <n v="218250"/>
    <x v="0"/>
    <x v="0"/>
    <x v="0"/>
    <x v="0"/>
    <x v="7"/>
    <x v="168"/>
    <x v="0"/>
    <x v="0"/>
    <s v="Tesseramento"/>
    <x v="1"/>
    <x v="0"/>
    <x v="0"/>
    <m/>
  </r>
  <r>
    <n v="199807"/>
    <x v="0"/>
    <x v="0"/>
    <x v="0"/>
    <x v="0"/>
    <x v="7"/>
    <x v="168"/>
    <x v="0"/>
    <x v="0"/>
    <s v="Tesseramento"/>
    <x v="1"/>
    <x v="4"/>
    <x v="0"/>
    <m/>
  </r>
  <r>
    <n v="71396"/>
    <x v="0"/>
    <x v="0"/>
    <x v="0"/>
    <x v="4"/>
    <x v="7"/>
    <x v="168"/>
    <x v="0"/>
    <x v="0"/>
    <s v="Tesseramento"/>
    <x v="1"/>
    <x v="0"/>
    <x v="0"/>
    <m/>
  </r>
  <r>
    <n v="177806"/>
    <x v="0"/>
    <x v="0"/>
    <x v="0"/>
    <x v="0"/>
    <x v="7"/>
    <x v="168"/>
    <x v="0"/>
    <x v="0"/>
    <s v="Tesseramento"/>
    <x v="1"/>
    <x v="0"/>
    <x v="0"/>
    <m/>
  </r>
  <r>
    <n v="153106"/>
    <x v="0"/>
    <x v="0"/>
    <x v="0"/>
    <x v="0"/>
    <x v="7"/>
    <x v="168"/>
    <x v="0"/>
    <x v="0"/>
    <s v="Tesseramento"/>
    <x v="1"/>
    <x v="3"/>
    <x v="0"/>
    <m/>
  </r>
  <r>
    <n v="96360"/>
    <x v="1"/>
    <x v="0"/>
    <x v="0"/>
    <x v="0"/>
    <x v="4"/>
    <x v="4"/>
    <x v="0"/>
    <x v="1"/>
    <s v="Tesseramento"/>
    <x v="1"/>
    <x v="2"/>
    <x v="0"/>
    <s v="BG"/>
  </r>
  <r>
    <n v="110310"/>
    <x v="1"/>
    <x v="0"/>
    <x v="0"/>
    <x v="0"/>
    <x v="4"/>
    <x v="4"/>
    <x v="0"/>
    <x v="0"/>
    <s v="Tesseramento"/>
    <x v="1"/>
    <x v="2"/>
    <x v="0"/>
    <m/>
  </r>
  <r>
    <n v="127999"/>
    <x v="1"/>
    <x v="0"/>
    <x v="0"/>
    <x v="0"/>
    <x v="4"/>
    <x v="4"/>
    <x v="0"/>
    <x v="0"/>
    <s v="Tesseramento"/>
    <x v="1"/>
    <x v="2"/>
    <x v="0"/>
    <m/>
  </r>
  <r>
    <n v="111113"/>
    <x v="0"/>
    <x v="0"/>
    <x v="0"/>
    <x v="0"/>
    <x v="4"/>
    <x v="4"/>
    <x v="0"/>
    <x v="0"/>
    <s v="Tesseramento"/>
    <x v="1"/>
    <x v="1"/>
    <x v="0"/>
    <m/>
  </r>
  <r>
    <n v="137139"/>
    <x v="0"/>
    <x v="0"/>
    <x v="0"/>
    <x v="0"/>
    <x v="11"/>
    <x v="130"/>
    <x v="0"/>
    <x v="0"/>
    <s v="Tesseramento"/>
    <x v="1"/>
    <x v="1"/>
    <x v="0"/>
    <m/>
  </r>
  <r>
    <n v="141565"/>
    <x v="0"/>
    <x v="0"/>
    <x v="0"/>
    <x v="0"/>
    <x v="1"/>
    <x v="73"/>
    <x v="0"/>
    <x v="0"/>
    <s v="Tesseramento"/>
    <x v="1"/>
    <x v="0"/>
    <x v="0"/>
    <m/>
  </r>
  <r>
    <n v="45969"/>
    <x v="0"/>
    <x v="0"/>
    <x v="0"/>
    <x v="0"/>
    <x v="7"/>
    <x v="135"/>
    <x v="0"/>
    <x v="0"/>
    <s v="Tesseramento"/>
    <x v="1"/>
    <x v="4"/>
    <x v="0"/>
    <m/>
  </r>
  <r>
    <n v="234224"/>
    <x v="0"/>
    <x v="0"/>
    <x v="1"/>
    <x v="2"/>
    <x v="7"/>
    <x v="168"/>
    <x v="0"/>
    <x v="0"/>
    <s v="Tesseramento"/>
    <x v="1"/>
    <x v="4"/>
    <x v="0"/>
    <m/>
  </r>
  <r>
    <n v="33519"/>
    <x v="0"/>
    <x v="0"/>
    <x v="0"/>
    <x v="0"/>
    <x v="11"/>
    <x v="302"/>
    <x v="0"/>
    <x v="0"/>
    <s v="Tesseramento"/>
    <x v="1"/>
    <x v="3"/>
    <x v="0"/>
    <m/>
  </r>
  <r>
    <n v="125225"/>
    <x v="0"/>
    <x v="0"/>
    <x v="0"/>
    <x v="0"/>
    <x v="1"/>
    <x v="73"/>
    <x v="0"/>
    <x v="0"/>
    <s v="Tesseramento"/>
    <x v="1"/>
    <x v="3"/>
    <x v="0"/>
    <m/>
  </r>
  <r>
    <n v="141569"/>
    <x v="0"/>
    <x v="0"/>
    <x v="0"/>
    <x v="0"/>
    <x v="1"/>
    <x v="73"/>
    <x v="0"/>
    <x v="0"/>
    <s v="Tesseramento"/>
    <x v="1"/>
    <x v="1"/>
    <x v="0"/>
    <m/>
  </r>
  <r>
    <n v="217341"/>
    <x v="1"/>
    <x v="0"/>
    <x v="0"/>
    <x v="0"/>
    <x v="1"/>
    <x v="73"/>
    <x v="0"/>
    <x v="0"/>
    <s v="Tesseramento"/>
    <x v="1"/>
    <x v="7"/>
    <x v="0"/>
    <m/>
  </r>
  <r>
    <n v="72459"/>
    <x v="0"/>
    <x v="0"/>
    <x v="0"/>
    <x v="0"/>
    <x v="7"/>
    <x v="135"/>
    <x v="0"/>
    <x v="0"/>
    <s v="Tesseramento"/>
    <x v="1"/>
    <x v="4"/>
    <x v="0"/>
    <m/>
  </r>
  <r>
    <n v="226083"/>
    <x v="0"/>
    <x v="0"/>
    <x v="0"/>
    <x v="1"/>
    <x v="8"/>
    <x v="98"/>
    <x v="0"/>
    <x v="0"/>
    <s v="Tesseramento"/>
    <x v="0"/>
    <x v="4"/>
    <x v="0"/>
    <m/>
  </r>
  <r>
    <n v="219600"/>
    <x v="0"/>
    <x v="1"/>
    <x v="0"/>
    <x v="1"/>
    <x v="7"/>
    <x v="168"/>
    <x v="0"/>
    <x v="0"/>
    <s v="Tesseramento"/>
    <x v="1"/>
    <x v="3"/>
    <x v="0"/>
    <m/>
  </r>
  <r>
    <n v="100086"/>
    <x v="0"/>
    <x v="0"/>
    <x v="0"/>
    <x v="0"/>
    <x v="2"/>
    <x v="55"/>
    <x v="0"/>
    <x v="0"/>
    <s v="Tesseramento"/>
    <x v="1"/>
    <x v="4"/>
    <x v="0"/>
    <m/>
  </r>
  <r>
    <n v="187114"/>
    <x v="0"/>
    <x v="0"/>
    <x v="0"/>
    <x v="0"/>
    <x v="2"/>
    <x v="55"/>
    <x v="0"/>
    <x v="0"/>
    <s v="Tesseramento"/>
    <x v="1"/>
    <x v="1"/>
    <x v="0"/>
    <m/>
  </r>
  <r>
    <n v="55202"/>
    <x v="0"/>
    <x v="0"/>
    <x v="0"/>
    <x v="0"/>
    <x v="2"/>
    <x v="55"/>
    <x v="0"/>
    <x v="1"/>
    <s v="Tesseramento"/>
    <x v="1"/>
    <x v="4"/>
    <x v="0"/>
    <m/>
  </r>
  <r>
    <n v="59484"/>
    <x v="0"/>
    <x v="0"/>
    <x v="0"/>
    <x v="0"/>
    <x v="2"/>
    <x v="55"/>
    <x v="0"/>
    <x v="1"/>
    <s v="Tesseramento"/>
    <x v="1"/>
    <x v="4"/>
    <x v="0"/>
    <m/>
  </r>
  <r>
    <n v="68557"/>
    <x v="0"/>
    <x v="0"/>
    <x v="0"/>
    <x v="0"/>
    <x v="7"/>
    <x v="135"/>
    <x v="0"/>
    <x v="0"/>
    <s v="Tesseramento"/>
    <x v="1"/>
    <x v="3"/>
    <x v="0"/>
    <m/>
  </r>
  <r>
    <n v="91801"/>
    <x v="0"/>
    <x v="0"/>
    <x v="0"/>
    <x v="0"/>
    <x v="2"/>
    <x v="55"/>
    <x v="0"/>
    <x v="1"/>
    <s v="Tesseramento"/>
    <x v="1"/>
    <x v="4"/>
    <x v="0"/>
    <m/>
  </r>
  <r>
    <n v="40904"/>
    <x v="0"/>
    <x v="0"/>
    <x v="0"/>
    <x v="0"/>
    <x v="2"/>
    <x v="55"/>
    <x v="0"/>
    <x v="0"/>
    <s v="Tesseramento"/>
    <x v="1"/>
    <x v="4"/>
    <x v="0"/>
    <m/>
  </r>
  <r>
    <n v="22030"/>
    <x v="0"/>
    <x v="0"/>
    <x v="0"/>
    <x v="0"/>
    <x v="2"/>
    <x v="55"/>
    <x v="0"/>
    <x v="0"/>
    <s v="Tesseramento"/>
    <x v="1"/>
    <x v="4"/>
    <x v="0"/>
    <m/>
  </r>
  <r>
    <n v="210514"/>
    <x v="0"/>
    <x v="0"/>
    <x v="0"/>
    <x v="0"/>
    <x v="2"/>
    <x v="55"/>
    <x v="0"/>
    <x v="0"/>
    <s v="Tesseramento"/>
    <x v="1"/>
    <x v="4"/>
    <x v="0"/>
    <m/>
  </r>
  <r>
    <n v="21953"/>
    <x v="0"/>
    <x v="0"/>
    <x v="0"/>
    <x v="0"/>
    <x v="2"/>
    <x v="55"/>
    <x v="0"/>
    <x v="0"/>
    <s v="Tesseramento"/>
    <x v="1"/>
    <x v="3"/>
    <x v="0"/>
    <m/>
  </r>
  <r>
    <n v="21960"/>
    <x v="0"/>
    <x v="0"/>
    <x v="0"/>
    <x v="0"/>
    <x v="2"/>
    <x v="55"/>
    <x v="0"/>
    <x v="1"/>
    <s v="Tesseramento"/>
    <x v="1"/>
    <x v="4"/>
    <x v="0"/>
    <m/>
  </r>
  <r>
    <n v="116780"/>
    <x v="0"/>
    <x v="0"/>
    <x v="0"/>
    <x v="0"/>
    <x v="2"/>
    <x v="55"/>
    <x v="0"/>
    <x v="0"/>
    <s v="Tesseramento"/>
    <x v="1"/>
    <x v="4"/>
    <x v="0"/>
    <m/>
  </r>
  <r>
    <n v="64859"/>
    <x v="0"/>
    <x v="0"/>
    <x v="0"/>
    <x v="0"/>
    <x v="2"/>
    <x v="55"/>
    <x v="0"/>
    <x v="1"/>
    <s v="Tesseramento"/>
    <x v="1"/>
    <x v="3"/>
    <x v="0"/>
    <m/>
  </r>
  <r>
    <n v="87766"/>
    <x v="0"/>
    <x v="0"/>
    <x v="0"/>
    <x v="1"/>
    <x v="2"/>
    <x v="55"/>
    <x v="0"/>
    <x v="0"/>
    <s v="Tesseramento"/>
    <x v="1"/>
    <x v="4"/>
    <x v="0"/>
    <m/>
  </r>
  <r>
    <n v="88888"/>
    <x v="0"/>
    <x v="0"/>
    <x v="0"/>
    <x v="2"/>
    <x v="2"/>
    <x v="55"/>
    <x v="0"/>
    <x v="1"/>
    <s v="Tesseramento"/>
    <x v="1"/>
    <x v="4"/>
    <x v="0"/>
    <m/>
  </r>
  <r>
    <n v="152941"/>
    <x v="0"/>
    <x v="0"/>
    <x v="2"/>
    <x v="1"/>
    <x v="2"/>
    <x v="55"/>
    <x v="0"/>
    <x v="0"/>
    <s v="Tesseramento"/>
    <x v="1"/>
    <x v="4"/>
    <x v="0"/>
    <m/>
  </r>
  <r>
    <n v="224072"/>
    <x v="0"/>
    <x v="0"/>
    <x v="0"/>
    <x v="0"/>
    <x v="2"/>
    <x v="55"/>
    <x v="0"/>
    <x v="0"/>
    <s v="Tesseramento"/>
    <x v="1"/>
    <x v="0"/>
    <x v="0"/>
    <m/>
  </r>
  <r>
    <n v="39439"/>
    <x v="0"/>
    <x v="0"/>
    <x v="0"/>
    <x v="0"/>
    <x v="2"/>
    <x v="55"/>
    <x v="0"/>
    <x v="0"/>
    <s v="Tesseramento"/>
    <x v="1"/>
    <x v="3"/>
    <x v="0"/>
    <m/>
  </r>
  <r>
    <n v="14811"/>
    <x v="0"/>
    <x v="0"/>
    <x v="0"/>
    <x v="0"/>
    <x v="2"/>
    <x v="55"/>
    <x v="0"/>
    <x v="0"/>
    <s v="Tesseramento"/>
    <x v="1"/>
    <x v="4"/>
    <x v="0"/>
    <m/>
  </r>
  <r>
    <n v="54458"/>
    <x v="0"/>
    <x v="0"/>
    <x v="0"/>
    <x v="1"/>
    <x v="2"/>
    <x v="55"/>
    <x v="0"/>
    <x v="1"/>
    <s v="Tesseramento"/>
    <x v="1"/>
    <x v="3"/>
    <x v="0"/>
    <m/>
  </r>
  <r>
    <n v="234284"/>
    <x v="1"/>
    <x v="0"/>
    <x v="1"/>
    <x v="2"/>
    <x v="12"/>
    <x v="27"/>
    <x v="0"/>
    <x v="1"/>
    <s v="Tesseramento"/>
    <x v="1"/>
    <x v="5"/>
    <x v="0"/>
    <m/>
  </r>
  <r>
    <n v="85841"/>
    <x v="0"/>
    <x v="0"/>
    <x v="0"/>
    <x v="0"/>
    <x v="2"/>
    <x v="55"/>
    <x v="0"/>
    <x v="0"/>
    <s v="Tesseramento"/>
    <x v="1"/>
    <x v="4"/>
    <x v="0"/>
    <m/>
  </r>
  <r>
    <n v="85840"/>
    <x v="0"/>
    <x v="0"/>
    <x v="0"/>
    <x v="0"/>
    <x v="2"/>
    <x v="55"/>
    <x v="0"/>
    <x v="1"/>
    <s v="Tesseramento"/>
    <x v="1"/>
    <x v="3"/>
    <x v="0"/>
    <m/>
  </r>
  <r>
    <n v="63782"/>
    <x v="0"/>
    <x v="0"/>
    <x v="0"/>
    <x v="0"/>
    <x v="7"/>
    <x v="135"/>
    <x v="0"/>
    <x v="0"/>
    <s v="Tesseramento"/>
    <x v="1"/>
    <x v="4"/>
    <x v="0"/>
    <m/>
  </r>
  <r>
    <n v="129351"/>
    <x v="0"/>
    <x v="0"/>
    <x v="0"/>
    <x v="0"/>
    <x v="2"/>
    <x v="55"/>
    <x v="0"/>
    <x v="1"/>
    <s v="Tesseramento"/>
    <x v="1"/>
    <x v="3"/>
    <x v="0"/>
    <m/>
  </r>
  <r>
    <n v="14671"/>
    <x v="0"/>
    <x v="0"/>
    <x v="0"/>
    <x v="0"/>
    <x v="2"/>
    <x v="55"/>
    <x v="0"/>
    <x v="0"/>
    <s v="Tesseramento"/>
    <x v="1"/>
    <x v="4"/>
    <x v="0"/>
    <m/>
  </r>
  <r>
    <n v="234282"/>
    <x v="1"/>
    <x v="0"/>
    <x v="1"/>
    <x v="2"/>
    <x v="7"/>
    <x v="51"/>
    <x v="0"/>
    <x v="1"/>
    <s v="Tesseramento"/>
    <x v="1"/>
    <x v="5"/>
    <x v="0"/>
    <m/>
  </r>
  <r>
    <n v="73745"/>
    <x v="0"/>
    <x v="0"/>
    <x v="0"/>
    <x v="0"/>
    <x v="2"/>
    <x v="55"/>
    <x v="0"/>
    <x v="0"/>
    <s v="Tesseramento"/>
    <x v="1"/>
    <x v="4"/>
    <x v="0"/>
    <m/>
  </r>
  <r>
    <n v="59490"/>
    <x v="0"/>
    <x v="0"/>
    <x v="0"/>
    <x v="0"/>
    <x v="2"/>
    <x v="55"/>
    <x v="0"/>
    <x v="1"/>
    <s v="Tesseramento"/>
    <x v="1"/>
    <x v="0"/>
    <x v="0"/>
    <m/>
  </r>
  <r>
    <n v="167327"/>
    <x v="1"/>
    <x v="0"/>
    <x v="0"/>
    <x v="0"/>
    <x v="2"/>
    <x v="55"/>
    <x v="0"/>
    <x v="1"/>
    <s v="Tesseramento"/>
    <x v="1"/>
    <x v="5"/>
    <x v="0"/>
    <m/>
  </r>
  <r>
    <n v="139463"/>
    <x v="0"/>
    <x v="0"/>
    <x v="0"/>
    <x v="1"/>
    <x v="2"/>
    <x v="55"/>
    <x v="0"/>
    <x v="1"/>
    <s v="Tesseramento"/>
    <x v="1"/>
    <x v="0"/>
    <x v="0"/>
    <m/>
  </r>
  <r>
    <n v="139458"/>
    <x v="0"/>
    <x v="0"/>
    <x v="0"/>
    <x v="0"/>
    <x v="2"/>
    <x v="55"/>
    <x v="0"/>
    <x v="0"/>
    <s v="Tesseramento"/>
    <x v="1"/>
    <x v="0"/>
    <x v="0"/>
    <m/>
  </r>
  <r>
    <n v="171717"/>
    <x v="0"/>
    <x v="0"/>
    <x v="0"/>
    <x v="0"/>
    <x v="2"/>
    <x v="55"/>
    <x v="0"/>
    <x v="0"/>
    <s v="Tesseramento"/>
    <x v="1"/>
    <x v="4"/>
    <x v="0"/>
    <m/>
  </r>
  <r>
    <n v="118262"/>
    <x v="0"/>
    <x v="0"/>
    <x v="0"/>
    <x v="0"/>
    <x v="2"/>
    <x v="55"/>
    <x v="0"/>
    <x v="1"/>
    <s v="Tesseramento"/>
    <x v="1"/>
    <x v="0"/>
    <x v="0"/>
    <m/>
  </r>
  <r>
    <n v="64868"/>
    <x v="0"/>
    <x v="0"/>
    <x v="0"/>
    <x v="0"/>
    <x v="2"/>
    <x v="55"/>
    <x v="0"/>
    <x v="1"/>
    <s v="Tesseramento"/>
    <x v="1"/>
    <x v="4"/>
    <x v="0"/>
    <m/>
  </r>
  <r>
    <n v="234223"/>
    <x v="0"/>
    <x v="0"/>
    <x v="1"/>
    <x v="0"/>
    <x v="7"/>
    <x v="168"/>
    <x v="0"/>
    <x v="0"/>
    <s v="Tesseramento"/>
    <x v="1"/>
    <x v="3"/>
    <x v="0"/>
    <m/>
  </r>
  <r>
    <n v="124813"/>
    <x v="0"/>
    <x v="0"/>
    <x v="0"/>
    <x v="0"/>
    <x v="2"/>
    <x v="55"/>
    <x v="0"/>
    <x v="0"/>
    <s v="Tesseramento"/>
    <x v="1"/>
    <x v="0"/>
    <x v="0"/>
    <m/>
  </r>
  <r>
    <n v="9955"/>
    <x v="0"/>
    <x v="0"/>
    <x v="0"/>
    <x v="0"/>
    <x v="2"/>
    <x v="55"/>
    <x v="0"/>
    <x v="0"/>
    <s v="Tesseramento"/>
    <x v="1"/>
    <x v="3"/>
    <x v="0"/>
    <m/>
  </r>
  <r>
    <n v="30196"/>
    <x v="0"/>
    <x v="0"/>
    <x v="0"/>
    <x v="0"/>
    <x v="2"/>
    <x v="55"/>
    <x v="0"/>
    <x v="1"/>
    <s v="Tesseramento"/>
    <x v="1"/>
    <x v="3"/>
    <x v="0"/>
    <m/>
  </r>
  <r>
    <n v="71143"/>
    <x v="0"/>
    <x v="0"/>
    <x v="0"/>
    <x v="4"/>
    <x v="7"/>
    <x v="135"/>
    <x v="0"/>
    <x v="0"/>
    <s v="Tesseramento"/>
    <x v="1"/>
    <x v="4"/>
    <x v="0"/>
    <m/>
  </r>
  <r>
    <n v="75898"/>
    <x v="0"/>
    <x v="0"/>
    <x v="0"/>
    <x v="0"/>
    <x v="2"/>
    <x v="55"/>
    <x v="0"/>
    <x v="0"/>
    <s v="Tesseramento"/>
    <x v="1"/>
    <x v="4"/>
    <x v="0"/>
    <m/>
  </r>
  <r>
    <n v="96984"/>
    <x v="0"/>
    <x v="0"/>
    <x v="0"/>
    <x v="0"/>
    <x v="2"/>
    <x v="55"/>
    <x v="0"/>
    <x v="0"/>
    <s v="Tesseramento"/>
    <x v="1"/>
    <x v="4"/>
    <x v="0"/>
    <m/>
  </r>
  <r>
    <n v="22040"/>
    <x v="0"/>
    <x v="0"/>
    <x v="0"/>
    <x v="0"/>
    <x v="2"/>
    <x v="55"/>
    <x v="0"/>
    <x v="0"/>
    <s v="Tesseramento"/>
    <x v="1"/>
    <x v="4"/>
    <x v="0"/>
    <m/>
  </r>
  <r>
    <n v="123299"/>
    <x v="0"/>
    <x v="0"/>
    <x v="0"/>
    <x v="0"/>
    <x v="2"/>
    <x v="55"/>
    <x v="0"/>
    <x v="1"/>
    <s v="Tesseramento"/>
    <x v="1"/>
    <x v="0"/>
    <x v="0"/>
    <m/>
  </r>
  <r>
    <n v="213988"/>
    <x v="0"/>
    <x v="0"/>
    <x v="0"/>
    <x v="1"/>
    <x v="2"/>
    <x v="55"/>
    <x v="0"/>
    <x v="0"/>
    <s v="Tesseramento"/>
    <x v="1"/>
    <x v="0"/>
    <x v="0"/>
    <m/>
  </r>
  <r>
    <n v="229713"/>
    <x v="0"/>
    <x v="0"/>
    <x v="0"/>
    <x v="1"/>
    <x v="2"/>
    <x v="55"/>
    <x v="0"/>
    <x v="1"/>
    <s v="Tesseramento"/>
    <x v="1"/>
    <x v="0"/>
    <x v="0"/>
    <m/>
  </r>
  <r>
    <n v="106970"/>
    <x v="0"/>
    <x v="0"/>
    <x v="0"/>
    <x v="0"/>
    <x v="2"/>
    <x v="55"/>
    <x v="0"/>
    <x v="0"/>
    <s v="Tesseramento"/>
    <x v="1"/>
    <x v="4"/>
    <x v="0"/>
    <m/>
  </r>
  <r>
    <n v="73747"/>
    <x v="0"/>
    <x v="0"/>
    <x v="0"/>
    <x v="4"/>
    <x v="2"/>
    <x v="55"/>
    <x v="0"/>
    <x v="1"/>
    <s v="Tesseramento"/>
    <x v="1"/>
    <x v="4"/>
    <x v="0"/>
    <m/>
  </r>
  <r>
    <n v="234475"/>
    <x v="0"/>
    <x v="1"/>
    <x v="1"/>
    <x v="1"/>
    <x v="7"/>
    <x v="44"/>
    <x v="0"/>
    <x v="0"/>
    <s v="Tesseramento"/>
    <x v="1"/>
    <x v="0"/>
    <x v="0"/>
    <m/>
  </r>
  <r>
    <n v="116782"/>
    <x v="0"/>
    <x v="0"/>
    <x v="0"/>
    <x v="0"/>
    <x v="2"/>
    <x v="55"/>
    <x v="0"/>
    <x v="0"/>
    <s v="Tesseramento"/>
    <x v="1"/>
    <x v="4"/>
    <x v="0"/>
    <m/>
  </r>
  <r>
    <n v="33549"/>
    <x v="0"/>
    <x v="0"/>
    <x v="0"/>
    <x v="0"/>
    <x v="11"/>
    <x v="302"/>
    <x v="0"/>
    <x v="0"/>
    <s v="Tesseramento"/>
    <x v="1"/>
    <x v="3"/>
    <x v="0"/>
    <m/>
  </r>
  <r>
    <n v="184269"/>
    <x v="1"/>
    <x v="0"/>
    <x v="0"/>
    <x v="0"/>
    <x v="2"/>
    <x v="55"/>
    <x v="0"/>
    <x v="0"/>
    <s v="Tesseramento"/>
    <x v="1"/>
    <x v="2"/>
    <x v="0"/>
    <m/>
  </r>
  <r>
    <n v="42077"/>
    <x v="0"/>
    <x v="0"/>
    <x v="0"/>
    <x v="0"/>
    <x v="2"/>
    <x v="55"/>
    <x v="0"/>
    <x v="0"/>
    <s v="Tesseramento"/>
    <x v="1"/>
    <x v="4"/>
    <x v="0"/>
    <m/>
  </r>
  <r>
    <n v="25644"/>
    <x v="0"/>
    <x v="0"/>
    <x v="0"/>
    <x v="0"/>
    <x v="2"/>
    <x v="55"/>
    <x v="0"/>
    <x v="0"/>
    <s v="Tesseramento"/>
    <x v="1"/>
    <x v="0"/>
    <x v="0"/>
    <m/>
  </r>
  <r>
    <n v="106986"/>
    <x v="0"/>
    <x v="0"/>
    <x v="0"/>
    <x v="0"/>
    <x v="2"/>
    <x v="55"/>
    <x v="0"/>
    <x v="0"/>
    <s v="Tesseramento"/>
    <x v="1"/>
    <x v="3"/>
    <x v="0"/>
    <m/>
  </r>
  <r>
    <n v="106964"/>
    <x v="0"/>
    <x v="0"/>
    <x v="0"/>
    <x v="0"/>
    <x v="2"/>
    <x v="55"/>
    <x v="0"/>
    <x v="1"/>
    <s v="Tesseramento"/>
    <x v="1"/>
    <x v="4"/>
    <x v="0"/>
    <m/>
  </r>
  <r>
    <n v="102331"/>
    <x v="0"/>
    <x v="0"/>
    <x v="0"/>
    <x v="0"/>
    <x v="2"/>
    <x v="55"/>
    <x v="0"/>
    <x v="0"/>
    <s v="Tesseramento"/>
    <x v="1"/>
    <x v="3"/>
    <x v="0"/>
    <m/>
  </r>
  <r>
    <n v="234188"/>
    <x v="0"/>
    <x v="0"/>
    <x v="1"/>
    <x v="2"/>
    <x v="1"/>
    <x v="73"/>
    <x v="0"/>
    <x v="1"/>
    <s v="Tesseramento"/>
    <x v="1"/>
    <x v="4"/>
    <x v="0"/>
    <m/>
  </r>
  <r>
    <n v="89764"/>
    <x v="0"/>
    <x v="0"/>
    <x v="0"/>
    <x v="0"/>
    <x v="2"/>
    <x v="55"/>
    <x v="0"/>
    <x v="0"/>
    <s v="Tesseramento"/>
    <x v="1"/>
    <x v="3"/>
    <x v="0"/>
    <m/>
  </r>
  <r>
    <n v="52225"/>
    <x v="0"/>
    <x v="0"/>
    <x v="0"/>
    <x v="0"/>
    <x v="7"/>
    <x v="135"/>
    <x v="0"/>
    <x v="1"/>
    <s v="Tesseramento"/>
    <x v="1"/>
    <x v="4"/>
    <x v="0"/>
    <m/>
  </r>
  <r>
    <n v="54445"/>
    <x v="0"/>
    <x v="0"/>
    <x v="0"/>
    <x v="0"/>
    <x v="2"/>
    <x v="55"/>
    <x v="0"/>
    <x v="0"/>
    <s v="Tesseramento"/>
    <x v="1"/>
    <x v="4"/>
    <x v="0"/>
    <m/>
  </r>
  <r>
    <n v="21957"/>
    <x v="0"/>
    <x v="0"/>
    <x v="0"/>
    <x v="0"/>
    <x v="2"/>
    <x v="55"/>
    <x v="0"/>
    <x v="0"/>
    <s v="Tesseramento"/>
    <x v="1"/>
    <x v="4"/>
    <x v="0"/>
    <m/>
  </r>
  <r>
    <n v="155165"/>
    <x v="0"/>
    <x v="0"/>
    <x v="0"/>
    <x v="0"/>
    <x v="1"/>
    <x v="73"/>
    <x v="0"/>
    <x v="0"/>
    <s v="Tesseramento"/>
    <x v="1"/>
    <x v="1"/>
    <x v="0"/>
    <m/>
  </r>
  <r>
    <n v="32454"/>
    <x v="0"/>
    <x v="0"/>
    <x v="0"/>
    <x v="0"/>
    <x v="1"/>
    <x v="73"/>
    <x v="0"/>
    <x v="0"/>
    <s v="Tesseramento"/>
    <x v="1"/>
    <x v="4"/>
    <x v="0"/>
    <m/>
  </r>
  <r>
    <n v="32455"/>
    <x v="0"/>
    <x v="0"/>
    <x v="0"/>
    <x v="0"/>
    <x v="1"/>
    <x v="73"/>
    <x v="0"/>
    <x v="1"/>
    <s v="Tesseramento"/>
    <x v="1"/>
    <x v="4"/>
    <x v="0"/>
    <m/>
  </r>
  <r>
    <n v="17078"/>
    <x v="0"/>
    <x v="0"/>
    <x v="0"/>
    <x v="0"/>
    <x v="2"/>
    <x v="55"/>
    <x v="0"/>
    <x v="1"/>
    <s v="Tesseramento"/>
    <x v="1"/>
    <x v="3"/>
    <x v="0"/>
    <m/>
  </r>
  <r>
    <n v="48612"/>
    <x v="0"/>
    <x v="0"/>
    <x v="0"/>
    <x v="0"/>
    <x v="2"/>
    <x v="55"/>
    <x v="0"/>
    <x v="1"/>
    <s v="Tesseramento"/>
    <x v="1"/>
    <x v="4"/>
    <x v="0"/>
    <m/>
  </r>
  <r>
    <n v="234220"/>
    <x v="0"/>
    <x v="0"/>
    <x v="1"/>
    <x v="1"/>
    <x v="7"/>
    <x v="168"/>
    <x v="0"/>
    <x v="0"/>
    <s v="Tesseramento"/>
    <x v="1"/>
    <x v="0"/>
    <x v="0"/>
    <m/>
  </r>
  <r>
    <n v="48625"/>
    <x v="0"/>
    <x v="0"/>
    <x v="0"/>
    <x v="0"/>
    <x v="2"/>
    <x v="55"/>
    <x v="0"/>
    <x v="0"/>
    <s v="Tesseramento"/>
    <x v="1"/>
    <x v="4"/>
    <x v="0"/>
    <m/>
  </r>
  <r>
    <n v="173818"/>
    <x v="1"/>
    <x v="0"/>
    <x v="0"/>
    <x v="0"/>
    <x v="1"/>
    <x v="73"/>
    <x v="0"/>
    <x v="0"/>
    <s v="Tesseramento"/>
    <x v="1"/>
    <x v="7"/>
    <x v="0"/>
    <s v="B"/>
  </r>
  <r>
    <n v="128727"/>
    <x v="0"/>
    <x v="0"/>
    <x v="0"/>
    <x v="0"/>
    <x v="4"/>
    <x v="47"/>
    <x v="0"/>
    <x v="0"/>
    <s v="Tesseramento"/>
    <x v="0"/>
    <x v="3"/>
    <x v="0"/>
    <m/>
  </r>
  <r>
    <n v="133577"/>
    <x v="0"/>
    <x v="0"/>
    <x v="0"/>
    <x v="0"/>
    <x v="7"/>
    <x v="78"/>
    <x v="0"/>
    <x v="0"/>
    <s v="Tesseramento"/>
    <x v="0"/>
    <x v="0"/>
    <x v="0"/>
    <m/>
  </r>
  <r>
    <n v="212784"/>
    <x v="0"/>
    <x v="0"/>
    <x v="0"/>
    <x v="0"/>
    <x v="7"/>
    <x v="78"/>
    <x v="0"/>
    <x v="0"/>
    <s v="Tesseramento"/>
    <x v="0"/>
    <x v="1"/>
    <x v="0"/>
    <m/>
  </r>
  <r>
    <n v="216131"/>
    <x v="1"/>
    <x v="0"/>
    <x v="0"/>
    <x v="1"/>
    <x v="1"/>
    <x v="73"/>
    <x v="0"/>
    <x v="1"/>
    <s v="Tesseramento"/>
    <x v="1"/>
    <x v="5"/>
    <x v="0"/>
    <m/>
  </r>
  <r>
    <n v="72463"/>
    <x v="0"/>
    <x v="0"/>
    <x v="0"/>
    <x v="0"/>
    <x v="7"/>
    <x v="135"/>
    <x v="0"/>
    <x v="0"/>
    <s v="Tesseramento"/>
    <x v="1"/>
    <x v="4"/>
    <x v="0"/>
    <m/>
  </r>
  <r>
    <n v="234221"/>
    <x v="0"/>
    <x v="0"/>
    <x v="1"/>
    <x v="1"/>
    <x v="7"/>
    <x v="168"/>
    <x v="0"/>
    <x v="0"/>
    <s v="Tesseramento"/>
    <x v="1"/>
    <x v="1"/>
    <x v="0"/>
    <m/>
  </r>
  <r>
    <n v="195432"/>
    <x v="1"/>
    <x v="0"/>
    <x v="0"/>
    <x v="0"/>
    <x v="1"/>
    <x v="73"/>
    <x v="0"/>
    <x v="0"/>
    <s v="Tesseramento"/>
    <x v="1"/>
    <x v="7"/>
    <x v="0"/>
    <m/>
  </r>
  <r>
    <n v="234219"/>
    <x v="0"/>
    <x v="0"/>
    <x v="1"/>
    <x v="0"/>
    <x v="7"/>
    <x v="168"/>
    <x v="0"/>
    <x v="0"/>
    <s v="Tesseramento"/>
    <x v="1"/>
    <x v="0"/>
    <x v="0"/>
    <m/>
  </r>
  <r>
    <n v="234222"/>
    <x v="0"/>
    <x v="0"/>
    <x v="1"/>
    <x v="2"/>
    <x v="7"/>
    <x v="168"/>
    <x v="0"/>
    <x v="1"/>
    <s v="Tesseramento"/>
    <x v="1"/>
    <x v="0"/>
    <x v="0"/>
    <m/>
  </r>
  <r>
    <n v="206904"/>
    <x v="0"/>
    <x v="0"/>
    <x v="0"/>
    <x v="1"/>
    <x v="8"/>
    <x v="98"/>
    <x v="0"/>
    <x v="0"/>
    <s v="Tesseramento"/>
    <x v="0"/>
    <x v="3"/>
    <x v="0"/>
    <m/>
  </r>
  <r>
    <n v="112573"/>
    <x v="0"/>
    <x v="0"/>
    <x v="0"/>
    <x v="0"/>
    <x v="8"/>
    <x v="98"/>
    <x v="0"/>
    <x v="0"/>
    <s v="Tesseramento"/>
    <x v="0"/>
    <x v="1"/>
    <x v="0"/>
    <m/>
  </r>
  <r>
    <n v="109187"/>
    <x v="0"/>
    <x v="0"/>
    <x v="2"/>
    <x v="0"/>
    <x v="7"/>
    <x v="135"/>
    <x v="0"/>
    <x v="0"/>
    <s v="Tesseramento"/>
    <x v="1"/>
    <x v="0"/>
    <x v="0"/>
    <m/>
  </r>
  <r>
    <n v="234218"/>
    <x v="0"/>
    <x v="0"/>
    <x v="1"/>
    <x v="2"/>
    <x v="7"/>
    <x v="168"/>
    <x v="0"/>
    <x v="0"/>
    <s v="Tesseramento"/>
    <x v="1"/>
    <x v="0"/>
    <x v="0"/>
    <m/>
  </r>
  <r>
    <n v="198665"/>
    <x v="0"/>
    <x v="0"/>
    <x v="0"/>
    <x v="0"/>
    <x v="4"/>
    <x v="111"/>
    <x v="0"/>
    <x v="0"/>
    <s v="Tesseramento"/>
    <x v="3"/>
    <x v="0"/>
    <x v="0"/>
    <m/>
  </r>
  <r>
    <n v="140076"/>
    <x v="0"/>
    <x v="0"/>
    <x v="0"/>
    <x v="0"/>
    <x v="4"/>
    <x v="111"/>
    <x v="0"/>
    <x v="0"/>
    <s v="Tesseramento"/>
    <x v="3"/>
    <x v="0"/>
    <x v="0"/>
    <m/>
  </r>
  <r>
    <n v="29217"/>
    <x v="0"/>
    <x v="0"/>
    <x v="0"/>
    <x v="0"/>
    <x v="7"/>
    <x v="135"/>
    <x v="0"/>
    <x v="0"/>
    <s v="Tesseramento"/>
    <x v="1"/>
    <x v="4"/>
    <x v="0"/>
    <m/>
  </r>
  <r>
    <n v="171197"/>
    <x v="0"/>
    <x v="0"/>
    <x v="0"/>
    <x v="0"/>
    <x v="7"/>
    <x v="135"/>
    <x v="0"/>
    <x v="1"/>
    <s v="Tesseramento"/>
    <x v="1"/>
    <x v="4"/>
    <x v="0"/>
    <m/>
  </r>
  <r>
    <n v="58381"/>
    <x v="0"/>
    <x v="0"/>
    <x v="0"/>
    <x v="0"/>
    <x v="7"/>
    <x v="135"/>
    <x v="0"/>
    <x v="0"/>
    <s v="Tesseramento"/>
    <x v="1"/>
    <x v="4"/>
    <x v="0"/>
    <m/>
  </r>
  <r>
    <n v="58382"/>
    <x v="0"/>
    <x v="0"/>
    <x v="0"/>
    <x v="0"/>
    <x v="7"/>
    <x v="135"/>
    <x v="0"/>
    <x v="1"/>
    <s v="Tesseramento"/>
    <x v="1"/>
    <x v="4"/>
    <x v="0"/>
    <m/>
  </r>
  <r>
    <n v="74860"/>
    <x v="0"/>
    <x v="0"/>
    <x v="0"/>
    <x v="0"/>
    <x v="7"/>
    <x v="135"/>
    <x v="0"/>
    <x v="1"/>
    <s v="Tesseramento"/>
    <x v="1"/>
    <x v="4"/>
    <x v="0"/>
    <m/>
  </r>
  <r>
    <n v="129419"/>
    <x v="0"/>
    <x v="0"/>
    <x v="0"/>
    <x v="0"/>
    <x v="7"/>
    <x v="135"/>
    <x v="0"/>
    <x v="0"/>
    <s v="Tesseramento"/>
    <x v="1"/>
    <x v="1"/>
    <x v="0"/>
    <m/>
  </r>
  <r>
    <n v="79483"/>
    <x v="0"/>
    <x v="0"/>
    <x v="0"/>
    <x v="0"/>
    <x v="7"/>
    <x v="135"/>
    <x v="0"/>
    <x v="0"/>
    <s v="Tesseramento"/>
    <x v="1"/>
    <x v="4"/>
    <x v="0"/>
    <m/>
  </r>
  <r>
    <n v="203906"/>
    <x v="0"/>
    <x v="0"/>
    <x v="0"/>
    <x v="1"/>
    <x v="7"/>
    <x v="135"/>
    <x v="0"/>
    <x v="0"/>
    <s v="Tesseramento"/>
    <x v="1"/>
    <x v="0"/>
    <x v="0"/>
    <m/>
  </r>
  <r>
    <n v="192449"/>
    <x v="0"/>
    <x v="0"/>
    <x v="0"/>
    <x v="1"/>
    <x v="7"/>
    <x v="135"/>
    <x v="0"/>
    <x v="0"/>
    <s v="Tesseramento"/>
    <x v="1"/>
    <x v="1"/>
    <x v="0"/>
    <m/>
  </r>
  <r>
    <n v="221860"/>
    <x v="1"/>
    <x v="0"/>
    <x v="0"/>
    <x v="1"/>
    <x v="7"/>
    <x v="135"/>
    <x v="0"/>
    <x v="1"/>
    <s v="Tesseramento"/>
    <x v="1"/>
    <x v="7"/>
    <x v="0"/>
    <m/>
  </r>
  <r>
    <n v="148837"/>
    <x v="0"/>
    <x v="0"/>
    <x v="0"/>
    <x v="0"/>
    <x v="7"/>
    <x v="135"/>
    <x v="0"/>
    <x v="0"/>
    <s v="Tesseramento"/>
    <x v="1"/>
    <x v="3"/>
    <x v="0"/>
    <m/>
  </r>
  <r>
    <n v="33356"/>
    <x v="0"/>
    <x v="0"/>
    <x v="0"/>
    <x v="0"/>
    <x v="7"/>
    <x v="135"/>
    <x v="0"/>
    <x v="0"/>
    <s v="Tesseramento"/>
    <x v="1"/>
    <x v="3"/>
    <x v="0"/>
    <m/>
  </r>
  <r>
    <n v="54551"/>
    <x v="0"/>
    <x v="0"/>
    <x v="0"/>
    <x v="0"/>
    <x v="7"/>
    <x v="135"/>
    <x v="0"/>
    <x v="0"/>
    <s v="Tesseramento"/>
    <x v="1"/>
    <x v="3"/>
    <x v="0"/>
    <m/>
  </r>
  <r>
    <n v="87169"/>
    <x v="0"/>
    <x v="0"/>
    <x v="0"/>
    <x v="0"/>
    <x v="7"/>
    <x v="135"/>
    <x v="0"/>
    <x v="1"/>
    <s v="Tesseramento"/>
    <x v="1"/>
    <x v="3"/>
    <x v="0"/>
    <m/>
  </r>
  <r>
    <n v="214084"/>
    <x v="0"/>
    <x v="0"/>
    <x v="0"/>
    <x v="0"/>
    <x v="7"/>
    <x v="227"/>
    <x v="0"/>
    <x v="0"/>
    <s v="Tesseramento"/>
    <x v="1"/>
    <x v="0"/>
    <x v="0"/>
    <m/>
  </r>
  <r>
    <n v="60372"/>
    <x v="0"/>
    <x v="0"/>
    <x v="0"/>
    <x v="0"/>
    <x v="7"/>
    <x v="74"/>
    <x v="0"/>
    <x v="0"/>
    <s v="Tesseramento"/>
    <x v="1"/>
    <x v="1"/>
    <x v="0"/>
    <m/>
  </r>
  <r>
    <n v="115291"/>
    <x v="0"/>
    <x v="0"/>
    <x v="0"/>
    <x v="0"/>
    <x v="7"/>
    <x v="74"/>
    <x v="0"/>
    <x v="0"/>
    <s v="Tesseramento"/>
    <x v="1"/>
    <x v="4"/>
    <x v="0"/>
    <m/>
  </r>
  <r>
    <n v="37838"/>
    <x v="0"/>
    <x v="0"/>
    <x v="0"/>
    <x v="0"/>
    <x v="7"/>
    <x v="74"/>
    <x v="0"/>
    <x v="0"/>
    <s v="Tesseramento"/>
    <x v="1"/>
    <x v="1"/>
    <x v="0"/>
    <m/>
  </r>
  <r>
    <n v="50709"/>
    <x v="0"/>
    <x v="0"/>
    <x v="0"/>
    <x v="0"/>
    <x v="7"/>
    <x v="74"/>
    <x v="0"/>
    <x v="0"/>
    <s v="Tesseramento"/>
    <x v="1"/>
    <x v="0"/>
    <x v="0"/>
    <m/>
  </r>
  <r>
    <n v="17941"/>
    <x v="0"/>
    <x v="0"/>
    <x v="0"/>
    <x v="0"/>
    <x v="7"/>
    <x v="74"/>
    <x v="0"/>
    <x v="0"/>
    <s v="Tesseramento"/>
    <x v="1"/>
    <x v="1"/>
    <x v="0"/>
    <m/>
  </r>
  <r>
    <n v="79179"/>
    <x v="0"/>
    <x v="0"/>
    <x v="0"/>
    <x v="0"/>
    <x v="7"/>
    <x v="74"/>
    <x v="0"/>
    <x v="0"/>
    <s v="Tesseramento"/>
    <x v="1"/>
    <x v="3"/>
    <x v="0"/>
    <m/>
  </r>
  <r>
    <n v="181991"/>
    <x v="0"/>
    <x v="0"/>
    <x v="0"/>
    <x v="1"/>
    <x v="7"/>
    <x v="74"/>
    <x v="0"/>
    <x v="0"/>
    <s v="Tesseramento"/>
    <x v="1"/>
    <x v="0"/>
    <x v="0"/>
    <m/>
  </r>
  <r>
    <n v="15507"/>
    <x v="0"/>
    <x v="0"/>
    <x v="0"/>
    <x v="0"/>
    <x v="7"/>
    <x v="74"/>
    <x v="0"/>
    <x v="0"/>
    <s v="Tesseramento"/>
    <x v="1"/>
    <x v="0"/>
    <x v="0"/>
    <m/>
  </r>
  <r>
    <n v="12206"/>
    <x v="0"/>
    <x v="0"/>
    <x v="0"/>
    <x v="0"/>
    <x v="7"/>
    <x v="74"/>
    <x v="0"/>
    <x v="0"/>
    <s v="Tesseramento"/>
    <x v="1"/>
    <x v="3"/>
    <x v="0"/>
    <m/>
  </r>
  <r>
    <n v="12205"/>
    <x v="0"/>
    <x v="0"/>
    <x v="0"/>
    <x v="0"/>
    <x v="7"/>
    <x v="74"/>
    <x v="0"/>
    <x v="1"/>
    <s v="Tesseramento"/>
    <x v="1"/>
    <x v="3"/>
    <x v="0"/>
    <m/>
  </r>
  <r>
    <n v="205034"/>
    <x v="0"/>
    <x v="0"/>
    <x v="0"/>
    <x v="0"/>
    <x v="7"/>
    <x v="74"/>
    <x v="0"/>
    <x v="0"/>
    <s v="Tesseramento"/>
    <x v="1"/>
    <x v="0"/>
    <x v="0"/>
    <m/>
  </r>
  <r>
    <n v="206889"/>
    <x v="0"/>
    <x v="0"/>
    <x v="0"/>
    <x v="0"/>
    <x v="8"/>
    <x v="98"/>
    <x v="0"/>
    <x v="0"/>
    <s v="Tesseramento"/>
    <x v="0"/>
    <x v="0"/>
    <x v="0"/>
    <m/>
  </r>
  <r>
    <n v="40361"/>
    <x v="0"/>
    <x v="0"/>
    <x v="0"/>
    <x v="0"/>
    <x v="7"/>
    <x v="135"/>
    <x v="0"/>
    <x v="1"/>
    <s v="Tesseramento"/>
    <x v="1"/>
    <x v="4"/>
    <x v="0"/>
    <m/>
  </r>
  <r>
    <n v="175642"/>
    <x v="0"/>
    <x v="0"/>
    <x v="0"/>
    <x v="0"/>
    <x v="7"/>
    <x v="135"/>
    <x v="0"/>
    <x v="0"/>
    <s v="Tesseramento"/>
    <x v="1"/>
    <x v="3"/>
    <x v="0"/>
    <m/>
  </r>
  <r>
    <n v="232768"/>
    <x v="1"/>
    <x v="1"/>
    <x v="0"/>
    <x v="2"/>
    <x v="7"/>
    <x v="74"/>
    <x v="0"/>
    <x v="0"/>
    <s v="Tesseramento"/>
    <x v="1"/>
    <x v="5"/>
    <x v="0"/>
    <m/>
  </r>
  <r>
    <n v="208004"/>
    <x v="0"/>
    <x v="0"/>
    <x v="0"/>
    <x v="0"/>
    <x v="8"/>
    <x v="98"/>
    <x v="0"/>
    <x v="0"/>
    <s v="Tesseramento"/>
    <x v="0"/>
    <x v="0"/>
    <x v="0"/>
    <m/>
  </r>
  <r>
    <n v="234485"/>
    <x v="0"/>
    <x v="0"/>
    <x v="1"/>
    <x v="3"/>
    <x v="7"/>
    <x v="74"/>
    <x v="0"/>
    <x v="1"/>
    <s v="Tesseramento"/>
    <x v="1"/>
    <x v="1"/>
    <x v="0"/>
    <m/>
  </r>
  <r>
    <n v="170614"/>
    <x v="0"/>
    <x v="0"/>
    <x v="0"/>
    <x v="0"/>
    <x v="5"/>
    <x v="38"/>
    <x v="0"/>
    <x v="0"/>
    <s v="Tesseramento"/>
    <x v="1"/>
    <x v="0"/>
    <x v="0"/>
    <m/>
  </r>
  <r>
    <n v="141201"/>
    <x v="0"/>
    <x v="0"/>
    <x v="0"/>
    <x v="0"/>
    <x v="5"/>
    <x v="38"/>
    <x v="0"/>
    <x v="0"/>
    <s v="Tesseramento"/>
    <x v="1"/>
    <x v="4"/>
    <x v="0"/>
    <m/>
  </r>
  <r>
    <n v="141197"/>
    <x v="0"/>
    <x v="0"/>
    <x v="0"/>
    <x v="0"/>
    <x v="5"/>
    <x v="38"/>
    <x v="0"/>
    <x v="1"/>
    <s v="Tesseramento"/>
    <x v="1"/>
    <x v="4"/>
    <x v="0"/>
    <m/>
  </r>
  <r>
    <n v="198814"/>
    <x v="0"/>
    <x v="0"/>
    <x v="0"/>
    <x v="0"/>
    <x v="5"/>
    <x v="38"/>
    <x v="0"/>
    <x v="0"/>
    <s v="Tesseramento"/>
    <x v="1"/>
    <x v="4"/>
    <x v="0"/>
    <m/>
  </r>
  <r>
    <n v="11149"/>
    <x v="0"/>
    <x v="0"/>
    <x v="0"/>
    <x v="0"/>
    <x v="5"/>
    <x v="38"/>
    <x v="0"/>
    <x v="0"/>
    <s v="Tesseramento"/>
    <x v="1"/>
    <x v="4"/>
    <x v="0"/>
    <m/>
  </r>
  <r>
    <n v="151545"/>
    <x v="0"/>
    <x v="0"/>
    <x v="0"/>
    <x v="0"/>
    <x v="5"/>
    <x v="38"/>
    <x v="0"/>
    <x v="0"/>
    <s v="Tesseramento"/>
    <x v="1"/>
    <x v="0"/>
    <x v="0"/>
    <m/>
  </r>
  <r>
    <n v="169675"/>
    <x v="0"/>
    <x v="0"/>
    <x v="0"/>
    <x v="0"/>
    <x v="5"/>
    <x v="38"/>
    <x v="0"/>
    <x v="1"/>
    <s v="Tesseramento"/>
    <x v="1"/>
    <x v="0"/>
    <x v="0"/>
    <m/>
  </r>
  <r>
    <n v="199925"/>
    <x v="0"/>
    <x v="0"/>
    <x v="0"/>
    <x v="0"/>
    <x v="5"/>
    <x v="38"/>
    <x v="0"/>
    <x v="0"/>
    <s v="Tesseramento"/>
    <x v="1"/>
    <x v="0"/>
    <x v="0"/>
    <m/>
  </r>
  <r>
    <n v="33451"/>
    <x v="0"/>
    <x v="0"/>
    <x v="0"/>
    <x v="0"/>
    <x v="5"/>
    <x v="38"/>
    <x v="0"/>
    <x v="0"/>
    <s v="Tesseramento"/>
    <x v="1"/>
    <x v="1"/>
    <x v="0"/>
    <m/>
  </r>
  <r>
    <n v="223330"/>
    <x v="0"/>
    <x v="0"/>
    <x v="0"/>
    <x v="0"/>
    <x v="5"/>
    <x v="38"/>
    <x v="0"/>
    <x v="0"/>
    <s v="Tesseramento"/>
    <x v="1"/>
    <x v="3"/>
    <x v="0"/>
    <m/>
  </r>
  <r>
    <n v="120300"/>
    <x v="0"/>
    <x v="0"/>
    <x v="0"/>
    <x v="2"/>
    <x v="7"/>
    <x v="51"/>
    <x v="0"/>
    <x v="1"/>
    <s v="Tesseramento"/>
    <x v="1"/>
    <x v="4"/>
    <x v="0"/>
    <m/>
  </r>
  <r>
    <n v="33250"/>
    <x v="0"/>
    <x v="0"/>
    <x v="0"/>
    <x v="1"/>
    <x v="7"/>
    <x v="51"/>
    <x v="0"/>
    <x v="1"/>
    <s v="Tesseramento"/>
    <x v="1"/>
    <x v="0"/>
    <x v="0"/>
    <m/>
  </r>
  <r>
    <n v="68431"/>
    <x v="0"/>
    <x v="0"/>
    <x v="0"/>
    <x v="0"/>
    <x v="7"/>
    <x v="51"/>
    <x v="0"/>
    <x v="1"/>
    <s v="Tesseramento"/>
    <x v="1"/>
    <x v="4"/>
    <x v="0"/>
    <m/>
  </r>
  <r>
    <n v="39876"/>
    <x v="0"/>
    <x v="0"/>
    <x v="0"/>
    <x v="0"/>
    <x v="7"/>
    <x v="51"/>
    <x v="0"/>
    <x v="0"/>
    <s v="Tesseramento"/>
    <x v="1"/>
    <x v="0"/>
    <x v="0"/>
    <m/>
  </r>
  <r>
    <n v="95009"/>
    <x v="0"/>
    <x v="0"/>
    <x v="0"/>
    <x v="0"/>
    <x v="7"/>
    <x v="51"/>
    <x v="0"/>
    <x v="1"/>
    <s v="Tesseramento"/>
    <x v="1"/>
    <x v="3"/>
    <x v="0"/>
    <m/>
  </r>
  <r>
    <n v="168752"/>
    <x v="1"/>
    <x v="0"/>
    <x v="0"/>
    <x v="1"/>
    <x v="7"/>
    <x v="51"/>
    <x v="0"/>
    <x v="1"/>
    <s v="Tesseramento"/>
    <x v="1"/>
    <x v="5"/>
    <x v="0"/>
    <m/>
  </r>
  <r>
    <n v="108099"/>
    <x v="0"/>
    <x v="0"/>
    <x v="0"/>
    <x v="0"/>
    <x v="7"/>
    <x v="78"/>
    <x v="0"/>
    <x v="0"/>
    <s v="Tesseramento"/>
    <x v="0"/>
    <x v="4"/>
    <x v="0"/>
    <m/>
  </r>
  <r>
    <n v="115640"/>
    <x v="0"/>
    <x v="0"/>
    <x v="0"/>
    <x v="0"/>
    <x v="7"/>
    <x v="78"/>
    <x v="0"/>
    <x v="1"/>
    <s v="Tesseramento"/>
    <x v="0"/>
    <x v="4"/>
    <x v="0"/>
    <m/>
  </r>
  <r>
    <n v="234448"/>
    <x v="0"/>
    <x v="1"/>
    <x v="1"/>
    <x v="3"/>
    <x v="12"/>
    <x v="148"/>
    <x v="0"/>
    <x v="0"/>
    <s v="Tesseramento"/>
    <x v="1"/>
    <x v="4"/>
    <x v="0"/>
    <m/>
  </r>
  <r>
    <n v="179169"/>
    <x v="0"/>
    <x v="1"/>
    <x v="0"/>
    <x v="0"/>
    <x v="12"/>
    <x v="148"/>
    <x v="0"/>
    <x v="0"/>
    <s v="Tesseramento"/>
    <x v="1"/>
    <x v="4"/>
    <x v="0"/>
    <m/>
  </r>
  <r>
    <n v="226510"/>
    <x v="0"/>
    <x v="1"/>
    <x v="0"/>
    <x v="3"/>
    <x v="12"/>
    <x v="148"/>
    <x v="0"/>
    <x v="0"/>
    <s v="Tesseramento"/>
    <x v="1"/>
    <x v="3"/>
    <x v="0"/>
    <m/>
  </r>
  <r>
    <n v="226670"/>
    <x v="0"/>
    <x v="1"/>
    <x v="0"/>
    <x v="1"/>
    <x v="12"/>
    <x v="148"/>
    <x v="0"/>
    <x v="1"/>
    <s v="Tesseramento"/>
    <x v="1"/>
    <x v="0"/>
    <x v="0"/>
    <m/>
  </r>
  <r>
    <n v="222447"/>
    <x v="0"/>
    <x v="1"/>
    <x v="0"/>
    <x v="2"/>
    <x v="8"/>
    <x v="393"/>
    <x v="0"/>
    <x v="0"/>
    <s v="Tesseramento"/>
    <x v="1"/>
    <x v="3"/>
    <x v="0"/>
    <m/>
  </r>
  <r>
    <n v="78999"/>
    <x v="0"/>
    <x v="0"/>
    <x v="0"/>
    <x v="0"/>
    <x v="7"/>
    <x v="51"/>
    <x v="0"/>
    <x v="0"/>
    <s v="Tesseramento"/>
    <x v="1"/>
    <x v="0"/>
    <x v="0"/>
    <m/>
  </r>
  <r>
    <n v="128528"/>
    <x v="0"/>
    <x v="0"/>
    <x v="0"/>
    <x v="0"/>
    <x v="7"/>
    <x v="51"/>
    <x v="0"/>
    <x v="0"/>
    <s v="Tesseramento"/>
    <x v="1"/>
    <x v="4"/>
    <x v="0"/>
    <m/>
  </r>
  <r>
    <n v="128531"/>
    <x v="0"/>
    <x v="0"/>
    <x v="0"/>
    <x v="0"/>
    <x v="7"/>
    <x v="51"/>
    <x v="0"/>
    <x v="1"/>
    <s v="Tesseramento"/>
    <x v="1"/>
    <x v="4"/>
    <x v="0"/>
    <m/>
  </r>
  <r>
    <n v="137779"/>
    <x v="1"/>
    <x v="0"/>
    <x v="0"/>
    <x v="0"/>
    <x v="11"/>
    <x v="189"/>
    <x v="0"/>
    <x v="0"/>
    <s v="Tesseramento"/>
    <x v="1"/>
    <x v="2"/>
    <x v="0"/>
    <m/>
  </r>
  <r>
    <n v="91498"/>
    <x v="0"/>
    <x v="0"/>
    <x v="0"/>
    <x v="0"/>
    <x v="2"/>
    <x v="55"/>
    <x v="0"/>
    <x v="0"/>
    <s v="Tesseramento"/>
    <x v="1"/>
    <x v="3"/>
    <x v="0"/>
    <m/>
  </r>
  <r>
    <n v="88895"/>
    <x v="0"/>
    <x v="0"/>
    <x v="0"/>
    <x v="0"/>
    <x v="2"/>
    <x v="55"/>
    <x v="0"/>
    <x v="0"/>
    <s v="Tesseramento"/>
    <x v="1"/>
    <x v="3"/>
    <x v="0"/>
    <m/>
  </r>
  <r>
    <n v="56761"/>
    <x v="0"/>
    <x v="0"/>
    <x v="0"/>
    <x v="0"/>
    <x v="7"/>
    <x v="11"/>
    <x v="0"/>
    <x v="0"/>
    <s v="Tesseramento"/>
    <x v="1"/>
    <x v="0"/>
    <x v="0"/>
    <m/>
  </r>
  <r>
    <n v="154223"/>
    <x v="0"/>
    <x v="0"/>
    <x v="0"/>
    <x v="0"/>
    <x v="7"/>
    <x v="11"/>
    <x v="0"/>
    <x v="0"/>
    <s v="Tesseramento"/>
    <x v="1"/>
    <x v="0"/>
    <x v="0"/>
    <m/>
  </r>
  <r>
    <n v="205440"/>
    <x v="0"/>
    <x v="0"/>
    <x v="0"/>
    <x v="0"/>
    <x v="7"/>
    <x v="11"/>
    <x v="0"/>
    <x v="0"/>
    <s v="Tesseramento"/>
    <x v="1"/>
    <x v="1"/>
    <x v="0"/>
    <m/>
  </r>
  <r>
    <n v="73092"/>
    <x v="0"/>
    <x v="0"/>
    <x v="0"/>
    <x v="0"/>
    <x v="7"/>
    <x v="51"/>
    <x v="0"/>
    <x v="0"/>
    <s v="Tesseramento"/>
    <x v="1"/>
    <x v="4"/>
    <x v="0"/>
    <m/>
  </r>
  <r>
    <n v="137176"/>
    <x v="0"/>
    <x v="0"/>
    <x v="0"/>
    <x v="0"/>
    <x v="7"/>
    <x v="11"/>
    <x v="0"/>
    <x v="0"/>
    <s v="Tesseramento"/>
    <x v="1"/>
    <x v="0"/>
    <x v="0"/>
    <m/>
  </r>
  <r>
    <n v="166741"/>
    <x v="0"/>
    <x v="0"/>
    <x v="0"/>
    <x v="0"/>
    <x v="7"/>
    <x v="11"/>
    <x v="0"/>
    <x v="0"/>
    <s v="Tesseramento"/>
    <x v="1"/>
    <x v="4"/>
    <x v="0"/>
    <m/>
  </r>
  <r>
    <n v="191759"/>
    <x v="0"/>
    <x v="0"/>
    <x v="0"/>
    <x v="1"/>
    <x v="7"/>
    <x v="11"/>
    <x v="0"/>
    <x v="0"/>
    <s v="Tesseramento"/>
    <x v="1"/>
    <x v="0"/>
    <x v="0"/>
    <m/>
  </r>
  <r>
    <n v="10443"/>
    <x v="0"/>
    <x v="0"/>
    <x v="0"/>
    <x v="1"/>
    <x v="7"/>
    <x v="11"/>
    <x v="0"/>
    <x v="0"/>
    <s v="Tesseramento"/>
    <x v="1"/>
    <x v="4"/>
    <x v="0"/>
    <m/>
  </r>
  <r>
    <n v="66230"/>
    <x v="0"/>
    <x v="0"/>
    <x v="0"/>
    <x v="3"/>
    <x v="7"/>
    <x v="11"/>
    <x v="0"/>
    <x v="1"/>
    <s v="Tesseramento"/>
    <x v="1"/>
    <x v="4"/>
    <x v="0"/>
    <m/>
  </r>
  <r>
    <n v="66251"/>
    <x v="0"/>
    <x v="0"/>
    <x v="0"/>
    <x v="0"/>
    <x v="7"/>
    <x v="11"/>
    <x v="0"/>
    <x v="0"/>
    <s v="Tesseramento"/>
    <x v="1"/>
    <x v="4"/>
    <x v="0"/>
    <m/>
  </r>
  <r>
    <n v="157188"/>
    <x v="0"/>
    <x v="0"/>
    <x v="0"/>
    <x v="0"/>
    <x v="7"/>
    <x v="11"/>
    <x v="0"/>
    <x v="0"/>
    <s v="Tesseramento"/>
    <x v="1"/>
    <x v="4"/>
    <x v="0"/>
    <m/>
  </r>
  <r>
    <n v="81157"/>
    <x v="0"/>
    <x v="0"/>
    <x v="0"/>
    <x v="0"/>
    <x v="7"/>
    <x v="11"/>
    <x v="0"/>
    <x v="0"/>
    <s v="Tesseramento"/>
    <x v="1"/>
    <x v="4"/>
    <x v="0"/>
    <m/>
  </r>
  <r>
    <n v="193103"/>
    <x v="0"/>
    <x v="0"/>
    <x v="0"/>
    <x v="0"/>
    <x v="7"/>
    <x v="11"/>
    <x v="0"/>
    <x v="0"/>
    <s v="Tesseramento"/>
    <x v="1"/>
    <x v="3"/>
    <x v="0"/>
    <m/>
  </r>
  <r>
    <n v="154576"/>
    <x v="0"/>
    <x v="0"/>
    <x v="0"/>
    <x v="0"/>
    <x v="7"/>
    <x v="11"/>
    <x v="0"/>
    <x v="0"/>
    <s v="Tesseramento"/>
    <x v="1"/>
    <x v="0"/>
    <x v="0"/>
    <m/>
  </r>
  <r>
    <n v="174263"/>
    <x v="0"/>
    <x v="0"/>
    <x v="0"/>
    <x v="0"/>
    <x v="7"/>
    <x v="11"/>
    <x v="0"/>
    <x v="0"/>
    <s v="Tesseramento"/>
    <x v="1"/>
    <x v="4"/>
    <x v="0"/>
    <m/>
  </r>
  <r>
    <n v="231163"/>
    <x v="0"/>
    <x v="0"/>
    <x v="0"/>
    <x v="0"/>
    <x v="7"/>
    <x v="11"/>
    <x v="0"/>
    <x v="0"/>
    <s v="Tesseramento"/>
    <x v="1"/>
    <x v="1"/>
    <x v="0"/>
    <m/>
  </r>
  <r>
    <n v="60739"/>
    <x v="0"/>
    <x v="0"/>
    <x v="0"/>
    <x v="0"/>
    <x v="7"/>
    <x v="11"/>
    <x v="0"/>
    <x v="0"/>
    <s v="Tesseramento"/>
    <x v="1"/>
    <x v="3"/>
    <x v="0"/>
    <m/>
  </r>
  <r>
    <n v="32165"/>
    <x v="0"/>
    <x v="0"/>
    <x v="0"/>
    <x v="0"/>
    <x v="7"/>
    <x v="11"/>
    <x v="0"/>
    <x v="1"/>
    <s v="Tesseramento"/>
    <x v="1"/>
    <x v="4"/>
    <x v="0"/>
    <m/>
  </r>
  <r>
    <n v="232750"/>
    <x v="0"/>
    <x v="0"/>
    <x v="0"/>
    <x v="1"/>
    <x v="7"/>
    <x v="11"/>
    <x v="0"/>
    <x v="0"/>
    <s v="Tesseramento"/>
    <x v="1"/>
    <x v="0"/>
    <x v="0"/>
    <m/>
  </r>
  <r>
    <n v="14922"/>
    <x v="0"/>
    <x v="0"/>
    <x v="0"/>
    <x v="0"/>
    <x v="7"/>
    <x v="11"/>
    <x v="0"/>
    <x v="0"/>
    <s v="Tesseramento"/>
    <x v="1"/>
    <x v="0"/>
    <x v="0"/>
    <m/>
  </r>
  <r>
    <n v="211466"/>
    <x v="0"/>
    <x v="0"/>
    <x v="0"/>
    <x v="0"/>
    <x v="7"/>
    <x v="11"/>
    <x v="0"/>
    <x v="1"/>
    <s v="Tesseramento"/>
    <x v="1"/>
    <x v="0"/>
    <x v="0"/>
    <m/>
  </r>
  <r>
    <n v="108271"/>
    <x v="0"/>
    <x v="0"/>
    <x v="0"/>
    <x v="0"/>
    <x v="7"/>
    <x v="11"/>
    <x v="0"/>
    <x v="0"/>
    <s v="Tesseramento"/>
    <x v="1"/>
    <x v="0"/>
    <x v="0"/>
    <m/>
  </r>
  <r>
    <n v="151709"/>
    <x v="0"/>
    <x v="0"/>
    <x v="0"/>
    <x v="1"/>
    <x v="7"/>
    <x v="11"/>
    <x v="0"/>
    <x v="1"/>
    <s v="Tesseramento"/>
    <x v="1"/>
    <x v="0"/>
    <x v="0"/>
    <m/>
  </r>
  <r>
    <n v="118164"/>
    <x v="0"/>
    <x v="0"/>
    <x v="0"/>
    <x v="0"/>
    <x v="7"/>
    <x v="11"/>
    <x v="0"/>
    <x v="0"/>
    <s v="Tesseramento"/>
    <x v="1"/>
    <x v="0"/>
    <x v="0"/>
    <m/>
  </r>
  <r>
    <n v="166742"/>
    <x v="0"/>
    <x v="0"/>
    <x v="0"/>
    <x v="0"/>
    <x v="7"/>
    <x v="11"/>
    <x v="0"/>
    <x v="0"/>
    <s v="Tesseramento"/>
    <x v="1"/>
    <x v="0"/>
    <x v="0"/>
    <m/>
  </r>
  <r>
    <n v="56972"/>
    <x v="0"/>
    <x v="0"/>
    <x v="0"/>
    <x v="0"/>
    <x v="7"/>
    <x v="11"/>
    <x v="0"/>
    <x v="0"/>
    <s v="Tesseramento"/>
    <x v="1"/>
    <x v="3"/>
    <x v="0"/>
    <m/>
  </r>
  <r>
    <n v="161389"/>
    <x v="0"/>
    <x v="0"/>
    <x v="0"/>
    <x v="0"/>
    <x v="7"/>
    <x v="11"/>
    <x v="0"/>
    <x v="0"/>
    <s v="Tesseramento"/>
    <x v="1"/>
    <x v="0"/>
    <x v="0"/>
    <m/>
  </r>
  <r>
    <n v="194723"/>
    <x v="0"/>
    <x v="0"/>
    <x v="0"/>
    <x v="1"/>
    <x v="7"/>
    <x v="11"/>
    <x v="0"/>
    <x v="0"/>
    <s v="Tesseramento"/>
    <x v="1"/>
    <x v="4"/>
    <x v="0"/>
    <m/>
  </r>
  <r>
    <n v="200735"/>
    <x v="0"/>
    <x v="0"/>
    <x v="0"/>
    <x v="0"/>
    <x v="7"/>
    <x v="11"/>
    <x v="0"/>
    <x v="1"/>
    <s v="Tesseramento"/>
    <x v="1"/>
    <x v="4"/>
    <x v="0"/>
    <m/>
  </r>
  <r>
    <n v="200734"/>
    <x v="0"/>
    <x v="0"/>
    <x v="0"/>
    <x v="0"/>
    <x v="7"/>
    <x v="11"/>
    <x v="0"/>
    <x v="0"/>
    <s v="Tesseramento"/>
    <x v="1"/>
    <x v="0"/>
    <x v="0"/>
    <m/>
  </r>
  <r>
    <n v="32177"/>
    <x v="0"/>
    <x v="0"/>
    <x v="0"/>
    <x v="0"/>
    <x v="7"/>
    <x v="11"/>
    <x v="0"/>
    <x v="0"/>
    <s v="Tesseramento"/>
    <x v="1"/>
    <x v="1"/>
    <x v="0"/>
    <m/>
  </r>
  <r>
    <n v="172463"/>
    <x v="0"/>
    <x v="0"/>
    <x v="0"/>
    <x v="0"/>
    <x v="8"/>
    <x v="127"/>
    <x v="0"/>
    <x v="0"/>
    <s v="Tesseramento"/>
    <x v="1"/>
    <x v="4"/>
    <x v="0"/>
    <m/>
  </r>
  <r>
    <n v="172462"/>
    <x v="0"/>
    <x v="0"/>
    <x v="0"/>
    <x v="0"/>
    <x v="8"/>
    <x v="127"/>
    <x v="0"/>
    <x v="1"/>
    <s v="Tesseramento"/>
    <x v="1"/>
    <x v="4"/>
    <x v="0"/>
    <m/>
  </r>
  <r>
    <n v="163287"/>
    <x v="0"/>
    <x v="0"/>
    <x v="0"/>
    <x v="0"/>
    <x v="8"/>
    <x v="127"/>
    <x v="0"/>
    <x v="0"/>
    <s v="Tesseramento"/>
    <x v="1"/>
    <x v="4"/>
    <x v="0"/>
    <m/>
  </r>
  <r>
    <n v="178255"/>
    <x v="0"/>
    <x v="0"/>
    <x v="0"/>
    <x v="0"/>
    <x v="7"/>
    <x v="41"/>
    <x v="0"/>
    <x v="0"/>
    <s v="Tesseramento"/>
    <x v="1"/>
    <x v="3"/>
    <x v="0"/>
    <m/>
  </r>
  <r>
    <n v="178256"/>
    <x v="0"/>
    <x v="0"/>
    <x v="0"/>
    <x v="0"/>
    <x v="7"/>
    <x v="41"/>
    <x v="0"/>
    <x v="1"/>
    <s v="Tesseramento"/>
    <x v="1"/>
    <x v="4"/>
    <x v="0"/>
    <m/>
  </r>
  <r>
    <n v="79998"/>
    <x v="0"/>
    <x v="0"/>
    <x v="0"/>
    <x v="0"/>
    <x v="7"/>
    <x v="41"/>
    <x v="0"/>
    <x v="1"/>
    <s v="Tesseramento"/>
    <x v="1"/>
    <x v="4"/>
    <x v="0"/>
    <m/>
  </r>
  <r>
    <n v="42367"/>
    <x v="0"/>
    <x v="0"/>
    <x v="0"/>
    <x v="0"/>
    <x v="7"/>
    <x v="41"/>
    <x v="0"/>
    <x v="0"/>
    <s v="Tesseramento"/>
    <x v="1"/>
    <x v="4"/>
    <x v="0"/>
    <m/>
  </r>
  <r>
    <n v="108604"/>
    <x v="0"/>
    <x v="0"/>
    <x v="0"/>
    <x v="0"/>
    <x v="7"/>
    <x v="41"/>
    <x v="0"/>
    <x v="0"/>
    <s v="Tesseramento"/>
    <x v="1"/>
    <x v="0"/>
    <x v="0"/>
    <m/>
  </r>
  <r>
    <n v="15145"/>
    <x v="0"/>
    <x v="0"/>
    <x v="0"/>
    <x v="0"/>
    <x v="7"/>
    <x v="41"/>
    <x v="0"/>
    <x v="1"/>
    <s v="Tesseramento"/>
    <x v="1"/>
    <x v="4"/>
    <x v="0"/>
    <m/>
  </r>
  <r>
    <n v="134868"/>
    <x v="0"/>
    <x v="0"/>
    <x v="0"/>
    <x v="0"/>
    <x v="7"/>
    <x v="74"/>
    <x v="0"/>
    <x v="1"/>
    <s v="Tesseramento"/>
    <x v="1"/>
    <x v="3"/>
    <x v="0"/>
    <m/>
  </r>
  <r>
    <n v="134869"/>
    <x v="0"/>
    <x v="0"/>
    <x v="0"/>
    <x v="0"/>
    <x v="7"/>
    <x v="74"/>
    <x v="0"/>
    <x v="0"/>
    <s v="Tesseramento"/>
    <x v="1"/>
    <x v="0"/>
    <x v="0"/>
    <m/>
  </r>
  <r>
    <n v="15566"/>
    <x v="0"/>
    <x v="0"/>
    <x v="0"/>
    <x v="0"/>
    <x v="7"/>
    <x v="41"/>
    <x v="0"/>
    <x v="0"/>
    <s v="Tesseramento"/>
    <x v="1"/>
    <x v="3"/>
    <x v="0"/>
    <m/>
  </r>
  <r>
    <n v="161527"/>
    <x v="0"/>
    <x v="0"/>
    <x v="0"/>
    <x v="0"/>
    <x v="8"/>
    <x v="127"/>
    <x v="0"/>
    <x v="1"/>
    <s v="Tesseramento"/>
    <x v="1"/>
    <x v="3"/>
    <x v="0"/>
    <m/>
  </r>
  <r>
    <n v="175418"/>
    <x v="0"/>
    <x v="0"/>
    <x v="0"/>
    <x v="0"/>
    <x v="8"/>
    <x v="127"/>
    <x v="0"/>
    <x v="0"/>
    <s v="Tesseramento"/>
    <x v="1"/>
    <x v="0"/>
    <x v="0"/>
    <m/>
  </r>
  <r>
    <n v="175417"/>
    <x v="0"/>
    <x v="0"/>
    <x v="0"/>
    <x v="0"/>
    <x v="8"/>
    <x v="127"/>
    <x v="0"/>
    <x v="1"/>
    <s v="Tesseramento"/>
    <x v="1"/>
    <x v="0"/>
    <x v="0"/>
    <m/>
  </r>
  <r>
    <n v="138461"/>
    <x v="0"/>
    <x v="0"/>
    <x v="0"/>
    <x v="0"/>
    <x v="8"/>
    <x v="127"/>
    <x v="0"/>
    <x v="0"/>
    <s v="Tesseramento"/>
    <x v="1"/>
    <x v="4"/>
    <x v="0"/>
    <m/>
  </r>
  <r>
    <n v="86735"/>
    <x v="0"/>
    <x v="0"/>
    <x v="0"/>
    <x v="0"/>
    <x v="8"/>
    <x v="127"/>
    <x v="0"/>
    <x v="0"/>
    <s v="Tesseramento"/>
    <x v="1"/>
    <x v="4"/>
    <x v="0"/>
    <m/>
  </r>
  <r>
    <n v="163291"/>
    <x v="0"/>
    <x v="0"/>
    <x v="0"/>
    <x v="0"/>
    <x v="8"/>
    <x v="127"/>
    <x v="0"/>
    <x v="1"/>
    <s v="Tesseramento"/>
    <x v="1"/>
    <x v="3"/>
    <x v="0"/>
    <m/>
  </r>
  <r>
    <n v="37148"/>
    <x v="0"/>
    <x v="0"/>
    <x v="0"/>
    <x v="0"/>
    <x v="7"/>
    <x v="41"/>
    <x v="0"/>
    <x v="0"/>
    <s v="Tesseramento"/>
    <x v="1"/>
    <x v="3"/>
    <x v="0"/>
    <m/>
  </r>
  <r>
    <n v="55631"/>
    <x v="0"/>
    <x v="0"/>
    <x v="0"/>
    <x v="0"/>
    <x v="7"/>
    <x v="41"/>
    <x v="0"/>
    <x v="0"/>
    <s v="Tesseramento"/>
    <x v="1"/>
    <x v="1"/>
    <x v="0"/>
    <m/>
  </r>
  <r>
    <n v="234201"/>
    <x v="0"/>
    <x v="0"/>
    <x v="1"/>
    <x v="0"/>
    <x v="2"/>
    <x v="353"/>
    <x v="0"/>
    <x v="0"/>
    <s v="Tesseramento"/>
    <x v="1"/>
    <x v="3"/>
    <x v="0"/>
    <m/>
  </r>
  <r>
    <n v="43167"/>
    <x v="0"/>
    <x v="0"/>
    <x v="0"/>
    <x v="0"/>
    <x v="4"/>
    <x v="149"/>
    <x v="0"/>
    <x v="0"/>
    <s v="Tesseramento"/>
    <x v="1"/>
    <x v="4"/>
    <x v="0"/>
    <m/>
  </r>
  <r>
    <n v="41804"/>
    <x v="0"/>
    <x v="0"/>
    <x v="0"/>
    <x v="0"/>
    <x v="4"/>
    <x v="149"/>
    <x v="0"/>
    <x v="1"/>
    <s v="Tesseramento"/>
    <x v="1"/>
    <x v="4"/>
    <x v="0"/>
    <m/>
  </r>
  <r>
    <n v="228737"/>
    <x v="0"/>
    <x v="0"/>
    <x v="0"/>
    <x v="3"/>
    <x v="4"/>
    <x v="149"/>
    <x v="0"/>
    <x v="0"/>
    <s v="Tesseramento"/>
    <x v="1"/>
    <x v="4"/>
    <x v="0"/>
    <m/>
  </r>
  <r>
    <n v="234202"/>
    <x v="0"/>
    <x v="0"/>
    <x v="1"/>
    <x v="1"/>
    <x v="2"/>
    <x v="353"/>
    <x v="0"/>
    <x v="0"/>
    <s v="Tesseramento"/>
    <x v="1"/>
    <x v="0"/>
    <x v="0"/>
    <m/>
  </r>
  <r>
    <n v="123797"/>
    <x v="1"/>
    <x v="0"/>
    <x v="0"/>
    <x v="0"/>
    <x v="2"/>
    <x v="353"/>
    <x v="0"/>
    <x v="0"/>
    <s v="Tesseramento"/>
    <x v="1"/>
    <x v="2"/>
    <x v="0"/>
    <m/>
  </r>
  <r>
    <n v="234356"/>
    <x v="0"/>
    <x v="1"/>
    <x v="1"/>
    <x v="0"/>
    <x v="4"/>
    <x v="149"/>
    <x v="0"/>
    <x v="0"/>
    <s v="Tesseramento"/>
    <x v="1"/>
    <x v="0"/>
    <x v="0"/>
    <m/>
  </r>
  <r>
    <n v="227279"/>
    <x v="0"/>
    <x v="1"/>
    <x v="0"/>
    <x v="1"/>
    <x v="4"/>
    <x v="75"/>
    <x v="0"/>
    <x v="1"/>
    <s v="Tesseramento"/>
    <x v="0"/>
    <x v="3"/>
    <x v="0"/>
    <m/>
  </r>
  <r>
    <n v="216778"/>
    <x v="1"/>
    <x v="0"/>
    <x v="0"/>
    <x v="1"/>
    <x v="4"/>
    <x v="75"/>
    <x v="0"/>
    <x v="0"/>
    <s v="Tesseramento"/>
    <x v="0"/>
    <x v="2"/>
    <x v="0"/>
    <m/>
  </r>
  <r>
    <n v="180489"/>
    <x v="0"/>
    <x v="0"/>
    <x v="0"/>
    <x v="0"/>
    <x v="8"/>
    <x v="127"/>
    <x v="0"/>
    <x v="1"/>
    <s v="Tesseramento"/>
    <x v="1"/>
    <x v="0"/>
    <x v="0"/>
    <m/>
  </r>
  <r>
    <n v="116275"/>
    <x v="0"/>
    <x v="0"/>
    <x v="0"/>
    <x v="0"/>
    <x v="8"/>
    <x v="127"/>
    <x v="0"/>
    <x v="0"/>
    <s v="Tesseramento"/>
    <x v="1"/>
    <x v="4"/>
    <x v="0"/>
    <m/>
  </r>
  <r>
    <n v="176216"/>
    <x v="0"/>
    <x v="0"/>
    <x v="0"/>
    <x v="0"/>
    <x v="8"/>
    <x v="127"/>
    <x v="0"/>
    <x v="0"/>
    <s v="Tesseramento"/>
    <x v="1"/>
    <x v="3"/>
    <x v="0"/>
    <m/>
  </r>
  <r>
    <n v="153966"/>
    <x v="0"/>
    <x v="0"/>
    <x v="0"/>
    <x v="0"/>
    <x v="8"/>
    <x v="127"/>
    <x v="0"/>
    <x v="0"/>
    <s v="Tesseramento"/>
    <x v="1"/>
    <x v="4"/>
    <x v="0"/>
    <m/>
  </r>
  <r>
    <n v="68008"/>
    <x v="0"/>
    <x v="0"/>
    <x v="0"/>
    <x v="0"/>
    <x v="8"/>
    <x v="127"/>
    <x v="0"/>
    <x v="0"/>
    <s v="Tesseramento"/>
    <x v="1"/>
    <x v="4"/>
    <x v="0"/>
    <m/>
  </r>
  <r>
    <n v="141187"/>
    <x v="0"/>
    <x v="0"/>
    <x v="0"/>
    <x v="0"/>
    <x v="8"/>
    <x v="127"/>
    <x v="0"/>
    <x v="1"/>
    <s v="Tesseramento"/>
    <x v="1"/>
    <x v="0"/>
    <x v="0"/>
    <m/>
  </r>
  <r>
    <n v="139068"/>
    <x v="0"/>
    <x v="0"/>
    <x v="0"/>
    <x v="0"/>
    <x v="7"/>
    <x v="210"/>
    <x v="0"/>
    <x v="0"/>
    <s v="Tesseramento"/>
    <x v="0"/>
    <x v="0"/>
    <x v="0"/>
    <m/>
  </r>
  <r>
    <n v="68006"/>
    <x v="0"/>
    <x v="0"/>
    <x v="0"/>
    <x v="0"/>
    <x v="8"/>
    <x v="127"/>
    <x v="0"/>
    <x v="1"/>
    <s v="Tesseramento"/>
    <x v="1"/>
    <x v="4"/>
    <x v="0"/>
    <m/>
  </r>
  <r>
    <n v="140251"/>
    <x v="0"/>
    <x v="0"/>
    <x v="0"/>
    <x v="0"/>
    <x v="8"/>
    <x v="127"/>
    <x v="0"/>
    <x v="0"/>
    <s v="Tesseramento"/>
    <x v="1"/>
    <x v="4"/>
    <x v="0"/>
    <m/>
  </r>
  <r>
    <n v="142356"/>
    <x v="0"/>
    <x v="0"/>
    <x v="0"/>
    <x v="0"/>
    <x v="8"/>
    <x v="127"/>
    <x v="0"/>
    <x v="0"/>
    <s v="Tesseramento"/>
    <x v="1"/>
    <x v="0"/>
    <x v="0"/>
    <m/>
  </r>
  <r>
    <n v="65671"/>
    <x v="0"/>
    <x v="0"/>
    <x v="0"/>
    <x v="0"/>
    <x v="8"/>
    <x v="127"/>
    <x v="0"/>
    <x v="0"/>
    <s v="Tesseramento"/>
    <x v="1"/>
    <x v="4"/>
    <x v="0"/>
    <m/>
  </r>
  <r>
    <n v="164993"/>
    <x v="0"/>
    <x v="0"/>
    <x v="0"/>
    <x v="0"/>
    <x v="8"/>
    <x v="127"/>
    <x v="0"/>
    <x v="0"/>
    <s v="Tesseramento"/>
    <x v="1"/>
    <x v="4"/>
    <x v="0"/>
    <m/>
  </r>
  <r>
    <n v="127765"/>
    <x v="0"/>
    <x v="0"/>
    <x v="0"/>
    <x v="0"/>
    <x v="8"/>
    <x v="127"/>
    <x v="0"/>
    <x v="0"/>
    <s v="Tesseramento"/>
    <x v="1"/>
    <x v="4"/>
    <x v="0"/>
    <m/>
  </r>
  <r>
    <n v="193382"/>
    <x v="0"/>
    <x v="0"/>
    <x v="0"/>
    <x v="2"/>
    <x v="8"/>
    <x v="127"/>
    <x v="0"/>
    <x v="0"/>
    <s v="Tesseramento"/>
    <x v="1"/>
    <x v="3"/>
    <x v="0"/>
    <m/>
  </r>
  <r>
    <n v="118324"/>
    <x v="0"/>
    <x v="0"/>
    <x v="0"/>
    <x v="0"/>
    <x v="7"/>
    <x v="210"/>
    <x v="0"/>
    <x v="0"/>
    <s v="Tesseramento"/>
    <x v="0"/>
    <x v="3"/>
    <x v="0"/>
    <m/>
  </r>
  <r>
    <n v="46087"/>
    <x v="0"/>
    <x v="0"/>
    <x v="0"/>
    <x v="0"/>
    <x v="8"/>
    <x v="127"/>
    <x v="0"/>
    <x v="0"/>
    <s v="Tesseramento"/>
    <x v="1"/>
    <x v="0"/>
    <x v="0"/>
    <m/>
  </r>
  <r>
    <n v="169038"/>
    <x v="0"/>
    <x v="0"/>
    <x v="0"/>
    <x v="0"/>
    <x v="7"/>
    <x v="210"/>
    <x v="0"/>
    <x v="0"/>
    <s v="Tesseramento"/>
    <x v="0"/>
    <x v="3"/>
    <x v="0"/>
    <m/>
  </r>
  <r>
    <n v="142978"/>
    <x v="0"/>
    <x v="0"/>
    <x v="0"/>
    <x v="0"/>
    <x v="8"/>
    <x v="127"/>
    <x v="0"/>
    <x v="0"/>
    <s v="Tesseramento"/>
    <x v="1"/>
    <x v="0"/>
    <x v="0"/>
    <m/>
  </r>
  <r>
    <n v="153958"/>
    <x v="0"/>
    <x v="0"/>
    <x v="0"/>
    <x v="0"/>
    <x v="8"/>
    <x v="127"/>
    <x v="0"/>
    <x v="0"/>
    <s v="Tesseramento"/>
    <x v="1"/>
    <x v="0"/>
    <x v="0"/>
    <m/>
  </r>
  <r>
    <n v="37133"/>
    <x v="0"/>
    <x v="0"/>
    <x v="0"/>
    <x v="0"/>
    <x v="14"/>
    <x v="43"/>
    <x v="0"/>
    <x v="0"/>
    <s v="Tesseramento"/>
    <x v="1"/>
    <x v="0"/>
    <x v="0"/>
    <m/>
  </r>
  <r>
    <n v="82394"/>
    <x v="0"/>
    <x v="0"/>
    <x v="0"/>
    <x v="1"/>
    <x v="8"/>
    <x v="127"/>
    <x v="0"/>
    <x v="0"/>
    <s v="Tesseramento"/>
    <x v="1"/>
    <x v="4"/>
    <x v="0"/>
    <m/>
  </r>
  <r>
    <n v="82395"/>
    <x v="0"/>
    <x v="0"/>
    <x v="0"/>
    <x v="1"/>
    <x v="8"/>
    <x v="127"/>
    <x v="0"/>
    <x v="0"/>
    <s v="Tesseramento"/>
    <x v="1"/>
    <x v="4"/>
    <x v="0"/>
    <m/>
  </r>
  <r>
    <n v="139606"/>
    <x v="0"/>
    <x v="0"/>
    <x v="0"/>
    <x v="0"/>
    <x v="8"/>
    <x v="127"/>
    <x v="0"/>
    <x v="0"/>
    <s v="Tesseramento"/>
    <x v="1"/>
    <x v="4"/>
    <x v="0"/>
    <m/>
  </r>
  <r>
    <n v="127357"/>
    <x v="0"/>
    <x v="0"/>
    <x v="0"/>
    <x v="0"/>
    <x v="7"/>
    <x v="210"/>
    <x v="0"/>
    <x v="0"/>
    <s v="Tesseramento"/>
    <x v="0"/>
    <x v="0"/>
    <x v="0"/>
    <m/>
  </r>
  <r>
    <n v="32973"/>
    <x v="0"/>
    <x v="0"/>
    <x v="0"/>
    <x v="0"/>
    <x v="8"/>
    <x v="127"/>
    <x v="0"/>
    <x v="0"/>
    <s v="Tesseramento"/>
    <x v="1"/>
    <x v="4"/>
    <x v="0"/>
    <m/>
  </r>
  <r>
    <n v="108868"/>
    <x v="0"/>
    <x v="0"/>
    <x v="0"/>
    <x v="0"/>
    <x v="8"/>
    <x v="127"/>
    <x v="0"/>
    <x v="0"/>
    <s v="Tesseramento"/>
    <x v="1"/>
    <x v="3"/>
    <x v="0"/>
    <m/>
  </r>
  <r>
    <n v="127341"/>
    <x v="0"/>
    <x v="0"/>
    <x v="0"/>
    <x v="1"/>
    <x v="7"/>
    <x v="210"/>
    <x v="0"/>
    <x v="1"/>
    <s v="Tesseramento"/>
    <x v="0"/>
    <x v="0"/>
    <x v="0"/>
    <m/>
  </r>
  <r>
    <n v="108887"/>
    <x v="0"/>
    <x v="0"/>
    <x v="0"/>
    <x v="0"/>
    <x v="8"/>
    <x v="127"/>
    <x v="0"/>
    <x v="1"/>
    <s v="Tesseramento"/>
    <x v="1"/>
    <x v="3"/>
    <x v="0"/>
    <m/>
  </r>
  <r>
    <n v="162092"/>
    <x v="0"/>
    <x v="0"/>
    <x v="0"/>
    <x v="0"/>
    <x v="8"/>
    <x v="127"/>
    <x v="0"/>
    <x v="0"/>
    <s v="Tesseramento"/>
    <x v="1"/>
    <x v="4"/>
    <x v="0"/>
    <m/>
  </r>
  <r>
    <n v="184553"/>
    <x v="0"/>
    <x v="0"/>
    <x v="0"/>
    <x v="0"/>
    <x v="8"/>
    <x v="127"/>
    <x v="0"/>
    <x v="0"/>
    <s v="Tesseramento"/>
    <x v="1"/>
    <x v="3"/>
    <x v="0"/>
    <m/>
  </r>
  <r>
    <n v="207817"/>
    <x v="0"/>
    <x v="0"/>
    <x v="0"/>
    <x v="1"/>
    <x v="7"/>
    <x v="210"/>
    <x v="0"/>
    <x v="0"/>
    <s v="Tesseramento"/>
    <x v="0"/>
    <x v="3"/>
    <x v="0"/>
    <m/>
  </r>
  <r>
    <n v="90893"/>
    <x v="0"/>
    <x v="0"/>
    <x v="0"/>
    <x v="0"/>
    <x v="8"/>
    <x v="127"/>
    <x v="0"/>
    <x v="0"/>
    <s v="Tesseramento"/>
    <x v="1"/>
    <x v="0"/>
    <x v="0"/>
    <m/>
  </r>
  <r>
    <n v="163289"/>
    <x v="1"/>
    <x v="0"/>
    <x v="0"/>
    <x v="0"/>
    <x v="8"/>
    <x v="127"/>
    <x v="0"/>
    <x v="0"/>
    <s v="Tesseramento"/>
    <x v="1"/>
    <x v="7"/>
    <x v="0"/>
    <s v="B"/>
  </r>
  <r>
    <n v="52524"/>
    <x v="0"/>
    <x v="0"/>
    <x v="0"/>
    <x v="0"/>
    <x v="8"/>
    <x v="127"/>
    <x v="0"/>
    <x v="0"/>
    <s v="Tesseramento"/>
    <x v="1"/>
    <x v="0"/>
    <x v="0"/>
    <m/>
  </r>
  <r>
    <n v="90898"/>
    <x v="0"/>
    <x v="0"/>
    <x v="0"/>
    <x v="0"/>
    <x v="8"/>
    <x v="127"/>
    <x v="0"/>
    <x v="1"/>
    <s v="Tesseramento"/>
    <x v="1"/>
    <x v="0"/>
    <x v="0"/>
    <m/>
  </r>
  <r>
    <n v="144634"/>
    <x v="0"/>
    <x v="0"/>
    <x v="0"/>
    <x v="0"/>
    <x v="8"/>
    <x v="127"/>
    <x v="0"/>
    <x v="0"/>
    <s v="Tesseramento"/>
    <x v="1"/>
    <x v="4"/>
    <x v="0"/>
    <m/>
  </r>
  <r>
    <n v="144633"/>
    <x v="0"/>
    <x v="0"/>
    <x v="0"/>
    <x v="0"/>
    <x v="8"/>
    <x v="127"/>
    <x v="0"/>
    <x v="1"/>
    <s v="Tesseramento"/>
    <x v="1"/>
    <x v="4"/>
    <x v="0"/>
    <m/>
  </r>
  <r>
    <n v="144636"/>
    <x v="1"/>
    <x v="0"/>
    <x v="0"/>
    <x v="0"/>
    <x v="8"/>
    <x v="127"/>
    <x v="0"/>
    <x v="0"/>
    <s v="Tesseramento"/>
    <x v="1"/>
    <x v="6"/>
    <x v="0"/>
    <s v="B"/>
  </r>
  <r>
    <n v="234275"/>
    <x v="0"/>
    <x v="0"/>
    <x v="1"/>
    <x v="3"/>
    <x v="7"/>
    <x v="210"/>
    <x v="0"/>
    <x v="0"/>
    <s v="Tesseramento"/>
    <x v="0"/>
    <x v="0"/>
    <x v="0"/>
    <m/>
  </r>
  <r>
    <n v="211100"/>
    <x v="0"/>
    <x v="0"/>
    <x v="0"/>
    <x v="0"/>
    <x v="2"/>
    <x v="158"/>
    <x v="0"/>
    <x v="0"/>
    <s v="Tesseramento"/>
    <x v="0"/>
    <x v="0"/>
    <x v="0"/>
    <m/>
  </r>
  <r>
    <n v="216602"/>
    <x v="0"/>
    <x v="0"/>
    <x v="0"/>
    <x v="0"/>
    <x v="2"/>
    <x v="158"/>
    <x v="0"/>
    <x v="0"/>
    <s v="Tesseramento"/>
    <x v="0"/>
    <x v="0"/>
    <x v="0"/>
    <m/>
  </r>
  <r>
    <n v="179954"/>
    <x v="0"/>
    <x v="0"/>
    <x v="0"/>
    <x v="0"/>
    <x v="2"/>
    <x v="158"/>
    <x v="0"/>
    <x v="0"/>
    <s v="Tesseramento"/>
    <x v="0"/>
    <x v="0"/>
    <x v="0"/>
    <m/>
  </r>
  <r>
    <n v="133265"/>
    <x v="0"/>
    <x v="0"/>
    <x v="0"/>
    <x v="0"/>
    <x v="2"/>
    <x v="158"/>
    <x v="0"/>
    <x v="0"/>
    <s v="Tesseramento"/>
    <x v="0"/>
    <x v="0"/>
    <x v="0"/>
    <m/>
  </r>
  <r>
    <n v="138090"/>
    <x v="0"/>
    <x v="0"/>
    <x v="0"/>
    <x v="1"/>
    <x v="2"/>
    <x v="158"/>
    <x v="0"/>
    <x v="0"/>
    <s v="Tesseramento"/>
    <x v="0"/>
    <x v="0"/>
    <x v="0"/>
    <m/>
  </r>
  <r>
    <n v="216678"/>
    <x v="0"/>
    <x v="0"/>
    <x v="0"/>
    <x v="1"/>
    <x v="2"/>
    <x v="158"/>
    <x v="0"/>
    <x v="0"/>
    <s v="Tesseramento"/>
    <x v="0"/>
    <x v="3"/>
    <x v="0"/>
    <m/>
  </r>
  <r>
    <n v="164358"/>
    <x v="0"/>
    <x v="0"/>
    <x v="0"/>
    <x v="1"/>
    <x v="2"/>
    <x v="158"/>
    <x v="0"/>
    <x v="0"/>
    <s v="Tesseramento"/>
    <x v="0"/>
    <x v="4"/>
    <x v="0"/>
    <m/>
  </r>
  <r>
    <n v="203718"/>
    <x v="0"/>
    <x v="0"/>
    <x v="0"/>
    <x v="0"/>
    <x v="2"/>
    <x v="158"/>
    <x v="0"/>
    <x v="0"/>
    <s v="Tesseramento"/>
    <x v="0"/>
    <x v="0"/>
    <x v="0"/>
    <m/>
  </r>
  <r>
    <n v="166012"/>
    <x v="0"/>
    <x v="0"/>
    <x v="0"/>
    <x v="0"/>
    <x v="2"/>
    <x v="158"/>
    <x v="0"/>
    <x v="0"/>
    <s v="Tesseramento"/>
    <x v="0"/>
    <x v="0"/>
    <x v="0"/>
    <m/>
  </r>
  <r>
    <n v="166013"/>
    <x v="0"/>
    <x v="0"/>
    <x v="0"/>
    <x v="0"/>
    <x v="2"/>
    <x v="158"/>
    <x v="0"/>
    <x v="0"/>
    <s v="Tesseramento"/>
    <x v="0"/>
    <x v="3"/>
    <x v="0"/>
    <m/>
  </r>
  <r>
    <n v="93446"/>
    <x v="0"/>
    <x v="0"/>
    <x v="0"/>
    <x v="1"/>
    <x v="2"/>
    <x v="158"/>
    <x v="0"/>
    <x v="0"/>
    <s v="Tesseramento"/>
    <x v="0"/>
    <x v="3"/>
    <x v="0"/>
    <m/>
  </r>
  <r>
    <n v="166014"/>
    <x v="0"/>
    <x v="0"/>
    <x v="0"/>
    <x v="0"/>
    <x v="2"/>
    <x v="158"/>
    <x v="0"/>
    <x v="0"/>
    <s v="Tesseramento"/>
    <x v="0"/>
    <x v="3"/>
    <x v="0"/>
    <m/>
  </r>
  <r>
    <n v="164359"/>
    <x v="0"/>
    <x v="0"/>
    <x v="0"/>
    <x v="1"/>
    <x v="2"/>
    <x v="158"/>
    <x v="0"/>
    <x v="1"/>
    <s v="Tesseramento"/>
    <x v="0"/>
    <x v="4"/>
    <x v="0"/>
    <m/>
  </r>
  <r>
    <n v="203719"/>
    <x v="0"/>
    <x v="0"/>
    <x v="0"/>
    <x v="1"/>
    <x v="2"/>
    <x v="158"/>
    <x v="0"/>
    <x v="0"/>
    <s v="Tesseramento"/>
    <x v="0"/>
    <x v="4"/>
    <x v="0"/>
    <m/>
  </r>
  <r>
    <n v="39925"/>
    <x v="0"/>
    <x v="0"/>
    <x v="0"/>
    <x v="0"/>
    <x v="2"/>
    <x v="158"/>
    <x v="0"/>
    <x v="0"/>
    <s v="Tesseramento"/>
    <x v="0"/>
    <x v="0"/>
    <x v="0"/>
    <m/>
  </r>
  <r>
    <n v="39926"/>
    <x v="0"/>
    <x v="0"/>
    <x v="0"/>
    <x v="0"/>
    <x v="2"/>
    <x v="158"/>
    <x v="0"/>
    <x v="0"/>
    <s v="Tesseramento"/>
    <x v="0"/>
    <x v="0"/>
    <x v="0"/>
    <m/>
  </r>
  <r>
    <n v="39927"/>
    <x v="0"/>
    <x v="0"/>
    <x v="0"/>
    <x v="0"/>
    <x v="2"/>
    <x v="158"/>
    <x v="0"/>
    <x v="0"/>
    <s v="Tesseramento"/>
    <x v="0"/>
    <x v="0"/>
    <x v="0"/>
    <m/>
  </r>
  <r>
    <n v="172203"/>
    <x v="0"/>
    <x v="0"/>
    <x v="0"/>
    <x v="0"/>
    <x v="2"/>
    <x v="158"/>
    <x v="0"/>
    <x v="0"/>
    <s v="Tesseramento"/>
    <x v="0"/>
    <x v="0"/>
    <x v="0"/>
    <m/>
  </r>
  <r>
    <n v="216677"/>
    <x v="0"/>
    <x v="0"/>
    <x v="0"/>
    <x v="1"/>
    <x v="2"/>
    <x v="158"/>
    <x v="0"/>
    <x v="0"/>
    <s v="Tesseramento"/>
    <x v="0"/>
    <x v="3"/>
    <x v="0"/>
    <m/>
  </r>
  <r>
    <n v="157972"/>
    <x v="0"/>
    <x v="0"/>
    <x v="0"/>
    <x v="0"/>
    <x v="2"/>
    <x v="158"/>
    <x v="0"/>
    <x v="0"/>
    <s v="Tesseramento"/>
    <x v="0"/>
    <x v="0"/>
    <x v="0"/>
    <m/>
  </r>
  <r>
    <n v="190678"/>
    <x v="0"/>
    <x v="0"/>
    <x v="0"/>
    <x v="0"/>
    <x v="2"/>
    <x v="158"/>
    <x v="0"/>
    <x v="0"/>
    <s v="Tesseramento"/>
    <x v="0"/>
    <x v="0"/>
    <x v="0"/>
    <m/>
  </r>
  <r>
    <n v="216834"/>
    <x v="0"/>
    <x v="0"/>
    <x v="0"/>
    <x v="0"/>
    <x v="2"/>
    <x v="158"/>
    <x v="0"/>
    <x v="0"/>
    <s v="Tesseramento"/>
    <x v="0"/>
    <x v="0"/>
    <x v="0"/>
    <m/>
  </r>
  <r>
    <n v="203724"/>
    <x v="0"/>
    <x v="0"/>
    <x v="0"/>
    <x v="1"/>
    <x v="2"/>
    <x v="158"/>
    <x v="0"/>
    <x v="0"/>
    <s v="Tesseramento"/>
    <x v="0"/>
    <x v="0"/>
    <x v="0"/>
    <m/>
  </r>
  <r>
    <n v="41280"/>
    <x v="0"/>
    <x v="0"/>
    <x v="0"/>
    <x v="0"/>
    <x v="2"/>
    <x v="158"/>
    <x v="0"/>
    <x v="0"/>
    <s v="Tesseramento"/>
    <x v="0"/>
    <x v="0"/>
    <x v="0"/>
    <m/>
  </r>
  <r>
    <n v="226634"/>
    <x v="0"/>
    <x v="0"/>
    <x v="0"/>
    <x v="2"/>
    <x v="2"/>
    <x v="158"/>
    <x v="0"/>
    <x v="0"/>
    <s v="Tesseramento"/>
    <x v="0"/>
    <x v="0"/>
    <x v="0"/>
    <m/>
  </r>
  <r>
    <n v="213148"/>
    <x v="0"/>
    <x v="0"/>
    <x v="0"/>
    <x v="0"/>
    <x v="2"/>
    <x v="158"/>
    <x v="0"/>
    <x v="0"/>
    <s v="Tesseramento"/>
    <x v="0"/>
    <x v="0"/>
    <x v="0"/>
    <m/>
  </r>
  <r>
    <n v="213149"/>
    <x v="0"/>
    <x v="0"/>
    <x v="0"/>
    <x v="1"/>
    <x v="2"/>
    <x v="158"/>
    <x v="0"/>
    <x v="1"/>
    <s v="Tesseramento"/>
    <x v="0"/>
    <x v="0"/>
    <x v="0"/>
    <m/>
  </r>
  <r>
    <n v="157973"/>
    <x v="0"/>
    <x v="0"/>
    <x v="0"/>
    <x v="0"/>
    <x v="2"/>
    <x v="158"/>
    <x v="0"/>
    <x v="0"/>
    <s v="Tesseramento"/>
    <x v="0"/>
    <x v="0"/>
    <x v="0"/>
    <m/>
  </r>
  <r>
    <n v="147854"/>
    <x v="0"/>
    <x v="0"/>
    <x v="0"/>
    <x v="0"/>
    <x v="2"/>
    <x v="158"/>
    <x v="0"/>
    <x v="0"/>
    <s v="Tesseramento"/>
    <x v="0"/>
    <x v="0"/>
    <x v="0"/>
    <m/>
  </r>
  <r>
    <n v="143514"/>
    <x v="0"/>
    <x v="0"/>
    <x v="0"/>
    <x v="0"/>
    <x v="12"/>
    <x v="254"/>
    <x v="0"/>
    <x v="0"/>
    <s v="Tesseramento"/>
    <x v="0"/>
    <x v="0"/>
    <x v="0"/>
    <m/>
  </r>
  <r>
    <n v="234276"/>
    <x v="0"/>
    <x v="0"/>
    <x v="1"/>
    <x v="2"/>
    <x v="7"/>
    <x v="210"/>
    <x v="0"/>
    <x v="0"/>
    <s v="Tesseramento"/>
    <x v="0"/>
    <x v="0"/>
    <x v="0"/>
    <m/>
  </r>
  <r>
    <n v="234396"/>
    <x v="0"/>
    <x v="0"/>
    <x v="1"/>
    <x v="0"/>
    <x v="2"/>
    <x v="158"/>
    <x v="0"/>
    <x v="0"/>
    <s v="Tesseramento"/>
    <x v="0"/>
    <x v="0"/>
    <x v="0"/>
    <m/>
  </r>
  <r>
    <n v="216601"/>
    <x v="0"/>
    <x v="0"/>
    <x v="0"/>
    <x v="1"/>
    <x v="2"/>
    <x v="158"/>
    <x v="0"/>
    <x v="0"/>
    <s v="Tesseramento"/>
    <x v="0"/>
    <x v="1"/>
    <x v="0"/>
    <m/>
  </r>
  <r>
    <n v="216456"/>
    <x v="0"/>
    <x v="0"/>
    <x v="0"/>
    <x v="1"/>
    <x v="8"/>
    <x v="173"/>
    <x v="0"/>
    <x v="0"/>
    <s v="Tesseramento"/>
    <x v="0"/>
    <x v="0"/>
    <x v="0"/>
    <m/>
  </r>
  <r>
    <n v="234436"/>
    <x v="0"/>
    <x v="1"/>
    <x v="1"/>
    <x v="2"/>
    <x v="12"/>
    <x v="254"/>
    <x v="0"/>
    <x v="1"/>
    <s v="Tesseramento"/>
    <x v="0"/>
    <x v="0"/>
    <x v="0"/>
    <m/>
  </r>
  <r>
    <n v="17068"/>
    <x v="0"/>
    <x v="0"/>
    <x v="0"/>
    <x v="0"/>
    <x v="8"/>
    <x v="59"/>
    <x v="0"/>
    <x v="0"/>
    <s v="Tesseramento"/>
    <x v="1"/>
    <x v="4"/>
    <x v="0"/>
    <m/>
  </r>
  <r>
    <n v="155151"/>
    <x v="0"/>
    <x v="0"/>
    <x v="0"/>
    <x v="0"/>
    <x v="0"/>
    <x v="76"/>
    <x v="0"/>
    <x v="1"/>
    <s v="Tesseramento"/>
    <x v="0"/>
    <x v="3"/>
    <x v="0"/>
    <m/>
  </r>
  <r>
    <n v="220202"/>
    <x v="0"/>
    <x v="0"/>
    <x v="0"/>
    <x v="1"/>
    <x v="10"/>
    <x v="93"/>
    <x v="0"/>
    <x v="0"/>
    <s v="Tesseramento"/>
    <x v="0"/>
    <x v="0"/>
    <x v="0"/>
    <m/>
  </r>
  <r>
    <n v="157375"/>
    <x v="0"/>
    <x v="0"/>
    <x v="0"/>
    <x v="0"/>
    <x v="10"/>
    <x v="93"/>
    <x v="0"/>
    <x v="0"/>
    <s v="Tesseramento"/>
    <x v="0"/>
    <x v="4"/>
    <x v="0"/>
    <m/>
  </r>
  <r>
    <n v="220200"/>
    <x v="0"/>
    <x v="0"/>
    <x v="0"/>
    <x v="1"/>
    <x v="10"/>
    <x v="93"/>
    <x v="0"/>
    <x v="1"/>
    <s v="Tesseramento"/>
    <x v="0"/>
    <x v="3"/>
    <x v="0"/>
    <m/>
  </r>
  <r>
    <n v="198117"/>
    <x v="0"/>
    <x v="0"/>
    <x v="0"/>
    <x v="0"/>
    <x v="10"/>
    <x v="93"/>
    <x v="0"/>
    <x v="1"/>
    <s v="Tesseramento"/>
    <x v="0"/>
    <x v="3"/>
    <x v="0"/>
    <m/>
  </r>
  <r>
    <n v="225355"/>
    <x v="0"/>
    <x v="0"/>
    <x v="0"/>
    <x v="1"/>
    <x v="10"/>
    <x v="93"/>
    <x v="0"/>
    <x v="0"/>
    <s v="Tesseramento"/>
    <x v="0"/>
    <x v="3"/>
    <x v="0"/>
    <m/>
  </r>
  <r>
    <n v="225358"/>
    <x v="1"/>
    <x v="0"/>
    <x v="0"/>
    <x v="0"/>
    <x v="10"/>
    <x v="93"/>
    <x v="0"/>
    <x v="0"/>
    <s v="Tesseramento"/>
    <x v="0"/>
    <x v="7"/>
    <x v="0"/>
    <m/>
  </r>
  <r>
    <n v="213089"/>
    <x v="0"/>
    <x v="0"/>
    <x v="0"/>
    <x v="0"/>
    <x v="10"/>
    <x v="93"/>
    <x v="0"/>
    <x v="0"/>
    <s v="Tesseramento"/>
    <x v="0"/>
    <x v="0"/>
    <x v="0"/>
    <m/>
  </r>
  <r>
    <n v="213246"/>
    <x v="0"/>
    <x v="0"/>
    <x v="0"/>
    <x v="1"/>
    <x v="10"/>
    <x v="93"/>
    <x v="0"/>
    <x v="0"/>
    <s v="Tesseramento"/>
    <x v="0"/>
    <x v="1"/>
    <x v="0"/>
    <m/>
  </r>
  <r>
    <n v="233350"/>
    <x v="0"/>
    <x v="0"/>
    <x v="0"/>
    <x v="1"/>
    <x v="10"/>
    <x v="93"/>
    <x v="0"/>
    <x v="0"/>
    <s v="Tesseramento"/>
    <x v="0"/>
    <x v="0"/>
    <x v="0"/>
    <m/>
  </r>
  <r>
    <n v="26592"/>
    <x v="0"/>
    <x v="0"/>
    <x v="0"/>
    <x v="0"/>
    <x v="10"/>
    <x v="93"/>
    <x v="0"/>
    <x v="0"/>
    <s v="Tesseramento"/>
    <x v="0"/>
    <x v="0"/>
    <x v="0"/>
    <m/>
  </r>
  <r>
    <n v="119318"/>
    <x v="0"/>
    <x v="0"/>
    <x v="0"/>
    <x v="0"/>
    <x v="10"/>
    <x v="93"/>
    <x v="0"/>
    <x v="0"/>
    <s v="Tesseramento"/>
    <x v="0"/>
    <x v="1"/>
    <x v="0"/>
    <m/>
  </r>
  <r>
    <n v="46354"/>
    <x v="0"/>
    <x v="0"/>
    <x v="0"/>
    <x v="0"/>
    <x v="0"/>
    <x v="76"/>
    <x v="0"/>
    <x v="0"/>
    <s v="Tesseramento"/>
    <x v="0"/>
    <x v="0"/>
    <x v="0"/>
    <m/>
  </r>
  <r>
    <n v="230821"/>
    <x v="0"/>
    <x v="0"/>
    <x v="0"/>
    <x v="1"/>
    <x v="9"/>
    <x v="16"/>
    <x v="0"/>
    <x v="1"/>
    <s v="Tesseramento"/>
    <x v="1"/>
    <x v="1"/>
    <x v="0"/>
    <m/>
  </r>
  <r>
    <n v="150604"/>
    <x v="0"/>
    <x v="0"/>
    <x v="0"/>
    <x v="0"/>
    <x v="9"/>
    <x v="16"/>
    <x v="0"/>
    <x v="0"/>
    <s v="Tesseramento"/>
    <x v="1"/>
    <x v="0"/>
    <x v="0"/>
    <m/>
  </r>
  <r>
    <n v="171897"/>
    <x v="1"/>
    <x v="0"/>
    <x v="0"/>
    <x v="0"/>
    <x v="7"/>
    <x v="123"/>
    <x v="0"/>
    <x v="0"/>
    <s v="Tesseramento"/>
    <x v="1"/>
    <x v="7"/>
    <x v="0"/>
    <s v="B"/>
  </r>
  <r>
    <n v="138898"/>
    <x v="0"/>
    <x v="0"/>
    <x v="0"/>
    <x v="0"/>
    <x v="9"/>
    <x v="16"/>
    <x v="0"/>
    <x v="1"/>
    <s v="Tesseramento"/>
    <x v="1"/>
    <x v="4"/>
    <x v="0"/>
    <m/>
  </r>
  <r>
    <n v="115186"/>
    <x v="0"/>
    <x v="0"/>
    <x v="0"/>
    <x v="0"/>
    <x v="7"/>
    <x v="123"/>
    <x v="0"/>
    <x v="0"/>
    <s v="Tesseramento"/>
    <x v="1"/>
    <x v="0"/>
    <x v="0"/>
    <m/>
  </r>
  <r>
    <n v="119570"/>
    <x v="0"/>
    <x v="0"/>
    <x v="0"/>
    <x v="0"/>
    <x v="7"/>
    <x v="123"/>
    <x v="0"/>
    <x v="0"/>
    <s v="Tesseramento"/>
    <x v="1"/>
    <x v="0"/>
    <x v="0"/>
    <m/>
  </r>
  <r>
    <n v="119996"/>
    <x v="0"/>
    <x v="0"/>
    <x v="0"/>
    <x v="0"/>
    <x v="7"/>
    <x v="123"/>
    <x v="0"/>
    <x v="1"/>
    <s v="Tesseramento"/>
    <x v="1"/>
    <x v="3"/>
    <x v="0"/>
    <m/>
  </r>
  <r>
    <n v="113514"/>
    <x v="0"/>
    <x v="0"/>
    <x v="0"/>
    <x v="0"/>
    <x v="7"/>
    <x v="123"/>
    <x v="0"/>
    <x v="0"/>
    <s v="Tesseramento"/>
    <x v="1"/>
    <x v="3"/>
    <x v="0"/>
    <m/>
  </r>
  <r>
    <n v="226659"/>
    <x v="0"/>
    <x v="1"/>
    <x v="0"/>
    <x v="0"/>
    <x v="8"/>
    <x v="127"/>
    <x v="0"/>
    <x v="0"/>
    <s v="Tesseramento"/>
    <x v="1"/>
    <x v="0"/>
    <x v="0"/>
    <m/>
  </r>
  <r>
    <n v="33053"/>
    <x v="0"/>
    <x v="0"/>
    <x v="2"/>
    <x v="0"/>
    <x v="8"/>
    <x v="127"/>
    <x v="0"/>
    <x v="0"/>
    <s v="Tesseramento"/>
    <x v="1"/>
    <x v="0"/>
    <x v="0"/>
    <m/>
  </r>
  <r>
    <n v="152043"/>
    <x v="0"/>
    <x v="0"/>
    <x v="0"/>
    <x v="0"/>
    <x v="4"/>
    <x v="179"/>
    <x v="0"/>
    <x v="0"/>
    <s v="Tesseramento"/>
    <x v="1"/>
    <x v="0"/>
    <x v="0"/>
    <m/>
  </r>
  <r>
    <n v="23071"/>
    <x v="0"/>
    <x v="0"/>
    <x v="0"/>
    <x v="0"/>
    <x v="2"/>
    <x v="251"/>
    <x v="0"/>
    <x v="1"/>
    <s v="Tesseramento"/>
    <x v="1"/>
    <x v="4"/>
    <x v="0"/>
    <m/>
  </r>
  <r>
    <n v="210668"/>
    <x v="1"/>
    <x v="0"/>
    <x v="0"/>
    <x v="0"/>
    <x v="2"/>
    <x v="251"/>
    <x v="0"/>
    <x v="0"/>
    <s v="Tesseramento"/>
    <x v="1"/>
    <x v="6"/>
    <x v="0"/>
    <s v="B"/>
  </r>
  <r>
    <n v="23025"/>
    <x v="0"/>
    <x v="0"/>
    <x v="0"/>
    <x v="0"/>
    <x v="2"/>
    <x v="251"/>
    <x v="0"/>
    <x v="0"/>
    <s v="Tesseramento"/>
    <x v="1"/>
    <x v="4"/>
    <x v="0"/>
    <m/>
  </r>
  <r>
    <n v="100212"/>
    <x v="0"/>
    <x v="0"/>
    <x v="0"/>
    <x v="0"/>
    <x v="2"/>
    <x v="251"/>
    <x v="0"/>
    <x v="1"/>
    <s v="Tesseramento"/>
    <x v="1"/>
    <x v="4"/>
    <x v="0"/>
    <m/>
  </r>
  <r>
    <n v="23008"/>
    <x v="0"/>
    <x v="0"/>
    <x v="0"/>
    <x v="0"/>
    <x v="2"/>
    <x v="251"/>
    <x v="0"/>
    <x v="0"/>
    <s v="Tesseramento"/>
    <x v="1"/>
    <x v="4"/>
    <x v="0"/>
    <m/>
  </r>
  <r>
    <n v="198219"/>
    <x v="1"/>
    <x v="0"/>
    <x v="0"/>
    <x v="1"/>
    <x v="2"/>
    <x v="251"/>
    <x v="0"/>
    <x v="1"/>
    <s v="Tesseramento"/>
    <x v="1"/>
    <x v="5"/>
    <x v="0"/>
    <m/>
  </r>
  <r>
    <n v="137391"/>
    <x v="0"/>
    <x v="0"/>
    <x v="0"/>
    <x v="0"/>
    <x v="0"/>
    <x v="76"/>
    <x v="0"/>
    <x v="1"/>
    <s v="Tesseramento"/>
    <x v="0"/>
    <x v="4"/>
    <x v="0"/>
    <m/>
  </r>
  <r>
    <n v="170038"/>
    <x v="0"/>
    <x v="0"/>
    <x v="0"/>
    <x v="0"/>
    <x v="2"/>
    <x v="251"/>
    <x v="0"/>
    <x v="0"/>
    <s v="Tesseramento"/>
    <x v="1"/>
    <x v="0"/>
    <x v="0"/>
    <m/>
  </r>
  <r>
    <n v="39247"/>
    <x v="0"/>
    <x v="0"/>
    <x v="0"/>
    <x v="0"/>
    <x v="2"/>
    <x v="251"/>
    <x v="0"/>
    <x v="0"/>
    <s v="Tesseramento"/>
    <x v="1"/>
    <x v="4"/>
    <x v="0"/>
    <m/>
  </r>
  <r>
    <n v="39237"/>
    <x v="0"/>
    <x v="0"/>
    <x v="0"/>
    <x v="0"/>
    <x v="2"/>
    <x v="251"/>
    <x v="0"/>
    <x v="0"/>
    <s v="Tesseramento"/>
    <x v="1"/>
    <x v="4"/>
    <x v="0"/>
    <m/>
  </r>
  <r>
    <n v="55655"/>
    <x v="0"/>
    <x v="0"/>
    <x v="0"/>
    <x v="0"/>
    <x v="2"/>
    <x v="251"/>
    <x v="0"/>
    <x v="0"/>
    <s v="Tesseramento"/>
    <x v="1"/>
    <x v="4"/>
    <x v="0"/>
    <m/>
  </r>
  <r>
    <n v="55656"/>
    <x v="0"/>
    <x v="0"/>
    <x v="0"/>
    <x v="0"/>
    <x v="2"/>
    <x v="251"/>
    <x v="0"/>
    <x v="1"/>
    <s v="Tesseramento"/>
    <x v="1"/>
    <x v="4"/>
    <x v="0"/>
    <m/>
  </r>
  <r>
    <n v="177219"/>
    <x v="0"/>
    <x v="0"/>
    <x v="0"/>
    <x v="1"/>
    <x v="2"/>
    <x v="251"/>
    <x v="0"/>
    <x v="0"/>
    <s v="Tesseramento"/>
    <x v="1"/>
    <x v="0"/>
    <x v="0"/>
    <m/>
  </r>
  <r>
    <n v="137398"/>
    <x v="0"/>
    <x v="0"/>
    <x v="0"/>
    <x v="0"/>
    <x v="2"/>
    <x v="251"/>
    <x v="0"/>
    <x v="1"/>
    <s v="Tesseramento"/>
    <x v="1"/>
    <x v="0"/>
    <x v="0"/>
    <m/>
  </r>
  <r>
    <n v="77665"/>
    <x v="0"/>
    <x v="0"/>
    <x v="0"/>
    <x v="0"/>
    <x v="2"/>
    <x v="251"/>
    <x v="0"/>
    <x v="1"/>
    <s v="Tesseramento"/>
    <x v="1"/>
    <x v="4"/>
    <x v="0"/>
    <m/>
  </r>
  <r>
    <n v="56935"/>
    <x v="0"/>
    <x v="0"/>
    <x v="0"/>
    <x v="0"/>
    <x v="2"/>
    <x v="251"/>
    <x v="0"/>
    <x v="0"/>
    <s v="Tesseramento"/>
    <x v="1"/>
    <x v="4"/>
    <x v="0"/>
    <m/>
  </r>
  <r>
    <n v="23029"/>
    <x v="0"/>
    <x v="0"/>
    <x v="0"/>
    <x v="0"/>
    <x v="2"/>
    <x v="251"/>
    <x v="0"/>
    <x v="0"/>
    <s v="Tesseramento"/>
    <x v="1"/>
    <x v="3"/>
    <x v="0"/>
    <m/>
  </r>
  <r>
    <n v="23048"/>
    <x v="0"/>
    <x v="0"/>
    <x v="0"/>
    <x v="0"/>
    <x v="2"/>
    <x v="251"/>
    <x v="0"/>
    <x v="1"/>
    <s v="Tesseramento"/>
    <x v="1"/>
    <x v="0"/>
    <x v="0"/>
    <m/>
  </r>
  <r>
    <n v="46500"/>
    <x v="0"/>
    <x v="0"/>
    <x v="0"/>
    <x v="0"/>
    <x v="2"/>
    <x v="251"/>
    <x v="0"/>
    <x v="0"/>
    <s v="Tesseramento"/>
    <x v="1"/>
    <x v="4"/>
    <x v="0"/>
    <m/>
  </r>
  <r>
    <n v="21261"/>
    <x v="0"/>
    <x v="0"/>
    <x v="0"/>
    <x v="0"/>
    <x v="2"/>
    <x v="251"/>
    <x v="0"/>
    <x v="0"/>
    <s v="Tesseramento"/>
    <x v="1"/>
    <x v="4"/>
    <x v="0"/>
    <m/>
  </r>
  <r>
    <n v="21159"/>
    <x v="0"/>
    <x v="0"/>
    <x v="0"/>
    <x v="0"/>
    <x v="2"/>
    <x v="251"/>
    <x v="0"/>
    <x v="1"/>
    <s v="Tesseramento"/>
    <x v="1"/>
    <x v="4"/>
    <x v="0"/>
    <m/>
  </r>
  <r>
    <n v="234270"/>
    <x v="0"/>
    <x v="0"/>
    <x v="1"/>
    <x v="2"/>
    <x v="4"/>
    <x v="219"/>
    <x v="0"/>
    <x v="0"/>
    <s v="Tesseramento"/>
    <x v="0"/>
    <x v="0"/>
    <x v="0"/>
    <m/>
  </r>
  <r>
    <n v="48376"/>
    <x v="0"/>
    <x v="0"/>
    <x v="0"/>
    <x v="0"/>
    <x v="2"/>
    <x v="251"/>
    <x v="0"/>
    <x v="0"/>
    <s v="Tesseramento"/>
    <x v="1"/>
    <x v="4"/>
    <x v="0"/>
    <m/>
  </r>
  <r>
    <n v="58201"/>
    <x v="0"/>
    <x v="0"/>
    <x v="0"/>
    <x v="0"/>
    <x v="2"/>
    <x v="251"/>
    <x v="0"/>
    <x v="1"/>
    <s v="Tesseramento"/>
    <x v="1"/>
    <x v="4"/>
    <x v="0"/>
    <m/>
  </r>
  <r>
    <n v="30152"/>
    <x v="0"/>
    <x v="0"/>
    <x v="0"/>
    <x v="0"/>
    <x v="2"/>
    <x v="251"/>
    <x v="0"/>
    <x v="0"/>
    <s v="Tesseramento"/>
    <x v="1"/>
    <x v="4"/>
    <x v="0"/>
    <m/>
  </r>
  <r>
    <n v="9925"/>
    <x v="0"/>
    <x v="0"/>
    <x v="0"/>
    <x v="0"/>
    <x v="2"/>
    <x v="251"/>
    <x v="0"/>
    <x v="0"/>
    <s v="Tesseramento"/>
    <x v="1"/>
    <x v="0"/>
    <x v="0"/>
    <m/>
  </r>
  <r>
    <n v="175763"/>
    <x v="0"/>
    <x v="0"/>
    <x v="0"/>
    <x v="1"/>
    <x v="2"/>
    <x v="251"/>
    <x v="0"/>
    <x v="0"/>
    <s v="Tesseramento"/>
    <x v="1"/>
    <x v="4"/>
    <x v="0"/>
    <m/>
  </r>
  <r>
    <n v="176349"/>
    <x v="0"/>
    <x v="0"/>
    <x v="0"/>
    <x v="1"/>
    <x v="2"/>
    <x v="251"/>
    <x v="0"/>
    <x v="1"/>
    <s v="Tesseramento"/>
    <x v="1"/>
    <x v="4"/>
    <x v="0"/>
    <m/>
  </r>
  <r>
    <n v="197303"/>
    <x v="1"/>
    <x v="0"/>
    <x v="0"/>
    <x v="0"/>
    <x v="2"/>
    <x v="251"/>
    <x v="0"/>
    <x v="0"/>
    <s v="Tesseramento"/>
    <x v="1"/>
    <x v="7"/>
    <x v="0"/>
    <s v="B"/>
  </r>
  <r>
    <n v="23062"/>
    <x v="0"/>
    <x v="0"/>
    <x v="0"/>
    <x v="0"/>
    <x v="2"/>
    <x v="251"/>
    <x v="0"/>
    <x v="0"/>
    <s v="Tesseramento"/>
    <x v="1"/>
    <x v="4"/>
    <x v="0"/>
    <m/>
  </r>
  <r>
    <n v="47358"/>
    <x v="0"/>
    <x v="0"/>
    <x v="0"/>
    <x v="0"/>
    <x v="2"/>
    <x v="251"/>
    <x v="0"/>
    <x v="0"/>
    <s v="Tesseramento"/>
    <x v="1"/>
    <x v="0"/>
    <x v="0"/>
    <m/>
  </r>
  <r>
    <n v="21138"/>
    <x v="0"/>
    <x v="0"/>
    <x v="0"/>
    <x v="0"/>
    <x v="2"/>
    <x v="251"/>
    <x v="0"/>
    <x v="1"/>
    <s v="Tesseramento"/>
    <x v="1"/>
    <x v="4"/>
    <x v="0"/>
    <m/>
  </r>
  <r>
    <n v="35065"/>
    <x v="0"/>
    <x v="0"/>
    <x v="0"/>
    <x v="0"/>
    <x v="2"/>
    <x v="251"/>
    <x v="0"/>
    <x v="1"/>
    <s v="Tesseramento"/>
    <x v="1"/>
    <x v="4"/>
    <x v="0"/>
    <m/>
  </r>
  <r>
    <n v="230762"/>
    <x v="1"/>
    <x v="0"/>
    <x v="0"/>
    <x v="1"/>
    <x v="2"/>
    <x v="251"/>
    <x v="0"/>
    <x v="1"/>
    <s v="Tesseramento"/>
    <x v="1"/>
    <x v="7"/>
    <x v="0"/>
    <m/>
  </r>
  <r>
    <n v="46208"/>
    <x v="0"/>
    <x v="0"/>
    <x v="0"/>
    <x v="0"/>
    <x v="2"/>
    <x v="251"/>
    <x v="0"/>
    <x v="0"/>
    <s v="Tesseramento"/>
    <x v="1"/>
    <x v="4"/>
    <x v="0"/>
    <m/>
  </r>
  <r>
    <n v="162904"/>
    <x v="0"/>
    <x v="0"/>
    <x v="0"/>
    <x v="0"/>
    <x v="2"/>
    <x v="251"/>
    <x v="0"/>
    <x v="0"/>
    <s v="Tesseramento"/>
    <x v="1"/>
    <x v="3"/>
    <x v="0"/>
    <m/>
  </r>
  <r>
    <n v="228055"/>
    <x v="0"/>
    <x v="0"/>
    <x v="0"/>
    <x v="4"/>
    <x v="2"/>
    <x v="251"/>
    <x v="0"/>
    <x v="1"/>
    <s v="Tesseramento"/>
    <x v="1"/>
    <x v="3"/>
    <x v="0"/>
    <m/>
  </r>
  <r>
    <n v="193760"/>
    <x v="0"/>
    <x v="0"/>
    <x v="0"/>
    <x v="1"/>
    <x v="2"/>
    <x v="251"/>
    <x v="0"/>
    <x v="1"/>
    <s v="Tesseramento"/>
    <x v="1"/>
    <x v="1"/>
    <x v="0"/>
    <m/>
  </r>
  <r>
    <n v="197304"/>
    <x v="1"/>
    <x v="0"/>
    <x v="0"/>
    <x v="0"/>
    <x v="2"/>
    <x v="251"/>
    <x v="0"/>
    <x v="0"/>
    <s v="Tesseramento"/>
    <x v="1"/>
    <x v="6"/>
    <x v="0"/>
    <m/>
  </r>
  <r>
    <n v="23131"/>
    <x v="0"/>
    <x v="0"/>
    <x v="0"/>
    <x v="0"/>
    <x v="2"/>
    <x v="251"/>
    <x v="0"/>
    <x v="0"/>
    <s v="Tesseramento"/>
    <x v="1"/>
    <x v="0"/>
    <x v="0"/>
    <m/>
  </r>
  <r>
    <n v="23055"/>
    <x v="0"/>
    <x v="0"/>
    <x v="0"/>
    <x v="0"/>
    <x v="2"/>
    <x v="251"/>
    <x v="0"/>
    <x v="0"/>
    <s v="Tesseramento"/>
    <x v="1"/>
    <x v="3"/>
    <x v="0"/>
    <m/>
  </r>
  <r>
    <n v="196090"/>
    <x v="0"/>
    <x v="0"/>
    <x v="0"/>
    <x v="0"/>
    <x v="2"/>
    <x v="251"/>
    <x v="0"/>
    <x v="1"/>
    <s v="Tesseramento"/>
    <x v="1"/>
    <x v="1"/>
    <x v="0"/>
    <m/>
  </r>
  <r>
    <n v="23058"/>
    <x v="0"/>
    <x v="0"/>
    <x v="0"/>
    <x v="0"/>
    <x v="2"/>
    <x v="251"/>
    <x v="0"/>
    <x v="1"/>
    <s v="Tesseramento"/>
    <x v="1"/>
    <x v="4"/>
    <x v="0"/>
    <m/>
  </r>
  <r>
    <n v="225995"/>
    <x v="0"/>
    <x v="0"/>
    <x v="0"/>
    <x v="0"/>
    <x v="2"/>
    <x v="292"/>
    <x v="0"/>
    <x v="0"/>
    <s v="Tesseramento"/>
    <x v="1"/>
    <x v="4"/>
    <x v="0"/>
    <m/>
  </r>
  <r>
    <n v="225993"/>
    <x v="0"/>
    <x v="0"/>
    <x v="0"/>
    <x v="0"/>
    <x v="2"/>
    <x v="292"/>
    <x v="0"/>
    <x v="0"/>
    <s v="Tesseramento"/>
    <x v="1"/>
    <x v="0"/>
    <x v="0"/>
    <m/>
  </r>
  <r>
    <n v="17621"/>
    <x v="0"/>
    <x v="0"/>
    <x v="0"/>
    <x v="0"/>
    <x v="2"/>
    <x v="251"/>
    <x v="0"/>
    <x v="0"/>
    <s v="Tesseramento"/>
    <x v="1"/>
    <x v="4"/>
    <x v="0"/>
    <m/>
  </r>
  <r>
    <n v="106255"/>
    <x v="0"/>
    <x v="0"/>
    <x v="0"/>
    <x v="0"/>
    <x v="2"/>
    <x v="251"/>
    <x v="0"/>
    <x v="0"/>
    <s v="Tesseramento"/>
    <x v="1"/>
    <x v="3"/>
    <x v="0"/>
    <m/>
  </r>
  <r>
    <n v="204441"/>
    <x v="1"/>
    <x v="0"/>
    <x v="0"/>
    <x v="0"/>
    <x v="2"/>
    <x v="251"/>
    <x v="0"/>
    <x v="1"/>
    <s v="Tesseramento"/>
    <x v="1"/>
    <x v="7"/>
    <x v="0"/>
    <m/>
  </r>
  <r>
    <n v="157199"/>
    <x v="1"/>
    <x v="0"/>
    <x v="0"/>
    <x v="0"/>
    <x v="2"/>
    <x v="251"/>
    <x v="0"/>
    <x v="0"/>
    <s v="Tesseramento"/>
    <x v="1"/>
    <x v="6"/>
    <x v="0"/>
    <s v="B"/>
  </r>
  <r>
    <n v="23054"/>
    <x v="0"/>
    <x v="0"/>
    <x v="0"/>
    <x v="0"/>
    <x v="2"/>
    <x v="251"/>
    <x v="0"/>
    <x v="1"/>
    <s v="Tesseramento"/>
    <x v="1"/>
    <x v="3"/>
    <x v="0"/>
    <m/>
  </r>
  <r>
    <n v="137326"/>
    <x v="0"/>
    <x v="0"/>
    <x v="0"/>
    <x v="0"/>
    <x v="2"/>
    <x v="251"/>
    <x v="0"/>
    <x v="0"/>
    <s v="Tesseramento"/>
    <x v="1"/>
    <x v="4"/>
    <x v="0"/>
    <m/>
  </r>
  <r>
    <n v="33888"/>
    <x v="0"/>
    <x v="0"/>
    <x v="0"/>
    <x v="0"/>
    <x v="2"/>
    <x v="292"/>
    <x v="0"/>
    <x v="0"/>
    <s v="Tesseramento"/>
    <x v="1"/>
    <x v="4"/>
    <x v="0"/>
    <m/>
  </r>
  <r>
    <n v="155105"/>
    <x v="0"/>
    <x v="0"/>
    <x v="0"/>
    <x v="3"/>
    <x v="2"/>
    <x v="292"/>
    <x v="0"/>
    <x v="0"/>
    <s v="Tesseramento"/>
    <x v="1"/>
    <x v="3"/>
    <x v="0"/>
    <m/>
  </r>
  <r>
    <n v="31174"/>
    <x v="0"/>
    <x v="0"/>
    <x v="0"/>
    <x v="0"/>
    <x v="2"/>
    <x v="292"/>
    <x v="0"/>
    <x v="0"/>
    <s v="Tesseramento"/>
    <x v="1"/>
    <x v="4"/>
    <x v="0"/>
    <m/>
  </r>
  <r>
    <n v="21221"/>
    <x v="0"/>
    <x v="0"/>
    <x v="0"/>
    <x v="0"/>
    <x v="2"/>
    <x v="292"/>
    <x v="0"/>
    <x v="0"/>
    <s v="Tesseramento"/>
    <x v="1"/>
    <x v="4"/>
    <x v="0"/>
    <m/>
  </r>
  <r>
    <n v="17620"/>
    <x v="0"/>
    <x v="0"/>
    <x v="0"/>
    <x v="0"/>
    <x v="2"/>
    <x v="251"/>
    <x v="0"/>
    <x v="1"/>
    <s v="Tesseramento"/>
    <x v="1"/>
    <x v="4"/>
    <x v="0"/>
    <m/>
  </r>
  <r>
    <n v="13003"/>
    <x v="0"/>
    <x v="0"/>
    <x v="0"/>
    <x v="0"/>
    <x v="2"/>
    <x v="251"/>
    <x v="0"/>
    <x v="0"/>
    <s v="Tesseramento"/>
    <x v="1"/>
    <x v="0"/>
    <x v="0"/>
    <m/>
  </r>
  <r>
    <n v="90746"/>
    <x v="0"/>
    <x v="0"/>
    <x v="0"/>
    <x v="0"/>
    <x v="2"/>
    <x v="292"/>
    <x v="0"/>
    <x v="0"/>
    <s v="Tesseramento"/>
    <x v="1"/>
    <x v="4"/>
    <x v="0"/>
    <m/>
  </r>
  <r>
    <n v="21277"/>
    <x v="0"/>
    <x v="0"/>
    <x v="0"/>
    <x v="0"/>
    <x v="2"/>
    <x v="292"/>
    <x v="0"/>
    <x v="0"/>
    <s v="Tesseramento"/>
    <x v="1"/>
    <x v="4"/>
    <x v="0"/>
    <m/>
  </r>
  <r>
    <n v="21202"/>
    <x v="0"/>
    <x v="0"/>
    <x v="0"/>
    <x v="0"/>
    <x v="2"/>
    <x v="292"/>
    <x v="0"/>
    <x v="0"/>
    <s v="Tesseramento"/>
    <x v="1"/>
    <x v="4"/>
    <x v="0"/>
    <m/>
  </r>
  <r>
    <n v="15153"/>
    <x v="0"/>
    <x v="0"/>
    <x v="0"/>
    <x v="0"/>
    <x v="2"/>
    <x v="292"/>
    <x v="0"/>
    <x v="0"/>
    <s v="Tesseramento"/>
    <x v="1"/>
    <x v="3"/>
    <x v="0"/>
    <m/>
  </r>
  <r>
    <n v="61603"/>
    <x v="0"/>
    <x v="0"/>
    <x v="0"/>
    <x v="0"/>
    <x v="2"/>
    <x v="251"/>
    <x v="0"/>
    <x v="1"/>
    <s v="Tesseramento"/>
    <x v="1"/>
    <x v="0"/>
    <x v="0"/>
    <m/>
  </r>
  <r>
    <n v="47186"/>
    <x v="0"/>
    <x v="0"/>
    <x v="0"/>
    <x v="0"/>
    <x v="2"/>
    <x v="251"/>
    <x v="0"/>
    <x v="0"/>
    <s v="Tesseramento"/>
    <x v="1"/>
    <x v="4"/>
    <x v="0"/>
    <m/>
  </r>
  <r>
    <n v="76529"/>
    <x v="0"/>
    <x v="0"/>
    <x v="0"/>
    <x v="0"/>
    <x v="2"/>
    <x v="251"/>
    <x v="0"/>
    <x v="1"/>
    <s v="Tesseramento"/>
    <x v="1"/>
    <x v="4"/>
    <x v="0"/>
    <m/>
  </r>
  <r>
    <n v="12921"/>
    <x v="0"/>
    <x v="0"/>
    <x v="0"/>
    <x v="0"/>
    <x v="2"/>
    <x v="251"/>
    <x v="0"/>
    <x v="0"/>
    <s v="Tesseramento"/>
    <x v="1"/>
    <x v="4"/>
    <x v="0"/>
    <m/>
  </r>
  <r>
    <n v="12922"/>
    <x v="0"/>
    <x v="0"/>
    <x v="0"/>
    <x v="0"/>
    <x v="2"/>
    <x v="251"/>
    <x v="0"/>
    <x v="1"/>
    <s v="Tesseramento"/>
    <x v="1"/>
    <x v="4"/>
    <x v="0"/>
    <m/>
  </r>
  <r>
    <n v="52239"/>
    <x v="0"/>
    <x v="0"/>
    <x v="0"/>
    <x v="0"/>
    <x v="2"/>
    <x v="251"/>
    <x v="0"/>
    <x v="0"/>
    <s v="Tesseramento"/>
    <x v="1"/>
    <x v="4"/>
    <x v="0"/>
    <m/>
  </r>
  <r>
    <n v="83670"/>
    <x v="0"/>
    <x v="0"/>
    <x v="0"/>
    <x v="0"/>
    <x v="2"/>
    <x v="251"/>
    <x v="0"/>
    <x v="1"/>
    <s v="Tesseramento"/>
    <x v="1"/>
    <x v="4"/>
    <x v="0"/>
    <m/>
  </r>
  <r>
    <n v="173756"/>
    <x v="1"/>
    <x v="0"/>
    <x v="0"/>
    <x v="1"/>
    <x v="2"/>
    <x v="251"/>
    <x v="0"/>
    <x v="0"/>
    <s v="Tesseramento"/>
    <x v="1"/>
    <x v="2"/>
    <x v="0"/>
    <m/>
  </r>
  <r>
    <n v="234306"/>
    <x v="0"/>
    <x v="0"/>
    <x v="1"/>
    <x v="2"/>
    <x v="2"/>
    <x v="292"/>
    <x v="0"/>
    <x v="0"/>
    <s v="Tesseramento"/>
    <x v="1"/>
    <x v="0"/>
    <x v="0"/>
    <m/>
  </r>
  <r>
    <n v="20440"/>
    <x v="0"/>
    <x v="0"/>
    <x v="0"/>
    <x v="0"/>
    <x v="2"/>
    <x v="292"/>
    <x v="0"/>
    <x v="1"/>
    <s v="Tesseramento"/>
    <x v="1"/>
    <x v="1"/>
    <x v="0"/>
    <m/>
  </r>
  <r>
    <n v="22777"/>
    <x v="0"/>
    <x v="0"/>
    <x v="0"/>
    <x v="0"/>
    <x v="2"/>
    <x v="292"/>
    <x v="0"/>
    <x v="0"/>
    <s v="Tesseramento"/>
    <x v="1"/>
    <x v="0"/>
    <x v="0"/>
    <m/>
  </r>
  <r>
    <n v="198141"/>
    <x v="0"/>
    <x v="0"/>
    <x v="0"/>
    <x v="2"/>
    <x v="2"/>
    <x v="292"/>
    <x v="0"/>
    <x v="0"/>
    <s v="Tesseramento"/>
    <x v="1"/>
    <x v="0"/>
    <x v="0"/>
    <m/>
  </r>
  <r>
    <n v="202595"/>
    <x v="1"/>
    <x v="0"/>
    <x v="0"/>
    <x v="1"/>
    <x v="2"/>
    <x v="292"/>
    <x v="0"/>
    <x v="0"/>
    <s v="Tesseramento"/>
    <x v="1"/>
    <x v="5"/>
    <x v="0"/>
    <m/>
  </r>
  <r>
    <n v="198139"/>
    <x v="1"/>
    <x v="0"/>
    <x v="0"/>
    <x v="1"/>
    <x v="2"/>
    <x v="292"/>
    <x v="0"/>
    <x v="1"/>
    <s v="Tesseramento"/>
    <x v="1"/>
    <x v="5"/>
    <x v="0"/>
    <m/>
  </r>
  <r>
    <n v="198138"/>
    <x v="1"/>
    <x v="0"/>
    <x v="0"/>
    <x v="1"/>
    <x v="2"/>
    <x v="292"/>
    <x v="0"/>
    <x v="1"/>
    <s v="Tesseramento"/>
    <x v="1"/>
    <x v="6"/>
    <x v="0"/>
    <m/>
  </r>
  <r>
    <n v="198140"/>
    <x v="1"/>
    <x v="0"/>
    <x v="0"/>
    <x v="1"/>
    <x v="2"/>
    <x v="292"/>
    <x v="0"/>
    <x v="1"/>
    <s v="Tesseramento"/>
    <x v="1"/>
    <x v="5"/>
    <x v="0"/>
    <m/>
  </r>
  <r>
    <n v="105024"/>
    <x v="0"/>
    <x v="0"/>
    <x v="0"/>
    <x v="4"/>
    <x v="2"/>
    <x v="292"/>
    <x v="0"/>
    <x v="1"/>
    <s v="Tesseramento"/>
    <x v="1"/>
    <x v="0"/>
    <x v="0"/>
    <m/>
  </r>
  <r>
    <n v="216705"/>
    <x v="1"/>
    <x v="0"/>
    <x v="0"/>
    <x v="1"/>
    <x v="2"/>
    <x v="292"/>
    <x v="0"/>
    <x v="0"/>
    <s v="Tesseramento"/>
    <x v="1"/>
    <x v="5"/>
    <x v="0"/>
    <m/>
  </r>
  <r>
    <n v="216706"/>
    <x v="1"/>
    <x v="0"/>
    <x v="0"/>
    <x v="1"/>
    <x v="2"/>
    <x v="292"/>
    <x v="0"/>
    <x v="0"/>
    <s v="Tesseramento"/>
    <x v="1"/>
    <x v="5"/>
    <x v="0"/>
    <m/>
  </r>
  <r>
    <n v="178956"/>
    <x v="0"/>
    <x v="0"/>
    <x v="0"/>
    <x v="0"/>
    <x v="2"/>
    <x v="292"/>
    <x v="0"/>
    <x v="0"/>
    <s v="Tesseramento"/>
    <x v="1"/>
    <x v="0"/>
    <x v="0"/>
    <m/>
  </r>
  <r>
    <n v="22776"/>
    <x v="0"/>
    <x v="0"/>
    <x v="0"/>
    <x v="0"/>
    <x v="2"/>
    <x v="292"/>
    <x v="0"/>
    <x v="0"/>
    <s v="Tesseramento"/>
    <x v="1"/>
    <x v="4"/>
    <x v="0"/>
    <m/>
  </r>
  <r>
    <n v="22785"/>
    <x v="0"/>
    <x v="0"/>
    <x v="0"/>
    <x v="4"/>
    <x v="2"/>
    <x v="292"/>
    <x v="0"/>
    <x v="1"/>
    <s v="Tesseramento"/>
    <x v="1"/>
    <x v="4"/>
    <x v="0"/>
    <m/>
  </r>
  <r>
    <n v="198144"/>
    <x v="0"/>
    <x v="0"/>
    <x v="0"/>
    <x v="0"/>
    <x v="2"/>
    <x v="292"/>
    <x v="0"/>
    <x v="1"/>
    <s v="Tesseramento"/>
    <x v="1"/>
    <x v="0"/>
    <x v="0"/>
    <m/>
  </r>
  <r>
    <n v="110236"/>
    <x v="0"/>
    <x v="0"/>
    <x v="0"/>
    <x v="0"/>
    <x v="2"/>
    <x v="292"/>
    <x v="0"/>
    <x v="1"/>
    <s v="Tesseramento"/>
    <x v="1"/>
    <x v="3"/>
    <x v="0"/>
    <m/>
  </r>
  <r>
    <n v="110387"/>
    <x v="0"/>
    <x v="0"/>
    <x v="0"/>
    <x v="0"/>
    <x v="2"/>
    <x v="292"/>
    <x v="0"/>
    <x v="1"/>
    <s v="Tesseramento"/>
    <x v="1"/>
    <x v="0"/>
    <x v="0"/>
    <m/>
  </r>
  <r>
    <n v="167514"/>
    <x v="0"/>
    <x v="0"/>
    <x v="0"/>
    <x v="1"/>
    <x v="2"/>
    <x v="292"/>
    <x v="0"/>
    <x v="1"/>
    <s v="Tesseramento"/>
    <x v="1"/>
    <x v="3"/>
    <x v="0"/>
    <m/>
  </r>
  <r>
    <n v="227541"/>
    <x v="1"/>
    <x v="0"/>
    <x v="0"/>
    <x v="0"/>
    <x v="15"/>
    <x v="72"/>
    <x v="0"/>
    <x v="0"/>
    <s v="Tesseramento"/>
    <x v="1"/>
    <x v="6"/>
    <x v="0"/>
    <m/>
  </r>
  <r>
    <n v="227540"/>
    <x v="1"/>
    <x v="0"/>
    <x v="0"/>
    <x v="0"/>
    <x v="15"/>
    <x v="72"/>
    <x v="0"/>
    <x v="0"/>
    <s v="Tesseramento"/>
    <x v="1"/>
    <x v="7"/>
    <x v="0"/>
    <s v="B"/>
  </r>
  <r>
    <n v="14911"/>
    <x v="0"/>
    <x v="0"/>
    <x v="0"/>
    <x v="0"/>
    <x v="7"/>
    <x v="202"/>
    <x v="0"/>
    <x v="1"/>
    <s v="Tesseramento"/>
    <x v="1"/>
    <x v="4"/>
    <x v="0"/>
    <m/>
  </r>
  <r>
    <n v="204322"/>
    <x v="0"/>
    <x v="0"/>
    <x v="0"/>
    <x v="1"/>
    <x v="7"/>
    <x v="202"/>
    <x v="0"/>
    <x v="0"/>
    <s v="Tesseramento"/>
    <x v="1"/>
    <x v="0"/>
    <x v="0"/>
    <m/>
  </r>
  <r>
    <n v="164589"/>
    <x v="0"/>
    <x v="0"/>
    <x v="0"/>
    <x v="0"/>
    <x v="7"/>
    <x v="202"/>
    <x v="0"/>
    <x v="1"/>
    <s v="Tesseramento"/>
    <x v="1"/>
    <x v="4"/>
    <x v="0"/>
    <m/>
  </r>
  <r>
    <n v="213762"/>
    <x v="0"/>
    <x v="0"/>
    <x v="0"/>
    <x v="1"/>
    <x v="7"/>
    <x v="202"/>
    <x v="0"/>
    <x v="1"/>
    <s v="Tesseramento"/>
    <x v="1"/>
    <x v="3"/>
    <x v="0"/>
    <m/>
  </r>
  <r>
    <n v="48948"/>
    <x v="0"/>
    <x v="0"/>
    <x v="0"/>
    <x v="1"/>
    <x v="7"/>
    <x v="202"/>
    <x v="0"/>
    <x v="0"/>
    <s v="Tesseramento"/>
    <x v="1"/>
    <x v="3"/>
    <x v="0"/>
    <m/>
  </r>
  <r>
    <n v="137516"/>
    <x v="0"/>
    <x v="0"/>
    <x v="0"/>
    <x v="1"/>
    <x v="7"/>
    <x v="202"/>
    <x v="0"/>
    <x v="0"/>
    <s v="Tesseramento"/>
    <x v="1"/>
    <x v="0"/>
    <x v="0"/>
    <m/>
  </r>
  <r>
    <n v="32157"/>
    <x v="0"/>
    <x v="0"/>
    <x v="0"/>
    <x v="0"/>
    <x v="7"/>
    <x v="202"/>
    <x v="0"/>
    <x v="0"/>
    <s v="Tesseramento"/>
    <x v="1"/>
    <x v="4"/>
    <x v="0"/>
    <m/>
  </r>
  <r>
    <n v="96217"/>
    <x v="0"/>
    <x v="0"/>
    <x v="0"/>
    <x v="0"/>
    <x v="7"/>
    <x v="202"/>
    <x v="0"/>
    <x v="0"/>
    <s v="Tesseramento"/>
    <x v="1"/>
    <x v="3"/>
    <x v="0"/>
    <m/>
  </r>
  <r>
    <n v="213862"/>
    <x v="0"/>
    <x v="0"/>
    <x v="0"/>
    <x v="1"/>
    <x v="7"/>
    <x v="202"/>
    <x v="0"/>
    <x v="1"/>
    <s v="Tesseramento"/>
    <x v="1"/>
    <x v="0"/>
    <x v="0"/>
    <m/>
  </r>
  <r>
    <n v="128289"/>
    <x v="0"/>
    <x v="0"/>
    <x v="0"/>
    <x v="0"/>
    <x v="7"/>
    <x v="202"/>
    <x v="0"/>
    <x v="0"/>
    <s v="Tesseramento"/>
    <x v="1"/>
    <x v="3"/>
    <x v="0"/>
    <m/>
  </r>
  <r>
    <n v="200498"/>
    <x v="0"/>
    <x v="0"/>
    <x v="0"/>
    <x v="0"/>
    <x v="7"/>
    <x v="202"/>
    <x v="0"/>
    <x v="1"/>
    <s v="Tesseramento"/>
    <x v="1"/>
    <x v="0"/>
    <x v="0"/>
    <m/>
  </r>
  <r>
    <n v="116362"/>
    <x v="0"/>
    <x v="0"/>
    <x v="0"/>
    <x v="0"/>
    <x v="7"/>
    <x v="202"/>
    <x v="0"/>
    <x v="0"/>
    <s v="Tesseramento"/>
    <x v="1"/>
    <x v="3"/>
    <x v="0"/>
    <m/>
  </r>
  <r>
    <n v="213645"/>
    <x v="0"/>
    <x v="0"/>
    <x v="0"/>
    <x v="1"/>
    <x v="7"/>
    <x v="202"/>
    <x v="0"/>
    <x v="1"/>
    <s v="Tesseramento"/>
    <x v="1"/>
    <x v="3"/>
    <x v="0"/>
    <m/>
  </r>
  <r>
    <n v="34118"/>
    <x v="0"/>
    <x v="0"/>
    <x v="0"/>
    <x v="0"/>
    <x v="7"/>
    <x v="202"/>
    <x v="0"/>
    <x v="0"/>
    <s v="Tesseramento"/>
    <x v="1"/>
    <x v="3"/>
    <x v="0"/>
    <m/>
  </r>
  <r>
    <n v="177875"/>
    <x v="0"/>
    <x v="0"/>
    <x v="0"/>
    <x v="0"/>
    <x v="7"/>
    <x v="202"/>
    <x v="0"/>
    <x v="0"/>
    <s v="Tesseramento"/>
    <x v="1"/>
    <x v="0"/>
    <x v="0"/>
    <m/>
  </r>
  <r>
    <n v="77281"/>
    <x v="0"/>
    <x v="0"/>
    <x v="0"/>
    <x v="0"/>
    <x v="7"/>
    <x v="202"/>
    <x v="0"/>
    <x v="1"/>
    <s v="Tesseramento"/>
    <x v="1"/>
    <x v="3"/>
    <x v="0"/>
    <m/>
  </r>
  <r>
    <n v="101233"/>
    <x v="0"/>
    <x v="0"/>
    <x v="0"/>
    <x v="0"/>
    <x v="7"/>
    <x v="202"/>
    <x v="0"/>
    <x v="1"/>
    <s v="Tesseramento"/>
    <x v="1"/>
    <x v="0"/>
    <x v="0"/>
    <m/>
  </r>
  <r>
    <n v="150225"/>
    <x v="0"/>
    <x v="0"/>
    <x v="0"/>
    <x v="0"/>
    <x v="7"/>
    <x v="202"/>
    <x v="0"/>
    <x v="0"/>
    <s v="Tesseramento"/>
    <x v="1"/>
    <x v="0"/>
    <x v="0"/>
    <m/>
  </r>
  <r>
    <n v="128299"/>
    <x v="1"/>
    <x v="0"/>
    <x v="0"/>
    <x v="0"/>
    <x v="7"/>
    <x v="202"/>
    <x v="0"/>
    <x v="0"/>
    <s v="Tesseramento"/>
    <x v="1"/>
    <x v="6"/>
    <x v="0"/>
    <s v="B"/>
  </r>
  <r>
    <n v="234430"/>
    <x v="0"/>
    <x v="0"/>
    <x v="1"/>
    <x v="3"/>
    <x v="15"/>
    <x v="72"/>
    <x v="0"/>
    <x v="0"/>
    <s v="Tesseramento"/>
    <x v="1"/>
    <x v="0"/>
    <x v="0"/>
    <m/>
  </r>
  <r>
    <n v="214342"/>
    <x v="1"/>
    <x v="0"/>
    <x v="0"/>
    <x v="0"/>
    <x v="7"/>
    <x v="202"/>
    <x v="0"/>
    <x v="0"/>
    <s v="Tesseramento"/>
    <x v="1"/>
    <x v="7"/>
    <x v="0"/>
    <m/>
  </r>
  <r>
    <n v="218548"/>
    <x v="0"/>
    <x v="0"/>
    <x v="0"/>
    <x v="0"/>
    <x v="7"/>
    <x v="202"/>
    <x v="0"/>
    <x v="0"/>
    <s v="Tesseramento"/>
    <x v="1"/>
    <x v="0"/>
    <x v="0"/>
    <m/>
  </r>
  <r>
    <n v="14947"/>
    <x v="0"/>
    <x v="0"/>
    <x v="0"/>
    <x v="0"/>
    <x v="7"/>
    <x v="202"/>
    <x v="0"/>
    <x v="1"/>
    <s v="Tesseramento"/>
    <x v="1"/>
    <x v="3"/>
    <x v="0"/>
    <m/>
  </r>
  <r>
    <n v="14952"/>
    <x v="0"/>
    <x v="0"/>
    <x v="0"/>
    <x v="0"/>
    <x v="7"/>
    <x v="202"/>
    <x v="0"/>
    <x v="0"/>
    <s v="Tesseramento"/>
    <x v="1"/>
    <x v="3"/>
    <x v="0"/>
    <m/>
  </r>
  <r>
    <n v="96216"/>
    <x v="0"/>
    <x v="0"/>
    <x v="0"/>
    <x v="2"/>
    <x v="7"/>
    <x v="202"/>
    <x v="0"/>
    <x v="0"/>
    <s v="Tesseramento"/>
    <x v="1"/>
    <x v="3"/>
    <x v="0"/>
    <m/>
  </r>
  <r>
    <n v="61312"/>
    <x v="0"/>
    <x v="0"/>
    <x v="0"/>
    <x v="0"/>
    <x v="7"/>
    <x v="202"/>
    <x v="0"/>
    <x v="1"/>
    <s v="Tesseramento"/>
    <x v="1"/>
    <x v="3"/>
    <x v="0"/>
    <m/>
  </r>
  <r>
    <n v="56593"/>
    <x v="0"/>
    <x v="0"/>
    <x v="0"/>
    <x v="0"/>
    <x v="7"/>
    <x v="202"/>
    <x v="0"/>
    <x v="0"/>
    <s v="Tesseramento"/>
    <x v="1"/>
    <x v="3"/>
    <x v="0"/>
    <m/>
  </r>
  <r>
    <n v="114742"/>
    <x v="0"/>
    <x v="0"/>
    <x v="2"/>
    <x v="4"/>
    <x v="10"/>
    <x v="396"/>
    <x v="0"/>
    <x v="0"/>
    <s v="Tesseramento"/>
    <x v="0"/>
    <x v="4"/>
    <x v="0"/>
    <m/>
  </r>
  <r>
    <n v="32139"/>
    <x v="0"/>
    <x v="0"/>
    <x v="0"/>
    <x v="1"/>
    <x v="7"/>
    <x v="202"/>
    <x v="0"/>
    <x v="1"/>
    <s v="Tesseramento"/>
    <x v="1"/>
    <x v="0"/>
    <x v="0"/>
    <m/>
  </r>
  <r>
    <n v="114743"/>
    <x v="0"/>
    <x v="0"/>
    <x v="2"/>
    <x v="4"/>
    <x v="10"/>
    <x v="396"/>
    <x v="0"/>
    <x v="1"/>
    <s v="Tesseramento"/>
    <x v="0"/>
    <x v="4"/>
    <x v="0"/>
    <m/>
  </r>
  <r>
    <n v="15051"/>
    <x v="0"/>
    <x v="0"/>
    <x v="0"/>
    <x v="0"/>
    <x v="7"/>
    <x v="202"/>
    <x v="0"/>
    <x v="0"/>
    <s v="Tesseramento"/>
    <x v="1"/>
    <x v="4"/>
    <x v="0"/>
    <m/>
  </r>
  <r>
    <n v="26240"/>
    <x v="0"/>
    <x v="0"/>
    <x v="2"/>
    <x v="4"/>
    <x v="10"/>
    <x v="396"/>
    <x v="0"/>
    <x v="1"/>
    <s v="Tesseramento"/>
    <x v="0"/>
    <x v="3"/>
    <x v="0"/>
    <m/>
  </r>
  <r>
    <n v="172292"/>
    <x v="0"/>
    <x v="0"/>
    <x v="0"/>
    <x v="0"/>
    <x v="7"/>
    <x v="202"/>
    <x v="0"/>
    <x v="1"/>
    <s v="Tesseramento"/>
    <x v="1"/>
    <x v="3"/>
    <x v="0"/>
    <m/>
  </r>
  <r>
    <n v="211198"/>
    <x v="0"/>
    <x v="0"/>
    <x v="2"/>
    <x v="3"/>
    <x v="10"/>
    <x v="396"/>
    <x v="0"/>
    <x v="1"/>
    <s v="Tesseramento"/>
    <x v="0"/>
    <x v="4"/>
    <x v="0"/>
    <m/>
  </r>
  <r>
    <n v="14846"/>
    <x v="0"/>
    <x v="0"/>
    <x v="0"/>
    <x v="0"/>
    <x v="7"/>
    <x v="202"/>
    <x v="0"/>
    <x v="1"/>
    <s v="Tesseramento"/>
    <x v="1"/>
    <x v="4"/>
    <x v="0"/>
    <m/>
  </r>
  <r>
    <n v="50992"/>
    <x v="0"/>
    <x v="0"/>
    <x v="0"/>
    <x v="0"/>
    <x v="10"/>
    <x v="396"/>
    <x v="0"/>
    <x v="0"/>
    <s v="Tesseramento"/>
    <x v="0"/>
    <x v="0"/>
    <x v="0"/>
    <m/>
  </r>
  <r>
    <n v="231752"/>
    <x v="1"/>
    <x v="0"/>
    <x v="0"/>
    <x v="0"/>
    <x v="10"/>
    <x v="396"/>
    <x v="0"/>
    <x v="0"/>
    <s v="Tesseramento"/>
    <x v="0"/>
    <x v="6"/>
    <x v="0"/>
    <m/>
  </r>
  <r>
    <n v="231751"/>
    <x v="1"/>
    <x v="0"/>
    <x v="0"/>
    <x v="0"/>
    <x v="10"/>
    <x v="396"/>
    <x v="0"/>
    <x v="0"/>
    <s v="Tesseramento"/>
    <x v="0"/>
    <x v="6"/>
    <x v="0"/>
    <m/>
  </r>
  <r>
    <n v="101589"/>
    <x v="0"/>
    <x v="0"/>
    <x v="0"/>
    <x v="4"/>
    <x v="10"/>
    <x v="396"/>
    <x v="0"/>
    <x v="1"/>
    <s v="Tesseramento"/>
    <x v="0"/>
    <x v="0"/>
    <x v="0"/>
    <m/>
  </r>
  <r>
    <n v="103976"/>
    <x v="0"/>
    <x v="0"/>
    <x v="0"/>
    <x v="4"/>
    <x v="10"/>
    <x v="396"/>
    <x v="0"/>
    <x v="0"/>
    <s v="Tesseramento"/>
    <x v="0"/>
    <x v="3"/>
    <x v="0"/>
    <m/>
  </r>
  <r>
    <n v="103977"/>
    <x v="0"/>
    <x v="0"/>
    <x v="0"/>
    <x v="4"/>
    <x v="10"/>
    <x v="396"/>
    <x v="0"/>
    <x v="1"/>
    <s v="Tesseramento"/>
    <x v="0"/>
    <x v="4"/>
    <x v="0"/>
    <m/>
  </r>
  <r>
    <n v="117874"/>
    <x v="0"/>
    <x v="0"/>
    <x v="2"/>
    <x v="4"/>
    <x v="10"/>
    <x v="396"/>
    <x v="0"/>
    <x v="1"/>
    <s v="Tesseramento"/>
    <x v="0"/>
    <x v="4"/>
    <x v="0"/>
    <m/>
  </r>
  <r>
    <n v="63257"/>
    <x v="0"/>
    <x v="0"/>
    <x v="0"/>
    <x v="0"/>
    <x v="10"/>
    <x v="396"/>
    <x v="0"/>
    <x v="0"/>
    <s v="Tesseramento"/>
    <x v="0"/>
    <x v="3"/>
    <x v="0"/>
    <m/>
  </r>
  <r>
    <n v="227476"/>
    <x v="0"/>
    <x v="0"/>
    <x v="0"/>
    <x v="2"/>
    <x v="7"/>
    <x v="67"/>
    <x v="0"/>
    <x v="1"/>
    <s v="Tesseramento"/>
    <x v="0"/>
    <x v="1"/>
    <x v="0"/>
    <m/>
  </r>
  <r>
    <n v="100610"/>
    <x v="0"/>
    <x v="0"/>
    <x v="0"/>
    <x v="0"/>
    <x v="7"/>
    <x v="67"/>
    <x v="0"/>
    <x v="0"/>
    <s v="Tesseramento"/>
    <x v="0"/>
    <x v="4"/>
    <x v="0"/>
    <m/>
  </r>
  <r>
    <n v="203269"/>
    <x v="0"/>
    <x v="0"/>
    <x v="0"/>
    <x v="3"/>
    <x v="7"/>
    <x v="67"/>
    <x v="0"/>
    <x v="0"/>
    <s v="Tesseramento"/>
    <x v="0"/>
    <x v="0"/>
    <x v="0"/>
    <m/>
  </r>
  <r>
    <n v="125520"/>
    <x v="0"/>
    <x v="0"/>
    <x v="0"/>
    <x v="0"/>
    <x v="7"/>
    <x v="67"/>
    <x v="0"/>
    <x v="1"/>
    <s v="Tesseramento"/>
    <x v="0"/>
    <x v="3"/>
    <x v="0"/>
    <m/>
  </r>
  <r>
    <n v="159508"/>
    <x v="0"/>
    <x v="0"/>
    <x v="0"/>
    <x v="0"/>
    <x v="7"/>
    <x v="67"/>
    <x v="0"/>
    <x v="1"/>
    <s v="Tesseramento"/>
    <x v="0"/>
    <x v="0"/>
    <x v="0"/>
    <m/>
  </r>
  <r>
    <n v="187833"/>
    <x v="0"/>
    <x v="0"/>
    <x v="0"/>
    <x v="4"/>
    <x v="7"/>
    <x v="67"/>
    <x v="0"/>
    <x v="0"/>
    <s v="Tesseramento"/>
    <x v="0"/>
    <x v="4"/>
    <x v="0"/>
    <m/>
  </r>
  <r>
    <n v="121888"/>
    <x v="0"/>
    <x v="0"/>
    <x v="0"/>
    <x v="0"/>
    <x v="7"/>
    <x v="67"/>
    <x v="0"/>
    <x v="0"/>
    <s v="Tesseramento"/>
    <x v="0"/>
    <x v="4"/>
    <x v="0"/>
    <m/>
  </r>
  <r>
    <n v="191159"/>
    <x v="0"/>
    <x v="0"/>
    <x v="0"/>
    <x v="0"/>
    <x v="10"/>
    <x v="396"/>
    <x v="0"/>
    <x v="0"/>
    <s v="Tesseramento"/>
    <x v="0"/>
    <x v="3"/>
    <x v="0"/>
    <m/>
  </r>
  <r>
    <n v="203347"/>
    <x v="0"/>
    <x v="0"/>
    <x v="0"/>
    <x v="0"/>
    <x v="10"/>
    <x v="396"/>
    <x v="0"/>
    <x v="1"/>
    <s v="Tesseramento"/>
    <x v="0"/>
    <x v="4"/>
    <x v="0"/>
    <m/>
  </r>
  <r>
    <n v="76390"/>
    <x v="0"/>
    <x v="0"/>
    <x v="0"/>
    <x v="0"/>
    <x v="7"/>
    <x v="67"/>
    <x v="0"/>
    <x v="0"/>
    <s v="Tesseramento"/>
    <x v="0"/>
    <x v="0"/>
    <x v="0"/>
    <m/>
  </r>
  <r>
    <n v="24057"/>
    <x v="0"/>
    <x v="0"/>
    <x v="0"/>
    <x v="0"/>
    <x v="7"/>
    <x v="67"/>
    <x v="0"/>
    <x v="1"/>
    <s v="Tesseramento"/>
    <x v="0"/>
    <x v="4"/>
    <x v="0"/>
    <m/>
  </r>
  <r>
    <n v="62996"/>
    <x v="0"/>
    <x v="0"/>
    <x v="0"/>
    <x v="0"/>
    <x v="7"/>
    <x v="67"/>
    <x v="0"/>
    <x v="1"/>
    <s v="Tesseramento"/>
    <x v="0"/>
    <x v="3"/>
    <x v="0"/>
    <m/>
  </r>
  <r>
    <n v="159510"/>
    <x v="0"/>
    <x v="0"/>
    <x v="0"/>
    <x v="0"/>
    <x v="7"/>
    <x v="67"/>
    <x v="0"/>
    <x v="0"/>
    <s v="Tesseramento"/>
    <x v="0"/>
    <x v="0"/>
    <x v="0"/>
    <m/>
  </r>
  <r>
    <n v="118753"/>
    <x v="0"/>
    <x v="0"/>
    <x v="0"/>
    <x v="0"/>
    <x v="7"/>
    <x v="67"/>
    <x v="0"/>
    <x v="0"/>
    <s v="Tesseramento"/>
    <x v="0"/>
    <x v="0"/>
    <x v="0"/>
    <m/>
  </r>
  <r>
    <n v="32706"/>
    <x v="0"/>
    <x v="0"/>
    <x v="0"/>
    <x v="4"/>
    <x v="10"/>
    <x v="396"/>
    <x v="0"/>
    <x v="0"/>
    <s v="Tesseramento"/>
    <x v="0"/>
    <x v="3"/>
    <x v="0"/>
    <m/>
  </r>
  <r>
    <n v="203271"/>
    <x v="0"/>
    <x v="0"/>
    <x v="0"/>
    <x v="3"/>
    <x v="7"/>
    <x v="67"/>
    <x v="0"/>
    <x v="1"/>
    <s v="Tesseramento"/>
    <x v="0"/>
    <x v="0"/>
    <x v="0"/>
    <m/>
  </r>
  <r>
    <n v="203270"/>
    <x v="0"/>
    <x v="0"/>
    <x v="0"/>
    <x v="0"/>
    <x v="7"/>
    <x v="67"/>
    <x v="0"/>
    <x v="0"/>
    <s v="Tesseramento"/>
    <x v="0"/>
    <x v="0"/>
    <x v="0"/>
    <m/>
  </r>
  <r>
    <n v="170643"/>
    <x v="0"/>
    <x v="0"/>
    <x v="0"/>
    <x v="0"/>
    <x v="7"/>
    <x v="67"/>
    <x v="0"/>
    <x v="0"/>
    <s v="Tesseramento"/>
    <x v="0"/>
    <x v="0"/>
    <x v="0"/>
    <m/>
  </r>
  <r>
    <n v="215942"/>
    <x v="0"/>
    <x v="0"/>
    <x v="0"/>
    <x v="0"/>
    <x v="7"/>
    <x v="67"/>
    <x v="0"/>
    <x v="0"/>
    <s v="Tesseramento"/>
    <x v="0"/>
    <x v="4"/>
    <x v="0"/>
    <m/>
  </r>
  <r>
    <n v="125521"/>
    <x v="0"/>
    <x v="0"/>
    <x v="0"/>
    <x v="0"/>
    <x v="7"/>
    <x v="67"/>
    <x v="0"/>
    <x v="0"/>
    <s v="Tesseramento"/>
    <x v="0"/>
    <x v="3"/>
    <x v="0"/>
    <m/>
  </r>
  <r>
    <n v="74641"/>
    <x v="0"/>
    <x v="0"/>
    <x v="0"/>
    <x v="0"/>
    <x v="7"/>
    <x v="67"/>
    <x v="0"/>
    <x v="0"/>
    <s v="Tesseramento"/>
    <x v="0"/>
    <x v="3"/>
    <x v="0"/>
    <m/>
  </r>
  <r>
    <n v="218856"/>
    <x v="0"/>
    <x v="0"/>
    <x v="0"/>
    <x v="1"/>
    <x v="7"/>
    <x v="202"/>
    <x v="0"/>
    <x v="1"/>
    <s v="Tesseramento"/>
    <x v="1"/>
    <x v="3"/>
    <x v="0"/>
    <m/>
  </r>
  <r>
    <n v="104005"/>
    <x v="0"/>
    <x v="0"/>
    <x v="0"/>
    <x v="4"/>
    <x v="10"/>
    <x v="396"/>
    <x v="0"/>
    <x v="0"/>
    <s v="Tesseramento"/>
    <x v="0"/>
    <x v="0"/>
    <x v="0"/>
    <m/>
  </r>
  <r>
    <n v="228994"/>
    <x v="0"/>
    <x v="0"/>
    <x v="0"/>
    <x v="3"/>
    <x v="10"/>
    <x v="396"/>
    <x v="0"/>
    <x v="1"/>
    <s v="Tesseramento"/>
    <x v="0"/>
    <x v="3"/>
    <x v="0"/>
    <m/>
  </r>
  <r>
    <n v="84674"/>
    <x v="0"/>
    <x v="0"/>
    <x v="0"/>
    <x v="0"/>
    <x v="7"/>
    <x v="202"/>
    <x v="0"/>
    <x v="0"/>
    <s v="Tesseramento"/>
    <x v="1"/>
    <x v="3"/>
    <x v="0"/>
    <m/>
  </r>
  <r>
    <n v="215785"/>
    <x v="0"/>
    <x v="0"/>
    <x v="0"/>
    <x v="0"/>
    <x v="7"/>
    <x v="202"/>
    <x v="0"/>
    <x v="0"/>
    <s v="Tesseramento"/>
    <x v="1"/>
    <x v="0"/>
    <x v="0"/>
    <m/>
  </r>
  <r>
    <n v="69971"/>
    <x v="0"/>
    <x v="0"/>
    <x v="0"/>
    <x v="0"/>
    <x v="7"/>
    <x v="202"/>
    <x v="0"/>
    <x v="1"/>
    <s v="Tesseramento"/>
    <x v="1"/>
    <x v="3"/>
    <x v="0"/>
    <m/>
  </r>
  <r>
    <n v="19976"/>
    <x v="0"/>
    <x v="0"/>
    <x v="2"/>
    <x v="4"/>
    <x v="10"/>
    <x v="396"/>
    <x v="0"/>
    <x v="1"/>
    <s v="Tesseramento"/>
    <x v="0"/>
    <x v="4"/>
    <x v="0"/>
    <m/>
  </r>
  <r>
    <n v="19972"/>
    <x v="0"/>
    <x v="0"/>
    <x v="2"/>
    <x v="4"/>
    <x v="10"/>
    <x v="396"/>
    <x v="0"/>
    <x v="0"/>
    <s v="Tesseramento"/>
    <x v="0"/>
    <x v="4"/>
    <x v="0"/>
    <m/>
  </r>
  <r>
    <n v="14924"/>
    <x v="0"/>
    <x v="0"/>
    <x v="0"/>
    <x v="0"/>
    <x v="7"/>
    <x v="202"/>
    <x v="0"/>
    <x v="0"/>
    <s v="Tesseramento"/>
    <x v="1"/>
    <x v="4"/>
    <x v="0"/>
    <m/>
  </r>
  <r>
    <n v="114780"/>
    <x v="0"/>
    <x v="0"/>
    <x v="2"/>
    <x v="4"/>
    <x v="10"/>
    <x v="396"/>
    <x v="0"/>
    <x v="0"/>
    <s v="Tesseramento"/>
    <x v="0"/>
    <x v="3"/>
    <x v="0"/>
    <m/>
  </r>
  <r>
    <n v="120708"/>
    <x v="0"/>
    <x v="0"/>
    <x v="2"/>
    <x v="3"/>
    <x v="10"/>
    <x v="396"/>
    <x v="0"/>
    <x v="1"/>
    <s v="Tesseramento"/>
    <x v="0"/>
    <x v="3"/>
    <x v="0"/>
    <m/>
  </r>
  <r>
    <n v="14923"/>
    <x v="0"/>
    <x v="0"/>
    <x v="0"/>
    <x v="2"/>
    <x v="7"/>
    <x v="202"/>
    <x v="0"/>
    <x v="1"/>
    <s v="Tesseramento"/>
    <x v="1"/>
    <x v="4"/>
    <x v="0"/>
    <m/>
  </r>
  <r>
    <n v="22206"/>
    <x v="0"/>
    <x v="0"/>
    <x v="2"/>
    <x v="4"/>
    <x v="10"/>
    <x v="396"/>
    <x v="0"/>
    <x v="0"/>
    <s v="Tesseramento"/>
    <x v="0"/>
    <x v="4"/>
    <x v="0"/>
    <m/>
  </r>
  <r>
    <n v="205870"/>
    <x v="0"/>
    <x v="0"/>
    <x v="0"/>
    <x v="1"/>
    <x v="7"/>
    <x v="202"/>
    <x v="0"/>
    <x v="0"/>
    <s v="Tesseramento"/>
    <x v="1"/>
    <x v="1"/>
    <x v="0"/>
    <m/>
  </r>
  <r>
    <n v="22207"/>
    <x v="0"/>
    <x v="0"/>
    <x v="2"/>
    <x v="4"/>
    <x v="10"/>
    <x v="396"/>
    <x v="0"/>
    <x v="1"/>
    <s v="Tesseramento"/>
    <x v="0"/>
    <x v="4"/>
    <x v="0"/>
    <m/>
  </r>
  <r>
    <n v="184915"/>
    <x v="0"/>
    <x v="0"/>
    <x v="0"/>
    <x v="0"/>
    <x v="7"/>
    <x v="202"/>
    <x v="0"/>
    <x v="0"/>
    <s v="Tesseramento"/>
    <x v="1"/>
    <x v="1"/>
    <x v="0"/>
    <m/>
  </r>
  <r>
    <n v="85478"/>
    <x v="0"/>
    <x v="0"/>
    <x v="2"/>
    <x v="4"/>
    <x v="10"/>
    <x v="396"/>
    <x v="0"/>
    <x v="0"/>
    <s v="Tesseramento"/>
    <x v="0"/>
    <x v="3"/>
    <x v="0"/>
    <m/>
  </r>
  <r>
    <n v="165765"/>
    <x v="0"/>
    <x v="0"/>
    <x v="2"/>
    <x v="2"/>
    <x v="10"/>
    <x v="396"/>
    <x v="0"/>
    <x v="0"/>
    <s v="Tesseramento"/>
    <x v="0"/>
    <x v="0"/>
    <x v="0"/>
    <m/>
  </r>
  <r>
    <n v="68314"/>
    <x v="0"/>
    <x v="0"/>
    <x v="0"/>
    <x v="0"/>
    <x v="10"/>
    <x v="396"/>
    <x v="0"/>
    <x v="1"/>
    <s v="Tesseramento"/>
    <x v="0"/>
    <x v="4"/>
    <x v="0"/>
    <m/>
  </r>
  <r>
    <n v="11160"/>
    <x v="0"/>
    <x v="0"/>
    <x v="0"/>
    <x v="0"/>
    <x v="10"/>
    <x v="396"/>
    <x v="0"/>
    <x v="0"/>
    <s v="Tesseramento"/>
    <x v="0"/>
    <x v="3"/>
    <x v="0"/>
    <m/>
  </r>
  <r>
    <n v="126313"/>
    <x v="0"/>
    <x v="0"/>
    <x v="0"/>
    <x v="2"/>
    <x v="10"/>
    <x v="396"/>
    <x v="0"/>
    <x v="0"/>
    <s v="Tesseramento"/>
    <x v="0"/>
    <x v="4"/>
    <x v="0"/>
    <m/>
  </r>
  <r>
    <n v="121988"/>
    <x v="0"/>
    <x v="0"/>
    <x v="0"/>
    <x v="3"/>
    <x v="10"/>
    <x v="396"/>
    <x v="0"/>
    <x v="0"/>
    <s v="Tesseramento"/>
    <x v="0"/>
    <x v="3"/>
    <x v="0"/>
    <m/>
  </r>
  <r>
    <n v="226036"/>
    <x v="0"/>
    <x v="0"/>
    <x v="0"/>
    <x v="3"/>
    <x v="10"/>
    <x v="396"/>
    <x v="0"/>
    <x v="0"/>
    <s v="Tesseramento"/>
    <x v="0"/>
    <x v="1"/>
    <x v="0"/>
    <m/>
  </r>
  <r>
    <n v="104036"/>
    <x v="0"/>
    <x v="0"/>
    <x v="2"/>
    <x v="4"/>
    <x v="10"/>
    <x v="396"/>
    <x v="0"/>
    <x v="0"/>
    <s v="Tesseramento"/>
    <x v="0"/>
    <x v="1"/>
    <x v="0"/>
    <m/>
  </r>
  <r>
    <n v="230360"/>
    <x v="0"/>
    <x v="1"/>
    <x v="0"/>
    <x v="5"/>
    <x v="7"/>
    <x v="202"/>
    <x v="0"/>
    <x v="0"/>
    <s v="Tesseramento"/>
    <x v="1"/>
    <x v="1"/>
    <x v="0"/>
    <m/>
  </r>
  <r>
    <n v="26264"/>
    <x v="0"/>
    <x v="0"/>
    <x v="0"/>
    <x v="4"/>
    <x v="10"/>
    <x v="396"/>
    <x v="0"/>
    <x v="0"/>
    <s v="Tesseramento"/>
    <x v="0"/>
    <x v="0"/>
    <x v="0"/>
    <m/>
  </r>
  <r>
    <n v="165770"/>
    <x v="0"/>
    <x v="0"/>
    <x v="2"/>
    <x v="3"/>
    <x v="10"/>
    <x v="396"/>
    <x v="0"/>
    <x v="0"/>
    <s v="Tesseramento"/>
    <x v="0"/>
    <x v="4"/>
    <x v="0"/>
    <m/>
  </r>
  <r>
    <n v="217311"/>
    <x v="0"/>
    <x v="0"/>
    <x v="0"/>
    <x v="2"/>
    <x v="10"/>
    <x v="396"/>
    <x v="0"/>
    <x v="0"/>
    <s v="Tesseramento"/>
    <x v="0"/>
    <x v="3"/>
    <x v="0"/>
    <m/>
  </r>
  <r>
    <n v="126331"/>
    <x v="0"/>
    <x v="0"/>
    <x v="0"/>
    <x v="2"/>
    <x v="10"/>
    <x v="396"/>
    <x v="0"/>
    <x v="1"/>
    <s v="Tesseramento"/>
    <x v="0"/>
    <x v="4"/>
    <x v="0"/>
    <m/>
  </r>
  <r>
    <n v="152284"/>
    <x v="0"/>
    <x v="0"/>
    <x v="2"/>
    <x v="2"/>
    <x v="10"/>
    <x v="396"/>
    <x v="0"/>
    <x v="1"/>
    <s v="Tesseramento"/>
    <x v="0"/>
    <x v="4"/>
    <x v="0"/>
    <m/>
  </r>
  <r>
    <n v="151869"/>
    <x v="0"/>
    <x v="0"/>
    <x v="2"/>
    <x v="2"/>
    <x v="10"/>
    <x v="396"/>
    <x v="0"/>
    <x v="0"/>
    <s v="Tesseramento"/>
    <x v="0"/>
    <x v="0"/>
    <x v="0"/>
    <m/>
  </r>
  <r>
    <n v="114812"/>
    <x v="0"/>
    <x v="0"/>
    <x v="0"/>
    <x v="4"/>
    <x v="10"/>
    <x v="396"/>
    <x v="0"/>
    <x v="0"/>
    <s v="Tesseramento"/>
    <x v="0"/>
    <x v="4"/>
    <x v="0"/>
    <m/>
  </r>
  <r>
    <n v="229413"/>
    <x v="0"/>
    <x v="0"/>
    <x v="0"/>
    <x v="3"/>
    <x v="10"/>
    <x v="396"/>
    <x v="0"/>
    <x v="1"/>
    <s v="Tesseramento"/>
    <x v="0"/>
    <x v="0"/>
    <x v="0"/>
    <m/>
  </r>
  <r>
    <n v="218502"/>
    <x v="0"/>
    <x v="0"/>
    <x v="0"/>
    <x v="0"/>
    <x v="8"/>
    <x v="92"/>
    <x v="0"/>
    <x v="0"/>
    <s v="Tesseramento"/>
    <x v="1"/>
    <x v="0"/>
    <x v="0"/>
    <m/>
  </r>
  <r>
    <n v="48311"/>
    <x v="0"/>
    <x v="0"/>
    <x v="0"/>
    <x v="0"/>
    <x v="4"/>
    <x v="111"/>
    <x v="0"/>
    <x v="1"/>
    <s v="Tesseramento"/>
    <x v="3"/>
    <x v="4"/>
    <x v="0"/>
    <m/>
  </r>
  <r>
    <n v="114814"/>
    <x v="0"/>
    <x v="0"/>
    <x v="0"/>
    <x v="0"/>
    <x v="10"/>
    <x v="396"/>
    <x v="0"/>
    <x v="0"/>
    <s v="Tesseramento"/>
    <x v="0"/>
    <x v="4"/>
    <x v="0"/>
    <m/>
  </r>
  <r>
    <n v="48310"/>
    <x v="0"/>
    <x v="0"/>
    <x v="0"/>
    <x v="0"/>
    <x v="4"/>
    <x v="111"/>
    <x v="0"/>
    <x v="0"/>
    <s v="Tesseramento"/>
    <x v="3"/>
    <x v="4"/>
    <x v="0"/>
    <m/>
  </r>
  <r>
    <n v="52846"/>
    <x v="0"/>
    <x v="0"/>
    <x v="2"/>
    <x v="4"/>
    <x v="10"/>
    <x v="396"/>
    <x v="0"/>
    <x v="0"/>
    <s v="Tesseramento"/>
    <x v="0"/>
    <x v="3"/>
    <x v="0"/>
    <m/>
  </r>
  <r>
    <n v="52847"/>
    <x v="0"/>
    <x v="0"/>
    <x v="0"/>
    <x v="4"/>
    <x v="10"/>
    <x v="396"/>
    <x v="0"/>
    <x v="0"/>
    <s v="Tesseramento"/>
    <x v="0"/>
    <x v="0"/>
    <x v="0"/>
    <m/>
  </r>
  <r>
    <n v="234225"/>
    <x v="0"/>
    <x v="0"/>
    <x v="1"/>
    <x v="3"/>
    <x v="7"/>
    <x v="202"/>
    <x v="0"/>
    <x v="0"/>
    <s v="Tesseramento"/>
    <x v="1"/>
    <x v="1"/>
    <x v="0"/>
    <m/>
  </r>
  <r>
    <n v="234226"/>
    <x v="0"/>
    <x v="0"/>
    <x v="1"/>
    <x v="0"/>
    <x v="7"/>
    <x v="202"/>
    <x v="0"/>
    <x v="0"/>
    <s v="Tesseramento"/>
    <x v="1"/>
    <x v="0"/>
    <x v="0"/>
    <m/>
  </r>
  <r>
    <n v="234239"/>
    <x v="1"/>
    <x v="0"/>
    <x v="1"/>
    <x v="3"/>
    <x v="10"/>
    <x v="396"/>
    <x v="0"/>
    <x v="0"/>
    <s v="Tesseramento"/>
    <x v="0"/>
    <x v="7"/>
    <x v="0"/>
    <m/>
  </r>
  <r>
    <n v="227477"/>
    <x v="0"/>
    <x v="1"/>
    <x v="0"/>
    <x v="1"/>
    <x v="7"/>
    <x v="67"/>
    <x v="0"/>
    <x v="0"/>
    <s v="Tesseramento"/>
    <x v="0"/>
    <x v="0"/>
    <x v="0"/>
    <m/>
  </r>
  <r>
    <n v="224222"/>
    <x v="0"/>
    <x v="1"/>
    <x v="0"/>
    <x v="0"/>
    <x v="7"/>
    <x v="67"/>
    <x v="0"/>
    <x v="0"/>
    <s v="Tesseramento"/>
    <x v="0"/>
    <x v="1"/>
    <x v="0"/>
    <m/>
  </r>
  <r>
    <n v="165863"/>
    <x v="0"/>
    <x v="1"/>
    <x v="0"/>
    <x v="0"/>
    <x v="7"/>
    <x v="67"/>
    <x v="0"/>
    <x v="0"/>
    <s v="Tesseramento"/>
    <x v="0"/>
    <x v="4"/>
    <x v="0"/>
    <m/>
  </r>
  <r>
    <n v="231900"/>
    <x v="0"/>
    <x v="1"/>
    <x v="0"/>
    <x v="3"/>
    <x v="7"/>
    <x v="67"/>
    <x v="0"/>
    <x v="0"/>
    <s v="Tesseramento"/>
    <x v="0"/>
    <x v="0"/>
    <x v="0"/>
    <m/>
  </r>
  <r>
    <n v="192062"/>
    <x v="0"/>
    <x v="1"/>
    <x v="0"/>
    <x v="1"/>
    <x v="7"/>
    <x v="67"/>
    <x v="0"/>
    <x v="0"/>
    <s v="Tesseramento"/>
    <x v="0"/>
    <x v="0"/>
    <x v="0"/>
    <m/>
  </r>
  <r>
    <n v="168602"/>
    <x v="0"/>
    <x v="1"/>
    <x v="0"/>
    <x v="0"/>
    <x v="7"/>
    <x v="67"/>
    <x v="0"/>
    <x v="0"/>
    <s v="Tesseramento"/>
    <x v="0"/>
    <x v="0"/>
    <x v="0"/>
    <m/>
  </r>
  <r>
    <n v="189670"/>
    <x v="0"/>
    <x v="1"/>
    <x v="0"/>
    <x v="0"/>
    <x v="7"/>
    <x v="67"/>
    <x v="0"/>
    <x v="0"/>
    <s v="Tesseramento"/>
    <x v="0"/>
    <x v="0"/>
    <x v="0"/>
    <m/>
  </r>
  <r>
    <n v="234240"/>
    <x v="0"/>
    <x v="0"/>
    <x v="1"/>
    <x v="3"/>
    <x v="10"/>
    <x v="396"/>
    <x v="0"/>
    <x v="1"/>
    <s v="Tesseramento"/>
    <x v="0"/>
    <x v="4"/>
    <x v="0"/>
    <m/>
  </r>
  <r>
    <n v="234227"/>
    <x v="0"/>
    <x v="0"/>
    <x v="1"/>
    <x v="1"/>
    <x v="7"/>
    <x v="202"/>
    <x v="0"/>
    <x v="1"/>
    <s v="Tesseramento"/>
    <x v="1"/>
    <x v="3"/>
    <x v="0"/>
    <m/>
  </r>
  <r>
    <n v="234241"/>
    <x v="0"/>
    <x v="0"/>
    <x v="1"/>
    <x v="3"/>
    <x v="10"/>
    <x v="396"/>
    <x v="0"/>
    <x v="1"/>
    <s v="Tesseramento"/>
    <x v="0"/>
    <x v="3"/>
    <x v="0"/>
    <m/>
  </r>
  <r>
    <n v="21346"/>
    <x v="0"/>
    <x v="0"/>
    <x v="0"/>
    <x v="0"/>
    <x v="8"/>
    <x v="128"/>
    <x v="0"/>
    <x v="0"/>
    <s v="Tesseramento"/>
    <x v="1"/>
    <x v="4"/>
    <x v="0"/>
    <m/>
  </r>
  <r>
    <n v="26910"/>
    <x v="0"/>
    <x v="0"/>
    <x v="2"/>
    <x v="4"/>
    <x v="8"/>
    <x v="128"/>
    <x v="0"/>
    <x v="0"/>
    <s v="Tesseramento"/>
    <x v="1"/>
    <x v="4"/>
    <x v="0"/>
    <m/>
  </r>
  <r>
    <n v="26720"/>
    <x v="0"/>
    <x v="0"/>
    <x v="0"/>
    <x v="0"/>
    <x v="8"/>
    <x v="128"/>
    <x v="0"/>
    <x v="0"/>
    <s v="Tesseramento"/>
    <x v="1"/>
    <x v="4"/>
    <x v="0"/>
    <m/>
  </r>
  <r>
    <n v="202254"/>
    <x v="1"/>
    <x v="0"/>
    <x v="0"/>
    <x v="1"/>
    <x v="8"/>
    <x v="128"/>
    <x v="0"/>
    <x v="0"/>
    <s v="Tesseramento"/>
    <x v="1"/>
    <x v="5"/>
    <x v="0"/>
    <m/>
  </r>
  <r>
    <n v="82935"/>
    <x v="0"/>
    <x v="0"/>
    <x v="0"/>
    <x v="0"/>
    <x v="8"/>
    <x v="128"/>
    <x v="0"/>
    <x v="0"/>
    <s v="Tesseramento"/>
    <x v="1"/>
    <x v="4"/>
    <x v="0"/>
    <m/>
  </r>
  <r>
    <n v="103815"/>
    <x v="0"/>
    <x v="0"/>
    <x v="0"/>
    <x v="0"/>
    <x v="8"/>
    <x v="128"/>
    <x v="0"/>
    <x v="1"/>
    <s v="Tesseramento"/>
    <x v="1"/>
    <x v="3"/>
    <x v="0"/>
    <m/>
  </r>
  <r>
    <n v="190644"/>
    <x v="0"/>
    <x v="0"/>
    <x v="0"/>
    <x v="3"/>
    <x v="8"/>
    <x v="128"/>
    <x v="0"/>
    <x v="1"/>
    <s v="Tesseramento"/>
    <x v="1"/>
    <x v="0"/>
    <x v="0"/>
    <m/>
  </r>
  <r>
    <n v="137401"/>
    <x v="1"/>
    <x v="0"/>
    <x v="0"/>
    <x v="0"/>
    <x v="8"/>
    <x v="128"/>
    <x v="0"/>
    <x v="0"/>
    <s v="Tesseramento"/>
    <x v="1"/>
    <x v="6"/>
    <x v="0"/>
    <m/>
  </r>
  <r>
    <n v="57982"/>
    <x v="0"/>
    <x v="0"/>
    <x v="0"/>
    <x v="0"/>
    <x v="8"/>
    <x v="128"/>
    <x v="0"/>
    <x v="0"/>
    <s v="Tesseramento"/>
    <x v="1"/>
    <x v="4"/>
    <x v="0"/>
    <m/>
  </r>
  <r>
    <n v="65370"/>
    <x v="0"/>
    <x v="0"/>
    <x v="0"/>
    <x v="0"/>
    <x v="8"/>
    <x v="128"/>
    <x v="0"/>
    <x v="0"/>
    <s v="Tesseramento"/>
    <x v="1"/>
    <x v="1"/>
    <x v="0"/>
    <m/>
  </r>
  <r>
    <n v="82939"/>
    <x v="0"/>
    <x v="0"/>
    <x v="0"/>
    <x v="0"/>
    <x v="8"/>
    <x v="128"/>
    <x v="0"/>
    <x v="0"/>
    <s v="Tesseramento"/>
    <x v="1"/>
    <x v="0"/>
    <x v="0"/>
    <m/>
  </r>
  <r>
    <n v="91081"/>
    <x v="0"/>
    <x v="0"/>
    <x v="0"/>
    <x v="0"/>
    <x v="8"/>
    <x v="128"/>
    <x v="0"/>
    <x v="0"/>
    <s v="Tesseramento"/>
    <x v="1"/>
    <x v="4"/>
    <x v="0"/>
    <m/>
  </r>
  <r>
    <n v="187275"/>
    <x v="1"/>
    <x v="0"/>
    <x v="0"/>
    <x v="1"/>
    <x v="8"/>
    <x v="128"/>
    <x v="0"/>
    <x v="0"/>
    <s v="Tesseramento"/>
    <x v="1"/>
    <x v="7"/>
    <x v="0"/>
    <m/>
  </r>
  <r>
    <n v="26775"/>
    <x v="0"/>
    <x v="0"/>
    <x v="0"/>
    <x v="0"/>
    <x v="8"/>
    <x v="128"/>
    <x v="0"/>
    <x v="0"/>
    <s v="Tesseramento"/>
    <x v="1"/>
    <x v="4"/>
    <x v="0"/>
    <m/>
  </r>
  <r>
    <n v="26773"/>
    <x v="0"/>
    <x v="0"/>
    <x v="0"/>
    <x v="0"/>
    <x v="8"/>
    <x v="128"/>
    <x v="0"/>
    <x v="1"/>
    <s v="Tesseramento"/>
    <x v="1"/>
    <x v="4"/>
    <x v="0"/>
    <m/>
  </r>
  <r>
    <n v="137407"/>
    <x v="1"/>
    <x v="0"/>
    <x v="0"/>
    <x v="0"/>
    <x v="8"/>
    <x v="128"/>
    <x v="0"/>
    <x v="0"/>
    <s v="Tesseramento"/>
    <x v="1"/>
    <x v="6"/>
    <x v="0"/>
    <s v="B"/>
  </r>
  <r>
    <n v="12910"/>
    <x v="0"/>
    <x v="0"/>
    <x v="0"/>
    <x v="2"/>
    <x v="8"/>
    <x v="128"/>
    <x v="0"/>
    <x v="0"/>
    <s v="Tesseramento"/>
    <x v="1"/>
    <x v="1"/>
    <x v="0"/>
    <m/>
  </r>
  <r>
    <n v="26969"/>
    <x v="0"/>
    <x v="0"/>
    <x v="0"/>
    <x v="0"/>
    <x v="8"/>
    <x v="128"/>
    <x v="0"/>
    <x v="0"/>
    <s v="Tesseramento"/>
    <x v="1"/>
    <x v="3"/>
    <x v="0"/>
    <m/>
  </r>
  <r>
    <n v="159194"/>
    <x v="0"/>
    <x v="0"/>
    <x v="0"/>
    <x v="0"/>
    <x v="8"/>
    <x v="128"/>
    <x v="0"/>
    <x v="0"/>
    <s v="Tesseramento"/>
    <x v="1"/>
    <x v="0"/>
    <x v="0"/>
    <m/>
  </r>
  <r>
    <n v="159193"/>
    <x v="0"/>
    <x v="0"/>
    <x v="0"/>
    <x v="0"/>
    <x v="8"/>
    <x v="128"/>
    <x v="0"/>
    <x v="1"/>
    <s v="Tesseramento"/>
    <x v="1"/>
    <x v="0"/>
    <x v="0"/>
    <m/>
  </r>
  <r>
    <n v="200784"/>
    <x v="1"/>
    <x v="0"/>
    <x v="0"/>
    <x v="3"/>
    <x v="8"/>
    <x v="128"/>
    <x v="0"/>
    <x v="0"/>
    <s v="Tesseramento"/>
    <x v="1"/>
    <x v="5"/>
    <x v="0"/>
    <m/>
  </r>
  <r>
    <n v="167116"/>
    <x v="0"/>
    <x v="0"/>
    <x v="0"/>
    <x v="0"/>
    <x v="8"/>
    <x v="128"/>
    <x v="0"/>
    <x v="0"/>
    <s v="Tesseramento"/>
    <x v="1"/>
    <x v="4"/>
    <x v="0"/>
    <m/>
  </r>
  <r>
    <n v="171525"/>
    <x v="0"/>
    <x v="0"/>
    <x v="0"/>
    <x v="3"/>
    <x v="8"/>
    <x v="128"/>
    <x v="0"/>
    <x v="1"/>
    <s v="Tesseramento"/>
    <x v="1"/>
    <x v="4"/>
    <x v="0"/>
    <m/>
  </r>
  <r>
    <n v="100301"/>
    <x v="0"/>
    <x v="0"/>
    <x v="0"/>
    <x v="0"/>
    <x v="8"/>
    <x v="128"/>
    <x v="0"/>
    <x v="0"/>
    <s v="Tesseramento"/>
    <x v="1"/>
    <x v="4"/>
    <x v="0"/>
    <m/>
  </r>
  <r>
    <n v="63162"/>
    <x v="0"/>
    <x v="0"/>
    <x v="0"/>
    <x v="1"/>
    <x v="8"/>
    <x v="128"/>
    <x v="0"/>
    <x v="1"/>
    <s v="Tesseramento"/>
    <x v="1"/>
    <x v="4"/>
    <x v="0"/>
    <m/>
  </r>
  <r>
    <n v="164941"/>
    <x v="0"/>
    <x v="0"/>
    <x v="0"/>
    <x v="0"/>
    <x v="8"/>
    <x v="128"/>
    <x v="0"/>
    <x v="0"/>
    <s v="Tesseramento"/>
    <x v="1"/>
    <x v="4"/>
    <x v="0"/>
    <m/>
  </r>
  <r>
    <n v="164938"/>
    <x v="0"/>
    <x v="0"/>
    <x v="0"/>
    <x v="0"/>
    <x v="8"/>
    <x v="128"/>
    <x v="0"/>
    <x v="0"/>
    <s v="Tesseramento"/>
    <x v="1"/>
    <x v="4"/>
    <x v="0"/>
    <m/>
  </r>
  <r>
    <n v="45325"/>
    <x v="0"/>
    <x v="0"/>
    <x v="0"/>
    <x v="3"/>
    <x v="8"/>
    <x v="128"/>
    <x v="0"/>
    <x v="0"/>
    <s v="Tesseramento"/>
    <x v="1"/>
    <x v="4"/>
    <x v="0"/>
    <m/>
  </r>
  <r>
    <n v="50226"/>
    <x v="0"/>
    <x v="0"/>
    <x v="0"/>
    <x v="0"/>
    <x v="8"/>
    <x v="128"/>
    <x v="0"/>
    <x v="1"/>
    <s v="Tesseramento"/>
    <x v="1"/>
    <x v="4"/>
    <x v="0"/>
    <m/>
  </r>
  <r>
    <n v="26891"/>
    <x v="0"/>
    <x v="0"/>
    <x v="0"/>
    <x v="0"/>
    <x v="8"/>
    <x v="128"/>
    <x v="0"/>
    <x v="1"/>
    <s v="Tesseramento"/>
    <x v="1"/>
    <x v="4"/>
    <x v="0"/>
    <m/>
  </r>
  <r>
    <n v="195336"/>
    <x v="0"/>
    <x v="1"/>
    <x v="2"/>
    <x v="1"/>
    <x v="8"/>
    <x v="128"/>
    <x v="0"/>
    <x v="0"/>
    <s v="Tesseramento"/>
    <x v="1"/>
    <x v="0"/>
    <x v="0"/>
    <m/>
  </r>
  <r>
    <n v="234230"/>
    <x v="1"/>
    <x v="0"/>
    <x v="1"/>
    <x v="2"/>
    <x v="7"/>
    <x v="293"/>
    <x v="0"/>
    <x v="0"/>
    <s v="Tesseramento"/>
    <x v="1"/>
    <x v="5"/>
    <x v="0"/>
    <m/>
  </r>
  <r>
    <n v="170008"/>
    <x v="1"/>
    <x v="0"/>
    <x v="0"/>
    <x v="0"/>
    <x v="0"/>
    <x v="100"/>
    <x v="0"/>
    <x v="0"/>
    <s v="Tesseramento"/>
    <x v="0"/>
    <x v="7"/>
    <x v="0"/>
    <s v="BG"/>
  </r>
  <r>
    <n v="125816"/>
    <x v="0"/>
    <x v="0"/>
    <x v="0"/>
    <x v="0"/>
    <x v="7"/>
    <x v="211"/>
    <x v="0"/>
    <x v="0"/>
    <s v="Tesseramento"/>
    <x v="1"/>
    <x v="3"/>
    <x v="0"/>
    <m/>
  </r>
  <r>
    <n v="208712"/>
    <x v="0"/>
    <x v="0"/>
    <x v="0"/>
    <x v="0"/>
    <x v="7"/>
    <x v="211"/>
    <x v="0"/>
    <x v="0"/>
    <s v="Tesseramento"/>
    <x v="1"/>
    <x v="4"/>
    <x v="0"/>
    <m/>
  </r>
  <r>
    <n v="67751"/>
    <x v="0"/>
    <x v="0"/>
    <x v="0"/>
    <x v="0"/>
    <x v="7"/>
    <x v="211"/>
    <x v="0"/>
    <x v="0"/>
    <s v="Tesseramento"/>
    <x v="1"/>
    <x v="4"/>
    <x v="0"/>
    <m/>
  </r>
  <r>
    <n v="217103"/>
    <x v="1"/>
    <x v="0"/>
    <x v="0"/>
    <x v="1"/>
    <x v="7"/>
    <x v="211"/>
    <x v="0"/>
    <x v="0"/>
    <s v="Tesseramento"/>
    <x v="1"/>
    <x v="5"/>
    <x v="0"/>
    <m/>
  </r>
  <r>
    <n v="26540"/>
    <x v="0"/>
    <x v="0"/>
    <x v="0"/>
    <x v="1"/>
    <x v="7"/>
    <x v="211"/>
    <x v="0"/>
    <x v="1"/>
    <s v="Tesseramento"/>
    <x v="1"/>
    <x v="3"/>
    <x v="0"/>
    <m/>
  </r>
  <r>
    <n v="131549"/>
    <x v="0"/>
    <x v="0"/>
    <x v="0"/>
    <x v="1"/>
    <x v="7"/>
    <x v="211"/>
    <x v="0"/>
    <x v="0"/>
    <s v="Tesseramento"/>
    <x v="1"/>
    <x v="3"/>
    <x v="0"/>
    <m/>
  </r>
  <r>
    <n v="81846"/>
    <x v="0"/>
    <x v="0"/>
    <x v="0"/>
    <x v="0"/>
    <x v="7"/>
    <x v="211"/>
    <x v="0"/>
    <x v="0"/>
    <s v="Tesseramento"/>
    <x v="1"/>
    <x v="3"/>
    <x v="0"/>
    <m/>
  </r>
  <r>
    <n v="223239"/>
    <x v="0"/>
    <x v="1"/>
    <x v="0"/>
    <x v="0"/>
    <x v="11"/>
    <x v="333"/>
    <x v="0"/>
    <x v="1"/>
    <s v="Tesseramento"/>
    <x v="0"/>
    <x v="3"/>
    <x v="0"/>
    <m/>
  </r>
  <r>
    <n v="206521"/>
    <x v="0"/>
    <x v="0"/>
    <x v="0"/>
    <x v="0"/>
    <x v="7"/>
    <x v="211"/>
    <x v="0"/>
    <x v="0"/>
    <s v="Tesseramento"/>
    <x v="1"/>
    <x v="3"/>
    <x v="0"/>
    <m/>
  </r>
  <r>
    <n v="104733"/>
    <x v="0"/>
    <x v="0"/>
    <x v="2"/>
    <x v="0"/>
    <x v="11"/>
    <x v="333"/>
    <x v="0"/>
    <x v="0"/>
    <s v="Tesseramento"/>
    <x v="0"/>
    <x v="0"/>
    <x v="0"/>
    <m/>
  </r>
  <r>
    <n v="210073"/>
    <x v="0"/>
    <x v="0"/>
    <x v="0"/>
    <x v="0"/>
    <x v="7"/>
    <x v="211"/>
    <x v="0"/>
    <x v="1"/>
    <s v="Tesseramento"/>
    <x v="1"/>
    <x v="0"/>
    <x v="0"/>
    <m/>
  </r>
  <r>
    <n v="171007"/>
    <x v="0"/>
    <x v="0"/>
    <x v="0"/>
    <x v="0"/>
    <x v="7"/>
    <x v="211"/>
    <x v="0"/>
    <x v="0"/>
    <s v="Tesseramento"/>
    <x v="1"/>
    <x v="0"/>
    <x v="0"/>
    <m/>
  </r>
  <r>
    <n v="172161"/>
    <x v="0"/>
    <x v="0"/>
    <x v="0"/>
    <x v="0"/>
    <x v="7"/>
    <x v="211"/>
    <x v="0"/>
    <x v="0"/>
    <s v="Tesseramento"/>
    <x v="1"/>
    <x v="1"/>
    <x v="0"/>
    <m/>
  </r>
  <r>
    <n v="223401"/>
    <x v="0"/>
    <x v="0"/>
    <x v="0"/>
    <x v="0"/>
    <x v="11"/>
    <x v="333"/>
    <x v="0"/>
    <x v="0"/>
    <s v="Tesseramento"/>
    <x v="0"/>
    <x v="1"/>
    <x v="0"/>
    <m/>
  </r>
  <r>
    <n v="171004"/>
    <x v="0"/>
    <x v="0"/>
    <x v="0"/>
    <x v="0"/>
    <x v="7"/>
    <x v="211"/>
    <x v="0"/>
    <x v="1"/>
    <s v="Tesseramento"/>
    <x v="1"/>
    <x v="0"/>
    <x v="0"/>
    <m/>
  </r>
  <r>
    <n v="192561"/>
    <x v="0"/>
    <x v="0"/>
    <x v="0"/>
    <x v="0"/>
    <x v="7"/>
    <x v="211"/>
    <x v="0"/>
    <x v="0"/>
    <s v="Tesseramento"/>
    <x v="1"/>
    <x v="0"/>
    <x v="0"/>
    <m/>
  </r>
  <r>
    <n v="203460"/>
    <x v="0"/>
    <x v="0"/>
    <x v="2"/>
    <x v="1"/>
    <x v="11"/>
    <x v="333"/>
    <x v="0"/>
    <x v="0"/>
    <s v="Tesseramento"/>
    <x v="0"/>
    <x v="0"/>
    <x v="0"/>
    <m/>
  </r>
  <r>
    <n v="57408"/>
    <x v="0"/>
    <x v="0"/>
    <x v="0"/>
    <x v="0"/>
    <x v="11"/>
    <x v="333"/>
    <x v="0"/>
    <x v="0"/>
    <s v="Tesseramento"/>
    <x v="0"/>
    <x v="4"/>
    <x v="0"/>
    <m/>
  </r>
  <r>
    <n v="166835"/>
    <x v="0"/>
    <x v="0"/>
    <x v="0"/>
    <x v="0"/>
    <x v="11"/>
    <x v="333"/>
    <x v="0"/>
    <x v="1"/>
    <s v="Tesseramento"/>
    <x v="0"/>
    <x v="3"/>
    <x v="0"/>
    <m/>
  </r>
  <r>
    <n v="216167"/>
    <x v="1"/>
    <x v="1"/>
    <x v="0"/>
    <x v="1"/>
    <x v="11"/>
    <x v="333"/>
    <x v="0"/>
    <x v="0"/>
    <s v="Tesseramento"/>
    <x v="0"/>
    <x v="5"/>
    <x v="0"/>
    <m/>
  </r>
  <r>
    <n v="192562"/>
    <x v="0"/>
    <x v="0"/>
    <x v="0"/>
    <x v="0"/>
    <x v="7"/>
    <x v="211"/>
    <x v="0"/>
    <x v="1"/>
    <s v="Tesseramento"/>
    <x v="1"/>
    <x v="0"/>
    <x v="0"/>
    <m/>
  </r>
  <r>
    <n v="229560"/>
    <x v="0"/>
    <x v="0"/>
    <x v="0"/>
    <x v="0"/>
    <x v="7"/>
    <x v="211"/>
    <x v="0"/>
    <x v="1"/>
    <s v="Tesseramento"/>
    <x v="1"/>
    <x v="0"/>
    <x v="0"/>
    <m/>
  </r>
  <r>
    <n v="123226"/>
    <x v="0"/>
    <x v="0"/>
    <x v="0"/>
    <x v="0"/>
    <x v="7"/>
    <x v="211"/>
    <x v="0"/>
    <x v="0"/>
    <s v="Tesseramento"/>
    <x v="1"/>
    <x v="3"/>
    <x v="0"/>
    <m/>
  </r>
  <r>
    <n v="229561"/>
    <x v="0"/>
    <x v="0"/>
    <x v="0"/>
    <x v="0"/>
    <x v="7"/>
    <x v="211"/>
    <x v="0"/>
    <x v="0"/>
    <s v="Tesseramento"/>
    <x v="1"/>
    <x v="0"/>
    <x v="0"/>
    <m/>
  </r>
  <r>
    <n v="229559"/>
    <x v="0"/>
    <x v="0"/>
    <x v="0"/>
    <x v="0"/>
    <x v="7"/>
    <x v="211"/>
    <x v="0"/>
    <x v="1"/>
    <s v="Tesseramento"/>
    <x v="1"/>
    <x v="0"/>
    <x v="0"/>
    <m/>
  </r>
  <r>
    <n v="210216"/>
    <x v="0"/>
    <x v="0"/>
    <x v="0"/>
    <x v="0"/>
    <x v="7"/>
    <x v="211"/>
    <x v="0"/>
    <x v="0"/>
    <s v="Tesseramento"/>
    <x v="1"/>
    <x v="3"/>
    <x v="0"/>
    <m/>
  </r>
  <r>
    <n v="188318"/>
    <x v="0"/>
    <x v="1"/>
    <x v="0"/>
    <x v="0"/>
    <x v="7"/>
    <x v="211"/>
    <x v="0"/>
    <x v="0"/>
    <s v="Tesseramento"/>
    <x v="1"/>
    <x v="0"/>
    <x v="0"/>
    <m/>
  </r>
  <r>
    <n v="201378"/>
    <x v="0"/>
    <x v="1"/>
    <x v="0"/>
    <x v="1"/>
    <x v="7"/>
    <x v="211"/>
    <x v="0"/>
    <x v="1"/>
    <s v="Tesseramento"/>
    <x v="1"/>
    <x v="1"/>
    <x v="0"/>
    <m/>
  </r>
  <r>
    <n v="188317"/>
    <x v="0"/>
    <x v="1"/>
    <x v="0"/>
    <x v="0"/>
    <x v="7"/>
    <x v="211"/>
    <x v="0"/>
    <x v="1"/>
    <s v="Tesseramento"/>
    <x v="1"/>
    <x v="3"/>
    <x v="0"/>
    <m/>
  </r>
  <r>
    <n v="986"/>
    <x v="0"/>
    <x v="0"/>
    <x v="0"/>
    <x v="1"/>
    <x v="7"/>
    <x v="211"/>
    <x v="0"/>
    <x v="0"/>
    <s v="Tesseramento"/>
    <x v="1"/>
    <x v="4"/>
    <x v="0"/>
    <m/>
  </r>
  <r>
    <n v="177966"/>
    <x v="0"/>
    <x v="0"/>
    <x v="0"/>
    <x v="0"/>
    <x v="7"/>
    <x v="211"/>
    <x v="0"/>
    <x v="0"/>
    <s v="Tesseramento"/>
    <x v="1"/>
    <x v="3"/>
    <x v="0"/>
    <m/>
  </r>
  <r>
    <n v="53794"/>
    <x v="0"/>
    <x v="0"/>
    <x v="0"/>
    <x v="0"/>
    <x v="7"/>
    <x v="211"/>
    <x v="0"/>
    <x v="0"/>
    <s v="Tesseramento"/>
    <x v="1"/>
    <x v="4"/>
    <x v="0"/>
    <m/>
  </r>
  <r>
    <n v="115835"/>
    <x v="0"/>
    <x v="0"/>
    <x v="0"/>
    <x v="0"/>
    <x v="7"/>
    <x v="211"/>
    <x v="0"/>
    <x v="0"/>
    <s v="Tesseramento"/>
    <x v="1"/>
    <x v="0"/>
    <x v="0"/>
    <m/>
  </r>
  <r>
    <n v="1001"/>
    <x v="0"/>
    <x v="0"/>
    <x v="0"/>
    <x v="0"/>
    <x v="7"/>
    <x v="211"/>
    <x v="0"/>
    <x v="0"/>
    <s v="Tesseramento"/>
    <x v="1"/>
    <x v="3"/>
    <x v="0"/>
    <m/>
  </r>
  <r>
    <n v="122155"/>
    <x v="0"/>
    <x v="0"/>
    <x v="0"/>
    <x v="0"/>
    <x v="7"/>
    <x v="211"/>
    <x v="0"/>
    <x v="0"/>
    <s v="Tesseramento"/>
    <x v="1"/>
    <x v="1"/>
    <x v="0"/>
    <m/>
  </r>
  <r>
    <n v="202497"/>
    <x v="0"/>
    <x v="0"/>
    <x v="0"/>
    <x v="0"/>
    <x v="7"/>
    <x v="211"/>
    <x v="0"/>
    <x v="0"/>
    <s v="Tesseramento"/>
    <x v="1"/>
    <x v="0"/>
    <x v="0"/>
    <m/>
  </r>
  <r>
    <n v="86366"/>
    <x v="0"/>
    <x v="0"/>
    <x v="0"/>
    <x v="0"/>
    <x v="7"/>
    <x v="211"/>
    <x v="0"/>
    <x v="0"/>
    <s v="Tesseramento"/>
    <x v="1"/>
    <x v="4"/>
    <x v="0"/>
    <m/>
  </r>
  <r>
    <n v="17240"/>
    <x v="0"/>
    <x v="0"/>
    <x v="0"/>
    <x v="0"/>
    <x v="7"/>
    <x v="211"/>
    <x v="0"/>
    <x v="1"/>
    <s v="Tesseramento"/>
    <x v="1"/>
    <x v="4"/>
    <x v="0"/>
    <m/>
  </r>
  <r>
    <n v="1109"/>
    <x v="0"/>
    <x v="0"/>
    <x v="0"/>
    <x v="0"/>
    <x v="7"/>
    <x v="211"/>
    <x v="0"/>
    <x v="1"/>
    <s v="Tesseramento"/>
    <x v="1"/>
    <x v="4"/>
    <x v="0"/>
    <m/>
  </r>
  <r>
    <n v="212390"/>
    <x v="0"/>
    <x v="0"/>
    <x v="0"/>
    <x v="1"/>
    <x v="7"/>
    <x v="211"/>
    <x v="0"/>
    <x v="1"/>
    <s v="Tesseramento"/>
    <x v="1"/>
    <x v="3"/>
    <x v="0"/>
    <m/>
  </r>
  <r>
    <n v="96170"/>
    <x v="0"/>
    <x v="0"/>
    <x v="0"/>
    <x v="0"/>
    <x v="7"/>
    <x v="211"/>
    <x v="0"/>
    <x v="0"/>
    <s v="Tesseramento"/>
    <x v="1"/>
    <x v="0"/>
    <x v="0"/>
    <m/>
  </r>
  <r>
    <n v="233074"/>
    <x v="0"/>
    <x v="0"/>
    <x v="0"/>
    <x v="0"/>
    <x v="7"/>
    <x v="211"/>
    <x v="0"/>
    <x v="0"/>
    <s v="Tesseramento"/>
    <x v="1"/>
    <x v="0"/>
    <x v="0"/>
    <m/>
  </r>
  <r>
    <n v="1125"/>
    <x v="0"/>
    <x v="0"/>
    <x v="0"/>
    <x v="0"/>
    <x v="7"/>
    <x v="211"/>
    <x v="0"/>
    <x v="0"/>
    <s v="Tesseramento"/>
    <x v="1"/>
    <x v="3"/>
    <x v="0"/>
    <m/>
  </r>
  <r>
    <n v="1180"/>
    <x v="0"/>
    <x v="0"/>
    <x v="0"/>
    <x v="0"/>
    <x v="7"/>
    <x v="211"/>
    <x v="0"/>
    <x v="0"/>
    <s v="Tesseramento"/>
    <x v="1"/>
    <x v="3"/>
    <x v="0"/>
    <m/>
  </r>
  <r>
    <n v="1065"/>
    <x v="0"/>
    <x v="0"/>
    <x v="0"/>
    <x v="0"/>
    <x v="7"/>
    <x v="211"/>
    <x v="0"/>
    <x v="1"/>
    <s v="Tesseramento"/>
    <x v="1"/>
    <x v="0"/>
    <x v="0"/>
    <m/>
  </r>
  <r>
    <n v="162627"/>
    <x v="0"/>
    <x v="0"/>
    <x v="0"/>
    <x v="0"/>
    <x v="7"/>
    <x v="211"/>
    <x v="0"/>
    <x v="0"/>
    <s v="Tesseramento"/>
    <x v="1"/>
    <x v="0"/>
    <x v="0"/>
    <m/>
  </r>
  <r>
    <n v="61318"/>
    <x v="0"/>
    <x v="0"/>
    <x v="0"/>
    <x v="0"/>
    <x v="7"/>
    <x v="211"/>
    <x v="0"/>
    <x v="1"/>
    <s v="Tesseramento"/>
    <x v="1"/>
    <x v="4"/>
    <x v="0"/>
    <m/>
  </r>
  <r>
    <n v="61319"/>
    <x v="0"/>
    <x v="0"/>
    <x v="0"/>
    <x v="0"/>
    <x v="7"/>
    <x v="211"/>
    <x v="0"/>
    <x v="0"/>
    <s v="Tesseramento"/>
    <x v="1"/>
    <x v="4"/>
    <x v="0"/>
    <m/>
  </r>
  <r>
    <n v="217523"/>
    <x v="0"/>
    <x v="0"/>
    <x v="0"/>
    <x v="0"/>
    <x v="7"/>
    <x v="211"/>
    <x v="0"/>
    <x v="0"/>
    <s v="Tesseramento"/>
    <x v="1"/>
    <x v="4"/>
    <x v="0"/>
    <m/>
  </r>
  <r>
    <n v="217532"/>
    <x v="0"/>
    <x v="0"/>
    <x v="0"/>
    <x v="0"/>
    <x v="7"/>
    <x v="211"/>
    <x v="0"/>
    <x v="1"/>
    <s v="Tesseramento"/>
    <x v="1"/>
    <x v="4"/>
    <x v="0"/>
    <m/>
  </r>
  <r>
    <n v="1136"/>
    <x v="0"/>
    <x v="0"/>
    <x v="0"/>
    <x v="0"/>
    <x v="7"/>
    <x v="211"/>
    <x v="0"/>
    <x v="0"/>
    <s v="Tesseramento"/>
    <x v="1"/>
    <x v="4"/>
    <x v="0"/>
    <m/>
  </r>
  <r>
    <n v="1138"/>
    <x v="0"/>
    <x v="0"/>
    <x v="0"/>
    <x v="0"/>
    <x v="7"/>
    <x v="211"/>
    <x v="0"/>
    <x v="0"/>
    <s v="Tesseramento"/>
    <x v="1"/>
    <x v="0"/>
    <x v="0"/>
    <m/>
  </r>
  <r>
    <n v="68577"/>
    <x v="0"/>
    <x v="0"/>
    <x v="0"/>
    <x v="0"/>
    <x v="7"/>
    <x v="135"/>
    <x v="0"/>
    <x v="1"/>
    <s v="Tesseramento"/>
    <x v="1"/>
    <x v="4"/>
    <x v="0"/>
    <m/>
  </r>
  <r>
    <n v="152605"/>
    <x v="0"/>
    <x v="0"/>
    <x v="0"/>
    <x v="0"/>
    <x v="7"/>
    <x v="211"/>
    <x v="0"/>
    <x v="0"/>
    <s v="Tesseramento"/>
    <x v="1"/>
    <x v="0"/>
    <x v="0"/>
    <m/>
  </r>
  <r>
    <n v="217521"/>
    <x v="0"/>
    <x v="0"/>
    <x v="0"/>
    <x v="0"/>
    <x v="4"/>
    <x v="65"/>
    <x v="0"/>
    <x v="0"/>
    <s v="Tesseramento"/>
    <x v="1"/>
    <x v="3"/>
    <x v="0"/>
    <m/>
  </r>
  <r>
    <n v="177165"/>
    <x v="0"/>
    <x v="0"/>
    <x v="0"/>
    <x v="0"/>
    <x v="7"/>
    <x v="211"/>
    <x v="0"/>
    <x v="0"/>
    <s v="Tesseramento"/>
    <x v="1"/>
    <x v="3"/>
    <x v="0"/>
    <m/>
  </r>
  <r>
    <n v="217193"/>
    <x v="0"/>
    <x v="0"/>
    <x v="0"/>
    <x v="0"/>
    <x v="4"/>
    <x v="65"/>
    <x v="0"/>
    <x v="1"/>
    <s v="Tesseramento"/>
    <x v="1"/>
    <x v="3"/>
    <x v="0"/>
    <m/>
  </r>
  <r>
    <n v="33234"/>
    <x v="0"/>
    <x v="0"/>
    <x v="0"/>
    <x v="0"/>
    <x v="7"/>
    <x v="135"/>
    <x v="0"/>
    <x v="1"/>
    <s v="Tesseramento"/>
    <x v="1"/>
    <x v="4"/>
    <x v="0"/>
    <m/>
  </r>
  <r>
    <n v="216854"/>
    <x v="0"/>
    <x v="0"/>
    <x v="0"/>
    <x v="0"/>
    <x v="4"/>
    <x v="166"/>
    <x v="0"/>
    <x v="0"/>
    <s v="Tesseramento"/>
    <x v="1"/>
    <x v="4"/>
    <x v="0"/>
    <m/>
  </r>
  <r>
    <n v="33233"/>
    <x v="0"/>
    <x v="0"/>
    <x v="0"/>
    <x v="0"/>
    <x v="7"/>
    <x v="135"/>
    <x v="0"/>
    <x v="0"/>
    <s v="Tesseramento"/>
    <x v="1"/>
    <x v="4"/>
    <x v="0"/>
    <m/>
  </r>
  <r>
    <n v="178145"/>
    <x v="0"/>
    <x v="0"/>
    <x v="0"/>
    <x v="0"/>
    <x v="7"/>
    <x v="135"/>
    <x v="0"/>
    <x v="0"/>
    <s v="Tesseramento"/>
    <x v="1"/>
    <x v="3"/>
    <x v="0"/>
    <m/>
  </r>
  <r>
    <n v="97754"/>
    <x v="0"/>
    <x v="0"/>
    <x v="0"/>
    <x v="0"/>
    <x v="7"/>
    <x v="135"/>
    <x v="0"/>
    <x v="0"/>
    <s v="Tesseramento"/>
    <x v="1"/>
    <x v="0"/>
    <x v="0"/>
    <m/>
  </r>
  <r>
    <n v="33793"/>
    <x v="0"/>
    <x v="0"/>
    <x v="0"/>
    <x v="0"/>
    <x v="7"/>
    <x v="135"/>
    <x v="0"/>
    <x v="0"/>
    <s v="Tesseramento"/>
    <x v="1"/>
    <x v="0"/>
    <x v="0"/>
    <m/>
  </r>
  <r>
    <n v="80556"/>
    <x v="0"/>
    <x v="0"/>
    <x v="0"/>
    <x v="0"/>
    <x v="13"/>
    <x v="188"/>
    <x v="0"/>
    <x v="0"/>
    <s v="Tesseramento"/>
    <x v="1"/>
    <x v="4"/>
    <x v="0"/>
    <m/>
  </r>
  <r>
    <n v="33245"/>
    <x v="0"/>
    <x v="0"/>
    <x v="0"/>
    <x v="0"/>
    <x v="7"/>
    <x v="135"/>
    <x v="0"/>
    <x v="0"/>
    <s v="Tesseramento"/>
    <x v="1"/>
    <x v="4"/>
    <x v="0"/>
    <m/>
  </r>
  <r>
    <n v="187791"/>
    <x v="1"/>
    <x v="0"/>
    <x v="0"/>
    <x v="0"/>
    <x v="13"/>
    <x v="188"/>
    <x v="0"/>
    <x v="0"/>
    <s v="Tesseramento"/>
    <x v="1"/>
    <x v="6"/>
    <x v="0"/>
    <m/>
  </r>
  <r>
    <n v="78252"/>
    <x v="0"/>
    <x v="0"/>
    <x v="0"/>
    <x v="0"/>
    <x v="13"/>
    <x v="188"/>
    <x v="0"/>
    <x v="0"/>
    <s v="Tesseramento"/>
    <x v="1"/>
    <x v="3"/>
    <x v="0"/>
    <m/>
  </r>
  <r>
    <n v="204556"/>
    <x v="1"/>
    <x v="0"/>
    <x v="0"/>
    <x v="0"/>
    <x v="13"/>
    <x v="188"/>
    <x v="0"/>
    <x v="1"/>
    <s v="Tesseramento"/>
    <x v="1"/>
    <x v="5"/>
    <x v="0"/>
    <m/>
  </r>
  <r>
    <n v="204557"/>
    <x v="1"/>
    <x v="0"/>
    <x v="0"/>
    <x v="0"/>
    <x v="13"/>
    <x v="188"/>
    <x v="0"/>
    <x v="1"/>
    <s v="Tesseramento"/>
    <x v="1"/>
    <x v="5"/>
    <x v="0"/>
    <m/>
  </r>
  <r>
    <n v="35814"/>
    <x v="0"/>
    <x v="0"/>
    <x v="0"/>
    <x v="0"/>
    <x v="13"/>
    <x v="188"/>
    <x v="0"/>
    <x v="0"/>
    <s v="Tesseramento"/>
    <x v="1"/>
    <x v="0"/>
    <x v="0"/>
    <m/>
  </r>
  <r>
    <n v="101885"/>
    <x v="0"/>
    <x v="0"/>
    <x v="0"/>
    <x v="0"/>
    <x v="13"/>
    <x v="188"/>
    <x v="0"/>
    <x v="1"/>
    <s v="Tesseramento"/>
    <x v="1"/>
    <x v="0"/>
    <x v="0"/>
    <m/>
  </r>
  <r>
    <n v="42756"/>
    <x v="0"/>
    <x v="0"/>
    <x v="0"/>
    <x v="0"/>
    <x v="13"/>
    <x v="188"/>
    <x v="0"/>
    <x v="0"/>
    <s v="Tesseramento"/>
    <x v="1"/>
    <x v="4"/>
    <x v="0"/>
    <m/>
  </r>
  <r>
    <n v="133408"/>
    <x v="0"/>
    <x v="0"/>
    <x v="0"/>
    <x v="0"/>
    <x v="13"/>
    <x v="188"/>
    <x v="0"/>
    <x v="0"/>
    <s v="Tesseramento"/>
    <x v="1"/>
    <x v="0"/>
    <x v="0"/>
    <m/>
  </r>
  <r>
    <n v="134206"/>
    <x v="0"/>
    <x v="0"/>
    <x v="0"/>
    <x v="0"/>
    <x v="13"/>
    <x v="188"/>
    <x v="0"/>
    <x v="1"/>
    <s v="Tesseramento"/>
    <x v="1"/>
    <x v="0"/>
    <x v="0"/>
    <m/>
  </r>
  <r>
    <n v="153851"/>
    <x v="0"/>
    <x v="0"/>
    <x v="0"/>
    <x v="0"/>
    <x v="7"/>
    <x v="135"/>
    <x v="0"/>
    <x v="0"/>
    <s v="Tesseramento"/>
    <x v="1"/>
    <x v="3"/>
    <x v="0"/>
    <m/>
  </r>
  <r>
    <n v="85379"/>
    <x v="0"/>
    <x v="0"/>
    <x v="0"/>
    <x v="0"/>
    <x v="13"/>
    <x v="188"/>
    <x v="0"/>
    <x v="1"/>
    <s v="Tesseramento"/>
    <x v="1"/>
    <x v="4"/>
    <x v="0"/>
    <m/>
  </r>
  <r>
    <n v="31386"/>
    <x v="0"/>
    <x v="0"/>
    <x v="0"/>
    <x v="0"/>
    <x v="10"/>
    <x v="315"/>
    <x v="0"/>
    <x v="0"/>
    <s v="Tesseramento"/>
    <x v="1"/>
    <x v="0"/>
    <x v="0"/>
    <m/>
  </r>
  <r>
    <n v="161478"/>
    <x v="1"/>
    <x v="0"/>
    <x v="0"/>
    <x v="0"/>
    <x v="10"/>
    <x v="315"/>
    <x v="0"/>
    <x v="0"/>
    <s v="Tesseramento"/>
    <x v="1"/>
    <x v="2"/>
    <x v="0"/>
    <m/>
  </r>
  <r>
    <n v="192124"/>
    <x v="0"/>
    <x v="0"/>
    <x v="0"/>
    <x v="2"/>
    <x v="13"/>
    <x v="188"/>
    <x v="0"/>
    <x v="1"/>
    <s v="Tesseramento"/>
    <x v="1"/>
    <x v="4"/>
    <x v="0"/>
    <m/>
  </r>
  <r>
    <n v="31391"/>
    <x v="0"/>
    <x v="0"/>
    <x v="0"/>
    <x v="0"/>
    <x v="10"/>
    <x v="315"/>
    <x v="0"/>
    <x v="0"/>
    <s v="Tesseramento"/>
    <x v="1"/>
    <x v="4"/>
    <x v="0"/>
    <m/>
  </r>
  <r>
    <n v="17789"/>
    <x v="0"/>
    <x v="0"/>
    <x v="0"/>
    <x v="0"/>
    <x v="13"/>
    <x v="188"/>
    <x v="0"/>
    <x v="0"/>
    <s v="Tesseramento"/>
    <x v="1"/>
    <x v="0"/>
    <x v="0"/>
    <m/>
  </r>
  <r>
    <n v="15355"/>
    <x v="0"/>
    <x v="0"/>
    <x v="0"/>
    <x v="0"/>
    <x v="10"/>
    <x v="315"/>
    <x v="0"/>
    <x v="0"/>
    <s v="Tesseramento"/>
    <x v="1"/>
    <x v="3"/>
    <x v="0"/>
    <m/>
  </r>
  <r>
    <n v="187561"/>
    <x v="0"/>
    <x v="0"/>
    <x v="0"/>
    <x v="1"/>
    <x v="10"/>
    <x v="315"/>
    <x v="0"/>
    <x v="1"/>
    <s v="Tesseramento"/>
    <x v="1"/>
    <x v="3"/>
    <x v="0"/>
    <m/>
  </r>
  <r>
    <n v="85939"/>
    <x v="0"/>
    <x v="0"/>
    <x v="0"/>
    <x v="0"/>
    <x v="10"/>
    <x v="315"/>
    <x v="0"/>
    <x v="1"/>
    <s v="Tesseramento"/>
    <x v="1"/>
    <x v="1"/>
    <x v="0"/>
    <m/>
  </r>
  <r>
    <n v="35865"/>
    <x v="0"/>
    <x v="0"/>
    <x v="0"/>
    <x v="0"/>
    <x v="13"/>
    <x v="188"/>
    <x v="0"/>
    <x v="0"/>
    <s v="Tesseramento"/>
    <x v="1"/>
    <x v="4"/>
    <x v="0"/>
    <m/>
  </r>
  <r>
    <n v="25319"/>
    <x v="0"/>
    <x v="0"/>
    <x v="0"/>
    <x v="0"/>
    <x v="13"/>
    <x v="188"/>
    <x v="0"/>
    <x v="0"/>
    <s v="Tesseramento"/>
    <x v="1"/>
    <x v="0"/>
    <x v="0"/>
    <m/>
  </r>
  <r>
    <n v="3487"/>
    <x v="0"/>
    <x v="0"/>
    <x v="0"/>
    <x v="0"/>
    <x v="13"/>
    <x v="188"/>
    <x v="0"/>
    <x v="0"/>
    <s v="Tesseramento"/>
    <x v="1"/>
    <x v="3"/>
    <x v="0"/>
    <m/>
  </r>
  <r>
    <n v="210754"/>
    <x v="0"/>
    <x v="0"/>
    <x v="0"/>
    <x v="0"/>
    <x v="1"/>
    <x v="108"/>
    <x v="0"/>
    <x v="0"/>
    <s v="Tesseramento"/>
    <x v="0"/>
    <x v="0"/>
    <x v="0"/>
    <m/>
  </r>
  <r>
    <n v="140103"/>
    <x v="0"/>
    <x v="0"/>
    <x v="0"/>
    <x v="0"/>
    <x v="13"/>
    <x v="188"/>
    <x v="0"/>
    <x v="0"/>
    <s v="Tesseramento"/>
    <x v="1"/>
    <x v="0"/>
    <x v="0"/>
    <m/>
  </r>
  <r>
    <n v="210010"/>
    <x v="0"/>
    <x v="0"/>
    <x v="0"/>
    <x v="0"/>
    <x v="1"/>
    <x v="108"/>
    <x v="0"/>
    <x v="0"/>
    <s v="Tesseramento"/>
    <x v="0"/>
    <x v="0"/>
    <x v="0"/>
    <m/>
  </r>
  <r>
    <n v="210004"/>
    <x v="0"/>
    <x v="0"/>
    <x v="0"/>
    <x v="0"/>
    <x v="1"/>
    <x v="108"/>
    <x v="0"/>
    <x v="1"/>
    <s v="Tesseramento"/>
    <x v="0"/>
    <x v="0"/>
    <x v="0"/>
    <m/>
  </r>
  <r>
    <n v="187787"/>
    <x v="1"/>
    <x v="0"/>
    <x v="0"/>
    <x v="0"/>
    <x v="13"/>
    <x v="188"/>
    <x v="0"/>
    <x v="1"/>
    <s v="Tesseramento"/>
    <x v="1"/>
    <x v="7"/>
    <x v="0"/>
    <s v="B"/>
  </r>
  <r>
    <n v="190869"/>
    <x v="1"/>
    <x v="0"/>
    <x v="0"/>
    <x v="3"/>
    <x v="13"/>
    <x v="188"/>
    <x v="0"/>
    <x v="0"/>
    <s v="Tesseramento"/>
    <x v="1"/>
    <x v="5"/>
    <x v="0"/>
    <m/>
  </r>
  <r>
    <n v="190868"/>
    <x v="1"/>
    <x v="0"/>
    <x v="0"/>
    <x v="3"/>
    <x v="13"/>
    <x v="188"/>
    <x v="0"/>
    <x v="0"/>
    <s v="Tesseramento"/>
    <x v="1"/>
    <x v="6"/>
    <x v="0"/>
    <m/>
  </r>
  <r>
    <n v="47108"/>
    <x v="0"/>
    <x v="0"/>
    <x v="0"/>
    <x v="0"/>
    <x v="13"/>
    <x v="188"/>
    <x v="0"/>
    <x v="1"/>
    <s v="Tesseramento"/>
    <x v="1"/>
    <x v="3"/>
    <x v="0"/>
    <m/>
  </r>
  <r>
    <n v="71401"/>
    <x v="0"/>
    <x v="0"/>
    <x v="0"/>
    <x v="0"/>
    <x v="13"/>
    <x v="188"/>
    <x v="0"/>
    <x v="0"/>
    <s v="Tesseramento"/>
    <x v="1"/>
    <x v="4"/>
    <x v="0"/>
    <m/>
  </r>
  <r>
    <n v="70027"/>
    <x v="0"/>
    <x v="0"/>
    <x v="0"/>
    <x v="0"/>
    <x v="13"/>
    <x v="188"/>
    <x v="0"/>
    <x v="0"/>
    <s v="Tesseramento"/>
    <x v="1"/>
    <x v="0"/>
    <x v="0"/>
    <m/>
  </r>
  <r>
    <n v="35797"/>
    <x v="0"/>
    <x v="0"/>
    <x v="0"/>
    <x v="0"/>
    <x v="13"/>
    <x v="188"/>
    <x v="0"/>
    <x v="0"/>
    <s v="Tesseramento"/>
    <x v="1"/>
    <x v="4"/>
    <x v="0"/>
    <m/>
  </r>
  <r>
    <n v="39956"/>
    <x v="0"/>
    <x v="0"/>
    <x v="0"/>
    <x v="0"/>
    <x v="13"/>
    <x v="188"/>
    <x v="0"/>
    <x v="0"/>
    <s v="Tesseramento"/>
    <x v="1"/>
    <x v="3"/>
    <x v="0"/>
    <m/>
  </r>
  <r>
    <n v="69289"/>
    <x v="0"/>
    <x v="0"/>
    <x v="0"/>
    <x v="0"/>
    <x v="13"/>
    <x v="188"/>
    <x v="0"/>
    <x v="0"/>
    <s v="Tesseramento"/>
    <x v="1"/>
    <x v="3"/>
    <x v="0"/>
    <m/>
  </r>
  <r>
    <n v="3465"/>
    <x v="0"/>
    <x v="0"/>
    <x v="0"/>
    <x v="0"/>
    <x v="13"/>
    <x v="188"/>
    <x v="0"/>
    <x v="0"/>
    <s v="Tesseramento"/>
    <x v="1"/>
    <x v="4"/>
    <x v="0"/>
    <m/>
  </r>
  <r>
    <n v="187795"/>
    <x v="1"/>
    <x v="0"/>
    <x v="0"/>
    <x v="0"/>
    <x v="13"/>
    <x v="188"/>
    <x v="0"/>
    <x v="0"/>
    <s v="Tesseramento"/>
    <x v="1"/>
    <x v="6"/>
    <x v="0"/>
    <m/>
  </r>
  <r>
    <n v="223457"/>
    <x v="1"/>
    <x v="0"/>
    <x v="0"/>
    <x v="1"/>
    <x v="13"/>
    <x v="188"/>
    <x v="0"/>
    <x v="0"/>
    <s v="Tesseramento"/>
    <x v="1"/>
    <x v="5"/>
    <x v="0"/>
    <m/>
  </r>
  <r>
    <n v="77830"/>
    <x v="0"/>
    <x v="0"/>
    <x v="0"/>
    <x v="0"/>
    <x v="13"/>
    <x v="188"/>
    <x v="0"/>
    <x v="1"/>
    <s v="Tesseramento"/>
    <x v="1"/>
    <x v="4"/>
    <x v="0"/>
    <m/>
  </r>
  <r>
    <n v="73063"/>
    <x v="0"/>
    <x v="0"/>
    <x v="0"/>
    <x v="0"/>
    <x v="13"/>
    <x v="188"/>
    <x v="0"/>
    <x v="0"/>
    <s v="Tesseramento"/>
    <x v="1"/>
    <x v="4"/>
    <x v="0"/>
    <m/>
  </r>
  <r>
    <n v="67638"/>
    <x v="0"/>
    <x v="0"/>
    <x v="0"/>
    <x v="0"/>
    <x v="13"/>
    <x v="188"/>
    <x v="0"/>
    <x v="1"/>
    <s v="Tesseramento"/>
    <x v="1"/>
    <x v="4"/>
    <x v="0"/>
    <m/>
  </r>
  <r>
    <n v="99152"/>
    <x v="0"/>
    <x v="0"/>
    <x v="0"/>
    <x v="0"/>
    <x v="13"/>
    <x v="188"/>
    <x v="0"/>
    <x v="0"/>
    <s v="Tesseramento"/>
    <x v="1"/>
    <x v="4"/>
    <x v="0"/>
    <m/>
  </r>
  <r>
    <n v="112567"/>
    <x v="0"/>
    <x v="0"/>
    <x v="0"/>
    <x v="0"/>
    <x v="13"/>
    <x v="188"/>
    <x v="0"/>
    <x v="1"/>
    <s v="Tesseramento"/>
    <x v="1"/>
    <x v="4"/>
    <x v="0"/>
    <m/>
  </r>
  <r>
    <n v="93569"/>
    <x v="0"/>
    <x v="0"/>
    <x v="0"/>
    <x v="0"/>
    <x v="13"/>
    <x v="188"/>
    <x v="0"/>
    <x v="0"/>
    <s v="Tesseramento"/>
    <x v="1"/>
    <x v="4"/>
    <x v="0"/>
    <m/>
  </r>
  <r>
    <n v="93567"/>
    <x v="0"/>
    <x v="0"/>
    <x v="0"/>
    <x v="0"/>
    <x v="13"/>
    <x v="188"/>
    <x v="0"/>
    <x v="1"/>
    <s v="Tesseramento"/>
    <x v="1"/>
    <x v="4"/>
    <x v="0"/>
    <m/>
  </r>
  <r>
    <n v="64116"/>
    <x v="0"/>
    <x v="0"/>
    <x v="0"/>
    <x v="0"/>
    <x v="13"/>
    <x v="188"/>
    <x v="0"/>
    <x v="0"/>
    <s v="Tesseramento"/>
    <x v="1"/>
    <x v="3"/>
    <x v="0"/>
    <m/>
  </r>
  <r>
    <n v="76305"/>
    <x v="0"/>
    <x v="0"/>
    <x v="0"/>
    <x v="0"/>
    <x v="13"/>
    <x v="188"/>
    <x v="0"/>
    <x v="1"/>
    <s v="Tesseramento"/>
    <x v="1"/>
    <x v="4"/>
    <x v="0"/>
    <m/>
  </r>
  <r>
    <n v="89725"/>
    <x v="0"/>
    <x v="0"/>
    <x v="0"/>
    <x v="0"/>
    <x v="13"/>
    <x v="188"/>
    <x v="0"/>
    <x v="0"/>
    <s v="Tesseramento"/>
    <x v="1"/>
    <x v="4"/>
    <x v="0"/>
    <m/>
  </r>
  <r>
    <n v="46310"/>
    <x v="0"/>
    <x v="0"/>
    <x v="0"/>
    <x v="0"/>
    <x v="13"/>
    <x v="188"/>
    <x v="0"/>
    <x v="1"/>
    <s v="Tesseramento"/>
    <x v="1"/>
    <x v="4"/>
    <x v="0"/>
    <m/>
  </r>
  <r>
    <n v="46319"/>
    <x v="0"/>
    <x v="0"/>
    <x v="0"/>
    <x v="0"/>
    <x v="13"/>
    <x v="188"/>
    <x v="0"/>
    <x v="0"/>
    <s v="Tesseramento"/>
    <x v="1"/>
    <x v="4"/>
    <x v="0"/>
    <m/>
  </r>
  <r>
    <n v="52050"/>
    <x v="0"/>
    <x v="0"/>
    <x v="0"/>
    <x v="2"/>
    <x v="13"/>
    <x v="188"/>
    <x v="0"/>
    <x v="0"/>
    <s v="Tesseramento"/>
    <x v="1"/>
    <x v="3"/>
    <x v="0"/>
    <m/>
  </r>
  <r>
    <n v="53016"/>
    <x v="0"/>
    <x v="0"/>
    <x v="0"/>
    <x v="0"/>
    <x v="13"/>
    <x v="188"/>
    <x v="0"/>
    <x v="1"/>
    <s v="Tesseramento"/>
    <x v="1"/>
    <x v="3"/>
    <x v="0"/>
    <m/>
  </r>
  <r>
    <n v="2818"/>
    <x v="0"/>
    <x v="0"/>
    <x v="0"/>
    <x v="0"/>
    <x v="13"/>
    <x v="188"/>
    <x v="0"/>
    <x v="0"/>
    <s v="Tesseramento"/>
    <x v="1"/>
    <x v="0"/>
    <x v="0"/>
    <m/>
  </r>
  <r>
    <n v="234209"/>
    <x v="0"/>
    <x v="0"/>
    <x v="1"/>
    <x v="0"/>
    <x v="1"/>
    <x v="108"/>
    <x v="0"/>
    <x v="1"/>
    <s v="Tesseramento"/>
    <x v="0"/>
    <x v="0"/>
    <x v="0"/>
    <m/>
  </r>
  <r>
    <n v="31755"/>
    <x v="0"/>
    <x v="0"/>
    <x v="0"/>
    <x v="0"/>
    <x v="7"/>
    <x v="78"/>
    <x v="0"/>
    <x v="0"/>
    <s v="Tesseramento"/>
    <x v="0"/>
    <x v="3"/>
    <x v="0"/>
    <m/>
  </r>
  <r>
    <n v="107662"/>
    <x v="0"/>
    <x v="0"/>
    <x v="0"/>
    <x v="0"/>
    <x v="14"/>
    <x v="312"/>
    <x v="0"/>
    <x v="1"/>
    <s v="Tesseramento"/>
    <x v="0"/>
    <x v="3"/>
    <x v="0"/>
    <m/>
  </r>
  <r>
    <n v="107665"/>
    <x v="0"/>
    <x v="0"/>
    <x v="0"/>
    <x v="0"/>
    <x v="14"/>
    <x v="312"/>
    <x v="0"/>
    <x v="0"/>
    <s v="Tesseramento"/>
    <x v="0"/>
    <x v="0"/>
    <x v="0"/>
    <m/>
  </r>
  <r>
    <n v="128616"/>
    <x v="0"/>
    <x v="0"/>
    <x v="0"/>
    <x v="0"/>
    <x v="14"/>
    <x v="312"/>
    <x v="0"/>
    <x v="1"/>
    <s v="Tesseramento"/>
    <x v="0"/>
    <x v="1"/>
    <x v="0"/>
    <m/>
  </r>
  <r>
    <n v="145152"/>
    <x v="0"/>
    <x v="0"/>
    <x v="0"/>
    <x v="0"/>
    <x v="14"/>
    <x v="312"/>
    <x v="0"/>
    <x v="1"/>
    <s v="Tesseramento"/>
    <x v="0"/>
    <x v="0"/>
    <x v="0"/>
    <m/>
  </r>
  <r>
    <n v="100506"/>
    <x v="0"/>
    <x v="0"/>
    <x v="0"/>
    <x v="0"/>
    <x v="14"/>
    <x v="312"/>
    <x v="0"/>
    <x v="0"/>
    <s v="Tesseramento"/>
    <x v="0"/>
    <x v="0"/>
    <x v="0"/>
    <m/>
  </r>
  <r>
    <n v="100505"/>
    <x v="0"/>
    <x v="0"/>
    <x v="0"/>
    <x v="0"/>
    <x v="14"/>
    <x v="312"/>
    <x v="0"/>
    <x v="0"/>
    <s v="Tesseramento"/>
    <x v="0"/>
    <x v="0"/>
    <x v="0"/>
    <m/>
  </r>
  <r>
    <n v="116969"/>
    <x v="0"/>
    <x v="0"/>
    <x v="0"/>
    <x v="0"/>
    <x v="14"/>
    <x v="312"/>
    <x v="0"/>
    <x v="1"/>
    <s v="Tesseramento"/>
    <x v="0"/>
    <x v="4"/>
    <x v="0"/>
    <m/>
  </r>
  <r>
    <n v="145821"/>
    <x v="0"/>
    <x v="0"/>
    <x v="0"/>
    <x v="0"/>
    <x v="14"/>
    <x v="312"/>
    <x v="0"/>
    <x v="0"/>
    <s v="Tesseramento"/>
    <x v="0"/>
    <x v="1"/>
    <x v="0"/>
    <m/>
  </r>
  <r>
    <n v="150080"/>
    <x v="0"/>
    <x v="0"/>
    <x v="0"/>
    <x v="0"/>
    <x v="14"/>
    <x v="312"/>
    <x v="0"/>
    <x v="0"/>
    <s v="Tesseramento"/>
    <x v="0"/>
    <x v="4"/>
    <x v="0"/>
    <m/>
  </r>
  <r>
    <n v="150081"/>
    <x v="0"/>
    <x v="0"/>
    <x v="0"/>
    <x v="0"/>
    <x v="14"/>
    <x v="312"/>
    <x v="0"/>
    <x v="1"/>
    <s v="Tesseramento"/>
    <x v="0"/>
    <x v="4"/>
    <x v="0"/>
    <m/>
  </r>
  <r>
    <n v="199466"/>
    <x v="0"/>
    <x v="0"/>
    <x v="0"/>
    <x v="0"/>
    <x v="14"/>
    <x v="312"/>
    <x v="0"/>
    <x v="0"/>
    <s v="Tesseramento"/>
    <x v="0"/>
    <x v="0"/>
    <x v="0"/>
    <m/>
  </r>
  <r>
    <n v="150706"/>
    <x v="0"/>
    <x v="0"/>
    <x v="0"/>
    <x v="0"/>
    <x v="14"/>
    <x v="312"/>
    <x v="0"/>
    <x v="1"/>
    <s v="Tesseramento"/>
    <x v="0"/>
    <x v="0"/>
    <x v="0"/>
    <m/>
  </r>
  <r>
    <n v="11592"/>
    <x v="0"/>
    <x v="0"/>
    <x v="0"/>
    <x v="0"/>
    <x v="8"/>
    <x v="92"/>
    <x v="0"/>
    <x v="1"/>
    <s v="Tesseramento"/>
    <x v="1"/>
    <x v="0"/>
    <x v="0"/>
    <m/>
  </r>
  <r>
    <n v="3438"/>
    <x v="0"/>
    <x v="0"/>
    <x v="0"/>
    <x v="0"/>
    <x v="13"/>
    <x v="188"/>
    <x v="0"/>
    <x v="1"/>
    <s v="Tesseramento"/>
    <x v="1"/>
    <x v="3"/>
    <x v="0"/>
    <m/>
  </r>
  <r>
    <n v="203079"/>
    <x v="0"/>
    <x v="0"/>
    <x v="0"/>
    <x v="1"/>
    <x v="12"/>
    <x v="254"/>
    <x v="0"/>
    <x v="0"/>
    <s v="Tesseramento"/>
    <x v="0"/>
    <x v="3"/>
    <x v="0"/>
    <m/>
  </r>
  <r>
    <n v="93908"/>
    <x v="0"/>
    <x v="0"/>
    <x v="0"/>
    <x v="0"/>
    <x v="13"/>
    <x v="188"/>
    <x v="0"/>
    <x v="1"/>
    <s v="Tesseramento"/>
    <x v="1"/>
    <x v="1"/>
    <x v="0"/>
    <m/>
  </r>
  <r>
    <n v="93917"/>
    <x v="0"/>
    <x v="0"/>
    <x v="0"/>
    <x v="0"/>
    <x v="13"/>
    <x v="188"/>
    <x v="0"/>
    <x v="0"/>
    <s v="Tesseramento"/>
    <x v="1"/>
    <x v="1"/>
    <x v="0"/>
    <m/>
  </r>
  <r>
    <n v="234235"/>
    <x v="0"/>
    <x v="0"/>
    <x v="1"/>
    <x v="0"/>
    <x v="1"/>
    <x v="308"/>
    <x v="0"/>
    <x v="0"/>
    <s v="Tesseramento"/>
    <x v="0"/>
    <x v="0"/>
    <x v="0"/>
    <m/>
  </r>
  <r>
    <n v="233169"/>
    <x v="0"/>
    <x v="0"/>
    <x v="0"/>
    <x v="0"/>
    <x v="1"/>
    <x v="308"/>
    <x v="0"/>
    <x v="0"/>
    <s v="Tesseramento"/>
    <x v="0"/>
    <x v="0"/>
    <x v="0"/>
    <m/>
  </r>
  <r>
    <n v="233170"/>
    <x v="0"/>
    <x v="0"/>
    <x v="0"/>
    <x v="0"/>
    <x v="1"/>
    <x v="308"/>
    <x v="0"/>
    <x v="0"/>
    <s v="Tesseramento"/>
    <x v="0"/>
    <x v="0"/>
    <x v="0"/>
    <m/>
  </r>
  <r>
    <n v="233171"/>
    <x v="0"/>
    <x v="0"/>
    <x v="0"/>
    <x v="0"/>
    <x v="1"/>
    <x v="308"/>
    <x v="0"/>
    <x v="0"/>
    <s v="Tesseramento"/>
    <x v="0"/>
    <x v="0"/>
    <x v="0"/>
    <m/>
  </r>
  <r>
    <n v="180243"/>
    <x v="0"/>
    <x v="0"/>
    <x v="0"/>
    <x v="0"/>
    <x v="1"/>
    <x v="308"/>
    <x v="0"/>
    <x v="0"/>
    <s v="Tesseramento"/>
    <x v="0"/>
    <x v="0"/>
    <x v="0"/>
    <m/>
  </r>
  <r>
    <n v="234233"/>
    <x v="0"/>
    <x v="0"/>
    <x v="1"/>
    <x v="0"/>
    <x v="1"/>
    <x v="1"/>
    <x v="0"/>
    <x v="0"/>
    <s v="Tesseramento"/>
    <x v="0"/>
    <x v="0"/>
    <x v="0"/>
    <m/>
  </r>
  <r>
    <n v="234236"/>
    <x v="0"/>
    <x v="0"/>
    <x v="1"/>
    <x v="3"/>
    <x v="1"/>
    <x v="308"/>
    <x v="0"/>
    <x v="1"/>
    <s v="Tesseramento"/>
    <x v="0"/>
    <x v="0"/>
    <x v="0"/>
    <m/>
  </r>
  <r>
    <n v="234208"/>
    <x v="0"/>
    <x v="0"/>
    <x v="1"/>
    <x v="1"/>
    <x v="1"/>
    <x v="108"/>
    <x v="0"/>
    <x v="0"/>
    <s v="Tesseramento"/>
    <x v="0"/>
    <x v="4"/>
    <x v="0"/>
    <m/>
  </r>
  <r>
    <n v="234414"/>
    <x v="0"/>
    <x v="1"/>
    <x v="1"/>
    <x v="1"/>
    <x v="4"/>
    <x v="80"/>
    <x v="0"/>
    <x v="1"/>
    <s v="Tesseramento"/>
    <x v="1"/>
    <x v="0"/>
    <x v="0"/>
    <m/>
  </r>
  <r>
    <n v="187239"/>
    <x v="0"/>
    <x v="0"/>
    <x v="0"/>
    <x v="0"/>
    <x v="7"/>
    <x v="44"/>
    <x v="0"/>
    <x v="0"/>
    <s v="Tesseramento"/>
    <x v="1"/>
    <x v="0"/>
    <x v="0"/>
    <m/>
  </r>
  <r>
    <n v="187238"/>
    <x v="0"/>
    <x v="0"/>
    <x v="0"/>
    <x v="0"/>
    <x v="7"/>
    <x v="44"/>
    <x v="0"/>
    <x v="1"/>
    <s v="Tesseramento"/>
    <x v="1"/>
    <x v="0"/>
    <x v="0"/>
    <m/>
  </r>
  <r>
    <n v="87391"/>
    <x v="0"/>
    <x v="0"/>
    <x v="0"/>
    <x v="0"/>
    <x v="7"/>
    <x v="44"/>
    <x v="0"/>
    <x v="0"/>
    <s v="Tesseramento"/>
    <x v="1"/>
    <x v="0"/>
    <x v="0"/>
    <m/>
  </r>
  <r>
    <n v="206024"/>
    <x v="0"/>
    <x v="1"/>
    <x v="0"/>
    <x v="0"/>
    <x v="7"/>
    <x v="44"/>
    <x v="0"/>
    <x v="0"/>
    <s v="Tesseramento"/>
    <x v="1"/>
    <x v="0"/>
    <x v="0"/>
    <m/>
  </r>
  <r>
    <n v="206018"/>
    <x v="0"/>
    <x v="1"/>
    <x v="0"/>
    <x v="1"/>
    <x v="7"/>
    <x v="44"/>
    <x v="0"/>
    <x v="0"/>
    <s v="Tesseramento"/>
    <x v="1"/>
    <x v="0"/>
    <x v="0"/>
    <m/>
  </r>
  <r>
    <n v="6379"/>
    <x v="0"/>
    <x v="0"/>
    <x v="0"/>
    <x v="0"/>
    <x v="7"/>
    <x v="44"/>
    <x v="0"/>
    <x v="0"/>
    <s v="Tesseramento"/>
    <x v="1"/>
    <x v="3"/>
    <x v="0"/>
    <m/>
  </r>
  <r>
    <n v="219147"/>
    <x v="0"/>
    <x v="0"/>
    <x v="0"/>
    <x v="0"/>
    <x v="7"/>
    <x v="44"/>
    <x v="0"/>
    <x v="0"/>
    <s v="Tesseramento"/>
    <x v="1"/>
    <x v="1"/>
    <x v="0"/>
    <m/>
  </r>
  <r>
    <n v="117670"/>
    <x v="0"/>
    <x v="0"/>
    <x v="0"/>
    <x v="0"/>
    <x v="7"/>
    <x v="44"/>
    <x v="0"/>
    <x v="0"/>
    <s v="Tesseramento"/>
    <x v="1"/>
    <x v="4"/>
    <x v="0"/>
    <m/>
  </r>
  <r>
    <n v="115624"/>
    <x v="0"/>
    <x v="0"/>
    <x v="0"/>
    <x v="0"/>
    <x v="11"/>
    <x v="244"/>
    <x v="0"/>
    <x v="0"/>
    <s v="Tesseramento"/>
    <x v="0"/>
    <x v="3"/>
    <x v="0"/>
    <m/>
  </r>
  <r>
    <n v="161505"/>
    <x v="0"/>
    <x v="0"/>
    <x v="0"/>
    <x v="0"/>
    <x v="7"/>
    <x v="9"/>
    <x v="0"/>
    <x v="0"/>
    <s v="Tesseramento"/>
    <x v="0"/>
    <x v="0"/>
    <x v="0"/>
    <m/>
  </r>
  <r>
    <n v="227624"/>
    <x v="0"/>
    <x v="0"/>
    <x v="0"/>
    <x v="1"/>
    <x v="2"/>
    <x v="55"/>
    <x v="0"/>
    <x v="0"/>
    <s v="Tesseramento"/>
    <x v="1"/>
    <x v="0"/>
    <x v="0"/>
    <m/>
  </r>
  <r>
    <n v="74235"/>
    <x v="0"/>
    <x v="0"/>
    <x v="0"/>
    <x v="0"/>
    <x v="2"/>
    <x v="55"/>
    <x v="0"/>
    <x v="1"/>
    <s v="Tesseramento"/>
    <x v="1"/>
    <x v="0"/>
    <x v="0"/>
    <m/>
  </r>
  <r>
    <n v="234457"/>
    <x v="0"/>
    <x v="0"/>
    <x v="1"/>
    <x v="2"/>
    <x v="11"/>
    <x v="244"/>
    <x v="0"/>
    <x v="0"/>
    <s v="Tesseramento"/>
    <x v="0"/>
    <x v="0"/>
    <x v="0"/>
    <m/>
  </r>
  <r>
    <n v="155758"/>
    <x v="0"/>
    <x v="0"/>
    <x v="0"/>
    <x v="0"/>
    <x v="11"/>
    <x v="302"/>
    <x v="0"/>
    <x v="0"/>
    <s v="Tesseramento"/>
    <x v="1"/>
    <x v="4"/>
    <x v="0"/>
    <m/>
  </r>
  <r>
    <n v="29427"/>
    <x v="0"/>
    <x v="0"/>
    <x v="0"/>
    <x v="0"/>
    <x v="2"/>
    <x v="55"/>
    <x v="0"/>
    <x v="0"/>
    <s v="Tesseramento"/>
    <x v="1"/>
    <x v="0"/>
    <x v="0"/>
    <m/>
  </r>
  <r>
    <n v="234456"/>
    <x v="1"/>
    <x v="0"/>
    <x v="1"/>
    <x v="2"/>
    <x v="11"/>
    <x v="244"/>
    <x v="0"/>
    <x v="0"/>
    <s v="Tesseramento"/>
    <x v="0"/>
    <x v="6"/>
    <x v="0"/>
    <m/>
  </r>
  <r>
    <n v="170289"/>
    <x v="0"/>
    <x v="0"/>
    <x v="0"/>
    <x v="0"/>
    <x v="11"/>
    <x v="244"/>
    <x v="0"/>
    <x v="0"/>
    <s v="Tesseramento"/>
    <x v="0"/>
    <x v="1"/>
    <x v="0"/>
    <m/>
  </r>
  <r>
    <n v="18943"/>
    <x v="0"/>
    <x v="0"/>
    <x v="0"/>
    <x v="0"/>
    <x v="11"/>
    <x v="244"/>
    <x v="0"/>
    <x v="0"/>
    <s v="Tesseramento"/>
    <x v="0"/>
    <x v="1"/>
    <x v="0"/>
    <m/>
  </r>
  <r>
    <n v="30026"/>
    <x v="0"/>
    <x v="0"/>
    <x v="0"/>
    <x v="0"/>
    <x v="2"/>
    <x v="55"/>
    <x v="0"/>
    <x v="0"/>
    <s v="Tesseramento"/>
    <x v="1"/>
    <x v="4"/>
    <x v="0"/>
    <m/>
  </r>
  <r>
    <n v="102554"/>
    <x v="0"/>
    <x v="0"/>
    <x v="0"/>
    <x v="0"/>
    <x v="11"/>
    <x v="244"/>
    <x v="0"/>
    <x v="0"/>
    <s v="Tesseramento"/>
    <x v="0"/>
    <x v="4"/>
    <x v="0"/>
    <m/>
  </r>
  <r>
    <n v="217361"/>
    <x v="0"/>
    <x v="0"/>
    <x v="0"/>
    <x v="1"/>
    <x v="7"/>
    <x v="9"/>
    <x v="0"/>
    <x v="1"/>
    <s v="Tesseramento"/>
    <x v="0"/>
    <x v="4"/>
    <x v="0"/>
    <m/>
  </r>
  <r>
    <n v="190994"/>
    <x v="1"/>
    <x v="0"/>
    <x v="0"/>
    <x v="0"/>
    <x v="7"/>
    <x v="9"/>
    <x v="0"/>
    <x v="0"/>
    <s v="Tesseramento"/>
    <x v="0"/>
    <x v="6"/>
    <x v="0"/>
    <m/>
  </r>
  <r>
    <n v="30027"/>
    <x v="0"/>
    <x v="0"/>
    <x v="0"/>
    <x v="0"/>
    <x v="2"/>
    <x v="55"/>
    <x v="0"/>
    <x v="1"/>
    <s v="Tesseramento"/>
    <x v="1"/>
    <x v="4"/>
    <x v="0"/>
    <m/>
  </r>
  <r>
    <n v="46940"/>
    <x v="0"/>
    <x v="0"/>
    <x v="0"/>
    <x v="4"/>
    <x v="7"/>
    <x v="9"/>
    <x v="0"/>
    <x v="0"/>
    <s v="Tesseramento"/>
    <x v="0"/>
    <x v="3"/>
    <x v="0"/>
    <m/>
  </r>
  <r>
    <n v="44622"/>
    <x v="0"/>
    <x v="0"/>
    <x v="0"/>
    <x v="0"/>
    <x v="2"/>
    <x v="55"/>
    <x v="0"/>
    <x v="1"/>
    <s v="Tesseramento"/>
    <x v="1"/>
    <x v="3"/>
    <x v="0"/>
    <m/>
  </r>
  <r>
    <n v="209047"/>
    <x v="1"/>
    <x v="0"/>
    <x v="0"/>
    <x v="3"/>
    <x v="7"/>
    <x v="9"/>
    <x v="0"/>
    <x v="0"/>
    <s v="Tesseramento"/>
    <x v="0"/>
    <x v="5"/>
    <x v="0"/>
    <m/>
  </r>
  <r>
    <n v="216561"/>
    <x v="0"/>
    <x v="0"/>
    <x v="0"/>
    <x v="0"/>
    <x v="7"/>
    <x v="9"/>
    <x v="0"/>
    <x v="0"/>
    <s v="Tesseramento"/>
    <x v="0"/>
    <x v="3"/>
    <x v="0"/>
    <m/>
  </r>
  <r>
    <n v="138346"/>
    <x v="0"/>
    <x v="0"/>
    <x v="0"/>
    <x v="1"/>
    <x v="7"/>
    <x v="9"/>
    <x v="0"/>
    <x v="1"/>
    <s v="Tesseramento"/>
    <x v="0"/>
    <x v="4"/>
    <x v="0"/>
    <m/>
  </r>
  <r>
    <n v="215135"/>
    <x v="0"/>
    <x v="0"/>
    <x v="0"/>
    <x v="0"/>
    <x v="11"/>
    <x v="302"/>
    <x v="0"/>
    <x v="0"/>
    <s v="Tesseramento"/>
    <x v="1"/>
    <x v="0"/>
    <x v="0"/>
    <m/>
  </r>
  <r>
    <n v="193232"/>
    <x v="0"/>
    <x v="0"/>
    <x v="0"/>
    <x v="0"/>
    <x v="11"/>
    <x v="302"/>
    <x v="0"/>
    <x v="0"/>
    <s v="Tesseramento"/>
    <x v="1"/>
    <x v="4"/>
    <x v="0"/>
    <m/>
  </r>
  <r>
    <n v="6641"/>
    <x v="0"/>
    <x v="0"/>
    <x v="0"/>
    <x v="0"/>
    <x v="11"/>
    <x v="302"/>
    <x v="0"/>
    <x v="1"/>
    <s v="Tesseramento"/>
    <x v="1"/>
    <x v="0"/>
    <x v="0"/>
    <m/>
  </r>
  <r>
    <n v="69438"/>
    <x v="0"/>
    <x v="0"/>
    <x v="0"/>
    <x v="0"/>
    <x v="7"/>
    <x v="9"/>
    <x v="0"/>
    <x v="1"/>
    <s v="Tesseramento"/>
    <x v="0"/>
    <x v="4"/>
    <x v="0"/>
    <m/>
  </r>
  <r>
    <n v="33557"/>
    <x v="0"/>
    <x v="0"/>
    <x v="0"/>
    <x v="0"/>
    <x v="11"/>
    <x v="302"/>
    <x v="0"/>
    <x v="0"/>
    <s v="Tesseramento"/>
    <x v="1"/>
    <x v="4"/>
    <x v="0"/>
    <m/>
  </r>
  <r>
    <n v="232138"/>
    <x v="0"/>
    <x v="0"/>
    <x v="0"/>
    <x v="2"/>
    <x v="11"/>
    <x v="302"/>
    <x v="0"/>
    <x v="0"/>
    <s v="Tesseramento"/>
    <x v="1"/>
    <x v="0"/>
    <x v="0"/>
    <m/>
  </r>
  <r>
    <n v="232675"/>
    <x v="0"/>
    <x v="0"/>
    <x v="0"/>
    <x v="3"/>
    <x v="11"/>
    <x v="302"/>
    <x v="0"/>
    <x v="0"/>
    <s v="Tesseramento"/>
    <x v="1"/>
    <x v="0"/>
    <x v="0"/>
    <m/>
  </r>
  <r>
    <n v="198542"/>
    <x v="0"/>
    <x v="0"/>
    <x v="0"/>
    <x v="3"/>
    <x v="7"/>
    <x v="9"/>
    <x v="0"/>
    <x v="1"/>
    <s v="Tesseramento"/>
    <x v="0"/>
    <x v="0"/>
    <x v="0"/>
    <m/>
  </r>
  <r>
    <n v="127395"/>
    <x v="0"/>
    <x v="0"/>
    <x v="0"/>
    <x v="0"/>
    <x v="11"/>
    <x v="189"/>
    <x v="0"/>
    <x v="0"/>
    <s v="Tesseramento"/>
    <x v="1"/>
    <x v="0"/>
    <x v="0"/>
    <m/>
  </r>
  <r>
    <n v="30173"/>
    <x v="0"/>
    <x v="0"/>
    <x v="0"/>
    <x v="0"/>
    <x v="2"/>
    <x v="55"/>
    <x v="0"/>
    <x v="0"/>
    <s v="Tesseramento"/>
    <x v="1"/>
    <x v="3"/>
    <x v="0"/>
    <m/>
  </r>
  <r>
    <n v="205990"/>
    <x v="0"/>
    <x v="0"/>
    <x v="0"/>
    <x v="0"/>
    <x v="2"/>
    <x v="55"/>
    <x v="0"/>
    <x v="1"/>
    <s v="Tesseramento"/>
    <x v="1"/>
    <x v="0"/>
    <x v="0"/>
    <m/>
  </r>
  <r>
    <n v="187257"/>
    <x v="0"/>
    <x v="0"/>
    <x v="0"/>
    <x v="0"/>
    <x v="2"/>
    <x v="55"/>
    <x v="0"/>
    <x v="0"/>
    <s v="Tesseramento"/>
    <x v="1"/>
    <x v="0"/>
    <x v="0"/>
    <m/>
  </r>
  <r>
    <n v="74582"/>
    <x v="0"/>
    <x v="0"/>
    <x v="0"/>
    <x v="0"/>
    <x v="11"/>
    <x v="189"/>
    <x v="0"/>
    <x v="0"/>
    <s v="Tesseramento"/>
    <x v="1"/>
    <x v="4"/>
    <x v="0"/>
    <m/>
  </r>
  <r>
    <n v="76795"/>
    <x v="0"/>
    <x v="0"/>
    <x v="0"/>
    <x v="0"/>
    <x v="2"/>
    <x v="55"/>
    <x v="0"/>
    <x v="0"/>
    <s v="Tesseramento"/>
    <x v="1"/>
    <x v="4"/>
    <x v="0"/>
    <m/>
  </r>
  <r>
    <n v="234577"/>
    <x v="0"/>
    <x v="0"/>
    <x v="1"/>
    <x v="1"/>
    <x v="7"/>
    <x v="9"/>
    <x v="0"/>
    <x v="0"/>
    <s v="Tesseramento"/>
    <x v="0"/>
    <x v="0"/>
    <x v="0"/>
    <m/>
  </r>
  <r>
    <n v="156416"/>
    <x v="0"/>
    <x v="0"/>
    <x v="0"/>
    <x v="0"/>
    <x v="2"/>
    <x v="55"/>
    <x v="0"/>
    <x v="0"/>
    <s v="Tesseramento"/>
    <x v="1"/>
    <x v="0"/>
    <x v="0"/>
    <m/>
  </r>
  <r>
    <n v="233279"/>
    <x v="1"/>
    <x v="0"/>
    <x v="0"/>
    <x v="2"/>
    <x v="11"/>
    <x v="189"/>
    <x v="0"/>
    <x v="0"/>
    <s v="Tesseramento"/>
    <x v="1"/>
    <x v="5"/>
    <x v="0"/>
    <m/>
  </r>
  <r>
    <n v="172185"/>
    <x v="0"/>
    <x v="0"/>
    <x v="0"/>
    <x v="3"/>
    <x v="2"/>
    <x v="55"/>
    <x v="0"/>
    <x v="1"/>
    <s v="Tesseramento"/>
    <x v="1"/>
    <x v="4"/>
    <x v="0"/>
    <m/>
  </r>
  <r>
    <n v="203629"/>
    <x v="0"/>
    <x v="0"/>
    <x v="0"/>
    <x v="0"/>
    <x v="7"/>
    <x v="9"/>
    <x v="0"/>
    <x v="0"/>
    <s v="Tesseramento"/>
    <x v="0"/>
    <x v="0"/>
    <x v="0"/>
    <m/>
  </r>
  <r>
    <n v="28303"/>
    <x v="0"/>
    <x v="0"/>
    <x v="0"/>
    <x v="0"/>
    <x v="2"/>
    <x v="55"/>
    <x v="0"/>
    <x v="0"/>
    <s v="Tesseramento"/>
    <x v="1"/>
    <x v="4"/>
    <x v="0"/>
    <m/>
  </r>
  <r>
    <n v="189454"/>
    <x v="1"/>
    <x v="0"/>
    <x v="0"/>
    <x v="1"/>
    <x v="7"/>
    <x v="9"/>
    <x v="0"/>
    <x v="0"/>
    <s v="Tesseramento"/>
    <x v="0"/>
    <x v="5"/>
    <x v="0"/>
    <m/>
  </r>
  <r>
    <n v="178103"/>
    <x v="0"/>
    <x v="0"/>
    <x v="0"/>
    <x v="0"/>
    <x v="7"/>
    <x v="9"/>
    <x v="0"/>
    <x v="0"/>
    <s v="Tesseramento"/>
    <x v="0"/>
    <x v="3"/>
    <x v="0"/>
    <m/>
  </r>
  <r>
    <n v="64850"/>
    <x v="0"/>
    <x v="0"/>
    <x v="0"/>
    <x v="0"/>
    <x v="2"/>
    <x v="55"/>
    <x v="0"/>
    <x v="0"/>
    <s v="Tesseramento"/>
    <x v="1"/>
    <x v="4"/>
    <x v="0"/>
    <m/>
  </r>
  <r>
    <n v="169813"/>
    <x v="0"/>
    <x v="0"/>
    <x v="0"/>
    <x v="0"/>
    <x v="7"/>
    <x v="9"/>
    <x v="0"/>
    <x v="0"/>
    <s v="Tesseramento"/>
    <x v="0"/>
    <x v="0"/>
    <x v="0"/>
    <m/>
  </r>
  <r>
    <n v="117349"/>
    <x v="0"/>
    <x v="0"/>
    <x v="0"/>
    <x v="0"/>
    <x v="11"/>
    <x v="189"/>
    <x v="0"/>
    <x v="1"/>
    <s v="Tesseramento"/>
    <x v="1"/>
    <x v="0"/>
    <x v="0"/>
    <m/>
  </r>
  <r>
    <n v="138577"/>
    <x v="0"/>
    <x v="0"/>
    <x v="0"/>
    <x v="0"/>
    <x v="7"/>
    <x v="9"/>
    <x v="0"/>
    <x v="0"/>
    <s v="Tesseramento"/>
    <x v="0"/>
    <x v="0"/>
    <x v="0"/>
    <m/>
  </r>
  <r>
    <n v="217602"/>
    <x v="0"/>
    <x v="0"/>
    <x v="0"/>
    <x v="1"/>
    <x v="7"/>
    <x v="9"/>
    <x v="0"/>
    <x v="0"/>
    <s v="Tesseramento"/>
    <x v="0"/>
    <x v="3"/>
    <x v="0"/>
    <m/>
  </r>
  <r>
    <n v="62664"/>
    <x v="0"/>
    <x v="0"/>
    <x v="0"/>
    <x v="0"/>
    <x v="11"/>
    <x v="189"/>
    <x v="0"/>
    <x v="1"/>
    <s v="Tesseramento"/>
    <x v="1"/>
    <x v="3"/>
    <x v="0"/>
    <m/>
  </r>
  <r>
    <n v="198290"/>
    <x v="0"/>
    <x v="0"/>
    <x v="0"/>
    <x v="0"/>
    <x v="7"/>
    <x v="9"/>
    <x v="0"/>
    <x v="0"/>
    <s v="Tesseramento"/>
    <x v="0"/>
    <x v="0"/>
    <x v="0"/>
    <m/>
  </r>
  <r>
    <n v="139031"/>
    <x v="0"/>
    <x v="0"/>
    <x v="0"/>
    <x v="0"/>
    <x v="11"/>
    <x v="244"/>
    <x v="0"/>
    <x v="0"/>
    <s v="Tesseramento"/>
    <x v="0"/>
    <x v="0"/>
    <x v="0"/>
    <m/>
  </r>
  <r>
    <n v="218407"/>
    <x v="0"/>
    <x v="0"/>
    <x v="0"/>
    <x v="0"/>
    <x v="7"/>
    <x v="9"/>
    <x v="0"/>
    <x v="0"/>
    <s v="Tesseramento"/>
    <x v="0"/>
    <x v="1"/>
    <x v="0"/>
    <m/>
  </r>
  <r>
    <n v="224462"/>
    <x v="1"/>
    <x v="0"/>
    <x v="0"/>
    <x v="2"/>
    <x v="11"/>
    <x v="189"/>
    <x v="0"/>
    <x v="0"/>
    <s v="Tesseramento"/>
    <x v="1"/>
    <x v="5"/>
    <x v="0"/>
    <m/>
  </r>
  <r>
    <n v="28487"/>
    <x v="0"/>
    <x v="0"/>
    <x v="0"/>
    <x v="0"/>
    <x v="11"/>
    <x v="189"/>
    <x v="0"/>
    <x v="0"/>
    <s v="Tesseramento"/>
    <x v="1"/>
    <x v="3"/>
    <x v="0"/>
    <m/>
  </r>
  <r>
    <n v="232841"/>
    <x v="1"/>
    <x v="0"/>
    <x v="0"/>
    <x v="2"/>
    <x v="11"/>
    <x v="189"/>
    <x v="0"/>
    <x v="0"/>
    <s v="Tesseramento"/>
    <x v="1"/>
    <x v="5"/>
    <x v="0"/>
    <m/>
  </r>
  <r>
    <n v="29091"/>
    <x v="0"/>
    <x v="0"/>
    <x v="0"/>
    <x v="0"/>
    <x v="11"/>
    <x v="189"/>
    <x v="0"/>
    <x v="0"/>
    <s v="Tesseramento"/>
    <x v="1"/>
    <x v="3"/>
    <x v="0"/>
    <m/>
  </r>
  <r>
    <n v="39646"/>
    <x v="0"/>
    <x v="0"/>
    <x v="0"/>
    <x v="0"/>
    <x v="15"/>
    <x v="248"/>
    <x v="0"/>
    <x v="1"/>
    <s v="Tesseramento"/>
    <x v="1"/>
    <x v="4"/>
    <x v="0"/>
    <m/>
  </r>
  <r>
    <n v="122094"/>
    <x v="0"/>
    <x v="0"/>
    <x v="0"/>
    <x v="0"/>
    <x v="8"/>
    <x v="46"/>
    <x v="0"/>
    <x v="0"/>
    <s v="Tesseramento"/>
    <x v="0"/>
    <x v="0"/>
    <x v="0"/>
    <m/>
  </r>
  <r>
    <n v="234296"/>
    <x v="0"/>
    <x v="0"/>
    <x v="1"/>
    <x v="0"/>
    <x v="11"/>
    <x v="371"/>
    <x v="0"/>
    <x v="0"/>
    <s v="Tesseramento"/>
    <x v="1"/>
    <x v="3"/>
    <x v="0"/>
    <m/>
  </r>
  <r>
    <n v="234298"/>
    <x v="0"/>
    <x v="0"/>
    <x v="1"/>
    <x v="2"/>
    <x v="11"/>
    <x v="371"/>
    <x v="0"/>
    <x v="0"/>
    <s v="Tesseramento"/>
    <x v="1"/>
    <x v="0"/>
    <x v="0"/>
    <m/>
  </r>
  <r>
    <n v="184758"/>
    <x v="0"/>
    <x v="0"/>
    <x v="0"/>
    <x v="0"/>
    <x v="11"/>
    <x v="189"/>
    <x v="0"/>
    <x v="1"/>
    <s v="Tesseramento"/>
    <x v="1"/>
    <x v="4"/>
    <x v="0"/>
    <m/>
  </r>
  <r>
    <n v="121466"/>
    <x v="0"/>
    <x v="0"/>
    <x v="0"/>
    <x v="0"/>
    <x v="11"/>
    <x v="189"/>
    <x v="0"/>
    <x v="0"/>
    <s v="Tesseramento"/>
    <x v="1"/>
    <x v="3"/>
    <x v="0"/>
    <m/>
  </r>
  <r>
    <n v="234299"/>
    <x v="0"/>
    <x v="0"/>
    <x v="1"/>
    <x v="0"/>
    <x v="11"/>
    <x v="371"/>
    <x v="0"/>
    <x v="0"/>
    <s v="Tesseramento"/>
    <x v="1"/>
    <x v="3"/>
    <x v="0"/>
    <m/>
  </r>
  <r>
    <n v="52136"/>
    <x v="0"/>
    <x v="0"/>
    <x v="0"/>
    <x v="0"/>
    <x v="10"/>
    <x v="136"/>
    <x v="0"/>
    <x v="0"/>
    <s v="Tesseramento"/>
    <x v="1"/>
    <x v="0"/>
    <x v="0"/>
    <m/>
  </r>
  <r>
    <n v="177066"/>
    <x v="0"/>
    <x v="0"/>
    <x v="2"/>
    <x v="4"/>
    <x v="2"/>
    <x v="216"/>
    <x v="0"/>
    <x v="0"/>
    <s v="Tesseramento"/>
    <x v="0"/>
    <x v="0"/>
    <x v="0"/>
    <m/>
  </r>
  <r>
    <n v="204279"/>
    <x v="0"/>
    <x v="0"/>
    <x v="0"/>
    <x v="0"/>
    <x v="2"/>
    <x v="216"/>
    <x v="0"/>
    <x v="0"/>
    <s v="Tesseramento"/>
    <x v="0"/>
    <x v="0"/>
    <x v="0"/>
    <m/>
  </r>
  <r>
    <n v="139014"/>
    <x v="0"/>
    <x v="0"/>
    <x v="0"/>
    <x v="0"/>
    <x v="8"/>
    <x v="34"/>
    <x v="0"/>
    <x v="0"/>
    <s v="Tesseramento"/>
    <x v="1"/>
    <x v="4"/>
    <x v="0"/>
    <m/>
  </r>
  <r>
    <n v="234380"/>
    <x v="0"/>
    <x v="0"/>
    <x v="1"/>
    <x v="1"/>
    <x v="11"/>
    <x v="141"/>
    <x v="0"/>
    <x v="0"/>
    <s v="Tesseramento"/>
    <x v="1"/>
    <x v="1"/>
    <x v="0"/>
    <m/>
  </r>
  <r>
    <n v="203136"/>
    <x v="0"/>
    <x v="0"/>
    <x v="0"/>
    <x v="3"/>
    <x v="8"/>
    <x v="46"/>
    <x v="0"/>
    <x v="0"/>
    <s v="Tesseramento"/>
    <x v="0"/>
    <x v="1"/>
    <x v="0"/>
    <m/>
  </r>
  <r>
    <n v="203135"/>
    <x v="0"/>
    <x v="0"/>
    <x v="0"/>
    <x v="1"/>
    <x v="8"/>
    <x v="46"/>
    <x v="0"/>
    <x v="0"/>
    <s v="Tesseramento"/>
    <x v="0"/>
    <x v="4"/>
    <x v="0"/>
    <m/>
  </r>
  <r>
    <n v="221599"/>
    <x v="0"/>
    <x v="1"/>
    <x v="0"/>
    <x v="0"/>
    <x v="15"/>
    <x v="104"/>
    <x v="0"/>
    <x v="0"/>
    <s v="Tesseramento"/>
    <x v="1"/>
    <x v="0"/>
    <x v="0"/>
    <m/>
  </r>
  <r>
    <n v="209300"/>
    <x v="0"/>
    <x v="0"/>
    <x v="0"/>
    <x v="0"/>
    <x v="4"/>
    <x v="149"/>
    <x v="0"/>
    <x v="0"/>
    <s v="Tesseramento"/>
    <x v="1"/>
    <x v="0"/>
    <x v="0"/>
    <m/>
  </r>
  <r>
    <n v="117016"/>
    <x v="0"/>
    <x v="0"/>
    <x v="2"/>
    <x v="0"/>
    <x v="9"/>
    <x v="204"/>
    <x v="0"/>
    <x v="0"/>
    <s v="Tesseramento"/>
    <x v="0"/>
    <x v="0"/>
    <x v="0"/>
    <m/>
  </r>
  <r>
    <n v="137248"/>
    <x v="0"/>
    <x v="0"/>
    <x v="0"/>
    <x v="1"/>
    <x v="2"/>
    <x v="346"/>
    <x v="0"/>
    <x v="0"/>
    <s v="Tesseramento"/>
    <x v="0"/>
    <x v="0"/>
    <x v="0"/>
    <m/>
  </r>
  <r>
    <n v="150386"/>
    <x v="0"/>
    <x v="0"/>
    <x v="0"/>
    <x v="3"/>
    <x v="2"/>
    <x v="346"/>
    <x v="0"/>
    <x v="0"/>
    <s v="Tesseramento"/>
    <x v="0"/>
    <x v="0"/>
    <x v="0"/>
    <m/>
  </r>
  <r>
    <n v="207385"/>
    <x v="0"/>
    <x v="0"/>
    <x v="0"/>
    <x v="0"/>
    <x v="2"/>
    <x v="346"/>
    <x v="0"/>
    <x v="1"/>
    <s v="Tesseramento"/>
    <x v="0"/>
    <x v="3"/>
    <x v="0"/>
    <m/>
  </r>
  <r>
    <n v="234544"/>
    <x v="0"/>
    <x v="0"/>
    <x v="1"/>
    <x v="1"/>
    <x v="2"/>
    <x v="346"/>
    <x v="0"/>
    <x v="0"/>
    <s v="Tesseramento"/>
    <x v="0"/>
    <x v="1"/>
    <x v="0"/>
    <m/>
  </r>
  <r>
    <n v="6851"/>
    <x v="0"/>
    <x v="0"/>
    <x v="0"/>
    <x v="0"/>
    <x v="7"/>
    <x v="41"/>
    <x v="0"/>
    <x v="0"/>
    <s v="Tesseramento"/>
    <x v="1"/>
    <x v="4"/>
    <x v="0"/>
    <m/>
  </r>
  <r>
    <n v="6869"/>
    <x v="0"/>
    <x v="0"/>
    <x v="0"/>
    <x v="1"/>
    <x v="7"/>
    <x v="41"/>
    <x v="0"/>
    <x v="1"/>
    <s v="Tesseramento"/>
    <x v="1"/>
    <x v="4"/>
    <x v="0"/>
    <m/>
  </r>
  <r>
    <n v="108533"/>
    <x v="0"/>
    <x v="0"/>
    <x v="0"/>
    <x v="0"/>
    <x v="7"/>
    <x v="41"/>
    <x v="0"/>
    <x v="0"/>
    <s v="Tesseramento"/>
    <x v="1"/>
    <x v="4"/>
    <x v="0"/>
    <m/>
  </r>
  <r>
    <n v="103747"/>
    <x v="0"/>
    <x v="0"/>
    <x v="0"/>
    <x v="0"/>
    <x v="1"/>
    <x v="138"/>
    <x v="0"/>
    <x v="0"/>
    <s v="Tesseramento"/>
    <x v="1"/>
    <x v="3"/>
    <x v="0"/>
    <m/>
  </r>
  <r>
    <n v="227847"/>
    <x v="0"/>
    <x v="1"/>
    <x v="0"/>
    <x v="1"/>
    <x v="14"/>
    <x v="131"/>
    <x v="0"/>
    <x v="0"/>
    <s v="Tesseramento"/>
    <x v="1"/>
    <x v="0"/>
    <x v="0"/>
    <m/>
  </r>
  <r>
    <n v="171448"/>
    <x v="0"/>
    <x v="0"/>
    <x v="0"/>
    <x v="0"/>
    <x v="14"/>
    <x v="131"/>
    <x v="0"/>
    <x v="1"/>
    <s v="Tesseramento"/>
    <x v="1"/>
    <x v="3"/>
    <x v="0"/>
    <m/>
  </r>
  <r>
    <n v="164407"/>
    <x v="0"/>
    <x v="0"/>
    <x v="0"/>
    <x v="0"/>
    <x v="9"/>
    <x v="117"/>
    <x v="0"/>
    <x v="0"/>
    <s v="Tesseramento"/>
    <x v="1"/>
    <x v="4"/>
    <x v="0"/>
    <m/>
  </r>
  <r>
    <n v="107412"/>
    <x v="0"/>
    <x v="0"/>
    <x v="0"/>
    <x v="1"/>
    <x v="9"/>
    <x v="117"/>
    <x v="0"/>
    <x v="1"/>
    <s v="Tesseramento"/>
    <x v="1"/>
    <x v="0"/>
    <x v="0"/>
    <m/>
  </r>
  <r>
    <n v="166062"/>
    <x v="0"/>
    <x v="0"/>
    <x v="0"/>
    <x v="0"/>
    <x v="9"/>
    <x v="117"/>
    <x v="0"/>
    <x v="0"/>
    <s v="Tesseramento"/>
    <x v="1"/>
    <x v="0"/>
    <x v="0"/>
    <m/>
  </r>
  <r>
    <n v="143908"/>
    <x v="0"/>
    <x v="0"/>
    <x v="0"/>
    <x v="0"/>
    <x v="9"/>
    <x v="117"/>
    <x v="0"/>
    <x v="1"/>
    <s v="Tesseramento"/>
    <x v="1"/>
    <x v="3"/>
    <x v="0"/>
    <m/>
  </r>
  <r>
    <n v="38098"/>
    <x v="0"/>
    <x v="0"/>
    <x v="0"/>
    <x v="0"/>
    <x v="9"/>
    <x v="117"/>
    <x v="0"/>
    <x v="0"/>
    <s v="Tesseramento"/>
    <x v="1"/>
    <x v="3"/>
    <x v="0"/>
    <m/>
  </r>
  <r>
    <n v="38099"/>
    <x v="0"/>
    <x v="0"/>
    <x v="0"/>
    <x v="4"/>
    <x v="9"/>
    <x v="117"/>
    <x v="0"/>
    <x v="1"/>
    <s v="Tesseramento"/>
    <x v="1"/>
    <x v="4"/>
    <x v="0"/>
    <m/>
  </r>
  <r>
    <n v="196216"/>
    <x v="0"/>
    <x v="0"/>
    <x v="0"/>
    <x v="0"/>
    <x v="9"/>
    <x v="117"/>
    <x v="0"/>
    <x v="0"/>
    <s v="Tesseramento"/>
    <x v="1"/>
    <x v="3"/>
    <x v="0"/>
    <m/>
  </r>
  <r>
    <n v="170921"/>
    <x v="0"/>
    <x v="0"/>
    <x v="0"/>
    <x v="0"/>
    <x v="9"/>
    <x v="117"/>
    <x v="0"/>
    <x v="0"/>
    <s v="Tesseramento"/>
    <x v="1"/>
    <x v="3"/>
    <x v="0"/>
    <m/>
  </r>
  <r>
    <n v="220885"/>
    <x v="0"/>
    <x v="0"/>
    <x v="0"/>
    <x v="0"/>
    <x v="9"/>
    <x v="117"/>
    <x v="0"/>
    <x v="0"/>
    <s v="Tesseramento"/>
    <x v="1"/>
    <x v="3"/>
    <x v="0"/>
    <m/>
  </r>
  <r>
    <n v="173791"/>
    <x v="0"/>
    <x v="0"/>
    <x v="0"/>
    <x v="0"/>
    <x v="9"/>
    <x v="117"/>
    <x v="0"/>
    <x v="0"/>
    <s v="Tesseramento"/>
    <x v="1"/>
    <x v="3"/>
    <x v="0"/>
    <m/>
  </r>
  <r>
    <n v="194563"/>
    <x v="0"/>
    <x v="0"/>
    <x v="0"/>
    <x v="0"/>
    <x v="9"/>
    <x v="117"/>
    <x v="0"/>
    <x v="0"/>
    <s v="Tesseramento"/>
    <x v="1"/>
    <x v="0"/>
    <x v="0"/>
    <m/>
  </r>
  <r>
    <n v="161267"/>
    <x v="0"/>
    <x v="0"/>
    <x v="0"/>
    <x v="0"/>
    <x v="9"/>
    <x v="117"/>
    <x v="0"/>
    <x v="0"/>
    <s v="Tesseramento"/>
    <x v="1"/>
    <x v="3"/>
    <x v="0"/>
    <m/>
  </r>
  <r>
    <n v="216945"/>
    <x v="0"/>
    <x v="0"/>
    <x v="0"/>
    <x v="0"/>
    <x v="9"/>
    <x v="117"/>
    <x v="0"/>
    <x v="0"/>
    <s v="Tesseramento"/>
    <x v="1"/>
    <x v="0"/>
    <x v="0"/>
    <m/>
  </r>
  <r>
    <n v="206457"/>
    <x v="0"/>
    <x v="0"/>
    <x v="0"/>
    <x v="0"/>
    <x v="9"/>
    <x v="117"/>
    <x v="0"/>
    <x v="0"/>
    <s v="Tesseramento"/>
    <x v="1"/>
    <x v="0"/>
    <x v="0"/>
    <m/>
  </r>
  <r>
    <n v="187742"/>
    <x v="0"/>
    <x v="0"/>
    <x v="0"/>
    <x v="0"/>
    <x v="9"/>
    <x v="117"/>
    <x v="0"/>
    <x v="0"/>
    <s v="Tesseramento"/>
    <x v="1"/>
    <x v="3"/>
    <x v="0"/>
    <m/>
  </r>
  <r>
    <n v="109381"/>
    <x v="0"/>
    <x v="0"/>
    <x v="0"/>
    <x v="0"/>
    <x v="9"/>
    <x v="117"/>
    <x v="0"/>
    <x v="1"/>
    <s v="Tesseramento"/>
    <x v="1"/>
    <x v="0"/>
    <x v="0"/>
    <m/>
  </r>
  <r>
    <n v="22773"/>
    <x v="0"/>
    <x v="0"/>
    <x v="0"/>
    <x v="0"/>
    <x v="9"/>
    <x v="117"/>
    <x v="0"/>
    <x v="0"/>
    <s v="Tesseramento"/>
    <x v="1"/>
    <x v="4"/>
    <x v="0"/>
    <m/>
  </r>
  <r>
    <n v="22774"/>
    <x v="0"/>
    <x v="0"/>
    <x v="0"/>
    <x v="0"/>
    <x v="9"/>
    <x v="117"/>
    <x v="0"/>
    <x v="0"/>
    <s v="Tesseramento"/>
    <x v="1"/>
    <x v="0"/>
    <x v="0"/>
    <m/>
  </r>
  <r>
    <n v="196107"/>
    <x v="1"/>
    <x v="0"/>
    <x v="0"/>
    <x v="3"/>
    <x v="9"/>
    <x v="117"/>
    <x v="0"/>
    <x v="0"/>
    <s v="Tesseramento"/>
    <x v="1"/>
    <x v="5"/>
    <x v="0"/>
    <m/>
  </r>
  <r>
    <n v="196106"/>
    <x v="1"/>
    <x v="0"/>
    <x v="0"/>
    <x v="2"/>
    <x v="9"/>
    <x v="117"/>
    <x v="0"/>
    <x v="1"/>
    <s v="Tesseramento"/>
    <x v="1"/>
    <x v="5"/>
    <x v="0"/>
    <m/>
  </r>
  <r>
    <n v="167753"/>
    <x v="0"/>
    <x v="0"/>
    <x v="0"/>
    <x v="1"/>
    <x v="9"/>
    <x v="117"/>
    <x v="0"/>
    <x v="1"/>
    <s v="Tesseramento"/>
    <x v="1"/>
    <x v="4"/>
    <x v="0"/>
    <m/>
  </r>
  <r>
    <n v="48588"/>
    <x v="0"/>
    <x v="0"/>
    <x v="0"/>
    <x v="0"/>
    <x v="9"/>
    <x v="117"/>
    <x v="0"/>
    <x v="0"/>
    <s v="Tesseramento"/>
    <x v="1"/>
    <x v="4"/>
    <x v="0"/>
    <m/>
  </r>
  <r>
    <n v="60628"/>
    <x v="0"/>
    <x v="0"/>
    <x v="0"/>
    <x v="0"/>
    <x v="9"/>
    <x v="117"/>
    <x v="0"/>
    <x v="1"/>
    <s v="Tesseramento"/>
    <x v="1"/>
    <x v="4"/>
    <x v="0"/>
    <m/>
  </r>
  <r>
    <n v="22436"/>
    <x v="0"/>
    <x v="0"/>
    <x v="0"/>
    <x v="0"/>
    <x v="9"/>
    <x v="117"/>
    <x v="0"/>
    <x v="1"/>
    <s v="Tesseramento"/>
    <x v="1"/>
    <x v="0"/>
    <x v="0"/>
    <m/>
  </r>
  <r>
    <n v="38143"/>
    <x v="0"/>
    <x v="0"/>
    <x v="0"/>
    <x v="0"/>
    <x v="9"/>
    <x v="117"/>
    <x v="0"/>
    <x v="0"/>
    <s v="Tesseramento"/>
    <x v="1"/>
    <x v="0"/>
    <x v="0"/>
    <m/>
  </r>
  <r>
    <n v="183402"/>
    <x v="0"/>
    <x v="0"/>
    <x v="0"/>
    <x v="0"/>
    <x v="9"/>
    <x v="117"/>
    <x v="0"/>
    <x v="0"/>
    <s v="Tesseramento"/>
    <x v="1"/>
    <x v="0"/>
    <x v="0"/>
    <m/>
  </r>
  <r>
    <n v="216783"/>
    <x v="0"/>
    <x v="0"/>
    <x v="0"/>
    <x v="0"/>
    <x v="9"/>
    <x v="117"/>
    <x v="0"/>
    <x v="0"/>
    <s v="Tesseramento"/>
    <x v="1"/>
    <x v="0"/>
    <x v="0"/>
    <m/>
  </r>
  <r>
    <n v="38160"/>
    <x v="0"/>
    <x v="0"/>
    <x v="0"/>
    <x v="0"/>
    <x v="9"/>
    <x v="117"/>
    <x v="0"/>
    <x v="0"/>
    <s v="Tesseramento"/>
    <x v="1"/>
    <x v="4"/>
    <x v="0"/>
    <m/>
  </r>
  <r>
    <n v="186748"/>
    <x v="0"/>
    <x v="0"/>
    <x v="0"/>
    <x v="0"/>
    <x v="9"/>
    <x v="117"/>
    <x v="0"/>
    <x v="1"/>
    <s v="Tesseramento"/>
    <x v="1"/>
    <x v="0"/>
    <x v="0"/>
    <m/>
  </r>
  <r>
    <n v="128696"/>
    <x v="0"/>
    <x v="0"/>
    <x v="0"/>
    <x v="0"/>
    <x v="9"/>
    <x v="117"/>
    <x v="0"/>
    <x v="0"/>
    <s v="Tesseramento"/>
    <x v="1"/>
    <x v="0"/>
    <x v="0"/>
    <m/>
  </r>
  <r>
    <n v="8303"/>
    <x v="0"/>
    <x v="0"/>
    <x v="0"/>
    <x v="0"/>
    <x v="9"/>
    <x v="117"/>
    <x v="0"/>
    <x v="0"/>
    <s v="Tesseramento"/>
    <x v="1"/>
    <x v="3"/>
    <x v="0"/>
    <m/>
  </r>
  <r>
    <n v="38175"/>
    <x v="0"/>
    <x v="0"/>
    <x v="0"/>
    <x v="0"/>
    <x v="9"/>
    <x v="117"/>
    <x v="0"/>
    <x v="0"/>
    <s v="Tesseramento"/>
    <x v="1"/>
    <x v="4"/>
    <x v="0"/>
    <m/>
  </r>
  <r>
    <n v="157902"/>
    <x v="0"/>
    <x v="0"/>
    <x v="0"/>
    <x v="0"/>
    <x v="9"/>
    <x v="117"/>
    <x v="0"/>
    <x v="0"/>
    <s v="Tesseramento"/>
    <x v="1"/>
    <x v="3"/>
    <x v="0"/>
    <m/>
  </r>
  <r>
    <n v="22783"/>
    <x v="0"/>
    <x v="0"/>
    <x v="0"/>
    <x v="0"/>
    <x v="9"/>
    <x v="117"/>
    <x v="0"/>
    <x v="1"/>
    <s v="Tesseramento"/>
    <x v="1"/>
    <x v="4"/>
    <x v="0"/>
    <m/>
  </r>
  <r>
    <n v="212046"/>
    <x v="1"/>
    <x v="0"/>
    <x v="0"/>
    <x v="1"/>
    <x v="9"/>
    <x v="117"/>
    <x v="0"/>
    <x v="0"/>
    <s v="Tesseramento"/>
    <x v="1"/>
    <x v="5"/>
    <x v="0"/>
    <m/>
  </r>
  <r>
    <n v="72582"/>
    <x v="0"/>
    <x v="0"/>
    <x v="0"/>
    <x v="0"/>
    <x v="9"/>
    <x v="117"/>
    <x v="0"/>
    <x v="0"/>
    <s v="Tesseramento"/>
    <x v="1"/>
    <x v="3"/>
    <x v="0"/>
    <m/>
  </r>
  <r>
    <n v="140659"/>
    <x v="0"/>
    <x v="0"/>
    <x v="0"/>
    <x v="4"/>
    <x v="9"/>
    <x v="117"/>
    <x v="0"/>
    <x v="0"/>
    <s v="Tesseramento"/>
    <x v="1"/>
    <x v="4"/>
    <x v="0"/>
    <m/>
  </r>
  <r>
    <n v="119348"/>
    <x v="0"/>
    <x v="0"/>
    <x v="0"/>
    <x v="0"/>
    <x v="9"/>
    <x v="117"/>
    <x v="0"/>
    <x v="0"/>
    <s v="Tesseramento"/>
    <x v="1"/>
    <x v="0"/>
    <x v="0"/>
    <m/>
  </r>
  <r>
    <n v="38182"/>
    <x v="0"/>
    <x v="0"/>
    <x v="0"/>
    <x v="0"/>
    <x v="9"/>
    <x v="117"/>
    <x v="0"/>
    <x v="1"/>
    <s v="Tesseramento"/>
    <x v="1"/>
    <x v="4"/>
    <x v="0"/>
    <m/>
  </r>
  <r>
    <n v="38185"/>
    <x v="0"/>
    <x v="0"/>
    <x v="0"/>
    <x v="0"/>
    <x v="9"/>
    <x v="117"/>
    <x v="0"/>
    <x v="0"/>
    <s v="Tesseramento"/>
    <x v="1"/>
    <x v="3"/>
    <x v="0"/>
    <m/>
  </r>
  <r>
    <n v="72708"/>
    <x v="0"/>
    <x v="0"/>
    <x v="0"/>
    <x v="0"/>
    <x v="9"/>
    <x v="117"/>
    <x v="0"/>
    <x v="0"/>
    <s v="Tesseramento"/>
    <x v="1"/>
    <x v="1"/>
    <x v="0"/>
    <m/>
  </r>
  <r>
    <n v="72703"/>
    <x v="0"/>
    <x v="0"/>
    <x v="0"/>
    <x v="0"/>
    <x v="9"/>
    <x v="117"/>
    <x v="0"/>
    <x v="0"/>
    <s v="Tesseramento"/>
    <x v="1"/>
    <x v="1"/>
    <x v="0"/>
    <m/>
  </r>
  <r>
    <n v="37835"/>
    <x v="0"/>
    <x v="0"/>
    <x v="0"/>
    <x v="0"/>
    <x v="9"/>
    <x v="117"/>
    <x v="0"/>
    <x v="0"/>
    <s v="Tesseramento"/>
    <x v="1"/>
    <x v="4"/>
    <x v="0"/>
    <m/>
  </r>
  <r>
    <n v="142993"/>
    <x v="0"/>
    <x v="0"/>
    <x v="0"/>
    <x v="0"/>
    <x v="9"/>
    <x v="117"/>
    <x v="0"/>
    <x v="0"/>
    <s v="Tesseramento"/>
    <x v="1"/>
    <x v="0"/>
    <x v="0"/>
    <m/>
  </r>
  <r>
    <n v="168939"/>
    <x v="0"/>
    <x v="0"/>
    <x v="0"/>
    <x v="0"/>
    <x v="9"/>
    <x v="117"/>
    <x v="0"/>
    <x v="0"/>
    <s v="Tesseramento"/>
    <x v="1"/>
    <x v="0"/>
    <x v="0"/>
    <m/>
  </r>
  <r>
    <n v="9530"/>
    <x v="0"/>
    <x v="0"/>
    <x v="0"/>
    <x v="0"/>
    <x v="9"/>
    <x v="117"/>
    <x v="0"/>
    <x v="1"/>
    <s v="Tesseramento"/>
    <x v="1"/>
    <x v="4"/>
    <x v="0"/>
    <m/>
  </r>
  <r>
    <n v="2079"/>
    <x v="0"/>
    <x v="0"/>
    <x v="0"/>
    <x v="0"/>
    <x v="9"/>
    <x v="117"/>
    <x v="0"/>
    <x v="0"/>
    <s v="Tesseramento"/>
    <x v="1"/>
    <x v="3"/>
    <x v="0"/>
    <m/>
  </r>
  <r>
    <n v="196129"/>
    <x v="0"/>
    <x v="0"/>
    <x v="0"/>
    <x v="0"/>
    <x v="9"/>
    <x v="117"/>
    <x v="0"/>
    <x v="0"/>
    <s v="Tesseramento"/>
    <x v="1"/>
    <x v="3"/>
    <x v="0"/>
    <m/>
  </r>
  <r>
    <n v="226074"/>
    <x v="0"/>
    <x v="0"/>
    <x v="0"/>
    <x v="0"/>
    <x v="9"/>
    <x v="117"/>
    <x v="0"/>
    <x v="0"/>
    <s v="Tesseramento"/>
    <x v="1"/>
    <x v="3"/>
    <x v="0"/>
    <m/>
  </r>
  <r>
    <n v="153563"/>
    <x v="0"/>
    <x v="0"/>
    <x v="0"/>
    <x v="0"/>
    <x v="9"/>
    <x v="117"/>
    <x v="0"/>
    <x v="0"/>
    <s v="Tesseramento"/>
    <x v="1"/>
    <x v="3"/>
    <x v="0"/>
    <m/>
  </r>
  <r>
    <n v="5635"/>
    <x v="0"/>
    <x v="0"/>
    <x v="0"/>
    <x v="0"/>
    <x v="9"/>
    <x v="117"/>
    <x v="0"/>
    <x v="0"/>
    <s v="Tesseramento"/>
    <x v="1"/>
    <x v="3"/>
    <x v="0"/>
    <m/>
  </r>
  <r>
    <n v="179820"/>
    <x v="0"/>
    <x v="0"/>
    <x v="0"/>
    <x v="0"/>
    <x v="9"/>
    <x v="117"/>
    <x v="0"/>
    <x v="0"/>
    <s v="Tesseramento"/>
    <x v="1"/>
    <x v="0"/>
    <x v="0"/>
    <m/>
  </r>
  <r>
    <n v="43209"/>
    <x v="0"/>
    <x v="0"/>
    <x v="0"/>
    <x v="0"/>
    <x v="9"/>
    <x v="117"/>
    <x v="0"/>
    <x v="0"/>
    <s v="Tesseramento"/>
    <x v="1"/>
    <x v="4"/>
    <x v="0"/>
    <m/>
  </r>
  <r>
    <n v="52880"/>
    <x v="0"/>
    <x v="0"/>
    <x v="0"/>
    <x v="0"/>
    <x v="9"/>
    <x v="117"/>
    <x v="0"/>
    <x v="0"/>
    <s v="Tesseramento"/>
    <x v="1"/>
    <x v="1"/>
    <x v="0"/>
    <m/>
  </r>
  <r>
    <n v="174273"/>
    <x v="0"/>
    <x v="0"/>
    <x v="0"/>
    <x v="3"/>
    <x v="9"/>
    <x v="117"/>
    <x v="0"/>
    <x v="0"/>
    <s v="Tesseramento"/>
    <x v="1"/>
    <x v="4"/>
    <x v="0"/>
    <m/>
  </r>
  <r>
    <n v="181138"/>
    <x v="0"/>
    <x v="0"/>
    <x v="0"/>
    <x v="3"/>
    <x v="9"/>
    <x v="117"/>
    <x v="0"/>
    <x v="0"/>
    <s v="Tesseramento"/>
    <x v="1"/>
    <x v="1"/>
    <x v="0"/>
    <m/>
  </r>
  <r>
    <n v="218530"/>
    <x v="0"/>
    <x v="0"/>
    <x v="0"/>
    <x v="0"/>
    <x v="9"/>
    <x v="117"/>
    <x v="0"/>
    <x v="0"/>
    <s v="Tesseramento"/>
    <x v="1"/>
    <x v="0"/>
    <x v="0"/>
    <m/>
  </r>
  <r>
    <n v="38237"/>
    <x v="0"/>
    <x v="0"/>
    <x v="0"/>
    <x v="0"/>
    <x v="9"/>
    <x v="117"/>
    <x v="0"/>
    <x v="0"/>
    <s v="Tesseramento"/>
    <x v="1"/>
    <x v="3"/>
    <x v="0"/>
    <m/>
  </r>
  <r>
    <n v="38236"/>
    <x v="0"/>
    <x v="0"/>
    <x v="0"/>
    <x v="0"/>
    <x v="9"/>
    <x v="117"/>
    <x v="0"/>
    <x v="1"/>
    <s v="Tesseramento"/>
    <x v="1"/>
    <x v="3"/>
    <x v="0"/>
    <m/>
  </r>
  <r>
    <n v="111566"/>
    <x v="0"/>
    <x v="0"/>
    <x v="0"/>
    <x v="0"/>
    <x v="9"/>
    <x v="117"/>
    <x v="0"/>
    <x v="0"/>
    <s v="Tesseramento"/>
    <x v="1"/>
    <x v="0"/>
    <x v="0"/>
    <m/>
  </r>
  <r>
    <n v="226075"/>
    <x v="0"/>
    <x v="0"/>
    <x v="0"/>
    <x v="1"/>
    <x v="9"/>
    <x v="117"/>
    <x v="0"/>
    <x v="0"/>
    <s v="Tesseramento"/>
    <x v="1"/>
    <x v="0"/>
    <x v="0"/>
    <m/>
  </r>
  <r>
    <n v="226076"/>
    <x v="0"/>
    <x v="0"/>
    <x v="0"/>
    <x v="2"/>
    <x v="9"/>
    <x v="117"/>
    <x v="0"/>
    <x v="1"/>
    <s v="Tesseramento"/>
    <x v="1"/>
    <x v="4"/>
    <x v="0"/>
    <m/>
  </r>
  <r>
    <n v="63210"/>
    <x v="0"/>
    <x v="0"/>
    <x v="0"/>
    <x v="0"/>
    <x v="9"/>
    <x v="117"/>
    <x v="0"/>
    <x v="0"/>
    <s v="Tesseramento"/>
    <x v="1"/>
    <x v="3"/>
    <x v="0"/>
    <m/>
  </r>
  <r>
    <n v="173796"/>
    <x v="0"/>
    <x v="0"/>
    <x v="0"/>
    <x v="1"/>
    <x v="9"/>
    <x v="117"/>
    <x v="0"/>
    <x v="1"/>
    <s v="Tesseramento"/>
    <x v="1"/>
    <x v="4"/>
    <x v="0"/>
    <m/>
  </r>
  <r>
    <n v="50"/>
    <x v="0"/>
    <x v="0"/>
    <x v="0"/>
    <x v="0"/>
    <x v="9"/>
    <x v="117"/>
    <x v="0"/>
    <x v="1"/>
    <s v="Tesseramento"/>
    <x v="1"/>
    <x v="4"/>
    <x v="0"/>
    <m/>
  </r>
  <r>
    <n v="203319"/>
    <x v="1"/>
    <x v="0"/>
    <x v="0"/>
    <x v="0"/>
    <x v="9"/>
    <x v="117"/>
    <x v="0"/>
    <x v="0"/>
    <s v="Tesseramento"/>
    <x v="1"/>
    <x v="7"/>
    <x v="0"/>
    <s v="B"/>
  </r>
  <r>
    <n v="204356"/>
    <x v="0"/>
    <x v="0"/>
    <x v="0"/>
    <x v="0"/>
    <x v="9"/>
    <x v="117"/>
    <x v="0"/>
    <x v="0"/>
    <s v="Tesseramento"/>
    <x v="1"/>
    <x v="0"/>
    <x v="0"/>
    <m/>
  </r>
  <r>
    <n v="157681"/>
    <x v="0"/>
    <x v="0"/>
    <x v="0"/>
    <x v="0"/>
    <x v="9"/>
    <x v="117"/>
    <x v="0"/>
    <x v="0"/>
    <s v="Tesseramento"/>
    <x v="1"/>
    <x v="3"/>
    <x v="0"/>
    <m/>
  </r>
  <r>
    <n v="82149"/>
    <x v="0"/>
    <x v="0"/>
    <x v="0"/>
    <x v="0"/>
    <x v="9"/>
    <x v="117"/>
    <x v="0"/>
    <x v="0"/>
    <s v="Tesseramento"/>
    <x v="1"/>
    <x v="0"/>
    <x v="0"/>
    <m/>
  </r>
  <r>
    <n v="192426"/>
    <x v="0"/>
    <x v="0"/>
    <x v="0"/>
    <x v="1"/>
    <x v="9"/>
    <x v="117"/>
    <x v="0"/>
    <x v="1"/>
    <s v="Tesseramento"/>
    <x v="1"/>
    <x v="4"/>
    <x v="0"/>
    <m/>
  </r>
  <r>
    <n v="226078"/>
    <x v="0"/>
    <x v="0"/>
    <x v="0"/>
    <x v="0"/>
    <x v="9"/>
    <x v="117"/>
    <x v="0"/>
    <x v="1"/>
    <s v="Tesseramento"/>
    <x v="1"/>
    <x v="0"/>
    <x v="0"/>
    <m/>
  </r>
  <r>
    <n v="38264"/>
    <x v="0"/>
    <x v="0"/>
    <x v="0"/>
    <x v="0"/>
    <x v="9"/>
    <x v="117"/>
    <x v="0"/>
    <x v="1"/>
    <s v="Tesseramento"/>
    <x v="1"/>
    <x v="3"/>
    <x v="0"/>
    <m/>
  </r>
  <r>
    <n v="218720"/>
    <x v="0"/>
    <x v="0"/>
    <x v="0"/>
    <x v="0"/>
    <x v="9"/>
    <x v="117"/>
    <x v="0"/>
    <x v="0"/>
    <s v="Tesseramento"/>
    <x v="1"/>
    <x v="0"/>
    <x v="0"/>
    <m/>
  </r>
  <r>
    <n v="38270"/>
    <x v="0"/>
    <x v="0"/>
    <x v="0"/>
    <x v="0"/>
    <x v="9"/>
    <x v="117"/>
    <x v="0"/>
    <x v="0"/>
    <s v="Tesseramento"/>
    <x v="1"/>
    <x v="3"/>
    <x v="0"/>
    <m/>
  </r>
  <r>
    <n v="113533"/>
    <x v="0"/>
    <x v="0"/>
    <x v="0"/>
    <x v="1"/>
    <x v="9"/>
    <x v="117"/>
    <x v="0"/>
    <x v="0"/>
    <s v="Tesseramento"/>
    <x v="1"/>
    <x v="4"/>
    <x v="0"/>
    <m/>
  </r>
  <r>
    <n v="38285"/>
    <x v="0"/>
    <x v="0"/>
    <x v="0"/>
    <x v="0"/>
    <x v="9"/>
    <x v="117"/>
    <x v="0"/>
    <x v="0"/>
    <s v="Tesseramento"/>
    <x v="1"/>
    <x v="4"/>
    <x v="0"/>
    <m/>
  </r>
  <r>
    <n v="223111"/>
    <x v="0"/>
    <x v="0"/>
    <x v="0"/>
    <x v="0"/>
    <x v="9"/>
    <x v="117"/>
    <x v="0"/>
    <x v="0"/>
    <s v="Tesseramento"/>
    <x v="1"/>
    <x v="0"/>
    <x v="0"/>
    <m/>
  </r>
  <r>
    <n v="173797"/>
    <x v="0"/>
    <x v="0"/>
    <x v="0"/>
    <x v="1"/>
    <x v="9"/>
    <x v="117"/>
    <x v="0"/>
    <x v="0"/>
    <s v="Tesseramento"/>
    <x v="1"/>
    <x v="4"/>
    <x v="0"/>
    <m/>
  </r>
  <r>
    <n v="155270"/>
    <x v="0"/>
    <x v="0"/>
    <x v="0"/>
    <x v="0"/>
    <x v="9"/>
    <x v="117"/>
    <x v="0"/>
    <x v="0"/>
    <s v="Tesseramento"/>
    <x v="1"/>
    <x v="0"/>
    <x v="0"/>
    <m/>
  </r>
  <r>
    <n v="163255"/>
    <x v="0"/>
    <x v="0"/>
    <x v="0"/>
    <x v="0"/>
    <x v="9"/>
    <x v="117"/>
    <x v="0"/>
    <x v="0"/>
    <s v="Tesseramento"/>
    <x v="1"/>
    <x v="0"/>
    <x v="0"/>
    <m/>
  </r>
  <r>
    <n v="38305"/>
    <x v="0"/>
    <x v="0"/>
    <x v="0"/>
    <x v="0"/>
    <x v="9"/>
    <x v="117"/>
    <x v="0"/>
    <x v="0"/>
    <s v="Tesseramento"/>
    <x v="1"/>
    <x v="4"/>
    <x v="0"/>
    <m/>
  </r>
  <r>
    <n v="184875"/>
    <x v="0"/>
    <x v="0"/>
    <x v="0"/>
    <x v="0"/>
    <x v="9"/>
    <x v="117"/>
    <x v="0"/>
    <x v="0"/>
    <s v="Tesseramento"/>
    <x v="1"/>
    <x v="1"/>
    <x v="0"/>
    <m/>
  </r>
  <r>
    <n v="102501"/>
    <x v="0"/>
    <x v="0"/>
    <x v="0"/>
    <x v="0"/>
    <x v="9"/>
    <x v="117"/>
    <x v="0"/>
    <x v="0"/>
    <s v="Tesseramento"/>
    <x v="1"/>
    <x v="0"/>
    <x v="0"/>
    <m/>
  </r>
  <r>
    <n v="38318"/>
    <x v="0"/>
    <x v="0"/>
    <x v="0"/>
    <x v="0"/>
    <x v="9"/>
    <x v="117"/>
    <x v="0"/>
    <x v="0"/>
    <s v="Tesseramento"/>
    <x v="1"/>
    <x v="3"/>
    <x v="0"/>
    <m/>
  </r>
  <r>
    <n v="203146"/>
    <x v="0"/>
    <x v="0"/>
    <x v="0"/>
    <x v="0"/>
    <x v="9"/>
    <x v="117"/>
    <x v="0"/>
    <x v="0"/>
    <s v="Tesseramento"/>
    <x v="1"/>
    <x v="0"/>
    <x v="0"/>
    <m/>
  </r>
  <r>
    <n v="161268"/>
    <x v="0"/>
    <x v="0"/>
    <x v="0"/>
    <x v="0"/>
    <x v="9"/>
    <x v="117"/>
    <x v="0"/>
    <x v="0"/>
    <s v="Tesseramento"/>
    <x v="1"/>
    <x v="4"/>
    <x v="0"/>
    <m/>
  </r>
  <r>
    <n v="202903"/>
    <x v="0"/>
    <x v="0"/>
    <x v="0"/>
    <x v="0"/>
    <x v="9"/>
    <x v="117"/>
    <x v="0"/>
    <x v="0"/>
    <s v="Tesseramento"/>
    <x v="1"/>
    <x v="0"/>
    <x v="0"/>
    <m/>
  </r>
  <r>
    <n v="58061"/>
    <x v="0"/>
    <x v="0"/>
    <x v="0"/>
    <x v="0"/>
    <x v="9"/>
    <x v="117"/>
    <x v="0"/>
    <x v="0"/>
    <s v="Tesseramento"/>
    <x v="1"/>
    <x v="3"/>
    <x v="0"/>
    <m/>
  </r>
  <r>
    <n v="106029"/>
    <x v="0"/>
    <x v="0"/>
    <x v="0"/>
    <x v="0"/>
    <x v="9"/>
    <x v="117"/>
    <x v="0"/>
    <x v="1"/>
    <s v="Tesseramento"/>
    <x v="1"/>
    <x v="1"/>
    <x v="0"/>
    <m/>
  </r>
  <r>
    <n v="199913"/>
    <x v="0"/>
    <x v="0"/>
    <x v="0"/>
    <x v="0"/>
    <x v="9"/>
    <x v="117"/>
    <x v="0"/>
    <x v="0"/>
    <s v="Tesseramento"/>
    <x v="1"/>
    <x v="0"/>
    <x v="0"/>
    <m/>
  </r>
  <r>
    <n v="43210"/>
    <x v="0"/>
    <x v="0"/>
    <x v="0"/>
    <x v="0"/>
    <x v="9"/>
    <x v="117"/>
    <x v="0"/>
    <x v="1"/>
    <s v="Tesseramento"/>
    <x v="1"/>
    <x v="4"/>
    <x v="0"/>
    <m/>
  </r>
  <r>
    <n v="115679"/>
    <x v="0"/>
    <x v="0"/>
    <x v="0"/>
    <x v="0"/>
    <x v="9"/>
    <x v="117"/>
    <x v="0"/>
    <x v="0"/>
    <s v="Tesseramento"/>
    <x v="1"/>
    <x v="3"/>
    <x v="0"/>
    <m/>
  </r>
  <r>
    <n v="166069"/>
    <x v="0"/>
    <x v="0"/>
    <x v="0"/>
    <x v="0"/>
    <x v="9"/>
    <x v="117"/>
    <x v="0"/>
    <x v="0"/>
    <s v="Tesseramento"/>
    <x v="1"/>
    <x v="4"/>
    <x v="0"/>
    <m/>
  </r>
  <r>
    <n v="22135"/>
    <x v="0"/>
    <x v="0"/>
    <x v="0"/>
    <x v="0"/>
    <x v="9"/>
    <x v="117"/>
    <x v="0"/>
    <x v="1"/>
    <s v="Tesseramento"/>
    <x v="1"/>
    <x v="4"/>
    <x v="0"/>
    <m/>
  </r>
  <r>
    <n v="14076"/>
    <x v="0"/>
    <x v="0"/>
    <x v="0"/>
    <x v="0"/>
    <x v="9"/>
    <x v="117"/>
    <x v="0"/>
    <x v="0"/>
    <s v="Tesseramento"/>
    <x v="1"/>
    <x v="0"/>
    <x v="0"/>
    <m/>
  </r>
  <r>
    <n v="38832"/>
    <x v="0"/>
    <x v="0"/>
    <x v="0"/>
    <x v="0"/>
    <x v="9"/>
    <x v="117"/>
    <x v="0"/>
    <x v="0"/>
    <s v="Tesseramento"/>
    <x v="1"/>
    <x v="4"/>
    <x v="0"/>
    <m/>
  </r>
  <r>
    <n v="165660"/>
    <x v="0"/>
    <x v="0"/>
    <x v="0"/>
    <x v="0"/>
    <x v="9"/>
    <x v="117"/>
    <x v="0"/>
    <x v="1"/>
    <s v="Tesseramento"/>
    <x v="1"/>
    <x v="3"/>
    <x v="0"/>
    <m/>
  </r>
  <r>
    <n v="142774"/>
    <x v="0"/>
    <x v="0"/>
    <x v="0"/>
    <x v="0"/>
    <x v="9"/>
    <x v="117"/>
    <x v="0"/>
    <x v="0"/>
    <s v="Tesseramento"/>
    <x v="1"/>
    <x v="4"/>
    <x v="0"/>
    <m/>
  </r>
  <r>
    <n v="165661"/>
    <x v="0"/>
    <x v="0"/>
    <x v="0"/>
    <x v="0"/>
    <x v="9"/>
    <x v="117"/>
    <x v="0"/>
    <x v="1"/>
    <s v="Tesseramento"/>
    <x v="1"/>
    <x v="1"/>
    <x v="0"/>
    <m/>
  </r>
  <r>
    <n v="167550"/>
    <x v="0"/>
    <x v="0"/>
    <x v="0"/>
    <x v="0"/>
    <x v="9"/>
    <x v="117"/>
    <x v="0"/>
    <x v="0"/>
    <s v="Tesseramento"/>
    <x v="1"/>
    <x v="1"/>
    <x v="0"/>
    <m/>
  </r>
  <r>
    <n v="165393"/>
    <x v="0"/>
    <x v="0"/>
    <x v="0"/>
    <x v="0"/>
    <x v="9"/>
    <x v="117"/>
    <x v="0"/>
    <x v="0"/>
    <s v="Tesseramento"/>
    <x v="1"/>
    <x v="3"/>
    <x v="0"/>
    <m/>
  </r>
  <r>
    <n v="157686"/>
    <x v="0"/>
    <x v="0"/>
    <x v="0"/>
    <x v="0"/>
    <x v="9"/>
    <x v="117"/>
    <x v="0"/>
    <x v="0"/>
    <s v="Tesseramento"/>
    <x v="1"/>
    <x v="0"/>
    <x v="0"/>
    <m/>
  </r>
  <r>
    <n v="38350"/>
    <x v="0"/>
    <x v="0"/>
    <x v="0"/>
    <x v="4"/>
    <x v="9"/>
    <x v="117"/>
    <x v="0"/>
    <x v="0"/>
    <s v="Tesseramento"/>
    <x v="1"/>
    <x v="4"/>
    <x v="0"/>
    <m/>
  </r>
  <r>
    <n v="202904"/>
    <x v="1"/>
    <x v="0"/>
    <x v="0"/>
    <x v="0"/>
    <x v="9"/>
    <x v="117"/>
    <x v="0"/>
    <x v="0"/>
    <s v="Tesseramento"/>
    <x v="1"/>
    <x v="6"/>
    <x v="0"/>
    <s v="B"/>
  </r>
  <r>
    <n v="34262"/>
    <x v="0"/>
    <x v="2"/>
    <x v="0"/>
    <x v="0"/>
    <x v="4"/>
    <x v="149"/>
    <x v="1"/>
    <x v="0"/>
    <s v="Tesseramento"/>
    <x v="1"/>
    <x v="8"/>
    <x v="0"/>
    <m/>
  </r>
  <r>
    <n v="110175"/>
    <x v="0"/>
    <x v="0"/>
    <x v="0"/>
    <x v="5"/>
    <x v="4"/>
    <x v="83"/>
    <x v="0"/>
    <x v="0"/>
    <s v="Tesseramento"/>
    <x v="0"/>
    <x v="1"/>
    <x v="0"/>
    <m/>
  </r>
  <r>
    <n v="108639"/>
    <x v="0"/>
    <x v="0"/>
    <x v="0"/>
    <x v="0"/>
    <x v="7"/>
    <x v="67"/>
    <x v="0"/>
    <x v="1"/>
    <s v="Tesseramento"/>
    <x v="0"/>
    <x v="3"/>
    <x v="0"/>
    <m/>
  </r>
  <r>
    <n v="164391"/>
    <x v="1"/>
    <x v="0"/>
    <x v="0"/>
    <x v="0"/>
    <x v="8"/>
    <x v="237"/>
    <x v="0"/>
    <x v="0"/>
    <s v="Tesseramento"/>
    <x v="1"/>
    <x v="6"/>
    <x v="0"/>
    <s v="B"/>
  </r>
  <r>
    <n v="104666"/>
    <x v="0"/>
    <x v="0"/>
    <x v="0"/>
    <x v="0"/>
    <x v="7"/>
    <x v="67"/>
    <x v="0"/>
    <x v="0"/>
    <s v="Tesseramento"/>
    <x v="0"/>
    <x v="3"/>
    <x v="0"/>
    <m/>
  </r>
  <r>
    <n v="234465"/>
    <x v="0"/>
    <x v="0"/>
    <x v="1"/>
    <x v="0"/>
    <x v="9"/>
    <x v="117"/>
    <x v="0"/>
    <x v="1"/>
    <s v="Tesseramento"/>
    <x v="1"/>
    <x v="0"/>
    <x v="0"/>
    <m/>
  </r>
  <r>
    <n v="234447"/>
    <x v="1"/>
    <x v="0"/>
    <x v="1"/>
    <x v="1"/>
    <x v="12"/>
    <x v="148"/>
    <x v="0"/>
    <x v="0"/>
    <s v="Tesseramento"/>
    <x v="1"/>
    <x v="5"/>
    <x v="0"/>
    <m/>
  </r>
  <r>
    <n v="142726"/>
    <x v="0"/>
    <x v="0"/>
    <x v="2"/>
    <x v="1"/>
    <x v="8"/>
    <x v="113"/>
    <x v="0"/>
    <x v="0"/>
    <s v="Tesseramento"/>
    <x v="0"/>
    <x v="0"/>
    <x v="0"/>
    <m/>
  </r>
  <r>
    <n v="108788"/>
    <x v="0"/>
    <x v="0"/>
    <x v="0"/>
    <x v="0"/>
    <x v="8"/>
    <x v="113"/>
    <x v="0"/>
    <x v="0"/>
    <s v="Tesseramento"/>
    <x v="0"/>
    <x v="4"/>
    <x v="0"/>
    <m/>
  </r>
  <r>
    <n v="80579"/>
    <x v="0"/>
    <x v="0"/>
    <x v="0"/>
    <x v="0"/>
    <x v="8"/>
    <x v="113"/>
    <x v="0"/>
    <x v="1"/>
    <s v="Tesseramento"/>
    <x v="0"/>
    <x v="1"/>
    <x v="0"/>
    <m/>
  </r>
  <r>
    <n v="22565"/>
    <x v="0"/>
    <x v="0"/>
    <x v="0"/>
    <x v="0"/>
    <x v="8"/>
    <x v="113"/>
    <x v="0"/>
    <x v="0"/>
    <s v="Tesseramento"/>
    <x v="0"/>
    <x v="0"/>
    <x v="0"/>
    <m/>
  </r>
  <r>
    <n v="200542"/>
    <x v="0"/>
    <x v="0"/>
    <x v="0"/>
    <x v="0"/>
    <x v="8"/>
    <x v="113"/>
    <x v="0"/>
    <x v="0"/>
    <s v="Tesseramento"/>
    <x v="0"/>
    <x v="0"/>
    <x v="0"/>
    <m/>
  </r>
  <r>
    <n v="78083"/>
    <x v="0"/>
    <x v="0"/>
    <x v="0"/>
    <x v="0"/>
    <x v="8"/>
    <x v="113"/>
    <x v="0"/>
    <x v="0"/>
    <s v="Tesseramento"/>
    <x v="0"/>
    <x v="0"/>
    <x v="0"/>
    <m/>
  </r>
  <r>
    <n v="211517"/>
    <x v="0"/>
    <x v="0"/>
    <x v="0"/>
    <x v="0"/>
    <x v="8"/>
    <x v="113"/>
    <x v="0"/>
    <x v="0"/>
    <s v="Tesseramento"/>
    <x v="0"/>
    <x v="0"/>
    <x v="0"/>
    <m/>
  </r>
  <r>
    <n v="112265"/>
    <x v="0"/>
    <x v="0"/>
    <x v="0"/>
    <x v="0"/>
    <x v="8"/>
    <x v="113"/>
    <x v="0"/>
    <x v="0"/>
    <s v="Tesseramento"/>
    <x v="0"/>
    <x v="0"/>
    <x v="0"/>
    <m/>
  </r>
  <r>
    <n v="116980"/>
    <x v="0"/>
    <x v="0"/>
    <x v="0"/>
    <x v="0"/>
    <x v="8"/>
    <x v="113"/>
    <x v="0"/>
    <x v="0"/>
    <s v="Tesseramento"/>
    <x v="0"/>
    <x v="3"/>
    <x v="0"/>
    <m/>
  </r>
  <r>
    <n v="116981"/>
    <x v="0"/>
    <x v="0"/>
    <x v="0"/>
    <x v="0"/>
    <x v="8"/>
    <x v="113"/>
    <x v="0"/>
    <x v="0"/>
    <s v="Tesseramento"/>
    <x v="0"/>
    <x v="4"/>
    <x v="0"/>
    <m/>
  </r>
  <r>
    <n v="193336"/>
    <x v="1"/>
    <x v="0"/>
    <x v="0"/>
    <x v="0"/>
    <x v="1"/>
    <x v="20"/>
    <x v="0"/>
    <x v="0"/>
    <s v="Tesseramento"/>
    <x v="0"/>
    <x v="6"/>
    <x v="0"/>
    <s v="B"/>
  </r>
  <r>
    <n v="234466"/>
    <x v="0"/>
    <x v="0"/>
    <x v="1"/>
    <x v="2"/>
    <x v="9"/>
    <x v="117"/>
    <x v="0"/>
    <x v="0"/>
    <s v="Tesseramento"/>
    <x v="1"/>
    <x v="4"/>
    <x v="0"/>
    <m/>
  </r>
  <r>
    <n v="22413"/>
    <x v="0"/>
    <x v="0"/>
    <x v="0"/>
    <x v="0"/>
    <x v="8"/>
    <x v="113"/>
    <x v="0"/>
    <x v="0"/>
    <s v="Tesseramento"/>
    <x v="0"/>
    <x v="4"/>
    <x v="0"/>
    <m/>
  </r>
  <r>
    <n v="136267"/>
    <x v="0"/>
    <x v="0"/>
    <x v="0"/>
    <x v="0"/>
    <x v="8"/>
    <x v="113"/>
    <x v="0"/>
    <x v="0"/>
    <s v="Tesseramento"/>
    <x v="0"/>
    <x v="3"/>
    <x v="0"/>
    <m/>
  </r>
  <r>
    <n v="150005"/>
    <x v="0"/>
    <x v="0"/>
    <x v="0"/>
    <x v="0"/>
    <x v="8"/>
    <x v="113"/>
    <x v="0"/>
    <x v="0"/>
    <s v="Tesseramento"/>
    <x v="0"/>
    <x v="0"/>
    <x v="0"/>
    <m/>
  </r>
  <r>
    <n v="44960"/>
    <x v="0"/>
    <x v="0"/>
    <x v="0"/>
    <x v="0"/>
    <x v="8"/>
    <x v="113"/>
    <x v="0"/>
    <x v="0"/>
    <s v="Tesseramento"/>
    <x v="0"/>
    <x v="4"/>
    <x v="0"/>
    <m/>
  </r>
  <r>
    <n v="191593"/>
    <x v="0"/>
    <x v="0"/>
    <x v="0"/>
    <x v="0"/>
    <x v="8"/>
    <x v="113"/>
    <x v="0"/>
    <x v="0"/>
    <s v="Tesseramento"/>
    <x v="0"/>
    <x v="3"/>
    <x v="0"/>
    <m/>
  </r>
  <r>
    <n v="39593"/>
    <x v="0"/>
    <x v="0"/>
    <x v="0"/>
    <x v="0"/>
    <x v="2"/>
    <x v="5"/>
    <x v="0"/>
    <x v="1"/>
    <s v="Tesseramento"/>
    <x v="1"/>
    <x v="4"/>
    <x v="0"/>
    <m/>
  </r>
  <r>
    <n v="128464"/>
    <x v="0"/>
    <x v="0"/>
    <x v="0"/>
    <x v="0"/>
    <x v="2"/>
    <x v="5"/>
    <x v="0"/>
    <x v="1"/>
    <s v="Tesseramento"/>
    <x v="1"/>
    <x v="4"/>
    <x v="0"/>
    <m/>
  </r>
  <r>
    <n v="103142"/>
    <x v="0"/>
    <x v="0"/>
    <x v="0"/>
    <x v="0"/>
    <x v="2"/>
    <x v="5"/>
    <x v="0"/>
    <x v="0"/>
    <s v="Tesseramento"/>
    <x v="1"/>
    <x v="0"/>
    <x v="0"/>
    <m/>
  </r>
  <r>
    <n v="156139"/>
    <x v="0"/>
    <x v="0"/>
    <x v="0"/>
    <x v="0"/>
    <x v="2"/>
    <x v="5"/>
    <x v="0"/>
    <x v="0"/>
    <s v="Tesseramento"/>
    <x v="1"/>
    <x v="4"/>
    <x v="0"/>
    <m/>
  </r>
  <r>
    <n v="50150"/>
    <x v="0"/>
    <x v="0"/>
    <x v="0"/>
    <x v="0"/>
    <x v="2"/>
    <x v="5"/>
    <x v="0"/>
    <x v="0"/>
    <s v="Tesseramento"/>
    <x v="1"/>
    <x v="4"/>
    <x v="0"/>
    <m/>
  </r>
  <r>
    <n v="21146"/>
    <x v="0"/>
    <x v="0"/>
    <x v="0"/>
    <x v="0"/>
    <x v="2"/>
    <x v="5"/>
    <x v="0"/>
    <x v="0"/>
    <s v="Tesseramento"/>
    <x v="1"/>
    <x v="4"/>
    <x v="0"/>
    <m/>
  </r>
  <r>
    <n v="164422"/>
    <x v="0"/>
    <x v="0"/>
    <x v="0"/>
    <x v="0"/>
    <x v="2"/>
    <x v="5"/>
    <x v="0"/>
    <x v="0"/>
    <s v="Tesseramento"/>
    <x v="1"/>
    <x v="3"/>
    <x v="0"/>
    <m/>
  </r>
  <r>
    <n v="59880"/>
    <x v="0"/>
    <x v="0"/>
    <x v="0"/>
    <x v="0"/>
    <x v="2"/>
    <x v="5"/>
    <x v="0"/>
    <x v="0"/>
    <s v="Tesseramento"/>
    <x v="1"/>
    <x v="3"/>
    <x v="0"/>
    <m/>
  </r>
  <r>
    <n v="230858"/>
    <x v="1"/>
    <x v="0"/>
    <x v="0"/>
    <x v="0"/>
    <x v="2"/>
    <x v="5"/>
    <x v="0"/>
    <x v="0"/>
    <s v="Tesseramento"/>
    <x v="1"/>
    <x v="7"/>
    <x v="0"/>
    <s v="B"/>
  </r>
  <r>
    <n v="23030"/>
    <x v="0"/>
    <x v="0"/>
    <x v="0"/>
    <x v="0"/>
    <x v="2"/>
    <x v="5"/>
    <x v="0"/>
    <x v="0"/>
    <s v="Tesseramento"/>
    <x v="1"/>
    <x v="0"/>
    <x v="0"/>
    <m/>
  </r>
  <r>
    <n v="39243"/>
    <x v="0"/>
    <x v="0"/>
    <x v="0"/>
    <x v="0"/>
    <x v="2"/>
    <x v="5"/>
    <x v="0"/>
    <x v="0"/>
    <s v="Tesseramento"/>
    <x v="1"/>
    <x v="1"/>
    <x v="0"/>
    <m/>
  </r>
  <r>
    <n v="151362"/>
    <x v="0"/>
    <x v="0"/>
    <x v="0"/>
    <x v="0"/>
    <x v="1"/>
    <x v="324"/>
    <x v="0"/>
    <x v="0"/>
    <s v="Tesseramento"/>
    <x v="1"/>
    <x v="0"/>
    <x v="0"/>
    <m/>
  </r>
  <r>
    <n v="21183"/>
    <x v="0"/>
    <x v="0"/>
    <x v="0"/>
    <x v="0"/>
    <x v="2"/>
    <x v="5"/>
    <x v="0"/>
    <x v="1"/>
    <s v="Tesseramento"/>
    <x v="1"/>
    <x v="4"/>
    <x v="0"/>
    <m/>
  </r>
  <r>
    <n v="225988"/>
    <x v="0"/>
    <x v="0"/>
    <x v="0"/>
    <x v="2"/>
    <x v="2"/>
    <x v="5"/>
    <x v="0"/>
    <x v="0"/>
    <s v="Tesseramento"/>
    <x v="1"/>
    <x v="4"/>
    <x v="0"/>
    <m/>
  </r>
  <r>
    <n v="123014"/>
    <x v="0"/>
    <x v="0"/>
    <x v="0"/>
    <x v="0"/>
    <x v="2"/>
    <x v="5"/>
    <x v="0"/>
    <x v="1"/>
    <s v="Tesseramento"/>
    <x v="1"/>
    <x v="4"/>
    <x v="0"/>
    <m/>
  </r>
  <r>
    <n v="21205"/>
    <x v="0"/>
    <x v="0"/>
    <x v="0"/>
    <x v="0"/>
    <x v="2"/>
    <x v="5"/>
    <x v="0"/>
    <x v="0"/>
    <s v="Tesseramento"/>
    <x v="1"/>
    <x v="4"/>
    <x v="0"/>
    <m/>
  </r>
  <r>
    <n v="234446"/>
    <x v="0"/>
    <x v="0"/>
    <x v="1"/>
    <x v="3"/>
    <x v="12"/>
    <x v="148"/>
    <x v="0"/>
    <x v="0"/>
    <s v="Tesseramento"/>
    <x v="1"/>
    <x v="4"/>
    <x v="0"/>
    <m/>
  </r>
  <r>
    <n v="21213"/>
    <x v="0"/>
    <x v="0"/>
    <x v="0"/>
    <x v="0"/>
    <x v="2"/>
    <x v="5"/>
    <x v="0"/>
    <x v="1"/>
    <s v="Tesseramento"/>
    <x v="1"/>
    <x v="4"/>
    <x v="0"/>
    <m/>
  </r>
  <r>
    <n v="199239"/>
    <x v="0"/>
    <x v="0"/>
    <x v="0"/>
    <x v="0"/>
    <x v="2"/>
    <x v="5"/>
    <x v="0"/>
    <x v="0"/>
    <s v="Tesseramento"/>
    <x v="1"/>
    <x v="3"/>
    <x v="0"/>
    <m/>
  </r>
  <r>
    <n v="74305"/>
    <x v="0"/>
    <x v="0"/>
    <x v="0"/>
    <x v="0"/>
    <x v="2"/>
    <x v="5"/>
    <x v="0"/>
    <x v="0"/>
    <s v="Tesseramento"/>
    <x v="1"/>
    <x v="0"/>
    <x v="0"/>
    <m/>
  </r>
  <r>
    <n v="164158"/>
    <x v="0"/>
    <x v="0"/>
    <x v="0"/>
    <x v="0"/>
    <x v="1"/>
    <x v="324"/>
    <x v="0"/>
    <x v="1"/>
    <s v="Tesseramento"/>
    <x v="1"/>
    <x v="3"/>
    <x v="0"/>
    <m/>
  </r>
  <r>
    <n v="141826"/>
    <x v="1"/>
    <x v="0"/>
    <x v="0"/>
    <x v="0"/>
    <x v="2"/>
    <x v="5"/>
    <x v="0"/>
    <x v="0"/>
    <s v="Tesseramento"/>
    <x v="1"/>
    <x v="7"/>
    <x v="0"/>
    <s v="BG"/>
  </r>
  <r>
    <n v="23123"/>
    <x v="0"/>
    <x v="0"/>
    <x v="0"/>
    <x v="0"/>
    <x v="2"/>
    <x v="5"/>
    <x v="0"/>
    <x v="0"/>
    <s v="Tesseramento"/>
    <x v="1"/>
    <x v="3"/>
    <x v="0"/>
    <m/>
  </r>
  <r>
    <n v="160081"/>
    <x v="0"/>
    <x v="0"/>
    <x v="0"/>
    <x v="0"/>
    <x v="2"/>
    <x v="5"/>
    <x v="0"/>
    <x v="1"/>
    <s v="Tesseramento"/>
    <x v="1"/>
    <x v="4"/>
    <x v="0"/>
    <m/>
  </r>
  <r>
    <n v="23169"/>
    <x v="0"/>
    <x v="0"/>
    <x v="0"/>
    <x v="0"/>
    <x v="2"/>
    <x v="5"/>
    <x v="0"/>
    <x v="0"/>
    <s v="Tesseramento"/>
    <x v="1"/>
    <x v="4"/>
    <x v="0"/>
    <m/>
  </r>
  <r>
    <n v="229327"/>
    <x v="0"/>
    <x v="0"/>
    <x v="0"/>
    <x v="1"/>
    <x v="2"/>
    <x v="5"/>
    <x v="0"/>
    <x v="0"/>
    <s v="Tesseramento"/>
    <x v="1"/>
    <x v="0"/>
    <x v="0"/>
    <m/>
  </r>
  <r>
    <n v="214872"/>
    <x v="1"/>
    <x v="0"/>
    <x v="0"/>
    <x v="0"/>
    <x v="2"/>
    <x v="5"/>
    <x v="0"/>
    <x v="0"/>
    <s v="Tesseramento"/>
    <x v="1"/>
    <x v="2"/>
    <x v="0"/>
    <m/>
  </r>
  <r>
    <n v="61187"/>
    <x v="0"/>
    <x v="0"/>
    <x v="0"/>
    <x v="0"/>
    <x v="2"/>
    <x v="5"/>
    <x v="0"/>
    <x v="1"/>
    <s v="Tesseramento"/>
    <x v="1"/>
    <x v="4"/>
    <x v="0"/>
    <m/>
  </r>
  <r>
    <n v="41500"/>
    <x v="0"/>
    <x v="0"/>
    <x v="0"/>
    <x v="0"/>
    <x v="2"/>
    <x v="5"/>
    <x v="0"/>
    <x v="1"/>
    <s v="Tesseramento"/>
    <x v="1"/>
    <x v="4"/>
    <x v="0"/>
    <m/>
  </r>
  <r>
    <n v="200386"/>
    <x v="0"/>
    <x v="0"/>
    <x v="0"/>
    <x v="0"/>
    <x v="2"/>
    <x v="5"/>
    <x v="0"/>
    <x v="0"/>
    <s v="Tesseramento"/>
    <x v="1"/>
    <x v="1"/>
    <x v="0"/>
    <m/>
  </r>
  <r>
    <n v="207853"/>
    <x v="0"/>
    <x v="0"/>
    <x v="0"/>
    <x v="0"/>
    <x v="2"/>
    <x v="5"/>
    <x v="0"/>
    <x v="0"/>
    <s v="Tesseramento"/>
    <x v="1"/>
    <x v="0"/>
    <x v="0"/>
    <m/>
  </r>
  <r>
    <n v="21301"/>
    <x v="0"/>
    <x v="0"/>
    <x v="0"/>
    <x v="0"/>
    <x v="2"/>
    <x v="5"/>
    <x v="0"/>
    <x v="0"/>
    <s v="Tesseramento"/>
    <x v="1"/>
    <x v="3"/>
    <x v="0"/>
    <m/>
  </r>
  <r>
    <n v="80313"/>
    <x v="0"/>
    <x v="0"/>
    <x v="0"/>
    <x v="0"/>
    <x v="1"/>
    <x v="324"/>
    <x v="0"/>
    <x v="0"/>
    <s v="Tesseramento"/>
    <x v="1"/>
    <x v="4"/>
    <x v="0"/>
    <m/>
  </r>
  <r>
    <n v="107200"/>
    <x v="0"/>
    <x v="0"/>
    <x v="0"/>
    <x v="4"/>
    <x v="1"/>
    <x v="324"/>
    <x v="0"/>
    <x v="1"/>
    <s v="Tesseramento"/>
    <x v="1"/>
    <x v="3"/>
    <x v="0"/>
    <m/>
  </r>
  <r>
    <n v="139894"/>
    <x v="0"/>
    <x v="0"/>
    <x v="0"/>
    <x v="0"/>
    <x v="1"/>
    <x v="324"/>
    <x v="0"/>
    <x v="0"/>
    <s v="Tesseramento"/>
    <x v="1"/>
    <x v="1"/>
    <x v="0"/>
    <m/>
  </r>
  <r>
    <n v="114856"/>
    <x v="0"/>
    <x v="0"/>
    <x v="0"/>
    <x v="0"/>
    <x v="1"/>
    <x v="324"/>
    <x v="0"/>
    <x v="0"/>
    <s v="Tesseramento"/>
    <x v="1"/>
    <x v="0"/>
    <x v="0"/>
    <m/>
  </r>
  <r>
    <n v="24178"/>
    <x v="0"/>
    <x v="0"/>
    <x v="0"/>
    <x v="0"/>
    <x v="7"/>
    <x v="210"/>
    <x v="0"/>
    <x v="0"/>
    <s v="Tesseramento"/>
    <x v="0"/>
    <x v="3"/>
    <x v="0"/>
    <m/>
  </r>
  <r>
    <n v="232019"/>
    <x v="0"/>
    <x v="0"/>
    <x v="0"/>
    <x v="1"/>
    <x v="7"/>
    <x v="210"/>
    <x v="0"/>
    <x v="0"/>
    <s v="Tesseramento"/>
    <x v="0"/>
    <x v="0"/>
    <x v="0"/>
    <m/>
  </r>
  <r>
    <n v="115726"/>
    <x v="0"/>
    <x v="0"/>
    <x v="0"/>
    <x v="0"/>
    <x v="1"/>
    <x v="324"/>
    <x v="0"/>
    <x v="0"/>
    <s v="Tesseramento"/>
    <x v="1"/>
    <x v="0"/>
    <x v="0"/>
    <m/>
  </r>
  <r>
    <n v="125089"/>
    <x v="0"/>
    <x v="0"/>
    <x v="0"/>
    <x v="0"/>
    <x v="1"/>
    <x v="1"/>
    <x v="0"/>
    <x v="1"/>
    <s v="Tesseramento"/>
    <x v="0"/>
    <x v="4"/>
    <x v="0"/>
    <m/>
  </r>
  <r>
    <n v="166587"/>
    <x v="0"/>
    <x v="0"/>
    <x v="0"/>
    <x v="0"/>
    <x v="1"/>
    <x v="324"/>
    <x v="0"/>
    <x v="0"/>
    <s v="Tesseramento"/>
    <x v="1"/>
    <x v="3"/>
    <x v="0"/>
    <m/>
  </r>
  <r>
    <n v="48881"/>
    <x v="0"/>
    <x v="0"/>
    <x v="0"/>
    <x v="0"/>
    <x v="8"/>
    <x v="127"/>
    <x v="0"/>
    <x v="0"/>
    <s v="Tesseramento"/>
    <x v="1"/>
    <x v="3"/>
    <x v="0"/>
    <m/>
  </r>
  <r>
    <n v="69364"/>
    <x v="0"/>
    <x v="0"/>
    <x v="0"/>
    <x v="0"/>
    <x v="1"/>
    <x v="324"/>
    <x v="0"/>
    <x v="0"/>
    <s v="Tesseramento"/>
    <x v="1"/>
    <x v="4"/>
    <x v="0"/>
    <m/>
  </r>
  <r>
    <n v="119252"/>
    <x v="0"/>
    <x v="0"/>
    <x v="0"/>
    <x v="0"/>
    <x v="1"/>
    <x v="324"/>
    <x v="0"/>
    <x v="0"/>
    <s v="Tesseramento"/>
    <x v="1"/>
    <x v="0"/>
    <x v="0"/>
    <m/>
  </r>
  <r>
    <n v="234234"/>
    <x v="1"/>
    <x v="0"/>
    <x v="1"/>
    <x v="1"/>
    <x v="1"/>
    <x v="1"/>
    <x v="0"/>
    <x v="0"/>
    <s v="Tesseramento"/>
    <x v="0"/>
    <x v="7"/>
    <x v="0"/>
    <m/>
  </r>
  <r>
    <n v="89347"/>
    <x v="0"/>
    <x v="0"/>
    <x v="0"/>
    <x v="0"/>
    <x v="5"/>
    <x v="38"/>
    <x v="0"/>
    <x v="0"/>
    <s v="Tesseramento"/>
    <x v="1"/>
    <x v="4"/>
    <x v="0"/>
    <m/>
  </r>
  <r>
    <n v="31801"/>
    <x v="0"/>
    <x v="0"/>
    <x v="0"/>
    <x v="0"/>
    <x v="7"/>
    <x v="78"/>
    <x v="0"/>
    <x v="0"/>
    <s v="Tesseramento"/>
    <x v="0"/>
    <x v="4"/>
    <x v="0"/>
    <m/>
  </r>
  <r>
    <n v="89348"/>
    <x v="0"/>
    <x v="0"/>
    <x v="0"/>
    <x v="0"/>
    <x v="5"/>
    <x v="38"/>
    <x v="0"/>
    <x v="1"/>
    <s v="Tesseramento"/>
    <x v="1"/>
    <x v="3"/>
    <x v="0"/>
    <m/>
  </r>
  <r>
    <n v="2072"/>
    <x v="0"/>
    <x v="0"/>
    <x v="0"/>
    <x v="0"/>
    <x v="7"/>
    <x v="78"/>
    <x v="0"/>
    <x v="0"/>
    <s v="Tesseramento"/>
    <x v="0"/>
    <x v="3"/>
    <x v="0"/>
    <m/>
  </r>
  <r>
    <n v="107659"/>
    <x v="0"/>
    <x v="0"/>
    <x v="0"/>
    <x v="0"/>
    <x v="5"/>
    <x v="38"/>
    <x v="0"/>
    <x v="0"/>
    <s v="Tesseramento"/>
    <x v="1"/>
    <x v="4"/>
    <x v="0"/>
    <m/>
  </r>
  <r>
    <n v="96200"/>
    <x v="0"/>
    <x v="0"/>
    <x v="0"/>
    <x v="0"/>
    <x v="7"/>
    <x v="78"/>
    <x v="0"/>
    <x v="1"/>
    <s v="Tesseramento"/>
    <x v="0"/>
    <x v="0"/>
    <x v="0"/>
    <m/>
  </r>
  <r>
    <n v="33440"/>
    <x v="0"/>
    <x v="0"/>
    <x v="0"/>
    <x v="0"/>
    <x v="5"/>
    <x v="38"/>
    <x v="0"/>
    <x v="0"/>
    <s v="Tesseramento"/>
    <x v="1"/>
    <x v="4"/>
    <x v="0"/>
    <m/>
  </r>
  <r>
    <n v="227201"/>
    <x v="0"/>
    <x v="0"/>
    <x v="0"/>
    <x v="0"/>
    <x v="11"/>
    <x v="143"/>
    <x v="0"/>
    <x v="0"/>
    <s v="Tesseramento"/>
    <x v="1"/>
    <x v="0"/>
    <x v="0"/>
    <m/>
  </r>
  <r>
    <n v="224499"/>
    <x v="0"/>
    <x v="0"/>
    <x v="0"/>
    <x v="1"/>
    <x v="11"/>
    <x v="143"/>
    <x v="0"/>
    <x v="0"/>
    <s v="Tesseramento"/>
    <x v="1"/>
    <x v="3"/>
    <x v="0"/>
    <m/>
  </r>
  <r>
    <n v="1190"/>
    <x v="0"/>
    <x v="0"/>
    <x v="0"/>
    <x v="0"/>
    <x v="11"/>
    <x v="143"/>
    <x v="0"/>
    <x v="0"/>
    <s v="Tesseramento"/>
    <x v="1"/>
    <x v="4"/>
    <x v="0"/>
    <m/>
  </r>
  <r>
    <n v="117532"/>
    <x v="0"/>
    <x v="0"/>
    <x v="0"/>
    <x v="0"/>
    <x v="11"/>
    <x v="143"/>
    <x v="0"/>
    <x v="0"/>
    <s v="Tesseramento"/>
    <x v="1"/>
    <x v="0"/>
    <x v="0"/>
    <m/>
  </r>
  <r>
    <n v="200407"/>
    <x v="0"/>
    <x v="0"/>
    <x v="0"/>
    <x v="0"/>
    <x v="11"/>
    <x v="143"/>
    <x v="0"/>
    <x v="0"/>
    <s v="Tesseramento"/>
    <x v="1"/>
    <x v="0"/>
    <x v="0"/>
    <m/>
  </r>
  <r>
    <n v="74026"/>
    <x v="0"/>
    <x v="0"/>
    <x v="0"/>
    <x v="0"/>
    <x v="11"/>
    <x v="143"/>
    <x v="0"/>
    <x v="0"/>
    <s v="Tesseramento"/>
    <x v="1"/>
    <x v="4"/>
    <x v="0"/>
    <m/>
  </r>
  <r>
    <n v="213835"/>
    <x v="0"/>
    <x v="0"/>
    <x v="0"/>
    <x v="0"/>
    <x v="11"/>
    <x v="143"/>
    <x v="0"/>
    <x v="0"/>
    <s v="Tesseramento"/>
    <x v="1"/>
    <x v="1"/>
    <x v="0"/>
    <m/>
  </r>
  <r>
    <n v="15953"/>
    <x v="0"/>
    <x v="0"/>
    <x v="0"/>
    <x v="0"/>
    <x v="11"/>
    <x v="143"/>
    <x v="0"/>
    <x v="0"/>
    <s v="Tesseramento"/>
    <x v="1"/>
    <x v="3"/>
    <x v="0"/>
    <m/>
  </r>
  <r>
    <n v="124796"/>
    <x v="0"/>
    <x v="0"/>
    <x v="0"/>
    <x v="0"/>
    <x v="11"/>
    <x v="143"/>
    <x v="0"/>
    <x v="0"/>
    <s v="Tesseramento"/>
    <x v="1"/>
    <x v="3"/>
    <x v="0"/>
    <m/>
  </r>
  <r>
    <n v="192075"/>
    <x v="0"/>
    <x v="0"/>
    <x v="0"/>
    <x v="0"/>
    <x v="11"/>
    <x v="143"/>
    <x v="0"/>
    <x v="0"/>
    <s v="Tesseramento"/>
    <x v="1"/>
    <x v="0"/>
    <x v="0"/>
    <m/>
  </r>
  <r>
    <n v="192074"/>
    <x v="1"/>
    <x v="0"/>
    <x v="0"/>
    <x v="0"/>
    <x v="11"/>
    <x v="143"/>
    <x v="0"/>
    <x v="1"/>
    <s v="Tesseramento"/>
    <x v="1"/>
    <x v="5"/>
    <x v="0"/>
    <m/>
  </r>
  <r>
    <n v="6264"/>
    <x v="0"/>
    <x v="0"/>
    <x v="0"/>
    <x v="0"/>
    <x v="11"/>
    <x v="143"/>
    <x v="0"/>
    <x v="1"/>
    <s v="Tesseramento"/>
    <x v="1"/>
    <x v="3"/>
    <x v="0"/>
    <m/>
  </r>
  <r>
    <n v="34514"/>
    <x v="0"/>
    <x v="0"/>
    <x v="0"/>
    <x v="0"/>
    <x v="11"/>
    <x v="143"/>
    <x v="0"/>
    <x v="0"/>
    <s v="Tesseramento"/>
    <x v="1"/>
    <x v="3"/>
    <x v="0"/>
    <m/>
  </r>
  <r>
    <n v="21813"/>
    <x v="0"/>
    <x v="0"/>
    <x v="0"/>
    <x v="0"/>
    <x v="11"/>
    <x v="143"/>
    <x v="0"/>
    <x v="0"/>
    <s v="Tesseramento"/>
    <x v="1"/>
    <x v="0"/>
    <x v="0"/>
    <m/>
  </r>
  <r>
    <n v="15965"/>
    <x v="0"/>
    <x v="0"/>
    <x v="0"/>
    <x v="0"/>
    <x v="11"/>
    <x v="143"/>
    <x v="0"/>
    <x v="1"/>
    <s v="Tesseramento"/>
    <x v="1"/>
    <x v="3"/>
    <x v="0"/>
    <m/>
  </r>
  <r>
    <n v="162112"/>
    <x v="0"/>
    <x v="0"/>
    <x v="0"/>
    <x v="0"/>
    <x v="11"/>
    <x v="143"/>
    <x v="0"/>
    <x v="0"/>
    <s v="Tesseramento"/>
    <x v="1"/>
    <x v="0"/>
    <x v="0"/>
    <m/>
  </r>
  <r>
    <n v="124966"/>
    <x v="0"/>
    <x v="0"/>
    <x v="0"/>
    <x v="0"/>
    <x v="11"/>
    <x v="143"/>
    <x v="0"/>
    <x v="0"/>
    <s v="Tesseramento"/>
    <x v="1"/>
    <x v="0"/>
    <x v="0"/>
    <m/>
  </r>
  <r>
    <n v="204693"/>
    <x v="0"/>
    <x v="0"/>
    <x v="0"/>
    <x v="0"/>
    <x v="11"/>
    <x v="143"/>
    <x v="0"/>
    <x v="0"/>
    <s v="Tesseramento"/>
    <x v="1"/>
    <x v="4"/>
    <x v="0"/>
    <m/>
  </r>
  <r>
    <n v="182884"/>
    <x v="0"/>
    <x v="0"/>
    <x v="0"/>
    <x v="0"/>
    <x v="11"/>
    <x v="143"/>
    <x v="0"/>
    <x v="0"/>
    <s v="Tesseramento"/>
    <x v="1"/>
    <x v="0"/>
    <x v="0"/>
    <m/>
  </r>
  <r>
    <n v="139534"/>
    <x v="0"/>
    <x v="0"/>
    <x v="0"/>
    <x v="0"/>
    <x v="11"/>
    <x v="143"/>
    <x v="0"/>
    <x v="0"/>
    <s v="Tesseramento"/>
    <x v="1"/>
    <x v="3"/>
    <x v="0"/>
    <m/>
  </r>
  <r>
    <n v="182572"/>
    <x v="0"/>
    <x v="0"/>
    <x v="0"/>
    <x v="0"/>
    <x v="11"/>
    <x v="143"/>
    <x v="0"/>
    <x v="0"/>
    <s v="Tesseramento"/>
    <x v="1"/>
    <x v="0"/>
    <x v="0"/>
    <m/>
  </r>
  <r>
    <n v="54106"/>
    <x v="0"/>
    <x v="0"/>
    <x v="0"/>
    <x v="0"/>
    <x v="11"/>
    <x v="143"/>
    <x v="0"/>
    <x v="1"/>
    <s v="Tesseramento"/>
    <x v="1"/>
    <x v="4"/>
    <x v="0"/>
    <m/>
  </r>
  <r>
    <n v="54105"/>
    <x v="0"/>
    <x v="0"/>
    <x v="0"/>
    <x v="0"/>
    <x v="11"/>
    <x v="143"/>
    <x v="0"/>
    <x v="0"/>
    <s v="Tesseramento"/>
    <x v="1"/>
    <x v="4"/>
    <x v="0"/>
    <m/>
  </r>
  <r>
    <n v="193037"/>
    <x v="0"/>
    <x v="0"/>
    <x v="0"/>
    <x v="0"/>
    <x v="11"/>
    <x v="143"/>
    <x v="0"/>
    <x v="1"/>
    <s v="Tesseramento"/>
    <x v="1"/>
    <x v="0"/>
    <x v="0"/>
    <m/>
  </r>
  <r>
    <n v="224971"/>
    <x v="0"/>
    <x v="0"/>
    <x v="0"/>
    <x v="0"/>
    <x v="11"/>
    <x v="143"/>
    <x v="0"/>
    <x v="0"/>
    <s v="Tesseramento"/>
    <x v="1"/>
    <x v="0"/>
    <x v="0"/>
    <m/>
  </r>
  <r>
    <n v="219883"/>
    <x v="0"/>
    <x v="0"/>
    <x v="0"/>
    <x v="1"/>
    <x v="11"/>
    <x v="143"/>
    <x v="0"/>
    <x v="0"/>
    <s v="Tesseramento"/>
    <x v="1"/>
    <x v="0"/>
    <x v="0"/>
    <m/>
  </r>
  <r>
    <n v="152004"/>
    <x v="0"/>
    <x v="0"/>
    <x v="0"/>
    <x v="0"/>
    <x v="11"/>
    <x v="143"/>
    <x v="0"/>
    <x v="0"/>
    <s v="Tesseramento"/>
    <x v="1"/>
    <x v="0"/>
    <x v="0"/>
    <m/>
  </r>
  <r>
    <n v="127493"/>
    <x v="0"/>
    <x v="0"/>
    <x v="0"/>
    <x v="0"/>
    <x v="11"/>
    <x v="143"/>
    <x v="0"/>
    <x v="0"/>
    <s v="Tesseramento"/>
    <x v="1"/>
    <x v="0"/>
    <x v="0"/>
    <m/>
  </r>
  <r>
    <n v="204694"/>
    <x v="0"/>
    <x v="0"/>
    <x v="0"/>
    <x v="1"/>
    <x v="11"/>
    <x v="143"/>
    <x v="0"/>
    <x v="0"/>
    <s v="Tesseramento"/>
    <x v="1"/>
    <x v="1"/>
    <x v="0"/>
    <m/>
  </r>
  <r>
    <n v="194954"/>
    <x v="0"/>
    <x v="0"/>
    <x v="0"/>
    <x v="1"/>
    <x v="11"/>
    <x v="143"/>
    <x v="0"/>
    <x v="0"/>
    <s v="Tesseramento"/>
    <x v="1"/>
    <x v="3"/>
    <x v="0"/>
    <m/>
  </r>
  <r>
    <n v="33421"/>
    <x v="0"/>
    <x v="0"/>
    <x v="0"/>
    <x v="0"/>
    <x v="11"/>
    <x v="143"/>
    <x v="0"/>
    <x v="0"/>
    <s v="Tesseramento"/>
    <x v="1"/>
    <x v="4"/>
    <x v="0"/>
    <m/>
  </r>
  <r>
    <n v="136930"/>
    <x v="0"/>
    <x v="0"/>
    <x v="0"/>
    <x v="3"/>
    <x v="11"/>
    <x v="143"/>
    <x v="0"/>
    <x v="0"/>
    <s v="Tesseramento"/>
    <x v="1"/>
    <x v="3"/>
    <x v="0"/>
    <m/>
  </r>
  <r>
    <n v="204695"/>
    <x v="0"/>
    <x v="0"/>
    <x v="0"/>
    <x v="0"/>
    <x v="11"/>
    <x v="143"/>
    <x v="0"/>
    <x v="0"/>
    <s v="Tesseramento"/>
    <x v="1"/>
    <x v="0"/>
    <x v="0"/>
    <m/>
  </r>
  <r>
    <n v="152587"/>
    <x v="0"/>
    <x v="0"/>
    <x v="0"/>
    <x v="0"/>
    <x v="11"/>
    <x v="143"/>
    <x v="0"/>
    <x v="0"/>
    <s v="Tesseramento"/>
    <x v="1"/>
    <x v="4"/>
    <x v="0"/>
    <m/>
  </r>
  <r>
    <n v="134990"/>
    <x v="0"/>
    <x v="0"/>
    <x v="0"/>
    <x v="0"/>
    <x v="11"/>
    <x v="143"/>
    <x v="0"/>
    <x v="0"/>
    <s v="Tesseramento"/>
    <x v="1"/>
    <x v="0"/>
    <x v="0"/>
    <m/>
  </r>
  <r>
    <n v="192077"/>
    <x v="0"/>
    <x v="0"/>
    <x v="0"/>
    <x v="1"/>
    <x v="11"/>
    <x v="143"/>
    <x v="0"/>
    <x v="0"/>
    <s v="Tesseramento"/>
    <x v="1"/>
    <x v="4"/>
    <x v="0"/>
    <m/>
  </r>
  <r>
    <n v="92806"/>
    <x v="0"/>
    <x v="0"/>
    <x v="0"/>
    <x v="0"/>
    <x v="11"/>
    <x v="143"/>
    <x v="0"/>
    <x v="0"/>
    <s v="Tesseramento"/>
    <x v="1"/>
    <x v="3"/>
    <x v="0"/>
    <m/>
  </r>
  <r>
    <n v="123243"/>
    <x v="0"/>
    <x v="0"/>
    <x v="0"/>
    <x v="0"/>
    <x v="11"/>
    <x v="143"/>
    <x v="0"/>
    <x v="1"/>
    <s v="Tesseramento"/>
    <x v="1"/>
    <x v="4"/>
    <x v="0"/>
    <m/>
  </r>
  <r>
    <n v="139535"/>
    <x v="0"/>
    <x v="0"/>
    <x v="0"/>
    <x v="0"/>
    <x v="11"/>
    <x v="143"/>
    <x v="0"/>
    <x v="1"/>
    <s v="Tesseramento"/>
    <x v="1"/>
    <x v="0"/>
    <x v="0"/>
    <m/>
  </r>
  <r>
    <n v="181674"/>
    <x v="0"/>
    <x v="0"/>
    <x v="0"/>
    <x v="1"/>
    <x v="11"/>
    <x v="143"/>
    <x v="0"/>
    <x v="1"/>
    <s v="Tesseramento"/>
    <x v="1"/>
    <x v="3"/>
    <x v="0"/>
    <m/>
  </r>
  <r>
    <n v="162251"/>
    <x v="0"/>
    <x v="0"/>
    <x v="0"/>
    <x v="0"/>
    <x v="11"/>
    <x v="143"/>
    <x v="0"/>
    <x v="0"/>
    <s v="Tesseramento"/>
    <x v="1"/>
    <x v="3"/>
    <x v="0"/>
    <m/>
  </r>
  <r>
    <n v="127494"/>
    <x v="0"/>
    <x v="0"/>
    <x v="0"/>
    <x v="0"/>
    <x v="11"/>
    <x v="143"/>
    <x v="0"/>
    <x v="0"/>
    <s v="Tesseramento"/>
    <x v="1"/>
    <x v="0"/>
    <x v="0"/>
    <m/>
  </r>
  <r>
    <n v="48037"/>
    <x v="0"/>
    <x v="0"/>
    <x v="0"/>
    <x v="0"/>
    <x v="11"/>
    <x v="143"/>
    <x v="0"/>
    <x v="0"/>
    <s v="Tesseramento"/>
    <x v="1"/>
    <x v="3"/>
    <x v="0"/>
    <m/>
  </r>
  <r>
    <n v="50152"/>
    <x v="0"/>
    <x v="0"/>
    <x v="0"/>
    <x v="0"/>
    <x v="11"/>
    <x v="143"/>
    <x v="0"/>
    <x v="0"/>
    <s v="Tesseramento"/>
    <x v="1"/>
    <x v="3"/>
    <x v="0"/>
    <m/>
  </r>
  <r>
    <n v="149299"/>
    <x v="0"/>
    <x v="0"/>
    <x v="0"/>
    <x v="0"/>
    <x v="11"/>
    <x v="143"/>
    <x v="0"/>
    <x v="0"/>
    <s v="Tesseramento"/>
    <x v="1"/>
    <x v="0"/>
    <x v="0"/>
    <m/>
  </r>
  <r>
    <n v="204696"/>
    <x v="0"/>
    <x v="0"/>
    <x v="0"/>
    <x v="0"/>
    <x v="11"/>
    <x v="143"/>
    <x v="0"/>
    <x v="0"/>
    <s v="Tesseramento"/>
    <x v="1"/>
    <x v="4"/>
    <x v="0"/>
    <m/>
  </r>
  <r>
    <n v="138171"/>
    <x v="0"/>
    <x v="0"/>
    <x v="0"/>
    <x v="1"/>
    <x v="11"/>
    <x v="143"/>
    <x v="0"/>
    <x v="0"/>
    <s v="Tesseramento"/>
    <x v="1"/>
    <x v="4"/>
    <x v="0"/>
    <m/>
  </r>
  <r>
    <n v="152005"/>
    <x v="0"/>
    <x v="0"/>
    <x v="0"/>
    <x v="0"/>
    <x v="11"/>
    <x v="143"/>
    <x v="0"/>
    <x v="0"/>
    <s v="Tesseramento"/>
    <x v="1"/>
    <x v="4"/>
    <x v="0"/>
    <m/>
  </r>
  <r>
    <n v="180169"/>
    <x v="0"/>
    <x v="0"/>
    <x v="0"/>
    <x v="1"/>
    <x v="11"/>
    <x v="143"/>
    <x v="0"/>
    <x v="0"/>
    <s v="Tesseramento"/>
    <x v="1"/>
    <x v="4"/>
    <x v="0"/>
    <m/>
  </r>
  <r>
    <n v="24105"/>
    <x v="0"/>
    <x v="0"/>
    <x v="0"/>
    <x v="0"/>
    <x v="11"/>
    <x v="143"/>
    <x v="0"/>
    <x v="0"/>
    <s v="Tesseramento"/>
    <x v="1"/>
    <x v="4"/>
    <x v="0"/>
    <m/>
  </r>
  <r>
    <n v="185669"/>
    <x v="0"/>
    <x v="0"/>
    <x v="0"/>
    <x v="1"/>
    <x v="11"/>
    <x v="143"/>
    <x v="0"/>
    <x v="1"/>
    <s v="Tesseramento"/>
    <x v="1"/>
    <x v="0"/>
    <x v="0"/>
    <m/>
  </r>
  <r>
    <n v="189102"/>
    <x v="0"/>
    <x v="0"/>
    <x v="0"/>
    <x v="1"/>
    <x v="11"/>
    <x v="143"/>
    <x v="0"/>
    <x v="0"/>
    <s v="Tesseramento"/>
    <x v="1"/>
    <x v="4"/>
    <x v="0"/>
    <m/>
  </r>
  <r>
    <n v="227753"/>
    <x v="0"/>
    <x v="0"/>
    <x v="0"/>
    <x v="0"/>
    <x v="11"/>
    <x v="143"/>
    <x v="0"/>
    <x v="0"/>
    <s v="Tesseramento"/>
    <x v="1"/>
    <x v="4"/>
    <x v="0"/>
    <m/>
  </r>
  <r>
    <n v="77126"/>
    <x v="0"/>
    <x v="0"/>
    <x v="0"/>
    <x v="0"/>
    <x v="11"/>
    <x v="143"/>
    <x v="0"/>
    <x v="0"/>
    <s v="Tesseramento"/>
    <x v="1"/>
    <x v="4"/>
    <x v="0"/>
    <m/>
  </r>
  <r>
    <n v="19420"/>
    <x v="0"/>
    <x v="0"/>
    <x v="0"/>
    <x v="0"/>
    <x v="11"/>
    <x v="143"/>
    <x v="0"/>
    <x v="1"/>
    <s v="Tesseramento"/>
    <x v="1"/>
    <x v="4"/>
    <x v="0"/>
    <m/>
  </r>
  <r>
    <n v="170282"/>
    <x v="0"/>
    <x v="0"/>
    <x v="0"/>
    <x v="1"/>
    <x v="11"/>
    <x v="143"/>
    <x v="0"/>
    <x v="0"/>
    <s v="Tesseramento"/>
    <x v="1"/>
    <x v="4"/>
    <x v="0"/>
    <m/>
  </r>
  <r>
    <n v="85778"/>
    <x v="0"/>
    <x v="0"/>
    <x v="0"/>
    <x v="0"/>
    <x v="11"/>
    <x v="143"/>
    <x v="0"/>
    <x v="0"/>
    <s v="Tesseramento"/>
    <x v="1"/>
    <x v="0"/>
    <x v="0"/>
    <m/>
  </r>
  <r>
    <n v="92809"/>
    <x v="0"/>
    <x v="0"/>
    <x v="0"/>
    <x v="1"/>
    <x v="11"/>
    <x v="143"/>
    <x v="0"/>
    <x v="1"/>
    <s v="Tesseramento"/>
    <x v="1"/>
    <x v="4"/>
    <x v="0"/>
    <m/>
  </r>
  <r>
    <n v="63623"/>
    <x v="0"/>
    <x v="0"/>
    <x v="0"/>
    <x v="0"/>
    <x v="11"/>
    <x v="143"/>
    <x v="0"/>
    <x v="0"/>
    <s v="Tesseramento"/>
    <x v="1"/>
    <x v="4"/>
    <x v="0"/>
    <m/>
  </r>
  <r>
    <n v="82001"/>
    <x v="0"/>
    <x v="0"/>
    <x v="0"/>
    <x v="0"/>
    <x v="11"/>
    <x v="143"/>
    <x v="0"/>
    <x v="0"/>
    <s v="Tesseramento"/>
    <x v="1"/>
    <x v="4"/>
    <x v="0"/>
    <m/>
  </r>
  <r>
    <n v="150483"/>
    <x v="0"/>
    <x v="0"/>
    <x v="0"/>
    <x v="0"/>
    <x v="11"/>
    <x v="143"/>
    <x v="0"/>
    <x v="0"/>
    <s v="Tesseramento"/>
    <x v="1"/>
    <x v="4"/>
    <x v="0"/>
    <m/>
  </r>
  <r>
    <n v="155409"/>
    <x v="0"/>
    <x v="0"/>
    <x v="0"/>
    <x v="0"/>
    <x v="11"/>
    <x v="143"/>
    <x v="0"/>
    <x v="0"/>
    <s v="Tesseramento"/>
    <x v="1"/>
    <x v="0"/>
    <x v="0"/>
    <m/>
  </r>
  <r>
    <n v="78048"/>
    <x v="0"/>
    <x v="0"/>
    <x v="0"/>
    <x v="0"/>
    <x v="11"/>
    <x v="143"/>
    <x v="0"/>
    <x v="0"/>
    <s v="Tesseramento"/>
    <x v="1"/>
    <x v="4"/>
    <x v="0"/>
    <m/>
  </r>
  <r>
    <n v="146491"/>
    <x v="1"/>
    <x v="0"/>
    <x v="0"/>
    <x v="0"/>
    <x v="11"/>
    <x v="143"/>
    <x v="0"/>
    <x v="0"/>
    <s v="Tesseramento"/>
    <x v="1"/>
    <x v="6"/>
    <x v="0"/>
    <m/>
  </r>
  <r>
    <n v="117542"/>
    <x v="0"/>
    <x v="0"/>
    <x v="0"/>
    <x v="0"/>
    <x v="11"/>
    <x v="143"/>
    <x v="0"/>
    <x v="0"/>
    <s v="Tesseramento"/>
    <x v="1"/>
    <x v="3"/>
    <x v="0"/>
    <m/>
  </r>
  <r>
    <n v="74038"/>
    <x v="0"/>
    <x v="0"/>
    <x v="0"/>
    <x v="1"/>
    <x v="11"/>
    <x v="143"/>
    <x v="0"/>
    <x v="0"/>
    <s v="Tesseramento"/>
    <x v="1"/>
    <x v="3"/>
    <x v="0"/>
    <m/>
  </r>
  <r>
    <n v="169046"/>
    <x v="0"/>
    <x v="0"/>
    <x v="0"/>
    <x v="0"/>
    <x v="11"/>
    <x v="143"/>
    <x v="0"/>
    <x v="0"/>
    <s v="Tesseramento"/>
    <x v="1"/>
    <x v="0"/>
    <x v="0"/>
    <m/>
  </r>
  <r>
    <n v="227204"/>
    <x v="1"/>
    <x v="0"/>
    <x v="0"/>
    <x v="0"/>
    <x v="11"/>
    <x v="143"/>
    <x v="0"/>
    <x v="0"/>
    <s v="Tesseramento"/>
    <x v="1"/>
    <x v="2"/>
    <x v="0"/>
    <m/>
  </r>
  <r>
    <n v="1359"/>
    <x v="0"/>
    <x v="0"/>
    <x v="0"/>
    <x v="0"/>
    <x v="11"/>
    <x v="143"/>
    <x v="0"/>
    <x v="0"/>
    <s v="Tesseramento"/>
    <x v="1"/>
    <x v="3"/>
    <x v="0"/>
    <m/>
  </r>
  <r>
    <n v="117543"/>
    <x v="0"/>
    <x v="0"/>
    <x v="0"/>
    <x v="0"/>
    <x v="11"/>
    <x v="143"/>
    <x v="0"/>
    <x v="0"/>
    <s v="Tesseramento"/>
    <x v="1"/>
    <x v="0"/>
    <x v="0"/>
    <m/>
  </r>
  <r>
    <n v="227205"/>
    <x v="0"/>
    <x v="0"/>
    <x v="0"/>
    <x v="1"/>
    <x v="11"/>
    <x v="143"/>
    <x v="0"/>
    <x v="1"/>
    <s v="Tesseramento"/>
    <x v="1"/>
    <x v="1"/>
    <x v="0"/>
    <m/>
  </r>
  <r>
    <n v="145836"/>
    <x v="0"/>
    <x v="0"/>
    <x v="0"/>
    <x v="0"/>
    <x v="11"/>
    <x v="143"/>
    <x v="0"/>
    <x v="1"/>
    <s v="Tesseramento"/>
    <x v="1"/>
    <x v="0"/>
    <x v="0"/>
    <m/>
  </r>
  <r>
    <n v="54114"/>
    <x v="0"/>
    <x v="0"/>
    <x v="0"/>
    <x v="0"/>
    <x v="11"/>
    <x v="143"/>
    <x v="0"/>
    <x v="1"/>
    <s v="Tesseramento"/>
    <x v="1"/>
    <x v="4"/>
    <x v="0"/>
    <m/>
  </r>
  <r>
    <n v="214969"/>
    <x v="0"/>
    <x v="0"/>
    <x v="0"/>
    <x v="0"/>
    <x v="1"/>
    <x v="1"/>
    <x v="0"/>
    <x v="1"/>
    <s v="Tesseramento"/>
    <x v="0"/>
    <x v="0"/>
    <x v="0"/>
    <m/>
  </r>
  <r>
    <n v="54113"/>
    <x v="0"/>
    <x v="0"/>
    <x v="0"/>
    <x v="0"/>
    <x v="11"/>
    <x v="143"/>
    <x v="0"/>
    <x v="0"/>
    <s v="Tesseramento"/>
    <x v="1"/>
    <x v="4"/>
    <x v="0"/>
    <m/>
  </r>
  <r>
    <n v="212804"/>
    <x v="0"/>
    <x v="0"/>
    <x v="0"/>
    <x v="1"/>
    <x v="11"/>
    <x v="143"/>
    <x v="0"/>
    <x v="0"/>
    <s v="Tesseramento"/>
    <x v="1"/>
    <x v="0"/>
    <x v="0"/>
    <m/>
  </r>
  <r>
    <n v="84685"/>
    <x v="0"/>
    <x v="0"/>
    <x v="0"/>
    <x v="1"/>
    <x v="11"/>
    <x v="143"/>
    <x v="0"/>
    <x v="1"/>
    <s v="Tesseramento"/>
    <x v="1"/>
    <x v="4"/>
    <x v="0"/>
    <m/>
  </r>
  <r>
    <n v="178881"/>
    <x v="0"/>
    <x v="0"/>
    <x v="0"/>
    <x v="0"/>
    <x v="11"/>
    <x v="143"/>
    <x v="0"/>
    <x v="0"/>
    <s v="Tesseramento"/>
    <x v="1"/>
    <x v="0"/>
    <x v="0"/>
    <m/>
  </r>
  <r>
    <n v="1387"/>
    <x v="0"/>
    <x v="0"/>
    <x v="0"/>
    <x v="0"/>
    <x v="11"/>
    <x v="143"/>
    <x v="0"/>
    <x v="0"/>
    <s v="Tesseramento"/>
    <x v="1"/>
    <x v="4"/>
    <x v="0"/>
    <m/>
  </r>
  <r>
    <n v="210064"/>
    <x v="0"/>
    <x v="0"/>
    <x v="0"/>
    <x v="1"/>
    <x v="11"/>
    <x v="143"/>
    <x v="0"/>
    <x v="1"/>
    <s v="Tesseramento"/>
    <x v="1"/>
    <x v="4"/>
    <x v="0"/>
    <m/>
  </r>
  <r>
    <n v="91781"/>
    <x v="0"/>
    <x v="0"/>
    <x v="0"/>
    <x v="0"/>
    <x v="11"/>
    <x v="143"/>
    <x v="0"/>
    <x v="0"/>
    <s v="Tesseramento"/>
    <x v="1"/>
    <x v="0"/>
    <x v="0"/>
    <m/>
  </r>
  <r>
    <n v="127499"/>
    <x v="0"/>
    <x v="0"/>
    <x v="0"/>
    <x v="0"/>
    <x v="11"/>
    <x v="143"/>
    <x v="0"/>
    <x v="0"/>
    <s v="Tesseramento"/>
    <x v="1"/>
    <x v="4"/>
    <x v="0"/>
    <m/>
  </r>
  <r>
    <n v="45463"/>
    <x v="0"/>
    <x v="0"/>
    <x v="0"/>
    <x v="0"/>
    <x v="11"/>
    <x v="143"/>
    <x v="0"/>
    <x v="0"/>
    <s v="Tesseramento"/>
    <x v="1"/>
    <x v="4"/>
    <x v="0"/>
    <m/>
  </r>
  <r>
    <n v="100731"/>
    <x v="0"/>
    <x v="0"/>
    <x v="0"/>
    <x v="1"/>
    <x v="11"/>
    <x v="143"/>
    <x v="0"/>
    <x v="1"/>
    <s v="Tesseramento"/>
    <x v="1"/>
    <x v="4"/>
    <x v="0"/>
    <m/>
  </r>
  <r>
    <n v="232629"/>
    <x v="0"/>
    <x v="0"/>
    <x v="0"/>
    <x v="1"/>
    <x v="11"/>
    <x v="143"/>
    <x v="0"/>
    <x v="0"/>
    <s v="Tesseramento"/>
    <x v="1"/>
    <x v="0"/>
    <x v="0"/>
    <m/>
  </r>
  <r>
    <n v="104857"/>
    <x v="0"/>
    <x v="0"/>
    <x v="0"/>
    <x v="0"/>
    <x v="11"/>
    <x v="143"/>
    <x v="0"/>
    <x v="0"/>
    <s v="Tesseramento"/>
    <x v="1"/>
    <x v="0"/>
    <x v="0"/>
    <m/>
  </r>
  <r>
    <n v="104858"/>
    <x v="0"/>
    <x v="0"/>
    <x v="0"/>
    <x v="0"/>
    <x v="11"/>
    <x v="143"/>
    <x v="0"/>
    <x v="0"/>
    <s v="Tesseramento"/>
    <x v="1"/>
    <x v="1"/>
    <x v="0"/>
    <m/>
  </r>
  <r>
    <n v="48052"/>
    <x v="0"/>
    <x v="0"/>
    <x v="0"/>
    <x v="1"/>
    <x v="11"/>
    <x v="143"/>
    <x v="0"/>
    <x v="1"/>
    <s v="Tesseramento"/>
    <x v="1"/>
    <x v="4"/>
    <x v="0"/>
    <m/>
  </r>
  <r>
    <n v="141428"/>
    <x v="0"/>
    <x v="0"/>
    <x v="0"/>
    <x v="0"/>
    <x v="11"/>
    <x v="143"/>
    <x v="0"/>
    <x v="0"/>
    <s v="Tesseramento"/>
    <x v="1"/>
    <x v="3"/>
    <x v="0"/>
    <m/>
  </r>
  <r>
    <n v="189103"/>
    <x v="0"/>
    <x v="0"/>
    <x v="0"/>
    <x v="0"/>
    <x v="11"/>
    <x v="143"/>
    <x v="0"/>
    <x v="0"/>
    <s v="Tesseramento"/>
    <x v="1"/>
    <x v="4"/>
    <x v="0"/>
    <m/>
  </r>
  <r>
    <n v="6296"/>
    <x v="0"/>
    <x v="0"/>
    <x v="0"/>
    <x v="0"/>
    <x v="11"/>
    <x v="143"/>
    <x v="0"/>
    <x v="0"/>
    <s v="Tesseramento"/>
    <x v="1"/>
    <x v="4"/>
    <x v="0"/>
    <m/>
  </r>
  <r>
    <n v="74042"/>
    <x v="0"/>
    <x v="0"/>
    <x v="0"/>
    <x v="0"/>
    <x v="11"/>
    <x v="143"/>
    <x v="0"/>
    <x v="0"/>
    <s v="Tesseramento"/>
    <x v="1"/>
    <x v="0"/>
    <x v="0"/>
    <m/>
  </r>
  <r>
    <n v="119935"/>
    <x v="0"/>
    <x v="0"/>
    <x v="0"/>
    <x v="0"/>
    <x v="11"/>
    <x v="143"/>
    <x v="0"/>
    <x v="0"/>
    <s v="Tesseramento"/>
    <x v="1"/>
    <x v="4"/>
    <x v="0"/>
    <m/>
  </r>
  <r>
    <n v="220965"/>
    <x v="0"/>
    <x v="0"/>
    <x v="0"/>
    <x v="1"/>
    <x v="11"/>
    <x v="143"/>
    <x v="0"/>
    <x v="0"/>
    <s v="Tesseramento"/>
    <x v="1"/>
    <x v="0"/>
    <x v="0"/>
    <m/>
  </r>
  <r>
    <n v="192080"/>
    <x v="0"/>
    <x v="0"/>
    <x v="0"/>
    <x v="0"/>
    <x v="11"/>
    <x v="143"/>
    <x v="0"/>
    <x v="0"/>
    <s v="Tesseramento"/>
    <x v="1"/>
    <x v="0"/>
    <x v="0"/>
    <m/>
  </r>
  <r>
    <n v="180172"/>
    <x v="0"/>
    <x v="0"/>
    <x v="0"/>
    <x v="1"/>
    <x v="11"/>
    <x v="143"/>
    <x v="0"/>
    <x v="1"/>
    <s v="Tesseramento"/>
    <x v="1"/>
    <x v="0"/>
    <x v="0"/>
    <m/>
  </r>
  <r>
    <n v="192081"/>
    <x v="1"/>
    <x v="0"/>
    <x v="0"/>
    <x v="0"/>
    <x v="11"/>
    <x v="143"/>
    <x v="0"/>
    <x v="1"/>
    <s v="Tesseramento"/>
    <x v="1"/>
    <x v="5"/>
    <x v="0"/>
    <s v="B"/>
  </r>
  <r>
    <n v="180173"/>
    <x v="1"/>
    <x v="0"/>
    <x v="0"/>
    <x v="0"/>
    <x v="11"/>
    <x v="143"/>
    <x v="0"/>
    <x v="1"/>
    <s v="Tesseramento"/>
    <x v="1"/>
    <x v="7"/>
    <x v="0"/>
    <m/>
  </r>
  <r>
    <n v="104859"/>
    <x v="0"/>
    <x v="0"/>
    <x v="0"/>
    <x v="0"/>
    <x v="11"/>
    <x v="143"/>
    <x v="0"/>
    <x v="0"/>
    <s v="Tesseramento"/>
    <x v="1"/>
    <x v="0"/>
    <x v="0"/>
    <m/>
  </r>
  <r>
    <n v="122512"/>
    <x v="0"/>
    <x v="0"/>
    <x v="0"/>
    <x v="0"/>
    <x v="11"/>
    <x v="143"/>
    <x v="0"/>
    <x v="0"/>
    <s v="Tesseramento"/>
    <x v="1"/>
    <x v="0"/>
    <x v="0"/>
    <m/>
  </r>
  <r>
    <n v="32387"/>
    <x v="0"/>
    <x v="0"/>
    <x v="0"/>
    <x v="0"/>
    <x v="11"/>
    <x v="143"/>
    <x v="0"/>
    <x v="0"/>
    <s v="Tesseramento"/>
    <x v="1"/>
    <x v="4"/>
    <x v="0"/>
    <m/>
  </r>
  <r>
    <n v="25865"/>
    <x v="0"/>
    <x v="0"/>
    <x v="0"/>
    <x v="0"/>
    <x v="11"/>
    <x v="143"/>
    <x v="0"/>
    <x v="1"/>
    <s v="Tesseramento"/>
    <x v="1"/>
    <x v="3"/>
    <x v="0"/>
    <m/>
  </r>
  <r>
    <n v="139540"/>
    <x v="0"/>
    <x v="0"/>
    <x v="0"/>
    <x v="0"/>
    <x v="11"/>
    <x v="143"/>
    <x v="0"/>
    <x v="0"/>
    <s v="Tesseramento"/>
    <x v="1"/>
    <x v="4"/>
    <x v="0"/>
    <m/>
  </r>
  <r>
    <n v="162217"/>
    <x v="0"/>
    <x v="0"/>
    <x v="0"/>
    <x v="1"/>
    <x v="11"/>
    <x v="143"/>
    <x v="0"/>
    <x v="0"/>
    <s v="Tesseramento"/>
    <x v="1"/>
    <x v="3"/>
    <x v="0"/>
    <m/>
  </r>
  <r>
    <n v="181680"/>
    <x v="0"/>
    <x v="0"/>
    <x v="0"/>
    <x v="1"/>
    <x v="11"/>
    <x v="143"/>
    <x v="0"/>
    <x v="0"/>
    <s v="Tesseramento"/>
    <x v="1"/>
    <x v="4"/>
    <x v="0"/>
    <m/>
  </r>
  <r>
    <n v="144770"/>
    <x v="0"/>
    <x v="0"/>
    <x v="0"/>
    <x v="1"/>
    <x v="11"/>
    <x v="143"/>
    <x v="0"/>
    <x v="0"/>
    <s v="Tesseramento"/>
    <x v="1"/>
    <x v="4"/>
    <x v="0"/>
    <m/>
  </r>
  <r>
    <n v="29697"/>
    <x v="0"/>
    <x v="0"/>
    <x v="0"/>
    <x v="0"/>
    <x v="11"/>
    <x v="143"/>
    <x v="0"/>
    <x v="0"/>
    <s v="Tesseramento"/>
    <x v="1"/>
    <x v="0"/>
    <x v="0"/>
    <m/>
  </r>
  <r>
    <n v="67677"/>
    <x v="0"/>
    <x v="0"/>
    <x v="0"/>
    <x v="0"/>
    <x v="11"/>
    <x v="143"/>
    <x v="0"/>
    <x v="1"/>
    <s v="Tesseramento"/>
    <x v="1"/>
    <x v="4"/>
    <x v="0"/>
    <m/>
  </r>
  <r>
    <n v="97895"/>
    <x v="0"/>
    <x v="0"/>
    <x v="0"/>
    <x v="0"/>
    <x v="11"/>
    <x v="143"/>
    <x v="0"/>
    <x v="0"/>
    <s v="Tesseramento"/>
    <x v="1"/>
    <x v="4"/>
    <x v="0"/>
    <m/>
  </r>
  <r>
    <n v="227198"/>
    <x v="0"/>
    <x v="0"/>
    <x v="0"/>
    <x v="0"/>
    <x v="11"/>
    <x v="143"/>
    <x v="0"/>
    <x v="1"/>
    <s v="Tesseramento"/>
    <x v="1"/>
    <x v="3"/>
    <x v="0"/>
    <m/>
  </r>
  <r>
    <n v="110163"/>
    <x v="0"/>
    <x v="0"/>
    <x v="0"/>
    <x v="0"/>
    <x v="11"/>
    <x v="143"/>
    <x v="0"/>
    <x v="0"/>
    <s v="Tesseramento"/>
    <x v="1"/>
    <x v="3"/>
    <x v="0"/>
    <m/>
  </r>
  <r>
    <n v="193400"/>
    <x v="0"/>
    <x v="0"/>
    <x v="0"/>
    <x v="1"/>
    <x v="11"/>
    <x v="143"/>
    <x v="0"/>
    <x v="0"/>
    <s v="Tesseramento"/>
    <x v="1"/>
    <x v="0"/>
    <x v="0"/>
    <m/>
  </r>
  <r>
    <n v="119241"/>
    <x v="0"/>
    <x v="0"/>
    <x v="0"/>
    <x v="2"/>
    <x v="11"/>
    <x v="143"/>
    <x v="0"/>
    <x v="0"/>
    <s v="Tesseramento"/>
    <x v="1"/>
    <x v="4"/>
    <x v="0"/>
    <m/>
  </r>
  <r>
    <n v="218044"/>
    <x v="0"/>
    <x v="0"/>
    <x v="0"/>
    <x v="0"/>
    <x v="11"/>
    <x v="143"/>
    <x v="0"/>
    <x v="0"/>
    <s v="Tesseramento"/>
    <x v="1"/>
    <x v="4"/>
    <x v="0"/>
    <m/>
  </r>
  <r>
    <n v="87633"/>
    <x v="0"/>
    <x v="0"/>
    <x v="0"/>
    <x v="0"/>
    <x v="11"/>
    <x v="143"/>
    <x v="0"/>
    <x v="0"/>
    <s v="Tesseramento"/>
    <x v="1"/>
    <x v="4"/>
    <x v="0"/>
    <m/>
  </r>
  <r>
    <n v="92802"/>
    <x v="0"/>
    <x v="0"/>
    <x v="0"/>
    <x v="1"/>
    <x v="11"/>
    <x v="143"/>
    <x v="0"/>
    <x v="1"/>
    <s v="Tesseramento"/>
    <x v="1"/>
    <x v="4"/>
    <x v="0"/>
    <m/>
  </r>
  <r>
    <n v="217412"/>
    <x v="1"/>
    <x v="0"/>
    <x v="0"/>
    <x v="1"/>
    <x v="11"/>
    <x v="143"/>
    <x v="0"/>
    <x v="0"/>
    <s v="Tesseramento"/>
    <x v="1"/>
    <x v="5"/>
    <x v="0"/>
    <m/>
  </r>
  <r>
    <n v="212805"/>
    <x v="0"/>
    <x v="0"/>
    <x v="0"/>
    <x v="1"/>
    <x v="11"/>
    <x v="143"/>
    <x v="0"/>
    <x v="0"/>
    <s v="Tesseramento"/>
    <x v="1"/>
    <x v="0"/>
    <x v="0"/>
    <m/>
  </r>
  <r>
    <n v="62210"/>
    <x v="0"/>
    <x v="0"/>
    <x v="0"/>
    <x v="0"/>
    <x v="11"/>
    <x v="143"/>
    <x v="0"/>
    <x v="0"/>
    <s v="Tesseramento"/>
    <x v="1"/>
    <x v="4"/>
    <x v="0"/>
    <m/>
  </r>
  <r>
    <n v="69860"/>
    <x v="0"/>
    <x v="0"/>
    <x v="0"/>
    <x v="0"/>
    <x v="11"/>
    <x v="143"/>
    <x v="0"/>
    <x v="0"/>
    <s v="Tesseramento"/>
    <x v="1"/>
    <x v="4"/>
    <x v="0"/>
    <m/>
  </r>
  <r>
    <n v="204698"/>
    <x v="0"/>
    <x v="0"/>
    <x v="0"/>
    <x v="0"/>
    <x v="11"/>
    <x v="143"/>
    <x v="0"/>
    <x v="0"/>
    <s v="Tesseramento"/>
    <x v="1"/>
    <x v="0"/>
    <x v="0"/>
    <m/>
  </r>
  <r>
    <n v="88803"/>
    <x v="0"/>
    <x v="0"/>
    <x v="0"/>
    <x v="0"/>
    <x v="11"/>
    <x v="143"/>
    <x v="0"/>
    <x v="0"/>
    <s v="Tesseramento"/>
    <x v="1"/>
    <x v="4"/>
    <x v="0"/>
    <m/>
  </r>
  <r>
    <n v="143593"/>
    <x v="0"/>
    <x v="0"/>
    <x v="0"/>
    <x v="0"/>
    <x v="11"/>
    <x v="143"/>
    <x v="0"/>
    <x v="0"/>
    <s v="Tesseramento"/>
    <x v="1"/>
    <x v="1"/>
    <x v="0"/>
    <m/>
  </r>
  <r>
    <n v="151739"/>
    <x v="0"/>
    <x v="0"/>
    <x v="0"/>
    <x v="1"/>
    <x v="11"/>
    <x v="143"/>
    <x v="0"/>
    <x v="1"/>
    <s v="Tesseramento"/>
    <x v="1"/>
    <x v="4"/>
    <x v="0"/>
    <m/>
  </r>
  <r>
    <n v="138174"/>
    <x v="0"/>
    <x v="0"/>
    <x v="0"/>
    <x v="1"/>
    <x v="11"/>
    <x v="143"/>
    <x v="0"/>
    <x v="0"/>
    <s v="Tesseramento"/>
    <x v="1"/>
    <x v="4"/>
    <x v="0"/>
    <m/>
  </r>
  <r>
    <n v="47029"/>
    <x v="0"/>
    <x v="0"/>
    <x v="0"/>
    <x v="0"/>
    <x v="11"/>
    <x v="143"/>
    <x v="0"/>
    <x v="1"/>
    <s v="Tesseramento"/>
    <x v="1"/>
    <x v="4"/>
    <x v="0"/>
    <m/>
  </r>
  <r>
    <n v="100733"/>
    <x v="0"/>
    <x v="0"/>
    <x v="0"/>
    <x v="1"/>
    <x v="11"/>
    <x v="143"/>
    <x v="0"/>
    <x v="0"/>
    <s v="Tesseramento"/>
    <x v="1"/>
    <x v="4"/>
    <x v="0"/>
    <m/>
  </r>
  <r>
    <n v="6332"/>
    <x v="0"/>
    <x v="0"/>
    <x v="0"/>
    <x v="0"/>
    <x v="11"/>
    <x v="143"/>
    <x v="0"/>
    <x v="0"/>
    <s v="Tesseramento"/>
    <x v="1"/>
    <x v="4"/>
    <x v="0"/>
    <m/>
  </r>
  <r>
    <n v="117549"/>
    <x v="0"/>
    <x v="0"/>
    <x v="0"/>
    <x v="0"/>
    <x v="11"/>
    <x v="143"/>
    <x v="0"/>
    <x v="1"/>
    <s v="Tesseramento"/>
    <x v="1"/>
    <x v="0"/>
    <x v="0"/>
    <m/>
  </r>
  <r>
    <n v="67679"/>
    <x v="0"/>
    <x v="0"/>
    <x v="0"/>
    <x v="0"/>
    <x v="11"/>
    <x v="143"/>
    <x v="0"/>
    <x v="0"/>
    <s v="Tesseramento"/>
    <x v="1"/>
    <x v="4"/>
    <x v="0"/>
    <m/>
  </r>
  <r>
    <n v="227215"/>
    <x v="0"/>
    <x v="0"/>
    <x v="0"/>
    <x v="0"/>
    <x v="11"/>
    <x v="143"/>
    <x v="0"/>
    <x v="0"/>
    <s v="Tesseramento"/>
    <x v="1"/>
    <x v="3"/>
    <x v="0"/>
    <m/>
  </r>
  <r>
    <n v="117550"/>
    <x v="0"/>
    <x v="0"/>
    <x v="0"/>
    <x v="0"/>
    <x v="11"/>
    <x v="143"/>
    <x v="0"/>
    <x v="0"/>
    <s v="Tesseramento"/>
    <x v="1"/>
    <x v="4"/>
    <x v="0"/>
    <m/>
  </r>
  <r>
    <n v="71159"/>
    <x v="0"/>
    <x v="0"/>
    <x v="0"/>
    <x v="0"/>
    <x v="11"/>
    <x v="143"/>
    <x v="0"/>
    <x v="0"/>
    <s v="Tesseramento"/>
    <x v="1"/>
    <x v="0"/>
    <x v="0"/>
    <m/>
  </r>
  <r>
    <n v="119243"/>
    <x v="0"/>
    <x v="0"/>
    <x v="0"/>
    <x v="1"/>
    <x v="11"/>
    <x v="143"/>
    <x v="0"/>
    <x v="0"/>
    <s v="Tesseramento"/>
    <x v="1"/>
    <x v="4"/>
    <x v="0"/>
    <m/>
  </r>
  <r>
    <n v="128981"/>
    <x v="0"/>
    <x v="0"/>
    <x v="0"/>
    <x v="0"/>
    <x v="11"/>
    <x v="143"/>
    <x v="0"/>
    <x v="0"/>
    <s v="Tesseramento"/>
    <x v="1"/>
    <x v="4"/>
    <x v="0"/>
    <m/>
  </r>
  <r>
    <n v="131344"/>
    <x v="0"/>
    <x v="0"/>
    <x v="0"/>
    <x v="0"/>
    <x v="11"/>
    <x v="143"/>
    <x v="0"/>
    <x v="0"/>
    <s v="Tesseramento"/>
    <x v="1"/>
    <x v="0"/>
    <x v="0"/>
    <m/>
  </r>
  <r>
    <n v="73695"/>
    <x v="0"/>
    <x v="0"/>
    <x v="0"/>
    <x v="0"/>
    <x v="11"/>
    <x v="143"/>
    <x v="0"/>
    <x v="0"/>
    <s v="Tesseramento"/>
    <x v="1"/>
    <x v="0"/>
    <x v="0"/>
    <m/>
  </r>
  <r>
    <n v="33392"/>
    <x v="0"/>
    <x v="0"/>
    <x v="0"/>
    <x v="0"/>
    <x v="11"/>
    <x v="143"/>
    <x v="0"/>
    <x v="0"/>
    <s v="Tesseramento"/>
    <x v="1"/>
    <x v="4"/>
    <x v="0"/>
    <m/>
  </r>
  <r>
    <n v="205517"/>
    <x v="0"/>
    <x v="0"/>
    <x v="0"/>
    <x v="0"/>
    <x v="11"/>
    <x v="143"/>
    <x v="0"/>
    <x v="0"/>
    <s v="Tesseramento"/>
    <x v="1"/>
    <x v="0"/>
    <x v="0"/>
    <m/>
  </r>
  <r>
    <n v="9673"/>
    <x v="0"/>
    <x v="0"/>
    <x v="0"/>
    <x v="0"/>
    <x v="11"/>
    <x v="143"/>
    <x v="0"/>
    <x v="1"/>
    <s v="Tesseramento"/>
    <x v="1"/>
    <x v="4"/>
    <x v="0"/>
    <m/>
  </r>
  <r>
    <n v="220968"/>
    <x v="0"/>
    <x v="0"/>
    <x v="0"/>
    <x v="1"/>
    <x v="11"/>
    <x v="143"/>
    <x v="0"/>
    <x v="1"/>
    <s v="Tesseramento"/>
    <x v="1"/>
    <x v="0"/>
    <x v="0"/>
    <m/>
  </r>
  <r>
    <n v="144240"/>
    <x v="0"/>
    <x v="0"/>
    <x v="0"/>
    <x v="0"/>
    <x v="11"/>
    <x v="143"/>
    <x v="0"/>
    <x v="0"/>
    <s v="Tesseramento"/>
    <x v="1"/>
    <x v="4"/>
    <x v="0"/>
    <m/>
  </r>
  <r>
    <n v="176700"/>
    <x v="0"/>
    <x v="0"/>
    <x v="0"/>
    <x v="0"/>
    <x v="11"/>
    <x v="143"/>
    <x v="0"/>
    <x v="0"/>
    <s v="Tesseramento"/>
    <x v="1"/>
    <x v="3"/>
    <x v="0"/>
    <m/>
  </r>
  <r>
    <n v="220753"/>
    <x v="0"/>
    <x v="0"/>
    <x v="0"/>
    <x v="1"/>
    <x v="11"/>
    <x v="143"/>
    <x v="0"/>
    <x v="1"/>
    <s v="Tesseramento"/>
    <x v="1"/>
    <x v="3"/>
    <x v="0"/>
    <m/>
  </r>
  <r>
    <n v="166435"/>
    <x v="0"/>
    <x v="0"/>
    <x v="0"/>
    <x v="0"/>
    <x v="11"/>
    <x v="143"/>
    <x v="0"/>
    <x v="0"/>
    <s v="Tesseramento"/>
    <x v="1"/>
    <x v="4"/>
    <x v="0"/>
    <m/>
  </r>
  <r>
    <n v="200251"/>
    <x v="0"/>
    <x v="0"/>
    <x v="0"/>
    <x v="1"/>
    <x v="11"/>
    <x v="143"/>
    <x v="0"/>
    <x v="0"/>
    <s v="Tesseramento"/>
    <x v="1"/>
    <x v="3"/>
    <x v="0"/>
    <m/>
  </r>
  <r>
    <n v="56486"/>
    <x v="0"/>
    <x v="0"/>
    <x v="0"/>
    <x v="0"/>
    <x v="11"/>
    <x v="143"/>
    <x v="0"/>
    <x v="1"/>
    <s v="Tesseramento"/>
    <x v="1"/>
    <x v="4"/>
    <x v="0"/>
    <m/>
  </r>
  <r>
    <n v="21570"/>
    <x v="0"/>
    <x v="0"/>
    <x v="0"/>
    <x v="0"/>
    <x v="11"/>
    <x v="143"/>
    <x v="0"/>
    <x v="0"/>
    <s v="Tesseramento"/>
    <x v="1"/>
    <x v="3"/>
    <x v="0"/>
    <m/>
  </r>
  <r>
    <n v="163553"/>
    <x v="0"/>
    <x v="0"/>
    <x v="0"/>
    <x v="0"/>
    <x v="11"/>
    <x v="143"/>
    <x v="0"/>
    <x v="0"/>
    <s v="Tesseramento"/>
    <x v="1"/>
    <x v="3"/>
    <x v="0"/>
    <m/>
  </r>
  <r>
    <n v="139550"/>
    <x v="0"/>
    <x v="0"/>
    <x v="0"/>
    <x v="0"/>
    <x v="11"/>
    <x v="143"/>
    <x v="0"/>
    <x v="0"/>
    <s v="Tesseramento"/>
    <x v="1"/>
    <x v="4"/>
    <x v="0"/>
    <m/>
  </r>
  <r>
    <n v="11228"/>
    <x v="0"/>
    <x v="0"/>
    <x v="0"/>
    <x v="0"/>
    <x v="11"/>
    <x v="143"/>
    <x v="0"/>
    <x v="1"/>
    <s v="Tesseramento"/>
    <x v="1"/>
    <x v="4"/>
    <x v="0"/>
    <m/>
  </r>
  <r>
    <n v="227216"/>
    <x v="0"/>
    <x v="0"/>
    <x v="0"/>
    <x v="2"/>
    <x v="11"/>
    <x v="143"/>
    <x v="0"/>
    <x v="0"/>
    <s v="Tesseramento"/>
    <x v="1"/>
    <x v="3"/>
    <x v="0"/>
    <m/>
  </r>
  <r>
    <n v="69125"/>
    <x v="0"/>
    <x v="0"/>
    <x v="0"/>
    <x v="0"/>
    <x v="11"/>
    <x v="143"/>
    <x v="0"/>
    <x v="0"/>
    <s v="Tesseramento"/>
    <x v="1"/>
    <x v="3"/>
    <x v="0"/>
    <m/>
  </r>
  <r>
    <n v="217971"/>
    <x v="0"/>
    <x v="0"/>
    <x v="0"/>
    <x v="0"/>
    <x v="11"/>
    <x v="143"/>
    <x v="0"/>
    <x v="0"/>
    <s v="Tesseramento"/>
    <x v="1"/>
    <x v="3"/>
    <x v="0"/>
    <m/>
  </r>
  <r>
    <n v="74055"/>
    <x v="0"/>
    <x v="0"/>
    <x v="0"/>
    <x v="0"/>
    <x v="11"/>
    <x v="143"/>
    <x v="0"/>
    <x v="0"/>
    <s v="Tesseramento"/>
    <x v="1"/>
    <x v="4"/>
    <x v="0"/>
    <m/>
  </r>
  <r>
    <n v="177174"/>
    <x v="0"/>
    <x v="0"/>
    <x v="0"/>
    <x v="1"/>
    <x v="11"/>
    <x v="143"/>
    <x v="0"/>
    <x v="0"/>
    <s v="Tesseramento"/>
    <x v="1"/>
    <x v="4"/>
    <x v="0"/>
    <m/>
  </r>
  <r>
    <n v="152592"/>
    <x v="0"/>
    <x v="0"/>
    <x v="0"/>
    <x v="0"/>
    <x v="11"/>
    <x v="143"/>
    <x v="0"/>
    <x v="1"/>
    <s v="Tesseramento"/>
    <x v="1"/>
    <x v="4"/>
    <x v="0"/>
    <m/>
  </r>
  <r>
    <n v="169361"/>
    <x v="0"/>
    <x v="0"/>
    <x v="0"/>
    <x v="0"/>
    <x v="11"/>
    <x v="143"/>
    <x v="0"/>
    <x v="1"/>
    <s v="Tesseramento"/>
    <x v="1"/>
    <x v="0"/>
    <x v="0"/>
    <m/>
  </r>
  <r>
    <n v="139551"/>
    <x v="0"/>
    <x v="0"/>
    <x v="0"/>
    <x v="0"/>
    <x v="11"/>
    <x v="143"/>
    <x v="0"/>
    <x v="0"/>
    <s v="Tesseramento"/>
    <x v="1"/>
    <x v="4"/>
    <x v="0"/>
    <m/>
  </r>
  <r>
    <n v="232631"/>
    <x v="0"/>
    <x v="0"/>
    <x v="0"/>
    <x v="1"/>
    <x v="11"/>
    <x v="143"/>
    <x v="0"/>
    <x v="0"/>
    <s v="Tesseramento"/>
    <x v="1"/>
    <x v="0"/>
    <x v="0"/>
    <m/>
  </r>
  <r>
    <n v="144241"/>
    <x v="0"/>
    <x v="0"/>
    <x v="0"/>
    <x v="0"/>
    <x v="11"/>
    <x v="143"/>
    <x v="0"/>
    <x v="1"/>
    <s v="Tesseramento"/>
    <x v="1"/>
    <x v="4"/>
    <x v="0"/>
    <m/>
  </r>
  <r>
    <n v="33904"/>
    <x v="0"/>
    <x v="0"/>
    <x v="0"/>
    <x v="0"/>
    <x v="11"/>
    <x v="143"/>
    <x v="0"/>
    <x v="0"/>
    <s v="Tesseramento"/>
    <x v="1"/>
    <x v="4"/>
    <x v="0"/>
    <m/>
  </r>
  <r>
    <n v="182578"/>
    <x v="1"/>
    <x v="0"/>
    <x v="0"/>
    <x v="1"/>
    <x v="11"/>
    <x v="143"/>
    <x v="0"/>
    <x v="0"/>
    <s v="Tesseramento"/>
    <x v="1"/>
    <x v="7"/>
    <x v="0"/>
    <m/>
  </r>
  <r>
    <n v="192085"/>
    <x v="0"/>
    <x v="0"/>
    <x v="0"/>
    <x v="0"/>
    <x v="11"/>
    <x v="143"/>
    <x v="0"/>
    <x v="0"/>
    <s v="Tesseramento"/>
    <x v="1"/>
    <x v="4"/>
    <x v="0"/>
    <m/>
  </r>
  <r>
    <n v="139552"/>
    <x v="0"/>
    <x v="0"/>
    <x v="0"/>
    <x v="0"/>
    <x v="11"/>
    <x v="143"/>
    <x v="0"/>
    <x v="0"/>
    <s v="Tesseramento"/>
    <x v="1"/>
    <x v="0"/>
    <x v="0"/>
    <m/>
  </r>
  <r>
    <n v="173040"/>
    <x v="0"/>
    <x v="0"/>
    <x v="0"/>
    <x v="0"/>
    <x v="11"/>
    <x v="143"/>
    <x v="0"/>
    <x v="0"/>
    <s v="Tesseramento"/>
    <x v="1"/>
    <x v="0"/>
    <x v="0"/>
    <m/>
  </r>
  <r>
    <n v="188260"/>
    <x v="0"/>
    <x v="0"/>
    <x v="0"/>
    <x v="0"/>
    <x v="11"/>
    <x v="143"/>
    <x v="0"/>
    <x v="0"/>
    <s v="Tesseramento"/>
    <x v="1"/>
    <x v="0"/>
    <x v="0"/>
    <m/>
  </r>
  <r>
    <n v="134059"/>
    <x v="0"/>
    <x v="0"/>
    <x v="0"/>
    <x v="0"/>
    <x v="11"/>
    <x v="143"/>
    <x v="0"/>
    <x v="0"/>
    <s v="Tesseramento"/>
    <x v="1"/>
    <x v="0"/>
    <x v="0"/>
    <m/>
  </r>
  <r>
    <n v="97901"/>
    <x v="0"/>
    <x v="0"/>
    <x v="0"/>
    <x v="0"/>
    <x v="11"/>
    <x v="143"/>
    <x v="0"/>
    <x v="0"/>
    <s v="Tesseramento"/>
    <x v="1"/>
    <x v="4"/>
    <x v="0"/>
    <m/>
  </r>
  <r>
    <n v="154539"/>
    <x v="0"/>
    <x v="0"/>
    <x v="0"/>
    <x v="1"/>
    <x v="11"/>
    <x v="143"/>
    <x v="0"/>
    <x v="0"/>
    <s v="Tesseramento"/>
    <x v="1"/>
    <x v="4"/>
    <x v="0"/>
    <m/>
  </r>
  <r>
    <n v="216766"/>
    <x v="0"/>
    <x v="0"/>
    <x v="0"/>
    <x v="1"/>
    <x v="11"/>
    <x v="143"/>
    <x v="0"/>
    <x v="0"/>
    <s v="Tesseramento"/>
    <x v="1"/>
    <x v="1"/>
    <x v="0"/>
    <m/>
  </r>
  <r>
    <n v="33548"/>
    <x v="0"/>
    <x v="0"/>
    <x v="0"/>
    <x v="0"/>
    <x v="11"/>
    <x v="143"/>
    <x v="0"/>
    <x v="0"/>
    <s v="Tesseramento"/>
    <x v="1"/>
    <x v="0"/>
    <x v="0"/>
    <m/>
  </r>
  <r>
    <n v="123552"/>
    <x v="0"/>
    <x v="0"/>
    <x v="0"/>
    <x v="0"/>
    <x v="11"/>
    <x v="143"/>
    <x v="0"/>
    <x v="0"/>
    <s v="Tesseramento"/>
    <x v="1"/>
    <x v="3"/>
    <x v="0"/>
    <m/>
  </r>
  <r>
    <n v="33909"/>
    <x v="0"/>
    <x v="0"/>
    <x v="0"/>
    <x v="0"/>
    <x v="11"/>
    <x v="143"/>
    <x v="0"/>
    <x v="0"/>
    <s v="Tesseramento"/>
    <x v="1"/>
    <x v="4"/>
    <x v="0"/>
    <m/>
  </r>
  <r>
    <n v="59322"/>
    <x v="0"/>
    <x v="0"/>
    <x v="0"/>
    <x v="0"/>
    <x v="11"/>
    <x v="143"/>
    <x v="0"/>
    <x v="1"/>
    <s v="Tesseramento"/>
    <x v="1"/>
    <x v="4"/>
    <x v="0"/>
    <m/>
  </r>
  <r>
    <n v="192087"/>
    <x v="0"/>
    <x v="0"/>
    <x v="0"/>
    <x v="0"/>
    <x v="11"/>
    <x v="143"/>
    <x v="0"/>
    <x v="0"/>
    <s v="Tesseramento"/>
    <x v="1"/>
    <x v="3"/>
    <x v="0"/>
    <m/>
  </r>
  <r>
    <n v="11241"/>
    <x v="0"/>
    <x v="0"/>
    <x v="0"/>
    <x v="0"/>
    <x v="11"/>
    <x v="143"/>
    <x v="0"/>
    <x v="1"/>
    <s v="Tesseramento"/>
    <x v="1"/>
    <x v="4"/>
    <x v="0"/>
    <m/>
  </r>
  <r>
    <n v="45452"/>
    <x v="0"/>
    <x v="0"/>
    <x v="0"/>
    <x v="0"/>
    <x v="11"/>
    <x v="143"/>
    <x v="0"/>
    <x v="1"/>
    <s v="Tesseramento"/>
    <x v="1"/>
    <x v="4"/>
    <x v="0"/>
    <m/>
  </r>
  <r>
    <n v="141429"/>
    <x v="0"/>
    <x v="0"/>
    <x v="0"/>
    <x v="1"/>
    <x v="11"/>
    <x v="143"/>
    <x v="0"/>
    <x v="0"/>
    <s v="Tesseramento"/>
    <x v="1"/>
    <x v="0"/>
    <x v="0"/>
    <m/>
  </r>
  <r>
    <n v="167164"/>
    <x v="0"/>
    <x v="0"/>
    <x v="0"/>
    <x v="1"/>
    <x v="11"/>
    <x v="143"/>
    <x v="0"/>
    <x v="0"/>
    <s v="Tesseramento"/>
    <x v="1"/>
    <x v="0"/>
    <x v="0"/>
    <m/>
  </r>
  <r>
    <n v="25866"/>
    <x v="0"/>
    <x v="0"/>
    <x v="0"/>
    <x v="0"/>
    <x v="11"/>
    <x v="143"/>
    <x v="0"/>
    <x v="0"/>
    <s v="Tesseramento"/>
    <x v="1"/>
    <x v="4"/>
    <x v="0"/>
    <m/>
  </r>
  <r>
    <n v="84691"/>
    <x v="0"/>
    <x v="0"/>
    <x v="0"/>
    <x v="0"/>
    <x v="11"/>
    <x v="143"/>
    <x v="0"/>
    <x v="1"/>
    <s v="Tesseramento"/>
    <x v="1"/>
    <x v="3"/>
    <x v="0"/>
    <m/>
  </r>
  <r>
    <n v="127503"/>
    <x v="0"/>
    <x v="0"/>
    <x v="0"/>
    <x v="0"/>
    <x v="11"/>
    <x v="143"/>
    <x v="0"/>
    <x v="1"/>
    <s v="Tesseramento"/>
    <x v="1"/>
    <x v="0"/>
    <x v="0"/>
    <m/>
  </r>
  <r>
    <n v="45454"/>
    <x v="0"/>
    <x v="0"/>
    <x v="0"/>
    <x v="0"/>
    <x v="11"/>
    <x v="143"/>
    <x v="0"/>
    <x v="1"/>
    <s v="Tesseramento"/>
    <x v="1"/>
    <x v="4"/>
    <x v="0"/>
    <m/>
  </r>
  <r>
    <n v="71164"/>
    <x v="0"/>
    <x v="0"/>
    <x v="0"/>
    <x v="0"/>
    <x v="11"/>
    <x v="143"/>
    <x v="0"/>
    <x v="0"/>
    <s v="Tesseramento"/>
    <x v="1"/>
    <x v="4"/>
    <x v="0"/>
    <m/>
  </r>
  <r>
    <n v="224500"/>
    <x v="0"/>
    <x v="0"/>
    <x v="0"/>
    <x v="1"/>
    <x v="11"/>
    <x v="143"/>
    <x v="0"/>
    <x v="0"/>
    <s v="Tesseramento"/>
    <x v="1"/>
    <x v="3"/>
    <x v="0"/>
    <m/>
  </r>
  <r>
    <n v="87062"/>
    <x v="0"/>
    <x v="0"/>
    <x v="0"/>
    <x v="0"/>
    <x v="11"/>
    <x v="143"/>
    <x v="0"/>
    <x v="0"/>
    <s v="Tesseramento"/>
    <x v="1"/>
    <x v="3"/>
    <x v="0"/>
    <m/>
  </r>
  <r>
    <n v="29707"/>
    <x v="0"/>
    <x v="0"/>
    <x v="0"/>
    <x v="0"/>
    <x v="11"/>
    <x v="143"/>
    <x v="0"/>
    <x v="0"/>
    <s v="Tesseramento"/>
    <x v="1"/>
    <x v="4"/>
    <x v="0"/>
    <m/>
  </r>
  <r>
    <n v="37388"/>
    <x v="0"/>
    <x v="0"/>
    <x v="0"/>
    <x v="0"/>
    <x v="11"/>
    <x v="143"/>
    <x v="0"/>
    <x v="0"/>
    <s v="Tesseramento"/>
    <x v="1"/>
    <x v="4"/>
    <x v="0"/>
    <m/>
  </r>
  <r>
    <n v="84994"/>
    <x v="0"/>
    <x v="0"/>
    <x v="0"/>
    <x v="0"/>
    <x v="11"/>
    <x v="143"/>
    <x v="0"/>
    <x v="0"/>
    <s v="Tesseramento"/>
    <x v="1"/>
    <x v="3"/>
    <x v="0"/>
    <m/>
  </r>
  <r>
    <n v="56126"/>
    <x v="0"/>
    <x v="0"/>
    <x v="0"/>
    <x v="0"/>
    <x v="11"/>
    <x v="302"/>
    <x v="0"/>
    <x v="0"/>
    <s v="Tesseramento"/>
    <x v="1"/>
    <x v="4"/>
    <x v="0"/>
    <m/>
  </r>
  <r>
    <n v="56128"/>
    <x v="0"/>
    <x v="0"/>
    <x v="0"/>
    <x v="0"/>
    <x v="11"/>
    <x v="302"/>
    <x v="0"/>
    <x v="1"/>
    <s v="Tesseramento"/>
    <x v="1"/>
    <x v="4"/>
    <x v="0"/>
    <m/>
  </r>
  <r>
    <n v="179089"/>
    <x v="0"/>
    <x v="0"/>
    <x v="0"/>
    <x v="0"/>
    <x v="1"/>
    <x v="1"/>
    <x v="0"/>
    <x v="1"/>
    <s v="Tesseramento"/>
    <x v="0"/>
    <x v="4"/>
    <x v="0"/>
    <m/>
  </r>
  <r>
    <n v="234303"/>
    <x v="0"/>
    <x v="0"/>
    <x v="1"/>
    <x v="1"/>
    <x v="11"/>
    <x v="143"/>
    <x v="0"/>
    <x v="0"/>
    <s v="Tesseramento"/>
    <x v="1"/>
    <x v="4"/>
    <x v="0"/>
    <m/>
  </r>
  <r>
    <n v="234302"/>
    <x v="0"/>
    <x v="0"/>
    <x v="1"/>
    <x v="1"/>
    <x v="11"/>
    <x v="143"/>
    <x v="0"/>
    <x v="0"/>
    <s v="Tesseramento"/>
    <x v="1"/>
    <x v="1"/>
    <x v="0"/>
    <m/>
  </r>
  <r>
    <n v="95960"/>
    <x v="0"/>
    <x v="0"/>
    <x v="0"/>
    <x v="0"/>
    <x v="7"/>
    <x v="51"/>
    <x v="0"/>
    <x v="0"/>
    <s v="Tesseramento"/>
    <x v="1"/>
    <x v="3"/>
    <x v="0"/>
    <m/>
  </r>
  <r>
    <n v="181061"/>
    <x v="0"/>
    <x v="0"/>
    <x v="0"/>
    <x v="0"/>
    <x v="7"/>
    <x v="51"/>
    <x v="0"/>
    <x v="1"/>
    <s v="Tesseramento"/>
    <x v="1"/>
    <x v="3"/>
    <x v="0"/>
    <m/>
  </r>
  <r>
    <n v="234301"/>
    <x v="0"/>
    <x v="0"/>
    <x v="1"/>
    <x v="2"/>
    <x v="11"/>
    <x v="143"/>
    <x v="0"/>
    <x v="1"/>
    <s v="Tesseramento"/>
    <x v="1"/>
    <x v="4"/>
    <x v="0"/>
    <m/>
  </r>
  <r>
    <n v="65575"/>
    <x v="0"/>
    <x v="0"/>
    <x v="0"/>
    <x v="0"/>
    <x v="7"/>
    <x v="51"/>
    <x v="0"/>
    <x v="0"/>
    <s v="Tesseramento"/>
    <x v="1"/>
    <x v="3"/>
    <x v="0"/>
    <m/>
  </r>
  <r>
    <n v="234300"/>
    <x v="0"/>
    <x v="0"/>
    <x v="1"/>
    <x v="2"/>
    <x v="11"/>
    <x v="143"/>
    <x v="0"/>
    <x v="0"/>
    <s v="Tesseramento"/>
    <x v="1"/>
    <x v="4"/>
    <x v="0"/>
    <m/>
  </r>
  <r>
    <n v="115992"/>
    <x v="0"/>
    <x v="0"/>
    <x v="0"/>
    <x v="5"/>
    <x v="7"/>
    <x v="51"/>
    <x v="0"/>
    <x v="0"/>
    <s v="Tesseramento"/>
    <x v="1"/>
    <x v="0"/>
    <x v="0"/>
    <m/>
  </r>
  <r>
    <n v="194888"/>
    <x v="1"/>
    <x v="0"/>
    <x v="0"/>
    <x v="0"/>
    <x v="7"/>
    <x v="51"/>
    <x v="0"/>
    <x v="0"/>
    <s v="Tesseramento"/>
    <x v="1"/>
    <x v="5"/>
    <x v="0"/>
    <m/>
  </r>
  <r>
    <n v="119784"/>
    <x v="0"/>
    <x v="0"/>
    <x v="0"/>
    <x v="2"/>
    <x v="7"/>
    <x v="51"/>
    <x v="0"/>
    <x v="1"/>
    <s v="Tesseramento"/>
    <x v="1"/>
    <x v="3"/>
    <x v="0"/>
    <m/>
  </r>
  <r>
    <n v="106539"/>
    <x v="0"/>
    <x v="0"/>
    <x v="0"/>
    <x v="0"/>
    <x v="11"/>
    <x v="371"/>
    <x v="0"/>
    <x v="0"/>
    <s v="Tesseramento"/>
    <x v="1"/>
    <x v="3"/>
    <x v="0"/>
    <m/>
  </r>
  <r>
    <n v="192088"/>
    <x v="0"/>
    <x v="1"/>
    <x v="0"/>
    <x v="1"/>
    <x v="11"/>
    <x v="143"/>
    <x v="0"/>
    <x v="1"/>
    <s v="Tesseramento"/>
    <x v="1"/>
    <x v="0"/>
    <x v="0"/>
    <m/>
  </r>
  <r>
    <n v="168607"/>
    <x v="0"/>
    <x v="1"/>
    <x v="0"/>
    <x v="0"/>
    <x v="11"/>
    <x v="143"/>
    <x v="0"/>
    <x v="0"/>
    <s v="Tesseramento"/>
    <x v="1"/>
    <x v="0"/>
    <x v="0"/>
    <m/>
  </r>
  <r>
    <n v="222346"/>
    <x v="0"/>
    <x v="1"/>
    <x v="0"/>
    <x v="1"/>
    <x v="11"/>
    <x v="143"/>
    <x v="0"/>
    <x v="1"/>
    <s v="Tesseramento"/>
    <x v="1"/>
    <x v="0"/>
    <x v="0"/>
    <m/>
  </r>
  <r>
    <n v="200447"/>
    <x v="0"/>
    <x v="1"/>
    <x v="0"/>
    <x v="1"/>
    <x v="11"/>
    <x v="143"/>
    <x v="0"/>
    <x v="0"/>
    <s v="Tesseramento"/>
    <x v="1"/>
    <x v="1"/>
    <x v="0"/>
    <m/>
  </r>
  <r>
    <n v="234379"/>
    <x v="0"/>
    <x v="1"/>
    <x v="1"/>
    <x v="3"/>
    <x v="5"/>
    <x v="38"/>
    <x v="0"/>
    <x v="0"/>
    <s v="Tesseramento"/>
    <x v="1"/>
    <x v="1"/>
    <x v="0"/>
    <m/>
  </r>
  <r>
    <n v="151482"/>
    <x v="0"/>
    <x v="0"/>
    <x v="0"/>
    <x v="0"/>
    <x v="8"/>
    <x v="34"/>
    <x v="0"/>
    <x v="0"/>
    <s v="Tesseramento"/>
    <x v="1"/>
    <x v="0"/>
    <x v="0"/>
    <m/>
  </r>
  <r>
    <n v="215133"/>
    <x v="0"/>
    <x v="1"/>
    <x v="0"/>
    <x v="0"/>
    <x v="11"/>
    <x v="143"/>
    <x v="0"/>
    <x v="0"/>
    <s v="Tesseramento"/>
    <x v="1"/>
    <x v="1"/>
    <x v="0"/>
    <m/>
  </r>
  <r>
    <n v="219121"/>
    <x v="0"/>
    <x v="0"/>
    <x v="0"/>
    <x v="1"/>
    <x v="8"/>
    <x v="34"/>
    <x v="0"/>
    <x v="0"/>
    <s v="Tesseramento"/>
    <x v="1"/>
    <x v="3"/>
    <x v="0"/>
    <m/>
  </r>
  <r>
    <n v="203036"/>
    <x v="0"/>
    <x v="0"/>
    <x v="0"/>
    <x v="1"/>
    <x v="8"/>
    <x v="34"/>
    <x v="0"/>
    <x v="0"/>
    <s v="Tesseramento"/>
    <x v="1"/>
    <x v="0"/>
    <x v="0"/>
    <m/>
  </r>
  <r>
    <n v="234295"/>
    <x v="0"/>
    <x v="0"/>
    <x v="1"/>
    <x v="1"/>
    <x v="11"/>
    <x v="371"/>
    <x v="0"/>
    <x v="1"/>
    <s v="Tesseramento"/>
    <x v="1"/>
    <x v="0"/>
    <x v="0"/>
    <m/>
  </r>
  <r>
    <n v="234297"/>
    <x v="0"/>
    <x v="0"/>
    <x v="1"/>
    <x v="1"/>
    <x v="11"/>
    <x v="371"/>
    <x v="0"/>
    <x v="0"/>
    <s v="Tesseramento"/>
    <x v="1"/>
    <x v="0"/>
    <x v="0"/>
    <m/>
  </r>
  <r>
    <n v="108332"/>
    <x v="0"/>
    <x v="0"/>
    <x v="0"/>
    <x v="0"/>
    <x v="4"/>
    <x v="75"/>
    <x v="0"/>
    <x v="0"/>
    <s v="Tesseramento"/>
    <x v="0"/>
    <x v="0"/>
    <x v="0"/>
    <m/>
  </r>
  <r>
    <n v="180721"/>
    <x v="0"/>
    <x v="0"/>
    <x v="0"/>
    <x v="0"/>
    <x v="7"/>
    <x v="44"/>
    <x v="0"/>
    <x v="0"/>
    <s v="Tesseramento"/>
    <x v="1"/>
    <x v="1"/>
    <x v="0"/>
    <m/>
  </r>
  <r>
    <n v="156335"/>
    <x v="0"/>
    <x v="0"/>
    <x v="0"/>
    <x v="0"/>
    <x v="7"/>
    <x v="44"/>
    <x v="0"/>
    <x v="0"/>
    <s v="Tesseramento"/>
    <x v="1"/>
    <x v="4"/>
    <x v="0"/>
    <m/>
  </r>
  <r>
    <n v="155787"/>
    <x v="0"/>
    <x v="0"/>
    <x v="0"/>
    <x v="0"/>
    <x v="7"/>
    <x v="44"/>
    <x v="0"/>
    <x v="0"/>
    <s v="Tesseramento"/>
    <x v="1"/>
    <x v="0"/>
    <x v="0"/>
    <m/>
  </r>
  <r>
    <n v="209817"/>
    <x v="0"/>
    <x v="0"/>
    <x v="0"/>
    <x v="0"/>
    <x v="7"/>
    <x v="44"/>
    <x v="0"/>
    <x v="1"/>
    <s v="Tesseramento"/>
    <x v="1"/>
    <x v="0"/>
    <x v="0"/>
    <m/>
  </r>
  <r>
    <n v="186263"/>
    <x v="0"/>
    <x v="0"/>
    <x v="0"/>
    <x v="1"/>
    <x v="7"/>
    <x v="44"/>
    <x v="0"/>
    <x v="0"/>
    <s v="Tesseramento"/>
    <x v="1"/>
    <x v="0"/>
    <x v="0"/>
    <m/>
  </r>
  <r>
    <n v="219165"/>
    <x v="1"/>
    <x v="0"/>
    <x v="0"/>
    <x v="0"/>
    <x v="7"/>
    <x v="44"/>
    <x v="0"/>
    <x v="1"/>
    <s v="Tesseramento"/>
    <x v="1"/>
    <x v="5"/>
    <x v="0"/>
    <m/>
  </r>
  <r>
    <n v="155041"/>
    <x v="0"/>
    <x v="0"/>
    <x v="0"/>
    <x v="0"/>
    <x v="7"/>
    <x v="44"/>
    <x v="0"/>
    <x v="0"/>
    <s v="Tesseramento"/>
    <x v="1"/>
    <x v="0"/>
    <x v="0"/>
    <m/>
  </r>
  <r>
    <n v="28305"/>
    <x v="0"/>
    <x v="0"/>
    <x v="0"/>
    <x v="0"/>
    <x v="13"/>
    <x v="39"/>
    <x v="0"/>
    <x v="0"/>
    <s v="Tesseramento"/>
    <x v="0"/>
    <x v="3"/>
    <x v="0"/>
    <m/>
  </r>
  <r>
    <n v="132151"/>
    <x v="0"/>
    <x v="0"/>
    <x v="0"/>
    <x v="0"/>
    <x v="13"/>
    <x v="39"/>
    <x v="0"/>
    <x v="0"/>
    <s v="Tesseramento"/>
    <x v="0"/>
    <x v="1"/>
    <x v="0"/>
    <m/>
  </r>
  <r>
    <n v="124404"/>
    <x v="0"/>
    <x v="0"/>
    <x v="0"/>
    <x v="0"/>
    <x v="13"/>
    <x v="39"/>
    <x v="0"/>
    <x v="0"/>
    <s v="Tesseramento"/>
    <x v="0"/>
    <x v="0"/>
    <x v="0"/>
    <m/>
  </r>
  <r>
    <n v="106588"/>
    <x v="0"/>
    <x v="0"/>
    <x v="0"/>
    <x v="0"/>
    <x v="4"/>
    <x v="236"/>
    <x v="0"/>
    <x v="1"/>
    <s v="Tesseramento"/>
    <x v="1"/>
    <x v="4"/>
    <x v="0"/>
    <m/>
  </r>
  <r>
    <n v="28169"/>
    <x v="0"/>
    <x v="0"/>
    <x v="0"/>
    <x v="0"/>
    <x v="4"/>
    <x v="236"/>
    <x v="0"/>
    <x v="0"/>
    <s v="Tesseramento"/>
    <x v="1"/>
    <x v="0"/>
    <x v="0"/>
    <m/>
  </r>
  <r>
    <n v="176002"/>
    <x v="0"/>
    <x v="0"/>
    <x v="0"/>
    <x v="0"/>
    <x v="4"/>
    <x v="236"/>
    <x v="0"/>
    <x v="0"/>
    <s v="Tesseramento"/>
    <x v="1"/>
    <x v="4"/>
    <x v="0"/>
    <m/>
  </r>
  <r>
    <n v="134285"/>
    <x v="0"/>
    <x v="0"/>
    <x v="0"/>
    <x v="0"/>
    <x v="4"/>
    <x v="236"/>
    <x v="0"/>
    <x v="0"/>
    <s v="Tesseramento"/>
    <x v="1"/>
    <x v="4"/>
    <x v="0"/>
    <m/>
  </r>
  <r>
    <n v="62564"/>
    <x v="0"/>
    <x v="0"/>
    <x v="0"/>
    <x v="0"/>
    <x v="4"/>
    <x v="236"/>
    <x v="0"/>
    <x v="0"/>
    <s v="Tesseramento"/>
    <x v="1"/>
    <x v="4"/>
    <x v="0"/>
    <m/>
  </r>
  <r>
    <n v="89434"/>
    <x v="0"/>
    <x v="0"/>
    <x v="0"/>
    <x v="0"/>
    <x v="4"/>
    <x v="236"/>
    <x v="0"/>
    <x v="1"/>
    <s v="Tesseramento"/>
    <x v="1"/>
    <x v="4"/>
    <x v="0"/>
    <m/>
  </r>
  <r>
    <n v="82054"/>
    <x v="0"/>
    <x v="0"/>
    <x v="0"/>
    <x v="0"/>
    <x v="4"/>
    <x v="236"/>
    <x v="0"/>
    <x v="0"/>
    <s v="Tesseramento"/>
    <x v="1"/>
    <x v="4"/>
    <x v="0"/>
    <m/>
  </r>
  <r>
    <n v="82057"/>
    <x v="0"/>
    <x v="0"/>
    <x v="0"/>
    <x v="0"/>
    <x v="4"/>
    <x v="236"/>
    <x v="0"/>
    <x v="0"/>
    <s v="Tesseramento"/>
    <x v="1"/>
    <x v="4"/>
    <x v="0"/>
    <m/>
  </r>
  <r>
    <n v="91834"/>
    <x v="0"/>
    <x v="0"/>
    <x v="0"/>
    <x v="0"/>
    <x v="4"/>
    <x v="236"/>
    <x v="0"/>
    <x v="0"/>
    <s v="Tesseramento"/>
    <x v="1"/>
    <x v="0"/>
    <x v="0"/>
    <m/>
  </r>
  <r>
    <n v="89436"/>
    <x v="0"/>
    <x v="0"/>
    <x v="0"/>
    <x v="0"/>
    <x v="4"/>
    <x v="236"/>
    <x v="0"/>
    <x v="0"/>
    <s v="Tesseramento"/>
    <x v="1"/>
    <x v="3"/>
    <x v="0"/>
    <m/>
  </r>
  <r>
    <n v="170461"/>
    <x v="1"/>
    <x v="0"/>
    <x v="0"/>
    <x v="0"/>
    <x v="4"/>
    <x v="236"/>
    <x v="0"/>
    <x v="0"/>
    <s v="Tesseramento"/>
    <x v="1"/>
    <x v="7"/>
    <x v="0"/>
    <m/>
  </r>
  <r>
    <n v="14025"/>
    <x v="0"/>
    <x v="0"/>
    <x v="0"/>
    <x v="0"/>
    <x v="4"/>
    <x v="236"/>
    <x v="0"/>
    <x v="0"/>
    <s v="Tesseramento"/>
    <x v="1"/>
    <x v="4"/>
    <x v="0"/>
    <m/>
  </r>
  <r>
    <n v="164897"/>
    <x v="0"/>
    <x v="0"/>
    <x v="0"/>
    <x v="0"/>
    <x v="4"/>
    <x v="236"/>
    <x v="0"/>
    <x v="1"/>
    <s v="Tesseramento"/>
    <x v="1"/>
    <x v="3"/>
    <x v="0"/>
    <m/>
  </r>
  <r>
    <n v="186696"/>
    <x v="0"/>
    <x v="0"/>
    <x v="0"/>
    <x v="0"/>
    <x v="4"/>
    <x v="236"/>
    <x v="0"/>
    <x v="1"/>
    <s v="Tesseramento"/>
    <x v="1"/>
    <x v="3"/>
    <x v="0"/>
    <m/>
  </r>
  <r>
    <n v="217391"/>
    <x v="0"/>
    <x v="0"/>
    <x v="0"/>
    <x v="1"/>
    <x v="4"/>
    <x v="236"/>
    <x v="0"/>
    <x v="1"/>
    <s v="Tesseramento"/>
    <x v="1"/>
    <x v="3"/>
    <x v="0"/>
    <m/>
  </r>
  <r>
    <n v="143131"/>
    <x v="0"/>
    <x v="0"/>
    <x v="0"/>
    <x v="0"/>
    <x v="4"/>
    <x v="236"/>
    <x v="0"/>
    <x v="0"/>
    <s v="Tesseramento"/>
    <x v="1"/>
    <x v="4"/>
    <x v="0"/>
    <m/>
  </r>
  <r>
    <n v="19105"/>
    <x v="0"/>
    <x v="0"/>
    <x v="0"/>
    <x v="0"/>
    <x v="4"/>
    <x v="236"/>
    <x v="0"/>
    <x v="1"/>
    <s v="Tesseramento"/>
    <x v="1"/>
    <x v="4"/>
    <x v="0"/>
    <m/>
  </r>
  <r>
    <n v="97963"/>
    <x v="0"/>
    <x v="0"/>
    <x v="0"/>
    <x v="0"/>
    <x v="4"/>
    <x v="236"/>
    <x v="0"/>
    <x v="0"/>
    <s v="Tesseramento"/>
    <x v="1"/>
    <x v="4"/>
    <x v="0"/>
    <m/>
  </r>
  <r>
    <n v="231742"/>
    <x v="0"/>
    <x v="0"/>
    <x v="0"/>
    <x v="2"/>
    <x v="4"/>
    <x v="236"/>
    <x v="0"/>
    <x v="0"/>
    <s v="Tesseramento"/>
    <x v="1"/>
    <x v="3"/>
    <x v="0"/>
    <m/>
  </r>
  <r>
    <n v="132014"/>
    <x v="0"/>
    <x v="0"/>
    <x v="0"/>
    <x v="0"/>
    <x v="4"/>
    <x v="236"/>
    <x v="0"/>
    <x v="0"/>
    <s v="Tesseramento"/>
    <x v="1"/>
    <x v="0"/>
    <x v="0"/>
    <m/>
  </r>
  <r>
    <n v="171360"/>
    <x v="1"/>
    <x v="0"/>
    <x v="0"/>
    <x v="0"/>
    <x v="4"/>
    <x v="236"/>
    <x v="0"/>
    <x v="0"/>
    <s v="Tesseramento"/>
    <x v="1"/>
    <x v="5"/>
    <x v="0"/>
    <s v="BG"/>
  </r>
  <r>
    <n v="171361"/>
    <x v="1"/>
    <x v="0"/>
    <x v="0"/>
    <x v="0"/>
    <x v="4"/>
    <x v="236"/>
    <x v="0"/>
    <x v="1"/>
    <s v="Tesseramento"/>
    <x v="1"/>
    <x v="7"/>
    <x v="0"/>
    <s v="BG"/>
  </r>
  <r>
    <n v="83748"/>
    <x v="0"/>
    <x v="0"/>
    <x v="0"/>
    <x v="0"/>
    <x v="4"/>
    <x v="236"/>
    <x v="0"/>
    <x v="1"/>
    <s v="Tesseramento"/>
    <x v="1"/>
    <x v="4"/>
    <x v="0"/>
    <m/>
  </r>
  <r>
    <n v="89445"/>
    <x v="0"/>
    <x v="0"/>
    <x v="0"/>
    <x v="0"/>
    <x v="4"/>
    <x v="236"/>
    <x v="0"/>
    <x v="0"/>
    <s v="Tesseramento"/>
    <x v="1"/>
    <x v="4"/>
    <x v="0"/>
    <m/>
  </r>
  <r>
    <n v="123066"/>
    <x v="0"/>
    <x v="0"/>
    <x v="0"/>
    <x v="0"/>
    <x v="4"/>
    <x v="236"/>
    <x v="0"/>
    <x v="1"/>
    <s v="Tesseramento"/>
    <x v="1"/>
    <x v="4"/>
    <x v="0"/>
    <m/>
  </r>
  <r>
    <n v="204176"/>
    <x v="0"/>
    <x v="0"/>
    <x v="0"/>
    <x v="0"/>
    <x v="4"/>
    <x v="236"/>
    <x v="0"/>
    <x v="0"/>
    <s v="Tesseramento"/>
    <x v="1"/>
    <x v="0"/>
    <x v="0"/>
    <m/>
  </r>
  <r>
    <n v="181206"/>
    <x v="0"/>
    <x v="0"/>
    <x v="0"/>
    <x v="0"/>
    <x v="4"/>
    <x v="236"/>
    <x v="0"/>
    <x v="1"/>
    <s v="Tesseramento"/>
    <x v="1"/>
    <x v="3"/>
    <x v="0"/>
    <m/>
  </r>
  <r>
    <n v="164898"/>
    <x v="0"/>
    <x v="0"/>
    <x v="0"/>
    <x v="0"/>
    <x v="4"/>
    <x v="236"/>
    <x v="0"/>
    <x v="0"/>
    <s v="Tesseramento"/>
    <x v="1"/>
    <x v="3"/>
    <x v="0"/>
    <m/>
  </r>
  <r>
    <n v="19171"/>
    <x v="0"/>
    <x v="0"/>
    <x v="0"/>
    <x v="0"/>
    <x v="4"/>
    <x v="236"/>
    <x v="0"/>
    <x v="0"/>
    <s v="Tesseramento"/>
    <x v="1"/>
    <x v="4"/>
    <x v="0"/>
    <m/>
  </r>
  <r>
    <n v="217289"/>
    <x v="0"/>
    <x v="0"/>
    <x v="0"/>
    <x v="0"/>
    <x v="4"/>
    <x v="236"/>
    <x v="0"/>
    <x v="0"/>
    <s v="Tesseramento"/>
    <x v="1"/>
    <x v="3"/>
    <x v="0"/>
    <m/>
  </r>
  <r>
    <n v="140071"/>
    <x v="0"/>
    <x v="0"/>
    <x v="0"/>
    <x v="0"/>
    <x v="4"/>
    <x v="236"/>
    <x v="0"/>
    <x v="0"/>
    <s v="Tesseramento"/>
    <x v="1"/>
    <x v="4"/>
    <x v="0"/>
    <m/>
  </r>
  <r>
    <n v="80929"/>
    <x v="0"/>
    <x v="0"/>
    <x v="0"/>
    <x v="0"/>
    <x v="4"/>
    <x v="236"/>
    <x v="0"/>
    <x v="0"/>
    <s v="Tesseramento"/>
    <x v="1"/>
    <x v="4"/>
    <x v="0"/>
    <m/>
  </r>
  <r>
    <n v="27325"/>
    <x v="0"/>
    <x v="0"/>
    <x v="0"/>
    <x v="0"/>
    <x v="4"/>
    <x v="236"/>
    <x v="0"/>
    <x v="0"/>
    <s v="Tesseramento"/>
    <x v="1"/>
    <x v="4"/>
    <x v="0"/>
    <m/>
  </r>
  <r>
    <n v="50811"/>
    <x v="0"/>
    <x v="0"/>
    <x v="0"/>
    <x v="0"/>
    <x v="4"/>
    <x v="236"/>
    <x v="0"/>
    <x v="1"/>
    <s v="Tesseramento"/>
    <x v="1"/>
    <x v="4"/>
    <x v="0"/>
    <m/>
  </r>
  <r>
    <n v="148410"/>
    <x v="0"/>
    <x v="0"/>
    <x v="0"/>
    <x v="1"/>
    <x v="4"/>
    <x v="236"/>
    <x v="0"/>
    <x v="1"/>
    <s v="Tesseramento"/>
    <x v="1"/>
    <x v="4"/>
    <x v="0"/>
    <m/>
  </r>
  <r>
    <n v="58618"/>
    <x v="0"/>
    <x v="0"/>
    <x v="0"/>
    <x v="0"/>
    <x v="4"/>
    <x v="236"/>
    <x v="0"/>
    <x v="0"/>
    <s v="Tesseramento"/>
    <x v="1"/>
    <x v="4"/>
    <x v="0"/>
    <m/>
  </r>
  <r>
    <n v="58619"/>
    <x v="0"/>
    <x v="0"/>
    <x v="0"/>
    <x v="0"/>
    <x v="4"/>
    <x v="236"/>
    <x v="0"/>
    <x v="1"/>
    <s v="Tesseramento"/>
    <x v="1"/>
    <x v="4"/>
    <x v="0"/>
    <m/>
  </r>
  <r>
    <n v="123067"/>
    <x v="0"/>
    <x v="0"/>
    <x v="0"/>
    <x v="0"/>
    <x v="4"/>
    <x v="236"/>
    <x v="0"/>
    <x v="1"/>
    <s v="Tesseramento"/>
    <x v="1"/>
    <x v="3"/>
    <x v="0"/>
    <m/>
  </r>
  <r>
    <n v="214356"/>
    <x v="0"/>
    <x v="0"/>
    <x v="0"/>
    <x v="0"/>
    <x v="4"/>
    <x v="236"/>
    <x v="0"/>
    <x v="0"/>
    <s v="Tesseramento"/>
    <x v="1"/>
    <x v="4"/>
    <x v="0"/>
    <m/>
  </r>
  <r>
    <n v="198696"/>
    <x v="0"/>
    <x v="0"/>
    <x v="0"/>
    <x v="0"/>
    <x v="4"/>
    <x v="236"/>
    <x v="0"/>
    <x v="1"/>
    <s v="Tesseramento"/>
    <x v="1"/>
    <x v="0"/>
    <x v="0"/>
    <m/>
  </r>
  <r>
    <n v="45070"/>
    <x v="0"/>
    <x v="0"/>
    <x v="0"/>
    <x v="0"/>
    <x v="4"/>
    <x v="236"/>
    <x v="0"/>
    <x v="0"/>
    <s v="Tesseramento"/>
    <x v="1"/>
    <x v="4"/>
    <x v="0"/>
    <m/>
  </r>
  <r>
    <n v="19221"/>
    <x v="0"/>
    <x v="0"/>
    <x v="0"/>
    <x v="0"/>
    <x v="4"/>
    <x v="236"/>
    <x v="0"/>
    <x v="0"/>
    <s v="Tesseramento"/>
    <x v="1"/>
    <x v="4"/>
    <x v="0"/>
    <m/>
  </r>
  <r>
    <n v="217395"/>
    <x v="0"/>
    <x v="0"/>
    <x v="0"/>
    <x v="0"/>
    <x v="4"/>
    <x v="236"/>
    <x v="0"/>
    <x v="0"/>
    <s v="Tesseramento"/>
    <x v="1"/>
    <x v="3"/>
    <x v="0"/>
    <m/>
  </r>
  <r>
    <n v="10633"/>
    <x v="0"/>
    <x v="0"/>
    <x v="0"/>
    <x v="0"/>
    <x v="4"/>
    <x v="236"/>
    <x v="0"/>
    <x v="0"/>
    <s v="Tesseramento"/>
    <x v="1"/>
    <x v="4"/>
    <x v="0"/>
    <m/>
  </r>
  <r>
    <n v="97992"/>
    <x v="0"/>
    <x v="0"/>
    <x v="0"/>
    <x v="2"/>
    <x v="4"/>
    <x v="236"/>
    <x v="0"/>
    <x v="1"/>
    <s v="Tesseramento"/>
    <x v="1"/>
    <x v="4"/>
    <x v="0"/>
    <m/>
  </r>
  <r>
    <n v="158817"/>
    <x v="0"/>
    <x v="0"/>
    <x v="0"/>
    <x v="1"/>
    <x v="4"/>
    <x v="236"/>
    <x v="0"/>
    <x v="1"/>
    <s v="Tesseramento"/>
    <x v="1"/>
    <x v="4"/>
    <x v="0"/>
    <m/>
  </r>
  <r>
    <n v="82099"/>
    <x v="0"/>
    <x v="0"/>
    <x v="0"/>
    <x v="0"/>
    <x v="4"/>
    <x v="236"/>
    <x v="0"/>
    <x v="1"/>
    <s v="Tesseramento"/>
    <x v="1"/>
    <x v="4"/>
    <x v="0"/>
    <m/>
  </r>
  <r>
    <n v="148411"/>
    <x v="0"/>
    <x v="0"/>
    <x v="0"/>
    <x v="0"/>
    <x v="4"/>
    <x v="236"/>
    <x v="0"/>
    <x v="0"/>
    <s v="Tesseramento"/>
    <x v="1"/>
    <x v="4"/>
    <x v="0"/>
    <m/>
  </r>
  <r>
    <n v="214357"/>
    <x v="0"/>
    <x v="0"/>
    <x v="0"/>
    <x v="0"/>
    <x v="4"/>
    <x v="236"/>
    <x v="0"/>
    <x v="1"/>
    <s v="Tesseramento"/>
    <x v="1"/>
    <x v="4"/>
    <x v="0"/>
    <m/>
  </r>
  <r>
    <n v="227147"/>
    <x v="0"/>
    <x v="0"/>
    <x v="0"/>
    <x v="0"/>
    <x v="4"/>
    <x v="236"/>
    <x v="0"/>
    <x v="0"/>
    <s v="Tesseramento"/>
    <x v="1"/>
    <x v="0"/>
    <x v="0"/>
    <m/>
  </r>
  <r>
    <n v="123068"/>
    <x v="0"/>
    <x v="0"/>
    <x v="0"/>
    <x v="0"/>
    <x v="4"/>
    <x v="236"/>
    <x v="0"/>
    <x v="0"/>
    <s v="Tesseramento"/>
    <x v="1"/>
    <x v="3"/>
    <x v="0"/>
    <m/>
  </r>
  <r>
    <n v="10637"/>
    <x v="0"/>
    <x v="0"/>
    <x v="0"/>
    <x v="0"/>
    <x v="4"/>
    <x v="236"/>
    <x v="0"/>
    <x v="0"/>
    <s v="Tesseramento"/>
    <x v="1"/>
    <x v="4"/>
    <x v="0"/>
    <m/>
  </r>
  <r>
    <n v="124402"/>
    <x v="0"/>
    <x v="0"/>
    <x v="0"/>
    <x v="0"/>
    <x v="13"/>
    <x v="39"/>
    <x v="0"/>
    <x v="1"/>
    <s v="Tesseramento"/>
    <x v="0"/>
    <x v="3"/>
    <x v="0"/>
    <m/>
  </r>
  <r>
    <n v="124733"/>
    <x v="0"/>
    <x v="0"/>
    <x v="0"/>
    <x v="3"/>
    <x v="13"/>
    <x v="39"/>
    <x v="0"/>
    <x v="0"/>
    <s v="Tesseramento"/>
    <x v="0"/>
    <x v="0"/>
    <x v="0"/>
    <m/>
  </r>
  <r>
    <n v="186588"/>
    <x v="0"/>
    <x v="0"/>
    <x v="0"/>
    <x v="1"/>
    <x v="13"/>
    <x v="39"/>
    <x v="0"/>
    <x v="1"/>
    <s v="Tesseramento"/>
    <x v="0"/>
    <x v="3"/>
    <x v="0"/>
    <m/>
  </r>
  <r>
    <n v="108296"/>
    <x v="0"/>
    <x v="0"/>
    <x v="0"/>
    <x v="0"/>
    <x v="13"/>
    <x v="39"/>
    <x v="0"/>
    <x v="0"/>
    <s v="Tesseramento"/>
    <x v="0"/>
    <x v="4"/>
    <x v="0"/>
    <m/>
  </r>
  <r>
    <n v="145450"/>
    <x v="1"/>
    <x v="0"/>
    <x v="0"/>
    <x v="1"/>
    <x v="13"/>
    <x v="39"/>
    <x v="0"/>
    <x v="0"/>
    <s v="Tesseramento"/>
    <x v="0"/>
    <x v="6"/>
    <x v="0"/>
    <m/>
  </r>
  <r>
    <n v="29032"/>
    <x v="0"/>
    <x v="0"/>
    <x v="0"/>
    <x v="0"/>
    <x v="13"/>
    <x v="39"/>
    <x v="0"/>
    <x v="0"/>
    <s v="Tesseramento"/>
    <x v="0"/>
    <x v="3"/>
    <x v="0"/>
    <m/>
  </r>
  <r>
    <n v="152895"/>
    <x v="0"/>
    <x v="0"/>
    <x v="0"/>
    <x v="0"/>
    <x v="13"/>
    <x v="39"/>
    <x v="0"/>
    <x v="0"/>
    <s v="Tesseramento"/>
    <x v="0"/>
    <x v="0"/>
    <x v="0"/>
    <m/>
  </r>
  <r>
    <n v="119792"/>
    <x v="1"/>
    <x v="0"/>
    <x v="0"/>
    <x v="0"/>
    <x v="13"/>
    <x v="39"/>
    <x v="0"/>
    <x v="0"/>
    <s v="Tesseramento"/>
    <x v="0"/>
    <x v="6"/>
    <x v="0"/>
    <s v="B"/>
  </r>
  <r>
    <n v="99145"/>
    <x v="0"/>
    <x v="0"/>
    <x v="0"/>
    <x v="0"/>
    <x v="13"/>
    <x v="39"/>
    <x v="0"/>
    <x v="0"/>
    <s v="Tesseramento"/>
    <x v="0"/>
    <x v="3"/>
    <x v="0"/>
    <m/>
  </r>
  <r>
    <n v="144666"/>
    <x v="0"/>
    <x v="0"/>
    <x v="0"/>
    <x v="0"/>
    <x v="13"/>
    <x v="39"/>
    <x v="0"/>
    <x v="0"/>
    <s v="Tesseramento"/>
    <x v="0"/>
    <x v="0"/>
    <x v="0"/>
    <m/>
  </r>
  <r>
    <n v="58312"/>
    <x v="0"/>
    <x v="0"/>
    <x v="0"/>
    <x v="0"/>
    <x v="13"/>
    <x v="39"/>
    <x v="0"/>
    <x v="1"/>
    <s v="Tesseramento"/>
    <x v="0"/>
    <x v="4"/>
    <x v="0"/>
    <m/>
  </r>
  <r>
    <n v="8924"/>
    <x v="0"/>
    <x v="2"/>
    <x v="0"/>
    <x v="4"/>
    <x v="13"/>
    <x v="39"/>
    <x v="1"/>
    <x v="0"/>
    <s v="Tesseramento"/>
    <x v="0"/>
    <x v="9"/>
    <x v="0"/>
    <m/>
  </r>
  <r>
    <n v="24685"/>
    <x v="0"/>
    <x v="0"/>
    <x v="0"/>
    <x v="0"/>
    <x v="13"/>
    <x v="39"/>
    <x v="0"/>
    <x v="1"/>
    <s v="Tesseramento"/>
    <x v="0"/>
    <x v="4"/>
    <x v="0"/>
    <m/>
  </r>
  <r>
    <n v="228694"/>
    <x v="0"/>
    <x v="0"/>
    <x v="0"/>
    <x v="0"/>
    <x v="7"/>
    <x v="275"/>
    <x v="0"/>
    <x v="0"/>
    <s v="Tesseramento"/>
    <x v="0"/>
    <x v="0"/>
    <x v="0"/>
    <m/>
  </r>
  <r>
    <n v="163949"/>
    <x v="0"/>
    <x v="0"/>
    <x v="0"/>
    <x v="0"/>
    <x v="7"/>
    <x v="275"/>
    <x v="0"/>
    <x v="1"/>
    <s v="Tesseramento"/>
    <x v="0"/>
    <x v="4"/>
    <x v="0"/>
    <m/>
  </r>
  <r>
    <n v="81863"/>
    <x v="0"/>
    <x v="0"/>
    <x v="0"/>
    <x v="0"/>
    <x v="7"/>
    <x v="275"/>
    <x v="0"/>
    <x v="0"/>
    <s v="Tesseramento"/>
    <x v="0"/>
    <x v="4"/>
    <x v="0"/>
    <m/>
  </r>
  <r>
    <n v="162660"/>
    <x v="0"/>
    <x v="0"/>
    <x v="0"/>
    <x v="0"/>
    <x v="7"/>
    <x v="275"/>
    <x v="0"/>
    <x v="0"/>
    <s v="Tesseramento"/>
    <x v="0"/>
    <x v="3"/>
    <x v="0"/>
    <m/>
  </r>
  <r>
    <n v="77866"/>
    <x v="0"/>
    <x v="0"/>
    <x v="0"/>
    <x v="0"/>
    <x v="7"/>
    <x v="275"/>
    <x v="0"/>
    <x v="0"/>
    <s v="Tesseramento"/>
    <x v="0"/>
    <x v="4"/>
    <x v="0"/>
    <m/>
  </r>
  <r>
    <n v="213975"/>
    <x v="0"/>
    <x v="0"/>
    <x v="0"/>
    <x v="0"/>
    <x v="7"/>
    <x v="275"/>
    <x v="0"/>
    <x v="0"/>
    <s v="Tesseramento"/>
    <x v="0"/>
    <x v="4"/>
    <x v="0"/>
    <m/>
  </r>
  <r>
    <n v="234279"/>
    <x v="0"/>
    <x v="0"/>
    <x v="1"/>
    <x v="1"/>
    <x v="10"/>
    <x v="194"/>
    <x v="0"/>
    <x v="1"/>
    <s v="Tesseramento"/>
    <x v="1"/>
    <x v="1"/>
    <x v="0"/>
    <m/>
  </r>
  <r>
    <n v="168597"/>
    <x v="0"/>
    <x v="0"/>
    <x v="0"/>
    <x v="1"/>
    <x v="12"/>
    <x v="254"/>
    <x v="0"/>
    <x v="0"/>
    <s v="Tesseramento"/>
    <x v="0"/>
    <x v="0"/>
    <x v="0"/>
    <m/>
  </r>
  <r>
    <n v="150952"/>
    <x v="0"/>
    <x v="0"/>
    <x v="0"/>
    <x v="0"/>
    <x v="8"/>
    <x v="92"/>
    <x v="0"/>
    <x v="1"/>
    <s v="Tesseramento"/>
    <x v="1"/>
    <x v="4"/>
    <x v="0"/>
    <m/>
  </r>
  <r>
    <n v="234467"/>
    <x v="0"/>
    <x v="0"/>
    <x v="1"/>
    <x v="2"/>
    <x v="9"/>
    <x v="117"/>
    <x v="0"/>
    <x v="1"/>
    <s v="Tesseramento"/>
    <x v="1"/>
    <x v="0"/>
    <x v="0"/>
    <m/>
  </r>
  <r>
    <n v="193634"/>
    <x v="0"/>
    <x v="0"/>
    <x v="0"/>
    <x v="1"/>
    <x v="7"/>
    <x v="11"/>
    <x v="0"/>
    <x v="0"/>
    <s v="Tesseramento"/>
    <x v="1"/>
    <x v="4"/>
    <x v="0"/>
    <m/>
  </r>
  <r>
    <n v="216085"/>
    <x v="0"/>
    <x v="0"/>
    <x v="0"/>
    <x v="0"/>
    <x v="7"/>
    <x v="11"/>
    <x v="0"/>
    <x v="0"/>
    <s v="Tesseramento"/>
    <x v="1"/>
    <x v="4"/>
    <x v="0"/>
    <m/>
  </r>
  <r>
    <n v="121431"/>
    <x v="0"/>
    <x v="0"/>
    <x v="0"/>
    <x v="0"/>
    <x v="7"/>
    <x v="11"/>
    <x v="0"/>
    <x v="0"/>
    <s v="Tesseramento"/>
    <x v="1"/>
    <x v="4"/>
    <x v="0"/>
    <m/>
  </r>
  <r>
    <n v="198584"/>
    <x v="0"/>
    <x v="0"/>
    <x v="0"/>
    <x v="0"/>
    <x v="7"/>
    <x v="11"/>
    <x v="0"/>
    <x v="1"/>
    <s v="Tesseramento"/>
    <x v="1"/>
    <x v="3"/>
    <x v="0"/>
    <m/>
  </r>
  <r>
    <n v="196449"/>
    <x v="1"/>
    <x v="0"/>
    <x v="0"/>
    <x v="1"/>
    <x v="7"/>
    <x v="11"/>
    <x v="0"/>
    <x v="1"/>
    <s v="Tesseramento"/>
    <x v="1"/>
    <x v="6"/>
    <x v="0"/>
    <m/>
  </r>
  <r>
    <n v="182362"/>
    <x v="0"/>
    <x v="0"/>
    <x v="0"/>
    <x v="1"/>
    <x v="7"/>
    <x v="11"/>
    <x v="0"/>
    <x v="0"/>
    <s v="Tesseramento"/>
    <x v="1"/>
    <x v="0"/>
    <x v="0"/>
    <m/>
  </r>
  <r>
    <n v="196448"/>
    <x v="1"/>
    <x v="0"/>
    <x v="0"/>
    <x v="1"/>
    <x v="7"/>
    <x v="11"/>
    <x v="0"/>
    <x v="0"/>
    <s v="Tesseramento"/>
    <x v="1"/>
    <x v="7"/>
    <x v="0"/>
    <m/>
  </r>
  <r>
    <n v="182361"/>
    <x v="0"/>
    <x v="0"/>
    <x v="0"/>
    <x v="1"/>
    <x v="7"/>
    <x v="11"/>
    <x v="0"/>
    <x v="1"/>
    <s v="Tesseramento"/>
    <x v="1"/>
    <x v="0"/>
    <x v="0"/>
    <m/>
  </r>
  <r>
    <n v="17818"/>
    <x v="0"/>
    <x v="0"/>
    <x v="0"/>
    <x v="0"/>
    <x v="7"/>
    <x v="11"/>
    <x v="0"/>
    <x v="0"/>
    <s v="Tesseramento"/>
    <x v="1"/>
    <x v="4"/>
    <x v="0"/>
    <m/>
  </r>
  <r>
    <n v="2568"/>
    <x v="0"/>
    <x v="0"/>
    <x v="0"/>
    <x v="0"/>
    <x v="7"/>
    <x v="11"/>
    <x v="0"/>
    <x v="0"/>
    <s v="Tesseramento"/>
    <x v="1"/>
    <x v="4"/>
    <x v="0"/>
    <m/>
  </r>
  <r>
    <n v="118167"/>
    <x v="0"/>
    <x v="0"/>
    <x v="0"/>
    <x v="0"/>
    <x v="7"/>
    <x v="11"/>
    <x v="0"/>
    <x v="1"/>
    <s v="Tesseramento"/>
    <x v="1"/>
    <x v="0"/>
    <x v="0"/>
    <m/>
  </r>
  <r>
    <n v="144498"/>
    <x v="0"/>
    <x v="0"/>
    <x v="0"/>
    <x v="0"/>
    <x v="7"/>
    <x v="11"/>
    <x v="0"/>
    <x v="0"/>
    <s v="Tesseramento"/>
    <x v="1"/>
    <x v="0"/>
    <x v="0"/>
    <m/>
  </r>
  <r>
    <n v="58271"/>
    <x v="0"/>
    <x v="0"/>
    <x v="0"/>
    <x v="0"/>
    <x v="7"/>
    <x v="11"/>
    <x v="0"/>
    <x v="0"/>
    <s v="Tesseramento"/>
    <x v="1"/>
    <x v="3"/>
    <x v="0"/>
    <m/>
  </r>
  <r>
    <n v="177881"/>
    <x v="0"/>
    <x v="0"/>
    <x v="0"/>
    <x v="0"/>
    <x v="7"/>
    <x v="11"/>
    <x v="0"/>
    <x v="0"/>
    <s v="Tesseramento"/>
    <x v="1"/>
    <x v="4"/>
    <x v="0"/>
    <m/>
  </r>
  <r>
    <n v="3688"/>
    <x v="0"/>
    <x v="0"/>
    <x v="0"/>
    <x v="0"/>
    <x v="7"/>
    <x v="11"/>
    <x v="0"/>
    <x v="0"/>
    <s v="Tesseramento"/>
    <x v="1"/>
    <x v="3"/>
    <x v="0"/>
    <m/>
  </r>
  <r>
    <n v="163179"/>
    <x v="1"/>
    <x v="0"/>
    <x v="0"/>
    <x v="0"/>
    <x v="1"/>
    <x v="73"/>
    <x v="0"/>
    <x v="0"/>
    <s v="Tesseramento"/>
    <x v="1"/>
    <x v="6"/>
    <x v="0"/>
    <s v="B"/>
  </r>
  <r>
    <n v="129060"/>
    <x v="0"/>
    <x v="0"/>
    <x v="0"/>
    <x v="0"/>
    <x v="7"/>
    <x v="11"/>
    <x v="0"/>
    <x v="0"/>
    <s v="Tesseramento"/>
    <x v="1"/>
    <x v="1"/>
    <x v="0"/>
    <m/>
  </r>
  <r>
    <n v="131849"/>
    <x v="0"/>
    <x v="0"/>
    <x v="0"/>
    <x v="0"/>
    <x v="7"/>
    <x v="11"/>
    <x v="0"/>
    <x v="0"/>
    <s v="Tesseramento"/>
    <x v="1"/>
    <x v="3"/>
    <x v="0"/>
    <m/>
  </r>
  <r>
    <n v="137588"/>
    <x v="0"/>
    <x v="0"/>
    <x v="0"/>
    <x v="0"/>
    <x v="7"/>
    <x v="11"/>
    <x v="0"/>
    <x v="0"/>
    <s v="Tesseramento"/>
    <x v="1"/>
    <x v="0"/>
    <x v="0"/>
    <m/>
  </r>
  <r>
    <n v="19154"/>
    <x v="0"/>
    <x v="0"/>
    <x v="0"/>
    <x v="0"/>
    <x v="7"/>
    <x v="11"/>
    <x v="0"/>
    <x v="0"/>
    <s v="Tesseramento"/>
    <x v="1"/>
    <x v="0"/>
    <x v="0"/>
    <m/>
  </r>
  <r>
    <n v="87412"/>
    <x v="0"/>
    <x v="0"/>
    <x v="0"/>
    <x v="0"/>
    <x v="7"/>
    <x v="11"/>
    <x v="0"/>
    <x v="0"/>
    <s v="Tesseramento"/>
    <x v="1"/>
    <x v="0"/>
    <x v="0"/>
    <m/>
  </r>
  <r>
    <n v="133525"/>
    <x v="1"/>
    <x v="0"/>
    <x v="0"/>
    <x v="0"/>
    <x v="7"/>
    <x v="11"/>
    <x v="0"/>
    <x v="0"/>
    <s v="Tesseramento"/>
    <x v="1"/>
    <x v="2"/>
    <x v="0"/>
    <m/>
  </r>
  <r>
    <n v="151180"/>
    <x v="1"/>
    <x v="0"/>
    <x v="0"/>
    <x v="0"/>
    <x v="7"/>
    <x v="11"/>
    <x v="0"/>
    <x v="1"/>
    <s v="Tesseramento"/>
    <x v="1"/>
    <x v="6"/>
    <x v="0"/>
    <s v="B"/>
  </r>
  <r>
    <n v="72169"/>
    <x v="0"/>
    <x v="0"/>
    <x v="0"/>
    <x v="0"/>
    <x v="7"/>
    <x v="11"/>
    <x v="0"/>
    <x v="0"/>
    <s v="Tesseramento"/>
    <x v="1"/>
    <x v="4"/>
    <x v="0"/>
    <m/>
  </r>
  <r>
    <n v="136421"/>
    <x v="0"/>
    <x v="0"/>
    <x v="0"/>
    <x v="0"/>
    <x v="4"/>
    <x v="111"/>
    <x v="0"/>
    <x v="0"/>
    <s v="Tesseramento"/>
    <x v="3"/>
    <x v="1"/>
    <x v="0"/>
    <m/>
  </r>
  <r>
    <n v="177423"/>
    <x v="0"/>
    <x v="0"/>
    <x v="0"/>
    <x v="0"/>
    <x v="4"/>
    <x v="47"/>
    <x v="0"/>
    <x v="1"/>
    <s v="Tesseramento"/>
    <x v="0"/>
    <x v="0"/>
    <x v="0"/>
    <m/>
  </r>
  <r>
    <n v="234365"/>
    <x v="0"/>
    <x v="1"/>
    <x v="1"/>
    <x v="2"/>
    <x v="4"/>
    <x v="111"/>
    <x v="0"/>
    <x v="0"/>
    <s v="Tesseramento"/>
    <x v="3"/>
    <x v="0"/>
    <x v="0"/>
    <m/>
  </r>
  <r>
    <n v="69321"/>
    <x v="0"/>
    <x v="0"/>
    <x v="0"/>
    <x v="0"/>
    <x v="0"/>
    <x v="76"/>
    <x v="0"/>
    <x v="0"/>
    <s v="Tesseramento"/>
    <x v="0"/>
    <x v="3"/>
    <x v="0"/>
    <m/>
  </r>
  <r>
    <n v="119901"/>
    <x v="0"/>
    <x v="0"/>
    <x v="0"/>
    <x v="0"/>
    <x v="2"/>
    <x v="172"/>
    <x v="0"/>
    <x v="0"/>
    <s v="Tesseramento"/>
    <x v="1"/>
    <x v="1"/>
    <x v="0"/>
    <m/>
  </r>
  <r>
    <n v="34507"/>
    <x v="0"/>
    <x v="0"/>
    <x v="0"/>
    <x v="0"/>
    <x v="11"/>
    <x v="132"/>
    <x v="0"/>
    <x v="0"/>
    <s v="Tesseramento"/>
    <x v="1"/>
    <x v="0"/>
    <x v="0"/>
    <m/>
  </r>
  <r>
    <n v="151720"/>
    <x v="0"/>
    <x v="0"/>
    <x v="0"/>
    <x v="0"/>
    <x v="11"/>
    <x v="132"/>
    <x v="0"/>
    <x v="0"/>
    <s v="Tesseramento"/>
    <x v="1"/>
    <x v="3"/>
    <x v="0"/>
    <m/>
  </r>
  <r>
    <n v="157208"/>
    <x v="0"/>
    <x v="0"/>
    <x v="0"/>
    <x v="0"/>
    <x v="11"/>
    <x v="132"/>
    <x v="0"/>
    <x v="0"/>
    <s v="Tesseramento"/>
    <x v="1"/>
    <x v="3"/>
    <x v="0"/>
    <m/>
  </r>
  <r>
    <n v="34493"/>
    <x v="0"/>
    <x v="0"/>
    <x v="0"/>
    <x v="0"/>
    <x v="11"/>
    <x v="132"/>
    <x v="0"/>
    <x v="0"/>
    <s v="Tesseramento"/>
    <x v="1"/>
    <x v="3"/>
    <x v="0"/>
    <m/>
  </r>
  <r>
    <n v="34494"/>
    <x v="0"/>
    <x v="0"/>
    <x v="0"/>
    <x v="0"/>
    <x v="11"/>
    <x v="132"/>
    <x v="0"/>
    <x v="0"/>
    <s v="Tesseramento"/>
    <x v="1"/>
    <x v="3"/>
    <x v="0"/>
    <m/>
  </r>
  <r>
    <n v="151730"/>
    <x v="0"/>
    <x v="0"/>
    <x v="0"/>
    <x v="0"/>
    <x v="11"/>
    <x v="132"/>
    <x v="0"/>
    <x v="0"/>
    <s v="Tesseramento"/>
    <x v="1"/>
    <x v="3"/>
    <x v="0"/>
    <m/>
  </r>
  <r>
    <n v="28214"/>
    <x v="0"/>
    <x v="0"/>
    <x v="0"/>
    <x v="0"/>
    <x v="11"/>
    <x v="132"/>
    <x v="0"/>
    <x v="0"/>
    <s v="Tesseramento"/>
    <x v="1"/>
    <x v="0"/>
    <x v="0"/>
    <m/>
  </r>
  <r>
    <n v="2365"/>
    <x v="0"/>
    <x v="0"/>
    <x v="0"/>
    <x v="0"/>
    <x v="0"/>
    <x v="76"/>
    <x v="0"/>
    <x v="0"/>
    <s v="Tesseramento"/>
    <x v="0"/>
    <x v="4"/>
    <x v="0"/>
    <m/>
  </r>
  <r>
    <n v="55707"/>
    <x v="0"/>
    <x v="0"/>
    <x v="0"/>
    <x v="0"/>
    <x v="11"/>
    <x v="132"/>
    <x v="0"/>
    <x v="0"/>
    <s v="Tesseramento"/>
    <x v="1"/>
    <x v="4"/>
    <x v="0"/>
    <m/>
  </r>
  <r>
    <n v="194539"/>
    <x v="0"/>
    <x v="0"/>
    <x v="0"/>
    <x v="0"/>
    <x v="11"/>
    <x v="132"/>
    <x v="0"/>
    <x v="0"/>
    <s v="Tesseramento"/>
    <x v="1"/>
    <x v="3"/>
    <x v="0"/>
    <m/>
  </r>
  <r>
    <n v="175924"/>
    <x v="0"/>
    <x v="0"/>
    <x v="0"/>
    <x v="0"/>
    <x v="11"/>
    <x v="132"/>
    <x v="0"/>
    <x v="0"/>
    <s v="Tesseramento"/>
    <x v="1"/>
    <x v="4"/>
    <x v="0"/>
    <m/>
  </r>
  <r>
    <n v="105095"/>
    <x v="0"/>
    <x v="0"/>
    <x v="0"/>
    <x v="0"/>
    <x v="11"/>
    <x v="132"/>
    <x v="0"/>
    <x v="0"/>
    <s v="Tesseramento"/>
    <x v="1"/>
    <x v="1"/>
    <x v="0"/>
    <m/>
  </r>
  <r>
    <n v="152909"/>
    <x v="0"/>
    <x v="0"/>
    <x v="0"/>
    <x v="0"/>
    <x v="11"/>
    <x v="132"/>
    <x v="0"/>
    <x v="0"/>
    <s v="Tesseramento"/>
    <x v="1"/>
    <x v="3"/>
    <x v="0"/>
    <m/>
  </r>
  <r>
    <n v="227233"/>
    <x v="0"/>
    <x v="0"/>
    <x v="0"/>
    <x v="0"/>
    <x v="11"/>
    <x v="132"/>
    <x v="0"/>
    <x v="0"/>
    <s v="Tesseramento"/>
    <x v="1"/>
    <x v="0"/>
    <x v="0"/>
    <m/>
  </r>
  <r>
    <n v="156990"/>
    <x v="0"/>
    <x v="0"/>
    <x v="0"/>
    <x v="0"/>
    <x v="11"/>
    <x v="132"/>
    <x v="0"/>
    <x v="0"/>
    <s v="Tesseramento"/>
    <x v="1"/>
    <x v="3"/>
    <x v="0"/>
    <m/>
  </r>
  <r>
    <n v="234268"/>
    <x v="0"/>
    <x v="0"/>
    <x v="1"/>
    <x v="1"/>
    <x v="1"/>
    <x v="108"/>
    <x v="0"/>
    <x v="1"/>
    <s v="Tesseramento"/>
    <x v="0"/>
    <x v="0"/>
    <x v="0"/>
    <m/>
  </r>
  <r>
    <n v="206134"/>
    <x v="0"/>
    <x v="0"/>
    <x v="0"/>
    <x v="0"/>
    <x v="11"/>
    <x v="132"/>
    <x v="0"/>
    <x v="0"/>
    <s v="Tesseramento"/>
    <x v="1"/>
    <x v="1"/>
    <x v="0"/>
    <m/>
  </r>
  <r>
    <n v="206135"/>
    <x v="0"/>
    <x v="0"/>
    <x v="0"/>
    <x v="0"/>
    <x v="11"/>
    <x v="132"/>
    <x v="0"/>
    <x v="1"/>
    <s v="Tesseramento"/>
    <x v="1"/>
    <x v="0"/>
    <x v="0"/>
    <m/>
  </r>
  <r>
    <n v="30456"/>
    <x v="0"/>
    <x v="0"/>
    <x v="0"/>
    <x v="0"/>
    <x v="11"/>
    <x v="132"/>
    <x v="0"/>
    <x v="0"/>
    <s v="Tesseramento"/>
    <x v="1"/>
    <x v="0"/>
    <x v="0"/>
    <m/>
  </r>
  <r>
    <n v="71163"/>
    <x v="0"/>
    <x v="0"/>
    <x v="0"/>
    <x v="0"/>
    <x v="11"/>
    <x v="132"/>
    <x v="0"/>
    <x v="0"/>
    <s v="Tesseramento"/>
    <x v="1"/>
    <x v="0"/>
    <x v="0"/>
    <m/>
  </r>
  <r>
    <n v="44536"/>
    <x v="0"/>
    <x v="0"/>
    <x v="0"/>
    <x v="0"/>
    <x v="11"/>
    <x v="132"/>
    <x v="0"/>
    <x v="0"/>
    <s v="Tesseramento"/>
    <x v="1"/>
    <x v="3"/>
    <x v="0"/>
    <m/>
  </r>
  <r>
    <n v="234280"/>
    <x v="0"/>
    <x v="0"/>
    <x v="1"/>
    <x v="2"/>
    <x v="1"/>
    <x v="108"/>
    <x v="0"/>
    <x v="0"/>
    <s v="Tesseramento"/>
    <x v="0"/>
    <x v="0"/>
    <x v="0"/>
    <m/>
  </r>
  <r>
    <n v="78523"/>
    <x v="0"/>
    <x v="0"/>
    <x v="0"/>
    <x v="0"/>
    <x v="8"/>
    <x v="62"/>
    <x v="0"/>
    <x v="0"/>
    <s v="Tesseramento"/>
    <x v="1"/>
    <x v="4"/>
    <x v="0"/>
    <m/>
  </r>
  <r>
    <n v="203040"/>
    <x v="0"/>
    <x v="0"/>
    <x v="0"/>
    <x v="0"/>
    <x v="8"/>
    <x v="62"/>
    <x v="0"/>
    <x v="0"/>
    <s v="Tesseramento"/>
    <x v="1"/>
    <x v="0"/>
    <x v="0"/>
    <m/>
  </r>
  <r>
    <n v="202747"/>
    <x v="0"/>
    <x v="0"/>
    <x v="0"/>
    <x v="2"/>
    <x v="8"/>
    <x v="62"/>
    <x v="0"/>
    <x v="1"/>
    <s v="Tesseramento"/>
    <x v="1"/>
    <x v="3"/>
    <x v="0"/>
    <m/>
  </r>
  <r>
    <n v="136674"/>
    <x v="0"/>
    <x v="0"/>
    <x v="0"/>
    <x v="0"/>
    <x v="8"/>
    <x v="62"/>
    <x v="0"/>
    <x v="0"/>
    <s v="Tesseramento"/>
    <x v="1"/>
    <x v="4"/>
    <x v="0"/>
    <m/>
  </r>
  <r>
    <n v="22"/>
    <x v="0"/>
    <x v="0"/>
    <x v="0"/>
    <x v="0"/>
    <x v="8"/>
    <x v="62"/>
    <x v="0"/>
    <x v="0"/>
    <s v="Tesseramento"/>
    <x v="1"/>
    <x v="4"/>
    <x v="0"/>
    <m/>
  </r>
  <r>
    <n v="41577"/>
    <x v="0"/>
    <x v="0"/>
    <x v="0"/>
    <x v="1"/>
    <x v="8"/>
    <x v="62"/>
    <x v="0"/>
    <x v="1"/>
    <s v="Tesseramento"/>
    <x v="1"/>
    <x v="4"/>
    <x v="0"/>
    <m/>
  </r>
  <r>
    <n v="52439"/>
    <x v="0"/>
    <x v="0"/>
    <x v="0"/>
    <x v="0"/>
    <x v="8"/>
    <x v="62"/>
    <x v="0"/>
    <x v="0"/>
    <s v="Tesseramento"/>
    <x v="1"/>
    <x v="3"/>
    <x v="0"/>
    <m/>
  </r>
  <r>
    <n v="149970"/>
    <x v="0"/>
    <x v="1"/>
    <x v="0"/>
    <x v="0"/>
    <x v="8"/>
    <x v="62"/>
    <x v="0"/>
    <x v="0"/>
    <s v="Tesseramento"/>
    <x v="1"/>
    <x v="1"/>
    <x v="0"/>
    <m/>
  </r>
  <r>
    <n v="149969"/>
    <x v="1"/>
    <x v="1"/>
    <x v="0"/>
    <x v="0"/>
    <x v="8"/>
    <x v="62"/>
    <x v="0"/>
    <x v="0"/>
    <s v="Tesseramento"/>
    <x v="1"/>
    <x v="7"/>
    <x v="0"/>
    <m/>
  </r>
  <r>
    <n v="149971"/>
    <x v="1"/>
    <x v="1"/>
    <x v="0"/>
    <x v="0"/>
    <x v="8"/>
    <x v="62"/>
    <x v="0"/>
    <x v="0"/>
    <s v="Tesseramento"/>
    <x v="1"/>
    <x v="6"/>
    <x v="0"/>
    <m/>
  </r>
  <r>
    <n v="90227"/>
    <x v="0"/>
    <x v="0"/>
    <x v="0"/>
    <x v="0"/>
    <x v="8"/>
    <x v="62"/>
    <x v="0"/>
    <x v="1"/>
    <s v="Tesseramento"/>
    <x v="1"/>
    <x v="4"/>
    <x v="0"/>
    <m/>
  </r>
  <r>
    <n v="83573"/>
    <x v="0"/>
    <x v="0"/>
    <x v="0"/>
    <x v="0"/>
    <x v="8"/>
    <x v="62"/>
    <x v="0"/>
    <x v="0"/>
    <s v="Tesseramento"/>
    <x v="1"/>
    <x v="4"/>
    <x v="0"/>
    <m/>
  </r>
  <r>
    <n v="39157"/>
    <x v="0"/>
    <x v="0"/>
    <x v="0"/>
    <x v="0"/>
    <x v="8"/>
    <x v="62"/>
    <x v="0"/>
    <x v="0"/>
    <s v="Tesseramento"/>
    <x v="1"/>
    <x v="3"/>
    <x v="0"/>
    <m/>
  </r>
  <r>
    <n v="39123"/>
    <x v="0"/>
    <x v="0"/>
    <x v="0"/>
    <x v="1"/>
    <x v="8"/>
    <x v="62"/>
    <x v="0"/>
    <x v="1"/>
    <s v="Tesseramento"/>
    <x v="1"/>
    <x v="0"/>
    <x v="0"/>
    <m/>
  </r>
  <r>
    <n v="70903"/>
    <x v="0"/>
    <x v="0"/>
    <x v="0"/>
    <x v="0"/>
    <x v="8"/>
    <x v="62"/>
    <x v="0"/>
    <x v="1"/>
    <s v="Tesseramento"/>
    <x v="1"/>
    <x v="4"/>
    <x v="0"/>
    <m/>
  </r>
  <r>
    <n v="70907"/>
    <x v="0"/>
    <x v="0"/>
    <x v="0"/>
    <x v="0"/>
    <x v="8"/>
    <x v="62"/>
    <x v="0"/>
    <x v="0"/>
    <s v="Tesseramento"/>
    <x v="1"/>
    <x v="4"/>
    <x v="0"/>
    <m/>
  </r>
  <r>
    <n v="232276"/>
    <x v="0"/>
    <x v="0"/>
    <x v="0"/>
    <x v="1"/>
    <x v="8"/>
    <x v="62"/>
    <x v="0"/>
    <x v="0"/>
    <s v="Tesseramento"/>
    <x v="1"/>
    <x v="4"/>
    <x v="0"/>
    <m/>
  </r>
  <r>
    <n v="171756"/>
    <x v="0"/>
    <x v="0"/>
    <x v="0"/>
    <x v="0"/>
    <x v="8"/>
    <x v="62"/>
    <x v="0"/>
    <x v="1"/>
    <s v="Tesseramento"/>
    <x v="1"/>
    <x v="4"/>
    <x v="0"/>
    <m/>
  </r>
  <r>
    <n v="124352"/>
    <x v="0"/>
    <x v="0"/>
    <x v="0"/>
    <x v="0"/>
    <x v="8"/>
    <x v="62"/>
    <x v="0"/>
    <x v="0"/>
    <s v="Tesseramento"/>
    <x v="1"/>
    <x v="3"/>
    <x v="0"/>
    <m/>
  </r>
  <r>
    <n v="144174"/>
    <x v="0"/>
    <x v="0"/>
    <x v="0"/>
    <x v="0"/>
    <x v="8"/>
    <x v="62"/>
    <x v="0"/>
    <x v="1"/>
    <s v="Tesseramento"/>
    <x v="1"/>
    <x v="4"/>
    <x v="0"/>
    <m/>
  </r>
  <r>
    <n v="161457"/>
    <x v="0"/>
    <x v="0"/>
    <x v="0"/>
    <x v="0"/>
    <x v="8"/>
    <x v="62"/>
    <x v="0"/>
    <x v="1"/>
    <s v="Tesseramento"/>
    <x v="1"/>
    <x v="4"/>
    <x v="0"/>
    <m/>
  </r>
  <r>
    <n v="161459"/>
    <x v="0"/>
    <x v="0"/>
    <x v="0"/>
    <x v="0"/>
    <x v="8"/>
    <x v="62"/>
    <x v="0"/>
    <x v="0"/>
    <s v="Tesseramento"/>
    <x v="1"/>
    <x v="4"/>
    <x v="0"/>
    <m/>
  </r>
  <r>
    <n v="36248"/>
    <x v="0"/>
    <x v="0"/>
    <x v="0"/>
    <x v="0"/>
    <x v="8"/>
    <x v="62"/>
    <x v="0"/>
    <x v="1"/>
    <s v="Tesseramento"/>
    <x v="1"/>
    <x v="4"/>
    <x v="0"/>
    <m/>
  </r>
  <r>
    <n v="113575"/>
    <x v="0"/>
    <x v="0"/>
    <x v="0"/>
    <x v="0"/>
    <x v="8"/>
    <x v="62"/>
    <x v="0"/>
    <x v="0"/>
    <s v="Tesseramento"/>
    <x v="1"/>
    <x v="3"/>
    <x v="0"/>
    <m/>
  </r>
  <r>
    <n v="30606"/>
    <x v="0"/>
    <x v="0"/>
    <x v="0"/>
    <x v="0"/>
    <x v="8"/>
    <x v="62"/>
    <x v="0"/>
    <x v="0"/>
    <s v="Tesseramento"/>
    <x v="1"/>
    <x v="4"/>
    <x v="0"/>
    <m/>
  </r>
  <r>
    <n v="52598"/>
    <x v="0"/>
    <x v="0"/>
    <x v="0"/>
    <x v="0"/>
    <x v="8"/>
    <x v="62"/>
    <x v="0"/>
    <x v="0"/>
    <s v="Tesseramento"/>
    <x v="1"/>
    <x v="4"/>
    <x v="0"/>
    <m/>
  </r>
  <r>
    <n v="86006"/>
    <x v="0"/>
    <x v="0"/>
    <x v="0"/>
    <x v="0"/>
    <x v="8"/>
    <x v="62"/>
    <x v="0"/>
    <x v="1"/>
    <s v="Tesseramento"/>
    <x v="1"/>
    <x v="4"/>
    <x v="0"/>
    <m/>
  </r>
  <r>
    <n v="192871"/>
    <x v="0"/>
    <x v="0"/>
    <x v="0"/>
    <x v="1"/>
    <x v="8"/>
    <x v="62"/>
    <x v="0"/>
    <x v="1"/>
    <s v="Tesseramento"/>
    <x v="1"/>
    <x v="4"/>
    <x v="0"/>
    <m/>
  </r>
  <r>
    <n v="181964"/>
    <x v="0"/>
    <x v="0"/>
    <x v="0"/>
    <x v="0"/>
    <x v="7"/>
    <x v="41"/>
    <x v="0"/>
    <x v="0"/>
    <s v="Tesseramento"/>
    <x v="1"/>
    <x v="3"/>
    <x v="0"/>
    <m/>
  </r>
  <r>
    <n v="65580"/>
    <x v="0"/>
    <x v="0"/>
    <x v="0"/>
    <x v="0"/>
    <x v="7"/>
    <x v="41"/>
    <x v="0"/>
    <x v="0"/>
    <s v="Tesseramento"/>
    <x v="1"/>
    <x v="4"/>
    <x v="0"/>
    <m/>
  </r>
  <r>
    <n v="65582"/>
    <x v="0"/>
    <x v="0"/>
    <x v="0"/>
    <x v="0"/>
    <x v="7"/>
    <x v="41"/>
    <x v="0"/>
    <x v="1"/>
    <s v="Tesseramento"/>
    <x v="1"/>
    <x v="4"/>
    <x v="0"/>
    <m/>
  </r>
  <r>
    <n v="122978"/>
    <x v="0"/>
    <x v="0"/>
    <x v="0"/>
    <x v="0"/>
    <x v="7"/>
    <x v="41"/>
    <x v="0"/>
    <x v="0"/>
    <s v="Tesseramento"/>
    <x v="1"/>
    <x v="1"/>
    <x v="0"/>
    <m/>
  </r>
  <r>
    <n v="49283"/>
    <x v="0"/>
    <x v="0"/>
    <x v="0"/>
    <x v="0"/>
    <x v="7"/>
    <x v="41"/>
    <x v="0"/>
    <x v="0"/>
    <s v="Tesseramento"/>
    <x v="1"/>
    <x v="4"/>
    <x v="0"/>
    <m/>
  </r>
  <r>
    <n v="234329"/>
    <x v="0"/>
    <x v="0"/>
    <x v="1"/>
    <x v="1"/>
    <x v="4"/>
    <x v="144"/>
    <x v="0"/>
    <x v="1"/>
    <s v="Tesseramento"/>
    <x v="1"/>
    <x v="3"/>
    <x v="0"/>
    <m/>
  </r>
  <r>
    <n v="171560"/>
    <x v="0"/>
    <x v="0"/>
    <x v="0"/>
    <x v="1"/>
    <x v="2"/>
    <x v="251"/>
    <x v="0"/>
    <x v="1"/>
    <s v="Tesseramento"/>
    <x v="1"/>
    <x v="4"/>
    <x v="0"/>
    <m/>
  </r>
  <r>
    <n v="171561"/>
    <x v="0"/>
    <x v="0"/>
    <x v="0"/>
    <x v="0"/>
    <x v="2"/>
    <x v="251"/>
    <x v="0"/>
    <x v="0"/>
    <s v="Tesseramento"/>
    <x v="1"/>
    <x v="4"/>
    <x v="0"/>
    <m/>
  </r>
  <r>
    <n v="53601"/>
    <x v="0"/>
    <x v="0"/>
    <x v="0"/>
    <x v="1"/>
    <x v="2"/>
    <x v="251"/>
    <x v="0"/>
    <x v="0"/>
    <s v="Tesseramento"/>
    <x v="1"/>
    <x v="3"/>
    <x v="0"/>
    <m/>
  </r>
  <r>
    <n v="28364"/>
    <x v="0"/>
    <x v="0"/>
    <x v="2"/>
    <x v="0"/>
    <x v="8"/>
    <x v="62"/>
    <x v="0"/>
    <x v="0"/>
    <s v="Tesseramento"/>
    <x v="1"/>
    <x v="4"/>
    <x v="0"/>
    <m/>
  </r>
  <r>
    <n v="234328"/>
    <x v="0"/>
    <x v="0"/>
    <x v="1"/>
    <x v="2"/>
    <x v="4"/>
    <x v="144"/>
    <x v="0"/>
    <x v="0"/>
    <s v="Tesseramento"/>
    <x v="1"/>
    <x v="1"/>
    <x v="0"/>
    <m/>
  </r>
  <r>
    <n v="23056"/>
    <x v="0"/>
    <x v="0"/>
    <x v="0"/>
    <x v="0"/>
    <x v="2"/>
    <x v="251"/>
    <x v="0"/>
    <x v="1"/>
    <s v="Tesseramento"/>
    <x v="1"/>
    <x v="3"/>
    <x v="0"/>
    <m/>
  </r>
  <r>
    <n v="232240"/>
    <x v="0"/>
    <x v="0"/>
    <x v="0"/>
    <x v="0"/>
    <x v="2"/>
    <x v="251"/>
    <x v="0"/>
    <x v="0"/>
    <s v="Tesseramento"/>
    <x v="1"/>
    <x v="3"/>
    <x v="0"/>
    <m/>
  </r>
  <r>
    <n v="202187"/>
    <x v="0"/>
    <x v="0"/>
    <x v="0"/>
    <x v="1"/>
    <x v="2"/>
    <x v="251"/>
    <x v="0"/>
    <x v="1"/>
    <s v="Tesseramento"/>
    <x v="1"/>
    <x v="4"/>
    <x v="0"/>
    <m/>
  </r>
  <r>
    <n v="121679"/>
    <x v="0"/>
    <x v="0"/>
    <x v="2"/>
    <x v="0"/>
    <x v="2"/>
    <x v="251"/>
    <x v="0"/>
    <x v="1"/>
    <s v="Tesseramento"/>
    <x v="1"/>
    <x v="4"/>
    <x v="0"/>
    <m/>
  </r>
  <r>
    <n v="77666"/>
    <x v="0"/>
    <x v="0"/>
    <x v="0"/>
    <x v="0"/>
    <x v="2"/>
    <x v="251"/>
    <x v="0"/>
    <x v="0"/>
    <s v="Tesseramento"/>
    <x v="1"/>
    <x v="0"/>
    <x v="0"/>
    <m/>
  </r>
  <r>
    <n v="77668"/>
    <x v="0"/>
    <x v="0"/>
    <x v="0"/>
    <x v="0"/>
    <x v="2"/>
    <x v="251"/>
    <x v="0"/>
    <x v="1"/>
    <s v="Tesseramento"/>
    <x v="1"/>
    <x v="3"/>
    <x v="0"/>
    <m/>
  </r>
  <r>
    <n v="39268"/>
    <x v="0"/>
    <x v="0"/>
    <x v="0"/>
    <x v="0"/>
    <x v="2"/>
    <x v="251"/>
    <x v="0"/>
    <x v="0"/>
    <s v="Tesseramento"/>
    <x v="1"/>
    <x v="3"/>
    <x v="0"/>
    <m/>
  </r>
  <r>
    <n v="231408"/>
    <x v="1"/>
    <x v="1"/>
    <x v="0"/>
    <x v="2"/>
    <x v="2"/>
    <x v="251"/>
    <x v="0"/>
    <x v="0"/>
    <s v="Tesseramento"/>
    <x v="1"/>
    <x v="5"/>
    <x v="0"/>
    <m/>
  </r>
  <r>
    <n v="151989"/>
    <x v="0"/>
    <x v="0"/>
    <x v="0"/>
    <x v="0"/>
    <x v="2"/>
    <x v="251"/>
    <x v="0"/>
    <x v="0"/>
    <s v="Tesseramento"/>
    <x v="1"/>
    <x v="0"/>
    <x v="0"/>
    <m/>
  </r>
  <r>
    <n v="48369"/>
    <x v="0"/>
    <x v="0"/>
    <x v="0"/>
    <x v="0"/>
    <x v="2"/>
    <x v="251"/>
    <x v="0"/>
    <x v="0"/>
    <s v="Tesseramento"/>
    <x v="1"/>
    <x v="4"/>
    <x v="0"/>
    <m/>
  </r>
  <r>
    <n v="234228"/>
    <x v="0"/>
    <x v="0"/>
    <x v="1"/>
    <x v="2"/>
    <x v="1"/>
    <x v="176"/>
    <x v="0"/>
    <x v="0"/>
    <s v="Tesseramento"/>
    <x v="1"/>
    <x v="0"/>
    <x v="0"/>
    <m/>
  </r>
  <r>
    <n v="173410"/>
    <x v="0"/>
    <x v="0"/>
    <x v="0"/>
    <x v="0"/>
    <x v="4"/>
    <x v="144"/>
    <x v="0"/>
    <x v="1"/>
    <s v="Tesseramento"/>
    <x v="1"/>
    <x v="0"/>
    <x v="0"/>
    <m/>
  </r>
  <r>
    <n v="89479"/>
    <x v="0"/>
    <x v="0"/>
    <x v="0"/>
    <x v="0"/>
    <x v="4"/>
    <x v="144"/>
    <x v="0"/>
    <x v="0"/>
    <s v="Tesseramento"/>
    <x v="1"/>
    <x v="0"/>
    <x v="0"/>
    <m/>
  </r>
  <r>
    <n v="17692"/>
    <x v="0"/>
    <x v="0"/>
    <x v="0"/>
    <x v="0"/>
    <x v="4"/>
    <x v="144"/>
    <x v="0"/>
    <x v="0"/>
    <s v="Tesseramento"/>
    <x v="1"/>
    <x v="3"/>
    <x v="0"/>
    <m/>
  </r>
  <r>
    <n v="1196"/>
    <x v="0"/>
    <x v="0"/>
    <x v="0"/>
    <x v="0"/>
    <x v="4"/>
    <x v="144"/>
    <x v="0"/>
    <x v="1"/>
    <s v="Tesseramento"/>
    <x v="1"/>
    <x v="4"/>
    <x v="0"/>
    <m/>
  </r>
  <r>
    <n v="142955"/>
    <x v="1"/>
    <x v="0"/>
    <x v="0"/>
    <x v="0"/>
    <x v="4"/>
    <x v="144"/>
    <x v="0"/>
    <x v="0"/>
    <s v="Tesseramento"/>
    <x v="1"/>
    <x v="6"/>
    <x v="0"/>
    <m/>
  </r>
  <r>
    <n v="142956"/>
    <x v="1"/>
    <x v="0"/>
    <x v="0"/>
    <x v="0"/>
    <x v="4"/>
    <x v="144"/>
    <x v="0"/>
    <x v="0"/>
    <s v="Tesseramento"/>
    <x v="1"/>
    <x v="2"/>
    <x v="0"/>
    <m/>
  </r>
  <r>
    <n v="16893"/>
    <x v="0"/>
    <x v="0"/>
    <x v="0"/>
    <x v="0"/>
    <x v="4"/>
    <x v="144"/>
    <x v="0"/>
    <x v="0"/>
    <s v="Tesseramento"/>
    <x v="1"/>
    <x v="0"/>
    <x v="0"/>
    <m/>
  </r>
  <r>
    <n v="31329"/>
    <x v="0"/>
    <x v="0"/>
    <x v="0"/>
    <x v="0"/>
    <x v="4"/>
    <x v="144"/>
    <x v="0"/>
    <x v="0"/>
    <s v="Tesseramento"/>
    <x v="1"/>
    <x v="0"/>
    <x v="0"/>
    <m/>
  </r>
  <r>
    <n v="99834"/>
    <x v="0"/>
    <x v="0"/>
    <x v="0"/>
    <x v="0"/>
    <x v="4"/>
    <x v="144"/>
    <x v="0"/>
    <x v="0"/>
    <s v="Tesseramento"/>
    <x v="1"/>
    <x v="1"/>
    <x v="0"/>
    <m/>
  </r>
  <r>
    <n v="17706"/>
    <x v="0"/>
    <x v="0"/>
    <x v="0"/>
    <x v="0"/>
    <x v="4"/>
    <x v="144"/>
    <x v="0"/>
    <x v="1"/>
    <s v="Tesseramento"/>
    <x v="1"/>
    <x v="4"/>
    <x v="0"/>
    <m/>
  </r>
  <r>
    <n v="17712"/>
    <x v="0"/>
    <x v="0"/>
    <x v="0"/>
    <x v="0"/>
    <x v="4"/>
    <x v="144"/>
    <x v="0"/>
    <x v="0"/>
    <s v="Tesseramento"/>
    <x v="1"/>
    <x v="4"/>
    <x v="0"/>
    <m/>
  </r>
  <r>
    <n v="58783"/>
    <x v="0"/>
    <x v="0"/>
    <x v="0"/>
    <x v="0"/>
    <x v="4"/>
    <x v="144"/>
    <x v="0"/>
    <x v="0"/>
    <s v="Tesseramento"/>
    <x v="1"/>
    <x v="0"/>
    <x v="0"/>
    <m/>
  </r>
  <r>
    <n v="17718"/>
    <x v="0"/>
    <x v="0"/>
    <x v="0"/>
    <x v="0"/>
    <x v="4"/>
    <x v="144"/>
    <x v="0"/>
    <x v="1"/>
    <s v="Tesseramento"/>
    <x v="1"/>
    <x v="4"/>
    <x v="0"/>
    <m/>
  </r>
  <r>
    <n v="117030"/>
    <x v="0"/>
    <x v="0"/>
    <x v="0"/>
    <x v="0"/>
    <x v="4"/>
    <x v="144"/>
    <x v="0"/>
    <x v="0"/>
    <s v="Tesseramento"/>
    <x v="1"/>
    <x v="0"/>
    <x v="0"/>
    <m/>
  </r>
  <r>
    <n v="156321"/>
    <x v="0"/>
    <x v="0"/>
    <x v="0"/>
    <x v="2"/>
    <x v="4"/>
    <x v="144"/>
    <x v="0"/>
    <x v="1"/>
    <s v="Tesseramento"/>
    <x v="1"/>
    <x v="0"/>
    <x v="0"/>
    <m/>
  </r>
  <r>
    <n v="93789"/>
    <x v="0"/>
    <x v="0"/>
    <x v="0"/>
    <x v="0"/>
    <x v="4"/>
    <x v="144"/>
    <x v="0"/>
    <x v="0"/>
    <s v="Tesseramento"/>
    <x v="1"/>
    <x v="4"/>
    <x v="0"/>
    <m/>
  </r>
  <r>
    <n v="156322"/>
    <x v="1"/>
    <x v="0"/>
    <x v="0"/>
    <x v="0"/>
    <x v="4"/>
    <x v="144"/>
    <x v="0"/>
    <x v="0"/>
    <s v="Tesseramento"/>
    <x v="1"/>
    <x v="6"/>
    <x v="0"/>
    <s v="B"/>
  </r>
  <r>
    <n v="55740"/>
    <x v="0"/>
    <x v="0"/>
    <x v="0"/>
    <x v="0"/>
    <x v="4"/>
    <x v="144"/>
    <x v="0"/>
    <x v="0"/>
    <s v="Tesseramento"/>
    <x v="1"/>
    <x v="4"/>
    <x v="0"/>
    <m/>
  </r>
  <r>
    <n v="80902"/>
    <x v="0"/>
    <x v="0"/>
    <x v="0"/>
    <x v="0"/>
    <x v="4"/>
    <x v="144"/>
    <x v="0"/>
    <x v="0"/>
    <s v="Tesseramento"/>
    <x v="1"/>
    <x v="4"/>
    <x v="0"/>
    <m/>
  </r>
  <r>
    <n v="56723"/>
    <x v="0"/>
    <x v="0"/>
    <x v="0"/>
    <x v="0"/>
    <x v="4"/>
    <x v="144"/>
    <x v="0"/>
    <x v="0"/>
    <s v="Tesseramento"/>
    <x v="1"/>
    <x v="4"/>
    <x v="0"/>
    <m/>
  </r>
  <r>
    <n v="56746"/>
    <x v="0"/>
    <x v="0"/>
    <x v="0"/>
    <x v="0"/>
    <x v="4"/>
    <x v="144"/>
    <x v="0"/>
    <x v="1"/>
    <s v="Tesseramento"/>
    <x v="1"/>
    <x v="4"/>
    <x v="0"/>
    <m/>
  </r>
  <r>
    <n v="17739"/>
    <x v="0"/>
    <x v="0"/>
    <x v="0"/>
    <x v="0"/>
    <x v="4"/>
    <x v="144"/>
    <x v="0"/>
    <x v="1"/>
    <s v="Tesseramento"/>
    <x v="1"/>
    <x v="4"/>
    <x v="0"/>
    <m/>
  </r>
  <r>
    <n v="165075"/>
    <x v="0"/>
    <x v="0"/>
    <x v="0"/>
    <x v="0"/>
    <x v="4"/>
    <x v="144"/>
    <x v="0"/>
    <x v="0"/>
    <s v="Tesseramento"/>
    <x v="1"/>
    <x v="0"/>
    <x v="0"/>
    <m/>
  </r>
  <r>
    <n v="174620"/>
    <x v="0"/>
    <x v="0"/>
    <x v="0"/>
    <x v="2"/>
    <x v="4"/>
    <x v="144"/>
    <x v="0"/>
    <x v="1"/>
    <s v="Tesseramento"/>
    <x v="1"/>
    <x v="3"/>
    <x v="0"/>
    <m/>
  </r>
  <r>
    <n v="5181"/>
    <x v="0"/>
    <x v="0"/>
    <x v="0"/>
    <x v="0"/>
    <x v="4"/>
    <x v="144"/>
    <x v="0"/>
    <x v="1"/>
    <s v="Tesseramento"/>
    <x v="1"/>
    <x v="4"/>
    <x v="0"/>
    <m/>
  </r>
  <r>
    <n v="123954"/>
    <x v="0"/>
    <x v="0"/>
    <x v="0"/>
    <x v="0"/>
    <x v="4"/>
    <x v="144"/>
    <x v="0"/>
    <x v="1"/>
    <s v="Tesseramento"/>
    <x v="1"/>
    <x v="1"/>
    <x v="0"/>
    <m/>
  </r>
  <r>
    <n v="17745"/>
    <x v="0"/>
    <x v="0"/>
    <x v="0"/>
    <x v="0"/>
    <x v="4"/>
    <x v="144"/>
    <x v="0"/>
    <x v="0"/>
    <s v="Tesseramento"/>
    <x v="1"/>
    <x v="4"/>
    <x v="0"/>
    <m/>
  </r>
  <r>
    <n v="60367"/>
    <x v="0"/>
    <x v="0"/>
    <x v="0"/>
    <x v="0"/>
    <x v="4"/>
    <x v="144"/>
    <x v="0"/>
    <x v="0"/>
    <s v="Tesseramento"/>
    <x v="1"/>
    <x v="3"/>
    <x v="0"/>
    <m/>
  </r>
  <r>
    <n v="181013"/>
    <x v="1"/>
    <x v="0"/>
    <x v="0"/>
    <x v="1"/>
    <x v="4"/>
    <x v="144"/>
    <x v="0"/>
    <x v="1"/>
    <s v="Tesseramento"/>
    <x v="1"/>
    <x v="5"/>
    <x v="0"/>
    <m/>
  </r>
  <r>
    <n v="181014"/>
    <x v="1"/>
    <x v="0"/>
    <x v="0"/>
    <x v="0"/>
    <x v="4"/>
    <x v="144"/>
    <x v="0"/>
    <x v="0"/>
    <s v="Tesseramento"/>
    <x v="1"/>
    <x v="6"/>
    <x v="0"/>
    <m/>
  </r>
  <r>
    <n v="111806"/>
    <x v="0"/>
    <x v="0"/>
    <x v="0"/>
    <x v="0"/>
    <x v="4"/>
    <x v="144"/>
    <x v="0"/>
    <x v="1"/>
    <s v="Tesseramento"/>
    <x v="1"/>
    <x v="0"/>
    <x v="0"/>
    <m/>
  </r>
  <r>
    <n v="7841"/>
    <x v="0"/>
    <x v="0"/>
    <x v="0"/>
    <x v="0"/>
    <x v="4"/>
    <x v="144"/>
    <x v="0"/>
    <x v="0"/>
    <s v="Tesseramento"/>
    <x v="1"/>
    <x v="3"/>
    <x v="0"/>
    <m/>
  </r>
  <r>
    <n v="137204"/>
    <x v="1"/>
    <x v="0"/>
    <x v="0"/>
    <x v="0"/>
    <x v="4"/>
    <x v="144"/>
    <x v="0"/>
    <x v="1"/>
    <s v="Tesseramento"/>
    <x v="1"/>
    <x v="2"/>
    <x v="0"/>
    <m/>
  </r>
  <r>
    <n v="24499"/>
    <x v="0"/>
    <x v="0"/>
    <x v="0"/>
    <x v="0"/>
    <x v="4"/>
    <x v="144"/>
    <x v="0"/>
    <x v="0"/>
    <s v="Tesseramento"/>
    <x v="1"/>
    <x v="4"/>
    <x v="0"/>
    <m/>
  </r>
  <r>
    <n v="24500"/>
    <x v="0"/>
    <x v="0"/>
    <x v="0"/>
    <x v="0"/>
    <x v="4"/>
    <x v="144"/>
    <x v="0"/>
    <x v="0"/>
    <s v="Tesseramento"/>
    <x v="1"/>
    <x v="0"/>
    <x v="0"/>
    <m/>
  </r>
  <r>
    <n v="17760"/>
    <x v="0"/>
    <x v="0"/>
    <x v="0"/>
    <x v="2"/>
    <x v="4"/>
    <x v="144"/>
    <x v="0"/>
    <x v="0"/>
    <s v="Tesseramento"/>
    <x v="1"/>
    <x v="3"/>
    <x v="0"/>
    <m/>
  </r>
  <r>
    <n v="44372"/>
    <x v="0"/>
    <x v="0"/>
    <x v="0"/>
    <x v="0"/>
    <x v="4"/>
    <x v="144"/>
    <x v="0"/>
    <x v="0"/>
    <s v="Tesseramento"/>
    <x v="1"/>
    <x v="3"/>
    <x v="0"/>
    <m/>
  </r>
  <r>
    <n v="17776"/>
    <x v="0"/>
    <x v="0"/>
    <x v="0"/>
    <x v="4"/>
    <x v="4"/>
    <x v="144"/>
    <x v="0"/>
    <x v="0"/>
    <s v="Tesseramento"/>
    <x v="1"/>
    <x v="0"/>
    <x v="0"/>
    <m/>
  </r>
  <r>
    <n v="17774"/>
    <x v="0"/>
    <x v="0"/>
    <x v="0"/>
    <x v="0"/>
    <x v="4"/>
    <x v="144"/>
    <x v="0"/>
    <x v="1"/>
    <s v="Tesseramento"/>
    <x v="1"/>
    <x v="3"/>
    <x v="0"/>
    <m/>
  </r>
  <r>
    <n v="49133"/>
    <x v="0"/>
    <x v="0"/>
    <x v="0"/>
    <x v="0"/>
    <x v="4"/>
    <x v="144"/>
    <x v="0"/>
    <x v="1"/>
    <s v="Tesseramento"/>
    <x v="1"/>
    <x v="3"/>
    <x v="0"/>
    <m/>
  </r>
  <r>
    <n v="192659"/>
    <x v="1"/>
    <x v="0"/>
    <x v="0"/>
    <x v="2"/>
    <x v="4"/>
    <x v="144"/>
    <x v="0"/>
    <x v="1"/>
    <s v="Tesseramento"/>
    <x v="1"/>
    <x v="7"/>
    <x v="0"/>
    <m/>
  </r>
  <r>
    <n v="66420"/>
    <x v="0"/>
    <x v="0"/>
    <x v="0"/>
    <x v="0"/>
    <x v="4"/>
    <x v="144"/>
    <x v="0"/>
    <x v="1"/>
    <s v="Tesseramento"/>
    <x v="1"/>
    <x v="3"/>
    <x v="0"/>
    <m/>
  </r>
  <r>
    <n v="123854"/>
    <x v="1"/>
    <x v="0"/>
    <x v="0"/>
    <x v="0"/>
    <x v="4"/>
    <x v="144"/>
    <x v="0"/>
    <x v="0"/>
    <s v="Tesseramento"/>
    <x v="1"/>
    <x v="2"/>
    <x v="0"/>
    <m/>
  </r>
  <r>
    <n v="124666"/>
    <x v="0"/>
    <x v="0"/>
    <x v="0"/>
    <x v="0"/>
    <x v="4"/>
    <x v="144"/>
    <x v="0"/>
    <x v="0"/>
    <s v="Tesseramento"/>
    <x v="1"/>
    <x v="1"/>
    <x v="0"/>
    <m/>
  </r>
  <r>
    <n v="133392"/>
    <x v="0"/>
    <x v="0"/>
    <x v="0"/>
    <x v="0"/>
    <x v="4"/>
    <x v="144"/>
    <x v="0"/>
    <x v="1"/>
    <s v="Tesseramento"/>
    <x v="1"/>
    <x v="0"/>
    <x v="0"/>
    <m/>
  </r>
  <r>
    <n v="149018"/>
    <x v="0"/>
    <x v="0"/>
    <x v="0"/>
    <x v="0"/>
    <x v="4"/>
    <x v="144"/>
    <x v="0"/>
    <x v="1"/>
    <s v="Tesseramento"/>
    <x v="1"/>
    <x v="3"/>
    <x v="0"/>
    <m/>
  </r>
  <r>
    <n v="17805"/>
    <x v="0"/>
    <x v="0"/>
    <x v="0"/>
    <x v="0"/>
    <x v="4"/>
    <x v="144"/>
    <x v="0"/>
    <x v="1"/>
    <s v="Tesseramento"/>
    <x v="1"/>
    <x v="4"/>
    <x v="0"/>
    <m/>
  </r>
  <r>
    <n v="17807"/>
    <x v="0"/>
    <x v="0"/>
    <x v="0"/>
    <x v="0"/>
    <x v="4"/>
    <x v="144"/>
    <x v="0"/>
    <x v="0"/>
    <s v="Tesseramento"/>
    <x v="1"/>
    <x v="4"/>
    <x v="0"/>
    <m/>
  </r>
  <r>
    <n v="182579"/>
    <x v="1"/>
    <x v="0"/>
    <x v="0"/>
    <x v="1"/>
    <x v="4"/>
    <x v="144"/>
    <x v="0"/>
    <x v="0"/>
    <s v="Tesseramento"/>
    <x v="1"/>
    <x v="5"/>
    <x v="0"/>
    <m/>
  </r>
  <r>
    <n v="21143"/>
    <x v="0"/>
    <x v="0"/>
    <x v="0"/>
    <x v="0"/>
    <x v="4"/>
    <x v="144"/>
    <x v="0"/>
    <x v="0"/>
    <s v="Tesseramento"/>
    <x v="1"/>
    <x v="0"/>
    <x v="0"/>
    <m/>
  </r>
  <r>
    <n v="207261"/>
    <x v="1"/>
    <x v="0"/>
    <x v="0"/>
    <x v="1"/>
    <x v="4"/>
    <x v="144"/>
    <x v="0"/>
    <x v="0"/>
    <s v="Tesseramento"/>
    <x v="1"/>
    <x v="5"/>
    <x v="0"/>
    <m/>
  </r>
  <r>
    <n v="64764"/>
    <x v="0"/>
    <x v="0"/>
    <x v="0"/>
    <x v="0"/>
    <x v="4"/>
    <x v="144"/>
    <x v="0"/>
    <x v="1"/>
    <s v="Tesseramento"/>
    <x v="1"/>
    <x v="4"/>
    <x v="0"/>
    <m/>
  </r>
  <r>
    <n v="119063"/>
    <x v="0"/>
    <x v="0"/>
    <x v="0"/>
    <x v="0"/>
    <x v="4"/>
    <x v="166"/>
    <x v="0"/>
    <x v="0"/>
    <s v="Tesseramento"/>
    <x v="1"/>
    <x v="3"/>
    <x v="0"/>
    <m/>
  </r>
  <r>
    <n v="1246"/>
    <x v="0"/>
    <x v="0"/>
    <x v="0"/>
    <x v="0"/>
    <x v="4"/>
    <x v="144"/>
    <x v="0"/>
    <x v="0"/>
    <s v="Tesseramento"/>
    <x v="1"/>
    <x v="4"/>
    <x v="0"/>
    <m/>
  </r>
  <r>
    <n v="158599"/>
    <x v="0"/>
    <x v="0"/>
    <x v="0"/>
    <x v="2"/>
    <x v="4"/>
    <x v="144"/>
    <x v="0"/>
    <x v="1"/>
    <s v="Tesseramento"/>
    <x v="1"/>
    <x v="4"/>
    <x v="0"/>
    <m/>
  </r>
  <r>
    <n v="17813"/>
    <x v="0"/>
    <x v="0"/>
    <x v="0"/>
    <x v="2"/>
    <x v="4"/>
    <x v="144"/>
    <x v="0"/>
    <x v="0"/>
    <s v="Tesseramento"/>
    <x v="1"/>
    <x v="4"/>
    <x v="0"/>
    <m/>
  </r>
  <r>
    <n v="17814"/>
    <x v="0"/>
    <x v="0"/>
    <x v="0"/>
    <x v="2"/>
    <x v="4"/>
    <x v="144"/>
    <x v="0"/>
    <x v="0"/>
    <s v="Tesseramento"/>
    <x v="1"/>
    <x v="0"/>
    <x v="0"/>
    <m/>
  </r>
  <r>
    <n v="55910"/>
    <x v="0"/>
    <x v="0"/>
    <x v="0"/>
    <x v="0"/>
    <x v="4"/>
    <x v="144"/>
    <x v="0"/>
    <x v="0"/>
    <s v="Tesseramento"/>
    <x v="1"/>
    <x v="3"/>
    <x v="0"/>
    <m/>
  </r>
  <r>
    <n v="152382"/>
    <x v="0"/>
    <x v="0"/>
    <x v="0"/>
    <x v="1"/>
    <x v="4"/>
    <x v="144"/>
    <x v="0"/>
    <x v="0"/>
    <s v="Tesseramento"/>
    <x v="1"/>
    <x v="4"/>
    <x v="0"/>
    <m/>
  </r>
  <r>
    <n v="185866"/>
    <x v="0"/>
    <x v="0"/>
    <x v="0"/>
    <x v="1"/>
    <x v="4"/>
    <x v="144"/>
    <x v="0"/>
    <x v="1"/>
    <s v="Tesseramento"/>
    <x v="1"/>
    <x v="0"/>
    <x v="0"/>
    <m/>
  </r>
  <r>
    <n v="91002"/>
    <x v="0"/>
    <x v="0"/>
    <x v="0"/>
    <x v="0"/>
    <x v="4"/>
    <x v="144"/>
    <x v="0"/>
    <x v="0"/>
    <s v="Tesseramento"/>
    <x v="1"/>
    <x v="3"/>
    <x v="0"/>
    <m/>
  </r>
  <r>
    <n v="67069"/>
    <x v="0"/>
    <x v="0"/>
    <x v="0"/>
    <x v="0"/>
    <x v="4"/>
    <x v="144"/>
    <x v="0"/>
    <x v="1"/>
    <s v="Tesseramento"/>
    <x v="1"/>
    <x v="4"/>
    <x v="0"/>
    <m/>
  </r>
  <r>
    <n v="17838"/>
    <x v="0"/>
    <x v="0"/>
    <x v="0"/>
    <x v="1"/>
    <x v="4"/>
    <x v="144"/>
    <x v="0"/>
    <x v="0"/>
    <s v="Tesseramento"/>
    <x v="1"/>
    <x v="4"/>
    <x v="0"/>
    <m/>
  </r>
  <r>
    <n v="181513"/>
    <x v="0"/>
    <x v="0"/>
    <x v="0"/>
    <x v="0"/>
    <x v="4"/>
    <x v="144"/>
    <x v="0"/>
    <x v="0"/>
    <s v="Tesseramento"/>
    <x v="1"/>
    <x v="4"/>
    <x v="0"/>
    <m/>
  </r>
  <r>
    <n v="206512"/>
    <x v="0"/>
    <x v="0"/>
    <x v="0"/>
    <x v="2"/>
    <x v="4"/>
    <x v="144"/>
    <x v="0"/>
    <x v="1"/>
    <s v="Tesseramento"/>
    <x v="1"/>
    <x v="4"/>
    <x v="0"/>
    <m/>
  </r>
  <r>
    <n v="29809"/>
    <x v="0"/>
    <x v="0"/>
    <x v="0"/>
    <x v="0"/>
    <x v="4"/>
    <x v="144"/>
    <x v="0"/>
    <x v="1"/>
    <s v="Tesseramento"/>
    <x v="1"/>
    <x v="4"/>
    <x v="0"/>
    <m/>
  </r>
  <r>
    <n v="205724"/>
    <x v="1"/>
    <x v="0"/>
    <x v="0"/>
    <x v="0"/>
    <x v="4"/>
    <x v="144"/>
    <x v="0"/>
    <x v="0"/>
    <s v="Tesseramento"/>
    <x v="1"/>
    <x v="6"/>
    <x v="0"/>
    <m/>
  </r>
  <r>
    <n v="207262"/>
    <x v="1"/>
    <x v="0"/>
    <x v="0"/>
    <x v="1"/>
    <x v="4"/>
    <x v="144"/>
    <x v="0"/>
    <x v="1"/>
    <s v="Tesseramento"/>
    <x v="1"/>
    <x v="5"/>
    <x v="0"/>
    <m/>
  </r>
  <r>
    <n v="163693"/>
    <x v="0"/>
    <x v="0"/>
    <x v="0"/>
    <x v="0"/>
    <x v="4"/>
    <x v="144"/>
    <x v="0"/>
    <x v="1"/>
    <s v="Tesseramento"/>
    <x v="1"/>
    <x v="0"/>
    <x v="0"/>
    <m/>
  </r>
  <r>
    <n v="17851"/>
    <x v="0"/>
    <x v="0"/>
    <x v="0"/>
    <x v="0"/>
    <x v="4"/>
    <x v="144"/>
    <x v="0"/>
    <x v="0"/>
    <s v="Tesseramento"/>
    <x v="1"/>
    <x v="4"/>
    <x v="0"/>
    <m/>
  </r>
  <r>
    <n v="81051"/>
    <x v="0"/>
    <x v="0"/>
    <x v="0"/>
    <x v="0"/>
    <x v="4"/>
    <x v="144"/>
    <x v="0"/>
    <x v="0"/>
    <s v="Tesseramento"/>
    <x v="1"/>
    <x v="3"/>
    <x v="0"/>
    <m/>
  </r>
  <r>
    <n v="169469"/>
    <x v="0"/>
    <x v="0"/>
    <x v="0"/>
    <x v="0"/>
    <x v="4"/>
    <x v="144"/>
    <x v="0"/>
    <x v="1"/>
    <s v="Tesseramento"/>
    <x v="1"/>
    <x v="0"/>
    <x v="0"/>
    <m/>
  </r>
  <r>
    <n v="54598"/>
    <x v="0"/>
    <x v="0"/>
    <x v="0"/>
    <x v="0"/>
    <x v="4"/>
    <x v="144"/>
    <x v="0"/>
    <x v="0"/>
    <s v="Tesseramento"/>
    <x v="1"/>
    <x v="4"/>
    <x v="0"/>
    <m/>
  </r>
  <r>
    <n v="158603"/>
    <x v="0"/>
    <x v="0"/>
    <x v="0"/>
    <x v="2"/>
    <x v="4"/>
    <x v="144"/>
    <x v="0"/>
    <x v="1"/>
    <s v="Tesseramento"/>
    <x v="1"/>
    <x v="0"/>
    <x v="0"/>
    <m/>
  </r>
  <r>
    <n v="67070"/>
    <x v="0"/>
    <x v="0"/>
    <x v="0"/>
    <x v="0"/>
    <x v="4"/>
    <x v="144"/>
    <x v="0"/>
    <x v="0"/>
    <s v="Tesseramento"/>
    <x v="1"/>
    <x v="4"/>
    <x v="0"/>
    <m/>
  </r>
  <r>
    <n v="11130"/>
    <x v="0"/>
    <x v="0"/>
    <x v="0"/>
    <x v="0"/>
    <x v="4"/>
    <x v="144"/>
    <x v="0"/>
    <x v="0"/>
    <s v="Tesseramento"/>
    <x v="1"/>
    <x v="0"/>
    <x v="0"/>
    <m/>
  </r>
  <r>
    <n v="192661"/>
    <x v="0"/>
    <x v="0"/>
    <x v="0"/>
    <x v="1"/>
    <x v="4"/>
    <x v="144"/>
    <x v="0"/>
    <x v="1"/>
    <s v="Tesseramento"/>
    <x v="1"/>
    <x v="0"/>
    <x v="0"/>
    <m/>
  </r>
  <r>
    <n v="227551"/>
    <x v="0"/>
    <x v="0"/>
    <x v="0"/>
    <x v="2"/>
    <x v="4"/>
    <x v="144"/>
    <x v="0"/>
    <x v="1"/>
    <s v="Tesseramento"/>
    <x v="1"/>
    <x v="4"/>
    <x v="0"/>
    <m/>
  </r>
  <r>
    <n v="18092"/>
    <x v="0"/>
    <x v="0"/>
    <x v="0"/>
    <x v="0"/>
    <x v="4"/>
    <x v="144"/>
    <x v="0"/>
    <x v="1"/>
    <s v="Tesseramento"/>
    <x v="1"/>
    <x v="4"/>
    <x v="0"/>
    <m/>
  </r>
  <r>
    <n v="64767"/>
    <x v="0"/>
    <x v="0"/>
    <x v="0"/>
    <x v="0"/>
    <x v="4"/>
    <x v="144"/>
    <x v="0"/>
    <x v="0"/>
    <s v="Tesseramento"/>
    <x v="1"/>
    <x v="3"/>
    <x v="0"/>
    <m/>
  </r>
  <r>
    <n v="89481"/>
    <x v="0"/>
    <x v="0"/>
    <x v="0"/>
    <x v="0"/>
    <x v="4"/>
    <x v="144"/>
    <x v="0"/>
    <x v="1"/>
    <s v="Tesseramento"/>
    <x v="1"/>
    <x v="3"/>
    <x v="0"/>
    <m/>
  </r>
  <r>
    <n v="173411"/>
    <x v="0"/>
    <x v="0"/>
    <x v="0"/>
    <x v="0"/>
    <x v="4"/>
    <x v="144"/>
    <x v="0"/>
    <x v="0"/>
    <s v="Tesseramento"/>
    <x v="1"/>
    <x v="1"/>
    <x v="0"/>
    <m/>
  </r>
  <r>
    <n v="17874"/>
    <x v="0"/>
    <x v="0"/>
    <x v="0"/>
    <x v="0"/>
    <x v="4"/>
    <x v="144"/>
    <x v="0"/>
    <x v="0"/>
    <s v="Tesseramento"/>
    <x v="1"/>
    <x v="4"/>
    <x v="0"/>
    <m/>
  </r>
  <r>
    <n v="17882"/>
    <x v="0"/>
    <x v="0"/>
    <x v="0"/>
    <x v="0"/>
    <x v="4"/>
    <x v="144"/>
    <x v="0"/>
    <x v="0"/>
    <s v="Tesseramento"/>
    <x v="1"/>
    <x v="4"/>
    <x v="0"/>
    <m/>
  </r>
  <r>
    <n v="17883"/>
    <x v="0"/>
    <x v="0"/>
    <x v="0"/>
    <x v="2"/>
    <x v="4"/>
    <x v="144"/>
    <x v="0"/>
    <x v="0"/>
    <s v="Tesseramento"/>
    <x v="1"/>
    <x v="4"/>
    <x v="0"/>
    <m/>
  </r>
  <r>
    <n v="142847"/>
    <x v="0"/>
    <x v="0"/>
    <x v="0"/>
    <x v="0"/>
    <x v="4"/>
    <x v="144"/>
    <x v="0"/>
    <x v="0"/>
    <s v="Tesseramento"/>
    <x v="1"/>
    <x v="0"/>
    <x v="0"/>
    <m/>
  </r>
  <r>
    <n v="181016"/>
    <x v="1"/>
    <x v="0"/>
    <x v="0"/>
    <x v="0"/>
    <x v="4"/>
    <x v="144"/>
    <x v="0"/>
    <x v="0"/>
    <s v="Tesseramento"/>
    <x v="1"/>
    <x v="5"/>
    <x v="0"/>
    <s v="BG"/>
  </r>
  <r>
    <n v="90350"/>
    <x v="0"/>
    <x v="0"/>
    <x v="0"/>
    <x v="0"/>
    <x v="4"/>
    <x v="144"/>
    <x v="0"/>
    <x v="0"/>
    <s v="Tesseramento"/>
    <x v="1"/>
    <x v="3"/>
    <x v="0"/>
    <m/>
  </r>
  <r>
    <n v="74669"/>
    <x v="0"/>
    <x v="0"/>
    <x v="0"/>
    <x v="0"/>
    <x v="4"/>
    <x v="144"/>
    <x v="0"/>
    <x v="0"/>
    <s v="Tesseramento"/>
    <x v="1"/>
    <x v="1"/>
    <x v="0"/>
    <m/>
  </r>
  <r>
    <n v="230521"/>
    <x v="0"/>
    <x v="0"/>
    <x v="0"/>
    <x v="1"/>
    <x v="4"/>
    <x v="144"/>
    <x v="0"/>
    <x v="0"/>
    <s v="Tesseramento"/>
    <x v="1"/>
    <x v="0"/>
    <x v="0"/>
    <m/>
  </r>
  <r>
    <n v="231023"/>
    <x v="1"/>
    <x v="0"/>
    <x v="0"/>
    <x v="1"/>
    <x v="4"/>
    <x v="144"/>
    <x v="0"/>
    <x v="0"/>
    <s v="Tesseramento"/>
    <x v="1"/>
    <x v="5"/>
    <x v="0"/>
    <m/>
  </r>
  <r>
    <n v="17896"/>
    <x v="0"/>
    <x v="0"/>
    <x v="0"/>
    <x v="0"/>
    <x v="4"/>
    <x v="144"/>
    <x v="0"/>
    <x v="0"/>
    <s v="Tesseramento"/>
    <x v="1"/>
    <x v="4"/>
    <x v="0"/>
    <m/>
  </r>
  <r>
    <n v="15910"/>
    <x v="0"/>
    <x v="0"/>
    <x v="0"/>
    <x v="0"/>
    <x v="4"/>
    <x v="144"/>
    <x v="0"/>
    <x v="0"/>
    <s v="Tesseramento"/>
    <x v="1"/>
    <x v="4"/>
    <x v="0"/>
    <m/>
  </r>
  <r>
    <n v="17900"/>
    <x v="0"/>
    <x v="0"/>
    <x v="0"/>
    <x v="0"/>
    <x v="4"/>
    <x v="144"/>
    <x v="0"/>
    <x v="0"/>
    <s v="Tesseramento"/>
    <x v="1"/>
    <x v="4"/>
    <x v="0"/>
    <m/>
  </r>
  <r>
    <n v="17902"/>
    <x v="0"/>
    <x v="0"/>
    <x v="0"/>
    <x v="0"/>
    <x v="4"/>
    <x v="144"/>
    <x v="0"/>
    <x v="1"/>
    <s v="Tesseramento"/>
    <x v="1"/>
    <x v="4"/>
    <x v="0"/>
    <m/>
  </r>
  <r>
    <n v="17913"/>
    <x v="0"/>
    <x v="0"/>
    <x v="0"/>
    <x v="1"/>
    <x v="4"/>
    <x v="144"/>
    <x v="0"/>
    <x v="0"/>
    <s v="Tesseramento"/>
    <x v="1"/>
    <x v="4"/>
    <x v="0"/>
    <m/>
  </r>
  <r>
    <n v="11848"/>
    <x v="0"/>
    <x v="0"/>
    <x v="0"/>
    <x v="0"/>
    <x v="4"/>
    <x v="144"/>
    <x v="0"/>
    <x v="0"/>
    <s v="Tesseramento"/>
    <x v="1"/>
    <x v="4"/>
    <x v="0"/>
    <m/>
  </r>
  <r>
    <n v="11849"/>
    <x v="0"/>
    <x v="0"/>
    <x v="0"/>
    <x v="0"/>
    <x v="4"/>
    <x v="144"/>
    <x v="0"/>
    <x v="1"/>
    <s v="Tesseramento"/>
    <x v="1"/>
    <x v="4"/>
    <x v="0"/>
    <m/>
  </r>
  <r>
    <n v="174623"/>
    <x v="1"/>
    <x v="0"/>
    <x v="0"/>
    <x v="1"/>
    <x v="4"/>
    <x v="144"/>
    <x v="0"/>
    <x v="0"/>
    <s v="Tesseramento"/>
    <x v="1"/>
    <x v="7"/>
    <x v="0"/>
    <m/>
  </r>
  <r>
    <n v="174622"/>
    <x v="1"/>
    <x v="0"/>
    <x v="0"/>
    <x v="0"/>
    <x v="4"/>
    <x v="144"/>
    <x v="0"/>
    <x v="1"/>
    <s v="Tesseramento"/>
    <x v="1"/>
    <x v="6"/>
    <x v="0"/>
    <m/>
  </r>
  <r>
    <n v="223413"/>
    <x v="1"/>
    <x v="0"/>
    <x v="0"/>
    <x v="1"/>
    <x v="4"/>
    <x v="144"/>
    <x v="0"/>
    <x v="0"/>
    <s v="Tesseramento"/>
    <x v="1"/>
    <x v="5"/>
    <x v="0"/>
    <m/>
  </r>
  <r>
    <n v="146543"/>
    <x v="0"/>
    <x v="0"/>
    <x v="0"/>
    <x v="0"/>
    <x v="4"/>
    <x v="144"/>
    <x v="0"/>
    <x v="1"/>
    <s v="Tesseramento"/>
    <x v="1"/>
    <x v="3"/>
    <x v="0"/>
    <m/>
  </r>
  <r>
    <n v="66427"/>
    <x v="0"/>
    <x v="0"/>
    <x v="0"/>
    <x v="0"/>
    <x v="4"/>
    <x v="144"/>
    <x v="0"/>
    <x v="0"/>
    <s v="Tesseramento"/>
    <x v="1"/>
    <x v="3"/>
    <x v="0"/>
    <m/>
  </r>
  <r>
    <n v="206514"/>
    <x v="0"/>
    <x v="0"/>
    <x v="0"/>
    <x v="2"/>
    <x v="4"/>
    <x v="144"/>
    <x v="0"/>
    <x v="0"/>
    <s v="Tesseramento"/>
    <x v="1"/>
    <x v="3"/>
    <x v="0"/>
    <m/>
  </r>
  <r>
    <n v="64778"/>
    <x v="0"/>
    <x v="0"/>
    <x v="0"/>
    <x v="2"/>
    <x v="4"/>
    <x v="144"/>
    <x v="0"/>
    <x v="0"/>
    <s v="Tesseramento"/>
    <x v="1"/>
    <x v="4"/>
    <x v="0"/>
    <m/>
  </r>
  <r>
    <n v="17931"/>
    <x v="0"/>
    <x v="0"/>
    <x v="0"/>
    <x v="0"/>
    <x v="4"/>
    <x v="144"/>
    <x v="0"/>
    <x v="0"/>
    <s v="Tesseramento"/>
    <x v="1"/>
    <x v="4"/>
    <x v="0"/>
    <m/>
  </r>
  <r>
    <n v="67348"/>
    <x v="0"/>
    <x v="0"/>
    <x v="0"/>
    <x v="0"/>
    <x v="4"/>
    <x v="144"/>
    <x v="0"/>
    <x v="1"/>
    <s v="Tesseramento"/>
    <x v="1"/>
    <x v="4"/>
    <x v="0"/>
    <m/>
  </r>
  <r>
    <n v="168230"/>
    <x v="0"/>
    <x v="0"/>
    <x v="0"/>
    <x v="0"/>
    <x v="4"/>
    <x v="144"/>
    <x v="0"/>
    <x v="0"/>
    <s v="Tesseramento"/>
    <x v="1"/>
    <x v="0"/>
    <x v="0"/>
    <m/>
  </r>
  <r>
    <n v="197353"/>
    <x v="1"/>
    <x v="0"/>
    <x v="0"/>
    <x v="2"/>
    <x v="4"/>
    <x v="144"/>
    <x v="0"/>
    <x v="1"/>
    <s v="Tesseramento"/>
    <x v="1"/>
    <x v="5"/>
    <x v="0"/>
    <m/>
  </r>
  <r>
    <n v="190583"/>
    <x v="1"/>
    <x v="0"/>
    <x v="0"/>
    <x v="2"/>
    <x v="4"/>
    <x v="144"/>
    <x v="0"/>
    <x v="0"/>
    <s v="Tesseramento"/>
    <x v="1"/>
    <x v="5"/>
    <x v="0"/>
    <m/>
  </r>
  <r>
    <n v="69471"/>
    <x v="0"/>
    <x v="0"/>
    <x v="0"/>
    <x v="0"/>
    <x v="4"/>
    <x v="144"/>
    <x v="0"/>
    <x v="0"/>
    <s v="Tesseramento"/>
    <x v="1"/>
    <x v="3"/>
    <x v="0"/>
    <m/>
  </r>
  <r>
    <n v="87973"/>
    <x v="0"/>
    <x v="0"/>
    <x v="0"/>
    <x v="0"/>
    <x v="4"/>
    <x v="144"/>
    <x v="0"/>
    <x v="0"/>
    <s v="Tesseramento"/>
    <x v="1"/>
    <x v="0"/>
    <x v="0"/>
    <m/>
  </r>
  <r>
    <n v="17975"/>
    <x v="0"/>
    <x v="0"/>
    <x v="0"/>
    <x v="0"/>
    <x v="4"/>
    <x v="144"/>
    <x v="0"/>
    <x v="1"/>
    <s v="Tesseramento"/>
    <x v="1"/>
    <x v="0"/>
    <x v="0"/>
    <m/>
  </r>
  <r>
    <n v="158605"/>
    <x v="1"/>
    <x v="0"/>
    <x v="0"/>
    <x v="0"/>
    <x v="4"/>
    <x v="144"/>
    <x v="0"/>
    <x v="0"/>
    <s v="Tesseramento"/>
    <x v="1"/>
    <x v="6"/>
    <x v="0"/>
    <m/>
  </r>
  <r>
    <n v="169471"/>
    <x v="0"/>
    <x v="0"/>
    <x v="0"/>
    <x v="0"/>
    <x v="4"/>
    <x v="144"/>
    <x v="0"/>
    <x v="0"/>
    <s v="Tesseramento"/>
    <x v="1"/>
    <x v="0"/>
    <x v="0"/>
    <m/>
  </r>
  <r>
    <n v="158606"/>
    <x v="1"/>
    <x v="0"/>
    <x v="0"/>
    <x v="0"/>
    <x v="4"/>
    <x v="144"/>
    <x v="0"/>
    <x v="1"/>
    <s v="Tesseramento"/>
    <x v="1"/>
    <x v="7"/>
    <x v="0"/>
    <m/>
  </r>
  <r>
    <n v="52630"/>
    <x v="0"/>
    <x v="0"/>
    <x v="0"/>
    <x v="0"/>
    <x v="4"/>
    <x v="144"/>
    <x v="0"/>
    <x v="0"/>
    <s v="Tesseramento"/>
    <x v="1"/>
    <x v="0"/>
    <x v="0"/>
    <m/>
  </r>
  <r>
    <n v="52635"/>
    <x v="0"/>
    <x v="0"/>
    <x v="0"/>
    <x v="0"/>
    <x v="4"/>
    <x v="144"/>
    <x v="0"/>
    <x v="1"/>
    <s v="Tesseramento"/>
    <x v="1"/>
    <x v="3"/>
    <x v="0"/>
    <m/>
  </r>
  <r>
    <n v="162718"/>
    <x v="0"/>
    <x v="0"/>
    <x v="0"/>
    <x v="0"/>
    <x v="4"/>
    <x v="144"/>
    <x v="0"/>
    <x v="0"/>
    <s v="Tesseramento"/>
    <x v="1"/>
    <x v="3"/>
    <x v="0"/>
    <m/>
  </r>
  <r>
    <n v="81065"/>
    <x v="0"/>
    <x v="0"/>
    <x v="0"/>
    <x v="2"/>
    <x v="4"/>
    <x v="144"/>
    <x v="0"/>
    <x v="1"/>
    <s v="Tesseramento"/>
    <x v="1"/>
    <x v="4"/>
    <x v="0"/>
    <m/>
  </r>
  <r>
    <n v="17983"/>
    <x v="0"/>
    <x v="0"/>
    <x v="0"/>
    <x v="0"/>
    <x v="4"/>
    <x v="144"/>
    <x v="0"/>
    <x v="1"/>
    <s v="Tesseramento"/>
    <x v="1"/>
    <x v="4"/>
    <x v="0"/>
    <m/>
  </r>
  <r>
    <n v="17987"/>
    <x v="0"/>
    <x v="0"/>
    <x v="0"/>
    <x v="0"/>
    <x v="4"/>
    <x v="144"/>
    <x v="0"/>
    <x v="0"/>
    <s v="Tesseramento"/>
    <x v="1"/>
    <x v="4"/>
    <x v="0"/>
    <m/>
  </r>
  <r>
    <n v="205726"/>
    <x v="0"/>
    <x v="0"/>
    <x v="0"/>
    <x v="1"/>
    <x v="4"/>
    <x v="144"/>
    <x v="0"/>
    <x v="0"/>
    <s v="Tesseramento"/>
    <x v="1"/>
    <x v="0"/>
    <x v="0"/>
    <m/>
  </r>
  <r>
    <n v="91584"/>
    <x v="0"/>
    <x v="0"/>
    <x v="0"/>
    <x v="0"/>
    <x v="4"/>
    <x v="144"/>
    <x v="0"/>
    <x v="0"/>
    <s v="Tesseramento"/>
    <x v="1"/>
    <x v="0"/>
    <x v="0"/>
    <m/>
  </r>
  <r>
    <n v="206080"/>
    <x v="1"/>
    <x v="0"/>
    <x v="0"/>
    <x v="0"/>
    <x v="4"/>
    <x v="144"/>
    <x v="0"/>
    <x v="0"/>
    <s v="Tesseramento"/>
    <x v="1"/>
    <x v="5"/>
    <x v="0"/>
    <m/>
  </r>
  <r>
    <n v="157907"/>
    <x v="1"/>
    <x v="0"/>
    <x v="0"/>
    <x v="0"/>
    <x v="4"/>
    <x v="144"/>
    <x v="0"/>
    <x v="0"/>
    <s v="Tesseramento"/>
    <x v="1"/>
    <x v="7"/>
    <x v="0"/>
    <s v="B"/>
  </r>
  <r>
    <n v="194964"/>
    <x v="1"/>
    <x v="0"/>
    <x v="0"/>
    <x v="1"/>
    <x v="4"/>
    <x v="144"/>
    <x v="0"/>
    <x v="0"/>
    <s v="Tesseramento"/>
    <x v="1"/>
    <x v="5"/>
    <x v="0"/>
    <m/>
  </r>
  <r>
    <n v="99828"/>
    <x v="0"/>
    <x v="0"/>
    <x v="0"/>
    <x v="0"/>
    <x v="4"/>
    <x v="144"/>
    <x v="0"/>
    <x v="0"/>
    <s v="Tesseramento"/>
    <x v="1"/>
    <x v="0"/>
    <x v="0"/>
    <m/>
  </r>
  <r>
    <n v="49757"/>
    <x v="0"/>
    <x v="0"/>
    <x v="0"/>
    <x v="0"/>
    <x v="1"/>
    <x v="26"/>
    <x v="0"/>
    <x v="0"/>
    <s v="Tesseramento"/>
    <x v="1"/>
    <x v="0"/>
    <x v="0"/>
    <m/>
  </r>
  <r>
    <n v="168234"/>
    <x v="1"/>
    <x v="0"/>
    <x v="0"/>
    <x v="0"/>
    <x v="4"/>
    <x v="144"/>
    <x v="0"/>
    <x v="0"/>
    <s v="Tesseramento"/>
    <x v="1"/>
    <x v="7"/>
    <x v="0"/>
    <m/>
  </r>
  <r>
    <n v="79680"/>
    <x v="0"/>
    <x v="0"/>
    <x v="0"/>
    <x v="0"/>
    <x v="4"/>
    <x v="144"/>
    <x v="0"/>
    <x v="0"/>
    <s v="Tesseramento"/>
    <x v="1"/>
    <x v="3"/>
    <x v="0"/>
    <m/>
  </r>
  <r>
    <n v="206517"/>
    <x v="0"/>
    <x v="0"/>
    <x v="0"/>
    <x v="2"/>
    <x v="4"/>
    <x v="144"/>
    <x v="0"/>
    <x v="1"/>
    <s v="Tesseramento"/>
    <x v="1"/>
    <x v="3"/>
    <x v="0"/>
    <m/>
  </r>
  <r>
    <n v="136621"/>
    <x v="0"/>
    <x v="0"/>
    <x v="0"/>
    <x v="0"/>
    <x v="4"/>
    <x v="144"/>
    <x v="0"/>
    <x v="0"/>
    <s v="Tesseramento"/>
    <x v="1"/>
    <x v="3"/>
    <x v="0"/>
    <m/>
  </r>
  <r>
    <n v="15605"/>
    <x v="0"/>
    <x v="0"/>
    <x v="0"/>
    <x v="0"/>
    <x v="1"/>
    <x v="26"/>
    <x v="0"/>
    <x v="1"/>
    <s v="Tesseramento"/>
    <x v="1"/>
    <x v="3"/>
    <x v="0"/>
    <m/>
  </r>
  <r>
    <n v="160843"/>
    <x v="1"/>
    <x v="0"/>
    <x v="0"/>
    <x v="0"/>
    <x v="4"/>
    <x v="144"/>
    <x v="0"/>
    <x v="1"/>
    <s v="Tesseramento"/>
    <x v="1"/>
    <x v="7"/>
    <x v="0"/>
    <s v="B"/>
  </r>
  <r>
    <n v="16902"/>
    <x v="0"/>
    <x v="0"/>
    <x v="0"/>
    <x v="0"/>
    <x v="4"/>
    <x v="144"/>
    <x v="0"/>
    <x v="1"/>
    <s v="Tesseramento"/>
    <x v="1"/>
    <x v="3"/>
    <x v="0"/>
    <m/>
  </r>
  <r>
    <n v="14970"/>
    <x v="0"/>
    <x v="0"/>
    <x v="0"/>
    <x v="0"/>
    <x v="4"/>
    <x v="144"/>
    <x v="0"/>
    <x v="0"/>
    <s v="Tesseramento"/>
    <x v="1"/>
    <x v="4"/>
    <x v="0"/>
    <m/>
  </r>
  <r>
    <n v="133832"/>
    <x v="0"/>
    <x v="0"/>
    <x v="0"/>
    <x v="0"/>
    <x v="4"/>
    <x v="144"/>
    <x v="0"/>
    <x v="0"/>
    <s v="Tesseramento"/>
    <x v="1"/>
    <x v="0"/>
    <x v="0"/>
    <m/>
  </r>
  <r>
    <n v="18007"/>
    <x v="0"/>
    <x v="0"/>
    <x v="0"/>
    <x v="0"/>
    <x v="4"/>
    <x v="144"/>
    <x v="0"/>
    <x v="0"/>
    <s v="Tesseramento"/>
    <x v="1"/>
    <x v="4"/>
    <x v="0"/>
    <m/>
  </r>
  <r>
    <n v="150369"/>
    <x v="0"/>
    <x v="0"/>
    <x v="0"/>
    <x v="0"/>
    <x v="1"/>
    <x v="26"/>
    <x v="0"/>
    <x v="0"/>
    <s v="Tesseramento"/>
    <x v="1"/>
    <x v="0"/>
    <x v="0"/>
    <m/>
  </r>
  <r>
    <n v="186271"/>
    <x v="1"/>
    <x v="0"/>
    <x v="0"/>
    <x v="0"/>
    <x v="4"/>
    <x v="144"/>
    <x v="0"/>
    <x v="1"/>
    <s v="Tesseramento"/>
    <x v="1"/>
    <x v="7"/>
    <x v="0"/>
    <m/>
  </r>
  <r>
    <n v="186269"/>
    <x v="1"/>
    <x v="0"/>
    <x v="0"/>
    <x v="0"/>
    <x v="4"/>
    <x v="144"/>
    <x v="0"/>
    <x v="1"/>
    <s v="Tesseramento"/>
    <x v="1"/>
    <x v="7"/>
    <x v="0"/>
    <m/>
  </r>
  <r>
    <n v="186270"/>
    <x v="1"/>
    <x v="0"/>
    <x v="0"/>
    <x v="0"/>
    <x v="4"/>
    <x v="144"/>
    <x v="0"/>
    <x v="0"/>
    <s v="Tesseramento"/>
    <x v="1"/>
    <x v="5"/>
    <x v="0"/>
    <m/>
  </r>
  <r>
    <n v="18008"/>
    <x v="0"/>
    <x v="0"/>
    <x v="0"/>
    <x v="0"/>
    <x v="4"/>
    <x v="144"/>
    <x v="0"/>
    <x v="0"/>
    <s v="Tesseramento"/>
    <x v="1"/>
    <x v="0"/>
    <x v="0"/>
    <m/>
  </r>
  <r>
    <n v="18009"/>
    <x v="0"/>
    <x v="0"/>
    <x v="0"/>
    <x v="0"/>
    <x v="4"/>
    <x v="144"/>
    <x v="0"/>
    <x v="0"/>
    <s v="Tesseramento"/>
    <x v="1"/>
    <x v="4"/>
    <x v="0"/>
    <m/>
  </r>
  <r>
    <n v="78667"/>
    <x v="0"/>
    <x v="0"/>
    <x v="0"/>
    <x v="0"/>
    <x v="1"/>
    <x v="26"/>
    <x v="0"/>
    <x v="0"/>
    <s v="Tesseramento"/>
    <x v="1"/>
    <x v="3"/>
    <x v="0"/>
    <m/>
  </r>
  <r>
    <n v="18014"/>
    <x v="0"/>
    <x v="0"/>
    <x v="0"/>
    <x v="0"/>
    <x v="4"/>
    <x v="144"/>
    <x v="0"/>
    <x v="1"/>
    <s v="Tesseramento"/>
    <x v="1"/>
    <x v="4"/>
    <x v="0"/>
    <m/>
  </r>
  <r>
    <n v="18013"/>
    <x v="0"/>
    <x v="0"/>
    <x v="0"/>
    <x v="0"/>
    <x v="4"/>
    <x v="144"/>
    <x v="0"/>
    <x v="0"/>
    <s v="Tesseramento"/>
    <x v="1"/>
    <x v="4"/>
    <x v="0"/>
    <m/>
  </r>
  <r>
    <n v="5195"/>
    <x v="0"/>
    <x v="0"/>
    <x v="0"/>
    <x v="0"/>
    <x v="4"/>
    <x v="144"/>
    <x v="0"/>
    <x v="0"/>
    <s v="Tesseramento"/>
    <x v="1"/>
    <x v="4"/>
    <x v="0"/>
    <m/>
  </r>
  <r>
    <n v="64773"/>
    <x v="0"/>
    <x v="0"/>
    <x v="0"/>
    <x v="0"/>
    <x v="4"/>
    <x v="144"/>
    <x v="0"/>
    <x v="0"/>
    <s v="Tesseramento"/>
    <x v="1"/>
    <x v="3"/>
    <x v="0"/>
    <m/>
  </r>
  <r>
    <n v="123514"/>
    <x v="0"/>
    <x v="0"/>
    <x v="0"/>
    <x v="0"/>
    <x v="1"/>
    <x v="26"/>
    <x v="0"/>
    <x v="0"/>
    <s v="Tesseramento"/>
    <x v="1"/>
    <x v="0"/>
    <x v="0"/>
    <m/>
  </r>
  <r>
    <n v="85995"/>
    <x v="0"/>
    <x v="0"/>
    <x v="0"/>
    <x v="0"/>
    <x v="4"/>
    <x v="144"/>
    <x v="0"/>
    <x v="1"/>
    <s v="Tesseramento"/>
    <x v="1"/>
    <x v="3"/>
    <x v="0"/>
    <m/>
  </r>
  <r>
    <n v="88736"/>
    <x v="0"/>
    <x v="0"/>
    <x v="0"/>
    <x v="0"/>
    <x v="4"/>
    <x v="144"/>
    <x v="0"/>
    <x v="0"/>
    <s v="Tesseramento"/>
    <x v="1"/>
    <x v="1"/>
    <x v="0"/>
    <m/>
  </r>
  <r>
    <n v="18022"/>
    <x v="0"/>
    <x v="0"/>
    <x v="0"/>
    <x v="0"/>
    <x v="4"/>
    <x v="144"/>
    <x v="0"/>
    <x v="0"/>
    <s v="Tesseramento"/>
    <x v="1"/>
    <x v="4"/>
    <x v="0"/>
    <m/>
  </r>
  <r>
    <n v="18021"/>
    <x v="0"/>
    <x v="0"/>
    <x v="0"/>
    <x v="0"/>
    <x v="4"/>
    <x v="144"/>
    <x v="0"/>
    <x v="1"/>
    <s v="Tesseramento"/>
    <x v="1"/>
    <x v="4"/>
    <x v="0"/>
    <m/>
  </r>
  <r>
    <n v="18023"/>
    <x v="0"/>
    <x v="0"/>
    <x v="0"/>
    <x v="0"/>
    <x v="4"/>
    <x v="144"/>
    <x v="0"/>
    <x v="0"/>
    <s v="Tesseramento"/>
    <x v="1"/>
    <x v="4"/>
    <x v="0"/>
    <m/>
  </r>
  <r>
    <n v="181017"/>
    <x v="0"/>
    <x v="0"/>
    <x v="0"/>
    <x v="1"/>
    <x v="4"/>
    <x v="144"/>
    <x v="0"/>
    <x v="1"/>
    <s v="Tesseramento"/>
    <x v="1"/>
    <x v="0"/>
    <x v="0"/>
    <m/>
  </r>
  <r>
    <n v="18030"/>
    <x v="0"/>
    <x v="0"/>
    <x v="0"/>
    <x v="2"/>
    <x v="4"/>
    <x v="144"/>
    <x v="0"/>
    <x v="1"/>
    <s v="Tesseramento"/>
    <x v="1"/>
    <x v="4"/>
    <x v="0"/>
    <m/>
  </r>
  <r>
    <n v="18037"/>
    <x v="0"/>
    <x v="0"/>
    <x v="0"/>
    <x v="0"/>
    <x v="4"/>
    <x v="144"/>
    <x v="0"/>
    <x v="1"/>
    <s v="Tesseramento"/>
    <x v="1"/>
    <x v="4"/>
    <x v="0"/>
    <m/>
  </r>
  <r>
    <n v="184978"/>
    <x v="1"/>
    <x v="0"/>
    <x v="0"/>
    <x v="0"/>
    <x v="1"/>
    <x v="26"/>
    <x v="0"/>
    <x v="0"/>
    <s v="Tesseramento"/>
    <x v="1"/>
    <x v="6"/>
    <x v="0"/>
    <m/>
  </r>
  <r>
    <n v="93968"/>
    <x v="0"/>
    <x v="0"/>
    <x v="0"/>
    <x v="0"/>
    <x v="1"/>
    <x v="26"/>
    <x v="0"/>
    <x v="0"/>
    <s v="Tesseramento"/>
    <x v="1"/>
    <x v="3"/>
    <x v="0"/>
    <m/>
  </r>
  <r>
    <n v="18039"/>
    <x v="0"/>
    <x v="0"/>
    <x v="0"/>
    <x v="0"/>
    <x v="4"/>
    <x v="144"/>
    <x v="0"/>
    <x v="0"/>
    <s v="Tesseramento"/>
    <x v="1"/>
    <x v="0"/>
    <x v="0"/>
    <m/>
  </r>
  <r>
    <n v="212496"/>
    <x v="1"/>
    <x v="0"/>
    <x v="0"/>
    <x v="1"/>
    <x v="4"/>
    <x v="144"/>
    <x v="0"/>
    <x v="1"/>
    <s v="Tesseramento"/>
    <x v="1"/>
    <x v="5"/>
    <x v="0"/>
    <m/>
  </r>
  <r>
    <n v="227506"/>
    <x v="1"/>
    <x v="0"/>
    <x v="0"/>
    <x v="1"/>
    <x v="4"/>
    <x v="144"/>
    <x v="0"/>
    <x v="0"/>
    <s v="Tesseramento"/>
    <x v="1"/>
    <x v="5"/>
    <x v="0"/>
    <m/>
  </r>
  <r>
    <n v="133396"/>
    <x v="0"/>
    <x v="0"/>
    <x v="0"/>
    <x v="0"/>
    <x v="4"/>
    <x v="144"/>
    <x v="0"/>
    <x v="0"/>
    <s v="Tesseramento"/>
    <x v="1"/>
    <x v="0"/>
    <x v="0"/>
    <m/>
  </r>
  <r>
    <n v="18055"/>
    <x v="0"/>
    <x v="0"/>
    <x v="0"/>
    <x v="0"/>
    <x v="4"/>
    <x v="144"/>
    <x v="0"/>
    <x v="0"/>
    <s v="Tesseramento"/>
    <x v="1"/>
    <x v="4"/>
    <x v="0"/>
    <m/>
  </r>
  <r>
    <n v="142848"/>
    <x v="0"/>
    <x v="0"/>
    <x v="0"/>
    <x v="0"/>
    <x v="4"/>
    <x v="144"/>
    <x v="0"/>
    <x v="1"/>
    <s v="Tesseramento"/>
    <x v="1"/>
    <x v="0"/>
    <x v="0"/>
    <m/>
  </r>
  <r>
    <n v="152240"/>
    <x v="0"/>
    <x v="0"/>
    <x v="0"/>
    <x v="0"/>
    <x v="4"/>
    <x v="144"/>
    <x v="0"/>
    <x v="0"/>
    <s v="Tesseramento"/>
    <x v="1"/>
    <x v="0"/>
    <x v="0"/>
    <m/>
  </r>
  <r>
    <n v="176291"/>
    <x v="0"/>
    <x v="0"/>
    <x v="0"/>
    <x v="0"/>
    <x v="4"/>
    <x v="144"/>
    <x v="0"/>
    <x v="0"/>
    <s v="Tesseramento"/>
    <x v="1"/>
    <x v="4"/>
    <x v="0"/>
    <m/>
  </r>
  <r>
    <n v="70501"/>
    <x v="0"/>
    <x v="0"/>
    <x v="0"/>
    <x v="0"/>
    <x v="4"/>
    <x v="144"/>
    <x v="0"/>
    <x v="0"/>
    <s v="Tesseramento"/>
    <x v="1"/>
    <x v="3"/>
    <x v="0"/>
    <m/>
  </r>
  <r>
    <n v="55654"/>
    <x v="0"/>
    <x v="0"/>
    <x v="0"/>
    <x v="0"/>
    <x v="2"/>
    <x v="251"/>
    <x v="0"/>
    <x v="0"/>
    <s v="Tesseramento"/>
    <x v="1"/>
    <x v="0"/>
    <x v="0"/>
    <m/>
  </r>
  <r>
    <n v="206718"/>
    <x v="1"/>
    <x v="0"/>
    <x v="0"/>
    <x v="1"/>
    <x v="2"/>
    <x v="251"/>
    <x v="0"/>
    <x v="1"/>
    <s v="Tesseramento"/>
    <x v="1"/>
    <x v="7"/>
    <x v="0"/>
    <m/>
  </r>
  <r>
    <n v="18066"/>
    <x v="0"/>
    <x v="0"/>
    <x v="0"/>
    <x v="0"/>
    <x v="4"/>
    <x v="144"/>
    <x v="0"/>
    <x v="1"/>
    <s v="Tesseramento"/>
    <x v="1"/>
    <x v="3"/>
    <x v="0"/>
    <m/>
  </r>
  <r>
    <n v="129491"/>
    <x v="0"/>
    <x v="0"/>
    <x v="0"/>
    <x v="2"/>
    <x v="1"/>
    <x v="26"/>
    <x v="0"/>
    <x v="0"/>
    <s v="Tesseramento"/>
    <x v="1"/>
    <x v="3"/>
    <x v="0"/>
    <m/>
  </r>
  <r>
    <n v="58784"/>
    <x v="0"/>
    <x v="0"/>
    <x v="0"/>
    <x v="0"/>
    <x v="4"/>
    <x v="144"/>
    <x v="0"/>
    <x v="0"/>
    <s v="Tesseramento"/>
    <x v="1"/>
    <x v="0"/>
    <x v="0"/>
    <m/>
  </r>
  <r>
    <n v="181018"/>
    <x v="0"/>
    <x v="0"/>
    <x v="0"/>
    <x v="0"/>
    <x v="4"/>
    <x v="144"/>
    <x v="0"/>
    <x v="1"/>
    <s v="Tesseramento"/>
    <x v="1"/>
    <x v="3"/>
    <x v="0"/>
    <m/>
  </r>
  <r>
    <n v="72693"/>
    <x v="0"/>
    <x v="0"/>
    <x v="0"/>
    <x v="0"/>
    <x v="4"/>
    <x v="144"/>
    <x v="0"/>
    <x v="0"/>
    <s v="Tesseramento"/>
    <x v="1"/>
    <x v="4"/>
    <x v="0"/>
    <m/>
  </r>
  <r>
    <n v="23105"/>
    <x v="0"/>
    <x v="0"/>
    <x v="0"/>
    <x v="0"/>
    <x v="2"/>
    <x v="251"/>
    <x v="0"/>
    <x v="1"/>
    <s v="Tesseramento"/>
    <x v="1"/>
    <x v="0"/>
    <x v="0"/>
    <m/>
  </r>
  <r>
    <n v="18089"/>
    <x v="0"/>
    <x v="0"/>
    <x v="0"/>
    <x v="0"/>
    <x v="4"/>
    <x v="144"/>
    <x v="0"/>
    <x v="0"/>
    <s v="Tesseramento"/>
    <x v="1"/>
    <x v="0"/>
    <x v="0"/>
    <m/>
  </r>
  <r>
    <n v="23107"/>
    <x v="0"/>
    <x v="0"/>
    <x v="0"/>
    <x v="0"/>
    <x v="2"/>
    <x v="251"/>
    <x v="0"/>
    <x v="0"/>
    <s v="Tesseramento"/>
    <x v="1"/>
    <x v="4"/>
    <x v="0"/>
    <m/>
  </r>
  <r>
    <n v="101457"/>
    <x v="0"/>
    <x v="0"/>
    <x v="0"/>
    <x v="1"/>
    <x v="1"/>
    <x v="26"/>
    <x v="0"/>
    <x v="0"/>
    <s v="Tesseramento"/>
    <x v="1"/>
    <x v="4"/>
    <x v="0"/>
    <m/>
  </r>
  <r>
    <n v="18087"/>
    <x v="0"/>
    <x v="0"/>
    <x v="0"/>
    <x v="0"/>
    <x v="4"/>
    <x v="144"/>
    <x v="0"/>
    <x v="0"/>
    <s v="Tesseramento"/>
    <x v="1"/>
    <x v="0"/>
    <x v="0"/>
    <m/>
  </r>
  <r>
    <n v="23106"/>
    <x v="0"/>
    <x v="0"/>
    <x v="0"/>
    <x v="0"/>
    <x v="2"/>
    <x v="251"/>
    <x v="0"/>
    <x v="0"/>
    <s v="Tesseramento"/>
    <x v="1"/>
    <x v="0"/>
    <x v="0"/>
    <m/>
  </r>
  <r>
    <n v="18093"/>
    <x v="0"/>
    <x v="0"/>
    <x v="0"/>
    <x v="0"/>
    <x v="4"/>
    <x v="144"/>
    <x v="0"/>
    <x v="0"/>
    <s v="Tesseramento"/>
    <x v="1"/>
    <x v="4"/>
    <x v="0"/>
    <m/>
  </r>
  <r>
    <n v="21991"/>
    <x v="0"/>
    <x v="0"/>
    <x v="0"/>
    <x v="0"/>
    <x v="4"/>
    <x v="144"/>
    <x v="0"/>
    <x v="0"/>
    <s v="Tesseramento"/>
    <x v="1"/>
    <x v="0"/>
    <x v="0"/>
    <m/>
  </r>
  <r>
    <n v="111080"/>
    <x v="0"/>
    <x v="0"/>
    <x v="0"/>
    <x v="1"/>
    <x v="4"/>
    <x v="144"/>
    <x v="0"/>
    <x v="0"/>
    <s v="Tesseramento"/>
    <x v="1"/>
    <x v="4"/>
    <x v="0"/>
    <m/>
  </r>
  <r>
    <n v="142503"/>
    <x v="0"/>
    <x v="0"/>
    <x v="0"/>
    <x v="0"/>
    <x v="4"/>
    <x v="144"/>
    <x v="0"/>
    <x v="0"/>
    <s v="Tesseramento"/>
    <x v="1"/>
    <x v="0"/>
    <x v="0"/>
    <m/>
  </r>
  <r>
    <n v="206519"/>
    <x v="0"/>
    <x v="0"/>
    <x v="0"/>
    <x v="2"/>
    <x v="4"/>
    <x v="144"/>
    <x v="0"/>
    <x v="0"/>
    <s v="Tesseramento"/>
    <x v="1"/>
    <x v="0"/>
    <x v="0"/>
    <m/>
  </r>
  <r>
    <n v="18109"/>
    <x v="0"/>
    <x v="0"/>
    <x v="0"/>
    <x v="1"/>
    <x v="4"/>
    <x v="144"/>
    <x v="0"/>
    <x v="1"/>
    <s v="Tesseramento"/>
    <x v="1"/>
    <x v="4"/>
    <x v="0"/>
    <m/>
  </r>
  <r>
    <n v="19603"/>
    <x v="0"/>
    <x v="0"/>
    <x v="0"/>
    <x v="0"/>
    <x v="4"/>
    <x v="144"/>
    <x v="0"/>
    <x v="0"/>
    <s v="Tesseramento"/>
    <x v="1"/>
    <x v="1"/>
    <x v="0"/>
    <m/>
  </r>
  <r>
    <n v="28443"/>
    <x v="0"/>
    <x v="0"/>
    <x v="0"/>
    <x v="0"/>
    <x v="2"/>
    <x v="251"/>
    <x v="0"/>
    <x v="1"/>
    <s v="Tesseramento"/>
    <x v="1"/>
    <x v="4"/>
    <x v="0"/>
    <m/>
  </r>
  <r>
    <n v="91956"/>
    <x v="0"/>
    <x v="0"/>
    <x v="0"/>
    <x v="0"/>
    <x v="1"/>
    <x v="26"/>
    <x v="0"/>
    <x v="0"/>
    <s v="Tesseramento"/>
    <x v="1"/>
    <x v="0"/>
    <x v="0"/>
    <m/>
  </r>
  <r>
    <n v="23052"/>
    <x v="0"/>
    <x v="0"/>
    <x v="0"/>
    <x v="0"/>
    <x v="2"/>
    <x v="251"/>
    <x v="0"/>
    <x v="1"/>
    <s v="Tesseramento"/>
    <x v="1"/>
    <x v="0"/>
    <x v="0"/>
    <m/>
  </r>
  <r>
    <n v="19589"/>
    <x v="0"/>
    <x v="0"/>
    <x v="0"/>
    <x v="0"/>
    <x v="4"/>
    <x v="144"/>
    <x v="0"/>
    <x v="1"/>
    <s v="Tesseramento"/>
    <x v="1"/>
    <x v="1"/>
    <x v="0"/>
    <m/>
  </r>
  <r>
    <n v="25934"/>
    <x v="0"/>
    <x v="0"/>
    <x v="0"/>
    <x v="0"/>
    <x v="1"/>
    <x v="26"/>
    <x v="0"/>
    <x v="0"/>
    <s v="Tesseramento"/>
    <x v="1"/>
    <x v="0"/>
    <x v="0"/>
    <m/>
  </r>
  <r>
    <n v="25234"/>
    <x v="0"/>
    <x v="0"/>
    <x v="0"/>
    <x v="0"/>
    <x v="4"/>
    <x v="144"/>
    <x v="0"/>
    <x v="0"/>
    <s v="Tesseramento"/>
    <x v="1"/>
    <x v="4"/>
    <x v="0"/>
    <m/>
  </r>
  <r>
    <n v="143994"/>
    <x v="1"/>
    <x v="0"/>
    <x v="0"/>
    <x v="0"/>
    <x v="2"/>
    <x v="251"/>
    <x v="0"/>
    <x v="1"/>
    <s v="Tesseramento"/>
    <x v="1"/>
    <x v="7"/>
    <x v="0"/>
    <m/>
  </r>
  <r>
    <n v="204446"/>
    <x v="1"/>
    <x v="0"/>
    <x v="0"/>
    <x v="2"/>
    <x v="4"/>
    <x v="144"/>
    <x v="0"/>
    <x v="1"/>
    <s v="Tesseramento"/>
    <x v="1"/>
    <x v="5"/>
    <x v="0"/>
    <m/>
  </r>
  <r>
    <n v="192667"/>
    <x v="0"/>
    <x v="0"/>
    <x v="0"/>
    <x v="3"/>
    <x v="4"/>
    <x v="144"/>
    <x v="0"/>
    <x v="1"/>
    <s v="Tesseramento"/>
    <x v="1"/>
    <x v="0"/>
    <x v="0"/>
    <m/>
  </r>
  <r>
    <n v="125260"/>
    <x v="0"/>
    <x v="0"/>
    <x v="0"/>
    <x v="0"/>
    <x v="4"/>
    <x v="144"/>
    <x v="0"/>
    <x v="0"/>
    <s v="Tesseramento"/>
    <x v="1"/>
    <x v="0"/>
    <x v="0"/>
    <m/>
  </r>
  <r>
    <n v="125262"/>
    <x v="0"/>
    <x v="0"/>
    <x v="0"/>
    <x v="0"/>
    <x v="4"/>
    <x v="144"/>
    <x v="0"/>
    <x v="0"/>
    <s v="Tesseramento"/>
    <x v="1"/>
    <x v="4"/>
    <x v="0"/>
    <m/>
  </r>
  <r>
    <n v="125261"/>
    <x v="0"/>
    <x v="0"/>
    <x v="0"/>
    <x v="0"/>
    <x v="4"/>
    <x v="144"/>
    <x v="0"/>
    <x v="0"/>
    <s v="Tesseramento"/>
    <x v="1"/>
    <x v="0"/>
    <x v="0"/>
    <m/>
  </r>
  <r>
    <n v="125442"/>
    <x v="0"/>
    <x v="0"/>
    <x v="0"/>
    <x v="0"/>
    <x v="2"/>
    <x v="251"/>
    <x v="0"/>
    <x v="0"/>
    <s v="Tesseramento"/>
    <x v="1"/>
    <x v="0"/>
    <x v="0"/>
    <m/>
  </r>
  <r>
    <n v="193213"/>
    <x v="1"/>
    <x v="0"/>
    <x v="0"/>
    <x v="2"/>
    <x v="4"/>
    <x v="144"/>
    <x v="0"/>
    <x v="1"/>
    <s v="Tesseramento"/>
    <x v="1"/>
    <x v="5"/>
    <x v="0"/>
    <m/>
  </r>
  <r>
    <n v="18132"/>
    <x v="0"/>
    <x v="0"/>
    <x v="0"/>
    <x v="0"/>
    <x v="4"/>
    <x v="144"/>
    <x v="0"/>
    <x v="0"/>
    <s v="Tesseramento"/>
    <x v="1"/>
    <x v="4"/>
    <x v="0"/>
    <m/>
  </r>
  <r>
    <n v="18133"/>
    <x v="0"/>
    <x v="0"/>
    <x v="0"/>
    <x v="0"/>
    <x v="4"/>
    <x v="144"/>
    <x v="0"/>
    <x v="1"/>
    <s v="Tesseramento"/>
    <x v="1"/>
    <x v="4"/>
    <x v="0"/>
    <m/>
  </r>
  <r>
    <n v="35837"/>
    <x v="0"/>
    <x v="0"/>
    <x v="0"/>
    <x v="0"/>
    <x v="4"/>
    <x v="144"/>
    <x v="0"/>
    <x v="0"/>
    <s v="Tesseramento"/>
    <x v="1"/>
    <x v="4"/>
    <x v="0"/>
    <m/>
  </r>
  <r>
    <n v="209717"/>
    <x v="0"/>
    <x v="0"/>
    <x v="0"/>
    <x v="0"/>
    <x v="2"/>
    <x v="251"/>
    <x v="0"/>
    <x v="0"/>
    <s v="Tesseramento"/>
    <x v="1"/>
    <x v="3"/>
    <x v="0"/>
    <m/>
  </r>
  <r>
    <n v="49669"/>
    <x v="0"/>
    <x v="0"/>
    <x v="0"/>
    <x v="4"/>
    <x v="4"/>
    <x v="144"/>
    <x v="0"/>
    <x v="1"/>
    <s v="Tesseramento"/>
    <x v="1"/>
    <x v="3"/>
    <x v="0"/>
    <m/>
  </r>
  <r>
    <n v="18137"/>
    <x v="0"/>
    <x v="0"/>
    <x v="0"/>
    <x v="0"/>
    <x v="4"/>
    <x v="144"/>
    <x v="0"/>
    <x v="0"/>
    <s v="Tesseramento"/>
    <x v="1"/>
    <x v="4"/>
    <x v="0"/>
    <m/>
  </r>
  <r>
    <n v="152707"/>
    <x v="0"/>
    <x v="0"/>
    <x v="0"/>
    <x v="2"/>
    <x v="2"/>
    <x v="251"/>
    <x v="0"/>
    <x v="0"/>
    <s v="Tesseramento"/>
    <x v="1"/>
    <x v="4"/>
    <x v="0"/>
    <m/>
  </r>
  <r>
    <n v="18138"/>
    <x v="0"/>
    <x v="0"/>
    <x v="0"/>
    <x v="0"/>
    <x v="4"/>
    <x v="144"/>
    <x v="0"/>
    <x v="1"/>
    <s v="Tesseramento"/>
    <x v="1"/>
    <x v="4"/>
    <x v="0"/>
    <m/>
  </r>
  <r>
    <n v="72694"/>
    <x v="0"/>
    <x v="0"/>
    <x v="0"/>
    <x v="2"/>
    <x v="4"/>
    <x v="144"/>
    <x v="0"/>
    <x v="1"/>
    <s v="Tesseramento"/>
    <x v="1"/>
    <x v="3"/>
    <x v="0"/>
    <m/>
  </r>
  <r>
    <n v="18152"/>
    <x v="0"/>
    <x v="0"/>
    <x v="0"/>
    <x v="0"/>
    <x v="4"/>
    <x v="144"/>
    <x v="0"/>
    <x v="0"/>
    <s v="Tesseramento"/>
    <x v="1"/>
    <x v="0"/>
    <x v="0"/>
    <m/>
  </r>
  <r>
    <n v="107189"/>
    <x v="1"/>
    <x v="0"/>
    <x v="0"/>
    <x v="0"/>
    <x v="4"/>
    <x v="144"/>
    <x v="0"/>
    <x v="0"/>
    <s v="Tesseramento"/>
    <x v="1"/>
    <x v="2"/>
    <x v="0"/>
    <m/>
  </r>
  <r>
    <n v="194099"/>
    <x v="0"/>
    <x v="0"/>
    <x v="0"/>
    <x v="2"/>
    <x v="4"/>
    <x v="144"/>
    <x v="0"/>
    <x v="0"/>
    <s v="Tesseramento"/>
    <x v="1"/>
    <x v="0"/>
    <x v="0"/>
    <m/>
  </r>
  <r>
    <n v="128878"/>
    <x v="1"/>
    <x v="0"/>
    <x v="0"/>
    <x v="0"/>
    <x v="4"/>
    <x v="144"/>
    <x v="0"/>
    <x v="0"/>
    <s v="Tesseramento"/>
    <x v="1"/>
    <x v="6"/>
    <x v="0"/>
    <s v="B"/>
  </r>
  <r>
    <n v="14526"/>
    <x v="0"/>
    <x v="0"/>
    <x v="0"/>
    <x v="0"/>
    <x v="2"/>
    <x v="251"/>
    <x v="0"/>
    <x v="0"/>
    <s v="Tesseramento"/>
    <x v="1"/>
    <x v="4"/>
    <x v="0"/>
    <m/>
  </r>
  <r>
    <n v="12637"/>
    <x v="0"/>
    <x v="0"/>
    <x v="0"/>
    <x v="0"/>
    <x v="4"/>
    <x v="144"/>
    <x v="0"/>
    <x v="0"/>
    <s v="Tesseramento"/>
    <x v="1"/>
    <x v="4"/>
    <x v="0"/>
    <m/>
  </r>
  <r>
    <n v="15917"/>
    <x v="0"/>
    <x v="0"/>
    <x v="0"/>
    <x v="0"/>
    <x v="4"/>
    <x v="144"/>
    <x v="0"/>
    <x v="1"/>
    <s v="Tesseramento"/>
    <x v="1"/>
    <x v="3"/>
    <x v="0"/>
    <m/>
  </r>
  <r>
    <n v="15056"/>
    <x v="0"/>
    <x v="0"/>
    <x v="0"/>
    <x v="0"/>
    <x v="4"/>
    <x v="144"/>
    <x v="0"/>
    <x v="0"/>
    <s v="Tesseramento"/>
    <x v="1"/>
    <x v="4"/>
    <x v="0"/>
    <m/>
  </r>
  <r>
    <n v="55867"/>
    <x v="0"/>
    <x v="0"/>
    <x v="0"/>
    <x v="0"/>
    <x v="4"/>
    <x v="144"/>
    <x v="0"/>
    <x v="0"/>
    <s v="Tesseramento"/>
    <x v="1"/>
    <x v="0"/>
    <x v="0"/>
    <m/>
  </r>
  <r>
    <n v="18177"/>
    <x v="0"/>
    <x v="0"/>
    <x v="0"/>
    <x v="0"/>
    <x v="4"/>
    <x v="144"/>
    <x v="0"/>
    <x v="0"/>
    <s v="Tesseramento"/>
    <x v="1"/>
    <x v="4"/>
    <x v="0"/>
    <m/>
  </r>
  <r>
    <n v="46329"/>
    <x v="0"/>
    <x v="0"/>
    <x v="0"/>
    <x v="0"/>
    <x v="4"/>
    <x v="144"/>
    <x v="0"/>
    <x v="0"/>
    <s v="Tesseramento"/>
    <x v="1"/>
    <x v="0"/>
    <x v="0"/>
    <m/>
  </r>
  <r>
    <n v="24936"/>
    <x v="0"/>
    <x v="0"/>
    <x v="0"/>
    <x v="0"/>
    <x v="4"/>
    <x v="144"/>
    <x v="0"/>
    <x v="1"/>
    <s v="Tesseramento"/>
    <x v="1"/>
    <x v="4"/>
    <x v="0"/>
    <m/>
  </r>
  <r>
    <n v="128904"/>
    <x v="0"/>
    <x v="0"/>
    <x v="0"/>
    <x v="0"/>
    <x v="2"/>
    <x v="251"/>
    <x v="0"/>
    <x v="0"/>
    <s v="Tesseramento"/>
    <x v="1"/>
    <x v="3"/>
    <x v="0"/>
    <m/>
  </r>
  <r>
    <n v="2391"/>
    <x v="0"/>
    <x v="0"/>
    <x v="0"/>
    <x v="0"/>
    <x v="4"/>
    <x v="144"/>
    <x v="0"/>
    <x v="1"/>
    <s v="Tesseramento"/>
    <x v="1"/>
    <x v="4"/>
    <x v="0"/>
    <m/>
  </r>
  <r>
    <n v="18193"/>
    <x v="0"/>
    <x v="0"/>
    <x v="0"/>
    <x v="0"/>
    <x v="4"/>
    <x v="144"/>
    <x v="0"/>
    <x v="1"/>
    <s v="Tesseramento"/>
    <x v="1"/>
    <x v="4"/>
    <x v="0"/>
    <m/>
  </r>
  <r>
    <n v="18194"/>
    <x v="0"/>
    <x v="0"/>
    <x v="0"/>
    <x v="0"/>
    <x v="4"/>
    <x v="144"/>
    <x v="0"/>
    <x v="0"/>
    <s v="Tesseramento"/>
    <x v="1"/>
    <x v="4"/>
    <x v="0"/>
    <m/>
  </r>
  <r>
    <n v="208147"/>
    <x v="0"/>
    <x v="0"/>
    <x v="0"/>
    <x v="0"/>
    <x v="4"/>
    <x v="144"/>
    <x v="0"/>
    <x v="0"/>
    <s v="Tesseramento"/>
    <x v="1"/>
    <x v="0"/>
    <x v="0"/>
    <m/>
  </r>
  <r>
    <n v="98597"/>
    <x v="0"/>
    <x v="0"/>
    <x v="0"/>
    <x v="0"/>
    <x v="4"/>
    <x v="144"/>
    <x v="0"/>
    <x v="1"/>
    <s v="Tesseramento"/>
    <x v="1"/>
    <x v="3"/>
    <x v="0"/>
    <m/>
  </r>
  <r>
    <n v="121567"/>
    <x v="0"/>
    <x v="0"/>
    <x v="0"/>
    <x v="0"/>
    <x v="4"/>
    <x v="144"/>
    <x v="0"/>
    <x v="0"/>
    <s v="Tesseramento"/>
    <x v="1"/>
    <x v="0"/>
    <x v="0"/>
    <m/>
  </r>
  <r>
    <n v="18198"/>
    <x v="0"/>
    <x v="0"/>
    <x v="0"/>
    <x v="0"/>
    <x v="4"/>
    <x v="144"/>
    <x v="0"/>
    <x v="0"/>
    <s v="Tesseramento"/>
    <x v="1"/>
    <x v="4"/>
    <x v="0"/>
    <m/>
  </r>
  <r>
    <n v="90937"/>
    <x v="0"/>
    <x v="0"/>
    <x v="0"/>
    <x v="0"/>
    <x v="4"/>
    <x v="144"/>
    <x v="0"/>
    <x v="0"/>
    <s v="Tesseramento"/>
    <x v="1"/>
    <x v="0"/>
    <x v="0"/>
    <m/>
  </r>
  <r>
    <n v="76374"/>
    <x v="0"/>
    <x v="0"/>
    <x v="0"/>
    <x v="0"/>
    <x v="4"/>
    <x v="144"/>
    <x v="0"/>
    <x v="0"/>
    <s v="Tesseramento"/>
    <x v="1"/>
    <x v="1"/>
    <x v="0"/>
    <m/>
  </r>
  <r>
    <n v="128920"/>
    <x v="0"/>
    <x v="0"/>
    <x v="0"/>
    <x v="1"/>
    <x v="2"/>
    <x v="251"/>
    <x v="0"/>
    <x v="1"/>
    <s v="Tesseramento"/>
    <x v="1"/>
    <x v="3"/>
    <x v="0"/>
    <m/>
  </r>
  <r>
    <n v="19770"/>
    <x v="0"/>
    <x v="0"/>
    <x v="0"/>
    <x v="0"/>
    <x v="4"/>
    <x v="144"/>
    <x v="0"/>
    <x v="0"/>
    <s v="Tesseramento"/>
    <x v="1"/>
    <x v="1"/>
    <x v="0"/>
    <m/>
  </r>
  <r>
    <n v="18203"/>
    <x v="0"/>
    <x v="0"/>
    <x v="0"/>
    <x v="0"/>
    <x v="4"/>
    <x v="144"/>
    <x v="0"/>
    <x v="1"/>
    <s v="Tesseramento"/>
    <x v="1"/>
    <x v="4"/>
    <x v="0"/>
    <m/>
  </r>
  <r>
    <n v="23122"/>
    <x v="0"/>
    <x v="0"/>
    <x v="0"/>
    <x v="0"/>
    <x v="2"/>
    <x v="251"/>
    <x v="0"/>
    <x v="0"/>
    <s v="Tesseramento"/>
    <x v="1"/>
    <x v="4"/>
    <x v="0"/>
    <m/>
  </r>
  <r>
    <n v="234271"/>
    <x v="0"/>
    <x v="0"/>
    <x v="1"/>
    <x v="1"/>
    <x v="1"/>
    <x v="26"/>
    <x v="0"/>
    <x v="1"/>
    <s v="Tesseramento"/>
    <x v="1"/>
    <x v="3"/>
    <x v="0"/>
    <m/>
  </r>
  <r>
    <n v="101057"/>
    <x v="0"/>
    <x v="0"/>
    <x v="0"/>
    <x v="0"/>
    <x v="2"/>
    <x v="251"/>
    <x v="0"/>
    <x v="1"/>
    <s v="Tesseramento"/>
    <x v="1"/>
    <x v="4"/>
    <x v="0"/>
    <m/>
  </r>
  <r>
    <n v="89371"/>
    <x v="0"/>
    <x v="0"/>
    <x v="0"/>
    <x v="0"/>
    <x v="2"/>
    <x v="251"/>
    <x v="0"/>
    <x v="0"/>
    <s v="Tesseramento"/>
    <x v="1"/>
    <x v="4"/>
    <x v="0"/>
    <m/>
  </r>
  <r>
    <n v="106113"/>
    <x v="1"/>
    <x v="0"/>
    <x v="0"/>
    <x v="0"/>
    <x v="8"/>
    <x v="237"/>
    <x v="0"/>
    <x v="0"/>
    <s v="Tesseramento"/>
    <x v="1"/>
    <x v="2"/>
    <x v="0"/>
    <m/>
  </r>
  <r>
    <n v="219848"/>
    <x v="0"/>
    <x v="1"/>
    <x v="0"/>
    <x v="2"/>
    <x v="7"/>
    <x v="44"/>
    <x v="0"/>
    <x v="0"/>
    <s v="Tesseramento"/>
    <x v="1"/>
    <x v="3"/>
    <x v="0"/>
    <m/>
  </r>
  <r>
    <n v="88735"/>
    <x v="0"/>
    <x v="0"/>
    <x v="2"/>
    <x v="0"/>
    <x v="4"/>
    <x v="144"/>
    <x v="0"/>
    <x v="0"/>
    <s v="Tesseramento"/>
    <x v="1"/>
    <x v="1"/>
    <x v="0"/>
    <m/>
  </r>
  <r>
    <n v="234283"/>
    <x v="0"/>
    <x v="1"/>
    <x v="1"/>
    <x v="0"/>
    <x v="7"/>
    <x v="51"/>
    <x v="0"/>
    <x v="0"/>
    <s v="Tesseramento"/>
    <x v="1"/>
    <x v="3"/>
    <x v="0"/>
    <m/>
  </r>
  <r>
    <n v="50864"/>
    <x v="0"/>
    <x v="0"/>
    <x v="2"/>
    <x v="0"/>
    <x v="14"/>
    <x v="43"/>
    <x v="0"/>
    <x v="0"/>
    <s v="Tesseramento"/>
    <x v="1"/>
    <x v="4"/>
    <x v="0"/>
    <m/>
  </r>
  <r>
    <n v="177020"/>
    <x v="0"/>
    <x v="0"/>
    <x v="0"/>
    <x v="1"/>
    <x v="1"/>
    <x v="26"/>
    <x v="0"/>
    <x v="0"/>
    <s v="Tesseramento"/>
    <x v="1"/>
    <x v="4"/>
    <x v="0"/>
    <m/>
  </r>
  <r>
    <n v="178304"/>
    <x v="0"/>
    <x v="0"/>
    <x v="0"/>
    <x v="0"/>
    <x v="1"/>
    <x v="26"/>
    <x v="0"/>
    <x v="0"/>
    <s v="Tesseramento"/>
    <x v="1"/>
    <x v="3"/>
    <x v="0"/>
    <m/>
  </r>
  <r>
    <n v="137529"/>
    <x v="0"/>
    <x v="0"/>
    <x v="0"/>
    <x v="0"/>
    <x v="1"/>
    <x v="26"/>
    <x v="0"/>
    <x v="0"/>
    <s v="Tesseramento"/>
    <x v="1"/>
    <x v="0"/>
    <x v="0"/>
    <m/>
  </r>
  <r>
    <n v="234667"/>
    <x v="0"/>
    <x v="0"/>
    <x v="1"/>
    <x v="1"/>
    <x v="4"/>
    <x v="140"/>
    <x v="0"/>
    <x v="1"/>
    <s v="Tesseramento"/>
    <x v="0"/>
    <x v="0"/>
    <x v="0"/>
    <m/>
  </r>
  <r>
    <n v="56503"/>
    <x v="0"/>
    <x v="0"/>
    <x v="0"/>
    <x v="0"/>
    <x v="1"/>
    <x v="26"/>
    <x v="0"/>
    <x v="0"/>
    <s v="Tesseramento"/>
    <x v="1"/>
    <x v="0"/>
    <x v="0"/>
    <m/>
  </r>
  <r>
    <n v="26121"/>
    <x v="0"/>
    <x v="0"/>
    <x v="0"/>
    <x v="0"/>
    <x v="1"/>
    <x v="26"/>
    <x v="0"/>
    <x v="1"/>
    <s v="Tesseramento"/>
    <x v="1"/>
    <x v="3"/>
    <x v="0"/>
    <m/>
  </r>
  <r>
    <n v="149194"/>
    <x v="1"/>
    <x v="0"/>
    <x v="0"/>
    <x v="0"/>
    <x v="1"/>
    <x v="26"/>
    <x v="0"/>
    <x v="0"/>
    <s v="Tesseramento"/>
    <x v="1"/>
    <x v="2"/>
    <x v="0"/>
    <m/>
  </r>
  <r>
    <n v="98716"/>
    <x v="0"/>
    <x v="0"/>
    <x v="0"/>
    <x v="0"/>
    <x v="1"/>
    <x v="26"/>
    <x v="0"/>
    <x v="0"/>
    <s v="Tesseramento"/>
    <x v="1"/>
    <x v="0"/>
    <x v="0"/>
    <m/>
  </r>
  <r>
    <n v="177668"/>
    <x v="0"/>
    <x v="0"/>
    <x v="0"/>
    <x v="0"/>
    <x v="1"/>
    <x v="26"/>
    <x v="0"/>
    <x v="0"/>
    <s v="Tesseramento"/>
    <x v="1"/>
    <x v="4"/>
    <x v="0"/>
    <m/>
  </r>
  <r>
    <n v="136778"/>
    <x v="0"/>
    <x v="0"/>
    <x v="0"/>
    <x v="4"/>
    <x v="1"/>
    <x v="26"/>
    <x v="0"/>
    <x v="1"/>
    <s v="Tesseramento"/>
    <x v="1"/>
    <x v="4"/>
    <x v="0"/>
    <m/>
  </r>
  <r>
    <n v="125447"/>
    <x v="0"/>
    <x v="0"/>
    <x v="0"/>
    <x v="0"/>
    <x v="1"/>
    <x v="26"/>
    <x v="0"/>
    <x v="0"/>
    <s v="Tesseramento"/>
    <x v="1"/>
    <x v="4"/>
    <x v="0"/>
    <m/>
  </r>
  <r>
    <n v="15522"/>
    <x v="0"/>
    <x v="0"/>
    <x v="0"/>
    <x v="0"/>
    <x v="1"/>
    <x v="26"/>
    <x v="0"/>
    <x v="0"/>
    <s v="Tesseramento"/>
    <x v="1"/>
    <x v="3"/>
    <x v="0"/>
    <m/>
  </r>
  <r>
    <n v="9339"/>
    <x v="0"/>
    <x v="0"/>
    <x v="0"/>
    <x v="0"/>
    <x v="1"/>
    <x v="26"/>
    <x v="0"/>
    <x v="0"/>
    <s v="Tesseramento"/>
    <x v="1"/>
    <x v="3"/>
    <x v="0"/>
    <m/>
  </r>
  <r>
    <n v="179437"/>
    <x v="0"/>
    <x v="0"/>
    <x v="0"/>
    <x v="1"/>
    <x v="1"/>
    <x v="26"/>
    <x v="0"/>
    <x v="0"/>
    <s v="Tesseramento"/>
    <x v="1"/>
    <x v="3"/>
    <x v="0"/>
    <m/>
  </r>
  <r>
    <n v="131000"/>
    <x v="0"/>
    <x v="0"/>
    <x v="0"/>
    <x v="0"/>
    <x v="1"/>
    <x v="26"/>
    <x v="0"/>
    <x v="0"/>
    <s v="Tesseramento"/>
    <x v="1"/>
    <x v="0"/>
    <x v="0"/>
    <m/>
  </r>
  <r>
    <n v="172793"/>
    <x v="0"/>
    <x v="0"/>
    <x v="0"/>
    <x v="0"/>
    <x v="1"/>
    <x v="26"/>
    <x v="0"/>
    <x v="0"/>
    <s v="Tesseramento"/>
    <x v="1"/>
    <x v="0"/>
    <x v="0"/>
    <m/>
  </r>
  <r>
    <n v="29154"/>
    <x v="0"/>
    <x v="0"/>
    <x v="0"/>
    <x v="1"/>
    <x v="1"/>
    <x v="26"/>
    <x v="0"/>
    <x v="0"/>
    <s v="Tesseramento"/>
    <x v="1"/>
    <x v="1"/>
    <x v="0"/>
    <m/>
  </r>
  <r>
    <n v="7319"/>
    <x v="0"/>
    <x v="0"/>
    <x v="0"/>
    <x v="0"/>
    <x v="1"/>
    <x v="26"/>
    <x v="0"/>
    <x v="0"/>
    <s v="Tesseramento"/>
    <x v="1"/>
    <x v="3"/>
    <x v="0"/>
    <m/>
  </r>
  <r>
    <n v="186291"/>
    <x v="0"/>
    <x v="0"/>
    <x v="0"/>
    <x v="0"/>
    <x v="1"/>
    <x v="26"/>
    <x v="0"/>
    <x v="0"/>
    <s v="Tesseramento"/>
    <x v="1"/>
    <x v="4"/>
    <x v="0"/>
    <m/>
  </r>
  <r>
    <n v="55436"/>
    <x v="0"/>
    <x v="0"/>
    <x v="0"/>
    <x v="0"/>
    <x v="1"/>
    <x v="26"/>
    <x v="0"/>
    <x v="0"/>
    <s v="Tesseramento"/>
    <x v="1"/>
    <x v="4"/>
    <x v="0"/>
    <m/>
  </r>
  <r>
    <n v="105335"/>
    <x v="0"/>
    <x v="0"/>
    <x v="0"/>
    <x v="1"/>
    <x v="1"/>
    <x v="26"/>
    <x v="0"/>
    <x v="1"/>
    <s v="Tesseramento"/>
    <x v="1"/>
    <x v="4"/>
    <x v="0"/>
    <m/>
  </r>
  <r>
    <n v="103072"/>
    <x v="0"/>
    <x v="0"/>
    <x v="0"/>
    <x v="0"/>
    <x v="1"/>
    <x v="26"/>
    <x v="0"/>
    <x v="0"/>
    <s v="Tesseramento"/>
    <x v="1"/>
    <x v="3"/>
    <x v="0"/>
    <m/>
  </r>
  <r>
    <n v="149192"/>
    <x v="1"/>
    <x v="0"/>
    <x v="0"/>
    <x v="0"/>
    <x v="1"/>
    <x v="26"/>
    <x v="0"/>
    <x v="0"/>
    <s v="Tesseramento"/>
    <x v="1"/>
    <x v="7"/>
    <x v="0"/>
    <s v="B"/>
  </r>
  <r>
    <n v="98159"/>
    <x v="0"/>
    <x v="0"/>
    <x v="0"/>
    <x v="0"/>
    <x v="1"/>
    <x v="26"/>
    <x v="0"/>
    <x v="1"/>
    <s v="Tesseramento"/>
    <x v="1"/>
    <x v="4"/>
    <x v="0"/>
    <m/>
  </r>
  <r>
    <n v="38222"/>
    <x v="0"/>
    <x v="0"/>
    <x v="2"/>
    <x v="0"/>
    <x v="9"/>
    <x v="117"/>
    <x v="0"/>
    <x v="1"/>
    <s v="Tesseramento"/>
    <x v="1"/>
    <x v="4"/>
    <x v="0"/>
    <m/>
  </r>
  <r>
    <n v="38302"/>
    <x v="0"/>
    <x v="0"/>
    <x v="2"/>
    <x v="4"/>
    <x v="9"/>
    <x v="117"/>
    <x v="0"/>
    <x v="1"/>
    <s v="Tesseramento"/>
    <x v="1"/>
    <x v="4"/>
    <x v="0"/>
    <m/>
  </r>
  <r>
    <n v="234417"/>
    <x v="0"/>
    <x v="1"/>
    <x v="1"/>
    <x v="0"/>
    <x v="4"/>
    <x v="80"/>
    <x v="0"/>
    <x v="0"/>
    <s v="Tesseramento"/>
    <x v="1"/>
    <x v="1"/>
    <x v="0"/>
    <m/>
  </r>
  <r>
    <n v="165363"/>
    <x v="0"/>
    <x v="0"/>
    <x v="0"/>
    <x v="0"/>
    <x v="1"/>
    <x v="22"/>
    <x v="0"/>
    <x v="0"/>
    <s v="Tesseramento"/>
    <x v="1"/>
    <x v="0"/>
    <x v="0"/>
    <m/>
  </r>
  <r>
    <n v="210654"/>
    <x v="0"/>
    <x v="1"/>
    <x v="0"/>
    <x v="0"/>
    <x v="1"/>
    <x v="22"/>
    <x v="0"/>
    <x v="0"/>
    <s v="Tesseramento"/>
    <x v="1"/>
    <x v="0"/>
    <x v="0"/>
    <m/>
  </r>
  <r>
    <n v="88531"/>
    <x v="0"/>
    <x v="0"/>
    <x v="0"/>
    <x v="0"/>
    <x v="1"/>
    <x v="22"/>
    <x v="0"/>
    <x v="0"/>
    <s v="Tesseramento"/>
    <x v="1"/>
    <x v="0"/>
    <x v="0"/>
    <m/>
  </r>
  <r>
    <n v="1089"/>
    <x v="0"/>
    <x v="0"/>
    <x v="0"/>
    <x v="0"/>
    <x v="1"/>
    <x v="22"/>
    <x v="0"/>
    <x v="0"/>
    <s v="Tesseramento"/>
    <x v="1"/>
    <x v="3"/>
    <x v="0"/>
    <m/>
  </r>
  <r>
    <n v="52169"/>
    <x v="0"/>
    <x v="0"/>
    <x v="0"/>
    <x v="0"/>
    <x v="1"/>
    <x v="22"/>
    <x v="0"/>
    <x v="0"/>
    <s v="Tesseramento"/>
    <x v="1"/>
    <x v="4"/>
    <x v="0"/>
    <m/>
  </r>
  <r>
    <n v="117321"/>
    <x v="0"/>
    <x v="0"/>
    <x v="0"/>
    <x v="0"/>
    <x v="1"/>
    <x v="22"/>
    <x v="0"/>
    <x v="0"/>
    <s v="Tesseramento"/>
    <x v="1"/>
    <x v="3"/>
    <x v="0"/>
    <m/>
  </r>
  <r>
    <n v="127931"/>
    <x v="0"/>
    <x v="0"/>
    <x v="0"/>
    <x v="0"/>
    <x v="1"/>
    <x v="22"/>
    <x v="0"/>
    <x v="0"/>
    <s v="Tesseramento"/>
    <x v="1"/>
    <x v="3"/>
    <x v="0"/>
    <m/>
  </r>
  <r>
    <n v="49630"/>
    <x v="0"/>
    <x v="0"/>
    <x v="0"/>
    <x v="0"/>
    <x v="1"/>
    <x v="22"/>
    <x v="0"/>
    <x v="0"/>
    <s v="Tesseramento"/>
    <x v="1"/>
    <x v="0"/>
    <x v="0"/>
    <m/>
  </r>
  <r>
    <n v="143918"/>
    <x v="0"/>
    <x v="0"/>
    <x v="0"/>
    <x v="0"/>
    <x v="1"/>
    <x v="22"/>
    <x v="0"/>
    <x v="0"/>
    <s v="Tesseramento"/>
    <x v="1"/>
    <x v="0"/>
    <x v="0"/>
    <m/>
  </r>
  <r>
    <n v="76691"/>
    <x v="0"/>
    <x v="0"/>
    <x v="0"/>
    <x v="0"/>
    <x v="1"/>
    <x v="22"/>
    <x v="0"/>
    <x v="0"/>
    <s v="Tesseramento"/>
    <x v="1"/>
    <x v="4"/>
    <x v="0"/>
    <m/>
  </r>
  <r>
    <n v="153118"/>
    <x v="0"/>
    <x v="0"/>
    <x v="0"/>
    <x v="0"/>
    <x v="1"/>
    <x v="22"/>
    <x v="0"/>
    <x v="0"/>
    <s v="Tesseramento"/>
    <x v="1"/>
    <x v="0"/>
    <x v="0"/>
    <m/>
  </r>
  <r>
    <n v="71091"/>
    <x v="0"/>
    <x v="0"/>
    <x v="0"/>
    <x v="0"/>
    <x v="1"/>
    <x v="22"/>
    <x v="0"/>
    <x v="0"/>
    <s v="Tesseramento"/>
    <x v="1"/>
    <x v="3"/>
    <x v="0"/>
    <m/>
  </r>
  <r>
    <n v="131463"/>
    <x v="0"/>
    <x v="0"/>
    <x v="0"/>
    <x v="0"/>
    <x v="1"/>
    <x v="22"/>
    <x v="0"/>
    <x v="1"/>
    <s v="Tesseramento"/>
    <x v="1"/>
    <x v="4"/>
    <x v="0"/>
    <m/>
  </r>
  <r>
    <n v="109064"/>
    <x v="0"/>
    <x v="0"/>
    <x v="0"/>
    <x v="0"/>
    <x v="1"/>
    <x v="22"/>
    <x v="0"/>
    <x v="0"/>
    <s v="Tesseramento"/>
    <x v="1"/>
    <x v="3"/>
    <x v="0"/>
    <m/>
  </r>
  <r>
    <n v="109062"/>
    <x v="0"/>
    <x v="0"/>
    <x v="0"/>
    <x v="0"/>
    <x v="1"/>
    <x v="22"/>
    <x v="0"/>
    <x v="1"/>
    <s v="Tesseramento"/>
    <x v="1"/>
    <x v="4"/>
    <x v="0"/>
    <m/>
  </r>
  <r>
    <n v="55024"/>
    <x v="0"/>
    <x v="0"/>
    <x v="0"/>
    <x v="0"/>
    <x v="1"/>
    <x v="22"/>
    <x v="0"/>
    <x v="0"/>
    <s v="Tesseramento"/>
    <x v="1"/>
    <x v="4"/>
    <x v="0"/>
    <m/>
  </r>
  <r>
    <n v="30699"/>
    <x v="0"/>
    <x v="0"/>
    <x v="0"/>
    <x v="0"/>
    <x v="1"/>
    <x v="22"/>
    <x v="0"/>
    <x v="0"/>
    <s v="Tesseramento"/>
    <x v="1"/>
    <x v="4"/>
    <x v="0"/>
    <m/>
  </r>
  <r>
    <n v="230300"/>
    <x v="0"/>
    <x v="0"/>
    <x v="0"/>
    <x v="1"/>
    <x v="2"/>
    <x v="53"/>
    <x v="0"/>
    <x v="0"/>
    <s v="Tesseramento"/>
    <x v="1"/>
    <x v="0"/>
    <x v="0"/>
    <m/>
  </r>
  <r>
    <n v="59061"/>
    <x v="0"/>
    <x v="0"/>
    <x v="0"/>
    <x v="0"/>
    <x v="2"/>
    <x v="53"/>
    <x v="0"/>
    <x v="0"/>
    <s v="Tesseramento"/>
    <x v="1"/>
    <x v="4"/>
    <x v="0"/>
    <m/>
  </r>
  <r>
    <n v="233283"/>
    <x v="0"/>
    <x v="0"/>
    <x v="0"/>
    <x v="1"/>
    <x v="2"/>
    <x v="53"/>
    <x v="0"/>
    <x v="0"/>
    <s v="Tesseramento"/>
    <x v="1"/>
    <x v="3"/>
    <x v="0"/>
    <m/>
  </r>
  <r>
    <n v="204422"/>
    <x v="0"/>
    <x v="0"/>
    <x v="0"/>
    <x v="1"/>
    <x v="7"/>
    <x v="44"/>
    <x v="0"/>
    <x v="1"/>
    <s v="Tesseramento"/>
    <x v="1"/>
    <x v="0"/>
    <x v="0"/>
    <m/>
  </r>
  <r>
    <n v="66663"/>
    <x v="0"/>
    <x v="0"/>
    <x v="0"/>
    <x v="0"/>
    <x v="7"/>
    <x v="44"/>
    <x v="0"/>
    <x v="0"/>
    <s v="Tesseramento"/>
    <x v="1"/>
    <x v="4"/>
    <x v="0"/>
    <m/>
  </r>
  <r>
    <n v="10759"/>
    <x v="0"/>
    <x v="0"/>
    <x v="0"/>
    <x v="0"/>
    <x v="18"/>
    <x v="264"/>
    <x v="0"/>
    <x v="0"/>
    <s v="Tesseramento"/>
    <x v="0"/>
    <x v="3"/>
    <x v="0"/>
    <m/>
  </r>
  <r>
    <n v="33477"/>
    <x v="0"/>
    <x v="0"/>
    <x v="0"/>
    <x v="0"/>
    <x v="11"/>
    <x v="302"/>
    <x v="0"/>
    <x v="0"/>
    <s v="Tesseramento"/>
    <x v="1"/>
    <x v="4"/>
    <x v="0"/>
    <m/>
  </r>
  <r>
    <n v="204423"/>
    <x v="0"/>
    <x v="0"/>
    <x v="0"/>
    <x v="0"/>
    <x v="7"/>
    <x v="44"/>
    <x v="0"/>
    <x v="0"/>
    <s v="Tesseramento"/>
    <x v="1"/>
    <x v="0"/>
    <x v="0"/>
    <m/>
  </r>
  <r>
    <n v="234267"/>
    <x v="0"/>
    <x v="0"/>
    <x v="1"/>
    <x v="0"/>
    <x v="1"/>
    <x v="22"/>
    <x v="0"/>
    <x v="0"/>
    <s v="Tesseramento"/>
    <x v="1"/>
    <x v="0"/>
    <x v="0"/>
    <m/>
  </r>
  <r>
    <n v="151408"/>
    <x v="0"/>
    <x v="0"/>
    <x v="0"/>
    <x v="0"/>
    <x v="7"/>
    <x v="44"/>
    <x v="0"/>
    <x v="1"/>
    <s v="Tesseramento"/>
    <x v="1"/>
    <x v="0"/>
    <x v="0"/>
    <m/>
  </r>
  <r>
    <n v="164203"/>
    <x v="1"/>
    <x v="0"/>
    <x v="0"/>
    <x v="0"/>
    <x v="1"/>
    <x v="26"/>
    <x v="0"/>
    <x v="1"/>
    <s v="Tesseramento"/>
    <x v="1"/>
    <x v="7"/>
    <x v="0"/>
    <s v="BG"/>
  </r>
  <r>
    <n v="141406"/>
    <x v="0"/>
    <x v="0"/>
    <x v="0"/>
    <x v="0"/>
    <x v="11"/>
    <x v="337"/>
    <x v="0"/>
    <x v="1"/>
    <s v="Tesseramento"/>
    <x v="1"/>
    <x v="4"/>
    <x v="0"/>
    <m/>
  </r>
  <r>
    <n v="227208"/>
    <x v="1"/>
    <x v="0"/>
    <x v="0"/>
    <x v="1"/>
    <x v="11"/>
    <x v="337"/>
    <x v="0"/>
    <x v="0"/>
    <s v="Tesseramento"/>
    <x v="1"/>
    <x v="7"/>
    <x v="0"/>
    <m/>
  </r>
  <r>
    <n v="118850"/>
    <x v="0"/>
    <x v="0"/>
    <x v="0"/>
    <x v="0"/>
    <x v="11"/>
    <x v="337"/>
    <x v="0"/>
    <x v="0"/>
    <s v="Tesseramento"/>
    <x v="1"/>
    <x v="0"/>
    <x v="0"/>
    <m/>
  </r>
  <r>
    <n v="227465"/>
    <x v="0"/>
    <x v="0"/>
    <x v="0"/>
    <x v="1"/>
    <x v="11"/>
    <x v="337"/>
    <x v="0"/>
    <x v="1"/>
    <s v="Tesseramento"/>
    <x v="1"/>
    <x v="0"/>
    <x v="0"/>
    <m/>
  </r>
  <r>
    <n v="132933"/>
    <x v="0"/>
    <x v="0"/>
    <x v="0"/>
    <x v="0"/>
    <x v="11"/>
    <x v="337"/>
    <x v="0"/>
    <x v="0"/>
    <s v="Tesseramento"/>
    <x v="1"/>
    <x v="4"/>
    <x v="0"/>
    <m/>
  </r>
  <r>
    <n v="211283"/>
    <x v="0"/>
    <x v="0"/>
    <x v="0"/>
    <x v="0"/>
    <x v="11"/>
    <x v="337"/>
    <x v="0"/>
    <x v="0"/>
    <s v="Tesseramento"/>
    <x v="1"/>
    <x v="0"/>
    <x v="0"/>
    <m/>
  </r>
  <r>
    <n v="162466"/>
    <x v="0"/>
    <x v="0"/>
    <x v="0"/>
    <x v="0"/>
    <x v="11"/>
    <x v="337"/>
    <x v="0"/>
    <x v="0"/>
    <s v="Tesseramento"/>
    <x v="1"/>
    <x v="3"/>
    <x v="0"/>
    <m/>
  </r>
  <r>
    <n v="217330"/>
    <x v="0"/>
    <x v="0"/>
    <x v="0"/>
    <x v="0"/>
    <x v="11"/>
    <x v="337"/>
    <x v="0"/>
    <x v="0"/>
    <s v="Tesseramento"/>
    <x v="1"/>
    <x v="3"/>
    <x v="0"/>
    <m/>
  </r>
  <r>
    <n v="169559"/>
    <x v="0"/>
    <x v="0"/>
    <x v="0"/>
    <x v="0"/>
    <x v="11"/>
    <x v="337"/>
    <x v="0"/>
    <x v="0"/>
    <s v="Tesseramento"/>
    <x v="1"/>
    <x v="3"/>
    <x v="0"/>
    <m/>
  </r>
  <r>
    <n v="27648"/>
    <x v="0"/>
    <x v="0"/>
    <x v="0"/>
    <x v="0"/>
    <x v="11"/>
    <x v="337"/>
    <x v="0"/>
    <x v="0"/>
    <s v="Tesseramento"/>
    <x v="1"/>
    <x v="3"/>
    <x v="0"/>
    <m/>
  </r>
  <r>
    <n v="218268"/>
    <x v="0"/>
    <x v="0"/>
    <x v="0"/>
    <x v="0"/>
    <x v="11"/>
    <x v="337"/>
    <x v="0"/>
    <x v="0"/>
    <s v="Tesseramento"/>
    <x v="1"/>
    <x v="0"/>
    <x v="0"/>
    <m/>
  </r>
  <r>
    <n v="217343"/>
    <x v="0"/>
    <x v="0"/>
    <x v="0"/>
    <x v="0"/>
    <x v="11"/>
    <x v="337"/>
    <x v="0"/>
    <x v="0"/>
    <s v="Tesseramento"/>
    <x v="1"/>
    <x v="3"/>
    <x v="0"/>
    <m/>
  </r>
  <r>
    <n v="227209"/>
    <x v="0"/>
    <x v="0"/>
    <x v="0"/>
    <x v="1"/>
    <x v="11"/>
    <x v="337"/>
    <x v="0"/>
    <x v="0"/>
    <s v="Tesseramento"/>
    <x v="1"/>
    <x v="0"/>
    <x v="0"/>
    <m/>
  </r>
  <r>
    <n v="224480"/>
    <x v="0"/>
    <x v="0"/>
    <x v="0"/>
    <x v="0"/>
    <x v="11"/>
    <x v="337"/>
    <x v="0"/>
    <x v="0"/>
    <s v="Tesseramento"/>
    <x v="1"/>
    <x v="0"/>
    <x v="0"/>
    <m/>
  </r>
  <r>
    <n v="69905"/>
    <x v="0"/>
    <x v="0"/>
    <x v="0"/>
    <x v="0"/>
    <x v="11"/>
    <x v="337"/>
    <x v="0"/>
    <x v="0"/>
    <s v="Tesseramento"/>
    <x v="1"/>
    <x v="3"/>
    <x v="0"/>
    <m/>
  </r>
  <r>
    <n v="141997"/>
    <x v="0"/>
    <x v="0"/>
    <x v="0"/>
    <x v="1"/>
    <x v="11"/>
    <x v="337"/>
    <x v="0"/>
    <x v="0"/>
    <s v="Tesseramento"/>
    <x v="1"/>
    <x v="4"/>
    <x v="0"/>
    <m/>
  </r>
  <r>
    <n v="43840"/>
    <x v="0"/>
    <x v="0"/>
    <x v="0"/>
    <x v="4"/>
    <x v="11"/>
    <x v="337"/>
    <x v="0"/>
    <x v="0"/>
    <s v="Tesseramento"/>
    <x v="1"/>
    <x v="3"/>
    <x v="0"/>
    <m/>
  </r>
  <r>
    <n v="187658"/>
    <x v="0"/>
    <x v="0"/>
    <x v="0"/>
    <x v="0"/>
    <x v="11"/>
    <x v="337"/>
    <x v="0"/>
    <x v="0"/>
    <s v="Tesseramento"/>
    <x v="1"/>
    <x v="0"/>
    <x v="0"/>
    <m/>
  </r>
  <r>
    <n v="201613"/>
    <x v="0"/>
    <x v="0"/>
    <x v="0"/>
    <x v="0"/>
    <x v="11"/>
    <x v="337"/>
    <x v="0"/>
    <x v="1"/>
    <s v="Tesseramento"/>
    <x v="1"/>
    <x v="4"/>
    <x v="0"/>
    <m/>
  </r>
  <r>
    <n v="190507"/>
    <x v="0"/>
    <x v="0"/>
    <x v="0"/>
    <x v="0"/>
    <x v="11"/>
    <x v="337"/>
    <x v="0"/>
    <x v="0"/>
    <s v="Tesseramento"/>
    <x v="1"/>
    <x v="4"/>
    <x v="0"/>
    <m/>
  </r>
  <r>
    <n v="207995"/>
    <x v="0"/>
    <x v="0"/>
    <x v="0"/>
    <x v="1"/>
    <x v="11"/>
    <x v="337"/>
    <x v="0"/>
    <x v="0"/>
    <s v="Tesseramento"/>
    <x v="1"/>
    <x v="0"/>
    <x v="0"/>
    <m/>
  </r>
  <r>
    <n v="165981"/>
    <x v="0"/>
    <x v="0"/>
    <x v="0"/>
    <x v="0"/>
    <x v="11"/>
    <x v="337"/>
    <x v="0"/>
    <x v="0"/>
    <s v="Tesseramento"/>
    <x v="1"/>
    <x v="3"/>
    <x v="0"/>
    <m/>
  </r>
  <r>
    <n v="211290"/>
    <x v="0"/>
    <x v="0"/>
    <x v="0"/>
    <x v="0"/>
    <x v="11"/>
    <x v="337"/>
    <x v="0"/>
    <x v="0"/>
    <s v="Tesseramento"/>
    <x v="1"/>
    <x v="1"/>
    <x v="0"/>
    <m/>
  </r>
  <r>
    <n v="161705"/>
    <x v="0"/>
    <x v="0"/>
    <x v="0"/>
    <x v="0"/>
    <x v="11"/>
    <x v="337"/>
    <x v="0"/>
    <x v="0"/>
    <s v="Tesseramento"/>
    <x v="1"/>
    <x v="0"/>
    <x v="0"/>
    <m/>
  </r>
  <r>
    <n v="220479"/>
    <x v="0"/>
    <x v="0"/>
    <x v="0"/>
    <x v="0"/>
    <x v="11"/>
    <x v="337"/>
    <x v="0"/>
    <x v="0"/>
    <s v="Tesseramento"/>
    <x v="1"/>
    <x v="0"/>
    <x v="0"/>
    <m/>
  </r>
  <r>
    <n v="199583"/>
    <x v="0"/>
    <x v="0"/>
    <x v="0"/>
    <x v="0"/>
    <x v="11"/>
    <x v="337"/>
    <x v="0"/>
    <x v="0"/>
    <s v="Tesseramento"/>
    <x v="1"/>
    <x v="3"/>
    <x v="0"/>
    <m/>
  </r>
  <r>
    <n v="94688"/>
    <x v="0"/>
    <x v="0"/>
    <x v="0"/>
    <x v="0"/>
    <x v="11"/>
    <x v="337"/>
    <x v="0"/>
    <x v="0"/>
    <s v="Tesseramento"/>
    <x v="1"/>
    <x v="0"/>
    <x v="0"/>
    <m/>
  </r>
  <r>
    <n v="167324"/>
    <x v="0"/>
    <x v="0"/>
    <x v="0"/>
    <x v="0"/>
    <x v="11"/>
    <x v="337"/>
    <x v="0"/>
    <x v="0"/>
    <s v="Tesseramento"/>
    <x v="1"/>
    <x v="0"/>
    <x v="0"/>
    <m/>
  </r>
  <r>
    <n v="156494"/>
    <x v="0"/>
    <x v="0"/>
    <x v="0"/>
    <x v="1"/>
    <x v="11"/>
    <x v="337"/>
    <x v="0"/>
    <x v="0"/>
    <s v="Tesseramento"/>
    <x v="1"/>
    <x v="0"/>
    <x v="0"/>
    <m/>
  </r>
  <r>
    <n v="201614"/>
    <x v="0"/>
    <x v="0"/>
    <x v="0"/>
    <x v="0"/>
    <x v="11"/>
    <x v="337"/>
    <x v="0"/>
    <x v="0"/>
    <s v="Tesseramento"/>
    <x v="1"/>
    <x v="4"/>
    <x v="0"/>
    <m/>
  </r>
  <r>
    <n v="224528"/>
    <x v="0"/>
    <x v="0"/>
    <x v="0"/>
    <x v="1"/>
    <x v="11"/>
    <x v="337"/>
    <x v="0"/>
    <x v="0"/>
    <s v="Tesseramento"/>
    <x v="1"/>
    <x v="3"/>
    <x v="0"/>
    <m/>
  </r>
  <r>
    <n v="224161"/>
    <x v="0"/>
    <x v="0"/>
    <x v="0"/>
    <x v="0"/>
    <x v="11"/>
    <x v="337"/>
    <x v="0"/>
    <x v="0"/>
    <s v="Tesseramento"/>
    <x v="1"/>
    <x v="0"/>
    <x v="0"/>
    <m/>
  </r>
  <r>
    <n v="221548"/>
    <x v="0"/>
    <x v="0"/>
    <x v="0"/>
    <x v="0"/>
    <x v="11"/>
    <x v="337"/>
    <x v="0"/>
    <x v="0"/>
    <s v="Tesseramento"/>
    <x v="1"/>
    <x v="1"/>
    <x v="0"/>
    <m/>
  </r>
  <r>
    <n v="165169"/>
    <x v="0"/>
    <x v="0"/>
    <x v="0"/>
    <x v="0"/>
    <x v="11"/>
    <x v="337"/>
    <x v="0"/>
    <x v="0"/>
    <s v="Tesseramento"/>
    <x v="1"/>
    <x v="4"/>
    <x v="0"/>
    <m/>
  </r>
  <r>
    <n v="217466"/>
    <x v="0"/>
    <x v="0"/>
    <x v="0"/>
    <x v="0"/>
    <x v="11"/>
    <x v="337"/>
    <x v="0"/>
    <x v="0"/>
    <s v="Tesseramento"/>
    <x v="1"/>
    <x v="3"/>
    <x v="0"/>
    <m/>
  </r>
  <r>
    <n v="227213"/>
    <x v="0"/>
    <x v="0"/>
    <x v="0"/>
    <x v="1"/>
    <x v="11"/>
    <x v="337"/>
    <x v="0"/>
    <x v="0"/>
    <s v="Tesseramento"/>
    <x v="1"/>
    <x v="1"/>
    <x v="0"/>
    <m/>
  </r>
  <r>
    <n v="211569"/>
    <x v="0"/>
    <x v="0"/>
    <x v="0"/>
    <x v="0"/>
    <x v="11"/>
    <x v="337"/>
    <x v="0"/>
    <x v="0"/>
    <s v="Tesseramento"/>
    <x v="1"/>
    <x v="3"/>
    <x v="0"/>
    <m/>
  </r>
  <r>
    <n v="18886"/>
    <x v="0"/>
    <x v="0"/>
    <x v="0"/>
    <x v="4"/>
    <x v="11"/>
    <x v="337"/>
    <x v="0"/>
    <x v="0"/>
    <s v="Tesseramento"/>
    <x v="1"/>
    <x v="1"/>
    <x v="0"/>
    <m/>
  </r>
  <r>
    <n v="128193"/>
    <x v="0"/>
    <x v="0"/>
    <x v="0"/>
    <x v="0"/>
    <x v="11"/>
    <x v="337"/>
    <x v="0"/>
    <x v="0"/>
    <s v="Tesseramento"/>
    <x v="1"/>
    <x v="3"/>
    <x v="0"/>
    <m/>
  </r>
  <r>
    <n v="229301"/>
    <x v="0"/>
    <x v="0"/>
    <x v="0"/>
    <x v="0"/>
    <x v="11"/>
    <x v="337"/>
    <x v="0"/>
    <x v="0"/>
    <s v="Tesseramento"/>
    <x v="1"/>
    <x v="0"/>
    <x v="0"/>
    <m/>
  </r>
  <r>
    <n v="43842"/>
    <x v="0"/>
    <x v="0"/>
    <x v="0"/>
    <x v="0"/>
    <x v="11"/>
    <x v="337"/>
    <x v="0"/>
    <x v="0"/>
    <s v="Tesseramento"/>
    <x v="1"/>
    <x v="4"/>
    <x v="0"/>
    <m/>
  </r>
  <r>
    <n v="151354"/>
    <x v="0"/>
    <x v="0"/>
    <x v="0"/>
    <x v="0"/>
    <x v="11"/>
    <x v="337"/>
    <x v="0"/>
    <x v="0"/>
    <s v="Tesseramento"/>
    <x v="1"/>
    <x v="4"/>
    <x v="0"/>
    <m/>
  </r>
  <r>
    <n v="133842"/>
    <x v="0"/>
    <x v="0"/>
    <x v="0"/>
    <x v="0"/>
    <x v="11"/>
    <x v="337"/>
    <x v="0"/>
    <x v="0"/>
    <s v="Tesseramento"/>
    <x v="1"/>
    <x v="3"/>
    <x v="0"/>
    <m/>
  </r>
  <r>
    <n v="133843"/>
    <x v="0"/>
    <x v="0"/>
    <x v="0"/>
    <x v="0"/>
    <x v="11"/>
    <x v="337"/>
    <x v="0"/>
    <x v="0"/>
    <s v="Tesseramento"/>
    <x v="1"/>
    <x v="3"/>
    <x v="0"/>
    <m/>
  </r>
  <r>
    <n v="162532"/>
    <x v="0"/>
    <x v="0"/>
    <x v="0"/>
    <x v="0"/>
    <x v="11"/>
    <x v="337"/>
    <x v="0"/>
    <x v="0"/>
    <s v="Tesseramento"/>
    <x v="1"/>
    <x v="0"/>
    <x v="0"/>
    <m/>
  </r>
  <r>
    <n v="215627"/>
    <x v="0"/>
    <x v="0"/>
    <x v="0"/>
    <x v="0"/>
    <x v="11"/>
    <x v="337"/>
    <x v="0"/>
    <x v="0"/>
    <s v="Tesseramento"/>
    <x v="1"/>
    <x v="0"/>
    <x v="0"/>
    <m/>
  </r>
  <r>
    <n v="128196"/>
    <x v="0"/>
    <x v="0"/>
    <x v="0"/>
    <x v="0"/>
    <x v="11"/>
    <x v="337"/>
    <x v="0"/>
    <x v="0"/>
    <s v="Tesseramento"/>
    <x v="1"/>
    <x v="4"/>
    <x v="0"/>
    <m/>
  </r>
  <r>
    <n v="207996"/>
    <x v="0"/>
    <x v="0"/>
    <x v="0"/>
    <x v="1"/>
    <x v="11"/>
    <x v="337"/>
    <x v="0"/>
    <x v="0"/>
    <s v="Tesseramento"/>
    <x v="1"/>
    <x v="3"/>
    <x v="0"/>
    <m/>
  </r>
  <r>
    <n v="141998"/>
    <x v="0"/>
    <x v="0"/>
    <x v="0"/>
    <x v="0"/>
    <x v="11"/>
    <x v="337"/>
    <x v="0"/>
    <x v="0"/>
    <s v="Tesseramento"/>
    <x v="1"/>
    <x v="3"/>
    <x v="0"/>
    <m/>
  </r>
  <r>
    <n v="220480"/>
    <x v="1"/>
    <x v="0"/>
    <x v="2"/>
    <x v="3"/>
    <x v="11"/>
    <x v="337"/>
    <x v="0"/>
    <x v="1"/>
    <s v="Tesseramento"/>
    <x v="1"/>
    <x v="5"/>
    <x v="0"/>
    <m/>
  </r>
  <r>
    <n v="128189"/>
    <x v="0"/>
    <x v="0"/>
    <x v="2"/>
    <x v="1"/>
    <x v="11"/>
    <x v="337"/>
    <x v="0"/>
    <x v="0"/>
    <s v="Tesseramento"/>
    <x v="1"/>
    <x v="3"/>
    <x v="0"/>
    <m/>
  </r>
  <r>
    <n v="33518"/>
    <x v="0"/>
    <x v="0"/>
    <x v="0"/>
    <x v="0"/>
    <x v="11"/>
    <x v="302"/>
    <x v="0"/>
    <x v="1"/>
    <s v="Tesseramento"/>
    <x v="1"/>
    <x v="4"/>
    <x v="0"/>
    <m/>
  </r>
  <r>
    <n v="78668"/>
    <x v="0"/>
    <x v="0"/>
    <x v="0"/>
    <x v="4"/>
    <x v="8"/>
    <x v="92"/>
    <x v="0"/>
    <x v="0"/>
    <s v="Tesseramento"/>
    <x v="1"/>
    <x v="4"/>
    <x v="0"/>
    <m/>
  </r>
  <r>
    <n v="90935"/>
    <x v="0"/>
    <x v="0"/>
    <x v="0"/>
    <x v="0"/>
    <x v="4"/>
    <x v="40"/>
    <x v="0"/>
    <x v="0"/>
    <s v="Tesseramento"/>
    <x v="1"/>
    <x v="1"/>
    <x v="0"/>
    <m/>
  </r>
  <r>
    <n v="234343"/>
    <x v="0"/>
    <x v="0"/>
    <x v="1"/>
    <x v="1"/>
    <x v="11"/>
    <x v="337"/>
    <x v="0"/>
    <x v="0"/>
    <s v="Tesseramento"/>
    <x v="1"/>
    <x v="4"/>
    <x v="0"/>
    <m/>
  </r>
  <r>
    <n v="228476"/>
    <x v="0"/>
    <x v="1"/>
    <x v="0"/>
    <x v="1"/>
    <x v="14"/>
    <x v="131"/>
    <x v="0"/>
    <x v="0"/>
    <s v="Tesseramento"/>
    <x v="1"/>
    <x v="0"/>
    <x v="0"/>
    <m/>
  </r>
  <r>
    <n v="228475"/>
    <x v="0"/>
    <x v="1"/>
    <x v="0"/>
    <x v="0"/>
    <x v="14"/>
    <x v="131"/>
    <x v="0"/>
    <x v="0"/>
    <s v="Tesseramento"/>
    <x v="1"/>
    <x v="0"/>
    <x v="0"/>
    <m/>
  </r>
  <r>
    <n v="228474"/>
    <x v="0"/>
    <x v="1"/>
    <x v="0"/>
    <x v="0"/>
    <x v="14"/>
    <x v="131"/>
    <x v="0"/>
    <x v="0"/>
    <s v="Tesseramento"/>
    <x v="1"/>
    <x v="0"/>
    <x v="0"/>
    <m/>
  </r>
  <r>
    <n v="234505"/>
    <x v="0"/>
    <x v="1"/>
    <x v="1"/>
    <x v="2"/>
    <x v="2"/>
    <x v="208"/>
    <x v="0"/>
    <x v="0"/>
    <s v="Tesseramento"/>
    <x v="0"/>
    <x v="3"/>
    <x v="0"/>
    <m/>
  </r>
  <r>
    <n v="130539"/>
    <x v="0"/>
    <x v="0"/>
    <x v="0"/>
    <x v="0"/>
    <x v="2"/>
    <x v="208"/>
    <x v="0"/>
    <x v="0"/>
    <s v="Tesseramento"/>
    <x v="0"/>
    <x v="3"/>
    <x v="0"/>
    <m/>
  </r>
  <r>
    <n v="234344"/>
    <x v="1"/>
    <x v="0"/>
    <x v="1"/>
    <x v="1"/>
    <x v="11"/>
    <x v="337"/>
    <x v="0"/>
    <x v="0"/>
    <s v="Tesseramento"/>
    <x v="1"/>
    <x v="5"/>
    <x v="0"/>
    <m/>
  </r>
  <r>
    <n v="234506"/>
    <x v="0"/>
    <x v="1"/>
    <x v="1"/>
    <x v="0"/>
    <x v="2"/>
    <x v="208"/>
    <x v="0"/>
    <x v="0"/>
    <s v="Tesseramento"/>
    <x v="0"/>
    <x v="0"/>
    <x v="0"/>
    <m/>
  </r>
  <r>
    <n v="234345"/>
    <x v="1"/>
    <x v="0"/>
    <x v="1"/>
    <x v="1"/>
    <x v="11"/>
    <x v="337"/>
    <x v="0"/>
    <x v="0"/>
    <s v="Tesseramento"/>
    <x v="1"/>
    <x v="5"/>
    <x v="0"/>
    <m/>
  </r>
  <r>
    <n v="234342"/>
    <x v="1"/>
    <x v="0"/>
    <x v="1"/>
    <x v="2"/>
    <x v="11"/>
    <x v="337"/>
    <x v="0"/>
    <x v="0"/>
    <s v="Tesseramento"/>
    <x v="1"/>
    <x v="5"/>
    <x v="0"/>
    <m/>
  </r>
  <r>
    <n v="234341"/>
    <x v="1"/>
    <x v="0"/>
    <x v="1"/>
    <x v="1"/>
    <x v="11"/>
    <x v="337"/>
    <x v="0"/>
    <x v="1"/>
    <s v="Tesseramento"/>
    <x v="1"/>
    <x v="5"/>
    <x v="0"/>
    <m/>
  </r>
  <r>
    <n v="10212"/>
    <x v="0"/>
    <x v="0"/>
    <x v="0"/>
    <x v="0"/>
    <x v="2"/>
    <x v="307"/>
    <x v="0"/>
    <x v="1"/>
    <s v="Tesseramento"/>
    <x v="1"/>
    <x v="4"/>
    <x v="0"/>
    <m/>
  </r>
  <r>
    <n v="10310"/>
    <x v="0"/>
    <x v="0"/>
    <x v="0"/>
    <x v="0"/>
    <x v="2"/>
    <x v="307"/>
    <x v="0"/>
    <x v="0"/>
    <s v="Tesseramento"/>
    <x v="1"/>
    <x v="4"/>
    <x v="0"/>
    <m/>
  </r>
  <r>
    <n v="38043"/>
    <x v="0"/>
    <x v="0"/>
    <x v="0"/>
    <x v="0"/>
    <x v="2"/>
    <x v="307"/>
    <x v="0"/>
    <x v="0"/>
    <s v="Tesseramento"/>
    <x v="1"/>
    <x v="4"/>
    <x v="0"/>
    <m/>
  </r>
  <r>
    <n v="132549"/>
    <x v="0"/>
    <x v="0"/>
    <x v="0"/>
    <x v="0"/>
    <x v="2"/>
    <x v="307"/>
    <x v="0"/>
    <x v="1"/>
    <s v="Tesseramento"/>
    <x v="1"/>
    <x v="4"/>
    <x v="0"/>
    <m/>
  </r>
  <r>
    <n v="15287"/>
    <x v="0"/>
    <x v="0"/>
    <x v="0"/>
    <x v="0"/>
    <x v="2"/>
    <x v="307"/>
    <x v="0"/>
    <x v="0"/>
    <s v="Tesseramento"/>
    <x v="1"/>
    <x v="4"/>
    <x v="0"/>
    <m/>
  </r>
  <r>
    <n v="33952"/>
    <x v="0"/>
    <x v="0"/>
    <x v="0"/>
    <x v="0"/>
    <x v="2"/>
    <x v="307"/>
    <x v="0"/>
    <x v="0"/>
    <s v="Tesseramento"/>
    <x v="1"/>
    <x v="3"/>
    <x v="0"/>
    <m/>
  </r>
  <r>
    <n v="186084"/>
    <x v="1"/>
    <x v="0"/>
    <x v="0"/>
    <x v="0"/>
    <x v="2"/>
    <x v="307"/>
    <x v="0"/>
    <x v="0"/>
    <s v="Tesseramento"/>
    <x v="1"/>
    <x v="7"/>
    <x v="0"/>
    <m/>
  </r>
  <r>
    <n v="15365"/>
    <x v="0"/>
    <x v="0"/>
    <x v="0"/>
    <x v="0"/>
    <x v="2"/>
    <x v="307"/>
    <x v="0"/>
    <x v="0"/>
    <s v="Tesseramento"/>
    <x v="1"/>
    <x v="4"/>
    <x v="0"/>
    <m/>
  </r>
  <r>
    <n v="178281"/>
    <x v="0"/>
    <x v="0"/>
    <x v="0"/>
    <x v="0"/>
    <x v="2"/>
    <x v="307"/>
    <x v="0"/>
    <x v="0"/>
    <s v="Tesseramento"/>
    <x v="1"/>
    <x v="0"/>
    <x v="0"/>
    <m/>
  </r>
  <r>
    <n v="21732"/>
    <x v="0"/>
    <x v="0"/>
    <x v="0"/>
    <x v="0"/>
    <x v="2"/>
    <x v="307"/>
    <x v="0"/>
    <x v="1"/>
    <s v="Tesseramento"/>
    <x v="1"/>
    <x v="3"/>
    <x v="0"/>
    <m/>
  </r>
  <r>
    <n v="195770"/>
    <x v="0"/>
    <x v="0"/>
    <x v="0"/>
    <x v="0"/>
    <x v="2"/>
    <x v="307"/>
    <x v="0"/>
    <x v="0"/>
    <s v="Tesseramento"/>
    <x v="1"/>
    <x v="3"/>
    <x v="0"/>
    <m/>
  </r>
  <r>
    <n v="139179"/>
    <x v="0"/>
    <x v="0"/>
    <x v="0"/>
    <x v="0"/>
    <x v="2"/>
    <x v="307"/>
    <x v="0"/>
    <x v="1"/>
    <s v="Tesseramento"/>
    <x v="1"/>
    <x v="0"/>
    <x v="0"/>
    <m/>
  </r>
  <r>
    <n v="163159"/>
    <x v="0"/>
    <x v="0"/>
    <x v="0"/>
    <x v="0"/>
    <x v="2"/>
    <x v="307"/>
    <x v="0"/>
    <x v="0"/>
    <s v="Tesseramento"/>
    <x v="1"/>
    <x v="0"/>
    <x v="0"/>
    <m/>
  </r>
  <r>
    <n v="31958"/>
    <x v="0"/>
    <x v="0"/>
    <x v="0"/>
    <x v="0"/>
    <x v="9"/>
    <x v="117"/>
    <x v="0"/>
    <x v="0"/>
    <s v="Tesseramento"/>
    <x v="1"/>
    <x v="4"/>
    <x v="0"/>
    <m/>
  </r>
  <r>
    <n v="32036"/>
    <x v="0"/>
    <x v="0"/>
    <x v="0"/>
    <x v="0"/>
    <x v="9"/>
    <x v="117"/>
    <x v="0"/>
    <x v="1"/>
    <s v="Tesseramento"/>
    <x v="1"/>
    <x v="4"/>
    <x v="0"/>
    <m/>
  </r>
  <r>
    <n v="177231"/>
    <x v="0"/>
    <x v="0"/>
    <x v="0"/>
    <x v="0"/>
    <x v="11"/>
    <x v="102"/>
    <x v="0"/>
    <x v="0"/>
    <s v="Tesseramento"/>
    <x v="1"/>
    <x v="4"/>
    <x v="0"/>
    <m/>
  </r>
  <r>
    <n v="23963"/>
    <x v="0"/>
    <x v="0"/>
    <x v="0"/>
    <x v="0"/>
    <x v="11"/>
    <x v="94"/>
    <x v="0"/>
    <x v="1"/>
    <s v="Tesseramento"/>
    <x v="1"/>
    <x v="4"/>
    <x v="0"/>
    <m/>
  </r>
  <r>
    <n v="16574"/>
    <x v="0"/>
    <x v="0"/>
    <x v="0"/>
    <x v="0"/>
    <x v="11"/>
    <x v="94"/>
    <x v="0"/>
    <x v="0"/>
    <s v="Tesseramento"/>
    <x v="1"/>
    <x v="4"/>
    <x v="0"/>
    <m/>
  </r>
  <r>
    <n v="162849"/>
    <x v="0"/>
    <x v="0"/>
    <x v="0"/>
    <x v="0"/>
    <x v="11"/>
    <x v="94"/>
    <x v="0"/>
    <x v="1"/>
    <s v="Tesseramento"/>
    <x v="1"/>
    <x v="3"/>
    <x v="0"/>
    <m/>
  </r>
  <r>
    <n v="23862"/>
    <x v="0"/>
    <x v="0"/>
    <x v="0"/>
    <x v="0"/>
    <x v="11"/>
    <x v="94"/>
    <x v="0"/>
    <x v="0"/>
    <s v="Tesseramento"/>
    <x v="1"/>
    <x v="4"/>
    <x v="0"/>
    <m/>
  </r>
  <r>
    <n v="162331"/>
    <x v="0"/>
    <x v="0"/>
    <x v="0"/>
    <x v="0"/>
    <x v="11"/>
    <x v="94"/>
    <x v="0"/>
    <x v="0"/>
    <s v="Tesseramento"/>
    <x v="1"/>
    <x v="0"/>
    <x v="0"/>
    <m/>
  </r>
  <r>
    <n v="27284"/>
    <x v="0"/>
    <x v="0"/>
    <x v="0"/>
    <x v="0"/>
    <x v="11"/>
    <x v="94"/>
    <x v="0"/>
    <x v="0"/>
    <s v="Tesseramento"/>
    <x v="1"/>
    <x v="3"/>
    <x v="0"/>
    <m/>
  </r>
  <r>
    <n v="13940"/>
    <x v="0"/>
    <x v="0"/>
    <x v="0"/>
    <x v="0"/>
    <x v="11"/>
    <x v="94"/>
    <x v="0"/>
    <x v="0"/>
    <s v="Tesseramento"/>
    <x v="1"/>
    <x v="0"/>
    <x v="0"/>
    <m/>
  </r>
  <r>
    <n v="229494"/>
    <x v="0"/>
    <x v="0"/>
    <x v="0"/>
    <x v="0"/>
    <x v="11"/>
    <x v="94"/>
    <x v="0"/>
    <x v="0"/>
    <s v="Tesseramento"/>
    <x v="1"/>
    <x v="3"/>
    <x v="0"/>
    <m/>
  </r>
  <r>
    <n v="89733"/>
    <x v="0"/>
    <x v="0"/>
    <x v="0"/>
    <x v="0"/>
    <x v="11"/>
    <x v="94"/>
    <x v="0"/>
    <x v="0"/>
    <s v="Tesseramento"/>
    <x v="1"/>
    <x v="0"/>
    <x v="0"/>
    <m/>
  </r>
  <r>
    <n v="159929"/>
    <x v="0"/>
    <x v="0"/>
    <x v="0"/>
    <x v="0"/>
    <x v="11"/>
    <x v="94"/>
    <x v="0"/>
    <x v="0"/>
    <s v="Tesseramento"/>
    <x v="1"/>
    <x v="3"/>
    <x v="0"/>
    <m/>
  </r>
  <r>
    <n v="23950"/>
    <x v="0"/>
    <x v="0"/>
    <x v="0"/>
    <x v="0"/>
    <x v="11"/>
    <x v="94"/>
    <x v="0"/>
    <x v="1"/>
    <s v="Tesseramento"/>
    <x v="1"/>
    <x v="4"/>
    <x v="0"/>
    <m/>
  </r>
  <r>
    <n v="231555"/>
    <x v="0"/>
    <x v="0"/>
    <x v="0"/>
    <x v="3"/>
    <x v="11"/>
    <x v="94"/>
    <x v="0"/>
    <x v="0"/>
    <s v="Tesseramento"/>
    <x v="1"/>
    <x v="0"/>
    <x v="0"/>
    <m/>
  </r>
  <r>
    <n v="23961"/>
    <x v="0"/>
    <x v="0"/>
    <x v="0"/>
    <x v="0"/>
    <x v="11"/>
    <x v="94"/>
    <x v="0"/>
    <x v="0"/>
    <s v="Tesseramento"/>
    <x v="1"/>
    <x v="4"/>
    <x v="0"/>
    <m/>
  </r>
  <r>
    <n v="169879"/>
    <x v="0"/>
    <x v="0"/>
    <x v="0"/>
    <x v="0"/>
    <x v="11"/>
    <x v="94"/>
    <x v="0"/>
    <x v="0"/>
    <s v="Tesseramento"/>
    <x v="1"/>
    <x v="3"/>
    <x v="0"/>
    <m/>
  </r>
  <r>
    <n v="78758"/>
    <x v="0"/>
    <x v="0"/>
    <x v="0"/>
    <x v="0"/>
    <x v="11"/>
    <x v="94"/>
    <x v="0"/>
    <x v="0"/>
    <s v="Tesseramento"/>
    <x v="1"/>
    <x v="3"/>
    <x v="0"/>
    <m/>
  </r>
  <r>
    <n v="33196"/>
    <x v="0"/>
    <x v="0"/>
    <x v="0"/>
    <x v="0"/>
    <x v="11"/>
    <x v="94"/>
    <x v="0"/>
    <x v="0"/>
    <s v="Tesseramento"/>
    <x v="1"/>
    <x v="3"/>
    <x v="0"/>
    <m/>
  </r>
  <r>
    <n v="24047"/>
    <x v="0"/>
    <x v="0"/>
    <x v="0"/>
    <x v="0"/>
    <x v="11"/>
    <x v="94"/>
    <x v="0"/>
    <x v="0"/>
    <s v="Tesseramento"/>
    <x v="1"/>
    <x v="3"/>
    <x v="0"/>
    <m/>
  </r>
  <r>
    <n v="24049"/>
    <x v="0"/>
    <x v="0"/>
    <x v="0"/>
    <x v="0"/>
    <x v="11"/>
    <x v="94"/>
    <x v="0"/>
    <x v="1"/>
    <s v="Tesseramento"/>
    <x v="1"/>
    <x v="3"/>
    <x v="0"/>
    <m/>
  </r>
  <r>
    <n v="217852"/>
    <x v="0"/>
    <x v="0"/>
    <x v="0"/>
    <x v="1"/>
    <x v="11"/>
    <x v="94"/>
    <x v="0"/>
    <x v="0"/>
    <s v="Tesseramento"/>
    <x v="1"/>
    <x v="1"/>
    <x v="0"/>
    <m/>
  </r>
  <r>
    <n v="24089"/>
    <x v="0"/>
    <x v="0"/>
    <x v="0"/>
    <x v="0"/>
    <x v="11"/>
    <x v="94"/>
    <x v="0"/>
    <x v="1"/>
    <s v="Tesseramento"/>
    <x v="1"/>
    <x v="3"/>
    <x v="0"/>
    <m/>
  </r>
  <r>
    <n v="96577"/>
    <x v="0"/>
    <x v="0"/>
    <x v="0"/>
    <x v="0"/>
    <x v="11"/>
    <x v="94"/>
    <x v="0"/>
    <x v="0"/>
    <s v="Tesseramento"/>
    <x v="1"/>
    <x v="4"/>
    <x v="0"/>
    <m/>
  </r>
  <r>
    <n v="131223"/>
    <x v="0"/>
    <x v="0"/>
    <x v="0"/>
    <x v="0"/>
    <x v="11"/>
    <x v="94"/>
    <x v="0"/>
    <x v="0"/>
    <s v="Tesseramento"/>
    <x v="1"/>
    <x v="0"/>
    <x v="0"/>
    <m/>
  </r>
  <r>
    <n v="24131"/>
    <x v="0"/>
    <x v="0"/>
    <x v="0"/>
    <x v="0"/>
    <x v="11"/>
    <x v="94"/>
    <x v="0"/>
    <x v="0"/>
    <s v="Tesseramento"/>
    <x v="1"/>
    <x v="4"/>
    <x v="0"/>
    <m/>
  </r>
  <r>
    <n v="91365"/>
    <x v="0"/>
    <x v="0"/>
    <x v="0"/>
    <x v="0"/>
    <x v="11"/>
    <x v="94"/>
    <x v="0"/>
    <x v="1"/>
    <s v="Tesseramento"/>
    <x v="1"/>
    <x v="3"/>
    <x v="0"/>
    <m/>
  </r>
  <r>
    <n v="24113"/>
    <x v="0"/>
    <x v="0"/>
    <x v="0"/>
    <x v="1"/>
    <x v="11"/>
    <x v="94"/>
    <x v="0"/>
    <x v="1"/>
    <s v="Tesseramento"/>
    <x v="1"/>
    <x v="4"/>
    <x v="0"/>
    <m/>
  </r>
  <r>
    <n v="102442"/>
    <x v="0"/>
    <x v="0"/>
    <x v="0"/>
    <x v="1"/>
    <x v="11"/>
    <x v="94"/>
    <x v="0"/>
    <x v="0"/>
    <s v="Tesseramento"/>
    <x v="1"/>
    <x v="0"/>
    <x v="0"/>
    <m/>
  </r>
  <r>
    <n v="184561"/>
    <x v="0"/>
    <x v="0"/>
    <x v="0"/>
    <x v="1"/>
    <x v="11"/>
    <x v="94"/>
    <x v="0"/>
    <x v="1"/>
    <s v="Tesseramento"/>
    <x v="1"/>
    <x v="3"/>
    <x v="0"/>
    <m/>
  </r>
  <r>
    <n v="134150"/>
    <x v="0"/>
    <x v="0"/>
    <x v="0"/>
    <x v="0"/>
    <x v="11"/>
    <x v="94"/>
    <x v="0"/>
    <x v="0"/>
    <s v="Tesseramento"/>
    <x v="1"/>
    <x v="0"/>
    <x v="0"/>
    <m/>
  </r>
  <r>
    <n v="11797"/>
    <x v="0"/>
    <x v="0"/>
    <x v="0"/>
    <x v="1"/>
    <x v="11"/>
    <x v="94"/>
    <x v="0"/>
    <x v="0"/>
    <s v="Tesseramento"/>
    <x v="1"/>
    <x v="3"/>
    <x v="0"/>
    <m/>
  </r>
  <r>
    <n v="24165"/>
    <x v="0"/>
    <x v="0"/>
    <x v="0"/>
    <x v="1"/>
    <x v="11"/>
    <x v="94"/>
    <x v="0"/>
    <x v="0"/>
    <s v="Tesseramento"/>
    <x v="1"/>
    <x v="4"/>
    <x v="0"/>
    <m/>
  </r>
  <r>
    <n v="62801"/>
    <x v="0"/>
    <x v="0"/>
    <x v="0"/>
    <x v="0"/>
    <x v="11"/>
    <x v="94"/>
    <x v="0"/>
    <x v="0"/>
    <s v="Tesseramento"/>
    <x v="1"/>
    <x v="3"/>
    <x v="0"/>
    <m/>
  </r>
  <r>
    <n v="167976"/>
    <x v="0"/>
    <x v="0"/>
    <x v="0"/>
    <x v="0"/>
    <x v="7"/>
    <x v="168"/>
    <x v="0"/>
    <x v="0"/>
    <s v="Tesseramento"/>
    <x v="1"/>
    <x v="4"/>
    <x v="0"/>
    <m/>
  </r>
  <r>
    <n v="113893"/>
    <x v="0"/>
    <x v="0"/>
    <x v="0"/>
    <x v="0"/>
    <x v="7"/>
    <x v="168"/>
    <x v="0"/>
    <x v="0"/>
    <s v="Tesseramento"/>
    <x v="1"/>
    <x v="4"/>
    <x v="0"/>
    <m/>
  </r>
  <r>
    <n v="131113"/>
    <x v="0"/>
    <x v="0"/>
    <x v="0"/>
    <x v="0"/>
    <x v="8"/>
    <x v="113"/>
    <x v="0"/>
    <x v="0"/>
    <s v="Tesseramento"/>
    <x v="0"/>
    <x v="0"/>
    <x v="0"/>
    <m/>
  </r>
  <r>
    <n v="171856"/>
    <x v="0"/>
    <x v="0"/>
    <x v="0"/>
    <x v="0"/>
    <x v="7"/>
    <x v="168"/>
    <x v="0"/>
    <x v="0"/>
    <s v="Tesseramento"/>
    <x v="1"/>
    <x v="0"/>
    <x v="0"/>
    <m/>
  </r>
  <r>
    <n v="206265"/>
    <x v="0"/>
    <x v="0"/>
    <x v="0"/>
    <x v="0"/>
    <x v="14"/>
    <x v="43"/>
    <x v="0"/>
    <x v="0"/>
    <s v="Tesseramento"/>
    <x v="1"/>
    <x v="3"/>
    <x v="0"/>
    <m/>
  </r>
  <r>
    <n v="208134"/>
    <x v="0"/>
    <x v="0"/>
    <x v="0"/>
    <x v="0"/>
    <x v="7"/>
    <x v="168"/>
    <x v="0"/>
    <x v="1"/>
    <s v="Tesseramento"/>
    <x v="1"/>
    <x v="0"/>
    <x v="0"/>
    <m/>
  </r>
  <r>
    <n v="208128"/>
    <x v="0"/>
    <x v="0"/>
    <x v="0"/>
    <x v="0"/>
    <x v="7"/>
    <x v="168"/>
    <x v="0"/>
    <x v="0"/>
    <s v="Tesseramento"/>
    <x v="1"/>
    <x v="1"/>
    <x v="0"/>
    <m/>
  </r>
  <r>
    <n v="116241"/>
    <x v="0"/>
    <x v="0"/>
    <x v="0"/>
    <x v="0"/>
    <x v="7"/>
    <x v="168"/>
    <x v="0"/>
    <x v="0"/>
    <s v="Tesseramento"/>
    <x v="1"/>
    <x v="4"/>
    <x v="0"/>
    <m/>
  </r>
  <r>
    <n v="234285"/>
    <x v="0"/>
    <x v="0"/>
    <x v="1"/>
    <x v="1"/>
    <x v="8"/>
    <x v="113"/>
    <x v="0"/>
    <x v="0"/>
    <s v="Tesseramento"/>
    <x v="0"/>
    <x v="0"/>
    <x v="0"/>
    <m/>
  </r>
  <r>
    <n v="187305"/>
    <x v="0"/>
    <x v="0"/>
    <x v="0"/>
    <x v="0"/>
    <x v="7"/>
    <x v="168"/>
    <x v="0"/>
    <x v="0"/>
    <s v="Tesseramento"/>
    <x v="1"/>
    <x v="0"/>
    <x v="0"/>
    <m/>
  </r>
  <r>
    <n v="191494"/>
    <x v="0"/>
    <x v="0"/>
    <x v="0"/>
    <x v="0"/>
    <x v="7"/>
    <x v="168"/>
    <x v="0"/>
    <x v="0"/>
    <s v="Tesseramento"/>
    <x v="1"/>
    <x v="0"/>
    <x v="0"/>
    <m/>
  </r>
  <r>
    <n v="191499"/>
    <x v="0"/>
    <x v="0"/>
    <x v="0"/>
    <x v="0"/>
    <x v="7"/>
    <x v="168"/>
    <x v="0"/>
    <x v="1"/>
    <s v="Tesseramento"/>
    <x v="1"/>
    <x v="0"/>
    <x v="0"/>
    <m/>
  </r>
  <r>
    <n v="157825"/>
    <x v="0"/>
    <x v="0"/>
    <x v="0"/>
    <x v="0"/>
    <x v="7"/>
    <x v="168"/>
    <x v="0"/>
    <x v="0"/>
    <s v="Tesseramento"/>
    <x v="1"/>
    <x v="4"/>
    <x v="0"/>
    <m/>
  </r>
  <r>
    <n v="214903"/>
    <x v="0"/>
    <x v="0"/>
    <x v="0"/>
    <x v="0"/>
    <x v="7"/>
    <x v="168"/>
    <x v="0"/>
    <x v="0"/>
    <s v="Tesseramento"/>
    <x v="1"/>
    <x v="0"/>
    <x v="0"/>
    <m/>
  </r>
  <r>
    <n v="139188"/>
    <x v="0"/>
    <x v="0"/>
    <x v="0"/>
    <x v="0"/>
    <x v="7"/>
    <x v="168"/>
    <x v="0"/>
    <x v="0"/>
    <s v="Tesseramento"/>
    <x v="1"/>
    <x v="3"/>
    <x v="0"/>
    <m/>
  </r>
  <r>
    <n v="215427"/>
    <x v="0"/>
    <x v="0"/>
    <x v="0"/>
    <x v="0"/>
    <x v="7"/>
    <x v="168"/>
    <x v="0"/>
    <x v="0"/>
    <s v="Tesseramento"/>
    <x v="1"/>
    <x v="4"/>
    <x v="0"/>
    <m/>
  </r>
  <r>
    <n v="216774"/>
    <x v="0"/>
    <x v="0"/>
    <x v="0"/>
    <x v="0"/>
    <x v="7"/>
    <x v="168"/>
    <x v="0"/>
    <x v="0"/>
    <s v="Tesseramento"/>
    <x v="1"/>
    <x v="4"/>
    <x v="0"/>
    <m/>
  </r>
  <r>
    <n v="216319"/>
    <x v="0"/>
    <x v="0"/>
    <x v="0"/>
    <x v="0"/>
    <x v="7"/>
    <x v="168"/>
    <x v="0"/>
    <x v="0"/>
    <s v="Tesseramento"/>
    <x v="1"/>
    <x v="3"/>
    <x v="0"/>
    <m/>
  </r>
  <r>
    <n v="216318"/>
    <x v="0"/>
    <x v="0"/>
    <x v="0"/>
    <x v="0"/>
    <x v="7"/>
    <x v="168"/>
    <x v="0"/>
    <x v="0"/>
    <s v="Tesseramento"/>
    <x v="1"/>
    <x v="4"/>
    <x v="0"/>
    <m/>
  </r>
  <r>
    <n v="1855"/>
    <x v="0"/>
    <x v="0"/>
    <x v="0"/>
    <x v="0"/>
    <x v="7"/>
    <x v="168"/>
    <x v="0"/>
    <x v="0"/>
    <s v="Tesseramento"/>
    <x v="1"/>
    <x v="4"/>
    <x v="0"/>
    <m/>
  </r>
  <r>
    <n v="1856"/>
    <x v="0"/>
    <x v="0"/>
    <x v="0"/>
    <x v="0"/>
    <x v="7"/>
    <x v="168"/>
    <x v="0"/>
    <x v="1"/>
    <s v="Tesseramento"/>
    <x v="1"/>
    <x v="4"/>
    <x v="0"/>
    <m/>
  </r>
  <r>
    <n v="219601"/>
    <x v="0"/>
    <x v="0"/>
    <x v="0"/>
    <x v="0"/>
    <x v="7"/>
    <x v="168"/>
    <x v="0"/>
    <x v="0"/>
    <s v="Tesseramento"/>
    <x v="1"/>
    <x v="1"/>
    <x v="0"/>
    <m/>
  </r>
  <r>
    <n v="33169"/>
    <x v="0"/>
    <x v="0"/>
    <x v="0"/>
    <x v="0"/>
    <x v="7"/>
    <x v="168"/>
    <x v="0"/>
    <x v="0"/>
    <s v="Tesseramento"/>
    <x v="1"/>
    <x v="0"/>
    <x v="0"/>
    <m/>
  </r>
  <r>
    <n v="83336"/>
    <x v="0"/>
    <x v="0"/>
    <x v="0"/>
    <x v="0"/>
    <x v="7"/>
    <x v="168"/>
    <x v="0"/>
    <x v="0"/>
    <s v="Tesseramento"/>
    <x v="1"/>
    <x v="4"/>
    <x v="0"/>
    <m/>
  </r>
  <r>
    <n v="84330"/>
    <x v="0"/>
    <x v="0"/>
    <x v="0"/>
    <x v="0"/>
    <x v="7"/>
    <x v="168"/>
    <x v="0"/>
    <x v="1"/>
    <s v="Tesseramento"/>
    <x v="1"/>
    <x v="4"/>
    <x v="0"/>
    <m/>
  </r>
  <r>
    <n v="65857"/>
    <x v="0"/>
    <x v="0"/>
    <x v="0"/>
    <x v="0"/>
    <x v="11"/>
    <x v="141"/>
    <x v="0"/>
    <x v="0"/>
    <s v="Tesseramento"/>
    <x v="1"/>
    <x v="3"/>
    <x v="0"/>
    <m/>
  </r>
  <r>
    <n v="132064"/>
    <x v="0"/>
    <x v="0"/>
    <x v="0"/>
    <x v="0"/>
    <x v="11"/>
    <x v="141"/>
    <x v="0"/>
    <x v="0"/>
    <s v="Tesseramento"/>
    <x v="1"/>
    <x v="0"/>
    <x v="0"/>
    <m/>
  </r>
  <r>
    <n v="200372"/>
    <x v="0"/>
    <x v="0"/>
    <x v="0"/>
    <x v="0"/>
    <x v="7"/>
    <x v="168"/>
    <x v="0"/>
    <x v="1"/>
    <s v="Tesseramento"/>
    <x v="1"/>
    <x v="3"/>
    <x v="0"/>
    <m/>
  </r>
  <r>
    <n v="199911"/>
    <x v="0"/>
    <x v="0"/>
    <x v="0"/>
    <x v="0"/>
    <x v="7"/>
    <x v="168"/>
    <x v="0"/>
    <x v="0"/>
    <s v="Tesseramento"/>
    <x v="1"/>
    <x v="0"/>
    <x v="0"/>
    <m/>
  </r>
  <r>
    <n v="198570"/>
    <x v="0"/>
    <x v="0"/>
    <x v="0"/>
    <x v="0"/>
    <x v="7"/>
    <x v="168"/>
    <x v="0"/>
    <x v="1"/>
    <s v="Tesseramento"/>
    <x v="1"/>
    <x v="0"/>
    <x v="0"/>
    <m/>
  </r>
  <r>
    <n v="228102"/>
    <x v="0"/>
    <x v="0"/>
    <x v="0"/>
    <x v="0"/>
    <x v="7"/>
    <x v="168"/>
    <x v="0"/>
    <x v="0"/>
    <s v="Tesseramento"/>
    <x v="1"/>
    <x v="3"/>
    <x v="0"/>
    <m/>
  </r>
  <r>
    <n v="128022"/>
    <x v="0"/>
    <x v="0"/>
    <x v="0"/>
    <x v="0"/>
    <x v="7"/>
    <x v="168"/>
    <x v="0"/>
    <x v="0"/>
    <s v="Tesseramento"/>
    <x v="1"/>
    <x v="0"/>
    <x v="0"/>
    <m/>
  </r>
  <r>
    <n v="230416"/>
    <x v="0"/>
    <x v="0"/>
    <x v="0"/>
    <x v="1"/>
    <x v="7"/>
    <x v="168"/>
    <x v="0"/>
    <x v="0"/>
    <s v="Tesseramento"/>
    <x v="1"/>
    <x v="4"/>
    <x v="0"/>
    <m/>
  </r>
  <r>
    <n v="94930"/>
    <x v="0"/>
    <x v="0"/>
    <x v="0"/>
    <x v="0"/>
    <x v="7"/>
    <x v="168"/>
    <x v="0"/>
    <x v="0"/>
    <s v="Tesseramento"/>
    <x v="1"/>
    <x v="3"/>
    <x v="0"/>
    <m/>
  </r>
  <r>
    <n v="4646"/>
    <x v="0"/>
    <x v="0"/>
    <x v="0"/>
    <x v="0"/>
    <x v="7"/>
    <x v="168"/>
    <x v="0"/>
    <x v="0"/>
    <s v="Tesseramento"/>
    <x v="1"/>
    <x v="4"/>
    <x v="0"/>
    <m/>
  </r>
  <r>
    <n v="185122"/>
    <x v="0"/>
    <x v="0"/>
    <x v="0"/>
    <x v="0"/>
    <x v="7"/>
    <x v="168"/>
    <x v="0"/>
    <x v="1"/>
    <s v="Tesseramento"/>
    <x v="1"/>
    <x v="0"/>
    <x v="0"/>
    <m/>
  </r>
  <r>
    <n v="4647"/>
    <x v="0"/>
    <x v="0"/>
    <x v="0"/>
    <x v="0"/>
    <x v="7"/>
    <x v="168"/>
    <x v="0"/>
    <x v="0"/>
    <s v="Tesseramento"/>
    <x v="1"/>
    <x v="1"/>
    <x v="0"/>
    <m/>
  </r>
  <r>
    <n v="4648"/>
    <x v="0"/>
    <x v="0"/>
    <x v="0"/>
    <x v="0"/>
    <x v="7"/>
    <x v="168"/>
    <x v="0"/>
    <x v="1"/>
    <s v="Tesseramento"/>
    <x v="1"/>
    <x v="4"/>
    <x v="0"/>
    <m/>
  </r>
  <r>
    <n v="225567"/>
    <x v="0"/>
    <x v="0"/>
    <x v="0"/>
    <x v="1"/>
    <x v="7"/>
    <x v="168"/>
    <x v="0"/>
    <x v="0"/>
    <s v="Tesseramento"/>
    <x v="1"/>
    <x v="1"/>
    <x v="0"/>
    <m/>
  </r>
  <r>
    <n v="232307"/>
    <x v="0"/>
    <x v="0"/>
    <x v="0"/>
    <x v="0"/>
    <x v="7"/>
    <x v="168"/>
    <x v="0"/>
    <x v="0"/>
    <s v="Tesseramento"/>
    <x v="1"/>
    <x v="0"/>
    <x v="0"/>
    <m/>
  </r>
  <r>
    <n v="175345"/>
    <x v="0"/>
    <x v="0"/>
    <x v="0"/>
    <x v="0"/>
    <x v="7"/>
    <x v="168"/>
    <x v="0"/>
    <x v="0"/>
    <s v="Tesseramento"/>
    <x v="1"/>
    <x v="0"/>
    <x v="0"/>
    <m/>
  </r>
  <r>
    <n v="156637"/>
    <x v="0"/>
    <x v="0"/>
    <x v="0"/>
    <x v="0"/>
    <x v="7"/>
    <x v="168"/>
    <x v="0"/>
    <x v="0"/>
    <s v="Tesseramento"/>
    <x v="1"/>
    <x v="4"/>
    <x v="0"/>
    <m/>
  </r>
  <r>
    <n v="191501"/>
    <x v="0"/>
    <x v="0"/>
    <x v="0"/>
    <x v="0"/>
    <x v="7"/>
    <x v="168"/>
    <x v="0"/>
    <x v="0"/>
    <s v="Tesseramento"/>
    <x v="1"/>
    <x v="3"/>
    <x v="0"/>
    <m/>
  </r>
  <r>
    <n v="231044"/>
    <x v="0"/>
    <x v="0"/>
    <x v="0"/>
    <x v="1"/>
    <x v="7"/>
    <x v="168"/>
    <x v="0"/>
    <x v="0"/>
    <s v="Tesseramento"/>
    <x v="1"/>
    <x v="0"/>
    <x v="0"/>
    <m/>
  </r>
  <r>
    <n v="232522"/>
    <x v="0"/>
    <x v="0"/>
    <x v="0"/>
    <x v="2"/>
    <x v="7"/>
    <x v="168"/>
    <x v="0"/>
    <x v="0"/>
    <s v="Tesseramento"/>
    <x v="1"/>
    <x v="0"/>
    <x v="0"/>
    <m/>
  </r>
  <r>
    <n v="4714"/>
    <x v="0"/>
    <x v="0"/>
    <x v="0"/>
    <x v="0"/>
    <x v="7"/>
    <x v="168"/>
    <x v="0"/>
    <x v="0"/>
    <s v="Tesseramento"/>
    <x v="1"/>
    <x v="3"/>
    <x v="0"/>
    <m/>
  </r>
  <r>
    <n v="167977"/>
    <x v="0"/>
    <x v="0"/>
    <x v="0"/>
    <x v="0"/>
    <x v="7"/>
    <x v="168"/>
    <x v="0"/>
    <x v="0"/>
    <s v="Tesseramento"/>
    <x v="1"/>
    <x v="4"/>
    <x v="0"/>
    <m/>
  </r>
  <r>
    <n v="71172"/>
    <x v="0"/>
    <x v="0"/>
    <x v="0"/>
    <x v="0"/>
    <x v="7"/>
    <x v="168"/>
    <x v="0"/>
    <x v="0"/>
    <s v="Tesseramento"/>
    <x v="1"/>
    <x v="0"/>
    <x v="0"/>
    <m/>
  </r>
  <r>
    <n v="70231"/>
    <x v="0"/>
    <x v="0"/>
    <x v="0"/>
    <x v="0"/>
    <x v="7"/>
    <x v="168"/>
    <x v="0"/>
    <x v="0"/>
    <s v="Tesseramento"/>
    <x v="1"/>
    <x v="4"/>
    <x v="0"/>
    <m/>
  </r>
  <r>
    <n v="157822"/>
    <x v="0"/>
    <x v="0"/>
    <x v="0"/>
    <x v="0"/>
    <x v="7"/>
    <x v="168"/>
    <x v="0"/>
    <x v="0"/>
    <s v="Tesseramento"/>
    <x v="1"/>
    <x v="0"/>
    <x v="0"/>
    <m/>
  </r>
  <r>
    <n v="196021"/>
    <x v="0"/>
    <x v="0"/>
    <x v="0"/>
    <x v="0"/>
    <x v="7"/>
    <x v="168"/>
    <x v="0"/>
    <x v="0"/>
    <s v="Tesseramento"/>
    <x v="1"/>
    <x v="3"/>
    <x v="0"/>
    <m/>
  </r>
  <r>
    <n v="196022"/>
    <x v="0"/>
    <x v="0"/>
    <x v="0"/>
    <x v="0"/>
    <x v="7"/>
    <x v="168"/>
    <x v="0"/>
    <x v="1"/>
    <s v="Tesseramento"/>
    <x v="1"/>
    <x v="1"/>
    <x v="0"/>
    <m/>
  </r>
  <r>
    <n v="230721"/>
    <x v="0"/>
    <x v="0"/>
    <x v="0"/>
    <x v="1"/>
    <x v="7"/>
    <x v="168"/>
    <x v="0"/>
    <x v="0"/>
    <s v="Tesseramento"/>
    <x v="1"/>
    <x v="1"/>
    <x v="0"/>
    <m/>
  </r>
  <r>
    <n v="162080"/>
    <x v="0"/>
    <x v="0"/>
    <x v="0"/>
    <x v="0"/>
    <x v="7"/>
    <x v="168"/>
    <x v="0"/>
    <x v="0"/>
    <s v="Tesseramento"/>
    <x v="1"/>
    <x v="1"/>
    <x v="0"/>
    <m/>
  </r>
  <r>
    <n v="83337"/>
    <x v="0"/>
    <x v="0"/>
    <x v="0"/>
    <x v="0"/>
    <x v="7"/>
    <x v="168"/>
    <x v="0"/>
    <x v="1"/>
    <s v="Tesseramento"/>
    <x v="1"/>
    <x v="4"/>
    <x v="0"/>
    <m/>
  </r>
  <r>
    <n v="208588"/>
    <x v="0"/>
    <x v="0"/>
    <x v="0"/>
    <x v="0"/>
    <x v="7"/>
    <x v="168"/>
    <x v="0"/>
    <x v="0"/>
    <s v="Tesseramento"/>
    <x v="1"/>
    <x v="0"/>
    <x v="0"/>
    <m/>
  </r>
  <r>
    <n v="141676"/>
    <x v="0"/>
    <x v="0"/>
    <x v="0"/>
    <x v="1"/>
    <x v="7"/>
    <x v="168"/>
    <x v="0"/>
    <x v="0"/>
    <s v="Tesseramento"/>
    <x v="1"/>
    <x v="3"/>
    <x v="0"/>
    <m/>
  </r>
  <r>
    <n v="161750"/>
    <x v="0"/>
    <x v="0"/>
    <x v="0"/>
    <x v="0"/>
    <x v="7"/>
    <x v="168"/>
    <x v="0"/>
    <x v="0"/>
    <s v="Tesseramento"/>
    <x v="1"/>
    <x v="0"/>
    <x v="0"/>
    <m/>
  </r>
  <r>
    <n v="180339"/>
    <x v="0"/>
    <x v="0"/>
    <x v="0"/>
    <x v="0"/>
    <x v="7"/>
    <x v="168"/>
    <x v="0"/>
    <x v="1"/>
    <s v="Tesseramento"/>
    <x v="1"/>
    <x v="0"/>
    <x v="0"/>
    <m/>
  </r>
  <r>
    <n v="138706"/>
    <x v="0"/>
    <x v="0"/>
    <x v="0"/>
    <x v="0"/>
    <x v="7"/>
    <x v="168"/>
    <x v="0"/>
    <x v="1"/>
    <s v="Tesseramento"/>
    <x v="1"/>
    <x v="4"/>
    <x v="0"/>
    <m/>
  </r>
  <r>
    <n v="138742"/>
    <x v="0"/>
    <x v="0"/>
    <x v="0"/>
    <x v="0"/>
    <x v="7"/>
    <x v="168"/>
    <x v="0"/>
    <x v="0"/>
    <s v="Tesseramento"/>
    <x v="1"/>
    <x v="4"/>
    <x v="0"/>
    <m/>
  </r>
  <r>
    <n v="60752"/>
    <x v="0"/>
    <x v="0"/>
    <x v="0"/>
    <x v="0"/>
    <x v="7"/>
    <x v="168"/>
    <x v="0"/>
    <x v="0"/>
    <s v="Tesseramento"/>
    <x v="1"/>
    <x v="3"/>
    <x v="0"/>
    <m/>
  </r>
  <r>
    <n v="190255"/>
    <x v="0"/>
    <x v="0"/>
    <x v="0"/>
    <x v="0"/>
    <x v="7"/>
    <x v="168"/>
    <x v="0"/>
    <x v="0"/>
    <s v="Tesseramento"/>
    <x v="1"/>
    <x v="0"/>
    <x v="0"/>
    <m/>
  </r>
  <r>
    <n v="95971"/>
    <x v="0"/>
    <x v="0"/>
    <x v="0"/>
    <x v="0"/>
    <x v="11"/>
    <x v="94"/>
    <x v="0"/>
    <x v="1"/>
    <s v="Tesseramento"/>
    <x v="1"/>
    <x v="3"/>
    <x v="0"/>
    <m/>
  </r>
  <r>
    <n v="98399"/>
    <x v="0"/>
    <x v="0"/>
    <x v="0"/>
    <x v="0"/>
    <x v="11"/>
    <x v="94"/>
    <x v="0"/>
    <x v="0"/>
    <s v="Tesseramento"/>
    <x v="1"/>
    <x v="4"/>
    <x v="0"/>
    <m/>
  </r>
  <r>
    <n v="234269"/>
    <x v="0"/>
    <x v="0"/>
    <x v="1"/>
    <x v="1"/>
    <x v="1"/>
    <x v="108"/>
    <x v="0"/>
    <x v="1"/>
    <s v="Tesseramento"/>
    <x v="0"/>
    <x v="3"/>
    <x v="0"/>
    <m/>
  </r>
  <r>
    <n v="228049"/>
    <x v="0"/>
    <x v="0"/>
    <x v="0"/>
    <x v="2"/>
    <x v="7"/>
    <x v="134"/>
    <x v="0"/>
    <x v="0"/>
    <s v="Tesseramento"/>
    <x v="0"/>
    <x v="0"/>
    <x v="0"/>
    <m/>
  </r>
  <r>
    <n v="113970"/>
    <x v="0"/>
    <x v="0"/>
    <x v="0"/>
    <x v="0"/>
    <x v="7"/>
    <x v="44"/>
    <x v="0"/>
    <x v="0"/>
    <s v="Tesseramento"/>
    <x v="1"/>
    <x v="4"/>
    <x v="0"/>
    <m/>
  </r>
  <r>
    <n v="215772"/>
    <x v="0"/>
    <x v="0"/>
    <x v="0"/>
    <x v="0"/>
    <x v="7"/>
    <x v="44"/>
    <x v="0"/>
    <x v="0"/>
    <s v="Tesseramento"/>
    <x v="1"/>
    <x v="3"/>
    <x v="0"/>
    <m/>
  </r>
  <r>
    <n v="203706"/>
    <x v="0"/>
    <x v="0"/>
    <x v="0"/>
    <x v="0"/>
    <x v="7"/>
    <x v="44"/>
    <x v="0"/>
    <x v="0"/>
    <s v="Tesseramento"/>
    <x v="1"/>
    <x v="1"/>
    <x v="0"/>
    <m/>
  </r>
  <r>
    <n v="188042"/>
    <x v="0"/>
    <x v="0"/>
    <x v="0"/>
    <x v="0"/>
    <x v="7"/>
    <x v="44"/>
    <x v="0"/>
    <x v="0"/>
    <s v="Tesseramento"/>
    <x v="1"/>
    <x v="0"/>
    <x v="0"/>
    <m/>
  </r>
  <r>
    <n v="210074"/>
    <x v="0"/>
    <x v="0"/>
    <x v="0"/>
    <x v="0"/>
    <x v="10"/>
    <x v="70"/>
    <x v="0"/>
    <x v="0"/>
    <s v="Tesseramento"/>
    <x v="0"/>
    <x v="3"/>
    <x v="0"/>
    <m/>
  </r>
  <r>
    <n v="114819"/>
    <x v="0"/>
    <x v="0"/>
    <x v="0"/>
    <x v="0"/>
    <x v="10"/>
    <x v="70"/>
    <x v="0"/>
    <x v="0"/>
    <s v="Tesseramento"/>
    <x v="0"/>
    <x v="4"/>
    <x v="0"/>
    <m/>
  </r>
  <r>
    <n v="114820"/>
    <x v="0"/>
    <x v="0"/>
    <x v="0"/>
    <x v="0"/>
    <x v="10"/>
    <x v="70"/>
    <x v="0"/>
    <x v="1"/>
    <s v="Tesseramento"/>
    <x v="0"/>
    <x v="4"/>
    <x v="0"/>
    <m/>
  </r>
  <r>
    <n v="234513"/>
    <x v="1"/>
    <x v="1"/>
    <x v="1"/>
    <x v="0"/>
    <x v="2"/>
    <x v="36"/>
    <x v="0"/>
    <x v="0"/>
    <s v="Tesseramento"/>
    <x v="1"/>
    <x v="7"/>
    <x v="0"/>
    <m/>
  </r>
  <r>
    <n v="198040"/>
    <x v="0"/>
    <x v="0"/>
    <x v="0"/>
    <x v="0"/>
    <x v="7"/>
    <x v="168"/>
    <x v="0"/>
    <x v="0"/>
    <s v="Tesseramento"/>
    <x v="1"/>
    <x v="0"/>
    <x v="0"/>
    <m/>
  </r>
  <r>
    <n v="199692"/>
    <x v="0"/>
    <x v="0"/>
    <x v="0"/>
    <x v="0"/>
    <x v="7"/>
    <x v="168"/>
    <x v="0"/>
    <x v="0"/>
    <s v="Tesseramento"/>
    <x v="1"/>
    <x v="0"/>
    <x v="0"/>
    <m/>
  </r>
  <r>
    <n v="180344"/>
    <x v="0"/>
    <x v="0"/>
    <x v="0"/>
    <x v="5"/>
    <x v="7"/>
    <x v="168"/>
    <x v="0"/>
    <x v="0"/>
    <s v="Tesseramento"/>
    <x v="1"/>
    <x v="4"/>
    <x v="0"/>
    <m/>
  </r>
  <r>
    <n v="109189"/>
    <x v="0"/>
    <x v="0"/>
    <x v="0"/>
    <x v="0"/>
    <x v="7"/>
    <x v="168"/>
    <x v="0"/>
    <x v="0"/>
    <s v="Tesseramento"/>
    <x v="1"/>
    <x v="0"/>
    <x v="0"/>
    <m/>
  </r>
  <r>
    <n v="4757"/>
    <x v="0"/>
    <x v="0"/>
    <x v="0"/>
    <x v="0"/>
    <x v="7"/>
    <x v="168"/>
    <x v="0"/>
    <x v="0"/>
    <s v="Tesseramento"/>
    <x v="1"/>
    <x v="0"/>
    <x v="0"/>
    <m/>
  </r>
  <r>
    <n v="4755"/>
    <x v="0"/>
    <x v="0"/>
    <x v="0"/>
    <x v="0"/>
    <x v="7"/>
    <x v="168"/>
    <x v="0"/>
    <x v="0"/>
    <s v="Tesseramento"/>
    <x v="1"/>
    <x v="4"/>
    <x v="0"/>
    <m/>
  </r>
  <r>
    <n v="23435"/>
    <x v="0"/>
    <x v="0"/>
    <x v="0"/>
    <x v="0"/>
    <x v="7"/>
    <x v="168"/>
    <x v="0"/>
    <x v="0"/>
    <s v="Tesseramento"/>
    <x v="1"/>
    <x v="4"/>
    <x v="0"/>
    <m/>
  </r>
  <r>
    <n v="62361"/>
    <x v="0"/>
    <x v="0"/>
    <x v="0"/>
    <x v="0"/>
    <x v="7"/>
    <x v="168"/>
    <x v="0"/>
    <x v="0"/>
    <s v="Tesseramento"/>
    <x v="1"/>
    <x v="4"/>
    <x v="0"/>
    <m/>
  </r>
  <r>
    <n v="62362"/>
    <x v="0"/>
    <x v="0"/>
    <x v="0"/>
    <x v="0"/>
    <x v="7"/>
    <x v="168"/>
    <x v="0"/>
    <x v="1"/>
    <s v="Tesseramento"/>
    <x v="1"/>
    <x v="4"/>
    <x v="0"/>
    <m/>
  </r>
  <r>
    <n v="28839"/>
    <x v="0"/>
    <x v="0"/>
    <x v="0"/>
    <x v="0"/>
    <x v="7"/>
    <x v="168"/>
    <x v="0"/>
    <x v="0"/>
    <s v="Tesseramento"/>
    <x v="1"/>
    <x v="3"/>
    <x v="0"/>
    <m/>
  </r>
  <r>
    <n v="231043"/>
    <x v="0"/>
    <x v="0"/>
    <x v="0"/>
    <x v="1"/>
    <x v="7"/>
    <x v="168"/>
    <x v="0"/>
    <x v="0"/>
    <s v="Tesseramento"/>
    <x v="1"/>
    <x v="3"/>
    <x v="0"/>
    <m/>
  </r>
  <r>
    <n v="151697"/>
    <x v="0"/>
    <x v="0"/>
    <x v="0"/>
    <x v="0"/>
    <x v="7"/>
    <x v="168"/>
    <x v="0"/>
    <x v="1"/>
    <s v="Tesseramento"/>
    <x v="1"/>
    <x v="0"/>
    <x v="0"/>
    <m/>
  </r>
  <r>
    <n v="151693"/>
    <x v="0"/>
    <x v="0"/>
    <x v="0"/>
    <x v="0"/>
    <x v="7"/>
    <x v="168"/>
    <x v="0"/>
    <x v="0"/>
    <s v="Tesseramento"/>
    <x v="1"/>
    <x v="0"/>
    <x v="0"/>
    <m/>
  </r>
  <r>
    <n v="230717"/>
    <x v="0"/>
    <x v="0"/>
    <x v="0"/>
    <x v="1"/>
    <x v="7"/>
    <x v="168"/>
    <x v="0"/>
    <x v="0"/>
    <s v="Tesseramento"/>
    <x v="1"/>
    <x v="4"/>
    <x v="0"/>
    <m/>
  </r>
  <r>
    <n v="90425"/>
    <x v="0"/>
    <x v="0"/>
    <x v="0"/>
    <x v="0"/>
    <x v="7"/>
    <x v="168"/>
    <x v="0"/>
    <x v="0"/>
    <s v="Tesseramento"/>
    <x v="1"/>
    <x v="4"/>
    <x v="0"/>
    <m/>
  </r>
  <r>
    <n v="94933"/>
    <x v="0"/>
    <x v="0"/>
    <x v="0"/>
    <x v="0"/>
    <x v="7"/>
    <x v="168"/>
    <x v="0"/>
    <x v="0"/>
    <s v="Tesseramento"/>
    <x v="1"/>
    <x v="4"/>
    <x v="0"/>
    <m/>
  </r>
  <r>
    <n v="92631"/>
    <x v="0"/>
    <x v="0"/>
    <x v="0"/>
    <x v="0"/>
    <x v="7"/>
    <x v="168"/>
    <x v="0"/>
    <x v="0"/>
    <s v="Tesseramento"/>
    <x v="1"/>
    <x v="3"/>
    <x v="0"/>
    <m/>
  </r>
  <r>
    <n v="171807"/>
    <x v="0"/>
    <x v="0"/>
    <x v="0"/>
    <x v="0"/>
    <x v="7"/>
    <x v="168"/>
    <x v="0"/>
    <x v="1"/>
    <s v="Tesseramento"/>
    <x v="1"/>
    <x v="3"/>
    <x v="0"/>
    <m/>
  </r>
  <r>
    <n v="91062"/>
    <x v="0"/>
    <x v="0"/>
    <x v="0"/>
    <x v="0"/>
    <x v="7"/>
    <x v="168"/>
    <x v="0"/>
    <x v="0"/>
    <s v="Tesseramento"/>
    <x v="1"/>
    <x v="4"/>
    <x v="0"/>
    <m/>
  </r>
  <r>
    <n v="91063"/>
    <x v="0"/>
    <x v="0"/>
    <x v="0"/>
    <x v="0"/>
    <x v="7"/>
    <x v="168"/>
    <x v="0"/>
    <x v="1"/>
    <s v="Tesseramento"/>
    <x v="1"/>
    <x v="4"/>
    <x v="0"/>
    <m/>
  </r>
  <r>
    <n v="446"/>
    <x v="0"/>
    <x v="0"/>
    <x v="0"/>
    <x v="0"/>
    <x v="7"/>
    <x v="168"/>
    <x v="0"/>
    <x v="1"/>
    <s v="Tesseramento"/>
    <x v="1"/>
    <x v="4"/>
    <x v="0"/>
    <m/>
  </r>
  <r>
    <n v="107929"/>
    <x v="0"/>
    <x v="0"/>
    <x v="0"/>
    <x v="0"/>
    <x v="7"/>
    <x v="168"/>
    <x v="0"/>
    <x v="0"/>
    <s v="Tesseramento"/>
    <x v="1"/>
    <x v="4"/>
    <x v="0"/>
    <m/>
  </r>
  <r>
    <n v="164010"/>
    <x v="0"/>
    <x v="0"/>
    <x v="0"/>
    <x v="0"/>
    <x v="7"/>
    <x v="168"/>
    <x v="0"/>
    <x v="0"/>
    <s v="Tesseramento"/>
    <x v="1"/>
    <x v="4"/>
    <x v="0"/>
    <m/>
  </r>
  <r>
    <n v="28784"/>
    <x v="0"/>
    <x v="0"/>
    <x v="0"/>
    <x v="0"/>
    <x v="7"/>
    <x v="168"/>
    <x v="0"/>
    <x v="0"/>
    <s v="Tesseramento"/>
    <x v="1"/>
    <x v="4"/>
    <x v="0"/>
    <m/>
  </r>
  <r>
    <n v="95313"/>
    <x v="0"/>
    <x v="0"/>
    <x v="0"/>
    <x v="0"/>
    <x v="7"/>
    <x v="168"/>
    <x v="0"/>
    <x v="0"/>
    <s v="Tesseramento"/>
    <x v="1"/>
    <x v="0"/>
    <x v="0"/>
    <m/>
  </r>
  <r>
    <n v="198387"/>
    <x v="0"/>
    <x v="0"/>
    <x v="0"/>
    <x v="0"/>
    <x v="7"/>
    <x v="168"/>
    <x v="0"/>
    <x v="0"/>
    <s v="Tesseramento"/>
    <x v="1"/>
    <x v="0"/>
    <x v="0"/>
    <m/>
  </r>
  <r>
    <n v="164866"/>
    <x v="0"/>
    <x v="0"/>
    <x v="0"/>
    <x v="0"/>
    <x v="7"/>
    <x v="168"/>
    <x v="0"/>
    <x v="0"/>
    <s v="Tesseramento"/>
    <x v="1"/>
    <x v="0"/>
    <x v="0"/>
    <m/>
  </r>
  <r>
    <n v="94743"/>
    <x v="0"/>
    <x v="0"/>
    <x v="0"/>
    <x v="0"/>
    <x v="7"/>
    <x v="168"/>
    <x v="0"/>
    <x v="0"/>
    <s v="Tesseramento"/>
    <x v="1"/>
    <x v="3"/>
    <x v="0"/>
    <m/>
  </r>
  <r>
    <n v="201546"/>
    <x v="0"/>
    <x v="0"/>
    <x v="0"/>
    <x v="0"/>
    <x v="7"/>
    <x v="168"/>
    <x v="0"/>
    <x v="0"/>
    <s v="Tesseramento"/>
    <x v="1"/>
    <x v="0"/>
    <x v="0"/>
    <m/>
  </r>
  <r>
    <n v="147731"/>
    <x v="0"/>
    <x v="0"/>
    <x v="0"/>
    <x v="0"/>
    <x v="7"/>
    <x v="168"/>
    <x v="0"/>
    <x v="0"/>
    <s v="Tesseramento"/>
    <x v="1"/>
    <x v="0"/>
    <x v="0"/>
    <m/>
  </r>
  <r>
    <n v="147735"/>
    <x v="0"/>
    <x v="0"/>
    <x v="0"/>
    <x v="0"/>
    <x v="7"/>
    <x v="168"/>
    <x v="0"/>
    <x v="0"/>
    <s v="Tesseramento"/>
    <x v="1"/>
    <x v="0"/>
    <x v="0"/>
    <m/>
  </r>
  <r>
    <n v="105411"/>
    <x v="0"/>
    <x v="0"/>
    <x v="0"/>
    <x v="0"/>
    <x v="7"/>
    <x v="168"/>
    <x v="0"/>
    <x v="0"/>
    <s v="Tesseramento"/>
    <x v="1"/>
    <x v="4"/>
    <x v="0"/>
    <m/>
  </r>
  <r>
    <n v="33167"/>
    <x v="0"/>
    <x v="0"/>
    <x v="0"/>
    <x v="0"/>
    <x v="7"/>
    <x v="168"/>
    <x v="0"/>
    <x v="1"/>
    <s v="Tesseramento"/>
    <x v="1"/>
    <x v="4"/>
    <x v="0"/>
    <m/>
  </r>
  <r>
    <n v="153098"/>
    <x v="0"/>
    <x v="0"/>
    <x v="0"/>
    <x v="0"/>
    <x v="7"/>
    <x v="168"/>
    <x v="0"/>
    <x v="1"/>
    <s v="Tesseramento"/>
    <x v="1"/>
    <x v="0"/>
    <x v="0"/>
    <m/>
  </r>
  <r>
    <n v="153361"/>
    <x v="0"/>
    <x v="0"/>
    <x v="2"/>
    <x v="2"/>
    <x v="7"/>
    <x v="168"/>
    <x v="0"/>
    <x v="1"/>
    <s v="Tesseramento"/>
    <x v="1"/>
    <x v="4"/>
    <x v="0"/>
    <m/>
  </r>
  <r>
    <n v="203900"/>
    <x v="0"/>
    <x v="0"/>
    <x v="0"/>
    <x v="1"/>
    <x v="7"/>
    <x v="168"/>
    <x v="0"/>
    <x v="1"/>
    <s v="Tesseramento"/>
    <x v="1"/>
    <x v="4"/>
    <x v="0"/>
    <m/>
  </r>
  <r>
    <n v="130198"/>
    <x v="0"/>
    <x v="0"/>
    <x v="0"/>
    <x v="0"/>
    <x v="5"/>
    <x v="38"/>
    <x v="0"/>
    <x v="0"/>
    <s v="Tesseramento"/>
    <x v="1"/>
    <x v="4"/>
    <x v="0"/>
    <m/>
  </r>
  <r>
    <n v="28787"/>
    <x v="0"/>
    <x v="0"/>
    <x v="0"/>
    <x v="0"/>
    <x v="7"/>
    <x v="168"/>
    <x v="0"/>
    <x v="0"/>
    <s v="Tesseramento"/>
    <x v="1"/>
    <x v="4"/>
    <x v="0"/>
    <m/>
  </r>
  <r>
    <n v="69072"/>
    <x v="0"/>
    <x v="0"/>
    <x v="0"/>
    <x v="0"/>
    <x v="7"/>
    <x v="168"/>
    <x v="0"/>
    <x v="0"/>
    <s v="Tesseramento"/>
    <x v="1"/>
    <x v="3"/>
    <x v="0"/>
    <m/>
  </r>
  <r>
    <n v="56070"/>
    <x v="0"/>
    <x v="0"/>
    <x v="0"/>
    <x v="0"/>
    <x v="7"/>
    <x v="168"/>
    <x v="0"/>
    <x v="0"/>
    <s v="Tesseramento"/>
    <x v="1"/>
    <x v="4"/>
    <x v="0"/>
    <m/>
  </r>
  <r>
    <n v="56078"/>
    <x v="0"/>
    <x v="0"/>
    <x v="0"/>
    <x v="0"/>
    <x v="7"/>
    <x v="168"/>
    <x v="0"/>
    <x v="1"/>
    <s v="Tesseramento"/>
    <x v="1"/>
    <x v="4"/>
    <x v="0"/>
    <m/>
  </r>
  <r>
    <n v="15848"/>
    <x v="0"/>
    <x v="0"/>
    <x v="0"/>
    <x v="0"/>
    <x v="11"/>
    <x v="244"/>
    <x v="0"/>
    <x v="0"/>
    <s v="Tesseramento"/>
    <x v="0"/>
    <x v="0"/>
    <x v="0"/>
    <m/>
  </r>
  <r>
    <n v="223003"/>
    <x v="0"/>
    <x v="0"/>
    <x v="0"/>
    <x v="0"/>
    <x v="7"/>
    <x v="168"/>
    <x v="0"/>
    <x v="0"/>
    <s v="Tesseramento"/>
    <x v="1"/>
    <x v="0"/>
    <x v="0"/>
    <m/>
  </r>
  <r>
    <n v="171321"/>
    <x v="0"/>
    <x v="0"/>
    <x v="0"/>
    <x v="0"/>
    <x v="7"/>
    <x v="168"/>
    <x v="0"/>
    <x v="0"/>
    <s v="Tesseramento"/>
    <x v="1"/>
    <x v="0"/>
    <x v="0"/>
    <m/>
  </r>
  <r>
    <n v="175000"/>
    <x v="0"/>
    <x v="0"/>
    <x v="0"/>
    <x v="0"/>
    <x v="11"/>
    <x v="244"/>
    <x v="0"/>
    <x v="0"/>
    <s v="Tesseramento"/>
    <x v="0"/>
    <x v="0"/>
    <x v="0"/>
    <m/>
  </r>
  <r>
    <n v="90611"/>
    <x v="0"/>
    <x v="0"/>
    <x v="0"/>
    <x v="0"/>
    <x v="11"/>
    <x v="244"/>
    <x v="0"/>
    <x v="0"/>
    <s v="Tesseramento"/>
    <x v="0"/>
    <x v="0"/>
    <x v="0"/>
    <m/>
  </r>
  <r>
    <n v="85922"/>
    <x v="0"/>
    <x v="0"/>
    <x v="0"/>
    <x v="0"/>
    <x v="11"/>
    <x v="244"/>
    <x v="0"/>
    <x v="0"/>
    <s v="Tesseramento"/>
    <x v="0"/>
    <x v="0"/>
    <x v="0"/>
    <m/>
  </r>
  <r>
    <n v="39064"/>
    <x v="0"/>
    <x v="0"/>
    <x v="0"/>
    <x v="0"/>
    <x v="11"/>
    <x v="244"/>
    <x v="0"/>
    <x v="0"/>
    <s v="Tesseramento"/>
    <x v="0"/>
    <x v="4"/>
    <x v="0"/>
    <m/>
  </r>
  <r>
    <n v="56802"/>
    <x v="0"/>
    <x v="0"/>
    <x v="0"/>
    <x v="0"/>
    <x v="7"/>
    <x v="168"/>
    <x v="0"/>
    <x v="0"/>
    <s v="Tesseramento"/>
    <x v="1"/>
    <x v="3"/>
    <x v="0"/>
    <m/>
  </r>
  <r>
    <n v="112515"/>
    <x v="0"/>
    <x v="0"/>
    <x v="0"/>
    <x v="0"/>
    <x v="7"/>
    <x v="168"/>
    <x v="0"/>
    <x v="0"/>
    <s v="Tesseramento"/>
    <x v="1"/>
    <x v="4"/>
    <x v="0"/>
    <m/>
  </r>
  <r>
    <n v="164016"/>
    <x v="0"/>
    <x v="0"/>
    <x v="0"/>
    <x v="0"/>
    <x v="7"/>
    <x v="168"/>
    <x v="0"/>
    <x v="0"/>
    <s v="Tesseramento"/>
    <x v="1"/>
    <x v="0"/>
    <x v="0"/>
    <m/>
  </r>
  <r>
    <n v="164008"/>
    <x v="0"/>
    <x v="0"/>
    <x v="0"/>
    <x v="0"/>
    <x v="7"/>
    <x v="168"/>
    <x v="0"/>
    <x v="0"/>
    <s v="Tesseramento"/>
    <x v="1"/>
    <x v="4"/>
    <x v="0"/>
    <m/>
  </r>
  <r>
    <n v="62363"/>
    <x v="0"/>
    <x v="0"/>
    <x v="0"/>
    <x v="0"/>
    <x v="7"/>
    <x v="168"/>
    <x v="0"/>
    <x v="0"/>
    <s v="Tesseramento"/>
    <x v="1"/>
    <x v="4"/>
    <x v="0"/>
    <m/>
  </r>
  <r>
    <n v="62377"/>
    <x v="0"/>
    <x v="0"/>
    <x v="0"/>
    <x v="0"/>
    <x v="7"/>
    <x v="168"/>
    <x v="0"/>
    <x v="1"/>
    <s v="Tesseramento"/>
    <x v="1"/>
    <x v="4"/>
    <x v="0"/>
    <m/>
  </r>
  <r>
    <n v="28877"/>
    <x v="0"/>
    <x v="0"/>
    <x v="0"/>
    <x v="0"/>
    <x v="7"/>
    <x v="168"/>
    <x v="0"/>
    <x v="0"/>
    <s v="Tesseramento"/>
    <x v="1"/>
    <x v="4"/>
    <x v="0"/>
    <m/>
  </r>
  <r>
    <n v="94741"/>
    <x v="0"/>
    <x v="0"/>
    <x v="0"/>
    <x v="0"/>
    <x v="7"/>
    <x v="168"/>
    <x v="0"/>
    <x v="0"/>
    <s v="Tesseramento"/>
    <x v="1"/>
    <x v="0"/>
    <x v="0"/>
    <m/>
  </r>
  <r>
    <n v="174117"/>
    <x v="0"/>
    <x v="0"/>
    <x v="0"/>
    <x v="0"/>
    <x v="7"/>
    <x v="168"/>
    <x v="0"/>
    <x v="0"/>
    <s v="Tesseramento"/>
    <x v="1"/>
    <x v="1"/>
    <x v="0"/>
    <m/>
  </r>
  <r>
    <n v="153111"/>
    <x v="0"/>
    <x v="0"/>
    <x v="0"/>
    <x v="0"/>
    <x v="7"/>
    <x v="168"/>
    <x v="0"/>
    <x v="0"/>
    <s v="Tesseramento"/>
    <x v="1"/>
    <x v="3"/>
    <x v="0"/>
    <m/>
  </r>
  <r>
    <n v="231052"/>
    <x v="0"/>
    <x v="0"/>
    <x v="0"/>
    <x v="1"/>
    <x v="7"/>
    <x v="168"/>
    <x v="0"/>
    <x v="1"/>
    <s v="Tesseramento"/>
    <x v="1"/>
    <x v="3"/>
    <x v="0"/>
    <m/>
  </r>
  <r>
    <n v="62834"/>
    <x v="0"/>
    <x v="0"/>
    <x v="0"/>
    <x v="0"/>
    <x v="7"/>
    <x v="168"/>
    <x v="0"/>
    <x v="0"/>
    <s v="Tesseramento"/>
    <x v="1"/>
    <x v="4"/>
    <x v="0"/>
    <m/>
  </r>
  <r>
    <n v="115581"/>
    <x v="0"/>
    <x v="0"/>
    <x v="0"/>
    <x v="0"/>
    <x v="7"/>
    <x v="168"/>
    <x v="0"/>
    <x v="0"/>
    <s v="Tesseramento"/>
    <x v="1"/>
    <x v="0"/>
    <x v="0"/>
    <m/>
  </r>
  <r>
    <n v="82560"/>
    <x v="0"/>
    <x v="0"/>
    <x v="0"/>
    <x v="4"/>
    <x v="7"/>
    <x v="168"/>
    <x v="0"/>
    <x v="1"/>
    <s v="Tesseramento"/>
    <x v="1"/>
    <x v="4"/>
    <x v="0"/>
    <m/>
  </r>
  <r>
    <n v="146769"/>
    <x v="0"/>
    <x v="0"/>
    <x v="0"/>
    <x v="0"/>
    <x v="7"/>
    <x v="168"/>
    <x v="0"/>
    <x v="0"/>
    <s v="Tesseramento"/>
    <x v="1"/>
    <x v="3"/>
    <x v="0"/>
    <m/>
  </r>
  <r>
    <n v="200370"/>
    <x v="0"/>
    <x v="0"/>
    <x v="0"/>
    <x v="0"/>
    <x v="7"/>
    <x v="168"/>
    <x v="0"/>
    <x v="0"/>
    <s v="Tesseramento"/>
    <x v="1"/>
    <x v="0"/>
    <x v="0"/>
    <m/>
  </r>
  <r>
    <n v="67711"/>
    <x v="0"/>
    <x v="0"/>
    <x v="0"/>
    <x v="0"/>
    <x v="7"/>
    <x v="168"/>
    <x v="0"/>
    <x v="0"/>
    <s v="Tesseramento"/>
    <x v="1"/>
    <x v="4"/>
    <x v="0"/>
    <m/>
  </r>
  <r>
    <n v="73217"/>
    <x v="0"/>
    <x v="0"/>
    <x v="0"/>
    <x v="0"/>
    <x v="7"/>
    <x v="168"/>
    <x v="0"/>
    <x v="1"/>
    <s v="Tesseramento"/>
    <x v="1"/>
    <x v="4"/>
    <x v="0"/>
    <m/>
  </r>
  <r>
    <n v="39067"/>
    <x v="0"/>
    <x v="0"/>
    <x v="0"/>
    <x v="0"/>
    <x v="11"/>
    <x v="244"/>
    <x v="0"/>
    <x v="0"/>
    <s v="Tesseramento"/>
    <x v="0"/>
    <x v="4"/>
    <x v="0"/>
    <m/>
  </r>
  <r>
    <n v="166460"/>
    <x v="0"/>
    <x v="0"/>
    <x v="0"/>
    <x v="0"/>
    <x v="11"/>
    <x v="244"/>
    <x v="0"/>
    <x v="0"/>
    <s v="Tesseramento"/>
    <x v="0"/>
    <x v="3"/>
    <x v="0"/>
    <m/>
  </r>
  <r>
    <n v="116240"/>
    <x v="0"/>
    <x v="0"/>
    <x v="0"/>
    <x v="0"/>
    <x v="7"/>
    <x v="168"/>
    <x v="0"/>
    <x v="1"/>
    <s v="Tesseramento"/>
    <x v="1"/>
    <x v="4"/>
    <x v="0"/>
    <m/>
  </r>
  <r>
    <n v="156729"/>
    <x v="0"/>
    <x v="0"/>
    <x v="0"/>
    <x v="0"/>
    <x v="11"/>
    <x v="244"/>
    <x v="0"/>
    <x v="0"/>
    <s v="Tesseramento"/>
    <x v="0"/>
    <x v="3"/>
    <x v="0"/>
    <m/>
  </r>
  <r>
    <n v="195396"/>
    <x v="0"/>
    <x v="0"/>
    <x v="0"/>
    <x v="0"/>
    <x v="7"/>
    <x v="168"/>
    <x v="0"/>
    <x v="0"/>
    <s v="Tesseramento"/>
    <x v="1"/>
    <x v="0"/>
    <x v="0"/>
    <m/>
  </r>
  <r>
    <n v="208591"/>
    <x v="0"/>
    <x v="0"/>
    <x v="0"/>
    <x v="1"/>
    <x v="7"/>
    <x v="168"/>
    <x v="0"/>
    <x v="1"/>
    <s v="Tesseramento"/>
    <x v="1"/>
    <x v="0"/>
    <x v="0"/>
    <m/>
  </r>
  <r>
    <n v="190257"/>
    <x v="0"/>
    <x v="0"/>
    <x v="0"/>
    <x v="3"/>
    <x v="7"/>
    <x v="168"/>
    <x v="0"/>
    <x v="0"/>
    <s v="Tesseramento"/>
    <x v="1"/>
    <x v="3"/>
    <x v="0"/>
    <m/>
  </r>
  <r>
    <n v="139187"/>
    <x v="0"/>
    <x v="0"/>
    <x v="0"/>
    <x v="0"/>
    <x v="7"/>
    <x v="168"/>
    <x v="0"/>
    <x v="0"/>
    <s v="Tesseramento"/>
    <x v="1"/>
    <x v="4"/>
    <x v="0"/>
    <m/>
  </r>
  <r>
    <n v="50132"/>
    <x v="0"/>
    <x v="0"/>
    <x v="2"/>
    <x v="0"/>
    <x v="11"/>
    <x v="244"/>
    <x v="0"/>
    <x v="0"/>
    <s v="Tesseramento"/>
    <x v="0"/>
    <x v="0"/>
    <x v="0"/>
    <m/>
  </r>
  <r>
    <n v="132779"/>
    <x v="0"/>
    <x v="0"/>
    <x v="0"/>
    <x v="0"/>
    <x v="15"/>
    <x v="247"/>
    <x v="0"/>
    <x v="0"/>
    <s v="Tesseramento"/>
    <x v="1"/>
    <x v="4"/>
    <x v="0"/>
    <m/>
  </r>
  <r>
    <n v="56820"/>
    <x v="0"/>
    <x v="0"/>
    <x v="2"/>
    <x v="1"/>
    <x v="11"/>
    <x v="244"/>
    <x v="0"/>
    <x v="0"/>
    <s v="Tesseramento"/>
    <x v="0"/>
    <x v="3"/>
    <x v="0"/>
    <m/>
  </r>
  <r>
    <n v="101990"/>
    <x v="0"/>
    <x v="0"/>
    <x v="0"/>
    <x v="0"/>
    <x v="15"/>
    <x v="247"/>
    <x v="0"/>
    <x v="1"/>
    <s v="Tesseramento"/>
    <x v="1"/>
    <x v="4"/>
    <x v="0"/>
    <m/>
  </r>
  <r>
    <n v="167442"/>
    <x v="0"/>
    <x v="0"/>
    <x v="0"/>
    <x v="0"/>
    <x v="7"/>
    <x v="168"/>
    <x v="0"/>
    <x v="1"/>
    <s v="Tesseramento"/>
    <x v="1"/>
    <x v="4"/>
    <x v="0"/>
    <m/>
  </r>
  <r>
    <n v="103585"/>
    <x v="0"/>
    <x v="0"/>
    <x v="0"/>
    <x v="0"/>
    <x v="11"/>
    <x v="244"/>
    <x v="0"/>
    <x v="0"/>
    <s v="Tesseramento"/>
    <x v="0"/>
    <x v="0"/>
    <x v="0"/>
    <m/>
  </r>
  <r>
    <n v="95359"/>
    <x v="0"/>
    <x v="0"/>
    <x v="0"/>
    <x v="0"/>
    <x v="15"/>
    <x v="247"/>
    <x v="0"/>
    <x v="0"/>
    <s v="Tesseramento"/>
    <x v="1"/>
    <x v="4"/>
    <x v="0"/>
    <m/>
  </r>
  <r>
    <n v="191835"/>
    <x v="1"/>
    <x v="0"/>
    <x v="0"/>
    <x v="0"/>
    <x v="15"/>
    <x v="247"/>
    <x v="0"/>
    <x v="0"/>
    <s v="Tesseramento"/>
    <x v="1"/>
    <x v="5"/>
    <x v="0"/>
    <m/>
  </r>
  <r>
    <n v="220952"/>
    <x v="1"/>
    <x v="0"/>
    <x v="0"/>
    <x v="1"/>
    <x v="15"/>
    <x v="247"/>
    <x v="0"/>
    <x v="1"/>
    <s v="Tesseramento"/>
    <x v="1"/>
    <x v="5"/>
    <x v="0"/>
    <m/>
  </r>
  <r>
    <n v="208417"/>
    <x v="0"/>
    <x v="0"/>
    <x v="0"/>
    <x v="1"/>
    <x v="15"/>
    <x v="247"/>
    <x v="0"/>
    <x v="0"/>
    <s v="Tesseramento"/>
    <x v="1"/>
    <x v="4"/>
    <x v="0"/>
    <m/>
  </r>
  <r>
    <n v="11360"/>
    <x v="0"/>
    <x v="0"/>
    <x v="0"/>
    <x v="0"/>
    <x v="15"/>
    <x v="247"/>
    <x v="0"/>
    <x v="1"/>
    <s v="Tesseramento"/>
    <x v="1"/>
    <x v="4"/>
    <x v="0"/>
    <m/>
  </r>
  <r>
    <n v="94220"/>
    <x v="0"/>
    <x v="0"/>
    <x v="0"/>
    <x v="0"/>
    <x v="15"/>
    <x v="247"/>
    <x v="0"/>
    <x v="0"/>
    <s v="Tesseramento"/>
    <x v="1"/>
    <x v="3"/>
    <x v="0"/>
    <m/>
  </r>
  <r>
    <n v="45863"/>
    <x v="0"/>
    <x v="0"/>
    <x v="0"/>
    <x v="0"/>
    <x v="7"/>
    <x v="168"/>
    <x v="0"/>
    <x v="0"/>
    <s v="Tesseramento"/>
    <x v="1"/>
    <x v="4"/>
    <x v="0"/>
    <m/>
  </r>
  <r>
    <n v="68302"/>
    <x v="0"/>
    <x v="0"/>
    <x v="0"/>
    <x v="0"/>
    <x v="15"/>
    <x v="247"/>
    <x v="0"/>
    <x v="0"/>
    <s v="Tesseramento"/>
    <x v="1"/>
    <x v="4"/>
    <x v="0"/>
    <m/>
  </r>
  <r>
    <n v="55763"/>
    <x v="0"/>
    <x v="0"/>
    <x v="0"/>
    <x v="0"/>
    <x v="15"/>
    <x v="247"/>
    <x v="0"/>
    <x v="0"/>
    <s v="Tesseramento"/>
    <x v="1"/>
    <x v="3"/>
    <x v="0"/>
    <m/>
  </r>
  <r>
    <n v="43500"/>
    <x v="0"/>
    <x v="0"/>
    <x v="0"/>
    <x v="0"/>
    <x v="15"/>
    <x v="247"/>
    <x v="0"/>
    <x v="0"/>
    <s v="Tesseramento"/>
    <x v="1"/>
    <x v="3"/>
    <x v="0"/>
    <m/>
  </r>
  <r>
    <n v="83128"/>
    <x v="0"/>
    <x v="0"/>
    <x v="0"/>
    <x v="0"/>
    <x v="15"/>
    <x v="247"/>
    <x v="0"/>
    <x v="0"/>
    <s v="Tesseramento"/>
    <x v="1"/>
    <x v="4"/>
    <x v="0"/>
    <m/>
  </r>
  <r>
    <n v="201030"/>
    <x v="1"/>
    <x v="0"/>
    <x v="0"/>
    <x v="0"/>
    <x v="15"/>
    <x v="247"/>
    <x v="0"/>
    <x v="0"/>
    <s v="Tesseramento"/>
    <x v="1"/>
    <x v="6"/>
    <x v="0"/>
    <m/>
  </r>
  <r>
    <n v="207132"/>
    <x v="0"/>
    <x v="0"/>
    <x v="0"/>
    <x v="1"/>
    <x v="15"/>
    <x v="247"/>
    <x v="0"/>
    <x v="0"/>
    <s v="Tesseramento"/>
    <x v="1"/>
    <x v="3"/>
    <x v="0"/>
    <m/>
  </r>
  <r>
    <n v="194322"/>
    <x v="0"/>
    <x v="0"/>
    <x v="0"/>
    <x v="0"/>
    <x v="15"/>
    <x v="247"/>
    <x v="0"/>
    <x v="1"/>
    <s v="Tesseramento"/>
    <x v="1"/>
    <x v="0"/>
    <x v="0"/>
    <m/>
  </r>
  <r>
    <n v="62355"/>
    <x v="0"/>
    <x v="0"/>
    <x v="0"/>
    <x v="0"/>
    <x v="7"/>
    <x v="168"/>
    <x v="0"/>
    <x v="0"/>
    <s v="Tesseramento"/>
    <x v="1"/>
    <x v="0"/>
    <x v="0"/>
    <m/>
  </r>
  <r>
    <n v="178545"/>
    <x v="0"/>
    <x v="0"/>
    <x v="0"/>
    <x v="0"/>
    <x v="15"/>
    <x v="247"/>
    <x v="0"/>
    <x v="0"/>
    <s v="Tesseramento"/>
    <x v="1"/>
    <x v="3"/>
    <x v="0"/>
    <m/>
  </r>
  <r>
    <n v="178546"/>
    <x v="0"/>
    <x v="0"/>
    <x v="0"/>
    <x v="0"/>
    <x v="15"/>
    <x v="247"/>
    <x v="0"/>
    <x v="0"/>
    <s v="Tesseramento"/>
    <x v="1"/>
    <x v="3"/>
    <x v="0"/>
    <m/>
  </r>
  <r>
    <n v="107397"/>
    <x v="0"/>
    <x v="0"/>
    <x v="0"/>
    <x v="0"/>
    <x v="15"/>
    <x v="247"/>
    <x v="0"/>
    <x v="0"/>
    <s v="Tesseramento"/>
    <x v="1"/>
    <x v="0"/>
    <x v="0"/>
    <m/>
  </r>
  <r>
    <n v="28337"/>
    <x v="0"/>
    <x v="0"/>
    <x v="0"/>
    <x v="0"/>
    <x v="15"/>
    <x v="247"/>
    <x v="0"/>
    <x v="1"/>
    <s v="Tesseramento"/>
    <x v="1"/>
    <x v="4"/>
    <x v="0"/>
    <m/>
  </r>
  <r>
    <n v="11398"/>
    <x v="0"/>
    <x v="0"/>
    <x v="0"/>
    <x v="0"/>
    <x v="15"/>
    <x v="247"/>
    <x v="0"/>
    <x v="0"/>
    <s v="Tesseramento"/>
    <x v="1"/>
    <x v="4"/>
    <x v="0"/>
    <m/>
  </r>
  <r>
    <n v="125994"/>
    <x v="0"/>
    <x v="0"/>
    <x v="0"/>
    <x v="0"/>
    <x v="15"/>
    <x v="247"/>
    <x v="0"/>
    <x v="0"/>
    <s v="Tesseramento"/>
    <x v="1"/>
    <x v="4"/>
    <x v="0"/>
    <m/>
  </r>
  <r>
    <n v="78725"/>
    <x v="0"/>
    <x v="0"/>
    <x v="0"/>
    <x v="0"/>
    <x v="7"/>
    <x v="168"/>
    <x v="0"/>
    <x v="0"/>
    <s v="Tesseramento"/>
    <x v="1"/>
    <x v="0"/>
    <x v="0"/>
    <m/>
  </r>
  <r>
    <n v="125500"/>
    <x v="0"/>
    <x v="0"/>
    <x v="0"/>
    <x v="0"/>
    <x v="15"/>
    <x v="247"/>
    <x v="0"/>
    <x v="0"/>
    <s v="Tesseramento"/>
    <x v="1"/>
    <x v="4"/>
    <x v="0"/>
    <m/>
  </r>
  <r>
    <n v="11405"/>
    <x v="0"/>
    <x v="0"/>
    <x v="0"/>
    <x v="0"/>
    <x v="15"/>
    <x v="247"/>
    <x v="0"/>
    <x v="0"/>
    <s v="Tesseramento"/>
    <x v="1"/>
    <x v="4"/>
    <x v="0"/>
    <m/>
  </r>
  <r>
    <n v="227935"/>
    <x v="0"/>
    <x v="0"/>
    <x v="0"/>
    <x v="0"/>
    <x v="15"/>
    <x v="247"/>
    <x v="0"/>
    <x v="0"/>
    <s v="Tesseramento"/>
    <x v="1"/>
    <x v="3"/>
    <x v="0"/>
    <m/>
  </r>
  <r>
    <n v="232479"/>
    <x v="1"/>
    <x v="0"/>
    <x v="0"/>
    <x v="2"/>
    <x v="15"/>
    <x v="247"/>
    <x v="0"/>
    <x v="0"/>
    <s v="Tesseramento"/>
    <x v="1"/>
    <x v="5"/>
    <x v="0"/>
    <m/>
  </r>
  <r>
    <n v="148289"/>
    <x v="0"/>
    <x v="0"/>
    <x v="0"/>
    <x v="0"/>
    <x v="15"/>
    <x v="247"/>
    <x v="0"/>
    <x v="0"/>
    <s v="Tesseramento"/>
    <x v="1"/>
    <x v="0"/>
    <x v="0"/>
    <m/>
  </r>
  <r>
    <n v="224390"/>
    <x v="0"/>
    <x v="0"/>
    <x v="0"/>
    <x v="0"/>
    <x v="15"/>
    <x v="247"/>
    <x v="0"/>
    <x v="1"/>
    <s v="Tesseramento"/>
    <x v="1"/>
    <x v="0"/>
    <x v="0"/>
    <m/>
  </r>
  <r>
    <n v="101996"/>
    <x v="0"/>
    <x v="0"/>
    <x v="0"/>
    <x v="0"/>
    <x v="15"/>
    <x v="247"/>
    <x v="0"/>
    <x v="0"/>
    <s v="Tesseramento"/>
    <x v="1"/>
    <x v="4"/>
    <x v="0"/>
    <m/>
  </r>
  <r>
    <n v="11421"/>
    <x v="0"/>
    <x v="0"/>
    <x v="0"/>
    <x v="0"/>
    <x v="15"/>
    <x v="247"/>
    <x v="0"/>
    <x v="0"/>
    <s v="Tesseramento"/>
    <x v="1"/>
    <x v="4"/>
    <x v="0"/>
    <m/>
  </r>
  <r>
    <n v="206380"/>
    <x v="0"/>
    <x v="0"/>
    <x v="0"/>
    <x v="1"/>
    <x v="15"/>
    <x v="247"/>
    <x v="0"/>
    <x v="1"/>
    <s v="Tesseramento"/>
    <x v="1"/>
    <x v="4"/>
    <x v="0"/>
    <m/>
  </r>
  <r>
    <n v="117404"/>
    <x v="0"/>
    <x v="0"/>
    <x v="0"/>
    <x v="0"/>
    <x v="15"/>
    <x v="247"/>
    <x v="0"/>
    <x v="0"/>
    <s v="Tesseramento"/>
    <x v="1"/>
    <x v="0"/>
    <x v="0"/>
    <m/>
  </r>
  <r>
    <n v="32712"/>
    <x v="0"/>
    <x v="0"/>
    <x v="0"/>
    <x v="0"/>
    <x v="15"/>
    <x v="247"/>
    <x v="0"/>
    <x v="0"/>
    <s v="Tesseramento"/>
    <x v="1"/>
    <x v="4"/>
    <x v="0"/>
    <m/>
  </r>
  <r>
    <n v="79192"/>
    <x v="0"/>
    <x v="0"/>
    <x v="0"/>
    <x v="0"/>
    <x v="15"/>
    <x v="247"/>
    <x v="0"/>
    <x v="0"/>
    <s v="Tesseramento"/>
    <x v="1"/>
    <x v="4"/>
    <x v="0"/>
    <m/>
  </r>
  <r>
    <n v="45903"/>
    <x v="0"/>
    <x v="0"/>
    <x v="0"/>
    <x v="0"/>
    <x v="15"/>
    <x v="247"/>
    <x v="0"/>
    <x v="0"/>
    <s v="Tesseramento"/>
    <x v="1"/>
    <x v="4"/>
    <x v="0"/>
    <m/>
  </r>
  <r>
    <n v="126796"/>
    <x v="0"/>
    <x v="0"/>
    <x v="0"/>
    <x v="0"/>
    <x v="7"/>
    <x v="168"/>
    <x v="0"/>
    <x v="0"/>
    <s v="Tesseramento"/>
    <x v="1"/>
    <x v="0"/>
    <x v="0"/>
    <m/>
  </r>
  <r>
    <n v="66081"/>
    <x v="0"/>
    <x v="0"/>
    <x v="0"/>
    <x v="0"/>
    <x v="15"/>
    <x v="247"/>
    <x v="0"/>
    <x v="0"/>
    <s v="Tesseramento"/>
    <x v="1"/>
    <x v="4"/>
    <x v="0"/>
    <m/>
  </r>
  <r>
    <n v="227579"/>
    <x v="0"/>
    <x v="0"/>
    <x v="0"/>
    <x v="3"/>
    <x v="15"/>
    <x v="247"/>
    <x v="0"/>
    <x v="0"/>
    <s v="Tesseramento"/>
    <x v="1"/>
    <x v="0"/>
    <x v="0"/>
    <m/>
  </r>
  <r>
    <n v="66085"/>
    <x v="0"/>
    <x v="0"/>
    <x v="0"/>
    <x v="0"/>
    <x v="15"/>
    <x v="247"/>
    <x v="0"/>
    <x v="0"/>
    <s v="Tesseramento"/>
    <x v="1"/>
    <x v="0"/>
    <x v="0"/>
    <m/>
  </r>
  <r>
    <n v="66088"/>
    <x v="0"/>
    <x v="0"/>
    <x v="0"/>
    <x v="0"/>
    <x v="15"/>
    <x v="247"/>
    <x v="0"/>
    <x v="1"/>
    <s v="Tesseramento"/>
    <x v="1"/>
    <x v="4"/>
    <x v="0"/>
    <m/>
  </r>
  <r>
    <n v="227763"/>
    <x v="1"/>
    <x v="0"/>
    <x v="0"/>
    <x v="2"/>
    <x v="15"/>
    <x v="247"/>
    <x v="0"/>
    <x v="0"/>
    <s v="Tesseramento"/>
    <x v="1"/>
    <x v="5"/>
    <x v="0"/>
    <m/>
  </r>
  <r>
    <n v="11937"/>
    <x v="0"/>
    <x v="0"/>
    <x v="0"/>
    <x v="0"/>
    <x v="15"/>
    <x v="247"/>
    <x v="0"/>
    <x v="0"/>
    <s v="Tesseramento"/>
    <x v="1"/>
    <x v="3"/>
    <x v="0"/>
    <m/>
  </r>
  <r>
    <n v="86783"/>
    <x v="0"/>
    <x v="0"/>
    <x v="0"/>
    <x v="0"/>
    <x v="15"/>
    <x v="247"/>
    <x v="0"/>
    <x v="0"/>
    <s v="Tesseramento"/>
    <x v="1"/>
    <x v="0"/>
    <x v="0"/>
    <m/>
  </r>
  <r>
    <n v="222623"/>
    <x v="0"/>
    <x v="0"/>
    <x v="0"/>
    <x v="1"/>
    <x v="7"/>
    <x v="168"/>
    <x v="0"/>
    <x v="0"/>
    <s v="Tesseramento"/>
    <x v="1"/>
    <x v="3"/>
    <x v="0"/>
    <m/>
  </r>
  <r>
    <n v="78898"/>
    <x v="0"/>
    <x v="0"/>
    <x v="0"/>
    <x v="0"/>
    <x v="15"/>
    <x v="247"/>
    <x v="0"/>
    <x v="0"/>
    <s v="Tesseramento"/>
    <x v="1"/>
    <x v="4"/>
    <x v="0"/>
    <m/>
  </r>
  <r>
    <n v="114996"/>
    <x v="0"/>
    <x v="0"/>
    <x v="0"/>
    <x v="0"/>
    <x v="15"/>
    <x v="247"/>
    <x v="0"/>
    <x v="0"/>
    <s v="Tesseramento"/>
    <x v="1"/>
    <x v="3"/>
    <x v="0"/>
    <m/>
  </r>
  <r>
    <n v="73425"/>
    <x v="0"/>
    <x v="0"/>
    <x v="0"/>
    <x v="0"/>
    <x v="15"/>
    <x v="247"/>
    <x v="0"/>
    <x v="0"/>
    <s v="Tesseramento"/>
    <x v="1"/>
    <x v="0"/>
    <x v="0"/>
    <m/>
  </r>
  <r>
    <n v="191496"/>
    <x v="0"/>
    <x v="0"/>
    <x v="0"/>
    <x v="1"/>
    <x v="7"/>
    <x v="168"/>
    <x v="0"/>
    <x v="0"/>
    <s v="Tesseramento"/>
    <x v="1"/>
    <x v="4"/>
    <x v="0"/>
    <m/>
  </r>
  <r>
    <n v="171691"/>
    <x v="1"/>
    <x v="0"/>
    <x v="0"/>
    <x v="0"/>
    <x v="15"/>
    <x v="247"/>
    <x v="0"/>
    <x v="0"/>
    <s v="Tesseramento"/>
    <x v="1"/>
    <x v="2"/>
    <x v="0"/>
    <m/>
  </r>
  <r>
    <n v="21071"/>
    <x v="0"/>
    <x v="0"/>
    <x v="0"/>
    <x v="0"/>
    <x v="15"/>
    <x v="247"/>
    <x v="0"/>
    <x v="0"/>
    <s v="Tesseramento"/>
    <x v="1"/>
    <x v="4"/>
    <x v="0"/>
    <m/>
  </r>
  <r>
    <n v="110862"/>
    <x v="0"/>
    <x v="0"/>
    <x v="0"/>
    <x v="0"/>
    <x v="15"/>
    <x v="247"/>
    <x v="0"/>
    <x v="0"/>
    <s v="Tesseramento"/>
    <x v="1"/>
    <x v="0"/>
    <x v="0"/>
    <m/>
  </r>
  <r>
    <n v="189245"/>
    <x v="0"/>
    <x v="0"/>
    <x v="0"/>
    <x v="0"/>
    <x v="15"/>
    <x v="247"/>
    <x v="0"/>
    <x v="0"/>
    <s v="Tesseramento"/>
    <x v="1"/>
    <x v="3"/>
    <x v="0"/>
    <m/>
  </r>
  <r>
    <n v="11506"/>
    <x v="0"/>
    <x v="0"/>
    <x v="0"/>
    <x v="0"/>
    <x v="15"/>
    <x v="247"/>
    <x v="0"/>
    <x v="1"/>
    <s v="Tesseramento"/>
    <x v="1"/>
    <x v="4"/>
    <x v="0"/>
    <m/>
  </r>
  <r>
    <n v="65444"/>
    <x v="0"/>
    <x v="0"/>
    <x v="0"/>
    <x v="0"/>
    <x v="15"/>
    <x v="247"/>
    <x v="0"/>
    <x v="0"/>
    <s v="Tesseramento"/>
    <x v="1"/>
    <x v="3"/>
    <x v="0"/>
    <m/>
  </r>
  <r>
    <n v="86194"/>
    <x v="0"/>
    <x v="0"/>
    <x v="0"/>
    <x v="0"/>
    <x v="15"/>
    <x v="247"/>
    <x v="0"/>
    <x v="0"/>
    <s v="Tesseramento"/>
    <x v="1"/>
    <x v="0"/>
    <x v="0"/>
    <m/>
  </r>
  <r>
    <n v="11527"/>
    <x v="0"/>
    <x v="0"/>
    <x v="0"/>
    <x v="0"/>
    <x v="15"/>
    <x v="247"/>
    <x v="0"/>
    <x v="0"/>
    <s v="Tesseramento"/>
    <x v="1"/>
    <x v="4"/>
    <x v="0"/>
    <m/>
  </r>
  <r>
    <n v="113336"/>
    <x v="0"/>
    <x v="0"/>
    <x v="0"/>
    <x v="0"/>
    <x v="15"/>
    <x v="247"/>
    <x v="0"/>
    <x v="0"/>
    <s v="Tesseramento"/>
    <x v="1"/>
    <x v="4"/>
    <x v="0"/>
    <m/>
  </r>
  <r>
    <n v="11384"/>
    <x v="0"/>
    <x v="0"/>
    <x v="0"/>
    <x v="0"/>
    <x v="15"/>
    <x v="247"/>
    <x v="0"/>
    <x v="1"/>
    <s v="Tesseramento"/>
    <x v="1"/>
    <x v="4"/>
    <x v="0"/>
    <m/>
  </r>
  <r>
    <n v="147071"/>
    <x v="0"/>
    <x v="0"/>
    <x v="0"/>
    <x v="0"/>
    <x v="15"/>
    <x v="247"/>
    <x v="0"/>
    <x v="1"/>
    <s v="Tesseramento"/>
    <x v="1"/>
    <x v="3"/>
    <x v="0"/>
    <m/>
  </r>
  <r>
    <n v="158144"/>
    <x v="0"/>
    <x v="0"/>
    <x v="0"/>
    <x v="0"/>
    <x v="11"/>
    <x v="189"/>
    <x v="0"/>
    <x v="0"/>
    <s v="Tesseramento"/>
    <x v="1"/>
    <x v="0"/>
    <x v="0"/>
    <m/>
  </r>
  <r>
    <n v="67710"/>
    <x v="0"/>
    <x v="0"/>
    <x v="0"/>
    <x v="0"/>
    <x v="7"/>
    <x v="168"/>
    <x v="0"/>
    <x v="0"/>
    <s v="Tesseramento"/>
    <x v="1"/>
    <x v="4"/>
    <x v="0"/>
    <m/>
  </r>
  <r>
    <n v="29402"/>
    <x v="0"/>
    <x v="0"/>
    <x v="0"/>
    <x v="0"/>
    <x v="11"/>
    <x v="189"/>
    <x v="0"/>
    <x v="0"/>
    <s v="Tesseramento"/>
    <x v="1"/>
    <x v="4"/>
    <x v="0"/>
    <m/>
  </r>
  <r>
    <n v="6551"/>
    <x v="0"/>
    <x v="0"/>
    <x v="0"/>
    <x v="0"/>
    <x v="7"/>
    <x v="41"/>
    <x v="0"/>
    <x v="1"/>
    <s v="Tesseramento"/>
    <x v="1"/>
    <x v="3"/>
    <x v="0"/>
    <m/>
  </r>
  <r>
    <n v="12750"/>
    <x v="0"/>
    <x v="0"/>
    <x v="0"/>
    <x v="0"/>
    <x v="7"/>
    <x v="168"/>
    <x v="0"/>
    <x v="0"/>
    <s v="Tesseramento"/>
    <x v="1"/>
    <x v="4"/>
    <x v="0"/>
    <m/>
  </r>
  <r>
    <n v="173491"/>
    <x v="0"/>
    <x v="0"/>
    <x v="0"/>
    <x v="0"/>
    <x v="7"/>
    <x v="259"/>
    <x v="0"/>
    <x v="1"/>
    <s v="Tesseramento"/>
    <x v="0"/>
    <x v="4"/>
    <x v="0"/>
    <m/>
  </r>
  <r>
    <n v="12760"/>
    <x v="0"/>
    <x v="0"/>
    <x v="0"/>
    <x v="0"/>
    <x v="7"/>
    <x v="168"/>
    <x v="0"/>
    <x v="1"/>
    <s v="Tesseramento"/>
    <x v="1"/>
    <x v="4"/>
    <x v="0"/>
    <m/>
  </r>
  <r>
    <n v="173998"/>
    <x v="0"/>
    <x v="0"/>
    <x v="0"/>
    <x v="0"/>
    <x v="7"/>
    <x v="168"/>
    <x v="0"/>
    <x v="0"/>
    <s v="Tesseramento"/>
    <x v="1"/>
    <x v="3"/>
    <x v="0"/>
    <m/>
  </r>
  <r>
    <n v="145864"/>
    <x v="0"/>
    <x v="0"/>
    <x v="0"/>
    <x v="0"/>
    <x v="7"/>
    <x v="168"/>
    <x v="0"/>
    <x v="1"/>
    <s v="Tesseramento"/>
    <x v="1"/>
    <x v="4"/>
    <x v="0"/>
    <m/>
  </r>
  <r>
    <n v="2864"/>
    <x v="0"/>
    <x v="0"/>
    <x v="0"/>
    <x v="0"/>
    <x v="7"/>
    <x v="168"/>
    <x v="0"/>
    <x v="0"/>
    <s v="Tesseramento"/>
    <x v="1"/>
    <x v="4"/>
    <x v="0"/>
    <m/>
  </r>
  <r>
    <n v="6609"/>
    <x v="0"/>
    <x v="0"/>
    <x v="0"/>
    <x v="0"/>
    <x v="7"/>
    <x v="41"/>
    <x v="0"/>
    <x v="0"/>
    <s v="Tesseramento"/>
    <x v="1"/>
    <x v="1"/>
    <x v="0"/>
    <m/>
  </r>
  <r>
    <n v="6608"/>
    <x v="0"/>
    <x v="0"/>
    <x v="0"/>
    <x v="0"/>
    <x v="7"/>
    <x v="41"/>
    <x v="0"/>
    <x v="0"/>
    <s v="Tesseramento"/>
    <x v="1"/>
    <x v="3"/>
    <x v="0"/>
    <m/>
  </r>
  <r>
    <n v="216554"/>
    <x v="0"/>
    <x v="0"/>
    <x v="0"/>
    <x v="0"/>
    <x v="7"/>
    <x v="259"/>
    <x v="0"/>
    <x v="0"/>
    <s v="Tesseramento"/>
    <x v="0"/>
    <x v="0"/>
    <x v="0"/>
    <m/>
  </r>
  <r>
    <n v="146652"/>
    <x v="0"/>
    <x v="0"/>
    <x v="0"/>
    <x v="0"/>
    <x v="7"/>
    <x v="168"/>
    <x v="0"/>
    <x v="0"/>
    <s v="Tesseramento"/>
    <x v="1"/>
    <x v="0"/>
    <x v="0"/>
    <m/>
  </r>
  <r>
    <n v="67215"/>
    <x v="0"/>
    <x v="0"/>
    <x v="0"/>
    <x v="0"/>
    <x v="7"/>
    <x v="41"/>
    <x v="0"/>
    <x v="0"/>
    <s v="Tesseramento"/>
    <x v="1"/>
    <x v="1"/>
    <x v="0"/>
    <m/>
  </r>
  <r>
    <n v="32951"/>
    <x v="0"/>
    <x v="0"/>
    <x v="0"/>
    <x v="0"/>
    <x v="7"/>
    <x v="168"/>
    <x v="0"/>
    <x v="0"/>
    <s v="Tesseramento"/>
    <x v="1"/>
    <x v="0"/>
    <x v="0"/>
    <m/>
  </r>
  <r>
    <n v="100815"/>
    <x v="0"/>
    <x v="0"/>
    <x v="0"/>
    <x v="0"/>
    <x v="7"/>
    <x v="259"/>
    <x v="0"/>
    <x v="1"/>
    <s v="Tesseramento"/>
    <x v="0"/>
    <x v="4"/>
    <x v="0"/>
    <m/>
  </r>
  <r>
    <n v="220090"/>
    <x v="0"/>
    <x v="0"/>
    <x v="0"/>
    <x v="0"/>
    <x v="7"/>
    <x v="259"/>
    <x v="0"/>
    <x v="0"/>
    <s v="Tesseramento"/>
    <x v="0"/>
    <x v="3"/>
    <x v="0"/>
    <m/>
  </r>
  <r>
    <n v="128491"/>
    <x v="0"/>
    <x v="0"/>
    <x v="0"/>
    <x v="0"/>
    <x v="7"/>
    <x v="168"/>
    <x v="0"/>
    <x v="0"/>
    <s v="Tesseramento"/>
    <x v="1"/>
    <x v="0"/>
    <x v="0"/>
    <m/>
  </r>
  <r>
    <n v="103488"/>
    <x v="0"/>
    <x v="0"/>
    <x v="0"/>
    <x v="0"/>
    <x v="7"/>
    <x v="259"/>
    <x v="0"/>
    <x v="0"/>
    <s v="Tesseramento"/>
    <x v="0"/>
    <x v="0"/>
    <x v="0"/>
    <m/>
  </r>
  <r>
    <n v="40396"/>
    <x v="0"/>
    <x v="0"/>
    <x v="0"/>
    <x v="0"/>
    <x v="7"/>
    <x v="168"/>
    <x v="0"/>
    <x v="0"/>
    <s v="Tesseramento"/>
    <x v="1"/>
    <x v="0"/>
    <x v="0"/>
    <m/>
  </r>
  <r>
    <n v="81395"/>
    <x v="0"/>
    <x v="0"/>
    <x v="0"/>
    <x v="2"/>
    <x v="7"/>
    <x v="168"/>
    <x v="0"/>
    <x v="0"/>
    <s v="Tesseramento"/>
    <x v="1"/>
    <x v="3"/>
    <x v="0"/>
    <m/>
  </r>
  <r>
    <n v="93458"/>
    <x v="0"/>
    <x v="0"/>
    <x v="0"/>
    <x v="0"/>
    <x v="7"/>
    <x v="168"/>
    <x v="0"/>
    <x v="0"/>
    <s v="Tesseramento"/>
    <x v="1"/>
    <x v="0"/>
    <x v="0"/>
    <m/>
  </r>
  <r>
    <n v="190478"/>
    <x v="0"/>
    <x v="0"/>
    <x v="0"/>
    <x v="0"/>
    <x v="7"/>
    <x v="168"/>
    <x v="0"/>
    <x v="0"/>
    <s v="Tesseramento"/>
    <x v="1"/>
    <x v="0"/>
    <x v="0"/>
    <m/>
  </r>
  <r>
    <n v="164003"/>
    <x v="0"/>
    <x v="0"/>
    <x v="0"/>
    <x v="0"/>
    <x v="7"/>
    <x v="168"/>
    <x v="0"/>
    <x v="0"/>
    <s v="Tesseramento"/>
    <x v="1"/>
    <x v="0"/>
    <x v="0"/>
    <m/>
  </r>
  <r>
    <n v="205754"/>
    <x v="0"/>
    <x v="0"/>
    <x v="0"/>
    <x v="0"/>
    <x v="7"/>
    <x v="168"/>
    <x v="0"/>
    <x v="0"/>
    <s v="Tesseramento"/>
    <x v="1"/>
    <x v="0"/>
    <x v="0"/>
    <m/>
  </r>
  <r>
    <n v="185565"/>
    <x v="0"/>
    <x v="0"/>
    <x v="0"/>
    <x v="0"/>
    <x v="7"/>
    <x v="168"/>
    <x v="0"/>
    <x v="0"/>
    <s v="Tesseramento"/>
    <x v="1"/>
    <x v="0"/>
    <x v="0"/>
    <m/>
  </r>
  <r>
    <n v="167684"/>
    <x v="0"/>
    <x v="0"/>
    <x v="0"/>
    <x v="0"/>
    <x v="4"/>
    <x v="166"/>
    <x v="0"/>
    <x v="0"/>
    <s v="Tesseramento"/>
    <x v="1"/>
    <x v="4"/>
    <x v="0"/>
    <m/>
  </r>
  <r>
    <n v="10047"/>
    <x v="0"/>
    <x v="0"/>
    <x v="0"/>
    <x v="0"/>
    <x v="4"/>
    <x v="166"/>
    <x v="0"/>
    <x v="0"/>
    <s v="Tesseramento"/>
    <x v="1"/>
    <x v="3"/>
    <x v="0"/>
    <m/>
  </r>
  <r>
    <n v="157563"/>
    <x v="0"/>
    <x v="0"/>
    <x v="0"/>
    <x v="0"/>
    <x v="4"/>
    <x v="166"/>
    <x v="0"/>
    <x v="0"/>
    <s v="Tesseramento"/>
    <x v="1"/>
    <x v="4"/>
    <x v="0"/>
    <m/>
  </r>
  <r>
    <n v="172016"/>
    <x v="0"/>
    <x v="0"/>
    <x v="0"/>
    <x v="0"/>
    <x v="12"/>
    <x v="245"/>
    <x v="0"/>
    <x v="0"/>
    <s v="Tesseramento"/>
    <x v="1"/>
    <x v="0"/>
    <x v="0"/>
    <m/>
  </r>
  <r>
    <n v="51519"/>
    <x v="0"/>
    <x v="0"/>
    <x v="0"/>
    <x v="0"/>
    <x v="4"/>
    <x v="166"/>
    <x v="0"/>
    <x v="0"/>
    <s v="Tesseramento"/>
    <x v="1"/>
    <x v="4"/>
    <x v="0"/>
    <m/>
  </r>
  <r>
    <n v="145676"/>
    <x v="0"/>
    <x v="0"/>
    <x v="0"/>
    <x v="1"/>
    <x v="12"/>
    <x v="245"/>
    <x v="0"/>
    <x v="1"/>
    <s v="Tesseramento"/>
    <x v="1"/>
    <x v="4"/>
    <x v="0"/>
    <m/>
  </r>
  <r>
    <n v="178451"/>
    <x v="0"/>
    <x v="0"/>
    <x v="0"/>
    <x v="1"/>
    <x v="12"/>
    <x v="245"/>
    <x v="0"/>
    <x v="0"/>
    <s v="Tesseramento"/>
    <x v="1"/>
    <x v="1"/>
    <x v="0"/>
    <m/>
  </r>
  <r>
    <n v="180340"/>
    <x v="0"/>
    <x v="0"/>
    <x v="0"/>
    <x v="0"/>
    <x v="7"/>
    <x v="168"/>
    <x v="0"/>
    <x v="0"/>
    <s v="Tesseramento"/>
    <x v="1"/>
    <x v="0"/>
    <x v="0"/>
    <m/>
  </r>
  <r>
    <n v="162515"/>
    <x v="0"/>
    <x v="0"/>
    <x v="0"/>
    <x v="0"/>
    <x v="7"/>
    <x v="168"/>
    <x v="0"/>
    <x v="0"/>
    <s v="Tesseramento"/>
    <x v="1"/>
    <x v="0"/>
    <x v="0"/>
    <m/>
  </r>
  <r>
    <n v="176902"/>
    <x v="0"/>
    <x v="0"/>
    <x v="0"/>
    <x v="0"/>
    <x v="7"/>
    <x v="168"/>
    <x v="0"/>
    <x v="0"/>
    <s v="Tesseramento"/>
    <x v="1"/>
    <x v="0"/>
    <x v="0"/>
    <m/>
  </r>
  <r>
    <n v="22532"/>
    <x v="0"/>
    <x v="0"/>
    <x v="0"/>
    <x v="0"/>
    <x v="7"/>
    <x v="168"/>
    <x v="0"/>
    <x v="0"/>
    <s v="Tesseramento"/>
    <x v="1"/>
    <x v="4"/>
    <x v="0"/>
    <m/>
  </r>
  <r>
    <n v="85305"/>
    <x v="0"/>
    <x v="0"/>
    <x v="0"/>
    <x v="0"/>
    <x v="7"/>
    <x v="168"/>
    <x v="0"/>
    <x v="0"/>
    <s v="Tesseramento"/>
    <x v="1"/>
    <x v="3"/>
    <x v="0"/>
    <m/>
  </r>
  <r>
    <n v="142646"/>
    <x v="0"/>
    <x v="0"/>
    <x v="0"/>
    <x v="0"/>
    <x v="7"/>
    <x v="168"/>
    <x v="0"/>
    <x v="0"/>
    <s v="Tesseramento"/>
    <x v="1"/>
    <x v="3"/>
    <x v="0"/>
    <m/>
  </r>
  <r>
    <n v="229922"/>
    <x v="0"/>
    <x v="1"/>
    <x v="0"/>
    <x v="0"/>
    <x v="7"/>
    <x v="168"/>
    <x v="0"/>
    <x v="0"/>
    <s v="Tesseramento"/>
    <x v="1"/>
    <x v="0"/>
    <x v="0"/>
    <m/>
  </r>
  <r>
    <n v="96201"/>
    <x v="0"/>
    <x v="0"/>
    <x v="0"/>
    <x v="0"/>
    <x v="7"/>
    <x v="168"/>
    <x v="0"/>
    <x v="0"/>
    <s v="Tesseramento"/>
    <x v="1"/>
    <x v="0"/>
    <x v="0"/>
    <m/>
  </r>
  <r>
    <n v="102620"/>
    <x v="0"/>
    <x v="0"/>
    <x v="0"/>
    <x v="0"/>
    <x v="7"/>
    <x v="168"/>
    <x v="0"/>
    <x v="1"/>
    <s v="Tesseramento"/>
    <x v="1"/>
    <x v="3"/>
    <x v="0"/>
    <m/>
  </r>
  <r>
    <n v="177804"/>
    <x v="0"/>
    <x v="0"/>
    <x v="0"/>
    <x v="1"/>
    <x v="7"/>
    <x v="168"/>
    <x v="0"/>
    <x v="0"/>
    <s v="Tesseramento"/>
    <x v="1"/>
    <x v="4"/>
    <x v="0"/>
    <m/>
  </r>
  <r>
    <n v="71184"/>
    <x v="0"/>
    <x v="0"/>
    <x v="0"/>
    <x v="0"/>
    <x v="7"/>
    <x v="168"/>
    <x v="0"/>
    <x v="0"/>
    <s v="Tesseramento"/>
    <x v="1"/>
    <x v="3"/>
    <x v="0"/>
    <m/>
  </r>
  <r>
    <n v="50625"/>
    <x v="0"/>
    <x v="0"/>
    <x v="0"/>
    <x v="0"/>
    <x v="12"/>
    <x v="245"/>
    <x v="0"/>
    <x v="0"/>
    <s v="Tesseramento"/>
    <x v="1"/>
    <x v="0"/>
    <x v="0"/>
    <m/>
  </r>
  <r>
    <n v="113233"/>
    <x v="0"/>
    <x v="0"/>
    <x v="0"/>
    <x v="0"/>
    <x v="7"/>
    <x v="168"/>
    <x v="0"/>
    <x v="1"/>
    <s v="Tesseramento"/>
    <x v="1"/>
    <x v="4"/>
    <x v="0"/>
    <m/>
  </r>
  <r>
    <n v="144309"/>
    <x v="0"/>
    <x v="0"/>
    <x v="0"/>
    <x v="0"/>
    <x v="7"/>
    <x v="168"/>
    <x v="0"/>
    <x v="0"/>
    <s v="Tesseramento"/>
    <x v="1"/>
    <x v="0"/>
    <x v="0"/>
    <m/>
  </r>
  <r>
    <n v="33446"/>
    <x v="0"/>
    <x v="0"/>
    <x v="0"/>
    <x v="0"/>
    <x v="11"/>
    <x v="302"/>
    <x v="0"/>
    <x v="1"/>
    <s v="Tesseramento"/>
    <x v="1"/>
    <x v="4"/>
    <x v="0"/>
    <m/>
  </r>
  <r>
    <n v="129642"/>
    <x v="0"/>
    <x v="0"/>
    <x v="0"/>
    <x v="1"/>
    <x v="11"/>
    <x v="302"/>
    <x v="0"/>
    <x v="0"/>
    <s v="Tesseramento"/>
    <x v="1"/>
    <x v="3"/>
    <x v="0"/>
    <m/>
  </r>
  <r>
    <n v="99991"/>
    <x v="0"/>
    <x v="0"/>
    <x v="0"/>
    <x v="0"/>
    <x v="7"/>
    <x v="168"/>
    <x v="0"/>
    <x v="0"/>
    <s v="Tesseramento"/>
    <x v="1"/>
    <x v="0"/>
    <x v="0"/>
    <m/>
  </r>
  <r>
    <n v="104510"/>
    <x v="0"/>
    <x v="0"/>
    <x v="0"/>
    <x v="0"/>
    <x v="7"/>
    <x v="168"/>
    <x v="0"/>
    <x v="1"/>
    <s v="Tesseramento"/>
    <x v="1"/>
    <x v="0"/>
    <x v="0"/>
    <m/>
  </r>
  <r>
    <n v="113895"/>
    <x v="0"/>
    <x v="0"/>
    <x v="0"/>
    <x v="0"/>
    <x v="7"/>
    <x v="168"/>
    <x v="0"/>
    <x v="0"/>
    <s v="Tesseramento"/>
    <x v="1"/>
    <x v="3"/>
    <x v="0"/>
    <m/>
  </r>
  <r>
    <n v="232517"/>
    <x v="0"/>
    <x v="0"/>
    <x v="0"/>
    <x v="0"/>
    <x v="7"/>
    <x v="168"/>
    <x v="0"/>
    <x v="0"/>
    <s v="Tesseramento"/>
    <x v="1"/>
    <x v="0"/>
    <x v="0"/>
    <m/>
  </r>
  <r>
    <n v="234377"/>
    <x v="0"/>
    <x v="0"/>
    <x v="1"/>
    <x v="0"/>
    <x v="7"/>
    <x v="259"/>
    <x v="0"/>
    <x v="0"/>
    <s v="Tesseramento"/>
    <x v="0"/>
    <x v="0"/>
    <x v="0"/>
    <m/>
  </r>
  <r>
    <n v="158984"/>
    <x v="0"/>
    <x v="0"/>
    <x v="0"/>
    <x v="0"/>
    <x v="7"/>
    <x v="168"/>
    <x v="0"/>
    <x v="0"/>
    <s v="Tesseramento"/>
    <x v="1"/>
    <x v="3"/>
    <x v="0"/>
    <m/>
  </r>
  <r>
    <n v="163324"/>
    <x v="1"/>
    <x v="0"/>
    <x v="0"/>
    <x v="0"/>
    <x v="7"/>
    <x v="168"/>
    <x v="0"/>
    <x v="1"/>
    <s v="Tesseramento"/>
    <x v="1"/>
    <x v="2"/>
    <x v="0"/>
    <m/>
  </r>
  <r>
    <n v="158936"/>
    <x v="1"/>
    <x v="0"/>
    <x v="0"/>
    <x v="0"/>
    <x v="7"/>
    <x v="168"/>
    <x v="0"/>
    <x v="0"/>
    <s v="Tesseramento"/>
    <x v="1"/>
    <x v="7"/>
    <x v="0"/>
    <s v="B"/>
  </r>
  <r>
    <n v="158935"/>
    <x v="1"/>
    <x v="0"/>
    <x v="0"/>
    <x v="0"/>
    <x v="7"/>
    <x v="168"/>
    <x v="0"/>
    <x v="1"/>
    <s v="Tesseramento"/>
    <x v="1"/>
    <x v="7"/>
    <x v="0"/>
    <s v="B"/>
  </r>
  <r>
    <n v="163347"/>
    <x v="1"/>
    <x v="0"/>
    <x v="0"/>
    <x v="1"/>
    <x v="7"/>
    <x v="168"/>
    <x v="0"/>
    <x v="1"/>
    <s v="Tesseramento"/>
    <x v="1"/>
    <x v="6"/>
    <x v="0"/>
    <m/>
  </r>
  <r>
    <n v="163330"/>
    <x v="1"/>
    <x v="0"/>
    <x v="0"/>
    <x v="0"/>
    <x v="7"/>
    <x v="168"/>
    <x v="0"/>
    <x v="0"/>
    <s v="Tesseramento"/>
    <x v="1"/>
    <x v="7"/>
    <x v="0"/>
    <s v="B"/>
  </r>
  <r>
    <n v="218329"/>
    <x v="1"/>
    <x v="0"/>
    <x v="0"/>
    <x v="1"/>
    <x v="7"/>
    <x v="168"/>
    <x v="0"/>
    <x v="0"/>
    <s v="Tesseramento"/>
    <x v="1"/>
    <x v="5"/>
    <x v="0"/>
    <m/>
  </r>
  <r>
    <n v="96068"/>
    <x v="0"/>
    <x v="0"/>
    <x v="0"/>
    <x v="0"/>
    <x v="4"/>
    <x v="166"/>
    <x v="0"/>
    <x v="0"/>
    <s v="Tesseramento"/>
    <x v="1"/>
    <x v="4"/>
    <x v="0"/>
    <m/>
  </r>
  <r>
    <n v="83769"/>
    <x v="0"/>
    <x v="0"/>
    <x v="0"/>
    <x v="1"/>
    <x v="11"/>
    <x v="189"/>
    <x v="0"/>
    <x v="1"/>
    <s v="Tesseramento"/>
    <x v="1"/>
    <x v="4"/>
    <x v="0"/>
    <m/>
  </r>
  <r>
    <n v="104305"/>
    <x v="0"/>
    <x v="0"/>
    <x v="0"/>
    <x v="0"/>
    <x v="8"/>
    <x v="46"/>
    <x v="0"/>
    <x v="0"/>
    <s v="Tesseramento"/>
    <x v="0"/>
    <x v="4"/>
    <x v="0"/>
    <m/>
  </r>
  <r>
    <n v="117360"/>
    <x v="0"/>
    <x v="0"/>
    <x v="0"/>
    <x v="1"/>
    <x v="11"/>
    <x v="189"/>
    <x v="0"/>
    <x v="1"/>
    <s v="Tesseramento"/>
    <x v="1"/>
    <x v="4"/>
    <x v="0"/>
    <m/>
  </r>
  <r>
    <n v="228318"/>
    <x v="0"/>
    <x v="0"/>
    <x v="0"/>
    <x v="1"/>
    <x v="8"/>
    <x v="92"/>
    <x v="0"/>
    <x v="0"/>
    <s v="Tesseramento"/>
    <x v="1"/>
    <x v="4"/>
    <x v="0"/>
    <m/>
  </r>
  <r>
    <n v="105464"/>
    <x v="0"/>
    <x v="0"/>
    <x v="0"/>
    <x v="0"/>
    <x v="8"/>
    <x v="46"/>
    <x v="0"/>
    <x v="0"/>
    <s v="Tesseramento"/>
    <x v="0"/>
    <x v="0"/>
    <x v="0"/>
    <m/>
  </r>
  <r>
    <n v="234286"/>
    <x v="0"/>
    <x v="0"/>
    <x v="1"/>
    <x v="2"/>
    <x v="11"/>
    <x v="189"/>
    <x v="0"/>
    <x v="1"/>
    <s v="Tesseramento"/>
    <x v="1"/>
    <x v="0"/>
    <x v="0"/>
    <m/>
  </r>
  <r>
    <n v="164443"/>
    <x v="1"/>
    <x v="0"/>
    <x v="0"/>
    <x v="0"/>
    <x v="8"/>
    <x v="237"/>
    <x v="0"/>
    <x v="1"/>
    <s v="Tesseramento"/>
    <x v="1"/>
    <x v="6"/>
    <x v="0"/>
    <s v="BG"/>
  </r>
  <r>
    <n v="139481"/>
    <x v="1"/>
    <x v="0"/>
    <x v="0"/>
    <x v="0"/>
    <x v="8"/>
    <x v="237"/>
    <x v="0"/>
    <x v="1"/>
    <s v="Tesseramento"/>
    <x v="1"/>
    <x v="6"/>
    <x v="0"/>
    <s v="BG"/>
  </r>
  <r>
    <n v="143943"/>
    <x v="1"/>
    <x v="0"/>
    <x v="0"/>
    <x v="0"/>
    <x v="8"/>
    <x v="237"/>
    <x v="0"/>
    <x v="1"/>
    <s v="Tesseramento"/>
    <x v="1"/>
    <x v="2"/>
    <x v="0"/>
    <m/>
  </r>
  <r>
    <n v="173870"/>
    <x v="1"/>
    <x v="0"/>
    <x v="0"/>
    <x v="0"/>
    <x v="8"/>
    <x v="237"/>
    <x v="0"/>
    <x v="0"/>
    <s v="Tesseramento"/>
    <x v="1"/>
    <x v="6"/>
    <x v="0"/>
    <s v="B"/>
  </r>
  <r>
    <n v="57731"/>
    <x v="0"/>
    <x v="0"/>
    <x v="0"/>
    <x v="0"/>
    <x v="8"/>
    <x v="46"/>
    <x v="0"/>
    <x v="0"/>
    <s v="Tesseramento"/>
    <x v="0"/>
    <x v="0"/>
    <x v="0"/>
    <m/>
  </r>
  <r>
    <n v="202459"/>
    <x v="1"/>
    <x v="0"/>
    <x v="0"/>
    <x v="0"/>
    <x v="8"/>
    <x v="237"/>
    <x v="0"/>
    <x v="0"/>
    <s v="Tesseramento"/>
    <x v="1"/>
    <x v="7"/>
    <x v="0"/>
    <s v="B"/>
  </r>
  <r>
    <n v="155615"/>
    <x v="1"/>
    <x v="0"/>
    <x v="0"/>
    <x v="0"/>
    <x v="8"/>
    <x v="237"/>
    <x v="0"/>
    <x v="0"/>
    <s v="Tesseramento"/>
    <x v="1"/>
    <x v="6"/>
    <x v="0"/>
    <s v="BG"/>
  </r>
  <r>
    <n v="127171"/>
    <x v="1"/>
    <x v="0"/>
    <x v="0"/>
    <x v="0"/>
    <x v="7"/>
    <x v="334"/>
    <x v="0"/>
    <x v="0"/>
    <s v="Tesseramento"/>
    <x v="1"/>
    <x v="6"/>
    <x v="0"/>
    <s v="B"/>
  </r>
  <r>
    <n v="106701"/>
    <x v="0"/>
    <x v="0"/>
    <x v="0"/>
    <x v="0"/>
    <x v="8"/>
    <x v="46"/>
    <x v="0"/>
    <x v="0"/>
    <s v="Tesseramento"/>
    <x v="0"/>
    <x v="0"/>
    <x v="0"/>
    <m/>
  </r>
  <r>
    <n v="201288"/>
    <x v="1"/>
    <x v="0"/>
    <x v="0"/>
    <x v="1"/>
    <x v="8"/>
    <x v="46"/>
    <x v="0"/>
    <x v="0"/>
    <s v="Tesseramento"/>
    <x v="0"/>
    <x v="2"/>
    <x v="0"/>
    <m/>
  </r>
  <r>
    <n v="201287"/>
    <x v="1"/>
    <x v="0"/>
    <x v="0"/>
    <x v="1"/>
    <x v="8"/>
    <x v="46"/>
    <x v="0"/>
    <x v="0"/>
    <s v="Tesseramento"/>
    <x v="0"/>
    <x v="6"/>
    <x v="0"/>
    <m/>
  </r>
  <r>
    <n v="128208"/>
    <x v="0"/>
    <x v="0"/>
    <x v="0"/>
    <x v="1"/>
    <x v="8"/>
    <x v="46"/>
    <x v="0"/>
    <x v="1"/>
    <s v="Tesseramento"/>
    <x v="0"/>
    <x v="0"/>
    <x v="0"/>
    <m/>
  </r>
  <r>
    <n v="180572"/>
    <x v="1"/>
    <x v="0"/>
    <x v="0"/>
    <x v="0"/>
    <x v="7"/>
    <x v="334"/>
    <x v="0"/>
    <x v="0"/>
    <s v="Tesseramento"/>
    <x v="1"/>
    <x v="7"/>
    <x v="0"/>
    <m/>
  </r>
  <r>
    <n v="93073"/>
    <x v="0"/>
    <x v="0"/>
    <x v="0"/>
    <x v="0"/>
    <x v="7"/>
    <x v="334"/>
    <x v="0"/>
    <x v="0"/>
    <s v="Tesseramento"/>
    <x v="1"/>
    <x v="1"/>
    <x v="0"/>
    <m/>
  </r>
  <r>
    <n v="96179"/>
    <x v="1"/>
    <x v="0"/>
    <x v="0"/>
    <x v="0"/>
    <x v="7"/>
    <x v="334"/>
    <x v="0"/>
    <x v="0"/>
    <s v="Tesseramento"/>
    <x v="1"/>
    <x v="2"/>
    <x v="0"/>
    <m/>
  </r>
  <r>
    <n v="81537"/>
    <x v="0"/>
    <x v="0"/>
    <x v="0"/>
    <x v="0"/>
    <x v="10"/>
    <x v="93"/>
    <x v="0"/>
    <x v="0"/>
    <s v="Tesseramento"/>
    <x v="0"/>
    <x v="4"/>
    <x v="0"/>
    <m/>
  </r>
  <r>
    <n v="91206"/>
    <x v="0"/>
    <x v="0"/>
    <x v="0"/>
    <x v="0"/>
    <x v="10"/>
    <x v="93"/>
    <x v="0"/>
    <x v="1"/>
    <s v="Tesseramento"/>
    <x v="0"/>
    <x v="4"/>
    <x v="0"/>
    <m/>
  </r>
  <r>
    <n v="108057"/>
    <x v="1"/>
    <x v="0"/>
    <x v="0"/>
    <x v="0"/>
    <x v="7"/>
    <x v="334"/>
    <x v="0"/>
    <x v="0"/>
    <s v="Tesseramento"/>
    <x v="1"/>
    <x v="2"/>
    <x v="0"/>
    <m/>
  </r>
  <r>
    <n v="128668"/>
    <x v="1"/>
    <x v="0"/>
    <x v="0"/>
    <x v="0"/>
    <x v="7"/>
    <x v="334"/>
    <x v="0"/>
    <x v="0"/>
    <s v="Tesseramento"/>
    <x v="1"/>
    <x v="6"/>
    <x v="0"/>
    <m/>
  </r>
  <r>
    <n v="155511"/>
    <x v="1"/>
    <x v="0"/>
    <x v="0"/>
    <x v="0"/>
    <x v="8"/>
    <x v="237"/>
    <x v="0"/>
    <x v="0"/>
    <s v="Tesseramento"/>
    <x v="1"/>
    <x v="7"/>
    <x v="0"/>
    <s v="BG"/>
  </r>
  <r>
    <n v="14078"/>
    <x v="0"/>
    <x v="0"/>
    <x v="0"/>
    <x v="0"/>
    <x v="6"/>
    <x v="32"/>
    <x v="0"/>
    <x v="0"/>
    <s v="Tesseramento"/>
    <x v="1"/>
    <x v="4"/>
    <x v="0"/>
    <m/>
  </r>
  <r>
    <n v="50399"/>
    <x v="0"/>
    <x v="0"/>
    <x v="0"/>
    <x v="0"/>
    <x v="6"/>
    <x v="32"/>
    <x v="0"/>
    <x v="0"/>
    <s v="Tesseramento"/>
    <x v="1"/>
    <x v="0"/>
    <x v="0"/>
    <m/>
  </r>
  <r>
    <n v="197771"/>
    <x v="0"/>
    <x v="0"/>
    <x v="0"/>
    <x v="0"/>
    <x v="7"/>
    <x v="168"/>
    <x v="0"/>
    <x v="0"/>
    <s v="Tesseramento"/>
    <x v="1"/>
    <x v="4"/>
    <x v="0"/>
    <m/>
  </r>
  <r>
    <n v="138751"/>
    <x v="0"/>
    <x v="0"/>
    <x v="0"/>
    <x v="0"/>
    <x v="7"/>
    <x v="168"/>
    <x v="0"/>
    <x v="0"/>
    <s v="Tesseramento"/>
    <x v="1"/>
    <x v="3"/>
    <x v="0"/>
    <m/>
  </r>
  <r>
    <n v="193291"/>
    <x v="0"/>
    <x v="0"/>
    <x v="0"/>
    <x v="4"/>
    <x v="6"/>
    <x v="32"/>
    <x v="0"/>
    <x v="0"/>
    <s v="Tesseramento"/>
    <x v="1"/>
    <x v="4"/>
    <x v="0"/>
    <m/>
  </r>
  <r>
    <n v="120232"/>
    <x v="0"/>
    <x v="0"/>
    <x v="0"/>
    <x v="0"/>
    <x v="6"/>
    <x v="32"/>
    <x v="0"/>
    <x v="1"/>
    <s v="Tesseramento"/>
    <x v="1"/>
    <x v="4"/>
    <x v="0"/>
    <m/>
  </r>
  <r>
    <n v="228762"/>
    <x v="0"/>
    <x v="0"/>
    <x v="0"/>
    <x v="0"/>
    <x v="6"/>
    <x v="32"/>
    <x v="0"/>
    <x v="0"/>
    <s v="Tesseramento"/>
    <x v="1"/>
    <x v="3"/>
    <x v="0"/>
    <m/>
  </r>
  <r>
    <n v="228130"/>
    <x v="0"/>
    <x v="0"/>
    <x v="0"/>
    <x v="2"/>
    <x v="6"/>
    <x v="32"/>
    <x v="0"/>
    <x v="0"/>
    <s v="Tesseramento"/>
    <x v="1"/>
    <x v="4"/>
    <x v="0"/>
    <m/>
  </r>
  <r>
    <n v="38605"/>
    <x v="0"/>
    <x v="0"/>
    <x v="0"/>
    <x v="0"/>
    <x v="10"/>
    <x v="93"/>
    <x v="0"/>
    <x v="0"/>
    <s v="Tesseramento"/>
    <x v="0"/>
    <x v="4"/>
    <x v="0"/>
    <m/>
  </r>
  <r>
    <n v="65873"/>
    <x v="0"/>
    <x v="0"/>
    <x v="0"/>
    <x v="4"/>
    <x v="6"/>
    <x v="32"/>
    <x v="0"/>
    <x v="0"/>
    <s v="Tesseramento"/>
    <x v="1"/>
    <x v="3"/>
    <x v="0"/>
    <m/>
  </r>
  <r>
    <n v="228131"/>
    <x v="0"/>
    <x v="0"/>
    <x v="0"/>
    <x v="0"/>
    <x v="6"/>
    <x v="32"/>
    <x v="0"/>
    <x v="0"/>
    <s v="Tesseramento"/>
    <x v="1"/>
    <x v="1"/>
    <x v="0"/>
    <m/>
  </r>
  <r>
    <n v="40067"/>
    <x v="0"/>
    <x v="0"/>
    <x v="0"/>
    <x v="0"/>
    <x v="6"/>
    <x v="32"/>
    <x v="0"/>
    <x v="0"/>
    <s v="Tesseramento"/>
    <x v="1"/>
    <x v="4"/>
    <x v="0"/>
    <m/>
  </r>
  <r>
    <n v="213266"/>
    <x v="0"/>
    <x v="0"/>
    <x v="0"/>
    <x v="0"/>
    <x v="4"/>
    <x v="88"/>
    <x v="0"/>
    <x v="0"/>
    <s v="Tesseramento"/>
    <x v="1"/>
    <x v="3"/>
    <x v="0"/>
    <m/>
  </r>
  <r>
    <n v="128485"/>
    <x v="0"/>
    <x v="0"/>
    <x v="0"/>
    <x v="0"/>
    <x v="6"/>
    <x v="32"/>
    <x v="0"/>
    <x v="0"/>
    <s v="Tesseramento"/>
    <x v="1"/>
    <x v="3"/>
    <x v="0"/>
    <m/>
  </r>
  <r>
    <n v="41792"/>
    <x v="0"/>
    <x v="0"/>
    <x v="0"/>
    <x v="0"/>
    <x v="6"/>
    <x v="32"/>
    <x v="0"/>
    <x v="0"/>
    <s v="Tesseramento"/>
    <x v="1"/>
    <x v="3"/>
    <x v="0"/>
    <m/>
  </r>
  <r>
    <n v="7147"/>
    <x v="0"/>
    <x v="0"/>
    <x v="0"/>
    <x v="0"/>
    <x v="6"/>
    <x v="32"/>
    <x v="0"/>
    <x v="0"/>
    <s v="Tesseramento"/>
    <x v="1"/>
    <x v="0"/>
    <x v="0"/>
    <m/>
  </r>
  <r>
    <n v="79381"/>
    <x v="0"/>
    <x v="0"/>
    <x v="0"/>
    <x v="0"/>
    <x v="6"/>
    <x v="32"/>
    <x v="0"/>
    <x v="0"/>
    <s v="Tesseramento"/>
    <x v="1"/>
    <x v="4"/>
    <x v="0"/>
    <m/>
  </r>
  <r>
    <n v="79387"/>
    <x v="0"/>
    <x v="0"/>
    <x v="0"/>
    <x v="0"/>
    <x v="6"/>
    <x v="32"/>
    <x v="0"/>
    <x v="0"/>
    <s v="Tesseramento"/>
    <x v="1"/>
    <x v="3"/>
    <x v="0"/>
    <m/>
  </r>
  <r>
    <n v="7106"/>
    <x v="0"/>
    <x v="0"/>
    <x v="0"/>
    <x v="0"/>
    <x v="6"/>
    <x v="32"/>
    <x v="0"/>
    <x v="0"/>
    <s v="Tesseramento"/>
    <x v="1"/>
    <x v="0"/>
    <x v="0"/>
    <m/>
  </r>
  <r>
    <n v="7107"/>
    <x v="0"/>
    <x v="0"/>
    <x v="0"/>
    <x v="0"/>
    <x v="6"/>
    <x v="32"/>
    <x v="0"/>
    <x v="0"/>
    <s v="Tesseramento"/>
    <x v="1"/>
    <x v="1"/>
    <x v="0"/>
    <m/>
  </r>
  <r>
    <n v="79388"/>
    <x v="0"/>
    <x v="0"/>
    <x v="0"/>
    <x v="0"/>
    <x v="6"/>
    <x v="32"/>
    <x v="0"/>
    <x v="0"/>
    <s v="Tesseramento"/>
    <x v="1"/>
    <x v="3"/>
    <x v="0"/>
    <m/>
  </r>
  <r>
    <n v="117573"/>
    <x v="0"/>
    <x v="0"/>
    <x v="0"/>
    <x v="0"/>
    <x v="1"/>
    <x v="193"/>
    <x v="0"/>
    <x v="0"/>
    <s v="Tesseramento"/>
    <x v="1"/>
    <x v="3"/>
    <x v="0"/>
    <m/>
  </r>
  <r>
    <n v="212392"/>
    <x v="1"/>
    <x v="0"/>
    <x v="0"/>
    <x v="1"/>
    <x v="1"/>
    <x v="193"/>
    <x v="0"/>
    <x v="1"/>
    <s v="Tesseramento"/>
    <x v="1"/>
    <x v="7"/>
    <x v="0"/>
    <m/>
  </r>
  <r>
    <n v="146885"/>
    <x v="0"/>
    <x v="0"/>
    <x v="0"/>
    <x v="0"/>
    <x v="1"/>
    <x v="193"/>
    <x v="0"/>
    <x v="0"/>
    <s v="Tesseramento"/>
    <x v="1"/>
    <x v="0"/>
    <x v="0"/>
    <m/>
  </r>
  <r>
    <n v="233364"/>
    <x v="0"/>
    <x v="0"/>
    <x v="0"/>
    <x v="0"/>
    <x v="1"/>
    <x v="193"/>
    <x v="0"/>
    <x v="0"/>
    <s v="Tesseramento"/>
    <x v="1"/>
    <x v="4"/>
    <x v="0"/>
    <m/>
  </r>
  <r>
    <n v="225439"/>
    <x v="0"/>
    <x v="0"/>
    <x v="0"/>
    <x v="0"/>
    <x v="1"/>
    <x v="193"/>
    <x v="0"/>
    <x v="0"/>
    <s v="Tesseramento"/>
    <x v="1"/>
    <x v="0"/>
    <x v="0"/>
    <m/>
  </r>
  <r>
    <n v="106111"/>
    <x v="1"/>
    <x v="0"/>
    <x v="0"/>
    <x v="0"/>
    <x v="8"/>
    <x v="237"/>
    <x v="0"/>
    <x v="0"/>
    <s v="Tesseramento"/>
    <x v="1"/>
    <x v="2"/>
    <x v="0"/>
    <m/>
  </r>
  <r>
    <n v="168721"/>
    <x v="0"/>
    <x v="0"/>
    <x v="0"/>
    <x v="0"/>
    <x v="1"/>
    <x v="193"/>
    <x v="0"/>
    <x v="0"/>
    <s v="Tesseramento"/>
    <x v="1"/>
    <x v="3"/>
    <x v="0"/>
    <m/>
  </r>
  <r>
    <n v="85278"/>
    <x v="0"/>
    <x v="0"/>
    <x v="0"/>
    <x v="0"/>
    <x v="6"/>
    <x v="32"/>
    <x v="0"/>
    <x v="1"/>
    <s v="Tesseramento"/>
    <x v="1"/>
    <x v="3"/>
    <x v="0"/>
    <m/>
  </r>
  <r>
    <n v="157644"/>
    <x v="0"/>
    <x v="0"/>
    <x v="0"/>
    <x v="0"/>
    <x v="6"/>
    <x v="32"/>
    <x v="0"/>
    <x v="0"/>
    <s v="Tesseramento"/>
    <x v="1"/>
    <x v="3"/>
    <x v="0"/>
    <m/>
  </r>
  <r>
    <n v="228127"/>
    <x v="0"/>
    <x v="0"/>
    <x v="0"/>
    <x v="2"/>
    <x v="6"/>
    <x v="32"/>
    <x v="0"/>
    <x v="0"/>
    <s v="Tesseramento"/>
    <x v="1"/>
    <x v="3"/>
    <x v="0"/>
    <m/>
  </r>
  <r>
    <n v="217351"/>
    <x v="0"/>
    <x v="0"/>
    <x v="0"/>
    <x v="0"/>
    <x v="6"/>
    <x v="32"/>
    <x v="0"/>
    <x v="0"/>
    <s v="Tesseramento"/>
    <x v="1"/>
    <x v="0"/>
    <x v="0"/>
    <m/>
  </r>
  <r>
    <n v="55287"/>
    <x v="0"/>
    <x v="0"/>
    <x v="0"/>
    <x v="0"/>
    <x v="1"/>
    <x v="193"/>
    <x v="0"/>
    <x v="0"/>
    <s v="Tesseramento"/>
    <x v="1"/>
    <x v="0"/>
    <x v="0"/>
    <m/>
  </r>
  <r>
    <n v="26193"/>
    <x v="0"/>
    <x v="0"/>
    <x v="0"/>
    <x v="0"/>
    <x v="6"/>
    <x v="32"/>
    <x v="0"/>
    <x v="0"/>
    <s v="Tesseramento"/>
    <x v="1"/>
    <x v="0"/>
    <x v="0"/>
    <m/>
  </r>
  <r>
    <n v="40073"/>
    <x v="0"/>
    <x v="0"/>
    <x v="0"/>
    <x v="0"/>
    <x v="6"/>
    <x v="32"/>
    <x v="0"/>
    <x v="0"/>
    <s v="Tesseramento"/>
    <x v="1"/>
    <x v="4"/>
    <x v="0"/>
    <m/>
  </r>
  <r>
    <n v="233038"/>
    <x v="1"/>
    <x v="0"/>
    <x v="0"/>
    <x v="0"/>
    <x v="1"/>
    <x v="193"/>
    <x v="0"/>
    <x v="1"/>
    <s v="Tesseramento"/>
    <x v="1"/>
    <x v="5"/>
    <x v="0"/>
    <m/>
  </r>
  <r>
    <n v="233037"/>
    <x v="1"/>
    <x v="0"/>
    <x v="0"/>
    <x v="1"/>
    <x v="1"/>
    <x v="193"/>
    <x v="0"/>
    <x v="1"/>
    <s v="Tesseramento"/>
    <x v="1"/>
    <x v="5"/>
    <x v="0"/>
    <m/>
  </r>
  <r>
    <n v="227408"/>
    <x v="0"/>
    <x v="1"/>
    <x v="0"/>
    <x v="0"/>
    <x v="1"/>
    <x v="193"/>
    <x v="0"/>
    <x v="0"/>
    <s v="Tesseramento"/>
    <x v="1"/>
    <x v="0"/>
    <x v="0"/>
    <m/>
  </r>
  <r>
    <n v="139841"/>
    <x v="1"/>
    <x v="0"/>
    <x v="0"/>
    <x v="0"/>
    <x v="8"/>
    <x v="237"/>
    <x v="0"/>
    <x v="0"/>
    <s v="Tesseramento"/>
    <x v="1"/>
    <x v="6"/>
    <x v="0"/>
    <m/>
  </r>
  <r>
    <n v="22768"/>
    <x v="0"/>
    <x v="0"/>
    <x v="0"/>
    <x v="0"/>
    <x v="2"/>
    <x v="251"/>
    <x v="0"/>
    <x v="0"/>
    <s v="Tesseramento"/>
    <x v="1"/>
    <x v="0"/>
    <x v="0"/>
    <m/>
  </r>
  <r>
    <n v="199188"/>
    <x v="1"/>
    <x v="0"/>
    <x v="0"/>
    <x v="0"/>
    <x v="1"/>
    <x v="193"/>
    <x v="0"/>
    <x v="0"/>
    <s v="Tesseramento"/>
    <x v="1"/>
    <x v="6"/>
    <x v="0"/>
    <s v="B"/>
  </r>
  <r>
    <n v="148674"/>
    <x v="1"/>
    <x v="0"/>
    <x v="0"/>
    <x v="0"/>
    <x v="8"/>
    <x v="237"/>
    <x v="0"/>
    <x v="0"/>
    <s v="Tesseramento"/>
    <x v="1"/>
    <x v="6"/>
    <x v="0"/>
    <s v="B"/>
  </r>
  <r>
    <n v="130822"/>
    <x v="0"/>
    <x v="0"/>
    <x v="0"/>
    <x v="0"/>
    <x v="2"/>
    <x v="251"/>
    <x v="0"/>
    <x v="1"/>
    <s v="Tesseramento"/>
    <x v="1"/>
    <x v="0"/>
    <x v="0"/>
    <m/>
  </r>
  <r>
    <n v="198970"/>
    <x v="1"/>
    <x v="0"/>
    <x v="0"/>
    <x v="0"/>
    <x v="1"/>
    <x v="193"/>
    <x v="0"/>
    <x v="0"/>
    <s v="Tesseramento"/>
    <x v="1"/>
    <x v="5"/>
    <x v="0"/>
    <s v="B"/>
  </r>
  <r>
    <n v="72224"/>
    <x v="0"/>
    <x v="0"/>
    <x v="2"/>
    <x v="0"/>
    <x v="6"/>
    <x v="32"/>
    <x v="0"/>
    <x v="0"/>
    <s v="Tesseramento"/>
    <x v="1"/>
    <x v="4"/>
    <x v="0"/>
    <m/>
  </r>
  <r>
    <n v="158638"/>
    <x v="0"/>
    <x v="0"/>
    <x v="0"/>
    <x v="1"/>
    <x v="2"/>
    <x v="251"/>
    <x v="0"/>
    <x v="0"/>
    <s v="Tesseramento"/>
    <x v="1"/>
    <x v="4"/>
    <x v="0"/>
    <m/>
  </r>
  <r>
    <n v="211954"/>
    <x v="1"/>
    <x v="0"/>
    <x v="0"/>
    <x v="0"/>
    <x v="1"/>
    <x v="193"/>
    <x v="0"/>
    <x v="0"/>
    <s v="Tesseramento"/>
    <x v="1"/>
    <x v="6"/>
    <x v="0"/>
    <s v="B"/>
  </r>
  <r>
    <n v="125785"/>
    <x v="0"/>
    <x v="0"/>
    <x v="0"/>
    <x v="0"/>
    <x v="2"/>
    <x v="251"/>
    <x v="0"/>
    <x v="1"/>
    <s v="Tesseramento"/>
    <x v="1"/>
    <x v="3"/>
    <x v="0"/>
    <m/>
  </r>
  <r>
    <n v="158642"/>
    <x v="0"/>
    <x v="0"/>
    <x v="0"/>
    <x v="1"/>
    <x v="2"/>
    <x v="251"/>
    <x v="0"/>
    <x v="1"/>
    <s v="Tesseramento"/>
    <x v="1"/>
    <x v="0"/>
    <x v="0"/>
    <m/>
  </r>
  <r>
    <n v="210346"/>
    <x v="0"/>
    <x v="0"/>
    <x v="0"/>
    <x v="0"/>
    <x v="2"/>
    <x v="251"/>
    <x v="0"/>
    <x v="0"/>
    <s v="Tesseramento"/>
    <x v="1"/>
    <x v="1"/>
    <x v="0"/>
    <m/>
  </r>
  <r>
    <n v="14712"/>
    <x v="0"/>
    <x v="0"/>
    <x v="0"/>
    <x v="0"/>
    <x v="2"/>
    <x v="251"/>
    <x v="0"/>
    <x v="0"/>
    <s v="Tesseramento"/>
    <x v="1"/>
    <x v="4"/>
    <x v="0"/>
    <m/>
  </r>
  <r>
    <n v="14713"/>
    <x v="0"/>
    <x v="0"/>
    <x v="0"/>
    <x v="0"/>
    <x v="2"/>
    <x v="251"/>
    <x v="0"/>
    <x v="1"/>
    <s v="Tesseramento"/>
    <x v="1"/>
    <x v="4"/>
    <x v="0"/>
    <m/>
  </r>
  <r>
    <n v="112507"/>
    <x v="0"/>
    <x v="0"/>
    <x v="0"/>
    <x v="0"/>
    <x v="2"/>
    <x v="251"/>
    <x v="0"/>
    <x v="0"/>
    <s v="Tesseramento"/>
    <x v="1"/>
    <x v="3"/>
    <x v="0"/>
    <m/>
  </r>
  <r>
    <n v="200058"/>
    <x v="0"/>
    <x v="0"/>
    <x v="0"/>
    <x v="1"/>
    <x v="2"/>
    <x v="251"/>
    <x v="0"/>
    <x v="1"/>
    <s v="Tesseramento"/>
    <x v="1"/>
    <x v="3"/>
    <x v="0"/>
    <m/>
  </r>
  <r>
    <n v="228249"/>
    <x v="0"/>
    <x v="0"/>
    <x v="0"/>
    <x v="0"/>
    <x v="2"/>
    <x v="251"/>
    <x v="0"/>
    <x v="0"/>
    <s v="Tesseramento"/>
    <x v="1"/>
    <x v="3"/>
    <x v="0"/>
    <m/>
  </r>
  <r>
    <n v="222322"/>
    <x v="1"/>
    <x v="0"/>
    <x v="0"/>
    <x v="0"/>
    <x v="2"/>
    <x v="251"/>
    <x v="0"/>
    <x v="0"/>
    <s v="Tesseramento"/>
    <x v="1"/>
    <x v="7"/>
    <x v="0"/>
    <m/>
  </r>
  <r>
    <n v="145571"/>
    <x v="1"/>
    <x v="0"/>
    <x v="0"/>
    <x v="0"/>
    <x v="7"/>
    <x v="334"/>
    <x v="0"/>
    <x v="0"/>
    <s v="Tesseramento"/>
    <x v="1"/>
    <x v="7"/>
    <x v="0"/>
    <s v="B"/>
  </r>
  <r>
    <n v="195693"/>
    <x v="1"/>
    <x v="0"/>
    <x v="0"/>
    <x v="0"/>
    <x v="7"/>
    <x v="334"/>
    <x v="0"/>
    <x v="0"/>
    <s v="Tesseramento"/>
    <x v="1"/>
    <x v="6"/>
    <x v="0"/>
    <m/>
  </r>
  <r>
    <n v="81935"/>
    <x v="0"/>
    <x v="0"/>
    <x v="0"/>
    <x v="0"/>
    <x v="4"/>
    <x v="166"/>
    <x v="0"/>
    <x v="0"/>
    <s v="Tesseramento"/>
    <x v="1"/>
    <x v="4"/>
    <x v="0"/>
    <m/>
  </r>
  <r>
    <n v="146389"/>
    <x v="1"/>
    <x v="0"/>
    <x v="0"/>
    <x v="0"/>
    <x v="7"/>
    <x v="334"/>
    <x v="0"/>
    <x v="0"/>
    <s v="Tesseramento"/>
    <x v="1"/>
    <x v="2"/>
    <x v="0"/>
    <m/>
  </r>
  <r>
    <n v="128669"/>
    <x v="1"/>
    <x v="0"/>
    <x v="0"/>
    <x v="0"/>
    <x v="7"/>
    <x v="334"/>
    <x v="0"/>
    <x v="0"/>
    <s v="Tesseramento"/>
    <x v="1"/>
    <x v="6"/>
    <x v="0"/>
    <m/>
  </r>
  <r>
    <n v="119144"/>
    <x v="1"/>
    <x v="0"/>
    <x v="0"/>
    <x v="0"/>
    <x v="7"/>
    <x v="334"/>
    <x v="0"/>
    <x v="0"/>
    <s v="Tesseramento"/>
    <x v="1"/>
    <x v="6"/>
    <x v="0"/>
    <s v="BG"/>
  </r>
  <r>
    <n v="156882"/>
    <x v="1"/>
    <x v="0"/>
    <x v="0"/>
    <x v="0"/>
    <x v="7"/>
    <x v="334"/>
    <x v="0"/>
    <x v="1"/>
    <s v="Tesseramento"/>
    <x v="1"/>
    <x v="6"/>
    <x v="0"/>
    <s v="B"/>
  </r>
  <r>
    <n v="129443"/>
    <x v="1"/>
    <x v="0"/>
    <x v="0"/>
    <x v="0"/>
    <x v="7"/>
    <x v="334"/>
    <x v="0"/>
    <x v="0"/>
    <s v="Tesseramento"/>
    <x v="1"/>
    <x v="2"/>
    <x v="0"/>
    <m/>
  </r>
  <r>
    <n v="23164"/>
    <x v="0"/>
    <x v="0"/>
    <x v="0"/>
    <x v="0"/>
    <x v="2"/>
    <x v="251"/>
    <x v="0"/>
    <x v="0"/>
    <s v="Tesseramento"/>
    <x v="1"/>
    <x v="3"/>
    <x v="0"/>
    <m/>
  </r>
  <r>
    <n v="168650"/>
    <x v="1"/>
    <x v="0"/>
    <x v="0"/>
    <x v="0"/>
    <x v="7"/>
    <x v="334"/>
    <x v="0"/>
    <x v="0"/>
    <s v="Tesseramento"/>
    <x v="1"/>
    <x v="5"/>
    <x v="0"/>
    <m/>
  </r>
  <r>
    <n v="134304"/>
    <x v="0"/>
    <x v="0"/>
    <x v="0"/>
    <x v="0"/>
    <x v="2"/>
    <x v="251"/>
    <x v="0"/>
    <x v="0"/>
    <s v="Tesseramento"/>
    <x v="1"/>
    <x v="0"/>
    <x v="0"/>
    <m/>
  </r>
  <r>
    <n v="193855"/>
    <x v="1"/>
    <x v="0"/>
    <x v="0"/>
    <x v="0"/>
    <x v="7"/>
    <x v="334"/>
    <x v="0"/>
    <x v="1"/>
    <s v="Tesseramento"/>
    <x v="1"/>
    <x v="5"/>
    <x v="0"/>
    <s v="B"/>
  </r>
  <r>
    <n v="157503"/>
    <x v="1"/>
    <x v="0"/>
    <x v="0"/>
    <x v="0"/>
    <x v="2"/>
    <x v="251"/>
    <x v="0"/>
    <x v="1"/>
    <s v="Tesseramento"/>
    <x v="1"/>
    <x v="6"/>
    <x v="0"/>
    <s v="B"/>
  </r>
  <r>
    <n v="122626"/>
    <x v="1"/>
    <x v="0"/>
    <x v="0"/>
    <x v="0"/>
    <x v="7"/>
    <x v="334"/>
    <x v="0"/>
    <x v="1"/>
    <s v="Tesseramento"/>
    <x v="1"/>
    <x v="6"/>
    <x v="0"/>
    <s v="BG"/>
  </r>
  <r>
    <n v="22950"/>
    <x v="0"/>
    <x v="0"/>
    <x v="0"/>
    <x v="0"/>
    <x v="2"/>
    <x v="251"/>
    <x v="0"/>
    <x v="0"/>
    <s v="Tesseramento"/>
    <x v="1"/>
    <x v="0"/>
    <x v="0"/>
    <m/>
  </r>
  <r>
    <n v="48368"/>
    <x v="0"/>
    <x v="0"/>
    <x v="0"/>
    <x v="0"/>
    <x v="2"/>
    <x v="251"/>
    <x v="0"/>
    <x v="1"/>
    <s v="Tesseramento"/>
    <x v="1"/>
    <x v="3"/>
    <x v="0"/>
    <m/>
  </r>
  <r>
    <n v="153932"/>
    <x v="1"/>
    <x v="0"/>
    <x v="0"/>
    <x v="0"/>
    <x v="7"/>
    <x v="334"/>
    <x v="0"/>
    <x v="0"/>
    <s v="Tesseramento"/>
    <x v="1"/>
    <x v="6"/>
    <x v="0"/>
    <m/>
  </r>
  <r>
    <n v="198544"/>
    <x v="0"/>
    <x v="0"/>
    <x v="0"/>
    <x v="1"/>
    <x v="8"/>
    <x v="46"/>
    <x v="0"/>
    <x v="1"/>
    <s v="Tesseramento"/>
    <x v="0"/>
    <x v="3"/>
    <x v="0"/>
    <m/>
  </r>
  <r>
    <n v="198543"/>
    <x v="0"/>
    <x v="0"/>
    <x v="0"/>
    <x v="1"/>
    <x v="8"/>
    <x v="46"/>
    <x v="0"/>
    <x v="0"/>
    <s v="Tesseramento"/>
    <x v="0"/>
    <x v="3"/>
    <x v="0"/>
    <m/>
  </r>
  <r>
    <n v="116890"/>
    <x v="1"/>
    <x v="0"/>
    <x v="0"/>
    <x v="0"/>
    <x v="7"/>
    <x v="334"/>
    <x v="0"/>
    <x v="0"/>
    <s v="Tesseramento"/>
    <x v="1"/>
    <x v="6"/>
    <x v="0"/>
    <s v="B"/>
  </r>
  <r>
    <n v="104968"/>
    <x v="1"/>
    <x v="0"/>
    <x v="0"/>
    <x v="0"/>
    <x v="7"/>
    <x v="334"/>
    <x v="0"/>
    <x v="0"/>
    <s v="Tesseramento"/>
    <x v="1"/>
    <x v="2"/>
    <x v="0"/>
    <m/>
  </r>
  <r>
    <n v="28446"/>
    <x v="0"/>
    <x v="0"/>
    <x v="0"/>
    <x v="0"/>
    <x v="2"/>
    <x v="251"/>
    <x v="0"/>
    <x v="0"/>
    <s v="Tesseramento"/>
    <x v="1"/>
    <x v="4"/>
    <x v="0"/>
    <m/>
  </r>
  <r>
    <n v="22957"/>
    <x v="0"/>
    <x v="0"/>
    <x v="0"/>
    <x v="0"/>
    <x v="2"/>
    <x v="251"/>
    <x v="0"/>
    <x v="1"/>
    <s v="Tesseramento"/>
    <x v="1"/>
    <x v="4"/>
    <x v="0"/>
    <m/>
  </r>
  <r>
    <n v="131384"/>
    <x v="1"/>
    <x v="0"/>
    <x v="0"/>
    <x v="0"/>
    <x v="7"/>
    <x v="334"/>
    <x v="0"/>
    <x v="0"/>
    <s v="Tesseramento"/>
    <x v="1"/>
    <x v="2"/>
    <x v="0"/>
    <m/>
  </r>
  <r>
    <n v="141941"/>
    <x v="1"/>
    <x v="0"/>
    <x v="0"/>
    <x v="0"/>
    <x v="7"/>
    <x v="334"/>
    <x v="0"/>
    <x v="0"/>
    <s v="Tesseramento"/>
    <x v="1"/>
    <x v="2"/>
    <x v="0"/>
    <m/>
  </r>
  <r>
    <n v="142096"/>
    <x v="1"/>
    <x v="0"/>
    <x v="0"/>
    <x v="0"/>
    <x v="7"/>
    <x v="334"/>
    <x v="0"/>
    <x v="0"/>
    <s v="Tesseramento"/>
    <x v="1"/>
    <x v="6"/>
    <x v="0"/>
    <s v="B"/>
  </r>
  <r>
    <n v="145578"/>
    <x v="1"/>
    <x v="0"/>
    <x v="0"/>
    <x v="0"/>
    <x v="7"/>
    <x v="334"/>
    <x v="0"/>
    <x v="1"/>
    <s v="Tesseramento"/>
    <x v="1"/>
    <x v="2"/>
    <x v="0"/>
    <m/>
  </r>
  <r>
    <n v="151651"/>
    <x v="1"/>
    <x v="0"/>
    <x v="0"/>
    <x v="0"/>
    <x v="7"/>
    <x v="334"/>
    <x v="0"/>
    <x v="0"/>
    <s v="Tesseramento"/>
    <x v="1"/>
    <x v="7"/>
    <x v="0"/>
    <s v="BG"/>
  </r>
  <r>
    <n v="158523"/>
    <x v="0"/>
    <x v="0"/>
    <x v="0"/>
    <x v="0"/>
    <x v="7"/>
    <x v="334"/>
    <x v="0"/>
    <x v="1"/>
    <s v="Tesseramento"/>
    <x v="1"/>
    <x v="1"/>
    <x v="0"/>
    <m/>
  </r>
  <r>
    <n v="139761"/>
    <x v="0"/>
    <x v="0"/>
    <x v="0"/>
    <x v="0"/>
    <x v="7"/>
    <x v="334"/>
    <x v="0"/>
    <x v="1"/>
    <s v="Tesseramento"/>
    <x v="1"/>
    <x v="1"/>
    <x v="0"/>
    <m/>
  </r>
  <r>
    <n v="117224"/>
    <x v="0"/>
    <x v="0"/>
    <x v="0"/>
    <x v="0"/>
    <x v="7"/>
    <x v="334"/>
    <x v="0"/>
    <x v="0"/>
    <s v="Tesseramento"/>
    <x v="1"/>
    <x v="1"/>
    <x v="0"/>
    <m/>
  </r>
  <r>
    <n v="204440"/>
    <x v="0"/>
    <x v="0"/>
    <x v="0"/>
    <x v="1"/>
    <x v="2"/>
    <x v="251"/>
    <x v="0"/>
    <x v="1"/>
    <s v="Tesseramento"/>
    <x v="1"/>
    <x v="3"/>
    <x v="0"/>
    <m/>
  </r>
  <r>
    <n v="112457"/>
    <x v="0"/>
    <x v="0"/>
    <x v="0"/>
    <x v="0"/>
    <x v="7"/>
    <x v="334"/>
    <x v="0"/>
    <x v="0"/>
    <s v="Tesseramento"/>
    <x v="1"/>
    <x v="1"/>
    <x v="0"/>
    <m/>
  </r>
  <r>
    <n v="50153"/>
    <x v="0"/>
    <x v="0"/>
    <x v="0"/>
    <x v="4"/>
    <x v="2"/>
    <x v="251"/>
    <x v="0"/>
    <x v="1"/>
    <s v="Tesseramento"/>
    <x v="1"/>
    <x v="0"/>
    <x v="0"/>
    <m/>
  </r>
  <r>
    <n v="210345"/>
    <x v="0"/>
    <x v="0"/>
    <x v="0"/>
    <x v="0"/>
    <x v="2"/>
    <x v="251"/>
    <x v="0"/>
    <x v="0"/>
    <s v="Tesseramento"/>
    <x v="1"/>
    <x v="1"/>
    <x v="0"/>
    <m/>
  </r>
  <r>
    <n v="141928"/>
    <x v="0"/>
    <x v="0"/>
    <x v="0"/>
    <x v="0"/>
    <x v="7"/>
    <x v="334"/>
    <x v="0"/>
    <x v="0"/>
    <s v="Tesseramento"/>
    <x v="1"/>
    <x v="1"/>
    <x v="0"/>
    <m/>
  </r>
  <r>
    <n v="70946"/>
    <x v="0"/>
    <x v="0"/>
    <x v="0"/>
    <x v="0"/>
    <x v="2"/>
    <x v="251"/>
    <x v="0"/>
    <x v="0"/>
    <s v="Tesseramento"/>
    <x v="1"/>
    <x v="4"/>
    <x v="0"/>
    <m/>
  </r>
  <r>
    <n v="8494"/>
    <x v="0"/>
    <x v="0"/>
    <x v="0"/>
    <x v="0"/>
    <x v="7"/>
    <x v="334"/>
    <x v="0"/>
    <x v="0"/>
    <s v="Tesseramento"/>
    <x v="1"/>
    <x v="1"/>
    <x v="0"/>
    <m/>
  </r>
  <r>
    <n v="190960"/>
    <x v="0"/>
    <x v="0"/>
    <x v="0"/>
    <x v="0"/>
    <x v="1"/>
    <x v="20"/>
    <x v="0"/>
    <x v="0"/>
    <s v="Tesseramento"/>
    <x v="0"/>
    <x v="4"/>
    <x v="0"/>
    <m/>
  </r>
  <r>
    <n v="23100"/>
    <x v="0"/>
    <x v="0"/>
    <x v="0"/>
    <x v="0"/>
    <x v="2"/>
    <x v="251"/>
    <x v="0"/>
    <x v="1"/>
    <s v="Tesseramento"/>
    <x v="1"/>
    <x v="4"/>
    <x v="0"/>
    <m/>
  </r>
  <r>
    <n v="13415"/>
    <x v="0"/>
    <x v="0"/>
    <x v="0"/>
    <x v="0"/>
    <x v="7"/>
    <x v="334"/>
    <x v="0"/>
    <x v="0"/>
    <s v="Tesseramento"/>
    <x v="1"/>
    <x v="1"/>
    <x v="0"/>
    <m/>
  </r>
  <r>
    <n v="22237"/>
    <x v="0"/>
    <x v="0"/>
    <x v="0"/>
    <x v="0"/>
    <x v="7"/>
    <x v="168"/>
    <x v="0"/>
    <x v="0"/>
    <s v="Tesseramento"/>
    <x v="1"/>
    <x v="0"/>
    <x v="0"/>
    <m/>
  </r>
  <r>
    <n v="23098"/>
    <x v="0"/>
    <x v="0"/>
    <x v="0"/>
    <x v="0"/>
    <x v="2"/>
    <x v="251"/>
    <x v="0"/>
    <x v="0"/>
    <s v="Tesseramento"/>
    <x v="1"/>
    <x v="4"/>
    <x v="0"/>
    <m/>
  </r>
  <r>
    <n v="16003"/>
    <x v="0"/>
    <x v="0"/>
    <x v="0"/>
    <x v="0"/>
    <x v="7"/>
    <x v="168"/>
    <x v="0"/>
    <x v="0"/>
    <s v="Tesseramento"/>
    <x v="1"/>
    <x v="0"/>
    <x v="0"/>
    <m/>
  </r>
  <r>
    <n v="186494"/>
    <x v="1"/>
    <x v="0"/>
    <x v="0"/>
    <x v="0"/>
    <x v="2"/>
    <x v="251"/>
    <x v="0"/>
    <x v="1"/>
    <s v="Tesseramento"/>
    <x v="1"/>
    <x v="5"/>
    <x v="0"/>
    <s v="B"/>
  </r>
  <r>
    <n v="184143"/>
    <x v="1"/>
    <x v="0"/>
    <x v="0"/>
    <x v="0"/>
    <x v="7"/>
    <x v="168"/>
    <x v="0"/>
    <x v="1"/>
    <s v="Tesseramento"/>
    <x v="1"/>
    <x v="6"/>
    <x v="0"/>
    <s v="B"/>
  </r>
  <r>
    <n v="184358"/>
    <x v="0"/>
    <x v="0"/>
    <x v="0"/>
    <x v="0"/>
    <x v="2"/>
    <x v="251"/>
    <x v="0"/>
    <x v="0"/>
    <s v="Tesseramento"/>
    <x v="1"/>
    <x v="0"/>
    <x v="0"/>
    <m/>
  </r>
  <r>
    <n v="212711"/>
    <x v="1"/>
    <x v="0"/>
    <x v="0"/>
    <x v="1"/>
    <x v="2"/>
    <x v="251"/>
    <x v="0"/>
    <x v="0"/>
    <s v="Tesseramento"/>
    <x v="1"/>
    <x v="5"/>
    <x v="0"/>
    <m/>
  </r>
  <r>
    <n v="23188"/>
    <x v="0"/>
    <x v="0"/>
    <x v="0"/>
    <x v="0"/>
    <x v="2"/>
    <x v="251"/>
    <x v="0"/>
    <x v="0"/>
    <s v="Tesseramento"/>
    <x v="1"/>
    <x v="4"/>
    <x v="0"/>
    <m/>
  </r>
  <r>
    <n v="13135"/>
    <x v="0"/>
    <x v="0"/>
    <x v="0"/>
    <x v="0"/>
    <x v="7"/>
    <x v="168"/>
    <x v="0"/>
    <x v="0"/>
    <s v="Tesseramento"/>
    <x v="1"/>
    <x v="4"/>
    <x v="0"/>
    <m/>
  </r>
  <r>
    <n v="118516"/>
    <x v="0"/>
    <x v="0"/>
    <x v="0"/>
    <x v="0"/>
    <x v="7"/>
    <x v="168"/>
    <x v="0"/>
    <x v="0"/>
    <s v="Tesseramento"/>
    <x v="1"/>
    <x v="0"/>
    <x v="0"/>
    <m/>
  </r>
  <r>
    <n v="168443"/>
    <x v="0"/>
    <x v="0"/>
    <x v="0"/>
    <x v="0"/>
    <x v="7"/>
    <x v="168"/>
    <x v="0"/>
    <x v="0"/>
    <s v="Tesseramento"/>
    <x v="1"/>
    <x v="1"/>
    <x v="0"/>
    <m/>
  </r>
  <r>
    <n v="100768"/>
    <x v="0"/>
    <x v="0"/>
    <x v="0"/>
    <x v="0"/>
    <x v="7"/>
    <x v="168"/>
    <x v="0"/>
    <x v="0"/>
    <s v="Tesseramento"/>
    <x v="1"/>
    <x v="3"/>
    <x v="0"/>
    <m/>
  </r>
  <r>
    <n v="28537"/>
    <x v="0"/>
    <x v="0"/>
    <x v="0"/>
    <x v="0"/>
    <x v="7"/>
    <x v="168"/>
    <x v="0"/>
    <x v="0"/>
    <s v="Tesseramento"/>
    <x v="1"/>
    <x v="3"/>
    <x v="0"/>
    <m/>
  </r>
  <r>
    <n v="83325"/>
    <x v="0"/>
    <x v="0"/>
    <x v="0"/>
    <x v="0"/>
    <x v="7"/>
    <x v="135"/>
    <x v="0"/>
    <x v="0"/>
    <s v="Tesseramento"/>
    <x v="1"/>
    <x v="3"/>
    <x v="0"/>
    <m/>
  </r>
  <r>
    <n v="23204"/>
    <x v="0"/>
    <x v="0"/>
    <x v="0"/>
    <x v="0"/>
    <x v="2"/>
    <x v="251"/>
    <x v="0"/>
    <x v="0"/>
    <s v="Tesseramento"/>
    <x v="1"/>
    <x v="3"/>
    <x v="0"/>
    <m/>
  </r>
  <r>
    <n v="112282"/>
    <x v="0"/>
    <x v="0"/>
    <x v="0"/>
    <x v="0"/>
    <x v="12"/>
    <x v="254"/>
    <x v="0"/>
    <x v="1"/>
    <s v="Tesseramento"/>
    <x v="0"/>
    <x v="4"/>
    <x v="0"/>
    <m/>
  </r>
  <r>
    <n v="211613"/>
    <x v="0"/>
    <x v="0"/>
    <x v="0"/>
    <x v="1"/>
    <x v="15"/>
    <x v="362"/>
    <x v="0"/>
    <x v="0"/>
    <s v="Tesseramento"/>
    <x v="0"/>
    <x v="4"/>
    <x v="0"/>
    <m/>
  </r>
  <r>
    <n v="228929"/>
    <x v="0"/>
    <x v="0"/>
    <x v="0"/>
    <x v="1"/>
    <x v="15"/>
    <x v="362"/>
    <x v="0"/>
    <x v="1"/>
    <s v="Tesseramento"/>
    <x v="0"/>
    <x v="0"/>
    <x v="0"/>
    <m/>
  </r>
  <r>
    <n v="228863"/>
    <x v="0"/>
    <x v="0"/>
    <x v="0"/>
    <x v="1"/>
    <x v="15"/>
    <x v="362"/>
    <x v="0"/>
    <x v="1"/>
    <s v="Tesseramento"/>
    <x v="0"/>
    <x v="0"/>
    <x v="0"/>
    <m/>
  </r>
  <r>
    <n v="131969"/>
    <x v="0"/>
    <x v="0"/>
    <x v="0"/>
    <x v="0"/>
    <x v="15"/>
    <x v="362"/>
    <x v="0"/>
    <x v="0"/>
    <s v="Tesseramento"/>
    <x v="0"/>
    <x v="0"/>
    <x v="0"/>
    <m/>
  </r>
  <r>
    <n v="102224"/>
    <x v="0"/>
    <x v="0"/>
    <x v="0"/>
    <x v="0"/>
    <x v="1"/>
    <x v="20"/>
    <x v="0"/>
    <x v="0"/>
    <s v="Tesseramento"/>
    <x v="0"/>
    <x v="4"/>
    <x v="0"/>
    <m/>
  </r>
  <r>
    <n v="6559"/>
    <x v="0"/>
    <x v="0"/>
    <x v="0"/>
    <x v="0"/>
    <x v="7"/>
    <x v="51"/>
    <x v="0"/>
    <x v="0"/>
    <s v="Tesseramento"/>
    <x v="1"/>
    <x v="4"/>
    <x v="0"/>
    <m/>
  </r>
  <r>
    <n v="6425"/>
    <x v="0"/>
    <x v="0"/>
    <x v="0"/>
    <x v="0"/>
    <x v="7"/>
    <x v="51"/>
    <x v="0"/>
    <x v="1"/>
    <s v="Tesseramento"/>
    <x v="1"/>
    <x v="4"/>
    <x v="0"/>
    <m/>
  </r>
  <r>
    <n v="31776"/>
    <x v="0"/>
    <x v="0"/>
    <x v="0"/>
    <x v="0"/>
    <x v="7"/>
    <x v="241"/>
    <x v="0"/>
    <x v="0"/>
    <s v="Tesseramento"/>
    <x v="0"/>
    <x v="1"/>
    <x v="0"/>
    <m/>
  </r>
  <r>
    <n v="234514"/>
    <x v="0"/>
    <x v="1"/>
    <x v="1"/>
    <x v="1"/>
    <x v="2"/>
    <x v="36"/>
    <x v="0"/>
    <x v="0"/>
    <s v="Tesseramento"/>
    <x v="1"/>
    <x v="3"/>
    <x v="0"/>
    <m/>
  </r>
  <r>
    <n v="152480"/>
    <x v="0"/>
    <x v="0"/>
    <x v="0"/>
    <x v="0"/>
    <x v="7"/>
    <x v="135"/>
    <x v="0"/>
    <x v="0"/>
    <s v="Tesseramento"/>
    <x v="1"/>
    <x v="3"/>
    <x v="0"/>
    <m/>
  </r>
  <r>
    <n v="45618"/>
    <x v="0"/>
    <x v="0"/>
    <x v="0"/>
    <x v="0"/>
    <x v="7"/>
    <x v="135"/>
    <x v="0"/>
    <x v="0"/>
    <s v="Tesseramento"/>
    <x v="1"/>
    <x v="4"/>
    <x v="0"/>
    <m/>
  </r>
  <r>
    <n v="68995"/>
    <x v="0"/>
    <x v="0"/>
    <x v="0"/>
    <x v="0"/>
    <x v="7"/>
    <x v="135"/>
    <x v="0"/>
    <x v="1"/>
    <s v="Tesseramento"/>
    <x v="1"/>
    <x v="4"/>
    <x v="0"/>
    <m/>
  </r>
  <r>
    <n v="126737"/>
    <x v="0"/>
    <x v="0"/>
    <x v="0"/>
    <x v="0"/>
    <x v="1"/>
    <x v="73"/>
    <x v="0"/>
    <x v="0"/>
    <s v="Tesseramento"/>
    <x v="1"/>
    <x v="4"/>
    <x v="0"/>
    <m/>
  </r>
  <r>
    <n v="219754"/>
    <x v="0"/>
    <x v="0"/>
    <x v="0"/>
    <x v="0"/>
    <x v="17"/>
    <x v="167"/>
    <x v="0"/>
    <x v="0"/>
    <s v="Tesseramento"/>
    <x v="0"/>
    <x v="0"/>
    <x v="0"/>
    <m/>
  </r>
  <r>
    <n v="99845"/>
    <x v="0"/>
    <x v="0"/>
    <x v="0"/>
    <x v="0"/>
    <x v="17"/>
    <x v="167"/>
    <x v="0"/>
    <x v="0"/>
    <s v="Tesseramento"/>
    <x v="0"/>
    <x v="0"/>
    <x v="0"/>
    <m/>
  </r>
  <r>
    <n v="205807"/>
    <x v="0"/>
    <x v="0"/>
    <x v="0"/>
    <x v="0"/>
    <x v="17"/>
    <x v="167"/>
    <x v="0"/>
    <x v="1"/>
    <s v="Tesseramento"/>
    <x v="0"/>
    <x v="4"/>
    <x v="0"/>
    <m/>
  </r>
  <r>
    <n v="114975"/>
    <x v="0"/>
    <x v="0"/>
    <x v="0"/>
    <x v="0"/>
    <x v="17"/>
    <x v="167"/>
    <x v="0"/>
    <x v="1"/>
    <s v="Tesseramento"/>
    <x v="0"/>
    <x v="3"/>
    <x v="0"/>
    <m/>
  </r>
  <r>
    <n v="180398"/>
    <x v="0"/>
    <x v="0"/>
    <x v="0"/>
    <x v="0"/>
    <x v="17"/>
    <x v="167"/>
    <x v="0"/>
    <x v="1"/>
    <s v="Tesseramento"/>
    <x v="0"/>
    <x v="4"/>
    <x v="0"/>
    <m/>
  </r>
  <r>
    <n v="83775"/>
    <x v="0"/>
    <x v="0"/>
    <x v="0"/>
    <x v="0"/>
    <x v="17"/>
    <x v="167"/>
    <x v="0"/>
    <x v="0"/>
    <s v="Tesseramento"/>
    <x v="0"/>
    <x v="3"/>
    <x v="0"/>
    <m/>
  </r>
  <r>
    <n v="155868"/>
    <x v="0"/>
    <x v="0"/>
    <x v="0"/>
    <x v="0"/>
    <x v="17"/>
    <x v="167"/>
    <x v="0"/>
    <x v="0"/>
    <s v="Tesseramento"/>
    <x v="0"/>
    <x v="4"/>
    <x v="0"/>
    <m/>
  </r>
  <r>
    <n v="227364"/>
    <x v="0"/>
    <x v="0"/>
    <x v="0"/>
    <x v="1"/>
    <x v="17"/>
    <x v="167"/>
    <x v="0"/>
    <x v="0"/>
    <s v="Tesseramento"/>
    <x v="0"/>
    <x v="3"/>
    <x v="0"/>
    <m/>
  </r>
  <r>
    <n v="210561"/>
    <x v="0"/>
    <x v="0"/>
    <x v="0"/>
    <x v="0"/>
    <x v="17"/>
    <x v="167"/>
    <x v="0"/>
    <x v="0"/>
    <s v="Tesseramento"/>
    <x v="0"/>
    <x v="1"/>
    <x v="0"/>
    <m/>
  </r>
  <r>
    <n v="186613"/>
    <x v="0"/>
    <x v="0"/>
    <x v="0"/>
    <x v="0"/>
    <x v="17"/>
    <x v="167"/>
    <x v="0"/>
    <x v="0"/>
    <s v="Tesseramento"/>
    <x v="0"/>
    <x v="0"/>
    <x v="0"/>
    <m/>
  </r>
  <r>
    <n v="194643"/>
    <x v="0"/>
    <x v="0"/>
    <x v="0"/>
    <x v="0"/>
    <x v="17"/>
    <x v="167"/>
    <x v="0"/>
    <x v="1"/>
    <s v="Tesseramento"/>
    <x v="0"/>
    <x v="1"/>
    <x v="0"/>
    <m/>
  </r>
  <r>
    <n v="83777"/>
    <x v="0"/>
    <x v="0"/>
    <x v="0"/>
    <x v="0"/>
    <x v="17"/>
    <x v="167"/>
    <x v="0"/>
    <x v="0"/>
    <s v="Tesseramento"/>
    <x v="0"/>
    <x v="3"/>
    <x v="0"/>
    <m/>
  </r>
  <r>
    <n v="101287"/>
    <x v="0"/>
    <x v="0"/>
    <x v="0"/>
    <x v="0"/>
    <x v="17"/>
    <x v="167"/>
    <x v="0"/>
    <x v="0"/>
    <s v="Tesseramento"/>
    <x v="0"/>
    <x v="4"/>
    <x v="0"/>
    <m/>
  </r>
  <r>
    <n v="79710"/>
    <x v="0"/>
    <x v="0"/>
    <x v="0"/>
    <x v="0"/>
    <x v="17"/>
    <x v="167"/>
    <x v="0"/>
    <x v="0"/>
    <s v="Tesseramento"/>
    <x v="0"/>
    <x v="0"/>
    <x v="0"/>
    <m/>
  </r>
  <r>
    <n v="204090"/>
    <x v="0"/>
    <x v="0"/>
    <x v="0"/>
    <x v="0"/>
    <x v="17"/>
    <x v="167"/>
    <x v="0"/>
    <x v="0"/>
    <s v="Tesseramento"/>
    <x v="0"/>
    <x v="4"/>
    <x v="0"/>
    <m/>
  </r>
  <r>
    <n v="117803"/>
    <x v="0"/>
    <x v="0"/>
    <x v="0"/>
    <x v="0"/>
    <x v="17"/>
    <x v="167"/>
    <x v="0"/>
    <x v="0"/>
    <s v="Tesseramento"/>
    <x v="0"/>
    <x v="4"/>
    <x v="0"/>
    <m/>
  </r>
  <r>
    <n v="114976"/>
    <x v="0"/>
    <x v="0"/>
    <x v="0"/>
    <x v="0"/>
    <x v="17"/>
    <x v="167"/>
    <x v="0"/>
    <x v="0"/>
    <s v="Tesseramento"/>
    <x v="0"/>
    <x v="3"/>
    <x v="0"/>
    <m/>
  </r>
  <r>
    <n v="173804"/>
    <x v="0"/>
    <x v="0"/>
    <x v="0"/>
    <x v="0"/>
    <x v="17"/>
    <x v="167"/>
    <x v="0"/>
    <x v="0"/>
    <s v="Tesseramento"/>
    <x v="0"/>
    <x v="0"/>
    <x v="0"/>
    <m/>
  </r>
  <r>
    <n v="204093"/>
    <x v="0"/>
    <x v="0"/>
    <x v="0"/>
    <x v="0"/>
    <x v="17"/>
    <x v="167"/>
    <x v="0"/>
    <x v="0"/>
    <s v="Tesseramento"/>
    <x v="0"/>
    <x v="0"/>
    <x v="0"/>
    <m/>
  </r>
  <r>
    <n v="139953"/>
    <x v="0"/>
    <x v="0"/>
    <x v="0"/>
    <x v="0"/>
    <x v="17"/>
    <x v="167"/>
    <x v="0"/>
    <x v="0"/>
    <s v="Tesseramento"/>
    <x v="0"/>
    <x v="0"/>
    <x v="0"/>
    <m/>
  </r>
  <r>
    <n v="151450"/>
    <x v="0"/>
    <x v="0"/>
    <x v="0"/>
    <x v="0"/>
    <x v="17"/>
    <x v="167"/>
    <x v="0"/>
    <x v="0"/>
    <s v="Tesseramento"/>
    <x v="0"/>
    <x v="0"/>
    <x v="0"/>
    <m/>
  </r>
  <r>
    <n v="223524"/>
    <x v="0"/>
    <x v="0"/>
    <x v="0"/>
    <x v="1"/>
    <x v="17"/>
    <x v="167"/>
    <x v="0"/>
    <x v="1"/>
    <s v="Tesseramento"/>
    <x v="0"/>
    <x v="3"/>
    <x v="0"/>
    <m/>
  </r>
  <r>
    <n v="127364"/>
    <x v="0"/>
    <x v="0"/>
    <x v="0"/>
    <x v="0"/>
    <x v="17"/>
    <x v="167"/>
    <x v="0"/>
    <x v="1"/>
    <s v="Tesseramento"/>
    <x v="0"/>
    <x v="4"/>
    <x v="0"/>
    <m/>
  </r>
  <r>
    <n v="165625"/>
    <x v="0"/>
    <x v="0"/>
    <x v="0"/>
    <x v="0"/>
    <x v="17"/>
    <x v="167"/>
    <x v="0"/>
    <x v="0"/>
    <s v="Tesseramento"/>
    <x v="0"/>
    <x v="0"/>
    <x v="0"/>
    <m/>
  </r>
  <r>
    <n v="200476"/>
    <x v="0"/>
    <x v="1"/>
    <x v="0"/>
    <x v="0"/>
    <x v="1"/>
    <x v="176"/>
    <x v="0"/>
    <x v="1"/>
    <s v="Tesseramento"/>
    <x v="1"/>
    <x v="0"/>
    <x v="0"/>
    <m/>
  </r>
  <r>
    <n v="82417"/>
    <x v="0"/>
    <x v="0"/>
    <x v="0"/>
    <x v="0"/>
    <x v="7"/>
    <x v="135"/>
    <x v="0"/>
    <x v="0"/>
    <s v="Tesseramento"/>
    <x v="1"/>
    <x v="4"/>
    <x v="0"/>
    <m/>
  </r>
  <r>
    <n v="129586"/>
    <x v="0"/>
    <x v="0"/>
    <x v="0"/>
    <x v="1"/>
    <x v="7"/>
    <x v="78"/>
    <x v="0"/>
    <x v="0"/>
    <s v="Tesseramento"/>
    <x v="0"/>
    <x v="4"/>
    <x v="0"/>
    <m/>
  </r>
  <r>
    <n v="226921"/>
    <x v="0"/>
    <x v="0"/>
    <x v="0"/>
    <x v="1"/>
    <x v="8"/>
    <x v="113"/>
    <x v="0"/>
    <x v="0"/>
    <s v="Tesseramento"/>
    <x v="0"/>
    <x v="0"/>
    <x v="0"/>
    <m/>
  </r>
  <r>
    <n v="145673"/>
    <x v="0"/>
    <x v="0"/>
    <x v="0"/>
    <x v="1"/>
    <x v="8"/>
    <x v="113"/>
    <x v="0"/>
    <x v="0"/>
    <s v="Tesseramento"/>
    <x v="0"/>
    <x v="4"/>
    <x v="0"/>
    <m/>
  </r>
  <r>
    <n v="9354"/>
    <x v="0"/>
    <x v="0"/>
    <x v="0"/>
    <x v="0"/>
    <x v="8"/>
    <x v="113"/>
    <x v="0"/>
    <x v="1"/>
    <s v="Tesseramento"/>
    <x v="0"/>
    <x v="4"/>
    <x v="0"/>
    <m/>
  </r>
  <r>
    <n v="9370"/>
    <x v="0"/>
    <x v="0"/>
    <x v="0"/>
    <x v="0"/>
    <x v="8"/>
    <x v="113"/>
    <x v="0"/>
    <x v="0"/>
    <s v="Tesseramento"/>
    <x v="0"/>
    <x v="0"/>
    <x v="0"/>
    <m/>
  </r>
  <r>
    <n v="149298"/>
    <x v="0"/>
    <x v="0"/>
    <x v="0"/>
    <x v="0"/>
    <x v="12"/>
    <x v="254"/>
    <x v="0"/>
    <x v="0"/>
    <s v="Tesseramento"/>
    <x v="0"/>
    <x v="3"/>
    <x v="0"/>
    <m/>
  </r>
  <r>
    <n v="216031"/>
    <x v="0"/>
    <x v="0"/>
    <x v="0"/>
    <x v="0"/>
    <x v="12"/>
    <x v="254"/>
    <x v="0"/>
    <x v="1"/>
    <s v="Tesseramento"/>
    <x v="0"/>
    <x v="3"/>
    <x v="0"/>
    <m/>
  </r>
  <r>
    <n v="80919"/>
    <x v="0"/>
    <x v="0"/>
    <x v="0"/>
    <x v="0"/>
    <x v="4"/>
    <x v="149"/>
    <x v="0"/>
    <x v="1"/>
    <s v="Tesseramento"/>
    <x v="1"/>
    <x v="4"/>
    <x v="0"/>
    <m/>
  </r>
  <r>
    <n v="210217"/>
    <x v="0"/>
    <x v="0"/>
    <x v="0"/>
    <x v="0"/>
    <x v="4"/>
    <x v="40"/>
    <x v="0"/>
    <x v="0"/>
    <s v="Tesseramento"/>
    <x v="1"/>
    <x v="4"/>
    <x v="0"/>
    <m/>
  </r>
  <r>
    <n v="97046"/>
    <x v="0"/>
    <x v="0"/>
    <x v="0"/>
    <x v="0"/>
    <x v="4"/>
    <x v="40"/>
    <x v="0"/>
    <x v="0"/>
    <s v="Tesseramento"/>
    <x v="1"/>
    <x v="0"/>
    <x v="0"/>
    <m/>
  </r>
  <r>
    <n v="49138"/>
    <x v="0"/>
    <x v="0"/>
    <x v="0"/>
    <x v="0"/>
    <x v="4"/>
    <x v="40"/>
    <x v="0"/>
    <x v="0"/>
    <s v="Tesseramento"/>
    <x v="1"/>
    <x v="0"/>
    <x v="0"/>
    <m/>
  </r>
  <r>
    <n v="194281"/>
    <x v="0"/>
    <x v="0"/>
    <x v="0"/>
    <x v="0"/>
    <x v="7"/>
    <x v="185"/>
    <x v="0"/>
    <x v="0"/>
    <s v="Tesseramento"/>
    <x v="1"/>
    <x v="4"/>
    <x v="0"/>
    <m/>
  </r>
  <r>
    <n v="172324"/>
    <x v="0"/>
    <x v="0"/>
    <x v="0"/>
    <x v="0"/>
    <x v="4"/>
    <x v="88"/>
    <x v="0"/>
    <x v="0"/>
    <s v="Tesseramento"/>
    <x v="1"/>
    <x v="3"/>
    <x v="0"/>
    <m/>
  </r>
  <r>
    <n v="84142"/>
    <x v="0"/>
    <x v="0"/>
    <x v="0"/>
    <x v="3"/>
    <x v="7"/>
    <x v="135"/>
    <x v="0"/>
    <x v="0"/>
    <s v="Tesseramento"/>
    <x v="1"/>
    <x v="4"/>
    <x v="0"/>
    <m/>
  </r>
  <r>
    <n v="163318"/>
    <x v="0"/>
    <x v="0"/>
    <x v="0"/>
    <x v="0"/>
    <x v="8"/>
    <x v="113"/>
    <x v="0"/>
    <x v="0"/>
    <s v="Tesseramento"/>
    <x v="0"/>
    <x v="4"/>
    <x v="0"/>
    <m/>
  </r>
  <r>
    <n v="161031"/>
    <x v="0"/>
    <x v="0"/>
    <x v="0"/>
    <x v="0"/>
    <x v="8"/>
    <x v="355"/>
    <x v="0"/>
    <x v="0"/>
    <s v="Tesseramento"/>
    <x v="0"/>
    <x v="0"/>
    <x v="0"/>
    <m/>
  </r>
  <r>
    <n v="116387"/>
    <x v="0"/>
    <x v="0"/>
    <x v="0"/>
    <x v="0"/>
    <x v="8"/>
    <x v="355"/>
    <x v="0"/>
    <x v="0"/>
    <s v="Tesseramento"/>
    <x v="0"/>
    <x v="0"/>
    <x v="0"/>
    <m/>
  </r>
  <r>
    <n v="142638"/>
    <x v="0"/>
    <x v="0"/>
    <x v="0"/>
    <x v="0"/>
    <x v="8"/>
    <x v="355"/>
    <x v="0"/>
    <x v="0"/>
    <s v="Tesseramento"/>
    <x v="0"/>
    <x v="0"/>
    <x v="0"/>
    <m/>
  </r>
  <r>
    <n v="72204"/>
    <x v="0"/>
    <x v="0"/>
    <x v="0"/>
    <x v="0"/>
    <x v="8"/>
    <x v="355"/>
    <x v="0"/>
    <x v="0"/>
    <s v="Tesseramento"/>
    <x v="0"/>
    <x v="0"/>
    <x v="0"/>
    <m/>
  </r>
  <r>
    <n v="3181"/>
    <x v="0"/>
    <x v="0"/>
    <x v="0"/>
    <x v="0"/>
    <x v="1"/>
    <x v="239"/>
    <x v="0"/>
    <x v="0"/>
    <s v="Tesseramento"/>
    <x v="1"/>
    <x v="4"/>
    <x v="0"/>
    <m/>
  </r>
  <r>
    <n v="123603"/>
    <x v="0"/>
    <x v="0"/>
    <x v="0"/>
    <x v="0"/>
    <x v="1"/>
    <x v="239"/>
    <x v="0"/>
    <x v="0"/>
    <s v="Tesseramento"/>
    <x v="1"/>
    <x v="4"/>
    <x v="0"/>
    <m/>
  </r>
  <r>
    <n v="123604"/>
    <x v="0"/>
    <x v="0"/>
    <x v="0"/>
    <x v="0"/>
    <x v="1"/>
    <x v="239"/>
    <x v="0"/>
    <x v="1"/>
    <s v="Tesseramento"/>
    <x v="1"/>
    <x v="4"/>
    <x v="0"/>
    <m/>
  </r>
  <r>
    <n v="15634"/>
    <x v="0"/>
    <x v="0"/>
    <x v="0"/>
    <x v="0"/>
    <x v="1"/>
    <x v="239"/>
    <x v="0"/>
    <x v="0"/>
    <s v="Tesseramento"/>
    <x v="1"/>
    <x v="4"/>
    <x v="0"/>
    <m/>
  </r>
  <r>
    <n v="15969"/>
    <x v="0"/>
    <x v="0"/>
    <x v="0"/>
    <x v="0"/>
    <x v="1"/>
    <x v="239"/>
    <x v="0"/>
    <x v="1"/>
    <s v="Tesseramento"/>
    <x v="1"/>
    <x v="4"/>
    <x v="0"/>
    <m/>
  </r>
  <r>
    <n v="28897"/>
    <x v="0"/>
    <x v="0"/>
    <x v="0"/>
    <x v="0"/>
    <x v="1"/>
    <x v="239"/>
    <x v="0"/>
    <x v="0"/>
    <s v="Tesseramento"/>
    <x v="1"/>
    <x v="4"/>
    <x v="0"/>
    <m/>
  </r>
  <r>
    <n v="15648"/>
    <x v="0"/>
    <x v="0"/>
    <x v="0"/>
    <x v="0"/>
    <x v="1"/>
    <x v="239"/>
    <x v="0"/>
    <x v="0"/>
    <s v="Tesseramento"/>
    <x v="1"/>
    <x v="4"/>
    <x v="0"/>
    <m/>
  </r>
  <r>
    <n v="15683"/>
    <x v="0"/>
    <x v="0"/>
    <x v="0"/>
    <x v="0"/>
    <x v="1"/>
    <x v="239"/>
    <x v="0"/>
    <x v="1"/>
    <s v="Tesseramento"/>
    <x v="1"/>
    <x v="4"/>
    <x v="0"/>
    <m/>
  </r>
  <r>
    <n v="15682"/>
    <x v="0"/>
    <x v="0"/>
    <x v="0"/>
    <x v="0"/>
    <x v="1"/>
    <x v="239"/>
    <x v="0"/>
    <x v="0"/>
    <s v="Tesseramento"/>
    <x v="1"/>
    <x v="4"/>
    <x v="0"/>
    <m/>
  </r>
  <r>
    <n v="15687"/>
    <x v="0"/>
    <x v="0"/>
    <x v="0"/>
    <x v="0"/>
    <x v="1"/>
    <x v="239"/>
    <x v="0"/>
    <x v="0"/>
    <s v="Tesseramento"/>
    <x v="1"/>
    <x v="0"/>
    <x v="0"/>
    <m/>
  </r>
  <r>
    <n v="62918"/>
    <x v="0"/>
    <x v="0"/>
    <x v="0"/>
    <x v="0"/>
    <x v="1"/>
    <x v="239"/>
    <x v="0"/>
    <x v="0"/>
    <s v="Tesseramento"/>
    <x v="1"/>
    <x v="4"/>
    <x v="0"/>
    <m/>
  </r>
  <r>
    <n v="81098"/>
    <x v="0"/>
    <x v="0"/>
    <x v="0"/>
    <x v="0"/>
    <x v="8"/>
    <x v="355"/>
    <x v="0"/>
    <x v="0"/>
    <s v="Tesseramento"/>
    <x v="0"/>
    <x v="0"/>
    <x v="0"/>
    <m/>
  </r>
  <r>
    <n v="15734"/>
    <x v="0"/>
    <x v="0"/>
    <x v="0"/>
    <x v="0"/>
    <x v="1"/>
    <x v="239"/>
    <x v="0"/>
    <x v="0"/>
    <s v="Tesseramento"/>
    <x v="1"/>
    <x v="4"/>
    <x v="0"/>
    <m/>
  </r>
  <r>
    <n v="109721"/>
    <x v="0"/>
    <x v="0"/>
    <x v="0"/>
    <x v="0"/>
    <x v="1"/>
    <x v="239"/>
    <x v="0"/>
    <x v="1"/>
    <s v="Tesseramento"/>
    <x v="1"/>
    <x v="3"/>
    <x v="0"/>
    <m/>
  </r>
  <r>
    <n v="134105"/>
    <x v="0"/>
    <x v="0"/>
    <x v="0"/>
    <x v="0"/>
    <x v="1"/>
    <x v="239"/>
    <x v="0"/>
    <x v="0"/>
    <s v="Tesseramento"/>
    <x v="1"/>
    <x v="4"/>
    <x v="0"/>
    <m/>
  </r>
  <r>
    <n v="99633"/>
    <x v="0"/>
    <x v="0"/>
    <x v="0"/>
    <x v="0"/>
    <x v="1"/>
    <x v="239"/>
    <x v="0"/>
    <x v="1"/>
    <s v="Tesseramento"/>
    <x v="1"/>
    <x v="4"/>
    <x v="0"/>
    <m/>
  </r>
  <r>
    <n v="8868"/>
    <x v="0"/>
    <x v="0"/>
    <x v="0"/>
    <x v="0"/>
    <x v="1"/>
    <x v="239"/>
    <x v="0"/>
    <x v="0"/>
    <s v="Tesseramento"/>
    <x v="1"/>
    <x v="4"/>
    <x v="0"/>
    <m/>
  </r>
  <r>
    <n v="15782"/>
    <x v="0"/>
    <x v="0"/>
    <x v="0"/>
    <x v="0"/>
    <x v="1"/>
    <x v="239"/>
    <x v="0"/>
    <x v="1"/>
    <s v="Tesseramento"/>
    <x v="1"/>
    <x v="4"/>
    <x v="0"/>
    <m/>
  </r>
  <r>
    <n v="32717"/>
    <x v="0"/>
    <x v="0"/>
    <x v="0"/>
    <x v="0"/>
    <x v="1"/>
    <x v="239"/>
    <x v="0"/>
    <x v="0"/>
    <s v="Tesseramento"/>
    <x v="1"/>
    <x v="3"/>
    <x v="0"/>
    <m/>
  </r>
  <r>
    <n v="20179"/>
    <x v="0"/>
    <x v="0"/>
    <x v="0"/>
    <x v="0"/>
    <x v="1"/>
    <x v="239"/>
    <x v="0"/>
    <x v="0"/>
    <s v="Tesseramento"/>
    <x v="1"/>
    <x v="3"/>
    <x v="0"/>
    <m/>
  </r>
  <r>
    <n v="15794"/>
    <x v="0"/>
    <x v="0"/>
    <x v="0"/>
    <x v="0"/>
    <x v="1"/>
    <x v="239"/>
    <x v="0"/>
    <x v="0"/>
    <s v="Tesseramento"/>
    <x v="1"/>
    <x v="4"/>
    <x v="0"/>
    <m/>
  </r>
  <r>
    <n v="15806"/>
    <x v="0"/>
    <x v="0"/>
    <x v="0"/>
    <x v="0"/>
    <x v="1"/>
    <x v="239"/>
    <x v="0"/>
    <x v="0"/>
    <s v="Tesseramento"/>
    <x v="1"/>
    <x v="4"/>
    <x v="0"/>
    <m/>
  </r>
  <r>
    <n v="99634"/>
    <x v="0"/>
    <x v="0"/>
    <x v="0"/>
    <x v="0"/>
    <x v="1"/>
    <x v="239"/>
    <x v="0"/>
    <x v="0"/>
    <s v="Tesseramento"/>
    <x v="1"/>
    <x v="4"/>
    <x v="0"/>
    <m/>
  </r>
  <r>
    <n v="15825"/>
    <x v="0"/>
    <x v="0"/>
    <x v="0"/>
    <x v="0"/>
    <x v="1"/>
    <x v="239"/>
    <x v="0"/>
    <x v="0"/>
    <s v="Tesseramento"/>
    <x v="1"/>
    <x v="4"/>
    <x v="0"/>
    <m/>
  </r>
  <r>
    <n v="180415"/>
    <x v="0"/>
    <x v="0"/>
    <x v="0"/>
    <x v="0"/>
    <x v="1"/>
    <x v="239"/>
    <x v="0"/>
    <x v="0"/>
    <s v="Tesseramento"/>
    <x v="1"/>
    <x v="0"/>
    <x v="0"/>
    <m/>
  </r>
  <r>
    <n v="77374"/>
    <x v="0"/>
    <x v="0"/>
    <x v="0"/>
    <x v="0"/>
    <x v="1"/>
    <x v="239"/>
    <x v="0"/>
    <x v="1"/>
    <s v="Tesseramento"/>
    <x v="1"/>
    <x v="0"/>
    <x v="0"/>
    <m/>
  </r>
  <r>
    <n v="15850"/>
    <x v="0"/>
    <x v="0"/>
    <x v="0"/>
    <x v="0"/>
    <x v="1"/>
    <x v="239"/>
    <x v="0"/>
    <x v="0"/>
    <s v="Tesseramento"/>
    <x v="1"/>
    <x v="4"/>
    <x v="0"/>
    <m/>
  </r>
  <r>
    <n v="56498"/>
    <x v="0"/>
    <x v="0"/>
    <x v="0"/>
    <x v="0"/>
    <x v="1"/>
    <x v="239"/>
    <x v="0"/>
    <x v="0"/>
    <s v="Tesseramento"/>
    <x v="1"/>
    <x v="3"/>
    <x v="0"/>
    <m/>
  </r>
  <r>
    <n v="15854"/>
    <x v="0"/>
    <x v="0"/>
    <x v="0"/>
    <x v="0"/>
    <x v="1"/>
    <x v="239"/>
    <x v="0"/>
    <x v="0"/>
    <s v="Tesseramento"/>
    <x v="1"/>
    <x v="4"/>
    <x v="0"/>
    <m/>
  </r>
  <r>
    <n v="54690"/>
    <x v="0"/>
    <x v="0"/>
    <x v="0"/>
    <x v="0"/>
    <x v="1"/>
    <x v="239"/>
    <x v="0"/>
    <x v="0"/>
    <s v="Tesseramento"/>
    <x v="1"/>
    <x v="0"/>
    <x v="0"/>
    <m/>
  </r>
  <r>
    <n v="20188"/>
    <x v="0"/>
    <x v="0"/>
    <x v="0"/>
    <x v="0"/>
    <x v="1"/>
    <x v="239"/>
    <x v="0"/>
    <x v="1"/>
    <s v="Tesseramento"/>
    <x v="1"/>
    <x v="3"/>
    <x v="0"/>
    <m/>
  </r>
  <r>
    <n v="15872"/>
    <x v="0"/>
    <x v="0"/>
    <x v="0"/>
    <x v="0"/>
    <x v="1"/>
    <x v="239"/>
    <x v="0"/>
    <x v="0"/>
    <s v="Tesseramento"/>
    <x v="1"/>
    <x v="4"/>
    <x v="0"/>
    <m/>
  </r>
  <r>
    <n v="90933"/>
    <x v="0"/>
    <x v="0"/>
    <x v="0"/>
    <x v="0"/>
    <x v="1"/>
    <x v="239"/>
    <x v="0"/>
    <x v="1"/>
    <s v="Tesseramento"/>
    <x v="1"/>
    <x v="0"/>
    <x v="0"/>
    <m/>
  </r>
  <r>
    <n v="140416"/>
    <x v="1"/>
    <x v="0"/>
    <x v="0"/>
    <x v="0"/>
    <x v="7"/>
    <x v="185"/>
    <x v="0"/>
    <x v="1"/>
    <s v="Tesseramento"/>
    <x v="1"/>
    <x v="2"/>
    <x v="0"/>
    <m/>
  </r>
  <r>
    <n v="15943"/>
    <x v="0"/>
    <x v="0"/>
    <x v="0"/>
    <x v="0"/>
    <x v="1"/>
    <x v="239"/>
    <x v="0"/>
    <x v="0"/>
    <s v="Tesseramento"/>
    <x v="1"/>
    <x v="4"/>
    <x v="0"/>
    <m/>
  </r>
  <r>
    <n v="53266"/>
    <x v="0"/>
    <x v="0"/>
    <x v="0"/>
    <x v="0"/>
    <x v="1"/>
    <x v="239"/>
    <x v="0"/>
    <x v="0"/>
    <s v="Tesseramento"/>
    <x v="1"/>
    <x v="4"/>
    <x v="0"/>
    <m/>
  </r>
  <r>
    <n v="171467"/>
    <x v="1"/>
    <x v="0"/>
    <x v="0"/>
    <x v="0"/>
    <x v="7"/>
    <x v="30"/>
    <x v="0"/>
    <x v="1"/>
    <s v="Tesseramento"/>
    <x v="1"/>
    <x v="7"/>
    <x v="0"/>
    <s v="BG"/>
  </r>
  <r>
    <n v="234887"/>
    <x v="0"/>
    <x v="0"/>
    <x v="1"/>
    <x v="1"/>
    <x v="7"/>
    <x v="175"/>
    <x v="0"/>
    <x v="0"/>
    <s v="Tesseramento"/>
    <x v="0"/>
    <x v="0"/>
    <x v="0"/>
    <m/>
  </r>
  <r>
    <n v="15944"/>
    <x v="0"/>
    <x v="0"/>
    <x v="0"/>
    <x v="0"/>
    <x v="1"/>
    <x v="239"/>
    <x v="0"/>
    <x v="0"/>
    <s v="Tesseramento"/>
    <x v="1"/>
    <x v="4"/>
    <x v="0"/>
    <m/>
  </r>
  <r>
    <n v="186914"/>
    <x v="0"/>
    <x v="0"/>
    <x v="0"/>
    <x v="0"/>
    <x v="1"/>
    <x v="239"/>
    <x v="0"/>
    <x v="0"/>
    <s v="Tesseramento"/>
    <x v="1"/>
    <x v="4"/>
    <x v="0"/>
    <m/>
  </r>
  <r>
    <n v="11316"/>
    <x v="0"/>
    <x v="0"/>
    <x v="0"/>
    <x v="0"/>
    <x v="1"/>
    <x v="239"/>
    <x v="0"/>
    <x v="0"/>
    <s v="Tesseramento"/>
    <x v="1"/>
    <x v="4"/>
    <x v="0"/>
    <m/>
  </r>
  <r>
    <n v="99061"/>
    <x v="0"/>
    <x v="0"/>
    <x v="0"/>
    <x v="0"/>
    <x v="1"/>
    <x v="239"/>
    <x v="0"/>
    <x v="0"/>
    <s v="Tesseramento"/>
    <x v="1"/>
    <x v="4"/>
    <x v="0"/>
    <m/>
  </r>
  <r>
    <n v="183776"/>
    <x v="0"/>
    <x v="0"/>
    <x v="0"/>
    <x v="0"/>
    <x v="1"/>
    <x v="239"/>
    <x v="0"/>
    <x v="0"/>
    <s v="Tesseramento"/>
    <x v="1"/>
    <x v="4"/>
    <x v="0"/>
    <m/>
  </r>
  <r>
    <n v="8157"/>
    <x v="0"/>
    <x v="0"/>
    <x v="0"/>
    <x v="0"/>
    <x v="1"/>
    <x v="239"/>
    <x v="0"/>
    <x v="0"/>
    <s v="Tesseramento"/>
    <x v="1"/>
    <x v="0"/>
    <x v="0"/>
    <m/>
  </r>
  <r>
    <n v="233392"/>
    <x v="1"/>
    <x v="0"/>
    <x v="0"/>
    <x v="3"/>
    <x v="1"/>
    <x v="239"/>
    <x v="0"/>
    <x v="1"/>
    <s v="Tesseramento"/>
    <x v="1"/>
    <x v="5"/>
    <x v="0"/>
    <m/>
  </r>
  <r>
    <n v="234287"/>
    <x v="0"/>
    <x v="0"/>
    <x v="1"/>
    <x v="1"/>
    <x v="4"/>
    <x v="119"/>
    <x v="0"/>
    <x v="0"/>
    <s v="Tesseramento"/>
    <x v="1"/>
    <x v="0"/>
    <x v="0"/>
    <m/>
  </r>
  <r>
    <n v="18582"/>
    <x v="0"/>
    <x v="0"/>
    <x v="0"/>
    <x v="0"/>
    <x v="7"/>
    <x v="51"/>
    <x v="0"/>
    <x v="0"/>
    <s v="Tesseramento"/>
    <x v="1"/>
    <x v="1"/>
    <x v="0"/>
    <m/>
  </r>
  <r>
    <n v="24444"/>
    <x v="0"/>
    <x v="0"/>
    <x v="0"/>
    <x v="0"/>
    <x v="7"/>
    <x v="51"/>
    <x v="0"/>
    <x v="0"/>
    <s v="Tesseramento"/>
    <x v="1"/>
    <x v="0"/>
    <x v="0"/>
    <m/>
  </r>
  <r>
    <n v="82506"/>
    <x v="0"/>
    <x v="0"/>
    <x v="0"/>
    <x v="1"/>
    <x v="7"/>
    <x v="51"/>
    <x v="0"/>
    <x v="1"/>
    <s v="Tesseramento"/>
    <x v="1"/>
    <x v="3"/>
    <x v="0"/>
    <m/>
  </r>
  <r>
    <n v="24189"/>
    <x v="0"/>
    <x v="0"/>
    <x v="0"/>
    <x v="0"/>
    <x v="7"/>
    <x v="51"/>
    <x v="0"/>
    <x v="0"/>
    <s v="Tesseramento"/>
    <x v="1"/>
    <x v="4"/>
    <x v="0"/>
    <m/>
  </r>
  <r>
    <n v="183146"/>
    <x v="0"/>
    <x v="0"/>
    <x v="0"/>
    <x v="0"/>
    <x v="11"/>
    <x v="280"/>
    <x v="0"/>
    <x v="0"/>
    <s v="Tesseramento"/>
    <x v="0"/>
    <x v="1"/>
    <x v="0"/>
    <m/>
  </r>
  <r>
    <n v="51912"/>
    <x v="0"/>
    <x v="0"/>
    <x v="0"/>
    <x v="2"/>
    <x v="7"/>
    <x v="51"/>
    <x v="0"/>
    <x v="0"/>
    <s v="Tesseramento"/>
    <x v="1"/>
    <x v="1"/>
    <x v="0"/>
    <m/>
  </r>
  <r>
    <n v="111170"/>
    <x v="0"/>
    <x v="0"/>
    <x v="0"/>
    <x v="1"/>
    <x v="7"/>
    <x v="51"/>
    <x v="0"/>
    <x v="1"/>
    <s v="Tesseramento"/>
    <x v="1"/>
    <x v="4"/>
    <x v="0"/>
    <m/>
  </r>
  <r>
    <n v="85064"/>
    <x v="0"/>
    <x v="0"/>
    <x v="0"/>
    <x v="0"/>
    <x v="7"/>
    <x v="51"/>
    <x v="0"/>
    <x v="0"/>
    <s v="Tesseramento"/>
    <x v="1"/>
    <x v="4"/>
    <x v="0"/>
    <m/>
  </r>
  <r>
    <n v="234349"/>
    <x v="1"/>
    <x v="0"/>
    <x v="1"/>
    <x v="1"/>
    <x v="1"/>
    <x v="1"/>
    <x v="0"/>
    <x v="1"/>
    <s v="Tesseramento"/>
    <x v="0"/>
    <x v="7"/>
    <x v="0"/>
    <m/>
  </r>
  <r>
    <n v="234293"/>
    <x v="0"/>
    <x v="0"/>
    <x v="1"/>
    <x v="0"/>
    <x v="17"/>
    <x v="167"/>
    <x v="0"/>
    <x v="0"/>
    <s v="Tesseramento"/>
    <x v="0"/>
    <x v="0"/>
    <x v="0"/>
    <m/>
  </r>
  <r>
    <n v="234305"/>
    <x v="0"/>
    <x v="0"/>
    <x v="1"/>
    <x v="3"/>
    <x v="11"/>
    <x v="142"/>
    <x v="0"/>
    <x v="0"/>
    <s v="Tesseramento"/>
    <x v="1"/>
    <x v="1"/>
    <x v="0"/>
    <m/>
  </r>
  <r>
    <n v="234292"/>
    <x v="0"/>
    <x v="0"/>
    <x v="1"/>
    <x v="3"/>
    <x v="17"/>
    <x v="167"/>
    <x v="0"/>
    <x v="0"/>
    <s v="Tesseramento"/>
    <x v="0"/>
    <x v="0"/>
    <x v="0"/>
    <m/>
  </r>
  <r>
    <n v="234332"/>
    <x v="0"/>
    <x v="0"/>
    <x v="1"/>
    <x v="2"/>
    <x v="17"/>
    <x v="167"/>
    <x v="0"/>
    <x v="0"/>
    <s v="Tesseramento"/>
    <x v="0"/>
    <x v="0"/>
    <x v="0"/>
    <m/>
  </r>
  <r>
    <n v="234272"/>
    <x v="0"/>
    <x v="0"/>
    <x v="1"/>
    <x v="0"/>
    <x v="1"/>
    <x v="20"/>
    <x v="0"/>
    <x v="0"/>
    <s v="Tesseramento"/>
    <x v="0"/>
    <x v="1"/>
    <x v="0"/>
    <m/>
  </r>
  <r>
    <n v="234294"/>
    <x v="0"/>
    <x v="0"/>
    <x v="1"/>
    <x v="0"/>
    <x v="17"/>
    <x v="167"/>
    <x v="0"/>
    <x v="0"/>
    <s v="Tesseramento"/>
    <x v="0"/>
    <x v="0"/>
    <x v="0"/>
    <m/>
  </r>
  <r>
    <n v="63064"/>
    <x v="0"/>
    <x v="0"/>
    <x v="0"/>
    <x v="0"/>
    <x v="14"/>
    <x v="43"/>
    <x v="0"/>
    <x v="0"/>
    <s v="Tesseramento"/>
    <x v="1"/>
    <x v="3"/>
    <x v="0"/>
    <m/>
  </r>
  <r>
    <n v="146785"/>
    <x v="0"/>
    <x v="0"/>
    <x v="0"/>
    <x v="0"/>
    <x v="4"/>
    <x v="40"/>
    <x v="0"/>
    <x v="0"/>
    <s v="Tesseramento"/>
    <x v="1"/>
    <x v="0"/>
    <x v="0"/>
    <m/>
  </r>
  <r>
    <n v="58057"/>
    <x v="0"/>
    <x v="0"/>
    <x v="0"/>
    <x v="0"/>
    <x v="8"/>
    <x v="92"/>
    <x v="0"/>
    <x v="0"/>
    <s v="Tesseramento"/>
    <x v="1"/>
    <x v="4"/>
    <x v="0"/>
    <m/>
  </r>
  <r>
    <n v="84290"/>
    <x v="0"/>
    <x v="0"/>
    <x v="0"/>
    <x v="0"/>
    <x v="11"/>
    <x v="174"/>
    <x v="0"/>
    <x v="0"/>
    <s v="Tesseramento"/>
    <x v="3"/>
    <x v="4"/>
    <x v="0"/>
    <m/>
  </r>
  <r>
    <n v="134624"/>
    <x v="0"/>
    <x v="0"/>
    <x v="0"/>
    <x v="0"/>
    <x v="12"/>
    <x v="254"/>
    <x v="0"/>
    <x v="0"/>
    <s v="Tesseramento"/>
    <x v="0"/>
    <x v="3"/>
    <x v="0"/>
    <m/>
  </r>
  <r>
    <n v="99926"/>
    <x v="0"/>
    <x v="0"/>
    <x v="0"/>
    <x v="0"/>
    <x v="8"/>
    <x v="13"/>
    <x v="0"/>
    <x v="0"/>
    <s v="Tesseramento"/>
    <x v="0"/>
    <x v="4"/>
    <x v="0"/>
    <m/>
  </r>
  <r>
    <n v="138119"/>
    <x v="0"/>
    <x v="0"/>
    <x v="0"/>
    <x v="0"/>
    <x v="7"/>
    <x v="51"/>
    <x v="0"/>
    <x v="0"/>
    <s v="Tesseramento"/>
    <x v="1"/>
    <x v="0"/>
    <x v="0"/>
    <m/>
  </r>
  <r>
    <n v="196221"/>
    <x v="0"/>
    <x v="0"/>
    <x v="0"/>
    <x v="0"/>
    <x v="1"/>
    <x v="20"/>
    <x v="0"/>
    <x v="0"/>
    <s v="Tesseramento"/>
    <x v="0"/>
    <x v="4"/>
    <x v="0"/>
    <m/>
  </r>
  <r>
    <n v="234496"/>
    <x v="0"/>
    <x v="0"/>
    <x v="1"/>
    <x v="1"/>
    <x v="4"/>
    <x v="40"/>
    <x v="0"/>
    <x v="0"/>
    <s v="Tesseramento"/>
    <x v="1"/>
    <x v="0"/>
    <x v="0"/>
    <m/>
  </r>
  <r>
    <n v="234350"/>
    <x v="0"/>
    <x v="0"/>
    <x v="1"/>
    <x v="0"/>
    <x v="1"/>
    <x v="1"/>
    <x v="0"/>
    <x v="0"/>
    <s v="Tesseramento"/>
    <x v="0"/>
    <x v="0"/>
    <x v="0"/>
    <m/>
  </r>
  <r>
    <n v="139427"/>
    <x v="0"/>
    <x v="0"/>
    <x v="0"/>
    <x v="1"/>
    <x v="7"/>
    <x v="241"/>
    <x v="0"/>
    <x v="0"/>
    <s v="Tesseramento"/>
    <x v="0"/>
    <x v="3"/>
    <x v="0"/>
    <m/>
  </r>
  <r>
    <n v="184987"/>
    <x v="0"/>
    <x v="0"/>
    <x v="0"/>
    <x v="0"/>
    <x v="7"/>
    <x v="241"/>
    <x v="0"/>
    <x v="0"/>
    <s v="Tesseramento"/>
    <x v="0"/>
    <x v="4"/>
    <x v="0"/>
    <m/>
  </r>
  <r>
    <n v="18909"/>
    <x v="0"/>
    <x v="0"/>
    <x v="0"/>
    <x v="0"/>
    <x v="4"/>
    <x v="88"/>
    <x v="0"/>
    <x v="0"/>
    <s v="Tesseramento"/>
    <x v="1"/>
    <x v="3"/>
    <x v="0"/>
    <m/>
  </r>
  <r>
    <n v="83124"/>
    <x v="0"/>
    <x v="0"/>
    <x v="0"/>
    <x v="0"/>
    <x v="7"/>
    <x v="241"/>
    <x v="0"/>
    <x v="1"/>
    <s v="Tesseramento"/>
    <x v="0"/>
    <x v="4"/>
    <x v="0"/>
    <m/>
  </r>
  <r>
    <n v="85095"/>
    <x v="0"/>
    <x v="0"/>
    <x v="0"/>
    <x v="0"/>
    <x v="7"/>
    <x v="241"/>
    <x v="0"/>
    <x v="1"/>
    <s v="Tesseramento"/>
    <x v="0"/>
    <x v="4"/>
    <x v="0"/>
    <m/>
  </r>
  <r>
    <n v="161327"/>
    <x v="0"/>
    <x v="1"/>
    <x v="0"/>
    <x v="2"/>
    <x v="7"/>
    <x v="241"/>
    <x v="0"/>
    <x v="0"/>
    <s v="Tesseramento"/>
    <x v="0"/>
    <x v="0"/>
    <x v="0"/>
    <m/>
  </r>
  <r>
    <n v="54760"/>
    <x v="0"/>
    <x v="0"/>
    <x v="0"/>
    <x v="0"/>
    <x v="7"/>
    <x v="241"/>
    <x v="0"/>
    <x v="0"/>
    <s v="Tesseramento"/>
    <x v="0"/>
    <x v="3"/>
    <x v="0"/>
    <m/>
  </r>
  <r>
    <n v="715"/>
    <x v="0"/>
    <x v="0"/>
    <x v="0"/>
    <x v="0"/>
    <x v="1"/>
    <x v="1"/>
    <x v="0"/>
    <x v="0"/>
    <s v="Tesseramento"/>
    <x v="0"/>
    <x v="3"/>
    <x v="0"/>
    <m/>
  </r>
  <r>
    <n v="170233"/>
    <x v="0"/>
    <x v="0"/>
    <x v="0"/>
    <x v="0"/>
    <x v="4"/>
    <x v="88"/>
    <x v="0"/>
    <x v="0"/>
    <s v="Tesseramento"/>
    <x v="1"/>
    <x v="3"/>
    <x v="0"/>
    <m/>
  </r>
  <r>
    <n v="170621"/>
    <x v="0"/>
    <x v="0"/>
    <x v="0"/>
    <x v="1"/>
    <x v="4"/>
    <x v="88"/>
    <x v="0"/>
    <x v="1"/>
    <s v="Tesseramento"/>
    <x v="1"/>
    <x v="4"/>
    <x v="0"/>
    <m/>
  </r>
  <r>
    <n v="232198"/>
    <x v="0"/>
    <x v="0"/>
    <x v="0"/>
    <x v="2"/>
    <x v="14"/>
    <x v="232"/>
    <x v="0"/>
    <x v="0"/>
    <s v="Tesseramento"/>
    <x v="0"/>
    <x v="0"/>
    <x v="0"/>
    <m/>
  </r>
  <r>
    <n v="31700"/>
    <x v="0"/>
    <x v="0"/>
    <x v="0"/>
    <x v="0"/>
    <x v="7"/>
    <x v="109"/>
    <x v="0"/>
    <x v="0"/>
    <s v="Tesseramento"/>
    <x v="1"/>
    <x v="3"/>
    <x v="0"/>
    <m/>
  </r>
  <r>
    <n v="31661"/>
    <x v="0"/>
    <x v="0"/>
    <x v="0"/>
    <x v="0"/>
    <x v="7"/>
    <x v="109"/>
    <x v="0"/>
    <x v="0"/>
    <s v="Tesseramento"/>
    <x v="1"/>
    <x v="3"/>
    <x v="0"/>
    <m/>
  </r>
  <r>
    <n v="69954"/>
    <x v="0"/>
    <x v="0"/>
    <x v="0"/>
    <x v="1"/>
    <x v="7"/>
    <x v="109"/>
    <x v="0"/>
    <x v="1"/>
    <s v="Tesseramento"/>
    <x v="1"/>
    <x v="1"/>
    <x v="0"/>
    <m/>
  </r>
  <r>
    <n v="86282"/>
    <x v="0"/>
    <x v="0"/>
    <x v="0"/>
    <x v="0"/>
    <x v="7"/>
    <x v="109"/>
    <x v="0"/>
    <x v="0"/>
    <s v="Tesseramento"/>
    <x v="1"/>
    <x v="3"/>
    <x v="0"/>
    <m/>
  </r>
  <r>
    <n v="44475"/>
    <x v="0"/>
    <x v="0"/>
    <x v="0"/>
    <x v="0"/>
    <x v="7"/>
    <x v="109"/>
    <x v="0"/>
    <x v="1"/>
    <s v="Tesseramento"/>
    <x v="1"/>
    <x v="4"/>
    <x v="0"/>
    <m/>
  </r>
  <r>
    <n v="31589"/>
    <x v="0"/>
    <x v="0"/>
    <x v="0"/>
    <x v="0"/>
    <x v="7"/>
    <x v="109"/>
    <x v="0"/>
    <x v="0"/>
    <s v="Tesseramento"/>
    <x v="1"/>
    <x v="3"/>
    <x v="0"/>
    <m/>
  </r>
  <r>
    <n v="57924"/>
    <x v="0"/>
    <x v="0"/>
    <x v="0"/>
    <x v="0"/>
    <x v="7"/>
    <x v="109"/>
    <x v="0"/>
    <x v="0"/>
    <s v="Tesseramento"/>
    <x v="1"/>
    <x v="0"/>
    <x v="0"/>
    <m/>
  </r>
  <r>
    <n v="176265"/>
    <x v="1"/>
    <x v="0"/>
    <x v="0"/>
    <x v="0"/>
    <x v="7"/>
    <x v="109"/>
    <x v="0"/>
    <x v="1"/>
    <s v="Tesseramento"/>
    <x v="1"/>
    <x v="7"/>
    <x v="0"/>
    <m/>
  </r>
  <r>
    <n v="210633"/>
    <x v="0"/>
    <x v="0"/>
    <x v="0"/>
    <x v="0"/>
    <x v="7"/>
    <x v="109"/>
    <x v="0"/>
    <x v="0"/>
    <s v="Tesseramento"/>
    <x v="1"/>
    <x v="3"/>
    <x v="0"/>
    <m/>
  </r>
  <r>
    <n v="224076"/>
    <x v="1"/>
    <x v="1"/>
    <x v="0"/>
    <x v="0"/>
    <x v="7"/>
    <x v="109"/>
    <x v="0"/>
    <x v="0"/>
    <s v="Tesseramento"/>
    <x v="1"/>
    <x v="2"/>
    <x v="0"/>
    <m/>
  </r>
  <r>
    <n v="175543"/>
    <x v="0"/>
    <x v="0"/>
    <x v="0"/>
    <x v="0"/>
    <x v="7"/>
    <x v="109"/>
    <x v="0"/>
    <x v="0"/>
    <s v="Tesseramento"/>
    <x v="1"/>
    <x v="3"/>
    <x v="0"/>
    <m/>
  </r>
  <r>
    <n v="144713"/>
    <x v="0"/>
    <x v="0"/>
    <x v="0"/>
    <x v="0"/>
    <x v="7"/>
    <x v="109"/>
    <x v="0"/>
    <x v="0"/>
    <s v="Tesseramento"/>
    <x v="1"/>
    <x v="0"/>
    <x v="0"/>
    <m/>
  </r>
  <r>
    <n v="171018"/>
    <x v="0"/>
    <x v="1"/>
    <x v="0"/>
    <x v="4"/>
    <x v="12"/>
    <x v="254"/>
    <x v="0"/>
    <x v="1"/>
    <s v="Tesseramento"/>
    <x v="0"/>
    <x v="4"/>
    <x v="0"/>
    <m/>
  </r>
  <r>
    <n v="179825"/>
    <x v="0"/>
    <x v="0"/>
    <x v="0"/>
    <x v="0"/>
    <x v="0"/>
    <x v="361"/>
    <x v="0"/>
    <x v="0"/>
    <s v="Tesseramento"/>
    <x v="0"/>
    <x v="1"/>
    <x v="0"/>
    <m/>
  </r>
  <r>
    <n v="174852"/>
    <x v="0"/>
    <x v="0"/>
    <x v="0"/>
    <x v="4"/>
    <x v="0"/>
    <x v="361"/>
    <x v="0"/>
    <x v="0"/>
    <s v="Tesseramento"/>
    <x v="0"/>
    <x v="0"/>
    <x v="0"/>
    <m/>
  </r>
  <r>
    <n v="9373"/>
    <x v="0"/>
    <x v="0"/>
    <x v="0"/>
    <x v="0"/>
    <x v="0"/>
    <x v="361"/>
    <x v="0"/>
    <x v="0"/>
    <s v="Tesseramento"/>
    <x v="0"/>
    <x v="0"/>
    <x v="0"/>
    <m/>
  </r>
  <r>
    <n v="226149"/>
    <x v="0"/>
    <x v="0"/>
    <x v="0"/>
    <x v="0"/>
    <x v="0"/>
    <x v="361"/>
    <x v="0"/>
    <x v="0"/>
    <s v="Tesseramento"/>
    <x v="0"/>
    <x v="4"/>
    <x v="0"/>
    <m/>
  </r>
  <r>
    <n v="207245"/>
    <x v="0"/>
    <x v="1"/>
    <x v="0"/>
    <x v="0"/>
    <x v="0"/>
    <x v="361"/>
    <x v="0"/>
    <x v="0"/>
    <s v="Tesseramento"/>
    <x v="0"/>
    <x v="1"/>
    <x v="0"/>
    <m/>
  </r>
  <r>
    <n v="115181"/>
    <x v="0"/>
    <x v="0"/>
    <x v="0"/>
    <x v="0"/>
    <x v="0"/>
    <x v="361"/>
    <x v="0"/>
    <x v="0"/>
    <s v="Tesseramento"/>
    <x v="0"/>
    <x v="0"/>
    <x v="0"/>
    <m/>
  </r>
  <r>
    <n v="67495"/>
    <x v="0"/>
    <x v="0"/>
    <x v="0"/>
    <x v="0"/>
    <x v="0"/>
    <x v="361"/>
    <x v="0"/>
    <x v="0"/>
    <s v="Tesseramento"/>
    <x v="0"/>
    <x v="0"/>
    <x v="0"/>
    <m/>
  </r>
  <r>
    <n v="215077"/>
    <x v="0"/>
    <x v="0"/>
    <x v="0"/>
    <x v="0"/>
    <x v="0"/>
    <x v="361"/>
    <x v="0"/>
    <x v="0"/>
    <s v="Tesseramento"/>
    <x v="0"/>
    <x v="0"/>
    <x v="0"/>
    <m/>
  </r>
  <r>
    <n v="98685"/>
    <x v="0"/>
    <x v="0"/>
    <x v="0"/>
    <x v="0"/>
    <x v="1"/>
    <x v="193"/>
    <x v="0"/>
    <x v="0"/>
    <s v="Tesseramento"/>
    <x v="1"/>
    <x v="1"/>
    <x v="0"/>
    <m/>
  </r>
  <r>
    <n v="224238"/>
    <x v="0"/>
    <x v="0"/>
    <x v="0"/>
    <x v="0"/>
    <x v="12"/>
    <x v="148"/>
    <x v="0"/>
    <x v="0"/>
    <s v="Tesseramento"/>
    <x v="1"/>
    <x v="0"/>
    <x v="0"/>
    <m/>
  </r>
  <r>
    <n v="111779"/>
    <x v="0"/>
    <x v="0"/>
    <x v="0"/>
    <x v="0"/>
    <x v="1"/>
    <x v="26"/>
    <x v="0"/>
    <x v="0"/>
    <s v="Tesseramento"/>
    <x v="1"/>
    <x v="1"/>
    <x v="0"/>
    <m/>
  </r>
  <r>
    <n v="179435"/>
    <x v="0"/>
    <x v="0"/>
    <x v="0"/>
    <x v="1"/>
    <x v="1"/>
    <x v="26"/>
    <x v="0"/>
    <x v="0"/>
    <s v="Tesseramento"/>
    <x v="1"/>
    <x v="4"/>
    <x v="0"/>
    <m/>
  </r>
  <r>
    <n v="72295"/>
    <x v="0"/>
    <x v="0"/>
    <x v="0"/>
    <x v="0"/>
    <x v="1"/>
    <x v="26"/>
    <x v="0"/>
    <x v="1"/>
    <s v="Tesseramento"/>
    <x v="1"/>
    <x v="4"/>
    <x v="0"/>
    <m/>
  </r>
  <r>
    <n v="67946"/>
    <x v="0"/>
    <x v="0"/>
    <x v="0"/>
    <x v="0"/>
    <x v="1"/>
    <x v="26"/>
    <x v="0"/>
    <x v="1"/>
    <s v="Tesseramento"/>
    <x v="1"/>
    <x v="4"/>
    <x v="0"/>
    <m/>
  </r>
  <r>
    <n v="54988"/>
    <x v="0"/>
    <x v="0"/>
    <x v="0"/>
    <x v="0"/>
    <x v="1"/>
    <x v="26"/>
    <x v="0"/>
    <x v="1"/>
    <s v="Tesseramento"/>
    <x v="1"/>
    <x v="0"/>
    <x v="0"/>
    <m/>
  </r>
  <r>
    <n v="142135"/>
    <x v="0"/>
    <x v="0"/>
    <x v="0"/>
    <x v="0"/>
    <x v="4"/>
    <x v="166"/>
    <x v="0"/>
    <x v="0"/>
    <s v="Tesseramento"/>
    <x v="1"/>
    <x v="4"/>
    <x v="0"/>
    <m/>
  </r>
  <r>
    <n v="116722"/>
    <x v="0"/>
    <x v="0"/>
    <x v="0"/>
    <x v="0"/>
    <x v="4"/>
    <x v="166"/>
    <x v="0"/>
    <x v="0"/>
    <s v="Tesseramento"/>
    <x v="1"/>
    <x v="4"/>
    <x v="0"/>
    <m/>
  </r>
  <r>
    <n v="229173"/>
    <x v="0"/>
    <x v="1"/>
    <x v="0"/>
    <x v="1"/>
    <x v="4"/>
    <x v="166"/>
    <x v="0"/>
    <x v="0"/>
    <s v="Tesseramento"/>
    <x v="1"/>
    <x v="3"/>
    <x v="0"/>
    <m/>
  </r>
  <r>
    <n v="71728"/>
    <x v="0"/>
    <x v="0"/>
    <x v="0"/>
    <x v="0"/>
    <x v="7"/>
    <x v="44"/>
    <x v="0"/>
    <x v="0"/>
    <s v="Tesseramento"/>
    <x v="1"/>
    <x v="3"/>
    <x v="0"/>
    <m/>
  </r>
  <r>
    <n v="183373"/>
    <x v="0"/>
    <x v="0"/>
    <x v="0"/>
    <x v="0"/>
    <x v="7"/>
    <x v="44"/>
    <x v="0"/>
    <x v="0"/>
    <s v="Tesseramento"/>
    <x v="1"/>
    <x v="1"/>
    <x v="0"/>
    <m/>
  </r>
  <r>
    <n v="234376"/>
    <x v="0"/>
    <x v="0"/>
    <x v="1"/>
    <x v="0"/>
    <x v="7"/>
    <x v="259"/>
    <x v="0"/>
    <x v="0"/>
    <s v="Tesseramento"/>
    <x v="0"/>
    <x v="0"/>
    <x v="0"/>
    <m/>
  </r>
  <r>
    <n v="149459"/>
    <x v="0"/>
    <x v="0"/>
    <x v="0"/>
    <x v="0"/>
    <x v="7"/>
    <x v="259"/>
    <x v="0"/>
    <x v="1"/>
    <s v="Tesseramento"/>
    <x v="0"/>
    <x v="4"/>
    <x v="0"/>
    <m/>
  </r>
  <r>
    <n v="64168"/>
    <x v="0"/>
    <x v="0"/>
    <x v="0"/>
    <x v="0"/>
    <x v="1"/>
    <x v="73"/>
    <x v="0"/>
    <x v="0"/>
    <s v="Tesseramento"/>
    <x v="1"/>
    <x v="4"/>
    <x v="0"/>
    <m/>
  </r>
  <r>
    <n v="201034"/>
    <x v="0"/>
    <x v="0"/>
    <x v="0"/>
    <x v="1"/>
    <x v="15"/>
    <x v="57"/>
    <x v="0"/>
    <x v="1"/>
    <s v="Tesseramento"/>
    <x v="1"/>
    <x v="0"/>
    <x v="0"/>
    <m/>
  </r>
  <r>
    <n v="20623"/>
    <x v="0"/>
    <x v="0"/>
    <x v="0"/>
    <x v="0"/>
    <x v="15"/>
    <x v="57"/>
    <x v="0"/>
    <x v="0"/>
    <s v="Tesseramento"/>
    <x v="1"/>
    <x v="3"/>
    <x v="0"/>
    <m/>
  </r>
  <r>
    <n v="215617"/>
    <x v="0"/>
    <x v="0"/>
    <x v="0"/>
    <x v="0"/>
    <x v="1"/>
    <x v="73"/>
    <x v="0"/>
    <x v="1"/>
    <s v="Tesseramento"/>
    <x v="1"/>
    <x v="4"/>
    <x v="0"/>
    <m/>
  </r>
  <r>
    <n v="202826"/>
    <x v="0"/>
    <x v="0"/>
    <x v="0"/>
    <x v="0"/>
    <x v="1"/>
    <x v="73"/>
    <x v="0"/>
    <x v="0"/>
    <s v="Tesseramento"/>
    <x v="1"/>
    <x v="0"/>
    <x v="0"/>
    <m/>
  </r>
  <r>
    <n v="165219"/>
    <x v="0"/>
    <x v="0"/>
    <x v="0"/>
    <x v="0"/>
    <x v="1"/>
    <x v="73"/>
    <x v="0"/>
    <x v="0"/>
    <s v="Tesseramento"/>
    <x v="1"/>
    <x v="0"/>
    <x v="0"/>
    <m/>
  </r>
  <r>
    <n v="234375"/>
    <x v="0"/>
    <x v="0"/>
    <x v="1"/>
    <x v="0"/>
    <x v="7"/>
    <x v="259"/>
    <x v="0"/>
    <x v="0"/>
    <s v="Tesseramento"/>
    <x v="0"/>
    <x v="0"/>
    <x v="0"/>
    <m/>
  </r>
  <r>
    <n v="87530"/>
    <x v="0"/>
    <x v="0"/>
    <x v="0"/>
    <x v="0"/>
    <x v="7"/>
    <x v="241"/>
    <x v="0"/>
    <x v="0"/>
    <s v="Tesseramento"/>
    <x v="0"/>
    <x v="0"/>
    <x v="0"/>
    <m/>
  </r>
  <r>
    <n v="140756"/>
    <x v="0"/>
    <x v="0"/>
    <x v="0"/>
    <x v="0"/>
    <x v="7"/>
    <x v="241"/>
    <x v="0"/>
    <x v="0"/>
    <s v="Tesseramento"/>
    <x v="0"/>
    <x v="0"/>
    <x v="0"/>
    <m/>
  </r>
  <r>
    <n v="51287"/>
    <x v="0"/>
    <x v="0"/>
    <x v="0"/>
    <x v="0"/>
    <x v="7"/>
    <x v="241"/>
    <x v="0"/>
    <x v="0"/>
    <s v="Tesseramento"/>
    <x v="0"/>
    <x v="0"/>
    <x v="0"/>
    <m/>
  </r>
  <r>
    <n v="234331"/>
    <x v="0"/>
    <x v="0"/>
    <x v="1"/>
    <x v="2"/>
    <x v="4"/>
    <x v="236"/>
    <x v="0"/>
    <x v="1"/>
    <s v="Tesseramento"/>
    <x v="1"/>
    <x v="0"/>
    <x v="0"/>
    <m/>
  </r>
  <r>
    <n v="4609"/>
    <x v="0"/>
    <x v="0"/>
    <x v="0"/>
    <x v="0"/>
    <x v="7"/>
    <x v="241"/>
    <x v="0"/>
    <x v="1"/>
    <s v="Tesseramento"/>
    <x v="0"/>
    <x v="3"/>
    <x v="0"/>
    <m/>
  </r>
  <r>
    <n v="32431"/>
    <x v="0"/>
    <x v="0"/>
    <x v="0"/>
    <x v="0"/>
    <x v="1"/>
    <x v="73"/>
    <x v="0"/>
    <x v="1"/>
    <s v="Tesseramento"/>
    <x v="1"/>
    <x v="4"/>
    <x v="0"/>
    <m/>
  </r>
  <r>
    <n v="115304"/>
    <x v="0"/>
    <x v="0"/>
    <x v="0"/>
    <x v="0"/>
    <x v="7"/>
    <x v="241"/>
    <x v="0"/>
    <x v="0"/>
    <s v="Tesseramento"/>
    <x v="0"/>
    <x v="3"/>
    <x v="0"/>
    <m/>
  </r>
  <r>
    <n v="205979"/>
    <x v="0"/>
    <x v="0"/>
    <x v="0"/>
    <x v="0"/>
    <x v="1"/>
    <x v="73"/>
    <x v="0"/>
    <x v="0"/>
    <s v="Tesseramento"/>
    <x v="1"/>
    <x v="0"/>
    <x v="0"/>
    <m/>
  </r>
  <r>
    <n v="192001"/>
    <x v="0"/>
    <x v="0"/>
    <x v="0"/>
    <x v="0"/>
    <x v="1"/>
    <x v="73"/>
    <x v="0"/>
    <x v="0"/>
    <s v="Tesseramento"/>
    <x v="1"/>
    <x v="0"/>
    <x v="0"/>
    <m/>
  </r>
  <r>
    <n v="71386"/>
    <x v="0"/>
    <x v="0"/>
    <x v="0"/>
    <x v="0"/>
    <x v="1"/>
    <x v="73"/>
    <x v="0"/>
    <x v="0"/>
    <s v="Tesseramento"/>
    <x v="1"/>
    <x v="4"/>
    <x v="0"/>
    <m/>
  </r>
  <r>
    <n v="143915"/>
    <x v="0"/>
    <x v="0"/>
    <x v="0"/>
    <x v="0"/>
    <x v="1"/>
    <x v="73"/>
    <x v="0"/>
    <x v="0"/>
    <s v="Tesseramento"/>
    <x v="1"/>
    <x v="0"/>
    <x v="0"/>
    <m/>
  </r>
  <r>
    <n v="96005"/>
    <x v="0"/>
    <x v="0"/>
    <x v="0"/>
    <x v="0"/>
    <x v="7"/>
    <x v="241"/>
    <x v="0"/>
    <x v="0"/>
    <s v="Tesseramento"/>
    <x v="0"/>
    <x v="0"/>
    <x v="0"/>
    <m/>
  </r>
  <r>
    <n v="119182"/>
    <x v="0"/>
    <x v="0"/>
    <x v="0"/>
    <x v="1"/>
    <x v="7"/>
    <x v="241"/>
    <x v="0"/>
    <x v="0"/>
    <s v="Tesseramento"/>
    <x v="0"/>
    <x v="3"/>
    <x v="0"/>
    <m/>
  </r>
  <r>
    <n v="130695"/>
    <x v="0"/>
    <x v="0"/>
    <x v="0"/>
    <x v="0"/>
    <x v="7"/>
    <x v="241"/>
    <x v="0"/>
    <x v="0"/>
    <s v="Tesseramento"/>
    <x v="0"/>
    <x v="0"/>
    <x v="0"/>
    <m/>
  </r>
  <r>
    <n v="141567"/>
    <x v="0"/>
    <x v="0"/>
    <x v="0"/>
    <x v="0"/>
    <x v="1"/>
    <x v="73"/>
    <x v="0"/>
    <x v="0"/>
    <s v="Tesseramento"/>
    <x v="1"/>
    <x v="0"/>
    <x v="0"/>
    <m/>
  </r>
  <r>
    <n v="71400"/>
    <x v="0"/>
    <x v="0"/>
    <x v="0"/>
    <x v="0"/>
    <x v="7"/>
    <x v="241"/>
    <x v="0"/>
    <x v="1"/>
    <s v="Tesseramento"/>
    <x v="0"/>
    <x v="0"/>
    <x v="0"/>
    <m/>
  </r>
  <r>
    <n v="132012"/>
    <x v="0"/>
    <x v="0"/>
    <x v="0"/>
    <x v="0"/>
    <x v="4"/>
    <x v="236"/>
    <x v="0"/>
    <x v="0"/>
    <s v="Tesseramento"/>
    <x v="1"/>
    <x v="3"/>
    <x v="0"/>
    <m/>
  </r>
  <r>
    <n v="63884"/>
    <x v="0"/>
    <x v="0"/>
    <x v="0"/>
    <x v="0"/>
    <x v="4"/>
    <x v="236"/>
    <x v="0"/>
    <x v="0"/>
    <s v="Tesseramento"/>
    <x v="1"/>
    <x v="0"/>
    <x v="0"/>
    <m/>
  </r>
  <r>
    <n v="227603"/>
    <x v="0"/>
    <x v="0"/>
    <x v="0"/>
    <x v="1"/>
    <x v="4"/>
    <x v="236"/>
    <x v="0"/>
    <x v="0"/>
    <s v="Tesseramento"/>
    <x v="1"/>
    <x v="1"/>
    <x v="0"/>
    <m/>
  </r>
  <r>
    <n v="141054"/>
    <x v="0"/>
    <x v="0"/>
    <x v="0"/>
    <x v="0"/>
    <x v="4"/>
    <x v="236"/>
    <x v="0"/>
    <x v="0"/>
    <s v="Tesseramento"/>
    <x v="1"/>
    <x v="4"/>
    <x v="0"/>
    <m/>
  </r>
  <r>
    <n v="141056"/>
    <x v="0"/>
    <x v="0"/>
    <x v="0"/>
    <x v="0"/>
    <x v="4"/>
    <x v="236"/>
    <x v="0"/>
    <x v="1"/>
    <s v="Tesseramento"/>
    <x v="1"/>
    <x v="4"/>
    <x v="0"/>
    <m/>
  </r>
  <r>
    <n v="204916"/>
    <x v="0"/>
    <x v="0"/>
    <x v="0"/>
    <x v="2"/>
    <x v="4"/>
    <x v="236"/>
    <x v="0"/>
    <x v="0"/>
    <s v="Tesseramento"/>
    <x v="1"/>
    <x v="4"/>
    <x v="0"/>
    <m/>
  </r>
  <r>
    <n v="189847"/>
    <x v="0"/>
    <x v="0"/>
    <x v="0"/>
    <x v="0"/>
    <x v="4"/>
    <x v="236"/>
    <x v="0"/>
    <x v="0"/>
    <s v="Tesseramento"/>
    <x v="1"/>
    <x v="0"/>
    <x v="0"/>
    <m/>
  </r>
  <r>
    <n v="59372"/>
    <x v="0"/>
    <x v="0"/>
    <x v="0"/>
    <x v="0"/>
    <x v="4"/>
    <x v="236"/>
    <x v="0"/>
    <x v="0"/>
    <s v="Tesseramento"/>
    <x v="1"/>
    <x v="4"/>
    <x v="0"/>
    <m/>
  </r>
  <r>
    <n v="170023"/>
    <x v="0"/>
    <x v="0"/>
    <x v="0"/>
    <x v="2"/>
    <x v="4"/>
    <x v="236"/>
    <x v="0"/>
    <x v="1"/>
    <s v="Tesseramento"/>
    <x v="1"/>
    <x v="0"/>
    <x v="0"/>
    <m/>
  </r>
  <r>
    <n v="10618"/>
    <x v="0"/>
    <x v="0"/>
    <x v="0"/>
    <x v="0"/>
    <x v="4"/>
    <x v="236"/>
    <x v="0"/>
    <x v="0"/>
    <s v="Tesseramento"/>
    <x v="1"/>
    <x v="3"/>
    <x v="0"/>
    <m/>
  </r>
  <r>
    <n v="213268"/>
    <x v="0"/>
    <x v="0"/>
    <x v="0"/>
    <x v="2"/>
    <x v="4"/>
    <x v="236"/>
    <x v="0"/>
    <x v="0"/>
    <s v="Tesseramento"/>
    <x v="1"/>
    <x v="4"/>
    <x v="0"/>
    <m/>
  </r>
  <r>
    <n v="102694"/>
    <x v="0"/>
    <x v="0"/>
    <x v="0"/>
    <x v="0"/>
    <x v="4"/>
    <x v="236"/>
    <x v="0"/>
    <x v="0"/>
    <s v="Tesseramento"/>
    <x v="1"/>
    <x v="4"/>
    <x v="0"/>
    <m/>
  </r>
  <r>
    <n v="159962"/>
    <x v="0"/>
    <x v="0"/>
    <x v="0"/>
    <x v="2"/>
    <x v="4"/>
    <x v="236"/>
    <x v="0"/>
    <x v="1"/>
    <s v="Tesseramento"/>
    <x v="1"/>
    <x v="4"/>
    <x v="0"/>
    <m/>
  </r>
  <r>
    <n v="60491"/>
    <x v="0"/>
    <x v="0"/>
    <x v="0"/>
    <x v="0"/>
    <x v="4"/>
    <x v="236"/>
    <x v="0"/>
    <x v="1"/>
    <s v="Tesseramento"/>
    <x v="1"/>
    <x v="4"/>
    <x v="0"/>
    <m/>
  </r>
  <r>
    <n v="60993"/>
    <x v="0"/>
    <x v="0"/>
    <x v="0"/>
    <x v="0"/>
    <x v="4"/>
    <x v="236"/>
    <x v="0"/>
    <x v="0"/>
    <s v="Tesseramento"/>
    <x v="1"/>
    <x v="1"/>
    <x v="0"/>
    <m/>
  </r>
  <r>
    <n v="217190"/>
    <x v="1"/>
    <x v="0"/>
    <x v="0"/>
    <x v="0"/>
    <x v="4"/>
    <x v="236"/>
    <x v="0"/>
    <x v="0"/>
    <s v="Tesseramento"/>
    <x v="1"/>
    <x v="7"/>
    <x v="0"/>
    <m/>
  </r>
  <r>
    <n v="179038"/>
    <x v="0"/>
    <x v="0"/>
    <x v="0"/>
    <x v="0"/>
    <x v="1"/>
    <x v="73"/>
    <x v="0"/>
    <x v="0"/>
    <s v="Tesseramento"/>
    <x v="1"/>
    <x v="0"/>
    <x v="0"/>
    <m/>
  </r>
  <r>
    <n v="6885"/>
    <x v="0"/>
    <x v="0"/>
    <x v="0"/>
    <x v="0"/>
    <x v="7"/>
    <x v="241"/>
    <x v="0"/>
    <x v="1"/>
    <s v="Tesseramento"/>
    <x v="0"/>
    <x v="3"/>
    <x v="0"/>
    <m/>
  </r>
  <r>
    <n v="32459"/>
    <x v="0"/>
    <x v="0"/>
    <x v="0"/>
    <x v="0"/>
    <x v="1"/>
    <x v="73"/>
    <x v="0"/>
    <x v="0"/>
    <s v="Tesseramento"/>
    <x v="1"/>
    <x v="4"/>
    <x v="0"/>
    <m/>
  </r>
  <r>
    <n v="130038"/>
    <x v="0"/>
    <x v="0"/>
    <x v="0"/>
    <x v="0"/>
    <x v="1"/>
    <x v="73"/>
    <x v="0"/>
    <x v="1"/>
    <s v="Tesseramento"/>
    <x v="1"/>
    <x v="3"/>
    <x v="0"/>
    <m/>
  </r>
  <r>
    <n v="166278"/>
    <x v="0"/>
    <x v="0"/>
    <x v="0"/>
    <x v="0"/>
    <x v="1"/>
    <x v="73"/>
    <x v="0"/>
    <x v="0"/>
    <s v="Tesseramento"/>
    <x v="1"/>
    <x v="0"/>
    <x v="0"/>
    <m/>
  </r>
  <r>
    <n v="162099"/>
    <x v="0"/>
    <x v="0"/>
    <x v="0"/>
    <x v="0"/>
    <x v="1"/>
    <x v="73"/>
    <x v="0"/>
    <x v="0"/>
    <s v="Tesseramento"/>
    <x v="1"/>
    <x v="0"/>
    <x v="0"/>
    <m/>
  </r>
  <r>
    <n v="89203"/>
    <x v="0"/>
    <x v="0"/>
    <x v="0"/>
    <x v="0"/>
    <x v="1"/>
    <x v="73"/>
    <x v="0"/>
    <x v="0"/>
    <s v="Tesseramento"/>
    <x v="1"/>
    <x v="4"/>
    <x v="0"/>
    <m/>
  </r>
  <r>
    <n v="86311"/>
    <x v="0"/>
    <x v="0"/>
    <x v="0"/>
    <x v="0"/>
    <x v="4"/>
    <x v="166"/>
    <x v="0"/>
    <x v="0"/>
    <s v="Tesseramento"/>
    <x v="1"/>
    <x v="4"/>
    <x v="0"/>
    <m/>
  </r>
  <r>
    <n v="54902"/>
    <x v="0"/>
    <x v="0"/>
    <x v="0"/>
    <x v="0"/>
    <x v="1"/>
    <x v="73"/>
    <x v="0"/>
    <x v="1"/>
    <s v="Tesseramento"/>
    <x v="1"/>
    <x v="4"/>
    <x v="0"/>
    <m/>
  </r>
  <r>
    <n v="32467"/>
    <x v="0"/>
    <x v="0"/>
    <x v="0"/>
    <x v="0"/>
    <x v="1"/>
    <x v="73"/>
    <x v="0"/>
    <x v="0"/>
    <s v="Tesseramento"/>
    <x v="1"/>
    <x v="4"/>
    <x v="0"/>
    <m/>
  </r>
  <r>
    <n v="234599"/>
    <x v="0"/>
    <x v="0"/>
    <x v="1"/>
    <x v="1"/>
    <x v="7"/>
    <x v="241"/>
    <x v="0"/>
    <x v="0"/>
    <s v="Tesseramento"/>
    <x v="0"/>
    <x v="0"/>
    <x v="0"/>
    <m/>
  </r>
  <r>
    <n v="191000"/>
    <x v="0"/>
    <x v="0"/>
    <x v="0"/>
    <x v="0"/>
    <x v="1"/>
    <x v="73"/>
    <x v="0"/>
    <x v="0"/>
    <s v="Tesseramento"/>
    <x v="1"/>
    <x v="0"/>
    <x v="0"/>
    <m/>
  </r>
  <r>
    <n v="206126"/>
    <x v="0"/>
    <x v="0"/>
    <x v="0"/>
    <x v="1"/>
    <x v="12"/>
    <x v="323"/>
    <x v="0"/>
    <x v="1"/>
    <s v="Tesseramento"/>
    <x v="1"/>
    <x v="3"/>
    <x v="0"/>
    <m/>
  </r>
  <r>
    <n v="114"/>
    <x v="0"/>
    <x v="0"/>
    <x v="0"/>
    <x v="0"/>
    <x v="12"/>
    <x v="323"/>
    <x v="0"/>
    <x v="0"/>
    <s v="Tesseramento"/>
    <x v="1"/>
    <x v="3"/>
    <x v="0"/>
    <m/>
  </r>
  <r>
    <n v="104623"/>
    <x v="0"/>
    <x v="0"/>
    <x v="0"/>
    <x v="0"/>
    <x v="12"/>
    <x v="323"/>
    <x v="0"/>
    <x v="0"/>
    <s v="Tesseramento"/>
    <x v="1"/>
    <x v="4"/>
    <x v="0"/>
    <m/>
  </r>
  <r>
    <n v="80038"/>
    <x v="0"/>
    <x v="0"/>
    <x v="0"/>
    <x v="0"/>
    <x v="12"/>
    <x v="323"/>
    <x v="0"/>
    <x v="1"/>
    <s v="Tesseramento"/>
    <x v="1"/>
    <x v="4"/>
    <x v="0"/>
    <m/>
  </r>
  <r>
    <n v="392"/>
    <x v="0"/>
    <x v="0"/>
    <x v="0"/>
    <x v="0"/>
    <x v="12"/>
    <x v="323"/>
    <x v="0"/>
    <x v="1"/>
    <s v="Tesseramento"/>
    <x v="1"/>
    <x v="4"/>
    <x v="0"/>
    <m/>
  </r>
  <r>
    <n v="20326"/>
    <x v="0"/>
    <x v="0"/>
    <x v="0"/>
    <x v="0"/>
    <x v="12"/>
    <x v="323"/>
    <x v="0"/>
    <x v="1"/>
    <s v="Tesseramento"/>
    <x v="1"/>
    <x v="4"/>
    <x v="0"/>
    <m/>
  </r>
  <r>
    <n v="162"/>
    <x v="0"/>
    <x v="0"/>
    <x v="0"/>
    <x v="0"/>
    <x v="12"/>
    <x v="323"/>
    <x v="0"/>
    <x v="0"/>
    <s v="Tesseramento"/>
    <x v="1"/>
    <x v="4"/>
    <x v="0"/>
    <m/>
  </r>
  <r>
    <n v="168"/>
    <x v="0"/>
    <x v="0"/>
    <x v="0"/>
    <x v="0"/>
    <x v="12"/>
    <x v="323"/>
    <x v="0"/>
    <x v="0"/>
    <s v="Tesseramento"/>
    <x v="1"/>
    <x v="4"/>
    <x v="0"/>
    <m/>
  </r>
  <r>
    <n v="147167"/>
    <x v="0"/>
    <x v="0"/>
    <x v="0"/>
    <x v="0"/>
    <x v="12"/>
    <x v="323"/>
    <x v="0"/>
    <x v="1"/>
    <s v="Tesseramento"/>
    <x v="1"/>
    <x v="3"/>
    <x v="0"/>
    <m/>
  </r>
  <r>
    <n v="16641"/>
    <x v="0"/>
    <x v="0"/>
    <x v="0"/>
    <x v="0"/>
    <x v="12"/>
    <x v="323"/>
    <x v="0"/>
    <x v="1"/>
    <s v="Tesseramento"/>
    <x v="1"/>
    <x v="0"/>
    <x v="0"/>
    <m/>
  </r>
  <r>
    <n v="16640"/>
    <x v="0"/>
    <x v="0"/>
    <x v="0"/>
    <x v="0"/>
    <x v="12"/>
    <x v="323"/>
    <x v="0"/>
    <x v="0"/>
    <s v="Tesseramento"/>
    <x v="1"/>
    <x v="4"/>
    <x v="0"/>
    <m/>
  </r>
  <r>
    <n v="16639"/>
    <x v="0"/>
    <x v="0"/>
    <x v="0"/>
    <x v="0"/>
    <x v="12"/>
    <x v="323"/>
    <x v="0"/>
    <x v="1"/>
    <s v="Tesseramento"/>
    <x v="1"/>
    <x v="0"/>
    <x v="0"/>
    <m/>
  </r>
  <r>
    <n v="50430"/>
    <x v="0"/>
    <x v="0"/>
    <x v="0"/>
    <x v="2"/>
    <x v="12"/>
    <x v="323"/>
    <x v="0"/>
    <x v="1"/>
    <s v="Tesseramento"/>
    <x v="1"/>
    <x v="4"/>
    <x v="0"/>
    <m/>
  </r>
  <r>
    <n v="210744"/>
    <x v="0"/>
    <x v="0"/>
    <x v="0"/>
    <x v="0"/>
    <x v="12"/>
    <x v="323"/>
    <x v="0"/>
    <x v="1"/>
    <s v="Tesseramento"/>
    <x v="1"/>
    <x v="3"/>
    <x v="0"/>
    <m/>
  </r>
  <r>
    <n v="112338"/>
    <x v="0"/>
    <x v="0"/>
    <x v="0"/>
    <x v="0"/>
    <x v="12"/>
    <x v="323"/>
    <x v="0"/>
    <x v="1"/>
    <s v="Tesseramento"/>
    <x v="1"/>
    <x v="4"/>
    <x v="0"/>
    <m/>
  </r>
  <r>
    <n v="189434"/>
    <x v="0"/>
    <x v="0"/>
    <x v="0"/>
    <x v="0"/>
    <x v="12"/>
    <x v="323"/>
    <x v="0"/>
    <x v="0"/>
    <s v="Tesseramento"/>
    <x v="1"/>
    <x v="3"/>
    <x v="0"/>
    <m/>
  </r>
  <r>
    <n v="112332"/>
    <x v="0"/>
    <x v="0"/>
    <x v="0"/>
    <x v="0"/>
    <x v="12"/>
    <x v="323"/>
    <x v="0"/>
    <x v="0"/>
    <s v="Tesseramento"/>
    <x v="1"/>
    <x v="4"/>
    <x v="0"/>
    <m/>
  </r>
  <r>
    <n v="13776"/>
    <x v="0"/>
    <x v="0"/>
    <x v="0"/>
    <x v="0"/>
    <x v="12"/>
    <x v="323"/>
    <x v="0"/>
    <x v="0"/>
    <s v="Tesseramento"/>
    <x v="1"/>
    <x v="4"/>
    <x v="0"/>
    <m/>
  </r>
  <r>
    <n v="30619"/>
    <x v="0"/>
    <x v="0"/>
    <x v="0"/>
    <x v="0"/>
    <x v="12"/>
    <x v="323"/>
    <x v="0"/>
    <x v="0"/>
    <s v="Tesseramento"/>
    <x v="1"/>
    <x v="4"/>
    <x v="0"/>
    <m/>
  </r>
  <r>
    <n v="94711"/>
    <x v="0"/>
    <x v="0"/>
    <x v="0"/>
    <x v="0"/>
    <x v="12"/>
    <x v="323"/>
    <x v="0"/>
    <x v="1"/>
    <s v="Tesseramento"/>
    <x v="1"/>
    <x v="4"/>
    <x v="0"/>
    <m/>
  </r>
  <r>
    <n v="255"/>
    <x v="0"/>
    <x v="0"/>
    <x v="0"/>
    <x v="0"/>
    <x v="12"/>
    <x v="323"/>
    <x v="0"/>
    <x v="1"/>
    <s v="Tesseramento"/>
    <x v="1"/>
    <x v="4"/>
    <x v="0"/>
    <m/>
  </r>
  <r>
    <n v="254"/>
    <x v="0"/>
    <x v="0"/>
    <x v="0"/>
    <x v="0"/>
    <x v="12"/>
    <x v="323"/>
    <x v="0"/>
    <x v="0"/>
    <s v="Tesseramento"/>
    <x v="1"/>
    <x v="4"/>
    <x v="0"/>
    <m/>
  </r>
  <r>
    <n v="271"/>
    <x v="0"/>
    <x v="0"/>
    <x v="0"/>
    <x v="0"/>
    <x v="12"/>
    <x v="323"/>
    <x v="0"/>
    <x v="0"/>
    <s v="Tesseramento"/>
    <x v="1"/>
    <x v="4"/>
    <x v="0"/>
    <m/>
  </r>
  <r>
    <n v="275"/>
    <x v="0"/>
    <x v="0"/>
    <x v="0"/>
    <x v="0"/>
    <x v="12"/>
    <x v="323"/>
    <x v="0"/>
    <x v="0"/>
    <s v="Tesseramento"/>
    <x v="1"/>
    <x v="4"/>
    <x v="0"/>
    <m/>
  </r>
  <r>
    <n v="19739"/>
    <x v="0"/>
    <x v="0"/>
    <x v="0"/>
    <x v="2"/>
    <x v="12"/>
    <x v="323"/>
    <x v="0"/>
    <x v="0"/>
    <s v="Tesseramento"/>
    <x v="1"/>
    <x v="4"/>
    <x v="0"/>
    <m/>
  </r>
  <r>
    <n v="67597"/>
    <x v="0"/>
    <x v="0"/>
    <x v="0"/>
    <x v="0"/>
    <x v="12"/>
    <x v="323"/>
    <x v="0"/>
    <x v="0"/>
    <s v="Tesseramento"/>
    <x v="1"/>
    <x v="4"/>
    <x v="0"/>
    <m/>
  </r>
  <r>
    <n v="342"/>
    <x v="0"/>
    <x v="0"/>
    <x v="0"/>
    <x v="0"/>
    <x v="12"/>
    <x v="323"/>
    <x v="0"/>
    <x v="0"/>
    <s v="Tesseramento"/>
    <x v="1"/>
    <x v="4"/>
    <x v="0"/>
    <m/>
  </r>
  <r>
    <n v="343"/>
    <x v="0"/>
    <x v="0"/>
    <x v="0"/>
    <x v="0"/>
    <x v="12"/>
    <x v="323"/>
    <x v="0"/>
    <x v="1"/>
    <s v="Tesseramento"/>
    <x v="1"/>
    <x v="4"/>
    <x v="0"/>
    <m/>
  </r>
  <r>
    <n v="210578"/>
    <x v="0"/>
    <x v="0"/>
    <x v="0"/>
    <x v="0"/>
    <x v="12"/>
    <x v="323"/>
    <x v="0"/>
    <x v="0"/>
    <s v="Tesseramento"/>
    <x v="1"/>
    <x v="3"/>
    <x v="0"/>
    <m/>
  </r>
  <r>
    <n v="52787"/>
    <x v="0"/>
    <x v="0"/>
    <x v="0"/>
    <x v="0"/>
    <x v="12"/>
    <x v="323"/>
    <x v="0"/>
    <x v="0"/>
    <s v="Tesseramento"/>
    <x v="1"/>
    <x v="1"/>
    <x v="0"/>
    <m/>
  </r>
  <r>
    <n v="362"/>
    <x v="0"/>
    <x v="0"/>
    <x v="0"/>
    <x v="0"/>
    <x v="12"/>
    <x v="323"/>
    <x v="0"/>
    <x v="1"/>
    <s v="Tesseramento"/>
    <x v="1"/>
    <x v="4"/>
    <x v="0"/>
    <m/>
  </r>
  <r>
    <n v="177184"/>
    <x v="0"/>
    <x v="0"/>
    <x v="0"/>
    <x v="0"/>
    <x v="12"/>
    <x v="323"/>
    <x v="0"/>
    <x v="0"/>
    <s v="Tesseramento"/>
    <x v="1"/>
    <x v="3"/>
    <x v="0"/>
    <m/>
  </r>
  <r>
    <n v="101696"/>
    <x v="0"/>
    <x v="0"/>
    <x v="0"/>
    <x v="0"/>
    <x v="12"/>
    <x v="323"/>
    <x v="0"/>
    <x v="0"/>
    <s v="Tesseramento"/>
    <x v="1"/>
    <x v="1"/>
    <x v="0"/>
    <m/>
  </r>
  <r>
    <n v="230964"/>
    <x v="1"/>
    <x v="0"/>
    <x v="0"/>
    <x v="2"/>
    <x v="12"/>
    <x v="323"/>
    <x v="0"/>
    <x v="0"/>
    <s v="Tesseramento"/>
    <x v="1"/>
    <x v="2"/>
    <x v="0"/>
    <m/>
  </r>
  <r>
    <n v="166302"/>
    <x v="0"/>
    <x v="0"/>
    <x v="0"/>
    <x v="0"/>
    <x v="12"/>
    <x v="323"/>
    <x v="0"/>
    <x v="0"/>
    <s v="Tesseramento"/>
    <x v="1"/>
    <x v="1"/>
    <x v="0"/>
    <m/>
  </r>
  <r>
    <n v="42424"/>
    <x v="0"/>
    <x v="0"/>
    <x v="0"/>
    <x v="0"/>
    <x v="12"/>
    <x v="323"/>
    <x v="0"/>
    <x v="0"/>
    <s v="Tesseramento"/>
    <x v="1"/>
    <x v="4"/>
    <x v="0"/>
    <m/>
  </r>
  <r>
    <n v="101557"/>
    <x v="0"/>
    <x v="0"/>
    <x v="0"/>
    <x v="0"/>
    <x v="12"/>
    <x v="323"/>
    <x v="0"/>
    <x v="1"/>
    <s v="Tesseramento"/>
    <x v="1"/>
    <x v="4"/>
    <x v="0"/>
    <m/>
  </r>
  <r>
    <n v="162416"/>
    <x v="0"/>
    <x v="0"/>
    <x v="0"/>
    <x v="0"/>
    <x v="12"/>
    <x v="323"/>
    <x v="0"/>
    <x v="0"/>
    <s v="Tesseramento"/>
    <x v="1"/>
    <x v="0"/>
    <x v="0"/>
    <m/>
  </r>
  <r>
    <n v="163852"/>
    <x v="1"/>
    <x v="0"/>
    <x v="0"/>
    <x v="0"/>
    <x v="12"/>
    <x v="323"/>
    <x v="0"/>
    <x v="0"/>
    <s v="Tesseramento"/>
    <x v="1"/>
    <x v="7"/>
    <x v="0"/>
    <m/>
  </r>
  <r>
    <n v="128746"/>
    <x v="0"/>
    <x v="0"/>
    <x v="0"/>
    <x v="0"/>
    <x v="12"/>
    <x v="323"/>
    <x v="0"/>
    <x v="1"/>
    <s v="Tesseramento"/>
    <x v="1"/>
    <x v="3"/>
    <x v="0"/>
    <m/>
  </r>
  <r>
    <n v="134157"/>
    <x v="0"/>
    <x v="0"/>
    <x v="0"/>
    <x v="0"/>
    <x v="12"/>
    <x v="323"/>
    <x v="0"/>
    <x v="1"/>
    <s v="Tesseramento"/>
    <x v="1"/>
    <x v="4"/>
    <x v="0"/>
    <m/>
  </r>
  <r>
    <n v="5381"/>
    <x v="0"/>
    <x v="0"/>
    <x v="0"/>
    <x v="0"/>
    <x v="12"/>
    <x v="323"/>
    <x v="0"/>
    <x v="0"/>
    <s v="Tesseramento"/>
    <x v="1"/>
    <x v="4"/>
    <x v="0"/>
    <m/>
  </r>
  <r>
    <n v="408"/>
    <x v="0"/>
    <x v="0"/>
    <x v="0"/>
    <x v="0"/>
    <x v="12"/>
    <x v="323"/>
    <x v="0"/>
    <x v="0"/>
    <s v="Tesseramento"/>
    <x v="1"/>
    <x v="4"/>
    <x v="0"/>
    <m/>
  </r>
  <r>
    <n v="407"/>
    <x v="0"/>
    <x v="0"/>
    <x v="0"/>
    <x v="0"/>
    <x v="12"/>
    <x v="323"/>
    <x v="0"/>
    <x v="1"/>
    <s v="Tesseramento"/>
    <x v="1"/>
    <x v="4"/>
    <x v="0"/>
    <m/>
  </r>
  <r>
    <n v="126642"/>
    <x v="0"/>
    <x v="0"/>
    <x v="0"/>
    <x v="0"/>
    <x v="12"/>
    <x v="323"/>
    <x v="0"/>
    <x v="0"/>
    <s v="Tesseramento"/>
    <x v="1"/>
    <x v="3"/>
    <x v="0"/>
    <m/>
  </r>
  <r>
    <n v="453"/>
    <x v="0"/>
    <x v="0"/>
    <x v="0"/>
    <x v="0"/>
    <x v="12"/>
    <x v="323"/>
    <x v="0"/>
    <x v="1"/>
    <s v="Tesseramento"/>
    <x v="1"/>
    <x v="4"/>
    <x v="0"/>
    <m/>
  </r>
  <r>
    <n v="85002"/>
    <x v="0"/>
    <x v="0"/>
    <x v="0"/>
    <x v="0"/>
    <x v="12"/>
    <x v="323"/>
    <x v="0"/>
    <x v="0"/>
    <s v="Tesseramento"/>
    <x v="1"/>
    <x v="4"/>
    <x v="0"/>
    <m/>
  </r>
  <r>
    <n v="114165"/>
    <x v="0"/>
    <x v="0"/>
    <x v="0"/>
    <x v="0"/>
    <x v="12"/>
    <x v="323"/>
    <x v="0"/>
    <x v="0"/>
    <s v="Tesseramento"/>
    <x v="1"/>
    <x v="3"/>
    <x v="0"/>
    <m/>
  </r>
  <r>
    <n v="126424"/>
    <x v="0"/>
    <x v="0"/>
    <x v="0"/>
    <x v="0"/>
    <x v="12"/>
    <x v="323"/>
    <x v="0"/>
    <x v="0"/>
    <s v="Tesseramento"/>
    <x v="1"/>
    <x v="3"/>
    <x v="0"/>
    <m/>
  </r>
  <r>
    <n v="16642"/>
    <x v="0"/>
    <x v="0"/>
    <x v="0"/>
    <x v="0"/>
    <x v="12"/>
    <x v="323"/>
    <x v="0"/>
    <x v="1"/>
    <s v="Tesseramento"/>
    <x v="1"/>
    <x v="4"/>
    <x v="0"/>
    <m/>
  </r>
  <r>
    <n v="221846"/>
    <x v="0"/>
    <x v="0"/>
    <x v="0"/>
    <x v="0"/>
    <x v="1"/>
    <x v="73"/>
    <x v="0"/>
    <x v="1"/>
    <s v="Tesseramento"/>
    <x v="1"/>
    <x v="3"/>
    <x v="0"/>
    <m/>
  </r>
  <r>
    <n v="162199"/>
    <x v="1"/>
    <x v="0"/>
    <x v="0"/>
    <x v="0"/>
    <x v="2"/>
    <x v="251"/>
    <x v="0"/>
    <x v="0"/>
    <s v="Tesseramento"/>
    <x v="1"/>
    <x v="6"/>
    <x v="0"/>
    <m/>
  </r>
  <r>
    <n v="106425"/>
    <x v="0"/>
    <x v="0"/>
    <x v="0"/>
    <x v="0"/>
    <x v="2"/>
    <x v="251"/>
    <x v="0"/>
    <x v="0"/>
    <s v="Tesseramento"/>
    <x v="1"/>
    <x v="0"/>
    <x v="0"/>
    <m/>
  </r>
  <r>
    <n v="32487"/>
    <x v="0"/>
    <x v="0"/>
    <x v="0"/>
    <x v="0"/>
    <x v="1"/>
    <x v="73"/>
    <x v="0"/>
    <x v="0"/>
    <s v="Tesseramento"/>
    <x v="1"/>
    <x v="0"/>
    <x v="0"/>
    <m/>
  </r>
  <r>
    <n v="25691"/>
    <x v="0"/>
    <x v="0"/>
    <x v="0"/>
    <x v="0"/>
    <x v="1"/>
    <x v="73"/>
    <x v="0"/>
    <x v="1"/>
    <s v="Tesseramento"/>
    <x v="1"/>
    <x v="4"/>
    <x v="0"/>
    <m/>
  </r>
  <r>
    <n v="214147"/>
    <x v="0"/>
    <x v="0"/>
    <x v="0"/>
    <x v="1"/>
    <x v="8"/>
    <x v="98"/>
    <x v="0"/>
    <x v="1"/>
    <s v="Tesseramento"/>
    <x v="0"/>
    <x v="3"/>
    <x v="0"/>
    <m/>
  </r>
  <r>
    <n v="61605"/>
    <x v="0"/>
    <x v="0"/>
    <x v="0"/>
    <x v="0"/>
    <x v="2"/>
    <x v="251"/>
    <x v="0"/>
    <x v="0"/>
    <s v="Tesseramento"/>
    <x v="1"/>
    <x v="4"/>
    <x v="0"/>
    <m/>
  </r>
  <r>
    <n v="116"/>
    <x v="0"/>
    <x v="0"/>
    <x v="2"/>
    <x v="4"/>
    <x v="12"/>
    <x v="323"/>
    <x v="0"/>
    <x v="1"/>
    <s v="Tesseramento"/>
    <x v="1"/>
    <x v="4"/>
    <x v="0"/>
    <m/>
  </r>
  <r>
    <n v="81584"/>
    <x v="0"/>
    <x v="0"/>
    <x v="0"/>
    <x v="0"/>
    <x v="1"/>
    <x v="73"/>
    <x v="0"/>
    <x v="0"/>
    <s v="Tesseramento"/>
    <x v="1"/>
    <x v="4"/>
    <x v="0"/>
    <m/>
  </r>
  <r>
    <n v="171292"/>
    <x v="0"/>
    <x v="0"/>
    <x v="0"/>
    <x v="0"/>
    <x v="4"/>
    <x v="23"/>
    <x v="0"/>
    <x v="0"/>
    <s v="Tesseramento"/>
    <x v="1"/>
    <x v="1"/>
    <x v="0"/>
    <m/>
  </r>
  <r>
    <n v="146445"/>
    <x v="0"/>
    <x v="0"/>
    <x v="0"/>
    <x v="0"/>
    <x v="4"/>
    <x v="65"/>
    <x v="0"/>
    <x v="1"/>
    <s v="Tesseramento"/>
    <x v="1"/>
    <x v="0"/>
    <x v="0"/>
    <m/>
  </r>
  <r>
    <n v="234598"/>
    <x v="0"/>
    <x v="0"/>
    <x v="1"/>
    <x v="1"/>
    <x v="7"/>
    <x v="241"/>
    <x v="0"/>
    <x v="0"/>
    <s v="Tesseramento"/>
    <x v="0"/>
    <x v="0"/>
    <x v="0"/>
    <m/>
  </r>
  <r>
    <n v="23178"/>
    <x v="0"/>
    <x v="0"/>
    <x v="0"/>
    <x v="0"/>
    <x v="2"/>
    <x v="251"/>
    <x v="0"/>
    <x v="0"/>
    <s v="Tesseramento"/>
    <x v="1"/>
    <x v="3"/>
    <x v="0"/>
    <m/>
  </r>
  <r>
    <n v="110030"/>
    <x v="0"/>
    <x v="0"/>
    <x v="0"/>
    <x v="0"/>
    <x v="2"/>
    <x v="251"/>
    <x v="0"/>
    <x v="0"/>
    <s v="Tesseramento"/>
    <x v="1"/>
    <x v="0"/>
    <x v="0"/>
    <m/>
  </r>
  <r>
    <n v="49226"/>
    <x v="0"/>
    <x v="0"/>
    <x v="0"/>
    <x v="0"/>
    <x v="7"/>
    <x v="241"/>
    <x v="0"/>
    <x v="0"/>
    <s v="Tesseramento"/>
    <x v="0"/>
    <x v="0"/>
    <x v="0"/>
    <m/>
  </r>
  <r>
    <n v="75193"/>
    <x v="0"/>
    <x v="0"/>
    <x v="0"/>
    <x v="0"/>
    <x v="7"/>
    <x v="241"/>
    <x v="0"/>
    <x v="1"/>
    <s v="Tesseramento"/>
    <x v="0"/>
    <x v="3"/>
    <x v="0"/>
    <m/>
  </r>
  <r>
    <n v="187866"/>
    <x v="0"/>
    <x v="0"/>
    <x v="0"/>
    <x v="0"/>
    <x v="7"/>
    <x v="241"/>
    <x v="0"/>
    <x v="0"/>
    <s v="Tesseramento"/>
    <x v="0"/>
    <x v="0"/>
    <x v="0"/>
    <m/>
  </r>
  <r>
    <n v="227490"/>
    <x v="0"/>
    <x v="0"/>
    <x v="0"/>
    <x v="1"/>
    <x v="7"/>
    <x v="241"/>
    <x v="0"/>
    <x v="1"/>
    <s v="Tesseramento"/>
    <x v="0"/>
    <x v="0"/>
    <x v="0"/>
    <m/>
  </r>
  <r>
    <n v="24745"/>
    <x v="0"/>
    <x v="0"/>
    <x v="0"/>
    <x v="0"/>
    <x v="7"/>
    <x v="181"/>
    <x v="0"/>
    <x v="0"/>
    <s v="Tesseramento"/>
    <x v="1"/>
    <x v="4"/>
    <x v="0"/>
    <m/>
  </r>
  <r>
    <n v="227484"/>
    <x v="0"/>
    <x v="0"/>
    <x v="0"/>
    <x v="1"/>
    <x v="7"/>
    <x v="241"/>
    <x v="0"/>
    <x v="0"/>
    <s v="Tesseramento"/>
    <x v="0"/>
    <x v="3"/>
    <x v="0"/>
    <m/>
  </r>
  <r>
    <n v="215864"/>
    <x v="0"/>
    <x v="0"/>
    <x v="0"/>
    <x v="0"/>
    <x v="7"/>
    <x v="241"/>
    <x v="0"/>
    <x v="0"/>
    <s v="Tesseramento"/>
    <x v="0"/>
    <x v="0"/>
    <x v="0"/>
    <m/>
  </r>
  <r>
    <n v="180327"/>
    <x v="0"/>
    <x v="0"/>
    <x v="0"/>
    <x v="2"/>
    <x v="7"/>
    <x v="181"/>
    <x v="0"/>
    <x v="1"/>
    <s v="Tesseramento"/>
    <x v="1"/>
    <x v="4"/>
    <x v="0"/>
    <m/>
  </r>
  <r>
    <n v="24757"/>
    <x v="0"/>
    <x v="0"/>
    <x v="0"/>
    <x v="0"/>
    <x v="7"/>
    <x v="181"/>
    <x v="0"/>
    <x v="0"/>
    <s v="Tesseramento"/>
    <x v="1"/>
    <x v="4"/>
    <x v="0"/>
    <m/>
  </r>
  <r>
    <n v="110523"/>
    <x v="0"/>
    <x v="0"/>
    <x v="0"/>
    <x v="0"/>
    <x v="7"/>
    <x v="181"/>
    <x v="0"/>
    <x v="1"/>
    <s v="Tesseramento"/>
    <x v="1"/>
    <x v="1"/>
    <x v="0"/>
    <m/>
  </r>
  <r>
    <n v="179520"/>
    <x v="0"/>
    <x v="0"/>
    <x v="0"/>
    <x v="0"/>
    <x v="7"/>
    <x v="181"/>
    <x v="0"/>
    <x v="1"/>
    <s v="Tesseramento"/>
    <x v="1"/>
    <x v="3"/>
    <x v="0"/>
    <m/>
  </r>
  <r>
    <n v="176930"/>
    <x v="0"/>
    <x v="0"/>
    <x v="0"/>
    <x v="0"/>
    <x v="7"/>
    <x v="181"/>
    <x v="0"/>
    <x v="1"/>
    <s v="Tesseramento"/>
    <x v="1"/>
    <x v="0"/>
    <x v="0"/>
    <m/>
  </r>
  <r>
    <n v="73251"/>
    <x v="0"/>
    <x v="0"/>
    <x v="0"/>
    <x v="0"/>
    <x v="7"/>
    <x v="181"/>
    <x v="0"/>
    <x v="0"/>
    <s v="Tesseramento"/>
    <x v="1"/>
    <x v="4"/>
    <x v="0"/>
    <m/>
  </r>
  <r>
    <n v="24782"/>
    <x v="0"/>
    <x v="0"/>
    <x v="0"/>
    <x v="0"/>
    <x v="7"/>
    <x v="181"/>
    <x v="0"/>
    <x v="1"/>
    <s v="Tesseramento"/>
    <x v="1"/>
    <x v="4"/>
    <x v="0"/>
    <m/>
  </r>
  <r>
    <n v="16033"/>
    <x v="0"/>
    <x v="0"/>
    <x v="0"/>
    <x v="0"/>
    <x v="7"/>
    <x v="181"/>
    <x v="0"/>
    <x v="0"/>
    <s v="Tesseramento"/>
    <x v="1"/>
    <x v="4"/>
    <x v="0"/>
    <m/>
  </r>
  <r>
    <n v="24796"/>
    <x v="0"/>
    <x v="0"/>
    <x v="0"/>
    <x v="0"/>
    <x v="7"/>
    <x v="181"/>
    <x v="0"/>
    <x v="0"/>
    <s v="Tesseramento"/>
    <x v="1"/>
    <x v="4"/>
    <x v="0"/>
    <m/>
  </r>
  <r>
    <n v="179521"/>
    <x v="0"/>
    <x v="0"/>
    <x v="0"/>
    <x v="0"/>
    <x v="7"/>
    <x v="181"/>
    <x v="0"/>
    <x v="0"/>
    <s v="Tesseramento"/>
    <x v="1"/>
    <x v="0"/>
    <x v="0"/>
    <m/>
  </r>
  <r>
    <n v="83623"/>
    <x v="0"/>
    <x v="0"/>
    <x v="0"/>
    <x v="0"/>
    <x v="7"/>
    <x v="181"/>
    <x v="0"/>
    <x v="1"/>
    <s v="Tesseramento"/>
    <x v="1"/>
    <x v="1"/>
    <x v="0"/>
    <m/>
  </r>
  <r>
    <n v="25820"/>
    <x v="0"/>
    <x v="0"/>
    <x v="0"/>
    <x v="0"/>
    <x v="7"/>
    <x v="181"/>
    <x v="0"/>
    <x v="1"/>
    <s v="Tesseramento"/>
    <x v="1"/>
    <x v="1"/>
    <x v="0"/>
    <m/>
  </r>
  <r>
    <n v="24799"/>
    <x v="0"/>
    <x v="0"/>
    <x v="0"/>
    <x v="0"/>
    <x v="7"/>
    <x v="181"/>
    <x v="0"/>
    <x v="0"/>
    <s v="Tesseramento"/>
    <x v="1"/>
    <x v="4"/>
    <x v="0"/>
    <m/>
  </r>
  <r>
    <n v="24803"/>
    <x v="0"/>
    <x v="0"/>
    <x v="0"/>
    <x v="0"/>
    <x v="7"/>
    <x v="181"/>
    <x v="0"/>
    <x v="0"/>
    <s v="Tesseramento"/>
    <x v="1"/>
    <x v="4"/>
    <x v="0"/>
    <m/>
  </r>
  <r>
    <n v="16900"/>
    <x v="0"/>
    <x v="0"/>
    <x v="0"/>
    <x v="0"/>
    <x v="7"/>
    <x v="181"/>
    <x v="0"/>
    <x v="1"/>
    <s v="Tesseramento"/>
    <x v="1"/>
    <x v="4"/>
    <x v="0"/>
    <m/>
  </r>
  <r>
    <n v="177931"/>
    <x v="0"/>
    <x v="0"/>
    <x v="0"/>
    <x v="0"/>
    <x v="7"/>
    <x v="181"/>
    <x v="0"/>
    <x v="1"/>
    <s v="Tesseramento"/>
    <x v="1"/>
    <x v="0"/>
    <x v="0"/>
    <m/>
  </r>
  <r>
    <n v="160093"/>
    <x v="0"/>
    <x v="0"/>
    <x v="0"/>
    <x v="1"/>
    <x v="7"/>
    <x v="181"/>
    <x v="0"/>
    <x v="0"/>
    <s v="Tesseramento"/>
    <x v="1"/>
    <x v="3"/>
    <x v="0"/>
    <m/>
  </r>
  <r>
    <n v="24814"/>
    <x v="0"/>
    <x v="0"/>
    <x v="0"/>
    <x v="0"/>
    <x v="7"/>
    <x v="181"/>
    <x v="0"/>
    <x v="1"/>
    <s v="Tesseramento"/>
    <x v="1"/>
    <x v="4"/>
    <x v="0"/>
    <m/>
  </r>
  <r>
    <n v="47794"/>
    <x v="0"/>
    <x v="0"/>
    <x v="0"/>
    <x v="1"/>
    <x v="7"/>
    <x v="181"/>
    <x v="0"/>
    <x v="0"/>
    <s v="Tesseramento"/>
    <x v="1"/>
    <x v="4"/>
    <x v="0"/>
    <m/>
  </r>
  <r>
    <n v="159908"/>
    <x v="0"/>
    <x v="0"/>
    <x v="0"/>
    <x v="0"/>
    <x v="7"/>
    <x v="181"/>
    <x v="0"/>
    <x v="0"/>
    <s v="Tesseramento"/>
    <x v="1"/>
    <x v="0"/>
    <x v="0"/>
    <m/>
  </r>
  <r>
    <n v="16931"/>
    <x v="0"/>
    <x v="0"/>
    <x v="0"/>
    <x v="0"/>
    <x v="7"/>
    <x v="181"/>
    <x v="0"/>
    <x v="0"/>
    <s v="Tesseramento"/>
    <x v="1"/>
    <x v="4"/>
    <x v="0"/>
    <m/>
  </r>
  <r>
    <n v="132330"/>
    <x v="0"/>
    <x v="0"/>
    <x v="0"/>
    <x v="0"/>
    <x v="7"/>
    <x v="181"/>
    <x v="0"/>
    <x v="0"/>
    <s v="Tesseramento"/>
    <x v="1"/>
    <x v="0"/>
    <x v="0"/>
    <m/>
  </r>
  <r>
    <n v="31363"/>
    <x v="0"/>
    <x v="0"/>
    <x v="0"/>
    <x v="0"/>
    <x v="7"/>
    <x v="181"/>
    <x v="0"/>
    <x v="1"/>
    <s v="Tesseramento"/>
    <x v="1"/>
    <x v="4"/>
    <x v="0"/>
    <m/>
  </r>
  <r>
    <n v="19094"/>
    <x v="0"/>
    <x v="0"/>
    <x v="0"/>
    <x v="0"/>
    <x v="7"/>
    <x v="181"/>
    <x v="0"/>
    <x v="0"/>
    <s v="Tesseramento"/>
    <x v="1"/>
    <x v="0"/>
    <x v="0"/>
    <m/>
  </r>
  <r>
    <n v="24800"/>
    <x v="0"/>
    <x v="0"/>
    <x v="0"/>
    <x v="0"/>
    <x v="7"/>
    <x v="181"/>
    <x v="0"/>
    <x v="1"/>
    <s v="Tesseramento"/>
    <x v="1"/>
    <x v="4"/>
    <x v="0"/>
    <m/>
  </r>
  <r>
    <n v="24861"/>
    <x v="0"/>
    <x v="0"/>
    <x v="0"/>
    <x v="0"/>
    <x v="7"/>
    <x v="181"/>
    <x v="0"/>
    <x v="1"/>
    <s v="Tesseramento"/>
    <x v="1"/>
    <x v="4"/>
    <x v="0"/>
    <m/>
  </r>
  <r>
    <n v="31371"/>
    <x v="0"/>
    <x v="0"/>
    <x v="0"/>
    <x v="0"/>
    <x v="7"/>
    <x v="181"/>
    <x v="0"/>
    <x v="0"/>
    <s v="Tesseramento"/>
    <x v="1"/>
    <x v="4"/>
    <x v="0"/>
    <m/>
  </r>
  <r>
    <n v="209753"/>
    <x v="0"/>
    <x v="0"/>
    <x v="0"/>
    <x v="0"/>
    <x v="7"/>
    <x v="181"/>
    <x v="0"/>
    <x v="1"/>
    <s v="Tesseramento"/>
    <x v="1"/>
    <x v="0"/>
    <x v="0"/>
    <m/>
  </r>
  <r>
    <n v="146893"/>
    <x v="0"/>
    <x v="0"/>
    <x v="0"/>
    <x v="0"/>
    <x v="7"/>
    <x v="181"/>
    <x v="0"/>
    <x v="1"/>
    <s v="Tesseramento"/>
    <x v="1"/>
    <x v="3"/>
    <x v="0"/>
    <m/>
  </r>
  <r>
    <n v="24890"/>
    <x v="0"/>
    <x v="0"/>
    <x v="0"/>
    <x v="0"/>
    <x v="7"/>
    <x v="181"/>
    <x v="0"/>
    <x v="0"/>
    <s v="Tesseramento"/>
    <x v="1"/>
    <x v="4"/>
    <x v="0"/>
    <m/>
  </r>
  <r>
    <n v="128452"/>
    <x v="0"/>
    <x v="0"/>
    <x v="0"/>
    <x v="0"/>
    <x v="7"/>
    <x v="181"/>
    <x v="0"/>
    <x v="0"/>
    <s v="Tesseramento"/>
    <x v="1"/>
    <x v="0"/>
    <x v="0"/>
    <m/>
  </r>
  <r>
    <n v="24910"/>
    <x v="0"/>
    <x v="0"/>
    <x v="0"/>
    <x v="0"/>
    <x v="7"/>
    <x v="181"/>
    <x v="0"/>
    <x v="0"/>
    <s v="Tesseramento"/>
    <x v="1"/>
    <x v="0"/>
    <x v="0"/>
    <m/>
  </r>
  <r>
    <n v="24924"/>
    <x v="0"/>
    <x v="0"/>
    <x v="0"/>
    <x v="0"/>
    <x v="7"/>
    <x v="181"/>
    <x v="0"/>
    <x v="1"/>
    <s v="Tesseramento"/>
    <x v="1"/>
    <x v="4"/>
    <x v="0"/>
    <m/>
  </r>
  <r>
    <n v="94846"/>
    <x v="0"/>
    <x v="0"/>
    <x v="0"/>
    <x v="0"/>
    <x v="7"/>
    <x v="181"/>
    <x v="0"/>
    <x v="1"/>
    <s v="Tesseramento"/>
    <x v="1"/>
    <x v="3"/>
    <x v="0"/>
    <m/>
  </r>
  <r>
    <n v="62104"/>
    <x v="0"/>
    <x v="0"/>
    <x v="0"/>
    <x v="0"/>
    <x v="7"/>
    <x v="181"/>
    <x v="0"/>
    <x v="0"/>
    <s v="Tesseramento"/>
    <x v="1"/>
    <x v="4"/>
    <x v="0"/>
    <m/>
  </r>
  <r>
    <n v="24909"/>
    <x v="0"/>
    <x v="0"/>
    <x v="0"/>
    <x v="0"/>
    <x v="7"/>
    <x v="181"/>
    <x v="0"/>
    <x v="1"/>
    <s v="Tesseramento"/>
    <x v="1"/>
    <x v="4"/>
    <x v="0"/>
    <m/>
  </r>
  <r>
    <n v="16294"/>
    <x v="0"/>
    <x v="0"/>
    <x v="0"/>
    <x v="0"/>
    <x v="7"/>
    <x v="181"/>
    <x v="0"/>
    <x v="1"/>
    <s v="Tesseramento"/>
    <x v="1"/>
    <x v="4"/>
    <x v="0"/>
    <m/>
  </r>
  <r>
    <n v="196549"/>
    <x v="0"/>
    <x v="0"/>
    <x v="0"/>
    <x v="0"/>
    <x v="7"/>
    <x v="181"/>
    <x v="0"/>
    <x v="0"/>
    <s v="Tesseramento"/>
    <x v="1"/>
    <x v="0"/>
    <x v="0"/>
    <m/>
  </r>
  <r>
    <n v="207627"/>
    <x v="0"/>
    <x v="0"/>
    <x v="0"/>
    <x v="2"/>
    <x v="7"/>
    <x v="181"/>
    <x v="0"/>
    <x v="1"/>
    <s v="Tesseramento"/>
    <x v="1"/>
    <x v="3"/>
    <x v="0"/>
    <m/>
  </r>
  <r>
    <n v="22233"/>
    <x v="0"/>
    <x v="0"/>
    <x v="0"/>
    <x v="0"/>
    <x v="7"/>
    <x v="181"/>
    <x v="0"/>
    <x v="0"/>
    <s v="Tesseramento"/>
    <x v="1"/>
    <x v="4"/>
    <x v="0"/>
    <m/>
  </r>
  <r>
    <n v="176932"/>
    <x v="0"/>
    <x v="0"/>
    <x v="0"/>
    <x v="0"/>
    <x v="7"/>
    <x v="181"/>
    <x v="0"/>
    <x v="0"/>
    <s v="Tesseramento"/>
    <x v="1"/>
    <x v="0"/>
    <x v="0"/>
    <m/>
  </r>
  <r>
    <n v="207628"/>
    <x v="0"/>
    <x v="0"/>
    <x v="0"/>
    <x v="2"/>
    <x v="7"/>
    <x v="181"/>
    <x v="0"/>
    <x v="0"/>
    <s v="Tesseramento"/>
    <x v="1"/>
    <x v="3"/>
    <x v="0"/>
    <m/>
  </r>
  <r>
    <n v="180330"/>
    <x v="0"/>
    <x v="0"/>
    <x v="0"/>
    <x v="2"/>
    <x v="7"/>
    <x v="181"/>
    <x v="0"/>
    <x v="1"/>
    <s v="Tesseramento"/>
    <x v="1"/>
    <x v="0"/>
    <x v="0"/>
    <m/>
  </r>
  <r>
    <n v="55097"/>
    <x v="0"/>
    <x v="0"/>
    <x v="0"/>
    <x v="0"/>
    <x v="7"/>
    <x v="181"/>
    <x v="0"/>
    <x v="0"/>
    <s v="Tesseramento"/>
    <x v="1"/>
    <x v="4"/>
    <x v="0"/>
    <m/>
  </r>
  <r>
    <n v="28695"/>
    <x v="0"/>
    <x v="0"/>
    <x v="0"/>
    <x v="0"/>
    <x v="7"/>
    <x v="181"/>
    <x v="0"/>
    <x v="1"/>
    <s v="Tesseramento"/>
    <x v="1"/>
    <x v="3"/>
    <x v="0"/>
    <m/>
  </r>
  <r>
    <n v="73252"/>
    <x v="0"/>
    <x v="0"/>
    <x v="0"/>
    <x v="0"/>
    <x v="7"/>
    <x v="181"/>
    <x v="0"/>
    <x v="1"/>
    <s v="Tesseramento"/>
    <x v="1"/>
    <x v="4"/>
    <x v="0"/>
    <m/>
  </r>
  <r>
    <n v="124258"/>
    <x v="0"/>
    <x v="0"/>
    <x v="0"/>
    <x v="0"/>
    <x v="8"/>
    <x v="46"/>
    <x v="0"/>
    <x v="0"/>
    <s v="Tesseramento"/>
    <x v="0"/>
    <x v="0"/>
    <x v="0"/>
    <m/>
  </r>
  <r>
    <n v="48664"/>
    <x v="0"/>
    <x v="0"/>
    <x v="0"/>
    <x v="0"/>
    <x v="7"/>
    <x v="181"/>
    <x v="0"/>
    <x v="1"/>
    <s v="Tesseramento"/>
    <x v="1"/>
    <x v="3"/>
    <x v="0"/>
    <m/>
  </r>
  <r>
    <n v="85952"/>
    <x v="0"/>
    <x v="0"/>
    <x v="0"/>
    <x v="0"/>
    <x v="7"/>
    <x v="181"/>
    <x v="0"/>
    <x v="1"/>
    <s v="Tesseramento"/>
    <x v="1"/>
    <x v="1"/>
    <x v="0"/>
    <m/>
  </r>
  <r>
    <n v="24991"/>
    <x v="0"/>
    <x v="0"/>
    <x v="0"/>
    <x v="0"/>
    <x v="7"/>
    <x v="181"/>
    <x v="0"/>
    <x v="0"/>
    <s v="Tesseramento"/>
    <x v="1"/>
    <x v="0"/>
    <x v="0"/>
    <m/>
  </r>
  <r>
    <n v="24802"/>
    <x v="0"/>
    <x v="0"/>
    <x v="0"/>
    <x v="0"/>
    <x v="7"/>
    <x v="181"/>
    <x v="0"/>
    <x v="1"/>
    <s v="Tesseramento"/>
    <x v="1"/>
    <x v="4"/>
    <x v="0"/>
    <m/>
  </r>
  <r>
    <n v="24994"/>
    <x v="0"/>
    <x v="0"/>
    <x v="0"/>
    <x v="0"/>
    <x v="7"/>
    <x v="181"/>
    <x v="0"/>
    <x v="0"/>
    <s v="Tesseramento"/>
    <x v="1"/>
    <x v="4"/>
    <x v="0"/>
    <m/>
  </r>
  <r>
    <n v="85954"/>
    <x v="0"/>
    <x v="0"/>
    <x v="0"/>
    <x v="0"/>
    <x v="7"/>
    <x v="181"/>
    <x v="0"/>
    <x v="0"/>
    <s v="Tesseramento"/>
    <x v="1"/>
    <x v="1"/>
    <x v="0"/>
    <m/>
  </r>
  <r>
    <n v="192054"/>
    <x v="0"/>
    <x v="0"/>
    <x v="0"/>
    <x v="4"/>
    <x v="7"/>
    <x v="181"/>
    <x v="0"/>
    <x v="0"/>
    <s v="Tesseramento"/>
    <x v="1"/>
    <x v="3"/>
    <x v="0"/>
    <m/>
  </r>
  <r>
    <n v="30865"/>
    <x v="0"/>
    <x v="0"/>
    <x v="0"/>
    <x v="0"/>
    <x v="7"/>
    <x v="181"/>
    <x v="0"/>
    <x v="0"/>
    <s v="Tesseramento"/>
    <x v="1"/>
    <x v="4"/>
    <x v="0"/>
    <m/>
  </r>
  <r>
    <n v="25039"/>
    <x v="0"/>
    <x v="0"/>
    <x v="0"/>
    <x v="0"/>
    <x v="7"/>
    <x v="181"/>
    <x v="0"/>
    <x v="0"/>
    <s v="Tesseramento"/>
    <x v="1"/>
    <x v="4"/>
    <x v="0"/>
    <m/>
  </r>
  <r>
    <n v="131271"/>
    <x v="1"/>
    <x v="0"/>
    <x v="0"/>
    <x v="0"/>
    <x v="7"/>
    <x v="181"/>
    <x v="0"/>
    <x v="0"/>
    <s v="Tesseramento"/>
    <x v="1"/>
    <x v="6"/>
    <x v="0"/>
    <m/>
  </r>
  <r>
    <n v="164651"/>
    <x v="0"/>
    <x v="0"/>
    <x v="0"/>
    <x v="3"/>
    <x v="7"/>
    <x v="181"/>
    <x v="0"/>
    <x v="0"/>
    <s v="Tesseramento"/>
    <x v="1"/>
    <x v="0"/>
    <x v="0"/>
    <m/>
  </r>
  <r>
    <n v="69039"/>
    <x v="0"/>
    <x v="0"/>
    <x v="0"/>
    <x v="0"/>
    <x v="7"/>
    <x v="181"/>
    <x v="0"/>
    <x v="0"/>
    <s v="Tesseramento"/>
    <x v="1"/>
    <x v="0"/>
    <x v="0"/>
    <m/>
  </r>
  <r>
    <n v="163935"/>
    <x v="0"/>
    <x v="0"/>
    <x v="0"/>
    <x v="0"/>
    <x v="8"/>
    <x v="46"/>
    <x v="0"/>
    <x v="0"/>
    <s v="Tesseramento"/>
    <x v="0"/>
    <x v="4"/>
    <x v="0"/>
    <m/>
  </r>
  <r>
    <n v="196550"/>
    <x v="0"/>
    <x v="0"/>
    <x v="0"/>
    <x v="2"/>
    <x v="7"/>
    <x v="181"/>
    <x v="0"/>
    <x v="0"/>
    <s v="Tesseramento"/>
    <x v="1"/>
    <x v="4"/>
    <x v="0"/>
    <m/>
  </r>
  <r>
    <n v="40614"/>
    <x v="0"/>
    <x v="0"/>
    <x v="0"/>
    <x v="0"/>
    <x v="7"/>
    <x v="181"/>
    <x v="0"/>
    <x v="0"/>
    <s v="Tesseramento"/>
    <x v="1"/>
    <x v="4"/>
    <x v="0"/>
    <m/>
  </r>
  <r>
    <n v="122457"/>
    <x v="0"/>
    <x v="0"/>
    <x v="0"/>
    <x v="0"/>
    <x v="8"/>
    <x v="46"/>
    <x v="0"/>
    <x v="0"/>
    <s v="Tesseramento"/>
    <x v="0"/>
    <x v="0"/>
    <x v="0"/>
    <m/>
  </r>
  <r>
    <n v="207091"/>
    <x v="0"/>
    <x v="0"/>
    <x v="0"/>
    <x v="0"/>
    <x v="7"/>
    <x v="181"/>
    <x v="0"/>
    <x v="0"/>
    <s v="Tesseramento"/>
    <x v="1"/>
    <x v="0"/>
    <x v="0"/>
    <m/>
  </r>
  <r>
    <n v="66823"/>
    <x v="0"/>
    <x v="0"/>
    <x v="0"/>
    <x v="0"/>
    <x v="7"/>
    <x v="181"/>
    <x v="0"/>
    <x v="0"/>
    <s v="Tesseramento"/>
    <x v="1"/>
    <x v="3"/>
    <x v="0"/>
    <m/>
  </r>
  <r>
    <n v="191291"/>
    <x v="1"/>
    <x v="0"/>
    <x v="0"/>
    <x v="0"/>
    <x v="7"/>
    <x v="181"/>
    <x v="0"/>
    <x v="0"/>
    <s v="Tesseramento"/>
    <x v="1"/>
    <x v="6"/>
    <x v="0"/>
    <m/>
  </r>
  <r>
    <n v="25070"/>
    <x v="0"/>
    <x v="0"/>
    <x v="0"/>
    <x v="0"/>
    <x v="7"/>
    <x v="181"/>
    <x v="0"/>
    <x v="0"/>
    <s v="Tesseramento"/>
    <x v="1"/>
    <x v="4"/>
    <x v="0"/>
    <m/>
  </r>
  <r>
    <n v="104299"/>
    <x v="0"/>
    <x v="0"/>
    <x v="0"/>
    <x v="0"/>
    <x v="8"/>
    <x v="46"/>
    <x v="0"/>
    <x v="0"/>
    <s v="Tesseramento"/>
    <x v="0"/>
    <x v="0"/>
    <x v="0"/>
    <m/>
  </r>
  <r>
    <n v="55081"/>
    <x v="0"/>
    <x v="0"/>
    <x v="0"/>
    <x v="0"/>
    <x v="7"/>
    <x v="181"/>
    <x v="0"/>
    <x v="1"/>
    <s v="Tesseramento"/>
    <x v="1"/>
    <x v="4"/>
    <x v="0"/>
    <m/>
  </r>
  <r>
    <n v="43449"/>
    <x v="0"/>
    <x v="0"/>
    <x v="0"/>
    <x v="0"/>
    <x v="7"/>
    <x v="181"/>
    <x v="0"/>
    <x v="0"/>
    <s v="Tesseramento"/>
    <x v="1"/>
    <x v="4"/>
    <x v="0"/>
    <m/>
  </r>
  <r>
    <n v="145488"/>
    <x v="0"/>
    <x v="0"/>
    <x v="0"/>
    <x v="0"/>
    <x v="7"/>
    <x v="181"/>
    <x v="0"/>
    <x v="0"/>
    <s v="Tesseramento"/>
    <x v="1"/>
    <x v="3"/>
    <x v="0"/>
    <m/>
  </r>
  <r>
    <n v="25085"/>
    <x v="0"/>
    <x v="0"/>
    <x v="0"/>
    <x v="0"/>
    <x v="7"/>
    <x v="181"/>
    <x v="0"/>
    <x v="0"/>
    <s v="Tesseramento"/>
    <x v="1"/>
    <x v="4"/>
    <x v="0"/>
    <m/>
  </r>
  <r>
    <n v="25087"/>
    <x v="0"/>
    <x v="0"/>
    <x v="0"/>
    <x v="0"/>
    <x v="7"/>
    <x v="181"/>
    <x v="0"/>
    <x v="0"/>
    <s v="Tesseramento"/>
    <x v="1"/>
    <x v="4"/>
    <x v="0"/>
    <m/>
  </r>
  <r>
    <n v="25056"/>
    <x v="0"/>
    <x v="0"/>
    <x v="0"/>
    <x v="0"/>
    <x v="7"/>
    <x v="181"/>
    <x v="0"/>
    <x v="1"/>
    <s v="Tesseramento"/>
    <x v="1"/>
    <x v="4"/>
    <x v="0"/>
    <m/>
  </r>
  <r>
    <n v="25089"/>
    <x v="0"/>
    <x v="0"/>
    <x v="0"/>
    <x v="0"/>
    <x v="7"/>
    <x v="181"/>
    <x v="0"/>
    <x v="0"/>
    <s v="Tesseramento"/>
    <x v="1"/>
    <x v="4"/>
    <x v="0"/>
    <m/>
  </r>
  <r>
    <n v="55103"/>
    <x v="0"/>
    <x v="0"/>
    <x v="0"/>
    <x v="0"/>
    <x v="7"/>
    <x v="181"/>
    <x v="0"/>
    <x v="0"/>
    <s v="Tesseramento"/>
    <x v="1"/>
    <x v="4"/>
    <x v="0"/>
    <m/>
  </r>
  <r>
    <n v="73273"/>
    <x v="0"/>
    <x v="0"/>
    <x v="0"/>
    <x v="0"/>
    <x v="7"/>
    <x v="241"/>
    <x v="0"/>
    <x v="0"/>
    <s v="Tesseramento"/>
    <x v="0"/>
    <x v="0"/>
    <x v="0"/>
    <m/>
  </r>
  <r>
    <n v="213445"/>
    <x v="0"/>
    <x v="0"/>
    <x v="0"/>
    <x v="0"/>
    <x v="2"/>
    <x v="251"/>
    <x v="0"/>
    <x v="0"/>
    <s v="Tesseramento"/>
    <x v="1"/>
    <x v="3"/>
    <x v="0"/>
    <m/>
  </r>
  <r>
    <n v="23080"/>
    <x v="0"/>
    <x v="0"/>
    <x v="0"/>
    <x v="0"/>
    <x v="2"/>
    <x v="251"/>
    <x v="0"/>
    <x v="0"/>
    <s v="Tesseramento"/>
    <x v="1"/>
    <x v="4"/>
    <x v="0"/>
    <m/>
  </r>
  <r>
    <n v="23082"/>
    <x v="0"/>
    <x v="0"/>
    <x v="0"/>
    <x v="0"/>
    <x v="2"/>
    <x v="251"/>
    <x v="0"/>
    <x v="1"/>
    <s v="Tesseramento"/>
    <x v="1"/>
    <x v="4"/>
    <x v="0"/>
    <m/>
  </r>
  <r>
    <n v="23152"/>
    <x v="0"/>
    <x v="0"/>
    <x v="0"/>
    <x v="0"/>
    <x v="2"/>
    <x v="251"/>
    <x v="0"/>
    <x v="1"/>
    <s v="Tesseramento"/>
    <x v="1"/>
    <x v="4"/>
    <x v="0"/>
    <m/>
  </r>
  <r>
    <n v="158631"/>
    <x v="0"/>
    <x v="0"/>
    <x v="0"/>
    <x v="0"/>
    <x v="2"/>
    <x v="251"/>
    <x v="0"/>
    <x v="1"/>
    <s v="Tesseramento"/>
    <x v="1"/>
    <x v="1"/>
    <x v="0"/>
    <m/>
  </r>
  <r>
    <n v="59767"/>
    <x v="0"/>
    <x v="0"/>
    <x v="0"/>
    <x v="0"/>
    <x v="2"/>
    <x v="251"/>
    <x v="0"/>
    <x v="0"/>
    <s v="Tesseramento"/>
    <x v="1"/>
    <x v="4"/>
    <x v="0"/>
    <m/>
  </r>
  <r>
    <n v="229677"/>
    <x v="0"/>
    <x v="0"/>
    <x v="0"/>
    <x v="0"/>
    <x v="2"/>
    <x v="251"/>
    <x v="0"/>
    <x v="0"/>
    <s v="Tesseramento"/>
    <x v="1"/>
    <x v="3"/>
    <x v="0"/>
    <m/>
  </r>
  <r>
    <n v="223265"/>
    <x v="0"/>
    <x v="0"/>
    <x v="0"/>
    <x v="0"/>
    <x v="2"/>
    <x v="251"/>
    <x v="0"/>
    <x v="1"/>
    <s v="Tesseramento"/>
    <x v="1"/>
    <x v="3"/>
    <x v="0"/>
    <m/>
  </r>
  <r>
    <n v="175765"/>
    <x v="0"/>
    <x v="0"/>
    <x v="0"/>
    <x v="0"/>
    <x v="2"/>
    <x v="251"/>
    <x v="0"/>
    <x v="1"/>
    <s v="Tesseramento"/>
    <x v="1"/>
    <x v="1"/>
    <x v="0"/>
    <m/>
  </r>
  <r>
    <n v="221062"/>
    <x v="1"/>
    <x v="0"/>
    <x v="0"/>
    <x v="0"/>
    <x v="2"/>
    <x v="251"/>
    <x v="0"/>
    <x v="0"/>
    <s v="Tesseramento"/>
    <x v="1"/>
    <x v="2"/>
    <x v="0"/>
    <m/>
  </r>
  <r>
    <n v="133357"/>
    <x v="0"/>
    <x v="0"/>
    <x v="0"/>
    <x v="0"/>
    <x v="2"/>
    <x v="251"/>
    <x v="0"/>
    <x v="0"/>
    <s v="Tesseramento"/>
    <x v="1"/>
    <x v="1"/>
    <x v="0"/>
    <m/>
  </r>
  <r>
    <n v="158632"/>
    <x v="0"/>
    <x v="0"/>
    <x v="0"/>
    <x v="0"/>
    <x v="2"/>
    <x v="251"/>
    <x v="0"/>
    <x v="0"/>
    <s v="Tesseramento"/>
    <x v="1"/>
    <x v="4"/>
    <x v="0"/>
    <m/>
  </r>
  <r>
    <n v="234435"/>
    <x v="0"/>
    <x v="0"/>
    <x v="1"/>
    <x v="2"/>
    <x v="4"/>
    <x v="68"/>
    <x v="0"/>
    <x v="0"/>
    <s v="Tesseramento"/>
    <x v="1"/>
    <x v="3"/>
    <x v="0"/>
    <m/>
  </r>
  <r>
    <n v="234352"/>
    <x v="0"/>
    <x v="1"/>
    <x v="1"/>
    <x v="2"/>
    <x v="7"/>
    <x v="181"/>
    <x v="0"/>
    <x v="0"/>
    <s v="Tesseramento"/>
    <x v="1"/>
    <x v="0"/>
    <x v="0"/>
    <m/>
  </r>
  <r>
    <n v="62852"/>
    <x v="0"/>
    <x v="0"/>
    <x v="0"/>
    <x v="0"/>
    <x v="4"/>
    <x v="68"/>
    <x v="0"/>
    <x v="0"/>
    <s v="Tesseramento"/>
    <x v="1"/>
    <x v="3"/>
    <x v="0"/>
    <m/>
  </r>
  <r>
    <n v="171376"/>
    <x v="0"/>
    <x v="0"/>
    <x v="0"/>
    <x v="1"/>
    <x v="4"/>
    <x v="68"/>
    <x v="0"/>
    <x v="1"/>
    <s v="Tesseramento"/>
    <x v="1"/>
    <x v="3"/>
    <x v="0"/>
    <m/>
  </r>
  <r>
    <n v="234694"/>
    <x v="0"/>
    <x v="0"/>
    <x v="1"/>
    <x v="4"/>
    <x v="1"/>
    <x v="20"/>
    <x v="0"/>
    <x v="0"/>
    <s v="Tesseramento"/>
    <x v="0"/>
    <x v="3"/>
    <x v="0"/>
    <m/>
  </r>
  <r>
    <n v="184884"/>
    <x v="1"/>
    <x v="0"/>
    <x v="0"/>
    <x v="0"/>
    <x v="4"/>
    <x v="184"/>
    <x v="0"/>
    <x v="1"/>
    <s v="Tesseramento"/>
    <x v="0"/>
    <x v="5"/>
    <x v="0"/>
    <m/>
  </r>
  <r>
    <n v="169545"/>
    <x v="1"/>
    <x v="0"/>
    <x v="0"/>
    <x v="0"/>
    <x v="4"/>
    <x v="184"/>
    <x v="0"/>
    <x v="0"/>
    <s v="Tesseramento"/>
    <x v="0"/>
    <x v="2"/>
    <x v="0"/>
    <m/>
  </r>
  <r>
    <n v="108231"/>
    <x v="0"/>
    <x v="0"/>
    <x v="0"/>
    <x v="0"/>
    <x v="4"/>
    <x v="184"/>
    <x v="0"/>
    <x v="0"/>
    <s v="Tesseramento"/>
    <x v="0"/>
    <x v="3"/>
    <x v="0"/>
    <m/>
  </r>
  <r>
    <n v="108233"/>
    <x v="0"/>
    <x v="0"/>
    <x v="0"/>
    <x v="0"/>
    <x v="4"/>
    <x v="184"/>
    <x v="0"/>
    <x v="1"/>
    <s v="Tesseramento"/>
    <x v="0"/>
    <x v="0"/>
    <x v="0"/>
    <m/>
  </r>
  <r>
    <n v="57232"/>
    <x v="0"/>
    <x v="0"/>
    <x v="0"/>
    <x v="0"/>
    <x v="4"/>
    <x v="184"/>
    <x v="0"/>
    <x v="0"/>
    <s v="Tesseramento"/>
    <x v="0"/>
    <x v="0"/>
    <x v="0"/>
    <m/>
  </r>
  <r>
    <n v="60717"/>
    <x v="0"/>
    <x v="0"/>
    <x v="0"/>
    <x v="0"/>
    <x v="4"/>
    <x v="184"/>
    <x v="0"/>
    <x v="1"/>
    <s v="Tesseramento"/>
    <x v="0"/>
    <x v="4"/>
    <x v="0"/>
    <m/>
  </r>
  <r>
    <n v="235781"/>
    <x v="0"/>
    <x v="0"/>
    <x v="1"/>
    <x v="2"/>
    <x v="8"/>
    <x v="127"/>
    <x v="0"/>
    <x v="0"/>
    <s v="Tesseramento"/>
    <x v="1"/>
    <x v="4"/>
    <x v="0"/>
    <m/>
  </r>
  <r>
    <n v="64243"/>
    <x v="0"/>
    <x v="0"/>
    <x v="0"/>
    <x v="0"/>
    <x v="11"/>
    <x v="189"/>
    <x v="0"/>
    <x v="0"/>
    <s v="Tesseramento"/>
    <x v="1"/>
    <x v="3"/>
    <x v="0"/>
    <m/>
  </r>
  <r>
    <n v="15936"/>
    <x v="0"/>
    <x v="0"/>
    <x v="0"/>
    <x v="0"/>
    <x v="7"/>
    <x v="78"/>
    <x v="0"/>
    <x v="0"/>
    <s v="Tesseramento"/>
    <x v="0"/>
    <x v="3"/>
    <x v="0"/>
    <m/>
  </r>
  <r>
    <n v="102745"/>
    <x v="0"/>
    <x v="0"/>
    <x v="0"/>
    <x v="0"/>
    <x v="1"/>
    <x v="73"/>
    <x v="0"/>
    <x v="0"/>
    <s v="Tesseramento"/>
    <x v="1"/>
    <x v="3"/>
    <x v="0"/>
    <m/>
  </r>
  <r>
    <n v="167067"/>
    <x v="0"/>
    <x v="0"/>
    <x v="0"/>
    <x v="0"/>
    <x v="1"/>
    <x v="73"/>
    <x v="0"/>
    <x v="0"/>
    <s v="Tesseramento"/>
    <x v="1"/>
    <x v="0"/>
    <x v="0"/>
    <m/>
  </r>
  <r>
    <n v="135403"/>
    <x v="1"/>
    <x v="0"/>
    <x v="0"/>
    <x v="0"/>
    <x v="4"/>
    <x v="303"/>
    <x v="0"/>
    <x v="0"/>
    <s v="Tesseramento"/>
    <x v="1"/>
    <x v="2"/>
    <x v="0"/>
    <m/>
  </r>
  <r>
    <n v="123042"/>
    <x v="1"/>
    <x v="0"/>
    <x v="0"/>
    <x v="0"/>
    <x v="4"/>
    <x v="303"/>
    <x v="0"/>
    <x v="0"/>
    <s v="Tesseramento"/>
    <x v="1"/>
    <x v="6"/>
    <x v="0"/>
    <s v="BG"/>
  </r>
  <r>
    <n v="104315"/>
    <x v="0"/>
    <x v="0"/>
    <x v="0"/>
    <x v="0"/>
    <x v="1"/>
    <x v="73"/>
    <x v="0"/>
    <x v="0"/>
    <s v="Tesseramento"/>
    <x v="1"/>
    <x v="0"/>
    <x v="0"/>
    <m/>
  </r>
  <r>
    <n v="234713"/>
    <x v="0"/>
    <x v="1"/>
    <x v="1"/>
    <x v="3"/>
    <x v="15"/>
    <x v="104"/>
    <x v="0"/>
    <x v="0"/>
    <s v="Tesseramento"/>
    <x v="1"/>
    <x v="1"/>
    <x v="0"/>
    <m/>
  </r>
  <r>
    <n v="46068"/>
    <x v="0"/>
    <x v="0"/>
    <x v="0"/>
    <x v="4"/>
    <x v="1"/>
    <x v="20"/>
    <x v="0"/>
    <x v="1"/>
    <s v="Tesseramento"/>
    <x v="0"/>
    <x v="4"/>
    <x v="0"/>
    <m/>
  </r>
  <r>
    <n v="167208"/>
    <x v="0"/>
    <x v="0"/>
    <x v="0"/>
    <x v="0"/>
    <x v="8"/>
    <x v="46"/>
    <x v="0"/>
    <x v="0"/>
    <s v="Tesseramento"/>
    <x v="0"/>
    <x v="1"/>
    <x v="0"/>
    <m/>
  </r>
  <r>
    <n v="201357"/>
    <x v="0"/>
    <x v="0"/>
    <x v="0"/>
    <x v="0"/>
    <x v="1"/>
    <x v="73"/>
    <x v="0"/>
    <x v="0"/>
    <s v="Tesseramento"/>
    <x v="1"/>
    <x v="0"/>
    <x v="0"/>
    <m/>
  </r>
  <r>
    <n v="154118"/>
    <x v="0"/>
    <x v="0"/>
    <x v="0"/>
    <x v="0"/>
    <x v="1"/>
    <x v="73"/>
    <x v="0"/>
    <x v="0"/>
    <s v="Tesseramento"/>
    <x v="1"/>
    <x v="0"/>
    <x v="0"/>
    <m/>
  </r>
  <r>
    <n v="104101"/>
    <x v="0"/>
    <x v="0"/>
    <x v="0"/>
    <x v="0"/>
    <x v="1"/>
    <x v="73"/>
    <x v="0"/>
    <x v="0"/>
    <s v="Tesseramento"/>
    <x v="1"/>
    <x v="4"/>
    <x v="0"/>
    <m/>
  </r>
  <r>
    <n v="209500"/>
    <x v="0"/>
    <x v="0"/>
    <x v="0"/>
    <x v="0"/>
    <x v="4"/>
    <x v="83"/>
    <x v="0"/>
    <x v="0"/>
    <s v="Tesseramento"/>
    <x v="0"/>
    <x v="3"/>
    <x v="0"/>
    <m/>
  </r>
  <r>
    <n v="225735"/>
    <x v="0"/>
    <x v="0"/>
    <x v="0"/>
    <x v="0"/>
    <x v="1"/>
    <x v="73"/>
    <x v="0"/>
    <x v="0"/>
    <s v="Tesseramento"/>
    <x v="1"/>
    <x v="0"/>
    <x v="0"/>
    <m/>
  </r>
  <r>
    <n v="217751"/>
    <x v="0"/>
    <x v="0"/>
    <x v="0"/>
    <x v="0"/>
    <x v="1"/>
    <x v="73"/>
    <x v="0"/>
    <x v="0"/>
    <s v="Tesseramento"/>
    <x v="1"/>
    <x v="0"/>
    <x v="0"/>
    <m/>
  </r>
  <r>
    <n v="32525"/>
    <x v="0"/>
    <x v="0"/>
    <x v="0"/>
    <x v="0"/>
    <x v="1"/>
    <x v="73"/>
    <x v="0"/>
    <x v="1"/>
    <s v="Tesseramento"/>
    <x v="1"/>
    <x v="4"/>
    <x v="0"/>
    <m/>
  </r>
  <r>
    <n v="227376"/>
    <x v="0"/>
    <x v="1"/>
    <x v="0"/>
    <x v="3"/>
    <x v="11"/>
    <x v="102"/>
    <x v="0"/>
    <x v="1"/>
    <s v="Tesseramento"/>
    <x v="1"/>
    <x v="0"/>
    <x v="0"/>
    <m/>
  </r>
  <r>
    <n v="224332"/>
    <x v="1"/>
    <x v="0"/>
    <x v="0"/>
    <x v="2"/>
    <x v="7"/>
    <x v="78"/>
    <x v="0"/>
    <x v="1"/>
    <s v="Tesseramento"/>
    <x v="0"/>
    <x v="5"/>
    <x v="0"/>
    <m/>
  </r>
  <r>
    <n v="227372"/>
    <x v="0"/>
    <x v="1"/>
    <x v="0"/>
    <x v="3"/>
    <x v="11"/>
    <x v="102"/>
    <x v="0"/>
    <x v="0"/>
    <s v="Tesseramento"/>
    <x v="1"/>
    <x v="0"/>
    <x v="0"/>
    <m/>
  </r>
  <r>
    <n v="90757"/>
    <x v="0"/>
    <x v="0"/>
    <x v="2"/>
    <x v="0"/>
    <x v="1"/>
    <x v="73"/>
    <x v="0"/>
    <x v="0"/>
    <s v="Tesseramento"/>
    <x v="1"/>
    <x v="1"/>
    <x v="0"/>
    <m/>
  </r>
  <r>
    <n v="78712"/>
    <x v="0"/>
    <x v="0"/>
    <x v="0"/>
    <x v="0"/>
    <x v="1"/>
    <x v="73"/>
    <x v="0"/>
    <x v="0"/>
    <s v="Tesseramento"/>
    <x v="1"/>
    <x v="1"/>
    <x v="0"/>
    <m/>
  </r>
  <r>
    <n v="52101"/>
    <x v="0"/>
    <x v="0"/>
    <x v="0"/>
    <x v="0"/>
    <x v="1"/>
    <x v="73"/>
    <x v="0"/>
    <x v="0"/>
    <s v="Tesseramento"/>
    <x v="1"/>
    <x v="4"/>
    <x v="0"/>
    <m/>
  </r>
  <r>
    <n v="227375"/>
    <x v="0"/>
    <x v="1"/>
    <x v="0"/>
    <x v="3"/>
    <x v="11"/>
    <x v="102"/>
    <x v="0"/>
    <x v="0"/>
    <s v="Tesseramento"/>
    <x v="1"/>
    <x v="1"/>
    <x v="0"/>
    <m/>
  </r>
  <r>
    <n v="130047"/>
    <x v="0"/>
    <x v="0"/>
    <x v="0"/>
    <x v="0"/>
    <x v="1"/>
    <x v="73"/>
    <x v="0"/>
    <x v="1"/>
    <s v="Tesseramento"/>
    <x v="1"/>
    <x v="3"/>
    <x v="0"/>
    <m/>
  </r>
  <r>
    <n v="54753"/>
    <x v="0"/>
    <x v="0"/>
    <x v="0"/>
    <x v="0"/>
    <x v="7"/>
    <x v="135"/>
    <x v="0"/>
    <x v="0"/>
    <s v="Tesseramento"/>
    <x v="1"/>
    <x v="0"/>
    <x v="0"/>
    <m/>
  </r>
  <r>
    <n v="207450"/>
    <x v="0"/>
    <x v="1"/>
    <x v="0"/>
    <x v="1"/>
    <x v="7"/>
    <x v="135"/>
    <x v="0"/>
    <x v="1"/>
    <s v="Tesseramento"/>
    <x v="1"/>
    <x v="0"/>
    <x v="0"/>
    <m/>
  </r>
  <r>
    <n v="234445"/>
    <x v="0"/>
    <x v="1"/>
    <x v="1"/>
    <x v="1"/>
    <x v="11"/>
    <x v="102"/>
    <x v="0"/>
    <x v="0"/>
    <s v="Tesseramento"/>
    <x v="1"/>
    <x v="4"/>
    <x v="0"/>
    <m/>
  </r>
  <r>
    <n v="102735"/>
    <x v="0"/>
    <x v="0"/>
    <x v="0"/>
    <x v="0"/>
    <x v="4"/>
    <x v="101"/>
    <x v="0"/>
    <x v="0"/>
    <s v="Tesseramento"/>
    <x v="0"/>
    <x v="0"/>
    <x v="0"/>
    <m/>
  </r>
  <r>
    <n v="48654"/>
    <x v="0"/>
    <x v="0"/>
    <x v="0"/>
    <x v="0"/>
    <x v="4"/>
    <x v="101"/>
    <x v="0"/>
    <x v="0"/>
    <s v="Tesseramento"/>
    <x v="0"/>
    <x v="3"/>
    <x v="0"/>
    <m/>
  </r>
  <r>
    <n v="68752"/>
    <x v="0"/>
    <x v="0"/>
    <x v="0"/>
    <x v="0"/>
    <x v="4"/>
    <x v="101"/>
    <x v="0"/>
    <x v="0"/>
    <s v="Tesseramento"/>
    <x v="0"/>
    <x v="1"/>
    <x v="0"/>
    <m/>
  </r>
  <r>
    <n v="83180"/>
    <x v="0"/>
    <x v="0"/>
    <x v="0"/>
    <x v="0"/>
    <x v="4"/>
    <x v="101"/>
    <x v="0"/>
    <x v="0"/>
    <s v="Tesseramento"/>
    <x v="0"/>
    <x v="1"/>
    <x v="0"/>
    <m/>
  </r>
  <r>
    <n v="91394"/>
    <x v="0"/>
    <x v="0"/>
    <x v="0"/>
    <x v="0"/>
    <x v="4"/>
    <x v="101"/>
    <x v="0"/>
    <x v="1"/>
    <s v="Tesseramento"/>
    <x v="0"/>
    <x v="4"/>
    <x v="0"/>
    <m/>
  </r>
  <r>
    <n v="234444"/>
    <x v="0"/>
    <x v="1"/>
    <x v="1"/>
    <x v="1"/>
    <x v="11"/>
    <x v="102"/>
    <x v="0"/>
    <x v="0"/>
    <s v="Tesseramento"/>
    <x v="1"/>
    <x v="1"/>
    <x v="0"/>
    <m/>
  </r>
  <r>
    <n v="234371"/>
    <x v="1"/>
    <x v="0"/>
    <x v="1"/>
    <x v="1"/>
    <x v="4"/>
    <x v="101"/>
    <x v="0"/>
    <x v="0"/>
    <s v="Tesseramento"/>
    <x v="0"/>
    <x v="5"/>
    <x v="0"/>
    <m/>
  </r>
  <r>
    <n v="5792"/>
    <x v="0"/>
    <x v="0"/>
    <x v="0"/>
    <x v="0"/>
    <x v="1"/>
    <x v="1"/>
    <x v="0"/>
    <x v="0"/>
    <s v="Tesseramento"/>
    <x v="0"/>
    <x v="0"/>
    <x v="0"/>
    <m/>
  </r>
  <r>
    <n v="234443"/>
    <x v="0"/>
    <x v="1"/>
    <x v="1"/>
    <x v="3"/>
    <x v="11"/>
    <x v="102"/>
    <x v="0"/>
    <x v="0"/>
    <s v="Tesseramento"/>
    <x v="1"/>
    <x v="4"/>
    <x v="0"/>
    <m/>
  </r>
  <r>
    <n v="85694"/>
    <x v="0"/>
    <x v="0"/>
    <x v="0"/>
    <x v="0"/>
    <x v="4"/>
    <x v="101"/>
    <x v="0"/>
    <x v="0"/>
    <s v="Tesseramento"/>
    <x v="0"/>
    <x v="3"/>
    <x v="0"/>
    <m/>
  </r>
  <r>
    <n v="140061"/>
    <x v="0"/>
    <x v="0"/>
    <x v="0"/>
    <x v="0"/>
    <x v="4"/>
    <x v="101"/>
    <x v="0"/>
    <x v="0"/>
    <s v="Tesseramento"/>
    <x v="0"/>
    <x v="3"/>
    <x v="0"/>
    <m/>
  </r>
  <r>
    <n v="197830"/>
    <x v="0"/>
    <x v="0"/>
    <x v="0"/>
    <x v="0"/>
    <x v="4"/>
    <x v="101"/>
    <x v="0"/>
    <x v="0"/>
    <s v="Tesseramento"/>
    <x v="0"/>
    <x v="4"/>
    <x v="0"/>
    <m/>
  </r>
  <r>
    <n v="166205"/>
    <x v="0"/>
    <x v="0"/>
    <x v="0"/>
    <x v="1"/>
    <x v="4"/>
    <x v="101"/>
    <x v="0"/>
    <x v="1"/>
    <s v="Tesseramento"/>
    <x v="0"/>
    <x v="4"/>
    <x v="0"/>
    <m/>
  </r>
  <r>
    <n v="38447"/>
    <x v="0"/>
    <x v="0"/>
    <x v="0"/>
    <x v="0"/>
    <x v="8"/>
    <x v="92"/>
    <x v="0"/>
    <x v="0"/>
    <s v="Tesseramento"/>
    <x v="1"/>
    <x v="0"/>
    <x v="0"/>
    <m/>
  </r>
  <r>
    <n v="234442"/>
    <x v="0"/>
    <x v="1"/>
    <x v="1"/>
    <x v="3"/>
    <x v="11"/>
    <x v="102"/>
    <x v="0"/>
    <x v="0"/>
    <s v="Tesseramento"/>
    <x v="1"/>
    <x v="0"/>
    <x v="0"/>
    <m/>
  </r>
  <r>
    <n v="234641"/>
    <x v="0"/>
    <x v="0"/>
    <x v="1"/>
    <x v="2"/>
    <x v="7"/>
    <x v="51"/>
    <x v="0"/>
    <x v="0"/>
    <s v="Tesseramento"/>
    <x v="1"/>
    <x v="1"/>
    <x v="0"/>
    <m/>
  </r>
  <r>
    <n v="32559"/>
    <x v="0"/>
    <x v="0"/>
    <x v="0"/>
    <x v="0"/>
    <x v="1"/>
    <x v="73"/>
    <x v="0"/>
    <x v="0"/>
    <s v="Tesseramento"/>
    <x v="1"/>
    <x v="4"/>
    <x v="0"/>
    <m/>
  </r>
  <r>
    <n v="189772"/>
    <x v="0"/>
    <x v="0"/>
    <x v="0"/>
    <x v="0"/>
    <x v="4"/>
    <x v="101"/>
    <x v="0"/>
    <x v="0"/>
    <s v="Tesseramento"/>
    <x v="0"/>
    <x v="3"/>
    <x v="0"/>
    <m/>
  </r>
  <r>
    <n v="100717"/>
    <x v="0"/>
    <x v="0"/>
    <x v="0"/>
    <x v="0"/>
    <x v="1"/>
    <x v="73"/>
    <x v="0"/>
    <x v="1"/>
    <s v="Tesseramento"/>
    <x v="1"/>
    <x v="0"/>
    <x v="0"/>
    <m/>
  </r>
  <r>
    <n v="111074"/>
    <x v="0"/>
    <x v="0"/>
    <x v="0"/>
    <x v="0"/>
    <x v="1"/>
    <x v="73"/>
    <x v="0"/>
    <x v="0"/>
    <s v="Tesseramento"/>
    <x v="1"/>
    <x v="1"/>
    <x v="0"/>
    <m/>
  </r>
  <r>
    <n v="81583"/>
    <x v="0"/>
    <x v="0"/>
    <x v="0"/>
    <x v="0"/>
    <x v="1"/>
    <x v="73"/>
    <x v="0"/>
    <x v="0"/>
    <s v="Tesseramento"/>
    <x v="1"/>
    <x v="3"/>
    <x v="0"/>
    <m/>
  </r>
  <r>
    <n v="201018"/>
    <x v="0"/>
    <x v="0"/>
    <x v="0"/>
    <x v="1"/>
    <x v="4"/>
    <x v="101"/>
    <x v="0"/>
    <x v="1"/>
    <s v="Tesseramento"/>
    <x v="0"/>
    <x v="4"/>
    <x v="0"/>
    <m/>
  </r>
  <r>
    <n v="165266"/>
    <x v="0"/>
    <x v="0"/>
    <x v="0"/>
    <x v="0"/>
    <x v="1"/>
    <x v="73"/>
    <x v="0"/>
    <x v="0"/>
    <s v="Tesseramento"/>
    <x v="1"/>
    <x v="0"/>
    <x v="0"/>
    <m/>
  </r>
  <r>
    <n v="234441"/>
    <x v="0"/>
    <x v="1"/>
    <x v="1"/>
    <x v="1"/>
    <x v="11"/>
    <x v="102"/>
    <x v="0"/>
    <x v="0"/>
    <s v="Tesseramento"/>
    <x v="1"/>
    <x v="3"/>
    <x v="0"/>
    <m/>
  </r>
  <r>
    <n v="112632"/>
    <x v="0"/>
    <x v="0"/>
    <x v="0"/>
    <x v="0"/>
    <x v="4"/>
    <x v="101"/>
    <x v="0"/>
    <x v="0"/>
    <s v="Tesseramento"/>
    <x v="0"/>
    <x v="4"/>
    <x v="0"/>
    <m/>
  </r>
  <r>
    <n v="227788"/>
    <x v="0"/>
    <x v="0"/>
    <x v="0"/>
    <x v="1"/>
    <x v="4"/>
    <x v="101"/>
    <x v="0"/>
    <x v="0"/>
    <s v="Tesseramento"/>
    <x v="0"/>
    <x v="4"/>
    <x v="0"/>
    <m/>
  </r>
  <r>
    <n v="100503"/>
    <x v="0"/>
    <x v="0"/>
    <x v="0"/>
    <x v="0"/>
    <x v="14"/>
    <x v="43"/>
    <x v="0"/>
    <x v="0"/>
    <s v="Tesseramento"/>
    <x v="1"/>
    <x v="0"/>
    <x v="0"/>
    <m/>
  </r>
  <r>
    <n v="173321"/>
    <x v="0"/>
    <x v="0"/>
    <x v="0"/>
    <x v="0"/>
    <x v="11"/>
    <x v="141"/>
    <x v="0"/>
    <x v="0"/>
    <s v="Tesseramento"/>
    <x v="1"/>
    <x v="0"/>
    <x v="0"/>
    <m/>
  </r>
  <r>
    <n v="127076"/>
    <x v="0"/>
    <x v="0"/>
    <x v="0"/>
    <x v="0"/>
    <x v="4"/>
    <x v="101"/>
    <x v="0"/>
    <x v="0"/>
    <s v="Tesseramento"/>
    <x v="0"/>
    <x v="4"/>
    <x v="0"/>
    <m/>
  </r>
  <r>
    <n v="13900"/>
    <x v="0"/>
    <x v="0"/>
    <x v="0"/>
    <x v="0"/>
    <x v="4"/>
    <x v="101"/>
    <x v="0"/>
    <x v="0"/>
    <s v="Tesseramento"/>
    <x v="0"/>
    <x v="3"/>
    <x v="0"/>
    <m/>
  </r>
  <r>
    <n v="146746"/>
    <x v="0"/>
    <x v="0"/>
    <x v="0"/>
    <x v="0"/>
    <x v="8"/>
    <x v="355"/>
    <x v="0"/>
    <x v="1"/>
    <s v="Tesseramento"/>
    <x v="0"/>
    <x v="0"/>
    <x v="0"/>
    <m/>
  </r>
  <r>
    <n v="228948"/>
    <x v="0"/>
    <x v="0"/>
    <x v="0"/>
    <x v="1"/>
    <x v="4"/>
    <x v="101"/>
    <x v="0"/>
    <x v="0"/>
    <s v="Tesseramento"/>
    <x v="0"/>
    <x v="3"/>
    <x v="0"/>
    <m/>
  </r>
  <r>
    <n v="176256"/>
    <x v="0"/>
    <x v="0"/>
    <x v="2"/>
    <x v="0"/>
    <x v="11"/>
    <x v="141"/>
    <x v="0"/>
    <x v="0"/>
    <s v="Tesseramento"/>
    <x v="1"/>
    <x v="4"/>
    <x v="0"/>
    <m/>
  </r>
  <r>
    <n v="127093"/>
    <x v="0"/>
    <x v="0"/>
    <x v="0"/>
    <x v="0"/>
    <x v="4"/>
    <x v="101"/>
    <x v="0"/>
    <x v="0"/>
    <s v="Tesseramento"/>
    <x v="0"/>
    <x v="4"/>
    <x v="0"/>
    <m/>
  </r>
  <r>
    <n v="226761"/>
    <x v="0"/>
    <x v="0"/>
    <x v="0"/>
    <x v="0"/>
    <x v="4"/>
    <x v="101"/>
    <x v="0"/>
    <x v="0"/>
    <s v="Tesseramento"/>
    <x v="0"/>
    <x v="4"/>
    <x v="0"/>
    <m/>
  </r>
  <r>
    <n v="226753"/>
    <x v="0"/>
    <x v="0"/>
    <x v="0"/>
    <x v="0"/>
    <x v="4"/>
    <x v="101"/>
    <x v="0"/>
    <x v="0"/>
    <s v="Tesseramento"/>
    <x v="0"/>
    <x v="4"/>
    <x v="0"/>
    <m/>
  </r>
  <r>
    <n v="232541"/>
    <x v="0"/>
    <x v="0"/>
    <x v="0"/>
    <x v="1"/>
    <x v="4"/>
    <x v="101"/>
    <x v="0"/>
    <x v="0"/>
    <s v="Tesseramento"/>
    <x v="0"/>
    <x v="1"/>
    <x v="0"/>
    <m/>
  </r>
  <r>
    <n v="105981"/>
    <x v="0"/>
    <x v="0"/>
    <x v="0"/>
    <x v="0"/>
    <x v="4"/>
    <x v="101"/>
    <x v="0"/>
    <x v="0"/>
    <s v="Tesseramento"/>
    <x v="0"/>
    <x v="0"/>
    <x v="0"/>
    <m/>
  </r>
  <r>
    <n v="234559"/>
    <x v="0"/>
    <x v="1"/>
    <x v="1"/>
    <x v="1"/>
    <x v="14"/>
    <x v="129"/>
    <x v="0"/>
    <x v="0"/>
    <s v="Tesseramento"/>
    <x v="1"/>
    <x v="3"/>
    <x v="0"/>
    <m/>
  </r>
  <r>
    <n v="186386"/>
    <x v="0"/>
    <x v="0"/>
    <x v="0"/>
    <x v="0"/>
    <x v="4"/>
    <x v="101"/>
    <x v="0"/>
    <x v="0"/>
    <s v="Tesseramento"/>
    <x v="0"/>
    <x v="4"/>
    <x v="0"/>
    <m/>
  </r>
  <r>
    <n v="32635"/>
    <x v="0"/>
    <x v="0"/>
    <x v="0"/>
    <x v="0"/>
    <x v="1"/>
    <x v="324"/>
    <x v="0"/>
    <x v="0"/>
    <s v="Tesseramento"/>
    <x v="1"/>
    <x v="3"/>
    <x v="0"/>
    <m/>
  </r>
  <r>
    <n v="209865"/>
    <x v="0"/>
    <x v="0"/>
    <x v="0"/>
    <x v="1"/>
    <x v="4"/>
    <x v="101"/>
    <x v="0"/>
    <x v="0"/>
    <s v="Tesseramento"/>
    <x v="0"/>
    <x v="0"/>
    <x v="0"/>
    <m/>
  </r>
  <r>
    <n v="227796"/>
    <x v="0"/>
    <x v="0"/>
    <x v="0"/>
    <x v="1"/>
    <x v="4"/>
    <x v="101"/>
    <x v="0"/>
    <x v="0"/>
    <s v="Tesseramento"/>
    <x v="0"/>
    <x v="3"/>
    <x v="0"/>
    <m/>
  </r>
  <r>
    <n v="78645"/>
    <x v="0"/>
    <x v="0"/>
    <x v="0"/>
    <x v="0"/>
    <x v="1"/>
    <x v="324"/>
    <x v="0"/>
    <x v="0"/>
    <s v="Tesseramento"/>
    <x v="1"/>
    <x v="0"/>
    <x v="0"/>
    <m/>
  </r>
  <r>
    <n v="32655"/>
    <x v="0"/>
    <x v="0"/>
    <x v="0"/>
    <x v="0"/>
    <x v="1"/>
    <x v="324"/>
    <x v="0"/>
    <x v="1"/>
    <s v="Tesseramento"/>
    <x v="1"/>
    <x v="4"/>
    <x v="0"/>
    <m/>
  </r>
  <r>
    <n v="234451"/>
    <x v="0"/>
    <x v="0"/>
    <x v="1"/>
    <x v="3"/>
    <x v="1"/>
    <x v="73"/>
    <x v="0"/>
    <x v="0"/>
    <s v="Tesseramento"/>
    <x v="1"/>
    <x v="3"/>
    <x v="0"/>
    <m/>
  </r>
  <r>
    <n v="115562"/>
    <x v="0"/>
    <x v="0"/>
    <x v="0"/>
    <x v="0"/>
    <x v="1"/>
    <x v="324"/>
    <x v="0"/>
    <x v="0"/>
    <s v="Tesseramento"/>
    <x v="1"/>
    <x v="3"/>
    <x v="0"/>
    <m/>
  </r>
  <r>
    <n v="123631"/>
    <x v="0"/>
    <x v="0"/>
    <x v="0"/>
    <x v="0"/>
    <x v="1"/>
    <x v="324"/>
    <x v="0"/>
    <x v="0"/>
    <s v="Tesseramento"/>
    <x v="1"/>
    <x v="0"/>
    <x v="0"/>
    <m/>
  </r>
  <r>
    <n v="104368"/>
    <x v="0"/>
    <x v="0"/>
    <x v="0"/>
    <x v="0"/>
    <x v="1"/>
    <x v="324"/>
    <x v="0"/>
    <x v="0"/>
    <s v="Tesseramento"/>
    <x v="1"/>
    <x v="3"/>
    <x v="0"/>
    <m/>
  </r>
  <r>
    <n v="151373"/>
    <x v="0"/>
    <x v="0"/>
    <x v="0"/>
    <x v="4"/>
    <x v="1"/>
    <x v="324"/>
    <x v="0"/>
    <x v="0"/>
    <s v="Tesseramento"/>
    <x v="1"/>
    <x v="3"/>
    <x v="0"/>
    <m/>
  </r>
  <r>
    <n v="29095"/>
    <x v="0"/>
    <x v="0"/>
    <x v="0"/>
    <x v="0"/>
    <x v="1"/>
    <x v="324"/>
    <x v="0"/>
    <x v="0"/>
    <s v="Tesseramento"/>
    <x v="1"/>
    <x v="3"/>
    <x v="0"/>
    <m/>
  </r>
  <r>
    <n v="138416"/>
    <x v="0"/>
    <x v="0"/>
    <x v="0"/>
    <x v="0"/>
    <x v="1"/>
    <x v="324"/>
    <x v="0"/>
    <x v="0"/>
    <s v="Tesseramento"/>
    <x v="1"/>
    <x v="0"/>
    <x v="0"/>
    <m/>
  </r>
  <r>
    <n v="234452"/>
    <x v="0"/>
    <x v="0"/>
    <x v="1"/>
    <x v="1"/>
    <x v="1"/>
    <x v="73"/>
    <x v="0"/>
    <x v="0"/>
    <s v="Tesseramento"/>
    <x v="1"/>
    <x v="0"/>
    <x v="0"/>
    <m/>
  </r>
  <r>
    <n v="10659"/>
    <x v="0"/>
    <x v="0"/>
    <x v="0"/>
    <x v="0"/>
    <x v="4"/>
    <x v="166"/>
    <x v="0"/>
    <x v="0"/>
    <s v="Tesseramento"/>
    <x v="1"/>
    <x v="4"/>
    <x v="0"/>
    <m/>
  </r>
  <r>
    <n v="33524"/>
    <x v="0"/>
    <x v="0"/>
    <x v="0"/>
    <x v="1"/>
    <x v="11"/>
    <x v="302"/>
    <x v="0"/>
    <x v="0"/>
    <s v="Tesseramento"/>
    <x v="1"/>
    <x v="4"/>
    <x v="0"/>
    <m/>
  </r>
  <r>
    <n v="234453"/>
    <x v="0"/>
    <x v="0"/>
    <x v="1"/>
    <x v="0"/>
    <x v="1"/>
    <x v="73"/>
    <x v="0"/>
    <x v="1"/>
    <s v="Tesseramento"/>
    <x v="1"/>
    <x v="0"/>
    <x v="0"/>
    <m/>
  </r>
  <r>
    <n v="20684"/>
    <x v="0"/>
    <x v="0"/>
    <x v="0"/>
    <x v="0"/>
    <x v="4"/>
    <x v="166"/>
    <x v="0"/>
    <x v="1"/>
    <s v="Tesseramento"/>
    <x v="1"/>
    <x v="3"/>
    <x v="0"/>
    <m/>
  </r>
  <r>
    <n v="234454"/>
    <x v="1"/>
    <x v="0"/>
    <x v="1"/>
    <x v="1"/>
    <x v="1"/>
    <x v="73"/>
    <x v="0"/>
    <x v="0"/>
    <s v="Tesseramento"/>
    <x v="1"/>
    <x v="7"/>
    <x v="0"/>
    <m/>
  </r>
  <r>
    <n v="132261"/>
    <x v="0"/>
    <x v="0"/>
    <x v="0"/>
    <x v="0"/>
    <x v="11"/>
    <x v="244"/>
    <x v="0"/>
    <x v="0"/>
    <s v="Tesseramento"/>
    <x v="0"/>
    <x v="3"/>
    <x v="0"/>
    <m/>
  </r>
  <r>
    <n v="27540"/>
    <x v="0"/>
    <x v="0"/>
    <x v="0"/>
    <x v="0"/>
    <x v="11"/>
    <x v="244"/>
    <x v="0"/>
    <x v="0"/>
    <s v="Tesseramento"/>
    <x v="0"/>
    <x v="3"/>
    <x v="0"/>
    <m/>
  </r>
  <r>
    <n v="234455"/>
    <x v="0"/>
    <x v="0"/>
    <x v="1"/>
    <x v="0"/>
    <x v="1"/>
    <x v="73"/>
    <x v="0"/>
    <x v="0"/>
    <s v="Tesseramento"/>
    <x v="1"/>
    <x v="3"/>
    <x v="0"/>
    <m/>
  </r>
  <r>
    <n v="44013"/>
    <x v="0"/>
    <x v="0"/>
    <x v="0"/>
    <x v="0"/>
    <x v="7"/>
    <x v="348"/>
    <x v="0"/>
    <x v="0"/>
    <s v="Tesseramento"/>
    <x v="1"/>
    <x v="4"/>
    <x v="0"/>
    <m/>
  </r>
  <r>
    <n v="11557"/>
    <x v="0"/>
    <x v="0"/>
    <x v="0"/>
    <x v="0"/>
    <x v="7"/>
    <x v="348"/>
    <x v="0"/>
    <x v="1"/>
    <s v="Tesseramento"/>
    <x v="1"/>
    <x v="4"/>
    <x v="0"/>
    <m/>
  </r>
  <r>
    <n v="18563"/>
    <x v="0"/>
    <x v="0"/>
    <x v="0"/>
    <x v="0"/>
    <x v="7"/>
    <x v="348"/>
    <x v="0"/>
    <x v="0"/>
    <s v="Tesseramento"/>
    <x v="1"/>
    <x v="0"/>
    <x v="0"/>
    <m/>
  </r>
  <r>
    <n v="1866"/>
    <x v="0"/>
    <x v="0"/>
    <x v="0"/>
    <x v="0"/>
    <x v="7"/>
    <x v="348"/>
    <x v="0"/>
    <x v="0"/>
    <s v="Tesseramento"/>
    <x v="1"/>
    <x v="4"/>
    <x v="0"/>
    <m/>
  </r>
  <r>
    <n v="43143"/>
    <x v="0"/>
    <x v="0"/>
    <x v="0"/>
    <x v="0"/>
    <x v="7"/>
    <x v="348"/>
    <x v="0"/>
    <x v="1"/>
    <s v="Tesseramento"/>
    <x v="1"/>
    <x v="0"/>
    <x v="0"/>
    <m/>
  </r>
  <r>
    <n v="8017"/>
    <x v="0"/>
    <x v="0"/>
    <x v="0"/>
    <x v="0"/>
    <x v="7"/>
    <x v="348"/>
    <x v="0"/>
    <x v="0"/>
    <s v="Tesseramento"/>
    <x v="1"/>
    <x v="4"/>
    <x v="0"/>
    <m/>
  </r>
  <r>
    <n v="503"/>
    <x v="0"/>
    <x v="0"/>
    <x v="0"/>
    <x v="0"/>
    <x v="7"/>
    <x v="348"/>
    <x v="0"/>
    <x v="1"/>
    <s v="Tesseramento"/>
    <x v="1"/>
    <x v="4"/>
    <x v="0"/>
    <m/>
  </r>
  <r>
    <n v="4825"/>
    <x v="0"/>
    <x v="0"/>
    <x v="0"/>
    <x v="0"/>
    <x v="7"/>
    <x v="348"/>
    <x v="0"/>
    <x v="0"/>
    <s v="Tesseramento"/>
    <x v="1"/>
    <x v="0"/>
    <x v="0"/>
    <m/>
  </r>
  <r>
    <n v="177164"/>
    <x v="0"/>
    <x v="0"/>
    <x v="0"/>
    <x v="0"/>
    <x v="7"/>
    <x v="348"/>
    <x v="0"/>
    <x v="0"/>
    <s v="Tesseramento"/>
    <x v="1"/>
    <x v="0"/>
    <x v="0"/>
    <m/>
  </r>
  <r>
    <n v="512"/>
    <x v="0"/>
    <x v="0"/>
    <x v="0"/>
    <x v="0"/>
    <x v="7"/>
    <x v="348"/>
    <x v="0"/>
    <x v="0"/>
    <s v="Tesseramento"/>
    <x v="1"/>
    <x v="4"/>
    <x v="0"/>
    <m/>
  </r>
  <r>
    <n v="513"/>
    <x v="0"/>
    <x v="0"/>
    <x v="0"/>
    <x v="0"/>
    <x v="7"/>
    <x v="348"/>
    <x v="0"/>
    <x v="1"/>
    <s v="Tesseramento"/>
    <x v="1"/>
    <x v="4"/>
    <x v="0"/>
    <m/>
  </r>
  <r>
    <n v="517"/>
    <x v="0"/>
    <x v="0"/>
    <x v="0"/>
    <x v="0"/>
    <x v="7"/>
    <x v="348"/>
    <x v="0"/>
    <x v="0"/>
    <s v="Tesseramento"/>
    <x v="1"/>
    <x v="0"/>
    <x v="0"/>
    <m/>
  </r>
  <r>
    <n v="29190"/>
    <x v="0"/>
    <x v="0"/>
    <x v="0"/>
    <x v="0"/>
    <x v="7"/>
    <x v="348"/>
    <x v="0"/>
    <x v="1"/>
    <s v="Tesseramento"/>
    <x v="1"/>
    <x v="4"/>
    <x v="0"/>
    <m/>
  </r>
  <r>
    <n v="522"/>
    <x v="0"/>
    <x v="0"/>
    <x v="0"/>
    <x v="0"/>
    <x v="7"/>
    <x v="348"/>
    <x v="0"/>
    <x v="0"/>
    <s v="Tesseramento"/>
    <x v="1"/>
    <x v="4"/>
    <x v="0"/>
    <m/>
  </r>
  <r>
    <n v="16607"/>
    <x v="0"/>
    <x v="0"/>
    <x v="0"/>
    <x v="0"/>
    <x v="7"/>
    <x v="348"/>
    <x v="0"/>
    <x v="1"/>
    <s v="Tesseramento"/>
    <x v="1"/>
    <x v="4"/>
    <x v="0"/>
    <m/>
  </r>
  <r>
    <n v="108781"/>
    <x v="0"/>
    <x v="0"/>
    <x v="0"/>
    <x v="0"/>
    <x v="7"/>
    <x v="348"/>
    <x v="0"/>
    <x v="0"/>
    <s v="Tesseramento"/>
    <x v="1"/>
    <x v="4"/>
    <x v="0"/>
    <m/>
  </r>
  <r>
    <n v="234450"/>
    <x v="0"/>
    <x v="0"/>
    <x v="1"/>
    <x v="2"/>
    <x v="11"/>
    <x v="244"/>
    <x v="0"/>
    <x v="1"/>
    <s v="Tesseramento"/>
    <x v="0"/>
    <x v="0"/>
    <x v="0"/>
    <m/>
  </r>
  <r>
    <n v="5697"/>
    <x v="0"/>
    <x v="0"/>
    <x v="0"/>
    <x v="0"/>
    <x v="7"/>
    <x v="348"/>
    <x v="0"/>
    <x v="0"/>
    <s v="Tesseramento"/>
    <x v="1"/>
    <x v="4"/>
    <x v="0"/>
    <m/>
  </r>
  <r>
    <n v="95428"/>
    <x v="0"/>
    <x v="0"/>
    <x v="0"/>
    <x v="0"/>
    <x v="7"/>
    <x v="348"/>
    <x v="0"/>
    <x v="0"/>
    <s v="Tesseramento"/>
    <x v="1"/>
    <x v="0"/>
    <x v="0"/>
    <m/>
  </r>
  <r>
    <n v="223921"/>
    <x v="0"/>
    <x v="0"/>
    <x v="0"/>
    <x v="1"/>
    <x v="11"/>
    <x v="244"/>
    <x v="0"/>
    <x v="1"/>
    <s v="Tesseramento"/>
    <x v="0"/>
    <x v="1"/>
    <x v="0"/>
    <m/>
  </r>
  <r>
    <n v="29210"/>
    <x v="0"/>
    <x v="0"/>
    <x v="0"/>
    <x v="0"/>
    <x v="7"/>
    <x v="348"/>
    <x v="0"/>
    <x v="0"/>
    <s v="Tesseramento"/>
    <x v="1"/>
    <x v="0"/>
    <x v="0"/>
    <m/>
  </r>
  <r>
    <n v="74884"/>
    <x v="0"/>
    <x v="0"/>
    <x v="0"/>
    <x v="0"/>
    <x v="7"/>
    <x v="348"/>
    <x v="0"/>
    <x v="1"/>
    <s v="Tesseramento"/>
    <x v="1"/>
    <x v="0"/>
    <x v="0"/>
    <m/>
  </r>
  <r>
    <n v="547"/>
    <x v="0"/>
    <x v="0"/>
    <x v="0"/>
    <x v="0"/>
    <x v="7"/>
    <x v="348"/>
    <x v="0"/>
    <x v="1"/>
    <s v="Tesseramento"/>
    <x v="1"/>
    <x v="4"/>
    <x v="0"/>
    <m/>
  </r>
  <r>
    <n v="42343"/>
    <x v="0"/>
    <x v="0"/>
    <x v="0"/>
    <x v="0"/>
    <x v="7"/>
    <x v="348"/>
    <x v="0"/>
    <x v="0"/>
    <s v="Tesseramento"/>
    <x v="1"/>
    <x v="4"/>
    <x v="0"/>
    <m/>
  </r>
  <r>
    <n v="35191"/>
    <x v="0"/>
    <x v="0"/>
    <x v="0"/>
    <x v="0"/>
    <x v="7"/>
    <x v="348"/>
    <x v="0"/>
    <x v="0"/>
    <s v="Tesseramento"/>
    <x v="1"/>
    <x v="4"/>
    <x v="0"/>
    <m/>
  </r>
  <r>
    <n v="157575"/>
    <x v="0"/>
    <x v="0"/>
    <x v="0"/>
    <x v="0"/>
    <x v="7"/>
    <x v="348"/>
    <x v="0"/>
    <x v="0"/>
    <s v="Tesseramento"/>
    <x v="1"/>
    <x v="1"/>
    <x v="0"/>
    <m/>
  </r>
  <r>
    <n v="755"/>
    <x v="0"/>
    <x v="0"/>
    <x v="0"/>
    <x v="0"/>
    <x v="7"/>
    <x v="348"/>
    <x v="0"/>
    <x v="0"/>
    <s v="Tesseramento"/>
    <x v="1"/>
    <x v="3"/>
    <x v="0"/>
    <m/>
  </r>
  <r>
    <n v="223920"/>
    <x v="0"/>
    <x v="0"/>
    <x v="0"/>
    <x v="0"/>
    <x v="11"/>
    <x v="244"/>
    <x v="0"/>
    <x v="0"/>
    <s v="Tesseramento"/>
    <x v="0"/>
    <x v="1"/>
    <x v="0"/>
    <m/>
  </r>
  <r>
    <n v="549"/>
    <x v="0"/>
    <x v="0"/>
    <x v="0"/>
    <x v="0"/>
    <x v="7"/>
    <x v="348"/>
    <x v="0"/>
    <x v="0"/>
    <s v="Tesseramento"/>
    <x v="1"/>
    <x v="4"/>
    <x v="0"/>
    <m/>
  </r>
  <r>
    <n v="49348"/>
    <x v="0"/>
    <x v="0"/>
    <x v="0"/>
    <x v="0"/>
    <x v="7"/>
    <x v="348"/>
    <x v="0"/>
    <x v="0"/>
    <s v="Tesseramento"/>
    <x v="1"/>
    <x v="1"/>
    <x v="0"/>
    <m/>
  </r>
  <r>
    <n v="16547"/>
    <x v="0"/>
    <x v="0"/>
    <x v="0"/>
    <x v="0"/>
    <x v="7"/>
    <x v="348"/>
    <x v="0"/>
    <x v="0"/>
    <s v="Tesseramento"/>
    <x v="1"/>
    <x v="4"/>
    <x v="0"/>
    <m/>
  </r>
  <r>
    <n v="221317"/>
    <x v="0"/>
    <x v="0"/>
    <x v="0"/>
    <x v="0"/>
    <x v="7"/>
    <x v="348"/>
    <x v="0"/>
    <x v="0"/>
    <s v="Tesseramento"/>
    <x v="1"/>
    <x v="0"/>
    <x v="0"/>
    <m/>
  </r>
  <r>
    <n v="72472"/>
    <x v="0"/>
    <x v="0"/>
    <x v="0"/>
    <x v="0"/>
    <x v="7"/>
    <x v="348"/>
    <x v="0"/>
    <x v="1"/>
    <s v="Tesseramento"/>
    <x v="1"/>
    <x v="1"/>
    <x v="0"/>
    <m/>
  </r>
  <r>
    <n v="552"/>
    <x v="0"/>
    <x v="0"/>
    <x v="0"/>
    <x v="0"/>
    <x v="7"/>
    <x v="348"/>
    <x v="0"/>
    <x v="0"/>
    <s v="Tesseramento"/>
    <x v="1"/>
    <x v="4"/>
    <x v="0"/>
    <m/>
  </r>
  <r>
    <n v="227989"/>
    <x v="0"/>
    <x v="0"/>
    <x v="0"/>
    <x v="0"/>
    <x v="11"/>
    <x v="244"/>
    <x v="0"/>
    <x v="0"/>
    <s v="Tesseramento"/>
    <x v="0"/>
    <x v="1"/>
    <x v="0"/>
    <m/>
  </r>
  <r>
    <n v="112549"/>
    <x v="0"/>
    <x v="0"/>
    <x v="0"/>
    <x v="0"/>
    <x v="7"/>
    <x v="348"/>
    <x v="0"/>
    <x v="0"/>
    <s v="Tesseramento"/>
    <x v="1"/>
    <x v="1"/>
    <x v="0"/>
    <m/>
  </r>
  <r>
    <n v="616"/>
    <x v="0"/>
    <x v="0"/>
    <x v="0"/>
    <x v="0"/>
    <x v="7"/>
    <x v="348"/>
    <x v="0"/>
    <x v="1"/>
    <s v="Tesseramento"/>
    <x v="1"/>
    <x v="4"/>
    <x v="0"/>
    <m/>
  </r>
  <r>
    <n v="36651"/>
    <x v="0"/>
    <x v="0"/>
    <x v="0"/>
    <x v="0"/>
    <x v="7"/>
    <x v="348"/>
    <x v="0"/>
    <x v="0"/>
    <s v="Tesseramento"/>
    <x v="1"/>
    <x v="4"/>
    <x v="0"/>
    <m/>
  </r>
  <r>
    <n v="133176"/>
    <x v="0"/>
    <x v="0"/>
    <x v="0"/>
    <x v="0"/>
    <x v="11"/>
    <x v="244"/>
    <x v="0"/>
    <x v="0"/>
    <s v="Tesseramento"/>
    <x v="0"/>
    <x v="0"/>
    <x v="0"/>
    <m/>
  </r>
  <r>
    <n v="110975"/>
    <x v="0"/>
    <x v="0"/>
    <x v="0"/>
    <x v="0"/>
    <x v="7"/>
    <x v="348"/>
    <x v="0"/>
    <x v="0"/>
    <s v="Tesseramento"/>
    <x v="1"/>
    <x v="3"/>
    <x v="0"/>
    <m/>
  </r>
  <r>
    <n v="234464"/>
    <x v="0"/>
    <x v="0"/>
    <x v="1"/>
    <x v="1"/>
    <x v="1"/>
    <x v="73"/>
    <x v="0"/>
    <x v="1"/>
    <s v="Tesseramento"/>
    <x v="1"/>
    <x v="0"/>
    <x v="0"/>
    <m/>
  </r>
  <r>
    <n v="110974"/>
    <x v="0"/>
    <x v="0"/>
    <x v="0"/>
    <x v="0"/>
    <x v="7"/>
    <x v="348"/>
    <x v="0"/>
    <x v="0"/>
    <s v="Tesseramento"/>
    <x v="1"/>
    <x v="1"/>
    <x v="0"/>
    <m/>
  </r>
  <r>
    <n v="69972"/>
    <x v="0"/>
    <x v="0"/>
    <x v="0"/>
    <x v="0"/>
    <x v="7"/>
    <x v="348"/>
    <x v="0"/>
    <x v="1"/>
    <s v="Tesseramento"/>
    <x v="1"/>
    <x v="4"/>
    <x v="0"/>
    <m/>
  </r>
  <r>
    <n v="127544"/>
    <x v="0"/>
    <x v="0"/>
    <x v="0"/>
    <x v="0"/>
    <x v="7"/>
    <x v="348"/>
    <x v="0"/>
    <x v="0"/>
    <s v="Tesseramento"/>
    <x v="1"/>
    <x v="0"/>
    <x v="0"/>
    <m/>
  </r>
  <r>
    <n v="555"/>
    <x v="0"/>
    <x v="0"/>
    <x v="0"/>
    <x v="0"/>
    <x v="7"/>
    <x v="348"/>
    <x v="0"/>
    <x v="1"/>
    <s v="Tesseramento"/>
    <x v="1"/>
    <x v="4"/>
    <x v="0"/>
    <m/>
  </r>
  <r>
    <n v="554"/>
    <x v="0"/>
    <x v="0"/>
    <x v="0"/>
    <x v="0"/>
    <x v="7"/>
    <x v="348"/>
    <x v="0"/>
    <x v="0"/>
    <s v="Tesseramento"/>
    <x v="1"/>
    <x v="4"/>
    <x v="0"/>
    <m/>
  </r>
  <r>
    <n v="556"/>
    <x v="0"/>
    <x v="0"/>
    <x v="0"/>
    <x v="0"/>
    <x v="7"/>
    <x v="348"/>
    <x v="0"/>
    <x v="0"/>
    <s v="Tesseramento"/>
    <x v="1"/>
    <x v="0"/>
    <x v="0"/>
    <m/>
  </r>
  <r>
    <n v="557"/>
    <x v="0"/>
    <x v="0"/>
    <x v="0"/>
    <x v="0"/>
    <x v="7"/>
    <x v="348"/>
    <x v="0"/>
    <x v="0"/>
    <s v="Tesseramento"/>
    <x v="1"/>
    <x v="4"/>
    <x v="0"/>
    <m/>
  </r>
  <r>
    <n v="54793"/>
    <x v="0"/>
    <x v="0"/>
    <x v="0"/>
    <x v="0"/>
    <x v="7"/>
    <x v="348"/>
    <x v="0"/>
    <x v="0"/>
    <s v="Tesseramento"/>
    <x v="1"/>
    <x v="3"/>
    <x v="0"/>
    <m/>
  </r>
  <r>
    <n v="35205"/>
    <x v="0"/>
    <x v="0"/>
    <x v="0"/>
    <x v="0"/>
    <x v="7"/>
    <x v="348"/>
    <x v="0"/>
    <x v="0"/>
    <s v="Tesseramento"/>
    <x v="1"/>
    <x v="0"/>
    <x v="0"/>
    <m/>
  </r>
  <r>
    <n v="35206"/>
    <x v="0"/>
    <x v="0"/>
    <x v="0"/>
    <x v="0"/>
    <x v="7"/>
    <x v="348"/>
    <x v="0"/>
    <x v="0"/>
    <s v="Tesseramento"/>
    <x v="1"/>
    <x v="4"/>
    <x v="0"/>
    <m/>
  </r>
  <r>
    <n v="95429"/>
    <x v="0"/>
    <x v="0"/>
    <x v="0"/>
    <x v="0"/>
    <x v="7"/>
    <x v="348"/>
    <x v="0"/>
    <x v="0"/>
    <s v="Tesseramento"/>
    <x v="1"/>
    <x v="0"/>
    <x v="0"/>
    <m/>
  </r>
  <r>
    <n v="151187"/>
    <x v="0"/>
    <x v="0"/>
    <x v="0"/>
    <x v="0"/>
    <x v="7"/>
    <x v="348"/>
    <x v="0"/>
    <x v="1"/>
    <s v="Tesseramento"/>
    <x v="1"/>
    <x v="0"/>
    <x v="0"/>
    <m/>
  </r>
  <r>
    <n v="91534"/>
    <x v="0"/>
    <x v="0"/>
    <x v="0"/>
    <x v="0"/>
    <x v="7"/>
    <x v="348"/>
    <x v="0"/>
    <x v="1"/>
    <s v="Tesseramento"/>
    <x v="1"/>
    <x v="4"/>
    <x v="0"/>
    <m/>
  </r>
  <r>
    <n v="5698"/>
    <x v="0"/>
    <x v="0"/>
    <x v="0"/>
    <x v="0"/>
    <x v="7"/>
    <x v="348"/>
    <x v="0"/>
    <x v="1"/>
    <s v="Tesseramento"/>
    <x v="1"/>
    <x v="3"/>
    <x v="0"/>
    <m/>
  </r>
  <r>
    <n v="101526"/>
    <x v="0"/>
    <x v="0"/>
    <x v="0"/>
    <x v="3"/>
    <x v="11"/>
    <x v="244"/>
    <x v="0"/>
    <x v="0"/>
    <s v="Tesseramento"/>
    <x v="0"/>
    <x v="4"/>
    <x v="0"/>
    <m/>
  </r>
  <r>
    <n v="179613"/>
    <x v="0"/>
    <x v="0"/>
    <x v="0"/>
    <x v="2"/>
    <x v="7"/>
    <x v="348"/>
    <x v="0"/>
    <x v="1"/>
    <s v="Tesseramento"/>
    <x v="1"/>
    <x v="0"/>
    <x v="0"/>
    <m/>
  </r>
  <r>
    <n v="157576"/>
    <x v="0"/>
    <x v="0"/>
    <x v="0"/>
    <x v="0"/>
    <x v="7"/>
    <x v="348"/>
    <x v="0"/>
    <x v="0"/>
    <s v="Tesseramento"/>
    <x v="1"/>
    <x v="1"/>
    <x v="0"/>
    <m/>
  </r>
  <r>
    <n v="78019"/>
    <x v="0"/>
    <x v="0"/>
    <x v="0"/>
    <x v="0"/>
    <x v="7"/>
    <x v="348"/>
    <x v="0"/>
    <x v="0"/>
    <s v="Tesseramento"/>
    <x v="1"/>
    <x v="3"/>
    <x v="0"/>
    <m/>
  </r>
  <r>
    <n v="167845"/>
    <x v="0"/>
    <x v="0"/>
    <x v="0"/>
    <x v="0"/>
    <x v="7"/>
    <x v="348"/>
    <x v="0"/>
    <x v="0"/>
    <s v="Tesseramento"/>
    <x v="1"/>
    <x v="0"/>
    <x v="0"/>
    <m/>
  </r>
  <r>
    <n v="3179"/>
    <x v="0"/>
    <x v="0"/>
    <x v="0"/>
    <x v="0"/>
    <x v="7"/>
    <x v="348"/>
    <x v="0"/>
    <x v="0"/>
    <s v="Tesseramento"/>
    <x v="1"/>
    <x v="4"/>
    <x v="0"/>
    <m/>
  </r>
  <r>
    <n v="13132"/>
    <x v="0"/>
    <x v="0"/>
    <x v="0"/>
    <x v="0"/>
    <x v="7"/>
    <x v="348"/>
    <x v="0"/>
    <x v="0"/>
    <s v="Tesseramento"/>
    <x v="1"/>
    <x v="4"/>
    <x v="0"/>
    <m/>
  </r>
  <r>
    <n v="43455"/>
    <x v="0"/>
    <x v="0"/>
    <x v="0"/>
    <x v="0"/>
    <x v="7"/>
    <x v="348"/>
    <x v="0"/>
    <x v="0"/>
    <s v="Tesseramento"/>
    <x v="1"/>
    <x v="0"/>
    <x v="0"/>
    <m/>
  </r>
  <r>
    <n v="758"/>
    <x v="0"/>
    <x v="0"/>
    <x v="0"/>
    <x v="0"/>
    <x v="7"/>
    <x v="348"/>
    <x v="0"/>
    <x v="1"/>
    <s v="Tesseramento"/>
    <x v="1"/>
    <x v="3"/>
    <x v="0"/>
    <m/>
  </r>
  <r>
    <n v="46299"/>
    <x v="0"/>
    <x v="0"/>
    <x v="0"/>
    <x v="0"/>
    <x v="7"/>
    <x v="348"/>
    <x v="0"/>
    <x v="0"/>
    <s v="Tesseramento"/>
    <x v="1"/>
    <x v="0"/>
    <x v="0"/>
    <m/>
  </r>
  <r>
    <n v="1969"/>
    <x v="0"/>
    <x v="0"/>
    <x v="0"/>
    <x v="0"/>
    <x v="7"/>
    <x v="348"/>
    <x v="0"/>
    <x v="0"/>
    <s v="Tesseramento"/>
    <x v="1"/>
    <x v="4"/>
    <x v="0"/>
    <m/>
  </r>
  <r>
    <n v="227095"/>
    <x v="0"/>
    <x v="0"/>
    <x v="0"/>
    <x v="2"/>
    <x v="7"/>
    <x v="348"/>
    <x v="0"/>
    <x v="1"/>
    <s v="Tesseramento"/>
    <x v="1"/>
    <x v="0"/>
    <x v="0"/>
    <m/>
  </r>
  <r>
    <n v="570"/>
    <x v="0"/>
    <x v="0"/>
    <x v="0"/>
    <x v="0"/>
    <x v="7"/>
    <x v="348"/>
    <x v="0"/>
    <x v="1"/>
    <s v="Tesseramento"/>
    <x v="1"/>
    <x v="4"/>
    <x v="0"/>
    <m/>
  </r>
  <r>
    <n v="33189"/>
    <x v="0"/>
    <x v="0"/>
    <x v="0"/>
    <x v="0"/>
    <x v="7"/>
    <x v="348"/>
    <x v="0"/>
    <x v="0"/>
    <s v="Tesseramento"/>
    <x v="1"/>
    <x v="3"/>
    <x v="0"/>
    <m/>
  </r>
  <r>
    <n v="51241"/>
    <x v="0"/>
    <x v="0"/>
    <x v="0"/>
    <x v="0"/>
    <x v="7"/>
    <x v="348"/>
    <x v="0"/>
    <x v="1"/>
    <s v="Tesseramento"/>
    <x v="1"/>
    <x v="4"/>
    <x v="0"/>
    <m/>
  </r>
  <r>
    <n v="22994"/>
    <x v="0"/>
    <x v="0"/>
    <x v="0"/>
    <x v="0"/>
    <x v="7"/>
    <x v="348"/>
    <x v="0"/>
    <x v="0"/>
    <s v="Tesseramento"/>
    <x v="1"/>
    <x v="4"/>
    <x v="0"/>
    <m/>
  </r>
  <r>
    <n v="579"/>
    <x v="0"/>
    <x v="0"/>
    <x v="0"/>
    <x v="0"/>
    <x v="7"/>
    <x v="348"/>
    <x v="0"/>
    <x v="1"/>
    <s v="Tesseramento"/>
    <x v="1"/>
    <x v="4"/>
    <x v="0"/>
    <m/>
  </r>
  <r>
    <n v="95430"/>
    <x v="0"/>
    <x v="0"/>
    <x v="0"/>
    <x v="0"/>
    <x v="7"/>
    <x v="348"/>
    <x v="0"/>
    <x v="1"/>
    <s v="Tesseramento"/>
    <x v="1"/>
    <x v="3"/>
    <x v="0"/>
    <m/>
  </r>
  <r>
    <n v="145767"/>
    <x v="0"/>
    <x v="0"/>
    <x v="0"/>
    <x v="0"/>
    <x v="7"/>
    <x v="348"/>
    <x v="0"/>
    <x v="1"/>
    <s v="Tesseramento"/>
    <x v="1"/>
    <x v="0"/>
    <x v="0"/>
    <m/>
  </r>
  <r>
    <n v="58678"/>
    <x v="0"/>
    <x v="0"/>
    <x v="0"/>
    <x v="0"/>
    <x v="7"/>
    <x v="348"/>
    <x v="0"/>
    <x v="0"/>
    <s v="Tesseramento"/>
    <x v="1"/>
    <x v="0"/>
    <x v="0"/>
    <m/>
  </r>
  <r>
    <n v="587"/>
    <x v="0"/>
    <x v="0"/>
    <x v="0"/>
    <x v="0"/>
    <x v="7"/>
    <x v="348"/>
    <x v="0"/>
    <x v="1"/>
    <s v="Tesseramento"/>
    <x v="1"/>
    <x v="4"/>
    <x v="0"/>
    <m/>
  </r>
  <r>
    <n v="586"/>
    <x v="0"/>
    <x v="0"/>
    <x v="0"/>
    <x v="0"/>
    <x v="7"/>
    <x v="348"/>
    <x v="0"/>
    <x v="1"/>
    <s v="Tesseramento"/>
    <x v="1"/>
    <x v="0"/>
    <x v="0"/>
    <m/>
  </r>
  <r>
    <n v="585"/>
    <x v="0"/>
    <x v="0"/>
    <x v="0"/>
    <x v="0"/>
    <x v="7"/>
    <x v="348"/>
    <x v="0"/>
    <x v="0"/>
    <s v="Tesseramento"/>
    <x v="1"/>
    <x v="4"/>
    <x v="0"/>
    <m/>
  </r>
  <r>
    <n v="217929"/>
    <x v="0"/>
    <x v="0"/>
    <x v="0"/>
    <x v="2"/>
    <x v="7"/>
    <x v="348"/>
    <x v="0"/>
    <x v="1"/>
    <s v="Tesseramento"/>
    <x v="1"/>
    <x v="0"/>
    <x v="0"/>
    <m/>
  </r>
  <r>
    <n v="128170"/>
    <x v="0"/>
    <x v="0"/>
    <x v="0"/>
    <x v="0"/>
    <x v="7"/>
    <x v="348"/>
    <x v="0"/>
    <x v="0"/>
    <s v="Tesseramento"/>
    <x v="1"/>
    <x v="4"/>
    <x v="0"/>
    <m/>
  </r>
  <r>
    <n v="24864"/>
    <x v="0"/>
    <x v="0"/>
    <x v="0"/>
    <x v="4"/>
    <x v="7"/>
    <x v="348"/>
    <x v="0"/>
    <x v="1"/>
    <s v="Tesseramento"/>
    <x v="1"/>
    <x v="4"/>
    <x v="0"/>
    <m/>
  </r>
  <r>
    <n v="210057"/>
    <x v="0"/>
    <x v="0"/>
    <x v="0"/>
    <x v="0"/>
    <x v="7"/>
    <x v="348"/>
    <x v="0"/>
    <x v="0"/>
    <s v="Tesseramento"/>
    <x v="1"/>
    <x v="0"/>
    <x v="0"/>
    <m/>
  </r>
  <r>
    <n v="590"/>
    <x v="0"/>
    <x v="0"/>
    <x v="0"/>
    <x v="0"/>
    <x v="7"/>
    <x v="348"/>
    <x v="0"/>
    <x v="0"/>
    <s v="Tesseramento"/>
    <x v="1"/>
    <x v="4"/>
    <x v="0"/>
    <m/>
  </r>
  <r>
    <n v="593"/>
    <x v="0"/>
    <x v="0"/>
    <x v="0"/>
    <x v="0"/>
    <x v="7"/>
    <x v="348"/>
    <x v="0"/>
    <x v="0"/>
    <s v="Tesseramento"/>
    <x v="1"/>
    <x v="4"/>
    <x v="0"/>
    <m/>
  </r>
  <r>
    <n v="48798"/>
    <x v="0"/>
    <x v="0"/>
    <x v="0"/>
    <x v="0"/>
    <x v="7"/>
    <x v="348"/>
    <x v="0"/>
    <x v="0"/>
    <s v="Tesseramento"/>
    <x v="1"/>
    <x v="3"/>
    <x v="0"/>
    <m/>
  </r>
  <r>
    <n v="173193"/>
    <x v="0"/>
    <x v="0"/>
    <x v="0"/>
    <x v="0"/>
    <x v="7"/>
    <x v="348"/>
    <x v="0"/>
    <x v="1"/>
    <s v="Tesseramento"/>
    <x v="1"/>
    <x v="4"/>
    <x v="0"/>
    <m/>
  </r>
  <r>
    <n v="21175"/>
    <x v="0"/>
    <x v="0"/>
    <x v="0"/>
    <x v="0"/>
    <x v="7"/>
    <x v="348"/>
    <x v="0"/>
    <x v="0"/>
    <s v="Tesseramento"/>
    <x v="1"/>
    <x v="4"/>
    <x v="0"/>
    <m/>
  </r>
  <r>
    <n v="148773"/>
    <x v="0"/>
    <x v="0"/>
    <x v="0"/>
    <x v="0"/>
    <x v="7"/>
    <x v="348"/>
    <x v="0"/>
    <x v="0"/>
    <s v="Tesseramento"/>
    <x v="1"/>
    <x v="0"/>
    <x v="0"/>
    <m/>
  </r>
  <r>
    <n v="42289"/>
    <x v="0"/>
    <x v="0"/>
    <x v="0"/>
    <x v="0"/>
    <x v="7"/>
    <x v="348"/>
    <x v="0"/>
    <x v="0"/>
    <s v="Tesseramento"/>
    <x v="1"/>
    <x v="4"/>
    <x v="0"/>
    <m/>
  </r>
  <r>
    <n v="159073"/>
    <x v="0"/>
    <x v="0"/>
    <x v="0"/>
    <x v="0"/>
    <x v="7"/>
    <x v="348"/>
    <x v="0"/>
    <x v="0"/>
    <s v="Tesseramento"/>
    <x v="1"/>
    <x v="3"/>
    <x v="0"/>
    <m/>
  </r>
  <r>
    <n v="24884"/>
    <x v="0"/>
    <x v="0"/>
    <x v="0"/>
    <x v="0"/>
    <x v="7"/>
    <x v="348"/>
    <x v="0"/>
    <x v="0"/>
    <s v="Tesseramento"/>
    <x v="1"/>
    <x v="3"/>
    <x v="0"/>
    <m/>
  </r>
  <r>
    <n v="610"/>
    <x v="0"/>
    <x v="0"/>
    <x v="0"/>
    <x v="0"/>
    <x v="7"/>
    <x v="348"/>
    <x v="0"/>
    <x v="1"/>
    <s v="Tesseramento"/>
    <x v="1"/>
    <x v="4"/>
    <x v="0"/>
    <m/>
  </r>
  <r>
    <n v="629"/>
    <x v="0"/>
    <x v="0"/>
    <x v="0"/>
    <x v="0"/>
    <x v="7"/>
    <x v="348"/>
    <x v="0"/>
    <x v="1"/>
    <s v="Tesseramento"/>
    <x v="1"/>
    <x v="4"/>
    <x v="0"/>
    <m/>
  </r>
  <r>
    <n v="49349"/>
    <x v="0"/>
    <x v="0"/>
    <x v="0"/>
    <x v="0"/>
    <x v="7"/>
    <x v="348"/>
    <x v="0"/>
    <x v="0"/>
    <s v="Tesseramento"/>
    <x v="1"/>
    <x v="4"/>
    <x v="0"/>
    <m/>
  </r>
  <r>
    <n v="582"/>
    <x v="0"/>
    <x v="0"/>
    <x v="0"/>
    <x v="0"/>
    <x v="7"/>
    <x v="348"/>
    <x v="0"/>
    <x v="1"/>
    <s v="Tesseramento"/>
    <x v="1"/>
    <x v="3"/>
    <x v="0"/>
    <m/>
  </r>
  <r>
    <n v="626"/>
    <x v="0"/>
    <x v="0"/>
    <x v="0"/>
    <x v="0"/>
    <x v="7"/>
    <x v="348"/>
    <x v="0"/>
    <x v="1"/>
    <s v="Tesseramento"/>
    <x v="1"/>
    <x v="4"/>
    <x v="0"/>
    <m/>
  </r>
  <r>
    <n v="721"/>
    <x v="0"/>
    <x v="0"/>
    <x v="0"/>
    <x v="0"/>
    <x v="7"/>
    <x v="348"/>
    <x v="0"/>
    <x v="1"/>
    <s v="Tesseramento"/>
    <x v="1"/>
    <x v="4"/>
    <x v="0"/>
    <m/>
  </r>
  <r>
    <n v="65107"/>
    <x v="0"/>
    <x v="0"/>
    <x v="0"/>
    <x v="0"/>
    <x v="7"/>
    <x v="348"/>
    <x v="0"/>
    <x v="0"/>
    <s v="Tesseramento"/>
    <x v="1"/>
    <x v="4"/>
    <x v="0"/>
    <m/>
  </r>
  <r>
    <n v="5368"/>
    <x v="0"/>
    <x v="0"/>
    <x v="0"/>
    <x v="0"/>
    <x v="7"/>
    <x v="348"/>
    <x v="0"/>
    <x v="0"/>
    <s v="Tesseramento"/>
    <x v="1"/>
    <x v="0"/>
    <x v="0"/>
    <m/>
  </r>
  <r>
    <n v="58893"/>
    <x v="0"/>
    <x v="0"/>
    <x v="0"/>
    <x v="0"/>
    <x v="7"/>
    <x v="348"/>
    <x v="0"/>
    <x v="0"/>
    <s v="Tesseramento"/>
    <x v="1"/>
    <x v="1"/>
    <x v="0"/>
    <m/>
  </r>
  <r>
    <n v="66249"/>
    <x v="0"/>
    <x v="0"/>
    <x v="0"/>
    <x v="0"/>
    <x v="7"/>
    <x v="348"/>
    <x v="0"/>
    <x v="0"/>
    <s v="Tesseramento"/>
    <x v="1"/>
    <x v="3"/>
    <x v="0"/>
    <m/>
  </r>
  <r>
    <n v="100595"/>
    <x v="0"/>
    <x v="0"/>
    <x v="0"/>
    <x v="0"/>
    <x v="7"/>
    <x v="348"/>
    <x v="0"/>
    <x v="1"/>
    <s v="Tesseramento"/>
    <x v="1"/>
    <x v="0"/>
    <x v="0"/>
    <m/>
  </r>
  <r>
    <n v="637"/>
    <x v="0"/>
    <x v="0"/>
    <x v="0"/>
    <x v="0"/>
    <x v="7"/>
    <x v="348"/>
    <x v="0"/>
    <x v="0"/>
    <s v="Tesseramento"/>
    <x v="1"/>
    <x v="4"/>
    <x v="0"/>
    <m/>
  </r>
  <r>
    <n v="636"/>
    <x v="0"/>
    <x v="0"/>
    <x v="0"/>
    <x v="0"/>
    <x v="7"/>
    <x v="348"/>
    <x v="0"/>
    <x v="0"/>
    <s v="Tesseramento"/>
    <x v="1"/>
    <x v="0"/>
    <x v="0"/>
    <m/>
  </r>
  <r>
    <n v="635"/>
    <x v="0"/>
    <x v="0"/>
    <x v="0"/>
    <x v="0"/>
    <x v="7"/>
    <x v="348"/>
    <x v="0"/>
    <x v="0"/>
    <s v="Tesseramento"/>
    <x v="1"/>
    <x v="4"/>
    <x v="0"/>
    <m/>
  </r>
  <r>
    <n v="638"/>
    <x v="0"/>
    <x v="0"/>
    <x v="0"/>
    <x v="0"/>
    <x v="7"/>
    <x v="348"/>
    <x v="0"/>
    <x v="1"/>
    <s v="Tesseramento"/>
    <x v="1"/>
    <x v="4"/>
    <x v="0"/>
    <m/>
  </r>
  <r>
    <n v="114396"/>
    <x v="0"/>
    <x v="0"/>
    <x v="0"/>
    <x v="0"/>
    <x v="0"/>
    <x v="76"/>
    <x v="0"/>
    <x v="0"/>
    <s v="Tesseramento"/>
    <x v="0"/>
    <x v="1"/>
    <x v="0"/>
    <m/>
  </r>
  <r>
    <n v="116501"/>
    <x v="0"/>
    <x v="0"/>
    <x v="0"/>
    <x v="0"/>
    <x v="7"/>
    <x v="348"/>
    <x v="0"/>
    <x v="1"/>
    <s v="Tesseramento"/>
    <x v="1"/>
    <x v="4"/>
    <x v="0"/>
    <m/>
  </r>
  <r>
    <n v="644"/>
    <x v="0"/>
    <x v="0"/>
    <x v="0"/>
    <x v="0"/>
    <x v="7"/>
    <x v="348"/>
    <x v="0"/>
    <x v="0"/>
    <s v="Tesseramento"/>
    <x v="1"/>
    <x v="4"/>
    <x v="0"/>
    <m/>
  </r>
  <r>
    <n v="641"/>
    <x v="0"/>
    <x v="0"/>
    <x v="0"/>
    <x v="0"/>
    <x v="7"/>
    <x v="348"/>
    <x v="0"/>
    <x v="1"/>
    <s v="Tesseramento"/>
    <x v="1"/>
    <x v="4"/>
    <x v="0"/>
    <m/>
  </r>
  <r>
    <n v="643"/>
    <x v="0"/>
    <x v="0"/>
    <x v="0"/>
    <x v="0"/>
    <x v="7"/>
    <x v="348"/>
    <x v="0"/>
    <x v="1"/>
    <s v="Tesseramento"/>
    <x v="1"/>
    <x v="3"/>
    <x v="0"/>
    <m/>
  </r>
  <r>
    <n v="24611"/>
    <x v="0"/>
    <x v="0"/>
    <x v="0"/>
    <x v="0"/>
    <x v="7"/>
    <x v="348"/>
    <x v="0"/>
    <x v="0"/>
    <s v="Tesseramento"/>
    <x v="1"/>
    <x v="0"/>
    <x v="0"/>
    <m/>
  </r>
  <r>
    <n v="14421"/>
    <x v="0"/>
    <x v="0"/>
    <x v="0"/>
    <x v="0"/>
    <x v="7"/>
    <x v="348"/>
    <x v="0"/>
    <x v="0"/>
    <s v="Tesseramento"/>
    <x v="1"/>
    <x v="1"/>
    <x v="0"/>
    <m/>
  </r>
  <r>
    <n v="144251"/>
    <x v="0"/>
    <x v="0"/>
    <x v="0"/>
    <x v="2"/>
    <x v="7"/>
    <x v="348"/>
    <x v="0"/>
    <x v="1"/>
    <s v="Tesseramento"/>
    <x v="1"/>
    <x v="4"/>
    <x v="0"/>
    <m/>
  </r>
  <r>
    <n v="31387"/>
    <x v="0"/>
    <x v="0"/>
    <x v="0"/>
    <x v="0"/>
    <x v="7"/>
    <x v="348"/>
    <x v="0"/>
    <x v="0"/>
    <s v="Tesseramento"/>
    <x v="1"/>
    <x v="4"/>
    <x v="0"/>
    <m/>
  </r>
  <r>
    <n v="648"/>
    <x v="0"/>
    <x v="0"/>
    <x v="0"/>
    <x v="0"/>
    <x v="7"/>
    <x v="348"/>
    <x v="0"/>
    <x v="1"/>
    <s v="Tesseramento"/>
    <x v="1"/>
    <x v="4"/>
    <x v="0"/>
    <m/>
  </r>
  <r>
    <n v="101919"/>
    <x v="0"/>
    <x v="0"/>
    <x v="0"/>
    <x v="0"/>
    <x v="7"/>
    <x v="348"/>
    <x v="0"/>
    <x v="0"/>
    <s v="Tesseramento"/>
    <x v="1"/>
    <x v="0"/>
    <x v="0"/>
    <m/>
  </r>
  <r>
    <n v="5163"/>
    <x v="0"/>
    <x v="0"/>
    <x v="0"/>
    <x v="0"/>
    <x v="7"/>
    <x v="348"/>
    <x v="0"/>
    <x v="1"/>
    <s v="Tesseramento"/>
    <x v="1"/>
    <x v="4"/>
    <x v="0"/>
    <m/>
  </r>
  <r>
    <n v="650"/>
    <x v="0"/>
    <x v="0"/>
    <x v="0"/>
    <x v="0"/>
    <x v="7"/>
    <x v="348"/>
    <x v="0"/>
    <x v="1"/>
    <s v="Tesseramento"/>
    <x v="1"/>
    <x v="4"/>
    <x v="0"/>
    <m/>
  </r>
  <r>
    <n v="145461"/>
    <x v="0"/>
    <x v="0"/>
    <x v="0"/>
    <x v="0"/>
    <x v="5"/>
    <x v="38"/>
    <x v="0"/>
    <x v="0"/>
    <s v="Tesseramento"/>
    <x v="1"/>
    <x v="0"/>
    <x v="0"/>
    <m/>
  </r>
  <r>
    <n v="8274"/>
    <x v="0"/>
    <x v="0"/>
    <x v="0"/>
    <x v="0"/>
    <x v="7"/>
    <x v="348"/>
    <x v="0"/>
    <x v="1"/>
    <s v="Tesseramento"/>
    <x v="1"/>
    <x v="0"/>
    <x v="0"/>
    <m/>
  </r>
  <r>
    <n v="13221"/>
    <x v="0"/>
    <x v="0"/>
    <x v="0"/>
    <x v="0"/>
    <x v="7"/>
    <x v="348"/>
    <x v="0"/>
    <x v="1"/>
    <s v="Tesseramento"/>
    <x v="1"/>
    <x v="4"/>
    <x v="0"/>
    <m/>
  </r>
  <r>
    <n v="179615"/>
    <x v="0"/>
    <x v="0"/>
    <x v="0"/>
    <x v="2"/>
    <x v="7"/>
    <x v="348"/>
    <x v="0"/>
    <x v="0"/>
    <s v="Tesseramento"/>
    <x v="1"/>
    <x v="0"/>
    <x v="0"/>
    <m/>
  </r>
  <r>
    <n v="98568"/>
    <x v="0"/>
    <x v="0"/>
    <x v="0"/>
    <x v="0"/>
    <x v="7"/>
    <x v="348"/>
    <x v="0"/>
    <x v="0"/>
    <s v="Tesseramento"/>
    <x v="1"/>
    <x v="1"/>
    <x v="0"/>
    <m/>
  </r>
  <r>
    <n v="662"/>
    <x v="0"/>
    <x v="0"/>
    <x v="0"/>
    <x v="0"/>
    <x v="7"/>
    <x v="348"/>
    <x v="0"/>
    <x v="1"/>
    <s v="Tesseramento"/>
    <x v="1"/>
    <x v="3"/>
    <x v="0"/>
    <m/>
  </r>
  <r>
    <n v="661"/>
    <x v="0"/>
    <x v="0"/>
    <x v="0"/>
    <x v="0"/>
    <x v="7"/>
    <x v="348"/>
    <x v="0"/>
    <x v="0"/>
    <s v="Tesseramento"/>
    <x v="1"/>
    <x v="3"/>
    <x v="0"/>
    <m/>
  </r>
  <r>
    <n v="667"/>
    <x v="0"/>
    <x v="0"/>
    <x v="0"/>
    <x v="0"/>
    <x v="7"/>
    <x v="348"/>
    <x v="0"/>
    <x v="1"/>
    <s v="Tesseramento"/>
    <x v="1"/>
    <x v="4"/>
    <x v="0"/>
    <m/>
  </r>
  <r>
    <n v="666"/>
    <x v="0"/>
    <x v="0"/>
    <x v="0"/>
    <x v="0"/>
    <x v="7"/>
    <x v="348"/>
    <x v="0"/>
    <x v="0"/>
    <s v="Tesseramento"/>
    <x v="1"/>
    <x v="0"/>
    <x v="0"/>
    <m/>
  </r>
  <r>
    <n v="193237"/>
    <x v="0"/>
    <x v="0"/>
    <x v="0"/>
    <x v="0"/>
    <x v="7"/>
    <x v="348"/>
    <x v="0"/>
    <x v="0"/>
    <s v="Tesseramento"/>
    <x v="1"/>
    <x v="0"/>
    <x v="0"/>
    <m/>
  </r>
  <r>
    <n v="79515"/>
    <x v="0"/>
    <x v="0"/>
    <x v="0"/>
    <x v="0"/>
    <x v="7"/>
    <x v="348"/>
    <x v="0"/>
    <x v="1"/>
    <s v="Tesseramento"/>
    <x v="1"/>
    <x v="0"/>
    <x v="0"/>
    <m/>
  </r>
  <r>
    <n v="676"/>
    <x v="0"/>
    <x v="0"/>
    <x v="0"/>
    <x v="0"/>
    <x v="7"/>
    <x v="348"/>
    <x v="0"/>
    <x v="0"/>
    <s v="Tesseramento"/>
    <x v="1"/>
    <x v="4"/>
    <x v="0"/>
    <m/>
  </r>
  <r>
    <n v="10088"/>
    <x v="0"/>
    <x v="0"/>
    <x v="0"/>
    <x v="0"/>
    <x v="7"/>
    <x v="348"/>
    <x v="0"/>
    <x v="0"/>
    <s v="Tesseramento"/>
    <x v="1"/>
    <x v="0"/>
    <x v="0"/>
    <m/>
  </r>
  <r>
    <n v="207203"/>
    <x v="0"/>
    <x v="0"/>
    <x v="0"/>
    <x v="0"/>
    <x v="7"/>
    <x v="348"/>
    <x v="0"/>
    <x v="0"/>
    <s v="Tesseramento"/>
    <x v="1"/>
    <x v="0"/>
    <x v="0"/>
    <m/>
  </r>
  <r>
    <n v="151192"/>
    <x v="0"/>
    <x v="0"/>
    <x v="0"/>
    <x v="0"/>
    <x v="7"/>
    <x v="348"/>
    <x v="0"/>
    <x v="1"/>
    <s v="Tesseramento"/>
    <x v="1"/>
    <x v="0"/>
    <x v="0"/>
    <m/>
  </r>
  <r>
    <n v="174860"/>
    <x v="0"/>
    <x v="0"/>
    <x v="0"/>
    <x v="0"/>
    <x v="7"/>
    <x v="348"/>
    <x v="0"/>
    <x v="0"/>
    <s v="Tesseramento"/>
    <x v="1"/>
    <x v="0"/>
    <x v="0"/>
    <m/>
  </r>
  <r>
    <n v="4286"/>
    <x v="0"/>
    <x v="0"/>
    <x v="0"/>
    <x v="0"/>
    <x v="7"/>
    <x v="348"/>
    <x v="0"/>
    <x v="0"/>
    <s v="Tesseramento"/>
    <x v="1"/>
    <x v="0"/>
    <x v="0"/>
    <m/>
  </r>
  <r>
    <n v="29568"/>
    <x v="0"/>
    <x v="0"/>
    <x v="0"/>
    <x v="0"/>
    <x v="7"/>
    <x v="348"/>
    <x v="0"/>
    <x v="0"/>
    <s v="Tesseramento"/>
    <x v="1"/>
    <x v="4"/>
    <x v="0"/>
    <m/>
  </r>
  <r>
    <n v="146265"/>
    <x v="0"/>
    <x v="0"/>
    <x v="0"/>
    <x v="0"/>
    <x v="7"/>
    <x v="348"/>
    <x v="0"/>
    <x v="1"/>
    <s v="Tesseramento"/>
    <x v="1"/>
    <x v="0"/>
    <x v="0"/>
    <m/>
  </r>
  <r>
    <n v="42294"/>
    <x v="0"/>
    <x v="0"/>
    <x v="0"/>
    <x v="0"/>
    <x v="7"/>
    <x v="348"/>
    <x v="0"/>
    <x v="0"/>
    <s v="Tesseramento"/>
    <x v="1"/>
    <x v="3"/>
    <x v="0"/>
    <m/>
  </r>
  <r>
    <n v="42295"/>
    <x v="0"/>
    <x v="0"/>
    <x v="0"/>
    <x v="0"/>
    <x v="7"/>
    <x v="348"/>
    <x v="0"/>
    <x v="1"/>
    <s v="Tesseramento"/>
    <x v="1"/>
    <x v="4"/>
    <x v="0"/>
    <m/>
  </r>
  <r>
    <n v="34807"/>
    <x v="0"/>
    <x v="0"/>
    <x v="0"/>
    <x v="0"/>
    <x v="7"/>
    <x v="348"/>
    <x v="0"/>
    <x v="0"/>
    <s v="Tesseramento"/>
    <x v="1"/>
    <x v="0"/>
    <x v="0"/>
    <m/>
  </r>
  <r>
    <n v="31608"/>
    <x v="0"/>
    <x v="0"/>
    <x v="0"/>
    <x v="0"/>
    <x v="7"/>
    <x v="348"/>
    <x v="0"/>
    <x v="0"/>
    <s v="Tesseramento"/>
    <x v="1"/>
    <x v="0"/>
    <x v="0"/>
    <m/>
  </r>
  <r>
    <n v="687"/>
    <x v="0"/>
    <x v="0"/>
    <x v="0"/>
    <x v="0"/>
    <x v="7"/>
    <x v="348"/>
    <x v="0"/>
    <x v="0"/>
    <s v="Tesseramento"/>
    <x v="1"/>
    <x v="4"/>
    <x v="0"/>
    <m/>
  </r>
  <r>
    <n v="50585"/>
    <x v="0"/>
    <x v="0"/>
    <x v="0"/>
    <x v="0"/>
    <x v="4"/>
    <x v="200"/>
    <x v="0"/>
    <x v="0"/>
    <s v="Tesseramento"/>
    <x v="1"/>
    <x v="4"/>
    <x v="0"/>
    <m/>
  </r>
  <r>
    <n v="692"/>
    <x v="0"/>
    <x v="0"/>
    <x v="0"/>
    <x v="0"/>
    <x v="7"/>
    <x v="348"/>
    <x v="0"/>
    <x v="0"/>
    <s v="Tesseramento"/>
    <x v="1"/>
    <x v="3"/>
    <x v="0"/>
    <m/>
  </r>
  <r>
    <n v="9964"/>
    <x v="0"/>
    <x v="0"/>
    <x v="0"/>
    <x v="0"/>
    <x v="0"/>
    <x v="76"/>
    <x v="0"/>
    <x v="1"/>
    <s v="Tesseramento"/>
    <x v="0"/>
    <x v="3"/>
    <x v="0"/>
    <m/>
  </r>
  <r>
    <n v="75040"/>
    <x v="0"/>
    <x v="0"/>
    <x v="0"/>
    <x v="0"/>
    <x v="4"/>
    <x v="200"/>
    <x v="0"/>
    <x v="0"/>
    <s v="Tesseramento"/>
    <x v="1"/>
    <x v="4"/>
    <x v="0"/>
    <m/>
  </r>
  <r>
    <n v="44242"/>
    <x v="0"/>
    <x v="0"/>
    <x v="0"/>
    <x v="0"/>
    <x v="5"/>
    <x v="38"/>
    <x v="0"/>
    <x v="0"/>
    <s v="Tesseramento"/>
    <x v="1"/>
    <x v="3"/>
    <x v="0"/>
    <m/>
  </r>
  <r>
    <n v="173261"/>
    <x v="0"/>
    <x v="0"/>
    <x v="0"/>
    <x v="0"/>
    <x v="5"/>
    <x v="38"/>
    <x v="0"/>
    <x v="0"/>
    <s v="Tesseramento"/>
    <x v="1"/>
    <x v="1"/>
    <x v="0"/>
    <m/>
  </r>
  <r>
    <n v="174143"/>
    <x v="0"/>
    <x v="0"/>
    <x v="0"/>
    <x v="0"/>
    <x v="5"/>
    <x v="38"/>
    <x v="0"/>
    <x v="0"/>
    <s v="Tesseramento"/>
    <x v="1"/>
    <x v="1"/>
    <x v="0"/>
    <m/>
  </r>
  <r>
    <n v="130458"/>
    <x v="0"/>
    <x v="0"/>
    <x v="0"/>
    <x v="0"/>
    <x v="0"/>
    <x v="76"/>
    <x v="0"/>
    <x v="0"/>
    <s v="Tesseramento"/>
    <x v="0"/>
    <x v="0"/>
    <x v="0"/>
    <m/>
  </r>
  <r>
    <n v="115704"/>
    <x v="0"/>
    <x v="0"/>
    <x v="0"/>
    <x v="0"/>
    <x v="11"/>
    <x v="86"/>
    <x v="0"/>
    <x v="0"/>
    <s v="Tesseramento"/>
    <x v="0"/>
    <x v="4"/>
    <x v="0"/>
    <m/>
  </r>
  <r>
    <n v="43586"/>
    <x v="0"/>
    <x v="0"/>
    <x v="0"/>
    <x v="0"/>
    <x v="4"/>
    <x v="200"/>
    <x v="0"/>
    <x v="0"/>
    <s v="Tesseramento"/>
    <x v="1"/>
    <x v="4"/>
    <x v="0"/>
    <m/>
  </r>
  <r>
    <n v="28242"/>
    <x v="0"/>
    <x v="0"/>
    <x v="0"/>
    <x v="0"/>
    <x v="4"/>
    <x v="200"/>
    <x v="0"/>
    <x v="0"/>
    <s v="Tesseramento"/>
    <x v="1"/>
    <x v="4"/>
    <x v="0"/>
    <m/>
  </r>
  <r>
    <n v="43585"/>
    <x v="0"/>
    <x v="0"/>
    <x v="0"/>
    <x v="0"/>
    <x v="4"/>
    <x v="200"/>
    <x v="0"/>
    <x v="1"/>
    <s v="Tesseramento"/>
    <x v="1"/>
    <x v="4"/>
    <x v="0"/>
    <m/>
  </r>
  <r>
    <n v="116653"/>
    <x v="0"/>
    <x v="0"/>
    <x v="0"/>
    <x v="0"/>
    <x v="4"/>
    <x v="101"/>
    <x v="0"/>
    <x v="1"/>
    <s v="Tesseramento"/>
    <x v="0"/>
    <x v="3"/>
    <x v="0"/>
    <m/>
  </r>
  <r>
    <n v="188234"/>
    <x v="0"/>
    <x v="0"/>
    <x v="0"/>
    <x v="0"/>
    <x v="1"/>
    <x v="108"/>
    <x v="0"/>
    <x v="0"/>
    <s v="Tesseramento"/>
    <x v="0"/>
    <x v="4"/>
    <x v="0"/>
    <m/>
  </r>
  <r>
    <n v="163319"/>
    <x v="0"/>
    <x v="0"/>
    <x v="0"/>
    <x v="0"/>
    <x v="4"/>
    <x v="200"/>
    <x v="0"/>
    <x v="0"/>
    <s v="Tesseramento"/>
    <x v="1"/>
    <x v="4"/>
    <x v="0"/>
    <m/>
  </r>
  <r>
    <n v="47259"/>
    <x v="0"/>
    <x v="0"/>
    <x v="0"/>
    <x v="0"/>
    <x v="4"/>
    <x v="200"/>
    <x v="0"/>
    <x v="0"/>
    <s v="Tesseramento"/>
    <x v="1"/>
    <x v="4"/>
    <x v="0"/>
    <m/>
  </r>
  <r>
    <n v="90386"/>
    <x v="0"/>
    <x v="0"/>
    <x v="0"/>
    <x v="0"/>
    <x v="4"/>
    <x v="101"/>
    <x v="0"/>
    <x v="0"/>
    <s v="Tesseramento"/>
    <x v="0"/>
    <x v="4"/>
    <x v="0"/>
    <m/>
  </r>
  <r>
    <n v="140087"/>
    <x v="0"/>
    <x v="0"/>
    <x v="0"/>
    <x v="0"/>
    <x v="4"/>
    <x v="101"/>
    <x v="0"/>
    <x v="0"/>
    <s v="Tesseramento"/>
    <x v="0"/>
    <x v="4"/>
    <x v="0"/>
    <m/>
  </r>
  <r>
    <n v="48152"/>
    <x v="0"/>
    <x v="0"/>
    <x v="0"/>
    <x v="0"/>
    <x v="4"/>
    <x v="200"/>
    <x v="0"/>
    <x v="1"/>
    <s v="Tesseramento"/>
    <x v="1"/>
    <x v="4"/>
    <x v="0"/>
    <m/>
  </r>
  <r>
    <n v="129482"/>
    <x v="0"/>
    <x v="0"/>
    <x v="0"/>
    <x v="1"/>
    <x v="4"/>
    <x v="101"/>
    <x v="0"/>
    <x v="1"/>
    <s v="Tesseramento"/>
    <x v="0"/>
    <x v="3"/>
    <x v="0"/>
    <m/>
  </r>
  <r>
    <n v="172092"/>
    <x v="0"/>
    <x v="0"/>
    <x v="0"/>
    <x v="1"/>
    <x v="4"/>
    <x v="101"/>
    <x v="0"/>
    <x v="0"/>
    <s v="Tesseramento"/>
    <x v="0"/>
    <x v="3"/>
    <x v="0"/>
    <m/>
  </r>
  <r>
    <n v="204080"/>
    <x v="0"/>
    <x v="0"/>
    <x v="0"/>
    <x v="0"/>
    <x v="4"/>
    <x v="101"/>
    <x v="0"/>
    <x v="0"/>
    <s v="Tesseramento"/>
    <x v="0"/>
    <x v="4"/>
    <x v="0"/>
    <m/>
  </r>
  <r>
    <n v="234470"/>
    <x v="1"/>
    <x v="0"/>
    <x v="1"/>
    <x v="2"/>
    <x v="4"/>
    <x v="200"/>
    <x v="0"/>
    <x v="0"/>
    <s v="Tesseramento"/>
    <x v="1"/>
    <x v="6"/>
    <x v="0"/>
    <m/>
  </r>
  <r>
    <n v="223738"/>
    <x v="0"/>
    <x v="0"/>
    <x v="0"/>
    <x v="1"/>
    <x v="4"/>
    <x v="101"/>
    <x v="0"/>
    <x v="0"/>
    <s v="Tesseramento"/>
    <x v="0"/>
    <x v="0"/>
    <x v="0"/>
    <m/>
  </r>
  <r>
    <n v="218315"/>
    <x v="0"/>
    <x v="0"/>
    <x v="0"/>
    <x v="1"/>
    <x v="4"/>
    <x v="101"/>
    <x v="0"/>
    <x v="1"/>
    <s v="Tesseramento"/>
    <x v="0"/>
    <x v="0"/>
    <x v="0"/>
    <m/>
  </r>
  <r>
    <n v="119341"/>
    <x v="0"/>
    <x v="0"/>
    <x v="0"/>
    <x v="0"/>
    <x v="4"/>
    <x v="200"/>
    <x v="0"/>
    <x v="1"/>
    <s v="Tesseramento"/>
    <x v="1"/>
    <x v="3"/>
    <x v="0"/>
    <m/>
  </r>
  <r>
    <n v="38993"/>
    <x v="0"/>
    <x v="0"/>
    <x v="0"/>
    <x v="0"/>
    <x v="4"/>
    <x v="200"/>
    <x v="0"/>
    <x v="0"/>
    <s v="Tesseramento"/>
    <x v="1"/>
    <x v="4"/>
    <x v="0"/>
    <m/>
  </r>
  <r>
    <n v="84507"/>
    <x v="0"/>
    <x v="0"/>
    <x v="0"/>
    <x v="0"/>
    <x v="4"/>
    <x v="101"/>
    <x v="0"/>
    <x v="0"/>
    <s v="Tesseramento"/>
    <x v="0"/>
    <x v="0"/>
    <x v="0"/>
    <m/>
  </r>
  <r>
    <n v="118624"/>
    <x v="0"/>
    <x v="0"/>
    <x v="0"/>
    <x v="0"/>
    <x v="4"/>
    <x v="200"/>
    <x v="0"/>
    <x v="0"/>
    <s v="Tesseramento"/>
    <x v="1"/>
    <x v="0"/>
    <x v="0"/>
    <m/>
  </r>
  <r>
    <n v="76919"/>
    <x v="0"/>
    <x v="0"/>
    <x v="0"/>
    <x v="0"/>
    <x v="4"/>
    <x v="101"/>
    <x v="0"/>
    <x v="0"/>
    <s v="Tesseramento"/>
    <x v="0"/>
    <x v="0"/>
    <x v="0"/>
    <m/>
  </r>
  <r>
    <n v="102945"/>
    <x v="0"/>
    <x v="0"/>
    <x v="0"/>
    <x v="0"/>
    <x v="4"/>
    <x v="200"/>
    <x v="0"/>
    <x v="0"/>
    <s v="Tesseramento"/>
    <x v="1"/>
    <x v="1"/>
    <x v="0"/>
    <m/>
  </r>
  <r>
    <n v="28265"/>
    <x v="0"/>
    <x v="0"/>
    <x v="0"/>
    <x v="0"/>
    <x v="4"/>
    <x v="200"/>
    <x v="0"/>
    <x v="1"/>
    <s v="Tesseramento"/>
    <x v="1"/>
    <x v="4"/>
    <x v="0"/>
    <m/>
  </r>
  <r>
    <n v="28210"/>
    <x v="0"/>
    <x v="0"/>
    <x v="0"/>
    <x v="0"/>
    <x v="4"/>
    <x v="200"/>
    <x v="0"/>
    <x v="0"/>
    <s v="Tesseramento"/>
    <x v="1"/>
    <x v="4"/>
    <x v="0"/>
    <m/>
  </r>
  <r>
    <n v="226747"/>
    <x v="0"/>
    <x v="0"/>
    <x v="0"/>
    <x v="2"/>
    <x v="4"/>
    <x v="101"/>
    <x v="0"/>
    <x v="0"/>
    <s v="Tesseramento"/>
    <x v="0"/>
    <x v="0"/>
    <x v="0"/>
    <m/>
  </r>
  <r>
    <n v="233107"/>
    <x v="0"/>
    <x v="0"/>
    <x v="0"/>
    <x v="1"/>
    <x v="4"/>
    <x v="101"/>
    <x v="0"/>
    <x v="0"/>
    <s v="Tesseramento"/>
    <x v="0"/>
    <x v="3"/>
    <x v="0"/>
    <m/>
  </r>
  <r>
    <n v="234471"/>
    <x v="0"/>
    <x v="0"/>
    <x v="1"/>
    <x v="2"/>
    <x v="4"/>
    <x v="200"/>
    <x v="0"/>
    <x v="1"/>
    <s v="Tesseramento"/>
    <x v="1"/>
    <x v="4"/>
    <x v="0"/>
    <m/>
  </r>
  <r>
    <n v="94261"/>
    <x v="0"/>
    <x v="0"/>
    <x v="0"/>
    <x v="0"/>
    <x v="4"/>
    <x v="101"/>
    <x v="0"/>
    <x v="0"/>
    <s v="Tesseramento"/>
    <x v="0"/>
    <x v="4"/>
    <x v="0"/>
    <m/>
  </r>
  <r>
    <n v="4081"/>
    <x v="0"/>
    <x v="0"/>
    <x v="0"/>
    <x v="0"/>
    <x v="0"/>
    <x v="76"/>
    <x v="0"/>
    <x v="0"/>
    <s v="Tesseramento"/>
    <x v="0"/>
    <x v="4"/>
    <x v="0"/>
    <m/>
  </r>
  <r>
    <n v="133214"/>
    <x v="0"/>
    <x v="0"/>
    <x v="0"/>
    <x v="1"/>
    <x v="4"/>
    <x v="101"/>
    <x v="0"/>
    <x v="0"/>
    <s v="Tesseramento"/>
    <x v="0"/>
    <x v="4"/>
    <x v="0"/>
    <m/>
  </r>
  <r>
    <n v="142484"/>
    <x v="0"/>
    <x v="0"/>
    <x v="0"/>
    <x v="0"/>
    <x v="4"/>
    <x v="101"/>
    <x v="0"/>
    <x v="0"/>
    <s v="Tesseramento"/>
    <x v="0"/>
    <x v="0"/>
    <x v="0"/>
    <m/>
  </r>
  <r>
    <n v="23619"/>
    <x v="0"/>
    <x v="0"/>
    <x v="0"/>
    <x v="0"/>
    <x v="0"/>
    <x v="76"/>
    <x v="0"/>
    <x v="1"/>
    <s v="Tesseramento"/>
    <x v="0"/>
    <x v="3"/>
    <x v="0"/>
    <m/>
  </r>
  <r>
    <n v="74920"/>
    <x v="0"/>
    <x v="0"/>
    <x v="0"/>
    <x v="0"/>
    <x v="0"/>
    <x v="76"/>
    <x v="0"/>
    <x v="0"/>
    <s v="Tesseramento"/>
    <x v="0"/>
    <x v="4"/>
    <x v="0"/>
    <m/>
  </r>
  <r>
    <n v="127074"/>
    <x v="0"/>
    <x v="0"/>
    <x v="0"/>
    <x v="0"/>
    <x v="4"/>
    <x v="101"/>
    <x v="0"/>
    <x v="0"/>
    <s v="Tesseramento"/>
    <x v="0"/>
    <x v="3"/>
    <x v="0"/>
    <m/>
  </r>
  <r>
    <n v="202748"/>
    <x v="0"/>
    <x v="0"/>
    <x v="0"/>
    <x v="0"/>
    <x v="4"/>
    <x v="101"/>
    <x v="0"/>
    <x v="0"/>
    <s v="Tesseramento"/>
    <x v="0"/>
    <x v="4"/>
    <x v="0"/>
    <m/>
  </r>
  <r>
    <n v="23554"/>
    <x v="0"/>
    <x v="0"/>
    <x v="0"/>
    <x v="0"/>
    <x v="0"/>
    <x v="76"/>
    <x v="0"/>
    <x v="0"/>
    <s v="Tesseramento"/>
    <x v="0"/>
    <x v="0"/>
    <x v="0"/>
    <m/>
  </r>
  <r>
    <n v="191581"/>
    <x v="0"/>
    <x v="0"/>
    <x v="0"/>
    <x v="0"/>
    <x v="9"/>
    <x v="64"/>
    <x v="0"/>
    <x v="0"/>
    <s v="Tesseramento"/>
    <x v="0"/>
    <x v="0"/>
    <x v="0"/>
    <m/>
  </r>
  <r>
    <n v="100998"/>
    <x v="0"/>
    <x v="0"/>
    <x v="0"/>
    <x v="0"/>
    <x v="4"/>
    <x v="101"/>
    <x v="0"/>
    <x v="0"/>
    <s v="Tesseramento"/>
    <x v="0"/>
    <x v="4"/>
    <x v="0"/>
    <m/>
  </r>
  <r>
    <n v="130053"/>
    <x v="0"/>
    <x v="0"/>
    <x v="0"/>
    <x v="0"/>
    <x v="9"/>
    <x v="64"/>
    <x v="0"/>
    <x v="1"/>
    <s v="Tesseramento"/>
    <x v="0"/>
    <x v="4"/>
    <x v="0"/>
    <m/>
  </r>
  <r>
    <n v="127642"/>
    <x v="0"/>
    <x v="0"/>
    <x v="0"/>
    <x v="1"/>
    <x v="9"/>
    <x v="64"/>
    <x v="0"/>
    <x v="0"/>
    <s v="Tesseramento"/>
    <x v="0"/>
    <x v="0"/>
    <x v="0"/>
    <m/>
  </r>
  <r>
    <n v="75709"/>
    <x v="0"/>
    <x v="0"/>
    <x v="0"/>
    <x v="0"/>
    <x v="9"/>
    <x v="64"/>
    <x v="0"/>
    <x v="0"/>
    <s v="Tesseramento"/>
    <x v="0"/>
    <x v="4"/>
    <x v="0"/>
    <m/>
  </r>
  <r>
    <n v="180370"/>
    <x v="0"/>
    <x v="0"/>
    <x v="0"/>
    <x v="1"/>
    <x v="4"/>
    <x v="101"/>
    <x v="0"/>
    <x v="1"/>
    <s v="Tesseramento"/>
    <x v="0"/>
    <x v="4"/>
    <x v="0"/>
    <m/>
  </r>
  <r>
    <n v="139200"/>
    <x v="0"/>
    <x v="0"/>
    <x v="0"/>
    <x v="0"/>
    <x v="14"/>
    <x v="43"/>
    <x v="0"/>
    <x v="0"/>
    <s v="Tesseramento"/>
    <x v="1"/>
    <x v="0"/>
    <x v="0"/>
    <m/>
  </r>
  <r>
    <n v="204795"/>
    <x v="1"/>
    <x v="0"/>
    <x v="0"/>
    <x v="2"/>
    <x v="4"/>
    <x v="101"/>
    <x v="0"/>
    <x v="0"/>
    <s v="Tesseramento"/>
    <x v="0"/>
    <x v="5"/>
    <x v="0"/>
    <m/>
  </r>
  <r>
    <n v="201402"/>
    <x v="1"/>
    <x v="0"/>
    <x v="0"/>
    <x v="2"/>
    <x v="4"/>
    <x v="101"/>
    <x v="0"/>
    <x v="0"/>
    <s v="Tesseramento"/>
    <x v="0"/>
    <x v="5"/>
    <x v="0"/>
    <m/>
  </r>
  <r>
    <n v="221974"/>
    <x v="0"/>
    <x v="0"/>
    <x v="0"/>
    <x v="1"/>
    <x v="9"/>
    <x v="64"/>
    <x v="0"/>
    <x v="0"/>
    <s v="Tesseramento"/>
    <x v="0"/>
    <x v="3"/>
    <x v="0"/>
    <m/>
  </r>
  <r>
    <n v="75677"/>
    <x v="0"/>
    <x v="0"/>
    <x v="0"/>
    <x v="0"/>
    <x v="9"/>
    <x v="64"/>
    <x v="0"/>
    <x v="0"/>
    <s v="Tesseramento"/>
    <x v="0"/>
    <x v="3"/>
    <x v="0"/>
    <m/>
  </r>
  <r>
    <n v="194683"/>
    <x v="0"/>
    <x v="0"/>
    <x v="0"/>
    <x v="1"/>
    <x v="9"/>
    <x v="64"/>
    <x v="0"/>
    <x v="0"/>
    <s v="Tesseramento"/>
    <x v="0"/>
    <x v="0"/>
    <x v="0"/>
    <m/>
  </r>
  <r>
    <n v="226085"/>
    <x v="0"/>
    <x v="0"/>
    <x v="0"/>
    <x v="1"/>
    <x v="9"/>
    <x v="64"/>
    <x v="0"/>
    <x v="0"/>
    <s v="Tesseramento"/>
    <x v="0"/>
    <x v="0"/>
    <x v="0"/>
    <m/>
  </r>
  <r>
    <n v="226086"/>
    <x v="0"/>
    <x v="0"/>
    <x v="0"/>
    <x v="0"/>
    <x v="9"/>
    <x v="64"/>
    <x v="0"/>
    <x v="0"/>
    <s v="Tesseramento"/>
    <x v="0"/>
    <x v="0"/>
    <x v="0"/>
    <m/>
  </r>
  <r>
    <n v="75683"/>
    <x v="0"/>
    <x v="0"/>
    <x v="0"/>
    <x v="0"/>
    <x v="9"/>
    <x v="64"/>
    <x v="0"/>
    <x v="0"/>
    <s v="Tesseramento"/>
    <x v="0"/>
    <x v="4"/>
    <x v="0"/>
    <m/>
  </r>
  <r>
    <n v="194865"/>
    <x v="0"/>
    <x v="0"/>
    <x v="0"/>
    <x v="0"/>
    <x v="9"/>
    <x v="64"/>
    <x v="0"/>
    <x v="1"/>
    <s v="Tesseramento"/>
    <x v="0"/>
    <x v="4"/>
    <x v="0"/>
    <m/>
  </r>
  <r>
    <n v="186756"/>
    <x v="0"/>
    <x v="0"/>
    <x v="0"/>
    <x v="0"/>
    <x v="9"/>
    <x v="64"/>
    <x v="0"/>
    <x v="1"/>
    <s v="Tesseramento"/>
    <x v="0"/>
    <x v="4"/>
    <x v="0"/>
    <m/>
  </r>
  <r>
    <n v="131605"/>
    <x v="0"/>
    <x v="0"/>
    <x v="0"/>
    <x v="1"/>
    <x v="9"/>
    <x v="64"/>
    <x v="0"/>
    <x v="0"/>
    <s v="Tesseramento"/>
    <x v="0"/>
    <x v="3"/>
    <x v="0"/>
    <m/>
  </r>
  <r>
    <n v="141970"/>
    <x v="0"/>
    <x v="0"/>
    <x v="0"/>
    <x v="0"/>
    <x v="9"/>
    <x v="64"/>
    <x v="0"/>
    <x v="0"/>
    <s v="Tesseramento"/>
    <x v="0"/>
    <x v="0"/>
    <x v="0"/>
    <m/>
  </r>
  <r>
    <n v="226087"/>
    <x v="0"/>
    <x v="0"/>
    <x v="0"/>
    <x v="2"/>
    <x v="9"/>
    <x v="64"/>
    <x v="0"/>
    <x v="0"/>
    <s v="Tesseramento"/>
    <x v="0"/>
    <x v="0"/>
    <x v="0"/>
    <m/>
  </r>
  <r>
    <n v="231338"/>
    <x v="0"/>
    <x v="0"/>
    <x v="0"/>
    <x v="1"/>
    <x v="9"/>
    <x v="64"/>
    <x v="0"/>
    <x v="0"/>
    <s v="Tesseramento"/>
    <x v="0"/>
    <x v="3"/>
    <x v="0"/>
    <m/>
  </r>
  <r>
    <n v="75690"/>
    <x v="0"/>
    <x v="0"/>
    <x v="0"/>
    <x v="0"/>
    <x v="9"/>
    <x v="64"/>
    <x v="0"/>
    <x v="0"/>
    <s v="Tesseramento"/>
    <x v="0"/>
    <x v="3"/>
    <x v="0"/>
    <m/>
  </r>
  <r>
    <n v="80388"/>
    <x v="0"/>
    <x v="0"/>
    <x v="0"/>
    <x v="0"/>
    <x v="9"/>
    <x v="64"/>
    <x v="0"/>
    <x v="1"/>
    <s v="Tesseramento"/>
    <x v="0"/>
    <x v="4"/>
    <x v="0"/>
    <m/>
  </r>
  <r>
    <n v="75692"/>
    <x v="0"/>
    <x v="0"/>
    <x v="0"/>
    <x v="0"/>
    <x v="9"/>
    <x v="64"/>
    <x v="0"/>
    <x v="0"/>
    <s v="Tesseramento"/>
    <x v="0"/>
    <x v="0"/>
    <x v="0"/>
    <m/>
  </r>
  <r>
    <n v="188937"/>
    <x v="0"/>
    <x v="0"/>
    <x v="0"/>
    <x v="0"/>
    <x v="9"/>
    <x v="64"/>
    <x v="0"/>
    <x v="0"/>
    <s v="Tesseramento"/>
    <x v="0"/>
    <x v="0"/>
    <x v="0"/>
    <m/>
  </r>
  <r>
    <n v="80392"/>
    <x v="0"/>
    <x v="0"/>
    <x v="0"/>
    <x v="0"/>
    <x v="9"/>
    <x v="64"/>
    <x v="0"/>
    <x v="0"/>
    <s v="Tesseramento"/>
    <x v="0"/>
    <x v="3"/>
    <x v="0"/>
    <m/>
  </r>
  <r>
    <n v="222868"/>
    <x v="0"/>
    <x v="0"/>
    <x v="0"/>
    <x v="1"/>
    <x v="9"/>
    <x v="64"/>
    <x v="0"/>
    <x v="0"/>
    <s v="Tesseramento"/>
    <x v="0"/>
    <x v="4"/>
    <x v="0"/>
    <m/>
  </r>
  <r>
    <n v="191576"/>
    <x v="0"/>
    <x v="0"/>
    <x v="0"/>
    <x v="0"/>
    <x v="9"/>
    <x v="64"/>
    <x v="0"/>
    <x v="0"/>
    <s v="Tesseramento"/>
    <x v="0"/>
    <x v="3"/>
    <x v="0"/>
    <m/>
  </r>
  <r>
    <n v="191577"/>
    <x v="1"/>
    <x v="0"/>
    <x v="0"/>
    <x v="3"/>
    <x v="9"/>
    <x v="64"/>
    <x v="0"/>
    <x v="0"/>
    <s v="Tesseramento"/>
    <x v="0"/>
    <x v="5"/>
    <x v="0"/>
    <m/>
  </r>
  <r>
    <n v="106494"/>
    <x v="0"/>
    <x v="0"/>
    <x v="0"/>
    <x v="1"/>
    <x v="9"/>
    <x v="64"/>
    <x v="0"/>
    <x v="0"/>
    <s v="Tesseramento"/>
    <x v="0"/>
    <x v="0"/>
    <x v="0"/>
    <m/>
  </r>
  <r>
    <n v="194685"/>
    <x v="0"/>
    <x v="0"/>
    <x v="0"/>
    <x v="1"/>
    <x v="9"/>
    <x v="64"/>
    <x v="0"/>
    <x v="1"/>
    <s v="Tesseramento"/>
    <x v="0"/>
    <x v="3"/>
    <x v="0"/>
    <m/>
  </r>
  <r>
    <n v="204665"/>
    <x v="0"/>
    <x v="0"/>
    <x v="0"/>
    <x v="0"/>
    <x v="9"/>
    <x v="64"/>
    <x v="0"/>
    <x v="0"/>
    <s v="Tesseramento"/>
    <x v="0"/>
    <x v="4"/>
    <x v="0"/>
    <m/>
  </r>
  <r>
    <n v="221439"/>
    <x v="0"/>
    <x v="0"/>
    <x v="0"/>
    <x v="0"/>
    <x v="9"/>
    <x v="64"/>
    <x v="0"/>
    <x v="0"/>
    <s v="Tesseramento"/>
    <x v="0"/>
    <x v="0"/>
    <x v="0"/>
    <m/>
  </r>
  <r>
    <n v="75703"/>
    <x v="0"/>
    <x v="0"/>
    <x v="0"/>
    <x v="0"/>
    <x v="9"/>
    <x v="64"/>
    <x v="0"/>
    <x v="1"/>
    <s v="Tesseramento"/>
    <x v="0"/>
    <x v="3"/>
    <x v="0"/>
    <m/>
  </r>
  <r>
    <n v="106504"/>
    <x v="0"/>
    <x v="0"/>
    <x v="0"/>
    <x v="0"/>
    <x v="9"/>
    <x v="64"/>
    <x v="0"/>
    <x v="0"/>
    <s v="Tesseramento"/>
    <x v="0"/>
    <x v="0"/>
    <x v="0"/>
    <m/>
  </r>
  <r>
    <n v="191583"/>
    <x v="0"/>
    <x v="0"/>
    <x v="0"/>
    <x v="1"/>
    <x v="9"/>
    <x v="64"/>
    <x v="0"/>
    <x v="0"/>
    <s v="Tesseramento"/>
    <x v="0"/>
    <x v="4"/>
    <x v="0"/>
    <m/>
  </r>
  <r>
    <n v="226089"/>
    <x v="0"/>
    <x v="0"/>
    <x v="0"/>
    <x v="1"/>
    <x v="9"/>
    <x v="64"/>
    <x v="0"/>
    <x v="0"/>
    <s v="Tesseramento"/>
    <x v="0"/>
    <x v="0"/>
    <x v="0"/>
    <m/>
  </r>
  <r>
    <n v="183435"/>
    <x v="0"/>
    <x v="0"/>
    <x v="0"/>
    <x v="0"/>
    <x v="9"/>
    <x v="64"/>
    <x v="0"/>
    <x v="0"/>
    <s v="Tesseramento"/>
    <x v="0"/>
    <x v="4"/>
    <x v="0"/>
    <m/>
  </r>
  <r>
    <n v="205360"/>
    <x v="0"/>
    <x v="0"/>
    <x v="0"/>
    <x v="0"/>
    <x v="9"/>
    <x v="64"/>
    <x v="0"/>
    <x v="0"/>
    <s v="Tesseramento"/>
    <x v="0"/>
    <x v="0"/>
    <x v="0"/>
    <m/>
  </r>
  <r>
    <n v="75710"/>
    <x v="0"/>
    <x v="0"/>
    <x v="0"/>
    <x v="0"/>
    <x v="9"/>
    <x v="64"/>
    <x v="0"/>
    <x v="0"/>
    <s v="Tesseramento"/>
    <x v="0"/>
    <x v="0"/>
    <x v="0"/>
    <m/>
  </r>
  <r>
    <n v="75712"/>
    <x v="0"/>
    <x v="0"/>
    <x v="0"/>
    <x v="0"/>
    <x v="9"/>
    <x v="64"/>
    <x v="0"/>
    <x v="0"/>
    <s v="Tesseramento"/>
    <x v="0"/>
    <x v="0"/>
    <x v="0"/>
    <m/>
  </r>
  <r>
    <n v="217952"/>
    <x v="0"/>
    <x v="0"/>
    <x v="0"/>
    <x v="1"/>
    <x v="9"/>
    <x v="64"/>
    <x v="0"/>
    <x v="0"/>
    <s v="Tesseramento"/>
    <x v="0"/>
    <x v="1"/>
    <x v="0"/>
    <m/>
  </r>
  <r>
    <n v="234560"/>
    <x v="1"/>
    <x v="0"/>
    <x v="1"/>
    <x v="1"/>
    <x v="14"/>
    <x v="129"/>
    <x v="0"/>
    <x v="0"/>
    <s v="Tesseramento"/>
    <x v="1"/>
    <x v="5"/>
    <x v="0"/>
    <m/>
  </r>
  <r>
    <n v="234440"/>
    <x v="0"/>
    <x v="1"/>
    <x v="1"/>
    <x v="3"/>
    <x v="11"/>
    <x v="102"/>
    <x v="0"/>
    <x v="0"/>
    <s v="Tesseramento"/>
    <x v="1"/>
    <x v="0"/>
    <x v="0"/>
    <m/>
  </r>
  <r>
    <n v="68496"/>
    <x v="0"/>
    <x v="0"/>
    <x v="0"/>
    <x v="0"/>
    <x v="8"/>
    <x v="112"/>
    <x v="0"/>
    <x v="0"/>
    <s v="Tesseramento"/>
    <x v="1"/>
    <x v="3"/>
    <x v="0"/>
    <m/>
  </r>
  <r>
    <n v="234439"/>
    <x v="0"/>
    <x v="1"/>
    <x v="1"/>
    <x v="3"/>
    <x v="11"/>
    <x v="102"/>
    <x v="0"/>
    <x v="1"/>
    <s v="Tesseramento"/>
    <x v="1"/>
    <x v="0"/>
    <x v="0"/>
    <m/>
  </r>
  <r>
    <n v="234438"/>
    <x v="0"/>
    <x v="1"/>
    <x v="1"/>
    <x v="3"/>
    <x v="11"/>
    <x v="102"/>
    <x v="0"/>
    <x v="1"/>
    <s v="Tesseramento"/>
    <x v="1"/>
    <x v="0"/>
    <x v="0"/>
    <m/>
  </r>
  <r>
    <n v="15558"/>
    <x v="0"/>
    <x v="0"/>
    <x v="0"/>
    <x v="0"/>
    <x v="7"/>
    <x v="51"/>
    <x v="0"/>
    <x v="0"/>
    <s v="Tesseramento"/>
    <x v="1"/>
    <x v="4"/>
    <x v="0"/>
    <m/>
  </r>
  <r>
    <n v="80134"/>
    <x v="0"/>
    <x v="0"/>
    <x v="2"/>
    <x v="1"/>
    <x v="11"/>
    <x v="102"/>
    <x v="0"/>
    <x v="0"/>
    <s v="Tesseramento"/>
    <x v="1"/>
    <x v="3"/>
    <x v="0"/>
    <m/>
  </r>
  <r>
    <n v="75421"/>
    <x v="0"/>
    <x v="0"/>
    <x v="0"/>
    <x v="1"/>
    <x v="11"/>
    <x v="102"/>
    <x v="0"/>
    <x v="0"/>
    <s v="Tesseramento"/>
    <x v="1"/>
    <x v="4"/>
    <x v="0"/>
    <m/>
  </r>
  <r>
    <n v="172506"/>
    <x v="0"/>
    <x v="0"/>
    <x v="0"/>
    <x v="3"/>
    <x v="11"/>
    <x v="102"/>
    <x v="0"/>
    <x v="1"/>
    <s v="Tesseramento"/>
    <x v="1"/>
    <x v="4"/>
    <x v="0"/>
    <m/>
  </r>
  <r>
    <n v="137270"/>
    <x v="0"/>
    <x v="0"/>
    <x v="2"/>
    <x v="3"/>
    <x v="11"/>
    <x v="102"/>
    <x v="0"/>
    <x v="0"/>
    <s v="Tesseramento"/>
    <x v="1"/>
    <x v="3"/>
    <x v="0"/>
    <m/>
  </r>
  <r>
    <n v="117806"/>
    <x v="0"/>
    <x v="0"/>
    <x v="0"/>
    <x v="0"/>
    <x v="11"/>
    <x v="102"/>
    <x v="0"/>
    <x v="0"/>
    <s v="Tesseramento"/>
    <x v="1"/>
    <x v="0"/>
    <x v="0"/>
    <m/>
  </r>
  <r>
    <n v="234583"/>
    <x v="0"/>
    <x v="0"/>
    <x v="1"/>
    <x v="2"/>
    <x v="7"/>
    <x v="348"/>
    <x v="0"/>
    <x v="1"/>
    <s v="Tesseramento"/>
    <x v="1"/>
    <x v="3"/>
    <x v="0"/>
    <m/>
  </r>
  <r>
    <n v="133193"/>
    <x v="0"/>
    <x v="0"/>
    <x v="0"/>
    <x v="0"/>
    <x v="11"/>
    <x v="102"/>
    <x v="0"/>
    <x v="0"/>
    <s v="Tesseramento"/>
    <x v="1"/>
    <x v="4"/>
    <x v="0"/>
    <m/>
  </r>
  <r>
    <n v="19594"/>
    <x v="0"/>
    <x v="0"/>
    <x v="0"/>
    <x v="0"/>
    <x v="11"/>
    <x v="102"/>
    <x v="0"/>
    <x v="0"/>
    <s v="Tesseramento"/>
    <x v="1"/>
    <x v="4"/>
    <x v="0"/>
    <m/>
  </r>
  <r>
    <n v="234585"/>
    <x v="0"/>
    <x v="0"/>
    <x v="1"/>
    <x v="0"/>
    <x v="7"/>
    <x v="348"/>
    <x v="0"/>
    <x v="0"/>
    <s v="Tesseramento"/>
    <x v="1"/>
    <x v="0"/>
    <x v="0"/>
    <m/>
  </r>
  <r>
    <n v="234586"/>
    <x v="0"/>
    <x v="0"/>
    <x v="1"/>
    <x v="0"/>
    <x v="7"/>
    <x v="348"/>
    <x v="0"/>
    <x v="0"/>
    <s v="Tesseramento"/>
    <x v="1"/>
    <x v="4"/>
    <x v="0"/>
    <m/>
  </r>
  <r>
    <n v="234584"/>
    <x v="0"/>
    <x v="0"/>
    <x v="1"/>
    <x v="0"/>
    <x v="7"/>
    <x v="348"/>
    <x v="0"/>
    <x v="1"/>
    <s v="Tesseramento"/>
    <x v="1"/>
    <x v="4"/>
    <x v="0"/>
    <m/>
  </r>
  <r>
    <n v="156735"/>
    <x v="0"/>
    <x v="0"/>
    <x v="0"/>
    <x v="0"/>
    <x v="7"/>
    <x v="348"/>
    <x v="0"/>
    <x v="1"/>
    <s v="Tesseramento"/>
    <x v="1"/>
    <x v="0"/>
    <x v="0"/>
    <m/>
  </r>
  <r>
    <n v="135550"/>
    <x v="0"/>
    <x v="0"/>
    <x v="0"/>
    <x v="0"/>
    <x v="7"/>
    <x v="41"/>
    <x v="0"/>
    <x v="0"/>
    <s v="Tesseramento"/>
    <x v="1"/>
    <x v="1"/>
    <x v="0"/>
    <m/>
  </r>
  <r>
    <n v="216508"/>
    <x v="0"/>
    <x v="0"/>
    <x v="0"/>
    <x v="0"/>
    <x v="7"/>
    <x v="41"/>
    <x v="0"/>
    <x v="0"/>
    <s v="Tesseramento"/>
    <x v="1"/>
    <x v="0"/>
    <x v="0"/>
    <m/>
  </r>
  <r>
    <n v="179948"/>
    <x v="0"/>
    <x v="0"/>
    <x v="0"/>
    <x v="0"/>
    <x v="2"/>
    <x v="157"/>
    <x v="0"/>
    <x v="0"/>
    <s v="Tesseramento"/>
    <x v="1"/>
    <x v="0"/>
    <x v="0"/>
    <m/>
  </r>
  <r>
    <n v="149302"/>
    <x v="0"/>
    <x v="0"/>
    <x v="0"/>
    <x v="0"/>
    <x v="11"/>
    <x v="366"/>
    <x v="0"/>
    <x v="0"/>
    <s v="Tesseramento"/>
    <x v="4"/>
    <x v="0"/>
    <x v="0"/>
    <m/>
  </r>
  <r>
    <n v="171075"/>
    <x v="0"/>
    <x v="0"/>
    <x v="0"/>
    <x v="1"/>
    <x v="11"/>
    <x v="366"/>
    <x v="0"/>
    <x v="1"/>
    <s v="Tesseramento"/>
    <x v="4"/>
    <x v="0"/>
    <x v="0"/>
    <m/>
  </r>
  <r>
    <n v="67591"/>
    <x v="0"/>
    <x v="0"/>
    <x v="0"/>
    <x v="0"/>
    <x v="11"/>
    <x v="366"/>
    <x v="0"/>
    <x v="0"/>
    <s v="Tesseramento"/>
    <x v="4"/>
    <x v="0"/>
    <x v="0"/>
    <m/>
  </r>
  <r>
    <n v="116516"/>
    <x v="0"/>
    <x v="0"/>
    <x v="0"/>
    <x v="0"/>
    <x v="11"/>
    <x v="366"/>
    <x v="0"/>
    <x v="0"/>
    <s v="Tesseramento"/>
    <x v="4"/>
    <x v="0"/>
    <x v="0"/>
    <m/>
  </r>
  <r>
    <n v="54144"/>
    <x v="0"/>
    <x v="0"/>
    <x v="0"/>
    <x v="0"/>
    <x v="11"/>
    <x v="366"/>
    <x v="0"/>
    <x v="0"/>
    <s v="Tesseramento"/>
    <x v="4"/>
    <x v="3"/>
    <x v="0"/>
    <m/>
  </r>
  <r>
    <n v="154540"/>
    <x v="0"/>
    <x v="0"/>
    <x v="0"/>
    <x v="1"/>
    <x v="11"/>
    <x v="366"/>
    <x v="0"/>
    <x v="1"/>
    <s v="Tesseramento"/>
    <x v="4"/>
    <x v="4"/>
    <x v="0"/>
    <m/>
  </r>
  <r>
    <n v="231724"/>
    <x v="0"/>
    <x v="0"/>
    <x v="0"/>
    <x v="3"/>
    <x v="11"/>
    <x v="366"/>
    <x v="0"/>
    <x v="0"/>
    <s v="Tesseramento"/>
    <x v="4"/>
    <x v="3"/>
    <x v="0"/>
    <m/>
  </r>
  <r>
    <n v="217084"/>
    <x v="0"/>
    <x v="0"/>
    <x v="0"/>
    <x v="1"/>
    <x v="11"/>
    <x v="366"/>
    <x v="0"/>
    <x v="0"/>
    <s v="Tesseramento"/>
    <x v="4"/>
    <x v="0"/>
    <x v="0"/>
    <m/>
  </r>
  <r>
    <n v="133011"/>
    <x v="0"/>
    <x v="0"/>
    <x v="0"/>
    <x v="0"/>
    <x v="11"/>
    <x v="366"/>
    <x v="0"/>
    <x v="0"/>
    <s v="Tesseramento"/>
    <x v="4"/>
    <x v="4"/>
    <x v="0"/>
    <m/>
  </r>
  <r>
    <n v="142833"/>
    <x v="0"/>
    <x v="0"/>
    <x v="0"/>
    <x v="1"/>
    <x v="11"/>
    <x v="366"/>
    <x v="0"/>
    <x v="1"/>
    <s v="Tesseramento"/>
    <x v="4"/>
    <x v="4"/>
    <x v="0"/>
    <m/>
  </r>
  <r>
    <n v="201103"/>
    <x v="0"/>
    <x v="0"/>
    <x v="0"/>
    <x v="0"/>
    <x v="11"/>
    <x v="366"/>
    <x v="0"/>
    <x v="0"/>
    <s v="Tesseramento"/>
    <x v="4"/>
    <x v="3"/>
    <x v="0"/>
    <m/>
  </r>
  <r>
    <n v="183096"/>
    <x v="0"/>
    <x v="0"/>
    <x v="0"/>
    <x v="1"/>
    <x v="11"/>
    <x v="366"/>
    <x v="0"/>
    <x v="0"/>
    <s v="Tesseramento"/>
    <x v="4"/>
    <x v="0"/>
    <x v="0"/>
    <m/>
  </r>
  <r>
    <n v="123343"/>
    <x v="0"/>
    <x v="0"/>
    <x v="0"/>
    <x v="1"/>
    <x v="11"/>
    <x v="366"/>
    <x v="0"/>
    <x v="0"/>
    <s v="Tesseramento"/>
    <x v="4"/>
    <x v="3"/>
    <x v="0"/>
    <m/>
  </r>
  <r>
    <n v="74035"/>
    <x v="0"/>
    <x v="0"/>
    <x v="0"/>
    <x v="0"/>
    <x v="11"/>
    <x v="366"/>
    <x v="0"/>
    <x v="0"/>
    <s v="Tesseramento"/>
    <x v="4"/>
    <x v="3"/>
    <x v="0"/>
    <m/>
  </r>
  <r>
    <n v="68834"/>
    <x v="0"/>
    <x v="0"/>
    <x v="0"/>
    <x v="0"/>
    <x v="11"/>
    <x v="366"/>
    <x v="0"/>
    <x v="0"/>
    <s v="Tesseramento"/>
    <x v="4"/>
    <x v="0"/>
    <x v="0"/>
    <m/>
  </r>
  <r>
    <n v="124883"/>
    <x v="0"/>
    <x v="0"/>
    <x v="0"/>
    <x v="0"/>
    <x v="11"/>
    <x v="366"/>
    <x v="0"/>
    <x v="0"/>
    <s v="Tesseramento"/>
    <x v="4"/>
    <x v="0"/>
    <x v="0"/>
    <m/>
  </r>
  <r>
    <n v="32305"/>
    <x v="0"/>
    <x v="0"/>
    <x v="0"/>
    <x v="0"/>
    <x v="11"/>
    <x v="366"/>
    <x v="0"/>
    <x v="0"/>
    <s v="Tesseramento"/>
    <x v="4"/>
    <x v="3"/>
    <x v="0"/>
    <m/>
  </r>
  <r>
    <n v="136291"/>
    <x v="0"/>
    <x v="0"/>
    <x v="0"/>
    <x v="0"/>
    <x v="11"/>
    <x v="366"/>
    <x v="0"/>
    <x v="0"/>
    <s v="Tesseramento"/>
    <x v="4"/>
    <x v="4"/>
    <x v="0"/>
    <m/>
  </r>
  <r>
    <n v="156202"/>
    <x v="0"/>
    <x v="0"/>
    <x v="0"/>
    <x v="2"/>
    <x v="11"/>
    <x v="366"/>
    <x v="0"/>
    <x v="1"/>
    <s v="Tesseramento"/>
    <x v="4"/>
    <x v="0"/>
    <x v="0"/>
    <m/>
  </r>
  <r>
    <n v="33480"/>
    <x v="0"/>
    <x v="0"/>
    <x v="0"/>
    <x v="0"/>
    <x v="11"/>
    <x v="366"/>
    <x v="0"/>
    <x v="1"/>
    <s v="Tesseramento"/>
    <x v="4"/>
    <x v="4"/>
    <x v="0"/>
    <m/>
  </r>
  <r>
    <n v="115746"/>
    <x v="0"/>
    <x v="0"/>
    <x v="0"/>
    <x v="1"/>
    <x v="11"/>
    <x v="366"/>
    <x v="0"/>
    <x v="0"/>
    <s v="Tesseramento"/>
    <x v="4"/>
    <x v="0"/>
    <x v="0"/>
    <m/>
  </r>
  <r>
    <n v="183101"/>
    <x v="0"/>
    <x v="0"/>
    <x v="0"/>
    <x v="1"/>
    <x v="11"/>
    <x v="366"/>
    <x v="0"/>
    <x v="0"/>
    <s v="Tesseramento"/>
    <x v="4"/>
    <x v="0"/>
    <x v="0"/>
    <m/>
  </r>
  <r>
    <n v="121201"/>
    <x v="0"/>
    <x v="0"/>
    <x v="0"/>
    <x v="0"/>
    <x v="11"/>
    <x v="366"/>
    <x v="0"/>
    <x v="1"/>
    <s v="Tesseramento"/>
    <x v="4"/>
    <x v="3"/>
    <x v="0"/>
    <m/>
  </r>
  <r>
    <n v="127501"/>
    <x v="0"/>
    <x v="0"/>
    <x v="0"/>
    <x v="1"/>
    <x v="11"/>
    <x v="366"/>
    <x v="0"/>
    <x v="0"/>
    <s v="Tesseramento"/>
    <x v="4"/>
    <x v="3"/>
    <x v="0"/>
    <m/>
  </r>
  <r>
    <n v="122898"/>
    <x v="0"/>
    <x v="0"/>
    <x v="0"/>
    <x v="0"/>
    <x v="11"/>
    <x v="366"/>
    <x v="0"/>
    <x v="0"/>
    <s v="Tesseramento"/>
    <x v="4"/>
    <x v="1"/>
    <x v="0"/>
    <m/>
  </r>
  <r>
    <n v="228206"/>
    <x v="0"/>
    <x v="0"/>
    <x v="0"/>
    <x v="2"/>
    <x v="11"/>
    <x v="366"/>
    <x v="0"/>
    <x v="1"/>
    <s v="Tesseramento"/>
    <x v="4"/>
    <x v="0"/>
    <x v="0"/>
    <m/>
  </r>
  <r>
    <n v="33526"/>
    <x v="0"/>
    <x v="0"/>
    <x v="0"/>
    <x v="0"/>
    <x v="11"/>
    <x v="366"/>
    <x v="0"/>
    <x v="0"/>
    <s v="Tesseramento"/>
    <x v="4"/>
    <x v="4"/>
    <x v="0"/>
    <m/>
  </r>
  <r>
    <n v="33527"/>
    <x v="0"/>
    <x v="0"/>
    <x v="0"/>
    <x v="0"/>
    <x v="11"/>
    <x v="366"/>
    <x v="0"/>
    <x v="0"/>
    <s v="Tesseramento"/>
    <x v="4"/>
    <x v="1"/>
    <x v="0"/>
    <m/>
  </r>
  <r>
    <n v="184749"/>
    <x v="0"/>
    <x v="0"/>
    <x v="0"/>
    <x v="1"/>
    <x v="11"/>
    <x v="366"/>
    <x v="0"/>
    <x v="0"/>
    <s v="Tesseramento"/>
    <x v="4"/>
    <x v="0"/>
    <x v="0"/>
    <m/>
  </r>
  <r>
    <n v="171934"/>
    <x v="0"/>
    <x v="0"/>
    <x v="0"/>
    <x v="0"/>
    <x v="11"/>
    <x v="366"/>
    <x v="0"/>
    <x v="0"/>
    <s v="Tesseramento"/>
    <x v="4"/>
    <x v="0"/>
    <x v="0"/>
    <m/>
  </r>
  <r>
    <n v="153019"/>
    <x v="0"/>
    <x v="0"/>
    <x v="0"/>
    <x v="0"/>
    <x v="11"/>
    <x v="366"/>
    <x v="0"/>
    <x v="0"/>
    <s v="Tesseramento"/>
    <x v="4"/>
    <x v="4"/>
    <x v="0"/>
    <m/>
  </r>
  <r>
    <n v="117554"/>
    <x v="0"/>
    <x v="0"/>
    <x v="0"/>
    <x v="0"/>
    <x v="11"/>
    <x v="366"/>
    <x v="0"/>
    <x v="0"/>
    <s v="Tesseramento"/>
    <x v="4"/>
    <x v="1"/>
    <x v="0"/>
    <m/>
  </r>
  <r>
    <n v="188316"/>
    <x v="0"/>
    <x v="0"/>
    <x v="0"/>
    <x v="0"/>
    <x v="11"/>
    <x v="366"/>
    <x v="0"/>
    <x v="1"/>
    <s v="Tesseramento"/>
    <x v="4"/>
    <x v="0"/>
    <x v="0"/>
    <m/>
  </r>
  <r>
    <n v="227305"/>
    <x v="0"/>
    <x v="0"/>
    <x v="0"/>
    <x v="0"/>
    <x v="8"/>
    <x v="92"/>
    <x v="0"/>
    <x v="0"/>
    <s v="Tesseramento"/>
    <x v="1"/>
    <x v="1"/>
    <x v="0"/>
    <m/>
  </r>
  <r>
    <n v="168014"/>
    <x v="1"/>
    <x v="0"/>
    <x v="0"/>
    <x v="0"/>
    <x v="8"/>
    <x v="276"/>
    <x v="0"/>
    <x v="1"/>
    <s v="Tesseramento"/>
    <x v="1"/>
    <x v="6"/>
    <x v="0"/>
    <s v="BG"/>
  </r>
  <r>
    <n v="168013"/>
    <x v="1"/>
    <x v="0"/>
    <x v="0"/>
    <x v="0"/>
    <x v="8"/>
    <x v="276"/>
    <x v="0"/>
    <x v="0"/>
    <s v="Tesseramento"/>
    <x v="1"/>
    <x v="7"/>
    <x v="0"/>
    <s v="B"/>
  </r>
  <r>
    <n v="165831"/>
    <x v="0"/>
    <x v="0"/>
    <x v="0"/>
    <x v="0"/>
    <x v="2"/>
    <x v="157"/>
    <x v="0"/>
    <x v="0"/>
    <s v="Tesseramento"/>
    <x v="1"/>
    <x v="4"/>
    <x v="0"/>
    <m/>
  </r>
  <r>
    <n v="150342"/>
    <x v="0"/>
    <x v="0"/>
    <x v="0"/>
    <x v="1"/>
    <x v="11"/>
    <x v="189"/>
    <x v="0"/>
    <x v="1"/>
    <s v="Tesseramento"/>
    <x v="1"/>
    <x v="4"/>
    <x v="0"/>
    <m/>
  </r>
  <r>
    <n v="232840"/>
    <x v="1"/>
    <x v="0"/>
    <x v="0"/>
    <x v="2"/>
    <x v="11"/>
    <x v="189"/>
    <x v="0"/>
    <x v="0"/>
    <s v="Tesseramento"/>
    <x v="1"/>
    <x v="5"/>
    <x v="0"/>
    <m/>
  </r>
  <r>
    <n v="102446"/>
    <x v="0"/>
    <x v="0"/>
    <x v="0"/>
    <x v="0"/>
    <x v="11"/>
    <x v="189"/>
    <x v="0"/>
    <x v="0"/>
    <s v="Tesseramento"/>
    <x v="1"/>
    <x v="4"/>
    <x v="0"/>
    <m/>
  </r>
  <r>
    <n v="121465"/>
    <x v="0"/>
    <x v="0"/>
    <x v="0"/>
    <x v="0"/>
    <x v="11"/>
    <x v="189"/>
    <x v="0"/>
    <x v="0"/>
    <s v="Tesseramento"/>
    <x v="1"/>
    <x v="4"/>
    <x v="0"/>
    <m/>
  </r>
  <r>
    <n v="216891"/>
    <x v="0"/>
    <x v="0"/>
    <x v="0"/>
    <x v="0"/>
    <x v="2"/>
    <x v="346"/>
    <x v="0"/>
    <x v="0"/>
    <s v="Tesseramento"/>
    <x v="0"/>
    <x v="0"/>
    <x v="0"/>
    <m/>
  </r>
  <r>
    <n v="113079"/>
    <x v="0"/>
    <x v="0"/>
    <x v="0"/>
    <x v="0"/>
    <x v="8"/>
    <x v="13"/>
    <x v="0"/>
    <x v="1"/>
    <s v="Tesseramento"/>
    <x v="0"/>
    <x v="4"/>
    <x v="0"/>
    <m/>
  </r>
  <r>
    <n v="151714"/>
    <x v="0"/>
    <x v="0"/>
    <x v="0"/>
    <x v="0"/>
    <x v="11"/>
    <x v="132"/>
    <x v="0"/>
    <x v="0"/>
    <s v="Tesseramento"/>
    <x v="1"/>
    <x v="3"/>
    <x v="0"/>
    <m/>
  </r>
  <r>
    <n v="91458"/>
    <x v="0"/>
    <x v="0"/>
    <x v="0"/>
    <x v="0"/>
    <x v="11"/>
    <x v="132"/>
    <x v="0"/>
    <x v="0"/>
    <s v="Tesseramento"/>
    <x v="1"/>
    <x v="3"/>
    <x v="0"/>
    <m/>
  </r>
  <r>
    <n v="34498"/>
    <x v="0"/>
    <x v="0"/>
    <x v="0"/>
    <x v="0"/>
    <x v="11"/>
    <x v="132"/>
    <x v="0"/>
    <x v="0"/>
    <s v="Tesseramento"/>
    <x v="1"/>
    <x v="3"/>
    <x v="0"/>
    <m/>
  </r>
  <r>
    <n v="69252"/>
    <x v="0"/>
    <x v="0"/>
    <x v="0"/>
    <x v="0"/>
    <x v="11"/>
    <x v="132"/>
    <x v="0"/>
    <x v="0"/>
    <s v="Tesseramento"/>
    <x v="1"/>
    <x v="3"/>
    <x v="0"/>
    <m/>
  </r>
  <r>
    <n v="82617"/>
    <x v="0"/>
    <x v="0"/>
    <x v="0"/>
    <x v="0"/>
    <x v="11"/>
    <x v="132"/>
    <x v="0"/>
    <x v="0"/>
    <s v="Tesseramento"/>
    <x v="1"/>
    <x v="3"/>
    <x v="0"/>
    <m/>
  </r>
  <r>
    <n v="119827"/>
    <x v="0"/>
    <x v="0"/>
    <x v="0"/>
    <x v="0"/>
    <x v="11"/>
    <x v="132"/>
    <x v="0"/>
    <x v="0"/>
    <s v="Tesseramento"/>
    <x v="1"/>
    <x v="0"/>
    <x v="0"/>
    <m/>
  </r>
  <r>
    <n v="107096"/>
    <x v="0"/>
    <x v="0"/>
    <x v="0"/>
    <x v="0"/>
    <x v="8"/>
    <x v="13"/>
    <x v="0"/>
    <x v="0"/>
    <s v="Tesseramento"/>
    <x v="0"/>
    <x v="3"/>
    <x v="0"/>
    <m/>
  </r>
  <r>
    <n v="214886"/>
    <x v="1"/>
    <x v="1"/>
    <x v="2"/>
    <x v="2"/>
    <x v="7"/>
    <x v="135"/>
    <x v="0"/>
    <x v="1"/>
    <s v="Tesseramento"/>
    <x v="1"/>
    <x v="5"/>
    <x v="0"/>
    <m/>
  </r>
  <r>
    <n v="35676"/>
    <x v="0"/>
    <x v="0"/>
    <x v="0"/>
    <x v="0"/>
    <x v="8"/>
    <x v="112"/>
    <x v="0"/>
    <x v="0"/>
    <s v="Tesseramento"/>
    <x v="1"/>
    <x v="3"/>
    <x v="0"/>
    <m/>
  </r>
  <r>
    <n v="187572"/>
    <x v="0"/>
    <x v="0"/>
    <x v="0"/>
    <x v="0"/>
    <x v="7"/>
    <x v="227"/>
    <x v="0"/>
    <x v="0"/>
    <s v="Tesseramento"/>
    <x v="1"/>
    <x v="3"/>
    <x v="0"/>
    <m/>
  </r>
  <r>
    <n v="187574"/>
    <x v="0"/>
    <x v="0"/>
    <x v="0"/>
    <x v="0"/>
    <x v="7"/>
    <x v="227"/>
    <x v="0"/>
    <x v="1"/>
    <s v="Tesseramento"/>
    <x v="1"/>
    <x v="3"/>
    <x v="0"/>
    <m/>
  </r>
  <r>
    <n v="188708"/>
    <x v="0"/>
    <x v="0"/>
    <x v="0"/>
    <x v="0"/>
    <x v="7"/>
    <x v="227"/>
    <x v="0"/>
    <x v="0"/>
    <s v="Tesseramento"/>
    <x v="1"/>
    <x v="3"/>
    <x v="0"/>
    <m/>
  </r>
  <r>
    <n v="181114"/>
    <x v="0"/>
    <x v="0"/>
    <x v="0"/>
    <x v="0"/>
    <x v="7"/>
    <x v="227"/>
    <x v="0"/>
    <x v="1"/>
    <s v="Tesseramento"/>
    <x v="1"/>
    <x v="4"/>
    <x v="0"/>
    <m/>
  </r>
  <r>
    <n v="181128"/>
    <x v="0"/>
    <x v="0"/>
    <x v="0"/>
    <x v="0"/>
    <x v="7"/>
    <x v="227"/>
    <x v="0"/>
    <x v="1"/>
    <s v="Tesseramento"/>
    <x v="1"/>
    <x v="3"/>
    <x v="0"/>
    <m/>
  </r>
  <r>
    <n v="9255"/>
    <x v="0"/>
    <x v="0"/>
    <x v="0"/>
    <x v="0"/>
    <x v="1"/>
    <x v="20"/>
    <x v="0"/>
    <x v="0"/>
    <s v="Tesseramento"/>
    <x v="0"/>
    <x v="0"/>
    <x v="0"/>
    <m/>
  </r>
  <r>
    <n v="19386"/>
    <x v="0"/>
    <x v="0"/>
    <x v="0"/>
    <x v="0"/>
    <x v="7"/>
    <x v="150"/>
    <x v="0"/>
    <x v="1"/>
    <s v="Tesseramento"/>
    <x v="1"/>
    <x v="3"/>
    <x v="0"/>
    <m/>
  </r>
  <r>
    <n v="190966"/>
    <x v="0"/>
    <x v="0"/>
    <x v="0"/>
    <x v="0"/>
    <x v="1"/>
    <x v="20"/>
    <x v="0"/>
    <x v="0"/>
    <s v="Tesseramento"/>
    <x v="0"/>
    <x v="4"/>
    <x v="0"/>
    <m/>
  </r>
  <r>
    <n v="173198"/>
    <x v="0"/>
    <x v="0"/>
    <x v="0"/>
    <x v="0"/>
    <x v="1"/>
    <x v="20"/>
    <x v="0"/>
    <x v="0"/>
    <s v="Tesseramento"/>
    <x v="0"/>
    <x v="4"/>
    <x v="0"/>
    <m/>
  </r>
  <r>
    <n v="90302"/>
    <x v="0"/>
    <x v="0"/>
    <x v="0"/>
    <x v="0"/>
    <x v="7"/>
    <x v="227"/>
    <x v="0"/>
    <x v="0"/>
    <s v="Tesseramento"/>
    <x v="1"/>
    <x v="3"/>
    <x v="0"/>
    <m/>
  </r>
  <r>
    <n v="181127"/>
    <x v="0"/>
    <x v="0"/>
    <x v="2"/>
    <x v="0"/>
    <x v="7"/>
    <x v="227"/>
    <x v="0"/>
    <x v="0"/>
    <s v="Tesseramento"/>
    <x v="1"/>
    <x v="0"/>
    <x v="0"/>
    <m/>
  </r>
  <r>
    <n v="32307"/>
    <x v="0"/>
    <x v="0"/>
    <x v="0"/>
    <x v="0"/>
    <x v="7"/>
    <x v="150"/>
    <x v="0"/>
    <x v="0"/>
    <s v="Tesseramento"/>
    <x v="1"/>
    <x v="4"/>
    <x v="0"/>
    <m/>
  </r>
  <r>
    <n v="39351"/>
    <x v="0"/>
    <x v="0"/>
    <x v="0"/>
    <x v="2"/>
    <x v="7"/>
    <x v="150"/>
    <x v="0"/>
    <x v="1"/>
    <s v="Tesseramento"/>
    <x v="1"/>
    <x v="4"/>
    <x v="0"/>
    <m/>
  </r>
  <r>
    <n v="193525"/>
    <x v="0"/>
    <x v="0"/>
    <x v="0"/>
    <x v="2"/>
    <x v="7"/>
    <x v="150"/>
    <x v="0"/>
    <x v="1"/>
    <s v="Tesseramento"/>
    <x v="1"/>
    <x v="4"/>
    <x v="0"/>
    <m/>
  </r>
  <r>
    <n v="206267"/>
    <x v="0"/>
    <x v="0"/>
    <x v="0"/>
    <x v="0"/>
    <x v="14"/>
    <x v="43"/>
    <x v="0"/>
    <x v="0"/>
    <s v="Tesseramento"/>
    <x v="1"/>
    <x v="3"/>
    <x v="0"/>
    <m/>
  </r>
  <r>
    <n v="170175"/>
    <x v="0"/>
    <x v="0"/>
    <x v="0"/>
    <x v="0"/>
    <x v="7"/>
    <x v="150"/>
    <x v="0"/>
    <x v="1"/>
    <s v="Tesseramento"/>
    <x v="1"/>
    <x v="0"/>
    <x v="0"/>
    <m/>
  </r>
  <r>
    <n v="218565"/>
    <x v="0"/>
    <x v="0"/>
    <x v="0"/>
    <x v="1"/>
    <x v="11"/>
    <x v="302"/>
    <x v="0"/>
    <x v="1"/>
    <s v="Tesseramento"/>
    <x v="1"/>
    <x v="0"/>
    <x v="0"/>
    <m/>
  </r>
  <r>
    <n v="90243"/>
    <x v="0"/>
    <x v="0"/>
    <x v="0"/>
    <x v="0"/>
    <x v="2"/>
    <x v="157"/>
    <x v="0"/>
    <x v="0"/>
    <s v="Tesseramento"/>
    <x v="1"/>
    <x v="4"/>
    <x v="0"/>
    <m/>
  </r>
  <r>
    <n v="3435"/>
    <x v="0"/>
    <x v="0"/>
    <x v="0"/>
    <x v="0"/>
    <x v="12"/>
    <x v="245"/>
    <x v="0"/>
    <x v="0"/>
    <s v="Tesseramento"/>
    <x v="1"/>
    <x v="3"/>
    <x v="0"/>
    <m/>
  </r>
  <r>
    <n v="3437"/>
    <x v="0"/>
    <x v="0"/>
    <x v="0"/>
    <x v="0"/>
    <x v="12"/>
    <x v="245"/>
    <x v="0"/>
    <x v="0"/>
    <s v="Tesseramento"/>
    <x v="1"/>
    <x v="4"/>
    <x v="0"/>
    <m/>
  </r>
  <r>
    <n v="3434"/>
    <x v="0"/>
    <x v="0"/>
    <x v="0"/>
    <x v="0"/>
    <x v="12"/>
    <x v="245"/>
    <x v="0"/>
    <x v="1"/>
    <s v="Tesseramento"/>
    <x v="1"/>
    <x v="4"/>
    <x v="0"/>
    <m/>
  </r>
  <r>
    <n v="3436"/>
    <x v="0"/>
    <x v="0"/>
    <x v="0"/>
    <x v="0"/>
    <x v="12"/>
    <x v="245"/>
    <x v="0"/>
    <x v="1"/>
    <s v="Tesseramento"/>
    <x v="1"/>
    <x v="3"/>
    <x v="0"/>
    <m/>
  </r>
  <r>
    <n v="64784"/>
    <x v="0"/>
    <x v="0"/>
    <x v="0"/>
    <x v="0"/>
    <x v="12"/>
    <x v="245"/>
    <x v="0"/>
    <x v="1"/>
    <s v="Tesseramento"/>
    <x v="1"/>
    <x v="4"/>
    <x v="0"/>
    <m/>
  </r>
  <r>
    <n v="64783"/>
    <x v="0"/>
    <x v="0"/>
    <x v="0"/>
    <x v="0"/>
    <x v="12"/>
    <x v="245"/>
    <x v="0"/>
    <x v="0"/>
    <s v="Tesseramento"/>
    <x v="1"/>
    <x v="4"/>
    <x v="0"/>
    <m/>
  </r>
  <r>
    <n v="90028"/>
    <x v="0"/>
    <x v="0"/>
    <x v="0"/>
    <x v="0"/>
    <x v="12"/>
    <x v="245"/>
    <x v="0"/>
    <x v="1"/>
    <s v="Tesseramento"/>
    <x v="1"/>
    <x v="4"/>
    <x v="0"/>
    <m/>
  </r>
  <r>
    <n v="85191"/>
    <x v="0"/>
    <x v="0"/>
    <x v="0"/>
    <x v="0"/>
    <x v="12"/>
    <x v="245"/>
    <x v="0"/>
    <x v="0"/>
    <s v="Tesseramento"/>
    <x v="1"/>
    <x v="4"/>
    <x v="0"/>
    <m/>
  </r>
  <r>
    <n v="208519"/>
    <x v="0"/>
    <x v="0"/>
    <x v="0"/>
    <x v="0"/>
    <x v="4"/>
    <x v="149"/>
    <x v="0"/>
    <x v="0"/>
    <s v="Tesseramento"/>
    <x v="1"/>
    <x v="0"/>
    <x v="0"/>
    <m/>
  </r>
  <r>
    <n v="21908"/>
    <x v="0"/>
    <x v="0"/>
    <x v="0"/>
    <x v="0"/>
    <x v="12"/>
    <x v="245"/>
    <x v="0"/>
    <x v="0"/>
    <s v="Tesseramento"/>
    <x v="1"/>
    <x v="3"/>
    <x v="0"/>
    <m/>
  </r>
  <r>
    <n v="127366"/>
    <x v="0"/>
    <x v="0"/>
    <x v="0"/>
    <x v="0"/>
    <x v="12"/>
    <x v="245"/>
    <x v="0"/>
    <x v="1"/>
    <s v="Tesseramento"/>
    <x v="1"/>
    <x v="3"/>
    <x v="0"/>
    <m/>
  </r>
  <r>
    <n v="124305"/>
    <x v="0"/>
    <x v="0"/>
    <x v="0"/>
    <x v="0"/>
    <x v="12"/>
    <x v="245"/>
    <x v="0"/>
    <x v="0"/>
    <s v="Tesseramento"/>
    <x v="1"/>
    <x v="1"/>
    <x v="0"/>
    <m/>
  </r>
  <r>
    <n v="62480"/>
    <x v="0"/>
    <x v="0"/>
    <x v="0"/>
    <x v="0"/>
    <x v="12"/>
    <x v="245"/>
    <x v="0"/>
    <x v="1"/>
    <s v="Tesseramento"/>
    <x v="1"/>
    <x v="4"/>
    <x v="0"/>
    <m/>
  </r>
  <r>
    <n v="62482"/>
    <x v="0"/>
    <x v="0"/>
    <x v="0"/>
    <x v="0"/>
    <x v="12"/>
    <x v="245"/>
    <x v="0"/>
    <x v="0"/>
    <s v="Tesseramento"/>
    <x v="1"/>
    <x v="3"/>
    <x v="0"/>
    <m/>
  </r>
  <r>
    <n v="15383"/>
    <x v="0"/>
    <x v="0"/>
    <x v="0"/>
    <x v="0"/>
    <x v="12"/>
    <x v="245"/>
    <x v="0"/>
    <x v="0"/>
    <s v="Tesseramento"/>
    <x v="1"/>
    <x v="4"/>
    <x v="0"/>
    <m/>
  </r>
  <r>
    <n v="15572"/>
    <x v="0"/>
    <x v="0"/>
    <x v="0"/>
    <x v="0"/>
    <x v="12"/>
    <x v="245"/>
    <x v="0"/>
    <x v="1"/>
    <s v="Tesseramento"/>
    <x v="1"/>
    <x v="4"/>
    <x v="0"/>
    <m/>
  </r>
  <r>
    <n v="3327"/>
    <x v="0"/>
    <x v="0"/>
    <x v="0"/>
    <x v="0"/>
    <x v="12"/>
    <x v="245"/>
    <x v="0"/>
    <x v="1"/>
    <s v="Tesseramento"/>
    <x v="1"/>
    <x v="4"/>
    <x v="0"/>
    <m/>
  </r>
  <r>
    <n v="217827"/>
    <x v="0"/>
    <x v="0"/>
    <x v="0"/>
    <x v="0"/>
    <x v="12"/>
    <x v="245"/>
    <x v="0"/>
    <x v="1"/>
    <s v="Tesseramento"/>
    <x v="1"/>
    <x v="0"/>
    <x v="0"/>
    <m/>
  </r>
  <r>
    <n v="89312"/>
    <x v="0"/>
    <x v="0"/>
    <x v="0"/>
    <x v="0"/>
    <x v="12"/>
    <x v="245"/>
    <x v="0"/>
    <x v="0"/>
    <s v="Tesseramento"/>
    <x v="1"/>
    <x v="1"/>
    <x v="0"/>
    <m/>
  </r>
  <r>
    <n v="53774"/>
    <x v="0"/>
    <x v="0"/>
    <x v="0"/>
    <x v="0"/>
    <x v="12"/>
    <x v="245"/>
    <x v="0"/>
    <x v="1"/>
    <s v="Tesseramento"/>
    <x v="1"/>
    <x v="0"/>
    <x v="0"/>
    <m/>
  </r>
  <r>
    <n v="84327"/>
    <x v="0"/>
    <x v="0"/>
    <x v="0"/>
    <x v="0"/>
    <x v="7"/>
    <x v="44"/>
    <x v="0"/>
    <x v="0"/>
    <s v="Tesseramento"/>
    <x v="1"/>
    <x v="0"/>
    <x v="0"/>
    <m/>
  </r>
  <r>
    <n v="88028"/>
    <x v="0"/>
    <x v="0"/>
    <x v="0"/>
    <x v="1"/>
    <x v="12"/>
    <x v="245"/>
    <x v="0"/>
    <x v="1"/>
    <s v="Tesseramento"/>
    <x v="1"/>
    <x v="1"/>
    <x v="0"/>
    <m/>
  </r>
  <r>
    <n v="70831"/>
    <x v="0"/>
    <x v="0"/>
    <x v="0"/>
    <x v="0"/>
    <x v="12"/>
    <x v="245"/>
    <x v="0"/>
    <x v="1"/>
    <s v="Tesseramento"/>
    <x v="1"/>
    <x v="1"/>
    <x v="0"/>
    <m/>
  </r>
  <r>
    <n v="52931"/>
    <x v="0"/>
    <x v="0"/>
    <x v="0"/>
    <x v="0"/>
    <x v="12"/>
    <x v="245"/>
    <x v="0"/>
    <x v="0"/>
    <s v="Tesseramento"/>
    <x v="1"/>
    <x v="3"/>
    <x v="0"/>
    <m/>
  </r>
  <r>
    <n v="3138"/>
    <x v="0"/>
    <x v="0"/>
    <x v="0"/>
    <x v="0"/>
    <x v="12"/>
    <x v="245"/>
    <x v="0"/>
    <x v="1"/>
    <s v="Tesseramento"/>
    <x v="1"/>
    <x v="3"/>
    <x v="0"/>
    <m/>
  </r>
  <r>
    <n v="80559"/>
    <x v="0"/>
    <x v="0"/>
    <x v="0"/>
    <x v="0"/>
    <x v="12"/>
    <x v="245"/>
    <x v="0"/>
    <x v="0"/>
    <s v="Tesseramento"/>
    <x v="1"/>
    <x v="4"/>
    <x v="0"/>
    <m/>
  </r>
  <r>
    <n v="80558"/>
    <x v="0"/>
    <x v="0"/>
    <x v="0"/>
    <x v="0"/>
    <x v="12"/>
    <x v="245"/>
    <x v="0"/>
    <x v="0"/>
    <s v="Tesseramento"/>
    <x v="1"/>
    <x v="0"/>
    <x v="0"/>
    <m/>
  </r>
  <r>
    <n v="70824"/>
    <x v="0"/>
    <x v="0"/>
    <x v="0"/>
    <x v="0"/>
    <x v="12"/>
    <x v="245"/>
    <x v="0"/>
    <x v="1"/>
    <s v="Tesseramento"/>
    <x v="1"/>
    <x v="4"/>
    <x v="0"/>
    <m/>
  </r>
  <r>
    <n v="3366"/>
    <x v="0"/>
    <x v="0"/>
    <x v="0"/>
    <x v="0"/>
    <x v="12"/>
    <x v="245"/>
    <x v="0"/>
    <x v="0"/>
    <s v="Tesseramento"/>
    <x v="1"/>
    <x v="4"/>
    <x v="0"/>
    <m/>
  </r>
  <r>
    <n v="211157"/>
    <x v="0"/>
    <x v="0"/>
    <x v="0"/>
    <x v="0"/>
    <x v="7"/>
    <x v="227"/>
    <x v="0"/>
    <x v="0"/>
    <s v="Tesseramento"/>
    <x v="1"/>
    <x v="0"/>
    <x v="0"/>
    <m/>
  </r>
  <r>
    <n v="3389"/>
    <x v="0"/>
    <x v="0"/>
    <x v="0"/>
    <x v="0"/>
    <x v="12"/>
    <x v="245"/>
    <x v="0"/>
    <x v="1"/>
    <s v="Tesseramento"/>
    <x v="1"/>
    <x v="4"/>
    <x v="0"/>
    <m/>
  </r>
  <r>
    <n v="108596"/>
    <x v="0"/>
    <x v="0"/>
    <x v="0"/>
    <x v="1"/>
    <x v="12"/>
    <x v="245"/>
    <x v="0"/>
    <x v="0"/>
    <s v="Tesseramento"/>
    <x v="1"/>
    <x v="3"/>
    <x v="0"/>
    <m/>
  </r>
  <r>
    <n v="27117"/>
    <x v="0"/>
    <x v="0"/>
    <x v="0"/>
    <x v="0"/>
    <x v="12"/>
    <x v="245"/>
    <x v="0"/>
    <x v="1"/>
    <s v="Tesseramento"/>
    <x v="1"/>
    <x v="3"/>
    <x v="0"/>
    <m/>
  </r>
  <r>
    <n v="3184"/>
    <x v="0"/>
    <x v="0"/>
    <x v="0"/>
    <x v="0"/>
    <x v="12"/>
    <x v="245"/>
    <x v="0"/>
    <x v="1"/>
    <s v="Tesseramento"/>
    <x v="1"/>
    <x v="4"/>
    <x v="0"/>
    <m/>
  </r>
  <r>
    <n v="6612"/>
    <x v="0"/>
    <x v="0"/>
    <x v="0"/>
    <x v="0"/>
    <x v="12"/>
    <x v="245"/>
    <x v="0"/>
    <x v="0"/>
    <s v="Tesseramento"/>
    <x v="1"/>
    <x v="0"/>
    <x v="0"/>
    <m/>
  </r>
  <r>
    <n v="217830"/>
    <x v="1"/>
    <x v="0"/>
    <x v="0"/>
    <x v="2"/>
    <x v="12"/>
    <x v="245"/>
    <x v="0"/>
    <x v="0"/>
    <s v="Tesseramento"/>
    <x v="1"/>
    <x v="5"/>
    <x v="0"/>
    <m/>
  </r>
  <r>
    <n v="3541"/>
    <x v="0"/>
    <x v="0"/>
    <x v="0"/>
    <x v="0"/>
    <x v="12"/>
    <x v="245"/>
    <x v="0"/>
    <x v="1"/>
    <s v="Tesseramento"/>
    <x v="1"/>
    <x v="4"/>
    <x v="0"/>
    <m/>
  </r>
  <r>
    <n v="3092"/>
    <x v="0"/>
    <x v="0"/>
    <x v="0"/>
    <x v="1"/>
    <x v="12"/>
    <x v="245"/>
    <x v="0"/>
    <x v="1"/>
    <s v="Tesseramento"/>
    <x v="1"/>
    <x v="4"/>
    <x v="0"/>
    <m/>
  </r>
  <r>
    <n v="3227"/>
    <x v="0"/>
    <x v="0"/>
    <x v="0"/>
    <x v="0"/>
    <x v="12"/>
    <x v="245"/>
    <x v="0"/>
    <x v="0"/>
    <s v="Tesseramento"/>
    <x v="1"/>
    <x v="4"/>
    <x v="0"/>
    <m/>
  </r>
  <r>
    <n v="3491"/>
    <x v="0"/>
    <x v="0"/>
    <x v="0"/>
    <x v="0"/>
    <x v="12"/>
    <x v="245"/>
    <x v="0"/>
    <x v="0"/>
    <s v="Tesseramento"/>
    <x v="1"/>
    <x v="4"/>
    <x v="0"/>
    <m/>
  </r>
  <r>
    <n v="118094"/>
    <x v="0"/>
    <x v="0"/>
    <x v="0"/>
    <x v="0"/>
    <x v="12"/>
    <x v="245"/>
    <x v="0"/>
    <x v="0"/>
    <s v="Tesseramento"/>
    <x v="1"/>
    <x v="4"/>
    <x v="0"/>
    <m/>
  </r>
  <r>
    <n v="3169"/>
    <x v="0"/>
    <x v="0"/>
    <x v="0"/>
    <x v="0"/>
    <x v="12"/>
    <x v="245"/>
    <x v="0"/>
    <x v="1"/>
    <s v="Tesseramento"/>
    <x v="1"/>
    <x v="4"/>
    <x v="0"/>
    <m/>
  </r>
  <r>
    <n v="3168"/>
    <x v="0"/>
    <x v="0"/>
    <x v="0"/>
    <x v="0"/>
    <x v="12"/>
    <x v="245"/>
    <x v="0"/>
    <x v="0"/>
    <s v="Tesseramento"/>
    <x v="1"/>
    <x v="4"/>
    <x v="0"/>
    <m/>
  </r>
  <r>
    <n v="166949"/>
    <x v="0"/>
    <x v="0"/>
    <x v="0"/>
    <x v="0"/>
    <x v="1"/>
    <x v="26"/>
    <x v="0"/>
    <x v="1"/>
    <s v="Tesseramento"/>
    <x v="1"/>
    <x v="0"/>
    <x v="0"/>
    <m/>
  </r>
  <r>
    <n v="58022"/>
    <x v="0"/>
    <x v="0"/>
    <x v="0"/>
    <x v="0"/>
    <x v="1"/>
    <x v="26"/>
    <x v="0"/>
    <x v="0"/>
    <s v="Tesseramento"/>
    <x v="1"/>
    <x v="0"/>
    <x v="0"/>
    <m/>
  </r>
  <r>
    <n v="3453"/>
    <x v="0"/>
    <x v="0"/>
    <x v="0"/>
    <x v="0"/>
    <x v="12"/>
    <x v="245"/>
    <x v="0"/>
    <x v="1"/>
    <s v="Tesseramento"/>
    <x v="1"/>
    <x v="4"/>
    <x v="0"/>
    <m/>
  </r>
  <r>
    <n v="3454"/>
    <x v="0"/>
    <x v="0"/>
    <x v="0"/>
    <x v="0"/>
    <x v="12"/>
    <x v="245"/>
    <x v="0"/>
    <x v="0"/>
    <s v="Tesseramento"/>
    <x v="1"/>
    <x v="4"/>
    <x v="0"/>
    <m/>
  </r>
  <r>
    <n v="208745"/>
    <x v="0"/>
    <x v="0"/>
    <x v="0"/>
    <x v="0"/>
    <x v="1"/>
    <x v="26"/>
    <x v="0"/>
    <x v="0"/>
    <s v="Tesseramento"/>
    <x v="1"/>
    <x v="3"/>
    <x v="0"/>
    <m/>
  </r>
  <r>
    <n v="3506"/>
    <x v="0"/>
    <x v="0"/>
    <x v="0"/>
    <x v="2"/>
    <x v="12"/>
    <x v="245"/>
    <x v="0"/>
    <x v="1"/>
    <s v="Tesseramento"/>
    <x v="1"/>
    <x v="4"/>
    <x v="0"/>
    <m/>
  </r>
  <r>
    <n v="53495"/>
    <x v="0"/>
    <x v="0"/>
    <x v="0"/>
    <x v="0"/>
    <x v="1"/>
    <x v="26"/>
    <x v="0"/>
    <x v="0"/>
    <s v="Tesseramento"/>
    <x v="1"/>
    <x v="0"/>
    <x v="0"/>
    <m/>
  </r>
  <r>
    <n v="54732"/>
    <x v="0"/>
    <x v="0"/>
    <x v="0"/>
    <x v="0"/>
    <x v="12"/>
    <x v="245"/>
    <x v="0"/>
    <x v="0"/>
    <s v="Tesseramento"/>
    <x v="1"/>
    <x v="0"/>
    <x v="0"/>
    <m/>
  </r>
  <r>
    <n v="101682"/>
    <x v="0"/>
    <x v="0"/>
    <x v="0"/>
    <x v="0"/>
    <x v="1"/>
    <x v="26"/>
    <x v="0"/>
    <x v="0"/>
    <s v="Tesseramento"/>
    <x v="1"/>
    <x v="0"/>
    <x v="0"/>
    <m/>
  </r>
  <r>
    <n v="3196"/>
    <x v="0"/>
    <x v="0"/>
    <x v="0"/>
    <x v="0"/>
    <x v="12"/>
    <x v="245"/>
    <x v="0"/>
    <x v="0"/>
    <s v="Tesseramento"/>
    <x v="1"/>
    <x v="4"/>
    <x v="0"/>
    <m/>
  </r>
  <r>
    <n v="3255"/>
    <x v="0"/>
    <x v="0"/>
    <x v="0"/>
    <x v="0"/>
    <x v="12"/>
    <x v="245"/>
    <x v="0"/>
    <x v="1"/>
    <s v="Tesseramento"/>
    <x v="1"/>
    <x v="4"/>
    <x v="0"/>
    <m/>
  </r>
  <r>
    <n v="70825"/>
    <x v="0"/>
    <x v="0"/>
    <x v="0"/>
    <x v="0"/>
    <x v="12"/>
    <x v="245"/>
    <x v="0"/>
    <x v="0"/>
    <s v="Tesseramento"/>
    <x v="1"/>
    <x v="3"/>
    <x v="0"/>
    <m/>
  </r>
  <r>
    <n v="14110"/>
    <x v="0"/>
    <x v="0"/>
    <x v="0"/>
    <x v="0"/>
    <x v="12"/>
    <x v="245"/>
    <x v="0"/>
    <x v="1"/>
    <s v="Tesseramento"/>
    <x v="1"/>
    <x v="4"/>
    <x v="0"/>
    <m/>
  </r>
  <r>
    <n v="14111"/>
    <x v="0"/>
    <x v="0"/>
    <x v="0"/>
    <x v="0"/>
    <x v="12"/>
    <x v="245"/>
    <x v="0"/>
    <x v="0"/>
    <s v="Tesseramento"/>
    <x v="1"/>
    <x v="3"/>
    <x v="0"/>
    <m/>
  </r>
  <r>
    <n v="53777"/>
    <x v="0"/>
    <x v="0"/>
    <x v="0"/>
    <x v="0"/>
    <x v="12"/>
    <x v="245"/>
    <x v="0"/>
    <x v="0"/>
    <s v="Tesseramento"/>
    <x v="1"/>
    <x v="0"/>
    <x v="0"/>
    <m/>
  </r>
  <r>
    <n v="48892"/>
    <x v="0"/>
    <x v="0"/>
    <x v="0"/>
    <x v="0"/>
    <x v="12"/>
    <x v="245"/>
    <x v="0"/>
    <x v="0"/>
    <s v="Tesseramento"/>
    <x v="1"/>
    <x v="3"/>
    <x v="0"/>
    <m/>
  </r>
  <r>
    <n v="51236"/>
    <x v="0"/>
    <x v="0"/>
    <x v="0"/>
    <x v="0"/>
    <x v="12"/>
    <x v="245"/>
    <x v="0"/>
    <x v="1"/>
    <s v="Tesseramento"/>
    <x v="1"/>
    <x v="3"/>
    <x v="0"/>
    <m/>
  </r>
  <r>
    <n v="3352"/>
    <x v="0"/>
    <x v="0"/>
    <x v="0"/>
    <x v="0"/>
    <x v="12"/>
    <x v="245"/>
    <x v="0"/>
    <x v="1"/>
    <s v="Tesseramento"/>
    <x v="1"/>
    <x v="4"/>
    <x v="0"/>
    <m/>
  </r>
  <r>
    <n v="45586"/>
    <x v="0"/>
    <x v="0"/>
    <x v="0"/>
    <x v="0"/>
    <x v="12"/>
    <x v="245"/>
    <x v="0"/>
    <x v="0"/>
    <s v="Tesseramento"/>
    <x v="1"/>
    <x v="0"/>
    <x v="0"/>
    <m/>
  </r>
  <r>
    <n v="145195"/>
    <x v="0"/>
    <x v="0"/>
    <x v="0"/>
    <x v="2"/>
    <x v="12"/>
    <x v="245"/>
    <x v="0"/>
    <x v="1"/>
    <s v="Tesseramento"/>
    <x v="1"/>
    <x v="3"/>
    <x v="0"/>
    <m/>
  </r>
  <r>
    <n v="102180"/>
    <x v="0"/>
    <x v="0"/>
    <x v="0"/>
    <x v="0"/>
    <x v="12"/>
    <x v="245"/>
    <x v="0"/>
    <x v="1"/>
    <s v="Tesseramento"/>
    <x v="1"/>
    <x v="4"/>
    <x v="0"/>
    <m/>
  </r>
  <r>
    <n v="72431"/>
    <x v="0"/>
    <x v="0"/>
    <x v="0"/>
    <x v="0"/>
    <x v="12"/>
    <x v="245"/>
    <x v="0"/>
    <x v="0"/>
    <s v="Tesseramento"/>
    <x v="1"/>
    <x v="4"/>
    <x v="0"/>
    <m/>
  </r>
  <r>
    <n v="82285"/>
    <x v="0"/>
    <x v="0"/>
    <x v="0"/>
    <x v="0"/>
    <x v="12"/>
    <x v="245"/>
    <x v="0"/>
    <x v="0"/>
    <s v="Tesseramento"/>
    <x v="1"/>
    <x v="3"/>
    <x v="0"/>
    <m/>
  </r>
  <r>
    <n v="83695"/>
    <x v="0"/>
    <x v="0"/>
    <x v="0"/>
    <x v="0"/>
    <x v="12"/>
    <x v="245"/>
    <x v="0"/>
    <x v="1"/>
    <s v="Tesseramento"/>
    <x v="1"/>
    <x v="4"/>
    <x v="0"/>
    <m/>
  </r>
  <r>
    <n v="95485"/>
    <x v="0"/>
    <x v="0"/>
    <x v="0"/>
    <x v="0"/>
    <x v="12"/>
    <x v="245"/>
    <x v="0"/>
    <x v="0"/>
    <s v="Tesseramento"/>
    <x v="1"/>
    <x v="0"/>
    <x v="0"/>
    <m/>
  </r>
  <r>
    <n v="3271"/>
    <x v="0"/>
    <x v="0"/>
    <x v="0"/>
    <x v="0"/>
    <x v="12"/>
    <x v="245"/>
    <x v="0"/>
    <x v="0"/>
    <s v="Tesseramento"/>
    <x v="1"/>
    <x v="0"/>
    <x v="0"/>
    <m/>
  </r>
  <r>
    <n v="220113"/>
    <x v="1"/>
    <x v="0"/>
    <x v="0"/>
    <x v="2"/>
    <x v="12"/>
    <x v="245"/>
    <x v="0"/>
    <x v="1"/>
    <s v="Tesseramento"/>
    <x v="1"/>
    <x v="5"/>
    <x v="0"/>
    <m/>
  </r>
  <r>
    <n v="197138"/>
    <x v="1"/>
    <x v="0"/>
    <x v="0"/>
    <x v="0"/>
    <x v="12"/>
    <x v="245"/>
    <x v="0"/>
    <x v="0"/>
    <s v="Tesseramento"/>
    <x v="1"/>
    <x v="7"/>
    <x v="0"/>
    <m/>
  </r>
  <r>
    <n v="9437"/>
    <x v="0"/>
    <x v="0"/>
    <x v="0"/>
    <x v="0"/>
    <x v="12"/>
    <x v="245"/>
    <x v="0"/>
    <x v="1"/>
    <s v="Tesseramento"/>
    <x v="1"/>
    <x v="0"/>
    <x v="0"/>
    <m/>
  </r>
  <r>
    <n v="3293"/>
    <x v="0"/>
    <x v="0"/>
    <x v="0"/>
    <x v="0"/>
    <x v="12"/>
    <x v="245"/>
    <x v="0"/>
    <x v="0"/>
    <s v="Tesseramento"/>
    <x v="1"/>
    <x v="4"/>
    <x v="0"/>
    <m/>
  </r>
  <r>
    <n v="3292"/>
    <x v="0"/>
    <x v="0"/>
    <x v="0"/>
    <x v="2"/>
    <x v="12"/>
    <x v="245"/>
    <x v="0"/>
    <x v="1"/>
    <s v="Tesseramento"/>
    <x v="1"/>
    <x v="4"/>
    <x v="0"/>
    <m/>
  </r>
  <r>
    <n v="221429"/>
    <x v="0"/>
    <x v="0"/>
    <x v="0"/>
    <x v="0"/>
    <x v="12"/>
    <x v="245"/>
    <x v="0"/>
    <x v="0"/>
    <s v="Tesseramento"/>
    <x v="1"/>
    <x v="0"/>
    <x v="0"/>
    <m/>
  </r>
  <r>
    <n v="48883"/>
    <x v="0"/>
    <x v="0"/>
    <x v="0"/>
    <x v="0"/>
    <x v="12"/>
    <x v="245"/>
    <x v="0"/>
    <x v="0"/>
    <s v="Tesseramento"/>
    <x v="1"/>
    <x v="3"/>
    <x v="0"/>
    <m/>
  </r>
  <r>
    <n v="216713"/>
    <x v="0"/>
    <x v="0"/>
    <x v="0"/>
    <x v="0"/>
    <x v="12"/>
    <x v="245"/>
    <x v="0"/>
    <x v="0"/>
    <s v="Tesseramento"/>
    <x v="1"/>
    <x v="1"/>
    <x v="0"/>
    <m/>
  </r>
  <r>
    <n v="234392"/>
    <x v="1"/>
    <x v="0"/>
    <x v="1"/>
    <x v="1"/>
    <x v="7"/>
    <x v="41"/>
    <x v="0"/>
    <x v="1"/>
    <s v="Tesseramento"/>
    <x v="1"/>
    <x v="5"/>
    <x v="0"/>
    <m/>
  </r>
  <r>
    <n v="49317"/>
    <x v="0"/>
    <x v="0"/>
    <x v="0"/>
    <x v="0"/>
    <x v="12"/>
    <x v="245"/>
    <x v="0"/>
    <x v="1"/>
    <s v="Tesseramento"/>
    <x v="1"/>
    <x v="1"/>
    <x v="0"/>
    <m/>
  </r>
  <r>
    <n v="94710"/>
    <x v="0"/>
    <x v="0"/>
    <x v="0"/>
    <x v="2"/>
    <x v="12"/>
    <x v="245"/>
    <x v="0"/>
    <x v="0"/>
    <s v="Tesseramento"/>
    <x v="1"/>
    <x v="4"/>
    <x v="0"/>
    <m/>
  </r>
  <r>
    <n v="80565"/>
    <x v="0"/>
    <x v="0"/>
    <x v="0"/>
    <x v="0"/>
    <x v="12"/>
    <x v="245"/>
    <x v="0"/>
    <x v="1"/>
    <s v="Tesseramento"/>
    <x v="1"/>
    <x v="1"/>
    <x v="0"/>
    <m/>
  </r>
  <r>
    <n v="117187"/>
    <x v="1"/>
    <x v="0"/>
    <x v="0"/>
    <x v="0"/>
    <x v="12"/>
    <x v="245"/>
    <x v="0"/>
    <x v="0"/>
    <s v="Tesseramento"/>
    <x v="1"/>
    <x v="6"/>
    <x v="0"/>
    <m/>
  </r>
  <r>
    <n v="3355"/>
    <x v="0"/>
    <x v="0"/>
    <x v="0"/>
    <x v="0"/>
    <x v="12"/>
    <x v="245"/>
    <x v="0"/>
    <x v="0"/>
    <s v="Tesseramento"/>
    <x v="1"/>
    <x v="3"/>
    <x v="0"/>
    <m/>
  </r>
  <r>
    <n v="207206"/>
    <x v="0"/>
    <x v="0"/>
    <x v="0"/>
    <x v="2"/>
    <x v="12"/>
    <x v="245"/>
    <x v="0"/>
    <x v="1"/>
    <s v="Tesseramento"/>
    <x v="1"/>
    <x v="3"/>
    <x v="0"/>
    <m/>
  </r>
  <r>
    <n v="3296"/>
    <x v="0"/>
    <x v="0"/>
    <x v="0"/>
    <x v="0"/>
    <x v="12"/>
    <x v="245"/>
    <x v="0"/>
    <x v="0"/>
    <s v="Tesseramento"/>
    <x v="1"/>
    <x v="4"/>
    <x v="0"/>
    <m/>
  </r>
  <r>
    <n v="3297"/>
    <x v="0"/>
    <x v="0"/>
    <x v="0"/>
    <x v="0"/>
    <x v="12"/>
    <x v="245"/>
    <x v="0"/>
    <x v="1"/>
    <s v="Tesseramento"/>
    <x v="1"/>
    <x v="4"/>
    <x v="0"/>
    <m/>
  </r>
  <r>
    <n v="3295"/>
    <x v="0"/>
    <x v="0"/>
    <x v="0"/>
    <x v="0"/>
    <x v="12"/>
    <x v="245"/>
    <x v="0"/>
    <x v="0"/>
    <s v="Tesseramento"/>
    <x v="1"/>
    <x v="0"/>
    <x v="0"/>
    <m/>
  </r>
  <r>
    <n v="1152"/>
    <x v="0"/>
    <x v="0"/>
    <x v="0"/>
    <x v="0"/>
    <x v="12"/>
    <x v="245"/>
    <x v="0"/>
    <x v="1"/>
    <s v="Tesseramento"/>
    <x v="1"/>
    <x v="3"/>
    <x v="0"/>
    <m/>
  </r>
  <r>
    <n v="100115"/>
    <x v="0"/>
    <x v="0"/>
    <x v="0"/>
    <x v="0"/>
    <x v="12"/>
    <x v="245"/>
    <x v="0"/>
    <x v="1"/>
    <s v="Tesseramento"/>
    <x v="1"/>
    <x v="1"/>
    <x v="0"/>
    <m/>
  </r>
  <r>
    <n v="114955"/>
    <x v="1"/>
    <x v="0"/>
    <x v="0"/>
    <x v="0"/>
    <x v="12"/>
    <x v="245"/>
    <x v="0"/>
    <x v="1"/>
    <s v="Tesseramento"/>
    <x v="1"/>
    <x v="2"/>
    <x v="0"/>
    <m/>
  </r>
  <r>
    <n v="53754"/>
    <x v="0"/>
    <x v="0"/>
    <x v="0"/>
    <x v="0"/>
    <x v="12"/>
    <x v="245"/>
    <x v="0"/>
    <x v="0"/>
    <s v="Tesseramento"/>
    <x v="1"/>
    <x v="3"/>
    <x v="0"/>
    <m/>
  </r>
  <r>
    <n v="90423"/>
    <x v="0"/>
    <x v="0"/>
    <x v="0"/>
    <x v="0"/>
    <x v="12"/>
    <x v="245"/>
    <x v="0"/>
    <x v="1"/>
    <s v="Tesseramento"/>
    <x v="1"/>
    <x v="4"/>
    <x v="0"/>
    <m/>
  </r>
  <r>
    <n v="3470"/>
    <x v="0"/>
    <x v="0"/>
    <x v="0"/>
    <x v="0"/>
    <x v="12"/>
    <x v="245"/>
    <x v="0"/>
    <x v="0"/>
    <s v="Tesseramento"/>
    <x v="1"/>
    <x v="3"/>
    <x v="0"/>
    <m/>
  </r>
  <r>
    <n v="147621"/>
    <x v="0"/>
    <x v="0"/>
    <x v="0"/>
    <x v="1"/>
    <x v="12"/>
    <x v="245"/>
    <x v="0"/>
    <x v="0"/>
    <s v="Tesseramento"/>
    <x v="1"/>
    <x v="0"/>
    <x v="0"/>
    <m/>
  </r>
  <r>
    <n v="133714"/>
    <x v="0"/>
    <x v="0"/>
    <x v="0"/>
    <x v="0"/>
    <x v="12"/>
    <x v="245"/>
    <x v="0"/>
    <x v="0"/>
    <s v="Tesseramento"/>
    <x v="1"/>
    <x v="0"/>
    <x v="0"/>
    <m/>
  </r>
  <r>
    <n v="3413"/>
    <x v="0"/>
    <x v="0"/>
    <x v="0"/>
    <x v="0"/>
    <x v="12"/>
    <x v="245"/>
    <x v="0"/>
    <x v="1"/>
    <s v="Tesseramento"/>
    <x v="1"/>
    <x v="4"/>
    <x v="0"/>
    <m/>
  </r>
  <r>
    <n v="3414"/>
    <x v="0"/>
    <x v="0"/>
    <x v="0"/>
    <x v="0"/>
    <x v="12"/>
    <x v="245"/>
    <x v="0"/>
    <x v="0"/>
    <s v="Tesseramento"/>
    <x v="1"/>
    <x v="4"/>
    <x v="0"/>
    <m/>
  </r>
  <r>
    <n v="3113"/>
    <x v="0"/>
    <x v="0"/>
    <x v="0"/>
    <x v="0"/>
    <x v="12"/>
    <x v="245"/>
    <x v="0"/>
    <x v="0"/>
    <s v="Tesseramento"/>
    <x v="1"/>
    <x v="4"/>
    <x v="0"/>
    <m/>
  </r>
  <r>
    <n v="131484"/>
    <x v="0"/>
    <x v="0"/>
    <x v="0"/>
    <x v="0"/>
    <x v="12"/>
    <x v="245"/>
    <x v="0"/>
    <x v="0"/>
    <s v="Tesseramento"/>
    <x v="1"/>
    <x v="1"/>
    <x v="0"/>
    <m/>
  </r>
  <r>
    <n v="24578"/>
    <x v="0"/>
    <x v="0"/>
    <x v="0"/>
    <x v="0"/>
    <x v="12"/>
    <x v="245"/>
    <x v="0"/>
    <x v="0"/>
    <s v="Tesseramento"/>
    <x v="1"/>
    <x v="0"/>
    <x v="0"/>
    <m/>
  </r>
  <r>
    <n v="3330"/>
    <x v="0"/>
    <x v="0"/>
    <x v="0"/>
    <x v="0"/>
    <x v="12"/>
    <x v="245"/>
    <x v="0"/>
    <x v="0"/>
    <s v="Tesseramento"/>
    <x v="1"/>
    <x v="4"/>
    <x v="0"/>
    <m/>
  </r>
  <r>
    <n v="3329"/>
    <x v="0"/>
    <x v="0"/>
    <x v="0"/>
    <x v="0"/>
    <x v="12"/>
    <x v="245"/>
    <x v="0"/>
    <x v="1"/>
    <s v="Tesseramento"/>
    <x v="1"/>
    <x v="4"/>
    <x v="0"/>
    <m/>
  </r>
  <r>
    <n v="164334"/>
    <x v="0"/>
    <x v="0"/>
    <x v="0"/>
    <x v="1"/>
    <x v="7"/>
    <x v="135"/>
    <x v="0"/>
    <x v="0"/>
    <s v="Tesseramento"/>
    <x v="1"/>
    <x v="3"/>
    <x v="0"/>
    <m/>
  </r>
  <r>
    <n v="7781"/>
    <x v="0"/>
    <x v="0"/>
    <x v="0"/>
    <x v="0"/>
    <x v="12"/>
    <x v="245"/>
    <x v="0"/>
    <x v="1"/>
    <s v="Tesseramento"/>
    <x v="1"/>
    <x v="4"/>
    <x v="0"/>
    <m/>
  </r>
  <r>
    <n v="7786"/>
    <x v="0"/>
    <x v="0"/>
    <x v="0"/>
    <x v="0"/>
    <x v="12"/>
    <x v="245"/>
    <x v="0"/>
    <x v="0"/>
    <s v="Tesseramento"/>
    <x v="1"/>
    <x v="4"/>
    <x v="0"/>
    <m/>
  </r>
  <r>
    <n v="141686"/>
    <x v="0"/>
    <x v="0"/>
    <x v="0"/>
    <x v="0"/>
    <x v="7"/>
    <x v="135"/>
    <x v="0"/>
    <x v="0"/>
    <s v="Tesseramento"/>
    <x v="1"/>
    <x v="4"/>
    <x v="0"/>
    <m/>
  </r>
  <r>
    <n v="165536"/>
    <x v="0"/>
    <x v="0"/>
    <x v="0"/>
    <x v="0"/>
    <x v="12"/>
    <x v="245"/>
    <x v="0"/>
    <x v="1"/>
    <s v="Tesseramento"/>
    <x v="1"/>
    <x v="0"/>
    <x v="0"/>
    <m/>
  </r>
  <r>
    <n v="146009"/>
    <x v="0"/>
    <x v="0"/>
    <x v="0"/>
    <x v="0"/>
    <x v="12"/>
    <x v="245"/>
    <x v="0"/>
    <x v="1"/>
    <s v="Tesseramento"/>
    <x v="1"/>
    <x v="3"/>
    <x v="0"/>
    <m/>
  </r>
  <r>
    <n v="3216"/>
    <x v="0"/>
    <x v="0"/>
    <x v="0"/>
    <x v="0"/>
    <x v="12"/>
    <x v="245"/>
    <x v="0"/>
    <x v="1"/>
    <s v="Tesseramento"/>
    <x v="1"/>
    <x v="0"/>
    <x v="0"/>
    <m/>
  </r>
  <r>
    <n v="3246"/>
    <x v="0"/>
    <x v="0"/>
    <x v="0"/>
    <x v="0"/>
    <x v="12"/>
    <x v="245"/>
    <x v="0"/>
    <x v="0"/>
    <s v="Tesseramento"/>
    <x v="1"/>
    <x v="4"/>
    <x v="0"/>
    <m/>
  </r>
  <r>
    <n v="43237"/>
    <x v="0"/>
    <x v="0"/>
    <x v="0"/>
    <x v="2"/>
    <x v="12"/>
    <x v="245"/>
    <x v="0"/>
    <x v="1"/>
    <s v="Tesseramento"/>
    <x v="1"/>
    <x v="4"/>
    <x v="0"/>
    <m/>
  </r>
  <r>
    <n v="197139"/>
    <x v="0"/>
    <x v="0"/>
    <x v="0"/>
    <x v="0"/>
    <x v="12"/>
    <x v="245"/>
    <x v="0"/>
    <x v="0"/>
    <s v="Tesseramento"/>
    <x v="1"/>
    <x v="4"/>
    <x v="0"/>
    <m/>
  </r>
  <r>
    <n v="3321"/>
    <x v="0"/>
    <x v="0"/>
    <x v="0"/>
    <x v="0"/>
    <x v="12"/>
    <x v="245"/>
    <x v="0"/>
    <x v="1"/>
    <s v="Tesseramento"/>
    <x v="1"/>
    <x v="4"/>
    <x v="0"/>
    <m/>
  </r>
  <r>
    <n v="3340"/>
    <x v="0"/>
    <x v="0"/>
    <x v="0"/>
    <x v="0"/>
    <x v="12"/>
    <x v="245"/>
    <x v="0"/>
    <x v="1"/>
    <s v="Tesseramento"/>
    <x v="1"/>
    <x v="3"/>
    <x v="0"/>
    <m/>
  </r>
  <r>
    <n v="3341"/>
    <x v="0"/>
    <x v="0"/>
    <x v="0"/>
    <x v="0"/>
    <x v="12"/>
    <x v="245"/>
    <x v="0"/>
    <x v="0"/>
    <s v="Tesseramento"/>
    <x v="1"/>
    <x v="4"/>
    <x v="0"/>
    <m/>
  </r>
  <r>
    <n v="139237"/>
    <x v="0"/>
    <x v="0"/>
    <x v="0"/>
    <x v="2"/>
    <x v="12"/>
    <x v="245"/>
    <x v="0"/>
    <x v="1"/>
    <s v="Tesseramento"/>
    <x v="1"/>
    <x v="1"/>
    <x v="0"/>
    <m/>
  </r>
  <r>
    <n v="3361"/>
    <x v="0"/>
    <x v="0"/>
    <x v="0"/>
    <x v="0"/>
    <x v="12"/>
    <x v="245"/>
    <x v="0"/>
    <x v="1"/>
    <s v="Tesseramento"/>
    <x v="1"/>
    <x v="4"/>
    <x v="0"/>
    <m/>
  </r>
  <r>
    <n v="5304"/>
    <x v="0"/>
    <x v="0"/>
    <x v="0"/>
    <x v="0"/>
    <x v="12"/>
    <x v="245"/>
    <x v="0"/>
    <x v="0"/>
    <s v="Tesseramento"/>
    <x v="1"/>
    <x v="4"/>
    <x v="0"/>
    <m/>
  </r>
  <r>
    <n v="70830"/>
    <x v="0"/>
    <x v="0"/>
    <x v="0"/>
    <x v="2"/>
    <x v="12"/>
    <x v="245"/>
    <x v="0"/>
    <x v="1"/>
    <s v="Tesseramento"/>
    <x v="1"/>
    <x v="4"/>
    <x v="0"/>
    <m/>
  </r>
  <r>
    <n v="205051"/>
    <x v="0"/>
    <x v="0"/>
    <x v="0"/>
    <x v="0"/>
    <x v="12"/>
    <x v="245"/>
    <x v="0"/>
    <x v="1"/>
    <s v="Tesseramento"/>
    <x v="1"/>
    <x v="3"/>
    <x v="0"/>
    <m/>
  </r>
  <r>
    <n v="3425"/>
    <x v="0"/>
    <x v="0"/>
    <x v="0"/>
    <x v="0"/>
    <x v="12"/>
    <x v="245"/>
    <x v="0"/>
    <x v="0"/>
    <s v="Tesseramento"/>
    <x v="1"/>
    <x v="4"/>
    <x v="0"/>
    <m/>
  </r>
  <r>
    <n v="160608"/>
    <x v="0"/>
    <x v="0"/>
    <x v="0"/>
    <x v="2"/>
    <x v="12"/>
    <x v="245"/>
    <x v="0"/>
    <x v="1"/>
    <s v="Tesseramento"/>
    <x v="1"/>
    <x v="3"/>
    <x v="0"/>
    <m/>
  </r>
  <r>
    <n v="160607"/>
    <x v="0"/>
    <x v="0"/>
    <x v="0"/>
    <x v="2"/>
    <x v="12"/>
    <x v="245"/>
    <x v="0"/>
    <x v="0"/>
    <s v="Tesseramento"/>
    <x v="1"/>
    <x v="4"/>
    <x v="0"/>
    <m/>
  </r>
  <r>
    <n v="223815"/>
    <x v="0"/>
    <x v="0"/>
    <x v="0"/>
    <x v="0"/>
    <x v="12"/>
    <x v="245"/>
    <x v="0"/>
    <x v="1"/>
    <s v="Tesseramento"/>
    <x v="1"/>
    <x v="4"/>
    <x v="0"/>
    <m/>
  </r>
  <r>
    <n v="3497"/>
    <x v="0"/>
    <x v="0"/>
    <x v="0"/>
    <x v="0"/>
    <x v="12"/>
    <x v="245"/>
    <x v="0"/>
    <x v="0"/>
    <s v="Tesseramento"/>
    <x v="1"/>
    <x v="4"/>
    <x v="0"/>
    <m/>
  </r>
  <r>
    <n v="3496"/>
    <x v="0"/>
    <x v="0"/>
    <x v="0"/>
    <x v="0"/>
    <x v="12"/>
    <x v="245"/>
    <x v="0"/>
    <x v="1"/>
    <s v="Tesseramento"/>
    <x v="1"/>
    <x v="4"/>
    <x v="0"/>
    <m/>
  </r>
  <r>
    <n v="3498"/>
    <x v="0"/>
    <x v="0"/>
    <x v="0"/>
    <x v="0"/>
    <x v="12"/>
    <x v="245"/>
    <x v="0"/>
    <x v="0"/>
    <s v="Tesseramento"/>
    <x v="1"/>
    <x v="3"/>
    <x v="0"/>
    <m/>
  </r>
  <r>
    <n v="3510"/>
    <x v="0"/>
    <x v="0"/>
    <x v="0"/>
    <x v="0"/>
    <x v="12"/>
    <x v="245"/>
    <x v="0"/>
    <x v="0"/>
    <s v="Tesseramento"/>
    <x v="1"/>
    <x v="4"/>
    <x v="0"/>
    <m/>
  </r>
  <r>
    <n v="194452"/>
    <x v="0"/>
    <x v="0"/>
    <x v="0"/>
    <x v="0"/>
    <x v="12"/>
    <x v="254"/>
    <x v="0"/>
    <x v="0"/>
    <s v="Tesseramento"/>
    <x v="0"/>
    <x v="0"/>
    <x v="0"/>
    <m/>
  </r>
  <r>
    <n v="153871"/>
    <x v="0"/>
    <x v="0"/>
    <x v="0"/>
    <x v="0"/>
    <x v="7"/>
    <x v="135"/>
    <x v="0"/>
    <x v="1"/>
    <s v="Tesseramento"/>
    <x v="1"/>
    <x v="4"/>
    <x v="0"/>
    <m/>
  </r>
  <r>
    <n v="206618"/>
    <x v="1"/>
    <x v="0"/>
    <x v="0"/>
    <x v="0"/>
    <x v="12"/>
    <x v="245"/>
    <x v="0"/>
    <x v="0"/>
    <s v="Tesseramento"/>
    <x v="1"/>
    <x v="5"/>
    <x v="0"/>
    <s v="B"/>
  </r>
  <r>
    <n v="206757"/>
    <x v="1"/>
    <x v="0"/>
    <x v="0"/>
    <x v="0"/>
    <x v="12"/>
    <x v="245"/>
    <x v="0"/>
    <x v="0"/>
    <s v="Tesseramento"/>
    <x v="1"/>
    <x v="6"/>
    <x v="0"/>
    <s v="B"/>
  </r>
  <r>
    <n v="216198"/>
    <x v="1"/>
    <x v="0"/>
    <x v="0"/>
    <x v="1"/>
    <x v="12"/>
    <x v="245"/>
    <x v="0"/>
    <x v="0"/>
    <s v="Tesseramento"/>
    <x v="1"/>
    <x v="2"/>
    <x v="0"/>
    <m/>
  </r>
  <r>
    <n v="156206"/>
    <x v="1"/>
    <x v="0"/>
    <x v="0"/>
    <x v="2"/>
    <x v="12"/>
    <x v="245"/>
    <x v="0"/>
    <x v="1"/>
    <s v="Tesseramento"/>
    <x v="1"/>
    <x v="7"/>
    <x v="0"/>
    <m/>
  </r>
  <r>
    <n v="233346"/>
    <x v="1"/>
    <x v="0"/>
    <x v="0"/>
    <x v="2"/>
    <x v="12"/>
    <x v="245"/>
    <x v="0"/>
    <x v="0"/>
    <s v="Tesseramento"/>
    <x v="1"/>
    <x v="5"/>
    <x v="0"/>
    <m/>
  </r>
  <r>
    <n v="195273"/>
    <x v="1"/>
    <x v="0"/>
    <x v="0"/>
    <x v="0"/>
    <x v="12"/>
    <x v="245"/>
    <x v="0"/>
    <x v="0"/>
    <s v="Tesseramento"/>
    <x v="1"/>
    <x v="5"/>
    <x v="0"/>
    <m/>
  </r>
  <r>
    <n v="233347"/>
    <x v="1"/>
    <x v="0"/>
    <x v="0"/>
    <x v="2"/>
    <x v="12"/>
    <x v="245"/>
    <x v="0"/>
    <x v="1"/>
    <s v="Tesseramento"/>
    <x v="1"/>
    <x v="5"/>
    <x v="0"/>
    <m/>
  </r>
  <r>
    <n v="217826"/>
    <x v="1"/>
    <x v="0"/>
    <x v="0"/>
    <x v="0"/>
    <x v="12"/>
    <x v="245"/>
    <x v="0"/>
    <x v="1"/>
    <s v="Tesseramento"/>
    <x v="1"/>
    <x v="5"/>
    <x v="0"/>
    <m/>
  </r>
  <r>
    <n v="225822"/>
    <x v="1"/>
    <x v="0"/>
    <x v="0"/>
    <x v="1"/>
    <x v="12"/>
    <x v="245"/>
    <x v="0"/>
    <x v="1"/>
    <s v="Tesseramento"/>
    <x v="1"/>
    <x v="5"/>
    <x v="0"/>
    <m/>
  </r>
  <r>
    <n v="232026"/>
    <x v="1"/>
    <x v="0"/>
    <x v="0"/>
    <x v="2"/>
    <x v="12"/>
    <x v="245"/>
    <x v="0"/>
    <x v="0"/>
    <s v="Tesseramento"/>
    <x v="1"/>
    <x v="5"/>
    <x v="0"/>
    <m/>
  </r>
  <r>
    <n v="147623"/>
    <x v="1"/>
    <x v="0"/>
    <x v="0"/>
    <x v="3"/>
    <x v="12"/>
    <x v="245"/>
    <x v="0"/>
    <x v="1"/>
    <s v="Tesseramento"/>
    <x v="1"/>
    <x v="2"/>
    <x v="0"/>
    <m/>
  </r>
  <r>
    <n v="147622"/>
    <x v="1"/>
    <x v="0"/>
    <x v="0"/>
    <x v="2"/>
    <x v="12"/>
    <x v="245"/>
    <x v="0"/>
    <x v="1"/>
    <s v="Tesseramento"/>
    <x v="1"/>
    <x v="6"/>
    <x v="0"/>
    <m/>
  </r>
  <r>
    <n v="139240"/>
    <x v="1"/>
    <x v="0"/>
    <x v="0"/>
    <x v="0"/>
    <x v="12"/>
    <x v="245"/>
    <x v="0"/>
    <x v="0"/>
    <s v="Tesseramento"/>
    <x v="1"/>
    <x v="7"/>
    <x v="0"/>
    <m/>
  </r>
  <r>
    <n v="217829"/>
    <x v="1"/>
    <x v="0"/>
    <x v="0"/>
    <x v="0"/>
    <x v="12"/>
    <x v="245"/>
    <x v="0"/>
    <x v="0"/>
    <s v="Tesseramento"/>
    <x v="1"/>
    <x v="5"/>
    <x v="0"/>
    <m/>
  </r>
  <r>
    <n v="120143"/>
    <x v="1"/>
    <x v="0"/>
    <x v="0"/>
    <x v="0"/>
    <x v="12"/>
    <x v="245"/>
    <x v="0"/>
    <x v="0"/>
    <s v="Tesseramento"/>
    <x v="1"/>
    <x v="2"/>
    <x v="0"/>
    <m/>
  </r>
  <r>
    <n v="220114"/>
    <x v="1"/>
    <x v="0"/>
    <x v="0"/>
    <x v="2"/>
    <x v="12"/>
    <x v="245"/>
    <x v="0"/>
    <x v="0"/>
    <s v="Tesseramento"/>
    <x v="1"/>
    <x v="5"/>
    <x v="0"/>
    <m/>
  </r>
  <r>
    <n v="198164"/>
    <x v="1"/>
    <x v="0"/>
    <x v="0"/>
    <x v="2"/>
    <x v="12"/>
    <x v="245"/>
    <x v="0"/>
    <x v="1"/>
    <s v="Tesseramento"/>
    <x v="1"/>
    <x v="7"/>
    <x v="0"/>
    <m/>
  </r>
  <r>
    <n v="202935"/>
    <x v="0"/>
    <x v="0"/>
    <x v="0"/>
    <x v="0"/>
    <x v="1"/>
    <x v="1"/>
    <x v="0"/>
    <x v="0"/>
    <s v="Tesseramento"/>
    <x v="0"/>
    <x v="1"/>
    <x v="0"/>
    <m/>
  </r>
  <r>
    <n v="228979"/>
    <x v="0"/>
    <x v="0"/>
    <x v="0"/>
    <x v="1"/>
    <x v="1"/>
    <x v="1"/>
    <x v="0"/>
    <x v="0"/>
    <s v="Tesseramento"/>
    <x v="0"/>
    <x v="0"/>
    <x v="0"/>
    <m/>
  </r>
  <r>
    <n v="210093"/>
    <x v="0"/>
    <x v="0"/>
    <x v="0"/>
    <x v="0"/>
    <x v="1"/>
    <x v="1"/>
    <x v="0"/>
    <x v="0"/>
    <s v="Tesseramento"/>
    <x v="0"/>
    <x v="3"/>
    <x v="0"/>
    <m/>
  </r>
  <r>
    <n v="89329"/>
    <x v="0"/>
    <x v="0"/>
    <x v="0"/>
    <x v="0"/>
    <x v="6"/>
    <x v="107"/>
    <x v="0"/>
    <x v="0"/>
    <s v="Tesseramento"/>
    <x v="1"/>
    <x v="4"/>
    <x v="0"/>
    <m/>
  </r>
  <r>
    <n v="203181"/>
    <x v="0"/>
    <x v="0"/>
    <x v="0"/>
    <x v="0"/>
    <x v="1"/>
    <x v="1"/>
    <x v="0"/>
    <x v="0"/>
    <s v="Tesseramento"/>
    <x v="0"/>
    <x v="0"/>
    <x v="0"/>
    <m/>
  </r>
  <r>
    <n v="72226"/>
    <x v="0"/>
    <x v="0"/>
    <x v="0"/>
    <x v="0"/>
    <x v="6"/>
    <x v="107"/>
    <x v="0"/>
    <x v="0"/>
    <s v="Tesseramento"/>
    <x v="1"/>
    <x v="3"/>
    <x v="0"/>
    <m/>
  </r>
  <r>
    <n v="105339"/>
    <x v="0"/>
    <x v="0"/>
    <x v="2"/>
    <x v="0"/>
    <x v="1"/>
    <x v="1"/>
    <x v="0"/>
    <x v="0"/>
    <s v="Tesseramento"/>
    <x v="0"/>
    <x v="0"/>
    <x v="0"/>
    <m/>
  </r>
  <r>
    <n v="226939"/>
    <x v="0"/>
    <x v="0"/>
    <x v="0"/>
    <x v="0"/>
    <x v="6"/>
    <x v="107"/>
    <x v="0"/>
    <x v="0"/>
    <s v="Tesseramento"/>
    <x v="1"/>
    <x v="0"/>
    <x v="0"/>
    <m/>
  </r>
  <r>
    <n v="153876"/>
    <x v="0"/>
    <x v="0"/>
    <x v="0"/>
    <x v="0"/>
    <x v="7"/>
    <x v="135"/>
    <x v="0"/>
    <x v="1"/>
    <s v="Tesseramento"/>
    <x v="1"/>
    <x v="0"/>
    <x v="0"/>
    <m/>
  </r>
  <r>
    <n v="186299"/>
    <x v="0"/>
    <x v="0"/>
    <x v="0"/>
    <x v="0"/>
    <x v="1"/>
    <x v="20"/>
    <x v="0"/>
    <x v="0"/>
    <s v="Tesseramento"/>
    <x v="0"/>
    <x v="0"/>
    <x v="0"/>
    <m/>
  </r>
  <r>
    <n v="108509"/>
    <x v="0"/>
    <x v="0"/>
    <x v="0"/>
    <x v="1"/>
    <x v="7"/>
    <x v="135"/>
    <x v="0"/>
    <x v="0"/>
    <s v="Tesseramento"/>
    <x v="1"/>
    <x v="4"/>
    <x v="0"/>
    <m/>
  </r>
  <r>
    <n v="53447"/>
    <x v="0"/>
    <x v="0"/>
    <x v="0"/>
    <x v="0"/>
    <x v="12"/>
    <x v="254"/>
    <x v="0"/>
    <x v="0"/>
    <s v="Tesseramento"/>
    <x v="0"/>
    <x v="3"/>
    <x v="0"/>
    <m/>
  </r>
  <r>
    <n v="81412"/>
    <x v="0"/>
    <x v="0"/>
    <x v="0"/>
    <x v="0"/>
    <x v="12"/>
    <x v="254"/>
    <x v="0"/>
    <x v="1"/>
    <s v="Tesseramento"/>
    <x v="0"/>
    <x v="3"/>
    <x v="0"/>
    <m/>
  </r>
  <r>
    <n v="140952"/>
    <x v="0"/>
    <x v="0"/>
    <x v="0"/>
    <x v="0"/>
    <x v="8"/>
    <x v="46"/>
    <x v="0"/>
    <x v="0"/>
    <s v="Tesseramento"/>
    <x v="0"/>
    <x v="0"/>
    <x v="0"/>
    <m/>
  </r>
  <r>
    <n v="135411"/>
    <x v="0"/>
    <x v="0"/>
    <x v="0"/>
    <x v="0"/>
    <x v="8"/>
    <x v="46"/>
    <x v="0"/>
    <x v="0"/>
    <s v="Tesseramento"/>
    <x v="0"/>
    <x v="0"/>
    <x v="0"/>
    <m/>
  </r>
  <r>
    <n v="121255"/>
    <x v="0"/>
    <x v="0"/>
    <x v="2"/>
    <x v="0"/>
    <x v="5"/>
    <x v="38"/>
    <x v="0"/>
    <x v="0"/>
    <s v="Tesseramento"/>
    <x v="1"/>
    <x v="4"/>
    <x v="0"/>
    <m/>
  </r>
  <r>
    <n v="208386"/>
    <x v="0"/>
    <x v="0"/>
    <x v="0"/>
    <x v="1"/>
    <x v="8"/>
    <x v="98"/>
    <x v="0"/>
    <x v="0"/>
    <s v="Tesseramento"/>
    <x v="0"/>
    <x v="3"/>
    <x v="0"/>
    <m/>
  </r>
  <r>
    <n v="213500"/>
    <x v="0"/>
    <x v="0"/>
    <x v="0"/>
    <x v="0"/>
    <x v="8"/>
    <x v="98"/>
    <x v="0"/>
    <x v="0"/>
    <s v="Tesseramento"/>
    <x v="0"/>
    <x v="0"/>
    <x v="0"/>
    <m/>
  </r>
  <r>
    <n v="234545"/>
    <x v="0"/>
    <x v="0"/>
    <x v="1"/>
    <x v="3"/>
    <x v="2"/>
    <x v="346"/>
    <x v="0"/>
    <x v="0"/>
    <s v="Tesseramento"/>
    <x v="0"/>
    <x v="0"/>
    <x v="0"/>
    <m/>
  </r>
  <r>
    <n v="151078"/>
    <x v="0"/>
    <x v="0"/>
    <x v="0"/>
    <x v="0"/>
    <x v="7"/>
    <x v="227"/>
    <x v="0"/>
    <x v="0"/>
    <s v="Tesseramento"/>
    <x v="1"/>
    <x v="0"/>
    <x v="0"/>
    <m/>
  </r>
  <r>
    <n v="135123"/>
    <x v="0"/>
    <x v="0"/>
    <x v="0"/>
    <x v="0"/>
    <x v="7"/>
    <x v="227"/>
    <x v="0"/>
    <x v="0"/>
    <s v="Tesseramento"/>
    <x v="1"/>
    <x v="1"/>
    <x v="0"/>
    <m/>
  </r>
  <r>
    <n v="169558"/>
    <x v="0"/>
    <x v="0"/>
    <x v="0"/>
    <x v="0"/>
    <x v="14"/>
    <x v="43"/>
    <x v="0"/>
    <x v="0"/>
    <s v="Tesseramento"/>
    <x v="1"/>
    <x v="0"/>
    <x v="0"/>
    <m/>
  </r>
  <r>
    <n v="234360"/>
    <x v="0"/>
    <x v="0"/>
    <x v="1"/>
    <x v="1"/>
    <x v="8"/>
    <x v="397"/>
    <x v="0"/>
    <x v="1"/>
    <s v="Tesseramento"/>
    <x v="4"/>
    <x v="0"/>
    <x v="0"/>
    <m/>
  </r>
  <r>
    <n v="124570"/>
    <x v="0"/>
    <x v="0"/>
    <x v="0"/>
    <x v="0"/>
    <x v="15"/>
    <x v="72"/>
    <x v="0"/>
    <x v="0"/>
    <s v="Tesseramento"/>
    <x v="1"/>
    <x v="3"/>
    <x v="0"/>
    <m/>
  </r>
  <r>
    <n v="234359"/>
    <x v="0"/>
    <x v="0"/>
    <x v="1"/>
    <x v="1"/>
    <x v="8"/>
    <x v="397"/>
    <x v="0"/>
    <x v="0"/>
    <s v="Tesseramento"/>
    <x v="4"/>
    <x v="3"/>
    <x v="0"/>
    <m/>
  </r>
  <r>
    <n v="15224"/>
    <x v="0"/>
    <x v="0"/>
    <x v="0"/>
    <x v="0"/>
    <x v="8"/>
    <x v="397"/>
    <x v="0"/>
    <x v="0"/>
    <s v="Tesseramento"/>
    <x v="4"/>
    <x v="0"/>
    <x v="0"/>
    <m/>
  </r>
  <r>
    <n v="126660"/>
    <x v="0"/>
    <x v="0"/>
    <x v="0"/>
    <x v="0"/>
    <x v="15"/>
    <x v="72"/>
    <x v="0"/>
    <x v="1"/>
    <s v="Tesseramento"/>
    <x v="1"/>
    <x v="3"/>
    <x v="0"/>
    <m/>
  </r>
  <r>
    <n v="106666"/>
    <x v="0"/>
    <x v="0"/>
    <x v="0"/>
    <x v="0"/>
    <x v="8"/>
    <x v="397"/>
    <x v="0"/>
    <x v="0"/>
    <s v="Tesseramento"/>
    <x v="4"/>
    <x v="0"/>
    <x v="0"/>
    <m/>
  </r>
  <r>
    <n v="212064"/>
    <x v="0"/>
    <x v="0"/>
    <x v="0"/>
    <x v="0"/>
    <x v="8"/>
    <x v="397"/>
    <x v="0"/>
    <x v="0"/>
    <s v="Tesseramento"/>
    <x v="4"/>
    <x v="3"/>
    <x v="0"/>
    <m/>
  </r>
  <r>
    <n v="133530"/>
    <x v="0"/>
    <x v="0"/>
    <x v="0"/>
    <x v="0"/>
    <x v="7"/>
    <x v="78"/>
    <x v="0"/>
    <x v="1"/>
    <s v="Tesseramento"/>
    <x v="0"/>
    <x v="3"/>
    <x v="0"/>
    <m/>
  </r>
  <r>
    <n v="196097"/>
    <x v="0"/>
    <x v="0"/>
    <x v="0"/>
    <x v="0"/>
    <x v="7"/>
    <x v="78"/>
    <x v="0"/>
    <x v="0"/>
    <s v="Tesseramento"/>
    <x v="0"/>
    <x v="0"/>
    <x v="0"/>
    <m/>
  </r>
  <r>
    <n v="187896"/>
    <x v="0"/>
    <x v="0"/>
    <x v="0"/>
    <x v="0"/>
    <x v="8"/>
    <x v="127"/>
    <x v="0"/>
    <x v="0"/>
    <s v="Tesseramento"/>
    <x v="1"/>
    <x v="3"/>
    <x v="0"/>
    <m/>
  </r>
  <r>
    <n v="150236"/>
    <x v="0"/>
    <x v="0"/>
    <x v="0"/>
    <x v="0"/>
    <x v="2"/>
    <x v="157"/>
    <x v="0"/>
    <x v="0"/>
    <s v="Tesseramento"/>
    <x v="1"/>
    <x v="0"/>
    <x v="0"/>
    <m/>
  </r>
  <r>
    <n v="105806"/>
    <x v="0"/>
    <x v="0"/>
    <x v="0"/>
    <x v="0"/>
    <x v="11"/>
    <x v="302"/>
    <x v="0"/>
    <x v="0"/>
    <s v="Tesseramento"/>
    <x v="1"/>
    <x v="0"/>
    <x v="0"/>
    <m/>
  </r>
  <r>
    <n v="125279"/>
    <x v="0"/>
    <x v="0"/>
    <x v="0"/>
    <x v="0"/>
    <x v="11"/>
    <x v="141"/>
    <x v="0"/>
    <x v="0"/>
    <s v="Tesseramento"/>
    <x v="1"/>
    <x v="0"/>
    <x v="0"/>
    <m/>
  </r>
  <r>
    <n v="163841"/>
    <x v="0"/>
    <x v="0"/>
    <x v="0"/>
    <x v="0"/>
    <x v="12"/>
    <x v="245"/>
    <x v="0"/>
    <x v="1"/>
    <s v="Tesseramento"/>
    <x v="1"/>
    <x v="0"/>
    <x v="0"/>
    <m/>
  </r>
  <r>
    <n v="21922"/>
    <x v="0"/>
    <x v="0"/>
    <x v="0"/>
    <x v="0"/>
    <x v="12"/>
    <x v="245"/>
    <x v="0"/>
    <x v="0"/>
    <s v="Tesseramento"/>
    <x v="1"/>
    <x v="1"/>
    <x v="0"/>
    <m/>
  </r>
  <r>
    <n v="221104"/>
    <x v="0"/>
    <x v="1"/>
    <x v="0"/>
    <x v="0"/>
    <x v="12"/>
    <x v="245"/>
    <x v="0"/>
    <x v="0"/>
    <s v="Tesseramento"/>
    <x v="1"/>
    <x v="0"/>
    <x v="0"/>
    <m/>
  </r>
  <r>
    <n v="98553"/>
    <x v="0"/>
    <x v="0"/>
    <x v="0"/>
    <x v="0"/>
    <x v="8"/>
    <x v="112"/>
    <x v="0"/>
    <x v="0"/>
    <s v="Tesseramento"/>
    <x v="1"/>
    <x v="0"/>
    <x v="0"/>
    <m/>
  </r>
  <r>
    <n v="165830"/>
    <x v="1"/>
    <x v="0"/>
    <x v="0"/>
    <x v="0"/>
    <x v="2"/>
    <x v="157"/>
    <x v="0"/>
    <x v="0"/>
    <s v="Tesseramento"/>
    <x v="1"/>
    <x v="5"/>
    <x v="0"/>
    <m/>
  </r>
  <r>
    <n v="108405"/>
    <x v="0"/>
    <x v="0"/>
    <x v="0"/>
    <x v="0"/>
    <x v="2"/>
    <x v="157"/>
    <x v="0"/>
    <x v="0"/>
    <s v="Tesseramento"/>
    <x v="1"/>
    <x v="0"/>
    <x v="0"/>
    <m/>
  </r>
  <r>
    <n v="90238"/>
    <x v="0"/>
    <x v="0"/>
    <x v="0"/>
    <x v="0"/>
    <x v="2"/>
    <x v="157"/>
    <x v="0"/>
    <x v="0"/>
    <s v="Tesseramento"/>
    <x v="1"/>
    <x v="3"/>
    <x v="0"/>
    <m/>
  </r>
  <r>
    <n v="167710"/>
    <x v="0"/>
    <x v="0"/>
    <x v="0"/>
    <x v="0"/>
    <x v="2"/>
    <x v="157"/>
    <x v="0"/>
    <x v="0"/>
    <s v="Tesseramento"/>
    <x v="1"/>
    <x v="0"/>
    <x v="0"/>
    <m/>
  </r>
  <r>
    <n v="86105"/>
    <x v="0"/>
    <x v="0"/>
    <x v="0"/>
    <x v="0"/>
    <x v="2"/>
    <x v="157"/>
    <x v="0"/>
    <x v="0"/>
    <s v="Tesseramento"/>
    <x v="1"/>
    <x v="3"/>
    <x v="0"/>
    <m/>
  </r>
  <r>
    <n v="11914"/>
    <x v="0"/>
    <x v="0"/>
    <x v="0"/>
    <x v="0"/>
    <x v="2"/>
    <x v="157"/>
    <x v="0"/>
    <x v="0"/>
    <s v="Tesseramento"/>
    <x v="1"/>
    <x v="1"/>
    <x v="0"/>
    <m/>
  </r>
  <r>
    <n v="76292"/>
    <x v="0"/>
    <x v="0"/>
    <x v="0"/>
    <x v="0"/>
    <x v="2"/>
    <x v="157"/>
    <x v="0"/>
    <x v="0"/>
    <s v="Tesseramento"/>
    <x v="1"/>
    <x v="0"/>
    <x v="0"/>
    <m/>
  </r>
  <r>
    <n v="86103"/>
    <x v="0"/>
    <x v="0"/>
    <x v="0"/>
    <x v="0"/>
    <x v="2"/>
    <x v="157"/>
    <x v="0"/>
    <x v="0"/>
    <s v="Tesseramento"/>
    <x v="1"/>
    <x v="0"/>
    <x v="0"/>
    <m/>
  </r>
  <r>
    <n v="218556"/>
    <x v="1"/>
    <x v="0"/>
    <x v="0"/>
    <x v="1"/>
    <x v="15"/>
    <x v="104"/>
    <x v="0"/>
    <x v="0"/>
    <s v="Tesseramento"/>
    <x v="1"/>
    <x v="5"/>
    <x v="0"/>
    <m/>
  </r>
  <r>
    <n v="82734"/>
    <x v="0"/>
    <x v="0"/>
    <x v="0"/>
    <x v="0"/>
    <x v="4"/>
    <x v="140"/>
    <x v="0"/>
    <x v="0"/>
    <s v="Tesseramento"/>
    <x v="0"/>
    <x v="0"/>
    <x v="0"/>
    <m/>
  </r>
  <r>
    <n v="49483"/>
    <x v="0"/>
    <x v="0"/>
    <x v="0"/>
    <x v="0"/>
    <x v="2"/>
    <x v="172"/>
    <x v="0"/>
    <x v="0"/>
    <s v="Tesseramento"/>
    <x v="1"/>
    <x v="3"/>
    <x v="0"/>
    <m/>
  </r>
  <r>
    <n v="216238"/>
    <x v="0"/>
    <x v="1"/>
    <x v="0"/>
    <x v="0"/>
    <x v="7"/>
    <x v="274"/>
    <x v="0"/>
    <x v="0"/>
    <s v="Tesseramento"/>
    <x v="0"/>
    <x v="0"/>
    <x v="0"/>
    <m/>
  </r>
  <r>
    <n v="5868"/>
    <x v="0"/>
    <x v="0"/>
    <x v="0"/>
    <x v="0"/>
    <x v="7"/>
    <x v="274"/>
    <x v="0"/>
    <x v="1"/>
    <s v="Tesseramento"/>
    <x v="0"/>
    <x v="0"/>
    <x v="0"/>
    <m/>
  </r>
  <r>
    <n v="234373"/>
    <x v="0"/>
    <x v="1"/>
    <x v="1"/>
    <x v="0"/>
    <x v="7"/>
    <x v="274"/>
    <x v="0"/>
    <x v="1"/>
    <s v="Tesseramento"/>
    <x v="0"/>
    <x v="0"/>
    <x v="0"/>
    <m/>
  </r>
  <r>
    <n v="188727"/>
    <x v="0"/>
    <x v="1"/>
    <x v="0"/>
    <x v="1"/>
    <x v="7"/>
    <x v="274"/>
    <x v="0"/>
    <x v="0"/>
    <s v="Tesseramento"/>
    <x v="0"/>
    <x v="0"/>
    <x v="0"/>
    <m/>
  </r>
  <r>
    <n v="69853"/>
    <x v="0"/>
    <x v="0"/>
    <x v="0"/>
    <x v="0"/>
    <x v="4"/>
    <x v="52"/>
    <x v="0"/>
    <x v="0"/>
    <s v="Tesseramento"/>
    <x v="1"/>
    <x v="4"/>
    <x v="0"/>
    <m/>
  </r>
  <r>
    <n v="12737"/>
    <x v="0"/>
    <x v="0"/>
    <x v="0"/>
    <x v="0"/>
    <x v="4"/>
    <x v="52"/>
    <x v="0"/>
    <x v="1"/>
    <s v="Tesseramento"/>
    <x v="1"/>
    <x v="4"/>
    <x v="0"/>
    <m/>
  </r>
  <r>
    <n v="234372"/>
    <x v="0"/>
    <x v="1"/>
    <x v="1"/>
    <x v="2"/>
    <x v="7"/>
    <x v="274"/>
    <x v="0"/>
    <x v="1"/>
    <s v="Tesseramento"/>
    <x v="0"/>
    <x v="4"/>
    <x v="0"/>
    <m/>
  </r>
  <r>
    <n v="219506"/>
    <x v="0"/>
    <x v="0"/>
    <x v="0"/>
    <x v="2"/>
    <x v="8"/>
    <x v="34"/>
    <x v="0"/>
    <x v="0"/>
    <s v="Tesseramento"/>
    <x v="1"/>
    <x v="0"/>
    <x v="0"/>
    <m/>
  </r>
  <r>
    <n v="21377"/>
    <x v="0"/>
    <x v="0"/>
    <x v="0"/>
    <x v="0"/>
    <x v="7"/>
    <x v="78"/>
    <x v="0"/>
    <x v="0"/>
    <s v="Tesseramento"/>
    <x v="0"/>
    <x v="0"/>
    <x v="0"/>
    <m/>
  </r>
  <r>
    <n v="55313"/>
    <x v="0"/>
    <x v="0"/>
    <x v="0"/>
    <x v="0"/>
    <x v="2"/>
    <x v="157"/>
    <x v="0"/>
    <x v="0"/>
    <s v="Tesseramento"/>
    <x v="1"/>
    <x v="0"/>
    <x v="0"/>
    <m/>
  </r>
  <r>
    <n v="65487"/>
    <x v="0"/>
    <x v="0"/>
    <x v="0"/>
    <x v="0"/>
    <x v="2"/>
    <x v="157"/>
    <x v="0"/>
    <x v="0"/>
    <s v="Tesseramento"/>
    <x v="1"/>
    <x v="3"/>
    <x v="0"/>
    <m/>
  </r>
  <r>
    <n v="120540"/>
    <x v="0"/>
    <x v="0"/>
    <x v="0"/>
    <x v="0"/>
    <x v="2"/>
    <x v="79"/>
    <x v="0"/>
    <x v="0"/>
    <s v="Tesseramento"/>
    <x v="1"/>
    <x v="1"/>
    <x v="0"/>
    <m/>
  </r>
  <r>
    <n v="118786"/>
    <x v="0"/>
    <x v="0"/>
    <x v="0"/>
    <x v="0"/>
    <x v="2"/>
    <x v="79"/>
    <x v="0"/>
    <x v="0"/>
    <s v="Tesseramento"/>
    <x v="1"/>
    <x v="0"/>
    <x v="0"/>
    <m/>
  </r>
  <r>
    <n v="72199"/>
    <x v="0"/>
    <x v="0"/>
    <x v="2"/>
    <x v="0"/>
    <x v="2"/>
    <x v="79"/>
    <x v="0"/>
    <x v="1"/>
    <s v="Tesseramento"/>
    <x v="1"/>
    <x v="3"/>
    <x v="0"/>
    <m/>
  </r>
  <r>
    <n v="9326"/>
    <x v="0"/>
    <x v="0"/>
    <x v="0"/>
    <x v="0"/>
    <x v="7"/>
    <x v="51"/>
    <x v="0"/>
    <x v="0"/>
    <s v="Tesseramento"/>
    <x v="1"/>
    <x v="0"/>
    <x v="0"/>
    <m/>
  </r>
  <r>
    <n v="32136"/>
    <x v="0"/>
    <x v="0"/>
    <x v="0"/>
    <x v="0"/>
    <x v="7"/>
    <x v="51"/>
    <x v="0"/>
    <x v="0"/>
    <s v="Tesseramento"/>
    <x v="1"/>
    <x v="4"/>
    <x v="0"/>
    <m/>
  </r>
  <r>
    <n v="34042"/>
    <x v="0"/>
    <x v="0"/>
    <x v="0"/>
    <x v="0"/>
    <x v="7"/>
    <x v="51"/>
    <x v="0"/>
    <x v="0"/>
    <s v="Tesseramento"/>
    <x v="1"/>
    <x v="3"/>
    <x v="0"/>
    <m/>
  </r>
  <r>
    <n v="101343"/>
    <x v="0"/>
    <x v="0"/>
    <x v="0"/>
    <x v="0"/>
    <x v="7"/>
    <x v="51"/>
    <x v="0"/>
    <x v="0"/>
    <s v="Tesseramento"/>
    <x v="1"/>
    <x v="0"/>
    <x v="0"/>
    <m/>
  </r>
  <r>
    <n v="195675"/>
    <x v="1"/>
    <x v="0"/>
    <x v="0"/>
    <x v="1"/>
    <x v="7"/>
    <x v="51"/>
    <x v="0"/>
    <x v="0"/>
    <s v="Tesseramento"/>
    <x v="1"/>
    <x v="5"/>
    <x v="0"/>
    <m/>
  </r>
  <r>
    <n v="12687"/>
    <x v="0"/>
    <x v="0"/>
    <x v="0"/>
    <x v="0"/>
    <x v="8"/>
    <x v="304"/>
    <x v="0"/>
    <x v="0"/>
    <s v="Tesseramento"/>
    <x v="0"/>
    <x v="0"/>
    <x v="0"/>
    <m/>
  </r>
  <r>
    <n v="138759"/>
    <x v="0"/>
    <x v="0"/>
    <x v="0"/>
    <x v="0"/>
    <x v="8"/>
    <x v="304"/>
    <x v="0"/>
    <x v="0"/>
    <s v="Tesseramento"/>
    <x v="0"/>
    <x v="0"/>
    <x v="0"/>
    <m/>
  </r>
  <r>
    <n v="216865"/>
    <x v="0"/>
    <x v="0"/>
    <x v="0"/>
    <x v="0"/>
    <x v="8"/>
    <x v="304"/>
    <x v="0"/>
    <x v="0"/>
    <s v="Tesseramento"/>
    <x v="0"/>
    <x v="0"/>
    <x v="0"/>
    <m/>
  </r>
  <r>
    <n v="204779"/>
    <x v="0"/>
    <x v="0"/>
    <x v="0"/>
    <x v="0"/>
    <x v="8"/>
    <x v="304"/>
    <x v="0"/>
    <x v="0"/>
    <s v="Tesseramento"/>
    <x v="0"/>
    <x v="1"/>
    <x v="0"/>
    <m/>
  </r>
  <r>
    <n v="14921"/>
    <x v="0"/>
    <x v="0"/>
    <x v="0"/>
    <x v="0"/>
    <x v="8"/>
    <x v="304"/>
    <x v="0"/>
    <x v="0"/>
    <s v="Tesseramento"/>
    <x v="0"/>
    <x v="0"/>
    <x v="0"/>
    <m/>
  </r>
  <r>
    <n v="206777"/>
    <x v="0"/>
    <x v="0"/>
    <x v="0"/>
    <x v="1"/>
    <x v="8"/>
    <x v="304"/>
    <x v="0"/>
    <x v="1"/>
    <s v="Tesseramento"/>
    <x v="0"/>
    <x v="0"/>
    <x v="0"/>
    <m/>
  </r>
  <r>
    <n v="206778"/>
    <x v="0"/>
    <x v="0"/>
    <x v="0"/>
    <x v="1"/>
    <x v="8"/>
    <x v="304"/>
    <x v="0"/>
    <x v="1"/>
    <s v="Tesseramento"/>
    <x v="0"/>
    <x v="3"/>
    <x v="0"/>
    <m/>
  </r>
  <r>
    <n v="162038"/>
    <x v="1"/>
    <x v="0"/>
    <x v="0"/>
    <x v="3"/>
    <x v="8"/>
    <x v="304"/>
    <x v="0"/>
    <x v="1"/>
    <s v="Tesseramento"/>
    <x v="0"/>
    <x v="5"/>
    <x v="0"/>
    <m/>
  </r>
  <r>
    <n v="162039"/>
    <x v="1"/>
    <x v="0"/>
    <x v="0"/>
    <x v="3"/>
    <x v="8"/>
    <x v="304"/>
    <x v="0"/>
    <x v="1"/>
    <s v="Tesseramento"/>
    <x v="0"/>
    <x v="7"/>
    <x v="0"/>
    <m/>
  </r>
  <r>
    <n v="113041"/>
    <x v="0"/>
    <x v="0"/>
    <x v="0"/>
    <x v="0"/>
    <x v="8"/>
    <x v="304"/>
    <x v="0"/>
    <x v="0"/>
    <s v="Tesseramento"/>
    <x v="0"/>
    <x v="0"/>
    <x v="0"/>
    <m/>
  </r>
  <r>
    <n v="113042"/>
    <x v="0"/>
    <x v="0"/>
    <x v="0"/>
    <x v="0"/>
    <x v="8"/>
    <x v="304"/>
    <x v="0"/>
    <x v="1"/>
    <s v="Tesseramento"/>
    <x v="0"/>
    <x v="3"/>
    <x v="0"/>
    <m/>
  </r>
  <r>
    <n v="213539"/>
    <x v="0"/>
    <x v="0"/>
    <x v="0"/>
    <x v="3"/>
    <x v="8"/>
    <x v="304"/>
    <x v="0"/>
    <x v="0"/>
    <s v="Tesseramento"/>
    <x v="0"/>
    <x v="0"/>
    <x v="0"/>
    <m/>
  </r>
  <r>
    <n v="35840"/>
    <x v="0"/>
    <x v="0"/>
    <x v="0"/>
    <x v="0"/>
    <x v="8"/>
    <x v="304"/>
    <x v="0"/>
    <x v="0"/>
    <s v="Tesseramento"/>
    <x v="0"/>
    <x v="4"/>
    <x v="0"/>
    <m/>
  </r>
  <r>
    <n v="26806"/>
    <x v="0"/>
    <x v="0"/>
    <x v="0"/>
    <x v="0"/>
    <x v="8"/>
    <x v="304"/>
    <x v="0"/>
    <x v="0"/>
    <s v="Tesseramento"/>
    <x v="0"/>
    <x v="3"/>
    <x v="0"/>
    <m/>
  </r>
  <r>
    <n v="26804"/>
    <x v="0"/>
    <x v="0"/>
    <x v="0"/>
    <x v="1"/>
    <x v="8"/>
    <x v="304"/>
    <x v="0"/>
    <x v="1"/>
    <s v="Tesseramento"/>
    <x v="0"/>
    <x v="3"/>
    <x v="0"/>
    <m/>
  </r>
  <r>
    <n v="225264"/>
    <x v="0"/>
    <x v="0"/>
    <x v="0"/>
    <x v="0"/>
    <x v="8"/>
    <x v="304"/>
    <x v="0"/>
    <x v="0"/>
    <s v="Tesseramento"/>
    <x v="0"/>
    <x v="1"/>
    <x v="0"/>
    <m/>
  </r>
  <r>
    <n v="226185"/>
    <x v="0"/>
    <x v="0"/>
    <x v="0"/>
    <x v="1"/>
    <x v="8"/>
    <x v="304"/>
    <x v="0"/>
    <x v="0"/>
    <s v="Tesseramento"/>
    <x v="0"/>
    <x v="0"/>
    <x v="0"/>
    <m/>
  </r>
  <r>
    <n v="226979"/>
    <x v="0"/>
    <x v="0"/>
    <x v="0"/>
    <x v="3"/>
    <x v="8"/>
    <x v="304"/>
    <x v="0"/>
    <x v="0"/>
    <s v="Tesseramento"/>
    <x v="0"/>
    <x v="0"/>
    <x v="0"/>
    <m/>
  </r>
  <r>
    <n v="226978"/>
    <x v="0"/>
    <x v="0"/>
    <x v="0"/>
    <x v="3"/>
    <x v="8"/>
    <x v="304"/>
    <x v="0"/>
    <x v="0"/>
    <s v="Tesseramento"/>
    <x v="0"/>
    <x v="0"/>
    <x v="0"/>
    <m/>
  </r>
  <r>
    <n v="140060"/>
    <x v="0"/>
    <x v="0"/>
    <x v="0"/>
    <x v="0"/>
    <x v="8"/>
    <x v="304"/>
    <x v="0"/>
    <x v="0"/>
    <s v="Tesseramento"/>
    <x v="0"/>
    <x v="1"/>
    <x v="0"/>
    <m/>
  </r>
  <r>
    <n v="234351"/>
    <x v="1"/>
    <x v="0"/>
    <x v="1"/>
    <x v="3"/>
    <x v="1"/>
    <x v="1"/>
    <x v="0"/>
    <x v="0"/>
    <s v="Tesseramento"/>
    <x v="0"/>
    <x v="5"/>
    <x v="0"/>
    <m/>
  </r>
  <r>
    <n v="15315"/>
    <x v="0"/>
    <x v="0"/>
    <x v="0"/>
    <x v="0"/>
    <x v="7"/>
    <x v="41"/>
    <x v="0"/>
    <x v="1"/>
    <s v="Tesseramento"/>
    <x v="1"/>
    <x v="3"/>
    <x v="0"/>
    <m/>
  </r>
  <r>
    <n v="194854"/>
    <x v="0"/>
    <x v="0"/>
    <x v="0"/>
    <x v="0"/>
    <x v="7"/>
    <x v="41"/>
    <x v="0"/>
    <x v="0"/>
    <s v="Tesseramento"/>
    <x v="1"/>
    <x v="0"/>
    <x v="0"/>
    <m/>
  </r>
  <r>
    <n v="194855"/>
    <x v="0"/>
    <x v="0"/>
    <x v="0"/>
    <x v="0"/>
    <x v="7"/>
    <x v="41"/>
    <x v="0"/>
    <x v="1"/>
    <s v="Tesseramento"/>
    <x v="1"/>
    <x v="0"/>
    <x v="0"/>
    <m/>
  </r>
  <r>
    <n v="81811"/>
    <x v="0"/>
    <x v="0"/>
    <x v="0"/>
    <x v="0"/>
    <x v="7"/>
    <x v="41"/>
    <x v="0"/>
    <x v="1"/>
    <s v="Tesseramento"/>
    <x v="1"/>
    <x v="3"/>
    <x v="0"/>
    <m/>
  </r>
  <r>
    <n v="95071"/>
    <x v="0"/>
    <x v="0"/>
    <x v="0"/>
    <x v="0"/>
    <x v="7"/>
    <x v="41"/>
    <x v="0"/>
    <x v="0"/>
    <s v="Tesseramento"/>
    <x v="1"/>
    <x v="3"/>
    <x v="0"/>
    <m/>
  </r>
  <r>
    <n v="179991"/>
    <x v="0"/>
    <x v="0"/>
    <x v="0"/>
    <x v="0"/>
    <x v="7"/>
    <x v="41"/>
    <x v="0"/>
    <x v="0"/>
    <s v="Tesseramento"/>
    <x v="1"/>
    <x v="1"/>
    <x v="0"/>
    <m/>
  </r>
  <r>
    <n v="145003"/>
    <x v="1"/>
    <x v="0"/>
    <x v="0"/>
    <x v="1"/>
    <x v="7"/>
    <x v="41"/>
    <x v="0"/>
    <x v="0"/>
    <s v="Tesseramento"/>
    <x v="1"/>
    <x v="6"/>
    <x v="0"/>
    <m/>
  </r>
  <r>
    <n v="6882"/>
    <x v="0"/>
    <x v="0"/>
    <x v="0"/>
    <x v="0"/>
    <x v="7"/>
    <x v="41"/>
    <x v="0"/>
    <x v="0"/>
    <s v="Tesseramento"/>
    <x v="1"/>
    <x v="1"/>
    <x v="0"/>
    <m/>
  </r>
  <r>
    <n v="127183"/>
    <x v="0"/>
    <x v="0"/>
    <x v="0"/>
    <x v="0"/>
    <x v="7"/>
    <x v="41"/>
    <x v="0"/>
    <x v="1"/>
    <s v="Tesseramento"/>
    <x v="1"/>
    <x v="1"/>
    <x v="0"/>
    <m/>
  </r>
  <r>
    <n v="140661"/>
    <x v="1"/>
    <x v="0"/>
    <x v="0"/>
    <x v="0"/>
    <x v="7"/>
    <x v="41"/>
    <x v="0"/>
    <x v="1"/>
    <s v="Tesseramento"/>
    <x v="1"/>
    <x v="6"/>
    <x v="0"/>
    <m/>
  </r>
  <r>
    <n v="127182"/>
    <x v="1"/>
    <x v="0"/>
    <x v="0"/>
    <x v="0"/>
    <x v="7"/>
    <x v="41"/>
    <x v="0"/>
    <x v="0"/>
    <s v="Tesseramento"/>
    <x v="1"/>
    <x v="2"/>
    <x v="0"/>
    <m/>
  </r>
  <r>
    <n v="6876"/>
    <x v="0"/>
    <x v="0"/>
    <x v="0"/>
    <x v="0"/>
    <x v="7"/>
    <x v="41"/>
    <x v="0"/>
    <x v="1"/>
    <s v="Tesseramento"/>
    <x v="1"/>
    <x v="1"/>
    <x v="0"/>
    <m/>
  </r>
  <r>
    <n v="6875"/>
    <x v="0"/>
    <x v="0"/>
    <x v="0"/>
    <x v="0"/>
    <x v="7"/>
    <x v="41"/>
    <x v="0"/>
    <x v="0"/>
    <s v="Tesseramento"/>
    <x v="1"/>
    <x v="1"/>
    <x v="0"/>
    <m/>
  </r>
  <r>
    <n v="219179"/>
    <x v="0"/>
    <x v="1"/>
    <x v="0"/>
    <x v="0"/>
    <x v="4"/>
    <x v="166"/>
    <x v="0"/>
    <x v="0"/>
    <s v="Tesseramento"/>
    <x v="1"/>
    <x v="4"/>
    <x v="0"/>
    <m/>
  </r>
  <r>
    <n v="178126"/>
    <x v="1"/>
    <x v="0"/>
    <x v="0"/>
    <x v="0"/>
    <x v="7"/>
    <x v="30"/>
    <x v="0"/>
    <x v="0"/>
    <s v="Tesseramento"/>
    <x v="1"/>
    <x v="7"/>
    <x v="0"/>
    <s v="B"/>
  </r>
  <r>
    <n v="24711"/>
    <x v="0"/>
    <x v="0"/>
    <x v="0"/>
    <x v="0"/>
    <x v="4"/>
    <x v="75"/>
    <x v="0"/>
    <x v="1"/>
    <s v="Tesseramento"/>
    <x v="0"/>
    <x v="4"/>
    <x v="0"/>
    <m/>
  </r>
  <r>
    <n v="5207"/>
    <x v="0"/>
    <x v="0"/>
    <x v="0"/>
    <x v="0"/>
    <x v="4"/>
    <x v="87"/>
    <x v="0"/>
    <x v="0"/>
    <s v="Tesseramento"/>
    <x v="0"/>
    <x v="4"/>
    <x v="0"/>
    <m/>
  </r>
  <r>
    <n v="1764"/>
    <x v="0"/>
    <x v="0"/>
    <x v="0"/>
    <x v="0"/>
    <x v="4"/>
    <x v="75"/>
    <x v="0"/>
    <x v="0"/>
    <s v="Tesseramento"/>
    <x v="0"/>
    <x v="4"/>
    <x v="0"/>
    <m/>
  </r>
  <r>
    <n v="206368"/>
    <x v="0"/>
    <x v="1"/>
    <x v="0"/>
    <x v="4"/>
    <x v="4"/>
    <x v="75"/>
    <x v="0"/>
    <x v="0"/>
    <s v="Tesseramento"/>
    <x v="0"/>
    <x v="4"/>
    <x v="0"/>
    <m/>
  </r>
  <r>
    <n v="216248"/>
    <x v="0"/>
    <x v="0"/>
    <x v="0"/>
    <x v="0"/>
    <x v="4"/>
    <x v="75"/>
    <x v="0"/>
    <x v="0"/>
    <s v="Tesseramento"/>
    <x v="0"/>
    <x v="0"/>
    <x v="0"/>
    <m/>
  </r>
  <r>
    <n v="33265"/>
    <x v="0"/>
    <x v="0"/>
    <x v="0"/>
    <x v="0"/>
    <x v="7"/>
    <x v="51"/>
    <x v="0"/>
    <x v="1"/>
    <s v="Tesseramento"/>
    <x v="1"/>
    <x v="4"/>
    <x v="0"/>
    <m/>
  </r>
  <r>
    <n v="33266"/>
    <x v="0"/>
    <x v="0"/>
    <x v="0"/>
    <x v="0"/>
    <x v="7"/>
    <x v="51"/>
    <x v="0"/>
    <x v="0"/>
    <s v="Tesseramento"/>
    <x v="1"/>
    <x v="4"/>
    <x v="0"/>
    <m/>
  </r>
  <r>
    <n v="35479"/>
    <x v="0"/>
    <x v="0"/>
    <x v="0"/>
    <x v="0"/>
    <x v="8"/>
    <x v="112"/>
    <x v="0"/>
    <x v="0"/>
    <s v="Tesseramento"/>
    <x v="1"/>
    <x v="3"/>
    <x v="0"/>
    <m/>
  </r>
  <r>
    <n v="205306"/>
    <x v="1"/>
    <x v="0"/>
    <x v="0"/>
    <x v="0"/>
    <x v="1"/>
    <x v="48"/>
    <x v="0"/>
    <x v="0"/>
    <s v="Tesseramento"/>
    <x v="1"/>
    <x v="2"/>
    <x v="0"/>
    <m/>
  </r>
  <r>
    <n v="204828"/>
    <x v="0"/>
    <x v="0"/>
    <x v="0"/>
    <x v="0"/>
    <x v="11"/>
    <x v="141"/>
    <x v="0"/>
    <x v="1"/>
    <s v="Tesseramento"/>
    <x v="1"/>
    <x v="3"/>
    <x v="0"/>
    <m/>
  </r>
  <r>
    <n v="192417"/>
    <x v="0"/>
    <x v="0"/>
    <x v="0"/>
    <x v="0"/>
    <x v="11"/>
    <x v="141"/>
    <x v="0"/>
    <x v="0"/>
    <s v="Tesseramento"/>
    <x v="1"/>
    <x v="0"/>
    <x v="0"/>
    <m/>
  </r>
  <r>
    <n v="234580"/>
    <x v="0"/>
    <x v="0"/>
    <x v="1"/>
    <x v="1"/>
    <x v="4"/>
    <x v="88"/>
    <x v="0"/>
    <x v="0"/>
    <s v="Tesseramento"/>
    <x v="1"/>
    <x v="0"/>
    <x v="0"/>
    <m/>
  </r>
  <r>
    <n v="234581"/>
    <x v="1"/>
    <x v="0"/>
    <x v="1"/>
    <x v="1"/>
    <x v="4"/>
    <x v="88"/>
    <x v="0"/>
    <x v="0"/>
    <s v="Tesseramento"/>
    <x v="1"/>
    <x v="6"/>
    <x v="0"/>
    <m/>
  </r>
  <r>
    <n v="234582"/>
    <x v="1"/>
    <x v="0"/>
    <x v="1"/>
    <x v="1"/>
    <x v="4"/>
    <x v="88"/>
    <x v="0"/>
    <x v="1"/>
    <s v="Tesseramento"/>
    <x v="1"/>
    <x v="5"/>
    <x v="0"/>
    <m/>
  </r>
  <r>
    <n v="10229"/>
    <x v="0"/>
    <x v="0"/>
    <x v="0"/>
    <x v="0"/>
    <x v="4"/>
    <x v="101"/>
    <x v="0"/>
    <x v="0"/>
    <s v="Tesseramento"/>
    <x v="0"/>
    <x v="4"/>
    <x v="0"/>
    <m/>
  </r>
  <r>
    <n v="184220"/>
    <x v="1"/>
    <x v="0"/>
    <x v="0"/>
    <x v="3"/>
    <x v="4"/>
    <x v="101"/>
    <x v="0"/>
    <x v="0"/>
    <s v="Tesseramento"/>
    <x v="0"/>
    <x v="2"/>
    <x v="0"/>
    <m/>
  </r>
  <r>
    <n v="126411"/>
    <x v="0"/>
    <x v="1"/>
    <x v="0"/>
    <x v="0"/>
    <x v="1"/>
    <x v="1"/>
    <x v="0"/>
    <x v="0"/>
    <s v="Trasferimento"/>
    <x v="0"/>
    <x v="3"/>
    <x v="0"/>
    <m/>
  </r>
  <r>
    <n v="193795"/>
    <x v="0"/>
    <x v="0"/>
    <x v="0"/>
    <x v="1"/>
    <x v="8"/>
    <x v="92"/>
    <x v="0"/>
    <x v="0"/>
    <s v="Trasferimento"/>
    <x v="1"/>
    <x v="0"/>
    <x v="0"/>
    <m/>
  </r>
  <r>
    <n v="70396"/>
    <x v="0"/>
    <x v="0"/>
    <x v="0"/>
    <x v="0"/>
    <x v="4"/>
    <x v="318"/>
    <x v="0"/>
    <x v="0"/>
    <s v="Trasferimento"/>
    <x v="0"/>
    <x v="1"/>
    <x v="0"/>
    <m/>
  </r>
  <r>
    <n v="151659"/>
    <x v="0"/>
    <x v="0"/>
    <x v="0"/>
    <x v="0"/>
    <x v="4"/>
    <x v="54"/>
    <x v="0"/>
    <x v="0"/>
    <s v="Trasferimento"/>
    <x v="1"/>
    <x v="0"/>
    <x v="0"/>
    <m/>
  </r>
  <r>
    <n v="151660"/>
    <x v="1"/>
    <x v="0"/>
    <x v="0"/>
    <x v="0"/>
    <x v="4"/>
    <x v="54"/>
    <x v="0"/>
    <x v="1"/>
    <s v="Trasferimento"/>
    <x v="1"/>
    <x v="6"/>
    <x v="0"/>
    <m/>
  </r>
  <r>
    <n v="54180"/>
    <x v="0"/>
    <x v="0"/>
    <x v="0"/>
    <x v="0"/>
    <x v="5"/>
    <x v="6"/>
    <x v="0"/>
    <x v="1"/>
    <s v="Trasferimento"/>
    <x v="0"/>
    <x v="4"/>
    <x v="0"/>
    <m/>
  </r>
  <r>
    <n v="125486"/>
    <x v="0"/>
    <x v="0"/>
    <x v="0"/>
    <x v="0"/>
    <x v="3"/>
    <x v="8"/>
    <x v="0"/>
    <x v="0"/>
    <s v="Trasferimento"/>
    <x v="0"/>
    <x v="3"/>
    <x v="0"/>
    <m/>
  </r>
  <r>
    <n v="168246"/>
    <x v="0"/>
    <x v="0"/>
    <x v="0"/>
    <x v="0"/>
    <x v="7"/>
    <x v="9"/>
    <x v="0"/>
    <x v="1"/>
    <s v="Trasferimento"/>
    <x v="0"/>
    <x v="3"/>
    <x v="0"/>
    <m/>
  </r>
  <r>
    <n v="17372"/>
    <x v="0"/>
    <x v="0"/>
    <x v="0"/>
    <x v="0"/>
    <x v="7"/>
    <x v="9"/>
    <x v="0"/>
    <x v="0"/>
    <s v="Trasferimento"/>
    <x v="0"/>
    <x v="3"/>
    <x v="0"/>
    <m/>
  </r>
  <r>
    <n v="113513"/>
    <x v="0"/>
    <x v="0"/>
    <x v="0"/>
    <x v="0"/>
    <x v="7"/>
    <x v="347"/>
    <x v="0"/>
    <x v="0"/>
    <s v="Trasferimento"/>
    <x v="0"/>
    <x v="0"/>
    <x v="0"/>
    <m/>
  </r>
  <r>
    <n v="205969"/>
    <x v="0"/>
    <x v="0"/>
    <x v="0"/>
    <x v="0"/>
    <x v="7"/>
    <x v="347"/>
    <x v="0"/>
    <x v="0"/>
    <s v="Trasferimento"/>
    <x v="0"/>
    <x v="4"/>
    <x v="0"/>
    <m/>
  </r>
  <r>
    <n v="150109"/>
    <x v="0"/>
    <x v="0"/>
    <x v="0"/>
    <x v="0"/>
    <x v="7"/>
    <x v="347"/>
    <x v="0"/>
    <x v="0"/>
    <s v="Trasferimento"/>
    <x v="0"/>
    <x v="0"/>
    <x v="0"/>
    <m/>
  </r>
  <r>
    <n v="159069"/>
    <x v="0"/>
    <x v="0"/>
    <x v="0"/>
    <x v="0"/>
    <x v="5"/>
    <x v="6"/>
    <x v="0"/>
    <x v="1"/>
    <s v="Trasferimento"/>
    <x v="0"/>
    <x v="0"/>
    <x v="0"/>
    <m/>
  </r>
  <r>
    <n v="41382"/>
    <x v="0"/>
    <x v="0"/>
    <x v="0"/>
    <x v="0"/>
    <x v="7"/>
    <x v="347"/>
    <x v="0"/>
    <x v="0"/>
    <s v="Trasferimento"/>
    <x v="0"/>
    <x v="4"/>
    <x v="0"/>
    <m/>
  </r>
  <r>
    <n v="205692"/>
    <x v="0"/>
    <x v="0"/>
    <x v="0"/>
    <x v="0"/>
    <x v="7"/>
    <x v="347"/>
    <x v="0"/>
    <x v="0"/>
    <s v="Trasferimento"/>
    <x v="0"/>
    <x v="0"/>
    <x v="0"/>
    <m/>
  </r>
  <r>
    <n v="150562"/>
    <x v="0"/>
    <x v="0"/>
    <x v="0"/>
    <x v="0"/>
    <x v="8"/>
    <x v="92"/>
    <x v="0"/>
    <x v="0"/>
    <s v="Trasferimento"/>
    <x v="1"/>
    <x v="4"/>
    <x v="0"/>
    <m/>
  </r>
  <r>
    <n v="227050"/>
    <x v="0"/>
    <x v="0"/>
    <x v="0"/>
    <x v="3"/>
    <x v="8"/>
    <x v="92"/>
    <x v="0"/>
    <x v="1"/>
    <s v="Trasferimento"/>
    <x v="1"/>
    <x v="4"/>
    <x v="0"/>
    <m/>
  </r>
  <r>
    <n v="180197"/>
    <x v="0"/>
    <x v="0"/>
    <x v="0"/>
    <x v="0"/>
    <x v="5"/>
    <x v="6"/>
    <x v="0"/>
    <x v="1"/>
    <s v="Trasferimento"/>
    <x v="0"/>
    <x v="1"/>
    <x v="0"/>
    <m/>
  </r>
  <r>
    <n v="15050"/>
    <x v="0"/>
    <x v="0"/>
    <x v="2"/>
    <x v="4"/>
    <x v="4"/>
    <x v="318"/>
    <x v="0"/>
    <x v="0"/>
    <s v="Trasferimento"/>
    <x v="0"/>
    <x v="0"/>
    <x v="0"/>
    <m/>
  </r>
  <r>
    <n v="224106"/>
    <x v="0"/>
    <x v="0"/>
    <x v="2"/>
    <x v="3"/>
    <x v="2"/>
    <x v="10"/>
    <x v="0"/>
    <x v="0"/>
    <s v="Trasferimento"/>
    <x v="0"/>
    <x v="0"/>
    <x v="0"/>
    <m/>
  </r>
  <r>
    <n v="51367"/>
    <x v="0"/>
    <x v="0"/>
    <x v="0"/>
    <x v="0"/>
    <x v="5"/>
    <x v="6"/>
    <x v="0"/>
    <x v="0"/>
    <s v="Trasferimento"/>
    <x v="0"/>
    <x v="3"/>
    <x v="0"/>
    <m/>
  </r>
  <r>
    <n v="140548"/>
    <x v="0"/>
    <x v="0"/>
    <x v="0"/>
    <x v="0"/>
    <x v="8"/>
    <x v="13"/>
    <x v="0"/>
    <x v="0"/>
    <s v="Trasferimento"/>
    <x v="0"/>
    <x v="4"/>
    <x v="0"/>
    <m/>
  </r>
  <r>
    <n v="109831"/>
    <x v="0"/>
    <x v="0"/>
    <x v="0"/>
    <x v="0"/>
    <x v="11"/>
    <x v="376"/>
    <x v="0"/>
    <x v="0"/>
    <s v="Trasferimento"/>
    <x v="1"/>
    <x v="0"/>
    <x v="0"/>
    <m/>
  </r>
  <r>
    <n v="138584"/>
    <x v="0"/>
    <x v="0"/>
    <x v="0"/>
    <x v="1"/>
    <x v="11"/>
    <x v="376"/>
    <x v="0"/>
    <x v="0"/>
    <s v="Trasferimento"/>
    <x v="1"/>
    <x v="0"/>
    <x v="0"/>
    <m/>
  </r>
  <r>
    <n v="48616"/>
    <x v="0"/>
    <x v="0"/>
    <x v="0"/>
    <x v="0"/>
    <x v="11"/>
    <x v="376"/>
    <x v="0"/>
    <x v="0"/>
    <s v="Trasferimento"/>
    <x v="1"/>
    <x v="4"/>
    <x v="0"/>
    <m/>
  </r>
  <r>
    <n v="70744"/>
    <x v="0"/>
    <x v="0"/>
    <x v="0"/>
    <x v="0"/>
    <x v="11"/>
    <x v="376"/>
    <x v="0"/>
    <x v="0"/>
    <s v="Trasferimento"/>
    <x v="1"/>
    <x v="3"/>
    <x v="0"/>
    <m/>
  </r>
  <r>
    <n v="153315"/>
    <x v="0"/>
    <x v="0"/>
    <x v="0"/>
    <x v="0"/>
    <x v="11"/>
    <x v="376"/>
    <x v="0"/>
    <x v="0"/>
    <s v="Trasferimento"/>
    <x v="1"/>
    <x v="3"/>
    <x v="0"/>
    <m/>
  </r>
  <r>
    <n v="221893"/>
    <x v="1"/>
    <x v="0"/>
    <x v="0"/>
    <x v="2"/>
    <x v="10"/>
    <x v="21"/>
    <x v="0"/>
    <x v="1"/>
    <s v="Trasferimento"/>
    <x v="1"/>
    <x v="5"/>
    <x v="0"/>
    <m/>
  </r>
  <r>
    <n v="218695"/>
    <x v="0"/>
    <x v="0"/>
    <x v="0"/>
    <x v="1"/>
    <x v="10"/>
    <x v="21"/>
    <x v="0"/>
    <x v="0"/>
    <s v="Trasferimento"/>
    <x v="1"/>
    <x v="0"/>
    <x v="0"/>
    <m/>
  </r>
  <r>
    <n v="218696"/>
    <x v="1"/>
    <x v="0"/>
    <x v="0"/>
    <x v="0"/>
    <x v="10"/>
    <x v="21"/>
    <x v="0"/>
    <x v="0"/>
    <s v="Trasferimento"/>
    <x v="1"/>
    <x v="7"/>
    <x v="0"/>
    <m/>
  </r>
  <r>
    <n v="221890"/>
    <x v="0"/>
    <x v="0"/>
    <x v="0"/>
    <x v="1"/>
    <x v="10"/>
    <x v="21"/>
    <x v="0"/>
    <x v="1"/>
    <s v="Trasferimento"/>
    <x v="1"/>
    <x v="0"/>
    <x v="0"/>
    <m/>
  </r>
  <r>
    <n v="201550"/>
    <x v="0"/>
    <x v="0"/>
    <x v="0"/>
    <x v="0"/>
    <x v="10"/>
    <x v="21"/>
    <x v="0"/>
    <x v="0"/>
    <s v="Trasferimento"/>
    <x v="1"/>
    <x v="3"/>
    <x v="0"/>
    <m/>
  </r>
  <r>
    <n v="210365"/>
    <x v="0"/>
    <x v="0"/>
    <x v="0"/>
    <x v="0"/>
    <x v="10"/>
    <x v="21"/>
    <x v="0"/>
    <x v="0"/>
    <s v="Trasferimento"/>
    <x v="1"/>
    <x v="0"/>
    <x v="0"/>
    <m/>
  </r>
  <r>
    <n v="186226"/>
    <x v="0"/>
    <x v="0"/>
    <x v="0"/>
    <x v="0"/>
    <x v="11"/>
    <x v="376"/>
    <x v="0"/>
    <x v="0"/>
    <s v="Trasferimento"/>
    <x v="1"/>
    <x v="1"/>
    <x v="0"/>
    <m/>
  </r>
  <r>
    <n v="112888"/>
    <x v="0"/>
    <x v="0"/>
    <x v="0"/>
    <x v="0"/>
    <x v="5"/>
    <x v="6"/>
    <x v="0"/>
    <x v="1"/>
    <s v="Trasferimento"/>
    <x v="0"/>
    <x v="0"/>
    <x v="0"/>
    <m/>
  </r>
  <r>
    <n v="198809"/>
    <x v="0"/>
    <x v="0"/>
    <x v="0"/>
    <x v="0"/>
    <x v="10"/>
    <x v="21"/>
    <x v="0"/>
    <x v="0"/>
    <s v="Trasferimento"/>
    <x v="1"/>
    <x v="1"/>
    <x v="0"/>
    <m/>
  </r>
  <r>
    <n v="217141"/>
    <x v="0"/>
    <x v="0"/>
    <x v="0"/>
    <x v="0"/>
    <x v="10"/>
    <x v="21"/>
    <x v="0"/>
    <x v="0"/>
    <s v="Trasferimento"/>
    <x v="1"/>
    <x v="0"/>
    <x v="0"/>
    <m/>
  </r>
  <r>
    <n v="84510"/>
    <x v="0"/>
    <x v="0"/>
    <x v="0"/>
    <x v="0"/>
    <x v="5"/>
    <x v="6"/>
    <x v="0"/>
    <x v="1"/>
    <s v="Trasferimento"/>
    <x v="0"/>
    <x v="4"/>
    <x v="0"/>
    <m/>
  </r>
  <r>
    <n v="184489"/>
    <x v="0"/>
    <x v="0"/>
    <x v="0"/>
    <x v="0"/>
    <x v="10"/>
    <x v="21"/>
    <x v="0"/>
    <x v="0"/>
    <s v="Trasferimento"/>
    <x v="1"/>
    <x v="1"/>
    <x v="0"/>
    <m/>
  </r>
  <r>
    <n v="184068"/>
    <x v="0"/>
    <x v="0"/>
    <x v="0"/>
    <x v="0"/>
    <x v="10"/>
    <x v="21"/>
    <x v="0"/>
    <x v="0"/>
    <s v="Trasferimento"/>
    <x v="1"/>
    <x v="3"/>
    <x v="0"/>
    <m/>
  </r>
  <r>
    <n v="17576"/>
    <x v="0"/>
    <x v="0"/>
    <x v="0"/>
    <x v="0"/>
    <x v="5"/>
    <x v="6"/>
    <x v="0"/>
    <x v="0"/>
    <s v="Trasferimento"/>
    <x v="0"/>
    <x v="0"/>
    <x v="0"/>
    <m/>
  </r>
  <r>
    <n v="222052"/>
    <x v="0"/>
    <x v="0"/>
    <x v="0"/>
    <x v="0"/>
    <x v="10"/>
    <x v="21"/>
    <x v="0"/>
    <x v="0"/>
    <s v="Trasferimento"/>
    <x v="1"/>
    <x v="3"/>
    <x v="0"/>
    <m/>
  </r>
  <r>
    <n v="205762"/>
    <x v="0"/>
    <x v="0"/>
    <x v="0"/>
    <x v="0"/>
    <x v="10"/>
    <x v="21"/>
    <x v="0"/>
    <x v="0"/>
    <s v="Trasferimento"/>
    <x v="1"/>
    <x v="1"/>
    <x v="0"/>
    <m/>
  </r>
  <r>
    <n v="26475"/>
    <x v="0"/>
    <x v="0"/>
    <x v="0"/>
    <x v="0"/>
    <x v="4"/>
    <x v="18"/>
    <x v="0"/>
    <x v="1"/>
    <s v="Trasferimento"/>
    <x v="1"/>
    <x v="4"/>
    <x v="0"/>
    <m/>
  </r>
  <r>
    <n v="92049"/>
    <x v="0"/>
    <x v="0"/>
    <x v="0"/>
    <x v="0"/>
    <x v="11"/>
    <x v="120"/>
    <x v="0"/>
    <x v="0"/>
    <s v="Trasferimento"/>
    <x v="1"/>
    <x v="4"/>
    <x v="0"/>
    <m/>
  </r>
  <r>
    <n v="132262"/>
    <x v="0"/>
    <x v="0"/>
    <x v="0"/>
    <x v="0"/>
    <x v="11"/>
    <x v="120"/>
    <x v="0"/>
    <x v="0"/>
    <s v="Trasferimento"/>
    <x v="1"/>
    <x v="4"/>
    <x v="0"/>
    <m/>
  </r>
  <r>
    <n v="148141"/>
    <x v="0"/>
    <x v="0"/>
    <x v="0"/>
    <x v="0"/>
    <x v="11"/>
    <x v="120"/>
    <x v="0"/>
    <x v="0"/>
    <s v="Trasferimento"/>
    <x v="1"/>
    <x v="0"/>
    <x v="0"/>
    <m/>
  </r>
  <r>
    <n v="114571"/>
    <x v="0"/>
    <x v="0"/>
    <x v="0"/>
    <x v="0"/>
    <x v="1"/>
    <x v="22"/>
    <x v="0"/>
    <x v="0"/>
    <s v="Trasferimento"/>
    <x v="1"/>
    <x v="4"/>
    <x v="0"/>
    <m/>
  </r>
  <r>
    <n v="125380"/>
    <x v="0"/>
    <x v="0"/>
    <x v="0"/>
    <x v="0"/>
    <x v="11"/>
    <x v="376"/>
    <x v="0"/>
    <x v="0"/>
    <s v="Trasferimento"/>
    <x v="1"/>
    <x v="0"/>
    <x v="0"/>
    <m/>
  </r>
  <r>
    <n v="5759"/>
    <x v="0"/>
    <x v="0"/>
    <x v="0"/>
    <x v="0"/>
    <x v="1"/>
    <x v="22"/>
    <x v="0"/>
    <x v="0"/>
    <s v="Trasferimento"/>
    <x v="1"/>
    <x v="4"/>
    <x v="0"/>
    <m/>
  </r>
  <r>
    <n v="120121"/>
    <x v="0"/>
    <x v="0"/>
    <x v="0"/>
    <x v="0"/>
    <x v="1"/>
    <x v="22"/>
    <x v="0"/>
    <x v="0"/>
    <s v="Trasferimento"/>
    <x v="1"/>
    <x v="0"/>
    <x v="0"/>
    <m/>
  </r>
  <r>
    <n v="88954"/>
    <x v="0"/>
    <x v="0"/>
    <x v="2"/>
    <x v="4"/>
    <x v="11"/>
    <x v="376"/>
    <x v="0"/>
    <x v="0"/>
    <s v="Trasferimento"/>
    <x v="1"/>
    <x v="4"/>
    <x v="0"/>
    <m/>
  </r>
  <r>
    <n v="144088"/>
    <x v="0"/>
    <x v="0"/>
    <x v="0"/>
    <x v="0"/>
    <x v="11"/>
    <x v="376"/>
    <x v="0"/>
    <x v="0"/>
    <s v="Trasferimento"/>
    <x v="1"/>
    <x v="0"/>
    <x v="0"/>
    <m/>
  </r>
  <r>
    <n v="201851"/>
    <x v="0"/>
    <x v="0"/>
    <x v="0"/>
    <x v="0"/>
    <x v="11"/>
    <x v="376"/>
    <x v="0"/>
    <x v="0"/>
    <s v="Trasferimento"/>
    <x v="1"/>
    <x v="0"/>
    <x v="0"/>
    <m/>
  </r>
  <r>
    <n v="123615"/>
    <x v="0"/>
    <x v="0"/>
    <x v="0"/>
    <x v="0"/>
    <x v="1"/>
    <x v="22"/>
    <x v="0"/>
    <x v="0"/>
    <s v="Trasferimento"/>
    <x v="1"/>
    <x v="4"/>
    <x v="0"/>
    <m/>
  </r>
  <r>
    <n v="103834"/>
    <x v="0"/>
    <x v="0"/>
    <x v="0"/>
    <x v="0"/>
    <x v="1"/>
    <x v="22"/>
    <x v="0"/>
    <x v="1"/>
    <s v="Trasferimento"/>
    <x v="1"/>
    <x v="4"/>
    <x v="0"/>
    <m/>
  </r>
  <r>
    <n v="124267"/>
    <x v="0"/>
    <x v="0"/>
    <x v="0"/>
    <x v="0"/>
    <x v="11"/>
    <x v="376"/>
    <x v="0"/>
    <x v="0"/>
    <s v="Trasferimento"/>
    <x v="1"/>
    <x v="0"/>
    <x v="0"/>
    <m/>
  </r>
  <r>
    <n v="128730"/>
    <x v="0"/>
    <x v="0"/>
    <x v="0"/>
    <x v="0"/>
    <x v="11"/>
    <x v="376"/>
    <x v="0"/>
    <x v="0"/>
    <s v="Trasferimento"/>
    <x v="1"/>
    <x v="3"/>
    <x v="0"/>
    <m/>
  </r>
  <r>
    <n v="302"/>
    <x v="0"/>
    <x v="0"/>
    <x v="0"/>
    <x v="0"/>
    <x v="11"/>
    <x v="376"/>
    <x v="0"/>
    <x v="0"/>
    <s v="Trasferimento"/>
    <x v="1"/>
    <x v="0"/>
    <x v="0"/>
    <m/>
  </r>
  <r>
    <n v="147122"/>
    <x v="0"/>
    <x v="0"/>
    <x v="0"/>
    <x v="0"/>
    <x v="1"/>
    <x v="22"/>
    <x v="0"/>
    <x v="0"/>
    <s v="Trasferimento"/>
    <x v="1"/>
    <x v="0"/>
    <x v="0"/>
    <m/>
  </r>
  <r>
    <n v="165349"/>
    <x v="0"/>
    <x v="0"/>
    <x v="0"/>
    <x v="0"/>
    <x v="1"/>
    <x v="22"/>
    <x v="0"/>
    <x v="1"/>
    <s v="Trasferimento"/>
    <x v="1"/>
    <x v="4"/>
    <x v="0"/>
    <m/>
  </r>
  <r>
    <n v="112065"/>
    <x v="0"/>
    <x v="1"/>
    <x v="2"/>
    <x v="4"/>
    <x v="11"/>
    <x v="376"/>
    <x v="0"/>
    <x v="0"/>
    <s v="Trasferimento"/>
    <x v="1"/>
    <x v="0"/>
    <x v="0"/>
    <m/>
  </r>
  <r>
    <n v="113482"/>
    <x v="0"/>
    <x v="0"/>
    <x v="0"/>
    <x v="0"/>
    <x v="11"/>
    <x v="376"/>
    <x v="0"/>
    <x v="0"/>
    <s v="Trasferimento"/>
    <x v="1"/>
    <x v="0"/>
    <x v="0"/>
    <m/>
  </r>
  <r>
    <n v="171606"/>
    <x v="0"/>
    <x v="0"/>
    <x v="0"/>
    <x v="0"/>
    <x v="11"/>
    <x v="376"/>
    <x v="0"/>
    <x v="0"/>
    <s v="Trasferimento"/>
    <x v="1"/>
    <x v="0"/>
    <x v="0"/>
    <m/>
  </r>
  <r>
    <n v="135971"/>
    <x v="0"/>
    <x v="1"/>
    <x v="2"/>
    <x v="0"/>
    <x v="4"/>
    <x v="18"/>
    <x v="0"/>
    <x v="0"/>
    <s v="Trasferimento"/>
    <x v="1"/>
    <x v="0"/>
    <x v="0"/>
    <m/>
  </r>
  <r>
    <n v="87365"/>
    <x v="0"/>
    <x v="0"/>
    <x v="2"/>
    <x v="0"/>
    <x v="11"/>
    <x v="376"/>
    <x v="0"/>
    <x v="0"/>
    <s v="Trasferimento"/>
    <x v="1"/>
    <x v="0"/>
    <x v="0"/>
    <m/>
  </r>
  <r>
    <n v="227669"/>
    <x v="0"/>
    <x v="1"/>
    <x v="0"/>
    <x v="1"/>
    <x v="7"/>
    <x v="11"/>
    <x v="0"/>
    <x v="1"/>
    <s v="Trasferimento"/>
    <x v="1"/>
    <x v="0"/>
    <x v="0"/>
    <m/>
  </r>
  <r>
    <n v="167984"/>
    <x v="0"/>
    <x v="1"/>
    <x v="2"/>
    <x v="0"/>
    <x v="7"/>
    <x v="11"/>
    <x v="0"/>
    <x v="0"/>
    <s v="Trasferimento"/>
    <x v="1"/>
    <x v="0"/>
    <x v="0"/>
    <m/>
  </r>
  <r>
    <n v="104149"/>
    <x v="0"/>
    <x v="0"/>
    <x v="0"/>
    <x v="0"/>
    <x v="11"/>
    <x v="376"/>
    <x v="0"/>
    <x v="1"/>
    <s v="Trasferimento"/>
    <x v="1"/>
    <x v="3"/>
    <x v="0"/>
    <m/>
  </r>
  <r>
    <n v="206933"/>
    <x v="0"/>
    <x v="0"/>
    <x v="0"/>
    <x v="0"/>
    <x v="1"/>
    <x v="26"/>
    <x v="0"/>
    <x v="0"/>
    <s v="Trasferimento"/>
    <x v="1"/>
    <x v="1"/>
    <x v="0"/>
    <m/>
  </r>
  <r>
    <n v="137163"/>
    <x v="0"/>
    <x v="0"/>
    <x v="0"/>
    <x v="0"/>
    <x v="4"/>
    <x v="145"/>
    <x v="0"/>
    <x v="0"/>
    <s v="Trasferimento"/>
    <x v="1"/>
    <x v="0"/>
    <x v="0"/>
    <m/>
  </r>
  <r>
    <n v="201389"/>
    <x v="0"/>
    <x v="0"/>
    <x v="2"/>
    <x v="1"/>
    <x v="4"/>
    <x v="145"/>
    <x v="0"/>
    <x v="1"/>
    <s v="Trasferimento"/>
    <x v="1"/>
    <x v="0"/>
    <x v="0"/>
    <m/>
  </r>
  <r>
    <n v="220745"/>
    <x v="0"/>
    <x v="0"/>
    <x v="0"/>
    <x v="0"/>
    <x v="1"/>
    <x v="28"/>
    <x v="0"/>
    <x v="0"/>
    <s v="Trasferimento"/>
    <x v="1"/>
    <x v="0"/>
    <x v="0"/>
    <m/>
  </r>
  <r>
    <n v="185112"/>
    <x v="0"/>
    <x v="0"/>
    <x v="0"/>
    <x v="0"/>
    <x v="4"/>
    <x v="12"/>
    <x v="0"/>
    <x v="0"/>
    <s v="Trasferimento"/>
    <x v="1"/>
    <x v="4"/>
    <x v="0"/>
    <m/>
  </r>
  <r>
    <n v="22503"/>
    <x v="0"/>
    <x v="0"/>
    <x v="2"/>
    <x v="0"/>
    <x v="1"/>
    <x v="28"/>
    <x v="0"/>
    <x v="1"/>
    <s v="Trasferimento"/>
    <x v="1"/>
    <x v="0"/>
    <x v="0"/>
    <m/>
  </r>
  <r>
    <n v="198751"/>
    <x v="0"/>
    <x v="0"/>
    <x v="0"/>
    <x v="0"/>
    <x v="8"/>
    <x v="31"/>
    <x v="0"/>
    <x v="0"/>
    <s v="Trasferimento"/>
    <x v="1"/>
    <x v="0"/>
    <x v="0"/>
    <m/>
  </r>
  <r>
    <n v="194807"/>
    <x v="0"/>
    <x v="0"/>
    <x v="0"/>
    <x v="0"/>
    <x v="8"/>
    <x v="31"/>
    <x v="0"/>
    <x v="0"/>
    <s v="Trasferimento"/>
    <x v="1"/>
    <x v="1"/>
    <x v="0"/>
    <m/>
  </r>
  <r>
    <n v="179662"/>
    <x v="0"/>
    <x v="0"/>
    <x v="0"/>
    <x v="0"/>
    <x v="1"/>
    <x v="28"/>
    <x v="0"/>
    <x v="0"/>
    <s v="Trasferimento"/>
    <x v="1"/>
    <x v="0"/>
    <x v="0"/>
    <m/>
  </r>
  <r>
    <n v="103640"/>
    <x v="0"/>
    <x v="0"/>
    <x v="0"/>
    <x v="0"/>
    <x v="7"/>
    <x v="35"/>
    <x v="0"/>
    <x v="0"/>
    <s v="Trasferimento"/>
    <x v="1"/>
    <x v="0"/>
    <x v="0"/>
    <m/>
  </r>
  <r>
    <n v="232482"/>
    <x v="1"/>
    <x v="0"/>
    <x v="0"/>
    <x v="0"/>
    <x v="7"/>
    <x v="310"/>
    <x v="0"/>
    <x v="0"/>
    <s v="Trasferimento"/>
    <x v="1"/>
    <x v="7"/>
    <x v="0"/>
    <m/>
  </r>
  <r>
    <n v="58643"/>
    <x v="0"/>
    <x v="0"/>
    <x v="2"/>
    <x v="0"/>
    <x v="7"/>
    <x v="25"/>
    <x v="0"/>
    <x v="0"/>
    <s v="Trasferimento"/>
    <x v="0"/>
    <x v="1"/>
    <x v="0"/>
    <m/>
  </r>
  <r>
    <n v="184185"/>
    <x v="0"/>
    <x v="0"/>
    <x v="2"/>
    <x v="0"/>
    <x v="7"/>
    <x v="25"/>
    <x v="0"/>
    <x v="1"/>
    <s v="Trasferimento"/>
    <x v="0"/>
    <x v="1"/>
    <x v="0"/>
    <m/>
  </r>
  <r>
    <n v="193802"/>
    <x v="0"/>
    <x v="0"/>
    <x v="0"/>
    <x v="0"/>
    <x v="2"/>
    <x v="286"/>
    <x v="0"/>
    <x v="0"/>
    <s v="Trasferimento"/>
    <x v="1"/>
    <x v="0"/>
    <x v="0"/>
    <m/>
  </r>
  <r>
    <n v="14485"/>
    <x v="0"/>
    <x v="0"/>
    <x v="0"/>
    <x v="0"/>
    <x v="5"/>
    <x v="6"/>
    <x v="0"/>
    <x v="0"/>
    <s v="Trasferimento"/>
    <x v="0"/>
    <x v="0"/>
    <x v="0"/>
    <m/>
  </r>
  <r>
    <n v="228303"/>
    <x v="0"/>
    <x v="0"/>
    <x v="0"/>
    <x v="1"/>
    <x v="4"/>
    <x v="40"/>
    <x v="0"/>
    <x v="0"/>
    <s v="Trasferimento"/>
    <x v="1"/>
    <x v="0"/>
    <x v="0"/>
    <m/>
  </r>
  <r>
    <n v="216371"/>
    <x v="0"/>
    <x v="0"/>
    <x v="0"/>
    <x v="0"/>
    <x v="4"/>
    <x v="40"/>
    <x v="0"/>
    <x v="1"/>
    <s v="Trasferimento"/>
    <x v="1"/>
    <x v="3"/>
    <x v="0"/>
    <m/>
  </r>
  <r>
    <n v="216369"/>
    <x v="0"/>
    <x v="0"/>
    <x v="0"/>
    <x v="0"/>
    <x v="4"/>
    <x v="40"/>
    <x v="0"/>
    <x v="0"/>
    <s v="Trasferimento"/>
    <x v="1"/>
    <x v="0"/>
    <x v="0"/>
    <m/>
  </r>
  <r>
    <n v="36846"/>
    <x v="0"/>
    <x v="0"/>
    <x v="0"/>
    <x v="0"/>
    <x v="1"/>
    <x v="28"/>
    <x v="0"/>
    <x v="0"/>
    <s v="Trasferimento"/>
    <x v="1"/>
    <x v="4"/>
    <x v="0"/>
    <m/>
  </r>
  <r>
    <n v="165541"/>
    <x v="0"/>
    <x v="0"/>
    <x v="0"/>
    <x v="0"/>
    <x v="4"/>
    <x v="116"/>
    <x v="0"/>
    <x v="0"/>
    <s v="Trasferimento"/>
    <x v="1"/>
    <x v="3"/>
    <x v="0"/>
    <m/>
  </r>
  <r>
    <n v="108715"/>
    <x v="0"/>
    <x v="0"/>
    <x v="2"/>
    <x v="3"/>
    <x v="7"/>
    <x v="51"/>
    <x v="0"/>
    <x v="0"/>
    <s v="Trasferimento"/>
    <x v="1"/>
    <x v="4"/>
    <x v="0"/>
    <m/>
  </r>
  <r>
    <n v="180640"/>
    <x v="0"/>
    <x v="0"/>
    <x v="0"/>
    <x v="0"/>
    <x v="7"/>
    <x v="41"/>
    <x v="0"/>
    <x v="0"/>
    <s v="Trasferimento"/>
    <x v="1"/>
    <x v="3"/>
    <x v="0"/>
    <m/>
  </r>
  <r>
    <n v="10420"/>
    <x v="0"/>
    <x v="0"/>
    <x v="0"/>
    <x v="0"/>
    <x v="7"/>
    <x v="41"/>
    <x v="0"/>
    <x v="0"/>
    <s v="Trasferimento"/>
    <x v="1"/>
    <x v="4"/>
    <x v="0"/>
    <m/>
  </r>
  <r>
    <n v="214299"/>
    <x v="0"/>
    <x v="0"/>
    <x v="0"/>
    <x v="2"/>
    <x v="7"/>
    <x v="51"/>
    <x v="0"/>
    <x v="0"/>
    <s v="Trasferimento"/>
    <x v="1"/>
    <x v="0"/>
    <x v="0"/>
    <m/>
  </r>
  <r>
    <n v="20268"/>
    <x v="0"/>
    <x v="0"/>
    <x v="0"/>
    <x v="0"/>
    <x v="7"/>
    <x v="41"/>
    <x v="0"/>
    <x v="0"/>
    <s v="Trasferimento"/>
    <x v="1"/>
    <x v="1"/>
    <x v="0"/>
    <m/>
  </r>
  <r>
    <n v="69418"/>
    <x v="0"/>
    <x v="0"/>
    <x v="0"/>
    <x v="1"/>
    <x v="7"/>
    <x v="41"/>
    <x v="0"/>
    <x v="1"/>
    <s v="Trasferimento"/>
    <x v="1"/>
    <x v="4"/>
    <x v="0"/>
    <m/>
  </r>
  <r>
    <n v="34390"/>
    <x v="0"/>
    <x v="0"/>
    <x v="0"/>
    <x v="0"/>
    <x v="7"/>
    <x v="41"/>
    <x v="0"/>
    <x v="0"/>
    <s v="Trasferimento"/>
    <x v="1"/>
    <x v="0"/>
    <x v="0"/>
    <m/>
  </r>
  <r>
    <n v="89586"/>
    <x v="0"/>
    <x v="0"/>
    <x v="0"/>
    <x v="0"/>
    <x v="4"/>
    <x v="283"/>
    <x v="0"/>
    <x v="0"/>
    <s v="Trasferimento"/>
    <x v="1"/>
    <x v="4"/>
    <x v="0"/>
    <m/>
  </r>
  <r>
    <n v="226129"/>
    <x v="0"/>
    <x v="0"/>
    <x v="0"/>
    <x v="1"/>
    <x v="7"/>
    <x v="45"/>
    <x v="0"/>
    <x v="0"/>
    <s v="Trasferimento"/>
    <x v="1"/>
    <x v="4"/>
    <x v="0"/>
    <m/>
  </r>
  <r>
    <n v="6605"/>
    <x v="0"/>
    <x v="0"/>
    <x v="0"/>
    <x v="0"/>
    <x v="8"/>
    <x v="113"/>
    <x v="0"/>
    <x v="1"/>
    <s v="Trasferimento"/>
    <x v="0"/>
    <x v="3"/>
    <x v="0"/>
    <m/>
  </r>
  <r>
    <n v="175160"/>
    <x v="0"/>
    <x v="0"/>
    <x v="0"/>
    <x v="0"/>
    <x v="8"/>
    <x v="173"/>
    <x v="0"/>
    <x v="1"/>
    <s v="Trasferimento"/>
    <x v="0"/>
    <x v="0"/>
    <x v="0"/>
    <m/>
  </r>
  <r>
    <n v="175161"/>
    <x v="0"/>
    <x v="0"/>
    <x v="0"/>
    <x v="0"/>
    <x v="8"/>
    <x v="173"/>
    <x v="0"/>
    <x v="0"/>
    <s v="Trasferimento"/>
    <x v="0"/>
    <x v="0"/>
    <x v="0"/>
    <m/>
  </r>
  <r>
    <n v="151934"/>
    <x v="0"/>
    <x v="0"/>
    <x v="0"/>
    <x v="0"/>
    <x v="8"/>
    <x v="173"/>
    <x v="0"/>
    <x v="0"/>
    <s v="Trasferimento"/>
    <x v="0"/>
    <x v="0"/>
    <x v="0"/>
    <m/>
  </r>
  <r>
    <n v="15512"/>
    <x v="0"/>
    <x v="0"/>
    <x v="0"/>
    <x v="0"/>
    <x v="8"/>
    <x v="173"/>
    <x v="0"/>
    <x v="0"/>
    <s v="Trasferimento"/>
    <x v="0"/>
    <x v="0"/>
    <x v="0"/>
    <m/>
  </r>
  <r>
    <n v="151967"/>
    <x v="0"/>
    <x v="0"/>
    <x v="0"/>
    <x v="0"/>
    <x v="4"/>
    <x v="58"/>
    <x v="0"/>
    <x v="1"/>
    <s v="Trasferimento"/>
    <x v="1"/>
    <x v="4"/>
    <x v="0"/>
    <m/>
  </r>
  <r>
    <n v="4285"/>
    <x v="0"/>
    <x v="0"/>
    <x v="0"/>
    <x v="0"/>
    <x v="4"/>
    <x v="58"/>
    <x v="0"/>
    <x v="0"/>
    <s v="Trasferimento"/>
    <x v="1"/>
    <x v="4"/>
    <x v="0"/>
    <m/>
  </r>
  <r>
    <n v="107724"/>
    <x v="0"/>
    <x v="0"/>
    <x v="0"/>
    <x v="0"/>
    <x v="4"/>
    <x v="58"/>
    <x v="0"/>
    <x v="0"/>
    <s v="Trasferimento"/>
    <x v="1"/>
    <x v="0"/>
    <x v="0"/>
    <m/>
  </r>
  <r>
    <n v="174132"/>
    <x v="0"/>
    <x v="0"/>
    <x v="0"/>
    <x v="1"/>
    <x v="4"/>
    <x v="58"/>
    <x v="0"/>
    <x v="1"/>
    <s v="Trasferimento"/>
    <x v="1"/>
    <x v="0"/>
    <x v="0"/>
    <m/>
  </r>
  <r>
    <n v="116685"/>
    <x v="0"/>
    <x v="0"/>
    <x v="0"/>
    <x v="0"/>
    <x v="4"/>
    <x v="58"/>
    <x v="0"/>
    <x v="0"/>
    <s v="Trasferimento"/>
    <x v="1"/>
    <x v="0"/>
    <x v="0"/>
    <m/>
  </r>
  <r>
    <n v="175078"/>
    <x v="0"/>
    <x v="0"/>
    <x v="0"/>
    <x v="0"/>
    <x v="8"/>
    <x v="61"/>
    <x v="0"/>
    <x v="1"/>
    <s v="Trasferimento"/>
    <x v="1"/>
    <x v="3"/>
    <x v="0"/>
    <m/>
  </r>
  <r>
    <n v="94723"/>
    <x v="0"/>
    <x v="0"/>
    <x v="0"/>
    <x v="0"/>
    <x v="11"/>
    <x v="174"/>
    <x v="0"/>
    <x v="0"/>
    <s v="Trasferimento"/>
    <x v="3"/>
    <x v="0"/>
    <x v="0"/>
    <m/>
  </r>
  <r>
    <n v="65905"/>
    <x v="0"/>
    <x v="0"/>
    <x v="2"/>
    <x v="4"/>
    <x v="4"/>
    <x v="58"/>
    <x v="0"/>
    <x v="0"/>
    <s v="Trasferimento"/>
    <x v="1"/>
    <x v="3"/>
    <x v="0"/>
    <m/>
  </r>
  <r>
    <n v="222373"/>
    <x v="0"/>
    <x v="0"/>
    <x v="0"/>
    <x v="0"/>
    <x v="4"/>
    <x v="58"/>
    <x v="0"/>
    <x v="0"/>
    <s v="Trasferimento"/>
    <x v="1"/>
    <x v="0"/>
    <x v="0"/>
    <m/>
  </r>
  <r>
    <n v="188546"/>
    <x v="0"/>
    <x v="0"/>
    <x v="0"/>
    <x v="0"/>
    <x v="4"/>
    <x v="58"/>
    <x v="0"/>
    <x v="0"/>
    <s v="Trasferimento"/>
    <x v="1"/>
    <x v="0"/>
    <x v="0"/>
    <m/>
  </r>
  <r>
    <n v="116715"/>
    <x v="0"/>
    <x v="0"/>
    <x v="0"/>
    <x v="0"/>
    <x v="4"/>
    <x v="58"/>
    <x v="0"/>
    <x v="0"/>
    <s v="Trasferimento"/>
    <x v="1"/>
    <x v="4"/>
    <x v="0"/>
    <m/>
  </r>
  <r>
    <n v="220349"/>
    <x v="0"/>
    <x v="0"/>
    <x v="0"/>
    <x v="1"/>
    <x v="4"/>
    <x v="58"/>
    <x v="0"/>
    <x v="0"/>
    <s v="Trasferimento"/>
    <x v="1"/>
    <x v="4"/>
    <x v="0"/>
    <m/>
  </r>
  <r>
    <n v="82653"/>
    <x v="0"/>
    <x v="1"/>
    <x v="0"/>
    <x v="4"/>
    <x v="7"/>
    <x v="56"/>
    <x v="0"/>
    <x v="0"/>
    <s v="Trasferimento"/>
    <x v="1"/>
    <x v="0"/>
    <x v="0"/>
    <m/>
  </r>
  <r>
    <n v="66387"/>
    <x v="0"/>
    <x v="2"/>
    <x v="0"/>
    <x v="0"/>
    <x v="12"/>
    <x v="27"/>
    <x v="1"/>
    <x v="1"/>
    <s v="Trasferimento"/>
    <x v="1"/>
    <x v="8"/>
    <x v="0"/>
    <m/>
  </r>
  <r>
    <n v="115272"/>
    <x v="0"/>
    <x v="0"/>
    <x v="0"/>
    <x v="0"/>
    <x v="4"/>
    <x v="145"/>
    <x v="0"/>
    <x v="0"/>
    <s v="Trasferimento"/>
    <x v="1"/>
    <x v="3"/>
    <x v="0"/>
    <m/>
  </r>
  <r>
    <n v="214568"/>
    <x v="0"/>
    <x v="1"/>
    <x v="2"/>
    <x v="1"/>
    <x v="11"/>
    <x v="376"/>
    <x v="0"/>
    <x v="0"/>
    <s v="Trasferimento"/>
    <x v="1"/>
    <x v="1"/>
    <x v="0"/>
    <m/>
  </r>
  <r>
    <n v="183278"/>
    <x v="1"/>
    <x v="0"/>
    <x v="0"/>
    <x v="0"/>
    <x v="8"/>
    <x v="61"/>
    <x v="0"/>
    <x v="0"/>
    <s v="Trasferimento"/>
    <x v="1"/>
    <x v="5"/>
    <x v="0"/>
    <m/>
  </r>
  <r>
    <n v="171875"/>
    <x v="0"/>
    <x v="0"/>
    <x v="0"/>
    <x v="0"/>
    <x v="10"/>
    <x v="70"/>
    <x v="0"/>
    <x v="0"/>
    <s v="Trasferimento"/>
    <x v="0"/>
    <x v="3"/>
    <x v="0"/>
    <m/>
  </r>
  <r>
    <n v="171876"/>
    <x v="0"/>
    <x v="0"/>
    <x v="0"/>
    <x v="0"/>
    <x v="10"/>
    <x v="70"/>
    <x v="0"/>
    <x v="1"/>
    <s v="Trasferimento"/>
    <x v="0"/>
    <x v="3"/>
    <x v="0"/>
    <m/>
  </r>
  <r>
    <n v="197808"/>
    <x v="0"/>
    <x v="0"/>
    <x v="0"/>
    <x v="0"/>
    <x v="4"/>
    <x v="145"/>
    <x v="0"/>
    <x v="0"/>
    <s v="Trasferimento"/>
    <x v="1"/>
    <x v="4"/>
    <x v="0"/>
    <m/>
  </r>
  <r>
    <n v="177899"/>
    <x v="0"/>
    <x v="1"/>
    <x v="2"/>
    <x v="1"/>
    <x v="7"/>
    <x v="267"/>
    <x v="0"/>
    <x v="1"/>
    <s v="Trasferimento"/>
    <x v="1"/>
    <x v="0"/>
    <x v="0"/>
    <m/>
  </r>
  <r>
    <n v="191257"/>
    <x v="0"/>
    <x v="0"/>
    <x v="0"/>
    <x v="0"/>
    <x v="1"/>
    <x v="20"/>
    <x v="0"/>
    <x v="1"/>
    <s v="Trasferimento"/>
    <x v="0"/>
    <x v="4"/>
    <x v="0"/>
    <m/>
  </r>
  <r>
    <n v="191254"/>
    <x v="0"/>
    <x v="0"/>
    <x v="0"/>
    <x v="0"/>
    <x v="1"/>
    <x v="20"/>
    <x v="0"/>
    <x v="0"/>
    <s v="Trasferimento"/>
    <x v="0"/>
    <x v="4"/>
    <x v="0"/>
    <m/>
  </r>
  <r>
    <n v="96382"/>
    <x v="0"/>
    <x v="0"/>
    <x v="2"/>
    <x v="0"/>
    <x v="2"/>
    <x v="71"/>
    <x v="0"/>
    <x v="0"/>
    <s v="Trasferimento"/>
    <x v="1"/>
    <x v="3"/>
    <x v="0"/>
    <m/>
  </r>
  <r>
    <n v="156969"/>
    <x v="0"/>
    <x v="0"/>
    <x v="2"/>
    <x v="1"/>
    <x v="2"/>
    <x v="71"/>
    <x v="0"/>
    <x v="1"/>
    <s v="Trasferimento"/>
    <x v="1"/>
    <x v="3"/>
    <x v="0"/>
    <m/>
  </r>
  <r>
    <n v="33804"/>
    <x v="0"/>
    <x v="0"/>
    <x v="0"/>
    <x v="0"/>
    <x v="0"/>
    <x v="76"/>
    <x v="0"/>
    <x v="1"/>
    <s v="Trasferimento"/>
    <x v="0"/>
    <x v="0"/>
    <x v="0"/>
    <m/>
  </r>
  <r>
    <n v="140352"/>
    <x v="0"/>
    <x v="0"/>
    <x v="0"/>
    <x v="0"/>
    <x v="0"/>
    <x v="76"/>
    <x v="0"/>
    <x v="0"/>
    <s v="Trasferimento"/>
    <x v="0"/>
    <x v="1"/>
    <x v="0"/>
    <m/>
  </r>
  <r>
    <n v="136448"/>
    <x v="0"/>
    <x v="0"/>
    <x v="0"/>
    <x v="0"/>
    <x v="11"/>
    <x v="82"/>
    <x v="0"/>
    <x v="0"/>
    <s v="Trasferimento"/>
    <x v="0"/>
    <x v="4"/>
    <x v="0"/>
    <m/>
  </r>
  <r>
    <n v="221201"/>
    <x v="0"/>
    <x v="0"/>
    <x v="0"/>
    <x v="0"/>
    <x v="4"/>
    <x v="84"/>
    <x v="0"/>
    <x v="0"/>
    <s v="Trasferimento"/>
    <x v="0"/>
    <x v="0"/>
    <x v="0"/>
    <m/>
  </r>
  <r>
    <n v="101574"/>
    <x v="0"/>
    <x v="0"/>
    <x v="0"/>
    <x v="0"/>
    <x v="1"/>
    <x v="178"/>
    <x v="0"/>
    <x v="0"/>
    <s v="Trasferimento"/>
    <x v="0"/>
    <x v="4"/>
    <x v="0"/>
    <m/>
  </r>
  <r>
    <n v="99144"/>
    <x v="0"/>
    <x v="0"/>
    <x v="2"/>
    <x v="4"/>
    <x v="13"/>
    <x v="177"/>
    <x v="0"/>
    <x v="0"/>
    <s v="Trasferimento"/>
    <x v="1"/>
    <x v="0"/>
    <x v="0"/>
    <m/>
  </r>
  <r>
    <n v="206329"/>
    <x v="0"/>
    <x v="0"/>
    <x v="0"/>
    <x v="1"/>
    <x v="4"/>
    <x v="145"/>
    <x v="0"/>
    <x v="0"/>
    <s v="Trasferimento"/>
    <x v="1"/>
    <x v="3"/>
    <x v="0"/>
    <m/>
  </r>
  <r>
    <n v="206330"/>
    <x v="0"/>
    <x v="0"/>
    <x v="0"/>
    <x v="0"/>
    <x v="4"/>
    <x v="145"/>
    <x v="0"/>
    <x v="1"/>
    <s v="Trasferimento"/>
    <x v="1"/>
    <x v="3"/>
    <x v="0"/>
    <m/>
  </r>
  <r>
    <n v="217065"/>
    <x v="0"/>
    <x v="0"/>
    <x v="0"/>
    <x v="0"/>
    <x v="15"/>
    <x v="247"/>
    <x v="0"/>
    <x v="0"/>
    <s v="Trasferimento"/>
    <x v="1"/>
    <x v="3"/>
    <x v="0"/>
    <m/>
  </r>
  <r>
    <n v="175860"/>
    <x v="0"/>
    <x v="0"/>
    <x v="0"/>
    <x v="0"/>
    <x v="16"/>
    <x v="90"/>
    <x v="0"/>
    <x v="0"/>
    <s v="Trasferimento"/>
    <x v="1"/>
    <x v="0"/>
    <x v="0"/>
    <m/>
  </r>
  <r>
    <n v="186545"/>
    <x v="0"/>
    <x v="0"/>
    <x v="0"/>
    <x v="0"/>
    <x v="8"/>
    <x v="92"/>
    <x v="0"/>
    <x v="0"/>
    <s v="Trasferimento"/>
    <x v="1"/>
    <x v="0"/>
    <x v="0"/>
    <m/>
  </r>
  <r>
    <n v="87278"/>
    <x v="0"/>
    <x v="0"/>
    <x v="0"/>
    <x v="0"/>
    <x v="8"/>
    <x v="92"/>
    <x v="0"/>
    <x v="0"/>
    <s v="Trasferimento"/>
    <x v="1"/>
    <x v="3"/>
    <x v="0"/>
    <m/>
  </r>
  <r>
    <n v="117968"/>
    <x v="0"/>
    <x v="0"/>
    <x v="0"/>
    <x v="0"/>
    <x v="8"/>
    <x v="92"/>
    <x v="0"/>
    <x v="0"/>
    <s v="Trasferimento"/>
    <x v="1"/>
    <x v="3"/>
    <x v="0"/>
    <m/>
  </r>
  <r>
    <n v="75269"/>
    <x v="0"/>
    <x v="0"/>
    <x v="0"/>
    <x v="0"/>
    <x v="8"/>
    <x v="92"/>
    <x v="0"/>
    <x v="0"/>
    <s v="Trasferimento"/>
    <x v="1"/>
    <x v="0"/>
    <x v="0"/>
    <m/>
  </r>
  <r>
    <n v="26497"/>
    <x v="0"/>
    <x v="0"/>
    <x v="0"/>
    <x v="0"/>
    <x v="8"/>
    <x v="92"/>
    <x v="0"/>
    <x v="0"/>
    <s v="Trasferimento"/>
    <x v="1"/>
    <x v="4"/>
    <x v="0"/>
    <m/>
  </r>
  <r>
    <n v="119659"/>
    <x v="0"/>
    <x v="0"/>
    <x v="0"/>
    <x v="0"/>
    <x v="8"/>
    <x v="92"/>
    <x v="0"/>
    <x v="1"/>
    <s v="Trasferimento"/>
    <x v="1"/>
    <x v="4"/>
    <x v="0"/>
    <m/>
  </r>
  <r>
    <n v="89550"/>
    <x v="0"/>
    <x v="0"/>
    <x v="0"/>
    <x v="0"/>
    <x v="8"/>
    <x v="92"/>
    <x v="0"/>
    <x v="1"/>
    <s v="Trasferimento"/>
    <x v="1"/>
    <x v="3"/>
    <x v="0"/>
    <m/>
  </r>
  <r>
    <n v="167883"/>
    <x v="0"/>
    <x v="0"/>
    <x v="0"/>
    <x v="0"/>
    <x v="8"/>
    <x v="92"/>
    <x v="0"/>
    <x v="0"/>
    <s v="Trasferimento"/>
    <x v="1"/>
    <x v="0"/>
    <x v="0"/>
    <m/>
  </r>
  <r>
    <n v="81685"/>
    <x v="0"/>
    <x v="0"/>
    <x v="0"/>
    <x v="0"/>
    <x v="1"/>
    <x v="370"/>
    <x v="0"/>
    <x v="0"/>
    <s v="Trasferimento"/>
    <x v="0"/>
    <x v="0"/>
    <x v="0"/>
    <m/>
  </r>
  <r>
    <n v="172361"/>
    <x v="0"/>
    <x v="0"/>
    <x v="2"/>
    <x v="4"/>
    <x v="2"/>
    <x v="97"/>
    <x v="0"/>
    <x v="0"/>
    <s v="Trasferimento"/>
    <x v="0"/>
    <x v="0"/>
    <x v="0"/>
    <m/>
  </r>
  <r>
    <n v="191686"/>
    <x v="0"/>
    <x v="0"/>
    <x v="0"/>
    <x v="0"/>
    <x v="4"/>
    <x v="99"/>
    <x v="0"/>
    <x v="0"/>
    <s v="Trasferimento"/>
    <x v="0"/>
    <x v="0"/>
    <x v="0"/>
    <m/>
  </r>
  <r>
    <n v="191672"/>
    <x v="0"/>
    <x v="0"/>
    <x v="0"/>
    <x v="0"/>
    <x v="4"/>
    <x v="99"/>
    <x v="0"/>
    <x v="1"/>
    <s v="Trasferimento"/>
    <x v="0"/>
    <x v="0"/>
    <x v="0"/>
    <m/>
  </r>
  <r>
    <n v="26689"/>
    <x v="0"/>
    <x v="0"/>
    <x v="0"/>
    <x v="0"/>
    <x v="0"/>
    <x v="100"/>
    <x v="0"/>
    <x v="0"/>
    <s v="Trasferimento"/>
    <x v="0"/>
    <x v="4"/>
    <x v="0"/>
    <m/>
  </r>
  <r>
    <n v="63007"/>
    <x v="0"/>
    <x v="0"/>
    <x v="2"/>
    <x v="4"/>
    <x v="0"/>
    <x v="100"/>
    <x v="0"/>
    <x v="0"/>
    <s v="Trasferimento"/>
    <x v="0"/>
    <x v="0"/>
    <x v="0"/>
    <m/>
  </r>
  <r>
    <n v="200843"/>
    <x v="0"/>
    <x v="0"/>
    <x v="0"/>
    <x v="1"/>
    <x v="0"/>
    <x v="100"/>
    <x v="0"/>
    <x v="1"/>
    <s v="Trasferimento"/>
    <x v="0"/>
    <x v="0"/>
    <x v="0"/>
    <m/>
  </r>
  <r>
    <n v="200844"/>
    <x v="0"/>
    <x v="0"/>
    <x v="0"/>
    <x v="1"/>
    <x v="0"/>
    <x v="100"/>
    <x v="0"/>
    <x v="0"/>
    <s v="Trasferimento"/>
    <x v="0"/>
    <x v="1"/>
    <x v="0"/>
    <m/>
  </r>
  <r>
    <n v="11680"/>
    <x v="0"/>
    <x v="0"/>
    <x v="0"/>
    <x v="0"/>
    <x v="0"/>
    <x v="100"/>
    <x v="0"/>
    <x v="0"/>
    <s v="Trasferimento"/>
    <x v="0"/>
    <x v="0"/>
    <x v="0"/>
    <m/>
  </r>
  <r>
    <n v="207201"/>
    <x v="0"/>
    <x v="1"/>
    <x v="0"/>
    <x v="1"/>
    <x v="0"/>
    <x v="100"/>
    <x v="0"/>
    <x v="1"/>
    <s v="Trasferimento"/>
    <x v="0"/>
    <x v="0"/>
    <x v="0"/>
    <m/>
  </r>
  <r>
    <n v="216540"/>
    <x v="0"/>
    <x v="1"/>
    <x v="0"/>
    <x v="0"/>
    <x v="0"/>
    <x v="100"/>
    <x v="0"/>
    <x v="1"/>
    <s v="Trasferimento"/>
    <x v="0"/>
    <x v="0"/>
    <x v="0"/>
    <m/>
  </r>
  <r>
    <n v="174763"/>
    <x v="0"/>
    <x v="0"/>
    <x v="0"/>
    <x v="0"/>
    <x v="0"/>
    <x v="100"/>
    <x v="0"/>
    <x v="1"/>
    <s v="Trasferimento"/>
    <x v="0"/>
    <x v="4"/>
    <x v="0"/>
    <m/>
  </r>
  <r>
    <n v="83570"/>
    <x v="0"/>
    <x v="0"/>
    <x v="0"/>
    <x v="0"/>
    <x v="0"/>
    <x v="100"/>
    <x v="0"/>
    <x v="0"/>
    <s v="Trasferimento"/>
    <x v="0"/>
    <x v="0"/>
    <x v="0"/>
    <m/>
  </r>
  <r>
    <n v="208318"/>
    <x v="0"/>
    <x v="1"/>
    <x v="0"/>
    <x v="0"/>
    <x v="0"/>
    <x v="100"/>
    <x v="0"/>
    <x v="0"/>
    <s v="Trasferimento"/>
    <x v="0"/>
    <x v="0"/>
    <x v="0"/>
    <m/>
  </r>
  <r>
    <n v="178745"/>
    <x v="0"/>
    <x v="0"/>
    <x v="0"/>
    <x v="3"/>
    <x v="0"/>
    <x v="100"/>
    <x v="0"/>
    <x v="0"/>
    <s v="Trasferimento"/>
    <x v="0"/>
    <x v="3"/>
    <x v="0"/>
    <m/>
  </r>
  <r>
    <n v="176883"/>
    <x v="0"/>
    <x v="0"/>
    <x v="0"/>
    <x v="0"/>
    <x v="0"/>
    <x v="100"/>
    <x v="0"/>
    <x v="0"/>
    <s v="Trasferimento"/>
    <x v="0"/>
    <x v="0"/>
    <x v="0"/>
    <m/>
  </r>
  <r>
    <n v="14688"/>
    <x v="0"/>
    <x v="0"/>
    <x v="0"/>
    <x v="0"/>
    <x v="0"/>
    <x v="100"/>
    <x v="0"/>
    <x v="1"/>
    <s v="Trasferimento"/>
    <x v="0"/>
    <x v="0"/>
    <x v="0"/>
    <m/>
  </r>
  <r>
    <n v="53751"/>
    <x v="0"/>
    <x v="0"/>
    <x v="0"/>
    <x v="0"/>
    <x v="0"/>
    <x v="100"/>
    <x v="0"/>
    <x v="0"/>
    <s v="Trasferimento"/>
    <x v="0"/>
    <x v="1"/>
    <x v="0"/>
    <m/>
  </r>
  <r>
    <n v="99822"/>
    <x v="0"/>
    <x v="0"/>
    <x v="0"/>
    <x v="0"/>
    <x v="0"/>
    <x v="100"/>
    <x v="0"/>
    <x v="0"/>
    <s v="Trasferimento"/>
    <x v="0"/>
    <x v="0"/>
    <x v="0"/>
    <m/>
  </r>
  <r>
    <n v="137755"/>
    <x v="0"/>
    <x v="0"/>
    <x v="0"/>
    <x v="0"/>
    <x v="0"/>
    <x v="100"/>
    <x v="0"/>
    <x v="0"/>
    <s v="Trasferimento"/>
    <x v="0"/>
    <x v="1"/>
    <x v="0"/>
    <m/>
  </r>
  <r>
    <n v="164665"/>
    <x v="0"/>
    <x v="0"/>
    <x v="0"/>
    <x v="0"/>
    <x v="0"/>
    <x v="100"/>
    <x v="0"/>
    <x v="0"/>
    <s v="Trasferimento"/>
    <x v="0"/>
    <x v="3"/>
    <x v="0"/>
    <m/>
  </r>
  <r>
    <n v="148060"/>
    <x v="0"/>
    <x v="0"/>
    <x v="0"/>
    <x v="0"/>
    <x v="0"/>
    <x v="100"/>
    <x v="0"/>
    <x v="1"/>
    <s v="Trasferimento"/>
    <x v="0"/>
    <x v="0"/>
    <x v="0"/>
    <m/>
  </r>
  <r>
    <n v="180580"/>
    <x v="0"/>
    <x v="0"/>
    <x v="0"/>
    <x v="0"/>
    <x v="0"/>
    <x v="100"/>
    <x v="0"/>
    <x v="0"/>
    <s v="Trasferimento"/>
    <x v="0"/>
    <x v="0"/>
    <x v="0"/>
    <m/>
  </r>
  <r>
    <n v="172618"/>
    <x v="0"/>
    <x v="0"/>
    <x v="0"/>
    <x v="0"/>
    <x v="0"/>
    <x v="100"/>
    <x v="0"/>
    <x v="0"/>
    <s v="Trasferimento"/>
    <x v="0"/>
    <x v="0"/>
    <x v="0"/>
    <m/>
  </r>
  <r>
    <n v="84554"/>
    <x v="0"/>
    <x v="0"/>
    <x v="0"/>
    <x v="0"/>
    <x v="0"/>
    <x v="100"/>
    <x v="0"/>
    <x v="0"/>
    <s v="Trasferimento"/>
    <x v="0"/>
    <x v="0"/>
    <x v="0"/>
    <m/>
  </r>
  <r>
    <n v="166022"/>
    <x v="0"/>
    <x v="0"/>
    <x v="0"/>
    <x v="0"/>
    <x v="0"/>
    <x v="100"/>
    <x v="0"/>
    <x v="0"/>
    <s v="Trasferimento"/>
    <x v="0"/>
    <x v="3"/>
    <x v="0"/>
    <m/>
  </r>
  <r>
    <n v="82775"/>
    <x v="0"/>
    <x v="0"/>
    <x v="0"/>
    <x v="0"/>
    <x v="0"/>
    <x v="100"/>
    <x v="0"/>
    <x v="0"/>
    <s v="Trasferimento"/>
    <x v="0"/>
    <x v="0"/>
    <x v="0"/>
    <m/>
  </r>
  <r>
    <n v="94964"/>
    <x v="0"/>
    <x v="0"/>
    <x v="0"/>
    <x v="0"/>
    <x v="0"/>
    <x v="100"/>
    <x v="0"/>
    <x v="0"/>
    <s v="Trasferimento"/>
    <x v="0"/>
    <x v="3"/>
    <x v="0"/>
    <m/>
  </r>
  <r>
    <n v="222192"/>
    <x v="0"/>
    <x v="0"/>
    <x v="0"/>
    <x v="0"/>
    <x v="0"/>
    <x v="100"/>
    <x v="0"/>
    <x v="0"/>
    <s v="Trasferimento"/>
    <x v="0"/>
    <x v="0"/>
    <x v="0"/>
    <m/>
  </r>
  <r>
    <n v="154629"/>
    <x v="0"/>
    <x v="0"/>
    <x v="0"/>
    <x v="0"/>
    <x v="0"/>
    <x v="100"/>
    <x v="0"/>
    <x v="0"/>
    <s v="Trasferimento"/>
    <x v="0"/>
    <x v="1"/>
    <x v="0"/>
    <m/>
  </r>
  <r>
    <n v="120463"/>
    <x v="0"/>
    <x v="0"/>
    <x v="0"/>
    <x v="0"/>
    <x v="0"/>
    <x v="100"/>
    <x v="0"/>
    <x v="0"/>
    <s v="Trasferimento"/>
    <x v="0"/>
    <x v="0"/>
    <x v="0"/>
    <m/>
  </r>
  <r>
    <n v="226909"/>
    <x v="0"/>
    <x v="1"/>
    <x v="0"/>
    <x v="0"/>
    <x v="0"/>
    <x v="100"/>
    <x v="0"/>
    <x v="0"/>
    <s v="Trasferimento"/>
    <x v="0"/>
    <x v="0"/>
    <x v="0"/>
    <m/>
  </r>
  <r>
    <n v="20583"/>
    <x v="0"/>
    <x v="0"/>
    <x v="0"/>
    <x v="0"/>
    <x v="0"/>
    <x v="100"/>
    <x v="0"/>
    <x v="0"/>
    <s v="Trasferimento"/>
    <x v="0"/>
    <x v="4"/>
    <x v="0"/>
    <m/>
  </r>
  <r>
    <n v="39709"/>
    <x v="0"/>
    <x v="0"/>
    <x v="0"/>
    <x v="0"/>
    <x v="0"/>
    <x v="100"/>
    <x v="0"/>
    <x v="0"/>
    <s v="Trasferimento"/>
    <x v="0"/>
    <x v="0"/>
    <x v="0"/>
    <m/>
  </r>
  <r>
    <n v="203862"/>
    <x v="0"/>
    <x v="0"/>
    <x v="0"/>
    <x v="1"/>
    <x v="0"/>
    <x v="100"/>
    <x v="0"/>
    <x v="0"/>
    <s v="Trasferimento"/>
    <x v="0"/>
    <x v="0"/>
    <x v="0"/>
    <m/>
  </r>
  <r>
    <n v="124928"/>
    <x v="0"/>
    <x v="0"/>
    <x v="0"/>
    <x v="0"/>
    <x v="0"/>
    <x v="100"/>
    <x v="0"/>
    <x v="1"/>
    <s v="Trasferimento"/>
    <x v="0"/>
    <x v="4"/>
    <x v="0"/>
    <m/>
  </r>
  <r>
    <n v="122818"/>
    <x v="0"/>
    <x v="0"/>
    <x v="0"/>
    <x v="0"/>
    <x v="0"/>
    <x v="100"/>
    <x v="0"/>
    <x v="0"/>
    <s v="Trasferimento"/>
    <x v="0"/>
    <x v="0"/>
    <x v="0"/>
    <m/>
  </r>
  <r>
    <n v="85302"/>
    <x v="0"/>
    <x v="0"/>
    <x v="0"/>
    <x v="0"/>
    <x v="8"/>
    <x v="17"/>
    <x v="0"/>
    <x v="0"/>
    <s v="Trasferimento"/>
    <x v="1"/>
    <x v="0"/>
    <x v="0"/>
    <m/>
  </r>
  <r>
    <n v="195714"/>
    <x v="0"/>
    <x v="1"/>
    <x v="2"/>
    <x v="1"/>
    <x v="7"/>
    <x v="45"/>
    <x v="0"/>
    <x v="0"/>
    <s v="Trasferimento"/>
    <x v="1"/>
    <x v="0"/>
    <x v="0"/>
    <m/>
  </r>
  <r>
    <n v="214880"/>
    <x v="0"/>
    <x v="0"/>
    <x v="0"/>
    <x v="3"/>
    <x v="8"/>
    <x v="355"/>
    <x v="0"/>
    <x v="0"/>
    <s v="Trasferimento"/>
    <x v="0"/>
    <x v="0"/>
    <x v="0"/>
    <m/>
  </r>
  <r>
    <n v="84238"/>
    <x v="0"/>
    <x v="0"/>
    <x v="0"/>
    <x v="0"/>
    <x v="7"/>
    <x v="347"/>
    <x v="0"/>
    <x v="0"/>
    <s v="Trasferimento"/>
    <x v="0"/>
    <x v="3"/>
    <x v="0"/>
    <m/>
  </r>
  <r>
    <n v="84241"/>
    <x v="0"/>
    <x v="0"/>
    <x v="0"/>
    <x v="0"/>
    <x v="7"/>
    <x v="347"/>
    <x v="0"/>
    <x v="0"/>
    <s v="Trasferimento"/>
    <x v="0"/>
    <x v="3"/>
    <x v="0"/>
    <m/>
  </r>
  <r>
    <n v="134155"/>
    <x v="0"/>
    <x v="0"/>
    <x v="0"/>
    <x v="0"/>
    <x v="7"/>
    <x v="347"/>
    <x v="0"/>
    <x v="0"/>
    <s v="Trasferimento"/>
    <x v="0"/>
    <x v="3"/>
    <x v="0"/>
    <m/>
  </r>
  <r>
    <n v="7555"/>
    <x v="0"/>
    <x v="0"/>
    <x v="0"/>
    <x v="0"/>
    <x v="7"/>
    <x v="347"/>
    <x v="0"/>
    <x v="0"/>
    <s v="Trasferimento"/>
    <x v="0"/>
    <x v="3"/>
    <x v="0"/>
    <m/>
  </r>
  <r>
    <n v="24097"/>
    <x v="0"/>
    <x v="0"/>
    <x v="0"/>
    <x v="0"/>
    <x v="7"/>
    <x v="347"/>
    <x v="0"/>
    <x v="1"/>
    <s v="Trasferimento"/>
    <x v="0"/>
    <x v="4"/>
    <x v="0"/>
    <m/>
  </r>
  <r>
    <n v="181423"/>
    <x v="0"/>
    <x v="0"/>
    <x v="0"/>
    <x v="0"/>
    <x v="2"/>
    <x v="332"/>
    <x v="0"/>
    <x v="0"/>
    <s v="Trasferimento"/>
    <x v="1"/>
    <x v="0"/>
    <x v="0"/>
    <m/>
  </r>
  <r>
    <n v="230557"/>
    <x v="0"/>
    <x v="0"/>
    <x v="0"/>
    <x v="0"/>
    <x v="7"/>
    <x v="347"/>
    <x v="0"/>
    <x v="0"/>
    <s v="Trasferimento"/>
    <x v="0"/>
    <x v="0"/>
    <x v="0"/>
    <m/>
  </r>
  <r>
    <n v="175716"/>
    <x v="0"/>
    <x v="0"/>
    <x v="0"/>
    <x v="0"/>
    <x v="11"/>
    <x v="366"/>
    <x v="0"/>
    <x v="0"/>
    <s v="Trasferimento"/>
    <x v="4"/>
    <x v="0"/>
    <x v="0"/>
    <m/>
  </r>
  <r>
    <n v="167936"/>
    <x v="0"/>
    <x v="1"/>
    <x v="2"/>
    <x v="1"/>
    <x v="7"/>
    <x v="134"/>
    <x v="0"/>
    <x v="0"/>
    <s v="Trasferimento"/>
    <x v="0"/>
    <x v="0"/>
    <x v="0"/>
    <m/>
  </r>
  <r>
    <n v="171203"/>
    <x v="0"/>
    <x v="1"/>
    <x v="2"/>
    <x v="1"/>
    <x v="7"/>
    <x v="134"/>
    <x v="0"/>
    <x v="0"/>
    <s v="Trasferimento"/>
    <x v="0"/>
    <x v="0"/>
    <x v="0"/>
    <m/>
  </r>
  <r>
    <n v="96466"/>
    <x v="0"/>
    <x v="0"/>
    <x v="2"/>
    <x v="0"/>
    <x v="2"/>
    <x v="332"/>
    <x v="0"/>
    <x v="0"/>
    <s v="Trasferimento"/>
    <x v="1"/>
    <x v="4"/>
    <x v="0"/>
    <m/>
  </r>
  <r>
    <n v="134801"/>
    <x v="0"/>
    <x v="0"/>
    <x v="0"/>
    <x v="0"/>
    <x v="2"/>
    <x v="332"/>
    <x v="0"/>
    <x v="0"/>
    <s v="Trasferimento"/>
    <x v="1"/>
    <x v="0"/>
    <x v="0"/>
    <m/>
  </r>
  <r>
    <n v="169664"/>
    <x v="1"/>
    <x v="0"/>
    <x v="0"/>
    <x v="0"/>
    <x v="2"/>
    <x v="332"/>
    <x v="0"/>
    <x v="0"/>
    <s v="Trasferimento"/>
    <x v="1"/>
    <x v="7"/>
    <x v="0"/>
    <s v="B"/>
  </r>
  <r>
    <n v="197789"/>
    <x v="0"/>
    <x v="1"/>
    <x v="0"/>
    <x v="0"/>
    <x v="2"/>
    <x v="332"/>
    <x v="0"/>
    <x v="0"/>
    <s v="Trasferimento"/>
    <x v="1"/>
    <x v="0"/>
    <x v="0"/>
    <m/>
  </r>
  <r>
    <n v="82446"/>
    <x v="0"/>
    <x v="0"/>
    <x v="0"/>
    <x v="0"/>
    <x v="2"/>
    <x v="332"/>
    <x v="0"/>
    <x v="0"/>
    <s v="Trasferimento"/>
    <x v="1"/>
    <x v="3"/>
    <x v="0"/>
    <m/>
  </r>
  <r>
    <n v="47584"/>
    <x v="0"/>
    <x v="0"/>
    <x v="0"/>
    <x v="0"/>
    <x v="4"/>
    <x v="58"/>
    <x v="0"/>
    <x v="0"/>
    <s v="Trasferimento"/>
    <x v="1"/>
    <x v="4"/>
    <x v="0"/>
    <m/>
  </r>
  <r>
    <n v="207931"/>
    <x v="0"/>
    <x v="0"/>
    <x v="0"/>
    <x v="0"/>
    <x v="4"/>
    <x v="119"/>
    <x v="0"/>
    <x v="0"/>
    <s v="Trasferimento"/>
    <x v="1"/>
    <x v="0"/>
    <x v="0"/>
    <m/>
  </r>
  <r>
    <n v="193692"/>
    <x v="0"/>
    <x v="0"/>
    <x v="0"/>
    <x v="1"/>
    <x v="4"/>
    <x v="58"/>
    <x v="0"/>
    <x v="0"/>
    <s v="Trasferimento"/>
    <x v="1"/>
    <x v="0"/>
    <x v="0"/>
    <m/>
  </r>
  <r>
    <n v="85812"/>
    <x v="0"/>
    <x v="0"/>
    <x v="0"/>
    <x v="0"/>
    <x v="4"/>
    <x v="58"/>
    <x v="0"/>
    <x v="0"/>
    <s v="Trasferimento"/>
    <x v="1"/>
    <x v="1"/>
    <x v="0"/>
    <m/>
  </r>
  <r>
    <n v="166874"/>
    <x v="0"/>
    <x v="0"/>
    <x v="0"/>
    <x v="1"/>
    <x v="4"/>
    <x v="58"/>
    <x v="0"/>
    <x v="0"/>
    <s v="Trasferimento"/>
    <x v="1"/>
    <x v="3"/>
    <x v="0"/>
    <m/>
  </r>
  <r>
    <n v="101842"/>
    <x v="0"/>
    <x v="0"/>
    <x v="0"/>
    <x v="0"/>
    <x v="4"/>
    <x v="58"/>
    <x v="0"/>
    <x v="0"/>
    <s v="Trasferimento"/>
    <x v="1"/>
    <x v="0"/>
    <x v="0"/>
    <m/>
  </r>
  <r>
    <n v="93583"/>
    <x v="0"/>
    <x v="0"/>
    <x v="0"/>
    <x v="0"/>
    <x v="11"/>
    <x v="120"/>
    <x v="0"/>
    <x v="1"/>
    <s v="Trasferimento"/>
    <x v="1"/>
    <x v="0"/>
    <x v="0"/>
    <m/>
  </r>
  <r>
    <n v="183075"/>
    <x v="1"/>
    <x v="0"/>
    <x v="0"/>
    <x v="0"/>
    <x v="3"/>
    <x v="85"/>
    <x v="0"/>
    <x v="1"/>
    <s v="Trasferimento"/>
    <x v="1"/>
    <x v="7"/>
    <x v="0"/>
    <m/>
  </r>
  <r>
    <n v="148108"/>
    <x v="0"/>
    <x v="0"/>
    <x v="0"/>
    <x v="1"/>
    <x v="3"/>
    <x v="85"/>
    <x v="0"/>
    <x v="0"/>
    <s v="Trasferimento"/>
    <x v="1"/>
    <x v="4"/>
    <x v="0"/>
    <m/>
  </r>
  <r>
    <n v="213887"/>
    <x v="0"/>
    <x v="0"/>
    <x v="0"/>
    <x v="0"/>
    <x v="12"/>
    <x v="269"/>
    <x v="0"/>
    <x v="0"/>
    <s v="Trasferimento"/>
    <x v="1"/>
    <x v="0"/>
    <x v="0"/>
    <m/>
  </r>
  <r>
    <n v="224635"/>
    <x v="0"/>
    <x v="0"/>
    <x v="0"/>
    <x v="0"/>
    <x v="12"/>
    <x v="269"/>
    <x v="0"/>
    <x v="0"/>
    <s v="Trasferimento"/>
    <x v="1"/>
    <x v="0"/>
    <x v="0"/>
    <m/>
  </r>
  <r>
    <n v="186053"/>
    <x v="0"/>
    <x v="0"/>
    <x v="0"/>
    <x v="0"/>
    <x v="7"/>
    <x v="123"/>
    <x v="0"/>
    <x v="0"/>
    <s v="Trasferimento"/>
    <x v="1"/>
    <x v="1"/>
    <x v="0"/>
    <m/>
  </r>
  <r>
    <n v="148129"/>
    <x v="0"/>
    <x v="0"/>
    <x v="0"/>
    <x v="0"/>
    <x v="7"/>
    <x v="123"/>
    <x v="0"/>
    <x v="0"/>
    <s v="Trasferimento"/>
    <x v="1"/>
    <x v="0"/>
    <x v="0"/>
    <m/>
  </r>
  <r>
    <n v="232744"/>
    <x v="0"/>
    <x v="0"/>
    <x v="0"/>
    <x v="0"/>
    <x v="7"/>
    <x v="123"/>
    <x v="0"/>
    <x v="0"/>
    <s v="Trasferimento"/>
    <x v="1"/>
    <x v="1"/>
    <x v="0"/>
    <m/>
  </r>
  <r>
    <n v="70807"/>
    <x v="0"/>
    <x v="0"/>
    <x v="0"/>
    <x v="0"/>
    <x v="7"/>
    <x v="123"/>
    <x v="0"/>
    <x v="0"/>
    <s v="Trasferimento"/>
    <x v="1"/>
    <x v="0"/>
    <x v="0"/>
    <m/>
  </r>
  <r>
    <n v="216403"/>
    <x v="0"/>
    <x v="0"/>
    <x v="0"/>
    <x v="0"/>
    <x v="7"/>
    <x v="123"/>
    <x v="0"/>
    <x v="0"/>
    <s v="Trasferimento"/>
    <x v="1"/>
    <x v="0"/>
    <x v="0"/>
    <m/>
  </r>
  <r>
    <n v="189283"/>
    <x v="0"/>
    <x v="0"/>
    <x v="0"/>
    <x v="0"/>
    <x v="4"/>
    <x v="58"/>
    <x v="0"/>
    <x v="0"/>
    <s v="Trasferimento"/>
    <x v="1"/>
    <x v="1"/>
    <x v="0"/>
    <m/>
  </r>
  <r>
    <n v="159609"/>
    <x v="0"/>
    <x v="0"/>
    <x v="0"/>
    <x v="0"/>
    <x v="4"/>
    <x v="58"/>
    <x v="0"/>
    <x v="0"/>
    <s v="Trasferimento"/>
    <x v="1"/>
    <x v="3"/>
    <x v="0"/>
    <m/>
  </r>
  <r>
    <n v="214240"/>
    <x v="0"/>
    <x v="0"/>
    <x v="0"/>
    <x v="1"/>
    <x v="7"/>
    <x v="123"/>
    <x v="0"/>
    <x v="0"/>
    <s v="Trasferimento"/>
    <x v="1"/>
    <x v="0"/>
    <x v="0"/>
    <m/>
  </r>
  <r>
    <n v="193629"/>
    <x v="0"/>
    <x v="0"/>
    <x v="0"/>
    <x v="0"/>
    <x v="4"/>
    <x v="124"/>
    <x v="0"/>
    <x v="0"/>
    <s v="Trasferimento"/>
    <x v="1"/>
    <x v="1"/>
    <x v="0"/>
    <m/>
  </r>
  <r>
    <n v="124466"/>
    <x v="0"/>
    <x v="0"/>
    <x v="2"/>
    <x v="1"/>
    <x v="7"/>
    <x v="45"/>
    <x v="0"/>
    <x v="0"/>
    <s v="Trasferimento"/>
    <x v="1"/>
    <x v="3"/>
    <x v="0"/>
    <m/>
  </r>
  <r>
    <n v="190958"/>
    <x v="0"/>
    <x v="0"/>
    <x v="0"/>
    <x v="0"/>
    <x v="11"/>
    <x v="142"/>
    <x v="0"/>
    <x v="0"/>
    <s v="Trasferimento"/>
    <x v="1"/>
    <x v="0"/>
    <x v="0"/>
    <m/>
  </r>
  <r>
    <n v="127798"/>
    <x v="0"/>
    <x v="0"/>
    <x v="0"/>
    <x v="0"/>
    <x v="8"/>
    <x v="127"/>
    <x v="0"/>
    <x v="0"/>
    <s v="Trasferimento"/>
    <x v="1"/>
    <x v="0"/>
    <x v="0"/>
    <m/>
  </r>
  <r>
    <n v="41330"/>
    <x v="0"/>
    <x v="0"/>
    <x v="0"/>
    <x v="0"/>
    <x v="14"/>
    <x v="129"/>
    <x v="0"/>
    <x v="1"/>
    <s v="Trasferimento"/>
    <x v="1"/>
    <x v="0"/>
    <x v="0"/>
    <m/>
  </r>
  <r>
    <n v="214189"/>
    <x v="0"/>
    <x v="1"/>
    <x v="0"/>
    <x v="1"/>
    <x v="1"/>
    <x v="1"/>
    <x v="0"/>
    <x v="0"/>
    <s v="Trasferimento"/>
    <x v="0"/>
    <x v="0"/>
    <x v="0"/>
    <m/>
  </r>
  <r>
    <n v="214183"/>
    <x v="0"/>
    <x v="1"/>
    <x v="0"/>
    <x v="1"/>
    <x v="1"/>
    <x v="1"/>
    <x v="0"/>
    <x v="0"/>
    <s v="Trasferimento"/>
    <x v="0"/>
    <x v="0"/>
    <x v="0"/>
    <m/>
  </r>
  <r>
    <n v="169901"/>
    <x v="0"/>
    <x v="0"/>
    <x v="0"/>
    <x v="1"/>
    <x v="4"/>
    <x v="88"/>
    <x v="0"/>
    <x v="1"/>
    <s v="Trasferimento"/>
    <x v="1"/>
    <x v="3"/>
    <x v="0"/>
    <m/>
  </r>
  <r>
    <n v="180650"/>
    <x v="0"/>
    <x v="0"/>
    <x v="0"/>
    <x v="0"/>
    <x v="11"/>
    <x v="130"/>
    <x v="0"/>
    <x v="0"/>
    <s v="Trasferimento"/>
    <x v="1"/>
    <x v="0"/>
    <x v="0"/>
    <m/>
  </r>
  <r>
    <n v="87207"/>
    <x v="0"/>
    <x v="0"/>
    <x v="0"/>
    <x v="0"/>
    <x v="11"/>
    <x v="130"/>
    <x v="0"/>
    <x v="0"/>
    <s v="Trasferimento"/>
    <x v="1"/>
    <x v="0"/>
    <x v="0"/>
    <m/>
  </r>
  <r>
    <n v="152902"/>
    <x v="0"/>
    <x v="0"/>
    <x v="0"/>
    <x v="0"/>
    <x v="11"/>
    <x v="130"/>
    <x v="0"/>
    <x v="0"/>
    <s v="Trasferimento"/>
    <x v="1"/>
    <x v="3"/>
    <x v="0"/>
    <m/>
  </r>
  <r>
    <n v="5110"/>
    <x v="0"/>
    <x v="0"/>
    <x v="0"/>
    <x v="0"/>
    <x v="4"/>
    <x v="58"/>
    <x v="0"/>
    <x v="0"/>
    <s v="Trasferimento"/>
    <x v="1"/>
    <x v="0"/>
    <x v="0"/>
    <m/>
  </r>
  <r>
    <n v="163688"/>
    <x v="0"/>
    <x v="0"/>
    <x v="0"/>
    <x v="0"/>
    <x v="4"/>
    <x v="58"/>
    <x v="0"/>
    <x v="0"/>
    <s v="Trasferimento"/>
    <x v="1"/>
    <x v="0"/>
    <x v="0"/>
    <m/>
  </r>
  <r>
    <n v="158180"/>
    <x v="1"/>
    <x v="0"/>
    <x v="0"/>
    <x v="0"/>
    <x v="4"/>
    <x v="58"/>
    <x v="0"/>
    <x v="0"/>
    <s v="Trasferimento"/>
    <x v="1"/>
    <x v="6"/>
    <x v="0"/>
    <m/>
  </r>
  <r>
    <n v="158179"/>
    <x v="1"/>
    <x v="0"/>
    <x v="0"/>
    <x v="0"/>
    <x v="4"/>
    <x v="58"/>
    <x v="0"/>
    <x v="0"/>
    <s v="Trasferimento"/>
    <x v="1"/>
    <x v="2"/>
    <x v="0"/>
    <m/>
  </r>
  <r>
    <n v="215384"/>
    <x v="0"/>
    <x v="0"/>
    <x v="0"/>
    <x v="0"/>
    <x v="4"/>
    <x v="58"/>
    <x v="0"/>
    <x v="0"/>
    <s v="Trasferimento"/>
    <x v="1"/>
    <x v="0"/>
    <x v="0"/>
    <m/>
  </r>
  <r>
    <n v="215383"/>
    <x v="0"/>
    <x v="0"/>
    <x v="0"/>
    <x v="1"/>
    <x v="4"/>
    <x v="58"/>
    <x v="0"/>
    <x v="1"/>
    <s v="Trasferimento"/>
    <x v="1"/>
    <x v="3"/>
    <x v="0"/>
    <m/>
  </r>
  <r>
    <n v="19476"/>
    <x v="0"/>
    <x v="0"/>
    <x v="0"/>
    <x v="0"/>
    <x v="4"/>
    <x v="58"/>
    <x v="0"/>
    <x v="0"/>
    <s v="Trasferimento"/>
    <x v="1"/>
    <x v="3"/>
    <x v="0"/>
    <m/>
  </r>
  <r>
    <n v="199735"/>
    <x v="0"/>
    <x v="0"/>
    <x v="0"/>
    <x v="0"/>
    <x v="11"/>
    <x v="102"/>
    <x v="0"/>
    <x v="0"/>
    <s v="Trasferimento"/>
    <x v="1"/>
    <x v="0"/>
    <x v="0"/>
    <m/>
  </r>
  <r>
    <n v="19442"/>
    <x v="0"/>
    <x v="0"/>
    <x v="0"/>
    <x v="0"/>
    <x v="4"/>
    <x v="58"/>
    <x v="0"/>
    <x v="1"/>
    <s v="Trasferimento"/>
    <x v="1"/>
    <x v="4"/>
    <x v="0"/>
    <m/>
  </r>
  <r>
    <n v="128711"/>
    <x v="0"/>
    <x v="0"/>
    <x v="0"/>
    <x v="0"/>
    <x v="4"/>
    <x v="58"/>
    <x v="0"/>
    <x v="0"/>
    <s v="Trasferimento"/>
    <x v="1"/>
    <x v="0"/>
    <x v="0"/>
    <m/>
  </r>
  <r>
    <n v="156077"/>
    <x v="0"/>
    <x v="0"/>
    <x v="0"/>
    <x v="0"/>
    <x v="4"/>
    <x v="111"/>
    <x v="0"/>
    <x v="0"/>
    <s v="Trasferimento"/>
    <x v="3"/>
    <x v="4"/>
    <x v="0"/>
    <m/>
  </r>
  <r>
    <n v="137933"/>
    <x v="0"/>
    <x v="1"/>
    <x v="2"/>
    <x v="4"/>
    <x v="4"/>
    <x v="58"/>
    <x v="0"/>
    <x v="0"/>
    <s v="Trasferimento"/>
    <x v="1"/>
    <x v="1"/>
    <x v="0"/>
    <m/>
  </r>
  <r>
    <n v="206693"/>
    <x v="0"/>
    <x v="0"/>
    <x v="0"/>
    <x v="0"/>
    <x v="4"/>
    <x v="58"/>
    <x v="0"/>
    <x v="0"/>
    <s v="Trasferimento"/>
    <x v="1"/>
    <x v="0"/>
    <x v="0"/>
    <m/>
  </r>
  <r>
    <n v="218320"/>
    <x v="0"/>
    <x v="0"/>
    <x v="0"/>
    <x v="0"/>
    <x v="4"/>
    <x v="58"/>
    <x v="0"/>
    <x v="0"/>
    <s v="Trasferimento"/>
    <x v="1"/>
    <x v="0"/>
    <x v="0"/>
    <m/>
  </r>
  <r>
    <n v="220917"/>
    <x v="0"/>
    <x v="0"/>
    <x v="0"/>
    <x v="0"/>
    <x v="12"/>
    <x v="133"/>
    <x v="0"/>
    <x v="0"/>
    <s v="Trasferimento"/>
    <x v="0"/>
    <x v="1"/>
    <x v="0"/>
    <m/>
  </r>
  <r>
    <n v="159214"/>
    <x v="0"/>
    <x v="0"/>
    <x v="0"/>
    <x v="0"/>
    <x v="4"/>
    <x v="145"/>
    <x v="0"/>
    <x v="1"/>
    <s v="Trasferimento"/>
    <x v="1"/>
    <x v="0"/>
    <x v="0"/>
    <m/>
  </r>
  <r>
    <n v="159215"/>
    <x v="0"/>
    <x v="0"/>
    <x v="0"/>
    <x v="0"/>
    <x v="4"/>
    <x v="145"/>
    <x v="0"/>
    <x v="0"/>
    <s v="Trasferimento"/>
    <x v="1"/>
    <x v="0"/>
    <x v="0"/>
    <m/>
  </r>
  <r>
    <n v="205526"/>
    <x v="0"/>
    <x v="0"/>
    <x v="0"/>
    <x v="0"/>
    <x v="7"/>
    <x v="135"/>
    <x v="0"/>
    <x v="0"/>
    <s v="Trasferimento"/>
    <x v="1"/>
    <x v="1"/>
    <x v="0"/>
    <m/>
  </r>
  <r>
    <n v="200286"/>
    <x v="0"/>
    <x v="0"/>
    <x v="0"/>
    <x v="0"/>
    <x v="7"/>
    <x v="297"/>
    <x v="0"/>
    <x v="0"/>
    <s v="Trasferimento"/>
    <x v="1"/>
    <x v="1"/>
    <x v="0"/>
    <m/>
  </r>
  <r>
    <n v="132297"/>
    <x v="0"/>
    <x v="0"/>
    <x v="0"/>
    <x v="0"/>
    <x v="7"/>
    <x v="297"/>
    <x v="0"/>
    <x v="0"/>
    <s v="Trasferimento"/>
    <x v="1"/>
    <x v="4"/>
    <x v="0"/>
    <m/>
  </r>
  <r>
    <n v="195419"/>
    <x v="0"/>
    <x v="0"/>
    <x v="2"/>
    <x v="1"/>
    <x v="7"/>
    <x v="297"/>
    <x v="0"/>
    <x v="1"/>
    <s v="Trasferimento"/>
    <x v="1"/>
    <x v="0"/>
    <x v="0"/>
    <m/>
  </r>
  <r>
    <n v="97741"/>
    <x v="0"/>
    <x v="0"/>
    <x v="0"/>
    <x v="0"/>
    <x v="7"/>
    <x v="297"/>
    <x v="0"/>
    <x v="0"/>
    <s v="Trasferimento"/>
    <x v="1"/>
    <x v="1"/>
    <x v="0"/>
    <m/>
  </r>
  <r>
    <n v="152696"/>
    <x v="0"/>
    <x v="0"/>
    <x v="0"/>
    <x v="0"/>
    <x v="7"/>
    <x v="297"/>
    <x v="0"/>
    <x v="0"/>
    <s v="Trasferimento"/>
    <x v="1"/>
    <x v="4"/>
    <x v="0"/>
    <m/>
  </r>
  <r>
    <n v="220996"/>
    <x v="0"/>
    <x v="0"/>
    <x v="2"/>
    <x v="1"/>
    <x v="7"/>
    <x v="297"/>
    <x v="0"/>
    <x v="0"/>
    <s v="Trasferimento"/>
    <x v="1"/>
    <x v="3"/>
    <x v="0"/>
    <m/>
  </r>
  <r>
    <n v="209884"/>
    <x v="0"/>
    <x v="0"/>
    <x v="0"/>
    <x v="0"/>
    <x v="7"/>
    <x v="297"/>
    <x v="0"/>
    <x v="0"/>
    <s v="Trasferimento"/>
    <x v="1"/>
    <x v="4"/>
    <x v="0"/>
    <m/>
  </r>
  <r>
    <n v="195521"/>
    <x v="0"/>
    <x v="0"/>
    <x v="0"/>
    <x v="0"/>
    <x v="7"/>
    <x v="297"/>
    <x v="0"/>
    <x v="0"/>
    <s v="Trasferimento"/>
    <x v="1"/>
    <x v="0"/>
    <x v="0"/>
    <m/>
  </r>
  <r>
    <n v="122941"/>
    <x v="0"/>
    <x v="0"/>
    <x v="0"/>
    <x v="0"/>
    <x v="11"/>
    <x v="325"/>
    <x v="0"/>
    <x v="0"/>
    <s v="Trasferimento"/>
    <x v="1"/>
    <x v="3"/>
    <x v="0"/>
    <m/>
  </r>
  <r>
    <n v="19535"/>
    <x v="0"/>
    <x v="0"/>
    <x v="0"/>
    <x v="0"/>
    <x v="4"/>
    <x v="40"/>
    <x v="0"/>
    <x v="1"/>
    <s v="Trasferimento"/>
    <x v="1"/>
    <x v="4"/>
    <x v="0"/>
    <m/>
  </r>
  <r>
    <n v="174331"/>
    <x v="0"/>
    <x v="0"/>
    <x v="0"/>
    <x v="0"/>
    <x v="4"/>
    <x v="40"/>
    <x v="0"/>
    <x v="0"/>
    <s v="Trasferimento"/>
    <x v="1"/>
    <x v="0"/>
    <x v="0"/>
    <m/>
  </r>
  <r>
    <n v="187332"/>
    <x v="0"/>
    <x v="1"/>
    <x v="0"/>
    <x v="1"/>
    <x v="4"/>
    <x v="40"/>
    <x v="0"/>
    <x v="1"/>
    <s v="Trasferimento"/>
    <x v="1"/>
    <x v="0"/>
    <x v="0"/>
    <m/>
  </r>
  <r>
    <n v="174519"/>
    <x v="0"/>
    <x v="1"/>
    <x v="0"/>
    <x v="0"/>
    <x v="4"/>
    <x v="40"/>
    <x v="0"/>
    <x v="0"/>
    <s v="Trasferimento"/>
    <x v="1"/>
    <x v="1"/>
    <x v="0"/>
    <m/>
  </r>
  <r>
    <n v="170140"/>
    <x v="0"/>
    <x v="0"/>
    <x v="0"/>
    <x v="0"/>
    <x v="4"/>
    <x v="40"/>
    <x v="0"/>
    <x v="1"/>
    <s v="Trasferimento"/>
    <x v="1"/>
    <x v="0"/>
    <x v="0"/>
    <m/>
  </r>
  <r>
    <n v="115908"/>
    <x v="0"/>
    <x v="0"/>
    <x v="0"/>
    <x v="0"/>
    <x v="4"/>
    <x v="40"/>
    <x v="0"/>
    <x v="0"/>
    <s v="Trasferimento"/>
    <x v="1"/>
    <x v="0"/>
    <x v="0"/>
    <m/>
  </r>
  <r>
    <n v="121427"/>
    <x v="0"/>
    <x v="0"/>
    <x v="2"/>
    <x v="0"/>
    <x v="4"/>
    <x v="40"/>
    <x v="0"/>
    <x v="1"/>
    <s v="Trasferimento"/>
    <x v="1"/>
    <x v="3"/>
    <x v="0"/>
    <m/>
  </r>
  <r>
    <n v="106471"/>
    <x v="0"/>
    <x v="1"/>
    <x v="2"/>
    <x v="4"/>
    <x v="12"/>
    <x v="27"/>
    <x v="0"/>
    <x v="0"/>
    <s v="Trasferimento"/>
    <x v="1"/>
    <x v="0"/>
    <x v="0"/>
    <m/>
  </r>
  <r>
    <n v="199069"/>
    <x v="0"/>
    <x v="0"/>
    <x v="2"/>
    <x v="1"/>
    <x v="4"/>
    <x v="111"/>
    <x v="0"/>
    <x v="1"/>
    <s v="Trasferimento"/>
    <x v="3"/>
    <x v="3"/>
    <x v="0"/>
    <m/>
  </r>
  <r>
    <n v="140415"/>
    <x v="0"/>
    <x v="1"/>
    <x v="2"/>
    <x v="0"/>
    <x v="7"/>
    <x v="33"/>
    <x v="0"/>
    <x v="0"/>
    <s v="Trasferimento"/>
    <x v="1"/>
    <x v="1"/>
    <x v="0"/>
    <m/>
  </r>
  <r>
    <n v="152546"/>
    <x v="0"/>
    <x v="0"/>
    <x v="0"/>
    <x v="0"/>
    <x v="4"/>
    <x v="235"/>
    <x v="0"/>
    <x v="1"/>
    <s v="Trasferimento"/>
    <x v="0"/>
    <x v="0"/>
    <x v="0"/>
    <m/>
  </r>
  <r>
    <n v="231090"/>
    <x v="0"/>
    <x v="0"/>
    <x v="0"/>
    <x v="1"/>
    <x v="11"/>
    <x v="143"/>
    <x v="0"/>
    <x v="1"/>
    <s v="Trasferimento"/>
    <x v="1"/>
    <x v="0"/>
    <x v="0"/>
    <m/>
  </r>
  <r>
    <n v="28547"/>
    <x v="0"/>
    <x v="0"/>
    <x v="0"/>
    <x v="0"/>
    <x v="4"/>
    <x v="146"/>
    <x v="0"/>
    <x v="0"/>
    <s v="Trasferimento"/>
    <x v="1"/>
    <x v="3"/>
    <x v="0"/>
    <m/>
  </r>
  <r>
    <n v="174509"/>
    <x v="0"/>
    <x v="0"/>
    <x v="0"/>
    <x v="1"/>
    <x v="4"/>
    <x v="146"/>
    <x v="0"/>
    <x v="0"/>
    <s v="Trasferimento"/>
    <x v="1"/>
    <x v="0"/>
    <x v="0"/>
    <m/>
  </r>
  <r>
    <n v="117214"/>
    <x v="0"/>
    <x v="0"/>
    <x v="0"/>
    <x v="0"/>
    <x v="4"/>
    <x v="146"/>
    <x v="0"/>
    <x v="0"/>
    <s v="Trasferimento"/>
    <x v="1"/>
    <x v="3"/>
    <x v="0"/>
    <m/>
  </r>
  <r>
    <n v="152058"/>
    <x v="0"/>
    <x v="0"/>
    <x v="0"/>
    <x v="0"/>
    <x v="4"/>
    <x v="146"/>
    <x v="0"/>
    <x v="0"/>
    <s v="Trasferimento"/>
    <x v="1"/>
    <x v="0"/>
    <x v="0"/>
    <m/>
  </r>
  <r>
    <n v="111754"/>
    <x v="0"/>
    <x v="0"/>
    <x v="0"/>
    <x v="4"/>
    <x v="4"/>
    <x v="146"/>
    <x v="0"/>
    <x v="0"/>
    <s v="Trasferimento"/>
    <x v="1"/>
    <x v="0"/>
    <x v="0"/>
    <m/>
  </r>
  <r>
    <n v="200422"/>
    <x v="0"/>
    <x v="0"/>
    <x v="0"/>
    <x v="0"/>
    <x v="10"/>
    <x v="21"/>
    <x v="0"/>
    <x v="0"/>
    <s v="Trasferimento"/>
    <x v="1"/>
    <x v="3"/>
    <x v="0"/>
    <m/>
  </r>
  <r>
    <n v="223998"/>
    <x v="0"/>
    <x v="0"/>
    <x v="0"/>
    <x v="1"/>
    <x v="10"/>
    <x v="21"/>
    <x v="0"/>
    <x v="1"/>
    <s v="Trasferimento"/>
    <x v="1"/>
    <x v="0"/>
    <x v="0"/>
    <m/>
  </r>
  <r>
    <n v="216583"/>
    <x v="0"/>
    <x v="0"/>
    <x v="2"/>
    <x v="1"/>
    <x v="4"/>
    <x v="149"/>
    <x v="0"/>
    <x v="0"/>
    <s v="Trasferimento"/>
    <x v="1"/>
    <x v="4"/>
    <x v="0"/>
    <m/>
  </r>
  <r>
    <n v="218757"/>
    <x v="1"/>
    <x v="1"/>
    <x v="0"/>
    <x v="2"/>
    <x v="7"/>
    <x v="135"/>
    <x v="0"/>
    <x v="1"/>
    <s v="Trasferimento"/>
    <x v="1"/>
    <x v="5"/>
    <x v="0"/>
    <m/>
  </r>
  <r>
    <n v="127361"/>
    <x v="0"/>
    <x v="0"/>
    <x v="0"/>
    <x v="0"/>
    <x v="1"/>
    <x v="418"/>
    <x v="0"/>
    <x v="0"/>
    <s v="Trasferimento"/>
    <x v="0"/>
    <x v="0"/>
    <x v="0"/>
    <m/>
  </r>
  <r>
    <n v="145478"/>
    <x v="0"/>
    <x v="0"/>
    <x v="0"/>
    <x v="0"/>
    <x v="1"/>
    <x v="418"/>
    <x v="0"/>
    <x v="0"/>
    <s v="Trasferimento"/>
    <x v="0"/>
    <x v="0"/>
    <x v="0"/>
    <m/>
  </r>
  <r>
    <n v="181872"/>
    <x v="1"/>
    <x v="0"/>
    <x v="0"/>
    <x v="0"/>
    <x v="1"/>
    <x v="418"/>
    <x v="0"/>
    <x v="0"/>
    <s v="Trasferimento"/>
    <x v="0"/>
    <x v="2"/>
    <x v="0"/>
    <m/>
  </r>
  <r>
    <n v="140375"/>
    <x v="0"/>
    <x v="0"/>
    <x v="0"/>
    <x v="0"/>
    <x v="1"/>
    <x v="418"/>
    <x v="0"/>
    <x v="0"/>
    <s v="Trasferimento"/>
    <x v="0"/>
    <x v="0"/>
    <x v="0"/>
    <m/>
  </r>
  <r>
    <n v="224583"/>
    <x v="0"/>
    <x v="0"/>
    <x v="0"/>
    <x v="0"/>
    <x v="4"/>
    <x v="151"/>
    <x v="0"/>
    <x v="0"/>
    <s v="Trasferimento"/>
    <x v="1"/>
    <x v="1"/>
    <x v="0"/>
    <m/>
  </r>
  <r>
    <n v="134254"/>
    <x v="1"/>
    <x v="0"/>
    <x v="0"/>
    <x v="0"/>
    <x v="4"/>
    <x v="151"/>
    <x v="0"/>
    <x v="0"/>
    <s v="Trasferimento"/>
    <x v="1"/>
    <x v="2"/>
    <x v="0"/>
    <m/>
  </r>
  <r>
    <n v="134255"/>
    <x v="0"/>
    <x v="0"/>
    <x v="0"/>
    <x v="0"/>
    <x v="4"/>
    <x v="151"/>
    <x v="0"/>
    <x v="0"/>
    <s v="Trasferimento"/>
    <x v="1"/>
    <x v="0"/>
    <x v="0"/>
    <m/>
  </r>
  <r>
    <n v="183769"/>
    <x v="0"/>
    <x v="0"/>
    <x v="0"/>
    <x v="0"/>
    <x v="2"/>
    <x v="153"/>
    <x v="0"/>
    <x v="0"/>
    <s v="Trasferimento"/>
    <x v="0"/>
    <x v="0"/>
    <x v="0"/>
    <m/>
  </r>
  <r>
    <n v="142900"/>
    <x v="0"/>
    <x v="0"/>
    <x v="2"/>
    <x v="0"/>
    <x v="4"/>
    <x v="145"/>
    <x v="0"/>
    <x v="0"/>
    <s v="Trasferimento"/>
    <x v="1"/>
    <x v="0"/>
    <x v="0"/>
    <m/>
  </r>
  <r>
    <n v="211981"/>
    <x v="0"/>
    <x v="0"/>
    <x v="0"/>
    <x v="0"/>
    <x v="8"/>
    <x v="17"/>
    <x v="0"/>
    <x v="0"/>
    <s v="Trasferimento"/>
    <x v="1"/>
    <x v="0"/>
    <x v="0"/>
    <m/>
  </r>
  <r>
    <n v="193596"/>
    <x v="0"/>
    <x v="0"/>
    <x v="0"/>
    <x v="0"/>
    <x v="4"/>
    <x v="40"/>
    <x v="0"/>
    <x v="0"/>
    <s v="Trasferimento"/>
    <x v="1"/>
    <x v="0"/>
    <x v="0"/>
    <m/>
  </r>
  <r>
    <n v="124077"/>
    <x v="0"/>
    <x v="0"/>
    <x v="0"/>
    <x v="0"/>
    <x v="2"/>
    <x v="157"/>
    <x v="0"/>
    <x v="0"/>
    <s v="Trasferimento"/>
    <x v="1"/>
    <x v="0"/>
    <x v="0"/>
    <m/>
  </r>
  <r>
    <n v="229055"/>
    <x v="0"/>
    <x v="1"/>
    <x v="0"/>
    <x v="1"/>
    <x v="7"/>
    <x v="74"/>
    <x v="0"/>
    <x v="0"/>
    <s v="Trasferimento"/>
    <x v="1"/>
    <x v="3"/>
    <x v="0"/>
    <m/>
  </r>
  <r>
    <n v="120926"/>
    <x v="0"/>
    <x v="0"/>
    <x v="0"/>
    <x v="0"/>
    <x v="7"/>
    <x v="74"/>
    <x v="0"/>
    <x v="0"/>
    <s v="Trasferimento"/>
    <x v="1"/>
    <x v="3"/>
    <x v="0"/>
    <m/>
  </r>
  <r>
    <n v="230819"/>
    <x v="0"/>
    <x v="0"/>
    <x v="0"/>
    <x v="1"/>
    <x v="7"/>
    <x v="74"/>
    <x v="0"/>
    <x v="0"/>
    <s v="Trasferimento"/>
    <x v="1"/>
    <x v="0"/>
    <x v="0"/>
    <m/>
  </r>
  <r>
    <n v="98315"/>
    <x v="0"/>
    <x v="0"/>
    <x v="0"/>
    <x v="0"/>
    <x v="7"/>
    <x v="74"/>
    <x v="0"/>
    <x v="1"/>
    <s v="Trasferimento"/>
    <x v="1"/>
    <x v="0"/>
    <x v="0"/>
    <m/>
  </r>
  <r>
    <n v="45795"/>
    <x v="0"/>
    <x v="0"/>
    <x v="0"/>
    <x v="0"/>
    <x v="11"/>
    <x v="174"/>
    <x v="0"/>
    <x v="0"/>
    <s v="Trasferimento"/>
    <x v="3"/>
    <x v="0"/>
    <x v="0"/>
    <m/>
  </r>
  <r>
    <n v="220676"/>
    <x v="0"/>
    <x v="0"/>
    <x v="0"/>
    <x v="1"/>
    <x v="7"/>
    <x v="161"/>
    <x v="0"/>
    <x v="0"/>
    <s v="Trasferimento"/>
    <x v="0"/>
    <x v="1"/>
    <x v="0"/>
    <m/>
  </r>
  <r>
    <n v="231603"/>
    <x v="0"/>
    <x v="1"/>
    <x v="0"/>
    <x v="3"/>
    <x v="7"/>
    <x v="161"/>
    <x v="0"/>
    <x v="1"/>
    <s v="Trasferimento"/>
    <x v="0"/>
    <x v="0"/>
    <x v="0"/>
    <m/>
  </r>
  <r>
    <n v="122003"/>
    <x v="0"/>
    <x v="0"/>
    <x v="0"/>
    <x v="0"/>
    <x v="2"/>
    <x v="286"/>
    <x v="0"/>
    <x v="0"/>
    <s v="Trasferimento"/>
    <x v="1"/>
    <x v="0"/>
    <x v="0"/>
    <m/>
  </r>
  <r>
    <n v="137045"/>
    <x v="0"/>
    <x v="0"/>
    <x v="0"/>
    <x v="0"/>
    <x v="7"/>
    <x v="161"/>
    <x v="0"/>
    <x v="0"/>
    <s v="Trasferimento"/>
    <x v="0"/>
    <x v="1"/>
    <x v="0"/>
    <m/>
  </r>
  <r>
    <n v="45973"/>
    <x v="0"/>
    <x v="0"/>
    <x v="0"/>
    <x v="0"/>
    <x v="2"/>
    <x v="163"/>
    <x v="0"/>
    <x v="0"/>
    <s v="Trasferimento"/>
    <x v="0"/>
    <x v="0"/>
    <x v="0"/>
    <m/>
  </r>
  <r>
    <n v="167007"/>
    <x v="0"/>
    <x v="0"/>
    <x v="2"/>
    <x v="0"/>
    <x v="7"/>
    <x v="161"/>
    <x v="0"/>
    <x v="0"/>
    <s v="Trasferimento"/>
    <x v="0"/>
    <x v="3"/>
    <x v="0"/>
    <m/>
  </r>
  <r>
    <n v="49395"/>
    <x v="0"/>
    <x v="0"/>
    <x v="0"/>
    <x v="0"/>
    <x v="7"/>
    <x v="347"/>
    <x v="0"/>
    <x v="0"/>
    <s v="Trasferimento"/>
    <x v="0"/>
    <x v="3"/>
    <x v="0"/>
    <m/>
  </r>
  <r>
    <n v="206261"/>
    <x v="1"/>
    <x v="0"/>
    <x v="2"/>
    <x v="2"/>
    <x v="7"/>
    <x v="161"/>
    <x v="0"/>
    <x v="0"/>
    <s v="Trasferimento"/>
    <x v="0"/>
    <x v="7"/>
    <x v="0"/>
    <m/>
  </r>
  <r>
    <n v="15146"/>
    <x v="0"/>
    <x v="0"/>
    <x v="0"/>
    <x v="0"/>
    <x v="7"/>
    <x v="161"/>
    <x v="0"/>
    <x v="0"/>
    <s v="Trasferimento"/>
    <x v="0"/>
    <x v="3"/>
    <x v="0"/>
    <m/>
  </r>
  <r>
    <n v="206262"/>
    <x v="1"/>
    <x v="0"/>
    <x v="2"/>
    <x v="2"/>
    <x v="7"/>
    <x v="161"/>
    <x v="0"/>
    <x v="0"/>
    <s v="Trasferimento"/>
    <x v="0"/>
    <x v="5"/>
    <x v="0"/>
    <m/>
  </r>
  <r>
    <n v="191619"/>
    <x v="0"/>
    <x v="0"/>
    <x v="0"/>
    <x v="3"/>
    <x v="7"/>
    <x v="165"/>
    <x v="0"/>
    <x v="1"/>
    <s v="Trasferimento"/>
    <x v="0"/>
    <x v="0"/>
    <x v="0"/>
    <m/>
  </r>
  <r>
    <n v="16953"/>
    <x v="0"/>
    <x v="0"/>
    <x v="0"/>
    <x v="0"/>
    <x v="17"/>
    <x v="167"/>
    <x v="0"/>
    <x v="0"/>
    <s v="Trasferimento"/>
    <x v="0"/>
    <x v="0"/>
    <x v="0"/>
    <m/>
  </r>
  <r>
    <n v="123719"/>
    <x v="0"/>
    <x v="0"/>
    <x v="0"/>
    <x v="0"/>
    <x v="7"/>
    <x v="134"/>
    <x v="0"/>
    <x v="0"/>
    <s v="Trasferimento"/>
    <x v="0"/>
    <x v="0"/>
    <x v="0"/>
    <m/>
  </r>
  <r>
    <n v="27587"/>
    <x v="0"/>
    <x v="0"/>
    <x v="0"/>
    <x v="4"/>
    <x v="11"/>
    <x v="376"/>
    <x v="0"/>
    <x v="0"/>
    <s v="Trasferimento"/>
    <x v="1"/>
    <x v="0"/>
    <x v="0"/>
    <m/>
  </r>
  <r>
    <n v="101568"/>
    <x v="0"/>
    <x v="0"/>
    <x v="0"/>
    <x v="0"/>
    <x v="4"/>
    <x v="164"/>
    <x v="0"/>
    <x v="0"/>
    <s v="Trasferimento"/>
    <x v="0"/>
    <x v="3"/>
    <x v="0"/>
    <m/>
  </r>
  <r>
    <n v="131670"/>
    <x v="0"/>
    <x v="0"/>
    <x v="2"/>
    <x v="0"/>
    <x v="4"/>
    <x v="164"/>
    <x v="0"/>
    <x v="0"/>
    <s v="Trasferimento"/>
    <x v="0"/>
    <x v="0"/>
    <x v="0"/>
    <m/>
  </r>
  <r>
    <n v="176040"/>
    <x v="0"/>
    <x v="0"/>
    <x v="0"/>
    <x v="0"/>
    <x v="5"/>
    <x v="170"/>
    <x v="0"/>
    <x v="0"/>
    <s v="Trasferimento"/>
    <x v="0"/>
    <x v="0"/>
    <x v="0"/>
    <m/>
  </r>
  <r>
    <n v="185458"/>
    <x v="0"/>
    <x v="0"/>
    <x v="0"/>
    <x v="0"/>
    <x v="11"/>
    <x v="142"/>
    <x v="0"/>
    <x v="0"/>
    <s v="Trasferimento"/>
    <x v="1"/>
    <x v="0"/>
    <x v="0"/>
    <m/>
  </r>
  <r>
    <n v="193186"/>
    <x v="1"/>
    <x v="0"/>
    <x v="2"/>
    <x v="0"/>
    <x v="11"/>
    <x v="142"/>
    <x v="0"/>
    <x v="0"/>
    <s v="Trasferimento"/>
    <x v="1"/>
    <x v="2"/>
    <x v="0"/>
    <m/>
  </r>
  <r>
    <n v="99658"/>
    <x v="0"/>
    <x v="0"/>
    <x v="0"/>
    <x v="0"/>
    <x v="4"/>
    <x v="140"/>
    <x v="0"/>
    <x v="0"/>
    <s v="Trasferimento"/>
    <x v="0"/>
    <x v="3"/>
    <x v="0"/>
    <m/>
  </r>
  <r>
    <n v="82812"/>
    <x v="0"/>
    <x v="0"/>
    <x v="2"/>
    <x v="4"/>
    <x v="4"/>
    <x v="84"/>
    <x v="0"/>
    <x v="0"/>
    <s v="Trasferimento"/>
    <x v="0"/>
    <x v="0"/>
    <x v="0"/>
    <m/>
  </r>
  <r>
    <n v="40945"/>
    <x v="0"/>
    <x v="0"/>
    <x v="0"/>
    <x v="0"/>
    <x v="8"/>
    <x v="173"/>
    <x v="0"/>
    <x v="0"/>
    <s v="Trasferimento"/>
    <x v="0"/>
    <x v="4"/>
    <x v="0"/>
    <m/>
  </r>
  <r>
    <n v="153454"/>
    <x v="0"/>
    <x v="0"/>
    <x v="0"/>
    <x v="0"/>
    <x v="7"/>
    <x v="175"/>
    <x v="0"/>
    <x v="0"/>
    <s v="Trasferimento"/>
    <x v="0"/>
    <x v="0"/>
    <x v="0"/>
    <m/>
  </r>
  <r>
    <n v="227640"/>
    <x v="0"/>
    <x v="0"/>
    <x v="0"/>
    <x v="0"/>
    <x v="7"/>
    <x v="175"/>
    <x v="0"/>
    <x v="0"/>
    <s v="Trasferimento"/>
    <x v="0"/>
    <x v="0"/>
    <x v="0"/>
    <m/>
  </r>
  <r>
    <n v="29849"/>
    <x v="0"/>
    <x v="0"/>
    <x v="0"/>
    <x v="0"/>
    <x v="2"/>
    <x v="36"/>
    <x v="0"/>
    <x v="0"/>
    <s v="Trasferimento"/>
    <x v="1"/>
    <x v="4"/>
    <x v="0"/>
    <m/>
  </r>
  <r>
    <n v="155006"/>
    <x v="0"/>
    <x v="0"/>
    <x v="0"/>
    <x v="0"/>
    <x v="7"/>
    <x v="181"/>
    <x v="0"/>
    <x v="0"/>
    <s v="Trasferimento"/>
    <x v="1"/>
    <x v="1"/>
    <x v="0"/>
    <m/>
  </r>
  <r>
    <n v="141919"/>
    <x v="0"/>
    <x v="0"/>
    <x v="0"/>
    <x v="0"/>
    <x v="7"/>
    <x v="181"/>
    <x v="0"/>
    <x v="0"/>
    <s v="Trasferimento"/>
    <x v="1"/>
    <x v="3"/>
    <x v="0"/>
    <m/>
  </r>
  <r>
    <n v="213224"/>
    <x v="0"/>
    <x v="1"/>
    <x v="2"/>
    <x v="1"/>
    <x v="7"/>
    <x v="168"/>
    <x v="0"/>
    <x v="0"/>
    <s v="Trasferimento"/>
    <x v="1"/>
    <x v="0"/>
    <x v="0"/>
    <m/>
  </r>
  <r>
    <n v="102350"/>
    <x v="0"/>
    <x v="0"/>
    <x v="0"/>
    <x v="0"/>
    <x v="2"/>
    <x v="172"/>
    <x v="0"/>
    <x v="0"/>
    <s v="Trasferimento"/>
    <x v="1"/>
    <x v="3"/>
    <x v="0"/>
    <m/>
  </r>
  <r>
    <n v="212700"/>
    <x v="0"/>
    <x v="0"/>
    <x v="0"/>
    <x v="0"/>
    <x v="7"/>
    <x v="185"/>
    <x v="0"/>
    <x v="0"/>
    <s v="Trasferimento"/>
    <x v="1"/>
    <x v="0"/>
    <x v="0"/>
    <m/>
  </r>
  <r>
    <n v="110907"/>
    <x v="0"/>
    <x v="0"/>
    <x v="0"/>
    <x v="1"/>
    <x v="4"/>
    <x v="184"/>
    <x v="0"/>
    <x v="1"/>
    <s v="Trasferimento"/>
    <x v="0"/>
    <x v="4"/>
    <x v="0"/>
    <m/>
  </r>
  <r>
    <n v="172086"/>
    <x v="0"/>
    <x v="0"/>
    <x v="0"/>
    <x v="1"/>
    <x v="4"/>
    <x v="184"/>
    <x v="0"/>
    <x v="1"/>
    <s v="Trasferimento"/>
    <x v="0"/>
    <x v="4"/>
    <x v="0"/>
    <m/>
  </r>
  <r>
    <n v="172088"/>
    <x v="0"/>
    <x v="0"/>
    <x v="0"/>
    <x v="1"/>
    <x v="4"/>
    <x v="184"/>
    <x v="0"/>
    <x v="0"/>
    <s v="Trasferimento"/>
    <x v="0"/>
    <x v="4"/>
    <x v="0"/>
    <m/>
  </r>
  <r>
    <n v="161159"/>
    <x v="0"/>
    <x v="0"/>
    <x v="0"/>
    <x v="1"/>
    <x v="11"/>
    <x v="142"/>
    <x v="0"/>
    <x v="0"/>
    <s v="Trasferimento"/>
    <x v="1"/>
    <x v="1"/>
    <x v="0"/>
    <m/>
  </r>
  <r>
    <n v="197798"/>
    <x v="0"/>
    <x v="0"/>
    <x v="0"/>
    <x v="0"/>
    <x v="11"/>
    <x v="186"/>
    <x v="0"/>
    <x v="0"/>
    <s v="Trasferimento"/>
    <x v="0"/>
    <x v="0"/>
    <x v="0"/>
    <m/>
  </r>
  <r>
    <n v="46721"/>
    <x v="0"/>
    <x v="0"/>
    <x v="2"/>
    <x v="0"/>
    <x v="7"/>
    <x v="183"/>
    <x v="0"/>
    <x v="0"/>
    <s v="Trasferimento"/>
    <x v="0"/>
    <x v="0"/>
    <x v="0"/>
    <m/>
  </r>
  <r>
    <n v="4746"/>
    <x v="0"/>
    <x v="0"/>
    <x v="0"/>
    <x v="0"/>
    <x v="7"/>
    <x v="183"/>
    <x v="0"/>
    <x v="0"/>
    <s v="Trasferimento"/>
    <x v="0"/>
    <x v="3"/>
    <x v="0"/>
    <m/>
  </r>
  <r>
    <n v="131030"/>
    <x v="0"/>
    <x v="0"/>
    <x v="0"/>
    <x v="0"/>
    <x v="11"/>
    <x v="174"/>
    <x v="0"/>
    <x v="0"/>
    <s v="Trasferimento"/>
    <x v="3"/>
    <x v="0"/>
    <x v="0"/>
    <m/>
  </r>
  <r>
    <n v="7495"/>
    <x v="0"/>
    <x v="0"/>
    <x v="0"/>
    <x v="0"/>
    <x v="11"/>
    <x v="174"/>
    <x v="0"/>
    <x v="0"/>
    <s v="Trasferimento"/>
    <x v="3"/>
    <x v="0"/>
    <x v="0"/>
    <m/>
  </r>
  <r>
    <n v="98234"/>
    <x v="0"/>
    <x v="0"/>
    <x v="0"/>
    <x v="0"/>
    <x v="11"/>
    <x v="142"/>
    <x v="0"/>
    <x v="1"/>
    <s v="Trasferimento"/>
    <x v="1"/>
    <x v="3"/>
    <x v="0"/>
    <m/>
  </r>
  <r>
    <n v="138805"/>
    <x v="0"/>
    <x v="0"/>
    <x v="0"/>
    <x v="0"/>
    <x v="11"/>
    <x v="189"/>
    <x v="0"/>
    <x v="1"/>
    <s v="Trasferimento"/>
    <x v="1"/>
    <x v="1"/>
    <x v="0"/>
    <m/>
  </r>
  <r>
    <n v="220938"/>
    <x v="0"/>
    <x v="0"/>
    <x v="0"/>
    <x v="0"/>
    <x v="11"/>
    <x v="142"/>
    <x v="0"/>
    <x v="0"/>
    <s v="Trasferimento"/>
    <x v="1"/>
    <x v="1"/>
    <x v="0"/>
    <m/>
  </r>
  <r>
    <n v="57793"/>
    <x v="0"/>
    <x v="0"/>
    <x v="0"/>
    <x v="0"/>
    <x v="11"/>
    <x v="189"/>
    <x v="0"/>
    <x v="0"/>
    <s v="Trasferimento"/>
    <x v="1"/>
    <x v="3"/>
    <x v="0"/>
    <m/>
  </r>
  <r>
    <n v="68214"/>
    <x v="0"/>
    <x v="0"/>
    <x v="2"/>
    <x v="4"/>
    <x v="7"/>
    <x v="161"/>
    <x v="0"/>
    <x v="0"/>
    <s v="Trasferimento"/>
    <x v="0"/>
    <x v="4"/>
    <x v="0"/>
    <m/>
  </r>
  <r>
    <n v="127888"/>
    <x v="0"/>
    <x v="0"/>
    <x v="0"/>
    <x v="0"/>
    <x v="11"/>
    <x v="189"/>
    <x v="0"/>
    <x v="0"/>
    <s v="Trasferimento"/>
    <x v="1"/>
    <x v="0"/>
    <x v="0"/>
    <m/>
  </r>
  <r>
    <n v="117852"/>
    <x v="0"/>
    <x v="0"/>
    <x v="0"/>
    <x v="0"/>
    <x v="11"/>
    <x v="126"/>
    <x v="0"/>
    <x v="0"/>
    <s v="Trasferimento"/>
    <x v="1"/>
    <x v="0"/>
    <x v="0"/>
    <m/>
  </r>
  <r>
    <n v="216658"/>
    <x v="0"/>
    <x v="0"/>
    <x v="0"/>
    <x v="0"/>
    <x v="8"/>
    <x v="92"/>
    <x v="0"/>
    <x v="0"/>
    <s v="Trasferimento"/>
    <x v="1"/>
    <x v="3"/>
    <x v="0"/>
    <m/>
  </r>
  <r>
    <n v="114340"/>
    <x v="0"/>
    <x v="0"/>
    <x v="0"/>
    <x v="0"/>
    <x v="8"/>
    <x v="92"/>
    <x v="0"/>
    <x v="0"/>
    <s v="Trasferimento"/>
    <x v="1"/>
    <x v="0"/>
    <x v="0"/>
    <m/>
  </r>
  <r>
    <n v="63997"/>
    <x v="0"/>
    <x v="0"/>
    <x v="0"/>
    <x v="0"/>
    <x v="8"/>
    <x v="92"/>
    <x v="0"/>
    <x v="1"/>
    <s v="Trasferimento"/>
    <x v="1"/>
    <x v="0"/>
    <x v="0"/>
    <m/>
  </r>
  <r>
    <n v="205975"/>
    <x v="0"/>
    <x v="0"/>
    <x v="0"/>
    <x v="0"/>
    <x v="8"/>
    <x v="92"/>
    <x v="0"/>
    <x v="0"/>
    <s v="Trasferimento"/>
    <x v="1"/>
    <x v="0"/>
    <x v="0"/>
    <m/>
  </r>
  <r>
    <n v="36813"/>
    <x v="0"/>
    <x v="0"/>
    <x v="0"/>
    <x v="4"/>
    <x v="8"/>
    <x v="92"/>
    <x v="0"/>
    <x v="0"/>
    <s v="Trasferimento"/>
    <x v="1"/>
    <x v="0"/>
    <x v="0"/>
    <m/>
  </r>
  <r>
    <n v="19830"/>
    <x v="0"/>
    <x v="0"/>
    <x v="0"/>
    <x v="0"/>
    <x v="8"/>
    <x v="92"/>
    <x v="0"/>
    <x v="0"/>
    <s v="Trasferimento"/>
    <x v="1"/>
    <x v="4"/>
    <x v="0"/>
    <m/>
  </r>
  <r>
    <n v="126043"/>
    <x v="0"/>
    <x v="0"/>
    <x v="0"/>
    <x v="0"/>
    <x v="8"/>
    <x v="92"/>
    <x v="0"/>
    <x v="0"/>
    <s v="Trasferimento"/>
    <x v="1"/>
    <x v="0"/>
    <x v="0"/>
    <m/>
  </r>
  <r>
    <n v="39295"/>
    <x v="0"/>
    <x v="0"/>
    <x v="0"/>
    <x v="0"/>
    <x v="7"/>
    <x v="182"/>
    <x v="0"/>
    <x v="0"/>
    <s v="Trasferimento"/>
    <x v="1"/>
    <x v="1"/>
    <x v="0"/>
    <m/>
  </r>
  <r>
    <n v="143146"/>
    <x v="0"/>
    <x v="0"/>
    <x v="0"/>
    <x v="0"/>
    <x v="8"/>
    <x v="92"/>
    <x v="0"/>
    <x v="0"/>
    <s v="Trasferimento"/>
    <x v="1"/>
    <x v="1"/>
    <x v="0"/>
    <m/>
  </r>
  <r>
    <n v="143145"/>
    <x v="1"/>
    <x v="0"/>
    <x v="0"/>
    <x v="0"/>
    <x v="8"/>
    <x v="92"/>
    <x v="0"/>
    <x v="1"/>
    <s v="Trasferimento"/>
    <x v="1"/>
    <x v="2"/>
    <x v="0"/>
    <m/>
  </r>
  <r>
    <n v="64951"/>
    <x v="0"/>
    <x v="0"/>
    <x v="0"/>
    <x v="0"/>
    <x v="11"/>
    <x v="126"/>
    <x v="0"/>
    <x v="1"/>
    <s v="Trasferimento"/>
    <x v="1"/>
    <x v="3"/>
    <x v="0"/>
    <m/>
  </r>
  <r>
    <n v="22625"/>
    <x v="0"/>
    <x v="0"/>
    <x v="0"/>
    <x v="0"/>
    <x v="7"/>
    <x v="182"/>
    <x v="0"/>
    <x v="0"/>
    <s v="Trasferimento"/>
    <x v="1"/>
    <x v="0"/>
    <x v="0"/>
    <m/>
  </r>
  <r>
    <n v="22858"/>
    <x v="0"/>
    <x v="0"/>
    <x v="2"/>
    <x v="0"/>
    <x v="8"/>
    <x v="92"/>
    <x v="0"/>
    <x v="0"/>
    <s v="Trasferimento"/>
    <x v="1"/>
    <x v="3"/>
    <x v="0"/>
    <m/>
  </r>
  <r>
    <n v="13978"/>
    <x v="0"/>
    <x v="0"/>
    <x v="0"/>
    <x v="0"/>
    <x v="11"/>
    <x v="126"/>
    <x v="0"/>
    <x v="0"/>
    <s v="Trasferimento"/>
    <x v="1"/>
    <x v="3"/>
    <x v="0"/>
    <m/>
  </r>
  <r>
    <n v="25750"/>
    <x v="0"/>
    <x v="0"/>
    <x v="0"/>
    <x v="0"/>
    <x v="8"/>
    <x v="92"/>
    <x v="0"/>
    <x v="1"/>
    <s v="Trasferimento"/>
    <x v="1"/>
    <x v="3"/>
    <x v="0"/>
    <m/>
  </r>
  <r>
    <n v="131423"/>
    <x v="0"/>
    <x v="0"/>
    <x v="0"/>
    <x v="0"/>
    <x v="7"/>
    <x v="182"/>
    <x v="0"/>
    <x v="0"/>
    <s v="Trasferimento"/>
    <x v="1"/>
    <x v="0"/>
    <x v="0"/>
    <m/>
  </r>
  <r>
    <n v="7019"/>
    <x v="0"/>
    <x v="0"/>
    <x v="0"/>
    <x v="0"/>
    <x v="8"/>
    <x v="92"/>
    <x v="0"/>
    <x v="0"/>
    <s v="Trasferimento"/>
    <x v="1"/>
    <x v="0"/>
    <x v="0"/>
    <m/>
  </r>
  <r>
    <n v="47622"/>
    <x v="0"/>
    <x v="0"/>
    <x v="0"/>
    <x v="0"/>
    <x v="8"/>
    <x v="92"/>
    <x v="0"/>
    <x v="0"/>
    <s v="Trasferimento"/>
    <x v="1"/>
    <x v="0"/>
    <x v="0"/>
    <m/>
  </r>
  <r>
    <n v="127948"/>
    <x v="0"/>
    <x v="0"/>
    <x v="0"/>
    <x v="0"/>
    <x v="11"/>
    <x v="142"/>
    <x v="0"/>
    <x v="0"/>
    <s v="Trasferimento"/>
    <x v="1"/>
    <x v="1"/>
    <x v="0"/>
    <m/>
  </r>
  <r>
    <n v="96307"/>
    <x v="0"/>
    <x v="0"/>
    <x v="0"/>
    <x v="0"/>
    <x v="11"/>
    <x v="126"/>
    <x v="0"/>
    <x v="0"/>
    <s v="Trasferimento"/>
    <x v="1"/>
    <x v="0"/>
    <x v="0"/>
    <m/>
  </r>
  <r>
    <n v="218786"/>
    <x v="0"/>
    <x v="0"/>
    <x v="0"/>
    <x v="0"/>
    <x v="11"/>
    <x v="126"/>
    <x v="0"/>
    <x v="0"/>
    <s v="Trasferimento"/>
    <x v="1"/>
    <x v="0"/>
    <x v="0"/>
    <m/>
  </r>
  <r>
    <n v="222749"/>
    <x v="1"/>
    <x v="0"/>
    <x v="0"/>
    <x v="2"/>
    <x v="7"/>
    <x v="191"/>
    <x v="0"/>
    <x v="1"/>
    <s v="Trasferimento"/>
    <x v="0"/>
    <x v="5"/>
    <x v="0"/>
    <m/>
  </r>
  <r>
    <n v="197079"/>
    <x v="0"/>
    <x v="0"/>
    <x v="0"/>
    <x v="0"/>
    <x v="11"/>
    <x v="126"/>
    <x v="0"/>
    <x v="0"/>
    <s v="Trasferimento"/>
    <x v="1"/>
    <x v="3"/>
    <x v="0"/>
    <m/>
  </r>
  <r>
    <n v="90251"/>
    <x v="0"/>
    <x v="0"/>
    <x v="0"/>
    <x v="0"/>
    <x v="11"/>
    <x v="142"/>
    <x v="0"/>
    <x v="1"/>
    <s v="Trasferimento"/>
    <x v="1"/>
    <x v="3"/>
    <x v="0"/>
    <m/>
  </r>
  <r>
    <n v="15280"/>
    <x v="0"/>
    <x v="0"/>
    <x v="0"/>
    <x v="0"/>
    <x v="11"/>
    <x v="142"/>
    <x v="0"/>
    <x v="0"/>
    <s v="Trasferimento"/>
    <x v="1"/>
    <x v="3"/>
    <x v="0"/>
    <m/>
  </r>
  <r>
    <n v="103873"/>
    <x v="0"/>
    <x v="0"/>
    <x v="2"/>
    <x v="4"/>
    <x v="1"/>
    <x v="73"/>
    <x v="0"/>
    <x v="0"/>
    <s v="Trasferimento"/>
    <x v="1"/>
    <x v="1"/>
    <x v="0"/>
    <m/>
  </r>
  <r>
    <n v="228440"/>
    <x v="0"/>
    <x v="0"/>
    <x v="0"/>
    <x v="0"/>
    <x v="1"/>
    <x v="193"/>
    <x v="0"/>
    <x v="1"/>
    <s v="Trasferimento"/>
    <x v="1"/>
    <x v="3"/>
    <x v="0"/>
    <m/>
  </r>
  <r>
    <n v="226226"/>
    <x v="0"/>
    <x v="0"/>
    <x v="0"/>
    <x v="0"/>
    <x v="11"/>
    <x v="126"/>
    <x v="0"/>
    <x v="0"/>
    <s v="Trasferimento"/>
    <x v="1"/>
    <x v="0"/>
    <x v="0"/>
    <m/>
  </r>
  <r>
    <n v="140408"/>
    <x v="0"/>
    <x v="0"/>
    <x v="0"/>
    <x v="0"/>
    <x v="7"/>
    <x v="190"/>
    <x v="0"/>
    <x v="0"/>
    <s v="Trasferimento"/>
    <x v="0"/>
    <x v="0"/>
    <x v="0"/>
    <m/>
  </r>
  <r>
    <n v="28753"/>
    <x v="0"/>
    <x v="0"/>
    <x v="0"/>
    <x v="0"/>
    <x v="7"/>
    <x v="134"/>
    <x v="0"/>
    <x v="0"/>
    <s v="Trasferimento"/>
    <x v="0"/>
    <x v="3"/>
    <x v="0"/>
    <m/>
  </r>
  <r>
    <n v="178117"/>
    <x v="0"/>
    <x v="0"/>
    <x v="0"/>
    <x v="0"/>
    <x v="7"/>
    <x v="190"/>
    <x v="0"/>
    <x v="0"/>
    <s v="Trasferimento"/>
    <x v="0"/>
    <x v="3"/>
    <x v="0"/>
    <m/>
  </r>
  <r>
    <n v="200352"/>
    <x v="1"/>
    <x v="0"/>
    <x v="0"/>
    <x v="0"/>
    <x v="11"/>
    <x v="126"/>
    <x v="0"/>
    <x v="0"/>
    <s v="Trasferimento"/>
    <x v="1"/>
    <x v="5"/>
    <x v="0"/>
    <m/>
  </r>
  <r>
    <n v="226284"/>
    <x v="0"/>
    <x v="0"/>
    <x v="0"/>
    <x v="0"/>
    <x v="7"/>
    <x v="134"/>
    <x v="0"/>
    <x v="0"/>
    <s v="Trasferimento"/>
    <x v="0"/>
    <x v="3"/>
    <x v="0"/>
    <m/>
  </r>
  <r>
    <n v="226283"/>
    <x v="0"/>
    <x v="0"/>
    <x v="0"/>
    <x v="0"/>
    <x v="7"/>
    <x v="134"/>
    <x v="0"/>
    <x v="0"/>
    <s v="Trasferimento"/>
    <x v="0"/>
    <x v="1"/>
    <x v="0"/>
    <m/>
  </r>
  <r>
    <n v="169743"/>
    <x v="0"/>
    <x v="0"/>
    <x v="0"/>
    <x v="0"/>
    <x v="7"/>
    <x v="190"/>
    <x v="0"/>
    <x v="0"/>
    <s v="Trasferimento"/>
    <x v="0"/>
    <x v="0"/>
    <x v="0"/>
    <m/>
  </r>
  <r>
    <n v="169741"/>
    <x v="0"/>
    <x v="0"/>
    <x v="0"/>
    <x v="1"/>
    <x v="7"/>
    <x v="190"/>
    <x v="0"/>
    <x v="0"/>
    <s v="Trasferimento"/>
    <x v="0"/>
    <x v="0"/>
    <x v="0"/>
    <m/>
  </r>
  <r>
    <n v="198257"/>
    <x v="0"/>
    <x v="0"/>
    <x v="0"/>
    <x v="0"/>
    <x v="7"/>
    <x v="195"/>
    <x v="0"/>
    <x v="0"/>
    <s v="Trasferimento"/>
    <x v="1"/>
    <x v="0"/>
    <x v="0"/>
    <m/>
  </r>
  <r>
    <n v="62454"/>
    <x v="0"/>
    <x v="0"/>
    <x v="0"/>
    <x v="0"/>
    <x v="4"/>
    <x v="360"/>
    <x v="0"/>
    <x v="0"/>
    <s v="Trasferimento"/>
    <x v="0"/>
    <x v="0"/>
    <x v="0"/>
    <m/>
  </r>
  <r>
    <n v="163501"/>
    <x v="0"/>
    <x v="0"/>
    <x v="0"/>
    <x v="0"/>
    <x v="7"/>
    <x v="190"/>
    <x v="0"/>
    <x v="0"/>
    <s v="Trasferimento"/>
    <x v="0"/>
    <x v="0"/>
    <x v="0"/>
    <m/>
  </r>
  <r>
    <n v="192762"/>
    <x v="0"/>
    <x v="0"/>
    <x v="0"/>
    <x v="0"/>
    <x v="11"/>
    <x v="142"/>
    <x v="0"/>
    <x v="0"/>
    <s v="Trasferimento"/>
    <x v="1"/>
    <x v="3"/>
    <x v="0"/>
    <m/>
  </r>
  <r>
    <n v="123462"/>
    <x v="0"/>
    <x v="0"/>
    <x v="0"/>
    <x v="0"/>
    <x v="4"/>
    <x v="200"/>
    <x v="0"/>
    <x v="0"/>
    <s v="Trasferimento"/>
    <x v="1"/>
    <x v="0"/>
    <x v="0"/>
    <m/>
  </r>
  <r>
    <n v="161238"/>
    <x v="0"/>
    <x v="0"/>
    <x v="0"/>
    <x v="1"/>
    <x v="4"/>
    <x v="200"/>
    <x v="0"/>
    <x v="1"/>
    <s v="Trasferimento"/>
    <x v="1"/>
    <x v="0"/>
    <x v="0"/>
    <m/>
  </r>
  <r>
    <n v="164925"/>
    <x v="0"/>
    <x v="0"/>
    <x v="2"/>
    <x v="0"/>
    <x v="1"/>
    <x v="1"/>
    <x v="0"/>
    <x v="0"/>
    <s v="Trasferimento"/>
    <x v="0"/>
    <x v="0"/>
    <x v="0"/>
    <m/>
  </r>
  <r>
    <n v="130838"/>
    <x v="0"/>
    <x v="0"/>
    <x v="0"/>
    <x v="1"/>
    <x v="4"/>
    <x v="200"/>
    <x v="0"/>
    <x v="1"/>
    <s v="Trasferimento"/>
    <x v="1"/>
    <x v="3"/>
    <x v="0"/>
    <m/>
  </r>
  <r>
    <n v="213100"/>
    <x v="0"/>
    <x v="0"/>
    <x v="0"/>
    <x v="0"/>
    <x v="4"/>
    <x v="200"/>
    <x v="0"/>
    <x v="0"/>
    <s v="Trasferimento"/>
    <x v="1"/>
    <x v="0"/>
    <x v="0"/>
    <m/>
  </r>
  <r>
    <n v="58304"/>
    <x v="0"/>
    <x v="0"/>
    <x v="0"/>
    <x v="0"/>
    <x v="4"/>
    <x v="200"/>
    <x v="0"/>
    <x v="0"/>
    <s v="Trasferimento"/>
    <x v="1"/>
    <x v="3"/>
    <x v="0"/>
    <m/>
  </r>
  <r>
    <n v="188569"/>
    <x v="0"/>
    <x v="0"/>
    <x v="0"/>
    <x v="1"/>
    <x v="4"/>
    <x v="200"/>
    <x v="0"/>
    <x v="0"/>
    <s v="Trasferimento"/>
    <x v="1"/>
    <x v="0"/>
    <x v="0"/>
    <m/>
  </r>
  <r>
    <n v="30782"/>
    <x v="0"/>
    <x v="0"/>
    <x v="0"/>
    <x v="0"/>
    <x v="2"/>
    <x v="172"/>
    <x v="0"/>
    <x v="0"/>
    <s v="Trasferimento"/>
    <x v="1"/>
    <x v="0"/>
    <x v="0"/>
    <m/>
  </r>
  <r>
    <n v="169299"/>
    <x v="1"/>
    <x v="0"/>
    <x v="0"/>
    <x v="1"/>
    <x v="2"/>
    <x v="172"/>
    <x v="0"/>
    <x v="1"/>
    <s v="Trasferimento"/>
    <x v="1"/>
    <x v="5"/>
    <x v="0"/>
    <m/>
  </r>
  <r>
    <n v="30770"/>
    <x v="0"/>
    <x v="0"/>
    <x v="0"/>
    <x v="0"/>
    <x v="2"/>
    <x v="172"/>
    <x v="0"/>
    <x v="1"/>
    <s v="Trasferimento"/>
    <x v="1"/>
    <x v="0"/>
    <x v="0"/>
    <m/>
  </r>
  <r>
    <n v="132760"/>
    <x v="0"/>
    <x v="0"/>
    <x v="2"/>
    <x v="0"/>
    <x v="4"/>
    <x v="200"/>
    <x v="0"/>
    <x v="0"/>
    <s v="Trasferimento"/>
    <x v="1"/>
    <x v="0"/>
    <x v="0"/>
    <m/>
  </r>
  <r>
    <n v="161240"/>
    <x v="0"/>
    <x v="0"/>
    <x v="0"/>
    <x v="1"/>
    <x v="4"/>
    <x v="200"/>
    <x v="0"/>
    <x v="0"/>
    <s v="Trasferimento"/>
    <x v="1"/>
    <x v="0"/>
    <x v="0"/>
    <m/>
  </r>
  <r>
    <n v="28795"/>
    <x v="0"/>
    <x v="0"/>
    <x v="0"/>
    <x v="0"/>
    <x v="4"/>
    <x v="200"/>
    <x v="0"/>
    <x v="1"/>
    <s v="Trasferimento"/>
    <x v="1"/>
    <x v="3"/>
    <x v="0"/>
    <m/>
  </r>
  <r>
    <n v="196349"/>
    <x v="1"/>
    <x v="0"/>
    <x v="0"/>
    <x v="0"/>
    <x v="4"/>
    <x v="200"/>
    <x v="0"/>
    <x v="1"/>
    <s v="Trasferimento"/>
    <x v="1"/>
    <x v="7"/>
    <x v="0"/>
    <m/>
  </r>
  <r>
    <n v="110673"/>
    <x v="0"/>
    <x v="0"/>
    <x v="0"/>
    <x v="0"/>
    <x v="4"/>
    <x v="200"/>
    <x v="0"/>
    <x v="0"/>
    <s v="Trasferimento"/>
    <x v="1"/>
    <x v="0"/>
    <x v="0"/>
    <m/>
  </r>
  <r>
    <n v="110674"/>
    <x v="0"/>
    <x v="0"/>
    <x v="0"/>
    <x v="0"/>
    <x v="4"/>
    <x v="200"/>
    <x v="0"/>
    <x v="1"/>
    <s v="Trasferimento"/>
    <x v="1"/>
    <x v="3"/>
    <x v="0"/>
    <m/>
  </r>
  <r>
    <n v="161376"/>
    <x v="0"/>
    <x v="0"/>
    <x v="0"/>
    <x v="0"/>
    <x v="11"/>
    <x v="142"/>
    <x v="0"/>
    <x v="0"/>
    <s v="Trasferimento"/>
    <x v="1"/>
    <x v="0"/>
    <x v="0"/>
    <m/>
  </r>
  <r>
    <n v="200389"/>
    <x v="0"/>
    <x v="1"/>
    <x v="0"/>
    <x v="1"/>
    <x v="7"/>
    <x v="45"/>
    <x v="0"/>
    <x v="0"/>
    <s v="Trasferimento"/>
    <x v="1"/>
    <x v="0"/>
    <x v="0"/>
    <m/>
  </r>
  <r>
    <n v="222165"/>
    <x v="1"/>
    <x v="0"/>
    <x v="0"/>
    <x v="1"/>
    <x v="7"/>
    <x v="44"/>
    <x v="0"/>
    <x v="1"/>
    <s v="Trasferimento"/>
    <x v="1"/>
    <x v="5"/>
    <x v="0"/>
    <m/>
  </r>
  <r>
    <n v="75036"/>
    <x v="0"/>
    <x v="0"/>
    <x v="0"/>
    <x v="0"/>
    <x v="8"/>
    <x v="115"/>
    <x v="0"/>
    <x v="0"/>
    <s v="Trasferimento"/>
    <x v="1"/>
    <x v="4"/>
    <x v="0"/>
    <m/>
  </r>
  <r>
    <n v="189915"/>
    <x v="0"/>
    <x v="0"/>
    <x v="0"/>
    <x v="0"/>
    <x v="4"/>
    <x v="54"/>
    <x v="0"/>
    <x v="0"/>
    <s v="Trasferimento"/>
    <x v="1"/>
    <x v="0"/>
    <x v="0"/>
    <m/>
  </r>
  <r>
    <n v="77994"/>
    <x v="0"/>
    <x v="0"/>
    <x v="0"/>
    <x v="0"/>
    <x v="4"/>
    <x v="54"/>
    <x v="0"/>
    <x v="0"/>
    <s v="Trasferimento"/>
    <x v="1"/>
    <x v="0"/>
    <x v="0"/>
    <m/>
  </r>
  <r>
    <n v="130924"/>
    <x v="0"/>
    <x v="0"/>
    <x v="0"/>
    <x v="0"/>
    <x v="4"/>
    <x v="54"/>
    <x v="0"/>
    <x v="0"/>
    <s v="Trasferimento"/>
    <x v="1"/>
    <x v="0"/>
    <x v="0"/>
    <m/>
  </r>
  <r>
    <n v="48994"/>
    <x v="0"/>
    <x v="0"/>
    <x v="0"/>
    <x v="0"/>
    <x v="4"/>
    <x v="54"/>
    <x v="0"/>
    <x v="0"/>
    <s v="Trasferimento"/>
    <x v="1"/>
    <x v="3"/>
    <x v="0"/>
    <m/>
  </r>
  <r>
    <n v="153601"/>
    <x v="0"/>
    <x v="0"/>
    <x v="0"/>
    <x v="0"/>
    <x v="11"/>
    <x v="142"/>
    <x v="0"/>
    <x v="0"/>
    <s v="Trasferimento"/>
    <x v="1"/>
    <x v="1"/>
    <x v="0"/>
    <m/>
  </r>
  <r>
    <n v="165495"/>
    <x v="0"/>
    <x v="0"/>
    <x v="0"/>
    <x v="0"/>
    <x v="8"/>
    <x v="115"/>
    <x v="0"/>
    <x v="1"/>
    <s v="Trasferimento"/>
    <x v="1"/>
    <x v="3"/>
    <x v="0"/>
    <m/>
  </r>
  <r>
    <n v="165493"/>
    <x v="0"/>
    <x v="0"/>
    <x v="0"/>
    <x v="0"/>
    <x v="8"/>
    <x v="115"/>
    <x v="0"/>
    <x v="0"/>
    <s v="Trasferimento"/>
    <x v="1"/>
    <x v="3"/>
    <x v="0"/>
    <m/>
  </r>
  <r>
    <n v="57795"/>
    <x v="0"/>
    <x v="0"/>
    <x v="0"/>
    <x v="0"/>
    <x v="11"/>
    <x v="174"/>
    <x v="0"/>
    <x v="0"/>
    <s v="Trasferimento"/>
    <x v="3"/>
    <x v="0"/>
    <x v="0"/>
    <m/>
  </r>
  <r>
    <n v="82382"/>
    <x v="0"/>
    <x v="0"/>
    <x v="0"/>
    <x v="0"/>
    <x v="2"/>
    <x v="172"/>
    <x v="0"/>
    <x v="0"/>
    <s v="Trasferimento"/>
    <x v="1"/>
    <x v="0"/>
    <x v="0"/>
    <m/>
  </r>
  <r>
    <n v="146391"/>
    <x v="0"/>
    <x v="0"/>
    <x v="0"/>
    <x v="0"/>
    <x v="4"/>
    <x v="403"/>
    <x v="0"/>
    <x v="0"/>
    <s v="Trasferimento"/>
    <x v="1"/>
    <x v="0"/>
    <x v="0"/>
    <m/>
  </r>
  <r>
    <n v="147844"/>
    <x v="0"/>
    <x v="0"/>
    <x v="0"/>
    <x v="0"/>
    <x v="4"/>
    <x v="403"/>
    <x v="0"/>
    <x v="0"/>
    <s v="Trasferimento"/>
    <x v="1"/>
    <x v="0"/>
    <x v="0"/>
    <m/>
  </r>
  <r>
    <n v="87512"/>
    <x v="0"/>
    <x v="0"/>
    <x v="0"/>
    <x v="0"/>
    <x v="9"/>
    <x v="19"/>
    <x v="0"/>
    <x v="1"/>
    <s v="Trasferimento"/>
    <x v="1"/>
    <x v="3"/>
    <x v="0"/>
    <m/>
  </r>
  <r>
    <n v="87514"/>
    <x v="0"/>
    <x v="0"/>
    <x v="0"/>
    <x v="0"/>
    <x v="9"/>
    <x v="19"/>
    <x v="0"/>
    <x v="0"/>
    <s v="Trasferimento"/>
    <x v="1"/>
    <x v="3"/>
    <x v="0"/>
    <m/>
  </r>
  <r>
    <n v="184097"/>
    <x v="0"/>
    <x v="1"/>
    <x v="0"/>
    <x v="0"/>
    <x v="7"/>
    <x v="205"/>
    <x v="0"/>
    <x v="0"/>
    <s v="Trasferimento"/>
    <x v="1"/>
    <x v="1"/>
    <x v="0"/>
    <m/>
  </r>
  <r>
    <n v="136552"/>
    <x v="0"/>
    <x v="0"/>
    <x v="0"/>
    <x v="0"/>
    <x v="4"/>
    <x v="84"/>
    <x v="0"/>
    <x v="0"/>
    <s v="Trasferimento"/>
    <x v="0"/>
    <x v="0"/>
    <x v="0"/>
    <m/>
  </r>
  <r>
    <n v="133730"/>
    <x v="1"/>
    <x v="0"/>
    <x v="0"/>
    <x v="0"/>
    <x v="4"/>
    <x v="84"/>
    <x v="0"/>
    <x v="1"/>
    <s v="Trasferimento"/>
    <x v="0"/>
    <x v="2"/>
    <x v="0"/>
    <m/>
  </r>
  <r>
    <n v="133733"/>
    <x v="1"/>
    <x v="0"/>
    <x v="0"/>
    <x v="0"/>
    <x v="4"/>
    <x v="84"/>
    <x v="0"/>
    <x v="0"/>
    <s v="Trasferimento"/>
    <x v="0"/>
    <x v="6"/>
    <x v="0"/>
    <m/>
  </r>
  <r>
    <n v="93782"/>
    <x v="0"/>
    <x v="0"/>
    <x v="0"/>
    <x v="0"/>
    <x v="4"/>
    <x v="12"/>
    <x v="0"/>
    <x v="1"/>
    <s v="Trasferimento"/>
    <x v="1"/>
    <x v="4"/>
    <x v="0"/>
    <m/>
  </r>
  <r>
    <n v="136555"/>
    <x v="0"/>
    <x v="0"/>
    <x v="2"/>
    <x v="0"/>
    <x v="4"/>
    <x v="84"/>
    <x v="0"/>
    <x v="1"/>
    <s v="Trasferimento"/>
    <x v="0"/>
    <x v="0"/>
    <x v="0"/>
    <m/>
  </r>
  <r>
    <n v="58133"/>
    <x v="0"/>
    <x v="2"/>
    <x v="0"/>
    <x v="0"/>
    <x v="2"/>
    <x v="207"/>
    <x v="1"/>
    <x v="1"/>
    <s v="Trasferimento"/>
    <x v="1"/>
    <x v="8"/>
    <x v="0"/>
    <m/>
  </r>
  <r>
    <n v="29702"/>
    <x v="0"/>
    <x v="0"/>
    <x v="2"/>
    <x v="0"/>
    <x v="7"/>
    <x v="209"/>
    <x v="0"/>
    <x v="0"/>
    <s v="Trasferimento"/>
    <x v="0"/>
    <x v="0"/>
    <x v="0"/>
    <m/>
  </r>
  <r>
    <n v="98583"/>
    <x v="0"/>
    <x v="0"/>
    <x v="0"/>
    <x v="0"/>
    <x v="5"/>
    <x v="81"/>
    <x v="0"/>
    <x v="0"/>
    <s v="Trasferimento"/>
    <x v="0"/>
    <x v="4"/>
    <x v="0"/>
    <m/>
  </r>
  <r>
    <n v="88667"/>
    <x v="0"/>
    <x v="0"/>
    <x v="0"/>
    <x v="0"/>
    <x v="7"/>
    <x v="210"/>
    <x v="0"/>
    <x v="0"/>
    <s v="Trasferimento"/>
    <x v="0"/>
    <x v="4"/>
    <x v="0"/>
    <m/>
  </r>
  <r>
    <n v="137587"/>
    <x v="0"/>
    <x v="0"/>
    <x v="0"/>
    <x v="0"/>
    <x v="0"/>
    <x v="206"/>
    <x v="0"/>
    <x v="0"/>
    <s v="Trasferimento"/>
    <x v="1"/>
    <x v="1"/>
    <x v="0"/>
    <m/>
  </r>
  <r>
    <n v="76754"/>
    <x v="0"/>
    <x v="0"/>
    <x v="0"/>
    <x v="0"/>
    <x v="8"/>
    <x v="173"/>
    <x v="0"/>
    <x v="0"/>
    <s v="Trasferimento"/>
    <x v="0"/>
    <x v="0"/>
    <x v="0"/>
    <m/>
  </r>
  <r>
    <n v="93974"/>
    <x v="0"/>
    <x v="0"/>
    <x v="0"/>
    <x v="0"/>
    <x v="8"/>
    <x v="173"/>
    <x v="0"/>
    <x v="0"/>
    <s v="Trasferimento"/>
    <x v="0"/>
    <x v="0"/>
    <x v="0"/>
    <m/>
  </r>
  <r>
    <n v="76749"/>
    <x v="0"/>
    <x v="0"/>
    <x v="0"/>
    <x v="0"/>
    <x v="8"/>
    <x v="173"/>
    <x v="0"/>
    <x v="0"/>
    <s v="Trasferimento"/>
    <x v="0"/>
    <x v="0"/>
    <x v="0"/>
    <m/>
  </r>
  <r>
    <n v="81792"/>
    <x v="0"/>
    <x v="0"/>
    <x v="0"/>
    <x v="0"/>
    <x v="1"/>
    <x v="212"/>
    <x v="0"/>
    <x v="0"/>
    <s v="Trasferimento"/>
    <x v="1"/>
    <x v="4"/>
    <x v="0"/>
    <m/>
  </r>
  <r>
    <n v="80456"/>
    <x v="0"/>
    <x v="0"/>
    <x v="0"/>
    <x v="0"/>
    <x v="7"/>
    <x v="210"/>
    <x v="0"/>
    <x v="0"/>
    <s v="Trasferimento"/>
    <x v="0"/>
    <x v="0"/>
    <x v="0"/>
    <m/>
  </r>
  <r>
    <n v="230601"/>
    <x v="1"/>
    <x v="0"/>
    <x v="0"/>
    <x v="0"/>
    <x v="1"/>
    <x v="26"/>
    <x v="0"/>
    <x v="0"/>
    <s v="Trasferimento"/>
    <x v="1"/>
    <x v="5"/>
    <x v="0"/>
    <m/>
  </r>
  <r>
    <n v="178305"/>
    <x v="0"/>
    <x v="0"/>
    <x v="0"/>
    <x v="0"/>
    <x v="1"/>
    <x v="26"/>
    <x v="0"/>
    <x v="0"/>
    <s v="Trasferimento"/>
    <x v="1"/>
    <x v="0"/>
    <x v="0"/>
    <m/>
  </r>
  <r>
    <n v="131128"/>
    <x v="0"/>
    <x v="0"/>
    <x v="0"/>
    <x v="0"/>
    <x v="10"/>
    <x v="63"/>
    <x v="0"/>
    <x v="0"/>
    <s v="Trasferimento"/>
    <x v="0"/>
    <x v="0"/>
    <x v="0"/>
    <m/>
  </r>
  <r>
    <n v="209549"/>
    <x v="0"/>
    <x v="1"/>
    <x v="0"/>
    <x v="1"/>
    <x v="1"/>
    <x v="26"/>
    <x v="0"/>
    <x v="0"/>
    <s v="Trasferimento"/>
    <x v="1"/>
    <x v="0"/>
    <x v="0"/>
    <m/>
  </r>
  <r>
    <n v="209545"/>
    <x v="0"/>
    <x v="1"/>
    <x v="0"/>
    <x v="1"/>
    <x v="1"/>
    <x v="26"/>
    <x v="0"/>
    <x v="1"/>
    <s v="Trasferimento"/>
    <x v="1"/>
    <x v="3"/>
    <x v="0"/>
    <m/>
  </r>
  <r>
    <n v="45952"/>
    <x v="0"/>
    <x v="0"/>
    <x v="2"/>
    <x v="4"/>
    <x v="7"/>
    <x v="210"/>
    <x v="0"/>
    <x v="1"/>
    <s v="Trasferimento"/>
    <x v="0"/>
    <x v="4"/>
    <x v="0"/>
    <m/>
  </r>
  <r>
    <n v="45949"/>
    <x v="0"/>
    <x v="0"/>
    <x v="2"/>
    <x v="4"/>
    <x v="7"/>
    <x v="210"/>
    <x v="0"/>
    <x v="1"/>
    <s v="Trasferimento"/>
    <x v="0"/>
    <x v="0"/>
    <x v="0"/>
    <m/>
  </r>
  <r>
    <n v="153161"/>
    <x v="0"/>
    <x v="0"/>
    <x v="0"/>
    <x v="0"/>
    <x v="7"/>
    <x v="211"/>
    <x v="0"/>
    <x v="0"/>
    <s v="Trasferimento"/>
    <x v="1"/>
    <x v="3"/>
    <x v="0"/>
    <m/>
  </r>
  <r>
    <n v="152026"/>
    <x v="0"/>
    <x v="0"/>
    <x v="0"/>
    <x v="0"/>
    <x v="7"/>
    <x v="211"/>
    <x v="0"/>
    <x v="0"/>
    <s v="Trasferimento"/>
    <x v="1"/>
    <x v="1"/>
    <x v="0"/>
    <m/>
  </r>
  <r>
    <n v="101956"/>
    <x v="0"/>
    <x v="0"/>
    <x v="0"/>
    <x v="0"/>
    <x v="7"/>
    <x v="211"/>
    <x v="0"/>
    <x v="0"/>
    <s v="Trasferimento"/>
    <x v="1"/>
    <x v="0"/>
    <x v="0"/>
    <m/>
  </r>
  <r>
    <n v="70122"/>
    <x v="0"/>
    <x v="0"/>
    <x v="0"/>
    <x v="0"/>
    <x v="7"/>
    <x v="211"/>
    <x v="0"/>
    <x v="0"/>
    <s v="Trasferimento"/>
    <x v="1"/>
    <x v="0"/>
    <x v="0"/>
    <m/>
  </r>
  <r>
    <n v="150869"/>
    <x v="0"/>
    <x v="1"/>
    <x v="0"/>
    <x v="0"/>
    <x v="12"/>
    <x v="114"/>
    <x v="0"/>
    <x v="0"/>
    <s v="Trasferimento"/>
    <x v="1"/>
    <x v="0"/>
    <x v="0"/>
    <m/>
  </r>
  <r>
    <n v="109998"/>
    <x v="0"/>
    <x v="0"/>
    <x v="0"/>
    <x v="0"/>
    <x v="8"/>
    <x v="92"/>
    <x v="0"/>
    <x v="1"/>
    <s v="Trasferimento"/>
    <x v="1"/>
    <x v="0"/>
    <x v="0"/>
    <m/>
  </r>
  <r>
    <n v="224377"/>
    <x v="1"/>
    <x v="0"/>
    <x v="0"/>
    <x v="1"/>
    <x v="14"/>
    <x v="43"/>
    <x v="0"/>
    <x v="0"/>
    <s v="Trasferimento"/>
    <x v="1"/>
    <x v="5"/>
    <x v="0"/>
    <m/>
  </r>
  <r>
    <n v="179246"/>
    <x v="0"/>
    <x v="0"/>
    <x v="0"/>
    <x v="0"/>
    <x v="8"/>
    <x v="218"/>
    <x v="0"/>
    <x v="0"/>
    <s v="Trasferimento"/>
    <x v="0"/>
    <x v="4"/>
    <x v="0"/>
    <m/>
  </r>
  <r>
    <n v="187677"/>
    <x v="1"/>
    <x v="0"/>
    <x v="0"/>
    <x v="0"/>
    <x v="8"/>
    <x v="115"/>
    <x v="0"/>
    <x v="0"/>
    <s v="Trasferimento"/>
    <x v="1"/>
    <x v="7"/>
    <x v="0"/>
    <m/>
  </r>
  <r>
    <n v="187676"/>
    <x v="1"/>
    <x v="0"/>
    <x v="0"/>
    <x v="0"/>
    <x v="8"/>
    <x v="115"/>
    <x v="0"/>
    <x v="0"/>
    <s v="Trasferimento"/>
    <x v="1"/>
    <x v="5"/>
    <x v="0"/>
    <s v="B"/>
  </r>
  <r>
    <n v="138860"/>
    <x v="0"/>
    <x v="0"/>
    <x v="2"/>
    <x v="0"/>
    <x v="4"/>
    <x v="146"/>
    <x v="0"/>
    <x v="1"/>
    <s v="Trasferimento"/>
    <x v="1"/>
    <x v="0"/>
    <x v="0"/>
    <m/>
  </r>
  <r>
    <n v="67435"/>
    <x v="0"/>
    <x v="0"/>
    <x v="0"/>
    <x v="0"/>
    <x v="4"/>
    <x v="146"/>
    <x v="0"/>
    <x v="1"/>
    <s v="Trasferimento"/>
    <x v="1"/>
    <x v="4"/>
    <x v="0"/>
    <m/>
  </r>
  <r>
    <n v="42313"/>
    <x v="0"/>
    <x v="0"/>
    <x v="0"/>
    <x v="0"/>
    <x v="4"/>
    <x v="146"/>
    <x v="0"/>
    <x v="1"/>
    <s v="Trasferimento"/>
    <x v="1"/>
    <x v="1"/>
    <x v="0"/>
    <m/>
  </r>
  <r>
    <n v="14263"/>
    <x v="0"/>
    <x v="0"/>
    <x v="0"/>
    <x v="0"/>
    <x v="4"/>
    <x v="146"/>
    <x v="0"/>
    <x v="0"/>
    <s v="Trasferimento"/>
    <x v="1"/>
    <x v="3"/>
    <x v="0"/>
    <m/>
  </r>
  <r>
    <n v="4483"/>
    <x v="0"/>
    <x v="0"/>
    <x v="0"/>
    <x v="0"/>
    <x v="4"/>
    <x v="146"/>
    <x v="0"/>
    <x v="0"/>
    <s v="Trasferimento"/>
    <x v="1"/>
    <x v="0"/>
    <x v="0"/>
    <m/>
  </r>
  <r>
    <n v="106743"/>
    <x v="0"/>
    <x v="0"/>
    <x v="0"/>
    <x v="0"/>
    <x v="4"/>
    <x v="146"/>
    <x v="0"/>
    <x v="0"/>
    <s v="Trasferimento"/>
    <x v="1"/>
    <x v="0"/>
    <x v="0"/>
    <m/>
  </r>
  <r>
    <n v="204270"/>
    <x v="0"/>
    <x v="0"/>
    <x v="0"/>
    <x v="1"/>
    <x v="7"/>
    <x v="190"/>
    <x v="0"/>
    <x v="1"/>
    <s v="Trasferimento"/>
    <x v="0"/>
    <x v="0"/>
    <x v="0"/>
    <m/>
  </r>
  <r>
    <n v="10024"/>
    <x v="0"/>
    <x v="0"/>
    <x v="0"/>
    <x v="0"/>
    <x v="4"/>
    <x v="146"/>
    <x v="0"/>
    <x v="0"/>
    <s v="Trasferimento"/>
    <x v="1"/>
    <x v="0"/>
    <x v="0"/>
    <m/>
  </r>
  <r>
    <n v="80053"/>
    <x v="0"/>
    <x v="0"/>
    <x v="0"/>
    <x v="0"/>
    <x v="4"/>
    <x v="146"/>
    <x v="0"/>
    <x v="1"/>
    <s v="Trasferimento"/>
    <x v="1"/>
    <x v="3"/>
    <x v="0"/>
    <m/>
  </r>
  <r>
    <n v="34872"/>
    <x v="0"/>
    <x v="0"/>
    <x v="0"/>
    <x v="0"/>
    <x v="4"/>
    <x v="146"/>
    <x v="0"/>
    <x v="0"/>
    <s v="Trasferimento"/>
    <x v="1"/>
    <x v="3"/>
    <x v="0"/>
    <m/>
  </r>
  <r>
    <n v="142166"/>
    <x v="0"/>
    <x v="0"/>
    <x v="0"/>
    <x v="0"/>
    <x v="4"/>
    <x v="219"/>
    <x v="0"/>
    <x v="0"/>
    <s v="Trasferimento"/>
    <x v="0"/>
    <x v="3"/>
    <x v="0"/>
    <m/>
  </r>
  <r>
    <n v="210061"/>
    <x v="0"/>
    <x v="0"/>
    <x v="0"/>
    <x v="0"/>
    <x v="4"/>
    <x v="219"/>
    <x v="0"/>
    <x v="0"/>
    <s v="Trasferimento"/>
    <x v="0"/>
    <x v="1"/>
    <x v="0"/>
    <m/>
  </r>
  <r>
    <n v="219728"/>
    <x v="0"/>
    <x v="0"/>
    <x v="0"/>
    <x v="1"/>
    <x v="7"/>
    <x v="190"/>
    <x v="0"/>
    <x v="0"/>
    <s v="Trasferimento"/>
    <x v="0"/>
    <x v="3"/>
    <x v="0"/>
    <m/>
  </r>
  <r>
    <n v="72552"/>
    <x v="0"/>
    <x v="0"/>
    <x v="0"/>
    <x v="0"/>
    <x v="7"/>
    <x v="134"/>
    <x v="0"/>
    <x v="0"/>
    <s v="Trasferimento"/>
    <x v="0"/>
    <x v="0"/>
    <x v="0"/>
    <m/>
  </r>
  <r>
    <n v="184763"/>
    <x v="0"/>
    <x v="0"/>
    <x v="0"/>
    <x v="1"/>
    <x v="7"/>
    <x v="190"/>
    <x v="0"/>
    <x v="0"/>
    <s v="Trasferimento"/>
    <x v="0"/>
    <x v="1"/>
    <x v="0"/>
    <m/>
  </r>
  <r>
    <n v="79652"/>
    <x v="0"/>
    <x v="0"/>
    <x v="0"/>
    <x v="0"/>
    <x v="1"/>
    <x v="370"/>
    <x v="0"/>
    <x v="0"/>
    <s v="Trasferimento"/>
    <x v="0"/>
    <x v="4"/>
    <x v="0"/>
    <m/>
  </r>
  <r>
    <n v="198589"/>
    <x v="0"/>
    <x v="0"/>
    <x v="0"/>
    <x v="0"/>
    <x v="7"/>
    <x v="44"/>
    <x v="0"/>
    <x v="0"/>
    <s v="Trasferimento"/>
    <x v="1"/>
    <x v="1"/>
    <x v="0"/>
    <m/>
  </r>
  <r>
    <n v="123030"/>
    <x v="0"/>
    <x v="0"/>
    <x v="2"/>
    <x v="0"/>
    <x v="1"/>
    <x v="370"/>
    <x v="0"/>
    <x v="0"/>
    <s v="Trasferimento"/>
    <x v="0"/>
    <x v="1"/>
    <x v="0"/>
    <m/>
  </r>
  <r>
    <n v="123031"/>
    <x v="0"/>
    <x v="0"/>
    <x v="2"/>
    <x v="0"/>
    <x v="1"/>
    <x v="370"/>
    <x v="0"/>
    <x v="0"/>
    <s v="Trasferimento"/>
    <x v="0"/>
    <x v="1"/>
    <x v="0"/>
    <m/>
  </r>
  <r>
    <n v="227300"/>
    <x v="0"/>
    <x v="0"/>
    <x v="0"/>
    <x v="1"/>
    <x v="7"/>
    <x v="195"/>
    <x v="0"/>
    <x v="1"/>
    <s v="Trasferimento"/>
    <x v="1"/>
    <x v="3"/>
    <x v="0"/>
    <m/>
  </r>
  <r>
    <n v="198972"/>
    <x v="0"/>
    <x v="1"/>
    <x v="0"/>
    <x v="0"/>
    <x v="1"/>
    <x v="370"/>
    <x v="0"/>
    <x v="0"/>
    <s v="Trasferimento"/>
    <x v="0"/>
    <x v="0"/>
    <x v="0"/>
    <m/>
  </r>
  <r>
    <n v="181881"/>
    <x v="1"/>
    <x v="0"/>
    <x v="0"/>
    <x v="0"/>
    <x v="1"/>
    <x v="370"/>
    <x v="0"/>
    <x v="0"/>
    <s v="Trasferimento"/>
    <x v="0"/>
    <x v="7"/>
    <x v="0"/>
    <m/>
  </r>
  <r>
    <n v="180625"/>
    <x v="0"/>
    <x v="0"/>
    <x v="0"/>
    <x v="0"/>
    <x v="11"/>
    <x v="142"/>
    <x v="0"/>
    <x v="1"/>
    <s v="Trasferimento"/>
    <x v="1"/>
    <x v="0"/>
    <x v="0"/>
    <m/>
  </r>
  <r>
    <n v="190025"/>
    <x v="1"/>
    <x v="0"/>
    <x v="2"/>
    <x v="0"/>
    <x v="1"/>
    <x v="370"/>
    <x v="0"/>
    <x v="1"/>
    <s v="Trasferimento"/>
    <x v="0"/>
    <x v="6"/>
    <x v="0"/>
    <m/>
  </r>
  <r>
    <n v="190023"/>
    <x v="0"/>
    <x v="0"/>
    <x v="0"/>
    <x v="0"/>
    <x v="1"/>
    <x v="370"/>
    <x v="0"/>
    <x v="1"/>
    <s v="Trasferimento"/>
    <x v="0"/>
    <x v="0"/>
    <x v="0"/>
    <m/>
  </r>
  <r>
    <n v="189234"/>
    <x v="0"/>
    <x v="0"/>
    <x v="0"/>
    <x v="0"/>
    <x v="1"/>
    <x v="370"/>
    <x v="0"/>
    <x v="0"/>
    <s v="Trasferimento"/>
    <x v="0"/>
    <x v="4"/>
    <x v="0"/>
    <m/>
  </r>
  <r>
    <n v="150265"/>
    <x v="0"/>
    <x v="0"/>
    <x v="0"/>
    <x v="0"/>
    <x v="7"/>
    <x v="190"/>
    <x v="0"/>
    <x v="0"/>
    <s v="Trasferimento"/>
    <x v="0"/>
    <x v="0"/>
    <x v="0"/>
    <m/>
  </r>
  <r>
    <n v="2199"/>
    <x v="0"/>
    <x v="0"/>
    <x v="0"/>
    <x v="0"/>
    <x v="7"/>
    <x v="195"/>
    <x v="0"/>
    <x v="0"/>
    <s v="Trasferimento"/>
    <x v="1"/>
    <x v="4"/>
    <x v="0"/>
    <m/>
  </r>
  <r>
    <n v="159936"/>
    <x v="0"/>
    <x v="0"/>
    <x v="0"/>
    <x v="0"/>
    <x v="9"/>
    <x v="117"/>
    <x v="0"/>
    <x v="0"/>
    <s v="Trasferimento"/>
    <x v="1"/>
    <x v="4"/>
    <x v="0"/>
    <m/>
  </r>
  <r>
    <n v="162169"/>
    <x v="0"/>
    <x v="0"/>
    <x v="0"/>
    <x v="0"/>
    <x v="9"/>
    <x v="117"/>
    <x v="0"/>
    <x v="1"/>
    <s v="Trasferimento"/>
    <x v="1"/>
    <x v="4"/>
    <x v="0"/>
    <m/>
  </r>
  <r>
    <n v="140598"/>
    <x v="0"/>
    <x v="0"/>
    <x v="0"/>
    <x v="0"/>
    <x v="7"/>
    <x v="195"/>
    <x v="0"/>
    <x v="0"/>
    <s v="Trasferimento"/>
    <x v="1"/>
    <x v="3"/>
    <x v="0"/>
    <m/>
  </r>
  <r>
    <n v="32963"/>
    <x v="0"/>
    <x v="0"/>
    <x v="0"/>
    <x v="0"/>
    <x v="7"/>
    <x v="35"/>
    <x v="0"/>
    <x v="1"/>
    <s v="Trasferimento"/>
    <x v="1"/>
    <x v="4"/>
    <x v="0"/>
    <m/>
  </r>
  <r>
    <n v="209576"/>
    <x v="0"/>
    <x v="0"/>
    <x v="0"/>
    <x v="0"/>
    <x v="7"/>
    <x v="190"/>
    <x v="0"/>
    <x v="1"/>
    <s v="Trasferimento"/>
    <x v="0"/>
    <x v="0"/>
    <x v="0"/>
    <m/>
  </r>
  <r>
    <n v="32893"/>
    <x v="0"/>
    <x v="0"/>
    <x v="0"/>
    <x v="0"/>
    <x v="7"/>
    <x v="35"/>
    <x v="0"/>
    <x v="0"/>
    <s v="Trasferimento"/>
    <x v="1"/>
    <x v="4"/>
    <x v="0"/>
    <m/>
  </r>
  <r>
    <n v="162665"/>
    <x v="0"/>
    <x v="0"/>
    <x v="0"/>
    <x v="0"/>
    <x v="7"/>
    <x v="35"/>
    <x v="0"/>
    <x v="0"/>
    <s v="Trasferimento"/>
    <x v="1"/>
    <x v="4"/>
    <x v="0"/>
    <m/>
  </r>
  <r>
    <n v="204158"/>
    <x v="0"/>
    <x v="1"/>
    <x v="0"/>
    <x v="0"/>
    <x v="7"/>
    <x v="190"/>
    <x v="0"/>
    <x v="0"/>
    <s v="Trasferimento"/>
    <x v="0"/>
    <x v="3"/>
    <x v="0"/>
    <m/>
  </r>
  <r>
    <n v="109475"/>
    <x v="0"/>
    <x v="0"/>
    <x v="0"/>
    <x v="0"/>
    <x v="7"/>
    <x v="190"/>
    <x v="0"/>
    <x v="0"/>
    <s v="Trasferimento"/>
    <x v="0"/>
    <x v="1"/>
    <x v="0"/>
    <m/>
  </r>
  <r>
    <n v="62533"/>
    <x v="0"/>
    <x v="0"/>
    <x v="0"/>
    <x v="0"/>
    <x v="1"/>
    <x v="22"/>
    <x v="0"/>
    <x v="0"/>
    <s v="Trasferimento"/>
    <x v="1"/>
    <x v="4"/>
    <x v="0"/>
    <m/>
  </r>
  <r>
    <n v="229194"/>
    <x v="1"/>
    <x v="0"/>
    <x v="0"/>
    <x v="2"/>
    <x v="11"/>
    <x v="376"/>
    <x v="0"/>
    <x v="0"/>
    <s v="Trasferimento"/>
    <x v="1"/>
    <x v="5"/>
    <x v="0"/>
    <m/>
  </r>
  <r>
    <n v="204269"/>
    <x v="0"/>
    <x v="0"/>
    <x v="0"/>
    <x v="0"/>
    <x v="7"/>
    <x v="190"/>
    <x v="0"/>
    <x v="0"/>
    <s v="Trasferimento"/>
    <x v="0"/>
    <x v="0"/>
    <x v="0"/>
    <m/>
  </r>
  <r>
    <n v="166052"/>
    <x v="0"/>
    <x v="0"/>
    <x v="0"/>
    <x v="0"/>
    <x v="11"/>
    <x v="376"/>
    <x v="0"/>
    <x v="0"/>
    <s v="Trasferimento"/>
    <x v="1"/>
    <x v="0"/>
    <x v="0"/>
    <m/>
  </r>
  <r>
    <n v="143871"/>
    <x v="0"/>
    <x v="0"/>
    <x v="0"/>
    <x v="0"/>
    <x v="7"/>
    <x v="190"/>
    <x v="0"/>
    <x v="0"/>
    <s v="Trasferimento"/>
    <x v="0"/>
    <x v="0"/>
    <x v="0"/>
    <m/>
  </r>
  <r>
    <n v="156662"/>
    <x v="0"/>
    <x v="0"/>
    <x v="0"/>
    <x v="0"/>
    <x v="7"/>
    <x v="190"/>
    <x v="0"/>
    <x v="0"/>
    <s v="Trasferimento"/>
    <x v="0"/>
    <x v="0"/>
    <x v="0"/>
    <m/>
  </r>
  <r>
    <n v="209597"/>
    <x v="0"/>
    <x v="1"/>
    <x v="0"/>
    <x v="2"/>
    <x v="7"/>
    <x v="195"/>
    <x v="0"/>
    <x v="1"/>
    <s v="Trasferimento"/>
    <x v="1"/>
    <x v="0"/>
    <x v="0"/>
    <m/>
  </r>
  <r>
    <n v="66729"/>
    <x v="0"/>
    <x v="2"/>
    <x v="0"/>
    <x v="0"/>
    <x v="7"/>
    <x v="225"/>
    <x v="1"/>
    <x v="0"/>
    <s v="Trasferimento"/>
    <x v="0"/>
    <x v="8"/>
    <x v="0"/>
    <m/>
  </r>
  <r>
    <n v="120136"/>
    <x v="0"/>
    <x v="0"/>
    <x v="0"/>
    <x v="0"/>
    <x v="2"/>
    <x v="55"/>
    <x v="0"/>
    <x v="1"/>
    <s v="Trasferimento"/>
    <x v="1"/>
    <x v="3"/>
    <x v="0"/>
    <m/>
  </r>
  <r>
    <n v="120324"/>
    <x v="0"/>
    <x v="0"/>
    <x v="0"/>
    <x v="0"/>
    <x v="2"/>
    <x v="55"/>
    <x v="0"/>
    <x v="1"/>
    <s v="Trasferimento"/>
    <x v="1"/>
    <x v="1"/>
    <x v="0"/>
    <m/>
  </r>
  <r>
    <n v="230822"/>
    <x v="0"/>
    <x v="0"/>
    <x v="0"/>
    <x v="0"/>
    <x v="1"/>
    <x v="73"/>
    <x v="0"/>
    <x v="0"/>
    <s v="Trasferimento"/>
    <x v="1"/>
    <x v="0"/>
    <x v="0"/>
    <m/>
  </r>
  <r>
    <n v="24623"/>
    <x v="0"/>
    <x v="0"/>
    <x v="0"/>
    <x v="0"/>
    <x v="7"/>
    <x v="215"/>
    <x v="0"/>
    <x v="1"/>
    <s v="Trasferimento"/>
    <x v="1"/>
    <x v="0"/>
    <x v="0"/>
    <m/>
  </r>
  <r>
    <n v="45323"/>
    <x v="0"/>
    <x v="0"/>
    <x v="0"/>
    <x v="0"/>
    <x v="7"/>
    <x v="215"/>
    <x v="0"/>
    <x v="1"/>
    <s v="Trasferimento"/>
    <x v="1"/>
    <x v="0"/>
    <x v="0"/>
    <m/>
  </r>
  <r>
    <n v="122186"/>
    <x v="0"/>
    <x v="0"/>
    <x v="0"/>
    <x v="0"/>
    <x v="7"/>
    <x v="215"/>
    <x v="0"/>
    <x v="0"/>
    <s v="Trasferimento"/>
    <x v="1"/>
    <x v="3"/>
    <x v="0"/>
    <m/>
  </r>
  <r>
    <n v="202927"/>
    <x v="0"/>
    <x v="0"/>
    <x v="0"/>
    <x v="1"/>
    <x v="7"/>
    <x v="215"/>
    <x v="0"/>
    <x v="0"/>
    <s v="Trasferimento"/>
    <x v="1"/>
    <x v="1"/>
    <x v="0"/>
    <m/>
  </r>
  <r>
    <n v="117194"/>
    <x v="0"/>
    <x v="0"/>
    <x v="0"/>
    <x v="0"/>
    <x v="1"/>
    <x v="178"/>
    <x v="0"/>
    <x v="0"/>
    <s v="Trasferimento"/>
    <x v="0"/>
    <x v="0"/>
    <x v="0"/>
    <m/>
  </r>
  <r>
    <n v="209600"/>
    <x v="0"/>
    <x v="1"/>
    <x v="0"/>
    <x v="2"/>
    <x v="7"/>
    <x v="195"/>
    <x v="0"/>
    <x v="0"/>
    <s v="Trasferimento"/>
    <x v="1"/>
    <x v="0"/>
    <x v="0"/>
    <m/>
  </r>
  <r>
    <n v="141231"/>
    <x v="0"/>
    <x v="0"/>
    <x v="2"/>
    <x v="4"/>
    <x v="7"/>
    <x v="195"/>
    <x v="0"/>
    <x v="0"/>
    <s v="Trasferimento"/>
    <x v="1"/>
    <x v="0"/>
    <x v="0"/>
    <m/>
  </r>
  <r>
    <n v="222683"/>
    <x v="0"/>
    <x v="1"/>
    <x v="0"/>
    <x v="1"/>
    <x v="7"/>
    <x v="227"/>
    <x v="0"/>
    <x v="1"/>
    <s v="Trasferimento"/>
    <x v="1"/>
    <x v="3"/>
    <x v="0"/>
    <m/>
  </r>
  <r>
    <n v="218390"/>
    <x v="1"/>
    <x v="0"/>
    <x v="0"/>
    <x v="1"/>
    <x v="7"/>
    <x v="227"/>
    <x v="0"/>
    <x v="0"/>
    <s v="Trasferimento"/>
    <x v="1"/>
    <x v="5"/>
    <x v="0"/>
    <m/>
  </r>
  <r>
    <n v="146362"/>
    <x v="0"/>
    <x v="0"/>
    <x v="0"/>
    <x v="0"/>
    <x v="11"/>
    <x v="221"/>
    <x v="0"/>
    <x v="0"/>
    <s v="Trasferimento"/>
    <x v="1"/>
    <x v="0"/>
    <x v="0"/>
    <m/>
  </r>
  <r>
    <n v="57397"/>
    <x v="0"/>
    <x v="0"/>
    <x v="0"/>
    <x v="0"/>
    <x v="7"/>
    <x v="227"/>
    <x v="0"/>
    <x v="0"/>
    <s v="Trasferimento"/>
    <x v="1"/>
    <x v="4"/>
    <x v="0"/>
    <m/>
  </r>
  <r>
    <n v="54076"/>
    <x v="0"/>
    <x v="0"/>
    <x v="0"/>
    <x v="0"/>
    <x v="11"/>
    <x v="221"/>
    <x v="0"/>
    <x v="1"/>
    <s v="Trasferimento"/>
    <x v="1"/>
    <x v="3"/>
    <x v="0"/>
    <m/>
  </r>
  <r>
    <n v="21510"/>
    <x v="0"/>
    <x v="0"/>
    <x v="0"/>
    <x v="0"/>
    <x v="4"/>
    <x v="58"/>
    <x v="0"/>
    <x v="0"/>
    <s v="Trasferimento"/>
    <x v="1"/>
    <x v="4"/>
    <x v="0"/>
    <m/>
  </r>
  <r>
    <n v="80632"/>
    <x v="0"/>
    <x v="1"/>
    <x v="2"/>
    <x v="4"/>
    <x v="2"/>
    <x v="53"/>
    <x v="0"/>
    <x v="1"/>
    <s v="Trasferimento"/>
    <x v="1"/>
    <x v="0"/>
    <x v="0"/>
    <m/>
  </r>
  <r>
    <n v="66932"/>
    <x v="0"/>
    <x v="0"/>
    <x v="2"/>
    <x v="4"/>
    <x v="2"/>
    <x v="53"/>
    <x v="0"/>
    <x v="1"/>
    <s v="Trasferimento"/>
    <x v="1"/>
    <x v="0"/>
    <x v="0"/>
    <m/>
  </r>
  <r>
    <n v="8427"/>
    <x v="0"/>
    <x v="0"/>
    <x v="0"/>
    <x v="0"/>
    <x v="1"/>
    <x v="22"/>
    <x v="0"/>
    <x v="0"/>
    <s v="Trasferimento"/>
    <x v="1"/>
    <x v="3"/>
    <x v="0"/>
    <m/>
  </r>
  <r>
    <n v="183413"/>
    <x v="0"/>
    <x v="0"/>
    <x v="0"/>
    <x v="0"/>
    <x v="2"/>
    <x v="224"/>
    <x v="0"/>
    <x v="1"/>
    <s v="Trasferimento"/>
    <x v="1"/>
    <x v="0"/>
    <x v="0"/>
    <m/>
  </r>
  <r>
    <n v="188490"/>
    <x v="0"/>
    <x v="0"/>
    <x v="0"/>
    <x v="0"/>
    <x v="2"/>
    <x v="224"/>
    <x v="0"/>
    <x v="0"/>
    <s v="Trasferimento"/>
    <x v="1"/>
    <x v="0"/>
    <x v="0"/>
    <m/>
  </r>
  <r>
    <n v="92190"/>
    <x v="0"/>
    <x v="0"/>
    <x v="0"/>
    <x v="0"/>
    <x v="2"/>
    <x v="224"/>
    <x v="0"/>
    <x v="0"/>
    <s v="Trasferimento"/>
    <x v="1"/>
    <x v="3"/>
    <x v="0"/>
    <m/>
  </r>
  <r>
    <n v="83476"/>
    <x v="0"/>
    <x v="0"/>
    <x v="2"/>
    <x v="0"/>
    <x v="2"/>
    <x v="224"/>
    <x v="0"/>
    <x v="0"/>
    <s v="Trasferimento"/>
    <x v="1"/>
    <x v="1"/>
    <x v="0"/>
    <m/>
  </r>
  <r>
    <n v="217912"/>
    <x v="0"/>
    <x v="0"/>
    <x v="0"/>
    <x v="0"/>
    <x v="4"/>
    <x v="58"/>
    <x v="0"/>
    <x v="0"/>
    <s v="Trasferimento"/>
    <x v="1"/>
    <x v="4"/>
    <x v="0"/>
    <m/>
  </r>
  <r>
    <n v="4917"/>
    <x v="0"/>
    <x v="0"/>
    <x v="0"/>
    <x v="0"/>
    <x v="7"/>
    <x v="195"/>
    <x v="0"/>
    <x v="0"/>
    <s v="Trasferimento"/>
    <x v="1"/>
    <x v="3"/>
    <x v="0"/>
    <m/>
  </r>
  <r>
    <n v="223928"/>
    <x v="0"/>
    <x v="0"/>
    <x v="2"/>
    <x v="2"/>
    <x v="11"/>
    <x v="152"/>
    <x v="0"/>
    <x v="0"/>
    <s v="Trasferimento"/>
    <x v="1"/>
    <x v="0"/>
    <x v="0"/>
    <m/>
  </r>
  <r>
    <n v="101012"/>
    <x v="0"/>
    <x v="0"/>
    <x v="0"/>
    <x v="0"/>
    <x v="2"/>
    <x v="230"/>
    <x v="0"/>
    <x v="0"/>
    <s v="Trasferimento"/>
    <x v="1"/>
    <x v="3"/>
    <x v="0"/>
    <m/>
  </r>
  <r>
    <n v="13809"/>
    <x v="0"/>
    <x v="0"/>
    <x v="0"/>
    <x v="0"/>
    <x v="2"/>
    <x v="230"/>
    <x v="0"/>
    <x v="0"/>
    <s v="Trasferimento"/>
    <x v="1"/>
    <x v="4"/>
    <x v="0"/>
    <m/>
  </r>
  <r>
    <n v="39431"/>
    <x v="0"/>
    <x v="0"/>
    <x v="0"/>
    <x v="4"/>
    <x v="2"/>
    <x v="230"/>
    <x v="0"/>
    <x v="0"/>
    <s v="Trasferimento"/>
    <x v="1"/>
    <x v="0"/>
    <x v="0"/>
    <m/>
  </r>
  <r>
    <n v="119533"/>
    <x v="0"/>
    <x v="0"/>
    <x v="0"/>
    <x v="0"/>
    <x v="2"/>
    <x v="230"/>
    <x v="0"/>
    <x v="0"/>
    <s v="Trasferimento"/>
    <x v="1"/>
    <x v="0"/>
    <x v="0"/>
    <m/>
  </r>
  <r>
    <n v="86685"/>
    <x v="0"/>
    <x v="0"/>
    <x v="0"/>
    <x v="0"/>
    <x v="2"/>
    <x v="230"/>
    <x v="0"/>
    <x v="0"/>
    <s v="Trasferimento"/>
    <x v="1"/>
    <x v="1"/>
    <x v="0"/>
    <m/>
  </r>
  <r>
    <n v="186746"/>
    <x v="1"/>
    <x v="0"/>
    <x v="2"/>
    <x v="0"/>
    <x v="11"/>
    <x v="152"/>
    <x v="0"/>
    <x v="0"/>
    <s v="Trasferimento"/>
    <x v="1"/>
    <x v="6"/>
    <x v="0"/>
    <m/>
  </r>
  <r>
    <n v="138911"/>
    <x v="0"/>
    <x v="0"/>
    <x v="0"/>
    <x v="0"/>
    <x v="2"/>
    <x v="230"/>
    <x v="0"/>
    <x v="0"/>
    <s v="Trasferimento"/>
    <x v="1"/>
    <x v="4"/>
    <x v="0"/>
    <m/>
  </r>
  <r>
    <n v="18487"/>
    <x v="0"/>
    <x v="0"/>
    <x v="0"/>
    <x v="0"/>
    <x v="2"/>
    <x v="230"/>
    <x v="0"/>
    <x v="0"/>
    <s v="Trasferimento"/>
    <x v="1"/>
    <x v="0"/>
    <x v="0"/>
    <m/>
  </r>
  <r>
    <n v="131077"/>
    <x v="0"/>
    <x v="0"/>
    <x v="0"/>
    <x v="0"/>
    <x v="1"/>
    <x v="308"/>
    <x v="0"/>
    <x v="0"/>
    <s v="Trasferimento"/>
    <x v="0"/>
    <x v="0"/>
    <x v="0"/>
    <m/>
  </r>
  <r>
    <n v="39663"/>
    <x v="0"/>
    <x v="0"/>
    <x v="0"/>
    <x v="0"/>
    <x v="1"/>
    <x v="308"/>
    <x v="0"/>
    <x v="0"/>
    <s v="Trasferimento"/>
    <x v="0"/>
    <x v="0"/>
    <x v="0"/>
    <m/>
  </r>
  <r>
    <n v="98928"/>
    <x v="0"/>
    <x v="0"/>
    <x v="0"/>
    <x v="0"/>
    <x v="1"/>
    <x v="308"/>
    <x v="0"/>
    <x v="0"/>
    <s v="Trasferimento"/>
    <x v="0"/>
    <x v="0"/>
    <x v="0"/>
    <m/>
  </r>
  <r>
    <n v="105076"/>
    <x v="0"/>
    <x v="0"/>
    <x v="0"/>
    <x v="0"/>
    <x v="1"/>
    <x v="308"/>
    <x v="0"/>
    <x v="1"/>
    <s v="Trasferimento"/>
    <x v="0"/>
    <x v="3"/>
    <x v="0"/>
    <m/>
  </r>
  <r>
    <n v="195725"/>
    <x v="1"/>
    <x v="0"/>
    <x v="2"/>
    <x v="3"/>
    <x v="14"/>
    <x v="232"/>
    <x v="0"/>
    <x v="0"/>
    <s v="Trasferimento"/>
    <x v="0"/>
    <x v="7"/>
    <x v="0"/>
    <m/>
  </r>
  <r>
    <n v="55232"/>
    <x v="0"/>
    <x v="0"/>
    <x v="0"/>
    <x v="0"/>
    <x v="2"/>
    <x v="233"/>
    <x v="0"/>
    <x v="1"/>
    <s v="Trasferimento"/>
    <x v="0"/>
    <x v="4"/>
    <x v="0"/>
    <m/>
  </r>
  <r>
    <n v="183562"/>
    <x v="0"/>
    <x v="0"/>
    <x v="0"/>
    <x v="0"/>
    <x v="1"/>
    <x v="22"/>
    <x v="0"/>
    <x v="0"/>
    <s v="Trasferimento"/>
    <x v="1"/>
    <x v="4"/>
    <x v="0"/>
    <m/>
  </r>
  <r>
    <n v="140648"/>
    <x v="0"/>
    <x v="0"/>
    <x v="0"/>
    <x v="1"/>
    <x v="8"/>
    <x v="13"/>
    <x v="0"/>
    <x v="0"/>
    <s v="Trasferimento"/>
    <x v="0"/>
    <x v="3"/>
    <x v="0"/>
    <m/>
  </r>
  <r>
    <n v="219144"/>
    <x v="0"/>
    <x v="0"/>
    <x v="0"/>
    <x v="3"/>
    <x v="8"/>
    <x v="13"/>
    <x v="0"/>
    <x v="1"/>
    <s v="Trasferimento"/>
    <x v="0"/>
    <x v="0"/>
    <x v="0"/>
    <m/>
  </r>
  <r>
    <n v="223249"/>
    <x v="0"/>
    <x v="0"/>
    <x v="0"/>
    <x v="1"/>
    <x v="5"/>
    <x v="6"/>
    <x v="0"/>
    <x v="1"/>
    <s v="Trasferimento"/>
    <x v="0"/>
    <x v="0"/>
    <x v="0"/>
    <m/>
  </r>
  <r>
    <n v="130839"/>
    <x v="0"/>
    <x v="0"/>
    <x v="2"/>
    <x v="0"/>
    <x v="5"/>
    <x v="6"/>
    <x v="0"/>
    <x v="0"/>
    <s v="Trasferimento"/>
    <x v="0"/>
    <x v="3"/>
    <x v="0"/>
    <m/>
  </r>
  <r>
    <n v="89439"/>
    <x v="0"/>
    <x v="0"/>
    <x v="0"/>
    <x v="0"/>
    <x v="4"/>
    <x v="236"/>
    <x v="0"/>
    <x v="0"/>
    <s v="Trasferimento"/>
    <x v="1"/>
    <x v="4"/>
    <x v="0"/>
    <m/>
  </r>
  <r>
    <n v="10550"/>
    <x v="0"/>
    <x v="0"/>
    <x v="0"/>
    <x v="0"/>
    <x v="4"/>
    <x v="236"/>
    <x v="0"/>
    <x v="1"/>
    <s v="Trasferimento"/>
    <x v="1"/>
    <x v="4"/>
    <x v="0"/>
    <m/>
  </r>
  <r>
    <n v="148928"/>
    <x v="0"/>
    <x v="0"/>
    <x v="2"/>
    <x v="4"/>
    <x v="11"/>
    <x v="388"/>
    <x v="0"/>
    <x v="0"/>
    <s v="Trasferimento"/>
    <x v="0"/>
    <x v="3"/>
    <x v="0"/>
    <m/>
  </r>
  <r>
    <n v="129532"/>
    <x v="0"/>
    <x v="0"/>
    <x v="2"/>
    <x v="4"/>
    <x v="11"/>
    <x v="388"/>
    <x v="0"/>
    <x v="0"/>
    <s v="Trasferimento"/>
    <x v="0"/>
    <x v="0"/>
    <x v="0"/>
    <m/>
  </r>
  <r>
    <n v="231628"/>
    <x v="0"/>
    <x v="1"/>
    <x v="0"/>
    <x v="0"/>
    <x v="7"/>
    <x v="45"/>
    <x v="0"/>
    <x v="0"/>
    <s v="Trasferimento"/>
    <x v="1"/>
    <x v="0"/>
    <x v="0"/>
    <m/>
  </r>
  <r>
    <n v="62455"/>
    <x v="0"/>
    <x v="0"/>
    <x v="0"/>
    <x v="0"/>
    <x v="12"/>
    <x v="309"/>
    <x v="0"/>
    <x v="0"/>
    <s v="Trasferimento"/>
    <x v="0"/>
    <x v="1"/>
    <x v="0"/>
    <m/>
  </r>
  <r>
    <n v="167629"/>
    <x v="0"/>
    <x v="0"/>
    <x v="0"/>
    <x v="0"/>
    <x v="7"/>
    <x v="175"/>
    <x v="0"/>
    <x v="0"/>
    <s v="Trasferimento"/>
    <x v="0"/>
    <x v="1"/>
    <x v="0"/>
    <m/>
  </r>
  <r>
    <n v="16304"/>
    <x v="0"/>
    <x v="0"/>
    <x v="0"/>
    <x v="0"/>
    <x v="7"/>
    <x v="241"/>
    <x v="0"/>
    <x v="1"/>
    <s v="Trasferimento"/>
    <x v="0"/>
    <x v="4"/>
    <x v="0"/>
    <m/>
  </r>
  <r>
    <n v="208627"/>
    <x v="0"/>
    <x v="0"/>
    <x v="0"/>
    <x v="1"/>
    <x v="7"/>
    <x v="241"/>
    <x v="0"/>
    <x v="1"/>
    <s v="Trasferimento"/>
    <x v="0"/>
    <x v="0"/>
    <x v="0"/>
    <m/>
  </r>
  <r>
    <n v="104113"/>
    <x v="0"/>
    <x v="0"/>
    <x v="0"/>
    <x v="0"/>
    <x v="7"/>
    <x v="241"/>
    <x v="0"/>
    <x v="1"/>
    <s v="Trasferimento"/>
    <x v="0"/>
    <x v="3"/>
    <x v="0"/>
    <m/>
  </r>
  <r>
    <n v="22214"/>
    <x v="0"/>
    <x v="0"/>
    <x v="0"/>
    <x v="0"/>
    <x v="7"/>
    <x v="241"/>
    <x v="0"/>
    <x v="0"/>
    <s v="Trasferimento"/>
    <x v="0"/>
    <x v="3"/>
    <x v="0"/>
    <m/>
  </r>
  <r>
    <n v="146268"/>
    <x v="0"/>
    <x v="0"/>
    <x v="0"/>
    <x v="0"/>
    <x v="7"/>
    <x v="241"/>
    <x v="0"/>
    <x v="0"/>
    <s v="Trasferimento"/>
    <x v="0"/>
    <x v="0"/>
    <x v="0"/>
    <m/>
  </r>
  <r>
    <n v="157096"/>
    <x v="0"/>
    <x v="0"/>
    <x v="0"/>
    <x v="0"/>
    <x v="7"/>
    <x v="241"/>
    <x v="0"/>
    <x v="0"/>
    <s v="Trasferimento"/>
    <x v="0"/>
    <x v="4"/>
    <x v="0"/>
    <m/>
  </r>
  <r>
    <n v="174883"/>
    <x v="0"/>
    <x v="0"/>
    <x v="0"/>
    <x v="1"/>
    <x v="7"/>
    <x v="241"/>
    <x v="0"/>
    <x v="1"/>
    <s v="Trasferimento"/>
    <x v="0"/>
    <x v="4"/>
    <x v="0"/>
    <m/>
  </r>
  <r>
    <n v="230422"/>
    <x v="1"/>
    <x v="0"/>
    <x v="0"/>
    <x v="1"/>
    <x v="11"/>
    <x v="244"/>
    <x v="0"/>
    <x v="0"/>
    <s v="Trasferimento"/>
    <x v="0"/>
    <x v="6"/>
    <x v="0"/>
    <m/>
  </r>
  <r>
    <n v="96993"/>
    <x v="0"/>
    <x v="0"/>
    <x v="0"/>
    <x v="0"/>
    <x v="11"/>
    <x v="333"/>
    <x v="0"/>
    <x v="0"/>
    <s v="Trasferimento"/>
    <x v="0"/>
    <x v="1"/>
    <x v="0"/>
    <m/>
  </r>
  <r>
    <n v="75508"/>
    <x v="0"/>
    <x v="0"/>
    <x v="0"/>
    <x v="0"/>
    <x v="11"/>
    <x v="333"/>
    <x v="0"/>
    <x v="0"/>
    <s v="Trasferimento"/>
    <x v="0"/>
    <x v="1"/>
    <x v="0"/>
    <m/>
  </r>
  <r>
    <n v="136517"/>
    <x v="0"/>
    <x v="0"/>
    <x v="0"/>
    <x v="0"/>
    <x v="11"/>
    <x v="142"/>
    <x v="0"/>
    <x v="0"/>
    <s v="Trasferimento"/>
    <x v="1"/>
    <x v="0"/>
    <x v="0"/>
    <m/>
  </r>
  <r>
    <n v="29192"/>
    <x v="0"/>
    <x v="0"/>
    <x v="0"/>
    <x v="0"/>
    <x v="2"/>
    <x v="251"/>
    <x v="0"/>
    <x v="0"/>
    <s v="Trasferimento"/>
    <x v="1"/>
    <x v="1"/>
    <x v="0"/>
    <m/>
  </r>
  <r>
    <n v="139881"/>
    <x v="0"/>
    <x v="0"/>
    <x v="0"/>
    <x v="0"/>
    <x v="2"/>
    <x v="251"/>
    <x v="0"/>
    <x v="1"/>
    <s v="Trasferimento"/>
    <x v="1"/>
    <x v="1"/>
    <x v="0"/>
    <m/>
  </r>
  <r>
    <n v="84591"/>
    <x v="0"/>
    <x v="1"/>
    <x v="0"/>
    <x v="0"/>
    <x v="4"/>
    <x v="125"/>
    <x v="0"/>
    <x v="0"/>
    <s v="Trasferimento"/>
    <x v="1"/>
    <x v="0"/>
    <x v="0"/>
    <m/>
  </r>
  <r>
    <n v="162439"/>
    <x v="0"/>
    <x v="0"/>
    <x v="0"/>
    <x v="0"/>
    <x v="2"/>
    <x v="251"/>
    <x v="0"/>
    <x v="0"/>
    <s v="Trasferimento"/>
    <x v="1"/>
    <x v="1"/>
    <x v="0"/>
    <m/>
  </r>
  <r>
    <n v="50808"/>
    <x v="0"/>
    <x v="0"/>
    <x v="0"/>
    <x v="0"/>
    <x v="4"/>
    <x v="249"/>
    <x v="0"/>
    <x v="1"/>
    <s v="Trasferimento"/>
    <x v="1"/>
    <x v="3"/>
    <x v="0"/>
    <m/>
  </r>
  <r>
    <n v="17204"/>
    <x v="0"/>
    <x v="1"/>
    <x v="2"/>
    <x v="0"/>
    <x v="15"/>
    <x v="104"/>
    <x v="0"/>
    <x v="0"/>
    <s v="Trasferimento"/>
    <x v="1"/>
    <x v="0"/>
    <x v="0"/>
    <m/>
  </r>
  <r>
    <n v="148182"/>
    <x v="0"/>
    <x v="0"/>
    <x v="0"/>
    <x v="0"/>
    <x v="12"/>
    <x v="254"/>
    <x v="0"/>
    <x v="0"/>
    <s v="Trasferimento"/>
    <x v="0"/>
    <x v="3"/>
    <x v="0"/>
    <m/>
  </r>
  <r>
    <n v="141314"/>
    <x v="0"/>
    <x v="0"/>
    <x v="2"/>
    <x v="0"/>
    <x v="4"/>
    <x v="47"/>
    <x v="0"/>
    <x v="0"/>
    <s v="Trasferimento"/>
    <x v="0"/>
    <x v="1"/>
    <x v="0"/>
    <m/>
  </r>
  <r>
    <n v="148181"/>
    <x v="0"/>
    <x v="0"/>
    <x v="0"/>
    <x v="0"/>
    <x v="12"/>
    <x v="254"/>
    <x v="0"/>
    <x v="1"/>
    <s v="Trasferimento"/>
    <x v="0"/>
    <x v="3"/>
    <x v="0"/>
    <m/>
  </r>
  <r>
    <n v="124221"/>
    <x v="0"/>
    <x v="0"/>
    <x v="0"/>
    <x v="0"/>
    <x v="10"/>
    <x v="273"/>
    <x v="0"/>
    <x v="0"/>
    <s v="Trasferimento"/>
    <x v="1"/>
    <x v="0"/>
    <x v="0"/>
    <m/>
  </r>
  <r>
    <n v="60411"/>
    <x v="0"/>
    <x v="0"/>
    <x v="0"/>
    <x v="0"/>
    <x v="7"/>
    <x v="41"/>
    <x v="0"/>
    <x v="0"/>
    <s v="Trasferimento"/>
    <x v="1"/>
    <x v="0"/>
    <x v="0"/>
    <m/>
  </r>
  <r>
    <n v="78191"/>
    <x v="0"/>
    <x v="0"/>
    <x v="0"/>
    <x v="0"/>
    <x v="11"/>
    <x v="142"/>
    <x v="0"/>
    <x v="0"/>
    <s v="Trasferimento"/>
    <x v="1"/>
    <x v="3"/>
    <x v="0"/>
    <m/>
  </r>
  <r>
    <n v="168832"/>
    <x v="0"/>
    <x v="0"/>
    <x v="0"/>
    <x v="0"/>
    <x v="11"/>
    <x v="142"/>
    <x v="0"/>
    <x v="0"/>
    <s v="Trasferimento"/>
    <x v="1"/>
    <x v="0"/>
    <x v="0"/>
    <m/>
  </r>
  <r>
    <n v="140760"/>
    <x v="0"/>
    <x v="0"/>
    <x v="0"/>
    <x v="0"/>
    <x v="7"/>
    <x v="56"/>
    <x v="0"/>
    <x v="0"/>
    <s v="Trasferimento"/>
    <x v="1"/>
    <x v="0"/>
    <x v="0"/>
    <m/>
  </r>
  <r>
    <n v="231627"/>
    <x v="0"/>
    <x v="1"/>
    <x v="0"/>
    <x v="0"/>
    <x v="7"/>
    <x v="56"/>
    <x v="0"/>
    <x v="1"/>
    <s v="Trasferimento"/>
    <x v="1"/>
    <x v="0"/>
    <x v="0"/>
    <m/>
  </r>
  <r>
    <n v="152890"/>
    <x v="0"/>
    <x v="0"/>
    <x v="0"/>
    <x v="0"/>
    <x v="11"/>
    <x v="142"/>
    <x v="0"/>
    <x v="0"/>
    <s v="Trasferimento"/>
    <x v="1"/>
    <x v="0"/>
    <x v="0"/>
    <m/>
  </r>
  <r>
    <n v="195260"/>
    <x v="1"/>
    <x v="1"/>
    <x v="0"/>
    <x v="1"/>
    <x v="17"/>
    <x v="258"/>
    <x v="0"/>
    <x v="0"/>
    <s v="Trasferimento"/>
    <x v="1"/>
    <x v="5"/>
    <x v="0"/>
    <m/>
  </r>
  <r>
    <n v="33089"/>
    <x v="0"/>
    <x v="0"/>
    <x v="0"/>
    <x v="0"/>
    <x v="7"/>
    <x v="259"/>
    <x v="0"/>
    <x v="0"/>
    <s v="Trasferimento"/>
    <x v="0"/>
    <x v="0"/>
    <x v="0"/>
    <m/>
  </r>
  <r>
    <n v="228870"/>
    <x v="0"/>
    <x v="0"/>
    <x v="0"/>
    <x v="3"/>
    <x v="4"/>
    <x v="23"/>
    <x v="0"/>
    <x v="1"/>
    <s v="Trasferimento"/>
    <x v="1"/>
    <x v="1"/>
    <x v="0"/>
    <m/>
  </r>
  <r>
    <n v="226748"/>
    <x v="0"/>
    <x v="0"/>
    <x v="0"/>
    <x v="1"/>
    <x v="4"/>
    <x v="80"/>
    <x v="0"/>
    <x v="1"/>
    <s v="Trasferimento"/>
    <x v="1"/>
    <x v="0"/>
    <x v="0"/>
    <m/>
  </r>
  <r>
    <n v="226746"/>
    <x v="0"/>
    <x v="0"/>
    <x v="0"/>
    <x v="1"/>
    <x v="4"/>
    <x v="80"/>
    <x v="0"/>
    <x v="0"/>
    <s v="Trasferimento"/>
    <x v="1"/>
    <x v="1"/>
    <x v="0"/>
    <m/>
  </r>
  <r>
    <n v="81841"/>
    <x v="0"/>
    <x v="0"/>
    <x v="0"/>
    <x v="0"/>
    <x v="7"/>
    <x v="259"/>
    <x v="0"/>
    <x v="0"/>
    <s v="Trasferimento"/>
    <x v="0"/>
    <x v="0"/>
    <x v="0"/>
    <m/>
  </r>
  <r>
    <n v="146337"/>
    <x v="0"/>
    <x v="0"/>
    <x v="0"/>
    <x v="0"/>
    <x v="7"/>
    <x v="259"/>
    <x v="0"/>
    <x v="0"/>
    <s v="Trasferimento"/>
    <x v="0"/>
    <x v="3"/>
    <x v="0"/>
    <m/>
  </r>
  <r>
    <n v="72342"/>
    <x v="0"/>
    <x v="0"/>
    <x v="0"/>
    <x v="0"/>
    <x v="7"/>
    <x v="241"/>
    <x v="0"/>
    <x v="0"/>
    <s v="Trasferimento"/>
    <x v="0"/>
    <x v="3"/>
    <x v="0"/>
    <m/>
  </r>
  <r>
    <n v="103309"/>
    <x v="0"/>
    <x v="0"/>
    <x v="0"/>
    <x v="0"/>
    <x v="7"/>
    <x v="259"/>
    <x v="0"/>
    <x v="0"/>
    <s v="Trasferimento"/>
    <x v="0"/>
    <x v="3"/>
    <x v="0"/>
    <m/>
  </r>
  <r>
    <n v="74895"/>
    <x v="0"/>
    <x v="0"/>
    <x v="0"/>
    <x v="0"/>
    <x v="7"/>
    <x v="241"/>
    <x v="0"/>
    <x v="0"/>
    <s v="Trasferimento"/>
    <x v="0"/>
    <x v="0"/>
    <x v="0"/>
    <m/>
  </r>
  <r>
    <n v="82540"/>
    <x v="0"/>
    <x v="0"/>
    <x v="0"/>
    <x v="0"/>
    <x v="11"/>
    <x v="142"/>
    <x v="0"/>
    <x v="0"/>
    <s v="Trasferimento"/>
    <x v="1"/>
    <x v="3"/>
    <x v="0"/>
    <m/>
  </r>
  <r>
    <n v="131425"/>
    <x v="0"/>
    <x v="0"/>
    <x v="0"/>
    <x v="0"/>
    <x v="11"/>
    <x v="142"/>
    <x v="0"/>
    <x v="0"/>
    <s v="Trasferimento"/>
    <x v="1"/>
    <x v="3"/>
    <x v="0"/>
    <m/>
  </r>
  <r>
    <n v="164268"/>
    <x v="0"/>
    <x v="0"/>
    <x v="0"/>
    <x v="0"/>
    <x v="8"/>
    <x v="173"/>
    <x v="0"/>
    <x v="0"/>
    <s v="Trasferimento"/>
    <x v="0"/>
    <x v="3"/>
    <x v="0"/>
    <m/>
  </r>
  <r>
    <n v="138407"/>
    <x v="0"/>
    <x v="0"/>
    <x v="2"/>
    <x v="0"/>
    <x v="8"/>
    <x v="173"/>
    <x v="0"/>
    <x v="0"/>
    <s v="Trasferimento"/>
    <x v="0"/>
    <x v="4"/>
    <x v="0"/>
    <m/>
  </r>
  <r>
    <n v="95595"/>
    <x v="0"/>
    <x v="0"/>
    <x v="0"/>
    <x v="0"/>
    <x v="7"/>
    <x v="241"/>
    <x v="0"/>
    <x v="0"/>
    <s v="Trasferimento"/>
    <x v="0"/>
    <x v="0"/>
    <x v="0"/>
    <m/>
  </r>
  <r>
    <n v="130853"/>
    <x v="0"/>
    <x v="0"/>
    <x v="0"/>
    <x v="0"/>
    <x v="11"/>
    <x v="142"/>
    <x v="0"/>
    <x v="1"/>
    <s v="Trasferimento"/>
    <x v="1"/>
    <x v="0"/>
    <x v="0"/>
    <m/>
  </r>
  <r>
    <n v="192125"/>
    <x v="0"/>
    <x v="0"/>
    <x v="0"/>
    <x v="0"/>
    <x v="7"/>
    <x v="241"/>
    <x v="0"/>
    <x v="0"/>
    <s v="Trasferimento"/>
    <x v="0"/>
    <x v="4"/>
    <x v="0"/>
    <m/>
  </r>
  <r>
    <n v="111685"/>
    <x v="0"/>
    <x v="0"/>
    <x v="0"/>
    <x v="0"/>
    <x v="11"/>
    <x v="142"/>
    <x v="0"/>
    <x v="0"/>
    <s v="Trasferimento"/>
    <x v="1"/>
    <x v="0"/>
    <x v="0"/>
    <m/>
  </r>
  <r>
    <n v="118671"/>
    <x v="0"/>
    <x v="0"/>
    <x v="0"/>
    <x v="0"/>
    <x v="7"/>
    <x v="241"/>
    <x v="0"/>
    <x v="0"/>
    <s v="Trasferimento"/>
    <x v="0"/>
    <x v="0"/>
    <x v="0"/>
    <m/>
  </r>
  <r>
    <n v="147416"/>
    <x v="0"/>
    <x v="0"/>
    <x v="0"/>
    <x v="0"/>
    <x v="11"/>
    <x v="142"/>
    <x v="0"/>
    <x v="0"/>
    <s v="Trasferimento"/>
    <x v="1"/>
    <x v="3"/>
    <x v="0"/>
    <m/>
  </r>
  <r>
    <n v="194761"/>
    <x v="0"/>
    <x v="0"/>
    <x v="0"/>
    <x v="1"/>
    <x v="2"/>
    <x v="374"/>
    <x v="0"/>
    <x v="0"/>
    <s v="Trasferimento"/>
    <x v="0"/>
    <x v="0"/>
    <x v="0"/>
    <m/>
  </r>
  <r>
    <n v="92246"/>
    <x v="0"/>
    <x v="0"/>
    <x v="0"/>
    <x v="0"/>
    <x v="4"/>
    <x v="283"/>
    <x v="0"/>
    <x v="0"/>
    <s v="Trasferimento"/>
    <x v="1"/>
    <x v="4"/>
    <x v="0"/>
    <m/>
  </r>
  <r>
    <n v="150086"/>
    <x v="0"/>
    <x v="0"/>
    <x v="0"/>
    <x v="0"/>
    <x v="11"/>
    <x v="142"/>
    <x v="0"/>
    <x v="1"/>
    <s v="Trasferimento"/>
    <x v="1"/>
    <x v="3"/>
    <x v="0"/>
    <m/>
  </r>
  <r>
    <n v="137111"/>
    <x v="0"/>
    <x v="0"/>
    <x v="0"/>
    <x v="1"/>
    <x v="11"/>
    <x v="142"/>
    <x v="0"/>
    <x v="0"/>
    <s v="Trasferimento"/>
    <x v="1"/>
    <x v="4"/>
    <x v="0"/>
    <m/>
  </r>
  <r>
    <n v="21182"/>
    <x v="0"/>
    <x v="0"/>
    <x v="0"/>
    <x v="0"/>
    <x v="11"/>
    <x v="142"/>
    <x v="0"/>
    <x v="1"/>
    <s v="Trasferimento"/>
    <x v="1"/>
    <x v="1"/>
    <x v="0"/>
    <m/>
  </r>
  <r>
    <n v="51478"/>
    <x v="0"/>
    <x v="0"/>
    <x v="0"/>
    <x v="0"/>
    <x v="7"/>
    <x v="51"/>
    <x v="0"/>
    <x v="0"/>
    <s v="Trasferimento"/>
    <x v="1"/>
    <x v="0"/>
    <x v="0"/>
    <m/>
  </r>
  <r>
    <n v="126639"/>
    <x v="0"/>
    <x v="0"/>
    <x v="0"/>
    <x v="0"/>
    <x v="11"/>
    <x v="142"/>
    <x v="0"/>
    <x v="0"/>
    <s v="Trasferimento"/>
    <x v="1"/>
    <x v="3"/>
    <x v="0"/>
    <m/>
  </r>
  <r>
    <n v="115489"/>
    <x v="0"/>
    <x v="0"/>
    <x v="0"/>
    <x v="0"/>
    <x v="11"/>
    <x v="142"/>
    <x v="0"/>
    <x v="0"/>
    <s v="Trasferimento"/>
    <x v="1"/>
    <x v="0"/>
    <x v="0"/>
    <m/>
  </r>
  <r>
    <n v="5965"/>
    <x v="0"/>
    <x v="0"/>
    <x v="0"/>
    <x v="0"/>
    <x v="11"/>
    <x v="142"/>
    <x v="0"/>
    <x v="0"/>
    <s v="Trasferimento"/>
    <x v="1"/>
    <x v="0"/>
    <x v="0"/>
    <m/>
  </r>
  <r>
    <n v="13644"/>
    <x v="0"/>
    <x v="0"/>
    <x v="2"/>
    <x v="1"/>
    <x v="11"/>
    <x v="142"/>
    <x v="0"/>
    <x v="0"/>
    <s v="Trasferimento"/>
    <x v="1"/>
    <x v="4"/>
    <x v="0"/>
    <m/>
  </r>
  <r>
    <n v="145862"/>
    <x v="0"/>
    <x v="0"/>
    <x v="0"/>
    <x v="0"/>
    <x v="11"/>
    <x v="142"/>
    <x v="0"/>
    <x v="1"/>
    <s v="Trasferimento"/>
    <x v="1"/>
    <x v="0"/>
    <x v="0"/>
    <m/>
  </r>
  <r>
    <n v="152619"/>
    <x v="0"/>
    <x v="0"/>
    <x v="0"/>
    <x v="0"/>
    <x v="11"/>
    <x v="142"/>
    <x v="0"/>
    <x v="0"/>
    <s v="Trasferimento"/>
    <x v="1"/>
    <x v="0"/>
    <x v="0"/>
    <m/>
  </r>
  <r>
    <n v="107429"/>
    <x v="0"/>
    <x v="0"/>
    <x v="0"/>
    <x v="0"/>
    <x v="11"/>
    <x v="142"/>
    <x v="0"/>
    <x v="0"/>
    <s v="Trasferimento"/>
    <x v="1"/>
    <x v="3"/>
    <x v="0"/>
    <m/>
  </r>
  <r>
    <n v="204136"/>
    <x v="0"/>
    <x v="0"/>
    <x v="0"/>
    <x v="0"/>
    <x v="4"/>
    <x v="47"/>
    <x v="0"/>
    <x v="0"/>
    <s v="Trasferimento"/>
    <x v="0"/>
    <x v="0"/>
    <x v="0"/>
    <m/>
  </r>
  <r>
    <n v="9640"/>
    <x v="0"/>
    <x v="0"/>
    <x v="0"/>
    <x v="0"/>
    <x v="11"/>
    <x v="142"/>
    <x v="0"/>
    <x v="0"/>
    <s v="Trasferimento"/>
    <x v="1"/>
    <x v="0"/>
    <x v="0"/>
    <m/>
  </r>
  <r>
    <n v="51377"/>
    <x v="0"/>
    <x v="0"/>
    <x v="2"/>
    <x v="4"/>
    <x v="11"/>
    <x v="142"/>
    <x v="0"/>
    <x v="0"/>
    <s v="Trasferimento"/>
    <x v="1"/>
    <x v="3"/>
    <x v="0"/>
    <m/>
  </r>
  <r>
    <n v="93785"/>
    <x v="0"/>
    <x v="0"/>
    <x v="0"/>
    <x v="0"/>
    <x v="11"/>
    <x v="142"/>
    <x v="0"/>
    <x v="0"/>
    <s v="Trasferimento"/>
    <x v="1"/>
    <x v="3"/>
    <x v="0"/>
    <m/>
  </r>
  <r>
    <n v="214582"/>
    <x v="0"/>
    <x v="1"/>
    <x v="0"/>
    <x v="0"/>
    <x v="1"/>
    <x v="20"/>
    <x v="0"/>
    <x v="0"/>
    <s v="Trasferimento"/>
    <x v="0"/>
    <x v="3"/>
    <x v="0"/>
    <m/>
  </r>
  <r>
    <n v="139084"/>
    <x v="0"/>
    <x v="0"/>
    <x v="0"/>
    <x v="0"/>
    <x v="16"/>
    <x v="263"/>
    <x v="0"/>
    <x v="0"/>
    <s v="Trasferimento"/>
    <x v="1"/>
    <x v="0"/>
    <x v="0"/>
    <m/>
  </r>
  <r>
    <n v="218588"/>
    <x v="0"/>
    <x v="0"/>
    <x v="0"/>
    <x v="1"/>
    <x v="16"/>
    <x v="263"/>
    <x v="0"/>
    <x v="1"/>
    <s v="Trasferimento"/>
    <x v="1"/>
    <x v="0"/>
    <x v="0"/>
    <m/>
  </r>
  <r>
    <n v="165713"/>
    <x v="0"/>
    <x v="0"/>
    <x v="2"/>
    <x v="2"/>
    <x v="4"/>
    <x v="23"/>
    <x v="0"/>
    <x v="0"/>
    <s v="Trasferimento"/>
    <x v="1"/>
    <x v="0"/>
    <x v="0"/>
    <m/>
  </r>
  <r>
    <n v="153082"/>
    <x v="0"/>
    <x v="0"/>
    <x v="0"/>
    <x v="0"/>
    <x v="7"/>
    <x v="15"/>
    <x v="0"/>
    <x v="0"/>
    <s v="Trasferimento"/>
    <x v="2"/>
    <x v="4"/>
    <x v="0"/>
    <m/>
  </r>
  <r>
    <n v="187817"/>
    <x v="0"/>
    <x v="0"/>
    <x v="0"/>
    <x v="0"/>
    <x v="7"/>
    <x v="15"/>
    <x v="0"/>
    <x v="0"/>
    <s v="Trasferimento"/>
    <x v="2"/>
    <x v="0"/>
    <x v="0"/>
    <m/>
  </r>
  <r>
    <n v="152580"/>
    <x v="1"/>
    <x v="0"/>
    <x v="0"/>
    <x v="0"/>
    <x v="7"/>
    <x v="15"/>
    <x v="0"/>
    <x v="0"/>
    <s v="Trasferimento"/>
    <x v="2"/>
    <x v="2"/>
    <x v="0"/>
    <m/>
  </r>
  <r>
    <n v="167101"/>
    <x v="0"/>
    <x v="0"/>
    <x v="0"/>
    <x v="0"/>
    <x v="11"/>
    <x v="142"/>
    <x v="0"/>
    <x v="0"/>
    <s v="Trasferimento"/>
    <x v="1"/>
    <x v="4"/>
    <x v="0"/>
    <m/>
  </r>
  <r>
    <n v="71446"/>
    <x v="0"/>
    <x v="0"/>
    <x v="0"/>
    <x v="0"/>
    <x v="11"/>
    <x v="142"/>
    <x v="0"/>
    <x v="0"/>
    <s v="Trasferimento"/>
    <x v="1"/>
    <x v="3"/>
    <x v="0"/>
    <m/>
  </r>
  <r>
    <n v="162284"/>
    <x v="0"/>
    <x v="0"/>
    <x v="0"/>
    <x v="0"/>
    <x v="10"/>
    <x v="273"/>
    <x v="0"/>
    <x v="0"/>
    <s v="Trasferimento"/>
    <x v="1"/>
    <x v="0"/>
    <x v="0"/>
    <m/>
  </r>
  <r>
    <n v="151781"/>
    <x v="0"/>
    <x v="0"/>
    <x v="0"/>
    <x v="0"/>
    <x v="7"/>
    <x v="123"/>
    <x v="0"/>
    <x v="0"/>
    <s v="Trasferimento"/>
    <x v="1"/>
    <x v="0"/>
    <x v="0"/>
    <m/>
  </r>
  <r>
    <n v="83475"/>
    <x v="0"/>
    <x v="0"/>
    <x v="0"/>
    <x v="0"/>
    <x v="2"/>
    <x v="265"/>
    <x v="0"/>
    <x v="0"/>
    <s v="Trasferimento"/>
    <x v="1"/>
    <x v="3"/>
    <x v="0"/>
    <m/>
  </r>
  <r>
    <n v="206102"/>
    <x v="0"/>
    <x v="0"/>
    <x v="0"/>
    <x v="1"/>
    <x v="7"/>
    <x v="123"/>
    <x v="0"/>
    <x v="0"/>
    <s v="Trasferimento"/>
    <x v="1"/>
    <x v="0"/>
    <x v="0"/>
    <m/>
  </r>
  <r>
    <n v="83480"/>
    <x v="0"/>
    <x v="0"/>
    <x v="0"/>
    <x v="0"/>
    <x v="2"/>
    <x v="265"/>
    <x v="0"/>
    <x v="1"/>
    <s v="Trasferimento"/>
    <x v="1"/>
    <x v="3"/>
    <x v="0"/>
    <m/>
  </r>
  <r>
    <n v="92059"/>
    <x v="0"/>
    <x v="0"/>
    <x v="0"/>
    <x v="0"/>
    <x v="7"/>
    <x v="123"/>
    <x v="0"/>
    <x v="0"/>
    <s v="Trasferimento"/>
    <x v="1"/>
    <x v="4"/>
    <x v="0"/>
    <m/>
  </r>
  <r>
    <n v="167354"/>
    <x v="0"/>
    <x v="0"/>
    <x v="0"/>
    <x v="0"/>
    <x v="2"/>
    <x v="265"/>
    <x v="0"/>
    <x v="0"/>
    <s v="Trasferimento"/>
    <x v="1"/>
    <x v="0"/>
    <x v="0"/>
    <m/>
  </r>
  <r>
    <n v="80795"/>
    <x v="0"/>
    <x v="0"/>
    <x v="0"/>
    <x v="0"/>
    <x v="2"/>
    <x v="265"/>
    <x v="0"/>
    <x v="0"/>
    <s v="Trasferimento"/>
    <x v="1"/>
    <x v="4"/>
    <x v="0"/>
    <m/>
  </r>
  <r>
    <n v="194173"/>
    <x v="0"/>
    <x v="0"/>
    <x v="0"/>
    <x v="0"/>
    <x v="8"/>
    <x v="173"/>
    <x v="0"/>
    <x v="0"/>
    <s v="Trasferimento"/>
    <x v="0"/>
    <x v="0"/>
    <x v="0"/>
    <m/>
  </r>
  <r>
    <n v="43584"/>
    <x v="0"/>
    <x v="0"/>
    <x v="0"/>
    <x v="0"/>
    <x v="4"/>
    <x v="200"/>
    <x v="0"/>
    <x v="0"/>
    <s v="Trasferimento"/>
    <x v="1"/>
    <x v="4"/>
    <x v="0"/>
    <m/>
  </r>
  <r>
    <n v="95095"/>
    <x v="0"/>
    <x v="0"/>
    <x v="0"/>
    <x v="0"/>
    <x v="11"/>
    <x v="142"/>
    <x v="0"/>
    <x v="0"/>
    <s v="Trasferimento"/>
    <x v="1"/>
    <x v="0"/>
    <x v="0"/>
    <m/>
  </r>
  <r>
    <n v="126495"/>
    <x v="0"/>
    <x v="0"/>
    <x v="0"/>
    <x v="0"/>
    <x v="8"/>
    <x v="173"/>
    <x v="0"/>
    <x v="0"/>
    <s v="Trasferimento"/>
    <x v="0"/>
    <x v="0"/>
    <x v="0"/>
    <m/>
  </r>
  <r>
    <n v="76674"/>
    <x v="0"/>
    <x v="0"/>
    <x v="0"/>
    <x v="0"/>
    <x v="10"/>
    <x v="93"/>
    <x v="0"/>
    <x v="1"/>
    <s v="Trasferimento"/>
    <x v="0"/>
    <x v="1"/>
    <x v="0"/>
    <m/>
  </r>
  <r>
    <n v="51994"/>
    <x v="0"/>
    <x v="0"/>
    <x v="0"/>
    <x v="0"/>
    <x v="10"/>
    <x v="93"/>
    <x v="0"/>
    <x v="0"/>
    <s v="Trasferimento"/>
    <x v="0"/>
    <x v="3"/>
    <x v="0"/>
    <m/>
  </r>
  <r>
    <n v="195538"/>
    <x v="0"/>
    <x v="0"/>
    <x v="0"/>
    <x v="0"/>
    <x v="10"/>
    <x v="93"/>
    <x v="0"/>
    <x v="1"/>
    <s v="Trasferimento"/>
    <x v="0"/>
    <x v="0"/>
    <x v="0"/>
    <m/>
  </r>
  <r>
    <n v="69194"/>
    <x v="0"/>
    <x v="0"/>
    <x v="0"/>
    <x v="0"/>
    <x v="10"/>
    <x v="93"/>
    <x v="0"/>
    <x v="0"/>
    <s v="Trasferimento"/>
    <x v="0"/>
    <x v="0"/>
    <x v="0"/>
    <m/>
  </r>
  <r>
    <n v="215877"/>
    <x v="0"/>
    <x v="0"/>
    <x v="0"/>
    <x v="0"/>
    <x v="1"/>
    <x v="178"/>
    <x v="0"/>
    <x v="1"/>
    <s v="Trasferimento"/>
    <x v="0"/>
    <x v="4"/>
    <x v="0"/>
    <m/>
  </r>
  <r>
    <n v="54300"/>
    <x v="0"/>
    <x v="0"/>
    <x v="0"/>
    <x v="0"/>
    <x v="7"/>
    <x v="41"/>
    <x v="0"/>
    <x v="0"/>
    <s v="Trasferimento"/>
    <x v="1"/>
    <x v="0"/>
    <x v="0"/>
    <m/>
  </r>
  <r>
    <n v="127466"/>
    <x v="0"/>
    <x v="0"/>
    <x v="0"/>
    <x v="1"/>
    <x v="7"/>
    <x v="347"/>
    <x v="0"/>
    <x v="0"/>
    <s v="Trasferimento"/>
    <x v="0"/>
    <x v="4"/>
    <x v="0"/>
    <m/>
  </r>
  <r>
    <n v="146344"/>
    <x v="0"/>
    <x v="0"/>
    <x v="0"/>
    <x v="1"/>
    <x v="7"/>
    <x v="347"/>
    <x v="0"/>
    <x v="0"/>
    <s v="Trasferimento"/>
    <x v="0"/>
    <x v="0"/>
    <x v="0"/>
    <m/>
  </r>
  <r>
    <n v="202987"/>
    <x v="0"/>
    <x v="0"/>
    <x v="0"/>
    <x v="0"/>
    <x v="7"/>
    <x v="347"/>
    <x v="0"/>
    <x v="0"/>
    <s v="Trasferimento"/>
    <x v="0"/>
    <x v="1"/>
    <x v="0"/>
    <m/>
  </r>
  <r>
    <n v="83359"/>
    <x v="0"/>
    <x v="0"/>
    <x v="0"/>
    <x v="1"/>
    <x v="7"/>
    <x v="347"/>
    <x v="0"/>
    <x v="0"/>
    <s v="Trasferimento"/>
    <x v="0"/>
    <x v="3"/>
    <x v="0"/>
    <m/>
  </r>
  <r>
    <n v="89663"/>
    <x v="0"/>
    <x v="0"/>
    <x v="0"/>
    <x v="1"/>
    <x v="7"/>
    <x v="347"/>
    <x v="0"/>
    <x v="0"/>
    <s v="Trasferimento"/>
    <x v="0"/>
    <x v="4"/>
    <x v="0"/>
    <m/>
  </r>
  <r>
    <n v="110011"/>
    <x v="0"/>
    <x v="0"/>
    <x v="0"/>
    <x v="0"/>
    <x v="7"/>
    <x v="347"/>
    <x v="0"/>
    <x v="0"/>
    <s v="Trasferimento"/>
    <x v="0"/>
    <x v="0"/>
    <x v="0"/>
    <m/>
  </r>
  <r>
    <n v="142150"/>
    <x v="0"/>
    <x v="0"/>
    <x v="0"/>
    <x v="0"/>
    <x v="7"/>
    <x v="347"/>
    <x v="0"/>
    <x v="0"/>
    <s v="Trasferimento"/>
    <x v="0"/>
    <x v="0"/>
    <x v="0"/>
    <m/>
  </r>
  <r>
    <n v="82372"/>
    <x v="0"/>
    <x v="0"/>
    <x v="2"/>
    <x v="1"/>
    <x v="7"/>
    <x v="347"/>
    <x v="0"/>
    <x v="0"/>
    <s v="Trasferimento"/>
    <x v="0"/>
    <x v="0"/>
    <x v="0"/>
    <m/>
  </r>
  <r>
    <n v="165893"/>
    <x v="0"/>
    <x v="0"/>
    <x v="0"/>
    <x v="0"/>
    <x v="7"/>
    <x v="347"/>
    <x v="0"/>
    <x v="0"/>
    <s v="Trasferimento"/>
    <x v="0"/>
    <x v="0"/>
    <x v="0"/>
    <m/>
  </r>
  <r>
    <n v="38240"/>
    <x v="0"/>
    <x v="0"/>
    <x v="0"/>
    <x v="0"/>
    <x v="9"/>
    <x v="117"/>
    <x v="0"/>
    <x v="0"/>
    <s v="Trasferimento"/>
    <x v="1"/>
    <x v="4"/>
    <x v="0"/>
    <m/>
  </r>
  <r>
    <n v="94293"/>
    <x v="0"/>
    <x v="0"/>
    <x v="0"/>
    <x v="0"/>
    <x v="10"/>
    <x v="21"/>
    <x v="0"/>
    <x v="1"/>
    <s v="Trasferimento"/>
    <x v="1"/>
    <x v="0"/>
    <x v="0"/>
    <m/>
  </r>
  <r>
    <n v="203288"/>
    <x v="0"/>
    <x v="0"/>
    <x v="0"/>
    <x v="0"/>
    <x v="12"/>
    <x v="269"/>
    <x v="0"/>
    <x v="0"/>
    <s v="Trasferimento"/>
    <x v="1"/>
    <x v="0"/>
    <x v="0"/>
    <m/>
  </r>
  <r>
    <n v="115380"/>
    <x v="0"/>
    <x v="0"/>
    <x v="0"/>
    <x v="0"/>
    <x v="11"/>
    <x v="142"/>
    <x v="0"/>
    <x v="0"/>
    <s v="Trasferimento"/>
    <x v="1"/>
    <x v="3"/>
    <x v="0"/>
    <m/>
  </r>
  <r>
    <n v="146928"/>
    <x v="0"/>
    <x v="0"/>
    <x v="0"/>
    <x v="0"/>
    <x v="6"/>
    <x v="217"/>
    <x v="0"/>
    <x v="0"/>
    <s v="Trasferimento"/>
    <x v="0"/>
    <x v="0"/>
    <x v="0"/>
    <m/>
  </r>
  <r>
    <n v="140078"/>
    <x v="0"/>
    <x v="0"/>
    <x v="0"/>
    <x v="0"/>
    <x v="4"/>
    <x v="271"/>
    <x v="0"/>
    <x v="0"/>
    <s v="Trasferimento"/>
    <x v="1"/>
    <x v="3"/>
    <x v="0"/>
    <m/>
  </r>
  <r>
    <n v="106699"/>
    <x v="0"/>
    <x v="0"/>
    <x v="0"/>
    <x v="0"/>
    <x v="8"/>
    <x v="268"/>
    <x v="0"/>
    <x v="0"/>
    <s v="Trasferimento"/>
    <x v="1"/>
    <x v="3"/>
    <x v="0"/>
    <m/>
  </r>
  <r>
    <n v="70315"/>
    <x v="0"/>
    <x v="0"/>
    <x v="2"/>
    <x v="4"/>
    <x v="7"/>
    <x v="272"/>
    <x v="0"/>
    <x v="0"/>
    <s v="Trasferimento"/>
    <x v="0"/>
    <x v="4"/>
    <x v="0"/>
    <m/>
  </r>
  <r>
    <n v="5712"/>
    <x v="0"/>
    <x v="0"/>
    <x v="0"/>
    <x v="0"/>
    <x v="7"/>
    <x v="241"/>
    <x v="0"/>
    <x v="1"/>
    <s v="Trasferimento"/>
    <x v="0"/>
    <x v="0"/>
    <x v="0"/>
    <m/>
  </r>
  <r>
    <n v="209813"/>
    <x v="0"/>
    <x v="0"/>
    <x v="0"/>
    <x v="0"/>
    <x v="8"/>
    <x v="268"/>
    <x v="0"/>
    <x v="0"/>
    <s v="Trasferimento"/>
    <x v="1"/>
    <x v="0"/>
    <x v="0"/>
    <m/>
  </r>
  <r>
    <n v="218365"/>
    <x v="0"/>
    <x v="0"/>
    <x v="0"/>
    <x v="0"/>
    <x v="8"/>
    <x v="268"/>
    <x v="0"/>
    <x v="0"/>
    <s v="Trasferimento"/>
    <x v="1"/>
    <x v="3"/>
    <x v="0"/>
    <m/>
  </r>
  <r>
    <n v="199990"/>
    <x v="0"/>
    <x v="0"/>
    <x v="0"/>
    <x v="0"/>
    <x v="11"/>
    <x v="142"/>
    <x v="0"/>
    <x v="0"/>
    <s v="Trasferimento"/>
    <x v="1"/>
    <x v="0"/>
    <x v="0"/>
    <m/>
  </r>
  <r>
    <n v="95181"/>
    <x v="0"/>
    <x v="0"/>
    <x v="0"/>
    <x v="0"/>
    <x v="13"/>
    <x v="177"/>
    <x v="0"/>
    <x v="1"/>
    <s v="Trasferimento"/>
    <x v="1"/>
    <x v="4"/>
    <x v="0"/>
    <m/>
  </r>
  <r>
    <n v="78102"/>
    <x v="0"/>
    <x v="0"/>
    <x v="0"/>
    <x v="0"/>
    <x v="11"/>
    <x v="142"/>
    <x v="0"/>
    <x v="0"/>
    <s v="Trasferimento"/>
    <x v="1"/>
    <x v="0"/>
    <x v="0"/>
    <m/>
  </r>
  <r>
    <n v="33618"/>
    <x v="0"/>
    <x v="0"/>
    <x v="0"/>
    <x v="0"/>
    <x v="4"/>
    <x v="23"/>
    <x v="0"/>
    <x v="0"/>
    <s v="Trasferimento"/>
    <x v="1"/>
    <x v="3"/>
    <x v="0"/>
    <m/>
  </r>
  <r>
    <n v="15099"/>
    <x v="0"/>
    <x v="0"/>
    <x v="0"/>
    <x v="0"/>
    <x v="8"/>
    <x v="173"/>
    <x v="0"/>
    <x v="0"/>
    <s v="Trasferimento"/>
    <x v="0"/>
    <x v="3"/>
    <x v="0"/>
    <m/>
  </r>
  <r>
    <n v="128217"/>
    <x v="0"/>
    <x v="0"/>
    <x v="0"/>
    <x v="0"/>
    <x v="11"/>
    <x v="142"/>
    <x v="0"/>
    <x v="0"/>
    <s v="Trasferimento"/>
    <x v="1"/>
    <x v="0"/>
    <x v="0"/>
    <m/>
  </r>
  <r>
    <n v="167501"/>
    <x v="0"/>
    <x v="0"/>
    <x v="0"/>
    <x v="1"/>
    <x v="7"/>
    <x v="274"/>
    <x v="0"/>
    <x v="1"/>
    <s v="Trasferimento"/>
    <x v="0"/>
    <x v="3"/>
    <x v="0"/>
    <m/>
  </r>
  <r>
    <n v="167512"/>
    <x v="0"/>
    <x v="0"/>
    <x v="0"/>
    <x v="0"/>
    <x v="7"/>
    <x v="274"/>
    <x v="0"/>
    <x v="0"/>
    <s v="Trasferimento"/>
    <x v="0"/>
    <x v="3"/>
    <x v="0"/>
    <m/>
  </r>
  <r>
    <n v="204034"/>
    <x v="0"/>
    <x v="0"/>
    <x v="0"/>
    <x v="0"/>
    <x v="16"/>
    <x v="90"/>
    <x v="0"/>
    <x v="0"/>
    <s v="Trasferimento"/>
    <x v="1"/>
    <x v="0"/>
    <x v="0"/>
    <m/>
  </r>
  <r>
    <n v="153731"/>
    <x v="0"/>
    <x v="0"/>
    <x v="0"/>
    <x v="0"/>
    <x v="11"/>
    <x v="142"/>
    <x v="0"/>
    <x v="0"/>
    <s v="Trasferimento"/>
    <x v="1"/>
    <x v="0"/>
    <x v="0"/>
    <m/>
  </r>
  <r>
    <n v="142783"/>
    <x v="0"/>
    <x v="0"/>
    <x v="0"/>
    <x v="0"/>
    <x v="11"/>
    <x v="142"/>
    <x v="0"/>
    <x v="0"/>
    <s v="Trasferimento"/>
    <x v="1"/>
    <x v="0"/>
    <x v="0"/>
    <m/>
  </r>
  <r>
    <n v="209677"/>
    <x v="0"/>
    <x v="0"/>
    <x v="0"/>
    <x v="0"/>
    <x v="7"/>
    <x v="274"/>
    <x v="0"/>
    <x v="0"/>
    <s v="Trasferimento"/>
    <x v="0"/>
    <x v="1"/>
    <x v="0"/>
    <m/>
  </r>
  <r>
    <n v="100551"/>
    <x v="0"/>
    <x v="0"/>
    <x v="0"/>
    <x v="0"/>
    <x v="4"/>
    <x v="154"/>
    <x v="1"/>
    <x v="0"/>
    <s v="Trasferimento"/>
    <x v="1"/>
    <x v="1"/>
    <x v="0"/>
    <m/>
  </r>
  <r>
    <n v="100923"/>
    <x v="0"/>
    <x v="0"/>
    <x v="0"/>
    <x v="0"/>
    <x v="4"/>
    <x v="110"/>
    <x v="0"/>
    <x v="0"/>
    <s v="Trasferimento"/>
    <x v="1"/>
    <x v="0"/>
    <x v="0"/>
    <m/>
  </r>
  <r>
    <n v="105057"/>
    <x v="0"/>
    <x v="0"/>
    <x v="0"/>
    <x v="0"/>
    <x v="4"/>
    <x v="110"/>
    <x v="0"/>
    <x v="0"/>
    <s v="Trasferimento"/>
    <x v="1"/>
    <x v="0"/>
    <x v="0"/>
    <m/>
  </r>
  <r>
    <n v="116274"/>
    <x v="0"/>
    <x v="0"/>
    <x v="0"/>
    <x v="0"/>
    <x v="8"/>
    <x v="127"/>
    <x v="0"/>
    <x v="0"/>
    <s v="Trasferimento"/>
    <x v="1"/>
    <x v="4"/>
    <x v="0"/>
    <m/>
  </r>
  <r>
    <n v="101828"/>
    <x v="0"/>
    <x v="0"/>
    <x v="0"/>
    <x v="1"/>
    <x v="4"/>
    <x v="40"/>
    <x v="0"/>
    <x v="0"/>
    <s v="Trasferimento"/>
    <x v="1"/>
    <x v="4"/>
    <x v="0"/>
    <m/>
  </r>
  <r>
    <n v="23861"/>
    <x v="0"/>
    <x v="0"/>
    <x v="0"/>
    <x v="0"/>
    <x v="11"/>
    <x v="278"/>
    <x v="0"/>
    <x v="0"/>
    <s v="Trasferimento"/>
    <x v="1"/>
    <x v="3"/>
    <x v="0"/>
    <m/>
  </r>
  <r>
    <n v="126803"/>
    <x v="0"/>
    <x v="0"/>
    <x v="0"/>
    <x v="0"/>
    <x v="11"/>
    <x v="278"/>
    <x v="0"/>
    <x v="0"/>
    <s v="Trasferimento"/>
    <x v="1"/>
    <x v="3"/>
    <x v="0"/>
    <m/>
  </r>
  <r>
    <n v="78387"/>
    <x v="0"/>
    <x v="0"/>
    <x v="0"/>
    <x v="0"/>
    <x v="11"/>
    <x v="278"/>
    <x v="0"/>
    <x v="0"/>
    <s v="Trasferimento"/>
    <x v="1"/>
    <x v="4"/>
    <x v="0"/>
    <m/>
  </r>
  <r>
    <n v="58620"/>
    <x v="0"/>
    <x v="0"/>
    <x v="0"/>
    <x v="0"/>
    <x v="11"/>
    <x v="278"/>
    <x v="0"/>
    <x v="0"/>
    <s v="Trasferimento"/>
    <x v="1"/>
    <x v="1"/>
    <x v="0"/>
    <m/>
  </r>
  <r>
    <n v="80842"/>
    <x v="0"/>
    <x v="0"/>
    <x v="0"/>
    <x v="0"/>
    <x v="11"/>
    <x v="278"/>
    <x v="0"/>
    <x v="1"/>
    <s v="Trasferimento"/>
    <x v="1"/>
    <x v="4"/>
    <x v="0"/>
    <m/>
  </r>
  <r>
    <n v="92674"/>
    <x v="0"/>
    <x v="0"/>
    <x v="0"/>
    <x v="0"/>
    <x v="11"/>
    <x v="278"/>
    <x v="0"/>
    <x v="1"/>
    <s v="Trasferimento"/>
    <x v="1"/>
    <x v="4"/>
    <x v="0"/>
    <m/>
  </r>
  <r>
    <n v="105969"/>
    <x v="0"/>
    <x v="0"/>
    <x v="0"/>
    <x v="0"/>
    <x v="4"/>
    <x v="147"/>
    <x v="0"/>
    <x v="0"/>
    <s v="Trasferimento"/>
    <x v="1"/>
    <x v="0"/>
    <x v="0"/>
    <m/>
  </r>
  <r>
    <n v="229361"/>
    <x v="0"/>
    <x v="0"/>
    <x v="0"/>
    <x v="1"/>
    <x v="4"/>
    <x v="147"/>
    <x v="0"/>
    <x v="0"/>
    <s v="Trasferimento"/>
    <x v="1"/>
    <x v="0"/>
    <x v="0"/>
    <m/>
  </r>
  <r>
    <n v="172449"/>
    <x v="0"/>
    <x v="0"/>
    <x v="2"/>
    <x v="0"/>
    <x v="2"/>
    <x v="277"/>
    <x v="0"/>
    <x v="0"/>
    <s v="Trasferimento"/>
    <x v="0"/>
    <x v="3"/>
    <x v="0"/>
    <m/>
  </r>
  <r>
    <n v="33949"/>
    <x v="0"/>
    <x v="0"/>
    <x v="0"/>
    <x v="4"/>
    <x v="2"/>
    <x v="277"/>
    <x v="0"/>
    <x v="1"/>
    <s v="Trasferimento"/>
    <x v="0"/>
    <x v="4"/>
    <x v="0"/>
    <m/>
  </r>
  <r>
    <n v="59679"/>
    <x v="0"/>
    <x v="0"/>
    <x v="0"/>
    <x v="0"/>
    <x v="8"/>
    <x v="372"/>
    <x v="0"/>
    <x v="1"/>
    <s v="Trasferimento"/>
    <x v="0"/>
    <x v="4"/>
    <x v="0"/>
    <m/>
  </r>
  <r>
    <n v="217887"/>
    <x v="0"/>
    <x v="0"/>
    <x v="2"/>
    <x v="2"/>
    <x v="2"/>
    <x v="277"/>
    <x v="0"/>
    <x v="1"/>
    <s v="Trasferimento"/>
    <x v="0"/>
    <x v="3"/>
    <x v="0"/>
    <m/>
  </r>
  <r>
    <n v="216223"/>
    <x v="0"/>
    <x v="0"/>
    <x v="0"/>
    <x v="0"/>
    <x v="11"/>
    <x v="376"/>
    <x v="0"/>
    <x v="0"/>
    <s v="Trasferimento"/>
    <x v="1"/>
    <x v="0"/>
    <x v="0"/>
    <m/>
  </r>
  <r>
    <n v="69760"/>
    <x v="0"/>
    <x v="0"/>
    <x v="0"/>
    <x v="0"/>
    <x v="11"/>
    <x v="376"/>
    <x v="0"/>
    <x v="0"/>
    <s v="Trasferimento"/>
    <x v="1"/>
    <x v="0"/>
    <x v="0"/>
    <m/>
  </r>
  <r>
    <n v="108008"/>
    <x v="0"/>
    <x v="0"/>
    <x v="0"/>
    <x v="0"/>
    <x v="11"/>
    <x v="376"/>
    <x v="0"/>
    <x v="0"/>
    <s v="Trasferimento"/>
    <x v="1"/>
    <x v="3"/>
    <x v="0"/>
    <m/>
  </r>
  <r>
    <n v="86038"/>
    <x v="0"/>
    <x v="0"/>
    <x v="2"/>
    <x v="0"/>
    <x v="11"/>
    <x v="376"/>
    <x v="0"/>
    <x v="0"/>
    <s v="Trasferimento"/>
    <x v="1"/>
    <x v="1"/>
    <x v="0"/>
    <m/>
  </r>
  <r>
    <n v="99195"/>
    <x v="0"/>
    <x v="0"/>
    <x v="0"/>
    <x v="0"/>
    <x v="11"/>
    <x v="376"/>
    <x v="0"/>
    <x v="1"/>
    <s v="Trasferimento"/>
    <x v="1"/>
    <x v="3"/>
    <x v="0"/>
    <m/>
  </r>
  <r>
    <n v="180497"/>
    <x v="0"/>
    <x v="0"/>
    <x v="0"/>
    <x v="0"/>
    <x v="11"/>
    <x v="376"/>
    <x v="0"/>
    <x v="0"/>
    <s v="Trasferimento"/>
    <x v="1"/>
    <x v="0"/>
    <x v="0"/>
    <m/>
  </r>
  <r>
    <n v="96648"/>
    <x v="0"/>
    <x v="0"/>
    <x v="0"/>
    <x v="0"/>
    <x v="11"/>
    <x v="376"/>
    <x v="0"/>
    <x v="0"/>
    <s v="Trasferimento"/>
    <x v="1"/>
    <x v="0"/>
    <x v="0"/>
    <m/>
  </r>
  <r>
    <n v="96649"/>
    <x v="0"/>
    <x v="0"/>
    <x v="0"/>
    <x v="0"/>
    <x v="11"/>
    <x v="376"/>
    <x v="0"/>
    <x v="0"/>
    <s v="Trasferimento"/>
    <x v="1"/>
    <x v="4"/>
    <x v="0"/>
    <m/>
  </r>
  <r>
    <n v="37935"/>
    <x v="0"/>
    <x v="0"/>
    <x v="0"/>
    <x v="0"/>
    <x v="11"/>
    <x v="376"/>
    <x v="0"/>
    <x v="1"/>
    <s v="Trasferimento"/>
    <x v="1"/>
    <x v="4"/>
    <x v="0"/>
    <m/>
  </r>
  <r>
    <n v="69300"/>
    <x v="0"/>
    <x v="0"/>
    <x v="0"/>
    <x v="0"/>
    <x v="11"/>
    <x v="376"/>
    <x v="0"/>
    <x v="1"/>
    <s v="Trasferimento"/>
    <x v="1"/>
    <x v="4"/>
    <x v="0"/>
    <m/>
  </r>
  <r>
    <n v="37827"/>
    <x v="0"/>
    <x v="0"/>
    <x v="0"/>
    <x v="0"/>
    <x v="11"/>
    <x v="376"/>
    <x v="0"/>
    <x v="0"/>
    <s v="Trasferimento"/>
    <x v="1"/>
    <x v="4"/>
    <x v="0"/>
    <m/>
  </r>
  <r>
    <n v="136662"/>
    <x v="0"/>
    <x v="0"/>
    <x v="0"/>
    <x v="0"/>
    <x v="11"/>
    <x v="376"/>
    <x v="0"/>
    <x v="0"/>
    <s v="Trasferimento"/>
    <x v="1"/>
    <x v="3"/>
    <x v="0"/>
    <m/>
  </r>
  <r>
    <n v="182492"/>
    <x v="0"/>
    <x v="0"/>
    <x v="0"/>
    <x v="0"/>
    <x v="11"/>
    <x v="376"/>
    <x v="0"/>
    <x v="0"/>
    <s v="Trasferimento"/>
    <x v="1"/>
    <x v="4"/>
    <x v="0"/>
    <m/>
  </r>
  <r>
    <n v="169596"/>
    <x v="1"/>
    <x v="0"/>
    <x v="0"/>
    <x v="0"/>
    <x v="11"/>
    <x v="278"/>
    <x v="0"/>
    <x v="0"/>
    <s v="Trasferimento"/>
    <x v="1"/>
    <x v="2"/>
    <x v="0"/>
    <m/>
  </r>
  <r>
    <n v="130151"/>
    <x v="0"/>
    <x v="0"/>
    <x v="0"/>
    <x v="0"/>
    <x v="11"/>
    <x v="376"/>
    <x v="0"/>
    <x v="1"/>
    <s v="Trasferimento"/>
    <x v="1"/>
    <x v="0"/>
    <x v="0"/>
    <m/>
  </r>
  <r>
    <n v="198113"/>
    <x v="0"/>
    <x v="0"/>
    <x v="2"/>
    <x v="0"/>
    <x v="11"/>
    <x v="376"/>
    <x v="0"/>
    <x v="0"/>
    <s v="Trasferimento"/>
    <x v="1"/>
    <x v="0"/>
    <x v="0"/>
    <m/>
  </r>
  <r>
    <n v="150852"/>
    <x v="0"/>
    <x v="0"/>
    <x v="0"/>
    <x v="0"/>
    <x v="4"/>
    <x v="219"/>
    <x v="0"/>
    <x v="1"/>
    <s v="Trasferimento"/>
    <x v="0"/>
    <x v="0"/>
    <x v="0"/>
    <m/>
  </r>
  <r>
    <n v="95709"/>
    <x v="0"/>
    <x v="0"/>
    <x v="0"/>
    <x v="0"/>
    <x v="2"/>
    <x v="230"/>
    <x v="0"/>
    <x v="0"/>
    <s v="Trasferimento"/>
    <x v="1"/>
    <x v="0"/>
    <x v="0"/>
    <m/>
  </r>
  <r>
    <n v="170695"/>
    <x v="0"/>
    <x v="0"/>
    <x v="0"/>
    <x v="0"/>
    <x v="7"/>
    <x v="123"/>
    <x v="0"/>
    <x v="0"/>
    <s v="Trasferimento"/>
    <x v="1"/>
    <x v="0"/>
    <x v="0"/>
    <m/>
  </r>
  <r>
    <n v="210087"/>
    <x v="0"/>
    <x v="0"/>
    <x v="0"/>
    <x v="0"/>
    <x v="7"/>
    <x v="123"/>
    <x v="0"/>
    <x v="1"/>
    <s v="Trasferimento"/>
    <x v="1"/>
    <x v="3"/>
    <x v="0"/>
    <m/>
  </r>
  <r>
    <n v="96172"/>
    <x v="0"/>
    <x v="0"/>
    <x v="0"/>
    <x v="0"/>
    <x v="7"/>
    <x v="123"/>
    <x v="0"/>
    <x v="0"/>
    <s v="Trasferimento"/>
    <x v="1"/>
    <x v="0"/>
    <x v="0"/>
    <m/>
  </r>
  <r>
    <n v="163874"/>
    <x v="0"/>
    <x v="0"/>
    <x v="0"/>
    <x v="0"/>
    <x v="7"/>
    <x v="123"/>
    <x v="0"/>
    <x v="0"/>
    <s v="Trasferimento"/>
    <x v="1"/>
    <x v="0"/>
    <x v="0"/>
    <m/>
  </r>
  <r>
    <n v="58993"/>
    <x v="0"/>
    <x v="0"/>
    <x v="0"/>
    <x v="0"/>
    <x v="0"/>
    <x v="285"/>
    <x v="0"/>
    <x v="0"/>
    <s v="Trasferimento"/>
    <x v="0"/>
    <x v="0"/>
    <x v="0"/>
    <m/>
  </r>
  <r>
    <n v="80846"/>
    <x v="0"/>
    <x v="0"/>
    <x v="0"/>
    <x v="0"/>
    <x v="11"/>
    <x v="189"/>
    <x v="0"/>
    <x v="0"/>
    <s v="Trasferimento"/>
    <x v="1"/>
    <x v="0"/>
    <x v="0"/>
    <m/>
  </r>
  <r>
    <n v="19560"/>
    <x v="0"/>
    <x v="0"/>
    <x v="0"/>
    <x v="0"/>
    <x v="2"/>
    <x v="71"/>
    <x v="0"/>
    <x v="0"/>
    <s v="Trasferimento"/>
    <x v="1"/>
    <x v="0"/>
    <x v="0"/>
    <m/>
  </r>
  <r>
    <n v="140818"/>
    <x v="0"/>
    <x v="0"/>
    <x v="0"/>
    <x v="0"/>
    <x v="11"/>
    <x v="189"/>
    <x v="0"/>
    <x v="0"/>
    <s v="Trasferimento"/>
    <x v="1"/>
    <x v="0"/>
    <x v="0"/>
    <m/>
  </r>
  <r>
    <n v="230988"/>
    <x v="0"/>
    <x v="0"/>
    <x v="0"/>
    <x v="0"/>
    <x v="7"/>
    <x v="288"/>
    <x v="0"/>
    <x v="0"/>
    <s v="Trasferimento"/>
    <x v="3"/>
    <x v="0"/>
    <x v="0"/>
    <m/>
  </r>
  <r>
    <n v="55094"/>
    <x v="0"/>
    <x v="0"/>
    <x v="0"/>
    <x v="0"/>
    <x v="7"/>
    <x v="288"/>
    <x v="0"/>
    <x v="0"/>
    <s v="Trasferimento"/>
    <x v="3"/>
    <x v="3"/>
    <x v="0"/>
    <m/>
  </r>
  <r>
    <n v="99083"/>
    <x v="0"/>
    <x v="0"/>
    <x v="0"/>
    <x v="0"/>
    <x v="7"/>
    <x v="41"/>
    <x v="0"/>
    <x v="0"/>
    <s v="Trasferimento"/>
    <x v="1"/>
    <x v="3"/>
    <x v="0"/>
    <m/>
  </r>
  <r>
    <n v="99082"/>
    <x v="0"/>
    <x v="0"/>
    <x v="0"/>
    <x v="0"/>
    <x v="7"/>
    <x v="41"/>
    <x v="0"/>
    <x v="1"/>
    <s v="Trasferimento"/>
    <x v="1"/>
    <x v="3"/>
    <x v="0"/>
    <m/>
  </r>
  <r>
    <n v="113516"/>
    <x v="0"/>
    <x v="1"/>
    <x v="0"/>
    <x v="0"/>
    <x v="1"/>
    <x v="178"/>
    <x v="0"/>
    <x v="0"/>
    <s v="Trasferimento"/>
    <x v="0"/>
    <x v="0"/>
    <x v="0"/>
    <m/>
  </r>
  <r>
    <n v="18056"/>
    <x v="0"/>
    <x v="0"/>
    <x v="0"/>
    <x v="4"/>
    <x v="7"/>
    <x v="288"/>
    <x v="0"/>
    <x v="0"/>
    <s v="Trasferimento"/>
    <x v="3"/>
    <x v="0"/>
    <x v="0"/>
    <m/>
  </r>
  <r>
    <n v="7292"/>
    <x v="0"/>
    <x v="0"/>
    <x v="0"/>
    <x v="0"/>
    <x v="2"/>
    <x v="79"/>
    <x v="0"/>
    <x v="0"/>
    <s v="Trasferimento"/>
    <x v="1"/>
    <x v="0"/>
    <x v="0"/>
    <m/>
  </r>
  <r>
    <n v="167311"/>
    <x v="0"/>
    <x v="0"/>
    <x v="0"/>
    <x v="0"/>
    <x v="0"/>
    <x v="76"/>
    <x v="0"/>
    <x v="1"/>
    <s v="Trasferimento"/>
    <x v="0"/>
    <x v="4"/>
    <x v="0"/>
    <m/>
  </r>
  <r>
    <n v="67009"/>
    <x v="0"/>
    <x v="0"/>
    <x v="0"/>
    <x v="0"/>
    <x v="2"/>
    <x v="79"/>
    <x v="0"/>
    <x v="0"/>
    <s v="Trasferimento"/>
    <x v="1"/>
    <x v="0"/>
    <x v="0"/>
    <m/>
  </r>
  <r>
    <n v="143248"/>
    <x v="0"/>
    <x v="0"/>
    <x v="0"/>
    <x v="0"/>
    <x v="2"/>
    <x v="79"/>
    <x v="0"/>
    <x v="1"/>
    <s v="Trasferimento"/>
    <x v="1"/>
    <x v="3"/>
    <x v="0"/>
    <m/>
  </r>
  <r>
    <n v="176839"/>
    <x v="0"/>
    <x v="0"/>
    <x v="0"/>
    <x v="0"/>
    <x v="1"/>
    <x v="1"/>
    <x v="0"/>
    <x v="0"/>
    <s v="Trasferimento"/>
    <x v="0"/>
    <x v="0"/>
    <x v="0"/>
    <m/>
  </r>
  <r>
    <n v="189413"/>
    <x v="0"/>
    <x v="0"/>
    <x v="0"/>
    <x v="1"/>
    <x v="1"/>
    <x v="1"/>
    <x v="0"/>
    <x v="1"/>
    <s v="Trasferimento"/>
    <x v="0"/>
    <x v="0"/>
    <x v="0"/>
    <m/>
  </r>
  <r>
    <n v="111623"/>
    <x v="0"/>
    <x v="0"/>
    <x v="0"/>
    <x v="0"/>
    <x v="2"/>
    <x v="286"/>
    <x v="0"/>
    <x v="0"/>
    <s v="Trasferimento"/>
    <x v="1"/>
    <x v="0"/>
    <x v="0"/>
    <m/>
  </r>
  <r>
    <n v="228175"/>
    <x v="0"/>
    <x v="1"/>
    <x v="0"/>
    <x v="1"/>
    <x v="1"/>
    <x v="1"/>
    <x v="0"/>
    <x v="1"/>
    <s v="Trasferimento"/>
    <x v="0"/>
    <x v="0"/>
    <x v="0"/>
    <m/>
  </r>
  <r>
    <n v="149658"/>
    <x v="0"/>
    <x v="0"/>
    <x v="0"/>
    <x v="1"/>
    <x v="1"/>
    <x v="1"/>
    <x v="0"/>
    <x v="0"/>
    <s v="Trasferimento"/>
    <x v="0"/>
    <x v="0"/>
    <x v="0"/>
    <m/>
  </r>
  <r>
    <n v="216104"/>
    <x v="1"/>
    <x v="0"/>
    <x v="0"/>
    <x v="1"/>
    <x v="1"/>
    <x v="1"/>
    <x v="0"/>
    <x v="0"/>
    <s v="Trasferimento"/>
    <x v="0"/>
    <x v="5"/>
    <x v="0"/>
    <m/>
  </r>
  <r>
    <n v="216105"/>
    <x v="1"/>
    <x v="0"/>
    <x v="0"/>
    <x v="1"/>
    <x v="1"/>
    <x v="1"/>
    <x v="0"/>
    <x v="0"/>
    <s v="Trasferimento"/>
    <x v="0"/>
    <x v="5"/>
    <x v="0"/>
    <m/>
  </r>
  <r>
    <n v="109689"/>
    <x v="0"/>
    <x v="0"/>
    <x v="0"/>
    <x v="0"/>
    <x v="17"/>
    <x v="214"/>
    <x v="0"/>
    <x v="0"/>
    <s v="Trasferimento"/>
    <x v="1"/>
    <x v="1"/>
    <x v="0"/>
    <m/>
  </r>
  <r>
    <n v="121001"/>
    <x v="0"/>
    <x v="0"/>
    <x v="0"/>
    <x v="0"/>
    <x v="4"/>
    <x v="360"/>
    <x v="0"/>
    <x v="0"/>
    <s v="Trasferimento"/>
    <x v="0"/>
    <x v="1"/>
    <x v="0"/>
    <m/>
  </r>
  <r>
    <n v="209492"/>
    <x v="0"/>
    <x v="0"/>
    <x v="0"/>
    <x v="0"/>
    <x v="4"/>
    <x v="360"/>
    <x v="0"/>
    <x v="1"/>
    <s v="Trasferimento"/>
    <x v="0"/>
    <x v="0"/>
    <x v="0"/>
    <m/>
  </r>
  <r>
    <n v="51775"/>
    <x v="0"/>
    <x v="0"/>
    <x v="0"/>
    <x v="0"/>
    <x v="7"/>
    <x v="150"/>
    <x v="0"/>
    <x v="0"/>
    <s v="Trasferimento"/>
    <x v="1"/>
    <x v="0"/>
    <x v="0"/>
    <m/>
  </r>
  <r>
    <n v="206664"/>
    <x v="0"/>
    <x v="0"/>
    <x v="0"/>
    <x v="0"/>
    <x v="7"/>
    <x v="150"/>
    <x v="0"/>
    <x v="0"/>
    <s v="Trasferimento"/>
    <x v="1"/>
    <x v="0"/>
    <x v="0"/>
    <m/>
  </r>
  <r>
    <n v="151320"/>
    <x v="0"/>
    <x v="0"/>
    <x v="0"/>
    <x v="0"/>
    <x v="7"/>
    <x v="150"/>
    <x v="0"/>
    <x v="0"/>
    <s v="Trasferimento"/>
    <x v="1"/>
    <x v="0"/>
    <x v="0"/>
    <m/>
  </r>
  <r>
    <n v="188676"/>
    <x v="0"/>
    <x v="0"/>
    <x v="0"/>
    <x v="0"/>
    <x v="4"/>
    <x v="360"/>
    <x v="0"/>
    <x v="0"/>
    <s v="Trasferimento"/>
    <x v="0"/>
    <x v="0"/>
    <x v="0"/>
    <m/>
  </r>
  <r>
    <n v="210236"/>
    <x v="0"/>
    <x v="0"/>
    <x v="0"/>
    <x v="0"/>
    <x v="7"/>
    <x v="150"/>
    <x v="0"/>
    <x v="0"/>
    <s v="Trasferimento"/>
    <x v="1"/>
    <x v="0"/>
    <x v="0"/>
    <m/>
  </r>
  <r>
    <n v="153365"/>
    <x v="0"/>
    <x v="0"/>
    <x v="0"/>
    <x v="0"/>
    <x v="7"/>
    <x v="150"/>
    <x v="0"/>
    <x v="0"/>
    <s v="Trasferimento"/>
    <x v="1"/>
    <x v="0"/>
    <x v="0"/>
    <m/>
  </r>
  <r>
    <n v="60696"/>
    <x v="0"/>
    <x v="0"/>
    <x v="0"/>
    <x v="0"/>
    <x v="2"/>
    <x v="292"/>
    <x v="0"/>
    <x v="0"/>
    <s v="Trasferimento"/>
    <x v="1"/>
    <x v="4"/>
    <x v="0"/>
    <m/>
  </r>
  <r>
    <n v="18041"/>
    <x v="0"/>
    <x v="0"/>
    <x v="0"/>
    <x v="0"/>
    <x v="4"/>
    <x v="87"/>
    <x v="0"/>
    <x v="0"/>
    <s v="Trasferimento"/>
    <x v="0"/>
    <x v="4"/>
    <x v="0"/>
    <m/>
  </r>
  <r>
    <n v="65566"/>
    <x v="0"/>
    <x v="0"/>
    <x v="0"/>
    <x v="0"/>
    <x v="7"/>
    <x v="51"/>
    <x v="0"/>
    <x v="0"/>
    <s v="Trasferimento"/>
    <x v="1"/>
    <x v="0"/>
    <x v="0"/>
    <m/>
  </r>
  <r>
    <n v="91726"/>
    <x v="0"/>
    <x v="0"/>
    <x v="2"/>
    <x v="0"/>
    <x v="7"/>
    <x v="209"/>
    <x v="0"/>
    <x v="0"/>
    <s v="Trasferimento"/>
    <x v="0"/>
    <x v="1"/>
    <x v="0"/>
    <m/>
  </r>
  <r>
    <n v="167395"/>
    <x v="0"/>
    <x v="0"/>
    <x v="2"/>
    <x v="4"/>
    <x v="4"/>
    <x v="18"/>
    <x v="0"/>
    <x v="0"/>
    <s v="Trasferimento"/>
    <x v="1"/>
    <x v="0"/>
    <x v="0"/>
    <m/>
  </r>
  <r>
    <n v="142430"/>
    <x v="0"/>
    <x v="0"/>
    <x v="0"/>
    <x v="0"/>
    <x v="2"/>
    <x v="292"/>
    <x v="0"/>
    <x v="0"/>
    <s v="Trasferimento"/>
    <x v="1"/>
    <x v="1"/>
    <x v="0"/>
    <m/>
  </r>
  <r>
    <n v="28442"/>
    <x v="0"/>
    <x v="0"/>
    <x v="2"/>
    <x v="4"/>
    <x v="2"/>
    <x v="292"/>
    <x v="0"/>
    <x v="1"/>
    <s v="Trasferimento"/>
    <x v="1"/>
    <x v="4"/>
    <x v="0"/>
    <m/>
  </r>
  <r>
    <n v="21964"/>
    <x v="0"/>
    <x v="0"/>
    <x v="0"/>
    <x v="0"/>
    <x v="2"/>
    <x v="292"/>
    <x v="0"/>
    <x v="0"/>
    <s v="Trasferimento"/>
    <x v="1"/>
    <x v="3"/>
    <x v="0"/>
    <m/>
  </r>
  <r>
    <n v="153676"/>
    <x v="0"/>
    <x v="0"/>
    <x v="0"/>
    <x v="0"/>
    <x v="2"/>
    <x v="292"/>
    <x v="0"/>
    <x v="0"/>
    <s v="Trasferimento"/>
    <x v="1"/>
    <x v="0"/>
    <x v="0"/>
    <m/>
  </r>
  <r>
    <n v="127278"/>
    <x v="0"/>
    <x v="0"/>
    <x v="0"/>
    <x v="0"/>
    <x v="4"/>
    <x v="87"/>
    <x v="0"/>
    <x v="1"/>
    <s v="Trasferimento"/>
    <x v="0"/>
    <x v="0"/>
    <x v="0"/>
    <m/>
  </r>
  <r>
    <n v="130996"/>
    <x v="0"/>
    <x v="0"/>
    <x v="0"/>
    <x v="0"/>
    <x v="1"/>
    <x v="26"/>
    <x v="0"/>
    <x v="0"/>
    <s v="Trasferimento"/>
    <x v="1"/>
    <x v="0"/>
    <x v="0"/>
    <m/>
  </r>
  <r>
    <n v="187882"/>
    <x v="0"/>
    <x v="0"/>
    <x v="0"/>
    <x v="0"/>
    <x v="7"/>
    <x v="213"/>
    <x v="0"/>
    <x v="0"/>
    <s v="Trasferimento"/>
    <x v="1"/>
    <x v="0"/>
    <x v="0"/>
    <m/>
  </r>
  <r>
    <n v="194856"/>
    <x v="0"/>
    <x v="0"/>
    <x v="0"/>
    <x v="0"/>
    <x v="7"/>
    <x v="213"/>
    <x v="0"/>
    <x v="0"/>
    <s v="Trasferimento"/>
    <x v="1"/>
    <x v="1"/>
    <x v="0"/>
    <m/>
  </r>
  <r>
    <n v="167987"/>
    <x v="0"/>
    <x v="0"/>
    <x v="0"/>
    <x v="0"/>
    <x v="7"/>
    <x v="213"/>
    <x v="0"/>
    <x v="0"/>
    <s v="Trasferimento"/>
    <x v="1"/>
    <x v="0"/>
    <x v="0"/>
    <m/>
  </r>
  <r>
    <n v="92372"/>
    <x v="0"/>
    <x v="0"/>
    <x v="0"/>
    <x v="0"/>
    <x v="2"/>
    <x v="292"/>
    <x v="0"/>
    <x v="1"/>
    <s v="Trasferimento"/>
    <x v="1"/>
    <x v="3"/>
    <x v="0"/>
    <m/>
  </r>
  <r>
    <n v="156318"/>
    <x v="0"/>
    <x v="0"/>
    <x v="0"/>
    <x v="0"/>
    <x v="4"/>
    <x v="54"/>
    <x v="0"/>
    <x v="1"/>
    <s v="Trasferimento"/>
    <x v="1"/>
    <x v="0"/>
    <x v="0"/>
    <m/>
  </r>
  <r>
    <n v="175643"/>
    <x v="0"/>
    <x v="0"/>
    <x v="0"/>
    <x v="0"/>
    <x v="7"/>
    <x v="44"/>
    <x v="0"/>
    <x v="0"/>
    <s v="Trasferimento"/>
    <x v="1"/>
    <x v="0"/>
    <x v="0"/>
    <m/>
  </r>
  <r>
    <n v="218748"/>
    <x v="1"/>
    <x v="0"/>
    <x v="0"/>
    <x v="2"/>
    <x v="4"/>
    <x v="179"/>
    <x v="0"/>
    <x v="1"/>
    <s v="Trasferimento"/>
    <x v="1"/>
    <x v="5"/>
    <x v="0"/>
    <m/>
  </r>
  <r>
    <n v="122564"/>
    <x v="0"/>
    <x v="0"/>
    <x v="0"/>
    <x v="0"/>
    <x v="4"/>
    <x v="179"/>
    <x v="0"/>
    <x v="1"/>
    <s v="Trasferimento"/>
    <x v="1"/>
    <x v="0"/>
    <x v="0"/>
    <m/>
  </r>
  <r>
    <n v="191377"/>
    <x v="0"/>
    <x v="0"/>
    <x v="0"/>
    <x v="0"/>
    <x v="12"/>
    <x v="314"/>
    <x v="0"/>
    <x v="0"/>
    <s v="Trasferimento"/>
    <x v="0"/>
    <x v="1"/>
    <x v="0"/>
    <m/>
  </r>
  <r>
    <n v="179926"/>
    <x v="0"/>
    <x v="0"/>
    <x v="0"/>
    <x v="0"/>
    <x v="7"/>
    <x v="210"/>
    <x v="0"/>
    <x v="0"/>
    <s v="Trasferimento"/>
    <x v="0"/>
    <x v="0"/>
    <x v="0"/>
    <m/>
  </r>
  <r>
    <n v="159352"/>
    <x v="0"/>
    <x v="0"/>
    <x v="0"/>
    <x v="0"/>
    <x v="15"/>
    <x v="243"/>
    <x v="0"/>
    <x v="0"/>
    <s v="Trasferimento"/>
    <x v="0"/>
    <x v="0"/>
    <x v="0"/>
    <m/>
  </r>
  <r>
    <n v="212580"/>
    <x v="0"/>
    <x v="0"/>
    <x v="0"/>
    <x v="0"/>
    <x v="15"/>
    <x v="243"/>
    <x v="0"/>
    <x v="1"/>
    <s v="Trasferimento"/>
    <x v="0"/>
    <x v="0"/>
    <x v="0"/>
    <m/>
  </r>
  <r>
    <n v="127078"/>
    <x v="0"/>
    <x v="0"/>
    <x v="0"/>
    <x v="0"/>
    <x v="15"/>
    <x v="243"/>
    <x v="0"/>
    <x v="0"/>
    <s v="Trasferimento"/>
    <x v="0"/>
    <x v="0"/>
    <x v="0"/>
    <m/>
  </r>
  <r>
    <n v="127060"/>
    <x v="0"/>
    <x v="0"/>
    <x v="0"/>
    <x v="0"/>
    <x v="15"/>
    <x v="243"/>
    <x v="0"/>
    <x v="0"/>
    <s v="Trasferimento"/>
    <x v="0"/>
    <x v="0"/>
    <x v="0"/>
    <m/>
  </r>
  <r>
    <n v="218686"/>
    <x v="0"/>
    <x v="0"/>
    <x v="0"/>
    <x v="0"/>
    <x v="15"/>
    <x v="243"/>
    <x v="0"/>
    <x v="0"/>
    <s v="Trasferimento"/>
    <x v="0"/>
    <x v="0"/>
    <x v="0"/>
    <m/>
  </r>
  <r>
    <n v="113835"/>
    <x v="0"/>
    <x v="0"/>
    <x v="0"/>
    <x v="0"/>
    <x v="15"/>
    <x v="243"/>
    <x v="0"/>
    <x v="1"/>
    <s v="Trasferimento"/>
    <x v="0"/>
    <x v="4"/>
    <x v="0"/>
    <m/>
  </r>
  <r>
    <n v="216442"/>
    <x v="0"/>
    <x v="0"/>
    <x v="0"/>
    <x v="0"/>
    <x v="15"/>
    <x v="243"/>
    <x v="0"/>
    <x v="0"/>
    <s v="Trasferimento"/>
    <x v="0"/>
    <x v="0"/>
    <x v="0"/>
    <m/>
  </r>
  <r>
    <n v="87269"/>
    <x v="0"/>
    <x v="0"/>
    <x v="0"/>
    <x v="0"/>
    <x v="15"/>
    <x v="243"/>
    <x v="0"/>
    <x v="0"/>
    <s v="Trasferimento"/>
    <x v="0"/>
    <x v="0"/>
    <x v="0"/>
    <m/>
  </r>
  <r>
    <n v="15546"/>
    <x v="0"/>
    <x v="0"/>
    <x v="0"/>
    <x v="0"/>
    <x v="7"/>
    <x v="195"/>
    <x v="0"/>
    <x v="0"/>
    <s v="Trasferimento"/>
    <x v="1"/>
    <x v="0"/>
    <x v="0"/>
    <m/>
  </r>
  <r>
    <n v="223333"/>
    <x v="0"/>
    <x v="0"/>
    <x v="0"/>
    <x v="0"/>
    <x v="1"/>
    <x v="349"/>
    <x v="0"/>
    <x v="0"/>
    <s v="Trasferimento"/>
    <x v="0"/>
    <x v="1"/>
    <x v="0"/>
    <m/>
  </r>
  <r>
    <n v="146021"/>
    <x v="0"/>
    <x v="0"/>
    <x v="0"/>
    <x v="0"/>
    <x v="2"/>
    <x v="298"/>
    <x v="0"/>
    <x v="0"/>
    <s v="Trasferimento"/>
    <x v="1"/>
    <x v="0"/>
    <x v="0"/>
    <m/>
  </r>
  <r>
    <n v="159782"/>
    <x v="0"/>
    <x v="0"/>
    <x v="0"/>
    <x v="0"/>
    <x v="2"/>
    <x v="298"/>
    <x v="0"/>
    <x v="0"/>
    <s v="Trasferimento"/>
    <x v="1"/>
    <x v="1"/>
    <x v="0"/>
    <m/>
  </r>
  <r>
    <n v="232591"/>
    <x v="1"/>
    <x v="0"/>
    <x v="0"/>
    <x v="2"/>
    <x v="7"/>
    <x v="165"/>
    <x v="0"/>
    <x v="0"/>
    <s v="Trasferimento"/>
    <x v="0"/>
    <x v="5"/>
    <x v="0"/>
    <m/>
  </r>
  <r>
    <n v="87447"/>
    <x v="0"/>
    <x v="0"/>
    <x v="0"/>
    <x v="0"/>
    <x v="7"/>
    <x v="165"/>
    <x v="0"/>
    <x v="0"/>
    <s v="Trasferimento"/>
    <x v="0"/>
    <x v="0"/>
    <x v="0"/>
    <m/>
  </r>
  <r>
    <n v="221366"/>
    <x v="0"/>
    <x v="0"/>
    <x v="0"/>
    <x v="0"/>
    <x v="4"/>
    <x v="116"/>
    <x v="0"/>
    <x v="0"/>
    <s v="Trasferimento"/>
    <x v="1"/>
    <x v="0"/>
    <x v="0"/>
    <m/>
  </r>
  <r>
    <n v="162833"/>
    <x v="0"/>
    <x v="0"/>
    <x v="0"/>
    <x v="1"/>
    <x v="11"/>
    <x v="388"/>
    <x v="0"/>
    <x v="0"/>
    <s v="Trasferimento"/>
    <x v="0"/>
    <x v="0"/>
    <x v="0"/>
    <m/>
  </r>
  <r>
    <n v="176131"/>
    <x v="0"/>
    <x v="0"/>
    <x v="0"/>
    <x v="0"/>
    <x v="2"/>
    <x v="230"/>
    <x v="0"/>
    <x v="1"/>
    <s v="Trasferimento"/>
    <x v="1"/>
    <x v="3"/>
    <x v="0"/>
    <m/>
  </r>
  <r>
    <n v="162832"/>
    <x v="0"/>
    <x v="0"/>
    <x v="0"/>
    <x v="1"/>
    <x v="11"/>
    <x v="388"/>
    <x v="0"/>
    <x v="1"/>
    <s v="Trasferimento"/>
    <x v="0"/>
    <x v="3"/>
    <x v="0"/>
    <m/>
  </r>
  <r>
    <n v="188526"/>
    <x v="0"/>
    <x v="0"/>
    <x v="0"/>
    <x v="0"/>
    <x v="7"/>
    <x v="41"/>
    <x v="0"/>
    <x v="0"/>
    <s v="Trasferimento"/>
    <x v="1"/>
    <x v="0"/>
    <x v="0"/>
    <m/>
  </r>
  <r>
    <n v="132057"/>
    <x v="0"/>
    <x v="0"/>
    <x v="2"/>
    <x v="0"/>
    <x v="7"/>
    <x v="261"/>
    <x v="0"/>
    <x v="0"/>
    <s v="Trasferimento"/>
    <x v="3"/>
    <x v="0"/>
    <x v="0"/>
    <m/>
  </r>
  <r>
    <n v="143664"/>
    <x v="0"/>
    <x v="0"/>
    <x v="0"/>
    <x v="1"/>
    <x v="14"/>
    <x v="121"/>
    <x v="0"/>
    <x v="1"/>
    <s v="Trasferimento"/>
    <x v="1"/>
    <x v="4"/>
    <x v="0"/>
    <m/>
  </r>
  <r>
    <n v="89019"/>
    <x v="0"/>
    <x v="0"/>
    <x v="0"/>
    <x v="0"/>
    <x v="14"/>
    <x v="121"/>
    <x v="0"/>
    <x v="0"/>
    <s v="Trasferimento"/>
    <x v="1"/>
    <x v="3"/>
    <x v="0"/>
    <m/>
  </r>
  <r>
    <n v="135845"/>
    <x v="0"/>
    <x v="0"/>
    <x v="0"/>
    <x v="0"/>
    <x v="14"/>
    <x v="121"/>
    <x v="0"/>
    <x v="0"/>
    <s v="Trasferimento"/>
    <x v="1"/>
    <x v="0"/>
    <x v="0"/>
    <m/>
  </r>
  <r>
    <n v="198293"/>
    <x v="0"/>
    <x v="0"/>
    <x v="0"/>
    <x v="0"/>
    <x v="7"/>
    <x v="297"/>
    <x v="0"/>
    <x v="1"/>
    <s v="Trasferimento"/>
    <x v="1"/>
    <x v="3"/>
    <x v="0"/>
    <m/>
  </r>
  <r>
    <n v="221918"/>
    <x v="0"/>
    <x v="0"/>
    <x v="0"/>
    <x v="1"/>
    <x v="7"/>
    <x v="297"/>
    <x v="0"/>
    <x v="0"/>
    <s v="Trasferimento"/>
    <x v="1"/>
    <x v="0"/>
    <x v="0"/>
    <m/>
  </r>
  <r>
    <n v="224959"/>
    <x v="0"/>
    <x v="0"/>
    <x v="0"/>
    <x v="3"/>
    <x v="7"/>
    <x v="297"/>
    <x v="0"/>
    <x v="0"/>
    <s v="Trasferimento"/>
    <x v="1"/>
    <x v="4"/>
    <x v="0"/>
    <m/>
  </r>
  <r>
    <n v="105509"/>
    <x v="0"/>
    <x v="0"/>
    <x v="0"/>
    <x v="0"/>
    <x v="7"/>
    <x v="297"/>
    <x v="0"/>
    <x v="0"/>
    <s v="Trasferimento"/>
    <x v="1"/>
    <x v="4"/>
    <x v="0"/>
    <m/>
  </r>
  <r>
    <n v="96601"/>
    <x v="0"/>
    <x v="0"/>
    <x v="0"/>
    <x v="0"/>
    <x v="7"/>
    <x v="297"/>
    <x v="0"/>
    <x v="0"/>
    <s v="Trasferimento"/>
    <x v="1"/>
    <x v="0"/>
    <x v="0"/>
    <m/>
  </r>
  <r>
    <n v="188325"/>
    <x v="0"/>
    <x v="0"/>
    <x v="0"/>
    <x v="0"/>
    <x v="7"/>
    <x v="297"/>
    <x v="0"/>
    <x v="0"/>
    <s v="Trasferimento"/>
    <x v="1"/>
    <x v="0"/>
    <x v="0"/>
    <m/>
  </r>
  <r>
    <n v="5533"/>
    <x v="0"/>
    <x v="0"/>
    <x v="0"/>
    <x v="0"/>
    <x v="7"/>
    <x v="150"/>
    <x v="0"/>
    <x v="0"/>
    <s v="Trasferimento"/>
    <x v="1"/>
    <x v="0"/>
    <x v="0"/>
    <m/>
  </r>
  <r>
    <n v="182489"/>
    <x v="0"/>
    <x v="0"/>
    <x v="0"/>
    <x v="0"/>
    <x v="7"/>
    <x v="297"/>
    <x v="0"/>
    <x v="0"/>
    <s v="Trasferimento"/>
    <x v="1"/>
    <x v="0"/>
    <x v="0"/>
    <m/>
  </r>
  <r>
    <n v="204470"/>
    <x v="0"/>
    <x v="0"/>
    <x v="0"/>
    <x v="1"/>
    <x v="7"/>
    <x v="297"/>
    <x v="0"/>
    <x v="0"/>
    <s v="Trasferimento"/>
    <x v="1"/>
    <x v="4"/>
    <x v="0"/>
    <m/>
  </r>
  <r>
    <n v="204472"/>
    <x v="0"/>
    <x v="0"/>
    <x v="0"/>
    <x v="1"/>
    <x v="7"/>
    <x v="297"/>
    <x v="0"/>
    <x v="1"/>
    <s v="Trasferimento"/>
    <x v="1"/>
    <x v="4"/>
    <x v="0"/>
    <m/>
  </r>
  <r>
    <n v="205138"/>
    <x v="0"/>
    <x v="0"/>
    <x v="0"/>
    <x v="1"/>
    <x v="7"/>
    <x v="297"/>
    <x v="0"/>
    <x v="0"/>
    <s v="Trasferimento"/>
    <x v="1"/>
    <x v="4"/>
    <x v="0"/>
    <m/>
  </r>
  <r>
    <n v="120076"/>
    <x v="0"/>
    <x v="0"/>
    <x v="0"/>
    <x v="0"/>
    <x v="4"/>
    <x v="140"/>
    <x v="0"/>
    <x v="1"/>
    <s v="Trasferimento"/>
    <x v="0"/>
    <x v="0"/>
    <x v="0"/>
    <m/>
  </r>
  <r>
    <n v="97529"/>
    <x v="0"/>
    <x v="0"/>
    <x v="0"/>
    <x v="0"/>
    <x v="4"/>
    <x v="140"/>
    <x v="0"/>
    <x v="0"/>
    <s v="Trasferimento"/>
    <x v="0"/>
    <x v="0"/>
    <x v="0"/>
    <m/>
  </r>
  <r>
    <n v="230368"/>
    <x v="1"/>
    <x v="0"/>
    <x v="0"/>
    <x v="1"/>
    <x v="7"/>
    <x v="297"/>
    <x v="0"/>
    <x v="0"/>
    <s v="Trasferimento"/>
    <x v="1"/>
    <x v="5"/>
    <x v="0"/>
    <m/>
  </r>
  <r>
    <n v="185579"/>
    <x v="0"/>
    <x v="0"/>
    <x v="0"/>
    <x v="0"/>
    <x v="4"/>
    <x v="303"/>
    <x v="0"/>
    <x v="1"/>
    <s v="Trasferimento"/>
    <x v="1"/>
    <x v="0"/>
    <x v="0"/>
    <m/>
  </r>
  <r>
    <n v="126825"/>
    <x v="0"/>
    <x v="0"/>
    <x v="0"/>
    <x v="0"/>
    <x v="2"/>
    <x v="71"/>
    <x v="0"/>
    <x v="0"/>
    <s v="Trasferimento"/>
    <x v="1"/>
    <x v="0"/>
    <x v="0"/>
    <m/>
  </r>
  <r>
    <n v="23633"/>
    <x v="0"/>
    <x v="0"/>
    <x v="2"/>
    <x v="4"/>
    <x v="4"/>
    <x v="303"/>
    <x v="0"/>
    <x v="1"/>
    <s v="Trasferimento"/>
    <x v="1"/>
    <x v="4"/>
    <x v="0"/>
    <m/>
  </r>
  <r>
    <n v="122169"/>
    <x v="0"/>
    <x v="0"/>
    <x v="0"/>
    <x v="0"/>
    <x v="2"/>
    <x v="224"/>
    <x v="0"/>
    <x v="0"/>
    <s v="Trasferimento"/>
    <x v="1"/>
    <x v="0"/>
    <x v="0"/>
    <m/>
  </r>
  <r>
    <n v="223379"/>
    <x v="0"/>
    <x v="0"/>
    <x v="0"/>
    <x v="0"/>
    <x v="7"/>
    <x v="261"/>
    <x v="0"/>
    <x v="0"/>
    <s v="Trasferimento"/>
    <x v="3"/>
    <x v="4"/>
    <x v="0"/>
    <m/>
  </r>
  <r>
    <n v="150868"/>
    <x v="0"/>
    <x v="0"/>
    <x v="0"/>
    <x v="0"/>
    <x v="11"/>
    <x v="142"/>
    <x v="0"/>
    <x v="0"/>
    <s v="Trasferimento"/>
    <x v="1"/>
    <x v="0"/>
    <x v="0"/>
    <m/>
  </r>
  <r>
    <n v="204165"/>
    <x v="1"/>
    <x v="0"/>
    <x v="2"/>
    <x v="0"/>
    <x v="1"/>
    <x v="26"/>
    <x v="0"/>
    <x v="1"/>
    <s v="Trasferimento"/>
    <x v="1"/>
    <x v="5"/>
    <x v="0"/>
    <m/>
  </r>
  <r>
    <n v="200699"/>
    <x v="0"/>
    <x v="0"/>
    <x v="0"/>
    <x v="0"/>
    <x v="7"/>
    <x v="41"/>
    <x v="0"/>
    <x v="0"/>
    <s v="Trasferimento"/>
    <x v="1"/>
    <x v="0"/>
    <x v="0"/>
    <m/>
  </r>
  <r>
    <n v="24350"/>
    <x v="0"/>
    <x v="0"/>
    <x v="0"/>
    <x v="0"/>
    <x v="2"/>
    <x v="71"/>
    <x v="0"/>
    <x v="0"/>
    <s v="Trasferimento"/>
    <x v="1"/>
    <x v="3"/>
    <x v="0"/>
    <m/>
  </r>
  <r>
    <n v="103613"/>
    <x v="0"/>
    <x v="0"/>
    <x v="2"/>
    <x v="4"/>
    <x v="7"/>
    <x v="150"/>
    <x v="0"/>
    <x v="1"/>
    <s v="Trasferimento"/>
    <x v="1"/>
    <x v="3"/>
    <x v="0"/>
    <m/>
  </r>
  <r>
    <n v="230008"/>
    <x v="0"/>
    <x v="0"/>
    <x v="0"/>
    <x v="3"/>
    <x v="7"/>
    <x v="310"/>
    <x v="0"/>
    <x v="0"/>
    <s v="Trasferimento"/>
    <x v="1"/>
    <x v="0"/>
    <x v="0"/>
    <m/>
  </r>
  <r>
    <n v="227220"/>
    <x v="0"/>
    <x v="0"/>
    <x v="0"/>
    <x v="0"/>
    <x v="7"/>
    <x v="150"/>
    <x v="0"/>
    <x v="0"/>
    <s v="Trasferimento"/>
    <x v="1"/>
    <x v="0"/>
    <x v="0"/>
    <m/>
  </r>
  <r>
    <n v="6621"/>
    <x v="0"/>
    <x v="0"/>
    <x v="0"/>
    <x v="0"/>
    <x v="7"/>
    <x v="210"/>
    <x v="0"/>
    <x v="0"/>
    <s v="Trasferimento"/>
    <x v="0"/>
    <x v="3"/>
    <x v="0"/>
    <m/>
  </r>
  <r>
    <n v="84436"/>
    <x v="0"/>
    <x v="0"/>
    <x v="0"/>
    <x v="0"/>
    <x v="8"/>
    <x v="128"/>
    <x v="0"/>
    <x v="0"/>
    <s v="Trasferimento"/>
    <x v="1"/>
    <x v="4"/>
    <x v="0"/>
    <m/>
  </r>
  <r>
    <n v="208954"/>
    <x v="1"/>
    <x v="0"/>
    <x v="0"/>
    <x v="0"/>
    <x v="4"/>
    <x v="291"/>
    <x v="0"/>
    <x v="0"/>
    <s v="Trasferimento"/>
    <x v="1"/>
    <x v="7"/>
    <x v="0"/>
    <s v="B"/>
  </r>
  <r>
    <n v="10579"/>
    <x v="0"/>
    <x v="0"/>
    <x v="0"/>
    <x v="0"/>
    <x v="4"/>
    <x v="12"/>
    <x v="0"/>
    <x v="0"/>
    <s v="Trasferimento"/>
    <x v="1"/>
    <x v="3"/>
    <x v="0"/>
    <m/>
  </r>
  <r>
    <n v="184528"/>
    <x v="0"/>
    <x v="0"/>
    <x v="0"/>
    <x v="0"/>
    <x v="18"/>
    <x v="322"/>
    <x v="0"/>
    <x v="0"/>
    <s v="Trasferimento"/>
    <x v="0"/>
    <x v="3"/>
    <x v="0"/>
    <m/>
  </r>
  <r>
    <n v="30131"/>
    <x v="0"/>
    <x v="0"/>
    <x v="0"/>
    <x v="0"/>
    <x v="1"/>
    <x v="22"/>
    <x v="0"/>
    <x v="0"/>
    <s v="Trasferimento"/>
    <x v="1"/>
    <x v="0"/>
    <x v="0"/>
    <m/>
  </r>
  <r>
    <n v="170375"/>
    <x v="0"/>
    <x v="0"/>
    <x v="0"/>
    <x v="0"/>
    <x v="2"/>
    <x v="238"/>
    <x v="0"/>
    <x v="0"/>
    <s v="Trasferimento"/>
    <x v="0"/>
    <x v="0"/>
    <x v="0"/>
    <m/>
  </r>
  <r>
    <n v="109476"/>
    <x v="0"/>
    <x v="0"/>
    <x v="0"/>
    <x v="0"/>
    <x v="7"/>
    <x v="190"/>
    <x v="0"/>
    <x v="0"/>
    <s v="Trasferimento"/>
    <x v="0"/>
    <x v="1"/>
    <x v="0"/>
    <m/>
  </r>
  <r>
    <n v="150268"/>
    <x v="0"/>
    <x v="0"/>
    <x v="0"/>
    <x v="0"/>
    <x v="7"/>
    <x v="190"/>
    <x v="0"/>
    <x v="0"/>
    <s v="Trasferimento"/>
    <x v="0"/>
    <x v="0"/>
    <x v="0"/>
    <m/>
  </r>
  <r>
    <n v="128891"/>
    <x v="0"/>
    <x v="0"/>
    <x v="2"/>
    <x v="0"/>
    <x v="11"/>
    <x v="376"/>
    <x v="0"/>
    <x v="1"/>
    <s v="Trasferimento"/>
    <x v="1"/>
    <x v="0"/>
    <x v="0"/>
    <m/>
  </r>
  <r>
    <n v="99210"/>
    <x v="0"/>
    <x v="0"/>
    <x v="0"/>
    <x v="0"/>
    <x v="11"/>
    <x v="376"/>
    <x v="0"/>
    <x v="0"/>
    <s v="Trasferimento"/>
    <x v="1"/>
    <x v="3"/>
    <x v="0"/>
    <m/>
  </r>
  <r>
    <n v="12141"/>
    <x v="0"/>
    <x v="0"/>
    <x v="0"/>
    <x v="0"/>
    <x v="11"/>
    <x v="376"/>
    <x v="0"/>
    <x v="0"/>
    <s v="Trasferimento"/>
    <x v="1"/>
    <x v="3"/>
    <x v="0"/>
    <m/>
  </r>
  <r>
    <n v="26719"/>
    <x v="0"/>
    <x v="0"/>
    <x v="0"/>
    <x v="0"/>
    <x v="8"/>
    <x v="128"/>
    <x v="0"/>
    <x v="1"/>
    <s v="Trasferimento"/>
    <x v="1"/>
    <x v="4"/>
    <x v="0"/>
    <m/>
  </r>
  <r>
    <n v="51539"/>
    <x v="0"/>
    <x v="0"/>
    <x v="0"/>
    <x v="0"/>
    <x v="11"/>
    <x v="376"/>
    <x v="0"/>
    <x v="1"/>
    <s v="Trasferimento"/>
    <x v="1"/>
    <x v="3"/>
    <x v="0"/>
    <m/>
  </r>
  <r>
    <n v="224546"/>
    <x v="0"/>
    <x v="0"/>
    <x v="0"/>
    <x v="0"/>
    <x v="7"/>
    <x v="44"/>
    <x v="0"/>
    <x v="0"/>
    <s v="Trasferimento"/>
    <x v="1"/>
    <x v="1"/>
    <x v="0"/>
    <m/>
  </r>
  <r>
    <n v="116944"/>
    <x v="0"/>
    <x v="0"/>
    <x v="0"/>
    <x v="0"/>
    <x v="7"/>
    <x v="51"/>
    <x v="0"/>
    <x v="0"/>
    <s v="Trasferimento"/>
    <x v="1"/>
    <x v="0"/>
    <x v="0"/>
    <m/>
  </r>
  <r>
    <n v="217087"/>
    <x v="0"/>
    <x v="0"/>
    <x v="0"/>
    <x v="1"/>
    <x v="2"/>
    <x v="233"/>
    <x v="0"/>
    <x v="0"/>
    <s v="Trasferimento"/>
    <x v="0"/>
    <x v="0"/>
    <x v="0"/>
    <m/>
  </r>
  <r>
    <n v="217085"/>
    <x v="0"/>
    <x v="0"/>
    <x v="0"/>
    <x v="1"/>
    <x v="2"/>
    <x v="233"/>
    <x v="0"/>
    <x v="0"/>
    <s v="Trasferimento"/>
    <x v="0"/>
    <x v="0"/>
    <x v="0"/>
    <m/>
  </r>
  <r>
    <n v="135946"/>
    <x v="0"/>
    <x v="0"/>
    <x v="0"/>
    <x v="0"/>
    <x v="7"/>
    <x v="181"/>
    <x v="0"/>
    <x v="0"/>
    <s v="Trasferimento"/>
    <x v="1"/>
    <x v="0"/>
    <x v="0"/>
    <m/>
  </r>
  <r>
    <n v="60063"/>
    <x v="0"/>
    <x v="0"/>
    <x v="0"/>
    <x v="0"/>
    <x v="2"/>
    <x v="233"/>
    <x v="0"/>
    <x v="0"/>
    <s v="Trasferimento"/>
    <x v="0"/>
    <x v="4"/>
    <x v="0"/>
    <m/>
  </r>
  <r>
    <n v="200085"/>
    <x v="0"/>
    <x v="0"/>
    <x v="0"/>
    <x v="0"/>
    <x v="10"/>
    <x v="306"/>
    <x v="0"/>
    <x v="0"/>
    <s v="Trasferimento"/>
    <x v="1"/>
    <x v="0"/>
    <x v="0"/>
    <m/>
  </r>
  <r>
    <n v="74301"/>
    <x v="0"/>
    <x v="0"/>
    <x v="0"/>
    <x v="0"/>
    <x v="2"/>
    <x v="5"/>
    <x v="0"/>
    <x v="0"/>
    <s v="Trasferimento"/>
    <x v="1"/>
    <x v="0"/>
    <x v="0"/>
    <m/>
  </r>
  <r>
    <n v="170984"/>
    <x v="1"/>
    <x v="0"/>
    <x v="0"/>
    <x v="0"/>
    <x v="2"/>
    <x v="5"/>
    <x v="0"/>
    <x v="1"/>
    <s v="Trasferimento"/>
    <x v="1"/>
    <x v="7"/>
    <x v="0"/>
    <m/>
  </r>
  <r>
    <n v="178755"/>
    <x v="0"/>
    <x v="0"/>
    <x v="0"/>
    <x v="1"/>
    <x v="2"/>
    <x v="208"/>
    <x v="0"/>
    <x v="0"/>
    <s v="Trasferimento"/>
    <x v="0"/>
    <x v="3"/>
    <x v="0"/>
    <m/>
  </r>
  <r>
    <n v="16983"/>
    <x v="0"/>
    <x v="0"/>
    <x v="0"/>
    <x v="0"/>
    <x v="9"/>
    <x v="379"/>
    <x v="0"/>
    <x v="0"/>
    <s v="Trasferimento"/>
    <x v="0"/>
    <x v="4"/>
    <x v="0"/>
    <m/>
  </r>
  <r>
    <n v="94606"/>
    <x v="0"/>
    <x v="0"/>
    <x v="0"/>
    <x v="0"/>
    <x v="9"/>
    <x v="379"/>
    <x v="0"/>
    <x v="1"/>
    <s v="Trasferimento"/>
    <x v="0"/>
    <x v="4"/>
    <x v="0"/>
    <m/>
  </r>
  <r>
    <n v="228026"/>
    <x v="0"/>
    <x v="1"/>
    <x v="0"/>
    <x v="0"/>
    <x v="4"/>
    <x v="111"/>
    <x v="0"/>
    <x v="0"/>
    <s v="Trasferimento"/>
    <x v="3"/>
    <x v="1"/>
    <x v="0"/>
    <m/>
  </r>
  <r>
    <n v="42751"/>
    <x v="0"/>
    <x v="0"/>
    <x v="0"/>
    <x v="0"/>
    <x v="11"/>
    <x v="142"/>
    <x v="0"/>
    <x v="0"/>
    <s v="Trasferimento"/>
    <x v="1"/>
    <x v="4"/>
    <x v="0"/>
    <m/>
  </r>
  <r>
    <n v="227381"/>
    <x v="0"/>
    <x v="1"/>
    <x v="0"/>
    <x v="0"/>
    <x v="8"/>
    <x v="311"/>
    <x v="0"/>
    <x v="0"/>
    <s v="Trasferimento"/>
    <x v="1"/>
    <x v="1"/>
    <x v="0"/>
    <m/>
  </r>
  <r>
    <n v="130786"/>
    <x v="0"/>
    <x v="0"/>
    <x v="0"/>
    <x v="0"/>
    <x v="8"/>
    <x v="46"/>
    <x v="0"/>
    <x v="1"/>
    <s v="Trasferimento"/>
    <x v="0"/>
    <x v="4"/>
    <x v="0"/>
    <m/>
  </r>
  <r>
    <n v="218898"/>
    <x v="0"/>
    <x v="0"/>
    <x v="2"/>
    <x v="0"/>
    <x v="14"/>
    <x v="312"/>
    <x v="0"/>
    <x v="0"/>
    <s v="Trasferimento"/>
    <x v="0"/>
    <x v="0"/>
    <x v="0"/>
    <m/>
  </r>
  <r>
    <n v="141404"/>
    <x v="0"/>
    <x v="0"/>
    <x v="0"/>
    <x v="0"/>
    <x v="4"/>
    <x v="291"/>
    <x v="0"/>
    <x v="0"/>
    <s v="Trasferimento"/>
    <x v="1"/>
    <x v="0"/>
    <x v="0"/>
    <m/>
  </r>
  <r>
    <n v="131115"/>
    <x v="0"/>
    <x v="0"/>
    <x v="0"/>
    <x v="0"/>
    <x v="1"/>
    <x v="28"/>
    <x v="0"/>
    <x v="0"/>
    <s v="Trasferimento"/>
    <x v="1"/>
    <x v="0"/>
    <x v="0"/>
    <m/>
  </r>
  <r>
    <n v="88105"/>
    <x v="0"/>
    <x v="0"/>
    <x v="0"/>
    <x v="0"/>
    <x v="7"/>
    <x v="297"/>
    <x v="0"/>
    <x v="0"/>
    <s v="Trasferimento"/>
    <x v="1"/>
    <x v="4"/>
    <x v="0"/>
    <m/>
  </r>
  <r>
    <n v="192626"/>
    <x v="0"/>
    <x v="0"/>
    <x v="0"/>
    <x v="0"/>
    <x v="7"/>
    <x v="297"/>
    <x v="0"/>
    <x v="0"/>
    <s v="Trasferimento"/>
    <x v="1"/>
    <x v="0"/>
    <x v="0"/>
    <m/>
  </r>
  <r>
    <n v="107666"/>
    <x v="0"/>
    <x v="0"/>
    <x v="0"/>
    <x v="0"/>
    <x v="14"/>
    <x v="312"/>
    <x v="0"/>
    <x v="0"/>
    <s v="Trasferimento"/>
    <x v="0"/>
    <x v="4"/>
    <x v="0"/>
    <m/>
  </r>
  <r>
    <n v="129417"/>
    <x v="0"/>
    <x v="0"/>
    <x v="2"/>
    <x v="0"/>
    <x v="5"/>
    <x v="6"/>
    <x v="0"/>
    <x v="0"/>
    <s v="Trasferimento"/>
    <x v="0"/>
    <x v="3"/>
    <x v="0"/>
    <m/>
  </r>
  <r>
    <n v="17235"/>
    <x v="0"/>
    <x v="0"/>
    <x v="0"/>
    <x v="0"/>
    <x v="2"/>
    <x v="286"/>
    <x v="0"/>
    <x v="0"/>
    <s v="Trasferimento"/>
    <x v="1"/>
    <x v="0"/>
    <x v="0"/>
    <m/>
  </r>
  <r>
    <n v="33136"/>
    <x v="0"/>
    <x v="0"/>
    <x v="0"/>
    <x v="0"/>
    <x v="9"/>
    <x v="419"/>
    <x v="0"/>
    <x v="0"/>
    <s v="Trasferimento"/>
    <x v="0"/>
    <x v="4"/>
    <x v="0"/>
    <m/>
  </r>
  <r>
    <n v="183011"/>
    <x v="0"/>
    <x v="0"/>
    <x v="0"/>
    <x v="0"/>
    <x v="6"/>
    <x v="354"/>
    <x v="0"/>
    <x v="0"/>
    <s v="Trasferimento"/>
    <x v="0"/>
    <x v="3"/>
    <x v="0"/>
    <m/>
  </r>
  <r>
    <n v="161677"/>
    <x v="0"/>
    <x v="0"/>
    <x v="0"/>
    <x v="0"/>
    <x v="4"/>
    <x v="99"/>
    <x v="0"/>
    <x v="0"/>
    <s v="Trasferimento"/>
    <x v="0"/>
    <x v="0"/>
    <x v="0"/>
    <m/>
  </r>
  <r>
    <n v="167205"/>
    <x v="0"/>
    <x v="0"/>
    <x v="0"/>
    <x v="0"/>
    <x v="4"/>
    <x v="99"/>
    <x v="0"/>
    <x v="0"/>
    <s v="Trasferimento"/>
    <x v="0"/>
    <x v="0"/>
    <x v="0"/>
    <m/>
  </r>
  <r>
    <n v="84750"/>
    <x v="0"/>
    <x v="0"/>
    <x v="0"/>
    <x v="0"/>
    <x v="8"/>
    <x v="92"/>
    <x v="0"/>
    <x v="0"/>
    <s v="Trasferimento"/>
    <x v="1"/>
    <x v="4"/>
    <x v="0"/>
    <m/>
  </r>
  <r>
    <n v="189651"/>
    <x v="0"/>
    <x v="0"/>
    <x v="0"/>
    <x v="0"/>
    <x v="8"/>
    <x v="92"/>
    <x v="0"/>
    <x v="0"/>
    <s v="Trasferimento"/>
    <x v="1"/>
    <x v="0"/>
    <x v="0"/>
    <m/>
  </r>
  <r>
    <n v="127206"/>
    <x v="0"/>
    <x v="0"/>
    <x v="0"/>
    <x v="0"/>
    <x v="1"/>
    <x v="22"/>
    <x v="0"/>
    <x v="0"/>
    <s v="Trasferimento"/>
    <x v="1"/>
    <x v="4"/>
    <x v="0"/>
    <m/>
  </r>
  <r>
    <n v="181660"/>
    <x v="0"/>
    <x v="0"/>
    <x v="0"/>
    <x v="0"/>
    <x v="1"/>
    <x v="22"/>
    <x v="0"/>
    <x v="0"/>
    <s v="Trasferimento"/>
    <x v="1"/>
    <x v="3"/>
    <x v="0"/>
    <m/>
  </r>
  <r>
    <n v="164927"/>
    <x v="0"/>
    <x v="0"/>
    <x v="0"/>
    <x v="0"/>
    <x v="7"/>
    <x v="316"/>
    <x v="0"/>
    <x v="0"/>
    <s v="Trasferimento"/>
    <x v="1"/>
    <x v="0"/>
    <x v="0"/>
    <m/>
  </r>
  <r>
    <n v="164928"/>
    <x v="0"/>
    <x v="0"/>
    <x v="0"/>
    <x v="0"/>
    <x v="7"/>
    <x v="316"/>
    <x v="0"/>
    <x v="1"/>
    <s v="Trasferimento"/>
    <x v="1"/>
    <x v="3"/>
    <x v="0"/>
    <m/>
  </r>
  <r>
    <n v="150310"/>
    <x v="0"/>
    <x v="0"/>
    <x v="0"/>
    <x v="0"/>
    <x v="7"/>
    <x v="316"/>
    <x v="0"/>
    <x v="0"/>
    <s v="Trasferimento"/>
    <x v="1"/>
    <x v="0"/>
    <x v="0"/>
    <m/>
  </r>
  <r>
    <n v="150311"/>
    <x v="0"/>
    <x v="0"/>
    <x v="0"/>
    <x v="0"/>
    <x v="7"/>
    <x v="316"/>
    <x v="0"/>
    <x v="1"/>
    <s v="Trasferimento"/>
    <x v="1"/>
    <x v="3"/>
    <x v="0"/>
    <m/>
  </r>
  <r>
    <n v="152918"/>
    <x v="0"/>
    <x v="0"/>
    <x v="0"/>
    <x v="0"/>
    <x v="4"/>
    <x v="65"/>
    <x v="0"/>
    <x v="0"/>
    <s v="Trasferimento"/>
    <x v="1"/>
    <x v="3"/>
    <x v="0"/>
    <m/>
  </r>
  <r>
    <n v="108001"/>
    <x v="0"/>
    <x v="0"/>
    <x v="0"/>
    <x v="0"/>
    <x v="11"/>
    <x v="142"/>
    <x v="0"/>
    <x v="0"/>
    <s v="Trasferimento"/>
    <x v="1"/>
    <x v="0"/>
    <x v="0"/>
    <m/>
  </r>
  <r>
    <n v="145982"/>
    <x v="0"/>
    <x v="1"/>
    <x v="2"/>
    <x v="0"/>
    <x v="15"/>
    <x v="203"/>
    <x v="0"/>
    <x v="1"/>
    <s v="Trasferimento"/>
    <x v="1"/>
    <x v="3"/>
    <x v="0"/>
    <m/>
  </r>
  <r>
    <n v="172105"/>
    <x v="0"/>
    <x v="0"/>
    <x v="0"/>
    <x v="0"/>
    <x v="6"/>
    <x v="354"/>
    <x v="0"/>
    <x v="0"/>
    <s v="Trasferimento"/>
    <x v="0"/>
    <x v="0"/>
    <x v="0"/>
    <m/>
  </r>
  <r>
    <n v="199682"/>
    <x v="0"/>
    <x v="0"/>
    <x v="0"/>
    <x v="0"/>
    <x v="7"/>
    <x v="15"/>
    <x v="0"/>
    <x v="0"/>
    <s v="Trasferimento"/>
    <x v="2"/>
    <x v="0"/>
    <x v="0"/>
    <m/>
  </r>
  <r>
    <n v="160291"/>
    <x v="0"/>
    <x v="0"/>
    <x v="2"/>
    <x v="4"/>
    <x v="6"/>
    <x v="354"/>
    <x v="0"/>
    <x v="0"/>
    <s v="Trasferimento"/>
    <x v="0"/>
    <x v="0"/>
    <x v="0"/>
    <m/>
  </r>
  <r>
    <n v="60351"/>
    <x v="0"/>
    <x v="0"/>
    <x v="0"/>
    <x v="0"/>
    <x v="11"/>
    <x v="221"/>
    <x v="0"/>
    <x v="0"/>
    <s v="Trasferimento"/>
    <x v="1"/>
    <x v="3"/>
    <x v="0"/>
    <m/>
  </r>
  <r>
    <n v="61016"/>
    <x v="0"/>
    <x v="0"/>
    <x v="0"/>
    <x v="0"/>
    <x v="11"/>
    <x v="142"/>
    <x v="0"/>
    <x v="0"/>
    <s v="Trasferimento"/>
    <x v="1"/>
    <x v="3"/>
    <x v="0"/>
    <m/>
  </r>
  <r>
    <n v="104791"/>
    <x v="0"/>
    <x v="0"/>
    <x v="0"/>
    <x v="0"/>
    <x v="1"/>
    <x v="409"/>
    <x v="0"/>
    <x v="0"/>
    <s v="Trasferimento"/>
    <x v="0"/>
    <x v="0"/>
    <x v="0"/>
    <m/>
  </r>
  <r>
    <n v="97877"/>
    <x v="0"/>
    <x v="0"/>
    <x v="0"/>
    <x v="0"/>
    <x v="11"/>
    <x v="221"/>
    <x v="0"/>
    <x v="1"/>
    <s v="Trasferimento"/>
    <x v="1"/>
    <x v="3"/>
    <x v="0"/>
    <m/>
  </r>
  <r>
    <n v="112466"/>
    <x v="0"/>
    <x v="0"/>
    <x v="0"/>
    <x v="0"/>
    <x v="1"/>
    <x v="409"/>
    <x v="0"/>
    <x v="0"/>
    <s v="Trasferimento"/>
    <x v="0"/>
    <x v="0"/>
    <x v="0"/>
    <m/>
  </r>
  <r>
    <n v="116946"/>
    <x v="0"/>
    <x v="0"/>
    <x v="0"/>
    <x v="0"/>
    <x v="11"/>
    <x v="142"/>
    <x v="0"/>
    <x v="1"/>
    <s v="Trasferimento"/>
    <x v="1"/>
    <x v="3"/>
    <x v="0"/>
    <m/>
  </r>
  <r>
    <n v="190779"/>
    <x v="0"/>
    <x v="0"/>
    <x v="0"/>
    <x v="0"/>
    <x v="1"/>
    <x v="409"/>
    <x v="0"/>
    <x v="0"/>
    <s v="Trasferimento"/>
    <x v="0"/>
    <x v="0"/>
    <x v="0"/>
    <m/>
  </r>
  <r>
    <n v="230985"/>
    <x v="0"/>
    <x v="1"/>
    <x v="0"/>
    <x v="0"/>
    <x v="1"/>
    <x v="409"/>
    <x v="0"/>
    <x v="0"/>
    <s v="Trasferimento"/>
    <x v="0"/>
    <x v="0"/>
    <x v="0"/>
    <m/>
  </r>
  <r>
    <n v="1078"/>
    <x v="0"/>
    <x v="0"/>
    <x v="0"/>
    <x v="0"/>
    <x v="11"/>
    <x v="142"/>
    <x v="0"/>
    <x v="0"/>
    <s v="Trasferimento"/>
    <x v="1"/>
    <x v="3"/>
    <x v="0"/>
    <m/>
  </r>
  <r>
    <n v="188653"/>
    <x v="0"/>
    <x v="0"/>
    <x v="0"/>
    <x v="0"/>
    <x v="11"/>
    <x v="142"/>
    <x v="0"/>
    <x v="0"/>
    <s v="Trasferimento"/>
    <x v="1"/>
    <x v="0"/>
    <x v="0"/>
    <m/>
  </r>
  <r>
    <n v="68017"/>
    <x v="0"/>
    <x v="0"/>
    <x v="2"/>
    <x v="0"/>
    <x v="11"/>
    <x v="142"/>
    <x v="0"/>
    <x v="0"/>
    <s v="Trasferimento"/>
    <x v="1"/>
    <x v="1"/>
    <x v="0"/>
    <m/>
  </r>
  <r>
    <n v="103706"/>
    <x v="0"/>
    <x v="1"/>
    <x v="2"/>
    <x v="4"/>
    <x v="7"/>
    <x v="45"/>
    <x v="0"/>
    <x v="0"/>
    <s v="Trasferimento"/>
    <x v="1"/>
    <x v="1"/>
    <x v="0"/>
    <m/>
  </r>
  <r>
    <n v="151988"/>
    <x v="0"/>
    <x v="0"/>
    <x v="0"/>
    <x v="0"/>
    <x v="2"/>
    <x v="251"/>
    <x v="0"/>
    <x v="0"/>
    <s v="Trasferimento"/>
    <x v="1"/>
    <x v="3"/>
    <x v="0"/>
    <m/>
  </r>
  <r>
    <n v="202833"/>
    <x v="1"/>
    <x v="0"/>
    <x v="0"/>
    <x v="0"/>
    <x v="2"/>
    <x v="251"/>
    <x v="0"/>
    <x v="0"/>
    <s v="Trasferimento"/>
    <x v="1"/>
    <x v="5"/>
    <x v="0"/>
    <m/>
  </r>
  <r>
    <n v="108407"/>
    <x v="0"/>
    <x v="0"/>
    <x v="0"/>
    <x v="0"/>
    <x v="13"/>
    <x v="177"/>
    <x v="0"/>
    <x v="0"/>
    <s v="Trasferimento"/>
    <x v="1"/>
    <x v="0"/>
    <x v="0"/>
    <m/>
  </r>
  <r>
    <n v="229219"/>
    <x v="0"/>
    <x v="0"/>
    <x v="0"/>
    <x v="0"/>
    <x v="11"/>
    <x v="142"/>
    <x v="0"/>
    <x v="0"/>
    <s v="Trasferimento"/>
    <x v="1"/>
    <x v="0"/>
    <x v="0"/>
    <m/>
  </r>
  <r>
    <n v="229218"/>
    <x v="0"/>
    <x v="0"/>
    <x v="0"/>
    <x v="0"/>
    <x v="11"/>
    <x v="142"/>
    <x v="0"/>
    <x v="0"/>
    <s v="Trasferimento"/>
    <x v="1"/>
    <x v="0"/>
    <x v="0"/>
    <m/>
  </r>
  <r>
    <n v="229220"/>
    <x v="0"/>
    <x v="0"/>
    <x v="0"/>
    <x v="1"/>
    <x v="11"/>
    <x v="142"/>
    <x v="0"/>
    <x v="0"/>
    <s v="Trasferimento"/>
    <x v="1"/>
    <x v="0"/>
    <x v="0"/>
    <m/>
  </r>
  <r>
    <n v="198561"/>
    <x v="0"/>
    <x v="0"/>
    <x v="0"/>
    <x v="0"/>
    <x v="11"/>
    <x v="142"/>
    <x v="0"/>
    <x v="0"/>
    <s v="Trasferimento"/>
    <x v="1"/>
    <x v="0"/>
    <x v="0"/>
    <m/>
  </r>
  <r>
    <n v="176655"/>
    <x v="0"/>
    <x v="0"/>
    <x v="0"/>
    <x v="0"/>
    <x v="2"/>
    <x v="251"/>
    <x v="0"/>
    <x v="0"/>
    <s v="Trasferimento"/>
    <x v="1"/>
    <x v="1"/>
    <x v="0"/>
    <m/>
  </r>
  <r>
    <n v="132452"/>
    <x v="0"/>
    <x v="0"/>
    <x v="0"/>
    <x v="1"/>
    <x v="11"/>
    <x v="142"/>
    <x v="0"/>
    <x v="1"/>
    <s v="Trasferimento"/>
    <x v="1"/>
    <x v="0"/>
    <x v="0"/>
    <m/>
  </r>
  <r>
    <n v="21593"/>
    <x v="0"/>
    <x v="0"/>
    <x v="0"/>
    <x v="0"/>
    <x v="12"/>
    <x v="309"/>
    <x v="0"/>
    <x v="0"/>
    <s v="Trasferimento"/>
    <x v="0"/>
    <x v="1"/>
    <x v="0"/>
    <m/>
  </r>
  <r>
    <n v="48050"/>
    <x v="0"/>
    <x v="0"/>
    <x v="0"/>
    <x v="0"/>
    <x v="12"/>
    <x v="309"/>
    <x v="0"/>
    <x v="0"/>
    <s v="Trasferimento"/>
    <x v="0"/>
    <x v="0"/>
    <x v="0"/>
    <m/>
  </r>
  <r>
    <n v="219493"/>
    <x v="0"/>
    <x v="0"/>
    <x v="0"/>
    <x v="0"/>
    <x v="11"/>
    <x v="142"/>
    <x v="0"/>
    <x v="1"/>
    <s v="Trasferimento"/>
    <x v="1"/>
    <x v="3"/>
    <x v="0"/>
    <m/>
  </r>
  <r>
    <n v="149190"/>
    <x v="0"/>
    <x v="0"/>
    <x v="0"/>
    <x v="0"/>
    <x v="11"/>
    <x v="142"/>
    <x v="0"/>
    <x v="0"/>
    <s v="Trasferimento"/>
    <x v="1"/>
    <x v="1"/>
    <x v="0"/>
    <m/>
  </r>
  <r>
    <n v="31636"/>
    <x v="0"/>
    <x v="0"/>
    <x v="0"/>
    <x v="0"/>
    <x v="11"/>
    <x v="142"/>
    <x v="0"/>
    <x v="0"/>
    <s v="Trasferimento"/>
    <x v="1"/>
    <x v="3"/>
    <x v="0"/>
    <m/>
  </r>
  <r>
    <n v="37406"/>
    <x v="0"/>
    <x v="0"/>
    <x v="0"/>
    <x v="0"/>
    <x v="11"/>
    <x v="142"/>
    <x v="0"/>
    <x v="0"/>
    <s v="Trasferimento"/>
    <x v="1"/>
    <x v="0"/>
    <x v="0"/>
    <m/>
  </r>
  <r>
    <n v="99499"/>
    <x v="0"/>
    <x v="0"/>
    <x v="0"/>
    <x v="3"/>
    <x v="11"/>
    <x v="142"/>
    <x v="0"/>
    <x v="0"/>
    <s v="Trasferimento"/>
    <x v="1"/>
    <x v="4"/>
    <x v="0"/>
    <m/>
  </r>
  <r>
    <n v="149587"/>
    <x v="0"/>
    <x v="0"/>
    <x v="2"/>
    <x v="0"/>
    <x v="11"/>
    <x v="142"/>
    <x v="0"/>
    <x v="0"/>
    <s v="Trasferimento"/>
    <x v="1"/>
    <x v="0"/>
    <x v="0"/>
    <m/>
  </r>
  <r>
    <n v="3876"/>
    <x v="0"/>
    <x v="0"/>
    <x v="0"/>
    <x v="0"/>
    <x v="11"/>
    <x v="142"/>
    <x v="0"/>
    <x v="1"/>
    <s v="Trasferimento"/>
    <x v="1"/>
    <x v="4"/>
    <x v="0"/>
    <m/>
  </r>
  <r>
    <n v="208404"/>
    <x v="0"/>
    <x v="0"/>
    <x v="2"/>
    <x v="1"/>
    <x v="11"/>
    <x v="142"/>
    <x v="0"/>
    <x v="0"/>
    <s v="Trasferimento"/>
    <x v="1"/>
    <x v="3"/>
    <x v="0"/>
    <m/>
  </r>
  <r>
    <n v="184020"/>
    <x v="0"/>
    <x v="0"/>
    <x v="0"/>
    <x v="0"/>
    <x v="7"/>
    <x v="41"/>
    <x v="0"/>
    <x v="0"/>
    <s v="Trasferimento"/>
    <x v="1"/>
    <x v="4"/>
    <x v="0"/>
    <m/>
  </r>
  <r>
    <n v="174792"/>
    <x v="0"/>
    <x v="0"/>
    <x v="0"/>
    <x v="0"/>
    <x v="7"/>
    <x v="41"/>
    <x v="0"/>
    <x v="0"/>
    <s v="Trasferimento"/>
    <x v="1"/>
    <x v="0"/>
    <x v="0"/>
    <m/>
  </r>
  <r>
    <n v="136936"/>
    <x v="0"/>
    <x v="0"/>
    <x v="0"/>
    <x v="0"/>
    <x v="2"/>
    <x v="298"/>
    <x v="0"/>
    <x v="1"/>
    <s v="Trasferimento"/>
    <x v="1"/>
    <x v="0"/>
    <x v="0"/>
    <m/>
  </r>
  <r>
    <n v="166139"/>
    <x v="0"/>
    <x v="0"/>
    <x v="0"/>
    <x v="0"/>
    <x v="11"/>
    <x v="142"/>
    <x v="0"/>
    <x v="0"/>
    <s v="Trasferimento"/>
    <x v="1"/>
    <x v="0"/>
    <x v="0"/>
    <m/>
  </r>
  <r>
    <n v="213261"/>
    <x v="0"/>
    <x v="0"/>
    <x v="0"/>
    <x v="1"/>
    <x v="11"/>
    <x v="142"/>
    <x v="0"/>
    <x v="1"/>
    <s v="Trasferimento"/>
    <x v="1"/>
    <x v="0"/>
    <x v="0"/>
    <m/>
  </r>
  <r>
    <n v="213255"/>
    <x v="0"/>
    <x v="0"/>
    <x v="0"/>
    <x v="0"/>
    <x v="11"/>
    <x v="142"/>
    <x v="0"/>
    <x v="0"/>
    <s v="Trasferimento"/>
    <x v="1"/>
    <x v="0"/>
    <x v="0"/>
    <m/>
  </r>
  <r>
    <n v="94240"/>
    <x v="0"/>
    <x v="0"/>
    <x v="0"/>
    <x v="0"/>
    <x v="11"/>
    <x v="142"/>
    <x v="0"/>
    <x v="0"/>
    <s v="Trasferimento"/>
    <x v="1"/>
    <x v="1"/>
    <x v="0"/>
    <m/>
  </r>
  <r>
    <n v="213397"/>
    <x v="0"/>
    <x v="1"/>
    <x v="0"/>
    <x v="0"/>
    <x v="7"/>
    <x v="181"/>
    <x v="0"/>
    <x v="0"/>
    <s v="Trasferimento"/>
    <x v="1"/>
    <x v="0"/>
    <x v="0"/>
    <m/>
  </r>
  <r>
    <n v="213152"/>
    <x v="1"/>
    <x v="1"/>
    <x v="0"/>
    <x v="0"/>
    <x v="7"/>
    <x v="181"/>
    <x v="0"/>
    <x v="0"/>
    <s v="Trasferimento"/>
    <x v="1"/>
    <x v="5"/>
    <x v="0"/>
    <m/>
  </r>
  <r>
    <n v="213153"/>
    <x v="1"/>
    <x v="1"/>
    <x v="0"/>
    <x v="0"/>
    <x v="7"/>
    <x v="181"/>
    <x v="0"/>
    <x v="1"/>
    <s v="Trasferimento"/>
    <x v="1"/>
    <x v="7"/>
    <x v="0"/>
    <m/>
  </r>
  <r>
    <n v="213395"/>
    <x v="0"/>
    <x v="1"/>
    <x v="2"/>
    <x v="1"/>
    <x v="7"/>
    <x v="181"/>
    <x v="0"/>
    <x v="1"/>
    <s v="Trasferimento"/>
    <x v="1"/>
    <x v="0"/>
    <x v="0"/>
    <m/>
  </r>
  <r>
    <n v="154144"/>
    <x v="0"/>
    <x v="0"/>
    <x v="2"/>
    <x v="1"/>
    <x v="11"/>
    <x v="142"/>
    <x v="0"/>
    <x v="0"/>
    <s v="Trasferimento"/>
    <x v="1"/>
    <x v="0"/>
    <x v="0"/>
    <m/>
  </r>
  <r>
    <n v="173183"/>
    <x v="0"/>
    <x v="0"/>
    <x v="2"/>
    <x v="4"/>
    <x v="1"/>
    <x v="320"/>
    <x v="0"/>
    <x v="0"/>
    <s v="Trasferimento"/>
    <x v="1"/>
    <x v="0"/>
    <x v="0"/>
    <m/>
  </r>
  <r>
    <n v="120019"/>
    <x v="0"/>
    <x v="0"/>
    <x v="2"/>
    <x v="0"/>
    <x v="11"/>
    <x v="142"/>
    <x v="0"/>
    <x v="0"/>
    <s v="Trasferimento"/>
    <x v="1"/>
    <x v="1"/>
    <x v="0"/>
    <m/>
  </r>
  <r>
    <n v="19715"/>
    <x v="0"/>
    <x v="0"/>
    <x v="2"/>
    <x v="0"/>
    <x v="4"/>
    <x v="291"/>
    <x v="0"/>
    <x v="0"/>
    <s v="Trasferimento"/>
    <x v="1"/>
    <x v="1"/>
    <x v="0"/>
    <m/>
  </r>
  <r>
    <n v="118927"/>
    <x v="0"/>
    <x v="0"/>
    <x v="2"/>
    <x v="0"/>
    <x v="11"/>
    <x v="142"/>
    <x v="0"/>
    <x v="1"/>
    <s v="Trasferimento"/>
    <x v="1"/>
    <x v="4"/>
    <x v="0"/>
    <m/>
  </r>
  <r>
    <n v="220928"/>
    <x v="0"/>
    <x v="0"/>
    <x v="0"/>
    <x v="0"/>
    <x v="1"/>
    <x v="320"/>
    <x v="0"/>
    <x v="0"/>
    <s v="Trasferimento"/>
    <x v="1"/>
    <x v="0"/>
    <x v="0"/>
    <m/>
  </r>
  <r>
    <n v="159801"/>
    <x v="0"/>
    <x v="0"/>
    <x v="0"/>
    <x v="0"/>
    <x v="11"/>
    <x v="142"/>
    <x v="0"/>
    <x v="1"/>
    <s v="Trasferimento"/>
    <x v="1"/>
    <x v="0"/>
    <x v="0"/>
    <m/>
  </r>
  <r>
    <n v="179002"/>
    <x v="0"/>
    <x v="0"/>
    <x v="0"/>
    <x v="1"/>
    <x v="11"/>
    <x v="142"/>
    <x v="0"/>
    <x v="1"/>
    <s v="Trasferimento"/>
    <x v="1"/>
    <x v="0"/>
    <x v="0"/>
    <m/>
  </r>
  <r>
    <n v="71460"/>
    <x v="0"/>
    <x v="0"/>
    <x v="0"/>
    <x v="0"/>
    <x v="10"/>
    <x v="306"/>
    <x v="0"/>
    <x v="0"/>
    <s v="Trasferimento"/>
    <x v="1"/>
    <x v="3"/>
    <x v="0"/>
    <m/>
  </r>
  <r>
    <n v="103473"/>
    <x v="0"/>
    <x v="0"/>
    <x v="0"/>
    <x v="0"/>
    <x v="11"/>
    <x v="142"/>
    <x v="0"/>
    <x v="1"/>
    <s v="Trasferimento"/>
    <x v="1"/>
    <x v="1"/>
    <x v="0"/>
    <m/>
  </r>
  <r>
    <n v="132289"/>
    <x v="0"/>
    <x v="0"/>
    <x v="0"/>
    <x v="0"/>
    <x v="11"/>
    <x v="142"/>
    <x v="0"/>
    <x v="0"/>
    <s v="Trasferimento"/>
    <x v="1"/>
    <x v="0"/>
    <x v="0"/>
    <m/>
  </r>
  <r>
    <n v="226043"/>
    <x v="0"/>
    <x v="1"/>
    <x v="0"/>
    <x v="0"/>
    <x v="1"/>
    <x v="320"/>
    <x v="0"/>
    <x v="0"/>
    <s v="Trasferimento"/>
    <x v="1"/>
    <x v="4"/>
    <x v="0"/>
    <m/>
  </r>
  <r>
    <n v="82950"/>
    <x v="0"/>
    <x v="0"/>
    <x v="0"/>
    <x v="0"/>
    <x v="11"/>
    <x v="363"/>
    <x v="0"/>
    <x v="1"/>
    <s v="Trasferimento"/>
    <x v="1"/>
    <x v="3"/>
    <x v="0"/>
    <m/>
  </r>
  <r>
    <n v="152175"/>
    <x v="0"/>
    <x v="0"/>
    <x v="2"/>
    <x v="1"/>
    <x v="1"/>
    <x v="320"/>
    <x v="0"/>
    <x v="0"/>
    <s v="Trasferimento"/>
    <x v="1"/>
    <x v="0"/>
    <x v="0"/>
    <m/>
  </r>
  <r>
    <n v="118388"/>
    <x v="0"/>
    <x v="0"/>
    <x v="0"/>
    <x v="0"/>
    <x v="6"/>
    <x v="217"/>
    <x v="0"/>
    <x v="0"/>
    <s v="Trasferimento"/>
    <x v="0"/>
    <x v="3"/>
    <x v="0"/>
    <m/>
  </r>
  <r>
    <n v="46132"/>
    <x v="0"/>
    <x v="0"/>
    <x v="0"/>
    <x v="0"/>
    <x v="11"/>
    <x v="142"/>
    <x v="0"/>
    <x v="1"/>
    <s v="Trasferimento"/>
    <x v="1"/>
    <x v="3"/>
    <x v="0"/>
    <m/>
  </r>
  <r>
    <n v="150517"/>
    <x v="0"/>
    <x v="0"/>
    <x v="2"/>
    <x v="1"/>
    <x v="1"/>
    <x v="320"/>
    <x v="0"/>
    <x v="1"/>
    <s v="Trasferimento"/>
    <x v="1"/>
    <x v="0"/>
    <x v="0"/>
    <m/>
  </r>
  <r>
    <n v="22896"/>
    <x v="0"/>
    <x v="0"/>
    <x v="0"/>
    <x v="0"/>
    <x v="11"/>
    <x v="142"/>
    <x v="0"/>
    <x v="0"/>
    <s v="Trasferimento"/>
    <x v="1"/>
    <x v="4"/>
    <x v="0"/>
    <m/>
  </r>
  <r>
    <n v="150516"/>
    <x v="1"/>
    <x v="0"/>
    <x v="2"/>
    <x v="1"/>
    <x v="1"/>
    <x v="320"/>
    <x v="0"/>
    <x v="0"/>
    <s v="Trasferimento"/>
    <x v="1"/>
    <x v="6"/>
    <x v="0"/>
    <m/>
  </r>
  <r>
    <n v="150515"/>
    <x v="1"/>
    <x v="0"/>
    <x v="2"/>
    <x v="2"/>
    <x v="1"/>
    <x v="320"/>
    <x v="0"/>
    <x v="1"/>
    <s v="Trasferimento"/>
    <x v="1"/>
    <x v="7"/>
    <x v="0"/>
    <m/>
  </r>
  <r>
    <n v="219590"/>
    <x v="0"/>
    <x v="0"/>
    <x v="0"/>
    <x v="0"/>
    <x v="11"/>
    <x v="142"/>
    <x v="0"/>
    <x v="0"/>
    <s v="Trasferimento"/>
    <x v="1"/>
    <x v="1"/>
    <x v="0"/>
    <m/>
  </r>
  <r>
    <n v="212484"/>
    <x v="0"/>
    <x v="1"/>
    <x v="0"/>
    <x v="0"/>
    <x v="11"/>
    <x v="363"/>
    <x v="0"/>
    <x v="0"/>
    <s v="Trasferimento"/>
    <x v="1"/>
    <x v="1"/>
    <x v="0"/>
    <m/>
  </r>
  <r>
    <n v="188843"/>
    <x v="0"/>
    <x v="0"/>
    <x v="0"/>
    <x v="0"/>
    <x v="14"/>
    <x v="386"/>
    <x v="0"/>
    <x v="0"/>
    <s v="Trasferimento"/>
    <x v="1"/>
    <x v="0"/>
    <x v="0"/>
    <m/>
  </r>
  <r>
    <n v="208670"/>
    <x v="0"/>
    <x v="0"/>
    <x v="0"/>
    <x v="0"/>
    <x v="1"/>
    <x v="201"/>
    <x v="0"/>
    <x v="0"/>
    <s v="Trasferimento"/>
    <x v="0"/>
    <x v="0"/>
    <x v="0"/>
    <m/>
  </r>
  <r>
    <n v="163917"/>
    <x v="0"/>
    <x v="0"/>
    <x v="0"/>
    <x v="4"/>
    <x v="1"/>
    <x v="201"/>
    <x v="0"/>
    <x v="0"/>
    <s v="Trasferimento"/>
    <x v="0"/>
    <x v="4"/>
    <x v="0"/>
    <m/>
  </r>
  <r>
    <n v="228562"/>
    <x v="0"/>
    <x v="1"/>
    <x v="0"/>
    <x v="1"/>
    <x v="14"/>
    <x v="386"/>
    <x v="0"/>
    <x v="0"/>
    <s v="Trasferimento"/>
    <x v="1"/>
    <x v="0"/>
    <x v="0"/>
    <m/>
  </r>
  <r>
    <n v="230749"/>
    <x v="1"/>
    <x v="1"/>
    <x v="0"/>
    <x v="1"/>
    <x v="14"/>
    <x v="386"/>
    <x v="0"/>
    <x v="0"/>
    <s v="Trasferimento"/>
    <x v="1"/>
    <x v="7"/>
    <x v="0"/>
    <m/>
  </r>
  <r>
    <n v="220635"/>
    <x v="0"/>
    <x v="1"/>
    <x v="0"/>
    <x v="0"/>
    <x v="14"/>
    <x v="386"/>
    <x v="0"/>
    <x v="0"/>
    <s v="Trasferimento"/>
    <x v="1"/>
    <x v="3"/>
    <x v="0"/>
    <m/>
  </r>
  <r>
    <n v="195290"/>
    <x v="0"/>
    <x v="1"/>
    <x v="2"/>
    <x v="1"/>
    <x v="1"/>
    <x v="320"/>
    <x v="0"/>
    <x v="1"/>
    <s v="Trasferimento"/>
    <x v="1"/>
    <x v="0"/>
    <x v="0"/>
    <m/>
  </r>
  <r>
    <n v="179294"/>
    <x v="0"/>
    <x v="0"/>
    <x v="0"/>
    <x v="0"/>
    <x v="2"/>
    <x v="265"/>
    <x v="0"/>
    <x v="0"/>
    <s v="Trasferimento"/>
    <x v="1"/>
    <x v="4"/>
    <x v="0"/>
    <m/>
  </r>
  <r>
    <n v="88308"/>
    <x v="0"/>
    <x v="0"/>
    <x v="0"/>
    <x v="0"/>
    <x v="2"/>
    <x v="265"/>
    <x v="0"/>
    <x v="0"/>
    <s v="Trasferimento"/>
    <x v="1"/>
    <x v="0"/>
    <x v="0"/>
    <m/>
  </r>
  <r>
    <n v="217752"/>
    <x v="0"/>
    <x v="0"/>
    <x v="0"/>
    <x v="0"/>
    <x v="2"/>
    <x v="265"/>
    <x v="0"/>
    <x v="0"/>
    <s v="Trasferimento"/>
    <x v="1"/>
    <x v="0"/>
    <x v="0"/>
    <m/>
  </r>
  <r>
    <n v="167359"/>
    <x v="0"/>
    <x v="0"/>
    <x v="0"/>
    <x v="0"/>
    <x v="11"/>
    <x v="142"/>
    <x v="0"/>
    <x v="0"/>
    <s v="Trasferimento"/>
    <x v="1"/>
    <x v="0"/>
    <x v="0"/>
    <m/>
  </r>
  <r>
    <n v="123463"/>
    <x v="0"/>
    <x v="0"/>
    <x v="0"/>
    <x v="0"/>
    <x v="4"/>
    <x v="140"/>
    <x v="0"/>
    <x v="1"/>
    <s v="Trasferimento"/>
    <x v="0"/>
    <x v="4"/>
    <x v="0"/>
    <m/>
  </r>
  <r>
    <n v="161415"/>
    <x v="0"/>
    <x v="0"/>
    <x v="0"/>
    <x v="0"/>
    <x v="11"/>
    <x v="142"/>
    <x v="0"/>
    <x v="1"/>
    <s v="Trasferimento"/>
    <x v="1"/>
    <x v="3"/>
    <x v="0"/>
    <m/>
  </r>
  <r>
    <n v="204405"/>
    <x v="0"/>
    <x v="0"/>
    <x v="0"/>
    <x v="0"/>
    <x v="11"/>
    <x v="142"/>
    <x v="0"/>
    <x v="0"/>
    <s v="Trasferimento"/>
    <x v="1"/>
    <x v="0"/>
    <x v="0"/>
    <m/>
  </r>
  <r>
    <n v="174399"/>
    <x v="0"/>
    <x v="0"/>
    <x v="0"/>
    <x v="0"/>
    <x v="11"/>
    <x v="142"/>
    <x v="0"/>
    <x v="0"/>
    <s v="Trasferimento"/>
    <x v="1"/>
    <x v="0"/>
    <x v="0"/>
    <m/>
  </r>
  <r>
    <n v="94239"/>
    <x v="0"/>
    <x v="0"/>
    <x v="0"/>
    <x v="0"/>
    <x v="11"/>
    <x v="142"/>
    <x v="0"/>
    <x v="0"/>
    <s v="Trasferimento"/>
    <x v="1"/>
    <x v="0"/>
    <x v="0"/>
    <m/>
  </r>
  <r>
    <n v="100072"/>
    <x v="0"/>
    <x v="0"/>
    <x v="0"/>
    <x v="0"/>
    <x v="11"/>
    <x v="142"/>
    <x v="0"/>
    <x v="1"/>
    <s v="Trasferimento"/>
    <x v="1"/>
    <x v="1"/>
    <x v="0"/>
    <m/>
  </r>
  <r>
    <n v="172681"/>
    <x v="0"/>
    <x v="0"/>
    <x v="0"/>
    <x v="0"/>
    <x v="11"/>
    <x v="142"/>
    <x v="0"/>
    <x v="0"/>
    <s v="Trasferimento"/>
    <x v="1"/>
    <x v="0"/>
    <x v="0"/>
    <m/>
  </r>
  <r>
    <n v="67713"/>
    <x v="0"/>
    <x v="0"/>
    <x v="0"/>
    <x v="0"/>
    <x v="11"/>
    <x v="142"/>
    <x v="0"/>
    <x v="0"/>
    <s v="Trasferimento"/>
    <x v="1"/>
    <x v="4"/>
    <x v="0"/>
    <m/>
  </r>
  <r>
    <n v="164048"/>
    <x v="0"/>
    <x v="0"/>
    <x v="0"/>
    <x v="0"/>
    <x v="11"/>
    <x v="142"/>
    <x v="0"/>
    <x v="0"/>
    <s v="Trasferimento"/>
    <x v="1"/>
    <x v="0"/>
    <x v="0"/>
    <m/>
  </r>
  <r>
    <n v="158349"/>
    <x v="0"/>
    <x v="0"/>
    <x v="0"/>
    <x v="0"/>
    <x v="11"/>
    <x v="142"/>
    <x v="0"/>
    <x v="0"/>
    <s v="Trasferimento"/>
    <x v="1"/>
    <x v="0"/>
    <x v="0"/>
    <m/>
  </r>
  <r>
    <n v="153109"/>
    <x v="0"/>
    <x v="0"/>
    <x v="2"/>
    <x v="4"/>
    <x v="11"/>
    <x v="142"/>
    <x v="0"/>
    <x v="0"/>
    <s v="Trasferimento"/>
    <x v="1"/>
    <x v="0"/>
    <x v="0"/>
    <m/>
  </r>
  <r>
    <n v="198991"/>
    <x v="0"/>
    <x v="0"/>
    <x v="0"/>
    <x v="0"/>
    <x v="11"/>
    <x v="142"/>
    <x v="0"/>
    <x v="0"/>
    <s v="Trasferimento"/>
    <x v="1"/>
    <x v="0"/>
    <x v="0"/>
    <m/>
  </r>
  <r>
    <n v="186527"/>
    <x v="1"/>
    <x v="0"/>
    <x v="0"/>
    <x v="0"/>
    <x v="8"/>
    <x v="105"/>
    <x v="0"/>
    <x v="0"/>
    <s v="Trasferimento"/>
    <x v="2"/>
    <x v="7"/>
    <x v="0"/>
    <m/>
  </r>
  <r>
    <n v="210910"/>
    <x v="0"/>
    <x v="0"/>
    <x v="0"/>
    <x v="1"/>
    <x v="11"/>
    <x v="142"/>
    <x v="0"/>
    <x v="1"/>
    <s v="Trasferimento"/>
    <x v="1"/>
    <x v="0"/>
    <x v="0"/>
    <m/>
  </r>
  <r>
    <n v="225256"/>
    <x v="0"/>
    <x v="0"/>
    <x v="0"/>
    <x v="1"/>
    <x v="11"/>
    <x v="142"/>
    <x v="0"/>
    <x v="0"/>
    <s v="Trasferimento"/>
    <x v="1"/>
    <x v="0"/>
    <x v="0"/>
    <m/>
  </r>
  <r>
    <n v="126650"/>
    <x v="0"/>
    <x v="0"/>
    <x v="0"/>
    <x v="0"/>
    <x v="11"/>
    <x v="142"/>
    <x v="0"/>
    <x v="1"/>
    <s v="Trasferimento"/>
    <x v="1"/>
    <x v="0"/>
    <x v="0"/>
    <m/>
  </r>
  <r>
    <n v="205172"/>
    <x v="0"/>
    <x v="0"/>
    <x v="0"/>
    <x v="0"/>
    <x v="11"/>
    <x v="142"/>
    <x v="0"/>
    <x v="0"/>
    <s v="Trasferimento"/>
    <x v="1"/>
    <x v="0"/>
    <x v="0"/>
    <m/>
  </r>
  <r>
    <n v="4018"/>
    <x v="0"/>
    <x v="0"/>
    <x v="0"/>
    <x v="0"/>
    <x v="11"/>
    <x v="142"/>
    <x v="0"/>
    <x v="0"/>
    <s v="Trasferimento"/>
    <x v="1"/>
    <x v="3"/>
    <x v="0"/>
    <m/>
  </r>
  <r>
    <n v="43595"/>
    <x v="0"/>
    <x v="0"/>
    <x v="0"/>
    <x v="0"/>
    <x v="4"/>
    <x v="200"/>
    <x v="0"/>
    <x v="1"/>
    <s v="Trasferimento"/>
    <x v="1"/>
    <x v="4"/>
    <x v="0"/>
    <m/>
  </r>
  <r>
    <n v="229155"/>
    <x v="0"/>
    <x v="0"/>
    <x v="0"/>
    <x v="1"/>
    <x v="11"/>
    <x v="142"/>
    <x v="0"/>
    <x v="0"/>
    <s v="Trasferimento"/>
    <x v="1"/>
    <x v="0"/>
    <x v="0"/>
    <m/>
  </r>
  <r>
    <n v="195081"/>
    <x v="0"/>
    <x v="0"/>
    <x v="0"/>
    <x v="0"/>
    <x v="11"/>
    <x v="142"/>
    <x v="0"/>
    <x v="0"/>
    <s v="Trasferimento"/>
    <x v="1"/>
    <x v="0"/>
    <x v="0"/>
    <m/>
  </r>
  <r>
    <n v="218800"/>
    <x v="0"/>
    <x v="0"/>
    <x v="0"/>
    <x v="0"/>
    <x v="7"/>
    <x v="181"/>
    <x v="0"/>
    <x v="0"/>
    <s v="Trasferimento"/>
    <x v="1"/>
    <x v="3"/>
    <x v="0"/>
    <m/>
  </r>
  <r>
    <n v="218774"/>
    <x v="1"/>
    <x v="0"/>
    <x v="0"/>
    <x v="0"/>
    <x v="11"/>
    <x v="142"/>
    <x v="0"/>
    <x v="0"/>
    <s v="Trasferimento"/>
    <x v="1"/>
    <x v="6"/>
    <x v="0"/>
    <m/>
  </r>
  <r>
    <n v="41468"/>
    <x v="0"/>
    <x v="0"/>
    <x v="0"/>
    <x v="0"/>
    <x v="11"/>
    <x v="142"/>
    <x v="0"/>
    <x v="0"/>
    <s v="Trasferimento"/>
    <x v="1"/>
    <x v="3"/>
    <x v="0"/>
    <m/>
  </r>
  <r>
    <n v="33085"/>
    <x v="0"/>
    <x v="0"/>
    <x v="0"/>
    <x v="0"/>
    <x v="18"/>
    <x v="322"/>
    <x v="0"/>
    <x v="0"/>
    <s v="Trasferimento"/>
    <x v="0"/>
    <x v="1"/>
    <x v="0"/>
    <m/>
  </r>
  <r>
    <n v="168593"/>
    <x v="0"/>
    <x v="0"/>
    <x v="0"/>
    <x v="0"/>
    <x v="11"/>
    <x v="142"/>
    <x v="0"/>
    <x v="0"/>
    <s v="Trasferimento"/>
    <x v="1"/>
    <x v="0"/>
    <x v="0"/>
    <m/>
  </r>
  <r>
    <n v="108248"/>
    <x v="0"/>
    <x v="0"/>
    <x v="0"/>
    <x v="0"/>
    <x v="11"/>
    <x v="142"/>
    <x v="0"/>
    <x v="0"/>
    <s v="Trasferimento"/>
    <x v="1"/>
    <x v="0"/>
    <x v="0"/>
    <m/>
  </r>
  <r>
    <n v="151268"/>
    <x v="0"/>
    <x v="0"/>
    <x v="0"/>
    <x v="0"/>
    <x v="11"/>
    <x v="142"/>
    <x v="0"/>
    <x v="0"/>
    <s v="Trasferimento"/>
    <x v="1"/>
    <x v="1"/>
    <x v="0"/>
    <m/>
  </r>
  <r>
    <n v="217222"/>
    <x v="0"/>
    <x v="0"/>
    <x v="0"/>
    <x v="0"/>
    <x v="4"/>
    <x v="75"/>
    <x v="0"/>
    <x v="0"/>
    <s v="Trasferimento"/>
    <x v="0"/>
    <x v="0"/>
    <x v="0"/>
    <m/>
  </r>
  <r>
    <n v="131982"/>
    <x v="0"/>
    <x v="1"/>
    <x v="2"/>
    <x v="2"/>
    <x v="11"/>
    <x v="174"/>
    <x v="0"/>
    <x v="0"/>
    <s v="Trasferimento"/>
    <x v="3"/>
    <x v="0"/>
    <x v="0"/>
    <m/>
  </r>
  <r>
    <n v="146598"/>
    <x v="0"/>
    <x v="0"/>
    <x v="0"/>
    <x v="0"/>
    <x v="2"/>
    <x v="5"/>
    <x v="0"/>
    <x v="0"/>
    <s v="Trasferimento"/>
    <x v="1"/>
    <x v="0"/>
    <x v="0"/>
    <m/>
  </r>
  <r>
    <n v="139525"/>
    <x v="0"/>
    <x v="0"/>
    <x v="0"/>
    <x v="0"/>
    <x v="15"/>
    <x v="243"/>
    <x v="0"/>
    <x v="0"/>
    <s v="Trasferimento"/>
    <x v="0"/>
    <x v="0"/>
    <x v="0"/>
    <m/>
  </r>
  <r>
    <n v="136265"/>
    <x v="0"/>
    <x v="0"/>
    <x v="0"/>
    <x v="0"/>
    <x v="15"/>
    <x v="243"/>
    <x v="0"/>
    <x v="0"/>
    <s v="Trasferimento"/>
    <x v="0"/>
    <x v="0"/>
    <x v="0"/>
    <m/>
  </r>
  <r>
    <n v="157022"/>
    <x v="0"/>
    <x v="0"/>
    <x v="0"/>
    <x v="0"/>
    <x v="15"/>
    <x v="243"/>
    <x v="0"/>
    <x v="0"/>
    <s v="Trasferimento"/>
    <x v="0"/>
    <x v="0"/>
    <x v="0"/>
    <m/>
  </r>
  <r>
    <n v="195482"/>
    <x v="0"/>
    <x v="0"/>
    <x v="0"/>
    <x v="0"/>
    <x v="15"/>
    <x v="243"/>
    <x v="0"/>
    <x v="0"/>
    <s v="Trasferimento"/>
    <x v="0"/>
    <x v="0"/>
    <x v="0"/>
    <m/>
  </r>
  <r>
    <n v="7513"/>
    <x v="0"/>
    <x v="0"/>
    <x v="2"/>
    <x v="4"/>
    <x v="15"/>
    <x v="243"/>
    <x v="0"/>
    <x v="0"/>
    <s v="Trasferimento"/>
    <x v="0"/>
    <x v="1"/>
    <x v="0"/>
    <m/>
  </r>
  <r>
    <n v="59654"/>
    <x v="0"/>
    <x v="0"/>
    <x v="0"/>
    <x v="0"/>
    <x v="7"/>
    <x v="161"/>
    <x v="0"/>
    <x v="0"/>
    <s v="Trasferimento"/>
    <x v="0"/>
    <x v="1"/>
    <x v="0"/>
    <m/>
  </r>
  <r>
    <n v="113399"/>
    <x v="0"/>
    <x v="0"/>
    <x v="2"/>
    <x v="4"/>
    <x v="7"/>
    <x v="347"/>
    <x v="0"/>
    <x v="0"/>
    <s v="Trasferimento"/>
    <x v="0"/>
    <x v="0"/>
    <x v="0"/>
    <m/>
  </r>
  <r>
    <n v="127700"/>
    <x v="0"/>
    <x v="0"/>
    <x v="0"/>
    <x v="0"/>
    <x v="7"/>
    <x v="161"/>
    <x v="0"/>
    <x v="0"/>
    <s v="Trasferimento"/>
    <x v="0"/>
    <x v="4"/>
    <x v="0"/>
    <m/>
  </r>
  <r>
    <n v="129053"/>
    <x v="0"/>
    <x v="0"/>
    <x v="0"/>
    <x v="0"/>
    <x v="4"/>
    <x v="140"/>
    <x v="0"/>
    <x v="0"/>
    <s v="Trasferimento"/>
    <x v="0"/>
    <x v="0"/>
    <x v="0"/>
    <m/>
  </r>
  <r>
    <n v="65379"/>
    <x v="0"/>
    <x v="0"/>
    <x v="0"/>
    <x v="0"/>
    <x v="4"/>
    <x v="140"/>
    <x v="0"/>
    <x v="1"/>
    <s v="Trasferimento"/>
    <x v="0"/>
    <x v="1"/>
    <x v="0"/>
    <m/>
  </r>
  <r>
    <n v="120730"/>
    <x v="0"/>
    <x v="0"/>
    <x v="2"/>
    <x v="0"/>
    <x v="11"/>
    <x v="142"/>
    <x v="0"/>
    <x v="0"/>
    <s v="Trasferimento"/>
    <x v="1"/>
    <x v="1"/>
    <x v="0"/>
    <m/>
  </r>
  <r>
    <n v="181530"/>
    <x v="0"/>
    <x v="0"/>
    <x v="2"/>
    <x v="0"/>
    <x v="7"/>
    <x v="347"/>
    <x v="0"/>
    <x v="0"/>
    <s v="Trasferimento"/>
    <x v="0"/>
    <x v="0"/>
    <x v="0"/>
    <m/>
  </r>
  <r>
    <n v="80687"/>
    <x v="0"/>
    <x v="0"/>
    <x v="2"/>
    <x v="4"/>
    <x v="11"/>
    <x v="142"/>
    <x v="0"/>
    <x v="0"/>
    <s v="Trasferimento"/>
    <x v="1"/>
    <x v="3"/>
    <x v="0"/>
    <m/>
  </r>
  <r>
    <n v="193437"/>
    <x v="0"/>
    <x v="0"/>
    <x v="0"/>
    <x v="0"/>
    <x v="11"/>
    <x v="142"/>
    <x v="0"/>
    <x v="0"/>
    <s v="Trasferimento"/>
    <x v="1"/>
    <x v="0"/>
    <x v="0"/>
    <m/>
  </r>
  <r>
    <n v="18293"/>
    <x v="0"/>
    <x v="0"/>
    <x v="2"/>
    <x v="4"/>
    <x v="7"/>
    <x v="9"/>
    <x v="0"/>
    <x v="0"/>
    <s v="Trasferimento"/>
    <x v="0"/>
    <x v="0"/>
    <x v="0"/>
    <m/>
  </r>
  <r>
    <n v="232835"/>
    <x v="0"/>
    <x v="0"/>
    <x v="0"/>
    <x v="1"/>
    <x v="7"/>
    <x v="9"/>
    <x v="0"/>
    <x v="1"/>
    <s v="Trasferimento"/>
    <x v="0"/>
    <x v="0"/>
    <x v="0"/>
    <m/>
  </r>
  <r>
    <n v="145703"/>
    <x v="0"/>
    <x v="0"/>
    <x v="0"/>
    <x v="0"/>
    <x v="11"/>
    <x v="142"/>
    <x v="0"/>
    <x v="1"/>
    <s v="Trasferimento"/>
    <x v="1"/>
    <x v="0"/>
    <x v="0"/>
    <m/>
  </r>
  <r>
    <n v="13199"/>
    <x v="0"/>
    <x v="0"/>
    <x v="2"/>
    <x v="0"/>
    <x v="7"/>
    <x v="9"/>
    <x v="0"/>
    <x v="0"/>
    <s v="Trasferimento"/>
    <x v="0"/>
    <x v="0"/>
    <x v="0"/>
    <m/>
  </r>
  <r>
    <n v="168296"/>
    <x v="0"/>
    <x v="0"/>
    <x v="0"/>
    <x v="0"/>
    <x v="11"/>
    <x v="142"/>
    <x v="0"/>
    <x v="0"/>
    <s v="Trasferimento"/>
    <x v="1"/>
    <x v="0"/>
    <x v="0"/>
    <m/>
  </r>
  <r>
    <n v="118971"/>
    <x v="0"/>
    <x v="0"/>
    <x v="0"/>
    <x v="0"/>
    <x v="1"/>
    <x v="22"/>
    <x v="0"/>
    <x v="1"/>
    <s v="Trasferimento"/>
    <x v="1"/>
    <x v="4"/>
    <x v="0"/>
    <m/>
  </r>
  <r>
    <n v="220590"/>
    <x v="0"/>
    <x v="1"/>
    <x v="0"/>
    <x v="0"/>
    <x v="4"/>
    <x v="125"/>
    <x v="0"/>
    <x v="0"/>
    <s v="Trasferimento"/>
    <x v="1"/>
    <x v="0"/>
    <x v="0"/>
    <m/>
  </r>
  <r>
    <n v="154545"/>
    <x v="0"/>
    <x v="0"/>
    <x v="2"/>
    <x v="1"/>
    <x v="1"/>
    <x v="324"/>
    <x v="0"/>
    <x v="1"/>
    <s v="Trasferimento"/>
    <x v="1"/>
    <x v="0"/>
    <x v="0"/>
    <m/>
  </r>
  <r>
    <n v="220589"/>
    <x v="0"/>
    <x v="1"/>
    <x v="0"/>
    <x v="1"/>
    <x v="4"/>
    <x v="125"/>
    <x v="0"/>
    <x v="1"/>
    <s v="Trasferimento"/>
    <x v="1"/>
    <x v="0"/>
    <x v="0"/>
    <m/>
  </r>
  <r>
    <n v="217028"/>
    <x v="0"/>
    <x v="0"/>
    <x v="0"/>
    <x v="1"/>
    <x v="11"/>
    <x v="142"/>
    <x v="0"/>
    <x v="1"/>
    <s v="Trasferimento"/>
    <x v="1"/>
    <x v="0"/>
    <x v="0"/>
    <m/>
  </r>
  <r>
    <n v="165251"/>
    <x v="0"/>
    <x v="0"/>
    <x v="0"/>
    <x v="0"/>
    <x v="11"/>
    <x v="142"/>
    <x v="0"/>
    <x v="0"/>
    <s v="Trasferimento"/>
    <x v="1"/>
    <x v="0"/>
    <x v="0"/>
    <m/>
  </r>
  <r>
    <n v="71339"/>
    <x v="0"/>
    <x v="0"/>
    <x v="0"/>
    <x v="0"/>
    <x v="11"/>
    <x v="142"/>
    <x v="0"/>
    <x v="0"/>
    <s v="Trasferimento"/>
    <x v="1"/>
    <x v="1"/>
    <x v="0"/>
    <m/>
  </r>
  <r>
    <n v="215222"/>
    <x v="1"/>
    <x v="0"/>
    <x v="0"/>
    <x v="2"/>
    <x v="11"/>
    <x v="325"/>
    <x v="0"/>
    <x v="0"/>
    <s v="Trasferimento"/>
    <x v="1"/>
    <x v="5"/>
    <x v="0"/>
    <m/>
  </r>
  <r>
    <n v="66767"/>
    <x v="0"/>
    <x v="0"/>
    <x v="0"/>
    <x v="0"/>
    <x v="7"/>
    <x v="310"/>
    <x v="0"/>
    <x v="1"/>
    <s v="Trasferimento"/>
    <x v="1"/>
    <x v="3"/>
    <x v="0"/>
    <m/>
  </r>
  <r>
    <n v="13942"/>
    <x v="0"/>
    <x v="0"/>
    <x v="0"/>
    <x v="0"/>
    <x v="2"/>
    <x v="224"/>
    <x v="0"/>
    <x v="0"/>
    <s v="Trasferimento"/>
    <x v="1"/>
    <x v="3"/>
    <x v="0"/>
    <m/>
  </r>
  <r>
    <n v="72042"/>
    <x v="0"/>
    <x v="0"/>
    <x v="0"/>
    <x v="0"/>
    <x v="11"/>
    <x v="142"/>
    <x v="0"/>
    <x v="0"/>
    <s v="Trasferimento"/>
    <x v="1"/>
    <x v="1"/>
    <x v="0"/>
    <m/>
  </r>
  <r>
    <n v="152829"/>
    <x v="0"/>
    <x v="0"/>
    <x v="0"/>
    <x v="0"/>
    <x v="11"/>
    <x v="142"/>
    <x v="0"/>
    <x v="0"/>
    <s v="Trasferimento"/>
    <x v="1"/>
    <x v="4"/>
    <x v="0"/>
    <m/>
  </r>
  <r>
    <n v="105132"/>
    <x v="0"/>
    <x v="0"/>
    <x v="0"/>
    <x v="0"/>
    <x v="11"/>
    <x v="142"/>
    <x v="0"/>
    <x v="1"/>
    <s v="Trasferimento"/>
    <x v="1"/>
    <x v="3"/>
    <x v="0"/>
    <m/>
  </r>
  <r>
    <n v="105143"/>
    <x v="0"/>
    <x v="0"/>
    <x v="0"/>
    <x v="0"/>
    <x v="11"/>
    <x v="142"/>
    <x v="0"/>
    <x v="0"/>
    <s v="Trasferimento"/>
    <x v="1"/>
    <x v="3"/>
    <x v="0"/>
    <m/>
  </r>
  <r>
    <n v="227954"/>
    <x v="0"/>
    <x v="0"/>
    <x v="0"/>
    <x v="1"/>
    <x v="11"/>
    <x v="142"/>
    <x v="0"/>
    <x v="1"/>
    <s v="Trasferimento"/>
    <x v="1"/>
    <x v="3"/>
    <x v="0"/>
    <m/>
  </r>
  <r>
    <n v="40452"/>
    <x v="0"/>
    <x v="0"/>
    <x v="0"/>
    <x v="0"/>
    <x v="11"/>
    <x v="142"/>
    <x v="0"/>
    <x v="0"/>
    <s v="Trasferimento"/>
    <x v="1"/>
    <x v="4"/>
    <x v="0"/>
    <m/>
  </r>
  <r>
    <n v="134966"/>
    <x v="0"/>
    <x v="0"/>
    <x v="0"/>
    <x v="0"/>
    <x v="11"/>
    <x v="142"/>
    <x v="0"/>
    <x v="1"/>
    <s v="Trasferimento"/>
    <x v="1"/>
    <x v="4"/>
    <x v="0"/>
    <m/>
  </r>
  <r>
    <n v="32432"/>
    <x v="0"/>
    <x v="0"/>
    <x v="0"/>
    <x v="0"/>
    <x v="11"/>
    <x v="142"/>
    <x v="0"/>
    <x v="0"/>
    <s v="Trasferimento"/>
    <x v="1"/>
    <x v="0"/>
    <x v="0"/>
    <m/>
  </r>
  <r>
    <n v="85528"/>
    <x v="0"/>
    <x v="0"/>
    <x v="0"/>
    <x v="0"/>
    <x v="4"/>
    <x v="200"/>
    <x v="0"/>
    <x v="0"/>
    <s v="Trasferimento"/>
    <x v="1"/>
    <x v="3"/>
    <x v="0"/>
    <m/>
  </r>
  <r>
    <n v="229896"/>
    <x v="0"/>
    <x v="0"/>
    <x v="0"/>
    <x v="0"/>
    <x v="11"/>
    <x v="142"/>
    <x v="0"/>
    <x v="0"/>
    <s v="Trasferimento"/>
    <x v="1"/>
    <x v="0"/>
    <x v="0"/>
    <m/>
  </r>
  <r>
    <n v="27911"/>
    <x v="0"/>
    <x v="0"/>
    <x v="0"/>
    <x v="0"/>
    <x v="4"/>
    <x v="149"/>
    <x v="0"/>
    <x v="0"/>
    <s v="Trasferimento"/>
    <x v="1"/>
    <x v="3"/>
    <x v="0"/>
    <m/>
  </r>
  <r>
    <n v="225380"/>
    <x v="0"/>
    <x v="0"/>
    <x v="0"/>
    <x v="0"/>
    <x v="1"/>
    <x v="26"/>
    <x v="0"/>
    <x v="0"/>
    <s v="Trasferimento"/>
    <x v="1"/>
    <x v="3"/>
    <x v="0"/>
    <m/>
  </r>
  <r>
    <n v="205785"/>
    <x v="0"/>
    <x v="0"/>
    <x v="0"/>
    <x v="0"/>
    <x v="2"/>
    <x v="326"/>
    <x v="0"/>
    <x v="1"/>
    <s v="Trasferimento"/>
    <x v="1"/>
    <x v="3"/>
    <x v="0"/>
    <m/>
  </r>
  <r>
    <n v="220720"/>
    <x v="1"/>
    <x v="0"/>
    <x v="0"/>
    <x v="0"/>
    <x v="8"/>
    <x v="13"/>
    <x v="0"/>
    <x v="0"/>
    <s v="Trasferimento"/>
    <x v="0"/>
    <x v="5"/>
    <x v="0"/>
    <m/>
  </r>
  <r>
    <n v="86435"/>
    <x v="0"/>
    <x v="0"/>
    <x v="2"/>
    <x v="0"/>
    <x v="2"/>
    <x v="326"/>
    <x v="0"/>
    <x v="0"/>
    <s v="Trasferimento"/>
    <x v="1"/>
    <x v="0"/>
    <x v="0"/>
    <m/>
  </r>
  <r>
    <n v="82691"/>
    <x v="0"/>
    <x v="0"/>
    <x v="0"/>
    <x v="0"/>
    <x v="11"/>
    <x v="102"/>
    <x v="0"/>
    <x v="0"/>
    <s v="Trasferimento"/>
    <x v="1"/>
    <x v="0"/>
    <x v="0"/>
    <m/>
  </r>
  <r>
    <n v="97063"/>
    <x v="0"/>
    <x v="0"/>
    <x v="0"/>
    <x v="0"/>
    <x v="7"/>
    <x v="103"/>
    <x v="0"/>
    <x v="1"/>
    <s v="Trasferimento"/>
    <x v="1"/>
    <x v="4"/>
    <x v="0"/>
    <m/>
  </r>
  <r>
    <n v="226044"/>
    <x v="0"/>
    <x v="0"/>
    <x v="0"/>
    <x v="0"/>
    <x v="1"/>
    <x v="22"/>
    <x v="0"/>
    <x v="0"/>
    <s v="Trasferimento"/>
    <x v="1"/>
    <x v="0"/>
    <x v="0"/>
    <m/>
  </r>
  <r>
    <n v="231263"/>
    <x v="1"/>
    <x v="1"/>
    <x v="0"/>
    <x v="3"/>
    <x v="15"/>
    <x v="203"/>
    <x v="0"/>
    <x v="0"/>
    <s v="Trasferimento"/>
    <x v="1"/>
    <x v="5"/>
    <x v="0"/>
    <m/>
  </r>
  <r>
    <n v="230688"/>
    <x v="0"/>
    <x v="1"/>
    <x v="0"/>
    <x v="1"/>
    <x v="4"/>
    <x v="145"/>
    <x v="0"/>
    <x v="1"/>
    <s v="Trasferimento"/>
    <x v="1"/>
    <x v="4"/>
    <x v="0"/>
    <m/>
  </r>
  <r>
    <n v="84171"/>
    <x v="0"/>
    <x v="0"/>
    <x v="2"/>
    <x v="0"/>
    <x v="7"/>
    <x v="215"/>
    <x v="0"/>
    <x v="0"/>
    <s v="Trasferimento"/>
    <x v="1"/>
    <x v="3"/>
    <x v="0"/>
    <m/>
  </r>
  <r>
    <n v="224980"/>
    <x v="0"/>
    <x v="0"/>
    <x v="0"/>
    <x v="0"/>
    <x v="4"/>
    <x v="146"/>
    <x v="0"/>
    <x v="1"/>
    <s v="Trasferimento"/>
    <x v="1"/>
    <x v="0"/>
    <x v="0"/>
    <m/>
  </r>
  <r>
    <n v="224979"/>
    <x v="0"/>
    <x v="0"/>
    <x v="0"/>
    <x v="0"/>
    <x v="4"/>
    <x v="146"/>
    <x v="0"/>
    <x v="0"/>
    <s v="Trasferimento"/>
    <x v="1"/>
    <x v="0"/>
    <x v="0"/>
    <m/>
  </r>
  <r>
    <n v="106791"/>
    <x v="0"/>
    <x v="0"/>
    <x v="2"/>
    <x v="1"/>
    <x v="7"/>
    <x v="274"/>
    <x v="0"/>
    <x v="0"/>
    <s v="Trasferimento"/>
    <x v="0"/>
    <x v="3"/>
    <x v="0"/>
    <m/>
  </r>
  <r>
    <n v="207754"/>
    <x v="0"/>
    <x v="1"/>
    <x v="0"/>
    <x v="0"/>
    <x v="7"/>
    <x v="274"/>
    <x v="0"/>
    <x v="1"/>
    <s v="Trasferimento"/>
    <x v="0"/>
    <x v="0"/>
    <x v="0"/>
    <m/>
  </r>
  <r>
    <n v="169938"/>
    <x v="0"/>
    <x v="0"/>
    <x v="0"/>
    <x v="0"/>
    <x v="7"/>
    <x v="274"/>
    <x v="0"/>
    <x v="0"/>
    <s v="Trasferimento"/>
    <x v="0"/>
    <x v="0"/>
    <x v="0"/>
    <m/>
  </r>
  <r>
    <n v="176341"/>
    <x v="0"/>
    <x v="0"/>
    <x v="0"/>
    <x v="0"/>
    <x v="7"/>
    <x v="274"/>
    <x v="0"/>
    <x v="1"/>
    <s v="Trasferimento"/>
    <x v="0"/>
    <x v="0"/>
    <x v="0"/>
    <m/>
  </r>
  <r>
    <n v="143702"/>
    <x v="0"/>
    <x v="0"/>
    <x v="0"/>
    <x v="0"/>
    <x v="10"/>
    <x v="273"/>
    <x v="0"/>
    <x v="0"/>
    <s v="Trasferimento"/>
    <x v="1"/>
    <x v="0"/>
    <x v="0"/>
    <m/>
  </r>
  <r>
    <n v="182146"/>
    <x v="0"/>
    <x v="0"/>
    <x v="0"/>
    <x v="0"/>
    <x v="7"/>
    <x v="123"/>
    <x v="0"/>
    <x v="0"/>
    <s v="Trasferimento"/>
    <x v="1"/>
    <x v="1"/>
    <x v="0"/>
    <m/>
  </r>
  <r>
    <n v="215452"/>
    <x v="0"/>
    <x v="1"/>
    <x v="0"/>
    <x v="0"/>
    <x v="7"/>
    <x v="274"/>
    <x v="0"/>
    <x v="0"/>
    <s v="Trasferimento"/>
    <x v="0"/>
    <x v="0"/>
    <x v="0"/>
    <m/>
  </r>
  <r>
    <n v="197385"/>
    <x v="0"/>
    <x v="0"/>
    <x v="0"/>
    <x v="0"/>
    <x v="7"/>
    <x v="123"/>
    <x v="0"/>
    <x v="0"/>
    <s v="Trasferimento"/>
    <x v="1"/>
    <x v="0"/>
    <x v="0"/>
    <m/>
  </r>
  <r>
    <n v="197386"/>
    <x v="0"/>
    <x v="0"/>
    <x v="0"/>
    <x v="0"/>
    <x v="7"/>
    <x v="123"/>
    <x v="0"/>
    <x v="0"/>
    <s v="Trasferimento"/>
    <x v="1"/>
    <x v="0"/>
    <x v="0"/>
    <m/>
  </r>
  <r>
    <n v="30834"/>
    <x v="0"/>
    <x v="1"/>
    <x v="0"/>
    <x v="0"/>
    <x v="7"/>
    <x v="274"/>
    <x v="0"/>
    <x v="0"/>
    <s v="Trasferimento"/>
    <x v="0"/>
    <x v="0"/>
    <x v="0"/>
    <m/>
  </r>
  <r>
    <n v="225859"/>
    <x v="0"/>
    <x v="0"/>
    <x v="0"/>
    <x v="0"/>
    <x v="7"/>
    <x v="123"/>
    <x v="0"/>
    <x v="0"/>
    <s v="Trasferimento"/>
    <x v="1"/>
    <x v="0"/>
    <x v="0"/>
    <m/>
  </r>
  <r>
    <n v="214763"/>
    <x v="0"/>
    <x v="1"/>
    <x v="0"/>
    <x v="0"/>
    <x v="7"/>
    <x v="274"/>
    <x v="0"/>
    <x v="0"/>
    <s v="Trasferimento"/>
    <x v="0"/>
    <x v="0"/>
    <x v="0"/>
    <m/>
  </r>
  <r>
    <n v="179164"/>
    <x v="0"/>
    <x v="0"/>
    <x v="0"/>
    <x v="0"/>
    <x v="7"/>
    <x v="274"/>
    <x v="0"/>
    <x v="0"/>
    <s v="Trasferimento"/>
    <x v="0"/>
    <x v="0"/>
    <x v="0"/>
    <m/>
  </r>
  <r>
    <n v="179178"/>
    <x v="0"/>
    <x v="0"/>
    <x v="0"/>
    <x v="0"/>
    <x v="7"/>
    <x v="274"/>
    <x v="0"/>
    <x v="1"/>
    <s v="Trasferimento"/>
    <x v="0"/>
    <x v="0"/>
    <x v="0"/>
    <m/>
  </r>
  <r>
    <n v="173638"/>
    <x v="0"/>
    <x v="0"/>
    <x v="0"/>
    <x v="1"/>
    <x v="10"/>
    <x v="21"/>
    <x v="0"/>
    <x v="0"/>
    <s v="Trasferimento"/>
    <x v="1"/>
    <x v="0"/>
    <x v="0"/>
    <m/>
  </r>
  <r>
    <n v="144050"/>
    <x v="0"/>
    <x v="1"/>
    <x v="2"/>
    <x v="1"/>
    <x v="4"/>
    <x v="166"/>
    <x v="0"/>
    <x v="0"/>
    <s v="Trasferimento"/>
    <x v="1"/>
    <x v="1"/>
    <x v="0"/>
    <m/>
  </r>
  <r>
    <n v="117688"/>
    <x v="0"/>
    <x v="0"/>
    <x v="0"/>
    <x v="0"/>
    <x v="7"/>
    <x v="328"/>
    <x v="0"/>
    <x v="1"/>
    <s v="Trasferimento"/>
    <x v="0"/>
    <x v="4"/>
    <x v="0"/>
    <m/>
  </r>
  <r>
    <n v="129653"/>
    <x v="0"/>
    <x v="0"/>
    <x v="0"/>
    <x v="0"/>
    <x v="8"/>
    <x v="372"/>
    <x v="0"/>
    <x v="0"/>
    <s v="Trasferimento"/>
    <x v="0"/>
    <x v="1"/>
    <x v="0"/>
    <m/>
  </r>
  <r>
    <n v="138239"/>
    <x v="0"/>
    <x v="1"/>
    <x v="2"/>
    <x v="4"/>
    <x v="9"/>
    <x v="329"/>
    <x v="0"/>
    <x v="0"/>
    <s v="Trasferimento"/>
    <x v="1"/>
    <x v="0"/>
    <x v="0"/>
    <m/>
  </r>
  <r>
    <n v="82062"/>
    <x v="0"/>
    <x v="0"/>
    <x v="0"/>
    <x v="0"/>
    <x v="4"/>
    <x v="330"/>
    <x v="0"/>
    <x v="0"/>
    <s v="Trasferimento"/>
    <x v="1"/>
    <x v="0"/>
    <x v="0"/>
    <m/>
  </r>
  <r>
    <n v="223388"/>
    <x v="0"/>
    <x v="1"/>
    <x v="0"/>
    <x v="1"/>
    <x v="7"/>
    <x v="282"/>
    <x v="0"/>
    <x v="0"/>
    <s v="Trasferimento"/>
    <x v="0"/>
    <x v="0"/>
    <x v="0"/>
    <m/>
  </r>
  <r>
    <n v="40206"/>
    <x v="0"/>
    <x v="0"/>
    <x v="0"/>
    <x v="0"/>
    <x v="2"/>
    <x v="10"/>
    <x v="0"/>
    <x v="0"/>
    <s v="Trasferimento"/>
    <x v="0"/>
    <x v="3"/>
    <x v="0"/>
    <m/>
  </r>
  <r>
    <n v="40171"/>
    <x v="0"/>
    <x v="0"/>
    <x v="0"/>
    <x v="0"/>
    <x v="2"/>
    <x v="10"/>
    <x v="0"/>
    <x v="1"/>
    <s v="Trasferimento"/>
    <x v="0"/>
    <x v="3"/>
    <x v="0"/>
    <m/>
  </r>
  <r>
    <n v="131234"/>
    <x v="0"/>
    <x v="0"/>
    <x v="0"/>
    <x v="0"/>
    <x v="2"/>
    <x v="10"/>
    <x v="0"/>
    <x v="0"/>
    <s v="Trasferimento"/>
    <x v="0"/>
    <x v="1"/>
    <x v="0"/>
    <m/>
  </r>
  <r>
    <n v="197476"/>
    <x v="0"/>
    <x v="0"/>
    <x v="0"/>
    <x v="0"/>
    <x v="7"/>
    <x v="347"/>
    <x v="0"/>
    <x v="0"/>
    <s v="Trasferimento"/>
    <x v="0"/>
    <x v="1"/>
    <x v="0"/>
    <m/>
  </r>
  <r>
    <n v="164382"/>
    <x v="0"/>
    <x v="0"/>
    <x v="0"/>
    <x v="0"/>
    <x v="2"/>
    <x v="332"/>
    <x v="0"/>
    <x v="1"/>
    <s v="Trasferimento"/>
    <x v="1"/>
    <x v="0"/>
    <x v="0"/>
    <m/>
  </r>
  <r>
    <n v="15313"/>
    <x v="0"/>
    <x v="0"/>
    <x v="0"/>
    <x v="0"/>
    <x v="2"/>
    <x v="332"/>
    <x v="0"/>
    <x v="0"/>
    <s v="Trasferimento"/>
    <x v="1"/>
    <x v="4"/>
    <x v="0"/>
    <m/>
  </r>
  <r>
    <n v="96456"/>
    <x v="0"/>
    <x v="0"/>
    <x v="2"/>
    <x v="4"/>
    <x v="2"/>
    <x v="332"/>
    <x v="0"/>
    <x v="1"/>
    <s v="Trasferimento"/>
    <x v="1"/>
    <x v="4"/>
    <x v="0"/>
    <m/>
  </r>
  <r>
    <n v="78619"/>
    <x v="0"/>
    <x v="0"/>
    <x v="0"/>
    <x v="0"/>
    <x v="2"/>
    <x v="332"/>
    <x v="0"/>
    <x v="0"/>
    <s v="Trasferimento"/>
    <x v="1"/>
    <x v="0"/>
    <x v="0"/>
    <m/>
  </r>
  <r>
    <n v="41709"/>
    <x v="0"/>
    <x v="0"/>
    <x v="2"/>
    <x v="1"/>
    <x v="2"/>
    <x v="332"/>
    <x v="0"/>
    <x v="0"/>
    <s v="Trasferimento"/>
    <x v="1"/>
    <x v="0"/>
    <x v="0"/>
    <m/>
  </r>
  <r>
    <n v="152155"/>
    <x v="0"/>
    <x v="0"/>
    <x v="0"/>
    <x v="0"/>
    <x v="2"/>
    <x v="332"/>
    <x v="0"/>
    <x v="0"/>
    <s v="Trasferimento"/>
    <x v="1"/>
    <x v="0"/>
    <x v="0"/>
    <m/>
  </r>
  <r>
    <n v="86896"/>
    <x v="0"/>
    <x v="0"/>
    <x v="0"/>
    <x v="0"/>
    <x v="2"/>
    <x v="332"/>
    <x v="0"/>
    <x v="0"/>
    <s v="Trasferimento"/>
    <x v="1"/>
    <x v="4"/>
    <x v="0"/>
    <m/>
  </r>
  <r>
    <n v="131392"/>
    <x v="0"/>
    <x v="0"/>
    <x v="2"/>
    <x v="1"/>
    <x v="2"/>
    <x v="332"/>
    <x v="0"/>
    <x v="0"/>
    <s v="Trasferimento"/>
    <x v="1"/>
    <x v="3"/>
    <x v="0"/>
    <m/>
  </r>
  <r>
    <n v="131395"/>
    <x v="0"/>
    <x v="0"/>
    <x v="2"/>
    <x v="1"/>
    <x v="2"/>
    <x v="332"/>
    <x v="0"/>
    <x v="1"/>
    <s v="Trasferimento"/>
    <x v="1"/>
    <x v="4"/>
    <x v="0"/>
    <m/>
  </r>
  <r>
    <n v="142013"/>
    <x v="0"/>
    <x v="0"/>
    <x v="2"/>
    <x v="1"/>
    <x v="2"/>
    <x v="332"/>
    <x v="0"/>
    <x v="0"/>
    <s v="Trasferimento"/>
    <x v="1"/>
    <x v="4"/>
    <x v="0"/>
    <m/>
  </r>
  <r>
    <n v="10213"/>
    <x v="0"/>
    <x v="0"/>
    <x v="0"/>
    <x v="0"/>
    <x v="2"/>
    <x v="332"/>
    <x v="0"/>
    <x v="0"/>
    <s v="Trasferimento"/>
    <x v="1"/>
    <x v="4"/>
    <x v="0"/>
    <m/>
  </r>
  <r>
    <n v="232584"/>
    <x v="0"/>
    <x v="1"/>
    <x v="0"/>
    <x v="1"/>
    <x v="7"/>
    <x v="37"/>
    <x v="0"/>
    <x v="0"/>
    <s v="Trasferimento"/>
    <x v="1"/>
    <x v="3"/>
    <x v="0"/>
    <m/>
  </r>
  <r>
    <n v="173939"/>
    <x v="0"/>
    <x v="0"/>
    <x v="0"/>
    <x v="0"/>
    <x v="7"/>
    <x v="161"/>
    <x v="0"/>
    <x v="1"/>
    <s v="Trasferimento"/>
    <x v="0"/>
    <x v="0"/>
    <x v="0"/>
    <m/>
  </r>
  <r>
    <n v="61852"/>
    <x v="0"/>
    <x v="1"/>
    <x v="0"/>
    <x v="0"/>
    <x v="7"/>
    <x v="191"/>
    <x v="0"/>
    <x v="0"/>
    <s v="Trasferimento"/>
    <x v="0"/>
    <x v="0"/>
    <x v="0"/>
    <m/>
  </r>
  <r>
    <n v="185664"/>
    <x v="0"/>
    <x v="0"/>
    <x v="0"/>
    <x v="0"/>
    <x v="11"/>
    <x v="142"/>
    <x v="0"/>
    <x v="0"/>
    <s v="Trasferimento"/>
    <x v="1"/>
    <x v="0"/>
    <x v="0"/>
    <m/>
  </r>
  <r>
    <n v="92097"/>
    <x v="0"/>
    <x v="0"/>
    <x v="0"/>
    <x v="0"/>
    <x v="11"/>
    <x v="142"/>
    <x v="0"/>
    <x v="0"/>
    <s v="Trasferimento"/>
    <x v="1"/>
    <x v="4"/>
    <x v="0"/>
    <m/>
  </r>
  <r>
    <n v="168076"/>
    <x v="0"/>
    <x v="0"/>
    <x v="0"/>
    <x v="0"/>
    <x v="4"/>
    <x v="236"/>
    <x v="0"/>
    <x v="1"/>
    <s v="Trasferimento"/>
    <x v="1"/>
    <x v="3"/>
    <x v="0"/>
    <m/>
  </r>
  <r>
    <n v="200541"/>
    <x v="0"/>
    <x v="0"/>
    <x v="0"/>
    <x v="0"/>
    <x v="8"/>
    <x v="105"/>
    <x v="0"/>
    <x v="0"/>
    <s v="Trasferimento"/>
    <x v="2"/>
    <x v="0"/>
    <x v="0"/>
    <m/>
  </r>
  <r>
    <n v="23942"/>
    <x v="0"/>
    <x v="0"/>
    <x v="2"/>
    <x v="0"/>
    <x v="7"/>
    <x v="195"/>
    <x v="0"/>
    <x v="0"/>
    <s v="Trasferimento"/>
    <x v="1"/>
    <x v="4"/>
    <x v="0"/>
    <m/>
  </r>
  <r>
    <n v="23943"/>
    <x v="0"/>
    <x v="1"/>
    <x v="2"/>
    <x v="4"/>
    <x v="7"/>
    <x v="195"/>
    <x v="0"/>
    <x v="1"/>
    <s v="Trasferimento"/>
    <x v="1"/>
    <x v="4"/>
    <x v="0"/>
    <m/>
  </r>
  <r>
    <n v="229102"/>
    <x v="0"/>
    <x v="0"/>
    <x v="0"/>
    <x v="0"/>
    <x v="2"/>
    <x v="230"/>
    <x v="0"/>
    <x v="0"/>
    <s v="Trasferimento"/>
    <x v="1"/>
    <x v="0"/>
    <x v="0"/>
    <m/>
  </r>
  <r>
    <n v="69329"/>
    <x v="0"/>
    <x v="0"/>
    <x v="0"/>
    <x v="0"/>
    <x v="2"/>
    <x v="230"/>
    <x v="0"/>
    <x v="0"/>
    <s v="Trasferimento"/>
    <x v="1"/>
    <x v="0"/>
    <x v="0"/>
    <m/>
  </r>
  <r>
    <n v="10203"/>
    <x v="0"/>
    <x v="0"/>
    <x v="0"/>
    <x v="0"/>
    <x v="2"/>
    <x v="230"/>
    <x v="0"/>
    <x v="0"/>
    <s v="Trasferimento"/>
    <x v="1"/>
    <x v="0"/>
    <x v="0"/>
    <m/>
  </r>
  <r>
    <n v="131391"/>
    <x v="0"/>
    <x v="0"/>
    <x v="0"/>
    <x v="0"/>
    <x v="2"/>
    <x v="230"/>
    <x v="0"/>
    <x v="1"/>
    <s v="Trasferimento"/>
    <x v="1"/>
    <x v="3"/>
    <x v="0"/>
    <m/>
  </r>
  <r>
    <n v="207285"/>
    <x v="0"/>
    <x v="0"/>
    <x v="0"/>
    <x v="1"/>
    <x v="11"/>
    <x v="142"/>
    <x v="0"/>
    <x v="0"/>
    <s v="Trasferimento"/>
    <x v="1"/>
    <x v="4"/>
    <x v="0"/>
    <m/>
  </r>
  <r>
    <n v="49503"/>
    <x v="0"/>
    <x v="0"/>
    <x v="0"/>
    <x v="0"/>
    <x v="7"/>
    <x v="267"/>
    <x v="0"/>
    <x v="0"/>
    <s v="Trasferimento"/>
    <x v="1"/>
    <x v="4"/>
    <x v="0"/>
    <m/>
  </r>
  <r>
    <n v="179218"/>
    <x v="0"/>
    <x v="0"/>
    <x v="0"/>
    <x v="0"/>
    <x v="6"/>
    <x v="300"/>
    <x v="0"/>
    <x v="0"/>
    <s v="Trasferimento"/>
    <x v="0"/>
    <x v="0"/>
    <x v="0"/>
    <m/>
  </r>
  <r>
    <n v="136545"/>
    <x v="0"/>
    <x v="0"/>
    <x v="0"/>
    <x v="0"/>
    <x v="11"/>
    <x v="363"/>
    <x v="0"/>
    <x v="0"/>
    <s v="Trasferimento"/>
    <x v="1"/>
    <x v="3"/>
    <x v="0"/>
    <m/>
  </r>
  <r>
    <n v="148382"/>
    <x v="0"/>
    <x v="0"/>
    <x v="2"/>
    <x v="1"/>
    <x v="8"/>
    <x v="34"/>
    <x v="0"/>
    <x v="0"/>
    <s v="Trasferimento"/>
    <x v="1"/>
    <x v="1"/>
    <x v="0"/>
    <m/>
  </r>
  <r>
    <n v="224832"/>
    <x v="0"/>
    <x v="0"/>
    <x v="0"/>
    <x v="0"/>
    <x v="8"/>
    <x v="237"/>
    <x v="0"/>
    <x v="0"/>
    <s v="Trasferimento"/>
    <x v="1"/>
    <x v="1"/>
    <x v="0"/>
    <m/>
  </r>
  <r>
    <n v="123415"/>
    <x v="0"/>
    <x v="0"/>
    <x v="0"/>
    <x v="0"/>
    <x v="2"/>
    <x v="265"/>
    <x v="0"/>
    <x v="0"/>
    <s v="Trasferimento"/>
    <x v="1"/>
    <x v="1"/>
    <x v="0"/>
    <m/>
  </r>
  <r>
    <n v="23147"/>
    <x v="0"/>
    <x v="0"/>
    <x v="0"/>
    <x v="0"/>
    <x v="2"/>
    <x v="251"/>
    <x v="0"/>
    <x v="0"/>
    <s v="Trasferimento"/>
    <x v="1"/>
    <x v="3"/>
    <x v="0"/>
    <m/>
  </r>
  <r>
    <n v="43242"/>
    <x v="0"/>
    <x v="0"/>
    <x v="0"/>
    <x v="0"/>
    <x v="12"/>
    <x v="245"/>
    <x v="0"/>
    <x v="0"/>
    <s v="Trasferimento"/>
    <x v="1"/>
    <x v="4"/>
    <x v="0"/>
    <m/>
  </r>
  <r>
    <n v="192717"/>
    <x v="0"/>
    <x v="0"/>
    <x v="2"/>
    <x v="1"/>
    <x v="7"/>
    <x v="168"/>
    <x v="0"/>
    <x v="0"/>
    <s v="Trasferimento"/>
    <x v="1"/>
    <x v="0"/>
    <x v="0"/>
    <m/>
  </r>
  <r>
    <n v="213712"/>
    <x v="1"/>
    <x v="0"/>
    <x v="0"/>
    <x v="0"/>
    <x v="7"/>
    <x v="41"/>
    <x v="0"/>
    <x v="0"/>
    <s v="Trasferimento"/>
    <x v="1"/>
    <x v="6"/>
    <x v="0"/>
    <m/>
  </r>
  <r>
    <n v="229440"/>
    <x v="0"/>
    <x v="0"/>
    <x v="0"/>
    <x v="0"/>
    <x v="11"/>
    <x v="325"/>
    <x v="0"/>
    <x v="0"/>
    <s v="Trasferimento"/>
    <x v="1"/>
    <x v="0"/>
    <x v="0"/>
    <m/>
  </r>
  <r>
    <n v="82430"/>
    <x v="0"/>
    <x v="0"/>
    <x v="0"/>
    <x v="0"/>
    <x v="7"/>
    <x v="301"/>
    <x v="0"/>
    <x v="0"/>
    <s v="Trasferimento"/>
    <x v="1"/>
    <x v="4"/>
    <x v="0"/>
    <m/>
  </r>
  <r>
    <n v="156484"/>
    <x v="0"/>
    <x v="0"/>
    <x v="0"/>
    <x v="0"/>
    <x v="7"/>
    <x v="301"/>
    <x v="0"/>
    <x v="1"/>
    <s v="Trasferimento"/>
    <x v="1"/>
    <x v="3"/>
    <x v="0"/>
    <m/>
  </r>
  <r>
    <n v="144191"/>
    <x v="0"/>
    <x v="0"/>
    <x v="2"/>
    <x v="3"/>
    <x v="7"/>
    <x v="301"/>
    <x v="0"/>
    <x v="0"/>
    <s v="Trasferimento"/>
    <x v="1"/>
    <x v="0"/>
    <x v="0"/>
    <m/>
  </r>
  <r>
    <n v="134796"/>
    <x v="0"/>
    <x v="0"/>
    <x v="0"/>
    <x v="0"/>
    <x v="7"/>
    <x v="301"/>
    <x v="0"/>
    <x v="0"/>
    <s v="Trasferimento"/>
    <x v="1"/>
    <x v="0"/>
    <x v="0"/>
    <m/>
  </r>
  <r>
    <n v="137224"/>
    <x v="0"/>
    <x v="0"/>
    <x v="0"/>
    <x v="0"/>
    <x v="7"/>
    <x v="301"/>
    <x v="0"/>
    <x v="1"/>
    <s v="Trasferimento"/>
    <x v="1"/>
    <x v="3"/>
    <x v="0"/>
    <m/>
  </r>
  <r>
    <n v="137225"/>
    <x v="0"/>
    <x v="0"/>
    <x v="0"/>
    <x v="0"/>
    <x v="7"/>
    <x v="301"/>
    <x v="0"/>
    <x v="0"/>
    <s v="Trasferimento"/>
    <x v="1"/>
    <x v="0"/>
    <x v="0"/>
    <m/>
  </r>
  <r>
    <n v="177759"/>
    <x v="0"/>
    <x v="0"/>
    <x v="0"/>
    <x v="0"/>
    <x v="7"/>
    <x v="301"/>
    <x v="0"/>
    <x v="0"/>
    <s v="Trasferimento"/>
    <x v="1"/>
    <x v="0"/>
    <x v="0"/>
    <m/>
  </r>
  <r>
    <n v="72747"/>
    <x v="0"/>
    <x v="0"/>
    <x v="0"/>
    <x v="0"/>
    <x v="7"/>
    <x v="301"/>
    <x v="0"/>
    <x v="0"/>
    <s v="Trasferimento"/>
    <x v="1"/>
    <x v="4"/>
    <x v="0"/>
    <m/>
  </r>
  <r>
    <n v="226045"/>
    <x v="0"/>
    <x v="0"/>
    <x v="0"/>
    <x v="0"/>
    <x v="1"/>
    <x v="22"/>
    <x v="0"/>
    <x v="0"/>
    <s v="Trasferimento"/>
    <x v="1"/>
    <x v="0"/>
    <x v="0"/>
    <m/>
  </r>
  <r>
    <n v="187074"/>
    <x v="0"/>
    <x v="0"/>
    <x v="0"/>
    <x v="0"/>
    <x v="7"/>
    <x v="301"/>
    <x v="0"/>
    <x v="0"/>
    <s v="Trasferimento"/>
    <x v="1"/>
    <x v="4"/>
    <x v="0"/>
    <m/>
  </r>
  <r>
    <n v="143763"/>
    <x v="1"/>
    <x v="0"/>
    <x v="0"/>
    <x v="0"/>
    <x v="7"/>
    <x v="301"/>
    <x v="0"/>
    <x v="0"/>
    <s v="Trasferimento"/>
    <x v="1"/>
    <x v="6"/>
    <x v="0"/>
    <m/>
  </r>
  <r>
    <n v="125822"/>
    <x v="0"/>
    <x v="0"/>
    <x v="0"/>
    <x v="0"/>
    <x v="7"/>
    <x v="301"/>
    <x v="0"/>
    <x v="0"/>
    <s v="Trasferimento"/>
    <x v="1"/>
    <x v="0"/>
    <x v="0"/>
    <m/>
  </r>
  <r>
    <n v="10662"/>
    <x v="0"/>
    <x v="0"/>
    <x v="0"/>
    <x v="0"/>
    <x v="15"/>
    <x v="243"/>
    <x v="0"/>
    <x v="0"/>
    <s v="Trasferimento"/>
    <x v="0"/>
    <x v="0"/>
    <x v="0"/>
    <m/>
  </r>
  <r>
    <n v="93054"/>
    <x v="0"/>
    <x v="0"/>
    <x v="0"/>
    <x v="0"/>
    <x v="15"/>
    <x v="243"/>
    <x v="0"/>
    <x v="0"/>
    <s v="Trasferimento"/>
    <x v="0"/>
    <x v="0"/>
    <x v="0"/>
    <m/>
  </r>
  <r>
    <n v="202506"/>
    <x v="0"/>
    <x v="0"/>
    <x v="0"/>
    <x v="0"/>
    <x v="15"/>
    <x v="243"/>
    <x v="0"/>
    <x v="0"/>
    <s v="Trasferimento"/>
    <x v="0"/>
    <x v="0"/>
    <x v="0"/>
    <m/>
  </r>
  <r>
    <n v="135704"/>
    <x v="0"/>
    <x v="0"/>
    <x v="0"/>
    <x v="0"/>
    <x v="15"/>
    <x v="243"/>
    <x v="0"/>
    <x v="1"/>
    <s v="Trasferimento"/>
    <x v="0"/>
    <x v="0"/>
    <x v="0"/>
    <m/>
  </r>
  <r>
    <n v="214751"/>
    <x v="0"/>
    <x v="0"/>
    <x v="0"/>
    <x v="1"/>
    <x v="10"/>
    <x v="93"/>
    <x v="0"/>
    <x v="1"/>
    <s v="Trasferimento"/>
    <x v="0"/>
    <x v="0"/>
    <x v="0"/>
    <m/>
  </r>
  <r>
    <n v="105322"/>
    <x v="0"/>
    <x v="0"/>
    <x v="0"/>
    <x v="0"/>
    <x v="11"/>
    <x v="142"/>
    <x v="0"/>
    <x v="0"/>
    <s v="Trasferimento"/>
    <x v="1"/>
    <x v="0"/>
    <x v="0"/>
    <m/>
  </r>
  <r>
    <n v="219491"/>
    <x v="0"/>
    <x v="0"/>
    <x v="0"/>
    <x v="0"/>
    <x v="4"/>
    <x v="47"/>
    <x v="0"/>
    <x v="0"/>
    <s v="Trasferimento"/>
    <x v="0"/>
    <x v="1"/>
    <x v="0"/>
    <m/>
  </r>
  <r>
    <n v="160378"/>
    <x v="0"/>
    <x v="0"/>
    <x v="0"/>
    <x v="0"/>
    <x v="11"/>
    <x v="142"/>
    <x v="0"/>
    <x v="0"/>
    <s v="Trasferimento"/>
    <x v="1"/>
    <x v="3"/>
    <x v="0"/>
    <m/>
  </r>
  <r>
    <n v="156239"/>
    <x v="0"/>
    <x v="0"/>
    <x v="0"/>
    <x v="1"/>
    <x v="11"/>
    <x v="142"/>
    <x v="0"/>
    <x v="0"/>
    <s v="Trasferimento"/>
    <x v="1"/>
    <x v="3"/>
    <x v="0"/>
    <m/>
  </r>
  <r>
    <n v="192403"/>
    <x v="0"/>
    <x v="0"/>
    <x v="0"/>
    <x v="0"/>
    <x v="2"/>
    <x v="5"/>
    <x v="0"/>
    <x v="0"/>
    <s v="Trasferimento"/>
    <x v="1"/>
    <x v="0"/>
    <x v="0"/>
    <m/>
  </r>
  <r>
    <n v="212906"/>
    <x v="0"/>
    <x v="0"/>
    <x v="0"/>
    <x v="0"/>
    <x v="7"/>
    <x v="297"/>
    <x v="0"/>
    <x v="0"/>
    <s v="Trasferimento"/>
    <x v="1"/>
    <x v="3"/>
    <x v="0"/>
    <m/>
  </r>
  <r>
    <n v="188832"/>
    <x v="0"/>
    <x v="0"/>
    <x v="0"/>
    <x v="0"/>
    <x v="4"/>
    <x v="47"/>
    <x v="0"/>
    <x v="0"/>
    <s v="Trasferimento"/>
    <x v="0"/>
    <x v="0"/>
    <x v="0"/>
    <m/>
  </r>
  <r>
    <n v="208249"/>
    <x v="0"/>
    <x v="0"/>
    <x v="0"/>
    <x v="0"/>
    <x v="7"/>
    <x v="297"/>
    <x v="0"/>
    <x v="0"/>
    <s v="Trasferimento"/>
    <x v="1"/>
    <x v="0"/>
    <x v="0"/>
    <m/>
  </r>
  <r>
    <n v="37813"/>
    <x v="0"/>
    <x v="0"/>
    <x v="0"/>
    <x v="0"/>
    <x v="7"/>
    <x v="297"/>
    <x v="0"/>
    <x v="0"/>
    <s v="Trasferimento"/>
    <x v="1"/>
    <x v="4"/>
    <x v="0"/>
    <m/>
  </r>
  <r>
    <n v="30036"/>
    <x v="0"/>
    <x v="0"/>
    <x v="0"/>
    <x v="0"/>
    <x v="2"/>
    <x v="336"/>
    <x v="0"/>
    <x v="1"/>
    <s v="Trasferimento"/>
    <x v="1"/>
    <x v="0"/>
    <x v="0"/>
    <m/>
  </r>
  <r>
    <n v="212593"/>
    <x v="0"/>
    <x v="0"/>
    <x v="0"/>
    <x v="0"/>
    <x v="4"/>
    <x v="101"/>
    <x v="0"/>
    <x v="0"/>
    <s v="Trasferimento"/>
    <x v="0"/>
    <x v="3"/>
    <x v="0"/>
    <m/>
  </r>
  <r>
    <n v="148559"/>
    <x v="0"/>
    <x v="0"/>
    <x v="0"/>
    <x v="0"/>
    <x v="11"/>
    <x v="339"/>
    <x v="0"/>
    <x v="0"/>
    <s v="Trasferimento"/>
    <x v="1"/>
    <x v="0"/>
    <x v="0"/>
    <m/>
  </r>
  <r>
    <n v="78587"/>
    <x v="0"/>
    <x v="0"/>
    <x v="0"/>
    <x v="0"/>
    <x v="4"/>
    <x v="124"/>
    <x v="0"/>
    <x v="0"/>
    <s v="Trasferimento"/>
    <x v="1"/>
    <x v="3"/>
    <x v="0"/>
    <m/>
  </r>
  <r>
    <n v="125297"/>
    <x v="0"/>
    <x v="0"/>
    <x v="0"/>
    <x v="0"/>
    <x v="4"/>
    <x v="179"/>
    <x v="0"/>
    <x v="0"/>
    <s v="Trasferimento"/>
    <x v="1"/>
    <x v="3"/>
    <x v="0"/>
    <m/>
  </r>
  <r>
    <n v="81899"/>
    <x v="0"/>
    <x v="0"/>
    <x v="0"/>
    <x v="0"/>
    <x v="4"/>
    <x v="179"/>
    <x v="0"/>
    <x v="0"/>
    <s v="Trasferimento"/>
    <x v="1"/>
    <x v="0"/>
    <x v="0"/>
    <m/>
  </r>
  <r>
    <n v="145309"/>
    <x v="0"/>
    <x v="0"/>
    <x v="0"/>
    <x v="0"/>
    <x v="12"/>
    <x v="245"/>
    <x v="0"/>
    <x v="1"/>
    <s v="Trasferimento"/>
    <x v="1"/>
    <x v="3"/>
    <x v="0"/>
    <m/>
  </r>
  <r>
    <n v="76699"/>
    <x v="0"/>
    <x v="0"/>
    <x v="0"/>
    <x v="0"/>
    <x v="12"/>
    <x v="245"/>
    <x v="0"/>
    <x v="0"/>
    <s v="Trasferimento"/>
    <x v="1"/>
    <x v="0"/>
    <x v="0"/>
    <m/>
  </r>
  <r>
    <n v="97074"/>
    <x v="0"/>
    <x v="0"/>
    <x v="0"/>
    <x v="0"/>
    <x v="1"/>
    <x v="340"/>
    <x v="0"/>
    <x v="0"/>
    <s v="Trasferimento"/>
    <x v="1"/>
    <x v="4"/>
    <x v="0"/>
    <m/>
  </r>
  <r>
    <n v="186444"/>
    <x v="0"/>
    <x v="0"/>
    <x v="0"/>
    <x v="0"/>
    <x v="10"/>
    <x v="295"/>
    <x v="0"/>
    <x v="1"/>
    <s v="Trasferimento"/>
    <x v="0"/>
    <x v="0"/>
    <x v="0"/>
    <m/>
  </r>
  <r>
    <n v="168603"/>
    <x v="1"/>
    <x v="0"/>
    <x v="0"/>
    <x v="0"/>
    <x v="8"/>
    <x v="237"/>
    <x v="0"/>
    <x v="0"/>
    <s v="Trasferimento"/>
    <x v="1"/>
    <x v="2"/>
    <x v="0"/>
    <m/>
  </r>
  <r>
    <n v="199380"/>
    <x v="0"/>
    <x v="0"/>
    <x v="0"/>
    <x v="0"/>
    <x v="1"/>
    <x v="340"/>
    <x v="0"/>
    <x v="0"/>
    <s v="Trasferimento"/>
    <x v="1"/>
    <x v="0"/>
    <x v="0"/>
    <m/>
  </r>
  <r>
    <n v="82682"/>
    <x v="0"/>
    <x v="0"/>
    <x v="0"/>
    <x v="0"/>
    <x v="1"/>
    <x v="340"/>
    <x v="0"/>
    <x v="0"/>
    <s v="Trasferimento"/>
    <x v="1"/>
    <x v="3"/>
    <x v="0"/>
    <m/>
  </r>
  <r>
    <n v="31795"/>
    <x v="0"/>
    <x v="0"/>
    <x v="0"/>
    <x v="0"/>
    <x v="1"/>
    <x v="340"/>
    <x v="0"/>
    <x v="0"/>
    <s v="Trasferimento"/>
    <x v="1"/>
    <x v="3"/>
    <x v="0"/>
    <m/>
  </r>
  <r>
    <n v="31796"/>
    <x v="0"/>
    <x v="0"/>
    <x v="0"/>
    <x v="0"/>
    <x v="1"/>
    <x v="340"/>
    <x v="0"/>
    <x v="1"/>
    <s v="Trasferimento"/>
    <x v="1"/>
    <x v="3"/>
    <x v="0"/>
    <m/>
  </r>
  <r>
    <n v="180007"/>
    <x v="0"/>
    <x v="0"/>
    <x v="0"/>
    <x v="0"/>
    <x v="1"/>
    <x v="340"/>
    <x v="0"/>
    <x v="1"/>
    <s v="Trasferimento"/>
    <x v="1"/>
    <x v="0"/>
    <x v="0"/>
    <m/>
  </r>
  <r>
    <n v="216933"/>
    <x v="0"/>
    <x v="0"/>
    <x v="0"/>
    <x v="0"/>
    <x v="1"/>
    <x v="340"/>
    <x v="0"/>
    <x v="0"/>
    <s v="Trasferimento"/>
    <x v="1"/>
    <x v="0"/>
    <x v="0"/>
    <m/>
  </r>
  <r>
    <n v="216934"/>
    <x v="0"/>
    <x v="0"/>
    <x v="0"/>
    <x v="0"/>
    <x v="1"/>
    <x v="340"/>
    <x v="0"/>
    <x v="1"/>
    <s v="Trasferimento"/>
    <x v="1"/>
    <x v="0"/>
    <x v="0"/>
    <m/>
  </r>
  <r>
    <n v="202955"/>
    <x v="0"/>
    <x v="0"/>
    <x v="2"/>
    <x v="0"/>
    <x v="1"/>
    <x v="340"/>
    <x v="0"/>
    <x v="0"/>
    <s v="Trasferimento"/>
    <x v="1"/>
    <x v="3"/>
    <x v="0"/>
    <m/>
  </r>
  <r>
    <n v="188164"/>
    <x v="0"/>
    <x v="0"/>
    <x v="0"/>
    <x v="0"/>
    <x v="1"/>
    <x v="340"/>
    <x v="0"/>
    <x v="0"/>
    <s v="Trasferimento"/>
    <x v="1"/>
    <x v="1"/>
    <x v="0"/>
    <m/>
  </r>
  <r>
    <n v="114156"/>
    <x v="0"/>
    <x v="0"/>
    <x v="0"/>
    <x v="0"/>
    <x v="1"/>
    <x v="340"/>
    <x v="0"/>
    <x v="0"/>
    <s v="Trasferimento"/>
    <x v="1"/>
    <x v="4"/>
    <x v="0"/>
    <m/>
  </r>
  <r>
    <n v="218143"/>
    <x v="0"/>
    <x v="1"/>
    <x v="0"/>
    <x v="2"/>
    <x v="7"/>
    <x v="161"/>
    <x v="0"/>
    <x v="1"/>
    <s v="Trasferimento"/>
    <x v="0"/>
    <x v="3"/>
    <x v="0"/>
    <m/>
  </r>
  <r>
    <n v="175729"/>
    <x v="0"/>
    <x v="0"/>
    <x v="0"/>
    <x v="1"/>
    <x v="7"/>
    <x v="161"/>
    <x v="0"/>
    <x v="0"/>
    <s v="Trasferimento"/>
    <x v="0"/>
    <x v="4"/>
    <x v="0"/>
    <m/>
  </r>
  <r>
    <n v="140035"/>
    <x v="0"/>
    <x v="0"/>
    <x v="0"/>
    <x v="0"/>
    <x v="2"/>
    <x v="230"/>
    <x v="0"/>
    <x v="0"/>
    <s v="Trasferimento"/>
    <x v="1"/>
    <x v="3"/>
    <x v="0"/>
    <m/>
  </r>
  <r>
    <n v="120556"/>
    <x v="0"/>
    <x v="0"/>
    <x v="0"/>
    <x v="0"/>
    <x v="2"/>
    <x v="230"/>
    <x v="0"/>
    <x v="1"/>
    <s v="Trasferimento"/>
    <x v="1"/>
    <x v="3"/>
    <x v="0"/>
    <m/>
  </r>
  <r>
    <n v="161772"/>
    <x v="0"/>
    <x v="0"/>
    <x v="0"/>
    <x v="0"/>
    <x v="11"/>
    <x v="142"/>
    <x v="0"/>
    <x v="0"/>
    <s v="Trasferimento"/>
    <x v="1"/>
    <x v="0"/>
    <x v="0"/>
    <m/>
  </r>
  <r>
    <n v="156223"/>
    <x v="0"/>
    <x v="0"/>
    <x v="0"/>
    <x v="0"/>
    <x v="4"/>
    <x v="149"/>
    <x v="0"/>
    <x v="0"/>
    <s v="Trasferimento"/>
    <x v="1"/>
    <x v="3"/>
    <x v="0"/>
    <m/>
  </r>
  <r>
    <n v="117830"/>
    <x v="0"/>
    <x v="0"/>
    <x v="0"/>
    <x v="0"/>
    <x v="4"/>
    <x v="359"/>
    <x v="0"/>
    <x v="0"/>
    <s v="Trasferimento"/>
    <x v="0"/>
    <x v="0"/>
    <x v="0"/>
    <m/>
  </r>
  <r>
    <n v="155805"/>
    <x v="0"/>
    <x v="0"/>
    <x v="0"/>
    <x v="0"/>
    <x v="10"/>
    <x v="240"/>
    <x v="0"/>
    <x v="0"/>
    <s v="Trasferimento"/>
    <x v="1"/>
    <x v="0"/>
    <x v="0"/>
    <m/>
  </r>
  <r>
    <n v="155806"/>
    <x v="0"/>
    <x v="0"/>
    <x v="0"/>
    <x v="0"/>
    <x v="10"/>
    <x v="240"/>
    <x v="0"/>
    <x v="0"/>
    <s v="Trasferimento"/>
    <x v="1"/>
    <x v="3"/>
    <x v="0"/>
    <m/>
  </r>
  <r>
    <n v="155804"/>
    <x v="0"/>
    <x v="0"/>
    <x v="0"/>
    <x v="0"/>
    <x v="10"/>
    <x v="240"/>
    <x v="0"/>
    <x v="0"/>
    <s v="Trasferimento"/>
    <x v="1"/>
    <x v="3"/>
    <x v="0"/>
    <m/>
  </r>
  <r>
    <n v="215552"/>
    <x v="0"/>
    <x v="0"/>
    <x v="0"/>
    <x v="0"/>
    <x v="10"/>
    <x v="240"/>
    <x v="0"/>
    <x v="0"/>
    <s v="Trasferimento"/>
    <x v="1"/>
    <x v="3"/>
    <x v="0"/>
    <m/>
  </r>
  <r>
    <n v="232576"/>
    <x v="1"/>
    <x v="0"/>
    <x v="0"/>
    <x v="2"/>
    <x v="7"/>
    <x v="150"/>
    <x v="0"/>
    <x v="1"/>
    <s v="Trasferimento"/>
    <x v="1"/>
    <x v="5"/>
    <x v="0"/>
    <m/>
  </r>
  <r>
    <n v="145065"/>
    <x v="0"/>
    <x v="0"/>
    <x v="0"/>
    <x v="0"/>
    <x v="7"/>
    <x v="168"/>
    <x v="0"/>
    <x v="0"/>
    <s v="Trasferimento"/>
    <x v="1"/>
    <x v="0"/>
    <x v="0"/>
    <m/>
  </r>
  <r>
    <n v="200374"/>
    <x v="0"/>
    <x v="0"/>
    <x v="0"/>
    <x v="0"/>
    <x v="2"/>
    <x v="326"/>
    <x v="0"/>
    <x v="0"/>
    <s v="Trasferimento"/>
    <x v="1"/>
    <x v="1"/>
    <x v="0"/>
    <m/>
  </r>
  <r>
    <n v="83673"/>
    <x v="0"/>
    <x v="0"/>
    <x v="0"/>
    <x v="0"/>
    <x v="4"/>
    <x v="149"/>
    <x v="0"/>
    <x v="0"/>
    <s v="Trasferimento"/>
    <x v="1"/>
    <x v="4"/>
    <x v="0"/>
    <m/>
  </r>
  <r>
    <n v="76015"/>
    <x v="0"/>
    <x v="0"/>
    <x v="0"/>
    <x v="0"/>
    <x v="7"/>
    <x v="385"/>
    <x v="0"/>
    <x v="1"/>
    <s v="Trasferimento"/>
    <x v="0"/>
    <x v="4"/>
    <x v="0"/>
    <m/>
  </r>
  <r>
    <n v="116567"/>
    <x v="0"/>
    <x v="0"/>
    <x v="2"/>
    <x v="0"/>
    <x v="7"/>
    <x v="161"/>
    <x v="0"/>
    <x v="1"/>
    <s v="Trasferimento"/>
    <x v="0"/>
    <x v="3"/>
    <x v="0"/>
    <m/>
  </r>
  <r>
    <n v="5142"/>
    <x v="0"/>
    <x v="0"/>
    <x v="0"/>
    <x v="0"/>
    <x v="4"/>
    <x v="235"/>
    <x v="0"/>
    <x v="0"/>
    <s v="Trasferimento"/>
    <x v="0"/>
    <x v="0"/>
    <x v="0"/>
    <m/>
  </r>
  <r>
    <n v="44802"/>
    <x v="0"/>
    <x v="0"/>
    <x v="0"/>
    <x v="0"/>
    <x v="7"/>
    <x v="185"/>
    <x v="0"/>
    <x v="0"/>
    <s v="Trasferimento"/>
    <x v="1"/>
    <x v="3"/>
    <x v="0"/>
    <m/>
  </r>
  <r>
    <n v="3698"/>
    <x v="0"/>
    <x v="0"/>
    <x v="0"/>
    <x v="0"/>
    <x v="7"/>
    <x v="267"/>
    <x v="0"/>
    <x v="0"/>
    <s v="Trasferimento"/>
    <x v="1"/>
    <x v="4"/>
    <x v="0"/>
    <m/>
  </r>
  <r>
    <n v="162721"/>
    <x v="0"/>
    <x v="0"/>
    <x v="0"/>
    <x v="0"/>
    <x v="11"/>
    <x v="142"/>
    <x v="0"/>
    <x v="0"/>
    <s v="Trasferimento"/>
    <x v="1"/>
    <x v="0"/>
    <x v="0"/>
    <m/>
  </r>
  <r>
    <n v="7449"/>
    <x v="0"/>
    <x v="0"/>
    <x v="0"/>
    <x v="0"/>
    <x v="7"/>
    <x v="69"/>
    <x v="0"/>
    <x v="0"/>
    <s v="Trasferimento"/>
    <x v="1"/>
    <x v="0"/>
    <x v="0"/>
    <m/>
  </r>
  <r>
    <n v="119047"/>
    <x v="0"/>
    <x v="0"/>
    <x v="0"/>
    <x v="0"/>
    <x v="0"/>
    <x v="76"/>
    <x v="0"/>
    <x v="0"/>
    <s v="Trasferimento"/>
    <x v="0"/>
    <x v="0"/>
    <x v="0"/>
    <m/>
  </r>
  <r>
    <n v="34236"/>
    <x v="0"/>
    <x v="2"/>
    <x v="2"/>
    <x v="0"/>
    <x v="7"/>
    <x v="225"/>
    <x v="1"/>
    <x v="0"/>
    <s v="Trasferimento"/>
    <x v="0"/>
    <x v="9"/>
    <x v="0"/>
    <m/>
  </r>
  <r>
    <n v="222298"/>
    <x v="0"/>
    <x v="0"/>
    <x v="0"/>
    <x v="1"/>
    <x v="9"/>
    <x v="321"/>
    <x v="0"/>
    <x v="0"/>
    <s v="Trasferimento"/>
    <x v="0"/>
    <x v="4"/>
    <x v="0"/>
    <m/>
  </r>
  <r>
    <n v="11480"/>
    <x v="0"/>
    <x v="0"/>
    <x v="0"/>
    <x v="0"/>
    <x v="15"/>
    <x v="248"/>
    <x v="0"/>
    <x v="1"/>
    <s v="Trasferimento"/>
    <x v="1"/>
    <x v="3"/>
    <x v="0"/>
    <m/>
  </r>
  <r>
    <n v="54536"/>
    <x v="0"/>
    <x v="0"/>
    <x v="0"/>
    <x v="0"/>
    <x v="7"/>
    <x v="11"/>
    <x v="0"/>
    <x v="0"/>
    <s v="Trasferimento"/>
    <x v="1"/>
    <x v="3"/>
    <x v="0"/>
    <m/>
  </r>
  <r>
    <n v="207295"/>
    <x v="0"/>
    <x v="0"/>
    <x v="0"/>
    <x v="1"/>
    <x v="0"/>
    <x v="76"/>
    <x v="0"/>
    <x v="1"/>
    <s v="Trasferimento"/>
    <x v="0"/>
    <x v="3"/>
    <x v="0"/>
    <m/>
  </r>
  <r>
    <n v="198289"/>
    <x v="0"/>
    <x v="0"/>
    <x v="0"/>
    <x v="1"/>
    <x v="7"/>
    <x v="259"/>
    <x v="0"/>
    <x v="1"/>
    <s v="Trasferimento"/>
    <x v="0"/>
    <x v="4"/>
    <x v="0"/>
    <m/>
  </r>
  <r>
    <n v="185220"/>
    <x v="0"/>
    <x v="0"/>
    <x v="0"/>
    <x v="1"/>
    <x v="7"/>
    <x v="259"/>
    <x v="0"/>
    <x v="0"/>
    <s v="Trasferimento"/>
    <x v="0"/>
    <x v="0"/>
    <x v="0"/>
    <m/>
  </r>
  <r>
    <n v="148408"/>
    <x v="0"/>
    <x v="0"/>
    <x v="2"/>
    <x v="0"/>
    <x v="4"/>
    <x v="12"/>
    <x v="0"/>
    <x v="0"/>
    <s v="Trasferimento"/>
    <x v="1"/>
    <x v="0"/>
    <x v="0"/>
    <m/>
  </r>
  <r>
    <n v="148409"/>
    <x v="0"/>
    <x v="0"/>
    <x v="2"/>
    <x v="0"/>
    <x v="4"/>
    <x v="12"/>
    <x v="0"/>
    <x v="1"/>
    <s v="Trasferimento"/>
    <x v="1"/>
    <x v="0"/>
    <x v="0"/>
    <m/>
  </r>
  <r>
    <n v="17938"/>
    <x v="0"/>
    <x v="0"/>
    <x v="0"/>
    <x v="0"/>
    <x v="7"/>
    <x v="241"/>
    <x v="0"/>
    <x v="0"/>
    <s v="Trasferimento"/>
    <x v="0"/>
    <x v="4"/>
    <x v="0"/>
    <m/>
  </r>
  <r>
    <n v="21979"/>
    <x v="0"/>
    <x v="0"/>
    <x v="0"/>
    <x v="0"/>
    <x v="7"/>
    <x v="241"/>
    <x v="0"/>
    <x v="0"/>
    <s v="Trasferimento"/>
    <x v="0"/>
    <x v="1"/>
    <x v="0"/>
    <m/>
  </r>
  <r>
    <n v="118077"/>
    <x v="0"/>
    <x v="0"/>
    <x v="0"/>
    <x v="1"/>
    <x v="0"/>
    <x v="96"/>
    <x v="0"/>
    <x v="0"/>
    <s v="Trasferimento"/>
    <x v="0"/>
    <x v="4"/>
    <x v="0"/>
    <m/>
  </r>
  <r>
    <n v="198652"/>
    <x v="0"/>
    <x v="1"/>
    <x v="0"/>
    <x v="0"/>
    <x v="1"/>
    <x v="1"/>
    <x v="0"/>
    <x v="0"/>
    <s v="Trasferimento"/>
    <x v="0"/>
    <x v="0"/>
    <x v="0"/>
    <m/>
  </r>
  <r>
    <n v="166108"/>
    <x v="0"/>
    <x v="1"/>
    <x v="0"/>
    <x v="0"/>
    <x v="7"/>
    <x v="44"/>
    <x v="0"/>
    <x v="1"/>
    <s v="Trasferimento"/>
    <x v="1"/>
    <x v="3"/>
    <x v="0"/>
    <m/>
  </r>
  <r>
    <n v="167972"/>
    <x v="0"/>
    <x v="0"/>
    <x v="0"/>
    <x v="0"/>
    <x v="1"/>
    <x v="1"/>
    <x v="0"/>
    <x v="1"/>
    <s v="Trasferimento"/>
    <x v="0"/>
    <x v="3"/>
    <x v="0"/>
    <m/>
  </r>
  <r>
    <n v="153604"/>
    <x v="0"/>
    <x v="0"/>
    <x v="0"/>
    <x v="1"/>
    <x v="11"/>
    <x v="142"/>
    <x v="0"/>
    <x v="0"/>
    <s v="Trasferimento"/>
    <x v="1"/>
    <x v="4"/>
    <x v="0"/>
    <m/>
  </r>
  <r>
    <n v="197441"/>
    <x v="0"/>
    <x v="0"/>
    <x v="0"/>
    <x v="1"/>
    <x v="11"/>
    <x v="142"/>
    <x v="0"/>
    <x v="1"/>
    <s v="Trasferimento"/>
    <x v="1"/>
    <x v="4"/>
    <x v="0"/>
    <m/>
  </r>
  <r>
    <n v="91396"/>
    <x v="0"/>
    <x v="0"/>
    <x v="0"/>
    <x v="0"/>
    <x v="4"/>
    <x v="166"/>
    <x v="0"/>
    <x v="0"/>
    <s v="Trasferimento"/>
    <x v="1"/>
    <x v="4"/>
    <x v="0"/>
    <m/>
  </r>
  <r>
    <n v="71918"/>
    <x v="0"/>
    <x v="0"/>
    <x v="0"/>
    <x v="0"/>
    <x v="7"/>
    <x v="267"/>
    <x v="0"/>
    <x v="0"/>
    <s v="Trasferimento"/>
    <x v="1"/>
    <x v="0"/>
    <x v="0"/>
    <m/>
  </r>
  <r>
    <n v="115340"/>
    <x v="0"/>
    <x v="0"/>
    <x v="0"/>
    <x v="0"/>
    <x v="4"/>
    <x v="119"/>
    <x v="0"/>
    <x v="0"/>
    <s v="Trasferimento"/>
    <x v="1"/>
    <x v="0"/>
    <x v="0"/>
    <m/>
  </r>
  <r>
    <n v="171519"/>
    <x v="1"/>
    <x v="0"/>
    <x v="0"/>
    <x v="0"/>
    <x v="4"/>
    <x v="119"/>
    <x v="0"/>
    <x v="0"/>
    <s v="Trasferimento"/>
    <x v="1"/>
    <x v="7"/>
    <x v="0"/>
    <m/>
  </r>
  <r>
    <n v="118899"/>
    <x v="0"/>
    <x v="0"/>
    <x v="0"/>
    <x v="0"/>
    <x v="7"/>
    <x v="202"/>
    <x v="0"/>
    <x v="0"/>
    <s v="Trasferimento"/>
    <x v="1"/>
    <x v="1"/>
    <x v="0"/>
    <m/>
  </r>
  <r>
    <n v="27397"/>
    <x v="0"/>
    <x v="0"/>
    <x v="0"/>
    <x v="0"/>
    <x v="4"/>
    <x v="338"/>
    <x v="0"/>
    <x v="0"/>
    <s v="Trasferimento"/>
    <x v="1"/>
    <x v="4"/>
    <x v="0"/>
    <m/>
  </r>
  <r>
    <n v="167552"/>
    <x v="0"/>
    <x v="0"/>
    <x v="0"/>
    <x v="0"/>
    <x v="9"/>
    <x v="329"/>
    <x v="0"/>
    <x v="0"/>
    <s v="Trasferimento"/>
    <x v="1"/>
    <x v="4"/>
    <x v="0"/>
    <m/>
  </r>
  <r>
    <n v="175897"/>
    <x v="0"/>
    <x v="0"/>
    <x v="0"/>
    <x v="0"/>
    <x v="9"/>
    <x v="329"/>
    <x v="0"/>
    <x v="1"/>
    <s v="Trasferimento"/>
    <x v="1"/>
    <x v="0"/>
    <x v="0"/>
    <m/>
  </r>
  <r>
    <n v="173295"/>
    <x v="0"/>
    <x v="1"/>
    <x v="0"/>
    <x v="0"/>
    <x v="7"/>
    <x v="51"/>
    <x v="0"/>
    <x v="1"/>
    <s v="Trasferimento"/>
    <x v="1"/>
    <x v="0"/>
    <x v="0"/>
    <m/>
  </r>
  <r>
    <n v="187578"/>
    <x v="0"/>
    <x v="0"/>
    <x v="0"/>
    <x v="0"/>
    <x v="7"/>
    <x v="347"/>
    <x v="0"/>
    <x v="0"/>
    <s v="Trasferimento"/>
    <x v="0"/>
    <x v="4"/>
    <x v="0"/>
    <m/>
  </r>
  <r>
    <n v="223391"/>
    <x v="0"/>
    <x v="1"/>
    <x v="2"/>
    <x v="1"/>
    <x v="7"/>
    <x v="44"/>
    <x v="0"/>
    <x v="0"/>
    <s v="Trasferimento"/>
    <x v="1"/>
    <x v="1"/>
    <x v="0"/>
    <m/>
  </r>
  <r>
    <n v="208779"/>
    <x v="0"/>
    <x v="1"/>
    <x v="0"/>
    <x v="0"/>
    <x v="5"/>
    <x v="317"/>
    <x v="0"/>
    <x v="0"/>
    <s v="Trasferimento"/>
    <x v="1"/>
    <x v="3"/>
    <x v="0"/>
    <m/>
  </r>
  <r>
    <n v="182012"/>
    <x v="0"/>
    <x v="1"/>
    <x v="0"/>
    <x v="1"/>
    <x v="4"/>
    <x v="291"/>
    <x v="0"/>
    <x v="1"/>
    <s v="Trasferimento"/>
    <x v="1"/>
    <x v="4"/>
    <x v="0"/>
    <m/>
  </r>
  <r>
    <n v="18579"/>
    <x v="0"/>
    <x v="0"/>
    <x v="0"/>
    <x v="0"/>
    <x v="7"/>
    <x v="348"/>
    <x v="0"/>
    <x v="1"/>
    <s v="Trasferimento"/>
    <x v="1"/>
    <x v="3"/>
    <x v="0"/>
    <m/>
  </r>
  <r>
    <n v="218318"/>
    <x v="0"/>
    <x v="0"/>
    <x v="0"/>
    <x v="0"/>
    <x v="4"/>
    <x v="58"/>
    <x v="0"/>
    <x v="0"/>
    <s v="Trasferimento"/>
    <x v="1"/>
    <x v="0"/>
    <x v="0"/>
    <m/>
  </r>
  <r>
    <n v="229640"/>
    <x v="0"/>
    <x v="1"/>
    <x v="0"/>
    <x v="0"/>
    <x v="11"/>
    <x v="174"/>
    <x v="0"/>
    <x v="0"/>
    <s v="Trasferimento"/>
    <x v="3"/>
    <x v="0"/>
    <x v="0"/>
    <m/>
  </r>
  <r>
    <n v="86086"/>
    <x v="0"/>
    <x v="1"/>
    <x v="2"/>
    <x v="1"/>
    <x v="11"/>
    <x v="174"/>
    <x v="0"/>
    <x v="1"/>
    <s v="Trasferimento"/>
    <x v="3"/>
    <x v="0"/>
    <x v="0"/>
    <m/>
  </r>
  <r>
    <n v="233438"/>
    <x v="0"/>
    <x v="0"/>
    <x v="0"/>
    <x v="0"/>
    <x v="11"/>
    <x v="371"/>
    <x v="0"/>
    <x v="0"/>
    <s v="Trasferimento"/>
    <x v="1"/>
    <x v="0"/>
    <x v="0"/>
    <m/>
  </r>
  <r>
    <n v="72796"/>
    <x v="0"/>
    <x v="0"/>
    <x v="0"/>
    <x v="0"/>
    <x v="7"/>
    <x v="15"/>
    <x v="0"/>
    <x v="0"/>
    <s v="Trasferimento"/>
    <x v="2"/>
    <x v="0"/>
    <x v="0"/>
    <m/>
  </r>
  <r>
    <n v="179166"/>
    <x v="0"/>
    <x v="0"/>
    <x v="0"/>
    <x v="0"/>
    <x v="7"/>
    <x v="202"/>
    <x v="0"/>
    <x v="0"/>
    <s v="Trasferimento"/>
    <x v="1"/>
    <x v="1"/>
    <x v="0"/>
    <m/>
  </r>
  <r>
    <n v="90749"/>
    <x v="0"/>
    <x v="0"/>
    <x v="0"/>
    <x v="0"/>
    <x v="2"/>
    <x v="79"/>
    <x v="0"/>
    <x v="0"/>
    <s v="Trasferimento"/>
    <x v="1"/>
    <x v="0"/>
    <x v="0"/>
    <m/>
  </r>
  <r>
    <n v="196039"/>
    <x v="0"/>
    <x v="0"/>
    <x v="0"/>
    <x v="0"/>
    <x v="11"/>
    <x v="289"/>
    <x v="0"/>
    <x v="0"/>
    <s v="Trasferimento"/>
    <x v="0"/>
    <x v="4"/>
    <x v="0"/>
    <m/>
  </r>
  <r>
    <n v="77756"/>
    <x v="0"/>
    <x v="0"/>
    <x v="2"/>
    <x v="4"/>
    <x v="4"/>
    <x v="47"/>
    <x v="0"/>
    <x v="1"/>
    <s v="Trasferimento"/>
    <x v="0"/>
    <x v="4"/>
    <x v="0"/>
    <m/>
  </r>
  <r>
    <n v="164571"/>
    <x v="0"/>
    <x v="0"/>
    <x v="0"/>
    <x v="0"/>
    <x v="11"/>
    <x v="152"/>
    <x v="0"/>
    <x v="1"/>
    <s v="Trasferimento"/>
    <x v="1"/>
    <x v="4"/>
    <x v="0"/>
    <m/>
  </r>
  <r>
    <n v="164566"/>
    <x v="0"/>
    <x v="0"/>
    <x v="0"/>
    <x v="0"/>
    <x v="11"/>
    <x v="152"/>
    <x v="0"/>
    <x v="0"/>
    <s v="Trasferimento"/>
    <x v="1"/>
    <x v="4"/>
    <x v="0"/>
    <m/>
  </r>
  <r>
    <n v="174079"/>
    <x v="0"/>
    <x v="0"/>
    <x v="0"/>
    <x v="0"/>
    <x v="7"/>
    <x v="348"/>
    <x v="0"/>
    <x v="0"/>
    <s v="Trasferimento"/>
    <x v="1"/>
    <x v="1"/>
    <x v="0"/>
    <m/>
  </r>
  <r>
    <n v="219172"/>
    <x v="1"/>
    <x v="0"/>
    <x v="0"/>
    <x v="1"/>
    <x v="7"/>
    <x v="44"/>
    <x v="0"/>
    <x v="1"/>
    <s v="Trasferimento"/>
    <x v="1"/>
    <x v="5"/>
    <x v="0"/>
    <m/>
  </r>
  <r>
    <n v="232347"/>
    <x v="0"/>
    <x v="0"/>
    <x v="0"/>
    <x v="0"/>
    <x v="1"/>
    <x v="324"/>
    <x v="0"/>
    <x v="0"/>
    <s v="Trasferimento"/>
    <x v="1"/>
    <x v="1"/>
    <x v="0"/>
    <m/>
  </r>
  <r>
    <n v="149388"/>
    <x v="1"/>
    <x v="0"/>
    <x v="0"/>
    <x v="0"/>
    <x v="4"/>
    <x v="303"/>
    <x v="0"/>
    <x v="1"/>
    <s v="Trasferimento"/>
    <x v="1"/>
    <x v="7"/>
    <x v="0"/>
    <m/>
  </r>
  <r>
    <n v="22543"/>
    <x v="0"/>
    <x v="0"/>
    <x v="0"/>
    <x v="0"/>
    <x v="8"/>
    <x v="173"/>
    <x v="0"/>
    <x v="0"/>
    <s v="Trasferimento"/>
    <x v="0"/>
    <x v="4"/>
    <x v="0"/>
    <m/>
  </r>
  <r>
    <n v="227760"/>
    <x v="0"/>
    <x v="0"/>
    <x v="0"/>
    <x v="0"/>
    <x v="8"/>
    <x v="311"/>
    <x v="0"/>
    <x v="0"/>
    <s v="Trasferimento"/>
    <x v="1"/>
    <x v="0"/>
    <x v="0"/>
    <m/>
  </r>
  <r>
    <n v="177472"/>
    <x v="0"/>
    <x v="0"/>
    <x v="0"/>
    <x v="0"/>
    <x v="4"/>
    <x v="40"/>
    <x v="0"/>
    <x v="0"/>
    <s v="Trasferimento"/>
    <x v="1"/>
    <x v="0"/>
    <x v="0"/>
    <m/>
  </r>
  <r>
    <n v="24118"/>
    <x v="0"/>
    <x v="0"/>
    <x v="0"/>
    <x v="0"/>
    <x v="7"/>
    <x v="210"/>
    <x v="0"/>
    <x v="0"/>
    <s v="Trasferimento"/>
    <x v="0"/>
    <x v="0"/>
    <x v="0"/>
    <m/>
  </r>
  <r>
    <n v="11633"/>
    <x v="0"/>
    <x v="0"/>
    <x v="0"/>
    <x v="0"/>
    <x v="4"/>
    <x v="303"/>
    <x v="0"/>
    <x v="0"/>
    <s v="Trasferimento"/>
    <x v="1"/>
    <x v="3"/>
    <x v="0"/>
    <m/>
  </r>
  <r>
    <n v="34300"/>
    <x v="0"/>
    <x v="0"/>
    <x v="0"/>
    <x v="0"/>
    <x v="7"/>
    <x v="185"/>
    <x v="0"/>
    <x v="0"/>
    <s v="Trasferimento"/>
    <x v="1"/>
    <x v="3"/>
    <x v="0"/>
    <m/>
  </r>
  <r>
    <n v="103283"/>
    <x v="0"/>
    <x v="0"/>
    <x v="2"/>
    <x v="0"/>
    <x v="8"/>
    <x v="92"/>
    <x v="0"/>
    <x v="0"/>
    <s v="Trasferimento"/>
    <x v="1"/>
    <x v="1"/>
    <x v="0"/>
    <m/>
  </r>
  <r>
    <n v="122263"/>
    <x v="0"/>
    <x v="0"/>
    <x v="2"/>
    <x v="0"/>
    <x v="8"/>
    <x v="92"/>
    <x v="0"/>
    <x v="1"/>
    <s v="Trasferimento"/>
    <x v="1"/>
    <x v="4"/>
    <x v="0"/>
    <m/>
  </r>
  <r>
    <n v="106632"/>
    <x v="0"/>
    <x v="0"/>
    <x v="0"/>
    <x v="0"/>
    <x v="8"/>
    <x v="92"/>
    <x v="0"/>
    <x v="0"/>
    <s v="Trasferimento"/>
    <x v="1"/>
    <x v="0"/>
    <x v="0"/>
    <m/>
  </r>
  <r>
    <n v="159280"/>
    <x v="0"/>
    <x v="0"/>
    <x v="0"/>
    <x v="0"/>
    <x v="8"/>
    <x v="92"/>
    <x v="0"/>
    <x v="0"/>
    <s v="Trasferimento"/>
    <x v="1"/>
    <x v="1"/>
    <x v="0"/>
    <m/>
  </r>
  <r>
    <n v="138215"/>
    <x v="0"/>
    <x v="0"/>
    <x v="0"/>
    <x v="0"/>
    <x v="8"/>
    <x v="92"/>
    <x v="0"/>
    <x v="0"/>
    <s v="Trasferimento"/>
    <x v="1"/>
    <x v="1"/>
    <x v="0"/>
    <m/>
  </r>
  <r>
    <n v="147188"/>
    <x v="0"/>
    <x v="1"/>
    <x v="2"/>
    <x v="1"/>
    <x v="4"/>
    <x v="119"/>
    <x v="0"/>
    <x v="1"/>
    <s v="Trasferimento"/>
    <x v="1"/>
    <x v="1"/>
    <x v="0"/>
    <m/>
  </r>
  <r>
    <n v="54559"/>
    <x v="0"/>
    <x v="0"/>
    <x v="0"/>
    <x v="0"/>
    <x v="7"/>
    <x v="41"/>
    <x v="0"/>
    <x v="0"/>
    <s v="Trasferimento"/>
    <x v="1"/>
    <x v="3"/>
    <x v="0"/>
    <m/>
  </r>
  <r>
    <n v="200792"/>
    <x v="0"/>
    <x v="0"/>
    <x v="0"/>
    <x v="0"/>
    <x v="4"/>
    <x v="146"/>
    <x v="0"/>
    <x v="0"/>
    <s v="Trasferimento"/>
    <x v="1"/>
    <x v="0"/>
    <x v="0"/>
    <m/>
  </r>
  <r>
    <n v="230011"/>
    <x v="0"/>
    <x v="0"/>
    <x v="0"/>
    <x v="0"/>
    <x v="1"/>
    <x v="351"/>
    <x v="0"/>
    <x v="0"/>
    <s v="Trasferimento"/>
    <x v="1"/>
    <x v="3"/>
    <x v="0"/>
    <m/>
  </r>
  <r>
    <n v="230012"/>
    <x v="0"/>
    <x v="0"/>
    <x v="0"/>
    <x v="0"/>
    <x v="1"/>
    <x v="351"/>
    <x v="0"/>
    <x v="0"/>
    <s v="Trasferimento"/>
    <x v="1"/>
    <x v="1"/>
    <x v="0"/>
    <m/>
  </r>
  <r>
    <n v="126734"/>
    <x v="0"/>
    <x v="0"/>
    <x v="0"/>
    <x v="0"/>
    <x v="11"/>
    <x v="120"/>
    <x v="0"/>
    <x v="1"/>
    <s v="Trasferimento"/>
    <x v="1"/>
    <x v="3"/>
    <x v="0"/>
    <m/>
  </r>
  <r>
    <n v="126726"/>
    <x v="0"/>
    <x v="0"/>
    <x v="0"/>
    <x v="0"/>
    <x v="11"/>
    <x v="120"/>
    <x v="0"/>
    <x v="0"/>
    <s v="Trasferimento"/>
    <x v="1"/>
    <x v="0"/>
    <x v="0"/>
    <m/>
  </r>
  <r>
    <n v="166805"/>
    <x v="0"/>
    <x v="0"/>
    <x v="2"/>
    <x v="0"/>
    <x v="0"/>
    <x v="100"/>
    <x v="0"/>
    <x v="1"/>
    <s v="Trasferimento"/>
    <x v="0"/>
    <x v="0"/>
    <x v="0"/>
    <m/>
  </r>
  <r>
    <n v="16208"/>
    <x v="0"/>
    <x v="0"/>
    <x v="2"/>
    <x v="0"/>
    <x v="0"/>
    <x v="100"/>
    <x v="0"/>
    <x v="0"/>
    <s v="Trasferimento"/>
    <x v="0"/>
    <x v="4"/>
    <x v="0"/>
    <m/>
  </r>
  <r>
    <n v="150867"/>
    <x v="0"/>
    <x v="0"/>
    <x v="0"/>
    <x v="1"/>
    <x v="0"/>
    <x v="100"/>
    <x v="0"/>
    <x v="1"/>
    <s v="Trasferimento"/>
    <x v="0"/>
    <x v="0"/>
    <x v="0"/>
    <m/>
  </r>
  <r>
    <n v="69323"/>
    <x v="0"/>
    <x v="0"/>
    <x v="0"/>
    <x v="0"/>
    <x v="0"/>
    <x v="100"/>
    <x v="0"/>
    <x v="0"/>
    <s v="Trasferimento"/>
    <x v="0"/>
    <x v="3"/>
    <x v="0"/>
    <m/>
  </r>
  <r>
    <n v="139643"/>
    <x v="0"/>
    <x v="0"/>
    <x v="0"/>
    <x v="0"/>
    <x v="0"/>
    <x v="100"/>
    <x v="0"/>
    <x v="0"/>
    <s v="Trasferimento"/>
    <x v="0"/>
    <x v="0"/>
    <x v="0"/>
    <m/>
  </r>
  <r>
    <n v="71977"/>
    <x v="0"/>
    <x v="0"/>
    <x v="0"/>
    <x v="0"/>
    <x v="0"/>
    <x v="100"/>
    <x v="0"/>
    <x v="0"/>
    <s v="Trasferimento"/>
    <x v="0"/>
    <x v="4"/>
    <x v="0"/>
    <m/>
  </r>
  <r>
    <n v="231268"/>
    <x v="0"/>
    <x v="0"/>
    <x v="0"/>
    <x v="1"/>
    <x v="0"/>
    <x v="100"/>
    <x v="0"/>
    <x v="0"/>
    <s v="Trasferimento"/>
    <x v="0"/>
    <x v="3"/>
    <x v="0"/>
    <m/>
  </r>
  <r>
    <n v="43128"/>
    <x v="0"/>
    <x v="0"/>
    <x v="2"/>
    <x v="4"/>
    <x v="0"/>
    <x v="100"/>
    <x v="0"/>
    <x v="1"/>
    <s v="Trasferimento"/>
    <x v="0"/>
    <x v="4"/>
    <x v="0"/>
    <m/>
  </r>
  <r>
    <n v="196542"/>
    <x v="1"/>
    <x v="0"/>
    <x v="0"/>
    <x v="1"/>
    <x v="0"/>
    <x v="100"/>
    <x v="0"/>
    <x v="1"/>
    <s v="Trasferimento"/>
    <x v="0"/>
    <x v="7"/>
    <x v="0"/>
    <m/>
  </r>
  <r>
    <n v="91634"/>
    <x v="0"/>
    <x v="0"/>
    <x v="2"/>
    <x v="4"/>
    <x v="0"/>
    <x v="100"/>
    <x v="0"/>
    <x v="1"/>
    <s v="Trasferimento"/>
    <x v="0"/>
    <x v="3"/>
    <x v="0"/>
    <m/>
  </r>
  <r>
    <n v="113554"/>
    <x v="0"/>
    <x v="0"/>
    <x v="0"/>
    <x v="1"/>
    <x v="0"/>
    <x v="100"/>
    <x v="0"/>
    <x v="1"/>
    <s v="Trasferimento"/>
    <x v="0"/>
    <x v="3"/>
    <x v="0"/>
    <m/>
  </r>
  <r>
    <n v="92236"/>
    <x v="0"/>
    <x v="0"/>
    <x v="0"/>
    <x v="0"/>
    <x v="2"/>
    <x v="224"/>
    <x v="0"/>
    <x v="1"/>
    <s v="Trasferimento"/>
    <x v="1"/>
    <x v="4"/>
    <x v="0"/>
    <m/>
  </r>
  <r>
    <n v="77026"/>
    <x v="0"/>
    <x v="0"/>
    <x v="0"/>
    <x v="0"/>
    <x v="1"/>
    <x v="351"/>
    <x v="0"/>
    <x v="0"/>
    <s v="Trasferimento"/>
    <x v="1"/>
    <x v="0"/>
    <x v="0"/>
    <m/>
  </r>
  <r>
    <n v="85564"/>
    <x v="0"/>
    <x v="0"/>
    <x v="0"/>
    <x v="0"/>
    <x v="0"/>
    <x v="100"/>
    <x v="0"/>
    <x v="0"/>
    <s v="Trasferimento"/>
    <x v="0"/>
    <x v="4"/>
    <x v="0"/>
    <m/>
  </r>
  <r>
    <n v="227200"/>
    <x v="0"/>
    <x v="0"/>
    <x v="0"/>
    <x v="2"/>
    <x v="0"/>
    <x v="100"/>
    <x v="0"/>
    <x v="0"/>
    <s v="Trasferimento"/>
    <x v="0"/>
    <x v="0"/>
    <x v="0"/>
    <m/>
  </r>
  <r>
    <n v="162694"/>
    <x v="0"/>
    <x v="0"/>
    <x v="0"/>
    <x v="0"/>
    <x v="0"/>
    <x v="100"/>
    <x v="0"/>
    <x v="0"/>
    <s v="Trasferimento"/>
    <x v="0"/>
    <x v="0"/>
    <x v="0"/>
    <m/>
  </r>
  <r>
    <n v="165550"/>
    <x v="0"/>
    <x v="0"/>
    <x v="0"/>
    <x v="0"/>
    <x v="0"/>
    <x v="100"/>
    <x v="0"/>
    <x v="0"/>
    <s v="Trasferimento"/>
    <x v="0"/>
    <x v="1"/>
    <x v="0"/>
    <m/>
  </r>
  <r>
    <n v="211497"/>
    <x v="0"/>
    <x v="0"/>
    <x v="0"/>
    <x v="0"/>
    <x v="0"/>
    <x v="100"/>
    <x v="0"/>
    <x v="0"/>
    <s v="Trasferimento"/>
    <x v="0"/>
    <x v="0"/>
    <x v="0"/>
    <m/>
  </r>
  <r>
    <n v="167769"/>
    <x v="0"/>
    <x v="0"/>
    <x v="0"/>
    <x v="1"/>
    <x v="0"/>
    <x v="100"/>
    <x v="0"/>
    <x v="1"/>
    <s v="Trasferimento"/>
    <x v="0"/>
    <x v="3"/>
    <x v="0"/>
    <m/>
  </r>
  <r>
    <n v="158091"/>
    <x v="0"/>
    <x v="0"/>
    <x v="0"/>
    <x v="0"/>
    <x v="0"/>
    <x v="100"/>
    <x v="0"/>
    <x v="0"/>
    <s v="Trasferimento"/>
    <x v="0"/>
    <x v="3"/>
    <x v="0"/>
    <m/>
  </r>
  <r>
    <n v="150000"/>
    <x v="0"/>
    <x v="0"/>
    <x v="0"/>
    <x v="0"/>
    <x v="0"/>
    <x v="100"/>
    <x v="0"/>
    <x v="1"/>
    <s v="Trasferimento"/>
    <x v="0"/>
    <x v="4"/>
    <x v="0"/>
    <m/>
  </r>
  <r>
    <n v="147358"/>
    <x v="0"/>
    <x v="0"/>
    <x v="0"/>
    <x v="0"/>
    <x v="0"/>
    <x v="100"/>
    <x v="0"/>
    <x v="0"/>
    <s v="Trasferimento"/>
    <x v="0"/>
    <x v="0"/>
    <x v="0"/>
    <m/>
  </r>
  <r>
    <n v="119491"/>
    <x v="0"/>
    <x v="0"/>
    <x v="2"/>
    <x v="1"/>
    <x v="0"/>
    <x v="100"/>
    <x v="0"/>
    <x v="1"/>
    <s v="Trasferimento"/>
    <x v="0"/>
    <x v="0"/>
    <x v="0"/>
    <m/>
  </r>
  <r>
    <n v="119492"/>
    <x v="0"/>
    <x v="0"/>
    <x v="0"/>
    <x v="0"/>
    <x v="0"/>
    <x v="100"/>
    <x v="0"/>
    <x v="0"/>
    <s v="Trasferimento"/>
    <x v="0"/>
    <x v="0"/>
    <x v="0"/>
    <m/>
  </r>
  <r>
    <n v="84657"/>
    <x v="0"/>
    <x v="0"/>
    <x v="0"/>
    <x v="0"/>
    <x v="0"/>
    <x v="100"/>
    <x v="0"/>
    <x v="0"/>
    <s v="Trasferimento"/>
    <x v="0"/>
    <x v="3"/>
    <x v="0"/>
    <m/>
  </r>
  <r>
    <n v="146470"/>
    <x v="0"/>
    <x v="0"/>
    <x v="2"/>
    <x v="1"/>
    <x v="0"/>
    <x v="100"/>
    <x v="0"/>
    <x v="0"/>
    <s v="Trasferimento"/>
    <x v="0"/>
    <x v="3"/>
    <x v="0"/>
    <m/>
  </r>
  <r>
    <n v="96884"/>
    <x v="0"/>
    <x v="0"/>
    <x v="0"/>
    <x v="0"/>
    <x v="0"/>
    <x v="100"/>
    <x v="0"/>
    <x v="0"/>
    <s v="Trasferimento"/>
    <x v="0"/>
    <x v="0"/>
    <x v="0"/>
    <m/>
  </r>
  <r>
    <n v="46702"/>
    <x v="0"/>
    <x v="0"/>
    <x v="0"/>
    <x v="0"/>
    <x v="11"/>
    <x v="49"/>
    <x v="0"/>
    <x v="0"/>
    <s v="Trasferimento"/>
    <x v="1"/>
    <x v="4"/>
    <x v="0"/>
    <m/>
  </r>
  <r>
    <n v="100164"/>
    <x v="0"/>
    <x v="0"/>
    <x v="0"/>
    <x v="4"/>
    <x v="0"/>
    <x v="100"/>
    <x v="0"/>
    <x v="0"/>
    <s v="Trasferimento"/>
    <x v="0"/>
    <x v="0"/>
    <x v="0"/>
    <m/>
  </r>
  <r>
    <n v="28353"/>
    <x v="0"/>
    <x v="0"/>
    <x v="0"/>
    <x v="0"/>
    <x v="0"/>
    <x v="100"/>
    <x v="0"/>
    <x v="1"/>
    <s v="Trasferimento"/>
    <x v="0"/>
    <x v="4"/>
    <x v="0"/>
    <m/>
  </r>
  <r>
    <n v="124008"/>
    <x v="0"/>
    <x v="0"/>
    <x v="0"/>
    <x v="4"/>
    <x v="0"/>
    <x v="100"/>
    <x v="0"/>
    <x v="1"/>
    <s v="Trasferimento"/>
    <x v="0"/>
    <x v="1"/>
    <x v="0"/>
    <m/>
  </r>
  <r>
    <n v="167127"/>
    <x v="0"/>
    <x v="0"/>
    <x v="0"/>
    <x v="0"/>
    <x v="0"/>
    <x v="100"/>
    <x v="0"/>
    <x v="1"/>
    <s v="Trasferimento"/>
    <x v="0"/>
    <x v="3"/>
    <x v="0"/>
    <m/>
  </r>
  <r>
    <n v="99016"/>
    <x v="0"/>
    <x v="0"/>
    <x v="0"/>
    <x v="4"/>
    <x v="7"/>
    <x v="51"/>
    <x v="0"/>
    <x v="0"/>
    <s v="Trasferimento"/>
    <x v="1"/>
    <x v="0"/>
    <x v="0"/>
    <m/>
  </r>
  <r>
    <n v="86300"/>
    <x v="0"/>
    <x v="0"/>
    <x v="2"/>
    <x v="0"/>
    <x v="1"/>
    <x v="1"/>
    <x v="0"/>
    <x v="0"/>
    <s v="Trasferimento"/>
    <x v="0"/>
    <x v="1"/>
    <x v="0"/>
    <m/>
  </r>
  <r>
    <n v="177124"/>
    <x v="0"/>
    <x v="0"/>
    <x v="2"/>
    <x v="0"/>
    <x v="0"/>
    <x v="100"/>
    <x v="0"/>
    <x v="0"/>
    <s v="Trasferimento"/>
    <x v="0"/>
    <x v="4"/>
    <x v="0"/>
    <m/>
  </r>
  <r>
    <n v="136397"/>
    <x v="0"/>
    <x v="0"/>
    <x v="0"/>
    <x v="0"/>
    <x v="7"/>
    <x v="267"/>
    <x v="0"/>
    <x v="1"/>
    <s v="Trasferimento"/>
    <x v="1"/>
    <x v="4"/>
    <x v="0"/>
    <m/>
  </r>
  <r>
    <n v="21757"/>
    <x v="0"/>
    <x v="0"/>
    <x v="0"/>
    <x v="0"/>
    <x v="4"/>
    <x v="119"/>
    <x v="0"/>
    <x v="0"/>
    <s v="Trasferimento"/>
    <x v="1"/>
    <x v="0"/>
    <x v="0"/>
    <m/>
  </r>
  <r>
    <n v="176594"/>
    <x v="0"/>
    <x v="0"/>
    <x v="0"/>
    <x v="0"/>
    <x v="2"/>
    <x v="353"/>
    <x v="0"/>
    <x v="0"/>
    <s v="Trasferimento"/>
    <x v="1"/>
    <x v="1"/>
    <x v="0"/>
    <m/>
  </r>
  <r>
    <n v="208983"/>
    <x v="1"/>
    <x v="0"/>
    <x v="0"/>
    <x v="0"/>
    <x v="1"/>
    <x v="73"/>
    <x v="0"/>
    <x v="1"/>
    <s v="Trasferimento"/>
    <x v="1"/>
    <x v="5"/>
    <x v="0"/>
    <m/>
  </r>
  <r>
    <n v="208984"/>
    <x v="1"/>
    <x v="0"/>
    <x v="0"/>
    <x v="0"/>
    <x v="1"/>
    <x v="73"/>
    <x v="0"/>
    <x v="1"/>
    <s v="Trasferimento"/>
    <x v="1"/>
    <x v="7"/>
    <x v="0"/>
    <m/>
  </r>
  <r>
    <n v="114160"/>
    <x v="0"/>
    <x v="0"/>
    <x v="2"/>
    <x v="0"/>
    <x v="11"/>
    <x v="174"/>
    <x v="0"/>
    <x v="1"/>
    <s v="Trasferimento"/>
    <x v="3"/>
    <x v="3"/>
    <x v="0"/>
    <m/>
  </r>
  <r>
    <n v="78147"/>
    <x v="0"/>
    <x v="0"/>
    <x v="0"/>
    <x v="0"/>
    <x v="4"/>
    <x v="140"/>
    <x v="0"/>
    <x v="0"/>
    <s v="Trasferimento"/>
    <x v="0"/>
    <x v="3"/>
    <x v="0"/>
    <m/>
  </r>
  <r>
    <n v="129241"/>
    <x v="0"/>
    <x v="0"/>
    <x v="2"/>
    <x v="1"/>
    <x v="4"/>
    <x v="219"/>
    <x v="0"/>
    <x v="0"/>
    <s v="Trasferimento"/>
    <x v="0"/>
    <x v="0"/>
    <x v="0"/>
    <m/>
  </r>
  <r>
    <n v="77475"/>
    <x v="0"/>
    <x v="0"/>
    <x v="0"/>
    <x v="0"/>
    <x v="4"/>
    <x v="111"/>
    <x v="0"/>
    <x v="0"/>
    <s v="Trasferimento"/>
    <x v="3"/>
    <x v="4"/>
    <x v="0"/>
    <m/>
  </r>
  <r>
    <n v="120505"/>
    <x v="0"/>
    <x v="0"/>
    <x v="0"/>
    <x v="0"/>
    <x v="4"/>
    <x v="111"/>
    <x v="0"/>
    <x v="1"/>
    <s v="Trasferimento"/>
    <x v="3"/>
    <x v="3"/>
    <x v="0"/>
    <m/>
  </r>
  <r>
    <n v="102698"/>
    <x v="0"/>
    <x v="1"/>
    <x v="0"/>
    <x v="0"/>
    <x v="4"/>
    <x v="219"/>
    <x v="0"/>
    <x v="0"/>
    <s v="Trasferimento"/>
    <x v="0"/>
    <x v="1"/>
    <x v="0"/>
    <m/>
  </r>
  <r>
    <n v="92817"/>
    <x v="0"/>
    <x v="0"/>
    <x v="2"/>
    <x v="1"/>
    <x v="12"/>
    <x v="133"/>
    <x v="0"/>
    <x v="1"/>
    <s v="Trasferimento"/>
    <x v="0"/>
    <x v="0"/>
    <x v="0"/>
    <m/>
  </r>
  <r>
    <n v="182552"/>
    <x v="0"/>
    <x v="0"/>
    <x v="0"/>
    <x v="0"/>
    <x v="1"/>
    <x v="22"/>
    <x v="0"/>
    <x v="0"/>
    <s v="Trasferimento"/>
    <x v="1"/>
    <x v="3"/>
    <x v="0"/>
    <m/>
  </r>
  <r>
    <n v="67957"/>
    <x v="0"/>
    <x v="0"/>
    <x v="0"/>
    <x v="4"/>
    <x v="1"/>
    <x v="22"/>
    <x v="0"/>
    <x v="0"/>
    <s v="Trasferimento"/>
    <x v="1"/>
    <x v="3"/>
    <x v="0"/>
    <m/>
  </r>
  <r>
    <n v="135495"/>
    <x v="0"/>
    <x v="0"/>
    <x v="0"/>
    <x v="0"/>
    <x v="1"/>
    <x v="22"/>
    <x v="0"/>
    <x v="1"/>
    <s v="Trasferimento"/>
    <x v="1"/>
    <x v="0"/>
    <x v="0"/>
    <m/>
  </r>
  <r>
    <n v="194154"/>
    <x v="0"/>
    <x v="0"/>
    <x v="0"/>
    <x v="0"/>
    <x v="7"/>
    <x v="185"/>
    <x v="0"/>
    <x v="0"/>
    <s v="Trasferimento"/>
    <x v="1"/>
    <x v="0"/>
    <x v="0"/>
    <m/>
  </r>
  <r>
    <n v="232781"/>
    <x v="0"/>
    <x v="1"/>
    <x v="0"/>
    <x v="1"/>
    <x v="11"/>
    <x v="132"/>
    <x v="0"/>
    <x v="1"/>
    <s v="Trasferimento"/>
    <x v="1"/>
    <x v="0"/>
    <x v="0"/>
    <m/>
  </r>
  <r>
    <n v="536"/>
    <x v="0"/>
    <x v="0"/>
    <x v="0"/>
    <x v="0"/>
    <x v="1"/>
    <x v="26"/>
    <x v="0"/>
    <x v="0"/>
    <s v="Trasferimento"/>
    <x v="1"/>
    <x v="0"/>
    <x v="0"/>
    <m/>
  </r>
  <r>
    <n v="139834"/>
    <x v="0"/>
    <x v="1"/>
    <x v="0"/>
    <x v="0"/>
    <x v="7"/>
    <x v="44"/>
    <x v="0"/>
    <x v="0"/>
    <s v="Trasferimento"/>
    <x v="1"/>
    <x v="0"/>
    <x v="0"/>
    <m/>
  </r>
  <r>
    <n v="220293"/>
    <x v="1"/>
    <x v="1"/>
    <x v="0"/>
    <x v="0"/>
    <x v="12"/>
    <x v="27"/>
    <x v="0"/>
    <x v="1"/>
    <s v="Trasferimento"/>
    <x v="1"/>
    <x v="5"/>
    <x v="0"/>
    <m/>
  </r>
  <r>
    <n v="71566"/>
    <x v="0"/>
    <x v="0"/>
    <x v="2"/>
    <x v="4"/>
    <x v="8"/>
    <x v="92"/>
    <x v="0"/>
    <x v="0"/>
    <s v="Trasferimento"/>
    <x v="1"/>
    <x v="1"/>
    <x v="0"/>
    <m/>
  </r>
  <r>
    <n v="61692"/>
    <x v="0"/>
    <x v="0"/>
    <x v="0"/>
    <x v="0"/>
    <x v="7"/>
    <x v="109"/>
    <x v="0"/>
    <x v="1"/>
    <s v="Trasferimento"/>
    <x v="1"/>
    <x v="4"/>
    <x v="0"/>
    <m/>
  </r>
  <r>
    <n v="177406"/>
    <x v="0"/>
    <x v="0"/>
    <x v="0"/>
    <x v="1"/>
    <x v="11"/>
    <x v="141"/>
    <x v="0"/>
    <x v="1"/>
    <s v="Trasferimento"/>
    <x v="1"/>
    <x v="3"/>
    <x v="0"/>
    <m/>
  </r>
  <r>
    <n v="102494"/>
    <x v="0"/>
    <x v="0"/>
    <x v="0"/>
    <x v="0"/>
    <x v="4"/>
    <x v="119"/>
    <x v="0"/>
    <x v="0"/>
    <s v="Trasferimento"/>
    <x v="1"/>
    <x v="4"/>
    <x v="0"/>
    <m/>
  </r>
  <r>
    <n v="217267"/>
    <x v="0"/>
    <x v="0"/>
    <x v="0"/>
    <x v="0"/>
    <x v="7"/>
    <x v="175"/>
    <x v="0"/>
    <x v="0"/>
    <s v="Trasferimento"/>
    <x v="0"/>
    <x v="1"/>
    <x v="0"/>
    <m/>
  </r>
  <r>
    <n v="199023"/>
    <x v="0"/>
    <x v="1"/>
    <x v="0"/>
    <x v="0"/>
    <x v="7"/>
    <x v="135"/>
    <x v="0"/>
    <x v="0"/>
    <s v="Trasferimento"/>
    <x v="1"/>
    <x v="0"/>
    <x v="0"/>
    <m/>
  </r>
  <r>
    <n v="223125"/>
    <x v="0"/>
    <x v="1"/>
    <x v="0"/>
    <x v="0"/>
    <x v="7"/>
    <x v="44"/>
    <x v="0"/>
    <x v="0"/>
    <s v="Trasferimento"/>
    <x v="1"/>
    <x v="0"/>
    <x v="0"/>
    <m/>
  </r>
  <r>
    <n v="99591"/>
    <x v="0"/>
    <x v="0"/>
    <x v="0"/>
    <x v="0"/>
    <x v="2"/>
    <x v="332"/>
    <x v="0"/>
    <x v="0"/>
    <s v="Trasferimento"/>
    <x v="1"/>
    <x v="1"/>
    <x v="0"/>
    <m/>
  </r>
  <r>
    <n v="231906"/>
    <x v="0"/>
    <x v="1"/>
    <x v="0"/>
    <x v="0"/>
    <x v="2"/>
    <x v="332"/>
    <x v="0"/>
    <x v="0"/>
    <s v="Trasferimento"/>
    <x v="1"/>
    <x v="0"/>
    <x v="0"/>
    <m/>
  </r>
  <r>
    <n v="229700"/>
    <x v="0"/>
    <x v="0"/>
    <x v="0"/>
    <x v="1"/>
    <x v="12"/>
    <x v="269"/>
    <x v="0"/>
    <x v="1"/>
    <s v="Trasferimento"/>
    <x v="1"/>
    <x v="0"/>
    <x v="0"/>
    <m/>
  </r>
  <r>
    <n v="146018"/>
    <x v="0"/>
    <x v="0"/>
    <x v="0"/>
    <x v="0"/>
    <x v="2"/>
    <x v="332"/>
    <x v="0"/>
    <x v="1"/>
    <s v="Trasferimento"/>
    <x v="1"/>
    <x v="4"/>
    <x v="0"/>
    <m/>
  </r>
  <r>
    <n v="147478"/>
    <x v="0"/>
    <x v="0"/>
    <x v="0"/>
    <x v="0"/>
    <x v="2"/>
    <x v="332"/>
    <x v="0"/>
    <x v="0"/>
    <s v="Trasferimento"/>
    <x v="1"/>
    <x v="0"/>
    <x v="0"/>
    <m/>
  </r>
  <r>
    <n v="101882"/>
    <x v="0"/>
    <x v="0"/>
    <x v="0"/>
    <x v="0"/>
    <x v="2"/>
    <x v="332"/>
    <x v="0"/>
    <x v="0"/>
    <s v="Trasferimento"/>
    <x v="1"/>
    <x v="0"/>
    <x v="0"/>
    <m/>
  </r>
  <r>
    <n v="119320"/>
    <x v="1"/>
    <x v="0"/>
    <x v="2"/>
    <x v="1"/>
    <x v="2"/>
    <x v="332"/>
    <x v="0"/>
    <x v="0"/>
    <s v="Trasferimento"/>
    <x v="1"/>
    <x v="2"/>
    <x v="0"/>
    <m/>
  </r>
  <r>
    <n v="118657"/>
    <x v="0"/>
    <x v="0"/>
    <x v="2"/>
    <x v="0"/>
    <x v="2"/>
    <x v="332"/>
    <x v="0"/>
    <x v="0"/>
    <s v="Trasferimento"/>
    <x v="1"/>
    <x v="0"/>
    <x v="0"/>
    <m/>
  </r>
  <r>
    <n v="169377"/>
    <x v="0"/>
    <x v="0"/>
    <x v="0"/>
    <x v="0"/>
    <x v="10"/>
    <x v="21"/>
    <x v="0"/>
    <x v="0"/>
    <s v="Trasferimento"/>
    <x v="1"/>
    <x v="0"/>
    <x v="0"/>
    <m/>
  </r>
  <r>
    <n v="146019"/>
    <x v="0"/>
    <x v="0"/>
    <x v="0"/>
    <x v="1"/>
    <x v="2"/>
    <x v="332"/>
    <x v="0"/>
    <x v="0"/>
    <s v="Trasferimento"/>
    <x v="1"/>
    <x v="0"/>
    <x v="0"/>
    <m/>
  </r>
  <r>
    <n v="40718"/>
    <x v="0"/>
    <x v="0"/>
    <x v="2"/>
    <x v="0"/>
    <x v="2"/>
    <x v="42"/>
    <x v="0"/>
    <x v="1"/>
    <s v="Trasferimento"/>
    <x v="1"/>
    <x v="1"/>
    <x v="0"/>
    <m/>
  </r>
  <r>
    <n v="200535"/>
    <x v="0"/>
    <x v="0"/>
    <x v="2"/>
    <x v="0"/>
    <x v="2"/>
    <x v="42"/>
    <x v="0"/>
    <x v="0"/>
    <s v="Trasferimento"/>
    <x v="1"/>
    <x v="1"/>
    <x v="0"/>
    <m/>
  </r>
  <r>
    <n v="91483"/>
    <x v="0"/>
    <x v="0"/>
    <x v="0"/>
    <x v="0"/>
    <x v="2"/>
    <x v="332"/>
    <x v="0"/>
    <x v="0"/>
    <s v="Trasferimento"/>
    <x v="1"/>
    <x v="4"/>
    <x v="0"/>
    <m/>
  </r>
  <r>
    <n v="187006"/>
    <x v="1"/>
    <x v="0"/>
    <x v="0"/>
    <x v="0"/>
    <x v="12"/>
    <x v="269"/>
    <x v="0"/>
    <x v="0"/>
    <s v="Trasferimento"/>
    <x v="1"/>
    <x v="7"/>
    <x v="0"/>
    <m/>
  </r>
  <r>
    <n v="195518"/>
    <x v="0"/>
    <x v="0"/>
    <x v="0"/>
    <x v="0"/>
    <x v="7"/>
    <x v="297"/>
    <x v="0"/>
    <x v="0"/>
    <s v="Trasferimento"/>
    <x v="1"/>
    <x v="0"/>
    <x v="0"/>
    <m/>
  </r>
  <r>
    <n v="224637"/>
    <x v="0"/>
    <x v="0"/>
    <x v="0"/>
    <x v="0"/>
    <x v="11"/>
    <x v="414"/>
    <x v="0"/>
    <x v="0"/>
    <s v="Trasferimento"/>
    <x v="0"/>
    <x v="1"/>
    <x v="0"/>
    <m/>
  </r>
  <r>
    <n v="16511"/>
    <x v="0"/>
    <x v="0"/>
    <x v="0"/>
    <x v="0"/>
    <x v="0"/>
    <x v="100"/>
    <x v="0"/>
    <x v="0"/>
    <s v="Trasferimento"/>
    <x v="0"/>
    <x v="4"/>
    <x v="0"/>
    <m/>
  </r>
  <r>
    <n v="113285"/>
    <x v="0"/>
    <x v="0"/>
    <x v="0"/>
    <x v="0"/>
    <x v="0"/>
    <x v="100"/>
    <x v="0"/>
    <x v="0"/>
    <s v="Trasferimento"/>
    <x v="0"/>
    <x v="0"/>
    <x v="0"/>
    <m/>
  </r>
  <r>
    <n v="88260"/>
    <x v="0"/>
    <x v="0"/>
    <x v="0"/>
    <x v="0"/>
    <x v="0"/>
    <x v="100"/>
    <x v="0"/>
    <x v="0"/>
    <s v="Trasferimento"/>
    <x v="0"/>
    <x v="4"/>
    <x v="0"/>
    <m/>
  </r>
  <r>
    <n v="129816"/>
    <x v="0"/>
    <x v="0"/>
    <x v="2"/>
    <x v="2"/>
    <x v="0"/>
    <x v="100"/>
    <x v="0"/>
    <x v="1"/>
    <s v="Trasferimento"/>
    <x v="0"/>
    <x v="4"/>
    <x v="0"/>
    <m/>
  </r>
  <r>
    <n v="77535"/>
    <x v="0"/>
    <x v="0"/>
    <x v="0"/>
    <x v="0"/>
    <x v="0"/>
    <x v="100"/>
    <x v="0"/>
    <x v="0"/>
    <s v="Trasferimento"/>
    <x v="0"/>
    <x v="0"/>
    <x v="0"/>
    <m/>
  </r>
  <r>
    <n v="41397"/>
    <x v="0"/>
    <x v="0"/>
    <x v="0"/>
    <x v="0"/>
    <x v="0"/>
    <x v="100"/>
    <x v="0"/>
    <x v="1"/>
    <s v="Trasferimento"/>
    <x v="0"/>
    <x v="4"/>
    <x v="0"/>
    <m/>
  </r>
  <r>
    <n v="79588"/>
    <x v="0"/>
    <x v="0"/>
    <x v="0"/>
    <x v="0"/>
    <x v="0"/>
    <x v="100"/>
    <x v="0"/>
    <x v="0"/>
    <s v="Trasferimento"/>
    <x v="0"/>
    <x v="0"/>
    <x v="0"/>
    <m/>
  </r>
  <r>
    <n v="206714"/>
    <x v="0"/>
    <x v="0"/>
    <x v="0"/>
    <x v="0"/>
    <x v="2"/>
    <x v="36"/>
    <x v="0"/>
    <x v="1"/>
    <s v="Trasferimento"/>
    <x v="1"/>
    <x v="1"/>
    <x v="0"/>
    <m/>
  </r>
  <r>
    <n v="212538"/>
    <x v="0"/>
    <x v="0"/>
    <x v="0"/>
    <x v="0"/>
    <x v="2"/>
    <x v="36"/>
    <x v="0"/>
    <x v="0"/>
    <s v="Trasferimento"/>
    <x v="1"/>
    <x v="0"/>
    <x v="0"/>
    <m/>
  </r>
  <r>
    <n v="212539"/>
    <x v="0"/>
    <x v="0"/>
    <x v="0"/>
    <x v="1"/>
    <x v="2"/>
    <x v="36"/>
    <x v="0"/>
    <x v="1"/>
    <s v="Trasferimento"/>
    <x v="1"/>
    <x v="0"/>
    <x v="0"/>
    <m/>
  </r>
  <r>
    <n v="54739"/>
    <x v="0"/>
    <x v="0"/>
    <x v="0"/>
    <x v="0"/>
    <x v="7"/>
    <x v="161"/>
    <x v="0"/>
    <x v="0"/>
    <s v="Trasferimento"/>
    <x v="0"/>
    <x v="4"/>
    <x v="0"/>
    <m/>
  </r>
  <r>
    <n v="70652"/>
    <x v="0"/>
    <x v="0"/>
    <x v="2"/>
    <x v="0"/>
    <x v="12"/>
    <x v="269"/>
    <x v="0"/>
    <x v="0"/>
    <s v="Trasferimento"/>
    <x v="1"/>
    <x v="0"/>
    <x v="0"/>
    <m/>
  </r>
  <r>
    <n v="128291"/>
    <x v="0"/>
    <x v="0"/>
    <x v="0"/>
    <x v="0"/>
    <x v="12"/>
    <x v="269"/>
    <x v="0"/>
    <x v="0"/>
    <s v="Trasferimento"/>
    <x v="1"/>
    <x v="3"/>
    <x v="0"/>
    <m/>
  </r>
  <r>
    <n v="99911"/>
    <x v="0"/>
    <x v="0"/>
    <x v="0"/>
    <x v="0"/>
    <x v="12"/>
    <x v="269"/>
    <x v="0"/>
    <x v="0"/>
    <s v="Trasferimento"/>
    <x v="1"/>
    <x v="0"/>
    <x v="0"/>
    <m/>
  </r>
  <r>
    <n v="135023"/>
    <x v="0"/>
    <x v="0"/>
    <x v="0"/>
    <x v="0"/>
    <x v="2"/>
    <x v="10"/>
    <x v="0"/>
    <x v="0"/>
    <s v="Trasferimento"/>
    <x v="0"/>
    <x v="0"/>
    <x v="0"/>
    <m/>
  </r>
  <r>
    <n v="202923"/>
    <x v="0"/>
    <x v="0"/>
    <x v="0"/>
    <x v="1"/>
    <x v="7"/>
    <x v="74"/>
    <x v="0"/>
    <x v="0"/>
    <s v="Trasferimento"/>
    <x v="1"/>
    <x v="0"/>
    <x v="0"/>
    <m/>
  </r>
  <r>
    <n v="151200"/>
    <x v="0"/>
    <x v="1"/>
    <x v="0"/>
    <x v="1"/>
    <x v="4"/>
    <x v="200"/>
    <x v="0"/>
    <x v="0"/>
    <s v="Trasferimento"/>
    <x v="1"/>
    <x v="0"/>
    <x v="0"/>
    <m/>
  </r>
  <r>
    <n v="232131"/>
    <x v="0"/>
    <x v="1"/>
    <x v="0"/>
    <x v="1"/>
    <x v="4"/>
    <x v="200"/>
    <x v="0"/>
    <x v="1"/>
    <s v="Trasferimento"/>
    <x v="1"/>
    <x v="0"/>
    <x v="0"/>
    <m/>
  </r>
  <r>
    <n v="105961"/>
    <x v="0"/>
    <x v="0"/>
    <x v="0"/>
    <x v="0"/>
    <x v="2"/>
    <x v="326"/>
    <x v="0"/>
    <x v="0"/>
    <s v="Trasferimento"/>
    <x v="1"/>
    <x v="4"/>
    <x v="0"/>
    <m/>
  </r>
  <r>
    <n v="121062"/>
    <x v="0"/>
    <x v="0"/>
    <x v="2"/>
    <x v="0"/>
    <x v="4"/>
    <x v="184"/>
    <x v="0"/>
    <x v="0"/>
    <s v="Trasferimento"/>
    <x v="0"/>
    <x v="0"/>
    <x v="0"/>
    <m/>
  </r>
  <r>
    <n v="27177"/>
    <x v="0"/>
    <x v="0"/>
    <x v="0"/>
    <x v="0"/>
    <x v="4"/>
    <x v="184"/>
    <x v="0"/>
    <x v="0"/>
    <s v="Trasferimento"/>
    <x v="0"/>
    <x v="4"/>
    <x v="0"/>
    <m/>
  </r>
  <r>
    <n v="227473"/>
    <x v="0"/>
    <x v="0"/>
    <x v="0"/>
    <x v="0"/>
    <x v="5"/>
    <x v="170"/>
    <x v="0"/>
    <x v="0"/>
    <s v="Trasferimento"/>
    <x v="0"/>
    <x v="0"/>
    <x v="0"/>
    <m/>
  </r>
  <r>
    <n v="49942"/>
    <x v="0"/>
    <x v="0"/>
    <x v="0"/>
    <x v="0"/>
    <x v="5"/>
    <x v="170"/>
    <x v="0"/>
    <x v="0"/>
    <s v="Trasferimento"/>
    <x v="0"/>
    <x v="4"/>
    <x v="0"/>
    <m/>
  </r>
  <r>
    <n v="4385"/>
    <x v="0"/>
    <x v="0"/>
    <x v="0"/>
    <x v="0"/>
    <x v="4"/>
    <x v="235"/>
    <x v="0"/>
    <x v="1"/>
    <s v="Trasferimento"/>
    <x v="0"/>
    <x v="0"/>
    <x v="0"/>
    <m/>
  </r>
  <r>
    <n v="108834"/>
    <x v="0"/>
    <x v="0"/>
    <x v="2"/>
    <x v="0"/>
    <x v="12"/>
    <x v="133"/>
    <x v="0"/>
    <x v="0"/>
    <s v="Trasferimento"/>
    <x v="0"/>
    <x v="0"/>
    <x v="0"/>
    <m/>
  </r>
  <r>
    <n v="194998"/>
    <x v="0"/>
    <x v="1"/>
    <x v="2"/>
    <x v="3"/>
    <x v="7"/>
    <x v="195"/>
    <x v="0"/>
    <x v="1"/>
    <s v="Trasferimento"/>
    <x v="1"/>
    <x v="4"/>
    <x v="0"/>
    <m/>
  </r>
  <r>
    <n v="24918"/>
    <x v="0"/>
    <x v="0"/>
    <x v="0"/>
    <x v="0"/>
    <x v="7"/>
    <x v="191"/>
    <x v="0"/>
    <x v="0"/>
    <s v="Trasferimento"/>
    <x v="0"/>
    <x v="4"/>
    <x v="0"/>
    <m/>
  </r>
  <r>
    <n v="221199"/>
    <x v="1"/>
    <x v="0"/>
    <x v="0"/>
    <x v="2"/>
    <x v="7"/>
    <x v="195"/>
    <x v="0"/>
    <x v="0"/>
    <s v="Trasferimento"/>
    <x v="1"/>
    <x v="7"/>
    <x v="0"/>
    <m/>
  </r>
  <r>
    <n v="28040"/>
    <x v="0"/>
    <x v="0"/>
    <x v="2"/>
    <x v="0"/>
    <x v="10"/>
    <x v="273"/>
    <x v="0"/>
    <x v="0"/>
    <s v="Trasferimento"/>
    <x v="1"/>
    <x v="0"/>
    <x v="0"/>
    <m/>
  </r>
  <r>
    <n v="207764"/>
    <x v="0"/>
    <x v="1"/>
    <x v="0"/>
    <x v="0"/>
    <x v="7"/>
    <x v="195"/>
    <x v="0"/>
    <x v="1"/>
    <s v="Trasferimento"/>
    <x v="1"/>
    <x v="0"/>
    <x v="0"/>
    <m/>
  </r>
  <r>
    <n v="155943"/>
    <x v="0"/>
    <x v="0"/>
    <x v="0"/>
    <x v="1"/>
    <x v="7"/>
    <x v="195"/>
    <x v="0"/>
    <x v="0"/>
    <s v="Trasferimento"/>
    <x v="1"/>
    <x v="4"/>
    <x v="0"/>
    <m/>
  </r>
  <r>
    <n v="100023"/>
    <x v="0"/>
    <x v="0"/>
    <x v="0"/>
    <x v="0"/>
    <x v="7"/>
    <x v="195"/>
    <x v="0"/>
    <x v="0"/>
    <s v="Trasferimento"/>
    <x v="1"/>
    <x v="4"/>
    <x v="0"/>
    <m/>
  </r>
  <r>
    <n v="221547"/>
    <x v="1"/>
    <x v="0"/>
    <x v="2"/>
    <x v="3"/>
    <x v="7"/>
    <x v="181"/>
    <x v="0"/>
    <x v="1"/>
    <s v="Trasferimento"/>
    <x v="1"/>
    <x v="5"/>
    <x v="0"/>
    <m/>
  </r>
  <r>
    <n v="181190"/>
    <x v="1"/>
    <x v="0"/>
    <x v="2"/>
    <x v="0"/>
    <x v="7"/>
    <x v="181"/>
    <x v="0"/>
    <x v="0"/>
    <s v="Trasferimento"/>
    <x v="1"/>
    <x v="5"/>
    <x v="0"/>
    <m/>
  </r>
  <r>
    <n v="168921"/>
    <x v="1"/>
    <x v="0"/>
    <x v="2"/>
    <x v="1"/>
    <x v="7"/>
    <x v="181"/>
    <x v="0"/>
    <x v="1"/>
    <s v="Trasferimento"/>
    <x v="1"/>
    <x v="5"/>
    <x v="0"/>
    <m/>
  </r>
  <r>
    <n v="228411"/>
    <x v="0"/>
    <x v="0"/>
    <x v="0"/>
    <x v="0"/>
    <x v="7"/>
    <x v="181"/>
    <x v="0"/>
    <x v="0"/>
    <s v="Trasferimento"/>
    <x v="1"/>
    <x v="0"/>
    <x v="0"/>
    <m/>
  </r>
  <r>
    <n v="76129"/>
    <x v="0"/>
    <x v="0"/>
    <x v="0"/>
    <x v="0"/>
    <x v="7"/>
    <x v="181"/>
    <x v="0"/>
    <x v="0"/>
    <s v="Trasferimento"/>
    <x v="1"/>
    <x v="1"/>
    <x v="0"/>
    <m/>
  </r>
  <r>
    <n v="15422"/>
    <x v="0"/>
    <x v="0"/>
    <x v="0"/>
    <x v="0"/>
    <x v="7"/>
    <x v="181"/>
    <x v="0"/>
    <x v="0"/>
    <s v="Trasferimento"/>
    <x v="1"/>
    <x v="1"/>
    <x v="0"/>
    <m/>
  </r>
  <r>
    <n v="104312"/>
    <x v="0"/>
    <x v="0"/>
    <x v="0"/>
    <x v="0"/>
    <x v="1"/>
    <x v="73"/>
    <x v="0"/>
    <x v="0"/>
    <s v="Trasferimento"/>
    <x v="1"/>
    <x v="4"/>
    <x v="0"/>
    <m/>
  </r>
  <r>
    <n v="211925"/>
    <x v="0"/>
    <x v="1"/>
    <x v="2"/>
    <x v="0"/>
    <x v="7"/>
    <x v="215"/>
    <x v="0"/>
    <x v="0"/>
    <s v="Trasferimento"/>
    <x v="1"/>
    <x v="1"/>
    <x v="0"/>
    <m/>
  </r>
  <r>
    <n v="211926"/>
    <x v="0"/>
    <x v="1"/>
    <x v="2"/>
    <x v="1"/>
    <x v="7"/>
    <x v="215"/>
    <x v="0"/>
    <x v="0"/>
    <s v="Trasferimento"/>
    <x v="1"/>
    <x v="1"/>
    <x v="0"/>
    <m/>
  </r>
  <r>
    <n v="161833"/>
    <x v="0"/>
    <x v="0"/>
    <x v="0"/>
    <x v="0"/>
    <x v="2"/>
    <x v="230"/>
    <x v="0"/>
    <x v="0"/>
    <s v="Trasferimento"/>
    <x v="1"/>
    <x v="0"/>
    <x v="0"/>
    <m/>
  </r>
  <r>
    <n v="229512"/>
    <x v="0"/>
    <x v="0"/>
    <x v="0"/>
    <x v="1"/>
    <x v="2"/>
    <x v="230"/>
    <x v="0"/>
    <x v="0"/>
    <s v="Trasferimento"/>
    <x v="1"/>
    <x v="0"/>
    <x v="0"/>
    <m/>
  </r>
  <r>
    <n v="73207"/>
    <x v="0"/>
    <x v="0"/>
    <x v="0"/>
    <x v="0"/>
    <x v="2"/>
    <x v="230"/>
    <x v="0"/>
    <x v="0"/>
    <s v="Trasferimento"/>
    <x v="1"/>
    <x v="0"/>
    <x v="0"/>
    <m/>
  </r>
  <r>
    <n v="220766"/>
    <x v="0"/>
    <x v="0"/>
    <x v="0"/>
    <x v="1"/>
    <x v="2"/>
    <x v="230"/>
    <x v="0"/>
    <x v="1"/>
    <s v="Trasferimento"/>
    <x v="1"/>
    <x v="3"/>
    <x v="0"/>
    <m/>
  </r>
  <r>
    <n v="138419"/>
    <x v="0"/>
    <x v="0"/>
    <x v="0"/>
    <x v="0"/>
    <x v="2"/>
    <x v="230"/>
    <x v="0"/>
    <x v="0"/>
    <s v="Trasferimento"/>
    <x v="1"/>
    <x v="0"/>
    <x v="0"/>
    <m/>
  </r>
  <r>
    <n v="209286"/>
    <x v="0"/>
    <x v="0"/>
    <x v="2"/>
    <x v="1"/>
    <x v="2"/>
    <x v="230"/>
    <x v="0"/>
    <x v="0"/>
    <s v="Trasferimento"/>
    <x v="1"/>
    <x v="3"/>
    <x v="0"/>
    <m/>
  </r>
  <r>
    <n v="138064"/>
    <x v="0"/>
    <x v="0"/>
    <x v="2"/>
    <x v="0"/>
    <x v="11"/>
    <x v="142"/>
    <x v="0"/>
    <x v="0"/>
    <s v="Trasferimento"/>
    <x v="1"/>
    <x v="0"/>
    <x v="0"/>
    <m/>
  </r>
  <r>
    <n v="38584"/>
    <x v="0"/>
    <x v="0"/>
    <x v="0"/>
    <x v="0"/>
    <x v="10"/>
    <x v="63"/>
    <x v="0"/>
    <x v="1"/>
    <s v="Trasferimento"/>
    <x v="0"/>
    <x v="4"/>
    <x v="0"/>
    <m/>
  </r>
  <r>
    <n v="113503"/>
    <x v="0"/>
    <x v="0"/>
    <x v="0"/>
    <x v="0"/>
    <x v="10"/>
    <x v="63"/>
    <x v="0"/>
    <x v="1"/>
    <s v="Trasferimento"/>
    <x v="0"/>
    <x v="3"/>
    <x v="0"/>
    <m/>
  </r>
  <r>
    <n v="46191"/>
    <x v="0"/>
    <x v="0"/>
    <x v="0"/>
    <x v="0"/>
    <x v="7"/>
    <x v="213"/>
    <x v="0"/>
    <x v="1"/>
    <s v="Trasferimento"/>
    <x v="1"/>
    <x v="0"/>
    <x v="0"/>
    <m/>
  </r>
  <r>
    <n v="46188"/>
    <x v="0"/>
    <x v="0"/>
    <x v="0"/>
    <x v="0"/>
    <x v="7"/>
    <x v="213"/>
    <x v="0"/>
    <x v="0"/>
    <s v="Trasferimento"/>
    <x v="1"/>
    <x v="3"/>
    <x v="0"/>
    <m/>
  </r>
  <r>
    <n v="107079"/>
    <x v="0"/>
    <x v="0"/>
    <x v="0"/>
    <x v="0"/>
    <x v="10"/>
    <x v="63"/>
    <x v="0"/>
    <x v="1"/>
    <s v="Trasferimento"/>
    <x v="0"/>
    <x v="3"/>
    <x v="0"/>
    <m/>
  </r>
  <r>
    <n v="211702"/>
    <x v="0"/>
    <x v="0"/>
    <x v="0"/>
    <x v="0"/>
    <x v="4"/>
    <x v="58"/>
    <x v="0"/>
    <x v="0"/>
    <s v="Trasferimento"/>
    <x v="1"/>
    <x v="1"/>
    <x v="0"/>
    <m/>
  </r>
  <r>
    <n v="115423"/>
    <x v="0"/>
    <x v="0"/>
    <x v="0"/>
    <x v="0"/>
    <x v="4"/>
    <x v="58"/>
    <x v="0"/>
    <x v="0"/>
    <s v="Trasferimento"/>
    <x v="1"/>
    <x v="1"/>
    <x v="0"/>
    <m/>
  </r>
  <r>
    <n v="13895"/>
    <x v="0"/>
    <x v="0"/>
    <x v="0"/>
    <x v="0"/>
    <x v="4"/>
    <x v="58"/>
    <x v="0"/>
    <x v="0"/>
    <s v="Trasferimento"/>
    <x v="1"/>
    <x v="0"/>
    <x v="0"/>
    <m/>
  </r>
  <r>
    <n v="59619"/>
    <x v="0"/>
    <x v="0"/>
    <x v="0"/>
    <x v="0"/>
    <x v="4"/>
    <x v="58"/>
    <x v="0"/>
    <x v="0"/>
    <s v="Trasferimento"/>
    <x v="1"/>
    <x v="0"/>
    <x v="0"/>
    <m/>
  </r>
  <r>
    <n v="10134"/>
    <x v="0"/>
    <x v="0"/>
    <x v="0"/>
    <x v="0"/>
    <x v="4"/>
    <x v="58"/>
    <x v="0"/>
    <x v="0"/>
    <s v="Trasferimento"/>
    <x v="1"/>
    <x v="4"/>
    <x v="0"/>
    <m/>
  </r>
  <r>
    <n v="30046"/>
    <x v="0"/>
    <x v="0"/>
    <x v="0"/>
    <x v="0"/>
    <x v="2"/>
    <x v="53"/>
    <x v="0"/>
    <x v="0"/>
    <s v="Trasferimento"/>
    <x v="1"/>
    <x v="3"/>
    <x v="0"/>
    <m/>
  </r>
  <r>
    <n v="116907"/>
    <x v="0"/>
    <x v="0"/>
    <x v="0"/>
    <x v="0"/>
    <x v="11"/>
    <x v="142"/>
    <x v="0"/>
    <x v="0"/>
    <s v="Trasferimento"/>
    <x v="1"/>
    <x v="0"/>
    <x v="0"/>
    <m/>
  </r>
  <r>
    <n v="170498"/>
    <x v="0"/>
    <x v="0"/>
    <x v="0"/>
    <x v="0"/>
    <x v="10"/>
    <x v="306"/>
    <x v="0"/>
    <x v="0"/>
    <s v="Trasferimento"/>
    <x v="1"/>
    <x v="3"/>
    <x v="0"/>
    <m/>
  </r>
  <r>
    <n v="108973"/>
    <x v="0"/>
    <x v="1"/>
    <x v="2"/>
    <x v="3"/>
    <x v="4"/>
    <x v="166"/>
    <x v="0"/>
    <x v="0"/>
    <s v="Trasferimento"/>
    <x v="1"/>
    <x v="1"/>
    <x v="0"/>
    <m/>
  </r>
  <r>
    <n v="126421"/>
    <x v="0"/>
    <x v="0"/>
    <x v="0"/>
    <x v="0"/>
    <x v="12"/>
    <x v="323"/>
    <x v="0"/>
    <x v="1"/>
    <s v="Trasferimento"/>
    <x v="1"/>
    <x v="3"/>
    <x v="0"/>
    <m/>
  </r>
  <r>
    <n v="78508"/>
    <x v="0"/>
    <x v="0"/>
    <x v="0"/>
    <x v="0"/>
    <x v="4"/>
    <x v="144"/>
    <x v="0"/>
    <x v="0"/>
    <s v="Trasferimento"/>
    <x v="1"/>
    <x v="1"/>
    <x v="0"/>
    <m/>
  </r>
  <r>
    <n v="12171"/>
    <x v="0"/>
    <x v="0"/>
    <x v="0"/>
    <x v="0"/>
    <x v="4"/>
    <x v="144"/>
    <x v="0"/>
    <x v="0"/>
    <s v="Trasferimento"/>
    <x v="1"/>
    <x v="1"/>
    <x v="0"/>
    <m/>
  </r>
  <r>
    <n v="192340"/>
    <x v="0"/>
    <x v="0"/>
    <x v="0"/>
    <x v="1"/>
    <x v="12"/>
    <x v="269"/>
    <x v="0"/>
    <x v="0"/>
    <s v="Trasferimento"/>
    <x v="1"/>
    <x v="0"/>
    <x v="0"/>
    <m/>
  </r>
  <r>
    <n v="92477"/>
    <x v="0"/>
    <x v="0"/>
    <x v="0"/>
    <x v="4"/>
    <x v="15"/>
    <x v="243"/>
    <x v="0"/>
    <x v="1"/>
    <s v="Trasferimento"/>
    <x v="0"/>
    <x v="3"/>
    <x v="0"/>
    <m/>
  </r>
  <r>
    <n v="10271"/>
    <x v="0"/>
    <x v="0"/>
    <x v="0"/>
    <x v="0"/>
    <x v="11"/>
    <x v="142"/>
    <x v="0"/>
    <x v="1"/>
    <s v="Trasferimento"/>
    <x v="1"/>
    <x v="4"/>
    <x v="0"/>
    <m/>
  </r>
  <r>
    <n v="193221"/>
    <x v="0"/>
    <x v="0"/>
    <x v="0"/>
    <x v="0"/>
    <x v="15"/>
    <x v="243"/>
    <x v="0"/>
    <x v="0"/>
    <s v="Trasferimento"/>
    <x v="0"/>
    <x v="0"/>
    <x v="0"/>
    <m/>
  </r>
  <r>
    <n v="121357"/>
    <x v="0"/>
    <x v="0"/>
    <x v="0"/>
    <x v="0"/>
    <x v="15"/>
    <x v="243"/>
    <x v="0"/>
    <x v="0"/>
    <s v="Trasferimento"/>
    <x v="0"/>
    <x v="0"/>
    <x v="0"/>
    <m/>
  </r>
  <r>
    <n v="118503"/>
    <x v="0"/>
    <x v="0"/>
    <x v="0"/>
    <x v="0"/>
    <x v="11"/>
    <x v="142"/>
    <x v="0"/>
    <x v="0"/>
    <s v="Trasferimento"/>
    <x v="1"/>
    <x v="4"/>
    <x v="0"/>
    <m/>
  </r>
  <r>
    <n v="32435"/>
    <x v="0"/>
    <x v="0"/>
    <x v="0"/>
    <x v="0"/>
    <x v="11"/>
    <x v="142"/>
    <x v="0"/>
    <x v="0"/>
    <s v="Trasferimento"/>
    <x v="1"/>
    <x v="0"/>
    <x v="0"/>
    <m/>
  </r>
  <r>
    <n v="94496"/>
    <x v="0"/>
    <x v="0"/>
    <x v="0"/>
    <x v="0"/>
    <x v="11"/>
    <x v="142"/>
    <x v="0"/>
    <x v="0"/>
    <s v="Trasferimento"/>
    <x v="1"/>
    <x v="0"/>
    <x v="0"/>
    <m/>
  </r>
  <r>
    <n v="179731"/>
    <x v="0"/>
    <x v="0"/>
    <x v="0"/>
    <x v="0"/>
    <x v="11"/>
    <x v="142"/>
    <x v="0"/>
    <x v="1"/>
    <s v="Trasferimento"/>
    <x v="1"/>
    <x v="0"/>
    <x v="0"/>
    <m/>
  </r>
  <r>
    <n v="10254"/>
    <x v="0"/>
    <x v="0"/>
    <x v="2"/>
    <x v="0"/>
    <x v="2"/>
    <x v="10"/>
    <x v="0"/>
    <x v="0"/>
    <s v="Trasferimento"/>
    <x v="0"/>
    <x v="0"/>
    <x v="0"/>
    <m/>
  </r>
  <r>
    <n v="205634"/>
    <x v="0"/>
    <x v="1"/>
    <x v="0"/>
    <x v="1"/>
    <x v="8"/>
    <x v="128"/>
    <x v="0"/>
    <x v="0"/>
    <s v="Trasferimento"/>
    <x v="1"/>
    <x v="1"/>
    <x v="0"/>
    <m/>
  </r>
  <r>
    <n v="211361"/>
    <x v="0"/>
    <x v="1"/>
    <x v="0"/>
    <x v="1"/>
    <x v="8"/>
    <x v="128"/>
    <x v="0"/>
    <x v="1"/>
    <s v="Trasferimento"/>
    <x v="1"/>
    <x v="1"/>
    <x v="0"/>
    <m/>
  </r>
  <r>
    <n v="229024"/>
    <x v="0"/>
    <x v="1"/>
    <x v="0"/>
    <x v="0"/>
    <x v="1"/>
    <x v="1"/>
    <x v="0"/>
    <x v="0"/>
    <s v="Trasferimento"/>
    <x v="0"/>
    <x v="4"/>
    <x v="0"/>
    <m/>
  </r>
  <r>
    <n v="159232"/>
    <x v="0"/>
    <x v="0"/>
    <x v="0"/>
    <x v="0"/>
    <x v="7"/>
    <x v="210"/>
    <x v="0"/>
    <x v="0"/>
    <s v="Trasferimento"/>
    <x v="0"/>
    <x v="0"/>
    <x v="0"/>
    <m/>
  </r>
  <r>
    <n v="156227"/>
    <x v="0"/>
    <x v="0"/>
    <x v="0"/>
    <x v="0"/>
    <x v="4"/>
    <x v="149"/>
    <x v="0"/>
    <x v="0"/>
    <s v="Trasferimento"/>
    <x v="1"/>
    <x v="3"/>
    <x v="0"/>
    <m/>
  </r>
  <r>
    <n v="130260"/>
    <x v="0"/>
    <x v="0"/>
    <x v="2"/>
    <x v="4"/>
    <x v="11"/>
    <x v="142"/>
    <x v="0"/>
    <x v="0"/>
    <s v="Trasferimento"/>
    <x v="1"/>
    <x v="0"/>
    <x v="0"/>
    <m/>
  </r>
  <r>
    <n v="21775"/>
    <x v="0"/>
    <x v="0"/>
    <x v="0"/>
    <x v="0"/>
    <x v="7"/>
    <x v="210"/>
    <x v="0"/>
    <x v="0"/>
    <s v="Trasferimento"/>
    <x v="0"/>
    <x v="0"/>
    <x v="0"/>
    <m/>
  </r>
  <r>
    <n v="189748"/>
    <x v="0"/>
    <x v="0"/>
    <x v="0"/>
    <x v="0"/>
    <x v="10"/>
    <x v="21"/>
    <x v="0"/>
    <x v="0"/>
    <s v="Trasferimento"/>
    <x v="1"/>
    <x v="3"/>
    <x v="0"/>
    <m/>
  </r>
  <r>
    <n v="170596"/>
    <x v="0"/>
    <x v="0"/>
    <x v="2"/>
    <x v="0"/>
    <x v="7"/>
    <x v="135"/>
    <x v="0"/>
    <x v="1"/>
    <s v="Trasferimento"/>
    <x v="1"/>
    <x v="1"/>
    <x v="0"/>
    <m/>
  </r>
  <r>
    <n v="200835"/>
    <x v="0"/>
    <x v="0"/>
    <x v="0"/>
    <x v="0"/>
    <x v="12"/>
    <x v="133"/>
    <x v="0"/>
    <x v="0"/>
    <s v="Trasferimento"/>
    <x v="0"/>
    <x v="1"/>
    <x v="0"/>
    <m/>
  </r>
  <r>
    <n v="130522"/>
    <x v="0"/>
    <x v="0"/>
    <x v="0"/>
    <x v="0"/>
    <x v="8"/>
    <x v="358"/>
    <x v="0"/>
    <x v="1"/>
    <s v="Trasferimento"/>
    <x v="0"/>
    <x v="4"/>
    <x v="0"/>
    <m/>
  </r>
  <r>
    <n v="216210"/>
    <x v="0"/>
    <x v="0"/>
    <x v="0"/>
    <x v="3"/>
    <x v="12"/>
    <x v="314"/>
    <x v="0"/>
    <x v="0"/>
    <s v="Trasferimento"/>
    <x v="0"/>
    <x v="0"/>
    <x v="0"/>
    <m/>
  </r>
  <r>
    <n v="146453"/>
    <x v="0"/>
    <x v="0"/>
    <x v="0"/>
    <x v="0"/>
    <x v="11"/>
    <x v="142"/>
    <x v="0"/>
    <x v="0"/>
    <s v="Trasferimento"/>
    <x v="1"/>
    <x v="0"/>
    <x v="0"/>
    <m/>
  </r>
  <r>
    <n v="86082"/>
    <x v="0"/>
    <x v="0"/>
    <x v="0"/>
    <x v="0"/>
    <x v="2"/>
    <x v="307"/>
    <x v="0"/>
    <x v="0"/>
    <s v="Trasferimento"/>
    <x v="1"/>
    <x v="0"/>
    <x v="0"/>
    <m/>
  </r>
  <r>
    <n v="25235"/>
    <x v="0"/>
    <x v="0"/>
    <x v="0"/>
    <x v="0"/>
    <x v="2"/>
    <x v="307"/>
    <x v="0"/>
    <x v="0"/>
    <s v="Trasferimento"/>
    <x v="1"/>
    <x v="0"/>
    <x v="0"/>
    <m/>
  </r>
  <r>
    <n v="86362"/>
    <x v="0"/>
    <x v="0"/>
    <x v="0"/>
    <x v="0"/>
    <x v="11"/>
    <x v="142"/>
    <x v="0"/>
    <x v="0"/>
    <s v="Trasferimento"/>
    <x v="1"/>
    <x v="3"/>
    <x v="0"/>
    <m/>
  </r>
  <r>
    <n v="175256"/>
    <x v="0"/>
    <x v="0"/>
    <x v="0"/>
    <x v="0"/>
    <x v="11"/>
    <x v="142"/>
    <x v="0"/>
    <x v="1"/>
    <s v="Trasferimento"/>
    <x v="1"/>
    <x v="3"/>
    <x v="0"/>
    <m/>
  </r>
  <r>
    <n v="214067"/>
    <x v="0"/>
    <x v="0"/>
    <x v="0"/>
    <x v="0"/>
    <x v="11"/>
    <x v="142"/>
    <x v="0"/>
    <x v="0"/>
    <s v="Trasferimento"/>
    <x v="1"/>
    <x v="0"/>
    <x v="0"/>
    <m/>
  </r>
  <r>
    <n v="107571"/>
    <x v="0"/>
    <x v="0"/>
    <x v="0"/>
    <x v="0"/>
    <x v="0"/>
    <x v="76"/>
    <x v="0"/>
    <x v="0"/>
    <s v="Trasferimento"/>
    <x v="0"/>
    <x v="0"/>
    <x v="0"/>
    <m/>
  </r>
  <r>
    <n v="71730"/>
    <x v="0"/>
    <x v="0"/>
    <x v="2"/>
    <x v="4"/>
    <x v="11"/>
    <x v="142"/>
    <x v="0"/>
    <x v="0"/>
    <s v="Trasferimento"/>
    <x v="1"/>
    <x v="4"/>
    <x v="0"/>
    <m/>
  </r>
  <r>
    <n v="129196"/>
    <x v="0"/>
    <x v="0"/>
    <x v="0"/>
    <x v="4"/>
    <x v="0"/>
    <x v="76"/>
    <x v="0"/>
    <x v="0"/>
    <s v="Trasferimento"/>
    <x v="0"/>
    <x v="3"/>
    <x v="0"/>
    <m/>
  </r>
  <r>
    <n v="5755"/>
    <x v="0"/>
    <x v="0"/>
    <x v="0"/>
    <x v="0"/>
    <x v="1"/>
    <x v="22"/>
    <x v="0"/>
    <x v="1"/>
    <s v="Trasferimento"/>
    <x v="1"/>
    <x v="4"/>
    <x v="0"/>
    <m/>
  </r>
  <r>
    <n v="223365"/>
    <x v="0"/>
    <x v="0"/>
    <x v="0"/>
    <x v="0"/>
    <x v="11"/>
    <x v="142"/>
    <x v="0"/>
    <x v="0"/>
    <s v="Trasferimento"/>
    <x v="1"/>
    <x v="1"/>
    <x v="0"/>
    <m/>
  </r>
  <r>
    <n v="148084"/>
    <x v="0"/>
    <x v="0"/>
    <x v="2"/>
    <x v="0"/>
    <x v="11"/>
    <x v="142"/>
    <x v="0"/>
    <x v="1"/>
    <s v="Trasferimento"/>
    <x v="1"/>
    <x v="3"/>
    <x v="0"/>
    <m/>
  </r>
  <r>
    <n v="212785"/>
    <x v="0"/>
    <x v="0"/>
    <x v="0"/>
    <x v="0"/>
    <x v="11"/>
    <x v="142"/>
    <x v="0"/>
    <x v="0"/>
    <s v="Trasferimento"/>
    <x v="1"/>
    <x v="0"/>
    <x v="0"/>
    <m/>
  </r>
  <r>
    <n v="221167"/>
    <x v="0"/>
    <x v="0"/>
    <x v="0"/>
    <x v="0"/>
    <x v="11"/>
    <x v="142"/>
    <x v="0"/>
    <x v="0"/>
    <s v="Trasferimento"/>
    <x v="1"/>
    <x v="0"/>
    <x v="0"/>
    <m/>
  </r>
  <r>
    <n v="209072"/>
    <x v="0"/>
    <x v="0"/>
    <x v="0"/>
    <x v="1"/>
    <x v="11"/>
    <x v="142"/>
    <x v="0"/>
    <x v="0"/>
    <s v="Trasferimento"/>
    <x v="1"/>
    <x v="0"/>
    <x v="0"/>
    <m/>
  </r>
  <r>
    <n v="26201"/>
    <x v="0"/>
    <x v="0"/>
    <x v="0"/>
    <x v="0"/>
    <x v="11"/>
    <x v="142"/>
    <x v="0"/>
    <x v="0"/>
    <s v="Trasferimento"/>
    <x v="1"/>
    <x v="4"/>
    <x v="0"/>
    <m/>
  </r>
  <r>
    <n v="215855"/>
    <x v="0"/>
    <x v="0"/>
    <x v="2"/>
    <x v="1"/>
    <x v="4"/>
    <x v="359"/>
    <x v="0"/>
    <x v="0"/>
    <s v="Trasferimento"/>
    <x v="0"/>
    <x v="0"/>
    <x v="0"/>
    <m/>
  </r>
  <r>
    <n v="68381"/>
    <x v="0"/>
    <x v="0"/>
    <x v="0"/>
    <x v="0"/>
    <x v="4"/>
    <x v="151"/>
    <x v="0"/>
    <x v="1"/>
    <s v="Trasferimento"/>
    <x v="1"/>
    <x v="4"/>
    <x v="0"/>
    <m/>
  </r>
  <r>
    <n v="68382"/>
    <x v="0"/>
    <x v="0"/>
    <x v="0"/>
    <x v="0"/>
    <x v="4"/>
    <x v="151"/>
    <x v="0"/>
    <x v="0"/>
    <s v="Trasferimento"/>
    <x v="1"/>
    <x v="4"/>
    <x v="0"/>
    <m/>
  </r>
  <r>
    <n v="37940"/>
    <x v="0"/>
    <x v="0"/>
    <x v="0"/>
    <x v="0"/>
    <x v="4"/>
    <x v="151"/>
    <x v="0"/>
    <x v="0"/>
    <s v="Trasferimento"/>
    <x v="1"/>
    <x v="4"/>
    <x v="0"/>
    <m/>
  </r>
  <r>
    <n v="157649"/>
    <x v="0"/>
    <x v="0"/>
    <x v="0"/>
    <x v="0"/>
    <x v="4"/>
    <x v="151"/>
    <x v="0"/>
    <x v="0"/>
    <s v="Trasferimento"/>
    <x v="1"/>
    <x v="0"/>
    <x v="0"/>
    <m/>
  </r>
  <r>
    <n v="65879"/>
    <x v="0"/>
    <x v="0"/>
    <x v="0"/>
    <x v="0"/>
    <x v="13"/>
    <x v="177"/>
    <x v="0"/>
    <x v="0"/>
    <s v="Trasferimento"/>
    <x v="1"/>
    <x v="4"/>
    <x v="0"/>
    <m/>
  </r>
  <r>
    <n v="115821"/>
    <x v="0"/>
    <x v="0"/>
    <x v="0"/>
    <x v="0"/>
    <x v="7"/>
    <x v="231"/>
    <x v="0"/>
    <x v="0"/>
    <s v="Trasferimento"/>
    <x v="1"/>
    <x v="3"/>
    <x v="0"/>
    <m/>
  </r>
  <r>
    <n v="85942"/>
    <x v="0"/>
    <x v="0"/>
    <x v="0"/>
    <x v="0"/>
    <x v="5"/>
    <x v="81"/>
    <x v="0"/>
    <x v="0"/>
    <s v="Trasferimento"/>
    <x v="0"/>
    <x v="3"/>
    <x v="0"/>
    <m/>
  </r>
  <r>
    <n v="26776"/>
    <x v="0"/>
    <x v="0"/>
    <x v="0"/>
    <x v="0"/>
    <x v="8"/>
    <x v="355"/>
    <x v="0"/>
    <x v="0"/>
    <s v="Trasferimento"/>
    <x v="0"/>
    <x v="3"/>
    <x v="0"/>
    <m/>
  </r>
  <r>
    <n v="37034"/>
    <x v="0"/>
    <x v="0"/>
    <x v="0"/>
    <x v="0"/>
    <x v="7"/>
    <x v="227"/>
    <x v="0"/>
    <x v="0"/>
    <s v="Trasferimento"/>
    <x v="1"/>
    <x v="3"/>
    <x v="0"/>
    <m/>
  </r>
  <r>
    <n v="202502"/>
    <x v="0"/>
    <x v="0"/>
    <x v="0"/>
    <x v="0"/>
    <x v="7"/>
    <x v="227"/>
    <x v="0"/>
    <x v="0"/>
    <s v="Trasferimento"/>
    <x v="1"/>
    <x v="0"/>
    <x v="0"/>
    <m/>
  </r>
  <r>
    <n v="222126"/>
    <x v="0"/>
    <x v="0"/>
    <x v="0"/>
    <x v="1"/>
    <x v="4"/>
    <x v="125"/>
    <x v="0"/>
    <x v="0"/>
    <s v="Trasferimento"/>
    <x v="1"/>
    <x v="0"/>
    <x v="0"/>
    <m/>
  </r>
  <r>
    <n v="29470"/>
    <x v="0"/>
    <x v="0"/>
    <x v="2"/>
    <x v="0"/>
    <x v="0"/>
    <x v="100"/>
    <x v="0"/>
    <x v="0"/>
    <s v="Trasferimento"/>
    <x v="0"/>
    <x v="1"/>
    <x v="0"/>
    <m/>
  </r>
  <r>
    <n v="85183"/>
    <x v="0"/>
    <x v="0"/>
    <x v="2"/>
    <x v="0"/>
    <x v="4"/>
    <x v="99"/>
    <x v="0"/>
    <x v="0"/>
    <s v="Trasferimento"/>
    <x v="0"/>
    <x v="1"/>
    <x v="0"/>
    <m/>
  </r>
  <r>
    <n v="4895"/>
    <x v="0"/>
    <x v="0"/>
    <x v="0"/>
    <x v="0"/>
    <x v="7"/>
    <x v="15"/>
    <x v="0"/>
    <x v="0"/>
    <s v="Trasferimento"/>
    <x v="2"/>
    <x v="3"/>
    <x v="0"/>
    <m/>
  </r>
  <r>
    <n v="4841"/>
    <x v="0"/>
    <x v="0"/>
    <x v="0"/>
    <x v="0"/>
    <x v="7"/>
    <x v="15"/>
    <x v="0"/>
    <x v="1"/>
    <s v="Trasferimento"/>
    <x v="2"/>
    <x v="3"/>
    <x v="0"/>
    <m/>
  </r>
  <r>
    <n v="144097"/>
    <x v="0"/>
    <x v="0"/>
    <x v="0"/>
    <x v="0"/>
    <x v="7"/>
    <x v="15"/>
    <x v="0"/>
    <x v="0"/>
    <s v="Trasferimento"/>
    <x v="2"/>
    <x v="0"/>
    <x v="0"/>
    <m/>
  </r>
  <r>
    <n v="139678"/>
    <x v="0"/>
    <x v="0"/>
    <x v="0"/>
    <x v="0"/>
    <x v="11"/>
    <x v="142"/>
    <x v="0"/>
    <x v="1"/>
    <s v="Trasferimento"/>
    <x v="1"/>
    <x v="3"/>
    <x v="0"/>
    <m/>
  </r>
  <r>
    <n v="64688"/>
    <x v="0"/>
    <x v="0"/>
    <x v="0"/>
    <x v="0"/>
    <x v="11"/>
    <x v="142"/>
    <x v="0"/>
    <x v="0"/>
    <s v="Trasferimento"/>
    <x v="1"/>
    <x v="0"/>
    <x v="0"/>
    <m/>
  </r>
  <r>
    <n v="221193"/>
    <x v="0"/>
    <x v="0"/>
    <x v="0"/>
    <x v="0"/>
    <x v="11"/>
    <x v="142"/>
    <x v="0"/>
    <x v="0"/>
    <s v="Trasferimento"/>
    <x v="1"/>
    <x v="1"/>
    <x v="0"/>
    <m/>
  </r>
  <r>
    <n v="202136"/>
    <x v="0"/>
    <x v="0"/>
    <x v="0"/>
    <x v="0"/>
    <x v="1"/>
    <x v="20"/>
    <x v="0"/>
    <x v="0"/>
    <s v="Trasferimento"/>
    <x v="0"/>
    <x v="0"/>
    <x v="0"/>
    <m/>
  </r>
  <r>
    <n v="151921"/>
    <x v="0"/>
    <x v="0"/>
    <x v="0"/>
    <x v="0"/>
    <x v="8"/>
    <x v="311"/>
    <x v="0"/>
    <x v="0"/>
    <s v="Trasferimento"/>
    <x v="1"/>
    <x v="4"/>
    <x v="0"/>
    <m/>
  </r>
  <r>
    <n v="15155"/>
    <x v="0"/>
    <x v="0"/>
    <x v="0"/>
    <x v="0"/>
    <x v="11"/>
    <x v="142"/>
    <x v="0"/>
    <x v="1"/>
    <s v="Trasferimento"/>
    <x v="1"/>
    <x v="4"/>
    <x v="0"/>
    <m/>
  </r>
  <r>
    <n v="29128"/>
    <x v="0"/>
    <x v="0"/>
    <x v="0"/>
    <x v="0"/>
    <x v="11"/>
    <x v="142"/>
    <x v="0"/>
    <x v="0"/>
    <s v="Trasferimento"/>
    <x v="1"/>
    <x v="0"/>
    <x v="0"/>
    <m/>
  </r>
  <r>
    <n v="192032"/>
    <x v="0"/>
    <x v="0"/>
    <x v="2"/>
    <x v="0"/>
    <x v="10"/>
    <x v="240"/>
    <x v="0"/>
    <x v="1"/>
    <s v="Trasferimento"/>
    <x v="1"/>
    <x v="0"/>
    <x v="0"/>
    <m/>
  </r>
  <r>
    <n v="104314"/>
    <x v="0"/>
    <x v="0"/>
    <x v="2"/>
    <x v="0"/>
    <x v="1"/>
    <x v="20"/>
    <x v="0"/>
    <x v="0"/>
    <s v="Trasferimento"/>
    <x v="0"/>
    <x v="0"/>
    <x v="0"/>
    <m/>
  </r>
  <r>
    <n v="28248"/>
    <x v="0"/>
    <x v="0"/>
    <x v="0"/>
    <x v="0"/>
    <x v="4"/>
    <x v="200"/>
    <x v="0"/>
    <x v="0"/>
    <s v="Trasferimento"/>
    <x v="1"/>
    <x v="4"/>
    <x v="0"/>
    <m/>
  </r>
  <r>
    <n v="159119"/>
    <x v="1"/>
    <x v="0"/>
    <x v="0"/>
    <x v="1"/>
    <x v="10"/>
    <x v="266"/>
    <x v="0"/>
    <x v="0"/>
    <s v="Trasferimento"/>
    <x v="1"/>
    <x v="7"/>
    <x v="0"/>
    <m/>
  </r>
  <r>
    <n v="178564"/>
    <x v="0"/>
    <x v="0"/>
    <x v="0"/>
    <x v="0"/>
    <x v="11"/>
    <x v="102"/>
    <x v="0"/>
    <x v="0"/>
    <s v="Trasferimento"/>
    <x v="1"/>
    <x v="1"/>
    <x v="0"/>
    <m/>
  </r>
  <r>
    <n v="11260"/>
    <x v="0"/>
    <x v="0"/>
    <x v="0"/>
    <x v="0"/>
    <x v="11"/>
    <x v="366"/>
    <x v="0"/>
    <x v="1"/>
    <s v="Trasferimento"/>
    <x v="4"/>
    <x v="0"/>
    <x v="0"/>
    <m/>
  </r>
  <r>
    <n v="186381"/>
    <x v="0"/>
    <x v="0"/>
    <x v="0"/>
    <x v="1"/>
    <x v="4"/>
    <x v="47"/>
    <x v="0"/>
    <x v="0"/>
    <s v="Trasferimento"/>
    <x v="0"/>
    <x v="0"/>
    <x v="0"/>
    <m/>
  </r>
  <r>
    <n v="55144"/>
    <x v="0"/>
    <x v="0"/>
    <x v="2"/>
    <x v="4"/>
    <x v="7"/>
    <x v="347"/>
    <x v="0"/>
    <x v="0"/>
    <s v="Trasferimento"/>
    <x v="0"/>
    <x v="3"/>
    <x v="0"/>
    <m/>
  </r>
  <r>
    <n v="156137"/>
    <x v="0"/>
    <x v="0"/>
    <x v="2"/>
    <x v="3"/>
    <x v="7"/>
    <x v="347"/>
    <x v="0"/>
    <x v="1"/>
    <s v="Trasferimento"/>
    <x v="0"/>
    <x v="4"/>
    <x v="0"/>
    <m/>
  </r>
  <r>
    <n v="214191"/>
    <x v="0"/>
    <x v="0"/>
    <x v="0"/>
    <x v="0"/>
    <x v="3"/>
    <x v="252"/>
    <x v="0"/>
    <x v="0"/>
    <s v="Trasferimento"/>
    <x v="1"/>
    <x v="0"/>
    <x v="0"/>
    <m/>
  </r>
  <r>
    <n v="190840"/>
    <x v="0"/>
    <x v="0"/>
    <x v="0"/>
    <x v="0"/>
    <x v="11"/>
    <x v="388"/>
    <x v="0"/>
    <x v="0"/>
    <s v="Trasferimento"/>
    <x v="0"/>
    <x v="3"/>
    <x v="0"/>
    <m/>
  </r>
  <r>
    <n v="205137"/>
    <x v="0"/>
    <x v="1"/>
    <x v="0"/>
    <x v="0"/>
    <x v="3"/>
    <x v="252"/>
    <x v="0"/>
    <x v="0"/>
    <s v="Trasferimento"/>
    <x v="1"/>
    <x v="0"/>
    <x v="0"/>
    <m/>
  </r>
  <r>
    <n v="231856"/>
    <x v="0"/>
    <x v="0"/>
    <x v="0"/>
    <x v="0"/>
    <x v="10"/>
    <x v="63"/>
    <x v="0"/>
    <x v="0"/>
    <s v="Trasferimento"/>
    <x v="0"/>
    <x v="0"/>
    <x v="0"/>
    <m/>
  </r>
  <r>
    <n v="200577"/>
    <x v="0"/>
    <x v="0"/>
    <x v="0"/>
    <x v="0"/>
    <x v="1"/>
    <x v="20"/>
    <x v="0"/>
    <x v="0"/>
    <s v="Trasferimento"/>
    <x v="0"/>
    <x v="0"/>
    <x v="0"/>
    <m/>
  </r>
  <r>
    <n v="168618"/>
    <x v="1"/>
    <x v="0"/>
    <x v="2"/>
    <x v="1"/>
    <x v="11"/>
    <x v="327"/>
    <x v="0"/>
    <x v="1"/>
    <s v="Trasferimento"/>
    <x v="0"/>
    <x v="6"/>
    <x v="0"/>
    <m/>
  </r>
  <r>
    <n v="131434"/>
    <x v="0"/>
    <x v="0"/>
    <x v="0"/>
    <x v="0"/>
    <x v="3"/>
    <x v="252"/>
    <x v="0"/>
    <x v="0"/>
    <s v="Trasferimento"/>
    <x v="1"/>
    <x v="1"/>
    <x v="0"/>
    <m/>
  </r>
  <r>
    <n v="107363"/>
    <x v="0"/>
    <x v="0"/>
    <x v="0"/>
    <x v="0"/>
    <x v="2"/>
    <x v="157"/>
    <x v="0"/>
    <x v="1"/>
    <s v="Trasferimento"/>
    <x v="1"/>
    <x v="3"/>
    <x v="0"/>
    <m/>
  </r>
  <r>
    <n v="107361"/>
    <x v="0"/>
    <x v="0"/>
    <x v="0"/>
    <x v="0"/>
    <x v="2"/>
    <x v="157"/>
    <x v="0"/>
    <x v="0"/>
    <s v="Trasferimento"/>
    <x v="1"/>
    <x v="0"/>
    <x v="0"/>
    <m/>
  </r>
  <r>
    <n v="121043"/>
    <x v="0"/>
    <x v="0"/>
    <x v="0"/>
    <x v="0"/>
    <x v="4"/>
    <x v="88"/>
    <x v="0"/>
    <x v="0"/>
    <s v="Trasferimento"/>
    <x v="1"/>
    <x v="0"/>
    <x v="0"/>
    <m/>
  </r>
  <r>
    <n v="135187"/>
    <x v="0"/>
    <x v="0"/>
    <x v="0"/>
    <x v="0"/>
    <x v="4"/>
    <x v="88"/>
    <x v="0"/>
    <x v="1"/>
    <s v="Trasferimento"/>
    <x v="1"/>
    <x v="0"/>
    <x v="0"/>
    <m/>
  </r>
  <r>
    <n v="184908"/>
    <x v="0"/>
    <x v="0"/>
    <x v="0"/>
    <x v="0"/>
    <x v="11"/>
    <x v="160"/>
    <x v="0"/>
    <x v="0"/>
    <s v="Trasferimento"/>
    <x v="0"/>
    <x v="0"/>
    <x v="0"/>
    <m/>
  </r>
  <r>
    <n v="209714"/>
    <x v="0"/>
    <x v="0"/>
    <x v="0"/>
    <x v="0"/>
    <x v="13"/>
    <x v="350"/>
    <x v="0"/>
    <x v="0"/>
    <s v="Trasferimento"/>
    <x v="0"/>
    <x v="0"/>
    <x v="0"/>
    <m/>
  </r>
  <r>
    <n v="131939"/>
    <x v="0"/>
    <x v="0"/>
    <x v="0"/>
    <x v="3"/>
    <x v="13"/>
    <x v="350"/>
    <x v="0"/>
    <x v="1"/>
    <s v="Trasferimento"/>
    <x v="0"/>
    <x v="3"/>
    <x v="0"/>
    <m/>
  </r>
  <r>
    <n v="99675"/>
    <x v="0"/>
    <x v="0"/>
    <x v="0"/>
    <x v="0"/>
    <x v="13"/>
    <x v="350"/>
    <x v="0"/>
    <x v="0"/>
    <s v="Trasferimento"/>
    <x v="0"/>
    <x v="3"/>
    <x v="0"/>
    <m/>
  </r>
  <r>
    <n v="230956"/>
    <x v="0"/>
    <x v="0"/>
    <x v="0"/>
    <x v="1"/>
    <x v="4"/>
    <x v="14"/>
    <x v="0"/>
    <x v="0"/>
    <s v="Trasferimento"/>
    <x v="1"/>
    <x v="1"/>
    <x v="0"/>
    <m/>
  </r>
  <r>
    <n v="167702"/>
    <x v="0"/>
    <x v="0"/>
    <x v="0"/>
    <x v="0"/>
    <x v="4"/>
    <x v="359"/>
    <x v="0"/>
    <x v="0"/>
    <s v="Trasferimento"/>
    <x v="0"/>
    <x v="0"/>
    <x v="0"/>
    <m/>
  </r>
  <r>
    <n v="72995"/>
    <x v="0"/>
    <x v="0"/>
    <x v="0"/>
    <x v="0"/>
    <x v="4"/>
    <x v="338"/>
    <x v="0"/>
    <x v="0"/>
    <s v="Trasferimento"/>
    <x v="1"/>
    <x v="4"/>
    <x v="0"/>
    <m/>
  </r>
  <r>
    <n v="72994"/>
    <x v="0"/>
    <x v="0"/>
    <x v="0"/>
    <x v="0"/>
    <x v="4"/>
    <x v="338"/>
    <x v="0"/>
    <x v="1"/>
    <s v="Trasferimento"/>
    <x v="1"/>
    <x v="4"/>
    <x v="0"/>
    <m/>
  </r>
  <r>
    <n v="13629"/>
    <x v="0"/>
    <x v="0"/>
    <x v="0"/>
    <x v="0"/>
    <x v="2"/>
    <x v="415"/>
    <x v="0"/>
    <x v="1"/>
    <s v="Trasferimento"/>
    <x v="0"/>
    <x v="4"/>
    <x v="0"/>
    <m/>
  </r>
  <r>
    <n v="131570"/>
    <x v="0"/>
    <x v="0"/>
    <x v="0"/>
    <x v="0"/>
    <x v="2"/>
    <x v="5"/>
    <x v="0"/>
    <x v="0"/>
    <s v="Trasferimento"/>
    <x v="1"/>
    <x v="0"/>
    <x v="0"/>
    <m/>
  </r>
  <r>
    <n v="92432"/>
    <x v="0"/>
    <x v="0"/>
    <x v="0"/>
    <x v="0"/>
    <x v="2"/>
    <x v="5"/>
    <x v="0"/>
    <x v="0"/>
    <s v="Trasferimento"/>
    <x v="1"/>
    <x v="4"/>
    <x v="0"/>
    <m/>
  </r>
  <r>
    <n v="86673"/>
    <x v="0"/>
    <x v="0"/>
    <x v="0"/>
    <x v="0"/>
    <x v="2"/>
    <x v="5"/>
    <x v="0"/>
    <x v="0"/>
    <s v="Trasferimento"/>
    <x v="1"/>
    <x v="0"/>
    <x v="0"/>
    <m/>
  </r>
  <r>
    <n v="77159"/>
    <x v="0"/>
    <x v="0"/>
    <x v="0"/>
    <x v="4"/>
    <x v="7"/>
    <x v="190"/>
    <x v="0"/>
    <x v="1"/>
    <s v="Trasferimento"/>
    <x v="0"/>
    <x v="3"/>
    <x v="0"/>
    <m/>
  </r>
  <r>
    <n v="28233"/>
    <x v="0"/>
    <x v="0"/>
    <x v="0"/>
    <x v="0"/>
    <x v="10"/>
    <x v="21"/>
    <x v="0"/>
    <x v="0"/>
    <s v="Trasferimento"/>
    <x v="1"/>
    <x v="0"/>
    <x v="0"/>
    <m/>
  </r>
  <r>
    <n v="117900"/>
    <x v="0"/>
    <x v="1"/>
    <x v="2"/>
    <x v="1"/>
    <x v="7"/>
    <x v="134"/>
    <x v="0"/>
    <x v="0"/>
    <s v="Trasferimento"/>
    <x v="0"/>
    <x v="3"/>
    <x v="0"/>
    <m/>
  </r>
  <r>
    <n v="170495"/>
    <x v="0"/>
    <x v="0"/>
    <x v="0"/>
    <x v="0"/>
    <x v="10"/>
    <x v="306"/>
    <x v="0"/>
    <x v="0"/>
    <s v="Trasferimento"/>
    <x v="1"/>
    <x v="3"/>
    <x v="0"/>
    <m/>
  </r>
  <r>
    <n v="160394"/>
    <x v="0"/>
    <x v="0"/>
    <x v="0"/>
    <x v="0"/>
    <x v="10"/>
    <x v="306"/>
    <x v="0"/>
    <x v="0"/>
    <s v="Trasferimento"/>
    <x v="1"/>
    <x v="0"/>
    <x v="0"/>
    <m/>
  </r>
  <r>
    <n v="151593"/>
    <x v="0"/>
    <x v="0"/>
    <x v="0"/>
    <x v="0"/>
    <x v="10"/>
    <x v="306"/>
    <x v="0"/>
    <x v="0"/>
    <s v="Trasferimento"/>
    <x v="1"/>
    <x v="3"/>
    <x v="0"/>
    <m/>
  </r>
  <r>
    <n v="209390"/>
    <x v="0"/>
    <x v="0"/>
    <x v="0"/>
    <x v="0"/>
    <x v="10"/>
    <x v="306"/>
    <x v="0"/>
    <x v="0"/>
    <s v="Trasferimento"/>
    <x v="1"/>
    <x v="0"/>
    <x v="0"/>
    <m/>
  </r>
  <r>
    <n v="207298"/>
    <x v="0"/>
    <x v="0"/>
    <x v="0"/>
    <x v="0"/>
    <x v="10"/>
    <x v="306"/>
    <x v="0"/>
    <x v="0"/>
    <s v="Trasferimento"/>
    <x v="1"/>
    <x v="3"/>
    <x v="0"/>
    <m/>
  </r>
  <r>
    <n v="156021"/>
    <x v="0"/>
    <x v="0"/>
    <x v="0"/>
    <x v="0"/>
    <x v="10"/>
    <x v="306"/>
    <x v="0"/>
    <x v="0"/>
    <s v="Trasferimento"/>
    <x v="1"/>
    <x v="3"/>
    <x v="0"/>
    <m/>
  </r>
  <r>
    <n v="18410"/>
    <x v="0"/>
    <x v="0"/>
    <x v="0"/>
    <x v="0"/>
    <x v="4"/>
    <x v="184"/>
    <x v="0"/>
    <x v="0"/>
    <s v="Trasferimento"/>
    <x v="0"/>
    <x v="4"/>
    <x v="0"/>
    <m/>
  </r>
  <r>
    <n v="221536"/>
    <x v="1"/>
    <x v="0"/>
    <x v="0"/>
    <x v="0"/>
    <x v="7"/>
    <x v="342"/>
    <x v="0"/>
    <x v="0"/>
    <s v="Trasferimento"/>
    <x v="1"/>
    <x v="7"/>
    <x v="0"/>
    <m/>
  </r>
  <r>
    <n v="37505"/>
    <x v="0"/>
    <x v="0"/>
    <x v="0"/>
    <x v="0"/>
    <x v="7"/>
    <x v="342"/>
    <x v="0"/>
    <x v="0"/>
    <s v="Trasferimento"/>
    <x v="1"/>
    <x v="3"/>
    <x v="0"/>
    <m/>
  </r>
  <r>
    <n v="188782"/>
    <x v="0"/>
    <x v="1"/>
    <x v="2"/>
    <x v="1"/>
    <x v="7"/>
    <x v="342"/>
    <x v="0"/>
    <x v="0"/>
    <s v="Trasferimento"/>
    <x v="1"/>
    <x v="0"/>
    <x v="0"/>
    <m/>
  </r>
  <r>
    <n v="99662"/>
    <x v="0"/>
    <x v="0"/>
    <x v="2"/>
    <x v="1"/>
    <x v="7"/>
    <x v="347"/>
    <x v="0"/>
    <x v="0"/>
    <s v="Trasferimento"/>
    <x v="0"/>
    <x v="1"/>
    <x v="0"/>
    <m/>
  </r>
  <r>
    <n v="220109"/>
    <x v="0"/>
    <x v="0"/>
    <x v="0"/>
    <x v="1"/>
    <x v="8"/>
    <x v="92"/>
    <x v="0"/>
    <x v="0"/>
    <s v="Trasferimento"/>
    <x v="1"/>
    <x v="0"/>
    <x v="0"/>
    <m/>
  </r>
  <r>
    <n v="164333"/>
    <x v="0"/>
    <x v="0"/>
    <x v="0"/>
    <x v="3"/>
    <x v="7"/>
    <x v="242"/>
    <x v="0"/>
    <x v="0"/>
    <s v="Trasferimento"/>
    <x v="0"/>
    <x v="4"/>
    <x v="0"/>
    <m/>
  </r>
  <r>
    <n v="205998"/>
    <x v="0"/>
    <x v="1"/>
    <x v="0"/>
    <x v="1"/>
    <x v="4"/>
    <x v="291"/>
    <x v="0"/>
    <x v="0"/>
    <s v="Trasferimento"/>
    <x v="1"/>
    <x v="4"/>
    <x v="0"/>
    <m/>
  </r>
  <r>
    <n v="221389"/>
    <x v="0"/>
    <x v="1"/>
    <x v="0"/>
    <x v="0"/>
    <x v="4"/>
    <x v="197"/>
    <x v="0"/>
    <x v="0"/>
    <s v="Trasferimento"/>
    <x v="1"/>
    <x v="1"/>
    <x v="0"/>
    <m/>
  </r>
  <r>
    <n v="223486"/>
    <x v="0"/>
    <x v="0"/>
    <x v="0"/>
    <x v="0"/>
    <x v="1"/>
    <x v="324"/>
    <x v="0"/>
    <x v="0"/>
    <s v="Trasferimento"/>
    <x v="1"/>
    <x v="0"/>
    <x v="0"/>
    <m/>
  </r>
  <r>
    <n v="189199"/>
    <x v="0"/>
    <x v="0"/>
    <x v="0"/>
    <x v="0"/>
    <x v="1"/>
    <x v="324"/>
    <x v="0"/>
    <x v="0"/>
    <s v="Trasferimento"/>
    <x v="1"/>
    <x v="0"/>
    <x v="0"/>
    <m/>
  </r>
  <r>
    <n v="178744"/>
    <x v="0"/>
    <x v="0"/>
    <x v="0"/>
    <x v="0"/>
    <x v="1"/>
    <x v="324"/>
    <x v="0"/>
    <x v="0"/>
    <s v="Trasferimento"/>
    <x v="1"/>
    <x v="0"/>
    <x v="0"/>
    <m/>
  </r>
  <r>
    <n v="189200"/>
    <x v="0"/>
    <x v="0"/>
    <x v="0"/>
    <x v="0"/>
    <x v="1"/>
    <x v="324"/>
    <x v="0"/>
    <x v="0"/>
    <s v="Trasferimento"/>
    <x v="1"/>
    <x v="0"/>
    <x v="0"/>
    <m/>
  </r>
  <r>
    <n v="31002"/>
    <x v="0"/>
    <x v="0"/>
    <x v="0"/>
    <x v="0"/>
    <x v="7"/>
    <x v="241"/>
    <x v="0"/>
    <x v="0"/>
    <s v="Trasferimento"/>
    <x v="0"/>
    <x v="0"/>
    <x v="0"/>
    <m/>
  </r>
  <r>
    <n v="127159"/>
    <x v="0"/>
    <x v="0"/>
    <x v="0"/>
    <x v="0"/>
    <x v="7"/>
    <x v="241"/>
    <x v="0"/>
    <x v="0"/>
    <s v="Trasferimento"/>
    <x v="0"/>
    <x v="0"/>
    <x v="0"/>
    <m/>
  </r>
  <r>
    <n v="149980"/>
    <x v="0"/>
    <x v="0"/>
    <x v="0"/>
    <x v="1"/>
    <x v="7"/>
    <x v="241"/>
    <x v="0"/>
    <x v="1"/>
    <s v="Trasferimento"/>
    <x v="0"/>
    <x v="3"/>
    <x v="0"/>
    <m/>
  </r>
  <r>
    <n v="149990"/>
    <x v="0"/>
    <x v="0"/>
    <x v="0"/>
    <x v="1"/>
    <x v="7"/>
    <x v="241"/>
    <x v="0"/>
    <x v="0"/>
    <s v="Trasferimento"/>
    <x v="0"/>
    <x v="3"/>
    <x v="0"/>
    <m/>
  </r>
  <r>
    <n v="212140"/>
    <x v="0"/>
    <x v="0"/>
    <x v="0"/>
    <x v="0"/>
    <x v="1"/>
    <x v="324"/>
    <x v="0"/>
    <x v="1"/>
    <s v="Trasferimento"/>
    <x v="1"/>
    <x v="0"/>
    <x v="0"/>
    <m/>
  </r>
  <r>
    <n v="115306"/>
    <x v="0"/>
    <x v="0"/>
    <x v="0"/>
    <x v="0"/>
    <x v="7"/>
    <x v="241"/>
    <x v="0"/>
    <x v="0"/>
    <s v="Trasferimento"/>
    <x v="0"/>
    <x v="0"/>
    <x v="0"/>
    <m/>
  </r>
  <r>
    <n v="215870"/>
    <x v="0"/>
    <x v="0"/>
    <x v="0"/>
    <x v="0"/>
    <x v="1"/>
    <x v="324"/>
    <x v="0"/>
    <x v="0"/>
    <s v="Trasferimento"/>
    <x v="1"/>
    <x v="1"/>
    <x v="0"/>
    <m/>
  </r>
  <r>
    <n v="206928"/>
    <x v="0"/>
    <x v="0"/>
    <x v="0"/>
    <x v="0"/>
    <x v="1"/>
    <x v="324"/>
    <x v="0"/>
    <x v="0"/>
    <s v="Trasferimento"/>
    <x v="1"/>
    <x v="3"/>
    <x v="0"/>
    <m/>
  </r>
  <r>
    <n v="162724"/>
    <x v="0"/>
    <x v="0"/>
    <x v="2"/>
    <x v="4"/>
    <x v="7"/>
    <x v="241"/>
    <x v="0"/>
    <x v="0"/>
    <s v="Trasferimento"/>
    <x v="0"/>
    <x v="0"/>
    <x v="0"/>
    <m/>
  </r>
  <r>
    <n v="98909"/>
    <x v="0"/>
    <x v="0"/>
    <x v="0"/>
    <x v="0"/>
    <x v="7"/>
    <x v="241"/>
    <x v="0"/>
    <x v="0"/>
    <s v="Trasferimento"/>
    <x v="0"/>
    <x v="3"/>
    <x v="0"/>
    <m/>
  </r>
  <r>
    <n v="214544"/>
    <x v="1"/>
    <x v="0"/>
    <x v="2"/>
    <x v="1"/>
    <x v="0"/>
    <x v="206"/>
    <x v="0"/>
    <x v="0"/>
    <s v="Trasferimento"/>
    <x v="1"/>
    <x v="6"/>
    <x v="0"/>
    <m/>
  </r>
  <r>
    <n v="15445"/>
    <x v="0"/>
    <x v="1"/>
    <x v="2"/>
    <x v="0"/>
    <x v="4"/>
    <x v="23"/>
    <x v="0"/>
    <x v="0"/>
    <s v="Trasferimento"/>
    <x v="1"/>
    <x v="0"/>
    <x v="0"/>
    <m/>
  </r>
  <r>
    <n v="118407"/>
    <x v="0"/>
    <x v="0"/>
    <x v="2"/>
    <x v="0"/>
    <x v="12"/>
    <x v="314"/>
    <x v="0"/>
    <x v="0"/>
    <s v="Trasferimento"/>
    <x v="0"/>
    <x v="3"/>
    <x v="0"/>
    <m/>
  </r>
  <r>
    <n v="107743"/>
    <x v="0"/>
    <x v="0"/>
    <x v="2"/>
    <x v="4"/>
    <x v="10"/>
    <x v="295"/>
    <x v="0"/>
    <x v="0"/>
    <s v="Trasferimento"/>
    <x v="0"/>
    <x v="0"/>
    <x v="0"/>
    <m/>
  </r>
  <r>
    <n v="33384"/>
    <x v="0"/>
    <x v="0"/>
    <x v="0"/>
    <x v="0"/>
    <x v="7"/>
    <x v="274"/>
    <x v="0"/>
    <x v="0"/>
    <s v="Trasferimento"/>
    <x v="0"/>
    <x v="0"/>
    <x v="0"/>
    <m/>
  </r>
  <r>
    <n v="193918"/>
    <x v="0"/>
    <x v="1"/>
    <x v="2"/>
    <x v="0"/>
    <x v="7"/>
    <x v="274"/>
    <x v="0"/>
    <x v="0"/>
    <s v="Trasferimento"/>
    <x v="0"/>
    <x v="1"/>
    <x v="0"/>
    <m/>
  </r>
  <r>
    <n v="125481"/>
    <x v="0"/>
    <x v="0"/>
    <x v="0"/>
    <x v="0"/>
    <x v="3"/>
    <x v="85"/>
    <x v="0"/>
    <x v="0"/>
    <s v="Trasferimento"/>
    <x v="1"/>
    <x v="0"/>
    <x v="0"/>
    <m/>
  </r>
  <r>
    <n v="125480"/>
    <x v="0"/>
    <x v="0"/>
    <x v="0"/>
    <x v="0"/>
    <x v="3"/>
    <x v="85"/>
    <x v="0"/>
    <x v="0"/>
    <s v="Trasferimento"/>
    <x v="1"/>
    <x v="1"/>
    <x v="0"/>
    <m/>
  </r>
  <r>
    <n v="169858"/>
    <x v="0"/>
    <x v="0"/>
    <x v="0"/>
    <x v="1"/>
    <x v="2"/>
    <x v="265"/>
    <x v="0"/>
    <x v="0"/>
    <s v="Trasferimento"/>
    <x v="1"/>
    <x v="0"/>
    <x v="0"/>
    <m/>
  </r>
  <r>
    <n v="22102"/>
    <x v="0"/>
    <x v="0"/>
    <x v="0"/>
    <x v="0"/>
    <x v="7"/>
    <x v="316"/>
    <x v="0"/>
    <x v="1"/>
    <s v="Trasferimento"/>
    <x v="1"/>
    <x v="4"/>
    <x v="0"/>
    <m/>
  </r>
  <r>
    <n v="221526"/>
    <x v="0"/>
    <x v="1"/>
    <x v="0"/>
    <x v="1"/>
    <x v="7"/>
    <x v="316"/>
    <x v="0"/>
    <x v="0"/>
    <s v="Trasferimento"/>
    <x v="1"/>
    <x v="3"/>
    <x v="0"/>
    <m/>
  </r>
  <r>
    <n v="113261"/>
    <x v="0"/>
    <x v="0"/>
    <x v="0"/>
    <x v="0"/>
    <x v="2"/>
    <x v="265"/>
    <x v="0"/>
    <x v="0"/>
    <s v="Trasferimento"/>
    <x v="1"/>
    <x v="4"/>
    <x v="0"/>
    <m/>
  </r>
  <r>
    <n v="159614"/>
    <x v="0"/>
    <x v="0"/>
    <x v="0"/>
    <x v="0"/>
    <x v="2"/>
    <x v="326"/>
    <x v="0"/>
    <x v="0"/>
    <s v="Trasferimento"/>
    <x v="1"/>
    <x v="1"/>
    <x v="0"/>
    <m/>
  </r>
  <r>
    <n v="219360"/>
    <x v="0"/>
    <x v="0"/>
    <x v="0"/>
    <x v="0"/>
    <x v="2"/>
    <x v="326"/>
    <x v="0"/>
    <x v="0"/>
    <s v="Trasferimento"/>
    <x v="1"/>
    <x v="3"/>
    <x v="0"/>
    <m/>
  </r>
  <r>
    <n v="226932"/>
    <x v="0"/>
    <x v="0"/>
    <x v="0"/>
    <x v="1"/>
    <x v="1"/>
    <x v="324"/>
    <x v="0"/>
    <x v="0"/>
    <s v="Trasferimento"/>
    <x v="1"/>
    <x v="3"/>
    <x v="0"/>
    <m/>
  </r>
  <r>
    <n v="226933"/>
    <x v="0"/>
    <x v="0"/>
    <x v="0"/>
    <x v="1"/>
    <x v="1"/>
    <x v="324"/>
    <x v="0"/>
    <x v="0"/>
    <s v="Trasferimento"/>
    <x v="1"/>
    <x v="1"/>
    <x v="0"/>
    <m/>
  </r>
  <r>
    <n v="101737"/>
    <x v="0"/>
    <x v="0"/>
    <x v="0"/>
    <x v="0"/>
    <x v="2"/>
    <x v="265"/>
    <x v="0"/>
    <x v="0"/>
    <s v="Trasferimento"/>
    <x v="1"/>
    <x v="3"/>
    <x v="0"/>
    <m/>
  </r>
  <r>
    <n v="122331"/>
    <x v="0"/>
    <x v="0"/>
    <x v="0"/>
    <x v="0"/>
    <x v="1"/>
    <x v="340"/>
    <x v="0"/>
    <x v="0"/>
    <s v="Trasferimento"/>
    <x v="1"/>
    <x v="3"/>
    <x v="0"/>
    <m/>
  </r>
  <r>
    <n v="127059"/>
    <x v="0"/>
    <x v="0"/>
    <x v="0"/>
    <x v="0"/>
    <x v="11"/>
    <x v="363"/>
    <x v="0"/>
    <x v="1"/>
    <s v="Trasferimento"/>
    <x v="1"/>
    <x v="0"/>
    <x v="0"/>
    <m/>
  </r>
  <r>
    <n v="156904"/>
    <x v="0"/>
    <x v="0"/>
    <x v="0"/>
    <x v="4"/>
    <x v="4"/>
    <x v="111"/>
    <x v="0"/>
    <x v="0"/>
    <s v="Trasferimento"/>
    <x v="3"/>
    <x v="0"/>
    <x v="0"/>
    <m/>
  </r>
  <r>
    <n v="158677"/>
    <x v="0"/>
    <x v="0"/>
    <x v="0"/>
    <x v="0"/>
    <x v="10"/>
    <x v="136"/>
    <x v="0"/>
    <x v="0"/>
    <s v="Trasferimento"/>
    <x v="1"/>
    <x v="1"/>
    <x v="0"/>
    <m/>
  </r>
  <r>
    <n v="175959"/>
    <x v="0"/>
    <x v="0"/>
    <x v="0"/>
    <x v="0"/>
    <x v="1"/>
    <x v="22"/>
    <x v="0"/>
    <x v="0"/>
    <s v="Trasferimento"/>
    <x v="1"/>
    <x v="4"/>
    <x v="0"/>
    <m/>
  </r>
  <r>
    <n v="175961"/>
    <x v="0"/>
    <x v="0"/>
    <x v="0"/>
    <x v="1"/>
    <x v="1"/>
    <x v="22"/>
    <x v="0"/>
    <x v="0"/>
    <s v="Trasferimento"/>
    <x v="1"/>
    <x v="4"/>
    <x v="0"/>
    <m/>
  </r>
  <r>
    <n v="71834"/>
    <x v="0"/>
    <x v="0"/>
    <x v="0"/>
    <x v="0"/>
    <x v="1"/>
    <x v="22"/>
    <x v="0"/>
    <x v="0"/>
    <s v="Trasferimento"/>
    <x v="1"/>
    <x v="4"/>
    <x v="0"/>
    <m/>
  </r>
  <r>
    <n v="231155"/>
    <x v="0"/>
    <x v="1"/>
    <x v="0"/>
    <x v="1"/>
    <x v="7"/>
    <x v="11"/>
    <x v="0"/>
    <x v="1"/>
    <s v="Trasferimento"/>
    <x v="1"/>
    <x v="0"/>
    <x v="0"/>
    <m/>
  </r>
  <r>
    <n v="100828"/>
    <x v="0"/>
    <x v="0"/>
    <x v="0"/>
    <x v="0"/>
    <x v="4"/>
    <x v="65"/>
    <x v="0"/>
    <x v="0"/>
    <s v="Trasferimento"/>
    <x v="1"/>
    <x v="3"/>
    <x v="0"/>
    <m/>
  </r>
  <r>
    <n v="11945"/>
    <x v="0"/>
    <x v="0"/>
    <x v="0"/>
    <x v="0"/>
    <x v="7"/>
    <x v="11"/>
    <x v="0"/>
    <x v="0"/>
    <s v="Trasferimento"/>
    <x v="1"/>
    <x v="4"/>
    <x v="0"/>
    <m/>
  </r>
  <r>
    <n v="232519"/>
    <x v="0"/>
    <x v="0"/>
    <x v="0"/>
    <x v="0"/>
    <x v="7"/>
    <x v="9"/>
    <x v="0"/>
    <x v="0"/>
    <s v="Trasferimento"/>
    <x v="0"/>
    <x v="1"/>
    <x v="0"/>
    <m/>
  </r>
  <r>
    <n v="232516"/>
    <x v="0"/>
    <x v="0"/>
    <x v="0"/>
    <x v="0"/>
    <x v="7"/>
    <x v="9"/>
    <x v="0"/>
    <x v="0"/>
    <s v="Trasferimento"/>
    <x v="0"/>
    <x v="1"/>
    <x v="0"/>
    <m/>
  </r>
  <r>
    <n v="21125"/>
    <x v="0"/>
    <x v="0"/>
    <x v="0"/>
    <x v="0"/>
    <x v="2"/>
    <x v="216"/>
    <x v="0"/>
    <x v="0"/>
    <s v="Trasferimento"/>
    <x v="0"/>
    <x v="4"/>
    <x v="0"/>
    <m/>
  </r>
  <r>
    <n v="43419"/>
    <x v="0"/>
    <x v="0"/>
    <x v="0"/>
    <x v="0"/>
    <x v="2"/>
    <x v="216"/>
    <x v="0"/>
    <x v="1"/>
    <s v="Trasferimento"/>
    <x v="0"/>
    <x v="4"/>
    <x v="0"/>
    <m/>
  </r>
  <r>
    <n v="214550"/>
    <x v="1"/>
    <x v="0"/>
    <x v="2"/>
    <x v="1"/>
    <x v="6"/>
    <x v="107"/>
    <x v="0"/>
    <x v="0"/>
    <s v="Trasferimento"/>
    <x v="1"/>
    <x v="5"/>
    <x v="0"/>
    <m/>
  </r>
  <r>
    <n v="70354"/>
    <x v="0"/>
    <x v="0"/>
    <x v="0"/>
    <x v="0"/>
    <x v="7"/>
    <x v="334"/>
    <x v="0"/>
    <x v="0"/>
    <s v="Trasferimento"/>
    <x v="1"/>
    <x v="4"/>
    <x v="0"/>
    <m/>
  </r>
  <r>
    <n v="221390"/>
    <x v="0"/>
    <x v="1"/>
    <x v="0"/>
    <x v="0"/>
    <x v="7"/>
    <x v="168"/>
    <x v="0"/>
    <x v="0"/>
    <s v="Trasferimento"/>
    <x v="1"/>
    <x v="0"/>
    <x v="0"/>
    <m/>
  </r>
  <r>
    <n v="207790"/>
    <x v="0"/>
    <x v="0"/>
    <x v="0"/>
    <x v="0"/>
    <x v="7"/>
    <x v="9"/>
    <x v="0"/>
    <x v="0"/>
    <s v="Trasferimento"/>
    <x v="0"/>
    <x v="0"/>
    <x v="0"/>
    <m/>
  </r>
  <r>
    <n v="8108"/>
    <x v="0"/>
    <x v="0"/>
    <x v="0"/>
    <x v="0"/>
    <x v="0"/>
    <x v="76"/>
    <x v="0"/>
    <x v="0"/>
    <s v="Trasferimento"/>
    <x v="0"/>
    <x v="4"/>
    <x v="0"/>
    <m/>
  </r>
  <r>
    <n v="10176"/>
    <x v="0"/>
    <x v="0"/>
    <x v="0"/>
    <x v="0"/>
    <x v="2"/>
    <x v="417"/>
    <x v="0"/>
    <x v="0"/>
    <s v="Trasferimento"/>
    <x v="0"/>
    <x v="3"/>
    <x v="0"/>
    <m/>
  </r>
  <r>
    <n v="112002"/>
    <x v="0"/>
    <x v="0"/>
    <x v="0"/>
    <x v="0"/>
    <x v="12"/>
    <x v="106"/>
    <x v="0"/>
    <x v="0"/>
    <s v="Trasferimento"/>
    <x v="1"/>
    <x v="0"/>
    <x v="0"/>
    <m/>
  </r>
  <r>
    <n v="222034"/>
    <x v="0"/>
    <x v="0"/>
    <x v="0"/>
    <x v="0"/>
    <x v="7"/>
    <x v="56"/>
    <x v="0"/>
    <x v="1"/>
    <s v="Trasferimento"/>
    <x v="1"/>
    <x v="3"/>
    <x v="0"/>
    <m/>
  </r>
  <r>
    <n v="10172"/>
    <x v="0"/>
    <x v="0"/>
    <x v="0"/>
    <x v="0"/>
    <x v="2"/>
    <x v="417"/>
    <x v="0"/>
    <x v="0"/>
    <s v="Trasferimento"/>
    <x v="0"/>
    <x v="3"/>
    <x v="0"/>
    <m/>
  </r>
  <r>
    <n v="26687"/>
    <x v="0"/>
    <x v="2"/>
    <x v="0"/>
    <x v="0"/>
    <x v="4"/>
    <x v="154"/>
    <x v="1"/>
    <x v="0"/>
    <s v="Trasferimento"/>
    <x v="1"/>
    <x v="8"/>
    <x v="0"/>
    <m/>
  </r>
  <r>
    <n v="217191"/>
    <x v="1"/>
    <x v="0"/>
    <x v="2"/>
    <x v="1"/>
    <x v="1"/>
    <x v="324"/>
    <x v="0"/>
    <x v="0"/>
    <s v="Trasferimento"/>
    <x v="1"/>
    <x v="5"/>
    <x v="0"/>
    <m/>
  </r>
  <r>
    <n v="104403"/>
    <x v="0"/>
    <x v="0"/>
    <x v="0"/>
    <x v="0"/>
    <x v="7"/>
    <x v="347"/>
    <x v="0"/>
    <x v="0"/>
    <s v="Trasferimento"/>
    <x v="0"/>
    <x v="3"/>
    <x v="0"/>
    <m/>
  </r>
  <r>
    <n v="184660"/>
    <x v="0"/>
    <x v="1"/>
    <x v="2"/>
    <x v="1"/>
    <x v="7"/>
    <x v="134"/>
    <x v="0"/>
    <x v="0"/>
    <s v="Trasferimento"/>
    <x v="0"/>
    <x v="1"/>
    <x v="0"/>
    <m/>
  </r>
  <r>
    <n v="150199"/>
    <x v="1"/>
    <x v="0"/>
    <x v="0"/>
    <x v="0"/>
    <x v="7"/>
    <x v="347"/>
    <x v="0"/>
    <x v="0"/>
    <s v="Trasferimento"/>
    <x v="0"/>
    <x v="6"/>
    <x v="0"/>
    <m/>
  </r>
  <r>
    <n v="208322"/>
    <x v="0"/>
    <x v="1"/>
    <x v="2"/>
    <x v="3"/>
    <x v="7"/>
    <x v="134"/>
    <x v="0"/>
    <x v="0"/>
    <s v="Trasferimento"/>
    <x v="0"/>
    <x v="4"/>
    <x v="0"/>
    <m/>
  </r>
  <r>
    <n v="137081"/>
    <x v="0"/>
    <x v="0"/>
    <x v="0"/>
    <x v="0"/>
    <x v="1"/>
    <x v="201"/>
    <x v="0"/>
    <x v="0"/>
    <s v="Trasferimento"/>
    <x v="0"/>
    <x v="0"/>
    <x v="0"/>
    <m/>
  </r>
  <r>
    <n v="180012"/>
    <x v="0"/>
    <x v="0"/>
    <x v="0"/>
    <x v="1"/>
    <x v="1"/>
    <x v="201"/>
    <x v="0"/>
    <x v="0"/>
    <s v="Trasferimento"/>
    <x v="0"/>
    <x v="0"/>
    <x v="0"/>
    <m/>
  </r>
  <r>
    <n v="164400"/>
    <x v="0"/>
    <x v="1"/>
    <x v="0"/>
    <x v="0"/>
    <x v="7"/>
    <x v="37"/>
    <x v="0"/>
    <x v="0"/>
    <s v="Trasferimento"/>
    <x v="1"/>
    <x v="0"/>
    <x v="0"/>
    <m/>
  </r>
  <r>
    <n v="173455"/>
    <x v="0"/>
    <x v="0"/>
    <x v="2"/>
    <x v="1"/>
    <x v="2"/>
    <x v="277"/>
    <x v="0"/>
    <x v="1"/>
    <s v="Trasferimento"/>
    <x v="0"/>
    <x v="4"/>
    <x v="0"/>
    <m/>
  </r>
  <r>
    <n v="27728"/>
    <x v="0"/>
    <x v="0"/>
    <x v="0"/>
    <x v="0"/>
    <x v="2"/>
    <x v="277"/>
    <x v="0"/>
    <x v="0"/>
    <s v="Trasferimento"/>
    <x v="0"/>
    <x v="1"/>
    <x v="0"/>
    <m/>
  </r>
  <r>
    <n v="160863"/>
    <x v="0"/>
    <x v="0"/>
    <x v="2"/>
    <x v="0"/>
    <x v="2"/>
    <x v="277"/>
    <x v="0"/>
    <x v="0"/>
    <s v="Trasferimento"/>
    <x v="0"/>
    <x v="0"/>
    <x v="0"/>
    <m/>
  </r>
  <r>
    <n v="224478"/>
    <x v="0"/>
    <x v="1"/>
    <x v="0"/>
    <x v="1"/>
    <x v="7"/>
    <x v="44"/>
    <x v="0"/>
    <x v="0"/>
    <s v="Trasferimento"/>
    <x v="1"/>
    <x v="0"/>
    <x v="0"/>
    <m/>
  </r>
  <r>
    <n v="162517"/>
    <x v="0"/>
    <x v="0"/>
    <x v="0"/>
    <x v="0"/>
    <x v="11"/>
    <x v="142"/>
    <x v="0"/>
    <x v="1"/>
    <s v="Trasferimento"/>
    <x v="1"/>
    <x v="0"/>
    <x v="0"/>
    <m/>
  </r>
  <r>
    <n v="63583"/>
    <x v="0"/>
    <x v="0"/>
    <x v="0"/>
    <x v="0"/>
    <x v="7"/>
    <x v="275"/>
    <x v="0"/>
    <x v="0"/>
    <s v="Trasferimento"/>
    <x v="0"/>
    <x v="3"/>
    <x v="0"/>
    <m/>
  </r>
  <r>
    <n v="108069"/>
    <x v="0"/>
    <x v="0"/>
    <x v="0"/>
    <x v="0"/>
    <x v="12"/>
    <x v="27"/>
    <x v="0"/>
    <x v="0"/>
    <s v="Trasferimento"/>
    <x v="1"/>
    <x v="0"/>
    <x v="0"/>
    <m/>
  </r>
  <r>
    <n v="14023"/>
    <x v="0"/>
    <x v="0"/>
    <x v="0"/>
    <x v="0"/>
    <x v="9"/>
    <x v="329"/>
    <x v="0"/>
    <x v="0"/>
    <s v="Trasferimento"/>
    <x v="1"/>
    <x v="4"/>
    <x v="0"/>
    <m/>
  </r>
  <r>
    <n v="228161"/>
    <x v="0"/>
    <x v="1"/>
    <x v="0"/>
    <x v="1"/>
    <x v="11"/>
    <x v="143"/>
    <x v="0"/>
    <x v="1"/>
    <s v="Trasferimento"/>
    <x v="1"/>
    <x v="3"/>
    <x v="0"/>
    <m/>
  </r>
  <r>
    <n v="84268"/>
    <x v="0"/>
    <x v="0"/>
    <x v="0"/>
    <x v="0"/>
    <x v="4"/>
    <x v="54"/>
    <x v="0"/>
    <x v="0"/>
    <s v="Trasferimento"/>
    <x v="1"/>
    <x v="0"/>
    <x v="0"/>
    <m/>
  </r>
  <r>
    <n v="113787"/>
    <x v="0"/>
    <x v="0"/>
    <x v="0"/>
    <x v="0"/>
    <x v="2"/>
    <x v="172"/>
    <x v="0"/>
    <x v="0"/>
    <s v="Trasferimento"/>
    <x v="1"/>
    <x v="0"/>
    <x v="0"/>
    <m/>
  </r>
  <r>
    <n v="45997"/>
    <x v="0"/>
    <x v="0"/>
    <x v="0"/>
    <x v="0"/>
    <x v="10"/>
    <x v="228"/>
    <x v="0"/>
    <x v="0"/>
    <s v="Trasferimento"/>
    <x v="1"/>
    <x v="3"/>
    <x v="0"/>
    <m/>
  </r>
  <r>
    <n v="61457"/>
    <x v="0"/>
    <x v="0"/>
    <x v="0"/>
    <x v="0"/>
    <x v="10"/>
    <x v="228"/>
    <x v="0"/>
    <x v="0"/>
    <s v="Trasferimento"/>
    <x v="1"/>
    <x v="4"/>
    <x v="0"/>
    <m/>
  </r>
  <r>
    <n v="232862"/>
    <x v="0"/>
    <x v="0"/>
    <x v="0"/>
    <x v="1"/>
    <x v="2"/>
    <x v="97"/>
    <x v="0"/>
    <x v="1"/>
    <s v="Trasferimento"/>
    <x v="0"/>
    <x v="0"/>
    <x v="0"/>
    <m/>
  </r>
  <r>
    <n v="213336"/>
    <x v="0"/>
    <x v="0"/>
    <x v="0"/>
    <x v="1"/>
    <x v="2"/>
    <x v="97"/>
    <x v="0"/>
    <x v="0"/>
    <s v="Trasferimento"/>
    <x v="0"/>
    <x v="0"/>
    <x v="0"/>
    <m/>
  </r>
  <r>
    <n v="124855"/>
    <x v="0"/>
    <x v="0"/>
    <x v="0"/>
    <x v="0"/>
    <x v="2"/>
    <x v="156"/>
    <x v="0"/>
    <x v="0"/>
    <s v="Trasferimento"/>
    <x v="0"/>
    <x v="3"/>
    <x v="0"/>
    <m/>
  </r>
  <r>
    <n v="229530"/>
    <x v="0"/>
    <x v="1"/>
    <x v="0"/>
    <x v="1"/>
    <x v="11"/>
    <x v="388"/>
    <x v="0"/>
    <x v="0"/>
    <s v="Trasferimento"/>
    <x v="0"/>
    <x v="0"/>
    <x v="0"/>
    <m/>
  </r>
  <r>
    <n v="64289"/>
    <x v="0"/>
    <x v="0"/>
    <x v="2"/>
    <x v="4"/>
    <x v="11"/>
    <x v="388"/>
    <x v="0"/>
    <x v="0"/>
    <s v="Trasferimento"/>
    <x v="0"/>
    <x v="0"/>
    <x v="0"/>
    <m/>
  </r>
  <r>
    <n v="191600"/>
    <x v="0"/>
    <x v="0"/>
    <x v="0"/>
    <x v="0"/>
    <x v="2"/>
    <x v="346"/>
    <x v="0"/>
    <x v="1"/>
    <s v="Trasferimento"/>
    <x v="0"/>
    <x v="1"/>
    <x v="0"/>
    <m/>
  </r>
  <r>
    <n v="90711"/>
    <x v="0"/>
    <x v="0"/>
    <x v="0"/>
    <x v="0"/>
    <x v="0"/>
    <x v="100"/>
    <x v="0"/>
    <x v="1"/>
    <s v="Trasferimento"/>
    <x v="0"/>
    <x v="3"/>
    <x v="0"/>
    <m/>
  </r>
  <r>
    <n v="231096"/>
    <x v="1"/>
    <x v="1"/>
    <x v="0"/>
    <x v="0"/>
    <x v="4"/>
    <x v="184"/>
    <x v="0"/>
    <x v="0"/>
    <s v="Trasferimento"/>
    <x v="0"/>
    <x v="5"/>
    <x v="0"/>
    <m/>
  </r>
  <r>
    <n v="226314"/>
    <x v="0"/>
    <x v="0"/>
    <x v="0"/>
    <x v="0"/>
    <x v="11"/>
    <x v="189"/>
    <x v="0"/>
    <x v="0"/>
    <s v="Trasferimento"/>
    <x v="1"/>
    <x v="0"/>
    <x v="0"/>
    <m/>
  </r>
  <r>
    <n v="208302"/>
    <x v="0"/>
    <x v="0"/>
    <x v="0"/>
    <x v="0"/>
    <x v="11"/>
    <x v="189"/>
    <x v="0"/>
    <x v="1"/>
    <s v="Trasferimento"/>
    <x v="1"/>
    <x v="0"/>
    <x v="0"/>
    <m/>
  </r>
  <r>
    <n v="224442"/>
    <x v="0"/>
    <x v="0"/>
    <x v="2"/>
    <x v="3"/>
    <x v="2"/>
    <x v="216"/>
    <x v="0"/>
    <x v="0"/>
    <s v="Trasferimento"/>
    <x v="0"/>
    <x v="1"/>
    <x v="0"/>
    <m/>
  </r>
  <r>
    <n v="189486"/>
    <x v="0"/>
    <x v="0"/>
    <x v="0"/>
    <x v="2"/>
    <x v="11"/>
    <x v="280"/>
    <x v="0"/>
    <x v="1"/>
    <s v="Trasferimento"/>
    <x v="0"/>
    <x v="0"/>
    <x v="0"/>
    <m/>
  </r>
  <r>
    <n v="96697"/>
    <x v="0"/>
    <x v="0"/>
    <x v="0"/>
    <x v="1"/>
    <x v="11"/>
    <x v="280"/>
    <x v="0"/>
    <x v="0"/>
    <s v="Trasferimento"/>
    <x v="0"/>
    <x v="3"/>
    <x v="0"/>
    <m/>
  </r>
  <r>
    <n v="96694"/>
    <x v="0"/>
    <x v="0"/>
    <x v="0"/>
    <x v="2"/>
    <x v="11"/>
    <x v="280"/>
    <x v="0"/>
    <x v="1"/>
    <s v="Trasferimento"/>
    <x v="0"/>
    <x v="4"/>
    <x v="0"/>
    <m/>
  </r>
  <r>
    <n v="182891"/>
    <x v="0"/>
    <x v="0"/>
    <x v="0"/>
    <x v="1"/>
    <x v="11"/>
    <x v="280"/>
    <x v="0"/>
    <x v="0"/>
    <s v="Trasferimento"/>
    <x v="0"/>
    <x v="0"/>
    <x v="0"/>
    <m/>
  </r>
  <r>
    <n v="174869"/>
    <x v="0"/>
    <x v="0"/>
    <x v="0"/>
    <x v="0"/>
    <x v="11"/>
    <x v="280"/>
    <x v="0"/>
    <x v="1"/>
    <s v="Trasferimento"/>
    <x v="0"/>
    <x v="3"/>
    <x v="0"/>
    <m/>
  </r>
  <r>
    <n v="218805"/>
    <x v="0"/>
    <x v="0"/>
    <x v="0"/>
    <x v="1"/>
    <x v="4"/>
    <x v="359"/>
    <x v="0"/>
    <x v="0"/>
    <s v="Trasferimento"/>
    <x v="0"/>
    <x v="0"/>
    <x v="0"/>
    <m/>
  </r>
  <r>
    <n v="171430"/>
    <x v="0"/>
    <x v="1"/>
    <x v="0"/>
    <x v="0"/>
    <x v="11"/>
    <x v="126"/>
    <x v="0"/>
    <x v="0"/>
    <s v="Trasferimento"/>
    <x v="1"/>
    <x v="4"/>
    <x v="0"/>
    <m/>
  </r>
  <r>
    <n v="162469"/>
    <x v="0"/>
    <x v="1"/>
    <x v="2"/>
    <x v="2"/>
    <x v="7"/>
    <x v="137"/>
    <x v="0"/>
    <x v="0"/>
    <s v="Trasferimento"/>
    <x v="3"/>
    <x v="1"/>
    <x v="0"/>
    <m/>
  </r>
  <r>
    <n v="109987"/>
    <x v="0"/>
    <x v="0"/>
    <x v="0"/>
    <x v="1"/>
    <x v="11"/>
    <x v="142"/>
    <x v="0"/>
    <x v="0"/>
    <s v="Trasferimento"/>
    <x v="1"/>
    <x v="3"/>
    <x v="0"/>
    <m/>
  </r>
  <r>
    <n v="216001"/>
    <x v="0"/>
    <x v="0"/>
    <x v="0"/>
    <x v="1"/>
    <x v="7"/>
    <x v="137"/>
    <x v="0"/>
    <x v="0"/>
    <s v="Trasferimento"/>
    <x v="3"/>
    <x v="0"/>
    <x v="0"/>
    <m/>
  </r>
  <r>
    <n v="154783"/>
    <x v="0"/>
    <x v="0"/>
    <x v="0"/>
    <x v="1"/>
    <x v="7"/>
    <x v="137"/>
    <x v="0"/>
    <x v="0"/>
    <s v="Trasferimento"/>
    <x v="3"/>
    <x v="3"/>
    <x v="0"/>
    <m/>
  </r>
  <r>
    <n v="200223"/>
    <x v="0"/>
    <x v="0"/>
    <x v="2"/>
    <x v="2"/>
    <x v="7"/>
    <x v="137"/>
    <x v="0"/>
    <x v="0"/>
    <s v="Trasferimento"/>
    <x v="3"/>
    <x v="0"/>
    <x v="0"/>
    <m/>
  </r>
  <r>
    <n v="132400"/>
    <x v="0"/>
    <x v="0"/>
    <x v="0"/>
    <x v="0"/>
    <x v="7"/>
    <x v="45"/>
    <x v="0"/>
    <x v="0"/>
    <s v="Trasferimento"/>
    <x v="1"/>
    <x v="0"/>
    <x v="0"/>
    <m/>
  </r>
  <r>
    <n v="151143"/>
    <x v="0"/>
    <x v="1"/>
    <x v="2"/>
    <x v="1"/>
    <x v="7"/>
    <x v="267"/>
    <x v="0"/>
    <x v="0"/>
    <s v="Trasferimento"/>
    <x v="1"/>
    <x v="0"/>
    <x v="0"/>
    <m/>
  </r>
  <r>
    <n v="223696"/>
    <x v="0"/>
    <x v="0"/>
    <x v="0"/>
    <x v="1"/>
    <x v="11"/>
    <x v="142"/>
    <x v="0"/>
    <x v="1"/>
    <s v="Trasferimento"/>
    <x v="1"/>
    <x v="0"/>
    <x v="0"/>
    <m/>
  </r>
  <r>
    <n v="209960"/>
    <x v="0"/>
    <x v="0"/>
    <x v="0"/>
    <x v="0"/>
    <x v="11"/>
    <x v="142"/>
    <x v="0"/>
    <x v="0"/>
    <s v="Trasferimento"/>
    <x v="1"/>
    <x v="0"/>
    <x v="0"/>
    <m/>
  </r>
  <r>
    <n v="27392"/>
    <x v="0"/>
    <x v="2"/>
    <x v="0"/>
    <x v="0"/>
    <x v="4"/>
    <x v="338"/>
    <x v="1"/>
    <x v="0"/>
    <s v="Trasferimento"/>
    <x v="1"/>
    <x v="8"/>
    <x v="0"/>
    <m/>
  </r>
  <r>
    <n v="4124"/>
    <x v="0"/>
    <x v="2"/>
    <x v="2"/>
    <x v="0"/>
    <x v="4"/>
    <x v="338"/>
    <x v="1"/>
    <x v="1"/>
    <s v="Trasferimento"/>
    <x v="1"/>
    <x v="8"/>
    <x v="0"/>
    <m/>
  </r>
  <r>
    <n v="162069"/>
    <x v="0"/>
    <x v="0"/>
    <x v="0"/>
    <x v="0"/>
    <x v="9"/>
    <x v="196"/>
    <x v="0"/>
    <x v="1"/>
    <s v="Trasferimento"/>
    <x v="1"/>
    <x v="0"/>
    <x v="0"/>
    <m/>
  </r>
  <r>
    <n v="101855"/>
    <x v="0"/>
    <x v="0"/>
    <x v="0"/>
    <x v="0"/>
    <x v="4"/>
    <x v="359"/>
    <x v="0"/>
    <x v="0"/>
    <s v="Trasferimento"/>
    <x v="0"/>
    <x v="3"/>
    <x v="0"/>
    <m/>
  </r>
  <r>
    <n v="108113"/>
    <x v="0"/>
    <x v="0"/>
    <x v="0"/>
    <x v="0"/>
    <x v="2"/>
    <x v="230"/>
    <x v="0"/>
    <x v="0"/>
    <s v="Trasferimento"/>
    <x v="1"/>
    <x v="0"/>
    <x v="0"/>
    <m/>
  </r>
  <r>
    <n v="218048"/>
    <x v="0"/>
    <x v="0"/>
    <x v="2"/>
    <x v="0"/>
    <x v="1"/>
    <x v="351"/>
    <x v="0"/>
    <x v="0"/>
    <s v="Trasferimento"/>
    <x v="1"/>
    <x v="1"/>
    <x v="0"/>
    <m/>
  </r>
  <r>
    <n v="75936"/>
    <x v="0"/>
    <x v="0"/>
    <x v="0"/>
    <x v="1"/>
    <x v="8"/>
    <x v="237"/>
    <x v="0"/>
    <x v="1"/>
    <s v="Trasferimento"/>
    <x v="1"/>
    <x v="4"/>
    <x v="0"/>
    <m/>
  </r>
  <r>
    <n v="77300"/>
    <x v="0"/>
    <x v="0"/>
    <x v="0"/>
    <x v="0"/>
    <x v="7"/>
    <x v="274"/>
    <x v="0"/>
    <x v="0"/>
    <s v="Trasferimento"/>
    <x v="0"/>
    <x v="0"/>
    <x v="0"/>
    <m/>
  </r>
  <r>
    <n v="216413"/>
    <x v="1"/>
    <x v="0"/>
    <x v="0"/>
    <x v="2"/>
    <x v="7"/>
    <x v="274"/>
    <x v="0"/>
    <x v="1"/>
    <s v="Trasferimento"/>
    <x v="0"/>
    <x v="5"/>
    <x v="0"/>
    <m/>
  </r>
  <r>
    <n v="156288"/>
    <x v="0"/>
    <x v="0"/>
    <x v="0"/>
    <x v="0"/>
    <x v="5"/>
    <x v="317"/>
    <x v="0"/>
    <x v="0"/>
    <s v="Trasferimento"/>
    <x v="1"/>
    <x v="3"/>
    <x v="0"/>
    <m/>
  </r>
  <r>
    <n v="98925"/>
    <x v="0"/>
    <x v="0"/>
    <x v="0"/>
    <x v="0"/>
    <x v="8"/>
    <x v="92"/>
    <x v="0"/>
    <x v="0"/>
    <s v="Trasferimento"/>
    <x v="1"/>
    <x v="3"/>
    <x v="0"/>
    <m/>
  </r>
  <r>
    <n v="98930"/>
    <x v="0"/>
    <x v="0"/>
    <x v="0"/>
    <x v="0"/>
    <x v="8"/>
    <x v="92"/>
    <x v="0"/>
    <x v="1"/>
    <s v="Trasferimento"/>
    <x v="1"/>
    <x v="3"/>
    <x v="0"/>
    <m/>
  </r>
  <r>
    <n v="90005"/>
    <x v="0"/>
    <x v="0"/>
    <x v="0"/>
    <x v="0"/>
    <x v="4"/>
    <x v="235"/>
    <x v="0"/>
    <x v="1"/>
    <s v="Trasferimento"/>
    <x v="0"/>
    <x v="1"/>
    <x v="0"/>
    <m/>
  </r>
  <r>
    <n v="143273"/>
    <x v="0"/>
    <x v="0"/>
    <x v="2"/>
    <x v="1"/>
    <x v="8"/>
    <x v="31"/>
    <x v="0"/>
    <x v="0"/>
    <s v="Trasferimento"/>
    <x v="1"/>
    <x v="0"/>
    <x v="0"/>
    <m/>
  </r>
  <r>
    <n v="90011"/>
    <x v="0"/>
    <x v="0"/>
    <x v="0"/>
    <x v="0"/>
    <x v="4"/>
    <x v="235"/>
    <x v="0"/>
    <x v="1"/>
    <s v="Trasferimento"/>
    <x v="0"/>
    <x v="1"/>
    <x v="0"/>
    <m/>
  </r>
  <r>
    <n v="96956"/>
    <x v="0"/>
    <x v="0"/>
    <x v="0"/>
    <x v="0"/>
    <x v="15"/>
    <x v="243"/>
    <x v="0"/>
    <x v="0"/>
    <s v="Trasferimento"/>
    <x v="0"/>
    <x v="4"/>
    <x v="0"/>
    <m/>
  </r>
  <r>
    <n v="65492"/>
    <x v="0"/>
    <x v="0"/>
    <x v="0"/>
    <x v="0"/>
    <x v="15"/>
    <x v="243"/>
    <x v="0"/>
    <x v="0"/>
    <s v="Trasferimento"/>
    <x v="0"/>
    <x v="3"/>
    <x v="0"/>
    <m/>
  </r>
  <r>
    <n v="116318"/>
    <x v="0"/>
    <x v="0"/>
    <x v="0"/>
    <x v="0"/>
    <x v="15"/>
    <x v="243"/>
    <x v="0"/>
    <x v="1"/>
    <s v="Trasferimento"/>
    <x v="0"/>
    <x v="3"/>
    <x v="0"/>
    <m/>
  </r>
  <r>
    <n v="77125"/>
    <x v="0"/>
    <x v="0"/>
    <x v="0"/>
    <x v="0"/>
    <x v="11"/>
    <x v="152"/>
    <x v="0"/>
    <x v="0"/>
    <s v="Trasferimento"/>
    <x v="1"/>
    <x v="0"/>
    <x v="0"/>
    <m/>
  </r>
  <r>
    <n v="50739"/>
    <x v="0"/>
    <x v="0"/>
    <x v="0"/>
    <x v="0"/>
    <x v="11"/>
    <x v="142"/>
    <x v="0"/>
    <x v="1"/>
    <s v="Trasferimento"/>
    <x v="1"/>
    <x v="4"/>
    <x v="0"/>
    <m/>
  </r>
  <r>
    <n v="14739"/>
    <x v="0"/>
    <x v="0"/>
    <x v="0"/>
    <x v="0"/>
    <x v="2"/>
    <x v="79"/>
    <x v="0"/>
    <x v="0"/>
    <s v="Trasferimento"/>
    <x v="1"/>
    <x v="4"/>
    <x v="0"/>
    <m/>
  </r>
  <r>
    <n v="112307"/>
    <x v="0"/>
    <x v="0"/>
    <x v="0"/>
    <x v="0"/>
    <x v="12"/>
    <x v="106"/>
    <x v="0"/>
    <x v="0"/>
    <s v="Trasferimento"/>
    <x v="1"/>
    <x v="0"/>
    <x v="0"/>
    <m/>
  </r>
  <r>
    <n v="200500"/>
    <x v="0"/>
    <x v="0"/>
    <x v="0"/>
    <x v="1"/>
    <x v="1"/>
    <x v="1"/>
    <x v="0"/>
    <x v="0"/>
    <s v="Trasferimento"/>
    <x v="0"/>
    <x v="3"/>
    <x v="0"/>
    <m/>
  </r>
  <r>
    <n v="50015"/>
    <x v="0"/>
    <x v="0"/>
    <x v="0"/>
    <x v="0"/>
    <x v="11"/>
    <x v="142"/>
    <x v="0"/>
    <x v="0"/>
    <s v="Trasferimento"/>
    <x v="1"/>
    <x v="1"/>
    <x v="0"/>
    <m/>
  </r>
  <r>
    <n v="29570"/>
    <x v="0"/>
    <x v="0"/>
    <x v="0"/>
    <x v="0"/>
    <x v="11"/>
    <x v="142"/>
    <x v="0"/>
    <x v="0"/>
    <s v="Trasferimento"/>
    <x v="1"/>
    <x v="4"/>
    <x v="0"/>
    <m/>
  </r>
  <r>
    <n v="96787"/>
    <x v="0"/>
    <x v="0"/>
    <x v="2"/>
    <x v="0"/>
    <x v="11"/>
    <x v="142"/>
    <x v="0"/>
    <x v="0"/>
    <s v="Trasferimento"/>
    <x v="1"/>
    <x v="4"/>
    <x v="0"/>
    <m/>
  </r>
  <r>
    <n v="107034"/>
    <x v="0"/>
    <x v="0"/>
    <x v="0"/>
    <x v="0"/>
    <x v="6"/>
    <x v="299"/>
    <x v="0"/>
    <x v="0"/>
    <s v="Trasferimento"/>
    <x v="1"/>
    <x v="1"/>
    <x v="0"/>
    <m/>
  </r>
  <r>
    <n v="191865"/>
    <x v="0"/>
    <x v="0"/>
    <x v="0"/>
    <x v="0"/>
    <x v="14"/>
    <x v="121"/>
    <x v="0"/>
    <x v="0"/>
    <s v="Trasferimento"/>
    <x v="1"/>
    <x v="0"/>
    <x v="0"/>
    <m/>
  </r>
  <r>
    <n v="229767"/>
    <x v="1"/>
    <x v="0"/>
    <x v="0"/>
    <x v="1"/>
    <x v="8"/>
    <x v="92"/>
    <x v="0"/>
    <x v="0"/>
    <s v="Trasferimento"/>
    <x v="1"/>
    <x v="5"/>
    <x v="0"/>
    <m/>
  </r>
  <r>
    <n v="223930"/>
    <x v="0"/>
    <x v="0"/>
    <x v="0"/>
    <x v="0"/>
    <x v="11"/>
    <x v="142"/>
    <x v="0"/>
    <x v="0"/>
    <s v="Trasferimento"/>
    <x v="1"/>
    <x v="0"/>
    <x v="0"/>
    <m/>
  </r>
  <r>
    <n v="105508"/>
    <x v="0"/>
    <x v="0"/>
    <x v="0"/>
    <x v="0"/>
    <x v="11"/>
    <x v="142"/>
    <x v="0"/>
    <x v="0"/>
    <s v="Trasferimento"/>
    <x v="1"/>
    <x v="0"/>
    <x v="0"/>
    <m/>
  </r>
  <r>
    <n v="137116"/>
    <x v="0"/>
    <x v="0"/>
    <x v="0"/>
    <x v="0"/>
    <x v="11"/>
    <x v="142"/>
    <x v="0"/>
    <x v="0"/>
    <s v="Trasferimento"/>
    <x v="1"/>
    <x v="0"/>
    <x v="0"/>
    <m/>
  </r>
  <r>
    <n v="197469"/>
    <x v="0"/>
    <x v="0"/>
    <x v="0"/>
    <x v="0"/>
    <x v="10"/>
    <x v="63"/>
    <x v="0"/>
    <x v="1"/>
    <s v="Trasferimento"/>
    <x v="0"/>
    <x v="0"/>
    <x v="0"/>
    <m/>
  </r>
  <r>
    <n v="4000"/>
    <x v="0"/>
    <x v="0"/>
    <x v="0"/>
    <x v="0"/>
    <x v="11"/>
    <x v="142"/>
    <x v="0"/>
    <x v="0"/>
    <s v="Trasferimento"/>
    <x v="1"/>
    <x v="3"/>
    <x v="0"/>
    <m/>
  </r>
  <r>
    <n v="193808"/>
    <x v="0"/>
    <x v="0"/>
    <x v="0"/>
    <x v="0"/>
    <x v="11"/>
    <x v="142"/>
    <x v="0"/>
    <x v="0"/>
    <s v="Trasferimento"/>
    <x v="1"/>
    <x v="0"/>
    <x v="0"/>
    <m/>
  </r>
  <r>
    <n v="59643"/>
    <x v="0"/>
    <x v="0"/>
    <x v="0"/>
    <x v="0"/>
    <x v="4"/>
    <x v="249"/>
    <x v="0"/>
    <x v="0"/>
    <s v="Trasferimento"/>
    <x v="1"/>
    <x v="3"/>
    <x v="0"/>
    <m/>
  </r>
  <r>
    <n v="216090"/>
    <x v="0"/>
    <x v="0"/>
    <x v="0"/>
    <x v="0"/>
    <x v="11"/>
    <x v="142"/>
    <x v="0"/>
    <x v="0"/>
    <s v="Trasferimento"/>
    <x v="1"/>
    <x v="0"/>
    <x v="0"/>
    <m/>
  </r>
  <r>
    <n v="87157"/>
    <x v="0"/>
    <x v="0"/>
    <x v="0"/>
    <x v="0"/>
    <x v="13"/>
    <x v="39"/>
    <x v="0"/>
    <x v="1"/>
    <s v="Trasferimento"/>
    <x v="0"/>
    <x v="0"/>
    <x v="0"/>
    <m/>
  </r>
  <r>
    <n v="194022"/>
    <x v="1"/>
    <x v="0"/>
    <x v="0"/>
    <x v="0"/>
    <x v="7"/>
    <x v="293"/>
    <x v="0"/>
    <x v="1"/>
    <s v="Trasferimento"/>
    <x v="1"/>
    <x v="6"/>
    <x v="0"/>
    <m/>
  </r>
  <r>
    <n v="65807"/>
    <x v="0"/>
    <x v="0"/>
    <x v="0"/>
    <x v="0"/>
    <x v="13"/>
    <x v="39"/>
    <x v="0"/>
    <x v="0"/>
    <s v="Trasferimento"/>
    <x v="0"/>
    <x v="0"/>
    <x v="0"/>
    <m/>
  </r>
  <r>
    <n v="126695"/>
    <x v="0"/>
    <x v="0"/>
    <x v="0"/>
    <x v="0"/>
    <x v="11"/>
    <x v="142"/>
    <x v="0"/>
    <x v="0"/>
    <s v="Trasferimento"/>
    <x v="1"/>
    <x v="4"/>
    <x v="0"/>
    <m/>
  </r>
  <r>
    <n v="180824"/>
    <x v="0"/>
    <x v="0"/>
    <x v="0"/>
    <x v="0"/>
    <x v="7"/>
    <x v="293"/>
    <x v="0"/>
    <x v="0"/>
    <s v="Trasferimento"/>
    <x v="1"/>
    <x v="3"/>
    <x v="0"/>
    <m/>
  </r>
  <r>
    <n v="196698"/>
    <x v="0"/>
    <x v="0"/>
    <x v="2"/>
    <x v="3"/>
    <x v="11"/>
    <x v="142"/>
    <x v="0"/>
    <x v="0"/>
    <s v="Trasferimento"/>
    <x v="1"/>
    <x v="1"/>
    <x v="0"/>
    <m/>
  </r>
  <r>
    <n v="105120"/>
    <x v="0"/>
    <x v="0"/>
    <x v="0"/>
    <x v="0"/>
    <x v="11"/>
    <x v="142"/>
    <x v="0"/>
    <x v="0"/>
    <s v="Trasferimento"/>
    <x v="1"/>
    <x v="3"/>
    <x v="0"/>
    <m/>
  </r>
  <r>
    <n v="206104"/>
    <x v="0"/>
    <x v="0"/>
    <x v="0"/>
    <x v="0"/>
    <x v="11"/>
    <x v="142"/>
    <x v="0"/>
    <x v="1"/>
    <s v="Trasferimento"/>
    <x v="1"/>
    <x v="3"/>
    <x v="0"/>
    <m/>
  </r>
  <r>
    <n v="61863"/>
    <x v="0"/>
    <x v="0"/>
    <x v="0"/>
    <x v="0"/>
    <x v="11"/>
    <x v="142"/>
    <x v="0"/>
    <x v="0"/>
    <s v="Trasferimento"/>
    <x v="1"/>
    <x v="3"/>
    <x v="0"/>
    <m/>
  </r>
  <r>
    <n v="191179"/>
    <x v="0"/>
    <x v="0"/>
    <x v="2"/>
    <x v="1"/>
    <x v="11"/>
    <x v="142"/>
    <x v="0"/>
    <x v="0"/>
    <s v="Trasferimento"/>
    <x v="1"/>
    <x v="0"/>
    <x v="0"/>
    <m/>
  </r>
  <r>
    <n v="73366"/>
    <x v="0"/>
    <x v="0"/>
    <x v="0"/>
    <x v="0"/>
    <x v="11"/>
    <x v="142"/>
    <x v="0"/>
    <x v="0"/>
    <s v="Trasferimento"/>
    <x v="1"/>
    <x v="3"/>
    <x v="0"/>
    <m/>
  </r>
  <r>
    <n v="149505"/>
    <x v="0"/>
    <x v="0"/>
    <x v="0"/>
    <x v="1"/>
    <x v="5"/>
    <x v="38"/>
    <x v="0"/>
    <x v="0"/>
    <s v="Trasferimento"/>
    <x v="1"/>
    <x v="1"/>
    <x v="0"/>
    <m/>
  </r>
  <r>
    <n v="88420"/>
    <x v="0"/>
    <x v="0"/>
    <x v="0"/>
    <x v="0"/>
    <x v="1"/>
    <x v="351"/>
    <x v="0"/>
    <x v="1"/>
    <s v="Trasferimento"/>
    <x v="1"/>
    <x v="4"/>
    <x v="0"/>
    <m/>
  </r>
  <r>
    <n v="65605"/>
    <x v="0"/>
    <x v="0"/>
    <x v="0"/>
    <x v="0"/>
    <x v="11"/>
    <x v="142"/>
    <x v="0"/>
    <x v="0"/>
    <s v="Trasferimento"/>
    <x v="1"/>
    <x v="1"/>
    <x v="0"/>
    <m/>
  </r>
  <r>
    <n v="15314"/>
    <x v="0"/>
    <x v="0"/>
    <x v="0"/>
    <x v="0"/>
    <x v="7"/>
    <x v="33"/>
    <x v="0"/>
    <x v="0"/>
    <s v="Trasferimento"/>
    <x v="1"/>
    <x v="4"/>
    <x v="0"/>
    <m/>
  </r>
  <r>
    <n v="88309"/>
    <x v="0"/>
    <x v="0"/>
    <x v="0"/>
    <x v="1"/>
    <x v="1"/>
    <x v="239"/>
    <x v="0"/>
    <x v="0"/>
    <s v="Trasferimento"/>
    <x v="1"/>
    <x v="0"/>
    <x v="0"/>
    <m/>
  </r>
  <r>
    <n v="88311"/>
    <x v="0"/>
    <x v="0"/>
    <x v="0"/>
    <x v="1"/>
    <x v="1"/>
    <x v="239"/>
    <x v="0"/>
    <x v="0"/>
    <s v="Trasferimento"/>
    <x v="1"/>
    <x v="0"/>
    <x v="0"/>
    <m/>
  </r>
  <r>
    <n v="4397"/>
    <x v="0"/>
    <x v="0"/>
    <x v="2"/>
    <x v="0"/>
    <x v="4"/>
    <x v="140"/>
    <x v="0"/>
    <x v="0"/>
    <s v="Trasferimento"/>
    <x v="0"/>
    <x v="4"/>
    <x v="0"/>
    <m/>
  </r>
  <r>
    <n v="229415"/>
    <x v="0"/>
    <x v="0"/>
    <x v="0"/>
    <x v="0"/>
    <x v="4"/>
    <x v="338"/>
    <x v="0"/>
    <x v="0"/>
    <s v="Trasferimento"/>
    <x v="1"/>
    <x v="0"/>
    <x v="0"/>
    <m/>
  </r>
  <r>
    <n v="29175"/>
    <x v="0"/>
    <x v="0"/>
    <x v="0"/>
    <x v="0"/>
    <x v="8"/>
    <x v="355"/>
    <x v="0"/>
    <x v="0"/>
    <s v="Trasferimento"/>
    <x v="0"/>
    <x v="3"/>
    <x v="0"/>
    <m/>
  </r>
  <r>
    <n v="84942"/>
    <x v="0"/>
    <x v="0"/>
    <x v="0"/>
    <x v="0"/>
    <x v="13"/>
    <x v="198"/>
    <x v="0"/>
    <x v="1"/>
    <s v="Trasferimento"/>
    <x v="1"/>
    <x v="4"/>
    <x v="0"/>
    <m/>
  </r>
  <r>
    <n v="25160"/>
    <x v="0"/>
    <x v="0"/>
    <x v="0"/>
    <x v="1"/>
    <x v="13"/>
    <x v="198"/>
    <x v="0"/>
    <x v="0"/>
    <s v="Trasferimento"/>
    <x v="1"/>
    <x v="4"/>
    <x v="0"/>
    <m/>
  </r>
  <r>
    <n v="231528"/>
    <x v="0"/>
    <x v="0"/>
    <x v="0"/>
    <x v="1"/>
    <x v="11"/>
    <x v="142"/>
    <x v="0"/>
    <x v="1"/>
    <s v="Trasferimento"/>
    <x v="1"/>
    <x v="0"/>
    <x v="0"/>
    <m/>
  </r>
  <r>
    <n v="163327"/>
    <x v="0"/>
    <x v="0"/>
    <x v="0"/>
    <x v="0"/>
    <x v="11"/>
    <x v="142"/>
    <x v="0"/>
    <x v="0"/>
    <s v="Trasferimento"/>
    <x v="1"/>
    <x v="1"/>
    <x v="0"/>
    <m/>
  </r>
  <r>
    <n v="108856"/>
    <x v="0"/>
    <x v="0"/>
    <x v="0"/>
    <x v="0"/>
    <x v="11"/>
    <x v="142"/>
    <x v="0"/>
    <x v="0"/>
    <s v="Trasferimento"/>
    <x v="1"/>
    <x v="0"/>
    <x v="0"/>
    <m/>
  </r>
  <r>
    <n v="100043"/>
    <x v="0"/>
    <x v="0"/>
    <x v="0"/>
    <x v="0"/>
    <x v="11"/>
    <x v="142"/>
    <x v="0"/>
    <x v="0"/>
    <s v="Trasferimento"/>
    <x v="1"/>
    <x v="3"/>
    <x v="0"/>
    <m/>
  </r>
  <r>
    <n v="208675"/>
    <x v="0"/>
    <x v="0"/>
    <x v="0"/>
    <x v="0"/>
    <x v="11"/>
    <x v="337"/>
    <x v="0"/>
    <x v="0"/>
    <s v="Trasferimento"/>
    <x v="1"/>
    <x v="1"/>
    <x v="0"/>
    <m/>
  </r>
  <r>
    <n v="222166"/>
    <x v="0"/>
    <x v="0"/>
    <x v="0"/>
    <x v="1"/>
    <x v="4"/>
    <x v="359"/>
    <x v="0"/>
    <x v="0"/>
    <s v="Trasferimento"/>
    <x v="0"/>
    <x v="4"/>
    <x v="0"/>
    <m/>
  </r>
  <r>
    <n v="157455"/>
    <x v="0"/>
    <x v="0"/>
    <x v="0"/>
    <x v="0"/>
    <x v="4"/>
    <x v="80"/>
    <x v="0"/>
    <x v="0"/>
    <s v="Trasferimento"/>
    <x v="1"/>
    <x v="0"/>
    <x v="0"/>
    <m/>
  </r>
  <r>
    <n v="46142"/>
    <x v="0"/>
    <x v="0"/>
    <x v="0"/>
    <x v="0"/>
    <x v="7"/>
    <x v="347"/>
    <x v="0"/>
    <x v="0"/>
    <s v="Trasferimento"/>
    <x v="0"/>
    <x v="4"/>
    <x v="0"/>
    <m/>
  </r>
  <r>
    <n v="79560"/>
    <x v="0"/>
    <x v="0"/>
    <x v="0"/>
    <x v="0"/>
    <x v="7"/>
    <x v="347"/>
    <x v="0"/>
    <x v="1"/>
    <s v="Trasferimento"/>
    <x v="0"/>
    <x v="4"/>
    <x v="0"/>
    <m/>
  </r>
  <r>
    <n v="216696"/>
    <x v="0"/>
    <x v="0"/>
    <x v="0"/>
    <x v="3"/>
    <x v="8"/>
    <x v="113"/>
    <x v="0"/>
    <x v="0"/>
    <s v="Trasferimento"/>
    <x v="0"/>
    <x v="4"/>
    <x v="0"/>
    <m/>
  </r>
  <r>
    <n v="214136"/>
    <x v="0"/>
    <x v="1"/>
    <x v="0"/>
    <x v="1"/>
    <x v="7"/>
    <x v="44"/>
    <x v="0"/>
    <x v="1"/>
    <s v="Trasferimento"/>
    <x v="1"/>
    <x v="4"/>
    <x v="0"/>
    <m/>
  </r>
  <r>
    <n v="219480"/>
    <x v="0"/>
    <x v="1"/>
    <x v="0"/>
    <x v="0"/>
    <x v="7"/>
    <x v="67"/>
    <x v="0"/>
    <x v="0"/>
    <s v="Trasferimento"/>
    <x v="0"/>
    <x v="0"/>
    <x v="0"/>
    <m/>
  </r>
  <r>
    <n v="109104"/>
    <x v="0"/>
    <x v="0"/>
    <x v="0"/>
    <x v="0"/>
    <x v="2"/>
    <x v="286"/>
    <x v="0"/>
    <x v="1"/>
    <s v="Trasferimento"/>
    <x v="1"/>
    <x v="0"/>
    <x v="0"/>
    <m/>
  </r>
  <r>
    <n v="64017"/>
    <x v="0"/>
    <x v="0"/>
    <x v="0"/>
    <x v="0"/>
    <x v="1"/>
    <x v="1"/>
    <x v="0"/>
    <x v="0"/>
    <s v="Trasferimento"/>
    <x v="0"/>
    <x v="4"/>
    <x v="0"/>
    <m/>
  </r>
  <r>
    <n v="120289"/>
    <x v="0"/>
    <x v="0"/>
    <x v="0"/>
    <x v="0"/>
    <x v="11"/>
    <x v="376"/>
    <x v="0"/>
    <x v="0"/>
    <s v="Trasferimento"/>
    <x v="1"/>
    <x v="0"/>
    <x v="0"/>
    <m/>
  </r>
  <r>
    <n v="75740"/>
    <x v="0"/>
    <x v="0"/>
    <x v="0"/>
    <x v="1"/>
    <x v="11"/>
    <x v="376"/>
    <x v="0"/>
    <x v="0"/>
    <s v="Trasferimento"/>
    <x v="1"/>
    <x v="4"/>
    <x v="0"/>
    <m/>
  </r>
  <r>
    <n v="165961"/>
    <x v="0"/>
    <x v="0"/>
    <x v="0"/>
    <x v="0"/>
    <x v="11"/>
    <x v="376"/>
    <x v="0"/>
    <x v="0"/>
    <s v="Trasferimento"/>
    <x v="1"/>
    <x v="0"/>
    <x v="0"/>
    <m/>
  </r>
  <r>
    <n v="210510"/>
    <x v="0"/>
    <x v="0"/>
    <x v="0"/>
    <x v="0"/>
    <x v="11"/>
    <x v="376"/>
    <x v="0"/>
    <x v="0"/>
    <s v="Trasferimento"/>
    <x v="1"/>
    <x v="1"/>
    <x v="0"/>
    <m/>
  </r>
  <r>
    <n v="82110"/>
    <x v="0"/>
    <x v="0"/>
    <x v="0"/>
    <x v="0"/>
    <x v="11"/>
    <x v="376"/>
    <x v="0"/>
    <x v="0"/>
    <s v="Trasferimento"/>
    <x v="1"/>
    <x v="4"/>
    <x v="0"/>
    <m/>
  </r>
  <r>
    <n v="200689"/>
    <x v="0"/>
    <x v="0"/>
    <x v="0"/>
    <x v="1"/>
    <x v="11"/>
    <x v="376"/>
    <x v="0"/>
    <x v="1"/>
    <s v="Trasferimento"/>
    <x v="1"/>
    <x v="0"/>
    <x v="0"/>
    <m/>
  </r>
  <r>
    <n v="182491"/>
    <x v="0"/>
    <x v="0"/>
    <x v="0"/>
    <x v="0"/>
    <x v="11"/>
    <x v="376"/>
    <x v="0"/>
    <x v="1"/>
    <s v="Trasferimento"/>
    <x v="1"/>
    <x v="4"/>
    <x v="0"/>
    <m/>
  </r>
  <r>
    <n v="136050"/>
    <x v="0"/>
    <x v="0"/>
    <x v="0"/>
    <x v="0"/>
    <x v="11"/>
    <x v="376"/>
    <x v="0"/>
    <x v="0"/>
    <s v="Trasferimento"/>
    <x v="1"/>
    <x v="3"/>
    <x v="0"/>
    <m/>
  </r>
  <r>
    <n v="40546"/>
    <x v="0"/>
    <x v="0"/>
    <x v="0"/>
    <x v="0"/>
    <x v="11"/>
    <x v="376"/>
    <x v="0"/>
    <x v="1"/>
    <s v="Trasferimento"/>
    <x v="1"/>
    <x v="3"/>
    <x v="0"/>
    <m/>
  </r>
  <r>
    <n v="154461"/>
    <x v="0"/>
    <x v="0"/>
    <x v="0"/>
    <x v="0"/>
    <x v="11"/>
    <x v="376"/>
    <x v="0"/>
    <x v="1"/>
    <s v="Trasferimento"/>
    <x v="1"/>
    <x v="0"/>
    <x v="0"/>
    <m/>
  </r>
  <r>
    <n v="217547"/>
    <x v="0"/>
    <x v="1"/>
    <x v="0"/>
    <x v="0"/>
    <x v="4"/>
    <x v="166"/>
    <x v="0"/>
    <x v="1"/>
    <s v="Trasferimento"/>
    <x v="1"/>
    <x v="0"/>
    <x v="0"/>
    <m/>
  </r>
  <r>
    <n v="137042"/>
    <x v="0"/>
    <x v="0"/>
    <x v="0"/>
    <x v="0"/>
    <x v="4"/>
    <x v="83"/>
    <x v="0"/>
    <x v="0"/>
    <s v="Trasferimento"/>
    <x v="0"/>
    <x v="0"/>
    <x v="0"/>
    <m/>
  </r>
  <r>
    <n v="184472"/>
    <x v="1"/>
    <x v="0"/>
    <x v="2"/>
    <x v="2"/>
    <x v="4"/>
    <x v="83"/>
    <x v="0"/>
    <x v="0"/>
    <s v="Trasferimento"/>
    <x v="0"/>
    <x v="6"/>
    <x v="0"/>
    <m/>
  </r>
  <r>
    <n v="212113"/>
    <x v="0"/>
    <x v="0"/>
    <x v="0"/>
    <x v="0"/>
    <x v="4"/>
    <x v="219"/>
    <x v="0"/>
    <x v="0"/>
    <s v="Trasferimento"/>
    <x v="0"/>
    <x v="0"/>
    <x v="0"/>
    <m/>
  </r>
  <r>
    <n v="109134"/>
    <x v="0"/>
    <x v="0"/>
    <x v="2"/>
    <x v="4"/>
    <x v="4"/>
    <x v="219"/>
    <x v="0"/>
    <x v="0"/>
    <s v="Trasferimento"/>
    <x v="0"/>
    <x v="3"/>
    <x v="0"/>
    <m/>
  </r>
  <r>
    <n v="219086"/>
    <x v="1"/>
    <x v="0"/>
    <x v="0"/>
    <x v="3"/>
    <x v="4"/>
    <x v="140"/>
    <x v="0"/>
    <x v="0"/>
    <s v="Trasferimento"/>
    <x v="0"/>
    <x v="5"/>
    <x v="0"/>
    <m/>
  </r>
  <r>
    <n v="140067"/>
    <x v="0"/>
    <x v="0"/>
    <x v="0"/>
    <x v="0"/>
    <x v="4"/>
    <x v="140"/>
    <x v="0"/>
    <x v="1"/>
    <s v="Trasferimento"/>
    <x v="0"/>
    <x v="0"/>
    <x v="0"/>
    <m/>
  </r>
  <r>
    <n v="140064"/>
    <x v="0"/>
    <x v="0"/>
    <x v="0"/>
    <x v="0"/>
    <x v="4"/>
    <x v="140"/>
    <x v="0"/>
    <x v="0"/>
    <s v="Trasferimento"/>
    <x v="0"/>
    <x v="0"/>
    <x v="0"/>
    <m/>
  </r>
  <r>
    <n v="116921"/>
    <x v="0"/>
    <x v="0"/>
    <x v="0"/>
    <x v="0"/>
    <x v="4"/>
    <x v="75"/>
    <x v="0"/>
    <x v="1"/>
    <s v="Trasferimento"/>
    <x v="0"/>
    <x v="4"/>
    <x v="0"/>
    <m/>
  </r>
  <r>
    <n v="152059"/>
    <x v="0"/>
    <x v="0"/>
    <x v="0"/>
    <x v="0"/>
    <x v="4"/>
    <x v="111"/>
    <x v="0"/>
    <x v="1"/>
    <s v="Trasferimento"/>
    <x v="3"/>
    <x v="3"/>
    <x v="0"/>
    <m/>
  </r>
  <r>
    <n v="127061"/>
    <x v="0"/>
    <x v="0"/>
    <x v="0"/>
    <x v="0"/>
    <x v="4"/>
    <x v="111"/>
    <x v="0"/>
    <x v="0"/>
    <s v="Trasferimento"/>
    <x v="3"/>
    <x v="0"/>
    <x v="0"/>
    <m/>
  </r>
  <r>
    <n v="181402"/>
    <x v="0"/>
    <x v="0"/>
    <x v="0"/>
    <x v="0"/>
    <x v="4"/>
    <x v="80"/>
    <x v="0"/>
    <x v="0"/>
    <s v="Trasferimento"/>
    <x v="1"/>
    <x v="0"/>
    <x v="0"/>
    <m/>
  </r>
  <r>
    <n v="206852"/>
    <x v="0"/>
    <x v="0"/>
    <x v="0"/>
    <x v="0"/>
    <x v="4"/>
    <x v="52"/>
    <x v="0"/>
    <x v="1"/>
    <s v="Trasferimento"/>
    <x v="1"/>
    <x v="3"/>
    <x v="0"/>
    <m/>
  </r>
  <r>
    <n v="173098"/>
    <x v="0"/>
    <x v="0"/>
    <x v="0"/>
    <x v="0"/>
    <x v="4"/>
    <x v="52"/>
    <x v="0"/>
    <x v="0"/>
    <s v="Trasferimento"/>
    <x v="1"/>
    <x v="3"/>
    <x v="0"/>
    <m/>
  </r>
  <r>
    <n v="129802"/>
    <x v="0"/>
    <x v="0"/>
    <x v="0"/>
    <x v="0"/>
    <x v="11"/>
    <x v="102"/>
    <x v="0"/>
    <x v="0"/>
    <s v="Trasferimento"/>
    <x v="1"/>
    <x v="0"/>
    <x v="0"/>
    <m/>
  </r>
  <r>
    <n v="34271"/>
    <x v="0"/>
    <x v="0"/>
    <x v="2"/>
    <x v="4"/>
    <x v="7"/>
    <x v="103"/>
    <x v="0"/>
    <x v="0"/>
    <s v="Trasferimento"/>
    <x v="1"/>
    <x v="0"/>
    <x v="0"/>
    <m/>
  </r>
  <r>
    <n v="29799"/>
    <x v="0"/>
    <x v="0"/>
    <x v="0"/>
    <x v="0"/>
    <x v="7"/>
    <x v="103"/>
    <x v="0"/>
    <x v="0"/>
    <s v="Trasferimento"/>
    <x v="1"/>
    <x v="0"/>
    <x v="0"/>
    <m/>
  </r>
  <r>
    <n v="29781"/>
    <x v="0"/>
    <x v="0"/>
    <x v="0"/>
    <x v="0"/>
    <x v="11"/>
    <x v="174"/>
    <x v="0"/>
    <x v="0"/>
    <s v="Trasferimento"/>
    <x v="3"/>
    <x v="0"/>
    <x v="0"/>
    <m/>
  </r>
  <r>
    <n v="122354"/>
    <x v="0"/>
    <x v="0"/>
    <x v="2"/>
    <x v="0"/>
    <x v="1"/>
    <x v="138"/>
    <x v="0"/>
    <x v="0"/>
    <s v="Trasferimento"/>
    <x v="1"/>
    <x v="3"/>
    <x v="0"/>
    <m/>
  </r>
  <r>
    <n v="53735"/>
    <x v="0"/>
    <x v="0"/>
    <x v="2"/>
    <x v="4"/>
    <x v="2"/>
    <x v="286"/>
    <x v="0"/>
    <x v="0"/>
    <s v="Trasferimento"/>
    <x v="1"/>
    <x v="0"/>
    <x v="0"/>
    <m/>
  </r>
  <r>
    <n v="49526"/>
    <x v="0"/>
    <x v="0"/>
    <x v="0"/>
    <x v="0"/>
    <x v="4"/>
    <x v="116"/>
    <x v="0"/>
    <x v="0"/>
    <s v="Trasferimento"/>
    <x v="1"/>
    <x v="3"/>
    <x v="0"/>
    <m/>
  </r>
  <r>
    <n v="115359"/>
    <x v="0"/>
    <x v="0"/>
    <x v="0"/>
    <x v="0"/>
    <x v="4"/>
    <x v="368"/>
    <x v="0"/>
    <x v="0"/>
    <s v="Trasferimento"/>
    <x v="1"/>
    <x v="0"/>
    <x v="0"/>
    <m/>
  </r>
  <r>
    <n v="65371"/>
    <x v="0"/>
    <x v="0"/>
    <x v="0"/>
    <x v="0"/>
    <x v="4"/>
    <x v="116"/>
    <x v="0"/>
    <x v="1"/>
    <s v="Trasferimento"/>
    <x v="1"/>
    <x v="3"/>
    <x v="0"/>
    <m/>
  </r>
  <r>
    <n v="149005"/>
    <x v="0"/>
    <x v="0"/>
    <x v="0"/>
    <x v="0"/>
    <x v="3"/>
    <x v="85"/>
    <x v="0"/>
    <x v="0"/>
    <s v="Trasferimento"/>
    <x v="1"/>
    <x v="0"/>
    <x v="0"/>
    <m/>
  </r>
  <r>
    <n v="196163"/>
    <x v="0"/>
    <x v="0"/>
    <x v="0"/>
    <x v="0"/>
    <x v="11"/>
    <x v="337"/>
    <x v="0"/>
    <x v="0"/>
    <s v="Trasferimento"/>
    <x v="1"/>
    <x v="0"/>
    <x v="0"/>
    <m/>
  </r>
  <r>
    <n v="31039"/>
    <x v="0"/>
    <x v="0"/>
    <x v="0"/>
    <x v="0"/>
    <x v="8"/>
    <x v="276"/>
    <x v="0"/>
    <x v="0"/>
    <s v="Trasferimento"/>
    <x v="1"/>
    <x v="3"/>
    <x v="0"/>
    <m/>
  </r>
  <r>
    <n v="17065"/>
    <x v="0"/>
    <x v="0"/>
    <x v="0"/>
    <x v="0"/>
    <x v="8"/>
    <x v="276"/>
    <x v="0"/>
    <x v="0"/>
    <s v="Trasferimento"/>
    <x v="1"/>
    <x v="0"/>
    <x v="0"/>
    <m/>
  </r>
  <r>
    <n v="214576"/>
    <x v="0"/>
    <x v="0"/>
    <x v="0"/>
    <x v="0"/>
    <x v="7"/>
    <x v="274"/>
    <x v="0"/>
    <x v="0"/>
    <s v="Trasferimento"/>
    <x v="0"/>
    <x v="0"/>
    <x v="0"/>
    <m/>
  </r>
  <r>
    <n v="168728"/>
    <x v="0"/>
    <x v="0"/>
    <x v="0"/>
    <x v="0"/>
    <x v="11"/>
    <x v="174"/>
    <x v="0"/>
    <x v="0"/>
    <s v="Trasferimento"/>
    <x v="3"/>
    <x v="0"/>
    <x v="0"/>
    <m/>
  </r>
  <r>
    <n v="27090"/>
    <x v="0"/>
    <x v="0"/>
    <x v="0"/>
    <x v="0"/>
    <x v="11"/>
    <x v="142"/>
    <x v="0"/>
    <x v="0"/>
    <s v="Trasferimento"/>
    <x v="1"/>
    <x v="4"/>
    <x v="0"/>
    <m/>
  </r>
  <r>
    <n v="219358"/>
    <x v="0"/>
    <x v="0"/>
    <x v="0"/>
    <x v="0"/>
    <x v="7"/>
    <x v="103"/>
    <x v="0"/>
    <x v="0"/>
    <s v="Trasferimento"/>
    <x v="1"/>
    <x v="0"/>
    <x v="0"/>
    <m/>
  </r>
  <r>
    <n v="124881"/>
    <x v="0"/>
    <x v="0"/>
    <x v="0"/>
    <x v="0"/>
    <x v="11"/>
    <x v="95"/>
    <x v="0"/>
    <x v="0"/>
    <s v="Trasferimento"/>
    <x v="1"/>
    <x v="4"/>
    <x v="0"/>
    <m/>
  </r>
  <r>
    <n v="90686"/>
    <x v="0"/>
    <x v="0"/>
    <x v="2"/>
    <x v="4"/>
    <x v="4"/>
    <x v="84"/>
    <x v="0"/>
    <x v="1"/>
    <s v="Trasferimento"/>
    <x v="0"/>
    <x v="4"/>
    <x v="0"/>
    <m/>
  </r>
  <r>
    <n v="199077"/>
    <x v="0"/>
    <x v="1"/>
    <x v="2"/>
    <x v="2"/>
    <x v="4"/>
    <x v="84"/>
    <x v="0"/>
    <x v="0"/>
    <s v="Trasferimento"/>
    <x v="0"/>
    <x v="3"/>
    <x v="0"/>
    <m/>
  </r>
  <r>
    <n v="107021"/>
    <x v="0"/>
    <x v="0"/>
    <x v="0"/>
    <x v="0"/>
    <x v="8"/>
    <x v="92"/>
    <x v="0"/>
    <x v="0"/>
    <s v="Trasferimento"/>
    <x v="1"/>
    <x v="0"/>
    <x v="0"/>
    <m/>
  </r>
  <r>
    <n v="227505"/>
    <x v="0"/>
    <x v="0"/>
    <x v="0"/>
    <x v="0"/>
    <x v="7"/>
    <x v="103"/>
    <x v="0"/>
    <x v="0"/>
    <s v="Trasferimento"/>
    <x v="1"/>
    <x v="0"/>
    <x v="0"/>
    <m/>
  </r>
  <r>
    <n v="188116"/>
    <x v="0"/>
    <x v="1"/>
    <x v="0"/>
    <x v="0"/>
    <x v="8"/>
    <x v="113"/>
    <x v="0"/>
    <x v="0"/>
    <s v="Trasferimento"/>
    <x v="0"/>
    <x v="0"/>
    <x v="0"/>
    <m/>
  </r>
  <r>
    <n v="197871"/>
    <x v="0"/>
    <x v="0"/>
    <x v="0"/>
    <x v="1"/>
    <x v="11"/>
    <x v="186"/>
    <x v="0"/>
    <x v="0"/>
    <s v="Trasferimento"/>
    <x v="0"/>
    <x v="0"/>
    <x v="0"/>
    <m/>
  </r>
  <r>
    <n v="201197"/>
    <x v="1"/>
    <x v="0"/>
    <x v="0"/>
    <x v="1"/>
    <x v="15"/>
    <x v="104"/>
    <x v="0"/>
    <x v="0"/>
    <s v="Trasferimento"/>
    <x v="1"/>
    <x v="7"/>
    <x v="0"/>
    <m/>
  </r>
  <r>
    <n v="103893"/>
    <x v="0"/>
    <x v="0"/>
    <x v="2"/>
    <x v="0"/>
    <x v="8"/>
    <x v="34"/>
    <x v="0"/>
    <x v="0"/>
    <s v="Trasferimento"/>
    <x v="1"/>
    <x v="1"/>
    <x v="0"/>
    <m/>
  </r>
  <r>
    <n v="225340"/>
    <x v="0"/>
    <x v="0"/>
    <x v="0"/>
    <x v="0"/>
    <x v="11"/>
    <x v="152"/>
    <x v="0"/>
    <x v="0"/>
    <s v="Trasferimento"/>
    <x v="1"/>
    <x v="0"/>
    <x v="0"/>
    <m/>
  </r>
  <r>
    <n v="151317"/>
    <x v="0"/>
    <x v="0"/>
    <x v="2"/>
    <x v="2"/>
    <x v="7"/>
    <x v="185"/>
    <x v="0"/>
    <x v="1"/>
    <s v="Trasferimento"/>
    <x v="1"/>
    <x v="3"/>
    <x v="0"/>
    <m/>
  </r>
  <r>
    <n v="222827"/>
    <x v="0"/>
    <x v="1"/>
    <x v="2"/>
    <x v="1"/>
    <x v="7"/>
    <x v="342"/>
    <x v="0"/>
    <x v="1"/>
    <s v="Trasferimento"/>
    <x v="1"/>
    <x v="0"/>
    <x v="0"/>
    <m/>
  </r>
  <r>
    <n v="104938"/>
    <x v="0"/>
    <x v="0"/>
    <x v="0"/>
    <x v="0"/>
    <x v="2"/>
    <x v="374"/>
    <x v="0"/>
    <x v="0"/>
    <s v="Trasferimento"/>
    <x v="0"/>
    <x v="4"/>
    <x v="0"/>
    <m/>
  </r>
  <r>
    <n v="87840"/>
    <x v="0"/>
    <x v="0"/>
    <x v="2"/>
    <x v="0"/>
    <x v="7"/>
    <x v="342"/>
    <x v="0"/>
    <x v="0"/>
    <s v="Trasferimento"/>
    <x v="1"/>
    <x v="4"/>
    <x v="0"/>
    <m/>
  </r>
  <r>
    <n v="24784"/>
    <x v="0"/>
    <x v="0"/>
    <x v="0"/>
    <x v="0"/>
    <x v="7"/>
    <x v="342"/>
    <x v="0"/>
    <x v="1"/>
    <s v="Trasferimento"/>
    <x v="1"/>
    <x v="4"/>
    <x v="0"/>
    <m/>
  </r>
  <r>
    <n v="170262"/>
    <x v="0"/>
    <x v="0"/>
    <x v="0"/>
    <x v="0"/>
    <x v="1"/>
    <x v="22"/>
    <x v="0"/>
    <x v="1"/>
    <s v="Trasferimento"/>
    <x v="1"/>
    <x v="3"/>
    <x v="0"/>
    <m/>
  </r>
  <r>
    <n v="120533"/>
    <x v="0"/>
    <x v="0"/>
    <x v="0"/>
    <x v="0"/>
    <x v="1"/>
    <x v="1"/>
    <x v="0"/>
    <x v="0"/>
    <s v="Trasferimento"/>
    <x v="0"/>
    <x v="4"/>
    <x v="0"/>
    <m/>
  </r>
  <r>
    <n v="219844"/>
    <x v="0"/>
    <x v="0"/>
    <x v="0"/>
    <x v="1"/>
    <x v="2"/>
    <x v="233"/>
    <x v="0"/>
    <x v="0"/>
    <s v="Trasferimento"/>
    <x v="0"/>
    <x v="0"/>
    <x v="0"/>
    <m/>
  </r>
  <r>
    <n v="226338"/>
    <x v="0"/>
    <x v="0"/>
    <x v="0"/>
    <x v="1"/>
    <x v="7"/>
    <x v="272"/>
    <x v="0"/>
    <x v="0"/>
    <s v="Trasferimento"/>
    <x v="0"/>
    <x v="1"/>
    <x v="0"/>
    <m/>
  </r>
  <r>
    <n v="159391"/>
    <x v="0"/>
    <x v="0"/>
    <x v="0"/>
    <x v="0"/>
    <x v="8"/>
    <x v="397"/>
    <x v="0"/>
    <x v="0"/>
    <s v="Trasferimento"/>
    <x v="4"/>
    <x v="3"/>
    <x v="0"/>
    <m/>
  </r>
  <r>
    <n v="221573"/>
    <x v="0"/>
    <x v="0"/>
    <x v="0"/>
    <x v="0"/>
    <x v="7"/>
    <x v="44"/>
    <x v="0"/>
    <x v="0"/>
    <s v="Trasferimento"/>
    <x v="1"/>
    <x v="0"/>
    <x v="0"/>
    <m/>
  </r>
  <r>
    <n v="175043"/>
    <x v="0"/>
    <x v="0"/>
    <x v="0"/>
    <x v="0"/>
    <x v="7"/>
    <x v="44"/>
    <x v="0"/>
    <x v="0"/>
    <s v="Trasferimento"/>
    <x v="1"/>
    <x v="0"/>
    <x v="0"/>
    <m/>
  </r>
  <r>
    <n v="95435"/>
    <x v="0"/>
    <x v="0"/>
    <x v="0"/>
    <x v="0"/>
    <x v="4"/>
    <x v="335"/>
    <x v="0"/>
    <x v="0"/>
    <s v="Trasferimento"/>
    <x v="0"/>
    <x v="3"/>
    <x v="0"/>
    <m/>
  </r>
  <r>
    <n v="179004"/>
    <x v="0"/>
    <x v="0"/>
    <x v="0"/>
    <x v="3"/>
    <x v="11"/>
    <x v="280"/>
    <x v="0"/>
    <x v="0"/>
    <s v="Trasferimento"/>
    <x v="0"/>
    <x v="1"/>
    <x v="0"/>
    <m/>
  </r>
  <r>
    <n v="135470"/>
    <x v="0"/>
    <x v="0"/>
    <x v="0"/>
    <x v="0"/>
    <x v="11"/>
    <x v="280"/>
    <x v="0"/>
    <x v="0"/>
    <s v="Trasferimento"/>
    <x v="0"/>
    <x v="3"/>
    <x v="0"/>
    <m/>
  </r>
  <r>
    <n v="150833"/>
    <x v="0"/>
    <x v="0"/>
    <x v="0"/>
    <x v="0"/>
    <x v="4"/>
    <x v="235"/>
    <x v="0"/>
    <x v="0"/>
    <s v="Trasferimento"/>
    <x v="0"/>
    <x v="0"/>
    <x v="0"/>
    <m/>
  </r>
  <r>
    <n v="184648"/>
    <x v="0"/>
    <x v="0"/>
    <x v="0"/>
    <x v="0"/>
    <x v="4"/>
    <x v="235"/>
    <x v="0"/>
    <x v="0"/>
    <s v="Trasferimento"/>
    <x v="0"/>
    <x v="0"/>
    <x v="0"/>
    <m/>
  </r>
  <r>
    <n v="189805"/>
    <x v="1"/>
    <x v="0"/>
    <x v="0"/>
    <x v="0"/>
    <x v="11"/>
    <x v="278"/>
    <x v="0"/>
    <x v="0"/>
    <s v="Trasferimento"/>
    <x v="1"/>
    <x v="6"/>
    <x v="0"/>
    <m/>
  </r>
  <r>
    <n v="210833"/>
    <x v="0"/>
    <x v="0"/>
    <x v="0"/>
    <x v="0"/>
    <x v="0"/>
    <x v="100"/>
    <x v="0"/>
    <x v="0"/>
    <s v="Trasferimento"/>
    <x v="0"/>
    <x v="3"/>
    <x v="0"/>
    <m/>
  </r>
  <r>
    <n v="210832"/>
    <x v="0"/>
    <x v="0"/>
    <x v="0"/>
    <x v="0"/>
    <x v="0"/>
    <x v="100"/>
    <x v="0"/>
    <x v="0"/>
    <s v="Trasferimento"/>
    <x v="0"/>
    <x v="3"/>
    <x v="0"/>
    <m/>
  </r>
  <r>
    <n v="232837"/>
    <x v="0"/>
    <x v="0"/>
    <x v="0"/>
    <x v="0"/>
    <x v="2"/>
    <x v="97"/>
    <x v="0"/>
    <x v="0"/>
    <s v="Trasferimento"/>
    <x v="0"/>
    <x v="3"/>
    <x v="0"/>
    <m/>
  </r>
  <r>
    <n v="41435"/>
    <x v="0"/>
    <x v="0"/>
    <x v="0"/>
    <x v="0"/>
    <x v="11"/>
    <x v="388"/>
    <x v="0"/>
    <x v="0"/>
    <s v="Trasferimento"/>
    <x v="0"/>
    <x v="0"/>
    <x v="0"/>
    <m/>
  </r>
  <r>
    <n v="68944"/>
    <x v="0"/>
    <x v="0"/>
    <x v="0"/>
    <x v="4"/>
    <x v="12"/>
    <x v="254"/>
    <x v="0"/>
    <x v="0"/>
    <s v="Trasferimento"/>
    <x v="0"/>
    <x v="4"/>
    <x v="0"/>
    <m/>
  </r>
  <r>
    <n v="139969"/>
    <x v="0"/>
    <x v="0"/>
    <x v="0"/>
    <x v="0"/>
    <x v="7"/>
    <x v="259"/>
    <x v="0"/>
    <x v="0"/>
    <s v="Trasferimento"/>
    <x v="0"/>
    <x v="4"/>
    <x v="0"/>
    <m/>
  </r>
  <r>
    <n v="9200"/>
    <x v="0"/>
    <x v="0"/>
    <x v="0"/>
    <x v="0"/>
    <x v="1"/>
    <x v="370"/>
    <x v="0"/>
    <x v="0"/>
    <s v="Trasferimento"/>
    <x v="0"/>
    <x v="4"/>
    <x v="0"/>
    <m/>
  </r>
  <r>
    <n v="177645"/>
    <x v="0"/>
    <x v="0"/>
    <x v="0"/>
    <x v="0"/>
    <x v="1"/>
    <x v="370"/>
    <x v="0"/>
    <x v="0"/>
    <s v="Trasferimento"/>
    <x v="0"/>
    <x v="0"/>
    <x v="0"/>
    <m/>
  </r>
  <r>
    <n v="157945"/>
    <x v="0"/>
    <x v="0"/>
    <x v="2"/>
    <x v="0"/>
    <x v="1"/>
    <x v="370"/>
    <x v="0"/>
    <x v="0"/>
    <s v="Trasferimento"/>
    <x v="0"/>
    <x v="0"/>
    <x v="0"/>
    <m/>
  </r>
  <r>
    <n v="83564"/>
    <x v="0"/>
    <x v="0"/>
    <x v="0"/>
    <x v="0"/>
    <x v="7"/>
    <x v="259"/>
    <x v="0"/>
    <x v="0"/>
    <s v="Trasferimento"/>
    <x v="0"/>
    <x v="4"/>
    <x v="0"/>
    <m/>
  </r>
  <r>
    <n v="151638"/>
    <x v="0"/>
    <x v="0"/>
    <x v="0"/>
    <x v="0"/>
    <x v="1"/>
    <x v="370"/>
    <x v="0"/>
    <x v="0"/>
    <s v="Trasferimento"/>
    <x v="0"/>
    <x v="0"/>
    <x v="0"/>
    <m/>
  </r>
  <r>
    <n v="135535"/>
    <x v="0"/>
    <x v="0"/>
    <x v="0"/>
    <x v="0"/>
    <x v="1"/>
    <x v="370"/>
    <x v="0"/>
    <x v="0"/>
    <s v="Trasferimento"/>
    <x v="0"/>
    <x v="0"/>
    <x v="0"/>
    <m/>
  </r>
  <r>
    <n v="106150"/>
    <x v="0"/>
    <x v="0"/>
    <x v="0"/>
    <x v="0"/>
    <x v="1"/>
    <x v="370"/>
    <x v="0"/>
    <x v="0"/>
    <s v="Trasferimento"/>
    <x v="0"/>
    <x v="4"/>
    <x v="0"/>
    <m/>
  </r>
  <r>
    <n v="151642"/>
    <x v="0"/>
    <x v="0"/>
    <x v="0"/>
    <x v="0"/>
    <x v="1"/>
    <x v="370"/>
    <x v="0"/>
    <x v="0"/>
    <s v="Trasferimento"/>
    <x v="0"/>
    <x v="0"/>
    <x v="0"/>
    <m/>
  </r>
  <r>
    <n v="213960"/>
    <x v="0"/>
    <x v="0"/>
    <x v="0"/>
    <x v="0"/>
    <x v="7"/>
    <x v="259"/>
    <x v="0"/>
    <x v="0"/>
    <s v="Trasferimento"/>
    <x v="0"/>
    <x v="1"/>
    <x v="0"/>
    <m/>
  </r>
  <r>
    <n v="209463"/>
    <x v="0"/>
    <x v="0"/>
    <x v="0"/>
    <x v="0"/>
    <x v="7"/>
    <x v="259"/>
    <x v="0"/>
    <x v="1"/>
    <s v="Trasferimento"/>
    <x v="0"/>
    <x v="0"/>
    <x v="0"/>
    <m/>
  </r>
  <r>
    <n v="21145"/>
    <x v="0"/>
    <x v="0"/>
    <x v="0"/>
    <x v="1"/>
    <x v="7"/>
    <x v="347"/>
    <x v="0"/>
    <x v="0"/>
    <s v="Trasferimento"/>
    <x v="0"/>
    <x v="3"/>
    <x v="0"/>
    <m/>
  </r>
  <r>
    <n v="87380"/>
    <x v="0"/>
    <x v="0"/>
    <x v="0"/>
    <x v="0"/>
    <x v="7"/>
    <x v="347"/>
    <x v="0"/>
    <x v="0"/>
    <s v="Trasferimento"/>
    <x v="0"/>
    <x v="4"/>
    <x v="0"/>
    <m/>
  </r>
  <r>
    <n v="18527"/>
    <x v="0"/>
    <x v="0"/>
    <x v="0"/>
    <x v="0"/>
    <x v="1"/>
    <x v="370"/>
    <x v="0"/>
    <x v="0"/>
    <s v="Trasferimento"/>
    <x v="0"/>
    <x v="0"/>
    <x v="0"/>
    <m/>
  </r>
  <r>
    <n v="39657"/>
    <x v="0"/>
    <x v="2"/>
    <x v="0"/>
    <x v="4"/>
    <x v="1"/>
    <x v="370"/>
    <x v="1"/>
    <x v="0"/>
    <s v="Trasferimento"/>
    <x v="0"/>
    <x v="8"/>
    <x v="0"/>
    <m/>
  </r>
  <r>
    <n v="165633"/>
    <x v="0"/>
    <x v="0"/>
    <x v="0"/>
    <x v="0"/>
    <x v="1"/>
    <x v="370"/>
    <x v="0"/>
    <x v="1"/>
    <s v="Trasferimento"/>
    <x v="0"/>
    <x v="4"/>
    <x v="0"/>
    <m/>
  </r>
  <r>
    <n v="68831"/>
    <x v="0"/>
    <x v="0"/>
    <x v="2"/>
    <x v="0"/>
    <x v="1"/>
    <x v="370"/>
    <x v="0"/>
    <x v="0"/>
    <s v="Trasferimento"/>
    <x v="0"/>
    <x v="0"/>
    <x v="0"/>
    <m/>
  </r>
  <r>
    <n v="106561"/>
    <x v="0"/>
    <x v="0"/>
    <x v="0"/>
    <x v="0"/>
    <x v="1"/>
    <x v="370"/>
    <x v="0"/>
    <x v="0"/>
    <s v="Trasferimento"/>
    <x v="0"/>
    <x v="3"/>
    <x v="0"/>
    <m/>
  </r>
  <r>
    <n v="199853"/>
    <x v="0"/>
    <x v="0"/>
    <x v="0"/>
    <x v="0"/>
    <x v="1"/>
    <x v="370"/>
    <x v="0"/>
    <x v="0"/>
    <s v="Trasferimento"/>
    <x v="0"/>
    <x v="0"/>
    <x v="0"/>
    <m/>
  </r>
  <r>
    <n v="203937"/>
    <x v="0"/>
    <x v="0"/>
    <x v="0"/>
    <x v="0"/>
    <x v="1"/>
    <x v="370"/>
    <x v="0"/>
    <x v="0"/>
    <s v="Trasferimento"/>
    <x v="0"/>
    <x v="1"/>
    <x v="0"/>
    <m/>
  </r>
  <r>
    <n v="26285"/>
    <x v="0"/>
    <x v="2"/>
    <x v="0"/>
    <x v="0"/>
    <x v="1"/>
    <x v="176"/>
    <x v="1"/>
    <x v="0"/>
    <s v="Trasferimento"/>
    <x v="1"/>
    <x v="8"/>
    <x v="0"/>
    <m/>
  </r>
  <r>
    <n v="79657"/>
    <x v="0"/>
    <x v="0"/>
    <x v="0"/>
    <x v="0"/>
    <x v="1"/>
    <x v="370"/>
    <x v="0"/>
    <x v="0"/>
    <s v="Trasferimento"/>
    <x v="0"/>
    <x v="3"/>
    <x v="0"/>
    <m/>
  </r>
  <r>
    <n v="151641"/>
    <x v="0"/>
    <x v="0"/>
    <x v="0"/>
    <x v="0"/>
    <x v="1"/>
    <x v="370"/>
    <x v="0"/>
    <x v="0"/>
    <s v="Trasferimento"/>
    <x v="0"/>
    <x v="0"/>
    <x v="0"/>
    <m/>
  </r>
  <r>
    <n v="135407"/>
    <x v="1"/>
    <x v="0"/>
    <x v="2"/>
    <x v="0"/>
    <x v="11"/>
    <x v="142"/>
    <x v="0"/>
    <x v="0"/>
    <s v="Trasferimento"/>
    <x v="1"/>
    <x v="6"/>
    <x v="0"/>
    <m/>
  </r>
  <r>
    <n v="96012"/>
    <x v="0"/>
    <x v="0"/>
    <x v="0"/>
    <x v="0"/>
    <x v="11"/>
    <x v="142"/>
    <x v="0"/>
    <x v="0"/>
    <s v="Trasferimento"/>
    <x v="1"/>
    <x v="4"/>
    <x v="0"/>
    <m/>
  </r>
  <r>
    <n v="143656"/>
    <x v="0"/>
    <x v="0"/>
    <x v="0"/>
    <x v="0"/>
    <x v="5"/>
    <x v="38"/>
    <x v="0"/>
    <x v="1"/>
    <s v="Trasferimento"/>
    <x v="1"/>
    <x v="4"/>
    <x v="0"/>
    <m/>
  </r>
  <r>
    <n v="207342"/>
    <x v="0"/>
    <x v="0"/>
    <x v="0"/>
    <x v="0"/>
    <x v="2"/>
    <x v="286"/>
    <x v="0"/>
    <x v="0"/>
    <s v="Trasferimento"/>
    <x v="1"/>
    <x v="3"/>
    <x v="0"/>
    <m/>
  </r>
  <r>
    <n v="91423"/>
    <x v="0"/>
    <x v="0"/>
    <x v="0"/>
    <x v="0"/>
    <x v="0"/>
    <x v="383"/>
    <x v="0"/>
    <x v="1"/>
    <s v="Trasferimento"/>
    <x v="0"/>
    <x v="3"/>
    <x v="0"/>
    <m/>
  </r>
  <r>
    <n v="131963"/>
    <x v="0"/>
    <x v="1"/>
    <x v="2"/>
    <x v="1"/>
    <x v="2"/>
    <x v="251"/>
    <x v="0"/>
    <x v="0"/>
    <s v="Trasferimento"/>
    <x v="1"/>
    <x v="0"/>
    <x v="0"/>
    <m/>
  </r>
  <r>
    <n v="85538"/>
    <x v="0"/>
    <x v="0"/>
    <x v="0"/>
    <x v="0"/>
    <x v="7"/>
    <x v="288"/>
    <x v="0"/>
    <x v="0"/>
    <s v="Trasferimento"/>
    <x v="3"/>
    <x v="4"/>
    <x v="0"/>
    <m/>
  </r>
  <r>
    <n v="159216"/>
    <x v="0"/>
    <x v="0"/>
    <x v="0"/>
    <x v="0"/>
    <x v="4"/>
    <x v="145"/>
    <x v="0"/>
    <x v="0"/>
    <s v="Trasferimento"/>
    <x v="1"/>
    <x v="0"/>
    <x v="0"/>
    <m/>
  </r>
  <r>
    <n v="154682"/>
    <x v="0"/>
    <x v="0"/>
    <x v="0"/>
    <x v="0"/>
    <x v="4"/>
    <x v="145"/>
    <x v="0"/>
    <x v="0"/>
    <s v="Trasferimento"/>
    <x v="1"/>
    <x v="0"/>
    <x v="0"/>
    <m/>
  </r>
  <r>
    <n v="109662"/>
    <x v="0"/>
    <x v="0"/>
    <x v="0"/>
    <x v="0"/>
    <x v="7"/>
    <x v="288"/>
    <x v="0"/>
    <x v="0"/>
    <s v="Trasferimento"/>
    <x v="3"/>
    <x v="3"/>
    <x v="0"/>
    <m/>
  </r>
  <r>
    <n v="147515"/>
    <x v="0"/>
    <x v="0"/>
    <x v="0"/>
    <x v="0"/>
    <x v="4"/>
    <x v="145"/>
    <x v="0"/>
    <x v="0"/>
    <s v="Trasferimento"/>
    <x v="1"/>
    <x v="0"/>
    <x v="0"/>
    <m/>
  </r>
  <r>
    <n v="210194"/>
    <x v="0"/>
    <x v="0"/>
    <x v="0"/>
    <x v="1"/>
    <x v="7"/>
    <x v="288"/>
    <x v="0"/>
    <x v="1"/>
    <s v="Trasferimento"/>
    <x v="3"/>
    <x v="1"/>
    <x v="0"/>
    <m/>
  </r>
  <r>
    <n v="118909"/>
    <x v="0"/>
    <x v="0"/>
    <x v="0"/>
    <x v="0"/>
    <x v="4"/>
    <x v="145"/>
    <x v="0"/>
    <x v="0"/>
    <s v="Trasferimento"/>
    <x v="1"/>
    <x v="0"/>
    <x v="0"/>
    <m/>
  </r>
  <r>
    <n v="14581"/>
    <x v="0"/>
    <x v="0"/>
    <x v="0"/>
    <x v="1"/>
    <x v="4"/>
    <x v="145"/>
    <x v="0"/>
    <x v="1"/>
    <s v="Trasferimento"/>
    <x v="1"/>
    <x v="4"/>
    <x v="0"/>
    <m/>
  </r>
  <r>
    <n v="155423"/>
    <x v="0"/>
    <x v="0"/>
    <x v="0"/>
    <x v="0"/>
    <x v="12"/>
    <x v="27"/>
    <x v="0"/>
    <x v="1"/>
    <s v="Trasferimento"/>
    <x v="1"/>
    <x v="3"/>
    <x v="0"/>
    <m/>
  </r>
  <r>
    <n v="181690"/>
    <x v="0"/>
    <x v="0"/>
    <x v="0"/>
    <x v="0"/>
    <x v="12"/>
    <x v="27"/>
    <x v="0"/>
    <x v="0"/>
    <s v="Trasferimento"/>
    <x v="1"/>
    <x v="0"/>
    <x v="0"/>
    <m/>
  </r>
  <r>
    <n v="104874"/>
    <x v="0"/>
    <x v="0"/>
    <x v="0"/>
    <x v="0"/>
    <x v="12"/>
    <x v="27"/>
    <x v="0"/>
    <x v="0"/>
    <s v="Trasferimento"/>
    <x v="1"/>
    <x v="0"/>
    <x v="0"/>
    <m/>
  </r>
  <r>
    <n v="176407"/>
    <x v="0"/>
    <x v="0"/>
    <x v="0"/>
    <x v="0"/>
    <x v="8"/>
    <x v="113"/>
    <x v="0"/>
    <x v="0"/>
    <s v="Trasferimento"/>
    <x v="0"/>
    <x v="0"/>
    <x v="0"/>
    <m/>
  </r>
  <r>
    <n v="104877"/>
    <x v="0"/>
    <x v="0"/>
    <x v="0"/>
    <x v="0"/>
    <x v="12"/>
    <x v="27"/>
    <x v="0"/>
    <x v="1"/>
    <s v="Trasferimento"/>
    <x v="1"/>
    <x v="3"/>
    <x v="0"/>
    <m/>
  </r>
  <r>
    <n v="91728"/>
    <x v="0"/>
    <x v="0"/>
    <x v="0"/>
    <x v="0"/>
    <x v="7"/>
    <x v="288"/>
    <x v="0"/>
    <x v="1"/>
    <s v="Trasferimento"/>
    <x v="3"/>
    <x v="0"/>
    <x v="0"/>
    <m/>
  </r>
  <r>
    <n v="176408"/>
    <x v="0"/>
    <x v="0"/>
    <x v="0"/>
    <x v="0"/>
    <x v="8"/>
    <x v="113"/>
    <x v="0"/>
    <x v="1"/>
    <s v="Trasferimento"/>
    <x v="0"/>
    <x v="0"/>
    <x v="0"/>
    <m/>
  </r>
  <r>
    <n v="114356"/>
    <x v="0"/>
    <x v="0"/>
    <x v="0"/>
    <x v="1"/>
    <x v="12"/>
    <x v="27"/>
    <x v="0"/>
    <x v="1"/>
    <s v="Trasferimento"/>
    <x v="1"/>
    <x v="3"/>
    <x v="0"/>
    <m/>
  </r>
  <r>
    <n v="18863"/>
    <x v="0"/>
    <x v="0"/>
    <x v="0"/>
    <x v="0"/>
    <x v="12"/>
    <x v="27"/>
    <x v="0"/>
    <x v="0"/>
    <s v="Trasferimento"/>
    <x v="1"/>
    <x v="0"/>
    <x v="0"/>
    <m/>
  </r>
  <r>
    <n v="226107"/>
    <x v="0"/>
    <x v="0"/>
    <x v="0"/>
    <x v="1"/>
    <x v="11"/>
    <x v="24"/>
    <x v="0"/>
    <x v="1"/>
    <s v="Trasferimento"/>
    <x v="1"/>
    <x v="0"/>
    <x v="0"/>
    <m/>
  </r>
  <r>
    <n v="196317"/>
    <x v="1"/>
    <x v="0"/>
    <x v="0"/>
    <x v="1"/>
    <x v="10"/>
    <x v="240"/>
    <x v="0"/>
    <x v="0"/>
    <s v="Trasferimento"/>
    <x v="1"/>
    <x v="7"/>
    <x v="0"/>
    <m/>
  </r>
  <r>
    <n v="68565"/>
    <x v="0"/>
    <x v="0"/>
    <x v="0"/>
    <x v="0"/>
    <x v="12"/>
    <x v="27"/>
    <x v="0"/>
    <x v="1"/>
    <s v="Trasferimento"/>
    <x v="1"/>
    <x v="3"/>
    <x v="0"/>
    <m/>
  </r>
  <r>
    <n v="16312"/>
    <x v="0"/>
    <x v="0"/>
    <x v="0"/>
    <x v="0"/>
    <x v="12"/>
    <x v="27"/>
    <x v="0"/>
    <x v="0"/>
    <s v="Trasferimento"/>
    <x v="1"/>
    <x v="3"/>
    <x v="0"/>
    <m/>
  </r>
  <r>
    <n v="171877"/>
    <x v="0"/>
    <x v="0"/>
    <x v="0"/>
    <x v="0"/>
    <x v="11"/>
    <x v="174"/>
    <x v="0"/>
    <x v="0"/>
    <s v="Trasferimento"/>
    <x v="3"/>
    <x v="0"/>
    <x v="0"/>
    <m/>
  </r>
  <r>
    <n v="162407"/>
    <x v="0"/>
    <x v="0"/>
    <x v="0"/>
    <x v="0"/>
    <x v="12"/>
    <x v="27"/>
    <x v="0"/>
    <x v="0"/>
    <s v="Trasferimento"/>
    <x v="1"/>
    <x v="0"/>
    <x v="0"/>
    <m/>
  </r>
  <r>
    <n v="148006"/>
    <x v="0"/>
    <x v="0"/>
    <x v="0"/>
    <x v="0"/>
    <x v="12"/>
    <x v="27"/>
    <x v="0"/>
    <x v="0"/>
    <s v="Trasferimento"/>
    <x v="1"/>
    <x v="1"/>
    <x v="0"/>
    <m/>
  </r>
  <r>
    <n v="199267"/>
    <x v="0"/>
    <x v="0"/>
    <x v="0"/>
    <x v="0"/>
    <x v="12"/>
    <x v="27"/>
    <x v="0"/>
    <x v="1"/>
    <s v="Trasferimento"/>
    <x v="1"/>
    <x v="0"/>
    <x v="0"/>
    <m/>
  </r>
  <r>
    <n v="67534"/>
    <x v="0"/>
    <x v="0"/>
    <x v="0"/>
    <x v="0"/>
    <x v="12"/>
    <x v="27"/>
    <x v="0"/>
    <x v="0"/>
    <s v="Trasferimento"/>
    <x v="1"/>
    <x v="0"/>
    <x v="0"/>
    <m/>
  </r>
  <r>
    <n v="71631"/>
    <x v="0"/>
    <x v="0"/>
    <x v="0"/>
    <x v="0"/>
    <x v="12"/>
    <x v="27"/>
    <x v="0"/>
    <x v="0"/>
    <s v="Trasferimento"/>
    <x v="1"/>
    <x v="3"/>
    <x v="0"/>
    <m/>
  </r>
  <r>
    <n v="199134"/>
    <x v="0"/>
    <x v="0"/>
    <x v="0"/>
    <x v="0"/>
    <x v="12"/>
    <x v="27"/>
    <x v="0"/>
    <x v="1"/>
    <s v="Trasferimento"/>
    <x v="1"/>
    <x v="3"/>
    <x v="0"/>
    <m/>
  </r>
  <r>
    <n v="219094"/>
    <x v="1"/>
    <x v="0"/>
    <x v="0"/>
    <x v="0"/>
    <x v="12"/>
    <x v="27"/>
    <x v="0"/>
    <x v="0"/>
    <s v="Trasferimento"/>
    <x v="1"/>
    <x v="5"/>
    <x v="0"/>
    <s v="B"/>
  </r>
  <r>
    <n v="99799"/>
    <x v="0"/>
    <x v="0"/>
    <x v="0"/>
    <x v="0"/>
    <x v="12"/>
    <x v="27"/>
    <x v="0"/>
    <x v="0"/>
    <s v="Trasferimento"/>
    <x v="1"/>
    <x v="0"/>
    <x v="0"/>
    <m/>
  </r>
  <r>
    <n v="197548"/>
    <x v="0"/>
    <x v="0"/>
    <x v="0"/>
    <x v="0"/>
    <x v="12"/>
    <x v="27"/>
    <x v="0"/>
    <x v="0"/>
    <s v="Trasferimento"/>
    <x v="1"/>
    <x v="0"/>
    <x v="0"/>
    <m/>
  </r>
  <r>
    <n v="199740"/>
    <x v="1"/>
    <x v="0"/>
    <x v="0"/>
    <x v="0"/>
    <x v="12"/>
    <x v="27"/>
    <x v="0"/>
    <x v="1"/>
    <s v="Trasferimento"/>
    <x v="1"/>
    <x v="7"/>
    <x v="0"/>
    <m/>
  </r>
  <r>
    <n v="31844"/>
    <x v="0"/>
    <x v="0"/>
    <x v="0"/>
    <x v="0"/>
    <x v="15"/>
    <x v="203"/>
    <x v="0"/>
    <x v="0"/>
    <s v="Trasferimento"/>
    <x v="1"/>
    <x v="0"/>
    <x v="0"/>
    <m/>
  </r>
  <r>
    <n v="148834"/>
    <x v="0"/>
    <x v="0"/>
    <x v="0"/>
    <x v="0"/>
    <x v="7"/>
    <x v="135"/>
    <x v="0"/>
    <x v="1"/>
    <s v="Trasferimento"/>
    <x v="1"/>
    <x v="0"/>
    <x v="0"/>
    <m/>
  </r>
  <r>
    <n v="104277"/>
    <x v="0"/>
    <x v="0"/>
    <x v="2"/>
    <x v="0"/>
    <x v="4"/>
    <x v="119"/>
    <x v="0"/>
    <x v="0"/>
    <s v="Trasferimento"/>
    <x v="1"/>
    <x v="0"/>
    <x v="0"/>
    <m/>
  </r>
  <r>
    <n v="160861"/>
    <x v="0"/>
    <x v="0"/>
    <x v="0"/>
    <x v="0"/>
    <x v="12"/>
    <x v="27"/>
    <x v="0"/>
    <x v="0"/>
    <s v="Trasferimento"/>
    <x v="1"/>
    <x v="1"/>
    <x v="0"/>
    <m/>
  </r>
  <r>
    <n v="90808"/>
    <x v="0"/>
    <x v="0"/>
    <x v="0"/>
    <x v="0"/>
    <x v="11"/>
    <x v="102"/>
    <x v="0"/>
    <x v="0"/>
    <s v="Trasferimento"/>
    <x v="1"/>
    <x v="0"/>
    <x v="0"/>
    <m/>
  </r>
  <r>
    <n v="44729"/>
    <x v="0"/>
    <x v="2"/>
    <x v="0"/>
    <x v="0"/>
    <x v="7"/>
    <x v="135"/>
    <x v="1"/>
    <x v="1"/>
    <s v="Trasferimento"/>
    <x v="1"/>
    <x v="8"/>
    <x v="0"/>
    <m/>
  </r>
  <r>
    <n v="151017"/>
    <x v="0"/>
    <x v="0"/>
    <x v="0"/>
    <x v="0"/>
    <x v="7"/>
    <x v="41"/>
    <x v="0"/>
    <x v="0"/>
    <s v="Trasferimento"/>
    <x v="1"/>
    <x v="0"/>
    <x v="0"/>
    <m/>
  </r>
  <r>
    <n v="84153"/>
    <x v="0"/>
    <x v="0"/>
    <x v="0"/>
    <x v="0"/>
    <x v="4"/>
    <x v="54"/>
    <x v="0"/>
    <x v="0"/>
    <s v="Trasferimento"/>
    <x v="1"/>
    <x v="0"/>
    <x v="0"/>
    <m/>
  </r>
  <r>
    <n v="43904"/>
    <x v="0"/>
    <x v="0"/>
    <x v="0"/>
    <x v="0"/>
    <x v="7"/>
    <x v="261"/>
    <x v="0"/>
    <x v="0"/>
    <s v="Trasferimento"/>
    <x v="3"/>
    <x v="4"/>
    <x v="0"/>
    <m/>
  </r>
  <r>
    <n v="195334"/>
    <x v="0"/>
    <x v="1"/>
    <x v="0"/>
    <x v="1"/>
    <x v="7"/>
    <x v="261"/>
    <x v="0"/>
    <x v="0"/>
    <s v="Trasferimento"/>
    <x v="3"/>
    <x v="0"/>
    <x v="0"/>
    <m/>
  </r>
  <r>
    <n v="137756"/>
    <x v="0"/>
    <x v="0"/>
    <x v="0"/>
    <x v="0"/>
    <x v="11"/>
    <x v="142"/>
    <x v="0"/>
    <x v="0"/>
    <s v="Trasferimento"/>
    <x v="1"/>
    <x v="3"/>
    <x v="0"/>
    <m/>
  </r>
  <r>
    <n v="102603"/>
    <x v="0"/>
    <x v="0"/>
    <x v="2"/>
    <x v="0"/>
    <x v="7"/>
    <x v="213"/>
    <x v="0"/>
    <x v="0"/>
    <s v="Trasferimento"/>
    <x v="1"/>
    <x v="3"/>
    <x v="0"/>
    <m/>
  </r>
  <r>
    <n v="173651"/>
    <x v="1"/>
    <x v="0"/>
    <x v="0"/>
    <x v="3"/>
    <x v="15"/>
    <x v="203"/>
    <x v="0"/>
    <x v="1"/>
    <s v="Trasferimento"/>
    <x v="1"/>
    <x v="5"/>
    <x v="0"/>
    <m/>
  </r>
  <r>
    <n v="101036"/>
    <x v="0"/>
    <x v="0"/>
    <x v="0"/>
    <x v="0"/>
    <x v="7"/>
    <x v="261"/>
    <x v="0"/>
    <x v="0"/>
    <s v="Trasferimento"/>
    <x v="3"/>
    <x v="4"/>
    <x v="0"/>
    <m/>
  </r>
  <r>
    <n v="158161"/>
    <x v="0"/>
    <x v="0"/>
    <x v="0"/>
    <x v="0"/>
    <x v="7"/>
    <x v="342"/>
    <x v="0"/>
    <x v="0"/>
    <s v="Trasferimento"/>
    <x v="1"/>
    <x v="0"/>
    <x v="0"/>
    <m/>
  </r>
  <r>
    <n v="70749"/>
    <x v="0"/>
    <x v="0"/>
    <x v="0"/>
    <x v="0"/>
    <x v="7"/>
    <x v="342"/>
    <x v="0"/>
    <x v="0"/>
    <s v="Trasferimento"/>
    <x v="1"/>
    <x v="1"/>
    <x v="0"/>
    <m/>
  </r>
  <r>
    <n v="195546"/>
    <x v="0"/>
    <x v="0"/>
    <x v="0"/>
    <x v="0"/>
    <x v="7"/>
    <x v="342"/>
    <x v="0"/>
    <x v="0"/>
    <s v="Trasferimento"/>
    <x v="1"/>
    <x v="0"/>
    <x v="0"/>
    <m/>
  </r>
  <r>
    <n v="189053"/>
    <x v="0"/>
    <x v="0"/>
    <x v="0"/>
    <x v="0"/>
    <x v="7"/>
    <x v="342"/>
    <x v="0"/>
    <x v="0"/>
    <s v="Trasferimento"/>
    <x v="1"/>
    <x v="0"/>
    <x v="0"/>
    <m/>
  </r>
  <r>
    <n v="127191"/>
    <x v="0"/>
    <x v="0"/>
    <x v="0"/>
    <x v="0"/>
    <x v="7"/>
    <x v="342"/>
    <x v="0"/>
    <x v="1"/>
    <s v="Trasferimento"/>
    <x v="1"/>
    <x v="0"/>
    <x v="0"/>
    <m/>
  </r>
  <r>
    <n v="119987"/>
    <x v="0"/>
    <x v="0"/>
    <x v="0"/>
    <x v="0"/>
    <x v="7"/>
    <x v="342"/>
    <x v="0"/>
    <x v="0"/>
    <s v="Trasferimento"/>
    <x v="1"/>
    <x v="4"/>
    <x v="0"/>
    <m/>
  </r>
  <r>
    <n v="142571"/>
    <x v="0"/>
    <x v="0"/>
    <x v="0"/>
    <x v="0"/>
    <x v="7"/>
    <x v="342"/>
    <x v="0"/>
    <x v="0"/>
    <s v="Trasferimento"/>
    <x v="1"/>
    <x v="4"/>
    <x v="0"/>
    <m/>
  </r>
  <r>
    <n v="227642"/>
    <x v="0"/>
    <x v="0"/>
    <x v="0"/>
    <x v="0"/>
    <x v="7"/>
    <x v="342"/>
    <x v="0"/>
    <x v="0"/>
    <s v="Trasferimento"/>
    <x v="1"/>
    <x v="1"/>
    <x v="0"/>
    <m/>
  </r>
  <r>
    <n v="140417"/>
    <x v="0"/>
    <x v="0"/>
    <x v="0"/>
    <x v="0"/>
    <x v="7"/>
    <x v="342"/>
    <x v="0"/>
    <x v="0"/>
    <s v="Trasferimento"/>
    <x v="1"/>
    <x v="0"/>
    <x v="0"/>
    <m/>
  </r>
  <r>
    <n v="140418"/>
    <x v="0"/>
    <x v="0"/>
    <x v="2"/>
    <x v="0"/>
    <x v="7"/>
    <x v="342"/>
    <x v="0"/>
    <x v="0"/>
    <s v="Trasferimento"/>
    <x v="1"/>
    <x v="0"/>
    <x v="0"/>
    <m/>
  </r>
  <r>
    <n v="195528"/>
    <x v="0"/>
    <x v="0"/>
    <x v="0"/>
    <x v="0"/>
    <x v="13"/>
    <x v="177"/>
    <x v="0"/>
    <x v="0"/>
    <s v="Trasferimento"/>
    <x v="1"/>
    <x v="0"/>
    <x v="0"/>
    <m/>
  </r>
  <r>
    <n v="152764"/>
    <x v="0"/>
    <x v="0"/>
    <x v="0"/>
    <x v="0"/>
    <x v="7"/>
    <x v="342"/>
    <x v="0"/>
    <x v="1"/>
    <s v="Trasferimento"/>
    <x v="1"/>
    <x v="0"/>
    <x v="0"/>
    <m/>
  </r>
  <r>
    <n v="214774"/>
    <x v="0"/>
    <x v="0"/>
    <x v="0"/>
    <x v="3"/>
    <x v="13"/>
    <x v="177"/>
    <x v="0"/>
    <x v="1"/>
    <s v="Trasferimento"/>
    <x v="1"/>
    <x v="0"/>
    <x v="0"/>
    <m/>
  </r>
  <r>
    <n v="5557"/>
    <x v="0"/>
    <x v="0"/>
    <x v="0"/>
    <x v="0"/>
    <x v="1"/>
    <x v="1"/>
    <x v="0"/>
    <x v="0"/>
    <s v="Trasferimento"/>
    <x v="0"/>
    <x v="3"/>
    <x v="0"/>
    <m/>
  </r>
  <r>
    <n v="193604"/>
    <x v="0"/>
    <x v="0"/>
    <x v="0"/>
    <x v="0"/>
    <x v="4"/>
    <x v="54"/>
    <x v="0"/>
    <x v="1"/>
    <s v="Trasferimento"/>
    <x v="1"/>
    <x v="3"/>
    <x v="0"/>
    <m/>
  </r>
  <r>
    <n v="193605"/>
    <x v="0"/>
    <x v="0"/>
    <x v="0"/>
    <x v="0"/>
    <x v="4"/>
    <x v="54"/>
    <x v="0"/>
    <x v="0"/>
    <s v="Trasferimento"/>
    <x v="1"/>
    <x v="4"/>
    <x v="0"/>
    <m/>
  </r>
  <r>
    <n v="29562"/>
    <x v="0"/>
    <x v="0"/>
    <x v="0"/>
    <x v="0"/>
    <x v="7"/>
    <x v="328"/>
    <x v="0"/>
    <x v="0"/>
    <s v="Trasferimento"/>
    <x v="0"/>
    <x v="0"/>
    <x v="0"/>
    <m/>
  </r>
  <r>
    <n v="218872"/>
    <x v="0"/>
    <x v="0"/>
    <x v="0"/>
    <x v="0"/>
    <x v="12"/>
    <x v="269"/>
    <x v="0"/>
    <x v="0"/>
    <s v="Trasferimento"/>
    <x v="1"/>
    <x v="3"/>
    <x v="0"/>
    <m/>
  </r>
  <r>
    <n v="212881"/>
    <x v="1"/>
    <x v="0"/>
    <x v="0"/>
    <x v="0"/>
    <x v="7"/>
    <x v="328"/>
    <x v="0"/>
    <x v="0"/>
    <s v="Trasferimento"/>
    <x v="0"/>
    <x v="2"/>
    <x v="0"/>
    <m/>
  </r>
  <r>
    <n v="4497"/>
    <x v="0"/>
    <x v="2"/>
    <x v="0"/>
    <x v="0"/>
    <x v="15"/>
    <x v="57"/>
    <x v="1"/>
    <x v="1"/>
    <s v="Trasferimento"/>
    <x v="1"/>
    <x v="8"/>
    <x v="0"/>
    <m/>
  </r>
  <r>
    <n v="231647"/>
    <x v="0"/>
    <x v="0"/>
    <x v="0"/>
    <x v="3"/>
    <x v="10"/>
    <x v="63"/>
    <x v="0"/>
    <x v="0"/>
    <s v="Trasferimento"/>
    <x v="0"/>
    <x v="3"/>
    <x v="0"/>
    <m/>
  </r>
  <r>
    <n v="231653"/>
    <x v="0"/>
    <x v="0"/>
    <x v="0"/>
    <x v="3"/>
    <x v="10"/>
    <x v="63"/>
    <x v="0"/>
    <x v="0"/>
    <s v="Trasferimento"/>
    <x v="0"/>
    <x v="3"/>
    <x v="0"/>
    <m/>
  </r>
  <r>
    <n v="79890"/>
    <x v="0"/>
    <x v="0"/>
    <x v="0"/>
    <x v="0"/>
    <x v="11"/>
    <x v="325"/>
    <x v="0"/>
    <x v="0"/>
    <s v="Trasferimento"/>
    <x v="1"/>
    <x v="0"/>
    <x v="0"/>
    <m/>
  </r>
  <r>
    <n v="142663"/>
    <x v="0"/>
    <x v="0"/>
    <x v="0"/>
    <x v="0"/>
    <x v="11"/>
    <x v="325"/>
    <x v="0"/>
    <x v="0"/>
    <s v="Trasferimento"/>
    <x v="1"/>
    <x v="3"/>
    <x v="0"/>
    <m/>
  </r>
  <r>
    <n v="95191"/>
    <x v="0"/>
    <x v="0"/>
    <x v="0"/>
    <x v="0"/>
    <x v="7"/>
    <x v="310"/>
    <x v="0"/>
    <x v="0"/>
    <s v="Trasferimento"/>
    <x v="1"/>
    <x v="0"/>
    <x v="0"/>
    <m/>
  </r>
  <r>
    <n v="11933"/>
    <x v="0"/>
    <x v="0"/>
    <x v="0"/>
    <x v="0"/>
    <x v="11"/>
    <x v="325"/>
    <x v="0"/>
    <x v="1"/>
    <s v="Trasferimento"/>
    <x v="1"/>
    <x v="0"/>
    <x v="0"/>
    <m/>
  </r>
  <r>
    <n v="143706"/>
    <x v="1"/>
    <x v="0"/>
    <x v="0"/>
    <x v="1"/>
    <x v="11"/>
    <x v="325"/>
    <x v="0"/>
    <x v="1"/>
    <s v="Trasferimento"/>
    <x v="1"/>
    <x v="2"/>
    <x v="0"/>
    <m/>
  </r>
  <r>
    <n v="118406"/>
    <x v="0"/>
    <x v="0"/>
    <x v="0"/>
    <x v="0"/>
    <x v="11"/>
    <x v="142"/>
    <x v="0"/>
    <x v="1"/>
    <s v="Trasferimento"/>
    <x v="1"/>
    <x v="3"/>
    <x v="0"/>
    <m/>
  </r>
  <r>
    <n v="118408"/>
    <x v="0"/>
    <x v="0"/>
    <x v="0"/>
    <x v="0"/>
    <x v="11"/>
    <x v="142"/>
    <x v="0"/>
    <x v="0"/>
    <s v="Trasferimento"/>
    <x v="1"/>
    <x v="0"/>
    <x v="0"/>
    <m/>
  </r>
  <r>
    <n v="224205"/>
    <x v="0"/>
    <x v="0"/>
    <x v="0"/>
    <x v="1"/>
    <x v="1"/>
    <x v="20"/>
    <x v="0"/>
    <x v="0"/>
    <s v="Trasferimento"/>
    <x v="0"/>
    <x v="3"/>
    <x v="0"/>
    <m/>
  </r>
  <r>
    <n v="127590"/>
    <x v="0"/>
    <x v="0"/>
    <x v="0"/>
    <x v="0"/>
    <x v="4"/>
    <x v="360"/>
    <x v="0"/>
    <x v="1"/>
    <s v="Trasferimento"/>
    <x v="0"/>
    <x v="3"/>
    <x v="0"/>
    <m/>
  </r>
  <r>
    <n v="127595"/>
    <x v="0"/>
    <x v="0"/>
    <x v="0"/>
    <x v="0"/>
    <x v="4"/>
    <x v="360"/>
    <x v="0"/>
    <x v="0"/>
    <s v="Trasferimento"/>
    <x v="0"/>
    <x v="3"/>
    <x v="0"/>
    <m/>
  </r>
  <r>
    <n v="132428"/>
    <x v="0"/>
    <x v="0"/>
    <x v="0"/>
    <x v="0"/>
    <x v="4"/>
    <x v="145"/>
    <x v="0"/>
    <x v="0"/>
    <s v="Trasferimento"/>
    <x v="1"/>
    <x v="3"/>
    <x v="0"/>
    <m/>
  </r>
  <r>
    <n v="132429"/>
    <x v="0"/>
    <x v="0"/>
    <x v="0"/>
    <x v="0"/>
    <x v="4"/>
    <x v="145"/>
    <x v="0"/>
    <x v="1"/>
    <s v="Trasferimento"/>
    <x v="1"/>
    <x v="4"/>
    <x v="0"/>
    <m/>
  </r>
  <r>
    <n v="51457"/>
    <x v="0"/>
    <x v="2"/>
    <x v="0"/>
    <x v="0"/>
    <x v="4"/>
    <x v="219"/>
    <x v="1"/>
    <x v="1"/>
    <s v="Trasferimento"/>
    <x v="0"/>
    <x v="8"/>
    <x v="0"/>
    <m/>
  </r>
  <r>
    <n v="152477"/>
    <x v="0"/>
    <x v="0"/>
    <x v="0"/>
    <x v="0"/>
    <x v="1"/>
    <x v="20"/>
    <x v="0"/>
    <x v="0"/>
    <s v="Trasferimento"/>
    <x v="0"/>
    <x v="0"/>
    <x v="0"/>
    <m/>
  </r>
  <r>
    <n v="90314"/>
    <x v="0"/>
    <x v="0"/>
    <x v="0"/>
    <x v="0"/>
    <x v="11"/>
    <x v="142"/>
    <x v="0"/>
    <x v="0"/>
    <s v="Trasferimento"/>
    <x v="1"/>
    <x v="4"/>
    <x v="0"/>
    <m/>
  </r>
  <r>
    <n v="226037"/>
    <x v="0"/>
    <x v="0"/>
    <x v="0"/>
    <x v="1"/>
    <x v="17"/>
    <x v="258"/>
    <x v="0"/>
    <x v="0"/>
    <s v="Trasferimento"/>
    <x v="1"/>
    <x v="4"/>
    <x v="0"/>
    <m/>
  </r>
  <r>
    <n v="111286"/>
    <x v="0"/>
    <x v="0"/>
    <x v="0"/>
    <x v="0"/>
    <x v="11"/>
    <x v="142"/>
    <x v="0"/>
    <x v="0"/>
    <s v="Trasferimento"/>
    <x v="1"/>
    <x v="0"/>
    <x v="0"/>
    <m/>
  </r>
  <r>
    <n v="220700"/>
    <x v="0"/>
    <x v="0"/>
    <x v="0"/>
    <x v="0"/>
    <x v="7"/>
    <x v="261"/>
    <x v="0"/>
    <x v="0"/>
    <s v="Trasferimento"/>
    <x v="3"/>
    <x v="0"/>
    <x v="0"/>
    <m/>
  </r>
  <r>
    <n v="217029"/>
    <x v="1"/>
    <x v="0"/>
    <x v="0"/>
    <x v="1"/>
    <x v="7"/>
    <x v="44"/>
    <x v="0"/>
    <x v="1"/>
    <s v="Trasferimento"/>
    <x v="1"/>
    <x v="5"/>
    <x v="0"/>
    <m/>
  </r>
  <r>
    <n v="114641"/>
    <x v="0"/>
    <x v="0"/>
    <x v="0"/>
    <x v="0"/>
    <x v="7"/>
    <x v="274"/>
    <x v="0"/>
    <x v="0"/>
    <s v="Trasferimento"/>
    <x v="0"/>
    <x v="0"/>
    <x v="0"/>
    <m/>
  </r>
  <r>
    <n v="219789"/>
    <x v="1"/>
    <x v="1"/>
    <x v="0"/>
    <x v="3"/>
    <x v="7"/>
    <x v="274"/>
    <x v="0"/>
    <x v="0"/>
    <s v="Trasferimento"/>
    <x v="0"/>
    <x v="5"/>
    <x v="0"/>
    <m/>
  </r>
  <r>
    <n v="156361"/>
    <x v="0"/>
    <x v="1"/>
    <x v="0"/>
    <x v="0"/>
    <x v="7"/>
    <x v="274"/>
    <x v="0"/>
    <x v="0"/>
    <s v="Trasferimento"/>
    <x v="0"/>
    <x v="0"/>
    <x v="0"/>
    <m/>
  </r>
  <r>
    <n v="11950"/>
    <x v="0"/>
    <x v="0"/>
    <x v="2"/>
    <x v="0"/>
    <x v="7"/>
    <x v="274"/>
    <x v="0"/>
    <x v="1"/>
    <s v="Trasferimento"/>
    <x v="0"/>
    <x v="4"/>
    <x v="0"/>
    <m/>
  </r>
  <r>
    <n v="21068"/>
    <x v="0"/>
    <x v="0"/>
    <x v="2"/>
    <x v="0"/>
    <x v="2"/>
    <x v="139"/>
    <x v="0"/>
    <x v="0"/>
    <s v="Trasferimento"/>
    <x v="1"/>
    <x v="0"/>
    <x v="0"/>
    <m/>
  </r>
  <r>
    <n v="110641"/>
    <x v="0"/>
    <x v="0"/>
    <x v="0"/>
    <x v="0"/>
    <x v="12"/>
    <x v="133"/>
    <x v="0"/>
    <x v="1"/>
    <s v="Trasferimento"/>
    <x v="0"/>
    <x v="3"/>
    <x v="0"/>
    <m/>
  </r>
  <r>
    <n v="212351"/>
    <x v="0"/>
    <x v="0"/>
    <x v="0"/>
    <x v="0"/>
    <x v="11"/>
    <x v="86"/>
    <x v="0"/>
    <x v="0"/>
    <s v="Trasferimento"/>
    <x v="0"/>
    <x v="0"/>
    <x v="0"/>
    <m/>
  </r>
  <r>
    <n v="71659"/>
    <x v="0"/>
    <x v="0"/>
    <x v="0"/>
    <x v="0"/>
    <x v="4"/>
    <x v="119"/>
    <x v="0"/>
    <x v="0"/>
    <s v="Trasferimento"/>
    <x v="1"/>
    <x v="0"/>
    <x v="0"/>
    <m/>
  </r>
  <r>
    <n v="117504"/>
    <x v="0"/>
    <x v="0"/>
    <x v="0"/>
    <x v="0"/>
    <x v="4"/>
    <x v="119"/>
    <x v="0"/>
    <x v="0"/>
    <s v="Trasferimento"/>
    <x v="1"/>
    <x v="3"/>
    <x v="0"/>
    <m/>
  </r>
  <r>
    <n v="191601"/>
    <x v="0"/>
    <x v="0"/>
    <x v="0"/>
    <x v="0"/>
    <x v="2"/>
    <x v="216"/>
    <x v="0"/>
    <x v="0"/>
    <s v="Trasferimento"/>
    <x v="0"/>
    <x v="0"/>
    <x v="0"/>
    <m/>
  </r>
  <r>
    <n v="133610"/>
    <x v="0"/>
    <x v="0"/>
    <x v="0"/>
    <x v="0"/>
    <x v="4"/>
    <x v="119"/>
    <x v="0"/>
    <x v="0"/>
    <s v="Trasferimento"/>
    <x v="1"/>
    <x v="0"/>
    <x v="0"/>
    <m/>
  </r>
  <r>
    <n v="103598"/>
    <x v="0"/>
    <x v="0"/>
    <x v="0"/>
    <x v="0"/>
    <x v="4"/>
    <x v="119"/>
    <x v="0"/>
    <x v="0"/>
    <s v="Trasferimento"/>
    <x v="1"/>
    <x v="0"/>
    <x v="0"/>
    <m/>
  </r>
  <r>
    <n v="128880"/>
    <x v="0"/>
    <x v="0"/>
    <x v="0"/>
    <x v="0"/>
    <x v="4"/>
    <x v="119"/>
    <x v="0"/>
    <x v="0"/>
    <s v="Trasferimento"/>
    <x v="1"/>
    <x v="0"/>
    <x v="0"/>
    <m/>
  </r>
  <r>
    <n v="126237"/>
    <x v="0"/>
    <x v="0"/>
    <x v="0"/>
    <x v="1"/>
    <x v="4"/>
    <x v="119"/>
    <x v="0"/>
    <x v="1"/>
    <s v="Trasferimento"/>
    <x v="1"/>
    <x v="4"/>
    <x v="0"/>
    <m/>
  </r>
  <r>
    <n v="45536"/>
    <x v="0"/>
    <x v="0"/>
    <x v="2"/>
    <x v="0"/>
    <x v="2"/>
    <x v="233"/>
    <x v="0"/>
    <x v="0"/>
    <s v="Trasferimento"/>
    <x v="0"/>
    <x v="3"/>
    <x v="0"/>
    <m/>
  </r>
  <r>
    <n v="104268"/>
    <x v="0"/>
    <x v="0"/>
    <x v="2"/>
    <x v="4"/>
    <x v="4"/>
    <x v="119"/>
    <x v="0"/>
    <x v="1"/>
    <s v="Trasferimento"/>
    <x v="1"/>
    <x v="0"/>
    <x v="0"/>
    <m/>
  </r>
  <r>
    <n v="174391"/>
    <x v="0"/>
    <x v="0"/>
    <x v="0"/>
    <x v="0"/>
    <x v="11"/>
    <x v="174"/>
    <x v="0"/>
    <x v="0"/>
    <s v="Trasferimento"/>
    <x v="3"/>
    <x v="1"/>
    <x v="0"/>
    <m/>
  </r>
  <r>
    <n v="125505"/>
    <x v="0"/>
    <x v="0"/>
    <x v="0"/>
    <x v="3"/>
    <x v="15"/>
    <x v="362"/>
    <x v="0"/>
    <x v="1"/>
    <s v="Trasferimento"/>
    <x v="0"/>
    <x v="4"/>
    <x v="0"/>
    <m/>
  </r>
  <r>
    <n v="159792"/>
    <x v="0"/>
    <x v="1"/>
    <x v="0"/>
    <x v="0"/>
    <x v="7"/>
    <x v="74"/>
    <x v="0"/>
    <x v="0"/>
    <s v="Trasferimento"/>
    <x v="1"/>
    <x v="4"/>
    <x v="0"/>
    <m/>
  </r>
  <r>
    <n v="3318"/>
    <x v="0"/>
    <x v="0"/>
    <x v="0"/>
    <x v="0"/>
    <x v="2"/>
    <x v="156"/>
    <x v="0"/>
    <x v="0"/>
    <s v="Trasferimento"/>
    <x v="0"/>
    <x v="3"/>
    <x v="0"/>
    <m/>
  </r>
  <r>
    <n v="94900"/>
    <x v="0"/>
    <x v="0"/>
    <x v="2"/>
    <x v="0"/>
    <x v="4"/>
    <x v="125"/>
    <x v="0"/>
    <x v="0"/>
    <s v="Trasferimento"/>
    <x v="1"/>
    <x v="4"/>
    <x v="0"/>
    <m/>
  </r>
  <r>
    <n v="25517"/>
    <x v="0"/>
    <x v="0"/>
    <x v="2"/>
    <x v="0"/>
    <x v="4"/>
    <x v="125"/>
    <x v="0"/>
    <x v="0"/>
    <s v="Trasferimento"/>
    <x v="1"/>
    <x v="4"/>
    <x v="0"/>
    <m/>
  </r>
  <r>
    <n v="205469"/>
    <x v="0"/>
    <x v="0"/>
    <x v="0"/>
    <x v="0"/>
    <x v="7"/>
    <x v="347"/>
    <x v="0"/>
    <x v="0"/>
    <s v="Trasferimento"/>
    <x v="0"/>
    <x v="0"/>
    <x v="0"/>
    <m/>
  </r>
  <r>
    <n v="57811"/>
    <x v="0"/>
    <x v="0"/>
    <x v="0"/>
    <x v="0"/>
    <x v="7"/>
    <x v="347"/>
    <x v="0"/>
    <x v="0"/>
    <s v="Trasferimento"/>
    <x v="0"/>
    <x v="0"/>
    <x v="0"/>
    <m/>
  </r>
  <r>
    <n v="117507"/>
    <x v="0"/>
    <x v="0"/>
    <x v="0"/>
    <x v="0"/>
    <x v="12"/>
    <x v="27"/>
    <x v="0"/>
    <x v="0"/>
    <s v="Trasferimento"/>
    <x v="1"/>
    <x v="1"/>
    <x v="0"/>
    <m/>
  </r>
  <r>
    <n v="15718"/>
    <x v="0"/>
    <x v="0"/>
    <x v="0"/>
    <x v="0"/>
    <x v="1"/>
    <x v="340"/>
    <x v="0"/>
    <x v="0"/>
    <s v="Trasferimento"/>
    <x v="1"/>
    <x v="3"/>
    <x v="0"/>
    <m/>
  </r>
  <r>
    <n v="143512"/>
    <x v="0"/>
    <x v="0"/>
    <x v="2"/>
    <x v="4"/>
    <x v="12"/>
    <x v="27"/>
    <x v="0"/>
    <x v="0"/>
    <s v="Trasferimento"/>
    <x v="1"/>
    <x v="0"/>
    <x v="0"/>
    <m/>
  </r>
  <r>
    <n v="143513"/>
    <x v="0"/>
    <x v="0"/>
    <x v="2"/>
    <x v="4"/>
    <x v="12"/>
    <x v="27"/>
    <x v="0"/>
    <x v="1"/>
    <s v="Trasferimento"/>
    <x v="1"/>
    <x v="0"/>
    <x v="0"/>
    <m/>
  </r>
  <r>
    <n v="136968"/>
    <x v="0"/>
    <x v="0"/>
    <x v="0"/>
    <x v="0"/>
    <x v="11"/>
    <x v="142"/>
    <x v="0"/>
    <x v="1"/>
    <s v="Trasferimento"/>
    <x v="1"/>
    <x v="1"/>
    <x v="0"/>
    <m/>
  </r>
  <r>
    <n v="103782"/>
    <x v="0"/>
    <x v="0"/>
    <x v="0"/>
    <x v="0"/>
    <x v="1"/>
    <x v="340"/>
    <x v="0"/>
    <x v="1"/>
    <s v="Trasferimento"/>
    <x v="1"/>
    <x v="3"/>
    <x v="0"/>
    <m/>
  </r>
  <r>
    <n v="198502"/>
    <x v="0"/>
    <x v="0"/>
    <x v="0"/>
    <x v="0"/>
    <x v="1"/>
    <x v="340"/>
    <x v="0"/>
    <x v="0"/>
    <s v="Trasferimento"/>
    <x v="1"/>
    <x v="4"/>
    <x v="0"/>
    <m/>
  </r>
  <r>
    <n v="106770"/>
    <x v="0"/>
    <x v="0"/>
    <x v="0"/>
    <x v="0"/>
    <x v="1"/>
    <x v="340"/>
    <x v="0"/>
    <x v="0"/>
    <s v="Trasferimento"/>
    <x v="1"/>
    <x v="4"/>
    <x v="0"/>
    <m/>
  </r>
  <r>
    <n v="123764"/>
    <x v="0"/>
    <x v="0"/>
    <x v="0"/>
    <x v="0"/>
    <x v="1"/>
    <x v="340"/>
    <x v="0"/>
    <x v="0"/>
    <s v="Trasferimento"/>
    <x v="1"/>
    <x v="0"/>
    <x v="0"/>
    <m/>
  </r>
  <r>
    <n v="225611"/>
    <x v="0"/>
    <x v="0"/>
    <x v="0"/>
    <x v="0"/>
    <x v="1"/>
    <x v="340"/>
    <x v="0"/>
    <x v="0"/>
    <s v="Trasferimento"/>
    <x v="1"/>
    <x v="0"/>
    <x v="0"/>
    <m/>
  </r>
  <r>
    <n v="178952"/>
    <x v="0"/>
    <x v="0"/>
    <x v="0"/>
    <x v="0"/>
    <x v="1"/>
    <x v="340"/>
    <x v="0"/>
    <x v="0"/>
    <s v="Trasferimento"/>
    <x v="1"/>
    <x v="0"/>
    <x v="0"/>
    <m/>
  </r>
  <r>
    <n v="54970"/>
    <x v="0"/>
    <x v="0"/>
    <x v="0"/>
    <x v="0"/>
    <x v="1"/>
    <x v="340"/>
    <x v="0"/>
    <x v="0"/>
    <s v="Trasferimento"/>
    <x v="1"/>
    <x v="0"/>
    <x v="0"/>
    <m/>
  </r>
  <r>
    <n v="114569"/>
    <x v="0"/>
    <x v="0"/>
    <x v="0"/>
    <x v="0"/>
    <x v="1"/>
    <x v="340"/>
    <x v="0"/>
    <x v="0"/>
    <s v="Trasferimento"/>
    <x v="1"/>
    <x v="0"/>
    <x v="0"/>
    <m/>
  </r>
  <r>
    <n v="221637"/>
    <x v="0"/>
    <x v="0"/>
    <x v="0"/>
    <x v="0"/>
    <x v="1"/>
    <x v="340"/>
    <x v="0"/>
    <x v="0"/>
    <s v="Trasferimento"/>
    <x v="1"/>
    <x v="3"/>
    <x v="0"/>
    <m/>
  </r>
  <r>
    <n v="230855"/>
    <x v="0"/>
    <x v="0"/>
    <x v="0"/>
    <x v="1"/>
    <x v="1"/>
    <x v="340"/>
    <x v="0"/>
    <x v="0"/>
    <s v="Trasferimento"/>
    <x v="1"/>
    <x v="0"/>
    <x v="0"/>
    <m/>
  </r>
  <r>
    <n v="115727"/>
    <x v="0"/>
    <x v="0"/>
    <x v="0"/>
    <x v="0"/>
    <x v="1"/>
    <x v="340"/>
    <x v="0"/>
    <x v="0"/>
    <s v="Trasferimento"/>
    <x v="1"/>
    <x v="0"/>
    <x v="0"/>
    <m/>
  </r>
  <r>
    <n v="138050"/>
    <x v="0"/>
    <x v="0"/>
    <x v="0"/>
    <x v="0"/>
    <x v="1"/>
    <x v="340"/>
    <x v="0"/>
    <x v="0"/>
    <s v="Trasferimento"/>
    <x v="1"/>
    <x v="3"/>
    <x v="0"/>
    <m/>
  </r>
  <r>
    <n v="95792"/>
    <x v="0"/>
    <x v="0"/>
    <x v="0"/>
    <x v="0"/>
    <x v="1"/>
    <x v="340"/>
    <x v="0"/>
    <x v="0"/>
    <s v="Trasferimento"/>
    <x v="1"/>
    <x v="4"/>
    <x v="0"/>
    <m/>
  </r>
  <r>
    <n v="182516"/>
    <x v="1"/>
    <x v="0"/>
    <x v="0"/>
    <x v="0"/>
    <x v="1"/>
    <x v="340"/>
    <x v="0"/>
    <x v="0"/>
    <s v="Trasferimento"/>
    <x v="1"/>
    <x v="7"/>
    <x v="0"/>
    <m/>
  </r>
  <r>
    <n v="182515"/>
    <x v="1"/>
    <x v="0"/>
    <x v="0"/>
    <x v="0"/>
    <x v="1"/>
    <x v="340"/>
    <x v="0"/>
    <x v="0"/>
    <s v="Trasferimento"/>
    <x v="1"/>
    <x v="5"/>
    <x v="0"/>
    <m/>
  </r>
  <r>
    <n v="84019"/>
    <x v="0"/>
    <x v="0"/>
    <x v="0"/>
    <x v="0"/>
    <x v="12"/>
    <x v="27"/>
    <x v="0"/>
    <x v="1"/>
    <s v="Trasferimento"/>
    <x v="1"/>
    <x v="4"/>
    <x v="0"/>
    <m/>
  </r>
  <r>
    <n v="228429"/>
    <x v="0"/>
    <x v="1"/>
    <x v="0"/>
    <x v="0"/>
    <x v="12"/>
    <x v="27"/>
    <x v="0"/>
    <x v="0"/>
    <s v="Trasferimento"/>
    <x v="1"/>
    <x v="0"/>
    <x v="0"/>
    <m/>
  </r>
  <r>
    <n v="201073"/>
    <x v="0"/>
    <x v="0"/>
    <x v="0"/>
    <x v="1"/>
    <x v="11"/>
    <x v="174"/>
    <x v="0"/>
    <x v="1"/>
    <s v="Trasferimento"/>
    <x v="3"/>
    <x v="0"/>
    <x v="0"/>
    <m/>
  </r>
  <r>
    <n v="201065"/>
    <x v="0"/>
    <x v="0"/>
    <x v="0"/>
    <x v="0"/>
    <x v="11"/>
    <x v="174"/>
    <x v="0"/>
    <x v="0"/>
    <s v="Trasferimento"/>
    <x v="3"/>
    <x v="0"/>
    <x v="0"/>
    <m/>
  </r>
  <r>
    <n v="44640"/>
    <x v="0"/>
    <x v="0"/>
    <x v="0"/>
    <x v="0"/>
    <x v="7"/>
    <x v="30"/>
    <x v="0"/>
    <x v="0"/>
    <s v="Trasferimento"/>
    <x v="1"/>
    <x v="4"/>
    <x v="0"/>
    <m/>
  </r>
  <r>
    <n v="44641"/>
    <x v="0"/>
    <x v="0"/>
    <x v="0"/>
    <x v="0"/>
    <x v="7"/>
    <x v="30"/>
    <x v="0"/>
    <x v="1"/>
    <s v="Trasferimento"/>
    <x v="1"/>
    <x v="4"/>
    <x v="0"/>
    <m/>
  </r>
  <r>
    <n v="169324"/>
    <x v="0"/>
    <x v="1"/>
    <x v="2"/>
    <x v="1"/>
    <x v="12"/>
    <x v="27"/>
    <x v="0"/>
    <x v="1"/>
    <s v="Trasferimento"/>
    <x v="1"/>
    <x v="4"/>
    <x v="0"/>
    <m/>
  </r>
  <r>
    <n v="195885"/>
    <x v="0"/>
    <x v="0"/>
    <x v="0"/>
    <x v="0"/>
    <x v="7"/>
    <x v="45"/>
    <x v="0"/>
    <x v="0"/>
    <s v="Trasferimento"/>
    <x v="1"/>
    <x v="1"/>
    <x v="0"/>
    <m/>
  </r>
  <r>
    <n v="174227"/>
    <x v="1"/>
    <x v="0"/>
    <x v="0"/>
    <x v="0"/>
    <x v="12"/>
    <x v="27"/>
    <x v="0"/>
    <x v="0"/>
    <s v="Trasferimento"/>
    <x v="1"/>
    <x v="6"/>
    <x v="0"/>
    <m/>
  </r>
  <r>
    <n v="109600"/>
    <x v="0"/>
    <x v="0"/>
    <x v="0"/>
    <x v="0"/>
    <x v="12"/>
    <x v="27"/>
    <x v="0"/>
    <x v="0"/>
    <s v="Trasferimento"/>
    <x v="1"/>
    <x v="0"/>
    <x v="0"/>
    <m/>
  </r>
  <r>
    <n v="109601"/>
    <x v="0"/>
    <x v="0"/>
    <x v="0"/>
    <x v="0"/>
    <x v="12"/>
    <x v="27"/>
    <x v="0"/>
    <x v="1"/>
    <s v="Trasferimento"/>
    <x v="1"/>
    <x v="3"/>
    <x v="0"/>
    <m/>
  </r>
  <r>
    <n v="159489"/>
    <x v="0"/>
    <x v="0"/>
    <x v="0"/>
    <x v="0"/>
    <x v="11"/>
    <x v="102"/>
    <x v="0"/>
    <x v="0"/>
    <s v="Trasferimento"/>
    <x v="1"/>
    <x v="0"/>
    <x v="0"/>
    <m/>
  </r>
  <r>
    <n v="199843"/>
    <x v="0"/>
    <x v="0"/>
    <x v="0"/>
    <x v="4"/>
    <x v="1"/>
    <x v="1"/>
    <x v="0"/>
    <x v="0"/>
    <s v="Trasferimento"/>
    <x v="0"/>
    <x v="0"/>
    <x v="0"/>
    <m/>
  </r>
  <r>
    <n v="204399"/>
    <x v="0"/>
    <x v="1"/>
    <x v="2"/>
    <x v="0"/>
    <x v="4"/>
    <x v="80"/>
    <x v="0"/>
    <x v="0"/>
    <s v="Trasferimento"/>
    <x v="1"/>
    <x v="0"/>
    <x v="0"/>
    <m/>
  </r>
  <r>
    <n v="222999"/>
    <x v="0"/>
    <x v="0"/>
    <x v="0"/>
    <x v="0"/>
    <x v="4"/>
    <x v="146"/>
    <x v="0"/>
    <x v="0"/>
    <s v="Trasferimento"/>
    <x v="1"/>
    <x v="1"/>
    <x v="0"/>
    <m/>
  </r>
  <r>
    <n v="216027"/>
    <x v="0"/>
    <x v="0"/>
    <x v="0"/>
    <x v="0"/>
    <x v="4"/>
    <x v="146"/>
    <x v="0"/>
    <x v="0"/>
    <s v="Trasferimento"/>
    <x v="1"/>
    <x v="1"/>
    <x v="0"/>
    <m/>
  </r>
  <r>
    <n v="54167"/>
    <x v="0"/>
    <x v="0"/>
    <x v="0"/>
    <x v="0"/>
    <x v="4"/>
    <x v="147"/>
    <x v="0"/>
    <x v="0"/>
    <s v="Trasferimento"/>
    <x v="1"/>
    <x v="0"/>
    <x v="0"/>
    <m/>
  </r>
  <r>
    <n v="128729"/>
    <x v="0"/>
    <x v="0"/>
    <x v="0"/>
    <x v="1"/>
    <x v="4"/>
    <x v="140"/>
    <x v="0"/>
    <x v="1"/>
    <s v="Trasferimento"/>
    <x v="0"/>
    <x v="3"/>
    <x v="0"/>
    <m/>
  </r>
  <r>
    <n v="147245"/>
    <x v="0"/>
    <x v="0"/>
    <x v="0"/>
    <x v="0"/>
    <x v="4"/>
    <x v="54"/>
    <x v="0"/>
    <x v="1"/>
    <s v="Trasferimento"/>
    <x v="1"/>
    <x v="3"/>
    <x v="0"/>
    <m/>
  </r>
  <r>
    <n v="17971"/>
    <x v="0"/>
    <x v="0"/>
    <x v="0"/>
    <x v="0"/>
    <x v="3"/>
    <x v="118"/>
    <x v="0"/>
    <x v="0"/>
    <s v="Trasferimento"/>
    <x v="1"/>
    <x v="3"/>
    <x v="0"/>
    <m/>
  </r>
  <r>
    <n v="15670"/>
    <x v="0"/>
    <x v="0"/>
    <x v="0"/>
    <x v="0"/>
    <x v="3"/>
    <x v="118"/>
    <x v="0"/>
    <x v="0"/>
    <s v="Trasferimento"/>
    <x v="1"/>
    <x v="4"/>
    <x v="0"/>
    <m/>
  </r>
  <r>
    <n v="4936"/>
    <x v="0"/>
    <x v="0"/>
    <x v="0"/>
    <x v="0"/>
    <x v="4"/>
    <x v="18"/>
    <x v="0"/>
    <x v="0"/>
    <s v="Trasferimento"/>
    <x v="1"/>
    <x v="4"/>
    <x v="0"/>
    <m/>
  </r>
  <r>
    <n v="83811"/>
    <x v="0"/>
    <x v="0"/>
    <x v="2"/>
    <x v="4"/>
    <x v="7"/>
    <x v="56"/>
    <x v="0"/>
    <x v="0"/>
    <s v="Trasferimento"/>
    <x v="1"/>
    <x v="0"/>
    <x v="0"/>
    <m/>
  </r>
  <r>
    <n v="202864"/>
    <x v="0"/>
    <x v="0"/>
    <x v="2"/>
    <x v="0"/>
    <x v="7"/>
    <x v="56"/>
    <x v="0"/>
    <x v="0"/>
    <s v="Trasferimento"/>
    <x v="1"/>
    <x v="1"/>
    <x v="0"/>
    <m/>
  </r>
  <r>
    <n v="113910"/>
    <x v="0"/>
    <x v="0"/>
    <x v="0"/>
    <x v="0"/>
    <x v="7"/>
    <x v="51"/>
    <x v="0"/>
    <x v="0"/>
    <s v="Trasferimento"/>
    <x v="1"/>
    <x v="3"/>
    <x v="0"/>
    <m/>
  </r>
  <r>
    <n v="198423"/>
    <x v="0"/>
    <x v="0"/>
    <x v="0"/>
    <x v="0"/>
    <x v="8"/>
    <x v="246"/>
    <x v="0"/>
    <x v="0"/>
    <s v="Trasferimento"/>
    <x v="1"/>
    <x v="3"/>
    <x v="0"/>
    <m/>
  </r>
  <r>
    <n v="229076"/>
    <x v="1"/>
    <x v="0"/>
    <x v="0"/>
    <x v="1"/>
    <x v="7"/>
    <x v="30"/>
    <x v="0"/>
    <x v="1"/>
    <s v="Trasferimento"/>
    <x v="1"/>
    <x v="5"/>
    <x v="0"/>
    <m/>
  </r>
  <r>
    <n v="223220"/>
    <x v="1"/>
    <x v="0"/>
    <x v="2"/>
    <x v="1"/>
    <x v="11"/>
    <x v="244"/>
    <x v="0"/>
    <x v="0"/>
    <s v="Trasferimento"/>
    <x v="0"/>
    <x v="5"/>
    <x v="0"/>
    <m/>
  </r>
  <r>
    <n v="228482"/>
    <x v="1"/>
    <x v="0"/>
    <x v="0"/>
    <x v="1"/>
    <x v="11"/>
    <x v="244"/>
    <x v="0"/>
    <x v="0"/>
    <s v="Trasferimento"/>
    <x v="0"/>
    <x v="5"/>
    <x v="0"/>
    <m/>
  </r>
  <r>
    <n v="225444"/>
    <x v="0"/>
    <x v="0"/>
    <x v="0"/>
    <x v="1"/>
    <x v="1"/>
    <x v="340"/>
    <x v="0"/>
    <x v="0"/>
    <s v="Trasferimento"/>
    <x v="1"/>
    <x v="0"/>
    <x v="0"/>
    <m/>
  </r>
  <r>
    <n v="208912"/>
    <x v="0"/>
    <x v="0"/>
    <x v="0"/>
    <x v="0"/>
    <x v="7"/>
    <x v="51"/>
    <x v="0"/>
    <x v="0"/>
    <s v="Trasferimento"/>
    <x v="1"/>
    <x v="0"/>
    <x v="0"/>
    <m/>
  </r>
  <r>
    <n v="89763"/>
    <x v="0"/>
    <x v="0"/>
    <x v="0"/>
    <x v="0"/>
    <x v="2"/>
    <x v="336"/>
    <x v="0"/>
    <x v="0"/>
    <s v="Trasferimento"/>
    <x v="1"/>
    <x v="0"/>
    <x v="0"/>
    <m/>
  </r>
  <r>
    <n v="182128"/>
    <x v="0"/>
    <x v="0"/>
    <x v="0"/>
    <x v="0"/>
    <x v="2"/>
    <x v="336"/>
    <x v="0"/>
    <x v="1"/>
    <s v="Trasferimento"/>
    <x v="1"/>
    <x v="0"/>
    <x v="0"/>
    <m/>
  </r>
  <r>
    <n v="114177"/>
    <x v="0"/>
    <x v="0"/>
    <x v="0"/>
    <x v="0"/>
    <x v="2"/>
    <x v="336"/>
    <x v="0"/>
    <x v="1"/>
    <s v="Trasferimento"/>
    <x v="1"/>
    <x v="3"/>
    <x v="0"/>
    <m/>
  </r>
  <r>
    <n v="185524"/>
    <x v="0"/>
    <x v="0"/>
    <x v="0"/>
    <x v="0"/>
    <x v="2"/>
    <x v="292"/>
    <x v="0"/>
    <x v="0"/>
    <s v="Trasferimento"/>
    <x v="1"/>
    <x v="0"/>
    <x v="0"/>
    <m/>
  </r>
  <r>
    <n v="204536"/>
    <x v="1"/>
    <x v="0"/>
    <x v="0"/>
    <x v="2"/>
    <x v="2"/>
    <x v="292"/>
    <x v="0"/>
    <x v="0"/>
    <s v="Trasferimento"/>
    <x v="1"/>
    <x v="5"/>
    <x v="0"/>
    <m/>
  </r>
  <r>
    <n v="157296"/>
    <x v="0"/>
    <x v="0"/>
    <x v="0"/>
    <x v="0"/>
    <x v="2"/>
    <x v="292"/>
    <x v="0"/>
    <x v="0"/>
    <s v="Trasferimento"/>
    <x v="1"/>
    <x v="3"/>
    <x v="0"/>
    <m/>
  </r>
  <r>
    <n v="103511"/>
    <x v="0"/>
    <x v="0"/>
    <x v="2"/>
    <x v="0"/>
    <x v="3"/>
    <x v="252"/>
    <x v="0"/>
    <x v="0"/>
    <s v="Trasferimento"/>
    <x v="1"/>
    <x v="3"/>
    <x v="0"/>
    <m/>
  </r>
  <r>
    <n v="206144"/>
    <x v="0"/>
    <x v="0"/>
    <x v="0"/>
    <x v="0"/>
    <x v="2"/>
    <x v="292"/>
    <x v="0"/>
    <x v="0"/>
    <s v="Trasferimento"/>
    <x v="1"/>
    <x v="1"/>
    <x v="0"/>
    <m/>
  </r>
  <r>
    <n v="90850"/>
    <x v="0"/>
    <x v="0"/>
    <x v="0"/>
    <x v="0"/>
    <x v="7"/>
    <x v="137"/>
    <x v="0"/>
    <x v="0"/>
    <s v="Trasferimento"/>
    <x v="3"/>
    <x v="3"/>
    <x v="0"/>
    <m/>
  </r>
  <r>
    <n v="108189"/>
    <x v="0"/>
    <x v="0"/>
    <x v="2"/>
    <x v="0"/>
    <x v="7"/>
    <x v="348"/>
    <x v="0"/>
    <x v="0"/>
    <s v="Trasferimento"/>
    <x v="1"/>
    <x v="0"/>
    <x v="0"/>
    <m/>
  </r>
  <r>
    <n v="70232"/>
    <x v="0"/>
    <x v="0"/>
    <x v="0"/>
    <x v="0"/>
    <x v="7"/>
    <x v="137"/>
    <x v="0"/>
    <x v="0"/>
    <s v="Trasferimento"/>
    <x v="3"/>
    <x v="4"/>
    <x v="0"/>
    <m/>
  </r>
  <r>
    <n v="206599"/>
    <x v="1"/>
    <x v="0"/>
    <x v="2"/>
    <x v="1"/>
    <x v="7"/>
    <x v="30"/>
    <x v="0"/>
    <x v="0"/>
    <s v="Trasferimento"/>
    <x v="1"/>
    <x v="5"/>
    <x v="0"/>
    <m/>
  </r>
  <r>
    <n v="187994"/>
    <x v="0"/>
    <x v="0"/>
    <x v="0"/>
    <x v="0"/>
    <x v="2"/>
    <x v="207"/>
    <x v="0"/>
    <x v="0"/>
    <s v="Trasferimento"/>
    <x v="1"/>
    <x v="1"/>
    <x v="0"/>
    <m/>
  </r>
  <r>
    <n v="93543"/>
    <x v="0"/>
    <x v="0"/>
    <x v="0"/>
    <x v="0"/>
    <x v="4"/>
    <x v="12"/>
    <x v="0"/>
    <x v="0"/>
    <s v="Trasferimento"/>
    <x v="1"/>
    <x v="0"/>
    <x v="0"/>
    <m/>
  </r>
  <r>
    <n v="135734"/>
    <x v="0"/>
    <x v="0"/>
    <x v="0"/>
    <x v="0"/>
    <x v="10"/>
    <x v="93"/>
    <x v="0"/>
    <x v="0"/>
    <s v="Trasferimento"/>
    <x v="0"/>
    <x v="0"/>
    <x v="0"/>
    <m/>
  </r>
  <r>
    <n v="214053"/>
    <x v="1"/>
    <x v="0"/>
    <x v="2"/>
    <x v="2"/>
    <x v="2"/>
    <x v="292"/>
    <x v="0"/>
    <x v="0"/>
    <s v="Trasferimento"/>
    <x v="1"/>
    <x v="5"/>
    <x v="0"/>
    <m/>
  </r>
  <r>
    <n v="208582"/>
    <x v="0"/>
    <x v="0"/>
    <x v="0"/>
    <x v="0"/>
    <x v="8"/>
    <x v="115"/>
    <x v="0"/>
    <x v="0"/>
    <s v="Trasferimento"/>
    <x v="1"/>
    <x v="0"/>
    <x v="0"/>
    <m/>
  </r>
  <r>
    <n v="115288"/>
    <x v="0"/>
    <x v="0"/>
    <x v="0"/>
    <x v="0"/>
    <x v="7"/>
    <x v="297"/>
    <x v="0"/>
    <x v="0"/>
    <s v="Trasferimento"/>
    <x v="1"/>
    <x v="0"/>
    <x v="0"/>
    <m/>
  </r>
  <r>
    <n v="194877"/>
    <x v="0"/>
    <x v="0"/>
    <x v="0"/>
    <x v="0"/>
    <x v="7"/>
    <x v="297"/>
    <x v="0"/>
    <x v="0"/>
    <s v="Trasferimento"/>
    <x v="1"/>
    <x v="3"/>
    <x v="0"/>
    <m/>
  </r>
  <r>
    <n v="228732"/>
    <x v="0"/>
    <x v="0"/>
    <x v="0"/>
    <x v="1"/>
    <x v="7"/>
    <x v="297"/>
    <x v="0"/>
    <x v="1"/>
    <s v="Trasferimento"/>
    <x v="1"/>
    <x v="4"/>
    <x v="0"/>
    <m/>
  </r>
  <r>
    <n v="22425"/>
    <x v="0"/>
    <x v="0"/>
    <x v="0"/>
    <x v="0"/>
    <x v="11"/>
    <x v="189"/>
    <x v="0"/>
    <x v="0"/>
    <s v="Trasferimento"/>
    <x v="1"/>
    <x v="0"/>
    <x v="0"/>
    <m/>
  </r>
  <r>
    <n v="24538"/>
    <x v="0"/>
    <x v="0"/>
    <x v="0"/>
    <x v="0"/>
    <x v="11"/>
    <x v="189"/>
    <x v="0"/>
    <x v="0"/>
    <s v="Trasferimento"/>
    <x v="1"/>
    <x v="0"/>
    <x v="0"/>
    <m/>
  </r>
  <r>
    <n v="123977"/>
    <x v="0"/>
    <x v="0"/>
    <x v="0"/>
    <x v="0"/>
    <x v="11"/>
    <x v="189"/>
    <x v="0"/>
    <x v="0"/>
    <s v="Trasferimento"/>
    <x v="1"/>
    <x v="0"/>
    <x v="0"/>
    <m/>
  </r>
  <r>
    <n v="182863"/>
    <x v="0"/>
    <x v="0"/>
    <x v="0"/>
    <x v="0"/>
    <x v="7"/>
    <x v="123"/>
    <x v="0"/>
    <x v="0"/>
    <s v="Trasferimento"/>
    <x v="1"/>
    <x v="0"/>
    <x v="0"/>
    <m/>
  </r>
  <r>
    <n v="4325"/>
    <x v="0"/>
    <x v="0"/>
    <x v="0"/>
    <x v="0"/>
    <x v="7"/>
    <x v="123"/>
    <x v="0"/>
    <x v="0"/>
    <s v="Trasferimento"/>
    <x v="1"/>
    <x v="0"/>
    <x v="0"/>
    <m/>
  </r>
  <r>
    <n v="154384"/>
    <x v="0"/>
    <x v="0"/>
    <x v="2"/>
    <x v="0"/>
    <x v="7"/>
    <x v="123"/>
    <x v="0"/>
    <x v="0"/>
    <s v="Trasferimento"/>
    <x v="1"/>
    <x v="0"/>
    <x v="0"/>
    <m/>
  </r>
  <r>
    <n v="33076"/>
    <x v="0"/>
    <x v="0"/>
    <x v="0"/>
    <x v="0"/>
    <x v="7"/>
    <x v="123"/>
    <x v="0"/>
    <x v="0"/>
    <s v="Trasferimento"/>
    <x v="1"/>
    <x v="3"/>
    <x v="0"/>
    <m/>
  </r>
  <r>
    <n v="150292"/>
    <x v="0"/>
    <x v="0"/>
    <x v="0"/>
    <x v="0"/>
    <x v="7"/>
    <x v="123"/>
    <x v="0"/>
    <x v="0"/>
    <s v="Trasferimento"/>
    <x v="1"/>
    <x v="3"/>
    <x v="0"/>
    <m/>
  </r>
  <r>
    <n v="230766"/>
    <x v="0"/>
    <x v="0"/>
    <x v="0"/>
    <x v="1"/>
    <x v="4"/>
    <x v="12"/>
    <x v="0"/>
    <x v="0"/>
    <s v="Trasferimento"/>
    <x v="1"/>
    <x v="0"/>
    <x v="0"/>
    <m/>
  </r>
  <r>
    <n v="229955"/>
    <x v="0"/>
    <x v="0"/>
    <x v="0"/>
    <x v="1"/>
    <x v="7"/>
    <x v="123"/>
    <x v="0"/>
    <x v="0"/>
    <s v="Trasferimento"/>
    <x v="1"/>
    <x v="1"/>
    <x v="0"/>
    <m/>
  </r>
  <r>
    <n v="230763"/>
    <x v="0"/>
    <x v="0"/>
    <x v="0"/>
    <x v="1"/>
    <x v="4"/>
    <x v="12"/>
    <x v="0"/>
    <x v="1"/>
    <s v="Trasferimento"/>
    <x v="1"/>
    <x v="0"/>
    <x v="0"/>
    <m/>
  </r>
  <r>
    <n v="201265"/>
    <x v="0"/>
    <x v="0"/>
    <x v="0"/>
    <x v="1"/>
    <x v="7"/>
    <x v="123"/>
    <x v="0"/>
    <x v="0"/>
    <s v="Trasferimento"/>
    <x v="1"/>
    <x v="0"/>
    <x v="0"/>
    <m/>
  </r>
  <r>
    <n v="201264"/>
    <x v="0"/>
    <x v="0"/>
    <x v="0"/>
    <x v="1"/>
    <x v="7"/>
    <x v="123"/>
    <x v="0"/>
    <x v="1"/>
    <s v="Trasferimento"/>
    <x v="1"/>
    <x v="0"/>
    <x v="0"/>
    <m/>
  </r>
  <r>
    <n v="208924"/>
    <x v="0"/>
    <x v="0"/>
    <x v="0"/>
    <x v="0"/>
    <x v="7"/>
    <x v="123"/>
    <x v="0"/>
    <x v="0"/>
    <s v="Trasferimento"/>
    <x v="1"/>
    <x v="3"/>
    <x v="0"/>
    <m/>
  </r>
  <r>
    <n v="218648"/>
    <x v="0"/>
    <x v="0"/>
    <x v="0"/>
    <x v="0"/>
    <x v="7"/>
    <x v="123"/>
    <x v="0"/>
    <x v="1"/>
    <s v="Trasferimento"/>
    <x v="1"/>
    <x v="3"/>
    <x v="0"/>
    <m/>
  </r>
  <r>
    <n v="149442"/>
    <x v="0"/>
    <x v="0"/>
    <x v="0"/>
    <x v="0"/>
    <x v="7"/>
    <x v="123"/>
    <x v="0"/>
    <x v="0"/>
    <s v="Trasferimento"/>
    <x v="1"/>
    <x v="3"/>
    <x v="0"/>
    <m/>
  </r>
  <r>
    <n v="184099"/>
    <x v="0"/>
    <x v="0"/>
    <x v="0"/>
    <x v="0"/>
    <x v="7"/>
    <x v="123"/>
    <x v="0"/>
    <x v="0"/>
    <s v="Trasferimento"/>
    <x v="1"/>
    <x v="1"/>
    <x v="0"/>
    <m/>
  </r>
  <r>
    <n v="178614"/>
    <x v="0"/>
    <x v="0"/>
    <x v="0"/>
    <x v="0"/>
    <x v="7"/>
    <x v="123"/>
    <x v="0"/>
    <x v="0"/>
    <s v="Trasferimento"/>
    <x v="1"/>
    <x v="0"/>
    <x v="0"/>
    <m/>
  </r>
  <r>
    <n v="19610"/>
    <x v="0"/>
    <x v="0"/>
    <x v="0"/>
    <x v="0"/>
    <x v="11"/>
    <x v="49"/>
    <x v="0"/>
    <x v="0"/>
    <s v="Trasferimento"/>
    <x v="1"/>
    <x v="0"/>
    <x v="0"/>
    <m/>
  </r>
  <r>
    <n v="197947"/>
    <x v="0"/>
    <x v="0"/>
    <x v="0"/>
    <x v="0"/>
    <x v="10"/>
    <x v="93"/>
    <x v="0"/>
    <x v="0"/>
    <s v="Trasferimento"/>
    <x v="0"/>
    <x v="0"/>
    <x v="0"/>
    <m/>
  </r>
  <r>
    <n v="29044"/>
    <x v="0"/>
    <x v="0"/>
    <x v="0"/>
    <x v="0"/>
    <x v="13"/>
    <x v="177"/>
    <x v="0"/>
    <x v="0"/>
    <s v="Trasferimento"/>
    <x v="1"/>
    <x v="4"/>
    <x v="0"/>
    <m/>
  </r>
  <r>
    <n v="28998"/>
    <x v="0"/>
    <x v="0"/>
    <x v="0"/>
    <x v="0"/>
    <x v="13"/>
    <x v="177"/>
    <x v="0"/>
    <x v="1"/>
    <s v="Trasferimento"/>
    <x v="1"/>
    <x v="4"/>
    <x v="0"/>
    <m/>
  </r>
  <r>
    <n v="68013"/>
    <x v="0"/>
    <x v="0"/>
    <x v="0"/>
    <x v="0"/>
    <x v="11"/>
    <x v="49"/>
    <x v="0"/>
    <x v="0"/>
    <s v="Trasferimento"/>
    <x v="1"/>
    <x v="4"/>
    <x v="0"/>
    <m/>
  </r>
  <r>
    <n v="70395"/>
    <x v="0"/>
    <x v="0"/>
    <x v="0"/>
    <x v="0"/>
    <x v="11"/>
    <x v="49"/>
    <x v="0"/>
    <x v="1"/>
    <s v="Trasferimento"/>
    <x v="1"/>
    <x v="4"/>
    <x v="0"/>
    <m/>
  </r>
  <r>
    <n v="228699"/>
    <x v="0"/>
    <x v="1"/>
    <x v="0"/>
    <x v="1"/>
    <x v="7"/>
    <x v="137"/>
    <x v="0"/>
    <x v="0"/>
    <s v="Trasferimento"/>
    <x v="3"/>
    <x v="4"/>
    <x v="0"/>
    <m/>
  </r>
  <r>
    <n v="44077"/>
    <x v="0"/>
    <x v="0"/>
    <x v="0"/>
    <x v="0"/>
    <x v="11"/>
    <x v="280"/>
    <x v="0"/>
    <x v="0"/>
    <s v="Trasferimento"/>
    <x v="0"/>
    <x v="0"/>
    <x v="0"/>
    <m/>
  </r>
  <r>
    <n v="165909"/>
    <x v="0"/>
    <x v="0"/>
    <x v="0"/>
    <x v="0"/>
    <x v="7"/>
    <x v="51"/>
    <x v="0"/>
    <x v="0"/>
    <s v="Trasferimento"/>
    <x v="1"/>
    <x v="0"/>
    <x v="0"/>
    <m/>
  </r>
  <r>
    <n v="217803"/>
    <x v="0"/>
    <x v="0"/>
    <x v="0"/>
    <x v="1"/>
    <x v="11"/>
    <x v="49"/>
    <x v="0"/>
    <x v="1"/>
    <s v="Trasferimento"/>
    <x v="1"/>
    <x v="3"/>
    <x v="0"/>
    <m/>
  </r>
  <r>
    <n v="228014"/>
    <x v="0"/>
    <x v="1"/>
    <x v="0"/>
    <x v="1"/>
    <x v="4"/>
    <x v="235"/>
    <x v="0"/>
    <x v="0"/>
    <s v="Trasferimento"/>
    <x v="0"/>
    <x v="0"/>
    <x v="0"/>
    <m/>
  </r>
  <r>
    <n v="227844"/>
    <x v="0"/>
    <x v="1"/>
    <x v="0"/>
    <x v="3"/>
    <x v="7"/>
    <x v="328"/>
    <x v="0"/>
    <x v="0"/>
    <s v="Trasferimento"/>
    <x v="0"/>
    <x v="3"/>
    <x v="0"/>
    <m/>
  </r>
  <r>
    <n v="227845"/>
    <x v="0"/>
    <x v="1"/>
    <x v="0"/>
    <x v="3"/>
    <x v="7"/>
    <x v="328"/>
    <x v="0"/>
    <x v="0"/>
    <s v="Trasferimento"/>
    <x v="0"/>
    <x v="0"/>
    <x v="0"/>
    <m/>
  </r>
  <r>
    <n v="220502"/>
    <x v="0"/>
    <x v="1"/>
    <x v="2"/>
    <x v="1"/>
    <x v="7"/>
    <x v="44"/>
    <x v="0"/>
    <x v="0"/>
    <s v="Trasferimento"/>
    <x v="1"/>
    <x v="0"/>
    <x v="0"/>
    <m/>
  </r>
  <r>
    <n v="220503"/>
    <x v="0"/>
    <x v="1"/>
    <x v="2"/>
    <x v="1"/>
    <x v="7"/>
    <x v="44"/>
    <x v="0"/>
    <x v="1"/>
    <s v="Trasferimento"/>
    <x v="1"/>
    <x v="0"/>
    <x v="0"/>
    <m/>
  </r>
  <r>
    <n v="94210"/>
    <x v="0"/>
    <x v="0"/>
    <x v="0"/>
    <x v="0"/>
    <x v="2"/>
    <x v="332"/>
    <x v="0"/>
    <x v="0"/>
    <s v="Trasferimento"/>
    <x v="1"/>
    <x v="1"/>
    <x v="0"/>
    <m/>
  </r>
  <r>
    <n v="208833"/>
    <x v="0"/>
    <x v="0"/>
    <x v="0"/>
    <x v="0"/>
    <x v="2"/>
    <x v="332"/>
    <x v="0"/>
    <x v="0"/>
    <s v="Trasferimento"/>
    <x v="1"/>
    <x v="0"/>
    <x v="0"/>
    <m/>
  </r>
  <r>
    <n v="197796"/>
    <x v="0"/>
    <x v="0"/>
    <x v="0"/>
    <x v="0"/>
    <x v="2"/>
    <x v="332"/>
    <x v="0"/>
    <x v="0"/>
    <s v="Trasferimento"/>
    <x v="1"/>
    <x v="3"/>
    <x v="0"/>
    <m/>
  </r>
  <r>
    <n v="109951"/>
    <x v="0"/>
    <x v="0"/>
    <x v="0"/>
    <x v="0"/>
    <x v="2"/>
    <x v="332"/>
    <x v="0"/>
    <x v="0"/>
    <s v="Trasferimento"/>
    <x v="1"/>
    <x v="4"/>
    <x v="0"/>
    <m/>
  </r>
  <r>
    <n v="106251"/>
    <x v="0"/>
    <x v="0"/>
    <x v="0"/>
    <x v="0"/>
    <x v="2"/>
    <x v="332"/>
    <x v="0"/>
    <x v="0"/>
    <s v="Trasferimento"/>
    <x v="1"/>
    <x v="3"/>
    <x v="0"/>
    <m/>
  </r>
  <r>
    <n v="10202"/>
    <x v="0"/>
    <x v="0"/>
    <x v="0"/>
    <x v="0"/>
    <x v="2"/>
    <x v="332"/>
    <x v="0"/>
    <x v="1"/>
    <s v="Trasferimento"/>
    <x v="1"/>
    <x v="3"/>
    <x v="0"/>
    <m/>
  </r>
  <r>
    <n v="231620"/>
    <x v="0"/>
    <x v="0"/>
    <x v="0"/>
    <x v="0"/>
    <x v="2"/>
    <x v="332"/>
    <x v="0"/>
    <x v="0"/>
    <s v="Trasferimento"/>
    <x v="1"/>
    <x v="0"/>
    <x v="0"/>
    <m/>
  </r>
  <r>
    <n v="156329"/>
    <x v="0"/>
    <x v="1"/>
    <x v="2"/>
    <x v="4"/>
    <x v="7"/>
    <x v="316"/>
    <x v="0"/>
    <x v="1"/>
    <s v="Trasferimento"/>
    <x v="1"/>
    <x v="0"/>
    <x v="0"/>
    <m/>
  </r>
  <r>
    <n v="34189"/>
    <x v="0"/>
    <x v="0"/>
    <x v="0"/>
    <x v="0"/>
    <x v="3"/>
    <x v="331"/>
    <x v="0"/>
    <x v="0"/>
    <s v="Trasferimento"/>
    <x v="1"/>
    <x v="4"/>
    <x v="0"/>
    <m/>
  </r>
  <r>
    <n v="141362"/>
    <x v="0"/>
    <x v="0"/>
    <x v="0"/>
    <x v="0"/>
    <x v="12"/>
    <x v="106"/>
    <x v="0"/>
    <x v="0"/>
    <s v="Trasferimento"/>
    <x v="1"/>
    <x v="4"/>
    <x v="0"/>
    <m/>
  </r>
  <r>
    <n v="193974"/>
    <x v="0"/>
    <x v="0"/>
    <x v="0"/>
    <x v="0"/>
    <x v="12"/>
    <x v="106"/>
    <x v="0"/>
    <x v="1"/>
    <s v="Trasferimento"/>
    <x v="1"/>
    <x v="3"/>
    <x v="0"/>
    <m/>
  </r>
  <r>
    <n v="44728"/>
    <x v="0"/>
    <x v="2"/>
    <x v="0"/>
    <x v="0"/>
    <x v="14"/>
    <x v="129"/>
    <x v="1"/>
    <x v="1"/>
    <s v="Trasferimento"/>
    <x v="1"/>
    <x v="8"/>
    <x v="0"/>
    <m/>
  </r>
  <r>
    <n v="154383"/>
    <x v="0"/>
    <x v="0"/>
    <x v="0"/>
    <x v="0"/>
    <x v="2"/>
    <x v="97"/>
    <x v="0"/>
    <x v="1"/>
    <s v="Trasferimento"/>
    <x v="0"/>
    <x v="0"/>
    <x v="0"/>
    <m/>
  </r>
  <r>
    <n v="24576"/>
    <x v="0"/>
    <x v="0"/>
    <x v="0"/>
    <x v="0"/>
    <x v="2"/>
    <x v="97"/>
    <x v="0"/>
    <x v="0"/>
    <s v="Trasferimento"/>
    <x v="0"/>
    <x v="0"/>
    <x v="0"/>
    <m/>
  </r>
  <r>
    <n v="186701"/>
    <x v="0"/>
    <x v="0"/>
    <x v="0"/>
    <x v="1"/>
    <x v="12"/>
    <x v="106"/>
    <x v="0"/>
    <x v="1"/>
    <s v="Trasferimento"/>
    <x v="1"/>
    <x v="3"/>
    <x v="0"/>
    <m/>
  </r>
  <r>
    <n v="195593"/>
    <x v="0"/>
    <x v="0"/>
    <x v="0"/>
    <x v="0"/>
    <x v="12"/>
    <x v="106"/>
    <x v="0"/>
    <x v="0"/>
    <s v="Trasferimento"/>
    <x v="1"/>
    <x v="0"/>
    <x v="0"/>
    <m/>
  </r>
  <r>
    <n v="182606"/>
    <x v="0"/>
    <x v="0"/>
    <x v="2"/>
    <x v="1"/>
    <x v="12"/>
    <x v="106"/>
    <x v="0"/>
    <x v="1"/>
    <s v="Trasferimento"/>
    <x v="1"/>
    <x v="4"/>
    <x v="0"/>
    <m/>
  </r>
  <r>
    <n v="57991"/>
    <x v="0"/>
    <x v="0"/>
    <x v="0"/>
    <x v="0"/>
    <x v="12"/>
    <x v="106"/>
    <x v="0"/>
    <x v="1"/>
    <s v="Trasferimento"/>
    <x v="1"/>
    <x v="3"/>
    <x v="0"/>
    <m/>
  </r>
  <r>
    <n v="58647"/>
    <x v="0"/>
    <x v="0"/>
    <x v="0"/>
    <x v="0"/>
    <x v="12"/>
    <x v="106"/>
    <x v="0"/>
    <x v="0"/>
    <s v="Trasferimento"/>
    <x v="1"/>
    <x v="0"/>
    <x v="0"/>
    <m/>
  </r>
  <r>
    <n v="54208"/>
    <x v="0"/>
    <x v="0"/>
    <x v="2"/>
    <x v="0"/>
    <x v="2"/>
    <x v="55"/>
    <x v="0"/>
    <x v="0"/>
    <s v="Trasferimento"/>
    <x v="1"/>
    <x v="0"/>
    <x v="0"/>
    <m/>
  </r>
  <r>
    <n v="207098"/>
    <x v="0"/>
    <x v="1"/>
    <x v="0"/>
    <x v="1"/>
    <x v="11"/>
    <x v="49"/>
    <x v="0"/>
    <x v="1"/>
    <s v="Trasferimento"/>
    <x v="1"/>
    <x v="0"/>
    <x v="0"/>
    <m/>
  </r>
  <r>
    <n v="207099"/>
    <x v="0"/>
    <x v="1"/>
    <x v="0"/>
    <x v="0"/>
    <x v="11"/>
    <x v="49"/>
    <x v="0"/>
    <x v="0"/>
    <s v="Trasferimento"/>
    <x v="1"/>
    <x v="0"/>
    <x v="0"/>
    <m/>
  </r>
  <r>
    <n v="140528"/>
    <x v="0"/>
    <x v="0"/>
    <x v="0"/>
    <x v="0"/>
    <x v="8"/>
    <x v="128"/>
    <x v="0"/>
    <x v="0"/>
    <s v="Trasferimento"/>
    <x v="1"/>
    <x v="1"/>
    <x v="0"/>
    <m/>
  </r>
  <r>
    <n v="216329"/>
    <x v="0"/>
    <x v="1"/>
    <x v="2"/>
    <x v="1"/>
    <x v="1"/>
    <x v="20"/>
    <x v="0"/>
    <x v="0"/>
    <s v="Trasferimento"/>
    <x v="0"/>
    <x v="1"/>
    <x v="0"/>
    <m/>
  </r>
  <r>
    <n v="103794"/>
    <x v="0"/>
    <x v="0"/>
    <x v="2"/>
    <x v="0"/>
    <x v="2"/>
    <x v="55"/>
    <x v="0"/>
    <x v="0"/>
    <s v="Trasferimento"/>
    <x v="1"/>
    <x v="0"/>
    <x v="0"/>
    <m/>
  </r>
  <r>
    <n v="228829"/>
    <x v="0"/>
    <x v="0"/>
    <x v="0"/>
    <x v="0"/>
    <x v="18"/>
    <x v="264"/>
    <x v="0"/>
    <x v="0"/>
    <s v="Trasferimento"/>
    <x v="0"/>
    <x v="4"/>
    <x v="0"/>
    <m/>
  </r>
  <r>
    <n v="90928"/>
    <x v="0"/>
    <x v="0"/>
    <x v="0"/>
    <x v="0"/>
    <x v="4"/>
    <x v="151"/>
    <x v="0"/>
    <x v="0"/>
    <s v="Trasferimento"/>
    <x v="1"/>
    <x v="0"/>
    <x v="0"/>
    <m/>
  </r>
  <r>
    <n v="231506"/>
    <x v="0"/>
    <x v="0"/>
    <x v="0"/>
    <x v="0"/>
    <x v="4"/>
    <x v="151"/>
    <x v="0"/>
    <x v="0"/>
    <s v="Trasferimento"/>
    <x v="1"/>
    <x v="1"/>
    <x v="0"/>
    <m/>
  </r>
  <r>
    <n v="226506"/>
    <x v="0"/>
    <x v="0"/>
    <x v="0"/>
    <x v="0"/>
    <x v="4"/>
    <x v="151"/>
    <x v="0"/>
    <x v="1"/>
    <s v="Trasferimento"/>
    <x v="1"/>
    <x v="1"/>
    <x v="0"/>
    <m/>
  </r>
  <r>
    <n v="60520"/>
    <x v="0"/>
    <x v="0"/>
    <x v="0"/>
    <x v="0"/>
    <x v="4"/>
    <x v="151"/>
    <x v="0"/>
    <x v="0"/>
    <s v="Trasferimento"/>
    <x v="1"/>
    <x v="1"/>
    <x v="0"/>
    <m/>
  </r>
  <r>
    <n v="165848"/>
    <x v="0"/>
    <x v="0"/>
    <x v="0"/>
    <x v="0"/>
    <x v="4"/>
    <x v="151"/>
    <x v="0"/>
    <x v="0"/>
    <s v="Trasferimento"/>
    <x v="1"/>
    <x v="1"/>
    <x v="0"/>
    <m/>
  </r>
  <r>
    <n v="70250"/>
    <x v="0"/>
    <x v="0"/>
    <x v="0"/>
    <x v="0"/>
    <x v="4"/>
    <x v="151"/>
    <x v="0"/>
    <x v="0"/>
    <s v="Trasferimento"/>
    <x v="1"/>
    <x v="0"/>
    <x v="0"/>
    <m/>
  </r>
  <r>
    <n v="134252"/>
    <x v="0"/>
    <x v="0"/>
    <x v="0"/>
    <x v="0"/>
    <x v="4"/>
    <x v="151"/>
    <x v="0"/>
    <x v="1"/>
    <s v="Trasferimento"/>
    <x v="1"/>
    <x v="0"/>
    <x v="0"/>
    <m/>
  </r>
  <r>
    <n v="218085"/>
    <x v="0"/>
    <x v="0"/>
    <x v="0"/>
    <x v="0"/>
    <x v="1"/>
    <x v="1"/>
    <x v="0"/>
    <x v="0"/>
    <s v="Trasferimento"/>
    <x v="0"/>
    <x v="0"/>
    <x v="0"/>
    <m/>
  </r>
  <r>
    <n v="125353"/>
    <x v="0"/>
    <x v="0"/>
    <x v="0"/>
    <x v="0"/>
    <x v="4"/>
    <x v="151"/>
    <x v="0"/>
    <x v="0"/>
    <s v="Trasferimento"/>
    <x v="1"/>
    <x v="1"/>
    <x v="0"/>
    <m/>
  </r>
  <r>
    <n v="143786"/>
    <x v="0"/>
    <x v="0"/>
    <x v="0"/>
    <x v="0"/>
    <x v="4"/>
    <x v="151"/>
    <x v="0"/>
    <x v="0"/>
    <s v="Trasferimento"/>
    <x v="1"/>
    <x v="0"/>
    <x v="0"/>
    <m/>
  </r>
  <r>
    <n v="143783"/>
    <x v="0"/>
    <x v="0"/>
    <x v="0"/>
    <x v="0"/>
    <x v="4"/>
    <x v="151"/>
    <x v="0"/>
    <x v="1"/>
    <s v="Trasferimento"/>
    <x v="1"/>
    <x v="3"/>
    <x v="0"/>
    <m/>
  </r>
  <r>
    <n v="143413"/>
    <x v="0"/>
    <x v="0"/>
    <x v="0"/>
    <x v="0"/>
    <x v="4"/>
    <x v="151"/>
    <x v="0"/>
    <x v="0"/>
    <s v="Trasferimento"/>
    <x v="1"/>
    <x v="3"/>
    <x v="0"/>
    <m/>
  </r>
  <r>
    <n v="194994"/>
    <x v="1"/>
    <x v="0"/>
    <x v="0"/>
    <x v="0"/>
    <x v="4"/>
    <x v="151"/>
    <x v="0"/>
    <x v="0"/>
    <s v="Trasferimento"/>
    <x v="1"/>
    <x v="6"/>
    <x v="0"/>
    <m/>
  </r>
  <r>
    <n v="178686"/>
    <x v="0"/>
    <x v="0"/>
    <x v="0"/>
    <x v="0"/>
    <x v="4"/>
    <x v="151"/>
    <x v="0"/>
    <x v="0"/>
    <s v="Trasferimento"/>
    <x v="1"/>
    <x v="0"/>
    <x v="0"/>
    <m/>
  </r>
  <r>
    <n v="17702"/>
    <x v="0"/>
    <x v="0"/>
    <x v="0"/>
    <x v="0"/>
    <x v="4"/>
    <x v="151"/>
    <x v="0"/>
    <x v="0"/>
    <s v="Trasferimento"/>
    <x v="1"/>
    <x v="0"/>
    <x v="0"/>
    <m/>
  </r>
  <r>
    <n v="223335"/>
    <x v="0"/>
    <x v="0"/>
    <x v="0"/>
    <x v="1"/>
    <x v="4"/>
    <x v="151"/>
    <x v="0"/>
    <x v="1"/>
    <s v="Trasferimento"/>
    <x v="1"/>
    <x v="0"/>
    <x v="0"/>
    <m/>
  </r>
  <r>
    <n v="26474"/>
    <x v="0"/>
    <x v="0"/>
    <x v="0"/>
    <x v="0"/>
    <x v="4"/>
    <x v="151"/>
    <x v="0"/>
    <x v="0"/>
    <s v="Trasferimento"/>
    <x v="1"/>
    <x v="4"/>
    <x v="0"/>
    <m/>
  </r>
  <r>
    <n v="168298"/>
    <x v="0"/>
    <x v="0"/>
    <x v="0"/>
    <x v="0"/>
    <x v="12"/>
    <x v="106"/>
    <x v="0"/>
    <x v="1"/>
    <s v="Trasferimento"/>
    <x v="1"/>
    <x v="4"/>
    <x v="0"/>
    <m/>
  </r>
  <r>
    <n v="151282"/>
    <x v="0"/>
    <x v="0"/>
    <x v="0"/>
    <x v="0"/>
    <x v="8"/>
    <x v="98"/>
    <x v="0"/>
    <x v="0"/>
    <s v="Trasferimento"/>
    <x v="0"/>
    <x v="1"/>
    <x v="0"/>
    <m/>
  </r>
  <r>
    <n v="229074"/>
    <x v="0"/>
    <x v="0"/>
    <x v="0"/>
    <x v="0"/>
    <x v="4"/>
    <x v="145"/>
    <x v="0"/>
    <x v="0"/>
    <s v="Trasferimento"/>
    <x v="1"/>
    <x v="0"/>
    <x v="0"/>
    <m/>
  </r>
  <r>
    <n v="206331"/>
    <x v="1"/>
    <x v="0"/>
    <x v="0"/>
    <x v="0"/>
    <x v="4"/>
    <x v="145"/>
    <x v="0"/>
    <x v="0"/>
    <s v="Trasferimento"/>
    <x v="1"/>
    <x v="5"/>
    <x v="0"/>
    <m/>
  </r>
  <r>
    <n v="226825"/>
    <x v="0"/>
    <x v="0"/>
    <x v="0"/>
    <x v="0"/>
    <x v="7"/>
    <x v="150"/>
    <x v="0"/>
    <x v="0"/>
    <s v="Trasferimento"/>
    <x v="1"/>
    <x v="0"/>
    <x v="0"/>
    <m/>
  </r>
  <r>
    <n v="204658"/>
    <x v="1"/>
    <x v="0"/>
    <x v="2"/>
    <x v="2"/>
    <x v="7"/>
    <x v="150"/>
    <x v="0"/>
    <x v="1"/>
    <s v="Trasferimento"/>
    <x v="1"/>
    <x v="5"/>
    <x v="0"/>
    <m/>
  </r>
  <r>
    <n v="180838"/>
    <x v="0"/>
    <x v="0"/>
    <x v="0"/>
    <x v="0"/>
    <x v="11"/>
    <x v="132"/>
    <x v="0"/>
    <x v="0"/>
    <s v="Trasferimento"/>
    <x v="1"/>
    <x v="0"/>
    <x v="0"/>
    <m/>
  </r>
  <r>
    <n v="207218"/>
    <x v="0"/>
    <x v="0"/>
    <x v="0"/>
    <x v="1"/>
    <x v="11"/>
    <x v="132"/>
    <x v="0"/>
    <x v="0"/>
    <s v="Trasferimento"/>
    <x v="1"/>
    <x v="3"/>
    <x v="0"/>
    <m/>
  </r>
  <r>
    <n v="182722"/>
    <x v="0"/>
    <x v="1"/>
    <x v="0"/>
    <x v="0"/>
    <x v="3"/>
    <x v="252"/>
    <x v="0"/>
    <x v="0"/>
    <s v="Trasferimento"/>
    <x v="1"/>
    <x v="0"/>
    <x v="0"/>
    <m/>
  </r>
  <r>
    <n v="182717"/>
    <x v="0"/>
    <x v="1"/>
    <x v="0"/>
    <x v="0"/>
    <x v="3"/>
    <x v="252"/>
    <x v="0"/>
    <x v="1"/>
    <s v="Trasferimento"/>
    <x v="1"/>
    <x v="3"/>
    <x v="0"/>
    <m/>
  </r>
  <r>
    <n v="212209"/>
    <x v="0"/>
    <x v="1"/>
    <x v="0"/>
    <x v="0"/>
    <x v="17"/>
    <x v="258"/>
    <x v="0"/>
    <x v="0"/>
    <s v="Trasferimento"/>
    <x v="1"/>
    <x v="1"/>
    <x v="0"/>
    <m/>
  </r>
  <r>
    <n v="21474"/>
    <x v="0"/>
    <x v="2"/>
    <x v="0"/>
    <x v="0"/>
    <x v="4"/>
    <x v="147"/>
    <x v="1"/>
    <x v="1"/>
    <s v="Trasferimento"/>
    <x v="1"/>
    <x v="8"/>
    <x v="0"/>
    <m/>
  </r>
  <r>
    <n v="117158"/>
    <x v="0"/>
    <x v="0"/>
    <x v="0"/>
    <x v="0"/>
    <x v="1"/>
    <x v="26"/>
    <x v="0"/>
    <x v="0"/>
    <s v="Trasferimento"/>
    <x v="1"/>
    <x v="4"/>
    <x v="0"/>
    <m/>
  </r>
  <r>
    <n v="203874"/>
    <x v="0"/>
    <x v="0"/>
    <x v="0"/>
    <x v="0"/>
    <x v="1"/>
    <x v="26"/>
    <x v="0"/>
    <x v="0"/>
    <s v="Trasferimento"/>
    <x v="1"/>
    <x v="0"/>
    <x v="0"/>
    <m/>
  </r>
  <r>
    <n v="203323"/>
    <x v="0"/>
    <x v="0"/>
    <x v="0"/>
    <x v="0"/>
    <x v="1"/>
    <x v="26"/>
    <x v="0"/>
    <x v="0"/>
    <s v="Trasferimento"/>
    <x v="1"/>
    <x v="0"/>
    <x v="0"/>
    <m/>
  </r>
  <r>
    <n v="231295"/>
    <x v="0"/>
    <x v="0"/>
    <x v="0"/>
    <x v="0"/>
    <x v="2"/>
    <x v="172"/>
    <x v="0"/>
    <x v="0"/>
    <s v="Trasferimento"/>
    <x v="1"/>
    <x v="1"/>
    <x v="0"/>
    <m/>
  </r>
  <r>
    <n v="154458"/>
    <x v="0"/>
    <x v="0"/>
    <x v="0"/>
    <x v="0"/>
    <x v="4"/>
    <x v="146"/>
    <x v="0"/>
    <x v="0"/>
    <s v="Trasferimento"/>
    <x v="1"/>
    <x v="0"/>
    <x v="0"/>
    <m/>
  </r>
  <r>
    <n v="68223"/>
    <x v="0"/>
    <x v="0"/>
    <x v="0"/>
    <x v="0"/>
    <x v="4"/>
    <x v="235"/>
    <x v="0"/>
    <x v="0"/>
    <s v="Trasferimento"/>
    <x v="0"/>
    <x v="0"/>
    <x v="0"/>
    <m/>
  </r>
  <r>
    <n v="169943"/>
    <x v="0"/>
    <x v="0"/>
    <x v="0"/>
    <x v="0"/>
    <x v="4"/>
    <x v="124"/>
    <x v="0"/>
    <x v="0"/>
    <s v="Trasferimento"/>
    <x v="1"/>
    <x v="0"/>
    <x v="0"/>
    <m/>
  </r>
  <r>
    <n v="144234"/>
    <x v="0"/>
    <x v="0"/>
    <x v="0"/>
    <x v="0"/>
    <x v="4"/>
    <x v="124"/>
    <x v="0"/>
    <x v="1"/>
    <s v="Trasferimento"/>
    <x v="1"/>
    <x v="4"/>
    <x v="0"/>
    <m/>
  </r>
  <r>
    <n v="158058"/>
    <x v="0"/>
    <x v="0"/>
    <x v="0"/>
    <x v="0"/>
    <x v="4"/>
    <x v="124"/>
    <x v="0"/>
    <x v="1"/>
    <s v="Trasferimento"/>
    <x v="1"/>
    <x v="0"/>
    <x v="0"/>
    <m/>
  </r>
  <r>
    <n v="152520"/>
    <x v="0"/>
    <x v="0"/>
    <x v="0"/>
    <x v="0"/>
    <x v="4"/>
    <x v="124"/>
    <x v="0"/>
    <x v="0"/>
    <s v="Trasferimento"/>
    <x v="1"/>
    <x v="4"/>
    <x v="0"/>
    <m/>
  </r>
  <r>
    <n v="174683"/>
    <x v="0"/>
    <x v="0"/>
    <x v="0"/>
    <x v="0"/>
    <x v="4"/>
    <x v="124"/>
    <x v="0"/>
    <x v="0"/>
    <s v="Trasferimento"/>
    <x v="1"/>
    <x v="0"/>
    <x v="0"/>
    <m/>
  </r>
  <r>
    <n v="209610"/>
    <x v="0"/>
    <x v="0"/>
    <x v="0"/>
    <x v="1"/>
    <x v="4"/>
    <x v="124"/>
    <x v="0"/>
    <x v="0"/>
    <s v="Trasferimento"/>
    <x v="1"/>
    <x v="0"/>
    <x v="0"/>
    <m/>
  </r>
  <r>
    <n v="143971"/>
    <x v="0"/>
    <x v="0"/>
    <x v="0"/>
    <x v="0"/>
    <x v="7"/>
    <x v="267"/>
    <x v="0"/>
    <x v="0"/>
    <s v="Trasferimento"/>
    <x v="1"/>
    <x v="1"/>
    <x v="0"/>
    <m/>
  </r>
  <r>
    <n v="34851"/>
    <x v="0"/>
    <x v="0"/>
    <x v="0"/>
    <x v="4"/>
    <x v="2"/>
    <x v="332"/>
    <x v="0"/>
    <x v="0"/>
    <s v="Trasferimento"/>
    <x v="1"/>
    <x v="3"/>
    <x v="0"/>
    <m/>
  </r>
  <r>
    <n v="203042"/>
    <x v="0"/>
    <x v="0"/>
    <x v="0"/>
    <x v="0"/>
    <x v="7"/>
    <x v="267"/>
    <x v="0"/>
    <x v="0"/>
    <s v="Trasferimento"/>
    <x v="1"/>
    <x v="0"/>
    <x v="0"/>
    <m/>
  </r>
  <r>
    <n v="111532"/>
    <x v="0"/>
    <x v="0"/>
    <x v="0"/>
    <x v="1"/>
    <x v="7"/>
    <x v="267"/>
    <x v="0"/>
    <x v="1"/>
    <s v="Trasferimento"/>
    <x v="1"/>
    <x v="3"/>
    <x v="0"/>
    <m/>
  </r>
  <r>
    <n v="162127"/>
    <x v="0"/>
    <x v="0"/>
    <x v="0"/>
    <x v="0"/>
    <x v="7"/>
    <x v="267"/>
    <x v="0"/>
    <x v="0"/>
    <s v="Trasferimento"/>
    <x v="1"/>
    <x v="4"/>
    <x v="0"/>
    <m/>
  </r>
  <r>
    <n v="213713"/>
    <x v="0"/>
    <x v="0"/>
    <x v="0"/>
    <x v="0"/>
    <x v="7"/>
    <x v="267"/>
    <x v="0"/>
    <x v="0"/>
    <s v="Trasferimento"/>
    <x v="1"/>
    <x v="0"/>
    <x v="0"/>
    <m/>
  </r>
  <r>
    <n v="118421"/>
    <x v="0"/>
    <x v="0"/>
    <x v="0"/>
    <x v="0"/>
    <x v="7"/>
    <x v="267"/>
    <x v="0"/>
    <x v="0"/>
    <s v="Trasferimento"/>
    <x v="1"/>
    <x v="3"/>
    <x v="0"/>
    <m/>
  </r>
  <r>
    <n v="118423"/>
    <x v="0"/>
    <x v="0"/>
    <x v="0"/>
    <x v="0"/>
    <x v="7"/>
    <x v="267"/>
    <x v="0"/>
    <x v="1"/>
    <s v="Trasferimento"/>
    <x v="1"/>
    <x v="4"/>
    <x v="0"/>
    <m/>
  </r>
  <r>
    <n v="205257"/>
    <x v="0"/>
    <x v="0"/>
    <x v="0"/>
    <x v="0"/>
    <x v="7"/>
    <x v="267"/>
    <x v="0"/>
    <x v="0"/>
    <s v="Trasferimento"/>
    <x v="1"/>
    <x v="0"/>
    <x v="0"/>
    <m/>
  </r>
  <r>
    <n v="151173"/>
    <x v="0"/>
    <x v="0"/>
    <x v="0"/>
    <x v="0"/>
    <x v="7"/>
    <x v="267"/>
    <x v="0"/>
    <x v="0"/>
    <s v="Trasferimento"/>
    <x v="1"/>
    <x v="0"/>
    <x v="0"/>
    <m/>
  </r>
  <r>
    <n v="9968"/>
    <x v="0"/>
    <x v="0"/>
    <x v="0"/>
    <x v="0"/>
    <x v="2"/>
    <x v="53"/>
    <x v="0"/>
    <x v="0"/>
    <s v="Trasferimento"/>
    <x v="1"/>
    <x v="4"/>
    <x v="0"/>
    <m/>
  </r>
  <r>
    <n v="195220"/>
    <x v="0"/>
    <x v="0"/>
    <x v="0"/>
    <x v="0"/>
    <x v="2"/>
    <x v="53"/>
    <x v="0"/>
    <x v="0"/>
    <s v="Trasferimento"/>
    <x v="1"/>
    <x v="3"/>
    <x v="0"/>
    <m/>
  </r>
  <r>
    <n v="107032"/>
    <x v="0"/>
    <x v="1"/>
    <x v="2"/>
    <x v="1"/>
    <x v="7"/>
    <x v="316"/>
    <x v="0"/>
    <x v="1"/>
    <s v="Trasferimento"/>
    <x v="1"/>
    <x v="0"/>
    <x v="0"/>
    <m/>
  </r>
  <r>
    <n v="28350"/>
    <x v="0"/>
    <x v="0"/>
    <x v="2"/>
    <x v="0"/>
    <x v="9"/>
    <x v="117"/>
    <x v="0"/>
    <x v="0"/>
    <s v="Trasferimento"/>
    <x v="1"/>
    <x v="4"/>
    <x v="0"/>
    <m/>
  </r>
  <r>
    <n v="53613"/>
    <x v="0"/>
    <x v="0"/>
    <x v="0"/>
    <x v="0"/>
    <x v="9"/>
    <x v="117"/>
    <x v="0"/>
    <x v="0"/>
    <s v="Trasferimento"/>
    <x v="1"/>
    <x v="4"/>
    <x v="0"/>
    <m/>
  </r>
  <r>
    <n v="55091"/>
    <x v="0"/>
    <x v="0"/>
    <x v="0"/>
    <x v="0"/>
    <x v="9"/>
    <x v="117"/>
    <x v="0"/>
    <x v="1"/>
    <s v="Trasferimento"/>
    <x v="1"/>
    <x v="4"/>
    <x v="0"/>
    <m/>
  </r>
  <r>
    <n v="132657"/>
    <x v="0"/>
    <x v="0"/>
    <x v="2"/>
    <x v="1"/>
    <x v="12"/>
    <x v="106"/>
    <x v="0"/>
    <x v="1"/>
    <s v="Trasferimento"/>
    <x v="1"/>
    <x v="0"/>
    <x v="0"/>
    <m/>
  </r>
  <r>
    <n v="47736"/>
    <x v="0"/>
    <x v="0"/>
    <x v="0"/>
    <x v="0"/>
    <x v="11"/>
    <x v="102"/>
    <x v="0"/>
    <x v="0"/>
    <s v="Trasferimento"/>
    <x v="1"/>
    <x v="3"/>
    <x v="0"/>
    <m/>
  </r>
  <r>
    <n v="201466"/>
    <x v="0"/>
    <x v="0"/>
    <x v="0"/>
    <x v="0"/>
    <x v="12"/>
    <x v="106"/>
    <x v="0"/>
    <x v="0"/>
    <s v="Trasferimento"/>
    <x v="1"/>
    <x v="0"/>
    <x v="0"/>
    <m/>
  </r>
  <r>
    <n v="172554"/>
    <x v="0"/>
    <x v="0"/>
    <x v="0"/>
    <x v="0"/>
    <x v="7"/>
    <x v="51"/>
    <x v="0"/>
    <x v="0"/>
    <s v="Trasferimento"/>
    <x v="1"/>
    <x v="0"/>
    <x v="0"/>
    <m/>
  </r>
  <r>
    <n v="172555"/>
    <x v="0"/>
    <x v="0"/>
    <x v="0"/>
    <x v="0"/>
    <x v="7"/>
    <x v="51"/>
    <x v="0"/>
    <x v="1"/>
    <s v="Trasferimento"/>
    <x v="1"/>
    <x v="0"/>
    <x v="0"/>
    <m/>
  </r>
  <r>
    <n v="83989"/>
    <x v="0"/>
    <x v="0"/>
    <x v="0"/>
    <x v="0"/>
    <x v="4"/>
    <x v="179"/>
    <x v="0"/>
    <x v="0"/>
    <s v="Trasferimento"/>
    <x v="1"/>
    <x v="0"/>
    <x v="0"/>
    <m/>
  </r>
  <r>
    <n v="228322"/>
    <x v="1"/>
    <x v="0"/>
    <x v="0"/>
    <x v="2"/>
    <x v="4"/>
    <x v="179"/>
    <x v="0"/>
    <x v="1"/>
    <s v="Trasferimento"/>
    <x v="1"/>
    <x v="5"/>
    <x v="0"/>
    <m/>
  </r>
  <r>
    <n v="228010"/>
    <x v="1"/>
    <x v="0"/>
    <x v="0"/>
    <x v="2"/>
    <x v="4"/>
    <x v="179"/>
    <x v="0"/>
    <x v="0"/>
    <s v="Trasferimento"/>
    <x v="1"/>
    <x v="5"/>
    <x v="0"/>
    <m/>
  </r>
  <r>
    <n v="52923"/>
    <x v="0"/>
    <x v="0"/>
    <x v="0"/>
    <x v="0"/>
    <x v="4"/>
    <x v="179"/>
    <x v="0"/>
    <x v="0"/>
    <s v="Trasferimento"/>
    <x v="1"/>
    <x v="3"/>
    <x v="0"/>
    <m/>
  </r>
  <r>
    <n v="37548"/>
    <x v="0"/>
    <x v="0"/>
    <x v="0"/>
    <x v="0"/>
    <x v="4"/>
    <x v="179"/>
    <x v="0"/>
    <x v="0"/>
    <s v="Trasferimento"/>
    <x v="1"/>
    <x v="3"/>
    <x v="0"/>
    <m/>
  </r>
  <r>
    <n v="44799"/>
    <x v="0"/>
    <x v="0"/>
    <x v="0"/>
    <x v="0"/>
    <x v="11"/>
    <x v="155"/>
    <x v="0"/>
    <x v="1"/>
    <s v="Trasferimento"/>
    <x v="0"/>
    <x v="3"/>
    <x v="0"/>
    <m/>
  </r>
  <r>
    <n v="43327"/>
    <x v="0"/>
    <x v="0"/>
    <x v="0"/>
    <x v="0"/>
    <x v="11"/>
    <x v="155"/>
    <x v="0"/>
    <x v="0"/>
    <s v="Trasferimento"/>
    <x v="0"/>
    <x v="4"/>
    <x v="0"/>
    <m/>
  </r>
  <r>
    <n v="225457"/>
    <x v="0"/>
    <x v="1"/>
    <x v="0"/>
    <x v="1"/>
    <x v="7"/>
    <x v="44"/>
    <x v="0"/>
    <x v="1"/>
    <s v="Trasferimento"/>
    <x v="1"/>
    <x v="0"/>
    <x v="0"/>
    <m/>
  </r>
  <r>
    <n v="49391"/>
    <x v="0"/>
    <x v="0"/>
    <x v="0"/>
    <x v="0"/>
    <x v="7"/>
    <x v="78"/>
    <x v="0"/>
    <x v="0"/>
    <s v="Trasferimento"/>
    <x v="0"/>
    <x v="3"/>
    <x v="0"/>
    <m/>
  </r>
  <r>
    <n v="88388"/>
    <x v="0"/>
    <x v="0"/>
    <x v="0"/>
    <x v="0"/>
    <x v="11"/>
    <x v="388"/>
    <x v="0"/>
    <x v="1"/>
    <s v="Trasferimento"/>
    <x v="0"/>
    <x v="0"/>
    <x v="0"/>
    <m/>
  </r>
  <r>
    <n v="88380"/>
    <x v="0"/>
    <x v="0"/>
    <x v="0"/>
    <x v="0"/>
    <x v="11"/>
    <x v="388"/>
    <x v="0"/>
    <x v="0"/>
    <s v="Trasferimento"/>
    <x v="0"/>
    <x v="0"/>
    <x v="0"/>
    <m/>
  </r>
  <r>
    <n v="178803"/>
    <x v="0"/>
    <x v="1"/>
    <x v="2"/>
    <x v="1"/>
    <x v="1"/>
    <x v="320"/>
    <x v="0"/>
    <x v="1"/>
    <s v="Trasferimento"/>
    <x v="1"/>
    <x v="1"/>
    <x v="0"/>
    <m/>
  </r>
  <r>
    <n v="172916"/>
    <x v="0"/>
    <x v="0"/>
    <x v="0"/>
    <x v="0"/>
    <x v="2"/>
    <x v="374"/>
    <x v="0"/>
    <x v="0"/>
    <s v="Trasferimento"/>
    <x v="0"/>
    <x v="4"/>
    <x v="0"/>
    <m/>
  </r>
  <r>
    <n v="41586"/>
    <x v="0"/>
    <x v="0"/>
    <x v="0"/>
    <x v="0"/>
    <x v="4"/>
    <x v="360"/>
    <x v="0"/>
    <x v="1"/>
    <s v="Trasferimento"/>
    <x v="0"/>
    <x v="4"/>
    <x v="0"/>
    <m/>
  </r>
  <r>
    <n v="91473"/>
    <x v="0"/>
    <x v="0"/>
    <x v="0"/>
    <x v="1"/>
    <x v="2"/>
    <x v="374"/>
    <x v="0"/>
    <x v="1"/>
    <s v="Trasferimento"/>
    <x v="0"/>
    <x v="4"/>
    <x v="0"/>
    <m/>
  </r>
  <r>
    <n v="155723"/>
    <x v="0"/>
    <x v="0"/>
    <x v="0"/>
    <x v="1"/>
    <x v="0"/>
    <x v="100"/>
    <x v="0"/>
    <x v="0"/>
    <s v="Trasferimento"/>
    <x v="0"/>
    <x v="4"/>
    <x v="0"/>
    <m/>
  </r>
  <r>
    <n v="105525"/>
    <x v="0"/>
    <x v="0"/>
    <x v="0"/>
    <x v="0"/>
    <x v="0"/>
    <x v="100"/>
    <x v="0"/>
    <x v="1"/>
    <s v="Trasferimento"/>
    <x v="0"/>
    <x v="3"/>
    <x v="0"/>
    <m/>
  </r>
  <r>
    <n v="172452"/>
    <x v="0"/>
    <x v="0"/>
    <x v="0"/>
    <x v="0"/>
    <x v="0"/>
    <x v="100"/>
    <x v="0"/>
    <x v="0"/>
    <s v="Trasferimento"/>
    <x v="0"/>
    <x v="0"/>
    <x v="0"/>
    <m/>
  </r>
  <r>
    <n v="152876"/>
    <x v="0"/>
    <x v="0"/>
    <x v="0"/>
    <x v="0"/>
    <x v="0"/>
    <x v="100"/>
    <x v="0"/>
    <x v="0"/>
    <s v="Trasferimento"/>
    <x v="0"/>
    <x v="0"/>
    <x v="0"/>
    <m/>
  </r>
  <r>
    <n v="144777"/>
    <x v="0"/>
    <x v="0"/>
    <x v="0"/>
    <x v="0"/>
    <x v="0"/>
    <x v="100"/>
    <x v="0"/>
    <x v="1"/>
    <s v="Trasferimento"/>
    <x v="0"/>
    <x v="0"/>
    <x v="0"/>
    <m/>
  </r>
  <r>
    <n v="4034"/>
    <x v="0"/>
    <x v="0"/>
    <x v="0"/>
    <x v="0"/>
    <x v="0"/>
    <x v="100"/>
    <x v="0"/>
    <x v="0"/>
    <s v="Trasferimento"/>
    <x v="0"/>
    <x v="0"/>
    <x v="0"/>
    <m/>
  </r>
  <r>
    <n v="182186"/>
    <x v="1"/>
    <x v="0"/>
    <x v="0"/>
    <x v="0"/>
    <x v="0"/>
    <x v="100"/>
    <x v="0"/>
    <x v="0"/>
    <s v="Trasferimento"/>
    <x v="0"/>
    <x v="7"/>
    <x v="0"/>
    <m/>
  </r>
  <r>
    <n v="143532"/>
    <x v="0"/>
    <x v="0"/>
    <x v="0"/>
    <x v="0"/>
    <x v="0"/>
    <x v="100"/>
    <x v="0"/>
    <x v="0"/>
    <s v="Trasferimento"/>
    <x v="0"/>
    <x v="0"/>
    <x v="0"/>
    <m/>
  </r>
  <r>
    <n v="182187"/>
    <x v="0"/>
    <x v="0"/>
    <x v="0"/>
    <x v="0"/>
    <x v="0"/>
    <x v="100"/>
    <x v="0"/>
    <x v="0"/>
    <s v="Trasferimento"/>
    <x v="0"/>
    <x v="0"/>
    <x v="0"/>
    <m/>
  </r>
  <r>
    <n v="172567"/>
    <x v="1"/>
    <x v="0"/>
    <x v="0"/>
    <x v="0"/>
    <x v="7"/>
    <x v="227"/>
    <x v="0"/>
    <x v="0"/>
    <s v="Trasferimento"/>
    <x v="1"/>
    <x v="7"/>
    <x v="0"/>
    <m/>
  </r>
  <r>
    <n v="62279"/>
    <x v="0"/>
    <x v="0"/>
    <x v="0"/>
    <x v="0"/>
    <x v="0"/>
    <x v="100"/>
    <x v="0"/>
    <x v="1"/>
    <s v="Trasferimento"/>
    <x v="0"/>
    <x v="4"/>
    <x v="0"/>
    <m/>
  </r>
  <r>
    <n v="37574"/>
    <x v="0"/>
    <x v="0"/>
    <x v="0"/>
    <x v="0"/>
    <x v="0"/>
    <x v="100"/>
    <x v="0"/>
    <x v="0"/>
    <s v="Trasferimento"/>
    <x v="0"/>
    <x v="0"/>
    <x v="0"/>
    <m/>
  </r>
  <r>
    <n v="66002"/>
    <x v="0"/>
    <x v="0"/>
    <x v="0"/>
    <x v="0"/>
    <x v="0"/>
    <x v="100"/>
    <x v="0"/>
    <x v="0"/>
    <s v="Trasferimento"/>
    <x v="0"/>
    <x v="0"/>
    <x v="0"/>
    <m/>
  </r>
  <r>
    <n v="120988"/>
    <x v="0"/>
    <x v="0"/>
    <x v="0"/>
    <x v="0"/>
    <x v="0"/>
    <x v="100"/>
    <x v="0"/>
    <x v="1"/>
    <s v="Trasferimento"/>
    <x v="0"/>
    <x v="3"/>
    <x v="0"/>
    <m/>
  </r>
  <r>
    <n v="102347"/>
    <x v="0"/>
    <x v="0"/>
    <x v="0"/>
    <x v="0"/>
    <x v="0"/>
    <x v="100"/>
    <x v="0"/>
    <x v="0"/>
    <s v="Trasferimento"/>
    <x v="0"/>
    <x v="0"/>
    <x v="0"/>
    <m/>
  </r>
  <r>
    <n v="132355"/>
    <x v="0"/>
    <x v="0"/>
    <x v="0"/>
    <x v="0"/>
    <x v="0"/>
    <x v="100"/>
    <x v="0"/>
    <x v="0"/>
    <s v="Trasferimento"/>
    <x v="0"/>
    <x v="3"/>
    <x v="0"/>
    <m/>
  </r>
  <r>
    <n v="120989"/>
    <x v="0"/>
    <x v="0"/>
    <x v="0"/>
    <x v="0"/>
    <x v="0"/>
    <x v="100"/>
    <x v="0"/>
    <x v="0"/>
    <s v="Trasferimento"/>
    <x v="0"/>
    <x v="3"/>
    <x v="0"/>
    <m/>
  </r>
  <r>
    <n v="204686"/>
    <x v="0"/>
    <x v="0"/>
    <x v="0"/>
    <x v="0"/>
    <x v="0"/>
    <x v="100"/>
    <x v="0"/>
    <x v="0"/>
    <s v="Trasferimento"/>
    <x v="0"/>
    <x v="1"/>
    <x v="0"/>
    <m/>
  </r>
  <r>
    <n v="105173"/>
    <x v="0"/>
    <x v="0"/>
    <x v="0"/>
    <x v="0"/>
    <x v="0"/>
    <x v="100"/>
    <x v="0"/>
    <x v="0"/>
    <s v="Trasferimento"/>
    <x v="0"/>
    <x v="3"/>
    <x v="0"/>
    <m/>
  </r>
  <r>
    <n v="127319"/>
    <x v="0"/>
    <x v="0"/>
    <x v="0"/>
    <x v="0"/>
    <x v="0"/>
    <x v="100"/>
    <x v="0"/>
    <x v="1"/>
    <s v="Trasferimento"/>
    <x v="0"/>
    <x v="3"/>
    <x v="0"/>
    <m/>
  </r>
  <r>
    <n v="140569"/>
    <x v="0"/>
    <x v="0"/>
    <x v="0"/>
    <x v="3"/>
    <x v="0"/>
    <x v="100"/>
    <x v="0"/>
    <x v="0"/>
    <s v="Trasferimento"/>
    <x v="0"/>
    <x v="4"/>
    <x v="0"/>
    <m/>
  </r>
  <r>
    <n v="14099"/>
    <x v="0"/>
    <x v="0"/>
    <x v="0"/>
    <x v="0"/>
    <x v="0"/>
    <x v="100"/>
    <x v="0"/>
    <x v="0"/>
    <s v="Trasferimento"/>
    <x v="0"/>
    <x v="4"/>
    <x v="0"/>
    <m/>
  </r>
  <r>
    <n v="29734"/>
    <x v="0"/>
    <x v="0"/>
    <x v="0"/>
    <x v="0"/>
    <x v="0"/>
    <x v="100"/>
    <x v="0"/>
    <x v="1"/>
    <s v="Trasferimento"/>
    <x v="0"/>
    <x v="4"/>
    <x v="0"/>
    <m/>
  </r>
  <r>
    <n v="218734"/>
    <x v="0"/>
    <x v="0"/>
    <x v="0"/>
    <x v="0"/>
    <x v="0"/>
    <x v="100"/>
    <x v="0"/>
    <x v="0"/>
    <s v="Trasferimento"/>
    <x v="0"/>
    <x v="1"/>
    <x v="0"/>
    <m/>
  </r>
  <r>
    <n v="162622"/>
    <x v="0"/>
    <x v="0"/>
    <x v="0"/>
    <x v="0"/>
    <x v="0"/>
    <x v="100"/>
    <x v="0"/>
    <x v="0"/>
    <s v="Trasferimento"/>
    <x v="0"/>
    <x v="0"/>
    <x v="0"/>
    <m/>
  </r>
  <r>
    <n v="170062"/>
    <x v="0"/>
    <x v="0"/>
    <x v="0"/>
    <x v="1"/>
    <x v="0"/>
    <x v="100"/>
    <x v="0"/>
    <x v="1"/>
    <s v="Trasferimento"/>
    <x v="0"/>
    <x v="0"/>
    <x v="0"/>
    <m/>
  </r>
  <r>
    <n v="204170"/>
    <x v="0"/>
    <x v="0"/>
    <x v="0"/>
    <x v="1"/>
    <x v="0"/>
    <x v="100"/>
    <x v="0"/>
    <x v="0"/>
    <s v="Trasferimento"/>
    <x v="0"/>
    <x v="1"/>
    <x v="0"/>
    <m/>
  </r>
  <r>
    <n v="151018"/>
    <x v="0"/>
    <x v="0"/>
    <x v="0"/>
    <x v="0"/>
    <x v="0"/>
    <x v="100"/>
    <x v="0"/>
    <x v="0"/>
    <s v="Trasferimento"/>
    <x v="0"/>
    <x v="0"/>
    <x v="0"/>
    <m/>
  </r>
  <r>
    <n v="211820"/>
    <x v="0"/>
    <x v="0"/>
    <x v="0"/>
    <x v="1"/>
    <x v="0"/>
    <x v="100"/>
    <x v="0"/>
    <x v="0"/>
    <s v="Trasferimento"/>
    <x v="0"/>
    <x v="0"/>
    <x v="0"/>
    <m/>
  </r>
  <r>
    <n v="205343"/>
    <x v="0"/>
    <x v="0"/>
    <x v="0"/>
    <x v="1"/>
    <x v="0"/>
    <x v="100"/>
    <x v="0"/>
    <x v="1"/>
    <s v="Trasferimento"/>
    <x v="0"/>
    <x v="3"/>
    <x v="0"/>
    <m/>
  </r>
  <r>
    <n v="147274"/>
    <x v="0"/>
    <x v="0"/>
    <x v="0"/>
    <x v="0"/>
    <x v="7"/>
    <x v="161"/>
    <x v="0"/>
    <x v="0"/>
    <s v="Trasferimento"/>
    <x v="0"/>
    <x v="0"/>
    <x v="0"/>
    <m/>
  </r>
  <r>
    <n v="229637"/>
    <x v="0"/>
    <x v="1"/>
    <x v="0"/>
    <x v="3"/>
    <x v="7"/>
    <x v="161"/>
    <x v="0"/>
    <x v="1"/>
    <s v="Trasferimento"/>
    <x v="0"/>
    <x v="3"/>
    <x v="0"/>
    <m/>
  </r>
  <r>
    <n v="227945"/>
    <x v="1"/>
    <x v="0"/>
    <x v="0"/>
    <x v="1"/>
    <x v="2"/>
    <x v="36"/>
    <x v="0"/>
    <x v="1"/>
    <s v="Trasferimento"/>
    <x v="1"/>
    <x v="2"/>
    <x v="0"/>
    <m/>
  </r>
  <r>
    <n v="140088"/>
    <x v="0"/>
    <x v="0"/>
    <x v="0"/>
    <x v="0"/>
    <x v="4"/>
    <x v="359"/>
    <x v="0"/>
    <x v="0"/>
    <s v="Trasferimento"/>
    <x v="0"/>
    <x v="0"/>
    <x v="0"/>
    <m/>
  </r>
  <r>
    <n v="45445"/>
    <x v="0"/>
    <x v="0"/>
    <x v="0"/>
    <x v="0"/>
    <x v="7"/>
    <x v="347"/>
    <x v="0"/>
    <x v="0"/>
    <s v="Trasferimento"/>
    <x v="0"/>
    <x v="3"/>
    <x v="0"/>
    <m/>
  </r>
  <r>
    <n v="14963"/>
    <x v="0"/>
    <x v="0"/>
    <x v="2"/>
    <x v="1"/>
    <x v="7"/>
    <x v="347"/>
    <x v="0"/>
    <x v="1"/>
    <s v="Trasferimento"/>
    <x v="0"/>
    <x v="3"/>
    <x v="0"/>
    <m/>
  </r>
  <r>
    <n v="148086"/>
    <x v="0"/>
    <x v="0"/>
    <x v="0"/>
    <x v="0"/>
    <x v="7"/>
    <x v="347"/>
    <x v="0"/>
    <x v="0"/>
    <s v="Trasferimento"/>
    <x v="0"/>
    <x v="1"/>
    <x v="0"/>
    <m/>
  </r>
  <r>
    <n v="221489"/>
    <x v="0"/>
    <x v="0"/>
    <x v="0"/>
    <x v="1"/>
    <x v="7"/>
    <x v="347"/>
    <x v="0"/>
    <x v="0"/>
    <s v="Trasferimento"/>
    <x v="0"/>
    <x v="0"/>
    <x v="0"/>
    <m/>
  </r>
  <r>
    <n v="223640"/>
    <x v="0"/>
    <x v="0"/>
    <x v="0"/>
    <x v="1"/>
    <x v="7"/>
    <x v="347"/>
    <x v="0"/>
    <x v="0"/>
    <s v="Trasferimento"/>
    <x v="0"/>
    <x v="0"/>
    <x v="0"/>
    <m/>
  </r>
  <r>
    <n v="219128"/>
    <x v="1"/>
    <x v="1"/>
    <x v="2"/>
    <x v="2"/>
    <x v="7"/>
    <x v="135"/>
    <x v="0"/>
    <x v="1"/>
    <s v="Trasferimento"/>
    <x v="1"/>
    <x v="5"/>
    <x v="0"/>
    <m/>
  </r>
  <r>
    <n v="218755"/>
    <x v="1"/>
    <x v="1"/>
    <x v="0"/>
    <x v="2"/>
    <x v="7"/>
    <x v="135"/>
    <x v="0"/>
    <x v="1"/>
    <s v="Trasferimento"/>
    <x v="1"/>
    <x v="5"/>
    <x v="0"/>
    <m/>
  </r>
  <r>
    <n v="173951"/>
    <x v="0"/>
    <x v="0"/>
    <x v="0"/>
    <x v="0"/>
    <x v="2"/>
    <x v="238"/>
    <x v="0"/>
    <x v="1"/>
    <s v="Trasferimento"/>
    <x v="0"/>
    <x v="3"/>
    <x v="0"/>
    <m/>
  </r>
  <r>
    <n v="213190"/>
    <x v="0"/>
    <x v="0"/>
    <x v="0"/>
    <x v="0"/>
    <x v="7"/>
    <x v="347"/>
    <x v="0"/>
    <x v="0"/>
    <s v="Trasferimento"/>
    <x v="0"/>
    <x v="1"/>
    <x v="0"/>
    <m/>
  </r>
  <r>
    <n v="28425"/>
    <x v="0"/>
    <x v="1"/>
    <x v="2"/>
    <x v="3"/>
    <x v="2"/>
    <x v="238"/>
    <x v="0"/>
    <x v="0"/>
    <s v="Trasferimento"/>
    <x v="0"/>
    <x v="4"/>
    <x v="0"/>
    <m/>
  </r>
  <r>
    <n v="219292"/>
    <x v="0"/>
    <x v="0"/>
    <x v="0"/>
    <x v="0"/>
    <x v="11"/>
    <x v="82"/>
    <x v="0"/>
    <x v="0"/>
    <s v="Trasferimento"/>
    <x v="0"/>
    <x v="0"/>
    <x v="0"/>
    <m/>
  </r>
  <r>
    <n v="56076"/>
    <x v="0"/>
    <x v="0"/>
    <x v="0"/>
    <x v="0"/>
    <x v="7"/>
    <x v="347"/>
    <x v="0"/>
    <x v="0"/>
    <s v="Trasferimento"/>
    <x v="0"/>
    <x v="0"/>
    <x v="0"/>
    <m/>
  </r>
  <r>
    <n v="210366"/>
    <x v="0"/>
    <x v="0"/>
    <x v="0"/>
    <x v="0"/>
    <x v="10"/>
    <x v="21"/>
    <x v="0"/>
    <x v="1"/>
    <s v="Trasferimento"/>
    <x v="1"/>
    <x v="0"/>
    <x v="0"/>
    <m/>
  </r>
  <r>
    <n v="172006"/>
    <x v="0"/>
    <x v="0"/>
    <x v="0"/>
    <x v="0"/>
    <x v="10"/>
    <x v="21"/>
    <x v="0"/>
    <x v="0"/>
    <s v="Trasferimento"/>
    <x v="1"/>
    <x v="0"/>
    <x v="0"/>
    <m/>
  </r>
  <r>
    <n v="174423"/>
    <x v="0"/>
    <x v="0"/>
    <x v="0"/>
    <x v="0"/>
    <x v="10"/>
    <x v="21"/>
    <x v="0"/>
    <x v="1"/>
    <s v="Trasferimento"/>
    <x v="1"/>
    <x v="3"/>
    <x v="0"/>
    <m/>
  </r>
  <r>
    <n v="174081"/>
    <x v="0"/>
    <x v="0"/>
    <x v="0"/>
    <x v="0"/>
    <x v="10"/>
    <x v="21"/>
    <x v="0"/>
    <x v="1"/>
    <s v="Trasferimento"/>
    <x v="1"/>
    <x v="3"/>
    <x v="0"/>
    <m/>
  </r>
  <r>
    <n v="112621"/>
    <x v="0"/>
    <x v="0"/>
    <x v="0"/>
    <x v="4"/>
    <x v="11"/>
    <x v="142"/>
    <x v="0"/>
    <x v="0"/>
    <s v="Trasferimento"/>
    <x v="1"/>
    <x v="0"/>
    <x v="0"/>
    <m/>
  </r>
  <r>
    <n v="90539"/>
    <x v="0"/>
    <x v="0"/>
    <x v="0"/>
    <x v="0"/>
    <x v="11"/>
    <x v="376"/>
    <x v="0"/>
    <x v="0"/>
    <s v="Trasferimento"/>
    <x v="1"/>
    <x v="3"/>
    <x v="0"/>
    <m/>
  </r>
  <r>
    <n v="84199"/>
    <x v="0"/>
    <x v="0"/>
    <x v="0"/>
    <x v="0"/>
    <x v="11"/>
    <x v="376"/>
    <x v="0"/>
    <x v="0"/>
    <s v="Trasferimento"/>
    <x v="1"/>
    <x v="0"/>
    <x v="0"/>
    <m/>
  </r>
  <r>
    <n v="153684"/>
    <x v="0"/>
    <x v="0"/>
    <x v="0"/>
    <x v="0"/>
    <x v="11"/>
    <x v="376"/>
    <x v="0"/>
    <x v="0"/>
    <s v="Trasferimento"/>
    <x v="1"/>
    <x v="0"/>
    <x v="0"/>
    <m/>
  </r>
  <r>
    <n v="118783"/>
    <x v="0"/>
    <x v="0"/>
    <x v="0"/>
    <x v="0"/>
    <x v="2"/>
    <x v="251"/>
    <x v="0"/>
    <x v="0"/>
    <s v="Trasferimento"/>
    <x v="1"/>
    <x v="3"/>
    <x v="0"/>
    <m/>
  </r>
  <r>
    <n v="84909"/>
    <x v="0"/>
    <x v="0"/>
    <x v="0"/>
    <x v="0"/>
    <x v="11"/>
    <x v="376"/>
    <x v="0"/>
    <x v="1"/>
    <s v="Trasferimento"/>
    <x v="1"/>
    <x v="3"/>
    <x v="0"/>
    <m/>
  </r>
  <r>
    <n v="92557"/>
    <x v="0"/>
    <x v="0"/>
    <x v="0"/>
    <x v="0"/>
    <x v="11"/>
    <x v="376"/>
    <x v="0"/>
    <x v="0"/>
    <s v="Trasferimento"/>
    <x v="1"/>
    <x v="4"/>
    <x v="0"/>
    <m/>
  </r>
  <r>
    <n v="160409"/>
    <x v="0"/>
    <x v="0"/>
    <x v="0"/>
    <x v="0"/>
    <x v="11"/>
    <x v="376"/>
    <x v="0"/>
    <x v="0"/>
    <s v="Trasferimento"/>
    <x v="1"/>
    <x v="0"/>
    <x v="0"/>
    <m/>
  </r>
  <r>
    <n v="168708"/>
    <x v="0"/>
    <x v="0"/>
    <x v="0"/>
    <x v="0"/>
    <x v="11"/>
    <x v="376"/>
    <x v="0"/>
    <x v="0"/>
    <s v="Trasferimento"/>
    <x v="1"/>
    <x v="1"/>
    <x v="0"/>
    <m/>
  </r>
  <r>
    <n v="170277"/>
    <x v="1"/>
    <x v="0"/>
    <x v="2"/>
    <x v="1"/>
    <x v="4"/>
    <x v="111"/>
    <x v="0"/>
    <x v="1"/>
    <s v="Trasferimento"/>
    <x v="3"/>
    <x v="6"/>
    <x v="0"/>
    <m/>
  </r>
  <r>
    <n v="194821"/>
    <x v="0"/>
    <x v="0"/>
    <x v="0"/>
    <x v="0"/>
    <x v="1"/>
    <x v="22"/>
    <x v="0"/>
    <x v="0"/>
    <s v="Trasferimento"/>
    <x v="1"/>
    <x v="4"/>
    <x v="0"/>
    <m/>
  </r>
  <r>
    <n v="232116"/>
    <x v="0"/>
    <x v="0"/>
    <x v="0"/>
    <x v="0"/>
    <x v="1"/>
    <x v="22"/>
    <x v="0"/>
    <x v="1"/>
    <s v="Trasferimento"/>
    <x v="1"/>
    <x v="3"/>
    <x v="0"/>
    <m/>
  </r>
  <r>
    <n v="98887"/>
    <x v="0"/>
    <x v="0"/>
    <x v="0"/>
    <x v="0"/>
    <x v="1"/>
    <x v="22"/>
    <x v="0"/>
    <x v="1"/>
    <s v="Trasferimento"/>
    <x v="1"/>
    <x v="3"/>
    <x v="0"/>
    <m/>
  </r>
  <r>
    <n v="138061"/>
    <x v="0"/>
    <x v="0"/>
    <x v="0"/>
    <x v="0"/>
    <x v="1"/>
    <x v="22"/>
    <x v="0"/>
    <x v="0"/>
    <s v="Trasferimento"/>
    <x v="1"/>
    <x v="4"/>
    <x v="0"/>
    <m/>
  </r>
  <r>
    <n v="224434"/>
    <x v="0"/>
    <x v="1"/>
    <x v="2"/>
    <x v="3"/>
    <x v="5"/>
    <x v="317"/>
    <x v="0"/>
    <x v="0"/>
    <s v="Trasferimento"/>
    <x v="1"/>
    <x v="0"/>
    <x v="0"/>
    <m/>
  </r>
  <r>
    <n v="34603"/>
    <x v="0"/>
    <x v="2"/>
    <x v="0"/>
    <x v="0"/>
    <x v="2"/>
    <x v="270"/>
    <x v="1"/>
    <x v="1"/>
    <s v="Trasferimento"/>
    <x v="0"/>
    <x v="8"/>
    <x v="0"/>
    <m/>
  </r>
  <r>
    <n v="104298"/>
    <x v="0"/>
    <x v="0"/>
    <x v="0"/>
    <x v="0"/>
    <x v="11"/>
    <x v="376"/>
    <x v="0"/>
    <x v="0"/>
    <s v="Trasferimento"/>
    <x v="1"/>
    <x v="3"/>
    <x v="0"/>
    <m/>
  </r>
  <r>
    <n v="25413"/>
    <x v="0"/>
    <x v="0"/>
    <x v="0"/>
    <x v="0"/>
    <x v="2"/>
    <x v="79"/>
    <x v="0"/>
    <x v="0"/>
    <s v="Trasferimento"/>
    <x v="1"/>
    <x v="0"/>
    <x v="0"/>
    <m/>
  </r>
  <r>
    <n v="81894"/>
    <x v="0"/>
    <x v="0"/>
    <x v="0"/>
    <x v="0"/>
    <x v="4"/>
    <x v="200"/>
    <x v="0"/>
    <x v="0"/>
    <s v="Trasferimento"/>
    <x v="1"/>
    <x v="4"/>
    <x v="0"/>
    <m/>
  </r>
  <r>
    <n v="43579"/>
    <x v="0"/>
    <x v="0"/>
    <x v="0"/>
    <x v="0"/>
    <x v="4"/>
    <x v="200"/>
    <x v="0"/>
    <x v="0"/>
    <s v="Trasferimento"/>
    <x v="1"/>
    <x v="4"/>
    <x v="0"/>
    <m/>
  </r>
  <r>
    <n v="222368"/>
    <x v="0"/>
    <x v="0"/>
    <x v="0"/>
    <x v="0"/>
    <x v="4"/>
    <x v="200"/>
    <x v="0"/>
    <x v="0"/>
    <s v="Trasferimento"/>
    <x v="1"/>
    <x v="1"/>
    <x v="0"/>
    <m/>
  </r>
  <r>
    <n v="138536"/>
    <x v="0"/>
    <x v="0"/>
    <x v="0"/>
    <x v="0"/>
    <x v="4"/>
    <x v="200"/>
    <x v="0"/>
    <x v="0"/>
    <s v="Trasferimento"/>
    <x v="1"/>
    <x v="0"/>
    <x v="0"/>
    <m/>
  </r>
  <r>
    <n v="126225"/>
    <x v="0"/>
    <x v="0"/>
    <x v="0"/>
    <x v="0"/>
    <x v="4"/>
    <x v="200"/>
    <x v="0"/>
    <x v="0"/>
    <s v="Trasferimento"/>
    <x v="1"/>
    <x v="3"/>
    <x v="0"/>
    <m/>
  </r>
  <r>
    <n v="130310"/>
    <x v="0"/>
    <x v="0"/>
    <x v="0"/>
    <x v="0"/>
    <x v="4"/>
    <x v="200"/>
    <x v="0"/>
    <x v="0"/>
    <s v="Trasferimento"/>
    <x v="1"/>
    <x v="0"/>
    <x v="0"/>
    <m/>
  </r>
  <r>
    <n v="119338"/>
    <x v="0"/>
    <x v="2"/>
    <x v="0"/>
    <x v="0"/>
    <x v="4"/>
    <x v="200"/>
    <x v="1"/>
    <x v="1"/>
    <s v="Trasferimento"/>
    <x v="1"/>
    <x v="8"/>
    <x v="0"/>
    <m/>
  </r>
  <r>
    <n v="36525"/>
    <x v="0"/>
    <x v="0"/>
    <x v="0"/>
    <x v="0"/>
    <x v="4"/>
    <x v="200"/>
    <x v="0"/>
    <x v="0"/>
    <s v="Trasferimento"/>
    <x v="1"/>
    <x v="3"/>
    <x v="0"/>
    <m/>
  </r>
  <r>
    <n v="28207"/>
    <x v="0"/>
    <x v="0"/>
    <x v="0"/>
    <x v="0"/>
    <x v="4"/>
    <x v="200"/>
    <x v="0"/>
    <x v="1"/>
    <s v="Trasferimento"/>
    <x v="1"/>
    <x v="4"/>
    <x v="0"/>
    <m/>
  </r>
  <r>
    <n v="135012"/>
    <x v="0"/>
    <x v="0"/>
    <x v="0"/>
    <x v="0"/>
    <x v="9"/>
    <x v="329"/>
    <x v="0"/>
    <x v="0"/>
    <s v="Trasferimento"/>
    <x v="1"/>
    <x v="4"/>
    <x v="0"/>
    <m/>
  </r>
  <r>
    <n v="90648"/>
    <x v="0"/>
    <x v="0"/>
    <x v="0"/>
    <x v="0"/>
    <x v="4"/>
    <x v="200"/>
    <x v="0"/>
    <x v="0"/>
    <s v="Trasferimento"/>
    <x v="1"/>
    <x v="4"/>
    <x v="0"/>
    <m/>
  </r>
  <r>
    <n v="135009"/>
    <x v="0"/>
    <x v="0"/>
    <x v="0"/>
    <x v="0"/>
    <x v="9"/>
    <x v="329"/>
    <x v="0"/>
    <x v="1"/>
    <s v="Trasferimento"/>
    <x v="1"/>
    <x v="3"/>
    <x v="0"/>
    <m/>
  </r>
  <r>
    <n v="209270"/>
    <x v="1"/>
    <x v="0"/>
    <x v="0"/>
    <x v="1"/>
    <x v="4"/>
    <x v="144"/>
    <x v="0"/>
    <x v="0"/>
    <s v="Trasferimento"/>
    <x v="1"/>
    <x v="5"/>
    <x v="0"/>
    <m/>
  </r>
  <r>
    <n v="48960"/>
    <x v="0"/>
    <x v="0"/>
    <x v="0"/>
    <x v="0"/>
    <x v="4"/>
    <x v="144"/>
    <x v="0"/>
    <x v="0"/>
    <s v="Trasferimento"/>
    <x v="1"/>
    <x v="0"/>
    <x v="0"/>
    <m/>
  </r>
  <r>
    <n v="173385"/>
    <x v="1"/>
    <x v="0"/>
    <x v="0"/>
    <x v="0"/>
    <x v="4"/>
    <x v="144"/>
    <x v="0"/>
    <x v="0"/>
    <s v="Trasferimento"/>
    <x v="1"/>
    <x v="7"/>
    <x v="0"/>
    <m/>
  </r>
  <r>
    <n v="209269"/>
    <x v="0"/>
    <x v="0"/>
    <x v="0"/>
    <x v="1"/>
    <x v="4"/>
    <x v="144"/>
    <x v="0"/>
    <x v="1"/>
    <s v="Trasferimento"/>
    <x v="1"/>
    <x v="0"/>
    <x v="0"/>
    <m/>
  </r>
  <r>
    <n v="9742"/>
    <x v="0"/>
    <x v="0"/>
    <x v="0"/>
    <x v="0"/>
    <x v="4"/>
    <x v="200"/>
    <x v="0"/>
    <x v="0"/>
    <s v="Trasferimento"/>
    <x v="1"/>
    <x v="4"/>
    <x v="0"/>
    <m/>
  </r>
  <r>
    <n v="90635"/>
    <x v="0"/>
    <x v="0"/>
    <x v="0"/>
    <x v="0"/>
    <x v="4"/>
    <x v="200"/>
    <x v="0"/>
    <x v="1"/>
    <s v="Trasferimento"/>
    <x v="1"/>
    <x v="4"/>
    <x v="0"/>
    <m/>
  </r>
  <r>
    <n v="172875"/>
    <x v="1"/>
    <x v="0"/>
    <x v="0"/>
    <x v="0"/>
    <x v="4"/>
    <x v="144"/>
    <x v="0"/>
    <x v="0"/>
    <s v="Trasferimento"/>
    <x v="1"/>
    <x v="5"/>
    <x v="0"/>
    <m/>
  </r>
  <r>
    <n v="227561"/>
    <x v="1"/>
    <x v="0"/>
    <x v="0"/>
    <x v="1"/>
    <x v="4"/>
    <x v="144"/>
    <x v="0"/>
    <x v="1"/>
    <s v="Trasferimento"/>
    <x v="1"/>
    <x v="5"/>
    <x v="0"/>
    <m/>
  </r>
  <r>
    <n v="142926"/>
    <x v="0"/>
    <x v="0"/>
    <x v="0"/>
    <x v="0"/>
    <x v="4"/>
    <x v="184"/>
    <x v="0"/>
    <x v="0"/>
    <s v="Trasferimento"/>
    <x v="0"/>
    <x v="0"/>
    <x v="0"/>
    <m/>
  </r>
  <r>
    <n v="99054"/>
    <x v="0"/>
    <x v="0"/>
    <x v="2"/>
    <x v="4"/>
    <x v="4"/>
    <x v="184"/>
    <x v="0"/>
    <x v="0"/>
    <s v="Trasferimento"/>
    <x v="0"/>
    <x v="1"/>
    <x v="0"/>
    <m/>
  </r>
  <r>
    <n v="161331"/>
    <x v="0"/>
    <x v="0"/>
    <x v="2"/>
    <x v="1"/>
    <x v="4"/>
    <x v="200"/>
    <x v="0"/>
    <x v="1"/>
    <s v="Trasferimento"/>
    <x v="1"/>
    <x v="0"/>
    <x v="0"/>
    <m/>
  </r>
  <r>
    <n v="223041"/>
    <x v="0"/>
    <x v="0"/>
    <x v="0"/>
    <x v="1"/>
    <x v="7"/>
    <x v="195"/>
    <x v="0"/>
    <x v="0"/>
    <s v="Trasferimento"/>
    <x v="1"/>
    <x v="0"/>
    <x v="0"/>
    <m/>
  </r>
  <r>
    <n v="108023"/>
    <x v="0"/>
    <x v="0"/>
    <x v="0"/>
    <x v="0"/>
    <x v="7"/>
    <x v="195"/>
    <x v="0"/>
    <x v="1"/>
    <s v="Trasferimento"/>
    <x v="1"/>
    <x v="3"/>
    <x v="0"/>
    <m/>
  </r>
  <r>
    <n v="135300"/>
    <x v="0"/>
    <x v="0"/>
    <x v="0"/>
    <x v="0"/>
    <x v="7"/>
    <x v="195"/>
    <x v="0"/>
    <x v="0"/>
    <s v="Trasferimento"/>
    <x v="1"/>
    <x v="4"/>
    <x v="0"/>
    <m/>
  </r>
  <r>
    <n v="57059"/>
    <x v="0"/>
    <x v="0"/>
    <x v="0"/>
    <x v="0"/>
    <x v="7"/>
    <x v="195"/>
    <x v="0"/>
    <x v="0"/>
    <s v="Trasferimento"/>
    <x v="1"/>
    <x v="3"/>
    <x v="0"/>
    <m/>
  </r>
  <r>
    <n v="196116"/>
    <x v="0"/>
    <x v="0"/>
    <x v="0"/>
    <x v="0"/>
    <x v="4"/>
    <x v="52"/>
    <x v="0"/>
    <x v="0"/>
    <s v="Trasferimento"/>
    <x v="1"/>
    <x v="1"/>
    <x v="0"/>
    <m/>
  </r>
  <r>
    <n v="228750"/>
    <x v="1"/>
    <x v="1"/>
    <x v="0"/>
    <x v="2"/>
    <x v="7"/>
    <x v="195"/>
    <x v="0"/>
    <x v="0"/>
    <s v="Trasferimento"/>
    <x v="1"/>
    <x v="5"/>
    <x v="0"/>
    <m/>
  </r>
  <r>
    <n v="44437"/>
    <x v="0"/>
    <x v="2"/>
    <x v="0"/>
    <x v="0"/>
    <x v="9"/>
    <x v="329"/>
    <x v="1"/>
    <x v="1"/>
    <s v="Trasferimento"/>
    <x v="1"/>
    <x v="8"/>
    <x v="0"/>
    <m/>
  </r>
  <r>
    <n v="201518"/>
    <x v="0"/>
    <x v="0"/>
    <x v="0"/>
    <x v="1"/>
    <x v="11"/>
    <x v="376"/>
    <x v="0"/>
    <x v="0"/>
    <s v="Trasferimento"/>
    <x v="1"/>
    <x v="0"/>
    <x v="0"/>
    <m/>
  </r>
  <r>
    <n v="49861"/>
    <x v="0"/>
    <x v="0"/>
    <x v="0"/>
    <x v="0"/>
    <x v="2"/>
    <x v="251"/>
    <x v="0"/>
    <x v="1"/>
    <s v="Trasferimento"/>
    <x v="1"/>
    <x v="4"/>
    <x v="0"/>
    <m/>
  </r>
  <r>
    <n v="101053"/>
    <x v="0"/>
    <x v="0"/>
    <x v="0"/>
    <x v="0"/>
    <x v="2"/>
    <x v="251"/>
    <x v="0"/>
    <x v="1"/>
    <s v="Trasferimento"/>
    <x v="1"/>
    <x v="0"/>
    <x v="0"/>
    <m/>
  </r>
  <r>
    <n v="64697"/>
    <x v="0"/>
    <x v="0"/>
    <x v="0"/>
    <x v="0"/>
    <x v="11"/>
    <x v="142"/>
    <x v="0"/>
    <x v="0"/>
    <s v="Trasferimento"/>
    <x v="1"/>
    <x v="0"/>
    <x v="0"/>
    <m/>
  </r>
  <r>
    <n v="57182"/>
    <x v="0"/>
    <x v="0"/>
    <x v="0"/>
    <x v="0"/>
    <x v="11"/>
    <x v="142"/>
    <x v="0"/>
    <x v="0"/>
    <s v="Trasferimento"/>
    <x v="1"/>
    <x v="4"/>
    <x v="0"/>
    <m/>
  </r>
  <r>
    <n v="168532"/>
    <x v="0"/>
    <x v="0"/>
    <x v="0"/>
    <x v="0"/>
    <x v="11"/>
    <x v="142"/>
    <x v="0"/>
    <x v="0"/>
    <s v="Trasferimento"/>
    <x v="1"/>
    <x v="0"/>
    <x v="0"/>
    <m/>
  </r>
  <r>
    <n v="87649"/>
    <x v="0"/>
    <x v="0"/>
    <x v="0"/>
    <x v="0"/>
    <x v="11"/>
    <x v="142"/>
    <x v="0"/>
    <x v="0"/>
    <s v="Trasferimento"/>
    <x v="1"/>
    <x v="0"/>
    <x v="0"/>
    <m/>
  </r>
  <r>
    <n v="196963"/>
    <x v="0"/>
    <x v="0"/>
    <x v="0"/>
    <x v="0"/>
    <x v="11"/>
    <x v="142"/>
    <x v="0"/>
    <x v="0"/>
    <s v="Trasferimento"/>
    <x v="1"/>
    <x v="0"/>
    <x v="0"/>
    <m/>
  </r>
  <r>
    <n v="61061"/>
    <x v="0"/>
    <x v="0"/>
    <x v="0"/>
    <x v="0"/>
    <x v="4"/>
    <x v="144"/>
    <x v="0"/>
    <x v="1"/>
    <s v="Trasferimento"/>
    <x v="1"/>
    <x v="3"/>
    <x v="0"/>
    <m/>
  </r>
  <r>
    <n v="54550"/>
    <x v="0"/>
    <x v="0"/>
    <x v="0"/>
    <x v="0"/>
    <x v="11"/>
    <x v="142"/>
    <x v="0"/>
    <x v="1"/>
    <s v="Trasferimento"/>
    <x v="1"/>
    <x v="4"/>
    <x v="0"/>
    <m/>
  </r>
  <r>
    <n v="144764"/>
    <x v="0"/>
    <x v="0"/>
    <x v="0"/>
    <x v="0"/>
    <x v="11"/>
    <x v="142"/>
    <x v="0"/>
    <x v="0"/>
    <s v="Trasferimento"/>
    <x v="1"/>
    <x v="3"/>
    <x v="0"/>
    <m/>
  </r>
  <r>
    <n v="144762"/>
    <x v="0"/>
    <x v="0"/>
    <x v="0"/>
    <x v="0"/>
    <x v="11"/>
    <x v="142"/>
    <x v="0"/>
    <x v="1"/>
    <s v="Trasferimento"/>
    <x v="1"/>
    <x v="0"/>
    <x v="0"/>
    <m/>
  </r>
  <r>
    <n v="30440"/>
    <x v="0"/>
    <x v="0"/>
    <x v="0"/>
    <x v="0"/>
    <x v="2"/>
    <x v="163"/>
    <x v="0"/>
    <x v="1"/>
    <s v="Trasferimento"/>
    <x v="0"/>
    <x v="4"/>
    <x v="0"/>
    <m/>
  </r>
  <r>
    <n v="30439"/>
    <x v="0"/>
    <x v="0"/>
    <x v="0"/>
    <x v="0"/>
    <x v="2"/>
    <x v="163"/>
    <x v="0"/>
    <x v="0"/>
    <s v="Trasferimento"/>
    <x v="0"/>
    <x v="3"/>
    <x v="0"/>
    <m/>
  </r>
  <r>
    <n v="177034"/>
    <x v="0"/>
    <x v="0"/>
    <x v="0"/>
    <x v="0"/>
    <x v="2"/>
    <x v="163"/>
    <x v="0"/>
    <x v="1"/>
    <s v="Trasferimento"/>
    <x v="0"/>
    <x v="3"/>
    <x v="0"/>
    <m/>
  </r>
  <r>
    <n v="229047"/>
    <x v="0"/>
    <x v="0"/>
    <x v="0"/>
    <x v="0"/>
    <x v="2"/>
    <x v="97"/>
    <x v="0"/>
    <x v="0"/>
    <s v="Trasferimento"/>
    <x v="0"/>
    <x v="4"/>
    <x v="0"/>
    <m/>
  </r>
  <r>
    <n v="231011"/>
    <x v="0"/>
    <x v="1"/>
    <x v="0"/>
    <x v="1"/>
    <x v="2"/>
    <x v="292"/>
    <x v="0"/>
    <x v="1"/>
    <s v="Trasferimento"/>
    <x v="1"/>
    <x v="0"/>
    <x v="0"/>
    <m/>
  </r>
  <r>
    <n v="194199"/>
    <x v="0"/>
    <x v="0"/>
    <x v="0"/>
    <x v="0"/>
    <x v="2"/>
    <x v="292"/>
    <x v="0"/>
    <x v="0"/>
    <s v="Trasferimento"/>
    <x v="1"/>
    <x v="3"/>
    <x v="0"/>
    <m/>
  </r>
  <r>
    <n v="65645"/>
    <x v="0"/>
    <x v="0"/>
    <x v="0"/>
    <x v="0"/>
    <x v="2"/>
    <x v="292"/>
    <x v="0"/>
    <x v="0"/>
    <s v="Trasferimento"/>
    <x v="1"/>
    <x v="0"/>
    <x v="0"/>
    <m/>
  </r>
  <r>
    <n v="154054"/>
    <x v="0"/>
    <x v="0"/>
    <x v="0"/>
    <x v="0"/>
    <x v="4"/>
    <x v="101"/>
    <x v="0"/>
    <x v="1"/>
    <s v="Trasferimento"/>
    <x v="0"/>
    <x v="3"/>
    <x v="0"/>
    <m/>
  </r>
  <r>
    <n v="184437"/>
    <x v="0"/>
    <x v="0"/>
    <x v="0"/>
    <x v="0"/>
    <x v="4"/>
    <x v="145"/>
    <x v="0"/>
    <x v="0"/>
    <s v="Trasferimento"/>
    <x v="1"/>
    <x v="0"/>
    <x v="0"/>
    <m/>
  </r>
  <r>
    <n v="198685"/>
    <x v="0"/>
    <x v="0"/>
    <x v="0"/>
    <x v="0"/>
    <x v="11"/>
    <x v="142"/>
    <x v="0"/>
    <x v="1"/>
    <s v="Trasferimento"/>
    <x v="1"/>
    <x v="4"/>
    <x v="0"/>
    <m/>
  </r>
  <r>
    <n v="198684"/>
    <x v="0"/>
    <x v="0"/>
    <x v="0"/>
    <x v="0"/>
    <x v="11"/>
    <x v="142"/>
    <x v="0"/>
    <x v="0"/>
    <s v="Trasferimento"/>
    <x v="1"/>
    <x v="4"/>
    <x v="0"/>
    <m/>
  </r>
  <r>
    <n v="107428"/>
    <x v="0"/>
    <x v="0"/>
    <x v="0"/>
    <x v="0"/>
    <x v="11"/>
    <x v="142"/>
    <x v="0"/>
    <x v="0"/>
    <s v="Trasferimento"/>
    <x v="1"/>
    <x v="1"/>
    <x v="0"/>
    <m/>
  </r>
  <r>
    <n v="142041"/>
    <x v="0"/>
    <x v="0"/>
    <x v="0"/>
    <x v="0"/>
    <x v="11"/>
    <x v="142"/>
    <x v="0"/>
    <x v="0"/>
    <s v="Trasferimento"/>
    <x v="1"/>
    <x v="1"/>
    <x v="0"/>
    <m/>
  </r>
  <r>
    <n v="73346"/>
    <x v="0"/>
    <x v="0"/>
    <x v="0"/>
    <x v="0"/>
    <x v="11"/>
    <x v="142"/>
    <x v="0"/>
    <x v="0"/>
    <s v="Trasferimento"/>
    <x v="1"/>
    <x v="4"/>
    <x v="0"/>
    <m/>
  </r>
  <r>
    <n v="174058"/>
    <x v="0"/>
    <x v="0"/>
    <x v="0"/>
    <x v="0"/>
    <x v="4"/>
    <x v="200"/>
    <x v="0"/>
    <x v="0"/>
    <s v="Trasferimento"/>
    <x v="1"/>
    <x v="0"/>
    <x v="0"/>
    <m/>
  </r>
  <r>
    <n v="86052"/>
    <x v="0"/>
    <x v="0"/>
    <x v="0"/>
    <x v="0"/>
    <x v="11"/>
    <x v="142"/>
    <x v="0"/>
    <x v="0"/>
    <s v="Trasferimento"/>
    <x v="1"/>
    <x v="0"/>
    <x v="0"/>
    <m/>
  </r>
  <r>
    <n v="36644"/>
    <x v="0"/>
    <x v="0"/>
    <x v="0"/>
    <x v="0"/>
    <x v="11"/>
    <x v="142"/>
    <x v="0"/>
    <x v="0"/>
    <s v="Trasferimento"/>
    <x v="1"/>
    <x v="0"/>
    <x v="0"/>
    <m/>
  </r>
  <r>
    <n v="214425"/>
    <x v="1"/>
    <x v="0"/>
    <x v="0"/>
    <x v="1"/>
    <x v="12"/>
    <x v="269"/>
    <x v="0"/>
    <x v="1"/>
    <s v="Trasferimento"/>
    <x v="1"/>
    <x v="5"/>
    <x v="0"/>
    <m/>
  </r>
  <r>
    <n v="63347"/>
    <x v="0"/>
    <x v="0"/>
    <x v="0"/>
    <x v="0"/>
    <x v="2"/>
    <x v="298"/>
    <x v="0"/>
    <x v="1"/>
    <s v="Trasferimento"/>
    <x v="1"/>
    <x v="4"/>
    <x v="0"/>
    <m/>
  </r>
  <r>
    <n v="63346"/>
    <x v="0"/>
    <x v="0"/>
    <x v="0"/>
    <x v="0"/>
    <x v="2"/>
    <x v="298"/>
    <x v="0"/>
    <x v="0"/>
    <s v="Trasferimento"/>
    <x v="1"/>
    <x v="4"/>
    <x v="0"/>
    <m/>
  </r>
  <r>
    <n v="225490"/>
    <x v="0"/>
    <x v="0"/>
    <x v="0"/>
    <x v="0"/>
    <x v="2"/>
    <x v="298"/>
    <x v="0"/>
    <x v="0"/>
    <s v="Trasferimento"/>
    <x v="1"/>
    <x v="0"/>
    <x v="0"/>
    <m/>
  </r>
  <r>
    <n v="128814"/>
    <x v="0"/>
    <x v="0"/>
    <x v="0"/>
    <x v="0"/>
    <x v="2"/>
    <x v="298"/>
    <x v="0"/>
    <x v="0"/>
    <s v="Trasferimento"/>
    <x v="1"/>
    <x v="4"/>
    <x v="0"/>
    <m/>
  </r>
  <r>
    <n v="159401"/>
    <x v="0"/>
    <x v="0"/>
    <x v="0"/>
    <x v="0"/>
    <x v="11"/>
    <x v="142"/>
    <x v="0"/>
    <x v="0"/>
    <s v="Trasferimento"/>
    <x v="1"/>
    <x v="0"/>
    <x v="0"/>
    <m/>
  </r>
  <r>
    <n v="108935"/>
    <x v="0"/>
    <x v="0"/>
    <x v="0"/>
    <x v="0"/>
    <x v="11"/>
    <x v="142"/>
    <x v="0"/>
    <x v="1"/>
    <s v="Trasferimento"/>
    <x v="1"/>
    <x v="3"/>
    <x v="0"/>
    <m/>
  </r>
  <r>
    <n v="33171"/>
    <x v="0"/>
    <x v="0"/>
    <x v="0"/>
    <x v="0"/>
    <x v="11"/>
    <x v="142"/>
    <x v="0"/>
    <x v="0"/>
    <s v="Trasferimento"/>
    <x v="1"/>
    <x v="0"/>
    <x v="0"/>
    <m/>
  </r>
  <r>
    <n v="16938"/>
    <x v="0"/>
    <x v="0"/>
    <x v="0"/>
    <x v="0"/>
    <x v="11"/>
    <x v="142"/>
    <x v="0"/>
    <x v="0"/>
    <s v="Trasferimento"/>
    <x v="1"/>
    <x v="3"/>
    <x v="0"/>
    <m/>
  </r>
  <r>
    <n v="159021"/>
    <x v="0"/>
    <x v="0"/>
    <x v="0"/>
    <x v="0"/>
    <x v="8"/>
    <x v="92"/>
    <x v="0"/>
    <x v="0"/>
    <s v="Trasferimento"/>
    <x v="1"/>
    <x v="0"/>
    <x v="0"/>
    <m/>
  </r>
  <r>
    <n v="167711"/>
    <x v="0"/>
    <x v="0"/>
    <x v="2"/>
    <x v="2"/>
    <x v="8"/>
    <x v="92"/>
    <x v="0"/>
    <x v="0"/>
    <s v="Trasferimento"/>
    <x v="1"/>
    <x v="3"/>
    <x v="0"/>
    <m/>
  </r>
  <r>
    <n v="162575"/>
    <x v="0"/>
    <x v="0"/>
    <x v="0"/>
    <x v="0"/>
    <x v="8"/>
    <x v="92"/>
    <x v="0"/>
    <x v="0"/>
    <s v="Trasferimento"/>
    <x v="1"/>
    <x v="0"/>
    <x v="0"/>
    <m/>
  </r>
  <r>
    <n v="70288"/>
    <x v="0"/>
    <x v="0"/>
    <x v="0"/>
    <x v="0"/>
    <x v="2"/>
    <x v="298"/>
    <x v="0"/>
    <x v="0"/>
    <s v="Trasferimento"/>
    <x v="1"/>
    <x v="0"/>
    <x v="0"/>
    <m/>
  </r>
  <r>
    <n v="194358"/>
    <x v="0"/>
    <x v="0"/>
    <x v="0"/>
    <x v="0"/>
    <x v="2"/>
    <x v="298"/>
    <x v="0"/>
    <x v="0"/>
    <s v="Trasferimento"/>
    <x v="1"/>
    <x v="0"/>
    <x v="0"/>
    <m/>
  </r>
  <r>
    <n v="228361"/>
    <x v="0"/>
    <x v="0"/>
    <x v="0"/>
    <x v="0"/>
    <x v="2"/>
    <x v="298"/>
    <x v="0"/>
    <x v="0"/>
    <s v="Trasferimento"/>
    <x v="1"/>
    <x v="0"/>
    <x v="0"/>
    <m/>
  </r>
  <r>
    <n v="228362"/>
    <x v="1"/>
    <x v="0"/>
    <x v="0"/>
    <x v="0"/>
    <x v="2"/>
    <x v="298"/>
    <x v="0"/>
    <x v="0"/>
    <s v="Trasferimento"/>
    <x v="1"/>
    <x v="5"/>
    <x v="0"/>
    <m/>
  </r>
  <r>
    <n v="126714"/>
    <x v="0"/>
    <x v="0"/>
    <x v="0"/>
    <x v="0"/>
    <x v="7"/>
    <x v="202"/>
    <x v="0"/>
    <x v="0"/>
    <s v="Trasferimento"/>
    <x v="1"/>
    <x v="0"/>
    <x v="0"/>
    <m/>
  </r>
  <r>
    <n v="170334"/>
    <x v="0"/>
    <x v="0"/>
    <x v="0"/>
    <x v="0"/>
    <x v="11"/>
    <x v="142"/>
    <x v="0"/>
    <x v="0"/>
    <s v="Trasferimento"/>
    <x v="1"/>
    <x v="0"/>
    <x v="0"/>
    <m/>
  </r>
  <r>
    <n v="221357"/>
    <x v="0"/>
    <x v="0"/>
    <x v="0"/>
    <x v="1"/>
    <x v="11"/>
    <x v="142"/>
    <x v="0"/>
    <x v="1"/>
    <s v="Trasferimento"/>
    <x v="1"/>
    <x v="3"/>
    <x v="0"/>
    <m/>
  </r>
  <r>
    <n v="130722"/>
    <x v="0"/>
    <x v="0"/>
    <x v="2"/>
    <x v="4"/>
    <x v="4"/>
    <x v="101"/>
    <x v="0"/>
    <x v="1"/>
    <s v="Trasferimento"/>
    <x v="0"/>
    <x v="3"/>
    <x v="0"/>
    <m/>
  </r>
  <r>
    <n v="220465"/>
    <x v="0"/>
    <x v="0"/>
    <x v="0"/>
    <x v="0"/>
    <x v="13"/>
    <x v="177"/>
    <x v="0"/>
    <x v="0"/>
    <s v="Trasferimento"/>
    <x v="1"/>
    <x v="1"/>
    <x v="0"/>
    <m/>
  </r>
  <r>
    <n v="195233"/>
    <x v="0"/>
    <x v="0"/>
    <x v="0"/>
    <x v="0"/>
    <x v="13"/>
    <x v="177"/>
    <x v="0"/>
    <x v="0"/>
    <s v="Trasferimento"/>
    <x v="1"/>
    <x v="0"/>
    <x v="0"/>
    <m/>
  </r>
  <r>
    <n v="87307"/>
    <x v="0"/>
    <x v="0"/>
    <x v="0"/>
    <x v="0"/>
    <x v="1"/>
    <x v="1"/>
    <x v="0"/>
    <x v="0"/>
    <s v="Trasferimento"/>
    <x v="0"/>
    <x v="4"/>
    <x v="0"/>
    <m/>
  </r>
  <r>
    <n v="214300"/>
    <x v="1"/>
    <x v="0"/>
    <x v="0"/>
    <x v="0"/>
    <x v="4"/>
    <x v="146"/>
    <x v="0"/>
    <x v="1"/>
    <s v="Trasferimento"/>
    <x v="1"/>
    <x v="2"/>
    <x v="0"/>
    <m/>
  </r>
  <r>
    <n v="127633"/>
    <x v="0"/>
    <x v="0"/>
    <x v="2"/>
    <x v="4"/>
    <x v="11"/>
    <x v="174"/>
    <x v="0"/>
    <x v="0"/>
    <s v="Trasferimento"/>
    <x v="3"/>
    <x v="3"/>
    <x v="0"/>
    <m/>
  </r>
  <r>
    <n v="34738"/>
    <x v="0"/>
    <x v="2"/>
    <x v="0"/>
    <x v="0"/>
    <x v="7"/>
    <x v="225"/>
    <x v="1"/>
    <x v="1"/>
    <s v="Trasferimento"/>
    <x v="0"/>
    <x v="8"/>
    <x v="0"/>
    <m/>
  </r>
  <r>
    <n v="34721"/>
    <x v="0"/>
    <x v="2"/>
    <x v="0"/>
    <x v="0"/>
    <x v="7"/>
    <x v="225"/>
    <x v="1"/>
    <x v="0"/>
    <s v="Trasferimento"/>
    <x v="0"/>
    <x v="9"/>
    <x v="0"/>
    <m/>
  </r>
  <r>
    <n v="113939"/>
    <x v="0"/>
    <x v="2"/>
    <x v="0"/>
    <x v="0"/>
    <x v="7"/>
    <x v="225"/>
    <x v="1"/>
    <x v="0"/>
    <s v="Trasferimento"/>
    <x v="0"/>
    <x v="8"/>
    <x v="0"/>
    <m/>
  </r>
  <r>
    <n v="2058"/>
    <x v="0"/>
    <x v="2"/>
    <x v="0"/>
    <x v="0"/>
    <x v="7"/>
    <x v="225"/>
    <x v="1"/>
    <x v="0"/>
    <s v="Trasferimento"/>
    <x v="0"/>
    <x v="8"/>
    <x v="0"/>
    <m/>
  </r>
  <r>
    <n v="73600"/>
    <x v="0"/>
    <x v="0"/>
    <x v="0"/>
    <x v="0"/>
    <x v="7"/>
    <x v="225"/>
    <x v="1"/>
    <x v="0"/>
    <s v="Trasferimento"/>
    <x v="0"/>
    <x v="8"/>
    <x v="0"/>
    <m/>
  </r>
  <r>
    <n v="34765"/>
    <x v="0"/>
    <x v="2"/>
    <x v="0"/>
    <x v="4"/>
    <x v="7"/>
    <x v="225"/>
    <x v="1"/>
    <x v="0"/>
    <s v="Trasferimento"/>
    <x v="0"/>
    <x v="8"/>
    <x v="0"/>
    <m/>
  </r>
  <r>
    <n v="18687"/>
    <x v="0"/>
    <x v="2"/>
    <x v="0"/>
    <x v="0"/>
    <x v="7"/>
    <x v="225"/>
    <x v="1"/>
    <x v="0"/>
    <s v="Trasferimento"/>
    <x v="0"/>
    <x v="8"/>
    <x v="0"/>
    <m/>
  </r>
  <r>
    <n v="152519"/>
    <x v="0"/>
    <x v="0"/>
    <x v="0"/>
    <x v="0"/>
    <x v="7"/>
    <x v="225"/>
    <x v="1"/>
    <x v="0"/>
    <s v="Trasferimento"/>
    <x v="0"/>
    <x v="8"/>
    <x v="0"/>
    <m/>
  </r>
  <r>
    <n v="146501"/>
    <x v="0"/>
    <x v="2"/>
    <x v="0"/>
    <x v="6"/>
    <x v="7"/>
    <x v="225"/>
    <x v="1"/>
    <x v="0"/>
    <s v="Trasferimento"/>
    <x v="0"/>
    <x v="8"/>
    <x v="0"/>
    <m/>
  </r>
  <r>
    <n v="230069"/>
    <x v="0"/>
    <x v="0"/>
    <x v="0"/>
    <x v="2"/>
    <x v="7"/>
    <x v="225"/>
    <x v="1"/>
    <x v="0"/>
    <s v="Trasferimento"/>
    <x v="0"/>
    <x v="8"/>
    <x v="0"/>
    <m/>
  </r>
  <r>
    <n v="92978"/>
    <x v="0"/>
    <x v="2"/>
    <x v="0"/>
    <x v="0"/>
    <x v="7"/>
    <x v="225"/>
    <x v="1"/>
    <x v="0"/>
    <s v="Trasferimento"/>
    <x v="0"/>
    <x v="8"/>
    <x v="0"/>
    <m/>
  </r>
  <r>
    <n v="117689"/>
    <x v="0"/>
    <x v="2"/>
    <x v="0"/>
    <x v="0"/>
    <x v="7"/>
    <x v="225"/>
    <x v="1"/>
    <x v="0"/>
    <s v="Trasferimento"/>
    <x v="0"/>
    <x v="8"/>
    <x v="0"/>
    <m/>
  </r>
  <r>
    <n v="68260"/>
    <x v="0"/>
    <x v="2"/>
    <x v="0"/>
    <x v="0"/>
    <x v="7"/>
    <x v="225"/>
    <x v="1"/>
    <x v="0"/>
    <s v="Trasferimento"/>
    <x v="0"/>
    <x v="8"/>
    <x v="0"/>
    <m/>
  </r>
  <r>
    <n v="34661"/>
    <x v="0"/>
    <x v="2"/>
    <x v="0"/>
    <x v="0"/>
    <x v="7"/>
    <x v="225"/>
    <x v="1"/>
    <x v="0"/>
    <s v="Trasferimento"/>
    <x v="0"/>
    <x v="8"/>
    <x v="0"/>
    <m/>
  </r>
  <r>
    <n v="34995"/>
    <x v="0"/>
    <x v="2"/>
    <x v="0"/>
    <x v="0"/>
    <x v="7"/>
    <x v="225"/>
    <x v="1"/>
    <x v="0"/>
    <s v="Trasferimento"/>
    <x v="0"/>
    <x v="8"/>
    <x v="0"/>
    <m/>
  </r>
  <r>
    <n v="34282"/>
    <x v="0"/>
    <x v="2"/>
    <x v="0"/>
    <x v="0"/>
    <x v="7"/>
    <x v="225"/>
    <x v="1"/>
    <x v="0"/>
    <s v="Trasferimento"/>
    <x v="0"/>
    <x v="9"/>
    <x v="0"/>
    <m/>
  </r>
  <r>
    <n v="32546"/>
    <x v="0"/>
    <x v="2"/>
    <x v="0"/>
    <x v="0"/>
    <x v="7"/>
    <x v="225"/>
    <x v="1"/>
    <x v="1"/>
    <s v="Trasferimento"/>
    <x v="0"/>
    <x v="8"/>
    <x v="0"/>
    <m/>
  </r>
  <r>
    <n v="106728"/>
    <x v="0"/>
    <x v="0"/>
    <x v="0"/>
    <x v="0"/>
    <x v="7"/>
    <x v="225"/>
    <x v="1"/>
    <x v="0"/>
    <s v="Trasferimento"/>
    <x v="0"/>
    <x v="8"/>
    <x v="0"/>
    <m/>
  </r>
  <r>
    <n v="63174"/>
    <x v="0"/>
    <x v="2"/>
    <x v="0"/>
    <x v="4"/>
    <x v="7"/>
    <x v="225"/>
    <x v="1"/>
    <x v="1"/>
    <s v="Trasferimento"/>
    <x v="0"/>
    <x v="8"/>
    <x v="0"/>
    <m/>
  </r>
  <r>
    <n v="80729"/>
    <x v="0"/>
    <x v="2"/>
    <x v="0"/>
    <x v="0"/>
    <x v="7"/>
    <x v="225"/>
    <x v="1"/>
    <x v="0"/>
    <s v="Trasferimento"/>
    <x v="0"/>
    <x v="8"/>
    <x v="0"/>
    <m/>
  </r>
  <r>
    <n v="51967"/>
    <x v="0"/>
    <x v="2"/>
    <x v="0"/>
    <x v="0"/>
    <x v="7"/>
    <x v="225"/>
    <x v="1"/>
    <x v="0"/>
    <s v="Trasferimento"/>
    <x v="0"/>
    <x v="8"/>
    <x v="0"/>
    <m/>
  </r>
  <r>
    <n v="34775"/>
    <x v="0"/>
    <x v="2"/>
    <x v="0"/>
    <x v="0"/>
    <x v="7"/>
    <x v="225"/>
    <x v="1"/>
    <x v="0"/>
    <s v="Trasferimento"/>
    <x v="0"/>
    <x v="8"/>
    <x v="0"/>
    <m/>
  </r>
  <r>
    <n v="210536"/>
    <x v="1"/>
    <x v="0"/>
    <x v="0"/>
    <x v="1"/>
    <x v="4"/>
    <x v="50"/>
    <x v="0"/>
    <x v="0"/>
    <s v="Trasferimento"/>
    <x v="1"/>
    <x v="7"/>
    <x v="0"/>
    <m/>
  </r>
  <r>
    <n v="122931"/>
    <x v="0"/>
    <x v="0"/>
    <x v="2"/>
    <x v="1"/>
    <x v="7"/>
    <x v="213"/>
    <x v="0"/>
    <x v="1"/>
    <s v="Trasferimento"/>
    <x v="1"/>
    <x v="0"/>
    <x v="0"/>
    <m/>
  </r>
  <r>
    <n v="16722"/>
    <x v="0"/>
    <x v="0"/>
    <x v="0"/>
    <x v="0"/>
    <x v="7"/>
    <x v="213"/>
    <x v="0"/>
    <x v="0"/>
    <s v="Trasferimento"/>
    <x v="1"/>
    <x v="0"/>
    <x v="0"/>
    <m/>
  </r>
  <r>
    <n v="230401"/>
    <x v="0"/>
    <x v="0"/>
    <x v="0"/>
    <x v="0"/>
    <x v="7"/>
    <x v="213"/>
    <x v="0"/>
    <x v="1"/>
    <s v="Trasferimento"/>
    <x v="1"/>
    <x v="0"/>
    <x v="0"/>
    <m/>
  </r>
  <r>
    <n v="137490"/>
    <x v="0"/>
    <x v="1"/>
    <x v="2"/>
    <x v="4"/>
    <x v="11"/>
    <x v="94"/>
    <x v="0"/>
    <x v="0"/>
    <s v="Trasferimento"/>
    <x v="1"/>
    <x v="0"/>
    <x v="0"/>
    <m/>
  </r>
  <r>
    <n v="97038"/>
    <x v="0"/>
    <x v="0"/>
    <x v="0"/>
    <x v="0"/>
    <x v="4"/>
    <x v="197"/>
    <x v="0"/>
    <x v="1"/>
    <s v="Trasferimento"/>
    <x v="1"/>
    <x v="1"/>
    <x v="0"/>
    <m/>
  </r>
  <r>
    <n v="197809"/>
    <x v="0"/>
    <x v="1"/>
    <x v="0"/>
    <x v="1"/>
    <x v="4"/>
    <x v="145"/>
    <x v="0"/>
    <x v="1"/>
    <s v="Trasferimento"/>
    <x v="1"/>
    <x v="4"/>
    <x v="0"/>
    <m/>
  </r>
  <r>
    <n v="118625"/>
    <x v="0"/>
    <x v="0"/>
    <x v="0"/>
    <x v="1"/>
    <x v="4"/>
    <x v="145"/>
    <x v="0"/>
    <x v="0"/>
    <s v="Trasferimento"/>
    <x v="1"/>
    <x v="4"/>
    <x v="0"/>
    <m/>
  </r>
  <r>
    <n v="178645"/>
    <x v="0"/>
    <x v="0"/>
    <x v="0"/>
    <x v="0"/>
    <x v="4"/>
    <x v="197"/>
    <x v="0"/>
    <x v="0"/>
    <s v="Trasferimento"/>
    <x v="1"/>
    <x v="3"/>
    <x v="0"/>
    <m/>
  </r>
  <r>
    <n v="207018"/>
    <x v="0"/>
    <x v="0"/>
    <x v="0"/>
    <x v="0"/>
    <x v="4"/>
    <x v="197"/>
    <x v="0"/>
    <x v="0"/>
    <s v="Trasferimento"/>
    <x v="1"/>
    <x v="4"/>
    <x v="0"/>
    <m/>
  </r>
  <r>
    <n v="126567"/>
    <x v="0"/>
    <x v="0"/>
    <x v="0"/>
    <x v="0"/>
    <x v="11"/>
    <x v="142"/>
    <x v="0"/>
    <x v="0"/>
    <s v="Trasferimento"/>
    <x v="1"/>
    <x v="0"/>
    <x v="0"/>
    <m/>
  </r>
  <r>
    <n v="49168"/>
    <x v="0"/>
    <x v="0"/>
    <x v="0"/>
    <x v="0"/>
    <x v="11"/>
    <x v="142"/>
    <x v="0"/>
    <x v="0"/>
    <s v="Trasferimento"/>
    <x v="1"/>
    <x v="4"/>
    <x v="0"/>
    <m/>
  </r>
  <r>
    <n v="174486"/>
    <x v="0"/>
    <x v="0"/>
    <x v="0"/>
    <x v="0"/>
    <x v="7"/>
    <x v="395"/>
    <x v="0"/>
    <x v="1"/>
    <s v="Trasferimento"/>
    <x v="0"/>
    <x v="3"/>
    <x v="0"/>
    <m/>
  </r>
  <r>
    <n v="138425"/>
    <x v="0"/>
    <x v="0"/>
    <x v="0"/>
    <x v="0"/>
    <x v="11"/>
    <x v="142"/>
    <x v="0"/>
    <x v="0"/>
    <s v="Trasferimento"/>
    <x v="1"/>
    <x v="3"/>
    <x v="0"/>
    <m/>
  </r>
  <r>
    <n v="210656"/>
    <x v="1"/>
    <x v="1"/>
    <x v="2"/>
    <x v="3"/>
    <x v="4"/>
    <x v="236"/>
    <x v="0"/>
    <x v="1"/>
    <s v="Trasferimento"/>
    <x v="1"/>
    <x v="7"/>
    <x v="0"/>
    <m/>
  </r>
  <r>
    <n v="210655"/>
    <x v="1"/>
    <x v="1"/>
    <x v="2"/>
    <x v="3"/>
    <x v="4"/>
    <x v="236"/>
    <x v="0"/>
    <x v="1"/>
    <s v="Trasferimento"/>
    <x v="1"/>
    <x v="5"/>
    <x v="0"/>
    <m/>
  </r>
  <r>
    <n v="10532"/>
    <x v="0"/>
    <x v="0"/>
    <x v="0"/>
    <x v="0"/>
    <x v="4"/>
    <x v="236"/>
    <x v="0"/>
    <x v="0"/>
    <s v="Trasferimento"/>
    <x v="1"/>
    <x v="0"/>
    <x v="0"/>
    <m/>
  </r>
  <r>
    <n v="75160"/>
    <x v="0"/>
    <x v="0"/>
    <x v="0"/>
    <x v="0"/>
    <x v="13"/>
    <x v="369"/>
    <x v="0"/>
    <x v="1"/>
    <s v="Trasferimento"/>
    <x v="1"/>
    <x v="0"/>
    <x v="0"/>
    <m/>
  </r>
  <r>
    <n v="10431"/>
    <x v="0"/>
    <x v="2"/>
    <x v="0"/>
    <x v="0"/>
    <x v="1"/>
    <x v="178"/>
    <x v="1"/>
    <x v="1"/>
    <s v="Trasferimento"/>
    <x v="0"/>
    <x v="8"/>
    <x v="0"/>
    <m/>
  </r>
  <r>
    <n v="92168"/>
    <x v="0"/>
    <x v="0"/>
    <x v="0"/>
    <x v="0"/>
    <x v="11"/>
    <x v="174"/>
    <x v="0"/>
    <x v="0"/>
    <s v="Trasferimento"/>
    <x v="3"/>
    <x v="0"/>
    <x v="0"/>
    <m/>
  </r>
  <r>
    <n v="169902"/>
    <x v="0"/>
    <x v="0"/>
    <x v="0"/>
    <x v="0"/>
    <x v="4"/>
    <x v="145"/>
    <x v="0"/>
    <x v="1"/>
    <s v="Trasferimento"/>
    <x v="1"/>
    <x v="3"/>
    <x v="0"/>
    <m/>
  </r>
  <r>
    <n v="83012"/>
    <x v="0"/>
    <x v="0"/>
    <x v="0"/>
    <x v="0"/>
    <x v="7"/>
    <x v="210"/>
    <x v="0"/>
    <x v="0"/>
    <s v="Trasferimento"/>
    <x v="0"/>
    <x v="0"/>
    <x v="0"/>
    <m/>
  </r>
  <r>
    <n v="40961"/>
    <x v="0"/>
    <x v="0"/>
    <x v="2"/>
    <x v="0"/>
    <x v="4"/>
    <x v="111"/>
    <x v="0"/>
    <x v="0"/>
    <s v="Trasferimento"/>
    <x v="3"/>
    <x v="3"/>
    <x v="0"/>
    <m/>
  </r>
  <r>
    <n v="121321"/>
    <x v="0"/>
    <x v="0"/>
    <x v="0"/>
    <x v="0"/>
    <x v="7"/>
    <x v="213"/>
    <x v="0"/>
    <x v="0"/>
    <s v="Trasferimento"/>
    <x v="1"/>
    <x v="0"/>
    <x v="0"/>
    <m/>
  </r>
  <r>
    <n v="171206"/>
    <x v="0"/>
    <x v="0"/>
    <x v="0"/>
    <x v="0"/>
    <x v="4"/>
    <x v="335"/>
    <x v="0"/>
    <x v="0"/>
    <s v="Trasferimento"/>
    <x v="0"/>
    <x v="0"/>
    <x v="0"/>
    <m/>
  </r>
  <r>
    <n v="177080"/>
    <x v="0"/>
    <x v="0"/>
    <x v="0"/>
    <x v="0"/>
    <x v="4"/>
    <x v="335"/>
    <x v="0"/>
    <x v="1"/>
    <s v="Trasferimento"/>
    <x v="0"/>
    <x v="1"/>
    <x v="0"/>
    <m/>
  </r>
  <r>
    <n v="177079"/>
    <x v="1"/>
    <x v="0"/>
    <x v="0"/>
    <x v="0"/>
    <x v="4"/>
    <x v="335"/>
    <x v="0"/>
    <x v="0"/>
    <s v="Trasferimento"/>
    <x v="0"/>
    <x v="2"/>
    <x v="0"/>
    <m/>
  </r>
  <r>
    <n v="168989"/>
    <x v="0"/>
    <x v="0"/>
    <x v="0"/>
    <x v="0"/>
    <x v="4"/>
    <x v="335"/>
    <x v="0"/>
    <x v="0"/>
    <s v="Trasferimento"/>
    <x v="0"/>
    <x v="4"/>
    <x v="0"/>
    <m/>
  </r>
  <r>
    <n v="161380"/>
    <x v="0"/>
    <x v="0"/>
    <x v="0"/>
    <x v="0"/>
    <x v="4"/>
    <x v="335"/>
    <x v="0"/>
    <x v="0"/>
    <s v="Trasferimento"/>
    <x v="0"/>
    <x v="1"/>
    <x v="0"/>
    <m/>
  </r>
  <r>
    <n v="200056"/>
    <x v="0"/>
    <x v="0"/>
    <x v="0"/>
    <x v="0"/>
    <x v="4"/>
    <x v="335"/>
    <x v="0"/>
    <x v="0"/>
    <s v="Trasferimento"/>
    <x v="0"/>
    <x v="0"/>
    <x v="0"/>
    <m/>
  </r>
  <r>
    <n v="82141"/>
    <x v="0"/>
    <x v="0"/>
    <x v="0"/>
    <x v="0"/>
    <x v="4"/>
    <x v="335"/>
    <x v="0"/>
    <x v="0"/>
    <s v="Trasferimento"/>
    <x v="0"/>
    <x v="0"/>
    <x v="0"/>
    <m/>
  </r>
  <r>
    <n v="221182"/>
    <x v="0"/>
    <x v="0"/>
    <x v="0"/>
    <x v="0"/>
    <x v="4"/>
    <x v="335"/>
    <x v="0"/>
    <x v="1"/>
    <s v="Trasferimento"/>
    <x v="0"/>
    <x v="0"/>
    <x v="0"/>
    <m/>
  </r>
  <r>
    <n v="38892"/>
    <x v="0"/>
    <x v="0"/>
    <x v="0"/>
    <x v="0"/>
    <x v="4"/>
    <x v="335"/>
    <x v="0"/>
    <x v="0"/>
    <s v="Trasferimento"/>
    <x v="0"/>
    <x v="4"/>
    <x v="0"/>
    <m/>
  </r>
  <r>
    <n v="219948"/>
    <x v="0"/>
    <x v="0"/>
    <x v="0"/>
    <x v="0"/>
    <x v="4"/>
    <x v="52"/>
    <x v="0"/>
    <x v="0"/>
    <s v="Trasferimento"/>
    <x v="1"/>
    <x v="0"/>
    <x v="0"/>
    <m/>
  </r>
  <r>
    <n v="51346"/>
    <x v="0"/>
    <x v="0"/>
    <x v="0"/>
    <x v="0"/>
    <x v="5"/>
    <x v="6"/>
    <x v="0"/>
    <x v="0"/>
    <s v="Trasferimento"/>
    <x v="0"/>
    <x v="3"/>
    <x v="0"/>
    <m/>
  </r>
  <r>
    <n v="159881"/>
    <x v="0"/>
    <x v="0"/>
    <x v="0"/>
    <x v="0"/>
    <x v="4"/>
    <x v="335"/>
    <x v="0"/>
    <x v="0"/>
    <s v="Trasferimento"/>
    <x v="0"/>
    <x v="0"/>
    <x v="0"/>
    <m/>
  </r>
  <r>
    <n v="185997"/>
    <x v="0"/>
    <x v="0"/>
    <x v="0"/>
    <x v="0"/>
    <x v="4"/>
    <x v="335"/>
    <x v="0"/>
    <x v="0"/>
    <s v="Trasferimento"/>
    <x v="0"/>
    <x v="1"/>
    <x v="0"/>
    <m/>
  </r>
  <r>
    <n v="221139"/>
    <x v="1"/>
    <x v="0"/>
    <x v="0"/>
    <x v="1"/>
    <x v="4"/>
    <x v="335"/>
    <x v="0"/>
    <x v="0"/>
    <s v="Trasferimento"/>
    <x v="0"/>
    <x v="7"/>
    <x v="0"/>
    <m/>
  </r>
  <r>
    <n v="221140"/>
    <x v="1"/>
    <x v="0"/>
    <x v="0"/>
    <x v="1"/>
    <x v="4"/>
    <x v="335"/>
    <x v="0"/>
    <x v="0"/>
    <s v="Trasferimento"/>
    <x v="0"/>
    <x v="7"/>
    <x v="0"/>
    <m/>
  </r>
  <r>
    <n v="71105"/>
    <x v="0"/>
    <x v="0"/>
    <x v="0"/>
    <x v="0"/>
    <x v="4"/>
    <x v="335"/>
    <x v="0"/>
    <x v="1"/>
    <s v="Trasferimento"/>
    <x v="0"/>
    <x v="4"/>
    <x v="0"/>
    <m/>
  </r>
  <r>
    <n v="218440"/>
    <x v="0"/>
    <x v="1"/>
    <x v="0"/>
    <x v="0"/>
    <x v="4"/>
    <x v="335"/>
    <x v="0"/>
    <x v="0"/>
    <s v="Trasferimento"/>
    <x v="0"/>
    <x v="1"/>
    <x v="0"/>
    <m/>
  </r>
  <r>
    <n v="188323"/>
    <x v="0"/>
    <x v="0"/>
    <x v="0"/>
    <x v="0"/>
    <x v="10"/>
    <x v="281"/>
    <x v="0"/>
    <x v="1"/>
    <s v="Trasferimento"/>
    <x v="0"/>
    <x v="0"/>
    <x v="0"/>
    <m/>
  </r>
  <r>
    <n v="69512"/>
    <x v="0"/>
    <x v="0"/>
    <x v="0"/>
    <x v="0"/>
    <x v="12"/>
    <x v="254"/>
    <x v="0"/>
    <x v="1"/>
    <s v="Trasferimento"/>
    <x v="0"/>
    <x v="3"/>
    <x v="0"/>
    <m/>
  </r>
  <r>
    <n v="100936"/>
    <x v="0"/>
    <x v="0"/>
    <x v="2"/>
    <x v="0"/>
    <x v="4"/>
    <x v="125"/>
    <x v="0"/>
    <x v="0"/>
    <s v="Trasferimento"/>
    <x v="1"/>
    <x v="1"/>
    <x v="0"/>
    <m/>
  </r>
  <r>
    <n v="199057"/>
    <x v="1"/>
    <x v="0"/>
    <x v="0"/>
    <x v="0"/>
    <x v="14"/>
    <x v="131"/>
    <x v="0"/>
    <x v="0"/>
    <s v="Trasferimento"/>
    <x v="1"/>
    <x v="7"/>
    <x v="0"/>
    <s v="B"/>
  </r>
  <r>
    <n v="143035"/>
    <x v="0"/>
    <x v="0"/>
    <x v="0"/>
    <x v="0"/>
    <x v="14"/>
    <x v="131"/>
    <x v="0"/>
    <x v="1"/>
    <s v="Trasferimento"/>
    <x v="1"/>
    <x v="1"/>
    <x v="0"/>
    <m/>
  </r>
  <r>
    <n v="143034"/>
    <x v="1"/>
    <x v="0"/>
    <x v="0"/>
    <x v="0"/>
    <x v="14"/>
    <x v="131"/>
    <x v="0"/>
    <x v="1"/>
    <s v="Trasferimento"/>
    <x v="1"/>
    <x v="2"/>
    <x v="0"/>
    <m/>
  </r>
  <r>
    <n v="3399"/>
    <x v="0"/>
    <x v="0"/>
    <x v="0"/>
    <x v="0"/>
    <x v="4"/>
    <x v="4"/>
    <x v="0"/>
    <x v="0"/>
    <s v="Trasferimento"/>
    <x v="1"/>
    <x v="0"/>
    <x v="0"/>
    <m/>
  </r>
  <r>
    <n v="61466"/>
    <x v="0"/>
    <x v="0"/>
    <x v="0"/>
    <x v="0"/>
    <x v="10"/>
    <x v="187"/>
    <x v="0"/>
    <x v="0"/>
    <s v="Trasferimento"/>
    <x v="0"/>
    <x v="4"/>
    <x v="0"/>
    <m/>
  </r>
  <r>
    <n v="228184"/>
    <x v="0"/>
    <x v="0"/>
    <x v="0"/>
    <x v="0"/>
    <x v="7"/>
    <x v="259"/>
    <x v="0"/>
    <x v="0"/>
    <s v="Trasferimento"/>
    <x v="0"/>
    <x v="1"/>
    <x v="0"/>
    <m/>
  </r>
  <r>
    <n v="152027"/>
    <x v="0"/>
    <x v="0"/>
    <x v="0"/>
    <x v="0"/>
    <x v="7"/>
    <x v="259"/>
    <x v="0"/>
    <x v="0"/>
    <s v="Trasferimento"/>
    <x v="0"/>
    <x v="0"/>
    <x v="0"/>
    <m/>
  </r>
  <r>
    <n v="153166"/>
    <x v="0"/>
    <x v="0"/>
    <x v="0"/>
    <x v="0"/>
    <x v="7"/>
    <x v="259"/>
    <x v="0"/>
    <x v="0"/>
    <s v="Trasferimento"/>
    <x v="0"/>
    <x v="0"/>
    <x v="0"/>
    <m/>
  </r>
  <r>
    <n v="107586"/>
    <x v="0"/>
    <x v="0"/>
    <x v="0"/>
    <x v="4"/>
    <x v="7"/>
    <x v="259"/>
    <x v="0"/>
    <x v="0"/>
    <s v="Trasferimento"/>
    <x v="0"/>
    <x v="1"/>
    <x v="0"/>
    <m/>
  </r>
  <r>
    <n v="17559"/>
    <x v="0"/>
    <x v="0"/>
    <x v="0"/>
    <x v="0"/>
    <x v="7"/>
    <x v="259"/>
    <x v="0"/>
    <x v="0"/>
    <s v="Trasferimento"/>
    <x v="0"/>
    <x v="0"/>
    <x v="0"/>
    <m/>
  </r>
  <r>
    <n v="34579"/>
    <x v="0"/>
    <x v="0"/>
    <x v="0"/>
    <x v="0"/>
    <x v="10"/>
    <x v="187"/>
    <x v="0"/>
    <x v="0"/>
    <s v="Trasferimento"/>
    <x v="0"/>
    <x v="0"/>
    <x v="0"/>
    <m/>
  </r>
  <r>
    <n v="228552"/>
    <x v="0"/>
    <x v="0"/>
    <x v="0"/>
    <x v="0"/>
    <x v="15"/>
    <x v="243"/>
    <x v="0"/>
    <x v="1"/>
    <s v="Trasferimento"/>
    <x v="0"/>
    <x v="3"/>
    <x v="0"/>
    <m/>
  </r>
  <r>
    <n v="6775"/>
    <x v="0"/>
    <x v="2"/>
    <x v="0"/>
    <x v="0"/>
    <x v="7"/>
    <x v="30"/>
    <x v="1"/>
    <x v="1"/>
    <s v="Trasferimento"/>
    <x v="1"/>
    <x v="8"/>
    <x v="0"/>
    <m/>
  </r>
  <r>
    <n v="8090"/>
    <x v="0"/>
    <x v="0"/>
    <x v="0"/>
    <x v="0"/>
    <x v="3"/>
    <x v="118"/>
    <x v="0"/>
    <x v="0"/>
    <s v="Trasferimento"/>
    <x v="1"/>
    <x v="3"/>
    <x v="0"/>
    <m/>
  </r>
  <r>
    <n v="8101"/>
    <x v="0"/>
    <x v="0"/>
    <x v="0"/>
    <x v="0"/>
    <x v="3"/>
    <x v="118"/>
    <x v="0"/>
    <x v="1"/>
    <s v="Trasferimento"/>
    <x v="1"/>
    <x v="4"/>
    <x v="0"/>
    <m/>
  </r>
  <r>
    <n v="66739"/>
    <x v="0"/>
    <x v="0"/>
    <x v="0"/>
    <x v="0"/>
    <x v="2"/>
    <x v="216"/>
    <x v="0"/>
    <x v="0"/>
    <s v="Trasferimento"/>
    <x v="0"/>
    <x v="3"/>
    <x v="0"/>
    <m/>
  </r>
  <r>
    <n v="157269"/>
    <x v="0"/>
    <x v="0"/>
    <x v="2"/>
    <x v="0"/>
    <x v="11"/>
    <x v="160"/>
    <x v="0"/>
    <x v="0"/>
    <s v="Trasferimento"/>
    <x v="0"/>
    <x v="0"/>
    <x v="0"/>
    <m/>
  </r>
  <r>
    <n v="58587"/>
    <x v="0"/>
    <x v="0"/>
    <x v="0"/>
    <x v="4"/>
    <x v="11"/>
    <x v="376"/>
    <x v="0"/>
    <x v="1"/>
    <s v="Trasferimento"/>
    <x v="1"/>
    <x v="0"/>
    <x v="0"/>
    <m/>
  </r>
  <r>
    <n v="177258"/>
    <x v="0"/>
    <x v="0"/>
    <x v="0"/>
    <x v="0"/>
    <x v="11"/>
    <x v="376"/>
    <x v="0"/>
    <x v="0"/>
    <s v="Trasferimento"/>
    <x v="1"/>
    <x v="0"/>
    <x v="0"/>
    <m/>
  </r>
  <r>
    <n v="55152"/>
    <x v="0"/>
    <x v="0"/>
    <x v="0"/>
    <x v="0"/>
    <x v="11"/>
    <x v="376"/>
    <x v="0"/>
    <x v="0"/>
    <s v="Trasferimento"/>
    <x v="1"/>
    <x v="0"/>
    <x v="0"/>
    <m/>
  </r>
  <r>
    <n v="165275"/>
    <x v="0"/>
    <x v="0"/>
    <x v="0"/>
    <x v="0"/>
    <x v="11"/>
    <x v="376"/>
    <x v="0"/>
    <x v="0"/>
    <s v="Trasferimento"/>
    <x v="1"/>
    <x v="4"/>
    <x v="0"/>
    <m/>
  </r>
  <r>
    <n v="73317"/>
    <x v="0"/>
    <x v="0"/>
    <x v="0"/>
    <x v="0"/>
    <x v="11"/>
    <x v="376"/>
    <x v="0"/>
    <x v="0"/>
    <s v="Trasferimento"/>
    <x v="1"/>
    <x v="0"/>
    <x v="0"/>
    <m/>
  </r>
  <r>
    <n v="14826"/>
    <x v="0"/>
    <x v="0"/>
    <x v="0"/>
    <x v="0"/>
    <x v="11"/>
    <x v="376"/>
    <x v="0"/>
    <x v="0"/>
    <s v="Trasferimento"/>
    <x v="1"/>
    <x v="0"/>
    <x v="0"/>
    <m/>
  </r>
  <r>
    <n v="58704"/>
    <x v="0"/>
    <x v="0"/>
    <x v="0"/>
    <x v="0"/>
    <x v="7"/>
    <x v="209"/>
    <x v="0"/>
    <x v="0"/>
    <s v="Trasferimento"/>
    <x v="0"/>
    <x v="0"/>
    <x v="0"/>
    <m/>
  </r>
  <r>
    <n v="32458"/>
    <x v="0"/>
    <x v="0"/>
    <x v="0"/>
    <x v="0"/>
    <x v="11"/>
    <x v="376"/>
    <x v="0"/>
    <x v="0"/>
    <s v="Trasferimento"/>
    <x v="1"/>
    <x v="0"/>
    <x v="0"/>
    <m/>
  </r>
  <r>
    <n v="99804"/>
    <x v="0"/>
    <x v="0"/>
    <x v="0"/>
    <x v="0"/>
    <x v="11"/>
    <x v="142"/>
    <x v="0"/>
    <x v="0"/>
    <s v="Trasferimento"/>
    <x v="1"/>
    <x v="0"/>
    <x v="0"/>
    <m/>
  </r>
  <r>
    <n v="30064"/>
    <x v="0"/>
    <x v="0"/>
    <x v="0"/>
    <x v="0"/>
    <x v="11"/>
    <x v="376"/>
    <x v="0"/>
    <x v="0"/>
    <s v="Trasferimento"/>
    <x v="1"/>
    <x v="1"/>
    <x v="0"/>
    <m/>
  </r>
  <r>
    <n v="162875"/>
    <x v="0"/>
    <x v="0"/>
    <x v="0"/>
    <x v="0"/>
    <x v="7"/>
    <x v="209"/>
    <x v="0"/>
    <x v="0"/>
    <s v="Trasferimento"/>
    <x v="0"/>
    <x v="3"/>
    <x v="0"/>
    <m/>
  </r>
  <r>
    <n v="116761"/>
    <x v="0"/>
    <x v="0"/>
    <x v="0"/>
    <x v="0"/>
    <x v="11"/>
    <x v="376"/>
    <x v="0"/>
    <x v="0"/>
    <s v="Trasferimento"/>
    <x v="1"/>
    <x v="4"/>
    <x v="0"/>
    <m/>
  </r>
  <r>
    <n v="47873"/>
    <x v="0"/>
    <x v="0"/>
    <x v="0"/>
    <x v="0"/>
    <x v="7"/>
    <x v="209"/>
    <x v="0"/>
    <x v="0"/>
    <s v="Trasferimento"/>
    <x v="0"/>
    <x v="4"/>
    <x v="0"/>
    <m/>
  </r>
  <r>
    <n v="200208"/>
    <x v="0"/>
    <x v="0"/>
    <x v="0"/>
    <x v="0"/>
    <x v="11"/>
    <x v="142"/>
    <x v="0"/>
    <x v="0"/>
    <s v="Trasferimento"/>
    <x v="1"/>
    <x v="0"/>
    <x v="0"/>
    <m/>
  </r>
  <r>
    <n v="136707"/>
    <x v="0"/>
    <x v="0"/>
    <x v="0"/>
    <x v="0"/>
    <x v="11"/>
    <x v="376"/>
    <x v="0"/>
    <x v="0"/>
    <s v="Trasferimento"/>
    <x v="1"/>
    <x v="0"/>
    <x v="0"/>
    <m/>
  </r>
  <r>
    <n v="225523"/>
    <x v="0"/>
    <x v="0"/>
    <x v="0"/>
    <x v="0"/>
    <x v="2"/>
    <x v="346"/>
    <x v="0"/>
    <x v="0"/>
    <s v="Trasferimento"/>
    <x v="0"/>
    <x v="3"/>
    <x v="0"/>
    <m/>
  </r>
  <r>
    <n v="168106"/>
    <x v="0"/>
    <x v="0"/>
    <x v="0"/>
    <x v="0"/>
    <x v="2"/>
    <x v="346"/>
    <x v="0"/>
    <x v="1"/>
    <s v="Trasferimento"/>
    <x v="0"/>
    <x v="1"/>
    <x v="0"/>
    <m/>
  </r>
  <r>
    <n v="227674"/>
    <x v="0"/>
    <x v="0"/>
    <x v="0"/>
    <x v="1"/>
    <x v="7"/>
    <x v="137"/>
    <x v="0"/>
    <x v="0"/>
    <s v="Trasferimento"/>
    <x v="3"/>
    <x v="0"/>
    <x v="0"/>
    <m/>
  </r>
  <r>
    <n v="225524"/>
    <x v="0"/>
    <x v="0"/>
    <x v="0"/>
    <x v="1"/>
    <x v="2"/>
    <x v="346"/>
    <x v="0"/>
    <x v="1"/>
    <s v="Trasferimento"/>
    <x v="0"/>
    <x v="0"/>
    <x v="0"/>
    <m/>
  </r>
  <r>
    <n v="69158"/>
    <x v="0"/>
    <x v="0"/>
    <x v="0"/>
    <x v="0"/>
    <x v="12"/>
    <x v="254"/>
    <x v="0"/>
    <x v="0"/>
    <s v="Trasferimento"/>
    <x v="0"/>
    <x v="3"/>
    <x v="0"/>
    <m/>
  </r>
  <r>
    <n v="113651"/>
    <x v="0"/>
    <x v="0"/>
    <x v="0"/>
    <x v="0"/>
    <x v="2"/>
    <x v="230"/>
    <x v="0"/>
    <x v="0"/>
    <s v="Trasferimento"/>
    <x v="1"/>
    <x v="3"/>
    <x v="0"/>
    <m/>
  </r>
  <r>
    <n v="108114"/>
    <x v="0"/>
    <x v="0"/>
    <x v="0"/>
    <x v="0"/>
    <x v="2"/>
    <x v="230"/>
    <x v="0"/>
    <x v="0"/>
    <s v="Trasferimento"/>
    <x v="1"/>
    <x v="0"/>
    <x v="0"/>
    <m/>
  </r>
  <r>
    <n v="105861"/>
    <x v="0"/>
    <x v="0"/>
    <x v="0"/>
    <x v="0"/>
    <x v="2"/>
    <x v="230"/>
    <x v="0"/>
    <x v="0"/>
    <s v="Trasferimento"/>
    <x v="1"/>
    <x v="0"/>
    <x v="0"/>
    <m/>
  </r>
  <r>
    <n v="84937"/>
    <x v="0"/>
    <x v="0"/>
    <x v="0"/>
    <x v="0"/>
    <x v="2"/>
    <x v="230"/>
    <x v="0"/>
    <x v="0"/>
    <s v="Trasferimento"/>
    <x v="1"/>
    <x v="0"/>
    <x v="0"/>
    <m/>
  </r>
  <r>
    <n v="84439"/>
    <x v="0"/>
    <x v="0"/>
    <x v="0"/>
    <x v="0"/>
    <x v="2"/>
    <x v="230"/>
    <x v="0"/>
    <x v="0"/>
    <s v="Trasferimento"/>
    <x v="1"/>
    <x v="4"/>
    <x v="0"/>
    <m/>
  </r>
  <r>
    <n v="73995"/>
    <x v="0"/>
    <x v="0"/>
    <x v="0"/>
    <x v="0"/>
    <x v="2"/>
    <x v="230"/>
    <x v="0"/>
    <x v="1"/>
    <s v="Trasferimento"/>
    <x v="1"/>
    <x v="4"/>
    <x v="0"/>
    <m/>
  </r>
  <r>
    <n v="10279"/>
    <x v="0"/>
    <x v="0"/>
    <x v="0"/>
    <x v="0"/>
    <x v="2"/>
    <x v="230"/>
    <x v="0"/>
    <x v="0"/>
    <s v="Trasferimento"/>
    <x v="1"/>
    <x v="0"/>
    <x v="0"/>
    <m/>
  </r>
  <r>
    <n v="105957"/>
    <x v="0"/>
    <x v="0"/>
    <x v="0"/>
    <x v="0"/>
    <x v="2"/>
    <x v="230"/>
    <x v="0"/>
    <x v="0"/>
    <s v="Trasferimento"/>
    <x v="1"/>
    <x v="0"/>
    <x v="0"/>
    <m/>
  </r>
  <r>
    <n v="199657"/>
    <x v="0"/>
    <x v="0"/>
    <x v="0"/>
    <x v="1"/>
    <x v="7"/>
    <x v="137"/>
    <x v="0"/>
    <x v="0"/>
    <s v="Trasferimento"/>
    <x v="3"/>
    <x v="0"/>
    <x v="0"/>
    <m/>
  </r>
  <r>
    <n v="39637"/>
    <x v="0"/>
    <x v="0"/>
    <x v="0"/>
    <x v="0"/>
    <x v="2"/>
    <x v="286"/>
    <x v="0"/>
    <x v="0"/>
    <s v="Trasferimento"/>
    <x v="1"/>
    <x v="0"/>
    <x v="0"/>
    <m/>
  </r>
  <r>
    <n v="116030"/>
    <x v="0"/>
    <x v="0"/>
    <x v="0"/>
    <x v="0"/>
    <x v="2"/>
    <x v="286"/>
    <x v="0"/>
    <x v="0"/>
    <s v="Trasferimento"/>
    <x v="1"/>
    <x v="4"/>
    <x v="0"/>
    <m/>
  </r>
  <r>
    <n v="154296"/>
    <x v="0"/>
    <x v="0"/>
    <x v="0"/>
    <x v="0"/>
    <x v="2"/>
    <x v="286"/>
    <x v="0"/>
    <x v="0"/>
    <s v="Trasferimento"/>
    <x v="1"/>
    <x v="4"/>
    <x v="0"/>
    <m/>
  </r>
  <r>
    <n v="101710"/>
    <x v="0"/>
    <x v="0"/>
    <x v="0"/>
    <x v="0"/>
    <x v="2"/>
    <x v="286"/>
    <x v="0"/>
    <x v="0"/>
    <s v="Trasferimento"/>
    <x v="1"/>
    <x v="4"/>
    <x v="0"/>
    <m/>
  </r>
  <r>
    <n v="104566"/>
    <x v="0"/>
    <x v="0"/>
    <x v="0"/>
    <x v="0"/>
    <x v="11"/>
    <x v="142"/>
    <x v="0"/>
    <x v="0"/>
    <s v="Trasferimento"/>
    <x v="1"/>
    <x v="3"/>
    <x v="0"/>
    <m/>
  </r>
  <r>
    <n v="180280"/>
    <x v="0"/>
    <x v="0"/>
    <x v="0"/>
    <x v="0"/>
    <x v="2"/>
    <x v="286"/>
    <x v="0"/>
    <x v="0"/>
    <s v="Trasferimento"/>
    <x v="1"/>
    <x v="4"/>
    <x v="0"/>
    <m/>
  </r>
  <r>
    <n v="183389"/>
    <x v="0"/>
    <x v="0"/>
    <x v="0"/>
    <x v="1"/>
    <x v="2"/>
    <x v="286"/>
    <x v="0"/>
    <x v="1"/>
    <s v="Trasferimento"/>
    <x v="1"/>
    <x v="4"/>
    <x v="0"/>
    <m/>
  </r>
  <r>
    <n v="210551"/>
    <x v="0"/>
    <x v="0"/>
    <x v="0"/>
    <x v="0"/>
    <x v="11"/>
    <x v="189"/>
    <x v="0"/>
    <x v="1"/>
    <s v="Trasferimento"/>
    <x v="1"/>
    <x v="0"/>
    <x v="0"/>
    <m/>
  </r>
  <r>
    <n v="70381"/>
    <x v="0"/>
    <x v="0"/>
    <x v="0"/>
    <x v="0"/>
    <x v="11"/>
    <x v="142"/>
    <x v="0"/>
    <x v="0"/>
    <s v="Trasferimento"/>
    <x v="1"/>
    <x v="4"/>
    <x v="0"/>
    <m/>
  </r>
  <r>
    <n v="112887"/>
    <x v="0"/>
    <x v="0"/>
    <x v="0"/>
    <x v="0"/>
    <x v="11"/>
    <x v="189"/>
    <x v="0"/>
    <x v="0"/>
    <s v="Trasferimento"/>
    <x v="1"/>
    <x v="0"/>
    <x v="0"/>
    <m/>
  </r>
  <r>
    <n v="139792"/>
    <x v="0"/>
    <x v="0"/>
    <x v="0"/>
    <x v="1"/>
    <x v="9"/>
    <x v="196"/>
    <x v="0"/>
    <x v="0"/>
    <s v="Trasferimento"/>
    <x v="1"/>
    <x v="4"/>
    <x v="0"/>
    <m/>
  </r>
  <r>
    <n v="87710"/>
    <x v="0"/>
    <x v="0"/>
    <x v="0"/>
    <x v="0"/>
    <x v="11"/>
    <x v="142"/>
    <x v="0"/>
    <x v="0"/>
    <s v="Trasferimento"/>
    <x v="1"/>
    <x v="4"/>
    <x v="0"/>
    <m/>
  </r>
  <r>
    <n v="145285"/>
    <x v="0"/>
    <x v="0"/>
    <x v="0"/>
    <x v="0"/>
    <x v="9"/>
    <x v="196"/>
    <x v="0"/>
    <x v="0"/>
    <s v="Trasferimento"/>
    <x v="1"/>
    <x v="4"/>
    <x v="0"/>
    <m/>
  </r>
  <r>
    <n v="151049"/>
    <x v="0"/>
    <x v="0"/>
    <x v="0"/>
    <x v="1"/>
    <x v="9"/>
    <x v="196"/>
    <x v="0"/>
    <x v="1"/>
    <s v="Trasferimento"/>
    <x v="1"/>
    <x v="4"/>
    <x v="0"/>
    <m/>
  </r>
  <r>
    <n v="172256"/>
    <x v="0"/>
    <x v="0"/>
    <x v="0"/>
    <x v="0"/>
    <x v="7"/>
    <x v="209"/>
    <x v="0"/>
    <x v="0"/>
    <s v="Trasferimento"/>
    <x v="0"/>
    <x v="4"/>
    <x v="0"/>
    <m/>
  </r>
  <r>
    <n v="62473"/>
    <x v="0"/>
    <x v="0"/>
    <x v="0"/>
    <x v="0"/>
    <x v="11"/>
    <x v="142"/>
    <x v="0"/>
    <x v="1"/>
    <s v="Trasferimento"/>
    <x v="1"/>
    <x v="4"/>
    <x v="0"/>
    <m/>
  </r>
  <r>
    <n v="103413"/>
    <x v="0"/>
    <x v="0"/>
    <x v="0"/>
    <x v="0"/>
    <x v="7"/>
    <x v="209"/>
    <x v="0"/>
    <x v="0"/>
    <s v="Trasferimento"/>
    <x v="0"/>
    <x v="0"/>
    <x v="0"/>
    <m/>
  </r>
  <r>
    <n v="214394"/>
    <x v="0"/>
    <x v="0"/>
    <x v="0"/>
    <x v="1"/>
    <x v="7"/>
    <x v="209"/>
    <x v="0"/>
    <x v="1"/>
    <s v="Trasferimento"/>
    <x v="0"/>
    <x v="0"/>
    <x v="0"/>
    <m/>
  </r>
  <r>
    <n v="211063"/>
    <x v="0"/>
    <x v="0"/>
    <x v="0"/>
    <x v="1"/>
    <x v="7"/>
    <x v="209"/>
    <x v="0"/>
    <x v="1"/>
    <s v="Trasferimento"/>
    <x v="0"/>
    <x v="3"/>
    <x v="0"/>
    <m/>
  </r>
  <r>
    <n v="211062"/>
    <x v="0"/>
    <x v="0"/>
    <x v="0"/>
    <x v="1"/>
    <x v="7"/>
    <x v="209"/>
    <x v="0"/>
    <x v="0"/>
    <s v="Trasferimento"/>
    <x v="0"/>
    <x v="4"/>
    <x v="0"/>
    <m/>
  </r>
  <r>
    <n v="231230"/>
    <x v="0"/>
    <x v="0"/>
    <x v="0"/>
    <x v="0"/>
    <x v="11"/>
    <x v="142"/>
    <x v="0"/>
    <x v="0"/>
    <s v="Trasferimento"/>
    <x v="1"/>
    <x v="0"/>
    <x v="0"/>
    <m/>
  </r>
  <r>
    <n v="199321"/>
    <x v="0"/>
    <x v="0"/>
    <x v="0"/>
    <x v="0"/>
    <x v="11"/>
    <x v="278"/>
    <x v="0"/>
    <x v="1"/>
    <s v="Trasferimento"/>
    <x v="1"/>
    <x v="0"/>
    <x v="0"/>
    <m/>
  </r>
  <r>
    <n v="213819"/>
    <x v="0"/>
    <x v="0"/>
    <x v="0"/>
    <x v="2"/>
    <x v="11"/>
    <x v="278"/>
    <x v="0"/>
    <x v="1"/>
    <s v="Trasferimento"/>
    <x v="1"/>
    <x v="0"/>
    <x v="0"/>
    <m/>
  </r>
  <r>
    <n v="192614"/>
    <x v="0"/>
    <x v="0"/>
    <x v="0"/>
    <x v="0"/>
    <x v="7"/>
    <x v="209"/>
    <x v="0"/>
    <x v="0"/>
    <s v="Trasferimento"/>
    <x v="0"/>
    <x v="1"/>
    <x v="0"/>
    <m/>
  </r>
  <r>
    <n v="213820"/>
    <x v="0"/>
    <x v="0"/>
    <x v="0"/>
    <x v="2"/>
    <x v="11"/>
    <x v="278"/>
    <x v="0"/>
    <x v="0"/>
    <s v="Trasferimento"/>
    <x v="1"/>
    <x v="0"/>
    <x v="0"/>
    <m/>
  </r>
  <r>
    <n v="152029"/>
    <x v="0"/>
    <x v="0"/>
    <x v="0"/>
    <x v="0"/>
    <x v="9"/>
    <x v="204"/>
    <x v="0"/>
    <x v="0"/>
    <s v="Trasferimento"/>
    <x v="0"/>
    <x v="0"/>
    <x v="0"/>
    <m/>
  </r>
  <r>
    <n v="95001"/>
    <x v="0"/>
    <x v="0"/>
    <x v="0"/>
    <x v="0"/>
    <x v="4"/>
    <x v="184"/>
    <x v="0"/>
    <x v="0"/>
    <s v="Trasferimento"/>
    <x v="0"/>
    <x v="4"/>
    <x v="0"/>
    <m/>
  </r>
  <r>
    <n v="102791"/>
    <x v="0"/>
    <x v="0"/>
    <x v="0"/>
    <x v="0"/>
    <x v="7"/>
    <x v="347"/>
    <x v="0"/>
    <x v="0"/>
    <s v="Trasferimento"/>
    <x v="0"/>
    <x v="0"/>
    <x v="0"/>
    <m/>
  </r>
  <r>
    <n v="142794"/>
    <x v="0"/>
    <x v="0"/>
    <x v="0"/>
    <x v="0"/>
    <x v="7"/>
    <x v="347"/>
    <x v="0"/>
    <x v="0"/>
    <s v="Trasferimento"/>
    <x v="0"/>
    <x v="1"/>
    <x v="0"/>
    <m/>
  </r>
  <r>
    <n v="27986"/>
    <x v="0"/>
    <x v="0"/>
    <x v="0"/>
    <x v="0"/>
    <x v="7"/>
    <x v="334"/>
    <x v="0"/>
    <x v="0"/>
    <s v="Trasferimento"/>
    <x v="1"/>
    <x v="3"/>
    <x v="0"/>
    <m/>
  </r>
  <r>
    <n v="209770"/>
    <x v="1"/>
    <x v="0"/>
    <x v="0"/>
    <x v="0"/>
    <x v="7"/>
    <x v="334"/>
    <x v="0"/>
    <x v="0"/>
    <s v="Trasferimento"/>
    <x v="1"/>
    <x v="7"/>
    <x v="0"/>
    <m/>
  </r>
  <r>
    <n v="230241"/>
    <x v="1"/>
    <x v="0"/>
    <x v="0"/>
    <x v="0"/>
    <x v="7"/>
    <x v="334"/>
    <x v="0"/>
    <x v="0"/>
    <s v="Trasferimento"/>
    <x v="1"/>
    <x v="7"/>
    <x v="0"/>
    <m/>
  </r>
  <r>
    <n v="200148"/>
    <x v="0"/>
    <x v="1"/>
    <x v="0"/>
    <x v="0"/>
    <x v="7"/>
    <x v="334"/>
    <x v="0"/>
    <x v="0"/>
    <s v="Trasferimento"/>
    <x v="1"/>
    <x v="0"/>
    <x v="0"/>
    <m/>
  </r>
  <r>
    <n v="226577"/>
    <x v="0"/>
    <x v="1"/>
    <x v="0"/>
    <x v="0"/>
    <x v="4"/>
    <x v="84"/>
    <x v="0"/>
    <x v="0"/>
    <s v="Trasferimento"/>
    <x v="0"/>
    <x v="1"/>
    <x v="0"/>
    <m/>
  </r>
  <r>
    <n v="158109"/>
    <x v="0"/>
    <x v="1"/>
    <x v="0"/>
    <x v="0"/>
    <x v="7"/>
    <x v="334"/>
    <x v="0"/>
    <x v="0"/>
    <s v="Trasferimento"/>
    <x v="1"/>
    <x v="0"/>
    <x v="0"/>
    <m/>
  </r>
  <r>
    <n v="141763"/>
    <x v="0"/>
    <x v="0"/>
    <x v="0"/>
    <x v="0"/>
    <x v="7"/>
    <x v="33"/>
    <x v="0"/>
    <x v="0"/>
    <s v="Trasferimento"/>
    <x v="1"/>
    <x v="4"/>
    <x v="0"/>
    <m/>
  </r>
  <r>
    <n v="55122"/>
    <x v="0"/>
    <x v="0"/>
    <x v="0"/>
    <x v="0"/>
    <x v="4"/>
    <x v="360"/>
    <x v="0"/>
    <x v="0"/>
    <s v="Trasferimento"/>
    <x v="0"/>
    <x v="3"/>
    <x v="0"/>
    <m/>
  </r>
  <r>
    <n v="86884"/>
    <x v="0"/>
    <x v="0"/>
    <x v="0"/>
    <x v="0"/>
    <x v="11"/>
    <x v="142"/>
    <x v="0"/>
    <x v="0"/>
    <s v="Trasferimento"/>
    <x v="1"/>
    <x v="3"/>
    <x v="0"/>
    <m/>
  </r>
  <r>
    <n v="194808"/>
    <x v="0"/>
    <x v="0"/>
    <x v="0"/>
    <x v="0"/>
    <x v="4"/>
    <x v="18"/>
    <x v="0"/>
    <x v="0"/>
    <s v="Trasferimento"/>
    <x v="1"/>
    <x v="0"/>
    <x v="0"/>
    <m/>
  </r>
  <r>
    <n v="194809"/>
    <x v="0"/>
    <x v="0"/>
    <x v="0"/>
    <x v="0"/>
    <x v="4"/>
    <x v="18"/>
    <x v="0"/>
    <x v="1"/>
    <s v="Trasferimento"/>
    <x v="1"/>
    <x v="3"/>
    <x v="0"/>
    <m/>
  </r>
  <r>
    <n v="7804"/>
    <x v="0"/>
    <x v="0"/>
    <x v="0"/>
    <x v="0"/>
    <x v="4"/>
    <x v="18"/>
    <x v="0"/>
    <x v="0"/>
    <s v="Trasferimento"/>
    <x v="1"/>
    <x v="4"/>
    <x v="0"/>
    <m/>
  </r>
  <r>
    <n v="50634"/>
    <x v="0"/>
    <x v="0"/>
    <x v="0"/>
    <x v="0"/>
    <x v="4"/>
    <x v="18"/>
    <x v="0"/>
    <x v="0"/>
    <s v="Trasferimento"/>
    <x v="1"/>
    <x v="4"/>
    <x v="0"/>
    <m/>
  </r>
  <r>
    <n v="50636"/>
    <x v="0"/>
    <x v="0"/>
    <x v="0"/>
    <x v="0"/>
    <x v="4"/>
    <x v="18"/>
    <x v="0"/>
    <x v="1"/>
    <s v="Trasferimento"/>
    <x v="1"/>
    <x v="4"/>
    <x v="0"/>
    <m/>
  </r>
  <r>
    <n v="195737"/>
    <x v="0"/>
    <x v="0"/>
    <x v="0"/>
    <x v="1"/>
    <x v="8"/>
    <x v="173"/>
    <x v="0"/>
    <x v="1"/>
    <s v="Trasferimento"/>
    <x v="0"/>
    <x v="3"/>
    <x v="0"/>
    <m/>
  </r>
  <r>
    <n v="160041"/>
    <x v="0"/>
    <x v="0"/>
    <x v="0"/>
    <x v="0"/>
    <x v="12"/>
    <x v="245"/>
    <x v="0"/>
    <x v="1"/>
    <s v="Trasferimento"/>
    <x v="1"/>
    <x v="0"/>
    <x v="0"/>
    <m/>
  </r>
  <r>
    <n v="158084"/>
    <x v="0"/>
    <x v="0"/>
    <x v="0"/>
    <x v="0"/>
    <x v="12"/>
    <x v="245"/>
    <x v="0"/>
    <x v="0"/>
    <s v="Trasferimento"/>
    <x v="1"/>
    <x v="0"/>
    <x v="0"/>
    <m/>
  </r>
  <r>
    <n v="114736"/>
    <x v="0"/>
    <x v="0"/>
    <x v="2"/>
    <x v="0"/>
    <x v="8"/>
    <x v="173"/>
    <x v="0"/>
    <x v="0"/>
    <s v="Trasferimento"/>
    <x v="0"/>
    <x v="0"/>
    <x v="0"/>
    <m/>
  </r>
  <r>
    <n v="147393"/>
    <x v="0"/>
    <x v="0"/>
    <x v="0"/>
    <x v="0"/>
    <x v="14"/>
    <x v="43"/>
    <x v="0"/>
    <x v="0"/>
    <s v="Trasferimento"/>
    <x v="1"/>
    <x v="3"/>
    <x v="0"/>
    <m/>
  </r>
  <r>
    <n v="41462"/>
    <x v="0"/>
    <x v="0"/>
    <x v="0"/>
    <x v="0"/>
    <x v="2"/>
    <x v="157"/>
    <x v="0"/>
    <x v="0"/>
    <s v="Trasferimento"/>
    <x v="1"/>
    <x v="3"/>
    <x v="0"/>
    <m/>
  </r>
  <r>
    <n v="165640"/>
    <x v="0"/>
    <x v="0"/>
    <x v="0"/>
    <x v="0"/>
    <x v="9"/>
    <x v="379"/>
    <x v="0"/>
    <x v="0"/>
    <s v="Trasferimento"/>
    <x v="0"/>
    <x v="4"/>
    <x v="0"/>
    <m/>
  </r>
  <r>
    <n v="165636"/>
    <x v="0"/>
    <x v="0"/>
    <x v="0"/>
    <x v="0"/>
    <x v="9"/>
    <x v="379"/>
    <x v="0"/>
    <x v="1"/>
    <s v="Trasferimento"/>
    <x v="0"/>
    <x v="4"/>
    <x v="0"/>
    <m/>
  </r>
  <r>
    <n v="64898"/>
    <x v="0"/>
    <x v="0"/>
    <x v="0"/>
    <x v="0"/>
    <x v="4"/>
    <x v="303"/>
    <x v="0"/>
    <x v="0"/>
    <s v="Trasferimento"/>
    <x v="1"/>
    <x v="3"/>
    <x v="0"/>
    <m/>
  </r>
  <r>
    <n v="97235"/>
    <x v="0"/>
    <x v="0"/>
    <x v="0"/>
    <x v="0"/>
    <x v="4"/>
    <x v="303"/>
    <x v="0"/>
    <x v="0"/>
    <s v="Trasferimento"/>
    <x v="1"/>
    <x v="3"/>
    <x v="0"/>
    <m/>
  </r>
  <r>
    <n v="62897"/>
    <x v="0"/>
    <x v="0"/>
    <x v="0"/>
    <x v="0"/>
    <x v="4"/>
    <x v="303"/>
    <x v="0"/>
    <x v="0"/>
    <s v="Trasferimento"/>
    <x v="1"/>
    <x v="3"/>
    <x v="0"/>
    <m/>
  </r>
  <r>
    <n v="97243"/>
    <x v="0"/>
    <x v="0"/>
    <x v="0"/>
    <x v="0"/>
    <x v="4"/>
    <x v="303"/>
    <x v="0"/>
    <x v="1"/>
    <s v="Trasferimento"/>
    <x v="1"/>
    <x v="3"/>
    <x v="0"/>
    <m/>
  </r>
  <r>
    <n v="180481"/>
    <x v="0"/>
    <x v="1"/>
    <x v="2"/>
    <x v="1"/>
    <x v="7"/>
    <x v="227"/>
    <x v="0"/>
    <x v="1"/>
    <s v="Trasferimento"/>
    <x v="1"/>
    <x v="0"/>
    <x v="0"/>
    <m/>
  </r>
  <r>
    <n v="83765"/>
    <x v="0"/>
    <x v="0"/>
    <x v="0"/>
    <x v="0"/>
    <x v="4"/>
    <x v="303"/>
    <x v="0"/>
    <x v="1"/>
    <s v="Trasferimento"/>
    <x v="1"/>
    <x v="4"/>
    <x v="0"/>
    <m/>
  </r>
  <r>
    <n v="4131"/>
    <x v="0"/>
    <x v="0"/>
    <x v="0"/>
    <x v="0"/>
    <x v="4"/>
    <x v="303"/>
    <x v="0"/>
    <x v="0"/>
    <s v="Trasferimento"/>
    <x v="1"/>
    <x v="4"/>
    <x v="0"/>
    <m/>
  </r>
  <r>
    <n v="209242"/>
    <x v="0"/>
    <x v="0"/>
    <x v="0"/>
    <x v="0"/>
    <x v="4"/>
    <x v="303"/>
    <x v="0"/>
    <x v="1"/>
    <s v="Trasferimento"/>
    <x v="1"/>
    <x v="3"/>
    <x v="0"/>
    <m/>
  </r>
  <r>
    <n v="94987"/>
    <x v="0"/>
    <x v="0"/>
    <x v="0"/>
    <x v="0"/>
    <x v="4"/>
    <x v="303"/>
    <x v="0"/>
    <x v="0"/>
    <s v="Trasferimento"/>
    <x v="1"/>
    <x v="3"/>
    <x v="0"/>
    <m/>
  </r>
  <r>
    <n v="100246"/>
    <x v="0"/>
    <x v="0"/>
    <x v="0"/>
    <x v="0"/>
    <x v="4"/>
    <x v="303"/>
    <x v="0"/>
    <x v="0"/>
    <s v="Trasferimento"/>
    <x v="1"/>
    <x v="0"/>
    <x v="0"/>
    <m/>
  </r>
  <r>
    <n v="110576"/>
    <x v="0"/>
    <x v="0"/>
    <x v="0"/>
    <x v="0"/>
    <x v="11"/>
    <x v="142"/>
    <x v="0"/>
    <x v="1"/>
    <s v="Trasferimento"/>
    <x v="1"/>
    <x v="4"/>
    <x v="0"/>
    <m/>
  </r>
  <r>
    <n v="110577"/>
    <x v="0"/>
    <x v="0"/>
    <x v="0"/>
    <x v="1"/>
    <x v="11"/>
    <x v="142"/>
    <x v="0"/>
    <x v="0"/>
    <s v="Trasferimento"/>
    <x v="1"/>
    <x v="4"/>
    <x v="0"/>
    <m/>
  </r>
  <r>
    <n v="27554"/>
    <x v="0"/>
    <x v="0"/>
    <x v="0"/>
    <x v="0"/>
    <x v="11"/>
    <x v="142"/>
    <x v="0"/>
    <x v="0"/>
    <s v="Trasferimento"/>
    <x v="1"/>
    <x v="0"/>
    <x v="0"/>
    <m/>
  </r>
  <r>
    <n v="120297"/>
    <x v="0"/>
    <x v="0"/>
    <x v="0"/>
    <x v="0"/>
    <x v="11"/>
    <x v="142"/>
    <x v="0"/>
    <x v="1"/>
    <s v="Trasferimento"/>
    <x v="1"/>
    <x v="3"/>
    <x v="0"/>
    <m/>
  </r>
  <r>
    <n v="104529"/>
    <x v="0"/>
    <x v="0"/>
    <x v="0"/>
    <x v="0"/>
    <x v="8"/>
    <x v="173"/>
    <x v="0"/>
    <x v="0"/>
    <s v="Trasferimento"/>
    <x v="0"/>
    <x v="3"/>
    <x v="0"/>
    <m/>
  </r>
  <r>
    <n v="196702"/>
    <x v="0"/>
    <x v="0"/>
    <x v="0"/>
    <x v="0"/>
    <x v="7"/>
    <x v="15"/>
    <x v="0"/>
    <x v="0"/>
    <s v="Trasferimento"/>
    <x v="2"/>
    <x v="1"/>
    <x v="0"/>
    <m/>
  </r>
  <r>
    <n v="188361"/>
    <x v="0"/>
    <x v="0"/>
    <x v="0"/>
    <x v="1"/>
    <x v="11"/>
    <x v="142"/>
    <x v="0"/>
    <x v="1"/>
    <s v="Trasferimento"/>
    <x v="1"/>
    <x v="0"/>
    <x v="0"/>
    <m/>
  </r>
  <r>
    <n v="2104"/>
    <x v="0"/>
    <x v="0"/>
    <x v="0"/>
    <x v="0"/>
    <x v="11"/>
    <x v="142"/>
    <x v="0"/>
    <x v="0"/>
    <s v="Trasferimento"/>
    <x v="1"/>
    <x v="0"/>
    <x v="0"/>
    <m/>
  </r>
  <r>
    <n v="228390"/>
    <x v="1"/>
    <x v="1"/>
    <x v="0"/>
    <x v="2"/>
    <x v="10"/>
    <x v="315"/>
    <x v="0"/>
    <x v="1"/>
    <s v="Trasferimento"/>
    <x v="1"/>
    <x v="5"/>
    <x v="0"/>
    <m/>
  </r>
  <r>
    <n v="222039"/>
    <x v="0"/>
    <x v="0"/>
    <x v="0"/>
    <x v="0"/>
    <x v="11"/>
    <x v="142"/>
    <x v="0"/>
    <x v="0"/>
    <s v="Trasferimento"/>
    <x v="1"/>
    <x v="0"/>
    <x v="0"/>
    <m/>
  </r>
  <r>
    <n v="63785"/>
    <x v="0"/>
    <x v="0"/>
    <x v="0"/>
    <x v="0"/>
    <x v="11"/>
    <x v="142"/>
    <x v="0"/>
    <x v="1"/>
    <s v="Trasferimento"/>
    <x v="1"/>
    <x v="1"/>
    <x v="0"/>
    <m/>
  </r>
  <r>
    <n v="111767"/>
    <x v="0"/>
    <x v="0"/>
    <x v="0"/>
    <x v="0"/>
    <x v="11"/>
    <x v="142"/>
    <x v="0"/>
    <x v="0"/>
    <s v="Trasferimento"/>
    <x v="1"/>
    <x v="0"/>
    <x v="0"/>
    <m/>
  </r>
  <r>
    <n v="206823"/>
    <x v="0"/>
    <x v="0"/>
    <x v="0"/>
    <x v="1"/>
    <x v="2"/>
    <x v="277"/>
    <x v="0"/>
    <x v="1"/>
    <s v="Trasferimento"/>
    <x v="0"/>
    <x v="0"/>
    <x v="0"/>
    <m/>
  </r>
  <r>
    <n v="191981"/>
    <x v="0"/>
    <x v="0"/>
    <x v="0"/>
    <x v="0"/>
    <x v="11"/>
    <x v="142"/>
    <x v="0"/>
    <x v="0"/>
    <s v="Trasferimento"/>
    <x v="1"/>
    <x v="1"/>
    <x v="0"/>
    <m/>
  </r>
  <r>
    <n v="69290"/>
    <x v="0"/>
    <x v="0"/>
    <x v="0"/>
    <x v="0"/>
    <x v="11"/>
    <x v="142"/>
    <x v="0"/>
    <x v="0"/>
    <s v="Trasferimento"/>
    <x v="1"/>
    <x v="0"/>
    <x v="0"/>
    <m/>
  </r>
  <r>
    <n v="206825"/>
    <x v="0"/>
    <x v="0"/>
    <x v="0"/>
    <x v="1"/>
    <x v="2"/>
    <x v="277"/>
    <x v="0"/>
    <x v="0"/>
    <s v="Trasferimento"/>
    <x v="0"/>
    <x v="0"/>
    <x v="0"/>
    <m/>
  </r>
  <r>
    <n v="22324"/>
    <x v="0"/>
    <x v="0"/>
    <x v="0"/>
    <x v="0"/>
    <x v="11"/>
    <x v="142"/>
    <x v="0"/>
    <x v="0"/>
    <s v="Trasferimento"/>
    <x v="1"/>
    <x v="3"/>
    <x v="0"/>
    <m/>
  </r>
  <r>
    <n v="109459"/>
    <x v="0"/>
    <x v="0"/>
    <x v="0"/>
    <x v="0"/>
    <x v="2"/>
    <x v="277"/>
    <x v="0"/>
    <x v="0"/>
    <s v="Trasferimento"/>
    <x v="0"/>
    <x v="0"/>
    <x v="0"/>
    <m/>
  </r>
  <r>
    <n v="22770"/>
    <x v="0"/>
    <x v="0"/>
    <x v="0"/>
    <x v="0"/>
    <x v="2"/>
    <x v="277"/>
    <x v="0"/>
    <x v="0"/>
    <s v="Trasferimento"/>
    <x v="0"/>
    <x v="0"/>
    <x v="0"/>
    <m/>
  </r>
  <r>
    <n v="183622"/>
    <x v="1"/>
    <x v="0"/>
    <x v="0"/>
    <x v="2"/>
    <x v="2"/>
    <x v="277"/>
    <x v="0"/>
    <x v="1"/>
    <s v="Trasferimento"/>
    <x v="0"/>
    <x v="7"/>
    <x v="0"/>
    <m/>
  </r>
  <r>
    <n v="208115"/>
    <x v="1"/>
    <x v="0"/>
    <x v="0"/>
    <x v="2"/>
    <x v="2"/>
    <x v="277"/>
    <x v="0"/>
    <x v="1"/>
    <s v="Trasferimento"/>
    <x v="0"/>
    <x v="5"/>
    <x v="0"/>
    <m/>
  </r>
  <r>
    <n v="47702"/>
    <x v="0"/>
    <x v="0"/>
    <x v="0"/>
    <x v="0"/>
    <x v="11"/>
    <x v="371"/>
    <x v="0"/>
    <x v="0"/>
    <s v="Trasferimento"/>
    <x v="1"/>
    <x v="3"/>
    <x v="0"/>
    <m/>
  </r>
  <r>
    <n v="141851"/>
    <x v="0"/>
    <x v="0"/>
    <x v="0"/>
    <x v="0"/>
    <x v="11"/>
    <x v="142"/>
    <x v="0"/>
    <x v="0"/>
    <s v="Trasferimento"/>
    <x v="1"/>
    <x v="0"/>
    <x v="0"/>
    <m/>
  </r>
  <r>
    <n v="72612"/>
    <x v="0"/>
    <x v="0"/>
    <x v="0"/>
    <x v="0"/>
    <x v="11"/>
    <x v="371"/>
    <x v="0"/>
    <x v="0"/>
    <s v="Trasferimento"/>
    <x v="1"/>
    <x v="1"/>
    <x v="0"/>
    <m/>
  </r>
  <r>
    <n v="45810"/>
    <x v="0"/>
    <x v="0"/>
    <x v="0"/>
    <x v="0"/>
    <x v="11"/>
    <x v="371"/>
    <x v="0"/>
    <x v="0"/>
    <s v="Trasferimento"/>
    <x v="1"/>
    <x v="3"/>
    <x v="0"/>
    <m/>
  </r>
  <r>
    <n v="194164"/>
    <x v="0"/>
    <x v="0"/>
    <x v="0"/>
    <x v="0"/>
    <x v="11"/>
    <x v="142"/>
    <x v="0"/>
    <x v="1"/>
    <s v="Trasferimento"/>
    <x v="1"/>
    <x v="0"/>
    <x v="0"/>
    <m/>
  </r>
  <r>
    <n v="160017"/>
    <x v="0"/>
    <x v="0"/>
    <x v="0"/>
    <x v="0"/>
    <x v="11"/>
    <x v="142"/>
    <x v="0"/>
    <x v="0"/>
    <s v="Trasferimento"/>
    <x v="1"/>
    <x v="0"/>
    <x v="0"/>
    <m/>
  </r>
  <r>
    <n v="23456"/>
    <x v="0"/>
    <x v="0"/>
    <x v="0"/>
    <x v="0"/>
    <x v="11"/>
    <x v="142"/>
    <x v="0"/>
    <x v="0"/>
    <s v="Trasferimento"/>
    <x v="1"/>
    <x v="4"/>
    <x v="0"/>
    <m/>
  </r>
  <r>
    <n v="201176"/>
    <x v="0"/>
    <x v="0"/>
    <x v="0"/>
    <x v="0"/>
    <x v="11"/>
    <x v="142"/>
    <x v="0"/>
    <x v="0"/>
    <s v="Trasferimento"/>
    <x v="1"/>
    <x v="3"/>
    <x v="0"/>
    <m/>
  </r>
  <r>
    <n v="23442"/>
    <x v="0"/>
    <x v="0"/>
    <x v="0"/>
    <x v="0"/>
    <x v="11"/>
    <x v="142"/>
    <x v="0"/>
    <x v="1"/>
    <s v="Trasferimento"/>
    <x v="1"/>
    <x v="4"/>
    <x v="0"/>
    <m/>
  </r>
  <r>
    <n v="181704"/>
    <x v="0"/>
    <x v="0"/>
    <x v="0"/>
    <x v="0"/>
    <x v="11"/>
    <x v="371"/>
    <x v="0"/>
    <x v="0"/>
    <s v="Trasferimento"/>
    <x v="1"/>
    <x v="0"/>
    <x v="0"/>
    <m/>
  </r>
  <r>
    <n v="48469"/>
    <x v="0"/>
    <x v="0"/>
    <x v="0"/>
    <x v="0"/>
    <x v="11"/>
    <x v="371"/>
    <x v="0"/>
    <x v="1"/>
    <s v="Trasferimento"/>
    <x v="1"/>
    <x v="3"/>
    <x v="0"/>
    <m/>
  </r>
  <r>
    <n v="171087"/>
    <x v="0"/>
    <x v="0"/>
    <x v="0"/>
    <x v="0"/>
    <x v="11"/>
    <x v="142"/>
    <x v="0"/>
    <x v="0"/>
    <s v="Trasferimento"/>
    <x v="1"/>
    <x v="0"/>
    <x v="0"/>
    <m/>
  </r>
  <r>
    <n v="164617"/>
    <x v="0"/>
    <x v="0"/>
    <x v="0"/>
    <x v="0"/>
    <x v="11"/>
    <x v="142"/>
    <x v="0"/>
    <x v="0"/>
    <s v="Trasferimento"/>
    <x v="1"/>
    <x v="1"/>
    <x v="0"/>
    <m/>
  </r>
  <r>
    <n v="182902"/>
    <x v="1"/>
    <x v="0"/>
    <x v="2"/>
    <x v="2"/>
    <x v="11"/>
    <x v="142"/>
    <x v="0"/>
    <x v="0"/>
    <s v="Trasferimento"/>
    <x v="1"/>
    <x v="5"/>
    <x v="0"/>
    <m/>
  </r>
  <r>
    <n v="195632"/>
    <x v="0"/>
    <x v="0"/>
    <x v="0"/>
    <x v="0"/>
    <x v="11"/>
    <x v="142"/>
    <x v="0"/>
    <x v="0"/>
    <s v="Trasferimento"/>
    <x v="1"/>
    <x v="0"/>
    <x v="0"/>
    <m/>
  </r>
  <r>
    <n v="79627"/>
    <x v="0"/>
    <x v="0"/>
    <x v="0"/>
    <x v="0"/>
    <x v="11"/>
    <x v="142"/>
    <x v="0"/>
    <x v="0"/>
    <s v="Trasferimento"/>
    <x v="1"/>
    <x v="3"/>
    <x v="0"/>
    <m/>
  </r>
  <r>
    <n v="79625"/>
    <x v="0"/>
    <x v="0"/>
    <x v="0"/>
    <x v="0"/>
    <x v="11"/>
    <x v="142"/>
    <x v="0"/>
    <x v="1"/>
    <s v="Trasferimento"/>
    <x v="1"/>
    <x v="3"/>
    <x v="0"/>
    <m/>
  </r>
  <r>
    <n v="94907"/>
    <x v="0"/>
    <x v="0"/>
    <x v="0"/>
    <x v="0"/>
    <x v="11"/>
    <x v="142"/>
    <x v="0"/>
    <x v="0"/>
    <s v="Trasferimento"/>
    <x v="1"/>
    <x v="3"/>
    <x v="0"/>
    <m/>
  </r>
  <r>
    <n v="73880"/>
    <x v="0"/>
    <x v="0"/>
    <x v="0"/>
    <x v="0"/>
    <x v="7"/>
    <x v="165"/>
    <x v="0"/>
    <x v="0"/>
    <s v="Trasferimento"/>
    <x v="0"/>
    <x v="0"/>
    <x v="0"/>
    <m/>
  </r>
  <r>
    <n v="105620"/>
    <x v="0"/>
    <x v="0"/>
    <x v="0"/>
    <x v="0"/>
    <x v="8"/>
    <x v="276"/>
    <x v="0"/>
    <x v="0"/>
    <s v="Trasferimento"/>
    <x v="1"/>
    <x v="3"/>
    <x v="0"/>
    <m/>
  </r>
  <r>
    <n v="169539"/>
    <x v="0"/>
    <x v="0"/>
    <x v="0"/>
    <x v="0"/>
    <x v="8"/>
    <x v="276"/>
    <x v="0"/>
    <x v="0"/>
    <s v="Trasferimento"/>
    <x v="1"/>
    <x v="1"/>
    <x v="0"/>
    <m/>
  </r>
  <r>
    <n v="136842"/>
    <x v="0"/>
    <x v="0"/>
    <x v="0"/>
    <x v="0"/>
    <x v="8"/>
    <x v="276"/>
    <x v="0"/>
    <x v="0"/>
    <s v="Trasferimento"/>
    <x v="1"/>
    <x v="1"/>
    <x v="0"/>
    <m/>
  </r>
  <r>
    <n v="136843"/>
    <x v="0"/>
    <x v="0"/>
    <x v="0"/>
    <x v="0"/>
    <x v="8"/>
    <x v="276"/>
    <x v="0"/>
    <x v="0"/>
    <s v="Trasferimento"/>
    <x v="1"/>
    <x v="3"/>
    <x v="0"/>
    <m/>
  </r>
  <r>
    <n v="88068"/>
    <x v="0"/>
    <x v="0"/>
    <x v="0"/>
    <x v="0"/>
    <x v="8"/>
    <x v="276"/>
    <x v="0"/>
    <x v="0"/>
    <s v="Trasferimento"/>
    <x v="1"/>
    <x v="0"/>
    <x v="0"/>
    <m/>
  </r>
  <r>
    <n v="223606"/>
    <x v="0"/>
    <x v="0"/>
    <x v="0"/>
    <x v="0"/>
    <x v="8"/>
    <x v="276"/>
    <x v="0"/>
    <x v="0"/>
    <s v="Trasferimento"/>
    <x v="1"/>
    <x v="0"/>
    <x v="0"/>
    <m/>
  </r>
  <r>
    <n v="204581"/>
    <x v="0"/>
    <x v="0"/>
    <x v="0"/>
    <x v="0"/>
    <x v="8"/>
    <x v="276"/>
    <x v="0"/>
    <x v="0"/>
    <s v="Trasferimento"/>
    <x v="1"/>
    <x v="0"/>
    <x v="0"/>
    <m/>
  </r>
  <r>
    <n v="216958"/>
    <x v="0"/>
    <x v="0"/>
    <x v="0"/>
    <x v="0"/>
    <x v="7"/>
    <x v="165"/>
    <x v="0"/>
    <x v="0"/>
    <s v="Trasferimento"/>
    <x v="0"/>
    <x v="1"/>
    <x v="0"/>
    <m/>
  </r>
  <r>
    <n v="151901"/>
    <x v="0"/>
    <x v="0"/>
    <x v="0"/>
    <x v="0"/>
    <x v="7"/>
    <x v="165"/>
    <x v="0"/>
    <x v="0"/>
    <s v="Trasferimento"/>
    <x v="0"/>
    <x v="0"/>
    <x v="0"/>
    <m/>
  </r>
  <r>
    <n v="180185"/>
    <x v="0"/>
    <x v="0"/>
    <x v="0"/>
    <x v="0"/>
    <x v="7"/>
    <x v="165"/>
    <x v="0"/>
    <x v="0"/>
    <s v="Trasferimento"/>
    <x v="0"/>
    <x v="0"/>
    <x v="0"/>
    <m/>
  </r>
  <r>
    <n v="13517"/>
    <x v="0"/>
    <x v="0"/>
    <x v="0"/>
    <x v="0"/>
    <x v="2"/>
    <x v="364"/>
    <x v="0"/>
    <x v="0"/>
    <s v="Trasferimento"/>
    <x v="1"/>
    <x v="4"/>
    <x v="0"/>
    <m/>
  </r>
  <r>
    <n v="13518"/>
    <x v="0"/>
    <x v="0"/>
    <x v="0"/>
    <x v="0"/>
    <x v="2"/>
    <x v="364"/>
    <x v="0"/>
    <x v="1"/>
    <s v="Trasferimento"/>
    <x v="1"/>
    <x v="4"/>
    <x v="0"/>
    <m/>
  </r>
  <r>
    <n v="137713"/>
    <x v="0"/>
    <x v="0"/>
    <x v="0"/>
    <x v="0"/>
    <x v="2"/>
    <x v="364"/>
    <x v="0"/>
    <x v="0"/>
    <s v="Trasferimento"/>
    <x v="1"/>
    <x v="0"/>
    <x v="0"/>
    <m/>
  </r>
  <r>
    <n v="167888"/>
    <x v="0"/>
    <x v="0"/>
    <x v="0"/>
    <x v="0"/>
    <x v="1"/>
    <x v="201"/>
    <x v="0"/>
    <x v="0"/>
    <s v="Trasferimento"/>
    <x v="0"/>
    <x v="0"/>
    <x v="0"/>
    <m/>
  </r>
  <r>
    <n v="232294"/>
    <x v="1"/>
    <x v="1"/>
    <x v="0"/>
    <x v="3"/>
    <x v="7"/>
    <x v="165"/>
    <x v="0"/>
    <x v="0"/>
    <s v="Trasferimento"/>
    <x v="0"/>
    <x v="7"/>
    <x v="0"/>
    <m/>
  </r>
  <r>
    <n v="208066"/>
    <x v="0"/>
    <x v="0"/>
    <x v="0"/>
    <x v="0"/>
    <x v="1"/>
    <x v="201"/>
    <x v="0"/>
    <x v="0"/>
    <s v="Trasferimento"/>
    <x v="0"/>
    <x v="0"/>
    <x v="0"/>
    <m/>
  </r>
  <r>
    <n v="85014"/>
    <x v="0"/>
    <x v="0"/>
    <x v="0"/>
    <x v="0"/>
    <x v="1"/>
    <x v="201"/>
    <x v="0"/>
    <x v="0"/>
    <s v="Trasferimento"/>
    <x v="0"/>
    <x v="0"/>
    <x v="0"/>
    <m/>
  </r>
  <r>
    <n v="128614"/>
    <x v="0"/>
    <x v="0"/>
    <x v="0"/>
    <x v="0"/>
    <x v="1"/>
    <x v="201"/>
    <x v="0"/>
    <x v="0"/>
    <s v="Trasferimento"/>
    <x v="0"/>
    <x v="4"/>
    <x v="0"/>
    <m/>
  </r>
  <r>
    <n v="226047"/>
    <x v="0"/>
    <x v="1"/>
    <x v="0"/>
    <x v="0"/>
    <x v="1"/>
    <x v="201"/>
    <x v="0"/>
    <x v="0"/>
    <s v="Trasferimento"/>
    <x v="0"/>
    <x v="3"/>
    <x v="0"/>
    <m/>
  </r>
  <r>
    <n v="177032"/>
    <x v="0"/>
    <x v="0"/>
    <x v="0"/>
    <x v="0"/>
    <x v="1"/>
    <x v="201"/>
    <x v="0"/>
    <x v="0"/>
    <s v="Trasferimento"/>
    <x v="0"/>
    <x v="0"/>
    <x v="0"/>
    <m/>
  </r>
  <r>
    <n v="221196"/>
    <x v="0"/>
    <x v="0"/>
    <x v="0"/>
    <x v="0"/>
    <x v="8"/>
    <x v="276"/>
    <x v="0"/>
    <x v="0"/>
    <s v="Trasferimento"/>
    <x v="1"/>
    <x v="0"/>
    <x v="0"/>
    <m/>
  </r>
  <r>
    <n v="221195"/>
    <x v="0"/>
    <x v="0"/>
    <x v="0"/>
    <x v="0"/>
    <x v="8"/>
    <x v="276"/>
    <x v="0"/>
    <x v="0"/>
    <s v="Trasferimento"/>
    <x v="1"/>
    <x v="0"/>
    <x v="0"/>
    <m/>
  </r>
  <r>
    <n v="178864"/>
    <x v="0"/>
    <x v="0"/>
    <x v="0"/>
    <x v="0"/>
    <x v="8"/>
    <x v="276"/>
    <x v="0"/>
    <x v="0"/>
    <s v="Trasferimento"/>
    <x v="1"/>
    <x v="0"/>
    <x v="0"/>
    <m/>
  </r>
  <r>
    <n v="153448"/>
    <x v="0"/>
    <x v="0"/>
    <x v="0"/>
    <x v="0"/>
    <x v="0"/>
    <x v="0"/>
    <x v="0"/>
    <x v="0"/>
    <s v="Trasferimento"/>
    <x v="0"/>
    <x v="0"/>
    <x v="0"/>
    <m/>
  </r>
  <r>
    <n v="153449"/>
    <x v="0"/>
    <x v="0"/>
    <x v="0"/>
    <x v="0"/>
    <x v="0"/>
    <x v="0"/>
    <x v="0"/>
    <x v="0"/>
    <s v="Trasferimento"/>
    <x v="0"/>
    <x v="0"/>
    <x v="0"/>
    <m/>
  </r>
  <r>
    <n v="119719"/>
    <x v="0"/>
    <x v="0"/>
    <x v="0"/>
    <x v="0"/>
    <x v="0"/>
    <x v="0"/>
    <x v="0"/>
    <x v="0"/>
    <s v="Trasferimento"/>
    <x v="0"/>
    <x v="3"/>
    <x v="0"/>
    <m/>
  </r>
  <r>
    <n v="177277"/>
    <x v="0"/>
    <x v="0"/>
    <x v="0"/>
    <x v="0"/>
    <x v="0"/>
    <x v="0"/>
    <x v="0"/>
    <x v="0"/>
    <s v="Trasferimento"/>
    <x v="0"/>
    <x v="1"/>
    <x v="0"/>
    <m/>
  </r>
  <r>
    <n v="225741"/>
    <x v="0"/>
    <x v="0"/>
    <x v="0"/>
    <x v="0"/>
    <x v="0"/>
    <x v="0"/>
    <x v="0"/>
    <x v="0"/>
    <s v="Trasferimento"/>
    <x v="0"/>
    <x v="0"/>
    <x v="0"/>
    <m/>
  </r>
  <r>
    <n v="109356"/>
    <x v="0"/>
    <x v="0"/>
    <x v="0"/>
    <x v="0"/>
    <x v="2"/>
    <x v="10"/>
    <x v="0"/>
    <x v="0"/>
    <s v="Trasferimento"/>
    <x v="0"/>
    <x v="3"/>
    <x v="0"/>
    <m/>
  </r>
  <r>
    <n v="180920"/>
    <x v="0"/>
    <x v="0"/>
    <x v="0"/>
    <x v="0"/>
    <x v="2"/>
    <x v="10"/>
    <x v="0"/>
    <x v="0"/>
    <s v="Trasferimento"/>
    <x v="0"/>
    <x v="1"/>
    <x v="0"/>
    <m/>
  </r>
  <r>
    <n v="79585"/>
    <x v="0"/>
    <x v="0"/>
    <x v="0"/>
    <x v="0"/>
    <x v="6"/>
    <x v="354"/>
    <x v="0"/>
    <x v="0"/>
    <s v="Trasferimento"/>
    <x v="0"/>
    <x v="4"/>
    <x v="0"/>
    <m/>
  </r>
  <r>
    <n v="215889"/>
    <x v="0"/>
    <x v="0"/>
    <x v="0"/>
    <x v="1"/>
    <x v="6"/>
    <x v="354"/>
    <x v="0"/>
    <x v="0"/>
    <s v="Trasferimento"/>
    <x v="0"/>
    <x v="1"/>
    <x v="0"/>
    <m/>
  </r>
  <r>
    <n v="83038"/>
    <x v="0"/>
    <x v="0"/>
    <x v="0"/>
    <x v="0"/>
    <x v="6"/>
    <x v="354"/>
    <x v="0"/>
    <x v="0"/>
    <s v="Trasferimento"/>
    <x v="0"/>
    <x v="0"/>
    <x v="0"/>
    <m/>
  </r>
  <r>
    <n v="230126"/>
    <x v="0"/>
    <x v="0"/>
    <x v="0"/>
    <x v="1"/>
    <x v="6"/>
    <x v="354"/>
    <x v="0"/>
    <x v="1"/>
    <s v="Trasferimento"/>
    <x v="0"/>
    <x v="0"/>
    <x v="0"/>
    <m/>
  </r>
  <r>
    <n v="123308"/>
    <x v="0"/>
    <x v="0"/>
    <x v="0"/>
    <x v="0"/>
    <x v="11"/>
    <x v="388"/>
    <x v="0"/>
    <x v="1"/>
    <s v="Trasferimento"/>
    <x v="0"/>
    <x v="0"/>
    <x v="0"/>
    <m/>
  </r>
  <r>
    <n v="140206"/>
    <x v="0"/>
    <x v="0"/>
    <x v="0"/>
    <x v="1"/>
    <x v="11"/>
    <x v="388"/>
    <x v="0"/>
    <x v="0"/>
    <s v="Trasferimento"/>
    <x v="0"/>
    <x v="0"/>
    <x v="0"/>
    <m/>
  </r>
  <r>
    <n v="17449"/>
    <x v="0"/>
    <x v="0"/>
    <x v="0"/>
    <x v="0"/>
    <x v="11"/>
    <x v="388"/>
    <x v="0"/>
    <x v="0"/>
    <s v="Trasferimento"/>
    <x v="0"/>
    <x v="0"/>
    <x v="0"/>
    <m/>
  </r>
  <r>
    <n v="73763"/>
    <x v="0"/>
    <x v="0"/>
    <x v="0"/>
    <x v="0"/>
    <x v="0"/>
    <x v="383"/>
    <x v="0"/>
    <x v="0"/>
    <s v="Trasferimento"/>
    <x v="0"/>
    <x v="0"/>
    <x v="0"/>
    <m/>
  </r>
  <r>
    <n v="154646"/>
    <x v="1"/>
    <x v="0"/>
    <x v="0"/>
    <x v="0"/>
    <x v="0"/>
    <x v="383"/>
    <x v="0"/>
    <x v="0"/>
    <s v="Trasferimento"/>
    <x v="0"/>
    <x v="7"/>
    <x v="0"/>
    <m/>
  </r>
  <r>
    <n v="58997"/>
    <x v="0"/>
    <x v="0"/>
    <x v="0"/>
    <x v="0"/>
    <x v="0"/>
    <x v="383"/>
    <x v="0"/>
    <x v="0"/>
    <s v="Trasferimento"/>
    <x v="0"/>
    <x v="0"/>
    <x v="0"/>
    <m/>
  </r>
  <r>
    <n v="177921"/>
    <x v="0"/>
    <x v="0"/>
    <x v="0"/>
    <x v="0"/>
    <x v="18"/>
    <x v="264"/>
    <x v="0"/>
    <x v="0"/>
    <s v="Trasferimento"/>
    <x v="0"/>
    <x v="0"/>
    <x v="0"/>
    <m/>
  </r>
  <r>
    <n v="136150"/>
    <x v="0"/>
    <x v="0"/>
    <x v="2"/>
    <x v="1"/>
    <x v="0"/>
    <x v="383"/>
    <x v="0"/>
    <x v="0"/>
    <s v="Trasferimento"/>
    <x v="0"/>
    <x v="3"/>
    <x v="0"/>
    <m/>
  </r>
  <r>
    <n v="61449"/>
    <x v="0"/>
    <x v="0"/>
    <x v="0"/>
    <x v="0"/>
    <x v="10"/>
    <x v="266"/>
    <x v="0"/>
    <x v="1"/>
    <s v="Trasferimento"/>
    <x v="1"/>
    <x v="4"/>
    <x v="0"/>
    <m/>
  </r>
  <r>
    <n v="212067"/>
    <x v="0"/>
    <x v="0"/>
    <x v="0"/>
    <x v="0"/>
    <x v="10"/>
    <x v="21"/>
    <x v="0"/>
    <x v="0"/>
    <s v="Trasferimento"/>
    <x v="1"/>
    <x v="0"/>
    <x v="0"/>
    <m/>
  </r>
  <r>
    <n v="58785"/>
    <x v="0"/>
    <x v="0"/>
    <x v="0"/>
    <x v="0"/>
    <x v="4"/>
    <x v="83"/>
    <x v="0"/>
    <x v="0"/>
    <s v="Trasferimento"/>
    <x v="0"/>
    <x v="0"/>
    <x v="0"/>
    <m/>
  </r>
  <r>
    <n v="160671"/>
    <x v="0"/>
    <x v="0"/>
    <x v="0"/>
    <x v="0"/>
    <x v="4"/>
    <x v="83"/>
    <x v="0"/>
    <x v="0"/>
    <s v="Trasferimento"/>
    <x v="0"/>
    <x v="0"/>
    <x v="0"/>
    <m/>
  </r>
  <r>
    <n v="190952"/>
    <x v="0"/>
    <x v="0"/>
    <x v="0"/>
    <x v="0"/>
    <x v="7"/>
    <x v="347"/>
    <x v="0"/>
    <x v="0"/>
    <s v="Trasferimento"/>
    <x v="0"/>
    <x v="0"/>
    <x v="0"/>
    <m/>
  </r>
  <r>
    <n v="158469"/>
    <x v="0"/>
    <x v="0"/>
    <x v="0"/>
    <x v="0"/>
    <x v="7"/>
    <x v="347"/>
    <x v="0"/>
    <x v="0"/>
    <s v="Trasferimento"/>
    <x v="0"/>
    <x v="0"/>
    <x v="0"/>
    <m/>
  </r>
  <r>
    <n v="46374"/>
    <x v="0"/>
    <x v="0"/>
    <x v="0"/>
    <x v="0"/>
    <x v="9"/>
    <x v="329"/>
    <x v="0"/>
    <x v="0"/>
    <s v="Trasferimento"/>
    <x v="1"/>
    <x v="1"/>
    <x v="0"/>
    <m/>
  </r>
  <r>
    <n v="127489"/>
    <x v="0"/>
    <x v="0"/>
    <x v="0"/>
    <x v="0"/>
    <x v="7"/>
    <x v="261"/>
    <x v="0"/>
    <x v="0"/>
    <s v="Trasferimento"/>
    <x v="3"/>
    <x v="4"/>
    <x v="0"/>
    <m/>
  </r>
  <r>
    <n v="36485"/>
    <x v="0"/>
    <x v="0"/>
    <x v="0"/>
    <x v="0"/>
    <x v="4"/>
    <x v="145"/>
    <x v="0"/>
    <x v="0"/>
    <s v="Trasferimento"/>
    <x v="1"/>
    <x v="4"/>
    <x v="0"/>
    <m/>
  </r>
  <r>
    <n v="14158"/>
    <x v="0"/>
    <x v="0"/>
    <x v="2"/>
    <x v="4"/>
    <x v="8"/>
    <x v="311"/>
    <x v="0"/>
    <x v="0"/>
    <s v="Trasferimento"/>
    <x v="1"/>
    <x v="4"/>
    <x v="0"/>
    <m/>
  </r>
  <r>
    <n v="94071"/>
    <x v="0"/>
    <x v="0"/>
    <x v="0"/>
    <x v="0"/>
    <x v="8"/>
    <x v="311"/>
    <x v="0"/>
    <x v="0"/>
    <s v="Trasferimento"/>
    <x v="1"/>
    <x v="0"/>
    <x v="0"/>
    <m/>
  </r>
  <r>
    <n v="94074"/>
    <x v="0"/>
    <x v="0"/>
    <x v="0"/>
    <x v="0"/>
    <x v="8"/>
    <x v="311"/>
    <x v="0"/>
    <x v="1"/>
    <s v="Trasferimento"/>
    <x v="1"/>
    <x v="3"/>
    <x v="0"/>
    <m/>
  </r>
  <r>
    <n v="175528"/>
    <x v="0"/>
    <x v="0"/>
    <x v="0"/>
    <x v="0"/>
    <x v="8"/>
    <x v="311"/>
    <x v="0"/>
    <x v="1"/>
    <s v="Trasferimento"/>
    <x v="1"/>
    <x v="3"/>
    <x v="0"/>
    <m/>
  </r>
  <r>
    <n v="187586"/>
    <x v="0"/>
    <x v="0"/>
    <x v="0"/>
    <x v="0"/>
    <x v="8"/>
    <x v="311"/>
    <x v="0"/>
    <x v="0"/>
    <s v="Trasferimento"/>
    <x v="1"/>
    <x v="0"/>
    <x v="0"/>
    <m/>
  </r>
  <r>
    <n v="27522"/>
    <x v="0"/>
    <x v="0"/>
    <x v="2"/>
    <x v="4"/>
    <x v="11"/>
    <x v="86"/>
    <x v="0"/>
    <x v="0"/>
    <s v="Trasferimento"/>
    <x v="0"/>
    <x v="0"/>
    <x v="0"/>
    <m/>
  </r>
  <r>
    <n v="31815"/>
    <x v="0"/>
    <x v="0"/>
    <x v="0"/>
    <x v="0"/>
    <x v="8"/>
    <x v="311"/>
    <x v="0"/>
    <x v="0"/>
    <s v="Trasferimento"/>
    <x v="1"/>
    <x v="0"/>
    <x v="0"/>
    <m/>
  </r>
  <r>
    <n v="22454"/>
    <x v="0"/>
    <x v="0"/>
    <x v="0"/>
    <x v="0"/>
    <x v="8"/>
    <x v="173"/>
    <x v="0"/>
    <x v="1"/>
    <s v="Trasferimento"/>
    <x v="0"/>
    <x v="4"/>
    <x v="0"/>
    <m/>
  </r>
  <r>
    <n v="34646"/>
    <x v="0"/>
    <x v="0"/>
    <x v="0"/>
    <x v="0"/>
    <x v="8"/>
    <x v="173"/>
    <x v="0"/>
    <x v="0"/>
    <s v="Trasferimento"/>
    <x v="0"/>
    <x v="3"/>
    <x v="0"/>
    <m/>
  </r>
  <r>
    <n v="22455"/>
    <x v="0"/>
    <x v="0"/>
    <x v="0"/>
    <x v="0"/>
    <x v="8"/>
    <x v="173"/>
    <x v="0"/>
    <x v="0"/>
    <s v="Trasferimento"/>
    <x v="0"/>
    <x v="4"/>
    <x v="0"/>
    <m/>
  </r>
  <r>
    <n v="115312"/>
    <x v="0"/>
    <x v="0"/>
    <x v="0"/>
    <x v="0"/>
    <x v="7"/>
    <x v="74"/>
    <x v="0"/>
    <x v="0"/>
    <s v="Trasferimento"/>
    <x v="1"/>
    <x v="0"/>
    <x v="0"/>
    <m/>
  </r>
  <r>
    <n v="132924"/>
    <x v="0"/>
    <x v="0"/>
    <x v="0"/>
    <x v="0"/>
    <x v="10"/>
    <x v="266"/>
    <x v="0"/>
    <x v="0"/>
    <s v="Trasferimento"/>
    <x v="1"/>
    <x v="0"/>
    <x v="0"/>
    <m/>
  </r>
  <r>
    <n v="208690"/>
    <x v="0"/>
    <x v="1"/>
    <x v="0"/>
    <x v="1"/>
    <x v="7"/>
    <x v="74"/>
    <x v="0"/>
    <x v="1"/>
    <s v="Trasferimento"/>
    <x v="1"/>
    <x v="0"/>
    <x v="0"/>
    <m/>
  </r>
  <r>
    <n v="190227"/>
    <x v="0"/>
    <x v="1"/>
    <x v="2"/>
    <x v="1"/>
    <x v="7"/>
    <x v="74"/>
    <x v="0"/>
    <x v="0"/>
    <s v="Trasferimento"/>
    <x v="1"/>
    <x v="3"/>
    <x v="0"/>
    <m/>
  </r>
  <r>
    <n v="216768"/>
    <x v="0"/>
    <x v="1"/>
    <x v="0"/>
    <x v="0"/>
    <x v="8"/>
    <x v="311"/>
    <x v="0"/>
    <x v="0"/>
    <s v="Trasferimento"/>
    <x v="1"/>
    <x v="0"/>
    <x v="0"/>
    <m/>
  </r>
  <r>
    <n v="192491"/>
    <x v="0"/>
    <x v="0"/>
    <x v="0"/>
    <x v="0"/>
    <x v="4"/>
    <x v="50"/>
    <x v="0"/>
    <x v="0"/>
    <s v="Trasferimento"/>
    <x v="1"/>
    <x v="3"/>
    <x v="0"/>
    <m/>
  </r>
  <r>
    <n v="6713"/>
    <x v="0"/>
    <x v="0"/>
    <x v="2"/>
    <x v="0"/>
    <x v="7"/>
    <x v="150"/>
    <x v="0"/>
    <x v="0"/>
    <s v="Trasferimento"/>
    <x v="1"/>
    <x v="4"/>
    <x v="0"/>
    <m/>
  </r>
  <r>
    <n v="162687"/>
    <x v="0"/>
    <x v="0"/>
    <x v="0"/>
    <x v="1"/>
    <x v="4"/>
    <x v="54"/>
    <x v="0"/>
    <x v="0"/>
    <s v="Trasferimento"/>
    <x v="1"/>
    <x v="4"/>
    <x v="0"/>
    <m/>
  </r>
  <r>
    <n v="150616"/>
    <x v="0"/>
    <x v="0"/>
    <x v="0"/>
    <x v="0"/>
    <x v="12"/>
    <x v="122"/>
    <x v="0"/>
    <x v="0"/>
    <s v="Trasferimento"/>
    <x v="0"/>
    <x v="0"/>
    <x v="0"/>
    <m/>
  </r>
  <r>
    <n v="23395"/>
    <x v="0"/>
    <x v="0"/>
    <x v="0"/>
    <x v="0"/>
    <x v="4"/>
    <x v="50"/>
    <x v="0"/>
    <x v="0"/>
    <s v="Trasferimento"/>
    <x v="1"/>
    <x v="0"/>
    <x v="0"/>
    <m/>
  </r>
  <r>
    <n v="80689"/>
    <x v="0"/>
    <x v="0"/>
    <x v="2"/>
    <x v="0"/>
    <x v="7"/>
    <x v="275"/>
    <x v="0"/>
    <x v="1"/>
    <s v="Trasferimento"/>
    <x v="0"/>
    <x v="3"/>
    <x v="0"/>
    <m/>
  </r>
  <r>
    <n v="188949"/>
    <x v="0"/>
    <x v="0"/>
    <x v="0"/>
    <x v="0"/>
    <x v="4"/>
    <x v="50"/>
    <x v="0"/>
    <x v="0"/>
    <s v="Trasferimento"/>
    <x v="1"/>
    <x v="4"/>
    <x v="0"/>
    <m/>
  </r>
  <r>
    <n v="21186"/>
    <x v="0"/>
    <x v="2"/>
    <x v="0"/>
    <x v="0"/>
    <x v="2"/>
    <x v="251"/>
    <x v="1"/>
    <x v="1"/>
    <s v="Trasferimento"/>
    <x v="1"/>
    <x v="8"/>
    <x v="0"/>
    <m/>
  </r>
  <r>
    <n v="15909"/>
    <x v="0"/>
    <x v="0"/>
    <x v="0"/>
    <x v="0"/>
    <x v="1"/>
    <x v="324"/>
    <x v="0"/>
    <x v="0"/>
    <s v="Trasferimento"/>
    <x v="1"/>
    <x v="4"/>
    <x v="0"/>
    <m/>
  </r>
  <r>
    <n v="55187"/>
    <x v="0"/>
    <x v="0"/>
    <x v="0"/>
    <x v="0"/>
    <x v="4"/>
    <x v="14"/>
    <x v="0"/>
    <x v="0"/>
    <s v="Trasferimento"/>
    <x v="1"/>
    <x v="3"/>
    <x v="0"/>
    <m/>
  </r>
  <r>
    <n v="69088"/>
    <x v="0"/>
    <x v="0"/>
    <x v="0"/>
    <x v="0"/>
    <x v="8"/>
    <x v="62"/>
    <x v="0"/>
    <x v="0"/>
    <s v="Trasferimento"/>
    <x v="1"/>
    <x v="1"/>
    <x v="0"/>
    <m/>
  </r>
  <r>
    <n v="212212"/>
    <x v="0"/>
    <x v="0"/>
    <x v="0"/>
    <x v="0"/>
    <x v="12"/>
    <x v="323"/>
    <x v="0"/>
    <x v="0"/>
    <s v="Trasferimento"/>
    <x v="1"/>
    <x v="0"/>
    <x v="0"/>
    <m/>
  </r>
  <r>
    <n v="106472"/>
    <x v="0"/>
    <x v="0"/>
    <x v="0"/>
    <x v="0"/>
    <x v="12"/>
    <x v="323"/>
    <x v="0"/>
    <x v="0"/>
    <s v="Trasferimento"/>
    <x v="1"/>
    <x v="3"/>
    <x v="0"/>
    <m/>
  </r>
  <r>
    <n v="80351"/>
    <x v="0"/>
    <x v="0"/>
    <x v="0"/>
    <x v="0"/>
    <x v="12"/>
    <x v="323"/>
    <x v="0"/>
    <x v="0"/>
    <s v="Trasferimento"/>
    <x v="1"/>
    <x v="4"/>
    <x v="0"/>
    <m/>
  </r>
  <r>
    <n v="53443"/>
    <x v="0"/>
    <x v="0"/>
    <x v="0"/>
    <x v="0"/>
    <x v="1"/>
    <x v="324"/>
    <x v="0"/>
    <x v="0"/>
    <s v="Trasferimento"/>
    <x v="1"/>
    <x v="4"/>
    <x v="0"/>
    <m/>
  </r>
  <r>
    <n v="31908"/>
    <x v="0"/>
    <x v="0"/>
    <x v="0"/>
    <x v="0"/>
    <x v="1"/>
    <x v="324"/>
    <x v="0"/>
    <x v="0"/>
    <s v="Trasferimento"/>
    <x v="1"/>
    <x v="4"/>
    <x v="0"/>
    <m/>
  </r>
  <r>
    <n v="185492"/>
    <x v="0"/>
    <x v="0"/>
    <x v="0"/>
    <x v="0"/>
    <x v="8"/>
    <x v="62"/>
    <x v="0"/>
    <x v="0"/>
    <s v="Trasferimento"/>
    <x v="1"/>
    <x v="3"/>
    <x v="0"/>
    <m/>
  </r>
  <r>
    <n v="105046"/>
    <x v="0"/>
    <x v="0"/>
    <x v="0"/>
    <x v="0"/>
    <x v="2"/>
    <x v="97"/>
    <x v="0"/>
    <x v="1"/>
    <s v="Trasferimento"/>
    <x v="0"/>
    <x v="3"/>
    <x v="0"/>
    <m/>
  </r>
  <r>
    <n v="185494"/>
    <x v="0"/>
    <x v="0"/>
    <x v="0"/>
    <x v="0"/>
    <x v="8"/>
    <x v="62"/>
    <x v="0"/>
    <x v="1"/>
    <s v="Trasferimento"/>
    <x v="1"/>
    <x v="3"/>
    <x v="0"/>
    <m/>
  </r>
  <r>
    <n v="90420"/>
    <x v="0"/>
    <x v="0"/>
    <x v="0"/>
    <x v="0"/>
    <x v="2"/>
    <x v="97"/>
    <x v="0"/>
    <x v="0"/>
    <s v="Trasferimento"/>
    <x v="0"/>
    <x v="3"/>
    <x v="0"/>
    <m/>
  </r>
  <r>
    <n v="158173"/>
    <x v="0"/>
    <x v="0"/>
    <x v="0"/>
    <x v="0"/>
    <x v="0"/>
    <x v="206"/>
    <x v="0"/>
    <x v="0"/>
    <s v="Trasferimento"/>
    <x v="1"/>
    <x v="1"/>
    <x v="0"/>
    <m/>
  </r>
  <r>
    <n v="103356"/>
    <x v="0"/>
    <x v="0"/>
    <x v="0"/>
    <x v="0"/>
    <x v="0"/>
    <x v="206"/>
    <x v="0"/>
    <x v="0"/>
    <s v="Trasferimento"/>
    <x v="1"/>
    <x v="3"/>
    <x v="0"/>
    <m/>
  </r>
  <r>
    <n v="161497"/>
    <x v="0"/>
    <x v="0"/>
    <x v="2"/>
    <x v="0"/>
    <x v="2"/>
    <x v="307"/>
    <x v="0"/>
    <x v="0"/>
    <s v="Trasferimento"/>
    <x v="1"/>
    <x v="1"/>
    <x v="0"/>
    <m/>
  </r>
  <r>
    <n v="10087"/>
    <x v="0"/>
    <x v="0"/>
    <x v="0"/>
    <x v="0"/>
    <x v="4"/>
    <x v="23"/>
    <x v="0"/>
    <x v="0"/>
    <s v="Trasferimento"/>
    <x v="1"/>
    <x v="0"/>
    <x v="0"/>
    <m/>
  </r>
  <r>
    <n v="205423"/>
    <x v="1"/>
    <x v="0"/>
    <x v="2"/>
    <x v="2"/>
    <x v="4"/>
    <x v="23"/>
    <x v="0"/>
    <x v="0"/>
    <s v="Trasferimento"/>
    <x v="1"/>
    <x v="5"/>
    <x v="0"/>
    <m/>
  </r>
  <r>
    <n v="199349"/>
    <x v="0"/>
    <x v="0"/>
    <x v="0"/>
    <x v="0"/>
    <x v="12"/>
    <x v="122"/>
    <x v="0"/>
    <x v="0"/>
    <s v="Trasferimento"/>
    <x v="0"/>
    <x v="4"/>
    <x v="0"/>
    <m/>
  </r>
  <r>
    <n v="104182"/>
    <x v="0"/>
    <x v="0"/>
    <x v="0"/>
    <x v="0"/>
    <x v="4"/>
    <x v="367"/>
    <x v="0"/>
    <x v="0"/>
    <s v="Trasferimento"/>
    <x v="1"/>
    <x v="4"/>
    <x v="0"/>
    <m/>
  </r>
  <r>
    <n v="134648"/>
    <x v="0"/>
    <x v="0"/>
    <x v="2"/>
    <x v="4"/>
    <x v="0"/>
    <x v="206"/>
    <x v="0"/>
    <x v="0"/>
    <s v="Trasferimento"/>
    <x v="1"/>
    <x v="3"/>
    <x v="0"/>
    <m/>
  </r>
  <r>
    <n v="204506"/>
    <x v="0"/>
    <x v="0"/>
    <x v="0"/>
    <x v="0"/>
    <x v="6"/>
    <x v="299"/>
    <x v="0"/>
    <x v="0"/>
    <s v="Trasferimento"/>
    <x v="1"/>
    <x v="0"/>
    <x v="0"/>
    <m/>
  </r>
  <r>
    <n v="114572"/>
    <x v="0"/>
    <x v="0"/>
    <x v="0"/>
    <x v="0"/>
    <x v="1"/>
    <x v="324"/>
    <x v="0"/>
    <x v="0"/>
    <s v="Trasferimento"/>
    <x v="1"/>
    <x v="1"/>
    <x v="0"/>
    <m/>
  </r>
  <r>
    <n v="70700"/>
    <x v="0"/>
    <x v="0"/>
    <x v="0"/>
    <x v="0"/>
    <x v="4"/>
    <x v="40"/>
    <x v="0"/>
    <x v="0"/>
    <s v="Trasferimento"/>
    <x v="1"/>
    <x v="0"/>
    <x v="0"/>
    <m/>
  </r>
  <r>
    <n v="75771"/>
    <x v="0"/>
    <x v="0"/>
    <x v="0"/>
    <x v="0"/>
    <x v="7"/>
    <x v="37"/>
    <x v="0"/>
    <x v="0"/>
    <s v="Trasferimento"/>
    <x v="1"/>
    <x v="1"/>
    <x v="0"/>
    <m/>
  </r>
  <r>
    <n v="7459"/>
    <x v="0"/>
    <x v="0"/>
    <x v="0"/>
    <x v="0"/>
    <x v="7"/>
    <x v="37"/>
    <x v="0"/>
    <x v="0"/>
    <s v="Trasferimento"/>
    <x v="1"/>
    <x v="3"/>
    <x v="0"/>
    <m/>
  </r>
  <r>
    <n v="184508"/>
    <x v="1"/>
    <x v="0"/>
    <x v="0"/>
    <x v="0"/>
    <x v="1"/>
    <x v="324"/>
    <x v="0"/>
    <x v="0"/>
    <s v="Trasferimento"/>
    <x v="1"/>
    <x v="5"/>
    <x v="0"/>
    <s v="B"/>
  </r>
  <r>
    <n v="104806"/>
    <x v="0"/>
    <x v="0"/>
    <x v="0"/>
    <x v="0"/>
    <x v="1"/>
    <x v="324"/>
    <x v="0"/>
    <x v="0"/>
    <s v="Trasferimento"/>
    <x v="1"/>
    <x v="4"/>
    <x v="0"/>
    <m/>
  </r>
  <r>
    <n v="14006"/>
    <x v="0"/>
    <x v="0"/>
    <x v="0"/>
    <x v="0"/>
    <x v="7"/>
    <x v="150"/>
    <x v="0"/>
    <x v="0"/>
    <s v="Trasferimento"/>
    <x v="1"/>
    <x v="4"/>
    <x v="0"/>
    <m/>
  </r>
  <r>
    <n v="127464"/>
    <x v="0"/>
    <x v="1"/>
    <x v="2"/>
    <x v="1"/>
    <x v="7"/>
    <x v="37"/>
    <x v="0"/>
    <x v="0"/>
    <s v="Trasferimento"/>
    <x v="1"/>
    <x v="0"/>
    <x v="0"/>
    <m/>
  </r>
  <r>
    <n v="27301"/>
    <x v="0"/>
    <x v="0"/>
    <x v="0"/>
    <x v="0"/>
    <x v="4"/>
    <x v="249"/>
    <x v="0"/>
    <x v="0"/>
    <s v="Trasferimento"/>
    <x v="1"/>
    <x v="4"/>
    <x v="0"/>
    <m/>
  </r>
  <r>
    <n v="202219"/>
    <x v="0"/>
    <x v="0"/>
    <x v="2"/>
    <x v="1"/>
    <x v="2"/>
    <x v="55"/>
    <x v="0"/>
    <x v="0"/>
    <s v="Trasferimento"/>
    <x v="1"/>
    <x v="0"/>
    <x v="0"/>
    <m/>
  </r>
  <r>
    <n v="155928"/>
    <x v="0"/>
    <x v="0"/>
    <x v="0"/>
    <x v="0"/>
    <x v="4"/>
    <x v="249"/>
    <x v="0"/>
    <x v="0"/>
    <s v="Trasferimento"/>
    <x v="1"/>
    <x v="0"/>
    <x v="0"/>
    <m/>
  </r>
  <r>
    <n v="161755"/>
    <x v="0"/>
    <x v="0"/>
    <x v="0"/>
    <x v="0"/>
    <x v="4"/>
    <x v="249"/>
    <x v="0"/>
    <x v="1"/>
    <s v="Trasferimento"/>
    <x v="1"/>
    <x v="0"/>
    <x v="0"/>
    <m/>
  </r>
  <r>
    <n v="106884"/>
    <x v="0"/>
    <x v="0"/>
    <x v="0"/>
    <x v="0"/>
    <x v="4"/>
    <x v="249"/>
    <x v="0"/>
    <x v="0"/>
    <s v="Trasferimento"/>
    <x v="1"/>
    <x v="1"/>
    <x v="0"/>
    <m/>
  </r>
  <r>
    <n v="27359"/>
    <x v="0"/>
    <x v="0"/>
    <x v="2"/>
    <x v="0"/>
    <x v="4"/>
    <x v="249"/>
    <x v="0"/>
    <x v="0"/>
    <s v="Trasferimento"/>
    <x v="1"/>
    <x v="0"/>
    <x v="0"/>
    <m/>
  </r>
  <r>
    <n v="130059"/>
    <x v="0"/>
    <x v="0"/>
    <x v="0"/>
    <x v="0"/>
    <x v="4"/>
    <x v="249"/>
    <x v="0"/>
    <x v="0"/>
    <s v="Trasferimento"/>
    <x v="1"/>
    <x v="0"/>
    <x v="0"/>
    <m/>
  </r>
  <r>
    <n v="119882"/>
    <x v="1"/>
    <x v="0"/>
    <x v="0"/>
    <x v="0"/>
    <x v="4"/>
    <x v="249"/>
    <x v="0"/>
    <x v="1"/>
    <s v="Trasferimento"/>
    <x v="1"/>
    <x v="2"/>
    <x v="0"/>
    <m/>
  </r>
  <r>
    <n v="89848"/>
    <x v="0"/>
    <x v="0"/>
    <x v="0"/>
    <x v="0"/>
    <x v="4"/>
    <x v="249"/>
    <x v="0"/>
    <x v="0"/>
    <s v="Trasferimento"/>
    <x v="1"/>
    <x v="3"/>
    <x v="0"/>
    <m/>
  </r>
  <r>
    <n v="217482"/>
    <x v="0"/>
    <x v="0"/>
    <x v="0"/>
    <x v="0"/>
    <x v="4"/>
    <x v="249"/>
    <x v="0"/>
    <x v="0"/>
    <s v="Trasferimento"/>
    <x v="1"/>
    <x v="0"/>
    <x v="0"/>
    <m/>
  </r>
  <r>
    <n v="66918"/>
    <x v="0"/>
    <x v="0"/>
    <x v="0"/>
    <x v="0"/>
    <x v="2"/>
    <x v="53"/>
    <x v="0"/>
    <x v="0"/>
    <s v="Trasferimento"/>
    <x v="1"/>
    <x v="3"/>
    <x v="0"/>
    <m/>
  </r>
  <r>
    <n v="49674"/>
    <x v="0"/>
    <x v="0"/>
    <x v="0"/>
    <x v="0"/>
    <x v="2"/>
    <x v="307"/>
    <x v="0"/>
    <x v="0"/>
    <s v="Trasferimento"/>
    <x v="1"/>
    <x v="3"/>
    <x v="0"/>
    <m/>
  </r>
  <r>
    <n v="29026"/>
    <x v="0"/>
    <x v="0"/>
    <x v="0"/>
    <x v="0"/>
    <x v="13"/>
    <x v="39"/>
    <x v="0"/>
    <x v="0"/>
    <s v="Trasferimento"/>
    <x v="0"/>
    <x v="3"/>
    <x v="0"/>
    <m/>
  </r>
  <r>
    <n v="189253"/>
    <x v="0"/>
    <x v="0"/>
    <x v="0"/>
    <x v="1"/>
    <x v="7"/>
    <x v="310"/>
    <x v="0"/>
    <x v="1"/>
    <s v="Trasferimento"/>
    <x v="1"/>
    <x v="0"/>
    <x v="0"/>
    <m/>
  </r>
  <r>
    <n v="13298"/>
    <x v="0"/>
    <x v="0"/>
    <x v="0"/>
    <x v="0"/>
    <x v="7"/>
    <x v="310"/>
    <x v="0"/>
    <x v="0"/>
    <s v="Trasferimento"/>
    <x v="1"/>
    <x v="0"/>
    <x v="0"/>
    <m/>
  </r>
  <r>
    <n v="218208"/>
    <x v="1"/>
    <x v="0"/>
    <x v="0"/>
    <x v="0"/>
    <x v="7"/>
    <x v="310"/>
    <x v="0"/>
    <x v="0"/>
    <s v="Trasferimento"/>
    <x v="1"/>
    <x v="6"/>
    <x v="0"/>
    <m/>
  </r>
  <r>
    <n v="125357"/>
    <x v="0"/>
    <x v="0"/>
    <x v="0"/>
    <x v="0"/>
    <x v="11"/>
    <x v="221"/>
    <x v="0"/>
    <x v="0"/>
    <s v="Trasferimento"/>
    <x v="1"/>
    <x v="4"/>
    <x v="0"/>
    <m/>
  </r>
  <r>
    <n v="229779"/>
    <x v="1"/>
    <x v="0"/>
    <x v="0"/>
    <x v="1"/>
    <x v="7"/>
    <x v="310"/>
    <x v="0"/>
    <x v="0"/>
    <s v="Trasferimento"/>
    <x v="1"/>
    <x v="5"/>
    <x v="0"/>
    <m/>
  </r>
  <r>
    <n v="102797"/>
    <x v="0"/>
    <x v="0"/>
    <x v="0"/>
    <x v="0"/>
    <x v="11"/>
    <x v="221"/>
    <x v="0"/>
    <x v="0"/>
    <s v="Trasferimento"/>
    <x v="1"/>
    <x v="4"/>
    <x v="0"/>
    <m/>
  </r>
  <r>
    <n v="207075"/>
    <x v="0"/>
    <x v="0"/>
    <x v="2"/>
    <x v="1"/>
    <x v="1"/>
    <x v="324"/>
    <x v="0"/>
    <x v="0"/>
    <s v="Trasferimento"/>
    <x v="1"/>
    <x v="0"/>
    <x v="0"/>
    <m/>
  </r>
  <r>
    <n v="124042"/>
    <x v="0"/>
    <x v="0"/>
    <x v="0"/>
    <x v="0"/>
    <x v="5"/>
    <x v="38"/>
    <x v="0"/>
    <x v="0"/>
    <s v="Trasferimento"/>
    <x v="1"/>
    <x v="4"/>
    <x v="0"/>
    <m/>
  </r>
  <r>
    <n v="118532"/>
    <x v="0"/>
    <x v="0"/>
    <x v="0"/>
    <x v="1"/>
    <x v="11"/>
    <x v="221"/>
    <x v="0"/>
    <x v="0"/>
    <s v="Trasferimento"/>
    <x v="1"/>
    <x v="4"/>
    <x v="0"/>
    <m/>
  </r>
  <r>
    <n v="195317"/>
    <x v="0"/>
    <x v="0"/>
    <x v="0"/>
    <x v="0"/>
    <x v="11"/>
    <x v="221"/>
    <x v="0"/>
    <x v="0"/>
    <s v="Trasferimento"/>
    <x v="1"/>
    <x v="0"/>
    <x v="0"/>
    <m/>
  </r>
  <r>
    <n v="2118"/>
    <x v="0"/>
    <x v="0"/>
    <x v="0"/>
    <x v="0"/>
    <x v="4"/>
    <x v="179"/>
    <x v="0"/>
    <x v="0"/>
    <s v="Trasferimento"/>
    <x v="1"/>
    <x v="1"/>
    <x v="0"/>
    <m/>
  </r>
  <r>
    <n v="57308"/>
    <x v="0"/>
    <x v="0"/>
    <x v="0"/>
    <x v="0"/>
    <x v="12"/>
    <x v="27"/>
    <x v="0"/>
    <x v="0"/>
    <s v="Trasferimento"/>
    <x v="1"/>
    <x v="3"/>
    <x v="0"/>
    <m/>
  </r>
  <r>
    <n v="191645"/>
    <x v="0"/>
    <x v="0"/>
    <x v="0"/>
    <x v="0"/>
    <x v="7"/>
    <x v="11"/>
    <x v="0"/>
    <x v="0"/>
    <s v="Trasferimento"/>
    <x v="1"/>
    <x v="0"/>
    <x v="0"/>
    <m/>
  </r>
  <r>
    <n v="155050"/>
    <x v="1"/>
    <x v="0"/>
    <x v="2"/>
    <x v="2"/>
    <x v="12"/>
    <x v="27"/>
    <x v="0"/>
    <x v="0"/>
    <s v="Trasferimento"/>
    <x v="1"/>
    <x v="7"/>
    <x v="0"/>
    <m/>
  </r>
  <r>
    <n v="35851"/>
    <x v="0"/>
    <x v="0"/>
    <x v="0"/>
    <x v="4"/>
    <x v="0"/>
    <x v="76"/>
    <x v="0"/>
    <x v="0"/>
    <s v="Trasferimento"/>
    <x v="0"/>
    <x v="4"/>
    <x v="0"/>
    <m/>
  </r>
  <r>
    <n v="56834"/>
    <x v="0"/>
    <x v="0"/>
    <x v="0"/>
    <x v="4"/>
    <x v="0"/>
    <x v="76"/>
    <x v="0"/>
    <x v="1"/>
    <s v="Trasferimento"/>
    <x v="0"/>
    <x v="4"/>
    <x v="0"/>
    <m/>
  </r>
  <r>
    <n v="154833"/>
    <x v="0"/>
    <x v="0"/>
    <x v="0"/>
    <x v="0"/>
    <x v="0"/>
    <x v="76"/>
    <x v="0"/>
    <x v="0"/>
    <s v="Trasferimento"/>
    <x v="0"/>
    <x v="0"/>
    <x v="0"/>
    <m/>
  </r>
  <r>
    <n v="154835"/>
    <x v="0"/>
    <x v="0"/>
    <x v="0"/>
    <x v="0"/>
    <x v="0"/>
    <x v="76"/>
    <x v="0"/>
    <x v="1"/>
    <s v="Trasferimento"/>
    <x v="0"/>
    <x v="0"/>
    <x v="0"/>
    <m/>
  </r>
  <r>
    <n v="154852"/>
    <x v="0"/>
    <x v="0"/>
    <x v="2"/>
    <x v="2"/>
    <x v="5"/>
    <x v="81"/>
    <x v="0"/>
    <x v="0"/>
    <s v="Trasferimento"/>
    <x v="0"/>
    <x v="0"/>
    <x v="0"/>
    <m/>
  </r>
  <r>
    <n v="224942"/>
    <x v="1"/>
    <x v="1"/>
    <x v="0"/>
    <x v="2"/>
    <x v="7"/>
    <x v="11"/>
    <x v="0"/>
    <x v="0"/>
    <s v="Trasferimento"/>
    <x v="1"/>
    <x v="5"/>
    <x v="0"/>
    <m/>
  </r>
  <r>
    <n v="229100"/>
    <x v="0"/>
    <x v="1"/>
    <x v="0"/>
    <x v="0"/>
    <x v="14"/>
    <x v="43"/>
    <x v="0"/>
    <x v="1"/>
    <s v="Trasferimento"/>
    <x v="1"/>
    <x v="0"/>
    <x v="0"/>
    <m/>
  </r>
  <r>
    <n v="222114"/>
    <x v="0"/>
    <x v="0"/>
    <x v="0"/>
    <x v="0"/>
    <x v="7"/>
    <x v="209"/>
    <x v="0"/>
    <x v="0"/>
    <s v="Trasferimento"/>
    <x v="0"/>
    <x v="0"/>
    <x v="0"/>
    <m/>
  </r>
  <r>
    <n v="164920"/>
    <x v="0"/>
    <x v="0"/>
    <x v="0"/>
    <x v="0"/>
    <x v="11"/>
    <x v="280"/>
    <x v="0"/>
    <x v="0"/>
    <s v="Trasferimento"/>
    <x v="0"/>
    <x v="0"/>
    <x v="0"/>
    <m/>
  </r>
  <r>
    <n v="47958"/>
    <x v="0"/>
    <x v="0"/>
    <x v="0"/>
    <x v="0"/>
    <x v="8"/>
    <x v="287"/>
    <x v="0"/>
    <x v="0"/>
    <s v="Trasferimento"/>
    <x v="0"/>
    <x v="0"/>
    <x v="0"/>
    <m/>
  </r>
  <r>
    <n v="31798"/>
    <x v="0"/>
    <x v="2"/>
    <x v="0"/>
    <x v="4"/>
    <x v="1"/>
    <x v="138"/>
    <x v="1"/>
    <x v="1"/>
    <s v="Trasferimento"/>
    <x v="1"/>
    <x v="8"/>
    <x v="0"/>
    <m/>
  </r>
  <r>
    <n v="216048"/>
    <x v="0"/>
    <x v="0"/>
    <x v="0"/>
    <x v="0"/>
    <x v="7"/>
    <x v="202"/>
    <x v="0"/>
    <x v="0"/>
    <s v="Trasferimento"/>
    <x v="1"/>
    <x v="0"/>
    <x v="0"/>
    <m/>
  </r>
  <r>
    <n v="228126"/>
    <x v="0"/>
    <x v="0"/>
    <x v="0"/>
    <x v="1"/>
    <x v="7"/>
    <x v="385"/>
    <x v="0"/>
    <x v="0"/>
    <s v="Trasferimento"/>
    <x v="0"/>
    <x v="0"/>
    <x v="0"/>
    <m/>
  </r>
  <r>
    <n v="31794"/>
    <x v="0"/>
    <x v="2"/>
    <x v="0"/>
    <x v="0"/>
    <x v="1"/>
    <x v="319"/>
    <x v="1"/>
    <x v="1"/>
    <s v="Trasferimento"/>
    <x v="1"/>
    <x v="8"/>
    <x v="0"/>
    <m/>
  </r>
  <r>
    <n v="9439"/>
    <x v="0"/>
    <x v="0"/>
    <x v="0"/>
    <x v="0"/>
    <x v="12"/>
    <x v="148"/>
    <x v="0"/>
    <x v="1"/>
    <s v="Trasferimento"/>
    <x v="1"/>
    <x v="4"/>
    <x v="0"/>
    <m/>
  </r>
  <r>
    <n v="125109"/>
    <x v="0"/>
    <x v="0"/>
    <x v="0"/>
    <x v="0"/>
    <x v="11"/>
    <x v="130"/>
    <x v="0"/>
    <x v="1"/>
    <s v="Trasferimento"/>
    <x v="1"/>
    <x v="0"/>
    <x v="0"/>
    <m/>
  </r>
  <r>
    <n v="103263"/>
    <x v="0"/>
    <x v="0"/>
    <x v="0"/>
    <x v="0"/>
    <x v="11"/>
    <x v="130"/>
    <x v="0"/>
    <x v="0"/>
    <s v="Trasferimento"/>
    <x v="1"/>
    <x v="3"/>
    <x v="0"/>
    <m/>
  </r>
  <r>
    <n v="144130"/>
    <x v="0"/>
    <x v="0"/>
    <x v="0"/>
    <x v="0"/>
    <x v="13"/>
    <x v="177"/>
    <x v="0"/>
    <x v="0"/>
    <s v="Trasferimento"/>
    <x v="1"/>
    <x v="3"/>
    <x v="0"/>
    <m/>
  </r>
  <r>
    <n v="28304"/>
    <x v="0"/>
    <x v="0"/>
    <x v="0"/>
    <x v="0"/>
    <x v="13"/>
    <x v="177"/>
    <x v="0"/>
    <x v="0"/>
    <s v="Trasferimento"/>
    <x v="1"/>
    <x v="0"/>
    <x v="0"/>
    <m/>
  </r>
  <r>
    <n v="186537"/>
    <x v="1"/>
    <x v="0"/>
    <x v="0"/>
    <x v="1"/>
    <x v="7"/>
    <x v="231"/>
    <x v="0"/>
    <x v="0"/>
    <s v="Trasferimento"/>
    <x v="1"/>
    <x v="6"/>
    <x v="0"/>
    <m/>
  </r>
  <r>
    <n v="95972"/>
    <x v="0"/>
    <x v="0"/>
    <x v="0"/>
    <x v="1"/>
    <x v="7"/>
    <x v="231"/>
    <x v="0"/>
    <x v="1"/>
    <s v="Trasferimento"/>
    <x v="1"/>
    <x v="3"/>
    <x v="0"/>
    <m/>
  </r>
  <r>
    <n v="66415"/>
    <x v="0"/>
    <x v="0"/>
    <x v="0"/>
    <x v="0"/>
    <x v="7"/>
    <x v="231"/>
    <x v="0"/>
    <x v="0"/>
    <s v="Trasferimento"/>
    <x v="1"/>
    <x v="3"/>
    <x v="0"/>
    <m/>
  </r>
  <r>
    <n v="33062"/>
    <x v="0"/>
    <x v="0"/>
    <x v="0"/>
    <x v="0"/>
    <x v="7"/>
    <x v="384"/>
    <x v="0"/>
    <x v="1"/>
    <s v="Trasferimento"/>
    <x v="1"/>
    <x v="1"/>
    <x v="0"/>
    <m/>
  </r>
  <r>
    <n v="213515"/>
    <x v="0"/>
    <x v="0"/>
    <x v="0"/>
    <x v="0"/>
    <x v="7"/>
    <x v="384"/>
    <x v="0"/>
    <x v="1"/>
    <s v="Trasferimento"/>
    <x v="1"/>
    <x v="3"/>
    <x v="0"/>
    <m/>
  </r>
  <r>
    <n v="156617"/>
    <x v="0"/>
    <x v="0"/>
    <x v="0"/>
    <x v="0"/>
    <x v="7"/>
    <x v="231"/>
    <x v="0"/>
    <x v="0"/>
    <s v="Trasferimento"/>
    <x v="1"/>
    <x v="0"/>
    <x v="0"/>
    <m/>
  </r>
  <r>
    <n v="65310"/>
    <x v="0"/>
    <x v="0"/>
    <x v="0"/>
    <x v="0"/>
    <x v="1"/>
    <x v="22"/>
    <x v="0"/>
    <x v="0"/>
    <s v="Trasferimento"/>
    <x v="1"/>
    <x v="4"/>
    <x v="0"/>
    <m/>
  </r>
  <r>
    <n v="143031"/>
    <x v="0"/>
    <x v="0"/>
    <x v="0"/>
    <x v="0"/>
    <x v="14"/>
    <x v="386"/>
    <x v="0"/>
    <x v="0"/>
    <s v="Trasferimento"/>
    <x v="1"/>
    <x v="0"/>
    <x v="0"/>
    <m/>
  </r>
  <r>
    <n v="157740"/>
    <x v="0"/>
    <x v="0"/>
    <x v="0"/>
    <x v="0"/>
    <x v="14"/>
    <x v="386"/>
    <x v="0"/>
    <x v="0"/>
    <s v="Trasferimento"/>
    <x v="1"/>
    <x v="0"/>
    <x v="0"/>
    <m/>
  </r>
  <r>
    <n v="203876"/>
    <x v="0"/>
    <x v="0"/>
    <x v="0"/>
    <x v="0"/>
    <x v="14"/>
    <x v="386"/>
    <x v="0"/>
    <x v="0"/>
    <s v="Trasferimento"/>
    <x v="1"/>
    <x v="0"/>
    <x v="0"/>
    <m/>
  </r>
  <r>
    <n v="134280"/>
    <x v="0"/>
    <x v="0"/>
    <x v="0"/>
    <x v="1"/>
    <x v="13"/>
    <x v="350"/>
    <x v="0"/>
    <x v="0"/>
    <s v="Trasferimento"/>
    <x v="0"/>
    <x v="0"/>
    <x v="0"/>
    <m/>
  </r>
  <r>
    <n v="140545"/>
    <x v="0"/>
    <x v="0"/>
    <x v="2"/>
    <x v="1"/>
    <x v="13"/>
    <x v="350"/>
    <x v="0"/>
    <x v="0"/>
    <s v="Trasferimento"/>
    <x v="0"/>
    <x v="0"/>
    <x v="0"/>
    <m/>
  </r>
  <r>
    <n v="202991"/>
    <x v="0"/>
    <x v="0"/>
    <x v="0"/>
    <x v="0"/>
    <x v="1"/>
    <x v="108"/>
    <x v="0"/>
    <x v="0"/>
    <s v="Trasferimento"/>
    <x v="0"/>
    <x v="3"/>
    <x v="0"/>
    <m/>
  </r>
  <r>
    <n v="72317"/>
    <x v="0"/>
    <x v="0"/>
    <x v="0"/>
    <x v="0"/>
    <x v="13"/>
    <x v="350"/>
    <x v="0"/>
    <x v="0"/>
    <s v="Trasferimento"/>
    <x v="0"/>
    <x v="3"/>
    <x v="0"/>
    <m/>
  </r>
  <r>
    <n v="202993"/>
    <x v="0"/>
    <x v="0"/>
    <x v="0"/>
    <x v="0"/>
    <x v="1"/>
    <x v="108"/>
    <x v="0"/>
    <x v="1"/>
    <s v="Trasferimento"/>
    <x v="0"/>
    <x v="4"/>
    <x v="0"/>
    <m/>
  </r>
  <r>
    <n v="68612"/>
    <x v="0"/>
    <x v="0"/>
    <x v="0"/>
    <x v="4"/>
    <x v="1"/>
    <x v="308"/>
    <x v="0"/>
    <x v="0"/>
    <s v="Trasferimento"/>
    <x v="0"/>
    <x v="3"/>
    <x v="0"/>
    <m/>
  </r>
  <r>
    <n v="197913"/>
    <x v="0"/>
    <x v="0"/>
    <x v="0"/>
    <x v="0"/>
    <x v="5"/>
    <x v="6"/>
    <x v="0"/>
    <x v="0"/>
    <s v="Trasferimento"/>
    <x v="0"/>
    <x v="3"/>
    <x v="0"/>
    <m/>
  </r>
  <r>
    <n v="133097"/>
    <x v="0"/>
    <x v="0"/>
    <x v="0"/>
    <x v="0"/>
    <x v="5"/>
    <x v="6"/>
    <x v="0"/>
    <x v="0"/>
    <s v="Trasferimento"/>
    <x v="0"/>
    <x v="0"/>
    <x v="0"/>
    <m/>
  </r>
  <r>
    <n v="169211"/>
    <x v="0"/>
    <x v="0"/>
    <x v="0"/>
    <x v="0"/>
    <x v="4"/>
    <x v="99"/>
    <x v="0"/>
    <x v="0"/>
    <s v="Trasferimento"/>
    <x v="0"/>
    <x v="0"/>
    <x v="0"/>
    <m/>
  </r>
  <r>
    <n v="169209"/>
    <x v="0"/>
    <x v="0"/>
    <x v="0"/>
    <x v="1"/>
    <x v="4"/>
    <x v="99"/>
    <x v="0"/>
    <x v="1"/>
    <s v="Trasferimento"/>
    <x v="0"/>
    <x v="0"/>
    <x v="0"/>
    <m/>
  </r>
  <r>
    <n v="4583"/>
    <x v="0"/>
    <x v="0"/>
    <x v="0"/>
    <x v="0"/>
    <x v="7"/>
    <x v="182"/>
    <x v="0"/>
    <x v="0"/>
    <s v="Trasferimento"/>
    <x v="1"/>
    <x v="4"/>
    <x v="0"/>
    <m/>
  </r>
  <r>
    <n v="22587"/>
    <x v="0"/>
    <x v="0"/>
    <x v="0"/>
    <x v="0"/>
    <x v="7"/>
    <x v="182"/>
    <x v="0"/>
    <x v="0"/>
    <s v="Trasferimento"/>
    <x v="1"/>
    <x v="3"/>
    <x v="0"/>
    <m/>
  </r>
  <r>
    <n v="146519"/>
    <x v="0"/>
    <x v="0"/>
    <x v="0"/>
    <x v="0"/>
    <x v="7"/>
    <x v="182"/>
    <x v="0"/>
    <x v="0"/>
    <s v="Trasferimento"/>
    <x v="1"/>
    <x v="3"/>
    <x v="0"/>
    <m/>
  </r>
  <r>
    <n v="101206"/>
    <x v="0"/>
    <x v="0"/>
    <x v="0"/>
    <x v="0"/>
    <x v="7"/>
    <x v="182"/>
    <x v="0"/>
    <x v="1"/>
    <s v="Trasferimento"/>
    <x v="1"/>
    <x v="0"/>
    <x v="0"/>
    <m/>
  </r>
  <r>
    <n v="113645"/>
    <x v="0"/>
    <x v="0"/>
    <x v="0"/>
    <x v="0"/>
    <x v="7"/>
    <x v="182"/>
    <x v="0"/>
    <x v="0"/>
    <s v="Trasferimento"/>
    <x v="1"/>
    <x v="3"/>
    <x v="0"/>
    <m/>
  </r>
  <r>
    <n v="27754"/>
    <x v="0"/>
    <x v="0"/>
    <x v="0"/>
    <x v="0"/>
    <x v="7"/>
    <x v="182"/>
    <x v="0"/>
    <x v="0"/>
    <s v="Trasferimento"/>
    <x v="1"/>
    <x v="0"/>
    <x v="0"/>
    <m/>
  </r>
  <r>
    <n v="224568"/>
    <x v="0"/>
    <x v="0"/>
    <x v="0"/>
    <x v="0"/>
    <x v="10"/>
    <x v="266"/>
    <x v="0"/>
    <x v="0"/>
    <s v="Trasferimento"/>
    <x v="1"/>
    <x v="0"/>
    <x v="0"/>
    <m/>
  </r>
  <r>
    <n v="114552"/>
    <x v="0"/>
    <x v="0"/>
    <x v="0"/>
    <x v="0"/>
    <x v="16"/>
    <x v="387"/>
    <x v="0"/>
    <x v="0"/>
    <s v="Trasferimento"/>
    <x v="1"/>
    <x v="3"/>
    <x v="0"/>
    <m/>
  </r>
  <r>
    <n v="173010"/>
    <x v="0"/>
    <x v="1"/>
    <x v="2"/>
    <x v="1"/>
    <x v="11"/>
    <x v="174"/>
    <x v="0"/>
    <x v="1"/>
    <s v="Trasferimento"/>
    <x v="3"/>
    <x v="0"/>
    <x v="0"/>
    <m/>
  </r>
  <r>
    <n v="134850"/>
    <x v="0"/>
    <x v="0"/>
    <x v="0"/>
    <x v="0"/>
    <x v="11"/>
    <x v="363"/>
    <x v="0"/>
    <x v="0"/>
    <s v="Trasferimento"/>
    <x v="1"/>
    <x v="0"/>
    <x v="0"/>
    <m/>
  </r>
  <r>
    <n v="109468"/>
    <x v="0"/>
    <x v="0"/>
    <x v="0"/>
    <x v="0"/>
    <x v="11"/>
    <x v="363"/>
    <x v="0"/>
    <x v="0"/>
    <s v="Trasferimento"/>
    <x v="1"/>
    <x v="0"/>
    <x v="0"/>
    <m/>
  </r>
  <r>
    <n v="181671"/>
    <x v="0"/>
    <x v="0"/>
    <x v="0"/>
    <x v="0"/>
    <x v="11"/>
    <x v="279"/>
    <x v="0"/>
    <x v="0"/>
    <s v="Trasferimento"/>
    <x v="0"/>
    <x v="0"/>
    <x v="0"/>
    <m/>
  </r>
  <r>
    <n v="203982"/>
    <x v="0"/>
    <x v="0"/>
    <x v="0"/>
    <x v="0"/>
    <x v="11"/>
    <x v="363"/>
    <x v="0"/>
    <x v="0"/>
    <s v="Trasferimento"/>
    <x v="1"/>
    <x v="0"/>
    <x v="0"/>
    <m/>
  </r>
  <r>
    <n v="115692"/>
    <x v="0"/>
    <x v="0"/>
    <x v="0"/>
    <x v="0"/>
    <x v="11"/>
    <x v="363"/>
    <x v="0"/>
    <x v="0"/>
    <s v="Trasferimento"/>
    <x v="1"/>
    <x v="0"/>
    <x v="0"/>
    <m/>
  </r>
  <r>
    <n v="94814"/>
    <x v="0"/>
    <x v="0"/>
    <x v="2"/>
    <x v="0"/>
    <x v="10"/>
    <x v="273"/>
    <x v="0"/>
    <x v="0"/>
    <s v="Trasferimento"/>
    <x v="1"/>
    <x v="0"/>
    <x v="0"/>
    <m/>
  </r>
  <r>
    <n v="217684"/>
    <x v="0"/>
    <x v="0"/>
    <x v="2"/>
    <x v="2"/>
    <x v="8"/>
    <x v="355"/>
    <x v="0"/>
    <x v="0"/>
    <s v="Trasferimento"/>
    <x v="0"/>
    <x v="3"/>
    <x v="0"/>
    <m/>
  </r>
  <r>
    <n v="105558"/>
    <x v="0"/>
    <x v="0"/>
    <x v="0"/>
    <x v="0"/>
    <x v="11"/>
    <x v="363"/>
    <x v="0"/>
    <x v="0"/>
    <s v="Trasferimento"/>
    <x v="1"/>
    <x v="1"/>
    <x v="0"/>
    <m/>
  </r>
  <r>
    <n v="131905"/>
    <x v="0"/>
    <x v="0"/>
    <x v="0"/>
    <x v="0"/>
    <x v="11"/>
    <x v="363"/>
    <x v="0"/>
    <x v="0"/>
    <s v="Trasferimento"/>
    <x v="1"/>
    <x v="3"/>
    <x v="0"/>
    <m/>
  </r>
  <r>
    <n v="195917"/>
    <x v="0"/>
    <x v="0"/>
    <x v="0"/>
    <x v="0"/>
    <x v="11"/>
    <x v="363"/>
    <x v="0"/>
    <x v="0"/>
    <s v="Trasferimento"/>
    <x v="1"/>
    <x v="0"/>
    <x v="0"/>
    <m/>
  </r>
  <r>
    <n v="24257"/>
    <x v="0"/>
    <x v="0"/>
    <x v="2"/>
    <x v="0"/>
    <x v="10"/>
    <x v="273"/>
    <x v="0"/>
    <x v="0"/>
    <s v="Trasferimento"/>
    <x v="1"/>
    <x v="0"/>
    <x v="0"/>
    <m/>
  </r>
  <r>
    <n v="59526"/>
    <x v="0"/>
    <x v="0"/>
    <x v="2"/>
    <x v="0"/>
    <x v="1"/>
    <x v="178"/>
    <x v="0"/>
    <x v="0"/>
    <s v="Trasferimento"/>
    <x v="0"/>
    <x v="3"/>
    <x v="0"/>
    <m/>
  </r>
  <r>
    <n v="166001"/>
    <x v="0"/>
    <x v="0"/>
    <x v="0"/>
    <x v="0"/>
    <x v="7"/>
    <x v="161"/>
    <x v="0"/>
    <x v="0"/>
    <s v="Trasferimento"/>
    <x v="0"/>
    <x v="0"/>
    <x v="0"/>
    <m/>
  </r>
  <r>
    <n v="231221"/>
    <x v="0"/>
    <x v="1"/>
    <x v="0"/>
    <x v="1"/>
    <x v="1"/>
    <x v="178"/>
    <x v="0"/>
    <x v="0"/>
    <s v="Trasferimento"/>
    <x v="0"/>
    <x v="0"/>
    <x v="0"/>
    <m/>
  </r>
  <r>
    <n v="150110"/>
    <x v="0"/>
    <x v="0"/>
    <x v="0"/>
    <x v="0"/>
    <x v="7"/>
    <x v="347"/>
    <x v="0"/>
    <x v="0"/>
    <s v="Trasferimento"/>
    <x v="0"/>
    <x v="0"/>
    <x v="0"/>
    <m/>
  </r>
  <r>
    <n v="223371"/>
    <x v="0"/>
    <x v="0"/>
    <x v="0"/>
    <x v="1"/>
    <x v="7"/>
    <x v="347"/>
    <x v="0"/>
    <x v="1"/>
    <s v="Trasferimento"/>
    <x v="0"/>
    <x v="0"/>
    <x v="0"/>
    <m/>
  </r>
  <r>
    <n v="15696"/>
    <x v="0"/>
    <x v="0"/>
    <x v="0"/>
    <x v="0"/>
    <x v="1"/>
    <x v="324"/>
    <x v="0"/>
    <x v="0"/>
    <s v="Trasferimento"/>
    <x v="1"/>
    <x v="4"/>
    <x v="0"/>
    <m/>
  </r>
  <r>
    <n v="159927"/>
    <x v="0"/>
    <x v="0"/>
    <x v="0"/>
    <x v="0"/>
    <x v="7"/>
    <x v="347"/>
    <x v="0"/>
    <x v="0"/>
    <s v="Trasferimento"/>
    <x v="0"/>
    <x v="3"/>
    <x v="0"/>
    <m/>
  </r>
  <r>
    <n v="231634"/>
    <x v="0"/>
    <x v="0"/>
    <x v="0"/>
    <x v="1"/>
    <x v="1"/>
    <x v="324"/>
    <x v="0"/>
    <x v="0"/>
    <s v="Trasferimento"/>
    <x v="1"/>
    <x v="0"/>
    <x v="0"/>
    <m/>
  </r>
  <r>
    <n v="82292"/>
    <x v="0"/>
    <x v="0"/>
    <x v="0"/>
    <x v="0"/>
    <x v="12"/>
    <x v="254"/>
    <x v="0"/>
    <x v="0"/>
    <s v="Trasferimento"/>
    <x v="0"/>
    <x v="1"/>
    <x v="0"/>
    <m/>
  </r>
  <r>
    <n v="208788"/>
    <x v="0"/>
    <x v="0"/>
    <x v="0"/>
    <x v="1"/>
    <x v="7"/>
    <x v="191"/>
    <x v="0"/>
    <x v="1"/>
    <s v="Trasferimento"/>
    <x v="0"/>
    <x v="0"/>
    <x v="0"/>
    <m/>
  </r>
  <r>
    <n v="228468"/>
    <x v="1"/>
    <x v="0"/>
    <x v="0"/>
    <x v="2"/>
    <x v="7"/>
    <x v="191"/>
    <x v="0"/>
    <x v="1"/>
    <s v="Trasferimento"/>
    <x v="0"/>
    <x v="5"/>
    <x v="0"/>
    <m/>
  </r>
  <r>
    <n v="148198"/>
    <x v="0"/>
    <x v="0"/>
    <x v="0"/>
    <x v="0"/>
    <x v="7"/>
    <x v="274"/>
    <x v="0"/>
    <x v="0"/>
    <s v="Trasferimento"/>
    <x v="0"/>
    <x v="1"/>
    <x v="0"/>
    <m/>
  </r>
  <r>
    <n v="193753"/>
    <x v="0"/>
    <x v="0"/>
    <x v="0"/>
    <x v="0"/>
    <x v="7"/>
    <x v="297"/>
    <x v="0"/>
    <x v="1"/>
    <s v="Trasferimento"/>
    <x v="1"/>
    <x v="0"/>
    <x v="0"/>
    <m/>
  </r>
  <r>
    <n v="231604"/>
    <x v="0"/>
    <x v="0"/>
    <x v="0"/>
    <x v="0"/>
    <x v="7"/>
    <x v="274"/>
    <x v="0"/>
    <x v="0"/>
    <s v="Trasferimento"/>
    <x v="0"/>
    <x v="0"/>
    <x v="0"/>
    <m/>
  </r>
  <r>
    <n v="152689"/>
    <x v="0"/>
    <x v="0"/>
    <x v="0"/>
    <x v="0"/>
    <x v="7"/>
    <x v="297"/>
    <x v="0"/>
    <x v="0"/>
    <s v="Trasferimento"/>
    <x v="1"/>
    <x v="0"/>
    <x v="0"/>
    <m/>
  </r>
  <r>
    <n v="223631"/>
    <x v="0"/>
    <x v="0"/>
    <x v="0"/>
    <x v="0"/>
    <x v="7"/>
    <x v="297"/>
    <x v="0"/>
    <x v="0"/>
    <s v="Trasferimento"/>
    <x v="1"/>
    <x v="0"/>
    <x v="0"/>
    <m/>
  </r>
  <r>
    <n v="180090"/>
    <x v="0"/>
    <x v="0"/>
    <x v="0"/>
    <x v="0"/>
    <x v="7"/>
    <x v="274"/>
    <x v="0"/>
    <x v="1"/>
    <s v="Trasferimento"/>
    <x v="0"/>
    <x v="0"/>
    <x v="0"/>
    <m/>
  </r>
  <r>
    <n v="180089"/>
    <x v="0"/>
    <x v="0"/>
    <x v="0"/>
    <x v="0"/>
    <x v="7"/>
    <x v="274"/>
    <x v="0"/>
    <x v="0"/>
    <s v="Trasferimento"/>
    <x v="0"/>
    <x v="0"/>
    <x v="0"/>
    <m/>
  </r>
  <r>
    <n v="118405"/>
    <x v="0"/>
    <x v="0"/>
    <x v="2"/>
    <x v="0"/>
    <x v="8"/>
    <x v="173"/>
    <x v="0"/>
    <x v="0"/>
    <s v="Trasferimento"/>
    <x v="0"/>
    <x v="0"/>
    <x v="0"/>
    <m/>
  </r>
  <r>
    <n v="179349"/>
    <x v="0"/>
    <x v="0"/>
    <x v="2"/>
    <x v="0"/>
    <x v="8"/>
    <x v="173"/>
    <x v="0"/>
    <x v="0"/>
    <s v="Trasferimento"/>
    <x v="0"/>
    <x v="0"/>
    <x v="0"/>
    <m/>
  </r>
  <r>
    <n v="82727"/>
    <x v="0"/>
    <x v="0"/>
    <x v="0"/>
    <x v="0"/>
    <x v="7"/>
    <x v="274"/>
    <x v="0"/>
    <x v="0"/>
    <s v="Trasferimento"/>
    <x v="0"/>
    <x v="1"/>
    <x v="0"/>
    <m/>
  </r>
  <r>
    <n v="136928"/>
    <x v="0"/>
    <x v="0"/>
    <x v="0"/>
    <x v="0"/>
    <x v="7"/>
    <x v="274"/>
    <x v="0"/>
    <x v="1"/>
    <s v="Trasferimento"/>
    <x v="0"/>
    <x v="0"/>
    <x v="0"/>
    <m/>
  </r>
  <r>
    <n v="157404"/>
    <x v="0"/>
    <x v="1"/>
    <x v="0"/>
    <x v="1"/>
    <x v="7"/>
    <x v="274"/>
    <x v="0"/>
    <x v="1"/>
    <s v="Trasferimento"/>
    <x v="0"/>
    <x v="4"/>
    <x v="0"/>
    <m/>
  </r>
  <r>
    <n v="624"/>
    <x v="0"/>
    <x v="0"/>
    <x v="0"/>
    <x v="0"/>
    <x v="2"/>
    <x v="192"/>
    <x v="0"/>
    <x v="0"/>
    <s v="Trasferimento"/>
    <x v="1"/>
    <x v="4"/>
    <x v="0"/>
    <m/>
  </r>
  <r>
    <n v="92014"/>
    <x v="0"/>
    <x v="0"/>
    <x v="0"/>
    <x v="0"/>
    <x v="12"/>
    <x v="254"/>
    <x v="0"/>
    <x v="0"/>
    <s v="Trasferimento"/>
    <x v="0"/>
    <x v="1"/>
    <x v="0"/>
    <m/>
  </r>
  <r>
    <n v="228743"/>
    <x v="0"/>
    <x v="0"/>
    <x v="0"/>
    <x v="1"/>
    <x v="7"/>
    <x v="297"/>
    <x v="0"/>
    <x v="1"/>
    <s v="Trasferimento"/>
    <x v="1"/>
    <x v="4"/>
    <x v="0"/>
    <m/>
  </r>
  <r>
    <n v="208335"/>
    <x v="0"/>
    <x v="0"/>
    <x v="0"/>
    <x v="0"/>
    <x v="7"/>
    <x v="297"/>
    <x v="0"/>
    <x v="0"/>
    <s v="Trasferimento"/>
    <x v="1"/>
    <x v="3"/>
    <x v="0"/>
    <m/>
  </r>
  <r>
    <n v="220999"/>
    <x v="0"/>
    <x v="0"/>
    <x v="2"/>
    <x v="1"/>
    <x v="7"/>
    <x v="297"/>
    <x v="0"/>
    <x v="0"/>
    <s v="Trasferimento"/>
    <x v="1"/>
    <x v="3"/>
    <x v="0"/>
    <m/>
  </r>
  <r>
    <n v="224366"/>
    <x v="0"/>
    <x v="0"/>
    <x v="0"/>
    <x v="0"/>
    <x v="7"/>
    <x v="297"/>
    <x v="0"/>
    <x v="0"/>
    <s v="Trasferimento"/>
    <x v="1"/>
    <x v="0"/>
    <x v="0"/>
    <m/>
  </r>
  <r>
    <n v="228733"/>
    <x v="0"/>
    <x v="0"/>
    <x v="0"/>
    <x v="1"/>
    <x v="7"/>
    <x v="297"/>
    <x v="0"/>
    <x v="1"/>
    <s v="Trasferimento"/>
    <x v="1"/>
    <x v="4"/>
    <x v="0"/>
    <m/>
  </r>
  <r>
    <n v="209922"/>
    <x v="0"/>
    <x v="0"/>
    <x v="0"/>
    <x v="0"/>
    <x v="7"/>
    <x v="297"/>
    <x v="0"/>
    <x v="0"/>
    <s v="Trasferimento"/>
    <x v="1"/>
    <x v="3"/>
    <x v="0"/>
    <m/>
  </r>
  <r>
    <n v="191476"/>
    <x v="0"/>
    <x v="0"/>
    <x v="0"/>
    <x v="1"/>
    <x v="12"/>
    <x v="254"/>
    <x v="0"/>
    <x v="0"/>
    <s v="Trasferimento"/>
    <x v="0"/>
    <x v="1"/>
    <x v="0"/>
    <m/>
  </r>
  <r>
    <n v="107885"/>
    <x v="0"/>
    <x v="0"/>
    <x v="0"/>
    <x v="0"/>
    <x v="12"/>
    <x v="254"/>
    <x v="0"/>
    <x v="0"/>
    <s v="Trasferimento"/>
    <x v="0"/>
    <x v="3"/>
    <x v="0"/>
    <m/>
  </r>
  <r>
    <n v="23989"/>
    <x v="0"/>
    <x v="0"/>
    <x v="0"/>
    <x v="0"/>
    <x v="7"/>
    <x v="297"/>
    <x v="0"/>
    <x v="0"/>
    <s v="Trasferimento"/>
    <x v="1"/>
    <x v="3"/>
    <x v="0"/>
    <m/>
  </r>
  <r>
    <n v="132295"/>
    <x v="0"/>
    <x v="0"/>
    <x v="0"/>
    <x v="0"/>
    <x v="7"/>
    <x v="297"/>
    <x v="0"/>
    <x v="1"/>
    <s v="Trasferimento"/>
    <x v="1"/>
    <x v="4"/>
    <x v="0"/>
    <m/>
  </r>
  <r>
    <n v="152219"/>
    <x v="0"/>
    <x v="0"/>
    <x v="0"/>
    <x v="0"/>
    <x v="7"/>
    <x v="297"/>
    <x v="0"/>
    <x v="1"/>
    <s v="Trasferimento"/>
    <x v="1"/>
    <x v="3"/>
    <x v="0"/>
    <m/>
  </r>
  <r>
    <n v="54831"/>
    <x v="0"/>
    <x v="0"/>
    <x v="0"/>
    <x v="0"/>
    <x v="7"/>
    <x v="297"/>
    <x v="0"/>
    <x v="1"/>
    <s v="Trasferimento"/>
    <x v="1"/>
    <x v="4"/>
    <x v="0"/>
    <m/>
  </r>
  <r>
    <n v="134279"/>
    <x v="0"/>
    <x v="0"/>
    <x v="0"/>
    <x v="0"/>
    <x v="12"/>
    <x v="254"/>
    <x v="0"/>
    <x v="1"/>
    <s v="Trasferimento"/>
    <x v="0"/>
    <x v="3"/>
    <x v="0"/>
    <m/>
  </r>
  <r>
    <n v="16809"/>
    <x v="0"/>
    <x v="0"/>
    <x v="0"/>
    <x v="0"/>
    <x v="7"/>
    <x v="297"/>
    <x v="0"/>
    <x v="0"/>
    <s v="Trasferimento"/>
    <x v="1"/>
    <x v="4"/>
    <x v="0"/>
    <m/>
  </r>
  <r>
    <n v="145226"/>
    <x v="0"/>
    <x v="0"/>
    <x v="0"/>
    <x v="0"/>
    <x v="12"/>
    <x v="254"/>
    <x v="0"/>
    <x v="0"/>
    <s v="Trasferimento"/>
    <x v="0"/>
    <x v="4"/>
    <x v="0"/>
    <m/>
  </r>
  <r>
    <n v="156981"/>
    <x v="0"/>
    <x v="0"/>
    <x v="0"/>
    <x v="0"/>
    <x v="7"/>
    <x v="297"/>
    <x v="0"/>
    <x v="0"/>
    <s v="Trasferimento"/>
    <x v="1"/>
    <x v="3"/>
    <x v="0"/>
    <m/>
  </r>
  <r>
    <n v="202612"/>
    <x v="0"/>
    <x v="0"/>
    <x v="0"/>
    <x v="0"/>
    <x v="2"/>
    <x v="2"/>
    <x v="0"/>
    <x v="0"/>
    <s v="Trasferimento"/>
    <x v="1"/>
    <x v="3"/>
    <x v="0"/>
    <m/>
  </r>
  <r>
    <n v="131295"/>
    <x v="0"/>
    <x v="0"/>
    <x v="0"/>
    <x v="1"/>
    <x v="7"/>
    <x v="297"/>
    <x v="0"/>
    <x v="0"/>
    <s v="Trasferimento"/>
    <x v="1"/>
    <x v="3"/>
    <x v="0"/>
    <m/>
  </r>
  <r>
    <n v="119126"/>
    <x v="0"/>
    <x v="0"/>
    <x v="0"/>
    <x v="0"/>
    <x v="3"/>
    <x v="85"/>
    <x v="0"/>
    <x v="0"/>
    <s v="Trasferimento"/>
    <x v="1"/>
    <x v="0"/>
    <x v="0"/>
    <m/>
  </r>
  <r>
    <n v="233129"/>
    <x v="0"/>
    <x v="0"/>
    <x v="0"/>
    <x v="2"/>
    <x v="7"/>
    <x v="51"/>
    <x v="0"/>
    <x v="1"/>
    <s v="Trasferimento"/>
    <x v="1"/>
    <x v="0"/>
    <x v="0"/>
    <m/>
  </r>
  <r>
    <n v="124810"/>
    <x v="0"/>
    <x v="0"/>
    <x v="0"/>
    <x v="0"/>
    <x v="7"/>
    <x v="191"/>
    <x v="0"/>
    <x v="0"/>
    <s v="Trasferimento"/>
    <x v="0"/>
    <x v="0"/>
    <x v="0"/>
    <m/>
  </r>
  <r>
    <n v="120625"/>
    <x v="0"/>
    <x v="0"/>
    <x v="0"/>
    <x v="0"/>
    <x v="4"/>
    <x v="318"/>
    <x v="0"/>
    <x v="0"/>
    <s v="Trasferimento"/>
    <x v="0"/>
    <x v="0"/>
    <x v="0"/>
    <m/>
  </r>
  <r>
    <n v="71095"/>
    <x v="0"/>
    <x v="0"/>
    <x v="0"/>
    <x v="0"/>
    <x v="11"/>
    <x v="376"/>
    <x v="0"/>
    <x v="0"/>
    <s v="Trasferimento"/>
    <x v="1"/>
    <x v="0"/>
    <x v="0"/>
    <m/>
  </r>
  <r>
    <n v="198393"/>
    <x v="0"/>
    <x v="1"/>
    <x v="0"/>
    <x v="0"/>
    <x v="4"/>
    <x v="318"/>
    <x v="0"/>
    <x v="0"/>
    <s v="Trasferimento"/>
    <x v="0"/>
    <x v="1"/>
    <x v="0"/>
    <m/>
  </r>
  <r>
    <n v="159673"/>
    <x v="0"/>
    <x v="0"/>
    <x v="0"/>
    <x v="0"/>
    <x v="1"/>
    <x v="26"/>
    <x v="0"/>
    <x v="0"/>
    <s v="Trasferimento"/>
    <x v="1"/>
    <x v="3"/>
    <x v="0"/>
    <m/>
  </r>
  <r>
    <n v="16331"/>
    <x v="0"/>
    <x v="0"/>
    <x v="0"/>
    <x v="0"/>
    <x v="7"/>
    <x v="51"/>
    <x v="0"/>
    <x v="0"/>
    <s v="Trasferimento"/>
    <x v="1"/>
    <x v="0"/>
    <x v="0"/>
    <m/>
  </r>
  <r>
    <n v="205184"/>
    <x v="0"/>
    <x v="0"/>
    <x v="0"/>
    <x v="0"/>
    <x v="7"/>
    <x v="51"/>
    <x v="0"/>
    <x v="1"/>
    <s v="Trasferimento"/>
    <x v="1"/>
    <x v="1"/>
    <x v="0"/>
    <m/>
  </r>
  <r>
    <n v="32835"/>
    <x v="0"/>
    <x v="0"/>
    <x v="0"/>
    <x v="0"/>
    <x v="1"/>
    <x v="1"/>
    <x v="0"/>
    <x v="0"/>
    <s v="Trasferimento"/>
    <x v="0"/>
    <x v="4"/>
    <x v="0"/>
    <m/>
  </r>
  <r>
    <n v="60816"/>
    <x v="0"/>
    <x v="0"/>
    <x v="0"/>
    <x v="0"/>
    <x v="7"/>
    <x v="51"/>
    <x v="0"/>
    <x v="0"/>
    <s v="Trasferimento"/>
    <x v="1"/>
    <x v="0"/>
    <x v="0"/>
    <m/>
  </r>
  <r>
    <n v="42703"/>
    <x v="0"/>
    <x v="0"/>
    <x v="0"/>
    <x v="0"/>
    <x v="7"/>
    <x v="51"/>
    <x v="0"/>
    <x v="0"/>
    <s v="Trasferimento"/>
    <x v="1"/>
    <x v="3"/>
    <x v="0"/>
    <m/>
  </r>
  <r>
    <n v="73445"/>
    <x v="0"/>
    <x v="0"/>
    <x v="0"/>
    <x v="0"/>
    <x v="12"/>
    <x v="254"/>
    <x v="0"/>
    <x v="0"/>
    <s v="Trasferimento"/>
    <x v="0"/>
    <x v="4"/>
    <x v="0"/>
    <m/>
  </r>
  <r>
    <n v="34921"/>
    <x v="0"/>
    <x v="0"/>
    <x v="2"/>
    <x v="4"/>
    <x v="4"/>
    <x v="101"/>
    <x v="0"/>
    <x v="0"/>
    <s v="Trasferimento"/>
    <x v="0"/>
    <x v="0"/>
    <x v="0"/>
    <m/>
  </r>
  <r>
    <n v="55577"/>
    <x v="0"/>
    <x v="0"/>
    <x v="0"/>
    <x v="0"/>
    <x v="1"/>
    <x v="138"/>
    <x v="0"/>
    <x v="0"/>
    <s v="Trasferimento"/>
    <x v="1"/>
    <x v="1"/>
    <x v="0"/>
    <m/>
  </r>
  <r>
    <n v="136507"/>
    <x v="0"/>
    <x v="0"/>
    <x v="0"/>
    <x v="0"/>
    <x v="13"/>
    <x v="369"/>
    <x v="0"/>
    <x v="1"/>
    <s v="Trasferimento"/>
    <x v="1"/>
    <x v="0"/>
    <x v="0"/>
    <m/>
  </r>
  <r>
    <n v="87934"/>
    <x v="0"/>
    <x v="0"/>
    <x v="0"/>
    <x v="0"/>
    <x v="2"/>
    <x v="207"/>
    <x v="0"/>
    <x v="1"/>
    <s v="Trasferimento"/>
    <x v="1"/>
    <x v="1"/>
    <x v="0"/>
    <m/>
  </r>
  <r>
    <n v="73431"/>
    <x v="0"/>
    <x v="0"/>
    <x v="0"/>
    <x v="0"/>
    <x v="12"/>
    <x v="254"/>
    <x v="0"/>
    <x v="1"/>
    <s v="Trasferimento"/>
    <x v="0"/>
    <x v="4"/>
    <x v="0"/>
    <m/>
  </r>
  <r>
    <n v="64908"/>
    <x v="0"/>
    <x v="0"/>
    <x v="0"/>
    <x v="0"/>
    <x v="1"/>
    <x v="1"/>
    <x v="0"/>
    <x v="0"/>
    <s v="Trasferimento"/>
    <x v="0"/>
    <x v="3"/>
    <x v="0"/>
    <m/>
  </r>
  <r>
    <n v="36476"/>
    <x v="0"/>
    <x v="0"/>
    <x v="0"/>
    <x v="0"/>
    <x v="4"/>
    <x v="101"/>
    <x v="0"/>
    <x v="0"/>
    <s v="Trasferimento"/>
    <x v="0"/>
    <x v="4"/>
    <x v="0"/>
    <m/>
  </r>
  <r>
    <n v="200116"/>
    <x v="0"/>
    <x v="0"/>
    <x v="0"/>
    <x v="0"/>
    <x v="7"/>
    <x v="182"/>
    <x v="0"/>
    <x v="1"/>
    <s v="Trasferimento"/>
    <x v="1"/>
    <x v="4"/>
    <x v="0"/>
    <m/>
  </r>
  <r>
    <n v="44896"/>
    <x v="0"/>
    <x v="0"/>
    <x v="0"/>
    <x v="0"/>
    <x v="4"/>
    <x v="101"/>
    <x v="0"/>
    <x v="1"/>
    <s v="Trasferimento"/>
    <x v="0"/>
    <x v="4"/>
    <x v="0"/>
    <m/>
  </r>
  <r>
    <n v="33988"/>
    <x v="0"/>
    <x v="0"/>
    <x v="2"/>
    <x v="0"/>
    <x v="5"/>
    <x v="6"/>
    <x v="0"/>
    <x v="0"/>
    <s v="Trasferimento"/>
    <x v="0"/>
    <x v="3"/>
    <x v="0"/>
    <m/>
  </r>
  <r>
    <n v="151077"/>
    <x v="0"/>
    <x v="0"/>
    <x v="2"/>
    <x v="0"/>
    <x v="11"/>
    <x v="376"/>
    <x v="0"/>
    <x v="0"/>
    <s v="Trasferimento"/>
    <x v="1"/>
    <x v="0"/>
    <x v="0"/>
    <m/>
  </r>
  <r>
    <n v="216722"/>
    <x v="0"/>
    <x v="0"/>
    <x v="0"/>
    <x v="0"/>
    <x v="8"/>
    <x v="46"/>
    <x v="0"/>
    <x v="0"/>
    <s v="Trasferimento"/>
    <x v="0"/>
    <x v="0"/>
    <x v="0"/>
    <m/>
  </r>
  <r>
    <n v="205149"/>
    <x v="0"/>
    <x v="0"/>
    <x v="0"/>
    <x v="0"/>
    <x v="14"/>
    <x v="386"/>
    <x v="0"/>
    <x v="0"/>
    <s v="Trasferimento"/>
    <x v="1"/>
    <x v="0"/>
    <x v="0"/>
    <m/>
  </r>
  <r>
    <n v="205148"/>
    <x v="0"/>
    <x v="0"/>
    <x v="0"/>
    <x v="0"/>
    <x v="14"/>
    <x v="386"/>
    <x v="0"/>
    <x v="0"/>
    <s v="Trasferimento"/>
    <x v="1"/>
    <x v="0"/>
    <x v="0"/>
    <m/>
  </r>
  <r>
    <n v="82589"/>
    <x v="0"/>
    <x v="0"/>
    <x v="0"/>
    <x v="0"/>
    <x v="4"/>
    <x v="271"/>
    <x v="0"/>
    <x v="1"/>
    <s v="Trasferimento"/>
    <x v="1"/>
    <x v="3"/>
    <x v="0"/>
    <m/>
  </r>
  <r>
    <n v="128353"/>
    <x v="0"/>
    <x v="0"/>
    <x v="0"/>
    <x v="0"/>
    <x v="4"/>
    <x v="360"/>
    <x v="0"/>
    <x v="0"/>
    <s v="Trasferimento"/>
    <x v="0"/>
    <x v="0"/>
    <x v="0"/>
    <m/>
  </r>
  <r>
    <n v="69311"/>
    <x v="0"/>
    <x v="0"/>
    <x v="0"/>
    <x v="0"/>
    <x v="4"/>
    <x v="360"/>
    <x v="0"/>
    <x v="0"/>
    <s v="Trasferimento"/>
    <x v="0"/>
    <x v="3"/>
    <x v="0"/>
    <m/>
  </r>
  <r>
    <n v="37888"/>
    <x v="0"/>
    <x v="0"/>
    <x v="0"/>
    <x v="0"/>
    <x v="4"/>
    <x v="360"/>
    <x v="0"/>
    <x v="0"/>
    <s v="Trasferimento"/>
    <x v="0"/>
    <x v="0"/>
    <x v="0"/>
    <m/>
  </r>
  <r>
    <n v="16865"/>
    <x v="0"/>
    <x v="0"/>
    <x v="0"/>
    <x v="0"/>
    <x v="7"/>
    <x v="150"/>
    <x v="0"/>
    <x v="1"/>
    <s v="Trasferimento"/>
    <x v="1"/>
    <x v="4"/>
    <x v="0"/>
    <m/>
  </r>
  <r>
    <n v="51282"/>
    <x v="0"/>
    <x v="0"/>
    <x v="0"/>
    <x v="0"/>
    <x v="4"/>
    <x v="360"/>
    <x v="0"/>
    <x v="0"/>
    <s v="Trasferimento"/>
    <x v="0"/>
    <x v="3"/>
    <x v="0"/>
    <m/>
  </r>
  <r>
    <n v="78091"/>
    <x v="0"/>
    <x v="0"/>
    <x v="0"/>
    <x v="0"/>
    <x v="8"/>
    <x v="173"/>
    <x v="0"/>
    <x v="0"/>
    <s v="Trasferimento"/>
    <x v="0"/>
    <x v="0"/>
    <x v="0"/>
    <m/>
  </r>
  <r>
    <n v="34018"/>
    <x v="0"/>
    <x v="0"/>
    <x v="0"/>
    <x v="0"/>
    <x v="4"/>
    <x v="360"/>
    <x v="0"/>
    <x v="0"/>
    <s v="Trasferimento"/>
    <x v="0"/>
    <x v="3"/>
    <x v="0"/>
    <m/>
  </r>
  <r>
    <n v="58217"/>
    <x v="0"/>
    <x v="0"/>
    <x v="0"/>
    <x v="0"/>
    <x v="8"/>
    <x v="173"/>
    <x v="0"/>
    <x v="0"/>
    <s v="Trasferimento"/>
    <x v="0"/>
    <x v="0"/>
    <x v="0"/>
    <m/>
  </r>
  <r>
    <n v="140677"/>
    <x v="0"/>
    <x v="0"/>
    <x v="0"/>
    <x v="0"/>
    <x v="1"/>
    <x v="324"/>
    <x v="0"/>
    <x v="0"/>
    <s v="Trasferimento"/>
    <x v="1"/>
    <x v="3"/>
    <x v="0"/>
    <m/>
  </r>
  <r>
    <n v="87183"/>
    <x v="0"/>
    <x v="0"/>
    <x v="2"/>
    <x v="0"/>
    <x v="1"/>
    <x v="324"/>
    <x v="0"/>
    <x v="0"/>
    <s v="Trasferimento"/>
    <x v="1"/>
    <x v="3"/>
    <x v="0"/>
    <m/>
  </r>
  <r>
    <n v="9804"/>
    <x v="0"/>
    <x v="0"/>
    <x v="0"/>
    <x v="0"/>
    <x v="4"/>
    <x v="360"/>
    <x v="0"/>
    <x v="1"/>
    <s v="Trasferimento"/>
    <x v="0"/>
    <x v="1"/>
    <x v="0"/>
    <m/>
  </r>
  <r>
    <n v="80620"/>
    <x v="0"/>
    <x v="0"/>
    <x v="0"/>
    <x v="0"/>
    <x v="1"/>
    <x v="324"/>
    <x v="0"/>
    <x v="0"/>
    <s v="Trasferimento"/>
    <x v="1"/>
    <x v="3"/>
    <x v="0"/>
    <m/>
  </r>
  <r>
    <n v="24411"/>
    <x v="0"/>
    <x v="0"/>
    <x v="2"/>
    <x v="0"/>
    <x v="1"/>
    <x v="324"/>
    <x v="0"/>
    <x v="0"/>
    <s v="Trasferimento"/>
    <x v="1"/>
    <x v="0"/>
    <x v="0"/>
    <m/>
  </r>
  <r>
    <n v="103535"/>
    <x v="0"/>
    <x v="0"/>
    <x v="0"/>
    <x v="4"/>
    <x v="1"/>
    <x v="324"/>
    <x v="0"/>
    <x v="0"/>
    <s v="Trasferimento"/>
    <x v="1"/>
    <x v="4"/>
    <x v="0"/>
    <m/>
  </r>
  <r>
    <n v="128649"/>
    <x v="0"/>
    <x v="0"/>
    <x v="0"/>
    <x v="0"/>
    <x v="1"/>
    <x v="324"/>
    <x v="0"/>
    <x v="0"/>
    <s v="Trasferimento"/>
    <x v="1"/>
    <x v="4"/>
    <x v="0"/>
    <m/>
  </r>
  <r>
    <n v="144351"/>
    <x v="0"/>
    <x v="0"/>
    <x v="0"/>
    <x v="0"/>
    <x v="1"/>
    <x v="324"/>
    <x v="0"/>
    <x v="0"/>
    <s v="Trasferimento"/>
    <x v="1"/>
    <x v="1"/>
    <x v="0"/>
    <m/>
  </r>
  <r>
    <n v="88745"/>
    <x v="0"/>
    <x v="0"/>
    <x v="0"/>
    <x v="0"/>
    <x v="7"/>
    <x v="181"/>
    <x v="0"/>
    <x v="0"/>
    <s v="Trasferimento"/>
    <x v="1"/>
    <x v="3"/>
    <x v="0"/>
    <m/>
  </r>
  <r>
    <n v="181503"/>
    <x v="0"/>
    <x v="0"/>
    <x v="0"/>
    <x v="0"/>
    <x v="1"/>
    <x v="324"/>
    <x v="0"/>
    <x v="0"/>
    <s v="Trasferimento"/>
    <x v="1"/>
    <x v="0"/>
    <x v="0"/>
    <m/>
  </r>
  <r>
    <n v="37841"/>
    <x v="0"/>
    <x v="0"/>
    <x v="0"/>
    <x v="0"/>
    <x v="4"/>
    <x v="40"/>
    <x v="0"/>
    <x v="1"/>
    <s v="Trasferimento"/>
    <x v="1"/>
    <x v="4"/>
    <x v="0"/>
    <m/>
  </r>
  <r>
    <n v="37840"/>
    <x v="0"/>
    <x v="0"/>
    <x v="0"/>
    <x v="0"/>
    <x v="4"/>
    <x v="40"/>
    <x v="0"/>
    <x v="0"/>
    <s v="Trasferimento"/>
    <x v="1"/>
    <x v="4"/>
    <x v="0"/>
    <m/>
  </r>
  <r>
    <n v="216997"/>
    <x v="0"/>
    <x v="0"/>
    <x v="0"/>
    <x v="0"/>
    <x v="4"/>
    <x v="40"/>
    <x v="0"/>
    <x v="0"/>
    <s v="Trasferimento"/>
    <x v="1"/>
    <x v="0"/>
    <x v="0"/>
    <m/>
  </r>
  <r>
    <n v="222747"/>
    <x v="0"/>
    <x v="0"/>
    <x v="2"/>
    <x v="0"/>
    <x v="7"/>
    <x v="181"/>
    <x v="0"/>
    <x v="1"/>
    <s v="Trasferimento"/>
    <x v="1"/>
    <x v="0"/>
    <x v="0"/>
    <m/>
  </r>
  <r>
    <n v="119909"/>
    <x v="0"/>
    <x v="0"/>
    <x v="2"/>
    <x v="0"/>
    <x v="7"/>
    <x v="181"/>
    <x v="0"/>
    <x v="0"/>
    <s v="Trasferimento"/>
    <x v="1"/>
    <x v="0"/>
    <x v="0"/>
    <m/>
  </r>
  <r>
    <n v="166128"/>
    <x v="0"/>
    <x v="0"/>
    <x v="0"/>
    <x v="0"/>
    <x v="7"/>
    <x v="181"/>
    <x v="0"/>
    <x v="1"/>
    <s v="Trasferimento"/>
    <x v="1"/>
    <x v="3"/>
    <x v="0"/>
    <m/>
  </r>
  <r>
    <n v="10849"/>
    <x v="0"/>
    <x v="0"/>
    <x v="0"/>
    <x v="0"/>
    <x v="4"/>
    <x v="101"/>
    <x v="0"/>
    <x v="1"/>
    <s v="Trasferimento"/>
    <x v="0"/>
    <x v="3"/>
    <x v="0"/>
    <m/>
  </r>
  <r>
    <n v="62652"/>
    <x v="0"/>
    <x v="0"/>
    <x v="0"/>
    <x v="0"/>
    <x v="7"/>
    <x v="202"/>
    <x v="0"/>
    <x v="0"/>
    <s v="Trasferimento"/>
    <x v="1"/>
    <x v="3"/>
    <x v="0"/>
    <m/>
  </r>
  <r>
    <n v="55280"/>
    <x v="0"/>
    <x v="0"/>
    <x v="0"/>
    <x v="0"/>
    <x v="7"/>
    <x v="202"/>
    <x v="0"/>
    <x v="1"/>
    <s v="Trasferimento"/>
    <x v="1"/>
    <x v="4"/>
    <x v="0"/>
    <m/>
  </r>
  <r>
    <n v="196825"/>
    <x v="1"/>
    <x v="0"/>
    <x v="0"/>
    <x v="0"/>
    <x v="2"/>
    <x v="313"/>
    <x v="0"/>
    <x v="0"/>
    <s v="Trasferimento"/>
    <x v="1"/>
    <x v="5"/>
    <x v="0"/>
    <m/>
  </r>
  <r>
    <n v="62324"/>
    <x v="0"/>
    <x v="0"/>
    <x v="0"/>
    <x v="0"/>
    <x v="7"/>
    <x v="181"/>
    <x v="0"/>
    <x v="0"/>
    <s v="Trasferimento"/>
    <x v="1"/>
    <x v="1"/>
    <x v="0"/>
    <m/>
  </r>
  <r>
    <n v="153256"/>
    <x v="0"/>
    <x v="0"/>
    <x v="0"/>
    <x v="0"/>
    <x v="4"/>
    <x v="140"/>
    <x v="0"/>
    <x v="0"/>
    <s v="Trasferimento"/>
    <x v="0"/>
    <x v="1"/>
    <x v="0"/>
    <m/>
  </r>
  <r>
    <n v="23816"/>
    <x v="0"/>
    <x v="0"/>
    <x v="0"/>
    <x v="0"/>
    <x v="7"/>
    <x v="347"/>
    <x v="0"/>
    <x v="0"/>
    <s v="Trasferimento"/>
    <x v="0"/>
    <x v="4"/>
    <x v="0"/>
    <m/>
  </r>
  <r>
    <n v="50515"/>
    <x v="0"/>
    <x v="0"/>
    <x v="0"/>
    <x v="0"/>
    <x v="11"/>
    <x v="363"/>
    <x v="0"/>
    <x v="1"/>
    <s v="Trasferimento"/>
    <x v="1"/>
    <x v="0"/>
    <x v="0"/>
    <m/>
  </r>
  <r>
    <n v="176661"/>
    <x v="1"/>
    <x v="0"/>
    <x v="0"/>
    <x v="0"/>
    <x v="11"/>
    <x v="363"/>
    <x v="0"/>
    <x v="0"/>
    <s v="Trasferimento"/>
    <x v="1"/>
    <x v="7"/>
    <x v="0"/>
    <s v="B"/>
  </r>
  <r>
    <n v="34830"/>
    <x v="0"/>
    <x v="2"/>
    <x v="0"/>
    <x v="0"/>
    <x v="11"/>
    <x v="363"/>
    <x v="1"/>
    <x v="1"/>
    <s v="Trasferimento"/>
    <x v="1"/>
    <x v="8"/>
    <x v="0"/>
    <m/>
  </r>
  <r>
    <n v="220294"/>
    <x v="1"/>
    <x v="0"/>
    <x v="0"/>
    <x v="0"/>
    <x v="12"/>
    <x v="27"/>
    <x v="0"/>
    <x v="1"/>
    <s v="Trasferimento"/>
    <x v="1"/>
    <x v="5"/>
    <x v="0"/>
    <s v="B"/>
  </r>
  <r>
    <n v="182936"/>
    <x v="0"/>
    <x v="0"/>
    <x v="0"/>
    <x v="0"/>
    <x v="12"/>
    <x v="148"/>
    <x v="0"/>
    <x v="0"/>
    <s v="Trasferimento"/>
    <x v="1"/>
    <x v="3"/>
    <x v="0"/>
    <m/>
  </r>
  <r>
    <n v="6568"/>
    <x v="0"/>
    <x v="0"/>
    <x v="0"/>
    <x v="0"/>
    <x v="7"/>
    <x v="209"/>
    <x v="0"/>
    <x v="0"/>
    <s v="Trasferimento"/>
    <x v="0"/>
    <x v="3"/>
    <x v="0"/>
    <m/>
  </r>
  <r>
    <n v="213771"/>
    <x v="0"/>
    <x v="1"/>
    <x v="0"/>
    <x v="0"/>
    <x v="15"/>
    <x v="104"/>
    <x v="0"/>
    <x v="0"/>
    <s v="Trasferimento"/>
    <x v="1"/>
    <x v="3"/>
    <x v="0"/>
    <m/>
  </r>
  <r>
    <n v="212190"/>
    <x v="0"/>
    <x v="1"/>
    <x v="0"/>
    <x v="0"/>
    <x v="15"/>
    <x v="104"/>
    <x v="0"/>
    <x v="0"/>
    <s v="Trasferimento"/>
    <x v="1"/>
    <x v="3"/>
    <x v="0"/>
    <m/>
  </r>
  <r>
    <n v="158544"/>
    <x v="0"/>
    <x v="0"/>
    <x v="0"/>
    <x v="1"/>
    <x v="7"/>
    <x v="9"/>
    <x v="0"/>
    <x v="0"/>
    <s v="Trasferimento"/>
    <x v="0"/>
    <x v="0"/>
    <x v="0"/>
    <m/>
  </r>
  <r>
    <n v="157648"/>
    <x v="0"/>
    <x v="0"/>
    <x v="0"/>
    <x v="0"/>
    <x v="7"/>
    <x v="9"/>
    <x v="0"/>
    <x v="1"/>
    <s v="Trasferimento"/>
    <x v="0"/>
    <x v="0"/>
    <x v="0"/>
    <m/>
  </r>
  <r>
    <n v="100930"/>
    <x v="0"/>
    <x v="0"/>
    <x v="0"/>
    <x v="0"/>
    <x v="7"/>
    <x v="9"/>
    <x v="0"/>
    <x v="0"/>
    <s v="Trasferimento"/>
    <x v="0"/>
    <x v="1"/>
    <x v="0"/>
    <m/>
  </r>
  <r>
    <n v="122713"/>
    <x v="0"/>
    <x v="0"/>
    <x v="0"/>
    <x v="0"/>
    <x v="7"/>
    <x v="150"/>
    <x v="0"/>
    <x v="0"/>
    <s v="Trasferimento"/>
    <x v="1"/>
    <x v="3"/>
    <x v="0"/>
    <m/>
  </r>
  <r>
    <n v="55211"/>
    <x v="0"/>
    <x v="1"/>
    <x v="2"/>
    <x v="0"/>
    <x v="15"/>
    <x v="104"/>
    <x v="0"/>
    <x v="1"/>
    <s v="Trasferimento"/>
    <x v="1"/>
    <x v="3"/>
    <x v="0"/>
    <m/>
  </r>
  <r>
    <n v="140870"/>
    <x v="0"/>
    <x v="0"/>
    <x v="0"/>
    <x v="1"/>
    <x v="2"/>
    <x v="97"/>
    <x v="0"/>
    <x v="1"/>
    <s v="Trasferimento"/>
    <x v="0"/>
    <x v="0"/>
    <x v="0"/>
    <m/>
  </r>
  <r>
    <n v="51824"/>
    <x v="0"/>
    <x v="0"/>
    <x v="0"/>
    <x v="0"/>
    <x v="7"/>
    <x v="51"/>
    <x v="0"/>
    <x v="0"/>
    <s v="Trasferimento"/>
    <x v="1"/>
    <x v="1"/>
    <x v="0"/>
    <m/>
  </r>
  <r>
    <n v="109047"/>
    <x v="0"/>
    <x v="0"/>
    <x v="0"/>
    <x v="0"/>
    <x v="1"/>
    <x v="26"/>
    <x v="0"/>
    <x v="0"/>
    <s v="Trasferimento"/>
    <x v="1"/>
    <x v="0"/>
    <x v="0"/>
    <m/>
  </r>
  <r>
    <n v="71846"/>
    <x v="0"/>
    <x v="0"/>
    <x v="0"/>
    <x v="0"/>
    <x v="1"/>
    <x v="26"/>
    <x v="0"/>
    <x v="0"/>
    <s v="Trasferimento"/>
    <x v="1"/>
    <x v="3"/>
    <x v="0"/>
    <m/>
  </r>
  <r>
    <n v="20562"/>
    <x v="0"/>
    <x v="0"/>
    <x v="0"/>
    <x v="0"/>
    <x v="11"/>
    <x v="339"/>
    <x v="0"/>
    <x v="1"/>
    <s v="Trasferimento"/>
    <x v="1"/>
    <x v="1"/>
    <x v="0"/>
    <m/>
  </r>
  <r>
    <n v="126983"/>
    <x v="0"/>
    <x v="0"/>
    <x v="0"/>
    <x v="0"/>
    <x v="8"/>
    <x v="92"/>
    <x v="0"/>
    <x v="0"/>
    <s v="Trasferimento"/>
    <x v="1"/>
    <x v="0"/>
    <x v="0"/>
    <m/>
  </r>
  <r>
    <n v="185931"/>
    <x v="0"/>
    <x v="0"/>
    <x v="0"/>
    <x v="0"/>
    <x v="8"/>
    <x v="92"/>
    <x v="0"/>
    <x v="0"/>
    <s v="Trasferimento"/>
    <x v="1"/>
    <x v="0"/>
    <x v="0"/>
    <m/>
  </r>
  <r>
    <n v="139512"/>
    <x v="0"/>
    <x v="0"/>
    <x v="0"/>
    <x v="1"/>
    <x v="8"/>
    <x v="92"/>
    <x v="0"/>
    <x v="0"/>
    <s v="Trasferimento"/>
    <x v="1"/>
    <x v="0"/>
    <x v="0"/>
    <m/>
  </r>
  <r>
    <n v="59865"/>
    <x v="0"/>
    <x v="0"/>
    <x v="0"/>
    <x v="0"/>
    <x v="8"/>
    <x v="92"/>
    <x v="0"/>
    <x v="1"/>
    <s v="Trasferimento"/>
    <x v="1"/>
    <x v="3"/>
    <x v="0"/>
    <m/>
  </r>
  <r>
    <n v="171368"/>
    <x v="0"/>
    <x v="0"/>
    <x v="0"/>
    <x v="0"/>
    <x v="8"/>
    <x v="92"/>
    <x v="0"/>
    <x v="0"/>
    <s v="Trasferimento"/>
    <x v="1"/>
    <x v="0"/>
    <x v="0"/>
    <m/>
  </r>
  <r>
    <n v="137170"/>
    <x v="0"/>
    <x v="0"/>
    <x v="0"/>
    <x v="0"/>
    <x v="8"/>
    <x v="92"/>
    <x v="0"/>
    <x v="1"/>
    <s v="Trasferimento"/>
    <x v="1"/>
    <x v="3"/>
    <x v="0"/>
    <m/>
  </r>
  <r>
    <n v="213739"/>
    <x v="0"/>
    <x v="0"/>
    <x v="0"/>
    <x v="1"/>
    <x v="7"/>
    <x v="342"/>
    <x v="0"/>
    <x v="0"/>
    <s v="Trasferimento"/>
    <x v="1"/>
    <x v="0"/>
    <x v="0"/>
    <m/>
  </r>
  <r>
    <n v="111858"/>
    <x v="0"/>
    <x v="0"/>
    <x v="0"/>
    <x v="0"/>
    <x v="7"/>
    <x v="342"/>
    <x v="0"/>
    <x v="0"/>
    <s v="Trasferimento"/>
    <x v="1"/>
    <x v="1"/>
    <x v="0"/>
    <m/>
  </r>
  <r>
    <n v="38276"/>
    <x v="0"/>
    <x v="2"/>
    <x v="0"/>
    <x v="0"/>
    <x v="8"/>
    <x v="276"/>
    <x v="1"/>
    <x v="1"/>
    <s v="Trasferimento"/>
    <x v="1"/>
    <x v="8"/>
    <x v="0"/>
    <m/>
  </r>
  <r>
    <n v="229457"/>
    <x v="0"/>
    <x v="1"/>
    <x v="0"/>
    <x v="1"/>
    <x v="4"/>
    <x v="149"/>
    <x v="0"/>
    <x v="0"/>
    <s v="Trasferimento"/>
    <x v="1"/>
    <x v="3"/>
    <x v="0"/>
    <m/>
  </r>
  <r>
    <n v="225366"/>
    <x v="0"/>
    <x v="0"/>
    <x v="2"/>
    <x v="0"/>
    <x v="2"/>
    <x v="77"/>
    <x v="0"/>
    <x v="0"/>
    <s v="Trasferimento"/>
    <x v="0"/>
    <x v="1"/>
    <x v="0"/>
    <m/>
  </r>
  <r>
    <n v="13013"/>
    <x v="0"/>
    <x v="0"/>
    <x v="0"/>
    <x v="0"/>
    <x v="1"/>
    <x v="351"/>
    <x v="0"/>
    <x v="0"/>
    <s v="Trasferimento"/>
    <x v="1"/>
    <x v="3"/>
    <x v="0"/>
    <m/>
  </r>
  <r>
    <n v="47298"/>
    <x v="0"/>
    <x v="0"/>
    <x v="0"/>
    <x v="0"/>
    <x v="1"/>
    <x v="351"/>
    <x v="0"/>
    <x v="0"/>
    <s v="Trasferimento"/>
    <x v="1"/>
    <x v="0"/>
    <x v="0"/>
    <m/>
  </r>
  <r>
    <n v="18272"/>
    <x v="0"/>
    <x v="0"/>
    <x v="0"/>
    <x v="0"/>
    <x v="12"/>
    <x v="309"/>
    <x v="0"/>
    <x v="0"/>
    <s v="Trasferimento"/>
    <x v="0"/>
    <x v="0"/>
    <x v="0"/>
    <m/>
  </r>
  <r>
    <n v="196887"/>
    <x v="0"/>
    <x v="0"/>
    <x v="0"/>
    <x v="1"/>
    <x v="13"/>
    <x v="177"/>
    <x v="0"/>
    <x v="0"/>
    <s v="Trasferimento"/>
    <x v="1"/>
    <x v="0"/>
    <x v="0"/>
    <m/>
  </r>
  <r>
    <n v="7095"/>
    <x v="0"/>
    <x v="0"/>
    <x v="0"/>
    <x v="0"/>
    <x v="1"/>
    <x v="351"/>
    <x v="0"/>
    <x v="0"/>
    <s v="Trasferimento"/>
    <x v="1"/>
    <x v="3"/>
    <x v="0"/>
    <m/>
  </r>
  <r>
    <n v="50465"/>
    <x v="0"/>
    <x v="0"/>
    <x v="0"/>
    <x v="4"/>
    <x v="1"/>
    <x v="351"/>
    <x v="0"/>
    <x v="1"/>
    <s v="Trasferimento"/>
    <x v="1"/>
    <x v="3"/>
    <x v="0"/>
    <m/>
  </r>
  <r>
    <n v="204501"/>
    <x v="0"/>
    <x v="0"/>
    <x v="0"/>
    <x v="1"/>
    <x v="1"/>
    <x v="351"/>
    <x v="0"/>
    <x v="0"/>
    <s v="Trasferimento"/>
    <x v="1"/>
    <x v="3"/>
    <x v="0"/>
    <m/>
  </r>
  <r>
    <n v="102394"/>
    <x v="0"/>
    <x v="0"/>
    <x v="0"/>
    <x v="0"/>
    <x v="1"/>
    <x v="351"/>
    <x v="0"/>
    <x v="0"/>
    <s v="Trasferimento"/>
    <x v="1"/>
    <x v="4"/>
    <x v="0"/>
    <m/>
  </r>
  <r>
    <n v="44158"/>
    <x v="0"/>
    <x v="0"/>
    <x v="0"/>
    <x v="0"/>
    <x v="1"/>
    <x v="351"/>
    <x v="0"/>
    <x v="0"/>
    <s v="Trasferimento"/>
    <x v="1"/>
    <x v="4"/>
    <x v="0"/>
    <m/>
  </r>
  <r>
    <n v="38681"/>
    <x v="0"/>
    <x v="0"/>
    <x v="0"/>
    <x v="0"/>
    <x v="1"/>
    <x v="351"/>
    <x v="0"/>
    <x v="1"/>
    <s v="Trasferimento"/>
    <x v="1"/>
    <x v="4"/>
    <x v="0"/>
    <m/>
  </r>
  <r>
    <n v="114371"/>
    <x v="0"/>
    <x v="0"/>
    <x v="0"/>
    <x v="0"/>
    <x v="1"/>
    <x v="351"/>
    <x v="0"/>
    <x v="0"/>
    <s v="Trasferimento"/>
    <x v="1"/>
    <x v="3"/>
    <x v="0"/>
    <m/>
  </r>
  <r>
    <n v="195924"/>
    <x v="0"/>
    <x v="0"/>
    <x v="0"/>
    <x v="0"/>
    <x v="1"/>
    <x v="351"/>
    <x v="0"/>
    <x v="0"/>
    <s v="Trasferimento"/>
    <x v="1"/>
    <x v="3"/>
    <x v="0"/>
    <m/>
  </r>
  <r>
    <n v="93041"/>
    <x v="0"/>
    <x v="0"/>
    <x v="0"/>
    <x v="0"/>
    <x v="1"/>
    <x v="351"/>
    <x v="0"/>
    <x v="0"/>
    <s v="Trasferimento"/>
    <x v="1"/>
    <x v="4"/>
    <x v="0"/>
    <m/>
  </r>
  <r>
    <n v="15429"/>
    <x v="0"/>
    <x v="0"/>
    <x v="0"/>
    <x v="0"/>
    <x v="1"/>
    <x v="351"/>
    <x v="0"/>
    <x v="0"/>
    <s v="Trasferimento"/>
    <x v="1"/>
    <x v="1"/>
    <x v="0"/>
    <m/>
  </r>
  <r>
    <n v="58851"/>
    <x v="0"/>
    <x v="0"/>
    <x v="0"/>
    <x v="0"/>
    <x v="1"/>
    <x v="351"/>
    <x v="0"/>
    <x v="0"/>
    <s v="Trasferimento"/>
    <x v="1"/>
    <x v="4"/>
    <x v="0"/>
    <m/>
  </r>
  <r>
    <n v="93042"/>
    <x v="0"/>
    <x v="0"/>
    <x v="0"/>
    <x v="0"/>
    <x v="1"/>
    <x v="351"/>
    <x v="0"/>
    <x v="1"/>
    <s v="Trasferimento"/>
    <x v="1"/>
    <x v="3"/>
    <x v="0"/>
    <m/>
  </r>
  <r>
    <n v="172946"/>
    <x v="0"/>
    <x v="0"/>
    <x v="0"/>
    <x v="0"/>
    <x v="13"/>
    <x v="198"/>
    <x v="0"/>
    <x v="0"/>
    <s v="Trasferimento"/>
    <x v="1"/>
    <x v="0"/>
    <x v="0"/>
    <m/>
  </r>
  <r>
    <n v="47987"/>
    <x v="0"/>
    <x v="0"/>
    <x v="0"/>
    <x v="0"/>
    <x v="1"/>
    <x v="351"/>
    <x v="0"/>
    <x v="0"/>
    <s v="Trasferimento"/>
    <x v="1"/>
    <x v="3"/>
    <x v="0"/>
    <m/>
  </r>
  <r>
    <n v="232059"/>
    <x v="0"/>
    <x v="0"/>
    <x v="0"/>
    <x v="1"/>
    <x v="13"/>
    <x v="198"/>
    <x v="0"/>
    <x v="1"/>
    <s v="Trasferimento"/>
    <x v="1"/>
    <x v="0"/>
    <x v="0"/>
    <m/>
  </r>
  <r>
    <n v="152293"/>
    <x v="0"/>
    <x v="0"/>
    <x v="0"/>
    <x v="0"/>
    <x v="1"/>
    <x v="351"/>
    <x v="0"/>
    <x v="0"/>
    <s v="Trasferimento"/>
    <x v="1"/>
    <x v="4"/>
    <x v="0"/>
    <m/>
  </r>
  <r>
    <n v="152294"/>
    <x v="0"/>
    <x v="0"/>
    <x v="0"/>
    <x v="1"/>
    <x v="1"/>
    <x v="351"/>
    <x v="0"/>
    <x v="0"/>
    <s v="Trasferimento"/>
    <x v="1"/>
    <x v="0"/>
    <x v="0"/>
    <m/>
  </r>
  <r>
    <n v="203817"/>
    <x v="0"/>
    <x v="0"/>
    <x v="0"/>
    <x v="0"/>
    <x v="1"/>
    <x v="351"/>
    <x v="0"/>
    <x v="0"/>
    <s v="Trasferimento"/>
    <x v="1"/>
    <x v="1"/>
    <x v="0"/>
    <m/>
  </r>
  <r>
    <n v="209721"/>
    <x v="0"/>
    <x v="0"/>
    <x v="0"/>
    <x v="1"/>
    <x v="1"/>
    <x v="351"/>
    <x v="0"/>
    <x v="0"/>
    <s v="Trasferimento"/>
    <x v="1"/>
    <x v="1"/>
    <x v="0"/>
    <m/>
  </r>
  <r>
    <n v="38701"/>
    <x v="0"/>
    <x v="0"/>
    <x v="0"/>
    <x v="0"/>
    <x v="1"/>
    <x v="351"/>
    <x v="0"/>
    <x v="0"/>
    <s v="Trasferimento"/>
    <x v="1"/>
    <x v="4"/>
    <x v="0"/>
    <m/>
  </r>
  <r>
    <n v="38700"/>
    <x v="0"/>
    <x v="0"/>
    <x v="0"/>
    <x v="0"/>
    <x v="1"/>
    <x v="351"/>
    <x v="0"/>
    <x v="1"/>
    <s v="Trasferimento"/>
    <x v="1"/>
    <x v="4"/>
    <x v="0"/>
    <m/>
  </r>
  <r>
    <n v="89690"/>
    <x v="0"/>
    <x v="0"/>
    <x v="0"/>
    <x v="0"/>
    <x v="1"/>
    <x v="351"/>
    <x v="0"/>
    <x v="1"/>
    <s v="Trasferimento"/>
    <x v="1"/>
    <x v="4"/>
    <x v="0"/>
    <m/>
  </r>
  <r>
    <n v="113301"/>
    <x v="0"/>
    <x v="0"/>
    <x v="0"/>
    <x v="0"/>
    <x v="1"/>
    <x v="351"/>
    <x v="0"/>
    <x v="0"/>
    <s v="Trasferimento"/>
    <x v="1"/>
    <x v="0"/>
    <x v="0"/>
    <m/>
  </r>
  <r>
    <n v="88423"/>
    <x v="0"/>
    <x v="0"/>
    <x v="0"/>
    <x v="0"/>
    <x v="1"/>
    <x v="351"/>
    <x v="0"/>
    <x v="0"/>
    <s v="Trasferimento"/>
    <x v="1"/>
    <x v="3"/>
    <x v="0"/>
    <m/>
  </r>
  <r>
    <n v="38705"/>
    <x v="0"/>
    <x v="0"/>
    <x v="0"/>
    <x v="0"/>
    <x v="1"/>
    <x v="351"/>
    <x v="0"/>
    <x v="1"/>
    <s v="Trasferimento"/>
    <x v="1"/>
    <x v="4"/>
    <x v="0"/>
    <m/>
  </r>
  <r>
    <n v="171557"/>
    <x v="0"/>
    <x v="0"/>
    <x v="0"/>
    <x v="0"/>
    <x v="12"/>
    <x v="314"/>
    <x v="0"/>
    <x v="0"/>
    <s v="Trasferimento"/>
    <x v="0"/>
    <x v="0"/>
    <x v="0"/>
    <m/>
  </r>
  <r>
    <n v="44170"/>
    <x v="0"/>
    <x v="0"/>
    <x v="0"/>
    <x v="0"/>
    <x v="1"/>
    <x v="351"/>
    <x v="0"/>
    <x v="0"/>
    <s v="Trasferimento"/>
    <x v="1"/>
    <x v="4"/>
    <x v="0"/>
    <m/>
  </r>
  <r>
    <n v="7337"/>
    <x v="0"/>
    <x v="0"/>
    <x v="0"/>
    <x v="0"/>
    <x v="1"/>
    <x v="351"/>
    <x v="0"/>
    <x v="0"/>
    <s v="Trasferimento"/>
    <x v="1"/>
    <x v="4"/>
    <x v="0"/>
    <m/>
  </r>
  <r>
    <n v="32947"/>
    <x v="0"/>
    <x v="0"/>
    <x v="0"/>
    <x v="0"/>
    <x v="1"/>
    <x v="351"/>
    <x v="0"/>
    <x v="0"/>
    <s v="Trasferimento"/>
    <x v="1"/>
    <x v="3"/>
    <x v="0"/>
    <m/>
  </r>
  <r>
    <n v="142992"/>
    <x v="0"/>
    <x v="0"/>
    <x v="0"/>
    <x v="0"/>
    <x v="1"/>
    <x v="351"/>
    <x v="0"/>
    <x v="0"/>
    <s v="Trasferimento"/>
    <x v="1"/>
    <x v="4"/>
    <x v="0"/>
    <m/>
  </r>
  <r>
    <n v="142943"/>
    <x v="0"/>
    <x v="0"/>
    <x v="0"/>
    <x v="0"/>
    <x v="1"/>
    <x v="351"/>
    <x v="0"/>
    <x v="1"/>
    <s v="Trasferimento"/>
    <x v="1"/>
    <x v="4"/>
    <x v="0"/>
    <m/>
  </r>
  <r>
    <n v="107353"/>
    <x v="0"/>
    <x v="0"/>
    <x v="0"/>
    <x v="0"/>
    <x v="1"/>
    <x v="351"/>
    <x v="0"/>
    <x v="1"/>
    <s v="Trasferimento"/>
    <x v="1"/>
    <x v="3"/>
    <x v="0"/>
    <m/>
  </r>
  <r>
    <n v="133189"/>
    <x v="0"/>
    <x v="0"/>
    <x v="2"/>
    <x v="1"/>
    <x v="1"/>
    <x v="351"/>
    <x v="0"/>
    <x v="0"/>
    <s v="Trasferimento"/>
    <x v="1"/>
    <x v="1"/>
    <x v="0"/>
    <m/>
  </r>
  <r>
    <n v="126716"/>
    <x v="0"/>
    <x v="0"/>
    <x v="0"/>
    <x v="0"/>
    <x v="1"/>
    <x v="351"/>
    <x v="0"/>
    <x v="0"/>
    <s v="Trasferimento"/>
    <x v="1"/>
    <x v="0"/>
    <x v="0"/>
    <m/>
  </r>
  <r>
    <n v="98840"/>
    <x v="0"/>
    <x v="0"/>
    <x v="0"/>
    <x v="0"/>
    <x v="1"/>
    <x v="351"/>
    <x v="0"/>
    <x v="0"/>
    <s v="Trasferimento"/>
    <x v="1"/>
    <x v="4"/>
    <x v="0"/>
    <m/>
  </r>
  <r>
    <n v="59874"/>
    <x v="0"/>
    <x v="0"/>
    <x v="0"/>
    <x v="0"/>
    <x v="1"/>
    <x v="351"/>
    <x v="0"/>
    <x v="1"/>
    <s v="Trasferimento"/>
    <x v="1"/>
    <x v="4"/>
    <x v="0"/>
    <m/>
  </r>
  <r>
    <n v="17178"/>
    <x v="0"/>
    <x v="0"/>
    <x v="0"/>
    <x v="0"/>
    <x v="1"/>
    <x v="351"/>
    <x v="0"/>
    <x v="0"/>
    <s v="Trasferimento"/>
    <x v="1"/>
    <x v="4"/>
    <x v="0"/>
    <m/>
  </r>
  <r>
    <n v="149092"/>
    <x v="0"/>
    <x v="0"/>
    <x v="0"/>
    <x v="0"/>
    <x v="1"/>
    <x v="351"/>
    <x v="0"/>
    <x v="1"/>
    <s v="Trasferimento"/>
    <x v="1"/>
    <x v="0"/>
    <x v="0"/>
    <m/>
  </r>
  <r>
    <n v="72670"/>
    <x v="0"/>
    <x v="0"/>
    <x v="0"/>
    <x v="0"/>
    <x v="4"/>
    <x v="75"/>
    <x v="0"/>
    <x v="0"/>
    <s v="Trasferimento"/>
    <x v="0"/>
    <x v="0"/>
    <x v="0"/>
    <m/>
  </r>
  <r>
    <n v="194451"/>
    <x v="0"/>
    <x v="0"/>
    <x v="0"/>
    <x v="0"/>
    <x v="1"/>
    <x v="351"/>
    <x v="0"/>
    <x v="0"/>
    <s v="Trasferimento"/>
    <x v="1"/>
    <x v="1"/>
    <x v="0"/>
    <m/>
  </r>
  <r>
    <n v="41851"/>
    <x v="0"/>
    <x v="0"/>
    <x v="0"/>
    <x v="0"/>
    <x v="1"/>
    <x v="351"/>
    <x v="0"/>
    <x v="0"/>
    <s v="Trasferimento"/>
    <x v="1"/>
    <x v="4"/>
    <x v="0"/>
    <m/>
  </r>
  <r>
    <n v="186470"/>
    <x v="0"/>
    <x v="0"/>
    <x v="0"/>
    <x v="0"/>
    <x v="1"/>
    <x v="351"/>
    <x v="0"/>
    <x v="0"/>
    <s v="Trasferimento"/>
    <x v="1"/>
    <x v="0"/>
    <x v="0"/>
    <m/>
  </r>
  <r>
    <n v="216149"/>
    <x v="0"/>
    <x v="0"/>
    <x v="0"/>
    <x v="0"/>
    <x v="1"/>
    <x v="351"/>
    <x v="0"/>
    <x v="0"/>
    <s v="Trasferimento"/>
    <x v="1"/>
    <x v="0"/>
    <x v="0"/>
    <m/>
  </r>
  <r>
    <n v="72662"/>
    <x v="0"/>
    <x v="0"/>
    <x v="0"/>
    <x v="2"/>
    <x v="4"/>
    <x v="75"/>
    <x v="0"/>
    <x v="1"/>
    <s v="Trasferimento"/>
    <x v="0"/>
    <x v="0"/>
    <x v="0"/>
    <m/>
  </r>
  <r>
    <n v="38688"/>
    <x v="0"/>
    <x v="0"/>
    <x v="0"/>
    <x v="0"/>
    <x v="1"/>
    <x v="351"/>
    <x v="0"/>
    <x v="0"/>
    <s v="Trasferimento"/>
    <x v="1"/>
    <x v="4"/>
    <x v="0"/>
    <m/>
  </r>
  <r>
    <n v="196855"/>
    <x v="0"/>
    <x v="0"/>
    <x v="0"/>
    <x v="0"/>
    <x v="1"/>
    <x v="351"/>
    <x v="0"/>
    <x v="1"/>
    <s v="Trasferimento"/>
    <x v="1"/>
    <x v="3"/>
    <x v="0"/>
    <m/>
  </r>
  <r>
    <n v="177284"/>
    <x v="0"/>
    <x v="0"/>
    <x v="0"/>
    <x v="0"/>
    <x v="1"/>
    <x v="351"/>
    <x v="0"/>
    <x v="0"/>
    <s v="Trasferimento"/>
    <x v="1"/>
    <x v="1"/>
    <x v="0"/>
    <m/>
  </r>
  <r>
    <n v="104170"/>
    <x v="0"/>
    <x v="0"/>
    <x v="0"/>
    <x v="0"/>
    <x v="1"/>
    <x v="351"/>
    <x v="0"/>
    <x v="0"/>
    <s v="Trasferimento"/>
    <x v="1"/>
    <x v="3"/>
    <x v="0"/>
    <m/>
  </r>
  <r>
    <n v="154258"/>
    <x v="0"/>
    <x v="0"/>
    <x v="0"/>
    <x v="0"/>
    <x v="2"/>
    <x v="326"/>
    <x v="0"/>
    <x v="0"/>
    <s v="Trasferimento"/>
    <x v="1"/>
    <x v="4"/>
    <x v="0"/>
    <m/>
  </r>
  <r>
    <n v="38691"/>
    <x v="0"/>
    <x v="0"/>
    <x v="0"/>
    <x v="0"/>
    <x v="1"/>
    <x v="351"/>
    <x v="0"/>
    <x v="1"/>
    <s v="Trasferimento"/>
    <x v="1"/>
    <x v="4"/>
    <x v="0"/>
    <m/>
  </r>
  <r>
    <n v="160999"/>
    <x v="0"/>
    <x v="0"/>
    <x v="0"/>
    <x v="0"/>
    <x v="1"/>
    <x v="351"/>
    <x v="0"/>
    <x v="0"/>
    <s v="Trasferimento"/>
    <x v="1"/>
    <x v="0"/>
    <x v="0"/>
    <m/>
  </r>
  <r>
    <n v="154259"/>
    <x v="0"/>
    <x v="0"/>
    <x v="0"/>
    <x v="0"/>
    <x v="2"/>
    <x v="326"/>
    <x v="0"/>
    <x v="1"/>
    <s v="Trasferimento"/>
    <x v="1"/>
    <x v="4"/>
    <x v="0"/>
    <m/>
  </r>
  <r>
    <n v="48951"/>
    <x v="0"/>
    <x v="0"/>
    <x v="0"/>
    <x v="0"/>
    <x v="2"/>
    <x v="326"/>
    <x v="0"/>
    <x v="1"/>
    <s v="Trasferimento"/>
    <x v="1"/>
    <x v="3"/>
    <x v="0"/>
    <m/>
  </r>
  <r>
    <n v="38039"/>
    <x v="0"/>
    <x v="0"/>
    <x v="0"/>
    <x v="0"/>
    <x v="2"/>
    <x v="326"/>
    <x v="0"/>
    <x v="0"/>
    <s v="Trasferimento"/>
    <x v="1"/>
    <x v="0"/>
    <x v="0"/>
    <m/>
  </r>
  <r>
    <n v="231491"/>
    <x v="1"/>
    <x v="0"/>
    <x v="0"/>
    <x v="0"/>
    <x v="2"/>
    <x v="326"/>
    <x v="0"/>
    <x v="0"/>
    <s v="Trasferimento"/>
    <x v="1"/>
    <x v="5"/>
    <x v="0"/>
    <m/>
  </r>
  <r>
    <n v="55876"/>
    <x v="0"/>
    <x v="0"/>
    <x v="0"/>
    <x v="0"/>
    <x v="2"/>
    <x v="326"/>
    <x v="0"/>
    <x v="0"/>
    <s v="Trasferimento"/>
    <x v="1"/>
    <x v="0"/>
    <x v="0"/>
    <m/>
  </r>
  <r>
    <n v="148428"/>
    <x v="0"/>
    <x v="0"/>
    <x v="0"/>
    <x v="0"/>
    <x v="2"/>
    <x v="326"/>
    <x v="0"/>
    <x v="0"/>
    <s v="Trasferimento"/>
    <x v="1"/>
    <x v="0"/>
    <x v="0"/>
    <m/>
  </r>
  <r>
    <n v="161000"/>
    <x v="0"/>
    <x v="0"/>
    <x v="0"/>
    <x v="0"/>
    <x v="1"/>
    <x v="351"/>
    <x v="0"/>
    <x v="1"/>
    <s v="Trasferimento"/>
    <x v="1"/>
    <x v="0"/>
    <x v="0"/>
    <m/>
  </r>
  <r>
    <n v="114026"/>
    <x v="0"/>
    <x v="0"/>
    <x v="0"/>
    <x v="0"/>
    <x v="1"/>
    <x v="351"/>
    <x v="0"/>
    <x v="0"/>
    <s v="Trasferimento"/>
    <x v="1"/>
    <x v="0"/>
    <x v="0"/>
    <m/>
  </r>
  <r>
    <n v="193876"/>
    <x v="0"/>
    <x v="0"/>
    <x v="0"/>
    <x v="1"/>
    <x v="6"/>
    <x v="226"/>
    <x v="0"/>
    <x v="0"/>
    <s v="Trasferimento"/>
    <x v="0"/>
    <x v="0"/>
    <x v="0"/>
    <m/>
  </r>
  <r>
    <n v="90491"/>
    <x v="0"/>
    <x v="0"/>
    <x v="0"/>
    <x v="0"/>
    <x v="4"/>
    <x v="83"/>
    <x v="0"/>
    <x v="0"/>
    <s v="Trasferimento"/>
    <x v="0"/>
    <x v="3"/>
    <x v="0"/>
    <m/>
  </r>
  <r>
    <n v="103729"/>
    <x v="0"/>
    <x v="0"/>
    <x v="2"/>
    <x v="4"/>
    <x v="4"/>
    <x v="83"/>
    <x v="0"/>
    <x v="0"/>
    <s v="Trasferimento"/>
    <x v="0"/>
    <x v="0"/>
    <x v="0"/>
    <m/>
  </r>
  <r>
    <n v="84394"/>
    <x v="0"/>
    <x v="0"/>
    <x v="2"/>
    <x v="4"/>
    <x v="1"/>
    <x v="178"/>
    <x v="0"/>
    <x v="0"/>
    <s v="Trasferimento"/>
    <x v="0"/>
    <x v="0"/>
    <x v="0"/>
    <m/>
  </r>
  <r>
    <n v="162209"/>
    <x v="0"/>
    <x v="0"/>
    <x v="0"/>
    <x v="0"/>
    <x v="2"/>
    <x v="77"/>
    <x v="0"/>
    <x v="0"/>
    <s v="Trasferimento"/>
    <x v="0"/>
    <x v="0"/>
    <x v="0"/>
    <m/>
  </r>
  <r>
    <n v="157042"/>
    <x v="0"/>
    <x v="0"/>
    <x v="0"/>
    <x v="0"/>
    <x v="2"/>
    <x v="77"/>
    <x v="0"/>
    <x v="0"/>
    <s v="Trasferimento"/>
    <x v="0"/>
    <x v="0"/>
    <x v="0"/>
    <m/>
  </r>
  <r>
    <n v="111404"/>
    <x v="0"/>
    <x v="0"/>
    <x v="0"/>
    <x v="0"/>
    <x v="3"/>
    <x v="118"/>
    <x v="0"/>
    <x v="0"/>
    <s v="Trasferimento"/>
    <x v="1"/>
    <x v="0"/>
    <x v="0"/>
    <m/>
  </r>
  <r>
    <n v="148270"/>
    <x v="0"/>
    <x v="0"/>
    <x v="0"/>
    <x v="0"/>
    <x v="11"/>
    <x v="174"/>
    <x v="0"/>
    <x v="0"/>
    <s v="Trasferimento"/>
    <x v="3"/>
    <x v="0"/>
    <x v="0"/>
    <m/>
  </r>
  <r>
    <n v="156191"/>
    <x v="0"/>
    <x v="0"/>
    <x v="0"/>
    <x v="0"/>
    <x v="2"/>
    <x v="157"/>
    <x v="0"/>
    <x v="0"/>
    <s v="Trasferimento"/>
    <x v="1"/>
    <x v="1"/>
    <x v="0"/>
    <m/>
  </r>
  <r>
    <n v="122206"/>
    <x v="1"/>
    <x v="0"/>
    <x v="0"/>
    <x v="0"/>
    <x v="10"/>
    <x v="306"/>
    <x v="0"/>
    <x v="0"/>
    <s v="Trasferimento"/>
    <x v="1"/>
    <x v="2"/>
    <x v="0"/>
    <m/>
  </r>
  <r>
    <n v="66061"/>
    <x v="0"/>
    <x v="0"/>
    <x v="0"/>
    <x v="0"/>
    <x v="10"/>
    <x v="306"/>
    <x v="0"/>
    <x v="0"/>
    <s v="Trasferimento"/>
    <x v="1"/>
    <x v="0"/>
    <x v="0"/>
    <m/>
  </r>
  <r>
    <n v="190224"/>
    <x v="0"/>
    <x v="0"/>
    <x v="0"/>
    <x v="0"/>
    <x v="10"/>
    <x v="306"/>
    <x v="0"/>
    <x v="0"/>
    <s v="Trasferimento"/>
    <x v="1"/>
    <x v="0"/>
    <x v="0"/>
    <m/>
  </r>
  <r>
    <n v="197382"/>
    <x v="1"/>
    <x v="0"/>
    <x v="0"/>
    <x v="1"/>
    <x v="10"/>
    <x v="306"/>
    <x v="0"/>
    <x v="0"/>
    <s v="Trasferimento"/>
    <x v="1"/>
    <x v="7"/>
    <x v="0"/>
    <m/>
  </r>
  <r>
    <n v="228857"/>
    <x v="0"/>
    <x v="0"/>
    <x v="0"/>
    <x v="0"/>
    <x v="14"/>
    <x v="312"/>
    <x v="0"/>
    <x v="0"/>
    <s v="Trasferimento"/>
    <x v="0"/>
    <x v="0"/>
    <x v="0"/>
    <m/>
  </r>
  <r>
    <n v="19163"/>
    <x v="0"/>
    <x v="0"/>
    <x v="0"/>
    <x v="0"/>
    <x v="4"/>
    <x v="219"/>
    <x v="0"/>
    <x v="0"/>
    <s v="Trasferimento"/>
    <x v="0"/>
    <x v="3"/>
    <x v="0"/>
    <m/>
  </r>
  <r>
    <n v="121381"/>
    <x v="1"/>
    <x v="0"/>
    <x v="0"/>
    <x v="0"/>
    <x v="4"/>
    <x v="330"/>
    <x v="0"/>
    <x v="1"/>
    <s v="Trasferimento"/>
    <x v="1"/>
    <x v="2"/>
    <x v="0"/>
    <m/>
  </r>
  <r>
    <n v="91363"/>
    <x v="0"/>
    <x v="0"/>
    <x v="0"/>
    <x v="0"/>
    <x v="9"/>
    <x v="204"/>
    <x v="0"/>
    <x v="0"/>
    <s v="Trasferimento"/>
    <x v="0"/>
    <x v="0"/>
    <x v="0"/>
    <m/>
  </r>
  <r>
    <n v="105456"/>
    <x v="0"/>
    <x v="0"/>
    <x v="0"/>
    <x v="0"/>
    <x v="2"/>
    <x v="163"/>
    <x v="0"/>
    <x v="0"/>
    <s v="Trasferimento"/>
    <x v="0"/>
    <x v="0"/>
    <x v="0"/>
    <m/>
  </r>
  <r>
    <n v="217782"/>
    <x v="0"/>
    <x v="0"/>
    <x v="0"/>
    <x v="0"/>
    <x v="11"/>
    <x v="388"/>
    <x v="0"/>
    <x v="0"/>
    <s v="Trasferimento"/>
    <x v="0"/>
    <x v="0"/>
    <x v="0"/>
    <m/>
  </r>
  <r>
    <n v="135439"/>
    <x v="0"/>
    <x v="0"/>
    <x v="0"/>
    <x v="0"/>
    <x v="15"/>
    <x v="247"/>
    <x v="0"/>
    <x v="0"/>
    <s v="Trasferimento"/>
    <x v="1"/>
    <x v="4"/>
    <x v="0"/>
    <m/>
  </r>
  <r>
    <n v="154703"/>
    <x v="0"/>
    <x v="0"/>
    <x v="0"/>
    <x v="0"/>
    <x v="1"/>
    <x v="26"/>
    <x v="0"/>
    <x v="1"/>
    <s v="Trasferimento"/>
    <x v="1"/>
    <x v="1"/>
    <x v="0"/>
    <m/>
  </r>
  <r>
    <n v="197870"/>
    <x v="0"/>
    <x v="0"/>
    <x v="0"/>
    <x v="0"/>
    <x v="11"/>
    <x v="363"/>
    <x v="0"/>
    <x v="0"/>
    <s v="Trasferimento"/>
    <x v="1"/>
    <x v="0"/>
    <x v="0"/>
    <m/>
  </r>
  <r>
    <n v="139040"/>
    <x v="0"/>
    <x v="0"/>
    <x v="0"/>
    <x v="0"/>
    <x v="4"/>
    <x v="338"/>
    <x v="0"/>
    <x v="0"/>
    <s v="Trasferimento"/>
    <x v="1"/>
    <x v="0"/>
    <x v="0"/>
    <m/>
  </r>
  <r>
    <n v="27889"/>
    <x v="0"/>
    <x v="0"/>
    <x v="0"/>
    <x v="0"/>
    <x v="4"/>
    <x v="12"/>
    <x v="0"/>
    <x v="0"/>
    <s v="Trasferimento"/>
    <x v="1"/>
    <x v="1"/>
    <x v="0"/>
    <m/>
  </r>
  <r>
    <n v="151425"/>
    <x v="0"/>
    <x v="0"/>
    <x v="0"/>
    <x v="0"/>
    <x v="4"/>
    <x v="338"/>
    <x v="0"/>
    <x v="0"/>
    <s v="Trasferimento"/>
    <x v="1"/>
    <x v="0"/>
    <x v="0"/>
    <m/>
  </r>
  <r>
    <n v="227363"/>
    <x v="1"/>
    <x v="0"/>
    <x v="0"/>
    <x v="2"/>
    <x v="7"/>
    <x v="316"/>
    <x v="0"/>
    <x v="0"/>
    <s v="Trasferimento"/>
    <x v="1"/>
    <x v="5"/>
    <x v="0"/>
    <m/>
  </r>
  <r>
    <n v="221235"/>
    <x v="0"/>
    <x v="0"/>
    <x v="0"/>
    <x v="0"/>
    <x v="7"/>
    <x v="347"/>
    <x v="0"/>
    <x v="0"/>
    <s v="Trasferimento"/>
    <x v="0"/>
    <x v="3"/>
    <x v="0"/>
    <m/>
  </r>
  <r>
    <n v="24148"/>
    <x v="0"/>
    <x v="0"/>
    <x v="0"/>
    <x v="0"/>
    <x v="7"/>
    <x v="347"/>
    <x v="0"/>
    <x v="0"/>
    <s v="Trasferimento"/>
    <x v="0"/>
    <x v="0"/>
    <x v="0"/>
    <m/>
  </r>
  <r>
    <n v="79556"/>
    <x v="0"/>
    <x v="0"/>
    <x v="0"/>
    <x v="0"/>
    <x v="7"/>
    <x v="347"/>
    <x v="0"/>
    <x v="0"/>
    <s v="Trasferimento"/>
    <x v="0"/>
    <x v="4"/>
    <x v="0"/>
    <m/>
  </r>
  <r>
    <n v="79561"/>
    <x v="0"/>
    <x v="0"/>
    <x v="0"/>
    <x v="0"/>
    <x v="7"/>
    <x v="347"/>
    <x v="0"/>
    <x v="1"/>
    <s v="Trasferimento"/>
    <x v="0"/>
    <x v="4"/>
    <x v="0"/>
    <m/>
  </r>
  <r>
    <n v="126900"/>
    <x v="0"/>
    <x v="0"/>
    <x v="0"/>
    <x v="0"/>
    <x v="2"/>
    <x v="230"/>
    <x v="0"/>
    <x v="0"/>
    <s v="Trasferimento"/>
    <x v="1"/>
    <x v="0"/>
    <x v="0"/>
    <m/>
  </r>
  <r>
    <n v="150696"/>
    <x v="0"/>
    <x v="0"/>
    <x v="0"/>
    <x v="0"/>
    <x v="2"/>
    <x v="230"/>
    <x v="0"/>
    <x v="0"/>
    <s v="Trasferimento"/>
    <x v="1"/>
    <x v="0"/>
    <x v="0"/>
    <m/>
  </r>
  <r>
    <n v="113650"/>
    <x v="0"/>
    <x v="0"/>
    <x v="0"/>
    <x v="0"/>
    <x v="2"/>
    <x v="230"/>
    <x v="0"/>
    <x v="1"/>
    <s v="Trasferimento"/>
    <x v="1"/>
    <x v="3"/>
    <x v="0"/>
    <m/>
  </r>
  <r>
    <n v="102474"/>
    <x v="0"/>
    <x v="0"/>
    <x v="0"/>
    <x v="0"/>
    <x v="2"/>
    <x v="230"/>
    <x v="0"/>
    <x v="1"/>
    <s v="Trasferimento"/>
    <x v="1"/>
    <x v="3"/>
    <x v="0"/>
    <m/>
  </r>
  <r>
    <n v="205396"/>
    <x v="0"/>
    <x v="0"/>
    <x v="0"/>
    <x v="0"/>
    <x v="7"/>
    <x v="347"/>
    <x v="0"/>
    <x v="0"/>
    <s v="Trasferimento"/>
    <x v="0"/>
    <x v="0"/>
    <x v="0"/>
    <m/>
  </r>
  <r>
    <n v="6406"/>
    <x v="0"/>
    <x v="0"/>
    <x v="0"/>
    <x v="0"/>
    <x v="7"/>
    <x v="41"/>
    <x v="0"/>
    <x v="0"/>
    <s v="Trasferimento"/>
    <x v="1"/>
    <x v="3"/>
    <x v="0"/>
    <m/>
  </r>
  <r>
    <n v="18485"/>
    <x v="0"/>
    <x v="0"/>
    <x v="0"/>
    <x v="0"/>
    <x v="2"/>
    <x v="230"/>
    <x v="0"/>
    <x v="0"/>
    <s v="Trasferimento"/>
    <x v="1"/>
    <x v="4"/>
    <x v="0"/>
    <m/>
  </r>
  <r>
    <n v="80768"/>
    <x v="0"/>
    <x v="0"/>
    <x v="0"/>
    <x v="0"/>
    <x v="2"/>
    <x v="77"/>
    <x v="0"/>
    <x v="0"/>
    <s v="Trasferimento"/>
    <x v="0"/>
    <x v="4"/>
    <x v="0"/>
    <m/>
  </r>
  <r>
    <n v="68194"/>
    <x v="0"/>
    <x v="0"/>
    <x v="0"/>
    <x v="0"/>
    <x v="8"/>
    <x v="222"/>
    <x v="0"/>
    <x v="0"/>
    <s v="Trasferimento"/>
    <x v="1"/>
    <x v="4"/>
    <x v="0"/>
    <m/>
  </r>
  <r>
    <n v="221202"/>
    <x v="0"/>
    <x v="1"/>
    <x v="2"/>
    <x v="1"/>
    <x v="7"/>
    <x v="134"/>
    <x v="0"/>
    <x v="0"/>
    <s v="Trasferimento"/>
    <x v="0"/>
    <x v="1"/>
    <x v="0"/>
    <m/>
  </r>
  <r>
    <n v="214823"/>
    <x v="0"/>
    <x v="0"/>
    <x v="0"/>
    <x v="1"/>
    <x v="7"/>
    <x v="134"/>
    <x v="0"/>
    <x v="0"/>
    <s v="Trasferimento"/>
    <x v="0"/>
    <x v="4"/>
    <x v="0"/>
    <m/>
  </r>
  <r>
    <n v="167928"/>
    <x v="0"/>
    <x v="1"/>
    <x v="0"/>
    <x v="1"/>
    <x v="7"/>
    <x v="134"/>
    <x v="0"/>
    <x v="0"/>
    <s v="Trasferimento"/>
    <x v="0"/>
    <x v="4"/>
    <x v="0"/>
    <m/>
  </r>
  <r>
    <n v="185419"/>
    <x v="0"/>
    <x v="1"/>
    <x v="0"/>
    <x v="1"/>
    <x v="7"/>
    <x v="134"/>
    <x v="0"/>
    <x v="0"/>
    <s v="Trasferimento"/>
    <x v="0"/>
    <x v="1"/>
    <x v="0"/>
    <m/>
  </r>
  <r>
    <n v="9004"/>
    <x v="0"/>
    <x v="1"/>
    <x v="2"/>
    <x v="4"/>
    <x v="7"/>
    <x v="134"/>
    <x v="0"/>
    <x v="0"/>
    <s v="Trasferimento"/>
    <x v="0"/>
    <x v="0"/>
    <x v="0"/>
    <m/>
  </r>
  <r>
    <n v="217359"/>
    <x v="0"/>
    <x v="0"/>
    <x v="0"/>
    <x v="0"/>
    <x v="7"/>
    <x v="134"/>
    <x v="0"/>
    <x v="0"/>
    <s v="Trasferimento"/>
    <x v="0"/>
    <x v="0"/>
    <x v="0"/>
    <m/>
  </r>
  <r>
    <n v="145110"/>
    <x v="0"/>
    <x v="1"/>
    <x v="2"/>
    <x v="1"/>
    <x v="7"/>
    <x v="134"/>
    <x v="0"/>
    <x v="0"/>
    <s v="Trasferimento"/>
    <x v="0"/>
    <x v="0"/>
    <x v="0"/>
    <m/>
  </r>
  <r>
    <n v="40226"/>
    <x v="0"/>
    <x v="0"/>
    <x v="0"/>
    <x v="0"/>
    <x v="2"/>
    <x v="230"/>
    <x v="0"/>
    <x v="0"/>
    <s v="Trasferimento"/>
    <x v="1"/>
    <x v="0"/>
    <x v="0"/>
    <m/>
  </r>
  <r>
    <n v="54513"/>
    <x v="0"/>
    <x v="0"/>
    <x v="0"/>
    <x v="0"/>
    <x v="7"/>
    <x v="41"/>
    <x v="0"/>
    <x v="0"/>
    <s v="Trasferimento"/>
    <x v="1"/>
    <x v="0"/>
    <x v="0"/>
    <m/>
  </r>
  <r>
    <n v="137652"/>
    <x v="0"/>
    <x v="0"/>
    <x v="0"/>
    <x v="0"/>
    <x v="2"/>
    <x v="230"/>
    <x v="0"/>
    <x v="0"/>
    <s v="Trasferimento"/>
    <x v="1"/>
    <x v="1"/>
    <x v="0"/>
    <m/>
  </r>
  <r>
    <n v="41391"/>
    <x v="0"/>
    <x v="0"/>
    <x v="0"/>
    <x v="0"/>
    <x v="2"/>
    <x v="230"/>
    <x v="0"/>
    <x v="0"/>
    <s v="Trasferimento"/>
    <x v="1"/>
    <x v="4"/>
    <x v="0"/>
    <m/>
  </r>
  <r>
    <n v="124922"/>
    <x v="0"/>
    <x v="0"/>
    <x v="0"/>
    <x v="0"/>
    <x v="7"/>
    <x v="134"/>
    <x v="0"/>
    <x v="0"/>
    <s v="Trasferimento"/>
    <x v="0"/>
    <x v="0"/>
    <x v="0"/>
    <m/>
  </r>
  <r>
    <n v="6215"/>
    <x v="0"/>
    <x v="0"/>
    <x v="0"/>
    <x v="0"/>
    <x v="10"/>
    <x v="220"/>
    <x v="0"/>
    <x v="0"/>
    <s v="Trasferimento"/>
    <x v="0"/>
    <x v="3"/>
    <x v="0"/>
    <m/>
  </r>
  <r>
    <n v="92634"/>
    <x v="0"/>
    <x v="0"/>
    <x v="0"/>
    <x v="0"/>
    <x v="10"/>
    <x v="220"/>
    <x v="0"/>
    <x v="1"/>
    <s v="Trasferimento"/>
    <x v="0"/>
    <x v="4"/>
    <x v="0"/>
    <m/>
  </r>
  <r>
    <n v="205427"/>
    <x v="0"/>
    <x v="1"/>
    <x v="0"/>
    <x v="0"/>
    <x v="4"/>
    <x v="235"/>
    <x v="0"/>
    <x v="0"/>
    <s v="Trasferimento"/>
    <x v="0"/>
    <x v="0"/>
    <x v="0"/>
    <m/>
  </r>
  <r>
    <n v="215248"/>
    <x v="0"/>
    <x v="1"/>
    <x v="0"/>
    <x v="1"/>
    <x v="4"/>
    <x v="235"/>
    <x v="0"/>
    <x v="1"/>
    <s v="Trasferimento"/>
    <x v="0"/>
    <x v="0"/>
    <x v="0"/>
    <m/>
  </r>
  <r>
    <n v="140177"/>
    <x v="0"/>
    <x v="0"/>
    <x v="0"/>
    <x v="0"/>
    <x v="11"/>
    <x v="152"/>
    <x v="0"/>
    <x v="0"/>
    <s v="Trasferimento"/>
    <x v="1"/>
    <x v="0"/>
    <x v="0"/>
    <m/>
  </r>
  <r>
    <n v="174780"/>
    <x v="0"/>
    <x v="0"/>
    <x v="2"/>
    <x v="1"/>
    <x v="10"/>
    <x v="187"/>
    <x v="0"/>
    <x v="0"/>
    <s v="Trasferimento"/>
    <x v="0"/>
    <x v="0"/>
    <x v="0"/>
    <m/>
  </r>
  <r>
    <n v="76430"/>
    <x v="0"/>
    <x v="0"/>
    <x v="0"/>
    <x v="0"/>
    <x v="11"/>
    <x v="152"/>
    <x v="0"/>
    <x v="0"/>
    <s v="Trasferimento"/>
    <x v="1"/>
    <x v="3"/>
    <x v="0"/>
    <m/>
  </r>
  <r>
    <n v="150746"/>
    <x v="0"/>
    <x v="0"/>
    <x v="0"/>
    <x v="0"/>
    <x v="11"/>
    <x v="376"/>
    <x v="0"/>
    <x v="1"/>
    <s v="Trasferimento"/>
    <x v="1"/>
    <x v="0"/>
    <x v="0"/>
    <m/>
  </r>
  <r>
    <n v="59489"/>
    <x v="0"/>
    <x v="0"/>
    <x v="0"/>
    <x v="0"/>
    <x v="11"/>
    <x v="376"/>
    <x v="0"/>
    <x v="0"/>
    <s v="Trasferimento"/>
    <x v="1"/>
    <x v="0"/>
    <x v="0"/>
    <m/>
  </r>
  <r>
    <n v="184756"/>
    <x v="0"/>
    <x v="0"/>
    <x v="0"/>
    <x v="0"/>
    <x v="4"/>
    <x v="249"/>
    <x v="0"/>
    <x v="0"/>
    <s v="Trasferimento"/>
    <x v="1"/>
    <x v="0"/>
    <x v="0"/>
    <m/>
  </r>
  <r>
    <n v="139521"/>
    <x v="0"/>
    <x v="0"/>
    <x v="0"/>
    <x v="1"/>
    <x v="11"/>
    <x v="376"/>
    <x v="0"/>
    <x v="1"/>
    <s v="Trasferimento"/>
    <x v="1"/>
    <x v="0"/>
    <x v="0"/>
    <m/>
  </r>
  <r>
    <n v="203237"/>
    <x v="0"/>
    <x v="0"/>
    <x v="0"/>
    <x v="0"/>
    <x v="4"/>
    <x v="249"/>
    <x v="0"/>
    <x v="0"/>
    <s v="Trasferimento"/>
    <x v="1"/>
    <x v="1"/>
    <x v="0"/>
    <m/>
  </r>
  <r>
    <n v="139836"/>
    <x v="0"/>
    <x v="0"/>
    <x v="0"/>
    <x v="0"/>
    <x v="11"/>
    <x v="376"/>
    <x v="0"/>
    <x v="0"/>
    <s v="Trasferimento"/>
    <x v="1"/>
    <x v="0"/>
    <x v="0"/>
    <m/>
  </r>
  <r>
    <n v="115634"/>
    <x v="0"/>
    <x v="0"/>
    <x v="0"/>
    <x v="0"/>
    <x v="11"/>
    <x v="376"/>
    <x v="0"/>
    <x v="0"/>
    <s v="Trasferimento"/>
    <x v="1"/>
    <x v="0"/>
    <x v="0"/>
    <m/>
  </r>
  <r>
    <n v="135357"/>
    <x v="0"/>
    <x v="0"/>
    <x v="0"/>
    <x v="0"/>
    <x v="11"/>
    <x v="376"/>
    <x v="0"/>
    <x v="0"/>
    <s v="Trasferimento"/>
    <x v="1"/>
    <x v="0"/>
    <x v="0"/>
    <m/>
  </r>
  <r>
    <n v="106754"/>
    <x v="0"/>
    <x v="0"/>
    <x v="0"/>
    <x v="0"/>
    <x v="11"/>
    <x v="376"/>
    <x v="0"/>
    <x v="0"/>
    <s v="Trasferimento"/>
    <x v="1"/>
    <x v="0"/>
    <x v="0"/>
    <m/>
  </r>
  <r>
    <n v="100146"/>
    <x v="0"/>
    <x v="0"/>
    <x v="0"/>
    <x v="0"/>
    <x v="11"/>
    <x v="376"/>
    <x v="0"/>
    <x v="0"/>
    <s v="Trasferimento"/>
    <x v="1"/>
    <x v="0"/>
    <x v="0"/>
    <m/>
  </r>
  <r>
    <n v="78891"/>
    <x v="0"/>
    <x v="0"/>
    <x v="0"/>
    <x v="0"/>
    <x v="11"/>
    <x v="376"/>
    <x v="0"/>
    <x v="0"/>
    <s v="Trasferimento"/>
    <x v="1"/>
    <x v="0"/>
    <x v="0"/>
    <m/>
  </r>
  <r>
    <n v="207130"/>
    <x v="0"/>
    <x v="0"/>
    <x v="0"/>
    <x v="0"/>
    <x v="11"/>
    <x v="376"/>
    <x v="0"/>
    <x v="0"/>
    <s v="Trasferimento"/>
    <x v="1"/>
    <x v="0"/>
    <x v="0"/>
    <m/>
  </r>
  <r>
    <n v="122910"/>
    <x v="0"/>
    <x v="0"/>
    <x v="0"/>
    <x v="0"/>
    <x v="11"/>
    <x v="376"/>
    <x v="0"/>
    <x v="0"/>
    <s v="Trasferimento"/>
    <x v="1"/>
    <x v="0"/>
    <x v="0"/>
    <m/>
  </r>
  <r>
    <n v="116672"/>
    <x v="0"/>
    <x v="0"/>
    <x v="2"/>
    <x v="0"/>
    <x v="11"/>
    <x v="376"/>
    <x v="0"/>
    <x v="1"/>
    <s v="Trasferimento"/>
    <x v="1"/>
    <x v="4"/>
    <x v="0"/>
    <m/>
  </r>
  <r>
    <n v="33647"/>
    <x v="0"/>
    <x v="0"/>
    <x v="2"/>
    <x v="0"/>
    <x v="11"/>
    <x v="376"/>
    <x v="0"/>
    <x v="0"/>
    <s v="Trasferimento"/>
    <x v="1"/>
    <x v="4"/>
    <x v="0"/>
    <m/>
  </r>
  <r>
    <n v="109754"/>
    <x v="0"/>
    <x v="0"/>
    <x v="0"/>
    <x v="0"/>
    <x v="4"/>
    <x v="83"/>
    <x v="0"/>
    <x v="1"/>
    <s v="Trasferimento"/>
    <x v="0"/>
    <x v="1"/>
    <x v="0"/>
    <m/>
  </r>
  <r>
    <n v="112493"/>
    <x v="0"/>
    <x v="0"/>
    <x v="0"/>
    <x v="0"/>
    <x v="11"/>
    <x v="376"/>
    <x v="0"/>
    <x v="0"/>
    <s v="Trasferimento"/>
    <x v="1"/>
    <x v="4"/>
    <x v="0"/>
    <m/>
  </r>
  <r>
    <n v="170672"/>
    <x v="0"/>
    <x v="0"/>
    <x v="2"/>
    <x v="0"/>
    <x v="11"/>
    <x v="376"/>
    <x v="0"/>
    <x v="0"/>
    <s v="Trasferimento"/>
    <x v="1"/>
    <x v="3"/>
    <x v="0"/>
    <m/>
  </r>
  <r>
    <n v="230767"/>
    <x v="0"/>
    <x v="0"/>
    <x v="0"/>
    <x v="1"/>
    <x v="11"/>
    <x v="376"/>
    <x v="0"/>
    <x v="1"/>
    <s v="Trasferimento"/>
    <x v="1"/>
    <x v="0"/>
    <x v="0"/>
    <m/>
  </r>
  <r>
    <n v="3884"/>
    <x v="0"/>
    <x v="0"/>
    <x v="0"/>
    <x v="0"/>
    <x v="11"/>
    <x v="376"/>
    <x v="0"/>
    <x v="0"/>
    <s v="Trasferimento"/>
    <x v="1"/>
    <x v="4"/>
    <x v="0"/>
    <m/>
  </r>
  <r>
    <n v="156460"/>
    <x v="0"/>
    <x v="0"/>
    <x v="2"/>
    <x v="0"/>
    <x v="11"/>
    <x v="376"/>
    <x v="0"/>
    <x v="0"/>
    <s v="Trasferimento"/>
    <x v="1"/>
    <x v="0"/>
    <x v="0"/>
    <m/>
  </r>
  <r>
    <n v="10068"/>
    <x v="0"/>
    <x v="0"/>
    <x v="0"/>
    <x v="0"/>
    <x v="11"/>
    <x v="376"/>
    <x v="0"/>
    <x v="0"/>
    <s v="Trasferimento"/>
    <x v="1"/>
    <x v="4"/>
    <x v="0"/>
    <m/>
  </r>
  <r>
    <n v="127037"/>
    <x v="0"/>
    <x v="0"/>
    <x v="2"/>
    <x v="1"/>
    <x v="7"/>
    <x v="78"/>
    <x v="0"/>
    <x v="0"/>
    <s v="Trasferimento"/>
    <x v="0"/>
    <x v="0"/>
    <x v="0"/>
    <m/>
  </r>
  <r>
    <n v="13454"/>
    <x v="0"/>
    <x v="0"/>
    <x v="0"/>
    <x v="4"/>
    <x v="11"/>
    <x v="376"/>
    <x v="0"/>
    <x v="0"/>
    <s v="Trasferimento"/>
    <x v="1"/>
    <x v="0"/>
    <x v="0"/>
    <m/>
  </r>
  <r>
    <n v="212061"/>
    <x v="0"/>
    <x v="0"/>
    <x v="0"/>
    <x v="0"/>
    <x v="11"/>
    <x v="376"/>
    <x v="0"/>
    <x v="0"/>
    <s v="Trasferimento"/>
    <x v="1"/>
    <x v="0"/>
    <x v="0"/>
    <m/>
  </r>
  <r>
    <n v="29583"/>
    <x v="0"/>
    <x v="0"/>
    <x v="0"/>
    <x v="0"/>
    <x v="11"/>
    <x v="376"/>
    <x v="0"/>
    <x v="1"/>
    <s v="Trasferimento"/>
    <x v="1"/>
    <x v="0"/>
    <x v="0"/>
    <m/>
  </r>
  <r>
    <n v="207687"/>
    <x v="0"/>
    <x v="0"/>
    <x v="0"/>
    <x v="0"/>
    <x v="11"/>
    <x v="376"/>
    <x v="0"/>
    <x v="0"/>
    <s v="Trasferimento"/>
    <x v="1"/>
    <x v="0"/>
    <x v="0"/>
    <m/>
  </r>
  <r>
    <n v="135967"/>
    <x v="0"/>
    <x v="0"/>
    <x v="0"/>
    <x v="0"/>
    <x v="11"/>
    <x v="376"/>
    <x v="0"/>
    <x v="0"/>
    <s v="Trasferimento"/>
    <x v="1"/>
    <x v="0"/>
    <x v="0"/>
    <m/>
  </r>
  <r>
    <n v="178513"/>
    <x v="0"/>
    <x v="0"/>
    <x v="0"/>
    <x v="0"/>
    <x v="11"/>
    <x v="376"/>
    <x v="0"/>
    <x v="0"/>
    <s v="Trasferimento"/>
    <x v="1"/>
    <x v="0"/>
    <x v="0"/>
    <m/>
  </r>
  <r>
    <n v="203471"/>
    <x v="0"/>
    <x v="0"/>
    <x v="0"/>
    <x v="0"/>
    <x v="11"/>
    <x v="376"/>
    <x v="0"/>
    <x v="0"/>
    <s v="Trasferimento"/>
    <x v="1"/>
    <x v="1"/>
    <x v="0"/>
    <m/>
  </r>
  <r>
    <n v="45063"/>
    <x v="0"/>
    <x v="0"/>
    <x v="0"/>
    <x v="0"/>
    <x v="4"/>
    <x v="318"/>
    <x v="0"/>
    <x v="0"/>
    <s v="Trasferimento"/>
    <x v="0"/>
    <x v="4"/>
    <x v="0"/>
    <m/>
  </r>
  <r>
    <n v="45065"/>
    <x v="0"/>
    <x v="0"/>
    <x v="0"/>
    <x v="0"/>
    <x v="4"/>
    <x v="318"/>
    <x v="0"/>
    <x v="1"/>
    <s v="Trasferimento"/>
    <x v="0"/>
    <x v="4"/>
    <x v="0"/>
    <m/>
  </r>
  <r>
    <n v="45064"/>
    <x v="0"/>
    <x v="0"/>
    <x v="0"/>
    <x v="0"/>
    <x v="4"/>
    <x v="318"/>
    <x v="0"/>
    <x v="0"/>
    <s v="Trasferimento"/>
    <x v="0"/>
    <x v="0"/>
    <x v="0"/>
    <m/>
  </r>
  <r>
    <n v="169081"/>
    <x v="1"/>
    <x v="0"/>
    <x v="0"/>
    <x v="0"/>
    <x v="2"/>
    <x v="139"/>
    <x v="0"/>
    <x v="0"/>
    <s v="Trasferimento"/>
    <x v="1"/>
    <x v="6"/>
    <x v="0"/>
    <m/>
  </r>
  <r>
    <n v="74314"/>
    <x v="0"/>
    <x v="0"/>
    <x v="0"/>
    <x v="4"/>
    <x v="2"/>
    <x v="5"/>
    <x v="0"/>
    <x v="0"/>
    <s v="Trasferimento"/>
    <x v="1"/>
    <x v="0"/>
    <x v="0"/>
    <m/>
  </r>
  <r>
    <n v="168466"/>
    <x v="0"/>
    <x v="0"/>
    <x v="0"/>
    <x v="1"/>
    <x v="12"/>
    <x v="122"/>
    <x v="0"/>
    <x v="0"/>
    <s v="Trasferimento"/>
    <x v="0"/>
    <x v="4"/>
    <x v="0"/>
    <m/>
  </r>
  <r>
    <n v="143549"/>
    <x v="0"/>
    <x v="0"/>
    <x v="0"/>
    <x v="0"/>
    <x v="4"/>
    <x v="179"/>
    <x v="0"/>
    <x v="1"/>
    <s v="Trasferimento"/>
    <x v="1"/>
    <x v="1"/>
    <x v="0"/>
    <m/>
  </r>
  <r>
    <n v="112523"/>
    <x v="0"/>
    <x v="0"/>
    <x v="0"/>
    <x v="0"/>
    <x v="11"/>
    <x v="142"/>
    <x v="0"/>
    <x v="0"/>
    <s v="Trasferimento"/>
    <x v="1"/>
    <x v="0"/>
    <x v="0"/>
    <m/>
  </r>
  <r>
    <n v="93709"/>
    <x v="0"/>
    <x v="0"/>
    <x v="0"/>
    <x v="0"/>
    <x v="11"/>
    <x v="142"/>
    <x v="0"/>
    <x v="1"/>
    <s v="Trasferimento"/>
    <x v="1"/>
    <x v="4"/>
    <x v="0"/>
    <m/>
  </r>
  <r>
    <n v="151949"/>
    <x v="0"/>
    <x v="0"/>
    <x v="0"/>
    <x v="0"/>
    <x v="11"/>
    <x v="376"/>
    <x v="0"/>
    <x v="0"/>
    <s v="Trasferimento"/>
    <x v="1"/>
    <x v="0"/>
    <x v="0"/>
    <m/>
  </r>
  <r>
    <n v="121528"/>
    <x v="0"/>
    <x v="0"/>
    <x v="0"/>
    <x v="0"/>
    <x v="11"/>
    <x v="376"/>
    <x v="0"/>
    <x v="0"/>
    <s v="Trasferimento"/>
    <x v="1"/>
    <x v="3"/>
    <x v="0"/>
    <m/>
  </r>
  <r>
    <n v="128933"/>
    <x v="0"/>
    <x v="0"/>
    <x v="0"/>
    <x v="0"/>
    <x v="11"/>
    <x v="376"/>
    <x v="0"/>
    <x v="0"/>
    <s v="Trasferimento"/>
    <x v="1"/>
    <x v="3"/>
    <x v="0"/>
    <m/>
  </r>
  <r>
    <n v="159869"/>
    <x v="0"/>
    <x v="0"/>
    <x v="0"/>
    <x v="1"/>
    <x v="11"/>
    <x v="376"/>
    <x v="0"/>
    <x v="1"/>
    <s v="Trasferimento"/>
    <x v="1"/>
    <x v="0"/>
    <x v="0"/>
    <m/>
  </r>
  <r>
    <n v="52320"/>
    <x v="0"/>
    <x v="0"/>
    <x v="0"/>
    <x v="0"/>
    <x v="11"/>
    <x v="376"/>
    <x v="0"/>
    <x v="0"/>
    <s v="Trasferimento"/>
    <x v="1"/>
    <x v="0"/>
    <x v="0"/>
    <m/>
  </r>
  <r>
    <n v="178748"/>
    <x v="0"/>
    <x v="0"/>
    <x v="2"/>
    <x v="0"/>
    <x v="11"/>
    <x v="376"/>
    <x v="0"/>
    <x v="0"/>
    <s v="Trasferimento"/>
    <x v="1"/>
    <x v="0"/>
    <x v="0"/>
    <m/>
  </r>
  <r>
    <n v="21163"/>
    <x v="0"/>
    <x v="0"/>
    <x v="0"/>
    <x v="0"/>
    <x v="2"/>
    <x v="5"/>
    <x v="0"/>
    <x v="0"/>
    <s v="Trasferimento"/>
    <x v="1"/>
    <x v="3"/>
    <x v="0"/>
    <m/>
  </r>
  <r>
    <n v="40653"/>
    <x v="0"/>
    <x v="0"/>
    <x v="0"/>
    <x v="0"/>
    <x v="2"/>
    <x v="286"/>
    <x v="0"/>
    <x v="0"/>
    <s v="Trasferimento"/>
    <x v="1"/>
    <x v="0"/>
    <x v="0"/>
    <m/>
  </r>
  <r>
    <n v="201153"/>
    <x v="0"/>
    <x v="0"/>
    <x v="0"/>
    <x v="0"/>
    <x v="11"/>
    <x v="376"/>
    <x v="0"/>
    <x v="1"/>
    <s v="Trasferimento"/>
    <x v="1"/>
    <x v="0"/>
    <x v="0"/>
    <m/>
  </r>
  <r>
    <n v="201154"/>
    <x v="0"/>
    <x v="0"/>
    <x v="0"/>
    <x v="0"/>
    <x v="11"/>
    <x v="376"/>
    <x v="0"/>
    <x v="0"/>
    <s v="Trasferimento"/>
    <x v="1"/>
    <x v="0"/>
    <x v="0"/>
    <m/>
  </r>
  <r>
    <n v="139388"/>
    <x v="0"/>
    <x v="0"/>
    <x v="0"/>
    <x v="0"/>
    <x v="11"/>
    <x v="376"/>
    <x v="0"/>
    <x v="0"/>
    <s v="Trasferimento"/>
    <x v="1"/>
    <x v="3"/>
    <x v="0"/>
    <m/>
  </r>
  <r>
    <n v="101884"/>
    <x v="0"/>
    <x v="0"/>
    <x v="0"/>
    <x v="0"/>
    <x v="7"/>
    <x v="301"/>
    <x v="0"/>
    <x v="0"/>
    <s v="Trasferimento"/>
    <x v="1"/>
    <x v="4"/>
    <x v="0"/>
    <m/>
  </r>
  <r>
    <n v="31452"/>
    <x v="0"/>
    <x v="0"/>
    <x v="0"/>
    <x v="0"/>
    <x v="7"/>
    <x v="301"/>
    <x v="0"/>
    <x v="0"/>
    <s v="Trasferimento"/>
    <x v="1"/>
    <x v="0"/>
    <x v="0"/>
    <m/>
  </r>
  <r>
    <n v="194458"/>
    <x v="0"/>
    <x v="0"/>
    <x v="0"/>
    <x v="0"/>
    <x v="7"/>
    <x v="301"/>
    <x v="0"/>
    <x v="1"/>
    <s v="Trasferimento"/>
    <x v="1"/>
    <x v="3"/>
    <x v="0"/>
    <m/>
  </r>
  <r>
    <n v="125874"/>
    <x v="0"/>
    <x v="0"/>
    <x v="0"/>
    <x v="0"/>
    <x v="11"/>
    <x v="160"/>
    <x v="0"/>
    <x v="0"/>
    <s v="Trasferimento"/>
    <x v="0"/>
    <x v="0"/>
    <x v="0"/>
    <m/>
  </r>
  <r>
    <n v="163192"/>
    <x v="0"/>
    <x v="0"/>
    <x v="2"/>
    <x v="4"/>
    <x v="7"/>
    <x v="301"/>
    <x v="0"/>
    <x v="0"/>
    <s v="Trasferimento"/>
    <x v="1"/>
    <x v="3"/>
    <x v="0"/>
    <m/>
  </r>
  <r>
    <n v="118727"/>
    <x v="0"/>
    <x v="0"/>
    <x v="0"/>
    <x v="0"/>
    <x v="10"/>
    <x v="93"/>
    <x v="0"/>
    <x v="0"/>
    <s v="Trasferimento"/>
    <x v="0"/>
    <x v="0"/>
    <x v="0"/>
    <m/>
  </r>
  <r>
    <n v="32189"/>
    <x v="0"/>
    <x v="0"/>
    <x v="0"/>
    <x v="0"/>
    <x v="7"/>
    <x v="301"/>
    <x v="0"/>
    <x v="0"/>
    <s v="Trasferimento"/>
    <x v="1"/>
    <x v="3"/>
    <x v="0"/>
    <m/>
  </r>
  <r>
    <n v="176946"/>
    <x v="0"/>
    <x v="0"/>
    <x v="0"/>
    <x v="0"/>
    <x v="7"/>
    <x v="301"/>
    <x v="0"/>
    <x v="0"/>
    <s v="Trasferimento"/>
    <x v="1"/>
    <x v="3"/>
    <x v="0"/>
    <m/>
  </r>
  <r>
    <n v="221633"/>
    <x v="1"/>
    <x v="0"/>
    <x v="0"/>
    <x v="1"/>
    <x v="14"/>
    <x v="43"/>
    <x v="0"/>
    <x v="0"/>
    <s v="Trasferimento"/>
    <x v="1"/>
    <x v="5"/>
    <x v="0"/>
    <m/>
  </r>
  <r>
    <n v="221640"/>
    <x v="0"/>
    <x v="0"/>
    <x v="0"/>
    <x v="0"/>
    <x v="14"/>
    <x v="43"/>
    <x v="0"/>
    <x v="0"/>
    <s v="Trasferimento"/>
    <x v="1"/>
    <x v="3"/>
    <x v="0"/>
    <m/>
  </r>
  <r>
    <n v="181752"/>
    <x v="0"/>
    <x v="0"/>
    <x v="0"/>
    <x v="0"/>
    <x v="1"/>
    <x v="349"/>
    <x v="0"/>
    <x v="0"/>
    <s v="Trasferimento"/>
    <x v="0"/>
    <x v="0"/>
    <x v="0"/>
    <m/>
  </r>
  <r>
    <n v="132278"/>
    <x v="0"/>
    <x v="0"/>
    <x v="0"/>
    <x v="0"/>
    <x v="7"/>
    <x v="293"/>
    <x v="0"/>
    <x v="0"/>
    <s v="Trasferimento"/>
    <x v="1"/>
    <x v="0"/>
    <x v="0"/>
    <m/>
  </r>
  <r>
    <n v="135601"/>
    <x v="0"/>
    <x v="0"/>
    <x v="0"/>
    <x v="1"/>
    <x v="11"/>
    <x v="388"/>
    <x v="0"/>
    <x v="0"/>
    <s v="Trasferimento"/>
    <x v="0"/>
    <x v="0"/>
    <x v="0"/>
    <m/>
  </r>
  <r>
    <n v="136042"/>
    <x v="0"/>
    <x v="0"/>
    <x v="0"/>
    <x v="1"/>
    <x v="11"/>
    <x v="388"/>
    <x v="0"/>
    <x v="0"/>
    <s v="Trasferimento"/>
    <x v="0"/>
    <x v="0"/>
    <x v="0"/>
    <m/>
  </r>
  <r>
    <n v="187875"/>
    <x v="0"/>
    <x v="0"/>
    <x v="0"/>
    <x v="0"/>
    <x v="7"/>
    <x v="301"/>
    <x v="0"/>
    <x v="0"/>
    <s v="Trasferimento"/>
    <x v="1"/>
    <x v="0"/>
    <x v="0"/>
    <m/>
  </r>
  <r>
    <n v="147857"/>
    <x v="0"/>
    <x v="0"/>
    <x v="0"/>
    <x v="0"/>
    <x v="11"/>
    <x v="152"/>
    <x v="0"/>
    <x v="1"/>
    <s v="Trasferimento"/>
    <x v="1"/>
    <x v="3"/>
    <x v="0"/>
    <m/>
  </r>
  <r>
    <n v="94736"/>
    <x v="0"/>
    <x v="0"/>
    <x v="0"/>
    <x v="0"/>
    <x v="11"/>
    <x v="152"/>
    <x v="0"/>
    <x v="0"/>
    <s v="Trasferimento"/>
    <x v="1"/>
    <x v="0"/>
    <x v="0"/>
    <m/>
  </r>
  <r>
    <n v="154591"/>
    <x v="0"/>
    <x v="0"/>
    <x v="0"/>
    <x v="0"/>
    <x v="7"/>
    <x v="293"/>
    <x v="0"/>
    <x v="0"/>
    <s v="Trasferimento"/>
    <x v="1"/>
    <x v="4"/>
    <x v="0"/>
    <m/>
  </r>
  <r>
    <n v="124051"/>
    <x v="0"/>
    <x v="0"/>
    <x v="0"/>
    <x v="0"/>
    <x v="14"/>
    <x v="43"/>
    <x v="0"/>
    <x v="0"/>
    <s v="Trasferimento"/>
    <x v="1"/>
    <x v="3"/>
    <x v="0"/>
    <m/>
  </r>
  <r>
    <n v="217104"/>
    <x v="0"/>
    <x v="0"/>
    <x v="0"/>
    <x v="1"/>
    <x v="7"/>
    <x v="301"/>
    <x v="0"/>
    <x v="1"/>
    <s v="Trasferimento"/>
    <x v="1"/>
    <x v="0"/>
    <x v="0"/>
    <m/>
  </r>
  <r>
    <n v="187019"/>
    <x v="0"/>
    <x v="0"/>
    <x v="0"/>
    <x v="0"/>
    <x v="7"/>
    <x v="293"/>
    <x v="0"/>
    <x v="1"/>
    <s v="Trasferimento"/>
    <x v="1"/>
    <x v="0"/>
    <x v="0"/>
    <m/>
  </r>
  <r>
    <n v="51133"/>
    <x v="0"/>
    <x v="0"/>
    <x v="0"/>
    <x v="0"/>
    <x v="7"/>
    <x v="301"/>
    <x v="0"/>
    <x v="0"/>
    <s v="Trasferimento"/>
    <x v="1"/>
    <x v="0"/>
    <x v="0"/>
    <m/>
  </r>
  <r>
    <n v="148063"/>
    <x v="0"/>
    <x v="0"/>
    <x v="0"/>
    <x v="0"/>
    <x v="7"/>
    <x v="293"/>
    <x v="0"/>
    <x v="0"/>
    <s v="Trasferimento"/>
    <x v="1"/>
    <x v="0"/>
    <x v="0"/>
    <m/>
  </r>
  <r>
    <n v="16921"/>
    <x v="0"/>
    <x v="0"/>
    <x v="0"/>
    <x v="0"/>
    <x v="7"/>
    <x v="293"/>
    <x v="0"/>
    <x v="0"/>
    <s v="Trasferimento"/>
    <x v="1"/>
    <x v="0"/>
    <x v="0"/>
    <m/>
  </r>
  <r>
    <n v="51965"/>
    <x v="0"/>
    <x v="0"/>
    <x v="0"/>
    <x v="0"/>
    <x v="7"/>
    <x v="334"/>
    <x v="0"/>
    <x v="1"/>
    <s v="Trasferimento"/>
    <x v="1"/>
    <x v="4"/>
    <x v="0"/>
    <m/>
  </r>
  <r>
    <n v="176311"/>
    <x v="0"/>
    <x v="0"/>
    <x v="0"/>
    <x v="0"/>
    <x v="7"/>
    <x v="293"/>
    <x v="0"/>
    <x v="0"/>
    <s v="Trasferimento"/>
    <x v="1"/>
    <x v="1"/>
    <x v="0"/>
    <m/>
  </r>
  <r>
    <n v="209564"/>
    <x v="1"/>
    <x v="0"/>
    <x v="0"/>
    <x v="3"/>
    <x v="11"/>
    <x v="152"/>
    <x v="0"/>
    <x v="1"/>
    <s v="Trasferimento"/>
    <x v="1"/>
    <x v="5"/>
    <x v="0"/>
    <m/>
  </r>
  <r>
    <n v="68089"/>
    <x v="0"/>
    <x v="0"/>
    <x v="0"/>
    <x v="0"/>
    <x v="1"/>
    <x v="239"/>
    <x v="0"/>
    <x v="0"/>
    <s v="Trasferimento"/>
    <x v="1"/>
    <x v="4"/>
    <x v="0"/>
    <m/>
  </r>
  <r>
    <n v="144701"/>
    <x v="0"/>
    <x v="1"/>
    <x v="2"/>
    <x v="2"/>
    <x v="7"/>
    <x v="293"/>
    <x v="0"/>
    <x v="1"/>
    <s v="Trasferimento"/>
    <x v="1"/>
    <x v="0"/>
    <x v="0"/>
    <m/>
  </r>
  <r>
    <n v="213140"/>
    <x v="0"/>
    <x v="1"/>
    <x v="2"/>
    <x v="0"/>
    <x v="7"/>
    <x v="293"/>
    <x v="0"/>
    <x v="0"/>
    <s v="Trasferimento"/>
    <x v="1"/>
    <x v="0"/>
    <x v="0"/>
    <m/>
  </r>
  <r>
    <n v="90835"/>
    <x v="0"/>
    <x v="0"/>
    <x v="0"/>
    <x v="0"/>
    <x v="1"/>
    <x v="324"/>
    <x v="0"/>
    <x v="0"/>
    <s v="Trasferimento"/>
    <x v="1"/>
    <x v="0"/>
    <x v="0"/>
    <m/>
  </r>
  <r>
    <n v="138657"/>
    <x v="0"/>
    <x v="0"/>
    <x v="0"/>
    <x v="0"/>
    <x v="1"/>
    <x v="324"/>
    <x v="0"/>
    <x v="0"/>
    <s v="Trasferimento"/>
    <x v="1"/>
    <x v="0"/>
    <x v="0"/>
    <m/>
  </r>
  <r>
    <n v="103326"/>
    <x v="0"/>
    <x v="0"/>
    <x v="0"/>
    <x v="0"/>
    <x v="1"/>
    <x v="324"/>
    <x v="0"/>
    <x v="1"/>
    <s v="Trasferimento"/>
    <x v="1"/>
    <x v="3"/>
    <x v="0"/>
    <m/>
  </r>
  <r>
    <n v="137151"/>
    <x v="0"/>
    <x v="0"/>
    <x v="0"/>
    <x v="0"/>
    <x v="1"/>
    <x v="324"/>
    <x v="0"/>
    <x v="0"/>
    <s v="Trasferimento"/>
    <x v="1"/>
    <x v="0"/>
    <x v="0"/>
    <m/>
  </r>
  <r>
    <n v="32997"/>
    <x v="0"/>
    <x v="0"/>
    <x v="0"/>
    <x v="0"/>
    <x v="1"/>
    <x v="324"/>
    <x v="0"/>
    <x v="0"/>
    <s v="Trasferimento"/>
    <x v="1"/>
    <x v="3"/>
    <x v="0"/>
    <m/>
  </r>
  <r>
    <n v="95937"/>
    <x v="0"/>
    <x v="0"/>
    <x v="0"/>
    <x v="0"/>
    <x v="11"/>
    <x v="376"/>
    <x v="0"/>
    <x v="0"/>
    <s v="Trasferimento"/>
    <x v="1"/>
    <x v="3"/>
    <x v="0"/>
    <m/>
  </r>
  <r>
    <n v="149577"/>
    <x v="0"/>
    <x v="0"/>
    <x v="2"/>
    <x v="0"/>
    <x v="11"/>
    <x v="376"/>
    <x v="0"/>
    <x v="0"/>
    <s v="Trasferimento"/>
    <x v="1"/>
    <x v="0"/>
    <x v="0"/>
    <m/>
  </r>
  <r>
    <n v="112058"/>
    <x v="0"/>
    <x v="0"/>
    <x v="0"/>
    <x v="0"/>
    <x v="11"/>
    <x v="376"/>
    <x v="0"/>
    <x v="0"/>
    <s v="Trasferimento"/>
    <x v="1"/>
    <x v="0"/>
    <x v="0"/>
    <m/>
  </r>
  <r>
    <n v="152054"/>
    <x v="0"/>
    <x v="1"/>
    <x v="2"/>
    <x v="1"/>
    <x v="4"/>
    <x v="84"/>
    <x v="0"/>
    <x v="0"/>
    <s v="Trasferimento"/>
    <x v="0"/>
    <x v="4"/>
    <x v="0"/>
    <m/>
  </r>
  <r>
    <n v="434"/>
    <x v="0"/>
    <x v="0"/>
    <x v="0"/>
    <x v="0"/>
    <x v="0"/>
    <x v="76"/>
    <x v="0"/>
    <x v="0"/>
    <s v="Trasferimento"/>
    <x v="0"/>
    <x v="3"/>
    <x v="0"/>
    <m/>
  </r>
  <r>
    <n v="185551"/>
    <x v="0"/>
    <x v="0"/>
    <x v="0"/>
    <x v="0"/>
    <x v="7"/>
    <x v="301"/>
    <x v="0"/>
    <x v="0"/>
    <s v="Trasferimento"/>
    <x v="1"/>
    <x v="1"/>
    <x v="0"/>
    <m/>
  </r>
  <r>
    <n v="157014"/>
    <x v="0"/>
    <x v="0"/>
    <x v="0"/>
    <x v="0"/>
    <x v="7"/>
    <x v="301"/>
    <x v="0"/>
    <x v="0"/>
    <s v="Trasferimento"/>
    <x v="1"/>
    <x v="1"/>
    <x v="0"/>
    <m/>
  </r>
  <r>
    <n v="141861"/>
    <x v="0"/>
    <x v="0"/>
    <x v="0"/>
    <x v="0"/>
    <x v="7"/>
    <x v="301"/>
    <x v="0"/>
    <x v="0"/>
    <s v="Trasferimento"/>
    <x v="1"/>
    <x v="1"/>
    <x v="0"/>
    <m/>
  </r>
  <r>
    <n v="139275"/>
    <x v="0"/>
    <x v="0"/>
    <x v="0"/>
    <x v="1"/>
    <x v="7"/>
    <x v="347"/>
    <x v="0"/>
    <x v="0"/>
    <s v="Trasferimento"/>
    <x v="0"/>
    <x v="3"/>
    <x v="0"/>
    <m/>
  </r>
  <r>
    <n v="127465"/>
    <x v="0"/>
    <x v="0"/>
    <x v="0"/>
    <x v="0"/>
    <x v="7"/>
    <x v="347"/>
    <x v="0"/>
    <x v="0"/>
    <s v="Trasferimento"/>
    <x v="0"/>
    <x v="0"/>
    <x v="0"/>
    <m/>
  </r>
  <r>
    <n v="179621"/>
    <x v="0"/>
    <x v="0"/>
    <x v="0"/>
    <x v="0"/>
    <x v="11"/>
    <x v="376"/>
    <x v="0"/>
    <x v="0"/>
    <s v="Trasferimento"/>
    <x v="1"/>
    <x v="0"/>
    <x v="0"/>
    <m/>
  </r>
  <r>
    <n v="137328"/>
    <x v="0"/>
    <x v="0"/>
    <x v="2"/>
    <x v="0"/>
    <x v="2"/>
    <x v="97"/>
    <x v="0"/>
    <x v="0"/>
    <s v="Trasferimento"/>
    <x v="0"/>
    <x v="0"/>
    <x v="0"/>
    <m/>
  </r>
  <r>
    <n v="83681"/>
    <x v="0"/>
    <x v="0"/>
    <x v="0"/>
    <x v="0"/>
    <x v="7"/>
    <x v="301"/>
    <x v="0"/>
    <x v="0"/>
    <s v="Trasferimento"/>
    <x v="1"/>
    <x v="0"/>
    <x v="0"/>
    <m/>
  </r>
  <r>
    <n v="216759"/>
    <x v="0"/>
    <x v="0"/>
    <x v="0"/>
    <x v="0"/>
    <x v="11"/>
    <x v="143"/>
    <x v="0"/>
    <x v="0"/>
    <s v="Trasferimento"/>
    <x v="1"/>
    <x v="0"/>
    <x v="0"/>
    <m/>
  </r>
  <r>
    <n v="118578"/>
    <x v="0"/>
    <x v="0"/>
    <x v="0"/>
    <x v="0"/>
    <x v="1"/>
    <x v="22"/>
    <x v="0"/>
    <x v="0"/>
    <s v="Trasferimento"/>
    <x v="1"/>
    <x v="4"/>
    <x v="0"/>
    <m/>
  </r>
  <r>
    <n v="139472"/>
    <x v="0"/>
    <x v="0"/>
    <x v="0"/>
    <x v="0"/>
    <x v="4"/>
    <x v="171"/>
    <x v="0"/>
    <x v="1"/>
    <s v="Trasferimento"/>
    <x v="0"/>
    <x v="3"/>
    <x v="0"/>
    <m/>
  </r>
  <r>
    <n v="132430"/>
    <x v="0"/>
    <x v="0"/>
    <x v="0"/>
    <x v="0"/>
    <x v="4"/>
    <x v="171"/>
    <x v="0"/>
    <x v="0"/>
    <s v="Trasferimento"/>
    <x v="0"/>
    <x v="3"/>
    <x v="0"/>
    <m/>
  </r>
  <r>
    <n v="148023"/>
    <x v="0"/>
    <x v="0"/>
    <x v="2"/>
    <x v="0"/>
    <x v="1"/>
    <x v="324"/>
    <x v="0"/>
    <x v="0"/>
    <s v="Trasferimento"/>
    <x v="1"/>
    <x v="0"/>
    <x v="0"/>
    <m/>
  </r>
  <r>
    <n v="110911"/>
    <x v="0"/>
    <x v="0"/>
    <x v="0"/>
    <x v="0"/>
    <x v="4"/>
    <x v="171"/>
    <x v="0"/>
    <x v="1"/>
    <s v="Trasferimento"/>
    <x v="0"/>
    <x v="1"/>
    <x v="0"/>
    <m/>
  </r>
  <r>
    <n v="120257"/>
    <x v="0"/>
    <x v="0"/>
    <x v="0"/>
    <x v="0"/>
    <x v="1"/>
    <x v="324"/>
    <x v="0"/>
    <x v="1"/>
    <s v="Trasferimento"/>
    <x v="1"/>
    <x v="3"/>
    <x v="0"/>
    <m/>
  </r>
  <r>
    <n v="40327"/>
    <x v="0"/>
    <x v="0"/>
    <x v="0"/>
    <x v="0"/>
    <x v="1"/>
    <x v="324"/>
    <x v="0"/>
    <x v="0"/>
    <s v="Trasferimento"/>
    <x v="1"/>
    <x v="0"/>
    <x v="0"/>
    <m/>
  </r>
  <r>
    <n v="128622"/>
    <x v="0"/>
    <x v="0"/>
    <x v="0"/>
    <x v="0"/>
    <x v="14"/>
    <x v="43"/>
    <x v="0"/>
    <x v="0"/>
    <s v="Trasferimento"/>
    <x v="1"/>
    <x v="0"/>
    <x v="0"/>
    <m/>
  </r>
  <r>
    <n v="111141"/>
    <x v="0"/>
    <x v="0"/>
    <x v="0"/>
    <x v="1"/>
    <x v="11"/>
    <x v="142"/>
    <x v="0"/>
    <x v="1"/>
    <s v="Trasferimento"/>
    <x v="1"/>
    <x v="3"/>
    <x v="0"/>
    <m/>
  </r>
  <r>
    <n v="110912"/>
    <x v="0"/>
    <x v="0"/>
    <x v="0"/>
    <x v="0"/>
    <x v="4"/>
    <x v="171"/>
    <x v="0"/>
    <x v="1"/>
    <s v="Trasferimento"/>
    <x v="0"/>
    <x v="1"/>
    <x v="0"/>
    <m/>
  </r>
  <r>
    <n v="29837"/>
    <x v="0"/>
    <x v="0"/>
    <x v="0"/>
    <x v="0"/>
    <x v="4"/>
    <x v="171"/>
    <x v="0"/>
    <x v="1"/>
    <s v="Trasferimento"/>
    <x v="0"/>
    <x v="3"/>
    <x v="0"/>
    <m/>
  </r>
  <r>
    <n v="201062"/>
    <x v="0"/>
    <x v="0"/>
    <x v="0"/>
    <x v="0"/>
    <x v="1"/>
    <x v="324"/>
    <x v="0"/>
    <x v="0"/>
    <s v="Trasferimento"/>
    <x v="1"/>
    <x v="0"/>
    <x v="0"/>
    <m/>
  </r>
  <r>
    <n v="201063"/>
    <x v="0"/>
    <x v="0"/>
    <x v="0"/>
    <x v="0"/>
    <x v="1"/>
    <x v="324"/>
    <x v="0"/>
    <x v="0"/>
    <s v="Trasferimento"/>
    <x v="1"/>
    <x v="0"/>
    <x v="0"/>
    <m/>
  </r>
  <r>
    <n v="126387"/>
    <x v="0"/>
    <x v="0"/>
    <x v="0"/>
    <x v="0"/>
    <x v="1"/>
    <x v="324"/>
    <x v="0"/>
    <x v="0"/>
    <s v="Trasferimento"/>
    <x v="1"/>
    <x v="0"/>
    <x v="0"/>
    <m/>
  </r>
  <r>
    <n v="186666"/>
    <x v="0"/>
    <x v="0"/>
    <x v="0"/>
    <x v="1"/>
    <x v="1"/>
    <x v="324"/>
    <x v="0"/>
    <x v="1"/>
    <s v="Trasferimento"/>
    <x v="1"/>
    <x v="0"/>
    <x v="0"/>
    <m/>
  </r>
  <r>
    <n v="68785"/>
    <x v="0"/>
    <x v="0"/>
    <x v="0"/>
    <x v="0"/>
    <x v="1"/>
    <x v="324"/>
    <x v="0"/>
    <x v="0"/>
    <s v="Trasferimento"/>
    <x v="1"/>
    <x v="4"/>
    <x v="0"/>
    <m/>
  </r>
  <r>
    <n v="98186"/>
    <x v="0"/>
    <x v="0"/>
    <x v="0"/>
    <x v="0"/>
    <x v="1"/>
    <x v="324"/>
    <x v="0"/>
    <x v="0"/>
    <s v="Trasferimento"/>
    <x v="1"/>
    <x v="3"/>
    <x v="0"/>
    <m/>
  </r>
  <r>
    <n v="154822"/>
    <x v="0"/>
    <x v="0"/>
    <x v="0"/>
    <x v="1"/>
    <x v="2"/>
    <x v="157"/>
    <x v="0"/>
    <x v="0"/>
    <s v="Trasferimento"/>
    <x v="1"/>
    <x v="1"/>
    <x v="0"/>
    <m/>
  </r>
  <r>
    <n v="195575"/>
    <x v="0"/>
    <x v="0"/>
    <x v="0"/>
    <x v="0"/>
    <x v="1"/>
    <x v="324"/>
    <x v="0"/>
    <x v="0"/>
    <s v="Trasferimento"/>
    <x v="1"/>
    <x v="1"/>
    <x v="0"/>
    <m/>
  </r>
  <r>
    <n v="67800"/>
    <x v="0"/>
    <x v="0"/>
    <x v="2"/>
    <x v="4"/>
    <x v="7"/>
    <x v="301"/>
    <x v="0"/>
    <x v="0"/>
    <s v="Trasferimento"/>
    <x v="1"/>
    <x v="4"/>
    <x v="0"/>
    <m/>
  </r>
  <r>
    <n v="230042"/>
    <x v="0"/>
    <x v="1"/>
    <x v="0"/>
    <x v="1"/>
    <x v="4"/>
    <x v="171"/>
    <x v="0"/>
    <x v="1"/>
    <s v="Trasferimento"/>
    <x v="0"/>
    <x v="3"/>
    <x v="0"/>
    <m/>
  </r>
  <r>
    <n v="218431"/>
    <x v="0"/>
    <x v="0"/>
    <x v="0"/>
    <x v="0"/>
    <x v="1"/>
    <x v="178"/>
    <x v="0"/>
    <x v="0"/>
    <s v="Trasferimento"/>
    <x v="0"/>
    <x v="4"/>
    <x v="0"/>
    <m/>
  </r>
  <r>
    <n v="192118"/>
    <x v="0"/>
    <x v="1"/>
    <x v="0"/>
    <x v="0"/>
    <x v="4"/>
    <x v="171"/>
    <x v="0"/>
    <x v="1"/>
    <s v="Trasferimento"/>
    <x v="0"/>
    <x v="0"/>
    <x v="0"/>
    <m/>
  </r>
  <r>
    <n v="231466"/>
    <x v="0"/>
    <x v="0"/>
    <x v="0"/>
    <x v="1"/>
    <x v="4"/>
    <x v="171"/>
    <x v="0"/>
    <x v="0"/>
    <s v="Trasferimento"/>
    <x v="0"/>
    <x v="4"/>
    <x v="0"/>
    <m/>
  </r>
  <r>
    <n v="231464"/>
    <x v="0"/>
    <x v="0"/>
    <x v="0"/>
    <x v="1"/>
    <x v="4"/>
    <x v="171"/>
    <x v="0"/>
    <x v="1"/>
    <s v="Trasferimento"/>
    <x v="0"/>
    <x v="4"/>
    <x v="0"/>
    <m/>
  </r>
  <r>
    <n v="176205"/>
    <x v="0"/>
    <x v="1"/>
    <x v="2"/>
    <x v="3"/>
    <x v="7"/>
    <x v="301"/>
    <x v="0"/>
    <x v="0"/>
    <s v="Trasferimento"/>
    <x v="1"/>
    <x v="0"/>
    <x v="0"/>
    <m/>
  </r>
  <r>
    <n v="205920"/>
    <x v="0"/>
    <x v="0"/>
    <x v="0"/>
    <x v="0"/>
    <x v="7"/>
    <x v="301"/>
    <x v="0"/>
    <x v="0"/>
    <s v="Trasferimento"/>
    <x v="1"/>
    <x v="4"/>
    <x v="0"/>
    <m/>
  </r>
  <r>
    <n v="115955"/>
    <x v="0"/>
    <x v="0"/>
    <x v="0"/>
    <x v="0"/>
    <x v="7"/>
    <x v="301"/>
    <x v="0"/>
    <x v="1"/>
    <s v="Trasferimento"/>
    <x v="1"/>
    <x v="3"/>
    <x v="0"/>
    <m/>
  </r>
  <r>
    <n v="209292"/>
    <x v="1"/>
    <x v="0"/>
    <x v="0"/>
    <x v="0"/>
    <x v="1"/>
    <x v="324"/>
    <x v="0"/>
    <x v="0"/>
    <s v="Trasferimento"/>
    <x v="1"/>
    <x v="7"/>
    <x v="0"/>
    <s v="B"/>
  </r>
  <r>
    <n v="161662"/>
    <x v="0"/>
    <x v="0"/>
    <x v="0"/>
    <x v="0"/>
    <x v="4"/>
    <x v="147"/>
    <x v="0"/>
    <x v="0"/>
    <s v="Trasferimento"/>
    <x v="1"/>
    <x v="3"/>
    <x v="0"/>
    <m/>
  </r>
  <r>
    <n v="220116"/>
    <x v="0"/>
    <x v="0"/>
    <x v="0"/>
    <x v="1"/>
    <x v="1"/>
    <x v="324"/>
    <x v="0"/>
    <x v="0"/>
    <s v="Trasferimento"/>
    <x v="1"/>
    <x v="0"/>
    <x v="0"/>
    <m/>
  </r>
  <r>
    <n v="166601"/>
    <x v="0"/>
    <x v="0"/>
    <x v="2"/>
    <x v="0"/>
    <x v="11"/>
    <x v="86"/>
    <x v="0"/>
    <x v="1"/>
    <s v="Trasferimento"/>
    <x v="0"/>
    <x v="4"/>
    <x v="0"/>
    <m/>
  </r>
  <r>
    <n v="161996"/>
    <x v="0"/>
    <x v="0"/>
    <x v="2"/>
    <x v="0"/>
    <x v="11"/>
    <x v="86"/>
    <x v="0"/>
    <x v="0"/>
    <s v="Trasferimento"/>
    <x v="0"/>
    <x v="3"/>
    <x v="0"/>
    <m/>
  </r>
  <r>
    <n v="32705"/>
    <x v="0"/>
    <x v="0"/>
    <x v="0"/>
    <x v="0"/>
    <x v="1"/>
    <x v="324"/>
    <x v="0"/>
    <x v="0"/>
    <s v="Trasferimento"/>
    <x v="1"/>
    <x v="4"/>
    <x v="0"/>
    <m/>
  </r>
  <r>
    <n v="165487"/>
    <x v="0"/>
    <x v="1"/>
    <x v="0"/>
    <x v="0"/>
    <x v="7"/>
    <x v="301"/>
    <x v="0"/>
    <x v="0"/>
    <s v="Trasferimento"/>
    <x v="1"/>
    <x v="4"/>
    <x v="0"/>
    <m/>
  </r>
  <r>
    <n v="165486"/>
    <x v="0"/>
    <x v="1"/>
    <x v="0"/>
    <x v="1"/>
    <x v="7"/>
    <x v="301"/>
    <x v="0"/>
    <x v="1"/>
    <s v="Trasferimento"/>
    <x v="1"/>
    <x v="4"/>
    <x v="0"/>
    <m/>
  </r>
  <r>
    <n v="229969"/>
    <x v="0"/>
    <x v="0"/>
    <x v="0"/>
    <x v="0"/>
    <x v="1"/>
    <x v="324"/>
    <x v="0"/>
    <x v="0"/>
    <s v="Trasferimento"/>
    <x v="1"/>
    <x v="0"/>
    <x v="0"/>
    <m/>
  </r>
  <r>
    <n v="215479"/>
    <x v="1"/>
    <x v="0"/>
    <x v="0"/>
    <x v="1"/>
    <x v="1"/>
    <x v="324"/>
    <x v="0"/>
    <x v="0"/>
    <s v="Trasferimento"/>
    <x v="1"/>
    <x v="5"/>
    <x v="0"/>
    <m/>
  </r>
  <r>
    <n v="115064"/>
    <x v="0"/>
    <x v="0"/>
    <x v="0"/>
    <x v="0"/>
    <x v="1"/>
    <x v="324"/>
    <x v="0"/>
    <x v="0"/>
    <s v="Trasferimento"/>
    <x v="1"/>
    <x v="3"/>
    <x v="0"/>
    <m/>
  </r>
  <r>
    <n v="222406"/>
    <x v="0"/>
    <x v="0"/>
    <x v="0"/>
    <x v="0"/>
    <x v="17"/>
    <x v="167"/>
    <x v="0"/>
    <x v="1"/>
    <s v="Trasferimento"/>
    <x v="0"/>
    <x v="3"/>
    <x v="0"/>
    <m/>
  </r>
  <r>
    <n v="46264"/>
    <x v="0"/>
    <x v="0"/>
    <x v="0"/>
    <x v="0"/>
    <x v="17"/>
    <x v="167"/>
    <x v="0"/>
    <x v="0"/>
    <s v="Trasferimento"/>
    <x v="0"/>
    <x v="3"/>
    <x v="0"/>
    <m/>
  </r>
  <r>
    <n v="112720"/>
    <x v="0"/>
    <x v="0"/>
    <x v="0"/>
    <x v="0"/>
    <x v="17"/>
    <x v="167"/>
    <x v="0"/>
    <x v="0"/>
    <s v="Trasferimento"/>
    <x v="0"/>
    <x v="3"/>
    <x v="0"/>
    <m/>
  </r>
  <r>
    <n v="114979"/>
    <x v="0"/>
    <x v="0"/>
    <x v="0"/>
    <x v="0"/>
    <x v="17"/>
    <x v="167"/>
    <x v="0"/>
    <x v="0"/>
    <s v="Trasferimento"/>
    <x v="0"/>
    <x v="3"/>
    <x v="0"/>
    <m/>
  </r>
  <r>
    <n v="87331"/>
    <x v="0"/>
    <x v="0"/>
    <x v="0"/>
    <x v="0"/>
    <x v="17"/>
    <x v="167"/>
    <x v="0"/>
    <x v="0"/>
    <s v="Trasferimento"/>
    <x v="0"/>
    <x v="3"/>
    <x v="0"/>
    <m/>
  </r>
  <r>
    <n v="92011"/>
    <x v="0"/>
    <x v="0"/>
    <x v="0"/>
    <x v="0"/>
    <x v="17"/>
    <x v="167"/>
    <x v="0"/>
    <x v="0"/>
    <s v="Trasferimento"/>
    <x v="0"/>
    <x v="1"/>
    <x v="0"/>
    <m/>
  </r>
  <r>
    <n v="53817"/>
    <x v="0"/>
    <x v="0"/>
    <x v="0"/>
    <x v="0"/>
    <x v="7"/>
    <x v="301"/>
    <x v="0"/>
    <x v="1"/>
    <s v="Trasferimento"/>
    <x v="1"/>
    <x v="3"/>
    <x v="0"/>
    <m/>
  </r>
  <r>
    <n v="99307"/>
    <x v="0"/>
    <x v="0"/>
    <x v="0"/>
    <x v="0"/>
    <x v="17"/>
    <x v="167"/>
    <x v="0"/>
    <x v="0"/>
    <s v="Trasferimento"/>
    <x v="0"/>
    <x v="4"/>
    <x v="0"/>
    <m/>
  </r>
  <r>
    <n v="74134"/>
    <x v="0"/>
    <x v="0"/>
    <x v="0"/>
    <x v="0"/>
    <x v="7"/>
    <x v="301"/>
    <x v="0"/>
    <x v="0"/>
    <s v="Trasferimento"/>
    <x v="1"/>
    <x v="3"/>
    <x v="0"/>
    <m/>
  </r>
  <r>
    <n v="216236"/>
    <x v="0"/>
    <x v="1"/>
    <x v="0"/>
    <x v="0"/>
    <x v="7"/>
    <x v="301"/>
    <x v="0"/>
    <x v="0"/>
    <s v="Trasferimento"/>
    <x v="1"/>
    <x v="1"/>
    <x v="0"/>
    <m/>
  </r>
  <r>
    <n v="17229"/>
    <x v="0"/>
    <x v="0"/>
    <x v="0"/>
    <x v="0"/>
    <x v="7"/>
    <x v="301"/>
    <x v="0"/>
    <x v="0"/>
    <s v="Trasferimento"/>
    <x v="1"/>
    <x v="3"/>
    <x v="0"/>
    <m/>
  </r>
  <r>
    <n v="4328"/>
    <x v="0"/>
    <x v="0"/>
    <x v="2"/>
    <x v="4"/>
    <x v="7"/>
    <x v="301"/>
    <x v="0"/>
    <x v="0"/>
    <s v="Trasferimento"/>
    <x v="1"/>
    <x v="4"/>
    <x v="0"/>
    <m/>
  </r>
  <r>
    <n v="7533"/>
    <x v="0"/>
    <x v="0"/>
    <x v="0"/>
    <x v="0"/>
    <x v="7"/>
    <x v="348"/>
    <x v="0"/>
    <x v="1"/>
    <s v="Trasferimento"/>
    <x v="1"/>
    <x v="4"/>
    <x v="0"/>
    <m/>
  </r>
  <r>
    <n v="14117"/>
    <x v="0"/>
    <x v="0"/>
    <x v="0"/>
    <x v="0"/>
    <x v="7"/>
    <x v="348"/>
    <x v="0"/>
    <x v="0"/>
    <s v="Trasferimento"/>
    <x v="1"/>
    <x v="1"/>
    <x v="0"/>
    <m/>
  </r>
  <r>
    <n v="70129"/>
    <x v="0"/>
    <x v="0"/>
    <x v="0"/>
    <x v="0"/>
    <x v="1"/>
    <x v="22"/>
    <x v="0"/>
    <x v="0"/>
    <s v="Trasferimento"/>
    <x v="1"/>
    <x v="4"/>
    <x v="0"/>
    <m/>
  </r>
  <r>
    <n v="188953"/>
    <x v="0"/>
    <x v="0"/>
    <x v="2"/>
    <x v="3"/>
    <x v="11"/>
    <x v="142"/>
    <x v="0"/>
    <x v="0"/>
    <s v="Trasferimento"/>
    <x v="1"/>
    <x v="4"/>
    <x v="0"/>
    <m/>
  </r>
  <r>
    <n v="216138"/>
    <x v="1"/>
    <x v="0"/>
    <x v="0"/>
    <x v="2"/>
    <x v="7"/>
    <x v="301"/>
    <x v="0"/>
    <x v="0"/>
    <s v="Trasferimento"/>
    <x v="1"/>
    <x v="5"/>
    <x v="0"/>
    <m/>
  </r>
  <r>
    <n v="224781"/>
    <x v="1"/>
    <x v="0"/>
    <x v="0"/>
    <x v="1"/>
    <x v="7"/>
    <x v="301"/>
    <x v="0"/>
    <x v="0"/>
    <s v="Trasferimento"/>
    <x v="1"/>
    <x v="5"/>
    <x v="0"/>
    <m/>
  </r>
  <r>
    <n v="185432"/>
    <x v="1"/>
    <x v="0"/>
    <x v="0"/>
    <x v="1"/>
    <x v="7"/>
    <x v="301"/>
    <x v="0"/>
    <x v="0"/>
    <s v="Trasferimento"/>
    <x v="1"/>
    <x v="7"/>
    <x v="0"/>
    <m/>
  </r>
  <r>
    <n v="161185"/>
    <x v="0"/>
    <x v="0"/>
    <x v="0"/>
    <x v="0"/>
    <x v="7"/>
    <x v="301"/>
    <x v="0"/>
    <x v="0"/>
    <s v="Trasferimento"/>
    <x v="1"/>
    <x v="1"/>
    <x v="0"/>
    <m/>
  </r>
  <r>
    <n v="10319"/>
    <x v="0"/>
    <x v="0"/>
    <x v="2"/>
    <x v="4"/>
    <x v="7"/>
    <x v="301"/>
    <x v="0"/>
    <x v="1"/>
    <s v="Trasferimento"/>
    <x v="1"/>
    <x v="4"/>
    <x v="0"/>
    <m/>
  </r>
  <r>
    <n v="82635"/>
    <x v="0"/>
    <x v="0"/>
    <x v="0"/>
    <x v="0"/>
    <x v="7"/>
    <x v="301"/>
    <x v="0"/>
    <x v="0"/>
    <s v="Trasferimento"/>
    <x v="1"/>
    <x v="4"/>
    <x v="0"/>
    <m/>
  </r>
  <r>
    <n v="139105"/>
    <x v="0"/>
    <x v="0"/>
    <x v="0"/>
    <x v="0"/>
    <x v="7"/>
    <x v="301"/>
    <x v="0"/>
    <x v="0"/>
    <s v="Trasferimento"/>
    <x v="1"/>
    <x v="3"/>
    <x v="0"/>
    <m/>
  </r>
  <r>
    <n v="185284"/>
    <x v="0"/>
    <x v="0"/>
    <x v="0"/>
    <x v="0"/>
    <x v="11"/>
    <x v="152"/>
    <x v="0"/>
    <x v="0"/>
    <s v="Trasferimento"/>
    <x v="1"/>
    <x v="0"/>
    <x v="0"/>
    <m/>
  </r>
  <r>
    <n v="204761"/>
    <x v="0"/>
    <x v="0"/>
    <x v="0"/>
    <x v="0"/>
    <x v="7"/>
    <x v="301"/>
    <x v="0"/>
    <x v="0"/>
    <s v="Trasferimento"/>
    <x v="1"/>
    <x v="3"/>
    <x v="0"/>
    <m/>
  </r>
  <r>
    <n v="222874"/>
    <x v="0"/>
    <x v="0"/>
    <x v="0"/>
    <x v="0"/>
    <x v="7"/>
    <x v="301"/>
    <x v="0"/>
    <x v="0"/>
    <s v="Trasferimento"/>
    <x v="1"/>
    <x v="1"/>
    <x v="0"/>
    <m/>
  </r>
  <r>
    <n v="225660"/>
    <x v="0"/>
    <x v="0"/>
    <x v="0"/>
    <x v="0"/>
    <x v="7"/>
    <x v="301"/>
    <x v="0"/>
    <x v="0"/>
    <s v="Trasferimento"/>
    <x v="1"/>
    <x v="0"/>
    <x v="0"/>
    <m/>
  </r>
  <r>
    <n v="161763"/>
    <x v="0"/>
    <x v="1"/>
    <x v="0"/>
    <x v="3"/>
    <x v="11"/>
    <x v="152"/>
    <x v="0"/>
    <x v="0"/>
    <s v="Trasferimento"/>
    <x v="1"/>
    <x v="3"/>
    <x v="0"/>
    <m/>
  </r>
  <r>
    <n v="215675"/>
    <x v="0"/>
    <x v="1"/>
    <x v="2"/>
    <x v="1"/>
    <x v="7"/>
    <x v="301"/>
    <x v="0"/>
    <x v="0"/>
    <s v="Trasferimento"/>
    <x v="1"/>
    <x v="0"/>
    <x v="0"/>
    <m/>
  </r>
  <r>
    <n v="195695"/>
    <x v="0"/>
    <x v="0"/>
    <x v="2"/>
    <x v="1"/>
    <x v="7"/>
    <x v="301"/>
    <x v="0"/>
    <x v="1"/>
    <s v="Trasferimento"/>
    <x v="1"/>
    <x v="0"/>
    <x v="0"/>
    <m/>
  </r>
  <r>
    <n v="62342"/>
    <x v="0"/>
    <x v="0"/>
    <x v="0"/>
    <x v="0"/>
    <x v="7"/>
    <x v="301"/>
    <x v="0"/>
    <x v="0"/>
    <s v="Trasferimento"/>
    <x v="1"/>
    <x v="0"/>
    <x v="0"/>
    <m/>
  </r>
  <r>
    <n v="200961"/>
    <x v="0"/>
    <x v="0"/>
    <x v="0"/>
    <x v="0"/>
    <x v="7"/>
    <x v="301"/>
    <x v="0"/>
    <x v="0"/>
    <s v="Trasferimento"/>
    <x v="1"/>
    <x v="0"/>
    <x v="0"/>
    <m/>
  </r>
  <r>
    <n v="108307"/>
    <x v="1"/>
    <x v="0"/>
    <x v="0"/>
    <x v="0"/>
    <x v="13"/>
    <x v="188"/>
    <x v="0"/>
    <x v="0"/>
    <s v="Trasferimento"/>
    <x v="1"/>
    <x v="2"/>
    <x v="0"/>
    <m/>
  </r>
  <r>
    <n v="161502"/>
    <x v="0"/>
    <x v="0"/>
    <x v="0"/>
    <x v="0"/>
    <x v="7"/>
    <x v="301"/>
    <x v="0"/>
    <x v="0"/>
    <s v="Trasferimento"/>
    <x v="1"/>
    <x v="4"/>
    <x v="0"/>
    <m/>
  </r>
  <r>
    <n v="81766"/>
    <x v="0"/>
    <x v="0"/>
    <x v="0"/>
    <x v="0"/>
    <x v="1"/>
    <x v="22"/>
    <x v="0"/>
    <x v="0"/>
    <s v="Trasferimento"/>
    <x v="1"/>
    <x v="3"/>
    <x v="0"/>
    <m/>
  </r>
  <r>
    <n v="23888"/>
    <x v="0"/>
    <x v="0"/>
    <x v="0"/>
    <x v="0"/>
    <x v="11"/>
    <x v="142"/>
    <x v="0"/>
    <x v="0"/>
    <s v="Trasferimento"/>
    <x v="1"/>
    <x v="3"/>
    <x v="0"/>
    <m/>
  </r>
  <r>
    <n v="227862"/>
    <x v="0"/>
    <x v="0"/>
    <x v="0"/>
    <x v="1"/>
    <x v="11"/>
    <x v="142"/>
    <x v="0"/>
    <x v="0"/>
    <s v="Trasferimento"/>
    <x v="1"/>
    <x v="0"/>
    <x v="0"/>
    <m/>
  </r>
  <r>
    <n v="20989"/>
    <x v="0"/>
    <x v="0"/>
    <x v="0"/>
    <x v="0"/>
    <x v="11"/>
    <x v="142"/>
    <x v="0"/>
    <x v="0"/>
    <s v="Trasferimento"/>
    <x v="1"/>
    <x v="3"/>
    <x v="0"/>
    <m/>
  </r>
  <r>
    <n v="21087"/>
    <x v="0"/>
    <x v="0"/>
    <x v="0"/>
    <x v="0"/>
    <x v="11"/>
    <x v="142"/>
    <x v="0"/>
    <x v="1"/>
    <s v="Trasferimento"/>
    <x v="1"/>
    <x v="4"/>
    <x v="0"/>
    <m/>
  </r>
  <r>
    <n v="44069"/>
    <x v="0"/>
    <x v="0"/>
    <x v="0"/>
    <x v="0"/>
    <x v="11"/>
    <x v="142"/>
    <x v="0"/>
    <x v="0"/>
    <s v="Trasferimento"/>
    <x v="1"/>
    <x v="1"/>
    <x v="0"/>
    <m/>
  </r>
  <r>
    <n v="45628"/>
    <x v="0"/>
    <x v="0"/>
    <x v="0"/>
    <x v="0"/>
    <x v="11"/>
    <x v="142"/>
    <x v="0"/>
    <x v="0"/>
    <s v="Trasferimento"/>
    <x v="1"/>
    <x v="4"/>
    <x v="0"/>
    <m/>
  </r>
  <r>
    <n v="48953"/>
    <x v="0"/>
    <x v="0"/>
    <x v="0"/>
    <x v="0"/>
    <x v="11"/>
    <x v="142"/>
    <x v="0"/>
    <x v="1"/>
    <s v="Trasferimento"/>
    <x v="1"/>
    <x v="4"/>
    <x v="0"/>
    <m/>
  </r>
  <r>
    <n v="195165"/>
    <x v="0"/>
    <x v="0"/>
    <x v="0"/>
    <x v="0"/>
    <x v="11"/>
    <x v="142"/>
    <x v="0"/>
    <x v="0"/>
    <s v="Trasferimento"/>
    <x v="1"/>
    <x v="0"/>
    <x v="0"/>
    <m/>
  </r>
  <r>
    <n v="190567"/>
    <x v="0"/>
    <x v="0"/>
    <x v="0"/>
    <x v="0"/>
    <x v="11"/>
    <x v="142"/>
    <x v="0"/>
    <x v="0"/>
    <s v="Trasferimento"/>
    <x v="1"/>
    <x v="0"/>
    <x v="0"/>
    <m/>
  </r>
  <r>
    <n v="191734"/>
    <x v="0"/>
    <x v="0"/>
    <x v="2"/>
    <x v="4"/>
    <x v="11"/>
    <x v="142"/>
    <x v="0"/>
    <x v="0"/>
    <s v="Trasferimento"/>
    <x v="1"/>
    <x v="1"/>
    <x v="0"/>
    <m/>
  </r>
  <r>
    <n v="166431"/>
    <x v="0"/>
    <x v="0"/>
    <x v="0"/>
    <x v="0"/>
    <x v="11"/>
    <x v="142"/>
    <x v="0"/>
    <x v="0"/>
    <s v="Trasferimento"/>
    <x v="1"/>
    <x v="0"/>
    <x v="0"/>
    <m/>
  </r>
  <r>
    <n v="63819"/>
    <x v="0"/>
    <x v="0"/>
    <x v="0"/>
    <x v="0"/>
    <x v="11"/>
    <x v="142"/>
    <x v="0"/>
    <x v="0"/>
    <s v="Trasferimento"/>
    <x v="1"/>
    <x v="1"/>
    <x v="0"/>
    <m/>
  </r>
  <r>
    <n v="49799"/>
    <x v="0"/>
    <x v="0"/>
    <x v="0"/>
    <x v="0"/>
    <x v="11"/>
    <x v="142"/>
    <x v="0"/>
    <x v="0"/>
    <s v="Trasferimento"/>
    <x v="1"/>
    <x v="1"/>
    <x v="0"/>
    <m/>
  </r>
  <r>
    <n v="191428"/>
    <x v="0"/>
    <x v="0"/>
    <x v="0"/>
    <x v="0"/>
    <x v="11"/>
    <x v="142"/>
    <x v="0"/>
    <x v="0"/>
    <s v="Trasferimento"/>
    <x v="1"/>
    <x v="1"/>
    <x v="0"/>
    <m/>
  </r>
  <r>
    <n v="205760"/>
    <x v="1"/>
    <x v="0"/>
    <x v="0"/>
    <x v="0"/>
    <x v="10"/>
    <x v="391"/>
    <x v="0"/>
    <x v="0"/>
    <s v="Trasferimento"/>
    <x v="1"/>
    <x v="7"/>
    <x v="0"/>
    <s v="B"/>
  </r>
  <r>
    <n v="26463"/>
    <x v="0"/>
    <x v="0"/>
    <x v="2"/>
    <x v="0"/>
    <x v="7"/>
    <x v="297"/>
    <x v="0"/>
    <x v="0"/>
    <s v="Trasferimento"/>
    <x v="1"/>
    <x v="3"/>
    <x v="0"/>
    <m/>
  </r>
  <r>
    <n v="100030"/>
    <x v="0"/>
    <x v="0"/>
    <x v="0"/>
    <x v="0"/>
    <x v="2"/>
    <x v="374"/>
    <x v="0"/>
    <x v="1"/>
    <s v="Trasferimento"/>
    <x v="0"/>
    <x v="0"/>
    <x v="0"/>
    <m/>
  </r>
  <r>
    <n v="150985"/>
    <x v="0"/>
    <x v="0"/>
    <x v="0"/>
    <x v="0"/>
    <x v="0"/>
    <x v="285"/>
    <x v="0"/>
    <x v="0"/>
    <s v="Trasferimento"/>
    <x v="0"/>
    <x v="3"/>
    <x v="0"/>
    <m/>
  </r>
  <r>
    <n v="33911"/>
    <x v="0"/>
    <x v="0"/>
    <x v="0"/>
    <x v="0"/>
    <x v="10"/>
    <x v="343"/>
    <x v="0"/>
    <x v="0"/>
    <s v="Trasferimento"/>
    <x v="1"/>
    <x v="3"/>
    <x v="0"/>
    <m/>
  </r>
  <r>
    <n v="162823"/>
    <x v="0"/>
    <x v="0"/>
    <x v="0"/>
    <x v="0"/>
    <x v="10"/>
    <x v="343"/>
    <x v="0"/>
    <x v="0"/>
    <s v="Trasferimento"/>
    <x v="1"/>
    <x v="0"/>
    <x v="0"/>
    <m/>
  </r>
  <r>
    <n v="33914"/>
    <x v="0"/>
    <x v="0"/>
    <x v="0"/>
    <x v="0"/>
    <x v="10"/>
    <x v="343"/>
    <x v="0"/>
    <x v="1"/>
    <s v="Trasferimento"/>
    <x v="1"/>
    <x v="4"/>
    <x v="0"/>
    <m/>
  </r>
  <r>
    <n v="181043"/>
    <x v="0"/>
    <x v="0"/>
    <x v="0"/>
    <x v="0"/>
    <x v="2"/>
    <x v="332"/>
    <x v="0"/>
    <x v="0"/>
    <s v="Trasferimento"/>
    <x v="1"/>
    <x v="3"/>
    <x v="0"/>
    <m/>
  </r>
  <r>
    <n v="113075"/>
    <x v="0"/>
    <x v="0"/>
    <x v="2"/>
    <x v="0"/>
    <x v="4"/>
    <x v="235"/>
    <x v="0"/>
    <x v="1"/>
    <s v="Trasferimento"/>
    <x v="0"/>
    <x v="1"/>
    <x v="0"/>
    <m/>
  </r>
  <r>
    <n v="39519"/>
    <x v="0"/>
    <x v="0"/>
    <x v="0"/>
    <x v="0"/>
    <x v="7"/>
    <x v="69"/>
    <x v="0"/>
    <x v="0"/>
    <s v="Trasferimento"/>
    <x v="1"/>
    <x v="4"/>
    <x v="0"/>
    <m/>
  </r>
  <r>
    <n v="110922"/>
    <x v="0"/>
    <x v="0"/>
    <x v="0"/>
    <x v="0"/>
    <x v="1"/>
    <x v="26"/>
    <x v="0"/>
    <x v="1"/>
    <s v="Trasferimento"/>
    <x v="1"/>
    <x v="1"/>
    <x v="0"/>
    <m/>
  </r>
  <r>
    <n v="83137"/>
    <x v="0"/>
    <x v="0"/>
    <x v="2"/>
    <x v="1"/>
    <x v="7"/>
    <x v="202"/>
    <x v="0"/>
    <x v="1"/>
    <s v="Trasferimento"/>
    <x v="1"/>
    <x v="3"/>
    <x v="0"/>
    <m/>
  </r>
  <r>
    <n v="46036"/>
    <x v="0"/>
    <x v="0"/>
    <x v="0"/>
    <x v="0"/>
    <x v="7"/>
    <x v="293"/>
    <x v="0"/>
    <x v="0"/>
    <s v="Trasferimento"/>
    <x v="1"/>
    <x v="4"/>
    <x v="0"/>
    <m/>
  </r>
  <r>
    <n v="170693"/>
    <x v="0"/>
    <x v="0"/>
    <x v="0"/>
    <x v="0"/>
    <x v="10"/>
    <x v="70"/>
    <x v="0"/>
    <x v="0"/>
    <s v="Trasferimento"/>
    <x v="0"/>
    <x v="0"/>
    <x v="0"/>
    <m/>
  </r>
  <r>
    <n v="229681"/>
    <x v="1"/>
    <x v="1"/>
    <x v="0"/>
    <x v="2"/>
    <x v="15"/>
    <x v="203"/>
    <x v="0"/>
    <x v="0"/>
    <s v="Trasferimento"/>
    <x v="1"/>
    <x v="5"/>
    <x v="0"/>
    <m/>
  </r>
  <r>
    <n v="198398"/>
    <x v="0"/>
    <x v="0"/>
    <x v="0"/>
    <x v="0"/>
    <x v="15"/>
    <x v="243"/>
    <x v="0"/>
    <x v="0"/>
    <s v="Trasferimento"/>
    <x v="0"/>
    <x v="1"/>
    <x v="0"/>
    <m/>
  </r>
  <r>
    <n v="133222"/>
    <x v="0"/>
    <x v="0"/>
    <x v="2"/>
    <x v="0"/>
    <x v="15"/>
    <x v="243"/>
    <x v="0"/>
    <x v="0"/>
    <s v="Trasferimento"/>
    <x v="0"/>
    <x v="1"/>
    <x v="0"/>
    <m/>
  </r>
  <r>
    <n v="84539"/>
    <x v="0"/>
    <x v="0"/>
    <x v="0"/>
    <x v="0"/>
    <x v="7"/>
    <x v="135"/>
    <x v="0"/>
    <x v="0"/>
    <s v="Trasferimento"/>
    <x v="1"/>
    <x v="4"/>
    <x v="0"/>
    <m/>
  </r>
  <r>
    <n v="76478"/>
    <x v="0"/>
    <x v="0"/>
    <x v="0"/>
    <x v="0"/>
    <x v="11"/>
    <x v="142"/>
    <x v="0"/>
    <x v="0"/>
    <s v="Trasferimento"/>
    <x v="1"/>
    <x v="0"/>
    <x v="0"/>
    <m/>
  </r>
  <r>
    <n v="139329"/>
    <x v="0"/>
    <x v="0"/>
    <x v="0"/>
    <x v="3"/>
    <x v="11"/>
    <x v="142"/>
    <x v="0"/>
    <x v="0"/>
    <s v="Trasferimento"/>
    <x v="1"/>
    <x v="0"/>
    <x v="0"/>
    <m/>
  </r>
  <r>
    <n v="191064"/>
    <x v="0"/>
    <x v="0"/>
    <x v="0"/>
    <x v="0"/>
    <x v="11"/>
    <x v="142"/>
    <x v="0"/>
    <x v="1"/>
    <s v="Trasferimento"/>
    <x v="1"/>
    <x v="0"/>
    <x v="0"/>
    <m/>
  </r>
  <r>
    <n v="113471"/>
    <x v="0"/>
    <x v="1"/>
    <x v="2"/>
    <x v="4"/>
    <x v="7"/>
    <x v="231"/>
    <x v="0"/>
    <x v="0"/>
    <s v="Trasferimento"/>
    <x v="1"/>
    <x v="0"/>
    <x v="0"/>
    <m/>
  </r>
  <r>
    <n v="94942"/>
    <x v="0"/>
    <x v="1"/>
    <x v="2"/>
    <x v="4"/>
    <x v="7"/>
    <x v="45"/>
    <x v="0"/>
    <x v="0"/>
    <s v="Trasferimento"/>
    <x v="1"/>
    <x v="0"/>
    <x v="0"/>
    <m/>
  </r>
  <r>
    <n v="224323"/>
    <x v="0"/>
    <x v="0"/>
    <x v="2"/>
    <x v="0"/>
    <x v="13"/>
    <x v="198"/>
    <x v="0"/>
    <x v="1"/>
    <s v="Trasferimento"/>
    <x v="1"/>
    <x v="0"/>
    <x v="0"/>
    <m/>
  </r>
  <r>
    <n v="158926"/>
    <x v="0"/>
    <x v="1"/>
    <x v="2"/>
    <x v="4"/>
    <x v="2"/>
    <x v="180"/>
    <x v="0"/>
    <x v="0"/>
    <s v="Trasferimento"/>
    <x v="1"/>
    <x v="0"/>
    <x v="0"/>
    <m/>
  </r>
  <r>
    <n v="221035"/>
    <x v="0"/>
    <x v="0"/>
    <x v="0"/>
    <x v="1"/>
    <x v="1"/>
    <x v="28"/>
    <x v="0"/>
    <x v="0"/>
    <s v="Trasferimento"/>
    <x v="1"/>
    <x v="4"/>
    <x v="0"/>
    <m/>
  </r>
  <r>
    <n v="22844"/>
    <x v="0"/>
    <x v="0"/>
    <x v="2"/>
    <x v="0"/>
    <x v="1"/>
    <x v="193"/>
    <x v="0"/>
    <x v="0"/>
    <s v="Trasferimento"/>
    <x v="1"/>
    <x v="3"/>
    <x v="0"/>
    <m/>
  </r>
  <r>
    <n v="51704"/>
    <x v="0"/>
    <x v="0"/>
    <x v="0"/>
    <x v="0"/>
    <x v="2"/>
    <x v="313"/>
    <x v="0"/>
    <x v="0"/>
    <s v="Trasferimento"/>
    <x v="1"/>
    <x v="4"/>
    <x v="0"/>
    <m/>
  </r>
  <r>
    <n v="77856"/>
    <x v="0"/>
    <x v="0"/>
    <x v="2"/>
    <x v="4"/>
    <x v="2"/>
    <x v="53"/>
    <x v="0"/>
    <x v="1"/>
    <s v="Trasferimento"/>
    <x v="1"/>
    <x v="4"/>
    <x v="0"/>
    <m/>
  </r>
  <r>
    <n v="117009"/>
    <x v="0"/>
    <x v="0"/>
    <x v="0"/>
    <x v="0"/>
    <x v="9"/>
    <x v="329"/>
    <x v="0"/>
    <x v="0"/>
    <s v="Trasferimento"/>
    <x v="1"/>
    <x v="0"/>
    <x v="0"/>
    <m/>
  </r>
  <r>
    <n v="224485"/>
    <x v="0"/>
    <x v="0"/>
    <x v="2"/>
    <x v="3"/>
    <x v="2"/>
    <x v="374"/>
    <x v="0"/>
    <x v="0"/>
    <s v="Trasferimento"/>
    <x v="0"/>
    <x v="0"/>
    <x v="0"/>
    <m/>
  </r>
  <r>
    <n v="65409"/>
    <x v="0"/>
    <x v="1"/>
    <x v="2"/>
    <x v="4"/>
    <x v="8"/>
    <x v="311"/>
    <x v="0"/>
    <x v="0"/>
    <s v="Trasferimento"/>
    <x v="1"/>
    <x v="0"/>
    <x v="0"/>
    <m/>
  </r>
  <r>
    <n v="184222"/>
    <x v="0"/>
    <x v="1"/>
    <x v="2"/>
    <x v="4"/>
    <x v="4"/>
    <x v="140"/>
    <x v="0"/>
    <x v="0"/>
    <s v="Trasferimento"/>
    <x v="0"/>
    <x v="0"/>
    <x v="0"/>
    <m/>
  </r>
  <r>
    <n v="232261"/>
    <x v="1"/>
    <x v="0"/>
    <x v="0"/>
    <x v="2"/>
    <x v="13"/>
    <x v="39"/>
    <x v="0"/>
    <x v="1"/>
    <s v="Trasferimento"/>
    <x v="0"/>
    <x v="5"/>
    <x v="0"/>
    <m/>
  </r>
  <r>
    <n v="195066"/>
    <x v="0"/>
    <x v="0"/>
    <x v="2"/>
    <x v="1"/>
    <x v="12"/>
    <x v="254"/>
    <x v="0"/>
    <x v="0"/>
    <s v="Trasferimento"/>
    <x v="0"/>
    <x v="1"/>
    <x v="0"/>
    <m/>
  </r>
  <r>
    <n v="182565"/>
    <x v="1"/>
    <x v="1"/>
    <x v="2"/>
    <x v="2"/>
    <x v="7"/>
    <x v="181"/>
    <x v="0"/>
    <x v="1"/>
    <s v="Trasferimento"/>
    <x v="1"/>
    <x v="5"/>
    <x v="0"/>
    <m/>
  </r>
  <r>
    <n v="529"/>
    <x v="0"/>
    <x v="0"/>
    <x v="0"/>
    <x v="0"/>
    <x v="8"/>
    <x v="92"/>
    <x v="0"/>
    <x v="0"/>
    <s v="Trasferimento"/>
    <x v="1"/>
    <x v="0"/>
    <x v="0"/>
    <m/>
  </r>
  <r>
    <n v="43382"/>
    <x v="0"/>
    <x v="0"/>
    <x v="0"/>
    <x v="0"/>
    <x v="8"/>
    <x v="92"/>
    <x v="0"/>
    <x v="0"/>
    <s v="Trasferimento"/>
    <x v="1"/>
    <x v="1"/>
    <x v="0"/>
    <m/>
  </r>
  <r>
    <n v="22849"/>
    <x v="0"/>
    <x v="0"/>
    <x v="0"/>
    <x v="0"/>
    <x v="8"/>
    <x v="92"/>
    <x v="0"/>
    <x v="0"/>
    <s v="Trasferimento"/>
    <x v="1"/>
    <x v="0"/>
    <x v="0"/>
    <m/>
  </r>
  <r>
    <n v="42808"/>
    <x v="0"/>
    <x v="1"/>
    <x v="2"/>
    <x v="4"/>
    <x v="7"/>
    <x v="267"/>
    <x v="0"/>
    <x v="0"/>
    <s v="Trasferimento"/>
    <x v="1"/>
    <x v="1"/>
    <x v="0"/>
    <m/>
  </r>
  <r>
    <n v="105447"/>
    <x v="0"/>
    <x v="0"/>
    <x v="2"/>
    <x v="0"/>
    <x v="1"/>
    <x v="212"/>
    <x v="0"/>
    <x v="1"/>
    <s v="Trasferimento"/>
    <x v="1"/>
    <x v="4"/>
    <x v="0"/>
    <m/>
  </r>
  <r>
    <n v="102992"/>
    <x v="0"/>
    <x v="0"/>
    <x v="2"/>
    <x v="0"/>
    <x v="1"/>
    <x v="212"/>
    <x v="0"/>
    <x v="0"/>
    <s v="Trasferimento"/>
    <x v="1"/>
    <x v="4"/>
    <x v="0"/>
    <m/>
  </r>
  <r>
    <n v="110925"/>
    <x v="0"/>
    <x v="0"/>
    <x v="2"/>
    <x v="0"/>
    <x v="1"/>
    <x v="319"/>
    <x v="0"/>
    <x v="0"/>
    <s v="Trasferimento"/>
    <x v="1"/>
    <x v="1"/>
    <x v="0"/>
    <m/>
  </r>
  <r>
    <n v="203759"/>
    <x v="0"/>
    <x v="0"/>
    <x v="0"/>
    <x v="1"/>
    <x v="7"/>
    <x v="137"/>
    <x v="0"/>
    <x v="0"/>
    <s v="Trasferimento"/>
    <x v="3"/>
    <x v="3"/>
    <x v="0"/>
    <m/>
  </r>
  <r>
    <n v="155010"/>
    <x v="1"/>
    <x v="0"/>
    <x v="2"/>
    <x v="2"/>
    <x v="7"/>
    <x v="137"/>
    <x v="0"/>
    <x v="0"/>
    <s v="Trasferimento"/>
    <x v="3"/>
    <x v="2"/>
    <x v="0"/>
    <m/>
  </r>
  <r>
    <n v="69676"/>
    <x v="0"/>
    <x v="1"/>
    <x v="2"/>
    <x v="4"/>
    <x v="2"/>
    <x v="36"/>
    <x v="0"/>
    <x v="0"/>
    <s v="Trasferimento"/>
    <x v="1"/>
    <x v="1"/>
    <x v="0"/>
    <m/>
  </r>
  <r>
    <n v="118778"/>
    <x v="0"/>
    <x v="0"/>
    <x v="0"/>
    <x v="4"/>
    <x v="2"/>
    <x v="292"/>
    <x v="0"/>
    <x v="0"/>
    <s v="Trasferimento"/>
    <x v="1"/>
    <x v="1"/>
    <x v="0"/>
    <m/>
  </r>
  <r>
    <n v="179452"/>
    <x v="0"/>
    <x v="0"/>
    <x v="0"/>
    <x v="0"/>
    <x v="15"/>
    <x v="72"/>
    <x v="0"/>
    <x v="0"/>
    <s v="Trasferimento"/>
    <x v="1"/>
    <x v="0"/>
    <x v="0"/>
    <m/>
  </r>
  <r>
    <n v="188340"/>
    <x v="0"/>
    <x v="0"/>
    <x v="0"/>
    <x v="0"/>
    <x v="15"/>
    <x v="72"/>
    <x v="0"/>
    <x v="1"/>
    <s v="Trasferimento"/>
    <x v="1"/>
    <x v="0"/>
    <x v="0"/>
    <m/>
  </r>
  <r>
    <n v="73518"/>
    <x v="0"/>
    <x v="0"/>
    <x v="2"/>
    <x v="0"/>
    <x v="11"/>
    <x v="126"/>
    <x v="0"/>
    <x v="0"/>
    <s v="Trasferimento"/>
    <x v="1"/>
    <x v="0"/>
    <x v="0"/>
    <m/>
  </r>
  <r>
    <n v="179741"/>
    <x v="1"/>
    <x v="1"/>
    <x v="2"/>
    <x v="2"/>
    <x v="12"/>
    <x v="114"/>
    <x v="0"/>
    <x v="0"/>
    <s v="Trasferimento"/>
    <x v="1"/>
    <x v="5"/>
    <x v="0"/>
    <m/>
  </r>
  <r>
    <n v="173642"/>
    <x v="0"/>
    <x v="0"/>
    <x v="0"/>
    <x v="0"/>
    <x v="4"/>
    <x v="116"/>
    <x v="0"/>
    <x v="0"/>
    <s v="Trasferimento"/>
    <x v="1"/>
    <x v="3"/>
    <x v="0"/>
    <m/>
  </r>
  <r>
    <n v="173643"/>
    <x v="0"/>
    <x v="0"/>
    <x v="0"/>
    <x v="0"/>
    <x v="4"/>
    <x v="116"/>
    <x v="0"/>
    <x v="1"/>
    <s v="Trasferimento"/>
    <x v="1"/>
    <x v="4"/>
    <x v="0"/>
    <m/>
  </r>
  <r>
    <n v="96785"/>
    <x v="0"/>
    <x v="1"/>
    <x v="2"/>
    <x v="4"/>
    <x v="13"/>
    <x v="356"/>
    <x v="0"/>
    <x v="0"/>
    <s v="Trasferimento"/>
    <x v="1"/>
    <x v="0"/>
    <x v="0"/>
    <m/>
  </r>
  <r>
    <n v="48524"/>
    <x v="0"/>
    <x v="0"/>
    <x v="2"/>
    <x v="0"/>
    <x v="11"/>
    <x v="142"/>
    <x v="0"/>
    <x v="0"/>
    <s v="Trasferimento"/>
    <x v="1"/>
    <x v="0"/>
    <x v="0"/>
    <m/>
  </r>
  <r>
    <n v="24595"/>
    <x v="0"/>
    <x v="0"/>
    <x v="0"/>
    <x v="0"/>
    <x v="7"/>
    <x v="288"/>
    <x v="0"/>
    <x v="0"/>
    <s v="Trasferimento"/>
    <x v="3"/>
    <x v="4"/>
    <x v="0"/>
    <m/>
  </r>
  <r>
    <n v="214345"/>
    <x v="1"/>
    <x v="0"/>
    <x v="0"/>
    <x v="1"/>
    <x v="1"/>
    <x v="20"/>
    <x v="0"/>
    <x v="1"/>
    <s v="Trasferimento"/>
    <x v="0"/>
    <x v="7"/>
    <x v="0"/>
    <m/>
  </r>
  <r>
    <n v="82254"/>
    <x v="0"/>
    <x v="0"/>
    <x v="2"/>
    <x v="4"/>
    <x v="7"/>
    <x v="51"/>
    <x v="0"/>
    <x v="0"/>
    <s v="Trasferimento"/>
    <x v="1"/>
    <x v="3"/>
    <x v="0"/>
    <m/>
  </r>
  <r>
    <n v="144795"/>
    <x v="1"/>
    <x v="0"/>
    <x v="2"/>
    <x v="2"/>
    <x v="12"/>
    <x v="269"/>
    <x v="0"/>
    <x v="0"/>
    <s v="Trasferimento"/>
    <x v="1"/>
    <x v="7"/>
    <x v="0"/>
    <m/>
  </r>
  <r>
    <n v="116136"/>
    <x v="0"/>
    <x v="1"/>
    <x v="2"/>
    <x v="1"/>
    <x v="7"/>
    <x v="44"/>
    <x v="0"/>
    <x v="0"/>
    <s v="Trasferimento"/>
    <x v="1"/>
    <x v="0"/>
    <x v="0"/>
    <m/>
  </r>
  <r>
    <n v="128132"/>
    <x v="0"/>
    <x v="0"/>
    <x v="2"/>
    <x v="0"/>
    <x v="8"/>
    <x v="92"/>
    <x v="0"/>
    <x v="0"/>
    <s v="Trasferimento"/>
    <x v="1"/>
    <x v="0"/>
    <x v="0"/>
    <m/>
  </r>
  <r>
    <n v="131340"/>
    <x v="0"/>
    <x v="0"/>
    <x v="0"/>
    <x v="1"/>
    <x v="8"/>
    <x v="92"/>
    <x v="0"/>
    <x v="0"/>
    <s v="Trasferimento"/>
    <x v="1"/>
    <x v="0"/>
    <x v="0"/>
    <m/>
  </r>
  <r>
    <n v="55784"/>
    <x v="0"/>
    <x v="0"/>
    <x v="0"/>
    <x v="0"/>
    <x v="8"/>
    <x v="92"/>
    <x v="0"/>
    <x v="1"/>
    <s v="Trasferimento"/>
    <x v="1"/>
    <x v="4"/>
    <x v="0"/>
    <m/>
  </r>
  <r>
    <n v="49618"/>
    <x v="0"/>
    <x v="0"/>
    <x v="0"/>
    <x v="0"/>
    <x v="8"/>
    <x v="92"/>
    <x v="0"/>
    <x v="0"/>
    <s v="Trasferimento"/>
    <x v="1"/>
    <x v="4"/>
    <x v="0"/>
    <m/>
  </r>
  <r>
    <n v="177728"/>
    <x v="0"/>
    <x v="0"/>
    <x v="2"/>
    <x v="0"/>
    <x v="8"/>
    <x v="92"/>
    <x v="0"/>
    <x v="0"/>
    <s v="Trasferimento"/>
    <x v="1"/>
    <x v="0"/>
    <x v="0"/>
    <m/>
  </r>
  <r>
    <n v="193502"/>
    <x v="0"/>
    <x v="0"/>
    <x v="2"/>
    <x v="0"/>
    <x v="2"/>
    <x v="153"/>
    <x v="0"/>
    <x v="0"/>
    <s v="Trasferimento"/>
    <x v="0"/>
    <x v="1"/>
    <x v="0"/>
    <m/>
  </r>
  <r>
    <n v="36406"/>
    <x v="0"/>
    <x v="0"/>
    <x v="2"/>
    <x v="4"/>
    <x v="8"/>
    <x v="113"/>
    <x v="0"/>
    <x v="0"/>
    <s v="Trasferimento"/>
    <x v="0"/>
    <x v="3"/>
    <x v="0"/>
    <m/>
  </r>
  <r>
    <n v="141034"/>
    <x v="0"/>
    <x v="1"/>
    <x v="2"/>
    <x v="0"/>
    <x v="4"/>
    <x v="80"/>
    <x v="0"/>
    <x v="0"/>
    <s v="Trasferimento"/>
    <x v="1"/>
    <x v="1"/>
    <x v="0"/>
    <m/>
  </r>
  <r>
    <n v="35514"/>
    <x v="0"/>
    <x v="0"/>
    <x v="2"/>
    <x v="0"/>
    <x v="8"/>
    <x v="31"/>
    <x v="0"/>
    <x v="0"/>
    <s v="Trasferimento"/>
    <x v="1"/>
    <x v="4"/>
    <x v="0"/>
    <m/>
  </r>
  <r>
    <n v="175313"/>
    <x v="0"/>
    <x v="0"/>
    <x v="2"/>
    <x v="0"/>
    <x v="0"/>
    <x v="100"/>
    <x v="0"/>
    <x v="0"/>
    <s v="Trasferimento"/>
    <x v="0"/>
    <x v="1"/>
    <x v="0"/>
    <m/>
  </r>
  <r>
    <n v="59161"/>
    <x v="0"/>
    <x v="0"/>
    <x v="2"/>
    <x v="0"/>
    <x v="0"/>
    <x v="100"/>
    <x v="0"/>
    <x v="0"/>
    <s v="Trasferimento"/>
    <x v="0"/>
    <x v="1"/>
    <x v="0"/>
    <m/>
  </r>
  <r>
    <n v="166094"/>
    <x v="0"/>
    <x v="0"/>
    <x v="0"/>
    <x v="0"/>
    <x v="0"/>
    <x v="100"/>
    <x v="0"/>
    <x v="1"/>
    <s v="Trasferimento"/>
    <x v="0"/>
    <x v="4"/>
    <x v="0"/>
    <m/>
  </r>
  <r>
    <n v="166089"/>
    <x v="0"/>
    <x v="0"/>
    <x v="0"/>
    <x v="0"/>
    <x v="0"/>
    <x v="100"/>
    <x v="0"/>
    <x v="0"/>
    <s v="Trasferimento"/>
    <x v="0"/>
    <x v="3"/>
    <x v="0"/>
    <m/>
  </r>
  <r>
    <n v="121572"/>
    <x v="0"/>
    <x v="0"/>
    <x v="2"/>
    <x v="2"/>
    <x v="7"/>
    <x v="161"/>
    <x v="0"/>
    <x v="1"/>
    <s v="Trasferimento"/>
    <x v="0"/>
    <x v="0"/>
    <x v="0"/>
    <m/>
  </r>
  <r>
    <n v="85331"/>
    <x v="0"/>
    <x v="0"/>
    <x v="2"/>
    <x v="1"/>
    <x v="7"/>
    <x v="161"/>
    <x v="0"/>
    <x v="0"/>
    <s v="Trasferimento"/>
    <x v="0"/>
    <x v="0"/>
    <x v="0"/>
    <m/>
  </r>
  <r>
    <n v="38090"/>
    <x v="0"/>
    <x v="0"/>
    <x v="0"/>
    <x v="0"/>
    <x v="2"/>
    <x v="208"/>
    <x v="0"/>
    <x v="0"/>
    <s v="Trasferimento"/>
    <x v="0"/>
    <x v="4"/>
    <x v="0"/>
    <m/>
  </r>
  <r>
    <n v="100096"/>
    <x v="0"/>
    <x v="0"/>
    <x v="0"/>
    <x v="0"/>
    <x v="8"/>
    <x v="358"/>
    <x v="0"/>
    <x v="0"/>
    <s v="Trasferimento"/>
    <x v="0"/>
    <x v="4"/>
    <x v="0"/>
    <m/>
  </r>
  <r>
    <n v="102843"/>
    <x v="0"/>
    <x v="0"/>
    <x v="0"/>
    <x v="0"/>
    <x v="8"/>
    <x v="358"/>
    <x v="0"/>
    <x v="1"/>
    <s v="Trasferimento"/>
    <x v="0"/>
    <x v="4"/>
    <x v="0"/>
    <m/>
  </r>
  <r>
    <n v="160802"/>
    <x v="0"/>
    <x v="0"/>
    <x v="0"/>
    <x v="0"/>
    <x v="6"/>
    <x v="7"/>
    <x v="0"/>
    <x v="0"/>
    <s v="Trasferimento"/>
    <x v="0"/>
    <x v="0"/>
    <x v="0"/>
    <m/>
  </r>
  <r>
    <n v="160774"/>
    <x v="0"/>
    <x v="0"/>
    <x v="0"/>
    <x v="0"/>
    <x v="6"/>
    <x v="7"/>
    <x v="0"/>
    <x v="0"/>
    <s v="Trasferimento"/>
    <x v="0"/>
    <x v="0"/>
    <x v="0"/>
    <m/>
  </r>
  <r>
    <n v="164954"/>
    <x v="1"/>
    <x v="0"/>
    <x v="2"/>
    <x v="1"/>
    <x v="7"/>
    <x v="137"/>
    <x v="0"/>
    <x v="0"/>
    <s v="Trasferimento"/>
    <x v="3"/>
    <x v="2"/>
    <x v="0"/>
    <m/>
  </r>
  <r>
    <n v="206839"/>
    <x v="0"/>
    <x v="1"/>
    <x v="0"/>
    <x v="1"/>
    <x v="4"/>
    <x v="235"/>
    <x v="0"/>
    <x v="0"/>
    <s v="Trasferimento"/>
    <x v="0"/>
    <x v="0"/>
    <x v="0"/>
    <m/>
  </r>
  <r>
    <n v="43171"/>
    <x v="0"/>
    <x v="0"/>
    <x v="2"/>
    <x v="4"/>
    <x v="11"/>
    <x v="142"/>
    <x v="0"/>
    <x v="0"/>
    <s v="Trasferimento"/>
    <x v="1"/>
    <x v="4"/>
    <x v="0"/>
    <m/>
  </r>
  <r>
    <n v="230496"/>
    <x v="0"/>
    <x v="1"/>
    <x v="0"/>
    <x v="1"/>
    <x v="3"/>
    <x v="331"/>
    <x v="0"/>
    <x v="0"/>
    <s v="Trasferimento"/>
    <x v="1"/>
    <x v="0"/>
    <x v="0"/>
    <m/>
  </r>
  <r>
    <n v="81775"/>
    <x v="0"/>
    <x v="0"/>
    <x v="0"/>
    <x v="0"/>
    <x v="1"/>
    <x v="405"/>
    <x v="0"/>
    <x v="0"/>
    <s v="Trasferimento"/>
    <x v="0"/>
    <x v="0"/>
    <x v="0"/>
    <m/>
  </r>
  <r>
    <n v="149242"/>
    <x v="0"/>
    <x v="0"/>
    <x v="0"/>
    <x v="0"/>
    <x v="2"/>
    <x v="374"/>
    <x v="0"/>
    <x v="0"/>
    <s v="Trasferimento"/>
    <x v="0"/>
    <x v="3"/>
    <x v="0"/>
    <m/>
  </r>
  <r>
    <n v="208687"/>
    <x v="0"/>
    <x v="1"/>
    <x v="0"/>
    <x v="0"/>
    <x v="4"/>
    <x v="54"/>
    <x v="0"/>
    <x v="1"/>
    <s v="Trasferimento"/>
    <x v="1"/>
    <x v="0"/>
    <x v="0"/>
    <m/>
  </r>
  <r>
    <n v="171597"/>
    <x v="0"/>
    <x v="0"/>
    <x v="0"/>
    <x v="0"/>
    <x v="4"/>
    <x v="54"/>
    <x v="0"/>
    <x v="0"/>
    <s v="Trasferimento"/>
    <x v="1"/>
    <x v="1"/>
    <x v="0"/>
    <m/>
  </r>
  <r>
    <n v="213708"/>
    <x v="0"/>
    <x v="1"/>
    <x v="2"/>
    <x v="0"/>
    <x v="7"/>
    <x v="33"/>
    <x v="0"/>
    <x v="0"/>
    <s v="Trasferimento"/>
    <x v="1"/>
    <x v="1"/>
    <x v="0"/>
    <m/>
  </r>
  <r>
    <n v="130951"/>
    <x v="0"/>
    <x v="0"/>
    <x v="2"/>
    <x v="0"/>
    <x v="2"/>
    <x v="172"/>
    <x v="0"/>
    <x v="1"/>
    <s v="Trasferimento"/>
    <x v="1"/>
    <x v="0"/>
    <x v="0"/>
    <m/>
  </r>
  <r>
    <n v="151740"/>
    <x v="0"/>
    <x v="0"/>
    <x v="0"/>
    <x v="0"/>
    <x v="11"/>
    <x v="339"/>
    <x v="0"/>
    <x v="1"/>
    <s v="Trasferimento"/>
    <x v="1"/>
    <x v="0"/>
    <x v="0"/>
    <m/>
  </r>
  <r>
    <n v="125492"/>
    <x v="0"/>
    <x v="0"/>
    <x v="2"/>
    <x v="0"/>
    <x v="3"/>
    <x v="85"/>
    <x v="0"/>
    <x v="0"/>
    <s v="Trasferimento"/>
    <x v="1"/>
    <x v="1"/>
    <x v="0"/>
    <m/>
  </r>
  <r>
    <n v="125906"/>
    <x v="0"/>
    <x v="1"/>
    <x v="2"/>
    <x v="3"/>
    <x v="11"/>
    <x v="174"/>
    <x v="0"/>
    <x v="0"/>
    <s v="Trasferimento"/>
    <x v="3"/>
    <x v="1"/>
    <x v="0"/>
    <m/>
  </r>
  <r>
    <n v="87320"/>
    <x v="0"/>
    <x v="0"/>
    <x v="2"/>
    <x v="4"/>
    <x v="8"/>
    <x v="408"/>
    <x v="0"/>
    <x v="0"/>
    <s v="Trasferimento"/>
    <x v="0"/>
    <x v="0"/>
    <x v="0"/>
    <m/>
  </r>
  <r>
    <n v="213123"/>
    <x v="0"/>
    <x v="0"/>
    <x v="2"/>
    <x v="0"/>
    <x v="8"/>
    <x v="408"/>
    <x v="0"/>
    <x v="0"/>
    <s v="Trasferimento"/>
    <x v="0"/>
    <x v="0"/>
    <x v="0"/>
    <m/>
  </r>
  <r>
    <n v="26139"/>
    <x v="0"/>
    <x v="1"/>
    <x v="2"/>
    <x v="4"/>
    <x v="1"/>
    <x v="26"/>
    <x v="0"/>
    <x v="0"/>
    <s v="Trasferimento"/>
    <x v="1"/>
    <x v="0"/>
    <x v="0"/>
    <m/>
  </r>
  <r>
    <n v="225483"/>
    <x v="0"/>
    <x v="0"/>
    <x v="0"/>
    <x v="1"/>
    <x v="8"/>
    <x v="98"/>
    <x v="0"/>
    <x v="0"/>
    <s v="Trasferimento"/>
    <x v="0"/>
    <x v="0"/>
    <x v="0"/>
    <m/>
  </r>
  <r>
    <n v="110219"/>
    <x v="0"/>
    <x v="0"/>
    <x v="2"/>
    <x v="4"/>
    <x v="1"/>
    <x v="1"/>
    <x v="0"/>
    <x v="0"/>
    <s v="Trasferimento"/>
    <x v="0"/>
    <x v="1"/>
    <x v="0"/>
    <m/>
  </r>
  <r>
    <n v="215939"/>
    <x v="0"/>
    <x v="0"/>
    <x v="2"/>
    <x v="1"/>
    <x v="12"/>
    <x v="323"/>
    <x v="0"/>
    <x v="1"/>
    <s v="Trasferimento"/>
    <x v="1"/>
    <x v="0"/>
    <x v="0"/>
    <m/>
  </r>
  <r>
    <n v="167962"/>
    <x v="0"/>
    <x v="0"/>
    <x v="2"/>
    <x v="0"/>
    <x v="1"/>
    <x v="324"/>
    <x v="0"/>
    <x v="0"/>
    <s v="Trasferimento"/>
    <x v="1"/>
    <x v="3"/>
    <x v="0"/>
    <m/>
  </r>
  <r>
    <n v="28354"/>
    <x v="0"/>
    <x v="0"/>
    <x v="2"/>
    <x v="0"/>
    <x v="15"/>
    <x v="362"/>
    <x v="0"/>
    <x v="0"/>
    <s v="Trasferimento"/>
    <x v="0"/>
    <x v="0"/>
    <x v="0"/>
    <m/>
  </r>
  <r>
    <n v="96747"/>
    <x v="0"/>
    <x v="0"/>
    <x v="2"/>
    <x v="4"/>
    <x v="2"/>
    <x v="326"/>
    <x v="0"/>
    <x v="1"/>
    <s v="Trasferimento"/>
    <x v="1"/>
    <x v="0"/>
    <x v="0"/>
    <m/>
  </r>
  <r>
    <n v="191431"/>
    <x v="0"/>
    <x v="0"/>
    <x v="0"/>
    <x v="1"/>
    <x v="7"/>
    <x v="210"/>
    <x v="0"/>
    <x v="0"/>
    <s v="Trasferimento"/>
    <x v="0"/>
    <x v="3"/>
    <x v="0"/>
    <m/>
  </r>
  <r>
    <n v="194724"/>
    <x v="0"/>
    <x v="0"/>
    <x v="0"/>
    <x v="1"/>
    <x v="7"/>
    <x v="210"/>
    <x v="0"/>
    <x v="1"/>
    <s v="Trasferimento"/>
    <x v="0"/>
    <x v="0"/>
    <x v="0"/>
    <m/>
  </r>
  <r>
    <n v="22566"/>
    <x v="0"/>
    <x v="1"/>
    <x v="2"/>
    <x v="4"/>
    <x v="8"/>
    <x v="173"/>
    <x v="0"/>
    <x v="1"/>
    <s v="Trasferimento"/>
    <x v="0"/>
    <x v="3"/>
    <x v="0"/>
    <m/>
  </r>
  <r>
    <n v="95208"/>
    <x v="0"/>
    <x v="0"/>
    <x v="2"/>
    <x v="4"/>
    <x v="1"/>
    <x v="239"/>
    <x v="0"/>
    <x v="0"/>
    <s v="Trasferimento"/>
    <x v="1"/>
    <x v="1"/>
    <x v="0"/>
    <m/>
  </r>
  <r>
    <n v="29778"/>
    <x v="0"/>
    <x v="1"/>
    <x v="2"/>
    <x v="1"/>
    <x v="7"/>
    <x v="241"/>
    <x v="0"/>
    <x v="0"/>
    <s v="Trasferimento"/>
    <x v="0"/>
    <x v="1"/>
    <x v="0"/>
    <m/>
  </r>
  <r>
    <n v="34864"/>
    <x v="0"/>
    <x v="1"/>
    <x v="2"/>
    <x v="4"/>
    <x v="4"/>
    <x v="219"/>
    <x v="0"/>
    <x v="0"/>
    <s v="Trasferimento"/>
    <x v="0"/>
    <x v="0"/>
    <x v="0"/>
    <m/>
  </r>
  <r>
    <n v="125077"/>
    <x v="0"/>
    <x v="0"/>
    <x v="2"/>
    <x v="2"/>
    <x v="12"/>
    <x v="133"/>
    <x v="0"/>
    <x v="0"/>
    <s v="Trasferimento"/>
    <x v="0"/>
    <x v="1"/>
    <x v="0"/>
    <m/>
  </r>
  <r>
    <n v="223862"/>
    <x v="0"/>
    <x v="0"/>
    <x v="0"/>
    <x v="0"/>
    <x v="12"/>
    <x v="254"/>
    <x v="0"/>
    <x v="0"/>
    <s v="Trasferimento"/>
    <x v="0"/>
    <x v="0"/>
    <x v="0"/>
    <m/>
  </r>
  <r>
    <n v="122802"/>
    <x v="0"/>
    <x v="1"/>
    <x v="2"/>
    <x v="3"/>
    <x v="12"/>
    <x v="106"/>
    <x v="0"/>
    <x v="0"/>
    <s v="Trasferimento"/>
    <x v="1"/>
    <x v="1"/>
    <x v="0"/>
    <m/>
  </r>
  <r>
    <n v="121895"/>
    <x v="0"/>
    <x v="0"/>
    <x v="2"/>
    <x v="0"/>
    <x v="2"/>
    <x v="230"/>
    <x v="0"/>
    <x v="0"/>
    <s v="Trasferimento"/>
    <x v="1"/>
    <x v="0"/>
    <x v="0"/>
    <m/>
  </r>
  <r>
    <n v="5906"/>
    <x v="0"/>
    <x v="0"/>
    <x v="0"/>
    <x v="0"/>
    <x v="2"/>
    <x v="230"/>
    <x v="0"/>
    <x v="0"/>
    <s v="Trasferimento"/>
    <x v="1"/>
    <x v="0"/>
    <x v="0"/>
    <m/>
  </r>
  <r>
    <n v="221387"/>
    <x v="0"/>
    <x v="1"/>
    <x v="0"/>
    <x v="0"/>
    <x v="4"/>
    <x v="197"/>
    <x v="0"/>
    <x v="1"/>
    <s v="Trasferimento"/>
    <x v="1"/>
    <x v="0"/>
    <x v="0"/>
    <m/>
  </r>
  <r>
    <n v="224120"/>
    <x v="0"/>
    <x v="0"/>
    <x v="0"/>
    <x v="1"/>
    <x v="11"/>
    <x v="142"/>
    <x v="0"/>
    <x v="0"/>
    <s v="Trasferimento"/>
    <x v="1"/>
    <x v="0"/>
    <x v="0"/>
    <m/>
  </r>
  <r>
    <n v="160813"/>
    <x v="0"/>
    <x v="0"/>
    <x v="0"/>
    <x v="0"/>
    <x v="1"/>
    <x v="22"/>
    <x v="0"/>
    <x v="0"/>
    <s v="Trasferimento"/>
    <x v="1"/>
    <x v="4"/>
    <x v="0"/>
    <m/>
  </r>
  <r>
    <n v="181280"/>
    <x v="0"/>
    <x v="0"/>
    <x v="0"/>
    <x v="0"/>
    <x v="4"/>
    <x v="197"/>
    <x v="0"/>
    <x v="1"/>
    <s v="Trasferimento"/>
    <x v="1"/>
    <x v="0"/>
    <x v="0"/>
    <m/>
  </r>
  <r>
    <n v="188387"/>
    <x v="0"/>
    <x v="1"/>
    <x v="0"/>
    <x v="0"/>
    <x v="7"/>
    <x v="11"/>
    <x v="0"/>
    <x v="0"/>
    <s v="Trasferimento"/>
    <x v="1"/>
    <x v="3"/>
    <x v="0"/>
    <m/>
  </r>
  <r>
    <n v="200710"/>
    <x v="1"/>
    <x v="1"/>
    <x v="0"/>
    <x v="3"/>
    <x v="7"/>
    <x v="11"/>
    <x v="0"/>
    <x v="0"/>
    <s v="Trasferimento"/>
    <x v="1"/>
    <x v="6"/>
    <x v="0"/>
    <m/>
  </r>
  <r>
    <n v="167577"/>
    <x v="0"/>
    <x v="1"/>
    <x v="0"/>
    <x v="1"/>
    <x v="7"/>
    <x v="11"/>
    <x v="0"/>
    <x v="1"/>
    <s v="Trasferimento"/>
    <x v="1"/>
    <x v="0"/>
    <x v="0"/>
    <m/>
  </r>
  <r>
    <n v="202161"/>
    <x v="0"/>
    <x v="0"/>
    <x v="0"/>
    <x v="0"/>
    <x v="11"/>
    <x v="142"/>
    <x v="0"/>
    <x v="1"/>
    <s v="Trasferimento"/>
    <x v="1"/>
    <x v="0"/>
    <x v="0"/>
    <m/>
  </r>
  <r>
    <n v="108072"/>
    <x v="0"/>
    <x v="0"/>
    <x v="0"/>
    <x v="0"/>
    <x v="12"/>
    <x v="314"/>
    <x v="0"/>
    <x v="0"/>
    <s v="Trasferimento"/>
    <x v="0"/>
    <x v="0"/>
    <x v="0"/>
    <m/>
  </r>
  <r>
    <n v="38050"/>
    <x v="0"/>
    <x v="0"/>
    <x v="0"/>
    <x v="0"/>
    <x v="2"/>
    <x v="332"/>
    <x v="0"/>
    <x v="0"/>
    <s v="Trasferimento"/>
    <x v="1"/>
    <x v="4"/>
    <x v="0"/>
    <m/>
  </r>
  <r>
    <n v="139527"/>
    <x v="0"/>
    <x v="0"/>
    <x v="0"/>
    <x v="0"/>
    <x v="0"/>
    <x v="383"/>
    <x v="0"/>
    <x v="0"/>
    <s v="Trasferimento"/>
    <x v="0"/>
    <x v="0"/>
    <x v="0"/>
    <m/>
  </r>
  <r>
    <n v="198595"/>
    <x v="0"/>
    <x v="0"/>
    <x v="2"/>
    <x v="0"/>
    <x v="0"/>
    <x v="383"/>
    <x v="0"/>
    <x v="0"/>
    <s v="Trasferimento"/>
    <x v="0"/>
    <x v="4"/>
    <x v="0"/>
    <m/>
  </r>
  <r>
    <n v="198594"/>
    <x v="0"/>
    <x v="0"/>
    <x v="2"/>
    <x v="0"/>
    <x v="0"/>
    <x v="383"/>
    <x v="0"/>
    <x v="0"/>
    <s v="Trasferimento"/>
    <x v="0"/>
    <x v="4"/>
    <x v="0"/>
    <m/>
  </r>
  <r>
    <n v="193262"/>
    <x v="0"/>
    <x v="0"/>
    <x v="2"/>
    <x v="1"/>
    <x v="0"/>
    <x v="383"/>
    <x v="0"/>
    <x v="1"/>
    <s v="Trasferimento"/>
    <x v="0"/>
    <x v="0"/>
    <x v="0"/>
    <m/>
  </r>
  <r>
    <n v="222625"/>
    <x v="0"/>
    <x v="0"/>
    <x v="0"/>
    <x v="2"/>
    <x v="2"/>
    <x v="332"/>
    <x v="0"/>
    <x v="0"/>
    <s v="Trasferimento"/>
    <x v="1"/>
    <x v="0"/>
    <x v="0"/>
    <m/>
  </r>
  <r>
    <n v="148361"/>
    <x v="0"/>
    <x v="0"/>
    <x v="2"/>
    <x v="1"/>
    <x v="0"/>
    <x v="383"/>
    <x v="0"/>
    <x v="0"/>
    <s v="Trasferimento"/>
    <x v="0"/>
    <x v="0"/>
    <x v="0"/>
    <m/>
  </r>
  <r>
    <n v="96433"/>
    <x v="0"/>
    <x v="0"/>
    <x v="0"/>
    <x v="0"/>
    <x v="2"/>
    <x v="332"/>
    <x v="0"/>
    <x v="0"/>
    <s v="Trasferimento"/>
    <x v="1"/>
    <x v="4"/>
    <x v="0"/>
    <m/>
  </r>
  <r>
    <n v="130085"/>
    <x v="0"/>
    <x v="0"/>
    <x v="0"/>
    <x v="0"/>
    <x v="2"/>
    <x v="265"/>
    <x v="0"/>
    <x v="0"/>
    <s v="Trasferimento"/>
    <x v="1"/>
    <x v="0"/>
    <x v="0"/>
    <m/>
  </r>
  <r>
    <n v="147687"/>
    <x v="0"/>
    <x v="0"/>
    <x v="0"/>
    <x v="0"/>
    <x v="12"/>
    <x v="133"/>
    <x v="0"/>
    <x v="0"/>
    <s v="Trasferimento"/>
    <x v="0"/>
    <x v="0"/>
    <x v="0"/>
    <m/>
  </r>
  <r>
    <n v="93046"/>
    <x v="0"/>
    <x v="2"/>
    <x v="0"/>
    <x v="0"/>
    <x v="1"/>
    <x v="351"/>
    <x v="1"/>
    <x v="0"/>
    <s v="Trasferimento"/>
    <x v="1"/>
    <x v="8"/>
    <x v="0"/>
    <m/>
  </r>
  <r>
    <n v="147553"/>
    <x v="0"/>
    <x v="0"/>
    <x v="0"/>
    <x v="0"/>
    <x v="4"/>
    <x v="338"/>
    <x v="0"/>
    <x v="0"/>
    <s v="Trasferimento"/>
    <x v="1"/>
    <x v="1"/>
    <x v="0"/>
    <m/>
  </r>
  <r>
    <n v="232655"/>
    <x v="1"/>
    <x v="0"/>
    <x v="0"/>
    <x v="1"/>
    <x v="7"/>
    <x v="328"/>
    <x v="0"/>
    <x v="0"/>
    <s v="Trasferimento"/>
    <x v="0"/>
    <x v="5"/>
    <x v="0"/>
    <m/>
  </r>
  <r>
    <n v="204884"/>
    <x v="0"/>
    <x v="0"/>
    <x v="0"/>
    <x v="0"/>
    <x v="2"/>
    <x v="251"/>
    <x v="0"/>
    <x v="0"/>
    <s v="Trasferimento"/>
    <x v="1"/>
    <x v="0"/>
    <x v="0"/>
    <m/>
  </r>
  <r>
    <n v="114121"/>
    <x v="0"/>
    <x v="0"/>
    <x v="0"/>
    <x v="0"/>
    <x v="11"/>
    <x v="339"/>
    <x v="0"/>
    <x v="0"/>
    <s v="Trasferimento"/>
    <x v="1"/>
    <x v="3"/>
    <x v="0"/>
    <m/>
  </r>
  <r>
    <n v="196147"/>
    <x v="1"/>
    <x v="0"/>
    <x v="0"/>
    <x v="0"/>
    <x v="4"/>
    <x v="200"/>
    <x v="0"/>
    <x v="1"/>
    <s v="Trasferimento"/>
    <x v="1"/>
    <x v="5"/>
    <x v="0"/>
    <m/>
  </r>
  <r>
    <n v="224013"/>
    <x v="0"/>
    <x v="0"/>
    <x v="0"/>
    <x v="0"/>
    <x v="12"/>
    <x v="269"/>
    <x v="0"/>
    <x v="0"/>
    <s v="Trasferimento"/>
    <x v="1"/>
    <x v="0"/>
    <x v="0"/>
    <m/>
  </r>
  <r>
    <n v="125021"/>
    <x v="0"/>
    <x v="0"/>
    <x v="0"/>
    <x v="0"/>
    <x v="4"/>
    <x v="146"/>
    <x v="0"/>
    <x v="0"/>
    <s v="Trasferimento"/>
    <x v="1"/>
    <x v="4"/>
    <x v="0"/>
    <m/>
  </r>
  <r>
    <n v="89535"/>
    <x v="0"/>
    <x v="0"/>
    <x v="2"/>
    <x v="0"/>
    <x v="7"/>
    <x v="51"/>
    <x v="0"/>
    <x v="0"/>
    <s v="Trasferimento"/>
    <x v="1"/>
    <x v="1"/>
    <x v="0"/>
    <m/>
  </r>
  <r>
    <n v="180409"/>
    <x v="0"/>
    <x v="1"/>
    <x v="0"/>
    <x v="0"/>
    <x v="7"/>
    <x v="44"/>
    <x v="0"/>
    <x v="0"/>
    <s v="Trasferimento"/>
    <x v="1"/>
    <x v="3"/>
    <x v="0"/>
    <m/>
  </r>
  <r>
    <n v="82492"/>
    <x v="0"/>
    <x v="0"/>
    <x v="0"/>
    <x v="0"/>
    <x v="2"/>
    <x v="307"/>
    <x v="0"/>
    <x v="0"/>
    <s v="Trasferimento"/>
    <x v="1"/>
    <x v="3"/>
    <x v="0"/>
    <m/>
  </r>
  <r>
    <n v="96637"/>
    <x v="0"/>
    <x v="1"/>
    <x v="2"/>
    <x v="4"/>
    <x v="4"/>
    <x v="47"/>
    <x v="0"/>
    <x v="1"/>
    <s v="Trasferimento"/>
    <x v="0"/>
    <x v="0"/>
    <x v="0"/>
    <m/>
  </r>
  <r>
    <n v="146041"/>
    <x v="0"/>
    <x v="0"/>
    <x v="0"/>
    <x v="0"/>
    <x v="7"/>
    <x v="215"/>
    <x v="0"/>
    <x v="0"/>
    <s v="Trasferimento"/>
    <x v="1"/>
    <x v="1"/>
    <x v="0"/>
    <m/>
  </r>
  <r>
    <n v="168297"/>
    <x v="0"/>
    <x v="0"/>
    <x v="0"/>
    <x v="0"/>
    <x v="7"/>
    <x v="215"/>
    <x v="0"/>
    <x v="0"/>
    <s v="Trasferimento"/>
    <x v="1"/>
    <x v="0"/>
    <x v="0"/>
    <m/>
  </r>
  <r>
    <n v="145654"/>
    <x v="0"/>
    <x v="0"/>
    <x v="0"/>
    <x v="0"/>
    <x v="7"/>
    <x v="215"/>
    <x v="0"/>
    <x v="0"/>
    <s v="Trasferimento"/>
    <x v="1"/>
    <x v="0"/>
    <x v="0"/>
    <m/>
  </r>
  <r>
    <n v="91238"/>
    <x v="0"/>
    <x v="0"/>
    <x v="0"/>
    <x v="0"/>
    <x v="11"/>
    <x v="142"/>
    <x v="0"/>
    <x v="0"/>
    <s v="Trasferimento"/>
    <x v="1"/>
    <x v="0"/>
    <x v="0"/>
    <m/>
  </r>
  <r>
    <n v="89568"/>
    <x v="0"/>
    <x v="0"/>
    <x v="0"/>
    <x v="0"/>
    <x v="2"/>
    <x v="307"/>
    <x v="0"/>
    <x v="0"/>
    <s v="Trasferimento"/>
    <x v="1"/>
    <x v="3"/>
    <x v="0"/>
    <m/>
  </r>
  <r>
    <n v="36178"/>
    <x v="0"/>
    <x v="0"/>
    <x v="0"/>
    <x v="0"/>
    <x v="11"/>
    <x v="142"/>
    <x v="0"/>
    <x v="0"/>
    <s v="Trasferimento"/>
    <x v="1"/>
    <x v="0"/>
    <x v="0"/>
    <m/>
  </r>
  <r>
    <n v="101342"/>
    <x v="0"/>
    <x v="0"/>
    <x v="0"/>
    <x v="0"/>
    <x v="4"/>
    <x v="359"/>
    <x v="0"/>
    <x v="0"/>
    <s v="Trasferimento"/>
    <x v="0"/>
    <x v="0"/>
    <x v="0"/>
    <m/>
  </r>
  <r>
    <n v="28228"/>
    <x v="0"/>
    <x v="0"/>
    <x v="0"/>
    <x v="0"/>
    <x v="11"/>
    <x v="142"/>
    <x v="0"/>
    <x v="0"/>
    <s v="Trasferimento"/>
    <x v="1"/>
    <x v="3"/>
    <x v="0"/>
    <m/>
  </r>
  <r>
    <n v="185600"/>
    <x v="0"/>
    <x v="1"/>
    <x v="0"/>
    <x v="0"/>
    <x v="7"/>
    <x v="67"/>
    <x v="0"/>
    <x v="0"/>
    <s v="Trasferimento"/>
    <x v="0"/>
    <x v="0"/>
    <x v="0"/>
    <m/>
  </r>
  <r>
    <n v="151184"/>
    <x v="0"/>
    <x v="0"/>
    <x v="0"/>
    <x v="0"/>
    <x v="1"/>
    <x v="48"/>
    <x v="0"/>
    <x v="0"/>
    <s v="Trasferimento"/>
    <x v="1"/>
    <x v="0"/>
    <x v="0"/>
    <m/>
  </r>
  <r>
    <n v="22289"/>
    <x v="0"/>
    <x v="0"/>
    <x v="0"/>
    <x v="0"/>
    <x v="11"/>
    <x v="142"/>
    <x v="0"/>
    <x v="0"/>
    <s v="Trasferimento"/>
    <x v="1"/>
    <x v="4"/>
    <x v="0"/>
    <m/>
  </r>
  <r>
    <n v="48824"/>
    <x v="0"/>
    <x v="0"/>
    <x v="0"/>
    <x v="0"/>
    <x v="11"/>
    <x v="142"/>
    <x v="0"/>
    <x v="1"/>
    <s v="Trasferimento"/>
    <x v="1"/>
    <x v="3"/>
    <x v="0"/>
    <m/>
  </r>
  <r>
    <n v="33722"/>
    <x v="0"/>
    <x v="0"/>
    <x v="0"/>
    <x v="0"/>
    <x v="4"/>
    <x v="119"/>
    <x v="0"/>
    <x v="1"/>
    <s v="Trasferimento"/>
    <x v="1"/>
    <x v="4"/>
    <x v="0"/>
    <m/>
  </r>
  <r>
    <n v="28194"/>
    <x v="0"/>
    <x v="0"/>
    <x v="0"/>
    <x v="0"/>
    <x v="11"/>
    <x v="142"/>
    <x v="0"/>
    <x v="1"/>
    <s v="Trasferimento"/>
    <x v="1"/>
    <x v="3"/>
    <x v="0"/>
    <m/>
  </r>
  <r>
    <n v="48825"/>
    <x v="0"/>
    <x v="0"/>
    <x v="2"/>
    <x v="0"/>
    <x v="11"/>
    <x v="142"/>
    <x v="0"/>
    <x v="0"/>
    <s v="Trasferimento"/>
    <x v="1"/>
    <x v="4"/>
    <x v="0"/>
    <m/>
  </r>
  <r>
    <n v="73601"/>
    <x v="0"/>
    <x v="0"/>
    <x v="0"/>
    <x v="0"/>
    <x v="6"/>
    <x v="107"/>
    <x v="0"/>
    <x v="0"/>
    <s v="Trasferimento"/>
    <x v="1"/>
    <x v="0"/>
    <x v="0"/>
    <m/>
  </r>
  <r>
    <n v="43392"/>
    <x v="0"/>
    <x v="0"/>
    <x v="0"/>
    <x v="4"/>
    <x v="1"/>
    <x v="1"/>
    <x v="0"/>
    <x v="0"/>
    <s v="Trasferimento"/>
    <x v="0"/>
    <x v="0"/>
    <x v="0"/>
    <m/>
  </r>
  <r>
    <n v="231721"/>
    <x v="0"/>
    <x v="1"/>
    <x v="0"/>
    <x v="1"/>
    <x v="2"/>
    <x v="36"/>
    <x v="0"/>
    <x v="0"/>
    <s v="Trasferimento"/>
    <x v="1"/>
    <x v="1"/>
    <x v="0"/>
    <m/>
  </r>
  <r>
    <n v="34363"/>
    <x v="0"/>
    <x v="2"/>
    <x v="2"/>
    <x v="0"/>
    <x v="1"/>
    <x v="1"/>
    <x v="1"/>
    <x v="0"/>
    <s v="Trasferimento"/>
    <x v="0"/>
    <x v="9"/>
    <x v="0"/>
    <m/>
  </r>
  <r>
    <n v="162256"/>
    <x v="0"/>
    <x v="0"/>
    <x v="2"/>
    <x v="0"/>
    <x v="4"/>
    <x v="338"/>
    <x v="0"/>
    <x v="0"/>
    <s v="Trasferimento"/>
    <x v="1"/>
    <x v="0"/>
    <x v="0"/>
    <m/>
  </r>
  <r>
    <n v="122656"/>
    <x v="0"/>
    <x v="0"/>
    <x v="0"/>
    <x v="0"/>
    <x v="4"/>
    <x v="367"/>
    <x v="0"/>
    <x v="0"/>
    <s v="Trasferimento"/>
    <x v="1"/>
    <x v="0"/>
    <x v="0"/>
    <m/>
  </r>
  <r>
    <n v="179736"/>
    <x v="0"/>
    <x v="0"/>
    <x v="0"/>
    <x v="0"/>
    <x v="1"/>
    <x v="340"/>
    <x v="0"/>
    <x v="0"/>
    <s v="Trasferimento"/>
    <x v="1"/>
    <x v="0"/>
    <x v="0"/>
    <m/>
  </r>
  <r>
    <n v="107704"/>
    <x v="0"/>
    <x v="0"/>
    <x v="0"/>
    <x v="0"/>
    <x v="1"/>
    <x v="340"/>
    <x v="0"/>
    <x v="0"/>
    <s v="Trasferimento"/>
    <x v="1"/>
    <x v="4"/>
    <x v="0"/>
    <m/>
  </r>
  <r>
    <n v="109369"/>
    <x v="0"/>
    <x v="0"/>
    <x v="0"/>
    <x v="0"/>
    <x v="7"/>
    <x v="297"/>
    <x v="0"/>
    <x v="0"/>
    <s v="Trasferimento"/>
    <x v="1"/>
    <x v="0"/>
    <x v="0"/>
    <m/>
  </r>
  <r>
    <n v="46433"/>
    <x v="0"/>
    <x v="0"/>
    <x v="0"/>
    <x v="0"/>
    <x v="4"/>
    <x v="149"/>
    <x v="0"/>
    <x v="1"/>
    <s v="Trasferimento"/>
    <x v="1"/>
    <x v="3"/>
    <x v="0"/>
    <m/>
  </r>
  <r>
    <n v="201674"/>
    <x v="0"/>
    <x v="0"/>
    <x v="0"/>
    <x v="0"/>
    <x v="11"/>
    <x v="152"/>
    <x v="0"/>
    <x v="0"/>
    <s v="Trasferimento"/>
    <x v="1"/>
    <x v="0"/>
    <x v="0"/>
    <m/>
  </r>
  <r>
    <n v="13383"/>
    <x v="0"/>
    <x v="0"/>
    <x v="0"/>
    <x v="0"/>
    <x v="4"/>
    <x v="250"/>
    <x v="0"/>
    <x v="0"/>
    <s v="Trasferimento"/>
    <x v="1"/>
    <x v="0"/>
    <x v="0"/>
    <m/>
  </r>
  <r>
    <n v="207216"/>
    <x v="0"/>
    <x v="0"/>
    <x v="0"/>
    <x v="0"/>
    <x v="4"/>
    <x v="250"/>
    <x v="0"/>
    <x v="1"/>
    <s v="Trasferimento"/>
    <x v="1"/>
    <x v="0"/>
    <x v="0"/>
    <m/>
  </r>
  <r>
    <n v="99007"/>
    <x v="0"/>
    <x v="0"/>
    <x v="0"/>
    <x v="0"/>
    <x v="10"/>
    <x v="343"/>
    <x v="0"/>
    <x v="1"/>
    <s v="Trasferimento"/>
    <x v="1"/>
    <x v="0"/>
    <x v="0"/>
    <m/>
  </r>
  <r>
    <n v="201309"/>
    <x v="0"/>
    <x v="0"/>
    <x v="0"/>
    <x v="0"/>
    <x v="7"/>
    <x v="33"/>
    <x v="0"/>
    <x v="0"/>
    <s v="Trasferimento"/>
    <x v="1"/>
    <x v="0"/>
    <x v="0"/>
    <m/>
  </r>
  <r>
    <n v="47285"/>
    <x v="0"/>
    <x v="1"/>
    <x v="2"/>
    <x v="4"/>
    <x v="11"/>
    <x v="91"/>
    <x v="0"/>
    <x v="1"/>
    <s v="Trasferimento"/>
    <x v="1"/>
    <x v="3"/>
    <x v="0"/>
    <m/>
  </r>
  <r>
    <n v="153855"/>
    <x v="0"/>
    <x v="0"/>
    <x v="0"/>
    <x v="1"/>
    <x v="7"/>
    <x v="175"/>
    <x v="0"/>
    <x v="0"/>
    <s v="Trasferimento"/>
    <x v="0"/>
    <x v="4"/>
    <x v="0"/>
    <m/>
  </r>
  <r>
    <n v="101651"/>
    <x v="0"/>
    <x v="0"/>
    <x v="0"/>
    <x v="0"/>
    <x v="1"/>
    <x v="48"/>
    <x v="0"/>
    <x v="0"/>
    <s v="Trasferimento"/>
    <x v="1"/>
    <x v="3"/>
    <x v="0"/>
    <m/>
  </r>
  <r>
    <n v="154774"/>
    <x v="0"/>
    <x v="0"/>
    <x v="0"/>
    <x v="0"/>
    <x v="0"/>
    <x v="76"/>
    <x v="0"/>
    <x v="0"/>
    <s v="Trasferimento"/>
    <x v="0"/>
    <x v="0"/>
    <x v="0"/>
    <m/>
  </r>
  <r>
    <n v="159533"/>
    <x v="0"/>
    <x v="0"/>
    <x v="0"/>
    <x v="0"/>
    <x v="11"/>
    <x v="142"/>
    <x v="0"/>
    <x v="0"/>
    <s v="Trasferimento"/>
    <x v="1"/>
    <x v="0"/>
    <x v="0"/>
    <m/>
  </r>
  <r>
    <n v="190925"/>
    <x v="0"/>
    <x v="0"/>
    <x v="2"/>
    <x v="0"/>
    <x v="5"/>
    <x v="6"/>
    <x v="0"/>
    <x v="0"/>
    <s v="Trasferimento"/>
    <x v="0"/>
    <x v="0"/>
    <x v="0"/>
    <m/>
  </r>
  <r>
    <n v="96036"/>
    <x v="0"/>
    <x v="0"/>
    <x v="0"/>
    <x v="0"/>
    <x v="1"/>
    <x v="201"/>
    <x v="0"/>
    <x v="0"/>
    <s v="Trasferimento"/>
    <x v="0"/>
    <x v="4"/>
    <x v="0"/>
    <m/>
  </r>
  <r>
    <n v="96049"/>
    <x v="0"/>
    <x v="0"/>
    <x v="0"/>
    <x v="0"/>
    <x v="1"/>
    <x v="201"/>
    <x v="0"/>
    <x v="0"/>
    <s v="Trasferimento"/>
    <x v="0"/>
    <x v="4"/>
    <x v="0"/>
    <m/>
  </r>
  <r>
    <n v="218000"/>
    <x v="0"/>
    <x v="0"/>
    <x v="2"/>
    <x v="0"/>
    <x v="1"/>
    <x v="324"/>
    <x v="0"/>
    <x v="0"/>
    <s v="Trasferimento"/>
    <x v="1"/>
    <x v="3"/>
    <x v="0"/>
    <m/>
  </r>
  <r>
    <n v="49010"/>
    <x v="0"/>
    <x v="0"/>
    <x v="0"/>
    <x v="0"/>
    <x v="1"/>
    <x v="324"/>
    <x v="0"/>
    <x v="0"/>
    <s v="Trasferimento"/>
    <x v="1"/>
    <x v="3"/>
    <x v="0"/>
    <m/>
  </r>
  <r>
    <n v="171681"/>
    <x v="0"/>
    <x v="0"/>
    <x v="2"/>
    <x v="0"/>
    <x v="1"/>
    <x v="324"/>
    <x v="0"/>
    <x v="0"/>
    <s v="Trasferimento"/>
    <x v="1"/>
    <x v="0"/>
    <x v="0"/>
    <m/>
  </r>
  <r>
    <n v="153626"/>
    <x v="0"/>
    <x v="0"/>
    <x v="0"/>
    <x v="0"/>
    <x v="1"/>
    <x v="324"/>
    <x v="0"/>
    <x v="0"/>
    <s v="Trasferimento"/>
    <x v="1"/>
    <x v="0"/>
    <x v="0"/>
    <m/>
  </r>
  <r>
    <n v="141576"/>
    <x v="0"/>
    <x v="0"/>
    <x v="0"/>
    <x v="0"/>
    <x v="1"/>
    <x v="324"/>
    <x v="0"/>
    <x v="0"/>
    <s v="Trasferimento"/>
    <x v="1"/>
    <x v="0"/>
    <x v="0"/>
    <m/>
  </r>
  <r>
    <n v="212116"/>
    <x v="0"/>
    <x v="1"/>
    <x v="2"/>
    <x v="1"/>
    <x v="12"/>
    <x v="245"/>
    <x v="0"/>
    <x v="1"/>
    <s v="Trasferimento"/>
    <x v="1"/>
    <x v="0"/>
    <x v="0"/>
    <m/>
  </r>
  <r>
    <n v="138920"/>
    <x v="0"/>
    <x v="0"/>
    <x v="0"/>
    <x v="0"/>
    <x v="1"/>
    <x v="324"/>
    <x v="0"/>
    <x v="1"/>
    <s v="Trasferimento"/>
    <x v="1"/>
    <x v="0"/>
    <x v="0"/>
    <m/>
  </r>
  <r>
    <n v="110312"/>
    <x v="0"/>
    <x v="0"/>
    <x v="0"/>
    <x v="0"/>
    <x v="1"/>
    <x v="324"/>
    <x v="0"/>
    <x v="0"/>
    <s v="Trasferimento"/>
    <x v="1"/>
    <x v="0"/>
    <x v="0"/>
    <m/>
  </r>
  <r>
    <n v="125523"/>
    <x v="0"/>
    <x v="0"/>
    <x v="0"/>
    <x v="0"/>
    <x v="1"/>
    <x v="324"/>
    <x v="0"/>
    <x v="1"/>
    <s v="Trasferimento"/>
    <x v="1"/>
    <x v="0"/>
    <x v="0"/>
    <m/>
  </r>
  <r>
    <n v="184115"/>
    <x v="0"/>
    <x v="0"/>
    <x v="0"/>
    <x v="0"/>
    <x v="1"/>
    <x v="324"/>
    <x v="0"/>
    <x v="0"/>
    <s v="Trasferimento"/>
    <x v="1"/>
    <x v="0"/>
    <x v="0"/>
    <m/>
  </r>
  <r>
    <n v="72650"/>
    <x v="0"/>
    <x v="0"/>
    <x v="0"/>
    <x v="0"/>
    <x v="1"/>
    <x v="324"/>
    <x v="0"/>
    <x v="0"/>
    <s v="Trasferimento"/>
    <x v="1"/>
    <x v="4"/>
    <x v="0"/>
    <m/>
  </r>
  <r>
    <n v="19904"/>
    <x v="0"/>
    <x v="0"/>
    <x v="0"/>
    <x v="0"/>
    <x v="1"/>
    <x v="324"/>
    <x v="0"/>
    <x v="0"/>
    <s v="Trasferimento"/>
    <x v="1"/>
    <x v="4"/>
    <x v="0"/>
    <m/>
  </r>
  <r>
    <n v="224750"/>
    <x v="0"/>
    <x v="0"/>
    <x v="0"/>
    <x v="1"/>
    <x v="1"/>
    <x v="324"/>
    <x v="0"/>
    <x v="0"/>
    <s v="Trasferimento"/>
    <x v="1"/>
    <x v="0"/>
    <x v="0"/>
    <m/>
  </r>
  <r>
    <n v="133920"/>
    <x v="0"/>
    <x v="0"/>
    <x v="0"/>
    <x v="1"/>
    <x v="1"/>
    <x v="324"/>
    <x v="0"/>
    <x v="0"/>
    <s v="Trasferimento"/>
    <x v="1"/>
    <x v="1"/>
    <x v="0"/>
    <m/>
  </r>
  <r>
    <n v="20097"/>
    <x v="0"/>
    <x v="0"/>
    <x v="0"/>
    <x v="0"/>
    <x v="1"/>
    <x v="324"/>
    <x v="0"/>
    <x v="1"/>
    <s v="Trasferimento"/>
    <x v="1"/>
    <x v="3"/>
    <x v="0"/>
    <m/>
  </r>
  <r>
    <n v="223384"/>
    <x v="0"/>
    <x v="0"/>
    <x v="0"/>
    <x v="1"/>
    <x v="1"/>
    <x v="324"/>
    <x v="0"/>
    <x v="0"/>
    <s v="Trasferimento"/>
    <x v="1"/>
    <x v="0"/>
    <x v="0"/>
    <m/>
  </r>
  <r>
    <n v="172156"/>
    <x v="0"/>
    <x v="0"/>
    <x v="0"/>
    <x v="0"/>
    <x v="1"/>
    <x v="324"/>
    <x v="0"/>
    <x v="0"/>
    <s v="Trasferimento"/>
    <x v="1"/>
    <x v="3"/>
    <x v="0"/>
    <m/>
  </r>
  <r>
    <n v="209193"/>
    <x v="1"/>
    <x v="0"/>
    <x v="2"/>
    <x v="1"/>
    <x v="1"/>
    <x v="324"/>
    <x v="0"/>
    <x v="0"/>
    <s v="Trasferimento"/>
    <x v="1"/>
    <x v="5"/>
    <x v="0"/>
    <m/>
  </r>
  <r>
    <n v="134986"/>
    <x v="0"/>
    <x v="0"/>
    <x v="0"/>
    <x v="0"/>
    <x v="1"/>
    <x v="324"/>
    <x v="0"/>
    <x v="0"/>
    <s v="Trasferimento"/>
    <x v="1"/>
    <x v="3"/>
    <x v="0"/>
    <m/>
  </r>
  <r>
    <n v="224879"/>
    <x v="0"/>
    <x v="0"/>
    <x v="0"/>
    <x v="1"/>
    <x v="1"/>
    <x v="324"/>
    <x v="0"/>
    <x v="0"/>
    <s v="Trasferimento"/>
    <x v="1"/>
    <x v="0"/>
    <x v="0"/>
    <m/>
  </r>
  <r>
    <n v="224882"/>
    <x v="0"/>
    <x v="0"/>
    <x v="0"/>
    <x v="1"/>
    <x v="1"/>
    <x v="324"/>
    <x v="0"/>
    <x v="1"/>
    <s v="Trasferimento"/>
    <x v="1"/>
    <x v="0"/>
    <x v="0"/>
    <m/>
  </r>
  <r>
    <n v="204281"/>
    <x v="0"/>
    <x v="0"/>
    <x v="0"/>
    <x v="0"/>
    <x v="8"/>
    <x v="127"/>
    <x v="0"/>
    <x v="0"/>
    <s v="Trasferimento"/>
    <x v="1"/>
    <x v="4"/>
    <x v="0"/>
    <m/>
  </r>
  <r>
    <n v="174603"/>
    <x v="0"/>
    <x v="0"/>
    <x v="0"/>
    <x v="0"/>
    <x v="10"/>
    <x v="294"/>
    <x v="0"/>
    <x v="0"/>
    <s v="Trasferimento"/>
    <x v="1"/>
    <x v="4"/>
    <x v="0"/>
    <m/>
  </r>
  <r>
    <n v="174601"/>
    <x v="0"/>
    <x v="0"/>
    <x v="0"/>
    <x v="0"/>
    <x v="10"/>
    <x v="294"/>
    <x v="0"/>
    <x v="1"/>
    <s v="Trasferimento"/>
    <x v="1"/>
    <x v="3"/>
    <x v="0"/>
    <m/>
  </r>
  <r>
    <n v="144745"/>
    <x v="0"/>
    <x v="0"/>
    <x v="0"/>
    <x v="0"/>
    <x v="7"/>
    <x v="267"/>
    <x v="0"/>
    <x v="1"/>
    <s v="Trasferimento"/>
    <x v="1"/>
    <x v="0"/>
    <x v="0"/>
    <m/>
  </r>
  <r>
    <n v="156328"/>
    <x v="0"/>
    <x v="0"/>
    <x v="0"/>
    <x v="0"/>
    <x v="7"/>
    <x v="215"/>
    <x v="0"/>
    <x v="0"/>
    <s v="Trasferimento"/>
    <x v="1"/>
    <x v="1"/>
    <x v="0"/>
    <m/>
  </r>
  <r>
    <n v="66401"/>
    <x v="0"/>
    <x v="0"/>
    <x v="0"/>
    <x v="0"/>
    <x v="11"/>
    <x v="142"/>
    <x v="0"/>
    <x v="1"/>
    <s v="Trasferimento"/>
    <x v="1"/>
    <x v="1"/>
    <x v="0"/>
    <m/>
  </r>
  <r>
    <n v="58821"/>
    <x v="0"/>
    <x v="0"/>
    <x v="0"/>
    <x v="0"/>
    <x v="11"/>
    <x v="142"/>
    <x v="0"/>
    <x v="1"/>
    <s v="Trasferimento"/>
    <x v="1"/>
    <x v="4"/>
    <x v="0"/>
    <m/>
  </r>
  <r>
    <n v="188766"/>
    <x v="1"/>
    <x v="0"/>
    <x v="0"/>
    <x v="1"/>
    <x v="11"/>
    <x v="142"/>
    <x v="0"/>
    <x v="0"/>
    <s v="Trasferimento"/>
    <x v="1"/>
    <x v="5"/>
    <x v="0"/>
    <m/>
  </r>
  <r>
    <n v="210939"/>
    <x v="0"/>
    <x v="0"/>
    <x v="0"/>
    <x v="0"/>
    <x v="11"/>
    <x v="142"/>
    <x v="0"/>
    <x v="0"/>
    <s v="Trasferimento"/>
    <x v="1"/>
    <x v="0"/>
    <x v="0"/>
    <m/>
  </r>
  <r>
    <n v="195493"/>
    <x v="0"/>
    <x v="0"/>
    <x v="2"/>
    <x v="0"/>
    <x v="11"/>
    <x v="142"/>
    <x v="0"/>
    <x v="0"/>
    <s v="Trasferimento"/>
    <x v="1"/>
    <x v="4"/>
    <x v="0"/>
    <m/>
  </r>
  <r>
    <n v="210192"/>
    <x v="0"/>
    <x v="1"/>
    <x v="0"/>
    <x v="1"/>
    <x v="7"/>
    <x v="74"/>
    <x v="0"/>
    <x v="0"/>
    <s v="Trasferimento"/>
    <x v="1"/>
    <x v="1"/>
    <x v="0"/>
    <m/>
  </r>
  <r>
    <n v="192055"/>
    <x v="0"/>
    <x v="0"/>
    <x v="0"/>
    <x v="0"/>
    <x v="7"/>
    <x v="137"/>
    <x v="0"/>
    <x v="0"/>
    <s v="Trasferimento"/>
    <x v="3"/>
    <x v="3"/>
    <x v="0"/>
    <m/>
  </r>
  <r>
    <n v="217846"/>
    <x v="0"/>
    <x v="1"/>
    <x v="0"/>
    <x v="0"/>
    <x v="1"/>
    <x v="138"/>
    <x v="0"/>
    <x v="0"/>
    <s v="Trasferimento"/>
    <x v="1"/>
    <x v="0"/>
    <x v="0"/>
    <m/>
  </r>
  <r>
    <n v="182652"/>
    <x v="0"/>
    <x v="0"/>
    <x v="0"/>
    <x v="0"/>
    <x v="7"/>
    <x v="137"/>
    <x v="0"/>
    <x v="0"/>
    <s v="Trasferimento"/>
    <x v="3"/>
    <x v="0"/>
    <x v="0"/>
    <m/>
  </r>
  <r>
    <n v="191867"/>
    <x v="0"/>
    <x v="0"/>
    <x v="0"/>
    <x v="0"/>
    <x v="14"/>
    <x v="290"/>
    <x v="0"/>
    <x v="0"/>
    <s v="Trasferimento"/>
    <x v="0"/>
    <x v="0"/>
    <x v="0"/>
    <m/>
  </r>
  <r>
    <n v="190087"/>
    <x v="0"/>
    <x v="0"/>
    <x v="0"/>
    <x v="0"/>
    <x v="14"/>
    <x v="290"/>
    <x v="0"/>
    <x v="0"/>
    <s v="Trasferimento"/>
    <x v="0"/>
    <x v="0"/>
    <x v="0"/>
    <m/>
  </r>
  <r>
    <n v="223637"/>
    <x v="0"/>
    <x v="0"/>
    <x v="0"/>
    <x v="1"/>
    <x v="7"/>
    <x v="74"/>
    <x v="0"/>
    <x v="0"/>
    <s v="Trasferimento"/>
    <x v="1"/>
    <x v="0"/>
    <x v="0"/>
    <m/>
  </r>
  <r>
    <n v="139645"/>
    <x v="0"/>
    <x v="0"/>
    <x v="0"/>
    <x v="0"/>
    <x v="7"/>
    <x v="74"/>
    <x v="0"/>
    <x v="0"/>
    <s v="Trasferimento"/>
    <x v="1"/>
    <x v="0"/>
    <x v="0"/>
    <m/>
  </r>
  <r>
    <n v="1217"/>
    <x v="0"/>
    <x v="0"/>
    <x v="0"/>
    <x v="0"/>
    <x v="7"/>
    <x v="56"/>
    <x v="0"/>
    <x v="0"/>
    <s v="Trasferimento"/>
    <x v="1"/>
    <x v="0"/>
    <x v="0"/>
    <m/>
  </r>
  <r>
    <n v="130525"/>
    <x v="0"/>
    <x v="0"/>
    <x v="0"/>
    <x v="0"/>
    <x v="4"/>
    <x v="338"/>
    <x v="0"/>
    <x v="1"/>
    <s v="Trasferimento"/>
    <x v="1"/>
    <x v="3"/>
    <x v="0"/>
    <m/>
  </r>
  <r>
    <n v="4159"/>
    <x v="0"/>
    <x v="0"/>
    <x v="0"/>
    <x v="0"/>
    <x v="4"/>
    <x v="235"/>
    <x v="0"/>
    <x v="0"/>
    <s v="Trasferimento"/>
    <x v="0"/>
    <x v="4"/>
    <x v="0"/>
    <m/>
  </r>
  <r>
    <n v="201716"/>
    <x v="0"/>
    <x v="1"/>
    <x v="0"/>
    <x v="0"/>
    <x v="4"/>
    <x v="235"/>
    <x v="0"/>
    <x v="0"/>
    <s v="Trasferimento"/>
    <x v="0"/>
    <x v="3"/>
    <x v="0"/>
    <m/>
  </r>
  <r>
    <n v="198842"/>
    <x v="0"/>
    <x v="1"/>
    <x v="0"/>
    <x v="0"/>
    <x v="4"/>
    <x v="235"/>
    <x v="0"/>
    <x v="0"/>
    <s v="Trasferimento"/>
    <x v="0"/>
    <x v="0"/>
    <x v="0"/>
    <m/>
  </r>
  <r>
    <n v="57696"/>
    <x v="0"/>
    <x v="0"/>
    <x v="0"/>
    <x v="0"/>
    <x v="4"/>
    <x v="235"/>
    <x v="0"/>
    <x v="0"/>
    <s v="Trasferimento"/>
    <x v="0"/>
    <x v="0"/>
    <x v="0"/>
    <m/>
  </r>
  <r>
    <n v="65885"/>
    <x v="0"/>
    <x v="0"/>
    <x v="0"/>
    <x v="0"/>
    <x v="2"/>
    <x v="157"/>
    <x v="0"/>
    <x v="0"/>
    <s v="Trasferimento"/>
    <x v="1"/>
    <x v="3"/>
    <x v="0"/>
    <m/>
  </r>
  <r>
    <n v="230546"/>
    <x v="1"/>
    <x v="0"/>
    <x v="0"/>
    <x v="1"/>
    <x v="4"/>
    <x v="140"/>
    <x v="0"/>
    <x v="1"/>
    <s v="Trasferimento"/>
    <x v="0"/>
    <x v="5"/>
    <x v="0"/>
    <m/>
  </r>
  <r>
    <n v="98510"/>
    <x v="0"/>
    <x v="0"/>
    <x v="0"/>
    <x v="0"/>
    <x v="7"/>
    <x v="274"/>
    <x v="0"/>
    <x v="0"/>
    <s v="Trasferimento"/>
    <x v="0"/>
    <x v="3"/>
    <x v="0"/>
    <m/>
  </r>
  <r>
    <n v="16961"/>
    <x v="0"/>
    <x v="0"/>
    <x v="0"/>
    <x v="0"/>
    <x v="7"/>
    <x v="35"/>
    <x v="0"/>
    <x v="1"/>
    <s v="Trasferimento"/>
    <x v="1"/>
    <x v="4"/>
    <x v="0"/>
    <m/>
  </r>
  <r>
    <n v="53978"/>
    <x v="0"/>
    <x v="0"/>
    <x v="0"/>
    <x v="0"/>
    <x v="7"/>
    <x v="35"/>
    <x v="0"/>
    <x v="0"/>
    <s v="Trasferimento"/>
    <x v="1"/>
    <x v="3"/>
    <x v="0"/>
    <m/>
  </r>
  <r>
    <n v="149107"/>
    <x v="0"/>
    <x v="0"/>
    <x v="0"/>
    <x v="0"/>
    <x v="4"/>
    <x v="99"/>
    <x v="0"/>
    <x v="1"/>
    <s v="Trasferimento"/>
    <x v="0"/>
    <x v="3"/>
    <x v="0"/>
    <m/>
  </r>
  <r>
    <n v="172071"/>
    <x v="0"/>
    <x v="0"/>
    <x v="0"/>
    <x v="0"/>
    <x v="4"/>
    <x v="99"/>
    <x v="0"/>
    <x v="0"/>
    <s v="Trasferimento"/>
    <x v="0"/>
    <x v="0"/>
    <x v="0"/>
    <m/>
  </r>
  <r>
    <n v="79893"/>
    <x v="0"/>
    <x v="0"/>
    <x v="0"/>
    <x v="0"/>
    <x v="11"/>
    <x v="221"/>
    <x v="0"/>
    <x v="1"/>
    <s v="Trasferimento"/>
    <x v="1"/>
    <x v="1"/>
    <x v="0"/>
    <m/>
  </r>
  <r>
    <n v="128593"/>
    <x v="0"/>
    <x v="0"/>
    <x v="0"/>
    <x v="0"/>
    <x v="8"/>
    <x v="92"/>
    <x v="0"/>
    <x v="1"/>
    <s v="Trasferimento"/>
    <x v="1"/>
    <x v="3"/>
    <x v="0"/>
    <m/>
  </r>
  <r>
    <n v="78772"/>
    <x v="0"/>
    <x v="0"/>
    <x v="0"/>
    <x v="0"/>
    <x v="1"/>
    <x v="138"/>
    <x v="1"/>
    <x v="0"/>
    <s v="Trasferimento"/>
    <x v="1"/>
    <x v="8"/>
    <x v="0"/>
    <m/>
  </r>
  <r>
    <n v="200413"/>
    <x v="0"/>
    <x v="1"/>
    <x v="0"/>
    <x v="0"/>
    <x v="11"/>
    <x v="126"/>
    <x v="0"/>
    <x v="0"/>
    <s v="Trasferimento"/>
    <x v="1"/>
    <x v="0"/>
    <x v="0"/>
    <m/>
  </r>
  <r>
    <n v="226542"/>
    <x v="0"/>
    <x v="0"/>
    <x v="0"/>
    <x v="1"/>
    <x v="4"/>
    <x v="140"/>
    <x v="0"/>
    <x v="0"/>
    <s v="Trasferimento"/>
    <x v="0"/>
    <x v="0"/>
    <x v="0"/>
    <m/>
  </r>
  <r>
    <n v="226541"/>
    <x v="1"/>
    <x v="0"/>
    <x v="0"/>
    <x v="1"/>
    <x v="4"/>
    <x v="140"/>
    <x v="0"/>
    <x v="0"/>
    <s v="Trasferimento"/>
    <x v="0"/>
    <x v="6"/>
    <x v="0"/>
    <m/>
  </r>
  <r>
    <n v="167634"/>
    <x v="0"/>
    <x v="0"/>
    <x v="0"/>
    <x v="0"/>
    <x v="4"/>
    <x v="146"/>
    <x v="0"/>
    <x v="0"/>
    <s v="Trasferimento"/>
    <x v="1"/>
    <x v="0"/>
    <x v="0"/>
    <m/>
  </r>
  <r>
    <n v="142422"/>
    <x v="0"/>
    <x v="0"/>
    <x v="0"/>
    <x v="0"/>
    <x v="7"/>
    <x v="334"/>
    <x v="0"/>
    <x v="1"/>
    <s v="Trasferimento"/>
    <x v="1"/>
    <x v="0"/>
    <x v="0"/>
    <m/>
  </r>
  <r>
    <n v="230803"/>
    <x v="1"/>
    <x v="0"/>
    <x v="0"/>
    <x v="0"/>
    <x v="12"/>
    <x v="27"/>
    <x v="0"/>
    <x v="1"/>
    <s v="Trasferimento"/>
    <x v="1"/>
    <x v="2"/>
    <x v="0"/>
    <m/>
  </r>
  <r>
    <n v="213441"/>
    <x v="0"/>
    <x v="0"/>
    <x v="2"/>
    <x v="2"/>
    <x v="7"/>
    <x v="210"/>
    <x v="0"/>
    <x v="0"/>
    <s v="Trasferimento"/>
    <x v="0"/>
    <x v="0"/>
    <x v="0"/>
    <m/>
  </r>
  <r>
    <n v="99945"/>
    <x v="0"/>
    <x v="0"/>
    <x v="2"/>
    <x v="0"/>
    <x v="8"/>
    <x v="115"/>
    <x v="0"/>
    <x v="0"/>
    <s v="Trasferimento"/>
    <x v="1"/>
    <x v="4"/>
    <x v="0"/>
    <m/>
  </r>
  <r>
    <n v="192816"/>
    <x v="1"/>
    <x v="0"/>
    <x v="0"/>
    <x v="0"/>
    <x v="11"/>
    <x v="102"/>
    <x v="0"/>
    <x v="1"/>
    <s v="Trasferimento"/>
    <x v="1"/>
    <x v="7"/>
    <x v="0"/>
    <m/>
  </r>
  <r>
    <n v="121338"/>
    <x v="0"/>
    <x v="0"/>
    <x v="2"/>
    <x v="4"/>
    <x v="4"/>
    <x v="147"/>
    <x v="0"/>
    <x v="0"/>
    <s v="Trasferimento"/>
    <x v="1"/>
    <x v="0"/>
    <x v="0"/>
    <m/>
  </r>
  <r>
    <n v="187968"/>
    <x v="0"/>
    <x v="0"/>
    <x v="0"/>
    <x v="1"/>
    <x v="7"/>
    <x v="209"/>
    <x v="0"/>
    <x v="0"/>
    <s v="Trasferimento"/>
    <x v="0"/>
    <x v="3"/>
    <x v="0"/>
    <m/>
  </r>
  <r>
    <n v="56665"/>
    <x v="0"/>
    <x v="0"/>
    <x v="0"/>
    <x v="0"/>
    <x v="7"/>
    <x v="210"/>
    <x v="0"/>
    <x v="0"/>
    <s v="Trasferimento"/>
    <x v="0"/>
    <x v="0"/>
    <x v="0"/>
    <m/>
  </r>
  <r>
    <n v="93994"/>
    <x v="0"/>
    <x v="0"/>
    <x v="0"/>
    <x v="0"/>
    <x v="4"/>
    <x v="110"/>
    <x v="0"/>
    <x v="0"/>
    <s v="Trasferimento"/>
    <x v="1"/>
    <x v="4"/>
    <x v="0"/>
    <m/>
  </r>
  <r>
    <n v="93992"/>
    <x v="0"/>
    <x v="0"/>
    <x v="0"/>
    <x v="0"/>
    <x v="4"/>
    <x v="110"/>
    <x v="0"/>
    <x v="1"/>
    <s v="Trasferimento"/>
    <x v="1"/>
    <x v="4"/>
    <x v="0"/>
    <m/>
  </r>
  <r>
    <n v="220372"/>
    <x v="1"/>
    <x v="0"/>
    <x v="0"/>
    <x v="1"/>
    <x v="2"/>
    <x v="42"/>
    <x v="0"/>
    <x v="0"/>
    <s v="Trasferimento"/>
    <x v="1"/>
    <x v="2"/>
    <x v="0"/>
    <m/>
  </r>
  <r>
    <n v="130748"/>
    <x v="0"/>
    <x v="0"/>
    <x v="0"/>
    <x v="0"/>
    <x v="1"/>
    <x v="48"/>
    <x v="0"/>
    <x v="0"/>
    <s v="Trasferimento"/>
    <x v="1"/>
    <x v="0"/>
    <x v="0"/>
    <m/>
  </r>
  <r>
    <n v="208214"/>
    <x v="0"/>
    <x v="0"/>
    <x v="0"/>
    <x v="0"/>
    <x v="2"/>
    <x v="364"/>
    <x v="0"/>
    <x v="0"/>
    <s v="Trasferimento"/>
    <x v="1"/>
    <x v="3"/>
    <x v="0"/>
    <m/>
  </r>
  <r>
    <n v="210228"/>
    <x v="0"/>
    <x v="0"/>
    <x v="0"/>
    <x v="0"/>
    <x v="2"/>
    <x v="364"/>
    <x v="0"/>
    <x v="0"/>
    <s v="Trasferimento"/>
    <x v="1"/>
    <x v="4"/>
    <x v="0"/>
    <m/>
  </r>
  <r>
    <n v="140092"/>
    <x v="0"/>
    <x v="0"/>
    <x v="0"/>
    <x v="1"/>
    <x v="4"/>
    <x v="140"/>
    <x v="0"/>
    <x v="0"/>
    <s v="Trasferimento"/>
    <x v="0"/>
    <x v="0"/>
    <x v="0"/>
    <m/>
  </r>
  <r>
    <n v="207709"/>
    <x v="0"/>
    <x v="0"/>
    <x v="0"/>
    <x v="0"/>
    <x v="11"/>
    <x v="278"/>
    <x v="0"/>
    <x v="0"/>
    <s v="Trasferimento"/>
    <x v="1"/>
    <x v="0"/>
    <x v="0"/>
    <m/>
  </r>
  <r>
    <n v="193713"/>
    <x v="0"/>
    <x v="0"/>
    <x v="0"/>
    <x v="0"/>
    <x v="11"/>
    <x v="278"/>
    <x v="0"/>
    <x v="0"/>
    <s v="Trasferimento"/>
    <x v="1"/>
    <x v="3"/>
    <x v="0"/>
    <m/>
  </r>
  <r>
    <n v="113421"/>
    <x v="0"/>
    <x v="0"/>
    <x v="0"/>
    <x v="0"/>
    <x v="0"/>
    <x v="100"/>
    <x v="0"/>
    <x v="0"/>
    <s v="Trasferimento"/>
    <x v="0"/>
    <x v="1"/>
    <x v="0"/>
    <m/>
  </r>
  <r>
    <n v="222483"/>
    <x v="0"/>
    <x v="0"/>
    <x v="0"/>
    <x v="1"/>
    <x v="0"/>
    <x v="100"/>
    <x v="0"/>
    <x v="0"/>
    <s v="Trasferimento"/>
    <x v="0"/>
    <x v="0"/>
    <x v="0"/>
    <m/>
  </r>
  <r>
    <n v="208198"/>
    <x v="0"/>
    <x v="0"/>
    <x v="0"/>
    <x v="1"/>
    <x v="0"/>
    <x v="100"/>
    <x v="0"/>
    <x v="0"/>
    <s v="Trasferimento"/>
    <x v="0"/>
    <x v="0"/>
    <x v="0"/>
    <m/>
  </r>
  <r>
    <n v="29635"/>
    <x v="0"/>
    <x v="0"/>
    <x v="0"/>
    <x v="0"/>
    <x v="0"/>
    <x v="100"/>
    <x v="0"/>
    <x v="0"/>
    <s v="Trasferimento"/>
    <x v="0"/>
    <x v="4"/>
    <x v="0"/>
    <m/>
  </r>
  <r>
    <n v="62227"/>
    <x v="0"/>
    <x v="0"/>
    <x v="0"/>
    <x v="0"/>
    <x v="0"/>
    <x v="100"/>
    <x v="0"/>
    <x v="0"/>
    <s v="Trasferimento"/>
    <x v="0"/>
    <x v="1"/>
    <x v="0"/>
    <m/>
  </r>
  <r>
    <n v="208197"/>
    <x v="0"/>
    <x v="0"/>
    <x v="0"/>
    <x v="0"/>
    <x v="0"/>
    <x v="100"/>
    <x v="0"/>
    <x v="0"/>
    <s v="Trasferimento"/>
    <x v="0"/>
    <x v="0"/>
    <x v="0"/>
    <m/>
  </r>
  <r>
    <n v="89090"/>
    <x v="0"/>
    <x v="0"/>
    <x v="0"/>
    <x v="0"/>
    <x v="0"/>
    <x v="100"/>
    <x v="0"/>
    <x v="1"/>
    <s v="Trasferimento"/>
    <x v="0"/>
    <x v="1"/>
    <x v="0"/>
    <m/>
  </r>
  <r>
    <n v="82733"/>
    <x v="0"/>
    <x v="0"/>
    <x v="0"/>
    <x v="0"/>
    <x v="0"/>
    <x v="100"/>
    <x v="0"/>
    <x v="1"/>
    <s v="Trasferimento"/>
    <x v="0"/>
    <x v="3"/>
    <x v="0"/>
    <m/>
  </r>
  <r>
    <n v="64330"/>
    <x v="0"/>
    <x v="0"/>
    <x v="0"/>
    <x v="0"/>
    <x v="0"/>
    <x v="100"/>
    <x v="0"/>
    <x v="0"/>
    <s v="Trasferimento"/>
    <x v="0"/>
    <x v="3"/>
    <x v="0"/>
    <m/>
  </r>
  <r>
    <n v="205780"/>
    <x v="0"/>
    <x v="0"/>
    <x v="0"/>
    <x v="0"/>
    <x v="0"/>
    <x v="100"/>
    <x v="0"/>
    <x v="1"/>
    <s v="Trasferimento"/>
    <x v="0"/>
    <x v="3"/>
    <x v="0"/>
    <m/>
  </r>
  <r>
    <n v="149466"/>
    <x v="0"/>
    <x v="0"/>
    <x v="0"/>
    <x v="0"/>
    <x v="0"/>
    <x v="100"/>
    <x v="0"/>
    <x v="0"/>
    <s v="Trasferimento"/>
    <x v="0"/>
    <x v="3"/>
    <x v="0"/>
    <m/>
  </r>
  <r>
    <n v="107539"/>
    <x v="0"/>
    <x v="0"/>
    <x v="0"/>
    <x v="0"/>
    <x v="0"/>
    <x v="100"/>
    <x v="0"/>
    <x v="0"/>
    <s v="Trasferimento"/>
    <x v="0"/>
    <x v="0"/>
    <x v="0"/>
    <m/>
  </r>
  <r>
    <n v="196255"/>
    <x v="0"/>
    <x v="0"/>
    <x v="0"/>
    <x v="0"/>
    <x v="0"/>
    <x v="100"/>
    <x v="0"/>
    <x v="0"/>
    <s v="Trasferimento"/>
    <x v="0"/>
    <x v="0"/>
    <x v="0"/>
    <m/>
  </r>
  <r>
    <n v="144577"/>
    <x v="0"/>
    <x v="0"/>
    <x v="0"/>
    <x v="0"/>
    <x v="0"/>
    <x v="100"/>
    <x v="0"/>
    <x v="1"/>
    <s v="Trasferimento"/>
    <x v="0"/>
    <x v="0"/>
    <x v="0"/>
    <m/>
  </r>
  <r>
    <n v="107190"/>
    <x v="1"/>
    <x v="0"/>
    <x v="2"/>
    <x v="0"/>
    <x v="0"/>
    <x v="100"/>
    <x v="0"/>
    <x v="0"/>
    <s v="Trasferimento"/>
    <x v="0"/>
    <x v="2"/>
    <x v="0"/>
    <m/>
  </r>
  <r>
    <n v="141041"/>
    <x v="0"/>
    <x v="0"/>
    <x v="2"/>
    <x v="0"/>
    <x v="0"/>
    <x v="100"/>
    <x v="0"/>
    <x v="1"/>
    <s v="Trasferimento"/>
    <x v="0"/>
    <x v="3"/>
    <x v="0"/>
    <m/>
  </r>
  <r>
    <n v="62179"/>
    <x v="0"/>
    <x v="0"/>
    <x v="0"/>
    <x v="4"/>
    <x v="0"/>
    <x v="100"/>
    <x v="0"/>
    <x v="0"/>
    <s v="Trasferimento"/>
    <x v="0"/>
    <x v="4"/>
    <x v="0"/>
    <m/>
  </r>
  <r>
    <n v="12710"/>
    <x v="0"/>
    <x v="0"/>
    <x v="0"/>
    <x v="4"/>
    <x v="0"/>
    <x v="100"/>
    <x v="0"/>
    <x v="1"/>
    <s v="Trasferimento"/>
    <x v="0"/>
    <x v="4"/>
    <x v="0"/>
    <m/>
  </r>
  <r>
    <n v="56536"/>
    <x v="0"/>
    <x v="0"/>
    <x v="0"/>
    <x v="0"/>
    <x v="0"/>
    <x v="100"/>
    <x v="0"/>
    <x v="0"/>
    <s v="Trasferimento"/>
    <x v="0"/>
    <x v="3"/>
    <x v="0"/>
    <m/>
  </r>
  <r>
    <n v="136386"/>
    <x v="0"/>
    <x v="0"/>
    <x v="2"/>
    <x v="0"/>
    <x v="4"/>
    <x v="149"/>
    <x v="0"/>
    <x v="0"/>
    <s v="Trasferimento"/>
    <x v="1"/>
    <x v="0"/>
    <x v="0"/>
    <m/>
  </r>
  <r>
    <n v="71064"/>
    <x v="0"/>
    <x v="0"/>
    <x v="2"/>
    <x v="0"/>
    <x v="4"/>
    <x v="250"/>
    <x v="0"/>
    <x v="0"/>
    <s v="Trasferimento"/>
    <x v="1"/>
    <x v="0"/>
    <x v="0"/>
    <m/>
  </r>
  <r>
    <n v="220606"/>
    <x v="0"/>
    <x v="1"/>
    <x v="0"/>
    <x v="0"/>
    <x v="7"/>
    <x v="44"/>
    <x v="0"/>
    <x v="0"/>
    <s v="Trasferimento"/>
    <x v="1"/>
    <x v="0"/>
    <x v="0"/>
    <m/>
  </r>
  <r>
    <n v="223778"/>
    <x v="0"/>
    <x v="0"/>
    <x v="0"/>
    <x v="0"/>
    <x v="2"/>
    <x v="332"/>
    <x v="0"/>
    <x v="0"/>
    <s v="Trasferimento"/>
    <x v="1"/>
    <x v="0"/>
    <x v="0"/>
    <m/>
  </r>
  <r>
    <n v="47147"/>
    <x v="0"/>
    <x v="0"/>
    <x v="0"/>
    <x v="0"/>
    <x v="2"/>
    <x v="332"/>
    <x v="0"/>
    <x v="0"/>
    <s v="Trasferimento"/>
    <x v="1"/>
    <x v="3"/>
    <x v="0"/>
    <m/>
  </r>
  <r>
    <n v="199941"/>
    <x v="0"/>
    <x v="0"/>
    <x v="0"/>
    <x v="0"/>
    <x v="2"/>
    <x v="332"/>
    <x v="0"/>
    <x v="0"/>
    <s v="Trasferimento"/>
    <x v="1"/>
    <x v="1"/>
    <x v="0"/>
    <m/>
  </r>
  <r>
    <n v="223201"/>
    <x v="0"/>
    <x v="1"/>
    <x v="0"/>
    <x v="1"/>
    <x v="2"/>
    <x v="10"/>
    <x v="0"/>
    <x v="0"/>
    <s v="Trasferimento"/>
    <x v="0"/>
    <x v="3"/>
    <x v="0"/>
    <m/>
  </r>
  <r>
    <n v="223202"/>
    <x v="0"/>
    <x v="1"/>
    <x v="0"/>
    <x v="1"/>
    <x v="2"/>
    <x v="10"/>
    <x v="0"/>
    <x v="0"/>
    <s v="Trasferimento"/>
    <x v="0"/>
    <x v="1"/>
    <x v="0"/>
    <m/>
  </r>
  <r>
    <n v="86932"/>
    <x v="0"/>
    <x v="0"/>
    <x v="0"/>
    <x v="0"/>
    <x v="11"/>
    <x v="130"/>
    <x v="0"/>
    <x v="0"/>
    <s v="Trasferimento"/>
    <x v="1"/>
    <x v="0"/>
    <x v="0"/>
    <m/>
  </r>
  <r>
    <n v="214583"/>
    <x v="0"/>
    <x v="1"/>
    <x v="0"/>
    <x v="0"/>
    <x v="1"/>
    <x v="320"/>
    <x v="0"/>
    <x v="0"/>
    <s v="Trasferimento"/>
    <x v="1"/>
    <x v="3"/>
    <x v="0"/>
    <m/>
  </r>
  <r>
    <n v="116124"/>
    <x v="0"/>
    <x v="1"/>
    <x v="2"/>
    <x v="4"/>
    <x v="2"/>
    <x v="36"/>
    <x v="0"/>
    <x v="0"/>
    <s v="Trasferimento"/>
    <x v="1"/>
    <x v="1"/>
    <x v="0"/>
    <m/>
  </r>
  <r>
    <n v="184772"/>
    <x v="0"/>
    <x v="0"/>
    <x v="0"/>
    <x v="0"/>
    <x v="1"/>
    <x v="26"/>
    <x v="0"/>
    <x v="1"/>
    <s v="Trasferimento"/>
    <x v="1"/>
    <x v="3"/>
    <x v="0"/>
    <m/>
  </r>
  <r>
    <n v="228417"/>
    <x v="0"/>
    <x v="1"/>
    <x v="0"/>
    <x v="1"/>
    <x v="1"/>
    <x v="26"/>
    <x v="0"/>
    <x v="0"/>
    <s v="Trasferimento"/>
    <x v="1"/>
    <x v="0"/>
    <x v="0"/>
    <m/>
  </r>
  <r>
    <n v="203846"/>
    <x v="0"/>
    <x v="1"/>
    <x v="2"/>
    <x v="1"/>
    <x v="1"/>
    <x v="320"/>
    <x v="0"/>
    <x v="0"/>
    <s v="Trasferimento"/>
    <x v="1"/>
    <x v="1"/>
    <x v="0"/>
    <m/>
  </r>
  <r>
    <n v="195031"/>
    <x v="0"/>
    <x v="0"/>
    <x v="0"/>
    <x v="0"/>
    <x v="7"/>
    <x v="44"/>
    <x v="0"/>
    <x v="1"/>
    <s v="Trasferimento"/>
    <x v="1"/>
    <x v="0"/>
    <x v="0"/>
    <m/>
  </r>
  <r>
    <n v="190634"/>
    <x v="0"/>
    <x v="0"/>
    <x v="0"/>
    <x v="0"/>
    <x v="1"/>
    <x v="22"/>
    <x v="0"/>
    <x v="0"/>
    <s v="Trasferimento"/>
    <x v="1"/>
    <x v="0"/>
    <x v="0"/>
    <m/>
  </r>
  <r>
    <n v="202942"/>
    <x v="1"/>
    <x v="0"/>
    <x v="0"/>
    <x v="1"/>
    <x v="1"/>
    <x v="22"/>
    <x v="0"/>
    <x v="1"/>
    <s v="Trasferimento"/>
    <x v="1"/>
    <x v="5"/>
    <x v="0"/>
    <m/>
  </r>
  <r>
    <n v="114616"/>
    <x v="0"/>
    <x v="0"/>
    <x v="0"/>
    <x v="0"/>
    <x v="1"/>
    <x v="22"/>
    <x v="0"/>
    <x v="0"/>
    <s v="Trasferimento"/>
    <x v="1"/>
    <x v="0"/>
    <x v="0"/>
    <m/>
  </r>
  <r>
    <n v="47663"/>
    <x v="0"/>
    <x v="0"/>
    <x v="0"/>
    <x v="0"/>
    <x v="1"/>
    <x v="22"/>
    <x v="0"/>
    <x v="1"/>
    <s v="Trasferimento"/>
    <x v="1"/>
    <x v="3"/>
    <x v="0"/>
    <m/>
  </r>
  <r>
    <n v="46905"/>
    <x v="0"/>
    <x v="0"/>
    <x v="0"/>
    <x v="0"/>
    <x v="1"/>
    <x v="22"/>
    <x v="0"/>
    <x v="0"/>
    <s v="Trasferimento"/>
    <x v="1"/>
    <x v="3"/>
    <x v="0"/>
    <m/>
  </r>
  <r>
    <n v="71621"/>
    <x v="0"/>
    <x v="0"/>
    <x v="2"/>
    <x v="4"/>
    <x v="1"/>
    <x v="22"/>
    <x v="0"/>
    <x v="0"/>
    <s v="Trasferimento"/>
    <x v="1"/>
    <x v="1"/>
    <x v="0"/>
    <m/>
  </r>
  <r>
    <n v="213764"/>
    <x v="1"/>
    <x v="0"/>
    <x v="0"/>
    <x v="0"/>
    <x v="4"/>
    <x v="12"/>
    <x v="0"/>
    <x v="0"/>
    <s v="Trasferimento"/>
    <x v="1"/>
    <x v="2"/>
    <x v="0"/>
    <m/>
  </r>
  <r>
    <n v="224779"/>
    <x v="0"/>
    <x v="1"/>
    <x v="0"/>
    <x v="0"/>
    <x v="0"/>
    <x v="206"/>
    <x v="0"/>
    <x v="0"/>
    <s v="Trasferimento"/>
    <x v="1"/>
    <x v="0"/>
    <x v="0"/>
    <m/>
  </r>
  <r>
    <n v="183800"/>
    <x v="0"/>
    <x v="0"/>
    <x v="0"/>
    <x v="0"/>
    <x v="4"/>
    <x v="110"/>
    <x v="0"/>
    <x v="0"/>
    <s v="Trasferimento"/>
    <x v="1"/>
    <x v="1"/>
    <x v="0"/>
    <m/>
  </r>
  <r>
    <n v="46254"/>
    <x v="0"/>
    <x v="0"/>
    <x v="0"/>
    <x v="0"/>
    <x v="7"/>
    <x v="74"/>
    <x v="0"/>
    <x v="1"/>
    <s v="Trasferimento"/>
    <x v="1"/>
    <x v="4"/>
    <x v="0"/>
    <m/>
  </r>
  <r>
    <n v="221006"/>
    <x v="0"/>
    <x v="0"/>
    <x v="2"/>
    <x v="0"/>
    <x v="4"/>
    <x v="140"/>
    <x v="0"/>
    <x v="0"/>
    <s v="Trasferimento"/>
    <x v="0"/>
    <x v="1"/>
    <x v="0"/>
    <m/>
  </r>
  <r>
    <n v="6648"/>
    <x v="0"/>
    <x v="0"/>
    <x v="0"/>
    <x v="0"/>
    <x v="7"/>
    <x v="51"/>
    <x v="0"/>
    <x v="0"/>
    <s v="Trasferimento"/>
    <x v="1"/>
    <x v="1"/>
    <x v="0"/>
    <m/>
  </r>
  <r>
    <n v="220779"/>
    <x v="0"/>
    <x v="0"/>
    <x v="0"/>
    <x v="0"/>
    <x v="4"/>
    <x v="116"/>
    <x v="0"/>
    <x v="0"/>
    <s v="Trasferimento"/>
    <x v="1"/>
    <x v="3"/>
    <x v="0"/>
    <m/>
  </r>
  <r>
    <n v="161002"/>
    <x v="0"/>
    <x v="0"/>
    <x v="2"/>
    <x v="1"/>
    <x v="4"/>
    <x v="125"/>
    <x v="0"/>
    <x v="1"/>
    <s v="Trasferimento"/>
    <x v="1"/>
    <x v="3"/>
    <x v="0"/>
    <m/>
  </r>
  <r>
    <n v="228344"/>
    <x v="0"/>
    <x v="1"/>
    <x v="0"/>
    <x v="0"/>
    <x v="7"/>
    <x v="44"/>
    <x v="0"/>
    <x v="1"/>
    <s v="Trasferimento"/>
    <x v="1"/>
    <x v="0"/>
    <x v="0"/>
    <m/>
  </r>
  <r>
    <n v="82612"/>
    <x v="0"/>
    <x v="0"/>
    <x v="0"/>
    <x v="0"/>
    <x v="11"/>
    <x v="143"/>
    <x v="0"/>
    <x v="0"/>
    <s v="Trasferimento"/>
    <x v="1"/>
    <x v="0"/>
    <x v="0"/>
    <m/>
  </r>
  <r>
    <n v="181733"/>
    <x v="1"/>
    <x v="0"/>
    <x v="0"/>
    <x v="1"/>
    <x v="11"/>
    <x v="143"/>
    <x v="0"/>
    <x v="1"/>
    <s v="Trasferimento"/>
    <x v="1"/>
    <x v="5"/>
    <x v="0"/>
    <m/>
  </r>
  <r>
    <n v="82601"/>
    <x v="0"/>
    <x v="0"/>
    <x v="0"/>
    <x v="0"/>
    <x v="11"/>
    <x v="143"/>
    <x v="0"/>
    <x v="1"/>
    <s v="Trasferimento"/>
    <x v="1"/>
    <x v="0"/>
    <x v="0"/>
    <m/>
  </r>
  <r>
    <n v="154767"/>
    <x v="0"/>
    <x v="0"/>
    <x v="0"/>
    <x v="0"/>
    <x v="2"/>
    <x v="36"/>
    <x v="0"/>
    <x v="0"/>
    <s v="Trasferimento"/>
    <x v="1"/>
    <x v="0"/>
    <x v="0"/>
    <m/>
  </r>
  <r>
    <n v="139332"/>
    <x v="0"/>
    <x v="0"/>
    <x v="0"/>
    <x v="0"/>
    <x v="2"/>
    <x v="353"/>
    <x v="0"/>
    <x v="0"/>
    <s v="Trasferimento"/>
    <x v="1"/>
    <x v="0"/>
    <x v="0"/>
    <m/>
  </r>
  <r>
    <n v="35829"/>
    <x v="0"/>
    <x v="0"/>
    <x v="0"/>
    <x v="0"/>
    <x v="7"/>
    <x v="297"/>
    <x v="0"/>
    <x v="0"/>
    <s v="Trasferimento"/>
    <x v="1"/>
    <x v="4"/>
    <x v="0"/>
    <m/>
  </r>
  <r>
    <n v="180688"/>
    <x v="0"/>
    <x v="0"/>
    <x v="0"/>
    <x v="0"/>
    <x v="7"/>
    <x v="297"/>
    <x v="0"/>
    <x v="0"/>
    <s v="Trasferimento"/>
    <x v="1"/>
    <x v="0"/>
    <x v="0"/>
    <m/>
  </r>
  <r>
    <n v="230400"/>
    <x v="0"/>
    <x v="1"/>
    <x v="0"/>
    <x v="1"/>
    <x v="7"/>
    <x v="297"/>
    <x v="0"/>
    <x v="1"/>
    <s v="Trasferimento"/>
    <x v="1"/>
    <x v="0"/>
    <x v="0"/>
    <m/>
  </r>
  <r>
    <n v="174404"/>
    <x v="0"/>
    <x v="1"/>
    <x v="2"/>
    <x v="0"/>
    <x v="7"/>
    <x v="44"/>
    <x v="0"/>
    <x v="0"/>
    <s v="Trasferimento"/>
    <x v="1"/>
    <x v="1"/>
    <x v="0"/>
    <m/>
  </r>
  <r>
    <n v="228442"/>
    <x v="0"/>
    <x v="0"/>
    <x v="0"/>
    <x v="0"/>
    <x v="17"/>
    <x v="159"/>
    <x v="0"/>
    <x v="1"/>
    <s v="Trasferimento"/>
    <x v="1"/>
    <x v="3"/>
    <x v="0"/>
    <m/>
  </r>
  <r>
    <n v="228441"/>
    <x v="0"/>
    <x v="0"/>
    <x v="0"/>
    <x v="0"/>
    <x v="17"/>
    <x v="159"/>
    <x v="0"/>
    <x v="1"/>
    <s v="Trasferimento"/>
    <x v="1"/>
    <x v="3"/>
    <x v="0"/>
    <m/>
  </r>
  <r>
    <n v="25075"/>
    <x v="0"/>
    <x v="0"/>
    <x v="0"/>
    <x v="0"/>
    <x v="7"/>
    <x v="161"/>
    <x v="0"/>
    <x v="0"/>
    <s v="Trasferimento"/>
    <x v="0"/>
    <x v="0"/>
    <x v="0"/>
    <m/>
  </r>
  <r>
    <n v="50428"/>
    <x v="0"/>
    <x v="0"/>
    <x v="2"/>
    <x v="0"/>
    <x v="7"/>
    <x v="161"/>
    <x v="0"/>
    <x v="0"/>
    <s v="Trasferimento"/>
    <x v="0"/>
    <x v="4"/>
    <x v="0"/>
    <m/>
  </r>
  <r>
    <n v="105591"/>
    <x v="0"/>
    <x v="0"/>
    <x v="0"/>
    <x v="0"/>
    <x v="7"/>
    <x v="161"/>
    <x v="0"/>
    <x v="0"/>
    <s v="Trasferimento"/>
    <x v="0"/>
    <x v="4"/>
    <x v="0"/>
    <m/>
  </r>
  <r>
    <n v="61"/>
    <x v="0"/>
    <x v="1"/>
    <x v="0"/>
    <x v="0"/>
    <x v="4"/>
    <x v="111"/>
    <x v="0"/>
    <x v="0"/>
    <s v="Trasferimento"/>
    <x v="3"/>
    <x v="0"/>
    <x v="0"/>
    <m/>
  </r>
  <r>
    <n v="17942"/>
    <x v="0"/>
    <x v="0"/>
    <x v="0"/>
    <x v="0"/>
    <x v="7"/>
    <x v="15"/>
    <x v="0"/>
    <x v="0"/>
    <s v="Trasferimento"/>
    <x v="2"/>
    <x v="4"/>
    <x v="0"/>
    <m/>
  </r>
  <r>
    <n v="229645"/>
    <x v="0"/>
    <x v="0"/>
    <x v="0"/>
    <x v="2"/>
    <x v="7"/>
    <x v="347"/>
    <x v="0"/>
    <x v="0"/>
    <s v="Trasferimento"/>
    <x v="0"/>
    <x v="0"/>
    <x v="0"/>
    <m/>
  </r>
  <r>
    <n v="9974"/>
    <x v="0"/>
    <x v="0"/>
    <x v="0"/>
    <x v="0"/>
    <x v="4"/>
    <x v="318"/>
    <x v="0"/>
    <x v="0"/>
    <s v="Trasferimento"/>
    <x v="0"/>
    <x v="4"/>
    <x v="0"/>
    <m/>
  </r>
  <r>
    <n v="96486"/>
    <x v="0"/>
    <x v="0"/>
    <x v="2"/>
    <x v="4"/>
    <x v="1"/>
    <x v="1"/>
    <x v="0"/>
    <x v="1"/>
    <s v="Trasferimento"/>
    <x v="0"/>
    <x v="1"/>
    <x v="0"/>
    <m/>
  </r>
  <r>
    <n v="69399"/>
    <x v="0"/>
    <x v="1"/>
    <x v="2"/>
    <x v="4"/>
    <x v="4"/>
    <x v="144"/>
    <x v="0"/>
    <x v="0"/>
    <s v="Trasferimento"/>
    <x v="1"/>
    <x v="1"/>
    <x v="0"/>
    <m/>
  </r>
  <r>
    <n v="87268"/>
    <x v="0"/>
    <x v="0"/>
    <x v="0"/>
    <x v="0"/>
    <x v="4"/>
    <x v="58"/>
    <x v="0"/>
    <x v="0"/>
    <s v="Trasferimento"/>
    <x v="1"/>
    <x v="4"/>
    <x v="0"/>
    <m/>
  </r>
  <r>
    <n v="180069"/>
    <x v="0"/>
    <x v="0"/>
    <x v="0"/>
    <x v="0"/>
    <x v="4"/>
    <x v="58"/>
    <x v="0"/>
    <x v="0"/>
    <s v="Trasferimento"/>
    <x v="1"/>
    <x v="4"/>
    <x v="0"/>
    <m/>
  </r>
  <r>
    <n v="168755"/>
    <x v="0"/>
    <x v="0"/>
    <x v="0"/>
    <x v="0"/>
    <x v="7"/>
    <x v="215"/>
    <x v="0"/>
    <x v="0"/>
    <s v="Trasferimento"/>
    <x v="1"/>
    <x v="0"/>
    <x v="0"/>
    <m/>
  </r>
  <r>
    <n v="84157"/>
    <x v="0"/>
    <x v="0"/>
    <x v="0"/>
    <x v="0"/>
    <x v="7"/>
    <x v="215"/>
    <x v="0"/>
    <x v="0"/>
    <s v="Trasferimento"/>
    <x v="1"/>
    <x v="0"/>
    <x v="0"/>
    <m/>
  </r>
  <r>
    <n v="22684"/>
    <x v="0"/>
    <x v="0"/>
    <x v="0"/>
    <x v="0"/>
    <x v="4"/>
    <x v="149"/>
    <x v="0"/>
    <x v="0"/>
    <s v="Trasferimento"/>
    <x v="1"/>
    <x v="0"/>
    <x v="0"/>
    <m/>
  </r>
  <r>
    <n v="85176"/>
    <x v="0"/>
    <x v="0"/>
    <x v="0"/>
    <x v="0"/>
    <x v="13"/>
    <x v="356"/>
    <x v="0"/>
    <x v="0"/>
    <s v="Trasferimento"/>
    <x v="1"/>
    <x v="0"/>
    <x v="0"/>
    <m/>
  </r>
  <r>
    <n v="209017"/>
    <x v="0"/>
    <x v="0"/>
    <x v="0"/>
    <x v="0"/>
    <x v="10"/>
    <x v="220"/>
    <x v="0"/>
    <x v="0"/>
    <s v="Trasferimento"/>
    <x v="0"/>
    <x v="0"/>
    <x v="0"/>
    <m/>
  </r>
  <r>
    <n v="203441"/>
    <x v="0"/>
    <x v="0"/>
    <x v="0"/>
    <x v="1"/>
    <x v="11"/>
    <x v="142"/>
    <x v="0"/>
    <x v="0"/>
    <s v="Trasferimento"/>
    <x v="1"/>
    <x v="0"/>
    <x v="0"/>
    <m/>
  </r>
  <r>
    <n v="215957"/>
    <x v="0"/>
    <x v="1"/>
    <x v="0"/>
    <x v="0"/>
    <x v="15"/>
    <x v="243"/>
    <x v="0"/>
    <x v="0"/>
    <s v="Trasferimento"/>
    <x v="0"/>
    <x v="0"/>
    <x v="0"/>
    <m/>
  </r>
  <r>
    <n v="12878"/>
    <x v="0"/>
    <x v="0"/>
    <x v="0"/>
    <x v="0"/>
    <x v="11"/>
    <x v="142"/>
    <x v="0"/>
    <x v="0"/>
    <s v="Trasferimento"/>
    <x v="1"/>
    <x v="3"/>
    <x v="0"/>
    <m/>
  </r>
  <r>
    <n v="177206"/>
    <x v="0"/>
    <x v="0"/>
    <x v="0"/>
    <x v="0"/>
    <x v="11"/>
    <x v="142"/>
    <x v="0"/>
    <x v="0"/>
    <s v="Trasferimento"/>
    <x v="1"/>
    <x v="0"/>
    <x v="0"/>
    <m/>
  </r>
  <r>
    <n v="119634"/>
    <x v="0"/>
    <x v="0"/>
    <x v="0"/>
    <x v="0"/>
    <x v="11"/>
    <x v="142"/>
    <x v="0"/>
    <x v="0"/>
    <s v="Trasferimento"/>
    <x v="1"/>
    <x v="3"/>
    <x v="0"/>
    <m/>
  </r>
  <r>
    <n v="154590"/>
    <x v="0"/>
    <x v="0"/>
    <x v="0"/>
    <x v="0"/>
    <x v="11"/>
    <x v="142"/>
    <x v="0"/>
    <x v="0"/>
    <s v="Trasferimento"/>
    <x v="1"/>
    <x v="0"/>
    <x v="0"/>
    <m/>
  </r>
  <r>
    <n v="218490"/>
    <x v="0"/>
    <x v="0"/>
    <x v="0"/>
    <x v="0"/>
    <x v="11"/>
    <x v="142"/>
    <x v="0"/>
    <x v="0"/>
    <s v="Trasferimento"/>
    <x v="1"/>
    <x v="0"/>
    <x v="0"/>
    <m/>
  </r>
  <r>
    <n v="226520"/>
    <x v="0"/>
    <x v="0"/>
    <x v="0"/>
    <x v="1"/>
    <x v="11"/>
    <x v="142"/>
    <x v="0"/>
    <x v="1"/>
    <s v="Trasferimento"/>
    <x v="1"/>
    <x v="0"/>
    <x v="0"/>
    <m/>
  </r>
  <r>
    <n v="217536"/>
    <x v="0"/>
    <x v="0"/>
    <x v="0"/>
    <x v="1"/>
    <x v="7"/>
    <x v="195"/>
    <x v="0"/>
    <x v="0"/>
    <s v="Trasferimento"/>
    <x v="1"/>
    <x v="4"/>
    <x v="0"/>
    <m/>
  </r>
  <r>
    <n v="217533"/>
    <x v="0"/>
    <x v="0"/>
    <x v="0"/>
    <x v="1"/>
    <x v="7"/>
    <x v="195"/>
    <x v="0"/>
    <x v="1"/>
    <s v="Trasferimento"/>
    <x v="1"/>
    <x v="3"/>
    <x v="0"/>
    <m/>
  </r>
  <r>
    <n v="105141"/>
    <x v="0"/>
    <x v="0"/>
    <x v="0"/>
    <x v="0"/>
    <x v="7"/>
    <x v="195"/>
    <x v="0"/>
    <x v="0"/>
    <s v="Trasferimento"/>
    <x v="1"/>
    <x v="1"/>
    <x v="0"/>
    <m/>
  </r>
  <r>
    <n v="105142"/>
    <x v="0"/>
    <x v="0"/>
    <x v="0"/>
    <x v="0"/>
    <x v="7"/>
    <x v="195"/>
    <x v="0"/>
    <x v="0"/>
    <s v="Trasferimento"/>
    <x v="1"/>
    <x v="1"/>
    <x v="0"/>
    <m/>
  </r>
  <r>
    <n v="34376"/>
    <x v="0"/>
    <x v="2"/>
    <x v="0"/>
    <x v="0"/>
    <x v="7"/>
    <x v="225"/>
    <x v="1"/>
    <x v="0"/>
    <s v="Trasferimento"/>
    <x v="0"/>
    <x v="9"/>
    <x v="0"/>
    <m/>
  </r>
  <r>
    <n v="98492"/>
    <x v="0"/>
    <x v="0"/>
    <x v="0"/>
    <x v="0"/>
    <x v="10"/>
    <x v="63"/>
    <x v="0"/>
    <x v="0"/>
    <s v="Trasferimento"/>
    <x v="0"/>
    <x v="1"/>
    <x v="0"/>
    <m/>
  </r>
  <r>
    <n v="108433"/>
    <x v="1"/>
    <x v="0"/>
    <x v="0"/>
    <x v="0"/>
    <x v="11"/>
    <x v="142"/>
    <x v="0"/>
    <x v="1"/>
    <s v="Trasferimento"/>
    <x v="1"/>
    <x v="2"/>
    <x v="0"/>
    <m/>
  </r>
  <r>
    <n v="22624"/>
    <x v="0"/>
    <x v="0"/>
    <x v="0"/>
    <x v="0"/>
    <x v="11"/>
    <x v="142"/>
    <x v="0"/>
    <x v="1"/>
    <s v="Trasferimento"/>
    <x v="1"/>
    <x v="3"/>
    <x v="0"/>
    <m/>
  </r>
  <r>
    <n v="228050"/>
    <x v="1"/>
    <x v="0"/>
    <x v="0"/>
    <x v="1"/>
    <x v="15"/>
    <x v="248"/>
    <x v="0"/>
    <x v="0"/>
    <s v="Trasferimento"/>
    <x v="1"/>
    <x v="5"/>
    <x v="0"/>
    <m/>
  </r>
  <r>
    <n v="177361"/>
    <x v="0"/>
    <x v="0"/>
    <x v="2"/>
    <x v="1"/>
    <x v="8"/>
    <x v="115"/>
    <x v="0"/>
    <x v="1"/>
    <s v="Trasferimento"/>
    <x v="1"/>
    <x v="3"/>
    <x v="0"/>
    <m/>
  </r>
  <r>
    <n v="177354"/>
    <x v="0"/>
    <x v="0"/>
    <x v="2"/>
    <x v="4"/>
    <x v="8"/>
    <x v="115"/>
    <x v="0"/>
    <x v="0"/>
    <s v="Trasferimento"/>
    <x v="1"/>
    <x v="3"/>
    <x v="0"/>
    <m/>
  </r>
  <r>
    <n v="15129"/>
    <x v="0"/>
    <x v="0"/>
    <x v="0"/>
    <x v="4"/>
    <x v="2"/>
    <x v="172"/>
    <x v="0"/>
    <x v="0"/>
    <s v="Trasferimento"/>
    <x v="1"/>
    <x v="0"/>
    <x v="0"/>
    <m/>
  </r>
  <r>
    <n v="135279"/>
    <x v="0"/>
    <x v="0"/>
    <x v="2"/>
    <x v="2"/>
    <x v="7"/>
    <x v="301"/>
    <x v="0"/>
    <x v="0"/>
    <s v="Trasferimento"/>
    <x v="1"/>
    <x v="0"/>
    <x v="0"/>
    <m/>
  </r>
  <r>
    <n v="231561"/>
    <x v="0"/>
    <x v="1"/>
    <x v="0"/>
    <x v="1"/>
    <x v="7"/>
    <x v="301"/>
    <x v="0"/>
    <x v="1"/>
    <s v="Trasferimento"/>
    <x v="1"/>
    <x v="0"/>
    <x v="0"/>
    <m/>
  </r>
  <r>
    <n v="31038"/>
    <x v="0"/>
    <x v="0"/>
    <x v="0"/>
    <x v="0"/>
    <x v="7"/>
    <x v="301"/>
    <x v="0"/>
    <x v="0"/>
    <s v="Trasferimento"/>
    <x v="1"/>
    <x v="4"/>
    <x v="0"/>
    <m/>
  </r>
  <r>
    <n v="127775"/>
    <x v="0"/>
    <x v="0"/>
    <x v="0"/>
    <x v="0"/>
    <x v="7"/>
    <x v="301"/>
    <x v="0"/>
    <x v="0"/>
    <s v="Trasferimento"/>
    <x v="1"/>
    <x v="3"/>
    <x v="0"/>
    <m/>
  </r>
  <r>
    <n v="190016"/>
    <x v="0"/>
    <x v="0"/>
    <x v="0"/>
    <x v="0"/>
    <x v="7"/>
    <x v="301"/>
    <x v="0"/>
    <x v="1"/>
    <s v="Trasferimento"/>
    <x v="1"/>
    <x v="3"/>
    <x v="0"/>
    <m/>
  </r>
  <r>
    <n v="214521"/>
    <x v="0"/>
    <x v="0"/>
    <x v="0"/>
    <x v="0"/>
    <x v="7"/>
    <x v="301"/>
    <x v="0"/>
    <x v="0"/>
    <s v="Trasferimento"/>
    <x v="1"/>
    <x v="0"/>
    <x v="0"/>
    <m/>
  </r>
  <r>
    <n v="198978"/>
    <x v="0"/>
    <x v="0"/>
    <x v="0"/>
    <x v="0"/>
    <x v="7"/>
    <x v="301"/>
    <x v="0"/>
    <x v="1"/>
    <s v="Trasferimento"/>
    <x v="1"/>
    <x v="0"/>
    <x v="0"/>
    <m/>
  </r>
  <r>
    <n v="162669"/>
    <x v="0"/>
    <x v="0"/>
    <x v="0"/>
    <x v="0"/>
    <x v="7"/>
    <x v="301"/>
    <x v="0"/>
    <x v="0"/>
    <s v="Trasferimento"/>
    <x v="1"/>
    <x v="0"/>
    <x v="0"/>
    <m/>
  </r>
  <r>
    <n v="127207"/>
    <x v="0"/>
    <x v="0"/>
    <x v="0"/>
    <x v="0"/>
    <x v="7"/>
    <x v="301"/>
    <x v="0"/>
    <x v="0"/>
    <s v="Trasferimento"/>
    <x v="1"/>
    <x v="0"/>
    <x v="0"/>
    <m/>
  </r>
  <r>
    <n v="85058"/>
    <x v="0"/>
    <x v="0"/>
    <x v="0"/>
    <x v="0"/>
    <x v="7"/>
    <x v="301"/>
    <x v="0"/>
    <x v="0"/>
    <s v="Trasferimento"/>
    <x v="1"/>
    <x v="4"/>
    <x v="0"/>
    <m/>
  </r>
  <r>
    <n v="77458"/>
    <x v="0"/>
    <x v="0"/>
    <x v="0"/>
    <x v="0"/>
    <x v="7"/>
    <x v="301"/>
    <x v="0"/>
    <x v="1"/>
    <s v="Trasferimento"/>
    <x v="1"/>
    <x v="4"/>
    <x v="0"/>
    <m/>
  </r>
  <r>
    <n v="210247"/>
    <x v="0"/>
    <x v="0"/>
    <x v="0"/>
    <x v="0"/>
    <x v="10"/>
    <x v="63"/>
    <x v="0"/>
    <x v="0"/>
    <s v="Trasferimento"/>
    <x v="0"/>
    <x v="1"/>
    <x v="0"/>
    <m/>
  </r>
  <r>
    <n v="231624"/>
    <x v="1"/>
    <x v="0"/>
    <x v="0"/>
    <x v="1"/>
    <x v="10"/>
    <x v="63"/>
    <x v="0"/>
    <x v="0"/>
    <s v="Trasferimento"/>
    <x v="0"/>
    <x v="6"/>
    <x v="0"/>
    <m/>
  </r>
  <r>
    <n v="203734"/>
    <x v="0"/>
    <x v="0"/>
    <x v="0"/>
    <x v="0"/>
    <x v="11"/>
    <x v="142"/>
    <x v="0"/>
    <x v="0"/>
    <s v="Trasferimento"/>
    <x v="1"/>
    <x v="1"/>
    <x v="0"/>
    <m/>
  </r>
  <r>
    <n v="142149"/>
    <x v="0"/>
    <x v="0"/>
    <x v="0"/>
    <x v="0"/>
    <x v="13"/>
    <x v="177"/>
    <x v="0"/>
    <x v="0"/>
    <s v="Trasferimento"/>
    <x v="1"/>
    <x v="0"/>
    <x v="0"/>
    <m/>
  </r>
  <r>
    <n v="176344"/>
    <x v="0"/>
    <x v="0"/>
    <x v="0"/>
    <x v="0"/>
    <x v="13"/>
    <x v="177"/>
    <x v="0"/>
    <x v="0"/>
    <s v="Trasferimento"/>
    <x v="1"/>
    <x v="1"/>
    <x v="0"/>
    <m/>
  </r>
  <r>
    <n v="98769"/>
    <x v="0"/>
    <x v="0"/>
    <x v="0"/>
    <x v="0"/>
    <x v="13"/>
    <x v="177"/>
    <x v="0"/>
    <x v="1"/>
    <s v="Trasferimento"/>
    <x v="1"/>
    <x v="4"/>
    <x v="0"/>
    <m/>
  </r>
  <r>
    <n v="103253"/>
    <x v="0"/>
    <x v="0"/>
    <x v="0"/>
    <x v="0"/>
    <x v="11"/>
    <x v="142"/>
    <x v="0"/>
    <x v="0"/>
    <s v="Trasferimento"/>
    <x v="1"/>
    <x v="0"/>
    <x v="0"/>
    <m/>
  </r>
  <r>
    <n v="143499"/>
    <x v="0"/>
    <x v="0"/>
    <x v="0"/>
    <x v="0"/>
    <x v="10"/>
    <x v="63"/>
    <x v="0"/>
    <x v="0"/>
    <s v="Trasferimento"/>
    <x v="0"/>
    <x v="0"/>
    <x v="0"/>
    <m/>
  </r>
  <r>
    <n v="174500"/>
    <x v="0"/>
    <x v="0"/>
    <x v="0"/>
    <x v="0"/>
    <x v="8"/>
    <x v="296"/>
    <x v="0"/>
    <x v="0"/>
    <s v="Trasferimento"/>
    <x v="1"/>
    <x v="0"/>
    <x v="0"/>
    <m/>
  </r>
  <r>
    <n v="65427"/>
    <x v="0"/>
    <x v="0"/>
    <x v="0"/>
    <x v="0"/>
    <x v="11"/>
    <x v="142"/>
    <x v="0"/>
    <x v="0"/>
    <s v="Trasferimento"/>
    <x v="1"/>
    <x v="4"/>
    <x v="0"/>
    <m/>
  </r>
  <r>
    <n v="219951"/>
    <x v="0"/>
    <x v="1"/>
    <x v="2"/>
    <x v="0"/>
    <x v="3"/>
    <x v="252"/>
    <x v="0"/>
    <x v="1"/>
    <s v="Trasferimento"/>
    <x v="1"/>
    <x v="0"/>
    <x v="0"/>
    <m/>
  </r>
  <r>
    <n v="83382"/>
    <x v="0"/>
    <x v="0"/>
    <x v="0"/>
    <x v="0"/>
    <x v="3"/>
    <x v="252"/>
    <x v="0"/>
    <x v="0"/>
    <s v="Trasferimento"/>
    <x v="1"/>
    <x v="3"/>
    <x v="0"/>
    <m/>
  </r>
  <r>
    <n v="21190"/>
    <x v="0"/>
    <x v="0"/>
    <x v="0"/>
    <x v="0"/>
    <x v="11"/>
    <x v="142"/>
    <x v="0"/>
    <x v="0"/>
    <s v="Trasferimento"/>
    <x v="1"/>
    <x v="1"/>
    <x v="0"/>
    <m/>
  </r>
  <r>
    <n v="139932"/>
    <x v="0"/>
    <x v="0"/>
    <x v="0"/>
    <x v="0"/>
    <x v="3"/>
    <x v="252"/>
    <x v="0"/>
    <x v="1"/>
    <s v="Trasferimento"/>
    <x v="1"/>
    <x v="3"/>
    <x v="0"/>
    <m/>
  </r>
  <r>
    <n v="219953"/>
    <x v="0"/>
    <x v="1"/>
    <x v="2"/>
    <x v="1"/>
    <x v="3"/>
    <x v="252"/>
    <x v="0"/>
    <x v="0"/>
    <s v="Trasferimento"/>
    <x v="1"/>
    <x v="3"/>
    <x v="0"/>
    <m/>
  </r>
  <r>
    <n v="219952"/>
    <x v="0"/>
    <x v="1"/>
    <x v="2"/>
    <x v="1"/>
    <x v="3"/>
    <x v="252"/>
    <x v="0"/>
    <x v="1"/>
    <s v="Trasferimento"/>
    <x v="1"/>
    <x v="3"/>
    <x v="0"/>
    <m/>
  </r>
  <r>
    <n v="86883"/>
    <x v="0"/>
    <x v="0"/>
    <x v="0"/>
    <x v="0"/>
    <x v="11"/>
    <x v="142"/>
    <x v="0"/>
    <x v="0"/>
    <s v="Trasferimento"/>
    <x v="1"/>
    <x v="3"/>
    <x v="0"/>
    <m/>
  </r>
  <r>
    <n v="187154"/>
    <x v="0"/>
    <x v="0"/>
    <x v="0"/>
    <x v="0"/>
    <x v="11"/>
    <x v="142"/>
    <x v="0"/>
    <x v="0"/>
    <s v="Trasferimento"/>
    <x v="1"/>
    <x v="0"/>
    <x v="0"/>
    <m/>
  </r>
  <r>
    <n v="214962"/>
    <x v="0"/>
    <x v="0"/>
    <x v="0"/>
    <x v="1"/>
    <x v="11"/>
    <x v="142"/>
    <x v="0"/>
    <x v="1"/>
    <s v="Trasferimento"/>
    <x v="1"/>
    <x v="3"/>
    <x v="0"/>
    <m/>
  </r>
  <r>
    <n v="59187"/>
    <x v="0"/>
    <x v="0"/>
    <x v="0"/>
    <x v="0"/>
    <x v="11"/>
    <x v="142"/>
    <x v="0"/>
    <x v="0"/>
    <s v="Trasferimento"/>
    <x v="1"/>
    <x v="1"/>
    <x v="0"/>
    <m/>
  </r>
  <r>
    <n v="176343"/>
    <x v="0"/>
    <x v="0"/>
    <x v="0"/>
    <x v="0"/>
    <x v="10"/>
    <x v="306"/>
    <x v="0"/>
    <x v="0"/>
    <s v="Trasferimento"/>
    <x v="1"/>
    <x v="0"/>
    <x v="0"/>
    <m/>
  </r>
  <r>
    <n v="135316"/>
    <x v="0"/>
    <x v="0"/>
    <x v="0"/>
    <x v="0"/>
    <x v="11"/>
    <x v="130"/>
    <x v="0"/>
    <x v="0"/>
    <s v="Trasferimento"/>
    <x v="1"/>
    <x v="1"/>
    <x v="0"/>
    <m/>
  </r>
  <r>
    <n v="222377"/>
    <x v="0"/>
    <x v="1"/>
    <x v="0"/>
    <x v="1"/>
    <x v="8"/>
    <x v="311"/>
    <x v="0"/>
    <x v="0"/>
    <s v="Trasferimento"/>
    <x v="1"/>
    <x v="0"/>
    <x v="0"/>
    <m/>
  </r>
  <r>
    <n v="222375"/>
    <x v="0"/>
    <x v="1"/>
    <x v="0"/>
    <x v="0"/>
    <x v="8"/>
    <x v="311"/>
    <x v="0"/>
    <x v="0"/>
    <s v="Trasferimento"/>
    <x v="1"/>
    <x v="0"/>
    <x v="0"/>
    <m/>
  </r>
  <r>
    <n v="222376"/>
    <x v="0"/>
    <x v="1"/>
    <x v="0"/>
    <x v="1"/>
    <x v="8"/>
    <x v="311"/>
    <x v="0"/>
    <x v="0"/>
    <s v="Trasferimento"/>
    <x v="1"/>
    <x v="0"/>
    <x v="0"/>
    <m/>
  </r>
  <r>
    <n v="136123"/>
    <x v="0"/>
    <x v="1"/>
    <x v="0"/>
    <x v="0"/>
    <x v="7"/>
    <x v="293"/>
    <x v="0"/>
    <x v="0"/>
    <s v="Trasferimento"/>
    <x v="1"/>
    <x v="0"/>
    <x v="0"/>
    <m/>
  </r>
  <r>
    <n v="201635"/>
    <x v="0"/>
    <x v="0"/>
    <x v="0"/>
    <x v="1"/>
    <x v="7"/>
    <x v="241"/>
    <x v="0"/>
    <x v="1"/>
    <s v="Trasferimento"/>
    <x v="0"/>
    <x v="3"/>
    <x v="0"/>
    <m/>
  </r>
  <r>
    <n v="182840"/>
    <x v="0"/>
    <x v="0"/>
    <x v="0"/>
    <x v="0"/>
    <x v="7"/>
    <x v="293"/>
    <x v="0"/>
    <x v="0"/>
    <s v="Trasferimento"/>
    <x v="1"/>
    <x v="0"/>
    <x v="0"/>
    <m/>
  </r>
  <r>
    <n v="194100"/>
    <x v="0"/>
    <x v="1"/>
    <x v="2"/>
    <x v="1"/>
    <x v="7"/>
    <x v="241"/>
    <x v="0"/>
    <x v="0"/>
    <s v="Trasferimento"/>
    <x v="0"/>
    <x v="3"/>
    <x v="0"/>
    <m/>
  </r>
  <r>
    <n v="65976"/>
    <x v="0"/>
    <x v="0"/>
    <x v="0"/>
    <x v="0"/>
    <x v="7"/>
    <x v="241"/>
    <x v="0"/>
    <x v="0"/>
    <s v="Trasferimento"/>
    <x v="0"/>
    <x v="0"/>
    <x v="0"/>
    <m/>
  </r>
  <r>
    <n v="82867"/>
    <x v="0"/>
    <x v="0"/>
    <x v="0"/>
    <x v="0"/>
    <x v="4"/>
    <x v="330"/>
    <x v="0"/>
    <x v="1"/>
    <s v="Trasferimento"/>
    <x v="1"/>
    <x v="4"/>
    <x v="0"/>
    <m/>
  </r>
  <r>
    <n v="167192"/>
    <x v="0"/>
    <x v="0"/>
    <x v="0"/>
    <x v="0"/>
    <x v="11"/>
    <x v="186"/>
    <x v="0"/>
    <x v="0"/>
    <s v="Trasferimento"/>
    <x v="0"/>
    <x v="0"/>
    <x v="0"/>
    <m/>
  </r>
  <r>
    <n v="213403"/>
    <x v="0"/>
    <x v="0"/>
    <x v="2"/>
    <x v="4"/>
    <x v="1"/>
    <x v="308"/>
    <x v="0"/>
    <x v="0"/>
    <s v="Trasferimento"/>
    <x v="0"/>
    <x v="1"/>
    <x v="0"/>
    <m/>
  </r>
  <r>
    <n v="27416"/>
    <x v="0"/>
    <x v="0"/>
    <x v="0"/>
    <x v="0"/>
    <x v="4"/>
    <x v="65"/>
    <x v="0"/>
    <x v="0"/>
    <s v="Trasferimento"/>
    <x v="1"/>
    <x v="3"/>
    <x v="0"/>
    <m/>
  </r>
  <r>
    <n v="92847"/>
    <x v="0"/>
    <x v="0"/>
    <x v="0"/>
    <x v="4"/>
    <x v="4"/>
    <x v="65"/>
    <x v="0"/>
    <x v="1"/>
    <s v="Trasferimento"/>
    <x v="1"/>
    <x v="0"/>
    <x v="0"/>
    <m/>
  </r>
  <r>
    <n v="80288"/>
    <x v="0"/>
    <x v="0"/>
    <x v="0"/>
    <x v="0"/>
    <x v="4"/>
    <x v="360"/>
    <x v="0"/>
    <x v="0"/>
    <s v="Trasferimento"/>
    <x v="0"/>
    <x v="0"/>
    <x v="0"/>
    <m/>
  </r>
  <r>
    <n v="4009"/>
    <x v="0"/>
    <x v="0"/>
    <x v="2"/>
    <x v="0"/>
    <x v="10"/>
    <x v="93"/>
    <x v="0"/>
    <x v="0"/>
    <s v="Trasferimento"/>
    <x v="0"/>
    <x v="3"/>
    <x v="0"/>
    <m/>
  </r>
  <r>
    <n v="18274"/>
    <x v="0"/>
    <x v="0"/>
    <x v="0"/>
    <x v="0"/>
    <x v="7"/>
    <x v="15"/>
    <x v="0"/>
    <x v="1"/>
    <s v="Trasferimento"/>
    <x v="2"/>
    <x v="4"/>
    <x v="0"/>
    <m/>
  </r>
  <r>
    <n v="199919"/>
    <x v="0"/>
    <x v="0"/>
    <x v="0"/>
    <x v="1"/>
    <x v="12"/>
    <x v="269"/>
    <x v="0"/>
    <x v="0"/>
    <s v="Trasferimento"/>
    <x v="1"/>
    <x v="0"/>
    <x v="0"/>
    <m/>
  </r>
  <r>
    <n v="43768"/>
    <x v="0"/>
    <x v="0"/>
    <x v="0"/>
    <x v="0"/>
    <x v="2"/>
    <x v="153"/>
    <x v="0"/>
    <x v="0"/>
    <s v="Trasferimento"/>
    <x v="0"/>
    <x v="0"/>
    <x v="0"/>
    <m/>
  </r>
  <r>
    <n v="69411"/>
    <x v="0"/>
    <x v="0"/>
    <x v="0"/>
    <x v="0"/>
    <x v="7"/>
    <x v="242"/>
    <x v="0"/>
    <x v="0"/>
    <s v="Trasferimento"/>
    <x v="0"/>
    <x v="0"/>
    <x v="0"/>
    <m/>
  </r>
  <r>
    <n v="80106"/>
    <x v="0"/>
    <x v="0"/>
    <x v="2"/>
    <x v="4"/>
    <x v="11"/>
    <x v="142"/>
    <x v="0"/>
    <x v="0"/>
    <s v="Trasferimento"/>
    <x v="1"/>
    <x v="0"/>
    <x v="0"/>
    <m/>
  </r>
  <r>
    <n v="28190"/>
    <x v="0"/>
    <x v="0"/>
    <x v="0"/>
    <x v="0"/>
    <x v="11"/>
    <x v="189"/>
    <x v="0"/>
    <x v="0"/>
    <s v="Trasferimento"/>
    <x v="1"/>
    <x v="3"/>
    <x v="0"/>
    <m/>
  </r>
  <r>
    <n v="136929"/>
    <x v="0"/>
    <x v="0"/>
    <x v="0"/>
    <x v="0"/>
    <x v="11"/>
    <x v="189"/>
    <x v="0"/>
    <x v="1"/>
    <s v="Trasferimento"/>
    <x v="1"/>
    <x v="3"/>
    <x v="0"/>
    <m/>
  </r>
  <r>
    <n v="213639"/>
    <x v="0"/>
    <x v="0"/>
    <x v="0"/>
    <x v="0"/>
    <x v="2"/>
    <x v="2"/>
    <x v="0"/>
    <x v="0"/>
    <s v="Trasferimento"/>
    <x v="1"/>
    <x v="3"/>
    <x v="0"/>
    <m/>
  </r>
  <r>
    <n v="110493"/>
    <x v="0"/>
    <x v="0"/>
    <x v="0"/>
    <x v="0"/>
    <x v="11"/>
    <x v="142"/>
    <x v="0"/>
    <x v="0"/>
    <s v="Trasferimento"/>
    <x v="1"/>
    <x v="4"/>
    <x v="0"/>
    <m/>
  </r>
  <r>
    <n v="118901"/>
    <x v="0"/>
    <x v="0"/>
    <x v="0"/>
    <x v="0"/>
    <x v="7"/>
    <x v="288"/>
    <x v="0"/>
    <x v="0"/>
    <s v="Trasferimento"/>
    <x v="3"/>
    <x v="3"/>
    <x v="0"/>
    <m/>
  </r>
  <r>
    <n v="123043"/>
    <x v="0"/>
    <x v="0"/>
    <x v="0"/>
    <x v="1"/>
    <x v="7"/>
    <x v="288"/>
    <x v="0"/>
    <x v="1"/>
    <s v="Trasferimento"/>
    <x v="3"/>
    <x v="3"/>
    <x v="0"/>
    <m/>
  </r>
  <r>
    <n v="138279"/>
    <x v="0"/>
    <x v="0"/>
    <x v="0"/>
    <x v="1"/>
    <x v="11"/>
    <x v="142"/>
    <x v="0"/>
    <x v="0"/>
    <s v="Trasferimento"/>
    <x v="1"/>
    <x v="3"/>
    <x v="0"/>
    <m/>
  </r>
  <r>
    <n v="220134"/>
    <x v="0"/>
    <x v="0"/>
    <x v="0"/>
    <x v="0"/>
    <x v="11"/>
    <x v="142"/>
    <x v="0"/>
    <x v="0"/>
    <s v="Trasferimento"/>
    <x v="1"/>
    <x v="0"/>
    <x v="0"/>
    <m/>
  </r>
  <r>
    <n v="113535"/>
    <x v="0"/>
    <x v="0"/>
    <x v="0"/>
    <x v="0"/>
    <x v="11"/>
    <x v="142"/>
    <x v="0"/>
    <x v="0"/>
    <s v="Trasferimento"/>
    <x v="1"/>
    <x v="0"/>
    <x v="0"/>
    <m/>
  </r>
  <r>
    <n v="123836"/>
    <x v="0"/>
    <x v="0"/>
    <x v="0"/>
    <x v="0"/>
    <x v="15"/>
    <x v="243"/>
    <x v="0"/>
    <x v="0"/>
    <s v="Trasferimento"/>
    <x v="0"/>
    <x v="0"/>
    <x v="0"/>
    <m/>
  </r>
  <r>
    <n v="191591"/>
    <x v="0"/>
    <x v="0"/>
    <x v="0"/>
    <x v="0"/>
    <x v="7"/>
    <x v="199"/>
    <x v="0"/>
    <x v="1"/>
    <s v="Trasferimento"/>
    <x v="0"/>
    <x v="0"/>
    <x v="0"/>
    <m/>
  </r>
  <r>
    <n v="133178"/>
    <x v="0"/>
    <x v="0"/>
    <x v="2"/>
    <x v="0"/>
    <x v="11"/>
    <x v="244"/>
    <x v="0"/>
    <x v="0"/>
    <s v="Trasferimento"/>
    <x v="0"/>
    <x v="0"/>
    <x v="0"/>
    <m/>
  </r>
  <r>
    <n v="159784"/>
    <x v="0"/>
    <x v="0"/>
    <x v="0"/>
    <x v="0"/>
    <x v="2"/>
    <x v="298"/>
    <x v="0"/>
    <x v="0"/>
    <s v="Trasferimento"/>
    <x v="1"/>
    <x v="1"/>
    <x v="0"/>
    <m/>
  </r>
  <r>
    <n v="33807"/>
    <x v="0"/>
    <x v="1"/>
    <x v="2"/>
    <x v="4"/>
    <x v="11"/>
    <x v="244"/>
    <x v="0"/>
    <x v="0"/>
    <s v="Trasferimento"/>
    <x v="0"/>
    <x v="3"/>
    <x v="0"/>
    <m/>
  </r>
  <r>
    <n v="11447"/>
    <x v="0"/>
    <x v="0"/>
    <x v="2"/>
    <x v="1"/>
    <x v="4"/>
    <x v="80"/>
    <x v="0"/>
    <x v="1"/>
    <s v="Trasferimento"/>
    <x v="1"/>
    <x v="0"/>
    <x v="0"/>
    <m/>
  </r>
  <r>
    <n v="112631"/>
    <x v="0"/>
    <x v="0"/>
    <x v="2"/>
    <x v="3"/>
    <x v="4"/>
    <x v="80"/>
    <x v="0"/>
    <x v="0"/>
    <s v="Trasferimento"/>
    <x v="1"/>
    <x v="0"/>
    <x v="0"/>
    <m/>
  </r>
  <r>
    <n v="27149"/>
    <x v="0"/>
    <x v="0"/>
    <x v="0"/>
    <x v="0"/>
    <x v="4"/>
    <x v="249"/>
    <x v="0"/>
    <x v="0"/>
    <s v="Trasferimento"/>
    <x v="1"/>
    <x v="4"/>
    <x v="0"/>
    <m/>
  </r>
  <r>
    <n v="13390"/>
    <x v="0"/>
    <x v="0"/>
    <x v="0"/>
    <x v="1"/>
    <x v="4"/>
    <x v="249"/>
    <x v="0"/>
    <x v="1"/>
    <s v="Trasferimento"/>
    <x v="1"/>
    <x v="4"/>
    <x v="0"/>
    <m/>
  </r>
  <r>
    <n v="52386"/>
    <x v="0"/>
    <x v="0"/>
    <x v="2"/>
    <x v="0"/>
    <x v="7"/>
    <x v="9"/>
    <x v="0"/>
    <x v="0"/>
    <s v="Trasferimento"/>
    <x v="0"/>
    <x v="0"/>
    <x v="0"/>
    <m/>
  </r>
  <r>
    <n v="226038"/>
    <x v="0"/>
    <x v="0"/>
    <x v="0"/>
    <x v="0"/>
    <x v="7"/>
    <x v="9"/>
    <x v="0"/>
    <x v="0"/>
    <s v="Trasferimento"/>
    <x v="0"/>
    <x v="0"/>
    <x v="0"/>
    <m/>
  </r>
  <r>
    <n v="206274"/>
    <x v="0"/>
    <x v="0"/>
    <x v="0"/>
    <x v="0"/>
    <x v="10"/>
    <x v="21"/>
    <x v="0"/>
    <x v="0"/>
    <s v="Trasferimento"/>
    <x v="1"/>
    <x v="0"/>
    <x v="0"/>
    <m/>
  </r>
  <r>
    <n v="89855"/>
    <x v="0"/>
    <x v="0"/>
    <x v="2"/>
    <x v="0"/>
    <x v="5"/>
    <x v="6"/>
    <x v="0"/>
    <x v="1"/>
    <s v="Trasferimento"/>
    <x v="0"/>
    <x v="3"/>
    <x v="0"/>
    <m/>
  </r>
  <r>
    <n v="195289"/>
    <x v="0"/>
    <x v="0"/>
    <x v="0"/>
    <x v="0"/>
    <x v="5"/>
    <x v="6"/>
    <x v="0"/>
    <x v="0"/>
    <s v="Trasferimento"/>
    <x v="0"/>
    <x v="0"/>
    <x v="0"/>
    <m/>
  </r>
  <r>
    <n v="37848"/>
    <x v="0"/>
    <x v="0"/>
    <x v="0"/>
    <x v="0"/>
    <x v="4"/>
    <x v="149"/>
    <x v="0"/>
    <x v="0"/>
    <s v="Trasferimento"/>
    <x v="1"/>
    <x v="3"/>
    <x v="0"/>
    <m/>
  </r>
  <r>
    <n v="39860"/>
    <x v="0"/>
    <x v="0"/>
    <x v="0"/>
    <x v="0"/>
    <x v="5"/>
    <x v="6"/>
    <x v="0"/>
    <x v="0"/>
    <s v="Trasferimento"/>
    <x v="0"/>
    <x v="4"/>
    <x v="0"/>
    <m/>
  </r>
  <r>
    <n v="211666"/>
    <x v="0"/>
    <x v="0"/>
    <x v="0"/>
    <x v="1"/>
    <x v="7"/>
    <x v="9"/>
    <x v="0"/>
    <x v="0"/>
    <s v="Trasferimento"/>
    <x v="0"/>
    <x v="0"/>
    <x v="0"/>
    <m/>
  </r>
  <r>
    <n v="136324"/>
    <x v="0"/>
    <x v="0"/>
    <x v="0"/>
    <x v="0"/>
    <x v="7"/>
    <x v="9"/>
    <x v="0"/>
    <x v="0"/>
    <s v="Trasferimento"/>
    <x v="0"/>
    <x v="0"/>
    <x v="0"/>
    <m/>
  </r>
  <r>
    <n v="100947"/>
    <x v="0"/>
    <x v="0"/>
    <x v="2"/>
    <x v="0"/>
    <x v="5"/>
    <x v="6"/>
    <x v="0"/>
    <x v="0"/>
    <s v="Trasferimento"/>
    <x v="0"/>
    <x v="3"/>
    <x v="0"/>
    <m/>
  </r>
  <r>
    <n v="22655"/>
    <x v="0"/>
    <x v="0"/>
    <x v="2"/>
    <x v="4"/>
    <x v="6"/>
    <x v="299"/>
    <x v="0"/>
    <x v="0"/>
    <s v="Trasferimento"/>
    <x v="1"/>
    <x v="0"/>
    <x v="0"/>
    <m/>
  </r>
  <r>
    <n v="196134"/>
    <x v="0"/>
    <x v="0"/>
    <x v="0"/>
    <x v="0"/>
    <x v="1"/>
    <x v="1"/>
    <x v="0"/>
    <x v="0"/>
    <s v="Trasferimento"/>
    <x v="0"/>
    <x v="0"/>
    <x v="0"/>
    <m/>
  </r>
  <r>
    <n v="169364"/>
    <x v="0"/>
    <x v="0"/>
    <x v="0"/>
    <x v="0"/>
    <x v="7"/>
    <x v="123"/>
    <x v="0"/>
    <x v="0"/>
    <s v="Trasferimento"/>
    <x v="1"/>
    <x v="0"/>
    <x v="0"/>
    <m/>
  </r>
  <r>
    <n v="81020"/>
    <x v="0"/>
    <x v="0"/>
    <x v="2"/>
    <x v="1"/>
    <x v="7"/>
    <x v="328"/>
    <x v="0"/>
    <x v="0"/>
    <s v="Trasferimento"/>
    <x v="0"/>
    <x v="4"/>
    <x v="0"/>
    <m/>
  </r>
  <r>
    <n v="228033"/>
    <x v="0"/>
    <x v="1"/>
    <x v="0"/>
    <x v="0"/>
    <x v="7"/>
    <x v="328"/>
    <x v="0"/>
    <x v="0"/>
    <s v="Trasferimento"/>
    <x v="0"/>
    <x v="0"/>
    <x v="0"/>
    <m/>
  </r>
  <r>
    <n v="23263"/>
    <x v="0"/>
    <x v="0"/>
    <x v="2"/>
    <x v="0"/>
    <x v="7"/>
    <x v="9"/>
    <x v="0"/>
    <x v="0"/>
    <s v="Trasferimento"/>
    <x v="0"/>
    <x v="4"/>
    <x v="0"/>
    <m/>
  </r>
  <r>
    <n v="165596"/>
    <x v="0"/>
    <x v="0"/>
    <x v="0"/>
    <x v="0"/>
    <x v="7"/>
    <x v="137"/>
    <x v="0"/>
    <x v="1"/>
    <s v="Trasferimento"/>
    <x v="3"/>
    <x v="3"/>
    <x v="0"/>
    <m/>
  </r>
  <r>
    <n v="32097"/>
    <x v="0"/>
    <x v="0"/>
    <x v="0"/>
    <x v="0"/>
    <x v="7"/>
    <x v="15"/>
    <x v="0"/>
    <x v="1"/>
    <s v="Trasferimento"/>
    <x v="2"/>
    <x v="3"/>
    <x v="0"/>
    <m/>
  </r>
  <r>
    <n v="101237"/>
    <x v="0"/>
    <x v="0"/>
    <x v="0"/>
    <x v="4"/>
    <x v="7"/>
    <x v="15"/>
    <x v="0"/>
    <x v="1"/>
    <s v="Trasferimento"/>
    <x v="2"/>
    <x v="0"/>
    <x v="0"/>
    <m/>
  </r>
  <r>
    <n v="142490"/>
    <x v="0"/>
    <x v="0"/>
    <x v="0"/>
    <x v="0"/>
    <x v="4"/>
    <x v="184"/>
    <x v="0"/>
    <x v="0"/>
    <s v="Trasferimento"/>
    <x v="0"/>
    <x v="0"/>
    <x v="0"/>
    <m/>
  </r>
  <r>
    <n v="46669"/>
    <x v="0"/>
    <x v="0"/>
    <x v="0"/>
    <x v="0"/>
    <x v="10"/>
    <x v="266"/>
    <x v="0"/>
    <x v="0"/>
    <s v="Trasferimento"/>
    <x v="1"/>
    <x v="4"/>
    <x v="0"/>
    <m/>
  </r>
  <r>
    <n v="63109"/>
    <x v="0"/>
    <x v="0"/>
    <x v="0"/>
    <x v="0"/>
    <x v="10"/>
    <x v="266"/>
    <x v="0"/>
    <x v="1"/>
    <s v="Trasferimento"/>
    <x v="1"/>
    <x v="4"/>
    <x v="0"/>
    <m/>
  </r>
  <r>
    <n v="36184"/>
    <x v="0"/>
    <x v="0"/>
    <x v="2"/>
    <x v="0"/>
    <x v="1"/>
    <x v="409"/>
    <x v="0"/>
    <x v="0"/>
    <s v="Trasferimento"/>
    <x v="0"/>
    <x v="4"/>
    <x v="0"/>
    <m/>
  </r>
  <r>
    <n v="79122"/>
    <x v="0"/>
    <x v="0"/>
    <x v="2"/>
    <x v="0"/>
    <x v="1"/>
    <x v="409"/>
    <x v="0"/>
    <x v="1"/>
    <s v="Trasferimento"/>
    <x v="0"/>
    <x v="1"/>
    <x v="0"/>
    <m/>
  </r>
  <r>
    <n v="39879"/>
    <x v="0"/>
    <x v="0"/>
    <x v="0"/>
    <x v="0"/>
    <x v="1"/>
    <x v="409"/>
    <x v="0"/>
    <x v="0"/>
    <s v="Trasferimento"/>
    <x v="0"/>
    <x v="4"/>
    <x v="0"/>
    <m/>
  </r>
  <r>
    <n v="50725"/>
    <x v="0"/>
    <x v="0"/>
    <x v="0"/>
    <x v="0"/>
    <x v="0"/>
    <x v="305"/>
    <x v="0"/>
    <x v="0"/>
    <s v="Trasferimento"/>
    <x v="0"/>
    <x v="4"/>
    <x v="0"/>
    <m/>
  </r>
  <r>
    <n v="142962"/>
    <x v="0"/>
    <x v="0"/>
    <x v="0"/>
    <x v="0"/>
    <x v="4"/>
    <x v="18"/>
    <x v="0"/>
    <x v="1"/>
    <s v="Trasferimento"/>
    <x v="1"/>
    <x v="1"/>
    <x v="0"/>
    <m/>
  </r>
  <r>
    <n v="112574"/>
    <x v="0"/>
    <x v="0"/>
    <x v="0"/>
    <x v="4"/>
    <x v="4"/>
    <x v="18"/>
    <x v="0"/>
    <x v="0"/>
    <s v="Trasferimento"/>
    <x v="1"/>
    <x v="0"/>
    <x v="0"/>
    <m/>
  </r>
  <r>
    <n v="232811"/>
    <x v="0"/>
    <x v="1"/>
    <x v="0"/>
    <x v="1"/>
    <x v="13"/>
    <x v="39"/>
    <x v="0"/>
    <x v="1"/>
    <s v="Trasferimento"/>
    <x v="0"/>
    <x v="0"/>
    <x v="0"/>
    <m/>
  </r>
  <r>
    <n v="15322"/>
    <x v="0"/>
    <x v="0"/>
    <x v="2"/>
    <x v="4"/>
    <x v="2"/>
    <x v="270"/>
    <x v="0"/>
    <x v="0"/>
    <s v="Trasferimento"/>
    <x v="0"/>
    <x v="4"/>
    <x v="0"/>
    <m/>
  </r>
  <r>
    <n v="218525"/>
    <x v="0"/>
    <x v="0"/>
    <x v="2"/>
    <x v="1"/>
    <x v="10"/>
    <x v="220"/>
    <x v="0"/>
    <x v="0"/>
    <s v="Trasferimento"/>
    <x v="0"/>
    <x v="0"/>
    <x v="0"/>
    <m/>
  </r>
  <r>
    <n v="199262"/>
    <x v="0"/>
    <x v="0"/>
    <x v="2"/>
    <x v="1"/>
    <x v="10"/>
    <x v="220"/>
    <x v="0"/>
    <x v="1"/>
    <s v="Trasferimento"/>
    <x v="0"/>
    <x v="3"/>
    <x v="0"/>
    <m/>
  </r>
  <r>
    <n v="7230"/>
    <x v="0"/>
    <x v="0"/>
    <x v="2"/>
    <x v="4"/>
    <x v="7"/>
    <x v="275"/>
    <x v="0"/>
    <x v="0"/>
    <s v="Trasferimento"/>
    <x v="0"/>
    <x v="3"/>
    <x v="0"/>
    <m/>
  </r>
  <r>
    <n v="156934"/>
    <x v="0"/>
    <x v="0"/>
    <x v="0"/>
    <x v="1"/>
    <x v="4"/>
    <x v="88"/>
    <x v="0"/>
    <x v="0"/>
    <s v="Trasferimento"/>
    <x v="1"/>
    <x v="3"/>
    <x v="0"/>
    <m/>
  </r>
  <r>
    <n v="211140"/>
    <x v="0"/>
    <x v="1"/>
    <x v="0"/>
    <x v="1"/>
    <x v="4"/>
    <x v="83"/>
    <x v="0"/>
    <x v="1"/>
    <s v="Trasferimento"/>
    <x v="0"/>
    <x v="0"/>
    <x v="0"/>
    <m/>
  </r>
  <r>
    <n v="8884"/>
    <x v="0"/>
    <x v="0"/>
    <x v="2"/>
    <x v="4"/>
    <x v="11"/>
    <x v="280"/>
    <x v="0"/>
    <x v="0"/>
    <s v="Trasferimento"/>
    <x v="0"/>
    <x v="0"/>
    <x v="0"/>
    <m/>
  </r>
  <r>
    <n v="195702"/>
    <x v="1"/>
    <x v="0"/>
    <x v="0"/>
    <x v="0"/>
    <x v="4"/>
    <x v="250"/>
    <x v="0"/>
    <x v="0"/>
    <s v="Trasferimento"/>
    <x v="1"/>
    <x v="5"/>
    <x v="0"/>
    <m/>
  </r>
  <r>
    <n v="195703"/>
    <x v="1"/>
    <x v="0"/>
    <x v="0"/>
    <x v="1"/>
    <x v="4"/>
    <x v="250"/>
    <x v="0"/>
    <x v="0"/>
    <s v="Trasferimento"/>
    <x v="1"/>
    <x v="5"/>
    <x v="0"/>
    <m/>
  </r>
  <r>
    <n v="67613"/>
    <x v="0"/>
    <x v="0"/>
    <x v="0"/>
    <x v="0"/>
    <x v="7"/>
    <x v="41"/>
    <x v="0"/>
    <x v="0"/>
    <s v="Trasferimento"/>
    <x v="1"/>
    <x v="4"/>
    <x v="0"/>
    <m/>
  </r>
  <r>
    <n v="28645"/>
    <x v="0"/>
    <x v="0"/>
    <x v="0"/>
    <x v="0"/>
    <x v="11"/>
    <x v="244"/>
    <x v="0"/>
    <x v="0"/>
    <s v="Trasferimento"/>
    <x v="0"/>
    <x v="1"/>
    <x v="0"/>
    <m/>
  </r>
  <r>
    <n v="143343"/>
    <x v="0"/>
    <x v="0"/>
    <x v="2"/>
    <x v="0"/>
    <x v="5"/>
    <x v="6"/>
    <x v="0"/>
    <x v="0"/>
    <s v="Trasferimento"/>
    <x v="0"/>
    <x v="0"/>
    <x v="0"/>
    <m/>
  </r>
  <r>
    <n v="22358"/>
    <x v="0"/>
    <x v="1"/>
    <x v="2"/>
    <x v="4"/>
    <x v="12"/>
    <x v="106"/>
    <x v="0"/>
    <x v="0"/>
    <s v="Trasferimento"/>
    <x v="1"/>
    <x v="3"/>
    <x v="0"/>
    <m/>
  </r>
  <r>
    <n v="214297"/>
    <x v="0"/>
    <x v="0"/>
    <x v="0"/>
    <x v="1"/>
    <x v="7"/>
    <x v="301"/>
    <x v="0"/>
    <x v="0"/>
    <s v="Trasferimento"/>
    <x v="1"/>
    <x v="3"/>
    <x v="0"/>
    <m/>
  </r>
  <r>
    <n v="125149"/>
    <x v="0"/>
    <x v="0"/>
    <x v="0"/>
    <x v="0"/>
    <x v="8"/>
    <x v="173"/>
    <x v="0"/>
    <x v="0"/>
    <s v="Trasferimento"/>
    <x v="0"/>
    <x v="0"/>
    <x v="0"/>
    <m/>
  </r>
  <r>
    <n v="168210"/>
    <x v="0"/>
    <x v="0"/>
    <x v="2"/>
    <x v="4"/>
    <x v="8"/>
    <x v="173"/>
    <x v="0"/>
    <x v="0"/>
    <s v="Trasferimento"/>
    <x v="0"/>
    <x v="1"/>
    <x v="0"/>
    <m/>
  </r>
  <r>
    <n v="197756"/>
    <x v="0"/>
    <x v="0"/>
    <x v="0"/>
    <x v="0"/>
    <x v="7"/>
    <x v="301"/>
    <x v="0"/>
    <x v="0"/>
    <s v="Trasferimento"/>
    <x v="1"/>
    <x v="0"/>
    <x v="0"/>
    <m/>
  </r>
  <r>
    <n v="54012"/>
    <x v="0"/>
    <x v="0"/>
    <x v="0"/>
    <x v="4"/>
    <x v="7"/>
    <x v="67"/>
    <x v="0"/>
    <x v="1"/>
    <s v="Trasferimento"/>
    <x v="0"/>
    <x v="3"/>
    <x v="0"/>
    <m/>
  </r>
  <r>
    <n v="185594"/>
    <x v="0"/>
    <x v="1"/>
    <x v="0"/>
    <x v="0"/>
    <x v="7"/>
    <x v="67"/>
    <x v="0"/>
    <x v="1"/>
    <s v="Trasferimento"/>
    <x v="0"/>
    <x v="0"/>
    <x v="0"/>
    <m/>
  </r>
  <r>
    <n v="57525"/>
    <x v="0"/>
    <x v="2"/>
    <x v="2"/>
    <x v="0"/>
    <x v="10"/>
    <x v="391"/>
    <x v="1"/>
    <x v="0"/>
    <s v="Trasferimento"/>
    <x v="1"/>
    <x v="8"/>
    <x v="0"/>
    <m/>
  </r>
  <r>
    <n v="222762"/>
    <x v="0"/>
    <x v="0"/>
    <x v="0"/>
    <x v="1"/>
    <x v="11"/>
    <x v="337"/>
    <x v="0"/>
    <x v="0"/>
    <s v="Trasferimento"/>
    <x v="1"/>
    <x v="0"/>
    <x v="0"/>
    <m/>
  </r>
  <r>
    <n v="205907"/>
    <x v="1"/>
    <x v="1"/>
    <x v="2"/>
    <x v="2"/>
    <x v="1"/>
    <x v="409"/>
    <x v="0"/>
    <x v="1"/>
    <s v="Trasferimento"/>
    <x v="0"/>
    <x v="6"/>
    <x v="0"/>
    <m/>
  </r>
  <r>
    <n v="214245"/>
    <x v="0"/>
    <x v="1"/>
    <x v="2"/>
    <x v="0"/>
    <x v="7"/>
    <x v="45"/>
    <x v="0"/>
    <x v="0"/>
    <s v="Trasferimento"/>
    <x v="1"/>
    <x v="1"/>
    <x v="0"/>
    <m/>
  </r>
  <r>
    <n v="200470"/>
    <x v="0"/>
    <x v="0"/>
    <x v="0"/>
    <x v="0"/>
    <x v="9"/>
    <x v="196"/>
    <x v="0"/>
    <x v="0"/>
    <s v="Trasferimento"/>
    <x v="1"/>
    <x v="0"/>
    <x v="0"/>
    <m/>
  </r>
  <r>
    <n v="219631"/>
    <x v="1"/>
    <x v="0"/>
    <x v="0"/>
    <x v="2"/>
    <x v="4"/>
    <x v="23"/>
    <x v="0"/>
    <x v="0"/>
    <s v="Trasferimento"/>
    <x v="1"/>
    <x v="6"/>
    <x v="0"/>
    <m/>
  </r>
  <r>
    <n v="227917"/>
    <x v="1"/>
    <x v="0"/>
    <x v="0"/>
    <x v="1"/>
    <x v="1"/>
    <x v="26"/>
    <x v="0"/>
    <x v="0"/>
    <s v="Trasferimento"/>
    <x v="1"/>
    <x v="5"/>
    <x v="0"/>
    <m/>
  </r>
  <r>
    <n v="159248"/>
    <x v="0"/>
    <x v="0"/>
    <x v="0"/>
    <x v="0"/>
    <x v="7"/>
    <x v="109"/>
    <x v="0"/>
    <x v="0"/>
    <s v="Trasferimento"/>
    <x v="1"/>
    <x v="3"/>
    <x v="0"/>
    <m/>
  </r>
  <r>
    <n v="95227"/>
    <x v="0"/>
    <x v="0"/>
    <x v="2"/>
    <x v="0"/>
    <x v="11"/>
    <x v="376"/>
    <x v="0"/>
    <x v="1"/>
    <s v="Trasferimento"/>
    <x v="1"/>
    <x v="3"/>
    <x v="0"/>
    <m/>
  </r>
  <r>
    <n v="168404"/>
    <x v="0"/>
    <x v="1"/>
    <x v="0"/>
    <x v="0"/>
    <x v="1"/>
    <x v="26"/>
    <x v="0"/>
    <x v="0"/>
    <s v="Trasferimento"/>
    <x v="1"/>
    <x v="1"/>
    <x v="0"/>
    <m/>
  </r>
  <r>
    <n v="161849"/>
    <x v="0"/>
    <x v="0"/>
    <x v="2"/>
    <x v="0"/>
    <x v="8"/>
    <x v="237"/>
    <x v="0"/>
    <x v="0"/>
    <s v="Trasferimento"/>
    <x v="1"/>
    <x v="3"/>
    <x v="0"/>
    <m/>
  </r>
  <r>
    <n v="161848"/>
    <x v="0"/>
    <x v="0"/>
    <x v="0"/>
    <x v="0"/>
    <x v="8"/>
    <x v="237"/>
    <x v="0"/>
    <x v="1"/>
    <s v="Trasferimento"/>
    <x v="1"/>
    <x v="3"/>
    <x v="0"/>
    <m/>
  </r>
  <r>
    <n v="61845"/>
    <x v="0"/>
    <x v="0"/>
    <x v="0"/>
    <x v="0"/>
    <x v="7"/>
    <x v="168"/>
    <x v="0"/>
    <x v="0"/>
    <s v="Trasferimento"/>
    <x v="1"/>
    <x v="3"/>
    <x v="0"/>
    <m/>
  </r>
  <r>
    <n v="183632"/>
    <x v="0"/>
    <x v="1"/>
    <x v="0"/>
    <x v="0"/>
    <x v="7"/>
    <x v="168"/>
    <x v="0"/>
    <x v="0"/>
    <s v="Trasferimento"/>
    <x v="1"/>
    <x v="3"/>
    <x v="0"/>
    <m/>
  </r>
  <r>
    <n v="207749"/>
    <x v="0"/>
    <x v="1"/>
    <x v="0"/>
    <x v="0"/>
    <x v="7"/>
    <x v="168"/>
    <x v="0"/>
    <x v="0"/>
    <s v="Trasferimento"/>
    <x v="1"/>
    <x v="0"/>
    <x v="0"/>
    <m/>
  </r>
  <r>
    <n v="52453"/>
    <x v="0"/>
    <x v="0"/>
    <x v="2"/>
    <x v="0"/>
    <x v="8"/>
    <x v="31"/>
    <x v="0"/>
    <x v="0"/>
    <s v="Trasferimento"/>
    <x v="1"/>
    <x v="3"/>
    <x v="0"/>
    <m/>
  </r>
  <r>
    <n v="215967"/>
    <x v="0"/>
    <x v="0"/>
    <x v="0"/>
    <x v="1"/>
    <x v="7"/>
    <x v="210"/>
    <x v="0"/>
    <x v="0"/>
    <s v="Trasferimento"/>
    <x v="0"/>
    <x v="4"/>
    <x v="0"/>
    <m/>
  </r>
  <r>
    <n v="89110"/>
    <x v="0"/>
    <x v="0"/>
    <x v="2"/>
    <x v="1"/>
    <x v="4"/>
    <x v="80"/>
    <x v="0"/>
    <x v="0"/>
    <s v="Trasferimento"/>
    <x v="1"/>
    <x v="0"/>
    <x v="0"/>
    <m/>
  </r>
  <r>
    <n v="82673"/>
    <x v="0"/>
    <x v="0"/>
    <x v="0"/>
    <x v="0"/>
    <x v="4"/>
    <x v="360"/>
    <x v="0"/>
    <x v="0"/>
    <s v="Trasferimento"/>
    <x v="0"/>
    <x v="3"/>
    <x v="0"/>
    <m/>
  </r>
  <r>
    <n v="50984"/>
    <x v="0"/>
    <x v="0"/>
    <x v="0"/>
    <x v="0"/>
    <x v="11"/>
    <x v="278"/>
    <x v="0"/>
    <x v="0"/>
    <s v="Trasferimento"/>
    <x v="1"/>
    <x v="3"/>
    <x v="0"/>
    <m/>
  </r>
  <r>
    <n v="50983"/>
    <x v="0"/>
    <x v="0"/>
    <x v="0"/>
    <x v="0"/>
    <x v="11"/>
    <x v="278"/>
    <x v="0"/>
    <x v="1"/>
    <s v="Trasferimento"/>
    <x v="1"/>
    <x v="4"/>
    <x v="0"/>
    <m/>
  </r>
  <r>
    <n v="163641"/>
    <x v="0"/>
    <x v="0"/>
    <x v="2"/>
    <x v="0"/>
    <x v="0"/>
    <x v="100"/>
    <x v="0"/>
    <x v="0"/>
    <s v="Trasferimento"/>
    <x v="0"/>
    <x v="3"/>
    <x v="0"/>
    <m/>
  </r>
  <r>
    <n v="221490"/>
    <x v="0"/>
    <x v="0"/>
    <x v="2"/>
    <x v="1"/>
    <x v="2"/>
    <x v="36"/>
    <x v="0"/>
    <x v="0"/>
    <s v="Trasferimento"/>
    <x v="1"/>
    <x v="1"/>
    <x v="0"/>
    <m/>
  </r>
  <r>
    <n v="48168"/>
    <x v="0"/>
    <x v="0"/>
    <x v="0"/>
    <x v="0"/>
    <x v="7"/>
    <x v="223"/>
    <x v="0"/>
    <x v="0"/>
    <s v="Trasferimento"/>
    <x v="2"/>
    <x v="4"/>
    <x v="0"/>
    <m/>
  </r>
  <r>
    <n v="158041"/>
    <x v="0"/>
    <x v="0"/>
    <x v="0"/>
    <x v="0"/>
    <x v="8"/>
    <x v="92"/>
    <x v="0"/>
    <x v="0"/>
    <s v="Trasferimento"/>
    <x v="1"/>
    <x v="1"/>
    <x v="0"/>
    <m/>
  </r>
  <r>
    <n v="59302"/>
    <x v="0"/>
    <x v="0"/>
    <x v="0"/>
    <x v="0"/>
    <x v="7"/>
    <x v="225"/>
    <x v="1"/>
    <x v="0"/>
    <s v="Trasferimento"/>
    <x v="0"/>
    <x v="1"/>
    <x v="0"/>
    <m/>
  </r>
  <r>
    <n v="180872"/>
    <x v="0"/>
    <x v="1"/>
    <x v="2"/>
    <x v="1"/>
    <x v="2"/>
    <x v="2"/>
    <x v="0"/>
    <x v="0"/>
    <s v="Trasferimento"/>
    <x v="1"/>
    <x v="0"/>
    <x v="0"/>
    <m/>
  </r>
  <r>
    <n v="198090"/>
    <x v="0"/>
    <x v="0"/>
    <x v="2"/>
    <x v="0"/>
    <x v="2"/>
    <x v="336"/>
    <x v="0"/>
    <x v="0"/>
    <s v="Trasferimento"/>
    <x v="1"/>
    <x v="0"/>
    <x v="0"/>
    <m/>
  </r>
  <r>
    <n v="221049"/>
    <x v="1"/>
    <x v="0"/>
    <x v="0"/>
    <x v="2"/>
    <x v="7"/>
    <x v="202"/>
    <x v="0"/>
    <x v="0"/>
    <s v="Trasferimento"/>
    <x v="1"/>
    <x v="5"/>
    <x v="0"/>
    <m/>
  </r>
  <r>
    <n v="213543"/>
    <x v="1"/>
    <x v="0"/>
    <x v="0"/>
    <x v="1"/>
    <x v="4"/>
    <x v="338"/>
    <x v="0"/>
    <x v="0"/>
    <s v="Trasferimento"/>
    <x v="1"/>
    <x v="5"/>
    <x v="0"/>
    <m/>
  </r>
  <r>
    <n v="54155"/>
    <x v="0"/>
    <x v="0"/>
    <x v="2"/>
    <x v="4"/>
    <x v="7"/>
    <x v="11"/>
    <x v="0"/>
    <x v="0"/>
    <s v="Trasferimento"/>
    <x v="1"/>
    <x v="4"/>
    <x v="0"/>
    <m/>
  </r>
  <r>
    <n v="110989"/>
    <x v="0"/>
    <x v="0"/>
    <x v="0"/>
    <x v="0"/>
    <x v="4"/>
    <x v="40"/>
    <x v="0"/>
    <x v="0"/>
    <s v="Trasferimento"/>
    <x v="1"/>
    <x v="4"/>
    <x v="0"/>
    <m/>
  </r>
  <r>
    <n v="148234"/>
    <x v="0"/>
    <x v="0"/>
    <x v="0"/>
    <x v="0"/>
    <x v="7"/>
    <x v="297"/>
    <x v="0"/>
    <x v="0"/>
    <s v="Trasferimento"/>
    <x v="1"/>
    <x v="0"/>
    <x v="0"/>
    <m/>
  </r>
  <r>
    <n v="85493"/>
    <x v="0"/>
    <x v="0"/>
    <x v="0"/>
    <x v="0"/>
    <x v="2"/>
    <x v="277"/>
    <x v="0"/>
    <x v="0"/>
    <s v="Trasferimento"/>
    <x v="0"/>
    <x v="0"/>
    <x v="0"/>
    <m/>
  </r>
  <r>
    <n v="90741"/>
    <x v="0"/>
    <x v="0"/>
    <x v="0"/>
    <x v="0"/>
    <x v="2"/>
    <x v="277"/>
    <x v="0"/>
    <x v="0"/>
    <s v="Trasferimento"/>
    <x v="0"/>
    <x v="0"/>
    <x v="0"/>
    <m/>
  </r>
  <r>
    <n v="149113"/>
    <x v="0"/>
    <x v="0"/>
    <x v="0"/>
    <x v="0"/>
    <x v="7"/>
    <x v="274"/>
    <x v="0"/>
    <x v="0"/>
    <s v="Trasferimento"/>
    <x v="0"/>
    <x v="1"/>
    <x v="0"/>
    <m/>
  </r>
  <r>
    <n v="197250"/>
    <x v="0"/>
    <x v="0"/>
    <x v="0"/>
    <x v="0"/>
    <x v="4"/>
    <x v="23"/>
    <x v="0"/>
    <x v="0"/>
    <s v="Trasferimento"/>
    <x v="1"/>
    <x v="1"/>
    <x v="0"/>
    <m/>
  </r>
  <r>
    <n v="219792"/>
    <x v="1"/>
    <x v="1"/>
    <x v="0"/>
    <x v="3"/>
    <x v="7"/>
    <x v="274"/>
    <x v="0"/>
    <x v="1"/>
    <s v="Trasferimento"/>
    <x v="0"/>
    <x v="5"/>
    <x v="0"/>
    <m/>
  </r>
  <r>
    <n v="63815"/>
    <x v="0"/>
    <x v="0"/>
    <x v="0"/>
    <x v="0"/>
    <x v="7"/>
    <x v="150"/>
    <x v="0"/>
    <x v="0"/>
    <s v="Trasferimento"/>
    <x v="1"/>
    <x v="4"/>
    <x v="0"/>
    <m/>
  </r>
  <r>
    <n v="223007"/>
    <x v="0"/>
    <x v="1"/>
    <x v="0"/>
    <x v="0"/>
    <x v="7"/>
    <x v="195"/>
    <x v="0"/>
    <x v="0"/>
    <s v="Trasferimento"/>
    <x v="1"/>
    <x v="0"/>
    <x v="0"/>
    <m/>
  </r>
  <r>
    <n v="29950"/>
    <x v="0"/>
    <x v="0"/>
    <x v="0"/>
    <x v="0"/>
    <x v="7"/>
    <x v="150"/>
    <x v="0"/>
    <x v="1"/>
    <s v="Trasferimento"/>
    <x v="1"/>
    <x v="1"/>
    <x v="0"/>
    <m/>
  </r>
  <r>
    <n v="71691"/>
    <x v="0"/>
    <x v="0"/>
    <x v="0"/>
    <x v="0"/>
    <x v="7"/>
    <x v="150"/>
    <x v="0"/>
    <x v="0"/>
    <s v="Trasferimento"/>
    <x v="1"/>
    <x v="1"/>
    <x v="0"/>
    <m/>
  </r>
  <r>
    <n v="18032"/>
    <x v="0"/>
    <x v="0"/>
    <x v="0"/>
    <x v="0"/>
    <x v="7"/>
    <x v="150"/>
    <x v="0"/>
    <x v="0"/>
    <s v="Trasferimento"/>
    <x v="1"/>
    <x v="0"/>
    <x v="0"/>
    <m/>
  </r>
  <r>
    <n v="143564"/>
    <x v="0"/>
    <x v="0"/>
    <x v="0"/>
    <x v="0"/>
    <x v="4"/>
    <x v="151"/>
    <x v="0"/>
    <x v="0"/>
    <s v="Trasferimento"/>
    <x v="1"/>
    <x v="1"/>
    <x v="0"/>
    <m/>
  </r>
  <r>
    <n v="70118"/>
    <x v="0"/>
    <x v="0"/>
    <x v="0"/>
    <x v="0"/>
    <x v="4"/>
    <x v="151"/>
    <x v="0"/>
    <x v="1"/>
    <s v="Trasferimento"/>
    <x v="1"/>
    <x v="1"/>
    <x v="0"/>
    <m/>
  </r>
  <r>
    <n v="78450"/>
    <x v="0"/>
    <x v="0"/>
    <x v="0"/>
    <x v="0"/>
    <x v="2"/>
    <x v="10"/>
    <x v="0"/>
    <x v="1"/>
    <s v="Trasferimento"/>
    <x v="0"/>
    <x v="1"/>
    <x v="0"/>
    <m/>
  </r>
  <r>
    <n v="82450"/>
    <x v="0"/>
    <x v="0"/>
    <x v="0"/>
    <x v="0"/>
    <x v="2"/>
    <x v="10"/>
    <x v="0"/>
    <x v="0"/>
    <s v="Trasferimento"/>
    <x v="0"/>
    <x v="0"/>
    <x v="0"/>
    <m/>
  </r>
  <r>
    <n v="217206"/>
    <x v="0"/>
    <x v="1"/>
    <x v="0"/>
    <x v="0"/>
    <x v="4"/>
    <x v="151"/>
    <x v="0"/>
    <x v="0"/>
    <s v="Trasferimento"/>
    <x v="1"/>
    <x v="1"/>
    <x v="0"/>
    <m/>
  </r>
  <r>
    <n v="192693"/>
    <x v="0"/>
    <x v="0"/>
    <x v="2"/>
    <x v="1"/>
    <x v="7"/>
    <x v="74"/>
    <x v="0"/>
    <x v="0"/>
    <s v="Trasferimento"/>
    <x v="1"/>
    <x v="0"/>
    <x v="0"/>
    <m/>
  </r>
  <r>
    <n v="80525"/>
    <x v="0"/>
    <x v="0"/>
    <x v="2"/>
    <x v="0"/>
    <x v="2"/>
    <x v="5"/>
    <x v="0"/>
    <x v="0"/>
    <s v="Trasferimento"/>
    <x v="1"/>
    <x v="0"/>
    <x v="0"/>
    <m/>
  </r>
  <r>
    <n v="91204"/>
    <x v="0"/>
    <x v="0"/>
    <x v="0"/>
    <x v="0"/>
    <x v="10"/>
    <x v="315"/>
    <x v="0"/>
    <x v="0"/>
    <s v="Trasferimento"/>
    <x v="1"/>
    <x v="4"/>
    <x v="0"/>
    <m/>
  </r>
  <r>
    <n v="109960"/>
    <x v="0"/>
    <x v="0"/>
    <x v="0"/>
    <x v="0"/>
    <x v="10"/>
    <x v="315"/>
    <x v="0"/>
    <x v="1"/>
    <s v="Trasferimento"/>
    <x v="1"/>
    <x v="4"/>
    <x v="0"/>
    <m/>
  </r>
  <r>
    <n v="104901"/>
    <x v="0"/>
    <x v="0"/>
    <x v="0"/>
    <x v="4"/>
    <x v="6"/>
    <x v="226"/>
    <x v="0"/>
    <x v="0"/>
    <s v="Trasferimento"/>
    <x v="0"/>
    <x v="4"/>
    <x v="0"/>
    <m/>
  </r>
  <r>
    <n v="104902"/>
    <x v="0"/>
    <x v="0"/>
    <x v="2"/>
    <x v="4"/>
    <x v="6"/>
    <x v="226"/>
    <x v="0"/>
    <x v="0"/>
    <s v="Trasferimento"/>
    <x v="0"/>
    <x v="1"/>
    <x v="0"/>
    <m/>
  </r>
  <r>
    <n v="134711"/>
    <x v="0"/>
    <x v="0"/>
    <x v="2"/>
    <x v="4"/>
    <x v="6"/>
    <x v="226"/>
    <x v="0"/>
    <x v="0"/>
    <s v="Trasferimento"/>
    <x v="0"/>
    <x v="0"/>
    <x v="0"/>
    <m/>
  </r>
  <r>
    <n v="195292"/>
    <x v="1"/>
    <x v="0"/>
    <x v="2"/>
    <x v="2"/>
    <x v="12"/>
    <x v="254"/>
    <x v="0"/>
    <x v="1"/>
    <s v="Trasferimento"/>
    <x v="0"/>
    <x v="5"/>
    <x v="0"/>
    <m/>
  </r>
  <r>
    <n v="47976"/>
    <x v="0"/>
    <x v="0"/>
    <x v="0"/>
    <x v="0"/>
    <x v="8"/>
    <x v="92"/>
    <x v="0"/>
    <x v="0"/>
    <s v="Trasferimento"/>
    <x v="1"/>
    <x v="3"/>
    <x v="0"/>
    <m/>
  </r>
  <r>
    <n v="138194"/>
    <x v="0"/>
    <x v="0"/>
    <x v="0"/>
    <x v="0"/>
    <x v="8"/>
    <x v="92"/>
    <x v="0"/>
    <x v="0"/>
    <s v="Trasferimento"/>
    <x v="1"/>
    <x v="3"/>
    <x v="0"/>
    <m/>
  </r>
  <r>
    <n v="110001"/>
    <x v="0"/>
    <x v="0"/>
    <x v="2"/>
    <x v="0"/>
    <x v="8"/>
    <x v="92"/>
    <x v="0"/>
    <x v="0"/>
    <s v="Trasferimento"/>
    <x v="1"/>
    <x v="1"/>
    <x v="0"/>
    <m/>
  </r>
  <r>
    <n v="10351"/>
    <x v="0"/>
    <x v="0"/>
    <x v="0"/>
    <x v="0"/>
    <x v="11"/>
    <x v="142"/>
    <x v="0"/>
    <x v="0"/>
    <s v="Trasferimento"/>
    <x v="1"/>
    <x v="0"/>
    <x v="0"/>
    <m/>
  </r>
  <r>
    <n v="101957"/>
    <x v="0"/>
    <x v="0"/>
    <x v="0"/>
    <x v="0"/>
    <x v="7"/>
    <x v="259"/>
    <x v="0"/>
    <x v="0"/>
    <s v="Trasferimento"/>
    <x v="0"/>
    <x v="0"/>
    <x v="0"/>
    <m/>
  </r>
  <r>
    <n v="29060"/>
    <x v="0"/>
    <x v="0"/>
    <x v="2"/>
    <x v="0"/>
    <x v="11"/>
    <x v="189"/>
    <x v="0"/>
    <x v="0"/>
    <s v="Trasferimento"/>
    <x v="1"/>
    <x v="4"/>
    <x v="0"/>
    <m/>
  </r>
  <r>
    <n v="105694"/>
    <x v="0"/>
    <x v="0"/>
    <x v="0"/>
    <x v="0"/>
    <x v="11"/>
    <x v="142"/>
    <x v="0"/>
    <x v="0"/>
    <s v="Trasferimento"/>
    <x v="1"/>
    <x v="0"/>
    <x v="0"/>
    <m/>
  </r>
  <r>
    <n v="185545"/>
    <x v="0"/>
    <x v="0"/>
    <x v="0"/>
    <x v="0"/>
    <x v="11"/>
    <x v="142"/>
    <x v="0"/>
    <x v="0"/>
    <s v="Trasferimento"/>
    <x v="1"/>
    <x v="0"/>
    <x v="0"/>
    <m/>
  </r>
  <r>
    <n v="42398"/>
    <x v="0"/>
    <x v="0"/>
    <x v="2"/>
    <x v="4"/>
    <x v="11"/>
    <x v="142"/>
    <x v="0"/>
    <x v="0"/>
    <s v="Trasferimento"/>
    <x v="1"/>
    <x v="0"/>
    <x v="0"/>
    <m/>
  </r>
  <r>
    <n v="169635"/>
    <x v="0"/>
    <x v="0"/>
    <x v="0"/>
    <x v="0"/>
    <x v="14"/>
    <x v="290"/>
    <x v="0"/>
    <x v="0"/>
    <s v="Trasferimento"/>
    <x v="0"/>
    <x v="0"/>
    <x v="0"/>
    <m/>
  </r>
  <r>
    <n v="136028"/>
    <x v="0"/>
    <x v="0"/>
    <x v="2"/>
    <x v="0"/>
    <x v="11"/>
    <x v="142"/>
    <x v="0"/>
    <x v="1"/>
    <s v="Trasferimento"/>
    <x v="1"/>
    <x v="3"/>
    <x v="0"/>
    <m/>
  </r>
  <r>
    <n v="158000"/>
    <x v="0"/>
    <x v="0"/>
    <x v="0"/>
    <x v="0"/>
    <x v="11"/>
    <x v="142"/>
    <x v="0"/>
    <x v="0"/>
    <s v="Trasferimento"/>
    <x v="1"/>
    <x v="0"/>
    <x v="0"/>
    <m/>
  </r>
  <r>
    <n v="122396"/>
    <x v="0"/>
    <x v="0"/>
    <x v="0"/>
    <x v="0"/>
    <x v="11"/>
    <x v="142"/>
    <x v="0"/>
    <x v="0"/>
    <s v="Trasferimento"/>
    <x v="1"/>
    <x v="0"/>
    <x v="0"/>
    <m/>
  </r>
  <r>
    <n v="159762"/>
    <x v="0"/>
    <x v="0"/>
    <x v="0"/>
    <x v="0"/>
    <x v="4"/>
    <x v="360"/>
    <x v="0"/>
    <x v="0"/>
    <s v="Trasferimento"/>
    <x v="0"/>
    <x v="0"/>
    <x v="0"/>
    <m/>
  </r>
  <r>
    <n v="136394"/>
    <x v="0"/>
    <x v="0"/>
    <x v="0"/>
    <x v="0"/>
    <x v="11"/>
    <x v="142"/>
    <x v="0"/>
    <x v="0"/>
    <s v="Trasferimento"/>
    <x v="1"/>
    <x v="1"/>
    <x v="0"/>
    <m/>
  </r>
  <r>
    <n v="139754"/>
    <x v="0"/>
    <x v="0"/>
    <x v="0"/>
    <x v="0"/>
    <x v="11"/>
    <x v="142"/>
    <x v="0"/>
    <x v="0"/>
    <s v="Trasferimento"/>
    <x v="1"/>
    <x v="0"/>
    <x v="0"/>
    <m/>
  </r>
  <r>
    <n v="139753"/>
    <x v="0"/>
    <x v="0"/>
    <x v="0"/>
    <x v="0"/>
    <x v="11"/>
    <x v="142"/>
    <x v="0"/>
    <x v="1"/>
    <s v="Trasferimento"/>
    <x v="1"/>
    <x v="0"/>
    <x v="0"/>
    <m/>
  </r>
  <r>
    <n v="127163"/>
    <x v="0"/>
    <x v="0"/>
    <x v="2"/>
    <x v="4"/>
    <x v="11"/>
    <x v="142"/>
    <x v="0"/>
    <x v="0"/>
    <s v="Trasferimento"/>
    <x v="1"/>
    <x v="1"/>
    <x v="0"/>
    <m/>
  </r>
  <r>
    <n v="31575"/>
    <x v="0"/>
    <x v="0"/>
    <x v="0"/>
    <x v="0"/>
    <x v="11"/>
    <x v="142"/>
    <x v="0"/>
    <x v="0"/>
    <s v="Trasferimento"/>
    <x v="1"/>
    <x v="3"/>
    <x v="0"/>
    <m/>
  </r>
  <r>
    <n v="166111"/>
    <x v="0"/>
    <x v="0"/>
    <x v="0"/>
    <x v="0"/>
    <x v="11"/>
    <x v="142"/>
    <x v="0"/>
    <x v="0"/>
    <s v="Trasferimento"/>
    <x v="1"/>
    <x v="1"/>
    <x v="0"/>
    <m/>
  </r>
  <r>
    <n v="136681"/>
    <x v="0"/>
    <x v="0"/>
    <x v="0"/>
    <x v="4"/>
    <x v="11"/>
    <x v="142"/>
    <x v="0"/>
    <x v="0"/>
    <s v="Trasferimento"/>
    <x v="1"/>
    <x v="3"/>
    <x v="0"/>
    <m/>
  </r>
  <r>
    <n v="90738"/>
    <x v="0"/>
    <x v="0"/>
    <x v="0"/>
    <x v="0"/>
    <x v="4"/>
    <x v="164"/>
    <x v="0"/>
    <x v="1"/>
    <s v="Trasferimento"/>
    <x v="0"/>
    <x v="0"/>
    <x v="0"/>
    <m/>
  </r>
  <r>
    <n v="44792"/>
    <x v="0"/>
    <x v="0"/>
    <x v="0"/>
    <x v="0"/>
    <x v="11"/>
    <x v="142"/>
    <x v="0"/>
    <x v="0"/>
    <s v="Trasferimento"/>
    <x v="1"/>
    <x v="0"/>
    <x v="0"/>
    <m/>
  </r>
  <r>
    <n v="154920"/>
    <x v="1"/>
    <x v="0"/>
    <x v="0"/>
    <x v="0"/>
    <x v="11"/>
    <x v="142"/>
    <x v="0"/>
    <x v="1"/>
    <s v="Trasferimento"/>
    <x v="1"/>
    <x v="2"/>
    <x v="0"/>
    <m/>
  </r>
  <r>
    <n v="154921"/>
    <x v="1"/>
    <x v="0"/>
    <x v="0"/>
    <x v="0"/>
    <x v="11"/>
    <x v="142"/>
    <x v="0"/>
    <x v="1"/>
    <s v="Trasferimento"/>
    <x v="1"/>
    <x v="6"/>
    <x v="0"/>
    <m/>
  </r>
  <r>
    <n v="172544"/>
    <x v="0"/>
    <x v="0"/>
    <x v="0"/>
    <x v="0"/>
    <x v="11"/>
    <x v="142"/>
    <x v="0"/>
    <x v="1"/>
    <s v="Trasferimento"/>
    <x v="1"/>
    <x v="3"/>
    <x v="0"/>
    <m/>
  </r>
  <r>
    <n v="132315"/>
    <x v="0"/>
    <x v="0"/>
    <x v="0"/>
    <x v="0"/>
    <x v="1"/>
    <x v="26"/>
    <x v="0"/>
    <x v="0"/>
    <s v="Trasferimento"/>
    <x v="1"/>
    <x v="0"/>
    <x v="0"/>
    <m/>
  </r>
  <r>
    <n v="71178"/>
    <x v="0"/>
    <x v="0"/>
    <x v="0"/>
    <x v="0"/>
    <x v="11"/>
    <x v="142"/>
    <x v="0"/>
    <x v="0"/>
    <s v="Trasferimento"/>
    <x v="1"/>
    <x v="0"/>
    <x v="0"/>
    <m/>
  </r>
  <r>
    <n v="94130"/>
    <x v="0"/>
    <x v="0"/>
    <x v="2"/>
    <x v="4"/>
    <x v="4"/>
    <x v="360"/>
    <x v="0"/>
    <x v="0"/>
    <s v="Trasferimento"/>
    <x v="0"/>
    <x v="3"/>
    <x v="0"/>
    <m/>
  </r>
  <r>
    <n v="74496"/>
    <x v="0"/>
    <x v="0"/>
    <x v="0"/>
    <x v="0"/>
    <x v="2"/>
    <x v="313"/>
    <x v="0"/>
    <x v="0"/>
    <s v="Trasferimento"/>
    <x v="1"/>
    <x v="0"/>
    <x v="0"/>
    <m/>
  </r>
  <r>
    <n v="229699"/>
    <x v="1"/>
    <x v="0"/>
    <x v="0"/>
    <x v="2"/>
    <x v="2"/>
    <x v="313"/>
    <x v="0"/>
    <x v="0"/>
    <s v="Trasferimento"/>
    <x v="1"/>
    <x v="5"/>
    <x v="0"/>
    <m/>
  </r>
  <r>
    <n v="229698"/>
    <x v="1"/>
    <x v="0"/>
    <x v="0"/>
    <x v="2"/>
    <x v="2"/>
    <x v="313"/>
    <x v="0"/>
    <x v="1"/>
    <s v="Trasferimento"/>
    <x v="1"/>
    <x v="5"/>
    <x v="0"/>
    <m/>
  </r>
  <r>
    <n v="139206"/>
    <x v="0"/>
    <x v="0"/>
    <x v="0"/>
    <x v="0"/>
    <x v="15"/>
    <x v="243"/>
    <x v="0"/>
    <x v="0"/>
    <s v="Trasferimento"/>
    <x v="0"/>
    <x v="4"/>
    <x v="0"/>
    <m/>
  </r>
  <r>
    <n v="207330"/>
    <x v="0"/>
    <x v="0"/>
    <x v="0"/>
    <x v="0"/>
    <x v="11"/>
    <x v="142"/>
    <x v="0"/>
    <x v="0"/>
    <s v="Trasferimento"/>
    <x v="1"/>
    <x v="0"/>
    <x v="0"/>
    <m/>
  </r>
  <r>
    <n v="127346"/>
    <x v="0"/>
    <x v="0"/>
    <x v="0"/>
    <x v="0"/>
    <x v="11"/>
    <x v="142"/>
    <x v="0"/>
    <x v="0"/>
    <s v="Trasferimento"/>
    <x v="1"/>
    <x v="0"/>
    <x v="0"/>
    <m/>
  </r>
  <r>
    <n v="127300"/>
    <x v="0"/>
    <x v="0"/>
    <x v="0"/>
    <x v="0"/>
    <x v="11"/>
    <x v="142"/>
    <x v="0"/>
    <x v="1"/>
    <s v="Trasferimento"/>
    <x v="1"/>
    <x v="0"/>
    <x v="0"/>
    <m/>
  </r>
  <r>
    <n v="166896"/>
    <x v="0"/>
    <x v="0"/>
    <x v="0"/>
    <x v="0"/>
    <x v="11"/>
    <x v="142"/>
    <x v="0"/>
    <x v="0"/>
    <s v="Trasferimento"/>
    <x v="1"/>
    <x v="0"/>
    <x v="0"/>
    <m/>
  </r>
  <r>
    <n v="88404"/>
    <x v="0"/>
    <x v="0"/>
    <x v="0"/>
    <x v="0"/>
    <x v="11"/>
    <x v="142"/>
    <x v="0"/>
    <x v="0"/>
    <s v="Trasferimento"/>
    <x v="1"/>
    <x v="3"/>
    <x v="0"/>
    <m/>
  </r>
  <r>
    <n v="156669"/>
    <x v="0"/>
    <x v="0"/>
    <x v="0"/>
    <x v="0"/>
    <x v="11"/>
    <x v="142"/>
    <x v="0"/>
    <x v="0"/>
    <s v="Trasferimento"/>
    <x v="1"/>
    <x v="3"/>
    <x v="0"/>
    <m/>
  </r>
  <r>
    <n v="136558"/>
    <x v="0"/>
    <x v="0"/>
    <x v="0"/>
    <x v="0"/>
    <x v="11"/>
    <x v="142"/>
    <x v="0"/>
    <x v="0"/>
    <s v="Trasferimento"/>
    <x v="1"/>
    <x v="0"/>
    <x v="0"/>
    <m/>
  </r>
  <r>
    <n v="128618"/>
    <x v="0"/>
    <x v="0"/>
    <x v="0"/>
    <x v="0"/>
    <x v="15"/>
    <x v="243"/>
    <x v="0"/>
    <x v="0"/>
    <s v="Trasferimento"/>
    <x v="0"/>
    <x v="3"/>
    <x v="0"/>
    <m/>
  </r>
  <r>
    <n v="88679"/>
    <x v="0"/>
    <x v="0"/>
    <x v="0"/>
    <x v="0"/>
    <x v="8"/>
    <x v="355"/>
    <x v="0"/>
    <x v="1"/>
    <s v="Trasferimento"/>
    <x v="0"/>
    <x v="4"/>
    <x v="0"/>
    <m/>
  </r>
  <r>
    <n v="206499"/>
    <x v="0"/>
    <x v="0"/>
    <x v="0"/>
    <x v="1"/>
    <x v="7"/>
    <x v="267"/>
    <x v="0"/>
    <x v="0"/>
    <s v="Trasferimento"/>
    <x v="1"/>
    <x v="3"/>
    <x v="0"/>
    <m/>
  </r>
  <r>
    <n v="89375"/>
    <x v="0"/>
    <x v="0"/>
    <x v="0"/>
    <x v="1"/>
    <x v="11"/>
    <x v="371"/>
    <x v="0"/>
    <x v="1"/>
    <s v="Trasferimento"/>
    <x v="1"/>
    <x v="3"/>
    <x v="0"/>
    <m/>
  </r>
  <r>
    <n v="89374"/>
    <x v="0"/>
    <x v="0"/>
    <x v="0"/>
    <x v="0"/>
    <x v="11"/>
    <x v="371"/>
    <x v="0"/>
    <x v="0"/>
    <s v="Trasferimento"/>
    <x v="1"/>
    <x v="3"/>
    <x v="0"/>
    <m/>
  </r>
  <r>
    <n v="219544"/>
    <x v="0"/>
    <x v="0"/>
    <x v="2"/>
    <x v="2"/>
    <x v="4"/>
    <x v="140"/>
    <x v="0"/>
    <x v="0"/>
    <s v="Trasferimento"/>
    <x v="0"/>
    <x v="0"/>
    <x v="0"/>
    <m/>
  </r>
  <r>
    <n v="113183"/>
    <x v="0"/>
    <x v="0"/>
    <x v="0"/>
    <x v="0"/>
    <x v="2"/>
    <x v="336"/>
    <x v="0"/>
    <x v="0"/>
    <s v="Trasferimento"/>
    <x v="1"/>
    <x v="0"/>
    <x v="0"/>
    <m/>
  </r>
  <r>
    <n v="198093"/>
    <x v="0"/>
    <x v="0"/>
    <x v="2"/>
    <x v="1"/>
    <x v="2"/>
    <x v="336"/>
    <x v="0"/>
    <x v="1"/>
    <s v="Trasferimento"/>
    <x v="1"/>
    <x v="3"/>
    <x v="0"/>
    <m/>
  </r>
  <r>
    <n v="231857"/>
    <x v="0"/>
    <x v="0"/>
    <x v="0"/>
    <x v="1"/>
    <x v="1"/>
    <x v="28"/>
    <x v="0"/>
    <x v="1"/>
    <s v="Trasferimento"/>
    <x v="1"/>
    <x v="1"/>
    <x v="0"/>
    <m/>
  </r>
  <r>
    <n v="139203"/>
    <x v="0"/>
    <x v="0"/>
    <x v="0"/>
    <x v="0"/>
    <x v="14"/>
    <x v="312"/>
    <x v="0"/>
    <x v="0"/>
    <s v="Trasferimento"/>
    <x v="0"/>
    <x v="3"/>
    <x v="0"/>
    <m/>
  </r>
  <r>
    <n v="209441"/>
    <x v="1"/>
    <x v="0"/>
    <x v="0"/>
    <x v="0"/>
    <x v="0"/>
    <x v="382"/>
    <x v="0"/>
    <x v="0"/>
    <s v="Trasferimento"/>
    <x v="0"/>
    <x v="6"/>
    <x v="0"/>
    <m/>
  </r>
  <r>
    <n v="209440"/>
    <x v="1"/>
    <x v="0"/>
    <x v="0"/>
    <x v="0"/>
    <x v="0"/>
    <x v="382"/>
    <x v="0"/>
    <x v="0"/>
    <s v="Trasferimento"/>
    <x v="0"/>
    <x v="6"/>
    <x v="0"/>
    <m/>
  </r>
  <r>
    <n v="209850"/>
    <x v="1"/>
    <x v="0"/>
    <x v="0"/>
    <x v="0"/>
    <x v="0"/>
    <x v="382"/>
    <x v="0"/>
    <x v="0"/>
    <s v="Trasferimento"/>
    <x v="0"/>
    <x v="6"/>
    <x v="0"/>
    <m/>
  </r>
  <r>
    <n v="209851"/>
    <x v="1"/>
    <x v="0"/>
    <x v="0"/>
    <x v="0"/>
    <x v="0"/>
    <x v="382"/>
    <x v="0"/>
    <x v="0"/>
    <s v="Trasferimento"/>
    <x v="0"/>
    <x v="5"/>
    <x v="0"/>
    <m/>
  </r>
  <r>
    <n v="178490"/>
    <x v="0"/>
    <x v="0"/>
    <x v="0"/>
    <x v="0"/>
    <x v="9"/>
    <x v="117"/>
    <x v="0"/>
    <x v="1"/>
    <s v="Trasferimento"/>
    <x v="1"/>
    <x v="4"/>
    <x v="0"/>
    <m/>
  </r>
  <r>
    <n v="228205"/>
    <x v="1"/>
    <x v="0"/>
    <x v="0"/>
    <x v="2"/>
    <x v="2"/>
    <x v="336"/>
    <x v="0"/>
    <x v="1"/>
    <s v="Trasferimento"/>
    <x v="1"/>
    <x v="5"/>
    <x v="0"/>
    <m/>
  </r>
  <r>
    <n v="130403"/>
    <x v="0"/>
    <x v="0"/>
    <x v="0"/>
    <x v="0"/>
    <x v="2"/>
    <x v="336"/>
    <x v="0"/>
    <x v="0"/>
    <s v="Trasferimento"/>
    <x v="1"/>
    <x v="1"/>
    <x v="0"/>
    <m/>
  </r>
  <r>
    <n v="125931"/>
    <x v="0"/>
    <x v="0"/>
    <x v="2"/>
    <x v="0"/>
    <x v="11"/>
    <x v="142"/>
    <x v="0"/>
    <x v="0"/>
    <s v="Trasferimento"/>
    <x v="1"/>
    <x v="1"/>
    <x v="0"/>
    <m/>
  </r>
  <r>
    <n v="225997"/>
    <x v="1"/>
    <x v="0"/>
    <x v="0"/>
    <x v="2"/>
    <x v="2"/>
    <x v="336"/>
    <x v="0"/>
    <x v="1"/>
    <s v="Trasferimento"/>
    <x v="1"/>
    <x v="7"/>
    <x v="0"/>
    <m/>
  </r>
  <r>
    <n v="3334"/>
    <x v="0"/>
    <x v="0"/>
    <x v="2"/>
    <x v="4"/>
    <x v="7"/>
    <x v="274"/>
    <x v="0"/>
    <x v="0"/>
    <s v="Trasferimento"/>
    <x v="0"/>
    <x v="4"/>
    <x v="0"/>
    <m/>
  </r>
  <r>
    <n v="205114"/>
    <x v="0"/>
    <x v="0"/>
    <x v="0"/>
    <x v="0"/>
    <x v="15"/>
    <x v="57"/>
    <x v="0"/>
    <x v="0"/>
    <s v="Trasferimento"/>
    <x v="1"/>
    <x v="4"/>
    <x v="0"/>
    <m/>
  </r>
  <r>
    <n v="202153"/>
    <x v="1"/>
    <x v="0"/>
    <x v="2"/>
    <x v="2"/>
    <x v="7"/>
    <x v="342"/>
    <x v="0"/>
    <x v="0"/>
    <s v="Trasferimento"/>
    <x v="1"/>
    <x v="7"/>
    <x v="0"/>
    <m/>
  </r>
  <r>
    <n v="216406"/>
    <x v="0"/>
    <x v="1"/>
    <x v="2"/>
    <x v="1"/>
    <x v="7"/>
    <x v="342"/>
    <x v="0"/>
    <x v="0"/>
    <s v="Trasferimento"/>
    <x v="1"/>
    <x v="1"/>
    <x v="0"/>
    <m/>
  </r>
  <r>
    <n v="178455"/>
    <x v="0"/>
    <x v="1"/>
    <x v="0"/>
    <x v="1"/>
    <x v="7"/>
    <x v="191"/>
    <x v="0"/>
    <x v="1"/>
    <s v="Trasferimento"/>
    <x v="0"/>
    <x v="0"/>
    <x v="0"/>
    <m/>
  </r>
  <r>
    <n v="137875"/>
    <x v="0"/>
    <x v="0"/>
    <x v="0"/>
    <x v="4"/>
    <x v="15"/>
    <x v="362"/>
    <x v="0"/>
    <x v="0"/>
    <s v="Trasferimento"/>
    <x v="0"/>
    <x v="1"/>
    <x v="0"/>
    <m/>
  </r>
  <r>
    <n v="216037"/>
    <x v="0"/>
    <x v="0"/>
    <x v="0"/>
    <x v="0"/>
    <x v="1"/>
    <x v="351"/>
    <x v="0"/>
    <x v="0"/>
    <s v="Trasferimento"/>
    <x v="1"/>
    <x v="3"/>
    <x v="0"/>
    <m/>
  </r>
  <r>
    <n v="230010"/>
    <x v="0"/>
    <x v="0"/>
    <x v="0"/>
    <x v="0"/>
    <x v="1"/>
    <x v="351"/>
    <x v="0"/>
    <x v="1"/>
    <s v="Trasferimento"/>
    <x v="1"/>
    <x v="0"/>
    <x v="0"/>
    <m/>
  </r>
  <r>
    <n v="213442"/>
    <x v="0"/>
    <x v="0"/>
    <x v="0"/>
    <x v="0"/>
    <x v="1"/>
    <x v="351"/>
    <x v="0"/>
    <x v="0"/>
    <s v="Trasferimento"/>
    <x v="1"/>
    <x v="0"/>
    <x v="0"/>
    <m/>
  </r>
  <r>
    <n v="137491"/>
    <x v="0"/>
    <x v="0"/>
    <x v="0"/>
    <x v="0"/>
    <x v="11"/>
    <x v="152"/>
    <x v="0"/>
    <x v="0"/>
    <s v="Trasferimento"/>
    <x v="1"/>
    <x v="0"/>
    <x v="0"/>
    <m/>
  </r>
  <r>
    <n v="100456"/>
    <x v="0"/>
    <x v="0"/>
    <x v="0"/>
    <x v="0"/>
    <x v="1"/>
    <x v="351"/>
    <x v="0"/>
    <x v="0"/>
    <s v="Trasferimento"/>
    <x v="1"/>
    <x v="0"/>
    <x v="0"/>
    <m/>
  </r>
  <r>
    <n v="227075"/>
    <x v="0"/>
    <x v="1"/>
    <x v="0"/>
    <x v="1"/>
    <x v="2"/>
    <x v="79"/>
    <x v="0"/>
    <x v="0"/>
    <s v="Trasferimento"/>
    <x v="1"/>
    <x v="0"/>
    <x v="0"/>
    <m/>
  </r>
  <r>
    <n v="208397"/>
    <x v="1"/>
    <x v="0"/>
    <x v="0"/>
    <x v="0"/>
    <x v="14"/>
    <x v="386"/>
    <x v="0"/>
    <x v="0"/>
    <s v="Trasferimento"/>
    <x v="1"/>
    <x v="6"/>
    <x v="0"/>
    <m/>
  </r>
  <r>
    <n v="143953"/>
    <x v="0"/>
    <x v="0"/>
    <x v="0"/>
    <x v="0"/>
    <x v="11"/>
    <x v="376"/>
    <x v="0"/>
    <x v="0"/>
    <s v="Trasferimento"/>
    <x v="1"/>
    <x v="0"/>
    <x v="0"/>
    <m/>
  </r>
  <r>
    <n v="23524"/>
    <x v="0"/>
    <x v="0"/>
    <x v="2"/>
    <x v="1"/>
    <x v="7"/>
    <x v="185"/>
    <x v="0"/>
    <x v="0"/>
    <s v="Trasferimento"/>
    <x v="1"/>
    <x v="4"/>
    <x v="0"/>
    <m/>
  </r>
  <r>
    <n v="109691"/>
    <x v="0"/>
    <x v="0"/>
    <x v="0"/>
    <x v="0"/>
    <x v="17"/>
    <x v="214"/>
    <x v="0"/>
    <x v="0"/>
    <s v="Trasferimento"/>
    <x v="1"/>
    <x v="0"/>
    <x v="0"/>
    <m/>
  </r>
  <r>
    <n v="221839"/>
    <x v="0"/>
    <x v="0"/>
    <x v="0"/>
    <x v="1"/>
    <x v="11"/>
    <x v="414"/>
    <x v="0"/>
    <x v="0"/>
    <s v="Trasferimento"/>
    <x v="0"/>
    <x v="3"/>
    <x v="0"/>
    <m/>
  </r>
  <r>
    <n v="227241"/>
    <x v="0"/>
    <x v="1"/>
    <x v="0"/>
    <x v="1"/>
    <x v="3"/>
    <x v="3"/>
    <x v="0"/>
    <x v="0"/>
    <s v="Trasferimento"/>
    <x v="1"/>
    <x v="1"/>
    <x v="0"/>
    <m/>
  </r>
  <r>
    <n v="65759"/>
    <x v="0"/>
    <x v="0"/>
    <x v="2"/>
    <x v="4"/>
    <x v="4"/>
    <x v="4"/>
    <x v="0"/>
    <x v="0"/>
    <s v="Trasferimento"/>
    <x v="1"/>
    <x v="0"/>
    <x v="0"/>
    <m/>
  </r>
  <r>
    <n v="193017"/>
    <x v="0"/>
    <x v="0"/>
    <x v="0"/>
    <x v="1"/>
    <x v="7"/>
    <x v="74"/>
    <x v="0"/>
    <x v="0"/>
    <s v="Trasferimento"/>
    <x v="1"/>
    <x v="0"/>
    <x v="0"/>
    <m/>
  </r>
  <r>
    <n v="207932"/>
    <x v="1"/>
    <x v="1"/>
    <x v="2"/>
    <x v="1"/>
    <x v="4"/>
    <x v="166"/>
    <x v="0"/>
    <x v="1"/>
    <s v="Trasferimento"/>
    <x v="1"/>
    <x v="5"/>
    <x v="0"/>
    <m/>
  </r>
  <r>
    <n v="78385"/>
    <x v="0"/>
    <x v="0"/>
    <x v="0"/>
    <x v="4"/>
    <x v="7"/>
    <x v="259"/>
    <x v="0"/>
    <x v="0"/>
    <s v="Trasferimento"/>
    <x v="0"/>
    <x v="3"/>
    <x v="0"/>
    <m/>
  </r>
  <r>
    <n v="209454"/>
    <x v="0"/>
    <x v="0"/>
    <x v="0"/>
    <x v="0"/>
    <x v="1"/>
    <x v="26"/>
    <x v="0"/>
    <x v="1"/>
    <s v="Trasferimento"/>
    <x v="1"/>
    <x v="4"/>
    <x v="0"/>
    <m/>
  </r>
  <r>
    <n v="204622"/>
    <x v="0"/>
    <x v="0"/>
    <x v="2"/>
    <x v="3"/>
    <x v="4"/>
    <x v="249"/>
    <x v="0"/>
    <x v="0"/>
    <s v="Trasferimento"/>
    <x v="1"/>
    <x v="0"/>
    <x v="0"/>
    <m/>
  </r>
  <r>
    <n v="204933"/>
    <x v="0"/>
    <x v="0"/>
    <x v="0"/>
    <x v="0"/>
    <x v="1"/>
    <x v="178"/>
    <x v="0"/>
    <x v="0"/>
    <s v="Trasferimento"/>
    <x v="0"/>
    <x v="0"/>
    <x v="0"/>
    <m/>
  </r>
  <r>
    <n v="17154"/>
    <x v="0"/>
    <x v="0"/>
    <x v="2"/>
    <x v="1"/>
    <x v="7"/>
    <x v="74"/>
    <x v="0"/>
    <x v="1"/>
    <s v="Trasferimento"/>
    <x v="1"/>
    <x v="0"/>
    <x v="0"/>
    <m/>
  </r>
  <r>
    <n v="101503"/>
    <x v="0"/>
    <x v="0"/>
    <x v="0"/>
    <x v="0"/>
    <x v="7"/>
    <x v="175"/>
    <x v="0"/>
    <x v="0"/>
    <s v="Trasferimento"/>
    <x v="0"/>
    <x v="3"/>
    <x v="0"/>
    <m/>
  </r>
  <r>
    <n v="101505"/>
    <x v="0"/>
    <x v="0"/>
    <x v="0"/>
    <x v="1"/>
    <x v="7"/>
    <x v="175"/>
    <x v="0"/>
    <x v="1"/>
    <s v="Trasferimento"/>
    <x v="0"/>
    <x v="3"/>
    <x v="0"/>
    <m/>
  </r>
  <r>
    <n v="31859"/>
    <x v="0"/>
    <x v="0"/>
    <x v="0"/>
    <x v="0"/>
    <x v="1"/>
    <x v="324"/>
    <x v="0"/>
    <x v="0"/>
    <s v="Trasferimento"/>
    <x v="1"/>
    <x v="3"/>
    <x v="0"/>
    <m/>
  </r>
  <r>
    <n v="38689"/>
    <x v="0"/>
    <x v="0"/>
    <x v="0"/>
    <x v="0"/>
    <x v="1"/>
    <x v="324"/>
    <x v="0"/>
    <x v="0"/>
    <s v="Trasferimento"/>
    <x v="1"/>
    <x v="4"/>
    <x v="0"/>
    <m/>
  </r>
  <r>
    <n v="224992"/>
    <x v="0"/>
    <x v="0"/>
    <x v="0"/>
    <x v="3"/>
    <x v="1"/>
    <x v="324"/>
    <x v="0"/>
    <x v="0"/>
    <s v="Trasferimento"/>
    <x v="1"/>
    <x v="0"/>
    <x v="0"/>
    <m/>
  </r>
  <r>
    <n v="218001"/>
    <x v="0"/>
    <x v="0"/>
    <x v="2"/>
    <x v="0"/>
    <x v="1"/>
    <x v="324"/>
    <x v="0"/>
    <x v="0"/>
    <s v="Trasferimento"/>
    <x v="1"/>
    <x v="3"/>
    <x v="0"/>
    <m/>
  </r>
  <r>
    <n v="109033"/>
    <x v="0"/>
    <x v="1"/>
    <x v="0"/>
    <x v="0"/>
    <x v="7"/>
    <x v="209"/>
    <x v="0"/>
    <x v="0"/>
    <s v="Trasferimento"/>
    <x v="0"/>
    <x v="3"/>
    <x v="0"/>
    <m/>
  </r>
  <r>
    <n v="64922"/>
    <x v="0"/>
    <x v="0"/>
    <x v="2"/>
    <x v="4"/>
    <x v="1"/>
    <x v="324"/>
    <x v="0"/>
    <x v="0"/>
    <s v="Trasferimento"/>
    <x v="1"/>
    <x v="1"/>
    <x v="0"/>
    <m/>
  </r>
  <r>
    <n v="174525"/>
    <x v="0"/>
    <x v="0"/>
    <x v="0"/>
    <x v="1"/>
    <x v="7"/>
    <x v="209"/>
    <x v="0"/>
    <x v="0"/>
    <s v="Trasferimento"/>
    <x v="0"/>
    <x v="0"/>
    <x v="0"/>
    <m/>
  </r>
  <r>
    <n v="195276"/>
    <x v="0"/>
    <x v="0"/>
    <x v="2"/>
    <x v="1"/>
    <x v="1"/>
    <x v="324"/>
    <x v="0"/>
    <x v="1"/>
    <s v="Trasferimento"/>
    <x v="1"/>
    <x v="4"/>
    <x v="0"/>
    <m/>
  </r>
  <r>
    <n v="23229"/>
    <x v="0"/>
    <x v="0"/>
    <x v="0"/>
    <x v="4"/>
    <x v="7"/>
    <x v="15"/>
    <x v="0"/>
    <x v="0"/>
    <s v="Trasferimento"/>
    <x v="2"/>
    <x v="4"/>
    <x v="0"/>
    <m/>
  </r>
  <r>
    <n v="214912"/>
    <x v="0"/>
    <x v="1"/>
    <x v="0"/>
    <x v="1"/>
    <x v="7"/>
    <x v="202"/>
    <x v="0"/>
    <x v="0"/>
    <s v="Trasferimento"/>
    <x v="1"/>
    <x v="1"/>
    <x v="0"/>
    <m/>
  </r>
  <r>
    <n v="120489"/>
    <x v="0"/>
    <x v="0"/>
    <x v="0"/>
    <x v="0"/>
    <x v="7"/>
    <x v="185"/>
    <x v="0"/>
    <x v="0"/>
    <s v="Trasferimento"/>
    <x v="1"/>
    <x v="0"/>
    <x v="0"/>
    <m/>
  </r>
  <r>
    <n v="207615"/>
    <x v="1"/>
    <x v="0"/>
    <x v="0"/>
    <x v="1"/>
    <x v="7"/>
    <x v="168"/>
    <x v="0"/>
    <x v="0"/>
    <s v="Trasferimento"/>
    <x v="1"/>
    <x v="6"/>
    <x v="0"/>
    <m/>
  </r>
  <r>
    <n v="209499"/>
    <x v="1"/>
    <x v="0"/>
    <x v="2"/>
    <x v="2"/>
    <x v="7"/>
    <x v="168"/>
    <x v="0"/>
    <x v="0"/>
    <s v="Trasferimento"/>
    <x v="1"/>
    <x v="5"/>
    <x v="0"/>
    <m/>
  </r>
  <r>
    <n v="200631"/>
    <x v="0"/>
    <x v="1"/>
    <x v="0"/>
    <x v="1"/>
    <x v="8"/>
    <x v="113"/>
    <x v="0"/>
    <x v="0"/>
    <s v="Trasferimento"/>
    <x v="0"/>
    <x v="1"/>
    <x v="0"/>
    <m/>
  </r>
  <r>
    <n v="175094"/>
    <x v="0"/>
    <x v="0"/>
    <x v="0"/>
    <x v="0"/>
    <x v="4"/>
    <x v="84"/>
    <x v="0"/>
    <x v="0"/>
    <s v="Trasferimento"/>
    <x v="0"/>
    <x v="0"/>
    <x v="0"/>
    <m/>
  </r>
  <r>
    <n v="171650"/>
    <x v="0"/>
    <x v="0"/>
    <x v="0"/>
    <x v="0"/>
    <x v="1"/>
    <x v="22"/>
    <x v="0"/>
    <x v="0"/>
    <s v="Trasferimento"/>
    <x v="1"/>
    <x v="4"/>
    <x v="0"/>
    <m/>
  </r>
  <r>
    <n v="51985"/>
    <x v="0"/>
    <x v="2"/>
    <x v="2"/>
    <x v="0"/>
    <x v="2"/>
    <x v="55"/>
    <x v="1"/>
    <x v="0"/>
    <s v="Trasferimento"/>
    <x v="1"/>
    <x v="8"/>
    <x v="0"/>
    <m/>
  </r>
  <r>
    <n v="66986"/>
    <x v="0"/>
    <x v="0"/>
    <x v="0"/>
    <x v="0"/>
    <x v="7"/>
    <x v="74"/>
    <x v="0"/>
    <x v="0"/>
    <s v="Trasferimento"/>
    <x v="1"/>
    <x v="0"/>
    <x v="0"/>
    <m/>
  </r>
  <r>
    <n v="101255"/>
    <x v="0"/>
    <x v="0"/>
    <x v="0"/>
    <x v="0"/>
    <x v="7"/>
    <x v="51"/>
    <x v="0"/>
    <x v="1"/>
    <s v="Trasferimento"/>
    <x v="1"/>
    <x v="0"/>
    <x v="0"/>
    <m/>
  </r>
  <r>
    <n v="228916"/>
    <x v="0"/>
    <x v="1"/>
    <x v="0"/>
    <x v="2"/>
    <x v="12"/>
    <x v="323"/>
    <x v="0"/>
    <x v="0"/>
    <s v="Trasferimento"/>
    <x v="1"/>
    <x v="0"/>
    <x v="0"/>
    <m/>
  </r>
  <r>
    <n v="228915"/>
    <x v="0"/>
    <x v="1"/>
    <x v="0"/>
    <x v="2"/>
    <x v="12"/>
    <x v="323"/>
    <x v="0"/>
    <x v="0"/>
    <s v="Trasferimento"/>
    <x v="1"/>
    <x v="1"/>
    <x v="0"/>
    <m/>
  </r>
  <r>
    <n v="124906"/>
    <x v="0"/>
    <x v="0"/>
    <x v="0"/>
    <x v="0"/>
    <x v="2"/>
    <x v="216"/>
    <x v="0"/>
    <x v="0"/>
    <s v="Trasferimento"/>
    <x v="0"/>
    <x v="1"/>
    <x v="0"/>
    <m/>
  </r>
  <r>
    <n v="115520"/>
    <x v="0"/>
    <x v="0"/>
    <x v="0"/>
    <x v="0"/>
    <x v="8"/>
    <x v="92"/>
    <x v="0"/>
    <x v="0"/>
    <s v="Trasferimento"/>
    <x v="1"/>
    <x v="3"/>
    <x v="0"/>
    <m/>
  </r>
  <r>
    <n v="182613"/>
    <x v="0"/>
    <x v="0"/>
    <x v="0"/>
    <x v="0"/>
    <x v="7"/>
    <x v="51"/>
    <x v="0"/>
    <x v="0"/>
    <s v="Trasferimento"/>
    <x v="1"/>
    <x v="0"/>
    <x v="0"/>
    <m/>
  </r>
  <r>
    <n v="194963"/>
    <x v="0"/>
    <x v="0"/>
    <x v="0"/>
    <x v="0"/>
    <x v="10"/>
    <x v="240"/>
    <x v="0"/>
    <x v="0"/>
    <s v="Trasferimento"/>
    <x v="1"/>
    <x v="0"/>
    <x v="0"/>
    <m/>
  </r>
  <r>
    <n v="34477"/>
    <x v="0"/>
    <x v="0"/>
    <x v="0"/>
    <x v="0"/>
    <x v="2"/>
    <x v="5"/>
    <x v="0"/>
    <x v="0"/>
    <s v="Trasferimento"/>
    <x v="1"/>
    <x v="4"/>
    <x v="0"/>
    <m/>
  </r>
  <r>
    <n v="204872"/>
    <x v="0"/>
    <x v="0"/>
    <x v="0"/>
    <x v="0"/>
    <x v="4"/>
    <x v="124"/>
    <x v="0"/>
    <x v="0"/>
    <s v="Trasferimento"/>
    <x v="1"/>
    <x v="0"/>
    <x v="0"/>
    <m/>
  </r>
  <r>
    <n v="168526"/>
    <x v="0"/>
    <x v="0"/>
    <x v="0"/>
    <x v="0"/>
    <x v="3"/>
    <x v="85"/>
    <x v="0"/>
    <x v="0"/>
    <s v="Trasferimento"/>
    <x v="1"/>
    <x v="1"/>
    <x v="0"/>
    <m/>
  </r>
  <r>
    <n v="6953"/>
    <x v="0"/>
    <x v="0"/>
    <x v="0"/>
    <x v="0"/>
    <x v="6"/>
    <x v="354"/>
    <x v="0"/>
    <x v="0"/>
    <s v="Trasferimento"/>
    <x v="0"/>
    <x v="4"/>
    <x v="0"/>
    <m/>
  </r>
  <r>
    <n v="185011"/>
    <x v="0"/>
    <x v="0"/>
    <x v="0"/>
    <x v="0"/>
    <x v="1"/>
    <x v="22"/>
    <x v="0"/>
    <x v="0"/>
    <s v="Trasferimento"/>
    <x v="1"/>
    <x v="4"/>
    <x v="0"/>
    <m/>
  </r>
  <r>
    <n v="165784"/>
    <x v="0"/>
    <x v="0"/>
    <x v="0"/>
    <x v="0"/>
    <x v="1"/>
    <x v="22"/>
    <x v="0"/>
    <x v="1"/>
    <s v="Trasferimento"/>
    <x v="1"/>
    <x v="4"/>
    <x v="0"/>
    <m/>
  </r>
  <r>
    <n v="144882"/>
    <x v="0"/>
    <x v="0"/>
    <x v="0"/>
    <x v="0"/>
    <x v="7"/>
    <x v="15"/>
    <x v="0"/>
    <x v="0"/>
    <s v="Trasferimento"/>
    <x v="2"/>
    <x v="1"/>
    <x v="0"/>
    <m/>
  </r>
  <r>
    <n v="99320"/>
    <x v="0"/>
    <x v="1"/>
    <x v="2"/>
    <x v="4"/>
    <x v="4"/>
    <x v="80"/>
    <x v="0"/>
    <x v="0"/>
    <s v="Trasferimento"/>
    <x v="1"/>
    <x v="3"/>
    <x v="0"/>
    <m/>
  </r>
  <r>
    <n v="150025"/>
    <x v="0"/>
    <x v="0"/>
    <x v="0"/>
    <x v="0"/>
    <x v="1"/>
    <x v="239"/>
    <x v="0"/>
    <x v="0"/>
    <s v="Trasferimento"/>
    <x v="1"/>
    <x v="1"/>
    <x v="0"/>
    <m/>
  </r>
  <r>
    <n v="49443"/>
    <x v="0"/>
    <x v="0"/>
    <x v="2"/>
    <x v="4"/>
    <x v="2"/>
    <x v="97"/>
    <x v="0"/>
    <x v="0"/>
    <s v="Trasferimento"/>
    <x v="0"/>
    <x v="4"/>
    <x v="0"/>
    <m/>
  </r>
  <r>
    <n v="30976"/>
    <x v="0"/>
    <x v="0"/>
    <x v="0"/>
    <x v="0"/>
    <x v="10"/>
    <x v="266"/>
    <x v="0"/>
    <x v="0"/>
    <s v="Trasferimento"/>
    <x v="1"/>
    <x v="0"/>
    <x v="0"/>
    <m/>
  </r>
  <r>
    <n v="170"/>
    <x v="0"/>
    <x v="0"/>
    <x v="0"/>
    <x v="0"/>
    <x v="0"/>
    <x v="100"/>
    <x v="0"/>
    <x v="0"/>
    <s v="Trasferimento"/>
    <x v="0"/>
    <x v="0"/>
    <x v="0"/>
    <m/>
  </r>
  <r>
    <n v="179256"/>
    <x v="0"/>
    <x v="0"/>
    <x v="0"/>
    <x v="0"/>
    <x v="0"/>
    <x v="100"/>
    <x v="0"/>
    <x v="0"/>
    <s v="Trasferimento"/>
    <x v="0"/>
    <x v="3"/>
    <x v="0"/>
    <m/>
  </r>
  <r>
    <n v="189379"/>
    <x v="0"/>
    <x v="0"/>
    <x v="0"/>
    <x v="0"/>
    <x v="0"/>
    <x v="100"/>
    <x v="0"/>
    <x v="0"/>
    <s v="Trasferimento"/>
    <x v="0"/>
    <x v="0"/>
    <x v="0"/>
    <m/>
  </r>
  <r>
    <n v="52963"/>
    <x v="0"/>
    <x v="0"/>
    <x v="0"/>
    <x v="0"/>
    <x v="4"/>
    <x v="146"/>
    <x v="0"/>
    <x v="0"/>
    <s v="Trasferimento"/>
    <x v="1"/>
    <x v="3"/>
    <x v="0"/>
    <m/>
  </r>
  <r>
    <n v="66877"/>
    <x v="0"/>
    <x v="0"/>
    <x v="0"/>
    <x v="0"/>
    <x v="0"/>
    <x v="100"/>
    <x v="0"/>
    <x v="0"/>
    <s v="Trasferimento"/>
    <x v="0"/>
    <x v="4"/>
    <x v="0"/>
    <m/>
  </r>
  <r>
    <n v="94291"/>
    <x v="0"/>
    <x v="0"/>
    <x v="2"/>
    <x v="4"/>
    <x v="10"/>
    <x v="93"/>
    <x v="0"/>
    <x v="0"/>
    <s v="Trasferimento"/>
    <x v="0"/>
    <x v="0"/>
    <x v="0"/>
    <m/>
  </r>
  <r>
    <n v="35983"/>
    <x v="0"/>
    <x v="0"/>
    <x v="0"/>
    <x v="4"/>
    <x v="4"/>
    <x v="146"/>
    <x v="0"/>
    <x v="1"/>
    <s v="Trasferimento"/>
    <x v="1"/>
    <x v="4"/>
    <x v="0"/>
    <m/>
  </r>
  <r>
    <n v="129624"/>
    <x v="0"/>
    <x v="0"/>
    <x v="0"/>
    <x v="0"/>
    <x v="12"/>
    <x v="148"/>
    <x v="0"/>
    <x v="0"/>
    <s v="Trasferimento"/>
    <x v="1"/>
    <x v="0"/>
    <x v="0"/>
    <m/>
  </r>
  <r>
    <n v="108556"/>
    <x v="0"/>
    <x v="0"/>
    <x v="0"/>
    <x v="0"/>
    <x v="7"/>
    <x v="41"/>
    <x v="0"/>
    <x v="0"/>
    <s v="Trasferimento"/>
    <x v="1"/>
    <x v="1"/>
    <x v="0"/>
    <m/>
  </r>
  <r>
    <n v="167703"/>
    <x v="0"/>
    <x v="0"/>
    <x v="0"/>
    <x v="3"/>
    <x v="4"/>
    <x v="146"/>
    <x v="0"/>
    <x v="1"/>
    <s v="Trasferimento"/>
    <x v="1"/>
    <x v="0"/>
    <x v="0"/>
    <m/>
  </r>
  <r>
    <n v="28461"/>
    <x v="0"/>
    <x v="0"/>
    <x v="2"/>
    <x v="1"/>
    <x v="4"/>
    <x v="146"/>
    <x v="0"/>
    <x v="0"/>
    <s v="Trasferimento"/>
    <x v="1"/>
    <x v="0"/>
    <x v="0"/>
    <m/>
  </r>
  <r>
    <n v="17393"/>
    <x v="0"/>
    <x v="0"/>
    <x v="0"/>
    <x v="0"/>
    <x v="4"/>
    <x v="149"/>
    <x v="0"/>
    <x v="1"/>
    <s v="Trasferimento"/>
    <x v="1"/>
    <x v="0"/>
    <x v="0"/>
    <m/>
  </r>
  <r>
    <n v="67525"/>
    <x v="0"/>
    <x v="0"/>
    <x v="0"/>
    <x v="0"/>
    <x v="4"/>
    <x v="149"/>
    <x v="0"/>
    <x v="0"/>
    <s v="Trasferimento"/>
    <x v="1"/>
    <x v="0"/>
    <x v="0"/>
    <m/>
  </r>
  <r>
    <n v="89412"/>
    <x v="0"/>
    <x v="0"/>
    <x v="2"/>
    <x v="4"/>
    <x v="7"/>
    <x v="56"/>
    <x v="0"/>
    <x v="0"/>
    <s v="Trasferimento"/>
    <x v="1"/>
    <x v="1"/>
    <x v="0"/>
    <m/>
  </r>
  <r>
    <n v="168738"/>
    <x v="0"/>
    <x v="0"/>
    <x v="0"/>
    <x v="1"/>
    <x v="7"/>
    <x v="56"/>
    <x v="0"/>
    <x v="0"/>
    <s v="Trasferimento"/>
    <x v="1"/>
    <x v="1"/>
    <x v="0"/>
    <m/>
  </r>
  <r>
    <n v="232269"/>
    <x v="0"/>
    <x v="1"/>
    <x v="0"/>
    <x v="0"/>
    <x v="11"/>
    <x v="363"/>
    <x v="0"/>
    <x v="0"/>
    <s v="Trasferimento"/>
    <x v="1"/>
    <x v="0"/>
    <x v="0"/>
    <m/>
  </r>
  <r>
    <n v="187797"/>
    <x v="0"/>
    <x v="0"/>
    <x v="0"/>
    <x v="0"/>
    <x v="4"/>
    <x v="200"/>
    <x v="0"/>
    <x v="0"/>
    <s v="Trasferimento"/>
    <x v="1"/>
    <x v="0"/>
    <x v="0"/>
    <m/>
  </r>
  <r>
    <n v="194398"/>
    <x v="0"/>
    <x v="0"/>
    <x v="0"/>
    <x v="0"/>
    <x v="4"/>
    <x v="200"/>
    <x v="0"/>
    <x v="1"/>
    <s v="Trasferimento"/>
    <x v="1"/>
    <x v="0"/>
    <x v="0"/>
    <m/>
  </r>
  <r>
    <n v="88478"/>
    <x v="0"/>
    <x v="0"/>
    <x v="0"/>
    <x v="0"/>
    <x v="4"/>
    <x v="119"/>
    <x v="0"/>
    <x v="0"/>
    <s v="Trasferimento"/>
    <x v="1"/>
    <x v="3"/>
    <x v="0"/>
    <m/>
  </r>
  <r>
    <n v="88472"/>
    <x v="0"/>
    <x v="0"/>
    <x v="0"/>
    <x v="0"/>
    <x v="4"/>
    <x v="119"/>
    <x v="0"/>
    <x v="1"/>
    <s v="Trasferimento"/>
    <x v="1"/>
    <x v="0"/>
    <x v="0"/>
    <m/>
  </r>
  <r>
    <n v="86205"/>
    <x v="0"/>
    <x v="0"/>
    <x v="0"/>
    <x v="0"/>
    <x v="10"/>
    <x v="194"/>
    <x v="0"/>
    <x v="0"/>
    <s v="Trasferimento"/>
    <x v="1"/>
    <x v="0"/>
    <x v="0"/>
    <m/>
  </r>
  <r>
    <n v="219158"/>
    <x v="1"/>
    <x v="0"/>
    <x v="0"/>
    <x v="2"/>
    <x v="10"/>
    <x v="194"/>
    <x v="0"/>
    <x v="0"/>
    <s v="Trasferimento"/>
    <x v="1"/>
    <x v="5"/>
    <x v="0"/>
    <m/>
  </r>
  <r>
    <n v="192818"/>
    <x v="1"/>
    <x v="0"/>
    <x v="0"/>
    <x v="0"/>
    <x v="10"/>
    <x v="194"/>
    <x v="0"/>
    <x v="1"/>
    <s v="Trasferimento"/>
    <x v="1"/>
    <x v="6"/>
    <x v="0"/>
    <m/>
  </r>
  <r>
    <n v="232075"/>
    <x v="0"/>
    <x v="0"/>
    <x v="0"/>
    <x v="0"/>
    <x v="2"/>
    <x v="277"/>
    <x v="0"/>
    <x v="0"/>
    <s v="Trasferimento"/>
    <x v="0"/>
    <x v="1"/>
    <x v="0"/>
    <m/>
  </r>
  <r>
    <n v="169000"/>
    <x v="0"/>
    <x v="0"/>
    <x v="0"/>
    <x v="0"/>
    <x v="0"/>
    <x v="100"/>
    <x v="0"/>
    <x v="0"/>
    <s v="Trasferimento"/>
    <x v="0"/>
    <x v="0"/>
    <x v="0"/>
    <m/>
  </r>
  <r>
    <n v="169002"/>
    <x v="0"/>
    <x v="0"/>
    <x v="0"/>
    <x v="0"/>
    <x v="0"/>
    <x v="100"/>
    <x v="0"/>
    <x v="0"/>
    <s v="Trasferimento"/>
    <x v="0"/>
    <x v="0"/>
    <x v="0"/>
    <m/>
  </r>
  <r>
    <n v="43705"/>
    <x v="0"/>
    <x v="0"/>
    <x v="0"/>
    <x v="0"/>
    <x v="0"/>
    <x v="100"/>
    <x v="0"/>
    <x v="0"/>
    <s v="Trasferimento"/>
    <x v="0"/>
    <x v="4"/>
    <x v="0"/>
    <m/>
  </r>
  <r>
    <n v="138907"/>
    <x v="0"/>
    <x v="0"/>
    <x v="0"/>
    <x v="0"/>
    <x v="0"/>
    <x v="100"/>
    <x v="0"/>
    <x v="1"/>
    <s v="Trasferimento"/>
    <x v="0"/>
    <x v="0"/>
    <x v="0"/>
    <m/>
  </r>
  <r>
    <n v="68985"/>
    <x v="0"/>
    <x v="0"/>
    <x v="2"/>
    <x v="4"/>
    <x v="0"/>
    <x v="100"/>
    <x v="0"/>
    <x v="0"/>
    <s v="Trasferimento"/>
    <x v="0"/>
    <x v="0"/>
    <x v="0"/>
    <m/>
  </r>
  <r>
    <n v="8247"/>
    <x v="0"/>
    <x v="0"/>
    <x v="0"/>
    <x v="0"/>
    <x v="0"/>
    <x v="100"/>
    <x v="0"/>
    <x v="0"/>
    <s v="Trasferimento"/>
    <x v="0"/>
    <x v="4"/>
    <x v="0"/>
    <m/>
  </r>
  <r>
    <n v="68145"/>
    <x v="0"/>
    <x v="0"/>
    <x v="2"/>
    <x v="0"/>
    <x v="0"/>
    <x v="100"/>
    <x v="0"/>
    <x v="0"/>
    <s v="Trasferimento"/>
    <x v="0"/>
    <x v="0"/>
    <x v="0"/>
    <m/>
  </r>
  <r>
    <n v="6828"/>
    <x v="0"/>
    <x v="0"/>
    <x v="0"/>
    <x v="0"/>
    <x v="2"/>
    <x v="332"/>
    <x v="0"/>
    <x v="0"/>
    <s v="Trasferimento"/>
    <x v="1"/>
    <x v="4"/>
    <x v="0"/>
    <m/>
  </r>
  <r>
    <n v="173359"/>
    <x v="0"/>
    <x v="0"/>
    <x v="0"/>
    <x v="0"/>
    <x v="2"/>
    <x v="332"/>
    <x v="0"/>
    <x v="1"/>
    <s v="Trasferimento"/>
    <x v="1"/>
    <x v="0"/>
    <x v="0"/>
    <m/>
  </r>
  <r>
    <n v="122417"/>
    <x v="0"/>
    <x v="0"/>
    <x v="0"/>
    <x v="0"/>
    <x v="4"/>
    <x v="338"/>
    <x v="0"/>
    <x v="0"/>
    <s v="Trasferimento"/>
    <x v="1"/>
    <x v="0"/>
    <x v="0"/>
    <m/>
  </r>
  <r>
    <n v="6295"/>
    <x v="0"/>
    <x v="0"/>
    <x v="2"/>
    <x v="0"/>
    <x v="7"/>
    <x v="297"/>
    <x v="0"/>
    <x v="0"/>
    <s v="Trasferimento"/>
    <x v="1"/>
    <x v="0"/>
    <x v="0"/>
    <m/>
  </r>
  <r>
    <n v="209042"/>
    <x v="0"/>
    <x v="1"/>
    <x v="2"/>
    <x v="1"/>
    <x v="10"/>
    <x v="240"/>
    <x v="0"/>
    <x v="0"/>
    <s v="Trasferimento"/>
    <x v="1"/>
    <x v="1"/>
    <x v="0"/>
    <m/>
  </r>
  <r>
    <n v="1812"/>
    <x v="0"/>
    <x v="1"/>
    <x v="0"/>
    <x v="0"/>
    <x v="8"/>
    <x v="393"/>
    <x v="0"/>
    <x v="0"/>
    <s v="Trasferimento"/>
    <x v="1"/>
    <x v="1"/>
    <x v="0"/>
    <m/>
  </r>
  <r>
    <n v="209373"/>
    <x v="0"/>
    <x v="0"/>
    <x v="0"/>
    <x v="0"/>
    <x v="7"/>
    <x v="44"/>
    <x v="0"/>
    <x v="0"/>
    <s v="Trasferimento"/>
    <x v="1"/>
    <x v="0"/>
    <x v="0"/>
    <m/>
  </r>
  <r>
    <n v="61772"/>
    <x v="0"/>
    <x v="0"/>
    <x v="2"/>
    <x v="0"/>
    <x v="8"/>
    <x v="92"/>
    <x v="0"/>
    <x v="0"/>
    <s v="Trasferimento"/>
    <x v="1"/>
    <x v="3"/>
    <x v="0"/>
    <m/>
  </r>
  <r>
    <n v="48863"/>
    <x v="0"/>
    <x v="0"/>
    <x v="2"/>
    <x v="0"/>
    <x v="8"/>
    <x v="92"/>
    <x v="0"/>
    <x v="0"/>
    <s v="Trasferimento"/>
    <x v="1"/>
    <x v="3"/>
    <x v="0"/>
    <m/>
  </r>
  <r>
    <n v="183699"/>
    <x v="0"/>
    <x v="0"/>
    <x v="0"/>
    <x v="0"/>
    <x v="8"/>
    <x v="92"/>
    <x v="0"/>
    <x v="1"/>
    <s v="Trasferimento"/>
    <x v="1"/>
    <x v="0"/>
    <x v="0"/>
    <m/>
  </r>
  <r>
    <n v="204267"/>
    <x v="0"/>
    <x v="0"/>
    <x v="0"/>
    <x v="0"/>
    <x v="8"/>
    <x v="92"/>
    <x v="0"/>
    <x v="1"/>
    <s v="Trasferimento"/>
    <x v="1"/>
    <x v="3"/>
    <x v="0"/>
    <m/>
  </r>
  <r>
    <n v="194717"/>
    <x v="1"/>
    <x v="0"/>
    <x v="0"/>
    <x v="1"/>
    <x v="4"/>
    <x v="119"/>
    <x v="0"/>
    <x v="0"/>
    <s v="Trasferimento"/>
    <x v="1"/>
    <x v="6"/>
    <x v="0"/>
    <m/>
  </r>
  <r>
    <n v="60496"/>
    <x v="0"/>
    <x v="0"/>
    <x v="2"/>
    <x v="4"/>
    <x v="4"/>
    <x v="318"/>
    <x v="0"/>
    <x v="0"/>
    <s v="Trasferimento"/>
    <x v="0"/>
    <x v="0"/>
    <x v="0"/>
    <m/>
  </r>
  <r>
    <n v="110988"/>
    <x v="0"/>
    <x v="0"/>
    <x v="0"/>
    <x v="0"/>
    <x v="7"/>
    <x v="161"/>
    <x v="0"/>
    <x v="0"/>
    <s v="Trasferimento"/>
    <x v="0"/>
    <x v="1"/>
    <x v="0"/>
    <m/>
  </r>
  <r>
    <n v="116911"/>
    <x v="0"/>
    <x v="0"/>
    <x v="0"/>
    <x v="0"/>
    <x v="2"/>
    <x v="224"/>
    <x v="0"/>
    <x v="0"/>
    <s v="Trasferimento"/>
    <x v="1"/>
    <x v="4"/>
    <x v="0"/>
    <m/>
  </r>
  <r>
    <n v="85723"/>
    <x v="0"/>
    <x v="0"/>
    <x v="2"/>
    <x v="0"/>
    <x v="1"/>
    <x v="319"/>
    <x v="0"/>
    <x v="0"/>
    <s v="Trasferimento"/>
    <x v="1"/>
    <x v="1"/>
    <x v="0"/>
    <m/>
  </r>
  <r>
    <n v="100432"/>
    <x v="0"/>
    <x v="0"/>
    <x v="0"/>
    <x v="0"/>
    <x v="7"/>
    <x v="301"/>
    <x v="0"/>
    <x v="0"/>
    <s v="Trasferimento"/>
    <x v="1"/>
    <x v="4"/>
    <x v="0"/>
    <m/>
  </r>
  <r>
    <n v="163084"/>
    <x v="0"/>
    <x v="0"/>
    <x v="0"/>
    <x v="0"/>
    <x v="7"/>
    <x v="242"/>
    <x v="0"/>
    <x v="0"/>
    <s v="Trasferimento"/>
    <x v="0"/>
    <x v="0"/>
    <x v="0"/>
    <m/>
  </r>
  <r>
    <n v="112668"/>
    <x v="0"/>
    <x v="0"/>
    <x v="0"/>
    <x v="0"/>
    <x v="7"/>
    <x v="242"/>
    <x v="0"/>
    <x v="0"/>
    <s v="Trasferimento"/>
    <x v="0"/>
    <x v="0"/>
    <x v="0"/>
    <m/>
  </r>
  <r>
    <n v="99352"/>
    <x v="0"/>
    <x v="0"/>
    <x v="2"/>
    <x v="1"/>
    <x v="2"/>
    <x v="292"/>
    <x v="0"/>
    <x v="0"/>
    <s v="Trasferimento"/>
    <x v="1"/>
    <x v="3"/>
    <x v="0"/>
    <m/>
  </r>
  <r>
    <n v="166622"/>
    <x v="1"/>
    <x v="0"/>
    <x v="0"/>
    <x v="0"/>
    <x v="2"/>
    <x v="292"/>
    <x v="0"/>
    <x v="1"/>
    <s v="Trasferimento"/>
    <x v="1"/>
    <x v="7"/>
    <x v="0"/>
    <m/>
  </r>
  <r>
    <n v="79498"/>
    <x v="0"/>
    <x v="0"/>
    <x v="0"/>
    <x v="0"/>
    <x v="2"/>
    <x v="292"/>
    <x v="0"/>
    <x v="0"/>
    <s v="Trasferimento"/>
    <x v="1"/>
    <x v="0"/>
    <x v="0"/>
    <m/>
  </r>
  <r>
    <n v="196810"/>
    <x v="1"/>
    <x v="0"/>
    <x v="0"/>
    <x v="0"/>
    <x v="2"/>
    <x v="292"/>
    <x v="0"/>
    <x v="0"/>
    <s v="Trasferimento"/>
    <x v="1"/>
    <x v="5"/>
    <x v="0"/>
    <m/>
  </r>
  <r>
    <n v="188706"/>
    <x v="0"/>
    <x v="1"/>
    <x v="0"/>
    <x v="0"/>
    <x v="12"/>
    <x v="106"/>
    <x v="0"/>
    <x v="0"/>
    <s v="Trasferimento"/>
    <x v="1"/>
    <x v="0"/>
    <x v="0"/>
    <m/>
  </r>
  <r>
    <n v="188705"/>
    <x v="0"/>
    <x v="1"/>
    <x v="0"/>
    <x v="1"/>
    <x v="12"/>
    <x v="106"/>
    <x v="0"/>
    <x v="1"/>
    <s v="Trasferimento"/>
    <x v="1"/>
    <x v="0"/>
    <x v="0"/>
    <m/>
  </r>
  <r>
    <n v="41360"/>
    <x v="0"/>
    <x v="0"/>
    <x v="2"/>
    <x v="0"/>
    <x v="4"/>
    <x v="140"/>
    <x v="0"/>
    <x v="0"/>
    <s v="Trasferimento"/>
    <x v="0"/>
    <x v="3"/>
    <x v="0"/>
    <m/>
  </r>
  <r>
    <n v="72488"/>
    <x v="0"/>
    <x v="0"/>
    <x v="2"/>
    <x v="0"/>
    <x v="4"/>
    <x v="140"/>
    <x v="0"/>
    <x v="1"/>
    <s v="Trasferimento"/>
    <x v="0"/>
    <x v="4"/>
    <x v="0"/>
    <m/>
  </r>
  <r>
    <n v="160109"/>
    <x v="0"/>
    <x v="0"/>
    <x v="0"/>
    <x v="0"/>
    <x v="11"/>
    <x v="363"/>
    <x v="0"/>
    <x v="0"/>
    <s v="Trasferimento"/>
    <x v="1"/>
    <x v="0"/>
    <x v="0"/>
    <m/>
  </r>
  <r>
    <n v="131386"/>
    <x v="0"/>
    <x v="1"/>
    <x v="2"/>
    <x v="1"/>
    <x v="7"/>
    <x v="267"/>
    <x v="0"/>
    <x v="1"/>
    <s v="Trasferimento"/>
    <x v="1"/>
    <x v="0"/>
    <x v="0"/>
    <m/>
  </r>
  <r>
    <n v="184059"/>
    <x v="0"/>
    <x v="0"/>
    <x v="0"/>
    <x v="0"/>
    <x v="1"/>
    <x v="22"/>
    <x v="0"/>
    <x v="0"/>
    <s v="Trasferimento"/>
    <x v="1"/>
    <x v="3"/>
    <x v="0"/>
    <m/>
  </r>
  <r>
    <n v="185012"/>
    <x v="0"/>
    <x v="0"/>
    <x v="0"/>
    <x v="0"/>
    <x v="1"/>
    <x v="22"/>
    <x v="0"/>
    <x v="1"/>
    <s v="Trasferimento"/>
    <x v="1"/>
    <x v="4"/>
    <x v="0"/>
    <m/>
  </r>
  <r>
    <n v="34984"/>
    <x v="0"/>
    <x v="2"/>
    <x v="0"/>
    <x v="4"/>
    <x v="11"/>
    <x v="95"/>
    <x v="1"/>
    <x v="0"/>
    <s v="Trasferimento"/>
    <x v="1"/>
    <x v="8"/>
    <x v="0"/>
    <m/>
  </r>
  <r>
    <n v="98849"/>
    <x v="0"/>
    <x v="0"/>
    <x v="2"/>
    <x v="0"/>
    <x v="11"/>
    <x v="376"/>
    <x v="0"/>
    <x v="0"/>
    <s v="Trasferimento"/>
    <x v="1"/>
    <x v="1"/>
    <x v="0"/>
    <m/>
  </r>
  <r>
    <n v="16126"/>
    <x v="0"/>
    <x v="0"/>
    <x v="0"/>
    <x v="0"/>
    <x v="9"/>
    <x v="117"/>
    <x v="0"/>
    <x v="0"/>
    <s v="Trasferimento"/>
    <x v="1"/>
    <x v="4"/>
    <x v="0"/>
    <m/>
  </r>
  <r>
    <n v="68741"/>
    <x v="0"/>
    <x v="1"/>
    <x v="2"/>
    <x v="4"/>
    <x v="1"/>
    <x v="1"/>
    <x v="0"/>
    <x v="0"/>
    <s v="Trasferimento"/>
    <x v="0"/>
    <x v="3"/>
    <x v="0"/>
    <m/>
  </r>
  <r>
    <n v="152679"/>
    <x v="0"/>
    <x v="0"/>
    <x v="0"/>
    <x v="0"/>
    <x v="11"/>
    <x v="142"/>
    <x v="0"/>
    <x v="0"/>
    <s v="Trasferimento"/>
    <x v="1"/>
    <x v="0"/>
    <x v="0"/>
    <m/>
  </r>
  <r>
    <n v="139927"/>
    <x v="0"/>
    <x v="0"/>
    <x v="0"/>
    <x v="0"/>
    <x v="11"/>
    <x v="142"/>
    <x v="0"/>
    <x v="0"/>
    <s v="Trasferimento"/>
    <x v="1"/>
    <x v="0"/>
    <x v="0"/>
    <m/>
  </r>
  <r>
    <n v="197480"/>
    <x v="0"/>
    <x v="0"/>
    <x v="2"/>
    <x v="3"/>
    <x v="11"/>
    <x v="142"/>
    <x v="0"/>
    <x v="0"/>
    <s v="Trasferimento"/>
    <x v="1"/>
    <x v="0"/>
    <x v="0"/>
    <m/>
  </r>
  <r>
    <n v="60231"/>
    <x v="0"/>
    <x v="0"/>
    <x v="0"/>
    <x v="0"/>
    <x v="11"/>
    <x v="142"/>
    <x v="0"/>
    <x v="0"/>
    <s v="Trasferimento"/>
    <x v="1"/>
    <x v="1"/>
    <x v="0"/>
    <m/>
  </r>
  <r>
    <n v="94838"/>
    <x v="0"/>
    <x v="0"/>
    <x v="0"/>
    <x v="1"/>
    <x v="11"/>
    <x v="142"/>
    <x v="0"/>
    <x v="0"/>
    <s v="Trasferimento"/>
    <x v="1"/>
    <x v="0"/>
    <x v="0"/>
    <m/>
  </r>
  <r>
    <n v="29173"/>
    <x v="0"/>
    <x v="0"/>
    <x v="0"/>
    <x v="0"/>
    <x v="11"/>
    <x v="142"/>
    <x v="0"/>
    <x v="0"/>
    <s v="Trasferimento"/>
    <x v="1"/>
    <x v="4"/>
    <x v="0"/>
    <m/>
  </r>
  <r>
    <n v="144716"/>
    <x v="0"/>
    <x v="0"/>
    <x v="2"/>
    <x v="0"/>
    <x v="11"/>
    <x v="142"/>
    <x v="0"/>
    <x v="0"/>
    <s v="Trasferimento"/>
    <x v="1"/>
    <x v="0"/>
    <x v="0"/>
    <m/>
  </r>
  <r>
    <n v="166685"/>
    <x v="1"/>
    <x v="0"/>
    <x v="0"/>
    <x v="0"/>
    <x v="11"/>
    <x v="142"/>
    <x v="0"/>
    <x v="0"/>
    <s v="Trasferimento"/>
    <x v="1"/>
    <x v="2"/>
    <x v="0"/>
    <m/>
  </r>
  <r>
    <n v="108286"/>
    <x v="0"/>
    <x v="0"/>
    <x v="0"/>
    <x v="0"/>
    <x v="11"/>
    <x v="142"/>
    <x v="0"/>
    <x v="0"/>
    <s v="Trasferimento"/>
    <x v="1"/>
    <x v="0"/>
    <x v="0"/>
    <m/>
  </r>
  <r>
    <n v="30890"/>
    <x v="0"/>
    <x v="0"/>
    <x v="0"/>
    <x v="0"/>
    <x v="11"/>
    <x v="142"/>
    <x v="0"/>
    <x v="0"/>
    <s v="Trasferimento"/>
    <x v="1"/>
    <x v="3"/>
    <x v="0"/>
    <m/>
  </r>
  <r>
    <n v="209323"/>
    <x v="0"/>
    <x v="0"/>
    <x v="2"/>
    <x v="1"/>
    <x v="11"/>
    <x v="142"/>
    <x v="0"/>
    <x v="0"/>
    <s v="Trasferimento"/>
    <x v="1"/>
    <x v="0"/>
    <x v="0"/>
    <m/>
  </r>
  <r>
    <n v="58142"/>
    <x v="0"/>
    <x v="0"/>
    <x v="0"/>
    <x v="0"/>
    <x v="11"/>
    <x v="142"/>
    <x v="0"/>
    <x v="0"/>
    <s v="Trasferimento"/>
    <x v="1"/>
    <x v="0"/>
    <x v="0"/>
    <m/>
  </r>
  <r>
    <n v="33281"/>
    <x v="0"/>
    <x v="0"/>
    <x v="0"/>
    <x v="1"/>
    <x v="11"/>
    <x v="142"/>
    <x v="0"/>
    <x v="0"/>
    <s v="Trasferimento"/>
    <x v="1"/>
    <x v="3"/>
    <x v="0"/>
    <m/>
  </r>
  <r>
    <n v="203967"/>
    <x v="0"/>
    <x v="0"/>
    <x v="0"/>
    <x v="0"/>
    <x v="11"/>
    <x v="142"/>
    <x v="0"/>
    <x v="0"/>
    <s v="Trasferimento"/>
    <x v="1"/>
    <x v="0"/>
    <x v="0"/>
    <m/>
  </r>
  <r>
    <n v="161690"/>
    <x v="0"/>
    <x v="0"/>
    <x v="0"/>
    <x v="0"/>
    <x v="11"/>
    <x v="142"/>
    <x v="0"/>
    <x v="0"/>
    <s v="Trasferimento"/>
    <x v="1"/>
    <x v="1"/>
    <x v="0"/>
    <m/>
  </r>
  <r>
    <n v="64820"/>
    <x v="0"/>
    <x v="0"/>
    <x v="0"/>
    <x v="0"/>
    <x v="11"/>
    <x v="142"/>
    <x v="0"/>
    <x v="1"/>
    <s v="Trasferimento"/>
    <x v="1"/>
    <x v="0"/>
    <x v="0"/>
    <m/>
  </r>
  <r>
    <n v="213744"/>
    <x v="0"/>
    <x v="0"/>
    <x v="2"/>
    <x v="1"/>
    <x v="11"/>
    <x v="142"/>
    <x v="0"/>
    <x v="0"/>
    <s v="Trasferimento"/>
    <x v="1"/>
    <x v="4"/>
    <x v="0"/>
    <m/>
  </r>
  <r>
    <n v="20383"/>
    <x v="0"/>
    <x v="0"/>
    <x v="2"/>
    <x v="0"/>
    <x v="8"/>
    <x v="393"/>
    <x v="0"/>
    <x v="0"/>
    <s v="Trasferimento"/>
    <x v="1"/>
    <x v="4"/>
    <x v="0"/>
    <m/>
  </r>
  <r>
    <n v="20382"/>
    <x v="0"/>
    <x v="0"/>
    <x v="2"/>
    <x v="0"/>
    <x v="8"/>
    <x v="393"/>
    <x v="0"/>
    <x v="1"/>
    <s v="Trasferimento"/>
    <x v="1"/>
    <x v="4"/>
    <x v="0"/>
    <m/>
  </r>
  <r>
    <n v="183067"/>
    <x v="1"/>
    <x v="0"/>
    <x v="0"/>
    <x v="0"/>
    <x v="11"/>
    <x v="142"/>
    <x v="0"/>
    <x v="0"/>
    <s v="Trasferimento"/>
    <x v="1"/>
    <x v="7"/>
    <x v="0"/>
    <m/>
  </r>
  <r>
    <n v="214534"/>
    <x v="1"/>
    <x v="0"/>
    <x v="0"/>
    <x v="1"/>
    <x v="0"/>
    <x v="206"/>
    <x v="0"/>
    <x v="0"/>
    <s v="Trasferimento"/>
    <x v="1"/>
    <x v="6"/>
    <x v="0"/>
    <m/>
  </r>
  <r>
    <n v="91417"/>
    <x v="0"/>
    <x v="0"/>
    <x v="0"/>
    <x v="0"/>
    <x v="0"/>
    <x v="206"/>
    <x v="0"/>
    <x v="0"/>
    <s v="Trasferimento"/>
    <x v="1"/>
    <x v="3"/>
    <x v="0"/>
    <m/>
  </r>
  <r>
    <n v="8268"/>
    <x v="0"/>
    <x v="0"/>
    <x v="0"/>
    <x v="0"/>
    <x v="0"/>
    <x v="206"/>
    <x v="0"/>
    <x v="1"/>
    <s v="Trasferimento"/>
    <x v="1"/>
    <x v="4"/>
    <x v="0"/>
    <m/>
  </r>
  <r>
    <n v="124863"/>
    <x v="0"/>
    <x v="0"/>
    <x v="0"/>
    <x v="0"/>
    <x v="0"/>
    <x v="206"/>
    <x v="0"/>
    <x v="0"/>
    <s v="Trasferimento"/>
    <x v="1"/>
    <x v="0"/>
    <x v="0"/>
    <m/>
  </r>
  <r>
    <n v="221212"/>
    <x v="1"/>
    <x v="0"/>
    <x v="0"/>
    <x v="1"/>
    <x v="11"/>
    <x v="142"/>
    <x v="0"/>
    <x v="0"/>
    <s v="Trasferimento"/>
    <x v="1"/>
    <x v="5"/>
    <x v="0"/>
    <m/>
  </r>
  <r>
    <n v="221220"/>
    <x v="1"/>
    <x v="0"/>
    <x v="0"/>
    <x v="1"/>
    <x v="11"/>
    <x v="142"/>
    <x v="0"/>
    <x v="1"/>
    <s v="Trasferimento"/>
    <x v="1"/>
    <x v="7"/>
    <x v="0"/>
    <m/>
  </r>
  <r>
    <n v="107083"/>
    <x v="0"/>
    <x v="0"/>
    <x v="0"/>
    <x v="0"/>
    <x v="5"/>
    <x v="38"/>
    <x v="0"/>
    <x v="0"/>
    <s v="Trasferimento"/>
    <x v="1"/>
    <x v="3"/>
    <x v="0"/>
    <m/>
  </r>
  <r>
    <n v="88305"/>
    <x v="0"/>
    <x v="0"/>
    <x v="2"/>
    <x v="0"/>
    <x v="10"/>
    <x v="93"/>
    <x v="0"/>
    <x v="1"/>
    <s v="Trasferimento"/>
    <x v="0"/>
    <x v="4"/>
    <x v="0"/>
    <m/>
  </r>
  <r>
    <n v="133482"/>
    <x v="0"/>
    <x v="0"/>
    <x v="0"/>
    <x v="0"/>
    <x v="7"/>
    <x v="25"/>
    <x v="0"/>
    <x v="0"/>
    <s v="Trasferimento"/>
    <x v="0"/>
    <x v="0"/>
    <x v="0"/>
    <m/>
  </r>
  <r>
    <n v="154674"/>
    <x v="0"/>
    <x v="0"/>
    <x v="0"/>
    <x v="0"/>
    <x v="10"/>
    <x v="70"/>
    <x v="0"/>
    <x v="0"/>
    <s v="Trasferimento"/>
    <x v="0"/>
    <x v="0"/>
    <x v="0"/>
    <m/>
  </r>
  <r>
    <n v="219796"/>
    <x v="0"/>
    <x v="0"/>
    <x v="0"/>
    <x v="1"/>
    <x v="10"/>
    <x v="70"/>
    <x v="0"/>
    <x v="1"/>
    <s v="Trasferimento"/>
    <x v="0"/>
    <x v="4"/>
    <x v="0"/>
    <m/>
  </r>
  <r>
    <n v="206804"/>
    <x v="0"/>
    <x v="0"/>
    <x v="0"/>
    <x v="0"/>
    <x v="1"/>
    <x v="178"/>
    <x v="0"/>
    <x v="0"/>
    <s v="Trasferimento"/>
    <x v="0"/>
    <x v="0"/>
    <x v="0"/>
    <m/>
  </r>
  <r>
    <n v="165457"/>
    <x v="1"/>
    <x v="0"/>
    <x v="0"/>
    <x v="1"/>
    <x v="11"/>
    <x v="278"/>
    <x v="0"/>
    <x v="0"/>
    <s v="Trasferimento"/>
    <x v="1"/>
    <x v="6"/>
    <x v="0"/>
    <m/>
  </r>
  <r>
    <n v="231383"/>
    <x v="1"/>
    <x v="0"/>
    <x v="0"/>
    <x v="1"/>
    <x v="11"/>
    <x v="278"/>
    <x v="0"/>
    <x v="1"/>
    <s v="Trasferimento"/>
    <x v="1"/>
    <x v="7"/>
    <x v="0"/>
    <m/>
  </r>
  <r>
    <n v="81456"/>
    <x v="0"/>
    <x v="0"/>
    <x v="0"/>
    <x v="0"/>
    <x v="7"/>
    <x v="347"/>
    <x v="0"/>
    <x v="1"/>
    <s v="Trasferimento"/>
    <x v="0"/>
    <x v="1"/>
    <x v="0"/>
    <m/>
  </r>
  <r>
    <n v="34669"/>
    <x v="0"/>
    <x v="2"/>
    <x v="2"/>
    <x v="0"/>
    <x v="10"/>
    <x v="306"/>
    <x v="1"/>
    <x v="0"/>
    <s v="Trasferimento"/>
    <x v="1"/>
    <x v="8"/>
    <x v="0"/>
    <m/>
  </r>
  <r>
    <n v="213090"/>
    <x v="0"/>
    <x v="0"/>
    <x v="0"/>
    <x v="0"/>
    <x v="10"/>
    <x v="93"/>
    <x v="0"/>
    <x v="0"/>
    <s v="Trasferimento"/>
    <x v="0"/>
    <x v="0"/>
    <x v="0"/>
    <m/>
  </r>
  <r>
    <n v="15307"/>
    <x v="0"/>
    <x v="0"/>
    <x v="0"/>
    <x v="0"/>
    <x v="7"/>
    <x v="205"/>
    <x v="0"/>
    <x v="0"/>
    <s v="Trasferimento"/>
    <x v="1"/>
    <x v="3"/>
    <x v="0"/>
    <m/>
  </r>
  <r>
    <n v="199250"/>
    <x v="0"/>
    <x v="1"/>
    <x v="0"/>
    <x v="0"/>
    <x v="7"/>
    <x v="205"/>
    <x v="0"/>
    <x v="0"/>
    <s v="Trasferimento"/>
    <x v="1"/>
    <x v="0"/>
    <x v="0"/>
    <m/>
  </r>
  <r>
    <n v="69585"/>
    <x v="0"/>
    <x v="1"/>
    <x v="2"/>
    <x v="0"/>
    <x v="4"/>
    <x v="149"/>
    <x v="0"/>
    <x v="0"/>
    <s v="Trasferimento"/>
    <x v="1"/>
    <x v="0"/>
    <x v="0"/>
    <m/>
  </r>
  <r>
    <n v="126497"/>
    <x v="0"/>
    <x v="0"/>
    <x v="2"/>
    <x v="0"/>
    <x v="8"/>
    <x v="372"/>
    <x v="0"/>
    <x v="0"/>
    <s v="Trasferimento"/>
    <x v="0"/>
    <x v="0"/>
    <x v="0"/>
    <m/>
  </r>
  <r>
    <n v="186293"/>
    <x v="0"/>
    <x v="0"/>
    <x v="0"/>
    <x v="0"/>
    <x v="7"/>
    <x v="262"/>
    <x v="0"/>
    <x v="0"/>
    <s v="Trasferimento"/>
    <x v="0"/>
    <x v="0"/>
    <x v="0"/>
    <m/>
  </r>
  <r>
    <n v="11955"/>
    <x v="0"/>
    <x v="0"/>
    <x v="0"/>
    <x v="0"/>
    <x v="7"/>
    <x v="44"/>
    <x v="0"/>
    <x v="0"/>
    <s v="Trasferimento"/>
    <x v="1"/>
    <x v="0"/>
    <x v="0"/>
    <m/>
  </r>
  <r>
    <n v="202188"/>
    <x v="0"/>
    <x v="0"/>
    <x v="0"/>
    <x v="0"/>
    <x v="2"/>
    <x v="10"/>
    <x v="0"/>
    <x v="1"/>
    <s v="Trasferimento"/>
    <x v="0"/>
    <x v="0"/>
    <x v="0"/>
    <m/>
  </r>
  <r>
    <n v="153673"/>
    <x v="0"/>
    <x v="0"/>
    <x v="0"/>
    <x v="0"/>
    <x v="2"/>
    <x v="5"/>
    <x v="0"/>
    <x v="0"/>
    <s v="Trasferimento"/>
    <x v="1"/>
    <x v="0"/>
    <x v="0"/>
    <m/>
  </r>
  <r>
    <n v="153682"/>
    <x v="0"/>
    <x v="0"/>
    <x v="0"/>
    <x v="0"/>
    <x v="2"/>
    <x v="5"/>
    <x v="0"/>
    <x v="0"/>
    <s v="Trasferimento"/>
    <x v="1"/>
    <x v="0"/>
    <x v="0"/>
    <m/>
  </r>
  <r>
    <n v="213199"/>
    <x v="0"/>
    <x v="1"/>
    <x v="2"/>
    <x v="0"/>
    <x v="1"/>
    <x v="108"/>
    <x v="0"/>
    <x v="0"/>
    <s v="Trasferimento"/>
    <x v="0"/>
    <x v="0"/>
    <x v="0"/>
    <m/>
  </r>
  <r>
    <n v="213675"/>
    <x v="1"/>
    <x v="0"/>
    <x v="2"/>
    <x v="0"/>
    <x v="1"/>
    <x v="108"/>
    <x v="0"/>
    <x v="0"/>
    <s v="Trasferimento"/>
    <x v="0"/>
    <x v="5"/>
    <x v="0"/>
    <m/>
  </r>
  <r>
    <n v="114435"/>
    <x v="0"/>
    <x v="0"/>
    <x v="2"/>
    <x v="4"/>
    <x v="8"/>
    <x v="46"/>
    <x v="0"/>
    <x v="0"/>
    <s v="Trasferimento"/>
    <x v="0"/>
    <x v="1"/>
    <x v="0"/>
    <m/>
  </r>
  <r>
    <n v="154301"/>
    <x v="1"/>
    <x v="0"/>
    <x v="2"/>
    <x v="0"/>
    <x v="2"/>
    <x v="374"/>
    <x v="0"/>
    <x v="0"/>
    <s v="Trasferimento"/>
    <x v="0"/>
    <x v="2"/>
    <x v="0"/>
    <m/>
  </r>
  <r>
    <n v="182051"/>
    <x v="0"/>
    <x v="0"/>
    <x v="2"/>
    <x v="0"/>
    <x v="7"/>
    <x v="74"/>
    <x v="0"/>
    <x v="0"/>
    <s v="Trasferimento"/>
    <x v="1"/>
    <x v="0"/>
    <x v="0"/>
    <m/>
  </r>
  <r>
    <n v="196943"/>
    <x v="0"/>
    <x v="1"/>
    <x v="0"/>
    <x v="0"/>
    <x v="6"/>
    <x v="107"/>
    <x v="0"/>
    <x v="0"/>
    <s v="Trasferimento"/>
    <x v="1"/>
    <x v="0"/>
    <x v="0"/>
    <m/>
  </r>
  <r>
    <n v="42267"/>
    <x v="0"/>
    <x v="0"/>
    <x v="0"/>
    <x v="0"/>
    <x v="6"/>
    <x v="107"/>
    <x v="0"/>
    <x v="0"/>
    <s v="Trasferimento"/>
    <x v="1"/>
    <x v="0"/>
    <x v="0"/>
    <m/>
  </r>
  <r>
    <n v="214315"/>
    <x v="0"/>
    <x v="1"/>
    <x v="0"/>
    <x v="0"/>
    <x v="6"/>
    <x v="107"/>
    <x v="0"/>
    <x v="0"/>
    <s v="Trasferimento"/>
    <x v="1"/>
    <x v="1"/>
    <x v="0"/>
    <m/>
  </r>
  <r>
    <n v="129632"/>
    <x v="0"/>
    <x v="0"/>
    <x v="0"/>
    <x v="0"/>
    <x v="2"/>
    <x v="374"/>
    <x v="0"/>
    <x v="0"/>
    <s v="Trasferimento"/>
    <x v="0"/>
    <x v="0"/>
    <x v="0"/>
    <m/>
  </r>
  <r>
    <n v="137126"/>
    <x v="0"/>
    <x v="0"/>
    <x v="2"/>
    <x v="0"/>
    <x v="7"/>
    <x v="274"/>
    <x v="0"/>
    <x v="0"/>
    <s v="Trasferimento"/>
    <x v="0"/>
    <x v="3"/>
    <x v="0"/>
    <m/>
  </r>
  <r>
    <n v="187799"/>
    <x v="0"/>
    <x v="0"/>
    <x v="0"/>
    <x v="0"/>
    <x v="15"/>
    <x v="243"/>
    <x v="0"/>
    <x v="0"/>
    <s v="Trasferimento"/>
    <x v="0"/>
    <x v="0"/>
    <x v="0"/>
    <m/>
  </r>
  <r>
    <n v="224196"/>
    <x v="0"/>
    <x v="1"/>
    <x v="0"/>
    <x v="3"/>
    <x v="11"/>
    <x v="325"/>
    <x v="0"/>
    <x v="0"/>
    <s v="Trasferimento"/>
    <x v="1"/>
    <x v="0"/>
    <x v="0"/>
    <m/>
  </r>
  <r>
    <n v="224284"/>
    <x v="0"/>
    <x v="1"/>
    <x v="0"/>
    <x v="3"/>
    <x v="11"/>
    <x v="325"/>
    <x v="0"/>
    <x v="1"/>
    <s v="Trasferimento"/>
    <x v="1"/>
    <x v="0"/>
    <x v="0"/>
    <m/>
  </r>
  <r>
    <n v="156024"/>
    <x v="0"/>
    <x v="0"/>
    <x v="0"/>
    <x v="0"/>
    <x v="9"/>
    <x v="196"/>
    <x v="0"/>
    <x v="0"/>
    <s v="Trasferimento"/>
    <x v="1"/>
    <x v="0"/>
    <x v="0"/>
    <m/>
  </r>
  <r>
    <n v="138517"/>
    <x v="0"/>
    <x v="0"/>
    <x v="0"/>
    <x v="0"/>
    <x v="7"/>
    <x v="347"/>
    <x v="0"/>
    <x v="0"/>
    <s v="Trasferimento"/>
    <x v="0"/>
    <x v="0"/>
    <x v="0"/>
    <m/>
  </r>
  <r>
    <n v="167114"/>
    <x v="0"/>
    <x v="0"/>
    <x v="2"/>
    <x v="0"/>
    <x v="7"/>
    <x v="210"/>
    <x v="0"/>
    <x v="0"/>
    <s v="Trasferimento"/>
    <x v="0"/>
    <x v="1"/>
    <x v="0"/>
    <m/>
  </r>
  <r>
    <n v="87173"/>
    <x v="0"/>
    <x v="1"/>
    <x v="2"/>
    <x v="0"/>
    <x v="7"/>
    <x v="316"/>
    <x v="0"/>
    <x v="0"/>
    <s v="Trasferimento"/>
    <x v="1"/>
    <x v="1"/>
    <x v="0"/>
    <m/>
  </r>
  <r>
    <n v="32587"/>
    <x v="0"/>
    <x v="0"/>
    <x v="0"/>
    <x v="0"/>
    <x v="4"/>
    <x v="338"/>
    <x v="0"/>
    <x v="0"/>
    <s v="Trasferimento"/>
    <x v="1"/>
    <x v="0"/>
    <x v="0"/>
    <m/>
  </r>
  <r>
    <n v="7401"/>
    <x v="0"/>
    <x v="0"/>
    <x v="2"/>
    <x v="0"/>
    <x v="7"/>
    <x v="9"/>
    <x v="0"/>
    <x v="1"/>
    <s v="Trasferimento"/>
    <x v="0"/>
    <x v="4"/>
    <x v="0"/>
    <m/>
  </r>
  <r>
    <n v="11049"/>
    <x v="0"/>
    <x v="0"/>
    <x v="2"/>
    <x v="0"/>
    <x v="7"/>
    <x v="9"/>
    <x v="0"/>
    <x v="0"/>
    <s v="Trasferimento"/>
    <x v="0"/>
    <x v="3"/>
    <x v="0"/>
    <m/>
  </r>
  <r>
    <n v="200110"/>
    <x v="0"/>
    <x v="1"/>
    <x v="0"/>
    <x v="0"/>
    <x v="7"/>
    <x v="45"/>
    <x v="0"/>
    <x v="0"/>
    <s v="Trasferimento"/>
    <x v="1"/>
    <x v="0"/>
    <x v="0"/>
    <m/>
  </r>
  <r>
    <n v="88702"/>
    <x v="0"/>
    <x v="0"/>
    <x v="0"/>
    <x v="0"/>
    <x v="2"/>
    <x v="2"/>
    <x v="0"/>
    <x v="0"/>
    <s v="Trasferimento"/>
    <x v="1"/>
    <x v="3"/>
    <x v="0"/>
    <m/>
  </r>
  <r>
    <n v="180120"/>
    <x v="1"/>
    <x v="0"/>
    <x v="2"/>
    <x v="1"/>
    <x v="1"/>
    <x v="324"/>
    <x v="0"/>
    <x v="0"/>
    <s v="Trasferimento"/>
    <x v="1"/>
    <x v="7"/>
    <x v="0"/>
    <m/>
  </r>
  <r>
    <n v="109049"/>
    <x v="0"/>
    <x v="0"/>
    <x v="0"/>
    <x v="0"/>
    <x v="1"/>
    <x v="324"/>
    <x v="0"/>
    <x v="0"/>
    <s v="Trasferimento"/>
    <x v="1"/>
    <x v="0"/>
    <x v="0"/>
    <m/>
  </r>
  <r>
    <n v="211490"/>
    <x v="0"/>
    <x v="0"/>
    <x v="0"/>
    <x v="1"/>
    <x v="1"/>
    <x v="324"/>
    <x v="0"/>
    <x v="1"/>
    <s v="Trasferimento"/>
    <x v="1"/>
    <x v="3"/>
    <x v="0"/>
    <m/>
  </r>
  <r>
    <n v="84823"/>
    <x v="0"/>
    <x v="0"/>
    <x v="2"/>
    <x v="4"/>
    <x v="10"/>
    <x v="63"/>
    <x v="0"/>
    <x v="1"/>
    <s v="Trasferimento"/>
    <x v="0"/>
    <x v="3"/>
    <x v="0"/>
    <m/>
  </r>
  <r>
    <n v="84821"/>
    <x v="0"/>
    <x v="0"/>
    <x v="2"/>
    <x v="4"/>
    <x v="10"/>
    <x v="63"/>
    <x v="0"/>
    <x v="0"/>
    <s v="Trasferimento"/>
    <x v="0"/>
    <x v="0"/>
    <x v="0"/>
    <m/>
  </r>
  <r>
    <n v="47817"/>
    <x v="0"/>
    <x v="0"/>
    <x v="0"/>
    <x v="4"/>
    <x v="8"/>
    <x v="268"/>
    <x v="0"/>
    <x v="1"/>
    <s v="Trasferimento"/>
    <x v="1"/>
    <x v="4"/>
    <x v="0"/>
    <m/>
  </r>
  <r>
    <n v="23902"/>
    <x v="0"/>
    <x v="0"/>
    <x v="0"/>
    <x v="0"/>
    <x v="11"/>
    <x v="174"/>
    <x v="0"/>
    <x v="1"/>
    <s v="Trasferimento"/>
    <x v="3"/>
    <x v="4"/>
    <x v="0"/>
    <m/>
  </r>
  <r>
    <n v="135348"/>
    <x v="0"/>
    <x v="0"/>
    <x v="0"/>
    <x v="0"/>
    <x v="2"/>
    <x v="332"/>
    <x v="0"/>
    <x v="0"/>
    <s v="Trasferimento"/>
    <x v="1"/>
    <x v="0"/>
    <x v="0"/>
    <m/>
  </r>
  <r>
    <n v="230204"/>
    <x v="0"/>
    <x v="0"/>
    <x v="0"/>
    <x v="2"/>
    <x v="2"/>
    <x v="332"/>
    <x v="0"/>
    <x v="1"/>
    <s v="Trasferimento"/>
    <x v="1"/>
    <x v="4"/>
    <x v="0"/>
    <m/>
  </r>
  <r>
    <n v="203821"/>
    <x v="0"/>
    <x v="0"/>
    <x v="2"/>
    <x v="1"/>
    <x v="1"/>
    <x v="28"/>
    <x v="0"/>
    <x v="0"/>
    <s v="Trasferimento"/>
    <x v="1"/>
    <x v="0"/>
    <x v="0"/>
    <m/>
  </r>
  <r>
    <n v="174953"/>
    <x v="0"/>
    <x v="0"/>
    <x v="0"/>
    <x v="0"/>
    <x v="1"/>
    <x v="28"/>
    <x v="0"/>
    <x v="1"/>
    <s v="Trasferimento"/>
    <x v="1"/>
    <x v="0"/>
    <x v="0"/>
    <m/>
  </r>
  <r>
    <n v="179470"/>
    <x v="0"/>
    <x v="0"/>
    <x v="0"/>
    <x v="0"/>
    <x v="1"/>
    <x v="28"/>
    <x v="0"/>
    <x v="0"/>
    <s v="Trasferimento"/>
    <x v="1"/>
    <x v="0"/>
    <x v="0"/>
    <m/>
  </r>
  <r>
    <n v="107265"/>
    <x v="0"/>
    <x v="1"/>
    <x v="2"/>
    <x v="4"/>
    <x v="12"/>
    <x v="27"/>
    <x v="0"/>
    <x v="1"/>
    <s v="Trasferimento"/>
    <x v="1"/>
    <x v="0"/>
    <x v="0"/>
    <m/>
  </r>
  <r>
    <n v="103645"/>
    <x v="0"/>
    <x v="0"/>
    <x v="0"/>
    <x v="0"/>
    <x v="7"/>
    <x v="310"/>
    <x v="0"/>
    <x v="0"/>
    <s v="Trasferimento"/>
    <x v="1"/>
    <x v="0"/>
    <x v="0"/>
    <m/>
  </r>
  <r>
    <n v="49107"/>
    <x v="0"/>
    <x v="0"/>
    <x v="0"/>
    <x v="0"/>
    <x v="11"/>
    <x v="376"/>
    <x v="0"/>
    <x v="0"/>
    <s v="Trasferimento"/>
    <x v="1"/>
    <x v="4"/>
    <x v="0"/>
    <m/>
  </r>
  <r>
    <n v="110093"/>
    <x v="0"/>
    <x v="0"/>
    <x v="0"/>
    <x v="0"/>
    <x v="2"/>
    <x v="307"/>
    <x v="0"/>
    <x v="0"/>
    <s v="Trasferimento"/>
    <x v="1"/>
    <x v="4"/>
    <x v="0"/>
    <m/>
  </r>
  <r>
    <n v="103579"/>
    <x v="0"/>
    <x v="0"/>
    <x v="2"/>
    <x v="4"/>
    <x v="7"/>
    <x v="241"/>
    <x v="0"/>
    <x v="0"/>
    <s v="Trasferimento"/>
    <x v="0"/>
    <x v="1"/>
    <x v="0"/>
    <m/>
  </r>
  <r>
    <n v="170752"/>
    <x v="0"/>
    <x v="0"/>
    <x v="0"/>
    <x v="0"/>
    <x v="7"/>
    <x v="15"/>
    <x v="0"/>
    <x v="1"/>
    <s v="Trasferimento"/>
    <x v="2"/>
    <x v="3"/>
    <x v="0"/>
    <m/>
  </r>
  <r>
    <n v="24835"/>
    <x v="0"/>
    <x v="0"/>
    <x v="0"/>
    <x v="0"/>
    <x v="4"/>
    <x v="54"/>
    <x v="0"/>
    <x v="0"/>
    <s v="Trasferimento"/>
    <x v="1"/>
    <x v="4"/>
    <x v="0"/>
    <m/>
  </r>
  <r>
    <n v="184084"/>
    <x v="1"/>
    <x v="0"/>
    <x v="2"/>
    <x v="3"/>
    <x v="4"/>
    <x v="54"/>
    <x v="0"/>
    <x v="1"/>
    <s v="Trasferimento"/>
    <x v="1"/>
    <x v="2"/>
    <x v="0"/>
    <m/>
  </r>
  <r>
    <n v="68117"/>
    <x v="0"/>
    <x v="0"/>
    <x v="2"/>
    <x v="4"/>
    <x v="1"/>
    <x v="370"/>
    <x v="0"/>
    <x v="0"/>
    <s v="Trasferimento"/>
    <x v="0"/>
    <x v="3"/>
    <x v="0"/>
    <m/>
  </r>
  <r>
    <n v="230750"/>
    <x v="1"/>
    <x v="1"/>
    <x v="0"/>
    <x v="3"/>
    <x v="14"/>
    <x v="386"/>
    <x v="0"/>
    <x v="1"/>
    <s v="Trasferimento"/>
    <x v="1"/>
    <x v="5"/>
    <x v="0"/>
    <m/>
  </r>
  <r>
    <n v="228563"/>
    <x v="0"/>
    <x v="1"/>
    <x v="0"/>
    <x v="1"/>
    <x v="14"/>
    <x v="386"/>
    <x v="0"/>
    <x v="1"/>
    <s v="Trasferimento"/>
    <x v="1"/>
    <x v="0"/>
    <x v="0"/>
    <m/>
  </r>
  <r>
    <n v="84122"/>
    <x v="0"/>
    <x v="0"/>
    <x v="2"/>
    <x v="0"/>
    <x v="4"/>
    <x v="58"/>
    <x v="0"/>
    <x v="0"/>
    <s v="Trasferimento"/>
    <x v="1"/>
    <x v="0"/>
    <x v="0"/>
    <m/>
  </r>
  <r>
    <n v="231050"/>
    <x v="0"/>
    <x v="0"/>
    <x v="0"/>
    <x v="1"/>
    <x v="7"/>
    <x v="69"/>
    <x v="0"/>
    <x v="0"/>
    <s v="Trasferimento"/>
    <x v="1"/>
    <x v="1"/>
    <x v="0"/>
    <m/>
  </r>
  <r>
    <n v="127073"/>
    <x v="0"/>
    <x v="0"/>
    <x v="0"/>
    <x v="0"/>
    <x v="4"/>
    <x v="58"/>
    <x v="0"/>
    <x v="0"/>
    <s v="Trasferimento"/>
    <x v="1"/>
    <x v="4"/>
    <x v="0"/>
    <m/>
  </r>
  <r>
    <n v="51760"/>
    <x v="0"/>
    <x v="1"/>
    <x v="2"/>
    <x v="4"/>
    <x v="11"/>
    <x v="174"/>
    <x v="0"/>
    <x v="0"/>
    <s v="Trasferimento"/>
    <x v="3"/>
    <x v="0"/>
    <x v="0"/>
    <m/>
  </r>
  <r>
    <n v="57565"/>
    <x v="0"/>
    <x v="1"/>
    <x v="2"/>
    <x v="4"/>
    <x v="11"/>
    <x v="174"/>
    <x v="0"/>
    <x v="1"/>
    <s v="Trasferimento"/>
    <x v="3"/>
    <x v="3"/>
    <x v="0"/>
    <m/>
  </r>
  <r>
    <n v="66136"/>
    <x v="0"/>
    <x v="0"/>
    <x v="2"/>
    <x v="4"/>
    <x v="11"/>
    <x v="388"/>
    <x v="0"/>
    <x v="0"/>
    <s v="Trasferimento"/>
    <x v="0"/>
    <x v="0"/>
    <x v="0"/>
    <m/>
  </r>
  <r>
    <n v="176668"/>
    <x v="1"/>
    <x v="0"/>
    <x v="2"/>
    <x v="1"/>
    <x v="11"/>
    <x v="174"/>
    <x v="0"/>
    <x v="1"/>
    <s v="Trasferimento"/>
    <x v="3"/>
    <x v="7"/>
    <x v="0"/>
    <m/>
  </r>
  <r>
    <n v="176667"/>
    <x v="1"/>
    <x v="0"/>
    <x v="2"/>
    <x v="1"/>
    <x v="11"/>
    <x v="174"/>
    <x v="0"/>
    <x v="1"/>
    <s v="Trasferimento"/>
    <x v="3"/>
    <x v="5"/>
    <x v="0"/>
    <m/>
  </r>
  <r>
    <n v="114559"/>
    <x v="0"/>
    <x v="0"/>
    <x v="0"/>
    <x v="0"/>
    <x v="11"/>
    <x v="376"/>
    <x v="0"/>
    <x v="0"/>
    <s v="Trasferimento"/>
    <x v="1"/>
    <x v="0"/>
    <x v="0"/>
    <m/>
  </r>
  <r>
    <n v="158540"/>
    <x v="0"/>
    <x v="0"/>
    <x v="0"/>
    <x v="0"/>
    <x v="11"/>
    <x v="189"/>
    <x v="0"/>
    <x v="0"/>
    <s v="Trasferimento"/>
    <x v="1"/>
    <x v="0"/>
    <x v="0"/>
    <m/>
  </r>
  <r>
    <n v="131609"/>
    <x v="0"/>
    <x v="0"/>
    <x v="0"/>
    <x v="0"/>
    <x v="7"/>
    <x v="51"/>
    <x v="0"/>
    <x v="0"/>
    <s v="Trasferimento"/>
    <x v="1"/>
    <x v="0"/>
    <x v="0"/>
    <m/>
  </r>
  <r>
    <n v="208244"/>
    <x v="0"/>
    <x v="0"/>
    <x v="0"/>
    <x v="0"/>
    <x v="7"/>
    <x v="274"/>
    <x v="0"/>
    <x v="0"/>
    <s v="Trasferimento"/>
    <x v="0"/>
    <x v="1"/>
    <x v="0"/>
    <m/>
  </r>
  <r>
    <n v="178497"/>
    <x v="1"/>
    <x v="0"/>
    <x v="2"/>
    <x v="0"/>
    <x v="7"/>
    <x v="175"/>
    <x v="0"/>
    <x v="1"/>
    <s v="Trasferimento"/>
    <x v="0"/>
    <x v="6"/>
    <x v="0"/>
    <m/>
  </r>
  <r>
    <n v="88815"/>
    <x v="0"/>
    <x v="0"/>
    <x v="2"/>
    <x v="0"/>
    <x v="7"/>
    <x v="175"/>
    <x v="0"/>
    <x v="0"/>
    <s v="Trasferimento"/>
    <x v="0"/>
    <x v="0"/>
    <x v="0"/>
    <m/>
  </r>
  <r>
    <n v="215611"/>
    <x v="0"/>
    <x v="1"/>
    <x v="0"/>
    <x v="0"/>
    <x v="5"/>
    <x v="38"/>
    <x v="0"/>
    <x v="0"/>
    <s v="Trasferimento"/>
    <x v="1"/>
    <x v="3"/>
    <x v="0"/>
    <m/>
  </r>
  <r>
    <n v="161064"/>
    <x v="0"/>
    <x v="0"/>
    <x v="2"/>
    <x v="1"/>
    <x v="2"/>
    <x v="298"/>
    <x v="0"/>
    <x v="1"/>
    <s v="Trasferimento"/>
    <x v="1"/>
    <x v="3"/>
    <x v="0"/>
    <m/>
  </r>
  <r>
    <n v="31120"/>
    <x v="0"/>
    <x v="0"/>
    <x v="0"/>
    <x v="0"/>
    <x v="11"/>
    <x v="142"/>
    <x v="0"/>
    <x v="0"/>
    <s v="Trasferimento"/>
    <x v="1"/>
    <x v="0"/>
    <x v="0"/>
    <m/>
  </r>
  <r>
    <n v="156496"/>
    <x v="0"/>
    <x v="0"/>
    <x v="0"/>
    <x v="0"/>
    <x v="11"/>
    <x v="142"/>
    <x v="0"/>
    <x v="0"/>
    <s v="Trasferimento"/>
    <x v="1"/>
    <x v="3"/>
    <x v="0"/>
    <m/>
  </r>
  <r>
    <n v="161163"/>
    <x v="0"/>
    <x v="0"/>
    <x v="0"/>
    <x v="0"/>
    <x v="11"/>
    <x v="142"/>
    <x v="0"/>
    <x v="0"/>
    <s v="Trasferimento"/>
    <x v="1"/>
    <x v="0"/>
    <x v="0"/>
    <m/>
  </r>
  <r>
    <n v="191812"/>
    <x v="0"/>
    <x v="0"/>
    <x v="0"/>
    <x v="0"/>
    <x v="8"/>
    <x v="173"/>
    <x v="0"/>
    <x v="1"/>
    <s v="Trasferimento"/>
    <x v="0"/>
    <x v="3"/>
    <x v="0"/>
    <m/>
  </r>
  <r>
    <n v="35881"/>
    <x v="0"/>
    <x v="0"/>
    <x v="0"/>
    <x v="0"/>
    <x v="11"/>
    <x v="189"/>
    <x v="0"/>
    <x v="0"/>
    <s v="Trasferimento"/>
    <x v="1"/>
    <x v="3"/>
    <x v="0"/>
    <m/>
  </r>
  <r>
    <n v="61170"/>
    <x v="0"/>
    <x v="0"/>
    <x v="2"/>
    <x v="0"/>
    <x v="11"/>
    <x v="142"/>
    <x v="0"/>
    <x v="0"/>
    <s v="Trasferimento"/>
    <x v="1"/>
    <x v="0"/>
    <x v="0"/>
    <m/>
  </r>
  <r>
    <n v="69401"/>
    <x v="0"/>
    <x v="0"/>
    <x v="0"/>
    <x v="0"/>
    <x v="4"/>
    <x v="338"/>
    <x v="0"/>
    <x v="0"/>
    <s v="Trasferimento"/>
    <x v="1"/>
    <x v="1"/>
    <x v="0"/>
    <m/>
  </r>
  <r>
    <n v="129487"/>
    <x v="0"/>
    <x v="0"/>
    <x v="0"/>
    <x v="0"/>
    <x v="4"/>
    <x v="291"/>
    <x v="0"/>
    <x v="0"/>
    <s v="Trasferimento"/>
    <x v="1"/>
    <x v="0"/>
    <x v="0"/>
    <m/>
  </r>
  <r>
    <n v="112016"/>
    <x v="0"/>
    <x v="0"/>
    <x v="0"/>
    <x v="0"/>
    <x v="4"/>
    <x v="291"/>
    <x v="0"/>
    <x v="1"/>
    <s v="Trasferimento"/>
    <x v="1"/>
    <x v="4"/>
    <x v="0"/>
    <m/>
  </r>
  <r>
    <n v="112011"/>
    <x v="0"/>
    <x v="0"/>
    <x v="0"/>
    <x v="0"/>
    <x v="4"/>
    <x v="291"/>
    <x v="0"/>
    <x v="0"/>
    <s v="Trasferimento"/>
    <x v="1"/>
    <x v="4"/>
    <x v="0"/>
    <m/>
  </r>
  <r>
    <n v="22444"/>
    <x v="0"/>
    <x v="0"/>
    <x v="0"/>
    <x v="0"/>
    <x v="7"/>
    <x v="261"/>
    <x v="0"/>
    <x v="0"/>
    <s v="Trasferimento"/>
    <x v="3"/>
    <x v="4"/>
    <x v="0"/>
    <m/>
  </r>
  <r>
    <n v="229004"/>
    <x v="0"/>
    <x v="0"/>
    <x v="0"/>
    <x v="3"/>
    <x v="11"/>
    <x v="142"/>
    <x v="0"/>
    <x v="0"/>
    <s v="Trasferimento"/>
    <x v="1"/>
    <x v="0"/>
    <x v="0"/>
    <m/>
  </r>
  <r>
    <n v="218703"/>
    <x v="0"/>
    <x v="0"/>
    <x v="2"/>
    <x v="2"/>
    <x v="7"/>
    <x v="261"/>
    <x v="0"/>
    <x v="1"/>
    <s v="Trasferimento"/>
    <x v="3"/>
    <x v="3"/>
    <x v="0"/>
    <m/>
  </r>
  <r>
    <n v="176536"/>
    <x v="0"/>
    <x v="0"/>
    <x v="2"/>
    <x v="2"/>
    <x v="8"/>
    <x v="62"/>
    <x v="0"/>
    <x v="1"/>
    <s v="Trasferimento"/>
    <x v="1"/>
    <x v="4"/>
    <x v="0"/>
    <m/>
  </r>
  <r>
    <n v="218704"/>
    <x v="0"/>
    <x v="0"/>
    <x v="2"/>
    <x v="2"/>
    <x v="7"/>
    <x v="261"/>
    <x v="0"/>
    <x v="0"/>
    <s v="Trasferimento"/>
    <x v="3"/>
    <x v="3"/>
    <x v="0"/>
    <m/>
  </r>
  <r>
    <n v="132899"/>
    <x v="0"/>
    <x v="0"/>
    <x v="2"/>
    <x v="3"/>
    <x v="11"/>
    <x v="327"/>
    <x v="0"/>
    <x v="0"/>
    <s v="Trasferimento"/>
    <x v="0"/>
    <x v="1"/>
    <x v="0"/>
    <m/>
  </r>
  <r>
    <n v="159880"/>
    <x v="0"/>
    <x v="0"/>
    <x v="0"/>
    <x v="0"/>
    <x v="11"/>
    <x v="142"/>
    <x v="0"/>
    <x v="0"/>
    <s v="Trasferimento"/>
    <x v="1"/>
    <x v="0"/>
    <x v="0"/>
    <m/>
  </r>
  <r>
    <n v="16719"/>
    <x v="0"/>
    <x v="0"/>
    <x v="2"/>
    <x v="0"/>
    <x v="11"/>
    <x v="142"/>
    <x v="0"/>
    <x v="0"/>
    <s v="Trasferimento"/>
    <x v="1"/>
    <x v="0"/>
    <x v="0"/>
    <m/>
  </r>
  <r>
    <n v="96527"/>
    <x v="0"/>
    <x v="0"/>
    <x v="2"/>
    <x v="0"/>
    <x v="11"/>
    <x v="142"/>
    <x v="0"/>
    <x v="1"/>
    <s v="Trasferimento"/>
    <x v="1"/>
    <x v="3"/>
    <x v="0"/>
    <m/>
  </r>
  <r>
    <n v="188820"/>
    <x v="0"/>
    <x v="0"/>
    <x v="2"/>
    <x v="0"/>
    <x v="11"/>
    <x v="142"/>
    <x v="0"/>
    <x v="0"/>
    <s v="Trasferimento"/>
    <x v="1"/>
    <x v="0"/>
    <x v="0"/>
    <m/>
  </r>
  <r>
    <n v="72032"/>
    <x v="0"/>
    <x v="0"/>
    <x v="0"/>
    <x v="0"/>
    <x v="15"/>
    <x v="72"/>
    <x v="0"/>
    <x v="1"/>
    <s v="Trasferimento"/>
    <x v="1"/>
    <x v="3"/>
    <x v="0"/>
    <m/>
  </r>
  <r>
    <n v="205092"/>
    <x v="0"/>
    <x v="0"/>
    <x v="0"/>
    <x v="1"/>
    <x v="1"/>
    <x v="48"/>
    <x v="0"/>
    <x v="1"/>
    <s v="Trasferimento"/>
    <x v="1"/>
    <x v="0"/>
    <x v="0"/>
    <m/>
  </r>
  <r>
    <n v="205093"/>
    <x v="0"/>
    <x v="0"/>
    <x v="0"/>
    <x v="1"/>
    <x v="1"/>
    <x v="48"/>
    <x v="0"/>
    <x v="0"/>
    <s v="Trasferimento"/>
    <x v="1"/>
    <x v="0"/>
    <x v="0"/>
    <m/>
  </r>
  <r>
    <n v="45823"/>
    <x v="0"/>
    <x v="0"/>
    <x v="2"/>
    <x v="4"/>
    <x v="1"/>
    <x v="48"/>
    <x v="0"/>
    <x v="1"/>
    <s v="Trasferimento"/>
    <x v="1"/>
    <x v="3"/>
    <x v="0"/>
    <m/>
  </r>
  <r>
    <n v="150843"/>
    <x v="0"/>
    <x v="0"/>
    <x v="0"/>
    <x v="0"/>
    <x v="4"/>
    <x v="166"/>
    <x v="0"/>
    <x v="0"/>
    <s v="Trasferimento"/>
    <x v="1"/>
    <x v="0"/>
    <x v="0"/>
    <m/>
  </r>
  <r>
    <n v="199889"/>
    <x v="0"/>
    <x v="0"/>
    <x v="0"/>
    <x v="1"/>
    <x v="7"/>
    <x v="123"/>
    <x v="0"/>
    <x v="1"/>
    <s v="Trasferimento"/>
    <x v="1"/>
    <x v="0"/>
    <x v="0"/>
    <m/>
  </r>
  <r>
    <n v="175317"/>
    <x v="0"/>
    <x v="0"/>
    <x v="0"/>
    <x v="0"/>
    <x v="7"/>
    <x v="175"/>
    <x v="0"/>
    <x v="0"/>
    <s v="Trasferimento"/>
    <x v="0"/>
    <x v="0"/>
    <x v="0"/>
    <m/>
  </r>
  <r>
    <n v="221731"/>
    <x v="0"/>
    <x v="0"/>
    <x v="0"/>
    <x v="1"/>
    <x v="7"/>
    <x v="175"/>
    <x v="0"/>
    <x v="0"/>
    <s v="Trasferimento"/>
    <x v="0"/>
    <x v="3"/>
    <x v="0"/>
    <m/>
  </r>
  <r>
    <n v="135557"/>
    <x v="0"/>
    <x v="0"/>
    <x v="0"/>
    <x v="0"/>
    <x v="1"/>
    <x v="138"/>
    <x v="0"/>
    <x v="0"/>
    <s v="Trasferimento"/>
    <x v="1"/>
    <x v="0"/>
    <x v="0"/>
    <m/>
  </r>
  <r>
    <n v="111764"/>
    <x v="0"/>
    <x v="0"/>
    <x v="0"/>
    <x v="0"/>
    <x v="8"/>
    <x v="92"/>
    <x v="0"/>
    <x v="0"/>
    <s v="Trasferimento"/>
    <x v="1"/>
    <x v="0"/>
    <x v="0"/>
    <m/>
  </r>
  <r>
    <n v="105580"/>
    <x v="0"/>
    <x v="0"/>
    <x v="2"/>
    <x v="0"/>
    <x v="8"/>
    <x v="92"/>
    <x v="0"/>
    <x v="0"/>
    <s v="Trasferimento"/>
    <x v="1"/>
    <x v="0"/>
    <x v="0"/>
    <m/>
  </r>
  <r>
    <n v="36776"/>
    <x v="0"/>
    <x v="0"/>
    <x v="0"/>
    <x v="0"/>
    <x v="8"/>
    <x v="92"/>
    <x v="0"/>
    <x v="0"/>
    <s v="Trasferimento"/>
    <x v="1"/>
    <x v="4"/>
    <x v="0"/>
    <m/>
  </r>
  <r>
    <n v="20176"/>
    <x v="0"/>
    <x v="0"/>
    <x v="0"/>
    <x v="0"/>
    <x v="8"/>
    <x v="92"/>
    <x v="0"/>
    <x v="0"/>
    <s v="Trasferimento"/>
    <x v="1"/>
    <x v="3"/>
    <x v="0"/>
    <m/>
  </r>
  <r>
    <n v="179909"/>
    <x v="0"/>
    <x v="0"/>
    <x v="0"/>
    <x v="4"/>
    <x v="8"/>
    <x v="92"/>
    <x v="0"/>
    <x v="0"/>
    <s v="Trasferimento"/>
    <x v="1"/>
    <x v="0"/>
    <x v="0"/>
    <m/>
  </r>
  <r>
    <n v="178733"/>
    <x v="0"/>
    <x v="0"/>
    <x v="0"/>
    <x v="0"/>
    <x v="8"/>
    <x v="92"/>
    <x v="0"/>
    <x v="0"/>
    <s v="Trasferimento"/>
    <x v="1"/>
    <x v="1"/>
    <x v="0"/>
    <m/>
  </r>
  <r>
    <n v="89546"/>
    <x v="0"/>
    <x v="0"/>
    <x v="0"/>
    <x v="0"/>
    <x v="8"/>
    <x v="92"/>
    <x v="0"/>
    <x v="0"/>
    <s v="Trasferimento"/>
    <x v="1"/>
    <x v="0"/>
    <x v="0"/>
    <m/>
  </r>
  <r>
    <n v="142583"/>
    <x v="0"/>
    <x v="0"/>
    <x v="2"/>
    <x v="4"/>
    <x v="8"/>
    <x v="92"/>
    <x v="0"/>
    <x v="0"/>
    <s v="Trasferimento"/>
    <x v="1"/>
    <x v="0"/>
    <x v="0"/>
    <m/>
  </r>
  <r>
    <n v="28936"/>
    <x v="0"/>
    <x v="0"/>
    <x v="0"/>
    <x v="0"/>
    <x v="8"/>
    <x v="92"/>
    <x v="0"/>
    <x v="0"/>
    <s v="Trasferimento"/>
    <x v="1"/>
    <x v="0"/>
    <x v="0"/>
    <m/>
  </r>
  <r>
    <n v="166242"/>
    <x v="0"/>
    <x v="0"/>
    <x v="0"/>
    <x v="0"/>
    <x v="8"/>
    <x v="92"/>
    <x v="0"/>
    <x v="0"/>
    <s v="Trasferimento"/>
    <x v="1"/>
    <x v="3"/>
    <x v="0"/>
    <m/>
  </r>
  <r>
    <n v="72059"/>
    <x v="0"/>
    <x v="0"/>
    <x v="0"/>
    <x v="0"/>
    <x v="8"/>
    <x v="92"/>
    <x v="0"/>
    <x v="0"/>
    <s v="Trasferimento"/>
    <x v="1"/>
    <x v="3"/>
    <x v="0"/>
    <m/>
  </r>
  <r>
    <n v="214235"/>
    <x v="0"/>
    <x v="0"/>
    <x v="0"/>
    <x v="0"/>
    <x v="4"/>
    <x v="318"/>
    <x v="0"/>
    <x v="0"/>
    <s v="Trasferimento"/>
    <x v="0"/>
    <x v="1"/>
    <x v="0"/>
    <m/>
  </r>
  <r>
    <n v="123076"/>
    <x v="0"/>
    <x v="1"/>
    <x v="2"/>
    <x v="1"/>
    <x v="7"/>
    <x v="297"/>
    <x v="0"/>
    <x v="0"/>
    <s v="Trasferimento"/>
    <x v="1"/>
    <x v="4"/>
    <x v="0"/>
    <m/>
  </r>
  <r>
    <n v="138895"/>
    <x v="0"/>
    <x v="0"/>
    <x v="0"/>
    <x v="0"/>
    <x v="15"/>
    <x v="243"/>
    <x v="0"/>
    <x v="0"/>
    <s v="Trasferimento"/>
    <x v="0"/>
    <x v="0"/>
    <x v="0"/>
    <m/>
  </r>
  <r>
    <n v="217036"/>
    <x v="0"/>
    <x v="0"/>
    <x v="0"/>
    <x v="0"/>
    <x v="15"/>
    <x v="243"/>
    <x v="0"/>
    <x v="0"/>
    <s v="Trasferimento"/>
    <x v="0"/>
    <x v="0"/>
    <x v="0"/>
    <m/>
  </r>
  <r>
    <n v="46889"/>
    <x v="0"/>
    <x v="0"/>
    <x v="2"/>
    <x v="0"/>
    <x v="15"/>
    <x v="243"/>
    <x v="0"/>
    <x v="0"/>
    <s v="Trasferimento"/>
    <x v="0"/>
    <x v="4"/>
    <x v="0"/>
    <m/>
  </r>
  <r>
    <n v="231380"/>
    <x v="0"/>
    <x v="1"/>
    <x v="0"/>
    <x v="0"/>
    <x v="15"/>
    <x v="243"/>
    <x v="0"/>
    <x v="0"/>
    <s v="Trasferimento"/>
    <x v="0"/>
    <x v="1"/>
    <x v="0"/>
    <m/>
  </r>
  <r>
    <n v="183258"/>
    <x v="0"/>
    <x v="0"/>
    <x v="0"/>
    <x v="0"/>
    <x v="7"/>
    <x v="274"/>
    <x v="0"/>
    <x v="1"/>
    <s v="Trasferimento"/>
    <x v="0"/>
    <x v="0"/>
    <x v="0"/>
    <m/>
  </r>
  <r>
    <n v="46885"/>
    <x v="0"/>
    <x v="0"/>
    <x v="2"/>
    <x v="0"/>
    <x v="15"/>
    <x v="243"/>
    <x v="0"/>
    <x v="1"/>
    <s v="Trasferimento"/>
    <x v="0"/>
    <x v="4"/>
    <x v="0"/>
    <m/>
  </r>
  <r>
    <n v="226685"/>
    <x v="0"/>
    <x v="1"/>
    <x v="0"/>
    <x v="0"/>
    <x v="15"/>
    <x v="243"/>
    <x v="0"/>
    <x v="0"/>
    <s v="Trasferimento"/>
    <x v="0"/>
    <x v="0"/>
    <x v="0"/>
    <m/>
  </r>
  <r>
    <n v="165741"/>
    <x v="0"/>
    <x v="0"/>
    <x v="0"/>
    <x v="0"/>
    <x v="7"/>
    <x v="202"/>
    <x v="0"/>
    <x v="0"/>
    <s v="Trasferimento"/>
    <x v="1"/>
    <x v="0"/>
    <x v="0"/>
    <m/>
  </r>
  <r>
    <n v="207281"/>
    <x v="0"/>
    <x v="0"/>
    <x v="0"/>
    <x v="0"/>
    <x v="1"/>
    <x v="340"/>
    <x v="0"/>
    <x v="0"/>
    <s v="Trasferimento"/>
    <x v="1"/>
    <x v="1"/>
    <x v="0"/>
    <m/>
  </r>
  <r>
    <n v="16454"/>
    <x v="0"/>
    <x v="0"/>
    <x v="0"/>
    <x v="0"/>
    <x v="1"/>
    <x v="340"/>
    <x v="0"/>
    <x v="0"/>
    <s v="Trasferimento"/>
    <x v="1"/>
    <x v="4"/>
    <x v="0"/>
    <m/>
  </r>
  <r>
    <n v="16482"/>
    <x v="0"/>
    <x v="0"/>
    <x v="0"/>
    <x v="0"/>
    <x v="1"/>
    <x v="340"/>
    <x v="0"/>
    <x v="0"/>
    <s v="Trasferimento"/>
    <x v="1"/>
    <x v="4"/>
    <x v="0"/>
    <m/>
  </r>
  <r>
    <n v="214916"/>
    <x v="1"/>
    <x v="0"/>
    <x v="0"/>
    <x v="1"/>
    <x v="1"/>
    <x v="340"/>
    <x v="0"/>
    <x v="1"/>
    <s v="Trasferimento"/>
    <x v="1"/>
    <x v="5"/>
    <x v="0"/>
    <m/>
  </r>
  <r>
    <n v="216388"/>
    <x v="1"/>
    <x v="0"/>
    <x v="0"/>
    <x v="1"/>
    <x v="1"/>
    <x v="340"/>
    <x v="0"/>
    <x v="0"/>
    <s v="Trasferimento"/>
    <x v="1"/>
    <x v="5"/>
    <x v="0"/>
    <m/>
  </r>
  <r>
    <n v="197992"/>
    <x v="0"/>
    <x v="1"/>
    <x v="0"/>
    <x v="0"/>
    <x v="7"/>
    <x v="74"/>
    <x v="0"/>
    <x v="0"/>
    <s v="Trasferimento"/>
    <x v="1"/>
    <x v="0"/>
    <x v="0"/>
    <m/>
  </r>
  <r>
    <n v="88195"/>
    <x v="0"/>
    <x v="0"/>
    <x v="0"/>
    <x v="0"/>
    <x v="7"/>
    <x v="74"/>
    <x v="0"/>
    <x v="0"/>
    <s v="Trasferimento"/>
    <x v="1"/>
    <x v="0"/>
    <x v="0"/>
    <m/>
  </r>
  <r>
    <n v="185033"/>
    <x v="0"/>
    <x v="1"/>
    <x v="2"/>
    <x v="1"/>
    <x v="4"/>
    <x v="80"/>
    <x v="0"/>
    <x v="0"/>
    <s v="Trasferimento"/>
    <x v="1"/>
    <x v="0"/>
    <x v="0"/>
    <m/>
  </r>
  <r>
    <n v="217500"/>
    <x v="0"/>
    <x v="0"/>
    <x v="0"/>
    <x v="0"/>
    <x v="7"/>
    <x v="342"/>
    <x v="0"/>
    <x v="1"/>
    <s v="Trasferimento"/>
    <x v="1"/>
    <x v="4"/>
    <x v="0"/>
    <m/>
  </r>
  <r>
    <n v="185618"/>
    <x v="0"/>
    <x v="0"/>
    <x v="0"/>
    <x v="0"/>
    <x v="12"/>
    <x v="27"/>
    <x v="0"/>
    <x v="0"/>
    <s v="Trasferimento"/>
    <x v="1"/>
    <x v="0"/>
    <x v="0"/>
    <m/>
  </r>
  <r>
    <n v="117018"/>
    <x v="0"/>
    <x v="0"/>
    <x v="0"/>
    <x v="0"/>
    <x v="1"/>
    <x v="138"/>
    <x v="0"/>
    <x v="0"/>
    <s v="Trasferimento"/>
    <x v="1"/>
    <x v="3"/>
    <x v="0"/>
    <m/>
  </r>
  <r>
    <n v="64743"/>
    <x v="0"/>
    <x v="0"/>
    <x v="0"/>
    <x v="0"/>
    <x v="1"/>
    <x v="319"/>
    <x v="0"/>
    <x v="1"/>
    <s v="Trasferimento"/>
    <x v="1"/>
    <x v="0"/>
    <x v="0"/>
    <m/>
  </r>
  <r>
    <n v="195155"/>
    <x v="0"/>
    <x v="0"/>
    <x v="0"/>
    <x v="0"/>
    <x v="4"/>
    <x v="140"/>
    <x v="0"/>
    <x v="0"/>
    <s v="Trasferimento"/>
    <x v="0"/>
    <x v="1"/>
    <x v="0"/>
    <m/>
  </r>
  <r>
    <n v="153133"/>
    <x v="0"/>
    <x v="1"/>
    <x v="2"/>
    <x v="0"/>
    <x v="15"/>
    <x v="203"/>
    <x v="0"/>
    <x v="0"/>
    <s v="Trasferimento"/>
    <x v="1"/>
    <x v="0"/>
    <x v="0"/>
    <m/>
  </r>
  <r>
    <n v="31011"/>
    <x v="0"/>
    <x v="0"/>
    <x v="0"/>
    <x v="0"/>
    <x v="7"/>
    <x v="109"/>
    <x v="0"/>
    <x v="1"/>
    <s v="Trasferimento"/>
    <x v="1"/>
    <x v="3"/>
    <x v="0"/>
    <m/>
  </r>
  <r>
    <n v="213321"/>
    <x v="0"/>
    <x v="1"/>
    <x v="0"/>
    <x v="0"/>
    <x v="4"/>
    <x v="68"/>
    <x v="0"/>
    <x v="0"/>
    <s v="Trasferimento"/>
    <x v="1"/>
    <x v="0"/>
    <x v="0"/>
    <m/>
  </r>
  <r>
    <n v="142500"/>
    <x v="0"/>
    <x v="0"/>
    <x v="0"/>
    <x v="0"/>
    <x v="4"/>
    <x v="149"/>
    <x v="0"/>
    <x v="0"/>
    <s v="Trasferimento"/>
    <x v="1"/>
    <x v="1"/>
    <x v="0"/>
    <m/>
  </r>
  <r>
    <n v="126042"/>
    <x v="0"/>
    <x v="0"/>
    <x v="0"/>
    <x v="0"/>
    <x v="1"/>
    <x v="1"/>
    <x v="0"/>
    <x v="0"/>
    <s v="Trasferimento"/>
    <x v="0"/>
    <x v="0"/>
    <x v="0"/>
    <m/>
  </r>
  <r>
    <n v="83011"/>
    <x v="0"/>
    <x v="0"/>
    <x v="0"/>
    <x v="0"/>
    <x v="4"/>
    <x v="40"/>
    <x v="0"/>
    <x v="0"/>
    <s v="Trasferimento"/>
    <x v="1"/>
    <x v="0"/>
    <x v="0"/>
    <m/>
  </r>
  <r>
    <n v="144527"/>
    <x v="0"/>
    <x v="0"/>
    <x v="0"/>
    <x v="0"/>
    <x v="4"/>
    <x v="40"/>
    <x v="0"/>
    <x v="0"/>
    <s v="Trasferimento"/>
    <x v="1"/>
    <x v="0"/>
    <x v="0"/>
    <m/>
  </r>
  <r>
    <n v="144530"/>
    <x v="0"/>
    <x v="0"/>
    <x v="0"/>
    <x v="0"/>
    <x v="4"/>
    <x v="40"/>
    <x v="0"/>
    <x v="0"/>
    <s v="Trasferimento"/>
    <x v="1"/>
    <x v="0"/>
    <x v="0"/>
    <m/>
  </r>
  <r>
    <n v="208757"/>
    <x v="0"/>
    <x v="0"/>
    <x v="0"/>
    <x v="0"/>
    <x v="4"/>
    <x v="40"/>
    <x v="0"/>
    <x v="0"/>
    <s v="Trasferimento"/>
    <x v="1"/>
    <x v="1"/>
    <x v="0"/>
    <m/>
  </r>
  <r>
    <n v="199487"/>
    <x v="0"/>
    <x v="0"/>
    <x v="0"/>
    <x v="0"/>
    <x v="0"/>
    <x v="383"/>
    <x v="0"/>
    <x v="0"/>
    <s v="Trasferimento"/>
    <x v="0"/>
    <x v="3"/>
    <x v="0"/>
    <m/>
  </r>
  <r>
    <n v="151501"/>
    <x v="0"/>
    <x v="0"/>
    <x v="0"/>
    <x v="0"/>
    <x v="4"/>
    <x v="12"/>
    <x v="0"/>
    <x v="1"/>
    <s v="Trasferimento"/>
    <x v="1"/>
    <x v="3"/>
    <x v="0"/>
    <m/>
  </r>
  <r>
    <n v="209313"/>
    <x v="0"/>
    <x v="1"/>
    <x v="0"/>
    <x v="1"/>
    <x v="11"/>
    <x v="143"/>
    <x v="0"/>
    <x v="0"/>
    <s v="Trasferimento"/>
    <x v="1"/>
    <x v="0"/>
    <x v="0"/>
    <m/>
  </r>
  <r>
    <n v="87245"/>
    <x v="0"/>
    <x v="0"/>
    <x v="2"/>
    <x v="1"/>
    <x v="0"/>
    <x v="383"/>
    <x v="0"/>
    <x v="0"/>
    <s v="Trasferimento"/>
    <x v="0"/>
    <x v="0"/>
    <x v="0"/>
    <m/>
  </r>
  <r>
    <n v="152638"/>
    <x v="1"/>
    <x v="0"/>
    <x v="0"/>
    <x v="0"/>
    <x v="3"/>
    <x v="331"/>
    <x v="0"/>
    <x v="0"/>
    <s v="Trasferimento"/>
    <x v="1"/>
    <x v="6"/>
    <x v="0"/>
    <m/>
  </r>
  <r>
    <n v="131565"/>
    <x v="0"/>
    <x v="1"/>
    <x v="2"/>
    <x v="1"/>
    <x v="7"/>
    <x v="267"/>
    <x v="0"/>
    <x v="0"/>
    <s v="Trasferimento"/>
    <x v="1"/>
    <x v="1"/>
    <x v="0"/>
    <m/>
  </r>
  <r>
    <n v="208775"/>
    <x v="0"/>
    <x v="0"/>
    <x v="0"/>
    <x v="0"/>
    <x v="7"/>
    <x v="74"/>
    <x v="0"/>
    <x v="0"/>
    <s v="Trasferimento"/>
    <x v="1"/>
    <x v="0"/>
    <x v="0"/>
    <m/>
  </r>
  <r>
    <n v="177694"/>
    <x v="0"/>
    <x v="0"/>
    <x v="0"/>
    <x v="0"/>
    <x v="8"/>
    <x v="127"/>
    <x v="0"/>
    <x v="0"/>
    <s v="Trasferimento"/>
    <x v="1"/>
    <x v="0"/>
    <x v="0"/>
    <m/>
  </r>
  <r>
    <n v="215838"/>
    <x v="0"/>
    <x v="0"/>
    <x v="0"/>
    <x v="0"/>
    <x v="1"/>
    <x v="22"/>
    <x v="0"/>
    <x v="1"/>
    <s v="Trasferimento"/>
    <x v="1"/>
    <x v="4"/>
    <x v="0"/>
    <m/>
  </r>
  <r>
    <n v="156015"/>
    <x v="0"/>
    <x v="0"/>
    <x v="0"/>
    <x v="0"/>
    <x v="1"/>
    <x v="22"/>
    <x v="0"/>
    <x v="0"/>
    <s v="Trasferimento"/>
    <x v="1"/>
    <x v="4"/>
    <x v="0"/>
    <m/>
  </r>
  <r>
    <n v="176586"/>
    <x v="0"/>
    <x v="0"/>
    <x v="0"/>
    <x v="0"/>
    <x v="13"/>
    <x v="177"/>
    <x v="0"/>
    <x v="0"/>
    <s v="Trasferimento"/>
    <x v="1"/>
    <x v="3"/>
    <x v="0"/>
    <m/>
  </r>
  <r>
    <n v="163918"/>
    <x v="0"/>
    <x v="0"/>
    <x v="0"/>
    <x v="0"/>
    <x v="1"/>
    <x v="22"/>
    <x v="0"/>
    <x v="1"/>
    <s v="Trasferimento"/>
    <x v="1"/>
    <x v="4"/>
    <x v="0"/>
    <m/>
  </r>
  <r>
    <n v="48908"/>
    <x v="0"/>
    <x v="0"/>
    <x v="2"/>
    <x v="4"/>
    <x v="7"/>
    <x v="395"/>
    <x v="0"/>
    <x v="1"/>
    <s v="Trasferimento"/>
    <x v="0"/>
    <x v="0"/>
    <x v="0"/>
    <m/>
  </r>
  <r>
    <n v="111020"/>
    <x v="0"/>
    <x v="0"/>
    <x v="0"/>
    <x v="0"/>
    <x v="7"/>
    <x v="109"/>
    <x v="0"/>
    <x v="0"/>
    <s v="Trasferimento"/>
    <x v="1"/>
    <x v="1"/>
    <x v="0"/>
    <m/>
  </r>
  <r>
    <n v="66058"/>
    <x v="0"/>
    <x v="0"/>
    <x v="2"/>
    <x v="4"/>
    <x v="6"/>
    <x v="107"/>
    <x v="0"/>
    <x v="0"/>
    <s v="Trasferimento"/>
    <x v="1"/>
    <x v="1"/>
    <x v="0"/>
    <m/>
  </r>
  <r>
    <n v="223513"/>
    <x v="0"/>
    <x v="1"/>
    <x v="0"/>
    <x v="1"/>
    <x v="0"/>
    <x v="100"/>
    <x v="0"/>
    <x v="0"/>
    <s v="Trasferimento"/>
    <x v="0"/>
    <x v="0"/>
    <x v="0"/>
    <m/>
  </r>
  <r>
    <n v="29722"/>
    <x v="0"/>
    <x v="0"/>
    <x v="0"/>
    <x v="0"/>
    <x v="0"/>
    <x v="100"/>
    <x v="0"/>
    <x v="0"/>
    <s v="Trasferimento"/>
    <x v="0"/>
    <x v="4"/>
    <x v="0"/>
    <m/>
  </r>
  <r>
    <n v="154479"/>
    <x v="0"/>
    <x v="0"/>
    <x v="2"/>
    <x v="0"/>
    <x v="0"/>
    <x v="100"/>
    <x v="0"/>
    <x v="0"/>
    <s v="Trasferimento"/>
    <x v="0"/>
    <x v="0"/>
    <x v="0"/>
    <m/>
  </r>
  <r>
    <n v="14734"/>
    <x v="0"/>
    <x v="0"/>
    <x v="0"/>
    <x v="0"/>
    <x v="0"/>
    <x v="100"/>
    <x v="0"/>
    <x v="1"/>
    <s v="Trasferimento"/>
    <x v="0"/>
    <x v="3"/>
    <x v="0"/>
    <m/>
  </r>
  <r>
    <n v="14507"/>
    <x v="0"/>
    <x v="0"/>
    <x v="0"/>
    <x v="0"/>
    <x v="0"/>
    <x v="100"/>
    <x v="0"/>
    <x v="0"/>
    <s v="Trasferimento"/>
    <x v="0"/>
    <x v="4"/>
    <x v="0"/>
    <m/>
  </r>
  <r>
    <n v="40458"/>
    <x v="0"/>
    <x v="0"/>
    <x v="2"/>
    <x v="0"/>
    <x v="0"/>
    <x v="100"/>
    <x v="0"/>
    <x v="0"/>
    <s v="Trasferimento"/>
    <x v="0"/>
    <x v="3"/>
    <x v="0"/>
    <m/>
  </r>
  <r>
    <n v="138979"/>
    <x v="0"/>
    <x v="0"/>
    <x v="0"/>
    <x v="0"/>
    <x v="0"/>
    <x v="100"/>
    <x v="0"/>
    <x v="1"/>
    <s v="Trasferimento"/>
    <x v="0"/>
    <x v="3"/>
    <x v="0"/>
    <m/>
  </r>
  <r>
    <n v="45528"/>
    <x v="0"/>
    <x v="0"/>
    <x v="0"/>
    <x v="1"/>
    <x v="0"/>
    <x v="100"/>
    <x v="0"/>
    <x v="0"/>
    <s v="Trasferimento"/>
    <x v="0"/>
    <x v="4"/>
    <x v="0"/>
    <m/>
  </r>
  <r>
    <n v="143415"/>
    <x v="0"/>
    <x v="0"/>
    <x v="0"/>
    <x v="0"/>
    <x v="0"/>
    <x v="100"/>
    <x v="0"/>
    <x v="1"/>
    <s v="Trasferimento"/>
    <x v="0"/>
    <x v="0"/>
    <x v="0"/>
    <m/>
  </r>
  <r>
    <n v="117690"/>
    <x v="0"/>
    <x v="0"/>
    <x v="0"/>
    <x v="4"/>
    <x v="0"/>
    <x v="100"/>
    <x v="0"/>
    <x v="1"/>
    <s v="Trasferimento"/>
    <x v="0"/>
    <x v="1"/>
    <x v="0"/>
    <m/>
  </r>
  <r>
    <n v="19919"/>
    <x v="0"/>
    <x v="0"/>
    <x v="0"/>
    <x v="0"/>
    <x v="7"/>
    <x v="161"/>
    <x v="0"/>
    <x v="0"/>
    <s v="Trasferimento"/>
    <x v="0"/>
    <x v="4"/>
    <x v="0"/>
    <m/>
  </r>
  <r>
    <n v="226455"/>
    <x v="0"/>
    <x v="0"/>
    <x v="0"/>
    <x v="0"/>
    <x v="4"/>
    <x v="83"/>
    <x v="0"/>
    <x v="0"/>
    <s v="Trasferimento"/>
    <x v="0"/>
    <x v="1"/>
    <x v="0"/>
    <m/>
  </r>
  <r>
    <n v="227323"/>
    <x v="0"/>
    <x v="1"/>
    <x v="0"/>
    <x v="0"/>
    <x v="10"/>
    <x v="294"/>
    <x v="0"/>
    <x v="0"/>
    <s v="Trasferimento"/>
    <x v="1"/>
    <x v="3"/>
    <x v="0"/>
    <m/>
  </r>
  <r>
    <n v="27071"/>
    <x v="0"/>
    <x v="0"/>
    <x v="2"/>
    <x v="0"/>
    <x v="8"/>
    <x v="218"/>
    <x v="0"/>
    <x v="0"/>
    <s v="Trasferimento"/>
    <x v="0"/>
    <x v="0"/>
    <x v="0"/>
    <m/>
  </r>
  <r>
    <n v="23910"/>
    <x v="0"/>
    <x v="0"/>
    <x v="0"/>
    <x v="0"/>
    <x v="0"/>
    <x v="100"/>
    <x v="0"/>
    <x v="0"/>
    <s v="Trasferimento"/>
    <x v="0"/>
    <x v="4"/>
    <x v="0"/>
    <m/>
  </r>
  <r>
    <n v="27144"/>
    <x v="0"/>
    <x v="0"/>
    <x v="0"/>
    <x v="0"/>
    <x v="4"/>
    <x v="99"/>
    <x v="0"/>
    <x v="0"/>
    <s v="Trasferimento"/>
    <x v="0"/>
    <x v="0"/>
    <x v="0"/>
    <m/>
  </r>
  <r>
    <n v="63519"/>
    <x v="0"/>
    <x v="0"/>
    <x v="0"/>
    <x v="0"/>
    <x v="0"/>
    <x v="100"/>
    <x v="0"/>
    <x v="0"/>
    <s v="Trasferimento"/>
    <x v="0"/>
    <x v="3"/>
    <x v="0"/>
    <m/>
  </r>
  <r>
    <n v="182481"/>
    <x v="0"/>
    <x v="1"/>
    <x v="2"/>
    <x v="0"/>
    <x v="10"/>
    <x v="21"/>
    <x v="0"/>
    <x v="1"/>
    <s v="Trasferimento"/>
    <x v="1"/>
    <x v="0"/>
    <x v="0"/>
    <m/>
  </r>
  <r>
    <n v="74782"/>
    <x v="0"/>
    <x v="0"/>
    <x v="2"/>
    <x v="4"/>
    <x v="10"/>
    <x v="21"/>
    <x v="0"/>
    <x v="0"/>
    <s v="Trasferimento"/>
    <x v="1"/>
    <x v="0"/>
    <x v="0"/>
    <m/>
  </r>
  <r>
    <n v="104345"/>
    <x v="0"/>
    <x v="0"/>
    <x v="0"/>
    <x v="1"/>
    <x v="4"/>
    <x v="83"/>
    <x v="0"/>
    <x v="1"/>
    <s v="Trasferimento"/>
    <x v="0"/>
    <x v="3"/>
    <x v="0"/>
    <m/>
  </r>
  <r>
    <n v="217618"/>
    <x v="0"/>
    <x v="0"/>
    <x v="0"/>
    <x v="0"/>
    <x v="11"/>
    <x v="130"/>
    <x v="0"/>
    <x v="0"/>
    <s v="Trasferimento"/>
    <x v="1"/>
    <x v="0"/>
    <x v="0"/>
    <m/>
  </r>
  <r>
    <n v="220080"/>
    <x v="0"/>
    <x v="1"/>
    <x v="0"/>
    <x v="0"/>
    <x v="1"/>
    <x v="26"/>
    <x v="0"/>
    <x v="1"/>
    <s v="Trasferimento"/>
    <x v="1"/>
    <x v="0"/>
    <x v="0"/>
    <m/>
  </r>
  <r>
    <n v="130196"/>
    <x v="0"/>
    <x v="0"/>
    <x v="2"/>
    <x v="1"/>
    <x v="5"/>
    <x v="317"/>
    <x v="0"/>
    <x v="1"/>
    <s v="Trasferimento"/>
    <x v="1"/>
    <x v="0"/>
    <x v="0"/>
    <m/>
  </r>
  <r>
    <n v="199613"/>
    <x v="1"/>
    <x v="0"/>
    <x v="2"/>
    <x v="2"/>
    <x v="4"/>
    <x v="88"/>
    <x v="0"/>
    <x v="0"/>
    <s v="Trasferimento"/>
    <x v="1"/>
    <x v="5"/>
    <x v="0"/>
    <m/>
  </r>
  <r>
    <n v="10742"/>
    <x v="0"/>
    <x v="0"/>
    <x v="2"/>
    <x v="2"/>
    <x v="4"/>
    <x v="88"/>
    <x v="0"/>
    <x v="0"/>
    <s v="Trasferimento"/>
    <x v="1"/>
    <x v="0"/>
    <x v="0"/>
    <m/>
  </r>
  <r>
    <n v="55168"/>
    <x v="0"/>
    <x v="0"/>
    <x v="0"/>
    <x v="0"/>
    <x v="4"/>
    <x v="219"/>
    <x v="0"/>
    <x v="0"/>
    <s v="Trasferimento"/>
    <x v="0"/>
    <x v="3"/>
    <x v="0"/>
    <m/>
  </r>
  <r>
    <n v="85553"/>
    <x v="0"/>
    <x v="0"/>
    <x v="0"/>
    <x v="0"/>
    <x v="11"/>
    <x v="24"/>
    <x v="0"/>
    <x v="0"/>
    <s v="Trasferimento"/>
    <x v="1"/>
    <x v="3"/>
    <x v="0"/>
    <m/>
  </r>
  <r>
    <n v="183416"/>
    <x v="1"/>
    <x v="0"/>
    <x v="0"/>
    <x v="0"/>
    <x v="4"/>
    <x v="151"/>
    <x v="0"/>
    <x v="0"/>
    <s v="Trasferimento"/>
    <x v="1"/>
    <x v="2"/>
    <x v="0"/>
    <m/>
  </r>
  <r>
    <n v="183417"/>
    <x v="1"/>
    <x v="0"/>
    <x v="0"/>
    <x v="0"/>
    <x v="4"/>
    <x v="151"/>
    <x v="0"/>
    <x v="0"/>
    <s v="Trasferimento"/>
    <x v="1"/>
    <x v="7"/>
    <x v="0"/>
    <m/>
  </r>
  <r>
    <n v="183418"/>
    <x v="0"/>
    <x v="0"/>
    <x v="0"/>
    <x v="0"/>
    <x v="4"/>
    <x v="151"/>
    <x v="0"/>
    <x v="1"/>
    <s v="Trasferimento"/>
    <x v="1"/>
    <x v="0"/>
    <x v="0"/>
    <m/>
  </r>
  <r>
    <n v="132735"/>
    <x v="0"/>
    <x v="0"/>
    <x v="0"/>
    <x v="0"/>
    <x v="4"/>
    <x v="151"/>
    <x v="0"/>
    <x v="0"/>
    <s v="Trasferimento"/>
    <x v="1"/>
    <x v="0"/>
    <x v="0"/>
    <m/>
  </r>
  <r>
    <n v="117095"/>
    <x v="0"/>
    <x v="0"/>
    <x v="0"/>
    <x v="0"/>
    <x v="2"/>
    <x v="172"/>
    <x v="0"/>
    <x v="0"/>
    <s v="Trasferimento"/>
    <x v="1"/>
    <x v="0"/>
    <x v="0"/>
    <m/>
  </r>
  <r>
    <n v="106039"/>
    <x v="0"/>
    <x v="0"/>
    <x v="0"/>
    <x v="0"/>
    <x v="4"/>
    <x v="219"/>
    <x v="0"/>
    <x v="0"/>
    <s v="Trasferimento"/>
    <x v="0"/>
    <x v="4"/>
    <x v="0"/>
    <m/>
  </r>
  <r>
    <n v="114224"/>
    <x v="0"/>
    <x v="0"/>
    <x v="0"/>
    <x v="0"/>
    <x v="7"/>
    <x v="51"/>
    <x v="0"/>
    <x v="0"/>
    <s v="Trasferimento"/>
    <x v="1"/>
    <x v="1"/>
    <x v="0"/>
    <m/>
  </r>
  <r>
    <n v="84352"/>
    <x v="0"/>
    <x v="0"/>
    <x v="2"/>
    <x v="0"/>
    <x v="7"/>
    <x v="35"/>
    <x v="0"/>
    <x v="0"/>
    <s v="Trasferimento"/>
    <x v="1"/>
    <x v="4"/>
    <x v="0"/>
    <m/>
  </r>
  <r>
    <n v="1224"/>
    <x v="0"/>
    <x v="0"/>
    <x v="0"/>
    <x v="0"/>
    <x v="7"/>
    <x v="35"/>
    <x v="0"/>
    <x v="0"/>
    <s v="Trasferimento"/>
    <x v="1"/>
    <x v="4"/>
    <x v="0"/>
    <m/>
  </r>
  <r>
    <n v="190405"/>
    <x v="1"/>
    <x v="0"/>
    <x v="0"/>
    <x v="0"/>
    <x v="8"/>
    <x v="105"/>
    <x v="0"/>
    <x v="0"/>
    <s v="Trasferimento"/>
    <x v="2"/>
    <x v="7"/>
    <x v="0"/>
    <m/>
  </r>
  <r>
    <n v="162462"/>
    <x v="0"/>
    <x v="0"/>
    <x v="0"/>
    <x v="0"/>
    <x v="10"/>
    <x v="93"/>
    <x v="0"/>
    <x v="0"/>
    <s v="Trasferimento"/>
    <x v="0"/>
    <x v="0"/>
    <x v="0"/>
    <m/>
  </r>
  <r>
    <n v="204146"/>
    <x v="0"/>
    <x v="0"/>
    <x v="0"/>
    <x v="0"/>
    <x v="4"/>
    <x v="146"/>
    <x v="0"/>
    <x v="0"/>
    <s v="Trasferimento"/>
    <x v="1"/>
    <x v="0"/>
    <x v="0"/>
    <m/>
  </r>
  <r>
    <n v="167685"/>
    <x v="0"/>
    <x v="0"/>
    <x v="0"/>
    <x v="0"/>
    <x v="4"/>
    <x v="146"/>
    <x v="0"/>
    <x v="0"/>
    <s v="Trasferimento"/>
    <x v="1"/>
    <x v="1"/>
    <x v="0"/>
    <m/>
  </r>
  <r>
    <n v="204564"/>
    <x v="0"/>
    <x v="0"/>
    <x v="2"/>
    <x v="3"/>
    <x v="4"/>
    <x v="110"/>
    <x v="0"/>
    <x v="0"/>
    <s v="Trasferimento"/>
    <x v="1"/>
    <x v="3"/>
    <x v="0"/>
    <m/>
  </r>
  <r>
    <n v="195994"/>
    <x v="0"/>
    <x v="1"/>
    <x v="0"/>
    <x v="0"/>
    <x v="4"/>
    <x v="110"/>
    <x v="0"/>
    <x v="0"/>
    <s v="Trasferimento"/>
    <x v="1"/>
    <x v="3"/>
    <x v="0"/>
    <m/>
  </r>
  <r>
    <n v="112479"/>
    <x v="0"/>
    <x v="0"/>
    <x v="2"/>
    <x v="4"/>
    <x v="4"/>
    <x v="219"/>
    <x v="0"/>
    <x v="0"/>
    <s v="Trasferimento"/>
    <x v="0"/>
    <x v="1"/>
    <x v="0"/>
    <m/>
  </r>
  <r>
    <n v="188244"/>
    <x v="0"/>
    <x v="0"/>
    <x v="2"/>
    <x v="0"/>
    <x v="13"/>
    <x v="177"/>
    <x v="0"/>
    <x v="1"/>
    <s v="Trasferimento"/>
    <x v="1"/>
    <x v="1"/>
    <x v="0"/>
    <m/>
  </r>
  <r>
    <n v="202930"/>
    <x v="0"/>
    <x v="0"/>
    <x v="0"/>
    <x v="1"/>
    <x v="7"/>
    <x v="45"/>
    <x v="0"/>
    <x v="0"/>
    <s v="Trasferimento"/>
    <x v="1"/>
    <x v="0"/>
    <x v="0"/>
    <m/>
  </r>
  <r>
    <n v="32079"/>
    <x v="0"/>
    <x v="0"/>
    <x v="0"/>
    <x v="0"/>
    <x v="4"/>
    <x v="200"/>
    <x v="0"/>
    <x v="0"/>
    <s v="Trasferimento"/>
    <x v="1"/>
    <x v="4"/>
    <x v="0"/>
    <m/>
  </r>
  <r>
    <n v="157499"/>
    <x v="0"/>
    <x v="0"/>
    <x v="0"/>
    <x v="0"/>
    <x v="11"/>
    <x v="102"/>
    <x v="0"/>
    <x v="0"/>
    <s v="Trasferimento"/>
    <x v="1"/>
    <x v="1"/>
    <x v="0"/>
    <m/>
  </r>
  <r>
    <n v="112021"/>
    <x v="0"/>
    <x v="0"/>
    <x v="0"/>
    <x v="0"/>
    <x v="4"/>
    <x v="235"/>
    <x v="0"/>
    <x v="0"/>
    <s v="Trasferimento"/>
    <x v="0"/>
    <x v="0"/>
    <x v="0"/>
    <m/>
  </r>
  <r>
    <n v="1020"/>
    <x v="0"/>
    <x v="0"/>
    <x v="0"/>
    <x v="0"/>
    <x v="7"/>
    <x v="342"/>
    <x v="0"/>
    <x v="0"/>
    <s v="Trasferimento"/>
    <x v="1"/>
    <x v="3"/>
    <x v="0"/>
    <m/>
  </r>
  <r>
    <n v="98082"/>
    <x v="0"/>
    <x v="0"/>
    <x v="0"/>
    <x v="0"/>
    <x v="4"/>
    <x v="367"/>
    <x v="0"/>
    <x v="0"/>
    <s v="Trasferimento"/>
    <x v="1"/>
    <x v="0"/>
    <x v="0"/>
    <m/>
  </r>
  <r>
    <n v="107687"/>
    <x v="0"/>
    <x v="0"/>
    <x v="0"/>
    <x v="0"/>
    <x v="4"/>
    <x v="367"/>
    <x v="0"/>
    <x v="0"/>
    <s v="Trasferimento"/>
    <x v="1"/>
    <x v="0"/>
    <x v="0"/>
    <m/>
  </r>
  <r>
    <n v="215353"/>
    <x v="0"/>
    <x v="0"/>
    <x v="0"/>
    <x v="0"/>
    <x v="1"/>
    <x v="22"/>
    <x v="0"/>
    <x v="0"/>
    <s v="Trasferimento"/>
    <x v="1"/>
    <x v="0"/>
    <x v="0"/>
    <m/>
  </r>
  <r>
    <n v="223600"/>
    <x v="0"/>
    <x v="0"/>
    <x v="0"/>
    <x v="0"/>
    <x v="7"/>
    <x v="227"/>
    <x v="0"/>
    <x v="0"/>
    <s v="Trasferimento"/>
    <x v="1"/>
    <x v="0"/>
    <x v="0"/>
    <m/>
  </r>
  <r>
    <n v="95192"/>
    <x v="0"/>
    <x v="0"/>
    <x v="0"/>
    <x v="0"/>
    <x v="7"/>
    <x v="44"/>
    <x v="0"/>
    <x v="0"/>
    <s v="Trasferimento"/>
    <x v="1"/>
    <x v="0"/>
    <x v="0"/>
    <m/>
  </r>
  <r>
    <n v="82244"/>
    <x v="0"/>
    <x v="0"/>
    <x v="0"/>
    <x v="0"/>
    <x v="10"/>
    <x v="93"/>
    <x v="0"/>
    <x v="0"/>
    <s v="Trasferimento"/>
    <x v="0"/>
    <x v="1"/>
    <x v="0"/>
    <m/>
  </r>
  <r>
    <n v="30132"/>
    <x v="0"/>
    <x v="0"/>
    <x v="0"/>
    <x v="0"/>
    <x v="10"/>
    <x v="93"/>
    <x v="0"/>
    <x v="1"/>
    <s v="Trasferimento"/>
    <x v="0"/>
    <x v="0"/>
    <x v="0"/>
    <m/>
  </r>
  <r>
    <n v="186511"/>
    <x v="0"/>
    <x v="1"/>
    <x v="0"/>
    <x v="0"/>
    <x v="4"/>
    <x v="124"/>
    <x v="0"/>
    <x v="0"/>
    <s v="Trasferimento"/>
    <x v="1"/>
    <x v="0"/>
    <x v="0"/>
    <m/>
  </r>
  <r>
    <n v="197535"/>
    <x v="0"/>
    <x v="0"/>
    <x v="0"/>
    <x v="0"/>
    <x v="18"/>
    <x v="264"/>
    <x v="0"/>
    <x v="0"/>
    <s v="Trasferimento"/>
    <x v="0"/>
    <x v="4"/>
    <x v="0"/>
    <m/>
  </r>
  <r>
    <n v="104822"/>
    <x v="0"/>
    <x v="0"/>
    <x v="0"/>
    <x v="0"/>
    <x v="0"/>
    <x v="100"/>
    <x v="0"/>
    <x v="1"/>
    <s v="Trasferimento"/>
    <x v="0"/>
    <x v="3"/>
    <x v="0"/>
    <m/>
  </r>
  <r>
    <n v="104832"/>
    <x v="0"/>
    <x v="0"/>
    <x v="2"/>
    <x v="4"/>
    <x v="0"/>
    <x v="100"/>
    <x v="0"/>
    <x v="0"/>
    <s v="Trasferimento"/>
    <x v="0"/>
    <x v="0"/>
    <x v="0"/>
    <m/>
  </r>
  <r>
    <n v="201384"/>
    <x v="0"/>
    <x v="1"/>
    <x v="0"/>
    <x v="1"/>
    <x v="4"/>
    <x v="119"/>
    <x v="0"/>
    <x v="0"/>
    <s v="Trasferimento"/>
    <x v="1"/>
    <x v="0"/>
    <x v="0"/>
    <m/>
  </r>
  <r>
    <n v="100230"/>
    <x v="0"/>
    <x v="0"/>
    <x v="0"/>
    <x v="0"/>
    <x v="7"/>
    <x v="347"/>
    <x v="0"/>
    <x v="0"/>
    <s v="Trasferimento"/>
    <x v="0"/>
    <x v="1"/>
    <x v="0"/>
    <m/>
  </r>
  <r>
    <n v="131831"/>
    <x v="0"/>
    <x v="0"/>
    <x v="0"/>
    <x v="0"/>
    <x v="7"/>
    <x v="301"/>
    <x v="0"/>
    <x v="1"/>
    <s v="Trasferimento"/>
    <x v="1"/>
    <x v="4"/>
    <x v="0"/>
    <m/>
  </r>
  <r>
    <n v="89080"/>
    <x v="0"/>
    <x v="0"/>
    <x v="2"/>
    <x v="4"/>
    <x v="4"/>
    <x v="58"/>
    <x v="0"/>
    <x v="0"/>
    <s v="Trasferimento"/>
    <x v="1"/>
    <x v="4"/>
    <x v="0"/>
    <m/>
  </r>
  <r>
    <n v="216264"/>
    <x v="0"/>
    <x v="0"/>
    <x v="2"/>
    <x v="1"/>
    <x v="4"/>
    <x v="58"/>
    <x v="0"/>
    <x v="1"/>
    <s v="Trasferimento"/>
    <x v="1"/>
    <x v="3"/>
    <x v="0"/>
    <m/>
  </r>
  <r>
    <n v="232385"/>
    <x v="0"/>
    <x v="1"/>
    <x v="0"/>
    <x v="0"/>
    <x v="4"/>
    <x v="58"/>
    <x v="0"/>
    <x v="0"/>
    <s v="Trasferimento"/>
    <x v="1"/>
    <x v="1"/>
    <x v="0"/>
    <m/>
  </r>
  <r>
    <n v="132344"/>
    <x v="0"/>
    <x v="0"/>
    <x v="0"/>
    <x v="0"/>
    <x v="7"/>
    <x v="301"/>
    <x v="0"/>
    <x v="0"/>
    <s v="Trasferimento"/>
    <x v="1"/>
    <x v="1"/>
    <x v="0"/>
    <m/>
  </r>
  <r>
    <n v="122286"/>
    <x v="0"/>
    <x v="0"/>
    <x v="0"/>
    <x v="0"/>
    <x v="7"/>
    <x v="301"/>
    <x v="0"/>
    <x v="1"/>
    <s v="Trasferimento"/>
    <x v="1"/>
    <x v="4"/>
    <x v="0"/>
    <m/>
  </r>
  <r>
    <n v="145063"/>
    <x v="0"/>
    <x v="0"/>
    <x v="0"/>
    <x v="0"/>
    <x v="7"/>
    <x v="301"/>
    <x v="0"/>
    <x v="0"/>
    <s v="Trasferimento"/>
    <x v="1"/>
    <x v="4"/>
    <x v="0"/>
    <m/>
  </r>
  <r>
    <n v="208167"/>
    <x v="1"/>
    <x v="0"/>
    <x v="0"/>
    <x v="3"/>
    <x v="7"/>
    <x v="301"/>
    <x v="0"/>
    <x v="0"/>
    <s v="Trasferimento"/>
    <x v="1"/>
    <x v="5"/>
    <x v="0"/>
    <m/>
  </r>
  <r>
    <n v="27593"/>
    <x v="0"/>
    <x v="0"/>
    <x v="0"/>
    <x v="0"/>
    <x v="7"/>
    <x v="301"/>
    <x v="0"/>
    <x v="0"/>
    <s v="Trasferimento"/>
    <x v="1"/>
    <x v="0"/>
    <x v="0"/>
    <m/>
  </r>
  <r>
    <n v="148279"/>
    <x v="0"/>
    <x v="0"/>
    <x v="0"/>
    <x v="0"/>
    <x v="11"/>
    <x v="142"/>
    <x v="0"/>
    <x v="0"/>
    <s v="Trasferimento"/>
    <x v="1"/>
    <x v="0"/>
    <x v="0"/>
    <m/>
  </r>
  <r>
    <n v="178415"/>
    <x v="1"/>
    <x v="0"/>
    <x v="0"/>
    <x v="0"/>
    <x v="11"/>
    <x v="142"/>
    <x v="0"/>
    <x v="0"/>
    <s v="Trasferimento"/>
    <x v="1"/>
    <x v="6"/>
    <x v="0"/>
    <s v="B"/>
  </r>
  <r>
    <n v="93762"/>
    <x v="0"/>
    <x v="0"/>
    <x v="2"/>
    <x v="4"/>
    <x v="8"/>
    <x v="268"/>
    <x v="0"/>
    <x v="0"/>
    <s v="Trasferimento"/>
    <x v="1"/>
    <x v="0"/>
    <x v="0"/>
    <m/>
  </r>
  <r>
    <n v="124060"/>
    <x v="0"/>
    <x v="0"/>
    <x v="0"/>
    <x v="0"/>
    <x v="11"/>
    <x v="376"/>
    <x v="0"/>
    <x v="0"/>
    <s v="Trasferimento"/>
    <x v="1"/>
    <x v="0"/>
    <x v="0"/>
    <m/>
  </r>
  <r>
    <n v="202133"/>
    <x v="0"/>
    <x v="1"/>
    <x v="0"/>
    <x v="0"/>
    <x v="7"/>
    <x v="195"/>
    <x v="0"/>
    <x v="0"/>
    <s v="Trasferimento"/>
    <x v="1"/>
    <x v="0"/>
    <x v="0"/>
    <m/>
  </r>
  <r>
    <n v="203454"/>
    <x v="1"/>
    <x v="0"/>
    <x v="2"/>
    <x v="2"/>
    <x v="11"/>
    <x v="94"/>
    <x v="0"/>
    <x v="0"/>
    <s v="Trasferimento"/>
    <x v="1"/>
    <x v="5"/>
    <x v="0"/>
    <m/>
  </r>
  <r>
    <n v="58193"/>
    <x v="0"/>
    <x v="0"/>
    <x v="2"/>
    <x v="0"/>
    <x v="11"/>
    <x v="142"/>
    <x v="0"/>
    <x v="0"/>
    <s v="Trasferimento"/>
    <x v="1"/>
    <x v="3"/>
    <x v="0"/>
    <m/>
  </r>
  <r>
    <n v="230816"/>
    <x v="1"/>
    <x v="1"/>
    <x v="0"/>
    <x v="0"/>
    <x v="7"/>
    <x v="195"/>
    <x v="0"/>
    <x v="0"/>
    <s v="Trasferimento"/>
    <x v="1"/>
    <x v="2"/>
    <x v="0"/>
    <m/>
  </r>
  <r>
    <n v="170424"/>
    <x v="0"/>
    <x v="0"/>
    <x v="0"/>
    <x v="0"/>
    <x v="4"/>
    <x v="164"/>
    <x v="0"/>
    <x v="0"/>
    <s v="Trasferimento"/>
    <x v="0"/>
    <x v="0"/>
    <x v="0"/>
    <m/>
  </r>
  <r>
    <n v="170423"/>
    <x v="0"/>
    <x v="0"/>
    <x v="0"/>
    <x v="1"/>
    <x v="4"/>
    <x v="164"/>
    <x v="0"/>
    <x v="1"/>
    <s v="Trasferimento"/>
    <x v="0"/>
    <x v="0"/>
    <x v="0"/>
    <m/>
  </r>
  <r>
    <n v="222903"/>
    <x v="0"/>
    <x v="1"/>
    <x v="0"/>
    <x v="1"/>
    <x v="4"/>
    <x v="164"/>
    <x v="0"/>
    <x v="0"/>
    <s v="Trasferimento"/>
    <x v="0"/>
    <x v="0"/>
    <x v="0"/>
    <m/>
  </r>
  <r>
    <n v="194219"/>
    <x v="0"/>
    <x v="0"/>
    <x v="0"/>
    <x v="0"/>
    <x v="4"/>
    <x v="99"/>
    <x v="0"/>
    <x v="0"/>
    <s v="Trasferimento"/>
    <x v="0"/>
    <x v="0"/>
    <x v="0"/>
    <m/>
  </r>
  <r>
    <n v="29892"/>
    <x v="0"/>
    <x v="0"/>
    <x v="0"/>
    <x v="0"/>
    <x v="4"/>
    <x v="99"/>
    <x v="0"/>
    <x v="1"/>
    <s v="Trasferimento"/>
    <x v="0"/>
    <x v="3"/>
    <x v="0"/>
    <m/>
  </r>
  <r>
    <n v="166050"/>
    <x v="0"/>
    <x v="0"/>
    <x v="2"/>
    <x v="1"/>
    <x v="11"/>
    <x v="388"/>
    <x v="0"/>
    <x v="1"/>
    <s v="Trasferimento"/>
    <x v="0"/>
    <x v="3"/>
    <x v="0"/>
    <m/>
  </r>
  <r>
    <n v="80185"/>
    <x v="0"/>
    <x v="0"/>
    <x v="2"/>
    <x v="4"/>
    <x v="11"/>
    <x v="388"/>
    <x v="0"/>
    <x v="0"/>
    <s v="Trasferimento"/>
    <x v="0"/>
    <x v="3"/>
    <x v="0"/>
    <m/>
  </r>
  <r>
    <n v="179739"/>
    <x v="0"/>
    <x v="0"/>
    <x v="0"/>
    <x v="0"/>
    <x v="1"/>
    <x v="73"/>
    <x v="0"/>
    <x v="0"/>
    <s v="Trasferimento"/>
    <x v="1"/>
    <x v="4"/>
    <x v="0"/>
    <m/>
  </r>
  <r>
    <n v="233105"/>
    <x v="0"/>
    <x v="1"/>
    <x v="0"/>
    <x v="1"/>
    <x v="11"/>
    <x v="388"/>
    <x v="0"/>
    <x v="1"/>
    <s v="Trasferimento"/>
    <x v="0"/>
    <x v="4"/>
    <x v="0"/>
    <m/>
  </r>
  <r>
    <n v="84615"/>
    <x v="0"/>
    <x v="0"/>
    <x v="0"/>
    <x v="0"/>
    <x v="10"/>
    <x v="266"/>
    <x v="0"/>
    <x v="0"/>
    <s v="Trasferimento"/>
    <x v="1"/>
    <x v="0"/>
    <x v="0"/>
    <m/>
  </r>
  <r>
    <n v="94241"/>
    <x v="0"/>
    <x v="0"/>
    <x v="2"/>
    <x v="0"/>
    <x v="11"/>
    <x v="142"/>
    <x v="0"/>
    <x v="0"/>
    <s v="Trasferimento"/>
    <x v="1"/>
    <x v="0"/>
    <x v="0"/>
    <m/>
  </r>
  <r>
    <n v="163555"/>
    <x v="0"/>
    <x v="0"/>
    <x v="2"/>
    <x v="0"/>
    <x v="11"/>
    <x v="142"/>
    <x v="0"/>
    <x v="0"/>
    <s v="Trasferimento"/>
    <x v="1"/>
    <x v="0"/>
    <x v="0"/>
    <m/>
  </r>
  <r>
    <n v="163445"/>
    <x v="0"/>
    <x v="0"/>
    <x v="2"/>
    <x v="1"/>
    <x v="11"/>
    <x v="142"/>
    <x v="0"/>
    <x v="0"/>
    <s v="Trasferimento"/>
    <x v="1"/>
    <x v="0"/>
    <x v="0"/>
    <m/>
  </r>
  <r>
    <n v="18839"/>
    <x v="0"/>
    <x v="0"/>
    <x v="0"/>
    <x v="0"/>
    <x v="7"/>
    <x v="301"/>
    <x v="0"/>
    <x v="0"/>
    <s v="Trasferimento"/>
    <x v="1"/>
    <x v="0"/>
    <x v="0"/>
    <m/>
  </r>
  <r>
    <n v="87379"/>
    <x v="0"/>
    <x v="0"/>
    <x v="2"/>
    <x v="4"/>
    <x v="11"/>
    <x v="142"/>
    <x v="0"/>
    <x v="0"/>
    <s v="Trasferimento"/>
    <x v="1"/>
    <x v="3"/>
    <x v="0"/>
    <m/>
  </r>
  <r>
    <n v="226930"/>
    <x v="0"/>
    <x v="0"/>
    <x v="0"/>
    <x v="1"/>
    <x v="11"/>
    <x v="142"/>
    <x v="0"/>
    <x v="1"/>
    <s v="Trasferimento"/>
    <x v="1"/>
    <x v="4"/>
    <x v="0"/>
    <m/>
  </r>
  <r>
    <n v="179716"/>
    <x v="0"/>
    <x v="0"/>
    <x v="0"/>
    <x v="0"/>
    <x v="11"/>
    <x v="142"/>
    <x v="0"/>
    <x v="0"/>
    <s v="Trasferimento"/>
    <x v="1"/>
    <x v="4"/>
    <x v="0"/>
    <m/>
  </r>
  <r>
    <n v="33349"/>
    <x v="0"/>
    <x v="0"/>
    <x v="2"/>
    <x v="0"/>
    <x v="11"/>
    <x v="142"/>
    <x v="0"/>
    <x v="0"/>
    <s v="Trasferimento"/>
    <x v="1"/>
    <x v="1"/>
    <x v="0"/>
    <m/>
  </r>
  <r>
    <n v="188941"/>
    <x v="0"/>
    <x v="0"/>
    <x v="0"/>
    <x v="0"/>
    <x v="11"/>
    <x v="142"/>
    <x v="0"/>
    <x v="0"/>
    <s v="Trasferimento"/>
    <x v="1"/>
    <x v="0"/>
    <x v="0"/>
    <m/>
  </r>
  <r>
    <n v="188805"/>
    <x v="0"/>
    <x v="0"/>
    <x v="0"/>
    <x v="0"/>
    <x v="11"/>
    <x v="142"/>
    <x v="0"/>
    <x v="0"/>
    <s v="Trasferimento"/>
    <x v="1"/>
    <x v="0"/>
    <x v="0"/>
    <m/>
  </r>
  <r>
    <n v="130533"/>
    <x v="0"/>
    <x v="0"/>
    <x v="0"/>
    <x v="0"/>
    <x v="11"/>
    <x v="142"/>
    <x v="0"/>
    <x v="0"/>
    <s v="Trasferimento"/>
    <x v="1"/>
    <x v="0"/>
    <x v="0"/>
    <m/>
  </r>
  <r>
    <n v="63969"/>
    <x v="0"/>
    <x v="0"/>
    <x v="0"/>
    <x v="0"/>
    <x v="11"/>
    <x v="142"/>
    <x v="0"/>
    <x v="1"/>
    <s v="Trasferimento"/>
    <x v="1"/>
    <x v="4"/>
    <x v="0"/>
    <m/>
  </r>
  <r>
    <n v="223222"/>
    <x v="0"/>
    <x v="1"/>
    <x v="2"/>
    <x v="1"/>
    <x v="11"/>
    <x v="244"/>
    <x v="0"/>
    <x v="1"/>
    <s v="Trasferimento"/>
    <x v="0"/>
    <x v="0"/>
    <x v="0"/>
    <m/>
  </r>
  <r>
    <n v="103372"/>
    <x v="0"/>
    <x v="0"/>
    <x v="2"/>
    <x v="4"/>
    <x v="11"/>
    <x v="142"/>
    <x v="0"/>
    <x v="0"/>
    <s v="Trasferimento"/>
    <x v="1"/>
    <x v="0"/>
    <x v="0"/>
    <m/>
  </r>
  <r>
    <n v="91289"/>
    <x v="0"/>
    <x v="0"/>
    <x v="0"/>
    <x v="0"/>
    <x v="1"/>
    <x v="22"/>
    <x v="0"/>
    <x v="0"/>
    <s v="Trasferimento"/>
    <x v="1"/>
    <x v="4"/>
    <x v="0"/>
    <m/>
  </r>
  <r>
    <n v="189370"/>
    <x v="0"/>
    <x v="0"/>
    <x v="2"/>
    <x v="0"/>
    <x v="4"/>
    <x v="219"/>
    <x v="0"/>
    <x v="0"/>
    <s v="Trasferimento"/>
    <x v="0"/>
    <x v="1"/>
    <x v="0"/>
    <m/>
  </r>
  <r>
    <n v="61215"/>
    <x v="0"/>
    <x v="0"/>
    <x v="2"/>
    <x v="4"/>
    <x v="4"/>
    <x v="80"/>
    <x v="0"/>
    <x v="1"/>
    <s v="Trasferimento"/>
    <x v="1"/>
    <x v="3"/>
    <x v="0"/>
    <m/>
  </r>
  <r>
    <n v="156354"/>
    <x v="0"/>
    <x v="1"/>
    <x v="2"/>
    <x v="1"/>
    <x v="1"/>
    <x v="1"/>
    <x v="0"/>
    <x v="0"/>
    <s v="Trasferimento"/>
    <x v="0"/>
    <x v="0"/>
    <x v="0"/>
    <m/>
  </r>
  <r>
    <n v="175803"/>
    <x v="0"/>
    <x v="0"/>
    <x v="0"/>
    <x v="0"/>
    <x v="2"/>
    <x v="230"/>
    <x v="0"/>
    <x v="0"/>
    <s v="Trasferimento"/>
    <x v="1"/>
    <x v="0"/>
    <x v="0"/>
    <m/>
  </r>
  <r>
    <n v="203336"/>
    <x v="0"/>
    <x v="0"/>
    <x v="0"/>
    <x v="0"/>
    <x v="6"/>
    <x v="7"/>
    <x v="0"/>
    <x v="1"/>
    <s v="Trasferimento"/>
    <x v="0"/>
    <x v="0"/>
    <x v="0"/>
    <m/>
  </r>
  <r>
    <n v="19732"/>
    <x v="0"/>
    <x v="0"/>
    <x v="0"/>
    <x v="0"/>
    <x v="3"/>
    <x v="85"/>
    <x v="0"/>
    <x v="1"/>
    <s v="Trasferimento"/>
    <x v="1"/>
    <x v="1"/>
    <x v="0"/>
    <m/>
  </r>
  <r>
    <n v="141400"/>
    <x v="0"/>
    <x v="0"/>
    <x v="0"/>
    <x v="0"/>
    <x v="7"/>
    <x v="297"/>
    <x v="0"/>
    <x v="0"/>
    <s v="Trasferimento"/>
    <x v="1"/>
    <x v="0"/>
    <x v="0"/>
    <m/>
  </r>
  <r>
    <n v="131438"/>
    <x v="0"/>
    <x v="0"/>
    <x v="0"/>
    <x v="0"/>
    <x v="7"/>
    <x v="175"/>
    <x v="0"/>
    <x v="0"/>
    <s v="Trasferimento"/>
    <x v="0"/>
    <x v="0"/>
    <x v="0"/>
    <m/>
  </r>
  <r>
    <n v="14521"/>
    <x v="0"/>
    <x v="1"/>
    <x v="2"/>
    <x v="4"/>
    <x v="2"/>
    <x v="55"/>
    <x v="0"/>
    <x v="0"/>
    <s v="Trasferimento"/>
    <x v="1"/>
    <x v="4"/>
    <x v="0"/>
    <m/>
  </r>
  <r>
    <n v="41455"/>
    <x v="0"/>
    <x v="1"/>
    <x v="2"/>
    <x v="4"/>
    <x v="7"/>
    <x v="45"/>
    <x v="0"/>
    <x v="1"/>
    <s v="Trasferimento"/>
    <x v="1"/>
    <x v="3"/>
    <x v="0"/>
    <m/>
  </r>
  <r>
    <n v="204512"/>
    <x v="0"/>
    <x v="0"/>
    <x v="0"/>
    <x v="0"/>
    <x v="4"/>
    <x v="80"/>
    <x v="0"/>
    <x v="0"/>
    <s v="Trasferimento"/>
    <x v="1"/>
    <x v="0"/>
    <x v="0"/>
    <m/>
  </r>
  <r>
    <n v="165623"/>
    <x v="0"/>
    <x v="0"/>
    <x v="0"/>
    <x v="0"/>
    <x v="17"/>
    <x v="167"/>
    <x v="0"/>
    <x v="0"/>
    <s v="Trasferimento"/>
    <x v="0"/>
    <x v="0"/>
    <x v="0"/>
    <m/>
  </r>
  <r>
    <n v="181328"/>
    <x v="0"/>
    <x v="0"/>
    <x v="0"/>
    <x v="0"/>
    <x v="1"/>
    <x v="212"/>
    <x v="0"/>
    <x v="0"/>
    <s v="Trasferimento"/>
    <x v="1"/>
    <x v="0"/>
    <x v="0"/>
    <m/>
  </r>
  <r>
    <n v="140159"/>
    <x v="0"/>
    <x v="1"/>
    <x v="2"/>
    <x v="1"/>
    <x v="7"/>
    <x v="205"/>
    <x v="0"/>
    <x v="0"/>
    <s v="Trasferimento"/>
    <x v="1"/>
    <x v="3"/>
    <x v="0"/>
    <m/>
  </r>
  <r>
    <n v="95585"/>
    <x v="0"/>
    <x v="1"/>
    <x v="2"/>
    <x v="4"/>
    <x v="11"/>
    <x v="371"/>
    <x v="0"/>
    <x v="1"/>
    <s v="Trasferimento"/>
    <x v="1"/>
    <x v="1"/>
    <x v="0"/>
    <m/>
  </r>
  <r>
    <n v="54864"/>
    <x v="0"/>
    <x v="0"/>
    <x v="0"/>
    <x v="0"/>
    <x v="7"/>
    <x v="242"/>
    <x v="0"/>
    <x v="0"/>
    <s v="Trasferimento"/>
    <x v="0"/>
    <x v="3"/>
    <x v="0"/>
    <m/>
  </r>
  <r>
    <n v="177116"/>
    <x v="0"/>
    <x v="1"/>
    <x v="2"/>
    <x v="1"/>
    <x v="7"/>
    <x v="33"/>
    <x v="0"/>
    <x v="0"/>
    <s v="Trasferimento"/>
    <x v="1"/>
    <x v="0"/>
    <x v="0"/>
    <m/>
  </r>
  <r>
    <n v="170815"/>
    <x v="0"/>
    <x v="1"/>
    <x v="2"/>
    <x v="1"/>
    <x v="7"/>
    <x v="67"/>
    <x v="0"/>
    <x v="1"/>
    <s v="Trasferimento"/>
    <x v="0"/>
    <x v="3"/>
    <x v="0"/>
    <m/>
  </r>
  <r>
    <n v="33780"/>
    <x v="0"/>
    <x v="0"/>
    <x v="2"/>
    <x v="1"/>
    <x v="12"/>
    <x v="122"/>
    <x v="0"/>
    <x v="0"/>
    <s v="Trasferimento"/>
    <x v="0"/>
    <x v="1"/>
    <x v="0"/>
    <m/>
  </r>
  <r>
    <n v="162792"/>
    <x v="0"/>
    <x v="0"/>
    <x v="0"/>
    <x v="0"/>
    <x v="6"/>
    <x v="299"/>
    <x v="0"/>
    <x v="0"/>
    <s v="Trasferimento"/>
    <x v="1"/>
    <x v="0"/>
    <x v="0"/>
    <m/>
  </r>
  <r>
    <n v="93671"/>
    <x v="0"/>
    <x v="0"/>
    <x v="0"/>
    <x v="0"/>
    <x v="11"/>
    <x v="142"/>
    <x v="0"/>
    <x v="1"/>
    <s v="Trasferimento"/>
    <x v="1"/>
    <x v="3"/>
    <x v="0"/>
    <m/>
  </r>
  <r>
    <n v="3878"/>
    <x v="0"/>
    <x v="0"/>
    <x v="0"/>
    <x v="0"/>
    <x v="11"/>
    <x v="142"/>
    <x v="0"/>
    <x v="0"/>
    <s v="Trasferimento"/>
    <x v="1"/>
    <x v="4"/>
    <x v="0"/>
    <m/>
  </r>
  <r>
    <n v="157244"/>
    <x v="0"/>
    <x v="1"/>
    <x v="2"/>
    <x v="3"/>
    <x v="11"/>
    <x v="244"/>
    <x v="0"/>
    <x v="0"/>
    <s v="Trasferimento"/>
    <x v="0"/>
    <x v="1"/>
    <x v="0"/>
    <m/>
  </r>
  <r>
    <n v="103673"/>
    <x v="0"/>
    <x v="0"/>
    <x v="0"/>
    <x v="0"/>
    <x v="11"/>
    <x v="142"/>
    <x v="0"/>
    <x v="0"/>
    <s v="Trasferimento"/>
    <x v="1"/>
    <x v="0"/>
    <x v="0"/>
    <m/>
  </r>
  <r>
    <n v="213373"/>
    <x v="0"/>
    <x v="0"/>
    <x v="0"/>
    <x v="0"/>
    <x v="11"/>
    <x v="142"/>
    <x v="0"/>
    <x v="0"/>
    <s v="Trasferimento"/>
    <x v="1"/>
    <x v="0"/>
    <x v="0"/>
    <m/>
  </r>
  <r>
    <n v="151175"/>
    <x v="0"/>
    <x v="0"/>
    <x v="2"/>
    <x v="0"/>
    <x v="11"/>
    <x v="142"/>
    <x v="0"/>
    <x v="0"/>
    <s v="Trasferimento"/>
    <x v="1"/>
    <x v="1"/>
    <x v="0"/>
    <m/>
  </r>
  <r>
    <n v="200157"/>
    <x v="0"/>
    <x v="0"/>
    <x v="0"/>
    <x v="0"/>
    <x v="11"/>
    <x v="142"/>
    <x v="0"/>
    <x v="0"/>
    <s v="Trasferimento"/>
    <x v="1"/>
    <x v="0"/>
    <x v="0"/>
    <m/>
  </r>
  <r>
    <n v="65047"/>
    <x v="0"/>
    <x v="0"/>
    <x v="0"/>
    <x v="4"/>
    <x v="8"/>
    <x v="92"/>
    <x v="0"/>
    <x v="0"/>
    <s v="Trasferimento"/>
    <x v="1"/>
    <x v="3"/>
    <x v="0"/>
    <m/>
  </r>
  <r>
    <n v="223218"/>
    <x v="0"/>
    <x v="1"/>
    <x v="2"/>
    <x v="1"/>
    <x v="11"/>
    <x v="244"/>
    <x v="0"/>
    <x v="0"/>
    <s v="Trasferimento"/>
    <x v="0"/>
    <x v="0"/>
    <x v="0"/>
    <m/>
  </r>
  <r>
    <n v="82598"/>
    <x v="0"/>
    <x v="0"/>
    <x v="2"/>
    <x v="0"/>
    <x v="11"/>
    <x v="142"/>
    <x v="0"/>
    <x v="0"/>
    <s v="Trasferimento"/>
    <x v="1"/>
    <x v="3"/>
    <x v="0"/>
    <m/>
  </r>
  <r>
    <n v="126376"/>
    <x v="0"/>
    <x v="0"/>
    <x v="0"/>
    <x v="0"/>
    <x v="8"/>
    <x v="92"/>
    <x v="0"/>
    <x v="0"/>
    <s v="Trasferimento"/>
    <x v="1"/>
    <x v="0"/>
    <x v="0"/>
    <m/>
  </r>
  <r>
    <n v="128540"/>
    <x v="0"/>
    <x v="0"/>
    <x v="0"/>
    <x v="0"/>
    <x v="8"/>
    <x v="92"/>
    <x v="0"/>
    <x v="0"/>
    <s v="Trasferimento"/>
    <x v="1"/>
    <x v="0"/>
    <x v="0"/>
    <m/>
  </r>
  <r>
    <n v="51989"/>
    <x v="0"/>
    <x v="0"/>
    <x v="0"/>
    <x v="0"/>
    <x v="8"/>
    <x v="92"/>
    <x v="0"/>
    <x v="0"/>
    <s v="Trasferimento"/>
    <x v="1"/>
    <x v="0"/>
    <x v="0"/>
    <m/>
  </r>
  <r>
    <n v="49754"/>
    <x v="0"/>
    <x v="0"/>
    <x v="2"/>
    <x v="0"/>
    <x v="8"/>
    <x v="92"/>
    <x v="0"/>
    <x v="0"/>
    <s v="Trasferimento"/>
    <x v="1"/>
    <x v="0"/>
    <x v="0"/>
    <m/>
  </r>
  <r>
    <n v="56236"/>
    <x v="0"/>
    <x v="0"/>
    <x v="0"/>
    <x v="0"/>
    <x v="8"/>
    <x v="92"/>
    <x v="0"/>
    <x v="0"/>
    <s v="Trasferimento"/>
    <x v="1"/>
    <x v="0"/>
    <x v="0"/>
    <m/>
  </r>
  <r>
    <n v="200121"/>
    <x v="0"/>
    <x v="0"/>
    <x v="0"/>
    <x v="0"/>
    <x v="8"/>
    <x v="92"/>
    <x v="0"/>
    <x v="0"/>
    <s v="Trasferimento"/>
    <x v="1"/>
    <x v="0"/>
    <x v="0"/>
    <m/>
  </r>
  <r>
    <n v="106087"/>
    <x v="0"/>
    <x v="0"/>
    <x v="0"/>
    <x v="0"/>
    <x v="8"/>
    <x v="92"/>
    <x v="0"/>
    <x v="0"/>
    <s v="Trasferimento"/>
    <x v="1"/>
    <x v="3"/>
    <x v="0"/>
    <m/>
  </r>
  <r>
    <n v="179067"/>
    <x v="0"/>
    <x v="0"/>
    <x v="0"/>
    <x v="0"/>
    <x v="8"/>
    <x v="92"/>
    <x v="0"/>
    <x v="0"/>
    <s v="Trasferimento"/>
    <x v="1"/>
    <x v="0"/>
    <x v="0"/>
    <m/>
  </r>
  <r>
    <n v="181980"/>
    <x v="0"/>
    <x v="0"/>
    <x v="0"/>
    <x v="0"/>
    <x v="8"/>
    <x v="92"/>
    <x v="0"/>
    <x v="0"/>
    <s v="Trasferimento"/>
    <x v="1"/>
    <x v="0"/>
    <x v="0"/>
    <m/>
  </r>
  <r>
    <n v="200173"/>
    <x v="0"/>
    <x v="0"/>
    <x v="0"/>
    <x v="4"/>
    <x v="8"/>
    <x v="92"/>
    <x v="0"/>
    <x v="1"/>
    <s v="Trasferimento"/>
    <x v="1"/>
    <x v="3"/>
    <x v="0"/>
    <m/>
  </r>
  <r>
    <n v="140171"/>
    <x v="0"/>
    <x v="0"/>
    <x v="0"/>
    <x v="0"/>
    <x v="8"/>
    <x v="92"/>
    <x v="0"/>
    <x v="0"/>
    <s v="Trasferimento"/>
    <x v="1"/>
    <x v="0"/>
    <x v="0"/>
    <m/>
  </r>
  <r>
    <n v="197082"/>
    <x v="0"/>
    <x v="0"/>
    <x v="2"/>
    <x v="0"/>
    <x v="10"/>
    <x v="63"/>
    <x v="0"/>
    <x v="0"/>
    <s v="Trasferimento"/>
    <x v="0"/>
    <x v="3"/>
    <x v="0"/>
    <m/>
  </r>
  <r>
    <n v="228178"/>
    <x v="0"/>
    <x v="0"/>
    <x v="0"/>
    <x v="2"/>
    <x v="8"/>
    <x v="92"/>
    <x v="0"/>
    <x v="1"/>
    <s v="Trasferimento"/>
    <x v="1"/>
    <x v="1"/>
    <x v="0"/>
    <m/>
  </r>
  <r>
    <n v="177856"/>
    <x v="1"/>
    <x v="0"/>
    <x v="0"/>
    <x v="0"/>
    <x v="8"/>
    <x v="92"/>
    <x v="0"/>
    <x v="0"/>
    <s v="Trasferimento"/>
    <x v="1"/>
    <x v="6"/>
    <x v="0"/>
    <m/>
  </r>
  <r>
    <n v="165370"/>
    <x v="0"/>
    <x v="0"/>
    <x v="0"/>
    <x v="0"/>
    <x v="8"/>
    <x v="92"/>
    <x v="0"/>
    <x v="0"/>
    <s v="Trasferimento"/>
    <x v="1"/>
    <x v="4"/>
    <x v="0"/>
    <m/>
  </r>
  <r>
    <n v="136279"/>
    <x v="0"/>
    <x v="0"/>
    <x v="2"/>
    <x v="0"/>
    <x v="10"/>
    <x v="63"/>
    <x v="0"/>
    <x v="0"/>
    <s v="Trasferimento"/>
    <x v="0"/>
    <x v="1"/>
    <x v="0"/>
    <m/>
  </r>
  <r>
    <n v="197083"/>
    <x v="0"/>
    <x v="0"/>
    <x v="2"/>
    <x v="0"/>
    <x v="10"/>
    <x v="63"/>
    <x v="0"/>
    <x v="1"/>
    <s v="Trasferimento"/>
    <x v="0"/>
    <x v="4"/>
    <x v="0"/>
    <m/>
  </r>
  <r>
    <n v="136158"/>
    <x v="0"/>
    <x v="0"/>
    <x v="0"/>
    <x v="1"/>
    <x v="11"/>
    <x v="142"/>
    <x v="0"/>
    <x v="0"/>
    <s v="Trasferimento"/>
    <x v="1"/>
    <x v="3"/>
    <x v="0"/>
    <m/>
  </r>
  <r>
    <n v="93432"/>
    <x v="0"/>
    <x v="0"/>
    <x v="2"/>
    <x v="1"/>
    <x v="10"/>
    <x v="63"/>
    <x v="0"/>
    <x v="1"/>
    <s v="Trasferimento"/>
    <x v="0"/>
    <x v="0"/>
    <x v="0"/>
    <m/>
  </r>
  <r>
    <n v="232171"/>
    <x v="0"/>
    <x v="0"/>
    <x v="0"/>
    <x v="1"/>
    <x v="10"/>
    <x v="63"/>
    <x v="0"/>
    <x v="0"/>
    <s v="Trasferimento"/>
    <x v="0"/>
    <x v="0"/>
    <x v="0"/>
    <m/>
  </r>
  <r>
    <n v="118589"/>
    <x v="0"/>
    <x v="0"/>
    <x v="2"/>
    <x v="4"/>
    <x v="11"/>
    <x v="142"/>
    <x v="0"/>
    <x v="0"/>
    <s v="Trasferimento"/>
    <x v="1"/>
    <x v="0"/>
    <x v="0"/>
    <m/>
  </r>
  <r>
    <n v="183851"/>
    <x v="0"/>
    <x v="0"/>
    <x v="0"/>
    <x v="0"/>
    <x v="5"/>
    <x v="6"/>
    <x v="0"/>
    <x v="0"/>
    <s v="Trasferimento"/>
    <x v="0"/>
    <x v="0"/>
    <x v="0"/>
    <m/>
  </r>
  <r>
    <n v="121046"/>
    <x v="0"/>
    <x v="0"/>
    <x v="0"/>
    <x v="0"/>
    <x v="5"/>
    <x v="6"/>
    <x v="0"/>
    <x v="0"/>
    <s v="Trasferimento"/>
    <x v="0"/>
    <x v="0"/>
    <x v="0"/>
    <m/>
  </r>
  <r>
    <n v="191035"/>
    <x v="0"/>
    <x v="0"/>
    <x v="0"/>
    <x v="0"/>
    <x v="5"/>
    <x v="6"/>
    <x v="0"/>
    <x v="0"/>
    <s v="Trasferimento"/>
    <x v="0"/>
    <x v="0"/>
    <x v="0"/>
    <m/>
  </r>
  <r>
    <n v="40722"/>
    <x v="0"/>
    <x v="0"/>
    <x v="0"/>
    <x v="0"/>
    <x v="2"/>
    <x v="230"/>
    <x v="0"/>
    <x v="0"/>
    <s v="Trasferimento"/>
    <x v="1"/>
    <x v="3"/>
    <x v="0"/>
    <m/>
  </r>
  <r>
    <n v="102820"/>
    <x v="0"/>
    <x v="0"/>
    <x v="0"/>
    <x v="0"/>
    <x v="5"/>
    <x v="6"/>
    <x v="0"/>
    <x v="0"/>
    <s v="Trasferimento"/>
    <x v="0"/>
    <x v="0"/>
    <x v="0"/>
    <m/>
  </r>
  <r>
    <n v="123144"/>
    <x v="0"/>
    <x v="0"/>
    <x v="2"/>
    <x v="0"/>
    <x v="2"/>
    <x v="5"/>
    <x v="0"/>
    <x v="0"/>
    <s v="Trasferimento"/>
    <x v="1"/>
    <x v="1"/>
    <x v="0"/>
    <m/>
  </r>
  <r>
    <n v="98291"/>
    <x v="0"/>
    <x v="0"/>
    <x v="2"/>
    <x v="4"/>
    <x v="8"/>
    <x v="358"/>
    <x v="0"/>
    <x v="1"/>
    <s v="Trasferimento"/>
    <x v="0"/>
    <x v="3"/>
    <x v="0"/>
    <m/>
  </r>
  <r>
    <n v="107345"/>
    <x v="0"/>
    <x v="0"/>
    <x v="2"/>
    <x v="4"/>
    <x v="8"/>
    <x v="358"/>
    <x v="0"/>
    <x v="1"/>
    <s v="Trasferimento"/>
    <x v="0"/>
    <x v="1"/>
    <x v="0"/>
    <m/>
  </r>
  <r>
    <n v="95474"/>
    <x v="0"/>
    <x v="0"/>
    <x v="0"/>
    <x v="0"/>
    <x v="11"/>
    <x v="142"/>
    <x v="0"/>
    <x v="1"/>
    <s v="Trasferimento"/>
    <x v="1"/>
    <x v="1"/>
    <x v="0"/>
    <m/>
  </r>
  <r>
    <n v="142453"/>
    <x v="0"/>
    <x v="0"/>
    <x v="0"/>
    <x v="0"/>
    <x v="5"/>
    <x v="6"/>
    <x v="0"/>
    <x v="0"/>
    <s v="Trasferimento"/>
    <x v="0"/>
    <x v="0"/>
    <x v="0"/>
    <m/>
  </r>
  <r>
    <n v="175668"/>
    <x v="0"/>
    <x v="0"/>
    <x v="2"/>
    <x v="0"/>
    <x v="11"/>
    <x v="142"/>
    <x v="0"/>
    <x v="0"/>
    <s v="Trasferimento"/>
    <x v="1"/>
    <x v="0"/>
    <x v="0"/>
    <m/>
  </r>
  <r>
    <n v="125818"/>
    <x v="0"/>
    <x v="0"/>
    <x v="0"/>
    <x v="0"/>
    <x v="10"/>
    <x v="136"/>
    <x v="0"/>
    <x v="0"/>
    <s v="Trasferimento"/>
    <x v="1"/>
    <x v="0"/>
    <x v="0"/>
    <m/>
  </r>
  <r>
    <n v="185050"/>
    <x v="0"/>
    <x v="0"/>
    <x v="2"/>
    <x v="1"/>
    <x v="11"/>
    <x v="280"/>
    <x v="0"/>
    <x v="1"/>
    <s v="Trasferimento"/>
    <x v="0"/>
    <x v="0"/>
    <x v="0"/>
    <m/>
  </r>
  <r>
    <n v="176916"/>
    <x v="0"/>
    <x v="0"/>
    <x v="2"/>
    <x v="0"/>
    <x v="2"/>
    <x v="5"/>
    <x v="0"/>
    <x v="1"/>
    <s v="Trasferimento"/>
    <x v="1"/>
    <x v="0"/>
    <x v="0"/>
    <m/>
  </r>
  <r>
    <n v="109479"/>
    <x v="0"/>
    <x v="0"/>
    <x v="2"/>
    <x v="0"/>
    <x v="4"/>
    <x v="249"/>
    <x v="0"/>
    <x v="0"/>
    <s v="Trasferimento"/>
    <x v="1"/>
    <x v="1"/>
    <x v="0"/>
    <m/>
  </r>
  <r>
    <n v="120660"/>
    <x v="0"/>
    <x v="0"/>
    <x v="0"/>
    <x v="0"/>
    <x v="4"/>
    <x v="249"/>
    <x v="0"/>
    <x v="0"/>
    <s v="Trasferimento"/>
    <x v="1"/>
    <x v="1"/>
    <x v="0"/>
    <m/>
  </r>
  <r>
    <n v="206059"/>
    <x v="1"/>
    <x v="0"/>
    <x v="2"/>
    <x v="2"/>
    <x v="7"/>
    <x v="231"/>
    <x v="0"/>
    <x v="0"/>
    <s v="Trasferimento"/>
    <x v="1"/>
    <x v="5"/>
    <x v="0"/>
    <m/>
  </r>
  <r>
    <n v="73018"/>
    <x v="0"/>
    <x v="0"/>
    <x v="0"/>
    <x v="0"/>
    <x v="7"/>
    <x v="231"/>
    <x v="0"/>
    <x v="0"/>
    <s v="Trasferimento"/>
    <x v="1"/>
    <x v="0"/>
    <x v="0"/>
    <m/>
  </r>
  <r>
    <n v="73110"/>
    <x v="0"/>
    <x v="0"/>
    <x v="0"/>
    <x v="0"/>
    <x v="7"/>
    <x v="231"/>
    <x v="0"/>
    <x v="1"/>
    <s v="Trasferimento"/>
    <x v="1"/>
    <x v="0"/>
    <x v="0"/>
    <m/>
  </r>
  <r>
    <n v="33374"/>
    <x v="0"/>
    <x v="0"/>
    <x v="0"/>
    <x v="0"/>
    <x v="1"/>
    <x v="370"/>
    <x v="0"/>
    <x v="0"/>
    <s v="Trasferimento"/>
    <x v="0"/>
    <x v="4"/>
    <x v="0"/>
    <m/>
  </r>
  <r>
    <n v="112572"/>
    <x v="0"/>
    <x v="0"/>
    <x v="0"/>
    <x v="0"/>
    <x v="2"/>
    <x v="307"/>
    <x v="0"/>
    <x v="0"/>
    <s v="Trasferimento"/>
    <x v="1"/>
    <x v="4"/>
    <x v="0"/>
    <m/>
  </r>
  <r>
    <n v="174731"/>
    <x v="0"/>
    <x v="0"/>
    <x v="0"/>
    <x v="0"/>
    <x v="2"/>
    <x v="224"/>
    <x v="0"/>
    <x v="0"/>
    <s v="Trasferimento"/>
    <x v="1"/>
    <x v="0"/>
    <x v="0"/>
    <m/>
  </r>
  <r>
    <n v="215141"/>
    <x v="1"/>
    <x v="0"/>
    <x v="0"/>
    <x v="0"/>
    <x v="2"/>
    <x v="224"/>
    <x v="0"/>
    <x v="0"/>
    <s v="Trasferimento"/>
    <x v="1"/>
    <x v="7"/>
    <x v="0"/>
    <m/>
  </r>
  <r>
    <n v="176585"/>
    <x v="0"/>
    <x v="0"/>
    <x v="0"/>
    <x v="0"/>
    <x v="11"/>
    <x v="142"/>
    <x v="0"/>
    <x v="0"/>
    <s v="Trasferimento"/>
    <x v="1"/>
    <x v="1"/>
    <x v="0"/>
    <m/>
  </r>
  <r>
    <n v="158510"/>
    <x v="0"/>
    <x v="0"/>
    <x v="0"/>
    <x v="0"/>
    <x v="7"/>
    <x v="103"/>
    <x v="0"/>
    <x v="1"/>
    <s v="Trasferimento"/>
    <x v="1"/>
    <x v="4"/>
    <x v="0"/>
    <m/>
  </r>
  <r>
    <n v="200922"/>
    <x v="0"/>
    <x v="0"/>
    <x v="0"/>
    <x v="0"/>
    <x v="11"/>
    <x v="366"/>
    <x v="0"/>
    <x v="0"/>
    <s v="Trasferimento"/>
    <x v="4"/>
    <x v="0"/>
    <x v="0"/>
    <m/>
  </r>
  <r>
    <n v="200022"/>
    <x v="0"/>
    <x v="1"/>
    <x v="0"/>
    <x v="1"/>
    <x v="7"/>
    <x v="316"/>
    <x v="0"/>
    <x v="1"/>
    <s v="Trasferimento"/>
    <x v="1"/>
    <x v="3"/>
    <x v="0"/>
    <m/>
  </r>
  <r>
    <n v="124127"/>
    <x v="0"/>
    <x v="0"/>
    <x v="0"/>
    <x v="0"/>
    <x v="2"/>
    <x v="153"/>
    <x v="0"/>
    <x v="0"/>
    <s v="Trasferimento"/>
    <x v="0"/>
    <x v="0"/>
    <x v="0"/>
    <m/>
  </r>
  <r>
    <n v="3560"/>
    <x v="0"/>
    <x v="0"/>
    <x v="0"/>
    <x v="0"/>
    <x v="11"/>
    <x v="142"/>
    <x v="0"/>
    <x v="0"/>
    <s v="Trasferimento"/>
    <x v="1"/>
    <x v="3"/>
    <x v="0"/>
    <m/>
  </r>
  <r>
    <n v="146502"/>
    <x v="0"/>
    <x v="0"/>
    <x v="0"/>
    <x v="0"/>
    <x v="7"/>
    <x v="297"/>
    <x v="0"/>
    <x v="0"/>
    <s v="Trasferimento"/>
    <x v="1"/>
    <x v="3"/>
    <x v="0"/>
    <m/>
  </r>
  <r>
    <n v="34956"/>
    <x v="0"/>
    <x v="0"/>
    <x v="0"/>
    <x v="0"/>
    <x v="4"/>
    <x v="360"/>
    <x v="0"/>
    <x v="1"/>
    <s v="Trasferimento"/>
    <x v="0"/>
    <x v="4"/>
    <x v="0"/>
    <m/>
  </r>
  <r>
    <n v="69576"/>
    <x v="0"/>
    <x v="0"/>
    <x v="0"/>
    <x v="0"/>
    <x v="11"/>
    <x v="142"/>
    <x v="0"/>
    <x v="0"/>
    <s v="Trasferimento"/>
    <x v="1"/>
    <x v="1"/>
    <x v="0"/>
    <m/>
  </r>
  <r>
    <n v="105936"/>
    <x v="0"/>
    <x v="0"/>
    <x v="2"/>
    <x v="4"/>
    <x v="11"/>
    <x v="142"/>
    <x v="0"/>
    <x v="1"/>
    <s v="Trasferimento"/>
    <x v="1"/>
    <x v="1"/>
    <x v="0"/>
    <m/>
  </r>
  <r>
    <n v="30883"/>
    <x v="0"/>
    <x v="0"/>
    <x v="0"/>
    <x v="0"/>
    <x v="11"/>
    <x v="142"/>
    <x v="0"/>
    <x v="1"/>
    <s v="Trasferimento"/>
    <x v="1"/>
    <x v="4"/>
    <x v="0"/>
    <m/>
  </r>
  <r>
    <n v="69356"/>
    <x v="0"/>
    <x v="0"/>
    <x v="0"/>
    <x v="0"/>
    <x v="1"/>
    <x v="26"/>
    <x v="0"/>
    <x v="0"/>
    <s v="Trasferimento"/>
    <x v="1"/>
    <x v="0"/>
    <x v="0"/>
    <m/>
  </r>
  <r>
    <n v="4553"/>
    <x v="0"/>
    <x v="0"/>
    <x v="0"/>
    <x v="0"/>
    <x v="1"/>
    <x v="26"/>
    <x v="0"/>
    <x v="0"/>
    <s v="Trasferimento"/>
    <x v="1"/>
    <x v="0"/>
    <x v="0"/>
    <m/>
  </r>
  <r>
    <n v="84555"/>
    <x v="0"/>
    <x v="0"/>
    <x v="0"/>
    <x v="0"/>
    <x v="1"/>
    <x v="26"/>
    <x v="0"/>
    <x v="1"/>
    <s v="Trasferimento"/>
    <x v="1"/>
    <x v="0"/>
    <x v="0"/>
    <m/>
  </r>
  <r>
    <n v="216928"/>
    <x v="0"/>
    <x v="0"/>
    <x v="2"/>
    <x v="1"/>
    <x v="1"/>
    <x v="26"/>
    <x v="0"/>
    <x v="1"/>
    <s v="Trasferimento"/>
    <x v="1"/>
    <x v="1"/>
    <x v="0"/>
    <m/>
  </r>
  <r>
    <n v="16438"/>
    <x v="0"/>
    <x v="1"/>
    <x v="2"/>
    <x v="0"/>
    <x v="1"/>
    <x v="176"/>
    <x v="0"/>
    <x v="0"/>
    <s v="Trasferimento"/>
    <x v="1"/>
    <x v="1"/>
    <x v="0"/>
    <m/>
  </r>
  <r>
    <n v="118711"/>
    <x v="0"/>
    <x v="0"/>
    <x v="0"/>
    <x v="0"/>
    <x v="12"/>
    <x v="314"/>
    <x v="0"/>
    <x v="0"/>
    <s v="Trasferimento"/>
    <x v="0"/>
    <x v="0"/>
    <x v="0"/>
    <m/>
  </r>
  <r>
    <n v="42477"/>
    <x v="0"/>
    <x v="0"/>
    <x v="0"/>
    <x v="0"/>
    <x v="4"/>
    <x v="197"/>
    <x v="0"/>
    <x v="0"/>
    <s v="Trasferimento"/>
    <x v="1"/>
    <x v="4"/>
    <x v="0"/>
    <m/>
  </r>
  <r>
    <n v="42500"/>
    <x v="0"/>
    <x v="0"/>
    <x v="0"/>
    <x v="0"/>
    <x v="4"/>
    <x v="197"/>
    <x v="0"/>
    <x v="1"/>
    <s v="Trasferimento"/>
    <x v="1"/>
    <x v="4"/>
    <x v="0"/>
    <m/>
  </r>
  <r>
    <n v="90375"/>
    <x v="0"/>
    <x v="0"/>
    <x v="0"/>
    <x v="0"/>
    <x v="15"/>
    <x v="243"/>
    <x v="0"/>
    <x v="1"/>
    <s v="Trasferimento"/>
    <x v="0"/>
    <x v="0"/>
    <x v="0"/>
    <m/>
  </r>
  <r>
    <n v="166988"/>
    <x v="0"/>
    <x v="0"/>
    <x v="0"/>
    <x v="0"/>
    <x v="2"/>
    <x v="332"/>
    <x v="0"/>
    <x v="0"/>
    <s v="Trasferimento"/>
    <x v="1"/>
    <x v="0"/>
    <x v="0"/>
    <m/>
  </r>
  <r>
    <n v="231001"/>
    <x v="0"/>
    <x v="0"/>
    <x v="0"/>
    <x v="0"/>
    <x v="7"/>
    <x v="223"/>
    <x v="0"/>
    <x v="1"/>
    <s v="Trasferimento"/>
    <x v="2"/>
    <x v="0"/>
    <x v="0"/>
    <m/>
  </r>
  <r>
    <n v="90874"/>
    <x v="0"/>
    <x v="0"/>
    <x v="0"/>
    <x v="0"/>
    <x v="9"/>
    <x v="117"/>
    <x v="0"/>
    <x v="1"/>
    <s v="Trasferimento"/>
    <x v="1"/>
    <x v="4"/>
    <x v="0"/>
    <m/>
  </r>
  <r>
    <n v="227635"/>
    <x v="1"/>
    <x v="0"/>
    <x v="0"/>
    <x v="1"/>
    <x v="7"/>
    <x v="267"/>
    <x v="0"/>
    <x v="0"/>
    <s v="Trasferimento"/>
    <x v="1"/>
    <x v="5"/>
    <x v="0"/>
    <m/>
  </r>
  <r>
    <n v="55267"/>
    <x v="0"/>
    <x v="2"/>
    <x v="0"/>
    <x v="0"/>
    <x v="12"/>
    <x v="27"/>
    <x v="1"/>
    <x v="0"/>
    <s v="Trasferimento"/>
    <x v="1"/>
    <x v="8"/>
    <x v="0"/>
    <m/>
  </r>
  <r>
    <n v="152569"/>
    <x v="0"/>
    <x v="0"/>
    <x v="2"/>
    <x v="0"/>
    <x v="7"/>
    <x v="185"/>
    <x v="0"/>
    <x v="0"/>
    <s v="Trasferimento"/>
    <x v="1"/>
    <x v="1"/>
    <x v="0"/>
    <m/>
  </r>
  <r>
    <n v="152571"/>
    <x v="1"/>
    <x v="0"/>
    <x v="2"/>
    <x v="1"/>
    <x v="7"/>
    <x v="185"/>
    <x v="0"/>
    <x v="0"/>
    <s v="Trasferimento"/>
    <x v="1"/>
    <x v="2"/>
    <x v="0"/>
    <m/>
  </r>
  <r>
    <n v="154225"/>
    <x v="1"/>
    <x v="0"/>
    <x v="2"/>
    <x v="1"/>
    <x v="7"/>
    <x v="185"/>
    <x v="0"/>
    <x v="1"/>
    <s v="Trasferimento"/>
    <x v="1"/>
    <x v="6"/>
    <x v="0"/>
    <m/>
  </r>
  <r>
    <n v="218731"/>
    <x v="1"/>
    <x v="0"/>
    <x v="0"/>
    <x v="1"/>
    <x v="10"/>
    <x v="93"/>
    <x v="0"/>
    <x v="0"/>
    <s v="Trasferimento"/>
    <x v="0"/>
    <x v="2"/>
    <x v="0"/>
    <m/>
  </r>
  <r>
    <n v="218732"/>
    <x v="1"/>
    <x v="0"/>
    <x v="0"/>
    <x v="1"/>
    <x v="10"/>
    <x v="93"/>
    <x v="0"/>
    <x v="0"/>
    <s v="Trasferimento"/>
    <x v="0"/>
    <x v="5"/>
    <x v="0"/>
    <m/>
  </r>
  <r>
    <n v="223596"/>
    <x v="0"/>
    <x v="1"/>
    <x v="2"/>
    <x v="1"/>
    <x v="4"/>
    <x v="335"/>
    <x v="0"/>
    <x v="0"/>
    <s v="Trasferimento"/>
    <x v="0"/>
    <x v="1"/>
    <x v="0"/>
    <m/>
  </r>
  <r>
    <n v="177196"/>
    <x v="0"/>
    <x v="0"/>
    <x v="0"/>
    <x v="0"/>
    <x v="0"/>
    <x v="383"/>
    <x v="0"/>
    <x v="0"/>
    <s v="Trasferimento"/>
    <x v="0"/>
    <x v="0"/>
    <x v="0"/>
    <m/>
  </r>
  <r>
    <n v="217357"/>
    <x v="0"/>
    <x v="0"/>
    <x v="0"/>
    <x v="0"/>
    <x v="1"/>
    <x v="22"/>
    <x v="0"/>
    <x v="0"/>
    <s v="Trasferimento"/>
    <x v="1"/>
    <x v="3"/>
    <x v="0"/>
    <m/>
  </r>
  <r>
    <n v="7638"/>
    <x v="0"/>
    <x v="0"/>
    <x v="0"/>
    <x v="0"/>
    <x v="11"/>
    <x v="278"/>
    <x v="0"/>
    <x v="0"/>
    <s v="Trasferimento"/>
    <x v="1"/>
    <x v="0"/>
    <x v="0"/>
    <m/>
  </r>
  <r>
    <n v="93840"/>
    <x v="0"/>
    <x v="0"/>
    <x v="2"/>
    <x v="4"/>
    <x v="2"/>
    <x v="336"/>
    <x v="0"/>
    <x v="0"/>
    <s v="Trasferimento"/>
    <x v="1"/>
    <x v="1"/>
    <x v="0"/>
    <m/>
  </r>
  <r>
    <n v="213837"/>
    <x v="0"/>
    <x v="1"/>
    <x v="0"/>
    <x v="1"/>
    <x v="11"/>
    <x v="143"/>
    <x v="0"/>
    <x v="0"/>
    <s v="Trasferimento"/>
    <x v="1"/>
    <x v="0"/>
    <x v="0"/>
    <m/>
  </r>
  <r>
    <n v="45706"/>
    <x v="0"/>
    <x v="1"/>
    <x v="2"/>
    <x v="4"/>
    <x v="10"/>
    <x v="294"/>
    <x v="0"/>
    <x v="0"/>
    <s v="Trasferimento"/>
    <x v="1"/>
    <x v="0"/>
    <x v="0"/>
    <m/>
  </r>
  <r>
    <n v="184456"/>
    <x v="1"/>
    <x v="0"/>
    <x v="0"/>
    <x v="2"/>
    <x v="7"/>
    <x v="293"/>
    <x v="0"/>
    <x v="1"/>
    <s v="Trasferimento"/>
    <x v="1"/>
    <x v="7"/>
    <x v="0"/>
    <m/>
  </r>
  <r>
    <n v="216673"/>
    <x v="0"/>
    <x v="1"/>
    <x v="0"/>
    <x v="0"/>
    <x v="7"/>
    <x v="51"/>
    <x v="0"/>
    <x v="0"/>
    <s v="Trasferimento"/>
    <x v="1"/>
    <x v="0"/>
    <x v="0"/>
    <m/>
  </r>
  <r>
    <n v="112584"/>
    <x v="0"/>
    <x v="0"/>
    <x v="0"/>
    <x v="0"/>
    <x v="15"/>
    <x v="72"/>
    <x v="0"/>
    <x v="0"/>
    <s v="Trasferimento"/>
    <x v="1"/>
    <x v="4"/>
    <x v="0"/>
    <m/>
  </r>
  <r>
    <n v="126927"/>
    <x v="0"/>
    <x v="0"/>
    <x v="2"/>
    <x v="0"/>
    <x v="4"/>
    <x v="235"/>
    <x v="0"/>
    <x v="0"/>
    <s v="Trasferimento"/>
    <x v="0"/>
    <x v="0"/>
    <x v="0"/>
    <m/>
  </r>
  <r>
    <n v="223847"/>
    <x v="1"/>
    <x v="0"/>
    <x v="0"/>
    <x v="0"/>
    <x v="10"/>
    <x v="391"/>
    <x v="0"/>
    <x v="0"/>
    <s v="Trasferimento"/>
    <x v="1"/>
    <x v="5"/>
    <x v="0"/>
    <m/>
  </r>
  <r>
    <n v="186911"/>
    <x v="0"/>
    <x v="0"/>
    <x v="0"/>
    <x v="0"/>
    <x v="4"/>
    <x v="140"/>
    <x v="0"/>
    <x v="0"/>
    <s v="Trasferimento"/>
    <x v="0"/>
    <x v="0"/>
    <x v="0"/>
    <m/>
  </r>
  <r>
    <n v="32261"/>
    <x v="0"/>
    <x v="0"/>
    <x v="0"/>
    <x v="0"/>
    <x v="7"/>
    <x v="161"/>
    <x v="0"/>
    <x v="0"/>
    <s v="Trasferimento"/>
    <x v="0"/>
    <x v="3"/>
    <x v="0"/>
    <m/>
  </r>
  <r>
    <n v="26745"/>
    <x v="0"/>
    <x v="0"/>
    <x v="0"/>
    <x v="0"/>
    <x v="11"/>
    <x v="142"/>
    <x v="0"/>
    <x v="0"/>
    <s v="Trasferimento"/>
    <x v="1"/>
    <x v="3"/>
    <x v="0"/>
    <m/>
  </r>
  <r>
    <n v="219843"/>
    <x v="0"/>
    <x v="1"/>
    <x v="0"/>
    <x v="1"/>
    <x v="2"/>
    <x v="153"/>
    <x v="0"/>
    <x v="1"/>
    <s v="Trasferimento"/>
    <x v="0"/>
    <x v="0"/>
    <x v="0"/>
    <m/>
  </r>
  <r>
    <n v="181665"/>
    <x v="0"/>
    <x v="0"/>
    <x v="2"/>
    <x v="3"/>
    <x v="7"/>
    <x v="242"/>
    <x v="0"/>
    <x v="0"/>
    <s v="Trasferimento"/>
    <x v="0"/>
    <x v="1"/>
    <x v="0"/>
    <m/>
  </r>
  <r>
    <n v="148351"/>
    <x v="0"/>
    <x v="0"/>
    <x v="0"/>
    <x v="0"/>
    <x v="1"/>
    <x v="22"/>
    <x v="0"/>
    <x v="0"/>
    <s v="Trasferimento"/>
    <x v="1"/>
    <x v="0"/>
    <x v="0"/>
    <m/>
  </r>
  <r>
    <n v="148352"/>
    <x v="0"/>
    <x v="0"/>
    <x v="0"/>
    <x v="0"/>
    <x v="1"/>
    <x v="22"/>
    <x v="0"/>
    <x v="0"/>
    <s v="Trasferimento"/>
    <x v="1"/>
    <x v="0"/>
    <x v="0"/>
    <m/>
  </r>
  <r>
    <n v="179062"/>
    <x v="0"/>
    <x v="0"/>
    <x v="0"/>
    <x v="0"/>
    <x v="1"/>
    <x v="22"/>
    <x v="0"/>
    <x v="0"/>
    <s v="Trasferimento"/>
    <x v="1"/>
    <x v="0"/>
    <x v="0"/>
    <m/>
  </r>
  <r>
    <n v="6040"/>
    <x v="0"/>
    <x v="1"/>
    <x v="2"/>
    <x v="4"/>
    <x v="7"/>
    <x v="45"/>
    <x v="0"/>
    <x v="0"/>
    <s v="Trasferimento"/>
    <x v="1"/>
    <x v="4"/>
    <x v="0"/>
    <m/>
  </r>
  <r>
    <n v="6041"/>
    <x v="0"/>
    <x v="1"/>
    <x v="2"/>
    <x v="4"/>
    <x v="7"/>
    <x v="45"/>
    <x v="0"/>
    <x v="1"/>
    <s v="Trasferimento"/>
    <x v="1"/>
    <x v="0"/>
    <x v="0"/>
    <m/>
  </r>
  <r>
    <n v="6042"/>
    <x v="0"/>
    <x v="1"/>
    <x v="2"/>
    <x v="4"/>
    <x v="7"/>
    <x v="45"/>
    <x v="0"/>
    <x v="1"/>
    <s v="Trasferimento"/>
    <x v="1"/>
    <x v="4"/>
    <x v="0"/>
    <m/>
  </r>
  <r>
    <n v="195649"/>
    <x v="0"/>
    <x v="0"/>
    <x v="0"/>
    <x v="0"/>
    <x v="15"/>
    <x v="243"/>
    <x v="0"/>
    <x v="0"/>
    <s v="Trasferimento"/>
    <x v="0"/>
    <x v="0"/>
    <x v="0"/>
    <m/>
  </r>
  <r>
    <n v="195652"/>
    <x v="0"/>
    <x v="0"/>
    <x v="0"/>
    <x v="1"/>
    <x v="15"/>
    <x v="243"/>
    <x v="0"/>
    <x v="1"/>
    <s v="Trasferimento"/>
    <x v="0"/>
    <x v="0"/>
    <x v="0"/>
    <m/>
  </r>
  <r>
    <n v="202617"/>
    <x v="0"/>
    <x v="0"/>
    <x v="0"/>
    <x v="0"/>
    <x v="15"/>
    <x v="243"/>
    <x v="0"/>
    <x v="0"/>
    <s v="Trasferimento"/>
    <x v="0"/>
    <x v="0"/>
    <x v="0"/>
    <m/>
  </r>
  <r>
    <n v="193877"/>
    <x v="1"/>
    <x v="0"/>
    <x v="0"/>
    <x v="2"/>
    <x v="4"/>
    <x v="367"/>
    <x v="0"/>
    <x v="0"/>
    <s v="Trasferimento"/>
    <x v="1"/>
    <x v="6"/>
    <x v="0"/>
    <m/>
  </r>
  <r>
    <n v="220752"/>
    <x v="1"/>
    <x v="0"/>
    <x v="0"/>
    <x v="1"/>
    <x v="4"/>
    <x v="367"/>
    <x v="0"/>
    <x v="0"/>
    <s v="Trasferimento"/>
    <x v="1"/>
    <x v="5"/>
    <x v="0"/>
    <m/>
  </r>
  <r>
    <n v="38831"/>
    <x v="0"/>
    <x v="0"/>
    <x v="0"/>
    <x v="0"/>
    <x v="4"/>
    <x v="367"/>
    <x v="0"/>
    <x v="0"/>
    <s v="Trasferimento"/>
    <x v="1"/>
    <x v="0"/>
    <x v="0"/>
    <m/>
  </r>
  <r>
    <n v="81911"/>
    <x v="0"/>
    <x v="0"/>
    <x v="0"/>
    <x v="0"/>
    <x v="4"/>
    <x v="367"/>
    <x v="0"/>
    <x v="0"/>
    <s v="Trasferimento"/>
    <x v="1"/>
    <x v="0"/>
    <x v="0"/>
    <m/>
  </r>
  <r>
    <n v="51517"/>
    <x v="0"/>
    <x v="0"/>
    <x v="0"/>
    <x v="0"/>
    <x v="4"/>
    <x v="80"/>
    <x v="0"/>
    <x v="0"/>
    <s v="Trasferimento"/>
    <x v="1"/>
    <x v="3"/>
    <x v="0"/>
    <m/>
  </r>
  <r>
    <n v="62298"/>
    <x v="0"/>
    <x v="0"/>
    <x v="2"/>
    <x v="4"/>
    <x v="4"/>
    <x v="140"/>
    <x v="0"/>
    <x v="0"/>
    <s v="Trasferimento"/>
    <x v="0"/>
    <x v="0"/>
    <x v="0"/>
    <m/>
  </r>
  <r>
    <n v="122499"/>
    <x v="0"/>
    <x v="0"/>
    <x v="0"/>
    <x v="0"/>
    <x v="4"/>
    <x v="87"/>
    <x v="0"/>
    <x v="1"/>
    <s v="Trasferimento"/>
    <x v="0"/>
    <x v="0"/>
    <x v="0"/>
    <m/>
  </r>
  <r>
    <n v="159544"/>
    <x v="0"/>
    <x v="0"/>
    <x v="0"/>
    <x v="0"/>
    <x v="10"/>
    <x v="306"/>
    <x v="0"/>
    <x v="1"/>
    <s v="Trasferimento"/>
    <x v="1"/>
    <x v="3"/>
    <x v="0"/>
    <m/>
  </r>
  <r>
    <n v="159545"/>
    <x v="0"/>
    <x v="0"/>
    <x v="0"/>
    <x v="0"/>
    <x v="10"/>
    <x v="306"/>
    <x v="0"/>
    <x v="0"/>
    <s v="Trasferimento"/>
    <x v="1"/>
    <x v="3"/>
    <x v="0"/>
    <m/>
  </r>
  <r>
    <n v="104220"/>
    <x v="0"/>
    <x v="0"/>
    <x v="0"/>
    <x v="0"/>
    <x v="1"/>
    <x v="176"/>
    <x v="0"/>
    <x v="0"/>
    <s v="Trasferimento"/>
    <x v="1"/>
    <x v="1"/>
    <x v="0"/>
    <m/>
  </r>
  <r>
    <n v="205912"/>
    <x v="0"/>
    <x v="0"/>
    <x v="0"/>
    <x v="1"/>
    <x v="2"/>
    <x v="224"/>
    <x v="0"/>
    <x v="0"/>
    <s v="Trasferimento"/>
    <x v="1"/>
    <x v="0"/>
    <x v="0"/>
    <m/>
  </r>
  <r>
    <n v="205911"/>
    <x v="1"/>
    <x v="0"/>
    <x v="0"/>
    <x v="1"/>
    <x v="2"/>
    <x v="224"/>
    <x v="0"/>
    <x v="0"/>
    <s v="Trasferimento"/>
    <x v="1"/>
    <x v="7"/>
    <x v="0"/>
    <m/>
  </r>
  <r>
    <n v="205913"/>
    <x v="0"/>
    <x v="0"/>
    <x v="0"/>
    <x v="1"/>
    <x v="2"/>
    <x v="224"/>
    <x v="0"/>
    <x v="0"/>
    <s v="Trasferimento"/>
    <x v="1"/>
    <x v="1"/>
    <x v="0"/>
    <m/>
  </r>
  <r>
    <n v="205915"/>
    <x v="0"/>
    <x v="0"/>
    <x v="0"/>
    <x v="1"/>
    <x v="2"/>
    <x v="224"/>
    <x v="0"/>
    <x v="1"/>
    <s v="Trasferimento"/>
    <x v="1"/>
    <x v="3"/>
    <x v="0"/>
    <m/>
  </r>
  <r>
    <n v="124814"/>
    <x v="0"/>
    <x v="0"/>
    <x v="0"/>
    <x v="0"/>
    <x v="2"/>
    <x v="5"/>
    <x v="0"/>
    <x v="0"/>
    <s v="Trasferimento"/>
    <x v="1"/>
    <x v="3"/>
    <x v="0"/>
    <m/>
  </r>
  <r>
    <n v="208778"/>
    <x v="0"/>
    <x v="0"/>
    <x v="2"/>
    <x v="0"/>
    <x v="7"/>
    <x v="213"/>
    <x v="0"/>
    <x v="0"/>
    <s v="Trasferimento"/>
    <x v="1"/>
    <x v="3"/>
    <x v="0"/>
    <m/>
  </r>
  <r>
    <n v="101154"/>
    <x v="0"/>
    <x v="0"/>
    <x v="0"/>
    <x v="0"/>
    <x v="7"/>
    <x v="135"/>
    <x v="0"/>
    <x v="0"/>
    <s v="Trasferimento"/>
    <x v="1"/>
    <x v="1"/>
    <x v="0"/>
    <m/>
  </r>
  <r>
    <n v="220690"/>
    <x v="0"/>
    <x v="0"/>
    <x v="0"/>
    <x v="0"/>
    <x v="4"/>
    <x v="88"/>
    <x v="0"/>
    <x v="0"/>
    <s v="Trasferimento"/>
    <x v="1"/>
    <x v="0"/>
    <x v="0"/>
    <m/>
  </r>
  <r>
    <n v="15456"/>
    <x v="0"/>
    <x v="0"/>
    <x v="2"/>
    <x v="0"/>
    <x v="7"/>
    <x v="274"/>
    <x v="0"/>
    <x v="0"/>
    <s v="Trasferimento"/>
    <x v="0"/>
    <x v="4"/>
    <x v="0"/>
    <m/>
  </r>
  <r>
    <n v="105531"/>
    <x v="0"/>
    <x v="0"/>
    <x v="0"/>
    <x v="0"/>
    <x v="0"/>
    <x v="76"/>
    <x v="0"/>
    <x v="0"/>
    <s v="Trasferimento"/>
    <x v="0"/>
    <x v="3"/>
    <x v="0"/>
    <m/>
  </r>
  <r>
    <n v="120519"/>
    <x v="0"/>
    <x v="0"/>
    <x v="0"/>
    <x v="0"/>
    <x v="11"/>
    <x v="142"/>
    <x v="0"/>
    <x v="0"/>
    <s v="Trasferimento"/>
    <x v="1"/>
    <x v="0"/>
    <x v="0"/>
    <m/>
  </r>
  <r>
    <n v="88837"/>
    <x v="0"/>
    <x v="0"/>
    <x v="2"/>
    <x v="4"/>
    <x v="8"/>
    <x v="173"/>
    <x v="0"/>
    <x v="0"/>
    <s v="Trasferimento"/>
    <x v="0"/>
    <x v="4"/>
    <x v="0"/>
    <m/>
  </r>
  <r>
    <n v="226738"/>
    <x v="0"/>
    <x v="1"/>
    <x v="0"/>
    <x v="3"/>
    <x v="9"/>
    <x v="379"/>
    <x v="0"/>
    <x v="0"/>
    <s v="Trasferimento"/>
    <x v="0"/>
    <x v="0"/>
    <x v="0"/>
    <m/>
  </r>
  <r>
    <n v="202849"/>
    <x v="0"/>
    <x v="0"/>
    <x v="0"/>
    <x v="0"/>
    <x v="6"/>
    <x v="299"/>
    <x v="0"/>
    <x v="0"/>
    <s v="Trasferimento"/>
    <x v="1"/>
    <x v="0"/>
    <x v="0"/>
    <m/>
  </r>
  <r>
    <n v="19837"/>
    <x v="0"/>
    <x v="0"/>
    <x v="0"/>
    <x v="0"/>
    <x v="8"/>
    <x v="173"/>
    <x v="0"/>
    <x v="0"/>
    <s v="Trasferimento"/>
    <x v="0"/>
    <x v="0"/>
    <x v="0"/>
    <m/>
  </r>
  <r>
    <n v="19841"/>
    <x v="0"/>
    <x v="0"/>
    <x v="0"/>
    <x v="0"/>
    <x v="8"/>
    <x v="173"/>
    <x v="0"/>
    <x v="1"/>
    <s v="Trasferimento"/>
    <x v="0"/>
    <x v="0"/>
    <x v="0"/>
    <m/>
  </r>
  <r>
    <n v="143539"/>
    <x v="0"/>
    <x v="0"/>
    <x v="0"/>
    <x v="0"/>
    <x v="11"/>
    <x v="142"/>
    <x v="0"/>
    <x v="0"/>
    <s v="Trasferimento"/>
    <x v="1"/>
    <x v="0"/>
    <x v="0"/>
    <m/>
  </r>
  <r>
    <n v="13961"/>
    <x v="0"/>
    <x v="0"/>
    <x v="0"/>
    <x v="0"/>
    <x v="11"/>
    <x v="142"/>
    <x v="0"/>
    <x v="0"/>
    <s v="Trasferimento"/>
    <x v="1"/>
    <x v="3"/>
    <x v="0"/>
    <m/>
  </r>
  <r>
    <n v="13720"/>
    <x v="0"/>
    <x v="0"/>
    <x v="0"/>
    <x v="0"/>
    <x v="8"/>
    <x v="173"/>
    <x v="0"/>
    <x v="1"/>
    <s v="Trasferimento"/>
    <x v="0"/>
    <x v="0"/>
    <x v="0"/>
    <m/>
  </r>
  <r>
    <n v="66288"/>
    <x v="0"/>
    <x v="0"/>
    <x v="0"/>
    <x v="0"/>
    <x v="11"/>
    <x v="142"/>
    <x v="0"/>
    <x v="1"/>
    <s v="Trasferimento"/>
    <x v="1"/>
    <x v="3"/>
    <x v="0"/>
    <m/>
  </r>
  <r>
    <n v="174033"/>
    <x v="0"/>
    <x v="0"/>
    <x v="0"/>
    <x v="0"/>
    <x v="11"/>
    <x v="142"/>
    <x v="0"/>
    <x v="0"/>
    <s v="Trasferimento"/>
    <x v="1"/>
    <x v="0"/>
    <x v="0"/>
    <m/>
  </r>
  <r>
    <n v="107475"/>
    <x v="0"/>
    <x v="0"/>
    <x v="0"/>
    <x v="0"/>
    <x v="11"/>
    <x v="142"/>
    <x v="0"/>
    <x v="1"/>
    <s v="Trasferimento"/>
    <x v="1"/>
    <x v="0"/>
    <x v="0"/>
    <m/>
  </r>
  <r>
    <n v="191293"/>
    <x v="1"/>
    <x v="0"/>
    <x v="0"/>
    <x v="0"/>
    <x v="2"/>
    <x v="326"/>
    <x v="0"/>
    <x v="0"/>
    <s v="Trasferimento"/>
    <x v="1"/>
    <x v="5"/>
    <x v="0"/>
    <m/>
  </r>
  <r>
    <n v="169444"/>
    <x v="1"/>
    <x v="0"/>
    <x v="0"/>
    <x v="0"/>
    <x v="2"/>
    <x v="326"/>
    <x v="0"/>
    <x v="0"/>
    <s v="Trasferimento"/>
    <x v="1"/>
    <x v="7"/>
    <x v="0"/>
    <s v="B"/>
  </r>
  <r>
    <n v="146554"/>
    <x v="0"/>
    <x v="0"/>
    <x v="0"/>
    <x v="0"/>
    <x v="13"/>
    <x v="177"/>
    <x v="0"/>
    <x v="0"/>
    <s v="Trasferimento"/>
    <x v="1"/>
    <x v="0"/>
    <x v="0"/>
    <m/>
  </r>
  <r>
    <n v="96924"/>
    <x v="0"/>
    <x v="0"/>
    <x v="0"/>
    <x v="0"/>
    <x v="7"/>
    <x v="274"/>
    <x v="0"/>
    <x v="0"/>
    <s v="Trasferimento"/>
    <x v="0"/>
    <x v="1"/>
    <x v="0"/>
    <m/>
  </r>
  <r>
    <n v="190597"/>
    <x v="0"/>
    <x v="1"/>
    <x v="2"/>
    <x v="0"/>
    <x v="7"/>
    <x v="195"/>
    <x v="0"/>
    <x v="1"/>
    <s v="Trasferimento"/>
    <x v="1"/>
    <x v="0"/>
    <x v="0"/>
    <m/>
  </r>
  <r>
    <n v="227899"/>
    <x v="1"/>
    <x v="0"/>
    <x v="0"/>
    <x v="2"/>
    <x v="2"/>
    <x v="353"/>
    <x v="0"/>
    <x v="1"/>
    <s v="Trasferimento"/>
    <x v="1"/>
    <x v="5"/>
    <x v="0"/>
    <m/>
  </r>
  <r>
    <n v="171334"/>
    <x v="0"/>
    <x v="0"/>
    <x v="0"/>
    <x v="0"/>
    <x v="12"/>
    <x v="269"/>
    <x v="0"/>
    <x v="0"/>
    <s v="Trasferimento"/>
    <x v="1"/>
    <x v="0"/>
    <x v="0"/>
    <m/>
  </r>
  <r>
    <n v="60666"/>
    <x v="0"/>
    <x v="1"/>
    <x v="2"/>
    <x v="4"/>
    <x v="2"/>
    <x v="233"/>
    <x v="0"/>
    <x v="1"/>
    <s v="Trasferimento"/>
    <x v="0"/>
    <x v="3"/>
    <x v="0"/>
    <m/>
  </r>
  <r>
    <n v="47712"/>
    <x v="0"/>
    <x v="1"/>
    <x v="2"/>
    <x v="4"/>
    <x v="2"/>
    <x v="233"/>
    <x v="0"/>
    <x v="0"/>
    <s v="Trasferimento"/>
    <x v="0"/>
    <x v="0"/>
    <x v="0"/>
    <m/>
  </r>
  <r>
    <n v="110004"/>
    <x v="0"/>
    <x v="0"/>
    <x v="0"/>
    <x v="0"/>
    <x v="9"/>
    <x v="196"/>
    <x v="0"/>
    <x v="0"/>
    <s v="Trasferimento"/>
    <x v="1"/>
    <x v="0"/>
    <x v="0"/>
    <m/>
  </r>
  <r>
    <n v="219250"/>
    <x v="0"/>
    <x v="1"/>
    <x v="2"/>
    <x v="0"/>
    <x v="7"/>
    <x v="195"/>
    <x v="0"/>
    <x v="1"/>
    <s v="Trasferimento"/>
    <x v="1"/>
    <x v="3"/>
    <x v="0"/>
    <m/>
  </r>
  <r>
    <n v="109157"/>
    <x v="0"/>
    <x v="0"/>
    <x v="0"/>
    <x v="0"/>
    <x v="7"/>
    <x v="347"/>
    <x v="0"/>
    <x v="1"/>
    <s v="Trasferimento"/>
    <x v="0"/>
    <x v="3"/>
    <x v="0"/>
    <m/>
  </r>
  <r>
    <n v="28381"/>
    <x v="0"/>
    <x v="0"/>
    <x v="2"/>
    <x v="4"/>
    <x v="10"/>
    <x v="266"/>
    <x v="0"/>
    <x v="1"/>
    <s v="Trasferimento"/>
    <x v="1"/>
    <x v="0"/>
    <x v="0"/>
    <m/>
  </r>
  <r>
    <n v="923"/>
    <x v="0"/>
    <x v="0"/>
    <x v="0"/>
    <x v="0"/>
    <x v="4"/>
    <x v="359"/>
    <x v="0"/>
    <x v="0"/>
    <s v="Trasferimento"/>
    <x v="0"/>
    <x v="1"/>
    <x v="0"/>
    <m/>
  </r>
  <r>
    <n v="124532"/>
    <x v="0"/>
    <x v="0"/>
    <x v="0"/>
    <x v="0"/>
    <x v="2"/>
    <x v="2"/>
    <x v="0"/>
    <x v="0"/>
    <s v="Trasferimento"/>
    <x v="1"/>
    <x v="0"/>
    <x v="0"/>
    <m/>
  </r>
  <r>
    <n v="186663"/>
    <x v="1"/>
    <x v="1"/>
    <x v="0"/>
    <x v="1"/>
    <x v="7"/>
    <x v="395"/>
    <x v="0"/>
    <x v="0"/>
    <s v="Trasferimento"/>
    <x v="0"/>
    <x v="6"/>
    <x v="0"/>
    <m/>
  </r>
  <r>
    <n v="206600"/>
    <x v="1"/>
    <x v="1"/>
    <x v="0"/>
    <x v="3"/>
    <x v="7"/>
    <x v="395"/>
    <x v="0"/>
    <x v="0"/>
    <s v="Trasferimento"/>
    <x v="0"/>
    <x v="5"/>
    <x v="0"/>
    <m/>
  </r>
  <r>
    <n v="125548"/>
    <x v="0"/>
    <x v="0"/>
    <x v="0"/>
    <x v="0"/>
    <x v="10"/>
    <x v="240"/>
    <x v="0"/>
    <x v="0"/>
    <s v="Trasferimento"/>
    <x v="1"/>
    <x v="4"/>
    <x v="0"/>
    <m/>
  </r>
  <r>
    <n v="206581"/>
    <x v="1"/>
    <x v="0"/>
    <x v="0"/>
    <x v="1"/>
    <x v="7"/>
    <x v="293"/>
    <x v="0"/>
    <x v="0"/>
    <s v="Trasferimento"/>
    <x v="1"/>
    <x v="5"/>
    <x v="0"/>
    <m/>
  </r>
  <r>
    <n v="230724"/>
    <x v="0"/>
    <x v="0"/>
    <x v="0"/>
    <x v="0"/>
    <x v="10"/>
    <x v="194"/>
    <x v="0"/>
    <x v="0"/>
    <s v="Trasferimento"/>
    <x v="1"/>
    <x v="1"/>
    <x v="0"/>
    <m/>
  </r>
  <r>
    <n v="156551"/>
    <x v="1"/>
    <x v="0"/>
    <x v="0"/>
    <x v="0"/>
    <x v="7"/>
    <x v="11"/>
    <x v="0"/>
    <x v="0"/>
    <s v="Trasferimento"/>
    <x v="1"/>
    <x v="7"/>
    <x v="0"/>
    <m/>
  </r>
  <r>
    <n v="165649"/>
    <x v="0"/>
    <x v="0"/>
    <x v="0"/>
    <x v="0"/>
    <x v="1"/>
    <x v="22"/>
    <x v="0"/>
    <x v="0"/>
    <s v="Trasferimento"/>
    <x v="1"/>
    <x v="3"/>
    <x v="0"/>
    <m/>
  </r>
  <r>
    <n v="21418"/>
    <x v="0"/>
    <x v="0"/>
    <x v="0"/>
    <x v="0"/>
    <x v="4"/>
    <x v="400"/>
    <x v="0"/>
    <x v="1"/>
    <s v="Trasferimento"/>
    <x v="0"/>
    <x v="4"/>
    <x v="0"/>
    <m/>
  </r>
  <r>
    <n v="27858"/>
    <x v="0"/>
    <x v="0"/>
    <x v="0"/>
    <x v="0"/>
    <x v="4"/>
    <x v="119"/>
    <x v="0"/>
    <x v="0"/>
    <s v="Trasferimento"/>
    <x v="1"/>
    <x v="3"/>
    <x v="0"/>
    <m/>
  </r>
  <r>
    <n v="180039"/>
    <x v="0"/>
    <x v="1"/>
    <x v="2"/>
    <x v="4"/>
    <x v="4"/>
    <x v="140"/>
    <x v="0"/>
    <x v="1"/>
    <s v="Trasferimento"/>
    <x v="0"/>
    <x v="3"/>
    <x v="0"/>
    <m/>
  </r>
  <r>
    <n v="70074"/>
    <x v="0"/>
    <x v="0"/>
    <x v="0"/>
    <x v="0"/>
    <x v="1"/>
    <x v="22"/>
    <x v="0"/>
    <x v="0"/>
    <s v="Trasferimento"/>
    <x v="1"/>
    <x v="4"/>
    <x v="0"/>
    <m/>
  </r>
  <r>
    <n v="209421"/>
    <x v="0"/>
    <x v="1"/>
    <x v="0"/>
    <x v="0"/>
    <x v="7"/>
    <x v="195"/>
    <x v="0"/>
    <x v="0"/>
    <s v="Trasferimento"/>
    <x v="1"/>
    <x v="0"/>
    <x v="0"/>
    <m/>
  </r>
  <r>
    <n v="205154"/>
    <x v="0"/>
    <x v="0"/>
    <x v="0"/>
    <x v="0"/>
    <x v="7"/>
    <x v="51"/>
    <x v="0"/>
    <x v="0"/>
    <s v="Trasferimento"/>
    <x v="1"/>
    <x v="0"/>
    <x v="0"/>
    <m/>
  </r>
  <r>
    <n v="205230"/>
    <x v="1"/>
    <x v="0"/>
    <x v="0"/>
    <x v="1"/>
    <x v="7"/>
    <x v="51"/>
    <x v="0"/>
    <x v="0"/>
    <s v="Trasferimento"/>
    <x v="1"/>
    <x v="6"/>
    <x v="0"/>
    <m/>
  </r>
  <r>
    <n v="223931"/>
    <x v="0"/>
    <x v="0"/>
    <x v="0"/>
    <x v="0"/>
    <x v="7"/>
    <x v="395"/>
    <x v="0"/>
    <x v="0"/>
    <s v="Trasferimento"/>
    <x v="0"/>
    <x v="0"/>
    <x v="0"/>
    <m/>
  </r>
  <r>
    <n v="115893"/>
    <x v="0"/>
    <x v="0"/>
    <x v="0"/>
    <x v="0"/>
    <x v="7"/>
    <x v="44"/>
    <x v="0"/>
    <x v="1"/>
    <s v="Trasferimento"/>
    <x v="1"/>
    <x v="3"/>
    <x v="0"/>
    <m/>
  </r>
  <r>
    <n v="213948"/>
    <x v="1"/>
    <x v="0"/>
    <x v="0"/>
    <x v="1"/>
    <x v="8"/>
    <x v="173"/>
    <x v="0"/>
    <x v="0"/>
    <s v="Trasferimento"/>
    <x v="0"/>
    <x v="7"/>
    <x v="0"/>
    <m/>
  </r>
  <r>
    <n v="78436"/>
    <x v="0"/>
    <x v="0"/>
    <x v="2"/>
    <x v="0"/>
    <x v="8"/>
    <x v="173"/>
    <x v="0"/>
    <x v="0"/>
    <s v="Trasferimento"/>
    <x v="0"/>
    <x v="1"/>
    <x v="0"/>
    <m/>
  </r>
  <r>
    <n v="124835"/>
    <x v="0"/>
    <x v="0"/>
    <x v="2"/>
    <x v="4"/>
    <x v="4"/>
    <x v="359"/>
    <x v="0"/>
    <x v="0"/>
    <s v="Trasferimento"/>
    <x v="0"/>
    <x v="0"/>
    <x v="0"/>
    <m/>
  </r>
  <r>
    <n v="107832"/>
    <x v="0"/>
    <x v="0"/>
    <x v="0"/>
    <x v="0"/>
    <x v="8"/>
    <x v="92"/>
    <x v="0"/>
    <x v="0"/>
    <s v="Trasferimento"/>
    <x v="1"/>
    <x v="0"/>
    <x v="0"/>
    <m/>
  </r>
  <r>
    <n v="173568"/>
    <x v="0"/>
    <x v="0"/>
    <x v="0"/>
    <x v="0"/>
    <x v="8"/>
    <x v="92"/>
    <x v="0"/>
    <x v="0"/>
    <s v="Trasferimento"/>
    <x v="1"/>
    <x v="1"/>
    <x v="0"/>
    <m/>
  </r>
  <r>
    <n v="191108"/>
    <x v="0"/>
    <x v="0"/>
    <x v="0"/>
    <x v="0"/>
    <x v="8"/>
    <x v="92"/>
    <x v="0"/>
    <x v="0"/>
    <s v="Trasferimento"/>
    <x v="1"/>
    <x v="0"/>
    <x v="0"/>
    <m/>
  </r>
  <r>
    <n v="178306"/>
    <x v="0"/>
    <x v="0"/>
    <x v="0"/>
    <x v="1"/>
    <x v="8"/>
    <x v="92"/>
    <x v="0"/>
    <x v="0"/>
    <s v="Trasferimento"/>
    <x v="1"/>
    <x v="4"/>
    <x v="0"/>
    <m/>
  </r>
  <r>
    <n v="166368"/>
    <x v="0"/>
    <x v="0"/>
    <x v="2"/>
    <x v="0"/>
    <x v="8"/>
    <x v="92"/>
    <x v="0"/>
    <x v="0"/>
    <s v="Trasferimento"/>
    <x v="1"/>
    <x v="0"/>
    <x v="0"/>
    <m/>
  </r>
  <r>
    <n v="166952"/>
    <x v="0"/>
    <x v="0"/>
    <x v="0"/>
    <x v="0"/>
    <x v="8"/>
    <x v="92"/>
    <x v="0"/>
    <x v="0"/>
    <s v="Trasferimento"/>
    <x v="1"/>
    <x v="4"/>
    <x v="0"/>
    <m/>
  </r>
  <r>
    <n v="188023"/>
    <x v="0"/>
    <x v="0"/>
    <x v="0"/>
    <x v="0"/>
    <x v="8"/>
    <x v="92"/>
    <x v="0"/>
    <x v="0"/>
    <s v="Trasferimento"/>
    <x v="1"/>
    <x v="1"/>
    <x v="0"/>
    <m/>
  </r>
  <r>
    <n v="229570"/>
    <x v="0"/>
    <x v="0"/>
    <x v="0"/>
    <x v="1"/>
    <x v="8"/>
    <x v="92"/>
    <x v="0"/>
    <x v="0"/>
    <s v="Trasferimento"/>
    <x v="1"/>
    <x v="0"/>
    <x v="0"/>
    <m/>
  </r>
  <r>
    <n v="79317"/>
    <x v="0"/>
    <x v="0"/>
    <x v="2"/>
    <x v="0"/>
    <x v="8"/>
    <x v="92"/>
    <x v="0"/>
    <x v="0"/>
    <s v="Trasferimento"/>
    <x v="1"/>
    <x v="0"/>
    <x v="0"/>
    <m/>
  </r>
  <r>
    <n v="127693"/>
    <x v="0"/>
    <x v="0"/>
    <x v="0"/>
    <x v="0"/>
    <x v="8"/>
    <x v="92"/>
    <x v="0"/>
    <x v="0"/>
    <s v="Trasferimento"/>
    <x v="1"/>
    <x v="0"/>
    <x v="0"/>
    <m/>
  </r>
  <r>
    <n v="72308"/>
    <x v="0"/>
    <x v="0"/>
    <x v="0"/>
    <x v="0"/>
    <x v="8"/>
    <x v="92"/>
    <x v="0"/>
    <x v="0"/>
    <s v="Trasferimento"/>
    <x v="1"/>
    <x v="4"/>
    <x v="0"/>
    <m/>
  </r>
  <r>
    <n v="217541"/>
    <x v="0"/>
    <x v="0"/>
    <x v="0"/>
    <x v="0"/>
    <x v="8"/>
    <x v="92"/>
    <x v="0"/>
    <x v="1"/>
    <s v="Trasferimento"/>
    <x v="1"/>
    <x v="0"/>
    <x v="0"/>
    <m/>
  </r>
  <r>
    <n v="184917"/>
    <x v="0"/>
    <x v="1"/>
    <x v="0"/>
    <x v="1"/>
    <x v="11"/>
    <x v="132"/>
    <x v="0"/>
    <x v="1"/>
    <s v="Trasferimento"/>
    <x v="1"/>
    <x v="4"/>
    <x v="0"/>
    <m/>
  </r>
  <r>
    <n v="37090"/>
    <x v="0"/>
    <x v="0"/>
    <x v="0"/>
    <x v="0"/>
    <x v="4"/>
    <x v="200"/>
    <x v="0"/>
    <x v="0"/>
    <s v="Trasferimento"/>
    <x v="1"/>
    <x v="0"/>
    <x v="0"/>
    <m/>
  </r>
  <r>
    <n v="147255"/>
    <x v="0"/>
    <x v="0"/>
    <x v="0"/>
    <x v="0"/>
    <x v="4"/>
    <x v="200"/>
    <x v="0"/>
    <x v="1"/>
    <s v="Trasferimento"/>
    <x v="1"/>
    <x v="0"/>
    <x v="0"/>
    <m/>
  </r>
  <r>
    <n v="63873"/>
    <x v="0"/>
    <x v="1"/>
    <x v="2"/>
    <x v="4"/>
    <x v="7"/>
    <x v="44"/>
    <x v="0"/>
    <x v="1"/>
    <s v="Trasferimento"/>
    <x v="1"/>
    <x v="4"/>
    <x v="0"/>
    <m/>
  </r>
  <r>
    <n v="8556"/>
    <x v="0"/>
    <x v="0"/>
    <x v="0"/>
    <x v="0"/>
    <x v="1"/>
    <x v="1"/>
    <x v="0"/>
    <x v="1"/>
    <s v="Trasferimento"/>
    <x v="0"/>
    <x v="0"/>
    <x v="0"/>
    <m/>
  </r>
  <r>
    <n v="150601"/>
    <x v="0"/>
    <x v="0"/>
    <x v="2"/>
    <x v="0"/>
    <x v="1"/>
    <x v="20"/>
    <x v="0"/>
    <x v="0"/>
    <s v="Trasferimento"/>
    <x v="0"/>
    <x v="1"/>
    <x v="0"/>
    <m/>
  </r>
  <r>
    <n v="94092"/>
    <x v="0"/>
    <x v="0"/>
    <x v="0"/>
    <x v="0"/>
    <x v="4"/>
    <x v="291"/>
    <x v="0"/>
    <x v="0"/>
    <s v="Trasferimento"/>
    <x v="1"/>
    <x v="0"/>
    <x v="0"/>
    <m/>
  </r>
  <r>
    <n v="185593"/>
    <x v="0"/>
    <x v="0"/>
    <x v="0"/>
    <x v="0"/>
    <x v="7"/>
    <x v="123"/>
    <x v="0"/>
    <x v="0"/>
    <s v="Trasferimento"/>
    <x v="1"/>
    <x v="0"/>
    <x v="0"/>
    <m/>
  </r>
  <r>
    <n v="20040"/>
    <x v="0"/>
    <x v="0"/>
    <x v="0"/>
    <x v="0"/>
    <x v="7"/>
    <x v="123"/>
    <x v="0"/>
    <x v="0"/>
    <s v="Trasferimento"/>
    <x v="1"/>
    <x v="0"/>
    <x v="0"/>
    <m/>
  </r>
  <r>
    <n v="223694"/>
    <x v="0"/>
    <x v="1"/>
    <x v="0"/>
    <x v="1"/>
    <x v="4"/>
    <x v="54"/>
    <x v="0"/>
    <x v="0"/>
    <s v="Trasferimento"/>
    <x v="1"/>
    <x v="0"/>
    <x v="0"/>
    <m/>
  </r>
  <r>
    <n v="155710"/>
    <x v="0"/>
    <x v="0"/>
    <x v="0"/>
    <x v="0"/>
    <x v="8"/>
    <x v="62"/>
    <x v="0"/>
    <x v="1"/>
    <s v="Trasferimento"/>
    <x v="1"/>
    <x v="4"/>
    <x v="0"/>
    <m/>
  </r>
  <r>
    <n v="119331"/>
    <x v="0"/>
    <x v="0"/>
    <x v="2"/>
    <x v="0"/>
    <x v="7"/>
    <x v="227"/>
    <x v="0"/>
    <x v="0"/>
    <s v="Trasferimento"/>
    <x v="1"/>
    <x v="3"/>
    <x v="0"/>
    <m/>
  </r>
  <r>
    <n v="55564"/>
    <x v="0"/>
    <x v="0"/>
    <x v="2"/>
    <x v="0"/>
    <x v="4"/>
    <x v="14"/>
    <x v="0"/>
    <x v="0"/>
    <s v="Trasferimento"/>
    <x v="1"/>
    <x v="0"/>
    <x v="0"/>
    <m/>
  </r>
  <r>
    <n v="132145"/>
    <x v="0"/>
    <x v="0"/>
    <x v="0"/>
    <x v="0"/>
    <x v="0"/>
    <x v="100"/>
    <x v="0"/>
    <x v="0"/>
    <s v="Trasferimento"/>
    <x v="0"/>
    <x v="0"/>
    <x v="0"/>
    <m/>
  </r>
  <r>
    <n v="164336"/>
    <x v="0"/>
    <x v="0"/>
    <x v="0"/>
    <x v="0"/>
    <x v="0"/>
    <x v="100"/>
    <x v="0"/>
    <x v="0"/>
    <s v="Trasferimento"/>
    <x v="0"/>
    <x v="0"/>
    <x v="0"/>
    <m/>
  </r>
  <r>
    <n v="64329"/>
    <x v="0"/>
    <x v="0"/>
    <x v="0"/>
    <x v="0"/>
    <x v="0"/>
    <x v="100"/>
    <x v="0"/>
    <x v="0"/>
    <s v="Trasferimento"/>
    <x v="0"/>
    <x v="1"/>
    <x v="0"/>
    <m/>
  </r>
  <r>
    <n v="104559"/>
    <x v="0"/>
    <x v="0"/>
    <x v="2"/>
    <x v="0"/>
    <x v="0"/>
    <x v="100"/>
    <x v="0"/>
    <x v="1"/>
    <s v="Trasferimento"/>
    <x v="0"/>
    <x v="3"/>
    <x v="0"/>
    <m/>
  </r>
  <r>
    <n v="38805"/>
    <x v="0"/>
    <x v="0"/>
    <x v="0"/>
    <x v="0"/>
    <x v="0"/>
    <x v="100"/>
    <x v="0"/>
    <x v="0"/>
    <s v="Trasferimento"/>
    <x v="0"/>
    <x v="3"/>
    <x v="0"/>
    <m/>
  </r>
  <r>
    <n v="193599"/>
    <x v="0"/>
    <x v="0"/>
    <x v="0"/>
    <x v="1"/>
    <x v="0"/>
    <x v="100"/>
    <x v="0"/>
    <x v="1"/>
    <s v="Trasferimento"/>
    <x v="0"/>
    <x v="0"/>
    <x v="0"/>
    <m/>
  </r>
  <r>
    <n v="14804"/>
    <x v="0"/>
    <x v="0"/>
    <x v="0"/>
    <x v="0"/>
    <x v="0"/>
    <x v="100"/>
    <x v="0"/>
    <x v="0"/>
    <s v="Trasferimento"/>
    <x v="0"/>
    <x v="3"/>
    <x v="0"/>
    <m/>
  </r>
  <r>
    <n v="25252"/>
    <x v="0"/>
    <x v="1"/>
    <x v="0"/>
    <x v="0"/>
    <x v="0"/>
    <x v="100"/>
    <x v="0"/>
    <x v="0"/>
    <s v="Trasferimento"/>
    <x v="0"/>
    <x v="1"/>
    <x v="0"/>
    <m/>
  </r>
  <r>
    <n v="132948"/>
    <x v="0"/>
    <x v="0"/>
    <x v="2"/>
    <x v="0"/>
    <x v="0"/>
    <x v="100"/>
    <x v="0"/>
    <x v="0"/>
    <s v="Trasferimento"/>
    <x v="0"/>
    <x v="0"/>
    <x v="0"/>
    <m/>
  </r>
  <r>
    <n v="224822"/>
    <x v="0"/>
    <x v="1"/>
    <x v="0"/>
    <x v="1"/>
    <x v="0"/>
    <x v="100"/>
    <x v="0"/>
    <x v="0"/>
    <s v="Trasferimento"/>
    <x v="0"/>
    <x v="0"/>
    <x v="0"/>
    <m/>
  </r>
  <r>
    <n v="144542"/>
    <x v="0"/>
    <x v="0"/>
    <x v="0"/>
    <x v="0"/>
    <x v="0"/>
    <x v="100"/>
    <x v="0"/>
    <x v="0"/>
    <s v="Trasferimento"/>
    <x v="0"/>
    <x v="3"/>
    <x v="0"/>
    <m/>
  </r>
  <r>
    <n v="63509"/>
    <x v="0"/>
    <x v="0"/>
    <x v="2"/>
    <x v="0"/>
    <x v="0"/>
    <x v="100"/>
    <x v="0"/>
    <x v="1"/>
    <s v="Trasferimento"/>
    <x v="0"/>
    <x v="1"/>
    <x v="0"/>
    <m/>
  </r>
  <r>
    <n v="151571"/>
    <x v="0"/>
    <x v="0"/>
    <x v="0"/>
    <x v="0"/>
    <x v="0"/>
    <x v="100"/>
    <x v="0"/>
    <x v="1"/>
    <s v="Trasferimento"/>
    <x v="0"/>
    <x v="0"/>
    <x v="0"/>
    <m/>
  </r>
  <r>
    <n v="211531"/>
    <x v="0"/>
    <x v="1"/>
    <x v="2"/>
    <x v="0"/>
    <x v="15"/>
    <x v="243"/>
    <x v="0"/>
    <x v="0"/>
    <s v="Trasferimento"/>
    <x v="0"/>
    <x v="0"/>
    <x v="0"/>
    <m/>
  </r>
  <r>
    <n v="124846"/>
    <x v="0"/>
    <x v="0"/>
    <x v="0"/>
    <x v="0"/>
    <x v="2"/>
    <x v="298"/>
    <x v="0"/>
    <x v="0"/>
    <s v="Trasferimento"/>
    <x v="1"/>
    <x v="0"/>
    <x v="0"/>
    <m/>
  </r>
  <r>
    <n v="162354"/>
    <x v="0"/>
    <x v="0"/>
    <x v="0"/>
    <x v="0"/>
    <x v="4"/>
    <x v="184"/>
    <x v="0"/>
    <x v="0"/>
    <s v="Trasferimento"/>
    <x v="0"/>
    <x v="0"/>
    <x v="0"/>
    <m/>
  </r>
  <r>
    <n v="175252"/>
    <x v="0"/>
    <x v="0"/>
    <x v="0"/>
    <x v="0"/>
    <x v="2"/>
    <x v="230"/>
    <x v="0"/>
    <x v="1"/>
    <s v="Trasferimento"/>
    <x v="1"/>
    <x v="0"/>
    <x v="0"/>
    <m/>
  </r>
  <r>
    <n v="175251"/>
    <x v="0"/>
    <x v="0"/>
    <x v="0"/>
    <x v="0"/>
    <x v="2"/>
    <x v="230"/>
    <x v="0"/>
    <x v="0"/>
    <s v="Trasferimento"/>
    <x v="1"/>
    <x v="0"/>
    <x v="0"/>
    <m/>
  </r>
  <r>
    <n v="8663"/>
    <x v="0"/>
    <x v="0"/>
    <x v="2"/>
    <x v="4"/>
    <x v="2"/>
    <x v="230"/>
    <x v="0"/>
    <x v="1"/>
    <s v="Trasferimento"/>
    <x v="1"/>
    <x v="0"/>
    <x v="0"/>
    <m/>
  </r>
  <r>
    <n v="189768"/>
    <x v="0"/>
    <x v="1"/>
    <x v="2"/>
    <x v="0"/>
    <x v="4"/>
    <x v="145"/>
    <x v="0"/>
    <x v="0"/>
    <s v="Trasferimento"/>
    <x v="1"/>
    <x v="3"/>
    <x v="0"/>
    <m/>
  </r>
  <r>
    <n v="228123"/>
    <x v="1"/>
    <x v="0"/>
    <x v="0"/>
    <x v="2"/>
    <x v="2"/>
    <x v="230"/>
    <x v="0"/>
    <x v="0"/>
    <s v="Trasferimento"/>
    <x v="1"/>
    <x v="5"/>
    <x v="0"/>
    <m/>
  </r>
  <r>
    <n v="191061"/>
    <x v="0"/>
    <x v="0"/>
    <x v="0"/>
    <x v="0"/>
    <x v="7"/>
    <x v="347"/>
    <x v="0"/>
    <x v="0"/>
    <s v="Trasferimento"/>
    <x v="0"/>
    <x v="0"/>
    <x v="0"/>
    <m/>
  </r>
  <r>
    <n v="173868"/>
    <x v="0"/>
    <x v="0"/>
    <x v="0"/>
    <x v="1"/>
    <x v="7"/>
    <x v="347"/>
    <x v="0"/>
    <x v="0"/>
    <s v="Trasferimento"/>
    <x v="0"/>
    <x v="3"/>
    <x v="0"/>
    <m/>
  </r>
  <r>
    <n v="260"/>
    <x v="0"/>
    <x v="0"/>
    <x v="0"/>
    <x v="0"/>
    <x v="11"/>
    <x v="142"/>
    <x v="0"/>
    <x v="0"/>
    <s v="Trasferimento"/>
    <x v="1"/>
    <x v="0"/>
    <x v="0"/>
    <m/>
  </r>
  <r>
    <n v="126637"/>
    <x v="0"/>
    <x v="0"/>
    <x v="0"/>
    <x v="0"/>
    <x v="11"/>
    <x v="142"/>
    <x v="0"/>
    <x v="0"/>
    <s v="Trasferimento"/>
    <x v="1"/>
    <x v="0"/>
    <x v="0"/>
    <m/>
  </r>
  <r>
    <n v="223670"/>
    <x v="0"/>
    <x v="0"/>
    <x v="0"/>
    <x v="1"/>
    <x v="11"/>
    <x v="142"/>
    <x v="0"/>
    <x v="0"/>
    <s v="Trasferimento"/>
    <x v="1"/>
    <x v="1"/>
    <x v="0"/>
    <m/>
  </r>
  <r>
    <n v="85777"/>
    <x v="0"/>
    <x v="0"/>
    <x v="0"/>
    <x v="0"/>
    <x v="11"/>
    <x v="142"/>
    <x v="0"/>
    <x v="1"/>
    <s v="Trasferimento"/>
    <x v="1"/>
    <x v="0"/>
    <x v="0"/>
    <m/>
  </r>
  <r>
    <n v="191314"/>
    <x v="0"/>
    <x v="0"/>
    <x v="0"/>
    <x v="0"/>
    <x v="11"/>
    <x v="142"/>
    <x v="0"/>
    <x v="1"/>
    <s v="Trasferimento"/>
    <x v="1"/>
    <x v="0"/>
    <x v="0"/>
    <m/>
  </r>
  <r>
    <n v="174698"/>
    <x v="0"/>
    <x v="0"/>
    <x v="0"/>
    <x v="0"/>
    <x v="11"/>
    <x v="142"/>
    <x v="0"/>
    <x v="0"/>
    <s v="Trasferimento"/>
    <x v="1"/>
    <x v="0"/>
    <x v="0"/>
    <m/>
  </r>
  <r>
    <n v="138779"/>
    <x v="0"/>
    <x v="0"/>
    <x v="0"/>
    <x v="0"/>
    <x v="7"/>
    <x v="137"/>
    <x v="0"/>
    <x v="0"/>
    <s v="Trasferimento"/>
    <x v="3"/>
    <x v="0"/>
    <x v="0"/>
    <m/>
  </r>
  <r>
    <n v="150909"/>
    <x v="0"/>
    <x v="0"/>
    <x v="0"/>
    <x v="0"/>
    <x v="2"/>
    <x v="172"/>
    <x v="0"/>
    <x v="1"/>
    <s v="Trasferimento"/>
    <x v="1"/>
    <x v="3"/>
    <x v="0"/>
    <m/>
  </r>
  <r>
    <n v="158987"/>
    <x v="0"/>
    <x v="0"/>
    <x v="2"/>
    <x v="4"/>
    <x v="7"/>
    <x v="137"/>
    <x v="0"/>
    <x v="1"/>
    <s v="Trasferimento"/>
    <x v="3"/>
    <x v="1"/>
    <x v="0"/>
    <m/>
  </r>
  <r>
    <n v="169274"/>
    <x v="0"/>
    <x v="0"/>
    <x v="0"/>
    <x v="0"/>
    <x v="7"/>
    <x v="195"/>
    <x v="0"/>
    <x v="0"/>
    <s v="Trasferimento"/>
    <x v="1"/>
    <x v="0"/>
    <x v="0"/>
    <m/>
  </r>
  <r>
    <n v="110061"/>
    <x v="0"/>
    <x v="0"/>
    <x v="0"/>
    <x v="0"/>
    <x v="10"/>
    <x v="63"/>
    <x v="0"/>
    <x v="0"/>
    <s v="Trasferimento"/>
    <x v="0"/>
    <x v="0"/>
    <x v="0"/>
    <m/>
  </r>
  <r>
    <n v="117750"/>
    <x v="0"/>
    <x v="0"/>
    <x v="0"/>
    <x v="0"/>
    <x v="11"/>
    <x v="142"/>
    <x v="0"/>
    <x v="0"/>
    <s v="Trasferimento"/>
    <x v="1"/>
    <x v="0"/>
    <x v="0"/>
    <m/>
  </r>
  <r>
    <n v="187726"/>
    <x v="0"/>
    <x v="0"/>
    <x v="0"/>
    <x v="0"/>
    <x v="11"/>
    <x v="142"/>
    <x v="0"/>
    <x v="0"/>
    <s v="Trasferimento"/>
    <x v="1"/>
    <x v="0"/>
    <x v="0"/>
    <m/>
  </r>
  <r>
    <n v="43782"/>
    <x v="0"/>
    <x v="0"/>
    <x v="2"/>
    <x v="4"/>
    <x v="14"/>
    <x v="257"/>
    <x v="0"/>
    <x v="0"/>
    <s v="Trasferimento"/>
    <x v="0"/>
    <x v="1"/>
    <x v="0"/>
    <m/>
  </r>
  <r>
    <n v="84566"/>
    <x v="0"/>
    <x v="0"/>
    <x v="0"/>
    <x v="0"/>
    <x v="8"/>
    <x v="268"/>
    <x v="0"/>
    <x v="0"/>
    <s v="Trasferimento"/>
    <x v="1"/>
    <x v="4"/>
    <x v="0"/>
    <m/>
  </r>
  <r>
    <n v="164106"/>
    <x v="0"/>
    <x v="0"/>
    <x v="2"/>
    <x v="1"/>
    <x v="7"/>
    <x v="274"/>
    <x v="0"/>
    <x v="0"/>
    <s v="Trasferimento"/>
    <x v="0"/>
    <x v="0"/>
    <x v="0"/>
    <m/>
  </r>
  <r>
    <n v="226802"/>
    <x v="0"/>
    <x v="0"/>
    <x v="0"/>
    <x v="0"/>
    <x v="9"/>
    <x v="117"/>
    <x v="0"/>
    <x v="1"/>
    <s v="Trasferimento"/>
    <x v="1"/>
    <x v="0"/>
    <x v="0"/>
    <m/>
  </r>
  <r>
    <n v="224414"/>
    <x v="1"/>
    <x v="0"/>
    <x v="0"/>
    <x v="0"/>
    <x v="4"/>
    <x v="151"/>
    <x v="0"/>
    <x v="0"/>
    <s v="Trasferimento"/>
    <x v="1"/>
    <x v="7"/>
    <x v="0"/>
    <m/>
  </r>
  <r>
    <n v="13078"/>
    <x v="0"/>
    <x v="0"/>
    <x v="0"/>
    <x v="0"/>
    <x v="1"/>
    <x v="22"/>
    <x v="0"/>
    <x v="0"/>
    <s v="Trasferimento"/>
    <x v="1"/>
    <x v="3"/>
    <x v="0"/>
    <m/>
  </r>
  <r>
    <n v="109027"/>
    <x v="0"/>
    <x v="0"/>
    <x v="2"/>
    <x v="4"/>
    <x v="10"/>
    <x v="273"/>
    <x v="0"/>
    <x v="0"/>
    <s v="Trasferimento"/>
    <x v="1"/>
    <x v="0"/>
    <x v="0"/>
    <m/>
  </r>
  <r>
    <n v="215913"/>
    <x v="1"/>
    <x v="1"/>
    <x v="0"/>
    <x v="1"/>
    <x v="4"/>
    <x v="88"/>
    <x v="0"/>
    <x v="0"/>
    <s v="Trasferimento"/>
    <x v="1"/>
    <x v="7"/>
    <x v="0"/>
    <m/>
  </r>
  <r>
    <n v="25505"/>
    <x v="0"/>
    <x v="0"/>
    <x v="0"/>
    <x v="4"/>
    <x v="7"/>
    <x v="134"/>
    <x v="0"/>
    <x v="0"/>
    <s v="Trasferimento"/>
    <x v="0"/>
    <x v="3"/>
    <x v="0"/>
    <m/>
  </r>
  <r>
    <n v="109146"/>
    <x v="0"/>
    <x v="0"/>
    <x v="0"/>
    <x v="0"/>
    <x v="4"/>
    <x v="58"/>
    <x v="0"/>
    <x v="0"/>
    <s v="Trasferimento"/>
    <x v="1"/>
    <x v="1"/>
    <x v="0"/>
    <m/>
  </r>
  <r>
    <n v="101341"/>
    <x v="0"/>
    <x v="0"/>
    <x v="0"/>
    <x v="0"/>
    <x v="4"/>
    <x v="58"/>
    <x v="0"/>
    <x v="0"/>
    <s v="Trasferimento"/>
    <x v="1"/>
    <x v="0"/>
    <x v="0"/>
    <m/>
  </r>
  <r>
    <n v="2724"/>
    <x v="0"/>
    <x v="0"/>
    <x v="2"/>
    <x v="4"/>
    <x v="7"/>
    <x v="210"/>
    <x v="0"/>
    <x v="0"/>
    <s v="Trasferimento"/>
    <x v="0"/>
    <x v="1"/>
    <x v="0"/>
    <m/>
  </r>
  <r>
    <n v="104620"/>
    <x v="0"/>
    <x v="0"/>
    <x v="0"/>
    <x v="0"/>
    <x v="8"/>
    <x v="218"/>
    <x v="0"/>
    <x v="0"/>
    <s v="Trasferimento"/>
    <x v="0"/>
    <x v="4"/>
    <x v="0"/>
    <m/>
  </r>
  <r>
    <n v="224582"/>
    <x v="0"/>
    <x v="0"/>
    <x v="0"/>
    <x v="0"/>
    <x v="0"/>
    <x v="76"/>
    <x v="0"/>
    <x v="0"/>
    <s v="Trasferimento"/>
    <x v="0"/>
    <x v="0"/>
    <x v="0"/>
    <m/>
  </r>
  <r>
    <n v="152878"/>
    <x v="0"/>
    <x v="0"/>
    <x v="2"/>
    <x v="0"/>
    <x v="0"/>
    <x v="76"/>
    <x v="0"/>
    <x v="0"/>
    <s v="Trasferimento"/>
    <x v="0"/>
    <x v="0"/>
    <x v="0"/>
    <m/>
  </r>
  <r>
    <n v="80160"/>
    <x v="0"/>
    <x v="0"/>
    <x v="0"/>
    <x v="0"/>
    <x v="4"/>
    <x v="12"/>
    <x v="0"/>
    <x v="0"/>
    <s v="Trasferimento"/>
    <x v="1"/>
    <x v="3"/>
    <x v="0"/>
    <m/>
  </r>
  <r>
    <n v="115518"/>
    <x v="0"/>
    <x v="0"/>
    <x v="0"/>
    <x v="0"/>
    <x v="1"/>
    <x v="176"/>
    <x v="0"/>
    <x v="1"/>
    <s v="Trasferimento"/>
    <x v="1"/>
    <x v="3"/>
    <x v="0"/>
    <m/>
  </r>
  <r>
    <n v="200838"/>
    <x v="0"/>
    <x v="0"/>
    <x v="0"/>
    <x v="1"/>
    <x v="10"/>
    <x v="187"/>
    <x v="0"/>
    <x v="0"/>
    <s v="Trasferimento"/>
    <x v="0"/>
    <x v="0"/>
    <x v="0"/>
    <m/>
  </r>
  <r>
    <n v="57371"/>
    <x v="0"/>
    <x v="0"/>
    <x v="2"/>
    <x v="4"/>
    <x v="10"/>
    <x v="187"/>
    <x v="0"/>
    <x v="0"/>
    <s v="Trasferimento"/>
    <x v="0"/>
    <x v="4"/>
    <x v="0"/>
    <m/>
  </r>
  <r>
    <n v="108301"/>
    <x v="0"/>
    <x v="0"/>
    <x v="0"/>
    <x v="0"/>
    <x v="13"/>
    <x v="177"/>
    <x v="0"/>
    <x v="0"/>
    <s v="Trasferimento"/>
    <x v="1"/>
    <x v="3"/>
    <x v="0"/>
    <m/>
  </r>
  <r>
    <n v="10346"/>
    <x v="0"/>
    <x v="0"/>
    <x v="0"/>
    <x v="0"/>
    <x v="4"/>
    <x v="184"/>
    <x v="0"/>
    <x v="0"/>
    <s v="Trasferimento"/>
    <x v="0"/>
    <x v="1"/>
    <x v="0"/>
    <m/>
  </r>
  <r>
    <n v="14486"/>
    <x v="0"/>
    <x v="0"/>
    <x v="0"/>
    <x v="0"/>
    <x v="4"/>
    <x v="330"/>
    <x v="0"/>
    <x v="0"/>
    <s v="Trasferimento"/>
    <x v="1"/>
    <x v="4"/>
    <x v="0"/>
    <m/>
  </r>
  <r>
    <n v="83965"/>
    <x v="0"/>
    <x v="0"/>
    <x v="0"/>
    <x v="0"/>
    <x v="8"/>
    <x v="268"/>
    <x v="0"/>
    <x v="0"/>
    <s v="Trasferimento"/>
    <x v="1"/>
    <x v="0"/>
    <x v="0"/>
    <m/>
  </r>
  <r>
    <n v="100150"/>
    <x v="0"/>
    <x v="0"/>
    <x v="0"/>
    <x v="0"/>
    <x v="7"/>
    <x v="165"/>
    <x v="0"/>
    <x v="0"/>
    <s v="Trasferimento"/>
    <x v="0"/>
    <x v="0"/>
    <x v="0"/>
    <m/>
  </r>
  <r>
    <n v="114508"/>
    <x v="0"/>
    <x v="0"/>
    <x v="0"/>
    <x v="0"/>
    <x v="7"/>
    <x v="288"/>
    <x v="0"/>
    <x v="0"/>
    <s v="Trasferimento"/>
    <x v="3"/>
    <x v="1"/>
    <x v="0"/>
    <m/>
  </r>
  <r>
    <n v="116161"/>
    <x v="0"/>
    <x v="0"/>
    <x v="0"/>
    <x v="4"/>
    <x v="7"/>
    <x v="259"/>
    <x v="0"/>
    <x v="0"/>
    <s v="Trasferimento"/>
    <x v="0"/>
    <x v="0"/>
    <x v="0"/>
    <m/>
  </r>
  <r>
    <n v="116160"/>
    <x v="0"/>
    <x v="0"/>
    <x v="2"/>
    <x v="4"/>
    <x v="7"/>
    <x v="259"/>
    <x v="0"/>
    <x v="0"/>
    <s v="Trasferimento"/>
    <x v="0"/>
    <x v="0"/>
    <x v="0"/>
    <m/>
  </r>
  <r>
    <n v="137936"/>
    <x v="0"/>
    <x v="0"/>
    <x v="2"/>
    <x v="1"/>
    <x v="7"/>
    <x v="259"/>
    <x v="0"/>
    <x v="0"/>
    <s v="Trasferimento"/>
    <x v="0"/>
    <x v="0"/>
    <x v="0"/>
    <m/>
  </r>
  <r>
    <n v="180595"/>
    <x v="0"/>
    <x v="0"/>
    <x v="0"/>
    <x v="1"/>
    <x v="4"/>
    <x v="80"/>
    <x v="0"/>
    <x v="0"/>
    <s v="Trasferimento"/>
    <x v="1"/>
    <x v="1"/>
    <x v="0"/>
    <m/>
  </r>
  <r>
    <n v="34837"/>
    <x v="0"/>
    <x v="0"/>
    <x v="2"/>
    <x v="4"/>
    <x v="2"/>
    <x v="332"/>
    <x v="0"/>
    <x v="0"/>
    <s v="Trasferimento"/>
    <x v="1"/>
    <x v="3"/>
    <x v="0"/>
    <m/>
  </r>
  <r>
    <n v="136351"/>
    <x v="0"/>
    <x v="0"/>
    <x v="2"/>
    <x v="4"/>
    <x v="2"/>
    <x v="332"/>
    <x v="0"/>
    <x v="0"/>
    <s v="Trasferimento"/>
    <x v="1"/>
    <x v="0"/>
    <x v="0"/>
    <m/>
  </r>
  <r>
    <n v="206754"/>
    <x v="1"/>
    <x v="1"/>
    <x v="2"/>
    <x v="3"/>
    <x v="2"/>
    <x v="332"/>
    <x v="0"/>
    <x v="0"/>
    <s v="Trasferimento"/>
    <x v="1"/>
    <x v="5"/>
    <x v="0"/>
    <m/>
  </r>
  <r>
    <n v="229573"/>
    <x v="0"/>
    <x v="0"/>
    <x v="0"/>
    <x v="1"/>
    <x v="2"/>
    <x v="332"/>
    <x v="0"/>
    <x v="0"/>
    <s v="Trasferimento"/>
    <x v="1"/>
    <x v="0"/>
    <x v="0"/>
    <m/>
  </r>
  <r>
    <n v="198221"/>
    <x v="0"/>
    <x v="0"/>
    <x v="0"/>
    <x v="0"/>
    <x v="2"/>
    <x v="332"/>
    <x v="0"/>
    <x v="0"/>
    <s v="Trasferimento"/>
    <x v="1"/>
    <x v="0"/>
    <x v="0"/>
    <m/>
  </r>
  <r>
    <n v="31341"/>
    <x v="0"/>
    <x v="0"/>
    <x v="0"/>
    <x v="0"/>
    <x v="7"/>
    <x v="150"/>
    <x v="0"/>
    <x v="0"/>
    <s v="Trasferimento"/>
    <x v="1"/>
    <x v="3"/>
    <x v="0"/>
    <m/>
  </r>
  <r>
    <n v="223933"/>
    <x v="0"/>
    <x v="0"/>
    <x v="2"/>
    <x v="3"/>
    <x v="1"/>
    <x v="108"/>
    <x v="0"/>
    <x v="0"/>
    <s v="Trasferimento"/>
    <x v="0"/>
    <x v="0"/>
    <x v="0"/>
    <m/>
  </r>
  <r>
    <n v="86142"/>
    <x v="0"/>
    <x v="0"/>
    <x v="0"/>
    <x v="0"/>
    <x v="11"/>
    <x v="142"/>
    <x v="0"/>
    <x v="0"/>
    <s v="Trasferimento"/>
    <x v="1"/>
    <x v="4"/>
    <x v="0"/>
    <m/>
  </r>
  <r>
    <n v="98405"/>
    <x v="0"/>
    <x v="0"/>
    <x v="0"/>
    <x v="0"/>
    <x v="4"/>
    <x v="140"/>
    <x v="0"/>
    <x v="0"/>
    <s v="Trasferimento"/>
    <x v="0"/>
    <x v="0"/>
    <x v="0"/>
    <m/>
  </r>
  <r>
    <n v="32937"/>
    <x v="0"/>
    <x v="0"/>
    <x v="0"/>
    <x v="0"/>
    <x v="1"/>
    <x v="1"/>
    <x v="0"/>
    <x v="0"/>
    <s v="Trasferimento"/>
    <x v="0"/>
    <x v="3"/>
    <x v="0"/>
    <m/>
  </r>
  <r>
    <n v="206006"/>
    <x v="0"/>
    <x v="0"/>
    <x v="0"/>
    <x v="1"/>
    <x v="7"/>
    <x v="69"/>
    <x v="0"/>
    <x v="1"/>
    <s v="Trasferimento"/>
    <x v="1"/>
    <x v="0"/>
    <x v="0"/>
    <m/>
  </r>
  <r>
    <n v="60743"/>
    <x v="0"/>
    <x v="0"/>
    <x v="2"/>
    <x v="4"/>
    <x v="7"/>
    <x v="328"/>
    <x v="0"/>
    <x v="0"/>
    <s v="Trasferimento"/>
    <x v="0"/>
    <x v="0"/>
    <x v="0"/>
    <m/>
  </r>
  <r>
    <n v="12701"/>
    <x v="0"/>
    <x v="0"/>
    <x v="2"/>
    <x v="0"/>
    <x v="2"/>
    <x v="332"/>
    <x v="0"/>
    <x v="1"/>
    <s v="Trasferimento"/>
    <x v="1"/>
    <x v="4"/>
    <x v="0"/>
    <m/>
  </r>
  <r>
    <n v="143440"/>
    <x v="0"/>
    <x v="0"/>
    <x v="0"/>
    <x v="0"/>
    <x v="2"/>
    <x v="332"/>
    <x v="0"/>
    <x v="0"/>
    <s v="Trasferimento"/>
    <x v="1"/>
    <x v="0"/>
    <x v="0"/>
    <m/>
  </r>
  <r>
    <n v="12776"/>
    <x v="0"/>
    <x v="0"/>
    <x v="2"/>
    <x v="4"/>
    <x v="2"/>
    <x v="332"/>
    <x v="0"/>
    <x v="0"/>
    <s v="Trasferimento"/>
    <x v="1"/>
    <x v="4"/>
    <x v="0"/>
    <m/>
  </r>
  <r>
    <n v="134851"/>
    <x v="0"/>
    <x v="0"/>
    <x v="2"/>
    <x v="1"/>
    <x v="11"/>
    <x v="82"/>
    <x v="0"/>
    <x v="1"/>
    <s v="Trasferimento"/>
    <x v="0"/>
    <x v="0"/>
    <x v="0"/>
    <m/>
  </r>
  <r>
    <n v="65584"/>
    <x v="0"/>
    <x v="0"/>
    <x v="2"/>
    <x v="4"/>
    <x v="4"/>
    <x v="99"/>
    <x v="0"/>
    <x v="0"/>
    <s v="Trasferimento"/>
    <x v="0"/>
    <x v="3"/>
    <x v="0"/>
    <m/>
  </r>
  <r>
    <n v="22410"/>
    <x v="0"/>
    <x v="0"/>
    <x v="0"/>
    <x v="0"/>
    <x v="8"/>
    <x v="173"/>
    <x v="0"/>
    <x v="1"/>
    <s v="Trasferimento"/>
    <x v="0"/>
    <x v="3"/>
    <x v="0"/>
    <m/>
  </r>
  <r>
    <n v="195301"/>
    <x v="0"/>
    <x v="0"/>
    <x v="2"/>
    <x v="1"/>
    <x v="10"/>
    <x v="63"/>
    <x v="0"/>
    <x v="1"/>
    <s v="Trasferimento"/>
    <x v="0"/>
    <x v="0"/>
    <x v="0"/>
    <m/>
  </r>
  <r>
    <n v="72209"/>
    <x v="0"/>
    <x v="0"/>
    <x v="2"/>
    <x v="4"/>
    <x v="15"/>
    <x v="243"/>
    <x v="0"/>
    <x v="0"/>
    <s v="Trasferimento"/>
    <x v="0"/>
    <x v="0"/>
    <x v="0"/>
    <m/>
  </r>
  <r>
    <n v="194928"/>
    <x v="0"/>
    <x v="0"/>
    <x v="0"/>
    <x v="1"/>
    <x v="15"/>
    <x v="243"/>
    <x v="0"/>
    <x v="1"/>
    <s v="Trasferimento"/>
    <x v="0"/>
    <x v="0"/>
    <x v="0"/>
    <m/>
  </r>
  <r>
    <n v="194931"/>
    <x v="0"/>
    <x v="0"/>
    <x v="0"/>
    <x v="1"/>
    <x v="15"/>
    <x v="243"/>
    <x v="0"/>
    <x v="0"/>
    <s v="Trasferimento"/>
    <x v="0"/>
    <x v="0"/>
    <x v="0"/>
    <m/>
  </r>
  <r>
    <n v="111094"/>
    <x v="0"/>
    <x v="0"/>
    <x v="0"/>
    <x v="0"/>
    <x v="13"/>
    <x v="188"/>
    <x v="0"/>
    <x v="1"/>
    <s v="Trasferimento"/>
    <x v="1"/>
    <x v="1"/>
    <x v="0"/>
    <m/>
  </r>
  <r>
    <n v="120723"/>
    <x v="1"/>
    <x v="0"/>
    <x v="0"/>
    <x v="0"/>
    <x v="13"/>
    <x v="188"/>
    <x v="0"/>
    <x v="0"/>
    <s v="Trasferimento"/>
    <x v="1"/>
    <x v="6"/>
    <x v="0"/>
    <m/>
  </r>
  <r>
    <n v="25561"/>
    <x v="0"/>
    <x v="0"/>
    <x v="0"/>
    <x v="4"/>
    <x v="7"/>
    <x v="15"/>
    <x v="0"/>
    <x v="0"/>
    <s v="Trasferimento"/>
    <x v="2"/>
    <x v="1"/>
    <x v="0"/>
    <m/>
  </r>
  <r>
    <n v="12208"/>
    <x v="0"/>
    <x v="0"/>
    <x v="2"/>
    <x v="1"/>
    <x v="7"/>
    <x v="191"/>
    <x v="0"/>
    <x v="0"/>
    <s v="Trasferimento"/>
    <x v="0"/>
    <x v="0"/>
    <x v="0"/>
    <m/>
  </r>
  <r>
    <n v="130823"/>
    <x v="0"/>
    <x v="0"/>
    <x v="2"/>
    <x v="0"/>
    <x v="11"/>
    <x v="95"/>
    <x v="0"/>
    <x v="0"/>
    <s v="Trasferimento"/>
    <x v="1"/>
    <x v="0"/>
    <x v="0"/>
    <m/>
  </r>
  <r>
    <n v="80775"/>
    <x v="0"/>
    <x v="0"/>
    <x v="0"/>
    <x v="0"/>
    <x v="2"/>
    <x v="265"/>
    <x v="0"/>
    <x v="0"/>
    <s v="Trasferimento"/>
    <x v="1"/>
    <x v="4"/>
    <x v="0"/>
    <m/>
  </r>
  <r>
    <n v="208111"/>
    <x v="0"/>
    <x v="0"/>
    <x v="0"/>
    <x v="1"/>
    <x v="14"/>
    <x v="290"/>
    <x v="0"/>
    <x v="0"/>
    <s v="Trasferimento"/>
    <x v="0"/>
    <x v="0"/>
    <x v="0"/>
    <m/>
  </r>
  <r>
    <n v="47069"/>
    <x v="0"/>
    <x v="0"/>
    <x v="0"/>
    <x v="0"/>
    <x v="8"/>
    <x v="46"/>
    <x v="0"/>
    <x v="0"/>
    <s v="Trasferimento"/>
    <x v="0"/>
    <x v="3"/>
    <x v="0"/>
    <m/>
  </r>
  <r>
    <n v="55503"/>
    <x v="0"/>
    <x v="0"/>
    <x v="0"/>
    <x v="4"/>
    <x v="8"/>
    <x v="46"/>
    <x v="0"/>
    <x v="0"/>
    <s v="Trasferimento"/>
    <x v="0"/>
    <x v="1"/>
    <x v="0"/>
    <m/>
  </r>
  <r>
    <n v="35626"/>
    <x v="0"/>
    <x v="0"/>
    <x v="0"/>
    <x v="0"/>
    <x v="8"/>
    <x v="46"/>
    <x v="0"/>
    <x v="0"/>
    <s v="Trasferimento"/>
    <x v="0"/>
    <x v="3"/>
    <x v="0"/>
    <m/>
  </r>
  <r>
    <n v="31296"/>
    <x v="0"/>
    <x v="0"/>
    <x v="0"/>
    <x v="0"/>
    <x v="4"/>
    <x v="40"/>
    <x v="0"/>
    <x v="0"/>
    <s v="Trasferimento"/>
    <x v="1"/>
    <x v="0"/>
    <x v="0"/>
    <m/>
  </r>
  <r>
    <n v="46151"/>
    <x v="0"/>
    <x v="0"/>
    <x v="0"/>
    <x v="0"/>
    <x v="4"/>
    <x v="40"/>
    <x v="0"/>
    <x v="0"/>
    <s v="Trasferimento"/>
    <x v="1"/>
    <x v="3"/>
    <x v="0"/>
    <m/>
  </r>
  <r>
    <n v="52945"/>
    <x v="0"/>
    <x v="0"/>
    <x v="2"/>
    <x v="4"/>
    <x v="8"/>
    <x v="17"/>
    <x v="0"/>
    <x v="0"/>
    <s v="Trasferimento"/>
    <x v="1"/>
    <x v="4"/>
    <x v="0"/>
    <m/>
  </r>
  <r>
    <n v="5754"/>
    <x v="0"/>
    <x v="0"/>
    <x v="0"/>
    <x v="0"/>
    <x v="1"/>
    <x v="22"/>
    <x v="0"/>
    <x v="0"/>
    <s v="Trasferimento"/>
    <x v="1"/>
    <x v="4"/>
    <x v="0"/>
    <m/>
  </r>
  <r>
    <n v="61222"/>
    <x v="0"/>
    <x v="0"/>
    <x v="0"/>
    <x v="0"/>
    <x v="1"/>
    <x v="22"/>
    <x v="0"/>
    <x v="0"/>
    <s v="Trasferimento"/>
    <x v="1"/>
    <x v="4"/>
    <x v="0"/>
    <m/>
  </r>
  <r>
    <n v="9629"/>
    <x v="0"/>
    <x v="0"/>
    <x v="0"/>
    <x v="0"/>
    <x v="2"/>
    <x v="55"/>
    <x v="0"/>
    <x v="1"/>
    <s v="Trasferimento"/>
    <x v="1"/>
    <x v="0"/>
    <x v="0"/>
    <m/>
  </r>
  <r>
    <n v="220238"/>
    <x v="1"/>
    <x v="0"/>
    <x v="2"/>
    <x v="2"/>
    <x v="2"/>
    <x v="55"/>
    <x v="0"/>
    <x v="1"/>
    <s v="Trasferimento"/>
    <x v="1"/>
    <x v="5"/>
    <x v="0"/>
    <m/>
  </r>
  <r>
    <n v="211243"/>
    <x v="0"/>
    <x v="0"/>
    <x v="0"/>
    <x v="0"/>
    <x v="1"/>
    <x v="1"/>
    <x v="0"/>
    <x v="0"/>
    <s v="Trasferimento"/>
    <x v="0"/>
    <x v="3"/>
    <x v="0"/>
    <m/>
  </r>
  <r>
    <n v="75200"/>
    <x v="0"/>
    <x v="0"/>
    <x v="0"/>
    <x v="4"/>
    <x v="8"/>
    <x v="128"/>
    <x v="0"/>
    <x v="0"/>
    <s v="Trasferimento"/>
    <x v="1"/>
    <x v="4"/>
    <x v="0"/>
    <m/>
  </r>
  <r>
    <n v="12448"/>
    <x v="0"/>
    <x v="0"/>
    <x v="0"/>
    <x v="0"/>
    <x v="10"/>
    <x v="220"/>
    <x v="0"/>
    <x v="0"/>
    <s v="Trasferimento"/>
    <x v="0"/>
    <x v="1"/>
    <x v="0"/>
    <m/>
  </r>
  <r>
    <n v="214025"/>
    <x v="0"/>
    <x v="0"/>
    <x v="2"/>
    <x v="1"/>
    <x v="8"/>
    <x v="92"/>
    <x v="0"/>
    <x v="0"/>
    <s v="Trasferimento"/>
    <x v="1"/>
    <x v="0"/>
    <x v="0"/>
    <m/>
  </r>
  <r>
    <n v="192244"/>
    <x v="0"/>
    <x v="0"/>
    <x v="2"/>
    <x v="4"/>
    <x v="8"/>
    <x v="92"/>
    <x v="0"/>
    <x v="0"/>
    <s v="Trasferimento"/>
    <x v="1"/>
    <x v="4"/>
    <x v="0"/>
    <m/>
  </r>
  <r>
    <n v="117969"/>
    <x v="0"/>
    <x v="0"/>
    <x v="0"/>
    <x v="0"/>
    <x v="1"/>
    <x v="351"/>
    <x v="0"/>
    <x v="1"/>
    <s v="Trasferimento"/>
    <x v="1"/>
    <x v="4"/>
    <x v="0"/>
    <m/>
  </r>
  <r>
    <n v="63543"/>
    <x v="0"/>
    <x v="0"/>
    <x v="0"/>
    <x v="0"/>
    <x v="8"/>
    <x v="92"/>
    <x v="0"/>
    <x v="0"/>
    <s v="Trasferimento"/>
    <x v="1"/>
    <x v="0"/>
    <x v="0"/>
    <m/>
  </r>
  <r>
    <n v="33506"/>
    <x v="0"/>
    <x v="0"/>
    <x v="2"/>
    <x v="0"/>
    <x v="8"/>
    <x v="92"/>
    <x v="0"/>
    <x v="0"/>
    <s v="Trasferimento"/>
    <x v="1"/>
    <x v="3"/>
    <x v="0"/>
    <m/>
  </r>
  <r>
    <n v="144484"/>
    <x v="0"/>
    <x v="0"/>
    <x v="0"/>
    <x v="0"/>
    <x v="2"/>
    <x v="286"/>
    <x v="0"/>
    <x v="0"/>
    <s v="Trasferimento"/>
    <x v="1"/>
    <x v="0"/>
    <x v="0"/>
    <m/>
  </r>
  <r>
    <n v="104808"/>
    <x v="0"/>
    <x v="0"/>
    <x v="0"/>
    <x v="0"/>
    <x v="8"/>
    <x v="92"/>
    <x v="0"/>
    <x v="0"/>
    <s v="Trasferimento"/>
    <x v="1"/>
    <x v="0"/>
    <x v="0"/>
    <m/>
  </r>
  <r>
    <n v="59330"/>
    <x v="0"/>
    <x v="1"/>
    <x v="2"/>
    <x v="4"/>
    <x v="10"/>
    <x v="273"/>
    <x v="0"/>
    <x v="1"/>
    <s v="Trasferimento"/>
    <x v="1"/>
    <x v="3"/>
    <x v="0"/>
    <m/>
  </r>
  <r>
    <n v="26807"/>
    <x v="0"/>
    <x v="0"/>
    <x v="0"/>
    <x v="0"/>
    <x v="1"/>
    <x v="26"/>
    <x v="0"/>
    <x v="0"/>
    <s v="Trasferimento"/>
    <x v="1"/>
    <x v="0"/>
    <x v="0"/>
    <m/>
  </r>
  <r>
    <n v="168309"/>
    <x v="0"/>
    <x v="0"/>
    <x v="0"/>
    <x v="0"/>
    <x v="11"/>
    <x v="142"/>
    <x v="0"/>
    <x v="1"/>
    <s v="Trasferimento"/>
    <x v="1"/>
    <x v="0"/>
    <x v="0"/>
    <m/>
  </r>
  <r>
    <n v="1105"/>
    <x v="0"/>
    <x v="0"/>
    <x v="0"/>
    <x v="0"/>
    <x v="7"/>
    <x v="205"/>
    <x v="0"/>
    <x v="0"/>
    <s v="Trasferimento"/>
    <x v="1"/>
    <x v="0"/>
    <x v="0"/>
    <m/>
  </r>
  <r>
    <n v="212502"/>
    <x v="0"/>
    <x v="1"/>
    <x v="2"/>
    <x v="1"/>
    <x v="7"/>
    <x v="215"/>
    <x v="0"/>
    <x v="0"/>
    <s v="Trasferimento"/>
    <x v="1"/>
    <x v="1"/>
    <x v="0"/>
    <m/>
  </r>
  <r>
    <n v="212498"/>
    <x v="0"/>
    <x v="1"/>
    <x v="2"/>
    <x v="1"/>
    <x v="7"/>
    <x v="215"/>
    <x v="0"/>
    <x v="1"/>
    <s v="Trasferimento"/>
    <x v="1"/>
    <x v="0"/>
    <x v="0"/>
    <m/>
  </r>
  <r>
    <n v="17811"/>
    <x v="0"/>
    <x v="0"/>
    <x v="0"/>
    <x v="0"/>
    <x v="11"/>
    <x v="142"/>
    <x v="0"/>
    <x v="0"/>
    <s v="Trasferimento"/>
    <x v="1"/>
    <x v="1"/>
    <x v="0"/>
    <m/>
  </r>
  <r>
    <n v="24942"/>
    <x v="0"/>
    <x v="0"/>
    <x v="2"/>
    <x v="4"/>
    <x v="7"/>
    <x v="215"/>
    <x v="0"/>
    <x v="0"/>
    <s v="Trasferimento"/>
    <x v="1"/>
    <x v="0"/>
    <x v="0"/>
    <m/>
  </r>
  <r>
    <n v="134301"/>
    <x v="1"/>
    <x v="0"/>
    <x v="0"/>
    <x v="0"/>
    <x v="11"/>
    <x v="142"/>
    <x v="0"/>
    <x v="1"/>
    <s v="Trasferimento"/>
    <x v="1"/>
    <x v="6"/>
    <x v="0"/>
    <m/>
  </r>
  <r>
    <n v="18609"/>
    <x v="0"/>
    <x v="0"/>
    <x v="0"/>
    <x v="0"/>
    <x v="11"/>
    <x v="142"/>
    <x v="0"/>
    <x v="0"/>
    <s v="Trasferimento"/>
    <x v="1"/>
    <x v="1"/>
    <x v="0"/>
    <m/>
  </r>
  <r>
    <n v="127555"/>
    <x v="0"/>
    <x v="0"/>
    <x v="2"/>
    <x v="1"/>
    <x v="11"/>
    <x v="142"/>
    <x v="0"/>
    <x v="1"/>
    <s v="Trasferimento"/>
    <x v="1"/>
    <x v="3"/>
    <x v="0"/>
    <m/>
  </r>
  <r>
    <n v="127179"/>
    <x v="0"/>
    <x v="0"/>
    <x v="0"/>
    <x v="0"/>
    <x v="11"/>
    <x v="142"/>
    <x v="0"/>
    <x v="0"/>
    <s v="Trasferimento"/>
    <x v="1"/>
    <x v="0"/>
    <x v="0"/>
    <m/>
  </r>
  <r>
    <n v="206801"/>
    <x v="1"/>
    <x v="0"/>
    <x v="0"/>
    <x v="0"/>
    <x v="11"/>
    <x v="142"/>
    <x v="0"/>
    <x v="0"/>
    <s v="Trasferimento"/>
    <x v="1"/>
    <x v="6"/>
    <x v="0"/>
    <m/>
  </r>
  <r>
    <n v="135578"/>
    <x v="0"/>
    <x v="0"/>
    <x v="0"/>
    <x v="0"/>
    <x v="11"/>
    <x v="142"/>
    <x v="0"/>
    <x v="0"/>
    <s v="Trasferimento"/>
    <x v="1"/>
    <x v="0"/>
    <x v="0"/>
    <m/>
  </r>
  <r>
    <n v="79448"/>
    <x v="0"/>
    <x v="0"/>
    <x v="0"/>
    <x v="0"/>
    <x v="11"/>
    <x v="142"/>
    <x v="0"/>
    <x v="0"/>
    <s v="Trasferimento"/>
    <x v="1"/>
    <x v="1"/>
    <x v="0"/>
    <m/>
  </r>
  <r>
    <n v="208602"/>
    <x v="0"/>
    <x v="0"/>
    <x v="0"/>
    <x v="0"/>
    <x v="11"/>
    <x v="142"/>
    <x v="0"/>
    <x v="0"/>
    <s v="Trasferimento"/>
    <x v="1"/>
    <x v="1"/>
    <x v="0"/>
    <m/>
  </r>
  <r>
    <n v="173940"/>
    <x v="0"/>
    <x v="0"/>
    <x v="0"/>
    <x v="0"/>
    <x v="11"/>
    <x v="142"/>
    <x v="0"/>
    <x v="1"/>
    <s v="Trasferimento"/>
    <x v="1"/>
    <x v="0"/>
    <x v="0"/>
    <m/>
  </r>
  <r>
    <n v="231048"/>
    <x v="0"/>
    <x v="0"/>
    <x v="0"/>
    <x v="1"/>
    <x v="11"/>
    <x v="142"/>
    <x v="0"/>
    <x v="0"/>
    <s v="Trasferimento"/>
    <x v="1"/>
    <x v="0"/>
    <x v="0"/>
    <m/>
  </r>
  <r>
    <n v="217656"/>
    <x v="0"/>
    <x v="0"/>
    <x v="2"/>
    <x v="0"/>
    <x v="1"/>
    <x v="324"/>
    <x v="0"/>
    <x v="0"/>
    <s v="Trasferimento"/>
    <x v="1"/>
    <x v="4"/>
    <x v="0"/>
    <m/>
  </r>
  <r>
    <n v="217659"/>
    <x v="0"/>
    <x v="0"/>
    <x v="0"/>
    <x v="0"/>
    <x v="1"/>
    <x v="324"/>
    <x v="0"/>
    <x v="0"/>
    <s v="Trasferimento"/>
    <x v="1"/>
    <x v="4"/>
    <x v="0"/>
    <m/>
  </r>
  <r>
    <n v="119101"/>
    <x v="0"/>
    <x v="0"/>
    <x v="0"/>
    <x v="0"/>
    <x v="3"/>
    <x v="252"/>
    <x v="0"/>
    <x v="0"/>
    <s v="Trasferimento"/>
    <x v="1"/>
    <x v="0"/>
    <x v="0"/>
    <m/>
  </r>
  <r>
    <n v="108628"/>
    <x v="0"/>
    <x v="0"/>
    <x v="0"/>
    <x v="0"/>
    <x v="7"/>
    <x v="301"/>
    <x v="0"/>
    <x v="0"/>
    <s v="Trasferimento"/>
    <x v="1"/>
    <x v="0"/>
    <x v="0"/>
    <m/>
  </r>
  <r>
    <n v="47557"/>
    <x v="0"/>
    <x v="0"/>
    <x v="0"/>
    <x v="0"/>
    <x v="1"/>
    <x v="22"/>
    <x v="0"/>
    <x v="0"/>
    <s v="Trasferimento"/>
    <x v="1"/>
    <x v="4"/>
    <x v="0"/>
    <m/>
  </r>
  <r>
    <n v="231477"/>
    <x v="1"/>
    <x v="0"/>
    <x v="0"/>
    <x v="3"/>
    <x v="10"/>
    <x v="266"/>
    <x v="0"/>
    <x v="0"/>
    <s v="Trasferimento"/>
    <x v="1"/>
    <x v="7"/>
    <x v="0"/>
    <m/>
  </r>
  <r>
    <n v="163872"/>
    <x v="0"/>
    <x v="0"/>
    <x v="0"/>
    <x v="1"/>
    <x v="2"/>
    <x v="230"/>
    <x v="0"/>
    <x v="0"/>
    <s v="Trasferimento"/>
    <x v="1"/>
    <x v="0"/>
    <x v="0"/>
    <m/>
  </r>
  <r>
    <n v="229866"/>
    <x v="0"/>
    <x v="0"/>
    <x v="0"/>
    <x v="1"/>
    <x v="12"/>
    <x v="323"/>
    <x v="0"/>
    <x v="0"/>
    <s v="Trasferimento"/>
    <x v="1"/>
    <x v="1"/>
    <x v="0"/>
    <m/>
  </r>
  <r>
    <n v="51697"/>
    <x v="0"/>
    <x v="0"/>
    <x v="0"/>
    <x v="0"/>
    <x v="2"/>
    <x v="230"/>
    <x v="0"/>
    <x v="0"/>
    <s v="Trasferimento"/>
    <x v="1"/>
    <x v="0"/>
    <x v="0"/>
    <m/>
  </r>
  <r>
    <n v="75474"/>
    <x v="0"/>
    <x v="0"/>
    <x v="2"/>
    <x v="4"/>
    <x v="4"/>
    <x v="84"/>
    <x v="0"/>
    <x v="1"/>
    <s v="Trasferimento"/>
    <x v="0"/>
    <x v="1"/>
    <x v="0"/>
    <m/>
  </r>
  <r>
    <n v="227291"/>
    <x v="0"/>
    <x v="0"/>
    <x v="0"/>
    <x v="0"/>
    <x v="4"/>
    <x v="84"/>
    <x v="0"/>
    <x v="0"/>
    <s v="Trasferimento"/>
    <x v="0"/>
    <x v="0"/>
    <x v="0"/>
    <m/>
  </r>
  <r>
    <n v="207975"/>
    <x v="0"/>
    <x v="1"/>
    <x v="2"/>
    <x v="2"/>
    <x v="7"/>
    <x v="347"/>
    <x v="0"/>
    <x v="0"/>
    <s v="Trasferimento"/>
    <x v="0"/>
    <x v="4"/>
    <x v="0"/>
    <m/>
  </r>
  <r>
    <n v="231638"/>
    <x v="0"/>
    <x v="0"/>
    <x v="0"/>
    <x v="0"/>
    <x v="11"/>
    <x v="278"/>
    <x v="0"/>
    <x v="0"/>
    <s v="Trasferimento"/>
    <x v="1"/>
    <x v="3"/>
    <x v="0"/>
    <m/>
  </r>
  <r>
    <n v="214434"/>
    <x v="0"/>
    <x v="0"/>
    <x v="0"/>
    <x v="1"/>
    <x v="11"/>
    <x v="174"/>
    <x v="0"/>
    <x v="1"/>
    <s v="Trasferimento"/>
    <x v="3"/>
    <x v="0"/>
    <x v="0"/>
    <m/>
  </r>
  <r>
    <n v="126047"/>
    <x v="0"/>
    <x v="1"/>
    <x v="2"/>
    <x v="4"/>
    <x v="1"/>
    <x v="320"/>
    <x v="0"/>
    <x v="0"/>
    <s v="Trasferimento"/>
    <x v="1"/>
    <x v="0"/>
    <x v="0"/>
    <m/>
  </r>
  <r>
    <n v="227109"/>
    <x v="1"/>
    <x v="0"/>
    <x v="0"/>
    <x v="3"/>
    <x v="1"/>
    <x v="320"/>
    <x v="0"/>
    <x v="0"/>
    <s v="Trasferimento"/>
    <x v="1"/>
    <x v="5"/>
    <x v="0"/>
    <m/>
  </r>
  <r>
    <n v="80158"/>
    <x v="0"/>
    <x v="1"/>
    <x v="2"/>
    <x v="4"/>
    <x v="1"/>
    <x v="320"/>
    <x v="0"/>
    <x v="0"/>
    <s v="Trasferimento"/>
    <x v="1"/>
    <x v="0"/>
    <x v="0"/>
    <m/>
  </r>
  <r>
    <n v="97054"/>
    <x v="0"/>
    <x v="1"/>
    <x v="2"/>
    <x v="4"/>
    <x v="1"/>
    <x v="320"/>
    <x v="0"/>
    <x v="0"/>
    <s v="Trasferimento"/>
    <x v="1"/>
    <x v="0"/>
    <x v="0"/>
    <m/>
  </r>
  <r>
    <n v="152451"/>
    <x v="0"/>
    <x v="1"/>
    <x v="0"/>
    <x v="0"/>
    <x v="1"/>
    <x v="320"/>
    <x v="0"/>
    <x v="0"/>
    <s v="Trasferimento"/>
    <x v="1"/>
    <x v="0"/>
    <x v="0"/>
    <m/>
  </r>
  <r>
    <n v="31827"/>
    <x v="0"/>
    <x v="0"/>
    <x v="2"/>
    <x v="4"/>
    <x v="7"/>
    <x v="242"/>
    <x v="0"/>
    <x v="0"/>
    <s v="Trasferimento"/>
    <x v="0"/>
    <x v="0"/>
    <x v="0"/>
    <m/>
  </r>
  <r>
    <n v="160076"/>
    <x v="0"/>
    <x v="0"/>
    <x v="0"/>
    <x v="0"/>
    <x v="2"/>
    <x v="277"/>
    <x v="0"/>
    <x v="0"/>
    <s v="Trasferimento"/>
    <x v="0"/>
    <x v="0"/>
    <x v="0"/>
    <m/>
  </r>
  <r>
    <n v="211266"/>
    <x v="0"/>
    <x v="0"/>
    <x v="2"/>
    <x v="1"/>
    <x v="2"/>
    <x v="277"/>
    <x v="0"/>
    <x v="1"/>
    <s v="Trasferimento"/>
    <x v="0"/>
    <x v="4"/>
    <x v="0"/>
    <m/>
  </r>
  <r>
    <n v="76035"/>
    <x v="0"/>
    <x v="0"/>
    <x v="0"/>
    <x v="0"/>
    <x v="8"/>
    <x v="311"/>
    <x v="0"/>
    <x v="1"/>
    <s v="Trasferimento"/>
    <x v="1"/>
    <x v="4"/>
    <x v="0"/>
    <m/>
  </r>
  <r>
    <n v="229660"/>
    <x v="0"/>
    <x v="0"/>
    <x v="0"/>
    <x v="0"/>
    <x v="13"/>
    <x v="369"/>
    <x v="0"/>
    <x v="0"/>
    <s v="Trasferimento"/>
    <x v="1"/>
    <x v="1"/>
    <x v="0"/>
    <m/>
  </r>
  <r>
    <n v="229659"/>
    <x v="0"/>
    <x v="0"/>
    <x v="0"/>
    <x v="0"/>
    <x v="13"/>
    <x v="369"/>
    <x v="0"/>
    <x v="0"/>
    <s v="Trasferimento"/>
    <x v="1"/>
    <x v="1"/>
    <x v="0"/>
    <m/>
  </r>
  <r>
    <n v="71366"/>
    <x v="0"/>
    <x v="0"/>
    <x v="0"/>
    <x v="0"/>
    <x v="7"/>
    <x v="274"/>
    <x v="0"/>
    <x v="1"/>
    <s v="Trasferimento"/>
    <x v="0"/>
    <x v="1"/>
    <x v="0"/>
    <m/>
  </r>
  <r>
    <n v="194075"/>
    <x v="1"/>
    <x v="0"/>
    <x v="0"/>
    <x v="1"/>
    <x v="1"/>
    <x v="402"/>
    <x v="0"/>
    <x v="0"/>
    <s v="Trasferimento"/>
    <x v="1"/>
    <x v="7"/>
    <x v="0"/>
    <m/>
  </r>
  <r>
    <n v="90047"/>
    <x v="0"/>
    <x v="0"/>
    <x v="0"/>
    <x v="0"/>
    <x v="7"/>
    <x v="181"/>
    <x v="0"/>
    <x v="0"/>
    <s v="Trasferimento"/>
    <x v="1"/>
    <x v="1"/>
    <x v="0"/>
    <m/>
  </r>
  <r>
    <n v="95522"/>
    <x v="0"/>
    <x v="0"/>
    <x v="0"/>
    <x v="0"/>
    <x v="2"/>
    <x v="313"/>
    <x v="0"/>
    <x v="0"/>
    <s v="Trasferimento"/>
    <x v="1"/>
    <x v="0"/>
    <x v="0"/>
    <m/>
  </r>
  <r>
    <n v="66985"/>
    <x v="0"/>
    <x v="0"/>
    <x v="2"/>
    <x v="0"/>
    <x v="4"/>
    <x v="149"/>
    <x v="0"/>
    <x v="0"/>
    <s v="Trasferimento"/>
    <x v="1"/>
    <x v="0"/>
    <x v="0"/>
    <m/>
  </r>
  <r>
    <n v="132739"/>
    <x v="1"/>
    <x v="0"/>
    <x v="0"/>
    <x v="0"/>
    <x v="4"/>
    <x v="144"/>
    <x v="0"/>
    <x v="0"/>
    <s v="Trasferimento"/>
    <x v="1"/>
    <x v="6"/>
    <x v="0"/>
    <m/>
  </r>
  <r>
    <n v="97407"/>
    <x v="0"/>
    <x v="0"/>
    <x v="2"/>
    <x v="4"/>
    <x v="7"/>
    <x v="223"/>
    <x v="0"/>
    <x v="0"/>
    <s v="Trasferimento"/>
    <x v="2"/>
    <x v="3"/>
    <x v="0"/>
    <m/>
  </r>
  <r>
    <n v="120552"/>
    <x v="0"/>
    <x v="0"/>
    <x v="2"/>
    <x v="0"/>
    <x v="4"/>
    <x v="75"/>
    <x v="0"/>
    <x v="0"/>
    <s v="Trasferimento"/>
    <x v="0"/>
    <x v="1"/>
    <x v="0"/>
    <m/>
  </r>
  <r>
    <n v="221888"/>
    <x v="0"/>
    <x v="1"/>
    <x v="2"/>
    <x v="2"/>
    <x v="15"/>
    <x v="104"/>
    <x v="0"/>
    <x v="0"/>
    <s v="Trasferimento"/>
    <x v="1"/>
    <x v="0"/>
    <x v="0"/>
    <m/>
  </r>
  <r>
    <n v="221886"/>
    <x v="0"/>
    <x v="1"/>
    <x v="2"/>
    <x v="2"/>
    <x v="15"/>
    <x v="104"/>
    <x v="0"/>
    <x v="0"/>
    <s v="Trasferimento"/>
    <x v="1"/>
    <x v="0"/>
    <x v="0"/>
    <m/>
  </r>
  <r>
    <n v="151386"/>
    <x v="0"/>
    <x v="0"/>
    <x v="0"/>
    <x v="0"/>
    <x v="7"/>
    <x v="347"/>
    <x v="0"/>
    <x v="0"/>
    <s v="Trasferimento"/>
    <x v="0"/>
    <x v="0"/>
    <x v="0"/>
    <m/>
  </r>
  <r>
    <n v="125802"/>
    <x v="0"/>
    <x v="1"/>
    <x v="2"/>
    <x v="1"/>
    <x v="8"/>
    <x v="222"/>
    <x v="0"/>
    <x v="1"/>
    <s v="Trasferimento"/>
    <x v="1"/>
    <x v="1"/>
    <x v="0"/>
    <m/>
  </r>
  <r>
    <n v="41764"/>
    <x v="0"/>
    <x v="0"/>
    <x v="2"/>
    <x v="4"/>
    <x v="4"/>
    <x v="80"/>
    <x v="0"/>
    <x v="0"/>
    <s v="Trasferimento"/>
    <x v="1"/>
    <x v="3"/>
    <x v="0"/>
    <m/>
  </r>
  <r>
    <n v="11464"/>
    <x v="0"/>
    <x v="0"/>
    <x v="2"/>
    <x v="4"/>
    <x v="8"/>
    <x v="115"/>
    <x v="0"/>
    <x v="0"/>
    <s v="Trasferimento"/>
    <x v="1"/>
    <x v="0"/>
    <x v="0"/>
    <m/>
  </r>
  <r>
    <n v="130438"/>
    <x v="0"/>
    <x v="0"/>
    <x v="0"/>
    <x v="0"/>
    <x v="7"/>
    <x v="168"/>
    <x v="0"/>
    <x v="1"/>
    <s v="Trasferimento"/>
    <x v="1"/>
    <x v="3"/>
    <x v="0"/>
    <m/>
  </r>
  <r>
    <n v="129765"/>
    <x v="0"/>
    <x v="0"/>
    <x v="0"/>
    <x v="0"/>
    <x v="7"/>
    <x v="168"/>
    <x v="0"/>
    <x v="0"/>
    <s v="Trasferimento"/>
    <x v="1"/>
    <x v="0"/>
    <x v="0"/>
    <m/>
  </r>
  <r>
    <n v="28201"/>
    <x v="0"/>
    <x v="0"/>
    <x v="2"/>
    <x v="0"/>
    <x v="4"/>
    <x v="145"/>
    <x v="0"/>
    <x v="0"/>
    <s v="Trasferimento"/>
    <x v="1"/>
    <x v="4"/>
    <x v="0"/>
    <m/>
  </r>
  <r>
    <n v="70556"/>
    <x v="0"/>
    <x v="0"/>
    <x v="2"/>
    <x v="0"/>
    <x v="15"/>
    <x v="362"/>
    <x v="0"/>
    <x v="0"/>
    <s v="Trasferimento"/>
    <x v="0"/>
    <x v="3"/>
    <x v="0"/>
    <m/>
  </r>
  <r>
    <n v="211672"/>
    <x v="0"/>
    <x v="0"/>
    <x v="2"/>
    <x v="1"/>
    <x v="15"/>
    <x v="362"/>
    <x v="0"/>
    <x v="1"/>
    <s v="Trasferimento"/>
    <x v="0"/>
    <x v="3"/>
    <x v="0"/>
    <m/>
  </r>
  <r>
    <n v="73318"/>
    <x v="0"/>
    <x v="0"/>
    <x v="0"/>
    <x v="0"/>
    <x v="7"/>
    <x v="181"/>
    <x v="0"/>
    <x v="0"/>
    <s v="Trasferimento"/>
    <x v="1"/>
    <x v="3"/>
    <x v="0"/>
    <m/>
  </r>
  <r>
    <n v="128642"/>
    <x v="0"/>
    <x v="0"/>
    <x v="0"/>
    <x v="0"/>
    <x v="4"/>
    <x v="140"/>
    <x v="0"/>
    <x v="0"/>
    <s v="Trasferimento"/>
    <x v="0"/>
    <x v="3"/>
    <x v="0"/>
    <m/>
  </r>
  <r>
    <n v="68823"/>
    <x v="0"/>
    <x v="0"/>
    <x v="0"/>
    <x v="0"/>
    <x v="7"/>
    <x v="316"/>
    <x v="0"/>
    <x v="1"/>
    <s v="Trasferimento"/>
    <x v="1"/>
    <x v="3"/>
    <x v="0"/>
    <m/>
  </r>
  <r>
    <n v="178165"/>
    <x v="0"/>
    <x v="0"/>
    <x v="2"/>
    <x v="1"/>
    <x v="7"/>
    <x v="316"/>
    <x v="0"/>
    <x v="0"/>
    <s v="Trasferimento"/>
    <x v="1"/>
    <x v="1"/>
    <x v="0"/>
    <m/>
  </r>
  <r>
    <n v="210657"/>
    <x v="0"/>
    <x v="0"/>
    <x v="2"/>
    <x v="1"/>
    <x v="13"/>
    <x v="198"/>
    <x v="0"/>
    <x v="0"/>
    <s v="Trasferimento"/>
    <x v="1"/>
    <x v="3"/>
    <x v="0"/>
    <m/>
  </r>
  <r>
    <n v="38945"/>
    <x v="0"/>
    <x v="0"/>
    <x v="0"/>
    <x v="0"/>
    <x v="0"/>
    <x v="76"/>
    <x v="0"/>
    <x v="0"/>
    <s v="Trasferimento"/>
    <x v="0"/>
    <x v="0"/>
    <x v="0"/>
    <m/>
  </r>
  <r>
    <n v="134139"/>
    <x v="0"/>
    <x v="0"/>
    <x v="0"/>
    <x v="0"/>
    <x v="7"/>
    <x v="161"/>
    <x v="0"/>
    <x v="0"/>
    <s v="Trasferimento"/>
    <x v="0"/>
    <x v="0"/>
    <x v="0"/>
    <m/>
  </r>
  <r>
    <n v="206696"/>
    <x v="0"/>
    <x v="0"/>
    <x v="0"/>
    <x v="3"/>
    <x v="11"/>
    <x v="280"/>
    <x v="0"/>
    <x v="0"/>
    <s v="Trasferimento"/>
    <x v="0"/>
    <x v="0"/>
    <x v="0"/>
    <m/>
  </r>
  <r>
    <n v="206694"/>
    <x v="0"/>
    <x v="0"/>
    <x v="2"/>
    <x v="1"/>
    <x v="11"/>
    <x v="280"/>
    <x v="0"/>
    <x v="1"/>
    <s v="Trasferimento"/>
    <x v="0"/>
    <x v="0"/>
    <x v="0"/>
    <m/>
  </r>
  <r>
    <n v="201078"/>
    <x v="1"/>
    <x v="0"/>
    <x v="2"/>
    <x v="1"/>
    <x v="11"/>
    <x v="244"/>
    <x v="0"/>
    <x v="0"/>
    <s v="Trasferimento"/>
    <x v="0"/>
    <x v="5"/>
    <x v="0"/>
    <m/>
  </r>
  <r>
    <n v="140058"/>
    <x v="0"/>
    <x v="0"/>
    <x v="0"/>
    <x v="1"/>
    <x v="4"/>
    <x v="140"/>
    <x v="0"/>
    <x v="0"/>
    <s v="Trasferimento"/>
    <x v="0"/>
    <x v="3"/>
    <x v="0"/>
    <m/>
  </r>
  <r>
    <n v="19427"/>
    <x v="0"/>
    <x v="0"/>
    <x v="0"/>
    <x v="0"/>
    <x v="4"/>
    <x v="149"/>
    <x v="0"/>
    <x v="0"/>
    <s v="Trasferimento"/>
    <x v="1"/>
    <x v="0"/>
    <x v="0"/>
    <m/>
  </r>
  <r>
    <n v="228246"/>
    <x v="1"/>
    <x v="0"/>
    <x v="0"/>
    <x v="0"/>
    <x v="4"/>
    <x v="14"/>
    <x v="0"/>
    <x v="0"/>
    <s v="Trasferimento"/>
    <x v="1"/>
    <x v="5"/>
    <x v="0"/>
    <m/>
  </r>
  <r>
    <n v="110192"/>
    <x v="0"/>
    <x v="0"/>
    <x v="0"/>
    <x v="0"/>
    <x v="7"/>
    <x v="161"/>
    <x v="0"/>
    <x v="0"/>
    <s v="Trasferimento"/>
    <x v="0"/>
    <x v="0"/>
    <x v="0"/>
    <m/>
  </r>
  <r>
    <n v="135388"/>
    <x v="0"/>
    <x v="0"/>
    <x v="2"/>
    <x v="4"/>
    <x v="7"/>
    <x v="185"/>
    <x v="0"/>
    <x v="0"/>
    <s v="Trasferimento"/>
    <x v="1"/>
    <x v="0"/>
    <x v="0"/>
    <m/>
  </r>
  <r>
    <n v="161954"/>
    <x v="0"/>
    <x v="1"/>
    <x v="2"/>
    <x v="1"/>
    <x v="1"/>
    <x v="20"/>
    <x v="0"/>
    <x v="1"/>
    <s v="Trasferimento"/>
    <x v="0"/>
    <x v="0"/>
    <x v="0"/>
    <m/>
  </r>
  <r>
    <n v="186797"/>
    <x v="0"/>
    <x v="0"/>
    <x v="0"/>
    <x v="1"/>
    <x v="7"/>
    <x v="109"/>
    <x v="0"/>
    <x v="1"/>
    <s v="Trasferimento"/>
    <x v="1"/>
    <x v="3"/>
    <x v="0"/>
    <m/>
  </r>
  <r>
    <n v="220992"/>
    <x v="1"/>
    <x v="1"/>
    <x v="0"/>
    <x v="2"/>
    <x v="4"/>
    <x v="291"/>
    <x v="0"/>
    <x v="0"/>
    <s v="Trasferimento"/>
    <x v="1"/>
    <x v="5"/>
    <x v="0"/>
    <m/>
  </r>
  <r>
    <n v="104872"/>
    <x v="0"/>
    <x v="0"/>
    <x v="0"/>
    <x v="0"/>
    <x v="11"/>
    <x v="339"/>
    <x v="0"/>
    <x v="0"/>
    <s v="Trasferimento"/>
    <x v="1"/>
    <x v="1"/>
    <x v="0"/>
    <m/>
  </r>
  <r>
    <n v="224195"/>
    <x v="0"/>
    <x v="1"/>
    <x v="0"/>
    <x v="0"/>
    <x v="14"/>
    <x v="129"/>
    <x v="0"/>
    <x v="0"/>
    <s v="Trasferimento"/>
    <x v="1"/>
    <x v="1"/>
    <x v="0"/>
    <m/>
  </r>
  <r>
    <n v="28380"/>
    <x v="0"/>
    <x v="0"/>
    <x v="0"/>
    <x v="0"/>
    <x v="2"/>
    <x v="79"/>
    <x v="0"/>
    <x v="0"/>
    <s v="Trasferimento"/>
    <x v="1"/>
    <x v="4"/>
    <x v="0"/>
    <m/>
  </r>
  <r>
    <n v="72675"/>
    <x v="0"/>
    <x v="0"/>
    <x v="0"/>
    <x v="0"/>
    <x v="4"/>
    <x v="75"/>
    <x v="0"/>
    <x v="0"/>
    <s v="Trasferimento"/>
    <x v="0"/>
    <x v="0"/>
    <x v="0"/>
    <m/>
  </r>
  <r>
    <n v="66694"/>
    <x v="0"/>
    <x v="0"/>
    <x v="0"/>
    <x v="0"/>
    <x v="8"/>
    <x v="92"/>
    <x v="0"/>
    <x v="0"/>
    <s v="Trasferimento"/>
    <x v="1"/>
    <x v="4"/>
    <x v="0"/>
    <m/>
  </r>
  <r>
    <n v="176752"/>
    <x v="0"/>
    <x v="0"/>
    <x v="0"/>
    <x v="0"/>
    <x v="8"/>
    <x v="92"/>
    <x v="0"/>
    <x v="0"/>
    <s v="Trasferimento"/>
    <x v="1"/>
    <x v="4"/>
    <x v="0"/>
    <m/>
  </r>
  <r>
    <n v="12135"/>
    <x v="0"/>
    <x v="0"/>
    <x v="0"/>
    <x v="0"/>
    <x v="8"/>
    <x v="92"/>
    <x v="0"/>
    <x v="1"/>
    <s v="Trasferimento"/>
    <x v="1"/>
    <x v="3"/>
    <x v="0"/>
    <m/>
  </r>
  <r>
    <n v="20055"/>
    <x v="0"/>
    <x v="0"/>
    <x v="2"/>
    <x v="0"/>
    <x v="8"/>
    <x v="92"/>
    <x v="0"/>
    <x v="0"/>
    <s v="Trasferimento"/>
    <x v="1"/>
    <x v="3"/>
    <x v="0"/>
    <m/>
  </r>
  <r>
    <n v="90200"/>
    <x v="0"/>
    <x v="0"/>
    <x v="0"/>
    <x v="0"/>
    <x v="8"/>
    <x v="92"/>
    <x v="0"/>
    <x v="0"/>
    <s v="Trasferimento"/>
    <x v="1"/>
    <x v="3"/>
    <x v="0"/>
    <m/>
  </r>
  <r>
    <n v="126991"/>
    <x v="0"/>
    <x v="0"/>
    <x v="0"/>
    <x v="0"/>
    <x v="8"/>
    <x v="92"/>
    <x v="0"/>
    <x v="0"/>
    <s v="Trasferimento"/>
    <x v="1"/>
    <x v="0"/>
    <x v="0"/>
    <m/>
  </r>
  <r>
    <n v="67248"/>
    <x v="0"/>
    <x v="0"/>
    <x v="0"/>
    <x v="0"/>
    <x v="8"/>
    <x v="92"/>
    <x v="0"/>
    <x v="0"/>
    <s v="Trasferimento"/>
    <x v="1"/>
    <x v="3"/>
    <x v="0"/>
    <m/>
  </r>
  <r>
    <n v="163919"/>
    <x v="0"/>
    <x v="0"/>
    <x v="0"/>
    <x v="0"/>
    <x v="8"/>
    <x v="92"/>
    <x v="0"/>
    <x v="1"/>
    <s v="Trasferimento"/>
    <x v="1"/>
    <x v="0"/>
    <x v="0"/>
    <m/>
  </r>
  <r>
    <n v="114577"/>
    <x v="0"/>
    <x v="0"/>
    <x v="0"/>
    <x v="0"/>
    <x v="8"/>
    <x v="92"/>
    <x v="0"/>
    <x v="0"/>
    <s v="Trasferimento"/>
    <x v="1"/>
    <x v="0"/>
    <x v="0"/>
    <m/>
  </r>
  <r>
    <n v="145869"/>
    <x v="0"/>
    <x v="0"/>
    <x v="0"/>
    <x v="0"/>
    <x v="8"/>
    <x v="92"/>
    <x v="0"/>
    <x v="0"/>
    <s v="Trasferimento"/>
    <x v="1"/>
    <x v="0"/>
    <x v="0"/>
    <m/>
  </r>
  <r>
    <n v="140487"/>
    <x v="0"/>
    <x v="0"/>
    <x v="0"/>
    <x v="0"/>
    <x v="11"/>
    <x v="365"/>
    <x v="0"/>
    <x v="0"/>
    <s v="Trasferimento"/>
    <x v="1"/>
    <x v="3"/>
    <x v="0"/>
    <m/>
  </r>
  <r>
    <n v="160937"/>
    <x v="0"/>
    <x v="0"/>
    <x v="0"/>
    <x v="0"/>
    <x v="1"/>
    <x v="308"/>
    <x v="0"/>
    <x v="0"/>
    <s v="Trasferimento"/>
    <x v="0"/>
    <x v="1"/>
    <x v="0"/>
    <m/>
  </r>
  <r>
    <n v="111716"/>
    <x v="0"/>
    <x v="1"/>
    <x v="2"/>
    <x v="4"/>
    <x v="1"/>
    <x v="138"/>
    <x v="0"/>
    <x v="0"/>
    <s v="Trasferimento"/>
    <x v="1"/>
    <x v="0"/>
    <x v="0"/>
    <m/>
  </r>
  <r>
    <n v="190772"/>
    <x v="0"/>
    <x v="0"/>
    <x v="2"/>
    <x v="1"/>
    <x v="7"/>
    <x v="135"/>
    <x v="0"/>
    <x v="1"/>
    <s v="Trasferimento"/>
    <x v="1"/>
    <x v="0"/>
    <x v="0"/>
    <m/>
  </r>
  <r>
    <n v="91303"/>
    <x v="0"/>
    <x v="0"/>
    <x v="2"/>
    <x v="4"/>
    <x v="7"/>
    <x v="78"/>
    <x v="0"/>
    <x v="0"/>
    <s v="Trasferimento"/>
    <x v="0"/>
    <x v="1"/>
    <x v="0"/>
    <m/>
  </r>
  <r>
    <n v="45443"/>
    <x v="0"/>
    <x v="0"/>
    <x v="0"/>
    <x v="4"/>
    <x v="11"/>
    <x v="91"/>
    <x v="0"/>
    <x v="0"/>
    <s v="Trasferimento"/>
    <x v="1"/>
    <x v="3"/>
    <x v="0"/>
    <m/>
  </r>
  <r>
    <n v="53568"/>
    <x v="0"/>
    <x v="0"/>
    <x v="0"/>
    <x v="0"/>
    <x v="11"/>
    <x v="91"/>
    <x v="0"/>
    <x v="0"/>
    <s v="Trasferimento"/>
    <x v="1"/>
    <x v="3"/>
    <x v="0"/>
    <m/>
  </r>
  <r>
    <n v="144649"/>
    <x v="0"/>
    <x v="0"/>
    <x v="2"/>
    <x v="1"/>
    <x v="4"/>
    <x v="99"/>
    <x v="0"/>
    <x v="1"/>
    <s v="Trasferimento"/>
    <x v="0"/>
    <x v="3"/>
    <x v="0"/>
    <m/>
  </r>
  <r>
    <n v="144651"/>
    <x v="0"/>
    <x v="0"/>
    <x v="2"/>
    <x v="1"/>
    <x v="4"/>
    <x v="99"/>
    <x v="0"/>
    <x v="0"/>
    <s v="Trasferimento"/>
    <x v="0"/>
    <x v="0"/>
    <x v="0"/>
    <m/>
  </r>
  <r>
    <n v="18617"/>
    <x v="0"/>
    <x v="0"/>
    <x v="2"/>
    <x v="4"/>
    <x v="15"/>
    <x v="243"/>
    <x v="0"/>
    <x v="1"/>
    <s v="Trasferimento"/>
    <x v="0"/>
    <x v="4"/>
    <x v="0"/>
    <m/>
  </r>
  <r>
    <n v="160884"/>
    <x v="0"/>
    <x v="0"/>
    <x v="2"/>
    <x v="0"/>
    <x v="15"/>
    <x v="243"/>
    <x v="0"/>
    <x v="0"/>
    <s v="Trasferimento"/>
    <x v="0"/>
    <x v="0"/>
    <x v="0"/>
    <m/>
  </r>
  <r>
    <n v="195803"/>
    <x v="0"/>
    <x v="0"/>
    <x v="0"/>
    <x v="0"/>
    <x v="4"/>
    <x v="54"/>
    <x v="0"/>
    <x v="0"/>
    <s v="Trasferimento"/>
    <x v="1"/>
    <x v="0"/>
    <x v="0"/>
    <m/>
  </r>
  <r>
    <n v="204932"/>
    <x v="0"/>
    <x v="0"/>
    <x v="0"/>
    <x v="0"/>
    <x v="1"/>
    <x v="178"/>
    <x v="0"/>
    <x v="0"/>
    <s v="Trasferimento"/>
    <x v="0"/>
    <x v="0"/>
    <x v="0"/>
    <m/>
  </r>
  <r>
    <n v="229811"/>
    <x v="0"/>
    <x v="0"/>
    <x v="0"/>
    <x v="2"/>
    <x v="8"/>
    <x v="31"/>
    <x v="0"/>
    <x v="0"/>
    <s v="Trasferimento"/>
    <x v="1"/>
    <x v="0"/>
    <x v="0"/>
    <m/>
  </r>
  <r>
    <n v="70098"/>
    <x v="0"/>
    <x v="0"/>
    <x v="0"/>
    <x v="0"/>
    <x v="7"/>
    <x v="195"/>
    <x v="0"/>
    <x v="0"/>
    <s v="Trasferimento"/>
    <x v="1"/>
    <x v="4"/>
    <x v="0"/>
    <m/>
  </r>
  <r>
    <n v="61624"/>
    <x v="0"/>
    <x v="0"/>
    <x v="0"/>
    <x v="0"/>
    <x v="11"/>
    <x v="142"/>
    <x v="0"/>
    <x v="0"/>
    <s v="Trasferimento"/>
    <x v="1"/>
    <x v="4"/>
    <x v="0"/>
    <m/>
  </r>
  <r>
    <n v="187694"/>
    <x v="0"/>
    <x v="0"/>
    <x v="0"/>
    <x v="1"/>
    <x v="7"/>
    <x v="74"/>
    <x v="0"/>
    <x v="1"/>
    <s v="Trasferimento"/>
    <x v="1"/>
    <x v="4"/>
    <x v="0"/>
    <m/>
  </r>
  <r>
    <n v="39526"/>
    <x v="0"/>
    <x v="0"/>
    <x v="0"/>
    <x v="0"/>
    <x v="11"/>
    <x v="142"/>
    <x v="0"/>
    <x v="0"/>
    <s v="Trasferimento"/>
    <x v="1"/>
    <x v="0"/>
    <x v="0"/>
    <m/>
  </r>
  <r>
    <n v="121370"/>
    <x v="0"/>
    <x v="0"/>
    <x v="2"/>
    <x v="4"/>
    <x v="11"/>
    <x v="142"/>
    <x v="0"/>
    <x v="0"/>
    <s v="Trasferimento"/>
    <x v="1"/>
    <x v="3"/>
    <x v="0"/>
    <m/>
  </r>
  <r>
    <n v="18139"/>
    <x v="0"/>
    <x v="0"/>
    <x v="2"/>
    <x v="0"/>
    <x v="11"/>
    <x v="142"/>
    <x v="0"/>
    <x v="0"/>
    <s v="Trasferimento"/>
    <x v="1"/>
    <x v="0"/>
    <x v="0"/>
    <m/>
  </r>
  <r>
    <n v="153480"/>
    <x v="0"/>
    <x v="0"/>
    <x v="2"/>
    <x v="1"/>
    <x v="11"/>
    <x v="142"/>
    <x v="0"/>
    <x v="0"/>
    <s v="Trasferimento"/>
    <x v="1"/>
    <x v="0"/>
    <x v="0"/>
    <m/>
  </r>
  <r>
    <n v="44573"/>
    <x v="0"/>
    <x v="0"/>
    <x v="0"/>
    <x v="0"/>
    <x v="4"/>
    <x v="124"/>
    <x v="0"/>
    <x v="1"/>
    <s v="Trasferimento"/>
    <x v="1"/>
    <x v="3"/>
    <x v="0"/>
    <m/>
  </r>
  <r>
    <n v="25082"/>
    <x v="0"/>
    <x v="0"/>
    <x v="0"/>
    <x v="0"/>
    <x v="11"/>
    <x v="142"/>
    <x v="0"/>
    <x v="0"/>
    <s v="Trasferimento"/>
    <x v="1"/>
    <x v="0"/>
    <x v="0"/>
    <m/>
  </r>
  <r>
    <n v="226523"/>
    <x v="0"/>
    <x v="0"/>
    <x v="0"/>
    <x v="1"/>
    <x v="11"/>
    <x v="142"/>
    <x v="0"/>
    <x v="0"/>
    <s v="Trasferimento"/>
    <x v="1"/>
    <x v="0"/>
    <x v="0"/>
    <m/>
  </r>
  <r>
    <n v="61631"/>
    <x v="0"/>
    <x v="0"/>
    <x v="0"/>
    <x v="0"/>
    <x v="11"/>
    <x v="142"/>
    <x v="0"/>
    <x v="0"/>
    <s v="Trasferimento"/>
    <x v="1"/>
    <x v="4"/>
    <x v="0"/>
    <m/>
  </r>
  <r>
    <n v="133879"/>
    <x v="0"/>
    <x v="0"/>
    <x v="0"/>
    <x v="1"/>
    <x v="11"/>
    <x v="142"/>
    <x v="0"/>
    <x v="0"/>
    <s v="Trasferimento"/>
    <x v="1"/>
    <x v="4"/>
    <x v="0"/>
    <m/>
  </r>
  <r>
    <n v="133880"/>
    <x v="0"/>
    <x v="0"/>
    <x v="0"/>
    <x v="1"/>
    <x v="11"/>
    <x v="142"/>
    <x v="0"/>
    <x v="1"/>
    <s v="Trasferimento"/>
    <x v="1"/>
    <x v="4"/>
    <x v="0"/>
    <m/>
  </r>
  <r>
    <n v="151263"/>
    <x v="0"/>
    <x v="0"/>
    <x v="2"/>
    <x v="0"/>
    <x v="11"/>
    <x v="142"/>
    <x v="0"/>
    <x v="0"/>
    <s v="Trasferimento"/>
    <x v="1"/>
    <x v="4"/>
    <x v="0"/>
    <m/>
  </r>
  <r>
    <n v="26390"/>
    <x v="0"/>
    <x v="0"/>
    <x v="2"/>
    <x v="0"/>
    <x v="2"/>
    <x v="415"/>
    <x v="0"/>
    <x v="0"/>
    <s v="Trasferimento"/>
    <x v="0"/>
    <x v="0"/>
    <x v="0"/>
    <m/>
  </r>
  <r>
    <n v="187871"/>
    <x v="0"/>
    <x v="0"/>
    <x v="2"/>
    <x v="2"/>
    <x v="11"/>
    <x v="142"/>
    <x v="0"/>
    <x v="0"/>
    <s v="Trasferimento"/>
    <x v="1"/>
    <x v="4"/>
    <x v="0"/>
    <m/>
  </r>
  <r>
    <n v="206216"/>
    <x v="0"/>
    <x v="1"/>
    <x v="0"/>
    <x v="0"/>
    <x v="2"/>
    <x v="230"/>
    <x v="0"/>
    <x v="1"/>
    <s v="Trasferimento"/>
    <x v="1"/>
    <x v="0"/>
    <x v="0"/>
    <m/>
  </r>
  <r>
    <n v="87834"/>
    <x v="0"/>
    <x v="0"/>
    <x v="0"/>
    <x v="0"/>
    <x v="7"/>
    <x v="225"/>
    <x v="1"/>
    <x v="0"/>
    <s v="Trasferimento"/>
    <x v="0"/>
    <x v="8"/>
    <x v="0"/>
    <m/>
  </r>
  <r>
    <n v="175261"/>
    <x v="0"/>
    <x v="1"/>
    <x v="2"/>
    <x v="1"/>
    <x v="7"/>
    <x v="275"/>
    <x v="0"/>
    <x v="1"/>
    <s v="Trasferimento"/>
    <x v="0"/>
    <x v="3"/>
    <x v="0"/>
    <m/>
  </r>
  <r>
    <n v="88690"/>
    <x v="0"/>
    <x v="0"/>
    <x v="2"/>
    <x v="4"/>
    <x v="2"/>
    <x v="233"/>
    <x v="0"/>
    <x v="0"/>
    <s v="Trasferimento"/>
    <x v="0"/>
    <x v="0"/>
    <x v="0"/>
    <m/>
  </r>
  <r>
    <n v="214082"/>
    <x v="0"/>
    <x v="0"/>
    <x v="2"/>
    <x v="1"/>
    <x v="7"/>
    <x v="293"/>
    <x v="0"/>
    <x v="1"/>
    <s v="Trasferimento"/>
    <x v="1"/>
    <x v="0"/>
    <x v="0"/>
    <m/>
  </r>
  <r>
    <n v="29919"/>
    <x v="0"/>
    <x v="0"/>
    <x v="0"/>
    <x v="0"/>
    <x v="4"/>
    <x v="330"/>
    <x v="0"/>
    <x v="0"/>
    <s v="Trasferimento"/>
    <x v="1"/>
    <x v="0"/>
    <x v="0"/>
    <m/>
  </r>
  <r>
    <n v="115874"/>
    <x v="0"/>
    <x v="0"/>
    <x v="0"/>
    <x v="0"/>
    <x v="0"/>
    <x v="206"/>
    <x v="0"/>
    <x v="0"/>
    <s v="Trasferimento"/>
    <x v="1"/>
    <x v="4"/>
    <x v="0"/>
    <m/>
  </r>
  <r>
    <n v="133671"/>
    <x v="0"/>
    <x v="0"/>
    <x v="0"/>
    <x v="0"/>
    <x v="4"/>
    <x v="359"/>
    <x v="0"/>
    <x v="0"/>
    <s v="Trasferimento"/>
    <x v="0"/>
    <x v="0"/>
    <x v="0"/>
    <m/>
  </r>
  <r>
    <n v="152635"/>
    <x v="0"/>
    <x v="0"/>
    <x v="0"/>
    <x v="1"/>
    <x v="4"/>
    <x v="99"/>
    <x v="0"/>
    <x v="1"/>
    <s v="Trasferimento"/>
    <x v="0"/>
    <x v="0"/>
    <x v="0"/>
    <m/>
  </r>
  <r>
    <n v="46389"/>
    <x v="0"/>
    <x v="0"/>
    <x v="2"/>
    <x v="4"/>
    <x v="11"/>
    <x v="189"/>
    <x v="0"/>
    <x v="0"/>
    <s v="Trasferimento"/>
    <x v="1"/>
    <x v="4"/>
    <x v="0"/>
    <m/>
  </r>
  <r>
    <n v="203050"/>
    <x v="0"/>
    <x v="0"/>
    <x v="0"/>
    <x v="0"/>
    <x v="7"/>
    <x v="9"/>
    <x v="0"/>
    <x v="0"/>
    <s v="Trasferimento"/>
    <x v="0"/>
    <x v="0"/>
    <x v="0"/>
    <m/>
  </r>
  <r>
    <n v="227771"/>
    <x v="0"/>
    <x v="0"/>
    <x v="0"/>
    <x v="1"/>
    <x v="2"/>
    <x v="2"/>
    <x v="0"/>
    <x v="0"/>
    <s v="Trasferimento"/>
    <x v="1"/>
    <x v="0"/>
    <x v="0"/>
    <m/>
  </r>
  <r>
    <n v="153134"/>
    <x v="0"/>
    <x v="0"/>
    <x v="0"/>
    <x v="0"/>
    <x v="1"/>
    <x v="178"/>
    <x v="0"/>
    <x v="0"/>
    <s v="Trasferimento"/>
    <x v="0"/>
    <x v="0"/>
    <x v="0"/>
    <m/>
  </r>
  <r>
    <n v="154777"/>
    <x v="0"/>
    <x v="0"/>
    <x v="2"/>
    <x v="1"/>
    <x v="4"/>
    <x v="368"/>
    <x v="0"/>
    <x v="0"/>
    <s v="Trasferimento"/>
    <x v="1"/>
    <x v="3"/>
    <x v="0"/>
    <m/>
  </r>
  <r>
    <n v="231110"/>
    <x v="0"/>
    <x v="0"/>
    <x v="0"/>
    <x v="1"/>
    <x v="11"/>
    <x v="142"/>
    <x v="0"/>
    <x v="0"/>
    <s v="Trasferimento"/>
    <x v="1"/>
    <x v="0"/>
    <x v="0"/>
    <m/>
  </r>
  <r>
    <n v="156614"/>
    <x v="0"/>
    <x v="0"/>
    <x v="2"/>
    <x v="0"/>
    <x v="11"/>
    <x v="142"/>
    <x v="0"/>
    <x v="1"/>
    <s v="Trasferimento"/>
    <x v="1"/>
    <x v="0"/>
    <x v="0"/>
    <m/>
  </r>
  <r>
    <n v="176882"/>
    <x v="0"/>
    <x v="0"/>
    <x v="0"/>
    <x v="0"/>
    <x v="11"/>
    <x v="363"/>
    <x v="0"/>
    <x v="1"/>
    <s v="Trasferimento"/>
    <x v="1"/>
    <x v="3"/>
    <x v="0"/>
    <m/>
  </r>
  <r>
    <n v="201658"/>
    <x v="0"/>
    <x v="0"/>
    <x v="2"/>
    <x v="1"/>
    <x v="11"/>
    <x v="142"/>
    <x v="0"/>
    <x v="1"/>
    <s v="Trasferimento"/>
    <x v="1"/>
    <x v="3"/>
    <x v="0"/>
    <m/>
  </r>
  <r>
    <n v="180973"/>
    <x v="0"/>
    <x v="0"/>
    <x v="0"/>
    <x v="0"/>
    <x v="1"/>
    <x v="351"/>
    <x v="0"/>
    <x v="1"/>
    <s v="Trasferimento"/>
    <x v="1"/>
    <x v="1"/>
    <x v="0"/>
    <m/>
  </r>
  <r>
    <n v="74080"/>
    <x v="0"/>
    <x v="0"/>
    <x v="0"/>
    <x v="0"/>
    <x v="1"/>
    <x v="351"/>
    <x v="0"/>
    <x v="0"/>
    <s v="Trasferimento"/>
    <x v="1"/>
    <x v="4"/>
    <x v="0"/>
    <m/>
  </r>
  <r>
    <n v="69407"/>
    <x v="0"/>
    <x v="0"/>
    <x v="0"/>
    <x v="0"/>
    <x v="1"/>
    <x v="351"/>
    <x v="0"/>
    <x v="0"/>
    <s v="Trasferimento"/>
    <x v="1"/>
    <x v="0"/>
    <x v="0"/>
    <m/>
  </r>
  <r>
    <n v="99592"/>
    <x v="0"/>
    <x v="0"/>
    <x v="0"/>
    <x v="0"/>
    <x v="2"/>
    <x v="332"/>
    <x v="0"/>
    <x v="0"/>
    <s v="Trasferimento"/>
    <x v="1"/>
    <x v="3"/>
    <x v="0"/>
    <m/>
  </r>
  <r>
    <n v="97228"/>
    <x v="0"/>
    <x v="0"/>
    <x v="0"/>
    <x v="0"/>
    <x v="2"/>
    <x v="55"/>
    <x v="0"/>
    <x v="0"/>
    <s v="Trasferimento"/>
    <x v="1"/>
    <x v="1"/>
    <x v="0"/>
    <m/>
  </r>
  <r>
    <n v="164653"/>
    <x v="0"/>
    <x v="0"/>
    <x v="2"/>
    <x v="1"/>
    <x v="2"/>
    <x v="55"/>
    <x v="0"/>
    <x v="1"/>
    <s v="Trasferimento"/>
    <x v="1"/>
    <x v="0"/>
    <x v="0"/>
    <m/>
  </r>
  <r>
    <n v="229172"/>
    <x v="0"/>
    <x v="1"/>
    <x v="0"/>
    <x v="1"/>
    <x v="0"/>
    <x v="100"/>
    <x v="0"/>
    <x v="1"/>
    <s v="Trasferimento"/>
    <x v="0"/>
    <x v="3"/>
    <x v="0"/>
    <m/>
  </r>
  <r>
    <n v="21710"/>
    <x v="0"/>
    <x v="0"/>
    <x v="0"/>
    <x v="0"/>
    <x v="0"/>
    <x v="100"/>
    <x v="0"/>
    <x v="0"/>
    <s v="Trasferimento"/>
    <x v="0"/>
    <x v="4"/>
    <x v="0"/>
    <m/>
  </r>
  <r>
    <n v="96291"/>
    <x v="0"/>
    <x v="0"/>
    <x v="0"/>
    <x v="0"/>
    <x v="11"/>
    <x v="142"/>
    <x v="0"/>
    <x v="0"/>
    <s v="Trasferimento"/>
    <x v="1"/>
    <x v="0"/>
    <x v="0"/>
    <m/>
  </r>
  <r>
    <n v="104126"/>
    <x v="0"/>
    <x v="0"/>
    <x v="0"/>
    <x v="0"/>
    <x v="0"/>
    <x v="100"/>
    <x v="0"/>
    <x v="0"/>
    <s v="Trasferimento"/>
    <x v="0"/>
    <x v="0"/>
    <x v="0"/>
    <m/>
  </r>
  <r>
    <n v="164707"/>
    <x v="0"/>
    <x v="0"/>
    <x v="2"/>
    <x v="3"/>
    <x v="0"/>
    <x v="100"/>
    <x v="0"/>
    <x v="1"/>
    <s v="Trasferimento"/>
    <x v="0"/>
    <x v="0"/>
    <x v="0"/>
    <m/>
  </r>
  <r>
    <n v="224138"/>
    <x v="1"/>
    <x v="0"/>
    <x v="0"/>
    <x v="1"/>
    <x v="0"/>
    <x v="100"/>
    <x v="0"/>
    <x v="0"/>
    <s v="Trasferimento"/>
    <x v="0"/>
    <x v="7"/>
    <x v="0"/>
    <m/>
  </r>
  <r>
    <n v="119365"/>
    <x v="0"/>
    <x v="0"/>
    <x v="0"/>
    <x v="0"/>
    <x v="0"/>
    <x v="100"/>
    <x v="0"/>
    <x v="0"/>
    <s v="Trasferimento"/>
    <x v="0"/>
    <x v="4"/>
    <x v="0"/>
    <m/>
  </r>
  <r>
    <n v="91630"/>
    <x v="0"/>
    <x v="0"/>
    <x v="2"/>
    <x v="0"/>
    <x v="0"/>
    <x v="100"/>
    <x v="0"/>
    <x v="0"/>
    <s v="Trasferimento"/>
    <x v="0"/>
    <x v="0"/>
    <x v="0"/>
    <m/>
  </r>
  <r>
    <n v="142496"/>
    <x v="0"/>
    <x v="0"/>
    <x v="0"/>
    <x v="0"/>
    <x v="0"/>
    <x v="100"/>
    <x v="0"/>
    <x v="1"/>
    <s v="Trasferimento"/>
    <x v="0"/>
    <x v="4"/>
    <x v="0"/>
    <m/>
  </r>
  <r>
    <n v="127106"/>
    <x v="0"/>
    <x v="0"/>
    <x v="0"/>
    <x v="0"/>
    <x v="0"/>
    <x v="100"/>
    <x v="0"/>
    <x v="0"/>
    <s v="Trasferimento"/>
    <x v="0"/>
    <x v="4"/>
    <x v="0"/>
    <m/>
  </r>
  <r>
    <n v="134989"/>
    <x v="0"/>
    <x v="0"/>
    <x v="0"/>
    <x v="0"/>
    <x v="10"/>
    <x v="228"/>
    <x v="0"/>
    <x v="0"/>
    <s v="Trasferimento"/>
    <x v="1"/>
    <x v="0"/>
    <x v="0"/>
    <m/>
  </r>
  <r>
    <n v="51128"/>
    <x v="0"/>
    <x v="0"/>
    <x v="2"/>
    <x v="3"/>
    <x v="11"/>
    <x v="82"/>
    <x v="0"/>
    <x v="1"/>
    <s v="Trasferimento"/>
    <x v="0"/>
    <x v="3"/>
    <x v="0"/>
    <m/>
  </r>
  <r>
    <n v="45155"/>
    <x v="0"/>
    <x v="0"/>
    <x v="2"/>
    <x v="4"/>
    <x v="11"/>
    <x v="82"/>
    <x v="0"/>
    <x v="0"/>
    <s v="Trasferimento"/>
    <x v="0"/>
    <x v="3"/>
    <x v="0"/>
    <m/>
  </r>
  <r>
    <n v="152176"/>
    <x v="0"/>
    <x v="0"/>
    <x v="0"/>
    <x v="0"/>
    <x v="1"/>
    <x v="201"/>
    <x v="0"/>
    <x v="0"/>
    <s v="Trasferimento"/>
    <x v="0"/>
    <x v="0"/>
    <x v="0"/>
    <m/>
  </r>
  <r>
    <n v="86569"/>
    <x v="0"/>
    <x v="1"/>
    <x v="2"/>
    <x v="0"/>
    <x v="7"/>
    <x v="274"/>
    <x v="0"/>
    <x v="0"/>
    <s v="Trasferimento"/>
    <x v="0"/>
    <x v="1"/>
    <x v="0"/>
    <m/>
  </r>
  <r>
    <n v="110977"/>
    <x v="0"/>
    <x v="0"/>
    <x v="0"/>
    <x v="0"/>
    <x v="7"/>
    <x v="274"/>
    <x v="0"/>
    <x v="1"/>
    <s v="Trasferimento"/>
    <x v="0"/>
    <x v="3"/>
    <x v="0"/>
    <m/>
  </r>
  <r>
    <n v="109758"/>
    <x v="0"/>
    <x v="0"/>
    <x v="0"/>
    <x v="0"/>
    <x v="4"/>
    <x v="200"/>
    <x v="0"/>
    <x v="1"/>
    <s v="Trasferimento"/>
    <x v="1"/>
    <x v="0"/>
    <x v="0"/>
    <m/>
  </r>
  <r>
    <n v="38988"/>
    <x v="0"/>
    <x v="0"/>
    <x v="0"/>
    <x v="0"/>
    <x v="4"/>
    <x v="200"/>
    <x v="0"/>
    <x v="1"/>
    <s v="Trasferimento"/>
    <x v="1"/>
    <x v="4"/>
    <x v="0"/>
    <m/>
  </r>
  <r>
    <n v="96325"/>
    <x v="0"/>
    <x v="0"/>
    <x v="0"/>
    <x v="0"/>
    <x v="3"/>
    <x v="394"/>
    <x v="0"/>
    <x v="0"/>
    <s v="Trasferimento"/>
    <x v="1"/>
    <x v="0"/>
    <x v="0"/>
    <m/>
  </r>
  <r>
    <n v="27655"/>
    <x v="0"/>
    <x v="0"/>
    <x v="0"/>
    <x v="0"/>
    <x v="15"/>
    <x v="243"/>
    <x v="0"/>
    <x v="0"/>
    <s v="Trasferimento"/>
    <x v="0"/>
    <x v="0"/>
    <x v="0"/>
    <m/>
  </r>
  <r>
    <n v="129744"/>
    <x v="0"/>
    <x v="0"/>
    <x v="0"/>
    <x v="0"/>
    <x v="3"/>
    <x v="394"/>
    <x v="0"/>
    <x v="0"/>
    <s v="Trasferimento"/>
    <x v="1"/>
    <x v="3"/>
    <x v="0"/>
    <m/>
  </r>
  <r>
    <n v="210310"/>
    <x v="0"/>
    <x v="1"/>
    <x v="0"/>
    <x v="0"/>
    <x v="3"/>
    <x v="394"/>
    <x v="0"/>
    <x v="0"/>
    <s v="Trasferimento"/>
    <x v="1"/>
    <x v="3"/>
    <x v="0"/>
    <m/>
  </r>
  <r>
    <n v="200818"/>
    <x v="0"/>
    <x v="1"/>
    <x v="0"/>
    <x v="0"/>
    <x v="3"/>
    <x v="394"/>
    <x v="0"/>
    <x v="0"/>
    <s v="Trasferimento"/>
    <x v="1"/>
    <x v="3"/>
    <x v="0"/>
    <m/>
  </r>
  <r>
    <n v="137556"/>
    <x v="0"/>
    <x v="0"/>
    <x v="2"/>
    <x v="0"/>
    <x v="11"/>
    <x v="142"/>
    <x v="0"/>
    <x v="1"/>
    <s v="Trasferimento"/>
    <x v="1"/>
    <x v="0"/>
    <x v="0"/>
    <m/>
  </r>
  <r>
    <n v="129739"/>
    <x v="0"/>
    <x v="0"/>
    <x v="0"/>
    <x v="0"/>
    <x v="10"/>
    <x v="187"/>
    <x v="0"/>
    <x v="1"/>
    <s v="Trasferimento"/>
    <x v="0"/>
    <x v="0"/>
    <x v="0"/>
    <m/>
  </r>
  <r>
    <n v="182750"/>
    <x v="0"/>
    <x v="0"/>
    <x v="0"/>
    <x v="0"/>
    <x v="2"/>
    <x v="163"/>
    <x v="0"/>
    <x v="0"/>
    <s v="Trasferimento"/>
    <x v="0"/>
    <x v="0"/>
    <x v="0"/>
    <m/>
  </r>
  <r>
    <n v="189638"/>
    <x v="0"/>
    <x v="0"/>
    <x v="0"/>
    <x v="1"/>
    <x v="2"/>
    <x v="163"/>
    <x v="0"/>
    <x v="1"/>
    <s v="Trasferimento"/>
    <x v="0"/>
    <x v="0"/>
    <x v="0"/>
    <m/>
  </r>
  <r>
    <n v="189637"/>
    <x v="0"/>
    <x v="0"/>
    <x v="0"/>
    <x v="1"/>
    <x v="2"/>
    <x v="163"/>
    <x v="0"/>
    <x v="0"/>
    <s v="Trasferimento"/>
    <x v="0"/>
    <x v="0"/>
    <x v="0"/>
    <m/>
  </r>
  <r>
    <n v="4378"/>
    <x v="0"/>
    <x v="0"/>
    <x v="2"/>
    <x v="4"/>
    <x v="4"/>
    <x v="101"/>
    <x v="0"/>
    <x v="0"/>
    <s v="Trasferimento"/>
    <x v="0"/>
    <x v="4"/>
    <x v="0"/>
    <m/>
  </r>
  <r>
    <n v="174562"/>
    <x v="0"/>
    <x v="1"/>
    <x v="0"/>
    <x v="0"/>
    <x v="4"/>
    <x v="291"/>
    <x v="0"/>
    <x v="1"/>
    <s v="Trasferimento"/>
    <x v="1"/>
    <x v="3"/>
    <x v="0"/>
    <m/>
  </r>
  <r>
    <n v="213637"/>
    <x v="0"/>
    <x v="1"/>
    <x v="2"/>
    <x v="1"/>
    <x v="7"/>
    <x v="223"/>
    <x v="0"/>
    <x v="0"/>
    <s v="Trasferimento"/>
    <x v="2"/>
    <x v="1"/>
    <x v="0"/>
    <m/>
  </r>
  <r>
    <n v="72891"/>
    <x v="0"/>
    <x v="0"/>
    <x v="0"/>
    <x v="0"/>
    <x v="8"/>
    <x v="46"/>
    <x v="0"/>
    <x v="0"/>
    <s v="Trasferimento"/>
    <x v="0"/>
    <x v="1"/>
    <x v="0"/>
    <m/>
  </r>
  <r>
    <n v="123869"/>
    <x v="0"/>
    <x v="0"/>
    <x v="0"/>
    <x v="0"/>
    <x v="4"/>
    <x v="140"/>
    <x v="0"/>
    <x v="0"/>
    <s v="Trasferimento"/>
    <x v="0"/>
    <x v="3"/>
    <x v="0"/>
    <m/>
  </r>
  <r>
    <n v="209443"/>
    <x v="0"/>
    <x v="0"/>
    <x v="0"/>
    <x v="0"/>
    <x v="8"/>
    <x v="92"/>
    <x v="0"/>
    <x v="0"/>
    <s v="Trasferimento"/>
    <x v="1"/>
    <x v="3"/>
    <x v="0"/>
    <m/>
  </r>
  <r>
    <n v="74689"/>
    <x v="0"/>
    <x v="0"/>
    <x v="0"/>
    <x v="0"/>
    <x v="8"/>
    <x v="92"/>
    <x v="0"/>
    <x v="0"/>
    <s v="Trasferimento"/>
    <x v="1"/>
    <x v="4"/>
    <x v="0"/>
    <m/>
  </r>
  <r>
    <n v="98302"/>
    <x v="0"/>
    <x v="0"/>
    <x v="2"/>
    <x v="0"/>
    <x v="8"/>
    <x v="92"/>
    <x v="0"/>
    <x v="1"/>
    <s v="Trasferimento"/>
    <x v="1"/>
    <x v="0"/>
    <x v="0"/>
    <m/>
  </r>
  <r>
    <n v="71103"/>
    <x v="0"/>
    <x v="0"/>
    <x v="0"/>
    <x v="0"/>
    <x v="7"/>
    <x v="11"/>
    <x v="0"/>
    <x v="0"/>
    <s v="Trasferimento"/>
    <x v="1"/>
    <x v="4"/>
    <x v="0"/>
    <m/>
  </r>
  <r>
    <n v="72048"/>
    <x v="0"/>
    <x v="0"/>
    <x v="2"/>
    <x v="4"/>
    <x v="1"/>
    <x v="402"/>
    <x v="0"/>
    <x v="1"/>
    <s v="Trasferimento"/>
    <x v="1"/>
    <x v="4"/>
    <x v="0"/>
    <m/>
  </r>
  <r>
    <n v="231309"/>
    <x v="1"/>
    <x v="0"/>
    <x v="0"/>
    <x v="1"/>
    <x v="10"/>
    <x v="194"/>
    <x v="0"/>
    <x v="0"/>
    <s v="Trasferimento"/>
    <x v="1"/>
    <x v="5"/>
    <x v="0"/>
    <m/>
  </r>
  <r>
    <n v="21057"/>
    <x v="0"/>
    <x v="0"/>
    <x v="0"/>
    <x v="0"/>
    <x v="2"/>
    <x v="332"/>
    <x v="0"/>
    <x v="0"/>
    <s v="Trasferimento"/>
    <x v="1"/>
    <x v="1"/>
    <x v="0"/>
    <m/>
  </r>
  <r>
    <n v="166645"/>
    <x v="0"/>
    <x v="0"/>
    <x v="0"/>
    <x v="0"/>
    <x v="2"/>
    <x v="332"/>
    <x v="0"/>
    <x v="0"/>
    <s v="Trasferimento"/>
    <x v="1"/>
    <x v="1"/>
    <x v="0"/>
    <m/>
  </r>
  <r>
    <n v="113469"/>
    <x v="0"/>
    <x v="0"/>
    <x v="0"/>
    <x v="0"/>
    <x v="4"/>
    <x v="146"/>
    <x v="0"/>
    <x v="0"/>
    <s v="Trasferimento"/>
    <x v="1"/>
    <x v="0"/>
    <x v="0"/>
    <m/>
  </r>
  <r>
    <n v="70631"/>
    <x v="0"/>
    <x v="0"/>
    <x v="0"/>
    <x v="0"/>
    <x v="11"/>
    <x v="82"/>
    <x v="0"/>
    <x v="0"/>
    <s v="Trasferimento"/>
    <x v="0"/>
    <x v="4"/>
    <x v="0"/>
    <m/>
  </r>
  <r>
    <n v="91026"/>
    <x v="0"/>
    <x v="1"/>
    <x v="2"/>
    <x v="4"/>
    <x v="6"/>
    <x v="107"/>
    <x v="0"/>
    <x v="0"/>
    <s v="Trasferimento"/>
    <x v="1"/>
    <x v="0"/>
    <x v="0"/>
    <m/>
  </r>
  <r>
    <n v="213734"/>
    <x v="1"/>
    <x v="0"/>
    <x v="0"/>
    <x v="3"/>
    <x v="10"/>
    <x v="273"/>
    <x v="0"/>
    <x v="0"/>
    <s v="Trasferimento"/>
    <x v="1"/>
    <x v="7"/>
    <x v="0"/>
    <m/>
  </r>
  <r>
    <n v="219243"/>
    <x v="0"/>
    <x v="1"/>
    <x v="0"/>
    <x v="1"/>
    <x v="7"/>
    <x v="44"/>
    <x v="0"/>
    <x v="0"/>
    <s v="Trasferimento"/>
    <x v="1"/>
    <x v="1"/>
    <x v="0"/>
    <m/>
  </r>
  <r>
    <n v="106165"/>
    <x v="0"/>
    <x v="0"/>
    <x v="0"/>
    <x v="0"/>
    <x v="2"/>
    <x v="156"/>
    <x v="0"/>
    <x v="1"/>
    <s v="Trasferimento"/>
    <x v="0"/>
    <x v="0"/>
    <x v="0"/>
    <m/>
  </r>
  <r>
    <n v="16514"/>
    <x v="0"/>
    <x v="0"/>
    <x v="0"/>
    <x v="0"/>
    <x v="0"/>
    <x v="100"/>
    <x v="0"/>
    <x v="1"/>
    <s v="Trasferimento"/>
    <x v="0"/>
    <x v="4"/>
    <x v="0"/>
    <m/>
  </r>
  <r>
    <n v="23476"/>
    <x v="0"/>
    <x v="0"/>
    <x v="0"/>
    <x v="0"/>
    <x v="7"/>
    <x v="15"/>
    <x v="0"/>
    <x v="0"/>
    <s v="Trasferimento"/>
    <x v="2"/>
    <x v="4"/>
    <x v="0"/>
    <m/>
  </r>
  <r>
    <n v="90747"/>
    <x v="0"/>
    <x v="0"/>
    <x v="0"/>
    <x v="0"/>
    <x v="11"/>
    <x v="142"/>
    <x v="0"/>
    <x v="0"/>
    <s v="Trasferimento"/>
    <x v="1"/>
    <x v="0"/>
    <x v="0"/>
    <m/>
  </r>
  <r>
    <n v="154905"/>
    <x v="0"/>
    <x v="1"/>
    <x v="0"/>
    <x v="0"/>
    <x v="1"/>
    <x v="26"/>
    <x v="0"/>
    <x v="0"/>
    <s v="Trasferimento"/>
    <x v="1"/>
    <x v="4"/>
    <x v="0"/>
    <m/>
  </r>
  <r>
    <n v="172553"/>
    <x v="0"/>
    <x v="0"/>
    <x v="0"/>
    <x v="0"/>
    <x v="7"/>
    <x v="45"/>
    <x v="0"/>
    <x v="0"/>
    <s v="Trasferimento"/>
    <x v="1"/>
    <x v="0"/>
    <x v="0"/>
    <m/>
  </r>
  <r>
    <n v="85053"/>
    <x v="0"/>
    <x v="0"/>
    <x v="2"/>
    <x v="4"/>
    <x v="11"/>
    <x v="142"/>
    <x v="0"/>
    <x v="0"/>
    <s v="Trasferimento"/>
    <x v="1"/>
    <x v="1"/>
    <x v="0"/>
    <m/>
  </r>
  <r>
    <n v="185120"/>
    <x v="0"/>
    <x v="1"/>
    <x v="0"/>
    <x v="1"/>
    <x v="7"/>
    <x v="168"/>
    <x v="0"/>
    <x v="0"/>
    <s v="Trasferimento"/>
    <x v="1"/>
    <x v="4"/>
    <x v="0"/>
    <m/>
  </r>
  <r>
    <n v="127350"/>
    <x v="0"/>
    <x v="0"/>
    <x v="0"/>
    <x v="1"/>
    <x v="11"/>
    <x v="142"/>
    <x v="0"/>
    <x v="0"/>
    <s v="Trasferimento"/>
    <x v="1"/>
    <x v="0"/>
    <x v="0"/>
    <m/>
  </r>
  <r>
    <n v="217615"/>
    <x v="0"/>
    <x v="0"/>
    <x v="2"/>
    <x v="1"/>
    <x v="11"/>
    <x v="142"/>
    <x v="0"/>
    <x v="0"/>
    <s v="Trasferimento"/>
    <x v="1"/>
    <x v="1"/>
    <x v="0"/>
    <m/>
  </r>
  <r>
    <n v="126761"/>
    <x v="0"/>
    <x v="0"/>
    <x v="0"/>
    <x v="0"/>
    <x v="11"/>
    <x v="142"/>
    <x v="0"/>
    <x v="0"/>
    <s v="Trasferimento"/>
    <x v="1"/>
    <x v="0"/>
    <x v="0"/>
    <m/>
  </r>
  <r>
    <n v="159608"/>
    <x v="0"/>
    <x v="0"/>
    <x v="0"/>
    <x v="0"/>
    <x v="11"/>
    <x v="142"/>
    <x v="0"/>
    <x v="0"/>
    <s v="Trasferimento"/>
    <x v="1"/>
    <x v="0"/>
    <x v="0"/>
    <m/>
  </r>
  <r>
    <n v="135585"/>
    <x v="0"/>
    <x v="0"/>
    <x v="2"/>
    <x v="0"/>
    <x v="11"/>
    <x v="142"/>
    <x v="0"/>
    <x v="0"/>
    <s v="Trasferimento"/>
    <x v="1"/>
    <x v="1"/>
    <x v="0"/>
    <m/>
  </r>
  <r>
    <n v="148825"/>
    <x v="0"/>
    <x v="0"/>
    <x v="2"/>
    <x v="0"/>
    <x v="11"/>
    <x v="142"/>
    <x v="0"/>
    <x v="0"/>
    <s v="Trasferimento"/>
    <x v="1"/>
    <x v="1"/>
    <x v="0"/>
    <m/>
  </r>
  <r>
    <n v="124073"/>
    <x v="1"/>
    <x v="0"/>
    <x v="0"/>
    <x v="0"/>
    <x v="7"/>
    <x v="161"/>
    <x v="0"/>
    <x v="0"/>
    <s v="Trasferimento"/>
    <x v="0"/>
    <x v="2"/>
    <x v="0"/>
    <m/>
  </r>
  <r>
    <n v="124071"/>
    <x v="0"/>
    <x v="0"/>
    <x v="0"/>
    <x v="0"/>
    <x v="7"/>
    <x v="161"/>
    <x v="0"/>
    <x v="0"/>
    <s v="Trasferimento"/>
    <x v="0"/>
    <x v="1"/>
    <x v="0"/>
    <m/>
  </r>
  <r>
    <n v="163358"/>
    <x v="0"/>
    <x v="0"/>
    <x v="2"/>
    <x v="0"/>
    <x v="10"/>
    <x v="63"/>
    <x v="0"/>
    <x v="0"/>
    <s v="Trasferimento"/>
    <x v="0"/>
    <x v="0"/>
    <x v="0"/>
    <m/>
  </r>
  <r>
    <n v="170279"/>
    <x v="0"/>
    <x v="0"/>
    <x v="2"/>
    <x v="0"/>
    <x v="10"/>
    <x v="63"/>
    <x v="0"/>
    <x v="1"/>
    <s v="Trasferimento"/>
    <x v="0"/>
    <x v="0"/>
    <x v="0"/>
    <m/>
  </r>
  <r>
    <n v="179450"/>
    <x v="0"/>
    <x v="0"/>
    <x v="0"/>
    <x v="0"/>
    <x v="7"/>
    <x v="51"/>
    <x v="0"/>
    <x v="0"/>
    <s v="Trasferimento"/>
    <x v="1"/>
    <x v="1"/>
    <x v="0"/>
    <m/>
  </r>
  <r>
    <n v="8008"/>
    <x v="0"/>
    <x v="1"/>
    <x v="2"/>
    <x v="4"/>
    <x v="15"/>
    <x v="203"/>
    <x v="0"/>
    <x v="0"/>
    <s v="Trasferimento"/>
    <x v="1"/>
    <x v="3"/>
    <x v="0"/>
    <m/>
  </r>
  <r>
    <n v="79729"/>
    <x v="0"/>
    <x v="0"/>
    <x v="2"/>
    <x v="4"/>
    <x v="1"/>
    <x v="178"/>
    <x v="0"/>
    <x v="0"/>
    <s v="Trasferimento"/>
    <x v="0"/>
    <x v="1"/>
    <x v="0"/>
    <m/>
  </r>
  <r>
    <n v="89135"/>
    <x v="0"/>
    <x v="0"/>
    <x v="0"/>
    <x v="0"/>
    <x v="4"/>
    <x v="80"/>
    <x v="0"/>
    <x v="1"/>
    <s v="Trasferimento"/>
    <x v="1"/>
    <x v="0"/>
    <x v="0"/>
    <m/>
  </r>
  <r>
    <n v="76610"/>
    <x v="0"/>
    <x v="1"/>
    <x v="2"/>
    <x v="4"/>
    <x v="2"/>
    <x v="233"/>
    <x v="0"/>
    <x v="0"/>
    <s v="Trasferimento"/>
    <x v="0"/>
    <x v="1"/>
    <x v="0"/>
    <m/>
  </r>
  <r>
    <n v="206185"/>
    <x v="0"/>
    <x v="1"/>
    <x v="0"/>
    <x v="1"/>
    <x v="3"/>
    <x v="394"/>
    <x v="0"/>
    <x v="0"/>
    <s v="Trasferimento"/>
    <x v="1"/>
    <x v="3"/>
    <x v="0"/>
    <m/>
  </r>
  <r>
    <n v="44530"/>
    <x v="0"/>
    <x v="0"/>
    <x v="0"/>
    <x v="0"/>
    <x v="3"/>
    <x v="394"/>
    <x v="0"/>
    <x v="0"/>
    <s v="Trasferimento"/>
    <x v="1"/>
    <x v="0"/>
    <x v="0"/>
    <m/>
  </r>
  <r>
    <n v="224775"/>
    <x v="0"/>
    <x v="1"/>
    <x v="0"/>
    <x v="0"/>
    <x v="3"/>
    <x v="394"/>
    <x v="0"/>
    <x v="0"/>
    <s v="Trasferimento"/>
    <x v="1"/>
    <x v="0"/>
    <x v="0"/>
    <m/>
  </r>
  <r>
    <n v="211423"/>
    <x v="0"/>
    <x v="0"/>
    <x v="0"/>
    <x v="0"/>
    <x v="7"/>
    <x v="215"/>
    <x v="0"/>
    <x v="0"/>
    <s v="Trasferimento"/>
    <x v="1"/>
    <x v="0"/>
    <x v="0"/>
    <m/>
  </r>
  <r>
    <n v="213513"/>
    <x v="0"/>
    <x v="0"/>
    <x v="0"/>
    <x v="1"/>
    <x v="7"/>
    <x v="241"/>
    <x v="0"/>
    <x v="0"/>
    <s v="Trasferimento"/>
    <x v="0"/>
    <x v="1"/>
    <x v="0"/>
    <m/>
  </r>
  <r>
    <n v="151696"/>
    <x v="0"/>
    <x v="0"/>
    <x v="0"/>
    <x v="0"/>
    <x v="7"/>
    <x v="328"/>
    <x v="0"/>
    <x v="0"/>
    <s v="Trasferimento"/>
    <x v="0"/>
    <x v="1"/>
    <x v="0"/>
    <m/>
  </r>
  <r>
    <n v="199097"/>
    <x v="0"/>
    <x v="0"/>
    <x v="2"/>
    <x v="0"/>
    <x v="8"/>
    <x v="222"/>
    <x v="0"/>
    <x v="1"/>
    <s v="Trasferimento"/>
    <x v="1"/>
    <x v="3"/>
    <x v="0"/>
    <m/>
  </r>
  <r>
    <n v="223737"/>
    <x v="0"/>
    <x v="0"/>
    <x v="0"/>
    <x v="3"/>
    <x v="11"/>
    <x v="414"/>
    <x v="0"/>
    <x v="0"/>
    <s v="Trasferimento"/>
    <x v="0"/>
    <x v="0"/>
    <x v="0"/>
    <m/>
  </r>
  <r>
    <n v="223846"/>
    <x v="0"/>
    <x v="0"/>
    <x v="0"/>
    <x v="3"/>
    <x v="11"/>
    <x v="414"/>
    <x v="0"/>
    <x v="0"/>
    <s v="Trasferimento"/>
    <x v="0"/>
    <x v="0"/>
    <x v="0"/>
    <m/>
  </r>
  <r>
    <n v="186581"/>
    <x v="0"/>
    <x v="1"/>
    <x v="2"/>
    <x v="1"/>
    <x v="4"/>
    <x v="84"/>
    <x v="0"/>
    <x v="0"/>
    <s v="Trasferimento"/>
    <x v="0"/>
    <x v="0"/>
    <x v="0"/>
    <m/>
  </r>
  <r>
    <n v="163832"/>
    <x v="0"/>
    <x v="0"/>
    <x v="0"/>
    <x v="0"/>
    <x v="7"/>
    <x v="347"/>
    <x v="0"/>
    <x v="0"/>
    <s v="Trasferimento"/>
    <x v="0"/>
    <x v="0"/>
    <x v="0"/>
    <m/>
  </r>
  <r>
    <n v="132440"/>
    <x v="0"/>
    <x v="0"/>
    <x v="0"/>
    <x v="0"/>
    <x v="7"/>
    <x v="347"/>
    <x v="0"/>
    <x v="0"/>
    <s v="Trasferimento"/>
    <x v="0"/>
    <x v="0"/>
    <x v="0"/>
    <m/>
  </r>
  <r>
    <n v="73628"/>
    <x v="0"/>
    <x v="1"/>
    <x v="2"/>
    <x v="4"/>
    <x v="4"/>
    <x v="197"/>
    <x v="0"/>
    <x v="1"/>
    <s v="Trasferimento"/>
    <x v="1"/>
    <x v="1"/>
    <x v="0"/>
    <m/>
  </r>
  <r>
    <n v="81149"/>
    <x v="0"/>
    <x v="0"/>
    <x v="2"/>
    <x v="0"/>
    <x v="7"/>
    <x v="210"/>
    <x v="0"/>
    <x v="0"/>
    <s v="Trasferimento"/>
    <x v="0"/>
    <x v="4"/>
    <x v="0"/>
    <m/>
  </r>
  <r>
    <n v="8072"/>
    <x v="0"/>
    <x v="0"/>
    <x v="0"/>
    <x v="0"/>
    <x v="4"/>
    <x v="119"/>
    <x v="0"/>
    <x v="1"/>
    <s v="Trasferimento"/>
    <x v="1"/>
    <x v="4"/>
    <x v="0"/>
    <m/>
  </r>
  <r>
    <n v="179380"/>
    <x v="0"/>
    <x v="1"/>
    <x v="2"/>
    <x v="1"/>
    <x v="17"/>
    <x v="258"/>
    <x v="0"/>
    <x v="1"/>
    <s v="Trasferimento"/>
    <x v="1"/>
    <x v="0"/>
    <x v="0"/>
    <m/>
  </r>
  <r>
    <n v="105312"/>
    <x v="0"/>
    <x v="0"/>
    <x v="0"/>
    <x v="0"/>
    <x v="11"/>
    <x v="91"/>
    <x v="0"/>
    <x v="0"/>
    <s v="Trasferimento"/>
    <x v="1"/>
    <x v="3"/>
    <x v="0"/>
    <m/>
  </r>
  <r>
    <n v="31440"/>
    <x v="0"/>
    <x v="0"/>
    <x v="0"/>
    <x v="0"/>
    <x v="11"/>
    <x v="91"/>
    <x v="0"/>
    <x v="0"/>
    <s v="Trasferimento"/>
    <x v="1"/>
    <x v="0"/>
    <x v="0"/>
    <m/>
  </r>
  <r>
    <n v="185892"/>
    <x v="1"/>
    <x v="0"/>
    <x v="2"/>
    <x v="3"/>
    <x v="8"/>
    <x v="222"/>
    <x v="0"/>
    <x v="0"/>
    <s v="Trasferimento"/>
    <x v="1"/>
    <x v="7"/>
    <x v="0"/>
    <m/>
  </r>
  <r>
    <n v="121362"/>
    <x v="0"/>
    <x v="0"/>
    <x v="0"/>
    <x v="0"/>
    <x v="4"/>
    <x v="140"/>
    <x v="0"/>
    <x v="1"/>
    <s v="Trasferimento"/>
    <x v="0"/>
    <x v="0"/>
    <x v="0"/>
    <m/>
  </r>
  <r>
    <n v="176370"/>
    <x v="0"/>
    <x v="0"/>
    <x v="0"/>
    <x v="0"/>
    <x v="14"/>
    <x v="121"/>
    <x v="0"/>
    <x v="0"/>
    <s v="Trasferimento"/>
    <x v="1"/>
    <x v="0"/>
    <x v="0"/>
    <m/>
  </r>
  <r>
    <n v="137083"/>
    <x v="0"/>
    <x v="0"/>
    <x v="0"/>
    <x v="0"/>
    <x v="1"/>
    <x v="22"/>
    <x v="0"/>
    <x v="1"/>
    <s v="Trasferimento"/>
    <x v="1"/>
    <x v="4"/>
    <x v="0"/>
    <m/>
  </r>
  <r>
    <n v="172599"/>
    <x v="0"/>
    <x v="0"/>
    <x v="0"/>
    <x v="0"/>
    <x v="14"/>
    <x v="386"/>
    <x v="0"/>
    <x v="0"/>
    <s v="Trasferimento"/>
    <x v="1"/>
    <x v="3"/>
    <x v="0"/>
    <m/>
  </r>
  <r>
    <n v="181584"/>
    <x v="0"/>
    <x v="0"/>
    <x v="0"/>
    <x v="0"/>
    <x v="14"/>
    <x v="386"/>
    <x v="0"/>
    <x v="1"/>
    <s v="Trasferimento"/>
    <x v="1"/>
    <x v="0"/>
    <x v="0"/>
    <m/>
  </r>
  <r>
    <n v="5329"/>
    <x v="0"/>
    <x v="0"/>
    <x v="0"/>
    <x v="0"/>
    <x v="8"/>
    <x v="113"/>
    <x v="0"/>
    <x v="1"/>
    <s v="Trasferimento"/>
    <x v="0"/>
    <x v="4"/>
    <x v="0"/>
    <m/>
  </r>
  <r>
    <n v="222217"/>
    <x v="0"/>
    <x v="1"/>
    <x v="0"/>
    <x v="2"/>
    <x v="12"/>
    <x v="27"/>
    <x v="0"/>
    <x v="1"/>
    <s v="Trasferimento"/>
    <x v="1"/>
    <x v="4"/>
    <x v="0"/>
    <m/>
  </r>
  <r>
    <n v="145027"/>
    <x v="0"/>
    <x v="0"/>
    <x v="0"/>
    <x v="0"/>
    <x v="7"/>
    <x v="261"/>
    <x v="0"/>
    <x v="0"/>
    <s v="Trasferimento"/>
    <x v="3"/>
    <x v="0"/>
    <x v="0"/>
    <m/>
  </r>
  <r>
    <n v="123466"/>
    <x v="0"/>
    <x v="1"/>
    <x v="2"/>
    <x v="1"/>
    <x v="4"/>
    <x v="145"/>
    <x v="0"/>
    <x v="0"/>
    <s v="Trasferimento"/>
    <x v="1"/>
    <x v="0"/>
    <x v="0"/>
    <m/>
  </r>
  <r>
    <n v="25557"/>
    <x v="0"/>
    <x v="0"/>
    <x v="0"/>
    <x v="0"/>
    <x v="7"/>
    <x v="301"/>
    <x v="0"/>
    <x v="0"/>
    <s v="Trasferimento"/>
    <x v="1"/>
    <x v="0"/>
    <x v="0"/>
    <m/>
  </r>
  <r>
    <n v="131398"/>
    <x v="0"/>
    <x v="0"/>
    <x v="0"/>
    <x v="0"/>
    <x v="7"/>
    <x v="301"/>
    <x v="0"/>
    <x v="0"/>
    <s v="Trasferimento"/>
    <x v="1"/>
    <x v="4"/>
    <x v="0"/>
    <m/>
  </r>
  <r>
    <n v="120454"/>
    <x v="0"/>
    <x v="0"/>
    <x v="0"/>
    <x v="0"/>
    <x v="4"/>
    <x v="75"/>
    <x v="0"/>
    <x v="0"/>
    <s v="Trasferimento"/>
    <x v="0"/>
    <x v="0"/>
    <x v="0"/>
    <m/>
  </r>
  <r>
    <n v="45404"/>
    <x v="0"/>
    <x v="0"/>
    <x v="0"/>
    <x v="0"/>
    <x v="7"/>
    <x v="297"/>
    <x v="0"/>
    <x v="0"/>
    <s v="Trasferimento"/>
    <x v="1"/>
    <x v="0"/>
    <x v="0"/>
    <m/>
  </r>
  <r>
    <n v="231517"/>
    <x v="0"/>
    <x v="0"/>
    <x v="0"/>
    <x v="3"/>
    <x v="7"/>
    <x v="297"/>
    <x v="0"/>
    <x v="0"/>
    <s v="Trasferimento"/>
    <x v="1"/>
    <x v="3"/>
    <x v="0"/>
    <m/>
  </r>
  <r>
    <n v="54851"/>
    <x v="0"/>
    <x v="0"/>
    <x v="0"/>
    <x v="0"/>
    <x v="7"/>
    <x v="297"/>
    <x v="0"/>
    <x v="0"/>
    <s v="Trasferimento"/>
    <x v="1"/>
    <x v="1"/>
    <x v="0"/>
    <m/>
  </r>
  <r>
    <n v="198213"/>
    <x v="0"/>
    <x v="0"/>
    <x v="0"/>
    <x v="0"/>
    <x v="7"/>
    <x v="297"/>
    <x v="0"/>
    <x v="0"/>
    <s v="Trasferimento"/>
    <x v="1"/>
    <x v="4"/>
    <x v="0"/>
    <m/>
  </r>
  <r>
    <n v="146355"/>
    <x v="0"/>
    <x v="0"/>
    <x v="0"/>
    <x v="0"/>
    <x v="7"/>
    <x v="297"/>
    <x v="0"/>
    <x v="0"/>
    <s v="Trasferimento"/>
    <x v="1"/>
    <x v="0"/>
    <x v="0"/>
    <m/>
  </r>
  <r>
    <n v="1787"/>
    <x v="0"/>
    <x v="0"/>
    <x v="2"/>
    <x v="4"/>
    <x v="7"/>
    <x v="297"/>
    <x v="0"/>
    <x v="0"/>
    <s v="Trasferimento"/>
    <x v="1"/>
    <x v="4"/>
    <x v="0"/>
    <m/>
  </r>
  <r>
    <n v="150051"/>
    <x v="0"/>
    <x v="1"/>
    <x v="2"/>
    <x v="1"/>
    <x v="7"/>
    <x v="297"/>
    <x v="0"/>
    <x v="0"/>
    <s v="Trasferimento"/>
    <x v="1"/>
    <x v="0"/>
    <x v="0"/>
    <m/>
  </r>
  <r>
    <n v="54474"/>
    <x v="0"/>
    <x v="0"/>
    <x v="0"/>
    <x v="0"/>
    <x v="7"/>
    <x v="334"/>
    <x v="0"/>
    <x v="0"/>
    <s v="Trasferimento"/>
    <x v="1"/>
    <x v="3"/>
    <x v="0"/>
    <m/>
  </r>
  <r>
    <n v="189761"/>
    <x v="0"/>
    <x v="0"/>
    <x v="0"/>
    <x v="0"/>
    <x v="1"/>
    <x v="319"/>
    <x v="0"/>
    <x v="0"/>
    <s v="Trasferimento"/>
    <x v="1"/>
    <x v="0"/>
    <x v="0"/>
    <m/>
  </r>
  <r>
    <n v="115241"/>
    <x v="0"/>
    <x v="0"/>
    <x v="2"/>
    <x v="0"/>
    <x v="4"/>
    <x v="68"/>
    <x v="0"/>
    <x v="0"/>
    <s v="Trasferimento"/>
    <x v="1"/>
    <x v="0"/>
    <x v="0"/>
    <m/>
  </r>
  <r>
    <n v="127812"/>
    <x v="0"/>
    <x v="0"/>
    <x v="0"/>
    <x v="0"/>
    <x v="13"/>
    <x v="177"/>
    <x v="0"/>
    <x v="0"/>
    <s v="Trasferimento"/>
    <x v="1"/>
    <x v="0"/>
    <x v="0"/>
    <m/>
  </r>
  <r>
    <n v="127815"/>
    <x v="0"/>
    <x v="0"/>
    <x v="0"/>
    <x v="0"/>
    <x v="13"/>
    <x v="177"/>
    <x v="0"/>
    <x v="1"/>
    <s v="Trasferimento"/>
    <x v="1"/>
    <x v="3"/>
    <x v="0"/>
    <m/>
  </r>
  <r>
    <n v="33668"/>
    <x v="0"/>
    <x v="0"/>
    <x v="0"/>
    <x v="0"/>
    <x v="4"/>
    <x v="219"/>
    <x v="0"/>
    <x v="0"/>
    <s v="Trasferimento"/>
    <x v="0"/>
    <x v="0"/>
    <x v="0"/>
    <m/>
  </r>
  <r>
    <n v="128423"/>
    <x v="0"/>
    <x v="0"/>
    <x v="2"/>
    <x v="0"/>
    <x v="4"/>
    <x v="50"/>
    <x v="0"/>
    <x v="0"/>
    <s v="Trasferimento"/>
    <x v="1"/>
    <x v="0"/>
    <x v="0"/>
    <m/>
  </r>
  <r>
    <n v="21446"/>
    <x v="0"/>
    <x v="0"/>
    <x v="0"/>
    <x v="0"/>
    <x v="12"/>
    <x v="254"/>
    <x v="0"/>
    <x v="0"/>
    <s v="Trasferimento"/>
    <x v="0"/>
    <x v="0"/>
    <x v="0"/>
    <m/>
  </r>
  <r>
    <n v="146862"/>
    <x v="0"/>
    <x v="0"/>
    <x v="0"/>
    <x v="0"/>
    <x v="4"/>
    <x v="99"/>
    <x v="0"/>
    <x v="0"/>
    <s v="Trasferimento"/>
    <x v="0"/>
    <x v="3"/>
    <x v="0"/>
    <m/>
  </r>
  <r>
    <n v="92090"/>
    <x v="0"/>
    <x v="0"/>
    <x v="2"/>
    <x v="0"/>
    <x v="12"/>
    <x v="323"/>
    <x v="0"/>
    <x v="0"/>
    <s v="Trasferimento"/>
    <x v="1"/>
    <x v="0"/>
    <x v="0"/>
    <m/>
  </r>
  <r>
    <n v="140769"/>
    <x v="0"/>
    <x v="0"/>
    <x v="2"/>
    <x v="1"/>
    <x v="7"/>
    <x v="33"/>
    <x v="0"/>
    <x v="0"/>
    <s v="Trasferimento"/>
    <x v="1"/>
    <x v="1"/>
    <x v="0"/>
    <m/>
  </r>
  <r>
    <n v="220241"/>
    <x v="1"/>
    <x v="0"/>
    <x v="0"/>
    <x v="1"/>
    <x v="8"/>
    <x v="92"/>
    <x v="0"/>
    <x v="0"/>
    <s v="Trasferimento"/>
    <x v="1"/>
    <x v="5"/>
    <x v="0"/>
    <m/>
  </r>
  <r>
    <n v="41793"/>
    <x v="0"/>
    <x v="0"/>
    <x v="0"/>
    <x v="0"/>
    <x v="6"/>
    <x v="32"/>
    <x v="0"/>
    <x v="0"/>
    <s v="Trasferimento"/>
    <x v="1"/>
    <x v="3"/>
    <x v="0"/>
    <m/>
  </r>
  <r>
    <n v="74073"/>
    <x v="0"/>
    <x v="0"/>
    <x v="0"/>
    <x v="0"/>
    <x v="1"/>
    <x v="201"/>
    <x v="0"/>
    <x v="0"/>
    <s v="Trasferimento"/>
    <x v="0"/>
    <x v="0"/>
    <x v="0"/>
    <m/>
  </r>
  <r>
    <n v="214882"/>
    <x v="1"/>
    <x v="0"/>
    <x v="0"/>
    <x v="2"/>
    <x v="7"/>
    <x v="44"/>
    <x v="0"/>
    <x v="0"/>
    <s v="Trasferimento"/>
    <x v="1"/>
    <x v="5"/>
    <x v="0"/>
    <m/>
  </r>
  <r>
    <n v="174140"/>
    <x v="0"/>
    <x v="0"/>
    <x v="2"/>
    <x v="1"/>
    <x v="11"/>
    <x v="86"/>
    <x v="0"/>
    <x v="0"/>
    <s v="Trasferimento"/>
    <x v="0"/>
    <x v="0"/>
    <x v="0"/>
    <m/>
  </r>
  <r>
    <n v="100157"/>
    <x v="0"/>
    <x v="0"/>
    <x v="2"/>
    <x v="4"/>
    <x v="4"/>
    <x v="140"/>
    <x v="0"/>
    <x v="0"/>
    <s v="Trasferimento"/>
    <x v="0"/>
    <x v="0"/>
    <x v="0"/>
    <m/>
  </r>
  <r>
    <n v="61888"/>
    <x v="0"/>
    <x v="0"/>
    <x v="0"/>
    <x v="0"/>
    <x v="4"/>
    <x v="68"/>
    <x v="0"/>
    <x v="0"/>
    <s v="Trasferimento"/>
    <x v="1"/>
    <x v="0"/>
    <x v="0"/>
    <m/>
  </r>
  <r>
    <n v="22870"/>
    <x v="0"/>
    <x v="0"/>
    <x v="0"/>
    <x v="0"/>
    <x v="4"/>
    <x v="68"/>
    <x v="0"/>
    <x v="1"/>
    <s v="Trasferimento"/>
    <x v="1"/>
    <x v="0"/>
    <x v="0"/>
    <m/>
  </r>
  <r>
    <n v="142428"/>
    <x v="0"/>
    <x v="1"/>
    <x v="2"/>
    <x v="0"/>
    <x v="11"/>
    <x v="333"/>
    <x v="0"/>
    <x v="0"/>
    <s v="Trasferimento"/>
    <x v="0"/>
    <x v="0"/>
    <x v="0"/>
    <m/>
  </r>
  <r>
    <n v="13948"/>
    <x v="0"/>
    <x v="1"/>
    <x v="2"/>
    <x v="1"/>
    <x v="11"/>
    <x v="333"/>
    <x v="0"/>
    <x v="0"/>
    <s v="Trasferimento"/>
    <x v="0"/>
    <x v="3"/>
    <x v="0"/>
    <m/>
  </r>
  <r>
    <n v="83102"/>
    <x v="0"/>
    <x v="0"/>
    <x v="0"/>
    <x v="0"/>
    <x v="0"/>
    <x v="100"/>
    <x v="0"/>
    <x v="0"/>
    <s v="Trasferimento"/>
    <x v="0"/>
    <x v="1"/>
    <x v="0"/>
    <m/>
  </r>
  <r>
    <n v="22988"/>
    <x v="0"/>
    <x v="0"/>
    <x v="0"/>
    <x v="0"/>
    <x v="0"/>
    <x v="100"/>
    <x v="0"/>
    <x v="0"/>
    <s v="Trasferimento"/>
    <x v="0"/>
    <x v="3"/>
    <x v="0"/>
    <m/>
  </r>
  <r>
    <n v="162300"/>
    <x v="0"/>
    <x v="0"/>
    <x v="0"/>
    <x v="0"/>
    <x v="0"/>
    <x v="100"/>
    <x v="0"/>
    <x v="0"/>
    <s v="Trasferimento"/>
    <x v="0"/>
    <x v="0"/>
    <x v="0"/>
    <m/>
  </r>
  <r>
    <n v="212648"/>
    <x v="0"/>
    <x v="0"/>
    <x v="2"/>
    <x v="1"/>
    <x v="0"/>
    <x v="100"/>
    <x v="0"/>
    <x v="1"/>
    <s v="Trasferimento"/>
    <x v="0"/>
    <x v="3"/>
    <x v="0"/>
    <m/>
  </r>
  <r>
    <n v="7872"/>
    <x v="0"/>
    <x v="0"/>
    <x v="2"/>
    <x v="0"/>
    <x v="0"/>
    <x v="100"/>
    <x v="0"/>
    <x v="0"/>
    <s v="Trasferimento"/>
    <x v="0"/>
    <x v="0"/>
    <x v="0"/>
    <m/>
  </r>
  <r>
    <n v="23392"/>
    <x v="0"/>
    <x v="0"/>
    <x v="0"/>
    <x v="0"/>
    <x v="0"/>
    <x v="100"/>
    <x v="0"/>
    <x v="0"/>
    <s v="Trasferimento"/>
    <x v="0"/>
    <x v="0"/>
    <x v="0"/>
    <m/>
  </r>
  <r>
    <n v="178008"/>
    <x v="0"/>
    <x v="0"/>
    <x v="0"/>
    <x v="0"/>
    <x v="0"/>
    <x v="100"/>
    <x v="0"/>
    <x v="0"/>
    <s v="Trasferimento"/>
    <x v="0"/>
    <x v="3"/>
    <x v="0"/>
    <m/>
  </r>
  <r>
    <n v="24755"/>
    <x v="0"/>
    <x v="0"/>
    <x v="0"/>
    <x v="0"/>
    <x v="0"/>
    <x v="100"/>
    <x v="0"/>
    <x v="0"/>
    <s v="Trasferimento"/>
    <x v="0"/>
    <x v="3"/>
    <x v="0"/>
    <m/>
  </r>
  <r>
    <n v="123288"/>
    <x v="0"/>
    <x v="0"/>
    <x v="0"/>
    <x v="0"/>
    <x v="8"/>
    <x v="92"/>
    <x v="0"/>
    <x v="0"/>
    <s v="Trasferimento"/>
    <x v="1"/>
    <x v="3"/>
    <x v="0"/>
    <m/>
  </r>
  <r>
    <n v="52344"/>
    <x v="0"/>
    <x v="0"/>
    <x v="0"/>
    <x v="0"/>
    <x v="8"/>
    <x v="92"/>
    <x v="0"/>
    <x v="1"/>
    <s v="Trasferimento"/>
    <x v="1"/>
    <x v="4"/>
    <x v="0"/>
    <m/>
  </r>
  <r>
    <n v="174861"/>
    <x v="1"/>
    <x v="0"/>
    <x v="0"/>
    <x v="0"/>
    <x v="7"/>
    <x v="301"/>
    <x v="0"/>
    <x v="1"/>
    <s v="Trasferimento"/>
    <x v="1"/>
    <x v="2"/>
    <x v="0"/>
    <m/>
  </r>
  <r>
    <n v="170399"/>
    <x v="1"/>
    <x v="1"/>
    <x v="2"/>
    <x v="3"/>
    <x v="7"/>
    <x v="267"/>
    <x v="0"/>
    <x v="0"/>
    <s v="Trasferimento"/>
    <x v="1"/>
    <x v="5"/>
    <x v="0"/>
    <m/>
  </r>
  <r>
    <n v="219954"/>
    <x v="0"/>
    <x v="0"/>
    <x v="0"/>
    <x v="0"/>
    <x v="17"/>
    <x v="159"/>
    <x v="0"/>
    <x v="0"/>
    <s v="Trasferimento"/>
    <x v="1"/>
    <x v="3"/>
    <x v="0"/>
    <m/>
  </r>
  <r>
    <n v="222025"/>
    <x v="0"/>
    <x v="0"/>
    <x v="0"/>
    <x v="0"/>
    <x v="17"/>
    <x v="159"/>
    <x v="0"/>
    <x v="1"/>
    <s v="Trasferimento"/>
    <x v="1"/>
    <x v="3"/>
    <x v="0"/>
    <m/>
  </r>
  <r>
    <n v="221077"/>
    <x v="0"/>
    <x v="1"/>
    <x v="0"/>
    <x v="0"/>
    <x v="4"/>
    <x v="166"/>
    <x v="0"/>
    <x v="0"/>
    <s v="Trasferimento"/>
    <x v="1"/>
    <x v="0"/>
    <x v="0"/>
    <m/>
  </r>
  <r>
    <n v="18535"/>
    <x v="0"/>
    <x v="1"/>
    <x v="2"/>
    <x v="4"/>
    <x v="7"/>
    <x v="35"/>
    <x v="0"/>
    <x v="1"/>
    <s v="Trasferimento"/>
    <x v="1"/>
    <x v="3"/>
    <x v="0"/>
    <m/>
  </r>
  <r>
    <n v="132128"/>
    <x v="0"/>
    <x v="1"/>
    <x v="2"/>
    <x v="4"/>
    <x v="7"/>
    <x v="35"/>
    <x v="0"/>
    <x v="0"/>
    <s v="Trasferimento"/>
    <x v="1"/>
    <x v="3"/>
    <x v="0"/>
    <m/>
  </r>
  <r>
    <n v="231394"/>
    <x v="0"/>
    <x v="0"/>
    <x v="0"/>
    <x v="2"/>
    <x v="2"/>
    <x v="2"/>
    <x v="0"/>
    <x v="0"/>
    <s v="Trasferimento"/>
    <x v="1"/>
    <x v="1"/>
    <x v="0"/>
    <m/>
  </r>
  <r>
    <n v="134736"/>
    <x v="0"/>
    <x v="0"/>
    <x v="2"/>
    <x v="0"/>
    <x v="7"/>
    <x v="210"/>
    <x v="0"/>
    <x v="0"/>
    <s v="Trasferimento"/>
    <x v="0"/>
    <x v="0"/>
    <x v="0"/>
    <m/>
  </r>
  <r>
    <n v="226114"/>
    <x v="0"/>
    <x v="0"/>
    <x v="0"/>
    <x v="1"/>
    <x v="1"/>
    <x v="108"/>
    <x v="0"/>
    <x v="1"/>
    <s v="Trasferimento"/>
    <x v="0"/>
    <x v="4"/>
    <x v="0"/>
    <m/>
  </r>
  <r>
    <n v="28050"/>
    <x v="0"/>
    <x v="0"/>
    <x v="2"/>
    <x v="4"/>
    <x v="3"/>
    <x v="252"/>
    <x v="0"/>
    <x v="0"/>
    <s v="Trasferimento"/>
    <x v="1"/>
    <x v="0"/>
    <x v="0"/>
    <m/>
  </r>
  <r>
    <n v="28048"/>
    <x v="0"/>
    <x v="0"/>
    <x v="2"/>
    <x v="4"/>
    <x v="3"/>
    <x v="252"/>
    <x v="0"/>
    <x v="1"/>
    <s v="Trasferimento"/>
    <x v="1"/>
    <x v="0"/>
    <x v="0"/>
    <m/>
  </r>
  <r>
    <n v="203716"/>
    <x v="0"/>
    <x v="0"/>
    <x v="2"/>
    <x v="1"/>
    <x v="3"/>
    <x v="252"/>
    <x v="0"/>
    <x v="1"/>
    <s v="Trasferimento"/>
    <x v="1"/>
    <x v="0"/>
    <x v="0"/>
    <m/>
  </r>
  <r>
    <n v="100104"/>
    <x v="0"/>
    <x v="0"/>
    <x v="2"/>
    <x v="1"/>
    <x v="3"/>
    <x v="252"/>
    <x v="0"/>
    <x v="0"/>
    <s v="Trasferimento"/>
    <x v="1"/>
    <x v="0"/>
    <x v="0"/>
    <m/>
  </r>
  <r>
    <n v="107347"/>
    <x v="0"/>
    <x v="0"/>
    <x v="2"/>
    <x v="4"/>
    <x v="3"/>
    <x v="252"/>
    <x v="0"/>
    <x v="0"/>
    <s v="Trasferimento"/>
    <x v="1"/>
    <x v="0"/>
    <x v="0"/>
    <m/>
  </r>
  <r>
    <n v="176232"/>
    <x v="0"/>
    <x v="1"/>
    <x v="2"/>
    <x v="1"/>
    <x v="11"/>
    <x v="221"/>
    <x v="0"/>
    <x v="0"/>
    <s v="Trasferimento"/>
    <x v="1"/>
    <x v="3"/>
    <x v="0"/>
    <m/>
  </r>
  <r>
    <n v="175173"/>
    <x v="0"/>
    <x v="0"/>
    <x v="0"/>
    <x v="1"/>
    <x v="2"/>
    <x v="97"/>
    <x v="0"/>
    <x v="0"/>
    <s v="Trasferimento"/>
    <x v="0"/>
    <x v="4"/>
    <x v="0"/>
    <m/>
  </r>
  <r>
    <n v="179424"/>
    <x v="0"/>
    <x v="0"/>
    <x v="2"/>
    <x v="0"/>
    <x v="7"/>
    <x v="185"/>
    <x v="0"/>
    <x v="0"/>
    <s v="Trasferimento"/>
    <x v="1"/>
    <x v="1"/>
    <x v="0"/>
    <m/>
  </r>
  <r>
    <n v="70935"/>
    <x v="0"/>
    <x v="0"/>
    <x v="2"/>
    <x v="0"/>
    <x v="10"/>
    <x v="93"/>
    <x v="0"/>
    <x v="0"/>
    <s v="Trasferimento"/>
    <x v="0"/>
    <x v="0"/>
    <x v="0"/>
    <m/>
  </r>
  <r>
    <n v="208204"/>
    <x v="0"/>
    <x v="1"/>
    <x v="2"/>
    <x v="1"/>
    <x v="7"/>
    <x v="227"/>
    <x v="0"/>
    <x v="1"/>
    <s v="Trasferimento"/>
    <x v="1"/>
    <x v="0"/>
    <x v="0"/>
    <m/>
  </r>
  <r>
    <n v="224825"/>
    <x v="0"/>
    <x v="1"/>
    <x v="0"/>
    <x v="1"/>
    <x v="0"/>
    <x v="100"/>
    <x v="0"/>
    <x v="0"/>
    <s v="Trasferimento"/>
    <x v="0"/>
    <x v="0"/>
    <x v="0"/>
    <m/>
  </r>
  <r>
    <n v="180996"/>
    <x v="0"/>
    <x v="0"/>
    <x v="0"/>
    <x v="0"/>
    <x v="10"/>
    <x v="281"/>
    <x v="0"/>
    <x v="1"/>
    <s v="Trasferimento"/>
    <x v="0"/>
    <x v="0"/>
    <x v="0"/>
    <m/>
  </r>
  <r>
    <n v="168171"/>
    <x v="0"/>
    <x v="0"/>
    <x v="2"/>
    <x v="1"/>
    <x v="7"/>
    <x v="347"/>
    <x v="0"/>
    <x v="1"/>
    <s v="Trasferimento"/>
    <x v="0"/>
    <x v="3"/>
    <x v="0"/>
    <m/>
  </r>
  <r>
    <n v="200161"/>
    <x v="1"/>
    <x v="0"/>
    <x v="0"/>
    <x v="0"/>
    <x v="7"/>
    <x v="231"/>
    <x v="0"/>
    <x v="1"/>
    <s v="Trasferimento"/>
    <x v="1"/>
    <x v="2"/>
    <x v="0"/>
    <m/>
  </r>
  <r>
    <n v="197940"/>
    <x v="1"/>
    <x v="0"/>
    <x v="0"/>
    <x v="0"/>
    <x v="7"/>
    <x v="231"/>
    <x v="0"/>
    <x v="0"/>
    <s v="Trasferimento"/>
    <x v="1"/>
    <x v="5"/>
    <x v="0"/>
    <m/>
  </r>
  <r>
    <n v="177106"/>
    <x v="0"/>
    <x v="0"/>
    <x v="0"/>
    <x v="0"/>
    <x v="7"/>
    <x v="231"/>
    <x v="0"/>
    <x v="0"/>
    <s v="Trasferimento"/>
    <x v="1"/>
    <x v="0"/>
    <x v="0"/>
    <m/>
  </r>
  <r>
    <n v="119981"/>
    <x v="0"/>
    <x v="0"/>
    <x v="2"/>
    <x v="4"/>
    <x v="8"/>
    <x v="128"/>
    <x v="0"/>
    <x v="0"/>
    <s v="Trasferimento"/>
    <x v="1"/>
    <x v="3"/>
    <x v="0"/>
    <m/>
  </r>
  <r>
    <n v="206352"/>
    <x v="0"/>
    <x v="0"/>
    <x v="0"/>
    <x v="1"/>
    <x v="7"/>
    <x v="231"/>
    <x v="0"/>
    <x v="1"/>
    <s v="Trasferimento"/>
    <x v="1"/>
    <x v="0"/>
    <x v="0"/>
    <m/>
  </r>
  <r>
    <n v="163796"/>
    <x v="0"/>
    <x v="0"/>
    <x v="0"/>
    <x v="0"/>
    <x v="11"/>
    <x v="142"/>
    <x v="0"/>
    <x v="0"/>
    <s v="Trasferimento"/>
    <x v="1"/>
    <x v="0"/>
    <x v="0"/>
    <m/>
  </r>
  <r>
    <n v="23130"/>
    <x v="0"/>
    <x v="0"/>
    <x v="0"/>
    <x v="0"/>
    <x v="11"/>
    <x v="142"/>
    <x v="0"/>
    <x v="0"/>
    <s v="Trasferimento"/>
    <x v="1"/>
    <x v="0"/>
    <x v="0"/>
    <m/>
  </r>
  <r>
    <n v="120099"/>
    <x v="0"/>
    <x v="0"/>
    <x v="2"/>
    <x v="1"/>
    <x v="2"/>
    <x v="163"/>
    <x v="0"/>
    <x v="0"/>
    <s v="Trasferimento"/>
    <x v="0"/>
    <x v="4"/>
    <x v="0"/>
    <m/>
  </r>
  <r>
    <n v="206615"/>
    <x v="0"/>
    <x v="0"/>
    <x v="0"/>
    <x v="3"/>
    <x v="11"/>
    <x v="244"/>
    <x v="0"/>
    <x v="0"/>
    <s v="Trasferimento"/>
    <x v="0"/>
    <x v="1"/>
    <x v="0"/>
    <m/>
  </r>
  <r>
    <n v="140366"/>
    <x v="0"/>
    <x v="0"/>
    <x v="0"/>
    <x v="0"/>
    <x v="13"/>
    <x v="39"/>
    <x v="0"/>
    <x v="1"/>
    <s v="Trasferimento"/>
    <x v="0"/>
    <x v="0"/>
    <x v="0"/>
    <m/>
  </r>
  <r>
    <n v="127293"/>
    <x v="0"/>
    <x v="0"/>
    <x v="2"/>
    <x v="4"/>
    <x v="11"/>
    <x v="142"/>
    <x v="0"/>
    <x v="1"/>
    <s v="Trasferimento"/>
    <x v="1"/>
    <x v="0"/>
    <x v="0"/>
    <m/>
  </r>
  <r>
    <n v="215705"/>
    <x v="0"/>
    <x v="0"/>
    <x v="0"/>
    <x v="0"/>
    <x v="11"/>
    <x v="142"/>
    <x v="0"/>
    <x v="0"/>
    <s v="Trasferimento"/>
    <x v="1"/>
    <x v="0"/>
    <x v="0"/>
    <m/>
  </r>
  <r>
    <n v="215704"/>
    <x v="0"/>
    <x v="0"/>
    <x v="0"/>
    <x v="0"/>
    <x v="11"/>
    <x v="142"/>
    <x v="0"/>
    <x v="0"/>
    <s v="Trasferimento"/>
    <x v="1"/>
    <x v="1"/>
    <x v="0"/>
    <m/>
  </r>
  <r>
    <n v="220450"/>
    <x v="0"/>
    <x v="0"/>
    <x v="0"/>
    <x v="1"/>
    <x v="11"/>
    <x v="142"/>
    <x v="0"/>
    <x v="1"/>
    <s v="Trasferimento"/>
    <x v="1"/>
    <x v="0"/>
    <x v="0"/>
    <m/>
  </r>
  <r>
    <n v="185219"/>
    <x v="0"/>
    <x v="0"/>
    <x v="0"/>
    <x v="0"/>
    <x v="11"/>
    <x v="142"/>
    <x v="0"/>
    <x v="0"/>
    <s v="Trasferimento"/>
    <x v="1"/>
    <x v="0"/>
    <x v="0"/>
    <m/>
  </r>
  <r>
    <n v="135800"/>
    <x v="0"/>
    <x v="0"/>
    <x v="0"/>
    <x v="1"/>
    <x v="11"/>
    <x v="142"/>
    <x v="0"/>
    <x v="1"/>
    <s v="Trasferimento"/>
    <x v="1"/>
    <x v="3"/>
    <x v="0"/>
    <m/>
  </r>
  <r>
    <n v="7672"/>
    <x v="0"/>
    <x v="0"/>
    <x v="0"/>
    <x v="0"/>
    <x v="11"/>
    <x v="142"/>
    <x v="0"/>
    <x v="0"/>
    <s v="Trasferimento"/>
    <x v="1"/>
    <x v="3"/>
    <x v="0"/>
    <m/>
  </r>
  <r>
    <n v="56904"/>
    <x v="0"/>
    <x v="0"/>
    <x v="2"/>
    <x v="0"/>
    <x v="2"/>
    <x v="336"/>
    <x v="0"/>
    <x v="0"/>
    <s v="Trasferimento"/>
    <x v="1"/>
    <x v="1"/>
    <x v="0"/>
    <m/>
  </r>
  <r>
    <n v="27037"/>
    <x v="0"/>
    <x v="2"/>
    <x v="0"/>
    <x v="4"/>
    <x v="8"/>
    <x v="410"/>
    <x v="1"/>
    <x v="0"/>
    <s v="Trasferimento"/>
    <x v="1"/>
    <x v="8"/>
    <x v="0"/>
    <m/>
  </r>
  <r>
    <n v="5924"/>
    <x v="0"/>
    <x v="0"/>
    <x v="0"/>
    <x v="4"/>
    <x v="2"/>
    <x v="336"/>
    <x v="0"/>
    <x v="0"/>
    <s v="Trasferimento"/>
    <x v="1"/>
    <x v="0"/>
    <x v="0"/>
    <m/>
  </r>
  <r>
    <n v="163569"/>
    <x v="0"/>
    <x v="0"/>
    <x v="0"/>
    <x v="0"/>
    <x v="11"/>
    <x v="142"/>
    <x v="0"/>
    <x v="0"/>
    <s v="Trasferimento"/>
    <x v="1"/>
    <x v="0"/>
    <x v="0"/>
    <m/>
  </r>
  <r>
    <n v="211144"/>
    <x v="0"/>
    <x v="0"/>
    <x v="0"/>
    <x v="0"/>
    <x v="7"/>
    <x v="274"/>
    <x v="0"/>
    <x v="0"/>
    <s v="Trasferimento"/>
    <x v="0"/>
    <x v="0"/>
    <x v="0"/>
    <m/>
  </r>
  <r>
    <n v="166558"/>
    <x v="0"/>
    <x v="0"/>
    <x v="0"/>
    <x v="0"/>
    <x v="7"/>
    <x v="274"/>
    <x v="0"/>
    <x v="0"/>
    <s v="Trasferimento"/>
    <x v="0"/>
    <x v="1"/>
    <x v="0"/>
    <m/>
  </r>
  <r>
    <n v="52887"/>
    <x v="0"/>
    <x v="0"/>
    <x v="0"/>
    <x v="4"/>
    <x v="2"/>
    <x v="292"/>
    <x v="0"/>
    <x v="1"/>
    <s v="Trasferimento"/>
    <x v="1"/>
    <x v="4"/>
    <x v="0"/>
    <m/>
  </r>
  <r>
    <n v="187653"/>
    <x v="1"/>
    <x v="0"/>
    <x v="0"/>
    <x v="1"/>
    <x v="11"/>
    <x v="155"/>
    <x v="0"/>
    <x v="0"/>
    <s v="Trasferimento"/>
    <x v="0"/>
    <x v="5"/>
    <x v="0"/>
    <m/>
  </r>
  <r>
    <n v="172050"/>
    <x v="0"/>
    <x v="0"/>
    <x v="0"/>
    <x v="0"/>
    <x v="11"/>
    <x v="155"/>
    <x v="0"/>
    <x v="0"/>
    <s v="Trasferimento"/>
    <x v="0"/>
    <x v="0"/>
    <x v="0"/>
    <m/>
  </r>
  <r>
    <n v="169765"/>
    <x v="0"/>
    <x v="0"/>
    <x v="2"/>
    <x v="1"/>
    <x v="4"/>
    <x v="151"/>
    <x v="0"/>
    <x v="1"/>
    <s v="Trasferimento"/>
    <x v="1"/>
    <x v="3"/>
    <x v="0"/>
    <m/>
  </r>
  <r>
    <n v="60331"/>
    <x v="0"/>
    <x v="0"/>
    <x v="0"/>
    <x v="0"/>
    <x v="1"/>
    <x v="178"/>
    <x v="0"/>
    <x v="0"/>
    <s v="Trasferimento"/>
    <x v="0"/>
    <x v="0"/>
    <x v="0"/>
    <m/>
  </r>
  <r>
    <n v="129539"/>
    <x v="0"/>
    <x v="0"/>
    <x v="2"/>
    <x v="0"/>
    <x v="15"/>
    <x v="243"/>
    <x v="0"/>
    <x v="0"/>
    <s v="Trasferimento"/>
    <x v="0"/>
    <x v="3"/>
    <x v="0"/>
    <m/>
  </r>
  <r>
    <n v="140793"/>
    <x v="0"/>
    <x v="0"/>
    <x v="0"/>
    <x v="0"/>
    <x v="13"/>
    <x v="39"/>
    <x v="0"/>
    <x v="0"/>
    <s v="Trasferimento"/>
    <x v="0"/>
    <x v="3"/>
    <x v="0"/>
    <m/>
  </r>
  <r>
    <n v="138953"/>
    <x v="0"/>
    <x v="0"/>
    <x v="0"/>
    <x v="1"/>
    <x v="2"/>
    <x v="270"/>
    <x v="0"/>
    <x v="0"/>
    <s v="Trasferimento"/>
    <x v="0"/>
    <x v="0"/>
    <x v="0"/>
    <m/>
  </r>
  <r>
    <n v="76620"/>
    <x v="0"/>
    <x v="0"/>
    <x v="0"/>
    <x v="0"/>
    <x v="11"/>
    <x v="142"/>
    <x v="0"/>
    <x v="0"/>
    <s v="Trasferimento"/>
    <x v="1"/>
    <x v="1"/>
    <x v="0"/>
    <m/>
  </r>
  <r>
    <n v="7033"/>
    <x v="0"/>
    <x v="0"/>
    <x v="0"/>
    <x v="0"/>
    <x v="7"/>
    <x v="56"/>
    <x v="0"/>
    <x v="0"/>
    <s v="Trasferimento"/>
    <x v="1"/>
    <x v="4"/>
    <x v="0"/>
    <m/>
  </r>
  <r>
    <n v="219383"/>
    <x v="0"/>
    <x v="1"/>
    <x v="2"/>
    <x v="3"/>
    <x v="7"/>
    <x v="56"/>
    <x v="0"/>
    <x v="0"/>
    <s v="Trasferimento"/>
    <x v="1"/>
    <x v="1"/>
    <x v="0"/>
    <m/>
  </r>
  <r>
    <n v="202045"/>
    <x v="0"/>
    <x v="0"/>
    <x v="0"/>
    <x v="0"/>
    <x v="9"/>
    <x v="255"/>
    <x v="0"/>
    <x v="0"/>
    <s v="Trasferimento"/>
    <x v="0"/>
    <x v="0"/>
    <x v="0"/>
    <m/>
  </r>
  <r>
    <n v="110581"/>
    <x v="0"/>
    <x v="0"/>
    <x v="0"/>
    <x v="0"/>
    <x v="11"/>
    <x v="142"/>
    <x v="0"/>
    <x v="0"/>
    <s v="Trasferimento"/>
    <x v="1"/>
    <x v="0"/>
    <x v="0"/>
    <m/>
  </r>
  <r>
    <n v="150768"/>
    <x v="0"/>
    <x v="0"/>
    <x v="0"/>
    <x v="1"/>
    <x v="4"/>
    <x v="125"/>
    <x v="0"/>
    <x v="0"/>
    <s v="Trasferimento"/>
    <x v="1"/>
    <x v="0"/>
    <x v="0"/>
    <m/>
  </r>
  <r>
    <n v="127342"/>
    <x v="0"/>
    <x v="0"/>
    <x v="0"/>
    <x v="0"/>
    <x v="7"/>
    <x v="150"/>
    <x v="0"/>
    <x v="0"/>
    <s v="Trasferimento"/>
    <x v="1"/>
    <x v="0"/>
    <x v="0"/>
    <m/>
  </r>
  <r>
    <n v="135029"/>
    <x v="0"/>
    <x v="0"/>
    <x v="2"/>
    <x v="4"/>
    <x v="7"/>
    <x v="150"/>
    <x v="0"/>
    <x v="1"/>
    <s v="Trasferimento"/>
    <x v="1"/>
    <x v="0"/>
    <x v="0"/>
    <m/>
  </r>
  <r>
    <n v="212874"/>
    <x v="0"/>
    <x v="0"/>
    <x v="0"/>
    <x v="4"/>
    <x v="4"/>
    <x v="88"/>
    <x v="0"/>
    <x v="0"/>
    <s v="Trasferimento"/>
    <x v="1"/>
    <x v="4"/>
    <x v="0"/>
    <m/>
  </r>
  <r>
    <n v="148461"/>
    <x v="0"/>
    <x v="0"/>
    <x v="0"/>
    <x v="0"/>
    <x v="11"/>
    <x v="278"/>
    <x v="0"/>
    <x v="0"/>
    <s v="Trasferimento"/>
    <x v="1"/>
    <x v="0"/>
    <x v="0"/>
    <m/>
  </r>
  <r>
    <n v="202079"/>
    <x v="1"/>
    <x v="0"/>
    <x v="0"/>
    <x v="0"/>
    <x v="7"/>
    <x v="205"/>
    <x v="0"/>
    <x v="0"/>
    <s v="Trasferimento"/>
    <x v="1"/>
    <x v="2"/>
    <x v="1"/>
    <m/>
  </r>
  <r>
    <n v="62789"/>
    <x v="0"/>
    <x v="0"/>
    <x v="0"/>
    <x v="0"/>
    <x v="4"/>
    <x v="58"/>
    <x v="0"/>
    <x v="0"/>
    <s v="Trasferimento"/>
    <x v="1"/>
    <x v="0"/>
    <x v="0"/>
    <m/>
  </r>
  <r>
    <n v="220613"/>
    <x v="0"/>
    <x v="1"/>
    <x v="2"/>
    <x v="3"/>
    <x v="1"/>
    <x v="370"/>
    <x v="0"/>
    <x v="0"/>
    <s v="Trasferimento"/>
    <x v="0"/>
    <x v="0"/>
    <x v="0"/>
    <m/>
  </r>
  <r>
    <n v="90213"/>
    <x v="0"/>
    <x v="0"/>
    <x v="0"/>
    <x v="0"/>
    <x v="7"/>
    <x v="210"/>
    <x v="0"/>
    <x v="0"/>
    <s v="Trasferimento"/>
    <x v="0"/>
    <x v="3"/>
    <x v="0"/>
    <m/>
  </r>
  <r>
    <n v="151637"/>
    <x v="0"/>
    <x v="0"/>
    <x v="2"/>
    <x v="4"/>
    <x v="1"/>
    <x v="370"/>
    <x v="0"/>
    <x v="0"/>
    <s v="Trasferimento"/>
    <x v="0"/>
    <x v="1"/>
    <x v="0"/>
    <m/>
  </r>
  <r>
    <n v="186920"/>
    <x v="0"/>
    <x v="1"/>
    <x v="2"/>
    <x v="3"/>
    <x v="13"/>
    <x v="177"/>
    <x v="0"/>
    <x v="0"/>
    <s v="Trasferimento"/>
    <x v="1"/>
    <x v="0"/>
    <x v="0"/>
    <m/>
  </r>
  <r>
    <n v="222848"/>
    <x v="0"/>
    <x v="0"/>
    <x v="0"/>
    <x v="0"/>
    <x v="2"/>
    <x v="346"/>
    <x v="0"/>
    <x v="0"/>
    <s v="Trasferimento"/>
    <x v="0"/>
    <x v="3"/>
    <x v="0"/>
    <m/>
  </r>
  <r>
    <n v="160622"/>
    <x v="0"/>
    <x v="0"/>
    <x v="0"/>
    <x v="3"/>
    <x v="2"/>
    <x v="36"/>
    <x v="0"/>
    <x v="1"/>
    <s v="Trasferimento"/>
    <x v="1"/>
    <x v="0"/>
    <x v="0"/>
    <m/>
  </r>
  <r>
    <n v="132281"/>
    <x v="0"/>
    <x v="0"/>
    <x v="0"/>
    <x v="0"/>
    <x v="8"/>
    <x v="92"/>
    <x v="0"/>
    <x v="0"/>
    <s v="Trasferimento"/>
    <x v="1"/>
    <x v="1"/>
    <x v="0"/>
    <m/>
  </r>
  <r>
    <n v="8089"/>
    <x v="0"/>
    <x v="0"/>
    <x v="0"/>
    <x v="0"/>
    <x v="8"/>
    <x v="92"/>
    <x v="0"/>
    <x v="0"/>
    <s v="Trasferimento"/>
    <x v="1"/>
    <x v="0"/>
    <x v="0"/>
    <m/>
  </r>
  <r>
    <n v="180204"/>
    <x v="0"/>
    <x v="0"/>
    <x v="0"/>
    <x v="0"/>
    <x v="8"/>
    <x v="92"/>
    <x v="0"/>
    <x v="0"/>
    <s v="Trasferimento"/>
    <x v="1"/>
    <x v="0"/>
    <x v="0"/>
    <m/>
  </r>
  <r>
    <n v="190426"/>
    <x v="0"/>
    <x v="0"/>
    <x v="2"/>
    <x v="1"/>
    <x v="11"/>
    <x v="142"/>
    <x v="0"/>
    <x v="0"/>
    <s v="Trasferimento"/>
    <x v="1"/>
    <x v="1"/>
    <x v="0"/>
    <m/>
  </r>
  <r>
    <n v="121252"/>
    <x v="0"/>
    <x v="0"/>
    <x v="0"/>
    <x v="0"/>
    <x v="5"/>
    <x v="6"/>
    <x v="0"/>
    <x v="1"/>
    <s v="Trasferimento"/>
    <x v="0"/>
    <x v="0"/>
    <x v="0"/>
    <m/>
  </r>
  <r>
    <n v="210683"/>
    <x v="0"/>
    <x v="0"/>
    <x v="2"/>
    <x v="0"/>
    <x v="5"/>
    <x v="6"/>
    <x v="0"/>
    <x v="0"/>
    <s v="Trasferimento"/>
    <x v="0"/>
    <x v="1"/>
    <x v="0"/>
    <m/>
  </r>
  <r>
    <n v="38066"/>
    <x v="0"/>
    <x v="0"/>
    <x v="2"/>
    <x v="4"/>
    <x v="4"/>
    <x v="368"/>
    <x v="0"/>
    <x v="1"/>
    <s v="Trasferimento"/>
    <x v="1"/>
    <x v="0"/>
    <x v="0"/>
    <m/>
  </r>
  <r>
    <n v="156748"/>
    <x v="0"/>
    <x v="0"/>
    <x v="0"/>
    <x v="0"/>
    <x v="4"/>
    <x v="145"/>
    <x v="0"/>
    <x v="0"/>
    <s v="Trasferimento"/>
    <x v="1"/>
    <x v="3"/>
    <x v="0"/>
    <m/>
  </r>
  <r>
    <n v="152083"/>
    <x v="0"/>
    <x v="0"/>
    <x v="0"/>
    <x v="0"/>
    <x v="13"/>
    <x v="177"/>
    <x v="0"/>
    <x v="1"/>
    <s v="Trasferimento"/>
    <x v="1"/>
    <x v="0"/>
    <x v="0"/>
    <m/>
  </r>
  <r>
    <n v="100779"/>
    <x v="0"/>
    <x v="0"/>
    <x v="0"/>
    <x v="0"/>
    <x v="7"/>
    <x v="241"/>
    <x v="0"/>
    <x v="1"/>
    <s v="Trasferimento"/>
    <x v="0"/>
    <x v="3"/>
    <x v="0"/>
    <m/>
  </r>
  <r>
    <n v="130365"/>
    <x v="0"/>
    <x v="0"/>
    <x v="2"/>
    <x v="1"/>
    <x v="7"/>
    <x v="241"/>
    <x v="0"/>
    <x v="1"/>
    <s v="Trasferimento"/>
    <x v="0"/>
    <x v="4"/>
    <x v="0"/>
    <m/>
  </r>
  <r>
    <n v="191290"/>
    <x v="0"/>
    <x v="0"/>
    <x v="2"/>
    <x v="1"/>
    <x v="7"/>
    <x v="241"/>
    <x v="0"/>
    <x v="0"/>
    <s v="Trasferimento"/>
    <x v="0"/>
    <x v="4"/>
    <x v="0"/>
    <m/>
  </r>
  <r>
    <n v="66904"/>
    <x v="0"/>
    <x v="0"/>
    <x v="0"/>
    <x v="0"/>
    <x v="2"/>
    <x v="36"/>
    <x v="0"/>
    <x v="0"/>
    <s v="Trasferimento"/>
    <x v="1"/>
    <x v="0"/>
    <x v="0"/>
    <m/>
  </r>
  <r>
    <n v="71712"/>
    <x v="0"/>
    <x v="1"/>
    <x v="2"/>
    <x v="4"/>
    <x v="7"/>
    <x v="195"/>
    <x v="0"/>
    <x v="1"/>
    <s v="Trasferimento"/>
    <x v="1"/>
    <x v="0"/>
    <x v="0"/>
    <m/>
  </r>
  <r>
    <n v="180341"/>
    <x v="0"/>
    <x v="0"/>
    <x v="0"/>
    <x v="0"/>
    <x v="7"/>
    <x v="168"/>
    <x v="0"/>
    <x v="0"/>
    <s v="Trasferimento"/>
    <x v="1"/>
    <x v="0"/>
    <x v="0"/>
    <m/>
  </r>
  <r>
    <n v="190569"/>
    <x v="0"/>
    <x v="0"/>
    <x v="0"/>
    <x v="1"/>
    <x v="4"/>
    <x v="140"/>
    <x v="0"/>
    <x v="0"/>
    <s v="Trasferimento"/>
    <x v="0"/>
    <x v="3"/>
    <x v="0"/>
    <m/>
  </r>
  <r>
    <n v="182607"/>
    <x v="0"/>
    <x v="0"/>
    <x v="0"/>
    <x v="0"/>
    <x v="7"/>
    <x v="67"/>
    <x v="0"/>
    <x v="1"/>
    <s v="Trasferimento"/>
    <x v="0"/>
    <x v="3"/>
    <x v="0"/>
    <m/>
  </r>
  <r>
    <n v="207815"/>
    <x v="0"/>
    <x v="0"/>
    <x v="0"/>
    <x v="0"/>
    <x v="7"/>
    <x v="67"/>
    <x v="0"/>
    <x v="1"/>
    <s v="Trasferimento"/>
    <x v="0"/>
    <x v="0"/>
    <x v="0"/>
    <m/>
  </r>
  <r>
    <n v="136920"/>
    <x v="0"/>
    <x v="0"/>
    <x v="2"/>
    <x v="0"/>
    <x v="4"/>
    <x v="101"/>
    <x v="0"/>
    <x v="0"/>
    <s v="Trasferimento"/>
    <x v="0"/>
    <x v="1"/>
    <x v="0"/>
    <m/>
  </r>
  <r>
    <n v="81118"/>
    <x v="0"/>
    <x v="0"/>
    <x v="2"/>
    <x v="0"/>
    <x v="0"/>
    <x v="76"/>
    <x v="0"/>
    <x v="0"/>
    <s v="Trasferimento"/>
    <x v="0"/>
    <x v="1"/>
    <x v="0"/>
    <m/>
  </r>
  <r>
    <n v="193533"/>
    <x v="0"/>
    <x v="0"/>
    <x v="0"/>
    <x v="0"/>
    <x v="7"/>
    <x v="30"/>
    <x v="0"/>
    <x v="0"/>
    <s v="Trasferimento"/>
    <x v="1"/>
    <x v="0"/>
    <x v="0"/>
    <m/>
  </r>
  <r>
    <n v="204464"/>
    <x v="1"/>
    <x v="0"/>
    <x v="2"/>
    <x v="0"/>
    <x v="7"/>
    <x v="30"/>
    <x v="0"/>
    <x v="0"/>
    <s v="Trasferimento"/>
    <x v="1"/>
    <x v="2"/>
    <x v="0"/>
    <m/>
  </r>
  <r>
    <n v="155825"/>
    <x v="0"/>
    <x v="0"/>
    <x v="2"/>
    <x v="1"/>
    <x v="11"/>
    <x v="142"/>
    <x v="0"/>
    <x v="1"/>
    <s v="Trasferimento"/>
    <x v="1"/>
    <x v="0"/>
    <x v="0"/>
    <m/>
  </r>
  <r>
    <n v="24697"/>
    <x v="0"/>
    <x v="0"/>
    <x v="0"/>
    <x v="0"/>
    <x v="4"/>
    <x v="75"/>
    <x v="0"/>
    <x v="0"/>
    <s v="Trasferimento"/>
    <x v="0"/>
    <x v="4"/>
    <x v="0"/>
    <m/>
  </r>
  <r>
    <n v="77616"/>
    <x v="0"/>
    <x v="0"/>
    <x v="2"/>
    <x v="0"/>
    <x v="11"/>
    <x v="365"/>
    <x v="0"/>
    <x v="0"/>
    <s v="Trasferimento"/>
    <x v="1"/>
    <x v="1"/>
    <x v="0"/>
    <m/>
  </r>
  <r>
    <n v="77531"/>
    <x v="0"/>
    <x v="0"/>
    <x v="0"/>
    <x v="0"/>
    <x v="10"/>
    <x v="93"/>
    <x v="0"/>
    <x v="0"/>
    <s v="Trasferimento"/>
    <x v="0"/>
    <x v="3"/>
    <x v="0"/>
    <m/>
  </r>
  <r>
    <n v="97946"/>
    <x v="0"/>
    <x v="0"/>
    <x v="2"/>
    <x v="4"/>
    <x v="4"/>
    <x v="236"/>
    <x v="0"/>
    <x v="1"/>
    <s v="Trasferimento"/>
    <x v="1"/>
    <x v="0"/>
    <x v="0"/>
    <m/>
  </r>
  <r>
    <n v="148373"/>
    <x v="0"/>
    <x v="0"/>
    <x v="2"/>
    <x v="1"/>
    <x v="7"/>
    <x v="209"/>
    <x v="0"/>
    <x v="0"/>
    <s v="Trasferimento"/>
    <x v="0"/>
    <x v="1"/>
    <x v="0"/>
    <m/>
  </r>
  <r>
    <n v="141494"/>
    <x v="0"/>
    <x v="1"/>
    <x v="2"/>
    <x v="4"/>
    <x v="7"/>
    <x v="282"/>
    <x v="0"/>
    <x v="1"/>
    <s v="Trasferimento"/>
    <x v="0"/>
    <x v="4"/>
    <x v="0"/>
    <m/>
  </r>
  <r>
    <n v="187618"/>
    <x v="0"/>
    <x v="0"/>
    <x v="0"/>
    <x v="0"/>
    <x v="7"/>
    <x v="261"/>
    <x v="0"/>
    <x v="0"/>
    <s v="Trasferimento"/>
    <x v="3"/>
    <x v="0"/>
    <x v="0"/>
    <m/>
  </r>
  <r>
    <n v="200850"/>
    <x v="0"/>
    <x v="1"/>
    <x v="2"/>
    <x v="3"/>
    <x v="11"/>
    <x v="189"/>
    <x v="0"/>
    <x v="0"/>
    <s v="Trasferimento"/>
    <x v="1"/>
    <x v="1"/>
    <x v="0"/>
    <m/>
  </r>
  <r>
    <n v="224086"/>
    <x v="0"/>
    <x v="0"/>
    <x v="2"/>
    <x v="2"/>
    <x v="11"/>
    <x v="189"/>
    <x v="0"/>
    <x v="0"/>
    <s v="Trasferimento"/>
    <x v="1"/>
    <x v="0"/>
    <x v="0"/>
    <m/>
  </r>
  <r>
    <n v="80844"/>
    <x v="0"/>
    <x v="0"/>
    <x v="0"/>
    <x v="0"/>
    <x v="11"/>
    <x v="189"/>
    <x v="0"/>
    <x v="0"/>
    <s v="Trasferimento"/>
    <x v="1"/>
    <x v="3"/>
    <x v="0"/>
    <m/>
  </r>
  <r>
    <n v="124918"/>
    <x v="0"/>
    <x v="0"/>
    <x v="0"/>
    <x v="0"/>
    <x v="7"/>
    <x v="274"/>
    <x v="0"/>
    <x v="0"/>
    <s v="Trasferimento"/>
    <x v="0"/>
    <x v="0"/>
    <x v="0"/>
    <m/>
  </r>
  <r>
    <n v="161503"/>
    <x v="0"/>
    <x v="0"/>
    <x v="0"/>
    <x v="0"/>
    <x v="10"/>
    <x v="266"/>
    <x v="0"/>
    <x v="0"/>
    <s v="Trasferimento"/>
    <x v="1"/>
    <x v="0"/>
    <x v="0"/>
    <m/>
  </r>
  <r>
    <n v="142014"/>
    <x v="0"/>
    <x v="0"/>
    <x v="2"/>
    <x v="3"/>
    <x v="10"/>
    <x v="391"/>
    <x v="0"/>
    <x v="1"/>
    <s v="Trasferimento"/>
    <x v="1"/>
    <x v="0"/>
    <x v="0"/>
    <m/>
  </r>
  <r>
    <n v="186806"/>
    <x v="0"/>
    <x v="0"/>
    <x v="2"/>
    <x v="4"/>
    <x v="12"/>
    <x v="323"/>
    <x v="0"/>
    <x v="0"/>
    <s v="Trasferimento"/>
    <x v="1"/>
    <x v="0"/>
    <x v="0"/>
    <m/>
  </r>
  <r>
    <n v="1975"/>
    <x v="0"/>
    <x v="1"/>
    <x v="2"/>
    <x v="4"/>
    <x v="7"/>
    <x v="274"/>
    <x v="0"/>
    <x v="0"/>
    <s v="Trasferimento"/>
    <x v="0"/>
    <x v="4"/>
    <x v="0"/>
    <m/>
  </r>
  <r>
    <n v="200201"/>
    <x v="0"/>
    <x v="0"/>
    <x v="2"/>
    <x v="1"/>
    <x v="12"/>
    <x v="323"/>
    <x v="0"/>
    <x v="0"/>
    <s v="Trasferimento"/>
    <x v="1"/>
    <x v="0"/>
    <x v="0"/>
    <m/>
  </r>
  <r>
    <n v="37274"/>
    <x v="0"/>
    <x v="1"/>
    <x v="0"/>
    <x v="4"/>
    <x v="14"/>
    <x v="129"/>
    <x v="0"/>
    <x v="0"/>
    <s v="Trasferimento"/>
    <x v="1"/>
    <x v="1"/>
    <x v="0"/>
    <m/>
  </r>
  <r>
    <n v="151528"/>
    <x v="0"/>
    <x v="0"/>
    <x v="0"/>
    <x v="0"/>
    <x v="11"/>
    <x v="142"/>
    <x v="0"/>
    <x v="0"/>
    <s v="Trasferimento"/>
    <x v="1"/>
    <x v="0"/>
    <x v="0"/>
    <m/>
  </r>
  <r>
    <n v="47973"/>
    <x v="0"/>
    <x v="0"/>
    <x v="0"/>
    <x v="0"/>
    <x v="11"/>
    <x v="142"/>
    <x v="0"/>
    <x v="0"/>
    <s v="Trasferimento"/>
    <x v="1"/>
    <x v="1"/>
    <x v="0"/>
    <m/>
  </r>
  <r>
    <n v="146142"/>
    <x v="0"/>
    <x v="0"/>
    <x v="0"/>
    <x v="0"/>
    <x v="11"/>
    <x v="142"/>
    <x v="0"/>
    <x v="1"/>
    <s v="Trasferimento"/>
    <x v="1"/>
    <x v="3"/>
    <x v="0"/>
    <m/>
  </r>
  <r>
    <n v="166530"/>
    <x v="0"/>
    <x v="0"/>
    <x v="0"/>
    <x v="0"/>
    <x v="11"/>
    <x v="142"/>
    <x v="0"/>
    <x v="0"/>
    <s v="Trasferimento"/>
    <x v="1"/>
    <x v="3"/>
    <x v="0"/>
    <m/>
  </r>
  <r>
    <n v="179957"/>
    <x v="0"/>
    <x v="0"/>
    <x v="2"/>
    <x v="0"/>
    <x v="2"/>
    <x v="415"/>
    <x v="0"/>
    <x v="0"/>
    <s v="Trasferimento"/>
    <x v="0"/>
    <x v="0"/>
    <x v="0"/>
    <m/>
  </r>
  <r>
    <n v="35039"/>
    <x v="0"/>
    <x v="0"/>
    <x v="0"/>
    <x v="0"/>
    <x v="11"/>
    <x v="142"/>
    <x v="0"/>
    <x v="0"/>
    <s v="Trasferimento"/>
    <x v="1"/>
    <x v="0"/>
    <x v="0"/>
    <m/>
  </r>
  <r>
    <n v="8952"/>
    <x v="0"/>
    <x v="0"/>
    <x v="0"/>
    <x v="0"/>
    <x v="11"/>
    <x v="142"/>
    <x v="0"/>
    <x v="0"/>
    <s v="Trasferimento"/>
    <x v="1"/>
    <x v="4"/>
    <x v="0"/>
    <m/>
  </r>
  <r>
    <n v="8948"/>
    <x v="0"/>
    <x v="0"/>
    <x v="0"/>
    <x v="0"/>
    <x v="11"/>
    <x v="142"/>
    <x v="0"/>
    <x v="1"/>
    <s v="Trasferimento"/>
    <x v="1"/>
    <x v="4"/>
    <x v="0"/>
    <m/>
  </r>
  <r>
    <n v="88379"/>
    <x v="0"/>
    <x v="0"/>
    <x v="0"/>
    <x v="0"/>
    <x v="11"/>
    <x v="363"/>
    <x v="0"/>
    <x v="0"/>
    <s v="Trasferimento"/>
    <x v="1"/>
    <x v="4"/>
    <x v="0"/>
    <m/>
  </r>
  <r>
    <n v="132196"/>
    <x v="0"/>
    <x v="0"/>
    <x v="0"/>
    <x v="0"/>
    <x v="7"/>
    <x v="202"/>
    <x v="0"/>
    <x v="0"/>
    <s v="Trasferimento"/>
    <x v="1"/>
    <x v="1"/>
    <x v="0"/>
    <m/>
  </r>
  <r>
    <n v="76614"/>
    <x v="0"/>
    <x v="0"/>
    <x v="2"/>
    <x v="0"/>
    <x v="4"/>
    <x v="338"/>
    <x v="0"/>
    <x v="1"/>
    <s v="Trasferimento"/>
    <x v="1"/>
    <x v="3"/>
    <x v="0"/>
    <m/>
  </r>
  <r>
    <n v="230312"/>
    <x v="0"/>
    <x v="0"/>
    <x v="0"/>
    <x v="1"/>
    <x v="4"/>
    <x v="111"/>
    <x v="0"/>
    <x v="0"/>
    <s v="Trasferimento"/>
    <x v="3"/>
    <x v="3"/>
    <x v="0"/>
    <m/>
  </r>
  <r>
    <n v="113146"/>
    <x v="0"/>
    <x v="0"/>
    <x v="0"/>
    <x v="0"/>
    <x v="11"/>
    <x v="142"/>
    <x v="0"/>
    <x v="0"/>
    <s v="Trasferimento"/>
    <x v="1"/>
    <x v="0"/>
    <x v="0"/>
    <m/>
  </r>
  <r>
    <n v="67686"/>
    <x v="0"/>
    <x v="0"/>
    <x v="0"/>
    <x v="0"/>
    <x v="4"/>
    <x v="40"/>
    <x v="0"/>
    <x v="1"/>
    <s v="Trasferimento"/>
    <x v="1"/>
    <x v="3"/>
    <x v="0"/>
    <m/>
  </r>
  <r>
    <n v="105717"/>
    <x v="1"/>
    <x v="0"/>
    <x v="0"/>
    <x v="0"/>
    <x v="4"/>
    <x v="144"/>
    <x v="0"/>
    <x v="0"/>
    <s v="Trasferimento"/>
    <x v="1"/>
    <x v="2"/>
    <x v="0"/>
    <m/>
  </r>
  <r>
    <n v="132043"/>
    <x v="0"/>
    <x v="0"/>
    <x v="0"/>
    <x v="0"/>
    <x v="4"/>
    <x v="40"/>
    <x v="0"/>
    <x v="0"/>
    <s v="Trasferimento"/>
    <x v="1"/>
    <x v="0"/>
    <x v="0"/>
    <m/>
  </r>
  <r>
    <n v="173388"/>
    <x v="0"/>
    <x v="0"/>
    <x v="0"/>
    <x v="0"/>
    <x v="7"/>
    <x v="41"/>
    <x v="0"/>
    <x v="0"/>
    <s v="Trasferimento"/>
    <x v="1"/>
    <x v="0"/>
    <x v="0"/>
    <m/>
  </r>
  <r>
    <n v="174520"/>
    <x v="0"/>
    <x v="0"/>
    <x v="0"/>
    <x v="0"/>
    <x v="11"/>
    <x v="142"/>
    <x v="0"/>
    <x v="0"/>
    <s v="Trasferimento"/>
    <x v="1"/>
    <x v="0"/>
    <x v="0"/>
    <m/>
  </r>
  <r>
    <n v="89939"/>
    <x v="0"/>
    <x v="0"/>
    <x v="2"/>
    <x v="0"/>
    <x v="7"/>
    <x v="210"/>
    <x v="0"/>
    <x v="0"/>
    <s v="Trasferimento"/>
    <x v="0"/>
    <x v="1"/>
    <x v="0"/>
    <m/>
  </r>
  <r>
    <n v="230009"/>
    <x v="0"/>
    <x v="1"/>
    <x v="0"/>
    <x v="0"/>
    <x v="1"/>
    <x v="22"/>
    <x v="0"/>
    <x v="1"/>
    <s v="Trasferimento"/>
    <x v="1"/>
    <x v="3"/>
    <x v="0"/>
    <m/>
  </r>
  <r>
    <n v="142909"/>
    <x v="0"/>
    <x v="0"/>
    <x v="2"/>
    <x v="4"/>
    <x v="4"/>
    <x v="80"/>
    <x v="0"/>
    <x v="1"/>
    <s v="Trasferimento"/>
    <x v="1"/>
    <x v="1"/>
    <x v="0"/>
    <m/>
  </r>
  <r>
    <n v="57654"/>
    <x v="0"/>
    <x v="0"/>
    <x v="0"/>
    <x v="0"/>
    <x v="4"/>
    <x v="80"/>
    <x v="0"/>
    <x v="0"/>
    <s v="Trasferimento"/>
    <x v="1"/>
    <x v="0"/>
    <x v="0"/>
    <m/>
  </r>
  <r>
    <n v="221270"/>
    <x v="0"/>
    <x v="0"/>
    <x v="0"/>
    <x v="0"/>
    <x v="4"/>
    <x v="80"/>
    <x v="0"/>
    <x v="1"/>
    <s v="Trasferimento"/>
    <x v="1"/>
    <x v="0"/>
    <x v="0"/>
    <m/>
  </r>
  <r>
    <n v="223710"/>
    <x v="0"/>
    <x v="1"/>
    <x v="0"/>
    <x v="1"/>
    <x v="4"/>
    <x v="197"/>
    <x v="0"/>
    <x v="1"/>
    <s v="Trasferimento"/>
    <x v="1"/>
    <x v="3"/>
    <x v="0"/>
    <m/>
  </r>
  <r>
    <n v="120292"/>
    <x v="0"/>
    <x v="0"/>
    <x v="0"/>
    <x v="0"/>
    <x v="15"/>
    <x v="243"/>
    <x v="0"/>
    <x v="0"/>
    <s v="Trasferimento"/>
    <x v="0"/>
    <x v="0"/>
    <x v="0"/>
    <m/>
  </r>
  <r>
    <n v="132379"/>
    <x v="0"/>
    <x v="0"/>
    <x v="0"/>
    <x v="0"/>
    <x v="2"/>
    <x v="298"/>
    <x v="0"/>
    <x v="1"/>
    <s v="Trasferimento"/>
    <x v="1"/>
    <x v="3"/>
    <x v="0"/>
    <m/>
  </r>
  <r>
    <n v="24067"/>
    <x v="0"/>
    <x v="0"/>
    <x v="2"/>
    <x v="4"/>
    <x v="3"/>
    <x v="394"/>
    <x v="0"/>
    <x v="0"/>
    <s v="Trasferimento"/>
    <x v="1"/>
    <x v="4"/>
    <x v="0"/>
    <m/>
  </r>
  <r>
    <n v="166989"/>
    <x v="0"/>
    <x v="0"/>
    <x v="0"/>
    <x v="0"/>
    <x v="2"/>
    <x v="332"/>
    <x v="0"/>
    <x v="1"/>
    <s v="Trasferimento"/>
    <x v="1"/>
    <x v="3"/>
    <x v="0"/>
    <m/>
  </r>
  <r>
    <n v="85042"/>
    <x v="0"/>
    <x v="0"/>
    <x v="0"/>
    <x v="0"/>
    <x v="2"/>
    <x v="332"/>
    <x v="0"/>
    <x v="0"/>
    <s v="Trasferimento"/>
    <x v="1"/>
    <x v="4"/>
    <x v="0"/>
    <m/>
  </r>
  <r>
    <n v="8122"/>
    <x v="0"/>
    <x v="0"/>
    <x v="0"/>
    <x v="0"/>
    <x v="7"/>
    <x v="274"/>
    <x v="0"/>
    <x v="1"/>
    <s v="Trasferimento"/>
    <x v="0"/>
    <x v="0"/>
    <x v="0"/>
    <m/>
  </r>
  <r>
    <n v="68213"/>
    <x v="0"/>
    <x v="0"/>
    <x v="0"/>
    <x v="4"/>
    <x v="7"/>
    <x v="297"/>
    <x v="0"/>
    <x v="1"/>
    <s v="Trasferimento"/>
    <x v="1"/>
    <x v="0"/>
    <x v="0"/>
    <m/>
  </r>
  <r>
    <n v="16517"/>
    <x v="0"/>
    <x v="0"/>
    <x v="0"/>
    <x v="0"/>
    <x v="7"/>
    <x v="297"/>
    <x v="0"/>
    <x v="0"/>
    <s v="Trasferimento"/>
    <x v="1"/>
    <x v="0"/>
    <x v="0"/>
    <m/>
  </r>
  <r>
    <n v="217840"/>
    <x v="0"/>
    <x v="0"/>
    <x v="0"/>
    <x v="0"/>
    <x v="4"/>
    <x v="140"/>
    <x v="0"/>
    <x v="0"/>
    <s v="Trasferimento"/>
    <x v="0"/>
    <x v="1"/>
    <x v="0"/>
    <m/>
  </r>
  <r>
    <n v="186562"/>
    <x v="0"/>
    <x v="0"/>
    <x v="2"/>
    <x v="0"/>
    <x v="11"/>
    <x v="142"/>
    <x v="0"/>
    <x v="0"/>
    <s v="Trasferimento"/>
    <x v="1"/>
    <x v="4"/>
    <x v="0"/>
    <m/>
  </r>
  <r>
    <n v="25361"/>
    <x v="0"/>
    <x v="0"/>
    <x v="0"/>
    <x v="0"/>
    <x v="4"/>
    <x v="154"/>
    <x v="0"/>
    <x v="0"/>
    <s v="Trasferimento"/>
    <x v="1"/>
    <x v="0"/>
    <x v="0"/>
    <m/>
  </r>
  <r>
    <n v="217798"/>
    <x v="0"/>
    <x v="1"/>
    <x v="0"/>
    <x v="1"/>
    <x v="11"/>
    <x v="388"/>
    <x v="0"/>
    <x v="0"/>
    <s v="Trasferimento"/>
    <x v="0"/>
    <x v="0"/>
    <x v="0"/>
    <m/>
  </r>
  <r>
    <n v="201206"/>
    <x v="1"/>
    <x v="0"/>
    <x v="0"/>
    <x v="0"/>
    <x v="11"/>
    <x v="278"/>
    <x v="0"/>
    <x v="0"/>
    <s v="Trasferimento"/>
    <x v="1"/>
    <x v="7"/>
    <x v="0"/>
    <m/>
  </r>
  <r>
    <n v="145693"/>
    <x v="0"/>
    <x v="0"/>
    <x v="0"/>
    <x v="0"/>
    <x v="14"/>
    <x v="386"/>
    <x v="0"/>
    <x v="1"/>
    <s v="Trasferimento"/>
    <x v="1"/>
    <x v="4"/>
    <x v="0"/>
    <m/>
  </r>
  <r>
    <n v="115968"/>
    <x v="0"/>
    <x v="0"/>
    <x v="2"/>
    <x v="0"/>
    <x v="11"/>
    <x v="142"/>
    <x v="0"/>
    <x v="0"/>
    <s v="Trasferimento"/>
    <x v="1"/>
    <x v="0"/>
    <x v="0"/>
    <m/>
  </r>
  <r>
    <n v="214354"/>
    <x v="0"/>
    <x v="1"/>
    <x v="2"/>
    <x v="1"/>
    <x v="4"/>
    <x v="149"/>
    <x v="0"/>
    <x v="0"/>
    <s v="Trasferimento"/>
    <x v="1"/>
    <x v="3"/>
    <x v="0"/>
    <m/>
  </r>
  <r>
    <n v="117984"/>
    <x v="0"/>
    <x v="1"/>
    <x v="2"/>
    <x v="0"/>
    <x v="12"/>
    <x v="323"/>
    <x v="0"/>
    <x v="0"/>
    <s v="Trasferimento"/>
    <x v="1"/>
    <x v="0"/>
    <x v="0"/>
    <m/>
  </r>
  <r>
    <n v="700"/>
    <x v="0"/>
    <x v="0"/>
    <x v="2"/>
    <x v="4"/>
    <x v="0"/>
    <x v="76"/>
    <x v="0"/>
    <x v="1"/>
    <s v="Trasferimento"/>
    <x v="0"/>
    <x v="4"/>
    <x v="0"/>
    <m/>
  </r>
  <r>
    <n v="18434"/>
    <x v="0"/>
    <x v="0"/>
    <x v="2"/>
    <x v="0"/>
    <x v="8"/>
    <x v="92"/>
    <x v="0"/>
    <x v="0"/>
    <s v="Trasferimento"/>
    <x v="1"/>
    <x v="0"/>
    <x v="0"/>
    <m/>
  </r>
  <r>
    <n v="73813"/>
    <x v="0"/>
    <x v="0"/>
    <x v="2"/>
    <x v="4"/>
    <x v="8"/>
    <x v="92"/>
    <x v="0"/>
    <x v="0"/>
    <s v="Trasferimento"/>
    <x v="1"/>
    <x v="3"/>
    <x v="0"/>
    <m/>
  </r>
  <r>
    <n v="1279"/>
    <x v="0"/>
    <x v="0"/>
    <x v="0"/>
    <x v="0"/>
    <x v="8"/>
    <x v="92"/>
    <x v="0"/>
    <x v="0"/>
    <s v="Trasferimento"/>
    <x v="1"/>
    <x v="0"/>
    <x v="0"/>
    <m/>
  </r>
  <r>
    <n v="186619"/>
    <x v="0"/>
    <x v="0"/>
    <x v="0"/>
    <x v="1"/>
    <x v="8"/>
    <x v="92"/>
    <x v="0"/>
    <x v="0"/>
    <s v="Trasferimento"/>
    <x v="1"/>
    <x v="3"/>
    <x v="0"/>
    <m/>
  </r>
  <r>
    <n v="214349"/>
    <x v="0"/>
    <x v="0"/>
    <x v="0"/>
    <x v="0"/>
    <x v="8"/>
    <x v="92"/>
    <x v="0"/>
    <x v="0"/>
    <s v="Trasferimento"/>
    <x v="1"/>
    <x v="0"/>
    <x v="0"/>
    <m/>
  </r>
  <r>
    <n v="24472"/>
    <x v="0"/>
    <x v="0"/>
    <x v="0"/>
    <x v="0"/>
    <x v="8"/>
    <x v="92"/>
    <x v="0"/>
    <x v="0"/>
    <s v="Trasferimento"/>
    <x v="1"/>
    <x v="0"/>
    <x v="0"/>
    <m/>
  </r>
  <r>
    <n v="123618"/>
    <x v="0"/>
    <x v="0"/>
    <x v="2"/>
    <x v="0"/>
    <x v="8"/>
    <x v="92"/>
    <x v="0"/>
    <x v="0"/>
    <s v="Trasferimento"/>
    <x v="1"/>
    <x v="0"/>
    <x v="0"/>
    <m/>
  </r>
  <r>
    <n v="26073"/>
    <x v="0"/>
    <x v="0"/>
    <x v="0"/>
    <x v="0"/>
    <x v="8"/>
    <x v="92"/>
    <x v="0"/>
    <x v="1"/>
    <s v="Trasferimento"/>
    <x v="1"/>
    <x v="3"/>
    <x v="0"/>
    <m/>
  </r>
  <r>
    <n v="227011"/>
    <x v="0"/>
    <x v="1"/>
    <x v="0"/>
    <x v="0"/>
    <x v="2"/>
    <x v="332"/>
    <x v="0"/>
    <x v="0"/>
    <s v="Trasferimento"/>
    <x v="1"/>
    <x v="0"/>
    <x v="0"/>
    <m/>
  </r>
  <r>
    <n v="53119"/>
    <x v="0"/>
    <x v="0"/>
    <x v="2"/>
    <x v="0"/>
    <x v="4"/>
    <x v="40"/>
    <x v="0"/>
    <x v="0"/>
    <s v="Trasferimento"/>
    <x v="1"/>
    <x v="4"/>
    <x v="0"/>
    <m/>
  </r>
  <r>
    <n v="224777"/>
    <x v="0"/>
    <x v="1"/>
    <x v="0"/>
    <x v="0"/>
    <x v="0"/>
    <x v="206"/>
    <x v="0"/>
    <x v="0"/>
    <s v="Trasferimento"/>
    <x v="1"/>
    <x v="0"/>
    <x v="0"/>
    <m/>
  </r>
  <r>
    <n v="23541"/>
    <x v="0"/>
    <x v="0"/>
    <x v="0"/>
    <x v="0"/>
    <x v="7"/>
    <x v="51"/>
    <x v="0"/>
    <x v="0"/>
    <s v="Trasferimento"/>
    <x v="1"/>
    <x v="0"/>
    <x v="0"/>
    <m/>
  </r>
  <r>
    <n v="210152"/>
    <x v="0"/>
    <x v="0"/>
    <x v="0"/>
    <x v="0"/>
    <x v="2"/>
    <x v="5"/>
    <x v="0"/>
    <x v="1"/>
    <s v="Trasferimento"/>
    <x v="1"/>
    <x v="3"/>
    <x v="0"/>
    <m/>
  </r>
  <r>
    <n v="3686"/>
    <x v="0"/>
    <x v="0"/>
    <x v="0"/>
    <x v="0"/>
    <x v="1"/>
    <x v="22"/>
    <x v="0"/>
    <x v="0"/>
    <s v="Trasferimento"/>
    <x v="1"/>
    <x v="0"/>
    <x v="0"/>
    <m/>
  </r>
  <r>
    <n v="86337"/>
    <x v="0"/>
    <x v="0"/>
    <x v="0"/>
    <x v="0"/>
    <x v="10"/>
    <x v="391"/>
    <x v="0"/>
    <x v="0"/>
    <s v="Trasferimento"/>
    <x v="1"/>
    <x v="1"/>
    <x v="0"/>
    <m/>
  </r>
  <r>
    <n v="200212"/>
    <x v="0"/>
    <x v="0"/>
    <x v="0"/>
    <x v="0"/>
    <x v="4"/>
    <x v="140"/>
    <x v="0"/>
    <x v="0"/>
    <s v="Trasferimento"/>
    <x v="0"/>
    <x v="0"/>
    <x v="0"/>
    <m/>
  </r>
  <r>
    <n v="137518"/>
    <x v="0"/>
    <x v="1"/>
    <x v="2"/>
    <x v="4"/>
    <x v="4"/>
    <x v="338"/>
    <x v="0"/>
    <x v="0"/>
    <s v="Trasferimento"/>
    <x v="1"/>
    <x v="0"/>
    <x v="0"/>
    <m/>
  </r>
  <r>
    <n v="135969"/>
    <x v="0"/>
    <x v="1"/>
    <x v="2"/>
    <x v="0"/>
    <x v="4"/>
    <x v="303"/>
    <x v="0"/>
    <x v="0"/>
    <s v="Trasferimento"/>
    <x v="1"/>
    <x v="0"/>
    <x v="0"/>
    <m/>
  </r>
  <r>
    <n v="104730"/>
    <x v="0"/>
    <x v="0"/>
    <x v="0"/>
    <x v="0"/>
    <x v="11"/>
    <x v="91"/>
    <x v="0"/>
    <x v="0"/>
    <s v="Trasferimento"/>
    <x v="1"/>
    <x v="3"/>
    <x v="0"/>
    <m/>
  </r>
  <r>
    <n v="99165"/>
    <x v="0"/>
    <x v="0"/>
    <x v="2"/>
    <x v="4"/>
    <x v="4"/>
    <x v="65"/>
    <x v="0"/>
    <x v="0"/>
    <s v="Trasferimento"/>
    <x v="1"/>
    <x v="0"/>
    <x v="0"/>
    <m/>
  </r>
  <r>
    <n v="182430"/>
    <x v="0"/>
    <x v="1"/>
    <x v="2"/>
    <x v="0"/>
    <x v="15"/>
    <x v="104"/>
    <x v="0"/>
    <x v="0"/>
    <s v="Trasferimento"/>
    <x v="1"/>
    <x v="1"/>
    <x v="0"/>
    <m/>
  </r>
  <r>
    <n v="150659"/>
    <x v="0"/>
    <x v="1"/>
    <x v="2"/>
    <x v="1"/>
    <x v="15"/>
    <x v="104"/>
    <x v="0"/>
    <x v="0"/>
    <s v="Trasferimento"/>
    <x v="1"/>
    <x v="4"/>
    <x v="0"/>
    <m/>
  </r>
  <r>
    <n v="231800"/>
    <x v="0"/>
    <x v="1"/>
    <x v="0"/>
    <x v="1"/>
    <x v="7"/>
    <x v="45"/>
    <x v="0"/>
    <x v="0"/>
    <s v="Trasferimento"/>
    <x v="1"/>
    <x v="0"/>
    <x v="0"/>
    <m/>
  </r>
  <r>
    <n v="166087"/>
    <x v="0"/>
    <x v="0"/>
    <x v="2"/>
    <x v="0"/>
    <x v="11"/>
    <x v="142"/>
    <x v="0"/>
    <x v="0"/>
    <s v="Trasferimento"/>
    <x v="1"/>
    <x v="0"/>
    <x v="0"/>
    <m/>
  </r>
  <r>
    <n v="210634"/>
    <x v="0"/>
    <x v="0"/>
    <x v="0"/>
    <x v="1"/>
    <x v="1"/>
    <x v="193"/>
    <x v="0"/>
    <x v="0"/>
    <s v="Trasferimento"/>
    <x v="1"/>
    <x v="0"/>
    <x v="0"/>
    <m/>
  </r>
  <r>
    <n v="127127"/>
    <x v="0"/>
    <x v="0"/>
    <x v="2"/>
    <x v="0"/>
    <x v="8"/>
    <x v="115"/>
    <x v="0"/>
    <x v="0"/>
    <s v="Trasferimento"/>
    <x v="1"/>
    <x v="4"/>
    <x v="0"/>
    <m/>
  </r>
  <r>
    <n v="55124"/>
    <x v="0"/>
    <x v="1"/>
    <x v="2"/>
    <x v="4"/>
    <x v="7"/>
    <x v="51"/>
    <x v="0"/>
    <x v="0"/>
    <s v="Trasferimento"/>
    <x v="1"/>
    <x v="0"/>
    <x v="0"/>
    <m/>
  </r>
  <r>
    <n v="224488"/>
    <x v="0"/>
    <x v="1"/>
    <x v="0"/>
    <x v="0"/>
    <x v="10"/>
    <x v="306"/>
    <x v="0"/>
    <x v="0"/>
    <s v="Trasferimento"/>
    <x v="1"/>
    <x v="0"/>
    <x v="0"/>
    <m/>
  </r>
  <r>
    <n v="123223"/>
    <x v="0"/>
    <x v="0"/>
    <x v="2"/>
    <x v="0"/>
    <x v="4"/>
    <x v="184"/>
    <x v="0"/>
    <x v="0"/>
    <s v="Trasferimento"/>
    <x v="0"/>
    <x v="0"/>
    <x v="0"/>
    <m/>
  </r>
  <r>
    <n v="123224"/>
    <x v="0"/>
    <x v="0"/>
    <x v="2"/>
    <x v="0"/>
    <x v="4"/>
    <x v="184"/>
    <x v="0"/>
    <x v="1"/>
    <s v="Trasferimento"/>
    <x v="0"/>
    <x v="0"/>
    <x v="0"/>
    <m/>
  </r>
  <r>
    <n v="63900"/>
    <x v="0"/>
    <x v="0"/>
    <x v="0"/>
    <x v="4"/>
    <x v="8"/>
    <x v="173"/>
    <x v="0"/>
    <x v="0"/>
    <s v="Trasferimento"/>
    <x v="0"/>
    <x v="1"/>
    <x v="0"/>
    <m/>
  </r>
  <r>
    <n v="70677"/>
    <x v="0"/>
    <x v="0"/>
    <x v="0"/>
    <x v="4"/>
    <x v="2"/>
    <x v="313"/>
    <x v="0"/>
    <x v="0"/>
    <s v="Trasferimento"/>
    <x v="1"/>
    <x v="1"/>
    <x v="0"/>
    <m/>
  </r>
  <r>
    <n v="194387"/>
    <x v="1"/>
    <x v="0"/>
    <x v="2"/>
    <x v="0"/>
    <x v="1"/>
    <x v="108"/>
    <x v="0"/>
    <x v="0"/>
    <s v="Trasferimento"/>
    <x v="0"/>
    <x v="7"/>
    <x v="0"/>
    <m/>
  </r>
  <r>
    <n v="200900"/>
    <x v="1"/>
    <x v="1"/>
    <x v="2"/>
    <x v="3"/>
    <x v="7"/>
    <x v="11"/>
    <x v="0"/>
    <x v="1"/>
    <s v="Trasferimento"/>
    <x v="1"/>
    <x v="7"/>
    <x v="0"/>
    <m/>
  </r>
  <r>
    <n v="149023"/>
    <x v="0"/>
    <x v="0"/>
    <x v="2"/>
    <x v="1"/>
    <x v="1"/>
    <x v="48"/>
    <x v="0"/>
    <x v="0"/>
    <s v="Trasferimento"/>
    <x v="1"/>
    <x v="1"/>
    <x v="0"/>
    <m/>
  </r>
  <r>
    <n v="205072"/>
    <x v="0"/>
    <x v="0"/>
    <x v="2"/>
    <x v="0"/>
    <x v="7"/>
    <x v="33"/>
    <x v="0"/>
    <x v="0"/>
    <s v="Trasferimento"/>
    <x v="1"/>
    <x v="1"/>
    <x v="0"/>
    <m/>
  </r>
  <r>
    <n v="205073"/>
    <x v="0"/>
    <x v="0"/>
    <x v="2"/>
    <x v="0"/>
    <x v="7"/>
    <x v="33"/>
    <x v="0"/>
    <x v="0"/>
    <s v="Trasferimento"/>
    <x v="1"/>
    <x v="1"/>
    <x v="0"/>
    <m/>
  </r>
  <r>
    <n v="25371"/>
    <x v="0"/>
    <x v="0"/>
    <x v="0"/>
    <x v="0"/>
    <x v="4"/>
    <x v="403"/>
    <x v="0"/>
    <x v="0"/>
    <s v="Trasferimento"/>
    <x v="1"/>
    <x v="3"/>
    <x v="0"/>
    <m/>
  </r>
  <r>
    <n v="61106"/>
    <x v="0"/>
    <x v="0"/>
    <x v="2"/>
    <x v="4"/>
    <x v="10"/>
    <x v="93"/>
    <x v="0"/>
    <x v="1"/>
    <s v="Trasferimento"/>
    <x v="0"/>
    <x v="1"/>
    <x v="0"/>
    <m/>
  </r>
  <r>
    <n v="159688"/>
    <x v="0"/>
    <x v="0"/>
    <x v="0"/>
    <x v="0"/>
    <x v="10"/>
    <x v="266"/>
    <x v="0"/>
    <x v="1"/>
    <s v="Trasferimento"/>
    <x v="1"/>
    <x v="0"/>
    <x v="0"/>
    <m/>
  </r>
  <r>
    <n v="114403"/>
    <x v="0"/>
    <x v="0"/>
    <x v="0"/>
    <x v="0"/>
    <x v="7"/>
    <x v="161"/>
    <x v="0"/>
    <x v="1"/>
    <s v="Trasferimento"/>
    <x v="0"/>
    <x v="0"/>
    <x v="0"/>
    <m/>
  </r>
  <r>
    <n v="208017"/>
    <x v="0"/>
    <x v="0"/>
    <x v="2"/>
    <x v="1"/>
    <x v="11"/>
    <x v="345"/>
    <x v="0"/>
    <x v="1"/>
    <s v="Trasferimento"/>
    <x v="0"/>
    <x v="0"/>
    <x v="0"/>
    <m/>
  </r>
  <r>
    <n v="78068"/>
    <x v="0"/>
    <x v="0"/>
    <x v="2"/>
    <x v="4"/>
    <x v="7"/>
    <x v="183"/>
    <x v="0"/>
    <x v="0"/>
    <s v="Trasferimento"/>
    <x v="0"/>
    <x v="0"/>
    <x v="0"/>
    <m/>
  </r>
  <r>
    <n v="136385"/>
    <x v="0"/>
    <x v="0"/>
    <x v="2"/>
    <x v="4"/>
    <x v="7"/>
    <x v="183"/>
    <x v="0"/>
    <x v="0"/>
    <s v="Trasferimento"/>
    <x v="0"/>
    <x v="0"/>
    <x v="0"/>
    <m/>
  </r>
  <r>
    <n v="164975"/>
    <x v="0"/>
    <x v="1"/>
    <x v="2"/>
    <x v="1"/>
    <x v="15"/>
    <x v="203"/>
    <x v="0"/>
    <x v="0"/>
    <s v="Trasferimento"/>
    <x v="1"/>
    <x v="1"/>
    <x v="0"/>
    <m/>
  </r>
  <r>
    <n v="186327"/>
    <x v="0"/>
    <x v="0"/>
    <x v="0"/>
    <x v="0"/>
    <x v="7"/>
    <x v="45"/>
    <x v="0"/>
    <x v="0"/>
    <s v="Trasferimento"/>
    <x v="1"/>
    <x v="1"/>
    <x v="0"/>
    <m/>
  </r>
  <r>
    <n v="17875"/>
    <x v="0"/>
    <x v="0"/>
    <x v="0"/>
    <x v="4"/>
    <x v="11"/>
    <x v="142"/>
    <x v="0"/>
    <x v="0"/>
    <s v="Trasferimento"/>
    <x v="1"/>
    <x v="0"/>
    <x v="0"/>
    <m/>
  </r>
  <r>
    <n v="211993"/>
    <x v="0"/>
    <x v="0"/>
    <x v="0"/>
    <x v="1"/>
    <x v="11"/>
    <x v="142"/>
    <x v="0"/>
    <x v="0"/>
    <s v="Trasferimento"/>
    <x v="1"/>
    <x v="3"/>
    <x v="0"/>
    <m/>
  </r>
  <r>
    <n v="68240"/>
    <x v="0"/>
    <x v="0"/>
    <x v="2"/>
    <x v="4"/>
    <x v="4"/>
    <x v="197"/>
    <x v="0"/>
    <x v="0"/>
    <s v="Trasferimento"/>
    <x v="1"/>
    <x v="3"/>
    <x v="0"/>
    <m/>
  </r>
  <r>
    <n v="57741"/>
    <x v="0"/>
    <x v="0"/>
    <x v="2"/>
    <x v="4"/>
    <x v="8"/>
    <x v="92"/>
    <x v="0"/>
    <x v="0"/>
    <s v="Trasferimento"/>
    <x v="1"/>
    <x v="1"/>
    <x v="0"/>
    <m/>
  </r>
  <r>
    <n v="1487"/>
    <x v="0"/>
    <x v="0"/>
    <x v="0"/>
    <x v="0"/>
    <x v="8"/>
    <x v="92"/>
    <x v="0"/>
    <x v="0"/>
    <s v="Trasferimento"/>
    <x v="1"/>
    <x v="0"/>
    <x v="0"/>
    <m/>
  </r>
  <r>
    <n v="218745"/>
    <x v="0"/>
    <x v="0"/>
    <x v="0"/>
    <x v="2"/>
    <x v="1"/>
    <x v="26"/>
    <x v="0"/>
    <x v="0"/>
    <s v="Trasferimento"/>
    <x v="1"/>
    <x v="0"/>
    <x v="0"/>
    <m/>
  </r>
  <r>
    <n v="104794"/>
    <x v="0"/>
    <x v="0"/>
    <x v="2"/>
    <x v="1"/>
    <x v="1"/>
    <x v="405"/>
    <x v="0"/>
    <x v="0"/>
    <s v="Trasferimento"/>
    <x v="0"/>
    <x v="3"/>
    <x v="0"/>
    <m/>
  </r>
  <r>
    <n v="104795"/>
    <x v="0"/>
    <x v="0"/>
    <x v="2"/>
    <x v="1"/>
    <x v="1"/>
    <x v="405"/>
    <x v="0"/>
    <x v="1"/>
    <s v="Trasferimento"/>
    <x v="0"/>
    <x v="3"/>
    <x v="0"/>
    <m/>
  </r>
  <r>
    <n v="102685"/>
    <x v="0"/>
    <x v="0"/>
    <x v="0"/>
    <x v="0"/>
    <x v="4"/>
    <x v="84"/>
    <x v="0"/>
    <x v="0"/>
    <s v="Trasferimento"/>
    <x v="0"/>
    <x v="1"/>
    <x v="0"/>
    <m/>
  </r>
  <r>
    <n v="171357"/>
    <x v="0"/>
    <x v="0"/>
    <x v="2"/>
    <x v="0"/>
    <x v="1"/>
    <x v="73"/>
    <x v="0"/>
    <x v="0"/>
    <s v="Trasferimento"/>
    <x v="1"/>
    <x v="1"/>
    <x v="0"/>
    <m/>
  </r>
  <r>
    <n v="171356"/>
    <x v="0"/>
    <x v="0"/>
    <x v="2"/>
    <x v="4"/>
    <x v="1"/>
    <x v="73"/>
    <x v="0"/>
    <x v="0"/>
    <s v="Trasferimento"/>
    <x v="1"/>
    <x v="1"/>
    <x v="0"/>
    <m/>
  </r>
  <r>
    <n v="100711"/>
    <x v="0"/>
    <x v="0"/>
    <x v="2"/>
    <x v="0"/>
    <x v="1"/>
    <x v="73"/>
    <x v="0"/>
    <x v="0"/>
    <s v="Trasferimento"/>
    <x v="1"/>
    <x v="0"/>
    <x v="0"/>
    <m/>
  </r>
  <r>
    <n v="153750"/>
    <x v="0"/>
    <x v="0"/>
    <x v="2"/>
    <x v="4"/>
    <x v="7"/>
    <x v="274"/>
    <x v="0"/>
    <x v="0"/>
    <s v="Trasferimento"/>
    <x v="0"/>
    <x v="0"/>
    <x v="0"/>
    <m/>
  </r>
  <r>
    <n v="120045"/>
    <x v="0"/>
    <x v="0"/>
    <x v="0"/>
    <x v="0"/>
    <x v="7"/>
    <x v="168"/>
    <x v="0"/>
    <x v="0"/>
    <s v="Trasferimento"/>
    <x v="1"/>
    <x v="3"/>
    <x v="0"/>
    <m/>
  </r>
  <r>
    <n v="163735"/>
    <x v="0"/>
    <x v="0"/>
    <x v="0"/>
    <x v="0"/>
    <x v="7"/>
    <x v="56"/>
    <x v="0"/>
    <x v="0"/>
    <s v="Trasferimento"/>
    <x v="1"/>
    <x v="3"/>
    <x v="0"/>
    <m/>
  </r>
  <r>
    <n v="210887"/>
    <x v="0"/>
    <x v="0"/>
    <x v="0"/>
    <x v="0"/>
    <x v="11"/>
    <x v="142"/>
    <x v="0"/>
    <x v="0"/>
    <s v="Trasferimento"/>
    <x v="1"/>
    <x v="0"/>
    <x v="0"/>
    <m/>
  </r>
  <r>
    <n v="141962"/>
    <x v="0"/>
    <x v="0"/>
    <x v="0"/>
    <x v="0"/>
    <x v="11"/>
    <x v="365"/>
    <x v="0"/>
    <x v="0"/>
    <s v="Trasferimento"/>
    <x v="1"/>
    <x v="1"/>
    <x v="0"/>
    <m/>
  </r>
  <r>
    <n v="213011"/>
    <x v="0"/>
    <x v="0"/>
    <x v="0"/>
    <x v="0"/>
    <x v="0"/>
    <x v="383"/>
    <x v="0"/>
    <x v="0"/>
    <s v="Trasferimento"/>
    <x v="0"/>
    <x v="0"/>
    <x v="0"/>
    <m/>
  </r>
  <r>
    <n v="175224"/>
    <x v="0"/>
    <x v="0"/>
    <x v="2"/>
    <x v="2"/>
    <x v="0"/>
    <x v="383"/>
    <x v="0"/>
    <x v="0"/>
    <s v="Trasferimento"/>
    <x v="0"/>
    <x v="0"/>
    <x v="0"/>
    <m/>
  </r>
  <r>
    <n v="175225"/>
    <x v="0"/>
    <x v="0"/>
    <x v="2"/>
    <x v="2"/>
    <x v="0"/>
    <x v="383"/>
    <x v="0"/>
    <x v="0"/>
    <s v="Trasferimento"/>
    <x v="0"/>
    <x v="0"/>
    <x v="0"/>
    <m/>
  </r>
  <r>
    <n v="124632"/>
    <x v="0"/>
    <x v="0"/>
    <x v="0"/>
    <x v="0"/>
    <x v="0"/>
    <x v="100"/>
    <x v="0"/>
    <x v="0"/>
    <s v="Trasferimento"/>
    <x v="0"/>
    <x v="0"/>
    <x v="0"/>
    <m/>
  </r>
  <r>
    <n v="17210"/>
    <x v="0"/>
    <x v="0"/>
    <x v="2"/>
    <x v="0"/>
    <x v="0"/>
    <x v="100"/>
    <x v="0"/>
    <x v="1"/>
    <s v="Trasferimento"/>
    <x v="0"/>
    <x v="3"/>
    <x v="0"/>
    <m/>
  </r>
  <r>
    <n v="97839"/>
    <x v="0"/>
    <x v="0"/>
    <x v="0"/>
    <x v="0"/>
    <x v="0"/>
    <x v="100"/>
    <x v="0"/>
    <x v="0"/>
    <s v="Trasferimento"/>
    <x v="0"/>
    <x v="3"/>
    <x v="0"/>
    <m/>
  </r>
  <r>
    <n v="142818"/>
    <x v="1"/>
    <x v="1"/>
    <x v="2"/>
    <x v="1"/>
    <x v="7"/>
    <x v="134"/>
    <x v="0"/>
    <x v="0"/>
    <s v="Trasferimento"/>
    <x v="0"/>
    <x v="2"/>
    <x v="0"/>
    <m/>
  </r>
  <r>
    <n v="156609"/>
    <x v="0"/>
    <x v="0"/>
    <x v="0"/>
    <x v="0"/>
    <x v="2"/>
    <x v="332"/>
    <x v="0"/>
    <x v="0"/>
    <s v="Trasferimento"/>
    <x v="1"/>
    <x v="0"/>
    <x v="0"/>
    <m/>
  </r>
  <r>
    <n v="66690"/>
    <x v="0"/>
    <x v="1"/>
    <x v="2"/>
    <x v="4"/>
    <x v="12"/>
    <x v="323"/>
    <x v="0"/>
    <x v="0"/>
    <s v="Trasferimento"/>
    <x v="1"/>
    <x v="0"/>
    <x v="0"/>
    <m/>
  </r>
  <r>
    <n v="203577"/>
    <x v="0"/>
    <x v="0"/>
    <x v="2"/>
    <x v="2"/>
    <x v="2"/>
    <x v="230"/>
    <x v="0"/>
    <x v="1"/>
    <s v="Trasferimento"/>
    <x v="1"/>
    <x v="1"/>
    <x v="0"/>
    <m/>
  </r>
  <r>
    <n v="163659"/>
    <x v="0"/>
    <x v="0"/>
    <x v="2"/>
    <x v="0"/>
    <x v="11"/>
    <x v="142"/>
    <x v="0"/>
    <x v="0"/>
    <s v="Trasferimento"/>
    <x v="1"/>
    <x v="0"/>
    <x v="0"/>
    <m/>
  </r>
  <r>
    <n v="147918"/>
    <x v="0"/>
    <x v="0"/>
    <x v="2"/>
    <x v="3"/>
    <x v="8"/>
    <x v="127"/>
    <x v="0"/>
    <x v="0"/>
    <s v="Trasferimento"/>
    <x v="1"/>
    <x v="0"/>
    <x v="0"/>
    <m/>
  </r>
  <r>
    <n v="214296"/>
    <x v="0"/>
    <x v="0"/>
    <x v="0"/>
    <x v="0"/>
    <x v="7"/>
    <x v="301"/>
    <x v="0"/>
    <x v="0"/>
    <s v="Trasferimento"/>
    <x v="1"/>
    <x v="3"/>
    <x v="0"/>
    <m/>
  </r>
  <r>
    <n v="7754"/>
    <x v="0"/>
    <x v="0"/>
    <x v="2"/>
    <x v="4"/>
    <x v="4"/>
    <x v="40"/>
    <x v="0"/>
    <x v="0"/>
    <s v="Trasferimento"/>
    <x v="1"/>
    <x v="0"/>
    <x v="0"/>
    <m/>
  </r>
  <r>
    <n v="48649"/>
    <x v="0"/>
    <x v="0"/>
    <x v="2"/>
    <x v="0"/>
    <x v="4"/>
    <x v="88"/>
    <x v="0"/>
    <x v="0"/>
    <s v="Trasferimento"/>
    <x v="1"/>
    <x v="1"/>
    <x v="0"/>
    <m/>
  </r>
  <r>
    <n v="79131"/>
    <x v="0"/>
    <x v="0"/>
    <x v="2"/>
    <x v="4"/>
    <x v="14"/>
    <x v="386"/>
    <x v="0"/>
    <x v="0"/>
    <s v="Trasferimento"/>
    <x v="1"/>
    <x v="0"/>
    <x v="0"/>
    <m/>
  </r>
  <r>
    <n v="26010"/>
    <x v="0"/>
    <x v="0"/>
    <x v="0"/>
    <x v="0"/>
    <x v="8"/>
    <x v="92"/>
    <x v="0"/>
    <x v="0"/>
    <s v="Trasferimento"/>
    <x v="1"/>
    <x v="3"/>
    <x v="0"/>
    <m/>
  </r>
  <r>
    <n v="194529"/>
    <x v="0"/>
    <x v="1"/>
    <x v="2"/>
    <x v="0"/>
    <x v="8"/>
    <x v="17"/>
    <x v="0"/>
    <x v="0"/>
    <s v="Trasferimento"/>
    <x v="1"/>
    <x v="1"/>
    <x v="0"/>
    <m/>
  </r>
  <r>
    <n v="59762"/>
    <x v="0"/>
    <x v="0"/>
    <x v="0"/>
    <x v="0"/>
    <x v="4"/>
    <x v="140"/>
    <x v="0"/>
    <x v="1"/>
    <s v="Trasferimento"/>
    <x v="0"/>
    <x v="3"/>
    <x v="0"/>
    <m/>
  </r>
  <r>
    <n v="94827"/>
    <x v="0"/>
    <x v="0"/>
    <x v="2"/>
    <x v="4"/>
    <x v="8"/>
    <x v="355"/>
    <x v="0"/>
    <x v="0"/>
    <s v="Trasferimento"/>
    <x v="0"/>
    <x v="1"/>
    <x v="0"/>
    <m/>
  </r>
  <r>
    <n v="152626"/>
    <x v="0"/>
    <x v="0"/>
    <x v="2"/>
    <x v="0"/>
    <x v="2"/>
    <x v="36"/>
    <x v="0"/>
    <x v="0"/>
    <s v="Trasferimento"/>
    <x v="1"/>
    <x v="0"/>
    <x v="0"/>
    <m/>
  </r>
  <r>
    <n v="179927"/>
    <x v="0"/>
    <x v="0"/>
    <x v="2"/>
    <x v="3"/>
    <x v="12"/>
    <x v="27"/>
    <x v="0"/>
    <x v="0"/>
    <s v="Trasferimento"/>
    <x v="1"/>
    <x v="0"/>
    <x v="0"/>
    <m/>
  </r>
  <r>
    <n v="179124"/>
    <x v="0"/>
    <x v="0"/>
    <x v="2"/>
    <x v="3"/>
    <x v="12"/>
    <x v="27"/>
    <x v="0"/>
    <x v="0"/>
    <s v="Trasferimento"/>
    <x v="1"/>
    <x v="0"/>
    <x v="0"/>
    <m/>
  </r>
  <r>
    <n v="153336"/>
    <x v="0"/>
    <x v="0"/>
    <x v="2"/>
    <x v="0"/>
    <x v="1"/>
    <x v="138"/>
    <x v="0"/>
    <x v="1"/>
    <s v="Trasferimento"/>
    <x v="1"/>
    <x v="3"/>
    <x v="0"/>
    <m/>
  </r>
  <r>
    <n v="186932"/>
    <x v="0"/>
    <x v="1"/>
    <x v="0"/>
    <x v="0"/>
    <x v="7"/>
    <x v="44"/>
    <x v="0"/>
    <x v="0"/>
    <s v="Trasferimento"/>
    <x v="1"/>
    <x v="0"/>
    <x v="0"/>
    <m/>
  </r>
  <r>
    <n v="174173"/>
    <x v="0"/>
    <x v="0"/>
    <x v="2"/>
    <x v="1"/>
    <x v="8"/>
    <x v="222"/>
    <x v="0"/>
    <x v="0"/>
    <s v="Trasferimento"/>
    <x v="1"/>
    <x v="1"/>
    <x v="0"/>
    <m/>
  </r>
  <r>
    <n v="165159"/>
    <x v="0"/>
    <x v="0"/>
    <x v="0"/>
    <x v="0"/>
    <x v="11"/>
    <x v="152"/>
    <x v="0"/>
    <x v="0"/>
    <s v="Trasferimento"/>
    <x v="1"/>
    <x v="1"/>
    <x v="0"/>
    <m/>
  </r>
  <r>
    <n v="162898"/>
    <x v="1"/>
    <x v="0"/>
    <x v="0"/>
    <x v="0"/>
    <x v="12"/>
    <x v="148"/>
    <x v="0"/>
    <x v="0"/>
    <s v="Trasferimento"/>
    <x v="1"/>
    <x v="6"/>
    <x v="0"/>
    <m/>
  </r>
  <r>
    <n v="209665"/>
    <x v="0"/>
    <x v="0"/>
    <x v="0"/>
    <x v="1"/>
    <x v="9"/>
    <x v="117"/>
    <x v="0"/>
    <x v="0"/>
    <s v="Trasferimento"/>
    <x v="1"/>
    <x v="0"/>
    <x v="0"/>
    <m/>
  </r>
  <r>
    <n v="201620"/>
    <x v="0"/>
    <x v="0"/>
    <x v="0"/>
    <x v="0"/>
    <x v="7"/>
    <x v="347"/>
    <x v="0"/>
    <x v="0"/>
    <s v="Trasferimento"/>
    <x v="0"/>
    <x v="0"/>
    <x v="0"/>
    <m/>
  </r>
  <r>
    <n v="197123"/>
    <x v="0"/>
    <x v="0"/>
    <x v="0"/>
    <x v="0"/>
    <x v="1"/>
    <x v="193"/>
    <x v="0"/>
    <x v="0"/>
    <s v="Trasferimento"/>
    <x v="1"/>
    <x v="0"/>
    <x v="0"/>
    <m/>
  </r>
  <r>
    <n v="123027"/>
    <x v="0"/>
    <x v="0"/>
    <x v="2"/>
    <x v="4"/>
    <x v="1"/>
    <x v="193"/>
    <x v="0"/>
    <x v="0"/>
    <s v="Trasferimento"/>
    <x v="1"/>
    <x v="0"/>
    <x v="0"/>
    <m/>
  </r>
  <r>
    <n v="37074"/>
    <x v="0"/>
    <x v="1"/>
    <x v="2"/>
    <x v="0"/>
    <x v="4"/>
    <x v="335"/>
    <x v="0"/>
    <x v="0"/>
    <s v="Trasferimento"/>
    <x v="0"/>
    <x v="1"/>
    <x v="0"/>
    <m/>
  </r>
  <r>
    <n v="30578"/>
    <x v="0"/>
    <x v="0"/>
    <x v="2"/>
    <x v="4"/>
    <x v="0"/>
    <x v="100"/>
    <x v="0"/>
    <x v="0"/>
    <s v="Trasferimento"/>
    <x v="0"/>
    <x v="3"/>
    <x v="0"/>
    <m/>
  </r>
  <r>
    <n v="77151"/>
    <x v="0"/>
    <x v="0"/>
    <x v="2"/>
    <x v="4"/>
    <x v="10"/>
    <x v="240"/>
    <x v="0"/>
    <x v="0"/>
    <s v="Trasferimento"/>
    <x v="1"/>
    <x v="0"/>
    <x v="0"/>
    <m/>
  </r>
  <r>
    <n v="158885"/>
    <x v="0"/>
    <x v="0"/>
    <x v="0"/>
    <x v="0"/>
    <x v="4"/>
    <x v="368"/>
    <x v="0"/>
    <x v="0"/>
    <s v="Trasferimento"/>
    <x v="1"/>
    <x v="3"/>
    <x v="0"/>
    <m/>
  </r>
  <r>
    <n v="50085"/>
    <x v="0"/>
    <x v="0"/>
    <x v="2"/>
    <x v="4"/>
    <x v="11"/>
    <x v="333"/>
    <x v="0"/>
    <x v="1"/>
    <s v="Trasferimento"/>
    <x v="0"/>
    <x v="0"/>
    <x v="0"/>
    <m/>
  </r>
  <r>
    <n v="27506"/>
    <x v="0"/>
    <x v="0"/>
    <x v="2"/>
    <x v="1"/>
    <x v="11"/>
    <x v="333"/>
    <x v="0"/>
    <x v="0"/>
    <s v="Trasferimento"/>
    <x v="0"/>
    <x v="0"/>
    <x v="0"/>
    <m/>
  </r>
  <r>
    <n v="135870"/>
    <x v="0"/>
    <x v="0"/>
    <x v="2"/>
    <x v="0"/>
    <x v="12"/>
    <x v="27"/>
    <x v="0"/>
    <x v="0"/>
    <s v="Trasferimento"/>
    <x v="1"/>
    <x v="1"/>
    <x v="0"/>
    <m/>
  </r>
  <r>
    <n v="176292"/>
    <x v="0"/>
    <x v="0"/>
    <x v="0"/>
    <x v="0"/>
    <x v="7"/>
    <x v="301"/>
    <x v="0"/>
    <x v="0"/>
    <s v="Trasferimento"/>
    <x v="1"/>
    <x v="1"/>
    <x v="0"/>
    <m/>
  </r>
  <r>
    <n v="61833"/>
    <x v="0"/>
    <x v="0"/>
    <x v="2"/>
    <x v="4"/>
    <x v="4"/>
    <x v="40"/>
    <x v="0"/>
    <x v="0"/>
    <s v="Trasferimento"/>
    <x v="1"/>
    <x v="3"/>
    <x v="0"/>
    <m/>
  </r>
  <r>
    <n v="59345"/>
    <x v="0"/>
    <x v="0"/>
    <x v="0"/>
    <x v="0"/>
    <x v="0"/>
    <x v="100"/>
    <x v="0"/>
    <x v="0"/>
    <s v="Trasferimento"/>
    <x v="0"/>
    <x v="3"/>
    <x v="0"/>
    <m/>
  </r>
  <r>
    <n v="189333"/>
    <x v="0"/>
    <x v="0"/>
    <x v="0"/>
    <x v="1"/>
    <x v="4"/>
    <x v="101"/>
    <x v="0"/>
    <x v="0"/>
    <s v="Trasferimento"/>
    <x v="0"/>
    <x v="0"/>
    <x v="0"/>
    <m/>
  </r>
  <r>
    <n v="101947"/>
    <x v="0"/>
    <x v="0"/>
    <x v="2"/>
    <x v="1"/>
    <x v="4"/>
    <x v="101"/>
    <x v="0"/>
    <x v="0"/>
    <s v="Trasferimento"/>
    <x v="0"/>
    <x v="0"/>
    <x v="0"/>
    <m/>
  </r>
  <r>
    <n v="83170"/>
    <x v="0"/>
    <x v="0"/>
    <x v="2"/>
    <x v="4"/>
    <x v="4"/>
    <x v="101"/>
    <x v="0"/>
    <x v="0"/>
    <s v="Trasferimento"/>
    <x v="0"/>
    <x v="3"/>
    <x v="0"/>
    <m/>
  </r>
  <r>
    <n v="189079"/>
    <x v="1"/>
    <x v="0"/>
    <x v="0"/>
    <x v="1"/>
    <x v="11"/>
    <x v="189"/>
    <x v="0"/>
    <x v="0"/>
    <s v="Trasferimento"/>
    <x v="1"/>
    <x v="2"/>
    <x v="0"/>
    <m/>
  </r>
  <r>
    <n v="27189"/>
    <x v="0"/>
    <x v="1"/>
    <x v="2"/>
    <x v="4"/>
    <x v="7"/>
    <x v="205"/>
    <x v="0"/>
    <x v="0"/>
    <s v="Trasferimento"/>
    <x v="1"/>
    <x v="0"/>
    <x v="0"/>
    <m/>
  </r>
  <r>
    <n v="1119"/>
    <x v="0"/>
    <x v="1"/>
    <x v="2"/>
    <x v="4"/>
    <x v="7"/>
    <x v="205"/>
    <x v="0"/>
    <x v="0"/>
    <s v="Trasferimento"/>
    <x v="1"/>
    <x v="0"/>
    <x v="0"/>
    <m/>
  </r>
  <r>
    <n v="185404"/>
    <x v="0"/>
    <x v="0"/>
    <x v="0"/>
    <x v="0"/>
    <x v="2"/>
    <x v="71"/>
    <x v="0"/>
    <x v="0"/>
    <s v="Trasferimento"/>
    <x v="1"/>
    <x v="1"/>
    <x v="0"/>
    <m/>
  </r>
  <r>
    <n v="205784"/>
    <x v="0"/>
    <x v="0"/>
    <x v="0"/>
    <x v="0"/>
    <x v="7"/>
    <x v="301"/>
    <x v="0"/>
    <x v="0"/>
    <s v="Trasferimento"/>
    <x v="1"/>
    <x v="4"/>
    <x v="0"/>
    <m/>
  </r>
  <r>
    <n v="48534"/>
    <x v="0"/>
    <x v="0"/>
    <x v="2"/>
    <x v="0"/>
    <x v="7"/>
    <x v="135"/>
    <x v="0"/>
    <x v="1"/>
    <s v="Trasferimento"/>
    <x v="1"/>
    <x v="4"/>
    <x v="0"/>
    <m/>
  </r>
  <r>
    <n v="231374"/>
    <x v="1"/>
    <x v="1"/>
    <x v="0"/>
    <x v="2"/>
    <x v="14"/>
    <x v="386"/>
    <x v="0"/>
    <x v="0"/>
    <s v="Trasferimento"/>
    <x v="1"/>
    <x v="2"/>
    <x v="0"/>
    <m/>
  </r>
  <r>
    <n v="214908"/>
    <x v="0"/>
    <x v="0"/>
    <x v="2"/>
    <x v="1"/>
    <x v="4"/>
    <x v="84"/>
    <x v="0"/>
    <x v="0"/>
    <s v="Trasferimento"/>
    <x v="0"/>
    <x v="0"/>
    <x v="0"/>
    <m/>
  </r>
  <r>
    <n v="60625"/>
    <x v="0"/>
    <x v="1"/>
    <x v="2"/>
    <x v="4"/>
    <x v="4"/>
    <x v="219"/>
    <x v="0"/>
    <x v="0"/>
    <s v="Trasferimento"/>
    <x v="0"/>
    <x v="0"/>
    <x v="0"/>
    <m/>
  </r>
  <r>
    <n v="60624"/>
    <x v="0"/>
    <x v="1"/>
    <x v="2"/>
    <x v="4"/>
    <x v="4"/>
    <x v="219"/>
    <x v="0"/>
    <x v="1"/>
    <s v="Trasferimento"/>
    <x v="0"/>
    <x v="0"/>
    <x v="0"/>
    <m/>
  </r>
  <r>
    <n v="148348"/>
    <x v="0"/>
    <x v="0"/>
    <x v="0"/>
    <x v="0"/>
    <x v="10"/>
    <x v="70"/>
    <x v="0"/>
    <x v="0"/>
    <s v="Trasferimento"/>
    <x v="0"/>
    <x v="0"/>
    <x v="0"/>
    <m/>
  </r>
  <r>
    <n v="16110"/>
    <x v="0"/>
    <x v="0"/>
    <x v="2"/>
    <x v="0"/>
    <x v="4"/>
    <x v="125"/>
    <x v="0"/>
    <x v="0"/>
    <s v="Trasferimento"/>
    <x v="1"/>
    <x v="0"/>
    <x v="0"/>
    <m/>
  </r>
  <r>
    <n v="91766"/>
    <x v="0"/>
    <x v="1"/>
    <x v="2"/>
    <x v="4"/>
    <x v="4"/>
    <x v="18"/>
    <x v="0"/>
    <x v="0"/>
    <s v="Trasferimento"/>
    <x v="1"/>
    <x v="1"/>
    <x v="0"/>
    <m/>
  </r>
  <r>
    <n v="228988"/>
    <x v="0"/>
    <x v="0"/>
    <x v="0"/>
    <x v="3"/>
    <x v="1"/>
    <x v="308"/>
    <x v="0"/>
    <x v="0"/>
    <s v="Trasferimento"/>
    <x v="0"/>
    <x v="0"/>
    <x v="0"/>
    <m/>
  </r>
  <r>
    <n v="196759"/>
    <x v="0"/>
    <x v="1"/>
    <x v="0"/>
    <x v="0"/>
    <x v="4"/>
    <x v="80"/>
    <x v="0"/>
    <x v="0"/>
    <s v="Trasferimento"/>
    <x v="1"/>
    <x v="0"/>
    <x v="0"/>
    <m/>
  </r>
  <r>
    <n v="208293"/>
    <x v="0"/>
    <x v="0"/>
    <x v="2"/>
    <x v="0"/>
    <x v="2"/>
    <x v="332"/>
    <x v="0"/>
    <x v="0"/>
    <s v="Trasferimento"/>
    <x v="1"/>
    <x v="0"/>
    <x v="0"/>
    <m/>
  </r>
  <r>
    <n v="214668"/>
    <x v="0"/>
    <x v="0"/>
    <x v="0"/>
    <x v="1"/>
    <x v="7"/>
    <x v="181"/>
    <x v="0"/>
    <x v="1"/>
    <s v="Trasferimento"/>
    <x v="1"/>
    <x v="0"/>
    <x v="0"/>
    <m/>
  </r>
  <r>
    <n v="153970"/>
    <x v="0"/>
    <x v="0"/>
    <x v="0"/>
    <x v="0"/>
    <x v="4"/>
    <x v="80"/>
    <x v="0"/>
    <x v="0"/>
    <s v="Trasferimento"/>
    <x v="1"/>
    <x v="0"/>
    <x v="0"/>
    <m/>
  </r>
  <r>
    <n v="208878"/>
    <x v="0"/>
    <x v="1"/>
    <x v="2"/>
    <x v="1"/>
    <x v="2"/>
    <x v="332"/>
    <x v="0"/>
    <x v="0"/>
    <s v="Trasferimento"/>
    <x v="1"/>
    <x v="0"/>
    <x v="0"/>
    <m/>
  </r>
  <r>
    <n v="230406"/>
    <x v="0"/>
    <x v="0"/>
    <x v="0"/>
    <x v="0"/>
    <x v="0"/>
    <x v="66"/>
    <x v="0"/>
    <x v="0"/>
    <s v="Trasferimento"/>
    <x v="1"/>
    <x v="3"/>
    <x v="0"/>
    <m/>
  </r>
  <r>
    <n v="123915"/>
    <x v="0"/>
    <x v="0"/>
    <x v="0"/>
    <x v="0"/>
    <x v="7"/>
    <x v="259"/>
    <x v="0"/>
    <x v="0"/>
    <s v="Trasferimento"/>
    <x v="0"/>
    <x v="0"/>
    <x v="0"/>
    <m/>
  </r>
  <r>
    <n v="225437"/>
    <x v="1"/>
    <x v="0"/>
    <x v="0"/>
    <x v="2"/>
    <x v="8"/>
    <x v="113"/>
    <x v="0"/>
    <x v="1"/>
    <s v="Trasferimento"/>
    <x v="0"/>
    <x v="5"/>
    <x v="0"/>
    <m/>
  </r>
  <r>
    <n v="173382"/>
    <x v="0"/>
    <x v="0"/>
    <x v="2"/>
    <x v="0"/>
    <x v="4"/>
    <x v="400"/>
    <x v="0"/>
    <x v="0"/>
    <s v="Trasferimento"/>
    <x v="0"/>
    <x v="0"/>
    <x v="0"/>
    <m/>
  </r>
  <r>
    <n v="135642"/>
    <x v="0"/>
    <x v="0"/>
    <x v="2"/>
    <x v="4"/>
    <x v="4"/>
    <x v="23"/>
    <x v="0"/>
    <x v="0"/>
    <s v="Trasferimento"/>
    <x v="1"/>
    <x v="0"/>
    <x v="0"/>
    <m/>
  </r>
  <r>
    <n v="86563"/>
    <x v="0"/>
    <x v="0"/>
    <x v="2"/>
    <x v="1"/>
    <x v="1"/>
    <x v="20"/>
    <x v="0"/>
    <x v="0"/>
    <s v="Trasferimento"/>
    <x v="0"/>
    <x v="0"/>
    <x v="0"/>
    <m/>
  </r>
  <r>
    <n v="156658"/>
    <x v="0"/>
    <x v="0"/>
    <x v="2"/>
    <x v="0"/>
    <x v="8"/>
    <x v="92"/>
    <x v="0"/>
    <x v="0"/>
    <s v="Trasferimento"/>
    <x v="1"/>
    <x v="1"/>
    <x v="0"/>
    <m/>
  </r>
  <r>
    <n v="20455"/>
    <x v="0"/>
    <x v="0"/>
    <x v="0"/>
    <x v="0"/>
    <x v="8"/>
    <x v="92"/>
    <x v="0"/>
    <x v="0"/>
    <s v="Trasferimento"/>
    <x v="1"/>
    <x v="4"/>
    <x v="0"/>
    <m/>
  </r>
  <r>
    <n v="138489"/>
    <x v="0"/>
    <x v="0"/>
    <x v="2"/>
    <x v="4"/>
    <x v="8"/>
    <x v="92"/>
    <x v="0"/>
    <x v="0"/>
    <s v="Trasferimento"/>
    <x v="1"/>
    <x v="1"/>
    <x v="0"/>
    <m/>
  </r>
  <r>
    <n v="89469"/>
    <x v="0"/>
    <x v="0"/>
    <x v="0"/>
    <x v="0"/>
    <x v="7"/>
    <x v="51"/>
    <x v="0"/>
    <x v="0"/>
    <s v="Trasferimento"/>
    <x v="1"/>
    <x v="0"/>
    <x v="0"/>
    <m/>
  </r>
  <r>
    <n v="152434"/>
    <x v="0"/>
    <x v="0"/>
    <x v="0"/>
    <x v="0"/>
    <x v="0"/>
    <x v="100"/>
    <x v="0"/>
    <x v="1"/>
    <s v="Trasferimento"/>
    <x v="0"/>
    <x v="0"/>
    <x v="0"/>
    <m/>
  </r>
  <r>
    <n v="223914"/>
    <x v="0"/>
    <x v="0"/>
    <x v="0"/>
    <x v="0"/>
    <x v="0"/>
    <x v="100"/>
    <x v="0"/>
    <x v="0"/>
    <s v="Trasferimento"/>
    <x v="0"/>
    <x v="0"/>
    <x v="0"/>
    <m/>
  </r>
  <r>
    <n v="143237"/>
    <x v="0"/>
    <x v="1"/>
    <x v="2"/>
    <x v="4"/>
    <x v="11"/>
    <x v="376"/>
    <x v="0"/>
    <x v="0"/>
    <s v="Trasferimento"/>
    <x v="1"/>
    <x v="0"/>
    <x v="0"/>
    <m/>
  </r>
  <r>
    <n v="232405"/>
    <x v="0"/>
    <x v="0"/>
    <x v="0"/>
    <x v="3"/>
    <x v="10"/>
    <x v="93"/>
    <x v="0"/>
    <x v="0"/>
    <s v="Trasferimento"/>
    <x v="0"/>
    <x v="0"/>
    <x v="0"/>
    <m/>
  </r>
  <r>
    <n v="107678"/>
    <x v="0"/>
    <x v="0"/>
    <x v="0"/>
    <x v="0"/>
    <x v="0"/>
    <x v="100"/>
    <x v="0"/>
    <x v="0"/>
    <s v="Trasferimento"/>
    <x v="0"/>
    <x v="0"/>
    <x v="0"/>
    <m/>
  </r>
  <r>
    <n v="136635"/>
    <x v="0"/>
    <x v="0"/>
    <x v="2"/>
    <x v="0"/>
    <x v="15"/>
    <x v="243"/>
    <x v="0"/>
    <x v="0"/>
    <s v="Trasferimento"/>
    <x v="0"/>
    <x v="3"/>
    <x v="0"/>
    <m/>
  </r>
  <r>
    <n v="10898"/>
    <x v="0"/>
    <x v="1"/>
    <x v="2"/>
    <x v="4"/>
    <x v="4"/>
    <x v="4"/>
    <x v="0"/>
    <x v="1"/>
    <s v="Trasferimento"/>
    <x v="1"/>
    <x v="0"/>
    <x v="0"/>
    <m/>
  </r>
  <r>
    <n v="207205"/>
    <x v="0"/>
    <x v="1"/>
    <x v="2"/>
    <x v="1"/>
    <x v="12"/>
    <x v="245"/>
    <x v="0"/>
    <x v="1"/>
    <s v="Trasferimento"/>
    <x v="1"/>
    <x v="0"/>
    <x v="0"/>
    <m/>
  </r>
  <r>
    <n v="94539"/>
    <x v="0"/>
    <x v="0"/>
    <x v="2"/>
    <x v="4"/>
    <x v="7"/>
    <x v="241"/>
    <x v="0"/>
    <x v="0"/>
    <s v="Trasferimento"/>
    <x v="0"/>
    <x v="0"/>
    <x v="0"/>
    <m/>
  </r>
  <r>
    <n v="115675"/>
    <x v="0"/>
    <x v="0"/>
    <x v="0"/>
    <x v="4"/>
    <x v="2"/>
    <x v="346"/>
    <x v="0"/>
    <x v="0"/>
    <s v="Trasferimento"/>
    <x v="0"/>
    <x v="0"/>
    <x v="0"/>
    <m/>
  </r>
  <r>
    <n v="37552"/>
    <x v="0"/>
    <x v="0"/>
    <x v="2"/>
    <x v="4"/>
    <x v="8"/>
    <x v="311"/>
    <x v="0"/>
    <x v="0"/>
    <s v="Trasferimento"/>
    <x v="1"/>
    <x v="4"/>
    <x v="0"/>
    <m/>
  </r>
  <r>
    <n v="193962"/>
    <x v="0"/>
    <x v="1"/>
    <x v="2"/>
    <x v="0"/>
    <x v="7"/>
    <x v="123"/>
    <x v="0"/>
    <x v="0"/>
    <s v="Trasferimento"/>
    <x v="1"/>
    <x v="1"/>
    <x v="0"/>
    <m/>
  </r>
  <r>
    <n v="132492"/>
    <x v="0"/>
    <x v="0"/>
    <x v="0"/>
    <x v="0"/>
    <x v="4"/>
    <x v="52"/>
    <x v="0"/>
    <x v="0"/>
    <s v="Trasferimento"/>
    <x v="1"/>
    <x v="1"/>
    <x v="0"/>
    <m/>
  </r>
  <r>
    <n v="221371"/>
    <x v="0"/>
    <x v="0"/>
    <x v="0"/>
    <x v="0"/>
    <x v="2"/>
    <x v="292"/>
    <x v="0"/>
    <x v="1"/>
    <s v="Trasferimento"/>
    <x v="1"/>
    <x v="0"/>
    <x v="0"/>
    <m/>
  </r>
  <r>
    <n v="112209"/>
    <x v="0"/>
    <x v="0"/>
    <x v="0"/>
    <x v="0"/>
    <x v="8"/>
    <x v="34"/>
    <x v="0"/>
    <x v="0"/>
    <s v="Trasferimento"/>
    <x v="1"/>
    <x v="0"/>
    <x v="0"/>
    <m/>
  </r>
  <r>
    <n v="21089"/>
    <x v="0"/>
    <x v="1"/>
    <x v="2"/>
    <x v="4"/>
    <x v="2"/>
    <x v="292"/>
    <x v="0"/>
    <x v="0"/>
    <s v="Trasferimento"/>
    <x v="1"/>
    <x v="0"/>
    <x v="0"/>
    <m/>
  </r>
  <r>
    <n v="85201"/>
    <x v="0"/>
    <x v="0"/>
    <x v="0"/>
    <x v="4"/>
    <x v="7"/>
    <x v="74"/>
    <x v="0"/>
    <x v="1"/>
    <s v="Trasferimento"/>
    <x v="1"/>
    <x v="4"/>
    <x v="0"/>
    <m/>
  </r>
  <r>
    <n v="3919"/>
    <x v="0"/>
    <x v="0"/>
    <x v="2"/>
    <x v="4"/>
    <x v="4"/>
    <x v="250"/>
    <x v="0"/>
    <x v="0"/>
    <s v="Trasferimento"/>
    <x v="1"/>
    <x v="0"/>
    <x v="0"/>
    <m/>
  </r>
  <r>
    <n v="195743"/>
    <x v="1"/>
    <x v="0"/>
    <x v="0"/>
    <x v="2"/>
    <x v="7"/>
    <x v="30"/>
    <x v="0"/>
    <x v="1"/>
    <s v="Trasferimento"/>
    <x v="1"/>
    <x v="7"/>
    <x v="0"/>
    <m/>
  </r>
  <r>
    <n v="34566"/>
    <x v="0"/>
    <x v="0"/>
    <x v="0"/>
    <x v="0"/>
    <x v="7"/>
    <x v="30"/>
    <x v="0"/>
    <x v="0"/>
    <s v="Trasferimento"/>
    <x v="1"/>
    <x v="3"/>
    <x v="0"/>
    <m/>
  </r>
  <r>
    <n v="167416"/>
    <x v="0"/>
    <x v="1"/>
    <x v="2"/>
    <x v="1"/>
    <x v="7"/>
    <x v="274"/>
    <x v="0"/>
    <x v="1"/>
    <s v="Trasferimento"/>
    <x v="0"/>
    <x v="0"/>
    <x v="0"/>
    <m/>
  </r>
  <r>
    <n v="167072"/>
    <x v="0"/>
    <x v="0"/>
    <x v="0"/>
    <x v="0"/>
    <x v="8"/>
    <x v="92"/>
    <x v="0"/>
    <x v="0"/>
    <s v="Trasferimento"/>
    <x v="1"/>
    <x v="0"/>
    <x v="0"/>
    <m/>
  </r>
  <r>
    <n v="218735"/>
    <x v="0"/>
    <x v="0"/>
    <x v="0"/>
    <x v="0"/>
    <x v="4"/>
    <x v="52"/>
    <x v="0"/>
    <x v="0"/>
    <s v="Trasferimento"/>
    <x v="1"/>
    <x v="0"/>
    <x v="0"/>
    <m/>
  </r>
  <r>
    <n v="77278"/>
    <x v="0"/>
    <x v="1"/>
    <x v="2"/>
    <x v="4"/>
    <x v="7"/>
    <x v="181"/>
    <x v="0"/>
    <x v="0"/>
    <s v="Trasferimento"/>
    <x v="1"/>
    <x v="0"/>
    <x v="0"/>
    <m/>
  </r>
  <r>
    <n v="112784"/>
    <x v="0"/>
    <x v="0"/>
    <x v="2"/>
    <x v="0"/>
    <x v="8"/>
    <x v="246"/>
    <x v="0"/>
    <x v="0"/>
    <s v="Trasferimento"/>
    <x v="1"/>
    <x v="0"/>
    <x v="0"/>
    <m/>
  </r>
  <r>
    <n v="141555"/>
    <x v="0"/>
    <x v="0"/>
    <x v="0"/>
    <x v="0"/>
    <x v="11"/>
    <x v="174"/>
    <x v="0"/>
    <x v="0"/>
    <s v="Trasferimento"/>
    <x v="3"/>
    <x v="1"/>
    <x v="0"/>
    <m/>
  </r>
  <r>
    <n v="79869"/>
    <x v="0"/>
    <x v="0"/>
    <x v="0"/>
    <x v="0"/>
    <x v="7"/>
    <x v="150"/>
    <x v="0"/>
    <x v="0"/>
    <s v="Trasferimento"/>
    <x v="1"/>
    <x v="3"/>
    <x v="0"/>
    <m/>
  </r>
  <r>
    <n v="110469"/>
    <x v="0"/>
    <x v="0"/>
    <x v="0"/>
    <x v="0"/>
    <x v="7"/>
    <x v="210"/>
    <x v="0"/>
    <x v="0"/>
    <s v="Trasferimento"/>
    <x v="0"/>
    <x v="0"/>
    <x v="0"/>
    <m/>
  </r>
  <r>
    <n v="141608"/>
    <x v="0"/>
    <x v="0"/>
    <x v="2"/>
    <x v="0"/>
    <x v="11"/>
    <x v="141"/>
    <x v="0"/>
    <x v="0"/>
    <s v="Trasferimento"/>
    <x v="1"/>
    <x v="0"/>
    <x v="0"/>
    <m/>
  </r>
  <r>
    <n v="227806"/>
    <x v="0"/>
    <x v="1"/>
    <x v="0"/>
    <x v="0"/>
    <x v="7"/>
    <x v="56"/>
    <x v="0"/>
    <x v="1"/>
    <s v="Trasferimento"/>
    <x v="1"/>
    <x v="3"/>
    <x v="0"/>
    <m/>
  </r>
  <r>
    <n v="162571"/>
    <x v="0"/>
    <x v="1"/>
    <x v="2"/>
    <x v="1"/>
    <x v="11"/>
    <x v="126"/>
    <x v="0"/>
    <x v="0"/>
    <s v="Trasferimento"/>
    <x v="1"/>
    <x v="0"/>
    <x v="0"/>
    <m/>
  </r>
  <r>
    <n v="59544"/>
    <x v="0"/>
    <x v="0"/>
    <x v="0"/>
    <x v="0"/>
    <x v="8"/>
    <x v="127"/>
    <x v="0"/>
    <x v="1"/>
    <s v="Trasferimento"/>
    <x v="1"/>
    <x v="0"/>
    <x v="0"/>
    <m/>
  </r>
  <r>
    <n v="223109"/>
    <x v="0"/>
    <x v="0"/>
    <x v="0"/>
    <x v="0"/>
    <x v="8"/>
    <x v="127"/>
    <x v="0"/>
    <x v="0"/>
    <s v="Trasferimento"/>
    <x v="1"/>
    <x v="0"/>
    <x v="0"/>
    <m/>
  </r>
  <r>
    <n v="82256"/>
    <x v="0"/>
    <x v="0"/>
    <x v="2"/>
    <x v="4"/>
    <x v="2"/>
    <x v="2"/>
    <x v="0"/>
    <x v="0"/>
    <s v="Trasferimento"/>
    <x v="1"/>
    <x v="0"/>
    <x v="0"/>
    <m/>
  </r>
  <r>
    <n v="172527"/>
    <x v="0"/>
    <x v="0"/>
    <x v="0"/>
    <x v="1"/>
    <x v="7"/>
    <x v="195"/>
    <x v="0"/>
    <x v="0"/>
    <s v="Trasferimento"/>
    <x v="1"/>
    <x v="3"/>
    <x v="0"/>
    <m/>
  </r>
  <r>
    <n v="218760"/>
    <x v="0"/>
    <x v="0"/>
    <x v="0"/>
    <x v="0"/>
    <x v="1"/>
    <x v="26"/>
    <x v="0"/>
    <x v="0"/>
    <s v="Trasferimento"/>
    <x v="1"/>
    <x v="3"/>
    <x v="0"/>
    <m/>
  </r>
  <r>
    <n v="187108"/>
    <x v="0"/>
    <x v="0"/>
    <x v="0"/>
    <x v="0"/>
    <x v="4"/>
    <x v="58"/>
    <x v="0"/>
    <x v="0"/>
    <s v="Trasferimento"/>
    <x v="1"/>
    <x v="1"/>
    <x v="0"/>
    <m/>
  </r>
  <r>
    <n v="19776"/>
    <x v="0"/>
    <x v="0"/>
    <x v="0"/>
    <x v="0"/>
    <x v="7"/>
    <x v="272"/>
    <x v="0"/>
    <x v="0"/>
    <s v="Trasferimento"/>
    <x v="0"/>
    <x v="0"/>
    <x v="0"/>
    <m/>
  </r>
  <r>
    <n v="19787"/>
    <x v="0"/>
    <x v="0"/>
    <x v="2"/>
    <x v="1"/>
    <x v="7"/>
    <x v="272"/>
    <x v="0"/>
    <x v="1"/>
    <s v="Trasferimento"/>
    <x v="0"/>
    <x v="0"/>
    <x v="0"/>
    <m/>
  </r>
  <r>
    <n v="147132"/>
    <x v="0"/>
    <x v="0"/>
    <x v="2"/>
    <x v="0"/>
    <x v="1"/>
    <x v="405"/>
    <x v="0"/>
    <x v="0"/>
    <s v="Trasferimento"/>
    <x v="0"/>
    <x v="0"/>
    <x v="0"/>
    <m/>
  </r>
  <r>
    <n v="60361"/>
    <x v="0"/>
    <x v="0"/>
    <x v="0"/>
    <x v="0"/>
    <x v="11"/>
    <x v="142"/>
    <x v="0"/>
    <x v="0"/>
    <s v="Trasferimento"/>
    <x v="1"/>
    <x v="1"/>
    <x v="0"/>
    <m/>
  </r>
  <r>
    <n v="115611"/>
    <x v="0"/>
    <x v="0"/>
    <x v="2"/>
    <x v="4"/>
    <x v="7"/>
    <x v="182"/>
    <x v="0"/>
    <x v="0"/>
    <s v="Trasferimento"/>
    <x v="1"/>
    <x v="4"/>
    <x v="0"/>
    <m/>
  </r>
  <r>
    <n v="60821"/>
    <x v="0"/>
    <x v="0"/>
    <x v="0"/>
    <x v="0"/>
    <x v="0"/>
    <x v="100"/>
    <x v="0"/>
    <x v="1"/>
    <s v="Trasferimento"/>
    <x v="0"/>
    <x v="3"/>
    <x v="0"/>
    <m/>
  </r>
  <r>
    <n v="128897"/>
    <x v="0"/>
    <x v="0"/>
    <x v="0"/>
    <x v="0"/>
    <x v="11"/>
    <x v="142"/>
    <x v="0"/>
    <x v="0"/>
    <s v="Trasferimento"/>
    <x v="1"/>
    <x v="3"/>
    <x v="0"/>
    <m/>
  </r>
  <r>
    <n v="106622"/>
    <x v="0"/>
    <x v="0"/>
    <x v="2"/>
    <x v="4"/>
    <x v="0"/>
    <x v="66"/>
    <x v="0"/>
    <x v="0"/>
    <s v="Trasferimento"/>
    <x v="1"/>
    <x v="1"/>
    <x v="0"/>
    <m/>
  </r>
  <r>
    <n v="138026"/>
    <x v="0"/>
    <x v="0"/>
    <x v="2"/>
    <x v="4"/>
    <x v="7"/>
    <x v="150"/>
    <x v="0"/>
    <x v="1"/>
    <s v="Trasferimento"/>
    <x v="1"/>
    <x v="0"/>
    <x v="0"/>
    <m/>
  </r>
  <r>
    <n v="128462"/>
    <x v="0"/>
    <x v="0"/>
    <x v="2"/>
    <x v="2"/>
    <x v="7"/>
    <x v="150"/>
    <x v="0"/>
    <x v="0"/>
    <s v="Trasferimento"/>
    <x v="1"/>
    <x v="0"/>
    <x v="0"/>
    <m/>
  </r>
  <r>
    <n v="230765"/>
    <x v="1"/>
    <x v="0"/>
    <x v="0"/>
    <x v="1"/>
    <x v="4"/>
    <x v="236"/>
    <x v="0"/>
    <x v="0"/>
    <s v="Trasferimento"/>
    <x v="1"/>
    <x v="5"/>
    <x v="0"/>
    <m/>
  </r>
  <r>
    <n v="232041"/>
    <x v="0"/>
    <x v="1"/>
    <x v="0"/>
    <x v="1"/>
    <x v="2"/>
    <x v="353"/>
    <x v="0"/>
    <x v="1"/>
    <s v="Trasferimento"/>
    <x v="1"/>
    <x v="3"/>
    <x v="0"/>
    <m/>
  </r>
  <r>
    <n v="107208"/>
    <x v="0"/>
    <x v="0"/>
    <x v="2"/>
    <x v="0"/>
    <x v="1"/>
    <x v="239"/>
    <x v="0"/>
    <x v="1"/>
    <s v="Trasferimento"/>
    <x v="1"/>
    <x v="4"/>
    <x v="0"/>
    <m/>
  </r>
  <r>
    <n v="215726"/>
    <x v="0"/>
    <x v="0"/>
    <x v="0"/>
    <x v="0"/>
    <x v="11"/>
    <x v="142"/>
    <x v="0"/>
    <x v="0"/>
    <s v="Trasferimento"/>
    <x v="1"/>
    <x v="1"/>
    <x v="0"/>
    <m/>
  </r>
  <r>
    <n v="100752"/>
    <x v="0"/>
    <x v="1"/>
    <x v="2"/>
    <x v="0"/>
    <x v="4"/>
    <x v="58"/>
    <x v="0"/>
    <x v="0"/>
    <s v="Trasferimento"/>
    <x v="1"/>
    <x v="0"/>
    <x v="0"/>
    <m/>
  </r>
  <r>
    <n v="229850"/>
    <x v="0"/>
    <x v="1"/>
    <x v="0"/>
    <x v="1"/>
    <x v="4"/>
    <x v="149"/>
    <x v="0"/>
    <x v="0"/>
    <s v="Trasferimento"/>
    <x v="1"/>
    <x v="1"/>
    <x v="0"/>
    <m/>
  </r>
  <r>
    <n v="3633"/>
    <x v="0"/>
    <x v="0"/>
    <x v="0"/>
    <x v="0"/>
    <x v="7"/>
    <x v="288"/>
    <x v="0"/>
    <x v="0"/>
    <s v="Trasferimento"/>
    <x v="3"/>
    <x v="0"/>
    <x v="0"/>
    <m/>
  </r>
  <r>
    <n v="191256"/>
    <x v="0"/>
    <x v="0"/>
    <x v="2"/>
    <x v="0"/>
    <x v="1"/>
    <x v="178"/>
    <x v="0"/>
    <x v="0"/>
    <s v="Trasferimento"/>
    <x v="0"/>
    <x v="1"/>
    <x v="0"/>
    <m/>
  </r>
  <r>
    <n v="159940"/>
    <x v="0"/>
    <x v="0"/>
    <x v="2"/>
    <x v="3"/>
    <x v="1"/>
    <x v="178"/>
    <x v="0"/>
    <x v="0"/>
    <s v="Trasferimento"/>
    <x v="0"/>
    <x v="3"/>
    <x v="0"/>
    <m/>
  </r>
  <r>
    <n v="12785"/>
    <x v="0"/>
    <x v="0"/>
    <x v="0"/>
    <x v="0"/>
    <x v="7"/>
    <x v="210"/>
    <x v="0"/>
    <x v="0"/>
    <s v="Trasferimento"/>
    <x v="0"/>
    <x v="1"/>
    <x v="0"/>
    <m/>
  </r>
  <r>
    <n v="171788"/>
    <x v="0"/>
    <x v="1"/>
    <x v="2"/>
    <x v="0"/>
    <x v="1"/>
    <x v="20"/>
    <x v="0"/>
    <x v="0"/>
    <s v="Trasferimento"/>
    <x v="0"/>
    <x v="0"/>
    <x v="0"/>
    <m/>
  </r>
  <r>
    <n v="74249"/>
    <x v="0"/>
    <x v="0"/>
    <x v="0"/>
    <x v="0"/>
    <x v="7"/>
    <x v="137"/>
    <x v="0"/>
    <x v="0"/>
    <s v="Trasferimento"/>
    <x v="3"/>
    <x v="4"/>
    <x v="0"/>
    <m/>
  </r>
  <r>
    <n v="27563"/>
    <x v="0"/>
    <x v="0"/>
    <x v="2"/>
    <x v="4"/>
    <x v="7"/>
    <x v="183"/>
    <x v="0"/>
    <x v="0"/>
    <s v="Trasferimento"/>
    <x v="0"/>
    <x v="0"/>
    <x v="0"/>
    <m/>
  </r>
  <r>
    <n v="22756"/>
    <x v="0"/>
    <x v="0"/>
    <x v="0"/>
    <x v="0"/>
    <x v="0"/>
    <x v="100"/>
    <x v="0"/>
    <x v="0"/>
    <s v="Trasferimento"/>
    <x v="0"/>
    <x v="4"/>
    <x v="0"/>
    <m/>
  </r>
  <r>
    <n v="186077"/>
    <x v="0"/>
    <x v="0"/>
    <x v="0"/>
    <x v="1"/>
    <x v="0"/>
    <x v="100"/>
    <x v="0"/>
    <x v="0"/>
    <s v="Trasferimento"/>
    <x v="0"/>
    <x v="1"/>
    <x v="0"/>
    <m/>
  </r>
  <r>
    <n v="189541"/>
    <x v="0"/>
    <x v="0"/>
    <x v="0"/>
    <x v="0"/>
    <x v="1"/>
    <x v="22"/>
    <x v="0"/>
    <x v="0"/>
    <s v="Trasferimento"/>
    <x v="1"/>
    <x v="3"/>
    <x v="0"/>
    <m/>
  </r>
  <r>
    <n v="122385"/>
    <x v="0"/>
    <x v="0"/>
    <x v="0"/>
    <x v="0"/>
    <x v="4"/>
    <x v="149"/>
    <x v="0"/>
    <x v="0"/>
    <s v="Trasferimento"/>
    <x v="1"/>
    <x v="3"/>
    <x v="0"/>
    <m/>
  </r>
  <r>
    <n v="151887"/>
    <x v="0"/>
    <x v="1"/>
    <x v="2"/>
    <x v="0"/>
    <x v="4"/>
    <x v="52"/>
    <x v="0"/>
    <x v="0"/>
    <s v="Trasferimento"/>
    <x v="1"/>
    <x v="1"/>
    <x v="0"/>
    <m/>
  </r>
  <r>
    <n v="216667"/>
    <x v="0"/>
    <x v="0"/>
    <x v="0"/>
    <x v="0"/>
    <x v="7"/>
    <x v="41"/>
    <x v="0"/>
    <x v="0"/>
    <s v="Trasferimento"/>
    <x v="1"/>
    <x v="0"/>
    <x v="0"/>
    <m/>
  </r>
  <r>
    <n v="24162"/>
    <x v="0"/>
    <x v="0"/>
    <x v="0"/>
    <x v="0"/>
    <x v="7"/>
    <x v="297"/>
    <x v="0"/>
    <x v="1"/>
    <s v="Trasferimento"/>
    <x v="1"/>
    <x v="4"/>
    <x v="0"/>
    <m/>
  </r>
  <r>
    <n v="193982"/>
    <x v="0"/>
    <x v="0"/>
    <x v="0"/>
    <x v="0"/>
    <x v="7"/>
    <x v="297"/>
    <x v="0"/>
    <x v="0"/>
    <s v="Trasferimento"/>
    <x v="1"/>
    <x v="0"/>
    <x v="0"/>
    <m/>
  </r>
  <r>
    <n v="206447"/>
    <x v="0"/>
    <x v="0"/>
    <x v="0"/>
    <x v="0"/>
    <x v="7"/>
    <x v="297"/>
    <x v="0"/>
    <x v="1"/>
    <s v="Trasferimento"/>
    <x v="1"/>
    <x v="0"/>
    <x v="0"/>
    <m/>
  </r>
  <r>
    <n v="187631"/>
    <x v="0"/>
    <x v="0"/>
    <x v="0"/>
    <x v="0"/>
    <x v="7"/>
    <x v="9"/>
    <x v="0"/>
    <x v="0"/>
    <s v="Trasferimento"/>
    <x v="0"/>
    <x v="1"/>
    <x v="0"/>
    <m/>
  </r>
  <r>
    <n v="200717"/>
    <x v="0"/>
    <x v="1"/>
    <x v="0"/>
    <x v="0"/>
    <x v="4"/>
    <x v="219"/>
    <x v="0"/>
    <x v="0"/>
    <s v="Trasferimento"/>
    <x v="0"/>
    <x v="1"/>
    <x v="0"/>
    <m/>
  </r>
  <r>
    <n v="177518"/>
    <x v="0"/>
    <x v="1"/>
    <x v="2"/>
    <x v="0"/>
    <x v="4"/>
    <x v="219"/>
    <x v="0"/>
    <x v="0"/>
    <s v="Trasferimento"/>
    <x v="0"/>
    <x v="1"/>
    <x v="0"/>
    <m/>
  </r>
  <r>
    <n v="25520"/>
    <x v="0"/>
    <x v="0"/>
    <x v="0"/>
    <x v="0"/>
    <x v="8"/>
    <x v="92"/>
    <x v="0"/>
    <x v="0"/>
    <s v="Trasferimento"/>
    <x v="1"/>
    <x v="0"/>
    <x v="0"/>
    <m/>
  </r>
  <r>
    <n v="87086"/>
    <x v="0"/>
    <x v="0"/>
    <x v="0"/>
    <x v="0"/>
    <x v="8"/>
    <x v="92"/>
    <x v="0"/>
    <x v="0"/>
    <s v="Trasferimento"/>
    <x v="1"/>
    <x v="1"/>
    <x v="0"/>
    <m/>
  </r>
  <r>
    <n v="154906"/>
    <x v="0"/>
    <x v="1"/>
    <x v="2"/>
    <x v="1"/>
    <x v="1"/>
    <x v="178"/>
    <x v="0"/>
    <x v="0"/>
    <s v="Trasferimento"/>
    <x v="0"/>
    <x v="3"/>
    <x v="0"/>
    <m/>
  </r>
  <r>
    <n v="70711"/>
    <x v="0"/>
    <x v="0"/>
    <x v="2"/>
    <x v="0"/>
    <x v="4"/>
    <x v="400"/>
    <x v="0"/>
    <x v="0"/>
    <s v="Trasferimento"/>
    <x v="0"/>
    <x v="0"/>
    <x v="0"/>
    <m/>
  </r>
  <r>
    <n v="43090"/>
    <x v="0"/>
    <x v="0"/>
    <x v="2"/>
    <x v="4"/>
    <x v="1"/>
    <x v="193"/>
    <x v="0"/>
    <x v="0"/>
    <s v="Trasferimento"/>
    <x v="1"/>
    <x v="3"/>
    <x v="0"/>
    <m/>
  </r>
  <r>
    <n v="224262"/>
    <x v="0"/>
    <x v="0"/>
    <x v="0"/>
    <x v="1"/>
    <x v="1"/>
    <x v="201"/>
    <x v="0"/>
    <x v="0"/>
    <s v="Trasferimento"/>
    <x v="0"/>
    <x v="0"/>
    <x v="0"/>
    <m/>
  </r>
  <r>
    <n v="148080"/>
    <x v="0"/>
    <x v="0"/>
    <x v="0"/>
    <x v="0"/>
    <x v="11"/>
    <x v="142"/>
    <x v="0"/>
    <x v="1"/>
    <s v="Trasferimento"/>
    <x v="1"/>
    <x v="3"/>
    <x v="0"/>
    <m/>
  </r>
  <r>
    <n v="159535"/>
    <x v="0"/>
    <x v="1"/>
    <x v="2"/>
    <x v="1"/>
    <x v="11"/>
    <x v="174"/>
    <x v="0"/>
    <x v="0"/>
    <s v="Trasferimento"/>
    <x v="3"/>
    <x v="0"/>
    <x v="0"/>
    <m/>
  </r>
  <r>
    <n v="138569"/>
    <x v="0"/>
    <x v="0"/>
    <x v="0"/>
    <x v="0"/>
    <x v="0"/>
    <x v="100"/>
    <x v="0"/>
    <x v="0"/>
    <s v="Trasferimento"/>
    <x v="0"/>
    <x v="1"/>
    <x v="0"/>
    <m/>
  </r>
  <r>
    <n v="114067"/>
    <x v="0"/>
    <x v="0"/>
    <x v="2"/>
    <x v="1"/>
    <x v="5"/>
    <x v="38"/>
    <x v="0"/>
    <x v="0"/>
    <s v="Trasferimento"/>
    <x v="1"/>
    <x v="3"/>
    <x v="0"/>
    <m/>
  </r>
  <r>
    <n v="200622"/>
    <x v="1"/>
    <x v="0"/>
    <x v="0"/>
    <x v="1"/>
    <x v="11"/>
    <x v="152"/>
    <x v="0"/>
    <x v="0"/>
    <s v="Trasferimento"/>
    <x v="1"/>
    <x v="5"/>
    <x v="0"/>
    <m/>
  </r>
  <r>
    <n v="45539"/>
    <x v="0"/>
    <x v="0"/>
    <x v="2"/>
    <x v="4"/>
    <x v="7"/>
    <x v="272"/>
    <x v="0"/>
    <x v="0"/>
    <s v="Trasferimento"/>
    <x v="0"/>
    <x v="3"/>
    <x v="0"/>
    <m/>
  </r>
  <r>
    <n v="53624"/>
    <x v="0"/>
    <x v="0"/>
    <x v="2"/>
    <x v="4"/>
    <x v="11"/>
    <x v="278"/>
    <x v="0"/>
    <x v="0"/>
    <s v="Trasferimento"/>
    <x v="1"/>
    <x v="4"/>
    <x v="0"/>
    <m/>
  </r>
  <r>
    <n v="8774"/>
    <x v="0"/>
    <x v="0"/>
    <x v="2"/>
    <x v="4"/>
    <x v="8"/>
    <x v="92"/>
    <x v="0"/>
    <x v="0"/>
    <s v="Trasferimento"/>
    <x v="1"/>
    <x v="0"/>
    <x v="0"/>
    <m/>
  </r>
  <r>
    <n v="225443"/>
    <x v="0"/>
    <x v="1"/>
    <x v="2"/>
    <x v="0"/>
    <x v="1"/>
    <x v="20"/>
    <x v="0"/>
    <x v="0"/>
    <s v="Trasferimento"/>
    <x v="0"/>
    <x v="1"/>
    <x v="0"/>
    <m/>
  </r>
  <r>
    <n v="28708"/>
    <x v="0"/>
    <x v="0"/>
    <x v="2"/>
    <x v="1"/>
    <x v="5"/>
    <x v="38"/>
    <x v="0"/>
    <x v="0"/>
    <s v="Trasferimento"/>
    <x v="1"/>
    <x v="0"/>
    <x v="0"/>
    <m/>
  </r>
  <r>
    <n v="202293"/>
    <x v="0"/>
    <x v="0"/>
    <x v="2"/>
    <x v="0"/>
    <x v="3"/>
    <x v="394"/>
    <x v="0"/>
    <x v="0"/>
    <s v="Trasferimento"/>
    <x v="1"/>
    <x v="0"/>
    <x v="0"/>
    <m/>
  </r>
  <r>
    <n v="74850"/>
    <x v="0"/>
    <x v="0"/>
    <x v="0"/>
    <x v="0"/>
    <x v="2"/>
    <x v="313"/>
    <x v="0"/>
    <x v="0"/>
    <s v="Trasferimento"/>
    <x v="1"/>
    <x v="3"/>
    <x v="0"/>
    <m/>
  </r>
  <r>
    <n v="102146"/>
    <x v="0"/>
    <x v="1"/>
    <x v="2"/>
    <x v="1"/>
    <x v="11"/>
    <x v="143"/>
    <x v="0"/>
    <x v="0"/>
    <s v="Trasferimento"/>
    <x v="1"/>
    <x v="1"/>
    <x v="0"/>
    <m/>
  </r>
  <r>
    <n v="192224"/>
    <x v="0"/>
    <x v="0"/>
    <x v="2"/>
    <x v="4"/>
    <x v="7"/>
    <x v="301"/>
    <x v="0"/>
    <x v="0"/>
    <s v="Trasferimento"/>
    <x v="1"/>
    <x v="0"/>
    <x v="0"/>
    <m/>
  </r>
  <r>
    <n v="51352"/>
    <x v="0"/>
    <x v="0"/>
    <x v="0"/>
    <x v="0"/>
    <x v="5"/>
    <x v="81"/>
    <x v="0"/>
    <x v="0"/>
    <s v="Trasferimento"/>
    <x v="0"/>
    <x v="3"/>
    <x v="0"/>
    <m/>
  </r>
  <r>
    <n v="126502"/>
    <x v="0"/>
    <x v="0"/>
    <x v="0"/>
    <x v="0"/>
    <x v="8"/>
    <x v="276"/>
    <x v="0"/>
    <x v="0"/>
    <s v="Trasferimento"/>
    <x v="1"/>
    <x v="0"/>
    <x v="0"/>
    <m/>
  </r>
  <r>
    <n v="83423"/>
    <x v="0"/>
    <x v="1"/>
    <x v="2"/>
    <x v="4"/>
    <x v="7"/>
    <x v="282"/>
    <x v="0"/>
    <x v="0"/>
    <s v="Trasferimento"/>
    <x v="0"/>
    <x v="0"/>
    <x v="0"/>
    <m/>
  </r>
  <r>
    <n v="109861"/>
    <x v="0"/>
    <x v="0"/>
    <x v="0"/>
    <x v="0"/>
    <x v="14"/>
    <x v="290"/>
    <x v="0"/>
    <x v="0"/>
    <s v="Trasferimento"/>
    <x v="0"/>
    <x v="0"/>
    <x v="0"/>
    <m/>
  </r>
  <r>
    <n v="900"/>
    <x v="0"/>
    <x v="0"/>
    <x v="2"/>
    <x v="0"/>
    <x v="7"/>
    <x v="293"/>
    <x v="0"/>
    <x v="1"/>
    <s v="Trasferimento"/>
    <x v="1"/>
    <x v="0"/>
    <x v="0"/>
    <m/>
  </r>
  <r>
    <n v="204094"/>
    <x v="1"/>
    <x v="0"/>
    <x v="2"/>
    <x v="0"/>
    <x v="3"/>
    <x v="394"/>
    <x v="0"/>
    <x v="0"/>
    <s v="Trasferimento"/>
    <x v="1"/>
    <x v="2"/>
    <x v="0"/>
    <m/>
  </r>
  <r>
    <n v="106406"/>
    <x v="0"/>
    <x v="0"/>
    <x v="0"/>
    <x v="0"/>
    <x v="1"/>
    <x v="351"/>
    <x v="0"/>
    <x v="0"/>
    <s v="Trasferimento"/>
    <x v="1"/>
    <x v="0"/>
    <x v="0"/>
    <m/>
  </r>
  <r>
    <n v="55054"/>
    <x v="0"/>
    <x v="0"/>
    <x v="0"/>
    <x v="0"/>
    <x v="1"/>
    <x v="351"/>
    <x v="0"/>
    <x v="0"/>
    <s v="Trasferimento"/>
    <x v="1"/>
    <x v="4"/>
    <x v="0"/>
    <m/>
  </r>
  <r>
    <n v="44224"/>
    <x v="0"/>
    <x v="0"/>
    <x v="0"/>
    <x v="0"/>
    <x v="8"/>
    <x v="237"/>
    <x v="0"/>
    <x v="0"/>
    <s v="Trasferimento"/>
    <x v="1"/>
    <x v="0"/>
    <x v="0"/>
    <m/>
  </r>
  <r>
    <n v="205549"/>
    <x v="0"/>
    <x v="0"/>
    <x v="0"/>
    <x v="0"/>
    <x v="7"/>
    <x v="9"/>
    <x v="0"/>
    <x v="0"/>
    <s v="Trasferimento"/>
    <x v="0"/>
    <x v="1"/>
    <x v="0"/>
    <m/>
  </r>
  <r>
    <n v="129917"/>
    <x v="0"/>
    <x v="0"/>
    <x v="0"/>
    <x v="0"/>
    <x v="7"/>
    <x v="37"/>
    <x v="0"/>
    <x v="0"/>
    <s v="Trasferimento"/>
    <x v="1"/>
    <x v="0"/>
    <x v="0"/>
    <m/>
  </r>
  <r>
    <n v="223040"/>
    <x v="0"/>
    <x v="0"/>
    <x v="2"/>
    <x v="1"/>
    <x v="7"/>
    <x v="9"/>
    <x v="0"/>
    <x v="0"/>
    <s v="Trasferimento"/>
    <x v="0"/>
    <x v="1"/>
    <x v="0"/>
    <m/>
  </r>
  <r>
    <n v="178398"/>
    <x v="0"/>
    <x v="0"/>
    <x v="0"/>
    <x v="0"/>
    <x v="1"/>
    <x v="178"/>
    <x v="0"/>
    <x v="0"/>
    <s v="Trasferimento"/>
    <x v="0"/>
    <x v="0"/>
    <x v="0"/>
    <m/>
  </r>
  <r>
    <n v="105434"/>
    <x v="0"/>
    <x v="0"/>
    <x v="2"/>
    <x v="4"/>
    <x v="1"/>
    <x v="212"/>
    <x v="0"/>
    <x v="1"/>
    <s v="Trasferimento"/>
    <x v="1"/>
    <x v="1"/>
    <x v="0"/>
    <m/>
  </r>
  <r>
    <n v="84137"/>
    <x v="0"/>
    <x v="0"/>
    <x v="2"/>
    <x v="4"/>
    <x v="1"/>
    <x v="324"/>
    <x v="0"/>
    <x v="0"/>
    <s v="Trasferimento"/>
    <x v="1"/>
    <x v="3"/>
    <x v="0"/>
    <m/>
  </r>
  <r>
    <n v="105234"/>
    <x v="0"/>
    <x v="0"/>
    <x v="2"/>
    <x v="4"/>
    <x v="1"/>
    <x v="324"/>
    <x v="0"/>
    <x v="0"/>
    <s v="Trasferimento"/>
    <x v="1"/>
    <x v="3"/>
    <x v="0"/>
    <m/>
  </r>
  <r>
    <n v="190635"/>
    <x v="0"/>
    <x v="0"/>
    <x v="2"/>
    <x v="0"/>
    <x v="1"/>
    <x v="324"/>
    <x v="0"/>
    <x v="0"/>
    <s v="Trasferimento"/>
    <x v="1"/>
    <x v="3"/>
    <x v="0"/>
    <m/>
  </r>
  <r>
    <n v="189741"/>
    <x v="0"/>
    <x v="0"/>
    <x v="0"/>
    <x v="0"/>
    <x v="1"/>
    <x v="324"/>
    <x v="0"/>
    <x v="0"/>
    <s v="Trasferimento"/>
    <x v="1"/>
    <x v="0"/>
    <x v="0"/>
    <m/>
  </r>
  <r>
    <n v="190755"/>
    <x v="0"/>
    <x v="0"/>
    <x v="0"/>
    <x v="0"/>
    <x v="1"/>
    <x v="324"/>
    <x v="0"/>
    <x v="1"/>
    <s v="Trasferimento"/>
    <x v="1"/>
    <x v="3"/>
    <x v="0"/>
    <m/>
  </r>
  <r>
    <n v="155833"/>
    <x v="0"/>
    <x v="0"/>
    <x v="2"/>
    <x v="1"/>
    <x v="7"/>
    <x v="241"/>
    <x v="0"/>
    <x v="1"/>
    <s v="Trasferimento"/>
    <x v="0"/>
    <x v="0"/>
    <x v="0"/>
    <m/>
  </r>
  <r>
    <n v="200750"/>
    <x v="1"/>
    <x v="0"/>
    <x v="0"/>
    <x v="0"/>
    <x v="4"/>
    <x v="179"/>
    <x v="0"/>
    <x v="0"/>
    <s v="Trasferimento"/>
    <x v="1"/>
    <x v="7"/>
    <x v="0"/>
    <m/>
  </r>
  <r>
    <n v="217320"/>
    <x v="1"/>
    <x v="0"/>
    <x v="0"/>
    <x v="1"/>
    <x v="4"/>
    <x v="179"/>
    <x v="0"/>
    <x v="1"/>
    <s v="Trasferimento"/>
    <x v="1"/>
    <x v="5"/>
    <x v="0"/>
    <m/>
  </r>
  <r>
    <n v="205130"/>
    <x v="1"/>
    <x v="0"/>
    <x v="2"/>
    <x v="2"/>
    <x v="4"/>
    <x v="179"/>
    <x v="0"/>
    <x v="0"/>
    <s v="Trasferimento"/>
    <x v="1"/>
    <x v="5"/>
    <x v="0"/>
    <m/>
  </r>
  <r>
    <n v="43448"/>
    <x v="0"/>
    <x v="1"/>
    <x v="2"/>
    <x v="1"/>
    <x v="7"/>
    <x v="241"/>
    <x v="0"/>
    <x v="0"/>
    <s v="Trasferimento"/>
    <x v="0"/>
    <x v="4"/>
    <x v="0"/>
    <m/>
  </r>
  <r>
    <n v="136073"/>
    <x v="0"/>
    <x v="0"/>
    <x v="0"/>
    <x v="0"/>
    <x v="6"/>
    <x v="226"/>
    <x v="0"/>
    <x v="0"/>
    <s v="Trasferimento"/>
    <x v="0"/>
    <x v="0"/>
    <x v="0"/>
    <m/>
  </r>
  <r>
    <n v="136808"/>
    <x v="0"/>
    <x v="0"/>
    <x v="2"/>
    <x v="4"/>
    <x v="0"/>
    <x v="100"/>
    <x v="0"/>
    <x v="1"/>
    <s v="Trasferimento"/>
    <x v="0"/>
    <x v="1"/>
    <x v="0"/>
    <m/>
  </r>
  <r>
    <n v="6560"/>
    <x v="0"/>
    <x v="0"/>
    <x v="2"/>
    <x v="0"/>
    <x v="7"/>
    <x v="150"/>
    <x v="0"/>
    <x v="0"/>
    <s v="Trasferimento"/>
    <x v="1"/>
    <x v="0"/>
    <x v="0"/>
    <m/>
  </r>
  <r>
    <n v="123060"/>
    <x v="0"/>
    <x v="0"/>
    <x v="0"/>
    <x v="0"/>
    <x v="8"/>
    <x v="352"/>
    <x v="0"/>
    <x v="1"/>
    <s v="Trasferimento"/>
    <x v="0"/>
    <x v="0"/>
    <x v="0"/>
    <m/>
  </r>
  <r>
    <n v="120805"/>
    <x v="0"/>
    <x v="0"/>
    <x v="2"/>
    <x v="1"/>
    <x v="11"/>
    <x v="160"/>
    <x v="0"/>
    <x v="0"/>
    <s v="Trasferimento"/>
    <x v="0"/>
    <x v="3"/>
    <x v="0"/>
    <m/>
  </r>
  <r>
    <n v="195295"/>
    <x v="0"/>
    <x v="0"/>
    <x v="0"/>
    <x v="0"/>
    <x v="4"/>
    <x v="179"/>
    <x v="0"/>
    <x v="0"/>
    <s v="Trasferimento"/>
    <x v="1"/>
    <x v="0"/>
    <x v="0"/>
    <m/>
  </r>
  <r>
    <n v="124085"/>
    <x v="0"/>
    <x v="0"/>
    <x v="0"/>
    <x v="0"/>
    <x v="8"/>
    <x v="311"/>
    <x v="0"/>
    <x v="0"/>
    <s v="Trasferimento"/>
    <x v="1"/>
    <x v="3"/>
    <x v="0"/>
    <m/>
  </r>
  <r>
    <n v="67560"/>
    <x v="0"/>
    <x v="0"/>
    <x v="0"/>
    <x v="4"/>
    <x v="11"/>
    <x v="339"/>
    <x v="0"/>
    <x v="0"/>
    <s v="Trasferimento"/>
    <x v="1"/>
    <x v="0"/>
    <x v="0"/>
    <m/>
  </r>
  <r>
    <n v="89204"/>
    <x v="0"/>
    <x v="0"/>
    <x v="2"/>
    <x v="4"/>
    <x v="1"/>
    <x v="20"/>
    <x v="0"/>
    <x v="0"/>
    <s v="Trasferimento"/>
    <x v="0"/>
    <x v="1"/>
    <x v="0"/>
    <m/>
  </r>
  <r>
    <n v="27539"/>
    <x v="0"/>
    <x v="0"/>
    <x v="2"/>
    <x v="4"/>
    <x v="11"/>
    <x v="174"/>
    <x v="0"/>
    <x v="0"/>
    <s v="Trasferimento"/>
    <x v="3"/>
    <x v="0"/>
    <x v="0"/>
    <m/>
  </r>
  <r>
    <n v="213994"/>
    <x v="0"/>
    <x v="0"/>
    <x v="2"/>
    <x v="0"/>
    <x v="1"/>
    <x v="108"/>
    <x v="0"/>
    <x v="0"/>
    <s v="Trasferimento"/>
    <x v="0"/>
    <x v="0"/>
    <x v="0"/>
    <m/>
  </r>
  <r>
    <n v="128033"/>
    <x v="0"/>
    <x v="0"/>
    <x v="2"/>
    <x v="4"/>
    <x v="11"/>
    <x v="94"/>
    <x v="0"/>
    <x v="0"/>
    <s v="Trasferimento"/>
    <x v="1"/>
    <x v="0"/>
    <x v="0"/>
    <m/>
  </r>
  <r>
    <n v="154063"/>
    <x v="0"/>
    <x v="1"/>
    <x v="0"/>
    <x v="0"/>
    <x v="7"/>
    <x v="293"/>
    <x v="0"/>
    <x v="0"/>
    <s v="Trasferimento"/>
    <x v="1"/>
    <x v="0"/>
    <x v="0"/>
    <m/>
  </r>
  <r>
    <n v="152141"/>
    <x v="0"/>
    <x v="0"/>
    <x v="0"/>
    <x v="0"/>
    <x v="2"/>
    <x v="307"/>
    <x v="0"/>
    <x v="1"/>
    <s v="Trasferimento"/>
    <x v="1"/>
    <x v="1"/>
    <x v="0"/>
    <m/>
  </r>
  <r>
    <n v="102049"/>
    <x v="0"/>
    <x v="0"/>
    <x v="2"/>
    <x v="4"/>
    <x v="8"/>
    <x v="222"/>
    <x v="0"/>
    <x v="0"/>
    <s v="Trasferimento"/>
    <x v="1"/>
    <x v="0"/>
    <x v="0"/>
    <m/>
  </r>
  <r>
    <n v="214051"/>
    <x v="1"/>
    <x v="0"/>
    <x v="0"/>
    <x v="1"/>
    <x v="2"/>
    <x v="292"/>
    <x v="0"/>
    <x v="1"/>
    <s v="Trasferimento"/>
    <x v="1"/>
    <x v="6"/>
    <x v="0"/>
    <m/>
  </r>
  <r>
    <n v="58078"/>
    <x v="0"/>
    <x v="1"/>
    <x v="2"/>
    <x v="4"/>
    <x v="4"/>
    <x v="403"/>
    <x v="0"/>
    <x v="0"/>
    <s v="Trasferimento"/>
    <x v="1"/>
    <x v="4"/>
    <x v="0"/>
    <m/>
  </r>
  <r>
    <n v="216784"/>
    <x v="0"/>
    <x v="0"/>
    <x v="0"/>
    <x v="0"/>
    <x v="4"/>
    <x v="84"/>
    <x v="0"/>
    <x v="0"/>
    <s v="Trasferimento"/>
    <x v="0"/>
    <x v="1"/>
    <x v="0"/>
    <m/>
  </r>
  <r>
    <n v="81769"/>
    <x v="0"/>
    <x v="0"/>
    <x v="2"/>
    <x v="4"/>
    <x v="1"/>
    <x v="340"/>
    <x v="0"/>
    <x v="1"/>
    <s v="Trasferimento"/>
    <x v="1"/>
    <x v="0"/>
    <x v="0"/>
    <m/>
  </r>
  <r>
    <n v="36023"/>
    <x v="0"/>
    <x v="0"/>
    <x v="0"/>
    <x v="4"/>
    <x v="1"/>
    <x v="340"/>
    <x v="0"/>
    <x v="0"/>
    <s v="Trasferimento"/>
    <x v="1"/>
    <x v="3"/>
    <x v="0"/>
    <m/>
  </r>
  <r>
    <n v="87361"/>
    <x v="0"/>
    <x v="0"/>
    <x v="0"/>
    <x v="4"/>
    <x v="1"/>
    <x v="340"/>
    <x v="0"/>
    <x v="1"/>
    <s v="Trasferimento"/>
    <x v="1"/>
    <x v="4"/>
    <x v="0"/>
    <m/>
  </r>
  <r>
    <n v="84253"/>
    <x v="0"/>
    <x v="0"/>
    <x v="2"/>
    <x v="0"/>
    <x v="1"/>
    <x v="324"/>
    <x v="0"/>
    <x v="1"/>
    <s v="Trasferimento"/>
    <x v="1"/>
    <x v="1"/>
    <x v="0"/>
    <m/>
  </r>
  <r>
    <n v="90443"/>
    <x v="0"/>
    <x v="0"/>
    <x v="2"/>
    <x v="4"/>
    <x v="1"/>
    <x v="239"/>
    <x v="0"/>
    <x v="0"/>
    <s v="Trasferimento"/>
    <x v="1"/>
    <x v="3"/>
    <x v="0"/>
    <m/>
  </r>
  <r>
    <n v="225562"/>
    <x v="0"/>
    <x v="0"/>
    <x v="0"/>
    <x v="1"/>
    <x v="11"/>
    <x v="142"/>
    <x v="0"/>
    <x v="0"/>
    <s v="Trasferimento"/>
    <x v="1"/>
    <x v="4"/>
    <x v="0"/>
    <m/>
  </r>
  <r>
    <n v="138884"/>
    <x v="0"/>
    <x v="0"/>
    <x v="2"/>
    <x v="1"/>
    <x v="8"/>
    <x v="113"/>
    <x v="0"/>
    <x v="1"/>
    <s v="Trasferimento"/>
    <x v="0"/>
    <x v="0"/>
    <x v="0"/>
    <m/>
  </r>
  <r>
    <n v="80444"/>
    <x v="0"/>
    <x v="1"/>
    <x v="2"/>
    <x v="0"/>
    <x v="7"/>
    <x v="74"/>
    <x v="0"/>
    <x v="0"/>
    <s v="Trasferimento"/>
    <x v="1"/>
    <x v="0"/>
    <x v="0"/>
    <m/>
  </r>
  <r>
    <n v="153689"/>
    <x v="0"/>
    <x v="1"/>
    <x v="2"/>
    <x v="1"/>
    <x v="12"/>
    <x v="148"/>
    <x v="0"/>
    <x v="0"/>
    <s v="Trasferimento"/>
    <x v="1"/>
    <x v="1"/>
    <x v="0"/>
    <m/>
  </r>
  <r>
    <n v="145541"/>
    <x v="0"/>
    <x v="0"/>
    <x v="0"/>
    <x v="0"/>
    <x v="1"/>
    <x v="22"/>
    <x v="0"/>
    <x v="0"/>
    <s v="Trasferimento"/>
    <x v="1"/>
    <x v="0"/>
    <x v="0"/>
    <m/>
  </r>
  <r>
    <n v="129380"/>
    <x v="0"/>
    <x v="1"/>
    <x v="2"/>
    <x v="1"/>
    <x v="11"/>
    <x v="152"/>
    <x v="0"/>
    <x v="0"/>
    <s v="Trasferimento"/>
    <x v="1"/>
    <x v="3"/>
    <x v="0"/>
    <m/>
  </r>
  <r>
    <n v="46643"/>
    <x v="0"/>
    <x v="0"/>
    <x v="2"/>
    <x v="0"/>
    <x v="11"/>
    <x v="174"/>
    <x v="0"/>
    <x v="0"/>
    <s v="Trasferimento"/>
    <x v="3"/>
    <x v="3"/>
    <x v="0"/>
    <m/>
  </r>
  <r>
    <n v="199413"/>
    <x v="0"/>
    <x v="0"/>
    <x v="2"/>
    <x v="2"/>
    <x v="2"/>
    <x v="71"/>
    <x v="0"/>
    <x v="0"/>
    <s v="Trasferimento"/>
    <x v="1"/>
    <x v="0"/>
    <x v="0"/>
    <m/>
  </r>
  <r>
    <n v="29042"/>
    <x v="0"/>
    <x v="0"/>
    <x v="2"/>
    <x v="4"/>
    <x v="1"/>
    <x v="20"/>
    <x v="0"/>
    <x v="0"/>
    <s v="Trasferimento"/>
    <x v="0"/>
    <x v="4"/>
    <x v="0"/>
    <m/>
  </r>
  <r>
    <n v="122729"/>
    <x v="0"/>
    <x v="1"/>
    <x v="2"/>
    <x v="3"/>
    <x v="8"/>
    <x v="17"/>
    <x v="0"/>
    <x v="0"/>
    <s v="Trasferimento"/>
    <x v="1"/>
    <x v="1"/>
    <x v="0"/>
    <m/>
  </r>
  <r>
    <n v="193981"/>
    <x v="1"/>
    <x v="0"/>
    <x v="0"/>
    <x v="1"/>
    <x v="7"/>
    <x v="297"/>
    <x v="0"/>
    <x v="0"/>
    <s v="Trasferimento"/>
    <x v="1"/>
    <x v="6"/>
    <x v="0"/>
    <m/>
  </r>
  <r>
    <n v="25810"/>
    <x v="0"/>
    <x v="0"/>
    <x v="0"/>
    <x v="0"/>
    <x v="7"/>
    <x v="297"/>
    <x v="0"/>
    <x v="1"/>
    <s v="Trasferimento"/>
    <x v="1"/>
    <x v="3"/>
    <x v="0"/>
    <m/>
  </r>
  <r>
    <n v="169134"/>
    <x v="0"/>
    <x v="0"/>
    <x v="2"/>
    <x v="0"/>
    <x v="11"/>
    <x v="333"/>
    <x v="0"/>
    <x v="1"/>
    <s v="Trasferimento"/>
    <x v="0"/>
    <x v="0"/>
    <x v="0"/>
    <m/>
  </r>
  <r>
    <n v="167139"/>
    <x v="0"/>
    <x v="0"/>
    <x v="2"/>
    <x v="0"/>
    <x v="11"/>
    <x v="333"/>
    <x v="0"/>
    <x v="0"/>
    <s v="Trasferimento"/>
    <x v="0"/>
    <x v="0"/>
    <x v="0"/>
    <m/>
  </r>
  <r>
    <n v="123619"/>
    <x v="0"/>
    <x v="0"/>
    <x v="2"/>
    <x v="0"/>
    <x v="1"/>
    <x v="324"/>
    <x v="0"/>
    <x v="0"/>
    <s v="Trasferimento"/>
    <x v="1"/>
    <x v="0"/>
    <x v="0"/>
    <m/>
  </r>
  <r>
    <n v="156864"/>
    <x v="0"/>
    <x v="0"/>
    <x v="0"/>
    <x v="0"/>
    <x v="1"/>
    <x v="324"/>
    <x v="0"/>
    <x v="1"/>
    <s v="Trasferimento"/>
    <x v="1"/>
    <x v="4"/>
    <x v="0"/>
    <m/>
  </r>
  <r>
    <n v="152178"/>
    <x v="0"/>
    <x v="0"/>
    <x v="2"/>
    <x v="0"/>
    <x v="1"/>
    <x v="324"/>
    <x v="0"/>
    <x v="0"/>
    <s v="Trasferimento"/>
    <x v="1"/>
    <x v="1"/>
    <x v="0"/>
    <m/>
  </r>
  <r>
    <n v="163281"/>
    <x v="0"/>
    <x v="0"/>
    <x v="2"/>
    <x v="0"/>
    <x v="10"/>
    <x v="93"/>
    <x v="0"/>
    <x v="0"/>
    <s v="Trasferimento"/>
    <x v="0"/>
    <x v="0"/>
    <x v="0"/>
    <m/>
  </r>
  <r>
    <n v="25894"/>
    <x v="0"/>
    <x v="0"/>
    <x v="2"/>
    <x v="0"/>
    <x v="7"/>
    <x v="293"/>
    <x v="0"/>
    <x v="0"/>
    <s v="Trasferimento"/>
    <x v="1"/>
    <x v="0"/>
    <x v="0"/>
    <m/>
  </r>
  <r>
    <n v="151004"/>
    <x v="0"/>
    <x v="1"/>
    <x v="2"/>
    <x v="1"/>
    <x v="7"/>
    <x v="74"/>
    <x v="0"/>
    <x v="0"/>
    <s v="Trasferimento"/>
    <x v="1"/>
    <x v="1"/>
    <x v="0"/>
    <m/>
  </r>
  <r>
    <n v="223346"/>
    <x v="0"/>
    <x v="0"/>
    <x v="0"/>
    <x v="1"/>
    <x v="7"/>
    <x v="33"/>
    <x v="0"/>
    <x v="0"/>
    <s v="Trasferimento"/>
    <x v="1"/>
    <x v="1"/>
    <x v="0"/>
    <m/>
  </r>
  <r>
    <n v="169678"/>
    <x v="0"/>
    <x v="0"/>
    <x v="0"/>
    <x v="0"/>
    <x v="12"/>
    <x v="148"/>
    <x v="0"/>
    <x v="0"/>
    <s v="Trasferimento"/>
    <x v="1"/>
    <x v="0"/>
    <x v="0"/>
    <m/>
  </r>
  <r>
    <n v="89951"/>
    <x v="0"/>
    <x v="0"/>
    <x v="0"/>
    <x v="0"/>
    <x v="8"/>
    <x v="268"/>
    <x v="0"/>
    <x v="0"/>
    <s v="Trasferimento"/>
    <x v="1"/>
    <x v="0"/>
    <x v="0"/>
    <m/>
  </r>
  <r>
    <n v="212254"/>
    <x v="1"/>
    <x v="0"/>
    <x v="2"/>
    <x v="1"/>
    <x v="4"/>
    <x v="303"/>
    <x v="0"/>
    <x v="0"/>
    <s v="Trasferimento"/>
    <x v="1"/>
    <x v="2"/>
    <x v="0"/>
    <m/>
  </r>
  <r>
    <n v="35251"/>
    <x v="0"/>
    <x v="0"/>
    <x v="2"/>
    <x v="4"/>
    <x v="11"/>
    <x v="174"/>
    <x v="0"/>
    <x v="0"/>
    <s v="Trasferimento"/>
    <x v="3"/>
    <x v="0"/>
    <x v="0"/>
    <m/>
  </r>
  <r>
    <n v="83134"/>
    <x v="0"/>
    <x v="1"/>
    <x v="2"/>
    <x v="4"/>
    <x v="15"/>
    <x v="104"/>
    <x v="0"/>
    <x v="0"/>
    <s v="Trasferimento"/>
    <x v="1"/>
    <x v="0"/>
    <x v="0"/>
    <m/>
  </r>
  <r>
    <n v="135954"/>
    <x v="0"/>
    <x v="0"/>
    <x v="2"/>
    <x v="0"/>
    <x v="1"/>
    <x v="48"/>
    <x v="0"/>
    <x v="0"/>
    <s v="Trasferimento"/>
    <x v="1"/>
    <x v="0"/>
    <x v="0"/>
    <m/>
  </r>
  <r>
    <n v="136115"/>
    <x v="0"/>
    <x v="0"/>
    <x v="0"/>
    <x v="0"/>
    <x v="11"/>
    <x v="333"/>
    <x v="0"/>
    <x v="0"/>
    <s v="Trasferimento"/>
    <x v="0"/>
    <x v="0"/>
    <x v="0"/>
    <m/>
  </r>
  <r>
    <n v="149966"/>
    <x v="1"/>
    <x v="0"/>
    <x v="0"/>
    <x v="0"/>
    <x v="11"/>
    <x v="333"/>
    <x v="0"/>
    <x v="0"/>
    <s v="Trasferimento"/>
    <x v="0"/>
    <x v="2"/>
    <x v="0"/>
    <m/>
  </r>
  <r>
    <n v="162955"/>
    <x v="0"/>
    <x v="0"/>
    <x v="0"/>
    <x v="0"/>
    <x v="15"/>
    <x v="243"/>
    <x v="0"/>
    <x v="0"/>
    <s v="Trasferimento"/>
    <x v="0"/>
    <x v="1"/>
    <x v="0"/>
    <m/>
  </r>
  <r>
    <n v="122013"/>
    <x v="1"/>
    <x v="0"/>
    <x v="0"/>
    <x v="0"/>
    <x v="8"/>
    <x v="276"/>
    <x v="0"/>
    <x v="0"/>
    <s v="Trasferimento"/>
    <x v="1"/>
    <x v="2"/>
    <x v="0"/>
    <m/>
  </r>
  <r>
    <n v="89224"/>
    <x v="0"/>
    <x v="0"/>
    <x v="2"/>
    <x v="4"/>
    <x v="7"/>
    <x v="181"/>
    <x v="0"/>
    <x v="0"/>
    <s v="Trasferimento"/>
    <x v="1"/>
    <x v="3"/>
    <x v="0"/>
    <m/>
  </r>
  <r>
    <n v="73422"/>
    <x v="0"/>
    <x v="0"/>
    <x v="0"/>
    <x v="0"/>
    <x v="15"/>
    <x v="362"/>
    <x v="0"/>
    <x v="1"/>
    <s v="Trasferimento"/>
    <x v="0"/>
    <x v="0"/>
    <x v="0"/>
    <m/>
  </r>
  <r>
    <n v="220119"/>
    <x v="1"/>
    <x v="0"/>
    <x v="2"/>
    <x v="1"/>
    <x v="12"/>
    <x v="106"/>
    <x v="0"/>
    <x v="1"/>
    <s v="Trasferimento"/>
    <x v="1"/>
    <x v="5"/>
    <x v="0"/>
    <m/>
  </r>
  <r>
    <n v="219919"/>
    <x v="0"/>
    <x v="1"/>
    <x v="2"/>
    <x v="1"/>
    <x v="12"/>
    <x v="106"/>
    <x v="0"/>
    <x v="1"/>
    <s v="Trasferimento"/>
    <x v="1"/>
    <x v="0"/>
    <x v="0"/>
    <m/>
  </r>
  <r>
    <n v="4229"/>
    <x v="0"/>
    <x v="0"/>
    <x v="2"/>
    <x v="4"/>
    <x v="10"/>
    <x v="220"/>
    <x v="0"/>
    <x v="0"/>
    <s v="Trasferimento"/>
    <x v="0"/>
    <x v="0"/>
    <x v="0"/>
    <m/>
  </r>
  <r>
    <n v="177256"/>
    <x v="0"/>
    <x v="0"/>
    <x v="0"/>
    <x v="0"/>
    <x v="11"/>
    <x v="376"/>
    <x v="0"/>
    <x v="0"/>
    <s v="Trasferimento"/>
    <x v="1"/>
    <x v="0"/>
    <x v="0"/>
    <m/>
  </r>
  <r>
    <n v="146336"/>
    <x v="0"/>
    <x v="0"/>
    <x v="0"/>
    <x v="0"/>
    <x v="4"/>
    <x v="47"/>
    <x v="0"/>
    <x v="0"/>
    <s v="Trasferimento"/>
    <x v="0"/>
    <x v="4"/>
    <x v="0"/>
    <m/>
  </r>
  <r>
    <n v="84025"/>
    <x v="0"/>
    <x v="0"/>
    <x v="2"/>
    <x v="4"/>
    <x v="7"/>
    <x v="213"/>
    <x v="0"/>
    <x v="0"/>
    <s v="Trasferimento"/>
    <x v="1"/>
    <x v="0"/>
    <x v="0"/>
    <m/>
  </r>
  <r>
    <n v="146490"/>
    <x v="0"/>
    <x v="0"/>
    <x v="2"/>
    <x v="0"/>
    <x v="11"/>
    <x v="376"/>
    <x v="0"/>
    <x v="0"/>
    <s v="Trasferimento"/>
    <x v="1"/>
    <x v="0"/>
    <x v="0"/>
    <m/>
  </r>
  <r>
    <n v="127115"/>
    <x v="0"/>
    <x v="0"/>
    <x v="2"/>
    <x v="4"/>
    <x v="8"/>
    <x v="276"/>
    <x v="0"/>
    <x v="0"/>
    <s v="Trasferimento"/>
    <x v="1"/>
    <x v="0"/>
    <x v="0"/>
    <m/>
  </r>
  <r>
    <n v="78643"/>
    <x v="0"/>
    <x v="1"/>
    <x v="2"/>
    <x v="4"/>
    <x v="1"/>
    <x v="320"/>
    <x v="0"/>
    <x v="0"/>
    <s v="Trasferimento"/>
    <x v="1"/>
    <x v="0"/>
    <x v="0"/>
    <m/>
  </r>
  <r>
    <n v="206780"/>
    <x v="1"/>
    <x v="0"/>
    <x v="2"/>
    <x v="1"/>
    <x v="1"/>
    <x v="108"/>
    <x v="0"/>
    <x v="0"/>
    <s v="Trasferimento"/>
    <x v="0"/>
    <x v="5"/>
    <x v="0"/>
    <m/>
  </r>
  <r>
    <n v="152038"/>
    <x v="1"/>
    <x v="0"/>
    <x v="2"/>
    <x v="0"/>
    <x v="9"/>
    <x v="204"/>
    <x v="0"/>
    <x v="0"/>
    <s v="Trasferimento"/>
    <x v="0"/>
    <x v="2"/>
    <x v="0"/>
    <m/>
  </r>
  <r>
    <n v="162573"/>
    <x v="0"/>
    <x v="1"/>
    <x v="2"/>
    <x v="1"/>
    <x v="11"/>
    <x v="126"/>
    <x v="0"/>
    <x v="0"/>
    <s v="Trasferimento"/>
    <x v="1"/>
    <x v="0"/>
    <x v="0"/>
    <m/>
  </r>
  <r>
    <n v="78914"/>
    <x v="0"/>
    <x v="0"/>
    <x v="0"/>
    <x v="0"/>
    <x v="7"/>
    <x v="293"/>
    <x v="0"/>
    <x v="0"/>
    <s v="Trasferimento"/>
    <x v="1"/>
    <x v="4"/>
    <x v="0"/>
    <m/>
  </r>
  <r>
    <n v="175258"/>
    <x v="0"/>
    <x v="0"/>
    <x v="0"/>
    <x v="0"/>
    <x v="4"/>
    <x v="124"/>
    <x v="0"/>
    <x v="1"/>
    <s v="Trasferimento"/>
    <x v="1"/>
    <x v="3"/>
    <x v="0"/>
    <m/>
  </r>
  <r>
    <n v="53184"/>
    <x v="0"/>
    <x v="0"/>
    <x v="0"/>
    <x v="0"/>
    <x v="1"/>
    <x v="22"/>
    <x v="0"/>
    <x v="0"/>
    <s v="Trasferimento"/>
    <x v="1"/>
    <x v="3"/>
    <x v="0"/>
    <m/>
  </r>
  <r>
    <n v="34106"/>
    <x v="0"/>
    <x v="2"/>
    <x v="0"/>
    <x v="0"/>
    <x v="4"/>
    <x v="68"/>
    <x v="1"/>
    <x v="0"/>
    <s v="Trasferimento"/>
    <x v="1"/>
    <x v="9"/>
    <x v="0"/>
    <m/>
  </r>
  <r>
    <n v="145087"/>
    <x v="0"/>
    <x v="1"/>
    <x v="2"/>
    <x v="4"/>
    <x v="7"/>
    <x v="293"/>
    <x v="0"/>
    <x v="0"/>
    <s v="Trasferimento"/>
    <x v="1"/>
    <x v="0"/>
    <x v="0"/>
    <m/>
  </r>
  <r>
    <n v="146692"/>
    <x v="0"/>
    <x v="1"/>
    <x v="2"/>
    <x v="4"/>
    <x v="7"/>
    <x v="293"/>
    <x v="0"/>
    <x v="1"/>
    <s v="Trasferimento"/>
    <x v="1"/>
    <x v="3"/>
    <x v="0"/>
    <m/>
  </r>
  <r>
    <n v="48075"/>
    <x v="0"/>
    <x v="0"/>
    <x v="0"/>
    <x v="0"/>
    <x v="11"/>
    <x v="102"/>
    <x v="0"/>
    <x v="0"/>
    <s v="Trasferimento"/>
    <x v="1"/>
    <x v="0"/>
    <x v="0"/>
    <m/>
  </r>
  <r>
    <n v="199029"/>
    <x v="0"/>
    <x v="1"/>
    <x v="2"/>
    <x v="3"/>
    <x v="7"/>
    <x v="195"/>
    <x v="0"/>
    <x v="0"/>
    <s v="Trasferimento"/>
    <x v="1"/>
    <x v="0"/>
    <x v="0"/>
    <m/>
  </r>
  <r>
    <n v="199998"/>
    <x v="0"/>
    <x v="1"/>
    <x v="2"/>
    <x v="2"/>
    <x v="7"/>
    <x v="195"/>
    <x v="0"/>
    <x v="0"/>
    <s v="Trasferimento"/>
    <x v="1"/>
    <x v="0"/>
    <x v="0"/>
    <m/>
  </r>
  <r>
    <n v="89639"/>
    <x v="0"/>
    <x v="0"/>
    <x v="0"/>
    <x v="0"/>
    <x v="9"/>
    <x v="255"/>
    <x v="0"/>
    <x v="0"/>
    <s v="Trasferimento"/>
    <x v="0"/>
    <x v="4"/>
    <x v="0"/>
    <m/>
  </r>
  <r>
    <n v="138560"/>
    <x v="0"/>
    <x v="0"/>
    <x v="2"/>
    <x v="1"/>
    <x v="9"/>
    <x v="255"/>
    <x v="0"/>
    <x v="0"/>
    <s v="Trasferimento"/>
    <x v="0"/>
    <x v="4"/>
    <x v="0"/>
    <m/>
  </r>
  <r>
    <n v="148789"/>
    <x v="0"/>
    <x v="0"/>
    <x v="2"/>
    <x v="1"/>
    <x v="1"/>
    <x v="73"/>
    <x v="0"/>
    <x v="1"/>
    <s v="Trasferimento"/>
    <x v="1"/>
    <x v="0"/>
    <x v="0"/>
    <m/>
  </r>
  <r>
    <n v="102736"/>
    <x v="0"/>
    <x v="0"/>
    <x v="2"/>
    <x v="4"/>
    <x v="11"/>
    <x v="142"/>
    <x v="0"/>
    <x v="0"/>
    <s v="Trasferimento"/>
    <x v="1"/>
    <x v="4"/>
    <x v="0"/>
    <m/>
  </r>
  <r>
    <n v="16926"/>
    <x v="0"/>
    <x v="0"/>
    <x v="2"/>
    <x v="0"/>
    <x v="11"/>
    <x v="142"/>
    <x v="0"/>
    <x v="0"/>
    <s v="Trasferimento"/>
    <x v="1"/>
    <x v="3"/>
    <x v="0"/>
    <m/>
  </r>
  <r>
    <n v="49357"/>
    <x v="0"/>
    <x v="0"/>
    <x v="2"/>
    <x v="0"/>
    <x v="11"/>
    <x v="142"/>
    <x v="0"/>
    <x v="1"/>
    <s v="Trasferimento"/>
    <x v="1"/>
    <x v="3"/>
    <x v="0"/>
    <m/>
  </r>
  <r>
    <n v="152946"/>
    <x v="0"/>
    <x v="0"/>
    <x v="2"/>
    <x v="0"/>
    <x v="8"/>
    <x v="218"/>
    <x v="0"/>
    <x v="0"/>
    <s v="Trasferimento"/>
    <x v="0"/>
    <x v="0"/>
    <x v="0"/>
    <m/>
  </r>
  <r>
    <n v="59262"/>
    <x v="0"/>
    <x v="0"/>
    <x v="0"/>
    <x v="0"/>
    <x v="7"/>
    <x v="35"/>
    <x v="0"/>
    <x v="0"/>
    <s v="Trasferimento"/>
    <x v="1"/>
    <x v="3"/>
    <x v="0"/>
    <m/>
  </r>
  <r>
    <n v="118479"/>
    <x v="1"/>
    <x v="0"/>
    <x v="0"/>
    <x v="0"/>
    <x v="4"/>
    <x v="164"/>
    <x v="0"/>
    <x v="0"/>
    <s v="Trasferimento"/>
    <x v="0"/>
    <x v="6"/>
    <x v="0"/>
    <m/>
  </r>
  <r>
    <n v="110786"/>
    <x v="0"/>
    <x v="0"/>
    <x v="0"/>
    <x v="0"/>
    <x v="4"/>
    <x v="140"/>
    <x v="0"/>
    <x v="0"/>
    <s v="Trasferimento"/>
    <x v="0"/>
    <x v="3"/>
    <x v="0"/>
    <m/>
  </r>
  <r>
    <n v="139230"/>
    <x v="0"/>
    <x v="0"/>
    <x v="0"/>
    <x v="0"/>
    <x v="4"/>
    <x v="140"/>
    <x v="0"/>
    <x v="0"/>
    <s v="Trasferimento"/>
    <x v="0"/>
    <x v="4"/>
    <x v="0"/>
    <m/>
  </r>
  <r>
    <n v="15154"/>
    <x v="0"/>
    <x v="0"/>
    <x v="0"/>
    <x v="0"/>
    <x v="7"/>
    <x v="210"/>
    <x v="0"/>
    <x v="0"/>
    <s v="Trasferimento"/>
    <x v="0"/>
    <x v="3"/>
    <x v="0"/>
    <m/>
  </r>
  <r>
    <n v="225107"/>
    <x v="1"/>
    <x v="1"/>
    <x v="2"/>
    <x v="2"/>
    <x v="7"/>
    <x v="213"/>
    <x v="0"/>
    <x v="1"/>
    <s v="Trasferimento"/>
    <x v="1"/>
    <x v="5"/>
    <x v="0"/>
    <m/>
  </r>
  <r>
    <n v="229186"/>
    <x v="0"/>
    <x v="0"/>
    <x v="0"/>
    <x v="1"/>
    <x v="0"/>
    <x v="76"/>
    <x v="0"/>
    <x v="1"/>
    <s v="Trasferimento"/>
    <x v="0"/>
    <x v="0"/>
    <x v="0"/>
    <m/>
  </r>
  <r>
    <n v="188857"/>
    <x v="0"/>
    <x v="0"/>
    <x v="2"/>
    <x v="1"/>
    <x v="8"/>
    <x v="34"/>
    <x v="0"/>
    <x v="1"/>
    <s v="Trasferimento"/>
    <x v="1"/>
    <x v="3"/>
    <x v="0"/>
    <m/>
  </r>
  <r>
    <n v="233380"/>
    <x v="0"/>
    <x v="1"/>
    <x v="0"/>
    <x v="3"/>
    <x v="11"/>
    <x v="189"/>
    <x v="0"/>
    <x v="0"/>
    <s v="Trasferimento"/>
    <x v="1"/>
    <x v="0"/>
    <x v="0"/>
    <m/>
  </r>
  <r>
    <n v="175682"/>
    <x v="0"/>
    <x v="0"/>
    <x v="2"/>
    <x v="1"/>
    <x v="11"/>
    <x v="189"/>
    <x v="0"/>
    <x v="0"/>
    <s v="Trasferimento"/>
    <x v="1"/>
    <x v="0"/>
    <x v="0"/>
    <m/>
  </r>
  <r>
    <n v="228449"/>
    <x v="0"/>
    <x v="0"/>
    <x v="0"/>
    <x v="0"/>
    <x v="0"/>
    <x v="100"/>
    <x v="0"/>
    <x v="1"/>
    <s v="Trasferimento"/>
    <x v="0"/>
    <x v="1"/>
    <x v="0"/>
    <m/>
  </r>
  <r>
    <n v="140925"/>
    <x v="0"/>
    <x v="0"/>
    <x v="0"/>
    <x v="0"/>
    <x v="0"/>
    <x v="100"/>
    <x v="0"/>
    <x v="0"/>
    <s v="Trasferimento"/>
    <x v="0"/>
    <x v="0"/>
    <x v="0"/>
    <m/>
  </r>
  <r>
    <n v="152431"/>
    <x v="0"/>
    <x v="0"/>
    <x v="0"/>
    <x v="0"/>
    <x v="0"/>
    <x v="100"/>
    <x v="0"/>
    <x v="0"/>
    <s v="Trasferimento"/>
    <x v="0"/>
    <x v="0"/>
    <x v="0"/>
    <m/>
  </r>
  <r>
    <n v="58130"/>
    <x v="0"/>
    <x v="0"/>
    <x v="0"/>
    <x v="0"/>
    <x v="0"/>
    <x v="100"/>
    <x v="0"/>
    <x v="0"/>
    <s v="Trasferimento"/>
    <x v="0"/>
    <x v="0"/>
    <x v="0"/>
    <m/>
  </r>
  <r>
    <n v="203851"/>
    <x v="0"/>
    <x v="0"/>
    <x v="0"/>
    <x v="0"/>
    <x v="0"/>
    <x v="100"/>
    <x v="0"/>
    <x v="1"/>
    <s v="Trasferimento"/>
    <x v="0"/>
    <x v="1"/>
    <x v="0"/>
    <m/>
  </r>
  <r>
    <n v="72139"/>
    <x v="0"/>
    <x v="0"/>
    <x v="0"/>
    <x v="0"/>
    <x v="0"/>
    <x v="100"/>
    <x v="0"/>
    <x v="0"/>
    <s v="Trasferimento"/>
    <x v="0"/>
    <x v="0"/>
    <x v="0"/>
    <m/>
  </r>
  <r>
    <n v="138033"/>
    <x v="0"/>
    <x v="0"/>
    <x v="0"/>
    <x v="1"/>
    <x v="0"/>
    <x v="100"/>
    <x v="0"/>
    <x v="1"/>
    <s v="Trasferimento"/>
    <x v="0"/>
    <x v="3"/>
    <x v="0"/>
    <m/>
  </r>
  <r>
    <n v="138032"/>
    <x v="0"/>
    <x v="0"/>
    <x v="0"/>
    <x v="0"/>
    <x v="0"/>
    <x v="100"/>
    <x v="0"/>
    <x v="0"/>
    <s v="Trasferimento"/>
    <x v="0"/>
    <x v="3"/>
    <x v="0"/>
    <m/>
  </r>
  <r>
    <n v="166800"/>
    <x v="0"/>
    <x v="0"/>
    <x v="0"/>
    <x v="0"/>
    <x v="0"/>
    <x v="100"/>
    <x v="0"/>
    <x v="0"/>
    <s v="Trasferimento"/>
    <x v="0"/>
    <x v="3"/>
    <x v="0"/>
    <m/>
  </r>
  <r>
    <n v="131408"/>
    <x v="0"/>
    <x v="0"/>
    <x v="2"/>
    <x v="1"/>
    <x v="0"/>
    <x v="100"/>
    <x v="0"/>
    <x v="0"/>
    <s v="Trasferimento"/>
    <x v="0"/>
    <x v="0"/>
    <x v="0"/>
    <m/>
  </r>
  <r>
    <n v="116330"/>
    <x v="0"/>
    <x v="0"/>
    <x v="0"/>
    <x v="0"/>
    <x v="0"/>
    <x v="100"/>
    <x v="0"/>
    <x v="0"/>
    <s v="Trasferimento"/>
    <x v="0"/>
    <x v="3"/>
    <x v="0"/>
    <m/>
  </r>
  <r>
    <n v="116338"/>
    <x v="0"/>
    <x v="0"/>
    <x v="2"/>
    <x v="0"/>
    <x v="0"/>
    <x v="100"/>
    <x v="0"/>
    <x v="1"/>
    <s v="Trasferimento"/>
    <x v="0"/>
    <x v="3"/>
    <x v="0"/>
    <m/>
  </r>
  <r>
    <n v="131454"/>
    <x v="0"/>
    <x v="0"/>
    <x v="2"/>
    <x v="0"/>
    <x v="0"/>
    <x v="100"/>
    <x v="0"/>
    <x v="0"/>
    <s v="Trasferimento"/>
    <x v="0"/>
    <x v="0"/>
    <x v="0"/>
    <m/>
  </r>
  <r>
    <n v="214764"/>
    <x v="0"/>
    <x v="0"/>
    <x v="0"/>
    <x v="0"/>
    <x v="7"/>
    <x v="347"/>
    <x v="0"/>
    <x v="0"/>
    <s v="Trasferimento"/>
    <x v="0"/>
    <x v="0"/>
    <x v="0"/>
    <m/>
  </r>
  <r>
    <n v="28938"/>
    <x v="0"/>
    <x v="0"/>
    <x v="2"/>
    <x v="0"/>
    <x v="1"/>
    <x v="108"/>
    <x v="0"/>
    <x v="0"/>
    <s v="Trasferimento"/>
    <x v="0"/>
    <x v="0"/>
    <x v="0"/>
    <m/>
  </r>
  <r>
    <n v="184455"/>
    <x v="0"/>
    <x v="0"/>
    <x v="0"/>
    <x v="1"/>
    <x v="7"/>
    <x v="33"/>
    <x v="0"/>
    <x v="1"/>
    <s v="Trasferimento"/>
    <x v="1"/>
    <x v="3"/>
    <x v="0"/>
    <m/>
  </r>
  <r>
    <n v="1717"/>
    <x v="0"/>
    <x v="0"/>
    <x v="0"/>
    <x v="0"/>
    <x v="2"/>
    <x v="332"/>
    <x v="0"/>
    <x v="0"/>
    <s v="Trasferimento"/>
    <x v="1"/>
    <x v="3"/>
    <x v="0"/>
    <m/>
  </r>
  <r>
    <n v="218824"/>
    <x v="0"/>
    <x v="0"/>
    <x v="2"/>
    <x v="1"/>
    <x v="2"/>
    <x v="332"/>
    <x v="0"/>
    <x v="0"/>
    <s v="Trasferimento"/>
    <x v="1"/>
    <x v="0"/>
    <x v="0"/>
    <m/>
  </r>
  <r>
    <n v="188499"/>
    <x v="0"/>
    <x v="1"/>
    <x v="2"/>
    <x v="0"/>
    <x v="7"/>
    <x v="316"/>
    <x v="0"/>
    <x v="0"/>
    <s v="Trasferimento"/>
    <x v="1"/>
    <x v="0"/>
    <x v="0"/>
    <m/>
  </r>
  <r>
    <n v="2767"/>
    <x v="0"/>
    <x v="0"/>
    <x v="0"/>
    <x v="4"/>
    <x v="5"/>
    <x v="6"/>
    <x v="0"/>
    <x v="0"/>
    <s v="Trasferimento"/>
    <x v="0"/>
    <x v="0"/>
    <x v="0"/>
    <m/>
  </r>
  <r>
    <n v="210256"/>
    <x v="0"/>
    <x v="0"/>
    <x v="0"/>
    <x v="0"/>
    <x v="15"/>
    <x v="243"/>
    <x v="0"/>
    <x v="0"/>
    <s v="Trasferimento"/>
    <x v="0"/>
    <x v="0"/>
    <x v="0"/>
    <m/>
  </r>
  <r>
    <n v="34812"/>
    <x v="0"/>
    <x v="2"/>
    <x v="0"/>
    <x v="4"/>
    <x v="7"/>
    <x v="225"/>
    <x v="1"/>
    <x v="0"/>
    <s v="Trasferimento"/>
    <x v="0"/>
    <x v="8"/>
    <x v="0"/>
    <m/>
  </r>
  <r>
    <n v="34954"/>
    <x v="0"/>
    <x v="0"/>
    <x v="0"/>
    <x v="0"/>
    <x v="15"/>
    <x v="357"/>
    <x v="0"/>
    <x v="0"/>
    <s v="Trasferimento"/>
    <x v="1"/>
    <x v="3"/>
    <x v="0"/>
    <m/>
  </r>
  <r>
    <n v="223749"/>
    <x v="0"/>
    <x v="1"/>
    <x v="0"/>
    <x v="1"/>
    <x v="10"/>
    <x v="266"/>
    <x v="0"/>
    <x v="0"/>
    <s v="Trasferimento"/>
    <x v="1"/>
    <x v="1"/>
    <x v="0"/>
    <m/>
  </r>
  <r>
    <n v="80616"/>
    <x v="0"/>
    <x v="0"/>
    <x v="2"/>
    <x v="4"/>
    <x v="8"/>
    <x v="173"/>
    <x v="0"/>
    <x v="0"/>
    <s v="Trasferimento"/>
    <x v="0"/>
    <x v="0"/>
    <x v="0"/>
    <m/>
  </r>
  <r>
    <n v="61840"/>
    <x v="0"/>
    <x v="0"/>
    <x v="2"/>
    <x v="4"/>
    <x v="7"/>
    <x v="241"/>
    <x v="0"/>
    <x v="0"/>
    <s v="Trasferimento"/>
    <x v="0"/>
    <x v="3"/>
    <x v="0"/>
    <m/>
  </r>
  <r>
    <n v="217207"/>
    <x v="0"/>
    <x v="1"/>
    <x v="2"/>
    <x v="3"/>
    <x v="2"/>
    <x v="192"/>
    <x v="0"/>
    <x v="1"/>
    <s v="Trasferimento"/>
    <x v="1"/>
    <x v="0"/>
    <x v="0"/>
    <m/>
  </r>
  <r>
    <n v="188835"/>
    <x v="0"/>
    <x v="0"/>
    <x v="2"/>
    <x v="4"/>
    <x v="10"/>
    <x v="63"/>
    <x v="0"/>
    <x v="0"/>
    <s v="Trasferimento"/>
    <x v="0"/>
    <x v="1"/>
    <x v="0"/>
    <m/>
  </r>
  <r>
    <n v="128273"/>
    <x v="0"/>
    <x v="0"/>
    <x v="0"/>
    <x v="0"/>
    <x v="10"/>
    <x v="93"/>
    <x v="0"/>
    <x v="0"/>
    <s v="Trasferimento"/>
    <x v="0"/>
    <x v="0"/>
    <x v="0"/>
    <m/>
  </r>
  <r>
    <n v="82471"/>
    <x v="0"/>
    <x v="0"/>
    <x v="0"/>
    <x v="0"/>
    <x v="4"/>
    <x v="124"/>
    <x v="0"/>
    <x v="0"/>
    <s v="Trasferimento"/>
    <x v="1"/>
    <x v="0"/>
    <x v="0"/>
    <m/>
  </r>
  <r>
    <n v="145582"/>
    <x v="0"/>
    <x v="0"/>
    <x v="2"/>
    <x v="2"/>
    <x v="7"/>
    <x v="150"/>
    <x v="0"/>
    <x v="1"/>
    <s v="Trasferimento"/>
    <x v="1"/>
    <x v="0"/>
    <x v="0"/>
    <m/>
  </r>
  <r>
    <n v="209501"/>
    <x v="0"/>
    <x v="0"/>
    <x v="2"/>
    <x v="1"/>
    <x v="7"/>
    <x v="347"/>
    <x v="0"/>
    <x v="0"/>
    <s v="Trasferimento"/>
    <x v="0"/>
    <x v="1"/>
    <x v="0"/>
    <m/>
  </r>
  <r>
    <n v="40076"/>
    <x v="0"/>
    <x v="0"/>
    <x v="0"/>
    <x v="0"/>
    <x v="7"/>
    <x v="78"/>
    <x v="0"/>
    <x v="0"/>
    <s v="Trasferimento"/>
    <x v="0"/>
    <x v="4"/>
    <x v="0"/>
    <m/>
  </r>
  <r>
    <n v="24002"/>
    <x v="0"/>
    <x v="0"/>
    <x v="0"/>
    <x v="0"/>
    <x v="7"/>
    <x v="384"/>
    <x v="0"/>
    <x v="1"/>
    <s v="Trasferimento"/>
    <x v="1"/>
    <x v="4"/>
    <x v="0"/>
    <m/>
  </r>
  <r>
    <n v="216218"/>
    <x v="1"/>
    <x v="0"/>
    <x v="0"/>
    <x v="1"/>
    <x v="11"/>
    <x v="363"/>
    <x v="0"/>
    <x v="1"/>
    <s v="Trasferimento"/>
    <x v="1"/>
    <x v="7"/>
    <x v="0"/>
    <m/>
  </r>
  <r>
    <n v="216217"/>
    <x v="1"/>
    <x v="0"/>
    <x v="0"/>
    <x v="1"/>
    <x v="11"/>
    <x v="363"/>
    <x v="0"/>
    <x v="0"/>
    <s v="Trasferimento"/>
    <x v="1"/>
    <x v="5"/>
    <x v="0"/>
    <m/>
  </r>
  <r>
    <n v="209977"/>
    <x v="1"/>
    <x v="0"/>
    <x v="0"/>
    <x v="0"/>
    <x v="2"/>
    <x v="71"/>
    <x v="0"/>
    <x v="0"/>
    <s v="Trasferimento"/>
    <x v="1"/>
    <x v="5"/>
    <x v="0"/>
    <m/>
  </r>
  <r>
    <n v="95427"/>
    <x v="0"/>
    <x v="0"/>
    <x v="2"/>
    <x v="0"/>
    <x v="0"/>
    <x v="100"/>
    <x v="0"/>
    <x v="0"/>
    <s v="Trasferimento"/>
    <x v="0"/>
    <x v="1"/>
    <x v="0"/>
    <m/>
  </r>
  <r>
    <n v="192270"/>
    <x v="0"/>
    <x v="0"/>
    <x v="0"/>
    <x v="0"/>
    <x v="11"/>
    <x v="365"/>
    <x v="0"/>
    <x v="0"/>
    <s v="Trasferimento"/>
    <x v="1"/>
    <x v="0"/>
    <x v="0"/>
    <m/>
  </r>
  <r>
    <n v="155549"/>
    <x v="0"/>
    <x v="0"/>
    <x v="0"/>
    <x v="0"/>
    <x v="15"/>
    <x v="357"/>
    <x v="0"/>
    <x v="1"/>
    <s v="Trasferimento"/>
    <x v="1"/>
    <x v="1"/>
    <x v="0"/>
    <m/>
  </r>
  <r>
    <n v="88562"/>
    <x v="0"/>
    <x v="0"/>
    <x v="2"/>
    <x v="0"/>
    <x v="0"/>
    <x v="76"/>
    <x v="0"/>
    <x v="0"/>
    <s v="Trasferimento"/>
    <x v="0"/>
    <x v="0"/>
    <x v="0"/>
    <m/>
  </r>
  <r>
    <n v="121886"/>
    <x v="0"/>
    <x v="0"/>
    <x v="0"/>
    <x v="0"/>
    <x v="15"/>
    <x v="243"/>
    <x v="0"/>
    <x v="0"/>
    <s v="Trasferimento"/>
    <x v="0"/>
    <x v="0"/>
    <x v="0"/>
    <m/>
  </r>
  <r>
    <n v="23031"/>
    <x v="0"/>
    <x v="0"/>
    <x v="2"/>
    <x v="4"/>
    <x v="2"/>
    <x v="5"/>
    <x v="0"/>
    <x v="0"/>
    <s v="Trasferimento"/>
    <x v="1"/>
    <x v="4"/>
    <x v="0"/>
    <m/>
  </r>
  <r>
    <n v="168620"/>
    <x v="0"/>
    <x v="1"/>
    <x v="2"/>
    <x v="1"/>
    <x v="2"/>
    <x v="172"/>
    <x v="0"/>
    <x v="0"/>
    <s v="Trasferimento"/>
    <x v="1"/>
    <x v="3"/>
    <x v="0"/>
    <m/>
  </r>
  <r>
    <n v="90242"/>
    <x v="0"/>
    <x v="0"/>
    <x v="0"/>
    <x v="0"/>
    <x v="11"/>
    <x v="189"/>
    <x v="0"/>
    <x v="1"/>
    <s v="Trasferimento"/>
    <x v="1"/>
    <x v="3"/>
    <x v="0"/>
    <m/>
  </r>
  <r>
    <n v="139243"/>
    <x v="0"/>
    <x v="0"/>
    <x v="0"/>
    <x v="0"/>
    <x v="11"/>
    <x v="142"/>
    <x v="0"/>
    <x v="0"/>
    <s v="Trasferimento"/>
    <x v="1"/>
    <x v="0"/>
    <x v="0"/>
    <m/>
  </r>
  <r>
    <n v="98753"/>
    <x v="0"/>
    <x v="0"/>
    <x v="0"/>
    <x v="0"/>
    <x v="11"/>
    <x v="142"/>
    <x v="0"/>
    <x v="0"/>
    <s v="Trasferimento"/>
    <x v="1"/>
    <x v="1"/>
    <x v="0"/>
    <m/>
  </r>
  <r>
    <n v="33718"/>
    <x v="0"/>
    <x v="0"/>
    <x v="0"/>
    <x v="0"/>
    <x v="11"/>
    <x v="142"/>
    <x v="0"/>
    <x v="0"/>
    <s v="Trasferimento"/>
    <x v="1"/>
    <x v="1"/>
    <x v="0"/>
    <m/>
  </r>
  <r>
    <n v="51538"/>
    <x v="0"/>
    <x v="0"/>
    <x v="2"/>
    <x v="4"/>
    <x v="11"/>
    <x v="142"/>
    <x v="0"/>
    <x v="0"/>
    <s v="Trasferimento"/>
    <x v="1"/>
    <x v="0"/>
    <x v="0"/>
    <m/>
  </r>
  <r>
    <n v="217624"/>
    <x v="0"/>
    <x v="0"/>
    <x v="0"/>
    <x v="0"/>
    <x v="11"/>
    <x v="142"/>
    <x v="0"/>
    <x v="0"/>
    <s v="Trasferimento"/>
    <x v="1"/>
    <x v="1"/>
    <x v="0"/>
    <m/>
  </r>
  <r>
    <n v="104987"/>
    <x v="0"/>
    <x v="0"/>
    <x v="0"/>
    <x v="0"/>
    <x v="10"/>
    <x v="194"/>
    <x v="0"/>
    <x v="0"/>
    <s v="Trasferimento"/>
    <x v="1"/>
    <x v="3"/>
    <x v="0"/>
    <m/>
  </r>
  <r>
    <n v="232382"/>
    <x v="0"/>
    <x v="0"/>
    <x v="0"/>
    <x v="3"/>
    <x v="11"/>
    <x v="49"/>
    <x v="0"/>
    <x v="0"/>
    <s v="Trasferimento"/>
    <x v="1"/>
    <x v="4"/>
    <x v="0"/>
    <m/>
  </r>
  <r>
    <n v="175218"/>
    <x v="0"/>
    <x v="1"/>
    <x v="0"/>
    <x v="0"/>
    <x v="7"/>
    <x v="37"/>
    <x v="0"/>
    <x v="0"/>
    <s v="Trasferimento"/>
    <x v="1"/>
    <x v="1"/>
    <x v="0"/>
    <m/>
  </r>
  <r>
    <n v="97255"/>
    <x v="0"/>
    <x v="0"/>
    <x v="0"/>
    <x v="4"/>
    <x v="11"/>
    <x v="278"/>
    <x v="0"/>
    <x v="1"/>
    <s v="Trasferimento"/>
    <x v="1"/>
    <x v="1"/>
    <x v="0"/>
    <m/>
  </r>
  <r>
    <n v="75653"/>
    <x v="0"/>
    <x v="1"/>
    <x v="2"/>
    <x v="4"/>
    <x v="1"/>
    <x v="20"/>
    <x v="0"/>
    <x v="0"/>
    <s v="Trasferimento"/>
    <x v="0"/>
    <x v="3"/>
    <x v="0"/>
    <m/>
  </r>
  <r>
    <n v="117566"/>
    <x v="0"/>
    <x v="0"/>
    <x v="0"/>
    <x v="0"/>
    <x v="13"/>
    <x v="350"/>
    <x v="0"/>
    <x v="1"/>
    <s v="Trasferimento"/>
    <x v="0"/>
    <x v="3"/>
    <x v="0"/>
    <m/>
  </r>
  <r>
    <n v="109585"/>
    <x v="0"/>
    <x v="0"/>
    <x v="0"/>
    <x v="0"/>
    <x v="4"/>
    <x v="65"/>
    <x v="0"/>
    <x v="0"/>
    <s v="Trasferimento"/>
    <x v="1"/>
    <x v="0"/>
    <x v="0"/>
    <m/>
  </r>
  <r>
    <n v="207207"/>
    <x v="1"/>
    <x v="0"/>
    <x v="2"/>
    <x v="1"/>
    <x v="1"/>
    <x v="73"/>
    <x v="0"/>
    <x v="0"/>
    <s v="Trasferimento"/>
    <x v="1"/>
    <x v="5"/>
    <x v="0"/>
    <m/>
  </r>
  <r>
    <n v="102598"/>
    <x v="0"/>
    <x v="1"/>
    <x v="0"/>
    <x v="4"/>
    <x v="7"/>
    <x v="274"/>
    <x v="0"/>
    <x v="0"/>
    <s v="Trasferimento"/>
    <x v="0"/>
    <x v="3"/>
    <x v="0"/>
    <m/>
  </r>
  <r>
    <n v="6445"/>
    <x v="0"/>
    <x v="0"/>
    <x v="0"/>
    <x v="0"/>
    <x v="9"/>
    <x v="19"/>
    <x v="0"/>
    <x v="0"/>
    <s v="Trasferimento"/>
    <x v="1"/>
    <x v="3"/>
    <x v="0"/>
    <m/>
  </r>
  <r>
    <n v="172750"/>
    <x v="0"/>
    <x v="0"/>
    <x v="2"/>
    <x v="3"/>
    <x v="2"/>
    <x v="2"/>
    <x v="0"/>
    <x v="0"/>
    <s v="Trasferimento"/>
    <x v="1"/>
    <x v="0"/>
    <x v="0"/>
    <m/>
  </r>
  <r>
    <n v="188378"/>
    <x v="0"/>
    <x v="0"/>
    <x v="0"/>
    <x v="0"/>
    <x v="7"/>
    <x v="274"/>
    <x v="0"/>
    <x v="0"/>
    <s v="Trasferimento"/>
    <x v="0"/>
    <x v="0"/>
    <x v="0"/>
    <m/>
  </r>
  <r>
    <n v="178854"/>
    <x v="0"/>
    <x v="1"/>
    <x v="2"/>
    <x v="0"/>
    <x v="7"/>
    <x v="191"/>
    <x v="0"/>
    <x v="0"/>
    <s v="Trasferimento"/>
    <x v="0"/>
    <x v="1"/>
    <x v="0"/>
    <m/>
  </r>
  <r>
    <n v="35346"/>
    <x v="0"/>
    <x v="1"/>
    <x v="0"/>
    <x v="4"/>
    <x v="11"/>
    <x v="174"/>
    <x v="0"/>
    <x v="0"/>
    <s v="Trasferimento"/>
    <x v="3"/>
    <x v="1"/>
    <x v="0"/>
    <m/>
  </r>
  <r>
    <n v="163320"/>
    <x v="0"/>
    <x v="0"/>
    <x v="0"/>
    <x v="0"/>
    <x v="4"/>
    <x v="140"/>
    <x v="0"/>
    <x v="0"/>
    <s v="Trasferimento"/>
    <x v="0"/>
    <x v="3"/>
    <x v="0"/>
    <m/>
  </r>
  <r>
    <n v="171695"/>
    <x v="0"/>
    <x v="0"/>
    <x v="0"/>
    <x v="0"/>
    <x v="10"/>
    <x v="93"/>
    <x v="0"/>
    <x v="0"/>
    <s v="Trasferimento"/>
    <x v="0"/>
    <x v="1"/>
    <x v="0"/>
    <m/>
  </r>
  <r>
    <n v="210468"/>
    <x v="0"/>
    <x v="0"/>
    <x v="0"/>
    <x v="0"/>
    <x v="4"/>
    <x v="140"/>
    <x v="0"/>
    <x v="0"/>
    <s v="Trasferimento"/>
    <x v="0"/>
    <x v="0"/>
    <x v="0"/>
    <m/>
  </r>
  <r>
    <n v="219510"/>
    <x v="1"/>
    <x v="0"/>
    <x v="0"/>
    <x v="1"/>
    <x v="4"/>
    <x v="140"/>
    <x v="0"/>
    <x v="0"/>
    <s v="Trasferimento"/>
    <x v="0"/>
    <x v="2"/>
    <x v="0"/>
    <m/>
  </r>
  <r>
    <n v="220641"/>
    <x v="0"/>
    <x v="1"/>
    <x v="2"/>
    <x v="1"/>
    <x v="7"/>
    <x v="135"/>
    <x v="0"/>
    <x v="1"/>
    <s v="Trasferimento"/>
    <x v="1"/>
    <x v="3"/>
    <x v="0"/>
    <m/>
  </r>
  <r>
    <n v="32549"/>
    <x v="0"/>
    <x v="1"/>
    <x v="2"/>
    <x v="1"/>
    <x v="7"/>
    <x v="282"/>
    <x v="0"/>
    <x v="0"/>
    <s v="Trasferimento"/>
    <x v="0"/>
    <x v="0"/>
    <x v="0"/>
    <m/>
  </r>
  <r>
    <n v="156218"/>
    <x v="0"/>
    <x v="0"/>
    <x v="2"/>
    <x v="1"/>
    <x v="0"/>
    <x v="383"/>
    <x v="0"/>
    <x v="1"/>
    <s v="Trasferimento"/>
    <x v="0"/>
    <x v="3"/>
    <x v="0"/>
    <m/>
  </r>
  <r>
    <n v="230188"/>
    <x v="0"/>
    <x v="0"/>
    <x v="0"/>
    <x v="1"/>
    <x v="0"/>
    <x v="383"/>
    <x v="0"/>
    <x v="0"/>
    <s v="Trasferimento"/>
    <x v="0"/>
    <x v="0"/>
    <x v="0"/>
    <m/>
  </r>
  <r>
    <n v="170950"/>
    <x v="0"/>
    <x v="0"/>
    <x v="0"/>
    <x v="0"/>
    <x v="11"/>
    <x v="142"/>
    <x v="0"/>
    <x v="0"/>
    <s v="Trasferimento"/>
    <x v="1"/>
    <x v="1"/>
    <x v="0"/>
    <m/>
  </r>
  <r>
    <n v="40741"/>
    <x v="0"/>
    <x v="0"/>
    <x v="2"/>
    <x v="0"/>
    <x v="11"/>
    <x v="142"/>
    <x v="0"/>
    <x v="0"/>
    <s v="Trasferimento"/>
    <x v="1"/>
    <x v="0"/>
    <x v="0"/>
    <m/>
  </r>
  <r>
    <n v="190953"/>
    <x v="0"/>
    <x v="0"/>
    <x v="2"/>
    <x v="1"/>
    <x v="7"/>
    <x v="347"/>
    <x v="0"/>
    <x v="1"/>
    <s v="Trasferimento"/>
    <x v="0"/>
    <x v="0"/>
    <x v="0"/>
    <m/>
  </r>
  <r>
    <n v="162988"/>
    <x v="0"/>
    <x v="1"/>
    <x v="2"/>
    <x v="1"/>
    <x v="15"/>
    <x v="243"/>
    <x v="0"/>
    <x v="1"/>
    <s v="Trasferimento"/>
    <x v="0"/>
    <x v="3"/>
    <x v="0"/>
    <m/>
  </r>
  <r>
    <n v="189542"/>
    <x v="0"/>
    <x v="0"/>
    <x v="0"/>
    <x v="0"/>
    <x v="1"/>
    <x v="260"/>
    <x v="0"/>
    <x v="0"/>
    <s v="Trasferimento"/>
    <x v="0"/>
    <x v="0"/>
    <x v="0"/>
    <m/>
  </r>
  <r>
    <n v="88955"/>
    <x v="0"/>
    <x v="0"/>
    <x v="2"/>
    <x v="0"/>
    <x v="15"/>
    <x v="243"/>
    <x v="0"/>
    <x v="0"/>
    <s v="Trasferimento"/>
    <x v="0"/>
    <x v="1"/>
    <x v="0"/>
    <m/>
  </r>
  <r>
    <n v="212562"/>
    <x v="0"/>
    <x v="0"/>
    <x v="0"/>
    <x v="1"/>
    <x v="15"/>
    <x v="243"/>
    <x v="0"/>
    <x v="0"/>
    <s v="Trasferimento"/>
    <x v="0"/>
    <x v="1"/>
    <x v="0"/>
    <m/>
  </r>
  <r>
    <n v="61323"/>
    <x v="0"/>
    <x v="0"/>
    <x v="2"/>
    <x v="4"/>
    <x v="3"/>
    <x v="394"/>
    <x v="0"/>
    <x v="0"/>
    <s v="Trasferimento"/>
    <x v="1"/>
    <x v="4"/>
    <x v="0"/>
    <m/>
  </r>
  <r>
    <n v="81843"/>
    <x v="0"/>
    <x v="1"/>
    <x v="2"/>
    <x v="4"/>
    <x v="7"/>
    <x v="44"/>
    <x v="0"/>
    <x v="1"/>
    <s v="Trasferimento"/>
    <x v="1"/>
    <x v="3"/>
    <x v="0"/>
    <m/>
  </r>
  <r>
    <n v="221246"/>
    <x v="1"/>
    <x v="0"/>
    <x v="0"/>
    <x v="1"/>
    <x v="2"/>
    <x v="71"/>
    <x v="0"/>
    <x v="1"/>
    <s v="Trasferimento"/>
    <x v="1"/>
    <x v="5"/>
    <x v="0"/>
    <m/>
  </r>
  <r>
    <n v="154392"/>
    <x v="0"/>
    <x v="0"/>
    <x v="0"/>
    <x v="1"/>
    <x v="4"/>
    <x v="256"/>
    <x v="0"/>
    <x v="1"/>
    <s v="Trasferimento"/>
    <x v="1"/>
    <x v="0"/>
    <x v="0"/>
    <m/>
  </r>
  <r>
    <n v="129699"/>
    <x v="0"/>
    <x v="0"/>
    <x v="0"/>
    <x v="0"/>
    <x v="4"/>
    <x v="256"/>
    <x v="0"/>
    <x v="0"/>
    <s v="Trasferimento"/>
    <x v="1"/>
    <x v="0"/>
    <x v="0"/>
    <m/>
  </r>
  <r>
    <n v="22576"/>
    <x v="0"/>
    <x v="0"/>
    <x v="0"/>
    <x v="0"/>
    <x v="1"/>
    <x v="1"/>
    <x v="0"/>
    <x v="1"/>
    <s v="Trasferimento"/>
    <x v="0"/>
    <x v="4"/>
    <x v="0"/>
    <m/>
  </r>
  <r>
    <n v="127323"/>
    <x v="0"/>
    <x v="0"/>
    <x v="2"/>
    <x v="0"/>
    <x v="11"/>
    <x v="142"/>
    <x v="0"/>
    <x v="0"/>
    <s v="Trasferimento"/>
    <x v="1"/>
    <x v="0"/>
    <x v="0"/>
    <m/>
  </r>
  <r>
    <n v="112269"/>
    <x v="0"/>
    <x v="1"/>
    <x v="2"/>
    <x v="1"/>
    <x v="8"/>
    <x v="59"/>
    <x v="0"/>
    <x v="0"/>
    <s v="Trasferimento"/>
    <x v="1"/>
    <x v="0"/>
    <x v="0"/>
    <m/>
  </r>
  <r>
    <n v="95480"/>
    <x v="0"/>
    <x v="0"/>
    <x v="2"/>
    <x v="4"/>
    <x v="12"/>
    <x v="114"/>
    <x v="0"/>
    <x v="0"/>
    <s v="Trasferimento"/>
    <x v="1"/>
    <x v="0"/>
    <x v="0"/>
    <m/>
  </r>
  <r>
    <n v="98312"/>
    <x v="0"/>
    <x v="0"/>
    <x v="2"/>
    <x v="0"/>
    <x v="12"/>
    <x v="114"/>
    <x v="0"/>
    <x v="0"/>
    <s v="Trasferimento"/>
    <x v="1"/>
    <x v="3"/>
    <x v="0"/>
    <m/>
  </r>
  <r>
    <n v="106953"/>
    <x v="0"/>
    <x v="0"/>
    <x v="0"/>
    <x v="0"/>
    <x v="0"/>
    <x v="76"/>
    <x v="0"/>
    <x v="0"/>
    <s v="Trasferimento"/>
    <x v="0"/>
    <x v="1"/>
    <x v="0"/>
    <m/>
  </r>
  <r>
    <n v="81635"/>
    <x v="0"/>
    <x v="0"/>
    <x v="0"/>
    <x v="0"/>
    <x v="8"/>
    <x v="92"/>
    <x v="0"/>
    <x v="0"/>
    <s v="Trasferimento"/>
    <x v="1"/>
    <x v="1"/>
    <x v="0"/>
    <m/>
  </r>
  <r>
    <n v="115722"/>
    <x v="0"/>
    <x v="0"/>
    <x v="2"/>
    <x v="4"/>
    <x v="8"/>
    <x v="92"/>
    <x v="0"/>
    <x v="0"/>
    <s v="Trasferimento"/>
    <x v="1"/>
    <x v="0"/>
    <x v="0"/>
    <m/>
  </r>
  <r>
    <n v="19804"/>
    <x v="0"/>
    <x v="0"/>
    <x v="0"/>
    <x v="0"/>
    <x v="8"/>
    <x v="92"/>
    <x v="0"/>
    <x v="0"/>
    <s v="Trasferimento"/>
    <x v="1"/>
    <x v="4"/>
    <x v="0"/>
    <m/>
  </r>
  <r>
    <n v="165993"/>
    <x v="0"/>
    <x v="0"/>
    <x v="0"/>
    <x v="0"/>
    <x v="8"/>
    <x v="92"/>
    <x v="0"/>
    <x v="0"/>
    <s v="Trasferimento"/>
    <x v="1"/>
    <x v="0"/>
    <x v="0"/>
    <m/>
  </r>
  <r>
    <n v="21602"/>
    <x v="0"/>
    <x v="0"/>
    <x v="0"/>
    <x v="0"/>
    <x v="8"/>
    <x v="92"/>
    <x v="0"/>
    <x v="0"/>
    <s v="Trasferimento"/>
    <x v="1"/>
    <x v="0"/>
    <x v="0"/>
    <m/>
  </r>
  <r>
    <n v="65052"/>
    <x v="0"/>
    <x v="0"/>
    <x v="0"/>
    <x v="0"/>
    <x v="8"/>
    <x v="92"/>
    <x v="0"/>
    <x v="0"/>
    <s v="Trasferimento"/>
    <x v="1"/>
    <x v="3"/>
    <x v="0"/>
    <m/>
  </r>
  <r>
    <n v="150105"/>
    <x v="0"/>
    <x v="0"/>
    <x v="2"/>
    <x v="0"/>
    <x v="8"/>
    <x v="92"/>
    <x v="0"/>
    <x v="0"/>
    <s v="Trasferimento"/>
    <x v="1"/>
    <x v="3"/>
    <x v="0"/>
    <m/>
  </r>
  <r>
    <n v="28164"/>
    <x v="0"/>
    <x v="0"/>
    <x v="0"/>
    <x v="0"/>
    <x v="8"/>
    <x v="92"/>
    <x v="0"/>
    <x v="0"/>
    <s v="Trasferimento"/>
    <x v="1"/>
    <x v="3"/>
    <x v="0"/>
    <m/>
  </r>
  <r>
    <n v="226420"/>
    <x v="0"/>
    <x v="0"/>
    <x v="0"/>
    <x v="0"/>
    <x v="8"/>
    <x v="92"/>
    <x v="0"/>
    <x v="0"/>
    <s v="Trasferimento"/>
    <x v="1"/>
    <x v="0"/>
    <x v="0"/>
    <m/>
  </r>
  <r>
    <n v="13569"/>
    <x v="0"/>
    <x v="0"/>
    <x v="0"/>
    <x v="0"/>
    <x v="2"/>
    <x v="180"/>
    <x v="0"/>
    <x v="0"/>
    <s v="Trasferimento"/>
    <x v="1"/>
    <x v="0"/>
    <x v="0"/>
    <m/>
  </r>
  <r>
    <n v="211783"/>
    <x v="0"/>
    <x v="0"/>
    <x v="0"/>
    <x v="1"/>
    <x v="11"/>
    <x v="152"/>
    <x v="0"/>
    <x v="1"/>
    <s v="Trasferimento"/>
    <x v="1"/>
    <x v="3"/>
    <x v="0"/>
    <m/>
  </r>
  <r>
    <n v="143317"/>
    <x v="0"/>
    <x v="0"/>
    <x v="0"/>
    <x v="1"/>
    <x v="11"/>
    <x v="152"/>
    <x v="0"/>
    <x v="1"/>
    <s v="Trasferimento"/>
    <x v="1"/>
    <x v="3"/>
    <x v="0"/>
    <m/>
  </r>
  <r>
    <n v="20340"/>
    <x v="0"/>
    <x v="0"/>
    <x v="0"/>
    <x v="0"/>
    <x v="16"/>
    <x v="90"/>
    <x v="0"/>
    <x v="0"/>
    <s v="Trasferimento"/>
    <x v="1"/>
    <x v="0"/>
    <x v="0"/>
    <m/>
  </r>
  <r>
    <n v="94600"/>
    <x v="0"/>
    <x v="0"/>
    <x v="0"/>
    <x v="0"/>
    <x v="1"/>
    <x v="370"/>
    <x v="0"/>
    <x v="0"/>
    <s v="Trasferimento"/>
    <x v="0"/>
    <x v="3"/>
    <x v="0"/>
    <m/>
  </r>
  <r>
    <n v="230820"/>
    <x v="0"/>
    <x v="0"/>
    <x v="0"/>
    <x v="1"/>
    <x v="7"/>
    <x v="74"/>
    <x v="0"/>
    <x v="0"/>
    <s v="Trasferimento"/>
    <x v="1"/>
    <x v="1"/>
    <x v="0"/>
    <m/>
  </r>
  <r>
    <n v="7265"/>
    <x v="0"/>
    <x v="0"/>
    <x v="2"/>
    <x v="4"/>
    <x v="8"/>
    <x v="92"/>
    <x v="0"/>
    <x v="0"/>
    <s v="Trasferimento"/>
    <x v="1"/>
    <x v="0"/>
    <x v="0"/>
    <m/>
  </r>
  <r>
    <n v="196599"/>
    <x v="0"/>
    <x v="0"/>
    <x v="2"/>
    <x v="1"/>
    <x v="12"/>
    <x v="122"/>
    <x v="0"/>
    <x v="0"/>
    <s v="Trasferimento"/>
    <x v="0"/>
    <x v="3"/>
    <x v="0"/>
    <m/>
  </r>
  <r>
    <n v="13041"/>
    <x v="0"/>
    <x v="0"/>
    <x v="2"/>
    <x v="4"/>
    <x v="12"/>
    <x v="122"/>
    <x v="0"/>
    <x v="1"/>
    <s v="Trasferimento"/>
    <x v="0"/>
    <x v="0"/>
    <x v="0"/>
    <m/>
  </r>
  <r>
    <n v="120767"/>
    <x v="0"/>
    <x v="0"/>
    <x v="0"/>
    <x v="0"/>
    <x v="9"/>
    <x v="117"/>
    <x v="0"/>
    <x v="0"/>
    <s v="Trasferimento"/>
    <x v="1"/>
    <x v="3"/>
    <x v="0"/>
    <m/>
  </r>
  <r>
    <n v="146678"/>
    <x v="0"/>
    <x v="0"/>
    <x v="2"/>
    <x v="0"/>
    <x v="9"/>
    <x v="117"/>
    <x v="0"/>
    <x v="0"/>
    <s v="Trasferimento"/>
    <x v="1"/>
    <x v="3"/>
    <x v="0"/>
    <m/>
  </r>
  <r>
    <n v="181996"/>
    <x v="0"/>
    <x v="1"/>
    <x v="2"/>
    <x v="0"/>
    <x v="1"/>
    <x v="48"/>
    <x v="0"/>
    <x v="0"/>
    <s v="Trasferimento"/>
    <x v="1"/>
    <x v="0"/>
    <x v="0"/>
    <m/>
  </r>
  <r>
    <n v="21206"/>
    <x v="0"/>
    <x v="0"/>
    <x v="2"/>
    <x v="1"/>
    <x v="9"/>
    <x v="19"/>
    <x v="0"/>
    <x v="1"/>
    <s v="Trasferimento"/>
    <x v="1"/>
    <x v="3"/>
    <x v="0"/>
    <m/>
  </r>
  <r>
    <n v="218602"/>
    <x v="0"/>
    <x v="0"/>
    <x v="0"/>
    <x v="0"/>
    <x v="11"/>
    <x v="86"/>
    <x v="0"/>
    <x v="0"/>
    <s v="Trasferimento"/>
    <x v="0"/>
    <x v="0"/>
    <x v="0"/>
    <m/>
  </r>
  <r>
    <n v="118917"/>
    <x v="0"/>
    <x v="1"/>
    <x v="0"/>
    <x v="0"/>
    <x v="7"/>
    <x v="44"/>
    <x v="0"/>
    <x v="0"/>
    <s v="Trasferimento"/>
    <x v="1"/>
    <x v="0"/>
    <x v="0"/>
    <m/>
  </r>
  <r>
    <n v="67648"/>
    <x v="0"/>
    <x v="0"/>
    <x v="2"/>
    <x v="4"/>
    <x v="12"/>
    <x v="27"/>
    <x v="0"/>
    <x v="0"/>
    <s v="Trasferimento"/>
    <x v="1"/>
    <x v="3"/>
    <x v="0"/>
    <m/>
  </r>
  <r>
    <n v="95455"/>
    <x v="0"/>
    <x v="0"/>
    <x v="2"/>
    <x v="1"/>
    <x v="7"/>
    <x v="78"/>
    <x v="0"/>
    <x v="0"/>
    <s v="Trasferimento"/>
    <x v="0"/>
    <x v="0"/>
    <x v="0"/>
    <m/>
  </r>
  <r>
    <n v="179764"/>
    <x v="0"/>
    <x v="0"/>
    <x v="2"/>
    <x v="0"/>
    <x v="7"/>
    <x v="25"/>
    <x v="0"/>
    <x v="0"/>
    <s v="Trasferimento"/>
    <x v="0"/>
    <x v="1"/>
    <x v="0"/>
    <m/>
  </r>
  <r>
    <n v="118942"/>
    <x v="0"/>
    <x v="0"/>
    <x v="2"/>
    <x v="0"/>
    <x v="8"/>
    <x v="276"/>
    <x v="0"/>
    <x v="0"/>
    <s v="Trasferimento"/>
    <x v="1"/>
    <x v="1"/>
    <x v="0"/>
    <m/>
  </r>
  <r>
    <n v="217045"/>
    <x v="1"/>
    <x v="0"/>
    <x v="0"/>
    <x v="1"/>
    <x v="7"/>
    <x v="44"/>
    <x v="0"/>
    <x v="1"/>
    <s v="Trasferimento"/>
    <x v="1"/>
    <x v="7"/>
    <x v="0"/>
    <m/>
  </r>
  <r>
    <n v="83752"/>
    <x v="0"/>
    <x v="0"/>
    <x v="0"/>
    <x v="4"/>
    <x v="4"/>
    <x v="236"/>
    <x v="0"/>
    <x v="1"/>
    <s v="Trasferimento"/>
    <x v="1"/>
    <x v="4"/>
    <x v="0"/>
    <m/>
  </r>
  <r>
    <n v="138855"/>
    <x v="0"/>
    <x v="1"/>
    <x v="2"/>
    <x v="4"/>
    <x v="11"/>
    <x v="376"/>
    <x v="0"/>
    <x v="0"/>
    <s v="Trasferimento"/>
    <x v="1"/>
    <x v="0"/>
    <x v="0"/>
    <m/>
  </r>
  <r>
    <n v="199217"/>
    <x v="0"/>
    <x v="1"/>
    <x v="2"/>
    <x v="0"/>
    <x v="4"/>
    <x v="88"/>
    <x v="0"/>
    <x v="0"/>
    <s v="Trasferimento"/>
    <x v="1"/>
    <x v="0"/>
    <x v="0"/>
    <m/>
  </r>
  <r>
    <n v="198105"/>
    <x v="1"/>
    <x v="0"/>
    <x v="2"/>
    <x v="1"/>
    <x v="4"/>
    <x v="303"/>
    <x v="0"/>
    <x v="1"/>
    <s v="Trasferimento"/>
    <x v="1"/>
    <x v="5"/>
    <x v="0"/>
    <m/>
  </r>
  <r>
    <n v="140937"/>
    <x v="0"/>
    <x v="1"/>
    <x v="2"/>
    <x v="4"/>
    <x v="11"/>
    <x v="376"/>
    <x v="0"/>
    <x v="0"/>
    <s v="Trasferimento"/>
    <x v="1"/>
    <x v="0"/>
    <x v="0"/>
    <m/>
  </r>
  <r>
    <n v="88878"/>
    <x v="0"/>
    <x v="0"/>
    <x v="0"/>
    <x v="0"/>
    <x v="11"/>
    <x v="376"/>
    <x v="0"/>
    <x v="0"/>
    <s v="Trasferimento"/>
    <x v="1"/>
    <x v="0"/>
    <x v="0"/>
    <m/>
  </r>
  <r>
    <n v="24010"/>
    <x v="0"/>
    <x v="0"/>
    <x v="2"/>
    <x v="4"/>
    <x v="3"/>
    <x v="394"/>
    <x v="0"/>
    <x v="1"/>
    <s v="Trasferimento"/>
    <x v="1"/>
    <x v="3"/>
    <x v="0"/>
    <m/>
  </r>
  <r>
    <n v="195604"/>
    <x v="0"/>
    <x v="0"/>
    <x v="0"/>
    <x v="0"/>
    <x v="7"/>
    <x v="205"/>
    <x v="0"/>
    <x v="0"/>
    <s v="Trasferimento"/>
    <x v="1"/>
    <x v="0"/>
    <x v="0"/>
    <m/>
  </r>
  <r>
    <n v="201238"/>
    <x v="0"/>
    <x v="0"/>
    <x v="2"/>
    <x v="0"/>
    <x v="7"/>
    <x v="205"/>
    <x v="0"/>
    <x v="1"/>
    <s v="Trasferimento"/>
    <x v="1"/>
    <x v="0"/>
    <x v="0"/>
    <m/>
  </r>
  <r>
    <n v="122106"/>
    <x v="0"/>
    <x v="0"/>
    <x v="0"/>
    <x v="0"/>
    <x v="1"/>
    <x v="108"/>
    <x v="0"/>
    <x v="0"/>
    <s v="Trasferimento"/>
    <x v="0"/>
    <x v="3"/>
    <x v="0"/>
    <m/>
  </r>
  <r>
    <n v="104261"/>
    <x v="0"/>
    <x v="1"/>
    <x v="2"/>
    <x v="0"/>
    <x v="4"/>
    <x v="119"/>
    <x v="0"/>
    <x v="0"/>
    <s v="Trasferimento"/>
    <x v="1"/>
    <x v="0"/>
    <x v="0"/>
    <m/>
  </r>
  <r>
    <n v="152907"/>
    <x v="0"/>
    <x v="0"/>
    <x v="2"/>
    <x v="0"/>
    <x v="11"/>
    <x v="132"/>
    <x v="0"/>
    <x v="0"/>
    <s v="Trasferimento"/>
    <x v="1"/>
    <x v="1"/>
    <x v="0"/>
    <m/>
  </r>
  <r>
    <n v="12057"/>
    <x v="0"/>
    <x v="0"/>
    <x v="2"/>
    <x v="0"/>
    <x v="7"/>
    <x v="195"/>
    <x v="0"/>
    <x v="0"/>
    <s v="Trasferimento"/>
    <x v="1"/>
    <x v="4"/>
    <x v="0"/>
    <m/>
  </r>
  <r>
    <n v="210790"/>
    <x v="0"/>
    <x v="1"/>
    <x v="0"/>
    <x v="3"/>
    <x v="7"/>
    <x v="195"/>
    <x v="0"/>
    <x v="1"/>
    <s v="Trasferimento"/>
    <x v="1"/>
    <x v="4"/>
    <x v="0"/>
    <m/>
  </r>
  <r>
    <n v="210787"/>
    <x v="0"/>
    <x v="1"/>
    <x v="0"/>
    <x v="3"/>
    <x v="7"/>
    <x v="195"/>
    <x v="0"/>
    <x v="0"/>
    <s v="Trasferimento"/>
    <x v="1"/>
    <x v="4"/>
    <x v="0"/>
    <m/>
  </r>
  <r>
    <n v="215063"/>
    <x v="0"/>
    <x v="1"/>
    <x v="0"/>
    <x v="1"/>
    <x v="7"/>
    <x v="195"/>
    <x v="0"/>
    <x v="0"/>
    <s v="Trasferimento"/>
    <x v="1"/>
    <x v="3"/>
    <x v="0"/>
    <m/>
  </r>
  <r>
    <n v="221532"/>
    <x v="0"/>
    <x v="1"/>
    <x v="0"/>
    <x v="1"/>
    <x v="7"/>
    <x v="195"/>
    <x v="0"/>
    <x v="1"/>
    <s v="Trasferimento"/>
    <x v="1"/>
    <x v="3"/>
    <x v="0"/>
    <m/>
  </r>
  <r>
    <n v="210779"/>
    <x v="0"/>
    <x v="0"/>
    <x v="2"/>
    <x v="1"/>
    <x v="7"/>
    <x v="195"/>
    <x v="0"/>
    <x v="0"/>
    <s v="Trasferimento"/>
    <x v="1"/>
    <x v="1"/>
    <x v="0"/>
    <m/>
  </r>
  <r>
    <n v="189477"/>
    <x v="0"/>
    <x v="1"/>
    <x v="2"/>
    <x v="1"/>
    <x v="4"/>
    <x v="303"/>
    <x v="0"/>
    <x v="0"/>
    <s v="Trasferimento"/>
    <x v="1"/>
    <x v="0"/>
    <x v="0"/>
    <m/>
  </r>
  <r>
    <n v="188540"/>
    <x v="0"/>
    <x v="1"/>
    <x v="2"/>
    <x v="0"/>
    <x v="4"/>
    <x v="110"/>
    <x v="0"/>
    <x v="0"/>
    <s v="Trasferimento"/>
    <x v="1"/>
    <x v="3"/>
    <x v="0"/>
    <m/>
  </r>
  <r>
    <n v="171202"/>
    <x v="0"/>
    <x v="0"/>
    <x v="0"/>
    <x v="0"/>
    <x v="4"/>
    <x v="124"/>
    <x v="0"/>
    <x v="0"/>
    <s v="Trasferimento"/>
    <x v="1"/>
    <x v="3"/>
    <x v="0"/>
    <m/>
  </r>
  <r>
    <n v="65331"/>
    <x v="0"/>
    <x v="0"/>
    <x v="0"/>
    <x v="0"/>
    <x v="11"/>
    <x v="152"/>
    <x v="0"/>
    <x v="0"/>
    <s v="Trasferimento"/>
    <x v="1"/>
    <x v="1"/>
    <x v="0"/>
    <m/>
  </r>
  <r>
    <n v="122307"/>
    <x v="0"/>
    <x v="0"/>
    <x v="0"/>
    <x v="0"/>
    <x v="11"/>
    <x v="91"/>
    <x v="0"/>
    <x v="0"/>
    <s v="Trasferimento"/>
    <x v="1"/>
    <x v="0"/>
    <x v="0"/>
    <m/>
  </r>
  <r>
    <n v="72026"/>
    <x v="0"/>
    <x v="0"/>
    <x v="2"/>
    <x v="0"/>
    <x v="15"/>
    <x v="362"/>
    <x v="0"/>
    <x v="0"/>
    <s v="Trasferimento"/>
    <x v="0"/>
    <x v="4"/>
    <x v="0"/>
    <m/>
  </r>
  <r>
    <n v="8099"/>
    <x v="0"/>
    <x v="0"/>
    <x v="0"/>
    <x v="0"/>
    <x v="0"/>
    <x v="100"/>
    <x v="0"/>
    <x v="0"/>
    <s v="Trasferimento"/>
    <x v="0"/>
    <x v="4"/>
    <x v="0"/>
    <m/>
  </r>
  <r>
    <n v="84082"/>
    <x v="0"/>
    <x v="0"/>
    <x v="2"/>
    <x v="0"/>
    <x v="0"/>
    <x v="100"/>
    <x v="0"/>
    <x v="0"/>
    <s v="Trasferimento"/>
    <x v="0"/>
    <x v="0"/>
    <x v="0"/>
    <m/>
  </r>
  <r>
    <n v="86128"/>
    <x v="0"/>
    <x v="0"/>
    <x v="2"/>
    <x v="0"/>
    <x v="0"/>
    <x v="100"/>
    <x v="0"/>
    <x v="0"/>
    <s v="Trasferimento"/>
    <x v="0"/>
    <x v="1"/>
    <x v="0"/>
    <m/>
  </r>
  <r>
    <n v="175390"/>
    <x v="0"/>
    <x v="0"/>
    <x v="0"/>
    <x v="0"/>
    <x v="0"/>
    <x v="100"/>
    <x v="0"/>
    <x v="1"/>
    <s v="Trasferimento"/>
    <x v="0"/>
    <x v="3"/>
    <x v="0"/>
    <m/>
  </r>
  <r>
    <n v="204059"/>
    <x v="1"/>
    <x v="0"/>
    <x v="0"/>
    <x v="0"/>
    <x v="0"/>
    <x v="100"/>
    <x v="0"/>
    <x v="0"/>
    <s v="Trasferimento"/>
    <x v="0"/>
    <x v="7"/>
    <x v="0"/>
    <m/>
  </r>
  <r>
    <n v="188779"/>
    <x v="0"/>
    <x v="0"/>
    <x v="0"/>
    <x v="0"/>
    <x v="0"/>
    <x v="100"/>
    <x v="0"/>
    <x v="0"/>
    <s v="Trasferimento"/>
    <x v="0"/>
    <x v="0"/>
    <x v="0"/>
    <m/>
  </r>
  <r>
    <n v="225359"/>
    <x v="0"/>
    <x v="0"/>
    <x v="0"/>
    <x v="1"/>
    <x v="4"/>
    <x v="99"/>
    <x v="0"/>
    <x v="1"/>
    <s v="Trasferimento"/>
    <x v="0"/>
    <x v="0"/>
    <x v="0"/>
    <m/>
  </r>
  <r>
    <n v="213234"/>
    <x v="0"/>
    <x v="0"/>
    <x v="0"/>
    <x v="0"/>
    <x v="7"/>
    <x v="210"/>
    <x v="0"/>
    <x v="1"/>
    <s v="Trasferimento"/>
    <x v="0"/>
    <x v="0"/>
    <x v="0"/>
    <m/>
  </r>
  <r>
    <n v="232267"/>
    <x v="0"/>
    <x v="0"/>
    <x v="0"/>
    <x v="1"/>
    <x v="4"/>
    <x v="99"/>
    <x v="0"/>
    <x v="0"/>
    <s v="Trasferimento"/>
    <x v="0"/>
    <x v="0"/>
    <x v="0"/>
    <m/>
  </r>
  <r>
    <n v="208515"/>
    <x v="0"/>
    <x v="0"/>
    <x v="2"/>
    <x v="1"/>
    <x v="15"/>
    <x v="243"/>
    <x v="0"/>
    <x v="0"/>
    <s v="Trasferimento"/>
    <x v="0"/>
    <x v="1"/>
    <x v="0"/>
    <m/>
  </r>
  <r>
    <n v="232606"/>
    <x v="0"/>
    <x v="0"/>
    <x v="0"/>
    <x v="2"/>
    <x v="7"/>
    <x v="259"/>
    <x v="0"/>
    <x v="1"/>
    <s v="Trasferimento"/>
    <x v="0"/>
    <x v="0"/>
    <x v="0"/>
    <m/>
  </r>
  <r>
    <n v="166714"/>
    <x v="0"/>
    <x v="0"/>
    <x v="2"/>
    <x v="0"/>
    <x v="2"/>
    <x v="332"/>
    <x v="0"/>
    <x v="0"/>
    <s v="Trasferimento"/>
    <x v="1"/>
    <x v="0"/>
    <x v="0"/>
    <m/>
  </r>
  <r>
    <n v="222485"/>
    <x v="0"/>
    <x v="0"/>
    <x v="0"/>
    <x v="0"/>
    <x v="11"/>
    <x v="142"/>
    <x v="0"/>
    <x v="0"/>
    <s v="Trasferimento"/>
    <x v="1"/>
    <x v="3"/>
    <x v="0"/>
    <m/>
  </r>
  <r>
    <n v="112420"/>
    <x v="0"/>
    <x v="0"/>
    <x v="2"/>
    <x v="1"/>
    <x v="11"/>
    <x v="142"/>
    <x v="0"/>
    <x v="1"/>
    <s v="Trasferimento"/>
    <x v="1"/>
    <x v="0"/>
    <x v="0"/>
    <m/>
  </r>
  <r>
    <n v="75851"/>
    <x v="0"/>
    <x v="0"/>
    <x v="2"/>
    <x v="0"/>
    <x v="11"/>
    <x v="142"/>
    <x v="0"/>
    <x v="0"/>
    <s v="Trasferimento"/>
    <x v="1"/>
    <x v="0"/>
    <x v="0"/>
    <m/>
  </r>
  <r>
    <n v="49578"/>
    <x v="0"/>
    <x v="0"/>
    <x v="2"/>
    <x v="4"/>
    <x v="11"/>
    <x v="142"/>
    <x v="0"/>
    <x v="0"/>
    <s v="Trasferimento"/>
    <x v="1"/>
    <x v="0"/>
    <x v="0"/>
    <m/>
  </r>
  <r>
    <n v="114079"/>
    <x v="0"/>
    <x v="0"/>
    <x v="2"/>
    <x v="4"/>
    <x v="11"/>
    <x v="142"/>
    <x v="0"/>
    <x v="0"/>
    <s v="Trasferimento"/>
    <x v="1"/>
    <x v="0"/>
    <x v="0"/>
    <m/>
  </r>
  <r>
    <n v="141057"/>
    <x v="1"/>
    <x v="0"/>
    <x v="2"/>
    <x v="1"/>
    <x v="4"/>
    <x v="58"/>
    <x v="0"/>
    <x v="1"/>
    <s v="Trasferimento"/>
    <x v="1"/>
    <x v="7"/>
    <x v="0"/>
    <m/>
  </r>
  <r>
    <n v="128777"/>
    <x v="1"/>
    <x v="0"/>
    <x v="0"/>
    <x v="0"/>
    <x v="4"/>
    <x v="58"/>
    <x v="0"/>
    <x v="0"/>
    <s v="Trasferimento"/>
    <x v="1"/>
    <x v="6"/>
    <x v="0"/>
    <m/>
  </r>
  <r>
    <n v="32347"/>
    <x v="0"/>
    <x v="0"/>
    <x v="0"/>
    <x v="0"/>
    <x v="1"/>
    <x v="108"/>
    <x v="0"/>
    <x v="0"/>
    <s v="Trasferimento"/>
    <x v="0"/>
    <x v="3"/>
    <x v="0"/>
    <m/>
  </r>
  <r>
    <n v="104487"/>
    <x v="0"/>
    <x v="0"/>
    <x v="0"/>
    <x v="0"/>
    <x v="7"/>
    <x v="123"/>
    <x v="0"/>
    <x v="0"/>
    <s v="Trasferimento"/>
    <x v="1"/>
    <x v="0"/>
    <x v="0"/>
    <m/>
  </r>
  <r>
    <n v="180762"/>
    <x v="1"/>
    <x v="0"/>
    <x v="0"/>
    <x v="1"/>
    <x v="7"/>
    <x v="123"/>
    <x v="0"/>
    <x v="0"/>
    <s v="Trasferimento"/>
    <x v="1"/>
    <x v="5"/>
    <x v="0"/>
    <m/>
  </r>
  <r>
    <n v="187847"/>
    <x v="0"/>
    <x v="1"/>
    <x v="2"/>
    <x v="1"/>
    <x v="7"/>
    <x v="123"/>
    <x v="0"/>
    <x v="0"/>
    <s v="Trasferimento"/>
    <x v="1"/>
    <x v="3"/>
    <x v="0"/>
    <m/>
  </r>
  <r>
    <n v="135021"/>
    <x v="0"/>
    <x v="0"/>
    <x v="0"/>
    <x v="0"/>
    <x v="2"/>
    <x v="292"/>
    <x v="0"/>
    <x v="0"/>
    <s v="Trasferimento"/>
    <x v="1"/>
    <x v="0"/>
    <x v="0"/>
    <m/>
  </r>
  <r>
    <n v="162825"/>
    <x v="0"/>
    <x v="0"/>
    <x v="0"/>
    <x v="0"/>
    <x v="7"/>
    <x v="45"/>
    <x v="0"/>
    <x v="1"/>
    <s v="Trasferimento"/>
    <x v="1"/>
    <x v="0"/>
    <x v="0"/>
    <m/>
  </r>
  <r>
    <n v="153468"/>
    <x v="0"/>
    <x v="0"/>
    <x v="2"/>
    <x v="1"/>
    <x v="12"/>
    <x v="314"/>
    <x v="0"/>
    <x v="0"/>
    <s v="Trasferimento"/>
    <x v="0"/>
    <x v="1"/>
    <x v="0"/>
    <m/>
  </r>
  <r>
    <n v="87103"/>
    <x v="0"/>
    <x v="0"/>
    <x v="0"/>
    <x v="0"/>
    <x v="11"/>
    <x v="142"/>
    <x v="0"/>
    <x v="0"/>
    <s v="Trasferimento"/>
    <x v="1"/>
    <x v="1"/>
    <x v="0"/>
    <m/>
  </r>
  <r>
    <n v="211629"/>
    <x v="0"/>
    <x v="0"/>
    <x v="0"/>
    <x v="1"/>
    <x v="15"/>
    <x v="357"/>
    <x v="0"/>
    <x v="0"/>
    <s v="Trasferimento"/>
    <x v="1"/>
    <x v="0"/>
    <x v="0"/>
    <m/>
  </r>
  <r>
    <n v="185673"/>
    <x v="0"/>
    <x v="0"/>
    <x v="0"/>
    <x v="1"/>
    <x v="15"/>
    <x v="243"/>
    <x v="0"/>
    <x v="1"/>
    <s v="Trasferimento"/>
    <x v="0"/>
    <x v="0"/>
    <x v="0"/>
    <m/>
  </r>
  <r>
    <n v="230814"/>
    <x v="0"/>
    <x v="0"/>
    <x v="0"/>
    <x v="2"/>
    <x v="7"/>
    <x v="272"/>
    <x v="0"/>
    <x v="0"/>
    <s v="Trasferimento"/>
    <x v="0"/>
    <x v="0"/>
    <x v="0"/>
    <m/>
  </r>
  <r>
    <n v="129152"/>
    <x v="0"/>
    <x v="0"/>
    <x v="0"/>
    <x v="0"/>
    <x v="7"/>
    <x v="259"/>
    <x v="0"/>
    <x v="0"/>
    <s v="Trasferimento"/>
    <x v="0"/>
    <x v="0"/>
    <x v="0"/>
    <m/>
  </r>
  <r>
    <n v="115257"/>
    <x v="0"/>
    <x v="0"/>
    <x v="0"/>
    <x v="0"/>
    <x v="8"/>
    <x v="92"/>
    <x v="0"/>
    <x v="0"/>
    <s v="Trasferimento"/>
    <x v="1"/>
    <x v="0"/>
    <x v="0"/>
    <m/>
  </r>
  <r>
    <n v="95317"/>
    <x v="0"/>
    <x v="0"/>
    <x v="2"/>
    <x v="0"/>
    <x v="8"/>
    <x v="92"/>
    <x v="0"/>
    <x v="0"/>
    <s v="Trasferimento"/>
    <x v="1"/>
    <x v="4"/>
    <x v="0"/>
    <m/>
  </r>
  <r>
    <n v="118549"/>
    <x v="0"/>
    <x v="0"/>
    <x v="0"/>
    <x v="4"/>
    <x v="8"/>
    <x v="92"/>
    <x v="0"/>
    <x v="1"/>
    <s v="Trasferimento"/>
    <x v="1"/>
    <x v="3"/>
    <x v="0"/>
    <m/>
  </r>
  <r>
    <n v="135043"/>
    <x v="1"/>
    <x v="0"/>
    <x v="2"/>
    <x v="0"/>
    <x v="8"/>
    <x v="92"/>
    <x v="0"/>
    <x v="0"/>
    <s v="Trasferimento"/>
    <x v="1"/>
    <x v="6"/>
    <x v="0"/>
    <m/>
  </r>
  <r>
    <n v="95327"/>
    <x v="0"/>
    <x v="0"/>
    <x v="2"/>
    <x v="0"/>
    <x v="8"/>
    <x v="92"/>
    <x v="0"/>
    <x v="1"/>
    <s v="Trasferimento"/>
    <x v="1"/>
    <x v="4"/>
    <x v="0"/>
    <m/>
  </r>
  <r>
    <n v="91968"/>
    <x v="0"/>
    <x v="0"/>
    <x v="2"/>
    <x v="4"/>
    <x v="8"/>
    <x v="92"/>
    <x v="0"/>
    <x v="0"/>
    <s v="Trasferimento"/>
    <x v="1"/>
    <x v="1"/>
    <x v="0"/>
    <m/>
  </r>
  <r>
    <n v="87319"/>
    <x v="0"/>
    <x v="0"/>
    <x v="0"/>
    <x v="4"/>
    <x v="8"/>
    <x v="92"/>
    <x v="0"/>
    <x v="0"/>
    <s v="Trasferimento"/>
    <x v="1"/>
    <x v="3"/>
    <x v="0"/>
    <m/>
  </r>
  <r>
    <n v="29386"/>
    <x v="0"/>
    <x v="0"/>
    <x v="0"/>
    <x v="0"/>
    <x v="15"/>
    <x v="243"/>
    <x v="0"/>
    <x v="1"/>
    <s v="Trasferimento"/>
    <x v="0"/>
    <x v="3"/>
    <x v="0"/>
    <m/>
  </r>
  <r>
    <n v="183348"/>
    <x v="0"/>
    <x v="0"/>
    <x v="0"/>
    <x v="2"/>
    <x v="7"/>
    <x v="274"/>
    <x v="0"/>
    <x v="1"/>
    <s v="Trasferimento"/>
    <x v="0"/>
    <x v="0"/>
    <x v="0"/>
    <m/>
  </r>
  <r>
    <n v="193567"/>
    <x v="0"/>
    <x v="1"/>
    <x v="0"/>
    <x v="1"/>
    <x v="7"/>
    <x v="242"/>
    <x v="0"/>
    <x v="0"/>
    <s v="Trasferimento"/>
    <x v="0"/>
    <x v="0"/>
    <x v="0"/>
    <m/>
  </r>
  <r>
    <n v="231186"/>
    <x v="0"/>
    <x v="0"/>
    <x v="0"/>
    <x v="3"/>
    <x v="7"/>
    <x v="67"/>
    <x v="0"/>
    <x v="0"/>
    <s v="Trasferimento"/>
    <x v="0"/>
    <x v="0"/>
    <x v="0"/>
    <m/>
  </r>
  <r>
    <n v="157667"/>
    <x v="0"/>
    <x v="1"/>
    <x v="0"/>
    <x v="0"/>
    <x v="7"/>
    <x v="67"/>
    <x v="0"/>
    <x v="0"/>
    <s v="Trasferimento"/>
    <x v="0"/>
    <x v="0"/>
    <x v="0"/>
    <m/>
  </r>
  <r>
    <n v="154527"/>
    <x v="0"/>
    <x v="0"/>
    <x v="0"/>
    <x v="0"/>
    <x v="10"/>
    <x v="194"/>
    <x v="0"/>
    <x v="0"/>
    <s v="Trasferimento"/>
    <x v="1"/>
    <x v="0"/>
    <x v="0"/>
    <m/>
  </r>
  <r>
    <n v="181889"/>
    <x v="0"/>
    <x v="0"/>
    <x v="2"/>
    <x v="1"/>
    <x v="7"/>
    <x v="44"/>
    <x v="0"/>
    <x v="0"/>
    <s v="Trasferimento"/>
    <x v="1"/>
    <x v="0"/>
    <x v="0"/>
    <m/>
  </r>
  <r>
    <n v="27900"/>
    <x v="0"/>
    <x v="0"/>
    <x v="0"/>
    <x v="1"/>
    <x v="4"/>
    <x v="149"/>
    <x v="0"/>
    <x v="0"/>
    <s v="Trasferimento"/>
    <x v="1"/>
    <x v="4"/>
    <x v="0"/>
    <m/>
  </r>
  <r>
    <n v="27901"/>
    <x v="0"/>
    <x v="0"/>
    <x v="0"/>
    <x v="0"/>
    <x v="4"/>
    <x v="149"/>
    <x v="0"/>
    <x v="0"/>
    <s v="Trasferimento"/>
    <x v="1"/>
    <x v="1"/>
    <x v="0"/>
    <m/>
  </r>
  <r>
    <n v="27431"/>
    <x v="0"/>
    <x v="0"/>
    <x v="0"/>
    <x v="0"/>
    <x v="8"/>
    <x v="46"/>
    <x v="0"/>
    <x v="0"/>
    <s v="Trasferimento"/>
    <x v="0"/>
    <x v="3"/>
    <x v="0"/>
    <m/>
  </r>
  <r>
    <n v="221007"/>
    <x v="0"/>
    <x v="1"/>
    <x v="2"/>
    <x v="1"/>
    <x v="4"/>
    <x v="80"/>
    <x v="0"/>
    <x v="0"/>
    <s v="Trasferimento"/>
    <x v="1"/>
    <x v="3"/>
    <x v="0"/>
    <m/>
  </r>
  <r>
    <n v="94284"/>
    <x v="0"/>
    <x v="0"/>
    <x v="0"/>
    <x v="1"/>
    <x v="8"/>
    <x v="128"/>
    <x v="0"/>
    <x v="0"/>
    <s v="Trasferimento"/>
    <x v="1"/>
    <x v="3"/>
    <x v="0"/>
    <m/>
  </r>
  <r>
    <n v="111120"/>
    <x v="0"/>
    <x v="0"/>
    <x v="0"/>
    <x v="0"/>
    <x v="7"/>
    <x v="395"/>
    <x v="0"/>
    <x v="0"/>
    <s v="Trasferimento"/>
    <x v="0"/>
    <x v="0"/>
    <x v="0"/>
    <m/>
  </r>
  <r>
    <n v="18413"/>
    <x v="0"/>
    <x v="1"/>
    <x v="2"/>
    <x v="4"/>
    <x v="7"/>
    <x v="293"/>
    <x v="0"/>
    <x v="0"/>
    <s v="Trasferimento"/>
    <x v="1"/>
    <x v="0"/>
    <x v="0"/>
    <m/>
  </r>
  <r>
    <n v="58690"/>
    <x v="0"/>
    <x v="0"/>
    <x v="2"/>
    <x v="4"/>
    <x v="4"/>
    <x v="236"/>
    <x v="0"/>
    <x v="0"/>
    <s v="Trasferimento"/>
    <x v="1"/>
    <x v="1"/>
    <x v="0"/>
    <m/>
  </r>
  <r>
    <n v="28225"/>
    <x v="0"/>
    <x v="0"/>
    <x v="2"/>
    <x v="0"/>
    <x v="0"/>
    <x v="100"/>
    <x v="0"/>
    <x v="1"/>
    <s v="Trasferimento"/>
    <x v="0"/>
    <x v="0"/>
    <x v="0"/>
    <m/>
  </r>
  <r>
    <n v="202931"/>
    <x v="0"/>
    <x v="0"/>
    <x v="0"/>
    <x v="0"/>
    <x v="2"/>
    <x v="374"/>
    <x v="0"/>
    <x v="0"/>
    <s v="Trasferimento"/>
    <x v="0"/>
    <x v="1"/>
    <x v="0"/>
    <m/>
  </r>
  <r>
    <n v="36537"/>
    <x v="0"/>
    <x v="0"/>
    <x v="0"/>
    <x v="0"/>
    <x v="4"/>
    <x v="367"/>
    <x v="0"/>
    <x v="0"/>
    <s v="Trasferimento"/>
    <x v="1"/>
    <x v="3"/>
    <x v="0"/>
    <m/>
  </r>
  <r>
    <n v="117937"/>
    <x v="0"/>
    <x v="0"/>
    <x v="0"/>
    <x v="0"/>
    <x v="16"/>
    <x v="90"/>
    <x v="0"/>
    <x v="0"/>
    <s v="Trasferimento"/>
    <x v="1"/>
    <x v="0"/>
    <x v="0"/>
    <m/>
  </r>
  <r>
    <n v="207824"/>
    <x v="0"/>
    <x v="0"/>
    <x v="0"/>
    <x v="0"/>
    <x v="7"/>
    <x v="227"/>
    <x v="0"/>
    <x v="0"/>
    <s v="Trasferimento"/>
    <x v="1"/>
    <x v="0"/>
    <x v="0"/>
    <m/>
  </r>
  <r>
    <n v="25688"/>
    <x v="0"/>
    <x v="1"/>
    <x v="0"/>
    <x v="0"/>
    <x v="13"/>
    <x v="369"/>
    <x v="0"/>
    <x v="0"/>
    <s v="Trasferimento"/>
    <x v="1"/>
    <x v="1"/>
    <x v="0"/>
    <m/>
  </r>
  <r>
    <n v="170669"/>
    <x v="0"/>
    <x v="1"/>
    <x v="0"/>
    <x v="2"/>
    <x v="7"/>
    <x v="342"/>
    <x v="0"/>
    <x v="1"/>
    <s v="Trasferimento"/>
    <x v="1"/>
    <x v="0"/>
    <x v="0"/>
    <m/>
  </r>
  <r>
    <n v="106234"/>
    <x v="0"/>
    <x v="0"/>
    <x v="0"/>
    <x v="0"/>
    <x v="2"/>
    <x v="332"/>
    <x v="0"/>
    <x v="0"/>
    <s v="Trasferimento"/>
    <x v="1"/>
    <x v="3"/>
    <x v="0"/>
    <m/>
  </r>
  <r>
    <n v="182982"/>
    <x v="0"/>
    <x v="1"/>
    <x v="2"/>
    <x v="4"/>
    <x v="4"/>
    <x v="80"/>
    <x v="0"/>
    <x v="0"/>
    <s v="Trasferimento"/>
    <x v="1"/>
    <x v="0"/>
    <x v="0"/>
    <m/>
  </r>
  <r>
    <n v="130628"/>
    <x v="0"/>
    <x v="0"/>
    <x v="0"/>
    <x v="0"/>
    <x v="14"/>
    <x v="386"/>
    <x v="0"/>
    <x v="0"/>
    <s v="Trasferimento"/>
    <x v="1"/>
    <x v="4"/>
    <x v="0"/>
    <m/>
  </r>
  <r>
    <n v="4653"/>
    <x v="0"/>
    <x v="0"/>
    <x v="2"/>
    <x v="4"/>
    <x v="4"/>
    <x v="411"/>
    <x v="0"/>
    <x v="0"/>
    <s v="Trasferimento"/>
    <x v="1"/>
    <x v="3"/>
    <x v="0"/>
    <m/>
  </r>
  <r>
    <n v="5396"/>
    <x v="0"/>
    <x v="0"/>
    <x v="0"/>
    <x v="0"/>
    <x v="4"/>
    <x v="411"/>
    <x v="0"/>
    <x v="1"/>
    <s v="Trasferimento"/>
    <x v="1"/>
    <x v="4"/>
    <x v="0"/>
    <m/>
  </r>
  <r>
    <n v="3613"/>
    <x v="0"/>
    <x v="0"/>
    <x v="2"/>
    <x v="0"/>
    <x v="4"/>
    <x v="411"/>
    <x v="0"/>
    <x v="0"/>
    <s v="Trasferimento"/>
    <x v="1"/>
    <x v="3"/>
    <x v="0"/>
    <m/>
  </r>
  <r>
    <n v="22909"/>
    <x v="0"/>
    <x v="0"/>
    <x v="2"/>
    <x v="0"/>
    <x v="2"/>
    <x v="157"/>
    <x v="0"/>
    <x v="0"/>
    <s v="Trasferimento"/>
    <x v="1"/>
    <x v="0"/>
    <x v="0"/>
    <m/>
  </r>
  <r>
    <n v="29893"/>
    <x v="0"/>
    <x v="0"/>
    <x v="0"/>
    <x v="0"/>
    <x v="4"/>
    <x v="338"/>
    <x v="0"/>
    <x v="0"/>
    <s v="Trasferimento"/>
    <x v="1"/>
    <x v="3"/>
    <x v="0"/>
    <m/>
  </r>
  <r>
    <n v="130770"/>
    <x v="0"/>
    <x v="0"/>
    <x v="0"/>
    <x v="3"/>
    <x v="11"/>
    <x v="142"/>
    <x v="0"/>
    <x v="1"/>
    <s v="Trasferimento"/>
    <x v="1"/>
    <x v="0"/>
    <x v="0"/>
    <m/>
  </r>
  <r>
    <n v="14508"/>
    <x v="0"/>
    <x v="0"/>
    <x v="0"/>
    <x v="0"/>
    <x v="11"/>
    <x v="142"/>
    <x v="0"/>
    <x v="0"/>
    <s v="Trasferimento"/>
    <x v="1"/>
    <x v="0"/>
    <x v="0"/>
    <m/>
  </r>
  <r>
    <n v="216242"/>
    <x v="0"/>
    <x v="0"/>
    <x v="0"/>
    <x v="3"/>
    <x v="11"/>
    <x v="142"/>
    <x v="0"/>
    <x v="0"/>
    <s v="Trasferimento"/>
    <x v="1"/>
    <x v="1"/>
    <x v="0"/>
    <m/>
  </r>
  <r>
    <n v="229072"/>
    <x v="0"/>
    <x v="0"/>
    <x v="0"/>
    <x v="1"/>
    <x v="4"/>
    <x v="145"/>
    <x v="0"/>
    <x v="1"/>
    <s v="Trasferimento"/>
    <x v="1"/>
    <x v="4"/>
    <x v="0"/>
    <m/>
  </r>
  <r>
    <n v="36475"/>
    <x v="0"/>
    <x v="0"/>
    <x v="0"/>
    <x v="4"/>
    <x v="4"/>
    <x v="145"/>
    <x v="0"/>
    <x v="0"/>
    <s v="Trasferimento"/>
    <x v="1"/>
    <x v="4"/>
    <x v="0"/>
    <m/>
  </r>
  <r>
    <n v="224573"/>
    <x v="0"/>
    <x v="0"/>
    <x v="2"/>
    <x v="1"/>
    <x v="11"/>
    <x v="142"/>
    <x v="0"/>
    <x v="0"/>
    <s v="Trasferimento"/>
    <x v="1"/>
    <x v="0"/>
    <x v="0"/>
    <m/>
  </r>
  <r>
    <n v="225162"/>
    <x v="0"/>
    <x v="0"/>
    <x v="0"/>
    <x v="0"/>
    <x v="16"/>
    <x v="162"/>
    <x v="0"/>
    <x v="0"/>
    <s v="Trasferimento"/>
    <x v="0"/>
    <x v="1"/>
    <x v="0"/>
    <m/>
  </r>
  <r>
    <n v="225575"/>
    <x v="0"/>
    <x v="0"/>
    <x v="0"/>
    <x v="0"/>
    <x v="7"/>
    <x v="347"/>
    <x v="0"/>
    <x v="0"/>
    <s v="Trasferimento"/>
    <x v="0"/>
    <x v="0"/>
    <x v="0"/>
    <m/>
  </r>
  <r>
    <n v="210994"/>
    <x v="0"/>
    <x v="0"/>
    <x v="2"/>
    <x v="1"/>
    <x v="1"/>
    <x v="324"/>
    <x v="0"/>
    <x v="0"/>
    <s v="Trasferimento"/>
    <x v="1"/>
    <x v="3"/>
    <x v="0"/>
    <m/>
  </r>
  <r>
    <n v="210995"/>
    <x v="0"/>
    <x v="0"/>
    <x v="2"/>
    <x v="1"/>
    <x v="1"/>
    <x v="324"/>
    <x v="0"/>
    <x v="0"/>
    <s v="Trasferimento"/>
    <x v="1"/>
    <x v="1"/>
    <x v="0"/>
    <m/>
  </r>
  <r>
    <n v="13712"/>
    <x v="0"/>
    <x v="0"/>
    <x v="2"/>
    <x v="0"/>
    <x v="1"/>
    <x v="324"/>
    <x v="0"/>
    <x v="0"/>
    <s v="Trasferimento"/>
    <x v="1"/>
    <x v="3"/>
    <x v="0"/>
    <m/>
  </r>
  <r>
    <n v="100441"/>
    <x v="0"/>
    <x v="0"/>
    <x v="0"/>
    <x v="0"/>
    <x v="10"/>
    <x v="240"/>
    <x v="0"/>
    <x v="1"/>
    <s v="Trasferimento"/>
    <x v="1"/>
    <x v="1"/>
    <x v="0"/>
    <m/>
  </r>
  <r>
    <n v="116558"/>
    <x v="0"/>
    <x v="0"/>
    <x v="2"/>
    <x v="1"/>
    <x v="15"/>
    <x v="243"/>
    <x v="0"/>
    <x v="0"/>
    <s v="Trasferimento"/>
    <x v="0"/>
    <x v="0"/>
    <x v="0"/>
    <m/>
  </r>
  <r>
    <n v="196396"/>
    <x v="0"/>
    <x v="1"/>
    <x v="0"/>
    <x v="0"/>
    <x v="15"/>
    <x v="243"/>
    <x v="0"/>
    <x v="0"/>
    <s v="Trasferimento"/>
    <x v="0"/>
    <x v="0"/>
    <x v="0"/>
    <m/>
  </r>
  <r>
    <n v="178156"/>
    <x v="1"/>
    <x v="0"/>
    <x v="2"/>
    <x v="3"/>
    <x v="11"/>
    <x v="142"/>
    <x v="0"/>
    <x v="0"/>
    <s v="Trasferimento"/>
    <x v="1"/>
    <x v="2"/>
    <x v="0"/>
    <m/>
  </r>
  <r>
    <n v="110399"/>
    <x v="0"/>
    <x v="1"/>
    <x v="2"/>
    <x v="4"/>
    <x v="1"/>
    <x v="20"/>
    <x v="0"/>
    <x v="0"/>
    <s v="Trasferimento"/>
    <x v="0"/>
    <x v="4"/>
    <x v="0"/>
    <m/>
  </r>
  <r>
    <n v="95410"/>
    <x v="0"/>
    <x v="0"/>
    <x v="2"/>
    <x v="0"/>
    <x v="7"/>
    <x v="183"/>
    <x v="0"/>
    <x v="1"/>
    <s v="Trasferimento"/>
    <x v="0"/>
    <x v="0"/>
    <x v="0"/>
    <m/>
  </r>
  <r>
    <n v="219260"/>
    <x v="0"/>
    <x v="0"/>
    <x v="0"/>
    <x v="0"/>
    <x v="7"/>
    <x v="297"/>
    <x v="0"/>
    <x v="0"/>
    <s v="Trasferimento"/>
    <x v="1"/>
    <x v="1"/>
    <x v="0"/>
    <m/>
  </r>
  <r>
    <n v="219279"/>
    <x v="0"/>
    <x v="0"/>
    <x v="0"/>
    <x v="0"/>
    <x v="7"/>
    <x v="297"/>
    <x v="0"/>
    <x v="1"/>
    <s v="Trasferimento"/>
    <x v="1"/>
    <x v="0"/>
    <x v="0"/>
    <m/>
  </r>
  <r>
    <n v="224868"/>
    <x v="1"/>
    <x v="0"/>
    <x v="0"/>
    <x v="1"/>
    <x v="11"/>
    <x v="142"/>
    <x v="0"/>
    <x v="0"/>
    <s v="Trasferimento"/>
    <x v="1"/>
    <x v="5"/>
    <x v="0"/>
    <m/>
  </r>
  <r>
    <n v="165258"/>
    <x v="0"/>
    <x v="0"/>
    <x v="0"/>
    <x v="1"/>
    <x v="10"/>
    <x v="240"/>
    <x v="0"/>
    <x v="1"/>
    <s v="Trasferimento"/>
    <x v="1"/>
    <x v="0"/>
    <x v="0"/>
    <m/>
  </r>
  <r>
    <n v="179298"/>
    <x v="0"/>
    <x v="0"/>
    <x v="0"/>
    <x v="0"/>
    <x v="8"/>
    <x v="92"/>
    <x v="0"/>
    <x v="0"/>
    <s v="Trasferimento"/>
    <x v="1"/>
    <x v="0"/>
    <x v="0"/>
    <m/>
  </r>
  <r>
    <n v="73811"/>
    <x v="0"/>
    <x v="0"/>
    <x v="2"/>
    <x v="4"/>
    <x v="8"/>
    <x v="92"/>
    <x v="0"/>
    <x v="0"/>
    <s v="Trasferimento"/>
    <x v="1"/>
    <x v="0"/>
    <x v="0"/>
    <m/>
  </r>
  <r>
    <n v="76566"/>
    <x v="0"/>
    <x v="0"/>
    <x v="2"/>
    <x v="0"/>
    <x v="8"/>
    <x v="92"/>
    <x v="0"/>
    <x v="0"/>
    <s v="Trasferimento"/>
    <x v="1"/>
    <x v="3"/>
    <x v="0"/>
    <m/>
  </r>
  <r>
    <n v="32850"/>
    <x v="0"/>
    <x v="0"/>
    <x v="0"/>
    <x v="0"/>
    <x v="7"/>
    <x v="51"/>
    <x v="0"/>
    <x v="0"/>
    <s v="Trasferimento"/>
    <x v="1"/>
    <x v="4"/>
    <x v="0"/>
    <m/>
  </r>
  <r>
    <n v="199058"/>
    <x v="0"/>
    <x v="0"/>
    <x v="2"/>
    <x v="3"/>
    <x v="2"/>
    <x v="216"/>
    <x v="0"/>
    <x v="0"/>
    <s v="Trasferimento"/>
    <x v="0"/>
    <x v="0"/>
    <x v="0"/>
    <m/>
  </r>
  <r>
    <n v="139395"/>
    <x v="0"/>
    <x v="1"/>
    <x v="2"/>
    <x v="4"/>
    <x v="7"/>
    <x v="51"/>
    <x v="0"/>
    <x v="0"/>
    <s v="Trasferimento"/>
    <x v="1"/>
    <x v="1"/>
    <x v="0"/>
    <m/>
  </r>
  <r>
    <n v="172360"/>
    <x v="0"/>
    <x v="0"/>
    <x v="0"/>
    <x v="1"/>
    <x v="2"/>
    <x v="233"/>
    <x v="0"/>
    <x v="0"/>
    <s v="Trasferimento"/>
    <x v="0"/>
    <x v="0"/>
    <x v="0"/>
    <m/>
  </r>
  <r>
    <n v="116107"/>
    <x v="0"/>
    <x v="0"/>
    <x v="2"/>
    <x v="0"/>
    <x v="2"/>
    <x v="230"/>
    <x v="0"/>
    <x v="0"/>
    <s v="Trasferimento"/>
    <x v="1"/>
    <x v="0"/>
    <x v="0"/>
    <m/>
  </r>
  <r>
    <n v="204067"/>
    <x v="0"/>
    <x v="0"/>
    <x v="0"/>
    <x v="0"/>
    <x v="4"/>
    <x v="303"/>
    <x v="0"/>
    <x v="1"/>
    <s v="Trasferimento"/>
    <x v="1"/>
    <x v="0"/>
    <x v="0"/>
    <m/>
  </r>
  <r>
    <n v="175069"/>
    <x v="0"/>
    <x v="0"/>
    <x v="0"/>
    <x v="0"/>
    <x v="4"/>
    <x v="219"/>
    <x v="0"/>
    <x v="0"/>
    <s v="Trasferimento"/>
    <x v="0"/>
    <x v="0"/>
    <x v="0"/>
    <m/>
  </r>
  <r>
    <n v="9783"/>
    <x v="0"/>
    <x v="0"/>
    <x v="2"/>
    <x v="4"/>
    <x v="4"/>
    <x v="219"/>
    <x v="0"/>
    <x v="0"/>
    <s v="Trasferimento"/>
    <x v="0"/>
    <x v="0"/>
    <x v="0"/>
    <m/>
  </r>
  <r>
    <n v="77774"/>
    <x v="0"/>
    <x v="0"/>
    <x v="2"/>
    <x v="4"/>
    <x v="4"/>
    <x v="219"/>
    <x v="0"/>
    <x v="0"/>
    <s v="Trasferimento"/>
    <x v="0"/>
    <x v="0"/>
    <x v="0"/>
    <m/>
  </r>
  <r>
    <n v="154344"/>
    <x v="0"/>
    <x v="0"/>
    <x v="0"/>
    <x v="0"/>
    <x v="7"/>
    <x v="272"/>
    <x v="0"/>
    <x v="0"/>
    <s v="Trasferimento"/>
    <x v="0"/>
    <x v="0"/>
    <x v="0"/>
    <m/>
  </r>
  <r>
    <n v="72753"/>
    <x v="0"/>
    <x v="0"/>
    <x v="2"/>
    <x v="0"/>
    <x v="2"/>
    <x v="36"/>
    <x v="0"/>
    <x v="0"/>
    <s v="Trasferimento"/>
    <x v="1"/>
    <x v="3"/>
    <x v="0"/>
    <m/>
  </r>
  <r>
    <n v="104659"/>
    <x v="0"/>
    <x v="0"/>
    <x v="2"/>
    <x v="0"/>
    <x v="2"/>
    <x v="332"/>
    <x v="0"/>
    <x v="0"/>
    <s v="Trasferimento"/>
    <x v="1"/>
    <x v="0"/>
    <x v="0"/>
    <m/>
  </r>
  <r>
    <n v="78081"/>
    <x v="0"/>
    <x v="0"/>
    <x v="2"/>
    <x v="4"/>
    <x v="8"/>
    <x v="304"/>
    <x v="0"/>
    <x v="0"/>
    <s v="Trasferimento"/>
    <x v="0"/>
    <x v="0"/>
    <x v="0"/>
    <m/>
  </r>
  <r>
    <n v="58917"/>
    <x v="0"/>
    <x v="0"/>
    <x v="0"/>
    <x v="0"/>
    <x v="11"/>
    <x v="388"/>
    <x v="0"/>
    <x v="0"/>
    <s v="Trasferimento"/>
    <x v="0"/>
    <x v="0"/>
    <x v="0"/>
    <m/>
  </r>
  <r>
    <n v="103153"/>
    <x v="0"/>
    <x v="0"/>
    <x v="0"/>
    <x v="0"/>
    <x v="2"/>
    <x v="97"/>
    <x v="0"/>
    <x v="0"/>
    <s v="Trasferimento"/>
    <x v="0"/>
    <x v="4"/>
    <x v="0"/>
    <m/>
  </r>
  <r>
    <n v="103387"/>
    <x v="0"/>
    <x v="0"/>
    <x v="0"/>
    <x v="0"/>
    <x v="2"/>
    <x v="97"/>
    <x v="0"/>
    <x v="0"/>
    <s v="Trasferimento"/>
    <x v="0"/>
    <x v="4"/>
    <x v="0"/>
    <m/>
  </r>
  <r>
    <n v="218269"/>
    <x v="0"/>
    <x v="0"/>
    <x v="0"/>
    <x v="1"/>
    <x v="1"/>
    <x v="22"/>
    <x v="0"/>
    <x v="0"/>
    <s v="Trasferimento"/>
    <x v="1"/>
    <x v="0"/>
    <x v="0"/>
    <m/>
  </r>
  <r>
    <n v="106197"/>
    <x v="0"/>
    <x v="1"/>
    <x v="2"/>
    <x v="1"/>
    <x v="8"/>
    <x v="352"/>
    <x v="0"/>
    <x v="1"/>
    <s v="Trasferimento"/>
    <x v="0"/>
    <x v="3"/>
    <x v="0"/>
    <m/>
  </r>
  <r>
    <n v="151352"/>
    <x v="0"/>
    <x v="0"/>
    <x v="2"/>
    <x v="1"/>
    <x v="11"/>
    <x v="302"/>
    <x v="0"/>
    <x v="0"/>
    <s v="Trasferimento"/>
    <x v="1"/>
    <x v="1"/>
    <x v="0"/>
    <m/>
  </r>
  <r>
    <n v="154095"/>
    <x v="0"/>
    <x v="0"/>
    <x v="2"/>
    <x v="1"/>
    <x v="7"/>
    <x v="78"/>
    <x v="0"/>
    <x v="0"/>
    <s v="Trasferimento"/>
    <x v="0"/>
    <x v="0"/>
    <x v="0"/>
    <m/>
  </r>
  <r>
    <n v="113247"/>
    <x v="0"/>
    <x v="1"/>
    <x v="2"/>
    <x v="3"/>
    <x v="3"/>
    <x v="252"/>
    <x v="0"/>
    <x v="0"/>
    <s v="Trasferimento"/>
    <x v="1"/>
    <x v="0"/>
    <x v="0"/>
    <m/>
  </r>
  <r>
    <n v="137978"/>
    <x v="0"/>
    <x v="0"/>
    <x v="2"/>
    <x v="2"/>
    <x v="8"/>
    <x v="127"/>
    <x v="0"/>
    <x v="0"/>
    <s v="Trasferimento"/>
    <x v="1"/>
    <x v="1"/>
    <x v="0"/>
    <m/>
  </r>
  <r>
    <n v="112195"/>
    <x v="0"/>
    <x v="0"/>
    <x v="0"/>
    <x v="0"/>
    <x v="12"/>
    <x v="269"/>
    <x v="0"/>
    <x v="0"/>
    <s v="Trasferimento"/>
    <x v="1"/>
    <x v="0"/>
    <x v="0"/>
    <m/>
  </r>
  <r>
    <n v="160030"/>
    <x v="0"/>
    <x v="0"/>
    <x v="0"/>
    <x v="0"/>
    <x v="7"/>
    <x v="210"/>
    <x v="0"/>
    <x v="0"/>
    <s v="Trasferimento"/>
    <x v="0"/>
    <x v="0"/>
    <x v="0"/>
    <m/>
  </r>
  <r>
    <n v="150563"/>
    <x v="0"/>
    <x v="0"/>
    <x v="2"/>
    <x v="0"/>
    <x v="8"/>
    <x v="92"/>
    <x v="0"/>
    <x v="0"/>
    <s v="Trasferimento"/>
    <x v="1"/>
    <x v="0"/>
    <x v="0"/>
    <m/>
  </r>
  <r>
    <n v="28087"/>
    <x v="0"/>
    <x v="0"/>
    <x v="2"/>
    <x v="4"/>
    <x v="2"/>
    <x v="364"/>
    <x v="0"/>
    <x v="0"/>
    <s v="Trasferimento"/>
    <x v="1"/>
    <x v="3"/>
    <x v="0"/>
    <m/>
  </r>
  <r>
    <n v="144620"/>
    <x v="0"/>
    <x v="0"/>
    <x v="0"/>
    <x v="0"/>
    <x v="4"/>
    <x v="411"/>
    <x v="0"/>
    <x v="0"/>
    <s v="Trasferimento"/>
    <x v="1"/>
    <x v="0"/>
    <x v="0"/>
    <m/>
  </r>
  <r>
    <n v="175905"/>
    <x v="0"/>
    <x v="0"/>
    <x v="0"/>
    <x v="0"/>
    <x v="1"/>
    <x v="409"/>
    <x v="0"/>
    <x v="0"/>
    <s v="Trasferimento"/>
    <x v="0"/>
    <x v="1"/>
    <x v="0"/>
    <m/>
  </r>
  <r>
    <n v="227303"/>
    <x v="0"/>
    <x v="1"/>
    <x v="0"/>
    <x v="3"/>
    <x v="4"/>
    <x v="338"/>
    <x v="0"/>
    <x v="0"/>
    <s v="Trasferimento"/>
    <x v="1"/>
    <x v="1"/>
    <x v="0"/>
    <m/>
  </r>
  <r>
    <n v="210226"/>
    <x v="0"/>
    <x v="0"/>
    <x v="2"/>
    <x v="1"/>
    <x v="4"/>
    <x v="88"/>
    <x v="0"/>
    <x v="0"/>
    <s v="Trasferimento"/>
    <x v="1"/>
    <x v="1"/>
    <x v="0"/>
    <m/>
  </r>
  <r>
    <n v="34264"/>
    <x v="0"/>
    <x v="2"/>
    <x v="0"/>
    <x v="6"/>
    <x v="7"/>
    <x v="384"/>
    <x v="1"/>
    <x v="0"/>
    <s v="Trasferimento"/>
    <x v="1"/>
    <x v="9"/>
    <x v="0"/>
    <m/>
  </r>
  <r>
    <n v="232557"/>
    <x v="0"/>
    <x v="1"/>
    <x v="0"/>
    <x v="1"/>
    <x v="1"/>
    <x v="26"/>
    <x v="0"/>
    <x v="0"/>
    <s v="Trasferimento"/>
    <x v="1"/>
    <x v="0"/>
    <x v="0"/>
    <m/>
  </r>
  <r>
    <n v="128049"/>
    <x v="0"/>
    <x v="0"/>
    <x v="0"/>
    <x v="0"/>
    <x v="1"/>
    <x v="26"/>
    <x v="0"/>
    <x v="0"/>
    <s v="Trasferimento"/>
    <x v="1"/>
    <x v="0"/>
    <x v="0"/>
    <m/>
  </r>
  <r>
    <n v="129490"/>
    <x v="0"/>
    <x v="0"/>
    <x v="0"/>
    <x v="0"/>
    <x v="1"/>
    <x v="26"/>
    <x v="0"/>
    <x v="1"/>
    <s v="Trasferimento"/>
    <x v="1"/>
    <x v="4"/>
    <x v="0"/>
    <m/>
  </r>
  <r>
    <n v="161470"/>
    <x v="0"/>
    <x v="0"/>
    <x v="2"/>
    <x v="0"/>
    <x v="7"/>
    <x v="74"/>
    <x v="0"/>
    <x v="0"/>
    <s v="Trasferimento"/>
    <x v="1"/>
    <x v="0"/>
    <x v="0"/>
    <m/>
  </r>
  <r>
    <n v="108928"/>
    <x v="0"/>
    <x v="0"/>
    <x v="2"/>
    <x v="4"/>
    <x v="7"/>
    <x v="210"/>
    <x v="0"/>
    <x v="0"/>
    <s v="Trasferimento"/>
    <x v="0"/>
    <x v="0"/>
    <x v="0"/>
    <m/>
  </r>
  <r>
    <n v="167029"/>
    <x v="0"/>
    <x v="0"/>
    <x v="2"/>
    <x v="3"/>
    <x v="7"/>
    <x v="78"/>
    <x v="0"/>
    <x v="1"/>
    <s v="Trasferimento"/>
    <x v="0"/>
    <x v="1"/>
    <x v="0"/>
    <m/>
  </r>
  <r>
    <n v="139399"/>
    <x v="0"/>
    <x v="0"/>
    <x v="0"/>
    <x v="0"/>
    <x v="7"/>
    <x v="210"/>
    <x v="0"/>
    <x v="1"/>
    <s v="Trasferimento"/>
    <x v="0"/>
    <x v="3"/>
    <x v="0"/>
    <m/>
  </r>
  <r>
    <n v="27804"/>
    <x v="0"/>
    <x v="1"/>
    <x v="2"/>
    <x v="4"/>
    <x v="4"/>
    <x v="166"/>
    <x v="0"/>
    <x v="1"/>
    <s v="Trasferimento"/>
    <x v="1"/>
    <x v="1"/>
    <x v="0"/>
    <m/>
  </r>
  <r>
    <n v="101659"/>
    <x v="0"/>
    <x v="0"/>
    <x v="2"/>
    <x v="4"/>
    <x v="2"/>
    <x v="163"/>
    <x v="0"/>
    <x v="0"/>
    <s v="Trasferimento"/>
    <x v="0"/>
    <x v="0"/>
    <x v="0"/>
    <m/>
  </r>
  <r>
    <n v="36483"/>
    <x v="0"/>
    <x v="0"/>
    <x v="0"/>
    <x v="0"/>
    <x v="4"/>
    <x v="200"/>
    <x v="0"/>
    <x v="0"/>
    <s v="Trasferimento"/>
    <x v="1"/>
    <x v="3"/>
    <x v="0"/>
    <m/>
  </r>
  <r>
    <n v="112758"/>
    <x v="0"/>
    <x v="0"/>
    <x v="0"/>
    <x v="4"/>
    <x v="13"/>
    <x v="369"/>
    <x v="0"/>
    <x v="0"/>
    <s v="Trasferimento"/>
    <x v="1"/>
    <x v="0"/>
    <x v="0"/>
    <m/>
  </r>
  <r>
    <n v="74734"/>
    <x v="0"/>
    <x v="0"/>
    <x v="2"/>
    <x v="0"/>
    <x v="4"/>
    <x v="54"/>
    <x v="0"/>
    <x v="0"/>
    <s v="Trasferimento"/>
    <x v="1"/>
    <x v="4"/>
    <x v="0"/>
    <m/>
  </r>
  <r>
    <n v="125362"/>
    <x v="0"/>
    <x v="0"/>
    <x v="0"/>
    <x v="0"/>
    <x v="4"/>
    <x v="54"/>
    <x v="0"/>
    <x v="0"/>
    <s v="Trasferimento"/>
    <x v="1"/>
    <x v="4"/>
    <x v="0"/>
    <m/>
  </r>
  <r>
    <n v="25850"/>
    <x v="0"/>
    <x v="0"/>
    <x v="2"/>
    <x v="0"/>
    <x v="7"/>
    <x v="183"/>
    <x v="0"/>
    <x v="1"/>
    <s v="Trasferimento"/>
    <x v="0"/>
    <x v="0"/>
    <x v="0"/>
    <m/>
  </r>
  <r>
    <n v="63968"/>
    <x v="0"/>
    <x v="0"/>
    <x v="2"/>
    <x v="0"/>
    <x v="7"/>
    <x v="183"/>
    <x v="0"/>
    <x v="0"/>
    <s v="Trasferimento"/>
    <x v="0"/>
    <x v="3"/>
    <x v="0"/>
    <m/>
  </r>
  <r>
    <n v="25849"/>
    <x v="0"/>
    <x v="0"/>
    <x v="2"/>
    <x v="4"/>
    <x v="7"/>
    <x v="183"/>
    <x v="0"/>
    <x v="0"/>
    <s v="Trasferimento"/>
    <x v="0"/>
    <x v="1"/>
    <x v="0"/>
    <m/>
  </r>
  <r>
    <n v="7617"/>
    <x v="0"/>
    <x v="0"/>
    <x v="0"/>
    <x v="0"/>
    <x v="7"/>
    <x v="183"/>
    <x v="0"/>
    <x v="0"/>
    <s v="Trasferimento"/>
    <x v="0"/>
    <x v="3"/>
    <x v="0"/>
    <m/>
  </r>
  <r>
    <n v="101827"/>
    <x v="0"/>
    <x v="0"/>
    <x v="0"/>
    <x v="0"/>
    <x v="7"/>
    <x v="183"/>
    <x v="0"/>
    <x v="1"/>
    <s v="Trasferimento"/>
    <x v="0"/>
    <x v="4"/>
    <x v="0"/>
    <m/>
  </r>
  <r>
    <n v="208539"/>
    <x v="0"/>
    <x v="0"/>
    <x v="2"/>
    <x v="0"/>
    <x v="11"/>
    <x v="142"/>
    <x v="0"/>
    <x v="0"/>
    <s v="Trasferimento"/>
    <x v="1"/>
    <x v="0"/>
    <x v="0"/>
    <m/>
  </r>
  <r>
    <n v="187218"/>
    <x v="0"/>
    <x v="0"/>
    <x v="2"/>
    <x v="1"/>
    <x v="11"/>
    <x v="142"/>
    <x v="0"/>
    <x v="0"/>
    <s v="Trasferimento"/>
    <x v="1"/>
    <x v="0"/>
    <x v="0"/>
    <m/>
  </r>
  <r>
    <n v="223568"/>
    <x v="0"/>
    <x v="0"/>
    <x v="0"/>
    <x v="1"/>
    <x v="10"/>
    <x v="306"/>
    <x v="0"/>
    <x v="0"/>
    <s v="Trasferimento"/>
    <x v="1"/>
    <x v="0"/>
    <x v="0"/>
    <m/>
  </r>
  <r>
    <n v="4280"/>
    <x v="0"/>
    <x v="0"/>
    <x v="2"/>
    <x v="4"/>
    <x v="2"/>
    <x v="292"/>
    <x v="0"/>
    <x v="0"/>
    <s v="Trasferimento"/>
    <x v="1"/>
    <x v="0"/>
    <x v="0"/>
    <m/>
  </r>
  <r>
    <n v="33246"/>
    <x v="0"/>
    <x v="1"/>
    <x v="2"/>
    <x v="0"/>
    <x v="7"/>
    <x v="211"/>
    <x v="0"/>
    <x v="0"/>
    <s v="Trasferimento"/>
    <x v="1"/>
    <x v="4"/>
    <x v="0"/>
    <m/>
  </r>
  <r>
    <n v="101880"/>
    <x v="0"/>
    <x v="0"/>
    <x v="0"/>
    <x v="4"/>
    <x v="7"/>
    <x v="211"/>
    <x v="0"/>
    <x v="0"/>
    <s v="Trasferimento"/>
    <x v="1"/>
    <x v="0"/>
    <x v="0"/>
    <m/>
  </r>
  <r>
    <n v="209409"/>
    <x v="1"/>
    <x v="0"/>
    <x v="0"/>
    <x v="1"/>
    <x v="1"/>
    <x v="201"/>
    <x v="0"/>
    <x v="1"/>
    <s v="Trasferimento"/>
    <x v="0"/>
    <x v="5"/>
    <x v="0"/>
    <m/>
  </r>
  <r>
    <n v="209410"/>
    <x v="1"/>
    <x v="0"/>
    <x v="0"/>
    <x v="1"/>
    <x v="1"/>
    <x v="201"/>
    <x v="0"/>
    <x v="0"/>
    <s v="Trasferimento"/>
    <x v="0"/>
    <x v="5"/>
    <x v="0"/>
    <m/>
  </r>
  <r>
    <n v="137699"/>
    <x v="0"/>
    <x v="0"/>
    <x v="0"/>
    <x v="0"/>
    <x v="8"/>
    <x v="358"/>
    <x v="0"/>
    <x v="1"/>
    <s v="Trasferimento"/>
    <x v="0"/>
    <x v="3"/>
    <x v="0"/>
    <m/>
  </r>
  <r>
    <n v="137702"/>
    <x v="0"/>
    <x v="0"/>
    <x v="0"/>
    <x v="0"/>
    <x v="8"/>
    <x v="358"/>
    <x v="0"/>
    <x v="0"/>
    <s v="Trasferimento"/>
    <x v="0"/>
    <x v="3"/>
    <x v="0"/>
    <m/>
  </r>
  <r>
    <n v="98536"/>
    <x v="0"/>
    <x v="0"/>
    <x v="0"/>
    <x v="0"/>
    <x v="2"/>
    <x v="292"/>
    <x v="0"/>
    <x v="0"/>
    <s v="Trasferimento"/>
    <x v="1"/>
    <x v="0"/>
    <x v="0"/>
    <m/>
  </r>
  <r>
    <n v="79612"/>
    <x v="0"/>
    <x v="1"/>
    <x v="2"/>
    <x v="4"/>
    <x v="11"/>
    <x v="376"/>
    <x v="0"/>
    <x v="0"/>
    <s v="Trasferimento"/>
    <x v="1"/>
    <x v="0"/>
    <x v="0"/>
    <m/>
  </r>
  <r>
    <n v="194530"/>
    <x v="0"/>
    <x v="1"/>
    <x v="2"/>
    <x v="1"/>
    <x v="10"/>
    <x v="70"/>
    <x v="0"/>
    <x v="1"/>
    <s v="Trasferimento"/>
    <x v="0"/>
    <x v="0"/>
    <x v="0"/>
    <m/>
  </r>
  <r>
    <n v="178880"/>
    <x v="0"/>
    <x v="0"/>
    <x v="2"/>
    <x v="3"/>
    <x v="11"/>
    <x v="174"/>
    <x v="0"/>
    <x v="0"/>
    <s v="Trasferimento"/>
    <x v="3"/>
    <x v="0"/>
    <x v="0"/>
    <m/>
  </r>
  <r>
    <n v="212545"/>
    <x v="0"/>
    <x v="0"/>
    <x v="2"/>
    <x v="2"/>
    <x v="11"/>
    <x v="174"/>
    <x v="0"/>
    <x v="0"/>
    <s v="Trasferimento"/>
    <x v="3"/>
    <x v="0"/>
    <x v="0"/>
    <m/>
  </r>
  <r>
    <n v="105392"/>
    <x v="0"/>
    <x v="1"/>
    <x v="2"/>
    <x v="4"/>
    <x v="10"/>
    <x v="294"/>
    <x v="0"/>
    <x v="1"/>
    <s v="Trasferimento"/>
    <x v="1"/>
    <x v="0"/>
    <x v="0"/>
    <m/>
  </r>
  <r>
    <n v="92409"/>
    <x v="0"/>
    <x v="0"/>
    <x v="0"/>
    <x v="0"/>
    <x v="11"/>
    <x v="142"/>
    <x v="0"/>
    <x v="0"/>
    <s v="Trasferimento"/>
    <x v="1"/>
    <x v="0"/>
    <x v="0"/>
    <m/>
  </r>
  <r>
    <n v="117891"/>
    <x v="0"/>
    <x v="0"/>
    <x v="2"/>
    <x v="0"/>
    <x v="11"/>
    <x v="142"/>
    <x v="0"/>
    <x v="0"/>
    <s v="Trasferimento"/>
    <x v="1"/>
    <x v="0"/>
    <x v="0"/>
    <m/>
  </r>
  <r>
    <n v="122259"/>
    <x v="0"/>
    <x v="0"/>
    <x v="0"/>
    <x v="0"/>
    <x v="4"/>
    <x v="80"/>
    <x v="0"/>
    <x v="1"/>
    <s v="Trasferimento"/>
    <x v="1"/>
    <x v="0"/>
    <x v="0"/>
    <m/>
  </r>
  <r>
    <n v="231406"/>
    <x v="1"/>
    <x v="1"/>
    <x v="0"/>
    <x v="1"/>
    <x v="2"/>
    <x v="230"/>
    <x v="0"/>
    <x v="0"/>
    <s v="Trasferimento"/>
    <x v="1"/>
    <x v="5"/>
    <x v="0"/>
    <m/>
  </r>
  <r>
    <n v="233376"/>
    <x v="0"/>
    <x v="1"/>
    <x v="0"/>
    <x v="3"/>
    <x v="2"/>
    <x v="139"/>
    <x v="0"/>
    <x v="1"/>
    <s v="Trasferimento"/>
    <x v="1"/>
    <x v="0"/>
    <x v="0"/>
    <m/>
  </r>
  <r>
    <n v="228360"/>
    <x v="0"/>
    <x v="1"/>
    <x v="0"/>
    <x v="0"/>
    <x v="4"/>
    <x v="200"/>
    <x v="0"/>
    <x v="0"/>
    <s v="Trasferimento"/>
    <x v="1"/>
    <x v="0"/>
    <x v="0"/>
    <m/>
  </r>
  <r>
    <n v="112135"/>
    <x v="0"/>
    <x v="0"/>
    <x v="2"/>
    <x v="4"/>
    <x v="8"/>
    <x v="173"/>
    <x v="0"/>
    <x v="0"/>
    <s v="Trasferimento"/>
    <x v="0"/>
    <x v="0"/>
    <x v="0"/>
    <m/>
  </r>
  <r>
    <n v="10096"/>
    <x v="0"/>
    <x v="0"/>
    <x v="0"/>
    <x v="0"/>
    <x v="4"/>
    <x v="58"/>
    <x v="0"/>
    <x v="0"/>
    <s v="Trasferimento"/>
    <x v="1"/>
    <x v="0"/>
    <x v="0"/>
    <m/>
  </r>
  <r>
    <n v="80881"/>
    <x v="0"/>
    <x v="0"/>
    <x v="2"/>
    <x v="0"/>
    <x v="1"/>
    <x v="405"/>
    <x v="0"/>
    <x v="0"/>
    <s v="Trasferimento"/>
    <x v="0"/>
    <x v="0"/>
    <x v="0"/>
    <m/>
  </r>
  <r>
    <n v="34626"/>
    <x v="0"/>
    <x v="2"/>
    <x v="2"/>
    <x v="0"/>
    <x v="10"/>
    <x v="63"/>
    <x v="1"/>
    <x v="0"/>
    <s v="Trasferimento"/>
    <x v="0"/>
    <x v="9"/>
    <x v="0"/>
    <m/>
  </r>
  <r>
    <n v="98054"/>
    <x v="0"/>
    <x v="0"/>
    <x v="0"/>
    <x v="4"/>
    <x v="11"/>
    <x v="278"/>
    <x v="0"/>
    <x v="1"/>
    <s v="Trasferimento"/>
    <x v="1"/>
    <x v="1"/>
    <x v="0"/>
    <m/>
  </r>
  <r>
    <n v="198246"/>
    <x v="0"/>
    <x v="0"/>
    <x v="0"/>
    <x v="0"/>
    <x v="1"/>
    <x v="178"/>
    <x v="0"/>
    <x v="0"/>
    <s v="Trasferimento"/>
    <x v="0"/>
    <x v="1"/>
    <x v="0"/>
    <m/>
  </r>
  <r>
    <n v="226856"/>
    <x v="0"/>
    <x v="0"/>
    <x v="0"/>
    <x v="0"/>
    <x v="4"/>
    <x v="18"/>
    <x v="0"/>
    <x v="1"/>
    <s v="Trasferimento"/>
    <x v="1"/>
    <x v="0"/>
    <x v="0"/>
    <m/>
  </r>
  <r>
    <n v="183454"/>
    <x v="0"/>
    <x v="0"/>
    <x v="0"/>
    <x v="0"/>
    <x v="4"/>
    <x v="18"/>
    <x v="0"/>
    <x v="0"/>
    <s v="Trasferimento"/>
    <x v="1"/>
    <x v="0"/>
    <x v="0"/>
    <m/>
  </r>
  <r>
    <n v="137524"/>
    <x v="0"/>
    <x v="0"/>
    <x v="2"/>
    <x v="1"/>
    <x v="7"/>
    <x v="274"/>
    <x v="0"/>
    <x v="0"/>
    <s v="Trasferimento"/>
    <x v="0"/>
    <x v="0"/>
    <x v="0"/>
    <m/>
  </r>
  <r>
    <n v="89322"/>
    <x v="0"/>
    <x v="0"/>
    <x v="2"/>
    <x v="1"/>
    <x v="9"/>
    <x v="321"/>
    <x v="0"/>
    <x v="1"/>
    <s v="Trasferimento"/>
    <x v="0"/>
    <x v="4"/>
    <x v="0"/>
    <m/>
  </r>
  <r>
    <n v="186472"/>
    <x v="0"/>
    <x v="0"/>
    <x v="0"/>
    <x v="3"/>
    <x v="11"/>
    <x v="376"/>
    <x v="0"/>
    <x v="0"/>
    <s v="Trasferimento"/>
    <x v="1"/>
    <x v="1"/>
    <x v="0"/>
    <m/>
  </r>
  <r>
    <n v="102017"/>
    <x v="0"/>
    <x v="0"/>
    <x v="0"/>
    <x v="4"/>
    <x v="11"/>
    <x v="376"/>
    <x v="0"/>
    <x v="0"/>
    <s v="Trasferimento"/>
    <x v="1"/>
    <x v="0"/>
    <x v="0"/>
    <m/>
  </r>
  <r>
    <n v="99094"/>
    <x v="0"/>
    <x v="0"/>
    <x v="2"/>
    <x v="0"/>
    <x v="7"/>
    <x v="44"/>
    <x v="0"/>
    <x v="0"/>
    <s v="Trasferimento"/>
    <x v="1"/>
    <x v="0"/>
    <x v="0"/>
    <m/>
  </r>
  <r>
    <n v="211920"/>
    <x v="0"/>
    <x v="0"/>
    <x v="0"/>
    <x v="0"/>
    <x v="10"/>
    <x v="21"/>
    <x v="0"/>
    <x v="0"/>
    <s v="Trasferimento"/>
    <x v="1"/>
    <x v="1"/>
    <x v="0"/>
    <m/>
  </r>
  <r>
    <n v="167658"/>
    <x v="0"/>
    <x v="1"/>
    <x v="0"/>
    <x v="3"/>
    <x v="1"/>
    <x v="324"/>
    <x v="0"/>
    <x v="0"/>
    <s v="Trasferimento"/>
    <x v="1"/>
    <x v="4"/>
    <x v="0"/>
    <m/>
  </r>
  <r>
    <n v="23167"/>
    <x v="0"/>
    <x v="0"/>
    <x v="2"/>
    <x v="0"/>
    <x v="2"/>
    <x v="292"/>
    <x v="0"/>
    <x v="0"/>
    <s v="Trasferimento"/>
    <x v="1"/>
    <x v="3"/>
    <x v="0"/>
    <m/>
  </r>
  <r>
    <n v="230602"/>
    <x v="1"/>
    <x v="1"/>
    <x v="0"/>
    <x v="2"/>
    <x v="1"/>
    <x v="26"/>
    <x v="0"/>
    <x v="1"/>
    <s v="Trasferimento"/>
    <x v="1"/>
    <x v="5"/>
    <x v="0"/>
    <m/>
  </r>
  <r>
    <n v="230614"/>
    <x v="1"/>
    <x v="1"/>
    <x v="0"/>
    <x v="2"/>
    <x v="1"/>
    <x v="26"/>
    <x v="0"/>
    <x v="1"/>
    <s v="Trasferimento"/>
    <x v="1"/>
    <x v="5"/>
    <x v="0"/>
    <m/>
  </r>
  <r>
    <n v="223103"/>
    <x v="1"/>
    <x v="1"/>
    <x v="0"/>
    <x v="2"/>
    <x v="1"/>
    <x v="26"/>
    <x v="0"/>
    <x v="0"/>
    <s v="Trasferimento"/>
    <x v="1"/>
    <x v="5"/>
    <x v="0"/>
    <m/>
  </r>
  <r>
    <n v="116771"/>
    <x v="0"/>
    <x v="0"/>
    <x v="0"/>
    <x v="0"/>
    <x v="12"/>
    <x v="148"/>
    <x v="0"/>
    <x v="0"/>
    <s v="Trasferimento"/>
    <x v="1"/>
    <x v="0"/>
    <x v="0"/>
    <m/>
  </r>
  <r>
    <n v="52496"/>
    <x v="0"/>
    <x v="0"/>
    <x v="0"/>
    <x v="0"/>
    <x v="1"/>
    <x v="73"/>
    <x v="0"/>
    <x v="1"/>
    <s v="Trasferimento"/>
    <x v="1"/>
    <x v="3"/>
    <x v="0"/>
    <m/>
  </r>
  <r>
    <n v="210543"/>
    <x v="0"/>
    <x v="1"/>
    <x v="0"/>
    <x v="1"/>
    <x v="4"/>
    <x v="50"/>
    <x v="0"/>
    <x v="1"/>
    <s v="Trasferimento"/>
    <x v="1"/>
    <x v="3"/>
    <x v="0"/>
    <m/>
  </r>
  <r>
    <n v="114932"/>
    <x v="0"/>
    <x v="0"/>
    <x v="0"/>
    <x v="0"/>
    <x v="4"/>
    <x v="184"/>
    <x v="0"/>
    <x v="1"/>
    <s v="Trasferimento"/>
    <x v="0"/>
    <x v="0"/>
    <x v="0"/>
    <m/>
  </r>
  <r>
    <n v="213932"/>
    <x v="0"/>
    <x v="1"/>
    <x v="2"/>
    <x v="0"/>
    <x v="11"/>
    <x v="91"/>
    <x v="0"/>
    <x v="0"/>
    <s v="Trasferimento"/>
    <x v="1"/>
    <x v="3"/>
    <x v="0"/>
    <m/>
  </r>
  <r>
    <n v="49100"/>
    <x v="0"/>
    <x v="0"/>
    <x v="2"/>
    <x v="0"/>
    <x v="11"/>
    <x v="376"/>
    <x v="0"/>
    <x v="0"/>
    <s v="Trasferimento"/>
    <x v="1"/>
    <x v="3"/>
    <x v="0"/>
    <m/>
  </r>
  <r>
    <n v="48330"/>
    <x v="0"/>
    <x v="0"/>
    <x v="0"/>
    <x v="0"/>
    <x v="7"/>
    <x v="301"/>
    <x v="0"/>
    <x v="0"/>
    <s v="Trasferimento"/>
    <x v="1"/>
    <x v="4"/>
    <x v="0"/>
    <m/>
  </r>
  <r>
    <n v="65830"/>
    <x v="0"/>
    <x v="0"/>
    <x v="0"/>
    <x v="0"/>
    <x v="7"/>
    <x v="301"/>
    <x v="0"/>
    <x v="0"/>
    <s v="Trasferimento"/>
    <x v="1"/>
    <x v="4"/>
    <x v="0"/>
    <m/>
  </r>
  <r>
    <n v="44116"/>
    <x v="0"/>
    <x v="0"/>
    <x v="0"/>
    <x v="0"/>
    <x v="0"/>
    <x v="76"/>
    <x v="0"/>
    <x v="1"/>
    <s v="Trasferimento"/>
    <x v="0"/>
    <x v="3"/>
    <x v="0"/>
    <m/>
  </r>
  <r>
    <n v="113418"/>
    <x v="0"/>
    <x v="0"/>
    <x v="0"/>
    <x v="0"/>
    <x v="7"/>
    <x v="301"/>
    <x v="0"/>
    <x v="0"/>
    <s v="Trasferimento"/>
    <x v="1"/>
    <x v="1"/>
    <x v="0"/>
    <m/>
  </r>
  <r>
    <n v="174862"/>
    <x v="1"/>
    <x v="0"/>
    <x v="0"/>
    <x v="0"/>
    <x v="7"/>
    <x v="301"/>
    <x v="0"/>
    <x v="0"/>
    <s v="Trasferimento"/>
    <x v="1"/>
    <x v="7"/>
    <x v="0"/>
    <m/>
  </r>
  <r>
    <n v="189168"/>
    <x v="0"/>
    <x v="1"/>
    <x v="2"/>
    <x v="0"/>
    <x v="7"/>
    <x v="301"/>
    <x v="0"/>
    <x v="1"/>
    <s v="Trasferimento"/>
    <x v="1"/>
    <x v="0"/>
    <x v="0"/>
    <m/>
  </r>
  <r>
    <n v="16293"/>
    <x v="0"/>
    <x v="0"/>
    <x v="2"/>
    <x v="0"/>
    <x v="7"/>
    <x v="301"/>
    <x v="0"/>
    <x v="1"/>
    <s v="Trasferimento"/>
    <x v="1"/>
    <x v="4"/>
    <x v="0"/>
    <m/>
  </r>
  <r>
    <n v="16437"/>
    <x v="0"/>
    <x v="0"/>
    <x v="0"/>
    <x v="0"/>
    <x v="0"/>
    <x v="76"/>
    <x v="0"/>
    <x v="1"/>
    <s v="Trasferimento"/>
    <x v="0"/>
    <x v="4"/>
    <x v="0"/>
    <m/>
  </r>
  <r>
    <n v="160659"/>
    <x v="0"/>
    <x v="0"/>
    <x v="0"/>
    <x v="1"/>
    <x v="7"/>
    <x v="301"/>
    <x v="0"/>
    <x v="1"/>
    <s v="Trasferimento"/>
    <x v="1"/>
    <x v="0"/>
    <x v="0"/>
    <m/>
  </r>
  <r>
    <n v="175656"/>
    <x v="0"/>
    <x v="1"/>
    <x v="2"/>
    <x v="3"/>
    <x v="7"/>
    <x v="168"/>
    <x v="0"/>
    <x v="1"/>
    <s v="Trasferimento"/>
    <x v="1"/>
    <x v="0"/>
    <x v="0"/>
    <m/>
  </r>
  <r>
    <n v="75919"/>
    <x v="0"/>
    <x v="0"/>
    <x v="0"/>
    <x v="0"/>
    <x v="0"/>
    <x v="76"/>
    <x v="0"/>
    <x v="1"/>
    <s v="Trasferimento"/>
    <x v="0"/>
    <x v="0"/>
    <x v="0"/>
    <m/>
  </r>
  <r>
    <n v="150334"/>
    <x v="0"/>
    <x v="0"/>
    <x v="0"/>
    <x v="0"/>
    <x v="10"/>
    <x v="266"/>
    <x v="0"/>
    <x v="1"/>
    <s v="Trasferimento"/>
    <x v="1"/>
    <x v="1"/>
    <x v="0"/>
    <m/>
  </r>
  <r>
    <n v="134811"/>
    <x v="0"/>
    <x v="0"/>
    <x v="2"/>
    <x v="0"/>
    <x v="12"/>
    <x v="314"/>
    <x v="0"/>
    <x v="0"/>
    <s v="Trasferimento"/>
    <x v="0"/>
    <x v="3"/>
    <x v="0"/>
    <m/>
  </r>
  <r>
    <n v="230446"/>
    <x v="0"/>
    <x v="1"/>
    <x v="0"/>
    <x v="3"/>
    <x v="2"/>
    <x v="158"/>
    <x v="0"/>
    <x v="0"/>
    <s v="Trasferimento"/>
    <x v="0"/>
    <x v="3"/>
    <x v="0"/>
    <m/>
  </r>
  <r>
    <n v="230445"/>
    <x v="0"/>
    <x v="1"/>
    <x v="0"/>
    <x v="3"/>
    <x v="2"/>
    <x v="158"/>
    <x v="0"/>
    <x v="0"/>
    <s v="Trasferimento"/>
    <x v="0"/>
    <x v="1"/>
    <x v="0"/>
    <m/>
  </r>
  <r>
    <n v="94881"/>
    <x v="0"/>
    <x v="0"/>
    <x v="0"/>
    <x v="0"/>
    <x v="4"/>
    <x v="111"/>
    <x v="0"/>
    <x v="0"/>
    <s v="Trasferimento"/>
    <x v="3"/>
    <x v="1"/>
    <x v="0"/>
    <m/>
  </r>
  <r>
    <n v="204911"/>
    <x v="0"/>
    <x v="0"/>
    <x v="0"/>
    <x v="0"/>
    <x v="7"/>
    <x v="288"/>
    <x v="0"/>
    <x v="1"/>
    <s v="Trasferimento"/>
    <x v="3"/>
    <x v="0"/>
    <x v="0"/>
    <m/>
  </r>
  <r>
    <n v="142692"/>
    <x v="0"/>
    <x v="0"/>
    <x v="0"/>
    <x v="0"/>
    <x v="7"/>
    <x v="288"/>
    <x v="0"/>
    <x v="1"/>
    <s v="Trasferimento"/>
    <x v="3"/>
    <x v="1"/>
    <x v="0"/>
    <m/>
  </r>
  <r>
    <n v="223263"/>
    <x v="0"/>
    <x v="0"/>
    <x v="0"/>
    <x v="1"/>
    <x v="0"/>
    <x v="100"/>
    <x v="0"/>
    <x v="1"/>
    <s v="Trasferimento"/>
    <x v="0"/>
    <x v="3"/>
    <x v="0"/>
    <m/>
  </r>
  <r>
    <n v="187824"/>
    <x v="0"/>
    <x v="0"/>
    <x v="0"/>
    <x v="0"/>
    <x v="0"/>
    <x v="100"/>
    <x v="0"/>
    <x v="0"/>
    <s v="Trasferimento"/>
    <x v="0"/>
    <x v="1"/>
    <x v="0"/>
    <m/>
  </r>
  <r>
    <n v="223669"/>
    <x v="0"/>
    <x v="0"/>
    <x v="0"/>
    <x v="3"/>
    <x v="0"/>
    <x v="100"/>
    <x v="0"/>
    <x v="0"/>
    <s v="Trasferimento"/>
    <x v="0"/>
    <x v="0"/>
    <x v="0"/>
    <m/>
  </r>
  <r>
    <n v="69325"/>
    <x v="0"/>
    <x v="0"/>
    <x v="0"/>
    <x v="0"/>
    <x v="0"/>
    <x v="100"/>
    <x v="0"/>
    <x v="1"/>
    <s v="Trasferimento"/>
    <x v="0"/>
    <x v="3"/>
    <x v="0"/>
    <m/>
  </r>
  <r>
    <n v="150231"/>
    <x v="0"/>
    <x v="0"/>
    <x v="0"/>
    <x v="0"/>
    <x v="0"/>
    <x v="100"/>
    <x v="0"/>
    <x v="0"/>
    <s v="Trasferimento"/>
    <x v="0"/>
    <x v="0"/>
    <x v="0"/>
    <m/>
  </r>
  <r>
    <n v="57575"/>
    <x v="0"/>
    <x v="0"/>
    <x v="2"/>
    <x v="0"/>
    <x v="0"/>
    <x v="100"/>
    <x v="0"/>
    <x v="0"/>
    <s v="Trasferimento"/>
    <x v="0"/>
    <x v="1"/>
    <x v="0"/>
    <m/>
  </r>
  <r>
    <n v="149399"/>
    <x v="0"/>
    <x v="0"/>
    <x v="0"/>
    <x v="0"/>
    <x v="0"/>
    <x v="100"/>
    <x v="0"/>
    <x v="0"/>
    <s v="Trasferimento"/>
    <x v="0"/>
    <x v="0"/>
    <x v="0"/>
    <m/>
  </r>
  <r>
    <n v="8031"/>
    <x v="0"/>
    <x v="0"/>
    <x v="0"/>
    <x v="0"/>
    <x v="0"/>
    <x v="100"/>
    <x v="0"/>
    <x v="0"/>
    <s v="Trasferimento"/>
    <x v="0"/>
    <x v="4"/>
    <x v="0"/>
    <m/>
  </r>
  <r>
    <n v="75158"/>
    <x v="0"/>
    <x v="0"/>
    <x v="2"/>
    <x v="4"/>
    <x v="0"/>
    <x v="100"/>
    <x v="0"/>
    <x v="1"/>
    <s v="Trasferimento"/>
    <x v="0"/>
    <x v="0"/>
    <x v="0"/>
    <m/>
  </r>
  <r>
    <n v="102067"/>
    <x v="0"/>
    <x v="0"/>
    <x v="0"/>
    <x v="0"/>
    <x v="0"/>
    <x v="100"/>
    <x v="0"/>
    <x v="0"/>
    <s v="Trasferimento"/>
    <x v="0"/>
    <x v="3"/>
    <x v="0"/>
    <m/>
  </r>
  <r>
    <n v="187603"/>
    <x v="0"/>
    <x v="0"/>
    <x v="0"/>
    <x v="0"/>
    <x v="7"/>
    <x v="51"/>
    <x v="0"/>
    <x v="0"/>
    <s v="Trasferimento"/>
    <x v="1"/>
    <x v="3"/>
    <x v="0"/>
    <m/>
  </r>
  <r>
    <n v="195195"/>
    <x v="1"/>
    <x v="0"/>
    <x v="0"/>
    <x v="1"/>
    <x v="4"/>
    <x v="197"/>
    <x v="0"/>
    <x v="1"/>
    <s v="Trasferimento"/>
    <x v="1"/>
    <x v="5"/>
    <x v="0"/>
    <m/>
  </r>
  <r>
    <n v="162484"/>
    <x v="0"/>
    <x v="0"/>
    <x v="2"/>
    <x v="0"/>
    <x v="11"/>
    <x v="142"/>
    <x v="0"/>
    <x v="0"/>
    <s v="Trasferimento"/>
    <x v="1"/>
    <x v="1"/>
    <x v="0"/>
    <m/>
  </r>
  <r>
    <n v="6195"/>
    <x v="0"/>
    <x v="0"/>
    <x v="0"/>
    <x v="0"/>
    <x v="11"/>
    <x v="142"/>
    <x v="0"/>
    <x v="0"/>
    <s v="Trasferimento"/>
    <x v="1"/>
    <x v="4"/>
    <x v="0"/>
    <m/>
  </r>
  <r>
    <n v="189800"/>
    <x v="0"/>
    <x v="0"/>
    <x v="0"/>
    <x v="0"/>
    <x v="11"/>
    <x v="142"/>
    <x v="0"/>
    <x v="0"/>
    <s v="Trasferimento"/>
    <x v="1"/>
    <x v="3"/>
    <x v="0"/>
    <m/>
  </r>
  <r>
    <n v="21375"/>
    <x v="0"/>
    <x v="0"/>
    <x v="0"/>
    <x v="0"/>
    <x v="11"/>
    <x v="142"/>
    <x v="0"/>
    <x v="1"/>
    <s v="Trasferimento"/>
    <x v="1"/>
    <x v="4"/>
    <x v="0"/>
    <m/>
  </r>
  <r>
    <n v="132089"/>
    <x v="0"/>
    <x v="0"/>
    <x v="2"/>
    <x v="1"/>
    <x v="0"/>
    <x v="383"/>
    <x v="0"/>
    <x v="0"/>
    <s v="Trasferimento"/>
    <x v="0"/>
    <x v="3"/>
    <x v="0"/>
    <m/>
  </r>
  <r>
    <n v="106088"/>
    <x v="0"/>
    <x v="0"/>
    <x v="0"/>
    <x v="0"/>
    <x v="8"/>
    <x v="92"/>
    <x v="0"/>
    <x v="0"/>
    <s v="Trasferimento"/>
    <x v="1"/>
    <x v="1"/>
    <x v="0"/>
    <m/>
  </r>
  <r>
    <n v="47351"/>
    <x v="0"/>
    <x v="0"/>
    <x v="0"/>
    <x v="0"/>
    <x v="8"/>
    <x v="92"/>
    <x v="0"/>
    <x v="1"/>
    <s v="Trasferimento"/>
    <x v="1"/>
    <x v="4"/>
    <x v="0"/>
    <m/>
  </r>
  <r>
    <n v="55023"/>
    <x v="0"/>
    <x v="0"/>
    <x v="0"/>
    <x v="0"/>
    <x v="8"/>
    <x v="92"/>
    <x v="0"/>
    <x v="0"/>
    <s v="Trasferimento"/>
    <x v="1"/>
    <x v="0"/>
    <x v="0"/>
    <m/>
  </r>
  <r>
    <n v="73676"/>
    <x v="0"/>
    <x v="0"/>
    <x v="2"/>
    <x v="4"/>
    <x v="0"/>
    <x v="383"/>
    <x v="0"/>
    <x v="1"/>
    <s v="Trasferimento"/>
    <x v="0"/>
    <x v="3"/>
    <x v="0"/>
    <m/>
  </r>
  <r>
    <n v="233275"/>
    <x v="0"/>
    <x v="0"/>
    <x v="0"/>
    <x v="0"/>
    <x v="0"/>
    <x v="383"/>
    <x v="0"/>
    <x v="0"/>
    <s v="Trasferimento"/>
    <x v="0"/>
    <x v="4"/>
    <x v="0"/>
    <m/>
  </r>
  <r>
    <n v="231790"/>
    <x v="0"/>
    <x v="1"/>
    <x v="0"/>
    <x v="1"/>
    <x v="11"/>
    <x v="91"/>
    <x v="0"/>
    <x v="0"/>
    <s v="Trasferimento"/>
    <x v="1"/>
    <x v="0"/>
    <x v="0"/>
    <m/>
  </r>
  <r>
    <n v="12937"/>
    <x v="0"/>
    <x v="0"/>
    <x v="2"/>
    <x v="1"/>
    <x v="12"/>
    <x v="148"/>
    <x v="0"/>
    <x v="1"/>
    <s v="Trasferimento"/>
    <x v="1"/>
    <x v="4"/>
    <x v="0"/>
    <m/>
  </r>
  <r>
    <n v="215030"/>
    <x v="0"/>
    <x v="0"/>
    <x v="2"/>
    <x v="0"/>
    <x v="2"/>
    <x v="292"/>
    <x v="0"/>
    <x v="0"/>
    <s v="Trasferimento"/>
    <x v="1"/>
    <x v="1"/>
    <x v="0"/>
    <m/>
  </r>
  <r>
    <n v="20899"/>
    <x v="0"/>
    <x v="0"/>
    <x v="2"/>
    <x v="4"/>
    <x v="4"/>
    <x v="256"/>
    <x v="0"/>
    <x v="0"/>
    <s v="Trasferimento"/>
    <x v="1"/>
    <x v="3"/>
    <x v="0"/>
    <m/>
  </r>
  <r>
    <n v="26818"/>
    <x v="0"/>
    <x v="0"/>
    <x v="0"/>
    <x v="0"/>
    <x v="8"/>
    <x v="46"/>
    <x v="0"/>
    <x v="0"/>
    <s v="Trasferimento"/>
    <x v="0"/>
    <x v="4"/>
    <x v="0"/>
    <m/>
  </r>
  <r>
    <n v="230358"/>
    <x v="0"/>
    <x v="1"/>
    <x v="0"/>
    <x v="1"/>
    <x v="4"/>
    <x v="335"/>
    <x v="0"/>
    <x v="0"/>
    <s v="Trasferimento"/>
    <x v="0"/>
    <x v="0"/>
    <x v="0"/>
    <m/>
  </r>
  <r>
    <n v="106022"/>
    <x v="0"/>
    <x v="0"/>
    <x v="0"/>
    <x v="0"/>
    <x v="9"/>
    <x v="117"/>
    <x v="0"/>
    <x v="1"/>
    <s v="Trasferimento"/>
    <x v="1"/>
    <x v="4"/>
    <x v="0"/>
    <m/>
  </r>
  <r>
    <n v="87870"/>
    <x v="0"/>
    <x v="0"/>
    <x v="0"/>
    <x v="0"/>
    <x v="4"/>
    <x v="250"/>
    <x v="0"/>
    <x v="1"/>
    <s v="Trasferimento"/>
    <x v="1"/>
    <x v="3"/>
    <x v="0"/>
    <m/>
  </r>
  <r>
    <n v="199031"/>
    <x v="1"/>
    <x v="0"/>
    <x v="2"/>
    <x v="2"/>
    <x v="7"/>
    <x v="241"/>
    <x v="0"/>
    <x v="1"/>
    <s v="Trasferimento"/>
    <x v="0"/>
    <x v="7"/>
    <x v="0"/>
    <m/>
  </r>
  <r>
    <n v="218314"/>
    <x v="0"/>
    <x v="0"/>
    <x v="0"/>
    <x v="1"/>
    <x v="4"/>
    <x v="147"/>
    <x v="0"/>
    <x v="0"/>
    <s v="Trasferimento"/>
    <x v="1"/>
    <x v="0"/>
    <x v="0"/>
    <m/>
  </r>
  <r>
    <n v="218916"/>
    <x v="1"/>
    <x v="1"/>
    <x v="2"/>
    <x v="2"/>
    <x v="2"/>
    <x v="71"/>
    <x v="0"/>
    <x v="0"/>
    <s v="Trasferimento"/>
    <x v="1"/>
    <x v="5"/>
    <x v="0"/>
    <m/>
  </r>
  <r>
    <n v="32308"/>
    <x v="0"/>
    <x v="0"/>
    <x v="2"/>
    <x v="4"/>
    <x v="7"/>
    <x v="242"/>
    <x v="0"/>
    <x v="0"/>
    <s v="Trasferimento"/>
    <x v="0"/>
    <x v="0"/>
    <x v="0"/>
    <m/>
  </r>
  <r>
    <n v="186245"/>
    <x v="0"/>
    <x v="1"/>
    <x v="2"/>
    <x v="3"/>
    <x v="4"/>
    <x v="149"/>
    <x v="0"/>
    <x v="0"/>
    <s v="Trasferimento"/>
    <x v="1"/>
    <x v="1"/>
    <x v="0"/>
    <m/>
  </r>
  <r>
    <n v="130799"/>
    <x v="1"/>
    <x v="0"/>
    <x v="0"/>
    <x v="0"/>
    <x v="12"/>
    <x v="314"/>
    <x v="0"/>
    <x v="0"/>
    <s v="Trasferimento"/>
    <x v="0"/>
    <x v="2"/>
    <x v="0"/>
    <m/>
  </r>
  <r>
    <n v="187522"/>
    <x v="1"/>
    <x v="0"/>
    <x v="2"/>
    <x v="1"/>
    <x v="7"/>
    <x v="310"/>
    <x v="0"/>
    <x v="0"/>
    <s v="Trasferimento"/>
    <x v="1"/>
    <x v="6"/>
    <x v="0"/>
    <m/>
  </r>
  <r>
    <n v="208634"/>
    <x v="0"/>
    <x v="0"/>
    <x v="0"/>
    <x v="0"/>
    <x v="11"/>
    <x v="155"/>
    <x v="0"/>
    <x v="0"/>
    <s v="Trasferimento"/>
    <x v="0"/>
    <x v="3"/>
    <x v="0"/>
    <m/>
  </r>
  <r>
    <n v="167170"/>
    <x v="0"/>
    <x v="0"/>
    <x v="0"/>
    <x v="0"/>
    <x v="2"/>
    <x v="157"/>
    <x v="0"/>
    <x v="1"/>
    <s v="Trasferimento"/>
    <x v="1"/>
    <x v="3"/>
    <x v="0"/>
    <m/>
  </r>
  <r>
    <n v="98775"/>
    <x v="0"/>
    <x v="0"/>
    <x v="2"/>
    <x v="0"/>
    <x v="4"/>
    <x v="400"/>
    <x v="0"/>
    <x v="0"/>
    <s v="Trasferimento"/>
    <x v="0"/>
    <x v="0"/>
    <x v="0"/>
    <m/>
  </r>
  <r>
    <n v="69245"/>
    <x v="0"/>
    <x v="0"/>
    <x v="2"/>
    <x v="1"/>
    <x v="4"/>
    <x v="400"/>
    <x v="0"/>
    <x v="0"/>
    <s v="Trasferimento"/>
    <x v="0"/>
    <x v="1"/>
    <x v="0"/>
    <m/>
  </r>
  <r>
    <n v="142167"/>
    <x v="0"/>
    <x v="0"/>
    <x v="0"/>
    <x v="0"/>
    <x v="4"/>
    <x v="219"/>
    <x v="0"/>
    <x v="0"/>
    <s v="Trasferimento"/>
    <x v="0"/>
    <x v="4"/>
    <x v="0"/>
    <m/>
  </r>
  <r>
    <n v="55320"/>
    <x v="0"/>
    <x v="0"/>
    <x v="2"/>
    <x v="1"/>
    <x v="4"/>
    <x v="411"/>
    <x v="0"/>
    <x v="1"/>
    <s v="Trasferimento"/>
    <x v="1"/>
    <x v="3"/>
    <x v="0"/>
    <m/>
  </r>
  <r>
    <n v="218426"/>
    <x v="0"/>
    <x v="1"/>
    <x v="0"/>
    <x v="0"/>
    <x v="1"/>
    <x v="138"/>
    <x v="0"/>
    <x v="0"/>
    <s v="Trasferimento"/>
    <x v="1"/>
    <x v="0"/>
    <x v="0"/>
    <m/>
  </r>
  <r>
    <n v="27598"/>
    <x v="0"/>
    <x v="0"/>
    <x v="0"/>
    <x v="0"/>
    <x v="8"/>
    <x v="46"/>
    <x v="0"/>
    <x v="0"/>
    <s v="Trasferimento"/>
    <x v="0"/>
    <x v="4"/>
    <x v="0"/>
    <m/>
  </r>
  <r>
    <n v="190470"/>
    <x v="1"/>
    <x v="0"/>
    <x v="0"/>
    <x v="0"/>
    <x v="15"/>
    <x v="243"/>
    <x v="0"/>
    <x v="1"/>
    <s v="Trasferimento"/>
    <x v="0"/>
    <x v="2"/>
    <x v="0"/>
    <m/>
  </r>
  <r>
    <n v="190928"/>
    <x v="1"/>
    <x v="0"/>
    <x v="0"/>
    <x v="0"/>
    <x v="1"/>
    <x v="320"/>
    <x v="0"/>
    <x v="0"/>
    <s v="Trasferimento"/>
    <x v="1"/>
    <x v="2"/>
    <x v="0"/>
    <m/>
  </r>
  <r>
    <n v="46588"/>
    <x v="0"/>
    <x v="0"/>
    <x v="0"/>
    <x v="0"/>
    <x v="4"/>
    <x v="87"/>
    <x v="0"/>
    <x v="0"/>
    <s v="Trasferimento"/>
    <x v="0"/>
    <x v="3"/>
    <x v="0"/>
    <m/>
  </r>
  <r>
    <n v="230837"/>
    <x v="0"/>
    <x v="1"/>
    <x v="0"/>
    <x v="0"/>
    <x v="4"/>
    <x v="54"/>
    <x v="0"/>
    <x v="0"/>
    <s v="Trasferimento"/>
    <x v="1"/>
    <x v="0"/>
    <x v="0"/>
    <m/>
  </r>
  <r>
    <n v="3807"/>
    <x v="0"/>
    <x v="0"/>
    <x v="0"/>
    <x v="0"/>
    <x v="4"/>
    <x v="54"/>
    <x v="0"/>
    <x v="0"/>
    <s v="Trasferimento"/>
    <x v="1"/>
    <x v="4"/>
    <x v="0"/>
    <m/>
  </r>
  <r>
    <n v="83938"/>
    <x v="0"/>
    <x v="0"/>
    <x v="0"/>
    <x v="0"/>
    <x v="4"/>
    <x v="54"/>
    <x v="0"/>
    <x v="0"/>
    <s v="Trasferimento"/>
    <x v="1"/>
    <x v="0"/>
    <x v="0"/>
    <m/>
  </r>
  <r>
    <n v="84274"/>
    <x v="0"/>
    <x v="1"/>
    <x v="2"/>
    <x v="4"/>
    <x v="4"/>
    <x v="54"/>
    <x v="0"/>
    <x v="1"/>
    <s v="Trasferimento"/>
    <x v="1"/>
    <x v="0"/>
    <x v="0"/>
    <m/>
  </r>
  <r>
    <n v="109212"/>
    <x v="0"/>
    <x v="1"/>
    <x v="2"/>
    <x v="0"/>
    <x v="4"/>
    <x v="54"/>
    <x v="0"/>
    <x v="0"/>
    <s v="Trasferimento"/>
    <x v="1"/>
    <x v="1"/>
    <x v="0"/>
    <m/>
  </r>
  <r>
    <n v="109213"/>
    <x v="1"/>
    <x v="1"/>
    <x v="2"/>
    <x v="0"/>
    <x v="4"/>
    <x v="54"/>
    <x v="0"/>
    <x v="1"/>
    <s v="Trasferimento"/>
    <x v="1"/>
    <x v="2"/>
    <x v="0"/>
    <m/>
  </r>
  <r>
    <n v="144594"/>
    <x v="0"/>
    <x v="0"/>
    <x v="0"/>
    <x v="0"/>
    <x v="4"/>
    <x v="75"/>
    <x v="0"/>
    <x v="0"/>
    <s v="Trasferimento"/>
    <x v="0"/>
    <x v="1"/>
    <x v="0"/>
    <m/>
  </r>
  <r>
    <n v="36289"/>
    <x v="0"/>
    <x v="1"/>
    <x v="0"/>
    <x v="0"/>
    <x v="4"/>
    <x v="54"/>
    <x v="0"/>
    <x v="0"/>
    <s v="Trasferimento"/>
    <x v="1"/>
    <x v="0"/>
    <x v="0"/>
    <m/>
  </r>
  <r>
    <n v="208759"/>
    <x v="1"/>
    <x v="0"/>
    <x v="0"/>
    <x v="1"/>
    <x v="0"/>
    <x v="100"/>
    <x v="0"/>
    <x v="0"/>
    <s v="Trasferimento"/>
    <x v="0"/>
    <x v="5"/>
    <x v="0"/>
    <m/>
  </r>
  <r>
    <n v="30075"/>
    <x v="0"/>
    <x v="0"/>
    <x v="0"/>
    <x v="0"/>
    <x v="0"/>
    <x v="100"/>
    <x v="0"/>
    <x v="0"/>
    <s v="Trasferimento"/>
    <x v="0"/>
    <x v="4"/>
    <x v="0"/>
    <m/>
  </r>
  <r>
    <n v="227110"/>
    <x v="0"/>
    <x v="0"/>
    <x v="0"/>
    <x v="0"/>
    <x v="0"/>
    <x v="100"/>
    <x v="0"/>
    <x v="0"/>
    <s v="Trasferimento"/>
    <x v="0"/>
    <x v="3"/>
    <x v="0"/>
    <m/>
  </r>
  <r>
    <n v="10450"/>
    <x v="0"/>
    <x v="0"/>
    <x v="2"/>
    <x v="0"/>
    <x v="0"/>
    <x v="100"/>
    <x v="0"/>
    <x v="0"/>
    <s v="Trasferimento"/>
    <x v="0"/>
    <x v="4"/>
    <x v="0"/>
    <m/>
  </r>
  <r>
    <n v="214724"/>
    <x v="0"/>
    <x v="0"/>
    <x v="0"/>
    <x v="0"/>
    <x v="0"/>
    <x v="100"/>
    <x v="0"/>
    <x v="0"/>
    <s v="Trasferimento"/>
    <x v="0"/>
    <x v="1"/>
    <x v="0"/>
    <m/>
  </r>
  <r>
    <n v="11442"/>
    <x v="0"/>
    <x v="0"/>
    <x v="0"/>
    <x v="0"/>
    <x v="0"/>
    <x v="100"/>
    <x v="0"/>
    <x v="0"/>
    <s v="Trasferimento"/>
    <x v="0"/>
    <x v="0"/>
    <x v="0"/>
    <m/>
  </r>
  <r>
    <n v="88973"/>
    <x v="0"/>
    <x v="0"/>
    <x v="2"/>
    <x v="0"/>
    <x v="0"/>
    <x v="100"/>
    <x v="0"/>
    <x v="0"/>
    <s v="Trasferimento"/>
    <x v="0"/>
    <x v="0"/>
    <x v="0"/>
    <m/>
  </r>
  <r>
    <n v="115441"/>
    <x v="0"/>
    <x v="0"/>
    <x v="2"/>
    <x v="0"/>
    <x v="0"/>
    <x v="100"/>
    <x v="0"/>
    <x v="0"/>
    <s v="Trasferimento"/>
    <x v="0"/>
    <x v="0"/>
    <x v="0"/>
    <m/>
  </r>
  <r>
    <n v="170102"/>
    <x v="0"/>
    <x v="0"/>
    <x v="0"/>
    <x v="0"/>
    <x v="7"/>
    <x v="161"/>
    <x v="0"/>
    <x v="0"/>
    <s v="Trasferimento"/>
    <x v="0"/>
    <x v="4"/>
    <x v="0"/>
    <m/>
  </r>
  <r>
    <n v="54514"/>
    <x v="0"/>
    <x v="0"/>
    <x v="2"/>
    <x v="4"/>
    <x v="11"/>
    <x v="142"/>
    <x v="0"/>
    <x v="0"/>
    <s v="Trasferimento"/>
    <x v="1"/>
    <x v="0"/>
    <x v="0"/>
    <m/>
  </r>
  <r>
    <n v="161682"/>
    <x v="0"/>
    <x v="0"/>
    <x v="0"/>
    <x v="0"/>
    <x v="11"/>
    <x v="142"/>
    <x v="0"/>
    <x v="0"/>
    <s v="Trasferimento"/>
    <x v="1"/>
    <x v="0"/>
    <x v="0"/>
    <m/>
  </r>
  <r>
    <n v="158999"/>
    <x v="0"/>
    <x v="0"/>
    <x v="2"/>
    <x v="4"/>
    <x v="9"/>
    <x v="379"/>
    <x v="0"/>
    <x v="0"/>
    <s v="Trasferimento"/>
    <x v="0"/>
    <x v="0"/>
    <x v="0"/>
    <m/>
  </r>
  <r>
    <n v="19550"/>
    <x v="0"/>
    <x v="1"/>
    <x v="0"/>
    <x v="4"/>
    <x v="2"/>
    <x v="55"/>
    <x v="0"/>
    <x v="0"/>
    <s v="Trasferimento"/>
    <x v="1"/>
    <x v="0"/>
    <x v="0"/>
    <m/>
  </r>
  <r>
    <n v="22908"/>
    <x v="0"/>
    <x v="0"/>
    <x v="0"/>
    <x v="0"/>
    <x v="2"/>
    <x v="207"/>
    <x v="0"/>
    <x v="0"/>
    <s v="Trasferimento"/>
    <x v="1"/>
    <x v="0"/>
    <x v="0"/>
    <m/>
  </r>
  <r>
    <n v="177915"/>
    <x v="0"/>
    <x v="0"/>
    <x v="0"/>
    <x v="0"/>
    <x v="11"/>
    <x v="142"/>
    <x v="0"/>
    <x v="0"/>
    <s v="Trasferimento"/>
    <x v="1"/>
    <x v="0"/>
    <x v="0"/>
    <m/>
  </r>
  <r>
    <n v="198980"/>
    <x v="0"/>
    <x v="0"/>
    <x v="2"/>
    <x v="1"/>
    <x v="11"/>
    <x v="142"/>
    <x v="0"/>
    <x v="0"/>
    <s v="Trasferimento"/>
    <x v="1"/>
    <x v="1"/>
    <x v="0"/>
    <m/>
  </r>
  <r>
    <n v="81492"/>
    <x v="0"/>
    <x v="0"/>
    <x v="0"/>
    <x v="0"/>
    <x v="11"/>
    <x v="142"/>
    <x v="0"/>
    <x v="1"/>
    <s v="Trasferimento"/>
    <x v="1"/>
    <x v="1"/>
    <x v="0"/>
    <m/>
  </r>
  <r>
    <n v="23834"/>
    <x v="0"/>
    <x v="0"/>
    <x v="2"/>
    <x v="0"/>
    <x v="11"/>
    <x v="142"/>
    <x v="0"/>
    <x v="1"/>
    <s v="Trasferimento"/>
    <x v="1"/>
    <x v="1"/>
    <x v="0"/>
    <m/>
  </r>
  <r>
    <n v="121681"/>
    <x v="0"/>
    <x v="0"/>
    <x v="0"/>
    <x v="0"/>
    <x v="2"/>
    <x v="292"/>
    <x v="0"/>
    <x v="0"/>
    <s v="Trasferimento"/>
    <x v="1"/>
    <x v="3"/>
    <x v="0"/>
    <m/>
  </r>
  <r>
    <n v="226869"/>
    <x v="0"/>
    <x v="0"/>
    <x v="0"/>
    <x v="1"/>
    <x v="1"/>
    <x v="138"/>
    <x v="0"/>
    <x v="0"/>
    <s v="Trasferimento"/>
    <x v="1"/>
    <x v="3"/>
    <x v="0"/>
    <m/>
  </r>
  <r>
    <n v="190510"/>
    <x v="1"/>
    <x v="0"/>
    <x v="2"/>
    <x v="0"/>
    <x v="1"/>
    <x v="409"/>
    <x v="0"/>
    <x v="0"/>
    <s v="Trasferimento"/>
    <x v="0"/>
    <x v="5"/>
    <x v="0"/>
    <m/>
  </r>
  <r>
    <n v="132223"/>
    <x v="1"/>
    <x v="0"/>
    <x v="0"/>
    <x v="0"/>
    <x v="13"/>
    <x v="356"/>
    <x v="0"/>
    <x v="0"/>
    <s v="Trasferimento"/>
    <x v="1"/>
    <x v="6"/>
    <x v="0"/>
    <m/>
  </r>
  <r>
    <n v="112568"/>
    <x v="0"/>
    <x v="0"/>
    <x v="0"/>
    <x v="1"/>
    <x v="13"/>
    <x v="188"/>
    <x v="0"/>
    <x v="1"/>
    <s v="Trasferimento"/>
    <x v="1"/>
    <x v="4"/>
    <x v="0"/>
    <m/>
  </r>
  <r>
    <n v="206983"/>
    <x v="0"/>
    <x v="1"/>
    <x v="0"/>
    <x v="1"/>
    <x v="12"/>
    <x v="269"/>
    <x v="0"/>
    <x v="0"/>
    <s v="Trasferimento"/>
    <x v="1"/>
    <x v="4"/>
    <x v="0"/>
    <m/>
  </r>
  <r>
    <n v="93882"/>
    <x v="0"/>
    <x v="0"/>
    <x v="0"/>
    <x v="0"/>
    <x v="11"/>
    <x v="280"/>
    <x v="0"/>
    <x v="0"/>
    <s v="Trasferimento"/>
    <x v="0"/>
    <x v="0"/>
    <x v="0"/>
    <m/>
  </r>
  <r>
    <n v="80213"/>
    <x v="0"/>
    <x v="0"/>
    <x v="0"/>
    <x v="0"/>
    <x v="8"/>
    <x v="355"/>
    <x v="0"/>
    <x v="0"/>
    <s v="Trasferimento"/>
    <x v="0"/>
    <x v="0"/>
    <x v="0"/>
    <m/>
  </r>
  <r>
    <n v="56944"/>
    <x v="0"/>
    <x v="0"/>
    <x v="2"/>
    <x v="4"/>
    <x v="7"/>
    <x v="74"/>
    <x v="0"/>
    <x v="0"/>
    <s v="Trasferimento"/>
    <x v="1"/>
    <x v="3"/>
    <x v="0"/>
    <m/>
  </r>
  <r>
    <n v="125825"/>
    <x v="0"/>
    <x v="0"/>
    <x v="2"/>
    <x v="1"/>
    <x v="0"/>
    <x v="206"/>
    <x v="0"/>
    <x v="1"/>
    <s v="Trasferimento"/>
    <x v="1"/>
    <x v="3"/>
    <x v="0"/>
    <m/>
  </r>
  <r>
    <n v="125826"/>
    <x v="0"/>
    <x v="0"/>
    <x v="2"/>
    <x v="1"/>
    <x v="0"/>
    <x v="206"/>
    <x v="0"/>
    <x v="0"/>
    <s v="Trasferimento"/>
    <x v="1"/>
    <x v="4"/>
    <x v="0"/>
    <m/>
  </r>
  <r>
    <n v="82139"/>
    <x v="0"/>
    <x v="0"/>
    <x v="0"/>
    <x v="0"/>
    <x v="4"/>
    <x v="200"/>
    <x v="0"/>
    <x v="0"/>
    <s v="Trasferimento"/>
    <x v="1"/>
    <x v="0"/>
    <x v="0"/>
    <m/>
  </r>
  <r>
    <n v="73954"/>
    <x v="0"/>
    <x v="0"/>
    <x v="2"/>
    <x v="4"/>
    <x v="4"/>
    <x v="40"/>
    <x v="0"/>
    <x v="0"/>
    <s v="Trasferimento"/>
    <x v="1"/>
    <x v="0"/>
    <x v="0"/>
    <m/>
  </r>
  <r>
    <n v="6012"/>
    <x v="0"/>
    <x v="0"/>
    <x v="2"/>
    <x v="4"/>
    <x v="1"/>
    <x v="409"/>
    <x v="0"/>
    <x v="0"/>
    <s v="Trasferimento"/>
    <x v="0"/>
    <x v="0"/>
    <x v="0"/>
    <m/>
  </r>
  <r>
    <n v="219529"/>
    <x v="1"/>
    <x v="0"/>
    <x v="2"/>
    <x v="1"/>
    <x v="2"/>
    <x v="251"/>
    <x v="0"/>
    <x v="0"/>
    <s v="Trasferimento"/>
    <x v="1"/>
    <x v="7"/>
    <x v="0"/>
    <m/>
  </r>
  <r>
    <n v="46713"/>
    <x v="0"/>
    <x v="1"/>
    <x v="2"/>
    <x v="2"/>
    <x v="7"/>
    <x v="274"/>
    <x v="0"/>
    <x v="1"/>
    <s v="Trasferimento"/>
    <x v="0"/>
    <x v="1"/>
    <x v="0"/>
    <m/>
  </r>
  <r>
    <n v="191994"/>
    <x v="0"/>
    <x v="0"/>
    <x v="0"/>
    <x v="4"/>
    <x v="7"/>
    <x v="210"/>
    <x v="0"/>
    <x v="1"/>
    <s v="Trasferimento"/>
    <x v="0"/>
    <x v="4"/>
    <x v="0"/>
    <m/>
  </r>
  <r>
    <n v="15204"/>
    <x v="0"/>
    <x v="0"/>
    <x v="0"/>
    <x v="0"/>
    <x v="7"/>
    <x v="261"/>
    <x v="0"/>
    <x v="0"/>
    <s v="Trasferimento"/>
    <x v="3"/>
    <x v="4"/>
    <x v="0"/>
    <m/>
  </r>
  <r>
    <n v="53763"/>
    <x v="0"/>
    <x v="0"/>
    <x v="0"/>
    <x v="0"/>
    <x v="1"/>
    <x v="20"/>
    <x v="0"/>
    <x v="0"/>
    <s v="Trasferimento"/>
    <x v="0"/>
    <x v="3"/>
    <x v="0"/>
    <m/>
  </r>
  <r>
    <n v="110548"/>
    <x v="0"/>
    <x v="1"/>
    <x v="2"/>
    <x v="4"/>
    <x v="11"/>
    <x v="174"/>
    <x v="0"/>
    <x v="0"/>
    <s v="Trasferimento"/>
    <x v="3"/>
    <x v="0"/>
    <x v="0"/>
    <m/>
  </r>
  <r>
    <n v="183301"/>
    <x v="0"/>
    <x v="0"/>
    <x v="2"/>
    <x v="0"/>
    <x v="13"/>
    <x v="177"/>
    <x v="0"/>
    <x v="0"/>
    <s v="Trasferimento"/>
    <x v="1"/>
    <x v="0"/>
    <x v="0"/>
    <m/>
  </r>
  <r>
    <n v="185315"/>
    <x v="0"/>
    <x v="0"/>
    <x v="0"/>
    <x v="0"/>
    <x v="11"/>
    <x v="365"/>
    <x v="0"/>
    <x v="0"/>
    <s v="Trasferimento"/>
    <x v="1"/>
    <x v="1"/>
    <x v="0"/>
    <m/>
  </r>
  <r>
    <n v="42040"/>
    <x v="0"/>
    <x v="0"/>
    <x v="0"/>
    <x v="0"/>
    <x v="12"/>
    <x v="309"/>
    <x v="0"/>
    <x v="0"/>
    <s v="Trasferimento"/>
    <x v="0"/>
    <x v="0"/>
    <x v="0"/>
    <m/>
  </r>
  <r>
    <n v="199664"/>
    <x v="0"/>
    <x v="1"/>
    <x v="2"/>
    <x v="1"/>
    <x v="1"/>
    <x v="284"/>
    <x v="0"/>
    <x v="0"/>
    <s v="Trasferimento"/>
    <x v="0"/>
    <x v="0"/>
    <x v="0"/>
    <m/>
  </r>
  <r>
    <n v="34918"/>
    <x v="0"/>
    <x v="2"/>
    <x v="0"/>
    <x v="4"/>
    <x v="7"/>
    <x v="225"/>
    <x v="1"/>
    <x v="0"/>
    <s v="Trasferimento"/>
    <x v="0"/>
    <x v="8"/>
    <x v="0"/>
    <m/>
  </r>
  <r>
    <n v="85530"/>
    <x v="0"/>
    <x v="0"/>
    <x v="0"/>
    <x v="0"/>
    <x v="4"/>
    <x v="200"/>
    <x v="0"/>
    <x v="0"/>
    <s v="Trasferimento"/>
    <x v="1"/>
    <x v="3"/>
    <x v="0"/>
    <m/>
  </r>
  <r>
    <n v="20489"/>
    <x v="0"/>
    <x v="0"/>
    <x v="0"/>
    <x v="0"/>
    <x v="11"/>
    <x v="142"/>
    <x v="0"/>
    <x v="1"/>
    <s v="Trasferimento"/>
    <x v="1"/>
    <x v="3"/>
    <x v="0"/>
    <m/>
  </r>
  <r>
    <n v="224152"/>
    <x v="0"/>
    <x v="0"/>
    <x v="0"/>
    <x v="0"/>
    <x v="11"/>
    <x v="142"/>
    <x v="0"/>
    <x v="0"/>
    <s v="Trasferimento"/>
    <x v="1"/>
    <x v="1"/>
    <x v="0"/>
    <m/>
  </r>
  <r>
    <n v="107780"/>
    <x v="0"/>
    <x v="0"/>
    <x v="0"/>
    <x v="0"/>
    <x v="11"/>
    <x v="142"/>
    <x v="0"/>
    <x v="0"/>
    <s v="Trasferimento"/>
    <x v="1"/>
    <x v="1"/>
    <x v="0"/>
    <m/>
  </r>
  <r>
    <n v="170091"/>
    <x v="0"/>
    <x v="0"/>
    <x v="0"/>
    <x v="1"/>
    <x v="8"/>
    <x v="92"/>
    <x v="0"/>
    <x v="0"/>
    <s v="Trasferimento"/>
    <x v="1"/>
    <x v="0"/>
    <x v="0"/>
    <m/>
  </r>
  <r>
    <n v="53697"/>
    <x v="0"/>
    <x v="0"/>
    <x v="2"/>
    <x v="0"/>
    <x v="8"/>
    <x v="92"/>
    <x v="0"/>
    <x v="0"/>
    <s v="Trasferimento"/>
    <x v="1"/>
    <x v="3"/>
    <x v="0"/>
    <m/>
  </r>
  <r>
    <n v="112212"/>
    <x v="0"/>
    <x v="0"/>
    <x v="2"/>
    <x v="4"/>
    <x v="8"/>
    <x v="92"/>
    <x v="0"/>
    <x v="1"/>
    <s v="Trasferimento"/>
    <x v="1"/>
    <x v="1"/>
    <x v="0"/>
    <m/>
  </r>
  <r>
    <n v="85028"/>
    <x v="0"/>
    <x v="0"/>
    <x v="0"/>
    <x v="0"/>
    <x v="8"/>
    <x v="92"/>
    <x v="0"/>
    <x v="0"/>
    <s v="Trasferimento"/>
    <x v="1"/>
    <x v="1"/>
    <x v="0"/>
    <m/>
  </r>
  <r>
    <n v="140226"/>
    <x v="0"/>
    <x v="0"/>
    <x v="0"/>
    <x v="0"/>
    <x v="8"/>
    <x v="92"/>
    <x v="0"/>
    <x v="0"/>
    <s v="Trasferimento"/>
    <x v="1"/>
    <x v="1"/>
    <x v="0"/>
    <m/>
  </r>
  <r>
    <n v="190520"/>
    <x v="0"/>
    <x v="0"/>
    <x v="0"/>
    <x v="0"/>
    <x v="2"/>
    <x v="364"/>
    <x v="0"/>
    <x v="0"/>
    <s v="Trasferimento"/>
    <x v="1"/>
    <x v="0"/>
    <x v="0"/>
    <m/>
  </r>
  <r>
    <n v="37250"/>
    <x v="0"/>
    <x v="0"/>
    <x v="0"/>
    <x v="0"/>
    <x v="14"/>
    <x v="386"/>
    <x v="0"/>
    <x v="1"/>
    <s v="Trasferimento"/>
    <x v="1"/>
    <x v="3"/>
    <x v="0"/>
    <m/>
  </r>
  <r>
    <n v="70241"/>
    <x v="0"/>
    <x v="0"/>
    <x v="0"/>
    <x v="0"/>
    <x v="9"/>
    <x v="19"/>
    <x v="0"/>
    <x v="1"/>
    <s v="Trasferimento"/>
    <x v="1"/>
    <x v="4"/>
    <x v="0"/>
    <m/>
  </r>
  <r>
    <n v="232076"/>
    <x v="0"/>
    <x v="0"/>
    <x v="0"/>
    <x v="3"/>
    <x v="2"/>
    <x v="313"/>
    <x v="0"/>
    <x v="0"/>
    <s v="Trasferimento"/>
    <x v="1"/>
    <x v="0"/>
    <x v="0"/>
    <m/>
  </r>
  <r>
    <n v="79391"/>
    <x v="0"/>
    <x v="0"/>
    <x v="2"/>
    <x v="0"/>
    <x v="0"/>
    <x v="76"/>
    <x v="0"/>
    <x v="1"/>
    <s v="Trasferimento"/>
    <x v="0"/>
    <x v="4"/>
    <x v="0"/>
    <m/>
  </r>
  <r>
    <n v="181863"/>
    <x v="1"/>
    <x v="0"/>
    <x v="0"/>
    <x v="0"/>
    <x v="0"/>
    <x v="76"/>
    <x v="0"/>
    <x v="0"/>
    <s v="Trasferimento"/>
    <x v="0"/>
    <x v="6"/>
    <x v="0"/>
    <m/>
  </r>
  <r>
    <n v="141174"/>
    <x v="1"/>
    <x v="0"/>
    <x v="2"/>
    <x v="2"/>
    <x v="4"/>
    <x v="335"/>
    <x v="0"/>
    <x v="1"/>
    <s v="Trasferimento"/>
    <x v="0"/>
    <x v="6"/>
    <x v="0"/>
    <m/>
  </r>
  <r>
    <n v="172011"/>
    <x v="0"/>
    <x v="0"/>
    <x v="2"/>
    <x v="1"/>
    <x v="4"/>
    <x v="335"/>
    <x v="0"/>
    <x v="1"/>
    <s v="Trasferimento"/>
    <x v="0"/>
    <x v="0"/>
    <x v="0"/>
    <m/>
  </r>
  <r>
    <n v="1407"/>
    <x v="0"/>
    <x v="0"/>
    <x v="0"/>
    <x v="0"/>
    <x v="0"/>
    <x v="76"/>
    <x v="0"/>
    <x v="0"/>
    <s v="Trasferimento"/>
    <x v="0"/>
    <x v="0"/>
    <x v="0"/>
    <m/>
  </r>
  <r>
    <n v="198524"/>
    <x v="0"/>
    <x v="0"/>
    <x v="0"/>
    <x v="0"/>
    <x v="4"/>
    <x v="145"/>
    <x v="0"/>
    <x v="0"/>
    <s v="Trasferimento"/>
    <x v="1"/>
    <x v="0"/>
    <x v="0"/>
    <m/>
  </r>
  <r>
    <n v="87956"/>
    <x v="0"/>
    <x v="1"/>
    <x v="2"/>
    <x v="4"/>
    <x v="7"/>
    <x v="33"/>
    <x v="0"/>
    <x v="0"/>
    <s v="Trasferimento"/>
    <x v="1"/>
    <x v="1"/>
    <x v="0"/>
    <m/>
  </r>
  <r>
    <n v="126565"/>
    <x v="0"/>
    <x v="0"/>
    <x v="0"/>
    <x v="0"/>
    <x v="11"/>
    <x v="278"/>
    <x v="0"/>
    <x v="0"/>
    <s v="Trasferimento"/>
    <x v="1"/>
    <x v="3"/>
    <x v="0"/>
    <m/>
  </r>
  <r>
    <n v="98584"/>
    <x v="0"/>
    <x v="0"/>
    <x v="0"/>
    <x v="0"/>
    <x v="7"/>
    <x v="297"/>
    <x v="0"/>
    <x v="0"/>
    <s v="Trasferimento"/>
    <x v="1"/>
    <x v="0"/>
    <x v="0"/>
    <m/>
  </r>
  <r>
    <n v="19941"/>
    <x v="0"/>
    <x v="0"/>
    <x v="2"/>
    <x v="4"/>
    <x v="1"/>
    <x v="108"/>
    <x v="0"/>
    <x v="0"/>
    <s v="Trasferimento"/>
    <x v="0"/>
    <x v="4"/>
    <x v="0"/>
    <m/>
  </r>
  <r>
    <n v="120977"/>
    <x v="0"/>
    <x v="1"/>
    <x v="2"/>
    <x v="4"/>
    <x v="2"/>
    <x v="336"/>
    <x v="0"/>
    <x v="0"/>
    <s v="Trasferimento"/>
    <x v="1"/>
    <x v="1"/>
    <x v="0"/>
    <m/>
  </r>
  <r>
    <n v="189773"/>
    <x v="0"/>
    <x v="1"/>
    <x v="2"/>
    <x v="1"/>
    <x v="4"/>
    <x v="219"/>
    <x v="0"/>
    <x v="1"/>
    <s v="Trasferimento"/>
    <x v="0"/>
    <x v="0"/>
    <x v="0"/>
    <m/>
  </r>
  <r>
    <n v="155127"/>
    <x v="0"/>
    <x v="0"/>
    <x v="0"/>
    <x v="0"/>
    <x v="0"/>
    <x v="100"/>
    <x v="0"/>
    <x v="0"/>
    <s v="Trasferimento"/>
    <x v="0"/>
    <x v="0"/>
    <x v="0"/>
    <m/>
  </r>
  <r>
    <n v="196707"/>
    <x v="0"/>
    <x v="0"/>
    <x v="2"/>
    <x v="0"/>
    <x v="0"/>
    <x v="100"/>
    <x v="0"/>
    <x v="1"/>
    <s v="Trasferimento"/>
    <x v="0"/>
    <x v="0"/>
    <x v="0"/>
    <m/>
  </r>
  <r>
    <n v="153679"/>
    <x v="0"/>
    <x v="0"/>
    <x v="2"/>
    <x v="1"/>
    <x v="2"/>
    <x v="5"/>
    <x v="0"/>
    <x v="0"/>
    <s v="Trasferimento"/>
    <x v="1"/>
    <x v="3"/>
    <x v="0"/>
    <m/>
  </r>
  <r>
    <n v="21871"/>
    <x v="0"/>
    <x v="0"/>
    <x v="0"/>
    <x v="0"/>
    <x v="4"/>
    <x v="303"/>
    <x v="0"/>
    <x v="0"/>
    <s v="Trasferimento"/>
    <x v="1"/>
    <x v="0"/>
    <x v="0"/>
    <m/>
  </r>
  <r>
    <n v="12831"/>
    <x v="0"/>
    <x v="0"/>
    <x v="2"/>
    <x v="4"/>
    <x v="2"/>
    <x v="326"/>
    <x v="0"/>
    <x v="0"/>
    <s v="Trasferimento"/>
    <x v="1"/>
    <x v="4"/>
    <x v="0"/>
    <m/>
  </r>
  <r>
    <n v="12833"/>
    <x v="0"/>
    <x v="0"/>
    <x v="2"/>
    <x v="1"/>
    <x v="2"/>
    <x v="326"/>
    <x v="0"/>
    <x v="1"/>
    <s v="Trasferimento"/>
    <x v="1"/>
    <x v="4"/>
    <x v="0"/>
    <m/>
  </r>
  <r>
    <n v="56799"/>
    <x v="0"/>
    <x v="0"/>
    <x v="2"/>
    <x v="0"/>
    <x v="10"/>
    <x v="341"/>
    <x v="0"/>
    <x v="0"/>
    <s v="Trasferimento"/>
    <x v="0"/>
    <x v="0"/>
    <x v="0"/>
    <m/>
  </r>
  <r>
    <n v="107594"/>
    <x v="0"/>
    <x v="1"/>
    <x v="2"/>
    <x v="4"/>
    <x v="4"/>
    <x v="84"/>
    <x v="0"/>
    <x v="0"/>
    <s v="Trasferimento"/>
    <x v="0"/>
    <x v="0"/>
    <x v="0"/>
    <m/>
  </r>
  <r>
    <n v="204125"/>
    <x v="0"/>
    <x v="0"/>
    <x v="0"/>
    <x v="1"/>
    <x v="4"/>
    <x v="88"/>
    <x v="0"/>
    <x v="0"/>
    <s v="Trasferimento"/>
    <x v="1"/>
    <x v="1"/>
    <x v="0"/>
    <m/>
  </r>
  <r>
    <n v="157251"/>
    <x v="0"/>
    <x v="1"/>
    <x v="2"/>
    <x v="3"/>
    <x v="4"/>
    <x v="145"/>
    <x v="0"/>
    <x v="1"/>
    <s v="Trasferimento"/>
    <x v="1"/>
    <x v="3"/>
    <x v="0"/>
    <m/>
  </r>
  <r>
    <n v="36535"/>
    <x v="0"/>
    <x v="0"/>
    <x v="0"/>
    <x v="0"/>
    <x v="4"/>
    <x v="145"/>
    <x v="0"/>
    <x v="0"/>
    <s v="Trasferimento"/>
    <x v="1"/>
    <x v="3"/>
    <x v="0"/>
    <m/>
  </r>
  <r>
    <n v="46979"/>
    <x v="0"/>
    <x v="0"/>
    <x v="2"/>
    <x v="4"/>
    <x v="2"/>
    <x v="53"/>
    <x v="0"/>
    <x v="1"/>
    <s v="Trasferimento"/>
    <x v="1"/>
    <x v="0"/>
    <x v="0"/>
    <m/>
  </r>
  <r>
    <n v="169206"/>
    <x v="0"/>
    <x v="0"/>
    <x v="2"/>
    <x v="0"/>
    <x v="4"/>
    <x v="149"/>
    <x v="0"/>
    <x v="0"/>
    <s v="Trasferimento"/>
    <x v="1"/>
    <x v="0"/>
    <x v="0"/>
    <m/>
  </r>
  <r>
    <n v="117904"/>
    <x v="0"/>
    <x v="0"/>
    <x v="0"/>
    <x v="0"/>
    <x v="4"/>
    <x v="149"/>
    <x v="0"/>
    <x v="1"/>
    <s v="Trasferimento"/>
    <x v="1"/>
    <x v="3"/>
    <x v="0"/>
    <m/>
  </r>
  <r>
    <n v="29160"/>
    <x v="0"/>
    <x v="0"/>
    <x v="2"/>
    <x v="0"/>
    <x v="7"/>
    <x v="44"/>
    <x v="0"/>
    <x v="0"/>
    <s v="Trasferimento"/>
    <x v="1"/>
    <x v="4"/>
    <x v="0"/>
    <m/>
  </r>
  <r>
    <n v="159868"/>
    <x v="0"/>
    <x v="0"/>
    <x v="0"/>
    <x v="1"/>
    <x v="7"/>
    <x v="11"/>
    <x v="0"/>
    <x v="0"/>
    <s v="Trasferimento"/>
    <x v="1"/>
    <x v="0"/>
    <x v="0"/>
    <m/>
  </r>
  <r>
    <n v="125955"/>
    <x v="0"/>
    <x v="0"/>
    <x v="0"/>
    <x v="0"/>
    <x v="11"/>
    <x v="86"/>
    <x v="0"/>
    <x v="0"/>
    <s v="Trasferimento"/>
    <x v="0"/>
    <x v="0"/>
    <x v="0"/>
    <m/>
  </r>
  <r>
    <n v="40417"/>
    <x v="0"/>
    <x v="0"/>
    <x v="0"/>
    <x v="0"/>
    <x v="0"/>
    <x v="100"/>
    <x v="0"/>
    <x v="0"/>
    <s v="Trasferimento"/>
    <x v="0"/>
    <x v="3"/>
    <x v="0"/>
    <m/>
  </r>
  <r>
    <n v="4043"/>
    <x v="0"/>
    <x v="0"/>
    <x v="2"/>
    <x v="4"/>
    <x v="0"/>
    <x v="100"/>
    <x v="0"/>
    <x v="0"/>
    <s v="Trasferimento"/>
    <x v="0"/>
    <x v="4"/>
    <x v="0"/>
    <m/>
  </r>
  <r>
    <n v="28295"/>
    <x v="0"/>
    <x v="0"/>
    <x v="0"/>
    <x v="0"/>
    <x v="0"/>
    <x v="100"/>
    <x v="0"/>
    <x v="1"/>
    <s v="Trasferimento"/>
    <x v="0"/>
    <x v="4"/>
    <x v="0"/>
    <m/>
  </r>
  <r>
    <n v="178518"/>
    <x v="1"/>
    <x v="0"/>
    <x v="2"/>
    <x v="0"/>
    <x v="0"/>
    <x v="100"/>
    <x v="0"/>
    <x v="0"/>
    <s v="Trasferimento"/>
    <x v="0"/>
    <x v="2"/>
    <x v="0"/>
    <m/>
  </r>
  <r>
    <n v="29380"/>
    <x v="0"/>
    <x v="0"/>
    <x v="0"/>
    <x v="0"/>
    <x v="0"/>
    <x v="100"/>
    <x v="0"/>
    <x v="0"/>
    <s v="Trasferimento"/>
    <x v="0"/>
    <x v="4"/>
    <x v="0"/>
    <m/>
  </r>
  <r>
    <n v="166557"/>
    <x v="0"/>
    <x v="0"/>
    <x v="2"/>
    <x v="0"/>
    <x v="0"/>
    <x v="100"/>
    <x v="0"/>
    <x v="0"/>
    <s v="Trasferimento"/>
    <x v="0"/>
    <x v="0"/>
    <x v="0"/>
    <m/>
  </r>
  <r>
    <n v="125265"/>
    <x v="0"/>
    <x v="0"/>
    <x v="0"/>
    <x v="0"/>
    <x v="0"/>
    <x v="100"/>
    <x v="0"/>
    <x v="0"/>
    <s v="Trasferimento"/>
    <x v="0"/>
    <x v="1"/>
    <x v="0"/>
    <m/>
  </r>
  <r>
    <n v="66414"/>
    <x v="0"/>
    <x v="0"/>
    <x v="0"/>
    <x v="0"/>
    <x v="0"/>
    <x v="100"/>
    <x v="0"/>
    <x v="0"/>
    <s v="Trasferimento"/>
    <x v="0"/>
    <x v="0"/>
    <x v="0"/>
    <m/>
  </r>
  <r>
    <n v="224963"/>
    <x v="1"/>
    <x v="1"/>
    <x v="0"/>
    <x v="0"/>
    <x v="16"/>
    <x v="263"/>
    <x v="0"/>
    <x v="0"/>
    <s v="Trasferimento"/>
    <x v="1"/>
    <x v="6"/>
    <x v="0"/>
    <m/>
  </r>
  <r>
    <n v="220520"/>
    <x v="0"/>
    <x v="0"/>
    <x v="0"/>
    <x v="0"/>
    <x v="16"/>
    <x v="263"/>
    <x v="0"/>
    <x v="0"/>
    <s v="Trasferimento"/>
    <x v="1"/>
    <x v="0"/>
    <x v="0"/>
    <m/>
  </r>
  <r>
    <n v="37625"/>
    <x v="0"/>
    <x v="0"/>
    <x v="0"/>
    <x v="0"/>
    <x v="4"/>
    <x v="88"/>
    <x v="0"/>
    <x v="0"/>
    <s v="Trasferimento"/>
    <x v="1"/>
    <x v="3"/>
    <x v="0"/>
    <m/>
  </r>
  <r>
    <n v="104251"/>
    <x v="0"/>
    <x v="0"/>
    <x v="2"/>
    <x v="0"/>
    <x v="1"/>
    <x v="22"/>
    <x v="0"/>
    <x v="0"/>
    <s v="Trasferimento"/>
    <x v="1"/>
    <x v="0"/>
    <x v="0"/>
    <m/>
  </r>
  <r>
    <n v="209493"/>
    <x v="1"/>
    <x v="0"/>
    <x v="2"/>
    <x v="1"/>
    <x v="10"/>
    <x v="21"/>
    <x v="0"/>
    <x v="0"/>
    <s v="Trasferimento"/>
    <x v="1"/>
    <x v="5"/>
    <x v="0"/>
    <m/>
  </r>
  <r>
    <n v="107117"/>
    <x v="0"/>
    <x v="0"/>
    <x v="2"/>
    <x v="0"/>
    <x v="10"/>
    <x v="21"/>
    <x v="0"/>
    <x v="0"/>
    <s v="Trasferimento"/>
    <x v="1"/>
    <x v="0"/>
    <x v="0"/>
    <m/>
  </r>
  <r>
    <n v="109848"/>
    <x v="0"/>
    <x v="0"/>
    <x v="0"/>
    <x v="4"/>
    <x v="4"/>
    <x v="236"/>
    <x v="0"/>
    <x v="0"/>
    <s v="Trasferimento"/>
    <x v="1"/>
    <x v="0"/>
    <x v="0"/>
    <m/>
  </r>
  <r>
    <n v="19771"/>
    <x v="0"/>
    <x v="0"/>
    <x v="0"/>
    <x v="0"/>
    <x v="1"/>
    <x v="319"/>
    <x v="0"/>
    <x v="1"/>
    <s v="Trasferimento"/>
    <x v="1"/>
    <x v="4"/>
    <x v="0"/>
    <m/>
  </r>
  <r>
    <n v="159392"/>
    <x v="0"/>
    <x v="0"/>
    <x v="0"/>
    <x v="0"/>
    <x v="8"/>
    <x v="246"/>
    <x v="0"/>
    <x v="1"/>
    <s v="Trasferimento"/>
    <x v="1"/>
    <x v="4"/>
    <x v="0"/>
    <m/>
  </r>
  <r>
    <n v="2065"/>
    <x v="0"/>
    <x v="0"/>
    <x v="0"/>
    <x v="0"/>
    <x v="8"/>
    <x v="268"/>
    <x v="0"/>
    <x v="1"/>
    <s v="Trasferimento"/>
    <x v="1"/>
    <x v="4"/>
    <x v="0"/>
    <m/>
  </r>
  <r>
    <n v="159526"/>
    <x v="1"/>
    <x v="0"/>
    <x v="0"/>
    <x v="0"/>
    <x v="7"/>
    <x v="74"/>
    <x v="0"/>
    <x v="0"/>
    <s v="Trasferimento"/>
    <x v="1"/>
    <x v="7"/>
    <x v="0"/>
    <m/>
  </r>
  <r>
    <n v="32599"/>
    <x v="0"/>
    <x v="0"/>
    <x v="0"/>
    <x v="0"/>
    <x v="7"/>
    <x v="74"/>
    <x v="0"/>
    <x v="0"/>
    <s v="Trasferimento"/>
    <x v="1"/>
    <x v="0"/>
    <x v="0"/>
    <m/>
  </r>
  <r>
    <n v="210949"/>
    <x v="0"/>
    <x v="0"/>
    <x v="0"/>
    <x v="1"/>
    <x v="8"/>
    <x v="92"/>
    <x v="0"/>
    <x v="0"/>
    <s v="Trasferimento"/>
    <x v="1"/>
    <x v="0"/>
    <x v="0"/>
    <m/>
  </r>
  <r>
    <n v="143920"/>
    <x v="0"/>
    <x v="0"/>
    <x v="0"/>
    <x v="0"/>
    <x v="8"/>
    <x v="92"/>
    <x v="0"/>
    <x v="1"/>
    <s v="Trasferimento"/>
    <x v="1"/>
    <x v="3"/>
    <x v="0"/>
    <m/>
  </r>
  <r>
    <n v="134253"/>
    <x v="0"/>
    <x v="0"/>
    <x v="0"/>
    <x v="4"/>
    <x v="7"/>
    <x v="183"/>
    <x v="0"/>
    <x v="0"/>
    <s v="Trasferimento"/>
    <x v="0"/>
    <x v="3"/>
    <x v="0"/>
    <m/>
  </r>
  <r>
    <n v="78511"/>
    <x v="0"/>
    <x v="0"/>
    <x v="0"/>
    <x v="0"/>
    <x v="7"/>
    <x v="183"/>
    <x v="0"/>
    <x v="0"/>
    <s v="Trasferimento"/>
    <x v="0"/>
    <x v="1"/>
    <x v="0"/>
    <m/>
  </r>
  <r>
    <n v="12540"/>
    <x v="0"/>
    <x v="0"/>
    <x v="0"/>
    <x v="4"/>
    <x v="7"/>
    <x v="183"/>
    <x v="0"/>
    <x v="0"/>
    <s v="Trasferimento"/>
    <x v="0"/>
    <x v="3"/>
    <x v="0"/>
    <m/>
  </r>
  <r>
    <n v="171747"/>
    <x v="0"/>
    <x v="1"/>
    <x v="2"/>
    <x v="4"/>
    <x v="2"/>
    <x v="332"/>
    <x v="0"/>
    <x v="0"/>
    <s v="Trasferimento"/>
    <x v="1"/>
    <x v="4"/>
    <x v="0"/>
    <m/>
  </r>
  <r>
    <n v="9765"/>
    <x v="0"/>
    <x v="0"/>
    <x v="0"/>
    <x v="0"/>
    <x v="1"/>
    <x v="176"/>
    <x v="0"/>
    <x v="0"/>
    <s v="Trasferimento"/>
    <x v="1"/>
    <x v="0"/>
    <x v="0"/>
    <m/>
  </r>
  <r>
    <n v="15083"/>
    <x v="0"/>
    <x v="0"/>
    <x v="2"/>
    <x v="0"/>
    <x v="7"/>
    <x v="41"/>
    <x v="0"/>
    <x v="0"/>
    <s v="Trasferimento"/>
    <x v="1"/>
    <x v="3"/>
    <x v="0"/>
    <m/>
  </r>
  <r>
    <n v="71355"/>
    <x v="0"/>
    <x v="0"/>
    <x v="0"/>
    <x v="0"/>
    <x v="12"/>
    <x v="323"/>
    <x v="0"/>
    <x v="0"/>
    <s v="Trasferimento"/>
    <x v="1"/>
    <x v="1"/>
    <x v="0"/>
    <m/>
  </r>
  <r>
    <n v="226984"/>
    <x v="1"/>
    <x v="0"/>
    <x v="0"/>
    <x v="1"/>
    <x v="7"/>
    <x v="181"/>
    <x v="0"/>
    <x v="0"/>
    <s v="Trasferimento"/>
    <x v="1"/>
    <x v="7"/>
    <x v="0"/>
    <m/>
  </r>
  <r>
    <n v="186297"/>
    <x v="1"/>
    <x v="0"/>
    <x v="2"/>
    <x v="3"/>
    <x v="10"/>
    <x v="70"/>
    <x v="0"/>
    <x v="0"/>
    <s v="Trasferimento"/>
    <x v="0"/>
    <x v="5"/>
    <x v="0"/>
    <m/>
  </r>
  <r>
    <n v="4988"/>
    <x v="0"/>
    <x v="0"/>
    <x v="0"/>
    <x v="0"/>
    <x v="7"/>
    <x v="9"/>
    <x v="0"/>
    <x v="1"/>
    <s v="Trasferimento"/>
    <x v="0"/>
    <x v="4"/>
    <x v="0"/>
    <m/>
  </r>
  <r>
    <n v="27529"/>
    <x v="0"/>
    <x v="0"/>
    <x v="0"/>
    <x v="1"/>
    <x v="5"/>
    <x v="6"/>
    <x v="0"/>
    <x v="0"/>
    <s v="Trasferimento"/>
    <x v="0"/>
    <x v="3"/>
    <x v="0"/>
    <m/>
  </r>
  <r>
    <n v="19283"/>
    <x v="0"/>
    <x v="0"/>
    <x v="2"/>
    <x v="4"/>
    <x v="3"/>
    <x v="331"/>
    <x v="0"/>
    <x v="0"/>
    <s v="Trasferimento"/>
    <x v="1"/>
    <x v="0"/>
    <x v="0"/>
    <m/>
  </r>
  <r>
    <n v="93995"/>
    <x v="0"/>
    <x v="0"/>
    <x v="0"/>
    <x v="4"/>
    <x v="13"/>
    <x v="177"/>
    <x v="0"/>
    <x v="1"/>
    <s v="Trasferimento"/>
    <x v="1"/>
    <x v="4"/>
    <x v="0"/>
    <m/>
  </r>
  <r>
    <n v="210795"/>
    <x v="0"/>
    <x v="1"/>
    <x v="2"/>
    <x v="3"/>
    <x v="4"/>
    <x v="58"/>
    <x v="0"/>
    <x v="0"/>
    <s v="Trasferimento"/>
    <x v="1"/>
    <x v="4"/>
    <x v="0"/>
    <m/>
  </r>
  <r>
    <n v="153776"/>
    <x v="0"/>
    <x v="0"/>
    <x v="0"/>
    <x v="0"/>
    <x v="2"/>
    <x v="77"/>
    <x v="0"/>
    <x v="0"/>
    <s v="Trasferimento"/>
    <x v="0"/>
    <x v="3"/>
    <x v="0"/>
    <m/>
  </r>
  <r>
    <n v="147825"/>
    <x v="0"/>
    <x v="1"/>
    <x v="2"/>
    <x v="4"/>
    <x v="7"/>
    <x v="274"/>
    <x v="0"/>
    <x v="0"/>
    <s v="Trasferimento"/>
    <x v="0"/>
    <x v="1"/>
    <x v="0"/>
    <m/>
  </r>
  <r>
    <n v="6490"/>
    <x v="0"/>
    <x v="1"/>
    <x v="2"/>
    <x v="4"/>
    <x v="7"/>
    <x v="274"/>
    <x v="0"/>
    <x v="0"/>
    <s v="Trasferimento"/>
    <x v="0"/>
    <x v="0"/>
    <x v="0"/>
    <m/>
  </r>
  <r>
    <n v="194645"/>
    <x v="0"/>
    <x v="1"/>
    <x v="2"/>
    <x v="3"/>
    <x v="11"/>
    <x v="221"/>
    <x v="0"/>
    <x v="0"/>
    <s v="Trasferimento"/>
    <x v="1"/>
    <x v="0"/>
    <x v="0"/>
    <m/>
  </r>
  <r>
    <n v="217888"/>
    <x v="0"/>
    <x v="0"/>
    <x v="2"/>
    <x v="3"/>
    <x v="5"/>
    <x v="38"/>
    <x v="0"/>
    <x v="0"/>
    <s v="Trasferimento"/>
    <x v="1"/>
    <x v="4"/>
    <x v="0"/>
    <m/>
  </r>
  <r>
    <n v="197533"/>
    <x v="0"/>
    <x v="0"/>
    <x v="2"/>
    <x v="1"/>
    <x v="11"/>
    <x v="142"/>
    <x v="0"/>
    <x v="0"/>
    <s v="Trasferimento"/>
    <x v="1"/>
    <x v="0"/>
    <x v="0"/>
    <m/>
  </r>
  <r>
    <n v="122314"/>
    <x v="0"/>
    <x v="0"/>
    <x v="0"/>
    <x v="0"/>
    <x v="11"/>
    <x v="142"/>
    <x v="0"/>
    <x v="0"/>
    <s v="Trasferimento"/>
    <x v="1"/>
    <x v="1"/>
    <x v="0"/>
    <m/>
  </r>
  <r>
    <n v="203391"/>
    <x v="0"/>
    <x v="0"/>
    <x v="0"/>
    <x v="0"/>
    <x v="11"/>
    <x v="142"/>
    <x v="0"/>
    <x v="0"/>
    <s v="Trasferimento"/>
    <x v="1"/>
    <x v="0"/>
    <x v="0"/>
    <m/>
  </r>
  <r>
    <n v="171674"/>
    <x v="0"/>
    <x v="0"/>
    <x v="0"/>
    <x v="0"/>
    <x v="11"/>
    <x v="142"/>
    <x v="0"/>
    <x v="0"/>
    <s v="Trasferimento"/>
    <x v="1"/>
    <x v="0"/>
    <x v="0"/>
    <m/>
  </r>
  <r>
    <n v="74872"/>
    <x v="0"/>
    <x v="0"/>
    <x v="2"/>
    <x v="4"/>
    <x v="11"/>
    <x v="142"/>
    <x v="0"/>
    <x v="0"/>
    <s v="Trasferimento"/>
    <x v="1"/>
    <x v="3"/>
    <x v="0"/>
    <m/>
  </r>
  <r>
    <n v="15777"/>
    <x v="0"/>
    <x v="0"/>
    <x v="0"/>
    <x v="4"/>
    <x v="11"/>
    <x v="142"/>
    <x v="0"/>
    <x v="1"/>
    <s v="Trasferimento"/>
    <x v="1"/>
    <x v="4"/>
    <x v="0"/>
    <m/>
  </r>
  <r>
    <n v="104654"/>
    <x v="0"/>
    <x v="0"/>
    <x v="0"/>
    <x v="0"/>
    <x v="7"/>
    <x v="301"/>
    <x v="0"/>
    <x v="0"/>
    <s v="Trasferimento"/>
    <x v="1"/>
    <x v="0"/>
    <x v="0"/>
    <m/>
  </r>
  <r>
    <n v="176184"/>
    <x v="0"/>
    <x v="1"/>
    <x v="2"/>
    <x v="3"/>
    <x v="7"/>
    <x v="241"/>
    <x v="0"/>
    <x v="0"/>
    <s v="Trasferimento"/>
    <x v="0"/>
    <x v="1"/>
    <x v="0"/>
    <m/>
  </r>
  <r>
    <n v="196506"/>
    <x v="0"/>
    <x v="0"/>
    <x v="2"/>
    <x v="1"/>
    <x v="11"/>
    <x v="142"/>
    <x v="0"/>
    <x v="0"/>
    <s v="Trasferimento"/>
    <x v="1"/>
    <x v="4"/>
    <x v="0"/>
    <m/>
  </r>
  <r>
    <n v="45636"/>
    <x v="0"/>
    <x v="0"/>
    <x v="2"/>
    <x v="0"/>
    <x v="1"/>
    <x v="22"/>
    <x v="0"/>
    <x v="0"/>
    <s v="Trasferimento"/>
    <x v="1"/>
    <x v="3"/>
    <x v="0"/>
    <m/>
  </r>
  <r>
    <n v="100214"/>
    <x v="0"/>
    <x v="0"/>
    <x v="2"/>
    <x v="0"/>
    <x v="2"/>
    <x v="55"/>
    <x v="0"/>
    <x v="0"/>
    <s v="Trasferimento"/>
    <x v="1"/>
    <x v="4"/>
    <x v="0"/>
    <m/>
  </r>
  <r>
    <n v="193864"/>
    <x v="1"/>
    <x v="0"/>
    <x v="2"/>
    <x v="1"/>
    <x v="7"/>
    <x v="242"/>
    <x v="0"/>
    <x v="1"/>
    <s v="Trasferimento"/>
    <x v="0"/>
    <x v="5"/>
    <x v="0"/>
    <m/>
  </r>
  <r>
    <n v="180492"/>
    <x v="0"/>
    <x v="0"/>
    <x v="2"/>
    <x v="0"/>
    <x v="1"/>
    <x v="1"/>
    <x v="0"/>
    <x v="0"/>
    <s v="Trasferimento"/>
    <x v="0"/>
    <x v="0"/>
    <x v="0"/>
    <m/>
  </r>
  <r>
    <n v="176045"/>
    <x v="0"/>
    <x v="0"/>
    <x v="0"/>
    <x v="1"/>
    <x v="8"/>
    <x v="113"/>
    <x v="0"/>
    <x v="0"/>
    <s v="Trasferimento"/>
    <x v="0"/>
    <x v="0"/>
    <x v="0"/>
    <m/>
  </r>
  <r>
    <n v="176047"/>
    <x v="0"/>
    <x v="0"/>
    <x v="0"/>
    <x v="1"/>
    <x v="8"/>
    <x v="113"/>
    <x v="0"/>
    <x v="1"/>
    <s v="Trasferimento"/>
    <x v="0"/>
    <x v="0"/>
    <x v="0"/>
    <m/>
  </r>
  <r>
    <n v="214151"/>
    <x v="0"/>
    <x v="1"/>
    <x v="0"/>
    <x v="0"/>
    <x v="7"/>
    <x v="211"/>
    <x v="0"/>
    <x v="0"/>
    <s v="Trasferimento"/>
    <x v="1"/>
    <x v="1"/>
    <x v="0"/>
    <m/>
  </r>
  <r>
    <n v="89537"/>
    <x v="0"/>
    <x v="0"/>
    <x v="0"/>
    <x v="0"/>
    <x v="4"/>
    <x v="151"/>
    <x v="0"/>
    <x v="0"/>
    <s v="Trasferimento"/>
    <x v="1"/>
    <x v="1"/>
    <x v="0"/>
    <m/>
  </r>
  <r>
    <n v="224689"/>
    <x v="0"/>
    <x v="0"/>
    <x v="2"/>
    <x v="2"/>
    <x v="2"/>
    <x v="53"/>
    <x v="0"/>
    <x v="0"/>
    <s v="Trasferimento"/>
    <x v="1"/>
    <x v="0"/>
    <x v="0"/>
    <m/>
  </r>
  <r>
    <n v="219501"/>
    <x v="0"/>
    <x v="0"/>
    <x v="0"/>
    <x v="1"/>
    <x v="0"/>
    <x v="100"/>
    <x v="0"/>
    <x v="0"/>
    <s v="Trasferimento"/>
    <x v="0"/>
    <x v="0"/>
    <x v="0"/>
    <m/>
  </r>
  <r>
    <n v="56097"/>
    <x v="0"/>
    <x v="0"/>
    <x v="0"/>
    <x v="0"/>
    <x v="16"/>
    <x v="263"/>
    <x v="0"/>
    <x v="0"/>
    <s v="Trasferimento"/>
    <x v="1"/>
    <x v="4"/>
    <x v="0"/>
    <m/>
  </r>
  <r>
    <n v="161027"/>
    <x v="1"/>
    <x v="0"/>
    <x v="0"/>
    <x v="1"/>
    <x v="11"/>
    <x v="186"/>
    <x v="0"/>
    <x v="0"/>
    <s v="Trasferimento"/>
    <x v="0"/>
    <x v="6"/>
    <x v="0"/>
    <m/>
  </r>
  <r>
    <n v="161026"/>
    <x v="1"/>
    <x v="0"/>
    <x v="0"/>
    <x v="0"/>
    <x v="11"/>
    <x v="186"/>
    <x v="0"/>
    <x v="0"/>
    <s v="Trasferimento"/>
    <x v="0"/>
    <x v="6"/>
    <x v="0"/>
    <m/>
  </r>
  <r>
    <n v="217674"/>
    <x v="1"/>
    <x v="0"/>
    <x v="0"/>
    <x v="2"/>
    <x v="11"/>
    <x v="186"/>
    <x v="0"/>
    <x v="0"/>
    <s v="Trasferimento"/>
    <x v="0"/>
    <x v="5"/>
    <x v="0"/>
    <m/>
  </r>
  <r>
    <n v="190721"/>
    <x v="0"/>
    <x v="0"/>
    <x v="2"/>
    <x v="1"/>
    <x v="4"/>
    <x v="236"/>
    <x v="0"/>
    <x v="1"/>
    <s v="Trasferimento"/>
    <x v="1"/>
    <x v="3"/>
    <x v="0"/>
    <m/>
  </r>
  <r>
    <n v="168904"/>
    <x v="1"/>
    <x v="0"/>
    <x v="2"/>
    <x v="2"/>
    <x v="7"/>
    <x v="150"/>
    <x v="0"/>
    <x v="0"/>
    <s v="Trasferimento"/>
    <x v="1"/>
    <x v="5"/>
    <x v="0"/>
    <m/>
  </r>
  <r>
    <n v="152506"/>
    <x v="0"/>
    <x v="0"/>
    <x v="0"/>
    <x v="0"/>
    <x v="7"/>
    <x v="301"/>
    <x v="0"/>
    <x v="0"/>
    <s v="Trasferimento"/>
    <x v="1"/>
    <x v="3"/>
    <x v="0"/>
    <m/>
  </r>
  <r>
    <n v="152493"/>
    <x v="0"/>
    <x v="0"/>
    <x v="0"/>
    <x v="0"/>
    <x v="7"/>
    <x v="301"/>
    <x v="0"/>
    <x v="0"/>
    <s v="Trasferimento"/>
    <x v="1"/>
    <x v="1"/>
    <x v="0"/>
    <m/>
  </r>
  <r>
    <n v="20617"/>
    <x v="0"/>
    <x v="0"/>
    <x v="0"/>
    <x v="0"/>
    <x v="8"/>
    <x v="92"/>
    <x v="0"/>
    <x v="1"/>
    <s v="Trasferimento"/>
    <x v="1"/>
    <x v="4"/>
    <x v="0"/>
    <m/>
  </r>
  <r>
    <n v="33345"/>
    <x v="0"/>
    <x v="0"/>
    <x v="0"/>
    <x v="0"/>
    <x v="8"/>
    <x v="92"/>
    <x v="0"/>
    <x v="0"/>
    <s v="Trasferimento"/>
    <x v="1"/>
    <x v="3"/>
    <x v="0"/>
    <m/>
  </r>
  <r>
    <n v="184463"/>
    <x v="0"/>
    <x v="0"/>
    <x v="2"/>
    <x v="0"/>
    <x v="8"/>
    <x v="92"/>
    <x v="0"/>
    <x v="0"/>
    <s v="Trasferimento"/>
    <x v="1"/>
    <x v="0"/>
    <x v="0"/>
    <m/>
  </r>
  <r>
    <n v="26363"/>
    <x v="0"/>
    <x v="0"/>
    <x v="2"/>
    <x v="0"/>
    <x v="8"/>
    <x v="92"/>
    <x v="0"/>
    <x v="0"/>
    <s v="Trasferimento"/>
    <x v="1"/>
    <x v="0"/>
    <x v="0"/>
    <m/>
  </r>
  <r>
    <n v="180386"/>
    <x v="0"/>
    <x v="0"/>
    <x v="0"/>
    <x v="0"/>
    <x v="1"/>
    <x v="324"/>
    <x v="0"/>
    <x v="0"/>
    <s v="Trasferimento"/>
    <x v="1"/>
    <x v="3"/>
    <x v="0"/>
    <m/>
  </r>
  <r>
    <n v="137478"/>
    <x v="0"/>
    <x v="0"/>
    <x v="0"/>
    <x v="0"/>
    <x v="4"/>
    <x v="184"/>
    <x v="0"/>
    <x v="1"/>
    <s v="Trasferimento"/>
    <x v="0"/>
    <x v="4"/>
    <x v="0"/>
    <m/>
  </r>
  <r>
    <n v="204802"/>
    <x v="0"/>
    <x v="0"/>
    <x v="0"/>
    <x v="0"/>
    <x v="7"/>
    <x v="215"/>
    <x v="0"/>
    <x v="0"/>
    <s v="Trasferimento"/>
    <x v="1"/>
    <x v="1"/>
    <x v="0"/>
    <m/>
  </r>
  <r>
    <n v="52776"/>
    <x v="0"/>
    <x v="0"/>
    <x v="2"/>
    <x v="4"/>
    <x v="5"/>
    <x v="6"/>
    <x v="0"/>
    <x v="0"/>
    <s v="Trasferimento"/>
    <x v="0"/>
    <x v="3"/>
    <x v="0"/>
    <m/>
  </r>
  <r>
    <n v="98247"/>
    <x v="0"/>
    <x v="1"/>
    <x v="2"/>
    <x v="4"/>
    <x v="7"/>
    <x v="33"/>
    <x v="0"/>
    <x v="0"/>
    <s v="Trasferimento"/>
    <x v="1"/>
    <x v="0"/>
    <x v="0"/>
    <m/>
  </r>
  <r>
    <n v="123047"/>
    <x v="0"/>
    <x v="0"/>
    <x v="2"/>
    <x v="0"/>
    <x v="4"/>
    <x v="335"/>
    <x v="0"/>
    <x v="0"/>
    <s v="Trasferimento"/>
    <x v="0"/>
    <x v="0"/>
    <x v="0"/>
    <m/>
  </r>
  <r>
    <n v="152007"/>
    <x v="0"/>
    <x v="0"/>
    <x v="0"/>
    <x v="0"/>
    <x v="11"/>
    <x v="388"/>
    <x v="0"/>
    <x v="1"/>
    <s v="Trasferimento"/>
    <x v="0"/>
    <x v="3"/>
    <x v="0"/>
    <m/>
  </r>
  <r>
    <n v="202146"/>
    <x v="0"/>
    <x v="0"/>
    <x v="2"/>
    <x v="1"/>
    <x v="8"/>
    <x v="115"/>
    <x v="0"/>
    <x v="1"/>
    <s v="Trasferimento"/>
    <x v="1"/>
    <x v="3"/>
    <x v="0"/>
    <m/>
  </r>
  <r>
    <n v="134916"/>
    <x v="1"/>
    <x v="0"/>
    <x v="0"/>
    <x v="1"/>
    <x v="16"/>
    <x v="90"/>
    <x v="0"/>
    <x v="1"/>
    <s v="Trasferimento"/>
    <x v="1"/>
    <x v="2"/>
    <x v="0"/>
    <m/>
  </r>
  <r>
    <n v="232757"/>
    <x v="1"/>
    <x v="0"/>
    <x v="0"/>
    <x v="1"/>
    <x v="1"/>
    <x v="320"/>
    <x v="0"/>
    <x v="0"/>
    <s v="Trasferimento"/>
    <x v="1"/>
    <x v="2"/>
    <x v="0"/>
    <m/>
  </r>
  <r>
    <n v="68503"/>
    <x v="0"/>
    <x v="0"/>
    <x v="2"/>
    <x v="0"/>
    <x v="10"/>
    <x v="234"/>
    <x v="0"/>
    <x v="0"/>
    <s v="Trasferimento"/>
    <x v="0"/>
    <x v="1"/>
    <x v="0"/>
    <m/>
  </r>
  <r>
    <n v="73795"/>
    <x v="0"/>
    <x v="0"/>
    <x v="0"/>
    <x v="0"/>
    <x v="4"/>
    <x v="87"/>
    <x v="0"/>
    <x v="0"/>
    <s v="Trasferimento"/>
    <x v="0"/>
    <x v="4"/>
    <x v="0"/>
    <m/>
  </r>
  <r>
    <n v="101563"/>
    <x v="0"/>
    <x v="1"/>
    <x v="0"/>
    <x v="0"/>
    <x v="7"/>
    <x v="267"/>
    <x v="0"/>
    <x v="1"/>
    <s v="Trasferimento"/>
    <x v="1"/>
    <x v="0"/>
    <x v="0"/>
    <m/>
  </r>
  <r>
    <n v="170384"/>
    <x v="0"/>
    <x v="0"/>
    <x v="0"/>
    <x v="0"/>
    <x v="4"/>
    <x v="88"/>
    <x v="0"/>
    <x v="0"/>
    <s v="Trasferimento"/>
    <x v="1"/>
    <x v="3"/>
    <x v="0"/>
    <m/>
  </r>
  <r>
    <n v="191096"/>
    <x v="1"/>
    <x v="0"/>
    <x v="0"/>
    <x v="0"/>
    <x v="1"/>
    <x v="22"/>
    <x v="0"/>
    <x v="0"/>
    <s v="Trasferimento"/>
    <x v="1"/>
    <x v="5"/>
    <x v="0"/>
    <m/>
  </r>
  <r>
    <n v="136549"/>
    <x v="0"/>
    <x v="0"/>
    <x v="2"/>
    <x v="0"/>
    <x v="6"/>
    <x v="7"/>
    <x v="0"/>
    <x v="0"/>
    <s v="Trasferimento"/>
    <x v="0"/>
    <x v="0"/>
    <x v="0"/>
    <m/>
  </r>
  <r>
    <n v="94794"/>
    <x v="0"/>
    <x v="0"/>
    <x v="0"/>
    <x v="1"/>
    <x v="6"/>
    <x v="32"/>
    <x v="0"/>
    <x v="1"/>
    <s v="Trasferimento"/>
    <x v="1"/>
    <x v="4"/>
    <x v="0"/>
    <m/>
  </r>
  <r>
    <n v="186647"/>
    <x v="0"/>
    <x v="0"/>
    <x v="2"/>
    <x v="3"/>
    <x v="11"/>
    <x v="174"/>
    <x v="0"/>
    <x v="0"/>
    <s v="Trasferimento"/>
    <x v="3"/>
    <x v="4"/>
    <x v="0"/>
    <m/>
  </r>
  <r>
    <n v="175342"/>
    <x v="0"/>
    <x v="0"/>
    <x v="0"/>
    <x v="0"/>
    <x v="2"/>
    <x v="172"/>
    <x v="0"/>
    <x v="0"/>
    <s v="Trasferimento"/>
    <x v="1"/>
    <x v="0"/>
    <x v="0"/>
    <m/>
  </r>
  <r>
    <n v="90288"/>
    <x v="0"/>
    <x v="1"/>
    <x v="2"/>
    <x v="1"/>
    <x v="8"/>
    <x v="222"/>
    <x v="0"/>
    <x v="0"/>
    <s v="Trasferimento"/>
    <x v="1"/>
    <x v="1"/>
    <x v="0"/>
    <m/>
  </r>
  <r>
    <n v="187276"/>
    <x v="0"/>
    <x v="1"/>
    <x v="0"/>
    <x v="1"/>
    <x v="2"/>
    <x v="332"/>
    <x v="0"/>
    <x v="0"/>
    <s v="Trasferimento"/>
    <x v="1"/>
    <x v="0"/>
    <x v="0"/>
    <m/>
  </r>
  <r>
    <n v="152156"/>
    <x v="0"/>
    <x v="0"/>
    <x v="2"/>
    <x v="1"/>
    <x v="2"/>
    <x v="332"/>
    <x v="0"/>
    <x v="0"/>
    <s v="Trasferimento"/>
    <x v="1"/>
    <x v="0"/>
    <x v="0"/>
    <m/>
  </r>
  <r>
    <n v="117824"/>
    <x v="0"/>
    <x v="0"/>
    <x v="0"/>
    <x v="0"/>
    <x v="4"/>
    <x v="146"/>
    <x v="0"/>
    <x v="0"/>
    <s v="Trasferimento"/>
    <x v="1"/>
    <x v="0"/>
    <x v="0"/>
    <m/>
  </r>
  <r>
    <n v="228387"/>
    <x v="0"/>
    <x v="0"/>
    <x v="0"/>
    <x v="0"/>
    <x v="8"/>
    <x v="311"/>
    <x v="0"/>
    <x v="0"/>
    <s v="Trasferimento"/>
    <x v="1"/>
    <x v="0"/>
    <x v="0"/>
    <m/>
  </r>
  <r>
    <n v="96719"/>
    <x v="0"/>
    <x v="1"/>
    <x v="2"/>
    <x v="4"/>
    <x v="2"/>
    <x v="55"/>
    <x v="0"/>
    <x v="0"/>
    <s v="Trasferimento"/>
    <x v="1"/>
    <x v="3"/>
    <x v="0"/>
    <m/>
  </r>
  <r>
    <n v="92496"/>
    <x v="0"/>
    <x v="0"/>
    <x v="0"/>
    <x v="0"/>
    <x v="7"/>
    <x v="241"/>
    <x v="0"/>
    <x v="0"/>
    <s v="Trasferimento"/>
    <x v="0"/>
    <x v="0"/>
    <x v="0"/>
    <m/>
  </r>
  <r>
    <n v="165663"/>
    <x v="0"/>
    <x v="0"/>
    <x v="0"/>
    <x v="1"/>
    <x v="8"/>
    <x v="92"/>
    <x v="0"/>
    <x v="0"/>
    <s v="Trasferimento"/>
    <x v="1"/>
    <x v="0"/>
    <x v="0"/>
    <m/>
  </r>
  <r>
    <n v="202975"/>
    <x v="0"/>
    <x v="0"/>
    <x v="0"/>
    <x v="0"/>
    <x v="1"/>
    <x v="22"/>
    <x v="0"/>
    <x v="0"/>
    <s v="Trasferimento"/>
    <x v="1"/>
    <x v="0"/>
    <x v="0"/>
    <m/>
  </r>
  <r>
    <n v="36250"/>
    <x v="0"/>
    <x v="0"/>
    <x v="2"/>
    <x v="4"/>
    <x v="4"/>
    <x v="338"/>
    <x v="0"/>
    <x v="1"/>
    <s v="Trasferimento"/>
    <x v="1"/>
    <x v="4"/>
    <x v="0"/>
    <m/>
  </r>
  <r>
    <n v="229018"/>
    <x v="0"/>
    <x v="1"/>
    <x v="0"/>
    <x v="1"/>
    <x v="7"/>
    <x v="45"/>
    <x v="0"/>
    <x v="0"/>
    <s v="Trasferimento"/>
    <x v="1"/>
    <x v="0"/>
    <x v="0"/>
    <m/>
  </r>
  <r>
    <n v="159550"/>
    <x v="0"/>
    <x v="1"/>
    <x v="0"/>
    <x v="0"/>
    <x v="7"/>
    <x v="45"/>
    <x v="0"/>
    <x v="1"/>
    <s v="Trasferimento"/>
    <x v="1"/>
    <x v="0"/>
    <x v="0"/>
    <m/>
  </r>
  <r>
    <n v="140022"/>
    <x v="0"/>
    <x v="0"/>
    <x v="0"/>
    <x v="0"/>
    <x v="7"/>
    <x v="11"/>
    <x v="0"/>
    <x v="0"/>
    <s v="Trasferimento"/>
    <x v="1"/>
    <x v="0"/>
    <x v="0"/>
    <m/>
  </r>
  <r>
    <n v="165904"/>
    <x v="0"/>
    <x v="0"/>
    <x v="2"/>
    <x v="1"/>
    <x v="7"/>
    <x v="210"/>
    <x v="0"/>
    <x v="1"/>
    <s v="Trasferimento"/>
    <x v="0"/>
    <x v="1"/>
    <x v="0"/>
    <m/>
  </r>
  <r>
    <n v="369"/>
    <x v="0"/>
    <x v="0"/>
    <x v="0"/>
    <x v="0"/>
    <x v="1"/>
    <x v="108"/>
    <x v="0"/>
    <x v="0"/>
    <s v="Trasferimento"/>
    <x v="0"/>
    <x v="4"/>
    <x v="0"/>
    <m/>
  </r>
  <r>
    <n v="145455"/>
    <x v="0"/>
    <x v="0"/>
    <x v="0"/>
    <x v="0"/>
    <x v="15"/>
    <x v="243"/>
    <x v="0"/>
    <x v="0"/>
    <s v="Trasferimento"/>
    <x v="0"/>
    <x v="0"/>
    <x v="0"/>
    <m/>
  </r>
  <r>
    <n v="62577"/>
    <x v="0"/>
    <x v="0"/>
    <x v="0"/>
    <x v="0"/>
    <x v="15"/>
    <x v="243"/>
    <x v="0"/>
    <x v="1"/>
    <s v="Trasferimento"/>
    <x v="0"/>
    <x v="1"/>
    <x v="0"/>
    <m/>
  </r>
  <r>
    <n v="100812"/>
    <x v="0"/>
    <x v="0"/>
    <x v="0"/>
    <x v="0"/>
    <x v="11"/>
    <x v="142"/>
    <x v="0"/>
    <x v="1"/>
    <s v="Trasferimento"/>
    <x v="1"/>
    <x v="4"/>
    <x v="0"/>
    <m/>
  </r>
  <r>
    <n v="96574"/>
    <x v="0"/>
    <x v="0"/>
    <x v="2"/>
    <x v="0"/>
    <x v="11"/>
    <x v="142"/>
    <x v="0"/>
    <x v="0"/>
    <s v="Trasferimento"/>
    <x v="1"/>
    <x v="0"/>
    <x v="0"/>
    <m/>
  </r>
  <r>
    <n v="100460"/>
    <x v="0"/>
    <x v="0"/>
    <x v="2"/>
    <x v="4"/>
    <x v="11"/>
    <x v="142"/>
    <x v="0"/>
    <x v="1"/>
    <s v="Trasferimento"/>
    <x v="1"/>
    <x v="1"/>
    <x v="0"/>
    <m/>
  </r>
  <r>
    <n v="91616"/>
    <x v="0"/>
    <x v="0"/>
    <x v="2"/>
    <x v="0"/>
    <x v="11"/>
    <x v="142"/>
    <x v="0"/>
    <x v="0"/>
    <s v="Trasferimento"/>
    <x v="1"/>
    <x v="1"/>
    <x v="0"/>
    <m/>
  </r>
  <r>
    <n v="157128"/>
    <x v="0"/>
    <x v="0"/>
    <x v="2"/>
    <x v="0"/>
    <x v="11"/>
    <x v="142"/>
    <x v="0"/>
    <x v="0"/>
    <s v="Trasferimento"/>
    <x v="1"/>
    <x v="0"/>
    <x v="0"/>
    <m/>
  </r>
  <r>
    <n v="111803"/>
    <x v="0"/>
    <x v="0"/>
    <x v="2"/>
    <x v="1"/>
    <x v="2"/>
    <x v="216"/>
    <x v="0"/>
    <x v="0"/>
    <s v="Trasferimento"/>
    <x v="0"/>
    <x v="4"/>
    <x v="0"/>
    <m/>
  </r>
  <r>
    <n v="39869"/>
    <x v="0"/>
    <x v="2"/>
    <x v="2"/>
    <x v="6"/>
    <x v="15"/>
    <x v="243"/>
    <x v="1"/>
    <x v="0"/>
    <s v="Trasferimento"/>
    <x v="0"/>
    <x v="9"/>
    <x v="0"/>
    <m/>
  </r>
  <r>
    <n v="88318"/>
    <x v="0"/>
    <x v="1"/>
    <x v="2"/>
    <x v="4"/>
    <x v="1"/>
    <x v="319"/>
    <x v="0"/>
    <x v="0"/>
    <s v="Trasferimento"/>
    <x v="1"/>
    <x v="3"/>
    <x v="0"/>
    <m/>
  </r>
  <r>
    <n v="30138"/>
    <x v="0"/>
    <x v="1"/>
    <x v="2"/>
    <x v="4"/>
    <x v="1"/>
    <x v="319"/>
    <x v="0"/>
    <x v="0"/>
    <s v="Trasferimento"/>
    <x v="1"/>
    <x v="1"/>
    <x v="0"/>
    <m/>
  </r>
  <r>
    <n v="102042"/>
    <x v="0"/>
    <x v="1"/>
    <x v="2"/>
    <x v="4"/>
    <x v="1"/>
    <x v="319"/>
    <x v="0"/>
    <x v="0"/>
    <s v="Trasferimento"/>
    <x v="1"/>
    <x v="3"/>
    <x v="0"/>
    <m/>
  </r>
  <r>
    <n v="154435"/>
    <x v="0"/>
    <x v="0"/>
    <x v="0"/>
    <x v="0"/>
    <x v="2"/>
    <x v="157"/>
    <x v="0"/>
    <x v="1"/>
    <s v="Trasferimento"/>
    <x v="1"/>
    <x v="0"/>
    <x v="0"/>
    <m/>
  </r>
  <r>
    <n v="138125"/>
    <x v="0"/>
    <x v="0"/>
    <x v="2"/>
    <x v="0"/>
    <x v="11"/>
    <x v="189"/>
    <x v="0"/>
    <x v="0"/>
    <s v="Trasferimento"/>
    <x v="1"/>
    <x v="0"/>
    <x v="0"/>
    <m/>
  </r>
  <r>
    <n v="174709"/>
    <x v="0"/>
    <x v="1"/>
    <x v="2"/>
    <x v="4"/>
    <x v="7"/>
    <x v="288"/>
    <x v="0"/>
    <x v="1"/>
    <s v="Trasferimento"/>
    <x v="3"/>
    <x v="4"/>
    <x v="0"/>
    <m/>
  </r>
  <r>
    <n v="72054"/>
    <x v="0"/>
    <x v="0"/>
    <x v="0"/>
    <x v="0"/>
    <x v="1"/>
    <x v="178"/>
    <x v="0"/>
    <x v="0"/>
    <s v="Trasferimento"/>
    <x v="0"/>
    <x v="1"/>
    <x v="0"/>
    <m/>
  </r>
  <r>
    <n v="149304"/>
    <x v="0"/>
    <x v="0"/>
    <x v="0"/>
    <x v="0"/>
    <x v="15"/>
    <x v="243"/>
    <x v="0"/>
    <x v="0"/>
    <s v="Trasferimento"/>
    <x v="0"/>
    <x v="3"/>
    <x v="0"/>
    <m/>
  </r>
  <r>
    <n v="139168"/>
    <x v="0"/>
    <x v="0"/>
    <x v="0"/>
    <x v="0"/>
    <x v="15"/>
    <x v="243"/>
    <x v="0"/>
    <x v="1"/>
    <s v="Trasferimento"/>
    <x v="0"/>
    <x v="0"/>
    <x v="0"/>
    <m/>
  </r>
  <r>
    <n v="156891"/>
    <x v="0"/>
    <x v="0"/>
    <x v="0"/>
    <x v="0"/>
    <x v="4"/>
    <x v="18"/>
    <x v="0"/>
    <x v="0"/>
    <s v="Trasferimento"/>
    <x v="1"/>
    <x v="0"/>
    <x v="0"/>
    <m/>
  </r>
  <r>
    <n v="118550"/>
    <x v="0"/>
    <x v="0"/>
    <x v="0"/>
    <x v="0"/>
    <x v="6"/>
    <x v="354"/>
    <x v="0"/>
    <x v="0"/>
    <s v="Trasferimento"/>
    <x v="0"/>
    <x v="0"/>
    <x v="0"/>
    <m/>
  </r>
  <r>
    <n v="222755"/>
    <x v="0"/>
    <x v="0"/>
    <x v="0"/>
    <x v="1"/>
    <x v="6"/>
    <x v="354"/>
    <x v="0"/>
    <x v="1"/>
    <s v="Trasferimento"/>
    <x v="0"/>
    <x v="0"/>
    <x v="0"/>
    <m/>
  </r>
  <r>
    <n v="182061"/>
    <x v="0"/>
    <x v="0"/>
    <x v="2"/>
    <x v="2"/>
    <x v="7"/>
    <x v="56"/>
    <x v="0"/>
    <x v="1"/>
    <s v="Trasferimento"/>
    <x v="1"/>
    <x v="0"/>
    <x v="0"/>
    <m/>
  </r>
  <r>
    <n v="189872"/>
    <x v="0"/>
    <x v="1"/>
    <x v="2"/>
    <x v="1"/>
    <x v="4"/>
    <x v="88"/>
    <x v="0"/>
    <x v="0"/>
    <s v="Trasferimento"/>
    <x v="1"/>
    <x v="0"/>
    <x v="0"/>
    <m/>
  </r>
  <r>
    <n v="7747"/>
    <x v="0"/>
    <x v="0"/>
    <x v="0"/>
    <x v="0"/>
    <x v="0"/>
    <x v="76"/>
    <x v="0"/>
    <x v="1"/>
    <s v="Trasferimento"/>
    <x v="0"/>
    <x v="4"/>
    <x v="0"/>
    <m/>
  </r>
  <r>
    <n v="77804"/>
    <x v="0"/>
    <x v="0"/>
    <x v="2"/>
    <x v="0"/>
    <x v="11"/>
    <x v="142"/>
    <x v="0"/>
    <x v="0"/>
    <s v="Trasferimento"/>
    <x v="1"/>
    <x v="1"/>
    <x v="0"/>
    <m/>
  </r>
  <r>
    <n v="166697"/>
    <x v="0"/>
    <x v="0"/>
    <x v="0"/>
    <x v="0"/>
    <x v="0"/>
    <x v="76"/>
    <x v="0"/>
    <x v="0"/>
    <s v="Trasferimento"/>
    <x v="0"/>
    <x v="0"/>
    <x v="0"/>
    <m/>
  </r>
  <r>
    <n v="47559"/>
    <x v="0"/>
    <x v="2"/>
    <x v="0"/>
    <x v="0"/>
    <x v="7"/>
    <x v="225"/>
    <x v="1"/>
    <x v="0"/>
    <s v="Trasferimento"/>
    <x v="0"/>
    <x v="8"/>
    <x v="0"/>
    <m/>
  </r>
  <r>
    <n v="150195"/>
    <x v="0"/>
    <x v="0"/>
    <x v="0"/>
    <x v="0"/>
    <x v="1"/>
    <x v="405"/>
    <x v="0"/>
    <x v="0"/>
    <s v="Trasferimento"/>
    <x v="0"/>
    <x v="4"/>
    <x v="0"/>
    <m/>
  </r>
  <r>
    <n v="107771"/>
    <x v="0"/>
    <x v="0"/>
    <x v="2"/>
    <x v="0"/>
    <x v="0"/>
    <x v="100"/>
    <x v="0"/>
    <x v="0"/>
    <s v="Trasferimento"/>
    <x v="0"/>
    <x v="3"/>
    <x v="0"/>
    <m/>
  </r>
  <r>
    <n v="42127"/>
    <x v="0"/>
    <x v="0"/>
    <x v="0"/>
    <x v="0"/>
    <x v="0"/>
    <x v="100"/>
    <x v="0"/>
    <x v="0"/>
    <s v="Trasferimento"/>
    <x v="0"/>
    <x v="4"/>
    <x v="0"/>
    <m/>
  </r>
  <r>
    <n v="39934"/>
    <x v="0"/>
    <x v="0"/>
    <x v="0"/>
    <x v="0"/>
    <x v="0"/>
    <x v="100"/>
    <x v="0"/>
    <x v="1"/>
    <s v="Trasferimento"/>
    <x v="0"/>
    <x v="3"/>
    <x v="0"/>
    <m/>
  </r>
  <r>
    <n v="81551"/>
    <x v="0"/>
    <x v="0"/>
    <x v="0"/>
    <x v="0"/>
    <x v="0"/>
    <x v="100"/>
    <x v="0"/>
    <x v="0"/>
    <s v="Trasferimento"/>
    <x v="0"/>
    <x v="0"/>
    <x v="0"/>
    <m/>
  </r>
  <r>
    <n v="173626"/>
    <x v="0"/>
    <x v="0"/>
    <x v="0"/>
    <x v="0"/>
    <x v="2"/>
    <x v="208"/>
    <x v="0"/>
    <x v="0"/>
    <s v="Trasferimento"/>
    <x v="0"/>
    <x v="0"/>
    <x v="0"/>
    <m/>
  </r>
  <r>
    <n v="61771"/>
    <x v="0"/>
    <x v="0"/>
    <x v="2"/>
    <x v="4"/>
    <x v="1"/>
    <x v="405"/>
    <x v="0"/>
    <x v="0"/>
    <s v="Trasferimento"/>
    <x v="0"/>
    <x v="0"/>
    <x v="0"/>
    <m/>
  </r>
  <r>
    <n v="34499"/>
    <x v="0"/>
    <x v="2"/>
    <x v="0"/>
    <x v="0"/>
    <x v="8"/>
    <x v="237"/>
    <x v="1"/>
    <x v="1"/>
    <s v="Trasferimento"/>
    <x v="1"/>
    <x v="9"/>
    <x v="0"/>
    <m/>
  </r>
  <r>
    <n v="74248"/>
    <x v="0"/>
    <x v="0"/>
    <x v="0"/>
    <x v="0"/>
    <x v="7"/>
    <x v="195"/>
    <x v="0"/>
    <x v="0"/>
    <s v="Trasferimento"/>
    <x v="1"/>
    <x v="0"/>
    <x v="0"/>
    <m/>
  </r>
  <r>
    <n v="134189"/>
    <x v="0"/>
    <x v="0"/>
    <x v="0"/>
    <x v="1"/>
    <x v="7"/>
    <x v="150"/>
    <x v="0"/>
    <x v="0"/>
    <s v="Trasferimento"/>
    <x v="1"/>
    <x v="0"/>
    <x v="0"/>
    <m/>
  </r>
  <r>
    <n v="138148"/>
    <x v="0"/>
    <x v="0"/>
    <x v="0"/>
    <x v="0"/>
    <x v="2"/>
    <x v="238"/>
    <x v="0"/>
    <x v="0"/>
    <s v="Trasferimento"/>
    <x v="0"/>
    <x v="1"/>
    <x v="0"/>
    <m/>
  </r>
  <r>
    <n v="145631"/>
    <x v="0"/>
    <x v="0"/>
    <x v="0"/>
    <x v="0"/>
    <x v="14"/>
    <x v="131"/>
    <x v="0"/>
    <x v="0"/>
    <s v="Trasferimento"/>
    <x v="1"/>
    <x v="3"/>
    <x v="0"/>
    <m/>
  </r>
  <r>
    <n v="143269"/>
    <x v="0"/>
    <x v="0"/>
    <x v="0"/>
    <x v="0"/>
    <x v="0"/>
    <x v="285"/>
    <x v="0"/>
    <x v="0"/>
    <s v="Trasferimento"/>
    <x v="0"/>
    <x v="0"/>
    <x v="0"/>
    <m/>
  </r>
  <r>
    <n v="156792"/>
    <x v="0"/>
    <x v="1"/>
    <x v="2"/>
    <x v="4"/>
    <x v="7"/>
    <x v="51"/>
    <x v="0"/>
    <x v="1"/>
    <s v="Trasferimento"/>
    <x v="1"/>
    <x v="1"/>
    <x v="0"/>
    <m/>
  </r>
  <r>
    <n v="207058"/>
    <x v="1"/>
    <x v="0"/>
    <x v="2"/>
    <x v="2"/>
    <x v="7"/>
    <x v="205"/>
    <x v="0"/>
    <x v="1"/>
    <s v="Trasferimento"/>
    <x v="1"/>
    <x v="5"/>
    <x v="0"/>
    <m/>
  </r>
  <r>
    <n v="225248"/>
    <x v="0"/>
    <x v="1"/>
    <x v="2"/>
    <x v="1"/>
    <x v="7"/>
    <x v="205"/>
    <x v="0"/>
    <x v="1"/>
    <s v="Trasferimento"/>
    <x v="1"/>
    <x v="0"/>
    <x v="0"/>
    <m/>
  </r>
  <r>
    <n v="211987"/>
    <x v="0"/>
    <x v="1"/>
    <x v="2"/>
    <x v="1"/>
    <x v="7"/>
    <x v="205"/>
    <x v="0"/>
    <x v="0"/>
    <s v="Trasferimento"/>
    <x v="1"/>
    <x v="0"/>
    <x v="0"/>
    <m/>
  </r>
  <r>
    <n v="180057"/>
    <x v="0"/>
    <x v="0"/>
    <x v="2"/>
    <x v="1"/>
    <x v="4"/>
    <x v="101"/>
    <x v="0"/>
    <x v="0"/>
    <s v="Trasferimento"/>
    <x v="0"/>
    <x v="1"/>
    <x v="0"/>
    <m/>
  </r>
  <r>
    <n v="30001"/>
    <x v="0"/>
    <x v="0"/>
    <x v="0"/>
    <x v="0"/>
    <x v="8"/>
    <x v="46"/>
    <x v="0"/>
    <x v="0"/>
    <s v="Trasferimento"/>
    <x v="0"/>
    <x v="4"/>
    <x v="0"/>
    <m/>
  </r>
  <r>
    <n v="215507"/>
    <x v="0"/>
    <x v="1"/>
    <x v="0"/>
    <x v="1"/>
    <x v="15"/>
    <x v="357"/>
    <x v="0"/>
    <x v="1"/>
    <s v="Trasferimento"/>
    <x v="1"/>
    <x v="3"/>
    <x v="0"/>
    <m/>
  </r>
  <r>
    <n v="100950"/>
    <x v="0"/>
    <x v="0"/>
    <x v="2"/>
    <x v="4"/>
    <x v="7"/>
    <x v="103"/>
    <x v="0"/>
    <x v="0"/>
    <s v="Trasferimento"/>
    <x v="1"/>
    <x v="1"/>
    <x v="0"/>
    <m/>
  </r>
  <r>
    <n v="116819"/>
    <x v="0"/>
    <x v="0"/>
    <x v="0"/>
    <x v="0"/>
    <x v="15"/>
    <x v="243"/>
    <x v="0"/>
    <x v="0"/>
    <s v="Trasferimento"/>
    <x v="0"/>
    <x v="1"/>
    <x v="0"/>
    <m/>
  </r>
  <r>
    <n v="97886"/>
    <x v="0"/>
    <x v="1"/>
    <x v="0"/>
    <x v="1"/>
    <x v="7"/>
    <x v="67"/>
    <x v="0"/>
    <x v="1"/>
    <s v="Trasferimento"/>
    <x v="0"/>
    <x v="3"/>
    <x v="0"/>
    <m/>
  </r>
  <r>
    <n v="194216"/>
    <x v="0"/>
    <x v="0"/>
    <x v="0"/>
    <x v="0"/>
    <x v="7"/>
    <x v="210"/>
    <x v="0"/>
    <x v="0"/>
    <s v="Trasferimento"/>
    <x v="0"/>
    <x v="3"/>
    <x v="0"/>
    <m/>
  </r>
  <r>
    <n v="42309"/>
    <x v="0"/>
    <x v="0"/>
    <x v="0"/>
    <x v="0"/>
    <x v="4"/>
    <x v="271"/>
    <x v="0"/>
    <x v="0"/>
    <s v="Trasferimento"/>
    <x v="1"/>
    <x v="4"/>
    <x v="0"/>
    <m/>
  </r>
  <r>
    <n v="192744"/>
    <x v="0"/>
    <x v="0"/>
    <x v="0"/>
    <x v="0"/>
    <x v="11"/>
    <x v="142"/>
    <x v="0"/>
    <x v="0"/>
    <s v="Trasferimento"/>
    <x v="1"/>
    <x v="1"/>
    <x v="0"/>
    <m/>
  </r>
  <r>
    <n v="132614"/>
    <x v="1"/>
    <x v="0"/>
    <x v="0"/>
    <x v="2"/>
    <x v="7"/>
    <x v="150"/>
    <x v="0"/>
    <x v="0"/>
    <s v="Trasferimento"/>
    <x v="1"/>
    <x v="6"/>
    <x v="0"/>
    <m/>
  </r>
  <r>
    <n v="132620"/>
    <x v="0"/>
    <x v="0"/>
    <x v="2"/>
    <x v="4"/>
    <x v="0"/>
    <x v="76"/>
    <x v="0"/>
    <x v="0"/>
    <s v="Trasferimento"/>
    <x v="0"/>
    <x v="0"/>
    <x v="0"/>
    <m/>
  </r>
  <r>
    <n v="55882"/>
    <x v="0"/>
    <x v="0"/>
    <x v="0"/>
    <x v="0"/>
    <x v="2"/>
    <x v="326"/>
    <x v="0"/>
    <x v="0"/>
    <s v="Trasferimento"/>
    <x v="1"/>
    <x v="0"/>
    <x v="0"/>
    <m/>
  </r>
  <r>
    <n v="152227"/>
    <x v="0"/>
    <x v="0"/>
    <x v="0"/>
    <x v="0"/>
    <x v="7"/>
    <x v="297"/>
    <x v="0"/>
    <x v="0"/>
    <s v="Trasferimento"/>
    <x v="1"/>
    <x v="1"/>
    <x v="0"/>
    <m/>
  </r>
  <r>
    <n v="99359"/>
    <x v="0"/>
    <x v="0"/>
    <x v="0"/>
    <x v="1"/>
    <x v="7"/>
    <x v="297"/>
    <x v="0"/>
    <x v="0"/>
    <s v="Trasferimento"/>
    <x v="1"/>
    <x v="4"/>
    <x v="0"/>
    <m/>
  </r>
  <r>
    <n v="102629"/>
    <x v="0"/>
    <x v="0"/>
    <x v="0"/>
    <x v="0"/>
    <x v="7"/>
    <x v="301"/>
    <x v="0"/>
    <x v="0"/>
    <s v="Trasferimento"/>
    <x v="1"/>
    <x v="0"/>
    <x v="0"/>
    <m/>
  </r>
  <r>
    <n v="225718"/>
    <x v="1"/>
    <x v="0"/>
    <x v="0"/>
    <x v="3"/>
    <x v="2"/>
    <x v="158"/>
    <x v="0"/>
    <x v="0"/>
    <s v="Trasferimento"/>
    <x v="0"/>
    <x v="5"/>
    <x v="0"/>
    <m/>
  </r>
  <r>
    <n v="18494"/>
    <x v="0"/>
    <x v="0"/>
    <x v="0"/>
    <x v="1"/>
    <x v="2"/>
    <x v="158"/>
    <x v="0"/>
    <x v="0"/>
    <s v="Trasferimento"/>
    <x v="0"/>
    <x v="3"/>
    <x v="0"/>
    <m/>
  </r>
  <r>
    <n v="196318"/>
    <x v="0"/>
    <x v="0"/>
    <x v="0"/>
    <x v="0"/>
    <x v="10"/>
    <x v="343"/>
    <x v="0"/>
    <x v="0"/>
    <s v="Trasferimento"/>
    <x v="1"/>
    <x v="0"/>
    <x v="0"/>
    <m/>
  </r>
  <r>
    <n v="188314"/>
    <x v="1"/>
    <x v="0"/>
    <x v="0"/>
    <x v="0"/>
    <x v="10"/>
    <x v="343"/>
    <x v="0"/>
    <x v="0"/>
    <s v="Trasferimento"/>
    <x v="1"/>
    <x v="2"/>
    <x v="0"/>
    <m/>
  </r>
  <r>
    <n v="101153"/>
    <x v="0"/>
    <x v="0"/>
    <x v="0"/>
    <x v="0"/>
    <x v="7"/>
    <x v="135"/>
    <x v="0"/>
    <x v="0"/>
    <s v="Trasferimento"/>
    <x v="1"/>
    <x v="3"/>
    <x v="0"/>
    <m/>
  </r>
  <r>
    <n v="174542"/>
    <x v="0"/>
    <x v="0"/>
    <x v="2"/>
    <x v="1"/>
    <x v="4"/>
    <x v="235"/>
    <x v="0"/>
    <x v="0"/>
    <s v="Trasferimento"/>
    <x v="0"/>
    <x v="0"/>
    <x v="0"/>
    <m/>
  </r>
  <r>
    <n v="151389"/>
    <x v="0"/>
    <x v="0"/>
    <x v="0"/>
    <x v="0"/>
    <x v="7"/>
    <x v="347"/>
    <x v="0"/>
    <x v="1"/>
    <s v="Trasferimento"/>
    <x v="0"/>
    <x v="0"/>
    <x v="0"/>
    <m/>
  </r>
  <r>
    <n v="163285"/>
    <x v="0"/>
    <x v="0"/>
    <x v="0"/>
    <x v="0"/>
    <x v="8"/>
    <x v="92"/>
    <x v="0"/>
    <x v="0"/>
    <s v="Trasferimento"/>
    <x v="1"/>
    <x v="3"/>
    <x v="0"/>
    <m/>
  </r>
  <r>
    <n v="163286"/>
    <x v="0"/>
    <x v="0"/>
    <x v="2"/>
    <x v="0"/>
    <x v="8"/>
    <x v="92"/>
    <x v="0"/>
    <x v="1"/>
    <s v="Trasferimento"/>
    <x v="1"/>
    <x v="0"/>
    <x v="0"/>
    <m/>
  </r>
  <r>
    <n v="74268"/>
    <x v="0"/>
    <x v="0"/>
    <x v="2"/>
    <x v="0"/>
    <x v="8"/>
    <x v="92"/>
    <x v="0"/>
    <x v="0"/>
    <s v="Trasferimento"/>
    <x v="1"/>
    <x v="4"/>
    <x v="0"/>
    <m/>
  </r>
  <r>
    <n v="192979"/>
    <x v="0"/>
    <x v="0"/>
    <x v="0"/>
    <x v="0"/>
    <x v="8"/>
    <x v="92"/>
    <x v="0"/>
    <x v="0"/>
    <s v="Trasferimento"/>
    <x v="1"/>
    <x v="0"/>
    <x v="0"/>
    <m/>
  </r>
  <r>
    <n v="8058"/>
    <x v="0"/>
    <x v="0"/>
    <x v="2"/>
    <x v="0"/>
    <x v="8"/>
    <x v="92"/>
    <x v="0"/>
    <x v="1"/>
    <s v="Trasferimento"/>
    <x v="1"/>
    <x v="4"/>
    <x v="0"/>
    <m/>
  </r>
  <r>
    <n v="139968"/>
    <x v="0"/>
    <x v="0"/>
    <x v="2"/>
    <x v="0"/>
    <x v="8"/>
    <x v="92"/>
    <x v="0"/>
    <x v="0"/>
    <s v="Trasferimento"/>
    <x v="1"/>
    <x v="3"/>
    <x v="0"/>
    <m/>
  </r>
  <r>
    <n v="194598"/>
    <x v="0"/>
    <x v="0"/>
    <x v="0"/>
    <x v="0"/>
    <x v="8"/>
    <x v="92"/>
    <x v="0"/>
    <x v="0"/>
    <s v="Trasferimento"/>
    <x v="1"/>
    <x v="0"/>
    <x v="0"/>
    <m/>
  </r>
  <r>
    <n v="51950"/>
    <x v="0"/>
    <x v="0"/>
    <x v="0"/>
    <x v="0"/>
    <x v="8"/>
    <x v="59"/>
    <x v="0"/>
    <x v="0"/>
    <s v="Trasferimento"/>
    <x v="1"/>
    <x v="4"/>
    <x v="0"/>
    <m/>
  </r>
  <r>
    <n v="220974"/>
    <x v="0"/>
    <x v="0"/>
    <x v="2"/>
    <x v="3"/>
    <x v="5"/>
    <x v="38"/>
    <x v="0"/>
    <x v="0"/>
    <s v="Trasferimento"/>
    <x v="1"/>
    <x v="0"/>
    <x v="0"/>
    <m/>
  </r>
  <r>
    <n v="219257"/>
    <x v="0"/>
    <x v="0"/>
    <x v="2"/>
    <x v="1"/>
    <x v="7"/>
    <x v="109"/>
    <x v="0"/>
    <x v="1"/>
    <s v="Trasferimento"/>
    <x v="1"/>
    <x v="4"/>
    <x v="0"/>
    <m/>
  </r>
  <r>
    <n v="173194"/>
    <x v="0"/>
    <x v="0"/>
    <x v="0"/>
    <x v="0"/>
    <x v="7"/>
    <x v="33"/>
    <x v="0"/>
    <x v="0"/>
    <s v="Trasferimento"/>
    <x v="1"/>
    <x v="0"/>
    <x v="0"/>
    <m/>
  </r>
  <r>
    <n v="143541"/>
    <x v="0"/>
    <x v="0"/>
    <x v="2"/>
    <x v="1"/>
    <x v="13"/>
    <x v="39"/>
    <x v="0"/>
    <x v="1"/>
    <s v="Trasferimento"/>
    <x v="0"/>
    <x v="0"/>
    <x v="0"/>
    <m/>
  </r>
  <r>
    <n v="204418"/>
    <x v="1"/>
    <x v="0"/>
    <x v="2"/>
    <x v="0"/>
    <x v="13"/>
    <x v="188"/>
    <x v="0"/>
    <x v="0"/>
    <s v="Trasferimento"/>
    <x v="1"/>
    <x v="5"/>
    <x v="0"/>
    <m/>
  </r>
  <r>
    <n v="189136"/>
    <x v="0"/>
    <x v="0"/>
    <x v="0"/>
    <x v="0"/>
    <x v="11"/>
    <x v="142"/>
    <x v="0"/>
    <x v="0"/>
    <s v="Trasferimento"/>
    <x v="1"/>
    <x v="0"/>
    <x v="0"/>
    <m/>
  </r>
  <r>
    <n v="149400"/>
    <x v="0"/>
    <x v="0"/>
    <x v="0"/>
    <x v="0"/>
    <x v="11"/>
    <x v="142"/>
    <x v="0"/>
    <x v="1"/>
    <s v="Trasferimento"/>
    <x v="1"/>
    <x v="0"/>
    <x v="0"/>
    <m/>
  </r>
  <r>
    <n v="138268"/>
    <x v="0"/>
    <x v="0"/>
    <x v="0"/>
    <x v="0"/>
    <x v="11"/>
    <x v="142"/>
    <x v="0"/>
    <x v="1"/>
    <s v="Trasferimento"/>
    <x v="1"/>
    <x v="3"/>
    <x v="0"/>
    <m/>
  </r>
  <r>
    <n v="140494"/>
    <x v="0"/>
    <x v="0"/>
    <x v="0"/>
    <x v="0"/>
    <x v="11"/>
    <x v="142"/>
    <x v="0"/>
    <x v="0"/>
    <s v="Trasferimento"/>
    <x v="1"/>
    <x v="0"/>
    <x v="0"/>
    <m/>
  </r>
  <r>
    <n v="145530"/>
    <x v="0"/>
    <x v="0"/>
    <x v="0"/>
    <x v="0"/>
    <x v="8"/>
    <x v="222"/>
    <x v="0"/>
    <x v="0"/>
    <s v="Trasferimento"/>
    <x v="1"/>
    <x v="0"/>
    <x v="0"/>
    <m/>
  </r>
  <r>
    <n v="195117"/>
    <x v="0"/>
    <x v="0"/>
    <x v="0"/>
    <x v="1"/>
    <x v="11"/>
    <x v="82"/>
    <x v="0"/>
    <x v="0"/>
    <s v="Trasferimento"/>
    <x v="0"/>
    <x v="1"/>
    <x v="0"/>
    <m/>
  </r>
  <r>
    <n v="67651"/>
    <x v="0"/>
    <x v="0"/>
    <x v="2"/>
    <x v="4"/>
    <x v="6"/>
    <x v="32"/>
    <x v="0"/>
    <x v="0"/>
    <s v="Trasferimento"/>
    <x v="1"/>
    <x v="0"/>
    <x v="0"/>
    <m/>
  </r>
  <r>
    <n v="187925"/>
    <x v="0"/>
    <x v="0"/>
    <x v="2"/>
    <x v="1"/>
    <x v="11"/>
    <x v="333"/>
    <x v="0"/>
    <x v="0"/>
    <s v="Trasferimento"/>
    <x v="0"/>
    <x v="1"/>
    <x v="0"/>
    <m/>
  </r>
  <r>
    <n v="126612"/>
    <x v="0"/>
    <x v="0"/>
    <x v="2"/>
    <x v="0"/>
    <x v="1"/>
    <x v="73"/>
    <x v="0"/>
    <x v="0"/>
    <s v="Trasferimento"/>
    <x v="1"/>
    <x v="0"/>
    <x v="0"/>
    <m/>
  </r>
  <r>
    <n v="122777"/>
    <x v="0"/>
    <x v="0"/>
    <x v="0"/>
    <x v="0"/>
    <x v="7"/>
    <x v="137"/>
    <x v="0"/>
    <x v="0"/>
    <s v="Trasferimento"/>
    <x v="3"/>
    <x v="4"/>
    <x v="0"/>
    <m/>
  </r>
  <r>
    <n v="3209"/>
    <x v="0"/>
    <x v="0"/>
    <x v="0"/>
    <x v="0"/>
    <x v="7"/>
    <x v="274"/>
    <x v="0"/>
    <x v="0"/>
    <s v="Trasferimento"/>
    <x v="0"/>
    <x v="0"/>
    <x v="0"/>
    <m/>
  </r>
  <r>
    <n v="29085"/>
    <x v="0"/>
    <x v="0"/>
    <x v="2"/>
    <x v="0"/>
    <x v="11"/>
    <x v="189"/>
    <x v="0"/>
    <x v="1"/>
    <s v="Trasferimento"/>
    <x v="1"/>
    <x v="4"/>
    <x v="0"/>
    <m/>
  </r>
  <r>
    <n v="113574"/>
    <x v="0"/>
    <x v="0"/>
    <x v="2"/>
    <x v="0"/>
    <x v="7"/>
    <x v="241"/>
    <x v="0"/>
    <x v="0"/>
    <s v="Trasferimento"/>
    <x v="0"/>
    <x v="3"/>
    <x v="0"/>
    <m/>
  </r>
  <r>
    <n v="176182"/>
    <x v="1"/>
    <x v="1"/>
    <x v="2"/>
    <x v="3"/>
    <x v="7"/>
    <x v="241"/>
    <x v="0"/>
    <x v="1"/>
    <s v="Trasferimento"/>
    <x v="0"/>
    <x v="7"/>
    <x v="0"/>
    <m/>
  </r>
  <r>
    <n v="176180"/>
    <x v="0"/>
    <x v="1"/>
    <x v="2"/>
    <x v="3"/>
    <x v="7"/>
    <x v="241"/>
    <x v="0"/>
    <x v="1"/>
    <s v="Trasferimento"/>
    <x v="0"/>
    <x v="3"/>
    <x v="0"/>
    <m/>
  </r>
  <r>
    <n v="47532"/>
    <x v="0"/>
    <x v="0"/>
    <x v="2"/>
    <x v="0"/>
    <x v="15"/>
    <x v="243"/>
    <x v="0"/>
    <x v="0"/>
    <s v="Trasferimento"/>
    <x v="0"/>
    <x v="0"/>
    <x v="0"/>
    <m/>
  </r>
  <r>
    <n v="92682"/>
    <x v="0"/>
    <x v="0"/>
    <x v="0"/>
    <x v="0"/>
    <x v="1"/>
    <x v="26"/>
    <x v="0"/>
    <x v="0"/>
    <s v="Trasferimento"/>
    <x v="1"/>
    <x v="4"/>
    <x v="0"/>
    <m/>
  </r>
  <r>
    <n v="106478"/>
    <x v="0"/>
    <x v="0"/>
    <x v="0"/>
    <x v="0"/>
    <x v="0"/>
    <x v="100"/>
    <x v="0"/>
    <x v="1"/>
    <s v="Trasferimento"/>
    <x v="0"/>
    <x v="3"/>
    <x v="0"/>
    <m/>
  </r>
  <r>
    <n v="135125"/>
    <x v="0"/>
    <x v="0"/>
    <x v="2"/>
    <x v="4"/>
    <x v="0"/>
    <x v="100"/>
    <x v="0"/>
    <x v="0"/>
    <s v="Trasferimento"/>
    <x v="0"/>
    <x v="1"/>
    <x v="0"/>
    <m/>
  </r>
  <r>
    <n v="28772"/>
    <x v="0"/>
    <x v="0"/>
    <x v="0"/>
    <x v="0"/>
    <x v="0"/>
    <x v="100"/>
    <x v="0"/>
    <x v="0"/>
    <s v="Trasferimento"/>
    <x v="0"/>
    <x v="0"/>
    <x v="0"/>
    <m/>
  </r>
  <r>
    <n v="22989"/>
    <x v="0"/>
    <x v="0"/>
    <x v="0"/>
    <x v="4"/>
    <x v="0"/>
    <x v="100"/>
    <x v="0"/>
    <x v="1"/>
    <s v="Trasferimento"/>
    <x v="0"/>
    <x v="3"/>
    <x v="0"/>
    <m/>
  </r>
  <r>
    <n v="111372"/>
    <x v="0"/>
    <x v="0"/>
    <x v="0"/>
    <x v="0"/>
    <x v="0"/>
    <x v="100"/>
    <x v="0"/>
    <x v="0"/>
    <s v="Trasferimento"/>
    <x v="0"/>
    <x v="1"/>
    <x v="0"/>
    <m/>
  </r>
  <r>
    <n v="130670"/>
    <x v="0"/>
    <x v="0"/>
    <x v="0"/>
    <x v="0"/>
    <x v="15"/>
    <x v="243"/>
    <x v="0"/>
    <x v="0"/>
    <s v="Trasferimento"/>
    <x v="0"/>
    <x v="3"/>
    <x v="0"/>
    <m/>
  </r>
  <r>
    <n v="67967"/>
    <x v="0"/>
    <x v="2"/>
    <x v="2"/>
    <x v="4"/>
    <x v="1"/>
    <x v="178"/>
    <x v="1"/>
    <x v="0"/>
    <s v="Trasferimento"/>
    <x v="0"/>
    <x v="8"/>
    <x v="0"/>
    <m/>
  </r>
  <r>
    <n v="212632"/>
    <x v="0"/>
    <x v="0"/>
    <x v="2"/>
    <x v="1"/>
    <x v="2"/>
    <x v="270"/>
    <x v="0"/>
    <x v="0"/>
    <s v="Trasferimento"/>
    <x v="0"/>
    <x v="0"/>
    <x v="0"/>
    <m/>
  </r>
  <r>
    <n v="141351"/>
    <x v="0"/>
    <x v="0"/>
    <x v="0"/>
    <x v="0"/>
    <x v="0"/>
    <x v="100"/>
    <x v="0"/>
    <x v="0"/>
    <s v="Trasferimento"/>
    <x v="0"/>
    <x v="0"/>
    <x v="0"/>
    <m/>
  </r>
  <r>
    <n v="182230"/>
    <x v="0"/>
    <x v="0"/>
    <x v="0"/>
    <x v="0"/>
    <x v="0"/>
    <x v="100"/>
    <x v="0"/>
    <x v="1"/>
    <s v="Trasferimento"/>
    <x v="0"/>
    <x v="0"/>
    <x v="0"/>
    <m/>
  </r>
  <r>
    <n v="32838"/>
    <x v="0"/>
    <x v="0"/>
    <x v="0"/>
    <x v="0"/>
    <x v="0"/>
    <x v="100"/>
    <x v="0"/>
    <x v="1"/>
    <s v="Trasferimento"/>
    <x v="0"/>
    <x v="4"/>
    <x v="0"/>
    <m/>
  </r>
  <r>
    <n v="61232"/>
    <x v="0"/>
    <x v="0"/>
    <x v="0"/>
    <x v="0"/>
    <x v="10"/>
    <x v="93"/>
    <x v="0"/>
    <x v="0"/>
    <s v="Trasferimento"/>
    <x v="0"/>
    <x v="0"/>
    <x v="0"/>
    <m/>
  </r>
  <r>
    <n v="148101"/>
    <x v="0"/>
    <x v="0"/>
    <x v="0"/>
    <x v="5"/>
    <x v="1"/>
    <x v="308"/>
    <x v="0"/>
    <x v="0"/>
    <s v="Trasferimento"/>
    <x v="0"/>
    <x v="3"/>
    <x v="0"/>
    <m/>
  </r>
  <r>
    <n v="207164"/>
    <x v="0"/>
    <x v="0"/>
    <x v="2"/>
    <x v="1"/>
    <x v="4"/>
    <x v="219"/>
    <x v="0"/>
    <x v="1"/>
    <s v="Trasferimento"/>
    <x v="0"/>
    <x v="0"/>
    <x v="0"/>
    <m/>
  </r>
  <r>
    <n v="124685"/>
    <x v="0"/>
    <x v="1"/>
    <x v="2"/>
    <x v="4"/>
    <x v="2"/>
    <x v="208"/>
    <x v="0"/>
    <x v="0"/>
    <s v="Trasferimento"/>
    <x v="0"/>
    <x v="0"/>
    <x v="0"/>
    <m/>
  </r>
  <r>
    <n v="124659"/>
    <x v="0"/>
    <x v="0"/>
    <x v="2"/>
    <x v="0"/>
    <x v="2"/>
    <x v="53"/>
    <x v="0"/>
    <x v="0"/>
    <s v="Trasferimento"/>
    <x v="1"/>
    <x v="1"/>
    <x v="0"/>
    <m/>
  </r>
  <r>
    <n v="212756"/>
    <x v="0"/>
    <x v="0"/>
    <x v="0"/>
    <x v="0"/>
    <x v="7"/>
    <x v="181"/>
    <x v="0"/>
    <x v="0"/>
    <s v="Trasferimento"/>
    <x v="1"/>
    <x v="1"/>
    <x v="0"/>
    <m/>
  </r>
  <r>
    <n v="294"/>
    <x v="0"/>
    <x v="0"/>
    <x v="2"/>
    <x v="1"/>
    <x v="10"/>
    <x v="391"/>
    <x v="0"/>
    <x v="1"/>
    <s v="Trasferimento"/>
    <x v="1"/>
    <x v="4"/>
    <x v="0"/>
    <m/>
  </r>
  <r>
    <n v="148221"/>
    <x v="0"/>
    <x v="0"/>
    <x v="2"/>
    <x v="1"/>
    <x v="2"/>
    <x v="313"/>
    <x v="0"/>
    <x v="1"/>
    <s v="Trasferimento"/>
    <x v="1"/>
    <x v="3"/>
    <x v="0"/>
    <m/>
  </r>
  <r>
    <n v="136465"/>
    <x v="0"/>
    <x v="0"/>
    <x v="2"/>
    <x v="4"/>
    <x v="1"/>
    <x v="193"/>
    <x v="0"/>
    <x v="0"/>
    <s v="Trasferimento"/>
    <x v="1"/>
    <x v="0"/>
    <x v="0"/>
    <m/>
  </r>
  <r>
    <n v="205417"/>
    <x v="0"/>
    <x v="1"/>
    <x v="0"/>
    <x v="1"/>
    <x v="4"/>
    <x v="80"/>
    <x v="0"/>
    <x v="0"/>
    <s v="Trasferimento"/>
    <x v="1"/>
    <x v="0"/>
    <x v="0"/>
    <m/>
  </r>
  <r>
    <n v="52253"/>
    <x v="0"/>
    <x v="0"/>
    <x v="0"/>
    <x v="0"/>
    <x v="4"/>
    <x v="249"/>
    <x v="0"/>
    <x v="0"/>
    <s v="Trasferimento"/>
    <x v="1"/>
    <x v="0"/>
    <x v="0"/>
    <m/>
  </r>
  <r>
    <n v="125006"/>
    <x v="0"/>
    <x v="0"/>
    <x v="2"/>
    <x v="0"/>
    <x v="11"/>
    <x v="280"/>
    <x v="0"/>
    <x v="0"/>
    <s v="Trasferimento"/>
    <x v="0"/>
    <x v="0"/>
    <x v="0"/>
    <m/>
  </r>
  <r>
    <n v="190846"/>
    <x v="0"/>
    <x v="0"/>
    <x v="0"/>
    <x v="1"/>
    <x v="1"/>
    <x v="340"/>
    <x v="0"/>
    <x v="1"/>
    <s v="Trasferimento"/>
    <x v="1"/>
    <x v="4"/>
    <x v="0"/>
    <m/>
  </r>
  <r>
    <n v="149560"/>
    <x v="0"/>
    <x v="0"/>
    <x v="0"/>
    <x v="4"/>
    <x v="1"/>
    <x v="340"/>
    <x v="0"/>
    <x v="1"/>
    <s v="Trasferimento"/>
    <x v="1"/>
    <x v="3"/>
    <x v="0"/>
    <m/>
  </r>
  <r>
    <n v="56575"/>
    <x v="0"/>
    <x v="0"/>
    <x v="0"/>
    <x v="0"/>
    <x v="1"/>
    <x v="340"/>
    <x v="0"/>
    <x v="1"/>
    <s v="Trasferimento"/>
    <x v="1"/>
    <x v="0"/>
    <x v="0"/>
    <m/>
  </r>
  <r>
    <n v="188695"/>
    <x v="0"/>
    <x v="0"/>
    <x v="0"/>
    <x v="0"/>
    <x v="1"/>
    <x v="340"/>
    <x v="0"/>
    <x v="0"/>
    <s v="Trasferimento"/>
    <x v="1"/>
    <x v="0"/>
    <x v="0"/>
    <m/>
  </r>
  <r>
    <n v="43410"/>
    <x v="0"/>
    <x v="0"/>
    <x v="2"/>
    <x v="4"/>
    <x v="1"/>
    <x v="340"/>
    <x v="0"/>
    <x v="0"/>
    <s v="Trasferimento"/>
    <x v="1"/>
    <x v="4"/>
    <x v="0"/>
    <m/>
  </r>
  <r>
    <n v="77860"/>
    <x v="0"/>
    <x v="0"/>
    <x v="2"/>
    <x v="0"/>
    <x v="2"/>
    <x v="139"/>
    <x v="0"/>
    <x v="0"/>
    <s v="Trasferimento"/>
    <x v="1"/>
    <x v="0"/>
    <x v="0"/>
    <m/>
  </r>
  <r>
    <n v="79143"/>
    <x v="0"/>
    <x v="0"/>
    <x v="2"/>
    <x v="4"/>
    <x v="11"/>
    <x v="142"/>
    <x v="0"/>
    <x v="0"/>
    <s v="Trasferimento"/>
    <x v="1"/>
    <x v="3"/>
    <x v="0"/>
    <m/>
  </r>
  <r>
    <n v="36176"/>
    <x v="0"/>
    <x v="0"/>
    <x v="0"/>
    <x v="0"/>
    <x v="1"/>
    <x v="26"/>
    <x v="0"/>
    <x v="1"/>
    <s v="Trasferimento"/>
    <x v="1"/>
    <x v="4"/>
    <x v="0"/>
    <m/>
  </r>
  <r>
    <n v="99763"/>
    <x v="0"/>
    <x v="1"/>
    <x v="2"/>
    <x v="1"/>
    <x v="7"/>
    <x v="342"/>
    <x v="0"/>
    <x v="0"/>
    <s v="Trasferimento"/>
    <x v="1"/>
    <x v="1"/>
    <x v="0"/>
    <m/>
  </r>
  <r>
    <n v="23028"/>
    <x v="0"/>
    <x v="0"/>
    <x v="2"/>
    <x v="4"/>
    <x v="2"/>
    <x v="415"/>
    <x v="0"/>
    <x v="0"/>
    <s v="Trasferimento"/>
    <x v="0"/>
    <x v="4"/>
    <x v="0"/>
    <m/>
  </r>
  <r>
    <n v="213996"/>
    <x v="0"/>
    <x v="0"/>
    <x v="0"/>
    <x v="0"/>
    <x v="9"/>
    <x v="117"/>
    <x v="0"/>
    <x v="0"/>
    <s v="Trasferimento"/>
    <x v="1"/>
    <x v="1"/>
    <x v="0"/>
    <m/>
  </r>
  <r>
    <n v="57936"/>
    <x v="0"/>
    <x v="0"/>
    <x v="0"/>
    <x v="0"/>
    <x v="7"/>
    <x v="342"/>
    <x v="0"/>
    <x v="0"/>
    <s v="Trasferimento"/>
    <x v="1"/>
    <x v="4"/>
    <x v="0"/>
    <m/>
  </r>
  <r>
    <n v="229823"/>
    <x v="1"/>
    <x v="0"/>
    <x v="0"/>
    <x v="1"/>
    <x v="10"/>
    <x v="315"/>
    <x v="0"/>
    <x v="0"/>
    <s v="Trasferimento"/>
    <x v="1"/>
    <x v="5"/>
    <x v="0"/>
    <m/>
  </r>
  <r>
    <n v="86494"/>
    <x v="0"/>
    <x v="0"/>
    <x v="2"/>
    <x v="0"/>
    <x v="0"/>
    <x v="100"/>
    <x v="0"/>
    <x v="0"/>
    <s v="Trasferimento"/>
    <x v="0"/>
    <x v="1"/>
    <x v="0"/>
    <m/>
  </r>
  <r>
    <n v="226449"/>
    <x v="0"/>
    <x v="0"/>
    <x v="0"/>
    <x v="0"/>
    <x v="2"/>
    <x v="292"/>
    <x v="0"/>
    <x v="1"/>
    <s v="Trasferimento"/>
    <x v="1"/>
    <x v="0"/>
    <x v="0"/>
    <m/>
  </r>
  <r>
    <n v="212633"/>
    <x v="0"/>
    <x v="0"/>
    <x v="2"/>
    <x v="3"/>
    <x v="2"/>
    <x v="270"/>
    <x v="0"/>
    <x v="0"/>
    <s v="Trasferimento"/>
    <x v="0"/>
    <x v="1"/>
    <x v="0"/>
    <m/>
  </r>
  <r>
    <n v="5653"/>
    <x v="0"/>
    <x v="0"/>
    <x v="0"/>
    <x v="0"/>
    <x v="11"/>
    <x v="142"/>
    <x v="0"/>
    <x v="0"/>
    <s v="Trasferimento"/>
    <x v="1"/>
    <x v="0"/>
    <x v="0"/>
    <m/>
  </r>
  <r>
    <n v="126559"/>
    <x v="0"/>
    <x v="0"/>
    <x v="0"/>
    <x v="1"/>
    <x v="8"/>
    <x v="222"/>
    <x v="0"/>
    <x v="0"/>
    <s v="Trasferimento"/>
    <x v="1"/>
    <x v="4"/>
    <x v="0"/>
    <m/>
  </r>
  <r>
    <n v="208556"/>
    <x v="0"/>
    <x v="0"/>
    <x v="0"/>
    <x v="2"/>
    <x v="0"/>
    <x v="76"/>
    <x v="0"/>
    <x v="1"/>
    <s v="Trasferimento"/>
    <x v="0"/>
    <x v="4"/>
    <x v="0"/>
    <m/>
  </r>
  <r>
    <n v="114631"/>
    <x v="0"/>
    <x v="0"/>
    <x v="2"/>
    <x v="0"/>
    <x v="8"/>
    <x v="92"/>
    <x v="0"/>
    <x v="1"/>
    <s v="Trasferimento"/>
    <x v="1"/>
    <x v="3"/>
    <x v="0"/>
    <m/>
  </r>
  <r>
    <n v="152813"/>
    <x v="0"/>
    <x v="0"/>
    <x v="0"/>
    <x v="0"/>
    <x v="14"/>
    <x v="290"/>
    <x v="0"/>
    <x v="0"/>
    <s v="Trasferimento"/>
    <x v="0"/>
    <x v="1"/>
    <x v="0"/>
    <m/>
  </r>
  <r>
    <n v="53694"/>
    <x v="0"/>
    <x v="1"/>
    <x v="2"/>
    <x v="4"/>
    <x v="1"/>
    <x v="320"/>
    <x v="0"/>
    <x v="0"/>
    <s v="Trasferimento"/>
    <x v="1"/>
    <x v="0"/>
    <x v="0"/>
    <m/>
  </r>
  <r>
    <n v="110070"/>
    <x v="0"/>
    <x v="0"/>
    <x v="2"/>
    <x v="4"/>
    <x v="4"/>
    <x v="40"/>
    <x v="0"/>
    <x v="0"/>
    <s v="Trasferimento"/>
    <x v="1"/>
    <x v="0"/>
    <x v="0"/>
    <m/>
  </r>
  <r>
    <n v="117243"/>
    <x v="0"/>
    <x v="1"/>
    <x v="2"/>
    <x v="4"/>
    <x v="8"/>
    <x v="113"/>
    <x v="0"/>
    <x v="0"/>
    <s v="Trasferimento"/>
    <x v="0"/>
    <x v="0"/>
    <x v="0"/>
    <m/>
  </r>
  <r>
    <n v="47551"/>
    <x v="0"/>
    <x v="1"/>
    <x v="2"/>
    <x v="4"/>
    <x v="4"/>
    <x v="149"/>
    <x v="0"/>
    <x v="0"/>
    <s v="Trasferimento"/>
    <x v="1"/>
    <x v="3"/>
    <x v="0"/>
    <m/>
  </r>
  <r>
    <n v="63560"/>
    <x v="0"/>
    <x v="0"/>
    <x v="0"/>
    <x v="0"/>
    <x v="4"/>
    <x v="235"/>
    <x v="0"/>
    <x v="0"/>
    <s v="Trasferimento"/>
    <x v="0"/>
    <x v="4"/>
    <x v="0"/>
    <m/>
  </r>
  <r>
    <n v="140749"/>
    <x v="0"/>
    <x v="0"/>
    <x v="2"/>
    <x v="0"/>
    <x v="4"/>
    <x v="411"/>
    <x v="0"/>
    <x v="0"/>
    <s v="Trasferimento"/>
    <x v="1"/>
    <x v="0"/>
    <x v="0"/>
    <m/>
  </r>
  <r>
    <n v="11201"/>
    <x v="0"/>
    <x v="0"/>
    <x v="0"/>
    <x v="0"/>
    <x v="7"/>
    <x v="44"/>
    <x v="0"/>
    <x v="0"/>
    <s v="Trasferimento"/>
    <x v="1"/>
    <x v="0"/>
    <x v="0"/>
    <m/>
  </r>
  <r>
    <n v="89836"/>
    <x v="0"/>
    <x v="0"/>
    <x v="0"/>
    <x v="0"/>
    <x v="11"/>
    <x v="24"/>
    <x v="0"/>
    <x v="0"/>
    <s v="Trasferimento"/>
    <x v="1"/>
    <x v="0"/>
    <x v="0"/>
    <m/>
  </r>
  <r>
    <n v="232575"/>
    <x v="0"/>
    <x v="1"/>
    <x v="0"/>
    <x v="1"/>
    <x v="7"/>
    <x v="282"/>
    <x v="0"/>
    <x v="0"/>
    <s v="Trasferimento"/>
    <x v="0"/>
    <x v="0"/>
    <x v="0"/>
    <m/>
  </r>
  <r>
    <n v="228551"/>
    <x v="0"/>
    <x v="1"/>
    <x v="0"/>
    <x v="1"/>
    <x v="12"/>
    <x v="27"/>
    <x v="0"/>
    <x v="0"/>
    <s v="Trasferimento"/>
    <x v="1"/>
    <x v="1"/>
    <x v="0"/>
    <m/>
  </r>
  <r>
    <n v="181389"/>
    <x v="0"/>
    <x v="0"/>
    <x v="0"/>
    <x v="0"/>
    <x v="4"/>
    <x v="140"/>
    <x v="0"/>
    <x v="1"/>
    <s v="Trasferimento"/>
    <x v="0"/>
    <x v="0"/>
    <x v="0"/>
    <m/>
  </r>
  <r>
    <n v="152557"/>
    <x v="0"/>
    <x v="0"/>
    <x v="0"/>
    <x v="0"/>
    <x v="4"/>
    <x v="140"/>
    <x v="0"/>
    <x v="0"/>
    <s v="Trasferimento"/>
    <x v="0"/>
    <x v="0"/>
    <x v="0"/>
    <m/>
  </r>
  <r>
    <n v="116687"/>
    <x v="0"/>
    <x v="0"/>
    <x v="2"/>
    <x v="1"/>
    <x v="4"/>
    <x v="219"/>
    <x v="0"/>
    <x v="1"/>
    <s v="Trasferimento"/>
    <x v="0"/>
    <x v="0"/>
    <x v="0"/>
    <m/>
  </r>
  <r>
    <n v="107123"/>
    <x v="0"/>
    <x v="0"/>
    <x v="2"/>
    <x v="4"/>
    <x v="8"/>
    <x v="92"/>
    <x v="0"/>
    <x v="0"/>
    <s v="Trasferimento"/>
    <x v="1"/>
    <x v="1"/>
    <x v="0"/>
    <m/>
  </r>
  <r>
    <n v="226477"/>
    <x v="0"/>
    <x v="0"/>
    <x v="0"/>
    <x v="1"/>
    <x v="8"/>
    <x v="92"/>
    <x v="0"/>
    <x v="0"/>
    <s v="Trasferimento"/>
    <x v="1"/>
    <x v="0"/>
    <x v="0"/>
    <m/>
  </r>
  <r>
    <n v="28712"/>
    <x v="0"/>
    <x v="0"/>
    <x v="0"/>
    <x v="0"/>
    <x v="13"/>
    <x v="177"/>
    <x v="0"/>
    <x v="0"/>
    <s v="Trasferimento"/>
    <x v="1"/>
    <x v="3"/>
    <x v="0"/>
    <m/>
  </r>
  <r>
    <n v="63279"/>
    <x v="0"/>
    <x v="0"/>
    <x v="0"/>
    <x v="0"/>
    <x v="13"/>
    <x v="177"/>
    <x v="0"/>
    <x v="0"/>
    <s v="Trasferimento"/>
    <x v="1"/>
    <x v="1"/>
    <x v="0"/>
    <m/>
  </r>
  <r>
    <n v="109368"/>
    <x v="0"/>
    <x v="0"/>
    <x v="0"/>
    <x v="0"/>
    <x v="4"/>
    <x v="40"/>
    <x v="0"/>
    <x v="0"/>
    <s v="Trasferimento"/>
    <x v="1"/>
    <x v="0"/>
    <x v="0"/>
    <m/>
  </r>
  <r>
    <n v="156045"/>
    <x v="0"/>
    <x v="0"/>
    <x v="0"/>
    <x v="0"/>
    <x v="4"/>
    <x v="303"/>
    <x v="0"/>
    <x v="0"/>
    <s v="Trasferimento"/>
    <x v="1"/>
    <x v="0"/>
    <x v="0"/>
    <m/>
  </r>
  <r>
    <n v="4355"/>
    <x v="0"/>
    <x v="1"/>
    <x v="2"/>
    <x v="4"/>
    <x v="4"/>
    <x v="291"/>
    <x v="0"/>
    <x v="0"/>
    <s v="Trasferimento"/>
    <x v="1"/>
    <x v="0"/>
    <x v="0"/>
    <m/>
  </r>
  <r>
    <n v="75634"/>
    <x v="0"/>
    <x v="1"/>
    <x v="2"/>
    <x v="4"/>
    <x v="8"/>
    <x v="128"/>
    <x v="0"/>
    <x v="0"/>
    <s v="Trasferimento"/>
    <x v="1"/>
    <x v="0"/>
    <x v="0"/>
    <m/>
  </r>
  <r>
    <n v="220153"/>
    <x v="0"/>
    <x v="0"/>
    <x v="0"/>
    <x v="1"/>
    <x v="11"/>
    <x v="120"/>
    <x v="0"/>
    <x v="1"/>
    <s v="Trasferimento"/>
    <x v="1"/>
    <x v="0"/>
    <x v="0"/>
    <m/>
  </r>
  <r>
    <n v="158188"/>
    <x v="0"/>
    <x v="1"/>
    <x v="0"/>
    <x v="0"/>
    <x v="10"/>
    <x v="240"/>
    <x v="0"/>
    <x v="0"/>
    <s v="Trasferimento"/>
    <x v="1"/>
    <x v="4"/>
    <x v="0"/>
    <m/>
  </r>
  <r>
    <n v="206840"/>
    <x v="0"/>
    <x v="0"/>
    <x v="0"/>
    <x v="3"/>
    <x v="2"/>
    <x v="97"/>
    <x v="0"/>
    <x v="0"/>
    <s v="Trasferimento"/>
    <x v="0"/>
    <x v="0"/>
    <x v="0"/>
    <m/>
  </r>
  <r>
    <n v="8769"/>
    <x v="0"/>
    <x v="0"/>
    <x v="2"/>
    <x v="4"/>
    <x v="2"/>
    <x v="97"/>
    <x v="0"/>
    <x v="0"/>
    <s v="Trasferimento"/>
    <x v="0"/>
    <x v="0"/>
    <x v="0"/>
    <m/>
  </r>
  <r>
    <n v="185475"/>
    <x v="0"/>
    <x v="0"/>
    <x v="2"/>
    <x v="1"/>
    <x v="2"/>
    <x v="97"/>
    <x v="0"/>
    <x v="0"/>
    <s v="Trasferimento"/>
    <x v="0"/>
    <x v="0"/>
    <x v="0"/>
    <m/>
  </r>
  <r>
    <n v="113019"/>
    <x v="0"/>
    <x v="1"/>
    <x v="2"/>
    <x v="4"/>
    <x v="11"/>
    <x v="24"/>
    <x v="0"/>
    <x v="1"/>
    <s v="Trasferimento"/>
    <x v="1"/>
    <x v="1"/>
    <x v="0"/>
    <m/>
  </r>
  <r>
    <n v="203584"/>
    <x v="0"/>
    <x v="0"/>
    <x v="2"/>
    <x v="3"/>
    <x v="8"/>
    <x v="355"/>
    <x v="0"/>
    <x v="0"/>
    <s v="Trasferimento"/>
    <x v="0"/>
    <x v="4"/>
    <x v="0"/>
    <m/>
  </r>
  <r>
    <n v="178473"/>
    <x v="0"/>
    <x v="0"/>
    <x v="0"/>
    <x v="0"/>
    <x v="13"/>
    <x v="356"/>
    <x v="0"/>
    <x v="0"/>
    <s v="Trasferimento"/>
    <x v="1"/>
    <x v="1"/>
    <x v="0"/>
    <m/>
  </r>
  <r>
    <n v="175253"/>
    <x v="0"/>
    <x v="0"/>
    <x v="0"/>
    <x v="1"/>
    <x v="7"/>
    <x v="181"/>
    <x v="0"/>
    <x v="1"/>
    <s v="Trasferimento"/>
    <x v="1"/>
    <x v="0"/>
    <x v="0"/>
    <m/>
  </r>
  <r>
    <n v="176789"/>
    <x v="0"/>
    <x v="0"/>
    <x v="0"/>
    <x v="0"/>
    <x v="16"/>
    <x v="407"/>
    <x v="0"/>
    <x v="0"/>
    <s v="Trasferimento"/>
    <x v="0"/>
    <x v="1"/>
    <x v="0"/>
    <m/>
  </r>
  <r>
    <n v="85634"/>
    <x v="0"/>
    <x v="0"/>
    <x v="2"/>
    <x v="4"/>
    <x v="2"/>
    <x v="233"/>
    <x v="0"/>
    <x v="0"/>
    <s v="Trasferimento"/>
    <x v="0"/>
    <x v="0"/>
    <x v="0"/>
    <m/>
  </r>
  <r>
    <n v="147292"/>
    <x v="0"/>
    <x v="0"/>
    <x v="0"/>
    <x v="0"/>
    <x v="0"/>
    <x v="100"/>
    <x v="0"/>
    <x v="0"/>
    <s v="Trasferimento"/>
    <x v="0"/>
    <x v="3"/>
    <x v="0"/>
    <m/>
  </r>
  <r>
    <n v="5296"/>
    <x v="0"/>
    <x v="0"/>
    <x v="2"/>
    <x v="0"/>
    <x v="0"/>
    <x v="100"/>
    <x v="0"/>
    <x v="1"/>
    <s v="Trasferimento"/>
    <x v="0"/>
    <x v="4"/>
    <x v="0"/>
    <m/>
  </r>
  <r>
    <n v="214771"/>
    <x v="0"/>
    <x v="0"/>
    <x v="0"/>
    <x v="0"/>
    <x v="0"/>
    <x v="100"/>
    <x v="0"/>
    <x v="0"/>
    <s v="Trasferimento"/>
    <x v="0"/>
    <x v="0"/>
    <x v="0"/>
    <m/>
  </r>
  <r>
    <n v="191632"/>
    <x v="0"/>
    <x v="0"/>
    <x v="0"/>
    <x v="0"/>
    <x v="0"/>
    <x v="100"/>
    <x v="0"/>
    <x v="0"/>
    <s v="Trasferimento"/>
    <x v="0"/>
    <x v="0"/>
    <x v="0"/>
    <m/>
  </r>
  <r>
    <n v="94977"/>
    <x v="0"/>
    <x v="0"/>
    <x v="2"/>
    <x v="0"/>
    <x v="0"/>
    <x v="100"/>
    <x v="0"/>
    <x v="0"/>
    <s v="Trasferimento"/>
    <x v="0"/>
    <x v="4"/>
    <x v="0"/>
    <m/>
  </r>
  <r>
    <n v="77705"/>
    <x v="0"/>
    <x v="0"/>
    <x v="2"/>
    <x v="1"/>
    <x v="0"/>
    <x v="100"/>
    <x v="0"/>
    <x v="1"/>
    <s v="Trasferimento"/>
    <x v="0"/>
    <x v="1"/>
    <x v="0"/>
    <m/>
  </r>
  <r>
    <n v="226313"/>
    <x v="0"/>
    <x v="0"/>
    <x v="0"/>
    <x v="0"/>
    <x v="0"/>
    <x v="100"/>
    <x v="0"/>
    <x v="0"/>
    <s v="Trasferimento"/>
    <x v="0"/>
    <x v="0"/>
    <x v="0"/>
    <m/>
  </r>
  <r>
    <n v="195"/>
    <x v="0"/>
    <x v="0"/>
    <x v="2"/>
    <x v="4"/>
    <x v="12"/>
    <x v="133"/>
    <x v="0"/>
    <x v="0"/>
    <s v="Trasferimento"/>
    <x v="0"/>
    <x v="4"/>
    <x v="0"/>
    <m/>
  </r>
  <r>
    <n v="203760"/>
    <x v="0"/>
    <x v="0"/>
    <x v="2"/>
    <x v="0"/>
    <x v="7"/>
    <x v="137"/>
    <x v="0"/>
    <x v="0"/>
    <s v="Trasferimento"/>
    <x v="3"/>
    <x v="0"/>
    <x v="0"/>
    <m/>
  </r>
  <r>
    <n v="216454"/>
    <x v="0"/>
    <x v="0"/>
    <x v="0"/>
    <x v="1"/>
    <x v="1"/>
    <x v="212"/>
    <x v="0"/>
    <x v="0"/>
    <s v="Trasferimento"/>
    <x v="1"/>
    <x v="3"/>
    <x v="0"/>
    <m/>
  </r>
  <r>
    <n v="64532"/>
    <x v="0"/>
    <x v="0"/>
    <x v="0"/>
    <x v="0"/>
    <x v="7"/>
    <x v="137"/>
    <x v="0"/>
    <x v="1"/>
    <s v="Trasferimento"/>
    <x v="3"/>
    <x v="4"/>
    <x v="0"/>
    <m/>
  </r>
  <r>
    <n v="64531"/>
    <x v="0"/>
    <x v="0"/>
    <x v="0"/>
    <x v="0"/>
    <x v="7"/>
    <x v="137"/>
    <x v="0"/>
    <x v="0"/>
    <s v="Trasferimento"/>
    <x v="3"/>
    <x v="4"/>
    <x v="0"/>
    <m/>
  </r>
  <r>
    <n v="40384"/>
    <x v="0"/>
    <x v="0"/>
    <x v="2"/>
    <x v="4"/>
    <x v="2"/>
    <x v="36"/>
    <x v="0"/>
    <x v="0"/>
    <s v="Trasferimento"/>
    <x v="1"/>
    <x v="0"/>
    <x v="0"/>
    <m/>
  </r>
  <r>
    <n v="212004"/>
    <x v="0"/>
    <x v="0"/>
    <x v="2"/>
    <x v="3"/>
    <x v="7"/>
    <x v="78"/>
    <x v="0"/>
    <x v="1"/>
    <s v="Trasferimento"/>
    <x v="0"/>
    <x v="0"/>
    <x v="0"/>
    <m/>
  </r>
  <r>
    <n v="47377"/>
    <x v="0"/>
    <x v="0"/>
    <x v="0"/>
    <x v="0"/>
    <x v="11"/>
    <x v="142"/>
    <x v="0"/>
    <x v="0"/>
    <s v="Trasferimento"/>
    <x v="1"/>
    <x v="0"/>
    <x v="0"/>
    <m/>
  </r>
  <r>
    <n v="107384"/>
    <x v="0"/>
    <x v="0"/>
    <x v="0"/>
    <x v="0"/>
    <x v="11"/>
    <x v="142"/>
    <x v="0"/>
    <x v="0"/>
    <s v="Trasferimento"/>
    <x v="1"/>
    <x v="0"/>
    <x v="0"/>
    <m/>
  </r>
  <r>
    <n v="86276"/>
    <x v="0"/>
    <x v="0"/>
    <x v="0"/>
    <x v="0"/>
    <x v="4"/>
    <x v="124"/>
    <x v="0"/>
    <x v="1"/>
    <s v="Trasferimento"/>
    <x v="1"/>
    <x v="3"/>
    <x v="0"/>
    <m/>
  </r>
  <r>
    <n v="86268"/>
    <x v="0"/>
    <x v="0"/>
    <x v="0"/>
    <x v="0"/>
    <x v="4"/>
    <x v="124"/>
    <x v="0"/>
    <x v="0"/>
    <s v="Trasferimento"/>
    <x v="1"/>
    <x v="3"/>
    <x v="0"/>
    <m/>
  </r>
  <r>
    <n v="191913"/>
    <x v="0"/>
    <x v="0"/>
    <x v="0"/>
    <x v="0"/>
    <x v="1"/>
    <x v="26"/>
    <x v="0"/>
    <x v="0"/>
    <s v="Trasferimento"/>
    <x v="1"/>
    <x v="4"/>
    <x v="0"/>
    <m/>
  </r>
  <r>
    <n v="104507"/>
    <x v="0"/>
    <x v="0"/>
    <x v="0"/>
    <x v="0"/>
    <x v="7"/>
    <x v="282"/>
    <x v="0"/>
    <x v="0"/>
    <s v="Trasferimento"/>
    <x v="0"/>
    <x v="1"/>
    <x v="0"/>
    <m/>
  </r>
  <r>
    <n v="223482"/>
    <x v="0"/>
    <x v="1"/>
    <x v="2"/>
    <x v="1"/>
    <x v="7"/>
    <x v="282"/>
    <x v="0"/>
    <x v="0"/>
    <s v="Trasferimento"/>
    <x v="0"/>
    <x v="0"/>
    <x v="0"/>
    <m/>
  </r>
  <r>
    <n v="133895"/>
    <x v="0"/>
    <x v="0"/>
    <x v="0"/>
    <x v="0"/>
    <x v="2"/>
    <x v="208"/>
    <x v="0"/>
    <x v="0"/>
    <s v="Trasferimento"/>
    <x v="0"/>
    <x v="0"/>
    <x v="0"/>
    <m/>
  </r>
  <r>
    <n v="225278"/>
    <x v="0"/>
    <x v="0"/>
    <x v="2"/>
    <x v="1"/>
    <x v="0"/>
    <x v="100"/>
    <x v="0"/>
    <x v="0"/>
    <s v="Trasferimento"/>
    <x v="0"/>
    <x v="0"/>
    <x v="0"/>
    <m/>
  </r>
  <r>
    <n v="7656"/>
    <x v="0"/>
    <x v="0"/>
    <x v="2"/>
    <x v="0"/>
    <x v="4"/>
    <x v="149"/>
    <x v="0"/>
    <x v="0"/>
    <s v="Trasferimento"/>
    <x v="1"/>
    <x v="4"/>
    <x v="0"/>
    <m/>
  </r>
  <r>
    <n v="205640"/>
    <x v="0"/>
    <x v="0"/>
    <x v="0"/>
    <x v="0"/>
    <x v="1"/>
    <x v="138"/>
    <x v="0"/>
    <x v="1"/>
    <s v="Trasferimento"/>
    <x v="1"/>
    <x v="0"/>
    <x v="0"/>
    <m/>
  </r>
  <r>
    <n v="128384"/>
    <x v="0"/>
    <x v="0"/>
    <x v="2"/>
    <x v="4"/>
    <x v="11"/>
    <x v="189"/>
    <x v="0"/>
    <x v="0"/>
    <s v="Trasferimento"/>
    <x v="1"/>
    <x v="0"/>
    <x v="0"/>
    <m/>
  </r>
  <r>
    <n v="66611"/>
    <x v="0"/>
    <x v="0"/>
    <x v="0"/>
    <x v="0"/>
    <x v="8"/>
    <x v="92"/>
    <x v="0"/>
    <x v="0"/>
    <s v="Trasferimento"/>
    <x v="1"/>
    <x v="0"/>
    <x v="0"/>
    <m/>
  </r>
  <r>
    <n v="25813"/>
    <x v="0"/>
    <x v="0"/>
    <x v="2"/>
    <x v="0"/>
    <x v="8"/>
    <x v="92"/>
    <x v="0"/>
    <x v="0"/>
    <s v="Trasferimento"/>
    <x v="1"/>
    <x v="4"/>
    <x v="0"/>
    <m/>
  </r>
  <r>
    <n v="81791"/>
    <x v="0"/>
    <x v="0"/>
    <x v="0"/>
    <x v="0"/>
    <x v="8"/>
    <x v="92"/>
    <x v="0"/>
    <x v="0"/>
    <s v="Trasferimento"/>
    <x v="1"/>
    <x v="3"/>
    <x v="0"/>
    <m/>
  </r>
  <r>
    <n v="177098"/>
    <x v="0"/>
    <x v="0"/>
    <x v="0"/>
    <x v="0"/>
    <x v="8"/>
    <x v="92"/>
    <x v="0"/>
    <x v="0"/>
    <s v="Trasferimento"/>
    <x v="1"/>
    <x v="0"/>
    <x v="0"/>
    <m/>
  </r>
  <r>
    <n v="28893"/>
    <x v="0"/>
    <x v="0"/>
    <x v="0"/>
    <x v="0"/>
    <x v="14"/>
    <x v="131"/>
    <x v="0"/>
    <x v="0"/>
    <s v="Trasferimento"/>
    <x v="1"/>
    <x v="0"/>
    <x v="0"/>
    <m/>
  </r>
  <r>
    <n v="232335"/>
    <x v="0"/>
    <x v="0"/>
    <x v="0"/>
    <x v="3"/>
    <x v="8"/>
    <x v="128"/>
    <x v="0"/>
    <x v="1"/>
    <s v="Trasferimento"/>
    <x v="1"/>
    <x v="3"/>
    <x v="0"/>
    <m/>
  </r>
  <r>
    <n v="73989"/>
    <x v="0"/>
    <x v="0"/>
    <x v="2"/>
    <x v="0"/>
    <x v="12"/>
    <x v="133"/>
    <x v="0"/>
    <x v="0"/>
    <s v="Trasferimento"/>
    <x v="0"/>
    <x v="1"/>
    <x v="0"/>
    <m/>
  </r>
  <r>
    <n v="117252"/>
    <x v="0"/>
    <x v="0"/>
    <x v="2"/>
    <x v="0"/>
    <x v="11"/>
    <x v="142"/>
    <x v="0"/>
    <x v="0"/>
    <s v="Trasferimento"/>
    <x v="1"/>
    <x v="0"/>
    <x v="0"/>
    <m/>
  </r>
  <r>
    <n v="231446"/>
    <x v="1"/>
    <x v="0"/>
    <x v="0"/>
    <x v="1"/>
    <x v="10"/>
    <x v="315"/>
    <x v="0"/>
    <x v="0"/>
    <s v="Trasferimento"/>
    <x v="1"/>
    <x v="5"/>
    <x v="0"/>
    <m/>
  </r>
  <r>
    <n v="148295"/>
    <x v="1"/>
    <x v="0"/>
    <x v="0"/>
    <x v="0"/>
    <x v="2"/>
    <x v="346"/>
    <x v="0"/>
    <x v="0"/>
    <s v="Trasferimento"/>
    <x v="0"/>
    <x v="2"/>
    <x v="0"/>
    <m/>
  </r>
  <r>
    <n v="127558"/>
    <x v="0"/>
    <x v="1"/>
    <x v="2"/>
    <x v="0"/>
    <x v="9"/>
    <x v="19"/>
    <x v="0"/>
    <x v="1"/>
    <s v="Trasferimento"/>
    <x v="1"/>
    <x v="3"/>
    <x v="0"/>
    <m/>
  </r>
  <r>
    <n v="193305"/>
    <x v="0"/>
    <x v="0"/>
    <x v="2"/>
    <x v="0"/>
    <x v="11"/>
    <x v="142"/>
    <x v="0"/>
    <x v="0"/>
    <s v="Trasferimento"/>
    <x v="1"/>
    <x v="4"/>
    <x v="0"/>
    <m/>
  </r>
  <r>
    <n v="17237"/>
    <x v="0"/>
    <x v="0"/>
    <x v="0"/>
    <x v="0"/>
    <x v="2"/>
    <x v="265"/>
    <x v="0"/>
    <x v="0"/>
    <s v="Trasferimento"/>
    <x v="1"/>
    <x v="1"/>
    <x v="0"/>
    <m/>
  </r>
  <r>
    <n v="227471"/>
    <x v="0"/>
    <x v="0"/>
    <x v="0"/>
    <x v="0"/>
    <x v="5"/>
    <x v="170"/>
    <x v="0"/>
    <x v="0"/>
    <s v="Trasferimento"/>
    <x v="0"/>
    <x v="0"/>
    <x v="0"/>
    <m/>
  </r>
  <r>
    <n v="57828"/>
    <x v="0"/>
    <x v="0"/>
    <x v="2"/>
    <x v="4"/>
    <x v="8"/>
    <x v="113"/>
    <x v="0"/>
    <x v="1"/>
    <s v="Trasferimento"/>
    <x v="0"/>
    <x v="4"/>
    <x v="0"/>
    <m/>
  </r>
  <r>
    <n v="180881"/>
    <x v="0"/>
    <x v="0"/>
    <x v="2"/>
    <x v="0"/>
    <x v="11"/>
    <x v="142"/>
    <x v="0"/>
    <x v="0"/>
    <s v="Trasferimento"/>
    <x v="1"/>
    <x v="0"/>
    <x v="0"/>
    <m/>
  </r>
  <r>
    <n v="113246"/>
    <x v="0"/>
    <x v="0"/>
    <x v="2"/>
    <x v="0"/>
    <x v="3"/>
    <x v="394"/>
    <x v="0"/>
    <x v="0"/>
    <s v="Trasferimento"/>
    <x v="1"/>
    <x v="0"/>
    <x v="0"/>
    <m/>
  </r>
  <r>
    <n v="117081"/>
    <x v="0"/>
    <x v="0"/>
    <x v="2"/>
    <x v="0"/>
    <x v="3"/>
    <x v="394"/>
    <x v="0"/>
    <x v="0"/>
    <s v="Trasferimento"/>
    <x v="1"/>
    <x v="1"/>
    <x v="0"/>
    <m/>
  </r>
  <r>
    <n v="115469"/>
    <x v="0"/>
    <x v="0"/>
    <x v="0"/>
    <x v="0"/>
    <x v="13"/>
    <x v="356"/>
    <x v="0"/>
    <x v="0"/>
    <s v="Trasferimento"/>
    <x v="1"/>
    <x v="0"/>
    <x v="0"/>
    <m/>
  </r>
  <r>
    <n v="121352"/>
    <x v="0"/>
    <x v="1"/>
    <x v="2"/>
    <x v="2"/>
    <x v="7"/>
    <x v="45"/>
    <x v="0"/>
    <x v="0"/>
    <s v="Trasferimento"/>
    <x v="1"/>
    <x v="0"/>
    <x v="0"/>
    <m/>
  </r>
  <r>
    <n v="4293"/>
    <x v="0"/>
    <x v="0"/>
    <x v="0"/>
    <x v="0"/>
    <x v="4"/>
    <x v="101"/>
    <x v="0"/>
    <x v="0"/>
    <s v="Trasferimento"/>
    <x v="0"/>
    <x v="3"/>
    <x v="0"/>
    <m/>
  </r>
  <r>
    <n v="8146"/>
    <x v="0"/>
    <x v="0"/>
    <x v="2"/>
    <x v="0"/>
    <x v="0"/>
    <x v="100"/>
    <x v="0"/>
    <x v="0"/>
    <s v="Trasferimento"/>
    <x v="0"/>
    <x v="3"/>
    <x v="0"/>
    <m/>
  </r>
  <r>
    <n v="172066"/>
    <x v="0"/>
    <x v="0"/>
    <x v="0"/>
    <x v="1"/>
    <x v="0"/>
    <x v="100"/>
    <x v="0"/>
    <x v="0"/>
    <s v="Trasferimento"/>
    <x v="0"/>
    <x v="1"/>
    <x v="0"/>
    <m/>
  </r>
  <r>
    <n v="180063"/>
    <x v="0"/>
    <x v="0"/>
    <x v="0"/>
    <x v="0"/>
    <x v="0"/>
    <x v="100"/>
    <x v="0"/>
    <x v="0"/>
    <s v="Trasferimento"/>
    <x v="0"/>
    <x v="0"/>
    <x v="0"/>
    <m/>
  </r>
  <r>
    <n v="162066"/>
    <x v="0"/>
    <x v="0"/>
    <x v="0"/>
    <x v="0"/>
    <x v="2"/>
    <x v="157"/>
    <x v="0"/>
    <x v="0"/>
    <s v="Trasferimento"/>
    <x v="1"/>
    <x v="0"/>
    <x v="0"/>
    <m/>
  </r>
  <r>
    <n v="56810"/>
    <x v="0"/>
    <x v="0"/>
    <x v="0"/>
    <x v="4"/>
    <x v="7"/>
    <x v="395"/>
    <x v="0"/>
    <x v="0"/>
    <s v="Trasferimento"/>
    <x v="0"/>
    <x v="4"/>
    <x v="0"/>
    <m/>
  </r>
  <r>
    <n v="97338"/>
    <x v="0"/>
    <x v="0"/>
    <x v="2"/>
    <x v="0"/>
    <x v="12"/>
    <x v="323"/>
    <x v="0"/>
    <x v="1"/>
    <s v="Trasferimento"/>
    <x v="1"/>
    <x v="1"/>
    <x v="0"/>
    <m/>
  </r>
  <r>
    <n v="196665"/>
    <x v="1"/>
    <x v="0"/>
    <x v="0"/>
    <x v="0"/>
    <x v="7"/>
    <x v="175"/>
    <x v="0"/>
    <x v="0"/>
    <s v="Trasferimento"/>
    <x v="0"/>
    <x v="2"/>
    <x v="0"/>
    <m/>
  </r>
  <r>
    <n v="130452"/>
    <x v="0"/>
    <x v="0"/>
    <x v="0"/>
    <x v="0"/>
    <x v="7"/>
    <x v="175"/>
    <x v="0"/>
    <x v="0"/>
    <s v="Trasferimento"/>
    <x v="0"/>
    <x v="3"/>
    <x v="0"/>
    <m/>
  </r>
  <r>
    <n v="225991"/>
    <x v="0"/>
    <x v="0"/>
    <x v="0"/>
    <x v="0"/>
    <x v="4"/>
    <x v="249"/>
    <x v="0"/>
    <x v="0"/>
    <s v="Trasferimento"/>
    <x v="1"/>
    <x v="1"/>
    <x v="0"/>
    <m/>
  </r>
  <r>
    <n v="91658"/>
    <x v="0"/>
    <x v="0"/>
    <x v="2"/>
    <x v="0"/>
    <x v="2"/>
    <x v="332"/>
    <x v="0"/>
    <x v="0"/>
    <s v="Trasferimento"/>
    <x v="1"/>
    <x v="0"/>
    <x v="0"/>
    <m/>
  </r>
  <r>
    <n v="98601"/>
    <x v="0"/>
    <x v="1"/>
    <x v="2"/>
    <x v="4"/>
    <x v="7"/>
    <x v="342"/>
    <x v="0"/>
    <x v="1"/>
    <s v="Trasferimento"/>
    <x v="1"/>
    <x v="3"/>
    <x v="0"/>
    <m/>
  </r>
  <r>
    <n v="156836"/>
    <x v="0"/>
    <x v="0"/>
    <x v="0"/>
    <x v="0"/>
    <x v="0"/>
    <x v="285"/>
    <x v="0"/>
    <x v="0"/>
    <s v="Trasferimento"/>
    <x v="0"/>
    <x v="0"/>
    <x v="0"/>
    <m/>
  </r>
  <r>
    <n v="151097"/>
    <x v="0"/>
    <x v="0"/>
    <x v="0"/>
    <x v="0"/>
    <x v="0"/>
    <x v="285"/>
    <x v="0"/>
    <x v="1"/>
    <s v="Trasferimento"/>
    <x v="0"/>
    <x v="0"/>
    <x v="0"/>
    <m/>
  </r>
  <r>
    <n v="209025"/>
    <x v="0"/>
    <x v="1"/>
    <x v="0"/>
    <x v="1"/>
    <x v="14"/>
    <x v="131"/>
    <x v="0"/>
    <x v="0"/>
    <s v="Trasferimento"/>
    <x v="1"/>
    <x v="0"/>
    <x v="0"/>
    <m/>
  </r>
  <r>
    <n v="208905"/>
    <x v="0"/>
    <x v="1"/>
    <x v="0"/>
    <x v="1"/>
    <x v="14"/>
    <x v="131"/>
    <x v="0"/>
    <x v="1"/>
    <s v="Trasferimento"/>
    <x v="1"/>
    <x v="0"/>
    <x v="0"/>
    <m/>
  </r>
  <r>
    <n v="86357"/>
    <x v="0"/>
    <x v="0"/>
    <x v="2"/>
    <x v="4"/>
    <x v="7"/>
    <x v="347"/>
    <x v="0"/>
    <x v="0"/>
    <s v="Trasferimento"/>
    <x v="0"/>
    <x v="0"/>
    <x v="0"/>
    <m/>
  </r>
  <r>
    <n v="27910"/>
    <x v="0"/>
    <x v="0"/>
    <x v="2"/>
    <x v="4"/>
    <x v="7"/>
    <x v="183"/>
    <x v="0"/>
    <x v="0"/>
    <s v="Trasferimento"/>
    <x v="0"/>
    <x v="0"/>
    <x v="0"/>
    <m/>
  </r>
  <r>
    <n v="20646"/>
    <x v="0"/>
    <x v="0"/>
    <x v="2"/>
    <x v="0"/>
    <x v="4"/>
    <x v="146"/>
    <x v="0"/>
    <x v="0"/>
    <s v="Trasferimento"/>
    <x v="1"/>
    <x v="0"/>
    <x v="0"/>
    <m/>
  </r>
  <r>
    <n v="25847"/>
    <x v="0"/>
    <x v="0"/>
    <x v="0"/>
    <x v="0"/>
    <x v="7"/>
    <x v="183"/>
    <x v="0"/>
    <x v="0"/>
    <s v="Trasferimento"/>
    <x v="0"/>
    <x v="0"/>
    <x v="0"/>
    <m/>
  </r>
  <r>
    <n v="28153"/>
    <x v="0"/>
    <x v="0"/>
    <x v="2"/>
    <x v="4"/>
    <x v="4"/>
    <x v="146"/>
    <x v="0"/>
    <x v="1"/>
    <s v="Trasferimento"/>
    <x v="1"/>
    <x v="0"/>
    <x v="0"/>
    <m/>
  </r>
  <r>
    <n v="116979"/>
    <x v="0"/>
    <x v="0"/>
    <x v="0"/>
    <x v="0"/>
    <x v="0"/>
    <x v="100"/>
    <x v="0"/>
    <x v="0"/>
    <s v="Trasferimento"/>
    <x v="0"/>
    <x v="0"/>
    <x v="0"/>
    <m/>
  </r>
  <r>
    <n v="223500"/>
    <x v="0"/>
    <x v="0"/>
    <x v="0"/>
    <x v="1"/>
    <x v="4"/>
    <x v="65"/>
    <x v="0"/>
    <x v="0"/>
    <s v="Trasferimento"/>
    <x v="1"/>
    <x v="4"/>
    <x v="0"/>
    <m/>
  </r>
  <r>
    <n v="163488"/>
    <x v="0"/>
    <x v="0"/>
    <x v="0"/>
    <x v="0"/>
    <x v="0"/>
    <x v="100"/>
    <x v="0"/>
    <x v="0"/>
    <s v="Trasferimento"/>
    <x v="0"/>
    <x v="3"/>
    <x v="0"/>
    <m/>
  </r>
  <r>
    <n v="36175"/>
    <x v="0"/>
    <x v="0"/>
    <x v="0"/>
    <x v="0"/>
    <x v="2"/>
    <x v="251"/>
    <x v="0"/>
    <x v="0"/>
    <s v="Trasferimento"/>
    <x v="1"/>
    <x v="0"/>
    <x v="0"/>
    <m/>
  </r>
  <r>
    <n v="147266"/>
    <x v="0"/>
    <x v="0"/>
    <x v="0"/>
    <x v="1"/>
    <x v="10"/>
    <x v="63"/>
    <x v="0"/>
    <x v="1"/>
    <s v="Trasferimento"/>
    <x v="0"/>
    <x v="3"/>
    <x v="0"/>
    <m/>
  </r>
  <r>
    <n v="67155"/>
    <x v="0"/>
    <x v="1"/>
    <x v="2"/>
    <x v="4"/>
    <x v="7"/>
    <x v="274"/>
    <x v="0"/>
    <x v="1"/>
    <s v="Trasferimento"/>
    <x v="0"/>
    <x v="0"/>
    <x v="0"/>
    <m/>
  </r>
  <r>
    <n v="67152"/>
    <x v="0"/>
    <x v="1"/>
    <x v="2"/>
    <x v="4"/>
    <x v="7"/>
    <x v="274"/>
    <x v="0"/>
    <x v="0"/>
    <s v="Trasferimento"/>
    <x v="0"/>
    <x v="0"/>
    <x v="0"/>
    <m/>
  </r>
  <r>
    <n v="201462"/>
    <x v="0"/>
    <x v="0"/>
    <x v="2"/>
    <x v="0"/>
    <x v="1"/>
    <x v="324"/>
    <x v="0"/>
    <x v="1"/>
    <s v="Trasferimento"/>
    <x v="1"/>
    <x v="0"/>
    <x v="0"/>
    <m/>
  </r>
  <r>
    <n v="62981"/>
    <x v="0"/>
    <x v="0"/>
    <x v="0"/>
    <x v="0"/>
    <x v="9"/>
    <x v="329"/>
    <x v="0"/>
    <x v="0"/>
    <s v="Trasferimento"/>
    <x v="1"/>
    <x v="3"/>
    <x v="0"/>
    <m/>
  </r>
  <r>
    <n v="196974"/>
    <x v="0"/>
    <x v="0"/>
    <x v="0"/>
    <x v="0"/>
    <x v="9"/>
    <x v="329"/>
    <x v="0"/>
    <x v="1"/>
    <s v="Trasferimento"/>
    <x v="1"/>
    <x v="0"/>
    <x v="0"/>
    <m/>
  </r>
  <r>
    <n v="105255"/>
    <x v="0"/>
    <x v="0"/>
    <x v="2"/>
    <x v="0"/>
    <x v="14"/>
    <x v="312"/>
    <x v="0"/>
    <x v="0"/>
    <s v="Trasferimento"/>
    <x v="0"/>
    <x v="0"/>
    <x v="0"/>
    <m/>
  </r>
  <r>
    <n v="164472"/>
    <x v="1"/>
    <x v="1"/>
    <x v="2"/>
    <x v="2"/>
    <x v="4"/>
    <x v="149"/>
    <x v="0"/>
    <x v="0"/>
    <s v="Trasferimento"/>
    <x v="1"/>
    <x v="2"/>
    <x v="0"/>
    <m/>
  </r>
  <r>
    <n v="210188"/>
    <x v="0"/>
    <x v="1"/>
    <x v="2"/>
    <x v="2"/>
    <x v="11"/>
    <x v="174"/>
    <x v="0"/>
    <x v="0"/>
    <s v="Trasferimento"/>
    <x v="3"/>
    <x v="0"/>
    <x v="0"/>
    <m/>
  </r>
  <r>
    <n v="86987"/>
    <x v="0"/>
    <x v="0"/>
    <x v="0"/>
    <x v="0"/>
    <x v="7"/>
    <x v="297"/>
    <x v="0"/>
    <x v="1"/>
    <s v="Trasferimento"/>
    <x v="1"/>
    <x v="1"/>
    <x v="0"/>
    <m/>
  </r>
  <r>
    <n v="40434"/>
    <x v="0"/>
    <x v="0"/>
    <x v="0"/>
    <x v="0"/>
    <x v="5"/>
    <x v="6"/>
    <x v="0"/>
    <x v="0"/>
    <s v="Trasferimento"/>
    <x v="0"/>
    <x v="1"/>
    <x v="0"/>
    <m/>
  </r>
  <r>
    <n v="194960"/>
    <x v="0"/>
    <x v="0"/>
    <x v="0"/>
    <x v="3"/>
    <x v="7"/>
    <x v="297"/>
    <x v="0"/>
    <x v="1"/>
    <s v="Trasferimento"/>
    <x v="1"/>
    <x v="3"/>
    <x v="0"/>
    <m/>
  </r>
  <r>
    <n v="188333"/>
    <x v="0"/>
    <x v="0"/>
    <x v="2"/>
    <x v="0"/>
    <x v="2"/>
    <x v="286"/>
    <x v="0"/>
    <x v="0"/>
    <s v="Trasferimento"/>
    <x v="1"/>
    <x v="0"/>
    <x v="0"/>
    <m/>
  </r>
  <r>
    <n v="69782"/>
    <x v="0"/>
    <x v="0"/>
    <x v="2"/>
    <x v="0"/>
    <x v="11"/>
    <x v="142"/>
    <x v="0"/>
    <x v="0"/>
    <s v="Trasferimento"/>
    <x v="1"/>
    <x v="0"/>
    <x v="0"/>
    <m/>
  </r>
  <r>
    <n v="162193"/>
    <x v="0"/>
    <x v="0"/>
    <x v="0"/>
    <x v="0"/>
    <x v="11"/>
    <x v="49"/>
    <x v="0"/>
    <x v="0"/>
    <s v="Trasferimento"/>
    <x v="1"/>
    <x v="0"/>
    <x v="0"/>
    <m/>
  </r>
  <r>
    <n v="171283"/>
    <x v="0"/>
    <x v="0"/>
    <x v="2"/>
    <x v="1"/>
    <x v="11"/>
    <x v="333"/>
    <x v="0"/>
    <x v="0"/>
    <s v="Trasferimento"/>
    <x v="0"/>
    <x v="0"/>
    <x v="0"/>
    <m/>
  </r>
  <r>
    <n v="69355"/>
    <x v="0"/>
    <x v="1"/>
    <x v="2"/>
    <x v="4"/>
    <x v="13"/>
    <x v="369"/>
    <x v="0"/>
    <x v="0"/>
    <s v="Trasferimento"/>
    <x v="1"/>
    <x v="1"/>
    <x v="0"/>
    <m/>
  </r>
  <r>
    <n v="138572"/>
    <x v="0"/>
    <x v="0"/>
    <x v="2"/>
    <x v="1"/>
    <x v="11"/>
    <x v="142"/>
    <x v="0"/>
    <x v="0"/>
    <s v="Trasferimento"/>
    <x v="1"/>
    <x v="0"/>
    <x v="0"/>
    <m/>
  </r>
  <r>
    <n v="171615"/>
    <x v="0"/>
    <x v="1"/>
    <x v="2"/>
    <x v="1"/>
    <x v="7"/>
    <x v="45"/>
    <x v="0"/>
    <x v="0"/>
    <s v="Trasferimento"/>
    <x v="1"/>
    <x v="0"/>
    <x v="0"/>
    <m/>
  </r>
  <r>
    <n v="151630"/>
    <x v="0"/>
    <x v="0"/>
    <x v="0"/>
    <x v="0"/>
    <x v="1"/>
    <x v="193"/>
    <x v="0"/>
    <x v="0"/>
    <s v="Trasferimento"/>
    <x v="1"/>
    <x v="0"/>
    <x v="0"/>
    <m/>
  </r>
  <r>
    <n v="100802"/>
    <x v="0"/>
    <x v="0"/>
    <x v="0"/>
    <x v="0"/>
    <x v="4"/>
    <x v="125"/>
    <x v="0"/>
    <x v="0"/>
    <s v="Trasferimento"/>
    <x v="1"/>
    <x v="1"/>
    <x v="0"/>
    <m/>
  </r>
  <r>
    <n v="208458"/>
    <x v="0"/>
    <x v="1"/>
    <x v="2"/>
    <x v="3"/>
    <x v="8"/>
    <x v="112"/>
    <x v="0"/>
    <x v="0"/>
    <s v="Trasferimento"/>
    <x v="1"/>
    <x v="0"/>
    <x v="0"/>
    <m/>
  </r>
  <r>
    <n v="79940"/>
    <x v="0"/>
    <x v="0"/>
    <x v="2"/>
    <x v="4"/>
    <x v="14"/>
    <x v="43"/>
    <x v="0"/>
    <x v="0"/>
    <s v="Trasferimento"/>
    <x v="1"/>
    <x v="3"/>
    <x v="0"/>
    <m/>
  </r>
  <r>
    <n v="218625"/>
    <x v="0"/>
    <x v="0"/>
    <x v="0"/>
    <x v="1"/>
    <x v="2"/>
    <x v="270"/>
    <x v="0"/>
    <x v="1"/>
    <s v="Trasferimento"/>
    <x v="0"/>
    <x v="4"/>
    <x v="0"/>
    <m/>
  </r>
  <r>
    <n v="34152"/>
    <x v="0"/>
    <x v="2"/>
    <x v="0"/>
    <x v="0"/>
    <x v="11"/>
    <x v="278"/>
    <x v="1"/>
    <x v="0"/>
    <s v="Trasferimento"/>
    <x v="1"/>
    <x v="9"/>
    <x v="0"/>
    <m/>
  </r>
  <r>
    <n v="68858"/>
    <x v="0"/>
    <x v="0"/>
    <x v="0"/>
    <x v="0"/>
    <x v="7"/>
    <x v="67"/>
    <x v="0"/>
    <x v="0"/>
    <s v="Trasferimento"/>
    <x v="0"/>
    <x v="0"/>
    <x v="0"/>
    <m/>
  </r>
  <r>
    <n v="33635"/>
    <x v="0"/>
    <x v="0"/>
    <x v="2"/>
    <x v="1"/>
    <x v="4"/>
    <x v="101"/>
    <x v="0"/>
    <x v="0"/>
    <s v="Trasferimento"/>
    <x v="0"/>
    <x v="0"/>
    <x v="0"/>
    <m/>
  </r>
  <r>
    <n v="109687"/>
    <x v="0"/>
    <x v="0"/>
    <x v="2"/>
    <x v="4"/>
    <x v="14"/>
    <x v="386"/>
    <x v="0"/>
    <x v="0"/>
    <s v="Trasferimento"/>
    <x v="1"/>
    <x v="4"/>
    <x v="0"/>
    <m/>
  </r>
  <r>
    <n v="224853"/>
    <x v="1"/>
    <x v="0"/>
    <x v="0"/>
    <x v="1"/>
    <x v="6"/>
    <x v="107"/>
    <x v="0"/>
    <x v="0"/>
    <s v="Trasferimento"/>
    <x v="1"/>
    <x v="7"/>
    <x v="0"/>
    <m/>
  </r>
  <r>
    <n v="160530"/>
    <x v="0"/>
    <x v="0"/>
    <x v="0"/>
    <x v="0"/>
    <x v="11"/>
    <x v="126"/>
    <x v="0"/>
    <x v="0"/>
    <s v="Trasferimento"/>
    <x v="1"/>
    <x v="0"/>
    <x v="0"/>
    <m/>
  </r>
  <r>
    <n v="93473"/>
    <x v="0"/>
    <x v="0"/>
    <x v="0"/>
    <x v="0"/>
    <x v="4"/>
    <x v="283"/>
    <x v="0"/>
    <x v="0"/>
    <s v="Trasferimento"/>
    <x v="1"/>
    <x v="1"/>
    <x v="0"/>
    <m/>
  </r>
  <r>
    <n v="72282"/>
    <x v="0"/>
    <x v="0"/>
    <x v="0"/>
    <x v="0"/>
    <x v="8"/>
    <x v="92"/>
    <x v="0"/>
    <x v="0"/>
    <s v="Trasferimento"/>
    <x v="1"/>
    <x v="3"/>
    <x v="0"/>
    <m/>
  </r>
  <r>
    <n v="114935"/>
    <x v="0"/>
    <x v="0"/>
    <x v="0"/>
    <x v="0"/>
    <x v="8"/>
    <x v="92"/>
    <x v="0"/>
    <x v="0"/>
    <s v="Trasferimento"/>
    <x v="1"/>
    <x v="0"/>
    <x v="0"/>
    <m/>
  </r>
  <r>
    <n v="77131"/>
    <x v="0"/>
    <x v="0"/>
    <x v="2"/>
    <x v="0"/>
    <x v="8"/>
    <x v="92"/>
    <x v="0"/>
    <x v="0"/>
    <s v="Trasferimento"/>
    <x v="1"/>
    <x v="3"/>
    <x v="0"/>
    <m/>
  </r>
  <r>
    <n v="112843"/>
    <x v="0"/>
    <x v="0"/>
    <x v="2"/>
    <x v="1"/>
    <x v="8"/>
    <x v="92"/>
    <x v="0"/>
    <x v="0"/>
    <s v="Trasferimento"/>
    <x v="1"/>
    <x v="1"/>
    <x v="0"/>
    <m/>
  </r>
  <r>
    <n v="166295"/>
    <x v="0"/>
    <x v="0"/>
    <x v="0"/>
    <x v="0"/>
    <x v="8"/>
    <x v="92"/>
    <x v="0"/>
    <x v="0"/>
    <s v="Trasferimento"/>
    <x v="1"/>
    <x v="3"/>
    <x v="0"/>
    <m/>
  </r>
  <r>
    <n v="227841"/>
    <x v="0"/>
    <x v="0"/>
    <x v="0"/>
    <x v="1"/>
    <x v="11"/>
    <x v="142"/>
    <x v="0"/>
    <x v="0"/>
    <s v="Trasferimento"/>
    <x v="1"/>
    <x v="0"/>
    <x v="0"/>
    <m/>
  </r>
  <r>
    <n v="216862"/>
    <x v="0"/>
    <x v="0"/>
    <x v="0"/>
    <x v="1"/>
    <x v="11"/>
    <x v="142"/>
    <x v="0"/>
    <x v="0"/>
    <s v="Trasferimento"/>
    <x v="1"/>
    <x v="0"/>
    <x v="0"/>
    <m/>
  </r>
  <r>
    <n v="143010"/>
    <x v="0"/>
    <x v="0"/>
    <x v="0"/>
    <x v="0"/>
    <x v="11"/>
    <x v="142"/>
    <x v="0"/>
    <x v="0"/>
    <s v="Trasferimento"/>
    <x v="1"/>
    <x v="0"/>
    <x v="0"/>
    <m/>
  </r>
  <r>
    <n v="103390"/>
    <x v="0"/>
    <x v="0"/>
    <x v="0"/>
    <x v="0"/>
    <x v="11"/>
    <x v="142"/>
    <x v="0"/>
    <x v="1"/>
    <s v="Trasferimento"/>
    <x v="1"/>
    <x v="0"/>
    <x v="0"/>
    <m/>
  </r>
  <r>
    <n v="21736"/>
    <x v="0"/>
    <x v="0"/>
    <x v="0"/>
    <x v="0"/>
    <x v="11"/>
    <x v="142"/>
    <x v="0"/>
    <x v="0"/>
    <s v="Trasferimento"/>
    <x v="1"/>
    <x v="0"/>
    <x v="0"/>
    <m/>
  </r>
  <r>
    <n v="181390"/>
    <x v="0"/>
    <x v="0"/>
    <x v="2"/>
    <x v="4"/>
    <x v="6"/>
    <x v="7"/>
    <x v="0"/>
    <x v="0"/>
    <s v="Trasferimento"/>
    <x v="0"/>
    <x v="0"/>
    <x v="0"/>
    <m/>
  </r>
  <r>
    <n v="205825"/>
    <x v="0"/>
    <x v="0"/>
    <x v="2"/>
    <x v="0"/>
    <x v="8"/>
    <x v="268"/>
    <x v="0"/>
    <x v="0"/>
    <s v="Trasferimento"/>
    <x v="1"/>
    <x v="0"/>
    <x v="0"/>
    <m/>
  </r>
  <r>
    <n v="149385"/>
    <x v="0"/>
    <x v="1"/>
    <x v="2"/>
    <x v="0"/>
    <x v="1"/>
    <x v="26"/>
    <x v="0"/>
    <x v="0"/>
    <s v="Trasferimento"/>
    <x v="1"/>
    <x v="1"/>
    <x v="0"/>
    <m/>
  </r>
  <r>
    <n v="176778"/>
    <x v="0"/>
    <x v="0"/>
    <x v="0"/>
    <x v="1"/>
    <x v="8"/>
    <x v="393"/>
    <x v="0"/>
    <x v="1"/>
    <s v="Trasferimento"/>
    <x v="1"/>
    <x v="3"/>
    <x v="0"/>
    <m/>
  </r>
  <r>
    <n v="231360"/>
    <x v="1"/>
    <x v="1"/>
    <x v="0"/>
    <x v="1"/>
    <x v="14"/>
    <x v="129"/>
    <x v="0"/>
    <x v="1"/>
    <s v="Trasferimento"/>
    <x v="1"/>
    <x v="5"/>
    <x v="0"/>
    <m/>
  </r>
  <r>
    <n v="49230"/>
    <x v="0"/>
    <x v="0"/>
    <x v="2"/>
    <x v="4"/>
    <x v="8"/>
    <x v="113"/>
    <x v="0"/>
    <x v="1"/>
    <s v="Trasferimento"/>
    <x v="0"/>
    <x v="0"/>
    <x v="0"/>
    <m/>
  </r>
  <r>
    <n v="232314"/>
    <x v="1"/>
    <x v="0"/>
    <x v="0"/>
    <x v="1"/>
    <x v="10"/>
    <x v="315"/>
    <x v="0"/>
    <x v="1"/>
    <s v="Trasferimento"/>
    <x v="1"/>
    <x v="5"/>
    <x v="0"/>
    <m/>
  </r>
  <r>
    <n v="176795"/>
    <x v="0"/>
    <x v="0"/>
    <x v="0"/>
    <x v="0"/>
    <x v="4"/>
    <x v="147"/>
    <x v="0"/>
    <x v="0"/>
    <s v="Trasferimento"/>
    <x v="1"/>
    <x v="0"/>
    <x v="0"/>
    <m/>
  </r>
  <r>
    <n v="126499"/>
    <x v="0"/>
    <x v="0"/>
    <x v="0"/>
    <x v="0"/>
    <x v="8"/>
    <x v="173"/>
    <x v="0"/>
    <x v="0"/>
    <s v="Trasferimento"/>
    <x v="0"/>
    <x v="0"/>
    <x v="0"/>
    <m/>
  </r>
  <r>
    <n v="140161"/>
    <x v="1"/>
    <x v="0"/>
    <x v="0"/>
    <x v="0"/>
    <x v="7"/>
    <x v="67"/>
    <x v="0"/>
    <x v="0"/>
    <s v="Trasferimento"/>
    <x v="0"/>
    <x v="2"/>
    <x v="0"/>
    <m/>
  </r>
  <r>
    <n v="130013"/>
    <x v="0"/>
    <x v="0"/>
    <x v="0"/>
    <x v="0"/>
    <x v="7"/>
    <x v="9"/>
    <x v="0"/>
    <x v="0"/>
    <s v="Trasferimento"/>
    <x v="0"/>
    <x v="0"/>
    <x v="0"/>
    <m/>
  </r>
  <r>
    <n v="208416"/>
    <x v="1"/>
    <x v="0"/>
    <x v="0"/>
    <x v="0"/>
    <x v="15"/>
    <x v="243"/>
    <x v="0"/>
    <x v="0"/>
    <s v="Trasferimento"/>
    <x v="0"/>
    <x v="7"/>
    <x v="0"/>
    <m/>
  </r>
  <r>
    <n v="123199"/>
    <x v="0"/>
    <x v="0"/>
    <x v="0"/>
    <x v="1"/>
    <x v="7"/>
    <x v="210"/>
    <x v="0"/>
    <x v="0"/>
    <s v="Trasferimento"/>
    <x v="0"/>
    <x v="3"/>
    <x v="0"/>
    <m/>
  </r>
  <r>
    <n v="150178"/>
    <x v="0"/>
    <x v="0"/>
    <x v="2"/>
    <x v="0"/>
    <x v="8"/>
    <x v="92"/>
    <x v="0"/>
    <x v="0"/>
    <s v="Trasferimento"/>
    <x v="1"/>
    <x v="1"/>
    <x v="0"/>
    <m/>
  </r>
  <r>
    <n v="100713"/>
    <x v="0"/>
    <x v="0"/>
    <x v="0"/>
    <x v="0"/>
    <x v="8"/>
    <x v="92"/>
    <x v="0"/>
    <x v="1"/>
    <s v="Trasferimento"/>
    <x v="1"/>
    <x v="0"/>
    <x v="0"/>
    <m/>
  </r>
  <r>
    <n v="122178"/>
    <x v="0"/>
    <x v="0"/>
    <x v="0"/>
    <x v="0"/>
    <x v="8"/>
    <x v="92"/>
    <x v="0"/>
    <x v="0"/>
    <s v="Trasferimento"/>
    <x v="1"/>
    <x v="3"/>
    <x v="0"/>
    <m/>
  </r>
  <r>
    <n v="122180"/>
    <x v="0"/>
    <x v="0"/>
    <x v="0"/>
    <x v="0"/>
    <x v="8"/>
    <x v="92"/>
    <x v="0"/>
    <x v="1"/>
    <s v="Trasferimento"/>
    <x v="1"/>
    <x v="4"/>
    <x v="0"/>
    <m/>
  </r>
  <r>
    <n v="104237"/>
    <x v="0"/>
    <x v="0"/>
    <x v="2"/>
    <x v="0"/>
    <x v="7"/>
    <x v="175"/>
    <x v="0"/>
    <x v="0"/>
    <s v="Trasferimento"/>
    <x v="0"/>
    <x v="1"/>
    <x v="0"/>
    <m/>
  </r>
  <r>
    <n v="50106"/>
    <x v="0"/>
    <x v="0"/>
    <x v="0"/>
    <x v="0"/>
    <x v="8"/>
    <x v="59"/>
    <x v="0"/>
    <x v="0"/>
    <s v="Trasferimento"/>
    <x v="1"/>
    <x v="1"/>
    <x v="0"/>
    <m/>
  </r>
  <r>
    <n v="25714"/>
    <x v="0"/>
    <x v="1"/>
    <x v="2"/>
    <x v="4"/>
    <x v="10"/>
    <x v="315"/>
    <x v="0"/>
    <x v="0"/>
    <s v="Trasferimento"/>
    <x v="1"/>
    <x v="0"/>
    <x v="0"/>
    <m/>
  </r>
  <r>
    <n v="109761"/>
    <x v="0"/>
    <x v="0"/>
    <x v="0"/>
    <x v="0"/>
    <x v="4"/>
    <x v="145"/>
    <x v="0"/>
    <x v="0"/>
    <s v="Trasferimento"/>
    <x v="1"/>
    <x v="3"/>
    <x v="0"/>
    <m/>
  </r>
  <r>
    <n v="86803"/>
    <x v="0"/>
    <x v="0"/>
    <x v="2"/>
    <x v="0"/>
    <x v="0"/>
    <x v="100"/>
    <x v="0"/>
    <x v="0"/>
    <s v="Trasferimento"/>
    <x v="0"/>
    <x v="4"/>
    <x v="0"/>
    <m/>
  </r>
  <r>
    <n v="5620"/>
    <x v="0"/>
    <x v="0"/>
    <x v="2"/>
    <x v="0"/>
    <x v="0"/>
    <x v="100"/>
    <x v="0"/>
    <x v="0"/>
    <s v="Trasferimento"/>
    <x v="0"/>
    <x v="1"/>
    <x v="0"/>
    <m/>
  </r>
  <r>
    <n v="4033"/>
    <x v="0"/>
    <x v="0"/>
    <x v="0"/>
    <x v="0"/>
    <x v="4"/>
    <x v="250"/>
    <x v="0"/>
    <x v="0"/>
    <s v="Trasferimento"/>
    <x v="1"/>
    <x v="0"/>
    <x v="0"/>
    <m/>
  </r>
  <r>
    <n v="177002"/>
    <x v="0"/>
    <x v="0"/>
    <x v="0"/>
    <x v="0"/>
    <x v="12"/>
    <x v="323"/>
    <x v="0"/>
    <x v="0"/>
    <s v="Trasferimento"/>
    <x v="1"/>
    <x v="1"/>
    <x v="0"/>
    <m/>
  </r>
  <r>
    <n v="119385"/>
    <x v="0"/>
    <x v="0"/>
    <x v="2"/>
    <x v="1"/>
    <x v="9"/>
    <x v="329"/>
    <x v="0"/>
    <x v="0"/>
    <s v="Trasferimento"/>
    <x v="1"/>
    <x v="1"/>
    <x v="0"/>
    <m/>
  </r>
  <r>
    <n v="102645"/>
    <x v="0"/>
    <x v="0"/>
    <x v="2"/>
    <x v="0"/>
    <x v="3"/>
    <x v="331"/>
    <x v="0"/>
    <x v="0"/>
    <s v="Trasferimento"/>
    <x v="1"/>
    <x v="3"/>
    <x v="0"/>
    <m/>
  </r>
  <r>
    <n v="231730"/>
    <x v="1"/>
    <x v="1"/>
    <x v="0"/>
    <x v="1"/>
    <x v="4"/>
    <x v="330"/>
    <x v="0"/>
    <x v="0"/>
    <s v="Trasferimento"/>
    <x v="1"/>
    <x v="5"/>
    <x v="0"/>
    <m/>
  </r>
  <r>
    <n v="15093"/>
    <x v="0"/>
    <x v="0"/>
    <x v="2"/>
    <x v="0"/>
    <x v="7"/>
    <x v="109"/>
    <x v="0"/>
    <x v="0"/>
    <s v="Trasferimento"/>
    <x v="1"/>
    <x v="3"/>
    <x v="0"/>
    <m/>
  </r>
  <r>
    <n v="180092"/>
    <x v="0"/>
    <x v="0"/>
    <x v="0"/>
    <x v="0"/>
    <x v="7"/>
    <x v="275"/>
    <x v="0"/>
    <x v="1"/>
    <s v="Trasferimento"/>
    <x v="0"/>
    <x v="0"/>
    <x v="0"/>
    <m/>
  </r>
  <r>
    <n v="127552"/>
    <x v="0"/>
    <x v="0"/>
    <x v="0"/>
    <x v="0"/>
    <x v="7"/>
    <x v="275"/>
    <x v="0"/>
    <x v="0"/>
    <s v="Trasferimento"/>
    <x v="0"/>
    <x v="0"/>
    <x v="0"/>
    <m/>
  </r>
  <r>
    <n v="214204"/>
    <x v="0"/>
    <x v="1"/>
    <x v="0"/>
    <x v="1"/>
    <x v="7"/>
    <x v="195"/>
    <x v="0"/>
    <x v="0"/>
    <s v="Trasferimento"/>
    <x v="1"/>
    <x v="0"/>
    <x v="0"/>
    <m/>
  </r>
  <r>
    <n v="226900"/>
    <x v="0"/>
    <x v="1"/>
    <x v="0"/>
    <x v="1"/>
    <x v="7"/>
    <x v="195"/>
    <x v="0"/>
    <x v="0"/>
    <s v="Trasferimento"/>
    <x v="1"/>
    <x v="0"/>
    <x v="0"/>
    <m/>
  </r>
  <r>
    <n v="213514"/>
    <x v="0"/>
    <x v="1"/>
    <x v="0"/>
    <x v="1"/>
    <x v="7"/>
    <x v="195"/>
    <x v="0"/>
    <x v="0"/>
    <s v="Trasferimento"/>
    <x v="1"/>
    <x v="0"/>
    <x v="0"/>
    <m/>
  </r>
  <r>
    <n v="178913"/>
    <x v="0"/>
    <x v="1"/>
    <x v="2"/>
    <x v="3"/>
    <x v="10"/>
    <x v="294"/>
    <x v="0"/>
    <x v="0"/>
    <s v="Trasferimento"/>
    <x v="1"/>
    <x v="3"/>
    <x v="0"/>
    <m/>
  </r>
  <r>
    <n v="178919"/>
    <x v="0"/>
    <x v="1"/>
    <x v="2"/>
    <x v="3"/>
    <x v="10"/>
    <x v="294"/>
    <x v="0"/>
    <x v="1"/>
    <s v="Trasferimento"/>
    <x v="1"/>
    <x v="3"/>
    <x v="0"/>
    <m/>
  </r>
  <r>
    <n v="130015"/>
    <x v="0"/>
    <x v="0"/>
    <x v="0"/>
    <x v="0"/>
    <x v="11"/>
    <x v="142"/>
    <x v="0"/>
    <x v="0"/>
    <s v="Trasferimento"/>
    <x v="1"/>
    <x v="4"/>
    <x v="0"/>
    <m/>
  </r>
  <r>
    <n v="184661"/>
    <x v="0"/>
    <x v="1"/>
    <x v="2"/>
    <x v="3"/>
    <x v="7"/>
    <x v="168"/>
    <x v="0"/>
    <x v="0"/>
    <s v="Trasferimento"/>
    <x v="1"/>
    <x v="1"/>
    <x v="0"/>
    <m/>
  </r>
  <r>
    <n v="191242"/>
    <x v="0"/>
    <x v="0"/>
    <x v="2"/>
    <x v="1"/>
    <x v="11"/>
    <x v="142"/>
    <x v="0"/>
    <x v="0"/>
    <s v="Trasferimento"/>
    <x v="1"/>
    <x v="0"/>
    <x v="0"/>
    <m/>
  </r>
  <r>
    <n v="101183"/>
    <x v="0"/>
    <x v="0"/>
    <x v="0"/>
    <x v="0"/>
    <x v="7"/>
    <x v="25"/>
    <x v="0"/>
    <x v="0"/>
    <s v="Trasferimento"/>
    <x v="0"/>
    <x v="0"/>
    <x v="0"/>
    <m/>
  </r>
  <r>
    <n v="5978"/>
    <x v="0"/>
    <x v="0"/>
    <x v="0"/>
    <x v="0"/>
    <x v="1"/>
    <x v="22"/>
    <x v="0"/>
    <x v="0"/>
    <s v="Trasferimento"/>
    <x v="1"/>
    <x v="4"/>
    <x v="0"/>
    <m/>
  </r>
  <r>
    <n v="101387"/>
    <x v="0"/>
    <x v="0"/>
    <x v="2"/>
    <x v="4"/>
    <x v="4"/>
    <x v="219"/>
    <x v="0"/>
    <x v="0"/>
    <s v="Trasferimento"/>
    <x v="0"/>
    <x v="1"/>
    <x v="0"/>
    <m/>
  </r>
  <r>
    <n v="149690"/>
    <x v="0"/>
    <x v="0"/>
    <x v="2"/>
    <x v="3"/>
    <x v="4"/>
    <x v="88"/>
    <x v="0"/>
    <x v="0"/>
    <s v="Trasferimento"/>
    <x v="1"/>
    <x v="0"/>
    <x v="0"/>
    <m/>
  </r>
  <r>
    <n v="231225"/>
    <x v="1"/>
    <x v="1"/>
    <x v="0"/>
    <x v="3"/>
    <x v="1"/>
    <x v="178"/>
    <x v="0"/>
    <x v="0"/>
    <s v="Trasferimento"/>
    <x v="0"/>
    <x v="6"/>
    <x v="0"/>
    <m/>
  </r>
  <r>
    <n v="182796"/>
    <x v="1"/>
    <x v="0"/>
    <x v="2"/>
    <x v="3"/>
    <x v="11"/>
    <x v="244"/>
    <x v="0"/>
    <x v="0"/>
    <s v="Trasferimento"/>
    <x v="0"/>
    <x v="6"/>
    <x v="0"/>
    <m/>
  </r>
  <r>
    <n v="168328"/>
    <x v="0"/>
    <x v="0"/>
    <x v="2"/>
    <x v="1"/>
    <x v="2"/>
    <x v="97"/>
    <x v="0"/>
    <x v="0"/>
    <s v="Trasferimento"/>
    <x v="0"/>
    <x v="1"/>
    <x v="0"/>
    <m/>
  </r>
  <r>
    <n v="103354"/>
    <x v="0"/>
    <x v="1"/>
    <x v="2"/>
    <x v="1"/>
    <x v="2"/>
    <x v="313"/>
    <x v="0"/>
    <x v="0"/>
    <s v="Trasferimento"/>
    <x v="1"/>
    <x v="1"/>
    <x v="0"/>
    <m/>
  </r>
  <r>
    <n v="145681"/>
    <x v="0"/>
    <x v="0"/>
    <x v="0"/>
    <x v="0"/>
    <x v="14"/>
    <x v="386"/>
    <x v="0"/>
    <x v="0"/>
    <s v="Trasferimento"/>
    <x v="1"/>
    <x v="4"/>
    <x v="0"/>
    <m/>
  </r>
  <r>
    <n v="176584"/>
    <x v="0"/>
    <x v="0"/>
    <x v="0"/>
    <x v="0"/>
    <x v="11"/>
    <x v="142"/>
    <x v="0"/>
    <x v="0"/>
    <s v="Trasferimento"/>
    <x v="1"/>
    <x v="1"/>
    <x v="0"/>
    <m/>
  </r>
  <r>
    <n v="3719"/>
    <x v="0"/>
    <x v="0"/>
    <x v="0"/>
    <x v="0"/>
    <x v="11"/>
    <x v="142"/>
    <x v="0"/>
    <x v="0"/>
    <s v="Trasferimento"/>
    <x v="1"/>
    <x v="0"/>
    <x v="0"/>
    <m/>
  </r>
  <r>
    <n v="164586"/>
    <x v="0"/>
    <x v="1"/>
    <x v="2"/>
    <x v="1"/>
    <x v="5"/>
    <x v="38"/>
    <x v="0"/>
    <x v="0"/>
    <s v="Trasferimento"/>
    <x v="1"/>
    <x v="1"/>
    <x v="0"/>
    <m/>
  </r>
  <r>
    <n v="115079"/>
    <x v="0"/>
    <x v="0"/>
    <x v="0"/>
    <x v="0"/>
    <x v="7"/>
    <x v="137"/>
    <x v="0"/>
    <x v="1"/>
    <s v="Trasferimento"/>
    <x v="3"/>
    <x v="1"/>
    <x v="0"/>
    <m/>
  </r>
  <r>
    <n v="120221"/>
    <x v="0"/>
    <x v="0"/>
    <x v="0"/>
    <x v="0"/>
    <x v="8"/>
    <x v="397"/>
    <x v="0"/>
    <x v="0"/>
    <s v="Trasferimento"/>
    <x v="4"/>
    <x v="0"/>
    <x v="0"/>
    <m/>
  </r>
  <r>
    <n v="82301"/>
    <x v="0"/>
    <x v="0"/>
    <x v="0"/>
    <x v="0"/>
    <x v="5"/>
    <x v="6"/>
    <x v="0"/>
    <x v="0"/>
    <s v="Trasferimento"/>
    <x v="0"/>
    <x v="0"/>
    <x v="0"/>
    <m/>
  </r>
  <r>
    <n v="152442"/>
    <x v="0"/>
    <x v="0"/>
    <x v="0"/>
    <x v="0"/>
    <x v="11"/>
    <x v="142"/>
    <x v="0"/>
    <x v="0"/>
    <s v="Trasferimento"/>
    <x v="1"/>
    <x v="0"/>
    <x v="0"/>
    <m/>
  </r>
  <r>
    <n v="172541"/>
    <x v="1"/>
    <x v="0"/>
    <x v="0"/>
    <x v="0"/>
    <x v="11"/>
    <x v="142"/>
    <x v="0"/>
    <x v="0"/>
    <s v="Trasferimento"/>
    <x v="1"/>
    <x v="2"/>
    <x v="0"/>
    <m/>
  </r>
  <r>
    <n v="223609"/>
    <x v="0"/>
    <x v="1"/>
    <x v="0"/>
    <x v="1"/>
    <x v="8"/>
    <x v="113"/>
    <x v="0"/>
    <x v="0"/>
    <s v="Trasferimento"/>
    <x v="0"/>
    <x v="0"/>
    <x v="0"/>
    <m/>
  </r>
  <r>
    <n v="145640"/>
    <x v="0"/>
    <x v="0"/>
    <x v="2"/>
    <x v="4"/>
    <x v="11"/>
    <x v="142"/>
    <x v="0"/>
    <x v="0"/>
    <s v="Trasferimento"/>
    <x v="1"/>
    <x v="3"/>
    <x v="0"/>
    <m/>
  </r>
  <r>
    <n v="183303"/>
    <x v="0"/>
    <x v="0"/>
    <x v="2"/>
    <x v="0"/>
    <x v="11"/>
    <x v="142"/>
    <x v="0"/>
    <x v="0"/>
    <s v="Trasferimento"/>
    <x v="1"/>
    <x v="0"/>
    <x v="0"/>
    <m/>
  </r>
  <r>
    <n v="148667"/>
    <x v="0"/>
    <x v="0"/>
    <x v="0"/>
    <x v="0"/>
    <x v="2"/>
    <x v="230"/>
    <x v="0"/>
    <x v="0"/>
    <s v="Trasferimento"/>
    <x v="1"/>
    <x v="0"/>
    <x v="0"/>
    <m/>
  </r>
  <r>
    <n v="205638"/>
    <x v="0"/>
    <x v="0"/>
    <x v="0"/>
    <x v="0"/>
    <x v="8"/>
    <x v="128"/>
    <x v="0"/>
    <x v="0"/>
    <s v="Trasferimento"/>
    <x v="1"/>
    <x v="0"/>
    <x v="0"/>
    <m/>
  </r>
  <r>
    <n v="158394"/>
    <x v="0"/>
    <x v="0"/>
    <x v="2"/>
    <x v="4"/>
    <x v="9"/>
    <x v="321"/>
    <x v="0"/>
    <x v="0"/>
    <s v="Trasferimento"/>
    <x v="0"/>
    <x v="1"/>
    <x v="0"/>
    <m/>
  </r>
  <r>
    <n v="74873"/>
    <x v="0"/>
    <x v="0"/>
    <x v="2"/>
    <x v="0"/>
    <x v="9"/>
    <x v="321"/>
    <x v="0"/>
    <x v="0"/>
    <s v="Trasferimento"/>
    <x v="0"/>
    <x v="0"/>
    <x v="0"/>
    <m/>
  </r>
  <r>
    <n v="146606"/>
    <x v="0"/>
    <x v="0"/>
    <x v="0"/>
    <x v="0"/>
    <x v="4"/>
    <x v="291"/>
    <x v="0"/>
    <x v="0"/>
    <s v="Trasferimento"/>
    <x v="1"/>
    <x v="0"/>
    <x v="0"/>
    <m/>
  </r>
  <r>
    <n v="180592"/>
    <x v="0"/>
    <x v="0"/>
    <x v="0"/>
    <x v="0"/>
    <x v="7"/>
    <x v="25"/>
    <x v="0"/>
    <x v="0"/>
    <s v="Trasferimento"/>
    <x v="0"/>
    <x v="0"/>
    <x v="0"/>
    <m/>
  </r>
  <r>
    <n v="109491"/>
    <x v="0"/>
    <x v="1"/>
    <x v="2"/>
    <x v="1"/>
    <x v="7"/>
    <x v="267"/>
    <x v="0"/>
    <x v="0"/>
    <s v="Trasferimento"/>
    <x v="1"/>
    <x v="0"/>
    <x v="0"/>
    <m/>
  </r>
  <r>
    <n v="154520"/>
    <x v="0"/>
    <x v="0"/>
    <x v="0"/>
    <x v="0"/>
    <x v="4"/>
    <x v="125"/>
    <x v="0"/>
    <x v="0"/>
    <s v="Trasferimento"/>
    <x v="1"/>
    <x v="0"/>
    <x v="0"/>
    <m/>
  </r>
  <r>
    <n v="119148"/>
    <x v="0"/>
    <x v="0"/>
    <x v="0"/>
    <x v="0"/>
    <x v="7"/>
    <x v="44"/>
    <x v="0"/>
    <x v="0"/>
    <s v="Trasferimento"/>
    <x v="1"/>
    <x v="1"/>
    <x v="0"/>
    <m/>
  </r>
  <r>
    <n v="214336"/>
    <x v="0"/>
    <x v="1"/>
    <x v="2"/>
    <x v="1"/>
    <x v="15"/>
    <x v="72"/>
    <x v="0"/>
    <x v="0"/>
    <s v="Trasferimento"/>
    <x v="1"/>
    <x v="0"/>
    <x v="0"/>
    <m/>
  </r>
  <r>
    <n v="103775"/>
    <x v="0"/>
    <x v="0"/>
    <x v="2"/>
    <x v="0"/>
    <x v="4"/>
    <x v="330"/>
    <x v="0"/>
    <x v="1"/>
    <s v="Trasferimento"/>
    <x v="1"/>
    <x v="0"/>
    <x v="0"/>
    <m/>
  </r>
  <r>
    <n v="188444"/>
    <x v="0"/>
    <x v="1"/>
    <x v="2"/>
    <x v="0"/>
    <x v="14"/>
    <x v="386"/>
    <x v="0"/>
    <x v="1"/>
    <s v="Trasferimento"/>
    <x v="1"/>
    <x v="0"/>
    <x v="0"/>
    <m/>
  </r>
  <r>
    <n v="131888"/>
    <x v="0"/>
    <x v="0"/>
    <x v="2"/>
    <x v="1"/>
    <x v="14"/>
    <x v="386"/>
    <x v="0"/>
    <x v="0"/>
    <s v="Trasferimento"/>
    <x v="1"/>
    <x v="0"/>
    <x v="0"/>
    <m/>
  </r>
  <r>
    <n v="140910"/>
    <x v="1"/>
    <x v="0"/>
    <x v="0"/>
    <x v="0"/>
    <x v="1"/>
    <x v="320"/>
    <x v="0"/>
    <x v="1"/>
    <s v="Trasferimento"/>
    <x v="1"/>
    <x v="2"/>
    <x v="0"/>
    <m/>
  </r>
  <r>
    <n v="220176"/>
    <x v="1"/>
    <x v="0"/>
    <x v="2"/>
    <x v="1"/>
    <x v="1"/>
    <x v="320"/>
    <x v="0"/>
    <x v="0"/>
    <s v="Trasferimento"/>
    <x v="1"/>
    <x v="5"/>
    <x v="0"/>
    <m/>
  </r>
  <r>
    <n v="220177"/>
    <x v="1"/>
    <x v="0"/>
    <x v="2"/>
    <x v="1"/>
    <x v="1"/>
    <x v="320"/>
    <x v="0"/>
    <x v="0"/>
    <s v="Trasferimento"/>
    <x v="1"/>
    <x v="5"/>
    <x v="0"/>
    <m/>
  </r>
  <r>
    <n v="203141"/>
    <x v="0"/>
    <x v="0"/>
    <x v="2"/>
    <x v="0"/>
    <x v="0"/>
    <x v="361"/>
    <x v="0"/>
    <x v="0"/>
    <s v="Trasferimento"/>
    <x v="0"/>
    <x v="1"/>
    <x v="0"/>
    <m/>
  </r>
  <r>
    <n v="178602"/>
    <x v="1"/>
    <x v="0"/>
    <x v="0"/>
    <x v="0"/>
    <x v="2"/>
    <x v="36"/>
    <x v="0"/>
    <x v="0"/>
    <s v="Trasferimento"/>
    <x v="1"/>
    <x v="2"/>
    <x v="0"/>
    <m/>
  </r>
  <r>
    <n v="34761"/>
    <x v="0"/>
    <x v="2"/>
    <x v="0"/>
    <x v="0"/>
    <x v="2"/>
    <x v="332"/>
    <x v="1"/>
    <x v="0"/>
    <s v="Trasferimento"/>
    <x v="1"/>
    <x v="8"/>
    <x v="0"/>
    <m/>
  </r>
  <r>
    <n v="16785"/>
    <x v="0"/>
    <x v="0"/>
    <x v="0"/>
    <x v="0"/>
    <x v="11"/>
    <x v="142"/>
    <x v="0"/>
    <x v="0"/>
    <s v="Trasferimento"/>
    <x v="1"/>
    <x v="4"/>
    <x v="0"/>
    <m/>
  </r>
  <r>
    <n v="162272"/>
    <x v="0"/>
    <x v="1"/>
    <x v="0"/>
    <x v="0"/>
    <x v="12"/>
    <x v="114"/>
    <x v="0"/>
    <x v="0"/>
    <s v="Trasferimento"/>
    <x v="1"/>
    <x v="4"/>
    <x v="0"/>
    <m/>
  </r>
  <r>
    <n v="162271"/>
    <x v="0"/>
    <x v="0"/>
    <x v="0"/>
    <x v="0"/>
    <x v="12"/>
    <x v="114"/>
    <x v="0"/>
    <x v="0"/>
    <s v="Trasferimento"/>
    <x v="1"/>
    <x v="1"/>
    <x v="0"/>
    <m/>
  </r>
  <r>
    <n v="77447"/>
    <x v="0"/>
    <x v="0"/>
    <x v="2"/>
    <x v="4"/>
    <x v="10"/>
    <x v="63"/>
    <x v="0"/>
    <x v="0"/>
    <s v="Trasferimento"/>
    <x v="0"/>
    <x v="1"/>
    <x v="0"/>
    <m/>
  </r>
  <r>
    <n v="190797"/>
    <x v="1"/>
    <x v="0"/>
    <x v="0"/>
    <x v="1"/>
    <x v="4"/>
    <x v="47"/>
    <x v="0"/>
    <x v="1"/>
    <s v="Trasferimento"/>
    <x v="0"/>
    <x v="6"/>
    <x v="0"/>
    <m/>
  </r>
  <r>
    <n v="135038"/>
    <x v="0"/>
    <x v="0"/>
    <x v="2"/>
    <x v="0"/>
    <x v="8"/>
    <x v="92"/>
    <x v="0"/>
    <x v="1"/>
    <s v="Trasferimento"/>
    <x v="1"/>
    <x v="0"/>
    <x v="0"/>
    <m/>
  </r>
  <r>
    <n v="113453"/>
    <x v="0"/>
    <x v="0"/>
    <x v="2"/>
    <x v="0"/>
    <x v="8"/>
    <x v="92"/>
    <x v="0"/>
    <x v="0"/>
    <s v="Trasferimento"/>
    <x v="1"/>
    <x v="0"/>
    <x v="0"/>
    <m/>
  </r>
  <r>
    <n v="121558"/>
    <x v="0"/>
    <x v="0"/>
    <x v="2"/>
    <x v="0"/>
    <x v="8"/>
    <x v="92"/>
    <x v="0"/>
    <x v="0"/>
    <s v="Trasferimento"/>
    <x v="1"/>
    <x v="0"/>
    <x v="0"/>
    <m/>
  </r>
  <r>
    <n v="99681"/>
    <x v="0"/>
    <x v="0"/>
    <x v="0"/>
    <x v="0"/>
    <x v="11"/>
    <x v="86"/>
    <x v="0"/>
    <x v="0"/>
    <s v="Trasferimento"/>
    <x v="0"/>
    <x v="0"/>
    <x v="0"/>
    <m/>
  </r>
  <r>
    <n v="57597"/>
    <x v="0"/>
    <x v="0"/>
    <x v="2"/>
    <x v="4"/>
    <x v="11"/>
    <x v="345"/>
    <x v="0"/>
    <x v="1"/>
    <s v="Trasferimento"/>
    <x v="0"/>
    <x v="3"/>
    <x v="0"/>
    <m/>
  </r>
  <r>
    <n v="86334"/>
    <x v="0"/>
    <x v="0"/>
    <x v="2"/>
    <x v="0"/>
    <x v="11"/>
    <x v="142"/>
    <x v="0"/>
    <x v="0"/>
    <s v="Trasferimento"/>
    <x v="1"/>
    <x v="0"/>
    <x v="0"/>
    <m/>
  </r>
  <r>
    <n v="223438"/>
    <x v="0"/>
    <x v="1"/>
    <x v="0"/>
    <x v="1"/>
    <x v="12"/>
    <x v="106"/>
    <x v="0"/>
    <x v="1"/>
    <s v="Trasferimento"/>
    <x v="1"/>
    <x v="4"/>
    <x v="0"/>
    <m/>
  </r>
  <r>
    <n v="207001"/>
    <x v="0"/>
    <x v="1"/>
    <x v="0"/>
    <x v="1"/>
    <x v="12"/>
    <x v="106"/>
    <x v="0"/>
    <x v="1"/>
    <s v="Trasferimento"/>
    <x v="1"/>
    <x v="4"/>
    <x v="0"/>
    <m/>
  </r>
  <r>
    <n v="34450"/>
    <x v="0"/>
    <x v="0"/>
    <x v="2"/>
    <x v="4"/>
    <x v="7"/>
    <x v="210"/>
    <x v="0"/>
    <x v="1"/>
    <s v="Trasferimento"/>
    <x v="0"/>
    <x v="4"/>
    <x v="0"/>
    <m/>
  </r>
  <r>
    <n v="152729"/>
    <x v="0"/>
    <x v="0"/>
    <x v="2"/>
    <x v="0"/>
    <x v="8"/>
    <x v="34"/>
    <x v="0"/>
    <x v="0"/>
    <s v="Trasferimento"/>
    <x v="1"/>
    <x v="1"/>
    <x v="0"/>
    <m/>
  </r>
  <r>
    <n v="124519"/>
    <x v="0"/>
    <x v="0"/>
    <x v="0"/>
    <x v="0"/>
    <x v="13"/>
    <x v="177"/>
    <x v="0"/>
    <x v="0"/>
    <s v="Trasferimento"/>
    <x v="1"/>
    <x v="1"/>
    <x v="0"/>
    <m/>
  </r>
  <r>
    <n v="178288"/>
    <x v="0"/>
    <x v="0"/>
    <x v="0"/>
    <x v="0"/>
    <x v="8"/>
    <x v="34"/>
    <x v="0"/>
    <x v="0"/>
    <s v="Trasferimento"/>
    <x v="1"/>
    <x v="0"/>
    <x v="0"/>
    <m/>
  </r>
  <r>
    <n v="11498"/>
    <x v="0"/>
    <x v="0"/>
    <x v="0"/>
    <x v="0"/>
    <x v="15"/>
    <x v="362"/>
    <x v="0"/>
    <x v="1"/>
    <s v="Trasferimento"/>
    <x v="0"/>
    <x v="4"/>
    <x v="0"/>
    <m/>
  </r>
  <r>
    <n v="63910"/>
    <x v="0"/>
    <x v="0"/>
    <x v="2"/>
    <x v="4"/>
    <x v="4"/>
    <x v="330"/>
    <x v="0"/>
    <x v="0"/>
    <s v="Trasferimento"/>
    <x v="1"/>
    <x v="1"/>
    <x v="0"/>
    <m/>
  </r>
  <r>
    <n v="215065"/>
    <x v="0"/>
    <x v="1"/>
    <x v="0"/>
    <x v="1"/>
    <x v="10"/>
    <x v="240"/>
    <x v="0"/>
    <x v="0"/>
    <s v="Trasferimento"/>
    <x v="1"/>
    <x v="4"/>
    <x v="0"/>
    <m/>
  </r>
  <r>
    <n v="128129"/>
    <x v="0"/>
    <x v="0"/>
    <x v="2"/>
    <x v="3"/>
    <x v="11"/>
    <x v="365"/>
    <x v="0"/>
    <x v="1"/>
    <s v="Trasferimento"/>
    <x v="1"/>
    <x v="1"/>
    <x v="0"/>
    <m/>
  </r>
  <r>
    <n v="128128"/>
    <x v="0"/>
    <x v="0"/>
    <x v="0"/>
    <x v="0"/>
    <x v="11"/>
    <x v="365"/>
    <x v="0"/>
    <x v="0"/>
    <s v="Trasferimento"/>
    <x v="1"/>
    <x v="0"/>
    <x v="0"/>
    <m/>
  </r>
  <r>
    <n v="128121"/>
    <x v="0"/>
    <x v="0"/>
    <x v="2"/>
    <x v="3"/>
    <x v="11"/>
    <x v="365"/>
    <x v="0"/>
    <x v="1"/>
    <s v="Trasferimento"/>
    <x v="1"/>
    <x v="3"/>
    <x v="0"/>
    <m/>
  </r>
  <r>
    <n v="215583"/>
    <x v="0"/>
    <x v="0"/>
    <x v="0"/>
    <x v="1"/>
    <x v="9"/>
    <x v="19"/>
    <x v="0"/>
    <x v="1"/>
    <s v="Trasferimento"/>
    <x v="1"/>
    <x v="0"/>
    <x v="0"/>
    <m/>
  </r>
  <r>
    <n v="215582"/>
    <x v="0"/>
    <x v="0"/>
    <x v="0"/>
    <x v="1"/>
    <x v="9"/>
    <x v="19"/>
    <x v="0"/>
    <x v="0"/>
    <s v="Trasferimento"/>
    <x v="1"/>
    <x v="3"/>
    <x v="0"/>
    <m/>
  </r>
  <r>
    <n v="181796"/>
    <x v="0"/>
    <x v="0"/>
    <x v="0"/>
    <x v="0"/>
    <x v="12"/>
    <x v="122"/>
    <x v="0"/>
    <x v="0"/>
    <s v="Trasferimento"/>
    <x v="0"/>
    <x v="3"/>
    <x v="0"/>
    <m/>
  </r>
  <r>
    <n v="178399"/>
    <x v="0"/>
    <x v="1"/>
    <x v="0"/>
    <x v="4"/>
    <x v="1"/>
    <x v="20"/>
    <x v="0"/>
    <x v="0"/>
    <s v="Trasferimento"/>
    <x v="0"/>
    <x v="1"/>
    <x v="0"/>
    <m/>
  </r>
  <r>
    <n v="178400"/>
    <x v="0"/>
    <x v="1"/>
    <x v="0"/>
    <x v="3"/>
    <x v="1"/>
    <x v="20"/>
    <x v="0"/>
    <x v="0"/>
    <s v="Trasferimento"/>
    <x v="0"/>
    <x v="1"/>
    <x v="0"/>
    <m/>
  </r>
  <r>
    <n v="148134"/>
    <x v="0"/>
    <x v="0"/>
    <x v="2"/>
    <x v="4"/>
    <x v="8"/>
    <x v="127"/>
    <x v="0"/>
    <x v="0"/>
    <s v="Trasferimento"/>
    <x v="1"/>
    <x v="0"/>
    <x v="0"/>
    <m/>
  </r>
  <r>
    <n v="231758"/>
    <x v="1"/>
    <x v="1"/>
    <x v="0"/>
    <x v="0"/>
    <x v="8"/>
    <x v="127"/>
    <x v="0"/>
    <x v="1"/>
    <s v="Trasferimento"/>
    <x v="1"/>
    <x v="7"/>
    <x v="0"/>
    <m/>
  </r>
  <r>
    <n v="231757"/>
    <x v="1"/>
    <x v="1"/>
    <x v="0"/>
    <x v="1"/>
    <x v="8"/>
    <x v="127"/>
    <x v="0"/>
    <x v="0"/>
    <s v="Trasferimento"/>
    <x v="1"/>
    <x v="5"/>
    <x v="0"/>
    <m/>
  </r>
  <r>
    <n v="156604"/>
    <x v="0"/>
    <x v="1"/>
    <x v="2"/>
    <x v="1"/>
    <x v="7"/>
    <x v="272"/>
    <x v="0"/>
    <x v="1"/>
    <s v="Trasferimento"/>
    <x v="0"/>
    <x v="0"/>
    <x v="0"/>
    <m/>
  </r>
  <r>
    <n v="189273"/>
    <x v="0"/>
    <x v="0"/>
    <x v="2"/>
    <x v="3"/>
    <x v="2"/>
    <x v="216"/>
    <x v="0"/>
    <x v="0"/>
    <s v="Trasferimento"/>
    <x v="0"/>
    <x v="4"/>
    <x v="0"/>
    <m/>
  </r>
  <r>
    <n v="168946"/>
    <x v="1"/>
    <x v="0"/>
    <x v="0"/>
    <x v="0"/>
    <x v="1"/>
    <x v="108"/>
    <x v="0"/>
    <x v="0"/>
    <s v="Trasferimento"/>
    <x v="0"/>
    <x v="2"/>
    <x v="0"/>
    <m/>
  </r>
  <r>
    <n v="173122"/>
    <x v="0"/>
    <x v="0"/>
    <x v="2"/>
    <x v="1"/>
    <x v="1"/>
    <x v="108"/>
    <x v="0"/>
    <x v="0"/>
    <s v="Trasferimento"/>
    <x v="0"/>
    <x v="0"/>
    <x v="0"/>
    <m/>
  </r>
  <r>
    <n v="52969"/>
    <x v="0"/>
    <x v="0"/>
    <x v="0"/>
    <x v="0"/>
    <x v="7"/>
    <x v="241"/>
    <x v="0"/>
    <x v="1"/>
    <s v="Trasferimento"/>
    <x v="0"/>
    <x v="3"/>
    <x v="0"/>
    <m/>
  </r>
  <r>
    <n v="174808"/>
    <x v="1"/>
    <x v="1"/>
    <x v="2"/>
    <x v="0"/>
    <x v="7"/>
    <x v="134"/>
    <x v="0"/>
    <x v="0"/>
    <s v="Trasferimento"/>
    <x v="0"/>
    <x v="6"/>
    <x v="0"/>
    <m/>
  </r>
  <r>
    <n v="30833"/>
    <x v="0"/>
    <x v="0"/>
    <x v="0"/>
    <x v="0"/>
    <x v="13"/>
    <x v="177"/>
    <x v="0"/>
    <x v="0"/>
    <s v="Trasferimento"/>
    <x v="1"/>
    <x v="4"/>
    <x v="0"/>
    <m/>
  </r>
  <r>
    <n v="151009"/>
    <x v="0"/>
    <x v="0"/>
    <x v="0"/>
    <x v="1"/>
    <x v="11"/>
    <x v="142"/>
    <x v="0"/>
    <x v="0"/>
    <s v="Trasferimento"/>
    <x v="1"/>
    <x v="0"/>
    <x v="0"/>
    <m/>
  </r>
  <r>
    <n v="37611"/>
    <x v="0"/>
    <x v="0"/>
    <x v="0"/>
    <x v="0"/>
    <x v="4"/>
    <x v="88"/>
    <x v="0"/>
    <x v="0"/>
    <s v="Trasferimento"/>
    <x v="1"/>
    <x v="0"/>
    <x v="0"/>
    <m/>
  </r>
  <r>
    <n v="28108"/>
    <x v="0"/>
    <x v="0"/>
    <x v="0"/>
    <x v="0"/>
    <x v="11"/>
    <x v="388"/>
    <x v="0"/>
    <x v="0"/>
    <s v="Trasferimento"/>
    <x v="0"/>
    <x v="1"/>
    <x v="0"/>
    <m/>
  </r>
  <r>
    <n v="213536"/>
    <x v="0"/>
    <x v="1"/>
    <x v="0"/>
    <x v="1"/>
    <x v="7"/>
    <x v="37"/>
    <x v="0"/>
    <x v="0"/>
    <s v="Trasferimento"/>
    <x v="1"/>
    <x v="1"/>
    <x v="0"/>
    <m/>
  </r>
  <r>
    <n v="80614"/>
    <x v="0"/>
    <x v="0"/>
    <x v="2"/>
    <x v="4"/>
    <x v="7"/>
    <x v="215"/>
    <x v="0"/>
    <x v="1"/>
    <s v="Trasferimento"/>
    <x v="1"/>
    <x v="0"/>
    <x v="0"/>
    <m/>
  </r>
  <r>
    <n v="29738"/>
    <x v="0"/>
    <x v="0"/>
    <x v="0"/>
    <x v="0"/>
    <x v="7"/>
    <x v="215"/>
    <x v="0"/>
    <x v="0"/>
    <s v="Trasferimento"/>
    <x v="1"/>
    <x v="0"/>
    <x v="0"/>
    <m/>
  </r>
  <r>
    <n v="148752"/>
    <x v="0"/>
    <x v="0"/>
    <x v="2"/>
    <x v="3"/>
    <x v="2"/>
    <x v="277"/>
    <x v="0"/>
    <x v="0"/>
    <s v="Trasferimento"/>
    <x v="0"/>
    <x v="0"/>
    <x v="0"/>
    <m/>
  </r>
  <r>
    <n v="142420"/>
    <x v="0"/>
    <x v="1"/>
    <x v="2"/>
    <x v="3"/>
    <x v="2"/>
    <x v="277"/>
    <x v="0"/>
    <x v="0"/>
    <s v="Trasferimento"/>
    <x v="0"/>
    <x v="3"/>
    <x v="0"/>
    <m/>
  </r>
  <r>
    <n v="179426"/>
    <x v="1"/>
    <x v="0"/>
    <x v="2"/>
    <x v="3"/>
    <x v="8"/>
    <x v="46"/>
    <x v="0"/>
    <x v="0"/>
    <s v="Trasferimento"/>
    <x v="0"/>
    <x v="2"/>
    <x v="0"/>
    <m/>
  </r>
  <r>
    <n v="201199"/>
    <x v="1"/>
    <x v="0"/>
    <x v="0"/>
    <x v="1"/>
    <x v="11"/>
    <x v="278"/>
    <x v="0"/>
    <x v="0"/>
    <s v="Trasferimento"/>
    <x v="1"/>
    <x v="7"/>
    <x v="0"/>
    <m/>
  </r>
  <r>
    <n v="180740"/>
    <x v="0"/>
    <x v="1"/>
    <x v="0"/>
    <x v="1"/>
    <x v="12"/>
    <x v="106"/>
    <x v="0"/>
    <x v="0"/>
    <s v="Trasferimento"/>
    <x v="1"/>
    <x v="0"/>
    <x v="0"/>
    <m/>
  </r>
  <r>
    <n v="226816"/>
    <x v="0"/>
    <x v="0"/>
    <x v="0"/>
    <x v="1"/>
    <x v="0"/>
    <x v="100"/>
    <x v="0"/>
    <x v="0"/>
    <s v="Trasferimento"/>
    <x v="0"/>
    <x v="1"/>
    <x v="0"/>
    <m/>
  </r>
  <r>
    <n v="223680"/>
    <x v="0"/>
    <x v="0"/>
    <x v="0"/>
    <x v="1"/>
    <x v="0"/>
    <x v="100"/>
    <x v="0"/>
    <x v="1"/>
    <s v="Trasferimento"/>
    <x v="0"/>
    <x v="3"/>
    <x v="0"/>
    <m/>
  </r>
  <r>
    <n v="60682"/>
    <x v="0"/>
    <x v="0"/>
    <x v="0"/>
    <x v="0"/>
    <x v="0"/>
    <x v="100"/>
    <x v="0"/>
    <x v="1"/>
    <s v="Trasferimento"/>
    <x v="0"/>
    <x v="4"/>
    <x v="0"/>
    <m/>
  </r>
  <r>
    <n v="91650"/>
    <x v="0"/>
    <x v="0"/>
    <x v="0"/>
    <x v="4"/>
    <x v="0"/>
    <x v="100"/>
    <x v="0"/>
    <x v="0"/>
    <s v="Trasferimento"/>
    <x v="0"/>
    <x v="3"/>
    <x v="0"/>
    <m/>
  </r>
  <r>
    <n v="111419"/>
    <x v="0"/>
    <x v="0"/>
    <x v="0"/>
    <x v="4"/>
    <x v="0"/>
    <x v="100"/>
    <x v="0"/>
    <x v="1"/>
    <s v="Trasferimento"/>
    <x v="0"/>
    <x v="0"/>
    <x v="0"/>
    <m/>
  </r>
  <r>
    <n v="16434"/>
    <x v="0"/>
    <x v="0"/>
    <x v="0"/>
    <x v="0"/>
    <x v="0"/>
    <x v="100"/>
    <x v="0"/>
    <x v="1"/>
    <s v="Trasferimento"/>
    <x v="0"/>
    <x v="4"/>
    <x v="0"/>
    <m/>
  </r>
  <r>
    <n v="143039"/>
    <x v="0"/>
    <x v="0"/>
    <x v="0"/>
    <x v="0"/>
    <x v="0"/>
    <x v="100"/>
    <x v="0"/>
    <x v="0"/>
    <s v="Trasferimento"/>
    <x v="0"/>
    <x v="0"/>
    <x v="0"/>
    <m/>
  </r>
  <r>
    <n v="193763"/>
    <x v="0"/>
    <x v="0"/>
    <x v="2"/>
    <x v="0"/>
    <x v="0"/>
    <x v="100"/>
    <x v="0"/>
    <x v="0"/>
    <s v="Trasferimento"/>
    <x v="0"/>
    <x v="0"/>
    <x v="0"/>
    <m/>
  </r>
  <r>
    <n v="81170"/>
    <x v="0"/>
    <x v="0"/>
    <x v="0"/>
    <x v="0"/>
    <x v="0"/>
    <x v="100"/>
    <x v="0"/>
    <x v="0"/>
    <s v="Trasferimento"/>
    <x v="0"/>
    <x v="3"/>
    <x v="0"/>
    <m/>
  </r>
  <r>
    <n v="144546"/>
    <x v="0"/>
    <x v="0"/>
    <x v="0"/>
    <x v="0"/>
    <x v="0"/>
    <x v="100"/>
    <x v="0"/>
    <x v="0"/>
    <s v="Trasferimento"/>
    <x v="0"/>
    <x v="3"/>
    <x v="0"/>
    <m/>
  </r>
  <r>
    <n v="148444"/>
    <x v="0"/>
    <x v="0"/>
    <x v="2"/>
    <x v="1"/>
    <x v="0"/>
    <x v="100"/>
    <x v="0"/>
    <x v="0"/>
    <s v="Trasferimento"/>
    <x v="0"/>
    <x v="0"/>
    <x v="0"/>
    <m/>
  </r>
  <r>
    <n v="81425"/>
    <x v="0"/>
    <x v="0"/>
    <x v="0"/>
    <x v="0"/>
    <x v="0"/>
    <x v="100"/>
    <x v="0"/>
    <x v="0"/>
    <s v="Trasferimento"/>
    <x v="0"/>
    <x v="3"/>
    <x v="0"/>
    <m/>
  </r>
  <r>
    <n v="94343"/>
    <x v="0"/>
    <x v="1"/>
    <x v="0"/>
    <x v="4"/>
    <x v="2"/>
    <x v="332"/>
    <x v="0"/>
    <x v="0"/>
    <s v="Trasferimento"/>
    <x v="1"/>
    <x v="3"/>
    <x v="0"/>
    <m/>
  </r>
  <r>
    <n v="178065"/>
    <x v="0"/>
    <x v="0"/>
    <x v="2"/>
    <x v="1"/>
    <x v="2"/>
    <x v="332"/>
    <x v="0"/>
    <x v="0"/>
    <s v="Trasferimento"/>
    <x v="1"/>
    <x v="3"/>
    <x v="0"/>
    <m/>
  </r>
  <r>
    <n v="128928"/>
    <x v="0"/>
    <x v="0"/>
    <x v="2"/>
    <x v="1"/>
    <x v="5"/>
    <x v="6"/>
    <x v="0"/>
    <x v="0"/>
    <s v="Trasferimento"/>
    <x v="0"/>
    <x v="4"/>
    <x v="0"/>
    <m/>
  </r>
  <r>
    <n v="230207"/>
    <x v="1"/>
    <x v="1"/>
    <x v="0"/>
    <x v="1"/>
    <x v="9"/>
    <x v="117"/>
    <x v="0"/>
    <x v="0"/>
    <s v="Trasferimento"/>
    <x v="1"/>
    <x v="5"/>
    <x v="0"/>
    <m/>
  </r>
  <r>
    <n v="221820"/>
    <x v="0"/>
    <x v="0"/>
    <x v="0"/>
    <x v="1"/>
    <x v="4"/>
    <x v="40"/>
    <x v="0"/>
    <x v="0"/>
    <s v="Trasferimento"/>
    <x v="1"/>
    <x v="0"/>
    <x v="0"/>
    <m/>
  </r>
  <r>
    <n v="27315"/>
    <x v="0"/>
    <x v="1"/>
    <x v="2"/>
    <x v="4"/>
    <x v="4"/>
    <x v="236"/>
    <x v="0"/>
    <x v="0"/>
    <s v="Trasferimento"/>
    <x v="1"/>
    <x v="3"/>
    <x v="0"/>
    <m/>
  </r>
  <r>
    <n v="211441"/>
    <x v="1"/>
    <x v="0"/>
    <x v="0"/>
    <x v="0"/>
    <x v="7"/>
    <x v="395"/>
    <x v="0"/>
    <x v="0"/>
    <s v="Trasferimento"/>
    <x v="0"/>
    <x v="2"/>
    <x v="0"/>
    <m/>
  </r>
  <r>
    <n v="71787"/>
    <x v="0"/>
    <x v="0"/>
    <x v="0"/>
    <x v="0"/>
    <x v="1"/>
    <x v="324"/>
    <x v="0"/>
    <x v="0"/>
    <s v="Trasferimento"/>
    <x v="1"/>
    <x v="4"/>
    <x v="0"/>
    <m/>
  </r>
  <r>
    <n v="165293"/>
    <x v="0"/>
    <x v="0"/>
    <x v="0"/>
    <x v="0"/>
    <x v="11"/>
    <x v="142"/>
    <x v="0"/>
    <x v="0"/>
    <s v="Trasferimento"/>
    <x v="1"/>
    <x v="1"/>
    <x v="0"/>
    <m/>
  </r>
  <r>
    <n v="172393"/>
    <x v="0"/>
    <x v="0"/>
    <x v="0"/>
    <x v="0"/>
    <x v="4"/>
    <x v="47"/>
    <x v="0"/>
    <x v="0"/>
    <s v="Trasferimento"/>
    <x v="0"/>
    <x v="0"/>
    <x v="0"/>
    <m/>
  </r>
  <r>
    <n v="213502"/>
    <x v="0"/>
    <x v="0"/>
    <x v="2"/>
    <x v="1"/>
    <x v="10"/>
    <x v="93"/>
    <x v="0"/>
    <x v="1"/>
    <s v="Trasferimento"/>
    <x v="0"/>
    <x v="1"/>
    <x v="0"/>
    <m/>
  </r>
  <r>
    <n v="137155"/>
    <x v="0"/>
    <x v="1"/>
    <x v="2"/>
    <x v="0"/>
    <x v="17"/>
    <x v="229"/>
    <x v="0"/>
    <x v="0"/>
    <s v="Trasferimento"/>
    <x v="1"/>
    <x v="0"/>
    <x v="0"/>
    <m/>
  </r>
  <r>
    <n v="64623"/>
    <x v="0"/>
    <x v="0"/>
    <x v="2"/>
    <x v="0"/>
    <x v="8"/>
    <x v="92"/>
    <x v="0"/>
    <x v="0"/>
    <s v="Trasferimento"/>
    <x v="1"/>
    <x v="0"/>
    <x v="0"/>
    <m/>
  </r>
  <r>
    <n v="126358"/>
    <x v="0"/>
    <x v="0"/>
    <x v="0"/>
    <x v="0"/>
    <x v="8"/>
    <x v="92"/>
    <x v="0"/>
    <x v="1"/>
    <s v="Trasferimento"/>
    <x v="1"/>
    <x v="4"/>
    <x v="0"/>
    <m/>
  </r>
  <r>
    <n v="207417"/>
    <x v="0"/>
    <x v="0"/>
    <x v="0"/>
    <x v="1"/>
    <x v="11"/>
    <x v="376"/>
    <x v="0"/>
    <x v="0"/>
    <s v="Trasferimento"/>
    <x v="1"/>
    <x v="3"/>
    <x v="0"/>
    <m/>
  </r>
  <r>
    <n v="224153"/>
    <x v="0"/>
    <x v="0"/>
    <x v="2"/>
    <x v="1"/>
    <x v="7"/>
    <x v="275"/>
    <x v="0"/>
    <x v="1"/>
    <s v="Trasferimento"/>
    <x v="0"/>
    <x v="3"/>
    <x v="0"/>
    <m/>
  </r>
  <r>
    <n v="78148"/>
    <x v="0"/>
    <x v="1"/>
    <x v="2"/>
    <x v="4"/>
    <x v="4"/>
    <x v="271"/>
    <x v="0"/>
    <x v="0"/>
    <s v="Trasferimento"/>
    <x v="1"/>
    <x v="1"/>
    <x v="0"/>
    <m/>
  </r>
  <r>
    <n v="28109"/>
    <x v="0"/>
    <x v="0"/>
    <x v="0"/>
    <x v="0"/>
    <x v="12"/>
    <x v="323"/>
    <x v="0"/>
    <x v="1"/>
    <s v="Trasferimento"/>
    <x v="1"/>
    <x v="4"/>
    <x v="0"/>
    <m/>
  </r>
  <r>
    <n v="74096"/>
    <x v="0"/>
    <x v="1"/>
    <x v="2"/>
    <x v="4"/>
    <x v="4"/>
    <x v="271"/>
    <x v="0"/>
    <x v="1"/>
    <s v="Trasferimento"/>
    <x v="1"/>
    <x v="0"/>
    <x v="0"/>
    <m/>
  </r>
  <r>
    <n v="87817"/>
    <x v="0"/>
    <x v="1"/>
    <x v="2"/>
    <x v="4"/>
    <x v="7"/>
    <x v="33"/>
    <x v="0"/>
    <x v="0"/>
    <s v="Trasferimento"/>
    <x v="1"/>
    <x v="0"/>
    <x v="0"/>
    <m/>
  </r>
  <r>
    <n v="140407"/>
    <x v="0"/>
    <x v="0"/>
    <x v="2"/>
    <x v="3"/>
    <x v="4"/>
    <x v="110"/>
    <x v="0"/>
    <x v="0"/>
    <s v="Trasferimento"/>
    <x v="1"/>
    <x v="3"/>
    <x v="0"/>
    <m/>
  </r>
  <r>
    <n v="172605"/>
    <x v="0"/>
    <x v="0"/>
    <x v="0"/>
    <x v="0"/>
    <x v="2"/>
    <x v="332"/>
    <x v="0"/>
    <x v="0"/>
    <s v="Trasferimento"/>
    <x v="1"/>
    <x v="0"/>
    <x v="0"/>
    <m/>
  </r>
  <r>
    <n v="232187"/>
    <x v="1"/>
    <x v="1"/>
    <x v="0"/>
    <x v="1"/>
    <x v="4"/>
    <x v="400"/>
    <x v="0"/>
    <x v="0"/>
    <s v="Trasferimento"/>
    <x v="0"/>
    <x v="7"/>
    <x v="0"/>
    <m/>
  </r>
  <r>
    <n v="232186"/>
    <x v="0"/>
    <x v="1"/>
    <x v="0"/>
    <x v="1"/>
    <x v="4"/>
    <x v="400"/>
    <x v="0"/>
    <x v="0"/>
    <s v="Trasferimento"/>
    <x v="0"/>
    <x v="0"/>
    <x v="0"/>
    <m/>
  </r>
  <r>
    <n v="162400"/>
    <x v="0"/>
    <x v="1"/>
    <x v="0"/>
    <x v="0"/>
    <x v="0"/>
    <x v="100"/>
    <x v="0"/>
    <x v="0"/>
    <s v="Trasferimento"/>
    <x v="0"/>
    <x v="0"/>
    <x v="0"/>
    <m/>
  </r>
  <r>
    <n v="128632"/>
    <x v="0"/>
    <x v="0"/>
    <x v="0"/>
    <x v="0"/>
    <x v="0"/>
    <x v="100"/>
    <x v="0"/>
    <x v="0"/>
    <s v="Trasferimento"/>
    <x v="0"/>
    <x v="0"/>
    <x v="0"/>
    <m/>
  </r>
  <r>
    <n v="212662"/>
    <x v="0"/>
    <x v="1"/>
    <x v="0"/>
    <x v="1"/>
    <x v="10"/>
    <x v="315"/>
    <x v="0"/>
    <x v="0"/>
    <s v="Trasferimento"/>
    <x v="1"/>
    <x v="1"/>
    <x v="0"/>
    <m/>
  </r>
  <r>
    <n v="230854"/>
    <x v="0"/>
    <x v="0"/>
    <x v="0"/>
    <x v="0"/>
    <x v="1"/>
    <x v="178"/>
    <x v="0"/>
    <x v="0"/>
    <s v="Trasferimento"/>
    <x v="0"/>
    <x v="0"/>
    <x v="0"/>
    <m/>
  </r>
  <r>
    <n v="86263"/>
    <x v="0"/>
    <x v="0"/>
    <x v="2"/>
    <x v="4"/>
    <x v="4"/>
    <x v="124"/>
    <x v="0"/>
    <x v="0"/>
    <s v="Trasferimento"/>
    <x v="1"/>
    <x v="3"/>
    <x v="0"/>
    <m/>
  </r>
  <r>
    <n v="102189"/>
    <x v="0"/>
    <x v="0"/>
    <x v="2"/>
    <x v="4"/>
    <x v="4"/>
    <x v="124"/>
    <x v="0"/>
    <x v="0"/>
    <s v="Trasferimento"/>
    <x v="1"/>
    <x v="0"/>
    <x v="0"/>
    <m/>
  </r>
  <r>
    <n v="207818"/>
    <x v="0"/>
    <x v="0"/>
    <x v="2"/>
    <x v="1"/>
    <x v="10"/>
    <x v="266"/>
    <x v="0"/>
    <x v="1"/>
    <s v="Trasferimento"/>
    <x v="1"/>
    <x v="0"/>
    <x v="0"/>
    <m/>
  </r>
  <r>
    <n v="152478"/>
    <x v="0"/>
    <x v="0"/>
    <x v="0"/>
    <x v="0"/>
    <x v="7"/>
    <x v="231"/>
    <x v="0"/>
    <x v="0"/>
    <s v="Trasferimento"/>
    <x v="1"/>
    <x v="0"/>
    <x v="0"/>
    <m/>
  </r>
  <r>
    <n v="15159"/>
    <x v="0"/>
    <x v="0"/>
    <x v="0"/>
    <x v="0"/>
    <x v="0"/>
    <x v="378"/>
    <x v="0"/>
    <x v="0"/>
    <s v="Trasferimento"/>
    <x v="0"/>
    <x v="0"/>
    <x v="0"/>
    <m/>
  </r>
  <r>
    <n v="7594"/>
    <x v="0"/>
    <x v="0"/>
    <x v="0"/>
    <x v="0"/>
    <x v="4"/>
    <x v="40"/>
    <x v="0"/>
    <x v="0"/>
    <s v="Trasferimento"/>
    <x v="1"/>
    <x v="0"/>
    <x v="0"/>
    <m/>
  </r>
  <r>
    <n v="199117"/>
    <x v="0"/>
    <x v="0"/>
    <x v="2"/>
    <x v="0"/>
    <x v="4"/>
    <x v="140"/>
    <x v="0"/>
    <x v="0"/>
    <s v="Trasferimento"/>
    <x v="0"/>
    <x v="0"/>
    <x v="0"/>
    <m/>
  </r>
  <r>
    <n v="104092"/>
    <x v="0"/>
    <x v="1"/>
    <x v="2"/>
    <x v="1"/>
    <x v="8"/>
    <x v="113"/>
    <x v="0"/>
    <x v="0"/>
    <s v="Trasferimento"/>
    <x v="0"/>
    <x v="0"/>
    <x v="0"/>
    <m/>
  </r>
  <r>
    <n v="170097"/>
    <x v="0"/>
    <x v="0"/>
    <x v="2"/>
    <x v="0"/>
    <x v="11"/>
    <x v="142"/>
    <x v="0"/>
    <x v="0"/>
    <s v="Trasferimento"/>
    <x v="1"/>
    <x v="1"/>
    <x v="0"/>
    <m/>
  </r>
  <r>
    <n v="18935"/>
    <x v="0"/>
    <x v="0"/>
    <x v="0"/>
    <x v="0"/>
    <x v="11"/>
    <x v="142"/>
    <x v="0"/>
    <x v="0"/>
    <s v="Trasferimento"/>
    <x v="1"/>
    <x v="1"/>
    <x v="0"/>
    <m/>
  </r>
  <r>
    <n v="20015"/>
    <x v="0"/>
    <x v="1"/>
    <x v="2"/>
    <x v="4"/>
    <x v="1"/>
    <x v="138"/>
    <x v="0"/>
    <x v="0"/>
    <s v="Trasferimento"/>
    <x v="1"/>
    <x v="4"/>
    <x v="0"/>
    <m/>
  </r>
  <r>
    <n v="225605"/>
    <x v="0"/>
    <x v="0"/>
    <x v="0"/>
    <x v="0"/>
    <x v="11"/>
    <x v="91"/>
    <x v="0"/>
    <x v="0"/>
    <s v="Trasferimento"/>
    <x v="1"/>
    <x v="0"/>
    <x v="0"/>
    <m/>
  </r>
  <r>
    <n v="232812"/>
    <x v="0"/>
    <x v="0"/>
    <x v="0"/>
    <x v="1"/>
    <x v="13"/>
    <x v="198"/>
    <x v="0"/>
    <x v="1"/>
    <s v="Trasferimento"/>
    <x v="1"/>
    <x v="0"/>
    <x v="0"/>
    <m/>
  </r>
  <r>
    <n v="159486"/>
    <x v="0"/>
    <x v="0"/>
    <x v="0"/>
    <x v="0"/>
    <x v="7"/>
    <x v="215"/>
    <x v="0"/>
    <x v="0"/>
    <s v="Trasferimento"/>
    <x v="1"/>
    <x v="0"/>
    <x v="0"/>
    <m/>
  </r>
  <r>
    <n v="232815"/>
    <x v="1"/>
    <x v="0"/>
    <x v="0"/>
    <x v="3"/>
    <x v="8"/>
    <x v="17"/>
    <x v="0"/>
    <x v="0"/>
    <s v="Trasferimento"/>
    <x v="1"/>
    <x v="5"/>
    <x v="0"/>
    <m/>
  </r>
  <r>
    <n v="144835"/>
    <x v="0"/>
    <x v="0"/>
    <x v="0"/>
    <x v="0"/>
    <x v="0"/>
    <x v="100"/>
    <x v="0"/>
    <x v="0"/>
    <s v="Trasferimento"/>
    <x v="0"/>
    <x v="0"/>
    <x v="0"/>
    <m/>
  </r>
  <r>
    <n v="97890"/>
    <x v="0"/>
    <x v="0"/>
    <x v="0"/>
    <x v="0"/>
    <x v="0"/>
    <x v="100"/>
    <x v="0"/>
    <x v="0"/>
    <s v="Trasferimento"/>
    <x v="0"/>
    <x v="1"/>
    <x v="0"/>
    <m/>
  </r>
  <r>
    <n v="97593"/>
    <x v="0"/>
    <x v="0"/>
    <x v="0"/>
    <x v="0"/>
    <x v="0"/>
    <x v="100"/>
    <x v="0"/>
    <x v="0"/>
    <s v="Trasferimento"/>
    <x v="0"/>
    <x v="0"/>
    <x v="0"/>
    <m/>
  </r>
  <r>
    <n v="100331"/>
    <x v="0"/>
    <x v="0"/>
    <x v="0"/>
    <x v="0"/>
    <x v="0"/>
    <x v="100"/>
    <x v="0"/>
    <x v="0"/>
    <s v="Trasferimento"/>
    <x v="0"/>
    <x v="0"/>
    <x v="0"/>
    <m/>
  </r>
  <r>
    <n v="137765"/>
    <x v="0"/>
    <x v="0"/>
    <x v="0"/>
    <x v="0"/>
    <x v="0"/>
    <x v="100"/>
    <x v="0"/>
    <x v="0"/>
    <s v="Trasferimento"/>
    <x v="0"/>
    <x v="0"/>
    <x v="0"/>
    <m/>
  </r>
  <r>
    <n v="169648"/>
    <x v="1"/>
    <x v="0"/>
    <x v="0"/>
    <x v="0"/>
    <x v="0"/>
    <x v="100"/>
    <x v="0"/>
    <x v="0"/>
    <s v="Trasferimento"/>
    <x v="0"/>
    <x v="6"/>
    <x v="0"/>
    <s v="B"/>
  </r>
  <r>
    <n v="200959"/>
    <x v="0"/>
    <x v="0"/>
    <x v="0"/>
    <x v="0"/>
    <x v="0"/>
    <x v="100"/>
    <x v="0"/>
    <x v="0"/>
    <s v="Trasferimento"/>
    <x v="0"/>
    <x v="0"/>
    <x v="0"/>
    <m/>
  </r>
  <r>
    <n v="186709"/>
    <x v="0"/>
    <x v="0"/>
    <x v="0"/>
    <x v="0"/>
    <x v="0"/>
    <x v="100"/>
    <x v="0"/>
    <x v="0"/>
    <s v="Trasferimento"/>
    <x v="0"/>
    <x v="0"/>
    <x v="0"/>
    <m/>
  </r>
  <r>
    <n v="13665"/>
    <x v="0"/>
    <x v="1"/>
    <x v="2"/>
    <x v="0"/>
    <x v="7"/>
    <x v="44"/>
    <x v="0"/>
    <x v="0"/>
    <s v="Trasferimento"/>
    <x v="1"/>
    <x v="1"/>
    <x v="0"/>
    <m/>
  </r>
  <r>
    <n v="47742"/>
    <x v="0"/>
    <x v="1"/>
    <x v="2"/>
    <x v="4"/>
    <x v="11"/>
    <x v="102"/>
    <x v="0"/>
    <x v="0"/>
    <s v="Trasferimento"/>
    <x v="1"/>
    <x v="1"/>
    <x v="0"/>
    <m/>
  </r>
  <r>
    <n v="175958"/>
    <x v="0"/>
    <x v="0"/>
    <x v="2"/>
    <x v="4"/>
    <x v="8"/>
    <x v="92"/>
    <x v="0"/>
    <x v="0"/>
    <s v="Trasferimento"/>
    <x v="1"/>
    <x v="3"/>
    <x v="0"/>
    <m/>
  </r>
  <r>
    <n v="20016"/>
    <x v="0"/>
    <x v="0"/>
    <x v="0"/>
    <x v="0"/>
    <x v="8"/>
    <x v="92"/>
    <x v="0"/>
    <x v="0"/>
    <s v="Trasferimento"/>
    <x v="1"/>
    <x v="0"/>
    <x v="0"/>
    <m/>
  </r>
  <r>
    <n v="83875"/>
    <x v="0"/>
    <x v="0"/>
    <x v="2"/>
    <x v="1"/>
    <x v="8"/>
    <x v="92"/>
    <x v="0"/>
    <x v="0"/>
    <s v="Trasferimento"/>
    <x v="1"/>
    <x v="0"/>
    <x v="0"/>
    <m/>
  </r>
  <r>
    <n v="220488"/>
    <x v="1"/>
    <x v="0"/>
    <x v="2"/>
    <x v="2"/>
    <x v="11"/>
    <x v="152"/>
    <x v="0"/>
    <x v="0"/>
    <s v="Trasferimento"/>
    <x v="1"/>
    <x v="5"/>
    <x v="0"/>
    <m/>
  </r>
  <r>
    <n v="213135"/>
    <x v="0"/>
    <x v="0"/>
    <x v="0"/>
    <x v="0"/>
    <x v="4"/>
    <x v="140"/>
    <x v="0"/>
    <x v="0"/>
    <s v="Trasferimento"/>
    <x v="0"/>
    <x v="1"/>
    <x v="0"/>
    <m/>
  </r>
  <r>
    <n v="170198"/>
    <x v="0"/>
    <x v="1"/>
    <x v="2"/>
    <x v="3"/>
    <x v="10"/>
    <x v="294"/>
    <x v="0"/>
    <x v="0"/>
    <s v="Trasferimento"/>
    <x v="1"/>
    <x v="0"/>
    <x v="0"/>
    <m/>
  </r>
  <r>
    <n v="139413"/>
    <x v="0"/>
    <x v="0"/>
    <x v="0"/>
    <x v="1"/>
    <x v="11"/>
    <x v="142"/>
    <x v="0"/>
    <x v="0"/>
    <s v="Trasferimento"/>
    <x v="1"/>
    <x v="0"/>
    <x v="0"/>
    <m/>
  </r>
  <r>
    <n v="175861"/>
    <x v="0"/>
    <x v="0"/>
    <x v="0"/>
    <x v="0"/>
    <x v="7"/>
    <x v="195"/>
    <x v="0"/>
    <x v="0"/>
    <s v="Trasferimento"/>
    <x v="1"/>
    <x v="0"/>
    <x v="0"/>
    <m/>
  </r>
  <r>
    <n v="92582"/>
    <x v="0"/>
    <x v="0"/>
    <x v="0"/>
    <x v="0"/>
    <x v="4"/>
    <x v="140"/>
    <x v="0"/>
    <x v="0"/>
    <s v="Trasferimento"/>
    <x v="0"/>
    <x v="4"/>
    <x v="0"/>
    <m/>
  </r>
  <r>
    <n v="114930"/>
    <x v="0"/>
    <x v="0"/>
    <x v="2"/>
    <x v="4"/>
    <x v="0"/>
    <x v="76"/>
    <x v="0"/>
    <x v="0"/>
    <s v="Trasferimento"/>
    <x v="0"/>
    <x v="0"/>
    <x v="0"/>
    <m/>
  </r>
  <r>
    <n v="55527"/>
    <x v="0"/>
    <x v="0"/>
    <x v="0"/>
    <x v="0"/>
    <x v="0"/>
    <x v="76"/>
    <x v="0"/>
    <x v="1"/>
    <s v="Trasferimento"/>
    <x v="0"/>
    <x v="4"/>
    <x v="0"/>
    <m/>
  </r>
  <r>
    <n v="183066"/>
    <x v="1"/>
    <x v="0"/>
    <x v="0"/>
    <x v="0"/>
    <x v="2"/>
    <x v="97"/>
    <x v="0"/>
    <x v="0"/>
    <s v="Trasferimento"/>
    <x v="0"/>
    <x v="2"/>
    <x v="0"/>
    <m/>
  </r>
  <r>
    <n v="175580"/>
    <x v="0"/>
    <x v="0"/>
    <x v="0"/>
    <x v="0"/>
    <x v="14"/>
    <x v="129"/>
    <x v="0"/>
    <x v="0"/>
    <s v="Trasferimento"/>
    <x v="1"/>
    <x v="0"/>
    <x v="0"/>
    <m/>
  </r>
  <r>
    <n v="200006"/>
    <x v="0"/>
    <x v="0"/>
    <x v="2"/>
    <x v="4"/>
    <x v="11"/>
    <x v="142"/>
    <x v="0"/>
    <x v="0"/>
    <s v="Trasferimento"/>
    <x v="1"/>
    <x v="1"/>
    <x v="0"/>
    <m/>
  </r>
  <r>
    <n v="152189"/>
    <x v="1"/>
    <x v="0"/>
    <x v="0"/>
    <x v="0"/>
    <x v="4"/>
    <x v="200"/>
    <x v="0"/>
    <x v="0"/>
    <s v="Trasferimento"/>
    <x v="1"/>
    <x v="2"/>
    <x v="0"/>
    <m/>
  </r>
  <r>
    <n v="86580"/>
    <x v="0"/>
    <x v="0"/>
    <x v="0"/>
    <x v="0"/>
    <x v="10"/>
    <x v="315"/>
    <x v="0"/>
    <x v="0"/>
    <s v="Trasferimento"/>
    <x v="1"/>
    <x v="1"/>
    <x v="0"/>
    <m/>
  </r>
  <r>
    <n v="102218"/>
    <x v="0"/>
    <x v="0"/>
    <x v="2"/>
    <x v="0"/>
    <x v="2"/>
    <x v="332"/>
    <x v="0"/>
    <x v="0"/>
    <s v="Trasferimento"/>
    <x v="1"/>
    <x v="1"/>
    <x v="0"/>
    <m/>
  </r>
  <r>
    <n v="61241"/>
    <x v="0"/>
    <x v="0"/>
    <x v="0"/>
    <x v="0"/>
    <x v="9"/>
    <x v="19"/>
    <x v="0"/>
    <x v="1"/>
    <s v="Trasferimento"/>
    <x v="1"/>
    <x v="4"/>
    <x v="0"/>
    <m/>
  </r>
  <r>
    <n v="59378"/>
    <x v="0"/>
    <x v="0"/>
    <x v="0"/>
    <x v="0"/>
    <x v="4"/>
    <x v="330"/>
    <x v="0"/>
    <x v="0"/>
    <s v="Trasferimento"/>
    <x v="1"/>
    <x v="1"/>
    <x v="0"/>
    <m/>
  </r>
  <r>
    <n v="198106"/>
    <x v="1"/>
    <x v="0"/>
    <x v="2"/>
    <x v="1"/>
    <x v="4"/>
    <x v="330"/>
    <x v="0"/>
    <x v="0"/>
    <s v="Trasferimento"/>
    <x v="1"/>
    <x v="6"/>
    <x v="0"/>
    <m/>
  </r>
  <r>
    <n v="124037"/>
    <x v="0"/>
    <x v="0"/>
    <x v="2"/>
    <x v="4"/>
    <x v="2"/>
    <x v="265"/>
    <x v="0"/>
    <x v="0"/>
    <s v="Trasferimento"/>
    <x v="1"/>
    <x v="1"/>
    <x v="0"/>
    <m/>
  </r>
  <r>
    <n v="77474"/>
    <x v="0"/>
    <x v="0"/>
    <x v="2"/>
    <x v="0"/>
    <x v="4"/>
    <x v="400"/>
    <x v="0"/>
    <x v="0"/>
    <s v="Trasferimento"/>
    <x v="0"/>
    <x v="0"/>
    <x v="0"/>
    <m/>
  </r>
  <r>
    <n v="142521"/>
    <x v="0"/>
    <x v="1"/>
    <x v="2"/>
    <x v="1"/>
    <x v="13"/>
    <x v="177"/>
    <x v="0"/>
    <x v="0"/>
    <s v="Trasferimento"/>
    <x v="1"/>
    <x v="0"/>
    <x v="0"/>
    <m/>
  </r>
  <r>
    <n v="134174"/>
    <x v="0"/>
    <x v="0"/>
    <x v="2"/>
    <x v="3"/>
    <x v="13"/>
    <x v="177"/>
    <x v="0"/>
    <x v="0"/>
    <s v="Trasferimento"/>
    <x v="1"/>
    <x v="1"/>
    <x v="0"/>
    <m/>
  </r>
  <r>
    <n v="14055"/>
    <x v="0"/>
    <x v="1"/>
    <x v="2"/>
    <x v="4"/>
    <x v="8"/>
    <x v="59"/>
    <x v="0"/>
    <x v="0"/>
    <s v="Trasferimento"/>
    <x v="1"/>
    <x v="3"/>
    <x v="0"/>
    <m/>
  </r>
  <r>
    <n v="12259"/>
    <x v="0"/>
    <x v="0"/>
    <x v="2"/>
    <x v="0"/>
    <x v="2"/>
    <x v="10"/>
    <x v="0"/>
    <x v="0"/>
    <s v="Trasferimento"/>
    <x v="0"/>
    <x v="3"/>
    <x v="0"/>
    <m/>
  </r>
  <r>
    <n v="128272"/>
    <x v="0"/>
    <x v="0"/>
    <x v="2"/>
    <x v="0"/>
    <x v="2"/>
    <x v="10"/>
    <x v="0"/>
    <x v="0"/>
    <s v="Trasferimento"/>
    <x v="0"/>
    <x v="1"/>
    <x v="0"/>
    <m/>
  </r>
  <r>
    <n v="124256"/>
    <x v="0"/>
    <x v="0"/>
    <x v="0"/>
    <x v="0"/>
    <x v="11"/>
    <x v="142"/>
    <x v="0"/>
    <x v="0"/>
    <s v="Trasferimento"/>
    <x v="1"/>
    <x v="0"/>
    <x v="0"/>
    <m/>
  </r>
  <r>
    <n v="13403"/>
    <x v="0"/>
    <x v="0"/>
    <x v="2"/>
    <x v="0"/>
    <x v="7"/>
    <x v="231"/>
    <x v="0"/>
    <x v="0"/>
    <s v="Trasferimento"/>
    <x v="1"/>
    <x v="0"/>
    <x v="0"/>
    <m/>
  </r>
  <r>
    <n v="60432"/>
    <x v="0"/>
    <x v="0"/>
    <x v="2"/>
    <x v="0"/>
    <x v="9"/>
    <x v="196"/>
    <x v="0"/>
    <x v="0"/>
    <s v="Trasferimento"/>
    <x v="1"/>
    <x v="0"/>
    <x v="0"/>
    <m/>
  </r>
  <r>
    <n v="9482"/>
    <x v="0"/>
    <x v="0"/>
    <x v="0"/>
    <x v="0"/>
    <x v="11"/>
    <x v="142"/>
    <x v="0"/>
    <x v="0"/>
    <s v="Trasferimento"/>
    <x v="1"/>
    <x v="0"/>
    <x v="0"/>
    <m/>
  </r>
  <r>
    <n v="224548"/>
    <x v="0"/>
    <x v="0"/>
    <x v="0"/>
    <x v="1"/>
    <x v="14"/>
    <x v="386"/>
    <x v="0"/>
    <x v="1"/>
    <s v="Trasferimento"/>
    <x v="1"/>
    <x v="0"/>
    <x v="0"/>
    <m/>
  </r>
  <r>
    <n v="176279"/>
    <x v="0"/>
    <x v="0"/>
    <x v="0"/>
    <x v="0"/>
    <x v="14"/>
    <x v="386"/>
    <x v="0"/>
    <x v="0"/>
    <s v="Trasferimento"/>
    <x v="1"/>
    <x v="3"/>
    <x v="0"/>
    <m/>
  </r>
  <r>
    <n v="17991"/>
    <x v="0"/>
    <x v="0"/>
    <x v="0"/>
    <x v="0"/>
    <x v="4"/>
    <x v="40"/>
    <x v="0"/>
    <x v="0"/>
    <s v="Trasferimento"/>
    <x v="1"/>
    <x v="3"/>
    <x v="0"/>
    <m/>
  </r>
  <r>
    <n v="187090"/>
    <x v="0"/>
    <x v="1"/>
    <x v="2"/>
    <x v="2"/>
    <x v="4"/>
    <x v="283"/>
    <x v="0"/>
    <x v="0"/>
    <s v="Trasferimento"/>
    <x v="1"/>
    <x v="0"/>
    <x v="0"/>
    <m/>
  </r>
  <r>
    <n v="163261"/>
    <x v="1"/>
    <x v="0"/>
    <x v="2"/>
    <x v="1"/>
    <x v="9"/>
    <x v="16"/>
    <x v="0"/>
    <x v="0"/>
    <s v="Trasferimento"/>
    <x v="1"/>
    <x v="7"/>
    <x v="0"/>
    <m/>
  </r>
  <r>
    <n v="95675"/>
    <x v="0"/>
    <x v="0"/>
    <x v="2"/>
    <x v="0"/>
    <x v="2"/>
    <x v="251"/>
    <x v="0"/>
    <x v="0"/>
    <s v="Trasferimento"/>
    <x v="1"/>
    <x v="0"/>
    <x v="0"/>
    <m/>
  </r>
  <r>
    <n v="230949"/>
    <x v="1"/>
    <x v="0"/>
    <x v="0"/>
    <x v="2"/>
    <x v="2"/>
    <x v="332"/>
    <x v="0"/>
    <x v="0"/>
    <s v="Trasferimento"/>
    <x v="1"/>
    <x v="5"/>
    <x v="0"/>
    <m/>
  </r>
  <r>
    <n v="99710"/>
    <x v="0"/>
    <x v="0"/>
    <x v="0"/>
    <x v="0"/>
    <x v="4"/>
    <x v="145"/>
    <x v="0"/>
    <x v="1"/>
    <s v="Trasferimento"/>
    <x v="1"/>
    <x v="3"/>
    <x v="0"/>
    <m/>
  </r>
  <r>
    <n v="181648"/>
    <x v="0"/>
    <x v="0"/>
    <x v="2"/>
    <x v="0"/>
    <x v="10"/>
    <x v="194"/>
    <x v="0"/>
    <x v="1"/>
    <s v="Trasferimento"/>
    <x v="1"/>
    <x v="3"/>
    <x v="0"/>
    <m/>
  </r>
  <r>
    <n v="181658"/>
    <x v="0"/>
    <x v="0"/>
    <x v="2"/>
    <x v="0"/>
    <x v="10"/>
    <x v="194"/>
    <x v="0"/>
    <x v="0"/>
    <s v="Trasferimento"/>
    <x v="1"/>
    <x v="4"/>
    <x v="0"/>
    <m/>
  </r>
  <r>
    <n v="196146"/>
    <x v="1"/>
    <x v="0"/>
    <x v="0"/>
    <x v="0"/>
    <x v="4"/>
    <x v="200"/>
    <x v="0"/>
    <x v="0"/>
    <s v="Trasferimento"/>
    <x v="1"/>
    <x v="6"/>
    <x v="0"/>
    <m/>
  </r>
  <r>
    <n v="219927"/>
    <x v="0"/>
    <x v="1"/>
    <x v="2"/>
    <x v="1"/>
    <x v="11"/>
    <x v="49"/>
    <x v="0"/>
    <x v="0"/>
    <s v="Trasferimento"/>
    <x v="1"/>
    <x v="0"/>
    <x v="0"/>
    <m/>
  </r>
  <r>
    <n v="22359"/>
    <x v="0"/>
    <x v="1"/>
    <x v="2"/>
    <x v="4"/>
    <x v="12"/>
    <x v="269"/>
    <x v="0"/>
    <x v="0"/>
    <s v="Trasferimento"/>
    <x v="1"/>
    <x v="3"/>
    <x v="0"/>
    <m/>
  </r>
  <r>
    <n v="206713"/>
    <x v="0"/>
    <x v="0"/>
    <x v="2"/>
    <x v="3"/>
    <x v="8"/>
    <x v="304"/>
    <x v="0"/>
    <x v="0"/>
    <s v="Trasferimento"/>
    <x v="0"/>
    <x v="4"/>
    <x v="0"/>
    <m/>
  </r>
  <r>
    <n v="229260"/>
    <x v="0"/>
    <x v="1"/>
    <x v="0"/>
    <x v="1"/>
    <x v="14"/>
    <x v="131"/>
    <x v="0"/>
    <x v="1"/>
    <s v="Trasferimento"/>
    <x v="1"/>
    <x v="0"/>
    <x v="0"/>
    <m/>
  </r>
  <r>
    <n v="134768"/>
    <x v="0"/>
    <x v="1"/>
    <x v="2"/>
    <x v="2"/>
    <x v="4"/>
    <x v="145"/>
    <x v="0"/>
    <x v="0"/>
    <s v="Trasferimento"/>
    <x v="1"/>
    <x v="0"/>
    <x v="0"/>
    <m/>
  </r>
  <r>
    <n v="8896"/>
    <x v="0"/>
    <x v="0"/>
    <x v="0"/>
    <x v="0"/>
    <x v="8"/>
    <x v="127"/>
    <x v="0"/>
    <x v="1"/>
    <s v="Trasferimento"/>
    <x v="1"/>
    <x v="0"/>
    <x v="0"/>
    <m/>
  </r>
  <r>
    <n v="77202"/>
    <x v="0"/>
    <x v="0"/>
    <x v="2"/>
    <x v="4"/>
    <x v="0"/>
    <x v="100"/>
    <x v="0"/>
    <x v="0"/>
    <s v="Trasferimento"/>
    <x v="0"/>
    <x v="3"/>
    <x v="0"/>
    <m/>
  </r>
  <r>
    <n v="180303"/>
    <x v="0"/>
    <x v="0"/>
    <x v="0"/>
    <x v="1"/>
    <x v="0"/>
    <x v="100"/>
    <x v="0"/>
    <x v="0"/>
    <s v="Trasferimento"/>
    <x v="0"/>
    <x v="0"/>
    <x v="0"/>
    <m/>
  </r>
  <r>
    <n v="23906"/>
    <x v="0"/>
    <x v="0"/>
    <x v="0"/>
    <x v="0"/>
    <x v="0"/>
    <x v="100"/>
    <x v="0"/>
    <x v="0"/>
    <s v="Trasferimento"/>
    <x v="0"/>
    <x v="0"/>
    <x v="0"/>
    <m/>
  </r>
  <r>
    <n v="150790"/>
    <x v="0"/>
    <x v="0"/>
    <x v="0"/>
    <x v="0"/>
    <x v="12"/>
    <x v="323"/>
    <x v="0"/>
    <x v="0"/>
    <s v="Trasferimento"/>
    <x v="1"/>
    <x v="0"/>
    <x v="0"/>
    <m/>
  </r>
  <r>
    <n v="230321"/>
    <x v="0"/>
    <x v="1"/>
    <x v="0"/>
    <x v="1"/>
    <x v="6"/>
    <x v="107"/>
    <x v="0"/>
    <x v="0"/>
    <s v="Trasferimento"/>
    <x v="1"/>
    <x v="3"/>
    <x v="0"/>
    <m/>
  </r>
  <r>
    <n v="110002"/>
    <x v="0"/>
    <x v="0"/>
    <x v="0"/>
    <x v="0"/>
    <x v="1"/>
    <x v="28"/>
    <x v="0"/>
    <x v="0"/>
    <s v="Trasferimento"/>
    <x v="1"/>
    <x v="1"/>
    <x v="0"/>
    <m/>
  </r>
  <r>
    <n v="99810"/>
    <x v="0"/>
    <x v="1"/>
    <x v="2"/>
    <x v="1"/>
    <x v="1"/>
    <x v="28"/>
    <x v="0"/>
    <x v="0"/>
    <s v="Trasferimento"/>
    <x v="1"/>
    <x v="0"/>
    <x v="0"/>
    <m/>
  </r>
  <r>
    <n v="131993"/>
    <x v="0"/>
    <x v="0"/>
    <x v="2"/>
    <x v="0"/>
    <x v="5"/>
    <x v="6"/>
    <x v="0"/>
    <x v="1"/>
    <s v="Trasferimento"/>
    <x v="0"/>
    <x v="0"/>
    <x v="0"/>
    <m/>
  </r>
  <r>
    <n v="223021"/>
    <x v="1"/>
    <x v="1"/>
    <x v="0"/>
    <x v="1"/>
    <x v="12"/>
    <x v="245"/>
    <x v="0"/>
    <x v="0"/>
    <s v="Trasferimento"/>
    <x v="1"/>
    <x v="5"/>
    <x v="0"/>
    <m/>
  </r>
  <r>
    <n v="84477"/>
    <x v="0"/>
    <x v="0"/>
    <x v="2"/>
    <x v="4"/>
    <x v="10"/>
    <x v="266"/>
    <x v="0"/>
    <x v="0"/>
    <s v="Trasferimento"/>
    <x v="1"/>
    <x v="0"/>
    <x v="0"/>
    <m/>
  </r>
  <r>
    <n v="127584"/>
    <x v="1"/>
    <x v="0"/>
    <x v="2"/>
    <x v="0"/>
    <x v="4"/>
    <x v="151"/>
    <x v="0"/>
    <x v="0"/>
    <s v="Trasferimento"/>
    <x v="1"/>
    <x v="6"/>
    <x v="0"/>
    <m/>
  </r>
  <r>
    <n v="112444"/>
    <x v="0"/>
    <x v="0"/>
    <x v="2"/>
    <x v="4"/>
    <x v="8"/>
    <x v="62"/>
    <x v="0"/>
    <x v="0"/>
    <s v="Trasferimento"/>
    <x v="1"/>
    <x v="1"/>
    <x v="0"/>
    <m/>
  </r>
  <r>
    <n v="71131"/>
    <x v="0"/>
    <x v="0"/>
    <x v="2"/>
    <x v="0"/>
    <x v="1"/>
    <x v="108"/>
    <x v="0"/>
    <x v="0"/>
    <s v="Trasferimento"/>
    <x v="0"/>
    <x v="4"/>
    <x v="0"/>
    <m/>
  </r>
  <r>
    <n v="109274"/>
    <x v="0"/>
    <x v="0"/>
    <x v="0"/>
    <x v="0"/>
    <x v="14"/>
    <x v="386"/>
    <x v="0"/>
    <x v="0"/>
    <s v="Trasferimento"/>
    <x v="1"/>
    <x v="1"/>
    <x v="0"/>
    <m/>
  </r>
  <r>
    <n v="109442"/>
    <x v="0"/>
    <x v="0"/>
    <x v="2"/>
    <x v="0"/>
    <x v="7"/>
    <x v="165"/>
    <x v="0"/>
    <x v="0"/>
    <s v="Trasferimento"/>
    <x v="0"/>
    <x v="0"/>
    <x v="0"/>
    <m/>
  </r>
  <r>
    <n v="26827"/>
    <x v="0"/>
    <x v="0"/>
    <x v="2"/>
    <x v="4"/>
    <x v="8"/>
    <x v="46"/>
    <x v="0"/>
    <x v="0"/>
    <s v="Trasferimento"/>
    <x v="0"/>
    <x v="0"/>
    <x v="0"/>
    <m/>
  </r>
  <r>
    <n v="97815"/>
    <x v="0"/>
    <x v="1"/>
    <x v="2"/>
    <x v="4"/>
    <x v="11"/>
    <x v="24"/>
    <x v="0"/>
    <x v="0"/>
    <s v="Trasferimento"/>
    <x v="1"/>
    <x v="1"/>
    <x v="0"/>
    <m/>
  </r>
  <r>
    <n v="25579"/>
    <x v="0"/>
    <x v="1"/>
    <x v="2"/>
    <x v="4"/>
    <x v="11"/>
    <x v="24"/>
    <x v="0"/>
    <x v="0"/>
    <s v="Trasferimento"/>
    <x v="1"/>
    <x v="3"/>
    <x v="0"/>
    <m/>
  </r>
  <r>
    <n v="176312"/>
    <x v="0"/>
    <x v="0"/>
    <x v="0"/>
    <x v="0"/>
    <x v="0"/>
    <x v="0"/>
    <x v="0"/>
    <x v="0"/>
    <s v="Trasferimento"/>
    <x v="0"/>
    <x v="3"/>
    <x v="0"/>
    <m/>
  </r>
  <r>
    <n v="8886"/>
    <x v="0"/>
    <x v="0"/>
    <x v="0"/>
    <x v="0"/>
    <x v="4"/>
    <x v="360"/>
    <x v="0"/>
    <x v="0"/>
    <s v="Trasferimento"/>
    <x v="0"/>
    <x v="0"/>
    <x v="0"/>
    <m/>
  </r>
  <r>
    <n v="112334"/>
    <x v="0"/>
    <x v="0"/>
    <x v="0"/>
    <x v="0"/>
    <x v="12"/>
    <x v="106"/>
    <x v="0"/>
    <x v="0"/>
    <s v="Trasferimento"/>
    <x v="1"/>
    <x v="0"/>
    <x v="0"/>
    <m/>
  </r>
  <r>
    <n v="212843"/>
    <x v="0"/>
    <x v="1"/>
    <x v="2"/>
    <x v="2"/>
    <x v="4"/>
    <x v="119"/>
    <x v="0"/>
    <x v="0"/>
    <s v="Trasferimento"/>
    <x v="1"/>
    <x v="3"/>
    <x v="0"/>
    <m/>
  </r>
  <r>
    <n v="136262"/>
    <x v="0"/>
    <x v="0"/>
    <x v="2"/>
    <x v="0"/>
    <x v="0"/>
    <x v="100"/>
    <x v="0"/>
    <x v="1"/>
    <s v="Trasferimento"/>
    <x v="0"/>
    <x v="0"/>
    <x v="0"/>
    <m/>
  </r>
  <r>
    <n v="60004"/>
    <x v="0"/>
    <x v="1"/>
    <x v="2"/>
    <x v="4"/>
    <x v="2"/>
    <x v="172"/>
    <x v="0"/>
    <x v="0"/>
    <s v="Trasferimento"/>
    <x v="1"/>
    <x v="3"/>
    <x v="0"/>
    <m/>
  </r>
  <r>
    <n v="200989"/>
    <x v="0"/>
    <x v="0"/>
    <x v="0"/>
    <x v="0"/>
    <x v="18"/>
    <x v="264"/>
    <x v="0"/>
    <x v="0"/>
    <s v="Trasferimento"/>
    <x v="0"/>
    <x v="3"/>
    <x v="0"/>
    <m/>
  </r>
  <r>
    <n v="203658"/>
    <x v="0"/>
    <x v="0"/>
    <x v="0"/>
    <x v="1"/>
    <x v="12"/>
    <x v="323"/>
    <x v="0"/>
    <x v="0"/>
    <s v="Trasferimento"/>
    <x v="1"/>
    <x v="0"/>
    <x v="0"/>
    <m/>
  </r>
  <r>
    <n v="64715"/>
    <x v="0"/>
    <x v="0"/>
    <x v="0"/>
    <x v="0"/>
    <x v="7"/>
    <x v="195"/>
    <x v="0"/>
    <x v="0"/>
    <s v="Trasferimento"/>
    <x v="1"/>
    <x v="3"/>
    <x v="0"/>
    <m/>
  </r>
  <r>
    <n v="96399"/>
    <x v="0"/>
    <x v="0"/>
    <x v="0"/>
    <x v="0"/>
    <x v="12"/>
    <x v="323"/>
    <x v="0"/>
    <x v="0"/>
    <s v="Trasferimento"/>
    <x v="1"/>
    <x v="4"/>
    <x v="0"/>
    <m/>
  </r>
  <r>
    <n v="222481"/>
    <x v="1"/>
    <x v="1"/>
    <x v="0"/>
    <x v="1"/>
    <x v="12"/>
    <x v="323"/>
    <x v="0"/>
    <x v="0"/>
    <s v="Trasferimento"/>
    <x v="1"/>
    <x v="5"/>
    <x v="0"/>
    <m/>
  </r>
  <r>
    <n v="148783"/>
    <x v="0"/>
    <x v="1"/>
    <x v="0"/>
    <x v="0"/>
    <x v="7"/>
    <x v="181"/>
    <x v="0"/>
    <x v="0"/>
    <s v="Trasferimento"/>
    <x v="1"/>
    <x v="0"/>
    <x v="0"/>
    <m/>
  </r>
  <r>
    <n v="152821"/>
    <x v="0"/>
    <x v="1"/>
    <x v="0"/>
    <x v="0"/>
    <x v="7"/>
    <x v="181"/>
    <x v="0"/>
    <x v="0"/>
    <s v="Trasferimento"/>
    <x v="1"/>
    <x v="0"/>
    <x v="0"/>
    <m/>
  </r>
  <r>
    <n v="5600"/>
    <x v="0"/>
    <x v="0"/>
    <x v="0"/>
    <x v="0"/>
    <x v="4"/>
    <x v="140"/>
    <x v="0"/>
    <x v="0"/>
    <s v="Trasferimento"/>
    <x v="0"/>
    <x v="1"/>
    <x v="0"/>
    <m/>
  </r>
  <r>
    <n v="201240"/>
    <x v="1"/>
    <x v="0"/>
    <x v="0"/>
    <x v="1"/>
    <x v="8"/>
    <x v="31"/>
    <x v="0"/>
    <x v="0"/>
    <s v="Trasferimento"/>
    <x v="1"/>
    <x v="5"/>
    <x v="0"/>
    <m/>
  </r>
  <r>
    <n v="116745"/>
    <x v="0"/>
    <x v="0"/>
    <x v="0"/>
    <x v="0"/>
    <x v="11"/>
    <x v="365"/>
    <x v="0"/>
    <x v="0"/>
    <s v="Trasferimento"/>
    <x v="1"/>
    <x v="4"/>
    <x v="0"/>
    <m/>
  </r>
  <r>
    <n v="212731"/>
    <x v="0"/>
    <x v="0"/>
    <x v="0"/>
    <x v="0"/>
    <x v="7"/>
    <x v="181"/>
    <x v="0"/>
    <x v="1"/>
    <s v="Trasferimento"/>
    <x v="1"/>
    <x v="3"/>
    <x v="0"/>
    <m/>
  </r>
  <r>
    <n v="164583"/>
    <x v="0"/>
    <x v="0"/>
    <x v="0"/>
    <x v="0"/>
    <x v="11"/>
    <x v="142"/>
    <x v="0"/>
    <x v="0"/>
    <s v="Trasferimento"/>
    <x v="1"/>
    <x v="4"/>
    <x v="0"/>
    <m/>
  </r>
  <r>
    <n v="167551"/>
    <x v="0"/>
    <x v="0"/>
    <x v="2"/>
    <x v="0"/>
    <x v="11"/>
    <x v="189"/>
    <x v="0"/>
    <x v="0"/>
    <s v="Trasferimento"/>
    <x v="1"/>
    <x v="0"/>
    <x v="0"/>
    <m/>
  </r>
  <r>
    <n v="154836"/>
    <x v="0"/>
    <x v="1"/>
    <x v="0"/>
    <x v="0"/>
    <x v="11"/>
    <x v="189"/>
    <x v="0"/>
    <x v="0"/>
    <s v="Trasferimento"/>
    <x v="1"/>
    <x v="0"/>
    <x v="0"/>
    <m/>
  </r>
  <r>
    <n v="34465"/>
    <x v="0"/>
    <x v="2"/>
    <x v="0"/>
    <x v="0"/>
    <x v="2"/>
    <x v="216"/>
    <x v="1"/>
    <x v="1"/>
    <s v="Trasferimento"/>
    <x v="0"/>
    <x v="8"/>
    <x v="0"/>
    <m/>
  </r>
  <r>
    <n v="130549"/>
    <x v="1"/>
    <x v="0"/>
    <x v="0"/>
    <x v="0"/>
    <x v="4"/>
    <x v="154"/>
    <x v="0"/>
    <x v="0"/>
    <s v="Trasferimento"/>
    <x v="1"/>
    <x v="2"/>
    <x v="0"/>
    <m/>
  </r>
  <r>
    <n v="188120"/>
    <x v="0"/>
    <x v="0"/>
    <x v="0"/>
    <x v="0"/>
    <x v="11"/>
    <x v="142"/>
    <x v="0"/>
    <x v="0"/>
    <s v="Trasferimento"/>
    <x v="1"/>
    <x v="0"/>
    <x v="0"/>
    <m/>
  </r>
  <r>
    <n v="166692"/>
    <x v="0"/>
    <x v="0"/>
    <x v="0"/>
    <x v="0"/>
    <x v="7"/>
    <x v="161"/>
    <x v="0"/>
    <x v="0"/>
    <s v="Trasferimento"/>
    <x v="0"/>
    <x v="0"/>
    <x v="0"/>
    <m/>
  </r>
  <r>
    <n v="189663"/>
    <x v="0"/>
    <x v="0"/>
    <x v="2"/>
    <x v="2"/>
    <x v="7"/>
    <x v="161"/>
    <x v="0"/>
    <x v="1"/>
    <s v="Trasferimento"/>
    <x v="0"/>
    <x v="3"/>
    <x v="0"/>
    <m/>
  </r>
  <r>
    <n v="45633"/>
    <x v="0"/>
    <x v="0"/>
    <x v="0"/>
    <x v="0"/>
    <x v="11"/>
    <x v="142"/>
    <x v="0"/>
    <x v="0"/>
    <s v="Trasferimento"/>
    <x v="1"/>
    <x v="3"/>
    <x v="0"/>
    <m/>
  </r>
  <r>
    <n v="156817"/>
    <x v="0"/>
    <x v="0"/>
    <x v="0"/>
    <x v="0"/>
    <x v="5"/>
    <x v="170"/>
    <x v="0"/>
    <x v="0"/>
    <s v="Trasferimento"/>
    <x v="0"/>
    <x v="1"/>
    <x v="0"/>
    <m/>
  </r>
  <r>
    <n v="127504"/>
    <x v="0"/>
    <x v="0"/>
    <x v="0"/>
    <x v="0"/>
    <x v="11"/>
    <x v="143"/>
    <x v="0"/>
    <x v="0"/>
    <s v="Trasferimento"/>
    <x v="1"/>
    <x v="3"/>
    <x v="0"/>
    <m/>
  </r>
  <r>
    <n v="26821"/>
    <x v="0"/>
    <x v="0"/>
    <x v="0"/>
    <x v="0"/>
    <x v="8"/>
    <x v="31"/>
    <x v="0"/>
    <x v="0"/>
    <s v="Trasferimento"/>
    <x v="1"/>
    <x v="4"/>
    <x v="0"/>
    <m/>
  </r>
  <r>
    <n v="178456"/>
    <x v="0"/>
    <x v="0"/>
    <x v="0"/>
    <x v="1"/>
    <x v="7"/>
    <x v="223"/>
    <x v="0"/>
    <x v="0"/>
    <s v="Trasferimento"/>
    <x v="2"/>
    <x v="0"/>
    <x v="0"/>
    <m/>
  </r>
  <r>
    <n v="96096"/>
    <x v="0"/>
    <x v="0"/>
    <x v="0"/>
    <x v="0"/>
    <x v="7"/>
    <x v="223"/>
    <x v="0"/>
    <x v="0"/>
    <s v="Trasferimento"/>
    <x v="2"/>
    <x v="0"/>
    <x v="0"/>
    <m/>
  </r>
  <r>
    <n v="96086"/>
    <x v="0"/>
    <x v="0"/>
    <x v="0"/>
    <x v="0"/>
    <x v="7"/>
    <x v="223"/>
    <x v="0"/>
    <x v="1"/>
    <s v="Trasferimento"/>
    <x v="2"/>
    <x v="3"/>
    <x v="0"/>
    <m/>
  </r>
  <r>
    <n v="107810"/>
    <x v="0"/>
    <x v="0"/>
    <x v="0"/>
    <x v="0"/>
    <x v="7"/>
    <x v="181"/>
    <x v="0"/>
    <x v="0"/>
    <s v="Trasferimento"/>
    <x v="1"/>
    <x v="3"/>
    <x v="0"/>
    <m/>
  </r>
  <r>
    <n v="230399"/>
    <x v="0"/>
    <x v="0"/>
    <x v="0"/>
    <x v="0"/>
    <x v="7"/>
    <x v="181"/>
    <x v="0"/>
    <x v="0"/>
    <s v="Trasferimento"/>
    <x v="1"/>
    <x v="0"/>
    <x v="0"/>
    <m/>
  </r>
  <r>
    <n v="144755"/>
    <x v="0"/>
    <x v="0"/>
    <x v="0"/>
    <x v="0"/>
    <x v="7"/>
    <x v="161"/>
    <x v="0"/>
    <x v="0"/>
    <s v="Trasferimento"/>
    <x v="0"/>
    <x v="1"/>
    <x v="0"/>
    <m/>
  </r>
  <r>
    <n v="185839"/>
    <x v="0"/>
    <x v="0"/>
    <x v="2"/>
    <x v="0"/>
    <x v="7"/>
    <x v="348"/>
    <x v="0"/>
    <x v="0"/>
    <s v="Trasferimento"/>
    <x v="1"/>
    <x v="1"/>
    <x v="0"/>
    <m/>
  </r>
  <r>
    <n v="230004"/>
    <x v="0"/>
    <x v="0"/>
    <x v="0"/>
    <x v="0"/>
    <x v="7"/>
    <x v="348"/>
    <x v="0"/>
    <x v="0"/>
    <s v="Trasferimento"/>
    <x v="1"/>
    <x v="0"/>
    <x v="0"/>
    <m/>
  </r>
  <r>
    <n v="229039"/>
    <x v="0"/>
    <x v="0"/>
    <x v="0"/>
    <x v="0"/>
    <x v="7"/>
    <x v="191"/>
    <x v="0"/>
    <x v="0"/>
    <s v="Trasferimento"/>
    <x v="0"/>
    <x v="0"/>
    <x v="0"/>
    <m/>
  </r>
  <r>
    <n v="229041"/>
    <x v="0"/>
    <x v="0"/>
    <x v="0"/>
    <x v="0"/>
    <x v="7"/>
    <x v="191"/>
    <x v="0"/>
    <x v="1"/>
    <s v="Trasferimento"/>
    <x v="0"/>
    <x v="0"/>
    <x v="0"/>
    <m/>
  </r>
  <r>
    <n v="155063"/>
    <x v="0"/>
    <x v="0"/>
    <x v="0"/>
    <x v="0"/>
    <x v="11"/>
    <x v="142"/>
    <x v="0"/>
    <x v="0"/>
    <s v="Trasferimento"/>
    <x v="1"/>
    <x v="0"/>
    <x v="0"/>
    <m/>
  </r>
  <r>
    <n v="42807"/>
    <x v="0"/>
    <x v="0"/>
    <x v="0"/>
    <x v="0"/>
    <x v="11"/>
    <x v="142"/>
    <x v="0"/>
    <x v="0"/>
    <s v="Trasferimento"/>
    <x v="1"/>
    <x v="1"/>
    <x v="0"/>
    <m/>
  </r>
  <r>
    <n v="190649"/>
    <x v="0"/>
    <x v="0"/>
    <x v="0"/>
    <x v="0"/>
    <x v="11"/>
    <x v="142"/>
    <x v="0"/>
    <x v="0"/>
    <s v="Trasferimento"/>
    <x v="1"/>
    <x v="0"/>
    <x v="0"/>
    <m/>
  </r>
  <r>
    <n v="55953"/>
    <x v="0"/>
    <x v="0"/>
    <x v="0"/>
    <x v="0"/>
    <x v="11"/>
    <x v="142"/>
    <x v="0"/>
    <x v="0"/>
    <s v="Trasferimento"/>
    <x v="1"/>
    <x v="0"/>
    <x v="0"/>
    <m/>
  </r>
  <r>
    <n v="26455"/>
    <x v="0"/>
    <x v="0"/>
    <x v="0"/>
    <x v="0"/>
    <x v="7"/>
    <x v="202"/>
    <x v="0"/>
    <x v="0"/>
    <s v="Trasferimento"/>
    <x v="1"/>
    <x v="4"/>
    <x v="0"/>
    <m/>
  </r>
  <r>
    <n v="183115"/>
    <x v="0"/>
    <x v="0"/>
    <x v="0"/>
    <x v="0"/>
    <x v="11"/>
    <x v="142"/>
    <x v="0"/>
    <x v="0"/>
    <s v="Trasferimento"/>
    <x v="1"/>
    <x v="0"/>
    <x v="0"/>
    <m/>
  </r>
  <r>
    <n v="29299"/>
    <x v="0"/>
    <x v="0"/>
    <x v="0"/>
    <x v="0"/>
    <x v="7"/>
    <x v="202"/>
    <x v="0"/>
    <x v="0"/>
    <s v="Trasferimento"/>
    <x v="1"/>
    <x v="4"/>
    <x v="0"/>
    <m/>
  </r>
  <r>
    <n v="171352"/>
    <x v="0"/>
    <x v="0"/>
    <x v="0"/>
    <x v="0"/>
    <x v="11"/>
    <x v="142"/>
    <x v="0"/>
    <x v="0"/>
    <s v="Trasferimento"/>
    <x v="1"/>
    <x v="0"/>
    <x v="0"/>
    <m/>
  </r>
  <r>
    <n v="202905"/>
    <x v="0"/>
    <x v="0"/>
    <x v="0"/>
    <x v="0"/>
    <x v="11"/>
    <x v="142"/>
    <x v="0"/>
    <x v="0"/>
    <s v="Trasferimento"/>
    <x v="1"/>
    <x v="3"/>
    <x v="0"/>
    <m/>
  </r>
  <r>
    <n v="230910"/>
    <x v="0"/>
    <x v="0"/>
    <x v="0"/>
    <x v="0"/>
    <x v="11"/>
    <x v="142"/>
    <x v="0"/>
    <x v="0"/>
    <s v="Trasferimento"/>
    <x v="1"/>
    <x v="3"/>
    <x v="0"/>
    <m/>
  </r>
  <r>
    <n v="133760"/>
    <x v="0"/>
    <x v="0"/>
    <x v="0"/>
    <x v="0"/>
    <x v="14"/>
    <x v="312"/>
    <x v="0"/>
    <x v="0"/>
    <s v="Trasferimento"/>
    <x v="0"/>
    <x v="0"/>
    <x v="0"/>
    <m/>
  </r>
  <r>
    <n v="139198"/>
    <x v="0"/>
    <x v="0"/>
    <x v="0"/>
    <x v="0"/>
    <x v="14"/>
    <x v="312"/>
    <x v="0"/>
    <x v="0"/>
    <s v="Trasferimento"/>
    <x v="0"/>
    <x v="0"/>
    <x v="0"/>
    <m/>
  </r>
  <r>
    <n v="179882"/>
    <x v="0"/>
    <x v="0"/>
    <x v="0"/>
    <x v="0"/>
    <x v="14"/>
    <x v="312"/>
    <x v="0"/>
    <x v="0"/>
    <s v="Trasferimento"/>
    <x v="0"/>
    <x v="0"/>
    <x v="0"/>
    <m/>
  </r>
  <r>
    <n v="211787"/>
    <x v="0"/>
    <x v="0"/>
    <x v="0"/>
    <x v="0"/>
    <x v="11"/>
    <x v="142"/>
    <x v="0"/>
    <x v="0"/>
    <s v="Trasferimento"/>
    <x v="1"/>
    <x v="3"/>
    <x v="0"/>
    <m/>
  </r>
  <r>
    <n v="27551"/>
    <x v="0"/>
    <x v="0"/>
    <x v="0"/>
    <x v="0"/>
    <x v="11"/>
    <x v="142"/>
    <x v="0"/>
    <x v="0"/>
    <s v="Trasferimento"/>
    <x v="1"/>
    <x v="0"/>
    <x v="0"/>
    <m/>
  </r>
  <r>
    <n v="150392"/>
    <x v="0"/>
    <x v="0"/>
    <x v="0"/>
    <x v="0"/>
    <x v="11"/>
    <x v="142"/>
    <x v="0"/>
    <x v="0"/>
    <s v="Trasferimento"/>
    <x v="1"/>
    <x v="0"/>
    <x v="0"/>
    <m/>
  </r>
  <r>
    <n v="187860"/>
    <x v="0"/>
    <x v="0"/>
    <x v="0"/>
    <x v="0"/>
    <x v="11"/>
    <x v="142"/>
    <x v="0"/>
    <x v="0"/>
    <s v="Trasferimento"/>
    <x v="1"/>
    <x v="0"/>
    <x v="0"/>
    <m/>
  </r>
  <r>
    <n v="169150"/>
    <x v="0"/>
    <x v="0"/>
    <x v="0"/>
    <x v="0"/>
    <x v="5"/>
    <x v="170"/>
    <x v="0"/>
    <x v="0"/>
    <s v="Trasferimento"/>
    <x v="0"/>
    <x v="0"/>
    <x v="0"/>
    <m/>
  </r>
  <r>
    <n v="129768"/>
    <x v="0"/>
    <x v="0"/>
    <x v="0"/>
    <x v="0"/>
    <x v="11"/>
    <x v="142"/>
    <x v="0"/>
    <x v="0"/>
    <s v="Trasferimento"/>
    <x v="1"/>
    <x v="4"/>
    <x v="0"/>
    <m/>
  </r>
  <r>
    <n v="199202"/>
    <x v="0"/>
    <x v="0"/>
    <x v="0"/>
    <x v="0"/>
    <x v="11"/>
    <x v="142"/>
    <x v="0"/>
    <x v="0"/>
    <s v="Trasferimento"/>
    <x v="1"/>
    <x v="0"/>
    <x v="0"/>
    <m/>
  </r>
  <r>
    <n v="158016"/>
    <x v="0"/>
    <x v="0"/>
    <x v="0"/>
    <x v="0"/>
    <x v="11"/>
    <x v="142"/>
    <x v="0"/>
    <x v="0"/>
    <s v="Trasferimento"/>
    <x v="1"/>
    <x v="0"/>
    <x v="0"/>
    <m/>
  </r>
  <r>
    <n v="9558"/>
    <x v="0"/>
    <x v="0"/>
    <x v="2"/>
    <x v="0"/>
    <x v="11"/>
    <x v="142"/>
    <x v="0"/>
    <x v="0"/>
    <s v="Trasferimento"/>
    <x v="1"/>
    <x v="0"/>
    <x v="0"/>
    <m/>
  </r>
  <r>
    <n v="14144"/>
    <x v="0"/>
    <x v="0"/>
    <x v="0"/>
    <x v="0"/>
    <x v="4"/>
    <x v="111"/>
    <x v="0"/>
    <x v="0"/>
    <s v="Trasferimento"/>
    <x v="3"/>
    <x v="0"/>
    <x v="0"/>
    <m/>
  </r>
  <r>
    <n v="205884"/>
    <x v="0"/>
    <x v="0"/>
    <x v="0"/>
    <x v="0"/>
    <x v="4"/>
    <x v="111"/>
    <x v="0"/>
    <x v="1"/>
    <s v="Trasferimento"/>
    <x v="3"/>
    <x v="0"/>
    <x v="0"/>
    <m/>
  </r>
  <r>
    <n v="71985"/>
    <x v="0"/>
    <x v="0"/>
    <x v="0"/>
    <x v="0"/>
    <x v="11"/>
    <x v="142"/>
    <x v="0"/>
    <x v="0"/>
    <s v="Trasferimento"/>
    <x v="1"/>
    <x v="0"/>
    <x v="0"/>
    <m/>
  </r>
  <r>
    <n v="182742"/>
    <x v="0"/>
    <x v="0"/>
    <x v="0"/>
    <x v="0"/>
    <x v="4"/>
    <x v="54"/>
    <x v="0"/>
    <x v="1"/>
    <s v="Trasferimento"/>
    <x v="1"/>
    <x v="0"/>
    <x v="0"/>
    <m/>
  </r>
  <r>
    <n v="49931"/>
    <x v="0"/>
    <x v="0"/>
    <x v="0"/>
    <x v="0"/>
    <x v="4"/>
    <x v="54"/>
    <x v="0"/>
    <x v="1"/>
    <s v="Trasferimento"/>
    <x v="1"/>
    <x v="4"/>
    <x v="0"/>
    <m/>
  </r>
  <r>
    <n v="185030"/>
    <x v="0"/>
    <x v="0"/>
    <x v="0"/>
    <x v="0"/>
    <x v="4"/>
    <x v="54"/>
    <x v="0"/>
    <x v="0"/>
    <s v="Trasferimento"/>
    <x v="1"/>
    <x v="3"/>
    <x v="0"/>
    <m/>
  </r>
  <r>
    <n v="211919"/>
    <x v="0"/>
    <x v="0"/>
    <x v="0"/>
    <x v="0"/>
    <x v="4"/>
    <x v="111"/>
    <x v="0"/>
    <x v="1"/>
    <s v="Trasferimento"/>
    <x v="3"/>
    <x v="3"/>
    <x v="0"/>
    <m/>
  </r>
  <r>
    <n v="183147"/>
    <x v="0"/>
    <x v="0"/>
    <x v="0"/>
    <x v="0"/>
    <x v="11"/>
    <x v="280"/>
    <x v="0"/>
    <x v="0"/>
    <s v="Trasferimento"/>
    <x v="0"/>
    <x v="1"/>
    <x v="0"/>
    <m/>
  </r>
  <r>
    <n v="229139"/>
    <x v="0"/>
    <x v="1"/>
    <x v="0"/>
    <x v="2"/>
    <x v="4"/>
    <x v="111"/>
    <x v="0"/>
    <x v="0"/>
    <s v="Trasferimento"/>
    <x v="3"/>
    <x v="0"/>
    <x v="0"/>
    <m/>
  </r>
  <r>
    <n v="13714"/>
    <x v="0"/>
    <x v="0"/>
    <x v="0"/>
    <x v="0"/>
    <x v="1"/>
    <x v="324"/>
    <x v="0"/>
    <x v="0"/>
    <s v="Trasferimento"/>
    <x v="1"/>
    <x v="4"/>
    <x v="0"/>
    <m/>
  </r>
  <r>
    <n v="130229"/>
    <x v="0"/>
    <x v="0"/>
    <x v="0"/>
    <x v="0"/>
    <x v="4"/>
    <x v="110"/>
    <x v="0"/>
    <x v="1"/>
    <s v="Trasferimento"/>
    <x v="1"/>
    <x v="4"/>
    <x v="0"/>
    <m/>
  </r>
  <r>
    <n v="115785"/>
    <x v="0"/>
    <x v="0"/>
    <x v="0"/>
    <x v="0"/>
    <x v="8"/>
    <x v="46"/>
    <x v="0"/>
    <x v="1"/>
    <s v="Trasferimento"/>
    <x v="0"/>
    <x v="1"/>
    <x v="0"/>
    <m/>
  </r>
  <r>
    <n v="118063"/>
    <x v="0"/>
    <x v="0"/>
    <x v="0"/>
    <x v="0"/>
    <x v="8"/>
    <x v="46"/>
    <x v="0"/>
    <x v="1"/>
    <s v="Trasferimento"/>
    <x v="0"/>
    <x v="3"/>
    <x v="0"/>
    <m/>
  </r>
  <r>
    <n v="109058"/>
    <x v="0"/>
    <x v="0"/>
    <x v="0"/>
    <x v="0"/>
    <x v="1"/>
    <x v="1"/>
    <x v="0"/>
    <x v="0"/>
    <s v="Trasferimento"/>
    <x v="0"/>
    <x v="0"/>
    <x v="0"/>
    <m/>
  </r>
  <r>
    <n v="95323"/>
    <x v="0"/>
    <x v="0"/>
    <x v="0"/>
    <x v="0"/>
    <x v="1"/>
    <x v="324"/>
    <x v="0"/>
    <x v="1"/>
    <s v="Trasferimento"/>
    <x v="1"/>
    <x v="3"/>
    <x v="0"/>
    <m/>
  </r>
  <r>
    <n v="53253"/>
    <x v="0"/>
    <x v="0"/>
    <x v="0"/>
    <x v="0"/>
    <x v="1"/>
    <x v="324"/>
    <x v="0"/>
    <x v="0"/>
    <s v="Trasferimento"/>
    <x v="1"/>
    <x v="0"/>
    <x v="0"/>
    <m/>
  </r>
  <r>
    <n v="165174"/>
    <x v="0"/>
    <x v="0"/>
    <x v="0"/>
    <x v="0"/>
    <x v="1"/>
    <x v="324"/>
    <x v="0"/>
    <x v="0"/>
    <s v="Trasferimento"/>
    <x v="1"/>
    <x v="0"/>
    <x v="0"/>
    <m/>
  </r>
  <r>
    <n v="105443"/>
    <x v="0"/>
    <x v="0"/>
    <x v="2"/>
    <x v="0"/>
    <x v="1"/>
    <x v="324"/>
    <x v="0"/>
    <x v="0"/>
    <s v="Trasferimento"/>
    <x v="1"/>
    <x v="0"/>
    <x v="0"/>
    <m/>
  </r>
  <r>
    <n v="91108"/>
    <x v="0"/>
    <x v="0"/>
    <x v="0"/>
    <x v="0"/>
    <x v="1"/>
    <x v="324"/>
    <x v="0"/>
    <x v="1"/>
    <s v="Trasferimento"/>
    <x v="1"/>
    <x v="4"/>
    <x v="0"/>
    <m/>
  </r>
  <r>
    <n v="211511"/>
    <x v="0"/>
    <x v="1"/>
    <x v="2"/>
    <x v="1"/>
    <x v="7"/>
    <x v="137"/>
    <x v="0"/>
    <x v="0"/>
    <s v="Trasferimento"/>
    <x v="3"/>
    <x v="0"/>
    <x v="0"/>
    <m/>
  </r>
  <r>
    <n v="197732"/>
    <x v="0"/>
    <x v="0"/>
    <x v="0"/>
    <x v="0"/>
    <x v="11"/>
    <x v="142"/>
    <x v="0"/>
    <x v="0"/>
    <s v="Trasferimento"/>
    <x v="1"/>
    <x v="3"/>
    <x v="0"/>
    <m/>
  </r>
  <r>
    <n v="200369"/>
    <x v="0"/>
    <x v="0"/>
    <x v="0"/>
    <x v="0"/>
    <x v="7"/>
    <x v="137"/>
    <x v="0"/>
    <x v="0"/>
    <s v="Trasferimento"/>
    <x v="3"/>
    <x v="0"/>
    <x v="0"/>
    <m/>
  </r>
  <r>
    <n v="197734"/>
    <x v="0"/>
    <x v="0"/>
    <x v="0"/>
    <x v="0"/>
    <x v="11"/>
    <x v="142"/>
    <x v="0"/>
    <x v="1"/>
    <s v="Trasferimento"/>
    <x v="1"/>
    <x v="3"/>
    <x v="0"/>
    <m/>
  </r>
  <r>
    <n v="155527"/>
    <x v="0"/>
    <x v="0"/>
    <x v="0"/>
    <x v="0"/>
    <x v="11"/>
    <x v="142"/>
    <x v="0"/>
    <x v="1"/>
    <s v="Trasferimento"/>
    <x v="1"/>
    <x v="3"/>
    <x v="0"/>
    <m/>
  </r>
  <r>
    <n v="174564"/>
    <x v="0"/>
    <x v="0"/>
    <x v="0"/>
    <x v="0"/>
    <x v="11"/>
    <x v="142"/>
    <x v="0"/>
    <x v="0"/>
    <s v="Trasferimento"/>
    <x v="1"/>
    <x v="0"/>
    <x v="0"/>
    <m/>
  </r>
  <r>
    <n v="211608"/>
    <x v="0"/>
    <x v="0"/>
    <x v="2"/>
    <x v="1"/>
    <x v="11"/>
    <x v="142"/>
    <x v="0"/>
    <x v="0"/>
    <s v="Trasferimento"/>
    <x v="1"/>
    <x v="0"/>
    <x v="0"/>
    <m/>
  </r>
  <r>
    <n v="68538"/>
    <x v="0"/>
    <x v="0"/>
    <x v="0"/>
    <x v="0"/>
    <x v="11"/>
    <x v="142"/>
    <x v="0"/>
    <x v="0"/>
    <s v="Trasferimento"/>
    <x v="1"/>
    <x v="0"/>
    <x v="0"/>
    <m/>
  </r>
  <r>
    <n v="45649"/>
    <x v="0"/>
    <x v="0"/>
    <x v="0"/>
    <x v="0"/>
    <x v="11"/>
    <x v="142"/>
    <x v="0"/>
    <x v="0"/>
    <s v="Trasferimento"/>
    <x v="1"/>
    <x v="0"/>
    <x v="0"/>
    <m/>
  </r>
  <r>
    <n v="74007"/>
    <x v="0"/>
    <x v="0"/>
    <x v="0"/>
    <x v="0"/>
    <x v="11"/>
    <x v="142"/>
    <x v="0"/>
    <x v="0"/>
    <s v="Trasferimento"/>
    <x v="1"/>
    <x v="3"/>
    <x v="0"/>
    <m/>
  </r>
  <r>
    <n v="158461"/>
    <x v="0"/>
    <x v="0"/>
    <x v="0"/>
    <x v="0"/>
    <x v="11"/>
    <x v="142"/>
    <x v="0"/>
    <x v="0"/>
    <s v="Trasferimento"/>
    <x v="1"/>
    <x v="1"/>
    <x v="0"/>
    <m/>
  </r>
  <r>
    <n v="2149"/>
    <x v="0"/>
    <x v="0"/>
    <x v="0"/>
    <x v="0"/>
    <x v="11"/>
    <x v="142"/>
    <x v="0"/>
    <x v="0"/>
    <s v="Trasferimento"/>
    <x v="1"/>
    <x v="0"/>
    <x v="0"/>
    <m/>
  </r>
  <r>
    <n v="72471"/>
    <x v="0"/>
    <x v="0"/>
    <x v="2"/>
    <x v="4"/>
    <x v="7"/>
    <x v="137"/>
    <x v="0"/>
    <x v="0"/>
    <s v="Trasferimento"/>
    <x v="3"/>
    <x v="0"/>
    <x v="0"/>
    <m/>
  </r>
  <r>
    <n v="14937"/>
    <x v="0"/>
    <x v="0"/>
    <x v="2"/>
    <x v="0"/>
    <x v="11"/>
    <x v="142"/>
    <x v="0"/>
    <x v="0"/>
    <s v="Trasferimento"/>
    <x v="1"/>
    <x v="4"/>
    <x v="0"/>
    <m/>
  </r>
  <r>
    <n v="155528"/>
    <x v="0"/>
    <x v="0"/>
    <x v="0"/>
    <x v="0"/>
    <x v="11"/>
    <x v="142"/>
    <x v="0"/>
    <x v="0"/>
    <s v="Trasferimento"/>
    <x v="1"/>
    <x v="0"/>
    <x v="0"/>
    <m/>
  </r>
  <r>
    <n v="192893"/>
    <x v="0"/>
    <x v="1"/>
    <x v="0"/>
    <x v="0"/>
    <x v="4"/>
    <x v="80"/>
    <x v="0"/>
    <x v="0"/>
    <s v="Trasferimento"/>
    <x v="1"/>
    <x v="0"/>
    <x v="0"/>
    <m/>
  </r>
  <r>
    <n v="137278"/>
    <x v="0"/>
    <x v="0"/>
    <x v="0"/>
    <x v="0"/>
    <x v="11"/>
    <x v="142"/>
    <x v="0"/>
    <x v="1"/>
    <s v="Trasferimento"/>
    <x v="1"/>
    <x v="0"/>
    <x v="0"/>
    <m/>
  </r>
  <r>
    <n v="87763"/>
    <x v="0"/>
    <x v="0"/>
    <x v="0"/>
    <x v="0"/>
    <x v="11"/>
    <x v="142"/>
    <x v="0"/>
    <x v="1"/>
    <s v="Trasferimento"/>
    <x v="1"/>
    <x v="3"/>
    <x v="0"/>
    <m/>
  </r>
  <r>
    <n v="196724"/>
    <x v="0"/>
    <x v="0"/>
    <x v="0"/>
    <x v="0"/>
    <x v="11"/>
    <x v="142"/>
    <x v="0"/>
    <x v="1"/>
    <s v="Trasferimento"/>
    <x v="1"/>
    <x v="0"/>
    <x v="0"/>
    <m/>
  </r>
  <r>
    <n v="208300"/>
    <x v="0"/>
    <x v="0"/>
    <x v="0"/>
    <x v="0"/>
    <x v="11"/>
    <x v="142"/>
    <x v="0"/>
    <x v="0"/>
    <s v="Trasferimento"/>
    <x v="1"/>
    <x v="0"/>
    <x v="0"/>
    <m/>
  </r>
  <r>
    <n v="151080"/>
    <x v="1"/>
    <x v="0"/>
    <x v="0"/>
    <x v="0"/>
    <x v="11"/>
    <x v="376"/>
    <x v="0"/>
    <x v="0"/>
    <s v="Trasferimento"/>
    <x v="1"/>
    <x v="6"/>
    <x v="0"/>
    <m/>
  </r>
  <r>
    <n v="135130"/>
    <x v="0"/>
    <x v="0"/>
    <x v="0"/>
    <x v="0"/>
    <x v="11"/>
    <x v="376"/>
    <x v="0"/>
    <x v="1"/>
    <s v="Trasferimento"/>
    <x v="1"/>
    <x v="0"/>
    <x v="0"/>
    <m/>
  </r>
  <r>
    <n v="211161"/>
    <x v="1"/>
    <x v="0"/>
    <x v="0"/>
    <x v="1"/>
    <x v="11"/>
    <x v="376"/>
    <x v="0"/>
    <x v="0"/>
    <s v="Trasferimento"/>
    <x v="1"/>
    <x v="5"/>
    <x v="0"/>
    <m/>
  </r>
  <r>
    <n v="72171"/>
    <x v="0"/>
    <x v="0"/>
    <x v="0"/>
    <x v="0"/>
    <x v="11"/>
    <x v="142"/>
    <x v="0"/>
    <x v="0"/>
    <s v="Trasferimento"/>
    <x v="1"/>
    <x v="3"/>
    <x v="0"/>
    <m/>
  </r>
  <r>
    <n v="211665"/>
    <x v="0"/>
    <x v="0"/>
    <x v="0"/>
    <x v="0"/>
    <x v="11"/>
    <x v="142"/>
    <x v="0"/>
    <x v="0"/>
    <s v="Trasferimento"/>
    <x v="1"/>
    <x v="0"/>
    <x v="0"/>
    <m/>
  </r>
  <r>
    <n v="218416"/>
    <x v="1"/>
    <x v="0"/>
    <x v="0"/>
    <x v="1"/>
    <x v="11"/>
    <x v="142"/>
    <x v="0"/>
    <x v="0"/>
    <s v="Trasferimento"/>
    <x v="1"/>
    <x v="2"/>
    <x v="0"/>
    <m/>
  </r>
  <r>
    <n v="218772"/>
    <x v="1"/>
    <x v="0"/>
    <x v="2"/>
    <x v="1"/>
    <x v="11"/>
    <x v="142"/>
    <x v="0"/>
    <x v="0"/>
    <s v="Trasferimento"/>
    <x v="1"/>
    <x v="7"/>
    <x v="0"/>
    <m/>
  </r>
  <r>
    <n v="190578"/>
    <x v="0"/>
    <x v="0"/>
    <x v="0"/>
    <x v="0"/>
    <x v="11"/>
    <x v="142"/>
    <x v="0"/>
    <x v="0"/>
    <s v="Trasferimento"/>
    <x v="1"/>
    <x v="0"/>
    <x v="0"/>
    <m/>
  </r>
  <r>
    <n v="18336"/>
    <x v="0"/>
    <x v="0"/>
    <x v="2"/>
    <x v="0"/>
    <x v="11"/>
    <x v="142"/>
    <x v="0"/>
    <x v="0"/>
    <s v="Trasferimento"/>
    <x v="1"/>
    <x v="4"/>
    <x v="0"/>
    <m/>
  </r>
  <r>
    <n v="74275"/>
    <x v="0"/>
    <x v="0"/>
    <x v="2"/>
    <x v="4"/>
    <x v="11"/>
    <x v="142"/>
    <x v="0"/>
    <x v="0"/>
    <s v="Trasferimento"/>
    <x v="1"/>
    <x v="0"/>
    <x v="0"/>
    <m/>
  </r>
  <r>
    <n v="127534"/>
    <x v="0"/>
    <x v="0"/>
    <x v="0"/>
    <x v="0"/>
    <x v="7"/>
    <x v="137"/>
    <x v="0"/>
    <x v="0"/>
    <s v="Trasferimento"/>
    <x v="3"/>
    <x v="0"/>
    <x v="0"/>
    <m/>
  </r>
  <r>
    <n v="7421"/>
    <x v="0"/>
    <x v="0"/>
    <x v="0"/>
    <x v="0"/>
    <x v="11"/>
    <x v="142"/>
    <x v="0"/>
    <x v="0"/>
    <s v="Trasferimento"/>
    <x v="1"/>
    <x v="0"/>
    <x v="0"/>
    <m/>
  </r>
  <r>
    <n v="127463"/>
    <x v="0"/>
    <x v="0"/>
    <x v="0"/>
    <x v="0"/>
    <x v="11"/>
    <x v="142"/>
    <x v="0"/>
    <x v="0"/>
    <s v="Trasferimento"/>
    <x v="1"/>
    <x v="0"/>
    <x v="0"/>
    <m/>
  </r>
  <r>
    <n v="54281"/>
    <x v="0"/>
    <x v="0"/>
    <x v="0"/>
    <x v="0"/>
    <x v="7"/>
    <x v="137"/>
    <x v="0"/>
    <x v="1"/>
    <s v="Trasferimento"/>
    <x v="3"/>
    <x v="1"/>
    <x v="0"/>
    <m/>
  </r>
  <r>
    <n v="95055"/>
    <x v="0"/>
    <x v="0"/>
    <x v="0"/>
    <x v="0"/>
    <x v="4"/>
    <x v="50"/>
    <x v="0"/>
    <x v="0"/>
    <s v="Trasferimento"/>
    <x v="1"/>
    <x v="0"/>
    <x v="0"/>
    <m/>
  </r>
  <r>
    <n v="215812"/>
    <x v="1"/>
    <x v="0"/>
    <x v="0"/>
    <x v="0"/>
    <x v="4"/>
    <x v="50"/>
    <x v="0"/>
    <x v="0"/>
    <s v="Trasferimento"/>
    <x v="1"/>
    <x v="5"/>
    <x v="0"/>
    <m/>
  </r>
  <r>
    <n v="69658"/>
    <x v="0"/>
    <x v="0"/>
    <x v="0"/>
    <x v="0"/>
    <x v="10"/>
    <x v="93"/>
    <x v="0"/>
    <x v="0"/>
    <s v="Trasferimento"/>
    <x v="0"/>
    <x v="3"/>
    <x v="0"/>
    <m/>
  </r>
  <r>
    <n v="137082"/>
    <x v="0"/>
    <x v="0"/>
    <x v="0"/>
    <x v="0"/>
    <x v="1"/>
    <x v="26"/>
    <x v="0"/>
    <x v="0"/>
    <s v="Trasferimento"/>
    <x v="1"/>
    <x v="4"/>
    <x v="0"/>
    <m/>
  </r>
  <r>
    <n v="145150"/>
    <x v="0"/>
    <x v="0"/>
    <x v="0"/>
    <x v="0"/>
    <x v="1"/>
    <x v="26"/>
    <x v="0"/>
    <x v="0"/>
    <s v="Trasferimento"/>
    <x v="1"/>
    <x v="0"/>
    <x v="0"/>
    <m/>
  </r>
  <r>
    <n v="128230"/>
    <x v="0"/>
    <x v="0"/>
    <x v="0"/>
    <x v="0"/>
    <x v="7"/>
    <x v="137"/>
    <x v="0"/>
    <x v="0"/>
    <s v="Trasferimento"/>
    <x v="3"/>
    <x v="4"/>
    <x v="0"/>
    <m/>
  </r>
  <r>
    <n v="15326"/>
    <x v="0"/>
    <x v="0"/>
    <x v="0"/>
    <x v="0"/>
    <x v="11"/>
    <x v="142"/>
    <x v="0"/>
    <x v="0"/>
    <s v="Trasferimento"/>
    <x v="1"/>
    <x v="0"/>
    <x v="0"/>
    <m/>
  </r>
  <r>
    <n v="143778"/>
    <x v="0"/>
    <x v="0"/>
    <x v="0"/>
    <x v="0"/>
    <x v="11"/>
    <x v="142"/>
    <x v="0"/>
    <x v="1"/>
    <s v="Trasferimento"/>
    <x v="1"/>
    <x v="0"/>
    <x v="0"/>
    <m/>
  </r>
  <r>
    <n v="138434"/>
    <x v="0"/>
    <x v="0"/>
    <x v="0"/>
    <x v="0"/>
    <x v="11"/>
    <x v="142"/>
    <x v="0"/>
    <x v="0"/>
    <s v="Trasferimento"/>
    <x v="1"/>
    <x v="0"/>
    <x v="0"/>
    <m/>
  </r>
  <r>
    <n v="162482"/>
    <x v="0"/>
    <x v="0"/>
    <x v="0"/>
    <x v="0"/>
    <x v="11"/>
    <x v="325"/>
    <x v="0"/>
    <x v="0"/>
    <s v="Trasferimento"/>
    <x v="1"/>
    <x v="0"/>
    <x v="0"/>
    <m/>
  </r>
  <r>
    <n v="228075"/>
    <x v="0"/>
    <x v="0"/>
    <x v="0"/>
    <x v="0"/>
    <x v="11"/>
    <x v="325"/>
    <x v="0"/>
    <x v="0"/>
    <s v="Trasferimento"/>
    <x v="1"/>
    <x v="1"/>
    <x v="0"/>
    <m/>
  </r>
  <r>
    <n v="227879"/>
    <x v="0"/>
    <x v="0"/>
    <x v="0"/>
    <x v="0"/>
    <x v="11"/>
    <x v="325"/>
    <x v="0"/>
    <x v="0"/>
    <s v="Trasferimento"/>
    <x v="1"/>
    <x v="0"/>
    <x v="0"/>
    <m/>
  </r>
  <r>
    <n v="213907"/>
    <x v="0"/>
    <x v="0"/>
    <x v="0"/>
    <x v="1"/>
    <x v="11"/>
    <x v="142"/>
    <x v="0"/>
    <x v="1"/>
    <s v="Trasferimento"/>
    <x v="1"/>
    <x v="0"/>
    <x v="0"/>
    <m/>
  </r>
  <r>
    <n v="186430"/>
    <x v="0"/>
    <x v="0"/>
    <x v="0"/>
    <x v="0"/>
    <x v="11"/>
    <x v="142"/>
    <x v="0"/>
    <x v="1"/>
    <s v="Trasferimento"/>
    <x v="1"/>
    <x v="3"/>
    <x v="0"/>
    <m/>
  </r>
  <r>
    <n v="133523"/>
    <x v="0"/>
    <x v="0"/>
    <x v="0"/>
    <x v="0"/>
    <x v="11"/>
    <x v="142"/>
    <x v="0"/>
    <x v="0"/>
    <s v="Trasferimento"/>
    <x v="1"/>
    <x v="0"/>
    <x v="0"/>
    <m/>
  </r>
  <r>
    <n v="31457"/>
    <x v="0"/>
    <x v="0"/>
    <x v="2"/>
    <x v="4"/>
    <x v="11"/>
    <x v="142"/>
    <x v="0"/>
    <x v="0"/>
    <s v="Trasferimento"/>
    <x v="1"/>
    <x v="0"/>
    <x v="0"/>
    <m/>
  </r>
  <r>
    <n v="187340"/>
    <x v="0"/>
    <x v="0"/>
    <x v="0"/>
    <x v="0"/>
    <x v="11"/>
    <x v="142"/>
    <x v="0"/>
    <x v="0"/>
    <s v="Trasferimento"/>
    <x v="1"/>
    <x v="0"/>
    <x v="0"/>
    <m/>
  </r>
  <r>
    <n v="129584"/>
    <x v="0"/>
    <x v="0"/>
    <x v="0"/>
    <x v="0"/>
    <x v="11"/>
    <x v="142"/>
    <x v="0"/>
    <x v="0"/>
    <s v="Trasferimento"/>
    <x v="1"/>
    <x v="0"/>
    <x v="0"/>
    <m/>
  </r>
  <r>
    <n v="150784"/>
    <x v="0"/>
    <x v="0"/>
    <x v="0"/>
    <x v="0"/>
    <x v="11"/>
    <x v="142"/>
    <x v="0"/>
    <x v="0"/>
    <s v="Trasferimento"/>
    <x v="1"/>
    <x v="1"/>
    <x v="0"/>
    <m/>
  </r>
  <r>
    <n v="128633"/>
    <x v="0"/>
    <x v="0"/>
    <x v="2"/>
    <x v="0"/>
    <x v="11"/>
    <x v="142"/>
    <x v="0"/>
    <x v="0"/>
    <s v="Trasferimento"/>
    <x v="1"/>
    <x v="0"/>
    <x v="0"/>
    <m/>
  </r>
  <r>
    <n v="165882"/>
    <x v="0"/>
    <x v="0"/>
    <x v="0"/>
    <x v="0"/>
    <x v="11"/>
    <x v="142"/>
    <x v="0"/>
    <x v="0"/>
    <s v="Trasferimento"/>
    <x v="1"/>
    <x v="3"/>
    <x v="0"/>
    <m/>
  </r>
  <r>
    <n v="141169"/>
    <x v="0"/>
    <x v="0"/>
    <x v="0"/>
    <x v="0"/>
    <x v="11"/>
    <x v="142"/>
    <x v="0"/>
    <x v="0"/>
    <s v="Trasferimento"/>
    <x v="1"/>
    <x v="0"/>
    <x v="0"/>
    <m/>
  </r>
  <r>
    <n v="63323"/>
    <x v="0"/>
    <x v="0"/>
    <x v="0"/>
    <x v="0"/>
    <x v="11"/>
    <x v="142"/>
    <x v="0"/>
    <x v="0"/>
    <s v="Trasferimento"/>
    <x v="1"/>
    <x v="4"/>
    <x v="0"/>
    <m/>
  </r>
  <r>
    <n v="104084"/>
    <x v="0"/>
    <x v="0"/>
    <x v="0"/>
    <x v="0"/>
    <x v="7"/>
    <x v="137"/>
    <x v="0"/>
    <x v="0"/>
    <s v="Trasferimento"/>
    <x v="3"/>
    <x v="0"/>
    <x v="0"/>
    <m/>
  </r>
  <r>
    <n v="188584"/>
    <x v="0"/>
    <x v="0"/>
    <x v="0"/>
    <x v="0"/>
    <x v="7"/>
    <x v="135"/>
    <x v="0"/>
    <x v="0"/>
    <s v="Trasferimento"/>
    <x v="1"/>
    <x v="1"/>
    <x v="0"/>
    <m/>
  </r>
  <r>
    <n v="119779"/>
    <x v="0"/>
    <x v="0"/>
    <x v="0"/>
    <x v="0"/>
    <x v="11"/>
    <x v="142"/>
    <x v="0"/>
    <x v="0"/>
    <s v="Trasferimento"/>
    <x v="1"/>
    <x v="3"/>
    <x v="0"/>
    <m/>
  </r>
  <r>
    <n v="75250"/>
    <x v="0"/>
    <x v="2"/>
    <x v="0"/>
    <x v="0"/>
    <x v="4"/>
    <x v="219"/>
    <x v="1"/>
    <x v="1"/>
    <s v="Trasferimento"/>
    <x v="0"/>
    <x v="8"/>
    <x v="0"/>
    <m/>
  </r>
  <r>
    <n v="121069"/>
    <x v="0"/>
    <x v="0"/>
    <x v="0"/>
    <x v="0"/>
    <x v="11"/>
    <x v="142"/>
    <x v="0"/>
    <x v="0"/>
    <s v="Trasferimento"/>
    <x v="1"/>
    <x v="0"/>
    <x v="0"/>
    <m/>
  </r>
  <r>
    <n v="151270"/>
    <x v="0"/>
    <x v="0"/>
    <x v="0"/>
    <x v="0"/>
    <x v="11"/>
    <x v="142"/>
    <x v="0"/>
    <x v="0"/>
    <s v="Trasferimento"/>
    <x v="1"/>
    <x v="0"/>
    <x v="0"/>
    <m/>
  </r>
  <r>
    <n v="136757"/>
    <x v="0"/>
    <x v="0"/>
    <x v="0"/>
    <x v="0"/>
    <x v="11"/>
    <x v="142"/>
    <x v="0"/>
    <x v="0"/>
    <s v="Trasferimento"/>
    <x v="1"/>
    <x v="0"/>
    <x v="0"/>
    <m/>
  </r>
  <r>
    <n v="49067"/>
    <x v="0"/>
    <x v="0"/>
    <x v="2"/>
    <x v="4"/>
    <x v="11"/>
    <x v="142"/>
    <x v="0"/>
    <x v="1"/>
    <s v="Trasferimento"/>
    <x v="1"/>
    <x v="4"/>
    <x v="0"/>
    <m/>
  </r>
  <r>
    <n v="122069"/>
    <x v="0"/>
    <x v="0"/>
    <x v="2"/>
    <x v="0"/>
    <x v="11"/>
    <x v="142"/>
    <x v="0"/>
    <x v="0"/>
    <s v="Trasferimento"/>
    <x v="1"/>
    <x v="0"/>
    <x v="0"/>
    <m/>
  </r>
  <r>
    <n v="110850"/>
    <x v="0"/>
    <x v="0"/>
    <x v="0"/>
    <x v="0"/>
    <x v="11"/>
    <x v="142"/>
    <x v="0"/>
    <x v="0"/>
    <s v="Trasferimento"/>
    <x v="1"/>
    <x v="3"/>
    <x v="0"/>
    <m/>
  </r>
  <r>
    <n v="93874"/>
    <x v="0"/>
    <x v="0"/>
    <x v="0"/>
    <x v="0"/>
    <x v="11"/>
    <x v="142"/>
    <x v="0"/>
    <x v="0"/>
    <s v="Trasferimento"/>
    <x v="1"/>
    <x v="0"/>
    <x v="0"/>
    <m/>
  </r>
  <r>
    <n v="232017"/>
    <x v="0"/>
    <x v="0"/>
    <x v="0"/>
    <x v="0"/>
    <x v="11"/>
    <x v="142"/>
    <x v="0"/>
    <x v="0"/>
    <s v="Trasferimento"/>
    <x v="1"/>
    <x v="0"/>
    <x v="0"/>
    <m/>
  </r>
  <r>
    <n v="33773"/>
    <x v="0"/>
    <x v="0"/>
    <x v="0"/>
    <x v="0"/>
    <x v="11"/>
    <x v="142"/>
    <x v="0"/>
    <x v="0"/>
    <s v="Trasferimento"/>
    <x v="1"/>
    <x v="4"/>
    <x v="0"/>
    <m/>
  </r>
  <r>
    <n v="157493"/>
    <x v="0"/>
    <x v="0"/>
    <x v="0"/>
    <x v="0"/>
    <x v="11"/>
    <x v="142"/>
    <x v="0"/>
    <x v="0"/>
    <s v="Trasferimento"/>
    <x v="1"/>
    <x v="0"/>
    <x v="0"/>
    <m/>
  </r>
  <r>
    <n v="140074"/>
    <x v="0"/>
    <x v="0"/>
    <x v="0"/>
    <x v="0"/>
    <x v="4"/>
    <x v="219"/>
    <x v="0"/>
    <x v="0"/>
    <s v="Trasferimento"/>
    <x v="0"/>
    <x v="0"/>
    <x v="0"/>
    <m/>
  </r>
  <r>
    <n v="191518"/>
    <x v="0"/>
    <x v="0"/>
    <x v="0"/>
    <x v="0"/>
    <x v="11"/>
    <x v="142"/>
    <x v="0"/>
    <x v="0"/>
    <s v="Trasferimento"/>
    <x v="1"/>
    <x v="4"/>
    <x v="0"/>
    <m/>
  </r>
  <r>
    <n v="223853"/>
    <x v="0"/>
    <x v="0"/>
    <x v="0"/>
    <x v="0"/>
    <x v="11"/>
    <x v="325"/>
    <x v="0"/>
    <x v="0"/>
    <s v="Trasferimento"/>
    <x v="1"/>
    <x v="0"/>
    <x v="0"/>
    <m/>
  </r>
  <r>
    <n v="223779"/>
    <x v="0"/>
    <x v="0"/>
    <x v="0"/>
    <x v="1"/>
    <x v="11"/>
    <x v="325"/>
    <x v="0"/>
    <x v="1"/>
    <s v="Trasferimento"/>
    <x v="1"/>
    <x v="0"/>
    <x v="0"/>
    <m/>
  </r>
  <r>
    <n v="110979"/>
    <x v="0"/>
    <x v="0"/>
    <x v="2"/>
    <x v="0"/>
    <x v="7"/>
    <x v="241"/>
    <x v="0"/>
    <x v="0"/>
    <s v="Trasferimento"/>
    <x v="0"/>
    <x v="0"/>
    <x v="0"/>
    <m/>
  </r>
  <r>
    <n v="31076"/>
    <x v="0"/>
    <x v="0"/>
    <x v="0"/>
    <x v="0"/>
    <x v="7"/>
    <x v="241"/>
    <x v="0"/>
    <x v="1"/>
    <s v="Trasferimento"/>
    <x v="0"/>
    <x v="4"/>
    <x v="0"/>
    <m/>
  </r>
  <r>
    <n v="24915"/>
    <x v="0"/>
    <x v="0"/>
    <x v="0"/>
    <x v="0"/>
    <x v="7"/>
    <x v="51"/>
    <x v="0"/>
    <x v="0"/>
    <s v="Trasferimento"/>
    <x v="1"/>
    <x v="0"/>
    <x v="0"/>
    <m/>
  </r>
  <r>
    <n v="3519"/>
    <x v="0"/>
    <x v="0"/>
    <x v="0"/>
    <x v="0"/>
    <x v="11"/>
    <x v="142"/>
    <x v="0"/>
    <x v="0"/>
    <s v="Trasferimento"/>
    <x v="1"/>
    <x v="3"/>
    <x v="0"/>
    <m/>
  </r>
  <r>
    <n v="75807"/>
    <x v="0"/>
    <x v="0"/>
    <x v="0"/>
    <x v="0"/>
    <x v="11"/>
    <x v="142"/>
    <x v="0"/>
    <x v="1"/>
    <s v="Trasferimento"/>
    <x v="1"/>
    <x v="4"/>
    <x v="0"/>
    <m/>
  </r>
  <r>
    <n v="182745"/>
    <x v="0"/>
    <x v="0"/>
    <x v="0"/>
    <x v="0"/>
    <x v="11"/>
    <x v="142"/>
    <x v="0"/>
    <x v="0"/>
    <s v="Trasferimento"/>
    <x v="1"/>
    <x v="1"/>
    <x v="0"/>
    <m/>
  </r>
  <r>
    <n v="178108"/>
    <x v="0"/>
    <x v="0"/>
    <x v="0"/>
    <x v="0"/>
    <x v="11"/>
    <x v="142"/>
    <x v="0"/>
    <x v="0"/>
    <s v="Trasferimento"/>
    <x v="1"/>
    <x v="1"/>
    <x v="0"/>
    <m/>
  </r>
  <r>
    <n v="198455"/>
    <x v="0"/>
    <x v="0"/>
    <x v="0"/>
    <x v="1"/>
    <x v="11"/>
    <x v="142"/>
    <x v="0"/>
    <x v="0"/>
    <s v="Trasferimento"/>
    <x v="1"/>
    <x v="0"/>
    <x v="0"/>
    <m/>
  </r>
  <r>
    <n v="108783"/>
    <x v="0"/>
    <x v="0"/>
    <x v="0"/>
    <x v="0"/>
    <x v="7"/>
    <x v="241"/>
    <x v="0"/>
    <x v="0"/>
    <s v="Trasferimento"/>
    <x v="0"/>
    <x v="3"/>
    <x v="0"/>
    <m/>
  </r>
  <r>
    <n v="12426"/>
    <x v="0"/>
    <x v="0"/>
    <x v="0"/>
    <x v="0"/>
    <x v="11"/>
    <x v="142"/>
    <x v="0"/>
    <x v="0"/>
    <s v="Trasferimento"/>
    <x v="1"/>
    <x v="4"/>
    <x v="0"/>
    <m/>
  </r>
  <r>
    <n v="198456"/>
    <x v="0"/>
    <x v="0"/>
    <x v="0"/>
    <x v="1"/>
    <x v="11"/>
    <x v="142"/>
    <x v="0"/>
    <x v="1"/>
    <s v="Trasferimento"/>
    <x v="1"/>
    <x v="0"/>
    <x v="0"/>
    <m/>
  </r>
  <r>
    <n v="187615"/>
    <x v="0"/>
    <x v="0"/>
    <x v="0"/>
    <x v="0"/>
    <x v="11"/>
    <x v="142"/>
    <x v="0"/>
    <x v="0"/>
    <s v="Trasferimento"/>
    <x v="1"/>
    <x v="0"/>
    <x v="0"/>
    <m/>
  </r>
  <r>
    <n v="77687"/>
    <x v="0"/>
    <x v="0"/>
    <x v="0"/>
    <x v="0"/>
    <x v="10"/>
    <x v="187"/>
    <x v="0"/>
    <x v="0"/>
    <s v="Trasferimento"/>
    <x v="0"/>
    <x v="0"/>
    <x v="0"/>
    <m/>
  </r>
  <r>
    <n v="197213"/>
    <x v="0"/>
    <x v="0"/>
    <x v="0"/>
    <x v="0"/>
    <x v="11"/>
    <x v="142"/>
    <x v="0"/>
    <x v="0"/>
    <s v="Trasferimento"/>
    <x v="1"/>
    <x v="0"/>
    <x v="0"/>
    <m/>
  </r>
  <r>
    <n v="86488"/>
    <x v="0"/>
    <x v="0"/>
    <x v="0"/>
    <x v="0"/>
    <x v="11"/>
    <x v="142"/>
    <x v="0"/>
    <x v="0"/>
    <s v="Trasferimento"/>
    <x v="1"/>
    <x v="0"/>
    <x v="0"/>
    <m/>
  </r>
  <r>
    <n v="177480"/>
    <x v="0"/>
    <x v="0"/>
    <x v="0"/>
    <x v="0"/>
    <x v="11"/>
    <x v="142"/>
    <x v="0"/>
    <x v="0"/>
    <s v="Trasferimento"/>
    <x v="1"/>
    <x v="0"/>
    <x v="0"/>
    <m/>
  </r>
  <r>
    <n v="18098"/>
    <x v="0"/>
    <x v="0"/>
    <x v="0"/>
    <x v="0"/>
    <x v="7"/>
    <x v="241"/>
    <x v="0"/>
    <x v="0"/>
    <s v="Trasferimento"/>
    <x v="0"/>
    <x v="4"/>
    <x v="0"/>
    <m/>
  </r>
  <r>
    <n v="48971"/>
    <x v="0"/>
    <x v="0"/>
    <x v="0"/>
    <x v="0"/>
    <x v="7"/>
    <x v="241"/>
    <x v="0"/>
    <x v="1"/>
    <s v="Trasferimento"/>
    <x v="0"/>
    <x v="4"/>
    <x v="0"/>
    <m/>
  </r>
  <r>
    <n v="27669"/>
    <x v="0"/>
    <x v="0"/>
    <x v="0"/>
    <x v="0"/>
    <x v="10"/>
    <x v="187"/>
    <x v="0"/>
    <x v="0"/>
    <s v="Trasferimento"/>
    <x v="0"/>
    <x v="0"/>
    <x v="0"/>
    <m/>
  </r>
  <r>
    <n v="169063"/>
    <x v="0"/>
    <x v="0"/>
    <x v="0"/>
    <x v="0"/>
    <x v="11"/>
    <x v="142"/>
    <x v="0"/>
    <x v="0"/>
    <s v="Trasferimento"/>
    <x v="1"/>
    <x v="0"/>
    <x v="0"/>
    <m/>
  </r>
  <r>
    <n v="226964"/>
    <x v="0"/>
    <x v="0"/>
    <x v="0"/>
    <x v="1"/>
    <x v="11"/>
    <x v="142"/>
    <x v="0"/>
    <x v="0"/>
    <s v="Trasferimento"/>
    <x v="1"/>
    <x v="1"/>
    <x v="0"/>
    <m/>
  </r>
  <r>
    <n v="1342"/>
    <x v="0"/>
    <x v="0"/>
    <x v="2"/>
    <x v="4"/>
    <x v="7"/>
    <x v="241"/>
    <x v="0"/>
    <x v="0"/>
    <s v="Trasferimento"/>
    <x v="0"/>
    <x v="4"/>
    <x v="0"/>
    <m/>
  </r>
  <r>
    <n v="191399"/>
    <x v="0"/>
    <x v="0"/>
    <x v="0"/>
    <x v="0"/>
    <x v="11"/>
    <x v="142"/>
    <x v="0"/>
    <x v="0"/>
    <s v="Trasferimento"/>
    <x v="1"/>
    <x v="0"/>
    <x v="0"/>
    <m/>
  </r>
  <r>
    <n v="191198"/>
    <x v="0"/>
    <x v="0"/>
    <x v="2"/>
    <x v="1"/>
    <x v="11"/>
    <x v="142"/>
    <x v="0"/>
    <x v="0"/>
    <s v="Trasferimento"/>
    <x v="1"/>
    <x v="0"/>
    <x v="0"/>
    <m/>
  </r>
  <r>
    <n v="168183"/>
    <x v="0"/>
    <x v="0"/>
    <x v="2"/>
    <x v="0"/>
    <x v="7"/>
    <x v="241"/>
    <x v="0"/>
    <x v="0"/>
    <s v="Trasferimento"/>
    <x v="0"/>
    <x v="1"/>
    <x v="0"/>
    <m/>
  </r>
  <r>
    <n v="6717"/>
    <x v="0"/>
    <x v="0"/>
    <x v="0"/>
    <x v="0"/>
    <x v="11"/>
    <x v="142"/>
    <x v="0"/>
    <x v="0"/>
    <s v="Trasferimento"/>
    <x v="1"/>
    <x v="0"/>
    <x v="0"/>
    <m/>
  </r>
  <r>
    <n v="192261"/>
    <x v="0"/>
    <x v="0"/>
    <x v="0"/>
    <x v="0"/>
    <x v="7"/>
    <x v="241"/>
    <x v="0"/>
    <x v="0"/>
    <s v="Trasferimento"/>
    <x v="0"/>
    <x v="0"/>
    <x v="0"/>
    <m/>
  </r>
  <r>
    <n v="185665"/>
    <x v="0"/>
    <x v="0"/>
    <x v="0"/>
    <x v="0"/>
    <x v="11"/>
    <x v="142"/>
    <x v="0"/>
    <x v="0"/>
    <s v="Trasferimento"/>
    <x v="1"/>
    <x v="0"/>
    <x v="0"/>
    <m/>
  </r>
  <r>
    <n v="145842"/>
    <x v="0"/>
    <x v="0"/>
    <x v="0"/>
    <x v="0"/>
    <x v="11"/>
    <x v="142"/>
    <x v="0"/>
    <x v="0"/>
    <s v="Trasferimento"/>
    <x v="1"/>
    <x v="0"/>
    <x v="0"/>
    <m/>
  </r>
  <r>
    <n v="160399"/>
    <x v="0"/>
    <x v="0"/>
    <x v="0"/>
    <x v="0"/>
    <x v="7"/>
    <x v="241"/>
    <x v="0"/>
    <x v="1"/>
    <s v="Trasferimento"/>
    <x v="0"/>
    <x v="3"/>
    <x v="0"/>
    <m/>
  </r>
  <r>
    <n v="142897"/>
    <x v="0"/>
    <x v="0"/>
    <x v="2"/>
    <x v="0"/>
    <x v="11"/>
    <x v="142"/>
    <x v="0"/>
    <x v="0"/>
    <s v="Trasferimento"/>
    <x v="1"/>
    <x v="4"/>
    <x v="0"/>
    <m/>
  </r>
  <r>
    <n v="120815"/>
    <x v="0"/>
    <x v="0"/>
    <x v="0"/>
    <x v="0"/>
    <x v="11"/>
    <x v="142"/>
    <x v="0"/>
    <x v="0"/>
    <s v="Trasferimento"/>
    <x v="1"/>
    <x v="1"/>
    <x v="0"/>
    <m/>
  </r>
  <r>
    <n v="86057"/>
    <x v="0"/>
    <x v="0"/>
    <x v="0"/>
    <x v="0"/>
    <x v="4"/>
    <x v="219"/>
    <x v="0"/>
    <x v="0"/>
    <s v="Trasferimento"/>
    <x v="0"/>
    <x v="4"/>
    <x v="0"/>
    <m/>
  </r>
  <r>
    <n v="38082"/>
    <x v="0"/>
    <x v="0"/>
    <x v="0"/>
    <x v="0"/>
    <x v="2"/>
    <x v="326"/>
    <x v="0"/>
    <x v="0"/>
    <s v="Trasferimento"/>
    <x v="1"/>
    <x v="3"/>
    <x v="0"/>
    <m/>
  </r>
  <r>
    <n v="59083"/>
    <x v="0"/>
    <x v="0"/>
    <x v="0"/>
    <x v="0"/>
    <x v="2"/>
    <x v="326"/>
    <x v="0"/>
    <x v="1"/>
    <s v="Trasferimento"/>
    <x v="1"/>
    <x v="0"/>
    <x v="0"/>
    <m/>
  </r>
  <r>
    <n v="85062"/>
    <x v="0"/>
    <x v="0"/>
    <x v="0"/>
    <x v="0"/>
    <x v="2"/>
    <x v="326"/>
    <x v="0"/>
    <x v="0"/>
    <s v="Trasferimento"/>
    <x v="1"/>
    <x v="0"/>
    <x v="0"/>
    <m/>
  </r>
  <r>
    <n v="102778"/>
    <x v="0"/>
    <x v="0"/>
    <x v="0"/>
    <x v="0"/>
    <x v="2"/>
    <x v="326"/>
    <x v="0"/>
    <x v="0"/>
    <s v="Trasferimento"/>
    <x v="1"/>
    <x v="0"/>
    <x v="0"/>
    <m/>
  </r>
  <r>
    <n v="137986"/>
    <x v="0"/>
    <x v="0"/>
    <x v="0"/>
    <x v="0"/>
    <x v="11"/>
    <x v="142"/>
    <x v="0"/>
    <x v="0"/>
    <s v="Trasferimento"/>
    <x v="1"/>
    <x v="3"/>
    <x v="0"/>
    <m/>
  </r>
  <r>
    <n v="29127"/>
    <x v="0"/>
    <x v="0"/>
    <x v="0"/>
    <x v="0"/>
    <x v="11"/>
    <x v="142"/>
    <x v="0"/>
    <x v="0"/>
    <s v="Trasferimento"/>
    <x v="1"/>
    <x v="0"/>
    <x v="0"/>
    <m/>
  </r>
  <r>
    <n v="217044"/>
    <x v="0"/>
    <x v="0"/>
    <x v="0"/>
    <x v="0"/>
    <x v="11"/>
    <x v="142"/>
    <x v="0"/>
    <x v="0"/>
    <s v="Trasferimento"/>
    <x v="1"/>
    <x v="0"/>
    <x v="0"/>
    <m/>
  </r>
  <r>
    <n v="834"/>
    <x v="0"/>
    <x v="0"/>
    <x v="0"/>
    <x v="0"/>
    <x v="11"/>
    <x v="142"/>
    <x v="0"/>
    <x v="0"/>
    <s v="Trasferimento"/>
    <x v="1"/>
    <x v="1"/>
    <x v="0"/>
    <m/>
  </r>
  <r>
    <n v="16802"/>
    <x v="0"/>
    <x v="0"/>
    <x v="0"/>
    <x v="0"/>
    <x v="11"/>
    <x v="142"/>
    <x v="0"/>
    <x v="0"/>
    <s v="Trasferimento"/>
    <x v="1"/>
    <x v="0"/>
    <x v="0"/>
    <m/>
  </r>
  <r>
    <n v="116367"/>
    <x v="0"/>
    <x v="0"/>
    <x v="0"/>
    <x v="0"/>
    <x v="4"/>
    <x v="40"/>
    <x v="0"/>
    <x v="1"/>
    <s v="Trasferimento"/>
    <x v="1"/>
    <x v="4"/>
    <x v="0"/>
    <m/>
  </r>
  <r>
    <n v="116369"/>
    <x v="0"/>
    <x v="0"/>
    <x v="0"/>
    <x v="0"/>
    <x v="4"/>
    <x v="40"/>
    <x v="0"/>
    <x v="0"/>
    <s v="Trasferimento"/>
    <x v="1"/>
    <x v="3"/>
    <x v="0"/>
    <m/>
  </r>
  <r>
    <n v="18581"/>
    <x v="0"/>
    <x v="0"/>
    <x v="0"/>
    <x v="0"/>
    <x v="11"/>
    <x v="142"/>
    <x v="0"/>
    <x v="0"/>
    <s v="Trasferimento"/>
    <x v="1"/>
    <x v="1"/>
    <x v="0"/>
    <m/>
  </r>
  <r>
    <n v="68946"/>
    <x v="0"/>
    <x v="0"/>
    <x v="2"/>
    <x v="0"/>
    <x v="6"/>
    <x v="107"/>
    <x v="0"/>
    <x v="0"/>
    <s v="Trasferimento"/>
    <x v="1"/>
    <x v="3"/>
    <x v="0"/>
    <m/>
  </r>
  <r>
    <n v="9927"/>
    <x v="0"/>
    <x v="0"/>
    <x v="0"/>
    <x v="0"/>
    <x v="7"/>
    <x v="241"/>
    <x v="0"/>
    <x v="1"/>
    <s v="Trasferimento"/>
    <x v="0"/>
    <x v="3"/>
    <x v="0"/>
    <m/>
  </r>
  <r>
    <n v="151582"/>
    <x v="0"/>
    <x v="0"/>
    <x v="0"/>
    <x v="0"/>
    <x v="11"/>
    <x v="142"/>
    <x v="0"/>
    <x v="1"/>
    <s v="Trasferimento"/>
    <x v="1"/>
    <x v="0"/>
    <x v="0"/>
    <m/>
  </r>
  <r>
    <n v="198572"/>
    <x v="0"/>
    <x v="0"/>
    <x v="0"/>
    <x v="0"/>
    <x v="11"/>
    <x v="142"/>
    <x v="0"/>
    <x v="0"/>
    <s v="Trasferimento"/>
    <x v="1"/>
    <x v="3"/>
    <x v="0"/>
    <m/>
  </r>
  <r>
    <n v="69170"/>
    <x v="0"/>
    <x v="0"/>
    <x v="0"/>
    <x v="0"/>
    <x v="11"/>
    <x v="142"/>
    <x v="0"/>
    <x v="0"/>
    <s v="Trasferimento"/>
    <x v="1"/>
    <x v="4"/>
    <x v="0"/>
    <m/>
  </r>
  <r>
    <n v="207843"/>
    <x v="1"/>
    <x v="0"/>
    <x v="0"/>
    <x v="0"/>
    <x v="4"/>
    <x v="50"/>
    <x v="0"/>
    <x v="0"/>
    <s v="Trasferimento"/>
    <x v="1"/>
    <x v="5"/>
    <x v="0"/>
    <s v="B"/>
  </r>
  <r>
    <n v="223029"/>
    <x v="0"/>
    <x v="0"/>
    <x v="0"/>
    <x v="0"/>
    <x v="11"/>
    <x v="142"/>
    <x v="0"/>
    <x v="0"/>
    <s v="Trasferimento"/>
    <x v="1"/>
    <x v="0"/>
    <x v="0"/>
    <m/>
  </r>
  <r>
    <n v="129741"/>
    <x v="0"/>
    <x v="0"/>
    <x v="2"/>
    <x v="4"/>
    <x v="11"/>
    <x v="142"/>
    <x v="0"/>
    <x v="0"/>
    <s v="Trasferimento"/>
    <x v="1"/>
    <x v="4"/>
    <x v="0"/>
    <m/>
  </r>
  <r>
    <n v="198808"/>
    <x v="0"/>
    <x v="0"/>
    <x v="0"/>
    <x v="1"/>
    <x v="10"/>
    <x v="220"/>
    <x v="0"/>
    <x v="1"/>
    <s v="Trasferimento"/>
    <x v="0"/>
    <x v="3"/>
    <x v="0"/>
    <m/>
  </r>
  <r>
    <n v="121349"/>
    <x v="0"/>
    <x v="0"/>
    <x v="0"/>
    <x v="0"/>
    <x v="2"/>
    <x v="71"/>
    <x v="0"/>
    <x v="0"/>
    <s v="Trasferimento"/>
    <x v="1"/>
    <x v="4"/>
    <x v="0"/>
    <m/>
  </r>
  <r>
    <n v="66788"/>
    <x v="0"/>
    <x v="0"/>
    <x v="0"/>
    <x v="0"/>
    <x v="7"/>
    <x v="137"/>
    <x v="0"/>
    <x v="0"/>
    <s v="Trasferimento"/>
    <x v="3"/>
    <x v="1"/>
    <x v="0"/>
    <m/>
  </r>
  <r>
    <n v="61733"/>
    <x v="0"/>
    <x v="0"/>
    <x v="2"/>
    <x v="0"/>
    <x v="0"/>
    <x v="206"/>
    <x v="0"/>
    <x v="0"/>
    <s v="Trasferimento"/>
    <x v="1"/>
    <x v="0"/>
    <x v="0"/>
    <m/>
  </r>
  <r>
    <n v="27847"/>
    <x v="0"/>
    <x v="0"/>
    <x v="0"/>
    <x v="0"/>
    <x v="4"/>
    <x v="140"/>
    <x v="0"/>
    <x v="0"/>
    <s v="Trasferimento"/>
    <x v="0"/>
    <x v="4"/>
    <x v="0"/>
    <m/>
  </r>
  <r>
    <n v="53262"/>
    <x v="0"/>
    <x v="0"/>
    <x v="0"/>
    <x v="4"/>
    <x v="1"/>
    <x v="48"/>
    <x v="0"/>
    <x v="0"/>
    <s v="Trasferimento"/>
    <x v="1"/>
    <x v="3"/>
    <x v="0"/>
    <m/>
  </r>
  <r>
    <n v="151465"/>
    <x v="0"/>
    <x v="0"/>
    <x v="2"/>
    <x v="0"/>
    <x v="1"/>
    <x v="48"/>
    <x v="0"/>
    <x v="0"/>
    <s v="Trasferimento"/>
    <x v="1"/>
    <x v="0"/>
    <x v="0"/>
    <m/>
  </r>
  <r>
    <n v="53254"/>
    <x v="0"/>
    <x v="0"/>
    <x v="0"/>
    <x v="0"/>
    <x v="1"/>
    <x v="48"/>
    <x v="0"/>
    <x v="0"/>
    <s v="Trasferimento"/>
    <x v="1"/>
    <x v="4"/>
    <x v="0"/>
    <m/>
  </r>
  <r>
    <n v="146034"/>
    <x v="0"/>
    <x v="0"/>
    <x v="2"/>
    <x v="0"/>
    <x v="4"/>
    <x v="140"/>
    <x v="0"/>
    <x v="0"/>
    <s v="Trasferimento"/>
    <x v="0"/>
    <x v="3"/>
    <x v="0"/>
    <m/>
  </r>
  <r>
    <n v="188300"/>
    <x v="1"/>
    <x v="0"/>
    <x v="0"/>
    <x v="0"/>
    <x v="7"/>
    <x v="182"/>
    <x v="0"/>
    <x v="0"/>
    <s v="Trasferimento"/>
    <x v="1"/>
    <x v="7"/>
    <x v="0"/>
    <s v="B"/>
  </r>
  <r>
    <n v="161278"/>
    <x v="0"/>
    <x v="0"/>
    <x v="2"/>
    <x v="0"/>
    <x v="8"/>
    <x v="98"/>
    <x v="0"/>
    <x v="0"/>
    <s v="Trasferimento"/>
    <x v="0"/>
    <x v="1"/>
    <x v="0"/>
    <m/>
  </r>
  <r>
    <n v="163004"/>
    <x v="0"/>
    <x v="0"/>
    <x v="0"/>
    <x v="0"/>
    <x v="8"/>
    <x v="92"/>
    <x v="0"/>
    <x v="1"/>
    <s v="Trasferimento"/>
    <x v="1"/>
    <x v="0"/>
    <x v="0"/>
    <m/>
  </r>
  <r>
    <n v="190000"/>
    <x v="0"/>
    <x v="0"/>
    <x v="0"/>
    <x v="0"/>
    <x v="8"/>
    <x v="92"/>
    <x v="0"/>
    <x v="0"/>
    <s v="Trasferimento"/>
    <x v="1"/>
    <x v="0"/>
    <x v="0"/>
    <m/>
  </r>
  <r>
    <n v="20237"/>
    <x v="0"/>
    <x v="0"/>
    <x v="0"/>
    <x v="0"/>
    <x v="8"/>
    <x v="92"/>
    <x v="0"/>
    <x v="1"/>
    <s v="Trasferimento"/>
    <x v="1"/>
    <x v="3"/>
    <x v="0"/>
    <m/>
  </r>
  <r>
    <n v="119523"/>
    <x v="0"/>
    <x v="0"/>
    <x v="2"/>
    <x v="4"/>
    <x v="2"/>
    <x v="5"/>
    <x v="0"/>
    <x v="0"/>
    <s v="Trasferimento"/>
    <x v="1"/>
    <x v="0"/>
    <x v="0"/>
    <m/>
  </r>
  <r>
    <n v="223636"/>
    <x v="0"/>
    <x v="0"/>
    <x v="0"/>
    <x v="0"/>
    <x v="18"/>
    <x v="264"/>
    <x v="0"/>
    <x v="0"/>
    <s v="Trasferimento"/>
    <x v="0"/>
    <x v="1"/>
    <x v="0"/>
    <m/>
  </r>
  <r>
    <n v="32853"/>
    <x v="0"/>
    <x v="0"/>
    <x v="0"/>
    <x v="0"/>
    <x v="7"/>
    <x v="51"/>
    <x v="0"/>
    <x v="0"/>
    <s v="Trasferimento"/>
    <x v="1"/>
    <x v="1"/>
    <x v="0"/>
    <m/>
  </r>
  <r>
    <n v="208317"/>
    <x v="0"/>
    <x v="0"/>
    <x v="0"/>
    <x v="0"/>
    <x v="4"/>
    <x v="116"/>
    <x v="0"/>
    <x v="0"/>
    <s v="Trasferimento"/>
    <x v="1"/>
    <x v="0"/>
    <x v="0"/>
    <m/>
  </r>
  <r>
    <n v="196996"/>
    <x v="0"/>
    <x v="0"/>
    <x v="2"/>
    <x v="2"/>
    <x v="4"/>
    <x v="23"/>
    <x v="0"/>
    <x v="0"/>
    <s v="Trasferimento"/>
    <x v="1"/>
    <x v="0"/>
    <x v="0"/>
    <m/>
  </r>
  <r>
    <n v="212126"/>
    <x v="0"/>
    <x v="1"/>
    <x v="0"/>
    <x v="1"/>
    <x v="6"/>
    <x v="107"/>
    <x v="0"/>
    <x v="1"/>
    <s v="Trasferimento"/>
    <x v="1"/>
    <x v="0"/>
    <x v="0"/>
    <m/>
  </r>
  <r>
    <n v="107728"/>
    <x v="0"/>
    <x v="0"/>
    <x v="0"/>
    <x v="0"/>
    <x v="7"/>
    <x v="51"/>
    <x v="0"/>
    <x v="1"/>
    <s v="Trasferimento"/>
    <x v="1"/>
    <x v="4"/>
    <x v="0"/>
    <m/>
  </r>
  <r>
    <n v="108937"/>
    <x v="0"/>
    <x v="0"/>
    <x v="0"/>
    <x v="0"/>
    <x v="7"/>
    <x v="51"/>
    <x v="0"/>
    <x v="0"/>
    <s v="Trasferimento"/>
    <x v="1"/>
    <x v="4"/>
    <x v="0"/>
    <m/>
  </r>
  <r>
    <n v="190983"/>
    <x v="0"/>
    <x v="1"/>
    <x v="0"/>
    <x v="0"/>
    <x v="16"/>
    <x v="263"/>
    <x v="0"/>
    <x v="0"/>
    <s v="Trasferimento"/>
    <x v="1"/>
    <x v="0"/>
    <x v="0"/>
    <m/>
  </r>
  <r>
    <n v="113005"/>
    <x v="0"/>
    <x v="0"/>
    <x v="2"/>
    <x v="4"/>
    <x v="8"/>
    <x v="127"/>
    <x v="0"/>
    <x v="0"/>
    <s v="Trasferimento"/>
    <x v="1"/>
    <x v="3"/>
    <x v="0"/>
    <m/>
  </r>
  <r>
    <n v="75917"/>
    <x v="0"/>
    <x v="0"/>
    <x v="2"/>
    <x v="2"/>
    <x v="4"/>
    <x v="23"/>
    <x v="0"/>
    <x v="1"/>
    <s v="Trasferimento"/>
    <x v="1"/>
    <x v="3"/>
    <x v="0"/>
    <m/>
  </r>
  <r>
    <n v="177400"/>
    <x v="0"/>
    <x v="0"/>
    <x v="0"/>
    <x v="0"/>
    <x v="1"/>
    <x v="1"/>
    <x v="0"/>
    <x v="1"/>
    <s v="Trasferimento"/>
    <x v="0"/>
    <x v="0"/>
    <x v="0"/>
    <m/>
  </r>
  <r>
    <n v="166423"/>
    <x v="0"/>
    <x v="0"/>
    <x v="0"/>
    <x v="0"/>
    <x v="7"/>
    <x v="227"/>
    <x v="0"/>
    <x v="0"/>
    <s v="Trasferimento"/>
    <x v="1"/>
    <x v="0"/>
    <x v="0"/>
    <m/>
  </r>
  <r>
    <n v="177667"/>
    <x v="1"/>
    <x v="0"/>
    <x v="0"/>
    <x v="0"/>
    <x v="1"/>
    <x v="26"/>
    <x v="0"/>
    <x v="0"/>
    <s v="Trasferimento"/>
    <x v="1"/>
    <x v="7"/>
    <x v="0"/>
    <m/>
  </r>
  <r>
    <n v="68681"/>
    <x v="0"/>
    <x v="0"/>
    <x v="0"/>
    <x v="0"/>
    <x v="7"/>
    <x v="181"/>
    <x v="0"/>
    <x v="1"/>
    <s v="Trasferimento"/>
    <x v="1"/>
    <x v="1"/>
    <x v="0"/>
    <m/>
  </r>
  <r>
    <n v="226674"/>
    <x v="0"/>
    <x v="0"/>
    <x v="0"/>
    <x v="0"/>
    <x v="7"/>
    <x v="181"/>
    <x v="0"/>
    <x v="1"/>
    <s v="Trasferimento"/>
    <x v="1"/>
    <x v="0"/>
    <x v="0"/>
    <m/>
  </r>
  <r>
    <n v="68789"/>
    <x v="0"/>
    <x v="0"/>
    <x v="0"/>
    <x v="0"/>
    <x v="2"/>
    <x v="157"/>
    <x v="0"/>
    <x v="0"/>
    <s v="Trasferimento"/>
    <x v="1"/>
    <x v="1"/>
    <x v="0"/>
    <m/>
  </r>
  <r>
    <n v="202258"/>
    <x v="0"/>
    <x v="0"/>
    <x v="0"/>
    <x v="0"/>
    <x v="1"/>
    <x v="1"/>
    <x v="0"/>
    <x v="0"/>
    <s v="Trasferimento"/>
    <x v="0"/>
    <x v="3"/>
    <x v="0"/>
    <m/>
  </r>
  <r>
    <n v="193779"/>
    <x v="0"/>
    <x v="0"/>
    <x v="0"/>
    <x v="0"/>
    <x v="11"/>
    <x v="102"/>
    <x v="0"/>
    <x v="0"/>
    <s v="Trasferimento"/>
    <x v="1"/>
    <x v="4"/>
    <x v="0"/>
    <m/>
  </r>
  <r>
    <n v="109711"/>
    <x v="0"/>
    <x v="0"/>
    <x v="0"/>
    <x v="0"/>
    <x v="15"/>
    <x v="72"/>
    <x v="0"/>
    <x v="0"/>
    <s v="Trasferimento"/>
    <x v="1"/>
    <x v="3"/>
    <x v="0"/>
    <m/>
  </r>
  <r>
    <n v="138643"/>
    <x v="0"/>
    <x v="0"/>
    <x v="0"/>
    <x v="0"/>
    <x v="15"/>
    <x v="72"/>
    <x v="0"/>
    <x v="1"/>
    <s v="Trasferimento"/>
    <x v="1"/>
    <x v="4"/>
    <x v="0"/>
    <m/>
  </r>
  <r>
    <n v="71567"/>
    <x v="0"/>
    <x v="0"/>
    <x v="2"/>
    <x v="0"/>
    <x v="8"/>
    <x v="92"/>
    <x v="0"/>
    <x v="0"/>
    <s v="Trasferimento"/>
    <x v="1"/>
    <x v="3"/>
    <x v="0"/>
    <m/>
  </r>
  <r>
    <n v="176742"/>
    <x v="0"/>
    <x v="0"/>
    <x v="0"/>
    <x v="0"/>
    <x v="7"/>
    <x v="210"/>
    <x v="0"/>
    <x v="0"/>
    <s v="Trasferimento"/>
    <x v="0"/>
    <x v="0"/>
    <x v="0"/>
    <m/>
  </r>
  <r>
    <n v="104722"/>
    <x v="0"/>
    <x v="0"/>
    <x v="0"/>
    <x v="0"/>
    <x v="8"/>
    <x v="17"/>
    <x v="0"/>
    <x v="0"/>
    <s v="Trasferimento"/>
    <x v="1"/>
    <x v="4"/>
    <x v="0"/>
    <m/>
  </r>
  <r>
    <n v="19041"/>
    <x v="0"/>
    <x v="0"/>
    <x v="0"/>
    <x v="0"/>
    <x v="4"/>
    <x v="235"/>
    <x v="0"/>
    <x v="0"/>
    <s v="Trasferimento"/>
    <x v="0"/>
    <x v="0"/>
    <x v="0"/>
    <m/>
  </r>
  <r>
    <n v="216420"/>
    <x v="0"/>
    <x v="0"/>
    <x v="0"/>
    <x v="0"/>
    <x v="7"/>
    <x v="45"/>
    <x v="0"/>
    <x v="0"/>
    <s v="Trasferimento"/>
    <x v="1"/>
    <x v="1"/>
    <x v="0"/>
    <m/>
  </r>
  <r>
    <n v="105938"/>
    <x v="0"/>
    <x v="0"/>
    <x v="0"/>
    <x v="0"/>
    <x v="7"/>
    <x v="30"/>
    <x v="0"/>
    <x v="0"/>
    <s v="Trasferimento"/>
    <x v="1"/>
    <x v="3"/>
    <x v="0"/>
    <m/>
  </r>
  <r>
    <n v="29788"/>
    <x v="0"/>
    <x v="0"/>
    <x v="0"/>
    <x v="0"/>
    <x v="7"/>
    <x v="30"/>
    <x v="0"/>
    <x v="0"/>
    <s v="Trasferimento"/>
    <x v="1"/>
    <x v="4"/>
    <x v="0"/>
    <m/>
  </r>
  <r>
    <n v="79116"/>
    <x v="0"/>
    <x v="0"/>
    <x v="0"/>
    <x v="0"/>
    <x v="7"/>
    <x v="30"/>
    <x v="0"/>
    <x v="0"/>
    <s v="Trasferimento"/>
    <x v="1"/>
    <x v="0"/>
    <x v="0"/>
    <m/>
  </r>
  <r>
    <n v="154189"/>
    <x v="0"/>
    <x v="0"/>
    <x v="0"/>
    <x v="0"/>
    <x v="7"/>
    <x v="30"/>
    <x v="0"/>
    <x v="0"/>
    <s v="Trasferimento"/>
    <x v="1"/>
    <x v="0"/>
    <x v="0"/>
    <m/>
  </r>
  <r>
    <n v="187906"/>
    <x v="1"/>
    <x v="0"/>
    <x v="0"/>
    <x v="0"/>
    <x v="7"/>
    <x v="348"/>
    <x v="0"/>
    <x v="0"/>
    <s v="Trasferimento"/>
    <x v="1"/>
    <x v="6"/>
    <x v="0"/>
    <s v="B"/>
  </r>
  <r>
    <n v="199404"/>
    <x v="0"/>
    <x v="0"/>
    <x v="0"/>
    <x v="0"/>
    <x v="7"/>
    <x v="227"/>
    <x v="0"/>
    <x v="0"/>
    <s v="Trasferimento"/>
    <x v="1"/>
    <x v="3"/>
    <x v="0"/>
    <m/>
  </r>
  <r>
    <n v="230737"/>
    <x v="0"/>
    <x v="0"/>
    <x v="0"/>
    <x v="1"/>
    <x v="1"/>
    <x v="1"/>
    <x v="0"/>
    <x v="0"/>
    <s v="Trasferimento"/>
    <x v="0"/>
    <x v="3"/>
    <x v="0"/>
    <m/>
  </r>
  <r>
    <n v="173433"/>
    <x v="0"/>
    <x v="0"/>
    <x v="0"/>
    <x v="0"/>
    <x v="8"/>
    <x v="397"/>
    <x v="0"/>
    <x v="1"/>
    <s v="Trasferimento"/>
    <x v="4"/>
    <x v="3"/>
    <x v="0"/>
    <m/>
  </r>
  <r>
    <n v="230920"/>
    <x v="0"/>
    <x v="0"/>
    <x v="0"/>
    <x v="0"/>
    <x v="1"/>
    <x v="176"/>
    <x v="0"/>
    <x v="0"/>
    <s v="Trasferimento"/>
    <x v="1"/>
    <x v="3"/>
    <x v="0"/>
    <m/>
  </r>
  <r>
    <n v="217152"/>
    <x v="0"/>
    <x v="0"/>
    <x v="0"/>
    <x v="0"/>
    <x v="8"/>
    <x v="397"/>
    <x v="0"/>
    <x v="0"/>
    <s v="Trasferimento"/>
    <x v="4"/>
    <x v="0"/>
    <x v="0"/>
    <m/>
  </r>
  <r>
    <n v="41848"/>
    <x v="0"/>
    <x v="0"/>
    <x v="0"/>
    <x v="0"/>
    <x v="1"/>
    <x v="26"/>
    <x v="0"/>
    <x v="1"/>
    <s v="Trasferimento"/>
    <x v="1"/>
    <x v="3"/>
    <x v="0"/>
    <m/>
  </r>
  <r>
    <n v="225853"/>
    <x v="0"/>
    <x v="0"/>
    <x v="0"/>
    <x v="0"/>
    <x v="8"/>
    <x v="62"/>
    <x v="0"/>
    <x v="0"/>
    <s v="Trasferimento"/>
    <x v="1"/>
    <x v="0"/>
    <x v="0"/>
    <m/>
  </r>
  <r>
    <n v="140326"/>
    <x v="0"/>
    <x v="0"/>
    <x v="0"/>
    <x v="0"/>
    <x v="7"/>
    <x v="78"/>
    <x v="0"/>
    <x v="0"/>
    <s v="Trasferimento"/>
    <x v="0"/>
    <x v="0"/>
    <x v="0"/>
    <m/>
  </r>
  <r>
    <n v="50443"/>
    <x v="0"/>
    <x v="0"/>
    <x v="0"/>
    <x v="0"/>
    <x v="1"/>
    <x v="26"/>
    <x v="0"/>
    <x v="1"/>
    <s v="Trasferimento"/>
    <x v="1"/>
    <x v="3"/>
    <x v="0"/>
    <m/>
  </r>
  <r>
    <n v="150186"/>
    <x v="0"/>
    <x v="0"/>
    <x v="0"/>
    <x v="0"/>
    <x v="1"/>
    <x v="26"/>
    <x v="0"/>
    <x v="0"/>
    <s v="Trasferimento"/>
    <x v="1"/>
    <x v="0"/>
    <x v="0"/>
    <m/>
  </r>
  <r>
    <n v="149064"/>
    <x v="0"/>
    <x v="0"/>
    <x v="2"/>
    <x v="2"/>
    <x v="1"/>
    <x v="26"/>
    <x v="0"/>
    <x v="0"/>
    <s v="Trasferimento"/>
    <x v="1"/>
    <x v="0"/>
    <x v="0"/>
    <m/>
  </r>
  <r>
    <n v="212377"/>
    <x v="0"/>
    <x v="0"/>
    <x v="0"/>
    <x v="0"/>
    <x v="1"/>
    <x v="26"/>
    <x v="0"/>
    <x v="0"/>
    <s v="Trasferimento"/>
    <x v="1"/>
    <x v="0"/>
    <x v="0"/>
    <m/>
  </r>
  <r>
    <n v="158152"/>
    <x v="0"/>
    <x v="0"/>
    <x v="0"/>
    <x v="0"/>
    <x v="1"/>
    <x v="26"/>
    <x v="0"/>
    <x v="0"/>
    <s v="Trasferimento"/>
    <x v="1"/>
    <x v="0"/>
    <x v="0"/>
    <m/>
  </r>
  <r>
    <n v="183342"/>
    <x v="1"/>
    <x v="0"/>
    <x v="0"/>
    <x v="0"/>
    <x v="1"/>
    <x v="193"/>
    <x v="0"/>
    <x v="1"/>
    <s v="Trasferimento"/>
    <x v="1"/>
    <x v="7"/>
    <x v="0"/>
    <s v="B"/>
  </r>
  <r>
    <n v="124251"/>
    <x v="0"/>
    <x v="0"/>
    <x v="0"/>
    <x v="0"/>
    <x v="11"/>
    <x v="130"/>
    <x v="0"/>
    <x v="0"/>
    <s v="Trasferimento"/>
    <x v="1"/>
    <x v="0"/>
    <x v="0"/>
    <m/>
  </r>
  <r>
    <n v="180649"/>
    <x v="0"/>
    <x v="0"/>
    <x v="0"/>
    <x v="0"/>
    <x v="11"/>
    <x v="130"/>
    <x v="0"/>
    <x v="0"/>
    <s v="Trasferimento"/>
    <x v="1"/>
    <x v="0"/>
    <x v="0"/>
    <m/>
  </r>
  <r>
    <n v="188583"/>
    <x v="0"/>
    <x v="0"/>
    <x v="0"/>
    <x v="0"/>
    <x v="1"/>
    <x v="28"/>
    <x v="0"/>
    <x v="0"/>
    <s v="Trasferimento"/>
    <x v="1"/>
    <x v="4"/>
    <x v="0"/>
    <m/>
  </r>
  <r>
    <n v="228903"/>
    <x v="0"/>
    <x v="0"/>
    <x v="0"/>
    <x v="0"/>
    <x v="1"/>
    <x v="28"/>
    <x v="0"/>
    <x v="0"/>
    <s v="Trasferimento"/>
    <x v="1"/>
    <x v="1"/>
    <x v="0"/>
    <m/>
  </r>
  <r>
    <n v="150777"/>
    <x v="0"/>
    <x v="0"/>
    <x v="0"/>
    <x v="0"/>
    <x v="11"/>
    <x v="302"/>
    <x v="0"/>
    <x v="0"/>
    <s v="Trasferimento"/>
    <x v="1"/>
    <x v="0"/>
    <x v="0"/>
    <m/>
  </r>
  <r>
    <n v="19055"/>
    <x v="0"/>
    <x v="0"/>
    <x v="0"/>
    <x v="1"/>
    <x v="1"/>
    <x v="26"/>
    <x v="0"/>
    <x v="1"/>
    <s v="Trasferimento"/>
    <x v="1"/>
    <x v="4"/>
    <x v="0"/>
    <m/>
  </r>
  <r>
    <n v="143241"/>
    <x v="0"/>
    <x v="0"/>
    <x v="0"/>
    <x v="0"/>
    <x v="4"/>
    <x v="166"/>
    <x v="0"/>
    <x v="0"/>
    <s v="Trasferimento"/>
    <x v="1"/>
    <x v="0"/>
    <x v="0"/>
    <m/>
  </r>
  <r>
    <n v="199511"/>
    <x v="0"/>
    <x v="0"/>
    <x v="0"/>
    <x v="0"/>
    <x v="4"/>
    <x v="166"/>
    <x v="0"/>
    <x v="1"/>
    <s v="Trasferimento"/>
    <x v="1"/>
    <x v="3"/>
    <x v="0"/>
    <m/>
  </r>
  <r>
    <n v="81216"/>
    <x v="0"/>
    <x v="0"/>
    <x v="0"/>
    <x v="0"/>
    <x v="1"/>
    <x v="28"/>
    <x v="0"/>
    <x v="0"/>
    <s v="Trasferimento"/>
    <x v="1"/>
    <x v="1"/>
    <x v="0"/>
    <m/>
  </r>
  <r>
    <n v="166703"/>
    <x v="0"/>
    <x v="0"/>
    <x v="0"/>
    <x v="0"/>
    <x v="4"/>
    <x v="197"/>
    <x v="0"/>
    <x v="0"/>
    <s v="Trasferimento"/>
    <x v="1"/>
    <x v="3"/>
    <x v="0"/>
    <m/>
  </r>
  <r>
    <n v="72058"/>
    <x v="0"/>
    <x v="0"/>
    <x v="0"/>
    <x v="0"/>
    <x v="1"/>
    <x v="28"/>
    <x v="0"/>
    <x v="0"/>
    <s v="Trasferimento"/>
    <x v="1"/>
    <x v="4"/>
    <x v="0"/>
    <m/>
  </r>
  <r>
    <n v="55426"/>
    <x v="0"/>
    <x v="0"/>
    <x v="0"/>
    <x v="0"/>
    <x v="1"/>
    <x v="28"/>
    <x v="0"/>
    <x v="0"/>
    <s v="Trasferimento"/>
    <x v="1"/>
    <x v="0"/>
    <x v="0"/>
    <m/>
  </r>
  <r>
    <n v="117805"/>
    <x v="0"/>
    <x v="0"/>
    <x v="0"/>
    <x v="0"/>
    <x v="1"/>
    <x v="28"/>
    <x v="0"/>
    <x v="0"/>
    <s v="Trasferimento"/>
    <x v="1"/>
    <x v="4"/>
    <x v="0"/>
    <m/>
  </r>
  <r>
    <n v="116079"/>
    <x v="0"/>
    <x v="0"/>
    <x v="0"/>
    <x v="0"/>
    <x v="1"/>
    <x v="28"/>
    <x v="0"/>
    <x v="1"/>
    <s v="Trasferimento"/>
    <x v="1"/>
    <x v="4"/>
    <x v="0"/>
    <m/>
  </r>
  <r>
    <n v="116067"/>
    <x v="0"/>
    <x v="0"/>
    <x v="0"/>
    <x v="0"/>
    <x v="1"/>
    <x v="28"/>
    <x v="0"/>
    <x v="0"/>
    <s v="Trasferimento"/>
    <x v="1"/>
    <x v="4"/>
    <x v="0"/>
    <m/>
  </r>
  <r>
    <n v="175980"/>
    <x v="0"/>
    <x v="0"/>
    <x v="2"/>
    <x v="0"/>
    <x v="1"/>
    <x v="28"/>
    <x v="0"/>
    <x v="0"/>
    <s v="Trasferimento"/>
    <x v="1"/>
    <x v="0"/>
    <x v="0"/>
    <m/>
  </r>
  <r>
    <n v="71790"/>
    <x v="0"/>
    <x v="0"/>
    <x v="0"/>
    <x v="0"/>
    <x v="1"/>
    <x v="48"/>
    <x v="0"/>
    <x v="0"/>
    <s v="Trasferimento"/>
    <x v="1"/>
    <x v="0"/>
    <x v="0"/>
    <m/>
  </r>
  <r>
    <n v="142452"/>
    <x v="0"/>
    <x v="0"/>
    <x v="0"/>
    <x v="0"/>
    <x v="17"/>
    <x v="258"/>
    <x v="0"/>
    <x v="0"/>
    <s v="Trasferimento"/>
    <x v="1"/>
    <x v="0"/>
    <x v="0"/>
    <m/>
  </r>
  <r>
    <n v="8240"/>
    <x v="0"/>
    <x v="0"/>
    <x v="0"/>
    <x v="0"/>
    <x v="12"/>
    <x v="245"/>
    <x v="0"/>
    <x v="0"/>
    <s v="Trasferimento"/>
    <x v="1"/>
    <x v="3"/>
    <x v="0"/>
    <m/>
  </r>
  <r>
    <n v="98169"/>
    <x v="0"/>
    <x v="0"/>
    <x v="0"/>
    <x v="0"/>
    <x v="1"/>
    <x v="26"/>
    <x v="0"/>
    <x v="1"/>
    <s v="Trasferimento"/>
    <x v="1"/>
    <x v="3"/>
    <x v="0"/>
    <m/>
  </r>
  <r>
    <n v="226887"/>
    <x v="0"/>
    <x v="0"/>
    <x v="0"/>
    <x v="1"/>
    <x v="2"/>
    <x v="139"/>
    <x v="0"/>
    <x v="1"/>
    <s v="Trasferimento"/>
    <x v="1"/>
    <x v="0"/>
    <x v="0"/>
    <m/>
  </r>
  <r>
    <n v="227564"/>
    <x v="0"/>
    <x v="0"/>
    <x v="0"/>
    <x v="1"/>
    <x v="2"/>
    <x v="139"/>
    <x v="0"/>
    <x v="0"/>
    <s v="Trasferimento"/>
    <x v="1"/>
    <x v="4"/>
    <x v="0"/>
    <m/>
  </r>
  <r>
    <n v="228673"/>
    <x v="0"/>
    <x v="0"/>
    <x v="0"/>
    <x v="1"/>
    <x v="2"/>
    <x v="139"/>
    <x v="0"/>
    <x v="0"/>
    <s v="Trasferimento"/>
    <x v="1"/>
    <x v="0"/>
    <x v="0"/>
    <m/>
  </r>
  <r>
    <n v="217197"/>
    <x v="1"/>
    <x v="0"/>
    <x v="2"/>
    <x v="1"/>
    <x v="2"/>
    <x v="326"/>
    <x v="0"/>
    <x v="1"/>
    <s v="Trasferimento"/>
    <x v="1"/>
    <x v="5"/>
    <x v="0"/>
    <m/>
  </r>
  <r>
    <n v="217195"/>
    <x v="1"/>
    <x v="0"/>
    <x v="2"/>
    <x v="1"/>
    <x v="2"/>
    <x v="326"/>
    <x v="0"/>
    <x v="0"/>
    <s v="Trasferimento"/>
    <x v="1"/>
    <x v="5"/>
    <x v="0"/>
    <m/>
  </r>
  <r>
    <n v="108677"/>
    <x v="0"/>
    <x v="0"/>
    <x v="0"/>
    <x v="0"/>
    <x v="11"/>
    <x v="91"/>
    <x v="0"/>
    <x v="0"/>
    <s v="Trasferimento"/>
    <x v="1"/>
    <x v="0"/>
    <x v="0"/>
    <m/>
  </r>
  <r>
    <n v="153268"/>
    <x v="0"/>
    <x v="0"/>
    <x v="0"/>
    <x v="0"/>
    <x v="11"/>
    <x v="91"/>
    <x v="0"/>
    <x v="0"/>
    <s v="Trasferimento"/>
    <x v="1"/>
    <x v="4"/>
    <x v="0"/>
    <m/>
  </r>
  <r>
    <n v="140820"/>
    <x v="0"/>
    <x v="0"/>
    <x v="0"/>
    <x v="0"/>
    <x v="2"/>
    <x v="332"/>
    <x v="0"/>
    <x v="0"/>
    <s v="Trasferimento"/>
    <x v="1"/>
    <x v="0"/>
    <x v="0"/>
    <m/>
  </r>
  <r>
    <n v="123108"/>
    <x v="0"/>
    <x v="0"/>
    <x v="0"/>
    <x v="0"/>
    <x v="2"/>
    <x v="332"/>
    <x v="0"/>
    <x v="0"/>
    <s v="Trasferimento"/>
    <x v="1"/>
    <x v="3"/>
    <x v="0"/>
    <m/>
  </r>
  <r>
    <n v="128919"/>
    <x v="0"/>
    <x v="0"/>
    <x v="0"/>
    <x v="0"/>
    <x v="2"/>
    <x v="332"/>
    <x v="0"/>
    <x v="0"/>
    <s v="Trasferimento"/>
    <x v="1"/>
    <x v="3"/>
    <x v="0"/>
    <m/>
  </r>
  <r>
    <n v="134806"/>
    <x v="0"/>
    <x v="0"/>
    <x v="0"/>
    <x v="0"/>
    <x v="2"/>
    <x v="332"/>
    <x v="0"/>
    <x v="0"/>
    <s v="Trasferimento"/>
    <x v="1"/>
    <x v="0"/>
    <x v="0"/>
    <m/>
  </r>
  <r>
    <n v="187941"/>
    <x v="0"/>
    <x v="0"/>
    <x v="0"/>
    <x v="0"/>
    <x v="2"/>
    <x v="332"/>
    <x v="0"/>
    <x v="0"/>
    <s v="Trasferimento"/>
    <x v="1"/>
    <x v="0"/>
    <x v="0"/>
    <m/>
  </r>
  <r>
    <n v="106242"/>
    <x v="0"/>
    <x v="0"/>
    <x v="0"/>
    <x v="0"/>
    <x v="2"/>
    <x v="332"/>
    <x v="0"/>
    <x v="0"/>
    <s v="Trasferimento"/>
    <x v="1"/>
    <x v="4"/>
    <x v="0"/>
    <m/>
  </r>
  <r>
    <n v="36396"/>
    <x v="0"/>
    <x v="0"/>
    <x v="0"/>
    <x v="0"/>
    <x v="2"/>
    <x v="332"/>
    <x v="0"/>
    <x v="0"/>
    <s v="Trasferimento"/>
    <x v="1"/>
    <x v="4"/>
    <x v="0"/>
    <m/>
  </r>
  <r>
    <n v="86014"/>
    <x v="0"/>
    <x v="0"/>
    <x v="0"/>
    <x v="0"/>
    <x v="2"/>
    <x v="332"/>
    <x v="0"/>
    <x v="0"/>
    <s v="Trasferimento"/>
    <x v="1"/>
    <x v="4"/>
    <x v="0"/>
    <m/>
  </r>
  <r>
    <n v="162934"/>
    <x v="0"/>
    <x v="0"/>
    <x v="0"/>
    <x v="0"/>
    <x v="2"/>
    <x v="332"/>
    <x v="0"/>
    <x v="0"/>
    <s v="Trasferimento"/>
    <x v="1"/>
    <x v="1"/>
    <x v="0"/>
    <m/>
  </r>
  <r>
    <n v="210711"/>
    <x v="0"/>
    <x v="0"/>
    <x v="0"/>
    <x v="0"/>
    <x v="2"/>
    <x v="332"/>
    <x v="0"/>
    <x v="0"/>
    <s v="Trasferimento"/>
    <x v="1"/>
    <x v="0"/>
    <x v="0"/>
    <m/>
  </r>
  <r>
    <n v="4596"/>
    <x v="0"/>
    <x v="0"/>
    <x v="0"/>
    <x v="1"/>
    <x v="16"/>
    <x v="263"/>
    <x v="0"/>
    <x v="0"/>
    <s v="Trasferimento"/>
    <x v="1"/>
    <x v="4"/>
    <x v="0"/>
    <m/>
  </r>
  <r>
    <n v="142773"/>
    <x v="0"/>
    <x v="0"/>
    <x v="0"/>
    <x v="0"/>
    <x v="2"/>
    <x v="332"/>
    <x v="0"/>
    <x v="0"/>
    <s v="Trasferimento"/>
    <x v="1"/>
    <x v="0"/>
    <x v="0"/>
    <m/>
  </r>
  <r>
    <n v="47001"/>
    <x v="0"/>
    <x v="0"/>
    <x v="0"/>
    <x v="0"/>
    <x v="4"/>
    <x v="101"/>
    <x v="0"/>
    <x v="0"/>
    <s v="Trasferimento"/>
    <x v="0"/>
    <x v="0"/>
    <x v="0"/>
    <m/>
  </r>
  <r>
    <n v="224078"/>
    <x v="0"/>
    <x v="0"/>
    <x v="0"/>
    <x v="0"/>
    <x v="7"/>
    <x v="210"/>
    <x v="0"/>
    <x v="0"/>
    <s v="Trasferimento"/>
    <x v="0"/>
    <x v="1"/>
    <x v="0"/>
    <m/>
  </r>
  <r>
    <n v="62905"/>
    <x v="0"/>
    <x v="0"/>
    <x v="0"/>
    <x v="0"/>
    <x v="7"/>
    <x v="210"/>
    <x v="0"/>
    <x v="0"/>
    <s v="Trasferimento"/>
    <x v="0"/>
    <x v="0"/>
    <x v="0"/>
    <m/>
  </r>
  <r>
    <n v="218413"/>
    <x v="0"/>
    <x v="0"/>
    <x v="0"/>
    <x v="0"/>
    <x v="7"/>
    <x v="45"/>
    <x v="0"/>
    <x v="0"/>
    <s v="Trasferimento"/>
    <x v="1"/>
    <x v="3"/>
    <x v="0"/>
    <m/>
  </r>
  <r>
    <n v="133380"/>
    <x v="0"/>
    <x v="0"/>
    <x v="0"/>
    <x v="0"/>
    <x v="7"/>
    <x v="45"/>
    <x v="0"/>
    <x v="1"/>
    <s v="Trasferimento"/>
    <x v="1"/>
    <x v="0"/>
    <x v="0"/>
    <m/>
  </r>
  <r>
    <n v="212312"/>
    <x v="0"/>
    <x v="0"/>
    <x v="0"/>
    <x v="3"/>
    <x v="7"/>
    <x v="45"/>
    <x v="0"/>
    <x v="0"/>
    <s v="Trasferimento"/>
    <x v="1"/>
    <x v="0"/>
    <x v="0"/>
    <m/>
  </r>
  <r>
    <n v="30937"/>
    <x v="0"/>
    <x v="0"/>
    <x v="0"/>
    <x v="0"/>
    <x v="7"/>
    <x v="195"/>
    <x v="0"/>
    <x v="0"/>
    <s v="Trasferimento"/>
    <x v="1"/>
    <x v="4"/>
    <x v="0"/>
    <m/>
  </r>
  <r>
    <n v="4898"/>
    <x v="0"/>
    <x v="0"/>
    <x v="0"/>
    <x v="0"/>
    <x v="7"/>
    <x v="195"/>
    <x v="0"/>
    <x v="0"/>
    <s v="Trasferimento"/>
    <x v="1"/>
    <x v="4"/>
    <x v="0"/>
    <m/>
  </r>
  <r>
    <n v="186563"/>
    <x v="0"/>
    <x v="0"/>
    <x v="0"/>
    <x v="0"/>
    <x v="4"/>
    <x v="99"/>
    <x v="0"/>
    <x v="1"/>
    <s v="Trasferimento"/>
    <x v="0"/>
    <x v="3"/>
    <x v="0"/>
    <m/>
  </r>
  <r>
    <n v="163256"/>
    <x v="0"/>
    <x v="0"/>
    <x v="0"/>
    <x v="0"/>
    <x v="1"/>
    <x v="138"/>
    <x v="0"/>
    <x v="1"/>
    <s v="Trasferimento"/>
    <x v="1"/>
    <x v="0"/>
    <x v="0"/>
    <m/>
  </r>
  <r>
    <n v="84471"/>
    <x v="0"/>
    <x v="0"/>
    <x v="2"/>
    <x v="0"/>
    <x v="1"/>
    <x v="138"/>
    <x v="0"/>
    <x v="0"/>
    <s v="Trasferimento"/>
    <x v="1"/>
    <x v="1"/>
    <x v="0"/>
    <m/>
  </r>
  <r>
    <n v="227398"/>
    <x v="0"/>
    <x v="0"/>
    <x v="0"/>
    <x v="0"/>
    <x v="4"/>
    <x v="119"/>
    <x v="0"/>
    <x v="0"/>
    <s v="Trasferimento"/>
    <x v="1"/>
    <x v="0"/>
    <x v="0"/>
    <m/>
  </r>
  <r>
    <n v="112168"/>
    <x v="0"/>
    <x v="0"/>
    <x v="0"/>
    <x v="0"/>
    <x v="8"/>
    <x v="112"/>
    <x v="0"/>
    <x v="0"/>
    <s v="Trasferimento"/>
    <x v="1"/>
    <x v="4"/>
    <x v="0"/>
    <m/>
  </r>
  <r>
    <n v="136312"/>
    <x v="0"/>
    <x v="0"/>
    <x v="0"/>
    <x v="0"/>
    <x v="8"/>
    <x v="112"/>
    <x v="0"/>
    <x v="1"/>
    <s v="Trasferimento"/>
    <x v="1"/>
    <x v="4"/>
    <x v="0"/>
    <m/>
  </r>
  <r>
    <n v="229343"/>
    <x v="1"/>
    <x v="0"/>
    <x v="0"/>
    <x v="3"/>
    <x v="7"/>
    <x v="195"/>
    <x v="0"/>
    <x v="0"/>
    <s v="Trasferimento"/>
    <x v="1"/>
    <x v="5"/>
    <x v="0"/>
    <m/>
  </r>
  <r>
    <n v="127703"/>
    <x v="0"/>
    <x v="0"/>
    <x v="0"/>
    <x v="0"/>
    <x v="7"/>
    <x v="195"/>
    <x v="0"/>
    <x v="0"/>
    <s v="Trasferimento"/>
    <x v="1"/>
    <x v="3"/>
    <x v="0"/>
    <m/>
  </r>
  <r>
    <n v="33224"/>
    <x v="0"/>
    <x v="0"/>
    <x v="0"/>
    <x v="0"/>
    <x v="11"/>
    <x v="142"/>
    <x v="0"/>
    <x v="0"/>
    <s v="Trasferimento"/>
    <x v="1"/>
    <x v="0"/>
    <x v="0"/>
    <m/>
  </r>
  <r>
    <n v="142189"/>
    <x v="0"/>
    <x v="0"/>
    <x v="0"/>
    <x v="0"/>
    <x v="13"/>
    <x v="177"/>
    <x v="0"/>
    <x v="0"/>
    <s v="Trasferimento"/>
    <x v="1"/>
    <x v="0"/>
    <x v="0"/>
    <m/>
  </r>
  <r>
    <n v="197183"/>
    <x v="0"/>
    <x v="0"/>
    <x v="0"/>
    <x v="0"/>
    <x v="4"/>
    <x v="291"/>
    <x v="0"/>
    <x v="0"/>
    <s v="Trasferimento"/>
    <x v="1"/>
    <x v="0"/>
    <x v="0"/>
    <m/>
  </r>
  <r>
    <n v="196566"/>
    <x v="0"/>
    <x v="0"/>
    <x v="0"/>
    <x v="0"/>
    <x v="4"/>
    <x v="291"/>
    <x v="0"/>
    <x v="0"/>
    <s v="Trasferimento"/>
    <x v="1"/>
    <x v="0"/>
    <x v="0"/>
    <m/>
  </r>
  <r>
    <n v="200516"/>
    <x v="0"/>
    <x v="0"/>
    <x v="0"/>
    <x v="0"/>
    <x v="4"/>
    <x v="291"/>
    <x v="0"/>
    <x v="0"/>
    <s v="Trasferimento"/>
    <x v="1"/>
    <x v="0"/>
    <x v="0"/>
    <m/>
  </r>
  <r>
    <n v="204569"/>
    <x v="0"/>
    <x v="0"/>
    <x v="0"/>
    <x v="0"/>
    <x v="4"/>
    <x v="291"/>
    <x v="0"/>
    <x v="1"/>
    <s v="Trasferimento"/>
    <x v="1"/>
    <x v="0"/>
    <x v="0"/>
    <m/>
  </r>
  <r>
    <n v="134477"/>
    <x v="0"/>
    <x v="0"/>
    <x v="0"/>
    <x v="0"/>
    <x v="4"/>
    <x v="291"/>
    <x v="0"/>
    <x v="0"/>
    <s v="Trasferimento"/>
    <x v="1"/>
    <x v="4"/>
    <x v="0"/>
    <m/>
  </r>
  <r>
    <n v="198236"/>
    <x v="0"/>
    <x v="0"/>
    <x v="0"/>
    <x v="1"/>
    <x v="4"/>
    <x v="12"/>
    <x v="0"/>
    <x v="1"/>
    <s v="Trasferimento"/>
    <x v="1"/>
    <x v="0"/>
    <x v="0"/>
    <m/>
  </r>
  <r>
    <n v="28463"/>
    <x v="0"/>
    <x v="0"/>
    <x v="0"/>
    <x v="0"/>
    <x v="4"/>
    <x v="12"/>
    <x v="0"/>
    <x v="0"/>
    <s v="Trasferimento"/>
    <x v="1"/>
    <x v="0"/>
    <x v="0"/>
    <m/>
  </r>
  <r>
    <n v="20150"/>
    <x v="0"/>
    <x v="0"/>
    <x v="0"/>
    <x v="0"/>
    <x v="4"/>
    <x v="291"/>
    <x v="0"/>
    <x v="0"/>
    <s v="Trasferimento"/>
    <x v="1"/>
    <x v="3"/>
    <x v="0"/>
    <m/>
  </r>
  <r>
    <n v="217935"/>
    <x v="1"/>
    <x v="1"/>
    <x v="0"/>
    <x v="1"/>
    <x v="12"/>
    <x v="254"/>
    <x v="0"/>
    <x v="0"/>
    <s v="Trasferimento"/>
    <x v="0"/>
    <x v="5"/>
    <x v="0"/>
    <m/>
  </r>
  <r>
    <n v="159624"/>
    <x v="0"/>
    <x v="0"/>
    <x v="0"/>
    <x v="4"/>
    <x v="8"/>
    <x v="127"/>
    <x v="0"/>
    <x v="0"/>
    <s v="Trasferimento"/>
    <x v="1"/>
    <x v="1"/>
    <x v="0"/>
    <m/>
  </r>
  <r>
    <n v="3983"/>
    <x v="0"/>
    <x v="0"/>
    <x v="0"/>
    <x v="0"/>
    <x v="2"/>
    <x v="79"/>
    <x v="0"/>
    <x v="1"/>
    <s v="Trasferimento"/>
    <x v="1"/>
    <x v="4"/>
    <x v="0"/>
    <m/>
  </r>
  <r>
    <n v="202982"/>
    <x v="0"/>
    <x v="0"/>
    <x v="0"/>
    <x v="3"/>
    <x v="7"/>
    <x v="161"/>
    <x v="0"/>
    <x v="1"/>
    <s v="Trasferimento"/>
    <x v="0"/>
    <x v="0"/>
    <x v="0"/>
    <m/>
  </r>
  <r>
    <n v="108646"/>
    <x v="0"/>
    <x v="0"/>
    <x v="0"/>
    <x v="0"/>
    <x v="7"/>
    <x v="161"/>
    <x v="0"/>
    <x v="0"/>
    <s v="Trasferimento"/>
    <x v="0"/>
    <x v="3"/>
    <x v="0"/>
    <m/>
  </r>
  <r>
    <n v="103925"/>
    <x v="0"/>
    <x v="0"/>
    <x v="0"/>
    <x v="1"/>
    <x v="2"/>
    <x v="79"/>
    <x v="0"/>
    <x v="0"/>
    <s v="Trasferimento"/>
    <x v="1"/>
    <x v="4"/>
    <x v="0"/>
    <m/>
  </r>
  <r>
    <n v="73613"/>
    <x v="0"/>
    <x v="0"/>
    <x v="0"/>
    <x v="0"/>
    <x v="6"/>
    <x v="380"/>
    <x v="0"/>
    <x v="0"/>
    <s v="Trasferimento"/>
    <x v="0"/>
    <x v="4"/>
    <x v="0"/>
    <m/>
  </r>
  <r>
    <n v="157062"/>
    <x v="0"/>
    <x v="0"/>
    <x v="0"/>
    <x v="0"/>
    <x v="6"/>
    <x v="380"/>
    <x v="0"/>
    <x v="0"/>
    <s v="Trasferimento"/>
    <x v="0"/>
    <x v="3"/>
    <x v="0"/>
    <m/>
  </r>
  <r>
    <n v="157069"/>
    <x v="0"/>
    <x v="0"/>
    <x v="0"/>
    <x v="0"/>
    <x v="6"/>
    <x v="380"/>
    <x v="0"/>
    <x v="0"/>
    <s v="Trasferimento"/>
    <x v="0"/>
    <x v="3"/>
    <x v="0"/>
    <m/>
  </r>
  <r>
    <n v="83040"/>
    <x v="0"/>
    <x v="0"/>
    <x v="0"/>
    <x v="0"/>
    <x v="6"/>
    <x v="380"/>
    <x v="0"/>
    <x v="0"/>
    <s v="Trasferimento"/>
    <x v="0"/>
    <x v="3"/>
    <x v="0"/>
    <m/>
  </r>
  <r>
    <n v="203006"/>
    <x v="0"/>
    <x v="0"/>
    <x v="0"/>
    <x v="0"/>
    <x v="6"/>
    <x v="380"/>
    <x v="0"/>
    <x v="1"/>
    <s v="Trasferimento"/>
    <x v="0"/>
    <x v="3"/>
    <x v="0"/>
    <m/>
  </r>
  <r>
    <n v="65161"/>
    <x v="0"/>
    <x v="1"/>
    <x v="0"/>
    <x v="4"/>
    <x v="7"/>
    <x v="67"/>
    <x v="0"/>
    <x v="1"/>
    <s v="Trasferimento"/>
    <x v="0"/>
    <x v="0"/>
    <x v="0"/>
    <m/>
  </r>
  <r>
    <n v="66649"/>
    <x v="0"/>
    <x v="1"/>
    <x v="0"/>
    <x v="4"/>
    <x v="7"/>
    <x v="67"/>
    <x v="0"/>
    <x v="0"/>
    <s v="Trasferimento"/>
    <x v="0"/>
    <x v="0"/>
    <x v="0"/>
    <m/>
  </r>
  <r>
    <n v="31890"/>
    <x v="0"/>
    <x v="0"/>
    <x v="2"/>
    <x v="0"/>
    <x v="8"/>
    <x v="173"/>
    <x v="0"/>
    <x v="0"/>
    <s v="Trasferimento"/>
    <x v="0"/>
    <x v="3"/>
    <x v="0"/>
    <m/>
  </r>
  <r>
    <n v="118185"/>
    <x v="0"/>
    <x v="0"/>
    <x v="0"/>
    <x v="0"/>
    <x v="8"/>
    <x v="173"/>
    <x v="0"/>
    <x v="0"/>
    <s v="Trasferimento"/>
    <x v="0"/>
    <x v="0"/>
    <x v="0"/>
    <m/>
  </r>
  <r>
    <n v="72821"/>
    <x v="0"/>
    <x v="0"/>
    <x v="0"/>
    <x v="0"/>
    <x v="8"/>
    <x v="173"/>
    <x v="0"/>
    <x v="0"/>
    <s v="Trasferimento"/>
    <x v="0"/>
    <x v="0"/>
    <x v="0"/>
    <m/>
  </r>
  <r>
    <n v="218189"/>
    <x v="0"/>
    <x v="0"/>
    <x v="0"/>
    <x v="1"/>
    <x v="4"/>
    <x v="101"/>
    <x v="0"/>
    <x v="0"/>
    <s v="Trasferimento"/>
    <x v="0"/>
    <x v="0"/>
    <x v="0"/>
    <m/>
  </r>
  <r>
    <n v="205460"/>
    <x v="1"/>
    <x v="0"/>
    <x v="0"/>
    <x v="3"/>
    <x v="4"/>
    <x v="101"/>
    <x v="0"/>
    <x v="0"/>
    <s v="Trasferimento"/>
    <x v="0"/>
    <x v="5"/>
    <x v="0"/>
    <m/>
  </r>
  <r>
    <n v="205133"/>
    <x v="0"/>
    <x v="0"/>
    <x v="0"/>
    <x v="0"/>
    <x v="4"/>
    <x v="101"/>
    <x v="0"/>
    <x v="0"/>
    <s v="Trasferimento"/>
    <x v="0"/>
    <x v="0"/>
    <x v="0"/>
    <m/>
  </r>
  <r>
    <n v="125421"/>
    <x v="0"/>
    <x v="0"/>
    <x v="0"/>
    <x v="0"/>
    <x v="11"/>
    <x v="388"/>
    <x v="0"/>
    <x v="0"/>
    <s v="Trasferimento"/>
    <x v="0"/>
    <x v="0"/>
    <x v="0"/>
    <m/>
  </r>
  <r>
    <n v="194704"/>
    <x v="0"/>
    <x v="0"/>
    <x v="2"/>
    <x v="1"/>
    <x v="4"/>
    <x v="80"/>
    <x v="0"/>
    <x v="0"/>
    <s v="Trasferimento"/>
    <x v="1"/>
    <x v="3"/>
    <x v="0"/>
    <m/>
  </r>
  <r>
    <n v="123654"/>
    <x v="0"/>
    <x v="0"/>
    <x v="0"/>
    <x v="0"/>
    <x v="2"/>
    <x v="10"/>
    <x v="0"/>
    <x v="0"/>
    <s v="Trasferimento"/>
    <x v="0"/>
    <x v="0"/>
    <x v="0"/>
    <m/>
  </r>
  <r>
    <n v="66652"/>
    <x v="0"/>
    <x v="0"/>
    <x v="0"/>
    <x v="0"/>
    <x v="11"/>
    <x v="189"/>
    <x v="0"/>
    <x v="0"/>
    <s v="Trasferimento"/>
    <x v="1"/>
    <x v="0"/>
    <x v="0"/>
    <m/>
  </r>
  <r>
    <n v="137639"/>
    <x v="0"/>
    <x v="0"/>
    <x v="0"/>
    <x v="0"/>
    <x v="11"/>
    <x v="189"/>
    <x v="0"/>
    <x v="0"/>
    <s v="Trasferimento"/>
    <x v="1"/>
    <x v="1"/>
    <x v="0"/>
    <m/>
  </r>
  <r>
    <n v="125181"/>
    <x v="0"/>
    <x v="0"/>
    <x v="2"/>
    <x v="0"/>
    <x v="11"/>
    <x v="189"/>
    <x v="0"/>
    <x v="0"/>
    <s v="Trasferimento"/>
    <x v="1"/>
    <x v="1"/>
    <x v="0"/>
    <m/>
  </r>
  <r>
    <n v="125954"/>
    <x v="0"/>
    <x v="0"/>
    <x v="2"/>
    <x v="0"/>
    <x v="11"/>
    <x v="189"/>
    <x v="0"/>
    <x v="0"/>
    <s v="Trasferimento"/>
    <x v="1"/>
    <x v="1"/>
    <x v="0"/>
    <m/>
  </r>
  <r>
    <n v="110889"/>
    <x v="0"/>
    <x v="0"/>
    <x v="0"/>
    <x v="0"/>
    <x v="8"/>
    <x v="34"/>
    <x v="0"/>
    <x v="0"/>
    <s v="Trasferimento"/>
    <x v="1"/>
    <x v="3"/>
    <x v="0"/>
    <m/>
  </r>
  <r>
    <n v="125182"/>
    <x v="0"/>
    <x v="0"/>
    <x v="2"/>
    <x v="1"/>
    <x v="11"/>
    <x v="189"/>
    <x v="0"/>
    <x v="0"/>
    <s v="Trasferimento"/>
    <x v="1"/>
    <x v="1"/>
    <x v="0"/>
    <m/>
  </r>
  <r>
    <n v="214379"/>
    <x v="0"/>
    <x v="0"/>
    <x v="0"/>
    <x v="1"/>
    <x v="8"/>
    <x v="246"/>
    <x v="0"/>
    <x v="0"/>
    <s v="Trasferimento"/>
    <x v="1"/>
    <x v="0"/>
    <x v="0"/>
    <m/>
  </r>
  <r>
    <n v="141846"/>
    <x v="0"/>
    <x v="0"/>
    <x v="2"/>
    <x v="0"/>
    <x v="4"/>
    <x v="235"/>
    <x v="0"/>
    <x v="0"/>
    <s v="Trasferimento"/>
    <x v="0"/>
    <x v="0"/>
    <x v="0"/>
    <m/>
  </r>
  <r>
    <n v="188181"/>
    <x v="0"/>
    <x v="0"/>
    <x v="0"/>
    <x v="0"/>
    <x v="6"/>
    <x v="217"/>
    <x v="0"/>
    <x v="1"/>
    <s v="Trasferimento"/>
    <x v="0"/>
    <x v="0"/>
    <x v="0"/>
    <m/>
  </r>
  <r>
    <n v="152122"/>
    <x v="0"/>
    <x v="0"/>
    <x v="0"/>
    <x v="0"/>
    <x v="6"/>
    <x v="217"/>
    <x v="0"/>
    <x v="0"/>
    <s v="Trasferimento"/>
    <x v="0"/>
    <x v="0"/>
    <x v="0"/>
    <m/>
  </r>
  <r>
    <n v="77882"/>
    <x v="0"/>
    <x v="0"/>
    <x v="0"/>
    <x v="0"/>
    <x v="2"/>
    <x v="55"/>
    <x v="0"/>
    <x v="0"/>
    <s v="Trasferimento"/>
    <x v="1"/>
    <x v="3"/>
    <x v="0"/>
    <m/>
  </r>
  <r>
    <n v="184319"/>
    <x v="1"/>
    <x v="0"/>
    <x v="0"/>
    <x v="0"/>
    <x v="2"/>
    <x v="55"/>
    <x v="0"/>
    <x v="1"/>
    <s v="Trasferimento"/>
    <x v="1"/>
    <x v="5"/>
    <x v="0"/>
    <s v="B"/>
  </r>
  <r>
    <n v="98620"/>
    <x v="0"/>
    <x v="0"/>
    <x v="0"/>
    <x v="0"/>
    <x v="2"/>
    <x v="251"/>
    <x v="0"/>
    <x v="0"/>
    <s v="Trasferimento"/>
    <x v="1"/>
    <x v="3"/>
    <x v="0"/>
    <m/>
  </r>
  <r>
    <n v="147764"/>
    <x v="0"/>
    <x v="0"/>
    <x v="0"/>
    <x v="0"/>
    <x v="2"/>
    <x v="251"/>
    <x v="0"/>
    <x v="1"/>
    <s v="Trasferimento"/>
    <x v="1"/>
    <x v="0"/>
    <x v="0"/>
    <m/>
  </r>
  <r>
    <n v="201679"/>
    <x v="0"/>
    <x v="0"/>
    <x v="0"/>
    <x v="0"/>
    <x v="2"/>
    <x v="55"/>
    <x v="0"/>
    <x v="0"/>
    <s v="Trasferimento"/>
    <x v="1"/>
    <x v="0"/>
    <x v="0"/>
    <m/>
  </r>
  <r>
    <n v="218442"/>
    <x v="0"/>
    <x v="0"/>
    <x v="0"/>
    <x v="0"/>
    <x v="7"/>
    <x v="395"/>
    <x v="0"/>
    <x v="0"/>
    <s v="Trasferimento"/>
    <x v="0"/>
    <x v="4"/>
    <x v="0"/>
    <m/>
  </r>
  <r>
    <n v="218443"/>
    <x v="0"/>
    <x v="1"/>
    <x v="0"/>
    <x v="1"/>
    <x v="7"/>
    <x v="395"/>
    <x v="0"/>
    <x v="0"/>
    <s v="Trasferimento"/>
    <x v="0"/>
    <x v="0"/>
    <x v="0"/>
    <m/>
  </r>
  <r>
    <n v="232400"/>
    <x v="0"/>
    <x v="0"/>
    <x v="0"/>
    <x v="1"/>
    <x v="2"/>
    <x v="313"/>
    <x v="0"/>
    <x v="0"/>
    <s v="Trasferimento"/>
    <x v="1"/>
    <x v="0"/>
    <x v="0"/>
    <m/>
  </r>
  <r>
    <n v="13725"/>
    <x v="0"/>
    <x v="0"/>
    <x v="0"/>
    <x v="0"/>
    <x v="2"/>
    <x v="313"/>
    <x v="0"/>
    <x v="0"/>
    <s v="Trasferimento"/>
    <x v="1"/>
    <x v="4"/>
    <x v="0"/>
    <m/>
  </r>
  <r>
    <n v="110883"/>
    <x v="0"/>
    <x v="0"/>
    <x v="0"/>
    <x v="0"/>
    <x v="2"/>
    <x v="313"/>
    <x v="0"/>
    <x v="1"/>
    <s v="Trasferimento"/>
    <x v="1"/>
    <x v="4"/>
    <x v="0"/>
    <m/>
  </r>
  <r>
    <n v="29050"/>
    <x v="0"/>
    <x v="0"/>
    <x v="0"/>
    <x v="0"/>
    <x v="2"/>
    <x v="313"/>
    <x v="0"/>
    <x v="1"/>
    <s v="Trasferimento"/>
    <x v="1"/>
    <x v="3"/>
    <x v="0"/>
    <m/>
  </r>
  <r>
    <n v="41788"/>
    <x v="0"/>
    <x v="0"/>
    <x v="0"/>
    <x v="0"/>
    <x v="2"/>
    <x v="313"/>
    <x v="0"/>
    <x v="0"/>
    <s v="Trasferimento"/>
    <x v="1"/>
    <x v="0"/>
    <x v="0"/>
    <m/>
  </r>
  <r>
    <n v="80125"/>
    <x v="0"/>
    <x v="0"/>
    <x v="0"/>
    <x v="0"/>
    <x v="2"/>
    <x v="313"/>
    <x v="0"/>
    <x v="0"/>
    <s v="Trasferimento"/>
    <x v="1"/>
    <x v="0"/>
    <x v="0"/>
    <m/>
  </r>
  <r>
    <n v="67469"/>
    <x v="0"/>
    <x v="0"/>
    <x v="0"/>
    <x v="0"/>
    <x v="11"/>
    <x v="102"/>
    <x v="0"/>
    <x v="0"/>
    <s v="Trasferimento"/>
    <x v="1"/>
    <x v="3"/>
    <x v="0"/>
    <m/>
  </r>
  <r>
    <n v="91465"/>
    <x v="0"/>
    <x v="0"/>
    <x v="0"/>
    <x v="0"/>
    <x v="2"/>
    <x v="313"/>
    <x v="0"/>
    <x v="0"/>
    <s v="Trasferimento"/>
    <x v="1"/>
    <x v="1"/>
    <x v="0"/>
    <m/>
  </r>
  <r>
    <n v="164874"/>
    <x v="0"/>
    <x v="0"/>
    <x v="0"/>
    <x v="0"/>
    <x v="2"/>
    <x v="313"/>
    <x v="0"/>
    <x v="0"/>
    <s v="Trasferimento"/>
    <x v="1"/>
    <x v="0"/>
    <x v="0"/>
    <m/>
  </r>
  <r>
    <n v="9990"/>
    <x v="0"/>
    <x v="0"/>
    <x v="0"/>
    <x v="0"/>
    <x v="7"/>
    <x v="242"/>
    <x v="0"/>
    <x v="0"/>
    <s v="Trasferimento"/>
    <x v="0"/>
    <x v="4"/>
    <x v="0"/>
    <m/>
  </r>
  <r>
    <n v="190524"/>
    <x v="0"/>
    <x v="0"/>
    <x v="2"/>
    <x v="1"/>
    <x v="2"/>
    <x v="55"/>
    <x v="0"/>
    <x v="1"/>
    <s v="Trasferimento"/>
    <x v="1"/>
    <x v="3"/>
    <x v="0"/>
    <m/>
  </r>
  <r>
    <n v="232010"/>
    <x v="0"/>
    <x v="0"/>
    <x v="0"/>
    <x v="1"/>
    <x v="2"/>
    <x v="313"/>
    <x v="0"/>
    <x v="0"/>
    <s v="Trasferimento"/>
    <x v="1"/>
    <x v="1"/>
    <x v="0"/>
    <m/>
  </r>
  <r>
    <n v="74745"/>
    <x v="0"/>
    <x v="0"/>
    <x v="0"/>
    <x v="0"/>
    <x v="2"/>
    <x v="313"/>
    <x v="0"/>
    <x v="0"/>
    <s v="Trasferimento"/>
    <x v="1"/>
    <x v="4"/>
    <x v="0"/>
    <m/>
  </r>
  <r>
    <n v="228917"/>
    <x v="0"/>
    <x v="0"/>
    <x v="0"/>
    <x v="3"/>
    <x v="7"/>
    <x v="210"/>
    <x v="0"/>
    <x v="0"/>
    <s v="Trasferimento"/>
    <x v="0"/>
    <x v="0"/>
    <x v="0"/>
    <m/>
  </r>
  <r>
    <n v="154233"/>
    <x v="0"/>
    <x v="0"/>
    <x v="0"/>
    <x v="0"/>
    <x v="7"/>
    <x v="44"/>
    <x v="0"/>
    <x v="0"/>
    <s v="Trasferimento"/>
    <x v="1"/>
    <x v="0"/>
    <x v="0"/>
    <m/>
  </r>
  <r>
    <n v="231081"/>
    <x v="0"/>
    <x v="0"/>
    <x v="0"/>
    <x v="3"/>
    <x v="7"/>
    <x v="44"/>
    <x v="0"/>
    <x v="0"/>
    <s v="Trasferimento"/>
    <x v="1"/>
    <x v="0"/>
    <x v="0"/>
    <m/>
  </r>
  <r>
    <n v="186923"/>
    <x v="0"/>
    <x v="0"/>
    <x v="0"/>
    <x v="0"/>
    <x v="8"/>
    <x v="173"/>
    <x v="0"/>
    <x v="0"/>
    <s v="Trasferimento"/>
    <x v="0"/>
    <x v="0"/>
    <x v="0"/>
    <m/>
  </r>
  <r>
    <n v="114835"/>
    <x v="0"/>
    <x v="0"/>
    <x v="0"/>
    <x v="0"/>
    <x v="8"/>
    <x v="173"/>
    <x v="0"/>
    <x v="0"/>
    <s v="Trasferimento"/>
    <x v="0"/>
    <x v="3"/>
    <x v="0"/>
    <m/>
  </r>
  <r>
    <n v="178377"/>
    <x v="0"/>
    <x v="0"/>
    <x v="0"/>
    <x v="0"/>
    <x v="8"/>
    <x v="173"/>
    <x v="0"/>
    <x v="0"/>
    <s v="Trasferimento"/>
    <x v="0"/>
    <x v="3"/>
    <x v="0"/>
    <m/>
  </r>
  <r>
    <n v="76434"/>
    <x v="0"/>
    <x v="0"/>
    <x v="2"/>
    <x v="0"/>
    <x v="11"/>
    <x v="389"/>
    <x v="0"/>
    <x v="0"/>
    <s v="Trasferimento"/>
    <x v="0"/>
    <x v="4"/>
    <x v="0"/>
    <m/>
  </r>
  <r>
    <n v="76432"/>
    <x v="0"/>
    <x v="0"/>
    <x v="2"/>
    <x v="0"/>
    <x v="11"/>
    <x v="389"/>
    <x v="0"/>
    <x v="1"/>
    <s v="Trasferimento"/>
    <x v="0"/>
    <x v="4"/>
    <x v="0"/>
    <m/>
  </r>
  <r>
    <n v="74030"/>
    <x v="0"/>
    <x v="0"/>
    <x v="2"/>
    <x v="4"/>
    <x v="11"/>
    <x v="389"/>
    <x v="0"/>
    <x v="0"/>
    <s v="Trasferimento"/>
    <x v="0"/>
    <x v="4"/>
    <x v="0"/>
    <m/>
  </r>
  <r>
    <n v="100724"/>
    <x v="0"/>
    <x v="0"/>
    <x v="0"/>
    <x v="0"/>
    <x v="11"/>
    <x v="142"/>
    <x v="0"/>
    <x v="0"/>
    <s v="Trasferimento"/>
    <x v="1"/>
    <x v="3"/>
    <x v="0"/>
    <m/>
  </r>
  <r>
    <n v="47412"/>
    <x v="0"/>
    <x v="0"/>
    <x v="0"/>
    <x v="0"/>
    <x v="8"/>
    <x v="355"/>
    <x v="0"/>
    <x v="0"/>
    <s v="Trasferimento"/>
    <x v="0"/>
    <x v="3"/>
    <x v="0"/>
    <m/>
  </r>
  <r>
    <n v="83178"/>
    <x v="0"/>
    <x v="0"/>
    <x v="0"/>
    <x v="0"/>
    <x v="4"/>
    <x v="219"/>
    <x v="0"/>
    <x v="0"/>
    <s v="Trasferimento"/>
    <x v="0"/>
    <x v="1"/>
    <x v="0"/>
    <m/>
  </r>
  <r>
    <n v="107007"/>
    <x v="0"/>
    <x v="0"/>
    <x v="0"/>
    <x v="0"/>
    <x v="11"/>
    <x v="142"/>
    <x v="0"/>
    <x v="0"/>
    <s v="Trasferimento"/>
    <x v="1"/>
    <x v="3"/>
    <x v="0"/>
    <m/>
  </r>
  <r>
    <n v="223373"/>
    <x v="0"/>
    <x v="0"/>
    <x v="0"/>
    <x v="0"/>
    <x v="4"/>
    <x v="219"/>
    <x v="0"/>
    <x v="1"/>
    <s v="Trasferimento"/>
    <x v="0"/>
    <x v="0"/>
    <x v="0"/>
    <m/>
  </r>
  <r>
    <n v="82858"/>
    <x v="0"/>
    <x v="0"/>
    <x v="0"/>
    <x v="0"/>
    <x v="4"/>
    <x v="219"/>
    <x v="0"/>
    <x v="0"/>
    <s v="Trasferimento"/>
    <x v="0"/>
    <x v="0"/>
    <x v="0"/>
    <m/>
  </r>
  <r>
    <n v="229782"/>
    <x v="1"/>
    <x v="1"/>
    <x v="0"/>
    <x v="0"/>
    <x v="7"/>
    <x v="274"/>
    <x v="0"/>
    <x v="0"/>
    <s v="Trasferimento"/>
    <x v="0"/>
    <x v="6"/>
    <x v="0"/>
    <m/>
  </r>
  <r>
    <n v="158050"/>
    <x v="0"/>
    <x v="0"/>
    <x v="0"/>
    <x v="0"/>
    <x v="4"/>
    <x v="219"/>
    <x v="0"/>
    <x v="0"/>
    <s v="Trasferimento"/>
    <x v="0"/>
    <x v="0"/>
    <x v="0"/>
    <m/>
  </r>
  <r>
    <n v="132625"/>
    <x v="0"/>
    <x v="0"/>
    <x v="0"/>
    <x v="0"/>
    <x v="2"/>
    <x v="332"/>
    <x v="0"/>
    <x v="1"/>
    <s v="Trasferimento"/>
    <x v="1"/>
    <x v="4"/>
    <x v="0"/>
    <m/>
  </r>
  <r>
    <n v="38030"/>
    <x v="0"/>
    <x v="0"/>
    <x v="0"/>
    <x v="0"/>
    <x v="2"/>
    <x v="332"/>
    <x v="0"/>
    <x v="0"/>
    <s v="Trasferimento"/>
    <x v="1"/>
    <x v="4"/>
    <x v="0"/>
    <m/>
  </r>
  <r>
    <n v="166590"/>
    <x v="0"/>
    <x v="0"/>
    <x v="0"/>
    <x v="0"/>
    <x v="2"/>
    <x v="332"/>
    <x v="0"/>
    <x v="0"/>
    <s v="Trasferimento"/>
    <x v="1"/>
    <x v="0"/>
    <x v="0"/>
    <m/>
  </r>
  <r>
    <n v="68881"/>
    <x v="0"/>
    <x v="0"/>
    <x v="0"/>
    <x v="0"/>
    <x v="2"/>
    <x v="313"/>
    <x v="0"/>
    <x v="0"/>
    <s v="Trasferimento"/>
    <x v="1"/>
    <x v="4"/>
    <x v="0"/>
    <m/>
  </r>
  <r>
    <n v="30749"/>
    <x v="0"/>
    <x v="0"/>
    <x v="0"/>
    <x v="0"/>
    <x v="2"/>
    <x v="313"/>
    <x v="0"/>
    <x v="0"/>
    <s v="Trasferimento"/>
    <x v="1"/>
    <x v="3"/>
    <x v="0"/>
    <m/>
  </r>
  <r>
    <n v="84136"/>
    <x v="0"/>
    <x v="0"/>
    <x v="0"/>
    <x v="0"/>
    <x v="0"/>
    <x v="100"/>
    <x v="0"/>
    <x v="0"/>
    <s v="Trasferimento"/>
    <x v="0"/>
    <x v="1"/>
    <x v="0"/>
    <m/>
  </r>
  <r>
    <n v="224137"/>
    <x v="0"/>
    <x v="1"/>
    <x v="0"/>
    <x v="0"/>
    <x v="0"/>
    <x v="100"/>
    <x v="0"/>
    <x v="0"/>
    <s v="Trasferimento"/>
    <x v="0"/>
    <x v="0"/>
    <x v="0"/>
    <m/>
  </r>
  <r>
    <n v="13585"/>
    <x v="0"/>
    <x v="0"/>
    <x v="0"/>
    <x v="0"/>
    <x v="0"/>
    <x v="100"/>
    <x v="0"/>
    <x v="0"/>
    <s v="Trasferimento"/>
    <x v="0"/>
    <x v="4"/>
    <x v="0"/>
    <m/>
  </r>
  <r>
    <n v="106346"/>
    <x v="0"/>
    <x v="0"/>
    <x v="0"/>
    <x v="0"/>
    <x v="0"/>
    <x v="100"/>
    <x v="0"/>
    <x v="0"/>
    <s v="Trasferimento"/>
    <x v="0"/>
    <x v="0"/>
    <x v="0"/>
    <m/>
  </r>
  <r>
    <n v="144850"/>
    <x v="0"/>
    <x v="0"/>
    <x v="0"/>
    <x v="1"/>
    <x v="0"/>
    <x v="100"/>
    <x v="0"/>
    <x v="0"/>
    <s v="Trasferimento"/>
    <x v="0"/>
    <x v="4"/>
    <x v="0"/>
    <m/>
  </r>
  <r>
    <n v="18960"/>
    <x v="0"/>
    <x v="0"/>
    <x v="0"/>
    <x v="0"/>
    <x v="0"/>
    <x v="100"/>
    <x v="0"/>
    <x v="0"/>
    <s v="Trasferimento"/>
    <x v="0"/>
    <x v="1"/>
    <x v="0"/>
    <m/>
  </r>
  <r>
    <n v="207954"/>
    <x v="0"/>
    <x v="0"/>
    <x v="0"/>
    <x v="0"/>
    <x v="0"/>
    <x v="100"/>
    <x v="0"/>
    <x v="0"/>
    <s v="Trasferimento"/>
    <x v="0"/>
    <x v="3"/>
    <x v="0"/>
    <m/>
  </r>
  <r>
    <n v="73230"/>
    <x v="0"/>
    <x v="0"/>
    <x v="0"/>
    <x v="0"/>
    <x v="0"/>
    <x v="100"/>
    <x v="0"/>
    <x v="1"/>
    <s v="Trasferimento"/>
    <x v="0"/>
    <x v="4"/>
    <x v="0"/>
    <m/>
  </r>
  <r>
    <n v="13367"/>
    <x v="0"/>
    <x v="0"/>
    <x v="0"/>
    <x v="0"/>
    <x v="4"/>
    <x v="236"/>
    <x v="0"/>
    <x v="0"/>
    <s v="Trasferimento"/>
    <x v="1"/>
    <x v="4"/>
    <x v="0"/>
    <m/>
  </r>
  <r>
    <n v="138113"/>
    <x v="0"/>
    <x v="0"/>
    <x v="0"/>
    <x v="0"/>
    <x v="7"/>
    <x v="384"/>
    <x v="0"/>
    <x v="0"/>
    <s v="Trasferimento"/>
    <x v="1"/>
    <x v="0"/>
    <x v="0"/>
    <m/>
  </r>
  <r>
    <n v="141222"/>
    <x v="0"/>
    <x v="0"/>
    <x v="0"/>
    <x v="0"/>
    <x v="7"/>
    <x v="384"/>
    <x v="0"/>
    <x v="0"/>
    <s v="Trasferimento"/>
    <x v="1"/>
    <x v="3"/>
    <x v="0"/>
    <m/>
  </r>
  <r>
    <n v="111999"/>
    <x v="0"/>
    <x v="0"/>
    <x v="0"/>
    <x v="0"/>
    <x v="7"/>
    <x v="384"/>
    <x v="0"/>
    <x v="0"/>
    <s v="Trasferimento"/>
    <x v="1"/>
    <x v="0"/>
    <x v="0"/>
    <m/>
  </r>
  <r>
    <n v="139214"/>
    <x v="0"/>
    <x v="0"/>
    <x v="0"/>
    <x v="0"/>
    <x v="7"/>
    <x v="384"/>
    <x v="0"/>
    <x v="0"/>
    <s v="Trasferimento"/>
    <x v="1"/>
    <x v="0"/>
    <x v="0"/>
    <m/>
  </r>
  <r>
    <n v="114888"/>
    <x v="0"/>
    <x v="0"/>
    <x v="0"/>
    <x v="0"/>
    <x v="7"/>
    <x v="384"/>
    <x v="0"/>
    <x v="0"/>
    <s v="Trasferimento"/>
    <x v="1"/>
    <x v="0"/>
    <x v="0"/>
    <m/>
  </r>
  <r>
    <n v="62100"/>
    <x v="0"/>
    <x v="0"/>
    <x v="0"/>
    <x v="0"/>
    <x v="7"/>
    <x v="384"/>
    <x v="0"/>
    <x v="0"/>
    <s v="Trasferimento"/>
    <x v="1"/>
    <x v="4"/>
    <x v="0"/>
    <m/>
  </r>
  <r>
    <n v="115494"/>
    <x v="0"/>
    <x v="0"/>
    <x v="0"/>
    <x v="0"/>
    <x v="7"/>
    <x v="384"/>
    <x v="0"/>
    <x v="0"/>
    <s v="Trasferimento"/>
    <x v="1"/>
    <x v="0"/>
    <x v="0"/>
    <m/>
  </r>
  <r>
    <n v="67468"/>
    <x v="0"/>
    <x v="0"/>
    <x v="0"/>
    <x v="0"/>
    <x v="11"/>
    <x v="91"/>
    <x v="0"/>
    <x v="0"/>
    <s v="Trasferimento"/>
    <x v="1"/>
    <x v="0"/>
    <x v="0"/>
    <m/>
  </r>
  <r>
    <n v="139043"/>
    <x v="0"/>
    <x v="0"/>
    <x v="0"/>
    <x v="0"/>
    <x v="7"/>
    <x v="41"/>
    <x v="0"/>
    <x v="1"/>
    <s v="Trasferimento"/>
    <x v="1"/>
    <x v="3"/>
    <x v="0"/>
    <m/>
  </r>
  <r>
    <n v="226968"/>
    <x v="0"/>
    <x v="0"/>
    <x v="0"/>
    <x v="0"/>
    <x v="7"/>
    <x v="41"/>
    <x v="0"/>
    <x v="0"/>
    <s v="Trasferimento"/>
    <x v="1"/>
    <x v="0"/>
    <x v="0"/>
    <m/>
  </r>
  <r>
    <n v="67715"/>
    <x v="0"/>
    <x v="0"/>
    <x v="0"/>
    <x v="0"/>
    <x v="7"/>
    <x v="11"/>
    <x v="0"/>
    <x v="0"/>
    <s v="Trasferimento"/>
    <x v="1"/>
    <x v="3"/>
    <x v="0"/>
    <m/>
  </r>
  <r>
    <n v="81715"/>
    <x v="0"/>
    <x v="0"/>
    <x v="0"/>
    <x v="0"/>
    <x v="7"/>
    <x v="11"/>
    <x v="0"/>
    <x v="0"/>
    <s v="Trasferimento"/>
    <x v="1"/>
    <x v="0"/>
    <x v="0"/>
    <m/>
  </r>
  <r>
    <n v="221919"/>
    <x v="0"/>
    <x v="1"/>
    <x v="0"/>
    <x v="1"/>
    <x v="2"/>
    <x v="139"/>
    <x v="0"/>
    <x v="0"/>
    <s v="Trasferimento"/>
    <x v="1"/>
    <x v="0"/>
    <x v="0"/>
    <m/>
  </r>
  <r>
    <n v="30123"/>
    <x v="0"/>
    <x v="0"/>
    <x v="0"/>
    <x v="0"/>
    <x v="1"/>
    <x v="26"/>
    <x v="0"/>
    <x v="0"/>
    <s v="Trasferimento"/>
    <x v="1"/>
    <x v="4"/>
    <x v="0"/>
    <m/>
  </r>
  <r>
    <n v="159925"/>
    <x v="0"/>
    <x v="0"/>
    <x v="0"/>
    <x v="0"/>
    <x v="2"/>
    <x v="292"/>
    <x v="0"/>
    <x v="0"/>
    <s v="Trasferimento"/>
    <x v="1"/>
    <x v="0"/>
    <x v="0"/>
    <m/>
  </r>
  <r>
    <n v="21296"/>
    <x v="0"/>
    <x v="0"/>
    <x v="2"/>
    <x v="0"/>
    <x v="2"/>
    <x v="292"/>
    <x v="0"/>
    <x v="0"/>
    <s v="Trasferimento"/>
    <x v="1"/>
    <x v="3"/>
    <x v="0"/>
    <m/>
  </r>
  <r>
    <n v="78273"/>
    <x v="0"/>
    <x v="0"/>
    <x v="0"/>
    <x v="0"/>
    <x v="7"/>
    <x v="261"/>
    <x v="0"/>
    <x v="0"/>
    <s v="Trasferimento"/>
    <x v="3"/>
    <x v="0"/>
    <x v="0"/>
    <m/>
  </r>
  <r>
    <n v="196793"/>
    <x v="0"/>
    <x v="0"/>
    <x v="2"/>
    <x v="2"/>
    <x v="7"/>
    <x v="261"/>
    <x v="0"/>
    <x v="0"/>
    <s v="Trasferimento"/>
    <x v="3"/>
    <x v="0"/>
    <x v="0"/>
    <m/>
  </r>
  <r>
    <n v="84441"/>
    <x v="0"/>
    <x v="0"/>
    <x v="2"/>
    <x v="4"/>
    <x v="2"/>
    <x v="292"/>
    <x v="0"/>
    <x v="0"/>
    <s v="Trasferimento"/>
    <x v="1"/>
    <x v="3"/>
    <x v="0"/>
    <m/>
  </r>
  <r>
    <n v="55723"/>
    <x v="0"/>
    <x v="0"/>
    <x v="0"/>
    <x v="0"/>
    <x v="11"/>
    <x v="152"/>
    <x v="0"/>
    <x v="0"/>
    <s v="Trasferimento"/>
    <x v="1"/>
    <x v="0"/>
    <x v="0"/>
    <m/>
  </r>
  <r>
    <n v="196011"/>
    <x v="0"/>
    <x v="0"/>
    <x v="0"/>
    <x v="1"/>
    <x v="11"/>
    <x v="152"/>
    <x v="0"/>
    <x v="1"/>
    <s v="Trasferimento"/>
    <x v="1"/>
    <x v="0"/>
    <x v="0"/>
    <m/>
  </r>
  <r>
    <n v="117537"/>
    <x v="0"/>
    <x v="0"/>
    <x v="0"/>
    <x v="0"/>
    <x v="11"/>
    <x v="152"/>
    <x v="0"/>
    <x v="0"/>
    <s v="Trasferimento"/>
    <x v="1"/>
    <x v="4"/>
    <x v="0"/>
    <m/>
  </r>
  <r>
    <n v="123087"/>
    <x v="0"/>
    <x v="0"/>
    <x v="0"/>
    <x v="0"/>
    <x v="11"/>
    <x v="152"/>
    <x v="0"/>
    <x v="1"/>
    <s v="Trasferimento"/>
    <x v="1"/>
    <x v="3"/>
    <x v="0"/>
    <m/>
  </r>
  <r>
    <n v="1417"/>
    <x v="0"/>
    <x v="0"/>
    <x v="0"/>
    <x v="0"/>
    <x v="11"/>
    <x v="152"/>
    <x v="0"/>
    <x v="0"/>
    <s v="Trasferimento"/>
    <x v="1"/>
    <x v="4"/>
    <x v="0"/>
    <m/>
  </r>
  <r>
    <n v="194157"/>
    <x v="0"/>
    <x v="0"/>
    <x v="0"/>
    <x v="0"/>
    <x v="7"/>
    <x v="261"/>
    <x v="0"/>
    <x v="0"/>
    <s v="Trasferimento"/>
    <x v="3"/>
    <x v="3"/>
    <x v="0"/>
    <m/>
  </r>
  <r>
    <n v="207558"/>
    <x v="0"/>
    <x v="0"/>
    <x v="0"/>
    <x v="0"/>
    <x v="11"/>
    <x v="152"/>
    <x v="0"/>
    <x v="0"/>
    <s v="Trasferimento"/>
    <x v="1"/>
    <x v="0"/>
    <x v="0"/>
    <m/>
  </r>
  <r>
    <n v="49104"/>
    <x v="0"/>
    <x v="0"/>
    <x v="0"/>
    <x v="0"/>
    <x v="11"/>
    <x v="152"/>
    <x v="0"/>
    <x v="0"/>
    <s v="Trasferimento"/>
    <x v="1"/>
    <x v="4"/>
    <x v="0"/>
    <m/>
  </r>
  <r>
    <n v="65333"/>
    <x v="0"/>
    <x v="0"/>
    <x v="0"/>
    <x v="0"/>
    <x v="11"/>
    <x v="152"/>
    <x v="0"/>
    <x v="0"/>
    <s v="Trasferimento"/>
    <x v="1"/>
    <x v="3"/>
    <x v="0"/>
    <m/>
  </r>
  <r>
    <n v="166247"/>
    <x v="0"/>
    <x v="0"/>
    <x v="0"/>
    <x v="0"/>
    <x v="11"/>
    <x v="152"/>
    <x v="0"/>
    <x v="0"/>
    <s v="Trasferimento"/>
    <x v="1"/>
    <x v="3"/>
    <x v="0"/>
    <m/>
  </r>
  <r>
    <n v="166433"/>
    <x v="0"/>
    <x v="0"/>
    <x v="0"/>
    <x v="0"/>
    <x v="11"/>
    <x v="152"/>
    <x v="0"/>
    <x v="0"/>
    <s v="Trasferimento"/>
    <x v="1"/>
    <x v="4"/>
    <x v="0"/>
    <m/>
  </r>
  <r>
    <n v="123090"/>
    <x v="0"/>
    <x v="0"/>
    <x v="0"/>
    <x v="0"/>
    <x v="11"/>
    <x v="152"/>
    <x v="0"/>
    <x v="0"/>
    <s v="Trasferimento"/>
    <x v="1"/>
    <x v="3"/>
    <x v="0"/>
    <m/>
  </r>
  <r>
    <n v="225061"/>
    <x v="0"/>
    <x v="0"/>
    <x v="0"/>
    <x v="0"/>
    <x v="11"/>
    <x v="152"/>
    <x v="0"/>
    <x v="0"/>
    <s v="Trasferimento"/>
    <x v="1"/>
    <x v="1"/>
    <x v="0"/>
    <m/>
  </r>
  <r>
    <n v="129372"/>
    <x v="0"/>
    <x v="0"/>
    <x v="0"/>
    <x v="0"/>
    <x v="7"/>
    <x v="74"/>
    <x v="0"/>
    <x v="0"/>
    <s v="Trasferimento"/>
    <x v="1"/>
    <x v="0"/>
    <x v="0"/>
    <m/>
  </r>
  <r>
    <n v="127486"/>
    <x v="0"/>
    <x v="0"/>
    <x v="0"/>
    <x v="0"/>
    <x v="7"/>
    <x v="261"/>
    <x v="0"/>
    <x v="1"/>
    <s v="Trasferimento"/>
    <x v="3"/>
    <x v="4"/>
    <x v="0"/>
    <m/>
  </r>
  <r>
    <n v="102485"/>
    <x v="0"/>
    <x v="0"/>
    <x v="0"/>
    <x v="0"/>
    <x v="11"/>
    <x v="152"/>
    <x v="0"/>
    <x v="1"/>
    <s v="Trasferimento"/>
    <x v="1"/>
    <x v="0"/>
    <x v="0"/>
    <m/>
  </r>
  <r>
    <n v="99267"/>
    <x v="0"/>
    <x v="0"/>
    <x v="0"/>
    <x v="0"/>
    <x v="11"/>
    <x v="152"/>
    <x v="0"/>
    <x v="0"/>
    <s v="Trasferimento"/>
    <x v="1"/>
    <x v="1"/>
    <x v="0"/>
    <m/>
  </r>
  <r>
    <n v="99269"/>
    <x v="0"/>
    <x v="0"/>
    <x v="0"/>
    <x v="0"/>
    <x v="11"/>
    <x v="152"/>
    <x v="0"/>
    <x v="1"/>
    <s v="Trasferimento"/>
    <x v="1"/>
    <x v="4"/>
    <x v="0"/>
    <m/>
  </r>
  <r>
    <n v="112481"/>
    <x v="0"/>
    <x v="0"/>
    <x v="0"/>
    <x v="0"/>
    <x v="11"/>
    <x v="152"/>
    <x v="0"/>
    <x v="0"/>
    <s v="Trasferimento"/>
    <x v="1"/>
    <x v="0"/>
    <x v="0"/>
    <m/>
  </r>
  <r>
    <n v="103692"/>
    <x v="0"/>
    <x v="0"/>
    <x v="0"/>
    <x v="0"/>
    <x v="1"/>
    <x v="26"/>
    <x v="0"/>
    <x v="0"/>
    <s v="Trasferimento"/>
    <x v="1"/>
    <x v="1"/>
    <x v="0"/>
    <m/>
  </r>
  <r>
    <n v="207787"/>
    <x v="0"/>
    <x v="0"/>
    <x v="0"/>
    <x v="0"/>
    <x v="11"/>
    <x v="152"/>
    <x v="0"/>
    <x v="0"/>
    <s v="Trasferimento"/>
    <x v="1"/>
    <x v="0"/>
    <x v="0"/>
    <m/>
  </r>
  <r>
    <n v="151342"/>
    <x v="0"/>
    <x v="0"/>
    <x v="0"/>
    <x v="0"/>
    <x v="11"/>
    <x v="152"/>
    <x v="0"/>
    <x v="0"/>
    <s v="Trasferimento"/>
    <x v="1"/>
    <x v="3"/>
    <x v="0"/>
    <m/>
  </r>
  <r>
    <n v="56249"/>
    <x v="0"/>
    <x v="0"/>
    <x v="0"/>
    <x v="0"/>
    <x v="7"/>
    <x v="69"/>
    <x v="0"/>
    <x v="0"/>
    <s v="Trasferimento"/>
    <x v="1"/>
    <x v="0"/>
    <x v="0"/>
    <m/>
  </r>
  <r>
    <n v="182223"/>
    <x v="0"/>
    <x v="0"/>
    <x v="0"/>
    <x v="0"/>
    <x v="2"/>
    <x v="307"/>
    <x v="0"/>
    <x v="1"/>
    <s v="Trasferimento"/>
    <x v="1"/>
    <x v="0"/>
    <x v="0"/>
    <m/>
  </r>
  <r>
    <n v="80108"/>
    <x v="0"/>
    <x v="0"/>
    <x v="0"/>
    <x v="0"/>
    <x v="2"/>
    <x v="307"/>
    <x v="0"/>
    <x v="0"/>
    <s v="Trasferimento"/>
    <x v="1"/>
    <x v="0"/>
    <x v="0"/>
    <m/>
  </r>
  <r>
    <n v="167541"/>
    <x v="0"/>
    <x v="0"/>
    <x v="2"/>
    <x v="1"/>
    <x v="2"/>
    <x v="230"/>
    <x v="0"/>
    <x v="0"/>
    <s v="Trasferimento"/>
    <x v="1"/>
    <x v="0"/>
    <x v="0"/>
    <m/>
  </r>
  <r>
    <n v="161834"/>
    <x v="0"/>
    <x v="0"/>
    <x v="0"/>
    <x v="0"/>
    <x v="2"/>
    <x v="230"/>
    <x v="0"/>
    <x v="0"/>
    <s v="Trasferimento"/>
    <x v="1"/>
    <x v="0"/>
    <x v="0"/>
    <m/>
  </r>
  <r>
    <n v="211476"/>
    <x v="0"/>
    <x v="0"/>
    <x v="0"/>
    <x v="0"/>
    <x v="2"/>
    <x v="230"/>
    <x v="0"/>
    <x v="0"/>
    <s v="Trasferimento"/>
    <x v="1"/>
    <x v="1"/>
    <x v="0"/>
    <m/>
  </r>
  <r>
    <n v="138838"/>
    <x v="0"/>
    <x v="0"/>
    <x v="0"/>
    <x v="1"/>
    <x v="2"/>
    <x v="230"/>
    <x v="0"/>
    <x v="0"/>
    <s v="Trasferimento"/>
    <x v="1"/>
    <x v="0"/>
    <x v="0"/>
    <m/>
  </r>
  <r>
    <n v="88234"/>
    <x v="0"/>
    <x v="0"/>
    <x v="0"/>
    <x v="0"/>
    <x v="2"/>
    <x v="230"/>
    <x v="0"/>
    <x v="0"/>
    <s v="Trasferimento"/>
    <x v="1"/>
    <x v="1"/>
    <x v="0"/>
    <m/>
  </r>
  <r>
    <n v="134800"/>
    <x v="0"/>
    <x v="0"/>
    <x v="0"/>
    <x v="0"/>
    <x v="2"/>
    <x v="307"/>
    <x v="0"/>
    <x v="0"/>
    <s v="Trasferimento"/>
    <x v="1"/>
    <x v="4"/>
    <x v="0"/>
    <m/>
  </r>
  <r>
    <n v="134804"/>
    <x v="0"/>
    <x v="0"/>
    <x v="0"/>
    <x v="0"/>
    <x v="2"/>
    <x v="307"/>
    <x v="0"/>
    <x v="1"/>
    <s v="Trasferimento"/>
    <x v="1"/>
    <x v="4"/>
    <x v="0"/>
    <m/>
  </r>
  <r>
    <n v="179545"/>
    <x v="0"/>
    <x v="0"/>
    <x v="0"/>
    <x v="0"/>
    <x v="2"/>
    <x v="307"/>
    <x v="0"/>
    <x v="1"/>
    <s v="Trasferimento"/>
    <x v="1"/>
    <x v="3"/>
    <x v="0"/>
    <m/>
  </r>
  <r>
    <n v="53416"/>
    <x v="0"/>
    <x v="0"/>
    <x v="0"/>
    <x v="0"/>
    <x v="2"/>
    <x v="307"/>
    <x v="0"/>
    <x v="0"/>
    <s v="Trasferimento"/>
    <x v="1"/>
    <x v="3"/>
    <x v="0"/>
    <m/>
  </r>
  <r>
    <n v="105597"/>
    <x v="0"/>
    <x v="0"/>
    <x v="0"/>
    <x v="4"/>
    <x v="2"/>
    <x v="208"/>
    <x v="0"/>
    <x v="1"/>
    <s v="Trasferimento"/>
    <x v="0"/>
    <x v="3"/>
    <x v="0"/>
    <m/>
  </r>
  <r>
    <n v="71116"/>
    <x v="0"/>
    <x v="0"/>
    <x v="0"/>
    <x v="0"/>
    <x v="2"/>
    <x v="208"/>
    <x v="0"/>
    <x v="0"/>
    <s v="Trasferimento"/>
    <x v="0"/>
    <x v="0"/>
    <x v="0"/>
    <m/>
  </r>
  <r>
    <n v="227158"/>
    <x v="0"/>
    <x v="0"/>
    <x v="0"/>
    <x v="0"/>
    <x v="7"/>
    <x v="51"/>
    <x v="0"/>
    <x v="0"/>
    <s v="Trasferimento"/>
    <x v="1"/>
    <x v="0"/>
    <x v="0"/>
    <m/>
  </r>
  <r>
    <n v="197308"/>
    <x v="0"/>
    <x v="0"/>
    <x v="0"/>
    <x v="0"/>
    <x v="4"/>
    <x v="40"/>
    <x v="0"/>
    <x v="0"/>
    <s v="Trasferimento"/>
    <x v="1"/>
    <x v="0"/>
    <x v="0"/>
    <m/>
  </r>
  <r>
    <n v="102683"/>
    <x v="0"/>
    <x v="0"/>
    <x v="0"/>
    <x v="0"/>
    <x v="9"/>
    <x v="255"/>
    <x v="0"/>
    <x v="0"/>
    <s v="Trasferimento"/>
    <x v="0"/>
    <x v="3"/>
    <x v="0"/>
    <m/>
  </r>
  <r>
    <n v="206184"/>
    <x v="0"/>
    <x v="0"/>
    <x v="0"/>
    <x v="0"/>
    <x v="7"/>
    <x v="51"/>
    <x v="0"/>
    <x v="0"/>
    <s v="Trasferimento"/>
    <x v="1"/>
    <x v="1"/>
    <x v="0"/>
    <m/>
  </r>
  <r>
    <n v="26848"/>
    <x v="0"/>
    <x v="0"/>
    <x v="0"/>
    <x v="0"/>
    <x v="8"/>
    <x v="46"/>
    <x v="0"/>
    <x v="0"/>
    <s v="Trasferimento"/>
    <x v="0"/>
    <x v="4"/>
    <x v="0"/>
    <m/>
  </r>
  <r>
    <n v="26849"/>
    <x v="0"/>
    <x v="0"/>
    <x v="0"/>
    <x v="0"/>
    <x v="8"/>
    <x v="46"/>
    <x v="0"/>
    <x v="0"/>
    <s v="Trasferimento"/>
    <x v="0"/>
    <x v="0"/>
    <x v="0"/>
    <m/>
  </r>
  <r>
    <n v="17908"/>
    <x v="0"/>
    <x v="0"/>
    <x v="0"/>
    <x v="0"/>
    <x v="4"/>
    <x v="40"/>
    <x v="0"/>
    <x v="0"/>
    <s v="Trasferimento"/>
    <x v="1"/>
    <x v="0"/>
    <x v="0"/>
    <m/>
  </r>
  <r>
    <n v="187605"/>
    <x v="0"/>
    <x v="0"/>
    <x v="0"/>
    <x v="0"/>
    <x v="7"/>
    <x v="51"/>
    <x v="0"/>
    <x v="0"/>
    <s v="Trasferimento"/>
    <x v="1"/>
    <x v="3"/>
    <x v="0"/>
    <m/>
  </r>
  <r>
    <n v="203638"/>
    <x v="0"/>
    <x v="0"/>
    <x v="0"/>
    <x v="1"/>
    <x v="7"/>
    <x v="44"/>
    <x v="0"/>
    <x v="0"/>
    <s v="Trasferimento"/>
    <x v="1"/>
    <x v="0"/>
    <x v="0"/>
    <m/>
  </r>
  <r>
    <n v="215448"/>
    <x v="0"/>
    <x v="0"/>
    <x v="0"/>
    <x v="0"/>
    <x v="1"/>
    <x v="239"/>
    <x v="0"/>
    <x v="0"/>
    <s v="Trasferimento"/>
    <x v="1"/>
    <x v="0"/>
    <x v="0"/>
    <m/>
  </r>
  <r>
    <n v="32417"/>
    <x v="0"/>
    <x v="0"/>
    <x v="0"/>
    <x v="0"/>
    <x v="1"/>
    <x v="239"/>
    <x v="0"/>
    <x v="1"/>
    <s v="Trasferimento"/>
    <x v="1"/>
    <x v="3"/>
    <x v="0"/>
    <m/>
  </r>
  <r>
    <n v="191221"/>
    <x v="0"/>
    <x v="0"/>
    <x v="0"/>
    <x v="0"/>
    <x v="1"/>
    <x v="239"/>
    <x v="0"/>
    <x v="0"/>
    <s v="Trasferimento"/>
    <x v="1"/>
    <x v="0"/>
    <x v="0"/>
    <m/>
  </r>
  <r>
    <n v="230864"/>
    <x v="0"/>
    <x v="0"/>
    <x v="0"/>
    <x v="0"/>
    <x v="1"/>
    <x v="239"/>
    <x v="0"/>
    <x v="0"/>
    <s v="Trasferimento"/>
    <x v="1"/>
    <x v="3"/>
    <x v="0"/>
    <m/>
  </r>
  <r>
    <n v="106140"/>
    <x v="0"/>
    <x v="0"/>
    <x v="0"/>
    <x v="0"/>
    <x v="1"/>
    <x v="239"/>
    <x v="0"/>
    <x v="0"/>
    <s v="Trasferimento"/>
    <x v="1"/>
    <x v="4"/>
    <x v="0"/>
    <m/>
  </r>
  <r>
    <n v="24413"/>
    <x v="0"/>
    <x v="0"/>
    <x v="0"/>
    <x v="0"/>
    <x v="1"/>
    <x v="239"/>
    <x v="0"/>
    <x v="0"/>
    <s v="Trasferimento"/>
    <x v="1"/>
    <x v="4"/>
    <x v="0"/>
    <m/>
  </r>
  <r>
    <n v="32813"/>
    <x v="0"/>
    <x v="0"/>
    <x v="0"/>
    <x v="0"/>
    <x v="1"/>
    <x v="239"/>
    <x v="0"/>
    <x v="0"/>
    <s v="Trasferimento"/>
    <x v="1"/>
    <x v="0"/>
    <x v="0"/>
    <m/>
  </r>
  <r>
    <n v="138491"/>
    <x v="0"/>
    <x v="0"/>
    <x v="0"/>
    <x v="0"/>
    <x v="1"/>
    <x v="239"/>
    <x v="0"/>
    <x v="0"/>
    <s v="Trasferimento"/>
    <x v="1"/>
    <x v="1"/>
    <x v="0"/>
    <m/>
  </r>
  <r>
    <n v="54697"/>
    <x v="0"/>
    <x v="0"/>
    <x v="0"/>
    <x v="4"/>
    <x v="1"/>
    <x v="239"/>
    <x v="0"/>
    <x v="0"/>
    <s v="Trasferimento"/>
    <x v="1"/>
    <x v="3"/>
    <x v="0"/>
    <m/>
  </r>
  <r>
    <n v="50270"/>
    <x v="0"/>
    <x v="0"/>
    <x v="0"/>
    <x v="0"/>
    <x v="1"/>
    <x v="239"/>
    <x v="0"/>
    <x v="1"/>
    <s v="Trasferimento"/>
    <x v="1"/>
    <x v="4"/>
    <x v="0"/>
    <m/>
  </r>
  <r>
    <n v="137031"/>
    <x v="0"/>
    <x v="0"/>
    <x v="0"/>
    <x v="0"/>
    <x v="11"/>
    <x v="388"/>
    <x v="0"/>
    <x v="0"/>
    <s v="Trasferimento"/>
    <x v="0"/>
    <x v="0"/>
    <x v="0"/>
    <m/>
  </r>
  <r>
    <n v="135509"/>
    <x v="0"/>
    <x v="0"/>
    <x v="0"/>
    <x v="0"/>
    <x v="11"/>
    <x v="388"/>
    <x v="0"/>
    <x v="0"/>
    <s v="Trasferimento"/>
    <x v="0"/>
    <x v="0"/>
    <x v="0"/>
    <m/>
  </r>
  <r>
    <n v="181731"/>
    <x v="0"/>
    <x v="0"/>
    <x v="0"/>
    <x v="0"/>
    <x v="11"/>
    <x v="388"/>
    <x v="0"/>
    <x v="1"/>
    <s v="Trasferimento"/>
    <x v="0"/>
    <x v="0"/>
    <x v="0"/>
    <m/>
  </r>
  <r>
    <n v="159941"/>
    <x v="0"/>
    <x v="0"/>
    <x v="0"/>
    <x v="0"/>
    <x v="8"/>
    <x v="92"/>
    <x v="0"/>
    <x v="0"/>
    <s v="Trasferimento"/>
    <x v="1"/>
    <x v="1"/>
    <x v="0"/>
    <m/>
  </r>
  <r>
    <n v="183062"/>
    <x v="0"/>
    <x v="0"/>
    <x v="0"/>
    <x v="0"/>
    <x v="8"/>
    <x v="92"/>
    <x v="0"/>
    <x v="0"/>
    <s v="Trasferimento"/>
    <x v="1"/>
    <x v="3"/>
    <x v="0"/>
    <m/>
  </r>
  <r>
    <n v="190685"/>
    <x v="0"/>
    <x v="0"/>
    <x v="0"/>
    <x v="0"/>
    <x v="8"/>
    <x v="92"/>
    <x v="0"/>
    <x v="0"/>
    <s v="Trasferimento"/>
    <x v="1"/>
    <x v="1"/>
    <x v="0"/>
    <m/>
  </r>
  <r>
    <n v="179535"/>
    <x v="0"/>
    <x v="0"/>
    <x v="0"/>
    <x v="0"/>
    <x v="8"/>
    <x v="92"/>
    <x v="0"/>
    <x v="1"/>
    <s v="Trasferimento"/>
    <x v="1"/>
    <x v="3"/>
    <x v="0"/>
    <m/>
  </r>
  <r>
    <n v="139896"/>
    <x v="0"/>
    <x v="0"/>
    <x v="0"/>
    <x v="0"/>
    <x v="8"/>
    <x v="92"/>
    <x v="0"/>
    <x v="0"/>
    <s v="Trasferimento"/>
    <x v="1"/>
    <x v="0"/>
    <x v="0"/>
    <m/>
  </r>
  <r>
    <n v="59245"/>
    <x v="0"/>
    <x v="0"/>
    <x v="0"/>
    <x v="0"/>
    <x v="8"/>
    <x v="92"/>
    <x v="0"/>
    <x v="0"/>
    <s v="Trasferimento"/>
    <x v="1"/>
    <x v="0"/>
    <x v="0"/>
    <m/>
  </r>
  <r>
    <n v="113359"/>
    <x v="0"/>
    <x v="0"/>
    <x v="0"/>
    <x v="0"/>
    <x v="12"/>
    <x v="254"/>
    <x v="0"/>
    <x v="0"/>
    <s v="Trasferimento"/>
    <x v="0"/>
    <x v="0"/>
    <x v="0"/>
    <m/>
  </r>
  <r>
    <n v="24212"/>
    <x v="0"/>
    <x v="0"/>
    <x v="2"/>
    <x v="0"/>
    <x v="7"/>
    <x v="135"/>
    <x v="0"/>
    <x v="0"/>
    <s v="Trasferimento"/>
    <x v="1"/>
    <x v="0"/>
    <x v="0"/>
    <m/>
  </r>
  <r>
    <n v="225338"/>
    <x v="0"/>
    <x v="0"/>
    <x v="0"/>
    <x v="0"/>
    <x v="1"/>
    <x v="26"/>
    <x v="0"/>
    <x v="0"/>
    <s v="Trasferimento"/>
    <x v="1"/>
    <x v="0"/>
    <x v="0"/>
    <m/>
  </r>
  <r>
    <n v="233344"/>
    <x v="0"/>
    <x v="0"/>
    <x v="0"/>
    <x v="0"/>
    <x v="1"/>
    <x v="26"/>
    <x v="0"/>
    <x v="1"/>
    <s v="Trasferimento"/>
    <x v="1"/>
    <x v="0"/>
    <x v="0"/>
    <m/>
  </r>
  <r>
    <n v="35791"/>
    <x v="0"/>
    <x v="0"/>
    <x v="0"/>
    <x v="0"/>
    <x v="4"/>
    <x v="125"/>
    <x v="0"/>
    <x v="0"/>
    <s v="Trasferimento"/>
    <x v="1"/>
    <x v="0"/>
    <x v="0"/>
    <m/>
  </r>
  <r>
    <n v="94529"/>
    <x v="0"/>
    <x v="0"/>
    <x v="0"/>
    <x v="0"/>
    <x v="4"/>
    <x v="125"/>
    <x v="0"/>
    <x v="1"/>
    <s v="Trasferimento"/>
    <x v="1"/>
    <x v="4"/>
    <x v="0"/>
    <m/>
  </r>
  <r>
    <n v="146038"/>
    <x v="0"/>
    <x v="0"/>
    <x v="0"/>
    <x v="0"/>
    <x v="4"/>
    <x v="125"/>
    <x v="0"/>
    <x v="1"/>
    <s v="Trasferimento"/>
    <x v="1"/>
    <x v="4"/>
    <x v="0"/>
    <m/>
  </r>
  <r>
    <n v="73627"/>
    <x v="0"/>
    <x v="0"/>
    <x v="0"/>
    <x v="0"/>
    <x v="4"/>
    <x v="125"/>
    <x v="0"/>
    <x v="1"/>
    <s v="Trasferimento"/>
    <x v="1"/>
    <x v="4"/>
    <x v="0"/>
    <m/>
  </r>
  <r>
    <n v="8350"/>
    <x v="0"/>
    <x v="0"/>
    <x v="0"/>
    <x v="0"/>
    <x v="4"/>
    <x v="125"/>
    <x v="0"/>
    <x v="1"/>
    <s v="Trasferimento"/>
    <x v="1"/>
    <x v="0"/>
    <x v="0"/>
    <m/>
  </r>
  <r>
    <n v="67578"/>
    <x v="0"/>
    <x v="0"/>
    <x v="0"/>
    <x v="0"/>
    <x v="4"/>
    <x v="125"/>
    <x v="0"/>
    <x v="0"/>
    <s v="Trasferimento"/>
    <x v="1"/>
    <x v="0"/>
    <x v="0"/>
    <m/>
  </r>
  <r>
    <n v="215790"/>
    <x v="0"/>
    <x v="0"/>
    <x v="0"/>
    <x v="3"/>
    <x v="4"/>
    <x v="125"/>
    <x v="0"/>
    <x v="0"/>
    <s v="Trasferimento"/>
    <x v="1"/>
    <x v="0"/>
    <x v="0"/>
    <m/>
  </r>
  <r>
    <n v="96869"/>
    <x v="0"/>
    <x v="0"/>
    <x v="0"/>
    <x v="0"/>
    <x v="11"/>
    <x v="302"/>
    <x v="0"/>
    <x v="0"/>
    <s v="Trasferimento"/>
    <x v="1"/>
    <x v="4"/>
    <x v="0"/>
    <m/>
  </r>
  <r>
    <n v="13182"/>
    <x v="0"/>
    <x v="0"/>
    <x v="0"/>
    <x v="0"/>
    <x v="7"/>
    <x v="185"/>
    <x v="0"/>
    <x v="1"/>
    <s v="Trasferimento"/>
    <x v="1"/>
    <x v="0"/>
    <x v="0"/>
    <m/>
  </r>
  <r>
    <n v="87408"/>
    <x v="0"/>
    <x v="0"/>
    <x v="0"/>
    <x v="0"/>
    <x v="7"/>
    <x v="185"/>
    <x v="0"/>
    <x v="0"/>
    <s v="Trasferimento"/>
    <x v="1"/>
    <x v="0"/>
    <x v="0"/>
    <m/>
  </r>
  <r>
    <n v="134750"/>
    <x v="0"/>
    <x v="0"/>
    <x v="0"/>
    <x v="0"/>
    <x v="3"/>
    <x v="252"/>
    <x v="0"/>
    <x v="0"/>
    <s v="Trasferimento"/>
    <x v="1"/>
    <x v="1"/>
    <x v="0"/>
    <m/>
  </r>
  <r>
    <n v="90638"/>
    <x v="0"/>
    <x v="0"/>
    <x v="0"/>
    <x v="0"/>
    <x v="4"/>
    <x v="367"/>
    <x v="0"/>
    <x v="0"/>
    <s v="Trasferimento"/>
    <x v="1"/>
    <x v="0"/>
    <x v="0"/>
    <m/>
  </r>
  <r>
    <n v="136781"/>
    <x v="0"/>
    <x v="0"/>
    <x v="0"/>
    <x v="0"/>
    <x v="1"/>
    <x v="1"/>
    <x v="0"/>
    <x v="0"/>
    <s v="Trasferimento"/>
    <x v="0"/>
    <x v="3"/>
    <x v="0"/>
    <m/>
  </r>
  <r>
    <n v="70444"/>
    <x v="0"/>
    <x v="0"/>
    <x v="0"/>
    <x v="0"/>
    <x v="2"/>
    <x v="71"/>
    <x v="0"/>
    <x v="1"/>
    <s v="Trasferimento"/>
    <x v="1"/>
    <x v="4"/>
    <x v="0"/>
    <m/>
  </r>
  <r>
    <n v="88169"/>
    <x v="0"/>
    <x v="0"/>
    <x v="0"/>
    <x v="0"/>
    <x v="4"/>
    <x v="14"/>
    <x v="0"/>
    <x v="0"/>
    <s v="Trasferimento"/>
    <x v="1"/>
    <x v="3"/>
    <x v="0"/>
    <m/>
  </r>
  <r>
    <n v="91233"/>
    <x v="0"/>
    <x v="0"/>
    <x v="0"/>
    <x v="0"/>
    <x v="11"/>
    <x v="142"/>
    <x v="0"/>
    <x v="0"/>
    <s v="Trasferimento"/>
    <x v="1"/>
    <x v="0"/>
    <x v="0"/>
    <m/>
  </r>
  <r>
    <n v="165292"/>
    <x v="0"/>
    <x v="0"/>
    <x v="0"/>
    <x v="0"/>
    <x v="7"/>
    <x v="137"/>
    <x v="0"/>
    <x v="0"/>
    <s v="Trasferimento"/>
    <x v="3"/>
    <x v="0"/>
    <x v="0"/>
    <m/>
  </r>
  <r>
    <n v="92125"/>
    <x v="0"/>
    <x v="0"/>
    <x v="0"/>
    <x v="0"/>
    <x v="4"/>
    <x v="14"/>
    <x v="0"/>
    <x v="0"/>
    <s v="Trasferimento"/>
    <x v="1"/>
    <x v="0"/>
    <x v="0"/>
    <m/>
  </r>
  <r>
    <n v="136458"/>
    <x v="0"/>
    <x v="0"/>
    <x v="0"/>
    <x v="0"/>
    <x v="4"/>
    <x v="14"/>
    <x v="0"/>
    <x v="0"/>
    <s v="Trasferimento"/>
    <x v="1"/>
    <x v="0"/>
    <x v="0"/>
    <m/>
  </r>
  <r>
    <n v="157249"/>
    <x v="0"/>
    <x v="0"/>
    <x v="2"/>
    <x v="0"/>
    <x v="4"/>
    <x v="14"/>
    <x v="0"/>
    <x v="1"/>
    <s v="Trasferimento"/>
    <x v="1"/>
    <x v="3"/>
    <x v="0"/>
    <m/>
  </r>
  <r>
    <n v="113802"/>
    <x v="0"/>
    <x v="0"/>
    <x v="0"/>
    <x v="0"/>
    <x v="4"/>
    <x v="14"/>
    <x v="0"/>
    <x v="1"/>
    <s v="Trasferimento"/>
    <x v="1"/>
    <x v="4"/>
    <x v="0"/>
    <m/>
  </r>
  <r>
    <n v="29084"/>
    <x v="0"/>
    <x v="0"/>
    <x v="0"/>
    <x v="0"/>
    <x v="4"/>
    <x v="14"/>
    <x v="0"/>
    <x v="0"/>
    <s v="Trasferimento"/>
    <x v="1"/>
    <x v="0"/>
    <x v="0"/>
    <m/>
  </r>
  <r>
    <n v="157751"/>
    <x v="1"/>
    <x v="0"/>
    <x v="0"/>
    <x v="0"/>
    <x v="11"/>
    <x v="142"/>
    <x v="0"/>
    <x v="0"/>
    <s v="Trasferimento"/>
    <x v="1"/>
    <x v="6"/>
    <x v="0"/>
    <m/>
  </r>
  <r>
    <n v="141849"/>
    <x v="1"/>
    <x v="0"/>
    <x v="0"/>
    <x v="0"/>
    <x v="4"/>
    <x v="23"/>
    <x v="0"/>
    <x v="0"/>
    <s v="Trasferimento"/>
    <x v="1"/>
    <x v="6"/>
    <x v="0"/>
    <s v="B"/>
  </r>
  <r>
    <n v="140843"/>
    <x v="1"/>
    <x v="0"/>
    <x v="0"/>
    <x v="0"/>
    <x v="17"/>
    <x v="258"/>
    <x v="0"/>
    <x v="0"/>
    <s v="Trasferimento"/>
    <x v="1"/>
    <x v="2"/>
    <x v="0"/>
    <m/>
  </r>
  <r>
    <n v="112296"/>
    <x v="0"/>
    <x v="0"/>
    <x v="0"/>
    <x v="0"/>
    <x v="13"/>
    <x v="356"/>
    <x v="0"/>
    <x v="0"/>
    <s v="Trasferimento"/>
    <x v="1"/>
    <x v="4"/>
    <x v="0"/>
    <m/>
  </r>
  <r>
    <n v="112297"/>
    <x v="0"/>
    <x v="0"/>
    <x v="0"/>
    <x v="0"/>
    <x v="13"/>
    <x v="356"/>
    <x v="0"/>
    <x v="1"/>
    <s v="Trasferimento"/>
    <x v="1"/>
    <x v="4"/>
    <x v="0"/>
    <m/>
  </r>
  <r>
    <n v="230186"/>
    <x v="0"/>
    <x v="0"/>
    <x v="0"/>
    <x v="2"/>
    <x v="7"/>
    <x v="161"/>
    <x v="0"/>
    <x v="0"/>
    <s v="Trasferimento"/>
    <x v="0"/>
    <x v="1"/>
    <x v="0"/>
    <m/>
  </r>
  <r>
    <n v="223368"/>
    <x v="0"/>
    <x v="0"/>
    <x v="0"/>
    <x v="0"/>
    <x v="4"/>
    <x v="219"/>
    <x v="0"/>
    <x v="0"/>
    <s v="Trasferimento"/>
    <x v="0"/>
    <x v="0"/>
    <x v="0"/>
    <m/>
  </r>
  <r>
    <n v="186995"/>
    <x v="0"/>
    <x v="0"/>
    <x v="0"/>
    <x v="0"/>
    <x v="7"/>
    <x v="316"/>
    <x v="0"/>
    <x v="0"/>
    <s v="Trasferimento"/>
    <x v="1"/>
    <x v="0"/>
    <x v="0"/>
    <m/>
  </r>
  <r>
    <n v="179581"/>
    <x v="0"/>
    <x v="1"/>
    <x v="0"/>
    <x v="0"/>
    <x v="7"/>
    <x v="316"/>
    <x v="0"/>
    <x v="0"/>
    <s v="Trasferimento"/>
    <x v="1"/>
    <x v="3"/>
    <x v="0"/>
    <m/>
  </r>
  <r>
    <n v="209050"/>
    <x v="0"/>
    <x v="0"/>
    <x v="0"/>
    <x v="0"/>
    <x v="0"/>
    <x v="206"/>
    <x v="0"/>
    <x v="0"/>
    <s v="Trasferimento"/>
    <x v="1"/>
    <x v="0"/>
    <x v="0"/>
    <m/>
  </r>
  <r>
    <n v="111223"/>
    <x v="0"/>
    <x v="0"/>
    <x v="0"/>
    <x v="0"/>
    <x v="0"/>
    <x v="206"/>
    <x v="0"/>
    <x v="0"/>
    <s v="Trasferimento"/>
    <x v="1"/>
    <x v="3"/>
    <x v="0"/>
    <m/>
  </r>
  <r>
    <n v="214828"/>
    <x v="0"/>
    <x v="0"/>
    <x v="0"/>
    <x v="0"/>
    <x v="0"/>
    <x v="206"/>
    <x v="0"/>
    <x v="0"/>
    <s v="Trasferimento"/>
    <x v="1"/>
    <x v="3"/>
    <x v="0"/>
    <m/>
  </r>
  <r>
    <n v="110370"/>
    <x v="0"/>
    <x v="0"/>
    <x v="0"/>
    <x v="0"/>
    <x v="11"/>
    <x v="142"/>
    <x v="0"/>
    <x v="0"/>
    <s v="Trasferimento"/>
    <x v="1"/>
    <x v="0"/>
    <x v="0"/>
    <m/>
  </r>
  <r>
    <n v="107154"/>
    <x v="0"/>
    <x v="0"/>
    <x v="0"/>
    <x v="0"/>
    <x v="10"/>
    <x v="266"/>
    <x v="0"/>
    <x v="1"/>
    <s v="Trasferimento"/>
    <x v="1"/>
    <x v="4"/>
    <x v="0"/>
    <m/>
  </r>
  <r>
    <n v="62589"/>
    <x v="0"/>
    <x v="0"/>
    <x v="2"/>
    <x v="0"/>
    <x v="9"/>
    <x v="255"/>
    <x v="0"/>
    <x v="0"/>
    <s v="Trasferimento"/>
    <x v="0"/>
    <x v="3"/>
    <x v="0"/>
    <m/>
  </r>
  <r>
    <n v="196735"/>
    <x v="0"/>
    <x v="0"/>
    <x v="2"/>
    <x v="2"/>
    <x v="2"/>
    <x v="5"/>
    <x v="0"/>
    <x v="1"/>
    <s v="Trasferimento"/>
    <x v="1"/>
    <x v="0"/>
    <x v="0"/>
    <m/>
  </r>
  <r>
    <n v="55639"/>
    <x v="0"/>
    <x v="0"/>
    <x v="2"/>
    <x v="0"/>
    <x v="2"/>
    <x v="5"/>
    <x v="0"/>
    <x v="0"/>
    <s v="Trasferimento"/>
    <x v="1"/>
    <x v="0"/>
    <x v="0"/>
    <m/>
  </r>
  <r>
    <n v="169603"/>
    <x v="1"/>
    <x v="0"/>
    <x v="2"/>
    <x v="2"/>
    <x v="2"/>
    <x v="5"/>
    <x v="0"/>
    <x v="0"/>
    <s v="Trasferimento"/>
    <x v="1"/>
    <x v="2"/>
    <x v="0"/>
    <m/>
  </r>
  <r>
    <n v="210028"/>
    <x v="0"/>
    <x v="0"/>
    <x v="0"/>
    <x v="0"/>
    <x v="2"/>
    <x v="71"/>
    <x v="0"/>
    <x v="0"/>
    <s v="Trasferimento"/>
    <x v="1"/>
    <x v="0"/>
    <x v="0"/>
    <m/>
  </r>
  <r>
    <n v="223962"/>
    <x v="0"/>
    <x v="0"/>
    <x v="0"/>
    <x v="0"/>
    <x v="2"/>
    <x v="5"/>
    <x v="0"/>
    <x v="0"/>
    <s v="Trasferimento"/>
    <x v="1"/>
    <x v="0"/>
    <x v="0"/>
    <m/>
  </r>
  <r>
    <n v="204535"/>
    <x v="0"/>
    <x v="0"/>
    <x v="0"/>
    <x v="0"/>
    <x v="2"/>
    <x v="5"/>
    <x v="0"/>
    <x v="0"/>
    <s v="Trasferimento"/>
    <x v="1"/>
    <x v="0"/>
    <x v="0"/>
    <m/>
  </r>
  <r>
    <n v="208789"/>
    <x v="0"/>
    <x v="0"/>
    <x v="2"/>
    <x v="2"/>
    <x v="2"/>
    <x v="5"/>
    <x v="0"/>
    <x v="0"/>
    <s v="Trasferimento"/>
    <x v="1"/>
    <x v="3"/>
    <x v="0"/>
    <m/>
  </r>
  <r>
    <n v="223961"/>
    <x v="0"/>
    <x v="0"/>
    <x v="0"/>
    <x v="0"/>
    <x v="2"/>
    <x v="5"/>
    <x v="0"/>
    <x v="0"/>
    <s v="Trasferimento"/>
    <x v="1"/>
    <x v="0"/>
    <x v="0"/>
    <m/>
  </r>
  <r>
    <n v="107155"/>
    <x v="0"/>
    <x v="0"/>
    <x v="0"/>
    <x v="0"/>
    <x v="10"/>
    <x v="266"/>
    <x v="0"/>
    <x v="0"/>
    <s v="Trasferimento"/>
    <x v="1"/>
    <x v="4"/>
    <x v="0"/>
    <m/>
  </r>
  <r>
    <n v="206595"/>
    <x v="0"/>
    <x v="1"/>
    <x v="2"/>
    <x v="0"/>
    <x v="15"/>
    <x v="57"/>
    <x v="0"/>
    <x v="0"/>
    <s v="Trasferimento"/>
    <x v="1"/>
    <x v="0"/>
    <x v="0"/>
    <m/>
  </r>
  <r>
    <n v="231919"/>
    <x v="1"/>
    <x v="1"/>
    <x v="0"/>
    <x v="3"/>
    <x v="17"/>
    <x v="229"/>
    <x v="0"/>
    <x v="1"/>
    <s v="Trasferimento"/>
    <x v="1"/>
    <x v="6"/>
    <x v="0"/>
    <m/>
  </r>
  <r>
    <n v="198660"/>
    <x v="0"/>
    <x v="0"/>
    <x v="0"/>
    <x v="0"/>
    <x v="7"/>
    <x v="137"/>
    <x v="0"/>
    <x v="1"/>
    <s v="Trasferimento"/>
    <x v="3"/>
    <x v="0"/>
    <x v="0"/>
    <m/>
  </r>
  <r>
    <n v="173705"/>
    <x v="0"/>
    <x v="0"/>
    <x v="0"/>
    <x v="0"/>
    <x v="2"/>
    <x v="265"/>
    <x v="0"/>
    <x v="1"/>
    <s v="Trasferimento"/>
    <x v="1"/>
    <x v="3"/>
    <x v="0"/>
    <m/>
  </r>
  <r>
    <n v="191526"/>
    <x v="0"/>
    <x v="0"/>
    <x v="0"/>
    <x v="0"/>
    <x v="2"/>
    <x v="265"/>
    <x v="0"/>
    <x v="0"/>
    <s v="Trasferimento"/>
    <x v="1"/>
    <x v="0"/>
    <x v="0"/>
    <m/>
  </r>
  <r>
    <n v="148495"/>
    <x v="0"/>
    <x v="0"/>
    <x v="0"/>
    <x v="0"/>
    <x v="2"/>
    <x v="265"/>
    <x v="0"/>
    <x v="0"/>
    <s v="Trasferimento"/>
    <x v="1"/>
    <x v="3"/>
    <x v="0"/>
    <m/>
  </r>
  <r>
    <n v="151951"/>
    <x v="0"/>
    <x v="0"/>
    <x v="0"/>
    <x v="0"/>
    <x v="11"/>
    <x v="142"/>
    <x v="0"/>
    <x v="0"/>
    <s v="Trasferimento"/>
    <x v="1"/>
    <x v="0"/>
    <x v="0"/>
    <m/>
  </r>
  <r>
    <n v="185960"/>
    <x v="0"/>
    <x v="0"/>
    <x v="0"/>
    <x v="0"/>
    <x v="11"/>
    <x v="142"/>
    <x v="0"/>
    <x v="0"/>
    <s v="Trasferimento"/>
    <x v="1"/>
    <x v="0"/>
    <x v="0"/>
    <m/>
  </r>
  <r>
    <n v="45608"/>
    <x v="0"/>
    <x v="0"/>
    <x v="0"/>
    <x v="0"/>
    <x v="11"/>
    <x v="142"/>
    <x v="0"/>
    <x v="0"/>
    <s v="Trasferimento"/>
    <x v="1"/>
    <x v="4"/>
    <x v="0"/>
    <m/>
  </r>
  <r>
    <n v="24778"/>
    <x v="0"/>
    <x v="0"/>
    <x v="0"/>
    <x v="0"/>
    <x v="11"/>
    <x v="142"/>
    <x v="0"/>
    <x v="0"/>
    <s v="Trasferimento"/>
    <x v="1"/>
    <x v="0"/>
    <x v="0"/>
    <m/>
  </r>
  <r>
    <n v="139756"/>
    <x v="0"/>
    <x v="0"/>
    <x v="0"/>
    <x v="0"/>
    <x v="11"/>
    <x v="142"/>
    <x v="0"/>
    <x v="0"/>
    <s v="Trasferimento"/>
    <x v="1"/>
    <x v="0"/>
    <x v="0"/>
    <m/>
  </r>
  <r>
    <n v="203687"/>
    <x v="0"/>
    <x v="0"/>
    <x v="0"/>
    <x v="0"/>
    <x v="11"/>
    <x v="142"/>
    <x v="0"/>
    <x v="1"/>
    <s v="Trasferimento"/>
    <x v="1"/>
    <x v="0"/>
    <x v="0"/>
    <m/>
  </r>
  <r>
    <n v="14914"/>
    <x v="0"/>
    <x v="0"/>
    <x v="0"/>
    <x v="0"/>
    <x v="11"/>
    <x v="142"/>
    <x v="0"/>
    <x v="0"/>
    <s v="Trasferimento"/>
    <x v="1"/>
    <x v="0"/>
    <x v="0"/>
    <m/>
  </r>
  <r>
    <n v="116899"/>
    <x v="0"/>
    <x v="0"/>
    <x v="0"/>
    <x v="0"/>
    <x v="11"/>
    <x v="142"/>
    <x v="0"/>
    <x v="1"/>
    <s v="Trasferimento"/>
    <x v="1"/>
    <x v="3"/>
    <x v="0"/>
    <m/>
  </r>
  <r>
    <n v="213318"/>
    <x v="0"/>
    <x v="0"/>
    <x v="0"/>
    <x v="1"/>
    <x v="11"/>
    <x v="142"/>
    <x v="0"/>
    <x v="0"/>
    <s v="Trasferimento"/>
    <x v="1"/>
    <x v="0"/>
    <x v="0"/>
    <m/>
  </r>
  <r>
    <n v="219465"/>
    <x v="0"/>
    <x v="0"/>
    <x v="0"/>
    <x v="0"/>
    <x v="4"/>
    <x v="200"/>
    <x v="0"/>
    <x v="0"/>
    <s v="Trasferimento"/>
    <x v="1"/>
    <x v="1"/>
    <x v="0"/>
    <m/>
  </r>
  <r>
    <n v="101834"/>
    <x v="0"/>
    <x v="0"/>
    <x v="0"/>
    <x v="0"/>
    <x v="4"/>
    <x v="200"/>
    <x v="0"/>
    <x v="1"/>
    <s v="Trasferimento"/>
    <x v="1"/>
    <x v="3"/>
    <x v="0"/>
    <m/>
  </r>
  <r>
    <n v="126943"/>
    <x v="0"/>
    <x v="0"/>
    <x v="0"/>
    <x v="0"/>
    <x v="4"/>
    <x v="83"/>
    <x v="0"/>
    <x v="0"/>
    <s v="Trasferimento"/>
    <x v="0"/>
    <x v="0"/>
    <x v="0"/>
    <m/>
  </r>
  <r>
    <n v="174980"/>
    <x v="0"/>
    <x v="0"/>
    <x v="0"/>
    <x v="0"/>
    <x v="11"/>
    <x v="189"/>
    <x v="0"/>
    <x v="1"/>
    <s v="Trasferimento"/>
    <x v="1"/>
    <x v="3"/>
    <x v="0"/>
    <m/>
  </r>
  <r>
    <n v="172160"/>
    <x v="0"/>
    <x v="0"/>
    <x v="0"/>
    <x v="0"/>
    <x v="7"/>
    <x v="259"/>
    <x v="0"/>
    <x v="0"/>
    <s v="Trasferimento"/>
    <x v="0"/>
    <x v="0"/>
    <x v="0"/>
    <m/>
  </r>
  <r>
    <n v="223354"/>
    <x v="0"/>
    <x v="0"/>
    <x v="0"/>
    <x v="0"/>
    <x v="7"/>
    <x v="259"/>
    <x v="0"/>
    <x v="0"/>
    <s v="Trasferimento"/>
    <x v="0"/>
    <x v="3"/>
    <x v="0"/>
    <m/>
  </r>
  <r>
    <n v="227212"/>
    <x v="0"/>
    <x v="0"/>
    <x v="0"/>
    <x v="1"/>
    <x v="11"/>
    <x v="189"/>
    <x v="0"/>
    <x v="1"/>
    <s v="Trasferimento"/>
    <x v="1"/>
    <x v="3"/>
    <x v="0"/>
    <m/>
  </r>
  <r>
    <n v="150343"/>
    <x v="0"/>
    <x v="0"/>
    <x v="0"/>
    <x v="0"/>
    <x v="11"/>
    <x v="189"/>
    <x v="0"/>
    <x v="0"/>
    <s v="Trasferimento"/>
    <x v="1"/>
    <x v="0"/>
    <x v="0"/>
    <m/>
  </r>
  <r>
    <n v="221783"/>
    <x v="0"/>
    <x v="0"/>
    <x v="2"/>
    <x v="1"/>
    <x v="7"/>
    <x v="259"/>
    <x v="0"/>
    <x v="0"/>
    <s v="Trasferimento"/>
    <x v="0"/>
    <x v="3"/>
    <x v="0"/>
    <m/>
  </r>
  <r>
    <n v="113914"/>
    <x v="0"/>
    <x v="0"/>
    <x v="0"/>
    <x v="0"/>
    <x v="11"/>
    <x v="142"/>
    <x v="0"/>
    <x v="0"/>
    <s v="Trasferimento"/>
    <x v="1"/>
    <x v="0"/>
    <x v="0"/>
    <m/>
  </r>
  <r>
    <n v="42352"/>
    <x v="0"/>
    <x v="0"/>
    <x v="0"/>
    <x v="0"/>
    <x v="11"/>
    <x v="142"/>
    <x v="0"/>
    <x v="0"/>
    <s v="Trasferimento"/>
    <x v="1"/>
    <x v="3"/>
    <x v="0"/>
    <m/>
  </r>
  <r>
    <n v="169143"/>
    <x v="0"/>
    <x v="0"/>
    <x v="0"/>
    <x v="0"/>
    <x v="2"/>
    <x v="77"/>
    <x v="0"/>
    <x v="0"/>
    <s v="Trasferimento"/>
    <x v="0"/>
    <x v="0"/>
    <x v="0"/>
    <m/>
  </r>
  <r>
    <n v="139764"/>
    <x v="0"/>
    <x v="0"/>
    <x v="0"/>
    <x v="0"/>
    <x v="11"/>
    <x v="142"/>
    <x v="0"/>
    <x v="0"/>
    <s v="Trasferimento"/>
    <x v="1"/>
    <x v="3"/>
    <x v="0"/>
    <m/>
  </r>
  <r>
    <n v="127311"/>
    <x v="0"/>
    <x v="0"/>
    <x v="0"/>
    <x v="0"/>
    <x v="11"/>
    <x v="142"/>
    <x v="0"/>
    <x v="0"/>
    <s v="Trasferimento"/>
    <x v="1"/>
    <x v="4"/>
    <x v="0"/>
    <m/>
  </r>
  <r>
    <n v="18297"/>
    <x v="0"/>
    <x v="0"/>
    <x v="0"/>
    <x v="0"/>
    <x v="11"/>
    <x v="142"/>
    <x v="0"/>
    <x v="0"/>
    <s v="Trasferimento"/>
    <x v="1"/>
    <x v="0"/>
    <x v="0"/>
    <m/>
  </r>
  <r>
    <n v="140799"/>
    <x v="0"/>
    <x v="0"/>
    <x v="2"/>
    <x v="0"/>
    <x v="11"/>
    <x v="142"/>
    <x v="0"/>
    <x v="0"/>
    <s v="Trasferimento"/>
    <x v="1"/>
    <x v="0"/>
    <x v="0"/>
    <m/>
  </r>
  <r>
    <n v="137890"/>
    <x v="0"/>
    <x v="0"/>
    <x v="0"/>
    <x v="0"/>
    <x v="11"/>
    <x v="142"/>
    <x v="0"/>
    <x v="0"/>
    <s v="Trasferimento"/>
    <x v="1"/>
    <x v="0"/>
    <x v="0"/>
    <m/>
  </r>
  <r>
    <n v="138582"/>
    <x v="0"/>
    <x v="0"/>
    <x v="0"/>
    <x v="0"/>
    <x v="11"/>
    <x v="142"/>
    <x v="0"/>
    <x v="0"/>
    <s v="Trasferimento"/>
    <x v="1"/>
    <x v="4"/>
    <x v="0"/>
    <m/>
  </r>
  <r>
    <n v="203691"/>
    <x v="0"/>
    <x v="0"/>
    <x v="0"/>
    <x v="0"/>
    <x v="11"/>
    <x v="142"/>
    <x v="0"/>
    <x v="0"/>
    <s v="Trasferimento"/>
    <x v="1"/>
    <x v="0"/>
    <x v="0"/>
    <m/>
  </r>
  <r>
    <n v="204213"/>
    <x v="0"/>
    <x v="0"/>
    <x v="0"/>
    <x v="0"/>
    <x v="11"/>
    <x v="142"/>
    <x v="0"/>
    <x v="0"/>
    <s v="Trasferimento"/>
    <x v="1"/>
    <x v="0"/>
    <x v="0"/>
    <m/>
  </r>
  <r>
    <n v="162980"/>
    <x v="0"/>
    <x v="0"/>
    <x v="0"/>
    <x v="0"/>
    <x v="11"/>
    <x v="142"/>
    <x v="0"/>
    <x v="0"/>
    <s v="Trasferimento"/>
    <x v="1"/>
    <x v="4"/>
    <x v="0"/>
    <m/>
  </r>
  <r>
    <n v="19890"/>
    <x v="0"/>
    <x v="0"/>
    <x v="2"/>
    <x v="0"/>
    <x v="11"/>
    <x v="142"/>
    <x v="0"/>
    <x v="0"/>
    <s v="Trasferimento"/>
    <x v="1"/>
    <x v="3"/>
    <x v="0"/>
    <m/>
  </r>
  <r>
    <n v="46315"/>
    <x v="0"/>
    <x v="0"/>
    <x v="0"/>
    <x v="0"/>
    <x v="11"/>
    <x v="142"/>
    <x v="0"/>
    <x v="1"/>
    <s v="Trasferimento"/>
    <x v="1"/>
    <x v="3"/>
    <x v="0"/>
    <m/>
  </r>
  <r>
    <n v="60266"/>
    <x v="0"/>
    <x v="0"/>
    <x v="0"/>
    <x v="0"/>
    <x v="11"/>
    <x v="142"/>
    <x v="0"/>
    <x v="0"/>
    <s v="Trasferimento"/>
    <x v="1"/>
    <x v="4"/>
    <x v="0"/>
    <m/>
  </r>
  <r>
    <n v="37887"/>
    <x v="0"/>
    <x v="0"/>
    <x v="0"/>
    <x v="0"/>
    <x v="11"/>
    <x v="142"/>
    <x v="0"/>
    <x v="0"/>
    <s v="Trasferimento"/>
    <x v="1"/>
    <x v="3"/>
    <x v="0"/>
    <m/>
  </r>
  <r>
    <n v="138763"/>
    <x v="0"/>
    <x v="0"/>
    <x v="0"/>
    <x v="0"/>
    <x v="11"/>
    <x v="142"/>
    <x v="0"/>
    <x v="0"/>
    <s v="Trasferimento"/>
    <x v="1"/>
    <x v="0"/>
    <x v="0"/>
    <m/>
  </r>
  <r>
    <n v="80905"/>
    <x v="0"/>
    <x v="0"/>
    <x v="0"/>
    <x v="0"/>
    <x v="4"/>
    <x v="18"/>
    <x v="0"/>
    <x v="0"/>
    <s v="Trasferimento"/>
    <x v="1"/>
    <x v="3"/>
    <x v="0"/>
    <m/>
  </r>
  <r>
    <n v="37966"/>
    <x v="0"/>
    <x v="1"/>
    <x v="0"/>
    <x v="0"/>
    <x v="4"/>
    <x v="18"/>
    <x v="0"/>
    <x v="0"/>
    <s v="Trasferimento"/>
    <x v="1"/>
    <x v="0"/>
    <x v="0"/>
    <m/>
  </r>
  <r>
    <n v="7689"/>
    <x v="0"/>
    <x v="0"/>
    <x v="0"/>
    <x v="0"/>
    <x v="4"/>
    <x v="18"/>
    <x v="0"/>
    <x v="0"/>
    <s v="Trasferimento"/>
    <x v="1"/>
    <x v="4"/>
    <x v="0"/>
    <m/>
  </r>
  <r>
    <n v="28546"/>
    <x v="0"/>
    <x v="0"/>
    <x v="0"/>
    <x v="0"/>
    <x v="4"/>
    <x v="18"/>
    <x v="0"/>
    <x v="0"/>
    <s v="Trasferimento"/>
    <x v="1"/>
    <x v="4"/>
    <x v="0"/>
    <m/>
  </r>
  <r>
    <n v="86474"/>
    <x v="0"/>
    <x v="0"/>
    <x v="0"/>
    <x v="0"/>
    <x v="11"/>
    <x v="142"/>
    <x v="0"/>
    <x v="0"/>
    <s v="Trasferimento"/>
    <x v="1"/>
    <x v="0"/>
    <x v="0"/>
    <m/>
  </r>
  <r>
    <n v="195682"/>
    <x v="0"/>
    <x v="0"/>
    <x v="0"/>
    <x v="0"/>
    <x v="11"/>
    <x v="142"/>
    <x v="0"/>
    <x v="0"/>
    <s v="Trasferimento"/>
    <x v="1"/>
    <x v="0"/>
    <x v="0"/>
    <m/>
  </r>
  <r>
    <n v="155038"/>
    <x v="0"/>
    <x v="0"/>
    <x v="0"/>
    <x v="0"/>
    <x v="7"/>
    <x v="348"/>
    <x v="0"/>
    <x v="0"/>
    <s v="Trasferimento"/>
    <x v="1"/>
    <x v="3"/>
    <x v="0"/>
    <m/>
  </r>
  <r>
    <n v="171841"/>
    <x v="0"/>
    <x v="0"/>
    <x v="0"/>
    <x v="0"/>
    <x v="11"/>
    <x v="142"/>
    <x v="0"/>
    <x v="0"/>
    <s v="Trasferimento"/>
    <x v="1"/>
    <x v="3"/>
    <x v="0"/>
    <m/>
  </r>
  <r>
    <n v="116470"/>
    <x v="0"/>
    <x v="0"/>
    <x v="0"/>
    <x v="1"/>
    <x v="11"/>
    <x v="142"/>
    <x v="0"/>
    <x v="1"/>
    <s v="Trasferimento"/>
    <x v="1"/>
    <x v="3"/>
    <x v="0"/>
    <m/>
  </r>
  <r>
    <n v="161063"/>
    <x v="0"/>
    <x v="0"/>
    <x v="0"/>
    <x v="0"/>
    <x v="7"/>
    <x v="348"/>
    <x v="0"/>
    <x v="1"/>
    <s v="Trasferimento"/>
    <x v="1"/>
    <x v="3"/>
    <x v="0"/>
    <m/>
  </r>
  <r>
    <n v="72410"/>
    <x v="0"/>
    <x v="0"/>
    <x v="0"/>
    <x v="0"/>
    <x v="11"/>
    <x v="142"/>
    <x v="0"/>
    <x v="1"/>
    <s v="Trasferimento"/>
    <x v="1"/>
    <x v="4"/>
    <x v="0"/>
    <m/>
  </r>
  <r>
    <n v="218236"/>
    <x v="0"/>
    <x v="0"/>
    <x v="0"/>
    <x v="0"/>
    <x v="11"/>
    <x v="142"/>
    <x v="0"/>
    <x v="0"/>
    <s v="Trasferimento"/>
    <x v="1"/>
    <x v="1"/>
    <x v="0"/>
    <m/>
  </r>
  <r>
    <n v="126706"/>
    <x v="0"/>
    <x v="0"/>
    <x v="0"/>
    <x v="0"/>
    <x v="11"/>
    <x v="142"/>
    <x v="0"/>
    <x v="0"/>
    <s v="Trasferimento"/>
    <x v="1"/>
    <x v="3"/>
    <x v="0"/>
    <m/>
  </r>
  <r>
    <n v="7416"/>
    <x v="0"/>
    <x v="0"/>
    <x v="0"/>
    <x v="0"/>
    <x v="11"/>
    <x v="142"/>
    <x v="0"/>
    <x v="0"/>
    <s v="Trasferimento"/>
    <x v="1"/>
    <x v="0"/>
    <x v="0"/>
    <m/>
  </r>
  <r>
    <n v="149419"/>
    <x v="0"/>
    <x v="0"/>
    <x v="0"/>
    <x v="0"/>
    <x v="11"/>
    <x v="142"/>
    <x v="0"/>
    <x v="1"/>
    <s v="Trasferimento"/>
    <x v="1"/>
    <x v="0"/>
    <x v="0"/>
    <m/>
  </r>
  <r>
    <n v="46327"/>
    <x v="0"/>
    <x v="0"/>
    <x v="0"/>
    <x v="0"/>
    <x v="11"/>
    <x v="142"/>
    <x v="0"/>
    <x v="0"/>
    <s v="Trasferimento"/>
    <x v="1"/>
    <x v="3"/>
    <x v="0"/>
    <m/>
  </r>
  <r>
    <n v="119803"/>
    <x v="0"/>
    <x v="0"/>
    <x v="0"/>
    <x v="0"/>
    <x v="11"/>
    <x v="142"/>
    <x v="0"/>
    <x v="1"/>
    <s v="Trasferimento"/>
    <x v="1"/>
    <x v="3"/>
    <x v="0"/>
    <m/>
  </r>
  <r>
    <n v="194917"/>
    <x v="0"/>
    <x v="0"/>
    <x v="0"/>
    <x v="1"/>
    <x v="11"/>
    <x v="142"/>
    <x v="0"/>
    <x v="0"/>
    <s v="Trasferimento"/>
    <x v="1"/>
    <x v="3"/>
    <x v="0"/>
    <m/>
  </r>
  <r>
    <n v="87831"/>
    <x v="0"/>
    <x v="0"/>
    <x v="0"/>
    <x v="0"/>
    <x v="11"/>
    <x v="142"/>
    <x v="0"/>
    <x v="0"/>
    <s v="Trasferimento"/>
    <x v="1"/>
    <x v="3"/>
    <x v="0"/>
    <m/>
  </r>
  <r>
    <n v="37635"/>
    <x v="0"/>
    <x v="0"/>
    <x v="0"/>
    <x v="0"/>
    <x v="11"/>
    <x v="142"/>
    <x v="0"/>
    <x v="0"/>
    <s v="Trasferimento"/>
    <x v="1"/>
    <x v="4"/>
    <x v="0"/>
    <m/>
  </r>
  <r>
    <n v="7"/>
    <x v="0"/>
    <x v="0"/>
    <x v="0"/>
    <x v="0"/>
    <x v="11"/>
    <x v="142"/>
    <x v="0"/>
    <x v="0"/>
    <s v="Trasferimento"/>
    <x v="1"/>
    <x v="4"/>
    <x v="0"/>
    <m/>
  </r>
  <r>
    <n v="226888"/>
    <x v="0"/>
    <x v="0"/>
    <x v="0"/>
    <x v="0"/>
    <x v="11"/>
    <x v="142"/>
    <x v="0"/>
    <x v="0"/>
    <s v="Trasferimento"/>
    <x v="1"/>
    <x v="3"/>
    <x v="0"/>
    <m/>
  </r>
  <r>
    <n v="89215"/>
    <x v="0"/>
    <x v="0"/>
    <x v="0"/>
    <x v="0"/>
    <x v="11"/>
    <x v="142"/>
    <x v="0"/>
    <x v="0"/>
    <s v="Trasferimento"/>
    <x v="1"/>
    <x v="4"/>
    <x v="0"/>
    <m/>
  </r>
  <r>
    <n v="139425"/>
    <x v="0"/>
    <x v="0"/>
    <x v="0"/>
    <x v="0"/>
    <x v="11"/>
    <x v="142"/>
    <x v="0"/>
    <x v="1"/>
    <s v="Trasferimento"/>
    <x v="1"/>
    <x v="3"/>
    <x v="0"/>
    <m/>
  </r>
  <r>
    <n v="93895"/>
    <x v="0"/>
    <x v="0"/>
    <x v="0"/>
    <x v="0"/>
    <x v="11"/>
    <x v="142"/>
    <x v="0"/>
    <x v="0"/>
    <s v="Trasferimento"/>
    <x v="1"/>
    <x v="4"/>
    <x v="0"/>
    <m/>
  </r>
  <r>
    <n v="136841"/>
    <x v="0"/>
    <x v="0"/>
    <x v="0"/>
    <x v="0"/>
    <x v="8"/>
    <x v="46"/>
    <x v="0"/>
    <x v="0"/>
    <s v="Trasferimento"/>
    <x v="0"/>
    <x v="0"/>
    <x v="0"/>
    <m/>
  </r>
  <r>
    <n v="197731"/>
    <x v="0"/>
    <x v="0"/>
    <x v="0"/>
    <x v="1"/>
    <x v="7"/>
    <x v="210"/>
    <x v="0"/>
    <x v="0"/>
    <s v="Trasferimento"/>
    <x v="0"/>
    <x v="3"/>
    <x v="0"/>
    <m/>
  </r>
  <r>
    <n v="217444"/>
    <x v="0"/>
    <x v="0"/>
    <x v="0"/>
    <x v="0"/>
    <x v="11"/>
    <x v="142"/>
    <x v="0"/>
    <x v="0"/>
    <s v="Trasferimento"/>
    <x v="1"/>
    <x v="0"/>
    <x v="0"/>
    <m/>
  </r>
  <r>
    <n v="192102"/>
    <x v="0"/>
    <x v="0"/>
    <x v="2"/>
    <x v="1"/>
    <x v="4"/>
    <x v="88"/>
    <x v="0"/>
    <x v="0"/>
    <s v="Trasferimento"/>
    <x v="1"/>
    <x v="1"/>
    <x v="0"/>
    <m/>
  </r>
  <r>
    <n v="139702"/>
    <x v="0"/>
    <x v="0"/>
    <x v="0"/>
    <x v="0"/>
    <x v="0"/>
    <x v="76"/>
    <x v="0"/>
    <x v="0"/>
    <s v="Trasferimento"/>
    <x v="0"/>
    <x v="1"/>
    <x v="0"/>
    <m/>
  </r>
  <r>
    <n v="92456"/>
    <x v="0"/>
    <x v="0"/>
    <x v="0"/>
    <x v="0"/>
    <x v="11"/>
    <x v="142"/>
    <x v="0"/>
    <x v="0"/>
    <s v="Trasferimento"/>
    <x v="1"/>
    <x v="0"/>
    <x v="0"/>
    <m/>
  </r>
  <r>
    <n v="14569"/>
    <x v="0"/>
    <x v="0"/>
    <x v="0"/>
    <x v="0"/>
    <x v="11"/>
    <x v="142"/>
    <x v="0"/>
    <x v="0"/>
    <s v="Trasferimento"/>
    <x v="1"/>
    <x v="3"/>
    <x v="0"/>
    <m/>
  </r>
  <r>
    <n v="132674"/>
    <x v="0"/>
    <x v="0"/>
    <x v="0"/>
    <x v="0"/>
    <x v="1"/>
    <x v="178"/>
    <x v="0"/>
    <x v="0"/>
    <s v="Trasferimento"/>
    <x v="0"/>
    <x v="0"/>
    <x v="0"/>
    <m/>
  </r>
  <r>
    <n v="229986"/>
    <x v="1"/>
    <x v="0"/>
    <x v="0"/>
    <x v="3"/>
    <x v="1"/>
    <x v="178"/>
    <x v="0"/>
    <x v="0"/>
    <s v="Trasferimento"/>
    <x v="0"/>
    <x v="5"/>
    <x v="0"/>
    <m/>
  </r>
  <r>
    <n v="117183"/>
    <x v="0"/>
    <x v="0"/>
    <x v="0"/>
    <x v="0"/>
    <x v="1"/>
    <x v="178"/>
    <x v="0"/>
    <x v="0"/>
    <s v="Trasferimento"/>
    <x v="0"/>
    <x v="0"/>
    <x v="0"/>
    <m/>
  </r>
  <r>
    <n v="127124"/>
    <x v="0"/>
    <x v="0"/>
    <x v="0"/>
    <x v="1"/>
    <x v="8"/>
    <x v="173"/>
    <x v="0"/>
    <x v="0"/>
    <s v="Trasferimento"/>
    <x v="0"/>
    <x v="0"/>
    <x v="0"/>
    <m/>
  </r>
  <r>
    <n v="206157"/>
    <x v="0"/>
    <x v="0"/>
    <x v="0"/>
    <x v="0"/>
    <x v="1"/>
    <x v="48"/>
    <x v="0"/>
    <x v="0"/>
    <s v="Trasferimento"/>
    <x v="1"/>
    <x v="1"/>
    <x v="0"/>
    <m/>
  </r>
  <r>
    <n v="216978"/>
    <x v="0"/>
    <x v="0"/>
    <x v="0"/>
    <x v="0"/>
    <x v="11"/>
    <x v="142"/>
    <x v="0"/>
    <x v="0"/>
    <s v="Trasferimento"/>
    <x v="1"/>
    <x v="0"/>
    <x v="0"/>
    <m/>
  </r>
  <r>
    <n v="178697"/>
    <x v="0"/>
    <x v="0"/>
    <x v="0"/>
    <x v="0"/>
    <x v="1"/>
    <x v="28"/>
    <x v="0"/>
    <x v="0"/>
    <s v="Trasferimento"/>
    <x v="1"/>
    <x v="4"/>
    <x v="0"/>
    <m/>
  </r>
  <r>
    <n v="178698"/>
    <x v="0"/>
    <x v="0"/>
    <x v="0"/>
    <x v="0"/>
    <x v="1"/>
    <x v="28"/>
    <x v="0"/>
    <x v="0"/>
    <s v="Trasferimento"/>
    <x v="1"/>
    <x v="0"/>
    <x v="0"/>
    <m/>
  </r>
  <r>
    <n v="142954"/>
    <x v="0"/>
    <x v="0"/>
    <x v="0"/>
    <x v="0"/>
    <x v="0"/>
    <x v="76"/>
    <x v="0"/>
    <x v="0"/>
    <s v="Trasferimento"/>
    <x v="0"/>
    <x v="1"/>
    <x v="0"/>
    <m/>
  </r>
  <r>
    <n v="212667"/>
    <x v="0"/>
    <x v="0"/>
    <x v="0"/>
    <x v="0"/>
    <x v="7"/>
    <x v="33"/>
    <x v="0"/>
    <x v="0"/>
    <s v="Trasferimento"/>
    <x v="1"/>
    <x v="1"/>
    <x v="0"/>
    <m/>
  </r>
  <r>
    <n v="224111"/>
    <x v="0"/>
    <x v="0"/>
    <x v="0"/>
    <x v="0"/>
    <x v="14"/>
    <x v="43"/>
    <x v="0"/>
    <x v="0"/>
    <s v="Trasferimento"/>
    <x v="1"/>
    <x v="1"/>
    <x v="0"/>
    <m/>
  </r>
  <r>
    <n v="42339"/>
    <x v="0"/>
    <x v="0"/>
    <x v="0"/>
    <x v="0"/>
    <x v="11"/>
    <x v="142"/>
    <x v="0"/>
    <x v="0"/>
    <s v="Trasferimento"/>
    <x v="1"/>
    <x v="4"/>
    <x v="0"/>
    <m/>
  </r>
  <r>
    <n v="227811"/>
    <x v="0"/>
    <x v="0"/>
    <x v="0"/>
    <x v="2"/>
    <x v="11"/>
    <x v="142"/>
    <x v="0"/>
    <x v="0"/>
    <s v="Trasferimento"/>
    <x v="1"/>
    <x v="0"/>
    <x v="0"/>
    <m/>
  </r>
  <r>
    <n v="163045"/>
    <x v="0"/>
    <x v="0"/>
    <x v="2"/>
    <x v="2"/>
    <x v="11"/>
    <x v="142"/>
    <x v="0"/>
    <x v="1"/>
    <s v="Trasferimento"/>
    <x v="1"/>
    <x v="0"/>
    <x v="0"/>
    <m/>
  </r>
  <r>
    <n v="186451"/>
    <x v="0"/>
    <x v="0"/>
    <x v="0"/>
    <x v="0"/>
    <x v="11"/>
    <x v="142"/>
    <x v="0"/>
    <x v="1"/>
    <s v="Trasferimento"/>
    <x v="1"/>
    <x v="3"/>
    <x v="0"/>
    <m/>
  </r>
  <r>
    <n v="155035"/>
    <x v="0"/>
    <x v="0"/>
    <x v="0"/>
    <x v="0"/>
    <x v="11"/>
    <x v="142"/>
    <x v="0"/>
    <x v="0"/>
    <s v="Trasferimento"/>
    <x v="1"/>
    <x v="1"/>
    <x v="0"/>
    <m/>
  </r>
  <r>
    <n v="138380"/>
    <x v="0"/>
    <x v="0"/>
    <x v="0"/>
    <x v="0"/>
    <x v="1"/>
    <x v="324"/>
    <x v="0"/>
    <x v="0"/>
    <s v="Trasferimento"/>
    <x v="1"/>
    <x v="0"/>
    <x v="0"/>
    <m/>
  </r>
  <r>
    <n v="196683"/>
    <x v="0"/>
    <x v="0"/>
    <x v="0"/>
    <x v="0"/>
    <x v="1"/>
    <x v="324"/>
    <x v="0"/>
    <x v="0"/>
    <s v="Trasferimento"/>
    <x v="1"/>
    <x v="0"/>
    <x v="0"/>
    <m/>
  </r>
  <r>
    <n v="196452"/>
    <x v="0"/>
    <x v="0"/>
    <x v="0"/>
    <x v="0"/>
    <x v="1"/>
    <x v="324"/>
    <x v="0"/>
    <x v="0"/>
    <s v="Trasferimento"/>
    <x v="1"/>
    <x v="0"/>
    <x v="0"/>
    <m/>
  </r>
  <r>
    <n v="128539"/>
    <x v="0"/>
    <x v="0"/>
    <x v="0"/>
    <x v="0"/>
    <x v="1"/>
    <x v="324"/>
    <x v="0"/>
    <x v="0"/>
    <s v="Trasferimento"/>
    <x v="1"/>
    <x v="1"/>
    <x v="0"/>
    <m/>
  </r>
  <r>
    <n v="150370"/>
    <x v="0"/>
    <x v="0"/>
    <x v="0"/>
    <x v="0"/>
    <x v="1"/>
    <x v="324"/>
    <x v="0"/>
    <x v="0"/>
    <s v="Trasferimento"/>
    <x v="1"/>
    <x v="0"/>
    <x v="0"/>
    <m/>
  </r>
  <r>
    <n v="29240"/>
    <x v="0"/>
    <x v="0"/>
    <x v="0"/>
    <x v="0"/>
    <x v="11"/>
    <x v="142"/>
    <x v="0"/>
    <x v="0"/>
    <s v="Trasferimento"/>
    <x v="1"/>
    <x v="4"/>
    <x v="0"/>
    <m/>
  </r>
  <r>
    <n v="108761"/>
    <x v="0"/>
    <x v="0"/>
    <x v="0"/>
    <x v="0"/>
    <x v="1"/>
    <x v="324"/>
    <x v="0"/>
    <x v="0"/>
    <s v="Trasferimento"/>
    <x v="1"/>
    <x v="4"/>
    <x v="0"/>
    <m/>
  </r>
  <r>
    <n v="218130"/>
    <x v="0"/>
    <x v="0"/>
    <x v="0"/>
    <x v="0"/>
    <x v="11"/>
    <x v="142"/>
    <x v="0"/>
    <x v="0"/>
    <s v="Trasferimento"/>
    <x v="1"/>
    <x v="3"/>
    <x v="0"/>
    <m/>
  </r>
  <r>
    <n v="213026"/>
    <x v="0"/>
    <x v="0"/>
    <x v="0"/>
    <x v="0"/>
    <x v="1"/>
    <x v="324"/>
    <x v="0"/>
    <x v="0"/>
    <s v="Trasferimento"/>
    <x v="1"/>
    <x v="0"/>
    <x v="0"/>
    <m/>
  </r>
  <r>
    <n v="2301"/>
    <x v="0"/>
    <x v="0"/>
    <x v="2"/>
    <x v="4"/>
    <x v="1"/>
    <x v="324"/>
    <x v="0"/>
    <x v="0"/>
    <s v="Trasferimento"/>
    <x v="1"/>
    <x v="0"/>
    <x v="0"/>
    <m/>
  </r>
  <r>
    <n v="95804"/>
    <x v="0"/>
    <x v="0"/>
    <x v="2"/>
    <x v="0"/>
    <x v="1"/>
    <x v="324"/>
    <x v="0"/>
    <x v="0"/>
    <s v="Trasferimento"/>
    <x v="1"/>
    <x v="4"/>
    <x v="0"/>
    <m/>
  </r>
  <r>
    <n v="136626"/>
    <x v="0"/>
    <x v="0"/>
    <x v="0"/>
    <x v="0"/>
    <x v="1"/>
    <x v="324"/>
    <x v="0"/>
    <x v="0"/>
    <s v="Trasferimento"/>
    <x v="1"/>
    <x v="3"/>
    <x v="0"/>
    <m/>
  </r>
  <r>
    <n v="223169"/>
    <x v="0"/>
    <x v="0"/>
    <x v="0"/>
    <x v="1"/>
    <x v="1"/>
    <x v="324"/>
    <x v="0"/>
    <x v="1"/>
    <s v="Trasferimento"/>
    <x v="1"/>
    <x v="3"/>
    <x v="0"/>
    <m/>
  </r>
  <r>
    <n v="178804"/>
    <x v="0"/>
    <x v="0"/>
    <x v="0"/>
    <x v="0"/>
    <x v="1"/>
    <x v="324"/>
    <x v="0"/>
    <x v="0"/>
    <s v="Trasferimento"/>
    <x v="1"/>
    <x v="1"/>
    <x v="0"/>
    <m/>
  </r>
  <r>
    <n v="19986"/>
    <x v="0"/>
    <x v="0"/>
    <x v="0"/>
    <x v="0"/>
    <x v="1"/>
    <x v="324"/>
    <x v="0"/>
    <x v="1"/>
    <s v="Trasferimento"/>
    <x v="1"/>
    <x v="3"/>
    <x v="0"/>
    <m/>
  </r>
  <r>
    <n v="45727"/>
    <x v="0"/>
    <x v="0"/>
    <x v="2"/>
    <x v="0"/>
    <x v="1"/>
    <x v="324"/>
    <x v="0"/>
    <x v="0"/>
    <s v="Trasferimento"/>
    <x v="1"/>
    <x v="4"/>
    <x v="0"/>
    <m/>
  </r>
  <r>
    <n v="51109"/>
    <x v="0"/>
    <x v="0"/>
    <x v="2"/>
    <x v="0"/>
    <x v="1"/>
    <x v="324"/>
    <x v="0"/>
    <x v="0"/>
    <s v="Trasferimento"/>
    <x v="1"/>
    <x v="0"/>
    <x v="0"/>
    <m/>
  </r>
  <r>
    <n v="45726"/>
    <x v="0"/>
    <x v="0"/>
    <x v="2"/>
    <x v="4"/>
    <x v="1"/>
    <x v="324"/>
    <x v="0"/>
    <x v="1"/>
    <s v="Trasferimento"/>
    <x v="1"/>
    <x v="4"/>
    <x v="0"/>
    <m/>
  </r>
  <r>
    <n v="73702"/>
    <x v="0"/>
    <x v="0"/>
    <x v="2"/>
    <x v="0"/>
    <x v="14"/>
    <x v="290"/>
    <x v="0"/>
    <x v="1"/>
    <s v="Trasferimento"/>
    <x v="0"/>
    <x v="3"/>
    <x v="0"/>
    <m/>
  </r>
  <r>
    <n v="3126"/>
    <x v="0"/>
    <x v="0"/>
    <x v="0"/>
    <x v="0"/>
    <x v="1"/>
    <x v="324"/>
    <x v="0"/>
    <x v="0"/>
    <s v="Trasferimento"/>
    <x v="1"/>
    <x v="0"/>
    <x v="0"/>
    <m/>
  </r>
  <r>
    <n v="168550"/>
    <x v="0"/>
    <x v="0"/>
    <x v="0"/>
    <x v="0"/>
    <x v="4"/>
    <x v="140"/>
    <x v="0"/>
    <x v="0"/>
    <s v="Trasferimento"/>
    <x v="0"/>
    <x v="4"/>
    <x v="0"/>
    <m/>
  </r>
  <r>
    <n v="147863"/>
    <x v="0"/>
    <x v="0"/>
    <x v="2"/>
    <x v="0"/>
    <x v="7"/>
    <x v="223"/>
    <x v="0"/>
    <x v="1"/>
    <s v="Trasferimento"/>
    <x v="2"/>
    <x v="1"/>
    <x v="0"/>
    <m/>
  </r>
  <r>
    <n v="166137"/>
    <x v="0"/>
    <x v="0"/>
    <x v="0"/>
    <x v="0"/>
    <x v="7"/>
    <x v="223"/>
    <x v="0"/>
    <x v="0"/>
    <s v="Trasferimento"/>
    <x v="2"/>
    <x v="1"/>
    <x v="0"/>
    <m/>
  </r>
  <r>
    <n v="100644"/>
    <x v="0"/>
    <x v="0"/>
    <x v="2"/>
    <x v="4"/>
    <x v="7"/>
    <x v="223"/>
    <x v="0"/>
    <x v="0"/>
    <s v="Trasferimento"/>
    <x v="2"/>
    <x v="0"/>
    <x v="0"/>
    <m/>
  </r>
  <r>
    <n v="155146"/>
    <x v="0"/>
    <x v="0"/>
    <x v="0"/>
    <x v="0"/>
    <x v="7"/>
    <x v="223"/>
    <x v="0"/>
    <x v="0"/>
    <s v="Trasferimento"/>
    <x v="2"/>
    <x v="3"/>
    <x v="0"/>
    <m/>
  </r>
  <r>
    <n v="212391"/>
    <x v="0"/>
    <x v="0"/>
    <x v="0"/>
    <x v="1"/>
    <x v="7"/>
    <x v="223"/>
    <x v="0"/>
    <x v="0"/>
    <s v="Trasferimento"/>
    <x v="2"/>
    <x v="1"/>
    <x v="0"/>
    <m/>
  </r>
  <r>
    <n v="215560"/>
    <x v="0"/>
    <x v="0"/>
    <x v="0"/>
    <x v="0"/>
    <x v="7"/>
    <x v="223"/>
    <x v="0"/>
    <x v="0"/>
    <s v="Trasferimento"/>
    <x v="2"/>
    <x v="0"/>
    <x v="0"/>
    <m/>
  </r>
  <r>
    <n v="145317"/>
    <x v="0"/>
    <x v="0"/>
    <x v="0"/>
    <x v="0"/>
    <x v="7"/>
    <x v="223"/>
    <x v="0"/>
    <x v="0"/>
    <s v="Trasferimento"/>
    <x v="2"/>
    <x v="1"/>
    <x v="0"/>
    <m/>
  </r>
  <r>
    <n v="121943"/>
    <x v="0"/>
    <x v="0"/>
    <x v="2"/>
    <x v="0"/>
    <x v="14"/>
    <x v="131"/>
    <x v="0"/>
    <x v="0"/>
    <s v="Trasferimento"/>
    <x v="1"/>
    <x v="0"/>
    <x v="0"/>
    <m/>
  </r>
  <r>
    <n v="53924"/>
    <x v="0"/>
    <x v="0"/>
    <x v="0"/>
    <x v="0"/>
    <x v="2"/>
    <x v="313"/>
    <x v="0"/>
    <x v="0"/>
    <s v="Trasferimento"/>
    <x v="1"/>
    <x v="4"/>
    <x v="0"/>
    <m/>
  </r>
  <r>
    <n v="49971"/>
    <x v="0"/>
    <x v="0"/>
    <x v="0"/>
    <x v="0"/>
    <x v="4"/>
    <x v="80"/>
    <x v="0"/>
    <x v="0"/>
    <s v="Trasferimento"/>
    <x v="1"/>
    <x v="3"/>
    <x v="0"/>
    <m/>
  </r>
  <r>
    <n v="8901"/>
    <x v="0"/>
    <x v="0"/>
    <x v="0"/>
    <x v="0"/>
    <x v="2"/>
    <x v="2"/>
    <x v="0"/>
    <x v="0"/>
    <s v="Trasferimento"/>
    <x v="1"/>
    <x v="4"/>
    <x v="0"/>
    <m/>
  </r>
  <r>
    <n v="64823"/>
    <x v="0"/>
    <x v="0"/>
    <x v="0"/>
    <x v="0"/>
    <x v="4"/>
    <x v="40"/>
    <x v="0"/>
    <x v="0"/>
    <s v="Trasferimento"/>
    <x v="1"/>
    <x v="1"/>
    <x v="0"/>
    <m/>
  </r>
  <r>
    <n v="144045"/>
    <x v="0"/>
    <x v="0"/>
    <x v="0"/>
    <x v="1"/>
    <x v="12"/>
    <x v="254"/>
    <x v="0"/>
    <x v="0"/>
    <s v="Trasferimento"/>
    <x v="0"/>
    <x v="4"/>
    <x v="0"/>
    <m/>
  </r>
  <r>
    <n v="81345"/>
    <x v="0"/>
    <x v="0"/>
    <x v="0"/>
    <x v="0"/>
    <x v="7"/>
    <x v="41"/>
    <x v="0"/>
    <x v="1"/>
    <s v="Trasferimento"/>
    <x v="1"/>
    <x v="0"/>
    <x v="0"/>
    <m/>
  </r>
  <r>
    <n v="128883"/>
    <x v="0"/>
    <x v="0"/>
    <x v="0"/>
    <x v="0"/>
    <x v="4"/>
    <x v="119"/>
    <x v="0"/>
    <x v="0"/>
    <s v="Trasferimento"/>
    <x v="1"/>
    <x v="0"/>
    <x v="0"/>
    <m/>
  </r>
  <r>
    <n v="115329"/>
    <x v="0"/>
    <x v="0"/>
    <x v="0"/>
    <x v="0"/>
    <x v="4"/>
    <x v="119"/>
    <x v="0"/>
    <x v="0"/>
    <s v="Trasferimento"/>
    <x v="1"/>
    <x v="3"/>
    <x v="0"/>
    <m/>
  </r>
  <r>
    <n v="203457"/>
    <x v="0"/>
    <x v="0"/>
    <x v="0"/>
    <x v="0"/>
    <x v="11"/>
    <x v="278"/>
    <x v="0"/>
    <x v="0"/>
    <s v="Trasferimento"/>
    <x v="1"/>
    <x v="0"/>
    <x v="0"/>
    <m/>
  </r>
  <r>
    <n v="18929"/>
    <x v="0"/>
    <x v="0"/>
    <x v="0"/>
    <x v="0"/>
    <x v="11"/>
    <x v="278"/>
    <x v="0"/>
    <x v="0"/>
    <s v="Trasferimento"/>
    <x v="1"/>
    <x v="0"/>
    <x v="0"/>
    <m/>
  </r>
  <r>
    <n v="200546"/>
    <x v="0"/>
    <x v="0"/>
    <x v="0"/>
    <x v="0"/>
    <x v="11"/>
    <x v="120"/>
    <x v="0"/>
    <x v="0"/>
    <s v="Trasferimento"/>
    <x v="1"/>
    <x v="0"/>
    <x v="0"/>
    <m/>
  </r>
  <r>
    <n v="217502"/>
    <x v="0"/>
    <x v="0"/>
    <x v="0"/>
    <x v="1"/>
    <x v="7"/>
    <x v="44"/>
    <x v="0"/>
    <x v="0"/>
    <s v="Trasferimento"/>
    <x v="1"/>
    <x v="0"/>
    <x v="0"/>
    <m/>
  </r>
  <r>
    <n v="9761"/>
    <x v="0"/>
    <x v="0"/>
    <x v="0"/>
    <x v="0"/>
    <x v="4"/>
    <x v="367"/>
    <x v="0"/>
    <x v="0"/>
    <s v="Trasferimento"/>
    <x v="1"/>
    <x v="3"/>
    <x v="0"/>
    <m/>
  </r>
  <r>
    <n v="85563"/>
    <x v="0"/>
    <x v="0"/>
    <x v="0"/>
    <x v="0"/>
    <x v="7"/>
    <x v="123"/>
    <x v="0"/>
    <x v="0"/>
    <s v="Trasferimento"/>
    <x v="1"/>
    <x v="0"/>
    <x v="0"/>
    <m/>
  </r>
  <r>
    <n v="209572"/>
    <x v="0"/>
    <x v="0"/>
    <x v="0"/>
    <x v="0"/>
    <x v="7"/>
    <x v="123"/>
    <x v="0"/>
    <x v="0"/>
    <s v="Trasferimento"/>
    <x v="1"/>
    <x v="3"/>
    <x v="0"/>
    <m/>
  </r>
  <r>
    <n v="134435"/>
    <x v="0"/>
    <x v="0"/>
    <x v="0"/>
    <x v="0"/>
    <x v="13"/>
    <x v="177"/>
    <x v="0"/>
    <x v="0"/>
    <s v="Trasferimento"/>
    <x v="1"/>
    <x v="0"/>
    <x v="0"/>
    <m/>
  </r>
  <r>
    <n v="207825"/>
    <x v="1"/>
    <x v="0"/>
    <x v="0"/>
    <x v="1"/>
    <x v="13"/>
    <x v="177"/>
    <x v="0"/>
    <x v="1"/>
    <s v="Trasferimento"/>
    <x v="1"/>
    <x v="5"/>
    <x v="0"/>
    <m/>
  </r>
  <r>
    <n v="136323"/>
    <x v="0"/>
    <x v="0"/>
    <x v="0"/>
    <x v="0"/>
    <x v="13"/>
    <x v="177"/>
    <x v="0"/>
    <x v="1"/>
    <s v="Trasferimento"/>
    <x v="1"/>
    <x v="0"/>
    <x v="0"/>
    <m/>
  </r>
  <r>
    <n v="187011"/>
    <x v="0"/>
    <x v="0"/>
    <x v="0"/>
    <x v="0"/>
    <x v="4"/>
    <x v="147"/>
    <x v="0"/>
    <x v="0"/>
    <s v="Trasferimento"/>
    <x v="1"/>
    <x v="4"/>
    <x v="0"/>
    <m/>
  </r>
  <r>
    <n v="10013"/>
    <x v="0"/>
    <x v="0"/>
    <x v="0"/>
    <x v="0"/>
    <x v="4"/>
    <x v="147"/>
    <x v="0"/>
    <x v="0"/>
    <s v="Trasferimento"/>
    <x v="1"/>
    <x v="0"/>
    <x v="0"/>
    <m/>
  </r>
  <r>
    <n v="132656"/>
    <x v="1"/>
    <x v="0"/>
    <x v="0"/>
    <x v="0"/>
    <x v="4"/>
    <x v="147"/>
    <x v="0"/>
    <x v="0"/>
    <s v="Trasferimento"/>
    <x v="1"/>
    <x v="2"/>
    <x v="0"/>
    <m/>
  </r>
  <r>
    <n v="18977"/>
    <x v="0"/>
    <x v="0"/>
    <x v="2"/>
    <x v="0"/>
    <x v="7"/>
    <x v="44"/>
    <x v="0"/>
    <x v="0"/>
    <s v="Trasferimento"/>
    <x v="1"/>
    <x v="1"/>
    <x v="0"/>
    <m/>
  </r>
  <r>
    <n v="209767"/>
    <x v="0"/>
    <x v="1"/>
    <x v="0"/>
    <x v="0"/>
    <x v="8"/>
    <x v="46"/>
    <x v="0"/>
    <x v="0"/>
    <s v="Trasferimento"/>
    <x v="0"/>
    <x v="0"/>
    <x v="0"/>
    <m/>
  </r>
  <r>
    <n v="92694"/>
    <x v="0"/>
    <x v="0"/>
    <x v="0"/>
    <x v="0"/>
    <x v="13"/>
    <x v="177"/>
    <x v="0"/>
    <x v="0"/>
    <s v="Trasferimento"/>
    <x v="1"/>
    <x v="4"/>
    <x v="0"/>
    <m/>
  </r>
  <r>
    <n v="65388"/>
    <x v="0"/>
    <x v="0"/>
    <x v="0"/>
    <x v="0"/>
    <x v="11"/>
    <x v="174"/>
    <x v="0"/>
    <x v="0"/>
    <s v="Trasferimento"/>
    <x v="3"/>
    <x v="0"/>
    <x v="0"/>
    <m/>
  </r>
  <r>
    <n v="167463"/>
    <x v="0"/>
    <x v="0"/>
    <x v="0"/>
    <x v="0"/>
    <x v="4"/>
    <x v="40"/>
    <x v="0"/>
    <x v="0"/>
    <s v="Trasferimento"/>
    <x v="1"/>
    <x v="0"/>
    <x v="0"/>
    <m/>
  </r>
  <r>
    <n v="107332"/>
    <x v="0"/>
    <x v="0"/>
    <x v="2"/>
    <x v="0"/>
    <x v="4"/>
    <x v="40"/>
    <x v="0"/>
    <x v="0"/>
    <s v="Trasferimento"/>
    <x v="1"/>
    <x v="4"/>
    <x v="0"/>
    <m/>
  </r>
  <r>
    <n v="61029"/>
    <x v="0"/>
    <x v="0"/>
    <x v="0"/>
    <x v="0"/>
    <x v="7"/>
    <x v="51"/>
    <x v="0"/>
    <x v="0"/>
    <s v="Trasferimento"/>
    <x v="1"/>
    <x v="1"/>
    <x v="0"/>
    <m/>
  </r>
  <r>
    <n v="147350"/>
    <x v="0"/>
    <x v="0"/>
    <x v="0"/>
    <x v="0"/>
    <x v="7"/>
    <x v="51"/>
    <x v="0"/>
    <x v="0"/>
    <s v="Trasferimento"/>
    <x v="1"/>
    <x v="0"/>
    <x v="0"/>
    <m/>
  </r>
  <r>
    <n v="218309"/>
    <x v="0"/>
    <x v="0"/>
    <x v="0"/>
    <x v="0"/>
    <x v="7"/>
    <x v="51"/>
    <x v="0"/>
    <x v="1"/>
    <s v="Trasferimento"/>
    <x v="1"/>
    <x v="4"/>
    <x v="0"/>
    <m/>
  </r>
  <r>
    <n v="218308"/>
    <x v="0"/>
    <x v="0"/>
    <x v="0"/>
    <x v="0"/>
    <x v="7"/>
    <x v="51"/>
    <x v="0"/>
    <x v="0"/>
    <s v="Trasferimento"/>
    <x v="1"/>
    <x v="3"/>
    <x v="0"/>
    <m/>
  </r>
  <r>
    <n v="164453"/>
    <x v="0"/>
    <x v="0"/>
    <x v="0"/>
    <x v="0"/>
    <x v="0"/>
    <x v="206"/>
    <x v="0"/>
    <x v="0"/>
    <s v="Trasferimento"/>
    <x v="1"/>
    <x v="1"/>
    <x v="0"/>
    <m/>
  </r>
  <r>
    <n v="43151"/>
    <x v="0"/>
    <x v="0"/>
    <x v="0"/>
    <x v="0"/>
    <x v="11"/>
    <x v="142"/>
    <x v="0"/>
    <x v="0"/>
    <s v="Trasferimento"/>
    <x v="1"/>
    <x v="4"/>
    <x v="0"/>
    <m/>
  </r>
  <r>
    <n v="199850"/>
    <x v="0"/>
    <x v="0"/>
    <x v="0"/>
    <x v="0"/>
    <x v="11"/>
    <x v="142"/>
    <x v="0"/>
    <x v="0"/>
    <s v="Trasferimento"/>
    <x v="1"/>
    <x v="3"/>
    <x v="0"/>
    <m/>
  </r>
  <r>
    <n v="59513"/>
    <x v="0"/>
    <x v="0"/>
    <x v="0"/>
    <x v="4"/>
    <x v="8"/>
    <x v="92"/>
    <x v="0"/>
    <x v="0"/>
    <s v="Trasferimento"/>
    <x v="1"/>
    <x v="0"/>
    <x v="0"/>
    <m/>
  </r>
  <r>
    <n v="15728"/>
    <x v="0"/>
    <x v="0"/>
    <x v="0"/>
    <x v="0"/>
    <x v="8"/>
    <x v="92"/>
    <x v="0"/>
    <x v="0"/>
    <s v="Trasferimento"/>
    <x v="1"/>
    <x v="4"/>
    <x v="0"/>
    <m/>
  </r>
  <r>
    <n v="163399"/>
    <x v="0"/>
    <x v="0"/>
    <x v="0"/>
    <x v="0"/>
    <x v="8"/>
    <x v="92"/>
    <x v="0"/>
    <x v="1"/>
    <s v="Trasferimento"/>
    <x v="1"/>
    <x v="3"/>
    <x v="0"/>
    <m/>
  </r>
  <r>
    <n v="1726"/>
    <x v="0"/>
    <x v="0"/>
    <x v="0"/>
    <x v="0"/>
    <x v="8"/>
    <x v="92"/>
    <x v="0"/>
    <x v="0"/>
    <s v="Trasferimento"/>
    <x v="1"/>
    <x v="4"/>
    <x v="0"/>
    <m/>
  </r>
  <r>
    <n v="11417"/>
    <x v="0"/>
    <x v="0"/>
    <x v="0"/>
    <x v="0"/>
    <x v="8"/>
    <x v="92"/>
    <x v="0"/>
    <x v="0"/>
    <s v="Trasferimento"/>
    <x v="1"/>
    <x v="3"/>
    <x v="0"/>
    <m/>
  </r>
  <r>
    <n v="207838"/>
    <x v="0"/>
    <x v="0"/>
    <x v="0"/>
    <x v="0"/>
    <x v="8"/>
    <x v="92"/>
    <x v="0"/>
    <x v="0"/>
    <s v="Trasferimento"/>
    <x v="1"/>
    <x v="1"/>
    <x v="0"/>
    <m/>
  </r>
  <r>
    <n v="133284"/>
    <x v="0"/>
    <x v="0"/>
    <x v="2"/>
    <x v="0"/>
    <x v="8"/>
    <x v="92"/>
    <x v="0"/>
    <x v="0"/>
    <s v="Trasferimento"/>
    <x v="1"/>
    <x v="0"/>
    <x v="0"/>
    <m/>
  </r>
  <r>
    <n v="224556"/>
    <x v="0"/>
    <x v="0"/>
    <x v="0"/>
    <x v="0"/>
    <x v="8"/>
    <x v="92"/>
    <x v="0"/>
    <x v="0"/>
    <s v="Trasferimento"/>
    <x v="1"/>
    <x v="0"/>
    <x v="0"/>
    <m/>
  </r>
  <r>
    <n v="178689"/>
    <x v="0"/>
    <x v="0"/>
    <x v="0"/>
    <x v="0"/>
    <x v="8"/>
    <x v="92"/>
    <x v="0"/>
    <x v="0"/>
    <s v="Trasferimento"/>
    <x v="1"/>
    <x v="0"/>
    <x v="0"/>
    <m/>
  </r>
  <r>
    <n v="103033"/>
    <x v="0"/>
    <x v="0"/>
    <x v="0"/>
    <x v="0"/>
    <x v="7"/>
    <x v="45"/>
    <x v="0"/>
    <x v="0"/>
    <s v="Trasferimento"/>
    <x v="1"/>
    <x v="4"/>
    <x v="0"/>
    <m/>
  </r>
  <r>
    <n v="50458"/>
    <x v="0"/>
    <x v="0"/>
    <x v="0"/>
    <x v="0"/>
    <x v="6"/>
    <x v="107"/>
    <x v="0"/>
    <x v="0"/>
    <s v="Trasferimento"/>
    <x v="1"/>
    <x v="3"/>
    <x v="0"/>
    <m/>
  </r>
  <r>
    <n v="84063"/>
    <x v="0"/>
    <x v="0"/>
    <x v="0"/>
    <x v="0"/>
    <x v="1"/>
    <x v="340"/>
    <x v="0"/>
    <x v="1"/>
    <s v="Trasferimento"/>
    <x v="1"/>
    <x v="1"/>
    <x v="0"/>
    <m/>
  </r>
  <r>
    <n v="176141"/>
    <x v="0"/>
    <x v="0"/>
    <x v="2"/>
    <x v="0"/>
    <x v="11"/>
    <x v="86"/>
    <x v="0"/>
    <x v="1"/>
    <s v="Trasferimento"/>
    <x v="0"/>
    <x v="0"/>
    <x v="0"/>
    <m/>
  </r>
  <r>
    <n v="85027"/>
    <x v="0"/>
    <x v="0"/>
    <x v="0"/>
    <x v="0"/>
    <x v="1"/>
    <x v="340"/>
    <x v="0"/>
    <x v="1"/>
    <s v="Trasferimento"/>
    <x v="1"/>
    <x v="4"/>
    <x v="0"/>
    <m/>
  </r>
  <r>
    <n v="175669"/>
    <x v="0"/>
    <x v="1"/>
    <x v="2"/>
    <x v="0"/>
    <x v="1"/>
    <x v="176"/>
    <x v="0"/>
    <x v="1"/>
    <s v="Trasferimento"/>
    <x v="1"/>
    <x v="3"/>
    <x v="0"/>
    <m/>
  </r>
  <r>
    <n v="50265"/>
    <x v="0"/>
    <x v="0"/>
    <x v="0"/>
    <x v="0"/>
    <x v="1"/>
    <x v="340"/>
    <x v="0"/>
    <x v="0"/>
    <s v="Trasferimento"/>
    <x v="1"/>
    <x v="4"/>
    <x v="0"/>
    <m/>
  </r>
  <r>
    <n v="102397"/>
    <x v="0"/>
    <x v="0"/>
    <x v="0"/>
    <x v="0"/>
    <x v="1"/>
    <x v="340"/>
    <x v="0"/>
    <x v="0"/>
    <s v="Trasferimento"/>
    <x v="1"/>
    <x v="3"/>
    <x v="0"/>
    <m/>
  </r>
  <r>
    <n v="187143"/>
    <x v="0"/>
    <x v="0"/>
    <x v="0"/>
    <x v="0"/>
    <x v="1"/>
    <x v="340"/>
    <x v="0"/>
    <x v="0"/>
    <s v="Trasferimento"/>
    <x v="1"/>
    <x v="1"/>
    <x v="0"/>
    <m/>
  </r>
  <r>
    <n v="133684"/>
    <x v="0"/>
    <x v="0"/>
    <x v="0"/>
    <x v="0"/>
    <x v="1"/>
    <x v="340"/>
    <x v="0"/>
    <x v="0"/>
    <s v="Trasferimento"/>
    <x v="1"/>
    <x v="0"/>
    <x v="0"/>
    <m/>
  </r>
  <r>
    <n v="170074"/>
    <x v="0"/>
    <x v="0"/>
    <x v="0"/>
    <x v="0"/>
    <x v="1"/>
    <x v="340"/>
    <x v="0"/>
    <x v="0"/>
    <s v="Trasferimento"/>
    <x v="1"/>
    <x v="0"/>
    <x v="0"/>
    <m/>
  </r>
  <r>
    <n v="223210"/>
    <x v="0"/>
    <x v="0"/>
    <x v="0"/>
    <x v="0"/>
    <x v="1"/>
    <x v="340"/>
    <x v="0"/>
    <x v="1"/>
    <s v="Trasferimento"/>
    <x v="1"/>
    <x v="0"/>
    <x v="0"/>
    <m/>
  </r>
  <r>
    <n v="223208"/>
    <x v="0"/>
    <x v="0"/>
    <x v="0"/>
    <x v="0"/>
    <x v="1"/>
    <x v="340"/>
    <x v="0"/>
    <x v="0"/>
    <s v="Trasferimento"/>
    <x v="1"/>
    <x v="0"/>
    <x v="0"/>
    <m/>
  </r>
  <r>
    <n v="138179"/>
    <x v="0"/>
    <x v="0"/>
    <x v="0"/>
    <x v="0"/>
    <x v="1"/>
    <x v="340"/>
    <x v="0"/>
    <x v="0"/>
    <s v="Trasferimento"/>
    <x v="1"/>
    <x v="3"/>
    <x v="0"/>
    <m/>
  </r>
  <r>
    <n v="172563"/>
    <x v="1"/>
    <x v="0"/>
    <x v="0"/>
    <x v="0"/>
    <x v="7"/>
    <x v="267"/>
    <x v="0"/>
    <x v="0"/>
    <s v="Trasferimento"/>
    <x v="1"/>
    <x v="7"/>
    <x v="0"/>
    <s v="B"/>
  </r>
  <r>
    <n v="181645"/>
    <x v="1"/>
    <x v="0"/>
    <x v="0"/>
    <x v="0"/>
    <x v="1"/>
    <x v="340"/>
    <x v="0"/>
    <x v="1"/>
    <s v="Trasferimento"/>
    <x v="1"/>
    <x v="6"/>
    <x v="0"/>
    <m/>
  </r>
  <r>
    <n v="181646"/>
    <x v="0"/>
    <x v="0"/>
    <x v="0"/>
    <x v="0"/>
    <x v="1"/>
    <x v="340"/>
    <x v="0"/>
    <x v="0"/>
    <s v="Trasferimento"/>
    <x v="1"/>
    <x v="0"/>
    <x v="0"/>
    <m/>
  </r>
  <r>
    <n v="209237"/>
    <x v="1"/>
    <x v="0"/>
    <x v="0"/>
    <x v="0"/>
    <x v="1"/>
    <x v="340"/>
    <x v="0"/>
    <x v="1"/>
    <s v="Trasferimento"/>
    <x v="1"/>
    <x v="5"/>
    <x v="0"/>
    <m/>
  </r>
  <r>
    <n v="138797"/>
    <x v="1"/>
    <x v="0"/>
    <x v="0"/>
    <x v="1"/>
    <x v="1"/>
    <x v="340"/>
    <x v="0"/>
    <x v="0"/>
    <s v="Trasferimento"/>
    <x v="1"/>
    <x v="7"/>
    <x v="0"/>
    <m/>
  </r>
  <r>
    <n v="200326"/>
    <x v="0"/>
    <x v="1"/>
    <x v="2"/>
    <x v="1"/>
    <x v="11"/>
    <x v="280"/>
    <x v="0"/>
    <x v="0"/>
    <s v="Trasferimento"/>
    <x v="0"/>
    <x v="0"/>
    <x v="0"/>
    <m/>
  </r>
  <r>
    <n v="200325"/>
    <x v="0"/>
    <x v="1"/>
    <x v="2"/>
    <x v="1"/>
    <x v="11"/>
    <x v="280"/>
    <x v="0"/>
    <x v="1"/>
    <s v="Trasferimento"/>
    <x v="0"/>
    <x v="0"/>
    <x v="0"/>
    <m/>
  </r>
  <r>
    <n v="148756"/>
    <x v="0"/>
    <x v="0"/>
    <x v="0"/>
    <x v="0"/>
    <x v="4"/>
    <x v="12"/>
    <x v="0"/>
    <x v="0"/>
    <s v="Trasferimento"/>
    <x v="1"/>
    <x v="0"/>
    <x v="0"/>
    <m/>
  </r>
  <r>
    <n v="229798"/>
    <x v="0"/>
    <x v="1"/>
    <x v="0"/>
    <x v="1"/>
    <x v="16"/>
    <x v="263"/>
    <x v="0"/>
    <x v="1"/>
    <s v="Trasferimento"/>
    <x v="1"/>
    <x v="4"/>
    <x v="0"/>
    <m/>
  </r>
  <r>
    <n v="68720"/>
    <x v="0"/>
    <x v="0"/>
    <x v="0"/>
    <x v="4"/>
    <x v="4"/>
    <x v="119"/>
    <x v="0"/>
    <x v="0"/>
    <s v="Trasferimento"/>
    <x v="1"/>
    <x v="1"/>
    <x v="0"/>
    <m/>
  </r>
  <r>
    <n v="15931"/>
    <x v="0"/>
    <x v="0"/>
    <x v="0"/>
    <x v="0"/>
    <x v="8"/>
    <x v="105"/>
    <x v="0"/>
    <x v="0"/>
    <s v="Trasferimento"/>
    <x v="2"/>
    <x v="3"/>
    <x v="0"/>
    <m/>
  </r>
  <r>
    <n v="214330"/>
    <x v="1"/>
    <x v="0"/>
    <x v="0"/>
    <x v="0"/>
    <x v="12"/>
    <x v="148"/>
    <x v="0"/>
    <x v="1"/>
    <s v="Trasferimento"/>
    <x v="1"/>
    <x v="2"/>
    <x v="0"/>
    <m/>
  </r>
  <r>
    <n v="171890"/>
    <x v="1"/>
    <x v="0"/>
    <x v="0"/>
    <x v="0"/>
    <x v="7"/>
    <x v="135"/>
    <x v="0"/>
    <x v="0"/>
    <s v="Trasferimento"/>
    <x v="1"/>
    <x v="7"/>
    <x v="0"/>
    <s v="B"/>
  </r>
  <r>
    <n v="231016"/>
    <x v="0"/>
    <x v="0"/>
    <x v="0"/>
    <x v="1"/>
    <x v="7"/>
    <x v="123"/>
    <x v="0"/>
    <x v="0"/>
    <s v="Trasferimento"/>
    <x v="1"/>
    <x v="0"/>
    <x v="0"/>
    <m/>
  </r>
  <r>
    <n v="231015"/>
    <x v="1"/>
    <x v="0"/>
    <x v="0"/>
    <x v="1"/>
    <x v="7"/>
    <x v="123"/>
    <x v="0"/>
    <x v="0"/>
    <s v="Trasferimento"/>
    <x v="1"/>
    <x v="5"/>
    <x v="0"/>
    <m/>
  </r>
  <r>
    <n v="139595"/>
    <x v="0"/>
    <x v="0"/>
    <x v="0"/>
    <x v="0"/>
    <x v="8"/>
    <x v="128"/>
    <x v="0"/>
    <x v="0"/>
    <s v="Trasferimento"/>
    <x v="1"/>
    <x v="0"/>
    <x v="0"/>
    <m/>
  </r>
  <r>
    <n v="80681"/>
    <x v="0"/>
    <x v="1"/>
    <x v="2"/>
    <x v="4"/>
    <x v="7"/>
    <x v="44"/>
    <x v="0"/>
    <x v="0"/>
    <s v="Trasferimento"/>
    <x v="1"/>
    <x v="1"/>
    <x v="0"/>
    <m/>
  </r>
  <r>
    <n v="80682"/>
    <x v="0"/>
    <x v="1"/>
    <x v="2"/>
    <x v="4"/>
    <x v="7"/>
    <x v="44"/>
    <x v="0"/>
    <x v="0"/>
    <s v="Trasferimento"/>
    <x v="1"/>
    <x v="1"/>
    <x v="0"/>
    <m/>
  </r>
  <r>
    <n v="211803"/>
    <x v="1"/>
    <x v="1"/>
    <x v="2"/>
    <x v="3"/>
    <x v="7"/>
    <x v="135"/>
    <x v="0"/>
    <x v="1"/>
    <s v="Trasferimento"/>
    <x v="1"/>
    <x v="7"/>
    <x v="0"/>
    <m/>
  </r>
  <r>
    <n v="157683"/>
    <x v="0"/>
    <x v="0"/>
    <x v="0"/>
    <x v="0"/>
    <x v="9"/>
    <x v="117"/>
    <x v="0"/>
    <x v="0"/>
    <s v="Trasferimento"/>
    <x v="1"/>
    <x v="0"/>
    <x v="0"/>
    <m/>
  </r>
  <r>
    <n v="19169"/>
    <x v="0"/>
    <x v="0"/>
    <x v="0"/>
    <x v="0"/>
    <x v="4"/>
    <x v="88"/>
    <x v="0"/>
    <x v="0"/>
    <s v="Trasferimento"/>
    <x v="1"/>
    <x v="0"/>
    <x v="0"/>
    <m/>
  </r>
  <r>
    <n v="161869"/>
    <x v="0"/>
    <x v="0"/>
    <x v="0"/>
    <x v="0"/>
    <x v="2"/>
    <x v="172"/>
    <x v="0"/>
    <x v="0"/>
    <s v="Trasferimento"/>
    <x v="1"/>
    <x v="1"/>
    <x v="0"/>
    <m/>
  </r>
  <r>
    <n v="161870"/>
    <x v="0"/>
    <x v="0"/>
    <x v="0"/>
    <x v="0"/>
    <x v="2"/>
    <x v="172"/>
    <x v="0"/>
    <x v="0"/>
    <s v="Trasferimento"/>
    <x v="1"/>
    <x v="0"/>
    <x v="0"/>
    <m/>
  </r>
  <r>
    <n v="12424"/>
    <x v="0"/>
    <x v="0"/>
    <x v="0"/>
    <x v="0"/>
    <x v="2"/>
    <x v="172"/>
    <x v="0"/>
    <x v="0"/>
    <s v="Trasferimento"/>
    <x v="1"/>
    <x v="4"/>
    <x v="0"/>
    <m/>
  </r>
  <r>
    <n v="46225"/>
    <x v="0"/>
    <x v="1"/>
    <x v="0"/>
    <x v="4"/>
    <x v="2"/>
    <x v="172"/>
    <x v="0"/>
    <x v="1"/>
    <s v="Trasferimento"/>
    <x v="1"/>
    <x v="1"/>
    <x v="0"/>
    <m/>
  </r>
  <r>
    <n v="139961"/>
    <x v="0"/>
    <x v="0"/>
    <x v="0"/>
    <x v="0"/>
    <x v="2"/>
    <x v="172"/>
    <x v="0"/>
    <x v="1"/>
    <s v="Trasferimento"/>
    <x v="1"/>
    <x v="3"/>
    <x v="0"/>
    <m/>
  </r>
  <r>
    <n v="217918"/>
    <x v="0"/>
    <x v="0"/>
    <x v="0"/>
    <x v="0"/>
    <x v="2"/>
    <x v="172"/>
    <x v="0"/>
    <x v="0"/>
    <s v="Trasferimento"/>
    <x v="1"/>
    <x v="4"/>
    <x v="0"/>
    <m/>
  </r>
  <r>
    <n v="208935"/>
    <x v="0"/>
    <x v="0"/>
    <x v="0"/>
    <x v="0"/>
    <x v="2"/>
    <x v="332"/>
    <x v="0"/>
    <x v="0"/>
    <s v="Trasferimento"/>
    <x v="1"/>
    <x v="0"/>
    <x v="0"/>
    <m/>
  </r>
  <r>
    <n v="205394"/>
    <x v="0"/>
    <x v="0"/>
    <x v="0"/>
    <x v="0"/>
    <x v="2"/>
    <x v="332"/>
    <x v="0"/>
    <x v="0"/>
    <s v="Trasferimento"/>
    <x v="1"/>
    <x v="0"/>
    <x v="0"/>
    <m/>
  </r>
  <r>
    <n v="128817"/>
    <x v="0"/>
    <x v="1"/>
    <x v="2"/>
    <x v="4"/>
    <x v="2"/>
    <x v="332"/>
    <x v="0"/>
    <x v="0"/>
    <s v="Trasferimento"/>
    <x v="1"/>
    <x v="1"/>
    <x v="0"/>
    <m/>
  </r>
  <r>
    <n v="223033"/>
    <x v="0"/>
    <x v="0"/>
    <x v="0"/>
    <x v="0"/>
    <x v="2"/>
    <x v="172"/>
    <x v="0"/>
    <x v="0"/>
    <s v="Trasferimento"/>
    <x v="1"/>
    <x v="4"/>
    <x v="0"/>
    <m/>
  </r>
  <r>
    <n v="10201"/>
    <x v="0"/>
    <x v="0"/>
    <x v="0"/>
    <x v="0"/>
    <x v="2"/>
    <x v="172"/>
    <x v="0"/>
    <x v="0"/>
    <s v="Trasferimento"/>
    <x v="1"/>
    <x v="3"/>
    <x v="0"/>
    <m/>
  </r>
  <r>
    <n v="45715"/>
    <x v="0"/>
    <x v="0"/>
    <x v="0"/>
    <x v="0"/>
    <x v="2"/>
    <x v="332"/>
    <x v="0"/>
    <x v="0"/>
    <s v="Trasferimento"/>
    <x v="1"/>
    <x v="3"/>
    <x v="0"/>
    <m/>
  </r>
  <r>
    <n v="77069"/>
    <x v="0"/>
    <x v="0"/>
    <x v="2"/>
    <x v="0"/>
    <x v="2"/>
    <x v="139"/>
    <x v="0"/>
    <x v="0"/>
    <s v="Trasferimento"/>
    <x v="1"/>
    <x v="0"/>
    <x v="0"/>
    <m/>
  </r>
  <r>
    <n v="124270"/>
    <x v="0"/>
    <x v="0"/>
    <x v="0"/>
    <x v="1"/>
    <x v="8"/>
    <x v="115"/>
    <x v="0"/>
    <x v="1"/>
    <s v="Trasferimento"/>
    <x v="1"/>
    <x v="0"/>
    <x v="0"/>
    <m/>
  </r>
  <r>
    <n v="207953"/>
    <x v="0"/>
    <x v="0"/>
    <x v="0"/>
    <x v="0"/>
    <x v="8"/>
    <x v="115"/>
    <x v="0"/>
    <x v="0"/>
    <s v="Trasferimento"/>
    <x v="1"/>
    <x v="3"/>
    <x v="0"/>
    <m/>
  </r>
  <r>
    <n v="159189"/>
    <x v="0"/>
    <x v="0"/>
    <x v="0"/>
    <x v="0"/>
    <x v="8"/>
    <x v="115"/>
    <x v="0"/>
    <x v="0"/>
    <s v="Trasferimento"/>
    <x v="1"/>
    <x v="3"/>
    <x v="0"/>
    <m/>
  </r>
  <r>
    <n v="194001"/>
    <x v="0"/>
    <x v="0"/>
    <x v="0"/>
    <x v="0"/>
    <x v="8"/>
    <x v="115"/>
    <x v="0"/>
    <x v="1"/>
    <s v="Trasferimento"/>
    <x v="1"/>
    <x v="0"/>
    <x v="0"/>
    <m/>
  </r>
  <r>
    <n v="159090"/>
    <x v="0"/>
    <x v="0"/>
    <x v="0"/>
    <x v="0"/>
    <x v="8"/>
    <x v="115"/>
    <x v="0"/>
    <x v="0"/>
    <s v="Trasferimento"/>
    <x v="1"/>
    <x v="0"/>
    <x v="0"/>
    <m/>
  </r>
  <r>
    <n v="160918"/>
    <x v="0"/>
    <x v="0"/>
    <x v="0"/>
    <x v="0"/>
    <x v="11"/>
    <x v="155"/>
    <x v="0"/>
    <x v="1"/>
    <s v="Trasferimento"/>
    <x v="0"/>
    <x v="0"/>
    <x v="0"/>
    <m/>
  </r>
  <r>
    <n v="154367"/>
    <x v="0"/>
    <x v="0"/>
    <x v="2"/>
    <x v="4"/>
    <x v="7"/>
    <x v="242"/>
    <x v="0"/>
    <x v="0"/>
    <s v="Trasferimento"/>
    <x v="0"/>
    <x v="0"/>
    <x v="0"/>
    <m/>
  </r>
  <r>
    <n v="27415"/>
    <x v="0"/>
    <x v="1"/>
    <x v="2"/>
    <x v="4"/>
    <x v="4"/>
    <x v="338"/>
    <x v="0"/>
    <x v="0"/>
    <s v="Trasferimento"/>
    <x v="1"/>
    <x v="1"/>
    <x v="0"/>
    <m/>
  </r>
  <r>
    <n v="168836"/>
    <x v="0"/>
    <x v="0"/>
    <x v="0"/>
    <x v="0"/>
    <x v="8"/>
    <x v="112"/>
    <x v="0"/>
    <x v="1"/>
    <s v="Trasferimento"/>
    <x v="1"/>
    <x v="0"/>
    <x v="0"/>
    <m/>
  </r>
  <r>
    <n v="185301"/>
    <x v="0"/>
    <x v="0"/>
    <x v="0"/>
    <x v="0"/>
    <x v="4"/>
    <x v="52"/>
    <x v="0"/>
    <x v="0"/>
    <s v="Trasferimento"/>
    <x v="1"/>
    <x v="1"/>
    <x v="0"/>
    <m/>
  </r>
  <r>
    <n v="93673"/>
    <x v="0"/>
    <x v="0"/>
    <x v="0"/>
    <x v="0"/>
    <x v="7"/>
    <x v="69"/>
    <x v="0"/>
    <x v="0"/>
    <s v="Trasferimento"/>
    <x v="1"/>
    <x v="1"/>
    <x v="0"/>
    <m/>
  </r>
  <r>
    <n v="62646"/>
    <x v="0"/>
    <x v="0"/>
    <x v="0"/>
    <x v="0"/>
    <x v="2"/>
    <x v="163"/>
    <x v="0"/>
    <x v="0"/>
    <s v="Trasferimento"/>
    <x v="0"/>
    <x v="3"/>
    <x v="0"/>
    <m/>
  </r>
  <r>
    <n v="75659"/>
    <x v="0"/>
    <x v="0"/>
    <x v="2"/>
    <x v="4"/>
    <x v="2"/>
    <x v="163"/>
    <x v="0"/>
    <x v="1"/>
    <s v="Trasferimento"/>
    <x v="0"/>
    <x v="3"/>
    <x v="0"/>
    <m/>
  </r>
  <r>
    <n v="75671"/>
    <x v="0"/>
    <x v="0"/>
    <x v="2"/>
    <x v="4"/>
    <x v="2"/>
    <x v="163"/>
    <x v="0"/>
    <x v="0"/>
    <s v="Trasferimento"/>
    <x v="0"/>
    <x v="3"/>
    <x v="0"/>
    <m/>
  </r>
  <r>
    <n v="30769"/>
    <x v="0"/>
    <x v="0"/>
    <x v="0"/>
    <x v="0"/>
    <x v="2"/>
    <x v="332"/>
    <x v="0"/>
    <x v="0"/>
    <s v="Trasferimento"/>
    <x v="1"/>
    <x v="3"/>
    <x v="0"/>
    <m/>
  </r>
  <r>
    <n v="10270"/>
    <x v="0"/>
    <x v="0"/>
    <x v="0"/>
    <x v="0"/>
    <x v="2"/>
    <x v="332"/>
    <x v="0"/>
    <x v="0"/>
    <s v="Trasferimento"/>
    <x v="1"/>
    <x v="4"/>
    <x v="0"/>
    <m/>
  </r>
  <r>
    <n v="214556"/>
    <x v="0"/>
    <x v="0"/>
    <x v="2"/>
    <x v="1"/>
    <x v="2"/>
    <x v="163"/>
    <x v="0"/>
    <x v="0"/>
    <s v="Trasferimento"/>
    <x v="0"/>
    <x v="0"/>
    <x v="0"/>
    <m/>
  </r>
  <r>
    <n v="132161"/>
    <x v="0"/>
    <x v="0"/>
    <x v="0"/>
    <x v="0"/>
    <x v="10"/>
    <x v="240"/>
    <x v="0"/>
    <x v="0"/>
    <s v="Trasferimento"/>
    <x v="1"/>
    <x v="3"/>
    <x v="0"/>
    <m/>
  </r>
  <r>
    <n v="96744"/>
    <x v="0"/>
    <x v="0"/>
    <x v="0"/>
    <x v="0"/>
    <x v="10"/>
    <x v="240"/>
    <x v="0"/>
    <x v="0"/>
    <s v="Trasferimento"/>
    <x v="1"/>
    <x v="4"/>
    <x v="0"/>
    <m/>
  </r>
  <r>
    <n v="220627"/>
    <x v="1"/>
    <x v="0"/>
    <x v="2"/>
    <x v="3"/>
    <x v="2"/>
    <x v="163"/>
    <x v="0"/>
    <x v="0"/>
    <s v="Trasferimento"/>
    <x v="0"/>
    <x v="7"/>
    <x v="0"/>
    <m/>
  </r>
  <r>
    <n v="4597"/>
    <x v="0"/>
    <x v="0"/>
    <x v="2"/>
    <x v="1"/>
    <x v="7"/>
    <x v="181"/>
    <x v="0"/>
    <x v="0"/>
    <s v="Trasferimento"/>
    <x v="1"/>
    <x v="3"/>
    <x v="0"/>
    <m/>
  </r>
  <r>
    <n v="186834"/>
    <x v="0"/>
    <x v="0"/>
    <x v="0"/>
    <x v="0"/>
    <x v="7"/>
    <x v="161"/>
    <x v="0"/>
    <x v="1"/>
    <s v="Trasferimento"/>
    <x v="0"/>
    <x v="0"/>
    <x v="0"/>
    <m/>
  </r>
  <r>
    <n v="92392"/>
    <x v="0"/>
    <x v="0"/>
    <x v="0"/>
    <x v="0"/>
    <x v="7"/>
    <x v="161"/>
    <x v="0"/>
    <x v="0"/>
    <s v="Trasferimento"/>
    <x v="0"/>
    <x v="0"/>
    <x v="0"/>
    <m/>
  </r>
  <r>
    <n v="75470"/>
    <x v="0"/>
    <x v="0"/>
    <x v="2"/>
    <x v="0"/>
    <x v="4"/>
    <x v="359"/>
    <x v="0"/>
    <x v="0"/>
    <s v="Trasferimento"/>
    <x v="0"/>
    <x v="1"/>
    <x v="0"/>
    <m/>
  </r>
  <r>
    <n v="129243"/>
    <x v="0"/>
    <x v="0"/>
    <x v="0"/>
    <x v="0"/>
    <x v="7"/>
    <x v="395"/>
    <x v="0"/>
    <x v="0"/>
    <s v="Trasferimento"/>
    <x v="0"/>
    <x v="0"/>
    <x v="0"/>
    <m/>
  </r>
  <r>
    <n v="221232"/>
    <x v="0"/>
    <x v="0"/>
    <x v="0"/>
    <x v="4"/>
    <x v="7"/>
    <x v="395"/>
    <x v="0"/>
    <x v="0"/>
    <s v="Trasferimento"/>
    <x v="0"/>
    <x v="4"/>
    <x v="0"/>
    <m/>
  </r>
  <r>
    <n v="203115"/>
    <x v="0"/>
    <x v="0"/>
    <x v="0"/>
    <x v="0"/>
    <x v="1"/>
    <x v="319"/>
    <x v="0"/>
    <x v="0"/>
    <s v="Trasferimento"/>
    <x v="1"/>
    <x v="0"/>
    <x v="0"/>
    <m/>
  </r>
  <r>
    <n v="186522"/>
    <x v="0"/>
    <x v="0"/>
    <x v="0"/>
    <x v="0"/>
    <x v="14"/>
    <x v="386"/>
    <x v="0"/>
    <x v="0"/>
    <s v="Trasferimento"/>
    <x v="1"/>
    <x v="0"/>
    <x v="0"/>
    <m/>
  </r>
  <r>
    <n v="200046"/>
    <x v="0"/>
    <x v="0"/>
    <x v="0"/>
    <x v="0"/>
    <x v="7"/>
    <x v="74"/>
    <x v="0"/>
    <x v="0"/>
    <s v="Trasferimento"/>
    <x v="1"/>
    <x v="1"/>
    <x v="0"/>
    <m/>
  </r>
  <r>
    <n v="125576"/>
    <x v="0"/>
    <x v="0"/>
    <x v="0"/>
    <x v="0"/>
    <x v="7"/>
    <x v="74"/>
    <x v="0"/>
    <x v="0"/>
    <s v="Trasferimento"/>
    <x v="1"/>
    <x v="0"/>
    <x v="0"/>
    <m/>
  </r>
  <r>
    <n v="21360"/>
    <x v="0"/>
    <x v="0"/>
    <x v="0"/>
    <x v="0"/>
    <x v="4"/>
    <x v="140"/>
    <x v="0"/>
    <x v="0"/>
    <s v="Trasferimento"/>
    <x v="0"/>
    <x v="4"/>
    <x v="0"/>
    <m/>
  </r>
  <r>
    <n v="216390"/>
    <x v="0"/>
    <x v="0"/>
    <x v="0"/>
    <x v="0"/>
    <x v="1"/>
    <x v="178"/>
    <x v="0"/>
    <x v="0"/>
    <s v="Trasferimento"/>
    <x v="0"/>
    <x v="0"/>
    <x v="0"/>
    <m/>
  </r>
  <r>
    <n v="179584"/>
    <x v="0"/>
    <x v="0"/>
    <x v="0"/>
    <x v="0"/>
    <x v="7"/>
    <x v="44"/>
    <x v="0"/>
    <x v="1"/>
    <s v="Trasferimento"/>
    <x v="1"/>
    <x v="0"/>
    <x v="0"/>
    <m/>
  </r>
  <r>
    <n v="197914"/>
    <x v="0"/>
    <x v="0"/>
    <x v="2"/>
    <x v="3"/>
    <x v="7"/>
    <x v="45"/>
    <x v="0"/>
    <x v="0"/>
    <s v="Trasferimento"/>
    <x v="1"/>
    <x v="0"/>
    <x v="0"/>
    <m/>
  </r>
  <r>
    <n v="216610"/>
    <x v="0"/>
    <x v="0"/>
    <x v="0"/>
    <x v="0"/>
    <x v="7"/>
    <x v="274"/>
    <x v="0"/>
    <x v="1"/>
    <s v="Trasferimento"/>
    <x v="0"/>
    <x v="3"/>
    <x v="0"/>
    <m/>
  </r>
  <r>
    <n v="227463"/>
    <x v="0"/>
    <x v="1"/>
    <x v="0"/>
    <x v="1"/>
    <x v="4"/>
    <x v="144"/>
    <x v="0"/>
    <x v="0"/>
    <s v="Trasferimento"/>
    <x v="1"/>
    <x v="0"/>
    <x v="0"/>
    <m/>
  </r>
  <r>
    <n v="176290"/>
    <x v="0"/>
    <x v="0"/>
    <x v="0"/>
    <x v="0"/>
    <x v="7"/>
    <x v="274"/>
    <x v="0"/>
    <x v="0"/>
    <s v="Trasferimento"/>
    <x v="0"/>
    <x v="3"/>
    <x v="0"/>
    <m/>
  </r>
  <r>
    <n v="169470"/>
    <x v="1"/>
    <x v="1"/>
    <x v="2"/>
    <x v="2"/>
    <x v="7"/>
    <x v="274"/>
    <x v="0"/>
    <x v="1"/>
    <s v="Trasferimento"/>
    <x v="0"/>
    <x v="6"/>
    <x v="0"/>
    <m/>
  </r>
  <r>
    <n v="28549"/>
    <x v="0"/>
    <x v="0"/>
    <x v="2"/>
    <x v="0"/>
    <x v="4"/>
    <x v="145"/>
    <x v="0"/>
    <x v="0"/>
    <s v="Trasferimento"/>
    <x v="1"/>
    <x v="4"/>
    <x v="0"/>
    <m/>
  </r>
  <r>
    <n v="104296"/>
    <x v="0"/>
    <x v="0"/>
    <x v="2"/>
    <x v="3"/>
    <x v="4"/>
    <x v="145"/>
    <x v="0"/>
    <x v="1"/>
    <s v="Trasferimento"/>
    <x v="1"/>
    <x v="4"/>
    <x v="0"/>
    <m/>
  </r>
  <r>
    <n v="48935"/>
    <x v="0"/>
    <x v="0"/>
    <x v="0"/>
    <x v="0"/>
    <x v="4"/>
    <x v="144"/>
    <x v="0"/>
    <x v="1"/>
    <s v="Trasferimento"/>
    <x v="1"/>
    <x v="4"/>
    <x v="0"/>
    <m/>
  </r>
  <r>
    <n v="85927"/>
    <x v="0"/>
    <x v="0"/>
    <x v="0"/>
    <x v="0"/>
    <x v="4"/>
    <x v="144"/>
    <x v="0"/>
    <x v="0"/>
    <s v="Trasferimento"/>
    <x v="1"/>
    <x v="4"/>
    <x v="0"/>
    <m/>
  </r>
  <r>
    <n v="32424"/>
    <x v="0"/>
    <x v="0"/>
    <x v="0"/>
    <x v="0"/>
    <x v="4"/>
    <x v="144"/>
    <x v="0"/>
    <x v="1"/>
    <s v="Trasferimento"/>
    <x v="1"/>
    <x v="3"/>
    <x v="0"/>
    <m/>
  </r>
  <r>
    <n v="17790"/>
    <x v="0"/>
    <x v="0"/>
    <x v="0"/>
    <x v="0"/>
    <x v="4"/>
    <x v="144"/>
    <x v="0"/>
    <x v="1"/>
    <s v="Trasferimento"/>
    <x v="1"/>
    <x v="4"/>
    <x v="0"/>
    <m/>
  </r>
  <r>
    <n v="70924"/>
    <x v="0"/>
    <x v="0"/>
    <x v="0"/>
    <x v="0"/>
    <x v="4"/>
    <x v="144"/>
    <x v="0"/>
    <x v="0"/>
    <s v="Trasferimento"/>
    <x v="1"/>
    <x v="1"/>
    <x v="0"/>
    <m/>
  </r>
  <r>
    <n v="81078"/>
    <x v="0"/>
    <x v="0"/>
    <x v="0"/>
    <x v="2"/>
    <x v="4"/>
    <x v="144"/>
    <x v="0"/>
    <x v="0"/>
    <s v="Trasferimento"/>
    <x v="1"/>
    <x v="4"/>
    <x v="0"/>
    <m/>
  </r>
  <r>
    <n v="215767"/>
    <x v="0"/>
    <x v="0"/>
    <x v="0"/>
    <x v="0"/>
    <x v="4"/>
    <x v="144"/>
    <x v="0"/>
    <x v="1"/>
    <s v="Trasferimento"/>
    <x v="1"/>
    <x v="1"/>
    <x v="0"/>
    <m/>
  </r>
  <r>
    <n v="216844"/>
    <x v="0"/>
    <x v="0"/>
    <x v="0"/>
    <x v="0"/>
    <x v="7"/>
    <x v="11"/>
    <x v="0"/>
    <x v="0"/>
    <s v="Trasferimento"/>
    <x v="1"/>
    <x v="0"/>
    <x v="0"/>
    <m/>
  </r>
  <r>
    <n v="138366"/>
    <x v="0"/>
    <x v="0"/>
    <x v="0"/>
    <x v="0"/>
    <x v="7"/>
    <x v="11"/>
    <x v="0"/>
    <x v="0"/>
    <s v="Trasferimento"/>
    <x v="1"/>
    <x v="3"/>
    <x v="0"/>
    <m/>
  </r>
  <r>
    <n v="217600"/>
    <x v="0"/>
    <x v="0"/>
    <x v="0"/>
    <x v="0"/>
    <x v="7"/>
    <x v="11"/>
    <x v="0"/>
    <x v="0"/>
    <s v="Trasferimento"/>
    <x v="1"/>
    <x v="3"/>
    <x v="0"/>
    <m/>
  </r>
  <r>
    <n v="40363"/>
    <x v="0"/>
    <x v="0"/>
    <x v="2"/>
    <x v="0"/>
    <x v="7"/>
    <x v="11"/>
    <x v="0"/>
    <x v="0"/>
    <s v="Trasferimento"/>
    <x v="1"/>
    <x v="4"/>
    <x v="0"/>
    <m/>
  </r>
  <r>
    <n v="68337"/>
    <x v="0"/>
    <x v="0"/>
    <x v="2"/>
    <x v="0"/>
    <x v="7"/>
    <x v="11"/>
    <x v="0"/>
    <x v="1"/>
    <s v="Trasferimento"/>
    <x v="1"/>
    <x v="4"/>
    <x v="0"/>
    <m/>
  </r>
  <r>
    <n v="160057"/>
    <x v="0"/>
    <x v="0"/>
    <x v="0"/>
    <x v="0"/>
    <x v="7"/>
    <x v="11"/>
    <x v="0"/>
    <x v="0"/>
    <s v="Trasferimento"/>
    <x v="1"/>
    <x v="1"/>
    <x v="0"/>
    <m/>
  </r>
  <r>
    <n v="219242"/>
    <x v="0"/>
    <x v="0"/>
    <x v="0"/>
    <x v="0"/>
    <x v="7"/>
    <x v="11"/>
    <x v="0"/>
    <x v="0"/>
    <s v="Trasferimento"/>
    <x v="1"/>
    <x v="0"/>
    <x v="0"/>
    <m/>
  </r>
  <r>
    <n v="216565"/>
    <x v="0"/>
    <x v="0"/>
    <x v="0"/>
    <x v="1"/>
    <x v="7"/>
    <x v="11"/>
    <x v="0"/>
    <x v="0"/>
    <s v="Trasferimento"/>
    <x v="1"/>
    <x v="0"/>
    <x v="0"/>
    <m/>
  </r>
  <r>
    <n v="68144"/>
    <x v="0"/>
    <x v="0"/>
    <x v="0"/>
    <x v="0"/>
    <x v="7"/>
    <x v="11"/>
    <x v="0"/>
    <x v="1"/>
    <s v="Trasferimento"/>
    <x v="1"/>
    <x v="3"/>
    <x v="0"/>
    <m/>
  </r>
  <r>
    <n v="108972"/>
    <x v="0"/>
    <x v="0"/>
    <x v="2"/>
    <x v="1"/>
    <x v="4"/>
    <x v="166"/>
    <x v="0"/>
    <x v="1"/>
    <s v="Trasferimento"/>
    <x v="1"/>
    <x v="0"/>
    <x v="0"/>
    <m/>
  </r>
  <r>
    <n v="98940"/>
    <x v="0"/>
    <x v="0"/>
    <x v="0"/>
    <x v="0"/>
    <x v="7"/>
    <x v="11"/>
    <x v="0"/>
    <x v="0"/>
    <s v="Trasferimento"/>
    <x v="1"/>
    <x v="1"/>
    <x v="0"/>
    <m/>
  </r>
  <r>
    <n v="226692"/>
    <x v="0"/>
    <x v="0"/>
    <x v="0"/>
    <x v="0"/>
    <x v="7"/>
    <x v="11"/>
    <x v="0"/>
    <x v="0"/>
    <s v="Trasferimento"/>
    <x v="1"/>
    <x v="3"/>
    <x v="0"/>
    <m/>
  </r>
  <r>
    <n v="41191"/>
    <x v="0"/>
    <x v="0"/>
    <x v="0"/>
    <x v="0"/>
    <x v="7"/>
    <x v="11"/>
    <x v="0"/>
    <x v="0"/>
    <s v="Trasferimento"/>
    <x v="1"/>
    <x v="4"/>
    <x v="0"/>
    <m/>
  </r>
  <r>
    <n v="171143"/>
    <x v="0"/>
    <x v="0"/>
    <x v="2"/>
    <x v="0"/>
    <x v="7"/>
    <x v="210"/>
    <x v="0"/>
    <x v="0"/>
    <s v="Trasferimento"/>
    <x v="0"/>
    <x v="0"/>
    <x v="0"/>
    <m/>
  </r>
  <r>
    <n v="174599"/>
    <x v="0"/>
    <x v="0"/>
    <x v="0"/>
    <x v="0"/>
    <x v="2"/>
    <x v="298"/>
    <x v="0"/>
    <x v="0"/>
    <s v="Trasferimento"/>
    <x v="1"/>
    <x v="1"/>
    <x v="0"/>
    <m/>
  </r>
  <r>
    <n v="174600"/>
    <x v="1"/>
    <x v="0"/>
    <x v="0"/>
    <x v="0"/>
    <x v="2"/>
    <x v="298"/>
    <x v="0"/>
    <x v="1"/>
    <s v="Trasferimento"/>
    <x v="1"/>
    <x v="6"/>
    <x v="0"/>
    <s v="B"/>
  </r>
  <r>
    <n v="121160"/>
    <x v="0"/>
    <x v="0"/>
    <x v="0"/>
    <x v="0"/>
    <x v="2"/>
    <x v="298"/>
    <x v="0"/>
    <x v="0"/>
    <s v="Trasferimento"/>
    <x v="1"/>
    <x v="3"/>
    <x v="0"/>
    <m/>
  </r>
  <r>
    <n v="37998"/>
    <x v="0"/>
    <x v="0"/>
    <x v="0"/>
    <x v="0"/>
    <x v="2"/>
    <x v="298"/>
    <x v="0"/>
    <x v="0"/>
    <s v="Trasferimento"/>
    <x v="1"/>
    <x v="3"/>
    <x v="0"/>
    <m/>
  </r>
  <r>
    <n v="211471"/>
    <x v="0"/>
    <x v="0"/>
    <x v="0"/>
    <x v="0"/>
    <x v="2"/>
    <x v="298"/>
    <x v="0"/>
    <x v="0"/>
    <s v="Trasferimento"/>
    <x v="1"/>
    <x v="3"/>
    <x v="0"/>
    <m/>
  </r>
  <r>
    <n v="87445"/>
    <x v="0"/>
    <x v="0"/>
    <x v="0"/>
    <x v="0"/>
    <x v="2"/>
    <x v="298"/>
    <x v="0"/>
    <x v="0"/>
    <s v="Trasferimento"/>
    <x v="1"/>
    <x v="0"/>
    <x v="0"/>
    <m/>
  </r>
  <r>
    <n v="130334"/>
    <x v="0"/>
    <x v="0"/>
    <x v="0"/>
    <x v="0"/>
    <x v="2"/>
    <x v="298"/>
    <x v="0"/>
    <x v="0"/>
    <s v="Trasferimento"/>
    <x v="1"/>
    <x v="0"/>
    <x v="0"/>
    <m/>
  </r>
  <r>
    <n v="176186"/>
    <x v="0"/>
    <x v="0"/>
    <x v="0"/>
    <x v="0"/>
    <x v="2"/>
    <x v="298"/>
    <x v="0"/>
    <x v="0"/>
    <s v="Trasferimento"/>
    <x v="1"/>
    <x v="0"/>
    <x v="0"/>
    <m/>
  </r>
  <r>
    <n v="97575"/>
    <x v="0"/>
    <x v="0"/>
    <x v="0"/>
    <x v="0"/>
    <x v="8"/>
    <x v="115"/>
    <x v="0"/>
    <x v="0"/>
    <s v="Trasferimento"/>
    <x v="1"/>
    <x v="0"/>
    <x v="0"/>
    <m/>
  </r>
  <r>
    <n v="228550"/>
    <x v="1"/>
    <x v="0"/>
    <x v="0"/>
    <x v="2"/>
    <x v="7"/>
    <x v="181"/>
    <x v="0"/>
    <x v="0"/>
    <s v="Trasferimento"/>
    <x v="1"/>
    <x v="5"/>
    <x v="0"/>
    <m/>
  </r>
  <r>
    <n v="225987"/>
    <x v="0"/>
    <x v="0"/>
    <x v="0"/>
    <x v="0"/>
    <x v="7"/>
    <x v="211"/>
    <x v="0"/>
    <x v="0"/>
    <s v="Trasferimento"/>
    <x v="1"/>
    <x v="0"/>
    <x v="0"/>
    <m/>
  </r>
  <r>
    <n v="228697"/>
    <x v="0"/>
    <x v="0"/>
    <x v="0"/>
    <x v="0"/>
    <x v="7"/>
    <x v="211"/>
    <x v="0"/>
    <x v="1"/>
    <s v="Trasferimento"/>
    <x v="1"/>
    <x v="0"/>
    <x v="0"/>
    <m/>
  </r>
  <r>
    <n v="72325"/>
    <x v="0"/>
    <x v="0"/>
    <x v="0"/>
    <x v="0"/>
    <x v="7"/>
    <x v="213"/>
    <x v="0"/>
    <x v="0"/>
    <s v="Trasferimento"/>
    <x v="1"/>
    <x v="0"/>
    <x v="0"/>
    <m/>
  </r>
  <r>
    <n v="16636"/>
    <x v="0"/>
    <x v="0"/>
    <x v="0"/>
    <x v="0"/>
    <x v="7"/>
    <x v="67"/>
    <x v="0"/>
    <x v="0"/>
    <s v="Trasferimento"/>
    <x v="0"/>
    <x v="1"/>
    <x v="0"/>
    <m/>
  </r>
  <r>
    <n v="183228"/>
    <x v="0"/>
    <x v="0"/>
    <x v="0"/>
    <x v="0"/>
    <x v="7"/>
    <x v="213"/>
    <x v="0"/>
    <x v="0"/>
    <s v="Trasferimento"/>
    <x v="1"/>
    <x v="0"/>
    <x v="0"/>
    <m/>
  </r>
  <r>
    <n v="218147"/>
    <x v="0"/>
    <x v="0"/>
    <x v="0"/>
    <x v="0"/>
    <x v="11"/>
    <x v="94"/>
    <x v="0"/>
    <x v="0"/>
    <s v="Trasferimento"/>
    <x v="1"/>
    <x v="0"/>
    <x v="0"/>
    <m/>
  </r>
  <r>
    <n v="32556"/>
    <x v="0"/>
    <x v="0"/>
    <x v="0"/>
    <x v="0"/>
    <x v="11"/>
    <x v="94"/>
    <x v="0"/>
    <x v="0"/>
    <s v="Trasferimento"/>
    <x v="1"/>
    <x v="0"/>
    <x v="0"/>
    <m/>
  </r>
  <r>
    <n v="139693"/>
    <x v="0"/>
    <x v="0"/>
    <x v="0"/>
    <x v="0"/>
    <x v="11"/>
    <x v="94"/>
    <x v="0"/>
    <x v="1"/>
    <s v="Trasferimento"/>
    <x v="1"/>
    <x v="0"/>
    <x v="0"/>
    <m/>
  </r>
  <r>
    <n v="179970"/>
    <x v="0"/>
    <x v="0"/>
    <x v="0"/>
    <x v="0"/>
    <x v="11"/>
    <x v="142"/>
    <x v="0"/>
    <x v="0"/>
    <s v="Trasferimento"/>
    <x v="1"/>
    <x v="4"/>
    <x v="0"/>
    <m/>
  </r>
  <r>
    <n v="87407"/>
    <x v="0"/>
    <x v="0"/>
    <x v="0"/>
    <x v="0"/>
    <x v="7"/>
    <x v="185"/>
    <x v="0"/>
    <x v="0"/>
    <s v="Trasferimento"/>
    <x v="1"/>
    <x v="0"/>
    <x v="0"/>
    <m/>
  </r>
  <r>
    <n v="113123"/>
    <x v="0"/>
    <x v="0"/>
    <x v="0"/>
    <x v="0"/>
    <x v="7"/>
    <x v="185"/>
    <x v="0"/>
    <x v="1"/>
    <s v="Trasferimento"/>
    <x v="1"/>
    <x v="3"/>
    <x v="0"/>
    <m/>
  </r>
  <r>
    <n v="2069"/>
    <x v="0"/>
    <x v="0"/>
    <x v="0"/>
    <x v="0"/>
    <x v="7"/>
    <x v="185"/>
    <x v="0"/>
    <x v="0"/>
    <s v="Trasferimento"/>
    <x v="1"/>
    <x v="3"/>
    <x v="0"/>
    <m/>
  </r>
  <r>
    <n v="30164"/>
    <x v="0"/>
    <x v="2"/>
    <x v="0"/>
    <x v="0"/>
    <x v="2"/>
    <x v="79"/>
    <x v="1"/>
    <x v="0"/>
    <s v="Trasferimento"/>
    <x v="1"/>
    <x v="9"/>
    <x v="0"/>
    <m/>
  </r>
  <r>
    <n v="153555"/>
    <x v="0"/>
    <x v="0"/>
    <x v="0"/>
    <x v="0"/>
    <x v="11"/>
    <x v="95"/>
    <x v="0"/>
    <x v="0"/>
    <s v="Trasferimento"/>
    <x v="1"/>
    <x v="0"/>
    <x v="0"/>
    <m/>
  </r>
  <r>
    <n v="201703"/>
    <x v="0"/>
    <x v="0"/>
    <x v="0"/>
    <x v="0"/>
    <x v="1"/>
    <x v="320"/>
    <x v="0"/>
    <x v="1"/>
    <s v="Trasferimento"/>
    <x v="1"/>
    <x v="0"/>
    <x v="0"/>
    <m/>
  </r>
  <r>
    <n v="199549"/>
    <x v="0"/>
    <x v="0"/>
    <x v="0"/>
    <x v="0"/>
    <x v="1"/>
    <x v="320"/>
    <x v="0"/>
    <x v="0"/>
    <s v="Trasferimento"/>
    <x v="1"/>
    <x v="0"/>
    <x v="0"/>
    <m/>
  </r>
  <r>
    <n v="117921"/>
    <x v="0"/>
    <x v="0"/>
    <x v="0"/>
    <x v="0"/>
    <x v="12"/>
    <x v="254"/>
    <x v="0"/>
    <x v="1"/>
    <s v="Trasferimento"/>
    <x v="0"/>
    <x v="4"/>
    <x v="0"/>
    <m/>
  </r>
  <r>
    <n v="102460"/>
    <x v="0"/>
    <x v="0"/>
    <x v="0"/>
    <x v="0"/>
    <x v="12"/>
    <x v="254"/>
    <x v="0"/>
    <x v="0"/>
    <s v="Trasferimento"/>
    <x v="0"/>
    <x v="3"/>
    <x v="0"/>
    <m/>
  </r>
  <r>
    <n v="166584"/>
    <x v="0"/>
    <x v="0"/>
    <x v="0"/>
    <x v="0"/>
    <x v="1"/>
    <x v="320"/>
    <x v="0"/>
    <x v="0"/>
    <s v="Trasferimento"/>
    <x v="1"/>
    <x v="0"/>
    <x v="0"/>
    <m/>
  </r>
  <r>
    <n v="208082"/>
    <x v="0"/>
    <x v="0"/>
    <x v="0"/>
    <x v="0"/>
    <x v="1"/>
    <x v="320"/>
    <x v="0"/>
    <x v="0"/>
    <s v="Trasferimento"/>
    <x v="1"/>
    <x v="0"/>
    <x v="0"/>
    <m/>
  </r>
  <r>
    <n v="227587"/>
    <x v="0"/>
    <x v="0"/>
    <x v="0"/>
    <x v="0"/>
    <x v="2"/>
    <x v="207"/>
    <x v="0"/>
    <x v="0"/>
    <s v="Trasferimento"/>
    <x v="1"/>
    <x v="3"/>
    <x v="0"/>
    <m/>
  </r>
  <r>
    <n v="227589"/>
    <x v="0"/>
    <x v="0"/>
    <x v="0"/>
    <x v="0"/>
    <x v="2"/>
    <x v="207"/>
    <x v="0"/>
    <x v="1"/>
    <s v="Trasferimento"/>
    <x v="1"/>
    <x v="3"/>
    <x v="0"/>
    <m/>
  </r>
  <r>
    <n v="229030"/>
    <x v="0"/>
    <x v="0"/>
    <x v="0"/>
    <x v="0"/>
    <x v="2"/>
    <x v="207"/>
    <x v="0"/>
    <x v="1"/>
    <s v="Trasferimento"/>
    <x v="1"/>
    <x v="4"/>
    <x v="0"/>
    <m/>
  </r>
  <r>
    <n v="229029"/>
    <x v="0"/>
    <x v="0"/>
    <x v="0"/>
    <x v="0"/>
    <x v="2"/>
    <x v="207"/>
    <x v="0"/>
    <x v="1"/>
    <s v="Trasferimento"/>
    <x v="1"/>
    <x v="4"/>
    <x v="0"/>
    <m/>
  </r>
  <r>
    <n v="203685"/>
    <x v="0"/>
    <x v="0"/>
    <x v="0"/>
    <x v="0"/>
    <x v="8"/>
    <x v="268"/>
    <x v="0"/>
    <x v="0"/>
    <s v="Trasferimento"/>
    <x v="1"/>
    <x v="0"/>
    <x v="0"/>
    <m/>
  </r>
  <r>
    <n v="219105"/>
    <x v="0"/>
    <x v="1"/>
    <x v="0"/>
    <x v="0"/>
    <x v="8"/>
    <x v="268"/>
    <x v="0"/>
    <x v="1"/>
    <s v="Trasferimento"/>
    <x v="1"/>
    <x v="4"/>
    <x v="0"/>
    <m/>
  </r>
  <r>
    <n v="181603"/>
    <x v="0"/>
    <x v="0"/>
    <x v="0"/>
    <x v="0"/>
    <x v="2"/>
    <x v="157"/>
    <x v="0"/>
    <x v="0"/>
    <s v="Trasferimento"/>
    <x v="1"/>
    <x v="3"/>
    <x v="0"/>
    <m/>
  </r>
  <r>
    <n v="182754"/>
    <x v="0"/>
    <x v="0"/>
    <x v="0"/>
    <x v="0"/>
    <x v="2"/>
    <x v="157"/>
    <x v="0"/>
    <x v="1"/>
    <s v="Trasferimento"/>
    <x v="1"/>
    <x v="3"/>
    <x v="0"/>
    <m/>
  </r>
  <r>
    <n v="196292"/>
    <x v="0"/>
    <x v="0"/>
    <x v="0"/>
    <x v="0"/>
    <x v="2"/>
    <x v="415"/>
    <x v="0"/>
    <x v="0"/>
    <s v="Trasferimento"/>
    <x v="0"/>
    <x v="0"/>
    <x v="0"/>
    <m/>
  </r>
  <r>
    <n v="199428"/>
    <x v="0"/>
    <x v="0"/>
    <x v="0"/>
    <x v="0"/>
    <x v="2"/>
    <x v="415"/>
    <x v="0"/>
    <x v="0"/>
    <s v="Trasferimento"/>
    <x v="0"/>
    <x v="0"/>
    <x v="0"/>
    <m/>
  </r>
  <r>
    <n v="213950"/>
    <x v="0"/>
    <x v="0"/>
    <x v="0"/>
    <x v="0"/>
    <x v="2"/>
    <x v="415"/>
    <x v="0"/>
    <x v="0"/>
    <s v="Trasferimento"/>
    <x v="0"/>
    <x v="0"/>
    <x v="0"/>
    <m/>
  </r>
  <r>
    <n v="150013"/>
    <x v="0"/>
    <x v="0"/>
    <x v="2"/>
    <x v="0"/>
    <x v="2"/>
    <x v="415"/>
    <x v="0"/>
    <x v="0"/>
    <s v="Trasferimento"/>
    <x v="0"/>
    <x v="0"/>
    <x v="0"/>
    <m/>
  </r>
  <r>
    <n v="218951"/>
    <x v="0"/>
    <x v="0"/>
    <x v="0"/>
    <x v="1"/>
    <x v="2"/>
    <x v="415"/>
    <x v="0"/>
    <x v="1"/>
    <s v="Trasferimento"/>
    <x v="0"/>
    <x v="0"/>
    <x v="0"/>
    <m/>
  </r>
  <r>
    <n v="199429"/>
    <x v="0"/>
    <x v="0"/>
    <x v="0"/>
    <x v="0"/>
    <x v="2"/>
    <x v="415"/>
    <x v="0"/>
    <x v="0"/>
    <s v="Trasferimento"/>
    <x v="0"/>
    <x v="0"/>
    <x v="0"/>
    <m/>
  </r>
  <r>
    <n v="199625"/>
    <x v="0"/>
    <x v="0"/>
    <x v="0"/>
    <x v="0"/>
    <x v="2"/>
    <x v="415"/>
    <x v="0"/>
    <x v="0"/>
    <s v="Trasferimento"/>
    <x v="0"/>
    <x v="0"/>
    <x v="0"/>
    <m/>
  </r>
  <r>
    <n v="212171"/>
    <x v="0"/>
    <x v="0"/>
    <x v="0"/>
    <x v="0"/>
    <x v="2"/>
    <x v="415"/>
    <x v="0"/>
    <x v="0"/>
    <s v="Trasferimento"/>
    <x v="0"/>
    <x v="0"/>
    <x v="0"/>
    <m/>
  </r>
  <r>
    <n v="175488"/>
    <x v="0"/>
    <x v="0"/>
    <x v="0"/>
    <x v="0"/>
    <x v="2"/>
    <x v="415"/>
    <x v="0"/>
    <x v="0"/>
    <s v="Trasferimento"/>
    <x v="0"/>
    <x v="0"/>
    <x v="0"/>
    <m/>
  </r>
  <r>
    <n v="18643"/>
    <x v="0"/>
    <x v="0"/>
    <x v="0"/>
    <x v="0"/>
    <x v="7"/>
    <x v="161"/>
    <x v="0"/>
    <x v="1"/>
    <s v="Trasferimento"/>
    <x v="0"/>
    <x v="4"/>
    <x v="0"/>
    <m/>
  </r>
  <r>
    <n v="212261"/>
    <x v="0"/>
    <x v="0"/>
    <x v="0"/>
    <x v="0"/>
    <x v="2"/>
    <x v="346"/>
    <x v="0"/>
    <x v="0"/>
    <s v="Trasferimento"/>
    <x v="0"/>
    <x v="0"/>
    <x v="0"/>
    <m/>
  </r>
  <r>
    <n v="125454"/>
    <x v="0"/>
    <x v="0"/>
    <x v="2"/>
    <x v="4"/>
    <x v="2"/>
    <x v="346"/>
    <x v="0"/>
    <x v="0"/>
    <s v="Trasferimento"/>
    <x v="0"/>
    <x v="0"/>
    <x v="0"/>
    <m/>
  </r>
  <r>
    <n v="120934"/>
    <x v="0"/>
    <x v="0"/>
    <x v="0"/>
    <x v="0"/>
    <x v="2"/>
    <x v="346"/>
    <x v="0"/>
    <x v="0"/>
    <s v="Trasferimento"/>
    <x v="0"/>
    <x v="3"/>
    <x v="0"/>
    <m/>
  </r>
  <r>
    <n v="169188"/>
    <x v="0"/>
    <x v="0"/>
    <x v="0"/>
    <x v="0"/>
    <x v="7"/>
    <x v="45"/>
    <x v="0"/>
    <x v="0"/>
    <s v="Trasferimento"/>
    <x v="1"/>
    <x v="3"/>
    <x v="0"/>
    <m/>
  </r>
  <r>
    <n v="169187"/>
    <x v="0"/>
    <x v="0"/>
    <x v="0"/>
    <x v="0"/>
    <x v="7"/>
    <x v="45"/>
    <x v="0"/>
    <x v="1"/>
    <s v="Trasferimento"/>
    <x v="1"/>
    <x v="4"/>
    <x v="0"/>
    <m/>
  </r>
  <r>
    <n v="196472"/>
    <x v="0"/>
    <x v="0"/>
    <x v="0"/>
    <x v="0"/>
    <x v="2"/>
    <x v="313"/>
    <x v="0"/>
    <x v="0"/>
    <s v="Trasferimento"/>
    <x v="1"/>
    <x v="1"/>
    <x v="0"/>
    <m/>
  </r>
  <r>
    <n v="166151"/>
    <x v="0"/>
    <x v="0"/>
    <x v="0"/>
    <x v="0"/>
    <x v="7"/>
    <x v="259"/>
    <x v="0"/>
    <x v="0"/>
    <s v="Trasferimento"/>
    <x v="0"/>
    <x v="3"/>
    <x v="0"/>
    <m/>
  </r>
  <r>
    <n v="118976"/>
    <x v="0"/>
    <x v="0"/>
    <x v="0"/>
    <x v="0"/>
    <x v="1"/>
    <x v="26"/>
    <x v="0"/>
    <x v="0"/>
    <s v="Trasferimento"/>
    <x v="1"/>
    <x v="0"/>
    <x v="0"/>
    <m/>
  </r>
  <r>
    <n v="192969"/>
    <x v="0"/>
    <x v="0"/>
    <x v="0"/>
    <x v="0"/>
    <x v="2"/>
    <x v="346"/>
    <x v="0"/>
    <x v="0"/>
    <s v="Trasferimento"/>
    <x v="0"/>
    <x v="1"/>
    <x v="0"/>
    <m/>
  </r>
  <r>
    <n v="158308"/>
    <x v="0"/>
    <x v="0"/>
    <x v="0"/>
    <x v="1"/>
    <x v="2"/>
    <x v="346"/>
    <x v="0"/>
    <x v="1"/>
    <s v="Trasferimento"/>
    <x v="0"/>
    <x v="3"/>
    <x v="0"/>
    <m/>
  </r>
  <r>
    <n v="54711"/>
    <x v="0"/>
    <x v="0"/>
    <x v="0"/>
    <x v="0"/>
    <x v="2"/>
    <x v="346"/>
    <x v="0"/>
    <x v="0"/>
    <s v="Trasferimento"/>
    <x v="0"/>
    <x v="3"/>
    <x v="0"/>
    <m/>
  </r>
  <r>
    <n v="72607"/>
    <x v="0"/>
    <x v="0"/>
    <x v="0"/>
    <x v="0"/>
    <x v="11"/>
    <x v="376"/>
    <x v="0"/>
    <x v="0"/>
    <s v="Trasferimento"/>
    <x v="1"/>
    <x v="0"/>
    <x v="0"/>
    <m/>
  </r>
  <r>
    <n v="204188"/>
    <x v="0"/>
    <x v="0"/>
    <x v="0"/>
    <x v="0"/>
    <x v="3"/>
    <x v="85"/>
    <x v="0"/>
    <x v="0"/>
    <s v="Trasferimento"/>
    <x v="1"/>
    <x v="0"/>
    <x v="0"/>
    <m/>
  </r>
  <r>
    <n v="226328"/>
    <x v="0"/>
    <x v="0"/>
    <x v="0"/>
    <x v="1"/>
    <x v="7"/>
    <x v="44"/>
    <x v="0"/>
    <x v="0"/>
    <s v="Trasferimento"/>
    <x v="1"/>
    <x v="1"/>
    <x v="0"/>
    <m/>
  </r>
  <r>
    <n v="7353"/>
    <x v="0"/>
    <x v="0"/>
    <x v="0"/>
    <x v="0"/>
    <x v="9"/>
    <x v="19"/>
    <x v="0"/>
    <x v="0"/>
    <s v="Trasferimento"/>
    <x v="1"/>
    <x v="4"/>
    <x v="0"/>
    <m/>
  </r>
  <r>
    <n v="213435"/>
    <x v="0"/>
    <x v="0"/>
    <x v="0"/>
    <x v="0"/>
    <x v="9"/>
    <x v="19"/>
    <x v="0"/>
    <x v="0"/>
    <s v="Trasferimento"/>
    <x v="1"/>
    <x v="1"/>
    <x v="0"/>
    <m/>
  </r>
  <r>
    <n v="126964"/>
    <x v="0"/>
    <x v="0"/>
    <x v="0"/>
    <x v="0"/>
    <x v="9"/>
    <x v="19"/>
    <x v="0"/>
    <x v="0"/>
    <s v="Trasferimento"/>
    <x v="1"/>
    <x v="0"/>
    <x v="0"/>
    <m/>
  </r>
  <r>
    <n v="208889"/>
    <x v="0"/>
    <x v="0"/>
    <x v="0"/>
    <x v="0"/>
    <x v="11"/>
    <x v="376"/>
    <x v="0"/>
    <x v="0"/>
    <s v="Trasferimento"/>
    <x v="1"/>
    <x v="0"/>
    <x v="0"/>
    <m/>
  </r>
  <r>
    <n v="179192"/>
    <x v="0"/>
    <x v="0"/>
    <x v="0"/>
    <x v="0"/>
    <x v="11"/>
    <x v="376"/>
    <x v="0"/>
    <x v="0"/>
    <s v="Trasferimento"/>
    <x v="1"/>
    <x v="0"/>
    <x v="0"/>
    <m/>
  </r>
  <r>
    <n v="139533"/>
    <x v="0"/>
    <x v="0"/>
    <x v="0"/>
    <x v="0"/>
    <x v="11"/>
    <x v="376"/>
    <x v="0"/>
    <x v="0"/>
    <s v="Trasferimento"/>
    <x v="1"/>
    <x v="3"/>
    <x v="0"/>
    <m/>
  </r>
  <r>
    <n v="156434"/>
    <x v="0"/>
    <x v="0"/>
    <x v="2"/>
    <x v="1"/>
    <x v="11"/>
    <x v="376"/>
    <x v="0"/>
    <x v="0"/>
    <s v="Trasferimento"/>
    <x v="1"/>
    <x v="3"/>
    <x v="0"/>
    <m/>
  </r>
  <r>
    <n v="4025"/>
    <x v="0"/>
    <x v="0"/>
    <x v="0"/>
    <x v="0"/>
    <x v="2"/>
    <x v="55"/>
    <x v="0"/>
    <x v="1"/>
    <s v="Trasferimento"/>
    <x v="1"/>
    <x v="4"/>
    <x v="0"/>
    <m/>
  </r>
  <r>
    <n v="213295"/>
    <x v="0"/>
    <x v="0"/>
    <x v="0"/>
    <x v="0"/>
    <x v="11"/>
    <x v="376"/>
    <x v="0"/>
    <x v="0"/>
    <s v="Trasferimento"/>
    <x v="1"/>
    <x v="0"/>
    <x v="0"/>
    <m/>
  </r>
  <r>
    <n v="83141"/>
    <x v="0"/>
    <x v="0"/>
    <x v="0"/>
    <x v="0"/>
    <x v="8"/>
    <x v="46"/>
    <x v="0"/>
    <x v="0"/>
    <s v="Trasferimento"/>
    <x v="0"/>
    <x v="0"/>
    <x v="0"/>
    <m/>
  </r>
  <r>
    <n v="223389"/>
    <x v="0"/>
    <x v="0"/>
    <x v="0"/>
    <x v="1"/>
    <x v="11"/>
    <x v="376"/>
    <x v="0"/>
    <x v="0"/>
    <s v="Trasferimento"/>
    <x v="1"/>
    <x v="4"/>
    <x v="0"/>
    <m/>
  </r>
  <r>
    <n v="63215"/>
    <x v="0"/>
    <x v="0"/>
    <x v="0"/>
    <x v="0"/>
    <x v="11"/>
    <x v="376"/>
    <x v="0"/>
    <x v="0"/>
    <s v="Trasferimento"/>
    <x v="1"/>
    <x v="4"/>
    <x v="0"/>
    <m/>
  </r>
  <r>
    <n v="26163"/>
    <x v="0"/>
    <x v="0"/>
    <x v="0"/>
    <x v="0"/>
    <x v="2"/>
    <x v="55"/>
    <x v="0"/>
    <x v="0"/>
    <s v="Trasferimento"/>
    <x v="1"/>
    <x v="3"/>
    <x v="0"/>
    <m/>
  </r>
  <r>
    <n v="174231"/>
    <x v="0"/>
    <x v="0"/>
    <x v="0"/>
    <x v="0"/>
    <x v="2"/>
    <x v="55"/>
    <x v="0"/>
    <x v="0"/>
    <s v="Trasferimento"/>
    <x v="1"/>
    <x v="0"/>
    <x v="0"/>
    <m/>
  </r>
  <r>
    <n v="12461"/>
    <x v="0"/>
    <x v="0"/>
    <x v="0"/>
    <x v="0"/>
    <x v="2"/>
    <x v="55"/>
    <x v="0"/>
    <x v="0"/>
    <s v="Trasferimento"/>
    <x v="1"/>
    <x v="3"/>
    <x v="0"/>
    <m/>
  </r>
  <r>
    <n v="33823"/>
    <x v="0"/>
    <x v="0"/>
    <x v="0"/>
    <x v="0"/>
    <x v="11"/>
    <x v="376"/>
    <x v="0"/>
    <x v="0"/>
    <s v="Trasferimento"/>
    <x v="1"/>
    <x v="4"/>
    <x v="0"/>
    <m/>
  </r>
  <r>
    <n v="33851"/>
    <x v="0"/>
    <x v="0"/>
    <x v="0"/>
    <x v="0"/>
    <x v="11"/>
    <x v="376"/>
    <x v="0"/>
    <x v="0"/>
    <s v="Trasferimento"/>
    <x v="1"/>
    <x v="4"/>
    <x v="0"/>
    <m/>
  </r>
  <r>
    <n v="185974"/>
    <x v="0"/>
    <x v="0"/>
    <x v="0"/>
    <x v="0"/>
    <x v="11"/>
    <x v="376"/>
    <x v="0"/>
    <x v="1"/>
    <s v="Trasferimento"/>
    <x v="1"/>
    <x v="3"/>
    <x v="0"/>
    <m/>
  </r>
  <r>
    <n v="33856"/>
    <x v="0"/>
    <x v="0"/>
    <x v="0"/>
    <x v="0"/>
    <x v="11"/>
    <x v="376"/>
    <x v="0"/>
    <x v="0"/>
    <s v="Trasferimento"/>
    <x v="1"/>
    <x v="3"/>
    <x v="0"/>
    <m/>
  </r>
  <r>
    <n v="180836"/>
    <x v="0"/>
    <x v="0"/>
    <x v="0"/>
    <x v="1"/>
    <x v="11"/>
    <x v="376"/>
    <x v="0"/>
    <x v="0"/>
    <s v="Trasferimento"/>
    <x v="1"/>
    <x v="4"/>
    <x v="0"/>
    <m/>
  </r>
  <r>
    <n v="183148"/>
    <x v="0"/>
    <x v="0"/>
    <x v="0"/>
    <x v="0"/>
    <x v="11"/>
    <x v="376"/>
    <x v="0"/>
    <x v="0"/>
    <s v="Trasferimento"/>
    <x v="1"/>
    <x v="0"/>
    <x v="0"/>
    <m/>
  </r>
  <r>
    <n v="157754"/>
    <x v="1"/>
    <x v="0"/>
    <x v="0"/>
    <x v="0"/>
    <x v="11"/>
    <x v="376"/>
    <x v="0"/>
    <x v="1"/>
    <s v="Trasferimento"/>
    <x v="1"/>
    <x v="6"/>
    <x v="0"/>
    <m/>
  </r>
  <r>
    <n v="113388"/>
    <x v="0"/>
    <x v="0"/>
    <x v="0"/>
    <x v="0"/>
    <x v="11"/>
    <x v="376"/>
    <x v="0"/>
    <x v="0"/>
    <s v="Trasferimento"/>
    <x v="1"/>
    <x v="0"/>
    <x v="0"/>
    <m/>
  </r>
  <r>
    <n v="33829"/>
    <x v="0"/>
    <x v="0"/>
    <x v="0"/>
    <x v="0"/>
    <x v="11"/>
    <x v="376"/>
    <x v="0"/>
    <x v="0"/>
    <s v="Trasferimento"/>
    <x v="1"/>
    <x v="3"/>
    <x v="0"/>
    <m/>
  </r>
  <r>
    <n v="192990"/>
    <x v="0"/>
    <x v="0"/>
    <x v="0"/>
    <x v="0"/>
    <x v="11"/>
    <x v="376"/>
    <x v="0"/>
    <x v="0"/>
    <s v="Trasferimento"/>
    <x v="1"/>
    <x v="0"/>
    <x v="0"/>
    <m/>
  </r>
  <r>
    <n v="135318"/>
    <x v="0"/>
    <x v="0"/>
    <x v="2"/>
    <x v="4"/>
    <x v="11"/>
    <x v="376"/>
    <x v="0"/>
    <x v="0"/>
    <s v="Trasferimento"/>
    <x v="1"/>
    <x v="0"/>
    <x v="0"/>
    <m/>
  </r>
  <r>
    <n v="193976"/>
    <x v="0"/>
    <x v="0"/>
    <x v="0"/>
    <x v="0"/>
    <x v="11"/>
    <x v="376"/>
    <x v="0"/>
    <x v="0"/>
    <s v="Trasferimento"/>
    <x v="1"/>
    <x v="0"/>
    <x v="0"/>
    <m/>
  </r>
  <r>
    <n v="183082"/>
    <x v="0"/>
    <x v="0"/>
    <x v="0"/>
    <x v="0"/>
    <x v="11"/>
    <x v="376"/>
    <x v="0"/>
    <x v="0"/>
    <s v="Trasferimento"/>
    <x v="1"/>
    <x v="0"/>
    <x v="0"/>
    <m/>
  </r>
  <r>
    <n v="183166"/>
    <x v="0"/>
    <x v="0"/>
    <x v="0"/>
    <x v="0"/>
    <x v="2"/>
    <x v="208"/>
    <x v="0"/>
    <x v="0"/>
    <s v="Trasferimento"/>
    <x v="0"/>
    <x v="0"/>
    <x v="0"/>
    <m/>
  </r>
  <r>
    <n v="16934"/>
    <x v="0"/>
    <x v="0"/>
    <x v="0"/>
    <x v="0"/>
    <x v="11"/>
    <x v="376"/>
    <x v="0"/>
    <x v="0"/>
    <s v="Trasferimento"/>
    <x v="1"/>
    <x v="0"/>
    <x v="0"/>
    <m/>
  </r>
  <r>
    <n v="87209"/>
    <x v="0"/>
    <x v="0"/>
    <x v="0"/>
    <x v="0"/>
    <x v="11"/>
    <x v="376"/>
    <x v="0"/>
    <x v="1"/>
    <s v="Trasferimento"/>
    <x v="1"/>
    <x v="4"/>
    <x v="0"/>
    <m/>
  </r>
  <r>
    <n v="131663"/>
    <x v="0"/>
    <x v="0"/>
    <x v="0"/>
    <x v="0"/>
    <x v="11"/>
    <x v="376"/>
    <x v="0"/>
    <x v="0"/>
    <s v="Trasferimento"/>
    <x v="1"/>
    <x v="3"/>
    <x v="0"/>
    <m/>
  </r>
  <r>
    <n v="126846"/>
    <x v="0"/>
    <x v="0"/>
    <x v="2"/>
    <x v="0"/>
    <x v="11"/>
    <x v="376"/>
    <x v="0"/>
    <x v="0"/>
    <s v="Trasferimento"/>
    <x v="1"/>
    <x v="0"/>
    <x v="0"/>
    <m/>
  </r>
  <r>
    <n v="130328"/>
    <x v="0"/>
    <x v="0"/>
    <x v="0"/>
    <x v="0"/>
    <x v="11"/>
    <x v="376"/>
    <x v="0"/>
    <x v="0"/>
    <s v="Trasferimento"/>
    <x v="1"/>
    <x v="4"/>
    <x v="0"/>
    <m/>
  </r>
  <r>
    <n v="217954"/>
    <x v="0"/>
    <x v="0"/>
    <x v="0"/>
    <x v="1"/>
    <x v="11"/>
    <x v="376"/>
    <x v="0"/>
    <x v="0"/>
    <s v="Trasferimento"/>
    <x v="1"/>
    <x v="0"/>
    <x v="0"/>
    <m/>
  </r>
  <r>
    <n v="138249"/>
    <x v="0"/>
    <x v="0"/>
    <x v="0"/>
    <x v="0"/>
    <x v="11"/>
    <x v="376"/>
    <x v="0"/>
    <x v="0"/>
    <s v="Trasferimento"/>
    <x v="1"/>
    <x v="0"/>
    <x v="0"/>
    <m/>
  </r>
  <r>
    <n v="204026"/>
    <x v="0"/>
    <x v="0"/>
    <x v="0"/>
    <x v="0"/>
    <x v="11"/>
    <x v="376"/>
    <x v="0"/>
    <x v="0"/>
    <s v="Trasferimento"/>
    <x v="1"/>
    <x v="4"/>
    <x v="0"/>
    <m/>
  </r>
  <r>
    <n v="225651"/>
    <x v="0"/>
    <x v="0"/>
    <x v="0"/>
    <x v="3"/>
    <x v="11"/>
    <x v="376"/>
    <x v="0"/>
    <x v="0"/>
    <s v="Trasferimento"/>
    <x v="1"/>
    <x v="3"/>
    <x v="0"/>
    <m/>
  </r>
  <r>
    <n v="158958"/>
    <x v="0"/>
    <x v="0"/>
    <x v="0"/>
    <x v="0"/>
    <x v="11"/>
    <x v="376"/>
    <x v="0"/>
    <x v="0"/>
    <s v="Trasferimento"/>
    <x v="1"/>
    <x v="0"/>
    <x v="0"/>
    <m/>
  </r>
  <r>
    <n v="225649"/>
    <x v="0"/>
    <x v="0"/>
    <x v="0"/>
    <x v="2"/>
    <x v="11"/>
    <x v="376"/>
    <x v="0"/>
    <x v="0"/>
    <s v="Trasferimento"/>
    <x v="1"/>
    <x v="3"/>
    <x v="0"/>
    <m/>
  </r>
  <r>
    <n v="16965"/>
    <x v="0"/>
    <x v="0"/>
    <x v="0"/>
    <x v="0"/>
    <x v="11"/>
    <x v="376"/>
    <x v="0"/>
    <x v="0"/>
    <s v="Trasferimento"/>
    <x v="1"/>
    <x v="4"/>
    <x v="0"/>
    <m/>
  </r>
  <r>
    <n v="164179"/>
    <x v="1"/>
    <x v="0"/>
    <x v="0"/>
    <x v="0"/>
    <x v="11"/>
    <x v="333"/>
    <x v="0"/>
    <x v="0"/>
    <s v="Trasferimento"/>
    <x v="0"/>
    <x v="5"/>
    <x v="0"/>
    <s v="B"/>
  </r>
  <r>
    <n v="33814"/>
    <x v="0"/>
    <x v="0"/>
    <x v="0"/>
    <x v="0"/>
    <x v="11"/>
    <x v="376"/>
    <x v="0"/>
    <x v="0"/>
    <s v="Trasferimento"/>
    <x v="1"/>
    <x v="4"/>
    <x v="0"/>
    <m/>
  </r>
  <r>
    <n v="154323"/>
    <x v="0"/>
    <x v="0"/>
    <x v="2"/>
    <x v="0"/>
    <x v="11"/>
    <x v="376"/>
    <x v="0"/>
    <x v="1"/>
    <s v="Trasferimento"/>
    <x v="1"/>
    <x v="3"/>
    <x v="0"/>
    <m/>
  </r>
  <r>
    <n v="127675"/>
    <x v="0"/>
    <x v="0"/>
    <x v="0"/>
    <x v="0"/>
    <x v="11"/>
    <x v="376"/>
    <x v="0"/>
    <x v="0"/>
    <s v="Trasferimento"/>
    <x v="1"/>
    <x v="0"/>
    <x v="0"/>
    <m/>
  </r>
  <r>
    <n v="227930"/>
    <x v="0"/>
    <x v="0"/>
    <x v="0"/>
    <x v="2"/>
    <x v="11"/>
    <x v="376"/>
    <x v="0"/>
    <x v="1"/>
    <s v="Trasferimento"/>
    <x v="1"/>
    <x v="3"/>
    <x v="0"/>
    <m/>
  </r>
  <r>
    <n v="21461"/>
    <x v="0"/>
    <x v="0"/>
    <x v="0"/>
    <x v="0"/>
    <x v="4"/>
    <x v="219"/>
    <x v="0"/>
    <x v="0"/>
    <s v="Trasferimento"/>
    <x v="0"/>
    <x v="3"/>
    <x v="0"/>
    <m/>
  </r>
  <r>
    <n v="63087"/>
    <x v="0"/>
    <x v="0"/>
    <x v="0"/>
    <x v="0"/>
    <x v="7"/>
    <x v="30"/>
    <x v="0"/>
    <x v="0"/>
    <s v="Trasferimento"/>
    <x v="1"/>
    <x v="3"/>
    <x v="0"/>
    <m/>
  </r>
  <r>
    <n v="182851"/>
    <x v="0"/>
    <x v="0"/>
    <x v="0"/>
    <x v="0"/>
    <x v="11"/>
    <x v="388"/>
    <x v="0"/>
    <x v="0"/>
    <s v="Trasferimento"/>
    <x v="0"/>
    <x v="0"/>
    <x v="0"/>
    <m/>
  </r>
  <r>
    <n v="36489"/>
    <x v="0"/>
    <x v="0"/>
    <x v="0"/>
    <x v="0"/>
    <x v="4"/>
    <x v="219"/>
    <x v="0"/>
    <x v="0"/>
    <s v="Trasferimento"/>
    <x v="0"/>
    <x v="4"/>
    <x v="0"/>
    <m/>
  </r>
  <r>
    <n v="194707"/>
    <x v="0"/>
    <x v="0"/>
    <x v="0"/>
    <x v="0"/>
    <x v="4"/>
    <x v="219"/>
    <x v="0"/>
    <x v="1"/>
    <s v="Trasferimento"/>
    <x v="0"/>
    <x v="4"/>
    <x v="0"/>
    <m/>
  </r>
  <r>
    <n v="206243"/>
    <x v="0"/>
    <x v="0"/>
    <x v="0"/>
    <x v="0"/>
    <x v="4"/>
    <x v="88"/>
    <x v="0"/>
    <x v="0"/>
    <s v="Trasferimento"/>
    <x v="1"/>
    <x v="0"/>
    <x v="0"/>
    <m/>
  </r>
  <r>
    <n v="219587"/>
    <x v="0"/>
    <x v="0"/>
    <x v="0"/>
    <x v="0"/>
    <x v="4"/>
    <x v="88"/>
    <x v="0"/>
    <x v="1"/>
    <s v="Trasferimento"/>
    <x v="1"/>
    <x v="3"/>
    <x v="0"/>
    <m/>
  </r>
  <r>
    <n v="195194"/>
    <x v="0"/>
    <x v="0"/>
    <x v="2"/>
    <x v="0"/>
    <x v="8"/>
    <x v="352"/>
    <x v="0"/>
    <x v="0"/>
    <s v="Trasferimento"/>
    <x v="0"/>
    <x v="0"/>
    <x v="0"/>
    <m/>
  </r>
  <r>
    <n v="122060"/>
    <x v="0"/>
    <x v="0"/>
    <x v="0"/>
    <x v="0"/>
    <x v="11"/>
    <x v="376"/>
    <x v="0"/>
    <x v="0"/>
    <s v="Trasferimento"/>
    <x v="1"/>
    <x v="1"/>
    <x v="0"/>
    <m/>
  </r>
  <r>
    <n v="113389"/>
    <x v="0"/>
    <x v="0"/>
    <x v="0"/>
    <x v="0"/>
    <x v="11"/>
    <x v="376"/>
    <x v="0"/>
    <x v="0"/>
    <s v="Trasferimento"/>
    <x v="1"/>
    <x v="4"/>
    <x v="0"/>
    <m/>
  </r>
  <r>
    <n v="175849"/>
    <x v="0"/>
    <x v="0"/>
    <x v="0"/>
    <x v="0"/>
    <x v="11"/>
    <x v="376"/>
    <x v="0"/>
    <x v="0"/>
    <s v="Trasferimento"/>
    <x v="1"/>
    <x v="4"/>
    <x v="0"/>
    <m/>
  </r>
  <r>
    <n v="204027"/>
    <x v="0"/>
    <x v="0"/>
    <x v="0"/>
    <x v="0"/>
    <x v="11"/>
    <x v="376"/>
    <x v="0"/>
    <x v="1"/>
    <s v="Trasferimento"/>
    <x v="1"/>
    <x v="4"/>
    <x v="0"/>
    <m/>
  </r>
  <r>
    <n v="47022"/>
    <x v="0"/>
    <x v="0"/>
    <x v="0"/>
    <x v="0"/>
    <x v="11"/>
    <x v="376"/>
    <x v="0"/>
    <x v="0"/>
    <s v="Trasferimento"/>
    <x v="1"/>
    <x v="4"/>
    <x v="0"/>
    <m/>
  </r>
  <r>
    <n v="213304"/>
    <x v="0"/>
    <x v="0"/>
    <x v="0"/>
    <x v="0"/>
    <x v="11"/>
    <x v="376"/>
    <x v="0"/>
    <x v="0"/>
    <s v="Trasferimento"/>
    <x v="1"/>
    <x v="0"/>
    <x v="0"/>
    <m/>
  </r>
  <r>
    <n v="229193"/>
    <x v="0"/>
    <x v="0"/>
    <x v="0"/>
    <x v="0"/>
    <x v="11"/>
    <x v="376"/>
    <x v="0"/>
    <x v="1"/>
    <s v="Trasferimento"/>
    <x v="1"/>
    <x v="1"/>
    <x v="0"/>
    <m/>
  </r>
  <r>
    <n v="220021"/>
    <x v="0"/>
    <x v="0"/>
    <x v="0"/>
    <x v="0"/>
    <x v="11"/>
    <x v="376"/>
    <x v="0"/>
    <x v="0"/>
    <s v="Trasferimento"/>
    <x v="1"/>
    <x v="4"/>
    <x v="0"/>
    <m/>
  </r>
  <r>
    <n v="180611"/>
    <x v="0"/>
    <x v="0"/>
    <x v="0"/>
    <x v="0"/>
    <x v="11"/>
    <x v="376"/>
    <x v="0"/>
    <x v="0"/>
    <s v="Trasferimento"/>
    <x v="1"/>
    <x v="0"/>
    <x v="0"/>
    <m/>
  </r>
  <r>
    <n v="138856"/>
    <x v="0"/>
    <x v="0"/>
    <x v="0"/>
    <x v="0"/>
    <x v="11"/>
    <x v="376"/>
    <x v="0"/>
    <x v="1"/>
    <s v="Trasferimento"/>
    <x v="1"/>
    <x v="4"/>
    <x v="0"/>
    <m/>
  </r>
  <r>
    <n v="138008"/>
    <x v="0"/>
    <x v="0"/>
    <x v="0"/>
    <x v="0"/>
    <x v="11"/>
    <x v="376"/>
    <x v="0"/>
    <x v="0"/>
    <s v="Trasferimento"/>
    <x v="1"/>
    <x v="0"/>
    <x v="0"/>
    <m/>
  </r>
  <r>
    <n v="107867"/>
    <x v="0"/>
    <x v="0"/>
    <x v="0"/>
    <x v="0"/>
    <x v="1"/>
    <x v="178"/>
    <x v="0"/>
    <x v="1"/>
    <s v="Trasferimento"/>
    <x v="0"/>
    <x v="3"/>
    <x v="0"/>
    <m/>
  </r>
  <r>
    <n v="181546"/>
    <x v="0"/>
    <x v="0"/>
    <x v="0"/>
    <x v="0"/>
    <x v="11"/>
    <x v="376"/>
    <x v="0"/>
    <x v="0"/>
    <s v="Trasferimento"/>
    <x v="1"/>
    <x v="0"/>
    <x v="0"/>
    <m/>
  </r>
  <r>
    <n v="155251"/>
    <x v="0"/>
    <x v="0"/>
    <x v="0"/>
    <x v="0"/>
    <x v="11"/>
    <x v="376"/>
    <x v="0"/>
    <x v="0"/>
    <s v="Trasferimento"/>
    <x v="1"/>
    <x v="0"/>
    <x v="0"/>
    <m/>
  </r>
  <r>
    <n v="150666"/>
    <x v="0"/>
    <x v="0"/>
    <x v="0"/>
    <x v="0"/>
    <x v="11"/>
    <x v="376"/>
    <x v="0"/>
    <x v="0"/>
    <s v="Trasferimento"/>
    <x v="1"/>
    <x v="0"/>
    <x v="0"/>
    <m/>
  </r>
  <r>
    <n v="60980"/>
    <x v="0"/>
    <x v="0"/>
    <x v="0"/>
    <x v="0"/>
    <x v="11"/>
    <x v="376"/>
    <x v="0"/>
    <x v="0"/>
    <s v="Trasferimento"/>
    <x v="1"/>
    <x v="4"/>
    <x v="0"/>
    <m/>
  </r>
  <r>
    <n v="117808"/>
    <x v="0"/>
    <x v="0"/>
    <x v="0"/>
    <x v="0"/>
    <x v="11"/>
    <x v="376"/>
    <x v="0"/>
    <x v="0"/>
    <s v="Trasferimento"/>
    <x v="1"/>
    <x v="4"/>
    <x v="0"/>
    <m/>
  </r>
  <r>
    <n v="19562"/>
    <x v="0"/>
    <x v="0"/>
    <x v="0"/>
    <x v="0"/>
    <x v="11"/>
    <x v="376"/>
    <x v="0"/>
    <x v="0"/>
    <s v="Trasferimento"/>
    <x v="1"/>
    <x v="4"/>
    <x v="0"/>
    <m/>
  </r>
  <r>
    <n v="78792"/>
    <x v="0"/>
    <x v="0"/>
    <x v="0"/>
    <x v="0"/>
    <x v="11"/>
    <x v="376"/>
    <x v="0"/>
    <x v="0"/>
    <s v="Trasferimento"/>
    <x v="1"/>
    <x v="4"/>
    <x v="0"/>
    <m/>
  </r>
  <r>
    <n v="41434"/>
    <x v="0"/>
    <x v="0"/>
    <x v="0"/>
    <x v="0"/>
    <x v="11"/>
    <x v="376"/>
    <x v="0"/>
    <x v="0"/>
    <s v="Trasferimento"/>
    <x v="1"/>
    <x v="4"/>
    <x v="0"/>
    <m/>
  </r>
  <r>
    <n v="160481"/>
    <x v="0"/>
    <x v="0"/>
    <x v="0"/>
    <x v="0"/>
    <x v="11"/>
    <x v="376"/>
    <x v="0"/>
    <x v="0"/>
    <s v="Trasferimento"/>
    <x v="1"/>
    <x v="0"/>
    <x v="0"/>
    <m/>
  </r>
  <r>
    <n v="160480"/>
    <x v="0"/>
    <x v="0"/>
    <x v="0"/>
    <x v="0"/>
    <x v="11"/>
    <x v="376"/>
    <x v="0"/>
    <x v="0"/>
    <s v="Trasferimento"/>
    <x v="1"/>
    <x v="0"/>
    <x v="0"/>
    <m/>
  </r>
  <r>
    <n v="64287"/>
    <x v="0"/>
    <x v="0"/>
    <x v="0"/>
    <x v="0"/>
    <x v="11"/>
    <x v="376"/>
    <x v="0"/>
    <x v="0"/>
    <s v="Trasferimento"/>
    <x v="1"/>
    <x v="0"/>
    <x v="0"/>
    <m/>
  </r>
  <r>
    <n v="205511"/>
    <x v="1"/>
    <x v="0"/>
    <x v="0"/>
    <x v="2"/>
    <x v="11"/>
    <x v="376"/>
    <x v="0"/>
    <x v="0"/>
    <s v="Trasferimento"/>
    <x v="1"/>
    <x v="7"/>
    <x v="0"/>
    <m/>
  </r>
  <r>
    <n v="95888"/>
    <x v="0"/>
    <x v="0"/>
    <x v="0"/>
    <x v="0"/>
    <x v="11"/>
    <x v="376"/>
    <x v="0"/>
    <x v="0"/>
    <s v="Trasferimento"/>
    <x v="1"/>
    <x v="3"/>
    <x v="0"/>
    <m/>
  </r>
  <r>
    <n v="228648"/>
    <x v="0"/>
    <x v="0"/>
    <x v="0"/>
    <x v="0"/>
    <x v="11"/>
    <x v="376"/>
    <x v="0"/>
    <x v="1"/>
    <s v="Trasferimento"/>
    <x v="1"/>
    <x v="0"/>
    <x v="0"/>
    <m/>
  </r>
  <r>
    <n v="185975"/>
    <x v="0"/>
    <x v="0"/>
    <x v="0"/>
    <x v="0"/>
    <x v="11"/>
    <x v="376"/>
    <x v="0"/>
    <x v="0"/>
    <s v="Trasferimento"/>
    <x v="1"/>
    <x v="3"/>
    <x v="0"/>
    <m/>
  </r>
  <r>
    <n v="168630"/>
    <x v="0"/>
    <x v="0"/>
    <x v="0"/>
    <x v="0"/>
    <x v="8"/>
    <x v="113"/>
    <x v="0"/>
    <x v="0"/>
    <s v="Trasferimento"/>
    <x v="0"/>
    <x v="0"/>
    <x v="0"/>
    <m/>
  </r>
  <r>
    <n v="151081"/>
    <x v="0"/>
    <x v="0"/>
    <x v="0"/>
    <x v="0"/>
    <x v="11"/>
    <x v="376"/>
    <x v="0"/>
    <x v="0"/>
    <s v="Trasferimento"/>
    <x v="1"/>
    <x v="0"/>
    <x v="0"/>
    <m/>
  </r>
  <r>
    <n v="135510"/>
    <x v="0"/>
    <x v="0"/>
    <x v="0"/>
    <x v="0"/>
    <x v="11"/>
    <x v="376"/>
    <x v="0"/>
    <x v="1"/>
    <s v="Trasferimento"/>
    <x v="1"/>
    <x v="4"/>
    <x v="0"/>
    <m/>
  </r>
  <r>
    <n v="43213"/>
    <x v="0"/>
    <x v="0"/>
    <x v="2"/>
    <x v="0"/>
    <x v="2"/>
    <x v="207"/>
    <x v="0"/>
    <x v="0"/>
    <s v="Trasferimento"/>
    <x v="1"/>
    <x v="0"/>
    <x v="0"/>
    <m/>
  </r>
  <r>
    <n v="124823"/>
    <x v="0"/>
    <x v="0"/>
    <x v="2"/>
    <x v="4"/>
    <x v="11"/>
    <x v="376"/>
    <x v="0"/>
    <x v="0"/>
    <s v="Trasferimento"/>
    <x v="1"/>
    <x v="0"/>
    <x v="0"/>
    <m/>
  </r>
  <r>
    <n v="230787"/>
    <x v="1"/>
    <x v="0"/>
    <x v="0"/>
    <x v="2"/>
    <x v="12"/>
    <x v="269"/>
    <x v="0"/>
    <x v="0"/>
    <s v="Trasferimento"/>
    <x v="1"/>
    <x v="5"/>
    <x v="0"/>
    <m/>
  </r>
  <r>
    <n v="87213"/>
    <x v="0"/>
    <x v="0"/>
    <x v="0"/>
    <x v="0"/>
    <x v="11"/>
    <x v="376"/>
    <x v="0"/>
    <x v="1"/>
    <s v="Trasferimento"/>
    <x v="1"/>
    <x v="4"/>
    <x v="0"/>
    <m/>
  </r>
  <r>
    <n v="19541"/>
    <x v="0"/>
    <x v="0"/>
    <x v="0"/>
    <x v="0"/>
    <x v="11"/>
    <x v="376"/>
    <x v="0"/>
    <x v="1"/>
    <s v="Trasferimento"/>
    <x v="1"/>
    <x v="4"/>
    <x v="0"/>
    <m/>
  </r>
  <r>
    <n v="76471"/>
    <x v="0"/>
    <x v="0"/>
    <x v="0"/>
    <x v="0"/>
    <x v="11"/>
    <x v="376"/>
    <x v="0"/>
    <x v="0"/>
    <s v="Trasferimento"/>
    <x v="1"/>
    <x v="3"/>
    <x v="0"/>
    <m/>
  </r>
  <r>
    <n v="144865"/>
    <x v="0"/>
    <x v="0"/>
    <x v="2"/>
    <x v="4"/>
    <x v="11"/>
    <x v="376"/>
    <x v="0"/>
    <x v="0"/>
    <s v="Trasferimento"/>
    <x v="1"/>
    <x v="0"/>
    <x v="0"/>
    <m/>
  </r>
  <r>
    <n v="179717"/>
    <x v="0"/>
    <x v="0"/>
    <x v="0"/>
    <x v="0"/>
    <x v="11"/>
    <x v="376"/>
    <x v="0"/>
    <x v="0"/>
    <s v="Trasferimento"/>
    <x v="1"/>
    <x v="0"/>
    <x v="0"/>
    <m/>
  </r>
  <r>
    <n v="41436"/>
    <x v="0"/>
    <x v="0"/>
    <x v="0"/>
    <x v="0"/>
    <x v="11"/>
    <x v="376"/>
    <x v="0"/>
    <x v="0"/>
    <s v="Trasferimento"/>
    <x v="1"/>
    <x v="3"/>
    <x v="0"/>
    <m/>
  </r>
  <r>
    <n v="127683"/>
    <x v="0"/>
    <x v="0"/>
    <x v="0"/>
    <x v="0"/>
    <x v="11"/>
    <x v="376"/>
    <x v="0"/>
    <x v="0"/>
    <s v="Trasferimento"/>
    <x v="1"/>
    <x v="0"/>
    <x v="0"/>
    <m/>
  </r>
  <r>
    <n v="181547"/>
    <x v="0"/>
    <x v="0"/>
    <x v="0"/>
    <x v="0"/>
    <x v="11"/>
    <x v="376"/>
    <x v="0"/>
    <x v="0"/>
    <s v="Trasferimento"/>
    <x v="1"/>
    <x v="0"/>
    <x v="0"/>
    <m/>
  </r>
  <r>
    <n v="223485"/>
    <x v="0"/>
    <x v="0"/>
    <x v="0"/>
    <x v="1"/>
    <x v="11"/>
    <x v="376"/>
    <x v="0"/>
    <x v="0"/>
    <s v="Trasferimento"/>
    <x v="1"/>
    <x v="0"/>
    <x v="0"/>
    <m/>
  </r>
  <r>
    <n v="219794"/>
    <x v="0"/>
    <x v="0"/>
    <x v="0"/>
    <x v="1"/>
    <x v="12"/>
    <x v="269"/>
    <x v="0"/>
    <x v="1"/>
    <s v="Trasferimento"/>
    <x v="1"/>
    <x v="0"/>
    <x v="0"/>
    <m/>
  </r>
  <r>
    <n v="225466"/>
    <x v="0"/>
    <x v="0"/>
    <x v="0"/>
    <x v="0"/>
    <x v="11"/>
    <x v="376"/>
    <x v="0"/>
    <x v="0"/>
    <s v="Trasferimento"/>
    <x v="1"/>
    <x v="3"/>
    <x v="0"/>
    <m/>
  </r>
  <r>
    <n v="119202"/>
    <x v="0"/>
    <x v="0"/>
    <x v="2"/>
    <x v="1"/>
    <x v="4"/>
    <x v="52"/>
    <x v="0"/>
    <x v="1"/>
    <s v="Trasferimento"/>
    <x v="1"/>
    <x v="0"/>
    <x v="0"/>
    <m/>
  </r>
  <r>
    <n v="213049"/>
    <x v="0"/>
    <x v="0"/>
    <x v="0"/>
    <x v="0"/>
    <x v="12"/>
    <x v="269"/>
    <x v="0"/>
    <x v="0"/>
    <s v="Trasferimento"/>
    <x v="1"/>
    <x v="0"/>
    <x v="0"/>
    <m/>
  </r>
  <r>
    <n v="231303"/>
    <x v="0"/>
    <x v="0"/>
    <x v="0"/>
    <x v="1"/>
    <x v="11"/>
    <x v="142"/>
    <x v="0"/>
    <x v="0"/>
    <s v="Trasferimento"/>
    <x v="1"/>
    <x v="0"/>
    <x v="0"/>
    <m/>
  </r>
  <r>
    <n v="124961"/>
    <x v="0"/>
    <x v="0"/>
    <x v="0"/>
    <x v="0"/>
    <x v="11"/>
    <x v="376"/>
    <x v="0"/>
    <x v="0"/>
    <s v="Trasferimento"/>
    <x v="1"/>
    <x v="0"/>
    <x v="0"/>
    <m/>
  </r>
  <r>
    <n v="59604"/>
    <x v="0"/>
    <x v="0"/>
    <x v="0"/>
    <x v="0"/>
    <x v="12"/>
    <x v="106"/>
    <x v="0"/>
    <x v="0"/>
    <s v="Trasferimento"/>
    <x v="1"/>
    <x v="0"/>
    <x v="0"/>
    <m/>
  </r>
  <r>
    <n v="207950"/>
    <x v="1"/>
    <x v="0"/>
    <x v="2"/>
    <x v="2"/>
    <x v="11"/>
    <x v="376"/>
    <x v="0"/>
    <x v="0"/>
    <s v="Trasferimento"/>
    <x v="1"/>
    <x v="5"/>
    <x v="0"/>
    <m/>
  </r>
  <r>
    <n v="112180"/>
    <x v="0"/>
    <x v="0"/>
    <x v="0"/>
    <x v="0"/>
    <x v="12"/>
    <x v="106"/>
    <x v="0"/>
    <x v="0"/>
    <s v="Trasferimento"/>
    <x v="1"/>
    <x v="0"/>
    <x v="0"/>
    <m/>
  </r>
  <r>
    <n v="165583"/>
    <x v="0"/>
    <x v="0"/>
    <x v="0"/>
    <x v="0"/>
    <x v="12"/>
    <x v="106"/>
    <x v="0"/>
    <x v="0"/>
    <s v="Trasferimento"/>
    <x v="1"/>
    <x v="1"/>
    <x v="0"/>
    <m/>
  </r>
  <r>
    <n v="67706"/>
    <x v="0"/>
    <x v="0"/>
    <x v="0"/>
    <x v="0"/>
    <x v="11"/>
    <x v="142"/>
    <x v="0"/>
    <x v="1"/>
    <s v="Trasferimento"/>
    <x v="1"/>
    <x v="3"/>
    <x v="0"/>
    <m/>
  </r>
  <r>
    <n v="70057"/>
    <x v="0"/>
    <x v="0"/>
    <x v="0"/>
    <x v="0"/>
    <x v="11"/>
    <x v="142"/>
    <x v="0"/>
    <x v="1"/>
    <s v="Trasferimento"/>
    <x v="1"/>
    <x v="3"/>
    <x v="0"/>
    <m/>
  </r>
  <r>
    <n v="62734"/>
    <x v="0"/>
    <x v="0"/>
    <x v="2"/>
    <x v="0"/>
    <x v="11"/>
    <x v="142"/>
    <x v="0"/>
    <x v="0"/>
    <s v="Trasferimento"/>
    <x v="1"/>
    <x v="0"/>
    <x v="0"/>
    <m/>
  </r>
  <r>
    <n v="198447"/>
    <x v="0"/>
    <x v="0"/>
    <x v="0"/>
    <x v="0"/>
    <x v="11"/>
    <x v="142"/>
    <x v="0"/>
    <x v="0"/>
    <s v="Trasferimento"/>
    <x v="1"/>
    <x v="0"/>
    <x v="0"/>
    <m/>
  </r>
  <r>
    <n v="221102"/>
    <x v="0"/>
    <x v="1"/>
    <x v="0"/>
    <x v="1"/>
    <x v="12"/>
    <x v="106"/>
    <x v="0"/>
    <x v="0"/>
    <s v="Trasferimento"/>
    <x v="1"/>
    <x v="0"/>
    <x v="0"/>
    <m/>
  </r>
  <r>
    <n v="143368"/>
    <x v="0"/>
    <x v="0"/>
    <x v="0"/>
    <x v="0"/>
    <x v="11"/>
    <x v="142"/>
    <x v="0"/>
    <x v="0"/>
    <s v="Trasferimento"/>
    <x v="1"/>
    <x v="0"/>
    <x v="0"/>
    <m/>
  </r>
  <r>
    <n v="115643"/>
    <x v="0"/>
    <x v="0"/>
    <x v="0"/>
    <x v="0"/>
    <x v="11"/>
    <x v="142"/>
    <x v="0"/>
    <x v="0"/>
    <s v="Trasferimento"/>
    <x v="1"/>
    <x v="0"/>
    <x v="0"/>
    <m/>
  </r>
  <r>
    <n v="125396"/>
    <x v="0"/>
    <x v="0"/>
    <x v="0"/>
    <x v="0"/>
    <x v="11"/>
    <x v="142"/>
    <x v="0"/>
    <x v="0"/>
    <s v="Trasferimento"/>
    <x v="1"/>
    <x v="0"/>
    <x v="0"/>
    <m/>
  </r>
  <r>
    <n v="64548"/>
    <x v="0"/>
    <x v="0"/>
    <x v="2"/>
    <x v="4"/>
    <x v="11"/>
    <x v="142"/>
    <x v="0"/>
    <x v="0"/>
    <s v="Trasferimento"/>
    <x v="1"/>
    <x v="4"/>
    <x v="0"/>
    <m/>
  </r>
  <r>
    <n v="22095"/>
    <x v="0"/>
    <x v="0"/>
    <x v="0"/>
    <x v="0"/>
    <x v="11"/>
    <x v="142"/>
    <x v="0"/>
    <x v="0"/>
    <s v="Trasferimento"/>
    <x v="1"/>
    <x v="0"/>
    <x v="0"/>
    <m/>
  </r>
  <r>
    <n v="126786"/>
    <x v="0"/>
    <x v="0"/>
    <x v="0"/>
    <x v="0"/>
    <x v="11"/>
    <x v="142"/>
    <x v="0"/>
    <x v="0"/>
    <s v="Trasferimento"/>
    <x v="1"/>
    <x v="0"/>
    <x v="0"/>
    <m/>
  </r>
  <r>
    <n v="200610"/>
    <x v="0"/>
    <x v="0"/>
    <x v="0"/>
    <x v="0"/>
    <x v="11"/>
    <x v="142"/>
    <x v="0"/>
    <x v="0"/>
    <s v="Trasferimento"/>
    <x v="1"/>
    <x v="3"/>
    <x v="0"/>
    <m/>
  </r>
  <r>
    <n v="33258"/>
    <x v="0"/>
    <x v="0"/>
    <x v="0"/>
    <x v="0"/>
    <x v="11"/>
    <x v="142"/>
    <x v="0"/>
    <x v="0"/>
    <s v="Trasferimento"/>
    <x v="1"/>
    <x v="3"/>
    <x v="0"/>
    <m/>
  </r>
  <r>
    <n v="142278"/>
    <x v="0"/>
    <x v="0"/>
    <x v="0"/>
    <x v="0"/>
    <x v="11"/>
    <x v="142"/>
    <x v="0"/>
    <x v="0"/>
    <s v="Trasferimento"/>
    <x v="1"/>
    <x v="0"/>
    <x v="0"/>
    <m/>
  </r>
  <r>
    <n v="233244"/>
    <x v="0"/>
    <x v="0"/>
    <x v="0"/>
    <x v="1"/>
    <x v="11"/>
    <x v="142"/>
    <x v="0"/>
    <x v="0"/>
    <s v="Trasferimento"/>
    <x v="1"/>
    <x v="3"/>
    <x v="0"/>
    <m/>
  </r>
  <r>
    <n v="67719"/>
    <x v="0"/>
    <x v="0"/>
    <x v="0"/>
    <x v="0"/>
    <x v="11"/>
    <x v="142"/>
    <x v="0"/>
    <x v="0"/>
    <s v="Trasferimento"/>
    <x v="1"/>
    <x v="3"/>
    <x v="0"/>
    <m/>
  </r>
  <r>
    <n v="74628"/>
    <x v="0"/>
    <x v="0"/>
    <x v="0"/>
    <x v="0"/>
    <x v="11"/>
    <x v="142"/>
    <x v="0"/>
    <x v="1"/>
    <s v="Trasferimento"/>
    <x v="1"/>
    <x v="4"/>
    <x v="0"/>
    <m/>
  </r>
  <r>
    <n v="115880"/>
    <x v="0"/>
    <x v="0"/>
    <x v="0"/>
    <x v="0"/>
    <x v="11"/>
    <x v="142"/>
    <x v="0"/>
    <x v="0"/>
    <s v="Trasferimento"/>
    <x v="1"/>
    <x v="0"/>
    <x v="0"/>
    <m/>
  </r>
  <r>
    <n v="128261"/>
    <x v="0"/>
    <x v="0"/>
    <x v="0"/>
    <x v="0"/>
    <x v="11"/>
    <x v="142"/>
    <x v="0"/>
    <x v="0"/>
    <s v="Trasferimento"/>
    <x v="1"/>
    <x v="3"/>
    <x v="0"/>
    <m/>
  </r>
  <r>
    <n v="115987"/>
    <x v="0"/>
    <x v="0"/>
    <x v="0"/>
    <x v="0"/>
    <x v="11"/>
    <x v="142"/>
    <x v="0"/>
    <x v="0"/>
    <s v="Trasferimento"/>
    <x v="1"/>
    <x v="0"/>
    <x v="0"/>
    <m/>
  </r>
  <r>
    <n v="115659"/>
    <x v="0"/>
    <x v="0"/>
    <x v="0"/>
    <x v="0"/>
    <x v="11"/>
    <x v="142"/>
    <x v="0"/>
    <x v="0"/>
    <s v="Trasferimento"/>
    <x v="1"/>
    <x v="0"/>
    <x v="0"/>
    <m/>
  </r>
  <r>
    <n v="164606"/>
    <x v="0"/>
    <x v="0"/>
    <x v="0"/>
    <x v="1"/>
    <x v="11"/>
    <x v="142"/>
    <x v="0"/>
    <x v="1"/>
    <s v="Trasferimento"/>
    <x v="1"/>
    <x v="0"/>
    <x v="0"/>
    <m/>
  </r>
  <r>
    <n v="6446"/>
    <x v="0"/>
    <x v="0"/>
    <x v="0"/>
    <x v="0"/>
    <x v="11"/>
    <x v="142"/>
    <x v="0"/>
    <x v="0"/>
    <s v="Trasferimento"/>
    <x v="1"/>
    <x v="0"/>
    <x v="0"/>
    <m/>
  </r>
  <r>
    <n v="229261"/>
    <x v="1"/>
    <x v="0"/>
    <x v="0"/>
    <x v="2"/>
    <x v="11"/>
    <x v="142"/>
    <x v="0"/>
    <x v="1"/>
    <s v="Trasferimento"/>
    <x v="1"/>
    <x v="5"/>
    <x v="0"/>
    <m/>
  </r>
  <r>
    <n v="180144"/>
    <x v="0"/>
    <x v="0"/>
    <x v="0"/>
    <x v="0"/>
    <x v="11"/>
    <x v="142"/>
    <x v="0"/>
    <x v="1"/>
    <s v="Trasferimento"/>
    <x v="1"/>
    <x v="3"/>
    <x v="0"/>
    <m/>
  </r>
  <r>
    <n v="226512"/>
    <x v="0"/>
    <x v="0"/>
    <x v="0"/>
    <x v="0"/>
    <x v="11"/>
    <x v="142"/>
    <x v="0"/>
    <x v="0"/>
    <s v="Trasferimento"/>
    <x v="1"/>
    <x v="1"/>
    <x v="0"/>
    <m/>
  </r>
  <r>
    <n v="227192"/>
    <x v="0"/>
    <x v="0"/>
    <x v="0"/>
    <x v="1"/>
    <x v="11"/>
    <x v="142"/>
    <x v="0"/>
    <x v="0"/>
    <s v="Trasferimento"/>
    <x v="1"/>
    <x v="0"/>
    <x v="0"/>
    <m/>
  </r>
  <r>
    <n v="105514"/>
    <x v="0"/>
    <x v="0"/>
    <x v="0"/>
    <x v="0"/>
    <x v="11"/>
    <x v="142"/>
    <x v="0"/>
    <x v="0"/>
    <s v="Trasferimento"/>
    <x v="1"/>
    <x v="3"/>
    <x v="0"/>
    <m/>
  </r>
  <r>
    <n v="20888"/>
    <x v="0"/>
    <x v="0"/>
    <x v="2"/>
    <x v="0"/>
    <x v="11"/>
    <x v="142"/>
    <x v="0"/>
    <x v="0"/>
    <s v="Trasferimento"/>
    <x v="1"/>
    <x v="0"/>
    <x v="0"/>
    <m/>
  </r>
  <r>
    <n v="88045"/>
    <x v="0"/>
    <x v="0"/>
    <x v="0"/>
    <x v="0"/>
    <x v="11"/>
    <x v="142"/>
    <x v="0"/>
    <x v="0"/>
    <s v="Trasferimento"/>
    <x v="1"/>
    <x v="3"/>
    <x v="0"/>
    <m/>
  </r>
  <r>
    <n v="88046"/>
    <x v="0"/>
    <x v="0"/>
    <x v="0"/>
    <x v="0"/>
    <x v="11"/>
    <x v="142"/>
    <x v="0"/>
    <x v="1"/>
    <s v="Trasferimento"/>
    <x v="1"/>
    <x v="3"/>
    <x v="0"/>
    <m/>
  </r>
  <r>
    <n v="81251"/>
    <x v="0"/>
    <x v="0"/>
    <x v="0"/>
    <x v="0"/>
    <x v="11"/>
    <x v="142"/>
    <x v="0"/>
    <x v="0"/>
    <s v="Trasferimento"/>
    <x v="1"/>
    <x v="4"/>
    <x v="0"/>
    <m/>
  </r>
  <r>
    <n v="45933"/>
    <x v="0"/>
    <x v="0"/>
    <x v="0"/>
    <x v="0"/>
    <x v="1"/>
    <x v="239"/>
    <x v="0"/>
    <x v="1"/>
    <s v="Trasferimento"/>
    <x v="1"/>
    <x v="3"/>
    <x v="0"/>
    <m/>
  </r>
  <r>
    <n v="133817"/>
    <x v="0"/>
    <x v="0"/>
    <x v="0"/>
    <x v="0"/>
    <x v="1"/>
    <x v="239"/>
    <x v="0"/>
    <x v="0"/>
    <s v="Trasferimento"/>
    <x v="1"/>
    <x v="0"/>
    <x v="0"/>
    <m/>
  </r>
  <r>
    <n v="143831"/>
    <x v="0"/>
    <x v="0"/>
    <x v="0"/>
    <x v="1"/>
    <x v="1"/>
    <x v="239"/>
    <x v="0"/>
    <x v="1"/>
    <s v="Trasferimento"/>
    <x v="1"/>
    <x v="0"/>
    <x v="0"/>
    <m/>
  </r>
  <r>
    <n v="95882"/>
    <x v="0"/>
    <x v="0"/>
    <x v="0"/>
    <x v="0"/>
    <x v="7"/>
    <x v="69"/>
    <x v="0"/>
    <x v="0"/>
    <s v="Trasferimento"/>
    <x v="1"/>
    <x v="0"/>
    <x v="0"/>
    <m/>
  </r>
  <r>
    <n v="216254"/>
    <x v="0"/>
    <x v="0"/>
    <x v="0"/>
    <x v="0"/>
    <x v="2"/>
    <x v="277"/>
    <x v="0"/>
    <x v="1"/>
    <s v="Trasferimento"/>
    <x v="0"/>
    <x v="4"/>
    <x v="0"/>
    <m/>
  </r>
  <r>
    <n v="216255"/>
    <x v="0"/>
    <x v="0"/>
    <x v="0"/>
    <x v="0"/>
    <x v="2"/>
    <x v="277"/>
    <x v="0"/>
    <x v="0"/>
    <s v="Trasferimento"/>
    <x v="0"/>
    <x v="4"/>
    <x v="0"/>
    <m/>
  </r>
  <r>
    <n v="43226"/>
    <x v="0"/>
    <x v="0"/>
    <x v="0"/>
    <x v="0"/>
    <x v="2"/>
    <x v="277"/>
    <x v="0"/>
    <x v="0"/>
    <s v="Trasferimento"/>
    <x v="0"/>
    <x v="4"/>
    <x v="0"/>
    <m/>
  </r>
  <r>
    <n v="194200"/>
    <x v="0"/>
    <x v="0"/>
    <x v="0"/>
    <x v="0"/>
    <x v="2"/>
    <x v="277"/>
    <x v="0"/>
    <x v="0"/>
    <s v="Trasferimento"/>
    <x v="0"/>
    <x v="0"/>
    <x v="0"/>
    <m/>
  </r>
  <r>
    <n v="14747"/>
    <x v="0"/>
    <x v="0"/>
    <x v="2"/>
    <x v="4"/>
    <x v="2"/>
    <x v="277"/>
    <x v="0"/>
    <x v="0"/>
    <s v="Trasferimento"/>
    <x v="0"/>
    <x v="3"/>
    <x v="0"/>
    <m/>
  </r>
  <r>
    <n v="201558"/>
    <x v="0"/>
    <x v="1"/>
    <x v="0"/>
    <x v="0"/>
    <x v="14"/>
    <x v="386"/>
    <x v="0"/>
    <x v="0"/>
    <s v="Trasferimento"/>
    <x v="1"/>
    <x v="3"/>
    <x v="0"/>
    <m/>
  </r>
  <r>
    <n v="100882"/>
    <x v="0"/>
    <x v="1"/>
    <x v="0"/>
    <x v="0"/>
    <x v="2"/>
    <x v="71"/>
    <x v="0"/>
    <x v="1"/>
    <s v="Trasferimento"/>
    <x v="1"/>
    <x v="1"/>
    <x v="0"/>
    <m/>
  </r>
  <r>
    <n v="143062"/>
    <x v="0"/>
    <x v="0"/>
    <x v="0"/>
    <x v="0"/>
    <x v="14"/>
    <x v="386"/>
    <x v="0"/>
    <x v="0"/>
    <s v="Trasferimento"/>
    <x v="1"/>
    <x v="3"/>
    <x v="0"/>
    <m/>
  </r>
  <r>
    <n v="59295"/>
    <x v="0"/>
    <x v="0"/>
    <x v="0"/>
    <x v="0"/>
    <x v="7"/>
    <x v="67"/>
    <x v="0"/>
    <x v="0"/>
    <s v="Trasferimento"/>
    <x v="0"/>
    <x v="1"/>
    <x v="0"/>
    <m/>
  </r>
  <r>
    <n v="156074"/>
    <x v="0"/>
    <x v="0"/>
    <x v="0"/>
    <x v="0"/>
    <x v="4"/>
    <x v="236"/>
    <x v="0"/>
    <x v="0"/>
    <s v="Trasferimento"/>
    <x v="1"/>
    <x v="4"/>
    <x v="0"/>
    <m/>
  </r>
  <r>
    <n v="225019"/>
    <x v="0"/>
    <x v="0"/>
    <x v="0"/>
    <x v="0"/>
    <x v="2"/>
    <x v="36"/>
    <x v="0"/>
    <x v="0"/>
    <s v="Trasferimento"/>
    <x v="1"/>
    <x v="3"/>
    <x v="0"/>
    <m/>
  </r>
  <r>
    <n v="188157"/>
    <x v="0"/>
    <x v="0"/>
    <x v="0"/>
    <x v="0"/>
    <x v="2"/>
    <x v="36"/>
    <x v="0"/>
    <x v="0"/>
    <s v="Trasferimento"/>
    <x v="1"/>
    <x v="3"/>
    <x v="0"/>
    <m/>
  </r>
  <r>
    <n v="220419"/>
    <x v="0"/>
    <x v="0"/>
    <x v="2"/>
    <x v="1"/>
    <x v="2"/>
    <x v="36"/>
    <x v="0"/>
    <x v="0"/>
    <s v="Trasferimento"/>
    <x v="1"/>
    <x v="1"/>
    <x v="0"/>
    <m/>
  </r>
  <r>
    <n v="59094"/>
    <x v="0"/>
    <x v="0"/>
    <x v="0"/>
    <x v="0"/>
    <x v="2"/>
    <x v="36"/>
    <x v="0"/>
    <x v="0"/>
    <s v="Trasferimento"/>
    <x v="1"/>
    <x v="3"/>
    <x v="0"/>
    <m/>
  </r>
  <r>
    <n v="204003"/>
    <x v="1"/>
    <x v="0"/>
    <x v="0"/>
    <x v="0"/>
    <x v="2"/>
    <x v="36"/>
    <x v="0"/>
    <x v="0"/>
    <s v="Trasferimento"/>
    <x v="1"/>
    <x v="7"/>
    <x v="0"/>
    <m/>
  </r>
  <r>
    <n v="204002"/>
    <x v="0"/>
    <x v="0"/>
    <x v="0"/>
    <x v="0"/>
    <x v="2"/>
    <x v="36"/>
    <x v="0"/>
    <x v="0"/>
    <s v="Trasferimento"/>
    <x v="1"/>
    <x v="0"/>
    <x v="0"/>
    <m/>
  </r>
  <r>
    <n v="183050"/>
    <x v="0"/>
    <x v="0"/>
    <x v="0"/>
    <x v="0"/>
    <x v="2"/>
    <x v="36"/>
    <x v="0"/>
    <x v="0"/>
    <s v="Trasferimento"/>
    <x v="1"/>
    <x v="0"/>
    <x v="0"/>
    <m/>
  </r>
  <r>
    <n v="187075"/>
    <x v="0"/>
    <x v="0"/>
    <x v="0"/>
    <x v="0"/>
    <x v="2"/>
    <x v="36"/>
    <x v="0"/>
    <x v="0"/>
    <s v="Trasferimento"/>
    <x v="1"/>
    <x v="0"/>
    <x v="0"/>
    <m/>
  </r>
  <r>
    <n v="172383"/>
    <x v="0"/>
    <x v="0"/>
    <x v="0"/>
    <x v="0"/>
    <x v="2"/>
    <x v="36"/>
    <x v="0"/>
    <x v="0"/>
    <s v="Trasferimento"/>
    <x v="1"/>
    <x v="0"/>
    <x v="0"/>
    <m/>
  </r>
  <r>
    <n v="10234"/>
    <x v="0"/>
    <x v="0"/>
    <x v="0"/>
    <x v="0"/>
    <x v="2"/>
    <x v="36"/>
    <x v="0"/>
    <x v="0"/>
    <s v="Trasferimento"/>
    <x v="1"/>
    <x v="3"/>
    <x v="0"/>
    <m/>
  </r>
  <r>
    <n v="196253"/>
    <x v="0"/>
    <x v="0"/>
    <x v="0"/>
    <x v="0"/>
    <x v="2"/>
    <x v="36"/>
    <x v="0"/>
    <x v="0"/>
    <s v="Trasferimento"/>
    <x v="1"/>
    <x v="1"/>
    <x v="0"/>
    <m/>
  </r>
  <r>
    <n v="106203"/>
    <x v="0"/>
    <x v="0"/>
    <x v="0"/>
    <x v="0"/>
    <x v="2"/>
    <x v="36"/>
    <x v="0"/>
    <x v="0"/>
    <s v="Trasferimento"/>
    <x v="1"/>
    <x v="0"/>
    <x v="0"/>
    <m/>
  </r>
  <r>
    <n v="106368"/>
    <x v="0"/>
    <x v="0"/>
    <x v="0"/>
    <x v="0"/>
    <x v="2"/>
    <x v="36"/>
    <x v="0"/>
    <x v="0"/>
    <s v="Trasferimento"/>
    <x v="1"/>
    <x v="3"/>
    <x v="0"/>
    <m/>
  </r>
  <r>
    <n v="160051"/>
    <x v="0"/>
    <x v="0"/>
    <x v="2"/>
    <x v="0"/>
    <x v="2"/>
    <x v="36"/>
    <x v="0"/>
    <x v="0"/>
    <s v="Trasferimento"/>
    <x v="1"/>
    <x v="1"/>
    <x v="0"/>
    <m/>
  </r>
  <r>
    <n v="62803"/>
    <x v="0"/>
    <x v="0"/>
    <x v="2"/>
    <x v="4"/>
    <x v="1"/>
    <x v="320"/>
    <x v="0"/>
    <x v="0"/>
    <s v="Trasferimento"/>
    <x v="1"/>
    <x v="0"/>
    <x v="0"/>
    <m/>
  </r>
  <r>
    <n v="198266"/>
    <x v="0"/>
    <x v="0"/>
    <x v="0"/>
    <x v="0"/>
    <x v="2"/>
    <x v="332"/>
    <x v="0"/>
    <x v="0"/>
    <s v="Trasferimento"/>
    <x v="1"/>
    <x v="0"/>
    <x v="0"/>
    <m/>
  </r>
  <r>
    <n v="74131"/>
    <x v="0"/>
    <x v="0"/>
    <x v="0"/>
    <x v="0"/>
    <x v="2"/>
    <x v="332"/>
    <x v="0"/>
    <x v="0"/>
    <s v="Trasferimento"/>
    <x v="1"/>
    <x v="4"/>
    <x v="0"/>
    <m/>
  </r>
  <r>
    <n v="61040"/>
    <x v="0"/>
    <x v="0"/>
    <x v="0"/>
    <x v="0"/>
    <x v="2"/>
    <x v="332"/>
    <x v="0"/>
    <x v="0"/>
    <s v="Trasferimento"/>
    <x v="1"/>
    <x v="3"/>
    <x v="0"/>
    <m/>
  </r>
  <r>
    <n v="61062"/>
    <x v="0"/>
    <x v="0"/>
    <x v="0"/>
    <x v="0"/>
    <x v="11"/>
    <x v="142"/>
    <x v="0"/>
    <x v="0"/>
    <s v="Trasferimento"/>
    <x v="1"/>
    <x v="0"/>
    <x v="0"/>
    <m/>
  </r>
  <r>
    <n v="206705"/>
    <x v="0"/>
    <x v="0"/>
    <x v="0"/>
    <x v="0"/>
    <x v="4"/>
    <x v="338"/>
    <x v="0"/>
    <x v="1"/>
    <s v="Trasferimento"/>
    <x v="1"/>
    <x v="0"/>
    <x v="0"/>
    <m/>
  </r>
  <r>
    <n v="131368"/>
    <x v="0"/>
    <x v="0"/>
    <x v="0"/>
    <x v="0"/>
    <x v="7"/>
    <x v="9"/>
    <x v="0"/>
    <x v="0"/>
    <s v="Trasferimento"/>
    <x v="0"/>
    <x v="0"/>
    <x v="0"/>
    <m/>
  </r>
  <r>
    <n v="10424"/>
    <x v="0"/>
    <x v="0"/>
    <x v="0"/>
    <x v="0"/>
    <x v="4"/>
    <x v="80"/>
    <x v="0"/>
    <x v="1"/>
    <s v="Trasferimento"/>
    <x v="1"/>
    <x v="4"/>
    <x v="0"/>
    <m/>
  </r>
  <r>
    <n v="160344"/>
    <x v="0"/>
    <x v="0"/>
    <x v="2"/>
    <x v="1"/>
    <x v="7"/>
    <x v="9"/>
    <x v="0"/>
    <x v="0"/>
    <s v="Trasferimento"/>
    <x v="0"/>
    <x v="0"/>
    <x v="0"/>
    <m/>
  </r>
  <r>
    <n v="223713"/>
    <x v="0"/>
    <x v="0"/>
    <x v="0"/>
    <x v="1"/>
    <x v="7"/>
    <x v="205"/>
    <x v="0"/>
    <x v="0"/>
    <s v="Trasferimento"/>
    <x v="1"/>
    <x v="0"/>
    <x v="0"/>
    <m/>
  </r>
  <r>
    <n v="178494"/>
    <x v="0"/>
    <x v="0"/>
    <x v="2"/>
    <x v="0"/>
    <x v="7"/>
    <x v="205"/>
    <x v="0"/>
    <x v="0"/>
    <s v="Trasferimento"/>
    <x v="1"/>
    <x v="4"/>
    <x v="0"/>
    <m/>
  </r>
  <r>
    <n v="156128"/>
    <x v="0"/>
    <x v="0"/>
    <x v="0"/>
    <x v="0"/>
    <x v="7"/>
    <x v="310"/>
    <x v="0"/>
    <x v="0"/>
    <s v="Trasferimento"/>
    <x v="1"/>
    <x v="0"/>
    <x v="0"/>
    <m/>
  </r>
  <r>
    <n v="154779"/>
    <x v="0"/>
    <x v="0"/>
    <x v="0"/>
    <x v="0"/>
    <x v="7"/>
    <x v="310"/>
    <x v="0"/>
    <x v="1"/>
    <s v="Trasferimento"/>
    <x v="1"/>
    <x v="0"/>
    <x v="0"/>
    <m/>
  </r>
  <r>
    <n v="230618"/>
    <x v="0"/>
    <x v="0"/>
    <x v="0"/>
    <x v="2"/>
    <x v="7"/>
    <x v="310"/>
    <x v="0"/>
    <x v="0"/>
    <s v="Trasferimento"/>
    <x v="1"/>
    <x v="0"/>
    <x v="0"/>
    <m/>
  </r>
  <r>
    <n v="229146"/>
    <x v="1"/>
    <x v="0"/>
    <x v="0"/>
    <x v="1"/>
    <x v="7"/>
    <x v="310"/>
    <x v="0"/>
    <x v="0"/>
    <s v="Trasferimento"/>
    <x v="1"/>
    <x v="5"/>
    <x v="0"/>
    <m/>
  </r>
  <r>
    <n v="155875"/>
    <x v="1"/>
    <x v="0"/>
    <x v="0"/>
    <x v="0"/>
    <x v="7"/>
    <x v="310"/>
    <x v="0"/>
    <x v="1"/>
    <s v="Trasferimento"/>
    <x v="1"/>
    <x v="2"/>
    <x v="0"/>
    <m/>
  </r>
  <r>
    <n v="120877"/>
    <x v="0"/>
    <x v="0"/>
    <x v="0"/>
    <x v="0"/>
    <x v="7"/>
    <x v="310"/>
    <x v="0"/>
    <x v="0"/>
    <s v="Trasferimento"/>
    <x v="1"/>
    <x v="3"/>
    <x v="0"/>
    <m/>
  </r>
  <r>
    <n v="94499"/>
    <x v="0"/>
    <x v="0"/>
    <x v="0"/>
    <x v="0"/>
    <x v="7"/>
    <x v="310"/>
    <x v="0"/>
    <x v="0"/>
    <s v="Trasferimento"/>
    <x v="1"/>
    <x v="0"/>
    <x v="0"/>
    <m/>
  </r>
  <r>
    <n v="213144"/>
    <x v="0"/>
    <x v="0"/>
    <x v="0"/>
    <x v="0"/>
    <x v="7"/>
    <x v="310"/>
    <x v="0"/>
    <x v="0"/>
    <s v="Trasferimento"/>
    <x v="1"/>
    <x v="0"/>
    <x v="0"/>
    <m/>
  </r>
  <r>
    <n v="215223"/>
    <x v="0"/>
    <x v="0"/>
    <x v="0"/>
    <x v="0"/>
    <x v="7"/>
    <x v="310"/>
    <x v="0"/>
    <x v="1"/>
    <s v="Trasferimento"/>
    <x v="1"/>
    <x v="0"/>
    <x v="0"/>
    <m/>
  </r>
  <r>
    <n v="223799"/>
    <x v="0"/>
    <x v="0"/>
    <x v="0"/>
    <x v="0"/>
    <x v="7"/>
    <x v="310"/>
    <x v="0"/>
    <x v="1"/>
    <s v="Trasferimento"/>
    <x v="1"/>
    <x v="0"/>
    <x v="0"/>
    <m/>
  </r>
  <r>
    <n v="212777"/>
    <x v="0"/>
    <x v="0"/>
    <x v="0"/>
    <x v="0"/>
    <x v="7"/>
    <x v="310"/>
    <x v="0"/>
    <x v="0"/>
    <s v="Trasferimento"/>
    <x v="1"/>
    <x v="0"/>
    <x v="0"/>
    <m/>
  </r>
  <r>
    <n v="118842"/>
    <x v="0"/>
    <x v="0"/>
    <x v="0"/>
    <x v="0"/>
    <x v="7"/>
    <x v="310"/>
    <x v="0"/>
    <x v="0"/>
    <s v="Trasferimento"/>
    <x v="1"/>
    <x v="0"/>
    <x v="0"/>
    <m/>
  </r>
  <r>
    <n v="117763"/>
    <x v="0"/>
    <x v="0"/>
    <x v="0"/>
    <x v="0"/>
    <x v="7"/>
    <x v="310"/>
    <x v="0"/>
    <x v="1"/>
    <s v="Trasferimento"/>
    <x v="1"/>
    <x v="4"/>
    <x v="0"/>
    <m/>
  </r>
  <r>
    <n v="117741"/>
    <x v="0"/>
    <x v="0"/>
    <x v="0"/>
    <x v="0"/>
    <x v="7"/>
    <x v="310"/>
    <x v="0"/>
    <x v="1"/>
    <s v="Trasferimento"/>
    <x v="1"/>
    <x v="4"/>
    <x v="0"/>
    <m/>
  </r>
  <r>
    <n v="195857"/>
    <x v="0"/>
    <x v="0"/>
    <x v="0"/>
    <x v="0"/>
    <x v="7"/>
    <x v="310"/>
    <x v="0"/>
    <x v="1"/>
    <s v="Trasferimento"/>
    <x v="1"/>
    <x v="0"/>
    <x v="0"/>
    <m/>
  </r>
  <r>
    <n v="120"/>
    <x v="0"/>
    <x v="1"/>
    <x v="2"/>
    <x v="4"/>
    <x v="1"/>
    <x v="26"/>
    <x v="0"/>
    <x v="0"/>
    <s v="Trasferimento"/>
    <x v="1"/>
    <x v="4"/>
    <x v="0"/>
    <m/>
  </r>
  <r>
    <n v="55443"/>
    <x v="0"/>
    <x v="0"/>
    <x v="0"/>
    <x v="0"/>
    <x v="1"/>
    <x v="26"/>
    <x v="0"/>
    <x v="0"/>
    <s v="Trasferimento"/>
    <x v="1"/>
    <x v="4"/>
    <x v="0"/>
    <m/>
  </r>
  <r>
    <n v="233217"/>
    <x v="0"/>
    <x v="0"/>
    <x v="0"/>
    <x v="3"/>
    <x v="7"/>
    <x v="310"/>
    <x v="0"/>
    <x v="0"/>
    <s v="Trasferimento"/>
    <x v="1"/>
    <x v="4"/>
    <x v="0"/>
    <m/>
  </r>
  <r>
    <n v="58034"/>
    <x v="0"/>
    <x v="0"/>
    <x v="0"/>
    <x v="0"/>
    <x v="6"/>
    <x v="107"/>
    <x v="0"/>
    <x v="0"/>
    <s v="Trasferimento"/>
    <x v="1"/>
    <x v="0"/>
    <x v="0"/>
    <m/>
  </r>
  <r>
    <n v="7443"/>
    <x v="0"/>
    <x v="0"/>
    <x v="0"/>
    <x v="0"/>
    <x v="12"/>
    <x v="254"/>
    <x v="0"/>
    <x v="0"/>
    <s v="Trasferimento"/>
    <x v="0"/>
    <x v="4"/>
    <x v="0"/>
    <m/>
  </r>
  <r>
    <n v="189324"/>
    <x v="0"/>
    <x v="0"/>
    <x v="2"/>
    <x v="1"/>
    <x v="4"/>
    <x v="164"/>
    <x v="0"/>
    <x v="1"/>
    <s v="Trasferimento"/>
    <x v="0"/>
    <x v="3"/>
    <x v="0"/>
    <m/>
  </r>
  <r>
    <n v="199122"/>
    <x v="0"/>
    <x v="0"/>
    <x v="0"/>
    <x v="0"/>
    <x v="0"/>
    <x v="66"/>
    <x v="0"/>
    <x v="0"/>
    <s v="Trasferimento"/>
    <x v="1"/>
    <x v="3"/>
    <x v="0"/>
    <m/>
  </r>
  <r>
    <n v="165366"/>
    <x v="0"/>
    <x v="0"/>
    <x v="0"/>
    <x v="0"/>
    <x v="0"/>
    <x v="66"/>
    <x v="0"/>
    <x v="0"/>
    <s v="Trasferimento"/>
    <x v="1"/>
    <x v="1"/>
    <x v="0"/>
    <m/>
  </r>
  <r>
    <n v="146527"/>
    <x v="0"/>
    <x v="0"/>
    <x v="0"/>
    <x v="0"/>
    <x v="0"/>
    <x v="66"/>
    <x v="0"/>
    <x v="0"/>
    <s v="Trasferimento"/>
    <x v="1"/>
    <x v="0"/>
    <x v="0"/>
    <m/>
  </r>
  <r>
    <n v="21990"/>
    <x v="0"/>
    <x v="0"/>
    <x v="0"/>
    <x v="0"/>
    <x v="4"/>
    <x v="164"/>
    <x v="0"/>
    <x v="0"/>
    <s v="Trasferimento"/>
    <x v="0"/>
    <x v="3"/>
    <x v="0"/>
    <m/>
  </r>
  <r>
    <n v="4883"/>
    <x v="0"/>
    <x v="0"/>
    <x v="2"/>
    <x v="4"/>
    <x v="4"/>
    <x v="164"/>
    <x v="0"/>
    <x v="0"/>
    <s v="Trasferimento"/>
    <x v="0"/>
    <x v="3"/>
    <x v="0"/>
    <m/>
  </r>
  <r>
    <n v="83762"/>
    <x v="0"/>
    <x v="0"/>
    <x v="0"/>
    <x v="0"/>
    <x v="7"/>
    <x v="195"/>
    <x v="0"/>
    <x v="0"/>
    <s v="Trasferimento"/>
    <x v="1"/>
    <x v="3"/>
    <x v="0"/>
    <m/>
  </r>
  <r>
    <n v="65774"/>
    <x v="0"/>
    <x v="0"/>
    <x v="2"/>
    <x v="4"/>
    <x v="4"/>
    <x v="164"/>
    <x v="0"/>
    <x v="0"/>
    <s v="Trasferimento"/>
    <x v="0"/>
    <x v="4"/>
    <x v="0"/>
    <m/>
  </r>
  <r>
    <n v="65808"/>
    <x v="0"/>
    <x v="0"/>
    <x v="2"/>
    <x v="1"/>
    <x v="4"/>
    <x v="164"/>
    <x v="0"/>
    <x v="1"/>
    <s v="Trasferimento"/>
    <x v="0"/>
    <x v="4"/>
    <x v="0"/>
    <m/>
  </r>
  <r>
    <n v="74428"/>
    <x v="0"/>
    <x v="0"/>
    <x v="0"/>
    <x v="0"/>
    <x v="8"/>
    <x v="222"/>
    <x v="0"/>
    <x v="1"/>
    <s v="Trasferimento"/>
    <x v="1"/>
    <x v="4"/>
    <x v="0"/>
    <m/>
  </r>
  <r>
    <n v="82989"/>
    <x v="0"/>
    <x v="0"/>
    <x v="2"/>
    <x v="4"/>
    <x v="9"/>
    <x v="253"/>
    <x v="0"/>
    <x v="1"/>
    <s v="Trasferimento"/>
    <x v="0"/>
    <x v="4"/>
    <x v="0"/>
    <m/>
  </r>
  <r>
    <n v="127676"/>
    <x v="0"/>
    <x v="0"/>
    <x v="0"/>
    <x v="0"/>
    <x v="11"/>
    <x v="388"/>
    <x v="0"/>
    <x v="1"/>
    <s v="Trasferimento"/>
    <x v="0"/>
    <x v="4"/>
    <x v="0"/>
    <m/>
  </r>
  <r>
    <n v="171568"/>
    <x v="1"/>
    <x v="0"/>
    <x v="0"/>
    <x v="0"/>
    <x v="4"/>
    <x v="151"/>
    <x v="0"/>
    <x v="0"/>
    <s v="Trasferimento"/>
    <x v="1"/>
    <x v="2"/>
    <x v="0"/>
    <m/>
  </r>
  <r>
    <n v="37786"/>
    <x v="0"/>
    <x v="0"/>
    <x v="0"/>
    <x v="0"/>
    <x v="4"/>
    <x v="151"/>
    <x v="0"/>
    <x v="0"/>
    <s v="Trasferimento"/>
    <x v="1"/>
    <x v="4"/>
    <x v="0"/>
    <m/>
  </r>
  <r>
    <n v="26504"/>
    <x v="0"/>
    <x v="0"/>
    <x v="0"/>
    <x v="0"/>
    <x v="4"/>
    <x v="151"/>
    <x v="0"/>
    <x v="0"/>
    <s v="Trasferimento"/>
    <x v="1"/>
    <x v="4"/>
    <x v="0"/>
    <m/>
  </r>
  <r>
    <n v="228738"/>
    <x v="0"/>
    <x v="0"/>
    <x v="0"/>
    <x v="2"/>
    <x v="4"/>
    <x v="151"/>
    <x v="0"/>
    <x v="1"/>
    <s v="Trasferimento"/>
    <x v="1"/>
    <x v="0"/>
    <x v="0"/>
    <m/>
  </r>
  <r>
    <n v="28271"/>
    <x v="0"/>
    <x v="0"/>
    <x v="0"/>
    <x v="0"/>
    <x v="4"/>
    <x v="151"/>
    <x v="0"/>
    <x v="0"/>
    <s v="Trasferimento"/>
    <x v="1"/>
    <x v="3"/>
    <x v="0"/>
    <m/>
  </r>
  <r>
    <n v="150462"/>
    <x v="0"/>
    <x v="0"/>
    <x v="0"/>
    <x v="0"/>
    <x v="4"/>
    <x v="151"/>
    <x v="0"/>
    <x v="0"/>
    <s v="Trasferimento"/>
    <x v="1"/>
    <x v="4"/>
    <x v="0"/>
    <m/>
  </r>
  <r>
    <n v="144148"/>
    <x v="0"/>
    <x v="0"/>
    <x v="0"/>
    <x v="0"/>
    <x v="4"/>
    <x v="125"/>
    <x v="0"/>
    <x v="0"/>
    <s v="Trasferimento"/>
    <x v="1"/>
    <x v="3"/>
    <x v="0"/>
    <m/>
  </r>
  <r>
    <n v="154470"/>
    <x v="0"/>
    <x v="0"/>
    <x v="0"/>
    <x v="0"/>
    <x v="4"/>
    <x v="125"/>
    <x v="0"/>
    <x v="0"/>
    <s v="Trasferimento"/>
    <x v="1"/>
    <x v="1"/>
    <x v="0"/>
    <m/>
  </r>
  <r>
    <n v="63503"/>
    <x v="0"/>
    <x v="0"/>
    <x v="0"/>
    <x v="0"/>
    <x v="4"/>
    <x v="125"/>
    <x v="0"/>
    <x v="0"/>
    <s v="Trasferimento"/>
    <x v="1"/>
    <x v="3"/>
    <x v="0"/>
    <m/>
  </r>
  <r>
    <n v="227696"/>
    <x v="0"/>
    <x v="0"/>
    <x v="0"/>
    <x v="0"/>
    <x v="4"/>
    <x v="125"/>
    <x v="0"/>
    <x v="0"/>
    <s v="Trasferimento"/>
    <x v="1"/>
    <x v="1"/>
    <x v="0"/>
    <m/>
  </r>
  <r>
    <n v="128245"/>
    <x v="0"/>
    <x v="0"/>
    <x v="0"/>
    <x v="0"/>
    <x v="1"/>
    <x v="1"/>
    <x v="0"/>
    <x v="0"/>
    <s v="Trasferimento"/>
    <x v="0"/>
    <x v="0"/>
    <x v="0"/>
    <m/>
  </r>
  <r>
    <n v="166981"/>
    <x v="0"/>
    <x v="0"/>
    <x v="0"/>
    <x v="0"/>
    <x v="2"/>
    <x v="307"/>
    <x v="0"/>
    <x v="0"/>
    <s v="Trasferimento"/>
    <x v="1"/>
    <x v="0"/>
    <x v="0"/>
    <m/>
  </r>
  <r>
    <n v="231801"/>
    <x v="0"/>
    <x v="0"/>
    <x v="0"/>
    <x v="1"/>
    <x v="4"/>
    <x v="151"/>
    <x v="0"/>
    <x v="0"/>
    <s v="Trasferimento"/>
    <x v="1"/>
    <x v="1"/>
    <x v="0"/>
    <m/>
  </r>
  <r>
    <n v="224880"/>
    <x v="0"/>
    <x v="0"/>
    <x v="0"/>
    <x v="0"/>
    <x v="7"/>
    <x v="123"/>
    <x v="0"/>
    <x v="0"/>
    <s v="Trasferimento"/>
    <x v="1"/>
    <x v="1"/>
    <x v="0"/>
    <m/>
  </r>
  <r>
    <n v="109234"/>
    <x v="0"/>
    <x v="0"/>
    <x v="0"/>
    <x v="0"/>
    <x v="7"/>
    <x v="123"/>
    <x v="0"/>
    <x v="0"/>
    <s v="Trasferimento"/>
    <x v="1"/>
    <x v="3"/>
    <x v="0"/>
    <m/>
  </r>
  <r>
    <n v="199928"/>
    <x v="1"/>
    <x v="0"/>
    <x v="0"/>
    <x v="0"/>
    <x v="11"/>
    <x v="244"/>
    <x v="0"/>
    <x v="0"/>
    <s v="Trasferimento"/>
    <x v="0"/>
    <x v="5"/>
    <x v="0"/>
    <s v="B"/>
  </r>
  <r>
    <n v="199929"/>
    <x v="1"/>
    <x v="0"/>
    <x v="0"/>
    <x v="1"/>
    <x v="11"/>
    <x v="244"/>
    <x v="0"/>
    <x v="0"/>
    <s v="Trasferimento"/>
    <x v="0"/>
    <x v="7"/>
    <x v="0"/>
    <m/>
  </r>
  <r>
    <n v="232554"/>
    <x v="0"/>
    <x v="0"/>
    <x v="0"/>
    <x v="1"/>
    <x v="11"/>
    <x v="244"/>
    <x v="0"/>
    <x v="0"/>
    <s v="Trasferimento"/>
    <x v="0"/>
    <x v="1"/>
    <x v="0"/>
    <m/>
  </r>
  <r>
    <n v="99645"/>
    <x v="0"/>
    <x v="0"/>
    <x v="0"/>
    <x v="0"/>
    <x v="4"/>
    <x v="166"/>
    <x v="0"/>
    <x v="0"/>
    <s v="Trasferimento"/>
    <x v="1"/>
    <x v="3"/>
    <x v="0"/>
    <m/>
  </r>
  <r>
    <n v="107446"/>
    <x v="0"/>
    <x v="0"/>
    <x v="0"/>
    <x v="0"/>
    <x v="11"/>
    <x v="365"/>
    <x v="0"/>
    <x v="0"/>
    <s v="Trasferimento"/>
    <x v="1"/>
    <x v="0"/>
    <x v="0"/>
    <m/>
  </r>
  <r>
    <n v="158941"/>
    <x v="0"/>
    <x v="0"/>
    <x v="0"/>
    <x v="0"/>
    <x v="1"/>
    <x v="370"/>
    <x v="0"/>
    <x v="0"/>
    <s v="Trasferimento"/>
    <x v="0"/>
    <x v="0"/>
    <x v="0"/>
    <m/>
  </r>
  <r>
    <n v="201195"/>
    <x v="1"/>
    <x v="0"/>
    <x v="0"/>
    <x v="0"/>
    <x v="11"/>
    <x v="152"/>
    <x v="0"/>
    <x v="0"/>
    <s v="Trasferimento"/>
    <x v="1"/>
    <x v="6"/>
    <x v="0"/>
    <m/>
  </r>
  <r>
    <n v="219570"/>
    <x v="0"/>
    <x v="0"/>
    <x v="0"/>
    <x v="0"/>
    <x v="11"/>
    <x v="152"/>
    <x v="0"/>
    <x v="0"/>
    <s v="Trasferimento"/>
    <x v="1"/>
    <x v="0"/>
    <x v="0"/>
    <m/>
  </r>
  <r>
    <n v="63218"/>
    <x v="0"/>
    <x v="0"/>
    <x v="0"/>
    <x v="0"/>
    <x v="11"/>
    <x v="152"/>
    <x v="0"/>
    <x v="0"/>
    <s v="Trasferimento"/>
    <x v="1"/>
    <x v="4"/>
    <x v="0"/>
    <m/>
  </r>
  <r>
    <n v="126728"/>
    <x v="0"/>
    <x v="0"/>
    <x v="0"/>
    <x v="0"/>
    <x v="11"/>
    <x v="244"/>
    <x v="0"/>
    <x v="1"/>
    <s v="Trasferimento"/>
    <x v="0"/>
    <x v="4"/>
    <x v="0"/>
    <m/>
  </r>
  <r>
    <n v="207028"/>
    <x v="0"/>
    <x v="0"/>
    <x v="0"/>
    <x v="0"/>
    <x v="11"/>
    <x v="244"/>
    <x v="0"/>
    <x v="0"/>
    <s v="Trasferimento"/>
    <x v="0"/>
    <x v="0"/>
    <x v="0"/>
    <m/>
  </r>
  <r>
    <n v="105567"/>
    <x v="0"/>
    <x v="1"/>
    <x v="2"/>
    <x v="2"/>
    <x v="11"/>
    <x v="244"/>
    <x v="0"/>
    <x v="0"/>
    <s v="Trasferimento"/>
    <x v="0"/>
    <x v="4"/>
    <x v="0"/>
    <m/>
  </r>
  <r>
    <n v="172234"/>
    <x v="0"/>
    <x v="0"/>
    <x v="0"/>
    <x v="0"/>
    <x v="11"/>
    <x v="152"/>
    <x v="0"/>
    <x v="0"/>
    <s v="Trasferimento"/>
    <x v="1"/>
    <x v="4"/>
    <x v="0"/>
    <m/>
  </r>
  <r>
    <n v="91785"/>
    <x v="0"/>
    <x v="0"/>
    <x v="0"/>
    <x v="0"/>
    <x v="11"/>
    <x v="152"/>
    <x v="0"/>
    <x v="0"/>
    <s v="Trasferimento"/>
    <x v="1"/>
    <x v="3"/>
    <x v="0"/>
    <m/>
  </r>
  <r>
    <n v="156441"/>
    <x v="0"/>
    <x v="0"/>
    <x v="0"/>
    <x v="0"/>
    <x v="11"/>
    <x v="152"/>
    <x v="0"/>
    <x v="1"/>
    <s v="Trasferimento"/>
    <x v="1"/>
    <x v="4"/>
    <x v="0"/>
    <m/>
  </r>
  <r>
    <n v="209565"/>
    <x v="0"/>
    <x v="0"/>
    <x v="0"/>
    <x v="2"/>
    <x v="11"/>
    <x v="152"/>
    <x v="0"/>
    <x v="1"/>
    <s v="Trasferimento"/>
    <x v="1"/>
    <x v="0"/>
    <x v="0"/>
    <m/>
  </r>
  <r>
    <n v="144157"/>
    <x v="0"/>
    <x v="0"/>
    <x v="0"/>
    <x v="0"/>
    <x v="1"/>
    <x v="340"/>
    <x v="0"/>
    <x v="0"/>
    <s v="Trasferimento"/>
    <x v="1"/>
    <x v="4"/>
    <x v="0"/>
    <m/>
  </r>
  <r>
    <n v="114042"/>
    <x v="0"/>
    <x v="0"/>
    <x v="0"/>
    <x v="0"/>
    <x v="4"/>
    <x v="338"/>
    <x v="0"/>
    <x v="0"/>
    <s v="Trasferimento"/>
    <x v="1"/>
    <x v="0"/>
    <x v="0"/>
    <m/>
  </r>
  <r>
    <n v="72239"/>
    <x v="0"/>
    <x v="0"/>
    <x v="2"/>
    <x v="0"/>
    <x v="6"/>
    <x v="354"/>
    <x v="0"/>
    <x v="0"/>
    <s v="Trasferimento"/>
    <x v="0"/>
    <x v="4"/>
    <x v="0"/>
    <m/>
  </r>
  <r>
    <n v="204958"/>
    <x v="0"/>
    <x v="0"/>
    <x v="0"/>
    <x v="0"/>
    <x v="6"/>
    <x v="354"/>
    <x v="0"/>
    <x v="0"/>
    <s v="Trasferimento"/>
    <x v="0"/>
    <x v="4"/>
    <x v="0"/>
    <m/>
  </r>
  <r>
    <n v="204957"/>
    <x v="0"/>
    <x v="0"/>
    <x v="0"/>
    <x v="0"/>
    <x v="6"/>
    <x v="354"/>
    <x v="0"/>
    <x v="0"/>
    <s v="Trasferimento"/>
    <x v="0"/>
    <x v="4"/>
    <x v="0"/>
    <m/>
  </r>
  <r>
    <n v="85287"/>
    <x v="0"/>
    <x v="0"/>
    <x v="2"/>
    <x v="0"/>
    <x v="6"/>
    <x v="354"/>
    <x v="0"/>
    <x v="0"/>
    <s v="Trasferimento"/>
    <x v="0"/>
    <x v="3"/>
    <x v="0"/>
    <m/>
  </r>
  <r>
    <n v="111485"/>
    <x v="1"/>
    <x v="0"/>
    <x v="0"/>
    <x v="0"/>
    <x v="1"/>
    <x v="193"/>
    <x v="0"/>
    <x v="0"/>
    <s v="Trasferimento"/>
    <x v="1"/>
    <x v="2"/>
    <x v="0"/>
    <m/>
  </r>
  <r>
    <n v="63564"/>
    <x v="0"/>
    <x v="0"/>
    <x v="0"/>
    <x v="0"/>
    <x v="7"/>
    <x v="168"/>
    <x v="0"/>
    <x v="1"/>
    <s v="Trasferimento"/>
    <x v="1"/>
    <x v="3"/>
    <x v="0"/>
    <m/>
  </r>
  <r>
    <n v="63567"/>
    <x v="0"/>
    <x v="0"/>
    <x v="0"/>
    <x v="0"/>
    <x v="7"/>
    <x v="168"/>
    <x v="0"/>
    <x v="0"/>
    <s v="Trasferimento"/>
    <x v="1"/>
    <x v="4"/>
    <x v="0"/>
    <m/>
  </r>
  <r>
    <n v="230338"/>
    <x v="1"/>
    <x v="0"/>
    <x v="0"/>
    <x v="1"/>
    <x v="7"/>
    <x v="168"/>
    <x v="0"/>
    <x v="0"/>
    <s v="Trasferimento"/>
    <x v="1"/>
    <x v="7"/>
    <x v="0"/>
    <m/>
  </r>
  <r>
    <n v="189368"/>
    <x v="0"/>
    <x v="0"/>
    <x v="0"/>
    <x v="0"/>
    <x v="7"/>
    <x v="316"/>
    <x v="0"/>
    <x v="0"/>
    <s v="Trasferimento"/>
    <x v="1"/>
    <x v="3"/>
    <x v="0"/>
    <m/>
  </r>
  <r>
    <n v="212208"/>
    <x v="0"/>
    <x v="0"/>
    <x v="0"/>
    <x v="0"/>
    <x v="4"/>
    <x v="250"/>
    <x v="0"/>
    <x v="0"/>
    <s v="Trasferimento"/>
    <x v="1"/>
    <x v="0"/>
    <x v="0"/>
    <m/>
  </r>
  <r>
    <n v="3920"/>
    <x v="0"/>
    <x v="0"/>
    <x v="0"/>
    <x v="0"/>
    <x v="4"/>
    <x v="250"/>
    <x v="0"/>
    <x v="0"/>
    <s v="Trasferimento"/>
    <x v="1"/>
    <x v="4"/>
    <x v="0"/>
    <m/>
  </r>
  <r>
    <n v="99488"/>
    <x v="0"/>
    <x v="1"/>
    <x v="2"/>
    <x v="0"/>
    <x v="7"/>
    <x v="205"/>
    <x v="0"/>
    <x v="0"/>
    <s v="Trasferimento"/>
    <x v="1"/>
    <x v="0"/>
    <x v="0"/>
    <m/>
  </r>
  <r>
    <n v="87872"/>
    <x v="0"/>
    <x v="0"/>
    <x v="0"/>
    <x v="0"/>
    <x v="4"/>
    <x v="250"/>
    <x v="0"/>
    <x v="0"/>
    <s v="Trasferimento"/>
    <x v="1"/>
    <x v="4"/>
    <x v="0"/>
    <m/>
  </r>
  <r>
    <n v="220413"/>
    <x v="0"/>
    <x v="0"/>
    <x v="0"/>
    <x v="0"/>
    <x v="4"/>
    <x v="250"/>
    <x v="0"/>
    <x v="0"/>
    <s v="Trasferimento"/>
    <x v="1"/>
    <x v="4"/>
    <x v="0"/>
    <m/>
  </r>
  <r>
    <n v="122674"/>
    <x v="0"/>
    <x v="0"/>
    <x v="2"/>
    <x v="4"/>
    <x v="7"/>
    <x v="25"/>
    <x v="0"/>
    <x v="0"/>
    <s v="Trasferimento"/>
    <x v="0"/>
    <x v="0"/>
    <x v="0"/>
    <m/>
  </r>
  <r>
    <n v="224601"/>
    <x v="0"/>
    <x v="0"/>
    <x v="0"/>
    <x v="1"/>
    <x v="11"/>
    <x v="143"/>
    <x v="0"/>
    <x v="1"/>
    <s v="Trasferimento"/>
    <x v="1"/>
    <x v="0"/>
    <x v="0"/>
    <m/>
  </r>
  <r>
    <n v="199289"/>
    <x v="0"/>
    <x v="0"/>
    <x v="2"/>
    <x v="0"/>
    <x v="11"/>
    <x v="143"/>
    <x v="0"/>
    <x v="0"/>
    <s v="Trasferimento"/>
    <x v="1"/>
    <x v="0"/>
    <x v="0"/>
    <m/>
  </r>
  <r>
    <n v="112482"/>
    <x v="0"/>
    <x v="0"/>
    <x v="0"/>
    <x v="0"/>
    <x v="11"/>
    <x v="143"/>
    <x v="0"/>
    <x v="0"/>
    <s v="Trasferimento"/>
    <x v="1"/>
    <x v="0"/>
    <x v="0"/>
    <m/>
  </r>
  <r>
    <n v="162111"/>
    <x v="0"/>
    <x v="1"/>
    <x v="2"/>
    <x v="3"/>
    <x v="11"/>
    <x v="143"/>
    <x v="0"/>
    <x v="1"/>
    <s v="Trasferimento"/>
    <x v="1"/>
    <x v="1"/>
    <x v="0"/>
    <m/>
  </r>
  <r>
    <n v="130172"/>
    <x v="0"/>
    <x v="0"/>
    <x v="2"/>
    <x v="4"/>
    <x v="7"/>
    <x v="45"/>
    <x v="0"/>
    <x v="0"/>
    <s v="Trasferimento"/>
    <x v="1"/>
    <x v="0"/>
    <x v="0"/>
    <m/>
  </r>
  <r>
    <n v="75187"/>
    <x v="0"/>
    <x v="0"/>
    <x v="0"/>
    <x v="0"/>
    <x v="7"/>
    <x v="51"/>
    <x v="0"/>
    <x v="0"/>
    <s v="Trasferimento"/>
    <x v="1"/>
    <x v="1"/>
    <x v="0"/>
    <m/>
  </r>
  <r>
    <n v="108536"/>
    <x v="0"/>
    <x v="0"/>
    <x v="0"/>
    <x v="0"/>
    <x v="7"/>
    <x v="51"/>
    <x v="0"/>
    <x v="1"/>
    <s v="Trasferimento"/>
    <x v="1"/>
    <x v="0"/>
    <x v="0"/>
    <m/>
  </r>
  <r>
    <n v="224018"/>
    <x v="0"/>
    <x v="1"/>
    <x v="2"/>
    <x v="2"/>
    <x v="7"/>
    <x v="272"/>
    <x v="0"/>
    <x v="0"/>
    <s v="Trasferimento"/>
    <x v="0"/>
    <x v="0"/>
    <x v="0"/>
    <m/>
  </r>
  <r>
    <n v="166261"/>
    <x v="0"/>
    <x v="0"/>
    <x v="0"/>
    <x v="0"/>
    <x v="7"/>
    <x v="51"/>
    <x v="0"/>
    <x v="0"/>
    <s v="Trasferimento"/>
    <x v="1"/>
    <x v="0"/>
    <x v="0"/>
    <m/>
  </r>
  <r>
    <n v="150831"/>
    <x v="0"/>
    <x v="0"/>
    <x v="0"/>
    <x v="0"/>
    <x v="4"/>
    <x v="23"/>
    <x v="0"/>
    <x v="0"/>
    <s v="Trasferimento"/>
    <x v="1"/>
    <x v="0"/>
    <x v="0"/>
    <m/>
  </r>
  <r>
    <n v="9852"/>
    <x v="0"/>
    <x v="0"/>
    <x v="0"/>
    <x v="0"/>
    <x v="4"/>
    <x v="23"/>
    <x v="0"/>
    <x v="1"/>
    <s v="Trasferimento"/>
    <x v="1"/>
    <x v="4"/>
    <x v="0"/>
    <m/>
  </r>
  <r>
    <n v="97385"/>
    <x v="0"/>
    <x v="0"/>
    <x v="0"/>
    <x v="0"/>
    <x v="4"/>
    <x v="23"/>
    <x v="0"/>
    <x v="1"/>
    <s v="Trasferimento"/>
    <x v="1"/>
    <x v="3"/>
    <x v="0"/>
    <m/>
  </r>
  <r>
    <n v="19703"/>
    <x v="0"/>
    <x v="0"/>
    <x v="0"/>
    <x v="0"/>
    <x v="4"/>
    <x v="23"/>
    <x v="0"/>
    <x v="0"/>
    <s v="Trasferimento"/>
    <x v="1"/>
    <x v="1"/>
    <x v="0"/>
    <m/>
  </r>
  <r>
    <n v="97394"/>
    <x v="0"/>
    <x v="0"/>
    <x v="0"/>
    <x v="0"/>
    <x v="4"/>
    <x v="23"/>
    <x v="0"/>
    <x v="0"/>
    <s v="Trasferimento"/>
    <x v="1"/>
    <x v="3"/>
    <x v="0"/>
    <m/>
  </r>
  <r>
    <n v="33184"/>
    <x v="0"/>
    <x v="0"/>
    <x v="0"/>
    <x v="0"/>
    <x v="7"/>
    <x v="51"/>
    <x v="0"/>
    <x v="0"/>
    <s v="Trasferimento"/>
    <x v="1"/>
    <x v="4"/>
    <x v="0"/>
    <m/>
  </r>
  <r>
    <n v="115270"/>
    <x v="0"/>
    <x v="0"/>
    <x v="0"/>
    <x v="0"/>
    <x v="4"/>
    <x v="23"/>
    <x v="0"/>
    <x v="0"/>
    <s v="Trasferimento"/>
    <x v="1"/>
    <x v="3"/>
    <x v="0"/>
    <m/>
  </r>
  <r>
    <n v="20356"/>
    <x v="0"/>
    <x v="0"/>
    <x v="0"/>
    <x v="4"/>
    <x v="4"/>
    <x v="23"/>
    <x v="0"/>
    <x v="1"/>
    <s v="Trasferimento"/>
    <x v="1"/>
    <x v="3"/>
    <x v="0"/>
    <m/>
  </r>
  <r>
    <n v="155894"/>
    <x v="0"/>
    <x v="0"/>
    <x v="0"/>
    <x v="0"/>
    <x v="14"/>
    <x v="386"/>
    <x v="0"/>
    <x v="0"/>
    <s v="Trasferimento"/>
    <x v="1"/>
    <x v="4"/>
    <x v="0"/>
    <m/>
  </r>
  <r>
    <n v="174679"/>
    <x v="0"/>
    <x v="0"/>
    <x v="0"/>
    <x v="0"/>
    <x v="2"/>
    <x v="224"/>
    <x v="0"/>
    <x v="0"/>
    <s v="Trasferimento"/>
    <x v="1"/>
    <x v="3"/>
    <x v="0"/>
    <m/>
  </r>
  <r>
    <n v="142746"/>
    <x v="0"/>
    <x v="0"/>
    <x v="0"/>
    <x v="0"/>
    <x v="2"/>
    <x v="224"/>
    <x v="0"/>
    <x v="1"/>
    <s v="Trasferimento"/>
    <x v="1"/>
    <x v="4"/>
    <x v="0"/>
    <m/>
  </r>
  <r>
    <n v="160879"/>
    <x v="0"/>
    <x v="0"/>
    <x v="0"/>
    <x v="0"/>
    <x v="7"/>
    <x v="135"/>
    <x v="0"/>
    <x v="0"/>
    <s v="Trasferimento"/>
    <x v="1"/>
    <x v="0"/>
    <x v="0"/>
    <m/>
  </r>
  <r>
    <n v="179250"/>
    <x v="0"/>
    <x v="0"/>
    <x v="0"/>
    <x v="0"/>
    <x v="2"/>
    <x v="292"/>
    <x v="0"/>
    <x v="0"/>
    <s v="Trasferimento"/>
    <x v="1"/>
    <x v="0"/>
    <x v="0"/>
    <m/>
  </r>
  <r>
    <n v="229067"/>
    <x v="0"/>
    <x v="0"/>
    <x v="0"/>
    <x v="0"/>
    <x v="2"/>
    <x v="292"/>
    <x v="0"/>
    <x v="0"/>
    <s v="Trasferimento"/>
    <x v="1"/>
    <x v="3"/>
    <x v="0"/>
    <m/>
  </r>
  <r>
    <n v="23313"/>
    <x v="0"/>
    <x v="0"/>
    <x v="0"/>
    <x v="0"/>
    <x v="2"/>
    <x v="79"/>
    <x v="0"/>
    <x v="0"/>
    <s v="Trasferimento"/>
    <x v="1"/>
    <x v="4"/>
    <x v="0"/>
    <m/>
  </r>
  <r>
    <n v="20513"/>
    <x v="0"/>
    <x v="0"/>
    <x v="0"/>
    <x v="0"/>
    <x v="2"/>
    <x v="79"/>
    <x v="0"/>
    <x v="0"/>
    <s v="Trasferimento"/>
    <x v="1"/>
    <x v="3"/>
    <x v="0"/>
    <m/>
  </r>
  <r>
    <n v="67307"/>
    <x v="0"/>
    <x v="1"/>
    <x v="2"/>
    <x v="4"/>
    <x v="8"/>
    <x v="268"/>
    <x v="0"/>
    <x v="0"/>
    <s v="Trasferimento"/>
    <x v="1"/>
    <x v="0"/>
    <x v="0"/>
    <m/>
  </r>
  <r>
    <n v="116327"/>
    <x v="0"/>
    <x v="0"/>
    <x v="0"/>
    <x v="0"/>
    <x v="2"/>
    <x v="79"/>
    <x v="0"/>
    <x v="0"/>
    <s v="Trasferimento"/>
    <x v="1"/>
    <x v="4"/>
    <x v="0"/>
    <m/>
  </r>
  <r>
    <n v="75410"/>
    <x v="0"/>
    <x v="0"/>
    <x v="0"/>
    <x v="0"/>
    <x v="2"/>
    <x v="79"/>
    <x v="0"/>
    <x v="1"/>
    <s v="Trasferimento"/>
    <x v="1"/>
    <x v="4"/>
    <x v="0"/>
    <m/>
  </r>
  <r>
    <n v="19678"/>
    <x v="0"/>
    <x v="0"/>
    <x v="0"/>
    <x v="0"/>
    <x v="2"/>
    <x v="79"/>
    <x v="0"/>
    <x v="1"/>
    <s v="Trasferimento"/>
    <x v="1"/>
    <x v="4"/>
    <x v="0"/>
    <m/>
  </r>
  <r>
    <n v="18277"/>
    <x v="0"/>
    <x v="0"/>
    <x v="0"/>
    <x v="0"/>
    <x v="2"/>
    <x v="79"/>
    <x v="0"/>
    <x v="0"/>
    <s v="Trasferimento"/>
    <x v="1"/>
    <x v="4"/>
    <x v="0"/>
    <m/>
  </r>
  <r>
    <n v="149267"/>
    <x v="0"/>
    <x v="0"/>
    <x v="0"/>
    <x v="0"/>
    <x v="15"/>
    <x v="72"/>
    <x v="0"/>
    <x v="0"/>
    <s v="Trasferimento"/>
    <x v="1"/>
    <x v="3"/>
    <x v="0"/>
    <m/>
  </r>
  <r>
    <n v="152433"/>
    <x v="0"/>
    <x v="0"/>
    <x v="0"/>
    <x v="0"/>
    <x v="15"/>
    <x v="72"/>
    <x v="0"/>
    <x v="1"/>
    <s v="Trasferimento"/>
    <x v="1"/>
    <x v="3"/>
    <x v="0"/>
    <m/>
  </r>
  <r>
    <n v="166935"/>
    <x v="0"/>
    <x v="0"/>
    <x v="0"/>
    <x v="0"/>
    <x v="15"/>
    <x v="72"/>
    <x v="0"/>
    <x v="0"/>
    <s v="Trasferimento"/>
    <x v="1"/>
    <x v="0"/>
    <x v="0"/>
    <m/>
  </r>
  <r>
    <n v="174244"/>
    <x v="0"/>
    <x v="0"/>
    <x v="0"/>
    <x v="0"/>
    <x v="2"/>
    <x v="292"/>
    <x v="0"/>
    <x v="0"/>
    <s v="Trasferimento"/>
    <x v="1"/>
    <x v="0"/>
    <x v="0"/>
    <m/>
  </r>
  <r>
    <n v="198252"/>
    <x v="1"/>
    <x v="0"/>
    <x v="0"/>
    <x v="1"/>
    <x v="2"/>
    <x v="292"/>
    <x v="0"/>
    <x v="0"/>
    <s v="Trasferimento"/>
    <x v="1"/>
    <x v="7"/>
    <x v="0"/>
    <m/>
  </r>
  <r>
    <n v="89834"/>
    <x v="0"/>
    <x v="0"/>
    <x v="0"/>
    <x v="0"/>
    <x v="0"/>
    <x v="76"/>
    <x v="0"/>
    <x v="1"/>
    <s v="Trasferimento"/>
    <x v="0"/>
    <x v="3"/>
    <x v="0"/>
    <m/>
  </r>
  <r>
    <n v="29022"/>
    <x v="0"/>
    <x v="0"/>
    <x v="0"/>
    <x v="0"/>
    <x v="13"/>
    <x v="177"/>
    <x v="0"/>
    <x v="0"/>
    <s v="Trasferimento"/>
    <x v="1"/>
    <x v="3"/>
    <x v="0"/>
    <m/>
  </r>
  <r>
    <n v="26965"/>
    <x v="0"/>
    <x v="0"/>
    <x v="0"/>
    <x v="0"/>
    <x v="12"/>
    <x v="148"/>
    <x v="0"/>
    <x v="0"/>
    <s v="Trasferimento"/>
    <x v="1"/>
    <x v="4"/>
    <x v="0"/>
    <m/>
  </r>
  <r>
    <n v="162026"/>
    <x v="0"/>
    <x v="0"/>
    <x v="0"/>
    <x v="0"/>
    <x v="12"/>
    <x v="148"/>
    <x v="0"/>
    <x v="1"/>
    <s v="Trasferimento"/>
    <x v="1"/>
    <x v="4"/>
    <x v="0"/>
    <m/>
  </r>
  <r>
    <n v="122405"/>
    <x v="0"/>
    <x v="0"/>
    <x v="0"/>
    <x v="0"/>
    <x v="8"/>
    <x v="222"/>
    <x v="0"/>
    <x v="0"/>
    <s v="Trasferimento"/>
    <x v="1"/>
    <x v="3"/>
    <x v="0"/>
    <m/>
  </r>
  <r>
    <n v="28608"/>
    <x v="0"/>
    <x v="0"/>
    <x v="0"/>
    <x v="0"/>
    <x v="13"/>
    <x v="177"/>
    <x v="0"/>
    <x v="0"/>
    <s v="Trasferimento"/>
    <x v="1"/>
    <x v="3"/>
    <x v="0"/>
    <m/>
  </r>
  <r>
    <n v="230280"/>
    <x v="0"/>
    <x v="0"/>
    <x v="0"/>
    <x v="1"/>
    <x v="4"/>
    <x v="140"/>
    <x v="0"/>
    <x v="0"/>
    <s v="Trasferimento"/>
    <x v="0"/>
    <x v="1"/>
    <x v="0"/>
    <m/>
  </r>
  <r>
    <n v="147273"/>
    <x v="0"/>
    <x v="0"/>
    <x v="0"/>
    <x v="0"/>
    <x v="11"/>
    <x v="142"/>
    <x v="0"/>
    <x v="0"/>
    <s v="Trasferimento"/>
    <x v="1"/>
    <x v="0"/>
    <x v="0"/>
    <m/>
  </r>
  <r>
    <n v="109107"/>
    <x v="0"/>
    <x v="0"/>
    <x v="0"/>
    <x v="0"/>
    <x v="11"/>
    <x v="376"/>
    <x v="0"/>
    <x v="0"/>
    <s v="Trasferimento"/>
    <x v="1"/>
    <x v="3"/>
    <x v="0"/>
    <m/>
  </r>
  <r>
    <n v="178666"/>
    <x v="0"/>
    <x v="0"/>
    <x v="0"/>
    <x v="0"/>
    <x v="11"/>
    <x v="376"/>
    <x v="0"/>
    <x v="0"/>
    <s v="Trasferimento"/>
    <x v="1"/>
    <x v="0"/>
    <x v="0"/>
    <m/>
  </r>
  <r>
    <n v="32300"/>
    <x v="0"/>
    <x v="0"/>
    <x v="0"/>
    <x v="0"/>
    <x v="11"/>
    <x v="376"/>
    <x v="0"/>
    <x v="0"/>
    <s v="Trasferimento"/>
    <x v="1"/>
    <x v="4"/>
    <x v="0"/>
    <m/>
  </r>
  <r>
    <n v="79651"/>
    <x v="0"/>
    <x v="0"/>
    <x v="0"/>
    <x v="0"/>
    <x v="1"/>
    <x v="308"/>
    <x v="0"/>
    <x v="0"/>
    <s v="Trasferimento"/>
    <x v="0"/>
    <x v="3"/>
    <x v="0"/>
    <m/>
  </r>
  <r>
    <n v="32248"/>
    <x v="0"/>
    <x v="0"/>
    <x v="0"/>
    <x v="0"/>
    <x v="11"/>
    <x v="376"/>
    <x v="0"/>
    <x v="1"/>
    <s v="Trasferimento"/>
    <x v="1"/>
    <x v="4"/>
    <x v="0"/>
    <m/>
  </r>
  <r>
    <n v="72979"/>
    <x v="0"/>
    <x v="0"/>
    <x v="0"/>
    <x v="0"/>
    <x v="11"/>
    <x v="376"/>
    <x v="0"/>
    <x v="0"/>
    <s v="Trasferimento"/>
    <x v="1"/>
    <x v="4"/>
    <x v="0"/>
    <m/>
  </r>
  <r>
    <n v="146331"/>
    <x v="0"/>
    <x v="0"/>
    <x v="0"/>
    <x v="1"/>
    <x v="11"/>
    <x v="376"/>
    <x v="0"/>
    <x v="1"/>
    <s v="Trasferimento"/>
    <x v="1"/>
    <x v="3"/>
    <x v="0"/>
    <m/>
  </r>
  <r>
    <n v="114016"/>
    <x v="0"/>
    <x v="0"/>
    <x v="0"/>
    <x v="0"/>
    <x v="11"/>
    <x v="376"/>
    <x v="0"/>
    <x v="0"/>
    <s v="Trasferimento"/>
    <x v="1"/>
    <x v="0"/>
    <x v="0"/>
    <m/>
  </r>
  <r>
    <n v="68233"/>
    <x v="0"/>
    <x v="0"/>
    <x v="0"/>
    <x v="0"/>
    <x v="4"/>
    <x v="99"/>
    <x v="0"/>
    <x v="0"/>
    <s v="Trasferimento"/>
    <x v="0"/>
    <x v="0"/>
    <x v="0"/>
    <m/>
  </r>
  <r>
    <n v="21501"/>
    <x v="0"/>
    <x v="0"/>
    <x v="0"/>
    <x v="0"/>
    <x v="4"/>
    <x v="166"/>
    <x v="0"/>
    <x v="0"/>
    <s v="Trasferimento"/>
    <x v="1"/>
    <x v="4"/>
    <x v="0"/>
    <m/>
  </r>
  <r>
    <n v="196398"/>
    <x v="0"/>
    <x v="0"/>
    <x v="0"/>
    <x v="0"/>
    <x v="7"/>
    <x v="44"/>
    <x v="0"/>
    <x v="0"/>
    <s v="Trasferimento"/>
    <x v="1"/>
    <x v="0"/>
    <x v="0"/>
    <m/>
  </r>
  <r>
    <n v="200260"/>
    <x v="0"/>
    <x v="0"/>
    <x v="0"/>
    <x v="1"/>
    <x v="7"/>
    <x v="56"/>
    <x v="0"/>
    <x v="1"/>
    <s v="Trasferimento"/>
    <x v="1"/>
    <x v="4"/>
    <x v="0"/>
    <m/>
  </r>
  <r>
    <n v="218395"/>
    <x v="0"/>
    <x v="0"/>
    <x v="0"/>
    <x v="0"/>
    <x v="7"/>
    <x v="342"/>
    <x v="0"/>
    <x v="0"/>
    <s v="Trasferimento"/>
    <x v="1"/>
    <x v="3"/>
    <x v="0"/>
    <m/>
  </r>
  <r>
    <n v="147570"/>
    <x v="0"/>
    <x v="0"/>
    <x v="0"/>
    <x v="0"/>
    <x v="7"/>
    <x v="342"/>
    <x v="0"/>
    <x v="1"/>
    <s v="Trasferimento"/>
    <x v="1"/>
    <x v="0"/>
    <x v="0"/>
    <m/>
  </r>
  <r>
    <n v="223022"/>
    <x v="1"/>
    <x v="0"/>
    <x v="0"/>
    <x v="0"/>
    <x v="7"/>
    <x v="342"/>
    <x v="0"/>
    <x v="0"/>
    <s v="Trasferimento"/>
    <x v="1"/>
    <x v="6"/>
    <x v="0"/>
    <m/>
  </r>
  <r>
    <n v="191974"/>
    <x v="0"/>
    <x v="0"/>
    <x v="0"/>
    <x v="0"/>
    <x v="7"/>
    <x v="259"/>
    <x v="0"/>
    <x v="1"/>
    <s v="Trasferimento"/>
    <x v="0"/>
    <x v="3"/>
    <x v="0"/>
    <m/>
  </r>
  <r>
    <n v="226947"/>
    <x v="0"/>
    <x v="0"/>
    <x v="0"/>
    <x v="0"/>
    <x v="7"/>
    <x v="56"/>
    <x v="0"/>
    <x v="0"/>
    <s v="Trasferimento"/>
    <x v="1"/>
    <x v="0"/>
    <x v="0"/>
    <m/>
  </r>
  <r>
    <n v="170963"/>
    <x v="0"/>
    <x v="1"/>
    <x v="2"/>
    <x v="4"/>
    <x v="7"/>
    <x v="342"/>
    <x v="0"/>
    <x v="1"/>
    <s v="Trasferimento"/>
    <x v="1"/>
    <x v="3"/>
    <x v="0"/>
    <m/>
  </r>
  <r>
    <n v="23945"/>
    <x v="0"/>
    <x v="0"/>
    <x v="2"/>
    <x v="0"/>
    <x v="11"/>
    <x v="142"/>
    <x v="0"/>
    <x v="0"/>
    <s v="Trasferimento"/>
    <x v="1"/>
    <x v="0"/>
    <x v="0"/>
    <m/>
  </r>
  <r>
    <n v="175220"/>
    <x v="0"/>
    <x v="0"/>
    <x v="0"/>
    <x v="0"/>
    <x v="7"/>
    <x v="56"/>
    <x v="0"/>
    <x v="0"/>
    <s v="Trasferimento"/>
    <x v="1"/>
    <x v="0"/>
    <x v="0"/>
    <m/>
  </r>
  <r>
    <n v="83438"/>
    <x v="0"/>
    <x v="1"/>
    <x v="2"/>
    <x v="4"/>
    <x v="4"/>
    <x v="111"/>
    <x v="0"/>
    <x v="0"/>
    <s v="Trasferimento"/>
    <x v="3"/>
    <x v="0"/>
    <x v="0"/>
    <m/>
  </r>
  <r>
    <n v="199595"/>
    <x v="0"/>
    <x v="0"/>
    <x v="0"/>
    <x v="0"/>
    <x v="4"/>
    <x v="111"/>
    <x v="0"/>
    <x v="0"/>
    <s v="Trasferimento"/>
    <x v="3"/>
    <x v="0"/>
    <x v="0"/>
    <m/>
  </r>
  <r>
    <n v="104838"/>
    <x v="0"/>
    <x v="0"/>
    <x v="0"/>
    <x v="0"/>
    <x v="7"/>
    <x v="342"/>
    <x v="0"/>
    <x v="0"/>
    <s v="Trasferimento"/>
    <x v="1"/>
    <x v="4"/>
    <x v="0"/>
    <m/>
  </r>
  <r>
    <n v="138629"/>
    <x v="0"/>
    <x v="0"/>
    <x v="0"/>
    <x v="0"/>
    <x v="7"/>
    <x v="342"/>
    <x v="0"/>
    <x v="1"/>
    <s v="Trasferimento"/>
    <x v="1"/>
    <x v="4"/>
    <x v="0"/>
    <m/>
  </r>
  <r>
    <n v="169709"/>
    <x v="0"/>
    <x v="0"/>
    <x v="0"/>
    <x v="0"/>
    <x v="7"/>
    <x v="342"/>
    <x v="0"/>
    <x v="0"/>
    <s v="Trasferimento"/>
    <x v="1"/>
    <x v="4"/>
    <x v="0"/>
    <m/>
  </r>
  <r>
    <n v="193632"/>
    <x v="0"/>
    <x v="0"/>
    <x v="0"/>
    <x v="0"/>
    <x v="4"/>
    <x v="111"/>
    <x v="0"/>
    <x v="0"/>
    <s v="Trasferimento"/>
    <x v="3"/>
    <x v="0"/>
    <x v="0"/>
    <m/>
  </r>
  <r>
    <n v="182132"/>
    <x v="0"/>
    <x v="0"/>
    <x v="0"/>
    <x v="0"/>
    <x v="7"/>
    <x v="342"/>
    <x v="0"/>
    <x v="0"/>
    <s v="Trasferimento"/>
    <x v="1"/>
    <x v="4"/>
    <x v="0"/>
    <m/>
  </r>
  <r>
    <n v="83972"/>
    <x v="0"/>
    <x v="0"/>
    <x v="0"/>
    <x v="0"/>
    <x v="7"/>
    <x v="342"/>
    <x v="0"/>
    <x v="0"/>
    <s v="Trasferimento"/>
    <x v="1"/>
    <x v="4"/>
    <x v="0"/>
    <m/>
  </r>
  <r>
    <n v="163549"/>
    <x v="0"/>
    <x v="0"/>
    <x v="0"/>
    <x v="0"/>
    <x v="7"/>
    <x v="342"/>
    <x v="0"/>
    <x v="0"/>
    <s v="Trasferimento"/>
    <x v="1"/>
    <x v="0"/>
    <x v="0"/>
    <m/>
  </r>
  <r>
    <n v="129102"/>
    <x v="0"/>
    <x v="0"/>
    <x v="0"/>
    <x v="0"/>
    <x v="7"/>
    <x v="342"/>
    <x v="0"/>
    <x v="0"/>
    <s v="Trasferimento"/>
    <x v="1"/>
    <x v="1"/>
    <x v="0"/>
    <m/>
  </r>
  <r>
    <n v="232666"/>
    <x v="0"/>
    <x v="0"/>
    <x v="0"/>
    <x v="1"/>
    <x v="4"/>
    <x v="111"/>
    <x v="0"/>
    <x v="0"/>
    <s v="Trasferimento"/>
    <x v="3"/>
    <x v="0"/>
    <x v="0"/>
    <m/>
  </r>
  <r>
    <n v="232665"/>
    <x v="0"/>
    <x v="0"/>
    <x v="0"/>
    <x v="1"/>
    <x v="4"/>
    <x v="111"/>
    <x v="0"/>
    <x v="0"/>
    <s v="Trasferimento"/>
    <x v="3"/>
    <x v="0"/>
    <x v="0"/>
    <m/>
  </r>
  <r>
    <n v="195247"/>
    <x v="0"/>
    <x v="0"/>
    <x v="0"/>
    <x v="1"/>
    <x v="4"/>
    <x v="111"/>
    <x v="0"/>
    <x v="0"/>
    <s v="Trasferimento"/>
    <x v="3"/>
    <x v="1"/>
    <x v="0"/>
    <m/>
  </r>
  <r>
    <n v="10320"/>
    <x v="0"/>
    <x v="0"/>
    <x v="2"/>
    <x v="0"/>
    <x v="4"/>
    <x v="147"/>
    <x v="0"/>
    <x v="0"/>
    <s v="Trasferimento"/>
    <x v="1"/>
    <x v="0"/>
    <x v="0"/>
    <m/>
  </r>
  <r>
    <n v="144774"/>
    <x v="0"/>
    <x v="0"/>
    <x v="0"/>
    <x v="0"/>
    <x v="4"/>
    <x v="147"/>
    <x v="0"/>
    <x v="0"/>
    <s v="Trasferimento"/>
    <x v="1"/>
    <x v="4"/>
    <x v="0"/>
    <m/>
  </r>
  <r>
    <n v="150802"/>
    <x v="0"/>
    <x v="0"/>
    <x v="0"/>
    <x v="0"/>
    <x v="4"/>
    <x v="147"/>
    <x v="0"/>
    <x v="0"/>
    <s v="Trasferimento"/>
    <x v="1"/>
    <x v="4"/>
    <x v="0"/>
    <m/>
  </r>
  <r>
    <n v="155056"/>
    <x v="0"/>
    <x v="0"/>
    <x v="0"/>
    <x v="0"/>
    <x v="4"/>
    <x v="147"/>
    <x v="0"/>
    <x v="0"/>
    <s v="Trasferimento"/>
    <x v="1"/>
    <x v="0"/>
    <x v="0"/>
    <m/>
  </r>
  <r>
    <n v="83927"/>
    <x v="0"/>
    <x v="0"/>
    <x v="0"/>
    <x v="0"/>
    <x v="4"/>
    <x v="147"/>
    <x v="0"/>
    <x v="0"/>
    <s v="Trasferimento"/>
    <x v="1"/>
    <x v="0"/>
    <x v="0"/>
    <m/>
  </r>
  <r>
    <n v="19167"/>
    <x v="0"/>
    <x v="0"/>
    <x v="0"/>
    <x v="0"/>
    <x v="4"/>
    <x v="147"/>
    <x v="0"/>
    <x v="0"/>
    <s v="Trasferimento"/>
    <x v="1"/>
    <x v="0"/>
    <x v="0"/>
    <m/>
  </r>
  <r>
    <n v="86638"/>
    <x v="0"/>
    <x v="0"/>
    <x v="0"/>
    <x v="0"/>
    <x v="4"/>
    <x v="147"/>
    <x v="0"/>
    <x v="1"/>
    <s v="Trasferimento"/>
    <x v="1"/>
    <x v="3"/>
    <x v="0"/>
    <m/>
  </r>
  <r>
    <n v="7612"/>
    <x v="0"/>
    <x v="0"/>
    <x v="0"/>
    <x v="0"/>
    <x v="4"/>
    <x v="147"/>
    <x v="0"/>
    <x v="1"/>
    <s v="Trasferimento"/>
    <x v="1"/>
    <x v="4"/>
    <x v="0"/>
    <m/>
  </r>
  <r>
    <n v="180073"/>
    <x v="0"/>
    <x v="0"/>
    <x v="0"/>
    <x v="0"/>
    <x v="4"/>
    <x v="147"/>
    <x v="0"/>
    <x v="0"/>
    <s v="Trasferimento"/>
    <x v="1"/>
    <x v="1"/>
    <x v="0"/>
    <m/>
  </r>
  <r>
    <n v="212707"/>
    <x v="0"/>
    <x v="0"/>
    <x v="0"/>
    <x v="0"/>
    <x v="7"/>
    <x v="74"/>
    <x v="0"/>
    <x v="0"/>
    <s v="Trasferimento"/>
    <x v="1"/>
    <x v="1"/>
    <x v="0"/>
    <m/>
  </r>
  <r>
    <n v="63523"/>
    <x v="0"/>
    <x v="0"/>
    <x v="0"/>
    <x v="0"/>
    <x v="4"/>
    <x v="166"/>
    <x v="0"/>
    <x v="0"/>
    <s v="Trasferimento"/>
    <x v="1"/>
    <x v="4"/>
    <x v="0"/>
    <m/>
  </r>
  <r>
    <n v="63522"/>
    <x v="0"/>
    <x v="0"/>
    <x v="0"/>
    <x v="0"/>
    <x v="4"/>
    <x v="166"/>
    <x v="0"/>
    <x v="1"/>
    <s v="Trasferimento"/>
    <x v="1"/>
    <x v="4"/>
    <x v="0"/>
    <m/>
  </r>
  <r>
    <n v="142936"/>
    <x v="0"/>
    <x v="0"/>
    <x v="0"/>
    <x v="0"/>
    <x v="1"/>
    <x v="28"/>
    <x v="0"/>
    <x v="0"/>
    <s v="Trasferimento"/>
    <x v="1"/>
    <x v="4"/>
    <x v="0"/>
    <m/>
  </r>
  <r>
    <n v="82962"/>
    <x v="0"/>
    <x v="0"/>
    <x v="2"/>
    <x v="0"/>
    <x v="9"/>
    <x v="16"/>
    <x v="0"/>
    <x v="0"/>
    <s v="Trasferimento"/>
    <x v="1"/>
    <x v="4"/>
    <x v="0"/>
    <m/>
  </r>
  <r>
    <n v="200221"/>
    <x v="0"/>
    <x v="0"/>
    <x v="0"/>
    <x v="0"/>
    <x v="11"/>
    <x v="376"/>
    <x v="0"/>
    <x v="0"/>
    <s v="Trasferimento"/>
    <x v="1"/>
    <x v="0"/>
    <x v="0"/>
    <m/>
  </r>
  <r>
    <n v="159949"/>
    <x v="0"/>
    <x v="0"/>
    <x v="0"/>
    <x v="0"/>
    <x v="11"/>
    <x v="376"/>
    <x v="0"/>
    <x v="0"/>
    <s v="Trasferimento"/>
    <x v="1"/>
    <x v="0"/>
    <x v="0"/>
    <m/>
  </r>
  <r>
    <n v="69888"/>
    <x v="0"/>
    <x v="0"/>
    <x v="0"/>
    <x v="0"/>
    <x v="11"/>
    <x v="376"/>
    <x v="0"/>
    <x v="0"/>
    <s v="Trasferimento"/>
    <x v="1"/>
    <x v="4"/>
    <x v="0"/>
    <m/>
  </r>
  <r>
    <n v="169835"/>
    <x v="0"/>
    <x v="0"/>
    <x v="0"/>
    <x v="3"/>
    <x v="11"/>
    <x v="376"/>
    <x v="0"/>
    <x v="1"/>
    <s v="Trasferimento"/>
    <x v="1"/>
    <x v="0"/>
    <x v="0"/>
    <m/>
  </r>
  <r>
    <n v="76843"/>
    <x v="0"/>
    <x v="0"/>
    <x v="0"/>
    <x v="0"/>
    <x v="11"/>
    <x v="376"/>
    <x v="0"/>
    <x v="0"/>
    <s v="Trasferimento"/>
    <x v="1"/>
    <x v="3"/>
    <x v="0"/>
    <m/>
  </r>
  <r>
    <n v="185191"/>
    <x v="0"/>
    <x v="0"/>
    <x v="0"/>
    <x v="0"/>
    <x v="9"/>
    <x v="16"/>
    <x v="0"/>
    <x v="0"/>
    <s v="Trasferimento"/>
    <x v="1"/>
    <x v="3"/>
    <x v="0"/>
    <m/>
  </r>
  <r>
    <n v="92357"/>
    <x v="0"/>
    <x v="0"/>
    <x v="0"/>
    <x v="0"/>
    <x v="11"/>
    <x v="376"/>
    <x v="0"/>
    <x v="0"/>
    <s v="Trasferimento"/>
    <x v="1"/>
    <x v="0"/>
    <x v="0"/>
    <m/>
  </r>
  <r>
    <n v="27693"/>
    <x v="0"/>
    <x v="0"/>
    <x v="0"/>
    <x v="0"/>
    <x v="11"/>
    <x v="376"/>
    <x v="0"/>
    <x v="0"/>
    <s v="Trasferimento"/>
    <x v="1"/>
    <x v="0"/>
    <x v="0"/>
    <m/>
  </r>
  <r>
    <n v="213777"/>
    <x v="0"/>
    <x v="0"/>
    <x v="0"/>
    <x v="0"/>
    <x v="11"/>
    <x v="376"/>
    <x v="0"/>
    <x v="0"/>
    <s v="Trasferimento"/>
    <x v="1"/>
    <x v="0"/>
    <x v="0"/>
    <m/>
  </r>
  <r>
    <n v="85376"/>
    <x v="0"/>
    <x v="0"/>
    <x v="0"/>
    <x v="0"/>
    <x v="11"/>
    <x v="376"/>
    <x v="0"/>
    <x v="1"/>
    <s v="Trasferimento"/>
    <x v="1"/>
    <x v="3"/>
    <x v="0"/>
    <m/>
  </r>
  <r>
    <n v="88452"/>
    <x v="0"/>
    <x v="0"/>
    <x v="2"/>
    <x v="0"/>
    <x v="7"/>
    <x v="137"/>
    <x v="0"/>
    <x v="0"/>
    <s v="Trasferimento"/>
    <x v="3"/>
    <x v="0"/>
    <x v="0"/>
    <m/>
  </r>
  <r>
    <n v="141580"/>
    <x v="0"/>
    <x v="0"/>
    <x v="0"/>
    <x v="0"/>
    <x v="1"/>
    <x v="138"/>
    <x v="0"/>
    <x v="0"/>
    <s v="Trasferimento"/>
    <x v="1"/>
    <x v="0"/>
    <x v="0"/>
    <m/>
  </r>
  <r>
    <n v="176565"/>
    <x v="0"/>
    <x v="0"/>
    <x v="0"/>
    <x v="1"/>
    <x v="4"/>
    <x v="12"/>
    <x v="0"/>
    <x v="0"/>
    <s v="Trasferimento"/>
    <x v="1"/>
    <x v="4"/>
    <x v="0"/>
    <m/>
  </r>
  <r>
    <n v="148490"/>
    <x v="1"/>
    <x v="0"/>
    <x v="2"/>
    <x v="0"/>
    <x v="7"/>
    <x v="30"/>
    <x v="0"/>
    <x v="1"/>
    <s v="Trasferimento"/>
    <x v="1"/>
    <x v="2"/>
    <x v="0"/>
    <m/>
  </r>
  <r>
    <n v="131964"/>
    <x v="0"/>
    <x v="0"/>
    <x v="0"/>
    <x v="0"/>
    <x v="2"/>
    <x v="55"/>
    <x v="0"/>
    <x v="0"/>
    <s v="Trasferimento"/>
    <x v="1"/>
    <x v="0"/>
    <x v="0"/>
    <m/>
  </r>
  <r>
    <n v="54782"/>
    <x v="0"/>
    <x v="0"/>
    <x v="2"/>
    <x v="0"/>
    <x v="11"/>
    <x v="142"/>
    <x v="0"/>
    <x v="0"/>
    <s v="Trasferimento"/>
    <x v="1"/>
    <x v="1"/>
    <x v="0"/>
    <m/>
  </r>
  <r>
    <n v="151024"/>
    <x v="0"/>
    <x v="0"/>
    <x v="0"/>
    <x v="0"/>
    <x v="7"/>
    <x v="384"/>
    <x v="0"/>
    <x v="0"/>
    <s v="Trasferimento"/>
    <x v="1"/>
    <x v="0"/>
    <x v="0"/>
    <m/>
  </r>
  <r>
    <n v="71296"/>
    <x v="0"/>
    <x v="0"/>
    <x v="0"/>
    <x v="0"/>
    <x v="7"/>
    <x v="384"/>
    <x v="0"/>
    <x v="0"/>
    <s v="Trasferimento"/>
    <x v="1"/>
    <x v="4"/>
    <x v="0"/>
    <m/>
  </r>
  <r>
    <n v="19376"/>
    <x v="0"/>
    <x v="0"/>
    <x v="0"/>
    <x v="0"/>
    <x v="7"/>
    <x v="384"/>
    <x v="0"/>
    <x v="0"/>
    <s v="Trasferimento"/>
    <x v="1"/>
    <x v="3"/>
    <x v="0"/>
    <m/>
  </r>
  <r>
    <n v="207527"/>
    <x v="0"/>
    <x v="0"/>
    <x v="0"/>
    <x v="0"/>
    <x v="7"/>
    <x v="384"/>
    <x v="0"/>
    <x v="0"/>
    <s v="Trasferimento"/>
    <x v="1"/>
    <x v="0"/>
    <x v="0"/>
    <m/>
  </r>
  <r>
    <n v="207528"/>
    <x v="0"/>
    <x v="0"/>
    <x v="0"/>
    <x v="1"/>
    <x v="7"/>
    <x v="384"/>
    <x v="0"/>
    <x v="1"/>
    <s v="Trasferimento"/>
    <x v="1"/>
    <x v="0"/>
    <x v="0"/>
    <m/>
  </r>
  <r>
    <n v="7172"/>
    <x v="0"/>
    <x v="0"/>
    <x v="0"/>
    <x v="0"/>
    <x v="7"/>
    <x v="384"/>
    <x v="0"/>
    <x v="0"/>
    <s v="Trasferimento"/>
    <x v="1"/>
    <x v="3"/>
    <x v="0"/>
    <m/>
  </r>
  <r>
    <n v="91010"/>
    <x v="0"/>
    <x v="0"/>
    <x v="0"/>
    <x v="0"/>
    <x v="7"/>
    <x v="384"/>
    <x v="0"/>
    <x v="0"/>
    <s v="Trasferimento"/>
    <x v="1"/>
    <x v="0"/>
    <x v="0"/>
    <m/>
  </r>
  <r>
    <n v="42677"/>
    <x v="0"/>
    <x v="0"/>
    <x v="2"/>
    <x v="0"/>
    <x v="7"/>
    <x v="384"/>
    <x v="0"/>
    <x v="1"/>
    <s v="Trasferimento"/>
    <x v="1"/>
    <x v="0"/>
    <x v="0"/>
    <m/>
  </r>
  <r>
    <n v="129884"/>
    <x v="1"/>
    <x v="0"/>
    <x v="0"/>
    <x v="0"/>
    <x v="4"/>
    <x v="144"/>
    <x v="0"/>
    <x v="0"/>
    <s v="Trasferimento"/>
    <x v="1"/>
    <x v="6"/>
    <x v="0"/>
    <s v="B"/>
  </r>
  <r>
    <n v="152854"/>
    <x v="0"/>
    <x v="0"/>
    <x v="0"/>
    <x v="0"/>
    <x v="4"/>
    <x v="219"/>
    <x v="0"/>
    <x v="1"/>
    <s v="Trasferimento"/>
    <x v="0"/>
    <x v="3"/>
    <x v="0"/>
    <m/>
  </r>
  <r>
    <n v="223598"/>
    <x v="0"/>
    <x v="0"/>
    <x v="0"/>
    <x v="3"/>
    <x v="4"/>
    <x v="219"/>
    <x v="0"/>
    <x v="0"/>
    <s v="Trasferimento"/>
    <x v="0"/>
    <x v="1"/>
    <x v="0"/>
    <m/>
  </r>
  <r>
    <n v="210507"/>
    <x v="0"/>
    <x v="0"/>
    <x v="0"/>
    <x v="0"/>
    <x v="4"/>
    <x v="219"/>
    <x v="0"/>
    <x v="0"/>
    <s v="Trasferimento"/>
    <x v="0"/>
    <x v="0"/>
    <x v="0"/>
    <m/>
  </r>
  <r>
    <n v="26411"/>
    <x v="0"/>
    <x v="0"/>
    <x v="0"/>
    <x v="0"/>
    <x v="4"/>
    <x v="144"/>
    <x v="0"/>
    <x v="1"/>
    <s v="Trasferimento"/>
    <x v="1"/>
    <x v="4"/>
    <x v="0"/>
    <m/>
  </r>
  <r>
    <n v="40820"/>
    <x v="0"/>
    <x v="2"/>
    <x v="0"/>
    <x v="0"/>
    <x v="4"/>
    <x v="144"/>
    <x v="1"/>
    <x v="0"/>
    <s v="Trasferimento"/>
    <x v="1"/>
    <x v="8"/>
    <x v="0"/>
    <m/>
  </r>
  <r>
    <n v="112508"/>
    <x v="0"/>
    <x v="0"/>
    <x v="0"/>
    <x v="0"/>
    <x v="11"/>
    <x v="376"/>
    <x v="0"/>
    <x v="0"/>
    <s v="Trasferimento"/>
    <x v="1"/>
    <x v="0"/>
    <x v="0"/>
    <m/>
  </r>
  <r>
    <n v="180496"/>
    <x v="0"/>
    <x v="0"/>
    <x v="0"/>
    <x v="1"/>
    <x v="11"/>
    <x v="376"/>
    <x v="0"/>
    <x v="1"/>
    <s v="Trasferimento"/>
    <x v="1"/>
    <x v="3"/>
    <x v="0"/>
    <m/>
  </r>
  <r>
    <n v="27927"/>
    <x v="0"/>
    <x v="0"/>
    <x v="0"/>
    <x v="0"/>
    <x v="11"/>
    <x v="376"/>
    <x v="0"/>
    <x v="0"/>
    <s v="Trasferimento"/>
    <x v="1"/>
    <x v="0"/>
    <x v="0"/>
    <m/>
  </r>
  <r>
    <n v="117265"/>
    <x v="0"/>
    <x v="0"/>
    <x v="0"/>
    <x v="0"/>
    <x v="11"/>
    <x v="376"/>
    <x v="0"/>
    <x v="1"/>
    <s v="Trasferimento"/>
    <x v="1"/>
    <x v="3"/>
    <x v="0"/>
    <m/>
  </r>
  <r>
    <n v="33274"/>
    <x v="0"/>
    <x v="0"/>
    <x v="0"/>
    <x v="0"/>
    <x v="11"/>
    <x v="376"/>
    <x v="0"/>
    <x v="1"/>
    <s v="Trasferimento"/>
    <x v="1"/>
    <x v="3"/>
    <x v="0"/>
    <m/>
  </r>
  <r>
    <n v="194784"/>
    <x v="0"/>
    <x v="0"/>
    <x v="0"/>
    <x v="0"/>
    <x v="11"/>
    <x v="376"/>
    <x v="0"/>
    <x v="0"/>
    <s v="Trasferimento"/>
    <x v="1"/>
    <x v="0"/>
    <x v="0"/>
    <m/>
  </r>
  <r>
    <n v="148155"/>
    <x v="0"/>
    <x v="0"/>
    <x v="0"/>
    <x v="0"/>
    <x v="11"/>
    <x v="376"/>
    <x v="0"/>
    <x v="0"/>
    <s v="Trasferimento"/>
    <x v="1"/>
    <x v="0"/>
    <x v="0"/>
    <m/>
  </r>
  <r>
    <n v="164935"/>
    <x v="0"/>
    <x v="0"/>
    <x v="2"/>
    <x v="0"/>
    <x v="11"/>
    <x v="376"/>
    <x v="0"/>
    <x v="0"/>
    <s v="Trasferimento"/>
    <x v="1"/>
    <x v="0"/>
    <x v="0"/>
    <m/>
  </r>
  <r>
    <n v="86784"/>
    <x v="0"/>
    <x v="0"/>
    <x v="2"/>
    <x v="0"/>
    <x v="11"/>
    <x v="376"/>
    <x v="0"/>
    <x v="0"/>
    <s v="Trasferimento"/>
    <x v="1"/>
    <x v="0"/>
    <x v="0"/>
    <m/>
  </r>
  <r>
    <n v="33306"/>
    <x v="0"/>
    <x v="0"/>
    <x v="0"/>
    <x v="0"/>
    <x v="11"/>
    <x v="376"/>
    <x v="0"/>
    <x v="0"/>
    <s v="Trasferimento"/>
    <x v="1"/>
    <x v="3"/>
    <x v="0"/>
    <m/>
  </r>
  <r>
    <n v="215914"/>
    <x v="0"/>
    <x v="1"/>
    <x v="0"/>
    <x v="1"/>
    <x v="11"/>
    <x v="376"/>
    <x v="0"/>
    <x v="0"/>
    <s v="Trasferimento"/>
    <x v="1"/>
    <x v="0"/>
    <x v="0"/>
    <m/>
  </r>
  <r>
    <n v="77254"/>
    <x v="0"/>
    <x v="0"/>
    <x v="0"/>
    <x v="0"/>
    <x v="11"/>
    <x v="376"/>
    <x v="0"/>
    <x v="0"/>
    <s v="Trasferimento"/>
    <x v="1"/>
    <x v="0"/>
    <x v="0"/>
    <m/>
  </r>
  <r>
    <n v="215955"/>
    <x v="0"/>
    <x v="1"/>
    <x v="0"/>
    <x v="0"/>
    <x v="11"/>
    <x v="376"/>
    <x v="0"/>
    <x v="0"/>
    <s v="Trasferimento"/>
    <x v="1"/>
    <x v="0"/>
    <x v="0"/>
    <m/>
  </r>
  <r>
    <n v="58349"/>
    <x v="0"/>
    <x v="0"/>
    <x v="0"/>
    <x v="0"/>
    <x v="13"/>
    <x v="39"/>
    <x v="0"/>
    <x v="0"/>
    <s v="Trasferimento"/>
    <x v="0"/>
    <x v="4"/>
    <x v="0"/>
    <m/>
  </r>
  <r>
    <n v="108302"/>
    <x v="0"/>
    <x v="0"/>
    <x v="0"/>
    <x v="0"/>
    <x v="13"/>
    <x v="39"/>
    <x v="0"/>
    <x v="0"/>
    <s v="Trasferimento"/>
    <x v="0"/>
    <x v="4"/>
    <x v="0"/>
    <m/>
  </r>
  <r>
    <n v="45879"/>
    <x v="0"/>
    <x v="0"/>
    <x v="0"/>
    <x v="0"/>
    <x v="13"/>
    <x v="39"/>
    <x v="0"/>
    <x v="0"/>
    <s v="Trasferimento"/>
    <x v="0"/>
    <x v="4"/>
    <x v="0"/>
    <m/>
  </r>
  <r>
    <n v="182781"/>
    <x v="0"/>
    <x v="0"/>
    <x v="0"/>
    <x v="0"/>
    <x v="1"/>
    <x v="324"/>
    <x v="0"/>
    <x v="0"/>
    <s v="Trasferimento"/>
    <x v="1"/>
    <x v="0"/>
    <x v="0"/>
    <m/>
  </r>
  <r>
    <n v="216843"/>
    <x v="0"/>
    <x v="0"/>
    <x v="0"/>
    <x v="0"/>
    <x v="1"/>
    <x v="324"/>
    <x v="0"/>
    <x v="0"/>
    <s v="Trasferimento"/>
    <x v="1"/>
    <x v="3"/>
    <x v="0"/>
    <m/>
  </r>
  <r>
    <n v="168415"/>
    <x v="0"/>
    <x v="0"/>
    <x v="0"/>
    <x v="0"/>
    <x v="9"/>
    <x v="255"/>
    <x v="0"/>
    <x v="0"/>
    <s v="Trasferimento"/>
    <x v="0"/>
    <x v="3"/>
    <x v="0"/>
    <m/>
  </r>
  <r>
    <n v="155906"/>
    <x v="0"/>
    <x v="1"/>
    <x v="0"/>
    <x v="0"/>
    <x v="7"/>
    <x v="282"/>
    <x v="0"/>
    <x v="0"/>
    <s v="Trasferimento"/>
    <x v="0"/>
    <x v="1"/>
    <x v="0"/>
    <m/>
  </r>
  <r>
    <n v="85367"/>
    <x v="0"/>
    <x v="0"/>
    <x v="0"/>
    <x v="0"/>
    <x v="7"/>
    <x v="282"/>
    <x v="0"/>
    <x v="0"/>
    <s v="Trasferimento"/>
    <x v="0"/>
    <x v="3"/>
    <x v="0"/>
    <m/>
  </r>
  <r>
    <n v="164189"/>
    <x v="0"/>
    <x v="0"/>
    <x v="2"/>
    <x v="1"/>
    <x v="7"/>
    <x v="282"/>
    <x v="0"/>
    <x v="0"/>
    <s v="Trasferimento"/>
    <x v="0"/>
    <x v="0"/>
    <x v="0"/>
    <m/>
  </r>
  <r>
    <n v="11683"/>
    <x v="0"/>
    <x v="0"/>
    <x v="0"/>
    <x v="0"/>
    <x v="7"/>
    <x v="282"/>
    <x v="0"/>
    <x v="1"/>
    <s v="Trasferimento"/>
    <x v="0"/>
    <x v="0"/>
    <x v="0"/>
    <m/>
  </r>
  <r>
    <n v="112225"/>
    <x v="0"/>
    <x v="0"/>
    <x v="2"/>
    <x v="4"/>
    <x v="8"/>
    <x v="13"/>
    <x v="0"/>
    <x v="0"/>
    <s v="Trasferimento"/>
    <x v="0"/>
    <x v="0"/>
    <x v="0"/>
    <m/>
  </r>
  <r>
    <n v="115024"/>
    <x v="0"/>
    <x v="0"/>
    <x v="0"/>
    <x v="0"/>
    <x v="8"/>
    <x v="13"/>
    <x v="0"/>
    <x v="0"/>
    <s v="Trasferimento"/>
    <x v="0"/>
    <x v="1"/>
    <x v="0"/>
    <m/>
  </r>
  <r>
    <n v="172084"/>
    <x v="0"/>
    <x v="0"/>
    <x v="2"/>
    <x v="0"/>
    <x v="5"/>
    <x v="6"/>
    <x v="0"/>
    <x v="0"/>
    <s v="Trasferimento"/>
    <x v="0"/>
    <x v="0"/>
    <x v="0"/>
    <m/>
  </r>
  <r>
    <n v="177909"/>
    <x v="0"/>
    <x v="0"/>
    <x v="2"/>
    <x v="0"/>
    <x v="5"/>
    <x v="6"/>
    <x v="0"/>
    <x v="0"/>
    <s v="Trasferimento"/>
    <x v="0"/>
    <x v="0"/>
    <x v="0"/>
    <m/>
  </r>
  <r>
    <n v="37945"/>
    <x v="0"/>
    <x v="0"/>
    <x v="0"/>
    <x v="0"/>
    <x v="5"/>
    <x v="6"/>
    <x v="0"/>
    <x v="0"/>
    <s v="Trasferimento"/>
    <x v="0"/>
    <x v="4"/>
    <x v="0"/>
    <m/>
  </r>
  <r>
    <n v="108074"/>
    <x v="0"/>
    <x v="0"/>
    <x v="0"/>
    <x v="0"/>
    <x v="5"/>
    <x v="6"/>
    <x v="0"/>
    <x v="1"/>
    <s v="Trasferimento"/>
    <x v="0"/>
    <x v="0"/>
    <x v="0"/>
    <m/>
  </r>
  <r>
    <n v="37946"/>
    <x v="0"/>
    <x v="0"/>
    <x v="0"/>
    <x v="0"/>
    <x v="5"/>
    <x v="6"/>
    <x v="0"/>
    <x v="1"/>
    <s v="Trasferimento"/>
    <x v="0"/>
    <x v="4"/>
    <x v="0"/>
    <m/>
  </r>
  <r>
    <n v="133699"/>
    <x v="0"/>
    <x v="0"/>
    <x v="2"/>
    <x v="0"/>
    <x v="5"/>
    <x v="6"/>
    <x v="0"/>
    <x v="0"/>
    <s v="Trasferimento"/>
    <x v="0"/>
    <x v="0"/>
    <x v="0"/>
    <m/>
  </r>
  <r>
    <n v="18928"/>
    <x v="0"/>
    <x v="1"/>
    <x v="2"/>
    <x v="4"/>
    <x v="5"/>
    <x v="38"/>
    <x v="0"/>
    <x v="0"/>
    <s v="Trasferimento"/>
    <x v="1"/>
    <x v="0"/>
    <x v="0"/>
    <m/>
  </r>
  <r>
    <n v="141282"/>
    <x v="0"/>
    <x v="0"/>
    <x v="0"/>
    <x v="0"/>
    <x v="7"/>
    <x v="51"/>
    <x v="0"/>
    <x v="0"/>
    <s v="Trasferimento"/>
    <x v="1"/>
    <x v="0"/>
    <x v="0"/>
    <m/>
  </r>
  <r>
    <n v="168157"/>
    <x v="0"/>
    <x v="0"/>
    <x v="0"/>
    <x v="3"/>
    <x v="7"/>
    <x v="210"/>
    <x v="0"/>
    <x v="0"/>
    <s v="Trasferimento"/>
    <x v="0"/>
    <x v="3"/>
    <x v="0"/>
    <m/>
  </r>
  <r>
    <n v="226948"/>
    <x v="0"/>
    <x v="0"/>
    <x v="0"/>
    <x v="0"/>
    <x v="7"/>
    <x v="51"/>
    <x v="0"/>
    <x v="1"/>
    <s v="Trasferimento"/>
    <x v="1"/>
    <x v="0"/>
    <x v="0"/>
    <m/>
  </r>
  <r>
    <n v="203654"/>
    <x v="0"/>
    <x v="0"/>
    <x v="0"/>
    <x v="0"/>
    <x v="7"/>
    <x v="51"/>
    <x v="0"/>
    <x v="0"/>
    <s v="Trasferimento"/>
    <x v="1"/>
    <x v="0"/>
    <x v="0"/>
    <m/>
  </r>
  <r>
    <n v="223250"/>
    <x v="0"/>
    <x v="0"/>
    <x v="0"/>
    <x v="0"/>
    <x v="11"/>
    <x v="278"/>
    <x v="0"/>
    <x v="0"/>
    <s v="Trasferimento"/>
    <x v="1"/>
    <x v="0"/>
    <x v="0"/>
    <m/>
  </r>
  <r>
    <n v="135947"/>
    <x v="0"/>
    <x v="0"/>
    <x v="0"/>
    <x v="0"/>
    <x v="2"/>
    <x v="36"/>
    <x v="0"/>
    <x v="0"/>
    <s v="Trasferimento"/>
    <x v="1"/>
    <x v="1"/>
    <x v="0"/>
    <m/>
  </r>
  <r>
    <n v="196150"/>
    <x v="0"/>
    <x v="0"/>
    <x v="0"/>
    <x v="0"/>
    <x v="11"/>
    <x v="376"/>
    <x v="0"/>
    <x v="1"/>
    <s v="Trasferimento"/>
    <x v="1"/>
    <x v="0"/>
    <x v="0"/>
    <m/>
  </r>
  <r>
    <n v="196174"/>
    <x v="0"/>
    <x v="0"/>
    <x v="0"/>
    <x v="0"/>
    <x v="11"/>
    <x v="376"/>
    <x v="0"/>
    <x v="0"/>
    <s v="Trasferimento"/>
    <x v="1"/>
    <x v="0"/>
    <x v="0"/>
    <m/>
  </r>
  <r>
    <n v="215752"/>
    <x v="0"/>
    <x v="0"/>
    <x v="2"/>
    <x v="2"/>
    <x v="11"/>
    <x v="376"/>
    <x v="0"/>
    <x v="1"/>
    <s v="Trasferimento"/>
    <x v="1"/>
    <x v="1"/>
    <x v="0"/>
    <m/>
  </r>
  <r>
    <n v="54754"/>
    <x v="0"/>
    <x v="0"/>
    <x v="0"/>
    <x v="0"/>
    <x v="7"/>
    <x v="51"/>
    <x v="0"/>
    <x v="0"/>
    <s v="Trasferimento"/>
    <x v="1"/>
    <x v="0"/>
    <x v="0"/>
    <m/>
  </r>
  <r>
    <n v="42680"/>
    <x v="0"/>
    <x v="0"/>
    <x v="0"/>
    <x v="0"/>
    <x v="7"/>
    <x v="274"/>
    <x v="0"/>
    <x v="1"/>
    <s v="Trasferimento"/>
    <x v="0"/>
    <x v="4"/>
    <x v="0"/>
    <m/>
  </r>
  <r>
    <n v="49285"/>
    <x v="0"/>
    <x v="0"/>
    <x v="0"/>
    <x v="0"/>
    <x v="7"/>
    <x v="274"/>
    <x v="0"/>
    <x v="0"/>
    <s v="Trasferimento"/>
    <x v="0"/>
    <x v="3"/>
    <x v="0"/>
    <m/>
  </r>
  <r>
    <n v="2300"/>
    <x v="0"/>
    <x v="0"/>
    <x v="0"/>
    <x v="0"/>
    <x v="7"/>
    <x v="274"/>
    <x v="0"/>
    <x v="0"/>
    <s v="Trasferimento"/>
    <x v="0"/>
    <x v="1"/>
    <x v="0"/>
    <m/>
  </r>
  <r>
    <n v="69413"/>
    <x v="0"/>
    <x v="0"/>
    <x v="0"/>
    <x v="0"/>
    <x v="7"/>
    <x v="274"/>
    <x v="0"/>
    <x v="1"/>
    <s v="Trasferimento"/>
    <x v="0"/>
    <x v="3"/>
    <x v="0"/>
    <m/>
  </r>
  <r>
    <n v="24167"/>
    <x v="0"/>
    <x v="0"/>
    <x v="0"/>
    <x v="0"/>
    <x v="7"/>
    <x v="274"/>
    <x v="0"/>
    <x v="0"/>
    <s v="Trasferimento"/>
    <x v="0"/>
    <x v="3"/>
    <x v="0"/>
    <m/>
  </r>
  <r>
    <n v="4070"/>
    <x v="0"/>
    <x v="0"/>
    <x v="0"/>
    <x v="0"/>
    <x v="4"/>
    <x v="250"/>
    <x v="0"/>
    <x v="0"/>
    <s v="Trasferimento"/>
    <x v="1"/>
    <x v="4"/>
    <x v="0"/>
    <m/>
  </r>
  <r>
    <n v="216694"/>
    <x v="0"/>
    <x v="0"/>
    <x v="0"/>
    <x v="0"/>
    <x v="11"/>
    <x v="278"/>
    <x v="0"/>
    <x v="0"/>
    <s v="Trasferimento"/>
    <x v="1"/>
    <x v="0"/>
    <x v="0"/>
    <m/>
  </r>
  <r>
    <n v="97019"/>
    <x v="0"/>
    <x v="0"/>
    <x v="2"/>
    <x v="4"/>
    <x v="7"/>
    <x v="209"/>
    <x v="0"/>
    <x v="0"/>
    <s v="Trasferimento"/>
    <x v="0"/>
    <x v="0"/>
    <x v="0"/>
    <m/>
  </r>
  <r>
    <n v="143087"/>
    <x v="0"/>
    <x v="0"/>
    <x v="2"/>
    <x v="0"/>
    <x v="1"/>
    <x v="26"/>
    <x v="0"/>
    <x v="0"/>
    <s v="Trasferimento"/>
    <x v="1"/>
    <x v="0"/>
    <x v="0"/>
    <m/>
  </r>
  <r>
    <n v="232207"/>
    <x v="1"/>
    <x v="0"/>
    <x v="0"/>
    <x v="0"/>
    <x v="1"/>
    <x v="402"/>
    <x v="0"/>
    <x v="0"/>
    <s v="Trasferimento"/>
    <x v="1"/>
    <x v="2"/>
    <x v="0"/>
    <m/>
  </r>
  <r>
    <n v="232208"/>
    <x v="1"/>
    <x v="0"/>
    <x v="0"/>
    <x v="0"/>
    <x v="1"/>
    <x v="402"/>
    <x v="0"/>
    <x v="1"/>
    <s v="Trasferimento"/>
    <x v="1"/>
    <x v="6"/>
    <x v="0"/>
    <m/>
  </r>
  <r>
    <n v="90947"/>
    <x v="0"/>
    <x v="0"/>
    <x v="0"/>
    <x v="0"/>
    <x v="1"/>
    <x v="402"/>
    <x v="0"/>
    <x v="0"/>
    <s v="Trasferimento"/>
    <x v="1"/>
    <x v="0"/>
    <x v="0"/>
    <m/>
  </r>
  <r>
    <n v="87349"/>
    <x v="0"/>
    <x v="0"/>
    <x v="0"/>
    <x v="0"/>
    <x v="1"/>
    <x v="402"/>
    <x v="0"/>
    <x v="0"/>
    <s v="Trasferimento"/>
    <x v="1"/>
    <x v="0"/>
    <x v="0"/>
    <m/>
  </r>
  <r>
    <n v="15957"/>
    <x v="0"/>
    <x v="0"/>
    <x v="0"/>
    <x v="0"/>
    <x v="8"/>
    <x v="92"/>
    <x v="0"/>
    <x v="0"/>
    <s v="Trasferimento"/>
    <x v="1"/>
    <x v="4"/>
    <x v="0"/>
    <m/>
  </r>
  <r>
    <n v="152188"/>
    <x v="0"/>
    <x v="0"/>
    <x v="0"/>
    <x v="0"/>
    <x v="1"/>
    <x v="340"/>
    <x v="0"/>
    <x v="1"/>
    <s v="Trasferimento"/>
    <x v="1"/>
    <x v="3"/>
    <x v="0"/>
    <m/>
  </r>
  <r>
    <n v="107099"/>
    <x v="0"/>
    <x v="0"/>
    <x v="0"/>
    <x v="1"/>
    <x v="8"/>
    <x v="222"/>
    <x v="0"/>
    <x v="0"/>
    <s v="Trasferimento"/>
    <x v="1"/>
    <x v="4"/>
    <x v="0"/>
    <m/>
  </r>
  <r>
    <n v="88172"/>
    <x v="0"/>
    <x v="0"/>
    <x v="0"/>
    <x v="0"/>
    <x v="4"/>
    <x v="368"/>
    <x v="0"/>
    <x v="1"/>
    <s v="Trasferimento"/>
    <x v="1"/>
    <x v="3"/>
    <x v="0"/>
    <m/>
  </r>
  <r>
    <n v="79124"/>
    <x v="0"/>
    <x v="0"/>
    <x v="0"/>
    <x v="0"/>
    <x v="4"/>
    <x v="368"/>
    <x v="0"/>
    <x v="0"/>
    <s v="Trasferimento"/>
    <x v="1"/>
    <x v="3"/>
    <x v="0"/>
    <m/>
  </r>
  <r>
    <n v="218361"/>
    <x v="0"/>
    <x v="0"/>
    <x v="0"/>
    <x v="3"/>
    <x v="10"/>
    <x v="396"/>
    <x v="0"/>
    <x v="1"/>
    <s v="Trasferimento"/>
    <x v="0"/>
    <x v="3"/>
    <x v="0"/>
    <m/>
  </r>
  <r>
    <n v="218362"/>
    <x v="0"/>
    <x v="0"/>
    <x v="0"/>
    <x v="4"/>
    <x v="10"/>
    <x v="396"/>
    <x v="0"/>
    <x v="0"/>
    <s v="Trasferimento"/>
    <x v="0"/>
    <x v="3"/>
    <x v="0"/>
    <m/>
  </r>
  <r>
    <n v="202984"/>
    <x v="0"/>
    <x v="0"/>
    <x v="0"/>
    <x v="0"/>
    <x v="7"/>
    <x v="347"/>
    <x v="0"/>
    <x v="0"/>
    <s v="Trasferimento"/>
    <x v="0"/>
    <x v="4"/>
    <x v="0"/>
    <m/>
  </r>
  <r>
    <n v="140319"/>
    <x v="0"/>
    <x v="0"/>
    <x v="0"/>
    <x v="0"/>
    <x v="7"/>
    <x v="347"/>
    <x v="0"/>
    <x v="1"/>
    <s v="Trasferimento"/>
    <x v="0"/>
    <x v="3"/>
    <x v="0"/>
    <m/>
  </r>
  <r>
    <n v="103437"/>
    <x v="0"/>
    <x v="0"/>
    <x v="0"/>
    <x v="0"/>
    <x v="7"/>
    <x v="347"/>
    <x v="0"/>
    <x v="0"/>
    <s v="Trasferimento"/>
    <x v="0"/>
    <x v="0"/>
    <x v="0"/>
    <m/>
  </r>
  <r>
    <n v="83500"/>
    <x v="0"/>
    <x v="0"/>
    <x v="0"/>
    <x v="0"/>
    <x v="7"/>
    <x v="51"/>
    <x v="0"/>
    <x v="0"/>
    <s v="Trasferimento"/>
    <x v="1"/>
    <x v="0"/>
    <x v="0"/>
    <m/>
  </r>
  <r>
    <n v="224910"/>
    <x v="0"/>
    <x v="0"/>
    <x v="0"/>
    <x v="0"/>
    <x v="7"/>
    <x v="51"/>
    <x v="0"/>
    <x v="0"/>
    <s v="Trasferimento"/>
    <x v="1"/>
    <x v="1"/>
    <x v="0"/>
    <m/>
  </r>
  <r>
    <n v="227015"/>
    <x v="0"/>
    <x v="1"/>
    <x v="0"/>
    <x v="1"/>
    <x v="15"/>
    <x v="104"/>
    <x v="0"/>
    <x v="0"/>
    <s v="Trasferimento"/>
    <x v="1"/>
    <x v="0"/>
    <x v="0"/>
    <m/>
  </r>
  <r>
    <n v="218144"/>
    <x v="0"/>
    <x v="1"/>
    <x v="0"/>
    <x v="0"/>
    <x v="6"/>
    <x v="299"/>
    <x v="0"/>
    <x v="0"/>
    <s v="Trasferimento"/>
    <x v="1"/>
    <x v="1"/>
    <x v="0"/>
    <m/>
  </r>
  <r>
    <n v="174806"/>
    <x v="0"/>
    <x v="0"/>
    <x v="0"/>
    <x v="0"/>
    <x v="7"/>
    <x v="195"/>
    <x v="0"/>
    <x v="0"/>
    <s v="Trasferimento"/>
    <x v="1"/>
    <x v="0"/>
    <x v="0"/>
    <m/>
  </r>
  <r>
    <n v="180216"/>
    <x v="0"/>
    <x v="0"/>
    <x v="0"/>
    <x v="0"/>
    <x v="6"/>
    <x v="299"/>
    <x v="0"/>
    <x v="0"/>
    <s v="Trasferimento"/>
    <x v="1"/>
    <x v="0"/>
    <x v="0"/>
    <m/>
  </r>
  <r>
    <n v="2833"/>
    <x v="0"/>
    <x v="0"/>
    <x v="2"/>
    <x v="0"/>
    <x v="8"/>
    <x v="92"/>
    <x v="0"/>
    <x v="0"/>
    <s v="Trasferimento"/>
    <x v="1"/>
    <x v="3"/>
    <x v="0"/>
    <m/>
  </r>
  <r>
    <n v="209870"/>
    <x v="0"/>
    <x v="0"/>
    <x v="0"/>
    <x v="0"/>
    <x v="8"/>
    <x v="92"/>
    <x v="0"/>
    <x v="0"/>
    <s v="Trasferimento"/>
    <x v="1"/>
    <x v="1"/>
    <x v="0"/>
    <m/>
  </r>
  <r>
    <n v="104100"/>
    <x v="0"/>
    <x v="0"/>
    <x v="0"/>
    <x v="4"/>
    <x v="8"/>
    <x v="92"/>
    <x v="0"/>
    <x v="0"/>
    <s v="Trasferimento"/>
    <x v="1"/>
    <x v="0"/>
    <x v="0"/>
    <m/>
  </r>
  <r>
    <n v="100904"/>
    <x v="0"/>
    <x v="0"/>
    <x v="0"/>
    <x v="0"/>
    <x v="8"/>
    <x v="92"/>
    <x v="0"/>
    <x v="0"/>
    <s v="Trasferimento"/>
    <x v="1"/>
    <x v="0"/>
    <x v="0"/>
    <m/>
  </r>
  <r>
    <n v="89547"/>
    <x v="0"/>
    <x v="0"/>
    <x v="2"/>
    <x v="4"/>
    <x v="8"/>
    <x v="92"/>
    <x v="0"/>
    <x v="1"/>
    <s v="Trasferimento"/>
    <x v="1"/>
    <x v="3"/>
    <x v="0"/>
    <m/>
  </r>
  <r>
    <n v="230796"/>
    <x v="0"/>
    <x v="0"/>
    <x v="0"/>
    <x v="3"/>
    <x v="8"/>
    <x v="92"/>
    <x v="0"/>
    <x v="0"/>
    <s v="Trasferimento"/>
    <x v="1"/>
    <x v="1"/>
    <x v="0"/>
    <m/>
  </r>
  <r>
    <n v="12397"/>
    <x v="0"/>
    <x v="0"/>
    <x v="0"/>
    <x v="0"/>
    <x v="2"/>
    <x v="353"/>
    <x v="0"/>
    <x v="0"/>
    <s v="Trasferimento"/>
    <x v="1"/>
    <x v="4"/>
    <x v="0"/>
    <m/>
  </r>
  <r>
    <n v="12297"/>
    <x v="0"/>
    <x v="0"/>
    <x v="0"/>
    <x v="0"/>
    <x v="2"/>
    <x v="353"/>
    <x v="0"/>
    <x v="0"/>
    <s v="Trasferimento"/>
    <x v="1"/>
    <x v="4"/>
    <x v="0"/>
    <m/>
  </r>
  <r>
    <n v="27963"/>
    <x v="0"/>
    <x v="1"/>
    <x v="2"/>
    <x v="0"/>
    <x v="7"/>
    <x v="293"/>
    <x v="0"/>
    <x v="0"/>
    <s v="Trasferimento"/>
    <x v="1"/>
    <x v="4"/>
    <x v="0"/>
    <m/>
  </r>
  <r>
    <n v="73621"/>
    <x v="0"/>
    <x v="0"/>
    <x v="0"/>
    <x v="0"/>
    <x v="6"/>
    <x v="354"/>
    <x v="0"/>
    <x v="0"/>
    <s v="Trasferimento"/>
    <x v="0"/>
    <x v="0"/>
    <x v="0"/>
    <m/>
  </r>
  <r>
    <n v="189830"/>
    <x v="0"/>
    <x v="0"/>
    <x v="0"/>
    <x v="0"/>
    <x v="6"/>
    <x v="299"/>
    <x v="0"/>
    <x v="1"/>
    <s v="Trasferimento"/>
    <x v="1"/>
    <x v="4"/>
    <x v="0"/>
    <m/>
  </r>
  <r>
    <n v="109588"/>
    <x v="0"/>
    <x v="0"/>
    <x v="0"/>
    <x v="0"/>
    <x v="7"/>
    <x v="185"/>
    <x v="0"/>
    <x v="1"/>
    <s v="Trasferimento"/>
    <x v="1"/>
    <x v="3"/>
    <x v="0"/>
    <m/>
  </r>
  <r>
    <n v="230736"/>
    <x v="0"/>
    <x v="0"/>
    <x v="0"/>
    <x v="1"/>
    <x v="1"/>
    <x v="1"/>
    <x v="0"/>
    <x v="1"/>
    <s v="Trasferimento"/>
    <x v="0"/>
    <x v="3"/>
    <x v="0"/>
    <m/>
  </r>
  <r>
    <n v="167955"/>
    <x v="0"/>
    <x v="0"/>
    <x v="0"/>
    <x v="0"/>
    <x v="6"/>
    <x v="299"/>
    <x v="0"/>
    <x v="0"/>
    <s v="Trasferimento"/>
    <x v="1"/>
    <x v="0"/>
    <x v="0"/>
    <m/>
  </r>
  <r>
    <n v="76953"/>
    <x v="0"/>
    <x v="0"/>
    <x v="0"/>
    <x v="0"/>
    <x v="6"/>
    <x v="299"/>
    <x v="0"/>
    <x v="0"/>
    <s v="Trasferimento"/>
    <x v="1"/>
    <x v="1"/>
    <x v="0"/>
    <m/>
  </r>
  <r>
    <n v="181401"/>
    <x v="0"/>
    <x v="0"/>
    <x v="0"/>
    <x v="0"/>
    <x v="4"/>
    <x v="140"/>
    <x v="0"/>
    <x v="0"/>
    <s v="Trasferimento"/>
    <x v="0"/>
    <x v="4"/>
    <x v="0"/>
    <m/>
  </r>
  <r>
    <n v="6858"/>
    <x v="0"/>
    <x v="0"/>
    <x v="0"/>
    <x v="0"/>
    <x v="6"/>
    <x v="299"/>
    <x v="0"/>
    <x v="0"/>
    <s v="Trasferimento"/>
    <x v="1"/>
    <x v="0"/>
    <x v="0"/>
    <m/>
  </r>
  <r>
    <n v="7227"/>
    <x v="0"/>
    <x v="0"/>
    <x v="0"/>
    <x v="0"/>
    <x v="6"/>
    <x v="299"/>
    <x v="0"/>
    <x v="0"/>
    <s v="Trasferimento"/>
    <x v="1"/>
    <x v="3"/>
    <x v="0"/>
    <m/>
  </r>
  <r>
    <n v="148940"/>
    <x v="0"/>
    <x v="0"/>
    <x v="0"/>
    <x v="0"/>
    <x v="6"/>
    <x v="299"/>
    <x v="0"/>
    <x v="0"/>
    <s v="Trasferimento"/>
    <x v="1"/>
    <x v="0"/>
    <x v="0"/>
    <m/>
  </r>
  <r>
    <n v="189833"/>
    <x v="0"/>
    <x v="0"/>
    <x v="0"/>
    <x v="1"/>
    <x v="4"/>
    <x v="88"/>
    <x v="0"/>
    <x v="0"/>
    <s v="Trasferimento"/>
    <x v="1"/>
    <x v="4"/>
    <x v="0"/>
    <m/>
  </r>
  <r>
    <n v="178715"/>
    <x v="0"/>
    <x v="0"/>
    <x v="0"/>
    <x v="1"/>
    <x v="4"/>
    <x v="88"/>
    <x v="0"/>
    <x v="0"/>
    <s v="Trasferimento"/>
    <x v="1"/>
    <x v="0"/>
    <x v="0"/>
    <m/>
  </r>
  <r>
    <n v="66704"/>
    <x v="0"/>
    <x v="0"/>
    <x v="2"/>
    <x v="4"/>
    <x v="1"/>
    <x v="108"/>
    <x v="0"/>
    <x v="0"/>
    <s v="Trasferimento"/>
    <x v="0"/>
    <x v="0"/>
    <x v="0"/>
    <m/>
  </r>
  <r>
    <n v="32545"/>
    <x v="0"/>
    <x v="0"/>
    <x v="2"/>
    <x v="0"/>
    <x v="1"/>
    <x v="108"/>
    <x v="0"/>
    <x v="0"/>
    <s v="Trasferimento"/>
    <x v="0"/>
    <x v="4"/>
    <x v="0"/>
    <m/>
  </r>
  <r>
    <n v="212623"/>
    <x v="0"/>
    <x v="0"/>
    <x v="0"/>
    <x v="0"/>
    <x v="7"/>
    <x v="205"/>
    <x v="0"/>
    <x v="0"/>
    <s v="Trasferimento"/>
    <x v="1"/>
    <x v="4"/>
    <x v="0"/>
    <m/>
  </r>
  <r>
    <n v="32535"/>
    <x v="0"/>
    <x v="0"/>
    <x v="0"/>
    <x v="0"/>
    <x v="7"/>
    <x v="45"/>
    <x v="0"/>
    <x v="1"/>
    <s v="Trasferimento"/>
    <x v="1"/>
    <x v="4"/>
    <x v="0"/>
    <m/>
  </r>
  <r>
    <n v="15116"/>
    <x v="0"/>
    <x v="0"/>
    <x v="0"/>
    <x v="0"/>
    <x v="7"/>
    <x v="45"/>
    <x v="0"/>
    <x v="0"/>
    <s v="Trasferimento"/>
    <x v="1"/>
    <x v="3"/>
    <x v="0"/>
    <m/>
  </r>
  <r>
    <n v="153919"/>
    <x v="0"/>
    <x v="0"/>
    <x v="0"/>
    <x v="0"/>
    <x v="7"/>
    <x v="45"/>
    <x v="0"/>
    <x v="0"/>
    <s v="Trasferimento"/>
    <x v="1"/>
    <x v="0"/>
    <x v="0"/>
    <m/>
  </r>
  <r>
    <n v="172211"/>
    <x v="0"/>
    <x v="0"/>
    <x v="0"/>
    <x v="0"/>
    <x v="9"/>
    <x v="19"/>
    <x v="0"/>
    <x v="1"/>
    <s v="Trasferimento"/>
    <x v="1"/>
    <x v="3"/>
    <x v="0"/>
    <m/>
  </r>
  <r>
    <n v="191203"/>
    <x v="0"/>
    <x v="0"/>
    <x v="0"/>
    <x v="0"/>
    <x v="8"/>
    <x v="113"/>
    <x v="0"/>
    <x v="0"/>
    <s v="Trasferimento"/>
    <x v="0"/>
    <x v="0"/>
    <x v="0"/>
    <m/>
  </r>
  <r>
    <n v="212364"/>
    <x v="1"/>
    <x v="0"/>
    <x v="0"/>
    <x v="0"/>
    <x v="11"/>
    <x v="152"/>
    <x v="0"/>
    <x v="0"/>
    <s v="Trasferimento"/>
    <x v="1"/>
    <x v="5"/>
    <x v="0"/>
    <s v="B"/>
  </r>
  <r>
    <n v="149232"/>
    <x v="1"/>
    <x v="0"/>
    <x v="0"/>
    <x v="0"/>
    <x v="12"/>
    <x v="245"/>
    <x v="0"/>
    <x v="1"/>
    <s v="Trasferimento"/>
    <x v="1"/>
    <x v="2"/>
    <x v="0"/>
    <m/>
  </r>
  <r>
    <n v="17502"/>
    <x v="0"/>
    <x v="0"/>
    <x v="0"/>
    <x v="0"/>
    <x v="17"/>
    <x v="258"/>
    <x v="0"/>
    <x v="0"/>
    <s v="Trasferimento"/>
    <x v="1"/>
    <x v="3"/>
    <x v="0"/>
    <m/>
  </r>
  <r>
    <n v="191386"/>
    <x v="0"/>
    <x v="1"/>
    <x v="0"/>
    <x v="1"/>
    <x v="12"/>
    <x v="314"/>
    <x v="0"/>
    <x v="0"/>
    <s v="Trasferimento"/>
    <x v="0"/>
    <x v="0"/>
    <x v="0"/>
    <m/>
  </r>
  <r>
    <n v="191387"/>
    <x v="0"/>
    <x v="1"/>
    <x v="0"/>
    <x v="1"/>
    <x v="12"/>
    <x v="314"/>
    <x v="0"/>
    <x v="0"/>
    <s v="Trasferimento"/>
    <x v="0"/>
    <x v="0"/>
    <x v="0"/>
    <m/>
  </r>
  <r>
    <n v="203721"/>
    <x v="0"/>
    <x v="0"/>
    <x v="0"/>
    <x v="0"/>
    <x v="2"/>
    <x v="139"/>
    <x v="0"/>
    <x v="0"/>
    <s v="Trasferimento"/>
    <x v="1"/>
    <x v="0"/>
    <x v="0"/>
    <m/>
  </r>
  <r>
    <n v="184030"/>
    <x v="0"/>
    <x v="0"/>
    <x v="0"/>
    <x v="0"/>
    <x v="12"/>
    <x v="148"/>
    <x v="0"/>
    <x v="1"/>
    <s v="Trasferimento"/>
    <x v="1"/>
    <x v="3"/>
    <x v="0"/>
    <m/>
  </r>
  <r>
    <n v="127520"/>
    <x v="0"/>
    <x v="0"/>
    <x v="0"/>
    <x v="0"/>
    <x v="4"/>
    <x v="250"/>
    <x v="0"/>
    <x v="0"/>
    <s v="Trasferimento"/>
    <x v="1"/>
    <x v="4"/>
    <x v="0"/>
    <m/>
  </r>
  <r>
    <n v="213949"/>
    <x v="0"/>
    <x v="0"/>
    <x v="0"/>
    <x v="0"/>
    <x v="7"/>
    <x v="182"/>
    <x v="0"/>
    <x v="0"/>
    <s v="Trasferimento"/>
    <x v="1"/>
    <x v="0"/>
    <x v="0"/>
    <m/>
  </r>
  <r>
    <n v="118751"/>
    <x v="0"/>
    <x v="0"/>
    <x v="0"/>
    <x v="0"/>
    <x v="7"/>
    <x v="182"/>
    <x v="0"/>
    <x v="0"/>
    <s v="Trasferimento"/>
    <x v="1"/>
    <x v="0"/>
    <x v="0"/>
    <m/>
  </r>
  <r>
    <n v="188177"/>
    <x v="0"/>
    <x v="0"/>
    <x v="0"/>
    <x v="0"/>
    <x v="1"/>
    <x v="108"/>
    <x v="0"/>
    <x v="0"/>
    <s v="Trasferimento"/>
    <x v="0"/>
    <x v="0"/>
    <x v="0"/>
    <m/>
  </r>
  <r>
    <n v="95187"/>
    <x v="0"/>
    <x v="0"/>
    <x v="2"/>
    <x v="4"/>
    <x v="4"/>
    <x v="23"/>
    <x v="0"/>
    <x v="0"/>
    <s v="Trasferimento"/>
    <x v="1"/>
    <x v="3"/>
    <x v="0"/>
    <m/>
  </r>
  <r>
    <n v="45071"/>
    <x v="0"/>
    <x v="0"/>
    <x v="0"/>
    <x v="0"/>
    <x v="4"/>
    <x v="368"/>
    <x v="0"/>
    <x v="0"/>
    <s v="Trasferimento"/>
    <x v="1"/>
    <x v="0"/>
    <x v="0"/>
    <m/>
  </r>
  <r>
    <n v="208930"/>
    <x v="0"/>
    <x v="0"/>
    <x v="0"/>
    <x v="0"/>
    <x v="2"/>
    <x v="332"/>
    <x v="0"/>
    <x v="1"/>
    <s v="Trasferimento"/>
    <x v="1"/>
    <x v="0"/>
    <x v="0"/>
    <m/>
  </r>
  <r>
    <n v="207797"/>
    <x v="0"/>
    <x v="0"/>
    <x v="0"/>
    <x v="0"/>
    <x v="2"/>
    <x v="332"/>
    <x v="0"/>
    <x v="0"/>
    <s v="Trasferimento"/>
    <x v="1"/>
    <x v="0"/>
    <x v="0"/>
    <m/>
  </r>
  <r>
    <n v="80243"/>
    <x v="0"/>
    <x v="0"/>
    <x v="2"/>
    <x v="0"/>
    <x v="0"/>
    <x v="100"/>
    <x v="0"/>
    <x v="0"/>
    <s v="Trasferimento"/>
    <x v="0"/>
    <x v="0"/>
    <x v="0"/>
    <m/>
  </r>
  <r>
    <n v="154276"/>
    <x v="0"/>
    <x v="0"/>
    <x v="0"/>
    <x v="0"/>
    <x v="0"/>
    <x v="100"/>
    <x v="0"/>
    <x v="0"/>
    <s v="Trasferimento"/>
    <x v="0"/>
    <x v="3"/>
    <x v="0"/>
    <m/>
  </r>
  <r>
    <n v="152042"/>
    <x v="0"/>
    <x v="0"/>
    <x v="0"/>
    <x v="0"/>
    <x v="0"/>
    <x v="100"/>
    <x v="0"/>
    <x v="1"/>
    <s v="Trasferimento"/>
    <x v="0"/>
    <x v="3"/>
    <x v="0"/>
    <m/>
  </r>
  <r>
    <n v="228800"/>
    <x v="0"/>
    <x v="0"/>
    <x v="0"/>
    <x v="1"/>
    <x v="0"/>
    <x v="100"/>
    <x v="0"/>
    <x v="0"/>
    <s v="Trasferimento"/>
    <x v="0"/>
    <x v="0"/>
    <x v="0"/>
    <m/>
  </r>
  <r>
    <n v="65430"/>
    <x v="0"/>
    <x v="0"/>
    <x v="0"/>
    <x v="0"/>
    <x v="0"/>
    <x v="100"/>
    <x v="0"/>
    <x v="0"/>
    <s v="Trasferimento"/>
    <x v="0"/>
    <x v="0"/>
    <x v="0"/>
    <m/>
  </r>
  <r>
    <n v="179759"/>
    <x v="0"/>
    <x v="0"/>
    <x v="0"/>
    <x v="0"/>
    <x v="0"/>
    <x v="100"/>
    <x v="0"/>
    <x v="0"/>
    <s v="Trasferimento"/>
    <x v="0"/>
    <x v="4"/>
    <x v="0"/>
    <m/>
  </r>
  <r>
    <n v="219325"/>
    <x v="0"/>
    <x v="0"/>
    <x v="0"/>
    <x v="0"/>
    <x v="2"/>
    <x v="332"/>
    <x v="0"/>
    <x v="0"/>
    <s v="Trasferimento"/>
    <x v="1"/>
    <x v="3"/>
    <x v="0"/>
    <m/>
  </r>
  <r>
    <n v="58156"/>
    <x v="0"/>
    <x v="0"/>
    <x v="0"/>
    <x v="0"/>
    <x v="2"/>
    <x v="307"/>
    <x v="0"/>
    <x v="0"/>
    <s v="Trasferimento"/>
    <x v="1"/>
    <x v="3"/>
    <x v="0"/>
    <m/>
  </r>
  <r>
    <n v="183476"/>
    <x v="0"/>
    <x v="0"/>
    <x v="0"/>
    <x v="0"/>
    <x v="2"/>
    <x v="307"/>
    <x v="0"/>
    <x v="1"/>
    <s v="Trasferimento"/>
    <x v="1"/>
    <x v="3"/>
    <x v="0"/>
    <m/>
  </r>
  <r>
    <n v="38712"/>
    <x v="0"/>
    <x v="0"/>
    <x v="0"/>
    <x v="0"/>
    <x v="8"/>
    <x v="128"/>
    <x v="0"/>
    <x v="0"/>
    <s v="Trasferimento"/>
    <x v="1"/>
    <x v="3"/>
    <x v="0"/>
    <m/>
  </r>
  <r>
    <n v="158434"/>
    <x v="0"/>
    <x v="0"/>
    <x v="0"/>
    <x v="1"/>
    <x v="7"/>
    <x v="44"/>
    <x v="0"/>
    <x v="1"/>
    <s v="Trasferimento"/>
    <x v="1"/>
    <x v="0"/>
    <x v="0"/>
    <m/>
  </r>
  <r>
    <n v="110147"/>
    <x v="0"/>
    <x v="0"/>
    <x v="0"/>
    <x v="0"/>
    <x v="7"/>
    <x v="44"/>
    <x v="0"/>
    <x v="1"/>
    <s v="Trasferimento"/>
    <x v="1"/>
    <x v="3"/>
    <x v="0"/>
    <m/>
  </r>
  <r>
    <n v="45533"/>
    <x v="0"/>
    <x v="0"/>
    <x v="0"/>
    <x v="0"/>
    <x v="7"/>
    <x v="272"/>
    <x v="0"/>
    <x v="0"/>
    <s v="Trasferimento"/>
    <x v="0"/>
    <x v="3"/>
    <x v="0"/>
    <m/>
  </r>
  <r>
    <n v="226474"/>
    <x v="0"/>
    <x v="0"/>
    <x v="0"/>
    <x v="0"/>
    <x v="7"/>
    <x v="215"/>
    <x v="0"/>
    <x v="0"/>
    <s v="Trasferimento"/>
    <x v="1"/>
    <x v="0"/>
    <x v="0"/>
    <m/>
  </r>
  <r>
    <n v="169318"/>
    <x v="0"/>
    <x v="0"/>
    <x v="0"/>
    <x v="0"/>
    <x v="7"/>
    <x v="215"/>
    <x v="0"/>
    <x v="0"/>
    <s v="Trasferimento"/>
    <x v="1"/>
    <x v="3"/>
    <x v="0"/>
    <m/>
  </r>
  <r>
    <n v="132895"/>
    <x v="0"/>
    <x v="0"/>
    <x v="0"/>
    <x v="0"/>
    <x v="7"/>
    <x v="215"/>
    <x v="0"/>
    <x v="1"/>
    <s v="Trasferimento"/>
    <x v="1"/>
    <x v="3"/>
    <x v="0"/>
    <m/>
  </r>
  <r>
    <n v="127488"/>
    <x v="0"/>
    <x v="0"/>
    <x v="0"/>
    <x v="0"/>
    <x v="7"/>
    <x v="215"/>
    <x v="0"/>
    <x v="0"/>
    <s v="Trasferimento"/>
    <x v="1"/>
    <x v="3"/>
    <x v="0"/>
    <m/>
  </r>
  <r>
    <n v="7666"/>
    <x v="0"/>
    <x v="0"/>
    <x v="0"/>
    <x v="0"/>
    <x v="7"/>
    <x v="215"/>
    <x v="0"/>
    <x v="0"/>
    <s v="Trasferimento"/>
    <x v="1"/>
    <x v="0"/>
    <x v="0"/>
    <m/>
  </r>
  <r>
    <n v="85368"/>
    <x v="0"/>
    <x v="0"/>
    <x v="0"/>
    <x v="0"/>
    <x v="7"/>
    <x v="215"/>
    <x v="0"/>
    <x v="0"/>
    <s v="Trasferimento"/>
    <x v="1"/>
    <x v="0"/>
    <x v="0"/>
    <m/>
  </r>
  <r>
    <n v="230439"/>
    <x v="0"/>
    <x v="0"/>
    <x v="0"/>
    <x v="0"/>
    <x v="1"/>
    <x v="1"/>
    <x v="0"/>
    <x v="1"/>
    <s v="Trasferimento"/>
    <x v="0"/>
    <x v="3"/>
    <x v="0"/>
    <m/>
  </r>
  <r>
    <n v="199386"/>
    <x v="0"/>
    <x v="0"/>
    <x v="0"/>
    <x v="0"/>
    <x v="7"/>
    <x v="195"/>
    <x v="0"/>
    <x v="1"/>
    <s v="Trasferimento"/>
    <x v="1"/>
    <x v="3"/>
    <x v="0"/>
    <m/>
  </r>
  <r>
    <n v="101690"/>
    <x v="0"/>
    <x v="0"/>
    <x v="0"/>
    <x v="0"/>
    <x v="7"/>
    <x v="195"/>
    <x v="0"/>
    <x v="0"/>
    <s v="Trasferimento"/>
    <x v="1"/>
    <x v="3"/>
    <x v="0"/>
    <m/>
  </r>
  <r>
    <n v="199136"/>
    <x v="0"/>
    <x v="0"/>
    <x v="0"/>
    <x v="0"/>
    <x v="7"/>
    <x v="195"/>
    <x v="0"/>
    <x v="0"/>
    <s v="Trasferimento"/>
    <x v="1"/>
    <x v="0"/>
    <x v="0"/>
    <m/>
  </r>
  <r>
    <n v="166585"/>
    <x v="1"/>
    <x v="0"/>
    <x v="2"/>
    <x v="1"/>
    <x v="1"/>
    <x v="73"/>
    <x v="0"/>
    <x v="0"/>
    <s v="Trasferimento"/>
    <x v="1"/>
    <x v="6"/>
    <x v="0"/>
    <m/>
  </r>
  <r>
    <n v="78402"/>
    <x v="0"/>
    <x v="0"/>
    <x v="0"/>
    <x v="0"/>
    <x v="7"/>
    <x v="74"/>
    <x v="0"/>
    <x v="0"/>
    <s v="Trasferimento"/>
    <x v="1"/>
    <x v="0"/>
    <x v="0"/>
    <m/>
  </r>
  <r>
    <n v="203951"/>
    <x v="0"/>
    <x v="0"/>
    <x v="2"/>
    <x v="1"/>
    <x v="7"/>
    <x v="74"/>
    <x v="0"/>
    <x v="0"/>
    <s v="Trasferimento"/>
    <x v="1"/>
    <x v="3"/>
    <x v="0"/>
    <m/>
  </r>
  <r>
    <n v="123889"/>
    <x v="0"/>
    <x v="0"/>
    <x v="0"/>
    <x v="0"/>
    <x v="7"/>
    <x v="74"/>
    <x v="0"/>
    <x v="0"/>
    <s v="Trasferimento"/>
    <x v="1"/>
    <x v="0"/>
    <x v="0"/>
    <m/>
  </r>
  <r>
    <n v="220014"/>
    <x v="0"/>
    <x v="0"/>
    <x v="0"/>
    <x v="0"/>
    <x v="7"/>
    <x v="74"/>
    <x v="0"/>
    <x v="0"/>
    <s v="Trasferimento"/>
    <x v="1"/>
    <x v="0"/>
    <x v="0"/>
    <m/>
  </r>
  <r>
    <n v="122105"/>
    <x v="0"/>
    <x v="0"/>
    <x v="0"/>
    <x v="3"/>
    <x v="1"/>
    <x v="22"/>
    <x v="0"/>
    <x v="1"/>
    <s v="Trasferimento"/>
    <x v="1"/>
    <x v="4"/>
    <x v="0"/>
    <m/>
  </r>
  <r>
    <n v="142709"/>
    <x v="0"/>
    <x v="0"/>
    <x v="0"/>
    <x v="0"/>
    <x v="1"/>
    <x v="22"/>
    <x v="0"/>
    <x v="0"/>
    <s v="Trasferimento"/>
    <x v="1"/>
    <x v="0"/>
    <x v="0"/>
    <m/>
  </r>
  <r>
    <n v="206795"/>
    <x v="0"/>
    <x v="0"/>
    <x v="2"/>
    <x v="1"/>
    <x v="1"/>
    <x v="22"/>
    <x v="0"/>
    <x v="0"/>
    <s v="Trasferimento"/>
    <x v="1"/>
    <x v="1"/>
    <x v="0"/>
    <m/>
  </r>
  <r>
    <n v="220518"/>
    <x v="1"/>
    <x v="0"/>
    <x v="0"/>
    <x v="1"/>
    <x v="1"/>
    <x v="22"/>
    <x v="0"/>
    <x v="0"/>
    <s v="Trasferimento"/>
    <x v="1"/>
    <x v="5"/>
    <x v="0"/>
    <m/>
  </r>
  <r>
    <n v="117134"/>
    <x v="0"/>
    <x v="0"/>
    <x v="0"/>
    <x v="0"/>
    <x v="1"/>
    <x v="22"/>
    <x v="0"/>
    <x v="0"/>
    <s v="Trasferimento"/>
    <x v="1"/>
    <x v="4"/>
    <x v="0"/>
    <m/>
  </r>
  <r>
    <n v="114570"/>
    <x v="0"/>
    <x v="0"/>
    <x v="0"/>
    <x v="0"/>
    <x v="1"/>
    <x v="22"/>
    <x v="0"/>
    <x v="0"/>
    <s v="Trasferimento"/>
    <x v="1"/>
    <x v="4"/>
    <x v="0"/>
    <m/>
  </r>
  <r>
    <n v="180109"/>
    <x v="0"/>
    <x v="0"/>
    <x v="0"/>
    <x v="0"/>
    <x v="1"/>
    <x v="22"/>
    <x v="0"/>
    <x v="0"/>
    <s v="Trasferimento"/>
    <x v="1"/>
    <x v="4"/>
    <x v="0"/>
    <m/>
  </r>
  <r>
    <n v="197918"/>
    <x v="0"/>
    <x v="0"/>
    <x v="0"/>
    <x v="0"/>
    <x v="1"/>
    <x v="22"/>
    <x v="0"/>
    <x v="0"/>
    <s v="Trasferimento"/>
    <x v="1"/>
    <x v="3"/>
    <x v="0"/>
    <m/>
  </r>
  <r>
    <n v="66607"/>
    <x v="0"/>
    <x v="0"/>
    <x v="0"/>
    <x v="0"/>
    <x v="1"/>
    <x v="22"/>
    <x v="0"/>
    <x v="1"/>
    <s v="Trasferimento"/>
    <x v="1"/>
    <x v="4"/>
    <x v="0"/>
    <m/>
  </r>
  <r>
    <n v="114855"/>
    <x v="0"/>
    <x v="0"/>
    <x v="0"/>
    <x v="0"/>
    <x v="1"/>
    <x v="22"/>
    <x v="0"/>
    <x v="0"/>
    <s v="Trasferimento"/>
    <x v="1"/>
    <x v="0"/>
    <x v="0"/>
    <m/>
  </r>
  <r>
    <n v="103776"/>
    <x v="0"/>
    <x v="0"/>
    <x v="0"/>
    <x v="0"/>
    <x v="1"/>
    <x v="22"/>
    <x v="0"/>
    <x v="0"/>
    <s v="Trasferimento"/>
    <x v="1"/>
    <x v="0"/>
    <x v="0"/>
    <m/>
  </r>
  <r>
    <n v="216384"/>
    <x v="1"/>
    <x v="0"/>
    <x v="0"/>
    <x v="1"/>
    <x v="1"/>
    <x v="22"/>
    <x v="0"/>
    <x v="0"/>
    <s v="Trasferimento"/>
    <x v="1"/>
    <x v="5"/>
    <x v="0"/>
    <m/>
  </r>
  <r>
    <n v="20976"/>
    <x v="0"/>
    <x v="0"/>
    <x v="0"/>
    <x v="0"/>
    <x v="1"/>
    <x v="22"/>
    <x v="0"/>
    <x v="0"/>
    <s v="Trasferimento"/>
    <x v="1"/>
    <x v="0"/>
    <x v="0"/>
    <m/>
  </r>
  <r>
    <n v="81762"/>
    <x v="0"/>
    <x v="0"/>
    <x v="0"/>
    <x v="0"/>
    <x v="1"/>
    <x v="22"/>
    <x v="0"/>
    <x v="0"/>
    <s v="Trasferimento"/>
    <x v="1"/>
    <x v="3"/>
    <x v="0"/>
    <m/>
  </r>
  <r>
    <n v="217743"/>
    <x v="0"/>
    <x v="0"/>
    <x v="0"/>
    <x v="0"/>
    <x v="1"/>
    <x v="22"/>
    <x v="0"/>
    <x v="0"/>
    <s v="Trasferimento"/>
    <x v="1"/>
    <x v="0"/>
    <x v="0"/>
    <m/>
  </r>
  <r>
    <n v="81764"/>
    <x v="0"/>
    <x v="0"/>
    <x v="0"/>
    <x v="0"/>
    <x v="1"/>
    <x v="22"/>
    <x v="0"/>
    <x v="0"/>
    <s v="Trasferimento"/>
    <x v="1"/>
    <x v="0"/>
    <x v="0"/>
    <m/>
  </r>
  <r>
    <n v="144210"/>
    <x v="0"/>
    <x v="0"/>
    <x v="0"/>
    <x v="0"/>
    <x v="1"/>
    <x v="22"/>
    <x v="0"/>
    <x v="0"/>
    <s v="Trasferimento"/>
    <x v="1"/>
    <x v="3"/>
    <x v="0"/>
    <m/>
  </r>
  <r>
    <n v="78671"/>
    <x v="0"/>
    <x v="0"/>
    <x v="0"/>
    <x v="0"/>
    <x v="1"/>
    <x v="22"/>
    <x v="0"/>
    <x v="0"/>
    <s v="Trasferimento"/>
    <x v="1"/>
    <x v="3"/>
    <x v="0"/>
    <m/>
  </r>
  <r>
    <n v="149563"/>
    <x v="0"/>
    <x v="0"/>
    <x v="0"/>
    <x v="0"/>
    <x v="1"/>
    <x v="22"/>
    <x v="0"/>
    <x v="0"/>
    <s v="Trasferimento"/>
    <x v="1"/>
    <x v="4"/>
    <x v="0"/>
    <m/>
  </r>
  <r>
    <n v="174109"/>
    <x v="0"/>
    <x v="0"/>
    <x v="0"/>
    <x v="0"/>
    <x v="1"/>
    <x v="22"/>
    <x v="0"/>
    <x v="0"/>
    <s v="Trasferimento"/>
    <x v="1"/>
    <x v="3"/>
    <x v="0"/>
    <m/>
  </r>
  <r>
    <n v="5738"/>
    <x v="0"/>
    <x v="0"/>
    <x v="0"/>
    <x v="0"/>
    <x v="1"/>
    <x v="22"/>
    <x v="0"/>
    <x v="0"/>
    <s v="Trasferimento"/>
    <x v="1"/>
    <x v="4"/>
    <x v="0"/>
    <m/>
  </r>
  <r>
    <n v="126057"/>
    <x v="0"/>
    <x v="0"/>
    <x v="2"/>
    <x v="0"/>
    <x v="1"/>
    <x v="22"/>
    <x v="0"/>
    <x v="0"/>
    <s v="Trasferimento"/>
    <x v="1"/>
    <x v="3"/>
    <x v="0"/>
    <m/>
  </r>
  <r>
    <n v="114348"/>
    <x v="0"/>
    <x v="0"/>
    <x v="0"/>
    <x v="0"/>
    <x v="1"/>
    <x v="22"/>
    <x v="0"/>
    <x v="0"/>
    <s v="Trasferimento"/>
    <x v="1"/>
    <x v="3"/>
    <x v="0"/>
    <m/>
  </r>
  <r>
    <n v="163379"/>
    <x v="0"/>
    <x v="0"/>
    <x v="0"/>
    <x v="0"/>
    <x v="1"/>
    <x v="22"/>
    <x v="0"/>
    <x v="0"/>
    <s v="Trasferimento"/>
    <x v="1"/>
    <x v="3"/>
    <x v="0"/>
    <m/>
  </r>
  <r>
    <n v="62539"/>
    <x v="0"/>
    <x v="0"/>
    <x v="0"/>
    <x v="0"/>
    <x v="1"/>
    <x v="22"/>
    <x v="0"/>
    <x v="0"/>
    <s v="Trasferimento"/>
    <x v="1"/>
    <x v="4"/>
    <x v="0"/>
    <m/>
  </r>
  <r>
    <n v="114351"/>
    <x v="0"/>
    <x v="0"/>
    <x v="0"/>
    <x v="0"/>
    <x v="1"/>
    <x v="22"/>
    <x v="0"/>
    <x v="0"/>
    <s v="Trasferimento"/>
    <x v="1"/>
    <x v="0"/>
    <x v="0"/>
    <m/>
  </r>
  <r>
    <n v="138156"/>
    <x v="0"/>
    <x v="0"/>
    <x v="2"/>
    <x v="0"/>
    <x v="1"/>
    <x v="22"/>
    <x v="0"/>
    <x v="0"/>
    <s v="Trasferimento"/>
    <x v="1"/>
    <x v="0"/>
    <x v="0"/>
    <m/>
  </r>
  <r>
    <n v="161456"/>
    <x v="0"/>
    <x v="0"/>
    <x v="0"/>
    <x v="0"/>
    <x v="7"/>
    <x v="11"/>
    <x v="0"/>
    <x v="0"/>
    <s v="Trasferimento"/>
    <x v="1"/>
    <x v="0"/>
    <x v="0"/>
    <m/>
  </r>
  <r>
    <n v="75994"/>
    <x v="0"/>
    <x v="0"/>
    <x v="0"/>
    <x v="0"/>
    <x v="2"/>
    <x v="230"/>
    <x v="0"/>
    <x v="0"/>
    <s v="Trasferimento"/>
    <x v="1"/>
    <x v="1"/>
    <x v="0"/>
    <m/>
  </r>
  <r>
    <n v="15024"/>
    <x v="0"/>
    <x v="0"/>
    <x v="0"/>
    <x v="0"/>
    <x v="2"/>
    <x v="230"/>
    <x v="0"/>
    <x v="0"/>
    <s v="Trasferimento"/>
    <x v="1"/>
    <x v="4"/>
    <x v="0"/>
    <m/>
  </r>
  <r>
    <n v="46612"/>
    <x v="0"/>
    <x v="0"/>
    <x v="0"/>
    <x v="0"/>
    <x v="2"/>
    <x v="230"/>
    <x v="0"/>
    <x v="1"/>
    <s v="Trasferimento"/>
    <x v="1"/>
    <x v="4"/>
    <x v="0"/>
    <m/>
  </r>
  <r>
    <n v="71291"/>
    <x v="0"/>
    <x v="0"/>
    <x v="0"/>
    <x v="0"/>
    <x v="1"/>
    <x v="73"/>
    <x v="0"/>
    <x v="0"/>
    <s v="Trasferimento"/>
    <x v="1"/>
    <x v="0"/>
    <x v="0"/>
    <m/>
  </r>
  <r>
    <n v="215430"/>
    <x v="0"/>
    <x v="0"/>
    <x v="0"/>
    <x v="2"/>
    <x v="11"/>
    <x v="376"/>
    <x v="0"/>
    <x v="0"/>
    <s v="Trasferimento"/>
    <x v="1"/>
    <x v="3"/>
    <x v="0"/>
    <m/>
  </r>
  <r>
    <n v="88950"/>
    <x v="0"/>
    <x v="0"/>
    <x v="0"/>
    <x v="0"/>
    <x v="11"/>
    <x v="142"/>
    <x v="0"/>
    <x v="0"/>
    <s v="Trasferimento"/>
    <x v="1"/>
    <x v="4"/>
    <x v="0"/>
    <m/>
  </r>
  <r>
    <n v="223770"/>
    <x v="0"/>
    <x v="0"/>
    <x v="0"/>
    <x v="0"/>
    <x v="1"/>
    <x v="73"/>
    <x v="0"/>
    <x v="0"/>
    <s v="Trasferimento"/>
    <x v="1"/>
    <x v="3"/>
    <x v="0"/>
    <m/>
  </r>
  <r>
    <n v="199025"/>
    <x v="0"/>
    <x v="0"/>
    <x v="0"/>
    <x v="0"/>
    <x v="1"/>
    <x v="73"/>
    <x v="0"/>
    <x v="0"/>
    <s v="Trasferimento"/>
    <x v="1"/>
    <x v="3"/>
    <x v="0"/>
    <m/>
  </r>
  <r>
    <n v="154893"/>
    <x v="0"/>
    <x v="0"/>
    <x v="0"/>
    <x v="0"/>
    <x v="1"/>
    <x v="73"/>
    <x v="0"/>
    <x v="0"/>
    <s v="Trasferimento"/>
    <x v="1"/>
    <x v="3"/>
    <x v="0"/>
    <m/>
  </r>
  <r>
    <n v="230823"/>
    <x v="0"/>
    <x v="0"/>
    <x v="0"/>
    <x v="0"/>
    <x v="1"/>
    <x v="73"/>
    <x v="0"/>
    <x v="0"/>
    <s v="Trasferimento"/>
    <x v="1"/>
    <x v="3"/>
    <x v="0"/>
    <m/>
  </r>
  <r>
    <n v="188630"/>
    <x v="0"/>
    <x v="0"/>
    <x v="0"/>
    <x v="1"/>
    <x v="7"/>
    <x v="181"/>
    <x v="0"/>
    <x v="1"/>
    <s v="Trasferimento"/>
    <x v="1"/>
    <x v="0"/>
    <x v="0"/>
    <m/>
  </r>
  <r>
    <n v="212732"/>
    <x v="0"/>
    <x v="0"/>
    <x v="0"/>
    <x v="0"/>
    <x v="7"/>
    <x v="181"/>
    <x v="0"/>
    <x v="1"/>
    <s v="Trasferimento"/>
    <x v="1"/>
    <x v="0"/>
    <x v="0"/>
    <m/>
  </r>
  <r>
    <n v="111952"/>
    <x v="0"/>
    <x v="0"/>
    <x v="0"/>
    <x v="0"/>
    <x v="2"/>
    <x v="79"/>
    <x v="0"/>
    <x v="0"/>
    <s v="Trasferimento"/>
    <x v="1"/>
    <x v="3"/>
    <x v="0"/>
    <m/>
  </r>
  <r>
    <n v="191295"/>
    <x v="1"/>
    <x v="0"/>
    <x v="0"/>
    <x v="1"/>
    <x v="1"/>
    <x v="48"/>
    <x v="0"/>
    <x v="0"/>
    <s v="Trasferimento"/>
    <x v="1"/>
    <x v="7"/>
    <x v="0"/>
    <m/>
  </r>
  <r>
    <n v="174708"/>
    <x v="0"/>
    <x v="0"/>
    <x v="0"/>
    <x v="0"/>
    <x v="7"/>
    <x v="67"/>
    <x v="0"/>
    <x v="1"/>
    <s v="Trasferimento"/>
    <x v="0"/>
    <x v="0"/>
    <x v="0"/>
    <m/>
  </r>
  <r>
    <n v="209138"/>
    <x v="0"/>
    <x v="0"/>
    <x v="0"/>
    <x v="0"/>
    <x v="7"/>
    <x v="67"/>
    <x v="0"/>
    <x v="0"/>
    <s v="Trasferimento"/>
    <x v="0"/>
    <x v="1"/>
    <x v="0"/>
    <m/>
  </r>
  <r>
    <n v="229761"/>
    <x v="0"/>
    <x v="0"/>
    <x v="0"/>
    <x v="1"/>
    <x v="7"/>
    <x v="272"/>
    <x v="0"/>
    <x v="0"/>
    <s v="Trasferimento"/>
    <x v="0"/>
    <x v="3"/>
    <x v="0"/>
    <m/>
  </r>
  <r>
    <n v="157712"/>
    <x v="0"/>
    <x v="0"/>
    <x v="0"/>
    <x v="0"/>
    <x v="2"/>
    <x v="233"/>
    <x v="0"/>
    <x v="0"/>
    <s v="Trasferimento"/>
    <x v="0"/>
    <x v="0"/>
    <x v="0"/>
    <m/>
  </r>
  <r>
    <n v="39238"/>
    <x v="0"/>
    <x v="0"/>
    <x v="2"/>
    <x v="4"/>
    <x v="2"/>
    <x v="233"/>
    <x v="0"/>
    <x v="0"/>
    <s v="Trasferimento"/>
    <x v="0"/>
    <x v="1"/>
    <x v="0"/>
    <m/>
  </r>
  <r>
    <n v="105042"/>
    <x v="0"/>
    <x v="0"/>
    <x v="0"/>
    <x v="0"/>
    <x v="2"/>
    <x v="233"/>
    <x v="0"/>
    <x v="0"/>
    <s v="Trasferimento"/>
    <x v="0"/>
    <x v="3"/>
    <x v="0"/>
    <m/>
  </r>
  <r>
    <n v="117849"/>
    <x v="0"/>
    <x v="0"/>
    <x v="0"/>
    <x v="0"/>
    <x v="2"/>
    <x v="233"/>
    <x v="0"/>
    <x v="0"/>
    <s v="Trasferimento"/>
    <x v="0"/>
    <x v="3"/>
    <x v="0"/>
    <m/>
  </r>
  <r>
    <n v="147101"/>
    <x v="0"/>
    <x v="0"/>
    <x v="2"/>
    <x v="4"/>
    <x v="2"/>
    <x v="233"/>
    <x v="0"/>
    <x v="0"/>
    <s v="Trasferimento"/>
    <x v="0"/>
    <x v="0"/>
    <x v="0"/>
    <m/>
  </r>
  <r>
    <n v="116774"/>
    <x v="0"/>
    <x v="0"/>
    <x v="0"/>
    <x v="0"/>
    <x v="2"/>
    <x v="233"/>
    <x v="0"/>
    <x v="0"/>
    <s v="Trasferimento"/>
    <x v="0"/>
    <x v="3"/>
    <x v="0"/>
    <m/>
  </r>
  <r>
    <n v="229536"/>
    <x v="0"/>
    <x v="0"/>
    <x v="0"/>
    <x v="0"/>
    <x v="2"/>
    <x v="77"/>
    <x v="0"/>
    <x v="0"/>
    <s v="Trasferimento"/>
    <x v="0"/>
    <x v="0"/>
    <x v="0"/>
    <m/>
  </r>
  <r>
    <n v="189354"/>
    <x v="0"/>
    <x v="0"/>
    <x v="0"/>
    <x v="0"/>
    <x v="2"/>
    <x v="415"/>
    <x v="0"/>
    <x v="0"/>
    <s v="Trasferimento"/>
    <x v="0"/>
    <x v="3"/>
    <x v="0"/>
    <m/>
  </r>
  <r>
    <n v="40148"/>
    <x v="0"/>
    <x v="0"/>
    <x v="0"/>
    <x v="0"/>
    <x v="7"/>
    <x v="137"/>
    <x v="0"/>
    <x v="0"/>
    <s v="Trasferimento"/>
    <x v="3"/>
    <x v="3"/>
    <x v="0"/>
    <m/>
  </r>
  <r>
    <n v="225827"/>
    <x v="0"/>
    <x v="0"/>
    <x v="0"/>
    <x v="0"/>
    <x v="12"/>
    <x v="254"/>
    <x v="0"/>
    <x v="0"/>
    <s v="Trasferimento"/>
    <x v="0"/>
    <x v="1"/>
    <x v="0"/>
    <m/>
  </r>
  <r>
    <n v="123943"/>
    <x v="0"/>
    <x v="0"/>
    <x v="0"/>
    <x v="1"/>
    <x v="1"/>
    <x v="308"/>
    <x v="0"/>
    <x v="1"/>
    <s v="Trasferimento"/>
    <x v="0"/>
    <x v="1"/>
    <x v="0"/>
    <m/>
  </r>
  <r>
    <n v="196375"/>
    <x v="1"/>
    <x v="0"/>
    <x v="2"/>
    <x v="2"/>
    <x v="1"/>
    <x v="308"/>
    <x v="0"/>
    <x v="0"/>
    <s v="Trasferimento"/>
    <x v="0"/>
    <x v="7"/>
    <x v="0"/>
    <m/>
  </r>
  <r>
    <n v="123944"/>
    <x v="0"/>
    <x v="0"/>
    <x v="0"/>
    <x v="0"/>
    <x v="1"/>
    <x v="308"/>
    <x v="0"/>
    <x v="0"/>
    <s v="Trasferimento"/>
    <x v="0"/>
    <x v="0"/>
    <x v="0"/>
    <m/>
  </r>
  <r>
    <n v="159354"/>
    <x v="0"/>
    <x v="0"/>
    <x v="0"/>
    <x v="0"/>
    <x v="4"/>
    <x v="147"/>
    <x v="0"/>
    <x v="0"/>
    <s v="Trasferimento"/>
    <x v="1"/>
    <x v="0"/>
    <x v="0"/>
    <m/>
  </r>
  <r>
    <n v="227905"/>
    <x v="0"/>
    <x v="0"/>
    <x v="0"/>
    <x v="0"/>
    <x v="4"/>
    <x v="147"/>
    <x v="0"/>
    <x v="0"/>
    <s v="Trasferimento"/>
    <x v="1"/>
    <x v="4"/>
    <x v="0"/>
    <m/>
  </r>
  <r>
    <n v="55064"/>
    <x v="0"/>
    <x v="0"/>
    <x v="0"/>
    <x v="4"/>
    <x v="4"/>
    <x v="147"/>
    <x v="0"/>
    <x v="0"/>
    <s v="Trasferimento"/>
    <x v="1"/>
    <x v="4"/>
    <x v="0"/>
    <m/>
  </r>
  <r>
    <n v="67797"/>
    <x v="0"/>
    <x v="0"/>
    <x v="0"/>
    <x v="4"/>
    <x v="4"/>
    <x v="147"/>
    <x v="0"/>
    <x v="1"/>
    <s v="Trasferimento"/>
    <x v="1"/>
    <x v="4"/>
    <x v="0"/>
    <m/>
  </r>
  <r>
    <n v="147011"/>
    <x v="0"/>
    <x v="0"/>
    <x v="0"/>
    <x v="0"/>
    <x v="4"/>
    <x v="147"/>
    <x v="0"/>
    <x v="1"/>
    <s v="Trasferimento"/>
    <x v="1"/>
    <x v="3"/>
    <x v="0"/>
    <m/>
  </r>
  <r>
    <n v="78007"/>
    <x v="0"/>
    <x v="0"/>
    <x v="0"/>
    <x v="0"/>
    <x v="4"/>
    <x v="147"/>
    <x v="0"/>
    <x v="0"/>
    <s v="Trasferimento"/>
    <x v="1"/>
    <x v="4"/>
    <x v="0"/>
    <m/>
  </r>
  <r>
    <n v="156582"/>
    <x v="0"/>
    <x v="0"/>
    <x v="0"/>
    <x v="0"/>
    <x v="4"/>
    <x v="147"/>
    <x v="0"/>
    <x v="0"/>
    <s v="Trasferimento"/>
    <x v="1"/>
    <x v="4"/>
    <x v="0"/>
    <m/>
  </r>
  <r>
    <n v="182773"/>
    <x v="0"/>
    <x v="0"/>
    <x v="0"/>
    <x v="0"/>
    <x v="4"/>
    <x v="147"/>
    <x v="0"/>
    <x v="1"/>
    <s v="Trasferimento"/>
    <x v="1"/>
    <x v="3"/>
    <x v="0"/>
    <m/>
  </r>
  <r>
    <n v="155275"/>
    <x v="0"/>
    <x v="0"/>
    <x v="2"/>
    <x v="0"/>
    <x v="4"/>
    <x v="147"/>
    <x v="0"/>
    <x v="0"/>
    <s v="Trasferimento"/>
    <x v="1"/>
    <x v="0"/>
    <x v="0"/>
    <m/>
  </r>
  <r>
    <n v="84809"/>
    <x v="0"/>
    <x v="0"/>
    <x v="0"/>
    <x v="0"/>
    <x v="11"/>
    <x v="142"/>
    <x v="0"/>
    <x v="0"/>
    <s v="Trasferimento"/>
    <x v="1"/>
    <x v="4"/>
    <x v="0"/>
    <m/>
  </r>
  <r>
    <n v="76669"/>
    <x v="0"/>
    <x v="0"/>
    <x v="0"/>
    <x v="0"/>
    <x v="2"/>
    <x v="346"/>
    <x v="0"/>
    <x v="0"/>
    <s v="Trasferimento"/>
    <x v="0"/>
    <x v="3"/>
    <x v="0"/>
    <m/>
  </r>
  <r>
    <n v="217250"/>
    <x v="0"/>
    <x v="0"/>
    <x v="0"/>
    <x v="0"/>
    <x v="2"/>
    <x v="346"/>
    <x v="0"/>
    <x v="0"/>
    <s v="Trasferimento"/>
    <x v="0"/>
    <x v="1"/>
    <x v="0"/>
    <m/>
  </r>
  <r>
    <n v="143092"/>
    <x v="0"/>
    <x v="0"/>
    <x v="0"/>
    <x v="0"/>
    <x v="4"/>
    <x v="249"/>
    <x v="0"/>
    <x v="0"/>
    <s v="Trasferimento"/>
    <x v="1"/>
    <x v="0"/>
    <x v="0"/>
    <m/>
  </r>
  <r>
    <n v="136318"/>
    <x v="0"/>
    <x v="0"/>
    <x v="0"/>
    <x v="0"/>
    <x v="4"/>
    <x v="249"/>
    <x v="0"/>
    <x v="0"/>
    <s v="Trasferimento"/>
    <x v="1"/>
    <x v="1"/>
    <x v="0"/>
    <m/>
  </r>
  <r>
    <n v="179336"/>
    <x v="0"/>
    <x v="0"/>
    <x v="2"/>
    <x v="0"/>
    <x v="1"/>
    <x v="20"/>
    <x v="0"/>
    <x v="0"/>
    <s v="Trasferimento"/>
    <x v="0"/>
    <x v="0"/>
    <x v="0"/>
    <m/>
  </r>
  <r>
    <n v="210094"/>
    <x v="0"/>
    <x v="0"/>
    <x v="0"/>
    <x v="0"/>
    <x v="4"/>
    <x v="249"/>
    <x v="0"/>
    <x v="1"/>
    <s v="Trasferimento"/>
    <x v="1"/>
    <x v="0"/>
    <x v="0"/>
    <m/>
  </r>
  <r>
    <n v="210885"/>
    <x v="0"/>
    <x v="0"/>
    <x v="0"/>
    <x v="1"/>
    <x v="4"/>
    <x v="249"/>
    <x v="0"/>
    <x v="0"/>
    <s v="Trasferimento"/>
    <x v="1"/>
    <x v="0"/>
    <x v="0"/>
    <m/>
  </r>
  <r>
    <n v="27204"/>
    <x v="0"/>
    <x v="0"/>
    <x v="0"/>
    <x v="0"/>
    <x v="4"/>
    <x v="249"/>
    <x v="0"/>
    <x v="0"/>
    <s v="Trasferimento"/>
    <x v="1"/>
    <x v="4"/>
    <x v="0"/>
    <m/>
  </r>
  <r>
    <n v="230337"/>
    <x v="0"/>
    <x v="0"/>
    <x v="0"/>
    <x v="0"/>
    <x v="7"/>
    <x v="41"/>
    <x v="0"/>
    <x v="0"/>
    <s v="Trasferimento"/>
    <x v="1"/>
    <x v="1"/>
    <x v="0"/>
    <m/>
  </r>
  <r>
    <n v="15520"/>
    <x v="0"/>
    <x v="0"/>
    <x v="0"/>
    <x v="0"/>
    <x v="7"/>
    <x v="161"/>
    <x v="0"/>
    <x v="0"/>
    <s v="Trasferimento"/>
    <x v="0"/>
    <x v="4"/>
    <x v="0"/>
    <m/>
  </r>
  <r>
    <n v="79048"/>
    <x v="0"/>
    <x v="0"/>
    <x v="0"/>
    <x v="0"/>
    <x v="7"/>
    <x v="33"/>
    <x v="0"/>
    <x v="0"/>
    <s v="Trasferimento"/>
    <x v="1"/>
    <x v="4"/>
    <x v="0"/>
    <m/>
  </r>
  <r>
    <n v="196812"/>
    <x v="0"/>
    <x v="0"/>
    <x v="0"/>
    <x v="0"/>
    <x v="7"/>
    <x v="242"/>
    <x v="0"/>
    <x v="0"/>
    <s v="Trasferimento"/>
    <x v="0"/>
    <x v="3"/>
    <x v="0"/>
    <m/>
  </r>
  <r>
    <n v="201217"/>
    <x v="0"/>
    <x v="0"/>
    <x v="0"/>
    <x v="0"/>
    <x v="7"/>
    <x v="242"/>
    <x v="0"/>
    <x v="1"/>
    <s v="Trasferimento"/>
    <x v="0"/>
    <x v="3"/>
    <x v="0"/>
    <m/>
  </r>
  <r>
    <n v="225100"/>
    <x v="1"/>
    <x v="0"/>
    <x v="0"/>
    <x v="1"/>
    <x v="1"/>
    <x v="178"/>
    <x v="0"/>
    <x v="1"/>
    <s v="Trasferimento"/>
    <x v="0"/>
    <x v="7"/>
    <x v="0"/>
    <m/>
  </r>
  <r>
    <n v="85346"/>
    <x v="0"/>
    <x v="0"/>
    <x v="0"/>
    <x v="0"/>
    <x v="8"/>
    <x v="173"/>
    <x v="0"/>
    <x v="0"/>
    <s v="Trasferimento"/>
    <x v="0"/>
    <x v="0"/>
    <x v="0"/>
    <m/>
  </r>
  <r>
    <n v="169368"/>
    <x v="0"/>
    <x v="0"/>
    <x v="0"/>
    <x v="0"/>
    <x v="8"/>
    <x v="173"/>
    <x v="0"/>
    <x v="0"/>
    <s v="Trasferimento"/>
    <x v="0"/>
    <x v="3"/>
    <x v="0"/>
    <m/>
  </r>
  <r>
    <n v="101123"/>
    <x v="0"/>
    <x v="0"/>
    <x v="0"/>
    <x v="0"/>
    <x v="4"/>
    <x v="80"/>
    <x v="0"/>
    <x v="1"/>
    <s v="Trasferimento"/>
    <x v="1"/>
    <x v="3"/>
    <x v="0"/>
    <m/>
  </r>
  <r>
    <n v="43006"/>
    <x v="0"/>
    <x v="0"/>
    <x v="0"/>
    <x v="4"/>
    <x v="8"/>
    <x v="173"/>
    <x v="0"/>
    <x v="0"/>
    <s v="Trasferimento"/>
    <x v="0"/>
    <x v="3"/>
    <x v="0"/>
    <m/>
  </r>
  <r>
    <n v="36407"/>
    <x v="0"/>
    <x v="0"/>
    <x v="0"/>
    <x v="0"/>
    <x v="8"/>
    <x v="173"/>
    <x v="0"/>
    <x v="1"/>
    <s v="Trasferimento"/>
    <x v="0"/>
    <x v="4"/>
    <x v="0"/>
    <m/>
  </r>
  <r>
    <n v="37537"/>
    <x v="0"/>
    <x v="0"/>
    <x v="0"/>
    <x v="0"/>
    <x v="8"/>
    <x v="173"/>
    <x v="0"/>
    <x v="1"/>
    <s v="Trasferimento"/>
    <x v="0"/>
    <x v="4"/>
    <x v="0"/>
    <m/>
  </r>
  <r>
    <n v="131360"/>
    <x v="0"/>
    <x v="0"/>
    <x v="0"/>
    <x v="0"/>
    <x v="7"/>
    <x v="9"/>
    <x v="0"/>
    <x v="0"/>
    <s v="Trasferimento"/>
    <x v="0"/>
    <x v="0"/>
    <x v="0"/>
    <m/>
  </r>
  <r>
    <n v="204309"/>
    <x v="1"/>
    <x v="0"/>
    <x v="0"/>
    <x v="1"/>
    <x v="12"/>
    <x v="133"/>
    <x v="0"/>
    <x v="0"/>
    <s v="Trasferimento"/>
    <x v="0"/>
    <x v="5"/>
    <x v="0"/>
    <m/>
  </r>
  <r>
    <n v="206067"/>
    <x v="0"/>
    <x v="0"/>
    <x v="0"/>
    <x v="0"/>
    <x v="11"/>
    <x v="142"/>
    <x v="0"/>
    <x v="0"/>
    <s v="Trasferimento"/>
    <x v="1"/>
    <x v="1"/>
    <x v="0"/>
    <m/>
  </r>
  <r>
    <n v="171262"/>
    <x v="0"/>
    <x v="0"/>
    <x v="0"/>
    <x v="1"/>
    <x v="4"/>
    <x v="101"/>
    <x v="0"/>
    <x v="1"/>
    <s v="Trasferimento"/>
    <x v="0"/>
    <x v="0"/>
    <x v="0"/>
    <m/>
  </r>
  <r>
    <n v="220500"/>
    <x v="0"/>
    <x v="0"/>
    <x v="0"/>
    <x v="2"/>
    <x v="4"/>
    <x v="101"/>
    <x v="0"/>
    <x v="1"/>
    <s v="Trasferimento"/>
    <x v="0"/>
    <x v="0"/>
    <x v="0"/>
    <m/>
  </r>
  <r>
    <n v="227488"/>
    <x v="0"/>
    <x v="1"/>
    <x v="0"/>
    <x v="3"/>
    <x v="7"/>
    <x v="45"/>
    <x v="0"/>
    <x v="1"/>
    <s v="Trasferimento"/>
    <x v="1"/>
    <x v="0"/>
    <x v="0"/>
    <m/>
  </r>
  <r>
    <n v="231699"/>
    <x v="0"/>
    <x v="1"/>
    <x v="0"/>
    <x v="3"/>
    <x v="6"/>
    <x v="299"/>
    <x v="0"/>
    <x v="0"/>
    <s v="Trasferimento"/>
    <x v="1"/>
    <x v="0"/>
    <x v="0"/>
    <m/>
  </r>
  <r>
    <n v="225758"/>
    <x v="1"/>
    <x v="0"/>
    <x v="0"/>
    <x v="1"/>
    <x v="1"/>
    <x v="239"/>
    <x v="0"/>
    <x v="0"/>
    <s v="Trasferimento"/>
    <x v="1"/>
    <x v="5"/>
    <x v="0"/>
    <m/>
  </r>
  <r>
    <n v="75512"/>
    <x v="0"/>
    <x v="0"/>
    <x v="0"/>
    <x v="0"/>
    <x v="2"/>
    <x v="77"/>
    <x v="0"/>
    <x v="0"/>
    <s v="Trasferimento"/>
    <x v="0"/>
    <x v="4"/>
    <x v="0"/>
    <m/>
  </r>
  <r>
    <n v="187649"/>
    <x v="0"/>
    <x v="0"/>
    <x v="0"/>
    <x v="0"/>
    <x v="6"/>
    <x v="299"/>
    <x v="0"/>
    <x v="0"/>
    <s v="Trasferimento"/>
    <x v="1"/>
    <x v="1"/>
    <x v="0"/>
    <m/>
  </r>
  <r>
    <n v="36897"/>
    <x v="0"/>
    <x v="0"/>
    <x v="0"/>
    <x v="0"/>
    <x v="1"/>
    <x v="28"/>
    <x v="0"/>
    <x v="1"/>
    <s v="Trasferimento"/>
    <x v="1"/>
    <x v="4"/>
    <x v="0"/>
    <m/>
  </r>
  <r>
    <n v="36896"/>
    <x v="0"/>
    <x v="0"/>
    <x v="0"/>
    <x v="0"/>
    <x v="1"/>
    <x v="28"/>
    <x v="0"/>
    <x v="0"/>
    <s v="Trasferimento"/>
    <x v="1"/>
    <x v="4"/>
    <x v="0"/>
    <m/>
  </r>
  <r>
    <n v="64000"/>
    <x v="0"/>
    <x v="0"/>
    <x v="0"/>
    <x v="0"/>
    <x v="1"/>
    <x v="28"/>
    <x v="0"/>
    <x v="0"/>
    <s v="Trasferimento"/>
    <x v="1"/>
    <x v="3"/>
    <x v="0"/>
    <m/>
  </r>
  <r>
    <n v="175630"/>
    <x v="0"/>
    <x v="0"/>
    <x v="0"/>
    <x v="0"/>
    <x v="8"/>
    <x v="173"/>
    <x v="0"/>
    <x v="0"/>
    <s v="Trasferimento"/>
    <x v="0"/>
    <x v="0"/>
    <x v="0"/>
    <m/>
  </r>
  <r>
    <n v="216337"/>
    <x v="0"/>
    <x v="0"/>
    <x v="0"/>
    <x v="0"/>
    <x v="1"/>
    <x v="28"/>
    <x v="0"/>
    <x v="0"/>
    <s v="Trasferimento"/>
    <x v="1"/>
    <x v="3"/>
    <x v="0"/>
    <m/>
  </r>
  <r>
    <n v="101453"/>
    <x v="0"/>
    <x v="0"/>
    <x v="0"/>
    <x v="0"/>
    <x v="8"/>
    <x v="173"/>
    <x v="0"/>
    <x v="0"/>
    <s v="Trasferimento"/>
    <x v="0"/>
    <x v="4"/>
    <x v="0"/>
    <m/>
  </r>
  <r>
    <n v="104534"/>
    <x v="0"/>
    <x v="0"/>
    <x v="0"/>
    <x v="0"/>
    <x v="8"/>
    <x v="173"/>
    <x v="0"/>
    <x v="0"/>
    <s v="Trasferimento"/>
    <x v="0"/>
    <x v="3"/>
    <x v="0"/>
    <m/>
  </r>
  <r>
    <n v="175912"/>
    <x v="0"/>
    <x v="0"/>
    <x v="0"/>
    <x v="0"/>
    <x v="11"/>
    <x v="142"/>
    <x v="0"/>
    <x v="0"/>
    <s v="Trasferimento"/>
    <x v="1"/>
    <x v="0"/>
    <x v="0"/>
    <m/>
  </r>
  <r>
    <n v="187883"/>
    <x v="0"/>
    <x v="0"/>
    <x v="0"/>
    <x v="0"/>
    <x v="10"/>
    <x v="273"/>
    <x v="0"/>
    <x v="0"/>
    <s v="Trasferimento"/>
    <x v="1"/>
    <x v="0"/>
    <x v="0"/>
    <m/>
  </r>
  <r>
    <n v="232258"/>
    <x v="0"/>
    <x v="0"/>
    <x v="0"/>
    <x v="0"/>
    <x v="14"/>
    <x v="43"/>
    <x v="0"/>
    <x v="0"/>
    <s v="Trasferimento"/>
    <x v="1"/>
    <x v="3"/>
    <x v="0"/>
    <m/>
  </r>
  <r>
    <n v="56654"/>
    <x v="0"/>
    <x v="0"/>
    <x v="0"/>
    <x v="0"/>
    <x v="7"/>
    <x v="241"/>
    <x v="0"/>
    <x v="0"/>
    <s v="Trasferimento"/>
    <x v="0"/>
    <x v="3"/>
    <x v="0"/>
    <m/>
  </r>
  <r>
    <n v="72271"/>
    <x v="0"/>
    <x v="0"/>
    <x v="0"/>
    <x v="0"/>
    <x v="7"/>
    <x v="241"/>
    <x v="0"/>
    <x v="0"/>
    <s v="Trasferimento"/>
    <x v="0"/>
    <x v="1"/>
    <x v="0"/>
    <m/>
  </r>
  <r>
    <n v="25210"/>
    <x v="0"/>
    <x v="0"/>
    <x v="2"/>
    <x v="4"/>
    <x v="7"/>
    <x v="241"/>
    <x v="0"/>
    <x v="0"/>
    <s v="Trasferimento"/>
    <x v="0"/>
    <x v="3"/>
    <x v="0"/>
    <m/>
  </r>
  <r>
    <n v="189691"/>
    <x v="0"/>
    <x v="0"/>
    <x v="0"/>
    <x v="1"/>
    <x v="11"/>
    <x v="414"/>
    <x v="0"/>
    <x v="1"/>
    <s v="Trasferimento"/>
    <x v="0"/>
    <x v="0"/>
    <x v="0"/>
    <m/>
  </r>
  <r>
    <n v="84689"/>
    <x v="0"/>
    <x v="0"/>
    <x v="0"/>
    <x v="0"/>
    <x v="11"/>
    <x v="414"/>
    <x v="0"/>
    <x v="0"/>
    <s v="Trasferimento"/>
    <x v="0"/>
    <x v="4"/>
    <x v="0"/>
    <m/>
  </r>
  <r>
    <n v="223002"/>
    <x v="0"/>
    <x v="0"/>
    <x v="0"/>
    <x v="0"/>
    <x v="7"/>
    <x v="44"/>
    <x v="0"/>
    <x v="1"/>
    <s v="Trasferimento"/>
    <x v="1"/>
    <x v="0"/>
    <x v="0"/>
    <m/>
  </r>
  <r>
    <n v="54986"/>
    <x v="0"/>
    <x v="0"/>
    <x v="2"/>
    <x v="0"/>
    <x v="1"/>
    <x v="178"/>
    <x v="0"/>
    <x v="0"/>
    <s v="Trasferimento"/>
    <x v="0"/>
    <x v="3"/>
    <x v="0"/>
    <m/>
  </r>
  <r>
    <n v="210878"/>
    <x v="0"/>
    <x v="0"/>
    <x v="0"/>
    <x v="0"/>
    <x v="1"/>
    <x v="178"/>
    <x v="0"/>
    <x v="0"/>
    <s v="Trasferimento"/>
    <x v="0"/>
    <x v="0"/>
    <x v="0"/>
    <m/>
  </r>
  <r>
    <n v="109969"/>
    <x v="0"/>
    <x v="0"/>
    <x v="2"/>
    <x v="1"/>
    <x v="1"/>
    <x v="178"/>
    <x v="0"/>
    <x v="0"/>
    <s v="Trasferimento"/>
    <x v="0"/>
    <x v="0"/>
    <x v="0"/>
    <m/>
  </r>
  <r>
    <n v="197987"/>
    <x v="0"/>
    <x v="0"/>
    <x v="0"/>
    <x v="0"/>
    <x v="1"/>
    <x v="178"/>
    <x v="0"/>
    <x v="0"/>
    <s v="Trasferimento"/>
    <x v="0"/>
    <x v="0"/>
    <x v="0"/>
    <m/>
  </r>
  <r>
    <n v="198186"/>
    <x v="0"/>
    <x v="0"/>
    <x v="2"/>
    <x v="1"/>
    <x v="4"/>
    <x v="84"/>
    <x v="0"/>
    <x v="0"/>
    <s v="Trasferimento"/>
    <x v="0"/>
    <x v="3"/>
    <x v="0"/>
    <m/>
  </r>
  <r>
    <n v="71837"/>
    <x v="0"/>
    <x v="0"/>
    <x v="0"/>
    <x v="0"/>
    <x v="1"/>
    <x v="178"/>
    <x v="0"/>
    <x v="0"/>
    <s v="Trasferimento"/>
    <x v="0"/>
    <x v="0"/>
    <x v="0"/>
    <m/>
  </r>
  <r>
    <n v="98904"/>
    <x v="0"/>
    <x v="0"/>
    <x v="2"/>
    <x v="4"/>
    <x v="1"/>
    <x v="178"/>
    <x v="0"/>
    <x v="0"/>
    <s v="Trasferimento"/>
    <x v="0"/>
    <x v="3"/>
    <x v="0"/>
    <m/>
  </r>
  <r>
    <n v="189233"/>
    <x v="0"/>
    <x v="1"/>
    <x v="0"/>
    <x v="0"/>
    <x v="1"/>
    <x v="178"/>
    <x v="0"/>
    <x v="0"/>
    <s v="Trasferimento"/>
    <x v="0"/>
    <x v="0"/>
    <x v="0"/>
    <m/>
  </r>
  <r>
    <n v="126984"/>
    <x v="0"/>
    <x v="0"/>
    <x v="0"/>
    <x v="0"/>
    <x v="1"/>
    <x v="178"/>
    <x v="0"/>
    <x v="0"/>
    <s v="Trasferimento"/>
    <x v="0"/>
    <x v="3"/>
    <x v="0"/>
    <m/>
  </r>
  <r>
    <n v="32794"/>
    <x v="0"/>
    <x v="0"/>
    <x v="0"/>
    <x v="0"/>
    <x v="1"/>
    <x v="178"/>
    <x v="0"/>
    <x v="0"/>
    <s v="Trasferimento"/>
    <x v="0"/>
    <x v="3"/>
    <x v="0"/>
    <m/>
  </r>
  <r>
    <n v="126571"/>
    <x v="0"/>
    <x v="0"/>
    <x v="0"/>
    <x v="0"/>
    <x v="4"/>
    <x v="149"/>
    <x v="0"/>
    <x v="0"/>
    <s v="Trasferimento"/>
    <x v="1"/>
    <x v="0"/>
    <x v="0"/>
    <m/>
  </r>
  <r>
    <n v="21325"/>
    <x v="0"/>
    <x v="0"/>
    <x v="0"/>
    <x v="0"/>
    <x v="4"/>
    <x v="4"/>
    <x v="0"/>
    <x v="0"/>
    <s v="Trasferimento"/>
    <x v="1"/>
    <x v="0"/>
    <x v="0"/>
    <m/>
  </r>
  <r>
    <n v="14094"/>
    <x v="0"/>
    <x v="0"/>
    <x v="0"/>
    <x v="0"/>
    <x v="4"/>
    <x v="4"/>
    <x v="0"/>
    <x v="0"/>
    <s v="Trasferimento"/>
    <x v="1"/>
    <x v="4"/>
    <x v="0"/>
    <m/>
  </r>
  <r>
    <n v="3207"/>
    <x v="0"/>
    <x v="0"/>
    <x v="0"/>
    <x v="0"/>
    <x v="4"/>
    <x v="4"/>
    <x v="0"/>
    <x v="0"/>
    <s v="Trasferimento"/>
    <x v="1"/>
    <x v="4"/>
    <x v="0"/>
    <m/>
  </r>
  <r>
    <n v="3205"/>
    <x v="0"/>
    <x v="0"/>
    <x v="0"/>
    <x v="0"/>
    <x v="4"/>
    <x v="4"/>
    <x v="0"/>
    <x v="1"/>
    <s v="Trasferimento"/>
    <x v="1"/>
    <x v="4"/>
    <x v="0"/>
    <m/>
  </r>
  <r>
    <n v="106281"/>
    <x v="0"/>
    <x v="0"/>
    <x v="0"/>
    <x v="0"/>
    <x v="4"/>
    <x v="4"/>
    <x v="0"/>
    <x v="0"/>
    <s v="Trasferimento"/>
    <x v="1"/>
    <x v="0"/>
    <x v="0"/>
    <m/>
  </r>
  <r>
    <n v="21550"/>
    <x v="0"/>
    <x v="0"/>
    <x v="0"/>
    <x v="0"/>
    <x v="4"/>
    <x v="4"/>
    <x v="0"/>
    <x v="1"/>
    <s v="Trasferimento"/>
    <x v="1"/>
    <x v="0"/>
    <x v="0"/>
    <m/>
  </r>
  <r>
    <n v="212417"/>
    <x v="1"/>
    <x v="0"/>
    <x v="0"/>
    <x v="2"/>
    <x v="4"/>
    <x v="4"/>
    <x v="0"/>
    <x v="0"/>
    <s v="Trasferimento"/>
    <x v="1"/>
    <x v="5"/>
    <x v="0"/>
    <m/>
  </r>
  <r>
    <n v="232843"/>
    <x v="0"/>
    <x v="1"/>
    <x v="0"/>
    <x v="1"/>
    <x v="4"/>
    <x v="52"/>
    <x v="0"/>
    <x v="0"/>
    <s v="Trasferimento"/>
    <x v="1"/>
    <x v="3"/>
    <x v="0"/>
    <m/>
  </r>
  <r>
    <n v="200214"/>
    <x v="0"/>
    <x v="0"/>
    <x v="0"/>
    <x v="0"/>
    <x v="4"/>
    <x v="236"/>
    <x v="0"/>
    <x v="0"/>
    <s v="Trasferimento"/>
    <x v="1"/>
    <x v="1"/>
    <x v="0"/>
    <m/>
  </r>
  <r>
    <n v="168081"/>
    <x v="0"/>
    <x v="0"/>
    <x v="2"/>
    <x v="0"/>
    <x v="4"/>
    <x v="236"/>
    <x v="0"/>
    <x v="0"/>
    <s v="Trasferimento"/>
    <x v="1"/>
    <x v="1"/>
    <x v="0"/>
    <m/>
  </r>
  <r>
    <n v="44045"/>
    <x v="0"/>
    <x v="0"/>
    <x v="0"/>
    <x v="0"/>
    <x v="4"/>
    <x v="236"/>
    <x v="0"/>
    <x v="0"/>
    <s v="Trasferimento"/>
    <x v="1"/>
    <x v="1"/>
    <x v="0"/>
    <m/>
  </r>
  <r>
    <n v="185355"/>
    <x v="0"/>
    <x v="0"/>
    <x v="0"/>
    <x v="0"/>
    <x v="7"/>
    <x v="74"/>
    <x v="0"/>
    <x v="0"/>
    <s v="Trasferimento"/>
    <x v="1"/>
    <x v="0"/>
    <x v="0"/>
    <m/>
  </r>
  <r>
    <n v="185343"/>
    <x v="0"/>
    <x v="0"/>
    <x v="0"/>
    <x v="0"/>
    <x v="7"/>
    <x v="74"/>
    <x v="0"/>
    <x v="0"/>
    <s v="Trasferimento"/>
    <x v="1"/>
    <x v="0"/>
    <x v="0"/>
    <m/>
  </r>
  <r>
    <n v="101149"/>
    <x v="0"/>
    <x v="0"/>
    <x v="0"/>
    <x v="0"/>
    <x v="13"/>
    <x v="177"/>
    <x v="0"/>
    <x v="1"/>
    <s v="Trasferimento"/>
    <x v="1"/>
    <x v="1"/>
    <x v="0"/>
    <m/>
  </r>
  <r>
    <n v="116463"/>
    <x v="0"/>
    <x v="0"/>
    <x v="0"/>
    <x v="0"/>
    <x v="11"/>
    <x v="244"/>
    <x v="0"/>
    <x v="0"/>
    <s v="Trasferimento"/>
    <x v="0"/>
    <x v="0"/>
    <x v="0"/>
    <m/>
  </r>
  <r>
    <n v="142312"/>
    <x v="0"/>
    <x v="0"/>
    <x v="2"/>
    <x v="1"/>
    <x v="11"/>
    <x v="366"/>
    <x v="0"/>
    <x v="0"/>
    <s v="Trasferimento"/>
    <x v="4"/>
    <x v="0"/>
    <x v="0"/>
    <m/>
  </r>
  <r>
    <n v="94793"/>
    <x v="0"/>
    <x v="0"/>
    <x v="2"/>
    <x v="0"/>
    <x v="11"/>
    <x v="366"/>
    <x v="0"/>
    <x v="0"/>
    <s v="Trasferimento"/>
    <x v="4"/>
    <x v="0"/>
    <x v="0"/>
    <m/>
  </r>
  <r>
    <n v="92958"/>
    <x v="0"/>
    <x v="0"/>
    <x v="0"/>
    <x v="0"/>
    <x v="11"/>
    <x v="24"/>
    <x v="0"/>
    <x v="1"/>
    <s v="Trasferimento"/>
    <x v="1"/>
    <x v="0"/>
    <x v="0"/>
    <m/>
  </r>
  <r>
    <n v="176815"/>
    <x v="0"/>
    <x v="0"/>
    <x v="0"/>
    <x v="0"/>
    <x v="11"/>
    <x v="142"/>
    <x v="0"/>
    <x v="0"/>
    <s v="Trasferimento"/>
    <x v="1"/>
    <x v="0"/>
    <x v="0"/>
    <m/>
  </r>
  <r>
    <n v="42274"/>
    <x v="0"/>
    <x v="0"/>
    <x v="0"/>
    <x v="0"/>
    <x v="4"/>
    <x v="166"/>
    <x v="0"/>
    <x v="1"/>
    <s v="Trasferimento"/>
    <x v="1"/>
    <x v="4"/>
    <x v="0"/>
    <m/>
  </r>
  <r>
    <n v="139547"/>
    <x v="0"/>
    <x v="0"/>
    <x v="0"/>
    <x v="1"/>
    <x v="11"/>
    <x v="366"/>
    <x v="0"/>
    <x v="1"/>
    <s v="Trasferimento"/>
    <x v="4"/>
    <x v="4"/>
    <x v="0"/>
    <m/>
  </r>
  <r>
    <n v="116222"/>
    <x v="0"/>
    <x v="0"/>
    <x v="0"/>
    <x v="0"/>
    <x v="7"/>
    <x v="241"/>
    <x v="0"/>
    <x v="1"/>
    <s v="Trasferimento"/>
    <x v="0"/>
    <x v="4"/>
    <x v="0"/>
    <m/>
  </r>
  <r>
    <n v="17912"/>
    <x v="0"/>
    <x v="0"/>
    <x v="0"/>
    <x v="0"/>
    <x v="7"/>
    <x v="241"/>
    <x v="0"/>
    <x v="0"/>
    <s v="Trasferimento"/>
    <x v="0"/>
    <x v="4"/>
    <x v="0"/>
    <m/>
  </r>
  <r>
    <n v="157458"/>
    <x v="0"/>
    <x v="0"/>
    <x v="0"/>
    <x v="0"/>
    <x v="7"/>
    <x v="288"/>
    <x v="0"/>
    <x v="0"/>
    <s v="Trasferimento"/>
    <x v="3"/>
    <x v="4"/>
    <x v="0"/>
    <m/>
  </r>
  <r>
    <n v="198063"/>
    <x v="0"/>
    <x v="0"/>
    <x v="2"/>
    <x v="1"/>
    <x v="7"/>
    <x v="288"/>
    <x v="0"/>
    <x v="0"/>
    <s v="Trasferimento"/>
    <x v="3"/>
    <x v="0"/>
    <x v="0"/>
    <m/>
  </r>
  <r>
    <n v="24878"/>
    <x v="0"/>
    <x v="0"/>
    <x v="0"/>
    <x v="0"/>
    <x v="7"/>
    <x v="288"/>
    <x v="0"/>
    <x v="1"/>
    <s v="Trasferimento"/>
    <x v="3"/>
    <x v="0"/>
    <x v="0"/>
    <m/>
  </r>
  <r>
    <n v="179405"/>
    <x v="0"/>
    <x v="0"/>
    <x v="2"/>
    <x v="1"/>
    <x v="7"/>
    <x v="288"/>
    <x v="0"/>
    <x v="0"/>
    <s v="Trasferimento"/>
    <x v="3"/>
    <x v="3"/>
    <x v="0"/>
    <m/>
  </r>
  <r>
    <n v="173616"/>
    <x v="0"/>
    <x v="0"/>
    <x v="0"/>
    <x v="0"/>
    <x v="11"/>
    <x v="142"/>
    <x v="0"/>
    <x v="1"/>
    <s v="Trasferimento"/>
    <x v="1"/>
    <x v="3"/>
    <x v="0"/>
    <m/>
  </r>
  <r>
    <n v="138182"/>
    <x v="0"/>
    <x v="0"/>
    <x v="0"/>
    <x v="0"/>
    <x v="1"/>
    <x v="324"/>
    <x v="0"/>
    <x v="1"/>
    <s v="Trasferimento"/>
    <x v="1"/>
    <x v="3"/>
    <x v="0"/>
    <m/>
  </r>
  <r>
    <n v="194423"/>
    <x v="0"/>
    <x v="0"/>
    <x v="0"/>
    <x v="0"/>
    <x v="11"/>
    <x v="130"/>
    <x v="0"/>
    <x v="0"/>
    <s v="Trasferimento"/>
    <x v="1"/>
    <x v="0"/>
    <x v="0"/>
    <m/>
  </r>
  <r>
    <n v="82117"/>
    <x v="0"/>
    <x v="0"/>
    <x v="0"/>
    <x v="0"/>
    <x v="1"/>
    <x v="324"/>
    <x v="0"/>
    <x v="0"/>
    <s v="Trasferimento"/>
    <x v="1"/>
    <x v="0"/>
    <x v="0"/>
    <m/>
  </r>
  <r>
    <n v="210419"/>
    <x v="0"/>
    <x v="0"/>
    <x v="0"/>
    <x v="0"/>
    <x v="11"/>
    <x v="130"/>
    <x v="0"/>
    <x v="0"/>
    <s v="Trasferimento"/>
    <x v="1"/>
    <x v="0"/>
    <x v="0"/>
    <m/>
  </r>
  <r>
    <n v="210567"/>
    <x v="0"/>
    <x v="0"/>
    <x v="0"/>
    <x v="0"/>
    <x v="9"/>
    <x v="19"/>
    <x v="0"/>
    <x v="0"/>
    <s v="Trasferimento"/>
    <x v="1"/>
    <x v="1"/>
    <x v="0"/>
    <m/>
  </r>
  <r>
    <n v="36027"/>
    <x v="0"/>
    <x v="0"/>
    <x v="2"/>
    <x v="0"/>
    <x v="1"/>
    <x v="324"/>
    <x v="0"/>
    <x v="0"/>
    <s v="Trasferimento"/>
    <x v="1"/>
    <x v="4"/>
    <x v="0"/>
    <m/>
  </r>
  <r>
    <n v="114646"/>
    <x v="0"/>
    <x v="0"/>
    <x v="0"/>
    <x v="0"/>
    <x v="1"/>
    <x v="324"/>
    <x v="0"/>
    <x v="0"/>
    <s v="Trasferimento"/>
    <x v="1"/>
    <x v="4"/>
    <x v="0"/>
    <m/>
  </r>
  <r>
    <n v="188991"/>
    <x v="0"/>
    <x v="0"/>
    <x v="0"/>
    <x v="0"/>
    <x v="1"/>
    <x v="324"/>
    <x v="0"/>
    <x v="0"/>
    <s v="Trasferimento"/>
    <x v="1"/>
    <x v="0"/>
    <x v="0"/>
    <m/>
  </r>
  <r>
    <n v="36932"/>
    <x v="0"/>
    <x v="0"/>
    <x v="0"/>
    <x v="0"/>
    <x v="1"/>
    <x v="324"/>
    <x v="0"/>
    <x v="0"/>
    <s v="Trasferimento"/>
    <x v="1"/>
    <x v="4"/>
    <x v="0"/>
    <m/>
  </r>
  <r>
    <n v="228284"/>
    <x v="0"/>
    <x v="1"/>
    <x v="0"/>
    <x v="0"/>
    <x v="1"/>
    <x v="26"/>
    <x v="0"/>
    <x v="1"/>
    <s v="Trasferimento"/>
    <x v="1"/>
    <x v="3"/>
    <x v="0"/>
    <m/>
  </r>
  <r>
    <n v="228282"/>
    <x v="1"/>
    <x v="1"/>
    <x v="0"/>
    <x v="0"/>
    <x v="1"/>
    <x v="26"/>
    <x v="0"/>
    <x v="0"/>
    <s v="Trasferimento"/>
    <x v="1"/>
    <x v="7"/>
    <x v="0"/>
    <m/>
  </r>
  <r>
    <n v="228283"/>
    <x v="0"/>
    <x v="0"/>
    <x v="0"/>
    <x v="0"/>
    <x v="1"/>
    <x v="26"/>
    <x v="0"/>
    <x v="0"/>
    <s v="Trasferimento"/>
    <x v="1"/>
    <x v="3"/>
    <x v="0"/>
    <m/>
  </r>
  <r>
    <n v="142268"/>
    <x v="0"/>
    <x v="0"/>
    <x v="0"/>
    <x v="0"/>
    <x v="1"/>
    <x v="324"/>
    <x v="0"/>
    <x v="0"/>
    <s v="Trasferimento"/>
    <x v="1"/>
    <x v="3"/>
    <x v="0"/>
    <m/>
  </r>
  <r>
    <n v="229831"/>
    <x v="0"/>
    <x v="0"/>
    <x v="0"/>
    <x v="0"/>
    <x v="1"/>
    <x v="26"/>
    <x v="0"/>
    <x v="0"/>
    <s v="Trasferimento"/>
    <x v="1"/>
    <x v="0"/>
    <x v="0"/>
    <m/>
  </r>
  <r>
    <n v="65249"/>
    <x v="0"/>
    <x v="0"/>
    <x v="0"/>
    <x v="0"/>
    <x v="11"/>
    <x v="142"/>
    <x v="0"/>
    <x v="0"/>
    <s v="Trasferimento"/>
    <x v="1"/>
    <x v="3"/>
    <x v="0"/>
    <m/>
  </r>
  <r>
    <n v="50963"/>
    <x v="0"/>
    <x v="0"/>
    <x v="0"/>
    <x v="0"/>
    <x v="1"/>
    <x v="1"/>
    <x v="0"/>
    <x v="0"/>
    <s v="Trasferimento"/>
    <x v="0"/>
    <x v="4"/>
    <x v="0"/>
    <m/>
  </r>
  <r>
    <n v="126558"/>
    <x v="0"/>
    <x v="0"/>
    <x v="0"/>
    <x v="0"/>
    <x v="1"/>
    <x v="324"/>
    <x v="0"/>
    <x v="0"/>
    <s v="Trasferimento"/>
    <x v="1"/>
    <x v="0"/>
    <x v="0"/>
    <m/>
  </r>
  <r>
    <n v="96631"/>
    <x v="0"/>
    <x v="0"/>
    <x v="0"/>
    <x v="0"/>
    <x v="1"/>
    <x v="178"/>
    <x v="0"/>
    <x v="0"/>
    <s v="Trasferimento"/>
    <x v="0"/>
    <x v="0"/>
    <x v="0"/>
    <m/>
  </r>
  <r>
    <n v="15961"/>
    <x v="0"/>
    <x v="0"/>
    <x v="0"/>
    <x v="0"/>
    <x v="1"/>
    <x v="324"/>
    <x v="0"/>
    <x v="1"/>
    <s v="Trasferimento"/>
    <x v="1"/>
    <x v="0"/>
    <x v="0"/>
    <m/>
  </r>
  <r>
    <n v="142269"/>
    <x v="0"/>
    <x v="0"/>
    <x v="0"/>
    <x v="0"/>
    <x v="1"/>
    <x v="324"/>
    <x v="0"/>
    <x v="1"/>
    <s v="Trasferimento"/>
    <x v="1"/>
    <x v="3"/>
    <x v="0"/>
    <m/>
  </r>
  <r>
    <n v="30286"/>
    <x v="0"/>
    <x v="0"/>
    <x v="0"/>
    <x v="0"/>
    <x v="7"/>
    <x v="241"/>
    <x v="0"/>
    <x v="0"/>
    <s v="Trasferimento"/>
    <x v="0"/>
    <x v="0"/>
    <x v="0"/>
    <m/>
  </r>
  <r>
    <n v="128558"/>
    <x v="0"/>
    <x v="0"/>
    <x v="0"/>
    <x v="0"/>
    <x v="8"/>
    <x v="113"/>
    <x v="0"/>
    <x v="1"/>
    <s v="Trasferimento"/>
    <x v="0"/>
    <x v="0"/>
    <x v="0"/>
    <m/>
  </r>
  <r>
    <n v="132690"/>
    <x v="0"/>
    <x v="0"/>
    <x v="0"/>
    <x v="0"/>
    <x v="8"/>
    <x v="113"/>
    <x v="0"/>
    <x v="0"/>
    <s v="Trasferimento"/>
    <x v="0"/>
    <x v="0"/>
    <x v="0"/>
    <m/>
  </r>
  <r>
    <n v="37821"/>
    <x v="0"/>
    <x v="0"/>
    <x v="0"/>
    <x v="0"/>
    <x v="7"/>
    <x v="241"/>
    <x v="0"/>
    <x v="0"/>
    <s v="Trasferimento"/>
    <x v="0"/>
    <x v="4"/>
    <x v="0"/>
    <m/>
  </r>
  <r>
    <n v="194526"/>
    <x v="0"/>
    <x v="0"/>
    <x v="0"/>
    <x v="0"/>
    <x v="13"/>
    <x v="177"/>
    <x v="0"/>
    <x v="1"/>
    <s v="Trasferimento"/>
    <x v="1"/>
    <x v="0"/>
    <x v="0"/>
    <m/>
  </r>
  <r>
    <n v="31578"/>
    <x v="0"/>
    <x v="1"/>
    <x v="0"/>
    <x v="0"/>
    <x v="13"/>
    <x v="177"/>
    <x v="0"/>
    <x v="0"/>
    <s v="Trasferimento"/>
    <x v="1"/>
    <x v="3"/>
    <x v="0"/>
    <m/>
  </r>
  <r>
    <n v="119313"/>
    <x v="0"/>
    <x v="0"/>
    <x v="0"/>
    <x v="0"/>
    <x v="7"/>
    <x v="51"/>
    <x v="0"/>
    <x v="0"/>
    <s v="Trasferimento"/>
    <x v="1"/>
    <x v="0"/>
    <x v="0"/>
    <m/>
  </r>
  <r>
    <n v="43560"/>
    <x v="0"/>
    <x v="0"/>
    <x v="0"/>
    <x v="0"/>
    <x v="10"/>
    <x v="93"/>
    <x v="0"/>
    <x v="0"/>
    <s v="Trasferimento"/>
    <x v="0"/>
    <x v="3"/>
    <x v="0"/>
    <m/>
  </r>
  <r>
    <n v="15295"/>
    <x v="0"/>
    <x v="1"/>
    <x v="2"/>
    <x v="4"/>
    <x v="2"/>
    <x v="36"/>
    <x v="0"/>
    <x v="1"/>
    <s v="Trasferimento"/>
    <x v="1"/>
    <x v="4"/>
    <x v="0"/>
    <m/>
  </r>
  <r>
    <n v="29011"/>
    <x v="0"/>
    <x v="0"/>
    <x v="0"/>
    <x v="0"/>
    <x v="13"/>
    <x v="177"/>
    <x v="0"/>
    <x v="1"/>
    <s v="Trasferimento"/>
    <x v="1"/>
    <x v="3"/>
    <x v="0"/>
    <m/>
  </r>
  <r>
    <n v="24972"/>
    <x v="0"/>
    <x v="1"/>
    <x v="2"/>
    <x v="0"/>
    <x v="7"/>
    <x v="181"/>
    <x v="0"/>
    <x v="0"/>
    <s v="Trasferimento"/>
    <x v="1"/>
    <x v="0"/>
    <x v="0"/>
    <m/>
  </r>
  <r>
    <n v="80051"/>
    <x v="0"/>
    <x v="0"/>
    <x v="0"/>
    <x v="0"/>
    <x v="4"/>
    <x v="166"/>
    <x v="0"/>
    <x v="0"/>
    <s v="Trasferimento"/>
    <x v="1"/>
    <x v="4"/>
    <x v="0"/>
    <m/>
  </r>
  <r>
    <n v="96064"/>
    <x v="0"/>
    <x v="0"/>
    <x v="0"/>
    <x v="0"/>
    <x v="4"/>
    <x v="166"/>
    <x v="0"/>
    <x v="0"/>
    <s v="Trasferimento"/>
    <x v="1"/>
    <x v="4"/>
    <x v="0"/>
    <m/>
  </r>
  <r>
    <n v="138883"/>
    <x v="0"/>
    <x v="0"/>
    <x v="0"/>
    <x v="0"/>
    <x v="8"/>
    <x v="113"/>
    <x v="0"/>
    <x v="1"/>
    <s v="Trasferimento"/>
    <x v="0"/>
    <x v="0"/>
    <x v="0"/>
    <m/>
  </r>
  <r>
    <n v="138879"/>
    <x v="0"/>
    <x v="0"/>
    <x v="0"/>
    <x v="0"/>
    <x v="8"/>
    <x v="113"/>
    <x v="0"/>
    <x v="0"/>
    <s v="Trasferimento"/>
    <x v="0"/>
    <x v="0"/>
    <x v="0"/>
    <m/>
  </r>
  <r>
    <n v="6520"/>
    <x v="0"/>
    <x v="0"/>
    <x v="0"/>
    <x v="0"/>
    <x v="7"/>
    <x v="274"/>
    <x v="0"/>
    <x v="1"/>
    <s v="Trasferimento"/>
    <x v="0"/>
    <x v="0"/>
    <x v="0"/>
    <m/>
  </r>
  <r>
    <n v="81247"/>
    <x v="0"/>
    <x v="0"/>
    <x v="0"/>
    <x v="0"/>
    <x v="4"/>
    <x v="271"/>
    <x v="0"/>
    <x v="0"/>
    <s v="Trasferimento"/>
    <x v="1"/>
    <x v="0"/>
    <x v="0"/>
    <m/>
  </r>
  <r>
    <n v="22183"/>
    <x v="0"/>
    <x v="0"/>
    <x v="0"/>
    <x v="0"/>
    <x v="4"/>
    <x v="40"/>
    <x v="0"/>
    <x v="0"/>
    <s v="Trasferimento"/>
    <x v="1"/>
    <x v="3"/>
    <x v="0"/>
    <m/>
  </r>
  <r>
    <n v="22143"/>
    <x v="0"/>
    <x v="0"/>
    <x v="0"/>
    <x v="0"/>
    <x v="4"/>
    <x v="40"/>
    <x v="0"/>
    <x v="1"/>
    <s v="Trasferimento"/>
    <x v="1"/>
    <x v="3"/>
    <x v="0"/>
    <m/>
  </r>
  <r>
    <n v="194739"/>
    <x v="1"/>
    <x v="0"/>
    <x v="0"/>
    <x v="0"/>
    <x v="4"/>
    <x v="40"/>
    <x v="0"/>
    <x v="0"/>
    <s v="Trasferimento"/>
    <x v="1"/>
    <x v="7"/>
    <x v="0"/>
    <m/>
  </r>
  <r>
    <n v="196722"/>
    <x v="0"/>
    <x v="0"/>
    <x v="0"/>
    <x v="0"/>
    <x v="6"/>
    <x v="299"/>
    <x v="0"/>
    <x v="0"/>
    <s v="Trasferimento"/>
    <x v="1"/>
    <x v="4"/>
    <x v="0"/>
    <m/>
  </r>
  <r>
    <n v="151327"/>
    <x v="0"/>
    <x v="0"/>
    <x v="0"/>
    <x v="0"/>
    <x v="1"/>
    <x v="20"/>
    <x v="0"/>
    <x v="0"/>
    <s v="Trasferimento"/>
    <x v="0"/>
    <x v="3"/>
    <x v="0"/>
    <m/>
  </r>
  <r>
    <n v="216866"/>
    <x v="0"/>
    <x v="0"/>
    <x v="2"/>
    <x v="3"/>
    <x v="12"/>
    <x v="314"/>
    <x v="0"/>
    <x v="0"/>
    <s v="Trasferimento"/>
    <x v="0"/>
    <x v="0"/>
    <x v="0"/>
    <m/>
  </r>
  <r>
    <n v="177035"/>
    <x v="0"/>
    <x v="0"/>
    <x v="0"/>
    <x v="0"/>
    <x v="2"/>
    <x v="79"/>
    <x v="0"/>
    <x v="0"/>
    <s v="Trasferimento"/>
    <x v="1"/>
    <x v="0"/>
    <x v="0"/>
    <m/>
  </r>
  <r>
    <n v="231384"/>
    <x v="0"/>
    <x v="0"/>
    <x v="0"/>
    <x v="0"/>
    <x v="2"/>
    <x v="79"/>
    <x v="0"/>
    <x v="0"/>
    <s v="Trasferimento"/>
    <x v="1"/>
    <x v="0"/>
    <x v="0"/>
    <m/>
  </r>
  <r>
    <n v="228433"/>
    <x v="0"/>
    <x v="0"/>
    <x v="0"/>
    <x v="0"/>
    <x v="7"/>
    <x v="334"/>
    <x v="0"/>
    <x v="0"/>
    <s v="Trasferimento"/>
    <x v="1"/>
    <x v="0"/>
    <x v="0"/>
    <m/>
  </r>
  <r>
    <n v="189945"/>
    <x v="0"/>
    <x v="0"/>
    <x v="0"/>
    <x v="0"/>
    <x v="7"/>
    <x v="334"/>
    <x v="0"/>
    <x v="0"/>
    <s v="Trasferimento"/>
    <x v="1"/>
    <x v="1"/>
    <x v="0"/>
    <m/>
  </r>
  <r>
    <n v="56725"/>
    <x v="0"/>
    <x v="0"/>
    <x v="0"/>
    <x v="0"/>
    <x v="7"/>
    <x v="334"/>
    <x v="0"/>
    <x v="0"/>
    <s v="Trasferimento"/>
    <x v="1"/>
    <x v="0"/>
    <x v="0"/>
    <m/>
  </r>
  <r>
    <n v="150277"/>
    <x v="0"/>
    <x v="0"/>
    <x v="0"/>
    <x v="0"/>
    <x v="7"/>
    <x v="334"/>
    <x v="0"/>
    <x v="0"/>
    <s v="Trasferimento"/>
    <x v="1"/>
    <x v="4"/>
    <x v="0"/>
    <m/>
  </r>
  <r>
    <n v="141924"/>
    <x v="0"/>
    <x v="0"/>
    <x v="0"/>
    <x v="0"/>
    <x v="7"/>
    <x v="334"/>
    <x v="0"/>
    <x v="1"/>
    <s v="Trasferimento"/>
    <x v="1"/>
    <x v="3"/>
    <x v="0"/>
    <m/>
  </r>
  <r>
    <n v="210385"/>
    <x v="0"/>
    <x v="0"/>
    <x v="0"/>
    <x v="0"/>
    <x v="7"/>
    <x v="334"/>
    <x v="0"/>
    <x v="0"/>
    <s v="Trasferimento"/>
    <x v="1"/>
    <x v="0"/>
    <x v="0"/>
    <m/>
  </r>
  <r>
    <n v="203617"/>
    <x v="0"/>
    <x v="0"/>
    <x v="0"/>
    <x v="0"/>
    <x v="7"/>
    <x v="334"/>
    <x v="0"/>
    <x v="0"/>
    <s v="Trasferimento"/>
    <x v="1"/>
    <x v="0"/>
    <x v="0"/>
    <m/>
  </r>
  <r>
    <n v="5961"/>
    <x v="0"/>
    <x v="0"/>
    <x v="0"/>
    <x v="2"/>
    <x v="7"/>
    <x v="334"/>
    <x v="0"/>
    <x v="0"/>
    <s v="Trasferimento"/>
    <x v="1"/>
    <x v="0"/>
    <x v="0"/>
    <m/>
  </r>
  <r>
    <n v="29560"/>
    <x v="0"/>
    <x v="0"/>
    <x v="0"/>
    <x v="0"/>
    <x v="7"/>
    <x v="334"/>
    <x v="0"/>
    <x v="0"/>
    <s v="Trasferimento"/>
    <x v="1"/>
    <x v="4"/>
    <x v="0"/>
    <m/>
  </r>
  <r>
    <n v="183238"/>
    <x v="1"/>
    <x v="0"/>
    <x v="0"/>
    <x v="3"/>
    <x v="15"/>
    <x v="247"/>
    <x v="0"/>
    <x v="0"/>
    <s v="Trasferimento"/>
    <x v="1"/>
    <x v="5"/>
    <x v="0"/>
    <m/>
  </r>
  <r>
    <n v="29946"/>
    <x v="0"/>
    <x v="0"/>
    <x v="0"/>
    <x v="4"/>
    <x v="15"/>
    <x v="247"/>
    <x v="0"/>
    <x v="0"/>
    <s v="Trasferimento"/>
    <x v="1"/>
    <x v="0"/>
    <x v="0"/>
    <m/>
  </r>
  <r>
    <n v="59641"/>
    <x v="0"/>
    <x v="0"/>
    <x v="0"/>
    <x v="4"/>
    <x v="7"/>
    <x v="334"/>
    <x v="0"/>
    <x v="0"/>
    <s v="Trasferimento"/>
    <x v="1"/>
    <x v="3"/>
    <x v="0"/>
    <m/>
  </r>
  <r>
    <n v="196389"/>
    <x v="0"/>
    <x v="0"/>
    <x v="0"/>
    <x v="0"/>
    <x v="4"/>
    <x v="4"/>
    <x v="0"/>
    <x v="0"/>
    <s v="Trasferimento"/>
    <x v="1"/>
    <x v="0"/>
    <x v="0"/>
    <m/>
  </r>
  <r>
    <n v="22261"/>
    <x v="0"/>
    <x v="0"/>
    <x v="0"/>
    <x v="0"/>
    <x v="7"/>
    <x v="334"/>
    <x v="0"/>
    <x v="0"/>
    <s v="Trasferimento"/>
    <x v="1"/>
    <x v="0"/>
    <x v="0"/>
    <m/>
  </r>
  <r>
    <n v="153547"/>
    <x v="0"/>
    <x v="0"/>
    <x v="2"/>
    <x v="3"/>
    <x v="7"/>
    <x v="334"/>
    <x v="0"/>
    <x v="0"/>
    <s v="Trasferimento"/>
    <x v="1"/>
    <x v="3"/>
    <x v="0"/>
    <m/>
  </r>
  <r>
    <n v="155946"/>
    <x v="0"/>
    <x v="0"/>
    <x v="0"/>
    <x v="0"/>
    <x v="10"/>
    <x v="21"/>
    <x v="0"/>
    <x v="0"/>
    <s v="Trasferimento"/>
    <x v="1"/>
    <x v="0"/>
    <x v="0"/>
    <m/>
  </r>
  <r>
    <n v="203634"/>
    <x v="0"/>
    <x v="0"/>
    <x v="0"/>
    <x v="0"/>
    <x v="7"/>
    <x v="334"/>
    <x v="0"/>
    <x v="0"/>
    <s v="Trasferimento"/>
    <x v="1"/>
    <x v="3"/>
    <x v="0"/>
    <m/>
  </r>
  <r>
    <n v="200509"/>
    <x v="0"/>
    <x v="0"/>
    <x v="0"/>
    <x v="0"/>
    <x v="7"/>
    <x v="334"/>
    <x v="0"/>
    <x v="0"/>
    <s v="Trasferimento"/>
    <x v="1"/>
    <x v="0"/>
    <x v="0"/>
    <m/>
  </r>
  <r>
    <n v="227572"/>
    <x v="0"/>
    <x v="0"/>
    <x v="0"/>
    <x v="3"/>
    <x v="5"/>
    <x v="38"/>
    <x v="0"/>
    <x v="0"/>
    <s v="Trasferimento"/>
    <x v="1"/>
    <x v="1"/>
    <x v="0"/>
    <m/>
  </r>
  <r>
    <n v="228589"/>
    <x v="0"/>
    <x v="0"/>
    <x v="0"/>
    <x v="0"/>
    <x v="1"/>
    <x v="73"/>
    <x v="0"/>
    <x v="0"/>
    <s v="Trasferimento"/>
    <x v="1"/>
    <x v="0"/>
    <x v="0"/>
    <m/>
  </r>
  <r>
    <n v="230099"/>
    <x v="0"/>
    <x v="0"/>
    <x v="0"/>
    <x v="0"/>
    <x v="1"/>
    <x v="73"/>
    <x v="0"/>
    <x v="0"/>
    <s v="Trasferimento"/>
    <x v="1"/>
    <x v="0"/>
    <x v="0"/>
    <m/>
  </r>
  <r>
    <n v="177967"/>
    <x v="0"/>
    <x v="0"/>
    <x v="0"/>
    <x v="0"/>
    <x v="2"/>
    <x v="79"/>
    <x v="0"/>
    <x v="1"/>
    <s v="Trasferimento"/>
    <x v="1"/>
    <x v="0"/>
    <x v="0"/>
    <m/>
  </r>
  <r>
    <n v="150923"/>
    <x v="0"/>
    <x v="0"/>
    <x v="0"/>
    <x v="0"/>
    <x v="14"/>
    <x v="386"/>
    <x v="0"/>
    <x v="0"/>
    <s v="Trasferimento"/>
    <x v="1"/>
    <x v="0"/>
    <x v="0"/>
    <m/>
  </r>
  <r>
    <n v="131307"/>
    <x v="0"/>
    <x v="0"/>
    <x v="0"/>
    <x v="0"/>
    <x v="11"/>
    <x v="365"/>
    <x v="0"/>
    <x v="0"/>
    <s v="Trasferimento"/>
    <x v="1"/>
    <x v="4"/>
    <x v="0"/>
    <m/>
  </r>
  <r>
    <n v="131309"/>
    <x v="0"/>
    <x v="0"/>
    <x v="0"/>
    <x v="0"/>
    <x v="11"/>
    <x v="365"/>
    <x v="0"/>
    <x v="1"/>
    <s v="Trasferimento"/>
    <x v="1"/>
    <x v="4"/>
    <x v="0"/>
    <m/>
  </r>
  <r>
    <n v="214435"/>
    <x v="0"/>
    <x v="0"/>
    <x v="0"/>
    <x v="3"/>
    <x v="11"/>
    <x v="365"/>
    <x v="0"/>
    <x v="0"/>
    <s v="Trasferimento"/>
    <x v="1"/>
    <x v="1"/>
    <x v="0"/>
    <m/>
  </r>
  <r>
    <n v="129301"/>
    <x v="0"/>
    <x v="0"/>
    <x v="0"/>
    <x v="0"/>
    <x v="11"/>
    <x v="365"/>
    <x v="0"/>
    <x v="0"/>
    <s v="Trasferimento"/>
    <x v="1"/>
    <x v="0"/>
    <x v="0"/>
    <m/>
  </r>
  <r>
    <n v="121307"/>
    <x v="0"/>
    <x v="0"/>
    <x v="0"/>
    <x v="0"/>
    <x v="11"/>
    <x v="365"/>
    <x v="0"/>
    <x v="0"/>
    <s v="Trasferimento"/>
    <x v="1"/>
    <x v="3"/>
    <x v="0"/>
    <m/>
  </r>
  <r>
    <n v="105758"/>
    <x v="0"/>
    <x v="0"/>
    <x v="0"/>
    <x v="0"/>
    <x v="14"/>
    <x v="232"/>
    <x v="0"/>
    <x v="0"/>
    <s v="Trasferimento"/>
    <x v="0"/>
    <x v="0"/>
    <x v="0"/>
    <m/>
  </r>
  <r>
    <n v="181285"/>
    <x v="1"/>
    <x v="0"/>
    <x v="0"/>
    <x v="0"/>
    <x v="14"/>
    <x v="232"/>
    <x v="0"/>
    <x v="0"/>
    <s v="Trasferimento"/>
    <x v="0"/>
    <x v="6"/>
    <x v="0"/>
    <m/>
  </r>
  <r>
    <n v="231838"/>
    <x v="0"/>
    <x v="0"/>
    <x v="0"/>
    <x v="2"/>
    <x v="14"/>
    <x v="232"/>
    <x v="0"/>
    <x v="1"/>
    <s v="Trasferimento"/>
    <x v="0"/>
    <x v="1"/>
    <x v="0"/>
    <m/>
  </r>
  <r>
    <n v="179908"/>
    <x v="0"/>
    <x v="0"/>
    <x v="2"/>
    <x v="0"/>
    <x v="8"/>
    <x v="92"/>
    <x v="0"/>
    <x v="0"/>
    <s v="Trasferimento"/>
    <x v="1"/>
    <x v="3"/>
    <x v="0"/>
    <m/>
  </r>
  <r>
    <n v="191931"/>
    <x v="0"/>
    <x v="0"/>
    <x v="0"/>
    <x v="0"/>
    <x v="8"/>
    <x v="92"/>
    <x v="0"/>
    <x v="0"/>
    <s v="Trasferimento"/>
    <x v="1"/>
    <x v="0"/>
    <x v="0"/>
    <m/>
  </r>
  <r>
    <n v="30779"/>
    <x v="0"/>
    <x v="0"/>
    <x v="0"/>
    <x v="0"/>
    <x v="8"/>
    <x v="92"/>
    <x v="0"/>
    <x v="0"/>
    <s v="Trasferimento"/>
    <x v="1"/>
    <x v="0"/>
    <x v="0"/>
    <m/>
  </r>
  <r>
    <n v="112505"/>
    <x v="0"/>
    <x v="0"/>
    <x v="0"/>
    <x v="0"/>
    <x v="11"/>
    <x v="82"/>
    <x v="0"/>
    <x v="0"/>
    <s v="Trasferimento"/>
    <x v="0"/>
    <x v="1"/>
    <x v="0"/>
    <m/>
  </r>
  <r>
    <n v="19191"/>
    <x v="0"/>
    <x v="0"/>
    <x v="2"/>
    <x v="0"/>
    <x v="4"/>
    <x v="52"/>
    <x v="0"/>
    <x v="0"/>
    <s v="Trasferimento"/>
    <x v="1"/>
    <x v="0"/>
    <x v="0"/>
    <m/>
  </r>
  <r>
    <n v="191703"/>
    <x v="1"/>
    <x v="0"/>
    <x v="0"/>
    <x v="1"/>
    <x v="2"/>
    <x v="192"/>
    <x v="0"/>
    <x v="1"/>
    <s v="Trasferimento"/>
    <x v="1"/>
    <x v="6"/>
    <x v="0"/>
    <m/>
  </r>
  <r>
    <n v="229806"/>
    <x v="0"/>
    <x v="0"/>
    <x v="0"/>
    <x v="0"/>
    <x v="11"/>
    <x v="365"/>
    <x v="0"/>
    <x v="0"/>
    <s v="Trasferimento"/>
    <x v="1"/>
    <x v="0"/>
    <x v="0"/>
    <m/>
  </r>
  <r>
    <n v="136103"/>
    <x v="0"/>
    <x v="0"/>
    <x v="0"/>
    <x v="0"/>
    <x v="14"/>
    <x v="131"/>
    <x v="0"/>
    <x v="0"/>
    <s v="Trasferimento"/>
    <x v="1"/>
    <x v="0"/>
    <x v="0"/>
    <m/>
  </r>
  <r>
    <n v="33588"/>
    <x v="0"/>
    <x v="0"/>
    <x v="0"/>
    <x v="0"/>
    <x v="7"/>
    <x v="347"/>
    <x v="0"/>
    <x v="0"/>
    <s v="Trasferimento"/>
    <x v="0"/>
    <x v="0"/>
    <x v="0"/>
    <m/>
  </r>
  <r>
    <n v="57890"/>
    <x v="0"/>
    <x v="0"/>
    <x v="0"/>
    <x v="0"/>
    <x v="7"/>
    <x v="347"/>
    <x v="0"/>
    <x v="0"/>
    <s v="Trasferimento"/>
    <x v="0"/>
    <x v="4"/>
    <x v="0"/>
    <m/>
  </r>
  <r>
    <n v="65240"/>
    <x v="0"/>
    <x v="0"/>
    <x v="0"/>
    <x v="1"/>
    <x v="7"/>
    <x v="347"/>
    <x v="0"/>
    <x v="1"/>
    <s v="Trasferimento"/>
    <x v="0"/>
    <x v="3"/>
    <x v="0"/>
    <m/>
  </r>
  <r>
    <n v="16682"/>
    <x v="0"/>
    <x v="0"/>
    <x v="0"/>
    <x v="0"/>
    <x v="7"/>
    <x v="347"/>
    <x v="0"/>
    <x v="0"/>
    <s v="Trasferimento"/>
    <x v="0"/>
    <x v="0"/>
    <x v="0"/>
    <m/>
  </r>
  <r>
    <n v="16683"/>
    <x v="0"/>
    <x v="0"/>
    <x v="0"/>
    <x v="0"/>
    <x v="7"/>
    <x v="347"/>
    <x v="0"/>
    <x v="1"/>
    <s v="Trasferimento"/>
    <x v="0"/>
    <x v="4"/>
    <x v="0"/>
    <m/>
  </r>
  <r>
    <n v="191034"/>
    <x v="0"/>
    <x v="0"/>
    <x v="0"/>
    <x v="0"/>
    <x v="7"/>
    <x v="347"/>
    <x v="0"/>
    <x v="0"/>
    <s v="Trasferimento"/>
    <x v="0"/>
    <x v="4"/>
    <x v="0"/>
    <m/>
  </r>
  <r>
    <n v="191033"/>
    <x v="0"/>
    <x v="0"/>
    <x v="0"/>
    <x v="1"/>
    <x v="7"/>
    <x v="347"/>
    <x v="0"/>
    <x v="1"/>
    <s v="Trasferimento"/>
    <x v="0"/>
    <x v="4"/>
    <x v="0"/>
    <m/>
  </r>
  <r>
    <n v="150107"/>
    <x v="0"/>
    <x v="0"/>
    <x v="0"/>
    <x v="0"/>
    <x v="7"/>
    <x v="347"/>
    <x v="0"/>
    <x v="0"/>
    <s v="Trasferimento"/>
    <x v="0"/>
    <x v="4"/>
    <x v="0"/>
    <m/>
  </r>
  <r>
    <n v="190955"/>
    <x v="0"/>
    <x v="0"/>
    <x v="0"/>
    <x v="0"/>
    <x v="7"/>
    <x v="347"/>
    <x v="0"/>
    <x v="0"/>
    <s v="Trasferimento"/>
    <x v="0"/>
    <x v="4"/>
    <x v="0"/>
    <m/>
  </r>
  <r>
    <n v="164379"/>
    <x v="0"/>
    <x v="0"/>
    <x v="0"/>
    <x v="0"/>
    <x v="11"/>
    <x v="120"/>
    <x v="0"/>
    <x v="0"/>
    <s v="Trasferimento"/>
    <x v="1"/>
    <x v="1"/>
    <x v="0"/>
    <m/>
  </r>
  <r>
    <n v="13778"/>
    <x v="0"/>
    <x v="0"/>
    <x v="0"/>
    <x v="0"/>
    <x v="11"/>
    <x v="142"/>
    <x v="0"/>
    <x v="1"/>
    <s v="Trasferimento"/>
    <x v="1"/>
    <x v="3"/>
    <x v="0"/>
    <m/>
  </r>
  <r>
    <n v="25890"/>
    <x v="0"/>
    <x v="0"/>
    <x v="2"/>
    <x v="1"/>
    <x v="1"/>
    <x v="176"/>
    <x v="0"/>
    <x v="1"/>
    <s v="Trasferimento"/>
    <x v="1"/>
    <x v="4"/>
    <x v="0"/>
    <m/>
  </r>
  <r>
    <n v="29016"/>
    <x v="0"/>
    <x v="0"/>
    <x v="0"/>
    <x v="0"/>
    <x v="4"/>
    <x v="166"/>
    <x v="0"/>
    <x v="0"/>
    <s v="Trasferimento"/>
    <x v="1"/>
    <x v="0"/>
    <x v="0"/>
    <m/>
  </r>
  <r>
    <n v="230915"/>
    <x v="0"/>
    <x v="0"/>
    <x v="0"/>
    <x v="0"/>
    <x v="2"/>
    <x v="36"/>
    <x v="0"/>
    <x v="0"/>
    <s v="Trasferimento"/>
    <x v="1"/>
    <x v="0"/>
    <x v="0"/>
    <m/>
  </r>
  <r>
    <n v="212069"/>
    <x v="0"/>
    <x v="0"/>
    <x v="2"/>
    <x v="0"/>
    <x v="7"/>
    <x v="275"/>
    <x v="0"/>
    <x v="0"/>
    <s v="Trasferimento"/>
    <x v="0"/>
    <x v="1"/>
    <x v="0"/>
    <m/>
  </r>
  <r>
    <n v="171594"/>
    <x v="0"/>
    <x v="0"/>
    <x v="0"/>
    <x v="0"/>
    <x v="7"/>
    <x v="51"/>
    <x v="0"/>
    <x v="1"/>
    <s v="Trasferimento"/>
    <x v="1"/>
    <x v="3"/>
    <x v="0"/>
    <m/>
  </r>
  <r>
    <n v="53331"/>
    <x v="0"/>
    <x v="0"/>
    <x v="0"/>
    <x v="0"/>
    <x v="7"/>
    <x v="51"/>
    <x v="0"/>
    <x v="0"/>
    <s v="Trasferimento"/>
    <x v="1"/>
    <x v="0"/>
    <x v="0"/>
    <m/>
  </r>
  <r>
    <n v="89911"/>
    <x v="0"/>
    <x v="0"/>
    <x v="2"/>
    <x v="1"/>
    <x v="15"/>
    <x v="203"/>
    <x v="0"/>
    <x v="0"/>
    <s v="Trasferimento"/>
    <x v="1"/>
    <x v="3"/>
    <x v="0"/>
    <m/>
  </r>
  <r>
    <n v="121518"/>
    <x v="0"/>
    <x v="0"/>
    <x v="0"/>
    <x v="0"/>
    <x v="0"/>
    <x v="76"/>
    <x v="0"/>
    <x v="1"/>
    <s v="Trasferimento"/>
    <x v="0"/>
    <x v="1"/>
    <x v="0"/>
    <m/>
  </r>
  <r>
    <n v="66440"/>
    <x v="0"/>
    <x v="0"/>
    <x v="0"/>
    <x v="0"/>
    <x v="2"/>
    <x v="5"/>
    <x v="0"/>
    <x v="0"/>
    <s v="Trasferimento"/>
    <x v="1"/>
    <x v="0"/>
    <x v="0"/>
    <m/>
  </r>
  <r>
    <n v="206239"/>
    <x v="0"/>
    <x v="0"/>
    <x v="0"/>
    <x v="0"/>
    <x v="7"/>
    <x v="137"/>
    <x v="0"/>
    <x v="0"/>
    <s v="Trasferimento"/>
    <x v="3"/>
    <x v="0"/>
    <x v="0"/>
    <m/>
  </r>
  <r>
    <n v="179267"/>
    <x v="0"/>
    <x v="0"/>
    <x v="0"/>
    <x v="1"/>
    <x v="12"/>
    <x v="254"/>
    <x v="0"/>
    <x v="0"/>
    <s v="Trasferimento"/>
    <x v="0"/>
    <x v="4"/>
    <x v="0"/>
    <m/>
  </r>
  <r>
    <n v="215915"/>
    <x v="0"/>
    <x v="0"/>
    <x v="0"/>
    <x v="2"/>
    <x v="12"/>
    <x v="254"/>
    <x v="0"/>
    <x v="1"/>
    <s v="Trasferimento"/>
    <x v="0"/>
    <x v="4"/>
    <x v="0"/>
    <m/>
  </r>
  <r>
    <n v="210214"/>
    <x v="0"/>
    <x v="0"/>
    <x v="0"/>
    <x v="3"/>
    <x v="12"/>
    <x v="254"/>
    <x v="0"/>
    <x v="0"/>
    <s v="Trasferimento"/>
    <x v="0"/>
    <x v="3"/>
    <x v="0"/>
    <m/>
  </r>
  <r>
    <n v="212557"/>
    <x v="0"/>
    <x v="0"/>
    <x v="0"/>
    <x v="3"/>
    <x v="12"/>
    <x v="254"/>
    <x v="0"/>
    <x v="1"/>
    <s v="Trasferimento"/>
    <x v="0"/>
    <x v="3"/>
    <x v="0"/>
    <m/>
  </r>
  <r>
    <n v="137040"/>
    <x v="0"/>
    <x v="0"/>
    <x v="0"/>
    <x v="0"/>
    <x v="4"/>
    <x v="84"/>
    <x v="0"/>
    <x v="0"/>
    <s v="Trasferimento"/>
    <x v="0"/>
    <x v="0"/>
    <x v="0"/>
    <m/>
  </r>
  <r>
    <n v="171174"/>
    <x v="0"/>
    <x v="0"/>
    <x v="0"/>
    <x v="0"/>
    <x v="4"/>
    <x v="368"/>
    <x v="0"/>
    <x v="0"/>
    <s v="Trasferimento"/>
    <x v="1"/>
    <x v="0"/>
    <x v="0"/>
    <m/>
  </r>
  <r>
    <n v="96776"/>
    <x v="0"/>
    <x v="0"/>
    <x v="0"/>
    <x v="0"/>
    <x v="4"/>
    <x v="235"/>
    <x v="0"/>
    <x v="0"/>
    <s v="Trasferimento"/>
    <x v="0"/>
    <x v="1"/>
    <x v="0"/>
    <m/>
  </r>
  <r>
    <n v="111471"/>
    <x v="0"/>
    <x v="0"/>
    <x v="0"/>
    <x v="0"/>
    <x v="4"/>
    <x v="235"/>
    <x v="1"/>
    <x v="0"/>
    <s v="Trasferimento"/>
    <x v="0"/>
    <x v="8"/>
    <x v="0"/>
    <m/>
  </r>
  <r>
    <n v="7772"/>
    <x v="0"/>
    <x v="2"/>
    <x v="0"/>
    <x v="4"/>
    <x v="4"/>
    <x v="235"/>
    <x v="1"/>
    <x v="0"/>
    <s v="Trasferimento"/>
    <x v="0"/>
    <x v="8"/>
    <x v="0"/>
    <m/>
  </r>
  <r>
    <n v="118622"/>
    <x v="0"/>
    <x v="0"/>
    <x v="0"/>
    <x v="0"/>
    <x v="4"/>
    <x v="200"/>
    <x v="0"/>
    <x v="0"/>
    <s v="Trasferimento"/>
    <x v="1"/>
    <x v="3"/>
    <x v="0"/>
    <m/>
  </r>
  <r>
    <n v="122343"/>
    <x v="0"/>
    <x v="0"/>
    <x v="0"/>
    <x v="0"/>
    <x v="4"/>
    <x v="200"/>
    <x v="0"/>
    <x v="0"/>
    <s v="Trasferimento"/>
    <x v="1"/>
    <x v="3"/>
    <x v="0"/>
    <m/>
  </r>
  <r>
    <n v="203411"/>
    <x v="0"/>
    <x v="1"/>
    <x v="0"/>
    <x v="0"/>
    <x v="1"/>
    <x v="26"/>
    <x v="0"/>
    <x v="0"/>
    <s v="Trasferimento"/>
    <x v="1"/>
    <x v="0"/>
    <x v="0"/>
    <m/>
  </r>
  <r>
    <n v="136770"/>
    <x v="1"/>
    <x v="0"/>
    <x v="0"/>
    <x v="0"/>
    <x v="1"/>
    <x v="26"/>
    <x v="0"/>
    <x v="0"/>
    <s v="Trasferimento"/>
    <x v="1"/>
    <x v="2"/>
    <x v="0"/>
    <m/>
  </r>
  <r>
    <n v="134309"/>
    <x v="0"/>
    <x v="0"/>
    <x v="0"/>
    <x v="0"/>
    <x v="4"/>
    <x v="200"/>
    <x v="0"/>
    <x v="0"/>
    <s v="Trasferimento"/>
    <x v="1"/>
    <x v="1"/>
    <x v="0"/>
    <m/>
  </r>
  <r>
    <n v="102944"/>
    <x v="0"/>
    <x v="0"/>
    <x v="0"/>
    <x v="0"/>
    <x v="4"/>
    <x v="200"/>
    <x v="0"/>
    <x v="0"/>
    <s v="Trasferimento"/>
    <x v="1"/>
    <x v="3"/>
    <x v="0"/>
    <m/>
  </r>
  <r>
    <n v="111686"/>
    <x v="0"/>
    <x v="0"/>
    <x v="0"/>
    <x v="0"/>
    <x v="4"/>
    <x v="200"/>
    <x v="0"/>
    <x v="0"/>
    <s v="Trasferimento"/>
    <x v="1"/>
    <x v="0"/>
    <x v="0"/>
    <m/>
  </r>
  <r>
    <n v="121330"/>
    <x v="0"/>
    <x v="0"/>
    <x v="0"/>
    <x v="0"/>
    <x v="7"/>
    <x v="37"/>
    <x v="0"/>
    <x v="0"/>
    <s v="Trasferimento"/>
    <x v="1"/>
    <x v="0"/>
    <x v="0"/>
    <m/>
  </r>
  <r>
    <n v="153359"/>
    <x v="0"/>
    <x v="0"/>
    <x v="0"/>
    <x v="0"/>
    <x v="10"/>
    <x v="306"/>
    <x v="0"/>
    <x v="1"/>
    <s v="Trasferimento"/>
    <x v="1"/>
    <x v="0"/>
    <x v="0"/>
    <m/>
  </r>
  <r>
    <n v="106387"/>
    <x v="0"/>
    <x v="0"/>
    <x v="2"/>
    <x v="0"/>
    <x v="11"/>
    <x v="142"/>
    <x v="0"/>
    <x v="1"/>
    <s v="Trasferimento"/>
    <x v="1"/>
    <x v="0"/>
    <x v="0"/>
    <m/>
  </r>
  <r>
    <n v="203981"/>
    <x v="1"/>
    <x v="0"/>
    <x v="0"/>
    <x v="0"/>
    <x v="11"/>
    <x v="126"/>
    <x v="0"/>
    <x v="0"/>
    <s v="Trasferimento"/>
    <x v="1"/>
    <x v="5"/>
    <x v="0"/>
    <m/>
  </r>
  <r>
    <n v="33253"/>
    <x v="0"/>
    <x v="0"/>
    <x v="0"/>
    <x v="4"/>
    <x v="4"/>
    <x v="83"/>
    <x v="0"/>
    <x v="0"/>
    <s v="Trasferimento"/>
    <x v="0"/>
    <x v="4"/>
    <x v="0"/>
    <m/>
  </r>
  <r>
    <n v="180690"/>
    <x v="0"/>
    <x v="0"/>
    <x v="0"/>
    <x v="0"/>
    <x v="4"/>
    <x v="83"/>
    <x v="0"/>
    <x v="0"/>
    <s v="Trasferimento"/>
    <x v="0"/>
    <x v="0"/>
    <x v="0"/>
    <m/>
  </r>
  <r>
    <n v="183439"/>
    <x v="0"/>
    <x v="0"/>
    <x v="2"/>
    <x v="4"/>
    <x v="4"/>
    <x v="83"/>
    <x v="0"/>
    <x v="0"/>
    <s v="Trasferimento"/>
    <x v="0"/>
    <x v="0"/>
    <x v="0"/>
    <m/>
  </r>
  <r>
    <n v="228419"/>
    <x v="0"/>
    <x v="0"/>
    <x v="0"/>
    <x v="1"/>
    <x v="1"/>
    <x v="340"/>
    <x v="0"/>
    <x v="0"/>
    <s v="Trasferimento"/>
    <x v="1"/>
    <x v="0"/>
    <x v="0"/>
    <m/>
  </r>
  <r>
    <n v="180010"/>
    <x v="0"/>
    <x v="0"/>
    <x v="0"/>
    <x v="0"/>
    <x v="1"/>
    <x v="340"/>
    <x v="0"/>
    <x v="0"/>
    <s v="Trasferimento"/>
    <x v="1"/>
    <x v="0"/>
    <x v="0"/>
    <m/>
  </r>
  <r>
    <n v="194280"/>
    <x v="0"/>
    <x v="0"/>
    <x v="0"/>
    <x v="0"/>
    <x v="7"/>
    <x v="185"/>
    <x v="0"/>
    <x v="0"/>
    <s v="Trasferimento"/>
    <x v="1"/>
    <x v="0"/>
    <x v="0"/>
    <m/>
  </r>
  <r>
    <n v="130381"/>
    <x v="0"/>
    <x v="0"/>
    <x v="0"/>
    <x v="0"/>
    <x v="1"/>
    <x v="340"/>
    <x v="0"/>
    <x v="1"/>
    <s v="Trasferimento"/>
    <x v="1"/>
    <x v="4"/>
    <x v="0"/>
    <m/>
  </r>
  <r>
    <n v="108892"/>
    <x v="0"/>
    <x v="0"/>
    <x v="0"/>
    <x v="0"/>
    <x v="1"/>
    <x v="340"/>
    <x v="0"/>
    <x v="0"/>
    <s v="Trasferimento"/>
    <x v="1"/>
    <x v="3"/>
    <x v="0"/>
    <m/>
  </r>
  <r>
    <n v="162286"/>
    <x v="0"/>
    <x v="0"/>
    <x v="0"/>
    <x v="0"/>
    <x v="1"/>
    <x v="340"/>
    <x v="0"/>
    <x v="0"/>
    <s v="Trasferimento"/>
    <x v="1"/>
    <x v="0"/>
    <x v="0"/>
    <m/>
  </r>
  <r>
    <n v="56580"/>
    <x v="0"/>
    <x v="0"/>
    <x v="0"/>
    <x v="0"/>
    <x v="1"/>
    <x v="340"/>
    <x v="0"/>
    <x v="0"/>
    <s v="Trasferimento"/>
    <x v="1"/>
    <x v="4"/>
    <x v="0"/>
    <m/>
  </r>
  <r>
    <n v="71839"/>
    <x v="0"/>
    <x v="0"/>
    <x v="0"/>
    <x v="0"/>
    <x v="1"/>
    <x v="340"/>
    <x v="0"/>
    <x v="1"/>
    <s v="Trasferimento"/>
    <x v="1"/>
    <x v="4"/>
    <x v="0"/>
    <m/>
  </r>
  <r>
    <n v="176601"/>
    <x v="0"/>
    <x v="0"/>
    <x v="0"/>
    <x v="0"/>
    <x v="11"/>
    <x v="345"/>
    <x v="0"/>
    <x v="0"/>
    <s v="Trasferimento"/>
    <x v="0"/>
    <x v="0"/>
    <x v="0"/>
    <m/>
  </r>
  <r>
    <n v="228786"/>
    <x v="0"/>
    <x v="1"/>
    <x v="0"/>
    <x v="0"/>
    <x v="7"/>
    <x v="33"/>
    <x v="0"/>
    <x v="0"/>
    <s v="Trasferimento"/>
    <x v="1"/>
    <x v="0"/>
    <x v="0"/>
    <m/>
  </r>
  <r>
    <n v="26682"/>
    <x v="0"/>
    <x v="0"/>
    <x v="0"/>
    <x v="0"/>
    <x v="4"/>
    <x v="149"/>
    <x v="0"/>
    <x v="0"/>
    <s v="Trasferimento"/>
    <x v="1"/>
    <x v="4"/>
    <x v="0"/>
    <m/>
  </r>
  <r>
    <n v="206116"/>
    <x v="1"/>
    <x v="1"/>
    <x v="0"/>
    <x v="3"/>
    <x v="2"/>
    <x v="332"/>
    <x v="0"/>
    <x v="0"/>
    <s v="Trasferimento"/>
    <x v="1"/>
    <x v="5"/>
    <x v="0"/>
    <m/>
  </r>
  <r>
    <n v="230205"/>
    <x v="1"/>
    <x v="0"/>
    <x v="0"/>
    <x v="2"/>
    <x v="2"/>
    <x v="332"/>
    <x v="0"/>
    <x v="0"/>
    <s v="Trasferimento"/>
    <x v="1"/>
    <x v="5"/>
    <x v="0"/>
    <m/>
  </r>
  <r>
    <n v="230664"/>
    <x v="0"/>
    <x v="0"/>
    <x v="0"/>
    <x v="0"/>
    <x v="7"/>
    <x v="41"/>
    <x v="0"/>
    <x v="0"/>
    <s v="Trasferimento"/>
    <x v="1"/>
    <x v="0"/>
    <x v="0"/>
    <m/>
  </r>
  <r>
    <n v="19428"/>
    <x v="0"/>
    <x v="0"/>
    <x v="0"/>
    <x v="0"/>
    <x v="7"/>
    <x v="41"/>
    <x v="0"/>
    <x v="0"/>
    <s v="Trasferimento"/>
    <x v="1"/>
    <x v="3"/>
    <x v="0"/>
    <m/>
  </r>
  <r>
    <n v="2650"/>
    <x v="0"/>
    <x v="0"/>
    <x v="0"/>
    <x v="0"/>
    <x v="2"/>
    <x v="332"/>
    <x v="0"/>
    <x v="0"/>
    <s v="Trasferimento"/>
    <x v="1"/>
    <x v="1"/>
    <x v="0"/>
    <m/>
  </r>
  <r>
    <n v="84891"/>
    <x v="0"/>
    <x v="0"/>
    <x v="0"/>
    <x v="0"/>
    <x v="2"/>
    <x v="332"/>
    <x v="0"/>
    <x v="0"/>
    <s v="Trasferimento"/>
    <x v="1"/>
    <x v="0"/>
    <x v="0"/>
    <m/>
  </r>
  <r>
    <n v="230896"/>
    <x v="0"/>
    <x v="0"/>
    <x v="0"/>
    <x v="1"/>
    <x v="2"/>
    <x v="332"/>
    <x v="0"/>
    <x v="1"/>
    <s v="Trasferimento"/>
    <x v="1"/>
    <x v="0"/>
    <x v="0"/>
    <m/>
  </r>
  <r>
    <n v="156150"/>
    <x v="0"/>
    <x v="0"/>
    <x v="0"/>
    <x v="0"/>
    <x v="2"/>
    <x v="332"/>
    <x v="0"/>
    <x v="1"/>
    <s v="Trasferimento"/>
    <x v="1"/>
    <x v="0"/>
    <x v="0"/>
    <m/>
  </r>
  <r>
    <n v="33916"/>
    <x v="0"/>
    <x v="0"/>
    <x v="0"/>
    <x v="0"/>
    <x v="2"/>
    <x v="332"/>
    <x v="0"/>
    <x v="1"/>
    <s v="Trasferimento"/>
    <x v="1"/>
    <x v="4"/>
    <x v="0"/>
    <m/>
  </r>
  <r>
    <n v="33917"/>
    <x v="0"/>
    <x v="0"/>
    <x v="0"/>
    <x v="0"/>
    <x v="2"/>
    <x v="332"/>
    <x v="0"/>
    <x v="0"/>
    <s v="Trasferimento"/>
    <x v="1"/>
    <x v="4"/>
    <x v="0"/>
    <m/>
  </r>
  <r>
    <n v="154915"/>
    <x v="0"/>
    <x v="0"/>
    <x v="0"/>
    <x v="1"/>
    <x v="2"/>
    <x v="332"/>
    <x v="0"/>
    <x v="1"/>
    <s v="Trasferimento"/>
    <x v="1"/>
    <x v="4"/>
    <x v="0"/>
    <m/>
  </r>
  <r>
    <n v="133237"/>
    <x v="0"/>
    <x v="0"/>
    <x v="0"/>
    <x v="0"/>
    <x v="2"/>
    <x v="332"/>
    <x v="0"/>
    <x v="0"/>
    <s v="Trasferimento"/>
    <x v="1"/>
    <x v="0"/>
    <x v="0"/>
    <m/>
  </r>
  <r>
    <n v="106230"/>
    <x v="0"/>
    <x v="0"/>
    <x v="0"/>
    <x v="0"/>
    <x v="2"/>
    <x v="332"/>
    <x v="0"/>
    <x v="0"/>
    <s v="Trasferimento"/>
    <x v="1"/>
    <x v="4"/>
    <x v="0"/>
    <m/>
  </r>
  <r>
    <n v="232855"/>
    <x v="0"/>
    <x v="1"/>
    <x v="0"/>
    <x v="0"/>
    <x v="2"/>
    <x v="332"/>
    <x v="0"/>
    <x v="0"/>
    <s v="Trasferimento"/>
    <x v="1"/>
    <x v="4"/>
    <x v="0"/>
    <m/>
  </r>
  <r>
    <n v="118649"/>
    <x v="0"/>
    <x v="0"/>
    <x v="0"/>
    <x v="0"/>
    <x v="2"/>
    <x v="332"/>
    <x v="0"/>
    <x v="0"/>
    <s v="Trasferimento"/>
    <x v="1"/>
    <x v="3"/>
    <x v="0"/>
    <m/>
  </r>
  <r>
    <n v="211309"/>
    <x v="0"/>
    <x v="0"/>
    <x v="0"/>
    <x v="1"/>
    <x v="2"/>
    <x v="332"/>
    <x v="0"/>
    <x v="0"/>
    <s v="Trasferimento"/>
    <x v="1"/>
    <x v="1"/>
    <x v="0"/>
    <m/>
  </r>
  <r>
    <n v="213693"/>
    <x v="0"/>
    <x v="0"/>
    <x v="0"/>
    <x v="0"/>
    <x v="2"/>
    <x v="332"/>
    <x v="0"/>
    <x v="0"/>
    <s v="Trasferimento"/>
    <x v="1"/>
    <x v="0"/>
    <x v="0"/>
    <m/>
  </r>
  <r>
    <n v="161934"/>
    <x v="0"/>
    <x v="0"/>
    <x v="0"/>
    <x v="0"/>
    <x v="2"/>
    <x v="332"/>
    <x v="0"/>
    <x v="1"/>
    <s v="Trasferimento"/>
    <x v="1"/>
    <x v="0"/>
    <x v="0"/>
    <m/>
  </r>
  <r>
    <n v="154256"/>
    <x v="0"/>
    <x v="0"/>
    <x v="0"/>
    <x v="0"/>
    <x v="2"/>
    <x v="332"/>
    <x v="0"/>
    <x v="0"/>
    <s v="Trasferimento"/>
    <x v="1"/>
    <x v="0"/>
    <x v="0"/>
    <m/>
  </r>
  <r>
    <n v="166646"/>
    <x v="0"/>
    <x v="0"/>
    <x v="0"/>
    <x v="3"/>
    <x v="2"/>
    <x v="332"/>
    <x v="0"/>
    <x v="1"/>
    <s v="Trasferimento"/>
    <x v="1"/>
    <x v="4"/>
    <x v="0"/>
    <m/>
  </r>
  <r>
    <n v="124970"/>
    <x v="0"/>
    <x v="0"/>
    <x v="0"/>
    <x v="0"/>
    <x v="2"/>
    <x v="332"/>
    <x v="0"/>
    <x v="1"/>
    <s v="Trasferimento"/>
    <x v="1"/>
    <x v="3"/>
    <x v="0"/>
    <m/>
  </r>
  <r>
    <n v="152150"/>
    <x v="0"/>
    <x v="0"/>
    <x v="0"/>
    <x v="0"/>
    <x v="2"/>
    <x v="332"/>
    <x v="0"/>
    <x v="0"/>
    <s v="Trasferimento"/>
    <x v="1"/>
    <x v="4"/>
    <x v="0"/>
    <m/>
  </r>
  <r>
    <n v="114115"/>
    <x v="0"/>
    <x v="0"/>
    <x v="0"/>
    <x v="0"/>
    <x v="2"/>
    <x v="332"/>
    <x v="0"/>
    <x v="0"/>
    <s v="Trasferimento"/>
    <x v="1"/>
    <x v="3"/>
    <x v="0"/>
    <m/>
  </r>
  <r>
    <n v="117857"/>
    <x v="0"/>
    <x v="0"/>
    <x v="0"/>
    <x v="0"/>
    <x v="2"/>
    <x v="332"/>
    <x v="0"/>
    <x v="1"/>
    <s v="Trasferimento"/>
    <x v="1"/>
    <x v="3"/>
    <x v="0"/>
    <m/>
  </r>
  <r>
    <n v="208781"/>
    <x v="0"/>
    <x v="1"/>
    <x v="0"/>
    <x v="0"/>
    <x v="2"/>
    <x v="332"/>
    <x v="0"/>
    <x v="0"/>
    <s v="Trasferimento"/>
    <x v="1"/>
    <x v="0"/>
    <x v="0"/>
    <m/>
  </r>
  <r>
    <n v="114114"/>
    <x v="0"/>
    <x v="0"/>
    <x v="0"/>
    <x v="0"/>
    <x v="2"/>
    <x v="332"/>
    <x v="0"/>
    <x v="1"/>
    <s v="Trasferimento"/>
    <x v="1"/>
    <x v="3"/>
    <x v="0"/>
    <m/>
  </r>
  <r>
    <n v="166656"/>
    <x v="0"/>
    <x v="0"/>
    <x v="0"/>
    <x v="3"/>
    <x v="2"/>
    <x v="332"/>
    <x v="0"/>
    <x v="0"/>
    <s v="Trasferimento"/>
    <x v="1"/>
    <x v="4"/>
    <x v="0"/>
    <m/>
  </r>
  <r>
    <n v="12950"/>
    <x v="0"/>
    <x v="0"/>
    <x v="0"/>
    <x v="0"/>
    <x v="2"/>
    <x v="332"/>
    <x v="0"/>
    <x v="1"/>
    <s v="Trasferimento"/>
    <x v="1"/>
    <x v="4"/>
    <x v="0"/>
    <m/>
  </r>
  <r>
    <n v="166106"/>
    <x v="0"/>
    <x v="0"/>
    <x v="0"/>
    <x v="0"/>
    <x v="11"/>
    <x v="366"/>
    <x v="0"/>
    <x v="1"/>
    <s v="Trasferimento"/>
    <x v="4"/>
    <x v="3"/>
    <x v="0"/>
    <m/>
  </r>
  <r>
    <n v="166040"/>
    <x v="0"/>
    <x v="0"/>
    <x v="0"/>
    <x v="0"/>
    <x v="11"/>
    <x v="366"/>
    <x v="0"/>
    <x v="0"/>
    <s v="Trasferimento"/>
    <x v="4"/>
    <x v="1"/>
    <x v="0"/>
    <m/>
  </r>
  <r>
    <n v="153436"/>
    <x v="0"/>
    <x v="0"/>
    <x v="0"/>
    <x v="0"/>
    <x v="11"/>
    <x v="366"/>
    <x v="0"/>
    <x v="0"/>
    <s v="Trasferimento"/>
    <x v="4"/>
    <x v="3"/>
    <x v="0"/>
    <m/>
  </r>
  <r>
    <n v="90214"/>
    <x v="0"/>
    <x v="0"/>
    <x v="0"/>
    <x v="0"/>
    <x v="2"/>
    <x v="10"/>
    <x v="0"/>
    <x v="1"/>
    <s v="Trasferimento"/>
    <x v="0"/>
    <x v="4"/>
    <x v="0"/>
    <m/>
  </r>
  <r>
    <n v="168329"/>
    <x v="1"/>
    <x v="0"/>
    <x v="0"/>
    <x v="0"/>
    <x v="2"/>
    <x v="10"/>
    <x v="0"/>
    <x v="0"/>
    <s v="Trasferimento"/>
    <x v="0"/>
    <x v="7"/>
    <x v="0"/>
    <m/>
  </r>
  <r>
    <n v="72465"/>
    <x v="0"/>
    <x v="0"/>
    <x v="0"/>
    <x v="0"/>
    <x v="7"/>
    <x v="134"/>
    <x v="0"/>
    <x v="0"/>
    <s v="Trasferimento"/>
    <x v="0"/>
    <x v="4"/>
    <x v="0"/>
    <m/>
  </r>
  <r>
    <n v="143451"/>
    <x v="0"/>
    <x v="0"/>
    <x v="0"/>
    <x v="0"/>
    <x v="7"/>
    <x v="134"/>
    <x v="0"/>
    <x v="0"/>
    <s v="Trasferimento"/>
    <x v="0"/>
    <x v="4"/>
    <x v="0"/>
    <m/>
  </r>
  <r>
    <n v="138428"/>
    <x v="0"/>
    <x v="0"/>
    <x v="0"/>
    <x v="0"/>
    <x v="11"/>
    <x v="142"/>
    <x v="0"/>
    <x v="0"/>
    <s v="Trasferimento"/>
    <x v="1"/>
    <x v="3"/>
    <x v="0"/>
    <m/>
  </r>
  <r>
    <n v="185019"/>
    <x v="0"/>
    <x v="0"/>
    <x v="0"/>
    <x v="1"/>
    <x v="2"/>
    <x v="153"/>
    <x v="0"/>
    <x v="1"/>
    <s v="Trasferimento"/>
    <x v="0"/>
    <x v="1"/>
    <x v="0"/>
    <m/>
  </r>
  <r>
    <n v="180672"/>
    <x v="0"/>
    <x v="0"/>
    <x v="0"/>
    <x v="0"/>
    <x v="3"/>
    <x v="252"/>
    <x v="0"/>
    <x v="0"/>
    <s v="Trasferimento"/>
    <x v="1"/>
    <x v="0"/>
    <x v="0"/>
    <m/>
  </r>
  <r>
    <n v="117077"/>
    <x v="0"/>
    <x v="0"/>
    <x v="0"/>
    <x v="0"/>
    <x v="3"/>
    <x v="252"/>
    <x v="0"/>
    <x v="0"/>
    <s v="Trasferimento"/>
    <x v="1"/>
    <x v="0"/>
    <x v="0"/>
    <m/>
  </r>
  <r>
    <n v="100773"/>
    <x v="0"/>
    <x v="0"/>
    <x v="0"/>
    <x v="0"/>
    <x v="3"/>
    <x v="252"/>
    <x v="0"/>
    <x v="0"/>
    <s v="Trasferimento"/>
    <x v="1"/>
    <x v="0"/>
    <x v="0"/>
    <m/>
  </r>
  <r>
    <n v="101613"/>
    <x v="0"/>
    <x v="0"/>
    <x v="2"/>
    <x v="0"/>
    <x v="3"/>
    <x v="252"/>
    <x v="0"/>
    <x v="0"/>
    <s v="Trasferimento"/>
    <x v="1"/>
    <x v="0"/>
    <x v="0"/>
    <m/>
  </r>
  <r>
    <n v="170134"/>
    <x v="0"/>
    <x v="0"/>
    <x v="0"/>
    <x v="0"/>
    <x v="2"/>
    <x v="153"/>
    <x v="0"/>
    <x v="0"/>
    <s v="Trasferimento"/>
    <x v="0"/>
    <x v="0"/>
    <x v="0"/>
    <m/>
  </r>
  <r>
    <n v="84710"/>
    <x v="0"/>
    <x v="0"/>
    <x v="2"/>
    <x v="0"/>
    <x v="11"/>
    <x v="142"/>
    <x v="0"/>
    <x v="0"/>
    <s v="Trasferimento"/>
    <x v="1"/>
    <x v="3"/>
    <x v="0"/>
    <m/>
  </r>
  <r>
    <n v="40535"/>
    <x v="0"/>
    <x v="0"/>
    <x v="0"/>
    <x v="0"/>
    <x v="7"/>
    <x v="30"/>
    <x v="0"/>
    <x v="0"/>
    <s v="Trasferimento"/>
    <x v="1"/>
    <x v="4"/>
    <x v="0"/>
    <m/>
  </r>
  <r>
    <n v="121310"/>
    <x v="0"/>
    <x v="0"/>
    <x v="0"/>
    <x v="0"/>
    <x v="11"/>
    <x v="174"/>
    <x v="0"/>
    <x v="0"/>
    <s v="Trasferimento"/>
    <x v="3"/>
    <x v="4"/>
    <x v="0"/>
    <m/>
  </r>
  <r>
    <n v="228911"/>
    <x v="0"/>
    <x v="1"/>
    <x v="0"/>
    <x v="1"/>
    <x v="4"/>
    <x v="88"/>
    <x v="0"/>
    <x v="0"/>
    <s v="Trasferimento"/>
    <x v="1"/>
    <x v="0"/>
    <x v="0"/>
    <m/>
  </r>
  <r>
    <n v="146201"/>
    <x v="0"/>
    <x v="0"/>
    <x v="2"/>
    <x v="0"/>
    <x v="9"/>
    <x v="255"/>
    <x v="0"/>
    <x v="0"/>
    <s v="Trasferimento"/>
    <x v="0"/>
    <x v="1"/>
    <x v="0"/>
    <m/>
  </r>
  <r>
    <n v="79944"/>
    <x v="0"/>
    <x v="0"/>
    <x v="0"/>
    <x v="0"/>
    <x v="14"/>
    <x v="386"/>
    <x v="0"/>
    <x v="1"/>
    <s v="Trasferimento"/>
    <x v="1"/>
    <x v="4"/>
    <x v="0"/>
    <m/>
  </r>
  <r>
    <n v="79930"/>
    <x v="0"/>
    <x v="0"/>
    <x v="0"/>
    <x v="0"/>
    <x v="14"/>
    <x v="386"/>
    <x v="0"/>
    <x v="0"/>
    <s v="Trasferimento"/>
    <x v="1"/>
    <x v="3"/>
    <x v="0"/>
    <m/>
  </r>
  <r>
    <n v="118642"/>
    <x v="0"/>
    <x v="0"/>
    <x v="0"/>
    <x v="0"/>
    <x v="2"/>
    <x v="332"/>
    <x v="0"/>
    <x v="0"/>
    <s v="Trasferimento"/>
    <x v="1"/>
    <x v="4"/>
    <x v="0"/>
    <m/>
  </r>
  <r>
    <n v="84123"/>
    <x v="0"/>
    <x v="0"/>
    <x v="0"/>
    <x v="0"/>
    <x v="4"/>
    <x v="140"/>
    <x v="0"/>
    <x v="0"/>
    <s v="Trasferimento"/>
    <x v="0"/>
    <x v="0"/>
    <x v="0"/>
    <m/>
  </r>
  <r>
    <n v="126733"/>
    <x v="0"/>
    <x v="0"/>
    <x v="0"/>
    <x v="0"/>
    <x v="11"/>
    <x v="174"/>
    <x v="0"/>
    <x v="0"/>
    <s v="Trasferimento"/>
    <x v="3"/>
    <x v="4"/>
    <x v="0"/>
    <m/>
  </r>
  <r>
    <n v="175279"/>
    <x v="0"/>
    <x v="0"/>
    <x v="0"/>
    <x v="0"/>
    <x v="6"/>
    <x v="299"/>
    <x v="0"/>
    <x v="0"/>
    <s v="Trasferimento"/>
    <x v="1"/>
    <x v="0"/>
    <x v="0"/>
    <m/>
  </r>
  <r>
    <n v="74399"/>
    <x v="0"/>
    <x v="0"/>
    <x v="0"/>
    <x v="0"/>
    <x v="6"/>
    <x v="299"/>
    <x v="0"/>
    <x v="1"/>
    <s v="Trasferimento"/>
    <x v="1"/>
    <x v="4"/>
    <x v="0"/>
    <m/>
  </r>
  <r>
    <n v="186221"/>
    <x v="0"/>
    <x v="0"/>
    <x v="0"/>
    <x v="0"/>
    <x v="4"/>
    <x v="149"/>
    <x v="0"/>
    <x v="0"/>
    <s v="Trasferimento"/>
    <x v="1"/>
    <x v="0"/>
    <x v="0"/>
    <m/>
  </r>
  <r>
    <n v="196075"/>
    <x v="0"/>
    <x v="0"/>
    <x v="0"/>
    <x v="0"/>
    <x v="6"/>
    <x v="299"/>
    <x v="0"/>
    <x v="0"/>
    <s v="Trasferimento"/>
    <x v="1"/>
    <x v="1"/>
    <x v="0"/>
    <m/>
  </r>
  <r>
    <n v="157904"/>
    <x v="0"/>
    <x v="0"/>
    <x v="0"/>
    <x v="0"/>
    <x v="11"/>
    <x v="280"/>
    <x v="0"/>
    <x v="0"/>
    <s v="Trasferimento"/>
    <x v="0"/>
    <x v="0"/>
    <x v="0"/>
    <m/>
  </r>
  <r>
    <n v="51633"/>
    <x v="0"/>
    <x v="0"/>
    <x v="0"/>
    <x v="0"/>
    <x v="2"/>
    <x v="42"/>
    <x v="0"/>
    <x v="0"/>
    <s v="Trasferimento"/>
    <x v="1"/>
    <x v="0"/>
    <x v="0"/>
    <m/>
  </r>
  <r>
    <n v="74266"/>
    <x v="0"/>
    <x v="0"/>
    <x v="0"/>
    <x v="0"/>
    <x v="1"/>
    <x v="239"/>
    <x v="0"/>
    <x v="0"/>
    <s v="Trasferimento"/>
    <x v="1"/>
    <x v="4"/>
    <x v="0"/>
    <m/>
  </r>
  <r>
    <n v="13563"/>
    <x v="0"/>
    <x v="0"/>
    <x v="0"/>
    <x v="0"/>
    <x v="2"/>
    <x v="42"/>
    <x v="0"/>
    <x v="0"/>
    <s v="Trasferimento"/>
    <x v="1"/>
    <x v="4"/>
    <x v="0"/>
    <m/>
  </r>
  <r>
    <n v="210154"/>
    <x v="0"/>
    <x v="0"/>
    <x v="0"/>
    <x v="0"/>
    <x v="6"/>
    <x v="299"/>
    <x v="0"/>
    <x v="0"/>
    <s v="Trasferimento"/>
    <x v="1"/>
    <x v="0"/>
    <x v="0"/>
    <m/>
  </r>
  <r>
    <n v="133674"/>
    <x v="0"/>
    <x v="1"/>
    <x v="2"/>
    <x v="2"/>
    <x v="4"/>
    <x v="80"/>
    <x v="0"/>
    <x v="0"/>
    <s v="Trasferimento"/>
    <x v="1"/>
    <x v="1"/>
    <x v="0"/>
    <m/>
  </r>
  <r>
    <n v="196723"/>
    <x v="0"/>
    <x v="0"/>
    <x v="0"/>
    <x v="0"/>
    <x v="6"/>
    <x v="299"/>
    <x v="0"/>
    <x v="1"/>
    <s v="Trasferimento"/>
    <x v="1"/>
    <x v="4"/>
    <x v="0"/>
    <m/>
  </r>
  <r>
    <n v="116474"/>
    <x v="0"/>
    <x v="0"/>
    <x v="0"/>
    <x v="0"/>
    <x v="11"/>
    <x v="142"/>
    <x v="0"/>
    <x v="0"/>
    <s v="Trasferimento"/>
    <x v="1"/>
    <x v="3"/>
    <x v="0"/>
    <m/>
  </r>
  <r>
    <n v="122366"/>
    <x v="0"/>
    <x v="0"/>
    <x v="0"/>
    <x v="0"/>
    <x v="2"/>
    <x v="307"/>
    <x v="0"/>
    <x v="0"/>
    <s v="Trasferimento"/>
    <x v="1"/>
    <x v="1"/>
    <x v="0"/>
    <m/>
  </r>
  <r>
    <n v="154917"/>
    <x v="0"/>
    <x v="0"/>
    <x v="0"/>
    <x v="0"/>
    <x v="2"/>
    <x v="307"/>
    <x v="0"/>
    <x v="0"/>
    <s v="Trasferimento"/>
    <x v="1"/>
    <x v="0"/>
    <x v="0"/>
    <m/>
  </r>
  <r>
    <n v="154912"/>
    <x v="0"/>
    <x v="0"/>
    <x v="0"/>
    <x v="0"/>
    <x v="2"/>
    <x v="307"/>
    <x v="0"/>
    <x v="1"/>
    <s v="Trasferimento"/>
    <x v="1"/>
    <x v="0"/>
    <x v="0"/>
    <m/>
  </r>
  <r>
    <n v="121494"/>
    <x v="0"/>
    <x v="0"/>
    <x v="0"/>
    <x v="1"/>
    <x v="4"/>
    <x v="83"/>
    <x v="0"/>
    <x v="1"/>
    <s v="Trasferimento"/>
    <x v="0"/>
    <x v="3"/>
    <x v="0"/>
    <m/>
  </r>
  <r>
    <n v="139248"/>
    <x v="0"/>
    <x v="0"/>
    <x v="0"/>
    <x v="0"/>
    <x v="4"/>
    <x v="83"/>
    <x v="0"/>
    <x v="1"/>
    <s v="Trasferimento"/>
    <x v="0"/>
    <x v="0"/>
    <x v="0"/>
    <m/>
  </r>
  <r>
    <n v="139249"/>
    <x v="0"/>
    <x v="1"/>
    <x v="0"/>
    <x v="1"/>
    <x v="4"/>
    <x v="83"/>
    <x v="0"/>
    <x v="1"/>
    <s v="Trasferimento"/>
    <x v="0"/>
    <x v="0"/>
    <x v="0"/>
    <m/>
  </r>
  <r>
    <n v="13436"/>
    <x v="0"/>
    <x v="0"/>
    <x v="0"/>
    <x v="0"/>
    <x v="8"/>
    <x v="311"/>
    <x v="0"/>
    <x v="0"/>
    <s v="Trasferimento"/>
    <x v="1"/>
    <x v="3"/>
    <x v="0"/>
    <m/>
  </r>
  <r>
    <n v="21867"/>
    <x v="0"/>
    <x v="0"/>
    <x v="0"/>
    <x v="0"/>
    <x v="8"/>
    <x v="311"/>
    <x v="0"/>
    <x v="0"/>
    <s v="Trasferimento"/>
    <x v="1"/>
    <x v="3"/>
    <x v="0"/>
    <m/>
  </r>
  <r>
    <n v="17069"/>
    <x v="0"/>
    <x v="0"/>
    <x v="0"/>
    <x v="0"/>
    <x v="8"/>
    <x v="311"/>
    <x v="0"/>
    <x v="0"/>
    <s v="Trasferimento"/>
    <x v="1"/>
    <x v="4"/>
    <x v="0"/>
    <m/>
  </r>
  <r>
    <n v="165072"/>
    <x v="0"/>
    <x v="0"/>
    <x v="0"/>
    <x v="0"/>
    <x v="8"/>
    <x v="311"/>
    <x v="0"/>
    <x v="0"/>
    <s v="Trasferimento"/>
    <x v="1"/>
    <x v="3"/>
    <x v="0"/>
    <m/>
  </r>
  <r>
    <n v="88589"/>
    <x v="0"/>
    <x v="0"/>
    <x v="0"/>
    <x v="0"/>
    <x v="8"/>
    <x v="311"/>
    <x v="0"/>
    <x v="0"/>
    <s v="Trasferimento"/>
    <x v="1"/>
    <x v="3"/>
    <x v="0"/>
    <m/>
  </r>
  <r>
    <n v="150366"/>
    <x v="0"/>
    <x v="0"/>
    <x v="0"/>
    <x v="0"/>
    <x v="8"/>
    <x v="311"/>
    <x v="0"/>
    <x v="0"/>
    <s v="Trasferimento"/>
    <x v="1"/>
    <x v="0"/>
    <x v="0"/>
    <m/>
  </r>
  <r>
    <n v="152299"/>
    <x v="0"/>
    <x v="0"/>
    <x v="0"/>
    <x v="0"/>
    <x v="8"/>
    <x v="311"/>
    <x v="0"/>
    <x v="0"/>
    <s v="Trasferimento"/>
    <x v="1"/>
    <x v="0"/>
    <x v="0"/>
    <m/>
  </r>
  <r>
    <n v="13446"/>
    <x v="0"/>
    <x v="0"/>
    <x v="0"/>
    <x v="0"/>
    <x v="8"/>
    <x v="311"/>
    <x v="0"/>
    <x v="0"/>
    <s v="Trasferimento"/>
    <x v="1"/>
    <x v="3"/>
    <x v="0"/>
    <m/>
  </r>
  <r>
    <n v="100306"/>
    <x v="0"/>
    <x v="0"/>
    <x v="0"/>
    <x v="0"/>
    <x v="11"/>
    <x v="120"/>
    <x v="0"/>
    <x v="0"/>
    <s v="Trasferimento"/>
    <x v="1"/>
    <x v="0"/>
    <x v="0"/>
    <m/>
  </r>
  <r>
    <n v="219471"/>
    <x v="0"/>
    <x v="0"/>
    <x v="0"/>
    <x v="3"/>
    <x v="8"/>
    <x v="311"/>
    <x v="0"/>
    <x v="0"/>
    <s v="Trasferimento"/>
    <x v="1"/>
    <x v="4"/>
    <x v="0"/>
    <m/>
  </r>
  <r>
    <n v="162394"/>
    <x v="0"/>
    <x v="0"/>
    <x v="0"/>
    <x v="3"/>
    <x v="8"/>
    <x v="311"/>
    <x v="0"/>
    <x v="1"/>
    <s v="Trasferimento"/>
    <x v="1"/>
    <x v="4"/>
    <x v="0"/>
    <m/>
  </r>
  <r>
    <n v="127612"/>
    <x v="0"/>
    <x v="0"/>
    <x v="0"/>
    <x v="0"/>
    <x v="11"/>
    <x v="174"/>
    <x v="0"/>
    <x v="0"/>
    <s v="Trasferimento"/>
    <x v="3"/>
    <x v="0"/>
    <x v="0"/>
    <m/>
  </r>
  <r>
    <n v="152472"/>
    <x v="0"/>
    <x v="0"/>
    <x v="0"/>
    <x v="0"/>
    <x v="11"/>
    <x v="174"/>
    <x v="0"/>
    <x v="1"/>
    <s v="Trasferimento"/>
    <x v="3"/>
    <x v="3"/>
    <x v="0"/>
    <m/>
  </r>
  <r>
    <n v="166409"/>
    <x v="0"/>
    <x v="0"/>
    <x v="0"/>
    <x v="0"/>
    <x v="8"/>
    <x v="311"/>
    <x v="0"/>
    <x v="0"/>
    <s v="Trasferimento"/>
    <x v="1"/>
    <x v="0"/>
    <x v="0"/>
    <m/>
  </r>
  <r>
    <n v="207146"/>
    <x v="0"/>
    <x v="1"/>
    <x v="2"/>
    <x v="0"/>
    <x v="2"/>
    <x v="36"/>
    <x v="0"/>
    <x v="1"/>
    <s v="Trasferimento"/>
    <x v="1"/>
    <x v="0"/>
    <x v="0"/>
    <m/>
  </r>
  <r>
    <n v="30011"/>
    <x v="0"/>
    <x v="0"/>
    <x v="0"/>
    <x v="0"/>
    <x v="2"/>
    <x v="79"/>
    <x v="0"/>
    <x v="0"/>
    <s v="Trasferimento"/>
    <x v="1"/>
    <x v="0"/>
    <x v="0"/>
    <m/>
  </r>
  <r>
    <n v="68802"/>
    <x v="0"/>
    <x v="0"/>
    <x v="0"/>
    <x v="0"/>
    <x v="11"/>
    <x v="337"/>
    <x v="0"/>
    <x v="0"/>
    <s v="Trasferimento"/>
    <x v="1"/>
    <x v="0"/>
    <x v="0"/>
    <m/>
  </r>
  <r>
    <n v="127289"/>
    <x v="0"/>
    <x v="0"/>
    <x v="0"/>
    <x v="0"/>
    <x v="11"/>
    <x v="142"/>
    <x v="0"/>
    <x v="0"/>
    <s v="Trasferimento"/>
    <x v="1"/>
    <x v="3"/>
    <x v="0"/>
    <m/>
  </r>
  <r>
    <n v="161468"/>
    <x v="0"/>
    <x v="0"/>
    <x v="0"/>
    <x v="0"/>
    <x v="11"/>
    <x v="337"/>
    <x v="0"/>
    <x v="0"/>
    <s v="Trasferimento"/>
    <x v="1"/>
    <x v="0"/>
    <x v="0"/>
    <m/>
  </r>
  <r>
    <n v="83591"/>
    <x v="0"/>
    <x v="0"/>
    <x v="0"/>
    <x v="0"/>
    <x v="7"/>
    <x v="150"/>
    <x v="0"/>
    <x v="0"/>
    <s v="Trasferimento"/>
    <x v="1"/>
    <x v="1"/>
    <x v="0"/>
    <m/>
  </r>
  <r>
    <n v="206646"/>
    <x v="1"/>
    <x v="0"/>
    <x v="0"/>
    <x v="3"/>
    <x v="7"/>
    <x v="150"/>
    <x v="0"/>
    <x v="0"/>
    <s v="Trasferimento"/>
    <x v="1"/>
    <x v="5"/>
    <x v="0"/>
    <m/>
  </r>
  <r>
    <n v="189782"/>
    <x v="0"/>
    <x v="0"/>
    <x v="0"/>
    <x v="0"/>
    <x v="7"/>
    <x v="150"/>
    <x v="0"/>
    <x v="0"/>
    <s v="Trasferimento"/>
    <x v="1"/>
    <x v="0"/>
    <x v="0"/>
    <m/>
  </r>
  <r>
    <n v="227807"/>
    <x v="0"/>
    <x v="0"/>
    <x v="0"/>
    <x v="0"/>
    <x v="7"/>
    <x v="150"/>
    <x v="0"/>
    <x v="0"/>
    <s v="Trasferimento"/>
    <x v="1"/>
    <x v="1"/>
    <x v="0"/>
    <m/>
  </r>
  <r>
    <n v="160197"/>
    <x v="0"/>
    <x v="0"/>
    <x v="2"/>
    <x v="0"/>
    <x v="7"/>
    <x v="150"/>
    <x v="0"/>
    <x v="0"/>
    <s v="Trasferimento"/>
    <x v="1"/>
    <x v="3"/>
    <x v="0"/>
    <m/>
  </r>
  <r>
    <n v="190829"/>
    <x v="0"/>
    <x v="0"/>
    <x v="0"/>
    <x v="0"/>
    <x v="7"/>
    <x v="150"/>
    <x v="0"/>
    <x v="0"/>
    <s v="Trasferimento"/>
    <x v="1"/>
    <x v="1"/>
    <x v="0"/>
    <m/>
  </r>
  <r>
    <n v="210684"/>
    <x v="0"/>
    <x v="0"/>
    <x v="2"/>
    <x v="1"/>
    <x v="7"/>
    <x v="150"/>
    <x v="0"/>
    <x v="0"/>
    <s v="Trasferimento"/>
    <x v="1"/>
    <x v="0"/>
    <x v="0"/>
    <m/>
  </r>
  <r>
    <n v="123435"/>
    <x v="0"/>
    <x v="0"/>
    <x v="2"/>
    <x v="0"/>
    <x v="11"/>
    <x v="141"/>
    <x v="0"/>
    <x v="0"/>
    <s v="Trasferimento"/>
    <x v="1"/>
    <x v="0"/>
    <x v="0"/>
    <m/>
  </r>
  <r>
    <n v="121857"/>
    <x v="0"/>
    <x v="0"/>
    <x v="0"/>
    <x v="0"/>
    <x v="4"/>
    <x v="140"/>
    <x v="0"/>
    <x v="0"/>
    <s v="Trasferimento"/>
    <x v="0"/>
    <x v="3"/>
    <x v="0"/>
    <m/>
  </r>
  <r>
    <n v="43479"/>
    <x v="0"/>
    <x v="2"/>
    <x v="0"/>
    <x v="0"/>
    <x v="4"/>
    <x v="235"/>
    <x v="1"/>
    <x v="0"/>
    <s v="Trasferimento"/>
    <x v="0"/>
    <x v="8"/>
    <x v="0"/>
    <m/>
  </r>
  <r>
    <n v="30105"/>
    <x v="0"/>
    <x v="0"/>
    <x v="0"/>
    <x v="0"/>
    <x v="2"/>
    <x v="270"/>
    <x v="0"/>
    <x v="0"/>
    <s v="Trasferimento"/>
    <x v="0"/>
    <x v="4"/>
    <x v="0"/>
    <m/>
  </r>
  <r>
    <n v="110669"/>
    <x v="0"/>
    <x v="0"/>
    <x v="0"/>
    <x v="0"/>
    <x v="11"/>
    <x v="142"/>
    <x v="0"/>
    <x v="0"/>
    <s v="Trasferimento"/>
    <x v="1"/>
    <x v="0"/>
    <x v="0"/>
    <m/>
  </r>
  <r>
    <n v="123464"/>
    <x v="0"/>
    <x v="0"/>
    <x v="0"/>
    <x v="0"/>
    <x v="11"/>
    <x v="142"/>
    <x v="0"/>
    <x v="1"/>
    <s v="Trasferimento"/>
    <x v="1"/>
    <x v="0"/>
    <x v="0"/>
    <m/>
  </r>
  <r>
    <n v="121183"/>
    <x v="0"/>
    <x v="0"/>
    <x v="0"/>
    <x v="0"/>
    <x v="7"/>
    <x v="51"/>
    <x v="0"/>
    <x v="0"/>
    <s v="Trasferimento"/>
    <x v="1"/>
    <x v="1"/>
    <x v="0"/>
    <m/>
  </r>
  <r>
    <n v="156493"/>
    <x v="0"/>
    <x v="0"/>
    <x v="0"/>
    <x v="0"/>
    <x v="11"/>
    <x v="142"/>
    <x v="0"/>
    <x v="0"/>
    <s v="Trasferimento"/>
    <x v="1"/>
    <x v="3"/>
    <x v="0"/>
    <m/>
  </r>
  <r>
    <n v="148872"/>
    <x v="0"/>
    <x v="0"/>
    <x v="0"/>
    <x v="0"/>
    <x v="11"/>
    <x v="142"/>
    <x v="0"/>
    <x v="0"/>
    <s v="Trasferimento"/>
    <x v="1"/>
    <x v="0"/>
    <x v="0"/>
    <m/>
  </r>
  <r>
    <n v="148873"/>
    <x v="0"/>
    <x v="0"/>
    <x v="0"/>
    <x v="0"/>
    <x v="11"/>
    <x v="142"/>
    <x v="0"/>
    <x v="1"/>
    <s v="Trasferimento"/>
    <x v="1"/>
    <x v="0"/>
    <x v="0"/>
    <m/>
  </r>
  <r>
    <n v="119880"/>
    <x v="0"/>
    <x v="0"/>
    <x v="0"/>
    <x v="0"/>
    <x v="4"/>
    <x v="146"/>
    <x v="0"/>
    <x v="0"/>
    <s v="Trasferimento"/>
    <x v="1"/>
    <x v="4"/>
    <x v="0"/>
    <m/>
  </r>
  <r>
    <n v="213093"/>
    <x v="0"/>
    <x v="0"/>
    <x v="0"/>
    <x v="0"/>
    <x v="4"/>
    <x v="146"/>
    <x v="0"/>
    <x v="0"/>
    <s v="Trasferimento"/>
    <x v="1"/>
    <x v="3"/>
    <x v="0"/>
    <m/>
  </r>
  <r>
    <n v="166544"/>
    <x v="0"/>
    <x v="0"/>
    <x v="0"/>
    <x v="0"/>
    <x v="4"/>
    <x v="146"/>
    <x v="0"/>
    <x v="0"/>
    <s v="Trasferimento"/>
    <x v="1"/>
    <x v="0"/>
    <x v="0"/>
    <m/>
  </r>
  <r>
    <n v="109480"/>
    <x v="0"/>
    <x v="0"/>
    <x v="0"/>
    <x v="0"/>
    <x v="4"/>
    <x v="146"/>
    <x v="0"/>
    <x v="1"/>
    <s v="Trasferimento"/>
    <x v="1"/>
    <x v="3"/>
    <x v="0"/>
    <m/>
  </r>
  <r>
    <n v="146339"/>
    <x v="0"/>
    <x v="0"/>
    <x v="0"/>
    <x v="0"/>
    <x v="4"/>
    <x v="146"/>
    <x v="0"/>
    <x v="1"/>
    <s v="Trasferimento"/>
    <x v="1"/>
    <x v="0"/>
    <x v="0"/>
    <m/>
  </r>
  <r>
    <n v="135519"/>
    <x v="0"/>
    <x v="0"/>
    <x v="0"/>
    <x v="0"/>
    <x v="4"/>
    <x v="146"/>
    <x v="0"/>
    <x v="0"/>
    <s v="Trasferimento"/>
    <x v="1"/>
    <x v="3"/>
    <x v="0"/>
    <m/>
  </r>
  <r>
    <n v="213214"/>
    <x v="0"/>
    <x v="0"/>
    <x v="2"/>
    <x v="0"/>
    <x v="4"/>
    <x v="147"/>
    <x v="0"/>
    <x v="0"/>
    <s v="Trasferimento"/>
    <x v="1"/>
    <x v="0"/>
    <x v="0"/>
    <m/>
  </r>
  <r>
    <n v="110141"/>
    <x v="0"/>
    <x v="0"/>
    <x v="0"/>
    <x v="0"/>
    <x v="8"/>
    <x v="173"/>
    <x v="0"/>
    <x v="0"/>
    <s v="Trasferimento"/>
    <x v="0"/>
    <x v="3"/>
    <x v="0"/>
    <m/>
  </r>
  <r>
    <n v="38074"/>
    <x v="0"/>
    <x v="0"/>
    <x v="0"/>
    <x v="3"/>
    <x v="2"/>
    <x v="332"/>
    <x v="0"/>
    <x v="0"/>
    <s v="Trasferimento"/>
    <x v="1"/>
    <x v="3"/>
    <x v="0"/>
    <m/>
  </r>
  <r>
    <n v="141775"/>
    <x v="0"/>
    <x v="0"/>
    <x v="0"/>
    <x v="0"/>
    <x v="0"/>
    <x v="76"/>
    <x v="0"/>
    <x v="0"/>
    <s v="Trasferimento"/>
    <x v="0"/>
    <x v="0"/>
    <x v="0"/>
    <m/>
  </r>
  <r>
    <n v="863"/>
    <x v="0"/>
    <x v="0"/>
    <x v="0"/>
    <x v="0"/>
    <x v="0"/>
    <x v="76"/>
    <x v="0"/>
    <x v="0"/>
    <s v="Trasferimento"/>
    <x v="0"/>
    <x v="0"/>
    <x v="0"/>
    <m/>
  </r>
  <r>
    <n v="208516"/>
    <x v="0"/>
    <x v="0"/>
    <x v="0"/>
    <x v="0"/>
    <x v="0"/>
    <x v="76"/>
    <x v="0"/>
    <x v="0"/>
    <s v="Trasferimento"/>
    <x v="0"/>
    <x v="0"/>
    <x v="0"/>
    <m/>
  </r>
  <r>
    <n v="163389"/>
    <x v="0"/>
    <x v="0"/>
    <x v="0"/>
    <x v="0"/>
    <x v="4"/>
    <x v="101"/>
    <x v="0"/>
    <x v="0"/>
    <s v="Trasferimento"/>
    <x v="0"/>
    <x v="0"/>
    <x v="0"/>
    <m/>
  </r>
  <r>
    <n v="114066"/>
    <x v="0"/>
    <x v="0"/>
    <x v="0"/>
    <x v="0"/>
    <x v="1"/>
    <x v="308"/>
    <x v="0"/>
    <x v="0"/>
    <s v="Trasferimento"/>
    <x v="0"/>
    <x v="3"/>
    <x v="0"/>
    <m/>
  </r>
  <r>
    <n v="124277"/>
    <x v="0"/>
    <x v="0"/>
    <x v="2"/>
    <x v="2"/>
    <x v="1"/>
    <x v="308"/>
    <x v="0"/>
    <x v="0"/>
    <s v="Trasferimento"/>
    <x v="0"/>
    <x v="0"/>
    <x v="0"/>
    <m/>
  </r>
  <r>
    <n v="43991"/>
    <x v="0"/>
    <x v="1"/>
    <x v="2"/>
    <x v="0"/>
    <x v="11"/>
    <x v="24"/>
    <x v="0"/>
    <x v="0"/>
    <s v="Trasferimento"/>
    <x v="1"/>
    <x v="0"/>
    <x v="0"/>
    <m/>
  </r>
  <r>
    <n v="230275"/>
    <x v="0"/>
    <x v="1"/>
    <x v="0"/>
    <x v="1"/>
    <x v="8"/>
    <x v="410"/>
    <x v="0"/>
    <x v="0"/>
    <s v="Trasferimento"/>
    <x v="1"/>
    <x v="3"/>
    <x v="0"/>
    <m/>
  </r>
  <r>
    <n v="104545"/>
    <x v="0"/>
    <x v="0"/>
    <x v="0"/>
    <x v="0"/>
    <x v="8"/>
    <x v="410"/>
    <x v="0"/>
    <x v="0"/>
    <s v="Trasferimento"/>
    <x v="1"/>
    <x v="0"/>
    <x v="0"/>
    <m/>
  </r>
  <r>
    <n v="190965"/>
    <x v="0"/>
    <x v="0"/>
    <x v="0"/>
    <x v="0"/>
    <x v="8"/>
    <x v="410"/>
    <x v="0"/>
    <x v="0"/>
    <s v="Trasferimento"/>
    <x v="1"/>
    <x v="0"/>
    <x v="0"/>
    <m/>
  </r>
  <r>
    <n v="139046"/>
    <x v="0"/>
    <x v="0"/>
    <x v="0"/>
    <x v="0"/>
    <x v="8"/>
    <x v="410"/>
    <x v="0"/>
    <x v="0"/>
    <s v="Trasferimento"/>
    <x v="1"/>
    <x v="0"/>
    <x v="0"/>
    <m/>
  </r>
  <r>
    <n v="113223"/>
    <x v="0"/>
    <x v="0"/>
    <x v="0"/>
    <x v="0"/>
    <x v="8"/>
    <x v="410"/>
    <x v="0"/>
    <x v="0"/>
    <s v="Trasferimento"/>
    <x v="1"/>
    <x v="4"/>
    <x v="0"/>
    <m/>
  </r>
  <r>
    <n v="218166"/>
    <x v="0"/>
    <x v="0"/>
    <x v="0"/>
    <x v="1"/>
    <x v="8"/>
    <x v="410"/>
    <x v="0"/>
    <x v="1"/>
    <s v="Trasferimento"/>
    <x v="1"/>
    <x v="0"/>
    <x v="0"/>
    <m/>
  </r>
  <r>
    <n v="48861"/>
    <x v="0"/>
    <x v="0"/>
    <x v="0"/>
    <x v="0"/>
    <x v="8"/>
    <x v="127"/>
    <x v="0"/>
    <x v="1"/>
    <s v="Trasferimento"/>
    <x v="1"/>
    <x v="4"/>
    <x v="0"/>
    <m/>
  </r>
  <r>
    <n v="79171"/>
    <x v="0"/>
    <x v="0"/>
    <x v="0"/>
    <x v="4"/>
    <x v="9"/>
    <x v="19"/>
    <x v="0"/>
    <x v="0"/>
    <s v="Trasferimento"/>
    <x v="1"/>
    <x v="4"/>
    <x v="0"/>
    <m/>
  </r>
  <r>
    <n v="30411"/>
    <x v="0"/>
    <x v="0"/>
    <x v="0"/>
    <x v="0"/>
    <x v="7"/>
    <x v="395"/>
    <x v="0"/>
    <x v="0"/>
    <s v="Trasferimento"/>
    <x v="0"/>
    <x v="3"/>
    <x v="0"/>
    <m/>
  </r>
  <r>
    <n v="208421"/>
    <x v="0"/>
    <x v="0"/>
    <x v="0"/>
    <x v="0"/>
    <x v="4"/>
    <x v="367"/>
    <x v="0"/>
    <x v="0"/>
    <s v="Trasferimento"/>
    <x v="1"/>
    <x v="1"/>
    <x v="0"/>
    <m/>
  </r>
  <r>
    <n v="133303"/>
    <x v="0"/>
    <x v="0"/>
    <x v="0"/>
    <x v="0"/>
    <x v="12"/>
    <x v="133"/>
    <x v="0"/>
    <x v="0"/>
    <s v="Trasferimento"/>
    <x v="0"/>
    <x v="1"/>
    <x v="0"/>
    <m/>
  </r>
  <r>
    <n v="27223"/>
    <x v="0"/>
    <x v="0"/>
    <x v="0"/>
    <x v="0"/>
    <x v="4"/>
    <x v="250"/>
    <x v="0"/>
    <x v="0"/>
    <s v="Trasferimento"/>
    <x v="1"/>
    <x v="4"/>
    <x v="0"/>
    <m/>
  </r>
  <r>
    <n v="192957"/>
    <x v="0"/>
    <x v="0"/>
    <x v="0"/>
    <x v="0"/>
    <x v="4"/>
    <x v="12"/>
    <x v="0"/>
    <x v="0"/>
    <s v="Trasferimento"/>
    <x v="1"/>
    <x v="3"/>
    <x v="0"/>
    <m/>
  </r>
  <r>
    <n v="111855"/>
    <x v="0"/>
    <x v="0"/>
    <x v="0"/>
    <x v="0"/>
    <x v="4"/>
    <x v="12"/>
    <x v="0"/>
    <x v="0"/>
    <s v="Trasferimento"/>
    <x v="1"/>
    <x v="3"/>
    <x v="0"/>
    <m/>
  </r>
  <r>
    <n v="16930"/>
    <x v="0"/>
    <x v="0"/>
    <x v="2"/>
    <x v="0"/>
    <x v="12"/>
    <x v="309"/>
    <x v="0"/>
    <x v="0"/>
    <s v="Trasferimento"/>
    <x v="0"/>
    <x v="0"/>
    <x v="0"/>
    <m/>
  </r>
  <r>
    <n v="131987"/>
    <x v="0"/>
    <x v="0"/>
    <x v="0"/>
    <x v="0"/>
    <x v="12"/>
    <x v="309"/>
    <x v="0"/>
    <x v="0"/>
    <s v="Trasferimento"/>
    <x v="0"/>
    <x v="0"/>
    <x v="0"/>
    <m/>
  </r>
  <r>
    <n v="222016"/>
    <x v="0"/>
    <x v="0"/>
    <x v="0"/>
    <x v="0"/>
    <x v="7"/>
    <x v="51"/>
    <x v="0"/>
    <x v="0"/>
    <s v="Trasferimento"/>
    <x v="1"/>
    <x v="1"/>
    <x v="0"/>
    <m/>
  </r>
  <r>
    <n v="222018"/>
    <x v="0"/>
    <x v="0"/>
    <x v="0"/>
    <x v="0"/>
    <x v="7"/>
    <x v="51"/>
    <x v="0"/>
    <x v="0"/>
    <s v="Trasferimento"/>
    <x v="1"/>
    <x v="3"/>
    <x v="0"/>
    <m/>
  </r>
  <r>
    <n v="126756"/>
    <x v="0"/>
    <x v="1"/>
    <x v="2"/>
    <x v="2"/>
    <x v="7"/>
    <x v="395"/>
    <x v="0"/>
    <x v="1"/>
    <s v="Trasferimento"/>
    <x v="0"/>
    <x v="3"/>
    <x v="0"/>
    <m/>
  </r>
  <r>
    <n v="185564"/>
    <x v="0"/>
    <x v="0"/>
    <x v="0"/>
    <x v="0"/>
    <x v="7"/>
    <x v="395"/>
    <x v="0"/>
    <x v="0"/>
    <s v="Trasferimento"/>
    <x v="0"/>
    <x v="3"/>
    <x v="0"/>
    <m/>
  </r>
  <r>
    <n v="132677"/>
    <x v="0"/>
    <x v="0"/>
    <x v="0"/>
    <x v="4"/>
    <x v="6"/>
    <x v="299"/>
    <x v="0"/>
    <x v="0"/>
    <s v="Trasferimento"/>
    <x v="1"/>
    <x v="4"/>
    <x v="0"/>
    <m/>
  </r>
  <r>
    <n v="29410"/>
    <x v="0"/>
    <x v="0"/>
    <x v="0"/>
    <x v="0"/>
    <x v="4"/>
    <x v="146"/>
    <x v="0"/>
    <x v="0"/>
    <s v="Trasferimento"/>
    <x v="1"/>
    <x v="4"/>
    <x v="0"/>
    <m/>
  </r>
  <r>
    <n v="129398"/>
    <x v="0"/>
    <x v="0"/>
    <x v="0"/>
    <x v="0"/>
    <x v="11"/>
    <x v="49"/>
    <x v="0"/>
    <x v="0"/>
    <s v="Trasferimento"/>
    <x v="1"/>
    <x v="0"/>
    <x v="0"/>
    <m/>
  </r>
  <r>
    <n v="210343"/>
    <x v="0"/>
    <x v="1"/>
    <x v="0"/>
    <x v="0"/>
    <x v="4"/>
    <x v="149"/>
    <x v="0"/>
    <x v="0"/>
    <s v="Trasferimento"/>
    <x v="1"/>
    <x v="3"/>
    <x v="0"/>
    <m/>
  </r>
  <r>
    <n v="202613"/>
    <x v="0"/>
    <x v="0"/>
    <x v="2"/>
    <x v="0"/>
    <x v="2"/>
    <x v="2"/>
    <x v="0"/>
    <x v="0"/>
    <s v="Trasferimento"/>
    <x v="1"/>
    <x v="0"/>
    <x v="0"/>
    <m/>
  </r>
  <r>
    <n v="137482"/>
    <x v="0"/>
    <x v="0"/>
    <x v="2"/>
    <x v="4"/>
    <x v="1"/>
    <x v="20"/>
    <x v="0"/>
    <x v="0"/>
    <s v="Trasferimento"/>
    <x v="0"/>
    <x v="0"/>
    <x v="0"/>
    <m/>
  </r>
  <r>
    <n v="7517"/>
    <x v="0"/>
    <x v="0"/>
    <x v="0"/>
    <x v="3"/>
    <x v="6"/>
    <x v="299"/>
    <x v="0"/>
    <x v="1"/>
    <s v="Trasferimento"/>
    <x v="1"/>
    <x v="4"/>
    <x v="0"/>
    <m/>
  </r>
  <r>
    <n v="173320"/>
    <x v="0"/>
    <x v="0"/>
    <x v="0"/>
    <x v="0"/>
    <x v="6"/>
    <x v="299"/>
    <x v="0"/>
    <x v="1"/>
    <s v="Trasferimento"/>
    <x v="1"/>
    <x v="3"/>
    <x v="0"/>
    <m/>
  </r>
  <r>
    <n v="115671"/>
    <x v="0"/>
    <x v="0"/>
    <x v="2"/>
    <x v="0"/>
    <x v="2"/>
    <x v="346"/>
    <x v="0"/>
    <x v="0"/>
    <s v="Trasferimento"/>
    <x v="0"/>
    <x v="3"/>
    <x v="0"/>
    <m/>
  </r>
  <r>
    <n v="113760"/>
    <x v="0"/>
    <x v="0"/>
    <x v="0"/>
    <x v="0"/>
    <x v="2"/>
    <x v="2"/>
    <x v="0"/>
    <x v="0"/>
    <s v="Trasferimento"/>
    <x v="1"/>
    <x v="0"/>
    <x v="0"/>
    <m/>
  </r>
  <r>
    <n v="148991"/>
    <x v="0"/>
    <x v="0"/>
    <x v="0"/>
    <x v="0"/>
    <x v="4"/>
    <x v="18"/>
    <x v="0"/>
    <x v="0"/>
    <s v="Trasferimento"/>
    <x v="1"/>
    <x v="4"/>
    <x v="0"/>
    <m/>
  </r>
  <r>
    <n v="83666"/>
    <x v="0"/>
    <x v="0"/>
    <x v="0"/>
    <x v="0"/>
    <x v="7"/>
    <x v="334"/>
    <x v="0"/>
    <x v="1"/>
    <s v="Trasferimento"/>
    <x v="1"/>
    <x v="3"/>
    <x v="0"/>
    <m/>
  </r>
  <r>
    <n v="172832"/>
    <x v="0"/>
    <x v="0"/>
    <x v="2"/>
    <x v="1"/>
    <x v="7"/>
    <x v="334"/>
    <x v="0"/>
    <x v="0"/>
    <s v="Trasferimento"/>
    <x v="1"/>
    <x v="0"/>
    <x v="0"/>
    <m/>
  </r>
  <r>
    <n v="203640"/>
    <x v="0"/>
    <x v="0"/>
    <x v="0"/>
    <x v="0"/>
    <x v="7"/>
    <x v="334"/>
    <x v="0"/>
    <x v="1"/>
    <s v="Trasferimento"/>
    <x v="1"/>
    <x v="4"/>
    <x v="0"/>
    <m/>
  </r>
  <r>
    <n v="169286"/>
    <x v="0"/>
    <x v="0"/>
    <x v="0"/>
    <x v="0"/>
    <x v="11"/>
    <x v="91"/>
    <x v="0"/>
    <x v="1"/>
    <s v="Trasferimento"/>
    <x v="1"/>
    <x v="4"/>
    <x v="0"/>
    <m/>
  </r>
  <r>
    <n v="169289"/>
    <x v="0"/>
    <x v="0"/>
    <x v="0"/>
    <x v="0"/>
    <x v="11"/>
    <x v="91"/>
    <x v="0"/>
    <x v="0"/>
    <s v="Trasferimento"/>
    <x v="1"/>
    <x v="4"/>
    <x v="0"/>
    <m/>
  </r>
  <r>
    <n v="32209"/>
    <x v="0"/>
    <x v="0"/>
    <x v="0"/>
    <x v="0"/>
    <x v="11"/>
    <x v="130"/>
    <x v="0"/>
    <x v="0"/>
    <s v="Trasferimento"/>
    <x v="1"/>
    <x v="4"/>
    <x v="0"/>
    <m/>
  </r>
  <r>
    <n v="163721"/>
    <x v="1"/>
    <x v="0"/>
    <x v="0"/>
    <x v="0"/>
    <x v="7"/>
    <x v="223"/>
    <x v="0"/>
    <x v="0"/>
    <s v="Trasferimento"/>
    <x v="2"/>
    <x v="7"/>
    <x v="0"/>
    <m/>
  </r>
  <r>
    <n v="231540"/>
    <x v="0"/>
    <x v="0"/>
    <x v="0"/>
    <x v="1"/>
    <x v="9"/>
    <x v="16"/>
    <x v="0"/>
    <x v="0"/>
    <s v="Trasferimento"/>
    <x v="1"/>
    <x v="0"/>
    <x v="0"/>
    <m/>
  </r>
  <r>
    <n v="24085"/>
    <x v="0"/>
    <x v="0"/>
    <x v="0"/>
    <x v="0"/>
    <x v="7"/>
    <x v="334"/>
    <x v="0"/>
    <x v="1"/>
    <s v="Trasferimento"/>
    <x v="1"/>
    <x v="1"/>
    <x v="0"/>
    <m/>
  </r>
  <r>
    <n v="74600"/>
    <x v="0"/>
    <x v="0"/>
    <x v="0"/>
    <x v="0"/>
    <x v="4"/>
    <x v="110"/>
    <x v="0"/>
    <x v="0"/>
    <s v="Trasferimento"/>
    <x v="1"/>
    <x v="0"/>
    <x v="0"/>
    <m/>
  </r>
  <r>
    <n v="98359"/>
    <x v="0"/>
    <x v="1"/>
    <x v="2"/>
    <x v="1"/>
    <x v="4"/>
    <x v="149"/>
    <x v="0"/>
    <x v="1"/>
    <s v="Trasferimento"/>
    <x v="1"/>
    <x v="3"/>
    <x v="0"/>
    <m/>
  </r>
  <r>
    <n v="105477"/>
    <x v="0"/>
    <x v="1"/>
    <x v="0"/>
    <x v="4"/>
    <x v="4"/>
    <x v="149"/>
    <x v="0"/>
    <x v="1"/>
    <s v="Trasferimento"/>
    <x v="1"/>
    <x v="3"/>
    <x v="0"/>
    <m/>
  </r>
  <r>
    <n v="88236"/>
    <x v="0"/>
    <x v="0"/>
    <x v="0"/>
    <x v="1"/>
    <x v="2"/>
    <x v="2"/>
    <x v="0"/>
    <x v="0"/>
    <s v="Trasferimento"/>
    <x v="1"/>
    <x v="4"/>
    <x v="0"/>
    <m/>
  </r>
  <r>
    <n v="144443"/>
    <x v="0"/>
    <x v="0"/>
    <x v="0"/>
    <x v="0"/>
    <x v="4"/>
    <x v="359"/>
    <x v="0"/>
    <x v="0"/>
    <s v="Trasferimento"/>
    <x v="0"/>
    <x v="0"/>
    <x v="0"/>
    <m/>
  </r>
  <r>
    <n v="230417"/>
    <x v="0"/>
    <x v="1"/>
    <x v="0"/>
    <x v="1"/>
    <x v="7"/>
    <x v="69"/>
    <x v="0"/>
    <x v="0"/>
    <s v="Trasferimento"/>
    <x v="1"/>
    <x v="0"/>
    <x v="0"/>
    <m/>
  </r>
  <r>
    <n v="230415"/>
    <x v="0"/>
    <x v="1"/>
    <x v="0"/>
    <x v="1"/>
    <x v="7"/>
    <x v="69"/>
    <x v="0"/>
    <x v="1"/>
    <s v="Trasferimento"/>
    <x v="1"/>
    <x v="0"/>
    <x v="0"/>
    <m/>
  </r>
  <r>
    <n v="34053"/>
    <x v="0"/>
    <x v="0"/>
    <x v="0"/>
    <x v="0"/>
    <x v="7"/>
    <x v="78"/>
    <x v="0"/>
    <x v="1"/>
    <s v="Trasferimento"/>
    <x v="0"/>
    <x v="4"/>
    <x v="0"/>
    <m/>
  </r>
  <r>
    <n v="91469"/>
    <x v="0"/>
    <x v="0"/>
    <x v="0"/>
    <x v="5"/>
    <x v="11"/>
    <x v="189"/>
    <x v="0"/>
    <x v="0"/>
    <s v="Trasferimento"/>
    <x v="1"/>
    <x v="3"/>
    <x v="0"/>
    <m/>
  </r>
  <r>
    <n v="175747"/>
    <x v="0"/>
    <x v="0"/>
    <x v="0"/>
    <x v="0"/>
    <x v="8"/>
    <x v="173"/>
    <x v="0"/>
    <x v="0"/>
    <s v="Trasferimento"/>
    <x v="0"/>
    <x v="3"/>
    <x v="0"/>
    <m/>
  </r>
  <r>
    <n v="33355"/>
    <x v="0"/>
    <x v="0"/>
    <x v="2"/>
    <x v="0"/>
    <x v="8"/>
    <x v="173"/>
    <x v="0"/>
    <x v="0"/>
    <s v="Trasferimento"/>
    <x v="0"/>
    <x v="1"/>
    <x v="0"/>
    <m/>
  </r>
  <r>
    <n v="231695"/>
    <x v="0"/>
    <x v="0"/>
    <x v="0"/>
    <x v="0"/>
    <x v="11"/>
    <x v="189"/>
    <x v="0"/>
    <x v="0"/>
    <s v="Trasferimento"/>
    <x v="1"/>
    <x v="3"/>
    <x v="0"/>
    <m/>
  </r>
  <r>
    <n v="124169"/>
    <x v="0"/>
    <x v="0"/>
    <x v="0"/>
    <x v="0"/>
    <x v="11"/>
    <x v="189"/>
    <x v="0"/>
    <x v="0"/>
    <s v="Trasferimento"/>
    <x v="1"/>
    <x v="3"/>
    <x v="0"/>
    <m/>
  </r>
  <r>
    <n v="210090"/>
    <x v="0"/>
    <x v="0"/>
    <x v="0"/>
    <x v="0"/>
    <x v="2"/>
    <x v="332"/>
    <x v="0"/>
    <x v="0"/>
    <s v="Trasferimento"/>
    <x v="1"/>
    <x v="1"/>
    <x v="0"/>
    <m/>
  </r>
  <r>
    <n v="219327"/>
    <x v="0"/>
    <x v="0"/>
    <x v="0"/>
    <x v="0"/>
    <x v="2"/>
    <x v="332"/>
    <x v="0"/>
    <x v="0"/>
    <s v="Trasferimento"/>
    <x v="1"/>
    <x v="3"/>
    <x v="0"/>
    <m/>
  </r>
  <r>
    <n v="222577"/>
    <x v="0"/>
    <x v="0"/>
    <x v="2"/>
    <x v="1"/>
    <x v="7"/>
    <x v="202"/>
    <x v="0"/>
    <x v="0"/>
    <s v="Trasferimento"/>
    <x v="1"/>
    <x v="0"/>
    <x v="0"/>
    <m/>
  </r>
  <r>
    <n v="148576"/>
    <x v="0"/>
    <x v="0"/>
    <x v="2"/>
    <x v="0"/>
    <x v="8"/>
    <x v="127"/>
    <x v="0"/>
    <x v="0"/>
    <s v="Trasferimento"/>
    <x v="1"/>
    <x v="3"/>
    <x v="0"/>
    <m/>
  </r>
  <r>
    <n v="166161"/>
    <x v="0"/>
    <x v="0"/>
    <x v="0"/>
    <x v="0"/>
    <x v="4"/>
    <x v="40"/>
    <x v="0"/>
    <x v="0"/>
    <s v="Trasferimento"/>
    <x v="1"/>
    <x v="0"/>
    <x v="0"/>
    <m/>
  </r>
  <r>
    <n v="95814"/>
    <x v="0"/>
    <x v="0"/>
    <x v="0"/>
    <x v="0"/>
    <x v="1"/>
    <x v="26"/>
    <x v="0"/>
    <x v="0"/>
    <s v="Trasferimento"/>
    <x v="1"/>
    <x v="0"/>
    <x v="0"/>
    <m/>
  </r>
  <r>
    <n v="96185"/>
    <x v="0"/>
    <x v="0"/>
    <x v="0"/>
    <x v="0"/>
    <x v="4"/>
    <x v="140"/>
    <x v="0"/>
    <x v="0"/>
    <s v="Trasferimento"/>
    <x v="0"/>
    <x v="0"/>
    <x v="0"/>
    <m/>
  </r>
  <r>
    <n v="209785"/>
    <x v="0"/>
    <x v="0"/>
    <x v="0"/>
    <x v="0"/>
    <x v="1"/>
    <x v="26"/>
    <x v="0"/>
    <x v="0"/>
    <s v="Trasferimento"/>
    <x v="1"/>
    <x v="0"/>
    <x v="0"/>
    <m/>
  </r>
  <r>
    <n v="184550"/>
    <x v="0"/>
    <x v="0"/>
    <x v="0"/>
    <x v="0"/>
    <x v="1"/>
    <x v="26"/>
    <x v="0"/>
    <x v="0"/>
    <s v="Trasferimento"/>
    <x v="1"/>
    <x v="3"/>
    <x v="0"/>
    <m/>
  </r>
  <r>
    <n v="181651"/>
    <x v="1"/>
    <x v="0"/>
    <x v="0"/>
    <x v="0"/>
    <x v="1"/>
    <x v="26"/>
    <x v="0"/>
    <x v="0"/>
    <s v="Trasferimento"/>
    <x v="1"/>
    <x v="7"/>
    <x v="0"/>
    <m/>
  </r>
  <r>
    <n v="174108"/>
    <x v="0"/>
    <x v="0"/>
    <x v="0"/>
    <x v="0"/>
    <x v="1"/>
    <x v="26"/>
    <x v="0"/>
    <x v="0"/>
    <s v="Trasferimento"/>
    <x v="1"/>
    <x v="0"/>
    <x v="0"/>
    <m/>
  </r>
  <r>
    <n v="187651"/>
    <x v="0"/>
    <x v="0"/>
    <x v="0"/>
    <x v="0"/>
    <x v="11"/>
    <x v="49"/>
    <x v="0"/>
    <x v="0"/>
    <s v="Trasferimento"/>
    <x v="1"/>
    <x v="0"/>
    <x v="0"/>
    <m/>
  </r>
  <r>
    <n v="191843"/>
    <x v="0"/>
    <x v="0"/>
    <x v="0"/>
    <x v="0"/>
    <x v="4"/>
    <x v="116"/>
    <x v="0"/>
    <x v="1"/>
    <s v="Trasferimento"/>
    <x v="1"/>
    <x v="4"/>
    <x v="0"/>
    <m/>
  </r>
  <r>
    <n v="74345"/>
    <x v="0"/>
    <x v="0"/>
    <x v="0"/>
    <x v="0"/>
    <x v="4"/>
    <x v="116"/>
    <x v="0"/>
    <x v="0"/>
    <s v="Trasferimento"/>
    <x v="1"/>
    <x v="3"/>
    <x v="0"/>
    <m/>
  </r>
  <r>
    <n v="29303"/>
    <x v="0"/>
    <x v="0"/>
    <x v="0"/>
    <x v="0"/>
    <x v="11"/>
    <x v="49"/>
    <x v="0"/>
    <x v="0"/>
    <s v="Trasferimento"/>
    <x v="1"/>
    <x v="4"/>
    <x v="0"/>
    <m/>
  </r>
  <r>
    <n v="161465"/>
    <x v="0"/>
    <x v="0"/>
    <x v="0"/>
    <x v="0"/>
    <x v="11"/>
    <x v="152"/>
    <x v="0"/>
    <x v="0"/>
    <s v="Trasferimento"/>
    <x v="1"/>
    <x v="0"/>
    <x v="0"/>
    <m/>
  </r>
  <r>
    <n v="134600"/>
    <x v="0"/>
    <x v="0"/>
    <x v="0"/>
    <x v="0"/>
    <x v="11"/>
    <x v="152"/>
    <x v="0"/>
    <x v="0"/>
    <s v="Trasferimento"/>
    <x v="1"/>
    <x v="3"/>
    <x v="0"/>
    <m/>
  </r>
  <r>
    <n v="88772"/>
    <x v="0"/>
    <x v="0"/>
    <x v="0"/>
    <x v="0"/>
    <x v="11"/>
    <x v="152"/>
    <x v="0"/>
    <x v="1"/>
    <s v="Trasferimento"/>
    <x v="1"/>
    <x v="4"/>
    <x v="0"/>
    <m/>
  </r>
  <r>
    <n v="142515"/>
    <x v="0"/>
    <x v="0"/>
    <x v="0"/>
    <x v="0"/>
    <x v="11"/>
    <x v="152"/>
    <x v="0"/>
    <x v="1"/>
    <s v="Trasferimento"/>
    <x v="1"/>
    <x v="3"/>
    <x v="0"/>
    <m/>
  </r>
  <r>
    <n v="217833"/>
    <x v="0"/>
    <x v="1"/>
    <x v="0"/>
    <x v="2"/>
    <x v="11"/>
    <x v="155"/>
    <x v="0"/>
    <x v="0"/>
    <s v="Trasferimento"/>
    <x v="0"/>
    <x v="0"/>
    <x v="0"/>
    <m/>
  </r>
  <r>
    <n v="126872"/>
    <x v="0"/>
    <x v="0"/>
    <x v="0"/>
    <x v="0"/>
    <x v="4"/>
    <x v="219"/>
    <x v="0"/>
    <x v="0"/>
    <s v="Trasferimento"/>
    <x v="0"/>
    <x v="0"/>
    <x v="0"/>
    <m/>
  </r>
  <r>
    <n v="127055"/>
    <x v="0"/>
    <x v="0"/>
    <x v="0"/>
    <x v="0"/>
    <x v="4"/>
    <x v="219"/>
    <x v="0"/>
    <x v="0"/>
    <s v="Trasferimento"/>
    <x v="0"/>
    <x v="1"/>
    <x v="0"/>
    <m/>
  </r>
  <r>
    <n v="218182"/>
    <x v="0"/>
    <x v="0"/>
    <x v="0"/>
    <x v="0"/>
    <x v="4"/>
    <x v="116"/>
    <x v="0"/>
    <x v="0"/>
    <s v="Trasferimento"/>
    <x v="1"/>
    <x v="0"/>
    <x v="0"/>
    <m/>
  </r>
  <r>
    <n v="85340"/>
    <x v="0"/>
    <x v="0"/>
    <x v="0"/>
    <x v="0"/>
    <x v="12"/>
    <x v="122"/>
    <x v="0"/>
    <x v="0"/>
    <s v="Trasferimento"/>
    <x v="0"/>
    <x v="3"/>
    <x v="0"/>
    <m/>
  </r>
  <r>
    <n v="84081"/>
    <x v="0"/>
    <x v="0"/>
    <x v="0"/>
    <x v="0"/>
    <x v="4"/>
    <x v="219"/>
    <x v="0"/>
    <x v="0"/>
    <s v="Trasferimento"/>
    <x v="0"/>
    <x v="3"/>
    <x v="0"/>
    <m/>
  </r>
  <r>
    <n v="77789"/>
    <x v="0"/>
    <x v="0"/>
    <x v="0"/>
    <x v="0"/>
    <x v="4"/>
    <x v="219"/>
    <x v="0"/>
    <x v="0"/>
    <s v="Trasferimento"/>
    <x v="0"/>
    <x v="1"/>
    <x v="0"/>
    <m/>
  </r>
  <r>
    <n v="113635"/>
    <x v="0"/>
    <x v="0"/>
    <x v="0"/>
    <x v="0"/>
    <x v="12"/>
    <x v="122"/>
    <x v="0"/>
    <x v="0"/>
    <s v="Trasferimento"/>
    <x v="0"/>
    <x v="0"/>
    <x v="0"/>
    <m/>
  </r>
  <r>
    <n v="90511"/>
    <x v="0"/>
    <x v="0"/>
    <x v="0"/>
    <x v="0"/>
    <x v="12"/>
    <x v="122"/>
    <x v="0"/>
    <x v="0"/>
    <s v="Trasferimento"/>
    <x v="0"/>
    <x v="0"/>
    <x v="0"/>
    <m/>
  </r>
  <r>
    <n v="215680"/>
    <x v="0"/>
    <x v="0"/>
    <x v="0"/>
    <x v="0"/>
    <x v="11"/>
    <x v="152"/>
    <x v="0"/>
    <x v="0"/>
    <s v="Trasferimento"/>
    <x v="1"/>
    <x v="0"/>
    <x v="0"/>
    <m/>
  </r>
  <r>
    <n v="232507"/>
    <x v="0"/>
    <x v="1"/>
    <x v="0"/>
    <x v="3"/>
    <x v="4"/>
    <x v="219"/>
    <x v="0"/>
    <x v="0"/>
    <s v="Trasferimento"/>
    <x v="0"/>
    <x v="1"/>
    <x v="0"/>
    <m/>
  </r>
  <r>
    <n v="19172"/>
    <x v="0"/>
    <x v="0"/>
    <x v="0"/>
    <x v="0"/>
    <x v="12"/>
    <x v="245"/>
    <x v="0"/>
    <x v="0"/>
    <s v="Trasferimento"/>
    <x v="1"/>
    <x v="1"/>
    <x v="0"/>
    <m/>
  </r>
  <r>
    <n v="87959"/>
    <x v="0"/>
    <x v="0"/>
    <x v="0"/>
    <x v="0"/>
    <x v="4"/>
    <x v="219"/>
    <x v="0"/>
    <x v="0"/>
    <s v="Trasferimento"/>
    <x v="0"/>
    <x v="0"/>
    <x v="0"/>
    <m/>
  </r>
  <r>
    <n v="204310"/>
    <x v="0"/>
    <x v="1"/>
    <x v="0"/>
    <x v="1"/>
    <x v="7"/>
    <x v="51"/>
    <x v="0"/>
    <x v="1"/>
    <s v="Trasferimento"/>
    <x v="1"/>
    <x v="0"/>
    <x v="0"/>
    <m/>
  </r>
  <r>
    <n v="160949"/>
    <x v="0"/>
    <x v="0"/>
    <x v="0"/>
    <x v="1"/>
    <x v="4"/>
    <x v="80"/>
    <x v="0"/>
    <x v="0"/>
    <s v="Trasferimento"/>
    <x v="1"/>
    <x v="3"/>
    <x v="0"/>
    <m/>
  </r>
  <r>
    <n v="166355"/>
    <x v="0"/>
    <x v="0"/>
    <x v="0"/>
    <x v="1"/>
    <x v="4"/>
    <x v="80"/>
    <x v="0"/>
    <x v="1"/>
    <s v="Trasferimento"/>
    <x v="1"/>
    <x v="0"/>
    <x v="0"/>
    <m/>
  </r>
  <r>
    <n v="130928"/>
    <x v="0"/>
    <x v="0"/>
    <x v="0"/>
    <x v="0"/>
    <x v="11"/>
    <x v="49"/>
    <x v="0"/>
    <x v="0"/>
    <s v="Trasferimento"/>
    <x v="1"/>
    <x v="0"/>
    <x v="0"/>
    <m/>
  </r>
  <r>
    <n v="87736"/>
    <x v="0"/>
    <x v="0"/>
    <x v="0"/>
    <x v="0"/>
    <x v="2"/>
    <x v="353"/>
    <x v="0"/>
    <x v="1"/>
    <s v="Trasferimento"/>
    <x v="1"/>
    <x v="4"/>
    <x v="0"/>
    <m/>
  </r>
  <r>
    <n v="56530"/>
    <x v="0"/>
    <x v="0"/>
    <x v="0"/>
    <x v="0"/>
    <x v="15"/>
    <x v="72"/>
    <x v="0"/>
    <x v="0"/>
    <s v="Trasferimento"/>
    <x v="1"/>
    <x v="3"/>
    <x v="0"/>
    <m/>
  </r>
  <r>
    <n v="220092"/>
    <x v="0"/>
    <x v="0"/>
    <x v="0"/>
    <x v="0"/>
    <x v="7"/>
    <x v="123"/>
    <x v="0"/>
    <x v="0"/>
    <s v="Trasferimento"/>
    <x v="1"/>
    <x v="0"/>
    <x v="0"/>
    <m/>
  </r>
  <r>
    <n v="108447"/>
    <x v="0"/>
    <x v="0"/>
    <x v="0"/>
    <x v="0"/>
    <x v="7"/>
    <x v="123"/>
    <x v="0"/>
    <x v="1"/>
    <s v="Trasferimento"/>
    <x v="1"/>
    <x v="4"/>
    <x v="0"/>
    <m/>
  </r>
  <r>
    <n v="85926"/>
    <x v="0"/>
    <x v="0"/>
    <x v="0"/>
    <x v="0"/>
    <x v="7"/>
    <x v="123"/>
    <x v="0"/>
    <x v="0"/>
    <s v="Trasferimento"/>
    <x v="1"/>
    <x v="4"/>
    <x v="0"/>
    <m/>
  </r>
  <r>
    <n v="1043"/>
    <x v="0"/>
    <x v="0"/>
    <x v="2"/>
    <x v="0"/>
    <x v="7"/>
    <x v="123"/>
    <x v="0"/>
    <x v="0"/>
    <s v="Trasferimento"/>
    <x v="1"/>
    <x v="3"/>
    <x v="0"/>
    <m/>
  </r>
  <r>
    <n v="184923"/>
    <x v="0"/>
    <x v="0"/>
    <x v="0"/>
    <x v="0"/>
    <x v="4"/>
    <x v="146"/>
    <x v="0"/>
    <x v="1"/>
    <s v="Trasferimento"/>
    <x v="1"/>
    <x v="0"/>
    <x v="0"/>
    <m/>
  </r>
  <r>
    <n v="184929"/>
    <x v="0"/>
    <x v="0"/>
    <x v="0"/>
    <x v="0"/>
    <x v="4"/>
    <x v="146"/>
    <x v="0"/>
    <x v="0"/>
    <s v="Trasferimento"/>
    <x v="1"/>
    <x v="0"/>
    <x v="0"/>
    <m/>
  </r>
  <r>
    <n v="54347"/>
    <x v="0"/>
    <x v="0"/>
    <x v="0"/>
    <x v="0"/>
    <x v="7"/>
    <x v="33"/>
    <x v="0"/>
    <x v="0"/>
    <s v="Trasferimento"/>
    <x v="1"/>
    <x v="3"/>
    <x v="0"/>
    <m/>
  </r>
  <r>
    <n v="211585"/>
    <x v="0"/>
    <x v="0"/>
    <x v="2"/>
    <x v="1"/>
    <x v="11"/>
    <x v="120"/>
    <x v="0"/>
    <x v="0"/>
    <s v="Trasferimento"/>
    <x v="1"/>
    <x v="0"/>
    <x v="0"/>
    <m/>
  </r>
  <r>
    <n v="211584"/>
    <x v="0"/>
    <x v="0"/>
    <x v="2"/>
    <x v="1"/>
    <x v="11"/>
    <x v="120"/>
    <x v="0"/>
    <x v="1"/>
    <s v="Trasferimento"/>
    <x v="1"/>
    <x v="0"/>
    <x v="0"/>
    <m/>
  </r>
  <r>
    <n v="69437"/>
    <x v="0"/>
    <x v="0"/>
    <x v="0"/>
    <x v="0"/>
    <x v="7"/>
    <x v="33"/>
    <x v="0"/>
    <x v="0"/>
    <s v="Trasferimento"/>
    <x v="1"/>
    <x v="4"/>
    <x v="0"/>
    <m/>
  </r>
  <r>
    <n v="92170"/>
    <x v="0"/>
    <x v="1"/>
    <x v="2"/>
    <x v="4"/>
    <x v="4"/>
    <x v="219"/>
    <x v="0"/>
    <x v="1"/>
    <s v="Trasferimento"/>
    <x v="0"/>
    <x v="1"/>
    <x v="0"/>
    <m/>
  </r>
  <r>
    <n v="29167"/>
    <x v="0"/>
    <x v="0"/>
    <x v="0"/>
    <x v="0"/>
    <x v="7"/>
    <x v="51"/>
    <x v="0"/>
    <x v="1"/>
    <s v="Trasferimento"/>
    <x v="1"/>
    <x v="4"/>
    <x v="0"/>
    <m/>
  </r>
  <r>
    <n v="225195"/>
    <x v="0"/>
    <x v="1"/>
    <x v="0"/>
    <x v="0"/>
    <x v="2"/>
    <x v="139"/>
    <x v="0"/>
    <x v="0"/>
    <s v="Trasferimento"/>
    <x v="1"/>
    <x v="0"/>
    <x v="0"/>
    <m/>
  </r>
  <r>
    <n v="225694"/>
    <x v="0"/>
    <x v="0"/>
    <x v="0"/>
    <x v="0"/>
    <x v="2"/>
    <x v="139"/>
    <x v="0"/>
    <x v="1"/>
    <s v="Trasferimento"/>
    <x v="1"/>
    <x v="0"/>
    <x v="0"/>
    <m/>
  </r>
  <r>
    <n v="126957"/>
    <x v="0"/>
    <x v="0"/>
    <x v="0"/>
    <x v="0"/>
    <x v="2"/>
    <x v="139"/>
    <x v="0"/>
    <x v="0"/>
    <s v="Trasferimento"/>
    <x v="1"/>
    <x v="1"/>
    <x v="0"/>
    <m/>
  </r>
  <r>
    <n v="148218"/>
    <x v="0"/>
    <x v="0"/>
    <x v="0"/>
    <x v="0"/>
    <x v="2"/>
    <x v="139"/>
    <x v="0"/>
    <x v="1"/>
    <s v="Trasferimento"/>
    <x v="1"/>
    <x v="3"/>
    <x v="0"/>
    <m/>
  </r>
  <r>
    <n v="111596"/>
    <x v="0"/>
    <x v="0"/>
    <x v="0"/>
    <x v="0"/>
    <x v="7"/>
    <x v="41"/>
    <x v="0"/>
    <x v="1"/>
    <s v="Trasferimento"/>
    <x v="1"/>
    <x v="0"/>
    <x v="0"/>
    <m/>
  </r>
  <r>
    <n v="121961"/>
    <x v="0"/>
    <x v="0"/>
    <x v="0"/>
    <x v="0"/>
    <x v="4"/>
    <x v="65"/>
    <x v="0"/>
    <x v="0"/>
    <s v="Trasferimento"/>
    <x v="1"/>
    <x v="0"/>
    <x v="0"/>
    <m/>
  </r>
  <r>
    <n v="198733"/>
    <x v="1"/>
    <x v="0"/>
    <x v="0"/>
    <x v="0"/>
    <x v="4"/>
    <x v="65"/>
    <x v="0"/>
    <x v="1"/>
    <s v="Trasferimento"/>
    <x v="1"/>
    <x v="7"/>
    <x v="0"/>
    <m/>
  </r>
  <r>
    <n v="121960"/>
    <x v="0"/>
    <x v="0"/>
    <x v="0"/>
    <x v="0"/>
    <x v="4"/>
    <x v="65"/>
    <x v="0"/>
    <x v="1"/>
    <s v="Trasferimento"/>
    <x v="1"/>
    <x v="0"/>
    <x v="0"/>
    <m/>
  </r>
  <r>
    <n v="207812"/>
    <x v="0"/>
    <x v="0"/>
    <x v="0"/>
    <x v="3"/>
    <x v="7"/>
    <x v="41"/>
    <x v="0"/>
    <x v="1"/>
    <s v="Trasferimento"/>
    <x v="1"/>
    <x v="3"/>
    <x v="0"/>
    <m/>
  </r>
  <r>
    <n v="216587"/>
    <x v="0"/>
    <x v="0"/>
    <x v="0"/>
    <x v="3"/>
    <x v="7"/>
    <x v="41"/>
    <x v="0"/>
    <x v="0"/>
    <s v="Trasferimento"/>
    <x v="1"/>
    <x v="3"/>
    <x v="0"/>
    <m/>
  </r>
  <r>
    <n v="168439"/>
    <x v="0"/>
    <x v="0"/>
    <x v="0"/>
    <x v="0"/>
    <x v="7"/>
    <x v="137"/>
    <x v="0"/>
    <x v="1"/>
    <s v="Trasferimento"/>
    <x v="3"/>
    <x v="3"/>
    <x v="0"/>
    <m/>
  </r>
  <r>
    <n v="162543"/>
    <x v="0"/>
    <x v="0"/>
    <x v="0"/>
    <x v="0"/>
    <x v="7"/>
    <x v="137"/>
    <x v="0"/>
    <x v="0"/>
    <s v="Trasferimento"/>
    <x v="3"/>
    <x v="0"/>
    <x v="0"/>
    <m/>
  </r>
  <r>
    <n v="70050"/>
    <x v="0"/>
    <x v="0"/>
    <x v="2"/>
    <x v="0"/>
    <x v="1"/>
    <x v="108"/>
    <x v="0"/>
    <x v="0"/>
    <s v="Trasferimento"/>
    <x v="0"/>
    <x v="3"/>
    <x v="0"/>
    <m/>
  </r>
  <r>
    <n v="209489"/>
    <x v="0"/>
    <x v="1"/>
    <x v="0"/>
    <x v="0"/>
    <x v="7"/>
    <x v="44"/>
    <x v="0"/>
    <x v="0"/>
    <s v="Trasferimento"/>
    <x v="1"/>
    <x v="0"/>
    <x v="0"/>
    <m/>
  </r>
  <r>
    <n v="189549"/>
    <x v="0"/>
    <x v="0"/>
    <x v="0"/>
    <x v="0"/>
    <x v="11"/>
    <x v="152"/>
    <x v="0"/>
    <x v="1"/>
    <s v="Trasferimento"/>
    <x v="1"/>
    <x v="3"/>
    <x v="0"/>
    <m/>
  </r>
  <r>
    <n v="226394"/>
    <x v="0"/>
    <x v="0"/>
    <x v="0"/>
    <x v="0"/>
    <x v="8"/>
    <x v="397"/>
    <x v="0"/>
    <x v="0"/>
    <s v="Trasferimento"/>
    <x v="4"/>
    <x v="0"/>
    <x v="0"/>
    <m/>
  </r>
  <r>
    <n v="199022"/>
    <x v="1"/>
    <x v="0"/>
    <x v="0"/>
    <x v="0"/>
    <x v="7"/>
    <x v="135"/>
    <x v="0"/>
    <x v="0"/>
    <s v="Trasferimento"/>
    <x v="1"/>
    <x v="5"/>
    <x v="0"/>
    <m/>
  </r>
  <r>
    <n v="174268"/>
    <x v="0"/>
    <x v="0"/>
    <x v="0"/>
    <x v="0"/>
    <x v="4"/>
    <x v="335"/>
    <x v="0"/>
    <x v="1"/>
    <s v="Trasferimento"/>
    <x v="0"/>
    <x v="0"/>
    <x v="0"/>
    <m/>
  </r>
  <r>
    <n v="132101"/>
    <x v="0"/>
    <x v="0"/>
    <x v="0"/>
    <x v="0"/>
    <x v="4"/>
    <x v="335"/>
    <x v="0"/>
    <x v="0"/>
    <s v="Trasferimento"/>
    <x v="0"/>
    <x v="3"/>
    <x v="0"/>
    <m/>
  </r>
  <r>
    <n v="16915"/>
    <x v="0"/>
    <x v="0"/>
    <x v="0"/>
    <x v="0"/>
    <x v="7"/>
    <x v="135"/>
    <x v="0"/>
    <x v="1"/>
    <s v="Trasferimento"/>
    <x v="1"/>
    <x v="3"/>
    <x v="0"/>
    <m/>
  </r>
  <r>
    <n v="156168"/>
    <x v="0"/>
    <x v="0"/>
    <x v="0"/>
    <x v="0"/>
    <x v="4"/>
    <x v="335"/>
    <x v="0"/>
    <x v="0"/>
    <s v="Trasferimento"/>
    <x v="0"/>
    <x v="0"/>
    <x v="0"/>
    <m/>
  </r>
  <r>
    <n v="140933"/>
    <x v="0"/>
    <x v="0"/>
    <x v="0"/>
    <x v="0"/>
    <x v="11"/>
    <x v="152"/>
    <x v="0"/>
    <x v="0"/>
    <s v="Trasferimento"/>
    <x v="1"/>
    <x v="0"/>
    <x v="0"/>
    <m/>
  </r>
  <r>
    <n v="163781"/>
    <x v="0"/>
    <x v="0"/>
    <x v="0"/>
    <x v="0"/>
    <x v="11"/>
    <x v="152"/>
    <x v="0"/>
    <x v="1"/>
    <s v="Trasferimento"/>
    <x v="1"/>
    <x v="0"/>
    <x v="0"/>
    <m/>
  </r>
  <r>
    <n v="231395"/>
    <x v="0"/>
    <x v="1"/>
    <x v="0"/>
    <x v="1"/>
    <x v="2"/>
    <x v="55"/>
    <x v="0"/>
    <x v="0"/>
    <s v="Trasferimento"/>
    <x v="1"/>
    <x v="0"/>
    <x v="0"/>
    <m/>
  </r>
  <r>
    <n v="189593"/>
    <x v="0"/>
    <x v="0"/>
    <x v="0"/>
    <x v="0"/>
    <x v="11"/>
    <x v="152"/>
    <x v="0"/>
    <x v="0"/>
    <s v="Trasferimento"/>
    <x v="1"/>
    <x v="0"/>
    <x v="0"/>
    <m/>
  </r>
  <r>
    <n v="23199"/>
    <x v="0"/>
    <x v="0"/>
    <x v="0"/>
    <x v="0"/>
    <x v="11"/>
    <x v="152"/>
    <x v="0"/>
    <x v="0"/>
    <s v="Trasferimento"/>
    <x v="1"/>
    <x v="4"/>
    <x v="0"/>
    <m/>
  </r>
  <r>
    <n v="127685"/>
    <x v="0"/>
    <x v="0"/>
    <x v="0"/>
    <x v="0"/>
    <x v="11"/>
    <x v="152"/>
    <x v="0"/>
    <x v="0"/>
    <s v="Trasferimento"/>
    <x v="1"/>
    <x v="3"/>
    <x v="0"/>
    <m/>
  </r>
  <r>
    <n v="151893"/>
    <x v="0"/>
    <x v="0"/>
    <x v="0"/>
    <x v="0"/>
    <x v="11"/>
    <x v="152"/>
    <x v="0"/>
    <x v="0"/>
    <s v="Trasferimento"/>
    <x v="1"/>
    <x v="0"/>
    <x v="0"/>
    <m/>
  </r>
  <r>
    <n v="22299"/>
    <x v="0"/>
    <x v="0"/>
    <x v="0"/>
    <x v="0"/>
    <x v="7"/>
    <x v="210"/>
    <x v="0"/>
    <x v="1"/>
    <s v="Trasferimento"/>
    <x v="0"/>
    <x v="4"/>
    <x v="0"/>
    <m/>
  </r>
  <r>
    <n v="68046"/>
    <x v="0"/>
    <x v="0"/>
    <x v="0"/>
    <x v="0"/>
    <x v="4"/>
    <x v="88"/>
    <x v="0"/>
    <x v="1"/>
    <s v="Trasferimento"/>
    <x v="1"/>
    <x v="4"/>
    <x v="0"/>
    <m/>
  </r>
  <r>
    <n v="37695"/>
    <x v="0"/>
    <x v="0"/>
    <x v="0"/>
    <x v="0"/>
    <x v="4"/>
    <x v="88"/>
    <x v="0"/>
    <x v="0"/>
    <s v="Trasferimento"/>
    <x v="1"/>
    <x v="3"/>
    <x v="0"/>
    <m/>
  </r>
  <r>
    <n v="28012"/>
    <x v="0"/>
    <x v="0"/>
    <x v="0"/>
    <x v="0"/>
    <x v="8"/>
    <x v="34"/>
    <x v="0"/>
    <x v="0"/>
    <s v="Trasferimento"/>
    <x v="1"/>
    <x v="4"/>
    <x v="0"/>
    <m/>
  </r>
  <r>
    <n v="10205"/>
    <x v="0"/>
    <x v="0"/>
    <x v="0"/>
    <x v="0"/>
    <x v="2"/>
    <x v="332"/>
    <x v="0"/>
    <x v="1"/>
    <s v="Trasferimento"/>
    <x v="1"/>
    <x v="4"/>
    <x v="0"/>
    <m/>
  </r>
  <r>
    <n v="70922"/>
    <x v="0"/>
    <x v="0"/>
    <x v="2"/>
    <x v="0"/>
    <x v="4"/>
    <x v="101"/>
    <x v="0"/>
    <x v="0"/>
    <s v="Trasferimento"/>
    <x v="0"/>
    <x v="0"/>
    <x v="0"/>
    <m/>
  </r>
  <r>
    <n v="230024"/>
    <x v="0"/>
    <x v="0"/>
    <x v="0"/>
    <x v="0"/>
    <x v="7"/>
    <x v="227"/>
    <x v="0"/>
    <x v="0"/>
    <s v="Trasferimento"/>
    <x v="1"/>
    <x v="0"/>
    <x v="0"/>
    <m/>
  </r>
  <r>
    <n v="225831"/>
    <x v="1"/>
    <x v="1"/>
    <x v="0"/>
    <x v="1"/>
    <x v="7"/>
    <x v="227"/>
    <x v="0"/>
    <x v="0"/>
    <s v="Trasferimento"/>
    <x v="1"/>
    <x v="5"/>
    <x v="0"/>
    <m/>
  </r>
  <r>
    <n v="223491"/>
    <x v="0"/>
    <x v="0"/>
    <x v="0"/>
    <x v="0"/>
    <x v="7"/>
    <x v="227"/>
    <x v="0"/>
    <x v="1"/>
    <s v="Trasferimento"/>
    <x v="1"/>
    <x v="0"/>
    <x v="0"/>
    <m/>
  </r>
  <r>
    <n v="144754"/>
    <x v="0"/>
    <x v="0"/>
    <x v="0"/>
    <x v="0"/>
    <x v="7"/>
    <x v="161"/>
    <x v="0"/>
    <x v="0"/>
    <s v="Trasferimento"/>
    <x v="0"/>
    <x v="1"/>
    <x v="0"/>
    <m/>
  </r>
  <r>
    <n v="193107"/>
    <x v="0"/>
    <x v="0"/>
    <x v="0"/>
    <x v="1"/>
    <x v="7"/>
    <x v="161"/>
    <x v="0"/>
    <x v="0"/>
    <s v="Trasferimento"/>
    <x v="0"/>
    <x v="1"/>
    <x v="0"/>
    <m/>
  </r>
  <r>
    <n v="130715"/>
    <x v="0"/>
    <x v="0"/>
    <x v="0"/>
    <x v="1"/>
    <x v="7"/>
    <x v="161"/>
    <x v="0"/>
    <x v="1"/>
    <s v="Trasferimento"/>
    <x v="0"/>
    <x v="1"/>
    <x v="0"/>
    <m/>
  </r>
  <r>
    <n v="165903"/>
    <x v="0"/>
    <x v="0"/>
    <x v="0"/>
    <x v="0"/>
    <x v="7"/>
    <x v="161"/>
    <x v="0"/>
    <x v="0"/>
    <s v="Trasferimento"/>
    <x v="0"/>
    <x v="4"/>
    <x v="0"/>
    <m/>
  </r>
  <r>
    <n v="165892"/>
    <x v="0"/>
    <x v="0"/>
    <x v="0"/>
    <x v="0"/>
    <x v="7"/>
    <x v="161"/>
    <x v="0"/>
    <x v="1"/>
    <s v="Trasferimento"/>
    <x v="0"/>
    <x v="3"/>
    <x v="0"/>
    <m/>
  </r>
  <r>
    <n v="118527"/>
    <x v="0"/>
    <x v="0"/>
    <x v="0"/>
    <x v="0"/>
    <x v="2"/>
    <x v="36"/>
    <x v="0"/>
    <x v="0"/>
    <s v="Trasferimento"/>
    <x v="1"/>
    <x v="3"/>
    <x v="0"/>
    <m/>
  </r>
  <r>
    <n v="170797"/>
    <x v="0"/>
    <x v="0"/>
    <x v="0"/>
    <x v="1"/>
    <x v="2"/>
    <x v="36"/>
    <x v="0"/>
    <x v="1"/>
    <s v="Trasferimento"/>
    <x v="1"/>
    <x v="3"/>
    <x v="0"/>
    <m/>
  </r>
  <r>
    <n v="183127"/>
    <x v="0"/>
    <x v="0"/>
    <x v="0"/>
    <x v="1"/>
    <x v="2"/>
    <x v="36"/>
    <x v="0"/>
    <x v="0"/>
    <s v="Trasferimento"/>
    <x v="1"/>
    <x v="0"/>
    <x v="0"/>
    <m/>
  </r>
  <r>
    <n v="171045"/>
    <x v="0"/>
    <x v="0"/>
    <x v="0"/>
    <x v="1"/>
    <x v="2"/>
    <x v="36"/>
    <x v="0"/>
    <x v="1"/>
    <s v="Trasferimento"/>
    <x v="1"/>
    <x v="0"/>
    <x v="0"/>
    <m/>
  </r>
  <r>
    <n v="61573"/>
    <x v="0"/>
    <x v="0"/>
    <x v="2"/>
    <x v="0"/>
    <x v="4"/>
    <x v="335"/>
    <x v="0"/>
    <x v="0"/>
    <s v="Trasferimento"/>
    <x v="0"/>
    <x v="3"/>
    <x v="0"/>
    <m/>
  </r>
  <r>
    <n v="210018"/>
    <x v="0"/>
    <x v="0"/>
    <x v="0"/>
    <x v="0"/>
    <x v="4"/>
    <x v="250"/>
    <x v="0"/>
    <x v="0"/>
    <s v="Trasferimento"/>
    <x v="1"/>
    <x v="0"/>
    <x v="0"/>
    <m/>
  </r>
  <r>
    <n v="132436"/>
    <x v="0"/>
    <x v="0"/>
    <x v="0"/>
    <x v="0"/>
    <x v="4"/>
    <x v="335"/>
    <x v="0"/>
    <x v="0"/>
    <s v="Trasferimento"/>
    <x v="0"/>
    <x v="3"/>
    <x v="0"/>
    <m/>
  </r>
  <r>
    <n v="192143"/>
    <x v="0"/>
    <x v="0"/>
    <x v="0"/>
    <x v="0"/>
    <x v="7"/>
    <x v="44"/>
    <x v="0"/>
    <x v="0"/>
    <s v="Trasferimento"/>
    <x v="1"/>
    <x v="0"/>
    <x v="0"/>
    <m/>
  </r>
  <r>
    <n v="183807"/>
    <x v="0"/>
    <x v="0"/>
    <x v="0"/>
    <x v="0"/>
    <x v="4"/>
    <x v="400"/>
    <x v="0"/>
    <x v="0"/>
    <s v="Trasferimento"/>
    <x v="0"/>
    <x v="1"/>
    <x v="0"/>
    <m/>
  </r>
  <r>
    <n v="162991"/>
    <x v="0"/>
    <x v="0"/>
    <x v="0"/>
    <x v="0"/>
    <x v="4"/>
    <x v="147"/>
    <x v="0"/>
    <x v="0"/>
    <s v="Trasferimento"/>
    <x v="1"/>
    <x v="0"/>
    <x v="0"/>
    <m/>
  </r>
  <r>
    <n v="177170"/>
    <x v="0"/>
    <x v="0"/>
    <x v="0"/>
    <x v="0"/>
    <x v="4"/>
    <x v="147"/>
    <x v="0"/>
    <x v="1"/>
    <s v="Trasferimento"/>
    <x v="1"/>
    <x v="0"/>
    <x v="0"/>
    <m/>
  </r>
  <r>
    <n v="159807"/>
    <x v="0"/>
    <x v="0"/>
    <x v="0"/>
    <x v="0"/>
    <x v="1"/>
    <x v="260"/>
    <x v="0"/>
    <x v="0"/>
    <s v="Trasferimento"/>
    <x v="0"/>
    <x v="0"/>
    <x v="0"/>
    <m/>
  </r>
  <r>
    <n v="53970"/>
    <x v="0"/>
    <x v="0"/>
    <x v="0"/>
    <x v="0"/>
    <x v="7"/>
    <x v="44"/>
    <x v="0"/>
    <x v="1"/>
    <s v="Trasferimento"/>
    <x v="1"/>
    <x v="4"/>
    <x v="0"/>
    <m/>
  </r>
  <r>
    <n v="193453"/>
    <x v="1"/>
    <x v="0"/>
    <x v="0"/>
    <x v="0"/>
    <x v="11"/>
    <x v="376"/>
    <x v="0"/>
    <x v="1"/>
    <s v="Trasferimento"/>
    <x v="1"/>
    <x v="2"/>
    <x v="0"/>
    <m/>
  </r>
  <r>
    <n v="32366"/>
    <x v="0"/>
    <x v="0"/>
    <x v="0"/>
    <x v="0"/>
    <x v="11"/>
    <x v="376"/>
    <x v="0"/>
    <x v="0"/>
    <s v="Trasferimento"/>
    <x v="1"/>
    <x v="0"/>
    <x v="0"/>
    <m/>
  </r>
  <r>
    <n v="134991"/>
    <x v="0"/>
    <x v="0"/>
    <x v="0"/>
    <x v="0"/>
    <x v="11"/>
    <x v="376"/>
    <x v="0"/>
    <x v="1"/>
    <s v="Trasferimento"/>
    <x v="1"/>
    <x v="3"/>
    <x v="0"/>
    <m/>
  </r>
  <r>
    <n v="47719"/>
    <x v="0"/>
    <x v="0"/>
    <x v="0"/>
    <x v="0"/>
    <x v="11"/>
    <x v="376"/>
    <x v="0"/>
    <x v="0"/>
    <s v="Trasferimento"/>
    <x v="1"/>
    <x v="0"/>
    <x v="0"/>
    <m/>
  </r>
  <r>
    <n v="158116"/>
    <x v="0"/>
    <x v="0"/>
    <x v="0"/>
    <x v="0"/>
    <x v="11"/>
    <x v="376"/>
    <x v="0"/>
    <x v="0"/>
    <s v="Trasferimento"/>
    <x v="1"/>
    <x v="0"/>
    <x v="0"/>
    <m/>
  </r>
  <r>
    <n v="162221"/>
    <x v="0"/>
    <x v="0"/>
    <x v="0"/>
    <x v="1"/>
    <x v="11"/>
    <x v="376"/>
    <x v="0"/>
    <x v="0"/>
    <s v="Trasferimento"/>
    <x v="1"/>
    <x v="0"/>
    <x v="0"/>
    <m/>
  </r>
  <r>
    <n v="146166"/>
    <x v="0"/>
    <x v="0"/>
    <x v="0"/>
    <x v="0"/>
    <x v="11"/>
    <x v="376"/>
    <x v="0"/>
    <x v="0"/>
    <s v="Trasferimento"/>
    <x v="1"/>
    <x v="0"/>
    <x v="0"/>
    <m/>
  </r>
  <r>
    <n v="76352"/>
    <x v="0"/>
    <x v="0"/>
    <x v="0"/>
    <x v="0"/>
    <x v="11"/>
    <x v="376"/>
    <x v="0"/>
    <x v="0"/>
    <s v="Trasferimento"/>
    <x v="1"/>
    <x v="3"/>
    <x v="0"/>
    <m/>
  </r>
  <r>
    <n v="126363"/>
    <x v="0"/>
    <x v="0"/>
    <x v="0"/>
    <x v="0"/>
    <x v="1"/>
    <x v="1"/>
    <x v="0"/>
    <x v="0"/>
    <s v="Trasferimento"/>
    <x v="0"/>
    <x v="3"/>
    <x v="0"/>
    <m/>
  </r>
  <r>
    <n v="77512"/>
    <x v="0"/>
    <x v="0"/>
    <x v="0"/>
    <x v="0"/>
    <x v="11"/>
    <x v="376"/>
    <x v="0"/>
    <x v="0"/>
    <s v="Trasferimento"/>
    <x v="1"/>
    <x v="4"/>
    <x v="0"/>
    <m/>
  </r>
  <r>
    <n v="231059"/>
    <x v="0"/>
    <x v="0"/>
    <x v="0"/>
    <x v="0"/>
    <x v="1"/>
    <x v="1"/>
    <x v="0"/>
    <x v="0"/>
    <s v="Trasferimento"/>
    <x v="0"/>
    <x v="0"/>
    <x v="0"/>
    <m/>
  </r>
  <r>
    <n v="33546"/>
    <x v="0"/>
    <x v="0"/>
    <x v="0"/>
    <x v="0"/>
    <x v="1"/>
    <x v="1"/>
    <x v="0"/>
    <x v="0"/>
    <s v="Trasferimento"/>
    <x v="0"/>
    <x v="4"/>
    <x v="0"/>
    <m/>
  </r>
  <r>
    <n v="16868"/>
    <x v="0"/>
    <x v="0"/>
    <x v="0"/>
    <x v="0"/>
    <x v="4"/>
    <x v="144"/>
    <x v="0"/>
    <x v="0"/>
    <s v="Trasferimento"/>
    <x v="1"/>
    <x v="3"/>
    <x v="0"/>
    <m/>
  </r>
  <r>
    <n v="205755"/>
    <x v="0"/>
    <x v="0"/>
    <x v="0"/>
    <x v="0"/>
    <x v="11"/>
    <x v="142"/>
    <x v="0"/>
    <x v="0"/>
    <s v="Trasferimento"/>
    <x v="1"/>
    <x v="4"/>
    <x v="0"/>
    <m/>
  </r>
  <r>
    <n v="197801"/>
    <x v="0"/>
    <x v="0"/>
    <x v="0"/>
    <x v="0"/>
    <x v="11"/>
    <x v="376"/>
    <x v="0"/>
    <x v="0"/>
    <s v="Trasferimento"/>
    <x v="1"/>
    <x v="0"/>
    <x v="0"/>
    <m/>
  </r>
  <r>
    <n v="204659"/>
    <x v="0"/>
    <x v="0"/>
    <x v="0"/>
    <x v="0"/>
    <x v="7"/>
    <x v="274"/>
    <x v="0"/>
    <x v="0"/>
    <s v="Trasferimento"/>
    <x v="0"/>
    <x v="1"/>
    <x v="0"/>
    <m/>
  </r>
  <r>
    <n v="208892"/>
    <x v="0"/>
    <x v="0"/>
    <x v="0"/>
    <x v="0"/>
    <x v="2"/>
    <x v="172"/>
    <x v="0"/>
    <x v="0"/>
    <s v="Trasferimento"/>
    <x v="1"/>
    <x v="0"/>
    <x v="0"/>
    <m/>
  </r>
  <r>
    <n v="87262"/>
    <x v="0"/>
    <x v="1"/>
    <x v="2"/>
    <x v="1"/>
    <x v="7"/>
    <x v="274"/>
    <x v="0"/>
    <x v="0"/>
    <s v="Trasferimento"/>
    <x v="0"/>
    <x v="0"/>
    <x v="0"/>
    <m/>
  </r>
  <r>
    <n v="68198"/>
    <x v="0"/>
    <x v="0"/>
    <x v="0"/>
    <x v="0"/>
    <x v="7"/>
    <x v="262"/>
    <x v="0"/>
    <x v="0"/>
    <s v="Trasferimento"/>
    <x v="0"/>
    <x v="4"/>
    <x v="0"/>
    <m/>
  </r>
  <r>
    <n v="230002"/>
    <x v="0"/>
    <x v="0"/>
    <x v="0"/>
    <x v="0"/>
    <x v="2"/>
    <x v="172"/>
    <x v="0"/>
    <x v="1"/>
    <s v="Trasferimento"/>
    <x v="1"/>
    <x v="3"/>
    <x v="0"/>
    <m/>
  </r>
  <r>
    <n v="232702"/>
    <x v="1"/>
    <x v="0"/>
    <x v="0"/>
    <x v="1"/>
    <x v="2"/>
    <x v="172"/>
    <x v="0"/>
    <x v="0"/>
    <s v="Trasferimento"/>
    <x v="1"/>
    <x v="6"/>
    <x v="0"/>
    <m/>
  </r>
  <r>
    <n v="58500"/>
    <x v="0"/>
    <x v="0"/>
    <x v="0"/>
    <x v="0"/>
    <x v="7"/>
    <x v="185"/>
    <x v="0"/>
    <x v="0"/>
    <s v="Trasferimento"/>
    <x v="1"/>
    <x v="3"/>
    <x v="0"/>
    <m/>
  </r>
  <r>
    <n v="163298"/>
    <x v="0"/>
    <x v="0"/>
    <x v="0"/>
    <x v="0"/>
    <x v="7"/>
    <x v="185"/>
    <x v="0"/>
    <x v="0"/>
    <s v="Trasferimento"/>
    <x v="1"/>
    <x v="3"/>
    <x v="0"/>
    <m/>
  </r>
  <r>
    <n v="56339"/>
    <x v="0"/>
    <x v="0"/>
    <x v="0"/>
    <x v="0"/>
    <x v="7"/>
    <x v="195"/>
    <x v="0"/>
    <x v="0"/>
    <s v="Trasferimento"/>
    <x v="1"/>
    <x v="3"/>
    <x v="0"/>
    <m/>
  </r>
  <r>
    <n v="10447"/>
    <x v="0"/>
    <x v="0"/>
    <x v="0"/>
    <x v="0"/>
    <x v="7"/>
    <x v="195"/>
    <x v="0"/>
    <x v="1"/>
    <s v="Trasferimento"/>
    <x v="1"/>
    <x v="4"/>
    <x v="0"/>
    <m/>
  </r>
  <r>
    <n v="226491"/>
    <x v="0"/>
    <x v="0"/>
    <x v="0"/>
    <x v="2"/>
    <x v="7"/>
    <x v="195"/>
    <x v="0"/>
    <x v="0"/>
    <s v="Trasferimento"/>
    <x v="1"/>
    <x v="3"/>
    <x v="0"/>
    <m/>
  </r>
  <r>
    <n v="187620"/>
    <x v="0"/>
    <x v="0"/>
    <x v="0"/>
    <x v="0"/>
    <x v="7"/>
    <x v="195"/>
    <x v="0"/>
    <x v="0"/>
    <s v="Trasferimento"/>
    <x v="1"/>
    <x v="3"/>
    <x v="0"/>
    <m/>
  </r>
  <r>
    <n v="177418"/>
    <x v="0"/>
    <x v="0"/>
    <x v="0"/>
    <x v="0"/>
    <x v="7"/>
    <x v="195"/>
    <x v="0"/>
    <x v="0"/>
    <s v="Trasferimento"/>
    <x v="1"/>
    <x v="3"/>
    <x v="0"/>
    <m/>
  </r>
  <r>
    <n v="226492"/>
    <x v="0"/>
    <x v="0"/>
    <x v="0"/>
    <x v="2"/>
    <x v="7"/>
    <x v="195"/>
    <x v="0"/>
    <x v="0"/>
    <s v="Trasferimento"/>
    <x v="1"/>
    <x v="4"/>
    <x v="0"/>
    <m/>
  </r>
  <r>
    <n v="179558"/>
    <x v="0"/>
    <x v="0"/>
    <x v="0"/>
    <x v="0"/>
    <x v="7"/>
    <x v="195"/>
    <x v="0"/>
    <x v="0"/>
    <s v="Trasferimento"/>
    <x v="1"/>
    <x v="0"/>
    <x v="0"/>
    <m/>
  </r>
  <r>
    <n v="210184"/>
    <x v="1"/>
    <x v="0"/>
    <x v="0"/>
    <x v="1"/>
    <x v="7"/>
    <x v="195"/>
    <x v="0"/>
    <x v="0"/>
    <s v="Trasferimento"/>
    <x v="1"/>
    <x v="5"/>
    <x v="0"/>
    <m/>
  </r>
  <r>
    <n v="4269"/>
    <x v="0"/>
    <x v="0"/>
    <x v="2"/>
    <x v="0"/>
    <x v="4"/>
    <x v="291"/>
    <x v="0"/>
    <x v="0"/>
    <s v="Trasferimento"/>
    <x v="1"/>
    <x v="3"/>
    <x v="0"/>
    <m/>
  </r>
  <r>
    <n v="4268"/>
    <x v="0"/>
    <x v="0"/>
    <x v="2"/>
    <x v="0"/>
    <x v="4"/>
    <x v="291"/>
    <x v="0"/>
    <x v="1"/>
    <s v="Trasferimento"/>
    <x v="1"/>
    <x v="4"/>
    <x v="0"/>
    <m/>
  </r>
  <r>
    <n v="39228"/>
    <x v="0"/>
    <x v="0"/>
    <x v="0"/>
    <x v="0"/>
    <x v="7"/>
    <x v="45"/>
    <x v="0"/>
    <x v="0"/>
    <s v="Trasferimento"/>
    <x v="1"/>
    <x v="3"/>
    <x v="0"/>
    <m/>
  </r>
  <r>
    <n v="192044"/>
    <x v="0"/>
    <x v="0"/>
    <x v="0"/>
    <x v="2"/>
    <x v="7"/>
    <x v="45"/>
    <x v="0"/>
    <x v="1"/>
    <s v="Trasferimento"/>
    <x v="1"/>
    <x v="3"/>
    <x v="0"/>
    <m/>
  </r>
  <r>
    <n v="155991"/>
    <x v="0"/>
    <x v="0"/>
    <x v="0"/>
    <x v="0"/>
    <x v="11"/>
    <x v="142"/>
    <x v="0"/>
    <x v="0"/>
    <s v="Trasferimento"/>
    <x v="1"/>
    <x v="0"/>
    <x v="0"/>
    <m/>
  </r>
  <r>
    <n v="29874"/>
    <x v="0"/>
    <x v="0"/>
    <x v="0"/>
    <x v="0"/>
    <x v="7"/>
    <x v="185"/>
    <x v="0"/>
    <x v="0"/>
    <s v="Trasferimento"/>
    <x v="1"/>
    <x v="4"/>
    <x v="0"/>
    <m/>
  </r>
  <r>
    <n v="213189"/>
    <x v="0"/>
    <x v="0"/>
    <x v="0"/>
    <x v="0"/>
    <x v="7"/>
    <x v="347"/>
    <x v="0"/>
    <x v="0"/>
    <s v="Trasferimento"/>
    <x v="0"/>
    <x v="1"/>
    <x v="0"/>
    <m/>
  </r>
  <r>
    <n v="207209"/>
    <x v="0"/>
    <x v="0"/>
    <x v="0"/>
    <x v="0"/>
    <x v="2"/>
    <x v="230"/>
    <x v="0"/>
    <x v="0"/>
    <s v="Trasferimento"/>
    <x v="1"/>
    <x v="1"/>
    <x v="0"/>
    <m/>
  </r>
  <r>
    <n v="78775"/>
    <x v="0"/>
    <x v="0"/>
    <x v="0"/>
    <x v="0"/>
    <x v="2"/>
    <x v="230"/>
    <x v="0"/>
    <x v="0"/>
    <s v="Trasferimento"/>
    <x v="1"/>
    <x v="0"/>
    <x v="0"/>
    <m/>
  </r>
  <r>
    <n v="204412"/>
    <x v="1"/>
    <x v="0"/>
    <x v="2"/>
    <x v="3"/>
    <x v="7"/>
    <x v="347"/>
    <x v="0"/>
    <x v="0"/>
    <s v="Trasferimento"/>
    <x v="0"/>
    <x v="2"/>
    <x v="0"/>
    <m/>
  </r>
  <r>
    <n v="43778"/>
    <x v="0"/>
    <x v="0"/>
    <x v="0"/>
    <x v="0"/>
    <x v="2"/>
    <x v="230"/>
    <x v="0"/>
    <x v="0"/>
    <s v="Trasferimento"/>
    <x v="1"/>
    <x v="0"/>
    <x v="0"/>
    <m/>
  </r>
  <r>
    <n v="171779"/>
    <x v="1"/>
    <x v="0"/>
    <x v="0"/>
    <x v="0"/>
    <x v="2"/>
    <x v="230"/>
    <x v="0"/>
    <x v="0"/>
    <s v="Trasferimento"/>
    <x v="1"/>
    <x v="7"/>
    <x v="0"/>
    <s v="B"/>
  </r>
  <r>
    <n v="192288"/>
    <x v="0"/>
    <x v="0"/>
    <x v="0"/>
    <x v="0"/>
    <x v="7"/>
    <x v="347"/>
    <x v="0"/>
    <x v="0"/>
    <s v="Trasferimento"/>
    <x v="0"/>
    <x v="3"/>
    <x v="0"/>
    <m/>
  </r>
  <r>
    <n v="131161"/>
    <x v="0"/>
    <x v="0"/>
    <x v="0"/>
    <x v="0"/>
    <x v="7"/>
    <x v="347"/>
    <x v="0"/>
    <x v="1"/>
    <s v="Trasferimento"/>
    <x v="0"/>
    <x v="3"/>
    <x v="0"/>
    <m/>
  </r>
  <r>
    <n v="106783"/>
    <x v="0"/>
    <x v="0"/>
    <x v="0"/>
    <x v="0"/>
    <x v="7"/>
    <x v="185"/>
    <x v="0"/>
    <x v="0"/>
    <s v="Trasferimento"/>
    <x v="1"/>
    <x v="1"/>
    <x v="0"/>
    <m/>
  </r>
  <r>
    <n v="109362"/>
    <x v="0"/>
    <x v="0"/>
    <x v="0"/>
    <x v="0"/>
    <x v="7"/>
    <x v="213"/>
    <x v="0"/>
    <x v="0"/>
    <s v="Trasferimento"/>
    <x v="1"/>
    <x v="3"/>
    <x v="0"/>
    <m/>
  </r>
  <r>
    <n v="4633"/>
    <x v="0"/>
    <x v="0"/>
    <x v="0"/>
    <x v="0"/>
    <x v="7"/>
    <x v="213"/>
    <x v="0"/>
    <x v="0"/>
    <s v="Trasferimento"/>
    <x v="1"/>
    <x v="0"/>
    <x v="0"/>
    <m/>
  </r>
  <r>
    <n v="80155"/>
    <x v="0"/>
    <x v="0"/>
    <x v="0"/>
    <x v="0"/>
    <x v="11"/>
    <x v="142"/>
    <x v="0"/>
    <x v="0"/>
    <s v="Trasferimento"/>
    <x v="1"/>
    <x v="0"/>
    <x v="0"/>
    <m/>
  </r>
  <r>
    <n v="88385"/>
    <x v="0"/>
    <x v="0"/>
    <x v="0"/>
    <x v="0"/>
    <x v="11"/>
    <x v="142"/>
    <x v="0"/>
    <x v="0"/>
    <s v="Trasferimento"/>
    <x v="1"/>
    <x v="0"/>
    <x v="0"/>
    <m/>
  </r>
  <r>
    <n v="28551"/>
    <x v="0"/>
    <x v="0"/>
    <x v="0"/>
    <x v="0"/>
    <x v="7"/>
    <x v="347"/>
    <x v="0"/>
    <x v="0"/>
    <s v="Trasferimento"/>
    <x v="0"/>
    <x v="0"/>
    <x v="0"/>
    <m/>
  </r>
  <r>
    <n v="83552"/>
    <x v="0"/>
    <x v="0"/>
    <x v="0"/>
    <x v="0"/>
    <x v="7"/>
    <x v="347"/>
    <x v="0"/>
    <x v="0"/>
    <s v="Trasferimento"/>
    <x v="0"/>
    <x v="4"/>
    <x v="0"/>
    <m/>
  </r>
  <r>
    <n v="214941"/>
    <x v="0"/>
    <x v="0"/>
    <x v="0"/>
    <x v="0"/>
    <x v="7"/>
    <x v="347"/>
    <x v="0"/>
    <x v="0"/>
    <s v="Trasferimento"/>
    <x v="0"/>
    <x v="1"/>
    <x v="0"/>
    <m/>
  </r>
  <r>
    <n v="104401"/>
    <x v="0"/>
    <x v="0"/>
    <x v="0"/>
    <x v="0"/>
    <x v="7"/>
    <x v="347"/>
    <x v="0"/>
    <x v="0"/>
    <s v="Trasferimento"/>
    <x v="0"/>
    <x v="3"/>
    <x v="0"/>
    <m/>
  </r>
  <r>
    <n v="21704"/>
    <x v="0"/>
    <x v="0"/>
    <x v="0"/>
    <x v="0"/>
    <x v="12"/>
    <x v="269"/>
    <x v="0"/>
    <x v="0"/>
    <s v="Trasferimento"/>
    <x v="1"/>
    <x v="4"/>
    <x v="0"/>
    <m/>
  </r>
  <r>
    <n v="137207"/>
    <x v="0"/>
    <x v="0"/>
    <x v="0"/>
    <x v="0"/>
    <x v="7"/>
    <x v="347"/>
    <x v="0"/>
    <x v="0"/>
    <s v="Trasferimento"/>
    <x v="0"/>
    <x v="0"/>
    <x v="0"/>
    <m/>
  </r>
  <r>
    <n v="218062"/>
    <x v="0"/>
    <x v="0"/>
    <x v="0"/>
    <x v="1"/>
    <x v="7"/>
    <x v="347"/>
    <x v="0"/>
    <x v="0"/>
    <s v="Trasferimento"/>
    <x v="0"/>
    <x v="0"/>
    <x v="0"/>
    <m/>
  </r>
  <r>
    <n v="162072"/>
    <x v="0"/>
    <x v="0"/>
    <x v="0"/>
    <x v="0"/>
    <x v="13"/>
    <x v="177"/>
    <x v="0"/>
    <x v="0"/>
    <s v="Trasferimento"/>
    <x v="1"/>
    <x v="0"/>
    <x v="0"/>
    <m/>
  </r>
  <r>
    <n v="190954"/>
    <x v="0"/>
    <x v="0"/>
    <x v="0"/>
    <x v="0"/>
    <x v="7"/>
    <x v="347"/>
    <x v="0"/>
    <x v="0"/>
    <s v="Trasferimento"/>
    <x v="0"/>
    <x v="0"/>
    <x v="0"/>
    <m/>
  </r>
  <r>
    <n v="42851"/>
    <x v="0"/>
    <x v="0"/>
    <x v="0"/>
    <x v="0"/>
    <x v="7"/>
    <x v="213"/>
    <x v="0"/>
    <x v="0"/>
    <s v="Trasferimento"/>
    <x v="1"/>
    <x v="1"/>
    <x v="0"/>
    <m/>
  </r>
  <r>
    <n v="227491"/>
    <x v="1"/>
    <x v="1"/>
    <x v="0"/>
    <x v="2"/>
    <x v="7"/>
    <x v="347"/>
    <x v="0"/>
    <x v="0"/>
    <s v="Trasferimento"/>
    <x v="0"/>
    <x v="5"/>
    <x v="0"/>
    <m/>
  </r>
  <r>
    <n v="36597"/>
    <x v="0"/>
    <x v="0"/>
    <x v="0"/>
    <x v="0"/>
    <x v="7"/>
    <x v="213"/>
    <x v="0"/>
    <x v="0"/>
    <s v="Trasferimento"/>
    <x v="1"/>
    <x v="3"/>
    <x v="0"/>
    <m/>
  </r>
  <r>
    <n v="54532"/>
    <x v="0"/>
    <x v="0"/>
    <x v="2"/>
    <x v="4"/>
    <x v="7"/>
    <x v="210"/>
    <x v="0"/>
    <x v="0"/>
    <s v="Trasferimento"/>
    <x v="0"/>
    <x v="3"/>
    <x v="0"/>
    <m/>
  </r>
  <r>
    <n v="196307"/>
    <x v="0"/>
    <x v="0"/>
    <x v="0"/>
    <x v="1"/>
    <x v="7"/>
    <x v="210"/>
    <x v="0"/>
    <x v="0"/>
    <s v="Trasferimento"/>
    <x v="0"/>
    <x v="0"/>
    <x v="0"/>
    <m/>
  </r>
  <r>
    <n v="196306"/>
    <x v="0"/>
    <x v="0"/>
    <x v="0"/>
    <x v="1"/>
    <x v="7"/>
    <x v="210"/>
    <x v="0"/>
    <x v="0"/>
    <s v="Trasferimento"/>
    <x v="0"/>
    <x v="0"/>
    <x v="0"/>
    <m/>
  </r>
  <r>
    <n v="180602"/>
    <x v="0"/>
    <x v="0"/>
    <x v="0"/>
    <x v="0"/>
    <x v="7"/>
    <x v="347"/>
    <x v="0"/>
    <x v="0"/>
    <s v="Trasferimento"/>
    <x v="0"/>
    <x v="4"/>
    <x v="0"/>
    <m/>
  </r>
  <r>
    <n v="30800"/>
    <x v="0"/>
    <x v="0"/>
    <x v="0"/>
    <x v="0"/>
    <x v="2"/>
    <x v="415"/>
    <x v="0"/>
    <x v="0"/>
    <s v="Trasferimento"/>
    <x v="0"/>
    <x v="3"/>
    <x v="0"/>
    <m/>
  </r>
  <r>
    <n v="232153"/>
    <x v="0"/>
    <x v="0"/>
    <x v="0"/>
    <x v="0"/>
    <x v="7"/>
    <x v="211"/>
    <x v="0"/>
    <x v="0"/>
    <s v="Trasferimento"/>
    <x v="1"/>
    <x v="1"/>
    <x v="0"/>
    <m/>
  </r>
  <r>
    <n v="190957"/>
    <x v="0"/>
    <x v="0"/>
    <x v="0"/>
    <x v="0"/>
    <x v="7"/>
    <x v="347"/>
    <x v="0"/>
    <x v="0"/>
    <s v="Trasferimento"/>
    <x v="0"/>
    <x v="0"/>
    <x v="0"/>
    <m/>
  </r>
  <r>
    <n v="232150"/>
    <x v="0"/>
    <x v="0"/>
    <x v="0"/>
    <x v="0"/>
    <x v="7"/>
    <x v="211"/>
    <x v="0"/>
    <x v="0"/>
    <s v="Trasferimento"/>
    <x v="1"/>
    <x v="1"/>
    <x v="0"/>
    <m/>
  </r>
  <r>
    <n v="129825"/>
    <x v="0"/>
    <x v="0"/>
    <x v="0"/>
    <x v="0"/>
    <x v="7"/>
    <x v="211"/>
    <x v="0"/>
    <x v="0"/>
    <s v="Trasferimento"/>
    <x v="1"/>
    <x v="0"/>
    <x v="0"/>
    <m/>
  </r>
  <r>
    <n v="137208"/>
    <x v="0"/>
    <x v="0"/>
    <x v="0"/>
    <x v="0"/>
    <x v="7"/>
    <x v="347"/>
    <x v="0"/>
    <x v="0"/>
    <s v="Trasferimento"/>
    <x v="0"/>
    <x v="0"/>
    <x v="0"/>
    <m/>
  </r>
  <r>
    <n v="178514"/>
    <x v="0"/>
    <x v="0"/>
    <x v="0"/>
    <x v="0"/>
    <x v="7"/>
    <x v="347"/>
    <x v="0"/>
    <x v="0"/>
    <s v="Trasferimento"/>
    <x v="0"/>
    <x v="0"/>
    <x v="0"/>
    <m/>
  </r>
  <r>
    <n v="70551"/>
    <x v="0"/>
    <x v="0"/>
    <x v="0"/>
    <x v="0"/>
    <x v="11"/>
    <x v="376"/>
    <x v="0"/>
    <x v="0"/>
    <s v="Trasferimento"/>
    <x v="1"/>
    <x v="0"/>
    <x v="0"/>
    <m/>
  </r>
  <r>
    <n v="44967"/>
    <x v="0"/>
    <x v="0"/>
    <x v="0"/>
    <x v="0"/>
    <x v="8"/>
    <x v="222"/>
    <x v="0"/>
    <x v="0"/>
    <s v="Trasferimento"/>
    <x v="1"/>
    <x v="3"/>
    <x v="0"/>
    <m/>
  </r>
  <r>
    <n v="186738"/>
    <x v="0"/>
    <x v="1"/>
    <x v="0"/>
    <x v="3"/>
    <x v="13"/>
    <x v="177"/>
    <x v="0"/>
    <x v="1"/>
    <s v="Trasferimento"/>
    <x v="1"/>
    <x v="4"/>
    <x v="0"/>
    <m/>
  </r>
  <r>
    <n v="159251"/>
    <x v="0"/>
    <x v="1"/>
    <x v="0"/>
    <x v="1"/>
    <x v="13"/>
    <x v="177"/>
    <x v="0"/>
    <x v="0"/>
    <s v="Trasferimento"/>
    <x v="1"/>
    <x v="4"/>
    <x v="0"/>
    <m/>
  </r>
  <r>
    <n v="228416"/>
    <x v="0"/>
    <x v="1"/>
    <x v="0"/>
    <x v="1"/>
    <x v="7"/>
    <x v="195"/>
    <x v="0"/>
    <x v="0"/>
    <s v="Trasferimento"/>
    <x v="1"/>
    <x v="0"/>
    <x v="0"/>
    <m/>
  </r>
  <r>
    <n v="67788"/>
    <x v="0"/>
    <x v="0"/>
    <x v="0"/>
    <x v="0"/>
    <x v="4"/>
    <x v="219"/>
    <x v="0"/>
    <x v="0"/>
    <s v="Trasferimento"/>
    <x v="0"/>
    <x v="0"/>
    <x v="0"/>
    <m/>
  </r>
  <r>
    <n v="184197"/>
    <x v="0"/>
    <x v="0"/>
    <x v="0"/>
    <x v="1"/>
    <x v="7"/>
    <x v="185"/>
    <x v="0"/>
    <x v="0"/>
    <s v="Trasferimento"/>
    <x v="1"/>
    <x v="1"/>
    <x v="0"/>
    <m/>
  </r>
  <r>
    <n v="30835"/>
    <x v="0"/>
    <x v="0"/>
    <x v="2"/>
    <x v="0"/>
    <x v="13"/>
    <x v="188"/>
    <x v="0"/>
    <x v="0"/>
    <s v="Trasferimento"/>
    <x v="1"/>
    <x v="4"/>
    <x v="0"/>
    <m/>
  </r>
  <r>
    <n v="191182"/>
    <x v="0"/>
    <x v="0"/>
    <x v="0"/>
    <x v="0"/>
    <x v="11"/>
    <x v="142"/>
    <x v="0"/>
    <x v="0"/>
    <s v="Trasferimento"/>
    <x v="1"/>
    <x v="0"/>
    <x v="0"/>
    <m/>
  </r>
  <r>
    <n v="140894"/>
    <x v="0"/>
    <x v="0"/>
    <x v="0"/>
    <x v="0"/>
    <x v="4"/>
    <x v="146"/>
    <x v="0"/>
    <x v="0"/>
    <s v="Trasferimento"/>
    <x v="1"/>
    <x v="3"/>
    <x v="0"/>
    <m/>
  </r>
  <r>
    <n v="192451"/>
    <x v="0"/>
    <x v="0"/>
    <x v="0"/>
    <x v="0"/>
    <x v="11"/>
    <x v="142"/>
    <x v="0"/>
    <x v="0"/>
    <s v="Trasferimento"/>
    <x v="1"/>
    <x v="0"/>
    <x v="0"/>
    <m/>
  </r>
  <r>
    <n v="127821"/>
    <x v="0"/>
    <x v="0"/>
    <x v="0"/>
    <x v="0"/>
    <x v="12"/>
    <x v="269"/>
    <x v="0"/>
    <x v="1"/>
    <s v="Trasferimento"/>
    <x v="1"/>
    <x v="0"/>
    <x v="0"/>
    <m/>
  </r>
  <r>
    <n v="6509"/>
    <x v="0"/>
    <x v="0"/>
    <x v="0"/>
    <x v="0"/>
    <x v="11"/>
    <x v="142"/>
    <x v="0"/>
    <x v="1"/>
    <s v="Trasferimento"/>
    <x v="1"/>
    <x v="3"/>
    <x v="0"/>
    <m/>
  </r>
  <r>
    <n v="110909"/>
    <x v="1"/>
    <x v="0"/>
    <x v="2"/>
    <x v="0"/>
    <x v="12"/>
    <x v="269"/>
    <x v="0"/>
    <x v="0"/>
    <s v="Trasferimento"/>
    <x v="1"/>
    <x v="2"/>
    <x v="0"/>
    <m/>
  </r>
  <r>
    <n v="124645"/>
    <x v="0"/>
    <x v="0"/>
    <x v="0"/>
    <x v="0"/>
    <x v="11"/>
    <x v="142"/>
    <x v="0"/>
    <x v="0"/>
    <s v="Trasferimento"/>
    <x v="1"/>
    <x v="0"/>
    <x v="0"/>
    <m/>
  </r>
  <r>
    <n v="138756"/>
    <x v="0"/>
    <x v="0"/>
    <x v="0"/>
    <x v="1"/>
    <x v="8"/>
    <x v="173"/>
    <x v="0"/>
    <x v="0"/>
    <s v="Trasferimento"/>
    <x v="0"/>
    <x v="4"/>
    <x v="0"/>
    <m/>
  </r>
  <r>
    <n v="96153"/>
    <x v="0"/>
    <x v="0"/>
    <x v="0"/>
    <x v="0"/>
    <x v="17"/>
    <x v="159"/>
    <x v="0"/>
    <x v="0"/>
    <s v="Trasferimento"/>
    <x v="1"/>
    <x v="3"/>
    <x v="0"/>
    <m/>
  </r>
  <r>
    <n v="158154"/>
    <x v="0"/>
    <x v="0"/>
    <x v="0"/>
    <x v="0"/>
    <x v="2"/>
    <x v="208"/>
    <x v="0"/>
    <x v="0"/>
    <s v="Trasferimento"/>
    <x v="0"/>
    <x v="0"/>
    <x v="0"/>
    <m/>
  </r>
  <r>
    <n v="218996"/>
    <x v="1"/>
    <x v="1"/>
    <x v="0"/>
    <x v="3"/>
    <x v="4"/>
    <x v="235"/>
    <x v="0"/>
    <x v="1"/>
    <s v="Trasferimento"/>
    <x v="0"/>
    <x v="5"/>
    <x v="0"/>
    <m/>
  </r>
  <r>
    <n v="84113"/>
    <x v="0"/>
    <x v="0"/>
    <x v="0"/>
    <x v="0"/>
    <x v="4"/>
    <x v="235"/>
    <x v="0"/>
    <x v="0"/>
    <s v="Trasferimento"/>
    <x v="0"/>
    <x v="0"/>
    <x v="0"/>
    <m/>
  </r>
  <r>
    <n v="97587"/>
    <x v="0"/>
    <x v="0"/>
    <x v="0"/>
    <x v="0"/>
    <x v="4"/>
    <x v="235"/>
    <x v="0"/>
    <x v="0"/>
    <s v="Trasferimento"/>
    <x v="0"/>
    <x v="3"/>
    <x v="0"/>
    <m/>
  </r>
  <r>
    <n v="191332"/>
    <x v="0"/>
    <x v="0"/>
    <x v="2"/>
    <x v="0"/>
    <x v="4"/>
    <x v="235"/>
    <x v="0"/>
    <x v="0"/>
    <s v="Trasferimento"/>
    <x v="0"/>
    <x v="0"/>
    <x v="0"/>
    <m/>
  </r>
  <r>
    <n v="115879"/>
    <x v="0"/>
    <x v="0"/>
    <x v="0"/>
    <x v="0"/>
    <x v="7"/>
    <x v="185"/>
    <x v="0"/>
    <x v="0"/>
    <s v="Trasferimento"/>
    <x v="1"/>
    <x v="0"/>
    <x v="0"/>
    <m/>
  </r>
  <r>
    <n v="180160"/>
    <x v="0"/>
    <x v="0"/>
    <x v="0"/>
    <x v="0"/>
    <x v="11"/>
    <x v="152"/>
    <x v="0"/>
    <x v="0"/>
    <s v="Trasferimento"/>
    <x v="1"/>
    <x v="4"/>
    <x v="0"/>
    <m/>
  </r>
  <r>
    <n v="163385"/>
    <x v="0"/>
    <x v="0"/>
    <x v="2"/>
    <x v="0"/>
    <x v="11"/>
    <x v="152"/>
    <x v="0"/>
    <x v="0"/>
    <s v="Trasferimento"/>
    <x v="1"/>
    <x v="0"/>
    <x v="0"/>
    <m/>
  </r>
  <r>
    <n v="104824"/>
    <x v="0"/>
    <x v="0"/>
    <x v="0"/>
    <x v="0"/>
    <x v="11"/>
    <x v="152"/>
    <x v="0"/>
    <x v="1"/>
    <s v="Trasferimento"/>
    <x v="1"/>
    <x v="0"/>
    <x v="0"/>
    <m/>
  </r>
  <r>
    <n v="201492"/>
    <x v="0"/>
    <x v="0"/>
    <x v="0"/>
    <x v="0"/>
    <x v="11"/>
    <x v="152"/>
    <x v="0"/>
    <x v="0"/>
    <s v="Trasferimento"/>
    <x v="1"/>
    <x v="0"/>
    <x v="0"/>
    <m/>
  </r>
  <r>
    <n v="199308"/>
    <x v="1"/>
    <x v="0"/>
    <x v="2"/>
    <x v="2"/>
    <x v="11"/>
    <x v="142"/>
    <x v="0"/>
    <x v="0"/>
    <s v="Trasferimento"/>
    <x v="1"/>
    <x v="7"/>
    <x v="0"/>
    <m/>
  </r>
  <r>
    <n v="91786"/>
    <x v="0"/>
    <x v="0"/>
    <x v="0"/>
    <x v="0"/>
    <x v="11"/>
    <x v="152"/>
    <x v="0"/>
    <x v="0"/>
    <s v="Trasferimento"/>
    <x v="1"/>
    <x v="0"/>
    <x v="0"/>
    <m/>
  </r>
  <r>
    <n v="169055"/>
    <x v="0"/>
    <x v="0"/>
    <x v="0"/>
    <x v="0"/>
    <x v="11"/>
    <x v="152"/>
    <x v="0"/>
    <x v="0"/>
    <s v="Trasferimento"/>
    <x v="1"/>
    <x v="3"/>
    <x v="0"/>
    <m/>
  </r>
  <r>
    <n v="107170"/>
    <x v="0"/>
    <x v="0"/>
    <x v="0"/>
    <x v="0"/>
    <x v="11"/>
    <x v="152"/>
    <x v="0"/>
    <x v="0"/>
    <s v="Trasferimento"/>
    <x v="1"/>
    <x v="0"/>
    <x v="0"/>
    <m/>
  </r>
  <r>
    <n v="155923"/>
    <x v="0"/>
    <x v="0"/>
    <x v="0"/>
    <x v="0"/>
    <x v="11"/>
    <x v="142"/>
    <x v="0"/>
    <x v="0"/>
    <s v="Trasferimento"/>
    <x v="1"/>
    <x v="0"/>
    <x v="0"/>
    <m/>
  </r>
  <r>
    <n v="87645"/>
    <x v="0"/>
    <x v="0"/>
    <x v="0"/>
    <x v="0"/>
    <x v="11"/>
    <x v="152"/>
    <x v="0"/>
    <x v="0"/>
    <s v="Trasferimento"/>
    <x v="1"/>
    <x v="0"/>
    <x v="0"/>
    <m/>
  </r>
  <r>
    <n v="85104"/>
    <x v="0"/>
    <x v="0"/>
    <x v="0"/>
    <x v="0"/>
    <x v="11"/>
    <x v="142"/>
    <x v="0"/>
    <x v="0"/>
    <s v="Trasferimento"/>
    <x v="1"/>
    <x v="3"/>
    <x v="0"/>
    <m/>
  </r>
  <r>
    <n v="189292"/>
    <x v="0"/>
    <x v="0"/>
    <x v="2"/>
    <x v="1"/>
    <x v="7"/>
    <x v="44"/>
    <x v="0"/>
    <x v="1"/>
    <s v="Trasferimento"/>
    <x v="1"/>
    <x v="3"/>
    <x v="0"/>
    <m/>
  </r>
  <r>
    <n v="92826"/>
    <x v="0"/>
    <x v="0"/>
    <x v="2"/>
    <x v="0"/>
    <x v="12"/>
    <x v="254"/>
    <x v="0"/>
    <x v="0"/>
    <s v="Trasferimento"/>
    <x v="0"/>
    <x v="3"/>
    <x v="0"/>
    <m/>
  </r>
  <r>
    <n v="107197"/>
    <x v="0"/>
    <x v="0"/>
    <x v="0"/>
    <x v="0"/>
    <x v="1"/>
    <x v="108"/>
    <x v="0"/>
    <x v="0"/>
    <s v="Trasferimento"/>
    <x v="0"/>
    <x v="0"/>
    <x v="0"/>
    <m/>
  </r>
  <r>
    <n v="106174"/>
    <x v="0"/>
    <x v="0"/>
    <x v="0"/>
    <x v="1"/>
    <x v="2"/>
    <x v="2"/>
    <x v="0"/>
    <x v="0"/>
    <s v="Trasferimento"/>
    <x v="1"/>
    <x v="4"/>
    <x v="0"/>
    <m/>
  </r>
  <r>
    <n v="214040"/>
    <x v="0"/>
    <x v="0"/>
    <x v="0"/>
    <x v="0"/>
    <x v="7"/>
    <x v="275"/>
    <x v="0"/>
    <x v="0"/>
    <s v="Trasferimento"/>
    <x v="0"/>
    <x v="1"/>
    <x v="0"/>
    <m/>
  </r>
  <r>
    <n v="231707"/>
    <x v="0"/>
    <x v="0"/>
    <x v="0"/>
    <x v="0"/>
    <x v="7"/>
    <x v="275"/>
    <x v="0"/>
    <x v="0"/>
    <s v="Trasferimento"/>
    <x v="0"/>
    <x v="1"/>
    <x v="0"/>
    <m/>
  </r>
  <r>
    <n v="140068"/>
    <x v="0"/>
    <x v="0"/>
    <x v="0"/>
    <x v="0"/>
    <x v="4"/>
    <x v="80"/>
    <x v="0"/>
    <x v="0"/>
    <s v="Trasferimento"/>
    <x v="1"/>
    <x v="3"/>
    <x v="0"/>
    <m/>
  </r>
  <r>
    <n v="70146"/>
    <x v="0"/>
    <x v="0"/>
    <x v="0"/>
    <x v="0"/>
    <x v="7"/>
    <x v="316"/>
    <x v="0"/>
    <x v="0"/>
    <s v="Trasferimento"/>
    <x v="1"/>
    <x v="3"/>
    <x v="0"/>
    <m/>
  </r>
  <r>
    <n v="82516"/>
    <x v="0"/>
    <x v="0"/>
    <x v="0"/>
    <x v="0"/>
    <x v="7"/>
    <x v="316"/>
    <x v="0"/>
    <x v="1"/>
    <s v="Trasferimento"/>
    <x v="1"/>
    <x v="4"/>
    <x v="0"/>
    <m/>
  </r>
  <r>
    <n v="144559"/>
    <x v="0"/>
    <x v="0"/>
    <x v="0"/>
    <x v="0"/>
    <x v="7"/>
    <x v="316"/>
    <x v="0"/>
    <x v="0"/>
    <s v="Trasferimento"/>
    <x v="1"/>
    <x v="0"/>
    <x v="0"/>
    <m/>
  </r>
  <r>
    <n v="112622"/>
    <x v="0"/>
    <x v="1"/>
    <x v="0"/>
    <x v="1"/>
    <x v="11"/>
    <x v="174"/>
    <x v="0"/>
    <x v="1"/>
    <s v="Trasferimento"/>
    <x v="3"/>
    <x v="0"/>
    <x v="0"/>
    <m/>
  </r>
  <r>
    <n v="26158"/>
    <x v="0"/>
    <x v="0"/>
    <x v="0"/>
    <x v="0"/>
    <x v="2"/>
    <x v="10"/>
    <x v="0"/>
    <x v="1"/>
    <s v="Trasferimento"/>
    <x v="0"/>
    <x v="4"/>
    <x v="0"/>
    <m/>
  </r>
  <r>
    <n v="97135"/>
    <x v="0"/>
    <x v="0"/>
    <x v="0"/>
    <x v="0"/>
    <x v="2"/>
    <x v="10"/>
    <x v="0"/>
    <x v="0"/>
    <s v="Trasferimento"/>
    <x v="0"/>
    <x v="4"/>
    <x v="0"/>
    <m/>
  </r>
  <r>
    <n v="142559"/>
    <x v="0"/>
    <x v="0"/>
    <x v="0"/>
    <x v="0"/>
    <x v="3"/>
    <x v="252"/>
    <x v="0"/>
    <x v="0"/>
    <s v="Trasferimento"/>
    <x v="1"/>
    <x v="0"/>
    <x v="0"/>
    <m/>
  </r>
  <r>
    <n v="34396"/>
    <x v="0"/>
    <x v="2"/>
    <x v="0"/>
    <x v="0"/>
    <x v="7"/>
    <x v="242"/>
    <x v="1"/>
    <x v="0"/>
    <s v="Trasferimento"/>
    <x v="0"/>
    <x v="9"/>
    <x v="0"/>
    <m/>
  </r>
  <r>
    <n v="53779"/>
    <x v="0"/>
    <x v="0"/>
    <x v="0"/>
    <x v="0"/>
    <x v="11"/>
    <x v="142"/>
    <x v="0"/>
    <x v="0"/>
    <s v="Trasferimento"/>
    <x v="1"/>
    <x v="1"/>
    <x v="0"/>
    <m/>
  </r>
  <r>
    <n v="167570"/>
    <x v="0"/>
    <x v="0"/>
    <x v="0"/>
    <x v="0"/>
    <x v="11"/>
    <x v="142"/>
    <x v="0"/>
    <x v="0"/>
    <s v="Trasferimento"/>
    <x v="1"/>
    <x v="0"/>
    <x v="0"/>
    <m/>
  </r>
  <r>
    <n v="30891"/>
    <x v="0"/>
    <x v="0"/>
    <x v="0"/>
    <x v="0"/>
    <x v="7"/>
    <x v="191"/>
    <x v="0"/>
    <x v="1"/>
    <s v="Trasferimento"/>
    <x v="0"/>
    <x v="3"/>
    <x v="0"/>
    <m/>
  </r>
  <r>
    <n v="30908"/>
    <x v="0"/>
    <x v="0"/>
    <x v="0"/>
    <x v="0"/>
    <x v="7"/>
    <x v="191"/>
    <x v="0"/>
    <x v="0"/>
    <s v="Trasferimento"/>
    <x v="0"/>
    <x v="3"/>
    <x v="0"/>
    <m/>
  </r>
  <r>
    <n v="231138"/>
    <x v="0"/>
    <x v="0"/>
    <x v="0"/>
    <x v="3"/>
    <x v="11"/>
    <x v="120"/>
    <x v="0"/>
    <x v="0"/>
    <s v="Trasferimento"/>
    <x v="1"/>
    <x v="1"/>
    <x v="0"/>
    <m/>
  </r>
  <r>
    <n v="168527"/>
    <x v="0"/>
    <x v="0"/>
    <x v="0"/>
    <x v="0"/>
    <x v="11"/>
    <x v="142"/>
    <x v="0"/>
    <x v="0"/>
    <s v="Trasferimento"/>
    <x v="1"/>
    <x v="0"/>
    <x v="0"/>
    <m/>
  </r>
  <r>
    <n v="509"/>
    <x v="0"/>
    <x v="0"/>
    <x v="0"/>
    <x v="0"/>
    <x v="12"/>
    <x v="245"/>
    <x v="0"/>
    <x v="0"/>
    <s v="Trasferimento"/>
    <x v="1"/>
    <x v="3"/>
    <x v="0"/>
    <m/>
  </r>
  <r>
    <n v="174402"/>
    <x v="0"/>
    <x v="0"/>
    <x v="0"/>
    <x v="1"/>
    <x v="11"/>
    <x v="142"/>
    <x v="0"/>
    <x v="1"/>
    <s v="Trasferimento"/>
    <x v="1"/>
    <x v="4"/>
    <x v="0"/>
    <m/>
  </r>
  <r>
    <n v="139699"/>
    <x v="0"/>
    <x v="0"/>
    <x v="0"/>
    <x v="0"/>
    <x v="7"/>
    <x v="41"/>
    <x v="0"/>
    <x v="0"/>
    <s v="Trasferimento"/>
    <x v="1"/>
    <x v="4"/>
    <x v="0"/>
    <m/>
  </r>
  <r>
    <n v="54671"/>
    <x v="0"/>
    <x v="0"/>
    <x v="0"/>
    <x v="0"/>
    <x v="7"/>
    <x v="41"/>
    <x v="0"/>
    <x v="0"/>
    <s v="Trasferimento"/>
    <x v="1"/>
    <x v="1"/>
    <x v="0"/>
    <m/>
  </r>
  <r>
    <n v="91083"/>
    <x v="0"/>
    <x v="0"/>
    <x v="0"/>
    <x v="0"/>
    <x v="8"/>
    <x v="46"/>
    <x v="0"/>
    <x v="0"/>
    <s v="Trasferimento"/>
    <x v="0"/>
    <x v="4"/>
    <x v="0"/>
    <m/>
  </r>
  <r>
    <n v="91084"/>
    <x v="0"/>
    <x v="0"/>
    <x v="0"/>
    <x v="0"/>
    <x v="8"/>
    <x v="46"/>
    <x v="0"/>
    <x v="1"/>
    <s v="Trasferimento"/>
    <x v="0"/>
    <x v="0"/>
    <x v="0"/>
    <m/>
  </r>
  <r>
    <n v="91093"/>
    <x v="0"/>
    <x v="0"/>
    <x v="0"/>
    <x v="0"/>
    <x v="8"/>
    <x v="46"/>
    <x v="0"/>
    <x v="0"/>
    <s v="Trasferimento"/>
    <x v="0"/>
    <x v="1"/>
    <x v="0"/>
    <m/>
  </r>
  <r>
    <n v="91439"/>
    <x v="0"/>
    <x v="1"/>
    <x v="0"/>
    <x v="0"/>
    <x v="15"/>
    <x v="104"/>
    <x v="0"/>
    <x v="1"/>
    <s v="Trasferimento"/>
    <x v="1"/>
    <x v="4"/>
    <x v="0"/>
    <m/>
  </r>
  <r>
    <n v="217925"/>
    <x v="1"/>
    <x v="0"/>
    <x v="0"/>
    <x v="1"/>
    <x v="4"/>
    <x v="18"/>
    <x v="0"/>
    <x v="0"/>
    <s v="Trasferimento"/>
    <x v="1"/>
    <x v="5"/>
    <x v="0"/>
    <m/>
  </r>
  <r>
    <n v="209291"/>
    <x v="0"/>
    <x v="0"/>
    <x v="0"/>
    <x v="0"/>
    <x v="1"/>
    <x v="324"/>
    <x v="0"/>
    <x v="0"/>
    <s v="Trasferimento"/>
    <x v="1"/>
    <x v="1"/>
    <x v="0"/>
    <m/>
  </r>
  <r>
    <n v="152228"/>
    <x v="0"/>
    <x v="0"/>
    <x v="0"/>
    <x v="0"/>
    <x v="11"/>
    <x v="142"/>
    <x v="0"/>
    <x v="0"/>
    <s v="Trasferimento"/>
    <x v="1"/>
    <x v="0"/>
    <x v="0"/>
    <m/>
  </r>
  <r>
    <n v="15778"/>
    <x v="0"/>
    <x v="0"/>
    <x v="0"/>
    <x v="0"/>
    <x v="11"/>
    <x v="142"/>
    <x v="0"/>
    <x v="0"/>
    <s v="Trasferimento"/>
    <x v="1"/>
    <x v="4"/>
    <x v="0"/>
    <m/>
  </r>
  <r>
    <n v="215825"/>
    <x v="0"/>
    <x v="0"/>
    <x v="0"/>
    <x v="0"/>
    <x v="1"/>
    <x v="324"/>
    <x v="0"/>
    <x v="0"/>
    <s v="Trasferimento"/>
    <x v="1"/>
    <x v="0"/>
    <x v="0"/>
    <m/>
  </r>
  <r>
    <n v="118680"/>
    <x v="0"/>
    <x v="0"/>
    <x v="0"/>
    <x v="0"/>
    <x v="1"/>
    <x v="324"/>
    <x v="0"/>
    <x v="0"/>
    <s v="Trasferimento"/>
    <x v="1"/>
    <x v="3"/>
    <x v="0"/>
    <m/>
  </r>
  <r>
    <n v="226419"/>
    <x v="0"/>
    <x v="0"/>
    <x v="0"/>
    <x v="0"/>
    <x v="1"/>
    <x v="324"/>
    <x v="0"/>
    <x v="1"/>
    <s v="Trasferimento"/>
    <x v="1"/>
    <x v="0"/>
    <x v="0"/>
    <m/>
  </r>
  <r>
    <n v="195614"/>
    <x v="0"/>
    <x v="0"/>
    <x v="2"/>
    <x v="1"/>
    <x v="1"/>
    <x v="324"/>
    <x v="0"/>
    <x v="0"/>
    <s v="Trasferimento"/>
    <x v="1"/>
    <x v="3"/>
    <x v="0"/>
    <m/>
  </r>
  <r>
    <n v="15893"/>
    <x v="0"/>
    <x v="0"/>
    <x v="0"/>
    <x v="0"/>
    <x v="1"/>
    <x v="324"/>
    <x v="0"/>
    <x v="1"/>
    <s v="Trasferimento"/>
    <x v="1"/>
    <x v="4"/>
    <x v="0"/>
    <m/>
  </r>
  <r>
    <n v="22797"/>
    <x v="0"/>
    <x v="0"/>
    <x v="2"/>
    <x v="0"/>
    <x v="1"/>
    <x v="324"/>
    <x v="0"/>
    <x v="0"/>
    <s v="Trasferimento"/>
    <x v="1"/>
    <x v="0"/>
    <x v="0"/>
    <m/>
  </r>
  <r>
    <n v="112767"/>
    <x v="0"/>
    <x v="0"/>
    <x v="0"/>
    <x v="0"/>
    <x v="8"/>
    <x v="173"/>
    <x v="0"/>
    <x v="0"/>
    <s v="Trasferimento"/>
    <x v="0"/>
    <x v="3"/>
    <x v="0"/>
    <m/>
  </r>
  <r>
    <n v="184782"/>
    <x v="0"/>
    <x v="0"/>
    <x v="0"/>
    <x v="0"/>
    <x v="8"/>
    <x v="296"/>
    <x v="0"/>
    <x v="1"/>
    <s v="Trasferimento"/>
    <x v="1"/>
    <x v="3"/>
    <x v="0"/>
    <m/>
  </r>
  <r>
    <n v="102936"/>
    <x v="0"/>
    <x v="0"/>
    <x v="0"/>
    <x v="0"/>
    <x v="11"/>
    <x v="376"/>
    <x v="0"/>
    <x v="0"/>
    <s v="Trasferimento"/>
    <x v="1"/>
    <x v="3"/>
    <x v="0"/>
    <m/>
  </r>
  <r>
    <n v="175748"/>
    <x v="0"/>
    <x v="0"/>
    <x v="0"/>
    <x v="0"/>
    <x v="8"/>
    <x v="296"/>
    <x v="0"/>
    <x v="0"/>
    <s v="Trasferimento"/>
    <x v="1"/>
    <x v="0"/>
    <x v="0"/>
    <m/>
  </r>
  <r>
    <n v="222038"/>
    <x v="0"/>
    <x v="1"/>
    <x v="2"/>
    <x v="0"/>
    <x v="11"/>
    <x v="376"/>
    <x v="0"/>
    <x v="1"/>
    <s v="Trasferimento"/>
    <x v="1"/>
    <x v="0"/>
    <x v="0"/>
    <m/>
  </r>
  <r>
    <n v="56526"/>
    <x v="0"/>
    <x v="0"/>
    <x v="0"/>
    <x v="0"/>
    <x v="11"/>
    <x v="376"/>
    <x v="0"/>
    <x v="0"/>
    <s v="Trasferimento"/>
    <x v="1"/>
    <x v="4"/>
    <x v="0"/>
    <m/>
  </r>
  <r>
    <n v="131104"/>
    <x v="0"/>
    <x v="0"/>
    <x v="0"/>
    <x v="0"/>
    <x v="11"/>
    <x v="376"/>
    <x v="0"/>
    <x v="0"/>
    <s v="Trasferimento"/>
    <x v="1"/>
    <x v="0"/>
    <x v="0"/>
    <m/>
  </r>
  <r>
    <n v="67040"/>
    <x v="0"/>
    <x v="0"/>
    <x v="0"/>
    <x v="0"/>
    <x v="11"/>
    <x v="376"/>
    <x v="0"/>
    <x v="0"/>
    <s v="Trasferimento"/>
    <x v="1"/>
    <x v="0"/>
    <x v="0"/>
    <m/>
  </r>
  <r>
    <n v="94428"/>
    <x v="0"/>
    <x v="0"/>
    <x v="0"/>
    <x v="0"/>
    <x v="11"/>
    <x v="376"/>
    <x v="0"/>
    <x v="0"/>
    <s v="Trasferimento"/>
    <x v="1"/>
    <x v="3"/>
    <x v="0"/>
    <m/>
  </r>
  <r>
    <n v="4107"/>
    <x v="0"/>
    <x v="0"/>
    <x v="0"/>
    <x v="0"/>
    <x v="4"/>
    <x v="99"/>
    <x v="0"/>
    <x v="0"/>
    <s v="Trasferimento"/>
    <x v="0"/>
    <x v="4"/>
    <x v="0"/>
    <m/>
  </r>
  <r>
    <n v="219820"/>
    <x v="0"/>
    <x v="0"/>
    <x v="0"/>
    <x v="0"/>
    <x v="11"/>
    <x v="339"/>
    <x v="0"/>
    <x v="0"/>
    <s v="Trasferimento"/>
    <x v="1"/>
    <x v="1"/>
    <x v="0"/>
    <m/>
  </r>
  <r>
    <n v="164026"/>
    <x v="0"/>
    <x v="0"/>
    <x v="0"/>
    <x v="1"/>
    <x v="11"/>
    <x v="339"/>
    <x v="0"/>
    <x v="0"/>
    <s v="Trasferimento"/>
    <x v="1"/>
    <x v="4"/>
    <x v="0"/>
    <m/>
  </r>
  <r>
    <n v="229017"/>
    <x v="0"/>
    <x v="0"/>
    <x v="0"/>
    <x v="1"/>
    <x v="11"/>
    <x v="339"/>
    <x v="0"/>
    <x v="1"/>
    <s v="Trasferimento"/>
    <x v="1"/>
    <x v="3"/>
    <x v="0"/>
    <m/>
  </r>
  <r>
    <n v="143982"/>
    <x v="0"/>
    <x v="0"/>
    <x v="0"/>
    <x v="0"/>
    <x v="11"/>
    <x v="339"/>
    <x v="0"/>
    <x v="0"/>
    <s v="Trasferimento"/>
    <x v="1"/>
    <x v="0"/>
    <x v="0"/>
    <m/>
  </r>
  <r>
    <n v="143981"/>
    <x v="1"/>
    <x v="0"/>
    <x v="0"/>
    <x v="0"/>
    <x v="11"/>
    <x v="339"/>
    <x v="0"/>
    <x v="0"/>
    <s v="Trasferimento"/>
    <x v="1"/>
    <x v="7"/>
    <x v="0"/>
    <m/>
  </r>
  <r>
    <n v="15853"/>
    <x v="0"/>
    <x v="0"/>
    <x v="0"/>
    <x v="0"/>
    <x v="11"/>
    <x v="376"/>
    <x v="0"/>
    <x v="0"/>
    <s v="Trasferimento"/>
    <x v="1"/>
    <x v="0"/>
    <x v="0"/>
    <m/>
  </r>
  <r>
    <n v="23928"/>
    <x v="0"/>
    <x v="0"/>
    <x v="0"/>
    <x v="0"/>
    <x v="11"/>
    <x v="376"/>
    <x v="0"/>
    <x v="0"/>
    <s v="Trasferimento"/>
    <x v="1"/>
    <x v="3"/>
    <x v="0"/>
    <m/>
  </r>
  <r>
    <n v="23922"/>
    <x v="0"/>
    <x v="0"/>
    <x v="0"/>
    <x v="0"/>
    <x v="11"/>
    <x v="376"/>
    <x v="0"/>
    <x v="0"/>
    <s v="Trasferimento"/>
    <x v="1"/>
    <x v="3"/>
    <x v="0"/>
    <m/>
  </r>
  <r>
    <n v="7491"/>
    <x v="0"/>
    <x v="0"/>
    <x v="0"/>
    <x v="0"/>
    <x v="11"/>
    <x v="376"/>
    <x v="0"/>
    <x v="0"/>
    <s v="Trasferimento"/>
    <x v="1"/>
    <x v="4"/>
    <x v="0"/>
    <m/>
  </r>
  <r>
    <n v="150382"/>
    <x v="0"/>
    <x v="0"/>
    <x v="0"/>
    <x v="0"/>
    <x v="11"/>
    <x v="376"/>
    <x v="0"/>
    <x v="0"/>
    <s v="Trasferimento"/>
    <x v="1"/>
    <x v="3"/>
    <x v="0"/>
    <m/>
  </r>
  <r>
    <n v="215950"/>
    <x v="0"/>
    <x v="0"/>
    <x v="0"/>
    <x v="0"/>
    <x v="11"/>
    <x v="376"/>
    <x v="0"/>
    <x v="0"/>
    <s v="Trasferimento"/>
    <x v="1"/>
    <x v="3"/>
    <x v="0"/>
    <m/>
  </r>
  <r>
    <n v="154320"/>
    <x v="0"/>
    <x v="0"/>
    <x v="0"/>
    <x v="0"/>
    <x v="11"/>
    <x v="376"/>
    <x v="0"/>
    <x v="1"/>
    <s v="Trasferimento"/>
    <x v="1"/>
    <x v="0"/>
    <x v="0"/>
    <m/>
  </r>
  <r>
    <n v="145625"/>
    <x v="0"/>
    <x v="0"/>
    <x v="0"/>
    <x v="0"/>
    <x v="11"/>
    <x v="376"/>
    <x v="0"/>
    <x v="0"/>
    <s v="Trasferimento"/>
    <x v="1"/>
    <x v="4"/>
    <x v="0"/>
    <m/>
  </r>
  <r>
    <n v="73261"/>
    <x v="0"/>
    <x v="0"/>
    <x v="0"/>
    <x v="0"/>
    <x v="7"/>
    <x v="69"/>
    <x v="0"/>
    <x v="0"/>
    <s v="Trasferimento"/>
    <x v="1"/>
    <x v="0"/>
    <x v="0"/>
    <m/>
  </r>
  <r>
    <n v="96294"/>
    <x v="0"/>
    <x v="0"/>
    <x v="0"/>
    <x v="0"/>
    <x v="7"/>
    <x v="69"/>
    <x v="0"/>
    <x v="0"/>
    <s v="Trasferimento"/>
    <x v="1"/>
    <x v="0"/>
    <x v="0"/>
    <m/>
  </r>
  <r>
    <n v="1790"/>
    <x v="0"/>
    <x v="2"/>
    <x v="0"/>
    <x v="0"/>
    <x v="2"/>
    <x v="265"/>
    <x v="1"/>
    <x v="0"/>
    <s v="Trasferimento"/>
    <x v="1"/>
    <x v="8"/>
    <x v="0"/>
    <m/>
  </r>
  <r>
    <n v="95624"/>
    <x v="0"/>
    <x v="0"/>
    <x v="0"/>
    <x v="0"/>
    <x v="7"/>
    <x v="395"/>
    <x v="0"/>
    <x v="0"/>
    <s v="Trasferimento"/>
    <x v="0"/>
    <x v="0"/>
    <x v="0"/>
    <m/>
  </r>
  <r>
    <n v="219026"/>
    <x v="0"/>
    <x v="0"/>
    <x v="2"/>
    <x v="0"/>
    <x v="0"/>
    <x v="378"/>
    <x v="0"/>
    <x v="0"/>
    <s v="Trasferimento"/>
    <x v="0"/>
    <x v="1"/>
    <x v="0"/>
    <m/>
  </r>
  <r>
    <n v="80143"/>
    <x v="0"/>
    <x v="0"/>
    <x v="0"/>
    <x v="0"/>
    <x v="0"/>
    <x v="383"/>
    <x v="0"/>
    <x v="0"/>
    <s v="Trasferimento"/>
    <x v="0"/>
    <x v="4"/>
    <x v="0"/>
    <m/>
  </r>
  <r>
    <n v="42023"/>
    <x v="0"/>
    <x v="0"/>
    <x v="0"/>
    <x v="0"/>
    <x v="0"/>
    <x v="383"/>
    <x v="0"/>
    <x v="0"/>
    <s v="Trasferimento"/>
    <x v="0"/>
    <x v="3"/>
    <x v="0"/>
    <m/>
  </r>
  <r>
    <n v="218313"/>
    <x v="0"/>
    <x v="0"/>
    <x v="0"/>
    <x v="0"/>
    <x v="0"/>
    <x v="383"/>
    <x v="0"/>
    <x v="0"/>
    <s v="Trasferimento"/>
    <x v="0"/>
    <x v="1"/>
    <x v="0"/>
    <m/>
  </r>
  <r>
    <n v="83198"/>
    <x v="0"/>
    <x v="0"/>
    <x v="0"/>
    <x v="0"/>
    <x v="0"/>
    <x v="383"/>
    <x v="0"/>
    <x v="0"/>
    <s v="Trasferimento"/>
    <x v="0"/>
    <x v="3"/>
    <x v="0"/>
    <m/>
  </r>
  <r>
    <n v="200301"/>
    <x v="0"/>
    <x v="0"/>
    <x v="0"/>
    <x v="0"/>
    <x v="0"/>
    <x v="383"/>
    <x v="0"/>
    <x v="0"/>
    <s v="Trasferimento"/>
    <x v="0"/>
    <x v="0"/>
    <x v="0"/>
    <m/>
  </r>
  <r>
    <n v="48837"/>
    <x v="0"/>
    <x v="0"/>
    <x v="0"/>
    <x v="0"/>
    <x v="0"/>
    <x v="383"/>
    <x v="0"/>
    <x v="0"/>
    <s v="Trasferimento"/>
    <x v="0"/>
    <x v="4"/>
    <x v="0"/>
    <m/>
  </r>
  <r>
    <n v="83196"/>
    <x v="0"/>
    <x v="0"/>
    <x v="2"/>
    <x v="0"/>
    <x v="0"/>
    <x v="383"/>
    <x v="0"/>
    <x v="0"/>
    <s v="Trasferimento"/>
    <x v="0"/>
    <x v="0"/>
    <x v="0"/>
    <m/>
  </r>
  <r>
    <n v="138506"/>
    <x v="0"/>
    <x v="0"/>
    <x v="0"/>
    <x v="0"/>
    <x v="0"/>
    <x v="383"/>
    <x v="0"/>
    <x v="0"/>
    <s v="Trasferimento"/>
    <x v="0"/>
    <x v="0"/>
    <x v="0"/>
    <m/>
  </r>
  <r>
    <n v="216088"/>
    <x v="0"/>
    <x v="0"/>
    <x v="0"/>
    <x v="0"/>
    <x v="0"/>
    <x v="383"/>
    <x v="0"/>
    <x v="0"/>
    <s v="Trasferimento"/>
    <x v="0"/>
    <x v="3"/>
    <x v="0"/>
    <m/>
  </r>
  <r>
    <n v="1214"/>
    <x v="0"/>
    <x v="0"/>
    <x v="0"/>
    <x v="0"/>
    <x v="0"/>
    <x v="100"/>
    <x v="0"/>
    <x v="0"/>
    <s v="Trasferimento"/>
    <x v="0"/>
    <x v="4"/>
    <x v="0"/>
    <m/>
  </r>
  <r>
    <n v="211984"/>
    <x v="0"/>
    <x v="0"/>
    <x v="0"/>
    <x v="0"/>
    <x v="0"/>
    <x v="100"/>
    <x v="0"/>
    <x v="0"/>
    <s v="Trasferimento"/>
    <x v="0"/>
    <x v="3"/>
    <x v="0"/>
    <m/>
  </r>
  <r>
    <n v="86275"/>
    <x v="0"/>
    <x v="0"/>
    <x v="0"/>
    <x v="0"/>
    <x v="0"/>
    <x v="100"/>
    <x v="0"/>
    <x v="0"/>
    <s v="Trasferimento"/>
    <x v="0"/>
    <x v="4"/>
    <x v="0"/>
    <m/>
  </r>
  <r>
    <n v="189827"/>
    <x v="0"/>
    <x v="0"/>
    <x v="0"/>
    <x v="0"/>
    <x v="0"/>
    <x v="100"/>
    <x v="0"/>
    <x v="0"/>
    <s v="Trasferimento"/>
    <x v="0"/>
    <x v="0"/>
    <x v="0"/>
    <m/>
  </r>
  <r>
    <n v="10657"/>
    <x v="0"/>
    <x v="1"/>
    <x v="0"/>
    <x v="0"/>
    <x v="4"/>
    <x v="236"/>
    <x v="0"/>
    <x v="0"/>
    <s v="Trasferimento"/>
    <x v="1"/>
    <x v="0"/>
    <x v="0"/>
    <m/>
  </r>
  <r>
    <n v="229695"/>
    <x v="0"/>
    <x v="0"/>
    <x v="0"/>
    <x v="1"/>
    <x v="4"/>
    <x v="236"/>
    <x v="0"/>
    <x v="0"/>
    <s v="Trasferimento"/>
    <x v="1"/>
    <x v="4"/>
    <x v="0"/>
    <m/>
  </r>
  <r>
    <n v="183533"/>
    <x v="0"/>
    <x v="0"/>
    <x v="0"/>
    <x v="0"/>
    <x v="0"/>
    <x v="100"/>
    <x v="0"/>
    <x v="0"/>
    <s v="Trasferimento"/>
    <x v="0"/>
    <x v="0"/>
    <x v="0"/>
    <m/>
  </r>
  <r>
    <n v="127751"/>
    <x v="0"/>
    <x v="0"/>
    <x v="2"/>
    <x v="0"/>
    <x v="0"/>
    <x v="100"/>
    <x v="0"/>
    <x v="0"/>
    <s v="Trasferimento"/>
    <x v="0"/>
    <x v="0"/>
    <x v="0"/>
    <m/>
  </r>
  <r>
    <n v="69416"/>
    <x v="0"/>
    <x v="0"/>
    <x v="0"/>
    <x v="0"/>
    <x v="0"/>
    <x v="100"/>
    <x v="0"/>
    <x v="0"/>
    <s v="Trasferimento"/>
    <x v="0"/>
    <x v="0"/>
    <x v="0"/>
    <m/>
  </r>
  <r>
    <n v="40097"/>
    <x v="0"/>
    <x v="0"/>
    <x v="0"/>
    <x v="0"/>
    <x v="7"/>
    <x v="134"/>
    <x v="0"/>
    <x v="0"/>
    <s v="Trasferimento"/>
    <x v="0"/>
    <x v="4"/>
    <x v="0"/>
    <m/>
  </r>
  <r>
    <n v="88526"/>
    <x v="0"/>
    <x v="0"/>
    <x v="0"/>
    <x v="0"/>
    <x v="7"/>
    <x v="347"/>
    <x v="0"/>
    <x v="0"/>
    <s v="Trasferimento"/>
    <x v="0"/>
    <x v="0"/>
    <x v="0"/>
    <m/>
  </r>
  <r>
    <n v="190956"/>
    <x v="0"/>
    <x v="0"/>
    <x v="0"/>
    <x v="0"/>
    <x v="7"/>
    <x v="347"/>
    <x v="0"/>
    <x v="0"/>
    <s v="Trasferimento"/>
    <x v="0"/>
    <x v="4"/>
    <x v="0"/>
    <m/>
  </r>
  <r>
    <n v="33646"/>
    <x v="0"/>
    <x v="0"/>
    <x v="2"/>
    <x v="4"/>
    <x v="7"/>
    <x v="347"/>
    <x v="0"/>
    <x v="0"/>
    <s v="Trasferimento"/>
    <x v="0"/>
    <x v="4"/>
    <x v="0"/>
    <m/>
  </r>
  <r>
    <n v="82103"/>
    <x v="0"/>
    <x v="0"/>
    <x v="0"/>
    <x v="0"/>
    <x v="4"/>
    <x v="179"/>
    <x v="0"/>
    <x v="0"/>
    <s v="Trasferimento"/>
    <x v="1"/>
    <x v="4"/>
    <x v="0"/>
    <m/>
  </r>
  <r>
    <n v="68969"/>
    <x v="0"/>
    <x v="0"/>
    <x v="0"/>
    <x v="0"/>
    <x v="4"/>
    <x v="179"/>
    <x v="0"/>
    <x v="0"/>
    <s v="Trasferimento"/>
    <x v="1"/>
    <x v="0"/>
    <x v="0"/>
    <m/>
  </r>
  <r>
    <n v="95966"/>
    <x v="0"/>
    <x v="0"/>
    <x v="0"/>
    <x v="0"/>
    <x v="7"/>
    <x v="261"/>
    <x v="0"/>
    <x v="0"/>
    <s v="Trasferimento"/>
    <x v="3"/>
    <x v="4"/>
    <x v="0"/>
    <m/>
  </r>
  <r>
    <n v="200299"/>
    <x v="0"/>
    <x v="0"/>
    <x v="0"/>
    <x v="0"/>
    <x v="4"/>
    <x v="179"/>
    <x v="0"/>
    <x v="0"/>
    <s v="Trasferimento"/>
    <x v="1"/>
    <x v="3"/>
    <x v="0"/>
    <m/>
  </r>
  <r>
    <n v="87505"/>
    <x v="0"/>
    <x v="0"/>
    <x v="0"/>
    <x v="0"/>
    <x v="4"/>
    <x v="124"/>
    <x v="0"/>
    <x v="0"/>
    <s v="Trasferimento"/>
    <x v="1"/>
    <x v="0"/>
    <x v="0"/>
    <m/>
  </r>
  <r>
    <n v="51970"/>
    <x v="0"/>
    <x v="0"/>
    <x v="0"/>
    <x v="0"/>
    <x v="4"/>
    <x v="124"/>
    <x v="0"/>
    <x v="0"/>
    <s v="Trasferimento"/>
    <x v="1"/>
    <x v="3"/>
    <x v="0"/>
    <m/>
  </r>
  <r>
    <n v="102343"/>
    <x v="0"/>
    <x v="0"/>
    <x v="0"/>
    <x v="0"/>
    <x v="4"/>
    <x v="124"/>
    <x v="0"/>
    <x v="0"/>
    <s v="Trasferimento"/>
    <x v="1"/>
    <x v="1"/>
    <x v="0"/>
    <m/>
  </r>
  <r>
    <n v="826"/>
    <x v="0"/>
    <x v="0"/>
    <x v="0"/>
    <x v="0"/>
    <x v="4"/>
    <x v="124"/>
    <x v="0"/>
    <x v="1"/>
    <s v="Trasferimento"/>
    <x v="1"/>
    <x v="4"/>
    <x v="0"/>
    <m/>
  </r>
  <r>
    <n v="183571"/>
    <x v="1"/>
    <x v="0"/>
    <x v="2"/>
    <x v="1"/>
    <x v="4"/>
    <x v="179"/>
    <x v="0"/>
    <x v="0"/>
    <s v="Trasferimento"/>
    <x v="1"/>
    <x v="5"/>
    <x v="0"/>
    <m/>
  </r>
  <r>
    <n v="805"/>
    <x v="0"/>
    <x v="0"/>
    <x v="0"/>
    <x v="0"/>
    <x v="4"/>
    <x v="124"/>
    <x v="0"/>
    <x v="0"/>
    <s v="Trasferimento"/>
    <x v="1"/>
    <x v="4"/>
    <x v="0"/>
    <m/>
  </r>
  <r>
    <n v="232566"/>
    <x v="1"/>
    <x v="0"/>
    <x v="0"/>
    <x v="2"/>
    <x v="4"/>
    <x v="124"/>
    <x v="0"/>
    <x v="1"/>
    <s v="Trasferimento"/>
    <x v="1"/>
    <x v="5"/>
    <x v="0"/>
    <m/>
  </r>
  <r>
    <n v="96620"/>
    <x v="0"/>
    <x v="0"/>
    <x v="0"/>
    <x v="0"/>
    <x v="4"/>
    <x v="124"/>
    <x v="0"/>
    <x v="0"/>
    <s v="Trasferimento"/>
    <x v="1"/>
    <x v="4"/>
    <x v="0"/>
    <m/>
  </r>
  <r>
    <n v="208902"/>
    <x v="0"/>
    <x v="0"/>
    <x v="0"/>
    <x v="0"/>
    <x v="13"/>
    <x v="39"/>
    <x v="0"/>
    <x v="0"/>
    <s v="Trasferimento"/>
    <x v="0"/>
    <x v="1"/>
    <x v="0"/>
    <m/>
  </r>
  <r>
    <n v="221921"/>
    <x v="0"/>
    <x v="0"/>
    <x v="0"/>
    <x v="1"/>
    <x v="8"/>
    <x v="115"/>
    <x v="0"/>
    <x v="0"/>
    <s v="Trasferimento"/>
    <x v="1"/>
    <x v="0"/>
    <x v="0"/>
    <m/>
  </r>
  <r>
    <n v="220106"/>
    <x v="0"/>
    <x v="1"/>
    <x v="0"/>
    <x v="1"/>
    <x v="11"/>
    <x v="280"/>
    <x v="0"/>
    <x v="0"/>
    <s v="Trasferimento"/>
    <x v="0"/>
    <x v="0"/>
    <x v="0"/>
    <m/>
  </r>
  <r>
    <n v="174570"/>
    <x v="0"/>
    <x v="0"/>
    <x v="0"/>
    <x v="0"/>
    <x v="1"/>
    <x v="26"/>
    <x v="0"/>
    <x v="0"/>
    <s v="Trasferimento"/>
    <x v="1"/>
    <x v="3"/>
    <x v="0"/>
    <m/>
  </r>
  <r>
    <n v="131243"/>
    <x v="0"/>
    <x v="0"/>
    <x v="0"/>
    <x v="0"/>
    <x v="7"/>
    <x v="41"/>
    <x v="0"/>
    <x v="0"/>
    <s v="Trasferimento"/>
    <x v="1"/>
    <x v="4"/>
    <x v="0"/>
    <m/>
  </r>
  <r>
    <n v="54981"/>
    <x v="0"/>
    <x v="0"/>
    <x v="0"/>
    <x v="0"/>
    <x v="1"/>
    <x v="26"/>
    <x v="0"/>
    <x v="0"/>
    <s v="Trasferimento"/>
    <x v="1"/>
    <x v="4"/>
    <x v="0"/>
    <m/>
  </r>
  <r>
    <n v="121641"/>
    <x v="0"/>
    <x v="0"/>
    <x v="0"/>
    <x v="0"/>
    <x v="10"/>
    <x v="273"/>
    <x v="0"/>
    <x v="0"/>
    <s v="Trasferimento"/>
    <x v="1"/>
    <x v="3"/>
    <x v="0"/>
    <m/>
  </r>
  <r>
    <n v="174658"/>
    <x v="0"/>
    <x v="0"/>
    <x v="0"/>
    <x v="0"/>
    <x v="10"/>
    <x v="273"/>
    <x v="0"/>
    <x v="0"/>
    <s v="Trasferimento"/>
    <x v="1"/>
    <x v="4"/>
    <x v="0"/>
    <m/>
  </r>
  <r>
    <n v="11"/>
    <x v="0"/>
    <x v="0"/>
    <x v="0"/>
    <x v="0"/>
    <x v="7"/>
    <x v="67"/>
    <x v="0"/>
    <x v="0"/>
    <s v="Trasferimento"/>
    <x v="0"/>
    <x v="3"/>
    <x v="0"/>
    <m/>
  </r>
  <r>
    <n v="188552"/>
    <x v="0"/>
    <x v="0"/>
    <x v="0"/>
    <x v="0"/>
    <x v="7"/>
    <x v="67"/>
    <x v="0"/>
    <x v="0"/>
    <s v="Trasferimento"/>
    <x v="0"/>
    <x v="0"/>
    <x v="0"/>
    <m/>
  </r>
  <r>
    <n v="168086"/>
    <x v="0"/>
    <x v="0"/>
    <x v="0"/>
    <x v="0"/>
    <x v="4"/>
    <x v="179"/>
    <x v="0"/>
    <x v="1"/>
    <s v="Trasferimento"/>
    <x v="1"/>
    <x v="3"/>
    <x v="0"/>
    <m/>
  </r>
  <r>
    <n v="125422"/>
    <x v="0"/>
    <x v="0"/>
    <x v="0"/>
    <x v="0"/>
    <x v="11"/>
    <x v="388"/>
    <x v="0"/>
    <x v="0"/>
    <s v="Trasferimento"/>
    <x v="0"/>
    <x v="0"/>
    <x v="0"/>
    <m/>
  </r>
  <r>
    <n v="181497"/>
    <x v="0"/>
    <x v="0"/>
    <x v="0"/>
    <x v="0"/>
    <x v="7"/>
    <x v="11"/>
    <x v="0"/>
    <x v="0"/>
    <s v="Trasferimento"/>
    <x v="1"/>
    <x v="0"/>
    <x v="0"/>
    <m/>
  </r>
  <r>
    <n v="223310"/>
    <x v="0"/>
    <x v="0"/>
    <x v="0"/>
    <x v="1"/>
    <x v="7"/>
    <x v="11"/>
    <x v="0"/>
    <x v="1"/>
    <s v="Trasferimento"/>
    <x v="1"/>
    <x v="3"/>
    <x v="0"/>
    <m/>
  </r>
  <r>
    <n v="170190"/>
    <x v="0"/>
    <x v="0"/>
    <x v="0"/>
    <x v="0"/>
    <x v="7"/>
    <x v="11"/>
    <x v="0"/>
    <x v="0"/>
    <s v="Trasferimento"/>
    <x v="1"/>
    <x v="0"/>
    <x v="0"/>
    <m/>
  </r>
  <r>
    <n v="112781"/>
    <x v="0"/>
    <x v="0"/>
    <x v="0"/>
    <x v="0"/>
    <x v="11"/>
    <x v="186"/>
    <x v="0"/>
    <x v="0"/>
    <s v="Trasferimento"/>
    <x v="0"/>
    <x v="0"/>
    <x v="0"/>
    <m/>
  </r>
  <r>
    <n v="135437"/>
    <x v="0"/>
    <x v="0"/>
    <x v="0"/>
    <x v="0"/>
    <x v="2"/>
    <x v="251"/>
    <x v="0"/>
    <x v="0"/>
    <s v="Trasferimento"/>
    <x v="1"/>
    <x v="4"/>
    <x v="0"/>
    <m/>
  </r>
  <r>
    <n v="187708"/>
    <x v="0"/>
    <x v="0"/>
    <x v="0"/>
    <x v="0"/>
    <x v="2"/>
    <x v="251"/>
    <x v="0"/>
    <x v="1"/>
    <s v="Trasferimento"/>
    <x v="1"/>
    <x v="4"/>
    <x v="0"/>
    <m/>
  </r>
  <r>
    <n v="156831"/>
    <x v="0"/>
    <x v="0"/>
    <x v="0"/>
    <x v="0"/>
    <x v="4"/>
    <x v="58"/>
    <x v="0"/>
    <x v="0"/>
    <s v="Trasferimento"/>
    <x v="1"/>
    <x v="3"/>
    <x v="0"/>
    <m/>
  </r>
  <r>
    <n v="161657"/>
    <x v="0"/>
    <x v="0"/>
    <x v="0"/>
    <x v="0"/>
    <x v="4"/>
    <x v="58"/>
    <x v="0"/>
    <x v="1"/>
    <s v="Trasferimento"/>
    <x v="1"/>
    <x v="4"/>
    <x v="0"/>
    <m/>
  </r>
  <r>
    <n v="21319"/>
    <x v="0"/>
    <x v="0"/>
    <x v="0"/>
    <x v="0"/>
    <x v="4"/>
    <x v="58"/>
    <x v="0"/>
    <x v="1"/>
    <s v="Trasferimento"/>
    <x v="1"/>
    <x v="4"/>
    <x v="0"/>
    <m/>
  </r>
  <r>
    <n v="58892"/>
    <x v="0"/>
    <x v="0"/>
    <x v="2"/>
    <x v="0"/>
    <x v="4"/>
    <x v="58"/>
    <x v="0"/>
    <x v="0"/>
    <s v="Trasferimento"/>
    <x v="1"/>
    <x v="0"/>
    <x v="0"/>
    <m/>
  </r>
  <r>
    <n v="204303"/>
    <x v="0"/>
    <x v="0"/>
    <x v="0"/>
    <x v="0"/>
    <x v="4"/>
    <x v="58"/>
    <x v="0"/>
    <x v="0"/>
    <s v="Trasferimento"/>
    <x v="1"/>
    <x v="0"/>
    <x v="0"/>
    <m/>
  </r>
  <r>
    <n v="230732"/>
    <x v="0"/>
    <x v="0"/>
    <x v="0"/>
    <x v="0"/>
    <x v="4"/>
    <x v="58"/>
    <x v="0"/>
    <x v="0"/>
    <s v="Trasferimento"/>
    <x v="1"/>
    <x v="0"/>
    <x v="0"/>
    <m/>
  </r>
  <r>
    <n v="197838"/>
    <x v="0"/>
    <x v="0"/>
    <x v="0"/>
    <x v="0"/>
    <x v="4"/>
    <x v="58"/>
    <x v="0"/>
    <x v="0"/>
    <s v="Trasferimento"/>
    <x v="1"/>
    <x v="3"/>
    <x v="0"/>
    <m/>
  </r>
  <r>
    <n v="204304"/>
    <x v="0"/>
    <x v="0"/>
    <x v="0"/>
    <x v="0"/>
    <x v="4"/>
    <x v="58"/>
    <x v="0"/>
    <x v="0"/>
    <s v="Trasferimento"/>
    <x v="1"/>
    <x v="0"/>
    <x v="0"/>
    <m/>
  </r>
  <r>
    <n v="25387"/>
    <x v="0"/>
    <x v="0"/>
    <x v="0"/>
    <x v="0"/>
    <x v="4"/>
    <x v="58"/>
    <x v="0"/>
    <x v="0"/>
    <s v="Trasferimento"/>
    <x v="1"/>
    <x v="0"/>
    <x v="0"/>
    <m/>
  </r>
  <r>
    <n v="109128"/>
    <x v="0"/>
    <x v="0"/>
    <x v="0"/>
    <x v="0"/>
    <x v="4"/>
    <x v="58"/>
    <x v="0"/>
    <x v="0"/>
    <s v="Trasferimento"/>
    <x v="1"/>
    <x v="0"/>
    <x v="0"/>
    <m/>
  </r>
  <r>
    <n v="115136"/>
    <x v="0"/>
    <x v="0"/>
    <x v="2"/>
    <x v="0"/>
    <x v="8"/>
    <x v="222"/>
    <x v="0"/>
    <x v="0"/>
    <s v="Trasferimento"/>
    <x v="1"/>
    <x v="0"/>
    <x v="0"/>
    <m/>
  </r>
  <r>
    <n v="115360"/>
    <x v="0"/>
    <x v="0"/>
    <x v="0"/>
    <x v="0"/>
    <x v="4"/>
    <x v="58"/>
    <x v="0"/>
    <x v="0"/>
    <s v="Trasferimento"/>
    <x v="1"/>
    <x v="0"/>
    <x v="0"/>
    <m/>
  </r>
  <r>
    <n v="24642"/>
    <x v="0"/>
    <x v="0"/>
    <x v="0"/>
    <x v="0"/>
    <x v="4"/>
    <x v="58"/>
    <x v="0"/>
    <x v="0"/>
    <s v="Trasferimento"/>
    <x v="1"/>
    <x v="0"/>
    <x v="0"/>
    <m/>
  </r>
  <r>
    <n v="116662"/>
    <x v="0"/>
    <x v="0"/>
    <x v="0"/>
    <x v="0"/>
    <x v="4"/>
    <x v="58"/>
    <x v="0"/>
    <x v="0"/>
    <s v="Trasferimento"/>
    <x v="1"/>
    <x v="3"/>
    <x v="0"/>
    <m/>
  </r>
  <r>
    <n v="33651"/>
    <x v="0"/>
    <x v="0"/>
    <x v="0"/>
    <x v="0"/>
    <x v="4"/>
    <x v="58"/>
    <x v="0"/>
    <x v="0"/>
    <s v="Trasferimento"/>
    <x v="1"/>
    <x v="3"/>
    <x v="0"/>
    <m/>
  </r>
  <r>
    <n v="98090"/>
    <x v="0"/>
    <x v="0"/>
    <x v="0"/>
    <x v="0"/>
    <x v="4"/>
    <x v="58"/>
    <x v="0"/>
    <x v="0"/>
    <s v="Trasferimento"/>
    <x v="1"/>
    <x v="3"/>
    <x v="0"/>
    <m/>
  </r>
  <r>
    <n v="115422"/>
    <x v="0"/>
    <x v="0"/>
    <x v="0"/>
    <x v="0"/>
    <x v="4"/>
    <x v="58"/>
    <x v="0"/>
    <x v="0"/>
    <s v="Trasferimento"/>
    <x v="1"/>
    <x v="0"/>
    <x v="0"/>
    <m/>
  </r>
  <r>
    <n v="69240"/>
    <x v="0"/>
    <x v="0"/>
    <x v="0"/>
    <x v="0"/>
    <x v="4"/>
    <x v="58"/>
    <x v="0"/>
    <x v="0"/>
    <s v="Trasferimento"/>
    <x v="1"/>
    <x v="3"/>
    <x v="0"/>
    <m/>
  </r>
  <r>
    <n v="109318"/>
    <x v="0"/>
    <x v="0"/>
    <x v="0"/>
    <x v="0"/>
    <x v="4"/>
    <x v="58"/>
    <x v="0"/>
    <x v="0"/>
    <s v="Trasferimento"/>
    <x v="1"/>
    <x v="1"/>
    <x v="0"/>
    <m/>
  </r>
  <r>
    <n v="62106"/>
    <x v="0"/>
    <x v="0"/>
    <x v="0"/>
    <x v="0"/>
    <x v="7"/>
    <x v="215"/>
    <x v="0"/>
    <x v="1"/>
    <s v="Trasferimento"/>
    <x v="1"/>
    <x v="0"/>
    <x v="0"/>
    <m/>
  </r>
  <r>
    <n v="108"/>
    <x v="0"/>
    <x v="0"/>
    <x v="0"/>
    <x v="0"/>
    <x v="4"/>
    <x v="54"/>
    <x v="0"/>
    <x v="0"/>
    <s v="Trasferimento"/>
    <x v="1"/>
    <x v="0"/>
    <x v="0"/>
    <m/>
  </r>
  <r>
    <n v="34098"/>
    <x v="0"/>
    <x v="0"/>
    <x v="0"/>
    <x v="0"/>
    <x v="4"/>
    <x v="54"/>
    <x v="0"/>
    <x v="0"/>
    <s v="Trasferimento"/>
    <x v="1"/>
    <x v="3"/>
    <x v="0"/>
    <m/>
  </r>
  <r>
    <n v="190341"/>
    <x v="0"/>
    <x v="0"/>
    <x v="0"/>
    <x v="0"/>
    <x v="4"/>
    <x v="58"/>
    <x v="0"/>
    <x v="0"/>
    <s v="Trasferimento"/>
    <x v="1"/>
    <x v="0"/>
    <x v="0"/>
    <m/>
  </r>
  <r>
    <n v="44590"/>
    <x v="0"/>
    <x v="0"/>
    <x v="0"/>
    <x v="0"/>
    <x v="4"/>
    <x v="54"/>
    <x v="0"/>
    <x v="0"/>
    <s v="Trasferimento"/>
    <x v="1"/>
    <x v="4"/>
    <x v="0"/>
    <m/>
  </r>
  <r>
    <n v="34150"/>
    <x v="0"/>
    <x v="0"/>
    <x v="0"/>
    <x v="0"/>
    <x v="4"/>
    <x v="54"/>
    <x v="0"/>
    <x v="0"/>
    <s v="Trasferimento"/>
    <x v="1"/>
    <x v="0"/>
    <x v="0"/>
    <m/>
  </r>
  <r>
    <n v="84131"/>
    <x v="0"/>
    <x v="0"/>
    <x v="0"/>
    <x v="0"/>
    <x v="4"/>
    <x v="58"/>
    <x v="0"/>
    <x v="0"/>
    <s v="Trasferimento"/>
    <x v="1"/>
    <x v="3"/>
    <x v="0"/>
    <m/>
  </r>
  <r>
    <n v="84167"/>
    <x v="0"/>
    <x v="0"/>
    <x v="0"/>
    <x v="0"/>
    <x v="4"/>
    <x v="54"/>
    <x v="0"/>
    <x v="1"/>
    <s v="Trasferimento"/>
    <x v="1"/>
    <x v="0"/>
    <x v="0"/>
    <m/>
  </r>
  <r>
    <n v="28067"/>
    <x v="0"/>
    <x v="0"/>
    <x v="0"/>
    <x v="0"/>
    <x v="4"/>
    <x v="54"/>
    <x v="0"/>
    <x v="0"/>
    <s v="Trasferimento"/>
    <x v="1"/>
    <x v="0"/>
    <x v="0"/>
    <m/>
  </r>
  <r>
    <n v="47867"/>
    <x v="0"/>
    <x v="0"/>
    <x v="0"/>
    <x v="0"/>
    <x v="4"/>
    <x v="54"/>
    <x v="0"/>
    <x v="0"/>
    <s v="Trasferimento"/>
    <x v="1"/>
    <x v="0"/>
    <x v="0"/>
    <m/>
  </r>
  <r>
    <n v="59052"/>
    <x v="0"/>
    <x v="0"/>
    <x v="0"/>
    <x v="0"/>
    <x v="4"/>
    <x v="54"/>
    <x v="0"/>
    <x v="0"/>
    <s v="Trasferimento"/>
    <x v="1"/>
    <x v="3"/>
    <x v="0"/>
    <m/>
  </r>
  <r>
    <n v="148885"/>
    <x v="0"/>
    <x v="0"/>
    <x v="0"/>
    <x v="0"/>
    <x v="4"/>
    <x v="54"/>
    <x v="0"/>
    <x v="0"/>
    <s v="Trasferimento"/>
    <x v="1"/>
    <x v="0"/>
    <x v="0"/>
    <m/>
  </r>
  <r>
    <n v="148886"/>
    <x v="0"/>
    <x v="0"/>
    <x v="0"/>
    <x v="0"/>
    <x v="4"/>
    <x v="54"/>
    <x v="0"/>
    <x v="0"/>
    <s v="Trasferimento"/>
    <x v="1"/>
    <x v="0"/>
    <x v="0"/>
    <m/>
  </r>
  <r>
    <n v="11617"/>
    <x v="0"/>
    <x v="0"/>
    <x v="0"/>
    <x v="0"/>
    <x v="4"/>
    <x v="54"/>
    <x v="0"/>
    <x v="0"/>
    <s v="Trasferimento"/>
    <x v="1"/>
    <x v="4"/>
    <x v="0"/>
    <m/>
  </r>
  <r>
    <n v="95990"/>
    <x v="0"/>
    <x v="0"/>
    <x v="0"/>
    <x v="0"/>
    <x v="4"/>
    <x v="54"/>
    <x v="0"/>
    <x v="0"/>
    <s v="Trasferimento"/>
    <x v="1"/>
    <x v="3"/>
    <x v="0"/>
    <m/>
  </r>
  <r>
    <n v="205234"/>
    <x v="1"/>
    <x v="0"/>
    <x v="0"/>
    <x v="1"/>
    <x v="4"/>
    <x v="54"/>
    <x v="0"/>
    <x v="0"/>
    <s v="Trasferimento"/>
    <x v="1"/>
    <x v="5"/>
    <x v="0"/>
    <m/>
  </r>
  <r>
    <n v="210248"/>
    <x v="0"/>
    <x v="0"/>
    <x v="0"/>
    <x v="0"/>
    <x v="10"/>
    <x v="63"/>
    <x v="0"/>
    <x v="0"/>
    <s v="Trasferimento"/>
    <x v="0"/>
    <x v="1"/>
    <x v="0"/>
    <m/>
  </r>
  <r>
    <n v="231848"/>
    <x v="0"/>
    <x v="0"/>
    <x v="0"/>
    <x v="0"/>
    <x v="4"/>
    <x v="54"/>
    <x v="0"/>
    <x v="0"/>
    <s v="Trasferimento"/>
    <x v="1"/>
    <x v="1"/>
    <x v="0"/>
    <m/>
  </r>
  <r>
    <n v="60817"/>
    <x v="0"/>
    <x v="0"/>
    <x v="0"/>
    <x v="0"/>
    <x v="4"/>
    <x v="54"/>
    <x v="0"/>
    <x v="0"/>
    <s v="Trasferimento"/>
    <x v="1"/>
    <x v="3"/>
    <x v="0"/>
    <m/>
  </r>
  <r>
    <n v="152366"/>
    <x v="0"/>
    <x v="0"/>
    <x v="0"/>
    <x v="0"/>
    <x v="4"/>
    <x v="54"/>
    <x v="0"/>
    <x v="0"/>
    <s v="Trasferimento"/>
    <x v="1"/>
    <x v="4"/>
    <x v="0"/>
    <m/>
  </r>
  <r>
    <n v="66760"/>
    <x v="0"/>
    <x v="0"/>
    <x v="0"/>
    <x v="0"/>
    <x v="4"/>
    <x v="54"/>
    <x v="0"/>
    <x v="0"/>
    <s v="Trasferimento"/>
    <x v="1"/>
    <x v="3"/>
    <x v="0"/>
    <m/>
  </r>
  <r>
    <n v="86393"/>
    <x v="0"/>
    <x v="0"/>
    <x v="0"/>
    <x v="0"/>
    <x v="4"/>
    <x v="54"/>
    <x v="0"/>
    <x v="1"/>
    <s v="Trasferimento"/>
    <x v="1"/>
    <x v="3"/>
    <x v="0"/>
    <m/>
  </r>
  <r>
    <n v="206276"/>
    <x v="0"/>
    <x v="0"/>
    <x v="0"/>
    <x v="0"/>
    <x v="4"/>
    <x v="54"/>
    <x v="0"/>
    <x v="0"/>
    <s v="Trasferimento"/>
    <x v="1"/>
    <x v="1"/>
    <x v="0"/>
    <m/>
  </r>
  <r>
    <n v="128781"/>
    <x v="0"/>
    <x v="0"/>
    <x v="0"/>
    <x v="0"/>
    <x v="4"/>
    <x v="54"/>
    <x v="0"/>
    <x v="0"/>
    <s v="Trasferimento"/>
    <x v="1"/>
    <x v="0"/>
    <x v="0"/>
    <m/>
  </r>
  <r>
    <n v="213485"/>
    <x v="0"/>
    <x v="0"/>
    <x v="0"/>
    <x v="0"/>
    <x v="4"/>
    <x v="54"/>
    <x v="0"/>
    <x v="0"/>
    <s v="Trasferimento"/>
    <x v="1"/>
    <x v="0"/>
    <x v="0"/>
    <m/>
  </r>
  <r>
    <n v="39641"/>
    <x v="0"/>
    <x v="0"/>
    <x v="0"/>
    <x v="0"/>
    <x v="15"/>
    <x v="248"/>
    <x v="0"/>
    <x v="1"/>
    <s v="Trasferimento"/>
    <x v="1"/>
    <x v="0"/>
    <x v="0"/>
    <m/>
  </r>
  <r>
    <n v="53840"/>
    <x v="0"/>
    <x v="0"/>
    <x v="0"/>
    <x v="0"/>
    <x v="0"/>
    <x v="76"/>
    <x v="0"/>
    <x v="1"/>
    <s v="Trasferimento"/>
    <x v="0"/>
    <x v="0"/>
    <x v="0"/>
    <m/>
  </r>
  <r>
    <n v="196912"/>
    <x v="0"/>
    <x v="0"/>
    <x v="2"/>
    <x v="0"/>
    <x v="4"/>
    <x v="54"/>
    <x v="0"/>
    <x v="0"/>
    <s v="Trasferimento"/>
    <x v="1"/>
    <x v="4"/>
    <x v="0"/>
    <m/>
  </r>
  <r>
    <n v="107039"/>
    <x v="0"/>
    <x v="0"/>
    <x v="0"/>
    <x v="0"/>
    <x v="8"/>
    <x v="268"/>
    <x v="0"/>
    <x v="0"/>
    <s v="Trasferimento"/>
    <x v="1"/>
    <x v="1"/>
    <x v="0"/>
    <m/>
  </r>
  <r>
    <n v="129070"/>
    <x v="0"/>
    <x v="0"/>
    <x v="2"/>
    <x v="0"/>
    <x v="8"/>
    <x v="268"/>
    <x v="0"/>
    <x v="0"/>
    <s v="Trasferimento"/>
    <x v="1"/>
    <x v="0"/>
    <x v="0"/>
    <m/>
  </r>
  <r>
    <n v="190319"/>
    <x v="0"/>
    <x v="0"/>
    <x v="0"/>
    <x v="0"/>
    <x v="2"/>
    <x v="313"/>
    <x v="0"/>
    <x v="0"/>
    <s v="Trasferimento"/>
    <x v="1"/>
    <x v="0"/>
    <x v="0"/>
    <m/>
  </r>
  <r>
    <n v="15245"/>
    <x v="0"/>
    <x v="0"/>
    <x v="0"/>
    <x v="0"/>
    <x v="7"/>
    <x v="51"/>
    <x v="0"/>
    <x v="0"/>
    <s v="Trasferimento"/>
    <x v="1"/>
    <x v="4"/>
    <x v="0"/>
    <m/>
  </r>
  <r>
    <n v="201655"/>
    <x v="0"/>
    <x v="0"/>
    <x v="0"/>
    <x v="0"/>
    <x v="14"/>
    <x v="43"/>
    <x v="0"/>
    <x v="0"/>
    <s v="Trasferimento"/>
    <x v="1"/>
    <x v="0"/>
    <x v="0"/>
    <m/>
  </r>
  <r>
    <n v="131047"/>
    <x v="0"/>
    <x v="0"/>
    <x v="0"/>
    <x v="0"/>
    <x v="4"/>
    <x v="125"/>
    <x v="0"/>
    <x v="1"/>
    <s v="Trasferimento"/>
    <x v="1"/>
    <x v="1"/>
    <x v="0"/>
    <m/>
  </r>
  <r>
    <n v="214687"/>
    <x v="0"/>
    <x v="0"/>
    <x v="0"/>
    <x v="1"/>
    <x v="4"/>
    <x v="125"/>
    <x v="0"/>
    <x v="0"/>
    <s v="Trasferimento"/>
    <x v="1"/>
    <x v="0"/>
    <x v="0"/>
    <m/>
  </r>
  <r>
    <n v="154809"/>
    <x v="0"/>
    <x v="0"/>
    <x v="0"/>
    <x v="0"/>
    <x v="7"/>
    <x v="33"/>
    <x v="0"/>
    <x v="0"/>
    <s v="Trasferimento"/>
    <x v="1"/>
    <x v="0"/>
    <x v="0"/>
    <m/>
  </r>
  <r>
    <n v="66550"/>
    <x v="0"/>
    <x v="0"/>
    <x v="2"/>
    <x v="0"/>
    <x v="2"/>
    <x v="233"/>
    <x v="0"/>
    <x v="0"/>
    <s v="Trasferimento"/>
    <x v="0"/>
    <x v="0"/>
    <x v="0"/>
    <m/>
  </r>
  <r>
    <n v="220240"/>
    <x v="0"/>
    <x v="1"/>
    <x v="0"/>
    <x v="1"/>
    <x v="2"/>
    <x v="233"/>
    <x v="0"/>
    <x v="0"/>
    <s v="Trasferimento"/>
    <x v="0"/>
    <x v="3"/>
    <x v="0"/>
    <m/>
  </r>
  <r>
    <n v="209674"/>
    <x v="0"/>
    <x v="1"/>
    <x v="0"/>
    <x v="0"/>
    <x v="1"/>
    <x v="26"/>
    <x v="0"/>
    <x v="0"/>
    <s v="Trasferimento"/>
    <x v="1"/>
    <x v="0"/>
    <x v="0"/>
    <m/>
  </r>
  <r>
    <n v="228418"/>
    <x v="0"/>
    <x v="0"/>
    <x v="0"/>
    <x v="0"/>
    <x v="1"/>
    <x v="26"/>
    <x v="0"/>
    <x v="0"/>
    <s v="Trasferimento"/>
    <x v="1"/>
    <x v="0"/>
    <x v="0"/>
    <m/>
  </r>
  <r>
    <n v="182462"/>
    <x v="1"/>
    <x v="0"/>
    <x v="2"/>
    <x v="0"/>
    <x v="1"/>
    <x v="26"/>
    <x v="0"/>
    <x v="1"/>
    <s v="Trasferimento"/>
    <x v="1"/>
    <x v="2"/>
    <x v="0"/>
    <m/>
  </r>
  <r>
    <n v="24205"/>
    <x v="0"/>
    <x v="0"/>
    <x v="0"/>
    <x v="0"/>
    <x v="11"/>
    <x v="94"/>
    <x v="0"/>
    <x v="0"/>
    <s v="Trasferimento"/>
    <x v="1"/>
    <x v="0"/>
    <x v="0"/>
    <m/>
  </r>
  <r>
    <n v="178852"/>
    <x v="0"/>
    <x v="0"/>
    <x v="0"/>
    <x v="0"/>
    <x v="2"/>
    <x v="332"/>
    <x v="0"/>
    <x v="0"/>
    <s v="Trasferimento"/>
    <x v="1"/>
    <x v="4"/>
    <x v="0"/>
    <m/>
  </r>
  <r>
    <n v="12974"/>
    <x v="0"/>
    <x v="0"/>
    <x v="0"/>
    <x v="4"/>
    <x v="2"/>
    <x v="332"/>
    <x v="0"/>
    <x v="0"/>
    <s v="Trasferimento"/>
    <x v="1"/>
    <x v="4"/>
    <x v="0"/>
    <m/>
  </r>
  <r>
    <n v="147151"/>
    <x v="0"/>
    <x v="0"/>
    <x v="0"/>
    <x v="0"/>
    <x v="2"/>
    <x v="332"/>
    <x v="0"/>
    <x v="0"/>
    <s v="Trasferimento"/>
    <x v="1"/>
    <x v="0"/>
    <x v="0"/>
    <m/>
  </r>
  <r>
    <n v="89367"/>
    <x v="0"/>
    <x v="0"/>
    <x v="0"/>
    <x v="0"/>
    <x v="2"/>
    <x v="332"/>
    <x v="0"/>
    <x v="0"/>
    <s v="Trasferimento"/>
    <x v="1"/>
    <x v="4"/>
    <x v="0"/>
    <m/>
  </r>
  <r>
    <n v="22419"/>
    <x v="0"/>
    <x v="0"/>
    <x v="0"/>
    <x v="0"/>
    <x v="2"/>
    <x v="332"/>
    <x v="0"/>
    <x v="0"/>
    <s v="Trasferimento"/>
    <x v="1"/>
    <x v="4"/>
    <x v="0"/>
    <m/>
  </r>
  <r>
    <n v="33887"/>
    <x v="0"/>
    <x v="0"/>
    <x v="2"/>
    <x v="0"/>
    <x v="2"/>
    <x v="277"/>
    <x v="0"/>
    <x v="0"/>
    <s v="Trasferimento"/>
    <x v="0"/>
    <x v="0"/>
    <x v="0"/>
    <m/>
  </r>
  <r>
    <n v="6817"/>
    <x v="0"/>
    <x v="0"/>
    <x v="0"/>
    <x v="0"/>
    <x v="2"/>
    <x v="332"/>
    <x v="0"/>
    <x v="0"/>
    <s v="Trasferimento"/>
    <x v="1"/>
    <x v="4"/>
    <x v="0"/>
    <m/>
  </r>
  <r>
    <n v="104650"/>
    <x v="0"/>
    <x v="0"/>
    <x v="0"/>
    <x v="0"/>
    <x v="2"/>
    <x v="332"/>
    <x v="0"/>
    <x v="0"/>
    <s v="Trasferimento"/>
    <x v="1"/>
    <x v="4"/>
    <x v="0"/>
    <m/>
  </r>
  <r>
    <n v="166647"/>
    <x v="0"/>
    <x v="0"/>
    <x v="0"/>
    <x v="0"/>
    <x v="2"/>
    <x v="332"/>
    <x v="0"/>
    <x v="1"/>
    <s v="Trasferimento"/>
    <x v="1"/>
    <x v="3"/>
    <x v="0"/>
    <m/>
  </r>
  <r>
    <n v="140849"/>
    <x v="0"/>
    <x v="0"/>
    <x v="0"/>
    <x v="0"/>
    <x v="2"/>
    <x v="332"/>
    <x v="0"/>
    <x v="0"/>
    <s v="Trasferimento"/>
    <x v="1"/>
    <x v="4"/>
    <x v="0"/>
    <m/>
  </r>
  <r>
    <n v="131181"/>
    <x v="0"/>
    <x v="0"/>
    <x v="0"/>
    <x v="0"/>
    <x v="2"/>
    <x v="332"/>
    <x v="0"/>
    <x v="0"/>
    <s v="Trasferimento"/>
    <x v="1"/>
    <x v="4"/>
    <x v="0"/>
    <m/>
  </r>
  <r>
    <n v="171271"/>
    <x v="0"/>
    <x v="0"/>
    <x v="0"/>
    <x v="0"/>
    <x v="7"/>
    <x v="25"/>
    <x v="0"/>
    <x v="0"/>
    <s v="Trasferimento"/>
    <x v="0"/>
    <x v="0"/>
    <x v="0"/>
    <m/>
  </r>
  <r>
    <n v="116727"/>
    <x v="0"/>
    <x v="0"/>
    <x v="0"/>
    <x v="0"/>
    <x v="4"/>
    <x v="236"/>
    <x v="0"/>
    <x v="0"/>
    <s v="Trasferimento"/>
    <x v="1"/>
    <x v="0"/>
    <x v="0"/>
    <m/>
  </r>
  <r>
    <n v="185151"/>
    <x v="0"/>
    <x v="0"/>
    <x v="0"/>
    <x v="0"/>
    <x v="2"/>
    <x v="332"/>
    <x v="0"/>
    <x v="0"/>
    <s v="Trasferimento"/>
    <x v="1"/>
    <x v="4"/>
    <x v="0"/>
    <m/>
  </r>
  <r>
    <n v="189115"/>
    <x v="0"/>
    <x v="0"/>
    <x v="0"/>
    <x v="0"/>
    <x v="2"/>
    <x v="332"/>
    <x v="0"/>
    <x v="0"/>
    <s v="Trasferimento"/>
    <x v="1"/>
    <x v="4"/>
    <x v="0"/>
    <m/>
  </r>
  <r>
    <n v="125629"/>
    <x v="0"/>
    <x v="0"/>
    <x v="0"/>
    <x v="0"/>
    <x v="2"/>
    <x v="332"/>
    <x v="0"/>
    <x v="0"/>
    <s v="Trasferimento"/>
    <x v="1"/>
    <x v="4"/>
    <x v="0"/>
    <m/>
  </r>
  <r>
    <n v="94837"/>
    <x v="0"/>
    <x v="0"/>
    <x v="0"/>
    <x v="0"/>
    <x v="2"/>
    <x v="332"/>
    <x v="0"/>
    <x v="0"/>
    <s v="Trasferimento"/>
    <x v="1"/>
    <x v="4"/>
    <x v="0"/>
    <m/>
  </r>
  <r>
    <n v="136736"/>
    <x v="0"/>
    <x v="0"/>
    <x v="0"/>
    <x v="0"/>
    <x v="2"/>
    <x v="332"/>
    <x v="0"/>
    <x v="0"/>
    <s v="Trasferimento"/>
    <x v="1"/>
    <x v="3"/>
    <x v="0"/>
    <m/>
  </r>
  <r>
    <n v="94961"/>
    <x v="0"/>
    <x v="0"/>
    <x v="0"/>
    <x v="0"/>
    <x v="2"/>
    <x v="332"/>
    <x v="0"/>
    <x v="0"/>
    <s v="Trasferimento"/>
    <x v="1"/>
    <x v="4"/>
    <x v="0"/>
    <m/>
  </r>
  <r>
    <n v="96443"/>
    <x v="0"/>
    <x v="0"/>
    <x v="0"/>
    <x v="0"/>
    <x v="2"/>
    <x v="332"/>
    <x v="0"/>
    <x v="0"/>
    <s v="Trasferimento"/>
    <x v="1"/>
    <x v="4"/>
    <x v="0"/>
    <m/>
  </r>
  <r>
    <n v="143387"/>
    <x v="0"/>
    <x v="0"/>
    <x v="0"/>
    <x v="0"/>
    <x v="2"/>
    <x v="332"/>
    <x v="0"/>
    <x v="0"/>
    <s v="Trasferimento"/>
    <x v="1"/>
    <x v="0"/>
    <x v="0"/>
    <m/>
  </r>
  <r>
    <n v="117089"/>
    <x v="0"/>
    <x v="0"/>
    <x v="0"/>
    <x v="0"/>
    <x v="8"/>
    <x v="17"/>
    <x v="0"/>
    <x v="0"/>
    <s v="Trasferimento"/>
    <x v="1"/>
    <x v="0"/>
    <x v="0"/>
    <m/>
  </r>
  <r>
    <n v="33107"/>
    <x v="0"/>
    <x v="0"/>
    <x v="0"/>
    <x v="0"/>
    <x v="2"/>
    <x v="277"/>
    <x v="0"/>
    <x v="0"/>
    <s v="Trasferimento"/>
    <x v="0"/>
    <x v="0"/>
    <x v="0"/>
    <m/>
  </r>
  <r>
    <n v="69806"/>
    <x v="0"/>
    <x v="0"/>
    <x v="0"/>
    <x v="0"/>
    <x v="7"/>
    <x v="297"/>
    <x v="0"/>
    <x v="0"/>
    <s v="Trasferimento"/>
    <x v="1"/>
    <x v="4"/>
    <x v="0"/>
    <m/>
  </r>
  <r>
    <n v="69805"/>
    <x v="0"/>
    <x v="0"/>
    <x v="0"/>
    <x v="0"/>
    <x v="7"/>
    <x v="297"/>
    <x v="0"/>
    <x v="1"/>
    <s v="Trasferimento"/>
    <x v="1"/>
    <x v="4"/>
    <x v="0"/>
    <m/>
  </r>
  <r>
    <n v="28980"/>
    <x v="0"/>
    <x v="0"/>
    <x v="0"/>
    <x v="0"/>
    <x v="13"/>
    <x v="177"/>
    <x v="0"/>
    <x v="0"/>
    <s v="Trasferimento"/>
    <x v="1"/>
    <x v="4"/>
    <x v="0"/>
    <m/>
  </r>
  <r>
    <n v="83364"/>
    <x v="0"/>
    <x v="0"/>
    <x v="0"/>
    <x v="0"/>
    <x v="1"/>
    <x v="48"/>
    <x v="0"/>
    <x v="1"/>
    <s v="Trasferimento"/>
    <x v="1"/>
    <x v="4"/>
    <x v="0"/>
    <m/>
  </r>
  <r>
    <n v="153759"/>
    <x v="0"/>
    <x v="0"/>
    <x v="0"/>
    <x v="0"/>
    <x v="7"/>
    <x v="25"/>
    <x v="0"/>
    <x v="0"/>
    <s v="Trasferimento"/>
    <x v="0"/>
    <x v="0"/>
    <x v="0"/>
    <m/>
  </r>
  <r>
    <n v="217517"/>
    <x v="0"/>
    <x v="0"/>
    <x v="0"/>
    <x v="0"/>
    <x v="10"/>
    <x v="240"/>
    <x v="0"/>
    <x v="0"/>
    <s v="Trasferimento"/>
    <x v="1"/>
    <x v="4"/>
    <x v="0"/>
    <m/>
  </r>
  <r>
    <n v="27334"/>
    <x v="0"/>
    <x v="0"/>
    <x v="0"/>
    <x v="0"/>
    <x v="8"/>
    <x v="355"/>
    <x v="0"/>
    <x v="1"/>
    <s v="Trasferimento"/>
    <x v="0"/>
    <x v="4"/>
    <x v="0"/>
    <m/>
  </r>
  <r>
    <n v="27335"/>
    <x v="0"/>
    <x v="0"/>
    <x v="0"/>
    <x v="0"/>
    <x v="8"/>
    <x v="355"/>
    <x v="0"/>
    <x v="0"/>
    <s v="Trasferimento"/>
    <x v="0"/>
    <x v="4"/>
    <x v="0"/>
    <m/>
  </r>
  <r>
    <n v="165330"/>
    <x v="0"/>
    <x v="0"/>
    <x v="0"/>
    <x v="0"/>
    <x v="1"/>
    <x v="22"/>
    <x v="0"/>
    <x v="0"/>
    <s v="Trasferimento"/>
    <x v="1"/>
    <x v="3"/>
    <x v="0"/>
    <m/>
  </r>
  <r>
    <n v="76985"/>
    <x v="0"/>
    <x v="0"/>
    <x v="0"/>
    <x v="0"/>
    <x v="1"/>
    <x v="22"/>
    <x v="0"/>
    <x v="1"/>
    <s v="Trasferimento"/>
    <x v="1"/>
    <x v="4"/>
    <x v="0"/>
    <m/>
  </r>
  <r>
    <n v="31519"/>
    <x v="0"/>
    <x v="0"/>
    <x v="0"/>
    <x v="0"/>
    <x v="1"/>
    <x v="22"/>
    <x v="0"/>
    <x v="0"/>
    <s v="Trasferimento"/>
    <x v="1"/>
    <x v="4"/>
    <x v="0"/>
    <m/>
  </r>
  <r>
    <n v="193381"/>
    <x v="0"/>
    <x v="0"/>
    <x v="0"/>
    <x v="0"/>
    <x v="1"/>
    <x v="22"/>
    <x v="0"/>
    <x v="0"/>
    <s v="Trasferimento"/>
    <x v="1"/>
    <x v="4"/>
    <x v="0"/>
    <m/>
  </r>
  <r>
    <n v="114662"/>
    <x v="0"/>
    <x v="0"/>
    <x v="0"/>
    <x v="0"/>
    <x v="1"/>
    <x v="22"/>
    <x v="0"/>
    <x v="0"/>
    <s v="Trasferimento"/>
    <x v="1"/>
    <x v="4"/>
    <x v="0"/>
    <m/>
  </r>
  <r>
    <n v="216730"/>
    <x v="0"/>
    <x v="0"/>
    <x v="0"/>
    <x v="0"/>
    <x v="1"/>
    <x v="22"/>
    <x v="0"/>
    <x v="1"/>
    <s v="Trasferimento"/>
    <x v="1"/>
    <x v="3"/>
    <x v="0"/>
    <m/>
  </r>
  <r>
    <n v="185017"/>
    <x v="0"/>
    <x v="0"/>
    <x v="0"/>
    <x v="0"/>
    <x v="1"/>
    <x v="22"/>
    <x v="0"/>
    <x v="0"/>
    <s v="Trasferimento"/>
    <x v="1"/>
    <x v="4"/>
    <x v="0"/>
    <m/>
  </r>
  <r>
    <n v="74944"/>
    <x v="0"/>
    <x v="0"/>
    <x v="0"/>
    <x v="0"/>
    <x v="1"/>
    <x v="22"/>
    <x v="0"/>
    <x v="0"/>
    <s v="Trasferimento"/>
    <x v="1"/>
    <x v="4"/>
    <x v="0"/>
    <m/>
  </r>
  <r>
    <n v="190996"/>
    <x v="0"/>
    <x v="0"/>
    <x v="0"/>
    <x v="0"/>
    <x v="8"/>
    <x v="92"/>
    <x v="0"/>
    <x v="0"/>
    <s v="Trasferimento"/>
    <x v="1"/>
    <x v="0"/>
    <x v="0"/>
    <m/>
  </r>
  <r>
    <n v="165646"/>
    <x v="0"/>
    <x v="0"/>
    <x v="0"/>
    <x v="0"/>
    <x v="8"/>
    <x v="92"/>
    <x v="0"/>
    <x v="0"/>
    <s v="Trasferimento"/>
    <x v="1"/>
    <x v="4"/>
    <x v="0"/>
    <m/>
  </r>
  <r>
    <n v="150033"/>
    <x v="0"/>
    <x v="0"/>
    <x v="0"/>
    <x v="1"/>
    <x v="8"/>
    <x v="92"/>
    <x v="0"/>
    <x v="1"/>
    <s v="Trasferimento"/>
    <x v="1"/>
    <x v="3"/>
    <x v="0"/>
    <m/>
  </r>
  <r>
    <n v="222925"/>
    <x v="0"/>
    <x v="0"/>
    <x v="0"/>
    <x v="0"/>
    <x v="8"/>
    <x v="92"/>
    <x v="0"/>
    <x v="0"/>
    <s v="Trasferimento"/>
    <x v="1"/>
    <x v="3"/>
    <x v="0"/>
    <m/>
  </r>
  <r>
    <n v="110560"/>
    <x v="0"/>
    <x v="0"/>
    <x v="0"/>
    <x v="0"/>
    <x v="1"/>
    <x v="22"/>
    <x v="0"/>
    <x v="0"/>
    <s v="Trasferimento"/>
    <x v="1"/>
    <x v="4"/>
    <x v="0"/>
    <m/>
  </r>
  <r>
    <n v="133687"/>
    <x v="0"/>
    <x v="0"/>
    <x v="0"/>
    <x v="0"/>
    <x v="8"/>
    <x v="92"/>
    <x v="0"/>
    <x v="1"/>
    <s v="Trasferimento"/>
    <x v="1"/>
    <x v="3"/>
    <x v="0"/>
    <m/>
  </r>
  <r>
    <n v="7342"/>
    <x v="0"/>
    <x v="0"/>
    <x v="0"/>
    <x v="0"/>
    <x v="8"/>
    <x v="92"/>
    <x v="0"/>
    <x v="0"/>
    <s v="Trasferimento"/>
    <x v="1"/>
    <x v="3"/>
    <x v="0"/>
    <m/>
  </r>
  <r>
    <n v="145545"/>
    <x v="0"/>
    <x v="0"/>
    <x v="0"/>
    <x v="0"/>
    <x v="8"/>
    <x v="92"/>
    <x v="0"/>
    <x v="0"/>
    <s v="Trasferimento"/>
    <x v="1"/>
    <x v="0"/>
    <x v="0"/>
    <m/>
  </r>
  <r>
    <n v="114665"/>
    <x v="0"/>
    <x v="0"/>
    <x v="0"/>
    <x v="0"/>
    <x v="1"/>
    <x v="22"/>
    <x v="0"/>
    <x v="0"/>
    <s v="Trasferimento"/>
    <x v="1"/>
    <x v="4"/>
    <x v="0"/>
    <m/>
  </r>
  <r>
    <n v="117478"/>
    <x v="0"/>
    <x v="0"/>
    <x v="0"/>
    <x v="0"/>
    <x v="4"/>
    <x v="4"/>
    <x v="0"/>
    <x v="0"/>
    <s v="Trasferimento"/>
    <x v="1"/>
    <x v="0"/>
    <x v="0"/>
    <m/>
  </r>
  <r>
    <n v="37056"/>
    <x v="0"/>
    <x v="0"/>
    <x v="0"/>
    <x v="0"/>
    <x v="1"/>
    <x v="22"/>
    <x v="0"/>
    <x v="0"/>
    <s v="Trasferimento"/>
    <x v="1"/>
    <x v="4"/>
    <x v="0"/>
    <m/>
  </r>
  <r>
    <n v="106007"/>
    <x v="0"/>
    <x v="0"/>
    <x v="2"/>
    <x v="0"/>
    <x v="9"/>
    <x v="19"/>
    <x v="0"/>
    <x v="0"/>
    <s v="Trasferimento"/>
    <x v="1"/>
    <x v="0"/>
    <x v="0"/>
    <m/>
  </r>
  <r>
    <n v="122789"/>
    <x v="0"/>
    <x v="0"/>
    <x v="0"/>
    <x v="0"/>
    <x v="11"/>
    <x v="189"/>
    <x v="0"/>
    <x v="0"/>
    <s v="Trasferimento"/>
    <x v="1"/>
    <x v="0"/>
    <x v="0"/>
    <m/>
  </r>
  <r>
    <n v="232189"/>
    <x v="1"/>
    <x v="0"/>
    <x v="0"/>
    <x v="1"/>
    <x v="4"/>
    <x v="367"/>
    <x v="0"/>
    <x v="0"/>
    <s v="Trasferimento"/>
    <x v="1"/>
    <x v="5"/>
    <x v="0"/>
    <m/>
  </r>
  <r>
    <n v="209593"/>
    <x v="0"/>
    <x v="1"/>
    <x v="2"/>
    <x v="1"/>
    <x v="0"/>
    <x v="66"/>
    <x v="0"/>
    <x v="0"/>
    <s v="Trasferimento"/>
    <x v="1"/>
    <x v="0"/>
    <x v="0"/>
    <m/>
  </r>
  <r>
    <n v="192280"/>
    <x v="0"/>
    <x v="0"/>
    <x v="0"/>
    <x v="0"/>
    <x v="1"/>
    <x v="26"/>
    <x v="0"/>
    <x v="0"/>
    <s v="Trasferimento"/>
    <x v="1"/>
    <x v="1"/>
    <x v="0"/>
    <m/>
  </r>
  <r>
    <n v="210358"/>
    <x v="0"/>
    <x v="0"/>
    <x v="2"/>
    <x v="1"/>
    <x v="7"/>
    <x v="209"/>
    <x v="0"/>
    <x v="0"/>
    <s v="Trasferimento"/>
    <x v="0"/>
    <x v="1"/>
    <x v="0"/>
    <m/>
  </r>
  <r>
    <n v="148979"/>
    <x v="0"/>
    <x v="0"/>
    <x v="2"/>
    <x v="0"/>
    <x v="11"/>
    <x v="142"/>
    <x v="0"/>
    <x v="0"/>
    <s v="Trasferimento"/>
    <x v="1"/>
    <x v="1"/>
    <x v="0"/>
    <m/>
  </r>
  <r>
    <n v="227858"/>
    <x v="0"/>
    <x v="0"/>
    <x v="0"/>
    <x v="0"/>
    <x v="1"/>
    <x v="20"/>
    <x v="0"/>
    <x v="1"/>
    <s v="Trasferimento"/>
    <x v="0"/>
    <x v="0"/>
    <x v="0"/>
    <m/>
  </r>
  <r>
    <n v="20661"/>
    <x v="0"/>
    <x v="0"/>
    <x v="0"/>
    <x v="0"/>
    <x v="8"/>
    <x v="62"/>
    <x v="0"/>
    <x v="0"/>
    <s v="Trasferimento"/>
    <x v="1"/>
    <x v="3"/>
    <x v="0"/>
    <m/>
  </r>
  <r>
    <n v="160789"/>
    <x v="0"/>
    <x v="0"/>
    <x v="0"/>
    <x v="0"/>
    <x v="6"/>
    <x v="7"/>
    <x v="0"/>
    <x v="0"/>
    <s v="Trasferimento"/>
    <x v="0"/>
    <x v="0"/>
    <x v="0"/>
    <m/>
  </r>
  <r>
    <n v="141448"/>
    <x v="0"/>
    <x v="0"/>
    <x v="0"/>
    <x v="0"/>
    <x v="6"/>
    <x v="7"/>
    <x v="0"/>
    <x v="0"/>
    <s v="Trasferimento"/>
    <x v="0"/>
    <x v="3"/>
    <x v="0"/>
    <m/>
  </r>
  <r>
    <n v="199150"/>
    <x v="0"/>
    <x v="0"/>
    <x v="0"/>
    <x v="0"/>
    <x v="6"/>
    <x v="7"/>
    <x v="0"/>
    <x v="0"/>
    <s v="Trasferimento"/>
    <x v="0"/>
    <x v="0"/>
    <x v="0"/>
    <m/>
  </r>
  <r>
    <n v="221668"/>
    <x v="0"/>
    <x v="0"/>
    <x v="0"/>
    <x v="1"/>
    <x v="12"/>
    <x v="323"/>
    <x v="0"/>
    <x v="1"/>
    <s v="Trasferimento"/>
    <x v="1"/>
    <x v="3"/>
    <x v="0"/>
    <m/>
  </r>
  <r>
    <n v="216021"/>
    <x v="0"/>
    <x v="0"/>
    <x v="0"/>
    <x v="1"/>
    <x v="12"/>
    <x v="323"/>
    <x v="0"/>
    <x v="0"/>
    <s v="Trasferimento"/>
    <x v="1"/>
    <x v="4"/>
    <x v="0"/>
    <m/>
  </r>
  <r>
    <n v="321"/>
    <x v="0"/>
    <x v="0"/>
    <x v="2"/>
    <x v="1"/>
    <x v="8"/>
    <x v="173"/>
    <x v="0"/>
    <x v="1"/>
    <s v="Trasferimento"/>
    <x v="0"/>
    <x v="3"/>
    <x v="0"/>
    <m/>
  </r>
  <r>
    <n v="180301"/>
    <x v="0"/>
    <x v="0"/>
    <x v="0"/>
    <x v="0"/>
    <x v="2"/>
    <x v="251"/>
    <x v="0"/>
    <x v="0"/>
    <s v="Trasferimento"/>
    <x v="1"/>
    <x v="0"/>
    <x v="0"/>
    <m/>
  </r>
  <r>
    <n v="197331"/>
    <x v="0"/>
    <x v="0"/>
    <x v="0"/>
    <x v="1"/>
    <x v="4"/>
    <x v="47"/>
    <x v="0"/>
    <x v="0"/>
    <s v="Trasferimento"/>
    <x v="0"/>
    <x v="4"/>
    <x v="0"/>
    <m/>
  </r>
  <r>
    <n v="22569"/>
    <x v="0"/>
    <x v="0"/>
    <x v="0"/>
    <x v="0"/>
    <x v="4"/>
    <x v="144"/>
    <x v="0"/>
    <x v="0"/>
    <s v="Trasferimento"/>
    <x v="1"/>
    <x v="3"/>
    <x v="0"/>
    <m/>
  </r>
  <r>
    <n v="219137"/>
    <x v="0"/>
    <x v="1"/>
    <x v="0"/>
    <x v="0"/>
    <x v="4"/>
    <x v="149"/>
    <x v="0"/>
    <x v="0"/>
    <s v="Trasferimento"/>
    <x v="1"/>
    <x v="0"/>
    <x v="0"/>
    <m/>
  </r>
  <r>
    <n v="185792"/>
    <x v="0"/>
    <x v="0"/>
    <x v="0"/>
    <x v="0"/>
    <x v="14"/>
    <x v="386"/>
    <x v="0"/>
    <x v="0"/>
    <s v="Trasferimento"/>
    <x v="1"/>
    <x v="3"/>
    <x v="0"/>
    <m/>
  </r>
  <r>
    <n v="70531"/>
    <x v="0"/>
    <x v="0"/>
    <x v="0"/>
    <x v="0"/>
    <x v="2"/>
    <x v="286"/>
    <x v="0"/>
    <x v="0"/>
    <s v="Trasferimento"/>
    <x v="1"/>
    <x v="3"/>
    <x v="0"/>
    <m/>
  </r>
  <r>
    <n v="176937"/>
    <x v="0"/>
    <x v="1"/>
    <x v="2"/>
    <x v="1"/>
    <x v="7"/>
    <x v="215"/>
    <x v="0"/>
    <x v="1"/>
    <s v="Trasferimento"/>
    <x v="1"/>
    <x v="3"/>
    <x v="0"/>
    <m/>
  </r>
  <r>
    <n v="123614"/>
    <x v="0"/>
    <x v="0"/>
    <x v="0"/>
    <x v="0"/>
    <x v="1"/>
    <x v="340"/>
    <x v="0"/>
    <x v="0"/>
    <s v="Trasferimento"/>
    <x v="1"/>
    <x v="3"/>
    <x v="0"/>
    <m/>
  </r>
  <r>
    <n v="77005"/>
    <x v="0"/>
    <x v="0"/>
    <x v="0"/>
    <x v="0"/>
    <x v="1"/>
    <x v="340"/>
    <x v="0"/>
    <x v="1"/>
    <s v="Trasferimento"/>
    <x v="1"/>
    <x v="3"/>
    <x v="0"/>
    <m/>
  </r>
  <r>
    <n v="74943"/>
    <x v="0"/>
    <x v="0"/>
    <x v="0"/>
    <x v="0"/>
    <x v="1"/>
    <x v="340"/>
    <x v="0"/>
    <x v="1"/>
    <s v="Trasferimento"/>
    <x v="1"/>
    <x v="4"/>
    <x v="0"/>
    <m/>
  </r>
  <r>
    <n v="44893"/>
    <x v="0"/>
    <x v="0"/>
    <x v="2"/>
    <x v="0"/>
    <x v="4"/>
    <x v="200"/>
    <x v="0"/>
    <x v="0"/>
    <s v="Trasferimento"/>
    <x v="1"/>
    <x v="3"/>
    <x v="0"/>
    <m/>
  </r>
  <r>
    <n v="229075"/>
    <x v="0"/>
    <x v="0"/>
    <x v="0"/>
    <x v="0"/>
    <x v="4"/>
    <x v="200"/>
    <x v="0"/>
    <x v="0"/>
    <s v="Trasferimento"/>
    <x v="1"/>
    <x v="0"/>
    <x v="0"/>
    <m/>
  </r>
  <r>
    <n v="28775"/>
    <x v="0"/>
    <x v="0"/>
    <x v="0"/>
    <x v="0"/>
    <x v="4"/>
    <x v="200"/>
    <x v="0"/>
    <x v="0"/>
    <s v="Trasferimento"/>
    <x v="1"/>
    <x v="3"/>
    <x v="0"/>
    <m/>
  </r>
  <r>
    <n v="150206"/>
    <x v="0"/>
    <x v="0"/>
    <x v="0"/>
    <x v="0"/>
    <x v="1"/>
    <x v="340"/>
    <x v="0"/>
    <x v="0"/>
    <s v="Trasferimento"/>
    <x v="1"/>
    <x v="0"/>
    <x v="0"/>
    <m/>
  </r>
  <r>
    <n v="22775"/>
    <x v="0"/>
    <x v="0"/>
    <x v="0"/>
    <x v="0"/>
    <x v="1"/>
    <x v="340"/>
    <x v="0"/>
    <x v="1"/>
    <s v="Trasferimento"/>
    <x v="1"/>
    <x v="3"/>
    <x v="0"/>
    <m/>
  </r>
  <r>
    <n v="64105"/>
    <x v="0"/>
    <x v="0"/>
    <x v="0"/>
    <x v="0"/>
    <x v="4"/>
    <x v="200"/>
    <x v="0"/>
    <x v="1"/>
    <s v="Trasferimento"/>
    <x v="1"/>
    <x v="4"/>
    <x v="0"/>
    <m/>
  </r>
  <r>
    <n v="168634"/>
    <x v="0"/>
    <x v="0"/>
    <x v="0"/>
    <x v="0"/>
    <x v="4"/>
    <x v="200"/>
    <x v="0"/>
    <x v="0"/>
    <s v="Trasferimento"/>
    <x v="1"/>
    <x v="4"/>
    <x v="0"/>
    <m/>
  </r>
  <r>
    <n v="135460"/>
    <x v="0"/>
    <x v="0"/>
    <x v="0"/>
    <x v="0"/>
    <x v="4"/>
    <x v="200"/>
    <x v="0"/>
    <x v="1"/>
    <s v="Trasferimento"/>
    <x v="1"/>
    <x v="4"/>
    <x v="0"/>
    <m/>
  </r>
  <r>
    <n v="132717"/>
    <x v="0"/>
    <x v="0"/>
    <x v="0"/>
    <x v="0"/>
    <x v="4"/>
    <x v="200"/>
    <x v="0"/>
    <x v="0"/>
    <s v="Trasferimento"/>
    <x v="1"/>
    <x v="1"/>
    <x v="0"/>
    <m/>
  </r>
  <r>
    <n v="38798"/>
    <x v="0"/>
    <x v="0"/>
    <x v="0"/>
    <x v="0"/>
    <x v="4"/>
    <x v="200"/>
    <x v="0"/>
    <x v="0"/>
    <s v="Trasferimento"/>
    <x v="1"/>
    <x v="4"/>
    <x v="0"/>
    <m/>
  </r>
  <r>
    <n v="130308"/>
    <x v="0"/>
    <x v="0"/>
    <x v="0"/>
    <x v="0"/>
    <x v="4"/>
    <x v="200"/>
    <x v="0"/>
    <x v="0"/>
    <s v="Trasferimento"/>
    <x v="1"/>
    <x v="1"/>
    <x v="0"/>
    <m/>
  </r>
  <r>
    <n v="182961"/>
    <x v="0"/>
    <x v="0"/>
    <x v="0"/>
    <x v="0"/>
    <x v="4"/>
    <x v="200"/>
    <x v="0"/>
    <x v="0"/>
    <s v="Trasferimento"/>
    <x v="1"/>
    <x v="0"/>
    <x v="0"/>
    <m/>
  </r>
  <r>
    <n v="96775"/>
    <x v="0"/>
    <x v="0"/>
    <x v="0"/>
    <x v="0"/>
    <x v="4"/>
    <x v="200"/>
    <x v="0"/>
    <x v="0"/>
    <s v="Trasferimento"/>
    <x v="1"/>
    <x v="0"/>
    <x v="0"/>
    <m/>
  </r>
  <r>
    <n v="64487"/>
    <x v="0"/>
    <x v="0"/>
    <x v="0"/>
    <x v="0"/>
    <x v="1"/>
    <x v="340"/>
    <x v="0"/>
    <x v="1"/>
    <s v="Trasferimento"/>
    <x v="1"/>
    <x v="4"/>
    <x v="0"/>
    <m/>
  </r>
  <r>
    <n v="130190"/>
    <x v="0"/>
    <x v="0"/>
    <x v="0"/>
    <x v="0"/>
    <x v="4"/>
    <x v="54"/>
    <x v="0"/>
    <x v="0"/>
    <s v="Trasferimento"/>
    <x v="1"/>
    <x v="0"/>
    <x v="0"/>
    <m/>
  </r>
  <r>
    <n v="8027"/>
    <x v="0"/>
    <x v="0"/>
    <x v="0"/>
    <x v="0"/>
    <x v="4"/>
    <x v="154"/>
    <x v="0"/>
    <x v="1"/>
    <s v="Trasferimento"/>
    <x v="1"/>
    <x v="0"/>
    <x v="0"/>
    <m/>
  </r>
  <r>
    <n v="11726"/>
    <x v="0"/>
    <x v="0"/>
    <x v="0"/>
    <x v="0"/>
    <x v="4"/>
    <x v="154"/>
    <x v="0"/>
    <x v="1"/>
    <s v="Trasferimento"/>
    <x v="1"/>
    <x v="4"/>
    <x v="0"/>
    <m/>
  </r>
  <r>
    <n v="11724"/>
    <x v="0"/>
    <x v="0"/>
    <x v="0"/>
    <x v="0"/>
    <x v="4"/>
    <x v="154"/>
    <x v="0"/>
    <x v="0"/>
    <s v="Trasferimento"/>
    <x v="1"/>
    <x v="3"/>
    <x v="0"/>
    <m/>
  </r>
  <r>
    <n v="160319"/>
    <x v="0"/>
    <x v="0"/>
    <x v="0"/>
    <x v="1"/>
    <x v="0"/>
    <x v="76"/>
    <x v="0"/>
    <x v="1"/>
    <s v="Trasferimento"/>
    <x v="0"/>
    <x v="3"/>
    <x v="0"/>
    <m/>
  </r>
  <r>
    <n v="117236"/>
    <x v="0"/>
    <x v="0"/>
    <x v="0"/>
    <x v="0"/>
    <x v="0"/>
    <x v="76"/>
    <x v="0"/>
    <x v="0"/>
    <s v="Trasferimento"/>
    <x v="0"/>
    <x v="3"/>
    <x v="0"/>
    <m/>
  </r>
  <r>
    <n v="106209"/>
    <x v="0"/>
    <x v="0"/>
    <x v="0"/>
    <x v="0"/>
    <x v="2"/>
    <x v="298"/>
    <x v="0"/>
    <x v="1"/>
    <s v="Trasferimento"/>
    <x v="1"/>
    <x v="4"/>
    <x v="0"/>
    <m/>
  </r>
  <r>
    <n v="15394"/>
    <x v="0"/>
    <x v="0"/>
    <x v="0"/>
    <x v="0"/>
    <x v="4"/>
    <x v="154"/>
    <x v="0"/>
    <x v="0"/>
    <s v="Trasferimento"/>
    <x v="1"/>
    <x v="4"/>
    <x v="0"/>
    <m/>
  </r>
  <r>
    <n v="228788"/>
    <x v="0"/>
    <x v="0"/>
    <x v="0"/>
    <x v="3"/>
    <x v="7"/>
    <x v="9"/>
    <x v="0"/>
    <x v="1"/>
    <s v="Trasferimento"/>
    <x v="0"/>
    <x v="1"/>
    <x v="0"/>
    <m/>
  </r>
  <r>
    <n v="142989"/>
    <x v="0"/>
    <x v="0"/>
    <x v="0"/>
    <x v="0"/>
    <x v="7"/>
    <x v="9"/>
    <x v="0"/>
    <x v="0"/>
    <s v="Trasferimento"/>
    <x v="0"/>
    <x v="4"/>
    <x v="0"/>
    <m/>
  </r>
  <r>
    <n v="179001"/>
    <x v="0"/>
    <x v="0"/>
    <x v="0"/>
    <x v="0"/>
    <x v="11"/>
    <x v="142"/>
    <x v="0"/>
    <x v="0"/>
    <s v="Trasferimento"/>
    <x v="1"/>
    <x v="0"/>
    <x v="0"/>
    <m/>
  </r>
  <r>
    <n v="221058"/>
    <x v="0"/>
    <x v="0"/>
    <x v="2"/>
    <x v="2"/>
    <x v="11"/>
    <x v="142"/>
    <x v="0"/>
    <x v="1"/>
    <s v="Trasferimento"/>
    <x v="1"/>
    <x v="0"/>
    <x v="0"/>
    <m/>
  </r>
  <r>
    <n v="224181"/>
    <x v="0"/>
    <x v="1"/>
    <x v="0"/>
    <x v="3"/>
    <x v="7"/>
    <x v="274"/>
    <x v="0"/>
    <x v="0"/>
    <s v="Trasferimento"/>
    <x v="0"/>
    <x v="0"/>
    <x v="0"/>
    <m/>
  </r>
  <r>
    <n v="224182"/>
    <x v="1"/>
    <x v="1"/>
    <x v="0"/>
    <x v="2"/>
    <x v="7"/>
    <x v="274"/>
    <x v="0"/>
    <x v="0"/>
    <s v="Trasferimento"/>
    <x v="0"/>
    <x v="7"/>
    <x v="0"/>
    <m/>
  </r>
  <r>
    <n v="229042"/>
    <x v="0"/>
    <x v="1"/>
    <x v="0"/>
    <x v="2"/>
    <x v="7"/>
    <x v="274"/>
    <x v="0"/>
    <x v="1"/>
    <s v="Trasferimento"/>
    <x v="0"/>
    <x v="3"/>
    <x v="0"/>
    <m/>
  </r>
  <r>
    <n v="160460"/>
    <x v="0"/>
    <x v="0"/>
    <x v="0"/>
    <x v="0"/>
    <x v="2"/>
    <x v="307"/>
    <x v="0"/>
    <x v="1"/>
    <s v="Trasferimento"/>
    <x v="1"/>
    <x v="0"/>
    <x v="0"/>
    <m/>
  </r>
  <r>
    <n v="128819"/>
    <x v="0"/>
    <x v="0"/>
    <x v="0"/>
    <x v="0"/>
    <x v="2"/>
    <x v="326"/>
    <x v="0"/>
    <x v="1"/>
    <s v="Trasferimento"/>
    <x v="1"/>
    <x v="0"/>
    <x v="0"/>
    <m/>
  </r>
  <r>
    <n v="62504"/>
    <x v="0"/>
    <x v="0"/>
    <x v="2"/>
    <x v="4"/>
    <x v="2"/>
    <x v="326"/>
    <x v="0"/>
    <x v="1"/>
    <s v="Trasferimento"/>
    <x v="1"/>
    <x v="3"/>
    <x v="0"/>
    <m/>
  </r>
  <r>
    <n v="108930"/>
    <x v="0"/>
    <x v="0"/>
    <x v="0"/>
    <x v="0"/>
    <x v="11"/>
    <x v="142"/>
    <x v="0"/>
    <x v="0"/>
    <s v="Trasferimento"/>
    <x v="1"/>
    <x v="3"/>
    <x v="0"/>
    <m/>
  </r>
  <r>
    <n v="198226"/>
    <x v="0"/>
    <x v="0"/>
    <x v="0"/>
    <x v="0"/>
    <x v="4"/>
    <x v="368"/>
    <x v="0"/>
    <x v="0"/>
    <s v="Trasferimento"/>
    <x v="1"/>
    <x v="1"/>
    <x v="0"/>
    <m/>
  </r>
  <r>
    <n v="230904"/>
    <x v="1"/>
    <x v="0"/>
    <x v="0"/>
    <x v="1"/>
    <x v="11"/>
    <x v="152"/>
    <x v="0"/>
    <x v="0"/>
    <s v="Trasferimento"/>
    <x v="1"/>
    <x v="5"/>
    <x v="0"/>
    <m/>
  </r>
  <r>
    <n v="218230"/>
    <x v="0"/>
    <x v="0"/>
    <x v="0"/>
    <x v="0"/>
    <x v="11"/>
    <x v="152"/>
    <x v="0"/>
    <x v="0"/>
    <s v="Trasferimento"/>
    <x v="1"/>
    <x v="3"/>
    <x v="0"/>
    <m/>
  </r>
  <r>
    <n v="200716"/>
    <x v="0"/>
    <x v="0"/>
    <x v="0"/>
    <x v="0"/>
    <x v="4"/>
    <x v="154"/>
    <x v="0"/>
    <x v="0"/>
    <s v="Trasferimento"/>
    <x v="1"/>
    <x v="0"/>
    <x v="0"/>
    <m/>
  </r>
  <r>
    <n v="128684"/>
    <x v="0"/>
    <x v="0"/>
    <x v="0"/>
    <x v="0"/>
    <x v="11"/>
    <x v="152"/>
    <x v="0"/>
    <x v="1"/>
    <s v="Trasferimento"/>
    <x v="1"/>
    <x v="1"/>
    <x v="0"/>
    <m/>
  </r>
  <r>
    <n v="128692"/>
    <x v="1"/>
    <x v="0"/>
    <x v="0"/>
    <x v="0"/>
    <x v="11"/>
    <x v="152"/>
    <x v="0"/>
    <x v="0"/>
    <s v="Trasferimento"/>
    <x v="1"/>
    <x v="2"/>
    <x v="0"/>
    <m/>
  </r>
  <r>
    <n v="13819"/>
    <x v="0"/>
    <x v="0"/>
    <x v="0"/>
    <x v="0"/>
    <x v="11"/>
    <x v="152"/>
    <x v="0"/>
    <x v="0"/>
    <s v="Trasferimento"/>
    <x v="1"/>
    <x v="3"/>
    <x v="0"/>
    <m/>
  </r>
  <r>
    <n v="5094"/>
    <x v="0"/>
    <x v="0"/>
    <x v="0"/>
    <x v="0"/>
    <x v="4"/>
    <x v="154"/>
    <x v="0"/>
    <x v="0"/>
    <s v="Trasferimento"/>
    <x v="1"/>
    <x v="3"/>
    <x v="0"/>
    <m/>
  </r>
  <r>
    <n v="63219"/>
    <x v="0"/>
    <x v="0"/>
    <x v="2"/>
    <x v="0"/>
    <x v="11"/>
    <x v="152"/>
    <x v="0"/>
    <x v="1"/>
    <s v="Trasferimento"/>
    <x v="1"/>
    <x v="4"/>
    <x v="0"/>
    <m/>
  </r>
  <r>
    <n v="29848"/>
    <x v="0"/>
    <x v="0"/>
    <x v="0"/>
    <x v="0"/>
    <x v="4"/>
    <x v="154"/>
    <x v="0"/>
    <x v="1"/>
    <s v="Trasferimento"/>
    <x v="1"/>
    <x v="0"/>
    <x v="0"/>
    <m/>
  </r>
  <r>
    <n v="102178"/>
    <x v="0"/>
    <x v="0"/>
    <x v="0"/>
    <x v="0"/>
    <x v="4"/>
    <x v="154"/>
    <x v="0"/>
    <x v="1"/>
    <s v="Trasferimento"/>
    <x v="1"/>
    <x v="0"/>
    <x v="0"/>
    <m/>
  </r>
  <r>
    <n v="156579"/>
    <x v="0"/>
    <x v="0"/>
    <x v="0"/>
    <x v="0"/>
    <x v="11"/>
    <x v="152"/>
    <x v="0"/>
    <x v="0"/>
    <s v="Trasferimento"/>
    <x v="1"/>
    <x v="4"/>
    <x v="0"/>
    <m/>
  </r>
  <r>
    <n v="139804"/>
    <x v="1"/>
    <x v="0"/>
    <x v="0"/>
    <x v="3"/>
    <x v="4"/>
    <x v="154"/>
    <x v="0"/>
    <x v="1"/>
    <s v="Trasferimento"/>
    <x v="1"/>
    <x v="7"/>
    <x v="0"/>
    <m/>
  </r>
  <r>
    <n v="149490"/>
    <x v="0"/>
    <x v="0"/>
    <x v="0"/>
    <x v="0"/>
    <x v="11"/>
    <x v="152"/>
    <x v="0"/>
    <x v="0"/>
    <s v="Trasferimento"/>
    <x v="1"/>
    <x v="0"/>
    <x v="0"/>
    <m/>
  </r>
  <r>
    <n v="84224"/>
    <x v="0"/>
    <x v="0"/>
    <x v="0"/>
    <x v="0"/>
    <x v="4"/>
    <x v="154"/>
    <x v="0"/>
    <x v="0"/>
    <s v="Trasferimento"/>
    <x v="1"/>
    <x v="3"/>
    <x v="0"/>
    <m/>
  </r>
  <r>
    <n v="207788"/>
    <x v="0"/>
    <x v="0"/>
    <x v="0"/>
    <x v="0"/>
    <x v="11"/>
    <x v="152"/>
    <x v="0"/>
    <x v="0"/>
    <s v="Trasferimento"/>
    <x v="1"/>
    <x v="0"/>
    <x v="0"/>
    <m/>
  </r>
  <r>
    <n v="29775"/>
    <x v="0"/>
    <x v="0"/>
    <x v="0"/>
    <x v="0"/>
    <x v="4"/>
    <x v="154"/>
    <x v="0"/>
    <x v="1"/>
    <s v="Trasferimento"/>
    <x v="1"/>
    <x v="3"/>
    <x v="0"/>
    <m/>
  </r>
  <r>
    <n v="107627"/>
    <x v="0"/>
    <x v="0"/>
    <x v="0"/>
    <x v="0"/>
    <x v="11"/>
    <x v="142"/>
    <x v="0"/>
    <x v="0"/>
    <s v="Trasferimento"/>
    <x v="1"/>
    <x v="3"/>
    <x v="0"/>
    <m/>
  </r>
  <r>
    <n v="122513"/>
    <x v="0"/>
    <x v="0"/>
    <x v="0"/>
    <x v="0"/>
    <x v="11"/>
    <x v="152"/>
    <x v="0"/>
    <x v="0"/>
    <s v="Trasferimento"/>
    <x v="1"/>
    <x v="0"/>
    <x v="0"/>
    <m/>
  </r>
  <r>
    <n v="115308"/>
    <x v="0"/>
    <x v="0"/>
    <x v="0"/>
    <x v="0"/>
    <x v="4"/>
    <x v="154"/>
    <x v="0"/>
    <x v="0"/>
    <s v="Trasferimento"/>
    <x v="1"/>
    <x v="0"/>
    <x v="0"/>
    <m/>
  </r>
  <r>
    <n v="209672"/>
    <x v="1"/>
    <x v="0"/>
    <x v="0"/>
    <x v="0"/>
    <x v="4"/>
    <x v="154"/>
    <x v="0"/>
    <x v="0"/>
    <s v="Trasferimento"/>
    <x v="1"/>
    <x v="7"/>
    <x v="0"/>
    <m/>
  </r>
  <r>
    <n v="212267"/>
    <x v="0"/>
    <x v="0"/>
    <x v="0"/>
    <x v="0"/>
    <x v="5"/>
    <x v="6"/>
    <x v="0"/>
    <x v="0"/>
    <s v="Trasferimento"/>
    <x v="0"/>
    <x v="3"/>
    <x v="0"/>
    <m/>
  </r>
  <r>
    <n v="213404"/>
    <x v="0"/>
    <x v="0"/>
    <x v="0"/>
    <x v="0"/>
    <x v="5"/>
    <x v="6"/>
    <x v="0"/>
    <x v="0"/>
    <s v="Trasferimento"/>
    <x v="0"/>
    <x v="1"/>
    <x v="0"/>
    <m/>
  </r>
  <r>
    <n v="94229"/>
    <x v="0"/>
    <x v="1"/>
    <x v="2"/>
    <x v="0"/>
    <x v="7"/>
    <x v="293"/>
    <x v="0"/>
    <x v="0"/>
    <s v="Trasferimento"/>
    <x v="1"/>
    <x v="0"/>
    <x v="0"/>
    <m/>
  </r>
  <r>
    <n v="3702"/>
    <x v="0"/>
    <x v="1"/>
    <x v="2"/>
    <x v="4"/>
    <x v="7"/>
    <x v="293"/>
    <x v="0"/>
    <x v="0"/>
    <s v="Trasferimento"/>
    <x v="1"/>
    <x v="0"/>
    <x v="0"/>
    <m/>
  </r>
  <r>
    <n v="199151"/>
    <x v="0"/>
    <x v="0"/>
    <x v="0"/>
    <x v="0"/>
    <x v="6"/>
    <x v="7"/>
    <x v="0"/>
    <x v="0"/>
    <s v="Trasferimento"/>
    <x v="0"/>
    <x v="0"/>
    <x v="0"/>
    <m/>
  </r>
  <r>
    <n v="132099"/>
    <x v="0"/>
    <x v="0"/>
    <x v="0"/>
    <x v="0"/>
    <x v="11"/>
    <x v="152"/>
    <x v="0"/>
    <x v="0"/>
    <s v="Trasferimento"/>
    <x v="1"/>
    <x v="0"/>
    <x v="0"/>
    <m/>
  </r>
  <r>
    <n v="172732"/>
    <x v="0"/>
    <x v="0"/>
    <x v="2"/>
    <x v="0"/>
    <x v="2"/>
    <x v="307"/>
    <x v="0"/>
    <x v="0"/>
    <s v="Trasferimento"/>
    <x v="1"/>
    <x v="1"/>
    <x v="0"/>
    <m/>
  </r>
  <r>
    <n v="172731"/>
    <x v="0"/>
    <x v="0"/>
    <x v="2"/>
    <x v="0"/>
    <x v="2"/>
    <x v="307"/>
    <x v="0"/>
    <x v="0"/>
    <s v="Trasferimento"/>
    <x v="1"/>
    <x v="1"/>
    <x v="0"/>
    <m/>
  </r>
  <r>
    <n v="31100"/>
    <x v="0"/>
    <x v="0"/>
    <x v="0"/>
    <x v="0"/>
    <x v="4"/>
    <x v="154"/>
    <x v="0"/>
    <x v="0"/>
    <s v="Trasferimento"/>
    <x v="1"/>
    <x v="4"/>
    <x v="0"/>
    <m/>
  </r>
  <r>
    <n v="32583"/>
    <x v="0"/>
    <x v="0"/>
    <x v="0"/>
    <x v="0"/>
    <x v="4"/>
    <x v="154"/>
    <x v="0"/>
    <x v="0"/>
    <s v="Trasferimento"/>
    <x v="1"/>
    <x v="0"/>
    <x v="0"/>
    <m/>
  </r>
  <r>
    <n v="208795"/>
    <x v="0"/>
    <x v="0"/>
    <x v="2"/>
    <x v="0"/>
    <x v="7"/>
    <x v="195"/>
    <x v="0"/>
    <x v="0"/>
    <s v="Trasferimento"/>
    <x v="1"/>
    <x v="0"/>
    <x v="0"/>
    <m/>
  </r>
  <r>
    <n v="181262"/>
    <x v="0"/>
    <x v="0"/>
    <x v="2"/>
    <x v="0"/>
    <x v="10"/>
    <x v="93"/>
    <x v="0"/>
    <x v="0"/>
    <s v="Trasferimento"/>
    <x v="0"/>
    <x v="0"/>
    <x v="0"/>
    <m/>
  </r>
  <r>
    <n v="76012"/>
    <x v="0"/>
    <x v="0"/>
    <x v="2"/>
    <x v="4"/>
    <x v="4"/>
    <x v="84"/>
    <x v="0"/>
    <x v="0"/>
    <s v="Trasferimento"/>
    <x v="0"/>
    <x v="1"/>
    <x v="0"/>
    <m/>
  </r>
  <r>
    <n v="187664"/>
    <x v="0"/>
    <x v="0"/>
    <x v="0"/>
    <x v="0"/>
    <x v="1"/>
    <x v="1"/>
    <x v="0"/>
    <x v="1"/>
    <s v="Trasferimento"/>
    <x v="0"/>
    <x v="0"/>
    <x v="0"/>
    <m/>
  </r>
  <r>
    <n v="186838"/>
    <x v="0"/>
    <x v="0"/>
    <x v="0"/>
    <x v="0"/>
    <x v="1"/>
    <x v="1"/>
    <x v="0"/>
    <x v="1"/>
    <s v="Trasferimento"/>
    <x v="0"/>
    <x v="4"/>
    <x v="0"/>
    <m/>
  </r>
  <r>
    <n v="70543"/>
    <x v="0"/>
    <x v="0"/>
    <x v="0"/>
    <x v="0"/>
    <x v="10"/>
    <x v="93"/>
    <x v="0"/>
    <x v="0"/>
    <s v="Trasferimento"/>
    <x v="0"/>
    <x v="3"/>
    <x v="0"/>
    <m/>
  </r>
  <r>
    <n v="162058"/>
    <x v="0"/>
    <x v="0"/>
    <x v="2"/>
    <x v="0"/>
    <x v="0"/>
    <x v="100"/>
    <x v="0"/>
    <x v="0"/>
    <s v="Trasferimento"/>
    <x v="0"/>
    <x v="3"/>
    <x v="0"/>
    <m/>
  </r>
  <r>
    <n v="177180"/>
    <x v="0"/>
    <x v="0"/>
    <x v="0"/>
    <x v="0"/>
    <x v="0"/>
    <x v="100"/>
    <x v="0"/>
    <x v="0"/>
    <s v="Trasferimento"/>
    <x v="0"/>
    <x v="0"/>
    <x v="0"/>
    <m/>
  </r>
  <r>
    <n v="204807"/>
    <x v="0"/>
    <x v="0"/>
    <x v="0"/>
    <x v="0"/>
    <x v="0"/>
    <x v="100"/>
    <x v="0"/>
    <x v="0"/>
    <s v="Trasferimento"/>
    <x v="0"/>
    <x v="0"/>
    <x v="0"/>
    <m/>
  </r>
  <r>
    <n v="105324"/>
    <x v="0"/>
    <x v="0"/>
    <x v="2"/>
    <x v="0"/>
    <x v="0"/>
    <x v="100"/>
    <x v="0"/>
    <x v="0"/>
    <s v="Trasferimento"/>
    <x v="0"/>
    <x v="0"/>
    <x v="0"/>
    <m/>
  </r>
  <r>
    <n v="62655"/>
    <x v="0"/>
    <x v="0"/>
    <x v="2"/>
    <x v="0"/>
    <x v="0"/>
    <x v="100"/>
    <x v="0"/>
    <x v="1"/>
    <s v="Trasferimento"/>
    <x v="0"/>
    <x v="1"/>
    <x v="0"/>
    <m/>
  </r>
  <r>
    <n v="40459"/>
    <x v="0"/>
    <x v="0"/>
    <x v="0"/>
    <x v="0"/>
    <x v="0"/>
    <x v="100"/>
    <x v="0"/>
    <x v="0"/>
    <s v="Trasferimento"/>
    <x v="0"/>
    <x v="3"/>
    <x v="0"/>
    <m/>
  </r>
  <r>
    <n v="103675"/>
    <x v="0"/>
    <x v="0"/>
    <x v="0"/>
    <x v="0"/>
    <x v="0"/>
    <x v="100"/>
    <x v="0"/>
    <x v="0"/>
    <s v="Trasferimento"/>
    <x v="0"/>
    <x v="3"/>
    <x v="0"/>
    <m/>
  </r>
  <r>
    <n v="31101"/>
    <x v="0"/>
    <x v="0"/>
    <x v="0"/>
    <x v="0"/>
    <x v="0"/>
    <x v="100"/>
    <x v="0"/>
    <x v="0"/>
    <s v="Trasferimento"/>
    <x v="0"/>
    <x v="3"/>
    <x v="0"/>
    <m/>
  </r>
  <r>
    <n v="153983"/>
    <x v="0"/>
    <x v="0"/>
    <x v="0"/>
    <x v="0"/>
    <x v="0"/>
    <x v="100"/>
    <x v="0"/>
    <x v="0"/>
    <s v="Trasferimento"/>
    <x v="0"/>
    <x v="0"/>
    <x v="0"/>
    <m/>
  </r>
  <r>
    <n v="90980"/>
    <x v="0"/>
    <x v="0"/>
    <x v="2"/>
    <x v="0"/>
    <x v="0"/>
    <x v="100"/>
    <x v="0"/>
    <x v="0"/>
    <s v="Trasferimento"/>
    <x v="0"/>
    <x v="4"/>
    <x v="0"/>
    <m/>
  </r>
  <r>
    <n v="7514"/>
    <x v="0"/>
    <x v="1"/>
    <x v="2"/>
    <x v="1"/>
    <x v="0"/>
    <x v="100"/>
    <x v="0"/>
    <x v="0"/>
    <s v="Trasferimento"/>
    <x v="0"/>
    <x v="0"/>
    <x v="0"/>
    <m/>
  </r>
  <r>
    <n v="150266"/>
    <x v="0"/>
    <x v="0"/>
    <x v="0"/>
    <x v="0"/>
    <x v="0"/>
    <x v="100"/>
    <x v="0"/>
    <x v="0"/>
    <s v="Trasferimento"/>
    <x v="0"/>
    <x v="0"/>
    <x v="0"/>
    <m/>
  </r>
  <r>
    <n v="157980"/>
    <x v="0"/>
    <x v="0"/>
    <x v="0"/>
    <x v="0"/>
    <x v="0"/>
    <x v="100"/>
    <x v="0"/>
    <x v="1"/>
    <s v="Trasferimento"/>
    <x v="0"/>
    <x v="1"/>
    <x v="0"/>
    <m/>
  </r>
  <r>
    <n v="66953"/>
    <x v="0"/>
    <x v="0"/>
    <x v="0"/>
    <x v="0"/>
    <x v="0"/>
    <x v="100"/>
    <x v="0"/>
    <x v="0"/>
    <s v="Trasferimento"/>
    <x v="0"/>
    <x v="1"/>
    <x v="0"/>
    <m/>
  </r>
  <r>
    <n v="29676"/>
    <x v="0"/>
    <x v="0"/>
    <x v="0"/>
    <x v="0"/>
    <x v="0"/>
    <x v="100"/>
    <x v="0"/>
    <x v="0"/>
    <s v="Trasferimento"/>
    <x v="0"/>
    <x v="4"/>
    <x v="0"/>
    <m/>
  </r>
  <r>
    <n v="173130"/>
    <x v="0"/>
    <x v="0"/>
    <x v="2"/>
    <x v="0"/>
    <x v="0"/>
    <x v="100"/>
    <x v="0"/>
    <x v="0"/>
    <s v="Trasferimento"/>
    <x v="0"/>
    <x v="4"/>
    <x v="0"/>
    <m/>
  </r>
  <r>
    <n v="84595"/>
    <x v="0"/>
    <x v="0"/>
    <x v="0"/>
    <x v="0"/>
    <x v="4"/>
    <x v="99"/>
    <x v="0"/>
    <x v="0"/>
    <s v="Trasferimento"/>
    <x v="0"/>
    <x v="0"/>
    <x v="0"/>
    <m/>
  </r>
  <r>
    <n v="81306"/>
    <x v="0"/>
    <x v="0"/>
    <x v="0"/>
    <x v="0"/>
    <x v="4"/>
    <x v="99"/>
    <x v="0"/>
    <x v="0"/>
    <s v="Trasferimento"/>
    <x v="0"/>
    <x v="4"/>
    <x v="0"/>
    <m/>
  </r>
  <r>
    <n v="122800"/>
    <x v="0"/>
    <x v="0"/>
    <x v="0"/>
    <x v="0"/>
    <x v="0"/>
    <x v="100"/>
    <x v="0"/>
    <x v="1"/>
    <s v="Trasferimento"/>
    <x v="0"/>
    <x v="4"/>
    <x v="0"/>
    <m/>
  </r>
  <r>
    <n v="192541"/>
    <x v="0"/>
    <x v="0"/>
    <x v="0"/>
    <x v="0"/>
    <x v="0"/>
    <x v="100"/>
    <x v="0"/>
    <x v="0"/>
    <s v="Trasferimento"/>
    <x v="0"/>
    <x v="0"/>
    <x v="0"/>
    <m/>
  </r>
  <r>
    <n v="82774"/>
    <x v="0"/>
    <x v="0"/>
    <x v="0"/>
    <x v="0"/>
    <x v="0"/>
    <x v="100"/>
    <x v="0"/>
    <x v="0"/>
    <s v="Trasferimento"/>
    <x v="0"/>
    <x v="1"/>
    <x v="0"/>
    <m/>
  </r>
  <r>
    <n v="82768"/>
    <x v="0"/>
    <x v="0"/>
    <x v="0"/>
    <x v="0"/>
    <x v="0"/>
    <x v="100"/>
    <x v="0"/>
    <x v="1"/>
    <s v="Trasferimento"/>
    <x v="0"/>
    <x v="0"/>
    <x v="0"/>
    <m/>
  </r>
  <r>
    <n v="210945"/>
    <x v="0"/>
    <x v="0"/>
    <x v="0"/>
    <x v="0"/>
    <x v="4"/>
    <x v="99"/>
    <x v="0"/>
    <x v="1"/>
    <s v="Trasferimento"/>
    <x v="0"/>
    <x v="0"/>
    <x v="0"/>
    <m/>
  </r>
  <r>
    <n v="127637"/>
    <x v="0"/>
    <x v="0"/>
    <x v="0"/>
    <x v="0"/>
    <x v="0"/>
    <x v="100"/>
    <x v="0"/>
    <x v="0"/>
    <s v="Trasferimento"/>
    <x v="0"/>
    <x v="0"/>
    <x v="0"/>
    <m/>
  </r>
  <r>
    <n v="123235"/>
    <x v="0"/>
    <x v="0"/>
    <x v="0"/>
    <x v="0"/>
    <x v="4"/>
    <x v="99"/>
    <x v="0"/>
    <x v="0"/>
    <s v="Trasferimento"/>
    <x v="0"/>
    <x v="3"/>
    <x v="0"/>
    <m/>
  </r>
  <r>
    <n v="22893"/>
    <x v="0"/>
    <x v="0"/>
    <x v="0"/>
    <x v="0"/>
    <x v="4"/>
    <x v="99"/>
    <x v="0"/>
    <x v="1"/>
    <s v="Trasferimento"/>
    <x v="0"/>
    <x v="0"/>
    <x v="0"/>
    <m/>
  </r>
  <r>
    <n v="156164"/>
    <x v="0"/>
    <x v="0"/>
    <x v="0"/>
    <x v="0"/>
    <x v="0"/>
    <x v="100"/>
    <x v="0"/>
    <x v="0"/>
    <s v="Trasferimento"/>
    <x v="0"/>
    <x v="0"/>
    <x v="0"/>
    <m/>
  </r>
  <r>
    <n v="84603"/>
    <x v="0"/>
    <x v="0"/>
    <x v="0"/>
    <x v="0"/>
    <x v="4"/>
    <x v="99"/>
    <x v="0"/>
    <x v="1"/>
    <s v="Trasferimento"/>
    <x v="0"/>
    <x v="0"/>
    <x v="0"/>
    <m/>
  </r>
  <r>
    <n v="99842"/>
    <x v="0"/>
    <x v="0"/>
    <x v="0"/>
    <x v="0"/>
    <x v="4"/>
    <x v="99"/>
    <x v="0"/>
    <x v="0"/>
    <s v="Trasferimento"/>
    <x v="0"/>
    <x v="3"/>
    <x v="0"/>
    <m/>
  </r>
  <r>
    <n v="211729"/>
    <x v="0"/>
    <x v="0"/>
    <x v="0"/>
    <x v="0"/>
    <x v="4"/>
    <x v="99"/>
    <x v="0"/>
    <x v="0"/>
    <s v="Trasferimento"/>
    <x v="0"/>
    <x v="0"/>
    <x v="0"/>
    <m/>
  </r>
  <r>
    <n v="190592"/>
    <x v="0"/>
    <x v="0"/>
    <x v="0"/>
    <x v="0"/>
    <x v="4"/>
    <x v="99"/>
    <x v="0"/>
    <x v="0"/>
    <s v="Trasferimento"/>
    <x v="0"/>
    <x v="0"/>
    <x v="0"/>
    <m/>
  </r>
  <r>
    <n v="33254"/>
    <x v="0"/>
    <x v="0"/>
    <x v="0"/>
    <x v="0"/>
    <x v="4"/>
    <x v="99"/>
    <x v="0"/>
    <x v="0"/>
    <s v="Trasferimento"/>
    <x v="0"/>
    <x v="3"/>
    <x v="0"/>
    <m/>
  </r>
  <r>
    <n v="179919"/>
    <x v="0"/>
    <x v="0"/>
    <x v="0"/>
    <x v="0"/>
    <x v="4"/>
    <x v="99"/>
    <x v="0"/>
    <x v="1"/>
    <s v="Trasferimento"/>
    <x v="0"/>
    <x v="4"/>
    <x v="0"/>
    <m/>
  </r>
  <r>
    <n v="74673"/>
    <x v="0"/>
    <x v="0"/>
    <x v="0"/>
    <x v="0"/>
    <x v="4"/>
    <x v="99"/>
    <x v="0"/>
    <x v="1"/>
    <s v="Trasferimento"/>
    <x v="0"/>
    <x v="4"/>
    <x v="0"/>
    <m/>
  </r>
  <r>
    <n v="118402"/>
    <x v="0"/>
    <x v="0"/>
    <x v="0"/>
    <x v="0"/>
    <x v="4"/>
    <x v="99"/>
    <x v="0"/>
    <x v="0"/>
    <s v="Trasferimento"/>
    <x v="0"/>
    <x v="4"/>
    <x v="0"/>
    <m/>
  </r>
  <r>
    <n v="146813"/>
    <x v="0"/>
    <x v="0"/>
    <x v="0"/>
    <x v="0"/>
    <x v="7"/>
    <x v="137"/>
    <x v="0"/>
    <x v="1"/>
    <s v="Trasferimento"/>
    <x v="3"/>
    <x v="0"/>
    <x v="0"/>
    <m/>
  </r>
  <r>
    <n v="116292"/>
    <x v="0"/>
    <x v="0"/>
    <x v="0"/>
    <x v="0"/>
    <x v="4"/>
    <x v="99"/>
    <x v="0"/>
    <x v="0"/>
    <s v="Trasferimento"/>
    <x v="0"/>
    <x v="0"/>
    <x v="0"/>
    <m/>
  </r>
  <r>
    <n v="37932"/>
    <x v="0"/>
    <x v="0"/>
    <x v="0"/>
    <x v="0"/>
    <x v="4"/>
    <x v="99"/>
    <x v="0"/>
    <x v="0"/>
    <s v="Trasferimento"/>
    <x v="0"/>
    <x v="3"/>
    <x v="0"/>
    <m/>
  </r>
  <r>
    <n v="190593"/>
    <x v="0"/>
    <x v="0"/>
    <x v="0"/>
    <x v="0"/>
    <x v="4"/>
    <x v="99"/>
    <x v="0"/>
    <x v="0"/>
    <s v="Trasferimento"/>
    <x v="0"/>
    <x v="0"/>
    <x v="0"/>
    <m/>
  </r>
  <r>
    <n v="212753"/>
    <x v="0"/>
    <x v="0"/>
    <x v="0"/>
    <x v="1"/>
    <x v="4"/>
    <x v="99"/>
    <x v="0"/>
    <x v="1"/>
    <s v="Trasferimento"/>
    <x v="0"/>
    <x v="0"/>
    <x v="0"/>
    <m/>
  </r>
  <r>
    <n v="113419"/>
    <x v="0"/>
    <x v="0"/>
    <x v="0"/>
    <x v="0"/>
    <x v="0"/>
    <x v="100"/>
    <x v="0"/>
    <x v="0"/>
    <s v="Trasferimento"/>
    <x v="0"/>
    <x v="0"/>
    <x v="0"/>
    <m/>
  </r>
  <r>
    <n v="220638"/>
    <x v="0"/>
    <x v="0"/>
    <x v="2"/>
    <x v="1"/>
    <x v="0"/>
    <x v="100"/>
    <x v="0"/>
    <x v="0"/>
    <s v="Trasferimento"/>
    <x v="0"/>
    <x v="3"/>
    <x v="0"/>
    <m/>
  </r>
  <r>
    <n v="18180"/>
    <x v="0"/>
    <x v="0"/>
    <x v="0"/>
    <x v="0"/>
    <x v="4"/>
    <x v="99"/>
    <x v="0"/>
    <x v="0"/>
    <s v="Trasferimento"/>
    <x v="0"/>
    <x v="3"/>
    <x v="0"/>
    <m/>
  </r>
  <r>
    <n v="25322"/>
    <x v="0"/>
    <x v="0"/>
    <x v="0"/>
    <x v="0"/>
    <x v="0"/>
    <x v="100"/>
    <x v="0"/>
    <x v="0"/>
    <s v="Trasferimento"/>
    <x v="0"/>
    <x v="4"/>
    <x v="0"/>
    <m/>
  </r>
  <r>
    <n v="18179"/>
    <x v="0"/>
    <x v="0"/>
    <x v="0"/>
    <x v="0"/>
    <x v="4"/>
    <x v="99"/>
    <x v="0"/>
    <x v="1"/>
    <s v="Trasferimento"/>
    <x v="0"/>
    <x v="3"/>
    <x v="0"/>
    <m/>
  </r>
  <r>
    <n v="228927"/>
    <x v="0"/>
    <x v="0"/>
    <x v="0"/>
    <x v="0"/>
    <x v="4"/>
    <x v="99"/>
    <x v="0"/>
    <x v="1"/>
    <s v="Trasferimento"/>
    <x v="0"/>
    <x v="0"/>
    <x v="0"/>
    <m/>
  </r>
  <r>
    <n v="125867"/>
    <x v="0"/>
    <x v="0"/>
    <x v="2"/>
    <x v="0"/>
    <x v="0"/>
    <x v="100"/>
    <x v="0"/>
    <x v="0"/>
    <s v="Trasferimento"/>
    <x v="0"/>
    <x v="0"/>
    <x v="0"/>
    <m/>
  </r>
  <r>
    <n v="193758"/>
    <x v="0"/>
    <x v="0"/>
    <x v="0"/>
    <x v="1"/>
    <x v="0"/>
    <x v="100"/>
    <x v="0"/>
    <x v="1"/>
    <s v="Trasferimento"/>
    <x v="0"/>
    <x v="4"/>
    <x v="0"/>
    <m/>
  </r>
  <r>
    <n v="74672"/>
    <x v="0"/>
    <x v="0"/>
    <x v="0"/>
    <x v="0"/>
    <x v="4"/>
    <x v="99"/>
    <x v="0"/>
    <x v="0"/>
    <s v="Trasferimento"/>
    <x v="0"/>
    <x v="4"/>
    <x v="0"/>
    <m/>
  </r>
  <r>
    <n v="191373"/>
    <x v="0"/>
    <x v="0"/>
    <x v="2"/>
    <x v="0"/>
    <x v="11"/>
    <x v="142"/>
    <x v="0"/>
    <x v="0"/>
    <s v="Trasferimento"/>
    <x v="1"/>
    <x v="0"/>
    <x v="0"/>
    <m/>
  </r>
  <r>
    <n v="152637"/>
    <x v="0"/>
    <x v="0"/>
    <x v="0"/>
    <x v="0"/>
    <x v="4"/>
    <x v="99"/>
    <x v="0"/>
    <x v="0"/>
    <s v="Trasferimento"/>
    <x v="0"/>
    <x v="0"/>
    <x v="0"/>
    <m/>
  </r>
  <r>
    <n v="57043"/>
    <x v="0"/>
    <x v="0"/>
    <x v="0"/>
    <x v="0"/>
    <x v="4"/>
    <x v="99"/>
    <x v="0"/>
    <x v="0"/>
    <s v="Trasferimento"/>
    <x v="0"/>
    <x v="0"/>
    <x v="0"/>
    <m/>
  </r>
  <r>
    <n v="214758"/>
    <x v="0"/>
    <x v="0"/>
    <x v="0"/>
    <x v="0"/>
    <x v="4"/>
    <x v="99"/>
    <x v="0"/>
    <x v="1"/>
    <s v="Trasferimento"/>
    <x v="0"/>
    <x v="3"/>
    <x v="0"/>
    <m/>
  </r>
  <r>
    <n v="145552"/>
    <x v="0"/>
    <x v="0"/>
    <x v="0"/>
    <x v="0"/>
    <x v="4"/>
    <x v="99"/>
    <x v="0"/>
    <x v="0"/>
    <s v="Trasferimento"/>
    <x v="0"/>
    <x v="0"/>
    <x v="0"/>
    <m/>
  </r>
  <r>
    <n v="161012"/>
    <x v="0"/>
    <x v="0"/>
    <x v="0"/>
    <x v="0"/>
    <x v="7"/>
    <x v="259"/>
    <x v="0"/>
    <x v="0"/>
    <s v="Trasferimento"/>
    <x v="0"/>
    <x v="3"/>
    <x v="0"/>
    <m/>
  </r>
  <r>
    <n v="8020"/>
    <x v="0"/>
    <x v="0"/>
    <x v="0"/>
    <x v="0"/>
    <x v="1"/>
    <x v="176"/>
    <x v="0"/>
    <x v="0"/>
    <s v="Trasferimento"/>
    <x v="1"/>
    <x v="4"/>
    <x v="0"/>
    <m/>
  </r>
  <r>
    <n v="224044"/>
    <x v="0"/>
    <x v="1"/>
    <x v="2"/>
    <x v="1"/>
    <x v="0"/>
    <x v="100"/>
    <x v="0"/>
    <x v="0"/>
    <s v="Trasferimento"/>
    <x v="0"/>
    <x v="0"/>
    <x v="0"/>
    <m/>
  </r>
  <r>
    <n v="84495"/>
    <x v="0"/>
    <x v="0"/>
    <x v="0"/>
    <x v="0"/>
    <x v="4"/>
    <x v="249"/>
    <x v="0"/>
    <x v="1"/>
    <s v="Trasferimento"/>
    <x v="1"/>
    <x v="4"/>
    <x v="0"/>
    <m/>
  </r>
  <r>
    <n v="170095"/>
    <x v="1"/>
    <x v="0"/>
    <x v="0"/>
    <x v="0"/>
    <x v="11"/>
    <x v="102"/>
    <x v="0"/>
    <x v="0"/>
    <s v="Trasferimento"/>
    <x v="1"/>
    <x v="2"/>
    <x v="0"/>
    <m/>
  </r>
  <r>
    <n v="43930"/>
    <x v="0"/>
    <x v="0"/>
    <x v="0"/>
    <x v="0"/>
    <x v="4"/>
    <x v="249"/>
    <x v="0"/>
    <x v="1"/>
    <s v="Trasferimento"/>
    <x v="1"/>
    <x v="3"/>
    <x v="0"/>
    <m/>
  </r>
  <r>
    <n v="43929"/>
    <x v="0"/>
    <x v="0"/>
    <x v="0"/>
    <x v="0"/>
    <x v="4"/>
    <x v="249"/>
    <x v="0"/>
    <x v="0"/>
    <s v="Trasferimento"/>
    <x v="1"/>
    <x v="3"/>
    <x v="0"/>
    <m/>
  </r>
  <r>
    <n v="194790"/>
    <x v="1"/>
    <x v="0"/>
    <x v="0"/>
    <x v="1"/>
    <x v="11"/>
    <x v="102"/>
    <x v="0"/>
    <x v="0"/>
    <s v="Trasferimento"/>
    <x v="1"/>
    <x v="5"/>
    <x v="0"/>
    <m/>
  </r>
  <r>
    <n v="108796"/>
    <x v="0"/>
    <x v="0"/>
    <x v="0"/>
    <x v="0"/>
    <x v="4"/>
    <x v="249"/>
    <x v="0"/>
    <x v="0"/>
    <s v="Trasferimento"/>
    <x v="1"/>
    <x v="4"/>
    <x v="0"/>
    <m/>
  </r>
  <r>
    <n v="108238"/>
    <x v="0"/>
    <x v="0"/>
    <x v="0"/>
    <x v="0"/>
    <x v="4"/>
    <x v="249"/>
    <x v="0"/>
    <x v="1"/>
    <s v="Trasferimento"/>
    <x v="1"/>
    <x v="3"/>
    <x v="0"/>
    <m/>
  </r>
  <r>
    <n v="128143"/>
    <x v="0"/>
    <x v="0"/>
    <x v="0"/>
    <x v="1"/>
    <x v="4"/>
    <x v="249"/>
    <x v="0"/>
    <x v="0"/>
    <s v="Trasferimento"/>
    <x v="1"/>
    <x v="3"/>
    <x v="0"/>
    <m/>
  </r>
  <r>
    <n v="39287"/>
    <x v="0"/>
    <x v="0"/>
    <x v="0"/>
    <x v="0"/>
    <x v="11"/>
    <x v="376"/>
    <x v="0"/>
    <x v="0"/>
    <s v="Trasferimento"/>
    <x v="1"/>
    <x v="3"/>
    <x v="0"/>
    <m/>
  </r>
  <r>
    <n v="46346"/>
    <x v="0"/>
    <x v="0"/>
    <x v="0"/>
    <x v="1"/>
    <x v="11"/>
    <x v="376"/>
    <x v="0"/>
    <x v="0"/>
    <s v="Trasferimento"/>
    <x v="1"/>
    <x v="0"/>
    <x v="0"/>
    <m/>
  </r>
  <r>
    <n v="11608"/>
    <x v="0"/>
    <x v="0"/>
    <x v="0"/>
    <x v="0"/>
    <x v="11"/>
    <x v="376"/>
    <x v="0"/>
    <x v="1"/>
    <s v="Trasferimento"/>
    <x v="1"/>
    <x v="3"/>
    <x v="0"/>
    <m/>
  </r>
  <r>
    <n v="151347"/>
    <x v="0"/>
    <x v="0"/>
    <x v="2"/>
    <x v="1"/>
    <x v="11"/>
    <x v="345"/>
    <x v="0"/>
    <x v="1"/>
    <s v="Trasferimento"/>
    <x v="0"/>
    <x v="0"/>
    <x v="0"/>
    <m/>
  </r>
  <r>
    <n v="228502"/>
    <x v="0"/>
    <x v="1"/>
    <x v="0"/>
    <x v="0"/>
    <x v="4"/>
    <x v="23"/>
    <x v="0"/>
    <x v="0"/>
    <s v="Trasferimento"/>
    <x v="1"/>
    <x v="0"/>
    <x v="0"/>
    <m/>
  </r>
  <r>
    <n v="109305"/>
    <x v="0"/>
    <x v="0"/>
    <x v="0"/>
    <x v="0"/>
    <x v="0"/>
    <x v="76"/>
    <x v="0"/>
    <x v="0"/>
    <s v="Trasferimento"/>
    <x v="0"/>
    <x v="3"/>
    <x v="0"/>
    <m/>
  </r>
  <r>
    <n v="86782"/>
    <x v="0"/>
    <x v="0"/>
    <x v="0"/>
    <x v="0"/>
    <x v="11"/>
    <x v="376"/>
    <x v="0"/>
    <x v="0"/>
    <s v="Trasferimento"/>
    <x v="1"/>
    <x v="0"/>
    <x v="0"/>
    <m/>
  </r>
  <r>
    <n v="109090"/>
    <x v="0"/>
    <x v="0"/>
    <x v="0"/>
    <x v="0"/>
    <x v="11"/>
    <x v="376"/>
    <x v="0"/>
    <x v="1"/>
    <s v="Trasferimento"/>
    <x v="1"/>
    <x v="3"/>
    <x v="0"/>
    <m/>
  </r>
  <r>
    <n v="29323"/>
    <x v="0"/>
    <x v="0"/>
    <x v="0"/>
    <x v="0"/>
    <x v="11"/>
    <x v="376"/>
    <x v="0"/>
    <x v="0"/>
    <s v="Trasferimento"/>
    <x v="1"/>
    <x v="3"/>
    <x v="0"/>
    <m/>
  </r>
  <r>
    <n v="136076"/>
    <x v="0"/>
    <x v="0"/>
    <x v="0"/>
    <x v="0"/>
    <x v="11"/>
    <x v="376"/>
    <x v="0"/>
    <x v="0"/>
    <s v="Trasferimento"/>
    <x v="1"/>
    <x v="0"/>
    <x v="0"/>
    <m/>
  </r>
  <r>
    <n v="201221"/>
    <x v="0"/>
    <x v="0"/>
    <x v="0"/>
    <x v="0"/>
    <x v="11"/>
    <x v="142"/>
    <x v="0"/>
    <x v="1"/>
    <s v="Trasferimento"/>
    <x v="1"/>
    <x v="0"/>
    <x v="0"/>
    <m/>
  </r>
  <r>
    <n v="201525"/>
    <x v="0"/>
    <x v="0"/>
    <x v="0"/>
    <x v="0"/>
    <x v="11"/>
    <x v="376"/>
    <x v="0"/>
    <x v="0"/>
    <s v="Trasferimento"/>
    <x v="1"/>
    <x v="0"/>
    <x v="0"/>
    <m/>
  </r>
  <r>
    <n v="92147"/>
    <x v="0"/>
    <x v="0"/>
    <x v="0"/>
    <x v="0"/>
    <x v="11"/>
    <x v="376"/>
    <x v="0"/>
    <x v="0"/>
    <s v="Trasferimento"/>
    <x v="1"/>
    <x v="0"/>
    <x v="0"/>
    <m/>
  </r>
  <r>
    <n v="138598"/>
    <x v="0"/>
    <x v="0"/>
    <x v="0"/>
    <x v="0"/>
    <x v="11"/>
    <x v="376"/>
    <x v="0"/>
    <x v="0"/>
    <s v="Trasferimento"/>
    <x v="1"/>
    <x v="0"/>
    <x v="0"/>
    <m/>
  </r>
  <r>
    <n v="30897"/>
    <x v="0"/>
    <x v="0"/>
    <x v="0"/>
    <x v="0"/>
    <x v="11"/>
    <x v="376"/>
    <x v="0"/>
    <x v="0"/>
    <s v="Trasferimento"/>
    <x v="1"/>
    <x v="3"/>
    <x v="0"/>
    <m/>
  </r>
  <r>
    <n v="78659"/>
    <x v="0"/>
    <x v="0"/>
    <x v="0"/>
    <x v="0"/>
    <x v="2"/>
    <x v="292"/>
    <x v="0"/>
    <x v="0"/>
    <s v="Trasferimento"/>
    <x v="1"/>
    <x v="0"/>
    <x v="0"/>
    <m/>
  </r>
  <r>
    <n v="151617"/>
    <x v="1"/>
    <x v="0"/>
    <x v="0"/>
    <x v="0"/>
    <x v="2"/>
    <x v="292"/>
    <x v="0"/>
    <x v="0"/>
    <s v="Trasferimento"/>
    <x v="1"/>
    <x v="6"/>
    <x v="0"/>
    <m/>
  </r>
  <r>
    <n v="197730"/>
    <x v="0"/>
    <x v="0"/>
    <x v="0"/>
    <x v="0"/>
    <x v="11"/>
    <x v="376"/>
    <x v="0"/>
    <x v="1"/>
    <s v="Trasferimento"/>
    <x v="1"/>
    <x v="0"/>
    <x v="0"/>
    <m/>
  </r>
  <r>
    <n v="203746"/>
    <x v="0"/>
    <x v="0"/>
    <x v="2"/>
    <x v="1"/>
    <x v="12"/>
    <x v="133"/>
    <x v="0"/>
    <x v="1"/>
    <s v="Trasferimento"/>
    <x v="0"/>
    <x v="0"/>
    <x v="0"/>
    <m/>
  </r>
  <r>
    <n v="190236"/>
    <x v="1"/>
    <x v="0"/>
    <x v="0"/>
    <x v="1"/>
    <x v="2"/>
    <x v="292"/>
    <x v="0"/>
    <x v="0"/>
    <s v="Trasferimento"/>
    <x v="1"/>
    <x v="5"/>
    <x v="0"/>
    <m/>
  </r>
  <r>
    <n v="292"/>
    <x v="0"/>
    <x v="0"/>
    <x v="0"/>
    <x v="1"/>
    <x v="12"/>
    <x v="133"/>
    <x v="0"/>
    <x v="0"/>
    <s v="Trasferimento"/>
    <x v="0"/>
    <x v="4"/>
    <x v="0"/>
    <m/>
  </r>
  <r>
    <n v="13800"/>
    <x v="0"/>
    <x v="0"/>
    <x v="0"/>
    <x v="0"/>
    <x v="12"/>
    <x v="133"/>
    <x v="0"/>
    <x v="0"/>
    <s v="Trasferimento"/>
    <x v="0"/>
    <x v="1"/>
    <x v="0"/>
    <m/>
  </r>
  <r>
    <n v="219287"/>
    <x v="1"/>
    <x v="0"/>
    <x v="0"/>
    <x v="2"/>
    <x v="4"/>
    <x v="154"/>
    <x v="0"/>
    <x v="1"/>
    <s v="Trasferimento"/>
    <x v="1"/>
    <x v="7"/>
    <x v="0"/>
    <m/>
  </r>
  <r>
    <n v="145909"/>
    <x v="0"/>
    <x v="0"/>
    <x v="0"/>
    <x v="0"/>
    <x v="12"/>
    <x v="133"/>
    <x v="0"/>
    <x v="1"/>
    <s v="Trasferimento"/>
    <x v="0"/>
    <x v="0"/>
    <x v="0"/>
    <m/>
  </r>
  <r>
    <n v="66806"/>
    <x v="0"/>
    <x v="0"/>
    <x v="0"/>
    <x v="0"/>
    <x v="4"/>
    <x v="166"/>
    <x v="0"/>
    <x v="0"/>
    <s v="Trasferimento"/>
    <x v="1"/>
    <x v="4"/>
    <x v="0"/>
    <m/>
  </r>
  <r>
    <n v="117086"/>
    <x v="0"/>
    <x v="0"/>
    <x v="0"/>
    <x v="0"/>
    <x v="11"/>
    <x v="376"/>
    <x v="0"/>
    <x v="0"/>
    <s v="Trasferimento"/>
    <x v="1"/>
    <x v="1"/>
    <x v="0"/>
    <m/>
  </r>
  <r>
    <n v="167282"/>
    <x v="0"/>
    <x v="1"/>
    <x v="2"/>
    <x v="1"/>
    <x v="2"/>
    <x v="2"/>
    <x v="0"/>
    <x v="0"/>
    <s v="Trasferimento"/>
    <x v="1"/>
    <x v="0"/>
    <x v="0"/>
    <m/>
  </r>
  <r>
    <n v="139531"/>
    <x v="0"/>
    <x v="0"/>
    <x v="0"/>
    <x v="0"/>
    <x v="11"/>
    <x v="376"/>
    <x v="0"/>
    <x v="0"/>
    <s v="Trasferimento"/>
    <x v="1"/>
    <x v="0"/>
    <x v="0"/>
    <m/>
  </r>
  <r>
    <n v="8071"/>
    <x v="0"/>
    <x v="0"/>
    <x v="0"/>
    <x v="0"/>
    <x v="0"/>
    <x v="76"/>
    <x v="0"/>
    <x v="0"/>
    <s v="Trasferimento"/>
    <x v="0"/>
    <x v="4"/>
    <x v="0"/>
    <m/>
  </r>
  <r>
    <n v="139584"/>
    <x v="0"/>
    <x v="0"/>
    <x v="0"/>
    <x v="0"/>
    <x v="11"/>
    <x v="376"/>
    <x v="0"/>
    <x v="0"/>
    <s v="Trasferimento"/>
    <x v="1"/>
    <x v="3"/>
    <x v="0"/>
    <m/>
  </r>
  <r>
    <n v="124190"/>
    <x v="0"/>
    <x v="0"/>
    <x v="0"/>
    <x v="0"/>
    <x v="2"/>
    <x v="292"/>
    <x v="0"/>
    <x v="0"/>
    <s v="Trasferimento"/>
    <x v="1"/>
    <x v="1"/>
    <x v="0"/>
    <m/>
  </r>
  <r>
    <n v="119135"/>
    <x v="0"/>
    <x v="0"/>
    <x v="0"/>
    <x v="0"/>
    <x v="2"/>
    <x v="292"/>
    <x v="0"/>
    <x v="0"/>
    <s v="Trasferimento"/>
    <x v="1"/>
    <x v="0"/>
    <x v="0"/>
    <m/>
  </r>
  <r>
    <n v="200109"/>
    <x v="0"/>
    <x v="1"/>
    <x v="0"/>
    <x v="1"/>
    <x v="2"/>
    <x v="292"/>
    <x v="0"/>
    <x v="0"/>
    <s v="Trasferimento"/>
    <x v="1"/>
    <x v="0"/>
    <x v="0"/>
    <m/>
  </r>
  <r>
    <n v="218975"/>
    <x v="0"/>
    <x v="0"/>
    <x v="0"/>
    <x v="0"/>
    <x v="4"/>
    <x v="116"/>
    <x v="0"/>
    <x v="0"/>
    <s v="Trasferimento"/>
    <x v="1"/>
    <x v="0"/>
    <x v="0"/>
    <m/>
  </r>
  <r>
    <n v="110383"/>
    <x v="0"/>
    <x v="0"/>
    <x v="0"/>
    <x v="0"/>
    <x v="2"/>
    <x v="292"/>
    <x v="0"/>
    <x v="0"/>
    <s v="Trasferimento"/>
    <x v="1"/>
    <x v="0"/>
    <x v="0"/>
    <m/>
  </r>
  <r>
    <n v="78660"/>
    <x v="0"/>
    <x v="0"/>
    <x v="0"/>
    <x v="0"/>
    <x v="2"/>
    <x v="292"/>
    <x v="0"/>
    <x v="1"/>
    <s v="Trasferimento"/>
    <x v="1"/>
    <x v="3"/>
    <x v="0"/>
    <m/>
  </r>
  <r>
    <n v="113593"/>
    <x v="0"/>
    <x v="0"/>
    <x v="0"/>
    <x v="0"/>
    <x v="2"/>
    <x v="292"/>
    <x v="0"/>
    <x v="0"/>
    <s v="Trasferimento"/>
    <x v="1"/>
    <x v="0"/>
    <x v="0"/>
    <m/>
  </r>
  <r>
    <n v="38357"/>
    <x v="0"/>
    <x v="0"/>
    <x v="0"/>
    <x v="0"/>
    <x v="9"/>
    <x v="117"/>
    <x v="0"/>
    <x v="0"/>
    <s v="Trasferimento"/>
    <x v="1"/>
    <x v="4"/>
    <x v="0"/>
    <m/>
  </r>
  <r>
    <n v="156170"/>
    <x v="0"/>
    <x v="0"/>
    <x v="0"/>
    <x v="0"/>
    <x v="2"/>
    <x v="292"/>
    <x v="0"/>
    <x v="0"/>
    <s v="Trasferimento"/>
    <x v="1"/>
    <x v="0"/>
    <x v="0"/>
    <m/>
  </r>
  <r>
    <n v="156169"/>
    <x v="0"/>
    <x v="0"/>
    <x v="0"/>
    <x v="0"/>
    <x v="2"/>
    <x v="292"/>
    <x v="0"/>
    <x v="1"/>
    <s v="Trasferimento"/>
    <x v="1"/>
    <x v="0"/>
    <x v="0"/>
    <m/>
  </r>
  <r>
    <n v="13542"/>
    <x v="0"/>
    <x v="0"/>
    <x v="0"/>
    <x v="0"/>
    <x v="2"/>
    <x v="292"/>
    <x v="0"/>
    <x v="0"/>
    <s v="Trasferimento"/>
    <x v="1"/>
    <x v="0"/>
    <x v="0"/>
    <m/>
  </r>
  <r>
    <n v="175879"/>
    <x v="0"/>
    <x v="0"/>
    <x v="0"/>
    <x v="0"/>
    <x v="2"/>
    <x v="292"/>
    <x v="0"/>
    <x v="0"/>
    <s v="Trasferimento"/>
    <x v="1"/>
    <x v="0"/>
    <x v="0"/>
    <m/>
  </r>
  <r>
    <n v="93444"/>
    <x v="0"/>
    <x v="0"/>
    <x v="0"/>
    <x v="0"/>
    <x v="2"/>
    <x v="292"/>
    <x v="0"/>
    <x v="0"/>
    <s v="Trasferimento"/>
    <x v="1"/>
    <x v="0"/>
    <x v="0"/>
    <m/>
  </r>
  <r>
    <n v="139715"/>
    <x v="0"/>
    <x v="0"/>
    <x v="0"/>
    <x v="0"/>
    <x v="13"/>
    <x v="177"/>
    <x v="0"/>
    <x v="0"/>
    <s v="Trasferimento"/>
    <x v="1"/>
    <x v="0"/>
    <x v="0"/>
    <m/>
  </r>
  <r>
    <n v="214572"/>
    <x v="0"/>
    <x v="1"/>
    <x v="0"/>
    <x v="2"/>
    <x v="13"/>
    <x v="177"/>
    <x v="0"/>
    <x v="1"/>
    <s v="Trasferimento"/>
    <x v="1"/>
    <x v="0"/>
    <x v="0"/>
    <m/>
  </r>
  <r>
    <n v="21290"/>
    <x v="0"/>
    <x v="0"/>
    <x v="0"/>
    <x v="0"/>
    <x v="2"/>
    <x v="292"/>
    <x v="0"/>
    <x v="0"/>
    <s v="Trasferimento"/>
    <x v="1"/>
    <x v="4"/>
    <x v="0"/>
    <m/>
  </r>
  <r>
    <n v="82305"/>
    <x v="0"/>
    <x v="0"/>
    <x v="2"/>
    <x v="4"/>
    <x v="2"/>
    <x v="292"/>
    <x v="0"/>
    <x v="0"/>
    <s v="Trasferimento"/>
    <x v="1"/>
    <x v="4"/>
    <x v="0"/>
    <m/>
  </r>
  <r>
    <n v="111561"/>
    <x v="0"/>
    <x v="0"/>
    <x v="0"/>
    <x v="0"/>
    <x v="9"/>
    <x v="117"/>
    <x v="0"/>
    <x v="0"/>
    <s v="Trasferimento"/>
    <x v="1"/>
    <x v="1"/>
    <x v="0"/>
    <m/>
  </r>
  <r>
    <n v="90225"/>
    <x v="0"/>
    <x v="0"/>
    <x v="0"/>
    <x v="0"/>
    <x v="8"/>
    <x v="62"/>
    <x v="0"/>
    <x v="0"/>
    <s v="Trasferimento"/>
    <x v="1"/>
    <x v="0"/>
    <x v="0"/>
    <m/>
  </r>
  <r>
    <n v="175092"/>
    <x v="0"/>
    <x v="0"/>
    <x v="0"/>
    <x v="0"/>
    <x v="11"/>
    <x v="142"/>
    <x v="0"/>
    <x v="0"/>
    <s v="Trasferimento"/>
    <x v="1"/>
    <x v="3"/>
    <x v="0"/>
    <m/>
  </r>
  <r>
    <n v="3552"/>
    <x v="0"/>
    <x v="0"/>
    <x v="0"/>
    <x v="0"/>
    <x v="0"/>
    <x v="100"/>
    <x v="0"/>
    <x v="1"/>
    <s v="Trasferimento"/>
    <x v="0"/>
    <x v="0"/>
    <x v="0"/>
    <m/>
  </r>
  <r>
    <n v="165591"/>
    <x v="0"/>
    <x v="0"/>
    <x v="0"/>
    <x v="0"/>
    <x v="11"/>
    <x v="142"/>
    <x v="0"/>
    <x v="0"/>
    <s v="Trasferimento"/>
    <x v="1"/>
    <x v="0"/>
    <x v="0"/>
    <m/>
  </r>
  <r>
    <n v="190753"/>
    <x v="0"/>
    <x v="0"/>
    <x v="0"/>
    <x v="0"/>
    <x v="11"/>
    <x v="142"/>
    <x v="0"/>
    <x v="0"/>
    <s v="Trasferimento"/>
    <x v="1"/>
    <x v="0"/>
    <x v="0"/>
    <m/>
  </r>
  <r>
    <n v="204756"/>
    <x v="0"/>
    <x v="0"/>
    <x v="0"/>
    <x v="0"/>
    <x v="7"/>
    <x v="44"/>
    <x v="0"/>
    <x v="1"/>
    <s v="Trasferimento"/>
    <x v="1"/>
    <x v="4"/>
    <x v="0"/>
    <m/>
  </r>
  <r>
    <n v="117669"/>
    <x v="0"/>
    <x v="0"/>
    <x v="0"/>
    <x v="0"/>
    <x v="7"/>
    <x v="44"/>
    <x v="0"/>
    <x v="1"/>
    <s v="Trasferimento"/>
    <x v="1"/>
    <x v="0"/>
    <x v="0"/>
    <m/>
  </r>
  <r>
    <n v="157144"/>
    <x v="1"/>
    <x v="0"/>
    <x v="0"/>
    <x v="0"/>
    <x v="7"/>
    <x v="44"/>
    <x v="0"/>
    <x v="1"/>
    <s v="Trasferimento"/>
    <x v="1"/>
    <x v="7"/>
    <x v="0"/>
    <m/>
  </r>
  <r>
    <n v="219749"/>
    <x v="1"/>
    <x v="1"/>
    <x v="0"/>
    <x v="3"/>
    <x v="7"/>
    <x v="44"/>
    <x v="0"/>
    <x v="0"/>
    <s v="Trasferimento"/>
    <x v="1"/>
    <x v="5"/>
    <x v="0"/>
    <m/>
  </r>
  <r>
    <n v="207944"/>
    <x v="1"/>
    <x v="0"/>
    <x v="0"/>
    <x v="0"/>
    <x v="2"/>
    <x v="42"/>
    <x v="0"/>
    <x v="0"/>
    <s v="Trasferimento"/>
    <x v="1"/>
    <x v="6"/>
    <x v="0"/>
    <m/>
  </r>
  <r>
    <n v="873"/>
    <x v="0"/>
    <x v="0"/>
    <x v="0"/>
    <x v="0"/>
    <x v="4"/>
    <x v="166"/>
    <x v="0"/>
    <x v="1"/>
    <s v="Trasferimento"/>
    <x v="1"/>
    <x v="3"/>
    <x v="0"/>
    <m/>
  </r>
  <r>
    <n v="77181"/>
    <x v="0"/>
    <x v="1"/>
    <x v="2"/>
    <x v="4"/>
    <x v="7"/>
    <x v="274"/>
    <x v="0"/>
    <x v="0"/>
    <s v="Trasferimento"/>
    <x v="0"/>
    <x v="1"/>
    <x v="0"/>
    <m/>
  </r>
  <r>
    <n v="213885"/>
    <x v="1"/>
    <x v="0"/>
    <x v="0"/>
    <x v="2"/>
    <x v="4"/>
    <x v="80"/>
    <x v="0"/>
    <x v="0"/>
    <s v="Trasferimento"/>
    <x v="1"/>
    <x v="5"/>
    <x v="0"/>
    <m/>
  </r>
  <r>
    <n v="170031"/>
    <x v="1"/>
    <x v="0"/>
    <x v="0"/>
    <x v="0"/>
    <x v="11"/>
    <x v="120"/>
    <x v="0"/>
    <x v="1"/>
    <s v="Trasferimento"/>
    <x v="1"/>
    <x v="6"/>
    <x v="0"/>
    <s v="B"/>
  </r>
  <r>
    <n v="58526"/>
    <x v="0"/>
    <x v="0"/>
    <x v="0"/>
    <x v="0"/>
    <x v="15"/>
    <x v="72"/>
    <x v="0"/>
    <x v="0"/>
    <s v="Trasferimento"/>
    <x v="1"/>
    <x v="3"/>
    <x v="0"/>
    <m/>
  </r>
  <r>
    <n v="211194"/>
    <x v="0"/>
    <x v="0"/>
    <x v="0"/>
    <x v="0"/>
    <x v="2"/>
    <x v="292"/>
    <x v="0"/>
    <x v="0"/>
    <s v="Trasferimento"/>
    <x v="1"/>
    <x v="0"/>
    <x v="0"/>
    <m/>
  </r>
  <r>
    <n v="120361"/>
    <x v="0"/>
    <x v="0"/>
    <x v="0"/>
    <x v="0"/>
    <x v="11"/>
    <x v="142"/>
    <x v="0"/>
    <x v="0"/>
    <s v="Trasferimento"/>
    <x v="1"/>
    <x v="3"/>
    <x v="0"/>
    <m/>
  </r>
  <r>
    <n v="152456"/>
    <x v="0"/>
    <x v="0"/>
    <x v="0"/>
    <x v="0"/>
    <x v="11"/>
    <x v="142"/>
    <x v="0"/>
    <x v="0"/>
    <s v="Trasferimento"/>
    <x v="1"/>
    <x v="0"/>
    <x v="0"/>
    <m/>
  </r>
  <r>
    <n v="232302"/>
    <x v="0"/>
    <x v="0"/>
    <x v="0"/>
    <x v="0"/>
    <x v="1"/>
    <x v="324"/>
    <x v="0"/>
    <x v="0"/>
    <s v="Trasferimento"/>
    <x v="1"/>
    <x v="3"/>
    <x v="0"/>
    <m/>
  </r>
  <r>
    <n v="179666"/>
    <x v="0"/>
    <x v="0"/>
    <x v="0"/>
    <x v="0"/>
    <x v="7"/>
    <x v="347"/>
    <x v="0"/>
    <x v="0"/>
    <s v="Trasferimento"/>
    <x v="0"/>
    <x v="0"/>
    <x v="0"/>
    <m/>
  </r>
  <r>
    <n v="74271"/>
    <x v="0"/>
    <x v="0"/>
    <x v="0"/>
    <x v="0"/>
    <x v="1"/>
    <x v="324"/>
    <x v="0"/>
    <x v="0"/>
    <s v="Trasferimento"/>
    <x v="1"/>
    <x v="3"/>
    <x v="0"/>
    <m/>
  </r>
  <r>
    <n v="180882"/>
    <x v="0"/>
    <x v="0"/>
    <x v="0"/>
    <x v="0"/>
    <x v="7"/>
    <x v="150"/>
    <x v="0"/>
    <x v="0"/>
    <s v="Trasferimento"/>
    <x v="1"/>
    <x v="0"/>
    <x v="0"/>
    <m/>
  </r>
  <r>
    <n v="181442"/>
    <x v="1"/>
    <x v="0"/>
    <x v="0"/>
    <x v="0"/>
    <x v="7"/>
    <x v="150"/>
    <x v="0"/>
    <x v="0"/>
    <s v="Trasferimento"/>
    <x v="1"/>
    <x v="6"/>
    <x v="0"/>
    <m/>
  </r>
  <r>
    <n v="191941"/>
    <x v="1"/>
    <x v="0"/>
    <x v="0"/>
    <x v="1"/>
    <x v="2"/>
    <x v="172"/>
    <x v="0"/>
    <x v="0"/>
    <s v="Trasferimento"/>
    <x v="1"/>
    <x v="7"/>
    <x v="0"/>
    <m/>
  </r>
  <r>
    <n v="70349"/>
    <x v="0"/>
    <x v="0"/>
    <x v="2"/>
    <x v="1"/>
    <x v="7"/>
    <x v="297"/>
    <x v="0"/>
    <x v="0"/>
    <s v="Trasferimento"/>
    <x v="1"/>
    <x v="0"/>
    <x v="0"/>
    <m/>
  </r>
  <r>
    <n v="223575"/>
    <x v="0"/>
    <x v="0"/>
    <x v="0"/>
    <x v="0"/>
    <x v="7"/>
    <x v="297"/>
    <x v="0"/>
    <x v="0"/>
    <s v="Trasferimento"/>
    <x v="1"/>
    <x v="1"/>
    <x v="0"/>
    <m/>
  </r>
  <r>
    <n v="170117"/>
    <x v="0"/>
    <x v="0"/>
    <x v="0"/>
    <x v="0"/>
    <x v="7"/>
    <x v="297"/>
    <x v="0"/>
    <x v="0"/>
    <s v="Trasferimento"/>
    <x v="1"/>
    <x v="1"/>
    <x v="0"/>
    <m/>
  </r>
  <r>
    <n v="169739"/>
    <x v="0"/>
    <x v="0"/>
    <x v="0"/>
    <x v="0"/>
    <x v="11"/>
    <x v="142"/>
    <x v="0"/>
    <x v="0"/>
    <s v="Trasferimento"/>
    <x v="1"/>
    <x v="0"/>
    <x v="0"/>
    <m/>
  </r>
  <r>
    <n v="33218"/>
    <x v="0"/>
    <x v="0"/>
    <x v="0"/>
    <x v="0"/>
    <x v="11"/>
    <x v="142"/>
    <x v="0"/>
    <x v="1"/>
    <s v="Trasferimento"/>
    <x v="1"/>
    <x v="0"/>
    <x v="0"/>
    <m/>
  </r>
  <r>
    <n v="226172"/>
    <x v="0"/>
    <x v="0"/>
    <x v="0"/>
    <x v="0"/>
    <x v="8"/>
    <x v="393"/>
    <x v="0"/>
    <x v="0"/>
    <s v="Trasferimento"/>
    <x v="1"/>
    <x v="0"/>
    <x v="0"/>
    <m/>
  </r>
  <r>
    <n v="229946"/>
    <x v="0"/>
    <x v="0"/>
    <x v="0"/>
    <x v="1"/>
    <x v="7"/>
    <x v="150"/>
    <x v="0"/>
    <x v="0"/>
    <s v="Trasferimento"/>
    <x v="1"/>
    <x v="1"/>
    <x v="0"/>
    <m/>
  </r>
  <r>
    <n v="128136"/>
    <x v="0"/>
    <x v="0"/>
    <x v="0"/>
    <x v="0"/>
    <x v="7"/>
    <x v="150"/>
    <x v="0"/>
    <x v="0"/>
    <s v="Trasferimento"/>
    <x v="1"/>
    <x v="4"/>
    <x v="0"/>
    <m/>
  </r>
  <r>
    <n v="203396"/>
    <x v="0"/>
    <x v="0"/>
    <x v="0"/>
    <x v="0"/>
    <x v="4"/>
    <x v="12"/>
    <x v="0"/>
    <x v="0"/>
    <s v="Trasferimento"/>
    <x v="1"/>
    <x v="0"/>
    <x v="0"/>
    <m/>
  </r>
  <r>
    <n v="87892"/>
    <x v="0"/>
    <x v="0"/>
    <x v="0"/>
    <x v="0"/>
    <x v="4"/>
    <x v="12"/>
    <x v="0"/>
    <x v="0"/>
    <s v="Trasferimento"/>
    <x v="1"/>
    <x v="4"/>
    <x v="0"/>
    <m/>
  </r>
  <r>
    <n v="122633"/>
    <x v="0"/>
    <x v="0"/>
    <x v="0"/>
    <x v="0"/>
    <x v="11"/>
    <x v="142"/>
    <x v="0"/>
    <x v="0"/>
    <s v="Trasferimento"/>
    <x v="1"/>
    <x v="4"/>
    <x v="0"/>
    <m/>
  </r>
  <r>
    <n v="227808"/>
    <x v="0"/>
    <x v="0"/>
    <x v="0"/>
    <x v="0"/>
    <x v="7"/>
    <x v="150"/>
    <x v="0"/>
    <x v="0"/>
    <s v="Trasferimento"/>
    <x v="1"/>
    <x v="1"/>
    <x v="0"/>
    <m/>
  </r>
  <r>
    <n v="132896"/>
    <x v="0"/>
    <x v="0"/>
    <x v="0"/>
    <x v="0"/>
    <x v="11"/>
    <x v="142"/>
    <x v="0"/>
    <x v="0"/>
    <s v="Trasferimento"/>
    <x v="1"/>
    <x v="3"/>
    <x v="0"/>
    <m/>
  </r>
  <r>
    <n v="218126"/>
    <x v="0"/>
    <x v="0"/>
    <x v="2"/>
    <x v="1"/>
    <x v="11"/>
    <x v="142"/>
    <x v="0"/>
    <x v="0"/>
    <s v="Trasferimento"/>
    <x v="1"/>
    <x v="1"/>
    <x v="0"/>
    <m/>
  </r>
  <r>
    <n v="100119"/>
    <x v="0"/>
    <x v="0"/>
    <x v="0"/>
    <x v="0"/>
    <x v="11"/>
    <x v="142"/>
    <x v="0"/>
    <x v="0"/>
    <s v="Trasferimento"/>
    <x v="1"/>
    <x v="0"/>
    <x v="0"/>
    <m/>
  </r>
  <r>
    <n v="213854"/>
    <x v="0"/>
    <x v="0"/>
    <x v="0"/>
    <x v="0"/>
    <x v="7"/>
    <x v="297"/>
    <x v="0"/>
    <x v="0"/>
    <s v="Trasferimento"/>
    <x v="1"/>
    <x v="0"/>
    <x v="0"/>
    <m/>
  </r>
  <r>
    <n v="155090"/>
    <x v="0"/>
    <x v="0"/>
    <x v="0"/>
    <x v="0"/>
    <x v="11"/>
    <x v="142"/>
    <x v="0"/>
    <x v="0"/>
    <s v="Trasferimento"/>
    <x v="1"/>
    <x v="0"/>
    <x v="0"/>
    <m/>
  </r>
  <r>
    <n v="139639"/>
    <x v="0"/>
    <x v="0"/>
    <x v="0"/>
    <x v="0"/>
    <x v="11"/>
    <x v="142"/>
    <x v="0"/>
    <x v="0"/>
    <s v="Trasferimento"/>
    <x v="1"/>
    <x v="0"/>
    <x v="0"/>
    <m/>
  </r>
  <r>
    <n v="33298"/>
    <x v="0"/>
    <x v="0"/>
    <x v="0"/>
    <x v="0"/>
    <x v="11"/>
    <x v="142"/>
    <x v="0"/>
    <x v="0"/>
    <s v="Trasferimento"/>
    <x v="1"/>
    <x v="4"/>
    <x v="0"/>
    <m/>
  </r>
  <r>
    <n v="115856"/>
    <x v="0"/>
    <x v="0"/>
    <x v="0"/>
    <x v="1"/>
    <x v="11"/>
    <x v="142"/>
    <x v="0"/>
    <x v="0"/>
    <s v="Trasferimento"/>
    <x v="1"/>
    <x v="3"/>
    <x v="0"/>
    <m/>
  </r>
  <r>
    <n v="33252"/>
    <x v="0"/>
    <x v="0"/>
    <x v="0"/>
    <x v="0"/>
    <x v="11"/>
    <x v="142"/>
    <x v="0"/>
    <x v="1"/>
    <s v="Trasferimento"/>
    <x v="1"/>
    <x v="3"/>
    <x v="0"/>
    <m/>
  </r>
  <r>
    <n v="165928"/>
    <x v="0"/>
    <x v="0"/>
    <x v="0"/>
    <x v="0"/>
    <x v="11"/>
    <x v="142"/>
    <x v="0"/>
    <x v="0"/>
    <s v="Trasferimento"/>
    <x v="1"/>
    <x v="3"/>
    <x v="0"/>
    <m/>
  </r>
  <r>
    <n v="6511"/>
    <x v="0"/>
    <x v="0"/>
    <x v="0"/>
    <x v="0"/>
    <x v="11"/>
    <x v="142"/>
    <x v="0"/>
    <x v="0"/>
    <s v="Trasferimento"/>
    <x v="1"/>
    <x v="3"/>
    <x v="0"/>
    <m/>
  </r>
  <r>
    <n v="149973"/>
    <x v="0"/>
    <x v="0"/>
    <x v="0"/>
    <x v="0"/>
    <x v="11"/>
    <x v="142"/>
    <x v="0"/>
    <x v="1"/>
    <s v="Trasferimento"/>
    <x v="1"/>
    <x v="4"/>
    <x v="0"/>
    <m/>
  </r>
  <r>
    <n v="201218"/>
    <x v="0"/>
    <x v="0"/>
    <x v="0"/>
    <x v="0"/>
    <x v="11"/>
    <x v="142"/>
    <x v="0"/>
    <x v="0"/>
    <s v="Trasferimento"/>
    <x v="1"/>
    <x v="0"/>
    <x v="0"/>
    <m/>
  </r>
  <r>
    <n v="168418"/>
    <x v="1"/>
    <x v="1"/>
    <x v="2"/>
    <x v="1"/>
    <x v="9"/>
    <x v="255"/>
    <x v="0"/>
    <x v="0"/>
    <s v="Trasferimento"/>
    <x v="0"/>
    <x v="2"/>
    <x v="0"/>
    <m/>
  </r>
  <r>
    <n v="126689"/>
    <x v="0"/>
    <x v="0"/>
    <x v="0"/>
    <x v="0"/>
    <x v="11"/>
    <x v="142"/>
    <x v="0"/>
    <x v="1"/>
    <s v="Trasferimento"/>
    <x v="1"/>
    <x v="3"/>
    <x v="0"/>
    <m/>
  </r>
  <r>
    <n v="200998"/>
    <x v="0"/>
    <x v="0"/>
    <x v="0"/>
    <x v="0"/>
    <x v="7"/>
    <x v="297"/>
    <x v="0"/>
    <x v="0"/>
    <s v="Trasferimento"/>
    <x v="1"/>
    <x v="3"/>
    <x v="0"/>
    <m/>
  </r>
  <r>
    <n v="194525"/>
    <x v="0"/>
    <x v="0"/>
    <x v="0"/>
    <x v="0"/>
    <x v="11"/>
    <x v="142"/>
    <x v="0"/>
    <x v="0"/>
    <s v="Trasferimento"/>
    <x v="1"/>
    <x v="3"/>
    <x v="0"/>
    <m/>
  </r>
  <r>
    <n v="205020"/>
    <x v="0"/>
    <x v="0"/>
    <x v="0"/>
    <x v="0"/>
    <x v="11"/>
    <x v="142"/>
    <x v="0"/>
    <x v="0"/>
    <s v="Trasferimento"/>
    <x v="1"/>
    <x v="0"/>
    <x v="0"/>
    <m/>
  </r>
  <r>
    <n v="84463"/>
    <x v="0"/>
    <x v="0"/>
    <x v="0"/>
    <x v="0"/>
    <x v="1"/>
    <x v="324"/>
    <x v="0"/>
    <x v="0"/>
    <s v="Trasferimento"/>
    <x v="1"/>
    <x v="0"/>
    <x v="0"/>
    <m/>
  </r>
  <r>
    <n v="127454"/>
    <x v="0"/>
    <x v="0"/>
    <x v="0"/>
    <x v="0"/>
    <x v="1"/>
    <x v="324"/>
    <x v="0"/>
    <x v="0"/>
    <s v="Trasferimento"/>
    <x v="1"/>
    <x v="1"/>
    <x v="0"/>
    <m/>
  </r>
  <r>
    <n v="144332"/>
    <x v="0"/>
    <x v="0"/>
    <x v="0"/>
    <x v="0"/>
    <x v="1"/>
    <x v="324"/>
    <x v="0"/>
    <x v="1"/>
    <s v="Trasferimento"/>
    <x v="1"/>
    <x v="3"/>
    <x v="0"/>
    <m/>
  </r>
  <r>
    <n v="115363"/>
    <x v="0"/>
    <x v="0"/>
    <x v="0"/>
    <x v="0"/>
    <x v="11"/>
    <x v="142"/>
    <x v="0"/>
    <x v="0"/>
    <s v="Trasferimento"/>
    <x v="1"/>
    <x v="3"/>
    <x v="0"/>
    <m/>
  </r>
  <r>
    <n v="136082"/>
    <x v="0"/>
    <x v="0"/>
    <x v="0"/>
    <x v="0"/>
    <x v="1"/>
    <x v="324"/>
    <x v="0"/>
    <x v="0"/>
    <s v="Trasferimento"/>
    <x v="1"/>
    <x v="0"/>
    <x v="0"/>
    <m/>
  </r>
  <r>
    <n v="72041"/>
    <x v="0"/>
    <x v="0"/>
    <x v="2"/>
    <x v="0"/>
    <x v="1"/>
    <x v="324"/>
    <x v="0"/>
    <x v="1"/>
    <s v="Trasferimento"/>
    <x v="1"/>
    <x v="1"/>
    <x v="0"/>
    <m/>
  </r>
  <r>
    <n v="182465"/>
    <x v="0"/>
    <x v="0"/>
    <x v="0"/>
    <x v="0"/>
    <x v="1"/>
    <x v="324"/>
    <x v="0"/>
    <x v="0"/>
    <s v="Trasferimento"/>
    <x v="1"/>
    <x v="0"/>
    <x v="0"/>
    <m/>
  </r>
  <r>
    <n v="41938"/>
    <x v="0"/>
    <x v="0"/>
    <x v="0"/>
    <x v="0"/>
    <x v="1"/>
    <x v="324"/>
    <x v="0"/>
    <x v="0"/>
    <s v="Trasferimento"/>
    <x v="1"/>
    <x v="1"/>
    <x v="0"/>
    <m/>
  </r>
  <r>
    <n v="87532"/>
    <x v="0"/>
    <x v="0"/>
    <x v="0"/>
    <x v="0"/>
    <x v="7"/>
    <x v="297"/>
    <x v="0"/>
    <x v="0"/>
    <s v="Trasferimento"/>
    <x v="1"/>
    <x v="4"/>
    <x v="0"/>
    <m/>
  </r>
  <r>
    <n v="5245"/>
    <x v="0"/>
    <x v="0"/>
    <x v="0"/>
    <x v="0"/>
    <x v="7"/>
    <x v="297"/>
    <x v="0"/>
    <x v="0"/>
    <s v="Trasferimento"/>
    <x v="1"/>
    <x v="0"/>
    <x v="0"/>
    <m/>
  </r>
  <r>
    <n v="130990"/>
    <x v="0"/>
    <x v="0"/>
    <x v="0"/>
    <x v="0"/>
    <x v="1"/>
    <x v="324"/>
    <x v="0"/>
    <x v="0"/>
    <s v="Trasferimento"/>
    <x v="1"/>
    <x v="3"/>
    <x v="0"/>
    <m/>
  </r>
  <r>
    <n v="101641"/>
    <x v="0"/>
    <x v="0"/>
    <x v="2"/>
    <x v="0"/>
    <x v="1"/>
    <x v="324"/>
    <x v="0"/>
    <x v="0"/>
    <s v="Trasferimento"/>
    <x v="1"/>
    <x v="3"/>
    <x v="0"/>
    <m/>
  </r>
  <r>
    <n v="71262"/>
    <x v="0"/>
    <x v="0"/>
    <x v="2"/>
    <x v="4"/>
    <x v="11"/>
    <x v="142"/>
    <x v="0"/>
    <x v="0"/>
    <s v="Trasferimento"/>
    <x v="1"/>
    <x v="0"/>
    <x v="0"/>
    <m/>
  </r>
  <r>
    <n v="220786"/>
    <x v="0"/>
    <x v="0"/>
    <x v="0"/>
    <x v="1"/>
    <x v="1"/>
    <x v="324"/>
    <x v="0"/>
    <x v="0"/>
    <s v="Trasferimento"/>
    <x v="1"/>
    <x v="1"/>
    <x v="0"/>
    <m/>
  </r>
  <r>
    <n v="144334"/>
    <x v="0"/>
    <x v="0"/>
    <x v="0"/>
    <x v="0"/>
    <x v="1"/>
    <x v="324"/>
    <x v="0"/>
    <x v="0"/>
    <s v="Trasferimento"/>
    <x v="1"/>
    <x v="3"/>
    <x v="0"/>
    <m/>
  </r>
  <r>
    <n v="141144"/>
    <x v="0"/>
    <x v="0"/>
    <x v="0"/>
    <x v="0"/>
    <x v="11"/>
    <x v="142"/>
    <x v="0"/>
    <x v="0"/>
    <s v="Trasferimento"/>
    <x v="1"/>
    <x v="0"/>
    <x v="0"/>
    <m/>
  </r>
  <r>
    <n v="128114"/>
    <x v="0"/>
    <x v="0"/>
    <x v="0"/>
    <x v="0"/>
    <x v="11"/>
    <x v="142"/>
    <x v="0"/>
    <x v="1"/>
    <s v="Trasferimento"/>
    <x v="1"/>
    <x v="4"/>
    <x v="0"/>
    <m/>
  </r>
  <r>
    <n v="149983"/>
    <x v="0"/>
    <x v="0"/>
    <x v="0"/>
    <x v="0"/>
    <x v="11"/>
    <x v="142"/>
    <x v="0"/>
    <x v="0"/>
    <s v="Trasferimento"/>
    <x v="1"/>
    <x v="4"/>
    <x v="0"/>
    <m/>
  </r>
  <r>
    <n v="155214"/>
    <x v="0"/>
    <x v="0"/>
    <x v="0"/>
    <x v="0"/>
    <x v="1"/>
    <x v="324"/>
    <x v="0"/>
    <x v="0"/>
    <s v="Trasferimento"/>
    <x v="1"/>
    <x v="0"/>
    <x v="0"/>
    <m/>
  </r>
  <r>
    <n v="81376"/>
    <x v="0"/>
    <x v="0"/>
    <x v="0"/>
    <x v="0"/>
    <x v="11"/>
    <x v="142"/>
    <x v="0"/>
    <x v="0"/>
    <s v="Trasferimento"/>
    <x v="1"/>
    <x v="0"/>
    <x v="0"/>
    <m/>
  </r>
  <r>
    <n v="227007"/>
    <x v="0"/>
    <x v="0"/>
    <x v="0"/>
    <x v="2"/>
    <x v="12"/>
    <x v="314"/>
    <x v="0"/>
    <x v="0"/>
    <s v="Trasferimento"/>
    <x v="0"/>
    <x v="0"/>
    <x v="0"/>
    <m/>
  </r>
  <r>
    <n v="142437"/>
    <x v="0"/>
    <x v="0"/>
    <x v="0"/>
    <x v="0"/>
    <x v="11"/>
    <x v="142"/>
    <x v="0"/>
    <x v="1"/>
    <s v="Trasferimento"/>
    <x v="1"/>
    <x v="3"/>
    <x v="0"/>
    <m/>
  </r>
  <r>
    <n v="157365"/>
    <x v="0"/>
    <x v="0"/>
    <x v="2"/>
    <x v="0"/>
    <x v="1"/>
    <x v="324"/>
    <x v="0"/>
    <x v="0"/>
    <s v="Trasferimento"/>
    <x v="1"/>
    <x v="0"/>
    <x v="0"/>
    <m/>
  </r>
  <r>
    <n v="203755"/>
    <x v="0"/>
    <x v="0"/>
    <x v="0"/>
    <x v="0"/>
    <x v="17"/>
    <x v="258"/>
    <x v="0"/>
    <x v="0"/>
    <s v="Trasferimento"/>
    <x v="1"/>
    <x v="0"/>
    <x v="0"/>
    <m/>
  </r>
  <r>
    <n v="224102"/>
    <x v="0"/>
    <x v="0"/>
    <x v="0"/>
    <x v="0"/>
    <x v="1"/>
    <x v="324"/>
    <x v="0"/>
    <x v="0"/>
    <s v="Trasferimento"/>
    <x v="1"/>
    <x v="0"/>
    <x v="0"/>
    <m/>
  </r>
  <r>
    <n v="142117"/>
    <x v="0"/>
    <x v="0"/>
    <x v="0"/>
    <x v="0"/>
    <x v="1"/>
    <x v="324"/>
    <x v="0"/>
    <x v="0"/>
    <s v="Trasferimento"/>
    <x v="1"/>
    <x v="0"/>
    <x v="0"/>
    <m/>
  </r>
  <r>
    <n v="149982"/>
    <x v="0"/>
    <x v="0"/>
    <x v="0"/>
    <x v="0"/>
    <x v="11"/>
    <x v="142"/>
    <x v="0"/>
    <x v="0"/>
    <s v="Trasferimento"/>
    <x v="1"/>
    <x v="4"/>
    <x v="0"/>
    <m/>
  </r>
  <r>
    <n v="143369"/>
    <x v="0"/>
    <x v="0"/>
    <x v="2"/>
    <x v="1"/>
    <x v="11"/>
    <x v="142"/>
    <x v="0"/>
    <x v="0"/>
    <s v="Trasferimento"/>
    <x v="1"/>
    <x v="0"/>
    <x v="0"/>
    <m/>
  </r>
  <r>
    <n v="125229"/>
    <x v="0"/>
    <x v="0"/>
    <x v="0"/>
    <x v="0"/>
    <x v="1"/>
    <x v="324"/>
    <x v="0"/>
    <x v="0"/>
    <s v="Trasferimento"/>
    <x v="1"/>
    <x v="3"/>
    <x v="0"/>
    <m/>
  </r>
  <r>
    <n v="22296"/>
    <x v="0"/>
    <x v="0"/>
    <x v="0"/>
    <x v="0"/>
    <x v="1"/>
    <x v="324"/>
    <x v="0"/>
    <x v="0"/>
    <s v="Trasferimento"/>
    <x v="1"/>
    <x v="4"/>
    <x v="0"/>
    <m/>
  </r>
  <r>
    <n v="60809"/>
    <x v="0"/>
    <x v="0"/>
    <x v="0"/>
    <x v="0"/>
    <x v="11"/>
    <x v="142"/>
    <x v="0"/>
    <x v="0"/>
    <s v="Trasferimento"/>
    <x v="1"/>
    <x v="4"/>
    <x v="0"/>
    <m/>
  </r>
  <r>
    <n v="31919"/>
    <x v="0"/>
    <x v="0"/>
    <x v="2"/>
    <x v="0"/>
    <x v="1"/>
    <x v="324"/>
    <x v="0"/>
    <x v="1"/>
    <s v="Trasferimento"/>
    <x v="1"/>
    <x v="0"/>
    <x v="0"/>
    <m/>
  </r>
  <r>
    <n v="33208"/>
    <x v="0"/>
    <x v="0"/>
    <x v="0"/>
    <x v="0"/>
    <x v="11"/>
    <x v="142"/>
    <x v="0"/>
    <x v="1"/>
    <s v="Trasferimento"/>
    <x v="1"/>
    <x v="4"/>
    <x v="0"/>
    <m/>
  </r>
  <r>
    <n v="198432"/>
    <x v="0"/>
    <x v="0"/>
    <x v="2"/>
    <x v="0"/>
    <x v="1"/>
    <x v="324"/>
    <x v="0"/>
    <x v="0"/>
    <s v="Trasferimento"/>
    <x v="1"/>
    <x v="0"/>
    <x v="0"/>
    <m/>
  </r>
  <r>
    <n v="144352"/>
    <x v="0"/>
    <x v="0"/>
    <x v="0"/>
    <x v="0"/>
    <x v="1"/>
    <x v="324"/>
    <x v="0"/>
    <x v="0"/>
    <s v="Trasferimento"/>
    <x v="1"/>
    <x v="4"/>
    <x v="0"/>
    <m/>
  </r>
  <r>
    <n v="196842"/>
    <x v="0"/>
    <x v="0"/>
    <x v="0"/>
    <x v="0"/>
    <x v="11"/>
    <x v="142"/>
    <x v="0"/>
    <x v="0"/>
    <s v="Trasferimento"/>
    <x v="1"/>
    <x v="0"/>
    <x v="0"/>
    <m/>
  </r>
  <r>
    <n v="73800"/>
    <x v="0"/>
    <x v="0"/>
    <x v="0"/>
    <x v="2"/>
    <x v="4"/>
    <x v="154"/>
    <x v="0"/>
    <x v="1"/>
    <s v="Trasferimento"/>
    <x v="1"/>
    <x v="0"/>
    <x v="0"/>
    <m/>
  </r>
  <r>
    <n v="204286"/>
    <x v="0"/>
    <x v="0"/>
    <x v="0"/>
    <x v="2"/>
    <x v="4"/>
    <x v="154"/>
    <x v="0"/>
    <x v="0"/>
    <s v="Trasferimento"/>
    <x v="1"/>
    <x v="0"/>
    <x v="0"/>
    <m/>
  </r>
  <r>
    <n v="230532"/>
    <x v="1"/>
    <x v="1"/>
    <x v="0"/>
    <x v="0"/>
    <x v="17"/>
    <x v="258"/>
    <x v="0"/>
    <x v="0"/>
    <s v="Trasferimento"/>
    <x v="1"/>
    <x v="2"/>
    <x v="0"/>
    <m/>
  </r>
  <r>
    <n v="230533"/>
    <x v="1"/>
    <x v="1"/>
    <x v="0"/>
    <x v="0"/>
    <x v="17"/>
    <x v="258"/>
    <x v="0"/>
    <x v="0"/>
    <s v="Trasferimento"/>
    <x v="1"/>
    <x v="6"/>
    <x v="0"/>
    <m/>
  </r>
  <r>
    <n v="216902"/>
    <x v="1"/>
    <x v="0"/>
    <x v="0"/>
    <x v="1"/>
    <x v="4"/>
    <x v="154"/>
    <x v="0"/>
    <x v="1"/>
    <s v="Trasferimento"/>
    <x v="1"/>
    <x v="5"/>
    <x v="0"/>
    <m/>
  </r>
  <r>
    <n v="79714"/>
    <x v="0"/>
    <x v="0"/>
    <x v="2"/>
    <x v="4"/>
    <x v="11"/>
    <x v="94"/>
    <x v="0"/>
    <x v="0"/>
    <s v="Trasferimento"/>
    <x v="1"/>
    <x v="4"/>
    <x v="0"/>
    <m/>
  </r>
  <r>
    <n v="195928"/>
    <x v="0"/>
    <x v="0"/>
    <x v="0"/>
    <x v="0"/>
    <x v="2"/>
    <x v="415"/>
    <x v="0"/>
    <x v="0"/>
    <s v="Trasferimento"/>
    <x v="0"/>
    <x v="3"/>
    <x v="0"/>
    <m/>
  </r>
  <r>
    <n v="41023"/>
    <x v="0"/>
    <x v="0"/>
    <x v="0"/>
    <x v="0"/>
    <x v="12"/>
    <x v="309"/>
    <x v="0"/>
    <x v="0"/>
    <s v="Trasferimento"/>
    <x v="0"/>
    <x v="3"/>
    <x v="0"/>
    <m/>
  </r>
  <r>
    <n v="141003"/>
    <x v="0"/>
    <x v="0"/>
    <x v="0"/>
    <x v="0"/>
    <x v="12"/>
    <x v="309"/>
    <x v="0"/>
    <x v="0"/>
    <s v="Trasferimento"/>
    <x v="0"/>
    <x v="0"/>
    <x v="0"/>
    <m/>
  </r>
  <r>
    <n v="208301"/>
    <x v="0"/>
    <x v="0"/>
    <x v="0"/>
    <x v="1"/>
    <x v="12"/>
    <x v="309"/>
    <x v="0"/>
    <x v="0"/>
    <s v="Trasferimento"/>
    <x v="0"/>
    <x v="1"/>
    <x v="0"/>
    <m/>
  </r>
  <r>
    <n v="32174"/>
    <x v="0"/>
    <x v="0"/>
    <x v="0"/>
    <x v="0"/>
    <x v="12"/>
    <x v="309"/>
    <x v="0"/>
    <x v="0"/>
    <s v="Trasferimento"/>
    <x v="0"/>
    <x v="3"/>
    <x v="0"/>
    <m/>
  </r>
  <r>
    <n v="88818"/>
    <x v="0"/>
    <x v="0"/>
    <x v="0"/>
    <x v="0"/>
    <x v="8"/>
    <x v="173"/>
    <x v="0"/>
    <x v="0"/>
    <s v="Trasferimento"/>
    <x v="0"/>
    <x v="3"/>
    <x v="0"/>
    <m/>
  </r>
  <r>
    <n v="228228"/>
    <x v="0"/>
    <x v="0"/>
    <x v="0"/>
    <x v="0"/>
    <x v="11"/>
    <x v="388"/>
    <x v="0"/>
    <x v="0"/>
    <s v="Trasferimento"/>
    <x v="0"/>
    <x v="1"/>
    <x v="0"/>
    <m/>
  </r>
  <r>
    <n v="228163"/>
    <x v="0"/>
    <x v="0"/>
    <x v="0"/>
    <x v="3"/>
    <x v="8"/>
    <x v="62"/>
    <x v="0"/>
    <x v="1"/>
    <s v="Trasferimento"/>
    <x v="1"/>
    <x v="3"/>
    <x v="0"/>
    <m/>
  </r>
  <r>
    <n v="228141"/>
    <x v="0"/>
    <x v="0"/>
    <x v="0"/>
    <x v="3"/>
    <x v="8"/>
    <x v="62"/>
    <x v="0"/>
    <x v="0"/>
    <s v="Trasferimento"/>
    <x v="1"/>
    <x v="3"/>
    <x v="0"/>
    <m/>
  </r>
  <r>
    <n v="150155"/>
    <x v="0"/>
    <x v="0"/>
    <x v="0"/>
    <x v="0"/>
    <x v="8"/>
    <x v="372"/>
    <x v="0"/>
    <x v="0"/>
    <s v="Trasferimento"/>
    <x v="0"/>
    <x v="0"/>
    <x v="0"/>
    <m/>
  </r>
  <r>
    <n v="106652"/>
    <x v="0"/>
    <x v="0"/>
    <x v="0"/>
    <x v="0"/>
    <x v="8"/>
    <x v="372"/>
    <x v="0"/>
    <x v="0"/>
    <s v="Trasferimento"/>
    <x v="0"/>
    <x v="4"/>
    <x v="0"/>
    <m/>
  </r>
  <r>
    <n v="196630"/>
    <x v="0"/>
    <x v="0"/>
    <x v="0"/>
    <x v="0"/>
    <x v="11"/>
    <x v="280"/>
    <x v="0"/>
    <x v="0"/>
    <s v="Trasferimento"/>
    <x v="0"/>
    <x v="0"/>
    <x v="0"/>
    <m/>
  </r>
  <r>
    <n v="172989"/>
    <x v="0"/>
    <x v="0"/>
    <x v="0"/>
    <x v="0"/>
    <x v="11"/>
    <x v="91"/>
    <x v="0"/>
    <x v="0"/>
    <s v="Trasferimento"/>
    <x v="1"/>
    <x v="3"/>
    <x v="0"/>
    <m/>
  </r>
  <r>
    <n v="105544"/>
    <x v="0"/>
    <x v="0"/>
    <x v="0"/>
    <x v="0"/>
    <x v="1"/>
    <x v="20"/>
    <x v="0"/>
    <x v="0"/>
    <s v="Trasferimento"/>
    <x v="0"/>
    <x v="0"/>
    <x v="0"/>
    <m/>
  </r>
  <r>
    <n v="112071"/>
    <x v="0"/>
    <x v="0"/>
    <x v="2"/>
    <x v="0"/>
    <x v="12"/>
    <x v="254"/>
    <x v="0"/>
    <x v="0"/>
    <s v="Trasferimento"/>
    <x v="0"/>
    <x v="0"/>
    <x v="0"/>
    <m/>
  </r>
  <r>
    <n v="201434"/>
    <x v="1"/>
    <x v="1"/>
    <x v="2"/>
    <x v="1"/>
    <x v="1"/>
    <x v="20"/>
    <x v="0"/>
    <x v="0"/>
    <s v="Trasferimento"/>
    <x v="0"/>
    <x v="2"/>
    <x v="0"/>
    <m/>
  </r>
  <r>
    <n v="123296"/>
    <x v="0"/>
    <x v="0"/>
    <x v="0"/>
    <x v="0"/>
    <x v="11"/>
    <x v="126"/>
    <x v="0"/>
    <x v="0"/>
    <s v="Trasferimento"/>
    <x v="1"/>
    <x v="0"/>
    <x v="0"/>
    <m/>
  </r>
  <r>
    <n v="99223"/>
    <x v="0"/>
    <x v="0"/>
    <x v="0"/>
    <x v="0"/>
    <x v="10"/>
    <x v="220"/>
    <x v="0"/>
    <x v="0"/>
    <s v="Trasferimento"/>
    <x v="0"/>
    <x v="4"/>
    <x v="0"/>
    <m/>
  </r>
  <r>
    <n v="99219"/>
    <x v="0"/>
    <x v="0"/>
    <x v="0"/>
    <x v="0"/>
    <x v="10"/>
    <x v="220"/>
    <x v="0"/>
    <x v="1"/>
    <s v="Trasferimento"/>
    <x v="0"/>
    <x v="4"/>
    <x v="0"/>
    <m/>
  </r>
  <r>
    <n v="126581"/>
    <x v="0"/>
    <x v="0"/>
    <x v="0"/>
    <x v="0"/>
    <x v="4"/>
    <x v="149"/>
    <x v="0"/>
    <x v="0"/>
    <s v="Trasferimento"/>
    <x v="1"/>
    <x v="0"/>
    <x v="0"/>
    <m/>
  </r>
  <r>
    <n v="30708"/>
    <x v="0"/>
    <x v="0"/>
    <x v="0"/>
    <x v="0"/>
    <x v="4"/>
    <x v="140"/>
    <x v="0"/>
    <x v="0"/>
    <s v="Trasferimento"/>
    <x v="0"/>
    <x v="4"/>
    <x v="0"/>
    <m/>
  </r>
  <r>
    <n v="231082"/>
    <x v="0"/>
    <x v="0"/>
    <x v="0"/>
    <x v="1"/>
    <x v="7"/>
    <x v="51"/>
    <x v="0"/>
    <x v="0"/>
    <s v="Trasferimento"/>
    <x v="1"/>
    <x v="1"/>
    <x v="0"/>
    <m/>
  </r>
  <r>
    <n v="214393"/>
    <x v="0"/>
    <x v="0"/>
    <x v="0"/>
    <x v="0"/>
    <x v="7"/>
    <x v="51"/>
    <x v="0"/>
    <x v="0"/>
    <s v="Trasferimento"/>
    <x v="1"/>
    <x v="1"/>
    <x v="0"/>
    <m/>
  </r>
  <r>
    <n v="29113"/>
    <x v="0"/>
    <x v="0"/>
    <x v="0"/>
    <x v="0"/>
    <x v="7"/>
    <x v="45"/>
    <x v="0"/>
    <x v="0"/>
    <s v="Trasferimento"/>
    <x v="1"/>
    <x v="4"/>
    <x v="0"/>
    <m/>
  </r>
  <r>
    <n v="152936"/>
    <x v="0"/>
    <x v="0"/>
    <x v="0"/>
    <x v="0"/>
    <x v="2"/>
    <x v="79"/>
    <x v="0"/>
    <x v="1"/>
    <s v="Trasferimento"/>
    <x v="1"/>
    <x v="0"/>
    <x v="0"/>
    <m/>
  </r>
  <r>
    <n v="152935"/>
    <x v="0"/>
    <x v="0"/>
    <x v="0"/>
    <x v="0"/>
    <x v="2"/>
    <x v="79"/>
    <x v="0"/>
    <x v="0"/>
    <s v="Trasferimento"/>
    <x v="1"/>
    <x v="4"/>
    <x v="0"/>
    <m/>
  </r>
  <r>
    <n v="223964"/>
    <x v="0"/>
    <x v="0"/>
    <x v="0"/>
    <x v="0"/>
    <x v="2"/>
    <x v="79"/>
    <x v="0"/>
    <x v="0"/>
    <s v="Trasferimento"/>
    <x v="1"/>
    <x v="0"/>
    <x v="0"/>
    <m/>
  </r>
  <r>
    <n v="126485"/>
    <x v="0"/>
    <x v="0"/>
    <x v="0"/>
    <x v="0"/>
    <x v="8"/>
    <x v="372"/>
    <x v="0"/>
    <x v="0"/>
    <s v="Trasferimento"/>
    <x v="0"/>
    <x v="0"/>
    <x v="0"/>
    <m/>
  </r>
  <r>
    <n v="216389"/>
    <x v="0"/>
    <x v="0"/>
    <x v="0"/>
    <x v="0"/>
    <x v="2"/>
    <x v="5"/>
    <x v="0"/>
    <x v="0"/>
    <s v="Trasferimento"/>
    <x v="1"/>
    <x v="0"/>
    <x v="0"/>
    <m/>
  </r>
  <r>
    <n v="206821"/>
    <x v="0"/>
    <x v="0"/>
    <x v="0"/>
    <x v="0"/>
    <x v="2"/>
    <x v="5"/>
    <x v="0"/>
    <x v="1"/>
    <s v="Trasferimento"/>
    <x v="1"/>
    <x v="3"/>
    <x v="0"/>
    <m/>
  </r>
  <r>
    <n v="73401"/>
    <x v="0"/>
    <x v="0"/>
    <x v="2"/>
    <x v="1"/>
    <x v="8"/>
    <x v="397"/>
    <x v="0"/>
    <x v="0"/>
    <s v="Trasferimento"/>
    <x v="4"/>
    <x v="4"/>
    <x v="0"/>
    <m/>
  </r>
  <r>
    <n v="192073"/>
    <x v="1"/>
    <x v="1"/>
    <x v="0"/>
    <x v="0"/>
    <x v="4"/>
    <x v="146"/>
    <x v="0"/>
    <x v="1"/>
    <s v="Trasferimento"/>
    <x v="1"/>
    <x v="5"/>
    <x v="0"/>
    <s v="B"/>
  </r>
  <r>
    <n v="173374"/>
    <x v="0"/>
    <x v="0"/>
    <x v="0"/>
    <x v="0"/>
    <x v="4"/>
    <x v="146"/>
    <x v="0"/>
    <x v="0"/>
    <s v="Trasferimento"/>
    <x v="1"/>
    <x v="0"/>
    <x v="0"/>
    <m/>
  </r>
  <r>
    <n v="203493"/>
    <x v="0"/>
    <x v="0"/>
    <x v="2"/>
    <x v="1"/>
    <x v="8"/>
    <x v="372"/>
    <x v="0"/>
    <x v="1"/>
    <s v="Trasferimento"/>
    <x v="0"/>
    <x v="0"/>
    <x v="0"/>
    <m/>
  </r>
  <r>
    <n v="156341"/>
    <x v="0"/>
    <x v="0"/>
    <x v="0"/>
    <x v="0"/>
    <x v="8"/>
    <x v="246"/>
    <x v="0"/>
    <x v="0"/>
    <s v="Trasferimento"/>
    <x v="1"/>
    <x v="0"/>
    <x v="0"/>
    <m/>
  </r>
  <r>
    <n v="215965"/>
    <x v="0"/>
    <x v="0"/>
    <x v="0"/>
    <x v="1"/>
    <x v="7"/>
    <x v="78"/>
    <x v="0"/>
    <x v="0"/>
    <s v="Trasferimento"/>
    <x v="0"/>
    <x v="1"/>
    <x v="0"/>
    <m/>
  </r>
  <r>
    <n v="171153"/>
    <x v="0"/>
    <x v="0"/>
    <x v="0"/>
    <x v="0"/>
    <x v="4"/>
    <x v="65"/>
    <x v="0"/>
    <x v="0"/>
    <s v="Trasferimento"/>
    <x v="1"/>
    <x v="4"/>
    <x v="0"/>
    <m/>
  </r>
  <r>
    <n v="214615"/>
    <x v="0"/>
    <x v="1"/>
    <x v="0"/>
    <x v="1"/>
    <x v="1"/>
    <x v="1"/>
    <x v="0"/>
    <x v="1"/>
    <s v="Trasferimento"/>
    <x v="0"/>
    <x v="1"/>
    <x v="0"/>
    <m/>
  </r>
  <r>
    <n v="22322"/>
    <x v="0"/>
    <x v="0"/>
    <x v="0"/>
    <x v="0"/>
    <x v="8"/>
    <x v="62"/>
    <x v="0"/>
    <x v="0"/>
    <s v="Trasferimento"/>
    <x v="1"/>
    <x v="3"/>
    <x v="0"/>
    <m/>
  </r>
  <r>
    <n v="139170"/>
    <x v="0"/>
    <x v="0"/>
    <x v="0"/>
    <x v="0"/>
    <x v="4"/>
    <x v="54"/>
    <x v="0"/>
    <x v="0"/>
    <s v="Trasferimento"/>
    <x v="1"/>
    <x v="0"/>
    <x v="0"/>
    <m/>
  </r>
  <r>
    <n v="227197"/>
    <x v="0"/>
    <x v="0"/>
    <x v="0"/>
    <x v="1"/>
    <x v="4"/>
    <x v="54"/>
    <x v="0"/>
    <x v="1"/>
    <s v="Trasferimento"/>
    <x v="1"/>
    <x v="0"/>
    <x v="0"/>
    <m/>
  </r>
  <r>
    <n v="17808"/>
    <x v="0"/>
    <x v="0"/>
    <x v="0"/>
    <x v="0"/>
    <x v="4"/>
    <x v="18"/>
    <x v="0"/>
    <x v="0"/>
    <s v="Trasferimento"/>
    <x v="1"/>
    <x v="0"/>
    <x v="0"/>
    <m/>
  </r>
  <r>
    <n v="123453"/>
    <x v="0"/>
    <x v="0"/>
    <x v="2"/>
    <x v="0"/>
    <x v="11"/>
    <x v="365"/>
    <x v="0"/>
    <x v="0"/>
    <s v="Trasferimento"/>
    <x v="1"/>
    <x v="3"/>
    <x v="0"/>
    <m/>
  </r>
  <r>
    <n v="70011"/>
    <x v="0"/>
    <x v="0"/>
    <x v="2"/>
    <x v="0"/>
    <x v="11"/>
    <x v="365"/>
    <x v="0"/>
    <x v="0"/>
    <s v="Trasferimento"/>
    <x v="1"/>
    <x v="0"/>
    <x v="0"/>
    <m/>
  </r>
  <r>
    <n v="155123"/>
    <x v="1"/>
    <x v="0"/>
    <x v="0"/>
    <x v="0"/>
    <x v="11"/>
    <x v="365"/>
    <x v="0"/>
    <x v="0"/>
    <s v="Trasferimento"/>
    <x v="1"/>
    <x v="6"/>
    <x v="0"/>
    <m/>
  </r>
  <r>
    <n v="229808"/>
    <x v="1"/>
    <x v="0"/>
    <x v="0"/>
    <x v="1"/>
    <x v="11"/>
    <x v="365"/>
    <x v="0"/>
    <x v="1"/>
    <s v="Trasferimento"/>
    <x v="1"/>
    <x v="5"/>
    <x v="0"/>
    <m/>
  </r>
  <r>
    <n v="65852"/>
    <x v="0"/>
    <x v="0"/>
    <x v="0"/>
    <x v="0"/>
    <x v="11"/>
    <x v="365"/>
    <x v="0"/>
    <x v="1"/>
    <s v="Trasferimento"/>
    <x v="1"/>
    <x v="0"/>
    <x v="0"/>
    <m/>
  </r>
  <r>
    <n v="106199"/>
    <x v="0"/>
    <x v="0"/>
    <x v="0"/>
    <x v="0"/>
    <x v="8"/>
    <x v="311"/>
    <x v="0"/>
    <x v="0"/>
    <s v="Trasferimento"/>
    <x v="1"/>
    <x v="3"/>
    <x v="0"/>
    <m/>
  </r>
  <r>
    <n v="122470"/>
    <x v="0"/>
    <x v="0"/>
    <x v="0"/>
    <x v="0"/>
    <x v="8"/>
    <x v="311"/>
    <x v="0"/>
    <x v="1"/>
    <s v="Trasferimento"/>
    <x v="1"/>
    <x v="0"/>
    <x v="0"/>
    <m/>
  </r>
  <r>
    <n v="122472"/>
    <x v="0"/>
    <x v="0"/>
    <x v="0"/>
    <x v="0"/>
    <x v="8"/>
    <x v="311"/>
    <x v="0"/>
    <x v="0"/>
    <s v="Trasferimento"/>
    <x v="1"/>
    <x v="0"/>
    <x v="0"/>
    <m/>
  </r>
  <r>
    <n v="1766"/>
    <x v="0"/>
    <x v="0"/>
    <x v="0"/>
    <x v="0"/>
    <x v="11"/>
    <x v="126"/>
    <x v="0"/>
    <x v="0"/>
    <s v="Trasferimento"/>
    <x v="1"/>
    <x v="3"/>
    <x v="0"/>
    <m/>
  </r>
  <r>
    <n v="30263"/>
    <x v="0"/>
    <x v="0"/>
    <x v="0"/>
    <x v="0"/>
    <x v="7"/>
    <x v="348"/>
    <x v="0"/>
    <x v="0"/>
    <s v="Trasferimento"/>
    <x v="1"/>
    <x v="0"/>
    <x v="0"/>
    <m/>
  </r>
  <r>
    <n v="56591"/>
    <x v="0"/>
    <x v="0"/>
    <x v="2"/>
    <x v="0"/>
    <x v="7"/>
    <x v="202"/>
    <x v="0"/>
    <x v="0"/>
    <s v="Trasferimento"/>
    <x v="1"/>
    <x v="1"/>
    <x v="0"/>
    <m/>
  </r>
  <r>
    <n v="29333"/>
    <x v="0"/>
    <x v="0"/>
    <x v="0"/>
    <x v="0"/>
    <x v="4"/>
    <x v="54"/>
    <x v="0"/>
    <x v="0"/>
    <s v="Trasferimento"/>
    <x v="1"/>
    <x v="0"/>
    <x v="0"/>
    <m/>
  </r>
  <r>
    <n v="192326"/>
    <x v="0"/>
    <x v="0"/>
    <x v="0"/>
    <x v="0"/>
    <x v="4"/>
    <x v="40"/>
    <x v="0"/>
    <x v="0"/>
    <s v="Trasferimento"/>
    <x v="1"/>
    <x v="3"/>
    <x v="0"/>
    <m/>
  </r>
  <r>
    <n v="193594"/>
    <x v="1"/>
    <x v="0"/>
    <x v="0"/>
    <x v="0"/>
    <x v="4"/>
    <x v="40"/>
    <x v="0"/>
    <x v="0"/>
    <s v="Trasferimento"/>
    <x v="1"/>
    <x v="2"/>
    <x v="0"/>
    <m/>
  </r>
  <r>
    <n v="127327"/>
    <x v="0"/>
    <x v="1"/>
    <x v="2"/>
    <x v="4"/>
    <x v="7"/>
    <x v="44"/>
    <x v="0"/>
    <x v="1"/>
    <s v="Trasferimento"/>
    <x v="1"/>
    <x v="0"/>
    <x v="0"/>
    <m/>
  </r>
  <r>
    <n v="202806"/>
    <x v="0"/>
    <x v="0"/>
    <x v="0"/>
    <x v="0"/>
    <x v="4"/>
    <x v="40"/>
    <x v="0"/>
    <x v="0"/>
    <s v="Trasferimento"/>
    <x v="1"/>
    <x v="0"/>
    <x v="0"/>
    <m/>
  </r>
  <r>
    <n v="201848"/>
    <x v="0"/>
    <x v="0"/>
    <x v="0"/>
    <x v="1"/>
    <x v="2"/>
    <x v="364"/>
    <x v="0"/>
    <x v="1"/>
    <s v="Trasferimento"/>
    <x v="1"/>
    <x v="0"/>
    <x v="0"/>
    <m/>
  </r>
  <r>
    <n v="217288"/>
    <x v="0"/>
    <x v="0"/>
    <x v="0"/>
    <x v="1"/>
    <x v="2"/>
    <x v="364"/>
    <x v="0"/>
    <x v="0"/>
    <s v="Trasferimento"/>
    <x v="1"/>
    <x v="0"/>
    <x v="0"/>
    <m/>
  </r>
  <r>
    <n v="85616"/>
    <x v="0"/>
    <x v="0"/>
    <x v="2"/>
    <x v="0"/>
    <x v="11"/>
    <x v="376"/>
    <x v="0"/>
    <x v="1"/>
    <s v="Trasferimento"/>
    <x v="1"/>
    <x v="4"/>
    <x v="0"/>
    <m/>
  </r>
  <r>
    <n v="33456"/>
    <x v="0"/>
    <x v="0"/>
    <x v="2"/>
    <x v="0"/>
    <x v="11"/>
    <x v="376"/>
    <x v="0"/>
    <x v="0"/>
    <s v="Trasferimento"/>
    <x v="1"/>
    <x v="0"/>
    <x v="0"/>
    <m/>
  </r>
  <r>
    <n v="155484"/>
    <x v="0"/>
    <x v="0"/>
    <x v="0"/>
    <x v="0"/>
    <x v="2"/>
    <x v="364"/>
    <x v="0"/>
    <x v="0"/>
    <s v="Trasferimento"/>
    <x v="1"/>
    <x v="4"/>
    <x v="0"/>
    <m/>
  </r>
  <r>
    <n v="82487"/>
    <x v="0"/>
    <x v="0"/>
    <x v="2"/>
    <x v="0"/>
    <x v="2"/>
    <x v="332"/>
    <x v="0"/>
    <x v="0"/>
    <s v="Trasferimento"/>
    <x v="1"/>
    <x v="4"/>
    <x v="0"/>
    <m/>
  </r>
  <r>
    <n v="118598"/>
    <x v="0"/>
    <x v="0"/>
    <x v="0"/>
    <x v="1"/>
    <x v="2"/>
    <x v="332"/>
    <x v="0"/>
    <x v="0"/>
    <s v="Trasferimento"/>
    <x v="1"/>
    <x v="3"/>
    <x v="0"/>
    <m/>
  </r>
  <r>
    <n v="220721"/>
    <x v="0"/>
    <x v="0"/>
    <x v="0"/>
    <x v="1"/>
    <x v="2"/>
    <x v="332"/>
    <x v="0"/>
    <x v="0"/>
    <s v="Trasferimento"/>
    <x v="1"/>
    <x v="1"/>
    <x v="0"/>
    <m/>
  </r>
  <r>
    <n v="116095"/>
    <x v="0"/>
    <x v="0"/>
    <x v="2"/>
    <x v="4"/>
    <x v="2"/>
    <x v="332"/>
    <x v="0"/>
    <x v="0"/>
    <s v="Trasferimento"/>
    <x v="1"/>
    <x v="3"/>
    <x v="0"/>
    <m/>
  </r>
  <r>
    <n v="195879"/>
    <x v="0"/>
    <x v="0"/>
    <x v="0"/>
    <x v="0"/>
    <x v="2"/>
    <x v="332"/>
    <x v="0"/>
    <x v="0"/>
    <s v="Trasferimento"/>
    <x v="1"/>
    <x v="1"/>
    <x v="0"/>
    <m/>
  </r>
  <r>
    <n v="115998"/>
    <x v="0"/>
    <x v="0"/>
    <x v="0"/>
    <x v="0"/>
    <x v="7"/>
    <x v="51"/>
    <x v="0"/>
    <x v="0"/>
    <s v="Trasferimento"/>
    <x v="1"/>
    <x v="3"/>
    <x v="0"/>
    <m/>
  </r>
  <r>
    <n v="133860"/>
    <x v="0"/>
    <x v="0"/>
    <x v="0"/>
    <x v="0"/>
    <x v="8"/>
    <x v="92"/>
    <x v="0"/>
    <x v="0"/>
    <s v="Trasferimento"/>
    <x v="1"/>
    <x v="0"/>
    <x v="0"/>
    <m/>
  </r>
  <r>
    <n v="126741"/>
    <x v="0"/>
    <x v="0"/>
    <x v="2"/>
    <x v="0"/>
    <x v="8"/>
    <x v="92"/>
    <x v="0"/>
    <x v="0"/>
    <s v="Trasferimento"/>
    <x v="1"/>
    <x v="0"/>
    <x v="0"/>
    <m/>
  </r>
  <r>
    <n v="138206"/>
    <x v="0"/>
    <x v="0"/>
    <x v="0"/>
    <x v="0"/>
    <x v="8"/>
    <x v="92"/>
    <x v="0"/>
    <x v="0"/>
    <s v="Trasferimento"/>
    <x v="1"/>
    <x v="4"/>
    <x v="0"/>
    <m/>
  </r>
  <r>
    <n v="114639"/>
    <x v="0"/>
    <x v="0"/>
    <x v="0"/>
    <x v="0"/>
    <x v="8"/>
    <x v="92"/>
    <x v="0"/>
    <x v="1"/>
    <s v="Trasferimento"/>
    <x v="1"/>
    <x v="4"/>
    <x v="0"/>
    <m/>
  </r>
  <r>
    <n v="207664"/>
    <x v="0"/>
    <x v="0"/>
    <x v="0"/>
    <x v="0"/>
    <x v="8"/>
    <x v="92"/>
    <x v="0"/>
    <x v="0"/>
    <s v="Trasferimento"/>
    <x v="1"/>
    <x v="0"/>
    <x v="0"/>
    <m/>
  </r>
  <r>
    <n v="88651"/>
    <x v="0"/>
    <x v="0"/>
    <x v="0"/>
    <x v="0"/>
    <x v="8"/>
    <x v="92"/>
    <x v="0"/>
    <x v="0"/>
    <s v="Trasferimento"/>
    <x v="1"/>
    <x v="0"/>
    <x v="0"/>
    <m/>
  </r>
  <r>
    <n v="196047"/>
    <x v="0"/>
    <x v="0"/>
    <x v="0"/>
    <x v="0"/>
    <x v="8"/>
    <x v="92"/>
    <x v="0"/>
    <x v="1"/>
    <s v="Trasferimento"/>
    <x v="1"/>
    <x v="3"/>
    <x v="0"/>
    <m/>
  </r>
  <r>
    <n v="134148"/>
    <x v="0"/>
    <x v="0"/>
    <x v="0"/>
    <x v="0"/>
    <x v="8"/>
    <x v="92"/>
    <x v="0"/>
    <x v="0"/>
    <s v="Trasferimento"/>
    <x v="1"/>
    <x v="3"/>
    <x v="0"/>
    <m/>
  </r>
  <r>
    <n v="115074"/>
    <x v="0"/>
    <x v="0"/>
    <x v="0"/>
    <x v="0"/>
    <x v="8"/>
    <x v="92"/>
    <x v="0"/>
    <x v="0"/>
    <s v="Trasferimento"/>
    <x v="1"/>
    <x v="3"/>
    <x v="0"/>
    <m/>
  </r>
  <r>
    <n v="90787"/>
    <x v="0"/>
    <x v="0"/>
    <x v="0"/>
    <x v="0"/>
    <x v="8"/>
    <x v="92"/>
    <x v="0"/>
    <x v="0"/>
    <s v="Trasferimento"/>
    <x v="1"/>
    <x v="3"/>
    <x v="0"/>
    <m/>
  </r>
  <r>
    <n v="172885"/>
    <x v="0"/>
    <x v="0"/>
    <x v="0"/>
    <x v="0"/>
    <x v="2"/>
    <x v="2"/>
    <x v="0"/>
    <x v="0"/>
    <s v="Trasferimento"/>
    <x v="1"/>
    <x v="0"/>
    <x v="0"/>
    <m/>
  </r>
  <r>
    <n v="105500"/>
    <x v="0"/>
    <x v="0"/>
    <x v="2"/>
    <x v="0"/>
    <x v="7"/>
    <x v="348"/>
    <x v="0"/>
    <x v="0"/>
    <s v="Trasferimento"/>
    <x v="1"/>
    <x v="0"/>
    <x v="0"/>
    <m/>
  </r>
  <r>
    <n v="149253"/>
    <x v="1"/>
    <x v="0"/>
    <x v="2"/>
    <x v="0"/>
    <x v="7"/>
    <x v="348"/>
    <x v="0"/>
    <x v="0"/>
    <s v="Trasferimento"/>
    <x v="1"/>
    <x v="6"/>
    <x v="0"/>
    <m/>
  </r>
  <r>
    <n v="100387"/>
    <x v="0"/>
    <x v="0"/>
    <x v="0"/>
    <x v="0"/>
    <x v="7"/>
    <x v="348"/>
    <x v="0"/>
    <x v="0"/>
    <s v="Trasferimento"/>
    <x v="1"/>
    <x v="0"/>
    <x v="0"/>
    <m/>
  </r>
  <r>
    <n v="230175"/>
    <x v="1"/>
    <x v="0"/>
    <x v="0"/>
    <x v="0"/>
    <x v="1"/>
    <x v="26"/>
    <x v="0"/>
    <x v="0"/>
    <s v="Trasferimento"/>
    <x v="1"/>
    <x v="7"/>
    <x v="0"/>
    <m/>
  </r>
  <r>
    <n v="129153"/>
    <x v="0"/>
    <x v="0"/>
    <x v="0"/>
    <x v="0"/>
    <x v="2"/>
    <x v="156"/>
    <x v="0"/>
    <x v="0"/>
    <s v="Trasferimento"/>
    <x v="0"/>
    <x v="0"/>
    <x v="0"/>
    <m/>
  </r>
  <r>
    <n v="188951"/>
    <x v="0"/>
    <x v="0"/>
    <x v="0"/>
    <x v="0"/>
    <x v="10"/>
    <x v="220"/>
    <x v="0"/>
    <x v="0"/>
    <s v="Trasferimento"/>
    <x v="0"/>
    <x v="0"/>
    <x v="0"/>
    <m/>
  </r>
  <r>
    <n v="167839"/>
    <x v="0"/>
    <x v="1"/>
    <x v="0"/>
    <x v="0"/>
    <x v="7"/>
    <x v="135"/>
    <x v="0"/>
    <x v="0"/>
    <s v="Trasferimento"/>
    <x v="1"/>
    <x v="0"/>
    <x v="0"/>
    <m/>
  </r>
  <r>
    <n v="171218"/>
    <x v="0"/>
    <x v="1"/>
    <x v="0"/>
    <x v="1"/>
    <x v="4"/>
    <x v="235"/>
    <x v="0"/>
    <x v="0"/>
    <s v="Trasferimento"/>
    <x v="0"/>
    <x v="3"/>
    <x v="0"/>
    <m/>
  </r>
  <r>
    <n v="127900"/>
    <x v="0"/>
    <x v="0"/>
    <x v="0"/>
    <x v="0"/>
    <x v="4"/>
    <x v="219"/>
    <x v="0"/>
    <x v="0"/>
    <s v="Trasferimento"/>
    <x v="0"/>
    <x v="1"/>
    <x v="0"/>
    <m/>
  </r>
  <r>
    <n v="115923"/>
    <x v="0"/>
    <x v="0"/>
    <x v="0"/>
    <x v="0"/>
    <x v="4"/>
    <x v="219"/>
    <x v="0"/>
    <x v="1"/>
    <s v="Trasferimento"/>
    <x v="0"/>
    <x v="4"/>
    <x v="0"/>
    <m/>
  </r>
  <r>
    <n v="187657"/>
    <x v="0"/>
    <x v="0"/>
    <x v="0"/>
    <x v="0"/>
    <x v="4"/>
    <x v="219"/>
    <x v="0"/>
    <x v="0"/>
    <s v="Trasferimento"/>
    <x v="0"/>
    <x v="0"/>
    <x v="0"/>
    <m/>
  </r>
  <r>
    <n v="91393"/>
    <x v="0"/>
    <x v="0"/>
    <x v="0"/>
    <x v="0"/>
    <x v="4"/>
    <x v="219"/>
    <x v="0"/>
    <x v="1"/>
    <s v="Trasferimento"/>
    <x v="0"/>
    <x v="3"/>
    <x v="0"/>
    <m/>
  </r>
  <r>
    <n v="228015"/>
    <x v="0"/>
    <x v="1"/>
    <x v="0"/>
    <x v="1"/>
    <x v="4"/>
    <x v="235"/>
    <x v="0"/>
    <x v="0"/>
    <s v="Trasferimento"/>
    <x v="0"/>
    <x v="0"/>
    <x v="0"/>
    <m/>
  </r>
  <r>
    <n v="17149"/>
    <x v="0"/>
    <x v="0"/>
    <x v="0"/>
    <x v="0"/>
    <x v="5"/>
    <x v="38"/>
    <x v="0"/>
    <x v="0"/>
    <s v="Trasferimento"/>
    <x v="1"/>
    <x v="1"/>
    <x v="0"/>
    <m/>
  </r>
  <r>
    <n v="207136"/>
    <x v="0"/>
    <x v="0"/>
    <x v="0"/>
    <x v="0"/>
    <x v="11"/>
    <x v="132"/>
    <x v="0"/>
    <x v="0"/>
    <s v="Trasferimento"/>
    <x v="1"/>
    <x v="1"/>
    <x v="0"/>
    <m/>
  </r>
  <r>
    <n v="197747"/>
    <x v="0"/>
    <x v="0"/>
    <x v="0"/>
    <x v="0"/>
    <x v="11"/>
    <x v="132"/>
    <x v="0"/>
    <x v="0"/>
    <s v="Trasferimento"/>
    <x v="1"/>
    <x v="1"/>
    <x v="0"/>
    <m/>
  </r>
  <r>
    <n v="18156"/>
    <x v="0"/>
    <x v="0"/>
    <x v="2"/>
    <x v="4"/>
    <x v="4"/>
    <x v="149"/>
    <x v="0"/>
    <x v="1"/>
    <s v="Trasferimento"/>
    <x v="1"/>
    <x v="4"/>
    <x v="0"/>
    <m/>
  </r>
  <r>
    <n v="168395"/>
    <x v="0"/>
    <x v="0"/>
    <x v="0"/>
    <x v="0"/>
    <x v="7"/>
    <x v="123"/>
    <x v="0"/>
    <x v="0"/>
    <s v="Trasferimento"/>
    <x v="1"/>
    <x v="0"/>
    <x v="0"/>
    <m/>
  </r>
  <r>
    <n v="82751"/>
    <x v="0"/>
    <x v="0"/>
    <x v="0"/>
    <x v="0"/>
    <x v="7"/>
    <x v="123"/>
    <x v="0"/>
    <x v="1"/>
    <s v="Trasferimento"/>
    <x v="1"/>
    <x v="4"/>
    <x v="0"/>
    <m/>
  </r>
  <r>
    <n v="122654"/>
    <x v="0"/>
    <x v="0"/>
    <x v="0"/>
    <x v="0"/>
    <x v="7"/>
    <x v="123"/>
    <x v="0"/>
    <x v="0"/>
    <s v="Trasferimento"/>
    <x v="1"/>
    <x v="3"/>
    <x v="0"/>
    <m/>
  </r>
  <r>
    <n v="123044"/>
    <x v="0"/>
    <x v="0"/>
    <x v="0"/>
    <x v="0"/>
    <x v="7"/>
    <x v="41"/>
    <x v="0"/>
    <x v="0"/>
    <s v="Trasferimento"/>
    <x v="1"/>
    <x v="0"/>
    <x v="0"/>
    <m/>
  </r>
  <r>
    <n v="101874"/>
    <x v="0"/>
    <x v="0"/>
    <x v="0"/>
    <x v="0"/>
    <x v="4"/>
    <x v="145"/>
    <x v="0"/>
    <x v="1"/>
    <s v="Trasferimento"/>
    <x v="1"/>
    <x v="3"/>
    <x v="0"/>
    <m/>
  </r>
  <r>
    <n v="219902"/>
    <x v="1"/>
    <x v="0"/>
    <x v="0"/>
    <x v="0"/>
    <x v="1"/>
    <x v="320"/>
    <x v="0"/>
    <x v="1"/>
    <s v="Trasferimento"/>
    <x v="1"/>
    <x v="6"/>
    <x v="0"/>
    <m/>
  </r>
  <r>
    <n v="188866"/>
    <x v="0"/>
    <x v="1"/>
    <x v="2"/>
    <x v="0"/>
    <x v="1"/>
    <x v="320"/>
    <x v="0"/>
    <x v="0"/>
    <s v="Trasferimento"/>
    <x v="1"/>
    <x v="0"/>
    <x v="0"/>
    <m/>
  </r>
  <r>
    <n v="94339"/>
    <x v="0"/>
    <x v="0"/>
    <x v="0"/>
    <x v="0"/>
    <x v="15"/>
    <x v="104"/>
    <x v="0"/>
    <x v="0"/>
    <s v="Trasferimento"/>
    <x v="1"/>
    <x v="0"/>
    <x v="0"/>
    <m/>
  </r>
  <r>
    <n v="202142"/>
    <x v="1"/>
    <x v="0"/>
    <x v="0"/>
    <x v="1"/>
    <x v="8"/>
    <x v="237"/>
    <x v="0"/>
    <x v="0"/>
    <s v="Trasferimento"/>
    <x v="1"/>
    <x v="5"/>
    <x v="0"/>
    <m/>
  </r>
  <r>
    <n v="214524"/>
    <x v="0"/>
    <x v="0"/>
    <x v="0"/>
    <x v="0"/>
    <x v="1"/>
    <x v="320"/>
    <x v="0"/>
    <x v="0"/>
    <s v="Trasferimento"/>
    <x v="1"/>
    <x v="3"/>
    <x v="0"/>
    <m/>
  </r>
  <r>
    <n v="72615"/>
    <x v="0"/>
    <x v="1"/>
    <x v="2"/>
    <x v="4"/>
    <x v="11"/>
    <x v="376"/>
    <x v="0"/>
    <x v="0"/>
    <s v="Trasferimento"/>
    <x v="1"/>
    <x v="4"/>
    <x v="0"/>
    <m/>
  </r>
  <r>
    <n v="194411"/>
    <x v="1"/>
    <x v="0"/>
    <x v="0"/>
    <x v="1"/>
    <x v="1"/>
    <x v="320"/>
    <x v="0"/>
    <x v="0"/>
    <s v="Trasferimento"/>
    <x v="1"/>
    <x v="5"/>
    <x v="0"/>
    <m/>
  </r>
  <r>
    <n v="100364"/>
    <x v="0"/>
    <x v="0"/>
    <x v="2"/>
    <x v="4"/>
    <x v="1"/>
    <x v="320"/>
    <x v="0"/>
    <x v="1"/>
    <s v="Trasferimento"/>
    <x v="1"/>
    <x v="3"/>
    <x v="0"/>
    <m/>
  </r>
  <r>
    <n v="173533"/>
    <x v="0"/>
    <x v="0"/>
    <x v="2"/>
    <x v="1"/>
    <x v="7"/>
    <x v="74"/>
    <x v="0"/>
    <x v="0"/>
    <s v="Trasferimento"/>
    <x v="1"/>
    <x v="0"/>
    <x v="0"/>
    <m/>
  </r>
  <r>
    <n v="136017"/>
    <x v="0"/>
    <x v="0"/>
    <x v="0"/>
    <x v="0"/>
    <x v="11"/>
    <x v="376"/>
    <x v="0"/>
    <x v="1"/>
    <s v="Trasferimento"/>
    <x v="1"/>
    <x v="4"/>
    <x v="0"/>
    <m/>
  </r>
  <r>
    <n v="209248"/>
    <x v="0"/>
    <x v="0"/>
    <x v="0"/>
    <x v="0"/>
    <x v="7"/>
    <x v="227"/>
    <x v="0"/>
    <x v="0"/>
    <s v="Trasferimento"/>
    <x v="1"/>
    <x v="0"/>
    <x v="0"/>
    <m/>
  </r>
  <r>
    <n v="119861"/>
    <x v="0"/>
    <x v="0"/>
    <x v="0"/>
    <x v="0"/>
    <x v="7"/>
    <x v="227"/>
    <x v="0"/>
    <x v="0"/>
    <s v="Trasferimento"/>
    <x v="1"/>
    <x v="0"/>
    <x v="0"/>
    <m/>
  </r>
  <r>
    <n v="7426"/>
    <x v="0"/>
    <x v="0"/>
    <x v="0"/>
    <x v="0"/>
    <x v="7"/>
    <x v="227"/>
    <x v="0"/>
    <x v="0"/>
    <s v="Trasferimento"/>
    <x v="1"/>
    <x v="3"/>
    <x v="0"/>
    <m/>
  </r>
  <r>
    <n v="33583"/>
    <x v="0"/>
    <x v="0"/>
    <x v="0"/>
    <x v="0"/>
    <x v="7"/>
    <x v="227"/>
    <x v="0"/>
    <x v="0"/>
    <s v="Trasferimento"/>
    <x v="1"/>
    <x v="4"/>
    <x v="0"/>
    <m/>
  </r>
  <r>
    <n v="143052"/>
    <x v="0"/>
    <x v="0"/>
    <x v="2"/>
    <x v="1"/>
    <x v="0"/>
    <x v="100"/>
    <x v="0"/>
    <x v="0"/>
    <s v="Trasferimento"/>
    <x v="0"/>
    <x v="3"/>
    <x v="0"/>
    <m/>
  </r>
  <r>
    <n v="146306"/>
    <x v="0"/>
    <x v="0"/>
    <x v="0"/>
    <x v="0"/>
    <x v="0"/>
    <x v="100"/>
    <x v="0"/>
    <x v="0"/>
    <s v="Trasferimento"/>
    <x v="0"/>
    <x v="0"/>
    <x v="0"/>
    <m/>
  </r>
  <r>
    <n v="37507"/>
    <x v="0"/>
    <x v="0"/>
    <x v="0"/>
    <x v="0"/>
    <x v="0"/>
    <x v="100"/>
    <x v="0"/>
    <x v="0"/>
    <s v="Trasferimento"/>
    <x v="0"/>
    <x v="3"/>
    <x v="0"/>
    <m/>
  </r>
  <r>
    <n v="161805"/>
    <x v="0"/>
    <x v="0"/>
    <x v="0"/>
    <x v="1"/>
    <x v="0"/>
    <x v="100"/>
    <x v="0"/>
    <x v="1"/>
    <s v="Trasferimento"/>
    <x v="0"/>
    <x v="3"/>
    <x v="0"/>
    <m/>
  </r>
  <r>
    <n v="113649"/>
    <x v="0"/>
    <x v="0"/>
    <x v="0"/>
    <x v="0"/>
    <x v="0"/>
    <x v="100"/>
    <x v="0"/>
    <x v="0"/>
    <s v="Trasferimento"/>
    <x v="0"/>
    <x v="0"/>
    <x v="0"/>
    <m/>
  </r>
  <r>
    <n v="78982"/>
    <x v="0"/>
    <x v="0"/>
    <x v="2"/>
    <x v="0"/>
    <x v="0"/>
    <x v="100"/>
    <x v="0"/>
    <x v="0"/>
    <s v="Trasferimento"/>
    <x v="0"/>
    <x v="0"/>
    <x v="0"/>
    <m/>
  </r>
  <r>
    <n v="1510"/>
    <x v="0"/>
    <x v="0"/>
    <x v="2"/>
    <x v="0"/>
    <x v="0"/>
    <x v="100"/>
    <x v="0"/>
    <x v="0"/>
    <s v="Trasferimento"/>
    <x v="0"/>
    <x v="4"/>
    <x v="0"/>
    <m/>
  </r>
  <r>
    <n v="2213"/>
    <x v="0"/>
    <x v="0"/>
    <x v="0"/>
    <x v="0"/>
    <x v="0"/>
    <x v="100"/>
    <x v="0"/>
    <x v="0"/>
    <s v="Trasferimento"/>
    <x v="0"/>
    <x v="4"/>
    <x v="0"/>
    <m/>
  </r>
  <r>
    <n v="221574"/>
    <x v="0"/>
    <x v="0"/>
    <x v="0"/>
    <x v="1"/>
    <x v="0"/>
    <x v="100"/>
    <x v="0"/>
    <x v="0"/>
    <s v="Trasferimento"/>
    <x v="0"/>
    <x v="3"/>
    <x v="0"/>
    <m/>
  </r>
  <r>
    <n v="116087"/>
    <x v="0"/>
    <x v="0"/>
    <x v="0"/>
    <x v="0"/>
    <x v="0"/>
    <x v="100"/>
    <x v="0"/>
    <x v="0"/>
    <s v="Trasferimento"/>
    <x v="0"/>
    <x v="0"/>
    <x v="0"/>
    <m/>
  </r>
  <r>
    <n v="144098"/>
    <x v="0"/>
    <x v="0"/>
    <x v="0"/>
    <x v="0"/>
    <x v="0"/>
    <x v="100"/>
    <x v="0"/>
    <x v="0"/>
    <s v="Trasferimento"/>
    <x v="0"/>
    <x v="0"/>
    <x v="0"/>
    <m/>
  </r>
  <r>
    <n v="67807"/>
    <x v="0"/>
    <x v="0"/>
    <x v="0"/>
    <x v="0"/>
    <x v="0"/>
    <x v="100"/>
    <x v="0"/>
    <x v="1"/>
    <s v="Trasferimento"/>
    <x v="0"/>
    <x v="4"/>
    <x v="0"/>
    <m/>
  </r>
  <r>
    <n v="46418"/>
    <x v="0"/>
    <x v="0"/>
    <x v="0"/>
    <x v="0"/>
    <x v="0"/>
    <x v="100"/>
    <x v="0"/>
    <x v="0"/>
    <s v="Trasferimento"/>
    <x v="0"/>
    <x v="4"/>
    <x v="0"/>
    <m/>
  </r>
  <r>
    <n v="27694"/>
    <x v="0"/>
    <x v="0"/>
    <x v="0"/>
    <x v="0"/>
    <x v="0"/>
    <x v="100"/>
    <x v="0"/>
    <x v="0"/>
    <s v="Trasferimento"/>
    <x v="0"/>
    <x v="0"/>
    <x v="0"/>
    <m/>
  </r>
  <r>
    <n v="103302"/>
    <x v="0"/>
    <x v="0"/>
    <x v="2"/>
    <x v="0"/>
    <x v="0"/>
    <x v="100"/>
    <x v="0"/>
    <x v="0"/>
    <s v="Trasferimento"/>
    <x v="0"/>
    <x v="0"/>
    <x v="0"/>
    <m/>
  </r>
  <r>
    <n v="113417"/>
    <x v="0"/>
    <x v="0"/>
    <x v="0"/>
    <x v="1"/>
    <x v="0"/>
    <x v="100"/>
    <x v="0"/>
    <x v="1"/>
    <s v="Trasferimento"/>
    <x v="0"/>
    <x v="0"/>
    <x v="0"/>
    <m/>
  </r>
  <r>
    <n v="126976"/>
    <x v="0"/>
    <x v="0"/>
    <x v="0"/>
    <x v="0"/>
    <x v="9"/>
    <x v="255"/>
    <x v="0"/>
    <x v="0"/>
    <s v="Trasferimento"/>
    <x v="0"/>
    <x v="0"/>
    <x v="0"/>
    <m/>
  </r>
  <r>
    <n v="90674"/>
    <x v="0"/>
    <x v="0"/>
    <x v="0"/>
    <x v="0"/>
    <x v="7"/>
    <x v="161"/>
    <x v="0"/>
    <x v="0"/>
    <s v="Trasferimento"/>
    <x v="0"/>
    <x v="1"/>
    <x v="0"/>
    <m/>
  </r>
  <r>
    <n v="111423"/>
    <x v="0"/>
    <x v="0"/>
    <x v="0"/>
    <x v="0"/>
    <x v="9"/>
    <x v="255"/>
    <x v="0"/>
    <x v="0"/>
    <s v="Trasferimento"/>
    <x v="0"/>
    <x v="4"/>
    <x v="0"/>
    <m/>
  </r>
  <r>
    <n v="105062"/>
    <x v="0"/>
    <x v="0"/>
    <x v="0"/>
    <x v="0"/>
    <x v="2"/>
    <x v="139"/>
    <x v="0"/>
    <x v="0"/>
    <s v="Trasferimento"/>
    <x v="1"/>
    <x v="0"/>
    <x v="0"/>
    <m/>
  </r>
  <r>
    <n v="203787"/>
    <x v="0"/>
    <x v="0"/>
    <x v="0"/>
    <x v="0"/>
    <x v="11"/>
    <x v="189"/>
    <x v="0"/>
    <x v="0"/>
    <s v="Trasferimento"/>
    <x v="1"/>
    <x v="0"/>
    <x v="0"/>
    <m/>
  </r>
  <r>
    <n v="189965"/>
    <x v="0"/>
    <x v="0"/>
    <x v="0"/>
    <x v="0"/>
    <x v="1"/>
    <x v="319"/>
    <x v="0"/>
    <x v="0"/>
    <s v="Trasferimento"/>
    <x v="1"/>
    <x v="1"/>
    <x v="0"/>
    <m/>
  </r>
  <r>
    <n v="165345"/>
    <x v="1"/>
    <x v="0"/>
    <x v="0"/>
    <x v="0"/>
    <x v="1"/>
    <x v="319"/>
    <x v="0"/>
    <x v="1"/>
    <s v="Trasferimento"/>
    <x v="1"/>
    <x v="6"/>
    <x v="0"/>
    <m/>
  </r>
  <r>
    <n v="165346"/>
    <x v="1"/>
    <x v="0"/>
    <x v="0"/>
    <x v="0"/>
    <x v="1"/>
    <x v="319"/>
    <x v="0"/>
    <x v="1"/>
    <s v="Trasferimento"/>
    <x v="1"/>
    <x v="2"/>
    <x v="0"/>
    <m/>
  </r>
  <r>
    <n v="165344"/>
    <x v="1"/>
    <x v="0"/>
    <x v="0"/>
    <x v="0"/>
    <x v="1"/>
    <x v="319"/>
    <x v="0"/>
    <x v="1"/>
    <s v="Trasferimento"/>
    <x v="1"/>
    <x v="7"/>
    <x v="0"/>
    <m/>
  </r>
  <r>
    <n v="123981"/>
    <x v="0"/>
    <x v="0"/>
    <x v="0"/>
    <x v="0"/>
    <x v="2"/>
    <x v="79"/>
    <x v="0"/>
    <x v="0"/>
    <s v="Trasferimento"/>
    <x v="1"/>
    <x v="0"/>
    <x v="0"/>
    <m/>
  </r>
  <r>
    <n v="93707"/>
    <x v="0"/>
    <x v="0"/>
    <x v="0"/>
    <x v="0"/>
    <x v="2"/>
    <x v="180"/>
    <x v="0"/>
    <x v="0"/>
    <s v="Trasferimento"/>
    <x v="1"/>
    <x v="0"/>
    <x v="0"/>
    <m/>
  </r>
  <r>
    <n v="124481"/>
    <x v="0"/>
    <x v="0"/>
    <x v="0"/>
    <x v="0"/>
    <x v="2"/>
    <x v="180"/>
    <x v="0"/>
    <x v="1"/>
    <s v="Trasferimento"/>
    <x v="1"/>
    <x v="3"/>
    <x v="0"/>
    <m/>
  </r>
  <r>
    <n v="179956"/>
    <x v="0"/>
    <x v="0"/>
    <x v="0"/>
    <x v="0"/>
    <x v="2"/>
    <x v="180"/>
    <x v="0"/>
    <x v="1"/>
    <s v="Trasferimento"/>
    <x v="1"/>
    <x v="4"/>
    <x v="0"/>
    <m/>
  </r>
  <r>
    <n v="151878"/>
    <x v="0"/>
    <x v="0"/>
    <x v="0"/>
    <x v="0"/>
    <x v="2"/>
    <x v="180"/>
    <x v="0"/>
    <x v="1"/>
    <s v="Trasferimento"/>
    <x v="1"/>
    <x v="3"/>
    <x v="0"/>
    <m/>
  </r>
  <r>
    <n v="102310"/>
    <x v="0"/>
    <x v="0"/>
    <x v="0"/>
    <x v="0"/>
    <x v="2"/>
    <x v="180"/>
    <x v="0"/>
    <x v="1"/>
    <s v="Trasferimento"/>
    <x v="1"/>
    <x v="0"/>
    <x v="0"/>
    <m/>
  </r>
  <r>
    <n v="86686"/>
    <x v="0"/>
    <x v="0"/>
    <x v="0"/>
    <x v="0"/>
    <x v="2"/>
    <x v="180"/>
    <x v="0"/>
    <x v="0"/>
    <s v="Trasferimento"/>
    <x v="1"/>
    <x v="0"/>
    <x v="0"/>
    <m/>
  </r>
  <r>
    <n v="102311"/>
    <x v="0"/>
    <x v="0"/>
    <x v="0"/>
    <x v="0"/>
    <x v="2"/>
    <x v="180"/>
    <x v="0"/>
    <x v="0"/>
    <s v="Trasferimento"/>
    <x v="1"/>
    <x v="0"/>
    <x v="0"/>
    <m/>
  </r>
  <r>
    <n v="179960"/>
    <x v="0"/>
    <x v="0"/>
    <x v="0"/>
    <x v="0"/>
    <x v="2"/>
    <x v="180"/>
    <x v="0"/>
    <x v="0"/>
    <s v="Trasferimento"/>
    <x v="1"/>
    <x v="3"/>
    <x v="0"/>
    <m/>
  </r>
  <r>
    <n v="45940"/>
    <x v="0"/>
    <x v="0"/>
    <x v="0"/>
    <x v="0"/>
    <x v="2"/>
    <x v="180"/>
    <x v="0"/>
    <x v="1"/>
    <s v="Trasferimento"/>
    <x v="1"/>
    <x v="4"/>
    <x v="0"/>
    <m/>
  </r>
  <r>
    <n v="3999"/>
    <x v="0"/>
    <x v="0"/>
    <x v="0"/>
    <x v="0"/>
    <x v="2"/>
    <x v="163"/>
    <x v="0"/>
    <x v="0"/>
    <s v="Trasferimento"/>
    <x v="0"/>
    <x v="4"/>
    <x v="0"/>
    <m/>
  </r>
  <r>
    <n v="45939"/>
    <x v="0"/>
    <x v="0"/>
    <x v="0"/>
    <x v="0"/>
    <x v="2"/>
    <x v="180"/>
    <x v="0"/>
    <x v="0"/>
    <s v="Trasferimento"/>
    <x v="1"/>
    <x v="4"/>
    <x v="0"/>
    <m/>
  </r>
  <r>
    <n v="151879"/>
    <x v="0"/>
    <x v="0"/>
    <x v="0"/>
    <x v="0"/>
    <x v="2"/>
    <x v="180"/>
    <x v="0"/>
    <x v="0"/>
    <s v="Trasferimento"/>
    <x v="1"/>
    <x v="3"/>
    <x v="0"/>
    <m/>
  </r>
  <r>
    <n v="174991"/>
    <x v="0"/>
    <x v="0"/>
    <x v="0"/>
    <x v="0"/>
    <x v="2"/>
    <x v="180"/>
    <x v="0"/>
    <x v="0"/>
    <s v="Trasferimento"/>
    <x v="1"/>
    <x v="0"/>
    <x v="0"/>
    <m/>
  </r>
  <r>
    <n v="62748"/>
    <x v="0"/>
    <x v="0"/>
    <x v="0"/>
    <x v="0"/>
    <x v="2"/>
    <x v="180"/>
    <x v="0"/>
    <x v="0"/>
    <s v="Trasferimento"/>
    <x v="1"/>
    <x v="4"/>
    <x v="0"/>
    <m/>
  </r>
  <r>
    <n v="224168"/>
    <x v="0"/>
    <x v="0"/>
    <x v="0"/>
    <x v="1"/>
    <x v="2"/>
    <x v="180"/>
    <x v="0"/>
    <x v="1"/>
    <s v="Trasferimento"/>
    <x v="1"/>
    <x v="3"/>
    <x v="0"/>
    <m/>
  </r>
  <r>
    <n v="224171"/>
    <x v="0"/>
    <x v="0"/>
    <x v="0"/>
    <x v="1"/>
    <x v="2"/>
    <x v="180"/>
    <x v="0"/>
    <x v="0"/>
    <s v="Trasferimento"/>
    <x v="1"/>
    <x v="0"/>
    <x v="0"/>
    <m/>
  </r>
  <r>
    <n v="152847"/>
    <x v="1"/>
    <x v="0"/>
    <x v="0"/>
    <x v="1"/>
    <x v="2"/>
    <x v="180"/>
    <x v="0"/>
    <x v="1"/>
    <s v="Trasferimento"/>
    <x v="1"/>
    <x v="7"/>
    <x v="0"/>
    <m/>
  </r>
  <r>
    <n v="206030"/>
    <x v="1"/>
    <x v="0"/>
    <x v="0"/>
    <x v="2"/>
    <x v="2"/>
    <x v="180"/>
    <x v="0"/>
    <x v="1"/>
    <s v="Trasferimento"/>
    <x v="1"/>
    <x v="5"/>
    <x v="0"/>
    <m/>
  </r>
  <r>
    <n v="75764"/>
    <x v="0"/>
    <x v="0"/>
    <x v="0"/>
    <x v="0"/>
    <x v="7"/>
    <x v="347"/>
    <x v="0"/>
    <x v="0"/>
    <s v="Trasferimento"/>
    <x v="0"/>
    <x v="3"/>
    <x v="0"/>
    <m/>
  </r>
  <r>
    <n v="211679"/>
    <x v="0"/>
    <x v="0"/>
    <x v="0"/>
    <x v="0"/>
    <x v="7"/>
    <x v="347"/>
    <x v="0"/>
    <x v="0"/>
    <s v="Trasferimento"/>
    <x v="0"/>
    <x v="0"/>
    <x v="0"/>
    <m/>
  </r>
  <r>
    <n v="87218"/>
    <x v="0"/>
    <x v="0"/>
    <x v="0"/>
    <x v="0"/>
    <x v="7"/>
    <x v="347"/>
    <x v="0"/>
    <x v="0"/>
    <s v="Trasferimento"/>
    <x v="0"/>
    <x v="0"/>
    <x v="0"/>
    <m/>
  </r>
  <r>
    <n v="192908"/>
    <x v="0"/>
    <x v="0"/>
    <x v="0"/>
    <x v="1"/>
    <x v="7"/>
    <x v="347"/>
    <x v="0"/>
    <x v="1"/>
    <s v="Trasferimento"/>
    <x v="0"/>
    <x v="0"/>
    <x v="0"/>
    <m/>
  </r>
  <r>
    <n v="192906"/>
    <x v="0"/>
    <x v="0"/>
    <x v="0"/>
    <x v="0"/>
    <x v="7"/>
    <x v="347"/>
    <x v="0"/>
    <x v="0"/>
    <s v="Trasferimento"/>
    <x v="0"/>
    <x v="0"/>
    <x v="0"/>
    <m/>
  </r>
  <r>
    <n v="78665"/>
    <x v="0"/>
    <x v="0"/>
    <x v="0"/>
    <x v="0"/>
    <x v="2"/>
    <x v="172"/>
    <x v="0"/>
    <x v="0"/>
    <s v="Trasferimento"/>
    <x v="1"/>
    <x v="1"/>
    <x v="0"/>
    <m/>
  </r>
  <r>
    <n v="14770"/>
    <x v="0"/>
    <x v="0"/>
    <x v="0"/>
    <x v="0"/>
    <x v="2"/>
    <x v="172"/>
    <x v="0"/>
    <x v="0"/>
    <s v="Trasferimento"/>
    <x v="1"/>
    <x v="0"/>
    <x v="0"/>
    <m/>
  </r>
  <r>
    <n v="101676"/>
    <x v="1"/>
    <x v="0"/>
    <x v="0"/>
    <x v="0"/>
    <x v="2"/>
    <x v="172"/>
    <x v="0"/>
    <x v="0"/>
    <s v="Trasferimento"/>
    <x v="1"/>
    <x v="2"/>
    <x v="0"/>
    <m/>
  </r>
  <r>
    <n v="201619"/>
    <x v="0"/>
    <x v="0"/>
    <x v="0"/>
    <x v="1"/>
    <x v="7"/>
    <x v="347"/>
    <x v="0"/>
    <x v="0"/>
    <s v="Trasferimento"/>
    <x v="0"/>
    <x v="3"/>
    <x v="0"/>
    <m/>
  </r>
  <r>
    <n v="210213"/>
    <x v="0"/>
    <x v="1"/>
    <x v="0"/>
    <x v="1"/>
    <x v="2"/>
    <x v="172"/>
    <x v="0"/>
    <x v="1"/>
    <s v="Trasferimento"/>
    <x v="1"/>
    <x v="0"/>
    <x v="0"/>
    <m/>
  </r>
  <r>
    <n v="205691"/>
    <x v="1"/>
    <x v="0"/>
    <x v="0"/>
    <x v="2"/>
    <x v="7"/>
    <x v="347"/>
    <x v="0"/>
    <x v="0"/>
    <s v="Trasferimento"/>
    <x v="0"/>
    <x v="2"/>
    <x v="0"/>
    <m/>
  </r>
  <r>
    <n v="220989"/>
    <x v="0"/>
    <x v="0"/>
    <x v="0"/>
    <x v="0"/>
    <x v="2"/>
    <x v="172"/>
    <x v="0"/>
    <x v="0"/>
    <s v="Trasferimento"/>
    <x v="1"/>
    <x v="0"/>
    <x v="0"/>
    <m/>
  </r>
  <r>
    <n v="98631"/>
    <x v="0"/>
    <x v="0"/>
    <x v="0"/>
    <x v="0"/>
    <x v="2"/>
    <x v="172"/>
    <x v="0"/>
    <x v="1"/>
    <s v="Trasferimento"/>
    <x v="1"/>
    <x v="1"/>
    <x v="0"/>
    <m/>
  </r>
  <r>
    <n v="22333"/>
    <x v="0"/>
    <x v="0"/>
    <x v="0"/>
    <x v="0"/>
    <x v="11"/>
    <x v="174"/>
    <x v="0"/>
    <x v="0"/>
    <s v="Trasferimento"/>
    <x v="3"/>
    <x v="0"/>
    <x v="0"/>
    <m/>
  </r>
  <r>
    <n v="106384"/>
    <x v="0"/>
    <x v="0"/>
    <x v="0"/>
    <x v="0"/>
    <x v="11"/>
    <x v="142"/>
    <x v="0"/>
    <x v="0"/>
    <s v="Trasferimento"/>
    <x v="1"/>
    <x v="0"/>
    <x v="0"/>
    <m/>
  </r>
  <r>
    <n v="78289"/>
    <x v="0"/>
    <x v="0"/>
    <x v="0"/>
    <x v="0"/>
    <x v="11"/>
    <x v="142"/>
    <x v="0"/>
    <x v="0"/>
    <s v="Trasferimento"/>
    <x v="1"/>
    <x v="0"/>
    <x v="0"/>
    <m/>
  </r>
  <r>
    <n v="226524"/>
    <x v="0"/>
    <x v="0"/>
    <x v="0"/>
    <x v="1"/>
    <x v="11"/>
    <x v="142"/>
    <x v="0"/>
    <x v="0"/>
    <s v="Trasferimento"/>
    <x v="1"/>
    <x v="0"/>
    <x v="0"/>
    <m/>
  </r>
  <r>
    <n v="86757"/>
    <x v="0"/>
    <x v="0"/>
    <x v="0"/>
    <x v="0"/>
    <x v="11"/>
    <x v="142"/>
    <x v="0"/>
    <x v="0"/>
    <s v="Trasferimento"/>
    <x v="1"/>
    <x v="1"/>
    <x v="0"/>
    <m/>
  </r>
  <r>
    <n v="125364"/>
    <x v="0"/>
    <x v="0"/>
    <x v="2"/>
    <x v="4"/>
    <x v="11"/>
    <x v="142"/>
    <x v="0"/>
    <x v="0"/>
    <s v="Trasferimento"/>
    <x v="1"/>
    <x v="3"/>
    <x v="0"/>
    <m/>
  </r>
  <r>
    <n v="156102"/>
    <x v="0"/>
    <x v="0"/>
    <x v="0"/>
    <x v="0"/>
    <x v="11"/>
    <x v="142"/>
    <x v="0"/>
    <x v="1"/>
    <s v="Trasferimento"/>
    <x v="1"/>
    <x v="0"/>
    <x v="0"/>
    <m/>
  </r>
  <r>
    <n v="13417"/>
    <x v="0"/>
    <x v="0"/>
    <x v="0"/>
    <x v="0"/>
    <x v="10"/>
    <x v="63"/>
    <x v="0"/>
    <x v="0"/>
    <s v="Trasferimento"/>
    <x v="0"/>
    <x v="4"/>
    <x v="0"/>
    <m/>
  </r>
  <r>
    <n v="83122"/>
    <x v="0"/>
    <x v="0"/>
    <x v="2"/>
    <x v="4"/>
    <x v="9"/>
    <x v="255"/>
    <x v="0"/>
    <x v="0"/>
    <s v="Trasferimento"/>
    <x v="0"/>
    <x v="4"/>
    <x v="0"/>
    <m/>
  </r>
  <r>
    <n v="34638"/>
    <x v="0"/>
    <x v="0"/>
    <x v="0"/>
    <x v="0"/>
    <x v="11"/>
    <x v="142"/>
    <x v="0"/>
    <x v="0"/>
    <s v="Trasferimento"/>
    <x v="1"/>
    <x v="3"/>
    <x v="0"/>
    <m/>
  </r>
  <r>
    <n v="62966"/>
    <x v="0"/>
    <x v="0"/>
    <x v="0"/>
    <x v="0"/>
    <x v="2"/>
    <x v="36"/>
    <x v="0"/>
    <x v="1"/>
    <s v="Trasferimento"/>
    <x v="1"/>
    <x v="4"/>
    <x v="0"/>
    <m/>
  </r>
  <r>
    <n v="36655"/>
    <x v="0"/>
    <x v="0"/>
    <x v="0"/>
    <x v="0"/>
    <x v="4"/>
    <x v="54"/>
    <x v="0"/>
    <x v="0"/>
    <s v="Trasferimento"/>
    <x v="1"/>
    <x v="0"/>
    <x v="0"/>
    <m/>
  </r>
  <r>
    <n v="91072"/>
    <x v="0"/>
    <x v="0"/>
    <x v="0"/>
    <x v="0"/>
    <x v="4"/>
    <x v="54"/>
    <x v="0"/>
    <x v="0"/>
    <s v="Trasferimento"/>
    <x v="1"/>
    <x v="3"/>
    <x v="0"/>
    <m/>
  </r>
  <r>
    <n v="81385"/>
    <x v="0"/>
    <x v="0"/>
    <x v="2"/>
    <x v="0"/>
    <x v="11"/>
    <x v="142"/>
    <x v="0"/>
    <x v="0"/>
    <s v="Trasferimento"/>
    <x v="1"/>
    <x v="0"/>
    <x v="0"/>
    <m/>
  </r>
  <r>
    <n v="206816"/>
    <x v="1"/>
    <x v="0"/>
    <x v="0"/>
    <x v="1"/>
    <x v="2"/>
    <x v="55"/>
    <x v="0"/>
    <x v="0"/>
    <s v="Trasferimento"/>
    <x v="1"/>
    <x v="5"/>
    <x v="0"/>
    <m/>
  </r>
  <r>
    <n v="112469"/>
    <x v="0"/>
    <x v="0"/>
    <x v="0"/>
    <x v="0"/>
    <x v="7"/>
    <x v="274"/>
    <x v="0"/>
    <x v="0"/>
    <s v="Trasferimento"/>
    <x v="0"/>
    <x v="1"/>
    <x v="0"/>
    <m/>
  </r>
  <r>
    <n v="188341"/>
    <x v="0"/>
    <x v="0"/>
    <x v="0"/>
    <x v="0"/>
    <x v="15"/>
    <x v="248"/>
    <x v="0"/>
    <x v="0"/>
    <s v="Trasferimento"/>
    <x v="1"/>
    <x v="0"/>
    <x v="0"/>
    <m/>
  </r>
  <r>
    <n v="176519"/>
    <x v="0"/>
    <x v="0"/>
    <x v="0"/>
    <x v="0"/>
    <x v="15"/>
    <x v="248"/>
    <x v="0"/>
    <x v="0"/>
    <s v="Trasferimento"/>
    <x v="1"/>
    <x v="3"/>
    <x v="0"/>
    <m/>
  </r>
  <r>
    <n v="133374"/>
    <x v="0"/>
    <x v="0"/>
    <x v="0"/>
    <x v="0"/>
    <x v="7"/>
    <x v="274"/>
    <x v="0"/>
    <x v="0"/>
    <s v="Trasferimento"/>
    <x v="0"/>
    <x v="0"/>
    <x v="0"/>
    <m/>
  </r>
  <r>
    <n v="99833"/>
    <x v="0"/>
    <x v="0"/>
    <x v="2"/>
    <x v="0"/>
    <x v="4"/>
    <x v="99"/>
    <x v="0"/>
    <x v="0"/>
    <s v="Trasferimento"/>
    <x v="0"/>
    <x v="4"/>
    <x v="0"/>
    <m/>
  </r>
  <r>
    <n v="38966"/>
    <x v="0"/>
    <x v="0"/>
    <x v="0"/>
    <x v="0"/>
    <x v="4"/>
    <x v="140"/>
    <x v="0"/>
    <x v="0"/>
    <s v="Trasferimento"/>
    <x v="0"/>
    <x v="4"/>
    <x v="0"/>
    <m/>
  </r>
  <r>
    <n v="6095"/>
    <x v="0"/>
    <x v="0"/>
    <x v="0"/>
    <x v="0"/>
    <x v="13"/>
    <x v="369"/>
    <x v="0"/>
    <x v="0"/>
    <s v="Trasferimento"/>
    <x v="1"/>
    <x v="0"/>
    <x v="0"/>
    <m/>
  </r>
  <r>
    <n v="81382"/>
    <x v="0"/>
    <x v="0"/>
    <x v="0"/>
    <x v="0"/>
    <x v="13"/>
    <x v="369"/>
    <x v="0"/>
    <x v="0"/>
    <s v="Trasferimento"/>
    <x v="1"/>
    <x v="4"/>
    <x v="0"/>
    <m/>
  </r>
  <r>
    <n v="229739"/>
    <x v="0"/>
    <x v="1"/>
    <x v="0"/>
    <x v="0"/>
    <x v="4"/>
    <x v="235"/>
    <x v="0"/>
    <x v="0"/>
    <s v="Trasferimento"/>
    <x v="0"/>
    <x v="0"/>
    <x v="0"/>
    <m/>
  </r>
  <r>
    <n v="198548"/>
    <x v="0"/>
    <x v="0"/>
    <x v="0"/>
    <x v="1"/>
    <x v="7"/>
    <x v="210"/>
    <x v="0"/>
    <x v="0"/>
    <s v="Trasferimento"/>
    <x v="0"/>
    <x v="4"/>
    <x v="0"/>
    <m/>
  </r>
  <r>
    <n v="131611"/>
    <x v="0"/>
    <x v="0"/>
    <x v="0"/>
    <x v="3"/>
    <x v="7"/>
    <x v="210"/>
    <x v="0"/>
    <x v="0"/>
    <s v="Trasferimento"/>
    <x v="0"/>
    <x v="4"/>
    <x v="0"/>
    <m/>
  </r>
  <r>
    <n v="213424"/>
    <x v="0"/>
    <x v="0"/>
    <x v="0"/>
    <x v="0"/>
    <x v="11"/>
    <x v="142"/>
    <x v="0"/>
    <x v="0"/>
    <s v="Trasferimento"/>
    <x v="1"/>
    <x v="0"/>
    <x v="0"/>
    <m/>
  </r>
  <r>
    <n v="134325"/>
    <x v="0"/>
    <x v="0"/>
    <x v="0"/>
    <x v="0"/>
    <x v="2"/>
    <x v="230"/>
    <x v="0"/>
    <x v="0"/>
    <s v="Trasferimento"/>
    <x v="1"/>
    <x v="1"/>
    <x v="0"/>
    <m/>
  </r>
  <r>
    <n v="47949"/>
    <x v="0"/>
    <x v="0"/>
    <x v="0"/>
    <x v="0"/>
    <x v="2"/>
    <x v="230"/>
    <x v="0"/>
    <x v="1"/>
    <s v="Trasferimento"/>
    <x v="1"/>
    <x v="0"/>
    <x v="0"/>
    <m/>
  </r>
  <r>
    <n v="51681"/>
    <x v="0"/>
    <x v="0"/>
    <x v="0"/>
    <x v="0"/>
    <x v="2"/>
    <x v="230"/>
    <x v="0"/>
    <x v="0"/>
    <s v="Trasferimento"/>
    <x v="1"/>
    <x v="4"/>
    <x v="0"/>
    <m/>
  </r>
  <r>
    <n v="56684"/>
    <x v="0"/>
    <x v="0"/>
    <x v="0"/>
    <x v="0"/>
    <x v="2"/>
    <x v="230"/>
    <x v="0"/>
    <x v="0"/>
    <s v="Trasferimento"/>
    <x v="1"/>
    <x v="0"/>
    <x v="0"/>
    <m/>
  </r>
  <r>
    <n v="9064"/>
    <x v="0"/>
    <x v="0"/>
    <x v="0"/>
    <x v="0"/>
    <x v="2"/>
    <x v="230"/>
    <x v="0"/>
    <x v="0"/>
    <s v="Trasferimento"/>
    <x v="1"/>
    <x v="0"/>
    <x v="0"/>
    <m/>
  </r>
  <r>
    <n v="191514"/>
    <x v="0"/>
    <x v="0"/>
    <x v="0"/>
    <x v="0"/>
    <x v="2"/>
    <x v="230"/>
    <x v="0"/>
    <x v="0"/>
    <s v="Trasferimento"/>
    <x v="1"/>
    <x v="0"/>
    <x v="0"/>
    <m/>
  </r>
  <r>
    <n v="96743"/>
    <x v="0"/>
    <x v="0"/>
    <x v="0"/>
    <x v="0"/>
    <x v="2"/>
    <x v="230"/>
    <x v="0"/>
    <x v="0"/>
    <s v="Trasferimento"/>
    <x v="1"/>
    <x v="0"/>
    <x v="0"/>
    <m/>
  </r>
  <r>
    <n v="188769"/>
    <x v="0"/>
    <x v="0"/>
    <x v="0"/>
    <x v="0"/>
    <x v="7"/>
    <x v="210"/>
    <x v="0"/>
    <x v="0"/>
    <s v="Trasferimento"/>
    <x v="0"/>
    <x v="0"/>
    <x v="0"/>
    <m/>
  </r>
  <r>
    <n v="114300"/>
    <x v="0"/>
    <x v="0"/>
    <x v="0"/>
    <x v="0"/>
    <x v="7"/>
    <x v="210"/>
    <x v="0"/>
    <x v="0"/>
    <s v="Trasferimento"/>
    <x v="0"/>
    <x v="0"/>
    <x v="0"/>
    <m/>
  </r>
  <r>
    <n v="160558"/>
    <x v="1"/>
    <x v="0"/>
    <x v="2"/>
    <x v="3"/>
    <x v="10"/>
    <x v="63"/>
    <x v="0"/>
    <x v="1"/>
    <s v="Trasferimento"/>
    <x v="0"/>
    <x v="2"/>
    <x v="0"/>
    <m/>
  </r>
  <r>
    <n v="79210"/>
    <x v="0"/>
    <x v="0"/>
    <x v="0"/>
    <x v="0"/>
    <x v="4"/>
    <x v="179"/>
    <x v="0"/>
    <x v="0"/>
    <s v="Trasferimento"/>
    <x v="1"/>
    <x v="1"/>
    <x v="0"/>
    <m/>
  </r>
  <r>
    <n v="95476"/>
    <x v="0"/>
    <x v="0"/>
    <x v="0"/>
    <x v="0"/>
    <x v="7"/>
    <x v="210"/>
    <x v="0"/>
    <x v="1"/>
    <s v="Trasferimento"/>
    <x v="0"/>
    <x v="0"/>
    <x v="0"/>
    <m/>
  </r>
  <r>
    <n v="143392"/>
    <x v="0"/>
    <x v="0"/>
    <x v="0"/>
    <x v="1"/>
    <x v="4"/>
    <x v="219"/>
    <x v="0"/>
    <x v="0"/>
    <s v="Trasferimento"/>
    <x v="0"/>
    <x v="4"/>
    <x v="0"/>
    <m/>
  </r>
  <r>
    <n v="160640"/>
    <x v="0"/>
    <x v="0"/>
    <x v="0"/>
    <x v="0"/>
    <x v="7"/>
    <x v="210"/>
    <x v="0"/>
    <x v="1"/>
    <s v="Trasferimento"/>
    <x v="0"/>
    <x v="3"/>
    <x v="0"/>
    <m/>
  </r>
  <r>
    <n v="36385"/>
    <x v="0"/>
    <x v="0"/>
    <x v="0"/>
    <x v="0"/>
    <x v="7"/>
    <x v="161"/>
    <x v="0"/>
    <x v="0"/>
    <s v="Trasferimento"/>
    <x v="0"/>
    <x v="4"/>
    <x v="0"/>
    <m/>
  </r>
  <r>
    <n v="76636"/>
    <x v="0"/>
    <x v="0"/>
    <x v="0"/>
    <x v="0"/>
    <x v="1"/>
    <x v="308"/>
    <x v="0"/>
    <x v="1"/>
    <s v="Trasferimento"/>
    <x v="0"/>
    <x v="0"/>
    <x v="0"/>
    <m/>
  </r>
  <r>
    <n v="227302"/>
    <x v="0"/>
    <x v="0"/>
    <x v="0"/>
    <x v="1"/>
    <x v="4"/>
    <x v="368"/>
    <x v="0"/>
    <x v="1"/>
    <s v="Trasferimento"/>
    <x v="1"/>
    <x v="3"/>
    <x v="0"/>
    <m/>
  </r>
  <r>
    <n v="42475"/>
    <x v="0"/>
    <x v="0"/>
    <x v="0"/>
    <x v="0"/>
    <x v="4"/>
    <x v="197"/>
    <x v="0"/>
    <x v="0"/>
    <s v="Trasferimento"/>
    <x v="1"/>
    <x v="4"/>
    <x v="0"/>
    <m/>
  </r>
  <r>
    <n v="42515"/>
    <x v="0"/>
    <x v="0"/>
    <x v="0"/>
    <x v="0"/>
    <x v="4"/>
    <x v="197"/>
    <x v="0"/>
    <x v="1"/>
    <s v="Trasferimento"/>
    <x v="1"/>
    <x v="4"/>
    <x v="0"/>
    <m/>
  </r>
  <r>
    <n v="183822"/>
    <x v="0"/>
    <x v="1"/>
    <x v="0"/>
    <x v="1"/>
    <x v="7"/>
    <x v="195"/>
    <x v="0"/>
    <x v="0"/>
    <s v="Trasferimento"/>
    <x v="1"/>
    <x v="0"/>
    <x v="0"/>
    <m/>
  </r>
  <r>
    <n v="186737"/>
    <x v="0"/>
    <x v="1"/>
    <x v="0"/>
    <x v="0"/>
    <x v="7"/>
    <x v="195"/>
    <x v="0"/>
    <x v="0"/>
    <s v="Trasferimento"/>
    <x v="1"/>
    <x v="0"/>
    <x v="0"/>
    <m/>
  </r>
  <r>
    <n v="7972"/>
    <x v="0"/>
    <x v="0"/>
    <x v="2"/>
    <x v="0"/>
    <x v="11"/>
    <x v="142"/>
    <x v="0"/>
    <x v="1"/>
    <s v="Trasferimento"/>
    <x v="1"/>
    <x v="0"/>
    <x v="0"/>
    <m/>
  </r>
  <r>
    <n v="80615"/>
    <x v="0"/>
    <x v="0"/>
    <x v="2"/>
    <x v="0"/>
    <x v="8"/>
    <x v="173"/>
    <x v="0"/>
    <x v="0"/>
    <s v="Trasferimento"/>
    <x v="0"/>
    <x v="0"/>
    <x v="0"/>
    <m/>
  </r>
  <r>
    <n v="214961"/>
    <x v="0"/>
    <x v="1"/>
    <x v="0"/>
    <x v="1"/>
    <x v="7"/>
    <x v="195"/>
    <x v="0"/>
    <x v="1"/>
    <s v="Trasferimento"/>
    <x v="1"/>
    <x v="3"/>
    <x v="0"/>
    <m/>
  </r>
  <r>
    <n v="16009"/>
    <x v="0"/>
    <x v="0"/>
    <x v="0"/>
    <x v="0"/>
    <x v="10"/>
    <x v="228"/>
    <x v="0"/>
    <x v="0"/>
    <s v="Trasferimento"/>
    <x v="1"/>
    <x v="4"/>
    <x v="0"/>
    <m/>
  </r>
  <r>
    <n v="142564"/>
    <x v="0"/>
    <x v="0"/>
    <x v="0"/>
    <x v="0"/>
    <x v="8"/>
    <x v="173"/>
    <x v="0"/>
    <x v="0"/>
    <s v="Trasferimento"/>
    <x v="0"/>
    <x v="0"/>
    <x v="0"/>
    <m/>
  </r>
  <r>
    <n v="166344"/>
    <x v="0"/>
    <x v="0"/>
    <x v="0"/>
    <x v="0"/>
    <x v="1"/>
    <x v="284"/>
    <x v="0"/>
    <x v="1"/>
    <s v="Trasferimento"/>
    <x v="0"/>
    <x v="3"/>
    <x v="0"/>
    <m/>
  </r>
  <r>
    <n v="82513"/>
    <x v="0"/>
    <x v="0"/>
    <x v="0"/>
    <x v="0"/>
    <x v="7"/>
    <x v="282"/>
    <x v="0"/>
    <x v="0"/>
    <s v="Trasferimento"/>
    <x v="0"/>
    <x v="4"/>
    <x v="0"/>
    <m/>
  </r>
  <r>
    <n v="169625"/>
    <x v="0"/>
    <x v="0"/>
    <x v="0"/>
    <x v="0"/>
    <x v="15"/>
    <x v="362"/>
    <x v="0"/>
    <x v="0"/>
    <s v="Trasferimento"/>
    <x v="0"/>
    <x v="4"/>
    <x v="0"/>
    <m/>
  </r>
  <r>
    <n v="16760"/>
    <x v="0"/>
    <x v="0"/>
    <x v="2"/>
    <x v="4"/>
    <x v="7"/>
    <x v="9"/>
    <x v="0"/>
    <x v="0"/>
    <s v="Trasferimento"/>
    <x v="0"/>
    <x v="4"/>
    <x v="0"/>
    <m/>
  </r>
  <r>
    <n v="70161"/>
    <x v="0"/>
    <x v="0"/>
    <x v="0"/>
    <x v="0"/>
    <x v="10"/>
    <x v="391"/>
    <x v="0"/>
    <x v="0"/>
    <s v="Trasferimento"/>
    <x v="1"/>
    <x v="3"/>
    <x v="0"/>
    <m/>
  </r>
  <r>
    <n v="74348"/>
    <x v="0"/>
    <x v="0"/>
    <x v="0"/>
    <x v="0"/>
    <x v="4"/>
    <x v="140"/>
    <x v="0"/>
    <x v="1"/>
    <s v="Trasferimento"/>
    <x v="0"/>
    <x v="3"/>
    <x v="0"/>
    <m/>
  </r>
  <r>
    <n v="220545"/>
    <x v="0"/>
    <x v="1"/>
    <x v="0"/>
    <x v="1"/>
    <x v="12"/>
    <x v="254"/>
    <x v="0"/>
    <x v="1"/>
    <s v="Trasferimento"/>
    <x v="0"/>
    <x v="0"/>
    <x v="0"/>
    <m/>
  </r>
  <r>
    <n v="171731"/>
    <x v="0"/>
    <x v="0"/>
    <x v="0"/>
    <x v="0"/>
    <x v="12"/>
    <x v="254"/>
    <x v="0"/>
    <x v="0"/>
    <s v="Trasferimento"/>
    <x v="0"/>
    <x v="0"/>
    <x v="0"/>
    <m/>
  </r>
  <r>
    <n v="99688"/>
    <x v="0"/>
    <x v="0"/>
    <x v="0"/>
    <x v="0"/>
    <x v="11"/>
    <x v="174"/>
    <x v="0"/>
    <x v="0"/>
    <s v="Trasferimento"/>
    <x v="3"/>
    <x v="0"/>
    <x v="0"/>
    <m/>
  </r>
  <r>
    <n v="7938"/>
    <x v="0"/>
    <x v="0"/>
    <x v="0"/>
    <x v="0"/>
    <x v="5"/>
    <x v="81"/>
    <x v="0"/>
    <x v="0"/>
    <s v="Trasferimento"/>
    <x v="0"/>
    <x v="3"/>
    <x v="0"/>
    <m/>
  </r>
  <r>
    <n v="106355"/>
    <x v="0"/>
    <x v="0"/>
    <x v="0"/>
    <x v="0"/>
    <x v="5"/>
    <x v="81"/>
    <x v="0"/>
    <x v="0"/>
    <s v="Trasferimento"/>
    <x v="0"/>
    <x v="3"/>
    <x v="0"/>
    <m/>
  </r>
  <r>
    <n v="121429"/>
    <x v="0"/>
    <x v="1"/>
    <x v="2"/>
    <x v="2"/>
    <x v="7"/>
    <x v="44"/>
    <x v="0"/>
    <x v="0"/>
    <s v="Trasferimento"/>
    <x v="1"/>
    <x v="0"/>
    <x v="0"/>
    <m/>
  </r>
  <r>
    <n v="30189"/>
    <x v="0"/>
    <x v="0"/>
    <x v="0"/>
    <x v="0"/>
    <x v="6"/>
    <x v="107"/>
    <x v="0"/>
    <x v="1"/>
    <s v="Trasferimento"/>
    <x v="1"/>
    <x v="0"/>
    <x v="0"/>
    <m/>
  </r>
  <r>
    <n v="141929"/>
    <x v="1"/>
    <x v="0"/>
    <x v="0"/>
    <x v="0"/>
    <x v="7"/>
    <x v="242"/>
    <x v="0"/>
    <x v="0"/>
    <s v="Trasferimento"/>
    <x v="0"/>
    <x v="2"/>
    <x v="0"/>
    <m/>
  </r>
  <r>
    <n v="89714"/>
    <x v="0"/>
    <x v="0"/>
    <x v="0"/>
    <x v="0"/>
    <x v="5"/>
    <x v="6"/>
    <x v="0"/>
    <x v="1"/>
    <s v="Trasferimento"/>
    <x v="0"/>
    <x v="4"/>
    <x v="0"/>
    <m/>
  </r>
  <r>
    <n v="98946"/>
    <x v="0"/>
    <x v="0"/>
    <x v="0"/>
    <x v="4"/>
    <x v="7"/>
    <x v="205"/>
    <x v="0"/>
    <x v="0"/>
    <s v="Trasferimento"/>
    <x v="1"/>
    <x v="0"/>
    <x v="0"/>
    <m/>
  </r>
  <r>
    <n v="163533"/>
    <x v="0"/>
    <x v="0"/>
    <x v="0"/>
    <x v="0"/>
    <x v="5"/>
    <x v="6"/>
    <x v="0"/>
    <x v="1"/>
    <s v="Trasferimento"/>
    <x v="0"/>
    <x v="3"/>
    <x v="0"/>
    <m/>
  </r>
  <r>
    <n v="174250"/>
    <x v="0"/>
    <x v="0"/>
    <x v="0"/>
    <x v="0"/>
    <x v="5"/>
    <x v="6"/>
    <x v="0"/>
    <x v="0"/>
    <s v="Trasferimento"/>
    <x v="0"/>
    <x v="0"/>
    <x v="0"/>
    <m/>
  </r>
  <r>
    <n v="98585"/>
    <x v="0"/>
    <x v="0"/>
    <x v="0"/>
    <x v="0"/>
    <x v="5"/>
    <x v="6"/>
    <x v="0"/>
    <x v="0"/>
    <s v="Trasferimento"/>
    <x v="0"/>
    <x v="4"/>
    <x v="0"/>
    <m/>
  </r>
  <r>
    <n v="220914"/>
    <x v="1"/>
    <x v="1"/>
    <x v="2"/>
    <x v="1"/>
    <x v="4"/>
    <x v="154"/>
    <x v="0"/>
    <x v="1"/>
    <s v="Trasferimento"/>
    <x v="1"/>
    <x v="5"/>
    <x v="0"/>
    <m/>
  </r>
  <r>
    <n v="172254"/>
    <x v="0"/>
    <x v="0"/>
    <x v="0"/>
    <x v="0"/>
    <x v="7"/>
    <x v="209"/>
    <x v="0"/>
    <x v="1"/>
    <s v="Trasferimento"/>
    <x v="0"/>
    <x v="3"/>
    <x v="0"/>
    <m/>
  </r>
  <r>
    <n v="157338"/>
    <x v="0"/>
    <x v="0"/>
    <x v="0"/>
    <x v="0"/>
    <x v="5"/>
    <x v="6"/>
    <x v="0"/>
    <x v="0"/>
    <s v="Trasferimento"/>
    <x v="0"/>
    <x v="0"/>
    <x v="0"/>
    <m/>
  </r>
  <r>
    <n v="15907"/>
    <x v="0"/>
    <x v="0"/>
    <x v="0"/>
    <x v="0"/>
    <x v="5"/>
    <x v="6"/>
    <x v="0"/>
    <x v="0"/>
    <s v="Trasferimento"/>
    <x v="0"/>
    <x v="4"/>
    <x v="0"/>
    <m/>
  </r>
  <r>
    <n v="195728"/>
    <x v="0"/>
    <x v="0"/>
    <x v="2"/>
    <x v="2"/>
    <x v="14"/>
    <x v="232"/>
    <x v="0"/>
    <x v="0"/>
    <s v="Trasferimento"/>
    <x v="0"/>
    <x v="3"/>
    <x v="0"/>
    <m/>
  </r>
  <r>
    <n v="190968"/>
    <x v="0"/>
    <x v="0"/>
    <x v="2"/>
    <x v="0"/>
    <x v="1"/>
    <x v="108"/>
    <x v="0"/>
    <x v="1"/>
    <s v="Trasferimento"/>
    <x v="0"/>
    <x v="0"/>
    <x v="0"/>
    <m/>
  </r>
  <r>
    <n v="190969"/>
    <x v="0"/>
    <x v="0"/>
    <x v="2"/>
    <x v="0"/>
    <x v="1"/>
    <x v="108"/>
    <x v="0"/>
    <x v="0"/>
    <s v="Trasferimento"/>
    <x v="0"/>
    <x v="0"/>
    <x v="0"/>
    <m/>
  </r>
  <r>
    <n v="55836"/>
    <x v="0"/>
    <x v="0"/>
    <x v="0"/>
    <x v="0"/>
    <x v="4"/>
    <x v="14"/>
    <x v="0"/>
    <x v="1"/>
    <s v="Trasferimento"/>
    <x v="1"/>
    <x v="0"/>
    <x v="0"/>
    <m/>
  </r>
  <r>
    <n v="116197"/>
    <x v="0"/>
    <x v="0"/>
    <x v="0"/>
    <x v="0"/>
    <x v="4"/>
    <x v="14"/>
    <x v="0"/>
    <x v="1"/>
    <s v="Trasferimento"/>
    <x v="1"/>
    <x v="4"/>
    <x v="0"/>
    <m/>
  </r>
  <r>
    <n v="24629"/>
    <x v="0"/>
    <x v="0"/>
    <x v="0"/>
    <x v="0"/>
    <x v="4"/>
    <x v="14"/>
    <x v="0"/>
    <x v="0"/>
    <s v="Trasferimento"/>
    <x v="1"/>
    <x v="3"/>
    <x v="0"/>
    <m/>
  </r>
  <r>
    <n v="92657"/>
    <x v="0"/>
    <x v="0"/>
    <x v="2"/>
    <x v="4"/>
    <x v="10"/>
    <x v="63"/>
    <x v="0"/>
    <x v="0"/>
    <s v="Trasferimento"/>
    <x v="0"/>
    <x v="1"/>
    <x v="0"/>
    <m/>
  </r>
  <r>
    <n v="123520"/>
    <x v="0"/>
    <x v="0"/>
    <x v="0"/>
    <x v="0"/>
    <x v="7"/>
    <x v="74"/>
    <x v="0"/>
    <x v="1"/>
    <s v="Trasferimento"/>
    <x v="1"/>
    <x v="3"/>
    <x v="0"/>
    <m/>
  </r>
  <r>
    <n v="150174"/>
    <x v="0"/>
    <x v="0"/>
    <x v="2"/>
    <x v="1"/>
    <x v="8"/>
    <x v="92"/>
    <x v="0"/>
    <x v="1"/>
    <s v="Trasferimento"/>
    <x v="1"/>
    <x v="4"/>
    <x v="0"/>
    <m/>
  </r>
  <r>
    <n v="40358"/>
    <x v="0"/>
    <x v="0"/>
    <x v="0"/>
    <x v="0"/>
    <x v="8"/>
    <x v="92"/>
    <x v="0"/>
    <x v="1"/>
    <s v="Trasferimento"/>
    <x v="1"/>
    <x v="0"/>
    <x v="0"/>
    <m/>
  </r>
  <r>
    <n v="204436"/>
    <x v="0"/>
    <x v="0"/>
    <x v="0"/>
    <x v="0"/>
    <x v="8"/>
    <x v="92"/>
    <x v="0"/>
    <x v="1"/>
    <s v="Trasferimento"/>
    <x v="1"/>
    <x v="3"/>
    <x v="0"/>
    <m/>
  </r>
  <r>
    <n v="204437"/>
    <x v="0"/>
    <x v="0"/>
    <x v="0"/>
    <x v="0"/>
    <x v="8"/>
    <x v="92"/>
    <x v="0"/>
    <x v="1"/>
    <s v="Trasferimento"/>
    <x v="1"/>
    <x v="3"/>
    <x v="0"/>
    <m/>
  </r>
  <r>
    <n v="172614"/>
    <x v="0"/>
    <x v="0"/>
    <x v="0"/>
    <x v="0"/>
    <x v="8"/>
    <x v="92"/>
    <x v="0"/>
    <x v="0"/>
    <s v="Trasferimento"/>
    <x v="1"/>
    <x v="0"/>
    <x v="0"/>
    <m/>
  </r>
  <r>
    <n v="118384"/>
    <x v="1"/>
    <x v="0"/>
    <x v="0"/>
    <x v="0"/>
    <x v="8"/>
    <x v="92"/>
    <x v="0"/>
    <x v="1"/>
    <s v="Trasferimento"/>
    <x v="1"/>
    <x v="2"/>
    <x v="0"/>
    <m/>
  </r>
  <r>
    <n v="81243"/>
    <x v="0"/>
    <x v="0"/>
    <x v="0"/>
    <x v="0"/>
    <x v="8"/>
    <x v="92"/>
    <x v="0"/>
    <x v="0"/>
    <s v="Trasferimento"/>
    <x v="1"/>
    <x v="0"/>
    <x v="0"/>
    <m/>
  </r>
  <r>
    <n v="118383"/>
    <x v="0"/>
    <x v="0"/>
    <x v="0"/>
    <x v="0"/>
    <x v="8"/>
    <x v="92"/>
    <x v="0"/>
    <x v="0"/>
    <s v="Trasferimento"/>
    <x v="1"/>
    <x v="1"/>
    <x v="0"/>
    <m/>
  </r>
  <r>
    <n v="116187"/>
    <x v="0"/>
    <x v="0"/>
    <x v="2"/>
    <x v="0"/>
    <x v="8"/>
    <x v="92"/>
    <x v="0"/>
    <x v="1"/>
    <s v="Trasferimento"/>
    <x v="1"/>
    <x v="4"/>
    <x v="0"/>
    <m/>
  </r>
  <r>
    <n v="163932"/>
    <x v="0"/>
    <x v="0"/>
    <x v="0"/>
    <x v="0"/>
    <x v="8"/>
    <x v="92"/>
    <x v="0"/>
    <x v="1"/>
    <s v="Trasferimento"/>
    <x v="1"/>
    <x v="0"/>
    <x v="0"/>
    <m/>
  </r>
  <r>
    <n v="202969"/>
    <x v="0"/>
    <x v="0"/>
    <x v="0"/>
    <x v="0"/>
    <x v="8"/>
    <x v="92"/>
    <x v="0"/>
    <x v="0"/>
    <s v="Trasferimento"/>
    <x v="1"/>
    <x v="0"/>
    <x v="0"/>
    <m/>
  </r>
  <r>
    <n v="116189"/>
    <x v="0"/>
    <x v="0"/>
    <x v="2"/>
    <x v="0"/>
    <x v="8"/>
    <x v="92"/>
    <x v="0"/>
    <x v="1"/>
    <s v="Trasferimento"/>
    <x v="1"/>
    <x v="4"/>
    <x v="0"/>
    <m/>
  </r>
  <r>
    <n v="202364"/>
    <x v="0"/>
    <x v="0"/>
    <x v="0"/>
    <x v="0"/>
    <x v="15"/>
    <x v="57"/>
    <x v="0"/>
    <x v="0"/>
    <s v="Trasferimento"/>
    <x v="1"/>
    <x v="0"/>
    <x v="0"/>
    <m/>
  </r>
  <r>
    <n v="211532"/>
    <x v="1"/>
    <x v="0"/>
    <x v="0"/>
    <x v="0"/>
    <x v="15"/>
    <x v="57"/>
    <x v="0"/>
    <x v="0"/>
    <s v="Trasferimento"/>
    <x v="1"/>
    <x v="5"/>
    <x v="0"/>
    <m/>
  </r>
  <r>
    <n v="58744"/>
    <x v="0"/>
    <x v="0"/>
    <x v="0"/>
    <x v="0"/>
    <x v="8"/>
    <x v="92"/>
    <x v="0"/>
    <x v="0"/>
    <s v="Trasferimento"/>
    <x v="1"/>
    <x v="3"/>
    <x v="0"/>
    <m/>
  </r>
  <r>
    <n v="92269"/>
    <x v="0"/>
    <x v="0"/>
    <x v="0"/>
    <x v="0"/>
    <x v="8"/>
    <x v="92"/>
    <x v="0"/>
    <x v="1"/>
    <s v="Trasferimento"/>
    <x v="1"/>
    <x v="4"/>
    <x v="0"/>
    <m/>
  </r>
  <r>
    <n v="137531"/>
    <x v="1"/>
    <x v="0"/>
    <x v="0"/>
    <x v="0"/>
    <x v="1"/>
    <x v="26"/>
    <x v="0"/>
    <x v="0"/>
    <s v="Trasferimento"/>
    <x v="1"/>
    <x v="6"/>
    <x v="0"/>
    <s v="B"/>
  </r>
  <r>
    <n v="209724"/>
    <x v="0"/>
    <x v="1"/>
    <x v="2"/>
    <x v="1"/>
    <x v="1"/>
    <x v="26"/>
    <x v="0"/>
    <x v="0"/>
    <s v="Trasferimento"/>
    <x v="1"/>
    <x v="1"/>
    <x v="0"/>
    <m/>
  </r>
  <r>
    <n v="107706"/>
    <x v="0"/>
    <x v="0"/>
    <x v="0"/>
    <x v="0"/>
    <x v="1"/>
    <x v="26"/>
    <x v="0"/>
    <x v="0"/>
    <s v="Trasferimento"/>
    <x v="1"/>
    <x v="3"/>
    <x v="0"/>
    <m/>
  </r>
  <r>
    <n v="166479"/>
    <x v="0"/>
    <x v="1"/>
    <x v="0"/>
    <x v="0"/>
    <x v="1"/>
    <x v="26"/>
    <x v="0"/>
    <x v="1"/>
    <s v="Trasferimento"/>
    <x v="1"/>
    <x v="0"/>
    <x v="0"/>
    <m/>
  </r>
  <r>
    <n v="125014"/>
    <x v="0"/>
    <x v="0"/>
    <x v="0"/>
    <x v="0"/>
    <x v="1"/>
    <x v="26"/>
    <x v="0"/>
    <x v="0"/>
    <s v="Trasferimento"/>
    <x v="1"/>
    <x v="4"/>
    <x v="0"/>
    <m/>
  </r>
  <r>
    <n v="109727"/>
    <x v="1"/>
    <x v="0"/>
    <x v="2"/>
    <x v="1"/>
    <x v="2"/>
    <x v="224"/>
    <x v="0"/>
    <x v="0"/>
    <s v="Trasferimento"/>
    <x v="1"/>
    <x v="2"/>
    <x v="0"/>
    <m/>
  </r>
  <r>
    <n v="119551"/>
    <x v="0"/>
    <x v="0"/>
    <x v="0"/>
    <x v="0"/>
    <x v="2"/>
    <x v="224"/>
    <x v="0"/>
    <x v="0"/>
    <s v="Trasferimento"/>
    <x v="1"/>
    <x v="0"/>
    <x v="0"/>
    <m/>
  </r>
  <r>
    <n v="58830"/>
    <x v="0"/>
    <x v="0"/>
    <x v="0"/>
    <x v="0"/>
    <x v="2"/>
    <x v="224"/>
    <x v="0"/>
    <x v="0"/>
    <s v="Trasferimento"/>
    <x v="1"/>
    <x v="3"/>
    <x v="0"/>
    <m/>
  </r>
  <r>
    <n v="187424"/>
    <x v="1"/>
    <x v="0"/>
    <x v="0"/>
    <x v="1"/>
    <x v="2"/>
    <x v="224"/>
    <x v="0"/>
    <x v="1"/>
    <s v="Trasferimento"/>
    <x v="1"/>
    <x v="6"/>
    <x v="0"/>
    <m/>
  </r>
  <r>
    <n v="94246"/>
    <x v="0"/>
    <x v="0"/>
    <x v="0"/>
    <x v="0"/>
    <x v="2"/>
    <x v="224"/>
    <x v="0"/>
    <x v="0"/>
    <s v="Trasferimento"/>
    <x v="1"/>
    <x v="4"/>
    <x v="0"/>
    <m/>
  </r>
  <r>
    <n v="31047"/>
    <x v="0"/>
    <x v="0"/>
    <x v="0"/>
    <x v="0"/>
    <x v="11"/>
    <x v="126"/>
    <x v="0"/>
    <x v="0"/>
    <s v="Trasferimento"/>
    <x v="1"/>
    <x v="0"/>
    <x v="0"/>
    <m/>
  </r>
  <r>
    <n v="75403"/>
    <x v="0"/>
    <x v="0"/>
    <x v="0"/>
    <x v="0"/>
    <x v="11"/>
    <x v="126"/>
    <x v="0"/>
    <x v="0"/>
    <s v="Trasferimento"/>
    <x v="1"/>
    <x v="0"/>
    <x v="0"/>
    <m/>
  </r>
  <r>
    <n v="179086"/>
    <x v="0"/>
    <x v="0"/>
    <x v="2"/>
    <x v="0"/>
    <x v="1"/>
    <x v="320"/>
    <x v="0"/>
    <x v="0"/>
    <s v="Trasferimento"/>
    <x v="1"/>
    <x v="0"/>
    <x v="0"/>
    <m/>
  </r>
  <r>
    <n v="179052"/>
    <x v="0"/>
    <x v="0"/>
    <x v="2"/>
    <x v="0"/>
    <x v="1"/>
    <x v="320"/>
    <x v="0"/>
    <x v="1"/>
    <s v="Trasferimento"/>
    <x v="1"/>
    <x v="0"/>
    <x v="0"/>
    <m/>
  </r>
  <r>
    <n v="176717"/>
    <x v="1"/>
    <x v="0"/>
    <x v="2"/>
    <x v="1"/>
    <x v="1"/>
    <x v="320"/>
    <x v="0"/>
    <x v="1"/>
    <s v="Trasferimento"/>
    <x v="1"/>
    <x v="2"/>
    <x v="0"/>
    <m/>
  </r>
  <r>
    <n v="93278"/>
    <x v="0"/>
    <x v="0"/>
    <x v="0"/>
    <x v="0"/>
    <x v="1"/>
    <x v="320"/>
    <x v="0"/>
    <x v="0"/>
    <s v="Trasferimento"/>
    <x v="1"/>
    <x v="0"/>
    <x v="0"/>
    <m/>
  </r>
  <r>
    <n v="226533"/>
    <x v="0"/>
    <x v="0"/>
    <x v="0"/>
    <x v="0"/>
    <x v="4"/>
    <x v="140"/>
    <x v="0"/>
    <x v="0"/>
    <s v="Trasferimento"/>
    <x v="0"/>
    <x v="1"/>
    <x v="0"/>
    <m/>
  </r>
  <r>
    <n v="208929"/>
    <x v="0"/>
    <x v="0"/>
    <x v="0"/>
    <x v="0"/>
    <x v="7"/>
    <x v="123"/>
    <x v="0"/>
    <x v="0"/>
    <s v="Trasferimento"/>
    <x v="1"/>
    <x v="4"/>
    <x v="0"/>
    <m/>
  </r>
  <r>
    <n v="63312"/>
    <x v="0"/>
    <x v="0"/>
    <x v="0"/>
    <x v="0"/>
    <x v="7"/>
    <x v="123"/>
    <x v="0"/>
    <x v="0"/>
    <s v="Trasferimento"/>
    <x v="1"/>
    <x v="0"/>
    <x v="0"/>
    <m/>
  </r>
  <r>
    <n v="228809"/>
    <x v="0"/>
    <x v="0"/>
    <x v="0"/>
    <x v="3"/>
    <x v="4"/>
    <x v="65"/>
    <x v="0"/>
    <x v="0"/>
    <s v="Trasferimento"/>
    <x v="1"/>
    <x v="1"/>
    <x v="0"/>
    <m/>
  </r>
  <r>
    <n v="227830"/>
    <x v="0"/>
    <x v="0"/>
    <x v="0"/>
    <x v="1"/>
    <x v="4"/>
    <x v="65"/>
    <x v="0"/>
    <x v="0"/>
    <s v="Trasferimento"/>
    <x v="1"/>
    <x v="3"/>
    <x v="0"/>
    <m/>
  </r>
  <r>
    <n v="181891"/>
    <x v="0"/>
    <x v="0"/>
    <x v="0"/>
    <x v="0"/>
    <x v="7"/>
    <x v="123"/>
    <x v="0"/>
    <x v="0"/>
    <s v="Trasferimento"/>
    <x v="1"/>
    <x v="0"/>
    <x v="0"/>
    <m/>
  </r>
  <r>
    <n v="227831"/>
    <x v="0"/>
    <x v="0"/>
    <x v="0"/>
    <x v="0"/>
    <x v="4"/>
    <x v="65"/>
    <x v="0"/>
    <x v="0"/>
    <s v="Trasferimento"/>
    <x v="1"/>
    <x v="1"/>
    <x v="0"/>
    <m/>
  </r>
  <r>
    <n v="127854"/>
    <x v="0"/>
    <x v="0"/>
    <x v="0"/>
    <x v="0"/>
    <x v="7"/>
    <x v="123"/>
    <x v="0"/>
    <x v="0"/>
    <s v="Trasferimento"/>
    <x v="1"/>
    <x v="0"/>
    <x v="0"/>
    <m/>
  </r>
  <r>
    <n v="161013"/>
    <x v="0"/>
    <x v="0"/>
    <x v="0"/>
    <x v="0"/>
    <x v="7"/>
    <x v="123"/>
    <x v="0"/>
    <x v="0"/>
    <s v="Trasferimento"/>
    <x v="1"/>
    <x v="0"/>
    <x v="0"/>
    <m/>
  </r>
  <r>
    <n v="148980"/>
    <x v="0"/>
    <x v="0"/>
    <x v="0"/>
    <x v="0"/>
    <x v="7"/>
    <x v="123"/>
    <x v="0"/>
    <x v="0"/>
    <s v="Trasferimento"/>
    <x v="1"/>
    <x v="0"/>
    <x v="0"/>
    <m/>
  </r>
  <r>
    <n v="187825"/>
    <x v="0"/>
    <x v="0"/>
    <x v="0"/>
    <x v="0"/>
    <x v="8"/>
    <x v="397"/>
    <x v="0"/>
    <x v="0"/>
    <s v="Trasferimento"/>
    <x v="4"/>
    <x v="3"/>
    <x v="0"/>
    <m/>
  </r>
  <r>
    <n v="112267"/>
    <x v="0"/>
    <x v="0"/>
    <x v="0"/>
    <x v="0"/>
    <x v="8"/>
    <x v="397"/>
    <x v="0"/>
    <x v="0"/>
    <s v="Trasferimento"/>
    <x v="4"/>
    <x v="0"/>
    <x v="0"/>
    <m/>
  </r>
  <r>
    <n v="100737"/>
    <x v="0"/>
    <x v="0"/>
    <x v="0"/>
    <x v="0"/>
    <x v="8"/>
    <x v="397"/>
    <x v="0"/>
    <x v="1"/>
    <s v="Trasferimento"/>
    <x v="4"/>
    <x v="0"/>
    <x v="0"/>
    <m/>
  </r>
  <r>
    <n v="15316"/>
    <x v="0"/>
    <x v="0"/>
    <x v="0"/>
    <x v="0"/>
    <x v="7"/>
    <x v="51"/>
    <x v="0"/>
    <x v="1"/>
    <s v="Trasferimento"/>
    <x v="1"/>
    <x v="4"/>
    <x v="0"/>
    <m/>
  </r>
  <r>
    <n v="72180"/>
    <x v="0"/>
    <x v="0"/>
    <x v="0"/>
    <x v="0"/>
    <x v="7"/>
    <x v="11"/>
    <x v="0"/>
    <x v="0"/>
    <s v="Trasferimento"/>
    <x v="1"/>
    <x v="3"/>
    <x v="0"/>
    <m/>
  </r>
  <r>
    <n v="227636"/>
    <x v="0"/>
    <x v="0"/>
    <x v="0"/>
    <x v="0"/>
    <x v="7"/>
    <x v="11"/>
    <x v="0"/>
    <x v="0"/>
    <s v="Trasferimento"/>
    <x v="1"/>
    <x v="0"/>
    <x v="0"/>
    <m/>
  </r>
  <r>
    <n v="168449"/>
    <x v="1"/>
    <x v="0"/>
    <x v="0"/>
    <x v="0"/>
    <x v="2"/>
    <x v="336"/>
    <x v="0"/>
    <x v="0"/>
    <s v="Trasferimento"/>
    <x v="1"/>
    <x v="2"/>
    <x v="0"/>
    <m/>
  </r>
  <r>
    <n v="96755"/>
    <x v="0"/>
    <x v="0"/>
    <x v="0"/>
    <x v="0"/>
    <x v="2"/>
    <x v="332"/>
    <x v="0"/>
    <x v="0"/>
    <s v="Trasferimento"/>
    <x v="1"/>
    <x v="0"/>
    <x v="0"/>
    <m/>
  </r>
  <r>
    <n v="97514"/>
    <x v="0"/>
    <x v="0"/>
    <x v="2"/>
    <x v="0"/>
    <x v="0"/>
    <x v="100"/>
    <x v="0"/>
    <x v="0"/>
    <s v="Trasferimento"/>
    <x v="0"/>
    <x v="1"/>
    <x v="0"/>
    <m/>
  </r>
  <r>
    <n v="218052"/>
    <x v="0"/>
    <x v="1"/>
    <x v="0"/>
    <x v="1"/>
    <x v="0"/>
    <x v="100"/>
    <x v="0"/>
    <x v="1"/>
    <s v="Trasferimento"/>
    <x v="0"/>
    <x v="1"/>
    <x v="0"/>
    <m/>
  </r>
  <r>
    <n v="187390"/>
    <x v="0"/>
    <x v="0"/>
    <x v="0"/>
    <x v="0"/>
    <x v="0"/>
    <x v="100"/>
    <x v="0"/>
    <x v="0"/>
    <s v="Trasferimento"/>
    <x v="0"/>
    <x v="0"/>
    <x v="0"/>
    <m/>
  </r>
  <r>
    <n v="58328"/>
    <x v="0"/>
    <x v="0"/>
    <x v="0"/>
    <x v="0"/>
    <x v="0"/>
    <x v="100"/>
    <x v="0"/>
    <x v="1"/>
    <s v="Trasferimento"/>
    <x v="0"/>
    <x v="3"/>
    <x v="0"/>
    <m/>
  </r>
  <r>
    <n v="208816"/>
    <x v="0"/>
    <x v="0"/>
    <x v="0"/>
    <x v="0"/>
    <x v="0"/>
    <x v="100"/>
    <x v="0"/>
    <x v="0"/>
    <s v="Trasferimento"/>
    <x v="0"/>
    <x v="3"/>
    <x v="0"/>
    <m/>
  </r>
  <r>
    <n v="101444"/>
    <x v="0"/>
    <x v="0"/>
    <x v="0"/>
    <x v="0"/>
    <x v="0"/>
    <x v="100"/>
    <x v="0"/>
    <x v="0"/>
    <s v="Trasferimento"/>
    <x v="0"/>
    <x v="4"/>
    <x v="0"/>
    <m/>
  </r>
  <r>
    <n v="101448"/>
    <x v="0"/>
    <x v="0"/>
    <x v="0"/>
    <x v="0"/>
    <x v="0"/>
    <x v="100"/>
    <x v="0"/>
    <x v="1"/>
    <s v="Trasferimento"/>
    <x v="0"/>
    <x v="4"/>
    <x v="0"/>
    <m/>
  </r>
  <r>
    <n v="104757"/>
    <x v="0"/>
    <x v="0"/>
    <x v="0"/>
    <x v="0"/>
    <x v="0"/>
    <x v="100"/>
    <x v="0"/>
    <x v="0"/>
    <s v="Trasferimento"/>
    <x v="0"/>
    <x v="0"/>
    <x v="0"/>
    <m/>
  </r>
  <r>
    <n v="209507"/>
    <x v="0"/>
    <x v="0"/>
    <x v="0"/>
    <x v="0"/>
    <x v="0"/>
    <x v="100"/>
    <x v="0"/>
    <x v="1"/>
    <s v="Trasferimento"/>
    <x v="0"/>
    <x v="3"/>
    <x v="0"/>
    <m/>
  </r>
  <r>
    <n v="226130"/>
    <x v="0"/>
    <x v="0"/>
    <x v="0"/>
    <x v="0"/>
    <x v="0"/>
    <x v="100"/>
    <x v="0"/>
    <x v="0"/>
    <s v="Trasferimento"/>
    <x v="0"/>
    <x v="1"/>
    <x v="0"/>
    <m/>
  </r>
  <r>
    <n v="203522"/>
    <x v="0"/>
    <x v="0"/>
    <x v="0"/>
    <x v="1"/>
    <x v="0"/>
    <x v="100"/>
    <x v="0"/>
    <x v="0"/>
    <s v="Trasferimento"/>
    <x v="0"/>
    <x v="0"/>
    <x v="0"/>
    <m/>
  </r>
  <r>
    <n v="125166"/>
    <x v="0"/>
    <x v="0"/>
    <x v="0"/>
    <x v="0"/>
    <x v="0"/>
    <x v="100"/>
    <x v="0"/>
    <x v="0"/>
    <s v="Trasferimento"/>
    <x v="0"/>
    <x v="3"/>
    <x v="0"/>
    <m/>
  </r>
  <r>
    <n v="125160"/>
    <x v="0"/>
    <x v="0"/>
    <x v="0"/>
    <x v="1"/>
    <x v="0"/>
    <x v="100"/>
    <x v="0"/>
    <x v="0"/>
    <s v="Trasferimento"/>
    <x v="0"/>
    <x v="1"/>
    <x v="0"/>
    <m/>
  </r>
  <r>
    <n v="125159"/>
    <x v="0"/>
    <x v="0"/>
    <x v="0"/>
    <x v="0"/>
    <x v="0"/>
    <x v="100"/>
    <x v="0"/>
    <x v="1"/>
    <s v="Trasferimento"/>
    <x v="0"/>
    <x v="3"/>
    <x v="0"/>
    <m/>
  </r>
  <r>
    <n v="55977"/>
    <x v="0"/>
    <x v="0"/>
    <x v="0"/>
    <x v="0"/>
    <x v="0"/>
    <x v="100"/>
    <x v="0"/>
    <x v="0"/>
    <s v="Trasferimento"/>
    <x v="0"/>
    <x v="4"/>
    <x v="0"/>
    <m/>
  </r>
  <r>
    <n v="28289"/>
    <x v="0"/>
    <x v="0"/>
    <x v="0"/>
    <x v="0"/>
    <x v="0"/>
    <x v="100"/>
    <x v="0"/>
    <x v="0"/>
    <s v="Trasferimento"/>
    <x v="0"/>
    <x v="4"/>
    <x v="0"/>
    <m/>
  </r>
  <r>
    <n v="190061"/>
    <x v="0"/>
    <x v="0"/>
    <x v="0"/>
    <x v="0"/>
    <x v="7"/>
    <x v="227"/>
    <x v="0"/>
    <x v="0"/>
    <s v="Trasferimento"/>
    <x v="1"/>
    <x v="0"/>
    <x v="0"/>
    <m/>
  </r>
  <r>
    <n v="190060"/>
    <x v="0"/>
    <x v="0"/>
    <x v="0"/>
    <x v="0"/>
    <x v="7"/>
    <x v="227"/>
    <x v="0"/>
    <x v="1"/>
    <s v="Trasferimento"/>
    <x v="1"/>
    <x v="0"/>
    <x v="0"/>
    <m/>
  </r>
  <r>
    <n v="13862"/>
    <x v="0"/>
    <x v="1"/>
    <x v="2"/>
    <x v="4"/>
    <x v="11"/>
    <x v="126"/>
    <x v="0"/>
    <x v="0"/>
    <s v="Trasferimento"/>
    <x v="1"/>
    <x v="0"/>
    <x v="0"/>
    <m/>
  </r>
  <r>
    <n v="13945"/>
    <x v="0"/>
    <x v="0"/>
    <x v="0"/>
    <x v="0"/>
    <x v="11"/>
    <x v="333"/>
    <x v="0"/>
    <x v="0"/>
    <s v="Trasferimento"/>
    <x v="0"/>
    <x v="0"/>
    <x v="0"/>
    <m/>
  </r>
  <r>
    <n v="197597"/>
    <x v="1"/>
    <x v="0"/>
    <x v="0"/>
    <x v="0"/>
    <x v="11"/>
    <x v="333"/>
    <x v="0"/>
    <x v="0"/>
    <s v="Trasferimento"/>
    <x v="0"/>
    <x v="7"/>
    <x v="0"/>
    <s v="B"/>
  </r>
  <r>
    <n v="35872"/>
    <x v="0"/>
    <x v="0"/>
    <x v="0"/>
    <x v="0"/>
    <x v="13"/>
    <x v="198"/>
    <x v="0"/>
    <x v="0"/>
    <s v="Trasferimento"/>
    <x v="1"/>
    <x v="4"/>
    <x v="0"/>
    <m/>
  </r>
  <r>
    <n v="130122"/>
    <x v="0"/>
    <x v="0"/>
    <x v="0"/>
    <x v="0"/>
    <x v="13"/>
    <x v="198"/>
    <x v="0"/>
    <x v="0"/>
    <s v="Trasferimento"/>
    <x v="1"/>
    <x v="0"/>
    <x v="0"/>
    <m/>
  </r>
  <r>
    <n v="129747"/>
    <x v="0"/>
    <x v="0"/>
    <x v="0"/>
    <x v="0"/>
    <x v="13"/>
    <x v="198"/>
    <x v="0"/>
    <x v="0"/>
    <s v="Trasferimento"/>
    <x v="1"/>
    <x v="0"/>
    <x v="0"/>
    <m/>
  </r>
  <r>
    <n v="93536"/>
    <x v="0"/>
    <x v="0"/>
    <x v="0"/>
    <x v="0"/>
    <x v="4"/>
    <x v="179"/>
    <x v="0"/>
    <x v="0"/>
    <s v="Trasferimento"/>
    <x v="1"/>
    <x v="0"/>
    <x v="0"/>
    <m/>
  </r>
  <r>
    <n v="230859"/>
    <x v="0"/>
    <x v="0"/>
    <x v="0"/>
    <x v="0"/>
    <x v="2"/>
    <x v="251"/>
    <x v="0"/>
    <x v="0"/>
    <s v="Trasferimento"/>
    <x v="1"/>
    <x v="0"/>
    <x v="0"/>
    <m/>
  </r>
  <r>
    <n v="163867"/>
    <x v="1"/>
    <x v="0"/>
    <x v="0"/>
    <x v="0"/>
    <x v="2"/>
    <x v="230"/>
    <x v="0"/>
    <x v="1"/>
    <s v="Trasferimento"/>
    <x v="1"/>
    <x v="2"/>
    <x v="0"/>
    <m/>
  </r>
  <r>
    <n v="86654"/>
    <x v="0"/>
    <x v="0"/>
    <x v="0"/>
    <x v="0"/>
    <x v="2"/>
    <x v="230"/>
    <x v="0"/>
    <x v="0"/>
    <s v="Trasferimento"/>
    <x v="1"/>
    <x v="3"/>
    <x v="0"/>
    <m/>
  </r>
  <r>
    <n v="128047"/>
    <x v="0"/>
    <x v="0"/>
    <x v="2"/>
    <x v="4"/>
    <x v="1"/>
    <x v="138"/>
    <x v="0"/>
    <x v="0"/>
    <s v="Trasferimento"/>
    <x v="1"/>
    <x v="0"/>
    <x v="0"/>
    <m/>
  </r>
  <r>
    <n v="155450"/>
    <x v="0"/>
    <x v="0"/>
    <x v="0"/>
    <x v="0"/>
    <x v="1"/>
    <x v="138"/>
    <x v="0"/>
    <x v="0"/>
    <s v="Trasferimento"/>
    <x v="1"/>
    <x v="1"/>
    <x v="0"/>
    <m/>
  </r>
  <r>
    <n v="152800"/>
    <x v="0"/>
    <x v="0"/>
    <x v="0"/>
    <x v="0"/>
    <x v="1"/>
    <x v="138"/>
    <x v="0"/>
    <x v="0"/>
    <s v="Trasferimento"/>
    <x v="1"/>
    <x v="3"/>
    <x v="0"/>
    <m/>
  </r>
  <r>
    <n v="212403"/>
    <x v="0"/>
    <x v="0"/>
    <x v="0"/>
    <x v="1"/>
    <x v="14"/>
    <x v="43"/>
    <x v="0"/>
    <x v="0"/>
    <s v="Trasferimento"/>
    <x v="1"/>
    <x v="3"/>
    <x v="0"/>
    <m/>
  </r>
  <r>
    <n v="98975"/>
    <x v="0"/>
    <x v="0"/>
    <x v="0"/>
    <x v="0"/>
    <x v="1"/>
    <x v="138"/>
    <x v="0"/>
    <x v="0"/>
    <s v="Trasferimento"/>
    <x v="1"/>
    <x v="0"/>
    <x v="0"/>
    <m/>
  </r>
  <r>
    <n v="150222"/>
    <x v="0"/>
    <x v="0"/>
    <x v="0"/>
    <x v="0"/>
    <x v="7"/>
    <x v="213"/>
    <x v="0"/>
    <x v="1"/>
    <s v="Trasferimento"/>
    <x v="1"/>
    <x v="3"/>
    <x v="0"/>
    <m/>
  </r>
  <r>
    <n v="203647"/>
    <x v="0"/>
    <x v="0"/>
    <x v="0"/>
    <x v="0"/>
    <x v="7"/>
    <x v="213"/>
    <x v="0"/>
    <x v="0"/>
    <s v="Trasferimento"/>
    <x v="1"/>
    <x v="0"/>
    <x v="0"/>
    <m/>
  </r>
  <r>
    <n v="83487"/>
    <x v="0"/>
    <x v="0"/>
    <x v="0"/>
    <x v="0"/>
    <x v="7"/>
    <x v="213"/>
    <x v="0"/>
    <x v="0"/>
    <s v="Trasferimento"/>
    <x v="1"/>
    <x v="3"/>
    <x v="0"/>
    <m/>
  </r>
  <r>
    <n v="202998"/>
    <x v="0"/>
    <x v="0"/>
    <x v="0"/>
    <x v="0"/>
    <x v="7"/>
    <x v="213"/>
    <x v="0"/>
    <x v="0"/>
    <s v="Trasferimento"/>
    <x v="1"/>
    <x v="1"/>
    <x v="0"/>
    <m/>
  </r>
  <r>
    <n v="202999"/>
    <x v="0"/>
    <x v="0"/>
    <x v="0"/>
    <x v="0"/>
    <x v="7"/>
    <x v="213"/>
    <x v="0"/>
    <x v="0"/>
    <s v="Trasferimento"/>
    <x v="1"/>
    <x v="3"/>
    <x v="0"/>
    <m/>
  </r>
  <r>
    <n v="203000"/>
    <x v="0"/>
    <x v="0"/>
    <x v="0"/>
    <x v="0"/>
    <x v="7"/>
    <x v="213"/>
    <x v="0"/>
    <x v="0"/>
    <s v="Trasferimento"/>
    <x v="1"/>
    <x v="1"/>
    <x v="0"/>
    <m/>
  </r>
  <r>
    <n v="230598"/>
    <x v="0"/>
    <x v="0"/>
    <x v="0"/>
    <x v="1"/>
    <x v="7"/>
    <x v="213"/>
    <x v="0"/>
    <x v="1"/>
    <s v="Trasferimento"/>
    <x v="1"/>
    <x v="0"/>
    <x v="0"/>
    <m/>
  </r>
  <r>
    <n v="124791"/>
    <x v="0"/>
    <x v="0"/>
    <x v="0"/>
    <x v="0"/>
    <x v="7"/>
    <x v="213"/>
    <x v="0"/>
    <x v="0"/>
    <s v="Trasferimento"/>
    <x v="1"/>
    <x v="0"/>
    <x v="0"/>
    <m/>
  </r>
  <r>
    <n v="65567"/>
    <x v="0"/>
    <x v="0"/>
    <x v="0"/>
    <x v="0"/>
    <x v="7"/>
    <x v="213"/>
    <x v="0"/>
    <x v="0"/>
    <s v="Trasferimento"/>
    <x v="1"/>
    <x v="4"/>
    <x v="0"/>
    <m/>
  </r>
  <r>
    <n v="180146"/>
    <x v="0"/>
    <x v="0"/>
    <x v="0"/>
    <x v="0"/>
    <x v="7"/>
    <x v="213"/>
    <x v="0"/>
    <x v="0"/>
    <s v="Trasferimento"/>
    <x v="1"/>
    <x v="0"/>
    <x v="0"/>
    <m/>
  </r>
  <r>
    <n v="216062"/>
    <x v="0"/>
    <x v="0"/>
    <x v="0"/>
    <x v="1"/>
    <x v="7"/>
    <x v="213"/>
    <x v="0"/>
    <x v="1"/>
    <s v="Trasferimento"/>
    <x v="1"/>
    <x v="3"/>
    <x v="0"/>
    <m/>
  </r>
  <r>
    <n v="187134"/>
    <x v="0"/>
    <x v="0"/>
    <x v="2"/>
    <x v="1"/>
    <x v="7"/>
    <x v="213"/>
    <x v="0"/>
    <x v="1"/>
    <s v="Trasferimento"/>
    <x v="1"/>
    <x v="4"/>
    <x v="0"/>
    <m/>
  </r>
  <r>
    <n v="230028"/>
    <x v="1"/>
    <x v="0"/>
    <x v="0"/>
    <x v="1"/>
    <x v="7"/>
    <x v="213"/>
    <x v="0"/>
    <x v="1"/>
    <s v="Trasferimento"/>
    <x v="1"/>
    <x v="5"/>
    <x v="0"/>
    <m/>
  </r>
  <r>
    <n v="168336"/>
    <x v="1"/>
    <x v="0"/>
    <x v="0"/>
    <x v="0"/>
    <x v="1"/>
    <x v="319"/>
    <x v="0"/>
    <x v="0"/>
    <s v="Trasferimento"/>
    <x v="1"/>
    <x v="2"/>
    <x v="0"/>
    <m/>
  </r>
  <r>
    <n v="98863"/>
    <x v="0"/>
    <x v="0"/>
    <x v="0"/>
    <x v="0"/>
    <x v="7"/>
    <x v="328"/>
    <x v="0"/>
    <x v="0"/>
    <s v="Trasferimento"/>
    <x v="0"/>
    <x v="3"/>
    <x v="0"/>
    <m/>
  </r>
  <r>
    <n v="56760"/>
    <x v="0"/>
    <x v="0"/>
    <x v="0"/>
    <x v="0"/>
    <x v="7"/>
    <x v="328"/>
    <x v="0"/>
    <x v="0"/>
    <s v="Trasferimento"/>
    <x v="0"/>
    <x v="3"/>
    <x v="0"/>
    <m/>
  </r>
  <r>
    <n v="209823"/>
    <x v="0"/>
    <x v="0"/>
    <x v="0"/>
    <x v="0"/>
    <x v="7"/>
    <x v="328"/>
    <x v="0"/>
    <x v="0"/>
    <s v="Trasferimento"/>
    <x v="0"/>
    <x v="4"/>
    <x v="0"/>
    <m/>
  </r>
  <r>
    <n v="125756"/>
    <x v="0"/>
    <x v="0"/>
    <x v="0"/>
    <x v="0"/>
    <x v="7"/>
    <x v="328"/>
    <x v="0"/>
    <x v="0"/>
    <s v="Trasferimento"/>
    <x v="0"/>
    <x v="0"/>
    <x v="0"/>
    <m/>
  </r>
  <r>
    <n v="72533"/>
    <x v="0"/>
    <x v="0"/>
    <x v="0"/>
    <x v="0"/>
    <x v="7"/>
    <x v="328"/>
    <x v="0"/>
    <x v="1"/>
    <s v="Trasferimento"/>
    <x v="0"/>
    <x v="4"/>
    <x v="0"/>
    <m/>
  </r>
  <r>
    <n v="108213"/>
    <x v="0"/>
    <x v="0"/>
    <x v="2"/>
    <x v="1"/>
    <x v="7"/>
    <x v="328"/>
    <x v="0"/>
    <x v="0"/>
    <s v="Trasferimento"/>
    <x v="0"/>
    <x v="0"/>
    <x v="0"/>
    <m/>
  </r>
  <r>
    <n v="43108"/>
    <x v="0"/>
    <x v="0"/>
    <x v="0"/>
    <x v="0"/>
    <x v="11"/>
    <x v="142"/>
    <x v="0"/>
    <x v="0"/>
    <s v="Trasferimento"/>
    <x v="1"/>
    <x v="4"/>
    <x v="0"/>
    <m/>
  </r>
  <r>
    <n v="147949"/>
    <x v="0"/>
    <x v="0"/>
    <x v="0"/>
    <x v="0"/>
    <x v="11"/>
    <x v="142"/>
    <x v="0"/>
    <x v="0"/>
    <s v="Trasferimento"/>
    <x v="1"/>
    <x v="0"/>
    <x v="0"/>
    <m/>
  </r>
  <r>
    <n v="48229"/>
    <x v="0"/>
    <x v="0"/>
    <x v="0"/>
    <x v="0"/>
    <x v="11"/>
    <x v="142"/>
    <x v="0"/>
    <x v="0"/>
    <s v="Trasferimento"/>
    <x v="1"/>
    <x v="4"/>
    <x v="0"/>
    <m/>
  </r>
  <r>
    <n v="16226"/>
    <x v="0"/>
    <x v="0"/>
    <x v="0"/>
    <x v="0"/>
    <x v="11"/>
    <x v="142"/>
    <x v="0"/>
    <x v="1"/>
    <s v="Trasferimento"/>
    <x v="1"/>
    <x v="4"/>
    <x v="0"/>
    <m/>
  </r>
  <r>
    <n v="146937"/>
    <x v="0"/>
    <x v="0"/>
    <x v="0"/>
    <x v="0"/>
    <x v="11"/>
    <x v="142"/>
    <x v="0"/>
    <x v="0"/>
    <s v="Trasferimento"/>
    <x v="1"/>
    <x v="0"/>
    <x v="0"/>
    <m/>
  </r>
  <r>
    <n v="128497"/>
    <x v="0"/>
    <x v="0"/>
    <x v="0"/>
    <x v="0"/>
    <x v="7"/>
    <x v="328"/>
    <x v="0"/>
    <x v="0"/>
    <s v="Trasferimento"/>
    <x v="0"/>
    <x v="3"/>
    <x v="0"/>
    <m/>
  </r>
  <r>
    <n v="182095"/>
    <x v="1"/>
    <x v="0"/>
    <x v="0"/>
    <x v="0"/>
    <x v="2"/>
    <x v="251"/>
    <x v="0"/>
    <x v="0"/>
    <s v="Trasferimento"/>
    <x v="1"/>
    <x v="2"/>
    <x v="0"/>
    <m/>
  </r>
  <r>
    <n v="41887"/>
    <x v="0"/>
    <x v="0"/>
    <x v="0"/>
    <x v="0"/>
    <x v="13"/>
    <x v="39"/>
    <x v="0"/>
    <x v="0"/>
    <s v="Trasferimento"/>
    <x v="0"/>
    <x v="3"/>
    <x v="0"/>
    <m/>
  </r>
  <r>
    <n v="142498"/>
    <x v="0"/>
    <x v="0"/>
    <x v="0"/>
    <x v="0"/>
    <x v="4"/>
    <x v="80"/>
    <x v="0"/>
    <x v="0"/>
    <s v="Trasferimento"/>
    <x v="1"/>
    <x v="0"/>
    <x v="0"/>
    <m/>
  </r>
  <r>
    <n v="63371"/>
    <x v="0"/>
    <x v="0"/>
    <x v="0"/>
    <x v="0"/>
    <x v="11"/>
    <x v="142"/>
    <x v="0"/>
    <x v="0"/>
    <s v="Trasferimento"/>
    <x v="1"/>
    <x v="0"/>
    <x v="0"/>
    <m/>
  </r>
  <r>
    <n v="170232"/>
    <x v="0"/>
    <x v="0"/>
    <x v="0"/>
    <x v="0"/>
    <x v="11"/>
    <x v="102"/>
    <x v="0"/>
    <x v="0"/>
    <s v="Trasferimento"/>
    <x v="1"/>
    <x v="1"/>
    <x v="0"/>
    <m/>
  </r>
  <r>
    <n v="149067"/>
    <x v="0"/>
    <x v="0"/>
    <x v="0"/>
    <x v="0"/>
    <x v="4"/>
    <x v="249"/>
    <x v="0"/>
    <x v="0"/>
    <s v="Trasferimento"/>
    <x v="1"/>
    <x v="4"/>
    <x v="0"/>
    <m/>
  </r>
  <r>
    <n v="73283"/>
    <x v="0"/>
    <x v="0"/>
    <x v="0"/>
    <x v="0"/>
    <x v="4"/>
    <x v="249"/>
    <x v="0"/>
    <x v="1"/>
    <s v="Trasferimento"/>
    <x v="1"/>
    <x v="3"/>
    <x v="0"/>
    <m/>
  </r>
  <r>
    <n v="88030"/>
    <x v="0"/>
    <x v="0"/>
    <x v="0"/>
    <x v="0"/>
    <x v="4"/>
    <x v="249"/>
    <x v="0"/>
    <x v="0"/>
    <s v="Trasferimento"/>
    <x v="1"/>
    <x v="1"/>
    <x v="0"/>
    <m/>
  </r>
  <r>
    <n v="133087"/>
    <x v="0"/>
    <x v="1"/>
    <x v="2"/>
    <x v="2"/>
    <x v="7"/>
    <x v="56"/>
    <x v="0"/>
    <x v="0"/>
    <s v="Trasferimento"/>
    <x v="1"/>
    <x v="0"/>
    <x v="0"/>
    <m/>
  </r>
  <r>
    <n v="167777"/>
    <x v="1"/>
    <x v="1"/>
    <x v="2"/>
    <x v="1"/>
    <x v="7"/>
    <x v="56"/>
    <x v="0"/>
    <x v="0"/>
    <s v="Trasferimento"/>
    <x v="1"/>
    <x v="2"/>
    <x v="0"/>
    <m/>
  </r>
  <r>
    <n v="30405"/>
    <x v="0"/>
    <x v="0"/>
    <x v="2"/>
    <x v="4"/>
    <x v="7"/>
    <x v="56"/>
    <x v="0"/>
    <x v="0"/>
    <s v="Trasferimento"/>
    <x v="1"/>
    <x v="0"/>
    <x v="0"/>
    <m/>
  </r>
  <r>
    <n v="216296"/>
    <x v="0"/>
    <x v="0"/>
    <x v="0"/>
    <x v="0"/>
    <x v="8"/>
    <x v="113"/>
    <x v="0"/>
    <x v="0"/>
    <s v="Trasferimento"/>
    <x v="0"/>
    <x v="3"/>
    <x v="0"/>
    <m/>
  </r>
  <r>
    <n v="106036"/>
    <x v="0"/>
    <x v="0"/>
    <x v="0"/>
    <x v="0"/>
    <x v="4"/>
    <x v="23"/>
    <x v="0"/>
    <x v="1"/>
    <s v="Trasferimento"/>
    <x v="1"/>
    <x v="3"/>
    <x v="0"/>
    <m/>
  </r>
  <r>
    <n v="32982"/>
    <x v="0"/>
    <x v="0"/>
    <x v="2"/>
    <x v="4"/>
    <x v="4"/>
    <x v="23"/>
    <x v="0"/>
    <x v="1"/>
    <s v="Trasferimento"/>
    <x v="1"/>
    <x v="0"/>
    <x v="0"/>
    <m/>
  </r>
  <r>
    <n v="140047"/>
    <x v="0"/>
    <x v="0"/>
    <x v="0"/>
    <x v="0"/>
    <x v="4"/>
    <x v="23"/>
    <x v="0"/>
    <x v="0"/>
    <s v="Trasferimento"/>
    <x v="1"/>
    <x v="3"/>
    <x v="0"/>
    <m/>
  </r>
  <r>
    <n v="142492"/>
    <x v="0"/>
    <x v="0"/>
    <x v="0"/>
    <x v="0"/>
    <x v="4"/>
    <x v="23"/>
    <x v="0"/>
    <x v="1"/>
    <s v="Trasferimento"/>
    <x v="1"/>
    <x v="4"/>
    <x v="0"/>
    <m/>
  </r>
  <r>
    <n v="19437"/>
    <x v="0"/>
    <x v="0"/>
    <x v="0"/>
    <x v="0"/>
    <x v="4"/>
    <x v="23"/>
    <x v="0"/>
    <x v="0"/>
    <s v="Trasferimento"/>
    <x v="1"/>
    <x v="0"/>
    <x v="0"/>
    <m/>
  </r>
  <r>
    <n v="93408"/>
    <x v="0"/>
    <x v="0"/>
    <x v="0"/>
    <x v="0"/>
    <x v="4"/>
    <x v="23"/>
    <x v="0"/>
    <x v="0"/>
    <s v="Trasferimento"/>
    <x v="1"/>
    <x v="3"/>
    <x v="0"/>
    <m/>
  </r>
  <r>
    <n v="202461"/>
    <x v="0"/>
    <x v="0"/>
    <x v="0"/>
    <x v="0"/>
    <x v="4"/>
    <x v="23"/>
    <x v="0"/>
    <x v="0"/>
    <s v="Trasferimento"/>
    <x v="1"/>
    <x v="0"/>
    <x v="0"/>
    <m/>
  </r>
  <r>
    <n v="216811"/>
    <x v="0"/>
    <x v="0"/>
    <x v="0"/>
    <x v="0"/>
    <x v="4"/>
    <x v="23"/>
    <x v="0"/>
    <x v="1"/>
    <s v="Trasferimento"/>
    <x v="1"/>
    <x v="0"/>
    <x v="0"/>
    <m/>
  </r>
  <r>
    <n v="151338"/>
    <x v="0"/>
    <x v="0"/>
    <x v="0"/>
    <x v="1"/>
    <x v="11"/>
    <x v="388"/>
    <x v="0"/>
    <x v="1"/>
    <s v="Trasferimento"/>
    <x v="0"/>
    <x v="3"/>
    <x v="0"/>
    <m/>
  </r>
  <r>
    <n v="68218"/>
    <x v="0"/>
    <x v="0"/>
    <x v="0"/>
    <x v="0"/>
    <x v="4"/>
    <x v="23"/>
    <x v="0"/>
    <x v="0"/>
    <s v="Trasferimento"/>
    <x v="1"/>
    <x v="3"/>
    <x v="0"/>
    <m/>
  </r>
  <r>
    <n v="185326"/>
    <x v="0"/>
    <x v="0"/>
    <x v="0"/>
    <x v="0"/>
    <x v="4"/>
    <x v="23"/>
    <x v="0"/>
    <x v="1"/>
    <s v="Trasferimento"/>
    <x v="1"/>
    <x v="0"/>
    <x v="0"/>
    <m/>
  </r>
  <r>
    <n v="30913"/>
    <x v="0"/>
    <x v="0"/>
    <x v="0"/>
    <x v="0"/>
    <x v="4"/>
    <x v="23"/>
    <x v="0"/>
    <x v="0"/>
    <s v="Trasferimento"/>
    <x v="1"/>
    <x v="0"/>
    <x v="0"/>
    <m/>
  </r>
  <r>
    <n v="124875"/>
    <x v="0"/>
    <x v="0"/>
    <x v="0"/>
    <x v="1"/>
    <x v="11"/>
    <x v="388"/>
    <x v="0"/>
    <x v="0"/>
    <s v="Trasferimento"/>
    <x v="0"/>
    <x v="3"/>
    <x v="0"/>
    <m/>
  </r>
  <r>
    <n v="228594"/>
    <x v="0"/>
    <x v="0"/>
    <x v="0"/>
    <x v="0"/>
    <x v="4"/>
    <x v="23"/>
    <x v="0"/>
    <x v="1"/>
    <s v="Trasferimento"/>
    <x v="1"/>
    <x v="4"/>
    <x v="0"/>
    <m/>
  </r>
  <r>
    <n v="57604"/>
    <x v="0"/>
    <x v="0"/>
    <x v="0"/>
    <x v="0"/>
    <x v="4"/>
    <x v="23"/>
    <x v="0"/>
    <x v="0"/>
    <s v="Trasferimento"/>
    <x v="1"/>
    <x v="1"/>
    <x v="0"/>
    <m/>
  </r>
  <r>
    <n v="106263"/>
    <x v="0"/>
    <x v="0"/>
    <x v="0"/>
    <x v="0"/>
    <x v="4"/>
    <x v="23"/>
    <x v="0"/>
    <x v="0"/>
    <s v="Trasferimento"/>
    <x v="1"/>
    <x v="4"/>
    <x v="0"/>
    <m/>
  </r>
  <r>
    <n v="21352"/>
    <x v="0"/>
    <x v="0"/>
    <x v="0"/>
    <x v="0"/>
    <x v="4"/>
    <x v="23"/>
    <x v="0"/>
    <x v="0"/>
    <s v="Trasferimento"/>
    <x v="1"/>
    <x v="3"/>
    <x v="0"/>
    <m/>
  </r>
  <r>
    <n v="192993"/>
    <x v="0"/>
    <x v="0"/>
    <x v="0"/>
    <x v="0"/>
    <x v="4"/>
    <x v="23"/>
    <x v="0"/>
    <x v="0"/>
    <s v="Trasferimento"/>
    <x v="1"/>
    <x v="0"/>
    <x v="0"/>
    <m/>
  </r>
  <r>
    <n v="118445"/>
    <x v="0"/>
    <x v="0"/>
    <x v="0"/>
    <x v="0"/>
    <x v="4"/>
    <x v="23"/>
    <x v="0"/>
    <x v="0"/>
    <s v="Trasferimento"/>
    <x v="1"/>
    <x v="0"/>
    <x v="0"/>
    <m/>
  </r>
  <r>
    <n v="100751"/>
    <x v="0"/>
    <x v="0"/>
    <x v="0"/>
    <x v="0"/>
    <x v="4"/>
    <x v="23"/>
    <x v="0"/>
    <x v="0"/>
    <s v="Trasferimento"/>
    <x v="1"/>
    <x v="4"/>
    <x v="0"/>
    <m/>
  </r>
  <r>
    <n v="33414"/>
    <x v="0"/>
    <x v="0"/>
    <x v="0"/>
    <x v="0"/>
    <x v="4"/>
    <x v="23"/>
    <x v="0"/>
    <x v="0"/>
    <s v="Trasferimento"/>
    <x v="1"/>
    <x v="4"/>
    <x v="0"/>
    <m/>
  </r>
  <r>
    <n v="133669"/>
    <x v="0"/>
    <x v="0"/>
    <x v="0"/>
    <x v="0"/>
    <x v="4"/>
    <x v="23"/>
    <x v="0"/>
    <x v="0"/>
    <s v="Trasferimento"/>
    <x v="1"/>
    <x v="0"/>
    <x v="0"/>
    <m/>
  </r>
  <r>
    <n v="222883"/>
    <x v="0"/>
    <x v="0"/>
    <x v="0"/>
    <x v="0"/>
    <x v="4"/>
    <x v="23"/>
    <x v="0"/>
    <x v="0"/>
    <s v="Trasferimento"/>
    <x v="1"/>
    <x v="1"/>
    <x v="0"/>
    <m/>
  </r>
  <r>
    <n v="55933"/>
    <x v="0"/>
    <x v="0"/>
    <x v="0"/>
    <x v="0"/>
    <x v="4"/>
    <x v="23"/>
    <x v="0"/>
    <x v="0"/>
    <s v="Trasferimento"/>
    <x v="1"/>
    <x v="0"/>
    <x v="0"/>
    <m/>
  </r>
  <r>
    <n v="139906"/>
    <x v="0"/>
    <x v="0"/>
    <x v="0"/>
    <x v="0"/>
    <x v="4"/>
    <x v="23"/>
    <x v="0"/>
    <x v="0"/>
    <s v="Trasferimento"/>
    <x v="1"/>
    <x v="3"/>
    <x v="0"/>
    <m/>
  </r>
  <r>
    <n v="190158"/>
    <x v="0"/>
    <x v="0"/>
    <x v="0"/>
    <x v="0"/>
    <x v="4"/>
    <x v="23"/>
    <x v="0"/>
    <x v="0"/>
    <s v="Trasferimento"/>
    <x v="1"/>
    <x v="0"/>
    <x v="0"/>
    <m/>
  </r>
  <r>
    <n v="142128"/>
    <x v="0"/>
    <x v="0"/>
    <x v="0"/>
    <x v="0"/>
    <x v="4"/>
    <x v="23"/>
    <x v="0"/>
    <x v="0"/>
    <s v="Trasferimento"/>
    <x v="1"/>
    <x v="0"/>
    <x v="0"/>
    <m/>
  </r>
  <r>
    <n v="52953"/>
    <x v="0"/>
    <x v="0"/>
    <x v="0"/>
    <x v="0"/>
    <x v="4"/>
    <x v="23"/>
    <x v="0"/>
    <x v="0"/>
    <s v="Trasferimento"/>
    <x v="1"/>
    <x v="4"/>
    <x v="0"/>
    <m/>
  </r>
  <r>
    <n v="68217"/>
    <x v="0"/>
    <x v="0"/>
    <x v="0"/>
    <x v="0"/>
    <x v="4"/>
    <x v="23"/>
    <x v="0"/>
    <x v="1"/>
    <s v="Trasferimento"/>
    <x v="1"/>
    <x v="4"/>
    <x v="0"/>
    <m/>
  </r>
  <r>
    <n v="10059"/>
    <x v="0"/>
    <x v="0"/>
    <x v="0"/>
    <x v="0"/>
    <x v="4"/>
    <x v="23"/>
    <x v="0"/>
    <x v="0"/>
    <s v="Trasferimento"/>
    <x v="1"/>
    <x v="4"/>
    <x v="0"/>
    <m/>
  </r>
  <r>
    <n v="117834"/>
    <x v="0"/>
    <x v="0"/>
    <x v="0"/>
    <x v="0"/>
    <x v="4"/>
    <x v="23"/>
    <x v="0"/>
    <x v="0"/>
    <s v="Trasferimento"/>
    <x v="1"/>
    <x v="0"/>
    <x v="0"/>
    <m/>
  </r>
  <r>
    <n v="184247"/>
    <x v="0"/>
    <x v="0"/>
    <x v="0"/>
    <x v="0"/>
    <x v="4"/>
    <x v="23"/>
    <x v="0"/>
    <x v="0"/>
    <s v="Trasferimento"/>
    <x v="1"/>
    <x v="1"/>
    <x v="0"/>
    <m/>
  </r>
  <r>
    <n v="152053"/>
    <x v="0"/>
    <x v="0"/>
    <x v="0"/>
    <x v="0"/>
    <x v="4"/>
    <x v="23"/>
    <x v="0"/>
    <x v="0"/>
    <s v="Trasferimento"/>
    <x v="1"/>
    <x v="0"/>
    <x v="0"/>
    <m/>
  </r>
  <r>
    <n v="82046"/>
    <x v="0"/>
    <x v="0"/>
    <x v="0"/>
    <x v="0"/>
    <x v="4"/>
    <x v="23"/>
    <x v="0"/>
    <x v="0"/>
    <s v="Trasferimento"/>
    <x v="1"/>
    <x v="0"/>
    <x v="0"/>
    <m/>
  </r>
  <r>
    <n v="182994"/>
    <x v="0"/>
    <x v="0"/>
    <x v="0"/>
    <x v="0"/>
    <x v="4"/>
    <x v="23"/>
    <x v="0"/>
    <x v="0"/>
    <s v="Trasferimento"/>
    <x v="1"/>
    <x v="3"/>
    <x v="0"/>
    <m/>
  </r>
  <r>
    <n v="182993"/>
    <x v="0"/>
    <x v="0"/>
    <x v="0"/>
    <x v="0"/>
    <x v="4"/>
    <x v="23"/>
    <x v="0"/>
    <x v="1"/>
    <s v="Trasferimento"/>
    <x v="1"/>
    <x v="0"/>
    <x v="0"/>
    <m/>
  </r>
  <r>
    <n v="101836"/>
    <x v="0"/>
    <x v="0"/>
    <x v="0"/>
    <x v="0"/>
    <x v="4"/>
    <x v="23"/>
    <x v="0"/>
    <x v="0"/>
    <s v="Trasferimento"/>
    <x v="1"/>
    <x v="0"/>
    <x v="0"/>
    <m/>
  </r>
  <r>
    <n v="103241"/>
    <x v="0"/>
    <x v="0"/>
    <x v="0"/>
    <x v="0"/>
    <x v="4"/>
    <x v="23"/>
    <x v="0"/>
    <x v="0"/>
    <s v="Trasferimento"/>
    <x v="1"/>
    <x v="0"/>
    <x v="0"/>
    <m/>
  </r>
  <r>
    <n v="62305"/>
    <x v="0"/>
    <x v="0"/>
    <x v="0"/>
    <x v="0"/>
    <x v="4"/>
    <x v="23"/>
    <x v="0"/>
    <x v="0"/>
    <s v="Trasferimento"/>
    <x v="1"/>
    <x v="0"/>
    <x v="0"/>
    <m/>
  </r>
  <r>
    <n v="155022"/>
    <x v="0"/>
    <x v="0"/>
    <x v="0"/>
    <x v="0"/>
    <x v="4"/>
    <x v="23"/>
    <x v="0"/>
    <x v="1"/>
    <s v="Trasferimento"/>
    <x v="1"/>
    <x v="3"/>
    <x v="0"/>
    <m/>
  </r>
  <r>
    <n v="29669"/>
    <x v="0"/>
    <x v="0"/>
    <x v="0"/>
    <x v="0"/>
    <x v="4"/>
    <x v="23"/>
    <x v="0"/>
    <x v="0"/>
    <s v="Trasferimento"/>
    <x v="1"/>
    <x v="3"/>
    <x v="0"/>
    <m/>
  </r>
  <r>
    <n v="21467"/>
    <x v="0"/>
    <x v="0"/>
    <x v="0"/>
    <x v="0"/>
    <x v="4"/>
    <x v="23"/>
    <x v="0"/>
    <x v="0"/>
    <s v="Trasferimento"/>
    <x v="1"/>
    <x v="4"/>
    <x v="0"/>
    <m/>
  </r>
  <r>
    <n v="166356"/>
    <x v="0"/>
    <x v="0"/>
    <x v="0"/>
    <x v="0"/>
    <x v="4"/>
    <x v="23"/>
    <x v="0"/>
    <x v="0"/>
    <s v="Trasferimento"/>
    <x v="1"/>
    <x v="0"/>
    <x v="0"/>
    <m/>
  </r>
  <r>
    <n v="207751"/>
    <x v="0"/>
    <x v="0"/>
    <x v="0"/>
    <x v="0"/>
    <x v="4"/>
    <x v="23"/>
    <x v="0"/>
    <x v="1"/>
    <s v="Trasferimento"/>
    <x v="1"/>
    <x v="1"/>
    <x v="0"/>
    <m/>
  </r>
  <r>
    <n v="64338"/>
    <x v="0"/>
    <x v="0"/>
    <x v="0"/>
    <x v="0"/>
    <x v="4"/>
    <x v="23"/>
    <x v="0"/>
    <x v="0"/>
    <s v="Trasferimento"/>
    <x v="1"/>
    <x v="0"/>
    <x v="0"/>
    <m/>
  </r>
  <r>
    <n v="228595"/>
    <x v="0"/>
    <x v="0"/>
    <x v="0"/>
    <x v="0"/>
    <x v="4"/>
    <x v="23"/>
    <x v="0"/>
    <x v="0"/>
    <s v="Trasferimento"/>
    <x v="1"/>
    <x v="0"/>
    <x v="0"/>
    <m/>
  </r>
  <r>
    <n v="119991"/>
    <x v="0"/>
    <x v="0"/>
    <x v="2"/>
    <x v="4"/>
    <x v="4"/>
    <x v="23"/>
    <x v="0"/>
    <x v="0"/>
    <s v="Trasferimento"/>
    <x v="1"/>
    <x v="0"/>
    <x v="0"/>
    <m/>
  </r>
  <r>
    <n v="228288"/>
    <x v="0"/>
    <x v="0"/>
    <x v="0"/>
    <x v="1"/>
    <x v="4"/>
    <x v="23"/>
    <x v="0"/>
    <x v="1"/>
    <s v="Trasferimento"/>
    <x v="1"/>
    <x v="0"/>
    <x v="0"/>
    <m/>
  </r>
  <r>
    <n v="223435"/>
    <x v="0"/>
    <x v="0"/>
    <x v="0"/>
    <x v="0"/>
    <x v="4"/>
    <x v="23"/>
    <x v="0"/>
    <x v="0"/>
    <s v="Trasferimento"/>
    <x v="1"/>
    <x v="3"/>
    <x v="0"/>
    <m/>
  </r>
  <r>
    <n v="117836"/>
    <x v="0"/>
    <x v="0"/>
    <x v="0"/>
    <x v="0"/>
    <x v="4"/>
    <x v="23"/>
    <x v="0"/>
    <x v="0"/>
    <s v="Trasferimento"/>
    <x v="1"/>
    <x v="0"/>
    <x v="0"/>
    <m/>
  </r>
  <r>
    <n v="172585"/>
    <x v="0"/>
    <x v="0"/>
    <x v="0"/>
    <x v="0"/>
    <x v="4"/>
    <x v="23"/>
    <x v="0"/>
    <x v="1"/>
    <s v="Trasferimento"/>
    <x v="1"/>
    <x v="0"/>
    <x v="0"/>
    <m/>
  </r>
  <r>
    <n v="172586"/>
    <x v="0"/>
    <x v="0"/>
    <x v="0"/>
    <x v="0"/>
    <x v="4"/>
    <x v="23"/>
    <x v="0"/>
    <x v="0"/>
    <s v="Trasferimento"/>
    <x v="1"/>
    <x v="0"/>
    <x v="0"/>
    <m/>
  </r>
  <r>
    <n v="61980"/>
    <x v="0"/>
    <x v="0"/>
    <x v="0"/>
    <x v="0"/>
    <x v="4"/>
    <x v="23"/>
    <x v="0"/>
    <x v="0"/>
    <s v="Trasferimento"/>
    <x v="1"/>
    <x v="0"/>
    <x v="0"/>
    <m/>
  </r>
  <r>
    <n v="101839"/>
    <x v="0"/>
    <x v="0"/>
    <x v="2"/>
    <x v="4"/>
    <x v="4"/>
    <x v="23"/>
    <x v="0"/>
    <x v="0"/>
    <s v="Trasferimento"/>
    <x v="1"/>
    <x v="0"/>
    <x v="0"/>
    <m/>
  </r>
  <r>
    <n v="108976"/>
    <x v="0"/>
    <x v="0"/>
    <x v="0"/>
    <x v="0"/>
    <x v="4"/>
    <x v="23"/>
    <x v="0"/>
    <x v="1"/>
    <s v="Trasferimento"/>
    <x v="1"/>
    <x v="3"/>
    <x v="0"/>
    <m/>
  </r>
  <r>
    <n v="189321"/>
    <x v="0"/>
    <x v="0"/>
    <x v="0"/>
    <x v="0"/>
    <x v="4"/>
    <x v="23"/>
    <x v="0"/>
    <x v="0"/>
    <s v="Trasferimento"/>
    <x v="1"/>
    <x v="1"/>
    <x v="0"/>
    <m/>
  </r>
  <r>
    <n v="108978"/>
    <x v="0"/>
    <x v="0"/>
    <x v="0"/>
    <x v="0"/>
    <x v="4"/>
    <x v="23"/>
    <x v="0"/>
    <x v="1"/>
    <s v="Trasferimento"/>
    <x v="1"/>
    <x v="4"/>
    <x v="0"/>
    <m/>
  </r>
  <r>
    <n v="102333"/>
    <x v="0"/>
    <x v="0"/>
    <x v="0"/>
    <x v="0"/>
    <x v="1"/>
    <x v="324"/>
    <x v="0"/>
    <x v="0"/>
    <s v="Trasferimento"/>
    <x v="1"/>
    <x v="0"/>
    <x v="0"/>
    <m/>
  </r>
  <r>
    <n v="167796"/>
    <x v="0"/>
    <x v="0"/>
    <x v="0"/>
    <x v="0"/>
    <x v="2"/>
    <x v="139"/>
    <x v="0"/>
    <x v="0"/>
    <s v="Trasferimento"/>
    <x v="1"/>
    <x v="4"/>
    <x v="0"/>
    <m/>
  </r>
  <r>
    <n v="154460"/>
    <x v="0"/>
    <x v="0"/>
    <x v="0"/>
    <x v="0"/>
    <x v="0"/>
    <x v="76"/>
    <x v="0"/>
    <x v="0"/>
    <s v="Trasferimento"/>
    <x v="0"/>
    <x v="1"/>
    <x v="0"/>
    <m/>
  </r>
  <r>
    <n v="184513"/>
    <x v="0"/>
    <x v="0"/>
    <x v="0"/>
    <x v="0"/>
    <x v="2"/>
    <x v="139"/>
    <x v="0"/>
    <x v="0"/>
    <s v="Trasferimento"/>
    <x v="1"/>
    <x v="3"/>
    <x v="0"/>
    <m/>
  </r>
  <r>
    <n v="217653"/>
    <x v="0"/>
    <x v="0"/>
    <x v="2"/>
    <x v="0"/>
    <x v="1"/>
    <x v="324"/>
    <x v="0"/>
    <x v="1"/>
    <s v="Trasferimento"/>
    <x v="1"/>
    <x v="0"/>
    <x v="0"/>
    <m/>
  </r>
  <r>
    <n v="14759"/>
    <x v="0"/>
    <x v="0"/>
    <x v="0"/>
    <x v="0"/>
    <x v="7"/>
    <x v="242"/>
    <x v="0"/>
    <x v="0"/>
    <s v="Trasferimento"/>
    <x v="0"/>
    <x v="4"/>
    <x v="0"/>
    <m/>
  </r>
  <r>
    <n v="224177"/>
    <x v="0"/>
    <x v="0"/>
    <x v="0"/>
    <x v="0"/>
    <x v="12"/>
    <x v="269"/>
    <x v="0"/>
    <x v="0"/>
    <s v="Trasferimento"/>
    <x v="1"/>
    <x v="0"/>
    <x v="0"/>
    <m/>
  </r>
  <r>
    <n v="188038"/>
    <x v="0"/>
    <x v="0"/>
    <x v="0"/>
    <x v="0"/>
    <x v="7"/>
    <x v="242"/>
    <x v="0"/>
    <x v="0"/>
    <s v="Trasferimento"/>
    <x v="0"/>
    <x v="0"/>
    <x v="0"/>
    <m/>
  </r>
  <r>
    <n v="193987"/>
    <x v="0"/>
    <x v="0"/>
    <x v="0"/>
    <x v="0"/>
    <x v="4"/>
    <x v="23"/>
    <x v="0"/>
    <x v="0"/>
    <s v="Trasferimento"/>
    <x v="1"/>
    <x v="4"/>
    <x v="0"/>
    <m/>
  </r>
  <r>
    <n v="87325"/>
    <x v="0"/>
    <x v="0"/>
    <x v="0"/>
    <x v="0"/>
    <x v="8"/>
    <x v="410"/>
    <x v="0"/>
    <x v="1"/>
    <s v="Trasferimento"/>
    <x v="1"/>
    <x v="4"/>
    <x v="0"/>
    <m/>
  </r>
  <r>
    <n v="27518"/>
    <x v="0"/>
    <x v="0"/>
    <x v="0"/>
    <x v="0"/>
    <x v="8"/>
    <x v="410"/>
    <x v="0"/>
    <x v="0"/>
    <s v="Trasferimento"/>
    <x v="1"/>
    <x v="3"/>
    <x v="0"/>
    <m/>
  </r>
  <r>
    <n v="131311"/>
    <x v="0"/>
    <x v="0"/>
    <x v="0"/>
    <x v="0"/>
    <x v="8"/>
    <x v="410"/>
    <x v="0"/>
    <x v="0"/>
    <s v="Trasferimento"/>
    <x v="1"/>
    <x v="0"/>
    <x v="0"/>
    <m/>
  </r>
  <r>
    <n v="51647"/>
    <x v="0"/>
    <x v="0"/>
    <x v="0"/>
    <x v="0"/>
    <x v="8"/>
    <x v="410"/>
    <x v="0"/>
    <x v="1"/>
    <s v="Trasferimento"/>
    <x v="1"/>
    <x v="4"/>
    <x v="0"/>
    <m/>
  </r>
  <r>
    <n v="143231"/>
    <x v="0"/>
    <x v="0"/>
    <x v="0"/>
    <x v="0"/>
    <x v="8"/>
    <x v="410"/>
    <x v="0"/>
    <x v="0"/>
    <s v="Trasferimento"/>
    <x v="1"/>
    <x v="0"/>
    <x v="0"/>
    <m/>
  </r>
  <r>
    <n v="156798"/>
    <x v="0"/>
    <x v="0"/>
    <x v="0"/>
    <x v="0"/>
    <x v="8"/>
    <x v="410"/>
    <x v="0"/>
    <x v="0"/>
    <s v="Trasferimento"/>
    <x v="1"/>
    <x v="0"/>
    <x v="0"/>
    <m/>
  </r>
  <r>
    <n v="109865"/>
    <x v="0"/>
    <x v="0"/>
    <x v="0"/>
    <x v="0"/>
    <x v="12"/>
    <x v="314"/>
    <x v="0"/>
    <x v="0"/>
    <s v="Trasferimento"/>
    <x v="0"/>
    <x v="0"/>
    <x v="0"/>
    <m/>
  </r>
  <r>
    <n v="51663"/>
    <x v="0"/>
    <x v="0"/>
    <x v="0"/>
    <x v="0"/>
    <x v="8"/>
    <x v="410"/>
    <x v="0"/>
    <x v="0"/>
    <s v="Trasferimento"/>
    <x v="1"/>
    <x v="4"/>
    <x v="0"/>
    <m/>
  </r>
  <r>
    <n v="125252"/>
    <x v="0"/>
    <x v="0"/>
    <x v="0"/>
    <x v="0"/>
    <x v="11"/>
    <x v="142"/>
    <x v="0"/>
    <x v="0"/>
    <s v="Trasferimento"/>
    <x v="1"/>
    <x v="4"/>
    <x v="0"/>
    <m/>
  </r>
  <r>
    <n v="141957"/>
    <x v="0"/>
    <x v="0"/>
    <x v="0"/>
    <x v="0"/>
    <x v="7"/>
    <x v="69"/>
    <x v="0"/>
    <x v="0"/>
    <s v="Trasferimento"/>
    <x v="1"/>
    <x v="0"/>
    <x v="0"/>
    <m/>
  </r>
  <r>
    <n v="179760"/>
    <x v="0"/>
    <x v="0"/>
    <x v="0"/>
    <x v="0"/>
    <x v="7"/>
    <x v="69"/>
    <x v="0"/>
    <x v="0"/>
    <s v="Trasferimento"/>
    <x v="1"/>
    <x v="0"/>
    <x v="0"/>
    <m/>
  </r>
  <r>
    <n v="174329"/>
    <x v="0"/>
    <x v="0"/>
    <x v="0"/>
    <x v="0"/>
    <x v="7"/>
    <x v="69"/>
    <x v="0"/>
    <x v="0"/>
    <s v="Trasferimento"/>
    <x v="1"/>
    <x v="0"/>
    <x v="0"/>
    <m/>
  </r>
  <r>
    <n v="232125"/>
    <x v="0"/>
    <x v="0"/>
    <x v="0"/>
    <x v="0"/>
    <x v="11"/>
    <x v="142"/>
    <x v="0"/>
    <x v="0"/>
    <s v="Trasferimento"/>
    <x v="1"/>
    <x v="0"/>
    <x v="0"/>
    <m/>
  </r>
  <r>
    <n v="206483"/>
    <x v="0"/>
    <x v="0"/>
    <x v="0"/>
    <x v="0"/>
    <x v="7"/>
    <x v="69"/>
    <x v="0"/>
    <x v="0"/>
    <s v="Trasferimento"/>
    <x v="1"/>
    <x v="3"/>
    <x v="0"/>
    <m/>
  </r>
  <r>
    <n v="227715"/>
    <x v="0"/>
    <x v="0"/>
    <x v="0"/>
    <x v="0"/>
    <x v="7"/>
    <x v="69"/>
    <x v="0"/>
    <x v="0"/>
    <s v="Trasferimento"/>
    <x v="1"/>
    <x v="0"/>
    <x v="0"/>
    <m/>
  </r>
  <r>
    <n v="211841"/>
    <x v="0"/>
    <x v="0"/>
    <x v="0"/>
    <x v="0"/>
    <x v="7"/>
    <x v="69"/>
    <x v="0"/>
    <x v="0"/>
    <s v="Trasferimento"/>
    <x v="1"/>
    <x v="0"/>
    <x v="0"/>
    <m/>
  </r>
  <r>
    <n v="162470"/>
    <x v="0"/>
    <x v="0"/>
    <x v="0"/>
    <x v="0"/>
    <x v="7"/>
    <x v="69"/>
    <x v="0"/>
    <x v="0"/>
    <s v="Trasferimento"/>
    <x v="1"/>
    <x v="3"/>
    <x v="0"/>
    <m/>
  </r>
  <r>
    <n v="211839"/>
    <x v="0"/>
    <x v="0"/>
    <x v="0"/>
    <x v="0"/>
    <x v="7"/>
    <x v="69"/>
    <x v="0"/>
    <x v="0"/>
    <s v="Trasferimento"/>
    <x v="1"/>
    <x v="0"/>
    <x v="0"/>
    <m/>
  </r>
  <r>
    <n v="171677"/>
    <x v="0"/>
    <x v="0"/>
    <x v="0"/>
    <x v="0"/>
    <x v="7"/>
    <x v="69"/>
    <x v="0"/>
    <x v="0"/>
    <s v="Trasferimento"/>
    <x v="1"/>
    <x v="0"/>
    <x v="0"/>
    <m/>
  </r>
  <r>
    <n v="191495"/>
    <x v="0"/>
    <x v="0"/>
    <x v="2"/>
    <x v="1"/>
    <x v="7"/>
    <x v="69"/>
    <x v="0"/>
    <x v="0"/>
    <s v="Trasferimento"/>
    <x v="1"/>
    <x v="1"/>
    <x v="0"/>
    <m/>
  </r>
  <r>
    <n v="57272"/>
    <x v="0"/>
    <x v="0"/>
    <x v="0"/>
    <x v="0"/>
    <x v="11"/>
    <x v="142"/>
    <x v="0"/>
    <x v="0"/>
    <s v="Trasferimento"/>
    <x v="1"/>
    <x v="3"/>
    <x v="0"/>
    <m/>
  </r>
  <r>
    <n v="224355"/>
    <x v="0"/>
    <x v="0"/>
    <x v="0"/>
    <x v="0"/>
    <x v="7"/>
    <x v="69"/>
    <x v="0"/>
    <x v="0"/>
    <s v="Trasferimento"/>
    <x v="1"/>
    <x v="0"/>
    <x v="0"/>
    <m/>
  </r>
  <r>
    <n v="18052"/>
    <x v="0"/>
    <x v="0"/>
    <x v="0"/>
    <x v="0"/>
    <x v="7"/>
    <x v="69"/>
    <x v="0"/>
    <x v="0"/>
    <s v="Trasferimento"/>
    <x v="1"/>
    <x v="0"/>
    <x v="0"/>
    <m/>
  </r>
  <r>
    <n v="33310"/>
    <x v="0"/>
    <x v="0"/>
    <x v="0"/>
    <x v="0"/>
    <x v="7"/>
    <x v="69"/>
    <x v="0"/>
    <x v="1"/>
    <s v="Trasferimento"/>
    <x v="1"/>
    <x v="4"/>
    <x v="0"/>
    <m/>
  </r>
  <r>
    <n v="33309"/>
    <x v="0"/>
    <x v="0"/>
    <x v="0"/>
    <x v="0"/>
    <x v="7"/>
    <x v="69"/>
    <x v="0"/>
    <x v="0"/>
    <s v="Trasferimento"/>
    <x v="1"/>
    <x v="4"/>
    <x v="0"/>
    <m/>
  </r>
  <r>
    <n v="132333"/>
    <x v="0"/>
    <x v="0"/>
    <x v="0"/>
    <x v="0"/>
    <x v="7"/>
    <x v="69"/>
    <x v="0"/>
    <x v="0"/>
    <s v="Trasferimento"/>
    <x v="1"/>
    <x v="0"/>
    <x v="0"/>
    <m/>
  </r>
  <r>
    <n v="34427"/>
    <x v="0"/>
    <x v="0"/>
    <x v="0"/>
    <x v="0"/>
    <x v="7"/>
    <x v="69"/>
    <x v="0"/>
    <x v="0"/>
    <s v="Trasferimento"/>
    <x v="1"/>
    <x v="4"/>
    <x v="0"/>
    <m/>
  </r>
  <r>
    <n v="44038"/>
    <x v="0"/>
    <x v="0"/>
    <x v="0"/>
    <x v="0"/>
    <x v="4"/>
    <x v="52"/>
    <x v="0"/>
    <x v="0"/>
    <s v="Trasferimento"/>
    <x v="1"/>
    <x v="4"/>
    <x v="0"/>
    <m/>
  </r>
  <r>
    <n v="159050"/>
    <x v="0"/>
    <x v="0"/>
    <x v="0"/>
    <x v="0"/>
    <x v="11"/>
    <x v="142"/>
    <x v="0"/>
    <x v="1"/>
    <s v="Trasferimento"/>
    <x v="1"/>
    <x v="3"/>
    <x v="0"/>
    <m/>
  </r>
  <r>
    <n v="232737"/>
    <x v="0"/>
    <x v="1"/>
    <x v="0"/>
    <x v="0"/>
    <x v="0"/>
    <x v="378"/>
    <x v="0"/>
    <x v="0"/>
    <s v="Trasferimento"/>
    <x v="0"/>
    <x v="3"/>
    <x v="0"/>
    <m/>
  </r>
  <r>
    <n v="201877"/>
    <x v="0"/>
    <x v="0"/>
    <x v="2"/>
    <x v="0"/>
    <x v="0"/>
    <x v="378"/>
    <x v="0"/>
    <x v="0"/>
    <s v="Trasferimento"/>
    <x v="0"/>
    <x v="0"/>
    <x v="0"/>
    <m/>
  </r>
  <r>
    <n v="228265"/>
    <x v="0"/>
    <x v="1"/>
    <x v="0"/>
    <x v="3"/>
    <x v="0"/>
    <x v="378"/>
    <x v="0"/>
    <x v="0"/>
    <s v="Trasferimento"/>
    <x v="0"/>
    <x v="0"/>
    <x v="0"/>
    <m/>
  </r>
  <r>
    <n v="228264"/>
    <x v="0"/>
    <x v="1"/>
    <x v="0"/>
    <x v="2"/>
    <x v="0"/>
    <x v="378"/>
    <x v="0"/>
    <x v="1"/>
    <s v="Trasferimento"/>
    <x v="0"/>
    <x v="0"/>
    <x v="0"/>
    <m/>
  </r>
  <r>
    <n v="224794"/>
    <x v="0"/>
    <x v="1"/>
    <x v="0"/>
    <x v="1"/>
    <x v="0"/>
    <x v="378"/>
    <x v="0"/>
    <x v="0"/>
    <s v="Trasferimento"/>
    <x v="0"/>
    <x v="4"/>
    <x v="0"/>
    <m/>
  </r>
  <r>
    <n v="184491"/>
    <x v="0"/>
    <x v="0"/>
    <x v="0"/>
    <x v="0"/>
    <x v="0"/>
    <x v="378"/>
    <x v="0"/>
    <x v="0"/>
    <s v="Trasferimento"/>
    <x v="0"/>
    <x v="0"/>
    <x v="0"/>
    <m/>
  </r>
  <r>
    <n v="219027"/>
    <x v="0"/>
    <x v="1"/>
    <x v="0"/>
    <x v="3"/>
    <x v="0"/>
    <x v="378"/>
    <x v="0"/>
    <x v="1"/>
    <s v="Trasferimento"/>
    <x v="0"/>
    <x v="0"/>
    <x v="0"/>
    <m/>
  </r>
  <r>
    <n v="171277"/>
    <x v="0"/>
    <x v="0"/>
    <x v="0"/>
    <x v="0"/>
    <x v="0"/>
    <x v="378"/>
    <x v="0"/>
    <x v="0"/>
    <s v="Trasferimento"/>
    <x v="0"/>
    <x v="3"/>
    <x v="0"/>
    <m/>
  </r>
  <r>
    <n v="228263"/>
    <x v="0"/>
    <x v="1"/>
    <x v="0"/>
    <x v="2"/>
    <x v="0"/>
    <x v="378"/>
    <x v="0"/>
    <x v="1"/>
    <s v="Trasferimento"/>
    <x v="0"/>
    <x v="0"/>
    <x v="0"/>
    <m/>
  </r>
  <r>
    <n v="210928"/>
    <x v="0"/>
    <x v="0"/>
    <x v="2"/>
    <x v="0"/>
    <x v="0"/>
    <x v="378"/>
    <x v="0"/>
    <x v="0"/>
    <s v="Trasferimento"/>
    <x v="0"/>
    <x v="1"/>
    <x v="0"/>
    <m/>
  </r>
  <r>
    <n v="21544"/>
    <x v="0"/>
    <x v="0"/>
    <x v="0"/>
    <x v="0"/>
    <x v="4"/>
    <x v="236"/>
    <x v="0"/>
    <x v="0"/>
    <s v="Trasferimento"/>
    <x v="1"/>
    <x v="4"/>
    <x v="0"/>
    <m/>
  </r>
  <r>
    <n v="83754"/>
    <x v="0"/>
    <x v="0"/>
    <x v="0"/>
    <x v="0"/>
    <x v="4"/>
    <x v="236"/>
    <x v="0"/>
    <x v="0"/>
    <s v="Trasferimento"/>
    <x v="1"/>
    <x v="3"/>
    <x v="0"/>
    <m/>
  </r>
  <r>
    <n v="167686"/>
    <x v="0"/>
    <x v="0"/>
    <x v="0"/>
    <x v="0"/>
    <x v="4"/>
    <x v="236"/>
    <x v="0"/>
    <x v="1"/>
    <s v="Trasferimento"/>
    <x v="1"/>
    <x v="3"/>
    <x v="0"/>
    <m/>
  </r>
  <r>
    <n v="151455"/>
    <x v="0"/>
    <x v="0"/>
    <x v="0"/>
    <x v="0"/>
    <x v="0"/>
    <x v="383"/>
    <x v="0"/>
    <x v="0"/>
    <s v="Trasferimento"/>
    <x v="0"/>
    <x v="4"/>
    <x v="0"/>
    <m/>
  </r>
  <r>
    <n v="51035"/>
    <x v="0"/>
    <x v="0"/>
    <x v="0"/>
    <x v="0"/>
    <x v="0"/>
    <x v="383"/>
    <x v="0"/>
    <x v="0"/>
    <s v="Trasferimento"/>
    <x v="0"/>
    <x v="3"/>
    <x v="0"/>
    <m/>
  </r>
  <r>
    <n v="128737"/>
    <x v="0"/>
    <x v="0"/>
    <x v="0"/>
    <x v="1"/>
    <x v="7"/>
    <x v="44"/>
    <x v="0"/>
    <x v="0"/>
    <s v="Trasferimento"/>
    <x v="1"/>
    <x v="3"/>
    <x v="0"/>
    <m/>
  </r>
  <r>
    <n v="128736"/>
    <x v="0"/>
    <x v="0"/>
    <x v="0"/>
    <x v="1"/>
    <x v="7"/>
    <x v="44"/>
    <x v="0"/>
    <x v="0"/>
    <s v="Trasferimento"/>
    <x v="1"/>
    <x v="1"/>
    <x v="0"/>
    <m/>
  </r>
  <r>
    <n v="176577"/>
    <x v="0"/>
    <x v="0"/>
    <x v="0"/>
    <x v="0"/>
    <x v="0"/>
    <x v="383"/>
    <x v="0"/>
    <x v="0"/>
    <s v="Trasferimento"/>
    <x v="0"/>
    <x v="0"/>
    <x v="0"/>
    <m/>
  </r>
  <r>
    <n v="73370"/>
    <x v="0"/>
    <x v="0"/>
    <x v="0"/>
    <x v="0"/>
    <x v="0"/>
    <x v="383"/>
    <x v="0"/>
    <x v="0"/>
    <s v="Trasferimento"/>
    <x v="0"/>
    <x v="4"/>
    <x v="0"/>
    <m/>
  </r>
  <r>
    <n v="62601"/>
    <x v="0"/>
    <x v="0"/>
    <x v="2"/>
    <x v="0"/>
    <x v="0"/>
    <x v="383"/>
    <x v="0"/>
    <x v="0"/>
    <s v="Trasferimento"/>
    <x v="0"/>
    <x v="3"/>
    <x v="0"/>
    <m/>
  </r>
  <r>
    <n v="9406"/>
    <x v="0"/>
    <x v="0"/>
    <x v="0"/>
    <x v="0"/>
    <x v="0"/>
    <x v="383"/>
    <x v="0"/>
    <x v="0"/>
    <s v="Trasferimento"/>
    <x v="0"/>
    <x v="0"/>
    <x v="0"/>
    <m/>
  </r>
  <r>
    <n v="42035"/>
    <x v="0"/>
    <x v="0"/>
    <x v="0"/>
    <x v="0"/>
    <x v="0"/>
    <x v="383"/>
    <x v="0"/>
    <x v="0"/>
    <s v="Trasferimento"/>
    <x v="0"/>
    <x v="3"/>
    <x v="0"/>
    <m/>
  </r>
  <r>
    <n v="59007"/>
    <x v="0"/>
    <x v="0"/>
    <x v="0"/>
    <x v="0"/>
    <x v="0"/>
    <x v="383"/>
    <x v="0"/>
    <x v="1"/>
    <s v="Trasferimento"/>
    <x v="0"/>
    <x v="4"/>
    <x v="0"/>
    <m/>
  </r>
  <r>
    <n v="59802"/>
    <x v="0"/>
    <x v="0"/>
    <x v="2"/>
    <x v="0"/>
    <x v="0"/>
    <x v="383"/>
    <x v="0"/>
    <x v="0"/>
    <s v="Trasferimento"/>
    <x v="0"/>
    <x v="3"/>
    <x v="0"/>
    <m/>
  </r>
  <r>
    <n v="192874"/>
    <x v="0"/>
    <x v="0"/>
    <x v="0"/>
    <x v="0"/>
    <x v="0"/>
    <x v="383"/>
    <x v="0"/>
    <x v="0"/>
    <s v="Trasferimento"/>
    <x v="0"/>
    <x v="3"/>
    <x v="0"/>
    <m/>
  </r>
  <r>
    <n v="200888"/>
    <x v="0"/>
    <x v="0"/>
    <x v="0"/>
    <x v="0"/>
    <x v="0"/>
    <x v="383"/>
    <x v="0"/>
    <x v="0"/>
    <s v="Trasferimento"/>
    <x v="0"/>
    <x v="0"/>
    <x v="0"/>
    <m/>
  </r>
  <r>
    <n v="218939"/>
    <x v="0"/>
    <x v="0"/>
    <x v="2"/>
    <x v="0"/>
    <x v="0"/>
    <x v="383"/>
    <x v="0"/>
    <x v="0"/>
    <s v="Trasferimento"/>
    <x v="0"/>
    <x v="0"/>
    <x v="0"/>
    <m/>
  </r>
  <r>
    <n v="164455"/>
    <x v="0"/>
    <x v="0"/>
    <x v="0"/>
    <x v="0"/>
    <x v="0"/>
    <x v="383"/>
    <x v="0"/>
    <x v="0"/>
    <s v="Trasferimento"/>
    <x v="0"/>
    <x v="3"/>
    <x v="0"/>
    <m/>
  </r>
  <r>
    <n v="211096"/>
    <x v="0"/>
    <x v="0"/>
    <x v="0"/>
    <x v="0"/>
    <x v="0"/>
    <x v="383"/>
    <x v="0"/>
    <x v="0"/>
    <s v="Trasferimento"/>
    <x v="0"/>
    <x v="1"/>
    <x v="0"/>
    <m/>
  </r>
  <r>
    <n v="53423"/>
    <x v="0"/>
    <x v="0"/>
    <x v="0"/>
    <x v="0"/>
    <x v="0"/>
    <x v="383"/>
    <x v="0"/>
    <x v="0"/>
    <s v="Trasferimento"/>
    <x v="0"/>
    <x v="0"/>
    <x v="0"/>
    <m/>
  </r>
  <r>
    <n v="73756"/>
    <x v="0"/>
    <x v="0"/>
    <x v="0"/>
    <x v="0"/>
    <x v="0"/>
    <x v="383"/>
    <x v="0"/>
    <x v="0"/>
    <s v="Trasferimento"/>
    <x v="0"/>
    <x v="4"/>
    <x v="0"/>
    <m/>
  </r>
  <r>
    <n v="58985"/>
    <x v="0"/>
    <x v="0"/>
    <x v="0"/>
    <x v="0"/>
    <x v="0"/>
    <x v="383"/>
    <x v="0"/>
    <x v="0"/>
    <s v="Trasferimento"/>
    <x v="0"/>
    <x v="3"/>
    <x v="0"/>
    <m/>
  </r>
  <r>
    <n v="134612"/>
    <x v="0"/>
    <x v="0"/>
    <x v="0"/>
    <x v="0"/>
    <x v="13"/>
    <x v="39"/>
    <x v="0"/>
    <x v="0"/>
    <s v="Trasferimento"/>
    <x v="0"/>
    <x v="1"/>
    <x v="0"/>
    <m/>
  </r>
  <r>
    <n v="218312"/>
    <x v="0"/>
    <x v="0"/>
    <x v="0"/>
    <x v="1"/>
    <x v="0"/>
    <x v="383"/>
    <x v="0"/>
    <x v="0"/>
    <s v="Trasferimento"/>
    <x v="0"/>
    <x v="3"/>
    <x v="0"/>
    <m/>
  </r>
  <r>
    <n v="225113"/>
    <x v="0"/>
    <x v="0"/>
    <x v="0"/>
    <x v="0"/>
    <x v="7"/>
    <x v="41"/>
    <x v="0"/>
    <x v="0"/>
    <s v="Trasferimento"/>
    <x v="1"/>
    <x v="1"/>
    <x v="0"/>
    <m/>
  </r>
  <r>
    <n v="123717"/>
    <x v="0"/>
    <x v="0"/>
    <x v="0"/>
    <x v="0"/>
    <x v="7"/>
    <x v="51"/>
    <x v="0"/>
    <x v="0"/>
    <s v="Trasferimento"/>
    <x v="1"/>
    <x v="1"/>
    <x v="0"/>
    <m/>
  </r>
  <r>
    <n v="214734"/>
    <x v="0"/>
    <x v="0"/>
    <x v="0"/>
    <x v="0"/>
    <x v="8"/>
    <x v="92"/>
    <x v="0"/>
    <x v="0"/>
    <s v="Trasferimento"/>
    <x v="1"/>
    <x v="0"/>
    <x v="0"/>
    <m/>
  </r>
  <r>
    <n v="50580"/>
    <x v="0"/>
    <x v="0"/>
    <x v="0"/>
    <x v="0"/>
    <x v="11"/>
    <x v="142"/>
    <x v="0"/>
    <x v="0"/>
    <s v="Trasferimento"/>
    <x v="1"/>
    <x v="3"/>
    <x v="0"/>
    <m/>
  </r>
  <r>
    <n v="52367"/>
    <x v="0"/>
    <x v="0"/>
    <x v="0"/>
    <x v="0"/>
    <x v="7"/>
    <x v="395"/>
    <x v="0"/>
    <x v="1"/>
    <s v="Trasferimento"/>
    <x v="0"/>
    <x v="4"/>
    <x v="0"/>
    <m/>
  </r>
  <r>
    <n v="190793"/>
    <x v="0"/>
    <x v="0"/>
    <x v="0"/>
    <x v="1"/>
    <x v="1"/>
    <x v="176"/>
    <x v="0"/>
    <x v="1"/>
    <s v="Trasferimento"/>
    <x v="1"/>
    <x v="0"/>
    <x v="0"/>
    <m/>
  </r>
  <r>
    <n v="64361"/>
    <x v="0"/>
    <x v="1"/>
    <x v="2"/>
    <x v="4"/>
    <x v="1"/>
    <x v="324"/>
    <x v="0"/>
    <x v="1"/>
    <s v="Trasferimento"/>
    <x v="1"/>
    <x v="4"/>
    <x v="0"/>
    <m/>
  </r>
  <r>
    <n v="188666"/>
    <x v="0"/>
    <x v="0"/>
    <x v="0"/>
    <x v="0"/>
    <x v="0"/>
    <x v="378"/>
    <x v="0"/>
    <x v="0"/>
    <s v="Trasferimento"/>
    <x v="0"/>
    <x v="0"/>
    <x v="0"/>
    <m/>
  </r>
  <r>
    <n v="215365"/>
    <x v="0"/>
    <x v="0"/>
    <x v="0"/>
    <x v="1"/>
    <x v="7"/>
    <x v="123"/>
    <x v="0"/>
    <x v="0"/>
    <s v="Trasferimento"/>
    <x v="1"/>
    <x v="3"/>
    <x v="0"/>
    <m/>
  </r>
  <r>
    <n v="85800"/>
    <x v="0"/>
    <x v="0"/>
    <x v="0"/>
    <x v="0"/>
    <x v="7"/>
    <x v="123"/>
    <x v="0"/>
    <x v="0"/>
    <s v="Trasferimento"/>
    <x v="1"/>
    <x v="4"/>
    <x v="0"/>
    <m/>
  </r>
  <r>
    <n v="85801"/>
    <x v="0"/>
    <x v="0"/>
    <x v="0"/>
    <x v="0"/>
    <x v="7"/>
    <x v="123"/>
    <x v="0"/>
    <x v="1"/>
    <s v="Trasferimento"/>
    <x v="1"/>
    <x v="4"/>
    <x v="0"/>
    <m/>
  </r>
  <r>
    <n v="204553"/>
    <x v="0"/>
    <x v="0"/>
    <x v="0"/>
    <x v="0"/>
    <x v="7"/>
    <x v="123"/>
    <x v="0"/>
    <x v="0"/>
    <s v="Trasferimento"/>
    <x v="1"/>
    <x v="0"/>
    <x v="0"/>
    <m/>
  </r>
  <r>
    <n v="204551"/>
    <x v="0"/>
    <x v="0"/>
    <x v="0"/>
    <x v="0"/>
    <x v="7"/>
    <x v="123"/>
    <x v="0"/>
    <x v="0"/>
    <s v="Trasferimento"/>
    <x v="1"/>
    <x v="0"/>
    <x v="0"/>
    <m/>
  </r>
  <r>
    <n v="30786"/>
    <x v="0"/>
    <x v="0"/>
    <x v="0"/>
    <x v="0"/>
    <x v="1"/>
    <x v="26"/>
    <x v="0"/>
    <x v="0"/>
    <s v="Trasferimento"/>
    <x v="1"/>
    <x v="3"/>
    <x v="0"/>
    <m/>
  </r>
  <r>
    <n v="205722"/>
    <x v="0"/>
    <x v="0"/>
    <x v="0"/>
    <x v="0"/>
    <x v="1"/>
    <x v="26"/>
    <x v="0"/>
    <x v="0"/>
    <s v="Trasferimento"/>
    <x v="1"/>
    <x v="4"/>
    <x v="0"/>
    <m/>
  </r>
  <r>
    <n v="172545"/>
    <x v="0"/>
    <x v="0"/>
    <x v="2"/>
    <x v="1"/>
    <x v="7"/>
    <x v="51"/>
    <x v="0"/>
    <x v="0"/>
    <s v="Trasferimento"/>
    <x v="1"/>
    <x v="0"/>
    <x v="0"/>
    <m/>
  </r>
  <r>
    <n v="191786"/>
    <x v="0"/>
    <x v="1"/>
    <x v="0"/>
    <x v="0"/>
    <x v="7"/>
    <x v="134"/>
    <x v="0"/>
    <x v="0"/>
    <s v="Trasferimento"/>
    <x v="0"/>
    <x v="0"/>
    <x v="0"/>
    <m/>
  </r>
  <r>
    <n v="44125"/>
    <x v="0"/>
    <x v="0"/>
    <x v="0"/>
    <x v="0"/>
    <x v="13"/>
    <x v="177"/>
    <x v="0"/>
    <x v="0"/>
    <s v="Trasferimento"/>
    <x v="1"/>
    <x v="3"/>
    <x v="0"/>
    <m/>
  </r>
  <r>
    <n v="28637"/>
    <x v="0"/>
    <x v="0"/>
    <x v="0"/>
    <x v="0"/>
    <x v="13"/>
    <x v="177"/>
    <x v="0"/>
    <x v="0"/>
    <s v="Trasferimento"/>
    <x v="1"/>
    <x v="3"/>
    <x v="0"/>
    <m/>
  </r>
  <r>
    <n v="73405"/>
    <x v="0"/>
    <x v="0"/>
    <x v="0"/>
    <x v="0"/>
    <x v="13"/>
    <x v="177"/>
    <x v="0"/>
    <x v="0"/>
    <s v="Trasferimento"/>
    <x v="1"/>
    <x v="3"/>
    <x v="0"/>
    <m/>
  </r>
  <r>
    <n v="128758"/>
    <x v="0"/>
    <x v="0"/>
    <x v="0"/>
    <x v="0"/>
    <x v="13"/>
    <x v="177"/>
    <x v="0"/>
    <x v="0"/>
    <s v="Trasferimento"/>
    <x v="1"/>
    <x v="3"/>
    <x v="0"/>
    <m/>
  </r>
  <r>
    <n v="190848"/>
    <x v="0"/>
    <x v="0"/>
    <x v="0"/>
    <x v="0"/>
    <x v="8"/>
    <x v="46"/>
    <x v="0"/>
    <x v="1"/>
    <s v="Trasferimento"/>
    <x v="0"/>
    <x v="0"/>
    <x v="0"/>
    <m/>
  </r>
  <r>
    <n v="181941"/>
    <x v="0"/>
    <x v="0"/>
    <x v="0"/>
    <x v="0"/>
    <x v="4"/>
    <x v="12"/>
    <x v="0"/>
    <x v="1"/>
    <s v="Trasferimento"/>
    <x v="1"/>
    <x v="3"/>
    <x v="0"/>
    <m/>
  </r>
  <r>
    <n v="202947"/>
    <x v="0"/>
    <x v="0"/>
    <x v="0"/>
    <x v="0"/>
    <x v="1"/>
    <x v="1"/>
    <x v="0"/>
    <x v="0"/>
    <s v="Trasferimento"/>
    <x v="0"/>
    <x v="1"/>
    <x v="0"/>
    <m/>
  </r>
  <r>
    <n v="111964"/>
    <x v="0"/>
    <x v="0"/>
    <x v="0"/>
    <x v="0"/>
    <x v="11"/>
    <x v="174"/>
    <x v="0"/>
    <x v="0"/>
    <s v="Trasferimento"/>
    <x v="3"/>
    <x v="0"/>
    <x v="0"/>
    <m/>
  </r>
  <r>
    <n v="232838"/>
    <x v="0"/>
    <x v="0"/>
    <x v="0"/>
    <x v="0"/>
    <x v="2"/>
    <x v="172"/>
    <x v="0"/>
    <x v="0"/>
    <s v="Trasferimento"/>
    <x v="1"/>
    <x v="1"/>
    <x v="0"/>
    <m/>
  </r>
  <r>
    <n v="142863"/>
    <x v="1"/>
    <x v="0"/>
    <x v="0"/>
    <x v="0"/>
    <x v="7"/>
    <x v="202"/>
    <x v="0"/>
    <x v="0"/>
    <s v="Trasferimento"/>
    <x v="1"/>
    <x v="2"/>
    <x v="0"/>
    <m/>
  </r>
  <r>
    <n v="5202"/>
    <x v="0"/>
    <x v="0"/>
    <x v="0"/>
    <x v="0"/>
    <x v="4"/>
    <x v="40"/>
    <x v="0"/>
    <x v="0"/>
    <s v="Trasferimento"/>
    <x v="1"/>
    <x v="3"/>
    <x v="0"/>
    <m/>
  </r>
  <r>
    <n v="41871"/>
    <x v="0"/>
    <x v="0"/>
    <x v="0"/>
    <x v="0"/>
    <x v="1"/>
    <x v="176"/>
    <x v="0"/>
    <x v="0"/>
    <s v="Trasferimento"/>
    <x v="1"/>
    <x v="4"/>
    <x v="0"/>
    <m/>
  </r>
  <r>
    <n v="5210"/>
    <x v="0"/>
    <x v="0"/>
    <x v="0"/>
    <x v="0"/>
    <x v="4"/>
    <x v="40"/>
    <x v="0"/>
    <x v="1"/>
    <s v="Trasferimento"/>
    <x v="1"/>
    <x v="4"/>
    <x v="0"/>
    <m/>
  </r>
  <r>
    <n v="147593"/>
    <x v="0"/>
    <x v="0"/>
    <x v="0"/>
    <x v="0"/>
    <x v="7"/>
    <x v="213"/>
    <x v="0"/>
    <x v="0"/>
    <s v="Trasferimento"/>
    <x v="1"/>
    <x v="0"/>
    <x v="0"/>
    <m/>
  </r>
  <r>
    <n v="226359"/>
    <x v="0"/>
    <x v="0"/>
    <x v="0"/>
    <x v="1"/>
    <x v="4"/>
    <x v="40"/>
    <x v="0"/>
    <x v="1"/>
    <s v="Trasferimento"/>
    <x v="1"/>
    <x v="1"/>
    <x v="0"/>
    <m/>
  </r>
  <r>
    <n v="105124"/>
    <x v="0"/>
    <x v="0"/>
    <x v="0"/>
    <x v="0"/>
    <x v="7"/>
    <x v="195"/>
    <x v="0"/>
    <x v="1"/>
    <s v="Trasferimento"/>
    <x v="1"/>
    <x v="4"/>
    <x v="0"/>
    <m/>
  </r>
  <r>
    <n v="207765"/>
    <x v="0"/>
    <x v="0"/>
    <x v="0"/>
    <x v="0"/>
    <x v="7"/>
    <x v="195"/>
    <x v="0"/>
    <x v="0"/>
    <s v="Trasferimento"/>
    <x v="1"/>
    <x v="0"/>
    <x v="0"/>
    <m/>
  </r>
  <r>
    <n v="227995"/>
    <x v="1"/>
    <x v="0"/>
    <x v="0"/>
    <x v="1"/>
    <x v="7"/>
    <x v="195"/>
    <x v="0"/>
    <x v="0"/>
    <s v="Trasferimento"/>
    <x v="1"/>
    <x v="5"/>
    <x v="0"/>
    <m/>
  </r>
  <r>
    <n v="84929"/>
    <x v="0"/>
    <x v="0"/>
    <x v="0"/>
    <x v="0"/>
    <x v="11"/>
    <x v="142"/>
    <x v="0"/>
    <x v="0"/>
    <s v="Trasferimento"/>
    <x v="1"/>
    <x v="4"/>
    <x v="0"/>
    <m/>
  </r>
  <r>
    <n v="5871"/>
    <x v="0"/>
    <x v="0"/>
    <x v="0"/>
    <x v="0"/>
    <x v="2"/>
    <x v="139"/>
    <x v="0"/>
    <x v="1"/>
    <s v="Trasferimento"/>
    <x v="1"/>
    <x v="4"/>
    <x v="0"/>
    <m/>
  </r>
  <r>
    <n v="229836"/>
    <x v="0"/>
    <x v="1"/>
    <x v="0"/>
    <x v="1"/>
    <x v="7"/>
    <x v="44"/>
    <x v="0"/>
    <x v="0"/>
    <s v="Trasferimento"/>
    <x v="1"/>
    <x v="1"/>
    <x v="0"/>
    <m/>
  </r>
  <r>
    <n v="187335"/>
    <x v="0"/>
    <x v="0"/>
    <x v="0"/>
    <x v="1"/>
    <x v="3"/>
    <x v="331"/>
    <x v="0"/>
    <x v="0"/>
    <s v="Trasferimento"/>
    <x v="1"/>
    <x v="4"/>
    <x v="0"/>
    <m/>
  </r>
  <r>
    <n v="221606"/>
    <x v="0"/>
    <x v="0"/>
    <x v="0"/>
    <x v="0"/>
    <x v="7"/>
    <x v="69"/>
    <x v="0"/>
    <x v="1"/>
    <s v="Trasferimento"/>
    <x v="1"/>
    <x v="3"/>
    <x v="0"/>
    <m/>
  </r>
  <r>
    <n v="75480"/>
    <x v="0"/>
    <x v="0"/>
    <x v="0"/>
    <x v="0"/>
    <x v="4"/>
    <x v="140"/>
    <x v="0"/>
    <x v="0"/>
    <s v="Trasferimento"/>
    <x v="0"/>
    <x v="1"/>
    <x v="0"/>
    <m/>
  </r>
  <r>
    <n v="230571"/>
    <x v="0"/>
    <x v="0"/>
    <x v="0"/>
    <x v="0"/>
    <x v="13"/>
    <x v="177"/>
    <x v="0"/>
    <x v="0"/>
    <s v="Trasferimento"/>
    <x v="1"/>
    <x v="3"/>
    <x v="0"/>
    <m/>
  </r>
  <r>
    <n v="222140"/>
    <x v="0"/>
    <x v="0"/>
    <x v="0"/>
    <x v="3"/>
    <x v="11"/>
    <x v="94"/>
    <x v="0"/>
    <x v="0"/>
    <s v="Trasferimento"/>
    <x v="1"/>
    <x v="4"/>
    <x v="0"/>
    <m/>
  </r>
  <r>
    <n v="167706"/>
    <x v="0"/>
    <x v="0"/>
    <x v="0"/>
    <x v="0"/>
    <x v="11"/>
    <x v="94"/>
    <x v="0"/>
    <x v="0"/>
    <s v="Trasferimento"/>
    <x v="1"/>
    <x v="3"/>
    <x v="0"/>
    <m/>
  </r>
  <r>
    <n v="83495"/>
    <x v="0"/>
    <x v="0"/>
    <x v="0"/>
    <x v="0"/>
    <x v="7"/>
    <x v="161"/>
    <x v="0"/>
    <x v="0"/>
    <s v="Trasferimento"/>
    <x v="0"/>
    <x v="0"/>
    <x v="0"/>
    <m/>
  </r>
  <r>
    <n v="121068"/>
    <x v="0"/>
    <x v="0"/>
    <x v="0"/>
    <x v="0"/>
    <x v="7"/>
    <x v="161"/>
    <x v="0"/>
    <x v="0"/>
    <s v="Trasferimento"/>
    <x v="0"/>
    <x v="3"/>
    <x v="0"/>
    <m/>
  </r>
  <r>
    <n v="201261"/>
    <x v="0"/>
    <x v="0"/>
    <x v="0"/>
    <x v="0"/>
    <x v="7"/>
    <x v="161"/>
    <x v="0"/>
    <x v="0"/>
    <s v="Trasferimento"/>
    <x v="0"/>
    <x v="1"/>
    <x v="0"/>
    <m/>
  </r>
  <r>
    <n v="121193"/>
    <x v="0"/>
    <x v="0"/>
    <x v="0"/>
    <x v="0"/>
    <x v="7"/>
    <x v="161"/>
    <x v="0"/>
    <x v="0"/>
    <s v="Trasferimento"/>
    <x v="0"/>
    <x v="4"/>
    <x v="0"/>
    <m/>
  </r>
  <r>
    <n v="23459"/>
    <x v="0"/>
    <x v="0"/>
    <x v="2"/>
    <x v="0"/>
    <x v="7"/>
    <x v="161"/>
    <x v="0"/>
    <x v="1"/>
    <s v="Trasferimento"/>
    <x v="0"/>
    <x v="4"/>
    <x v="0"/>
    <m/>
  </r>
  <r>
    <n v="211774"/>
    <x v="0"/>
    <x v="0"/>
    <x v="0"/>
    <x v="1"/>
    <x v="7"/>
    <x v="395"/>
    <x v="0"/>
    <x v="0"/>
    <s v="Trasferimento"/>
    <x v="0"/>
    <x v="3"/>
    <x v="0"/>
    <m/>
  </r>
  <r>
    <n v="53606"/>
    <x v="0"/>
    <x v="0"/>
    <x v="0"/>
    <x v="0"/>
    <x v="0"/>
    <x v="76"/>
    <x v="0"/>
    <x v="0"/>
    <s v="Trasferimento"/>
    <x v="0"/>
    <x v="4"/>
    <x v="0"/>
    <m/>
  </r>
  <r>
    <n v="184072"/>
    <x v="0"/>
    <x v="0"/>
    <x v="0"/>
    <x v="0"/>
    <x v="8"/>
    <x v="17"/>
    <x v="0"/>
    <x v="0"/>
    <s v="Trasferimento"/>
    <x v="1"/>
    <x v="0"/>
    <x v="0"/>
    <m/>
  </r>
  <r>
    <n v="188890"/>
    <x v="0"/>
    <x v="0"/>
    <x v="0"/>
    <x v="0"/>
    <x v="8"/>
    <x v="17"/>
    <x v="0"/>
    <x v="0"/>
    <s v="Trasferimento"/>
    <x v="1"/>
    <x v="0"/>
    <x v="0"/>
    <m/>
  </r>
  <r>
    <n v="203990"/>
    <x v="0"/>
    <x v="0"/>
    <x v="0"/>
    <x v="0"/>
    <x v="8"/>
    <x v="17"/>
    <x v="0"/>
    <x v="0"/>
    <s v="Trasferimento"/>
    <x v="1"/>
    <x v="0"/>
    <x v="0"/>
    <m/>
  </r>
  <r>
    <n v="124782"/>
    <x v="0"/>
    <x v="0"/>
    <x v="0"/>
    <x v="0"/>
    <x v="4"/>
    <x v="140"/>
    <x v="0"/>
    <x v="0"/>
    <s v="Trasferimento"/>
    <x v="0"/>
    <x v="1"/>
    <x v="0"/>
    <m/>
  </r>
  <r>
    <n v="143073"/>
    <x v="0"/>
    <x v="0"/>
    <x v="2"/>
    <x v="1"/>
    <x v="14"/>
    <x v="386"/>
    <x v="0"/>
    <x v="0"/>
    <s v="Trasferimento"/>
    <x v="1"/>
    <x v="3"/>
    <x v="0"/>
    <m/>
  </r>
  <r>
    <n v="166257"/>
    <x v="0"/>
    <x v="0"/>
    <x v="0"/>
    <x v="0"/>
    <x v="7"/>
    <x v="51"/>
    <x v="0"/>
    <x v="0"/>
    <s v="Trasferimento"/>
    <x v="1"/>
    <x v="0"/>
    <x v="0"/>
    <m/>
  </r>
  <r>
    <n v="156250"/>
    <x v="0"/>
    <x v="0"/>
    <x v="0"/>
    <x v="0"/>
    <x v="14"/>
    <x v="386"/>
    <x v="0"/>
    <x v="0"/>
    <s v="Trasferimento"/>
    <x v="1"/>
    <x v="3"/>
    <x v="0"/>
    <m/>
  </r>
  <r>
    <n v="15810"/>
    <x v="0"/>
    <x v="0"/>
    <x v="0"/>
    <x v="0"/>
    <x v="7"/>
    <x v="205"/>
    <x v="0"/>
    <x v="0"/>
    <s v="Trasferimento"/>
    <x v="1"/>
    <x v="4"/>
    <x v="0"/>
    <m/>
  </r>
  <r>
    <n v="80227"/>
    <x v="0"/>
    <x v="0"/>
    <x v="0"/>
    <x v="0"/>
    <x v="15"/>
    <x v="247"/>
    <x v="0"/>
    <x v="0"/>
    <s v="Trasferimento"/>
    <x v="1"/>
    <x v="3"/>
    <x v="0"/>
    <m/>
  </r>
  <r>
    <n v="187219"/>
    <x v="0"/>
    <x v="0"/>
    <x v="0"/>
    <x v="0"/>
    <x v="7"/>
    <x v="25"/>
    <x v="0"/>
    <x v="0"/>
    <s v="Trasferimento"/>
    <x v="0"/>
    <x v="3"/>
    <x v="0"/>
    <m/>
  </r>
  <r>
    <n v="104156"/>
    <x v="0"/>
    <x v="0"/>
    <x v="0"/>
    <x v="0"/>
    <x v="7"/>
    <x v="37"/>
    <x v="0"/>
    <x v="0"/>
    <s v="Trasferimento"/>
    <x v="1"/>
    <x v="0"/>
    <x v="0"/>
    <m/>
  </r>
  <r>
    <n v="122315"/>
    <x v="0"/>
    <x v="0"/>
    <x v="0"/>
    <x v="0"/>
    <x v="9"/>
    <x v="117"/>
    <x v="0"/>
    <x v="0"/>
    <s v="Trasferimento"/>
    <x v="1"/>
    <x v="1"/>
    <x v="0"/>
    <m/>
  </r>
  <r>
    <n v="216798"/>
    <x v="0"/>
    <x v="0"/>
    <x v="0"/>
    <x v="0"/>
    <x v="9"/>
    <x v="117"/>
    <x v="0"/>
    <x v="0"/>
    <s v="Trasferimento"/>
    <x v="1"/>
    <x v="0"/>
    <x v="0"/>
    <m/>
  </r>
  <r>
    <n v="61238"/>
    <x v="0"/>
    <x v="0"/>
    <x v="0"/>
    <x v="0"/>
    <x v="9"/>
    <x v="117"/>
    <x v="0"/>
    <x v="1"/>
    <s v="Trasferimento"/>
    <x v="1"/>
    <x v="4"/>
    <x v="0"/>
    <m/>
  </r>
  <r>
    <n v="148117"/>
    <x v="1"/>
    <x v="0"/>
    <x v="0"/>
    <x v="0"/>
    <x v="9"/>
    <x v="117"/>
    <x v="0"/>
    <x v="1"/>
    <s v="Trasferimento"/>
    <x v="1"/>
    <x v="6"/>
    <x v="0"/>
    <m/>
  </r>
  <r>
    <n v="157962"/>
    <x v="0"/>
    <x v="1"/>
    <x v="2"/>
    <x v="1"/>
    <x v="1"/>
    <x v="319"/>
    <x v="0"/>
    <x v="0"/>
    <s v="Trasferimento"/>
    <x v="1"/>
    <x v="4"/>
    <x v="0"/>
    <m/>
  </r>
  <r>
    <n v="157961"/>
    <x v="0"/>
    <x v="1"/>
    <x v="2"/>
    <x v="1"/>
    <x v="1"/>
    <x v="319"/>
    <x v="0"/>
    <x v="1"/>
    <s v="Trasferimento"/>
    <x v="1"/>
    <x v="4"/>
    <x v="0"/>
    <m/>
  </r>
  <r>
    <n v="197628"/>
    <x v="0"/>
    <x v="0"/>
    <x v="0"/>
    <x v="0"/>
    <x v="7"/>
    <x v="135"/>
    <x v="0"/>
    <x v="0"/>
    <s v="Trasferimento"/>
    <x v="1"/>
    <x v="3"/>
    <x v="0"/>
    <m/>
  </r>
  <r>
    <n v="225216"/>
    <x v="0"/>
    <x v="0"/>
    <x v="0"/>
    <x v="0"/>
    <x v="3"/>
    <x v="85"/>
    <x v="0"/>
    <x v="0"/>
    <s v="Trasferimento"/>
    <x v="1"/>
    <x v="1"/>
    <x v="0"/>
    <m/>
  </r>
  <r>
    <n v="138439"/>
    <x v="0"/>
    <x v="0"/>
    <x v="0"/>
    <x v="0"/>
    <x v="7"/>
    <x v="210"/>
    <x v="0"/>
    <x v="0"/>
    <s v="Trasferimento"/>
    <x v="0"/>
    <x v="3"/>
    <x v="0"/>
    <m/>
  </r>
  <r>
    <n v="149207"/>
    <x v="0"/>
    <x v="0"/>
    <x v="0"/>
    <x v="0"/>
    <x v="1"/>
    <x v="1"/>
    <x v="0"/>
    <x v="0"/>
    <s v="Trasferimento"/>
    <x v="0"/>
    <x v="0"/>
    <x v="0"/>
    <m/>
  </r>
  <r>
    <n v="118688"/>
    <x v="0"/>
    <x v="0"/>
    <x v="0"/>
    <x v="0"/>
    <x v="3"/>
    <x v="85"/>
    <x v="0"/>
    <x v="0"/>
    <s v="Trasferimento"/>
    <x v="1"/>
    <x v="0"/>
    <x v="0"/>
    <m/>
  </r>
  <r>
    <n v="190709"/>
    <x v="0"/>
    <x v="0"/>
    <x v="0"/>
    <x v="0"/>
    <x v="3"/>
    <x v="85"/>
    <x v="0"/>
    <x v="0"/>
    <s v="Trasferimento"/>
    <x v="1"/>
    <x v="3"/>
    <x v="0"/>
    <m/>
  </r>
  <r>
    <n v="120493"/>
    <x v="0"/>
    <x v="0"/>
    <x v="0"/>
    <x v="0"/>
    <x v="1"/>
    <x v="26"/>
    <x v="0"/>
    <x v="0"/>
    <s v="Trasferimento"/>
    <x v="1"/>
    <x v="3"/>
    <x v="0"/>
    <m/>
  </r>
  <r>
    <n v="161209"/>
    <x v="0"/>
    <x v="0"/>
    <x v="0"/>
    <x v="0"/>
    <x v="1"/>
    <x v="26"/>
    <x v="0"/>
    <x v="0"/>
    <s v="Trasferimento"/>
    <x v="1"/>
    <x v="1"/>
    <x v="0"/>
    <m/>
  </r>
  <r>
    <n v="103773"/>
    <x v="0"/>
    <x v="0"/>
    <x v="0"/>
    <x v="0"/>
    <x v="1"/>
    <x v="26"/>
    <x v="0"/>
    <x v="0"/>
    <s v="Trasferimento"/>
    <x v="1"/>
    <x v="4"/>
    <x v="0"/>
    <m/>
  </r>
  <r>
    <n v="151298"/>
    <x v="0"/>
    <x v="0"/>
    <x v="0"/>
    <x v="0"/>
    <x v="1"/>
    <x v="26"/>
    <x v="0"/>
    <x v="1"/>
    <s v="Trasferimento"/>
    <x v="1"/>
    <x v="4"/>
    <x v="0"/>
    <m/>
  </r>
  <r>
    <n v="164363"/>
    <x v="0"/>
    <x v="0"/>
    <x v="0"/>
    <x v="0"/>
    <x v="1"/>
    <x v="26"/>
    <x v="0"/>
    <x v="1"/>
    <s v="Trasferimento"/>
    <x v="1"/>
    <x v="4"/>
    <x v="0"/>
    <m/>
  </r>
  <r>
    <n v="114326"/>
    <x v="0"/>
    <x v="0"/>
    <x v="0"/>
    <x v="0"/>
    <x v="1"/>
    <x v="324"/>
    <x v="0"/>
    <x v="0"/>
    <s v="Trasferimento"/>
    <x v="1"/>
    <x v="0"/>
    <x v="0"/>
    <m/>
  </r>
  <r>
    <n v="192210"/>
    <x v="0"/>
    <x v="0"/>
    <x v="0"/>
    <x v="0"/>
    <x v="1"/>
    <x v="324"/>
    <x v="0"/>
    <x v="0"/>
    <s v="Trasferimento"/>
    <x v="1"/>
    <x v="1"/>
    <x v="0"/>
    <m/>
  </r>
  <r>
    <n v="153119"/>
    <x v="0"/>
    <x v="0"/>
    <x v="2"/>
    <x v="0"/>
    <x v="1"/>
    <x v="324"/>
    <x v="0"/>
    <x v="0"/>
    <s v="Trasferimento"/>
    <x v="1"/>
    <x v="0"/>
    <x v="0"/>
    <m/>
  </r>
  <r>
    <n v="190248"/>
    <x v="0"/>
    <x v="0"/>
    <x v="2"/>
    <x v="4"/>
    <x v="1"/>
    <x v="324"/>
    <x v="0"/>
    <x v="0"/>
    <s v="Trasferimento"/>
    <x v="1"/>
    <x v="0"/>
    <x v="0"/>
    <m/>
  </r>
  <r>
    <n v="99491"/>
    <x v="0"/>
    <x v="1"/>
    <x v="2"/>
    <x v="4"/>
    <x v="11"/>
    <x v="126"/>
    <x v="0"/>
    <x v="0"/>
    <s v="Trasferimento"/>
    <x v="1"/>
    <x v="0"/>
    <x v="0"/>
    <m/>
  </r>
  <r>
    <n v="115566"/>
    <x v="0"/>
    <x v="0"/>
    <x v="0"/>
    <x v="0"/>
    <x v="1"/>
    <x v="324"/>
    <x v="0"/>
    <x v="0"/>
    <s v="Trasferimento"/>
    <x v="1"/>
    <x v="3"/>
    <x v="0"/>
    <m/>
  </r>
  <r>
    <n v="15940"/>
    <x v="0"/>
    <x v="0"/>
    <x v="0"/>
    <x v="0"/>
    <x v="1"/>
    <x v="324"/>
    <x v="0"/>
    <x v="0"/>
    <s v="Trasferimento"/>
    <x v="1"/>
    <x v="4"/>
    <x v="0"/>
    <m/>
  </r>
  <r>
    <n v="75395"/>
    <x v="0"/>
    <x v="0"/>
    <x v="0"/>
    <x v="0"/>
    <x v="1"/>
    <x v="324"/>
    <x v="0"/>
    <x v="0"/>
    <s v="Trasferimento"/>
    <x v="1"/>
    <x v="3"/>
    <x v="0"/>
    <m/>
  </r>
  <r>
    <n v="220344"/>
    <x v="1"/>
    <x v="0"/>
    <x v="2"/>
    <x v="3"/>
    <x v="4"/>
    <x v="235"/>
    <x v="0"/>
    <x v="1"/>
    <s v="Trasferimento"/>
    <x v="0"/>
    <x v="5"/>
    <x v="0"/>
    <m/>
  </r>
  <r>
    <n v="220345"/>
    <x v="1"/>
    <x v="0"/>
    <x v="2"/>
    <x v="3"/>
    <x v="4"/>
    <x v="235"/>
    <x v="0"/>
    <x v="1"/>
    <s v="Trasferimento"/>
    <x v="0"/>
    <x v="5"/>
    <x v="0"/>
    <m/>
  </r>
  <r>
    <n v="17401"/>
    <x v="0"/>
    <x v="0"/>
    <x v="2"/>
    <x v="0"/>
    <x v="8"/>
    <x v="237"/>
    <x v="0"/>
    <x v="0"/>
    <s v="Trasferimento"/>
    <x v="1"/>
    <x v="1"/>
    <x v="0"/>
    <m/>
  </r>
  <r>
    <n v="122861"/>
    <x v="0"/>
    <x v="0"/>
    <x v="0"/>
    <x v="0"/>
    <x v="2"/>
    <x v="270"/>
    <x v="0"/>
    <x v="1"/>
    <s v="Trasferimento"/>
    <x v="0"/>
    <x v="3"/>
    <x v="0"/>
    <m/>
  </r>
  <r>
    <n v="106210"/>
    <x v="0"/>
    <x v="0"/>
    <x v="0"/>
    <x v="0"/>
    <x v="2"/>
    <x v="270"/>
    <x v="0"/>
    <x v="0"/>
    <s v="Trasferimento"/>
    <x v="0"/>
    <x v="0"/>
    <x v="0"/>
    <m/>
  </r>
  <r>
    <n v="114926"/>
    <x v="0"/>
    <x v="0"/>
    <x v="0"/>
    <x v="0"/>
    <x v="12"/>
    <x v="269"/>
    <x v="0"/>
    <x v="0"/>
    <s v="Trasferimento"/>
    <x v="1"/>
    <x v="4"/>
    <x v="0"/>
    <m/>
  </r>
  <r>
    <n v="114929"/>
    <x v="0"/>
    <x v="0"/>
    <x v="0"/>
    <x v="0"/>
    <x v="12"/>
    <x v="269"/>
    <x v="0"/>
    <x v="1"/>
    <s v="Trasferimento"/>
    <x v="1"/>
    <x v="4"/>
    <x v="0"/>
    <m/>
  </r>
  <r>
    <n v="101169"/>
    <x v="0"/>
    <x v="0"/>
    <x v="0"/>
    <x v="0"/>
    <x v="7"/>
    <x v="316"/>
    <x v="0"/>
    <x v="0"/>
    <s v="Trasferimento"/>
    <x v="1"/>
    <x v="0"/>
    <x v="0"/>
    <m/>
  </r>
  <r>
    <n v="38734"/>
    <x v="0"/>
    <x v="0"/>
    <x v="0"/>
    <x v="0"/>
    <x v="8"/>
    <x v="105"/>
    <x v="0"/>
    <x v="0"/>
    <s v="Trasferimento"/>
    <x v="2"/>
    <x v="0"/>
    <x v="0"/>
    <m/>
  </r>
  <r>
    <n v="57695"/>
    <x v="0"/>
    <x v="0"/>
    <x v="0"/>
    <x v="0"/>
    <x v="8"/>
    <x v="105"/>
    <x v="0"/>
    <x v="0"/>
    <s v="Trasferimento"/>
    <x v="2"/>
    <x v="0"/>
    <x v="0"/>
    <m/>
  </r>
  <r>
    <n v="152123"/>
    <x v="0"/>
    <x v="0"/>
    <x v="0"/>
    <x v="0"/>
    <x v="12"/>
    <x v="269"/>
    <x v="0"/>
    <x v="1"/>
    <s v="Trasferimento"/>
    <x v="1"/>
    <x v="3"/>
    <x v="0"/>
    <m/>
  </r>
  <r>
    <n v="167818"/>
    <x v="0"/>
    <x v="0"/>
    <x v="0"/>
    <x v="0"/>
    <x v="2"/>
    <x v="270"/>
    <x v="0"/>
    <x v="0"/>
    <s v="Trasferimento"/>
    <x v="0"/>
    <x v="4"/>
    <x v="0"/>
    <m/>
  </r>
  <r>
    <n v="6285"/>
    <x v="0"/>
    <x v="0"/>
    <x v="0"/>
    <x v="0"/>
    <x v="7"/>
    <x v="137"/>
    <x v="0"/>
    <x v="1"/>
    <s v="Trasferimento"/>
    <x v="3"/>
    <x v="3"/>
    <x v="0"/>
    <m/>
  </r>
  <r>
    <n v="205220"/>
    <x v="0"/>
    <x v="0"/>
    <x v="0"/>
    <x v="0"/>
    <x v="7"/>
    <x v="316"/>
    <x v="0"/>
    <x v="1"/>
    <s v="Trasferimento"/>
    <x v="1"/>
    <x v="0"/>
    <x v="0"/>
    <m/>
  </r>
  <r>
    <n v="189114"/>
    <x v="0"/>
    <x v="0"/>
    <x v="0"/>
    <x v="0"/>
    <x v="7"/>
    <x v="137"/>
    <x v="0"/>
    <x v="0"/>
    <s v="Trasferimento"/>
    <x v="3"/>
    <x v="3"/>
    <x v="0"/>
    <m/>
  </r>
  <r>
    <n v="21692"/>
    <x v="0"/>
    <x v="0"/>
    <x v="0"/>
    <x v="0"/>
    <x v="2"/>
    <x v="270"/>
    <x v="0"/>
    <x v="0"/>
    <s v="Trasferimento"/>
    <x v="0"/>
    <x v="0"/>
    <x v="0"/>
    <m/>
  </r>
  <r>
    <n v="151406"/>
    <x v="0"/>
    <x v="0"/>
    <x v="0"/>
    <x v="0"/>
    <x v="7"/>
    <x v="41"/>
    <x v="0"/>
    <x v="0"/>
    <s v="Trasferimento"/>
    <x v="1"/>
    <x v="0"/>
    <x v="0"/>
    <m/>
  </r>
  <r>
    <n v="122866"/>
    <x v="0"/>
    <x v="0"/>
    <x v="0"/>
    <x v="0"/>
    <x v="2"/>
    <x v="270"/>
    <x v="0"/>
    <x v="0"/>
    <s v="Trasferimento"/>
    <x v="0"/>
    <x v="0"/>
    <x v="0"/>
    <m/>
  </r>
  <r>
    <n v="85310"/>
    <x v="0"/>
    <x v="0"/>
    <x v="2"/>
    <x v="0"/>
    <x v="2"/>
    <x v="270"/>
    <x v="0"/>
    <x v="0"/>
    <s v="Trasferimento"/>
    <x v="0"/>
    <x v="0"/>
    <x v="0"/>
    <m/>
  </r>
  <r>
    <n v="115626"/>
    <x v="0"/>
    <x v="0"/>
    <x v="0"/>
    <x v="0"/>
    <x v="7"/>
    <x v="316"/>
    <x v="0"/>
    <x v="0"/>
    <s v="Trasferimento"/>
    <x v="1"/>
    <x v="0"/>
    <x v="0"/>
    <m/>
  </r>
  <r>
    <n v="186996"/>
    <x v="0"/>
    <x v="0"/>
    <x v="0"/>
    <x v="0"/>
    <x v="7"/>
    <x v="316"/>
    <x v="0"/>
    <x v="0"/>
    <s v="Trasferimento"/>
    <x v="1"/>
    <x v="0"/>
    <x v="0"/>
    <m/>
  </r>
  <r>
    <n v="138327"/>
    <x v="0"/>
    <x v="0"/>
    <x v="0"/>
    <x v="0"/>
    <x v="11"/>
    <x v="142"/>
    <x v="0"/>
    <x v="0"/>
    <s v="Trasferimento"/>
    <x v="1"/>
    <x v="3"/>
    <x v="0"/>
    <m/>
  </r>
  <r>
    <n v="148399"/>
    <x v="0"/>
    <x v="0"/>
    <x v="0"/>
    <x v="0"/>
    <x v="11"/>
    <x v="142"/>
    <x v="0"/>
    <x v="0"/>
    <s v="Trasferimento"/>
    <x v="1"/>
    <x v="0"/>
    <x v="0"/>
    <m/>
  </r>
  <r>
    <n v="171806"/>
    <x v="0"/>
    <x v="0"/>
    <x v="0"/>
    <x v="0"/>
    <x v="11"/>
    <x v="142"/>
    <x v="0"/>
    <x v="0"/>
    <s v="Trasferimento"/>
    <x v="1"/>
    <x v="3"/>
    <x v="0"/>
    <m/>
  </r>
  <r>
    <n v="33827"/>
    <x v="0"/>
    <x v="0"/>
    <x v="2"/>
    <x v="4"/>
    <x v="11"/>
    <x v="142"/>
    <x v="0"/>
    <x v="0"/>
    <s v="Trasferimento"/>
    <x v="1"/>
    <x v="3"/>
    <x v="0"/>
    <m/>
  </r>
  <r>
    <n v="87368"/>
    <x v="0"/>
    <x v="0"/>
    <x v="0"/>
    <x v="0"/>
    <x v="11"/>
    <x v="142"/>
    <x v="0"/>
    <x v="0"/>
    <s v="Trasferimento"/>
    <x v="1"/>
    <x v="0"/>
    <x v="0"/>
    <m/>
  </r>
  <r>
    <n v="129976"/>
    <x v="0"/>
    <x v="0"/>
    <x v="0"/>
    <x v="0"/>
    <x v="11"/>
    <x v="142"/>
    <x v="0"/>
    <x v="1"/>
    <s v="Trasferimento"/>
    <x v="1"/>
    <x v="0"/>
    <x v="0"/>
    <m/>
  </r>
  <r>
    <n v="41581"/>
    <x v="0"/>
    <x v="0"/>
    <x v="0"/>
    <x v="0"/>
    <x v="11"/>
    <x v="142"/>
    <x v="0"/>
    <x v="0"/>
    <s v="Trasferimento"/>
    <x v="1"/>
    <x v="3"/>
    <x v="0"/>
    <m/>
  </r>
  <r>
    <n v="156455"/>
    <x v="0"/>
    <x v="0"/>
    <x v="0"/>
    <x v="0"/>
    <x v="11"/>
    <x v="142"/>
    <x v="0"/>
    <x v="0"/>
    <s v="Trasferimento"/>
    <x v="1"/>
    <x v="1"/>
    <x v="0"/>
    <m/>
  </r>
  <r>
    <n v="121825"/>
    <x v="0"/>
    <x v="0"/>
    <x v="0"/>
    <x v="0"/>
    <x v="11"/>
    <x v="142"/>
    <x v="0"/>
    <x v="0"/>
    <s v="Trasferimento"/>
    <x v="1"/>
    <x v="1"/>
    <x v="0"/>
    <m/>
  </r>
  <r>
    <n v="16103"/>
    <x v="0"/>
    <x v="0"/>
    <x v="0"/>
    <x v="0"/>
    <x v="11"/>
    <x v="142"/>
    <x v="0"/>
    <x v="0"/>
    <s v="Trasferimento"/>
    <x v="1"/>
    <x v="1"/>
    <x v="0"/>
    <m/>
  </r>
  <r>
    <n v="199340"/>
    <x v="0"/>
    <x v="0"/>
    <x v="0"/>
    <x v="1"/>
    <x v="7"/>
    <x v="316"/>
    <x v="0"/>
    <x v="0"/>
    <s v="Trasferimento"/>
    <x v="1"/>
    <x v="4"/>
    <x v="0"/>
    <m/>
  </r>
  <r>
    <n v="177254"/>
    <x v="0"/>
    <x v="0"/>
    <x v="0"/>
    <x v="0"/>
    <x v="7"/>
    <x v="316"/>
    <x v="0"/>
    <x v="0"/>
    <s v="Trasferimento"/>
    <x v="1"/>
    <x v="0"/>
    <x v="0"/>
    <m/>
  </r>
  <r>
    <n v="135330"/>
    <x v="0"/>
    <x v="0"/>
    <x v="0"/>
    <x v="0"/>
    <x v="11"/>
    <x v="142"/>
    <x v="0"/>
    <x v="0"/>
    <s v="Trasferimento"/>
    <x v="1"/>
    <x v="0"/>
    <x v="0"/>
    <m/>
  </r>
  <r>
    <n v="32185"/>
    <x v="0"/>
    <x v="0"/>
    <x v="0"/>
    <x v="0"/>
    <x v="11"/>
    <x v="142"/>
    <x v="0"/>
    <x v="0"/>
    <s v="Trasferimento"/>
    <x v="1"/>
    <x v="0"/>
    <x v="0"/>
    <m/>
  </r>
  <r>
    <n v="144736"/>
    <x v="0"/>
    <x v="0"/>
    <x v="0"/>
    <x v="0"/>
    <x v="11"/>
    <x v="142"/>
    <x v="0"/>
    <x v="0"/>
    <s v="Trasferimento"/>
    <x v="1"/>
    <x v="3"/>
    <x v="0"/>
    <m/>
  </r>
  <r>
    <n v="84528"/>
    <x v="0"/>
    <x v="0"/>
    <x v="0"/>
    <x v="0"/>
    <x v="11"/>
    <x v="142"/>
    <x v="0"/>
    <x v="0"/>
    <s v="Trasferimento"/>
    <x v="1"/>
    <x v="0"/>
    <x v="0"/>
    <m/>
  </r>
  <r>
    <n v="107438"/>
    <x v="0"/>
    <x v="0"/>
    <x v="0"/>
    <x v="0"/>
    <x v="11"/>
    <x v="142"/>
    <x v="0"/>
    <x v="0"/>
    <s v="Trasferimento"/>
    <x v="1"/>
    <x v="0"/>
    <x v="0"/>
    <m/>
  </r>
  <r>
    <n v="142679"/>
    <x v="0"/>
    <x v="0"/>
    <x v="2"/>
    <x v="0"/>
    <x v="11"/>
    <x v="142"/>
    <x v="0"/>
    <x v="0"/>
    <s v="Trasferimento"/>
    <x v="1"/>
    <x v="1"/>
    <x v="0"/>
    <m/>
  </r>
  <r>
    <n v="216741"/>
    <x v="0"/>
    <x v="0"/>
    <x v="0"/>
    <x v="1"/>
    <x v="11"/>
    <x v="142"/>
    <x v="0"/>
    <x v="1"/>
    <s v="Trasferimento"/>
    <x v="1"/>
    <x v="0"/>
    <x v="0"/>
    <m/>
  </r>
  <r>
    <n v="109345"/>
    <x v="0"/>
    <x v="0"/>
    <x v="0"/>
    <x v="0"/>
    <x v="11"/>
    <x v="142"/>
    <x v="0"/>
    <x v="1"/>
    <s v="Trasferimento"/>
    <x v="1"/>
    <x v="0"/>
    <x v="0"/>
    <m/>
  </r>
  <r>
    <n v="225413"/>
    <x v="0"/>
    <x v="0"/>
    <x v="0"/>
    <x v="0"/>
    <x v="11"/>
    <x v="142"/>
    <x v="0"/>
    <x v="0"/>
    <s v="Trasferimento"/>
    <x v="1"/>
    <x v="3"/>
    <x v="0"/>
    <m/>
  </r>
  <r>
    <n v="93806"/>
    <x v="0"/>
    <x v="0"/>
    <x v="0"/>
    <x v="0"/>
    <x v="11"/>
    <x v="142"/>
    <x v="0"/>
    <x v="0"/>
    <s v="Trasferimento"/>
    <x v="1"/>
    <x v="3"/>
    <x v="0"/>
    <m/>
  </r>
  <r>
    <n v="169677"/>
    <x v="0"/>
    <x v="0"/>
    <x v="0"/>
    <x v="0"/>
    <x v="11"/>
    <x v="142"/>
    <x v="0"/>
    <x v="0"/>
    <s v="Trasferimento"/>
    <x v="1"/>
    <x v="0"/>
    <x v="0"/>
    <m/>
  </r>
  <r>
    <n v="77417"/>
    <x v="0"/>
    <x v="0"/>
    <x v="0"/>
    <x v="0"/>
    <x v="11"/>
    <x v="142"/>
    <x v="0"/>
    <x v="0"/>
    <s v="Trasferimento"/>
    <x v="1"/>
    <x v="1"/>
    <x v="0"/>
    <m/>
  </r>
  <r>
    <n v="168785"/>
    <x v="0"/>
    <x v="0"/>
    <x v="0"/>
    <x v="0"/>
    <x v="11"/>
    <x v="142"/>
    <x v="0"/>
    <x v="1"/>
    <s v="Trasferimento"/>
    <x v="1"/>
    <x v="1"/>
    <x v="0"/>
    <m/>
  </r>
  <r>
    <n v="88512"/>
    <x v="0"/>
    <x v="0"/>
    <x v="0"/>
    <x v="0"/>
    <x v="11"/>
    <x v="142"/>
    <x v="0"/>
    <x v="0"/>
    <s v="Trasferimento"/>
    <x v="1"/>
    <x v="0"/>
    <x v="0"/>
    <m/>
  </r>
  <r>
    <n v="36234"/>
    <x v="0"/>
    <x v="0"/>
    <x v="0"/>
    <x v="0"/>
    <x v="7"/>
    <x v="316"/>
    <x v="0"/>
    <x v="0"/>
    <s v="Trasferimento"/>
    <x v="1"/>
    <x v="4"/>
    <x v="0"/>
    <m/>
  </r>
  <r>
    <n v="147210"/>
    <x v="0"/>
    <x v="0"/>
    <x v="0"/>
    <x v="0"/>
    <x v="11"/>
    <x v="142"/>
    <x v="0"/>
    <x v="0"/>
    <s v="Trasferimento"/>
    <x v="1"/>
    <x v="1"/>
    <x v="0"/>
    <m/>
  </r>
  <r>
    <n v="122074"/>
    <x v="0"/>
    <x v="0"/>
    <x v="0"/>
    <x v="0"/>
    <x v="11"/>
    <x v="142"/>
    <x v="0"/>
    <x v="1"/>
    <s v="Trasferimento"/>
    <x v="1"/>
    <x v="4"/>
    <x v="0"/>
    <m/>
  </r>
  <r>
    <n v="153752"/>
    <x v="0"/>
    <x v="0"/>
    <x v="0"/>
    <x v="0"/>
    <x v="11"/>
    <x v="142"/>
    <x v="0"/>
    <x v="0"/>
    <s v="Trasferimento"/>
    <x v="1"/>
    <x v="0"/>
    <x v="0"/>
    <m/>
  </r>
  <r>
    <n v="90428"/>
    <x v="0"/>
    <x v="0"/>
    <x v="0"/>
    <x v="0"/>
    <x v="7"/>
    <x v="316"/>
    <x v="0"/>
    <x v="0"/>
    <s v="Trasferimento"/>
    <x v="1"/>
    <x v="0"/>
    <x v="0"/>
    <m/>
  </r>
  <r>
    <n v="90432"/>
    <x v="0"/>
    <x v="0"/>
    <x v="0"/>
    <x v="0"/>
    <x v="7"/>
    <x v="316"/>
    <x v="0"/>
    <x v="1"/>
    <s v="Trasferimento"/>
    <x v="1"/>
    <x v="0"/>
    <x v="0"/>
    <m/>
  </r>
  <r>
    <n v="31594"/>
    <x v="0"/>
    <x v="0"/>
    <x v="0"/>
    <x v="0"/>
    <x v="11"/>
    <x v="142"/>
    <x v="0"/>
    <x v="0"/>
    <s v="Trasferimento"/>
    <x v="1"/>
    <x v="0"/>
    <x v="0"/>
    <m/>
  </r>
  <r>
    <n v="86145"/>
    <x v="0"/>
    <x v="0"/>
    <x v="0"/>
    <x v="0"/>
    <x v="11"/>
    <x v="142"/>
    <x v="0"/>
    <x v="1"/>
    <s v="Trasferimento"/>
    <x v="1"/>
    <x v="4"/>
    <x v="0"/>
    <m/>
  </r>
  <r>
    <n v="191429"/>
    <x v="0"/>
    <x v="0"/>
    <x v="0"/>
    <x v="0"/>
    <x v="11"/>
    <x v="142"/>
    <x v="0"/>
    <x v="1"/>
    <s v="Trasferimento"/>
    <x v="1"/>
    <x v="3"/>
    <x v="0"/>
    <m/>
  </r>
  <r>
    <n v="181334"/>
    <x v="0"/>
    <x v="0"/>
    <x v="2"/>
    <x v="0"/>
    <x v="7"/>
    <x v="137"/>
    <x v="0"/>
    <x v="0"/>
    <s v="Trasferimento"/>
    <x v="3"/>
    <x v="0"/>
    <x v="0"/>
    <m/>
  </r>
  <r>
    <n v="209900"/>
    <x v="0"/>
    <x v="0"/>
    <x v="0"/>
    <x v="0"/>
    <x v="11"/>
    <x v="142"/>
    <x v="0"/>
    <x v="0"/>
    <s v="Trasferimento"/>
    <x v="1"/>
    <x v="4"/>
    <x v="0"/>
    <m/>
  </r>
  <r>
    <n v="43214"/>
    <x v="0"/>
    <x v="0"/>
    <x v="0"/>
    <x v="0"/>
    <x v="11"/>
    <x v="142"/>
    <x v="0"/>
    <x v="0"/>
    <s v="Trasferimento"/>
    <x v="1"/>
    <x v="0"/>
    <x v="0"/>
    <m/>
  </r>
  <r>
    <n v="123341"/>
    <x v="0"/>
    <x v="0"/>
    <x v="0"/>
    <x v="0"/>
    <x v="11"/>
    <x v="142"/>
    <x v="0"/>
    <x v="0"/>
    <s v="Trasferimento"/>
    <x v="1"/>
    <x v="0"/>
    <x v="0"/>
    <m/>
  </r>
  <r>
    <n v="92297"/>
    <x v="0"/>
    <x v="0"/>
    <x v="0"/>
    <x v="0"/>
    <x v="11"/>
    <x v="142"/>
    <x v="0"/>
    <x v="0"/>
    <s v="Trasferimento"/>
    <x v="1"/>
    <x v="3"/>
    <x v="0"/>
    <m/>
  </r>
  <r>
    <n v="197580"/>
    <x v="0"/>
    <x v="0"/>
    <x v="0"/>
    <x v="0"/>
    <x v="11"/>
    <x v="142"/>
    <x v="0"/>
    <x v="0"/>
    <s v="Trasferimento"/>
    <x v="1"/>
    <x v="1"/>
    <x v="0"/>
    <m/>
  </r>
  <r>
    <n v="196644"/>
    <x v="0"/>
    <x v="0"/>
    <x v="0"/>
    <x v="0"/>
    <x v="11"/>
    <x v="142"/>
    <x v="0"/>
    <x v="0"/>
    <s v="Trasferimento"/>
    <x v="1"/>
    <x v="1"/>
    <x v="0"/>
    <m/>
  </r>
  <r>
    <n v="54148"/>
    <x v="0"/>
    <x v="0"/>
    <x v="0"/>
    <x v="0"/>
    <x v="11"/>
    <x v="142"/>
    <x v="0"/>
    <x v="0"/>
    <s v="Trasferimento"/>
    <x v="1"/>
    <x v="3"/>
    <x v="0"/>
    <m/>
  </r>
  <r>
    <n v="43163"/>
    <x v="0"/>
    <x v="0"/>
    <x v="0"/>
    <x v="0"/>
    <x v="11"/>
    <x v="142"/>
    <x v="0"/>
    <x v="0"/>
    <s v="Trasferimento"/>
    <x v="1"/>
    <x v="4"/>
    <x v="0"/>
    <m/>
  </r>
  <r>
    <n v="105949"/>
    <x v="0"/>
    <x v="0"/>
    <x v="2"/>
    <x v="4"/>
    <x v="11"/>
    <x v="142"/>
    <x v="0"/>
    <x v="0"/>
    <s v="Trasferimento"/>
    <x v="1"/>
    <x v="0"/>
    <x v="0"/>
    <m/>
  </r>
  <r>
    <n v="122078"/>
    <x v="0"/>
    <x v="0"/>
    <x v="0"/>
    <x v="0"/>
    <x v="11"/>
    <x v="142"/>
    <x v="0"/>
    <x v="0"/>
    <s v="Trasferimento"/>
    <x v="1"/>
    <x v="4"/>
    <x v="0"/>
    <m/>
  </r>
  <r>
    <n v="203054"/>
    <x v="0"/>
    <x v="0"/>
    <x v="0"/>
    <x v="0"/>
    <x v="11"/>
    <x v="142"/>
    <x v="0"/>
    <x v="0"/>
    <s v="Trasferimento"/>
    <x v="1"/>
    <x v="0"/>
    <x v="0"/>
    <m/>
  </r>
  <r>
    <n v="100920"/>
    <x v="0"/>
    <x v="0"/>
    <x v="0"/>
    <x v="0"/>
    <x v="1"/>
    <x v="73"/>
    <x v="0"/>
    <x v="1"/>
    <s v="Trasferimento"/>
    <x v="1"/>
    <x v="4"/>
    <x v="0"/>
    <m/>
  </r>
  <r>
    <n v="223870"/>
    <x v="0"/>
    <x v="0"/>
    <x v="0"/>
    <x v="0"/>
    <x v="11"/>
    <x v="142"/>
    <x v="0"/>
    <x v="0"/>
    <s v="Trasferimento"/>
    <x v="1"/>
    <x v="1"/>
    <x v="0"/>
    <m/>
  </r>
  <r>
    <n v="89578"/>
    <x v="0"/>
    <x v="0"/>
    <x v="0"/>
    <x v="0"/>
    <x v="11"/>
    <x v="142"/>
    <x v="0"/>
    <x v="0"/>
    <s v="Trasferimento"/>
    <x v="1"/>
    <x v="1"/>
    <x v="0"/>
    <m/>
  </r>
  <r>
    <n v="90758"/>
    <x v="0"/>
    <x v="0"/>
    <x v="0"/>
    <x v="0"/>
    <x v="8"/>
    <x v="92"/>
    <x v="0"/>
    <x v="0"/>
    <s v="Trasferimento"/>
    <x v="1"/>
    <x v="4"/>
    <x v="0"/>
    <m/>
  </r>
  <r>
    <n v="138189"/>
    <x v="0"/>
    <x v="1"/>
    <x v="2"/>
    <x v="4"/>
    <x v="1"/>
    <x v="26"/>
    <x v="0"/>
    <x v="1"/>
    <s v="Trasferimento"/>
    <x v="1"/>
    <x v="4"/>
    <x v="0"/>
    <m/>
  </r>
  <r>
    <n v="201823"/>
    <x v="1"/>
    <x v="0"/>
    <x v="0"/>
    <x v="1"/>
    <x v="7"/>
    <x v="316"/>
    <x v="0"/>
    <x v="0"/>
    <s v="Trasferimento"/>
    <x v="1"/>
    <x v="5"/>
    <x v="0"/>
    <m/>
  </r>
  <r>
    <n v="11140"/>
    <x v="0"/>
    <x v="0"/>
    <x v="0"/>
    <x v="0"/>
    <x v="1"/>
    <x v="26"/>
    <x v="0"/>
    <x v="0"/>
    <s v="Trasferimento"/>
    <x v="1"/>
    <x v="3"/>
    <x v="0"/>
    <m/>
  </r>
  <r>
    <n v="36993"/>
    <x v="0"/>
    <x v="0"/>
    <x v="0"/>
    <x v="0"/>
    <x v="7"/>
    <x v="259"/>
    <x v="0"/>
    <x v="0"/>
    <s v="Trasferimento"/>
    <x v="0"/>
    <x v="4"/>
    <x v="0"/>
    <m/>
  </r>
  <r>
    <n v="162673"/>
    <x v="0"/>
    <x v="0"/>
    <x v="0"/>
    <x v="0"/>
    <x v="7"/>
    <x v="259"/>
    <x v="0"/>
    <x v="0"/>
    <s v="Trasferimento"/>
    <x v="0"/>
    <x v="3"/>
    <x v="0"/>
    <m/>
  </r>
  <r>
    <n v="178262"/>
    <x v="0"/>
    <x v="0"/>
    <x v="0"/>
    <x v="1"/>
    <x v="7"/>
    <x v="259"/>
    <x v="0"/>
    <x v="0"/>
    <s v="Trasferimento"/>
    <x v="0"/>
    <x v="4"/>
    <x v="0"/>
    <m/>
  </r>
  <r>
    <n v="17558"/>
    <x v="0"/>
    <x v="0"/>
    <x v="0"/>
    <x v="0"/>
    <x v="7"/>
    <x v="259"/>
    <x v="0"/>
    <x v="0"/>
    <s v="Trasferimento"/>
    <x v="0"/>
    <x v="4"/>
    <x v="0"/>
    <m/>
  </r>
  <r>
    <n v="187519"/>
    <x v="0"/>
    <x v="0"/>
    <x v="0"/>
    <x v="0"/>
    <x v="7"/>
    <x v="259"/>
    <x v="0"/>
    <x v="1"/>
    <s v="Trasferimento"/>
    <x v="0"/>
    <x v="3"/>
    <x v="0"/>
    <m/>
  </r>
  <r>
    <n v="122934"/>
    <x v="0"/>
    <x v="0"/>
    <x v="0"/>
    <x v="0"/>
    <x v="7"/>
    <x v="213"/>
    <x v="0"/>
    <x v="1"/>
    <s v="Trasferimento"/>
    <x v="1"/>
    <x v="3"/>
    <x v="0"/>
    <m/>
  </r>
  <r>
    <n v="205332"/>
    <x v="0"/>
    <x v="0"/>
    <x v="2"/>
    <x v="1"/>
    <x v="7"/>
    <x v="74"/>
    <x v="0"/>
    <x v="0"/>
    <s v="Trasferimento"/>
    <x v="1"/>
    <x v="3"/>
    <x v="0"/>
    <m/>
  </r>
  <r>
    <n v="193598"/>
    <x v="0"/>
    <x v="0"/>
    <x v="0"/>
    <x v="0"/>
    <x v="7"/>
    <x v="74"/>
    <x v="0"/>
    <x v="1"/>
    <s v="Trasferimento"/>
    <x v="1"/>
    <x v="3"/>
    <x v="0"/>
    <m/>
  </r>
  <r>
    <n v="15272"/>
    <x v="0"/>
    <x v="0"/>
    <x v="0"/>
    <x v="0"/>
    <x v="7"/>
    <x v="150"/>
    <x v="0"/>
    <x v="0"/>
    <s v="Trasferimento"/>
    <x v="1"/>
    <x v="4"/>
    <x v="0"/>
    <m/>
  </r>
  <r>
    <n v="115311"/>
    <x v="0"/>
    <x v="0"/>
    <x v="0"/>
    <x v="0"/>
    <x v="7"/>
    <x v="150"/>
    <x v="0"/>
    <x v="0"/>
    <s v="Trasferimento"/>
    <x v="1"/>
    <x v="3"/>
    <x v="0"/>
    <m/>
  </r>
  <r>
    <n v="130811"/>
    <x v="1"/>
    <x v="0"/>
    <x v="0"/>
    <x v="0"/>
    <x v="4"/>
    <x v="23"/>
    <x v="0"/>
    <x v="0"/>
    <s v="Trasferimento"/>
    <x v="1"/>
    <x v="2"/>
    <x v="0"/>
    <m/>
  </r>
  <r>
    <n v="14707"/>
    <x v="0"/>
    <x v="0"/>
    <x v="0"/>
    <x v="0"/>
    <x v="2"/>
    <x v="79"/>
    <x v="0"/>
    <x v="1"/>
    <s v="Trasferimento"/>
    <x v="1"/>
    <x v="4"/>
    <x v="0"/>
    <m/>
  </r>
  <r>
    <n v="9972"/>
    <x v="0"/>
    <x v="0"/>
    <x v="0"/>
    <x v="0"/>
    <x v="2"/>
    <x v="79"/>
    <x v="0"/>
    <x v="1"/>
    <s v="Trasferimento"/>
    <x v="1"/>
    <x v="0"/>
    <x v="0"/>
    <m/>
  </r>
  <r>
    <n v="9978"/>
    <x v="0"/>
    <x v="0"/>
    <x v="0"/>
    <x v="0"/>
    <x v="2"/>
    <x v="79"/>
    <x v="0"/>
    <x v="0"/>
    <s v="Trasferimento"/>
    <x v="1"/>
    <x v="0"/>
    <x v="0"/>
    <m/>
  </r>
  <r>
    <n v="11687"/>
    <x v="0"/>
    <x v="0"/>
    <x v="0"/>
    <x v="0"/>
    <x v="2"/>
    <x v="79"/>
    <x v="0"/>
    <x v="0"/>
    <s v="Trasferimento"/>
    <x v="1"/>
    <x v="4"/>
    <x v="0"/>
    <m/>
  </r>
  <r>
    <n v="183674"/>
    <x v="1"/>
    <x v="0"/>
    <x v="0"/>
    <x v="0"/>
    <x v="1"/>
    <x v="351"/>
    <x v="0"/>
    <x v="0"/>
    <s v="Trasferimento"/>
    <x v="1"/>
    <x v="5"/>
    <x v="0"/>
    <s v="B"/>
  </r>
  <r>
    <n v="105029"/>
    <x v="0"/>
    <x v="0"/>
    <x v="0"/>
    <x v="0"/>
    <x v="2"/>
    <x v="79"/>
    <x v="0"/>
    <x v="1"/>
    <s v="Trasferimento"/>
    <x v="1"/>
    <x v="4"/>
    <x v="0"/>
    <m/>
  </r>
  <r>
    <n v="86672"/>
    <x v="0"/>
    <x v="0"/>
    <x v="0"/>
    <x v="0"/>
    <x v="2"/>
    <x v="79"/>
    <x v="0"/>
    <x v="0"/>
    <s v="Trasferimento"/>
    <x v="1"/>
    <x v="4"/>
    <x v="0"/>
    <m/>
  </r>
  <r>
    <n v="93295"/>
    <x v="0"/>
    <x v="0"/>
    <x v="0"/>
    <x v="0"/>
    <x v="8"/>
    <x v="62"/>
    <x v="0"/>
    <x v="0"/>
    <s v="Trasferimento"/>
    <x v="1"/>
    <x v="0"/>
    <x v="0"/>
    <m/>
  </r>
  <r>
    <n v="68377"/>
    <x v="0"/>
    <x v="0"/>
    <x v="0"/>
    <x v="0"/>
    <x v="2"/>
    <x v="216"/>
    <x v="0"/>
    <x v="0"/>
    <s v="Trasferimento"/>
    <x v="0"/>
    <x v="4"/>
    <x v="0"/>
    <m/>
  </r>
  <r>
    <n v="227757"/>
    <x v="0"/>
    <x v="0"/>
    <x v="0"/>
    <x v="0"/>
    <x v="2"/>
    <x v="79"/>
    <x v="0"/>
    <x v="0"/>
    <s v="Trasferimento"/>
    <x v="1"/>
    <x v="0"/>
    <x v="0"/>
    <m/>
  </r>
  <r>
    <n v="76537"/>
    <x v="0"/>
    <x v="2"/>
    <x v="0"/>
    <x v="0"/>
    <x v="2"/>
    <x v="353"/>
    <x v="1"/>
    <x v="0"/>
    <s v="Trasferimento"/>
    <x v="1"/>
    <x v="8"/>
    <x v="0"/>
    <m/>
  </r>
  <r>
    <n v="215415"/>
    <x v="0"/>
    <x v="0"/>
    <x v="0"/>
    <x v="0"/>
    <x v="1"/>
    <x v="73"/>
    <x v="0"/>
    <x v="0"/>
    <s v="Trasferimento"/>
    <x v="1"/>
    <x v="0"/>
    <x v="0"/>
    <m/>
  </r>
  <r>
    <n v="215414"/>
    <x v="0"/>
    <x v="0"/>
    <x v="0"/>
    <x v="0"/>
    <x v="1"/>
    <x v="73"/>
    <x v="0"/>
    <x v="0"/>
    <s v="Trasferimento"/>
    <x v="1"/>
    <x v="0"/>
    <x v="0"/>
    <m/>
  </r>
  <r>
    <n v="55020"/>
    <x v="0"/>
    <x v="0"/>
    <x v="0"/>
    <x v="0"/>
    <x v="1"/>
    <x v="73"/>
    <x v="0"/>
    <x v="1"/>
    <s v="Trasferimento"/>
    <x v="1"/>
    <x v="4"/>
    <x v="0"/>
    <m/>
  </r>
  <r>
    <n v="86177"/>
    <x v="0"/>
    <x v="0"/>
    <x v="0"/>
    <x v="0"/>
    <x v="11"/>
    <x v="152"/>
    <x v="0"/>
    <x v="0"/>
    <s v="Trasferimento"/>
    <x v="1"/>
    <x v="0"/>
    <x v="0"/>
    <m/>
  </r>
  <r>
    <n v="199636"/>
    <x v="0"/>
    <x v="0"/>
    <x v="0"/>
    <x v="0"/>
    <x v="4"/>
    <x v="52"/>
    <x v="0"/>
    <x v="0"/>
    <s v="Trasferimento"/>
    <x v="1"/>
    <x v="4"/>
    <x v="0"/>
    <m/>
  </r>
  <r>
    <n v="199637"/>
    <x v="0"/>
    <x v="0"/>
    <x v="0"/>
    <x v="0"/>
    <x v="4"/>
    <x v="52"/>
    <x v="0"/>
    <x v="1"/>
    <s v="Trasferimento"/>
    <x v="1"/>
    <x v="4"/>
    <x v="0"/>
    <m/>
  </r>
  <r>
    <n v="46817"/>
    <x v="0"/>
    <x v="0"/>
    <x v="0"/>
    <x v="0"/>
    <x v="4"/>
    <x v="140"/>
    <x v="0"/>
    <x v="0"/>
    <s v="Trasferimento"/>
    <x v="0"/>
    <x v="0"/>
    <x v="0"/>
    <m/>
  </r>
  <r>
    <n v="226239"/>
    <x v="0"/>
    <x v="0"/>
    <x v="0"/>
    <x v="0"/>
    <x v="1"/>
    <x v="178"/>
    <x v="0"/>
    <x v="0"/>
    <s v="Trasferimento"/>
    <x v="0"/>
    <x v="0"/>
    <x v="0"/>
    <m/>
  </r>
  <r>
    <n v="219550"/>
    <x v="0"/>
    <x v="1"/>
    <x v="0"/>
    <x v="0"/>
    <x v="1"/>
    <x v="178"/>
    <x v="0"/>
    <x v="0"/>
    <s v="Trasferimento"/>
    <x v="0"/>
    <x v="0"/>
    <x v="0"/>
    <m/>
  </r>
  <r>
    <n v="191132"/>
    <x v="1"/>
    <x v="0"/>
    <x v="2"/>
    <x v="2"/>
    <x v="1"/>
    <x v="178"/>
    <x v="0"/>
    <x v="0"/>
    <s v="Trasferimento"/>
    <x v="0"/>
    <x v="7"/>
    <x v="0"/>
    <m/>
  </r>
  <r>
    <n v="185795"/>
    <x v="0"/>
    <x v="0"/>
    <x v="0"/>
    <x v="0"/>
    <x v="1"/>
    <x v="178"/>
    <x v="0"/>
    <x v="1"/>
    <s v="Trasferimento"/>
    <x v="0"/>
    <x v="4"/>
    <x v="0"/>
    <m/>
  </r>
  <r>
    <n v="168083"/>
    <x v="1"/>
    <x v="0"/>
    <x v="0"/>
    <x v="0"/>
    <x v="4"/>
    <x v="166"/>
    <x v="0"/>
    <x v="0"/>
    <s v="Trasferimento"/>
    <x v="1"/>
    <x v="2"/>
    <x v="0"/>
    <m/>
  </r>
  <r>
    <n v="168085"/>
    <x v="1"/>
    <x v="0"/>
    <x v="0"/>
    <x v="0"/>
    <x v="4"/>
    <x v="166"/>
    <x v="0"/>
    <x v="0"/>
    <s v="Trasferimento"/>
    <x v="1"/>
    <x v="6"/>
    <x v="0"/>
    <m/>
  </r>
  <r>
    <n v="229026"/>
    <x v="1"/>
    <x v="0"/>
    <x v="0"/>
    <x v="1"/>
    <x v="1"/>
    <x v="178"/>
    <x v="0"/>
    <x v="0"/>
    <s v="Trasferimento"/>
    <x v="0"/>
    <x v="5"/>
    <x v="0"/>
    <m/>
  </r>
  <r>
    <n v="225622"/>
    <x v="1"/>
    <x v="1"/>
    <x v="0"/>
    <x v="1"/>
    <x v="1"/>
    <x v="178"/>
    <x v="0"/>
    <x v="0"/>
    <s v="Trasferimento"/>
    <x v="0"/>
    <x v="5"/>
    <x v="0"/>
    <m/>
  </r>
  <r>
    <n v="228174"/>
    <x v="1"/>
    <x v="0"/>
    <x v="0"/>
    <x v="1"/>
    <x v="1"/>
    <x v="178"/>
    <x v="0"/>
    <x v="0"/>
    <s v="Trasferimento"/>
    <x v="0"/>
    <x v="5"/>
    <x v="0"/>
    <m/>
  </r>
  <r>
    <n v="141549"/>
    <x v="0"/>
    <x v="0"/>
    <x v="0"/>
    <x v="0"/>
    <x v="1"/>
    <x v="178"/>
    <x v="0"/>
    <x v="0"/>
    <s v="Trasferimento"/>
    <x v="0"/>
    <x v="3"/>
    <x v="0"/>
    <m/>
  </r>
  <r>
    <n v="62842"/>
    <x v="0"/>
    <x v="0"/>
    <x v="0"/>
    <x v="0"/>
    <x v="4"/>
    <x v="119"/>
    <x v="0"/>
    <x v="0"/>
    <s v="Trasferimento"/>
    <x v="1"/>
    <x v="3"/>
    <x v="0"/>
    <m/>
  </r>
  <r>
    <n v="91999"/>
    <x v="0"/>
    <x v="0"/>
    <x v="0"/>
    <x v="0"/>
    <x v="4"/>
    <x v="119"/>
    <x v="0"/>
    <x v="1"/>
    <s v="Trasferimento"/>
    <x v="1"/>
    <x v="3"/>
    <x v="0"/>
    <m/>
  </r>
  <r>
    <n v="128476"/>
    <x v="0"/>
    <x v="0"/>
    <x v="0"/>
    <x v="0"/>
    <x v="11"/>
    <x v="189"/>
    <x v="0"/>
    <x v="0"/>
    <s v="Trasferimento"/>
    <x v="1"/>
    <x v="3"/>
    <x v="0"/>
    <m/>
  </r>
  <r>
    <n v="65200"/>
    <x v="0"/>
    <x v="0"/>
    <x v="0"/>
    <x v="0"/>
    <x v="11"/>
    <x v="189"/>
    <x v="0"/>
    <x v="0"/>
    <s v="Trasferimento"/>
    <x v="1"/>
    <x v="3"/>
    <x v="0"/>
    <m/>
  </r>
  <r>
    <n v="42785"/>
    <x v="0"/>
    <x v="0"/>
    <x v="0"/>
    <x v="0"/>
    <x v="9"/>
    <x v="19"/>
    <x v="0"/>
    <x v="0"/>
    <s v="Trasferimento"/>
    <x v="1"/>
    <x v="0"/>
    <x v="0"/>
    <m/>
  </r>
  <r>
    <n v="18281"/>
    <x v="0"/>
    <x v="0"/>
    <x v="2"/>
    <x v="0"/>
    <x v="7"/>
    <x v="242"/>
    <x v="0"/>
    <x v="0"/>
    <s v="Trasferimento"/>
    <x v="0"/>
    <x v="3"/>
    <x v="0"/>
    <m/>
  </r>
  <r>
    <n v="18282"/>
    <x v="0"/>
    <x v="0"/>
    <x v="2"/>
    <x v="0"/>
    <x v="7"/>
    <x v="242"/>
    <x v="0"/>
    <x v="1"/>
    <s v="Trasferimento"/>
    <x v="0"/>
    <x v="4"/>
    <x v="0"/>
    <m/>
  </r>
  <r>
    <n v="138733"/>
    <x v="0"/>
    <x v="0"/>
    <x v="0"/>
    <x v="0"/>
    <x v="7"/>
    <x v="242"/>
    <x v="0"/>
    <x v="0"/>
    <s v="Trasferimento"/>
    <x v="0"/>
    <x v="0"/>
    <x v="0"/>
    <m/>
  </r>
  <r>
    <n v="32281"/>
    <x v="0"/>
    <x v="0"/>
    <x v="0"/>
    <x v="0"/>
    <x v="7"/>
    <x v="242"/>
    <x v="0"/>
    <x v="0"/>
    <s v="Trasferimento"/>
    <x v="0"/>
    <x v="1"/>
    <x v="0"/>
    <m/>
  </r>
  <r>
    <n v="70991"/>
    <x v="0"/>
    <x v="0"/>
    <x v="2"/>
    <x v="0"/>
    <x v="7"/>
    <x v="242"/>
    <x v="0"/>
    <x v="0"/>
    <s v="Trasferimento"/>
    <x v="0"/>
    <x v="4"/>
    <x v="0"/>
    <m/>
  </r>
  <r>
    <n v="46133"/>
    <x v="0"/>
    <x v="0"/>
    <x v="0"/>
    <x v="0"/>
    <x v="7"/>
    <x v="45"/>
    <x v="0"/>
    <x v="0"/>
    <s v="Trasferimento"/>
    <x v="1"/>
    <x v="3"/>
    <x v="0"/>
    <m/>
  </r>
  <r>
    <n v="154530"/>
    <x v="0"/>
    <x v="0"/>
    <x v="2"/>
    <x v="3"/>
    <x v="7"/>
    <x v="45"/>
    <x v="0"/>
    <x v="0"/>
    <s v="Trasferimento"/>
    <x v="1"/>
    <x v="4"/>
    <x v="0"/>
    <m/>
  </r>
  <r>
    <n v="44357"/>
    <x v="0"/>
    <x v="0"/>
    <x v="0"/>
    <x v="0"/>
    <x v="1"/>
    <x v="20"/>
    <x v="0"/>
    <x v="0"/>
    <s v="Trasferimento"/>
    <x v="0"/>
    <x v="4"/>
    <x v="0"/>
    <m/>
  </r>
  <r>
    <n v="32553"/>
    <x v="0"/>
    <x v="0"/>
    <x v="2"/>
    <x v="4"/>
    <x v="1"/>
    <x v="20"/>
    <x v="0"/>
    <x v="0"/>
    <s v="Trasferimento"/>
    <x v="0"/>
    <x v="4"/>
    <x v="0"/>
    <m/>
  </r>
  <r>
    <n v="222548"/>
    <x v="0"/>
    <x v="0"/>
    <x v="0"/>
    <x v="0"/>
    <x v="7"/>
    <x v="242"/>
    <x v="0"/>
    <x v="0"/>
    <s v="Trasferimento"/>
    <x v="0"/>
    <x v="1"/>
    <x v="0"/>
    <m/>
  </r>
  <r>
    <n v="232293"/>
    <x v="1"/>
    <x v="0"/>
    <x v="0"/>
    <x v="1"/>
    <x v="7"/>
    <x v="242"/>
    <x v="0"/>
    <x v="0"/>
    <s v="Trasferimento"/>
    <x v="0"/>
    <x v="5"/>
    <x v="0"/>
    <m/>
  </r>
  <r>
    <n v="144932"/>
    <x v="0"/>
    <x v="0"/>
    <x v="0"/>
    <x v="0"/>
    <x v="15"/>
    <x v="104"/>
    <x v="0"/>
    <x v="1"/>
    <s v="Trasferimento"/>
    <x v="1"/>
    <x v="4"/>
    <x v="0"/>
    <m/>
  </r>
  <r>
    <n v="92920"/>
    <x v="0"/>
    <x v="0"/>
    <x v="0"/>
    <x v="0"/>
    <x v="7"/>
    <x v="150"/>
    <x v="0"/>
    <x v="0"/>
    <s v="Trasferimento"/>
    <x v="1"/>
    <x v="0"/>
    <x v="0"/>
    <m/>
  </r>
  <r>
    <n v="50571"/>
    <x v="0"/>
    <x v="0"/>
    <x v="2"/>
    <x v="0"/>
    <x v="9"/>
    <x v="117"/>
    <x v="0"/>
    <x v="1"/>
    <s v="Trasferimento"/>
    <x v="1"/>
    <x v="4"/>
    <x v="0"/>
    <m/>
  </r>
  <r>
    <n v="65147"/>
    <x v="0"/>
    <x v="0"/>
    <x v="0"/>
    <x v="0"/>
    <x v="7"/>
    <x v="150"/>
    <x v="0"/>
    <x v="1"/>
    <s v="Trasferimento"/>
    <x v="1"/>
    <x v="3"/>
    <x v="0"/>
    <m/>
  </r>
  <r>
    <n v="213036"/>
    <x v="0"/>
    <x v="0"/>
    <x v="2"/>
    <x v="2"/>
    <x v="8"/>
    <x v="62"/>
    <x v="0"/>
    <x v="1"/>
    <s v="Trasferimento"/>
    <x v="1"/>
    <x v="0"/>
    <x v="0"/>
    <m/>
  </r>
  <r>
    <n v="134887"/>
    <x v="0"/>
    <x v="0"/>
    <x v="0"/>
    <x v="0"/>
    <x v="8"/>
    <x v="62"/>
    <x v="0"/>
    <x v="0"/>
    <s v="Trasferimento"/>
    <x v="1"/>
    <x v="4"/>
    <x v="0"/>
    <m/>
  </r>
  <r>
    <n v="176208"/>
    <x v="0"/>
    <x v="1"/>
    <x v="2"/>
    <x v="3"/>
    <x v="9"/>
    <x v="329"/>
    <x v="0"/>
    <x v="0"/>
    <s v="Trasferimento"/>
    <x v="1"/>
    <x v="0"/>
    <x v="0"/>
    <m/>
  </r>
  <r>
    <n v="44438"/>
    <x v="0"/>
    <x v="1"/>
    <x v="2"/>
    <x v="4"/>
    <x v="9"/>
    <x v="329"/>
    <x v="0"/>
    <x v="0"/>
    <s v="Trasferimento"/>
    <x v="1"/>
    <x v="1"/>
    <x v="0"/>
    <m/>
  </r>
  <r>
    <n v="123088"/>
    <x v="0"/>
    <x v="0"/>
    <x v="0"/>
    <x v="0"/>
    <x v="11"/>
    <x v="24"/>
    <x v="0"/>
    <x v="1"/>
    <s v="Trasferimento"/>
    <x v="1"/>
    <x v="0"/>
    <x v="0"/>
    <m/>
  </r>
  <r>
    <n v="102830"/>
    <x v="0"/>
    <x v="0"/>
    <x v="0"/>
    <x v="0"/>
    <x v="11"/>
    <x v="24"/>
    <x v="0"/>
    <x v="0"/>
    <s v="Trasferimento"/>
    <x v="1"/>
    <x v="0"/>
    <x v="0"/>
    <m/>
  </r>
  <r>
    <n v="20706"/>
    <x v="0"/>
    <x v="0"/>
    <x v="0"/>
    <x v="0"/>
    <x v="11"/>
    <x v="24"/>
    <x v="0"/>
    <x v="1"/>
    <s v="Trasferimento"/>
    <x v="1"/>
    <x v="3"/>
    <x v="0"/>
    <m/>
  </r>
  <r>
    <n v="20707"/>
    <x v="0"/>
    <x v="0"/>
    <x v="0"/>
    <x v="0"/>
    <x v="11"/>
    <x v="24"/>
    <x v="0"/>
    <x v="0"/>
    <s v="Trasferimento"/>
    <x v="1"/>
    <x v="4"/>
    <x v="0"/>
    <m/>
  </r>
  <r>
    <n v="19515"/>
    <x v="0"/>
    <x v="0"/>
    <x v="0"/>
    <x v="0"/>
    <x v="11"/>
    <x v="24"/>
    <x v="0"/>
    <x v="0"/>
    <s v="Trasferimento"/>
    <x v="1"/>
    <x v="0"/>
    <x v="0"/>
    <m/>
  </r>
  <r>
    <n v="98845"/>
    <x v="0"/>
    <x v="0"/>
    <x v="0"/>
    <x v="0"/>
    <x v="11"/>
    <x v="24"/>
    <x v="0"/>
    <x v="0"/>
    <s v="Trasferimento"/>
    <x v="1"/>
    <x v="0"/>
    <x v="0"/>
    <m/>
  </r>
  <r>
    <n v="139800"/>
    <x v="1"/>
    <x v="0"/>
    <x v="0"/>
    <x v="0"/>
    <x v="7"/>
    <x v="150"/>
    <x v="0"/>
    <x v="0"/>
    <s v="Trasferimento"/>
    <x v="1"/>
    <x v="7"/>
    <x v="0"/>
    <s v="BG"/>
  </r>
  <r>
    <n v="145823"/>
    <x v="1"/>
    <x v="0"/>
    <x v="0"/>
    <x v="0"/>
    <x v="7"/>
    <x v="150"/>
    <x v="0"/>
    <x v="0"/>
    <s v="Trasferimento"/>
    <x v="1"/>
    <x v="2"/>
    <x v="0"/>
    <m/>
  </r>
  <r>
    <n v="6963"/>
    <x v="0"/>
    <x v="0"/>
    <x v="0"/>
    <x v="0"/>
    <x v="6"/>
    <x v="354"/>
    <x v="0"/>
    <x v="0"/>
    <s v="Trasferimento"/>
    <x v="0"/>
    <x v="4"/>
    <x v="0"/>
    <m/>
  </r>
  <r>
    <n v="97090"/>
    <x v="0"/>
    <x v="0"/>
    <x v="0"/>
    <x v="0"/>
    <x v="6"/>
    <x v="354"/>
    <x v="0"/>
    <x v="0"/>
    <s v="Trasferimento"/>
    <x v="0"/>
    <x v="3"/>
    <x v="0"/>
    <m/>
  </r>
  <r>
    <n v="40057"/>
    <x v="0"/>
    <x v="0"/>
    <x v="0"/>
    <x v="0"/>
    <x v="6"/>
    <x v="354"/>
    <x v="0"/>
    <x v="0"/>
    <s v="Trasferimento"/>
    <x v="0"/>
    <x v="3"/>
    <x v="0"/>
    <m/>
  </r>
  <r>
    <n v="124118"/>
    <x v="0"/>
    <x v="0"/>
    <x v="0"/>
    <x v="0"/>
    <x v="6"/>
    <x v="354"/>
    <x v="0"/>
    <x v="0"/>
    <s v="Trasferimento"/>
    <x v="0"/>
    <x v="3"/>
    <x v="0"/>
    <m/>
  </r>
  <r>
    <n v="192797"/>
    <x v="0"/>
    <x v="0"/>
    <x v="0"/>
    <x v="0"/>
    <x v="6"/>
    <x v="354"/>
    <x v="0"/>
    <x v="0"/>
    <s v="Trasferimento"/>
    <x v="0"/>
    <x v="0"/>
    <x v="0"/>
    <m/>
  </r>
  <r>
    <n v="89328"/>
    <x v="0"/>
    <x v="0"/>
    <x v="0"/>
    <x v="0"/>
    <x v="6"/>
    <x v="354"/>
    <x v="0"/>
    <x v="0"/>
    <s v="Trasferimento"/>
    <x v="0"/>
    <x v="3"/>
    <x v="0"/>
    <m/>
  </r>
  <r>
    <n v="50460"/>
    <x v="0"/>
    <x v="0"/>
    <x v="0"/>
    <x v="0"/>
    <x v="6"/>
    <x v="354"/>
    <x v="0"/>
    <x v="0"/>
    <s v="Trasferimento"/>
    <x v="0"/>
    <x v="3"/>
    <x v="0"/>
    <m/>
  </r>
  <r>
    <n v="60209"/>
    <x v="0"/>
    <x v="0"/>
    <x v="0"/>
    <x v="0"/>
    <x v="6"/>
    <x v="354"/>
    <x v="0"/>
    <x v="0"/>
    <s v="Trasferimento"/>
    <x v="0"/>
    <x v="1"/>
    <x v="0"/>
    <m/>
  </r>
  <r>
    <n v="220061"/>
    <x v="0"/>
    <x v="0"/>
    <x v="0"/>
    <x v="0"/>
    <x v="6"/>
    <x v="354"/>
    <x v="0"/>
    <x v="0"/>
    <s v="Trasferimento"/>
    <x v="0"/>
    <x v="0"/>
    <x v="0"/>
    <m/>
  </r>
  <r>
    <n v="96233"/>
    <x v="0"/>
    <x v="0"/>
    <x v="0"/>
    <x v="0"/>
    <x v="6"/>
    <x v="354"/>
    <x v="0"/>
    <x v="0"/>
    <s v="Trasferimento"/>
    <x v="0"/>
    <x v="3"/>
    <x v="0"/>
    <m/>
  </r>
  <r>
    <n v="176266"/>
    <x v="1"/>
    <x v="0"/>
    <x v="0"/>
    <x v="0"/>
    <x v="7"/>
    <x v="150"/>
    <x v="0"/>
    <x v="1"/>
    <s v="Trasferimento"/>
    <x v="1"/>
    <x v="6"/>
    <x v="0"/>
    <s v="BG"/>
  </r>
  <r>
    <n v="36200"/>
    <x v="0"/>
    <x v="0"/>
    <x v="0"/>
    <x v="0"/>
    <x v="6"/>
    <x v="354"/>
    <x v="0"/>
    <x v="0"/>
    <s v="Trasferimento"/>
    <x v="0"/>
    <x v="3"/>
    <x v="0"/>
    <m/>
  </r>
  <r>
    <n v="215844"/>
    <x v="0"/>
    <x v="0"/>
    <x v="0"/>
    <x v="0"/>
    <x v="1"/>
    <x v="22"/>
    <x v="0"/>
    <x v="0"/>
    <s v="Trasferimento"/>
    <x v="1"/>
    <x v="0"/>
    <x v="0"/>
    <m/>
  </r>
  <r>
    <n v="216984"/>
    <x v="0"/>
    <x v="0"/>
    <x v="0"/>
    <x v="0"/>
    <x v="1"/>
    <x v="22"/>
    <x v="0"/>
    <x v="0"/>
    <s v="Trasferimento"/>
    <x v="1"/>
    <x v="1"/>
    <x v="0"/>
    <m/>
  </r>
  <r>
    <n v="215833"/>
    <x v="0"/>
    <x v="0"/>
    <x v="0"/>
    <x v="0"/>
    <x v="1"/>
    <x v="22"/>
    <x v="0"/>
    <x v="1"/>
    <s v="Trasferimento"/>
    <x v="1"/>
    <x v="0"/>
    <x v="0"/>
    <m/>
  </r>
  <r>
    <n v="152224"/>
    <x v="0"/>
    <x v="0"/>
    <x v="0"/>
    <x v="0"/>
    <x v="7"/>
    <x v="150"/>
    <x v="0"/>
    <x v="0"/>
    <s v="Trasferimento"/>
    <x v="1"/>
    <x v="1"/>
    <x v="0"/>
    <m/>
  </r>
  <r>
    <n v="155520"/>
    <x v="0"/>
    <x v="0"/>
    <x v="0"/>
    <x v="0"/>
    <x v="7"/>
    <x v="150"/>
    <x v="0"/>
    <x v="1"/>
    <s v="Trasferimento"/>
    <x v="1"/>
    <x v="3"/>
    <x v="0"/>
    <m/>
  </r>
  <r>
    <n v="92211"/>
    <x v="0"/>
    <x v="0"/>
    <x v="0"/>
    <x v="0"/>
    <x v="7"/>
    <x v="150"/>
    <x v="0"/>
    <x v="0"/>
    <s v="Trasferimento"/>
    <x v="1"/>
    <x v="0"/>
    <x v="0"/>
    <m/>
  </r>
  <r>
    <n v="212119"/>
    <x v="1"/>
    <x v="0"/>
    <x v="0"/>
    <x v="0"/>
    <x v="7"/>
    <x v="150"/>
    <x v="0"/>
    <x v="1"/>
    <s v="Trasferimento"/>
    <x v="1"/>
    <x v="7"/>
    <x v="0"/>
    <m/>
  </r>
  <r>
    <n v="202853"/>
    <x v="0"/>
    <x v="0"/>
    <x v="0"/>
    <x v="0"/>
    <x v="7"/>
    <x v="150"/>
    <x v="0"/>
    <x v="0"/>
    <s v="Trasferimento"/>
    <x v="1"/>
    <x v="3"/>
    <x v="0"/>
    <m/>
  </r>
  <r>
    <n v="226985"/>
    <x v="0"/>
    <x v="0"/>
    <x v="0"/>
    <x v="0"/>
    <x v="7"/>
    <x v="150"/>
    <x v="0"/>
    <x v="0"/>
    <s v="Trasferimento"/>
    <x v="1"/>
    <x v="0"/>
    <x v="0"/>
    <m/>
  </r>
  <r>
    <n v="153905"/>
    <x v="0"/>
    <x v="0"/>
    <x v="0"/>
    <x v="0"/>
    <x v="7"/>
    <x v="150"/>
    <x v="0"/>
    <x v="0"/>
    <s v="Trasferimento"/>
    <x v="1"/>
    <x v="4"/>
    <x v="0"/>
    <m/>
  </r>
  <r>
    <n v="226437"/>
    <x v="0"/>
    <x v="0"/>
    <x v="0"/>
    <x v="0"/>
    <x v="7"/>
    <x v="150"/>
    <x v="0"/>
    <x v="0"/>
    <s v="Trasferimento"/>
    <x v="1"/>
    <x v="0"/>
    <x v="0"/>
    <m/>
  </r>
  <r>
    <n v="212120"/>
    <x v="1"/>
    <x v="0"/>
    <x v="0"/>
    <x v="1"/>
    <x v="7"/>
    <x v="150"/>
    <x v="0"/>
    <x v="0"/>
    <s v="Trasferimento"/>
    <x v="1"/>
    <x v="5"/>
    <x v="0"/>
    <m/>
  </r>
  <r>
    <n v="212118"/>
    <x v="1"/>
    <x v="0"/>
    <x v="0"/>
    <x v="1"/>
    <x v="7"/>
    <x v="150"/>
    <x v="0"/>
    <x v="0"/>
    <s v="Trasferimento"/>
    <x v="1"/>
    <x v="5"/>
    <x v="0"/>
    <m/>
  </r>
  <r>
    <n v="77865"/>
    <x v="0"/>
    <x v="0"/>
    <x v="0"/>
    <x v="0"/>
    <x v="7"/>
    <x v="150"/>
    <x v="0"/>
    <x v="0"/>
    <s v="Trasferimento"/>
    <x v="1"/>
    <x v="0"/>
    <x v="0"/>
    <m/>
  </r>
  <r>
    <n v="190867"/>
    <x v="0"/>
    <x v="0"/>
    <x v="0"/>
    <x v="0"/>
    <x v="7"/>
    <x v="150"/>
    <x v="0"/>
    <x v="1"/>
    <s v="Trasferimento"/>
    <x v="1"/>
    <x v="0"/>
    <x v="0"/>
    <m/>
  </r>
  <r>
    <n v="200583"/>
    <x v="0"/>
    <x v="0"/>
    <x v="0"/>
    <x v="0"/>
    <x v="7"/>
    <x v="150"/>
    <x v="0"/>
    <x v="0"/>
    <s v="Trasferimento"/>
    <x v="1"/>
    <x v="0"/>
    <x v="0"/>
    <m/>
  </r>
  <r>
    <n v="151554"/>
    <x v="0"/>
    <x v="0"/>
    <x v="2"/>
    <x v="0"/>
    <x v="7"/>
    <x v="150"/>
    <x v="0"/>
    <x v="0"/>
    <s v="Trasferimento"/>
    <x v="1"/>
    <x v="1"/>
    <x v="0"/>
    <m/>
  </r>
  <r>
    <n v="191406"/>
    <x v="0"/>
    <x v="0"/>
    <x v="0"/>
    <x v="2"/>
    <x v="7"/>
    <x v="150"/>
    <x v="0"/>
    <x v="0"/>
    <s v="Trasferimento"/>
    <x v="1"/>
    <x v="4"/>
    <x v="0"/>
    <m/>
  </r>
  <r>
    <n v="139661"/>
    <x v="0"/>
    <x v="0"/>
    <x v="0"/>
    <x v="1"/>
    <x v="7"/>
    <x v="150"/>
    <x v="0"/>
    <x v="0"/>
    <s v="Trasferimento"/>
    <x v="1"/>
    <x v="0"/>
    <x v="0"/>
    <m/>
  </r>
  <r>
    <n v="43066"/>
    <x v="0"/>
    <x v="0"/>
    <x v="0"/>
    <x v="4"/>
    <x v="7"/>
    <x v="150"/>
    <x v="0"/>
    <x v="1"/>
    <s v="Trasferimento"/>
    <x v="1"/>
    <x v="0"/>
    <x v="0"/>
    <m/>
  </r>
  <r>
    <n v="160387"/>
    <x v="0"/>
    <x v="0"/>
    <x v="0"/>
    <x v="0"/>
    <x v="7"/>
    <x v="150"/>
    <x v="0"/>
    <x v="1"/>
    <s v="Trasferimento"/>
    <x v="1"/>
    <x v="0"/>
    <x v="0"/>
    <m/>
  </r>
  <r>
    <n v="169950"/>
    <x v="1"/>
    <x v="0"/>
    <x v="0"/>
    <x v="0"/>
    <x v="7"/>
    <x v="150"/>
    <x v="0"/>
    <x v="1"/>
    <s v="Trasferimento"/>
    <x v="1"/>
    <x v="5"/>
    <x v="0"/>
    <s v="B"/>
  </r>
  <r>
    <n v="114214"/>
    <x v="0"/>
    <x v="0"/>
    <x v="0"/>
    <x v="0"/>
    <x v="7"/>
    <x v="150"/>
    <x v="0"/>
    <x v="0"/>
    <s v="Trasferimento"/>
    <x v="1"/>
    <x v="0"/>
    <x v="0"/>
    <m/>
  </r>
  <r>
    <n v="133837"/>
    <x v="0"/>
    <x v="0"/>
    <x v="0"/>
    <x v="0"/>
    <x v="7"/>
    <x v="150"/>
    <x v="0"/>
    <x v="0"/>
    <s v="Trasferimento"/>
    <x v="1"/>
    <x v="0"/>
    <x v="0"/>
    <m/>
  </r>
  <r>
    <n v="85272"/>
    <x v="0"/>
    <x v="0"/>
    <x v="0"/>
    <x v="0"/>
    <x v="7"/>
    <x v="150"/>
    <x v="0"/>
    <x v="1"/>
    <s v="Trasferimento"/>
    <x v="1"/>
    <x v="1"/>
    <x v="0"/>
    <m/>
  </r>
  <r>
    <n v="22154"/>
    <x v="0"/>
    <x v="0"/>
    <x v="0"/>
    <x v="0"/>
    <x v="7"/>
    <x v="150"/>
    <x v="0"/>
    <x v="0"/>
    <s v="Trasferimento"/>
    <x v="1"/>
    <x v="1"/>
    <x v="0"/>
    <m/>
  </r>
  <r>
    <n v="153907"/>
    <x v="0"/>
    <x v="0"/>
    <x v="0"/>
    <x v="0"/>
    <x v="7"/>
    <x v="150"/>
    <x v="0"/>
    <x v="1"/>
    <s v="Trasferimento"/>
    <x v="1"/>
    <x v="4"/>
    <x v="0"/>
    <m/>
  </r>
  <r>
    <n v="103704"/>
    <x v="0"/>
    <x v="0"/>
    <x v="0"/>
    <x v="0"/>
    <x v="7"/>
    <x v="150"/>
    <x v="0"/>
    <x v="0"/>
    <s v="Trasferimento"/>
    <x v="1"/>
    <x v="3"/>
    <x v="0"/>
    <m/>
  </r>
  <r>
    <n v="215835"/>
    <x v="0"/>
    <x v="0"/>
    <x v="0"/>
    <x v="0"/>
    <x v="7"/>
    <x v="150"/>
    <x v="0"/>
    <x v="0"/>
    <s v="Trasferimento"/>
    <x v="1"/>
    <x v="0"/>
    <x v="0"/>
    <m/>
  </r>
  <r>
    <n v="116952"/>
    <x v="0"/>
    <x v="0"/>
    <x v="0"/>
    <x v="0"/>
    <x v="7"/>
    <x v="150"/>
    <x v="0"/>
    <x v="1"/>
    <s v="Trasferimento"/>
    <x v="1"/>
    <x v="0"/>
    <x v="0"/>
    <m/>
  </r>
  <r>
    <n v="123402"/>
    <x v="0"/>
    <x v="0"/>
    <x v="0"/>
    <x v="0"/>
    <x v="7"/>
    <x v="150"/>
    <x v="0"/>
    <x v="0"/>
    <s v="Trasferimento"/>
    <x v="1"/>
    <x v="1"/>
    <x v="0"/>
    <m/>
  </r>
  <r>
    <n v="3602"/>
    <x v="0"/>
    <x v="0"/>
    <x v="0"/>
    <x v="0"/>
    <x v="7"/>
    <x v="33"/>
    <x v="0"/>
    <x v="0"/>
    <s v="Trasferimento"/>
    <x v="1"/>
    <x v="0"/>
    <x v="0"/>
    <m/>
  </r>
  <r>
    <n v="3600"/>
    <x v="0"/>
    <x v="0"/>
    <x v="0"/>
    <x v="0"/>
    <x v="7"/>
    <x v="33"/>
    <x v="0"/>
    <x v="1"/>
    <s v="Trasferimento"/>
    <x v="1"/>
    <x v="4"/>
    <x v="0"/>
    <m/>
  </r>
  <r>
    <n v="18361"/>
    <x v="0"/>
    <x v="0"/>
    <x v="0"/>
    <x v="0"/>
    <x v="7"/>
    <x v="33"/>
    <x v="0"/>
    <x v="0"/>
    <s v="Trasferimento"/>
    <x v="1"/>
    <x v="4"/>
    <x v="0"/>
    <m/>
  </r>
  <r>
    <n v="199143"/>
    <x v="0"/>
    <x v="0"/>
    <x v="0"/>
    <x v="0"/>
    <x v="7"/>
    <x v="44"/>
    <x v="0"/>
    <x v="0"/>
    <s v="Trasferimento"/>
    <x v="1"/>
    <x v="1"/>
    <x v="0"/>
    <m/>
  </r>
  <r>
    <n v="185462"/>
    <x v="0"/>
    <x v="0"/>
    <x v="0"/>
    <x v="0"/>
    <x v="7"/>
    <x v="44"/>
    <x v="0"/>
    <x v="1"/>
    <s v="Trasferimento"/>
    <x v="1"/>
    <x v="0"/>
    <x v="0"/>
    <m/>
  </r>
  <r>
    <n v="211262"/>
    <x v="0"/>
    <x v="0"/>
    <x v="0"/>
    <x v="1"/>
    <x v="7"/>
    <x v="44"/>
    <x v="0"/>
    <x v="0"/>
    <s v="Trasferimento"/>
    <x v="1"/>
    <x v="0"/>
    <x v="0"/>
    <m/>
  </r>
  <r>
    <n v="225458"/>
    <x v="0"/>
    <x v="0"/>
    <x v="0"/>
    <x v="0"/>
    <x v="7"/>
    <x v="44"/>
    <x v="0"/>
    <x v="0"/>
    <s v="Trasferimento"/>
    <x v="1"/>
    <x v="0"/>
    <x v="0"/>
    <m/>
  </r>
  <r>
    <n v="189951"/>
    <x v="0"/>
    <x v="0"/>
    <x v="0"/>
    <x v="0"/>
    <x v="7"/>
    <x v="44"/>
    <x v="0"/>
    <x v="0"/>
    <s v="Trasferimento"/>
    <x v="1"/>
    <x v="3"/>
    <x v="0"/>
    <m/>
  </r>
  <r>
    <n v="190434"/>
    <x v="0"/>
    <x v="0"/>
    <x v="0"/>
    <x v="3"/>
    <x v="7"/>
    <x v="44"/>
    <x v="0"/>
    <x v="0"/>
    <s v="Trasferimento"/>
    <x v="1"/>
    <x v="1"/>
    <x v="0"/>
    <m/>
  </r>
  <r>
    <n v="109202"/>
    <x v="1"/>
    <x v="0"/>
    <x v="0"/>
    <x v="0"/>
    <x v="4"/>
    <x v="151"/>
    <x v="0"/>
    <x v="0"/>
    <s v="Trasferimento"/>
    <x v="1"/>
    <x v="2"/>
    <x v="0"/>
    <m/>
  </r>
  <r>
    <n v="19758"/>
    <x v="0"/>
    <x v="0"/>
    <x v="0"/>
    <x v="0"/>
    <x v="4"/>
    <x v="151"/>
    <x v="0"/>
    <x v="1"/>
    <s v="Trasferimento"/>
    <x v="1"/>
    <x v="1"/>
    <x v="0"/>
    <m/>
  </r>
  <r>
    <n v="152575"/>
    <x v="0"/>
    <x v="0"/>
    <x v="0"/>
    <x v="0"/>
    <x v="7"/>
    <x v="44"/>
    <x v="0"/>
    <x v="1"/>
    <s v="Trasferimento"/>
    <x v="1"/>
    <x v="0"/>
    <x v="0"/>
    <m/>
  </r>
  <r>
    <n v="220174"/>
    <x v="0"/>
    <x v="0"/>
    <x v="0"/>
    <x v="0"/>
    <x v="7"/>
    <x v="44"/>
    <x v="0"/>
    <x v="0"/>
    <s v="Trasferimento"/>
    <x v="1"/>
    <x v="0"/>
    <x v="0"/>
    <m/>
  </r>
  <r>
    <n v="221181"/>
    <x v="0"/>
    <x v="0"/>
    <x v="0"/>
    <x v="0"/>
    <x v="7"/>
    <x v="44"/>
    <x v="0"/>
    <x v="0"/>
    <s v="Trasferimento"/>
    <x v="1"/>
    <x v="1"/>
    <x v="0"/>
    <m/>
  </r>
  <r>
    <n v="71144"/>
    <x v="0"/>
    <x v="0"/>
    <x v="0"/>
    <x v="0"/>
    <x v="7"/>
    <x v="44"/>
    <x v="0"/>
    <x v="0"/>
    <s v="Trasferimento"/>
    <x v="1"/>
    <x v="0"/>
    <x v="0"/>
    <m/>
  </r>
  <r>
    <n v="118404"/>
    <x v="0"/>
    <x v="0"/>
    <x v="0"/>
    <x v="0"/>
    <x v="12"/>
    <x v="314"/>
    <x v="0"/>
    <x v="1"/>
    <s v="Trasferimento"/>
    <x v="0"/>
    <x v="3"/>
    <x v="0"/>
    <m/>
  </r>
  <r>
    <n v="177288"/>
    <x v="1"/>
    <x v="0"/>
    <x v="2"/>
    <x v="1"/>
    <x v="7"/>
    <x v="44"/>
    <x v="0"/>
    <x v="1"/>
    <s v="Trasferimento"/>
    <x v="1"/>
    <x v="2"/>
    <x v="0"/>
    <m/>
  </r>
  <r>
    <n v="175517"/>
    <x v="0"/>
    <x v="0"/>
    <x v="0"/>
    <x v="0"/>
    <x v="7"/>
    <x v="44"/>
    <x v="0"/>
    <x v="0"/>
    <s v="Trasferimento"/>
    <x v="1"/>
    <x v="0"/>
    <x v="0"/>
    <m/>
  </r>
  <r>
    <n v="87537"/>
    <x v="0"/>
    <x v="0"/>
    <x v="0"/>
    <x v="0"/>
    <x v="7"/>
    <x v="44"/>
    <x v="0"/>
    <x v="0"/>
    <s v="Trasferimento"/>
    <x v="1"/>
    <x v="3"/>
    <x v="0"/>
    <m/>
  </r>
  <r>
    <n v="231319"/>
    <x v="0"/>
    <x v="0"/>
    <x v="0"/>
    <x v="0"/>
    <x v="7"/>
    <x v="44"/>
    <x v="0"/>
    <x v="1"/>
    <s v="Trasferimento"/>
    <x v="1"/>
    <x v="3"/>
    <x v="0"/>
    <m/>
  </r>
  <r>
    <n v="68149"/>
    <x v="0"/>
    <x v="0"/>
    <x v="0"/>
    <x v="0"/>
    <x v="7"/>
    <x v="44"/>
    <x v="0"/>
    <x v="0"/>
    <s v="Trasferimento"/>
    <x v="1"/>
    <x v="0"/>
    <x v="0"/>
    <m/>
  </r>
  <r>
    <n v="32346"/>
    <x v="0"/>
    <x v="0"/>
    <x v="0"/>
    <x v="0"/>
    <x v="7"/>
    <x v="44"/>
    <x v="0"/>
    <x v="0"/>
    <s v="Trasferimento"/>
    <x v="1"/>
    <x v="4"/>
    <x v="0"/>
    <m/>
  </r>
  <r>
    <n v="201812"/>
    <x v="0"/>
    <x v="0"/>
    <x v="0"/>
    <x v="0"/>
    <x v="7"/>
    <x v="44"/>
    <x v="0"/>
    <x v="0"/>
    <s v="Trasferimento"/>
    <x v="1"/>
    <x v="0"/>
    <x v="0"/>
    <m/>
  </r>
  <r>
    <n v="143641"/>
    <x v="0"/>
    <x v="0"/>
    <x v="0"/>
    <x v="0"/>
    <x v="7"/>
    <x v="44"/>
    <x v="0"/>
    <x v="0"/>
    <s v="Trasferimento"/>
    <x v="1"/>
    <x v="4"/>
    <x v="0"/>
    <m/>
  </r>
  <r>
    <n v="27757"/>
    <x v="0"/>
    <x v="0"/>
    <x v="0"/>
    <x v="0"/>
    <x v="7"/>
    <x v="44"/>
    <x v="0"/>
    <x v="0"/>
    <s v="Trasferimento"/>
    <x v="1"/>
    <x v="3"/>
    <x v="0"/>
    <m/>
  </r>
  <r>
    <n v="104710"/>
    <x v="0"/>
    <x v="0"/>
    <x v="0"/>
    <x v="0"/>
    <x v="7"/>
    <x v="44"/>
    <x v="0"/>
    <x v="0"/>
    <s v="Trasferimento"/>
    <x v="1"/>
    <x v="0"/>
    <x v="0"/>
    <m/>
  </r>
  <r>
    <n v="226341"/>
    <x v="0"/>
    <x v="0"/>
    <x v="0"/>
    <x v="1"/>
    <x v="7"/>
    <x v="44"/>
    <x v="0"/>
    <x v="0"/>
    <s v="Trasferimento"/>
    <x v="1"/>
    <x v="0"/>
    <x v="0"/>
    <m/>
  </r>
  <r>
    <n v="197691"/>
    <x v="1"/>
    <x v="0"/>
    <x v="0"/>
    <x v="0"/>
    <x v="7"/>
    <x v="45"/>
    <x v="0"/>
    <x v="0"/>
    <s v="Trasferimento"/>
    <x v="1"/>
    <x v="7"/>
    <x v="0"/>
    <s v="B"/>
  </r>
  <r>
    <n v="179278"/>
    <x v="0"/>
    <x v="0"/>
    <x v="0"/>
    <x v="0"/>
    <x v="7"/>
    <x v="45"/>
    <x v="0"/>
    <x v="1"/>
    <s v="Trasferimento"/>
    <x v="1"/>
    <x v="3"/>
    <x v="0"/>
    <m/>
  </r>
  <r>
    <n v="179280"/>
    <x v="0"/>
    <x v="0"/>
    <x v="0"/>
    <x v="0"/>
    <x v="7"/>
    <x v="45"/>
    <x v="0"/>
    <x v="0"/>
    <s v="Trasferimento"/>
    <x v="1"/>
    <x v="0"/>
    <x v="0"/>
    <m/>
  </r>
  <r>
    <n v="179279"/>
    <x v="0"/>
    <x v="0"/>
    <x v="0"/>
    <x v="0"/>
    <x v="7"/>
    <x v="45"/>
    <x v="0"/>
    <x v="1"/>
    <s v="Trasferimento"/>
    <x v="1"/>
    <x v="1"/>
    <x v="0"/>
    <m/>
  </r>
  <r>
    <n v="102149"/>
    <x v="0"/>
    <x v="0"/>
    <x v="0"/>
    <x v="3"/>
    <x v="7"/>
    <x v="45"/>
    <x v="0"/>
    <x v="1"/>
    <s v="Trasferimento"/>
    <x v="1"/>
    <x v="4"/>
    <x v="0"/>
    <m/>
  </r>
  <r>
    <n v="87406"/>
    <x v="0"/>
    <x v="0"/>
    <x v="0"/>
    <x v="0"/>
    <x v="7"/>
    <x v="45"/>
    <x v="0"/>
    <x v="0"/>
    <s v="Trasferimento"/>
    <x v="1"/>
    <x v="4"/>
    <x v="0"/>
    <m/>
  </r>
  <r>
    <n v="16692"/>
    <x v="0"/>
    <x v="0"/>
    <x v="0"/>
    <x v="0"/>
    <x v="7"/>
    <x v="45"/>
    <x v="0"/>
    <x v="0"/>
    <s v="Trasferimento"/>
    <x v="1"/>
    <x v="0"/>
    <x v="0"/>
    <m/>
  </r>
  <r>
    <n v="105950"/>
    <x v="1"/>
    <x v="0"/>
    <x v="0"/>
    <x v="0"/>
    <x v="7"/>
    <x v="150"/>
    <x v="0"/>
    <x v="1"/>
    <s v="Trasferimento"/>
    <x v="1"/>
    <x v="2"/>
    <x v="0"/>
    <s v="BG"/>
  </r>
  <r>
    <n v="22166"/>
    <x v="0"/>
    <x v="0"/>
    <x v="0"/>
    <x v="0"/>
    <x v="7"/>
    <x v="45"/>
    <x v="0"/>
    <x v="0"/>
    <s v="Trasferimento"/>
    <x v="1"/>
    <x v="4"/>
    <x v="0"/>
    <m/>
  </r>
  <r>
    <n v="150250"/>
    <x v="0"/>
    <x v="0"/>
    <x v="0"/>
    <x v="0"/>
    <x v="7"/>
    <x v="45"/>
    <x v="0"/>
    <x v="0"/>
    <s v="Trasferimento"/>
    <x v="1"/>
    <x v="4"/>
    <x v="0"/>
    <m/>
  </r>
  <r>
    <n v="217819"/>
    <x v="0"/>
    <x v="0"/>
    <x v="0"/>
    <x v="1"/>
    <x v="11"/>
    <x v="189"/>
    <x v="0"/>
    <x v="0"/>
    <s v="Trasferimento"/>
    <x v="1"/>
    <x v="0"/>
    <x v="0"/>
    <m/>
  </r>
  <r>
    <n v="217816"/>
    <x v="0"/>
    <x v="0"/>
    <x v="0"/>
    <x v="0"/>
    <x v="11"/>
    <x v="189"/>
    <x v="0"/>
    <x v="0"/>
    <s v="Trasferimento"/>
    <x v="1"/>
    <x v="0"/>
    <x v="0"/>
    <m/>
  </r>
  <r>
    <n v="114058"/>
    <x v="0"/>
    <x v="0"/>
    <x v="0"/>
    <x v="0"/>
    <x v="7"/>
    <x v="45"/>
    <x v="0"/>
    <x v="0"/>
    <s v="Trasferimento"/>
    <x v="1"/>
    <x v="0"/>
    <x v="0"/>
    <m/>
  </r>
  <r>
    <n v="89219"/>
    <x v="0"/>
    <x v="0"/>
    <x v="0"/>
    <x v="0"/>
    <x v="7"/>
    <x v="45"/>
    <x v="0"/>
    <x v="1"/>
    <s v="Trasferimento"/>
    <x v="1"/>
    <x v="3"/>
    <x v="0"/>
    <m/>
  </r>
  <r>
    <n v="73316"/>
    <x v="0"/>
    <x v="0"/>
    <x v="0"/>
    <x v="0"/>
    <x v="7"/>
    <x v="45"/>
    <x v="0"/>
    <x v="1"/>
    <s v="Trasferimento"/>
    <x v="1"/>
    <x v="3"/>
    <x v="0"/>
    <m/>
  </r>
  <r>
    <n v="121647"/>
    <x v="0"/>
    <x v="0"/>
    <x v="0"/>
    <x v="0"/>
    <x v="7"/>
    <x v="45"/>
    <x v="0"/>
    <x v="0"/>
    <s v="Trasferimento"/>
    <x v="1"/>
    <x v="4"/>
    <x v="0"/>
    <m/>
  </r>
  <r>
    <n v="28379"/>
    <x v="0"/>
    <x v="0"/>
    <x v="0"/>
    <x v="0"/>
    <x v="7"/>
    <x v="45"/>
    <x v="0"/>
    <x v="1"/>
    <s v="Trasferimento"/>
    <x v="1"/>
    <x v="3"/>
    <x v="0"/>
    <m/>
  </r>
  <r>
    <n v="136435"/>
    <x v="0"/>
    <x v="0"/>
    <x v="0"/>
    <x v="0"/>
    <x v="7"/>
    <x v="45"/>
    <x v="0"/>
    <x v="0"/>
    <s v="Trasferimento"/>
    <x v="1"/>
    <x v="4"/>
    <x v="0"/>
    <m/>
  </r>
  <r>
    <n v="199387"/>
    <x v="0"/>
    <x v="0"/>
    <x v="0"/>
    <x v="0"/>
    <x v="7"/>
    <x v="45"/>
    <x v="0"/>
    <x v="0"/>
    <s v="Trasferimento"/>
    <x v="1"/>
    <x v="3"/>
    <x v="0"/>
    <m/>
  </r>
  <r>
    <n v="155921"/>
    <x v="0"/>
    <x v="0"/>
    <x v="0"/>
    <x v="0"/>
    <x v="7"/>
    <x v="45"/>
    <x v="0"/>
    <x v="0"/>
    <s v="Trasferimento"/>
    <x v="1"/>
    <x v="0"/>
    <x v="0"/>
    <m/>
  </r>
  <r>
    <n v="66004"/>
    <x v="0"/>
    <x v="0"/>
    <x v="0"/>
    <x v="0"/>
    <x v="7"/>
    <x v="45"/>
    <x v="0"/>
    <x v="0"/>
    <s v="Trasferimento"/>
    <x v="1"/>
    <x v="0"/>
    <x v="0"/>
    <m/>
  </r>
  <r>
    <n v="178212"/>
    <x v="0"/>
    <x v="0"/>
    <x v="0"/>
    <x v="0"/>
    <x v="11"/>
    <x v="120"/>
    <x v="0"/>
    <x v="0"/>
    <s v="Trasferimento"/>
    <x v="1"/>
    <x v="0"/>
    <x v="0"/>
    <m/>
  </r>
  <r>
    <n v="203309"/>
    <x v="0"/>
    <x v="0"/>
    <x v="0"/>
    <x v="0"/>
    <x v="11"/>
    <x v="120"/>
    <x v="0"/>
    <x v="0"/>
    <s v="Trasferimento"/>
    <x v="1"/>
    <x v="0"/>
    <x v="0"/>
    <m/>
  </r>
  <r>
    <n v="135361"/>
    <x v="0"/>
    <x v="0"/>
    <x v="0"/>
    <x v="0"/>
    <x v="8"/>
    <x v="92"/>
    <x v="0"/>
    <x v="0"/>
    <s v="Trasferimento"/>
    <x v="1"/>
    <x v="1"/>
    <x v="0"/>
    <m/>
  </r>
  <r>
    <n v="22754"/>
    <x v="0"/>
    <x v="0"/>
    <x v="2"/>
    <x v="0"/>
    <x v="11"/>
    <x v="120"/>
    <x v="0"/>
    <x v="0"/>
    <s v="Trasferimento"/>
    <x v="1"/>
    <x v="4"/>
    <x v="0"/>
    <m/>
  </r>
  <r>
    <n v="212616"/>
    <x v="0"/>
    <x v="0"/>
    <x v="0"/>
    <x v="0"/>
    <x v="8"/>
    <x v="92"/>
    <x v="0"/>
    <x v="0"/>
    <s v="Trasferimento"/>
    <x v="1"/>
    <x v="0"/>
    <x v="0"/>
    <m/>
  </r>
  <r>
    <n v="149585"/>
    <x v="1"/>
    <x v="0"/>
    <x v="0"/>
    <x v="0"/>
    <x v="8"/>
    <x v="92"/>
    <x v="0"/>
    <x v="0"/>
    <s v="Trasferimento"/>
    <x v="1"/>
    <x v="2"/>
    <x v="0"/>
    <m/>
  </r>
  <r>
    <n v="149594"/>
    <x v="0"/>
    <x v="0"/>
    <x v="0"/>
    <x v="1"/>
    <x v="8"/>
    <x v="92"/>
    <x v="0"/>
    <x v="1"/>
    <s v="Trasferimento"/>
    <x v="1"/>
    <x v="0"/>
    <x v="0"/>
    <m/>
  </r>
  <r>
    <n v="196289"/>
    <x v="0"/>
    <x v="0"/>
    <x v="0"/>
    <x v="0"/>
    <x v="11"/>
    <x v="120"/>
    <x v="0"/>
    <x v="0"/>
    <s v="Trasferimento"/>
    <x v="1"/>
    <x v="4"/>
    <x v="0"/>
    <m/>
  </r>
  <r>
    <n v="1283"/>
    <x v="0"/>
    <x v="0"/>
    <x v="0"/>
    <x v="0"/>
    <x v="11"/>
    <x v="120"/>
    <x v="0"/>
    <x v="0"/>
    <s v="Trasferimento"/>
    <x v="1"/>
    <x v="4"/>
    <x v="0"/>
    <m/>
  </r>
  <r>
    <n v="1284"/>
    <x v="0"/>
    <x v="0"/>
    <x v="0"/>
    <x v="0"/>
    <x v="11"/>
    <x v="120"/>
    <x v="0"/>
    <x v="1"/>
    <s v="Trasferimento"/>
    <x v="1"/>
    <x v="4"/>
    <x v="0"/>
    <m/>
  </r>
  <r>
    <n v="148147"/>
    <x v="0"/>
    <x v="0"/>
    <x v="0"/>
    <x v="1"/>
    <x v="8"/>
    <x v="92"/>
    <x v="0"/>
    <x v="0"/>
    <s v="Trasferimento"/>
    <x v="1"/>
    <x v="4"/>
    <x v="0"/>
    <m/>
  </r>
  <r>
    <n v="184145"/>
    <x v="0"/>
    <x v="0"/>
    <x v="0"/>
    <x v="1"/>
    <x v="8"/>
    <x v="92"/>
    <x v="0"/>
    <x v="1"/>
    <s v="Trasferimento"/>
    <x v="1"/>
    <x v="4"/>
    <x v="0"/>
    <m/>
  </r>
  <r>
    <n v="82544"/>
    <x v="0"/>
    <x v="0"/>
    <x v="0"/>
    <x v="0"/>
    <x v="7"/>
    <x v="45"/>
    <x v="0"/>
    <x v="0"/>
    <s v="Trasferimento"/>
    <x v="1"/>
    <x v="4"/>
    <x v="0"/>
    <m/>
  </r>
  <r>
    <n v="203002"/>
    <x v="0"/>
    <x v="0"/>
    <x v="0"/>
    <x v="0"/>
    <x v="7"/>
    <x v="45"/>
    <x v="0"/>
    <x v="0"/>
    <s v="Trasferimento"/>
    <x v="1"/>
    <x v="3"/>
    <x v="0"/>
    <m/>
  </r>
  <r>
    <n v="89245"/>
    <x v="0"/>
    <x v="0"/>
    <x v="0"/>
    <x v="0"/>
    <x v="7"/>
    <x v="45"/>
    <x v="0"/>
    <x v="1"/>
    <s v="Trasferimento"/>
    <x v="1"/>
    <x v="4"/>
    <x v="0"/>
    <m/>
  </r>
  <r>
    <n v="98434"/>
    <x v="0"/>
    <x v="0"/>
    <x v="0"/>
    <x v="0"/>
    <x v="7"/>
    <x v="45"/>
    <x v="0"/>
    <x v="0"/>
    <s v="Trasferimento"/>
    <x v="1"/>
    <x v="3"/>
    <x v="0"/>
    <m/>
  </r>
  <r>
    <n v="38241"/>
    <x v="0"/>
    <x v="0"/>
    <x v="0"/>
    <x v="0"/>
    <x v="9"/>
    <x v="329"/>
    <x v="0"/>
    <x v="0"/>
    <s v="Trasferimento"/>
    <x v="1"/>
    <x v="4"/>
    <x v="0"/>
    <m/>
  </r>
  <r>
    <n v="153561"/>
    <x v="0"/>
    <x v="0"/>
    <x v="0"/>
    <x v="0"/>
    <x v="9"/>
    <x v="329"/>
    <x v="0"/>
    <x v="0"/>
    <s v="Trasferimento"/>
    <x v="1"/>
    <x v="0"/>
    <x v="0"/>
    <m/>
  </r>
  <r>
    <n v="7331"/>
    <x v="0"/>
    <x v="0"/>
    <x v="0"/>
    <x v="0"/>
    <x v="9"/>
    <x v="329"/>
    <x v="0"/>
    <x v="0"/>
    <s v="Trasferimento"/>
    <x v="1"/>
    <x v="1"/>
    <x v="0"/>
    <m/>
  </r>
  <r>
    <n v="110701"/>
    <x v="0"/>
    <x v="0"/>
    <x v="0"/>
    <x v="0"/>
    <x v="7"/>
    <x v="45"/>
    <x v="0"/>
    <x v="1"/>
    <s v="Trasferimento"/>
    <x v="1"/>
    <x v="3"/>
    <x v="0"/>
    <m/>
  </r>
  <r>
    <n v="6694"/>
    <x v="0"/>
    <x v="0"/>
    <x v="0"/>
    <x v="4"/>
    <x v="7"/>
    <x v="45"/>
    <x v="0"/>
    <x v="0"/>
    <s v="Trasferimento"/>
    <x v="1"/>
    <x v="4"/>
    <x v="0"/>
    <m/>
  </r>
  <r>
    <n v="205382"/>
    <x v="1"/>
    <x v="0"/>
    <x v="0"/>
    <x v="0"/>
    <x v="4"/>
    <x v="149"/>
    <x v="0"/>
    <x v="0"/>
    <s v="Trasferimento"/>
    <x v="1"/>
    <x v="6"/>
    <x v="0"/>
    <s v="B"/>
  </r>
  <r>
    <n v="179216"/>
    <x v="0"/>
    <x v="0"/>
    <x v="0"/>
    <x v="0"/>
    <x v="7"/>
    <x v="45"/>
    <x v="0"/>
    <x v="0"/>
    <s v="Trasferimento"/>
    <x v="1"/>
    <x v="3"/>
    <x v="0"/>
    <m/>
  </r>
  <r>
    <n v="66432"/>
    <x v="0"/>
    <x v="0"/>
    <x v="0"/>
    <x v="0"/>
    <x v="2"/>
    <x v="79"/>
    <x v="0"/>
    <x v="0"/>
    <s v="Trasferimento"/>
    <x v="1"/>
    <x v="0"/>
    <x v="0"/>
    <m/>
  </r>
  <r>
    <n v="231585"/>
    <x v="0"/>
    <x v="0"/>
    <x v="0"/>
    <x v="1"/>
    <x v="7"/>
    <x v="45"/>
    <x v="0"/>
    <x v="0"/>
    <s v="Trasferimento"/>
    <x v="1"/>
    <x v="0"/>
    <x v="0"/>
    <m/>
  </r>
  <r>
    <n v="76914"/>
    <x v="0"/>
    <x v="0"/>
    <x v="0"/>
    <x v="0"/>
    <x v="2"/>
    <x v="79"/>
    <x v="0"/>
    <x v="0"/>
    <s v="Trasferimento"/>
    <x v="1"/>
    <x v="0"/>
    <x v="0"/>
    <m/>
  </r>
  <r>
    <n v="87528"/>
    <x v="0"/>
    <x v="0"/>
    <x v="0"/>
    <x v="0"/>
    <x v="2"/>
    <x v="79"/>
    <x v="0"/>
    <x v="0"/>
    <s v="Trasferimento"/>
    <x v="1"/>
    <x v="0"/>
    <x v="0"/>
    <m/>
  </r>
  <r>
    <n v="87511"/>
    <x v="0"/>
    <x v="0"/>
    <x v="0"/>
    <x v="0"/>
    <x v="2"/>
    <x v="79"/>
    <x v="0"/>
    <x v="0"/>
    <s v="Trasferimento"/>
    <x v="1"/>
    <x v="0"/>
    <x v="0"/>
    <m/>
  </r>
  <r>
    <n v="63552"/>
    <x v="0"/>
    <x v="0"/>
    <x v="0"/>
    <x v="0"/>
    <x v="2"/>
    <x v="79"/>
    <x v="0"/>
    <x v="0"/>
    <s v="Trasferimento"/>
    <x v="1"/>
    <x v="3"/>
    <x v="0"/>
    <m/>
  </r>
  <r>
    <n v="86991"/>
    <x v="0"/>
    <x v="0"/>
    <x v="0"/>
    <x v="0"/>
    <x v="2"/>
    <x v="79"/>
    <x v="0"/>
    <x v="0"/>
    <s v="Trasferimento"/>
    <x v="1"/>
    <x v="0"/>
    <x v="0"/>
    <m/>
  </r>
  <r>
    <n v="166856"/>
    <x v="0"/>
    <x v="0"/>
    <x v="2"/>
    <x v="0"/>
    <x v="11"/>
    <x v="365"/>
    <x v="0"/>
    <x v="0"/>
    <s v="Trasferimento"/>
    <x v="1"/>
    <x v="4"/>
    <x v="0"/>
    <m/>
  </r>
  <r>
    <n v="70786"/>
    <x v="0"/>
    <x v="0"/>
    <x v="0"/>
    <x v="0"/>
    <x v="2"/>
    <x v="79"/>
    <x v="0"/>
    <x v="0"/>
    <s v="Trasferimento"/>
    <x v="1"/>
    <x v="0"/>
    <x v="0"/>
    <m/>
  </r>
  <r>
    <n v="180291"/>
    <x v="0"/>
    <x v="0"/>
    <x v="0"/>
    <x v="1"/>
    <x v="2"/>
    <x v="79"/>
    <x v="0"/>
    <x v="0"/>
    <s v="Trasferimento"/>
    <x v="1"/>
    <x v="0"/>
    <x v="0"/>
    <m/>
  </r>
  <r>
    <n v="218241"/>
    <x v="1"/>
    <x v="0"/>
    <x v="0"/>
    <x v="1"/>
    <x v="2"/>
    <x v="79"/>
    <x v="0"/>
    <x v="1"/>
    <s v="Trasferimento"/>
    <x v="1"/>
    <x v="5"/>
    <x v="0"/>
    <m/>
  </r>
  <r>
    <n v="227656"/>
    <x v="0"/>
    <x v="0"/>
    <x v="0"/>
    <x v="0"/>
    <x v="11"/>
    <x v="365"/>
    <x v="0"/>
    <x v="0"/>
    <s v="Trasferimento"/>
    <x v="1"/>
    <x v="4"/>
    <x v="0"/>
    <m/>
  </r>
  <r>
    <n v="159404"/>
    <x v="0"/>
    <x v="0"/>
    <x v="0"/>
    <x v="0"/>
    <x v="2"/>
    <x v="79"/>
    <x v="0"/>
    <x v="0"/>
    <s v="Trasferimento"/>
    <x v="1"/>
    <x v="0"/>
    <x v="0"/>
    <m/>
  </r>
  <r>
    <n v="129333"/>
    <x v="0"/>
    <x v="0"/>
    <x v="0"/>
    <x v="0"/>
    <x v="2"/>
    <x v="79"/>
    <x v="0"/>
    <x v="0"/>
    <s v="Trasferimento"/>
    <x v="1"/>
    <x v="3"/>
    <x v="0"/>
    <m/>
  </r>
  <r>
    <n v="171588"/>
    <x v="0"/>
    <x v="0"/>
    <x v="0"/>
    <x v="0"/>
    <x v="11"/>
    <x v="365"/>
    <x v="0"/>
    <x v="1"/>
    <s v="Trasferimento"/>
    <x v="1"/>
    <x v="3"/>
    <x v="0"/>
    <m/>
  </r>
  <r>
    <n v="104423"/>
    <x v="0"/>
    <x v="0"/>
    <x v="0"/>
    <x v="1"/>
    <x v="11"/>
    <x v="365"/>
    <x v="0"/>
    <x v="1"/>
    <s v="Trasferimento"/>
    <x v="1"/>
    <x v="3"/>
    <x v="0"/>
    <m/>
  </r>
  <r>
    <n v="104414"/>
    <x v="0"/>
    <x v="0"/>
    <x v="0"/>
    <x v="0"/>
    <x v="11"/>
    <x v="365"/>
    <x v="0"/>
    <x v="0"/>
    <s v="Trasferimento"/>
    <x v="1"/>
    <x v="3"/>
    <x v="0"/>
    <m/>
  </r>
  <r>
    <n v="111729"/>
    <x v="0"/>
    <x v="0"/>
    <x v="0"/>
    <x v="0"/>
    <x v="11"/>
    <x v="365"/>
    <x v="0"/>
    <x v="0"/>
    <s v="Trasferimento"/>
    <x v="1"/>
    <x v="0"/>
    <x v="0"/>
    <m/>
  </r>
  <r>
    <n v="64748"/>
    <x v="0"/>
    <x v="0"/>
    <x v="0"/>
    <x v="0"/>
    <x v="4"/>
    <x v="151"/>
    <x v="0"/>
    <x v="0"/>
    <s v="Trasferimento"/>
    <x v="1"/>
    <x v="0"/>
    <x v="0"/>
    <m/>
  </r>
  <r>
    <n v="159474"/>
    <x v="0"/>
    <x v="0"/>
    <x v="0"/>
    <x v="0"/>
    <x v="11"/>
    <x v="365"/>
    <x v="0"/>
    <x v="0"/>
    <s v="Trasferimento"/>
    <x v="1"/>
    <x v="0"/>
    <x v="0"/>
    <m/>
  </r>
  <r>
    <n v="204189"/>
    <x v="0"/>
    <x v="0"/>
    <x v="0"/>
    <x v="0"/>
    <x v="4"/>
    <x v="125"/>
    <x v="0"/>
    <x v="0"/>
    <s v="Trasferimento"/>
    <x v="1"/>
    <x v="4"/>
    <x v="0"/>
    <m/>
  </r>
  <r>
    <n v="198507"/>
    <x v="0"/>
    <x v="0"/>
    <x v="0"/>
    <x v="0"/>
    <x v="4"/>
    <x v="125"/>
    <x v="0"/>
    <x v="1"/>
    <s v="Trasferimento"/>
    <x v="1"/>
    <x v="0"/>
    <x v="0"/>
    <m/>
  </r>
  <r>
    <n v="96834"/>
    <x v="0"/>
    <x v="0"/>
    <x v="0"/>
    <x v="0"/>
    <x v="4"/>
    <x v="125"/>
    <x v="0"/>
    <x v="0"/>
    <s v="Trasferimento"/>
    <x v="1"/>
    <x v="0"/>
    <x v="0"/>
    <m/>
  </r>
  <r>
    <n v="226777"/>
    <x v="0"/>
    <x v="0"/>
    <x v="0"/>
    <x v="1"/>
    <x v="4"/>
    <x v="125"/>
    <x v="0"/>
    <x v="1"/>
    <s v="Trasferimento"/>
    <x v="1"/>
    <x v="3"/>
    <x v="0"/>
    <m/>
  </r>
  <r>
    <n v="168051"/>
    <x v="0"/>
    <x v="0"/>
    <x v="0"/>
    <x v="0"/>
    <x v="4"/>
    <x v="125"/>
    <x v="0"/>
    <x v="0"/>
    <s v="Trasferimento"/>
    <x v="1"/>
    <x v="0"/>
    <x v="0"/>
    <m/>
  </r>
  <r>
    <n v="27713"/>
    <x v="0"/>
    <x v="0"/>
    <x v="0"/>
    <x v="0"/>
    <x v="11"/>
    <x v="120"/>
    <x v="0"/>
    <x v="0"/>
    <s v="Trasferimento"/>
    <x v="1"/>
    <x v="0"/>
    <x v="0"/>
    <m/>
  </r>
  <r>
    <n v="209512"/>
    <x v="0"/>
    <x v="0"/>
    <x v="0"/>
    <x v="0"/>
    <x v="4"/>
    <x v="125"/>
    <x v="0"/>
    <x v="1"/>
    <s v="Trasferimento"/>
    <x v="1"/>
    <x v="3"/>
    <x v="0"/>
    <m/>
  </r>
  <r>
    <n v="222968"/>
    <x v="0"/>
    <x v="0"/>
    <x v="0"/>
    <x v="0"/>
    <x v="11"/>
    <x v="120"/>
    <x v="0"/>
    <x v="0"/>
    <s v="Trasferimento"/>
    <x v="1"/>
    <x v="0"/>
    <x v="0"/>
    <m/>
  </r>
  <r>
    <n v="74105"/>
    <x v="0"/>
    <x v="0"/>
    <x v="0"/>
    <x v="0"/>
    <x v="11"/>
    <x v="120"/>
    <x v="0"/>
    <x v="0"/>
    <s v="Trasferimento"/>
    <x v="1"/>
    <x v="0"/>
    <x v="0"/>
    <m/>
  </r>
  <r>
    <n v="180966"/>
    <x v="1"/>
    <x v="0"/>
    <x v="0"/>
    <x v="1"/>
    <x v="11"/>
    <x v="120"/>
    <x v="0"/>
    <x v="0"/>
    <s v="Trasferimento"/>
    <x v="1"/>
    <x v="5"/>
    <x v="0"/>
    <m/>
  </r>
  <r>
    <n v="228079"/>
    <x v="0"/>
    <x v="0"/>
    <x v="0"/>
    <x v="0"/>
    <x v="11"/>
    <x v="365"/>
    <x v="0"/>
    <x v="0"/>
    <s v="Trasferimento"/>
    <x v="1"/>
    <x v="3"/>
    <x v="0"/>
    <m/>
  </r>
  <r>
    <n v="222993"/>
    <x v="1"/>
    <x v="0"/>
    <x v="0"/>
    <x v="0"/>
    <x v="11"/>
    <x v="365"/>
    <x v="0"/>
    <x v="0"/>
    <s v="Trasferimento"/>
    <x v="1"/>
    <x v="7"/>
    <x v="0"/>
    <m/>
  </r>
  <r>
    <n v="154605"/>
    <x v="0"/>
    <x v="0"/>
    <x v="0"/>
    <x v="0"/>
    <x v="11"/>
    <x v="365"/>
    <x v="0"/>
    <x v="0"/>
    <s v="Trasferimento"/>
    <x v="1"/>
    <x v="0"/>
    <x v="0"/>
    <m/>
  </r>
  <r>
    <n v="74106"/>
    <x v="0"/>
    <x v="0"/>
    <x v="0"/>
    <x v="0"/>
    <x v="11"/>
    <x v="120"/>
    <x v="0"/>
    <x v="1"/>
    <s v="Trasferimento"/>
    <x v="1"/>
    <x v="3"/>
    <x v="0"/>
    <m/>
  </r>
  <r>
    <n v="17611"/>
    <x v="0"/>
    <x v="0"/>
    <x v="2"/>
    <x v="0"/>
    <x v="11"/>
    <x v="365"/>
    <x v="0"/>
    <x v="0"/>
    <s v="Trasferimento"/>
    <x v="1"/>
    <x v="3"/>
    <x v="0"/>
    <m/>
  </r>
  <r>
    <n v="219993"/>
    <x v="0"/>
    <x v="0"/>
    <x v="2"/>
    <x v="1"/>
    <x v="11"/>
    <x v="49"/>
    <x v="0"/>
    <x v="1"/>
    <s v="Trasferimento"/>
    <x v="1"/>
    <x v="3"/>
    <x v="0"/>
    <m/>
  </r>
  <r>
    <n v="219885"/>
    <x v="0"/>
    <x v="0"/>
    <x v="2"/>
    <x v="1"/>
    <x v="11"/>
    <x v="49"/>
    <x v="0"/>
    <x v="0"/>
    <s v="Trasferimento"/>
    <x v="1"/>
    <x v="0"/>
    <x v="0"/>
    <m/>
  </r>
  <r>
    <n v="213303"/>
    <x v="0"/>
    <x v="0"/>
    <x v="2"/>
    <x v="0"/>
    <x v="11"/>
    <x v="49"/>
    <x v="0"/>
    <x v="0"/>
    <s v="Trasferimento"/>
    <x v="1"/>
    <x v="0"/>
    <x v="0"/>
    <m/>
  </r>
  <r>
    <n v="162974"/>
    <x v="0"/>
    <x v="0"/>
    <x v="0"/>
    <x v="0"/>
    <x v="11"/>
    <x v="365"/>
    <x v="0"/>
    <x v="0"/>
    <s v="Trasferimento"/>
    <x v="1"/>
    <x v="0"/>
    <x v="0"/>
    <m/>
  </r>
  <r>
    <n v="226726"/>
    <x v="1"/>
    <x v="0"/>
    <x v="0"/>
    <x v="0"/>
    <x v="11"/>
    <x v="365"/>
    <x v="0"/>
    <x v="1"/>
    <s v="Trasferimento"/>
    <x v="1"/>
    <x v="7"/>
    <x v="0"/>
    <m/>
  </r>
  <r>
    <n v="211757"/>
    <x v="0"/>
    <x v="0"/>
    <x v="0"/>
    <x v="0"/>
    <x v="11"/>
    <x v="365"/>
    <x v="0"/>
    <x v="1"/>
    <s v="Trasferimento"/>
    <x v="1"/>
    <x v="4"/>
    <x v="0"/>
    <m/>
  </r>
  <r>
    <n v="184142"/>
    <x v="0"/>
    <x v="0"/>
    <x v="0"/>
    <x v="1"/>
    <x v="11"/>
    <x v="365"/>
    <x v="0"/>
    <x v="1"/>
    <s v="Trasferimento"/>
    <x v="1"/>
    <x v="3"/>
    <x v="0"/>
    <m/>
  </r>
  <r>
    <n v="102555"/>
    <x v="0"/>
    <x v="0"/>
    <x v="0"/>
    <x v="0"/>
    <x v="11"/>
    <x v="365"/>
    <x v="0"/>
    <x v="0"/>
    <s v="Trasferimento"/>
    <x v="1"/>
    <x v="3"/>
    <x v="0"/>
    <m/>
  </r>
  <r>
    <n v="176449"/>
    <x v="0"/>
    <x v="0"/>
    <x v="0"/>
    <x v="0"/>
    <x v="11"/>
    <x v="365"/>
    <x v="0"/>
    <x v="0"/>
    <s v="Trasferimento"/>
    <x v="1"/>
    <x v="0"/>
    <x v="0"/>
    <m/>
  </r>
  <r>
    <n v="222435"/>
    <x v="0"/>
    <x v="0"/>
    <x v="0"/>
    <x v="0"/>
    <x v="11"/>
    <x v="365"/>
    <x v="0"/>
    <x v="0"/>
    <s v="Trasferimento"/>
    <x v="1"/>
    <x v="3"/>
    <x v="0"/>
    <m/>
  </r>
  <r>
    <n v="212639"/>
    <x v="0"/>
    <x v="0"/>
    <x v="0"/>
    <x v="1"/>
    <x v="11"/>
    <x v="365"/>
    <x v="0"/>
    <x v="1"/>
    <s v="Trasferimento"/>
    <x v="1"/>
    <x v="4"/>
    <x v="0"/>
    <m/>
  </r>
  <r>
    <n v="95574"/>
    <x v="0"/>
    <x v="0"/>
    <x v="0"/>
    <x v="0"/>
    <x v="11"/>
    <x v="365"/>
    <x v="0"/>
    <x v="0"/>
    <s v="Trasferimento"/>
    <x v="1"/>
    <x v="0"/>
    <x v="0"/>
    <m/>
  </r>
  <r>
    <n v="205183"/>
    <x v="0"/>
    <x v="0"/>
    <x v="2"/>
    <x v="3"/>
    <x v="11"/>
    <x v="365"/>
    <x v="0"/>
    <x v="0"/>
    <s v="Trasferimento"/>
    <x v="1"/>
    <x v="1"/>
    <x v="0"/>
    <m/>
  </r>
  <r>
    <n v="81138"/>
    <x v="0"/>
    <x v="0"/>
    <x v="2"/>
    <x v="2"/>
    <x v="11"/>
    <x v="365"/>
    <x v="0"/>
    <x v="0"/>
    <s v="Trasferimento"/>
    <x v="1"/>
    <x v="4"/>
    <x v="0"/>
    <m/>
  </r>
  <r>
    <n v="168003"/>
    <x v="0"/>
    <x v="0"/>
    <x v="2"/>
    <x v="0"/>
    <x v="11"/>
    <x v="365"/>
    <x v="0"/>
    <x v="0"/>
    <s v="Trasferimento"/>
    <x v="1"/>
    <x v="1"/>
    <x v="0"/>
    <m/>
  </r>
  <r>
    <n v="45196"/>
    <x v="0"/>
    <x v="0"/>
    <x v="0"/>
    <x v="0"/>
    <x v="11"/>
    <x v="365"/>
    <x v="0"/>
    <x v="0"/>
    <s v="Trasferimento"/>
    <x v="1"/>
    <x v="4"/>
    <x v="0"/>
    <m/>
  </r>
  <r>
    <n v="183865"/>
    <x v="0"/>
    <x v="0"/>
    <x v="0"/>
    <x v="0"/>
    <x v="11"/>
    <x v="365"/>
    <x v="0"/>
    <x v="0"/>
    <s v="Trasferimento"/>
    <x v="1"/>
    <x v="4"/>
    <x v="0"/>
    <m/>
  </r>
  <r>
    <n v="229807"/>
    <x v="0"/>
    <x v="0"/>
    <x v="0"/>
    <x v="0"/>
    <x v="11"/>
    <x v="365"/>
    <x v="0"/>
    <x v="0"/>
    <s v="Trasferimento"/>
    <x v="1"/>
    <x v="0"/>
    <x v="0"/>
    <m/>
  </r>
  <r>
    <n v="209127"/>
    <x v="0"/>
    <x v="0"/>
    <x v="0"/>
    <x v="0"/>
    <x v="11"/>
    <x v="365"/>
    <x v="0"/>
    <x v="0"/>
    <s v="Trasferimento"/>
    <x v="1"/>
    <x v="0"/>
    <x v="0"/>
    <m/>
  </r>
  <r>
    <n v="230885"/>
    <x v="0"/>
    <x v="0"/>
    <x v="0"/>
    <x v="0"/>
    <x v="11"/>
    <x v="365"/>
    <x v="0"/>
    <x v="0"/>
    <s v="Trasferimento"/>
    <x v="1"/>
    <x v="0"/>
    <x v="0"/>
    <m/>
  </r>
  <r>
    <n v="231219"/>
    <x v="0"/>
    <x v="0"/>
    <x v="0"/>
    <x v="1"/>
    <x v="11"/>
    <x v="365"/>
    <x v="0"/>
    <x v="0"/>
    <s v="Trasferimento"/>
    <x v="1"/>
    <x v="0"/>
    <x v="0"/>
    <m/>
  </r>
  <r>
    <n v="175774"/>
    <x v="0"/>
    <x v="0"/>
    <x v="2"/>
    <x v="2"/>
    <x v="11"/>
    <x v="365"/>
    <x v="0"/>
    <x v="1"/>
    <s v="Trasferimento"/>
    <x v="1"/>
    <x v="0"/>
    <x v="0"/>
    <m/>
  </r>
  <r>
    <n v="211296"/>
    <x v="0"/>
    <x v="0"/>
    <x v="2"/>
    <x v="0"/>
    <x v="7"/>
    <x v="33"/>
    <x v="0"/>
    <x v="0"/>
    <s v="Trasferimento"/>
    <x v="1"/>
    <x v="0"/>
    <x v="0"/>
    <m/>
  </r>
  <r>
    <n v="208810"/>
    <x v="0"/>
    <x v="0"/>
    <x v="0"/>
    <x v="0"/>
    <x v="11"/>
    <x v="365"/>
    <x v="0"/>
    <x v="0"/>
    <s v="Trasferimento"/>
    <x v="1"/>
    <x v="0"/>
    <x v="0"/>
    <m/>
  </r>
  <r>
    <n v="71510"/>
    <x v="0"/>
    <x v="0"/>
    <x v="0"/>
    <x v="0"/>
    <x v="11"/>
    <x v="141"/>
    <x v="0"/>
    <x v="0"/>
    <s v="Trasferimento"/>
    <x v="1"/>
    <x v="0"/>
    <x v="0"/>
    <m/>
  </r>
  <r>
    <n v="205608"/>
    <x v="0"/>
    <x v="0"/>
    <x v="0"/>
    <x v="0"/>
    <x v="11"/>
    <x v="141"/>
    <x v="0"/>
    <x v="0"/>
    <s v="Trasferimento"/>
    <x v="1"/>
    <x v="1"/>
    <x v="0"/>
    <m/>
  </r>
  <r>
    <n v="182136"/>
    <x v="0"/>
    <x v="0"/>
    <x v="0"/>
    <x v="0"/>
    <x v="11"/>
    <x v="141"/>
    <x v="0"/>
    <x v="0"/>
    <s v="Trasferimento"/>
    <x v="1"/>
    <x v="0"/>
    <x v="0"/>
    <m/>
  </r>
  <r>
    <n v="1959"/>
    <x v="0"/>
    <x v="0"/>
    <x v="2"/>
    <x v="4"/>
    <x v="4"/>
    <x v="149"/>
    <x v="0"/>
    <x v="0"/>
    <s v="Trasferimento"/>
    <x v="1"/>
    <x v="4"/>
    <x v="0"/>
    <m/>
  </r>
  <r>
    <n v="33768"/>
    <x v="0"/>
    <x v="0"/>
    <x v="0"/>
    <x v="0"/>
    <x v="4"/>
    <x v="149"/>
    <x v="0"/>
    <x v="0"/>
    <s v="Trasferimento"/>
    <x v="1"/>
    <x v="4"/>
    <x v="0"/>
    <m/>
  </r>
  <r>
    <n v="155238"/>
    <x v="1"/>
    <x v="0"/>
    <x v="0"/>
    <x v="0"/>
    <x v="4"/>
    <x v="149"/>
    <x v="0"/>
    <x v="0"/>
    <s v="Trasferimento"/>
    <x v="1"/>
    <x v="7"/>
    <x v="0"/>
    <m/>
  </r>
  <r>
    <n v="145452"/>
    <x v="0"/>
    <x v="0"/>
    <x v="2"/>
    <x v="2"/>
    <x v="4"/>
    <x v="368"/>
    <x v="0"/>
    <x v="0"/>
    <s v="Trasferimento"/>
    <x v="1"/>
    <x v="4"/>
    <x v="0"/>
    <m/>
  </r>
  <r>
    <n v="160685"/>
    <x v="0"/>
    <x v="0"/>
    <x v="0"/>
    <x v="0"/>
    <x v="2"/>
    <x v="55"/>
    <x v="0"/>
    <x v="0"/>
    <s v="Trasferimento"/>
    <x v="1"/>
    <x v="0"/>
    <x v="0"/>
    <m/>
  </r>
  <r>
    <n v="145743"/>
    <x v="1"/>
    <x v="0"/>
    <x v="0"/>
    <x v="0"/>
    <x v="2"/>
    <x v="55"/>
    <x v="0"/>
    <x v="0"/>
    <s v="Trasferimento"/>
    <x v="1"/>
    <x v="2"/>
    <x v="0"/>
    <m/>
  </r>
  <r>
    <n v="123011"/>
    <x v="0"/>
    <x v="0"/>
    <x v="0"/>
    <x v="0"/>
    <x v="2"/>
    <x v="55"/>
    <x v="0"/>
    <x v="0"/>
    <s v="Trasferimento"/>
    <x v="1"/>
    <x v="0"/>
    <x v="0"/>
    <m/>
  </r>
  <r>
    <n v="201678"/>
    <x v="0"/>
    <x v="0"/>
    <x v="0"/>
    <x v="0"/>
    <x v="2"/>
    <x v="55"/>
    <x v="0"/>
    <x v="0"/>
    <s v="Trasferimento"/>
    <x v="1"/>
    <x v="0"/>
    <x v="0"/>
    <m/>
  </r>
  <r>
    <n v="168745"/>
    <x v="0"/>
    <x v="0"/>
    <x v="0"/>
    <x v="0"/>
    <x v="2"/>
    <x v="55"/>
    <x v="0"/>
    <x v="0"/>
    <s v="Trasferimento"/>
    <x v="1"/>
    <x v="0"/>
    <x v="0"/>
    <m/>
  </r>
  <r>
    <n v="123012"/>
    <x v="0"/>
    <x v="0"/>
    <x v="0"/>
    <x v="0"/>
    <x v="2"/>
    <x v="55"/>
    <x v="0"/>
    <x v="0"/>
    <s v="Trasferimento"/>
    <x v="1"/>
    <x v="0"/>
    <x v="0"/>
    <m/>
  </r>
  <r>
    <n v="181199"/>
    <x v="0"/>
    <x v="0"/>
    <x v="0"/>
    <x v="0"/>
    <x v="2"/>
    <x v="55"/>
    <x v="0"/>
    <x v="0"/>
    <s v="Trasferimento"/>
    <x v="1"/>
    <x v="3"/>
    <x v="0"/>
    <m/>
  </r>
  <r>
    <n v="123939"/>
    <x v="0"/>
    <x v="0"/>
    <x v="0"/>
    <x v="0"/>
    <x v="2"/>
    <x v="55"/>
    <x v="0"/>
    <x v="0"/>
    <s v="Trasferimento"/>
    <x v="1"/>
    <x v="0"/>
    <x v="0"/>
    <m/>
  </r>
  <r>
    <n v="139192"/>
    <x v="0"/>
    <x v="0"/>
    <x v="0"/>
    <x v="0"/>
    <x v="14"/>
    <x v="43"/>
    <x v="0"/>
    <x v="0"/>
    <s v="Trasferimento"/>
    <x v="1"/>
    <x v="3"/>
    <x v="0"/>
    <m/>
  </r>
  <r>
    <n v="107019"/>
    <x v="0"/>
    <x v="0"/>
    <x v="0"/>
    <x v="0"/>
    <x v="6"/>
    <x v="354"/>
    <x v="0"/>
    <x v="0"/>
    <s v="Trasferimento"/>
    <x v="0"/>
    <x v="0"/>
    <x v="0"/>
    <m/>
  </r>
  <r>
    <n v="217695"/>
    <x v="0"/>
    <x v="0"/>
    <x v="0"/>
    <x v="0"/>
    <x v="6"/>
    <x v="354"/>
    <x v="0"/>
    <x v="0"/>
    <s v="Trasferimento"/>
    <x v="0"/>
    <x v="0"/>
    <x v="0"/>
    <m/>
  </r>
  <r>
    <n v="212721"/>
    <x v="0"/>
    <x v="0"/>
    <x v="0"/>
    <x v="0"/>
    <x v="6"/>
    <x v="354"/>
    <x v="0"/>
    <x v="0"/>
    <s v="Trasferimento"/>
    <x v="0"/>
    <x v="1"/>
    <x v="0"/>
    <m/>
  </r>
  <r>
    <n v="77048"/>
    <x v="0"/>
    <x v="0"/>
    <x v="0"/>
    <x v="0"/>
    <x v="6"/>
    <x v="354"/>
    <x v="0"/>
    <x v="0"/>
    <s v="Trasferimento"/>
    <x v="0"/>
    <x v="4"/>
    <x v="0"/>
    <m/>
  </r>
  <r>
    <n v="158066"/>
    <x v="0"/>
    <x v="0"/>
    <x v="0"/>
    <x v="0"/>
    <x v="7"/>
    <x v="45"/>
    <x v="0"/>
    <x v="0"/>
    <s v="Trasferimento"/>
    <x v="1"/>
    <x v="0"/>
    <x v="0"/>
    <m/>
  </r>
  <r>
    <n v="226177"/>
    <x v="0"/>
    <x v="0"/>
    <x v="0"/>
    <x v="0"/>
    <x v="15"/>
    <x v="247"/>
    <x v="0"/>
    <x v="0"/>
    <s v="Trasferimento"/>
    <x v="1"/>
    <x v="0"/>
    <x v="0"/>
    <m/>
  </r>
  <r>
    <n v="91985"/>
    <x v="0"/>
    <x v="0"/>
    <x v="0"/>
    <x v="0"/>
    <x v="15"/>
    <x v="247"/>
    <x v="0"/>
    <x v="0"/>
    <s v="Trasferimento"/>
    <x v="1"/>
    <x v="4"/>
    <x v="0"/>
    <m/>
  </r>
  <r>
    <n v="215891"/>
    <x v="0"/>
    <x v="0"/>
    <x v="0"/>
    <x v="0"/>
    <x v="15"/>
    <x v="247"/>
    <x v="0"/>
    <x v="1"/>
    <s v="Trasferimento"/>
    <x v="1"/>
    <x v="0"/>
    <x v="0"/>
    <m/>
  </r>
  <r>
    <n v="142179"/>
    <x v="0"/>
    <x v="0"/>
    <x v="0"/>
    <x v="0"/>
    <x v="15"/>
    <x v="247"/>
    <x v="0"/>
    <x v="0"/>
    <s v="Trasferimento"/>
    <x v="1"/>
    <x v="3"/>
    <x v="0"/>
    <m/>
  </r>
  <r>
    <n v="73420"/>
    <x v="0"/>
    <x v="0"/>
    <x v="0"/>
    <x v="0"/>
    <x v="15"/>
    <x v="247"/>
    <x v="0"/>
    <x v="0"/>
    <s v="Trasferimento"/>
    <x v="1"/>
    <x v="4"/>
    <x v="0"/>
    <m/>
  </r>
  <r>
    <n v="73778"/>
    <x v="0"/>
    <x v="0"/>
    <x v="0"/>
    <x v="0"/>
    <x v="15"/>
    <x v="247"/>
    <x v="0"/>
    <x v="1"/>
    <s v="Trasferimento"/>
    <x v="1"/>
    <x v="4"/>
    <x v="0"/>
    <m/>
  </r>
  <r>
    <n v="138302"/>
    <x v="0"/>
    <x v="0"/>
    <x v="0"/>
    <x v="0"/>
    <x v="8"/>
    <x v="31"/>
    <x v="0"/>
    <x v="0"/>
    <s v="Trasferimento"/>
    <x v="1"/>
    <x v="3"/>
    <x v="0"/>
    <m/>
  </r>
  <r>
    <n v="35704"/>
    <x v="0"/>
    <x v="0"/>
    <x v="0"/>
    <x v="0"/>
    <x v="8"/>
    <x v="31"/>
    <x v="0"/>
    <x v="0"/>
    <s v="Trasferimento"/>
    <x v="1"/>
    <x v="3"/>
    <x v="0"/>
    <m/>
  </r>
  <r>
    <n v="207179"/>
    <x v="1"/>
    <x v="0"/>
    <x v="0"/>
    <x v="0"/>
    <x v="8"/>
    <x v="31"/>
    <x v="0"/>
    <x v="0"/>
    <s v="Trasferimento"/>
    <x v="1"/>
    <x v="5"/>
    <x v="0"/>
    <m/>
  </r>
  <r>
    <n v="222287"/>
    <x v="0"/>
    <x v="0"/>
    <x v="0"/>
    <x v="1"/>
    <x v="8"/>
    <x v="31"/>
    <x v="0"/>
    <x v="0"/>
    <s v="Trasferimento"/>
    <x v="1"/>
    <x v="0"/>
    <x v="0"/>
    <m/>
  </r>
  <r>
    <n v="222555"/>
    <x v="1"/>
    <x v="0"/>
    <x v="0"/>
    <x v="1"/>
    <x v="8"/>
    <x v="31"/>
    <x v="0"/>
    <x v="0"/>
    <s v="Trasferimento"/>
    <x v="1"/>
    <x v="7"/>
    <x v="0"/>
    <m/>
  </r>
  <r>
    <n v="210112"/>
    <x v="0"/>
    <x v="0"/>
    <x v="0"/>
    <x v="0"/>
    <x v="8"/>
    <x v="31"/>
    <x v="0"/>
    <x v="1"/>
    <s v="Trasferimento"/>
    <x v="1"/>
    <x v="0"/>
    <x v="0"/>
    <m/>
  </r>
  <r>
    <n v="151234"/>
    <x v="0"/>
    <x v="0"/>
    <x v="0"/>
    <x v="0"/>
    <x v="8"/>
    <x v="112"/>
    <x v="0"/>
    <x v="0"/>
    <s v="Trasferimento"/>
    <x v="1"/>
    <x v="4"/>
    <x v="0"/>
    <m/>
  </r>
  <r>
    <n v="9157"/>
    <x v="0"/>
    <x v="0"/>
    <x v="0"/>
    <x v="0"/>
    <x v="8"/>
    <x v="112"/>
    <x v="0"/>
    <x v="0"/>
    <s v="Trasferimento"/>
    <x v="1"/>
    <x v="4"/>
    <x v="0"/>
    <m/>
  </r>
  <r>
    <n v="55314"/>
    <x v="0"/>
    <x v="0"/>
    <x v="2"/>
    <x v="0"/>
    <x v="2"/>
    <x v="238"/>
    <x v="0"/>
    <x v="0"/>
    <s v="Trasferimento"/>
    <x v="0"/>
    <x v="3"/>
    <x v="0"/>
    <m/>
  </r>
  <r>
    <n v="131131"/>
    <x v="0"/>
    <x v="0"/>
    <x v="2"/>
    <x v="1"/>
    <x v="7"/>
    <x v="33"/>
    <x v="0"/>
    <x v="0"/>
    <s v="Trasferimento"/>
    <x v="1"/>
    <x v="0"/>
    <x v="0"/>
    <m/>
  </r>
  <r>
    <n v="26468"/>
    <x v="0"/>
    <x v="0"/>
    <x v="0"/>
    <x v="0"/>
    <x v="7"/>
    <x v="45"/>
    <x v="0"/>
    <x v="0"/>
    <s v="Trasferimento"/>
    <x v="1"/>
    <x v="4"/>
    <x v="0"/>
    <m/>
  </r>
  <r>
    <n v="225146"/>
    <x v="0"/>
    <x v="0"/>
    <x v="2"/>
    <x v="0"/>
    <x v="8"/>
    <x v="92"/>
    <x v="0"/>
    <x v="1"/>
    <s v="Trasferimento"/>
    <x v="1"/>
    <x v="0"/>
    <x v="0"/>
    <m/>
  </r>
  <r>
    <n v="119204"/>
    <x v="0"/>
    <x v="0"/>
    <x v="0"/>
    <x v="0"/>
    <x v="4"/>
    <x v="88"/>
    <x v="0"/>
    <x v="0"/>
    <s v="Trasferimento"/>
    <x v="1"/>
    <x v="0"/>
    <x v="0"/>
    <m/>
  </r>
  <r>
    <n v="213882"/>
    <x v="0"/>
    <x v="0"/>
    <x v="0"/>
    <x v="0"/>
    <x v="4"/>
    <x v="88"/>
    <x v="0"/>
    <x v="0"/>
    <s v="Trasferimento"/>
    <x v="1"/>
    <x v="3"/>
    <x v="0"/>
    <m/>
  </r>
  <r>
    <n v="180831"/>
    <x v="1"/>
    <x v="0"/>
    <x v="0"/>
    <x v="0"/>
    <x v="2"/>
    <x v="55"/>
    <x v="0"/>
    <x v="0"/>
    <s v="Trasferimento"/>
    <x v="1"/>
    <x v="2"/>
    <x v="0"/>
    <m/>
  </r>
  <r>
    <n v="180832"/>
    <x v="1"/>
    <x v="0"/>
    <x v="0"/>
    <x v="0"/>
    <x v="2"/>
    <x v="55"/>
    <x v="0"/>
    <x v="0"/>
    <s v="Trasferimento"/>
    <x v="1"/>
    <x v="7"/>
    <x v="0"/>
    <s v="BG"/>
  </r>
  <r>
    <n v="20997"/>
    <x v="0"/>
    <x v="0"/>
    <x v="0"/>
    <x v="0"/>
    <x v="15"/>
    <x v="247"/>
    <x v="0"/>
    <x v="0"/>
    <s v="Trasferimento"/>
    <x v="1"/>
    <x v="3"/>
    <x v="0"/>
    <m/>
  </r>
  <r>
    <n v="129821"/>
    <x v="1"/>
    <x v="0"/>
    <x v="0"/>
    <x v="0"/>
    <x v="15"/>
    <x v="247"/>
    <x v="0"/>
    <x v="1"/>
    <s v="Trasferimento"/>
    <x v="1"/>
    <x v="6"/>
    <x v="0"/>
    <s v="B"/>
  </r>
  <r>
    <n v="154919"/>
    <x v="0"/>
    <x v="0"/>
    <x v="0"/>
    <x v="0"/>
    <x v="15"/>
    <x v="247"/>
    <x v="0"/>
    <x v="0"/>
    <s v="Trasferimento"/>
    <x v="1"/>
    <x v="0"/>
    <x v="0"/>
    <m/>
  </r>
  <r>
    <n v="97007"/>
    <x v="1"/>
    <x v="0"/>
    <x v="0"/>
    <x v="0"/>
    <x v="15"/>
    <x v="247"/>
    <x v="0"/>
    <x v="0"/>
    <s v="Trasferimento"/>
    <x v="1"/>
    <x v="2"/>
    <x v="0"/>
    <m/>
  </r>
  <r>
    <n v="187725"/>
    <x v="0"/>
    <x v="0"/>
    <x v="0"/>
    <x v="0"/>
    <x v="7"/>
    <x v="150"/>
    <x v="0"/>
    <x v="0"/>
    <s v="Trasferimento"/>
    <x v="1"/>
    <x v="0"/>
    <x v="0"/>
    <m/>
  </r>
  <r>
    <n v="218964"/>
    <x v="1"/>
    <x v="0"/>
    <x v="0"/>
    <x v="1"/>
    <x v="7"/>
    <x v="150"/>
    <x v="0"/>
    <x v="1"/>
    <s v="Trasferimento"/>
    <x v="1"/>
    <x v="5"/>
    <x v="0"/>
    <m/>
  </r>
  <r>
    <n v="183825"/>
    <x v="0"/>
    <x v="0"/>
    <x v="2"/>
    <x v="1"/>
    <x v="7"/>
    <x v="150"/>
    <x v="0"/>
    <x v="0"/>
    <s v="Trasferimento"/>
    <x v="1"/>
    <x v="4"/>
    <x v="0"/>
    <m/>
  </r>
  <r>
    <n v="33101"/>
    <x v="0"/>
    <x v="0"/>
    <x v="0"/>
    <x v="0"/>
    <x v="7"/>
    <x v="150"/>
    <x v="0"/>
    <x v="0"/>
    <s v="Trasferimento"/>
    <x v="1"/>
    <x v="4"/>
    <x v="0"/>
    <m/>
  </r>
  <r>
    <n v="136567"/>
    <x v="0"/>
    <x v="0"/>
    <x v="0"/>
    <x v="0"/>
    <x v="7"/>
    <x v="150"/>
    <x v="0"/>
    <x v="0"/>
    <s v="Trasferimento"/>
    <x v="1"/>
    <x v="3"/>
    <x v="0"/>
    <m/>
  </r>
  <r>
    <n v="133642"/>
    <x v="0"/>
    <x v="0"/>
    <x v="0"/>
    <x v="0"/>
    <x v="7"/>
    <x v="150"/>
    <x v="0"/>
    <x v="1"/>
    <s v="Trasferimento"/>
    <x v="1"/>
    <x v="4"/>
    <x v="0"/>
    <m/>
  </r>
  <r>
    <n v="151510"/>
    <x v="1"/>
    <x v="0"/>
    <x v="0"/>
    <x v="0"/>
    <x v="7"/>
    <x v="150"/>
    <x v="0"/>
    <x v="0"/>
    <s v="Trasferimento"/>
    <x v="1"/>
    <x v="7"/>
    <x v="0"/>
    <m/>
  </r>
  <r>
    <n v="2061"/>
    <x v="0"/>
    <x v="0"/>
    <x v="2"/>
    <x v="0"/>
    <x v="7"/>
    <x v="150"/>
    <x v="0"/>
    <x v="0"/>
    <s v="Trasferimento"/>
    <x v="1"/>
    <x v="4"/>
    <x v="0"/>
    <m/>
  </r>
  <r>
    <n v="214950"/>
    <x v="0"/>
    <x v="0"/>
    <x v="0"/>
    <x v="0"/>
    <x v="7"/>
    <x v="150"/>
    <x v="0"/>
    <x v="0"/>
    <s v="Trasferimento"/>
    <x v="1"/>
    <x v="4"/>
    <x v="0"/>
    <m/>
  </r>
  <r>
    <n v="33149"/>
    <x v="0"/>
    <x v="0"/>
    <x v="0"/>
    <x v="0"/>
    <x v="7"/>
    <x v="150"/>
    <x v="0"/>
    <x v="1"/>
    <s v="Trasferimento"/>
    <x v="1"/>
    <x v="4"/>
    <x v="0"/>
    <m/>
  </r>
  <r>
    <n v="6478"/>
    <x v="0"/>
    <x v="0"/>
    <x v="0"/>
    <x v="0"/>
    <x v="7"/>
    <x v="150"/>
    <x v="0"/>
    <x v="1"/>
    <s v="Trasferimento"/>
    <x v="1"/>
    <x v="4"/>
    <x v="0"/>
    <m/>
  </r>
  <r>
    <n v="126259"/>
    <x v="0"/>
    <x v="0"/>
    <x v="0"/>
    <x v="0"/>
    <x v="7"/>
    <x v="150"/>
    <x v="0"/>
    <x v="0"/>
    <s v="Trasferimento"/>
    <x v="1"/>
    <x v="4"/>
    <x v="0"/>
    <m/>
  </r>
  <r>
    <n v="25301"/>
    <x v="0"/>
    <x v="0"/>
    <x v="0"/>
    <x v="0"/>
    <x v="1"/>
    <x v="239"/>
    <x v="0"/>
    <x v="0"/>
    <s v="Trasferimento"/>
    <x v="1"/>
    <x v="3"/>
    <x v="0"/>
    <m/>
  </r>
  <r>
    <n v="74384"/>
    <x v="0"/>
    <x v="0"/>
    <x v="0"/>
    <x v="0"/>
    <x v="1"/>
    <x v="239"/>
    <x v="0"/>
    <x v="0"/>
    <s v="Trasferimento"/>
    <x v="1"/>
    <x v="0"/>
    <x v="0"/>
    <m/>
  </r>
  <r>
    <n v="24418"/>
    <x v="0"/>
    <x v="0"/>
    <x v="0"/>
    <x v="0"/>
    <x v="1"/>
    <x v="239"/>
    <x v="0"/>
    <x v="1"/>
    <s v="Trasferimento"/>
    <x v="1"/>
    <x v="4"/>
    <x v="0"/>
    <m/>
  </r>
  <r>
    <n v="163557"/>
    <x v="0"/>
    <x v="0"/>
    <x v="0"/>
    <x v="0"/>
    <x v="4"/>
    <x v="140"/>
    <x v="0"/>
    <x v="0"/>
    <s v="Trasferimento"/>
    <x v="0"/>
    <x v="3"/>
    <x v="0"/>
    <m/>
  </r>
  <r>
    <n v="74927"/>
    <x v="0"/>
    <x v="0"/>
    <x v="0"/>
    <x v="0"/>
    <x v="1"/>
    <x v="239"/>
    <x v="0"/>
    <x v="0"/>
    <s v="Trasferimento"/>
    <x v="1"/>
    <x v="1"/>
    <x v="0"/>
    <m/>
  </r>
  <r>
    <n v="228661"/>
    <x v="0"/>
    <x v="0"/>
    <x v="0"/>
    <x v="0"/>
    <x v="8"/>
    <x v="92"/>
    <x v="0"/>
    <x v="0"/>
    <s v="Trasferimento"/>
    <x v="1"/>
    <x v="0"/>
    <x v="0"/>
    <m/>
  </r>
  <r>
    <n v="200646"/>
    <x v="0"/>
    <x v="0"/>
    <x v="0"/>
    <x v="0"/>
    <x v="8"/>
    <x v="128"/>
    <x v="0"/>
    <x v="0"/>
    <s v="Trasferimento"/>
    <x v="1"/>
    <x v="3"/>
    <x v="0"/>
    <m/>
  </r>
  <r>
    <n v="200647"/>
    <x v="0"/>
    <x v="0"/>
    <x v="0"/>
    <x v="0"/>
    <x v="8"/>
    <x v="128"/>
    <x v="0"/>
    <x v="0"/>
    <s v="Trasferimento"/>
    <x v="1"/>
    <x v="0"/>
    <x v="0"/>
    <m/>
  </r>
  <r>
    <n v="169561"/>
    <x v="0"/>
    <x v="0"/>
    <x v="0"/>
    <x v="0"/>
    <x v="8"/>
    <x v="128"/>
    <x v="0"/>
    <x v="0"/>
    <s v="Trasferimento"/>
    <x v="1"/>
    <x v="0"/>
    <x v="0"/>
    <m/>
  </r>
  <r>
    <n v="111106"/>
    <x v="0"/>
    <x v="0"/>
    <x v="0"/>
    <x v="0"/>
    <x v="8"/>
    <x v="128"/>
    <x v="0"/>
    <x v="0"/>
    <s v="Trasferimento"/>
    <x v="1"/>
    <x v="0"/>
    <x v="0"/>
    <m/>
  </r>
  <r>
    <n v="21343"/>
    <x v="0"/>
    <x v="0"/>
    <x v="0"/>
    <x v="0"/>
    <x v="8"/>
    <x v="128"/>
    <x v="0"/>
    <x v="1"/>
    <s v="Trasferimento"/>
    <x v="1"/>
    <x v="0"/>
    <x v="0"/>
    <m/>
  </r>
  <r>
    <n v="21364"/>
    <x v="0"/>
    <x v="0"/>
    <x v="0"/>
    <x v="0"/>
    <x v="8"/>
    <x v="128"/>
    <x v="0"/>
    <x v="0"/>
    <s v="Trasferimento"/>
    <x v="1"/>
    <x v="0"/>
    <x v="0"/>
    <m/>
  </r>
  <r>
    <n v="41457"/>
    <x v="0"/>
    <x v="0"/>
    <x v="0"/>
    <x v="0"/>
    <x v="7"/>
    <x v="45"/>
    <x v="0"/>
    <x v="1"/>
    <s v="Trasferimento"/>
    <x v="1"/>
    <x v="4"/>
    <x v="0"/>
    <m/>
  </r>
  <r>
    <n v="198133"/>
    <x v="0"/>
    <x v="0"/>
    <x v="0"/>
    <x v="0"/>
    <x v="15"/>
    <x v="104"/>
    <x v="0"/>
    <x v="0"/>
    <s v="Trasferimento"/>
    <x v="1"/>
    <x v="3"/>
    <x v="0"/>
    <m/>
  </r>
  <r>
    <n v="142716"/>
    <x v="0"/>
    <x v="0"/>
    <x v="0"/>
    <x v="0"/>
    <x v="15"/>
    <x v="57"/>
    <x v="0"/>
    <x v="0"/>
    <s v="Trasferimento"/>
    <x v="1"/>
    <x v="4"/>
    <x v="0"/>
    <m/>
  </r>
  <r>
    <n v="145174"/>
    <x v="0"/>
    <x v="0"/>
    <x v="0"/>
    <x v="0"/>
    <x v="15"/>
    <x v="57"/>
    <x v="0"/>
    <x v="1"/>
    <s v="Trasferimento"/>
    <x v="1"/>
    <x v="4"/>
    <x v="0"/>
    <m/>
  </r>
  <r>
    <n v="3617"/>
    <x v="0"/>
    <x v="0"/>
    <x v="0"/>
    <x v="0"/>
    <x v="7"/>
    <x v="223"/>
    <x v="0"/>
    <x v="1"/>
    <s v="Trasferimento"/>
    <x v="2"/>
    <x v="3"/>
    <x v="0"/>
    <m/>
  </r>
  <r>
    <n v="223462"/>
    <x v="0"/>
    <x v="0"/>
    <x v="0"/>
    <x v="0"/>
    <x v="7"/>
    <x v="223"/>
    <x v="0"/>
    <x v="0"/>
    <s v="Trasferimento"/>
    <x v="2"/>
    <x v="0"/>
    <x v="0"/>
    <m/>
  </r>
  <r>
    <n v="188597"/>
    <x v="0"/>
    <x v="0"/>
    <x v="0"/>
    <x v="0"/>
    <x v="7"/>
    <x v="223"/>
    <x v="0"/>
    <x v="0"/>
    <s v="Trasferimento"/>
    <x v="2"/>
    <x v="0"/>
    <x v="0"/>
    <m/>
  </r>
  <r>
    <n v="111531"/>
    <x v="0"/>
    <x v="0"/>
    <x v="0"/>
    <x v="0"/>
    <x v="7"/>
    <x v="223"/>
    <x v="0"/>
    <x v="0"/>
    <s v="Trasferimento"/>
    <x v="2"/>
    <x v="3"/>
    <x v="0"/>
    <m/>
  </r>
  <r>
    <n v="216553"/>
    <x v="0"/>
    <x v="0"/>
    <x v="0"/>
    <x v="0"/>
    <x v="7"/>
    <x v="223"/>
    <x v="0"/>
    <x v="0"/>
    <s v="Trasferimento"/>
    <x v="2"/>
    <x v="1"/>
    <x v="0"/>
    <m/>
  </r>
  <r>
    <n v="118215"/>
    <x v="0"/>
    <x v="0"/>
    <x v="0"/>
    <x v="0"/>
    <x v="7"/>
    <x v="223"/>
    <x v="0"/>
    <x v="0"/>
    <s v="Trasferimento"/>
    <x v="2"/>
    <x v="3"/>
    <x v="0"/>
    <m/>
  </r>
  <r>
    <n v="178457"/>
    <x v="0"/>
    <x v="0"/>
    <x v="0"/>
    <x v="0"/>
    <x v="7"/>
    <x v="223"/>
    <x v="0"/>
    <x v="0"/>
    <s v="Trasferimento"/>
    <x v="2"/>
    <x v="1"/>
    <x v="0"/>
    <m/>
  </r>
  <r>
    <n v="113529"/>
    <x v="0"/>
    <x v="0"/>
    <x v="0"/>
    <x v="0"/>
    <x v="7"/>
    <x v="223"/>
    <x v="0"/>
    <x v="0"/>
    <s v="Trasferimento"/>
    <x v="2"/>
    <x v="1"/>
    <x v="0"/>
    <m/>
  </r>
  <r>
    <n v="189957"/>
    <x v="0"/>
    <x v="0"/>
    <x v="2"/>
    <x v="4"/>
    <x v="1"/>
    <x v="108"/>
    <x v="0"/>
    <x v="0"/>
    <s v="Trasferimento"/>
    <x v="0"/>
    <x v="0"/>
    <x v="0"/>
    <m/>
  </r>
  <r>
    <n v="165736"/>
    <x v="0"/>
    <x v="0"/>
    <x v="0"/>
    <x v="0"/>
    <x v="1"/>
    <x v="108"/>
    <x v="0"/>
    <x v="0"/>
    <s v="Trasferimento"/>
    <x v="0"/>
    <x v="0"/>
    <x v="0"/>
    <m/>
  </r>
  <r>
    <n v="206415"/>
    <x v="0"/>
    <x v="0"/>
    <x v="0"/>
    <x v="0"/>
    <x v="1"/>
    <x v="108"/>
    <x v="0"/>
    <x v="0"/>
    <s v="Trasferimento"/>
    <x v="0"/>
    <x v="0"/>
    <x v="0"/>
    <m/>
  </r>
  <r>
    <n v="47773"/>
    <x v="0"/>
    <x v="0"/>
    <x v="0"/>
    <x v="0"/>
    <x v="1"/>
    <x v="108"/>
    <x v="0"/>
    <x v="1"/>
    <s v="Trasferimento"/>
    <x v="0"/>
    <x v="3"/>
    <x v="0"/>
    <m/>
  </r>
  <r>
    <n v="119436"/>
    <x v="0"/>
    <x v="0"/>
    <x v="0"/>
    <x v="1"/>
    <x v="12"/>
    <x v="314"/>
    <x v="0"/>
    <x v="0"/>
    <s v="Trasferimento"/>
    <x v="0"/>
    <x v="4"/>
    <x v="0"/>
    <m/>
  </r>
  <r>
    <n v="94374"/>
    <x v="0"/>
    <x v="0"/>
    <x v="2"/>
    <x v="4"/>
    <x v="0"/>
    <x v="76"/>
    <x v="0"/>
    <x v="0"/>
    <s v="Trasferimento"/>
    <x v="0"/>
    <x v="0"/>
    <x v="0"/>
    <m/>
  </r>
  <r>
    <n v="205775"/>
    <x v="0"/>
    <x v="0"/>
    <x v="0"/>
    <x v="1"/>
    <x v="0"/>
    <x v="76"/>
    <x v="0"/>
    <x v="0"/>
    <s v="Trasferimento"/>
    <x v="0"/>
    <x v="3"/>
    <x v="0"/>
    <m/>
  </r>
  <r>
    <n v="77432"/>
    <x v="0"/>
    <x v="0"/>
    <x v="0"/>
    <x v="0"/>
    <x v="0"/>
    <x v="76"/>
    <x v="0"/>
    <x v="0"/>
    <s v="Trasferimento"/>
    <x v="0"/>
    <x v="4"/>
    <x v="0"/>
    <m/>
  </r>
  <r>
    <n v="144020"/>
    <x v="0"/>
    <x v="0"/>
    <x v="0"/>
    <x v="0"/>
    <x v="0"/>
    <x v="76"/>
    <x v="0"/>
    <x v="1"/>
    <s v="Trasferimento"/>
    <x v="0"/>
    <x v="4"/>
    <x v="0"/>
    <m/>
  </r>
  <r>
    <n v="114116"/>
    <x v="0"/>
    <x v="0"/>
    <x v="2"/>
    <x v="0"/>
    <x v="8"/>
    <x v="372"/>
    <x v="0"/>
    <x v="1"/>
    <s v="Trasferimento"/>
    <x v="0"/>
    <x v="0"/>
    <x v="0"/>
    <m/>
  </r>
  <r>
    <n v="50356"/>
    <x v="0"/>
    <x v="0"/>
    <x v="0"/>
    <x v="0"/>
    <x v="8"/>
    <x v="372"/>
    <x v="0"/>
    <x v="0"/>
    <s v="Trasferimento"/>
    <x v="0"/>
    <x v="4"/>
    <x v="0"/>
    <m/>
  </r>
  <r>
    <n v="99462"/>
    <x v="0"/>
    <x v="0"/>
    <x v="0"/>
    <x v="0"/>
    <x v="8"/>
    <x v="372"/>
    <x v="0"/>
    <x v="0"/>
    <s v="Trasferimento"/>
    <x v="0"/>
    <x v="0"/>
    <x v="0"/>
    <m/>
  </r>
  <r>
    <n v="218995"/>
    <x v="0"/>
    <x v="0"/>
    <x v="0"/>
    <x v="1"/>
    <x v="1"/>
    <x v="1"/>
    <x v="0"/>
    <x v="0"/>
    <s v="Trasferimento"/>
    <x v="0"/>
    <x v="4"/>
    <x v="0"/>
    <m/>
  </r>
  <r>
    <n v="63484"/>
    <x v="0"/>
    <x v="0"/>
    <x v="0"/>
    <x v="0"/>
    <x v="4"/>
    <x v="235"/>
    <x v="0"/>
    <x v="1"/>
    <s v="Trasferimento"/>
    <x v="0"/>
    <x v="4"/>
    <x v="0"/>
    <m/>
  </r>
  <r>
    <n v="140786"/>
    <x v="0"/>
    <x v="0"/>
    <x v="0"/>
    <x v="0"/>
    <x v="1"/>
    <x v="1"/>
    <x v="0"/>
    <x v="1"/>
    <s v="Trasferimento"/>
    <x v="0"/>
    <x v="4"/>
    <x v="0"/>
    <m/>
  </r>
  <r>
    <n v="14729"/>
    <x v="0"/>
    <x v="0"/>
    <x v="0"/>
    <x v="0"/>
    <x v="2"/>
    <x v="53"/>
    <x v="0"/>
    <x v="0"/>
    <s v="Trasferimento"/>
    <x v="1"/>
    <x v="4"/>
    <x v="0"/>
    <m/>
  </r>
  <r>
    <n v="187878"/>
    <x v="0"/>
    <x v="0"/>
    <x v="0"/>
    <x v="0"/>
    <x v="2"/>
    <x v="53"/>
    <x v="0"/>
    <x v="0"/>
    <s v="Trasferimento"/>
    <x v="1"/>
    <x v="0"/>
    <x v="0"/>
    <m/>
  </r>
  <r>
    <n v="91495"/>
    <x v="0"/>
    <x v="0"/>
    <x v="2"/>
    <x v="0"/>
    <x v="2"/>
    <x v="53"/>
    <x v="0"/>
    <x v="1"/>
    <s v="Trasferimento"/>
    <x v="1"/>
    <x v="3"/>
    <x v="0"/>
    <m/>
  </r>
  <r>
    <n v="82700"/>
    <x v="0"/>
    <x v="0"/>
    <x v="2"/>
    <x v="0"/>
    <x v="2"/>
    <x v="53"/>
    <x v="0"/>
    <x v="0"/>
    <s v="Trasferimento"/>
    <x v="1"/>
    <x v="1"/>
    <x v="0"/>
    <m/>
  </r>
  <r>
    <n v="225736"/>
    <x v="0"/>
    <x v="0"/>
    <x v="0"/>
    <x v="0"/>
    <x v="7"/>
    <x v="74"/>
    <x v="0"/>
    <x v="1"/>
    <s v="Trasferimento"/>
    <x v="1"/>
    <x v="0"/>
    <x v="0"/>
    <m/>
  </r>
  <r>
    <n v="169228"/>
    <x v="0"/>
    <x v="0"/>
    <x v="0"/>
    <x v="0"/>
    <x v="7"/>
    <x v="74"/>
    <x v="0"/>
    <x v="0"/>
    <s v="Trasferimento"/>
    <x v="1"/>
    <x v="1"/>
    <x v="0"/>
    <m/>
  </r>
  <r>
    <n v="186062"/>
    <x v="0"/>
    <x v="0"/>
    <x v="2"/>
    <x v="1"/>
    <x v="7"/>
    <x v="74"/>
    <x v="0"/>
    <x v="0"/>
    <s v="Trasferimento"/>
    <x v="1"/>
    <x v="3"/>
    <x v="0"/>
    <m/>
  </r>
  <r>
    <n v="92762"/>
    <x v="0"/>
    <x v="0"/>
    <x v="0"/>
    <x v="0"/>
    <x v="7"/>
    <x v="395"/>
    <x v="0"/>
    <x v="1"/>
    <s v="Trasferimento"/>
    <x v="0"/>
    <x v="3"/>
    <x v="0"/>
    <m/>
  </r>
  <r>
    <n v="214219"/>
    <x v="0"/>
    <x v="0"/>
    <x v="0"/>
    <x v="0"/>
    <x v="1"/>
    <x v="1"/>
    <x v="0"/>
    <x v="0"/>
    <s v="Trasferimento"/>
    <x v="0"/>
    <x v="3"/>
    <x v="0"/>
    <m/>
  </r>
  <r>
    <n v="103886"/>
    <x v="0"/>
    <x v="0"/>
    <x v="0"/>
    <x v="0"/>
    <x v="8"/>
    <x v="372"/>
    <x v="0"/>
    <x v="1"/>
    <s v="Trasferimento"/>
    <x v="0"/>
    <x v="4"/>
    <x v="0"/>
    <m/>
  </r>
  <r>
    <n v="166179"/>
    <x v="0"/>
    <x v="0"/>
    <x v="0"/>
    <x v="0"/>
    <x v="7"/>
    <x v="74"/>
    <x v="0"/>
    <x v="0"/>
    <s v="Trasferimento"/>
    <x v="1"/>
    <x v="0"/>
    <x v="0"/>
    <m/>
  </r>
  <r>
    <n v="15685"/>
    <x v="0"/>
    <x v="0"/>
    <x v="2"/>
    <x v="4"/>
    <x v="1"/>
    <x v="138"/>
    <x v="0"/>
    <x v="0"/>
    <s v="Trasferimento"/>
    <x v="1"/>
    <x v="4"/>
    <x v="0"/>
    <m/>
  </r>
  <r>
    <n v="181977"/>
    <x v="0"/>
    <x v="0"/>
    <x v="0"/>
    <x v="0"/>
    <x v="1"/>
    <x v="138"/>
    <x v="0"/>
    <x v="1"/>
    <s v="Trasferimento"/>
    <x v="1"/>
    <x v="0"/>
    <x v="0"/>
    <m/>
  </r>
  <r>
    <n v="170645"/>
    <x v="0"/>
    <x v="0"/>
    <x v="0"/>
    <x v="0"/>
    <x v="1"/>
    <x v="138"/>
    <x v="0"/>
    <x v="0"/>
    <s v="Trasferimento"/>
    <x v="1"/>
    <x v="0"/>
    <x v="0"/>
    <m/>
  </r>
  <r>
    <n v="154608"/>
    <x v="0"/>
    <x v="0"/>
    <x v="0"/>
    <x v="0"/>
    <x v="1"/>
    <x v="138"/>
    <x v="0"/>
    <x v="0"/>
    <s v="Trasferimento"/>
    <x v="1"/>
    <x v="0"/>
    <x v="0"/>
    <m/>
  </r>
  <r>
    <n v="180505"/>
    <x v="1"/>
    <x v="0"/>
    <x v="0"/>
    <x v="0"/>
    <x v="1"/>
    <x v="138"/>
    <x v="0"/>
    <x v="0"/>
    <s v="Trasferimento"/>
    <x v="1"/>
    <x v="6"/>
    <x v="0"/>
    <s v="B"/>
  </r>
  <r>
    <n v="126040"/>
    <x v="0"/>
    <x v="0"/>
    <x v="0"/>
    <x v="0"/>
    <x v="1"/>
    <x v="138"/>
    <x v="0"/>
    <x v="1"/>
    <s v="Trasferimento"/>
    <x v="1"/>
    <x v="3"/>
    <x v="0"/>
    <m/>
  </r>
  <r>
    <n v="221906"/>
    <x v="0"/>
    <x v="0"/>
    <x v="0"/>
    <x v="1"/>
    <x v="1"/>
    <x v="138"/>
    <x v="0"/>
    <x v="0"/>
    <s v="Trasferimento"/>
    <x v="1"/>
    <x v="3"/>
    <x v="0"/>
    <m/>
  </r>
  <r>
    <n v="219131"/>
    <x v="0"/>
    <x v="0"/>
    <x v="0"/>
    <x v="0"/>
    <x v="1"/>
    <x v="138"/>
    <x v="0"/>
    <x v="0"/>
    <s v="Trasferimento"/>
    <x v="1"/>
    <x v="0"/>
    <x v="0"/>
    <m/>
  </r>
  <r>
    <n v="100517"/>
    <x v="0"/>
    <x v="0"/>
    <x v="0"/>
    <x v="0"/>
    <x v="1"/>
    <x v="138"/>
    <x v="0"/>
    <x v="0"/>
    <s v="Trasferimento"/>
    <x v="1"/>
    <x v="4"/>
    <x v="0"/>
    <m/>
  </r>
  <r>
    <n v="171048"/>
    <x v="0"/>
    <x v="0"/>
    <x v="0"/>
    <x v="0"/>
    <x v="1"/>
    <x v="138"/>
    <x v="0"/>
    <x v="0"/>
    <s v="Trasferimento"/>
    <x v="1"/>
    <x v="0"/>
    <x v="0"/>
    <m/>
  </r>
  <r>
    <n v="155045"/>
    <x v="0"/>
    <x v="0"/>
    <x v="0"/>
    <x v="0"/>
    <x v="1"/>
    <x v="138"/>
    <x v="0"/>
    <x v="1"/>
    <s v="Trasferimento"/>
    <x v="1"/>
    <x v="3"/>
    <x v="0"/>
    <m/>
  </r>
  <r>
    <n v="175347"/>
    <x v="0"/>
    <x v="0"/>
    <x v="0"/>
    <x v="0"/>
    <x v="1"/>
    <x v="138"/>
    <x v="0"/>
    <x v="0"/>
    <s v="Trasferimento"/>
    <x v="1"/>
    <x v="3"/>
    <x v="0"/>
    <m/>
  </r>
  <r>
    <n v="220546"/>
    <x v="0"/>
    <x v="0"/>
    <x v="0"/>
    <x v="0"/>
    <x v="1"/>
    <x v="138"/>
    <x v="0"/>
    <x v="1"/>
    <s v="Trasferimento"/>
    <x v="1"/>
    <x v="3"/>
    <x v="0"/>
    <m/>
  </r>
  <r>
    <n v="220544"/>
    <x v="0"/>
    <x v="0"/>
    <x v="0"/>
    <x v="0"/>
    <x v="1"/>
    <x v="138"/>
    <x v="0"/>
    <x v="0"/>
    <s v="Trasferimento"/>
    <x v="1"/>
    <x v="0"/>
    <x v="0"/>
    <m/>
  </r>
  <r>
    <n v="113204"/>
    <x v="0"/>
    <x v="0"/>
    <x v="0"/>
    <x v="0"/>
    <x v="1"/>
    <x v="138"/>
    <x v="0"/>
    <x v="1"/>
    <s v="Trasferimento"/>
    <x v="1"/>
    <x v="0"/>
    <x v="0"/>
    <m/>
  </r>
  <r>
    <n v="230847"/>
    <x v="0"/>
    <x v="0"/>
    <x v="0"/>
    <x v="0"/>
    <x v="1"/>
    <x v="138"/>
    <x v="0"/>
    <x v="0"/>
    <s v="Trasferimento"/>
    <x v="1"/>
    <x v="0"/>
    <x v="0"/>
    <m/>
  </r>
  <r>
    <n v="105148"/>
    <x v="0"/>
    <x v="0"/>
    <x v="0"/>
    <x v="0"/>
    <x v="1"/>
    <x v="138"/>
    <x v="0"/>
    <x v="1"/>
    <s v="Trasferimento"/>
    <x v="1"/>
    <x v="4"/>
    <x v="0"/>
    <m/>
  </r>
  <r>
    <n v="130083"/>
    <x v="1"/>
    <x v="0"/>
    <x v="0"/>
    <x v="0"/>
    <x v="1"/>
    <x v="138"/>
    <x v="0"/>
    <x v="0"/>
    <s v="Trasferimento"/>
    <x v="1"/>
    <x v="2"/>
    <x v="0"/>
    <s v="BG"/>
  </r>
  <r>
    <n v="150244"/>
    <x v="0"/>
    <x v="0"/>
    <x v="0"/>
    <x v="0"/>
    <x v="1"/>
    <x v="138"/>
    <x v="0"/>
    <x v="1"/>
    <s v="Trasferimento"/>
    <x v="1"/>
    <x v="4"/>
    <x v="0"/>
    <m/>
  </r>
  <r>
    <n v="108768"/>
    <x v="0"/>
    <x v="0"/>
    <x v="0"/>
    <x v="0"/>
    <x v="1"/>
    <x v="138"/>
    <x v="0"/>
    <x v="0"/>
    <s v="Trasferimento"/>
    <x v="1"/>
    <x v="3"/>
    <x v="0"/>
    <m/>
  </r>
  <r>
    <n v="189666"/>
    <x v="0"/>
    <x v="0"/>
    <x v="0"/>
    <x v="0"/>
    <x v="1"/>
    <x v="138"/>
    <x v="0"/>
    <x v="1"/>
    <s v="Trasferimento"/>
    <x v="1"/>
    <x v="3"/>
    <x v="0"/>
    <m/>
  </r>
  <r>
    <n v="205980"/>
    <x v="0"/>
    <x v="0"/>
    <x v="0"/>
    <x v="0"/>
    <x v="1"/>
    <x v="138"/>
    <x v="0"/>
    <x v="0"/>
    <s v="Trasferimento"/>
    <x v="1"/>
    <x v="0"/>
    <x v="0"/>
    <m/>
  </r>
  <r>
    <n v="133362"/>
    <x v="0"/>
    <x v="0"/>
    <x v="0"/>
    <x v="0"/>
    <x v="2"/>
    <x v="336"/>
    <x v="0"/>
    <x v="0"/>
    <s v="Trasferimento"/>
    <x v="1"/>
    <x v="3"/>
    <x v="0"/>
    <m/>
  </r>
  <r>
    <n v="26601"/>
    <x v="0"/>
    <x v="0"/>
    <x v="0"/>
    <x v="0"/>
    <x v="2"/>
    <x v="336"/>
    <x v="0"/>
    <x v="1"/>
    <s v="Trasferimento"/>
    <x v="1"/>
    <x v="4"/>
    <x v="0"/>
    <m/>
  </r>
  <r>
    <n v="146546"/>
    <x v="0"/>
    <x v="0"/>
    <x v="0"/>
    <x v="0"/>
    <x v="2"/>
    <x v="336"/>
    <x v="0"/>
    <x v="0"/>
    <s v="Trasferimento"/>
    <x v="1"/>
    <x v="0"/>
    <x v="0"/>
    <m/>
  </r>
  <r>
    <n v="113307"/>
    <x v="0"/>
    <x v="0"/>
    <x v="0"/>
    <x v="0"/>
    <x v="2"/>
    <x v="336"/>
    <x v="0"/>
    <x v="0"/>
    <s v="Trasferimento"/>
    <x v="1"/>
    <x v="3"/>
    <x v="0"/>
    <m/>
  </r>
  <r>
    <n v="140593"/>
    <x v="0"/>
    <x v="0"/>
    <x v="0"/>
    <x v="0"/>
    <x v="2"/>
    <x v="336"/>
    <x v="0"/>
    <x v="1"/>
    <s v="Trasferimento"/>
    <x v="1"/>
    <x v="3"/>
    <x v="0"/>
    <m/>
  </r>
  <r>
    <n v="100071"/>
    <x v="0"/>
    <x v="0"/>
    <x v="0"/>
    <x v="0"/>
    <x v="2"/>
    <x v="336"/>
    <x v="0"/>
    <x v="0"/>
    <s v="Trasferimento"/>
    <x v="1"/>
    <x v="1"/>
    <x v="0"/>
    <m/>
  </r>
  <r>
    <n v="185517"/>
    <x v="0"/>
    <x v="0"/>
    <x v="0"/>
    <x v="0"/>
    <x v="2"/>
    <x v="336"/>
    <x v="0"/>
    <x v="0"/>
    <s v="Trasferimento"/>
    <x v="1"/>
    <x v="0"/>
    <x v="0"/>
    <m/>
  </r>
  <r>
    <n v="174296"/>
    <x v="0"/>
    <x v="0"/>
    <x v="0"/>
    <x v="0"/>
    <x v="2"/>
    <x v="336"/>
    <x v="0"/>
    <x v="0"/>
    <s v="Trasferimento"/>
    <x v="1"/>
    <x v="0"/>
    <x v="0"/>
    <m/>
  </r>
  <r>
    <n v="20615"/>
    <x v="0"/>
    <x v="0"/>
    <x v="0"/>
    <x v="0"/>
    <x v="2"/>
    <x v="336"/>
    <x v="0"/>
    <x v="0"/>
    <s v="Trasferimento"/>
    <x v="1"/>
    <x v="4"/>
    <x v="0"/>
    <m/>
  </r>
  <r>
    <n v="160461"/>
    <x v="0"/>
    <x v="0"/>
    <x v="0"/>
    <x v="0"/>
    <x v="2"/>
    <x v="336"/>
    <x v="0"/>
    <x v="0"/>
    <s v="Trasferimento"/>
    <x v="1"/>
    <x v="1"/>
    <x v="0"/>
    <m/>
  </r>
  <r>
    <n v="180285"/>
    <x v="0"/>
    <x v="0"/>
    <x v="0"/>
    <x v="0"/>
    <x v="2"/>
    <x v="336"/>
    <x v="0"/>
    <x v="1"/>
    <s v="Trasferimento"/>
    <x v="1"/>
    <x v="3"/>
    <x v="0"/>
    <m/>
  </r>
  <r>
    <n v="201047"/>
    <x v="0"/>
    <x v="0"/>
    <x v="0"/>
    <x v="0"/>
    <x v="2"/>
    <x v="336"/>
    <x v="0"/>
    <x v="0"/>
    <s v="Trasferimento"/>
    <x v="1"/>
    <x v="0"/>
    <x v="0"/>
    <m/>
  </r>
  <r>
    <n v="26599"/>
    <x v="0"/>
    <x v="0"/>
    <x v="0"/>
    <x v="0"/>
    <x v="2"/>
    <x v="336"/>
    <x v="0"/>
    <x v="0"/>
    <s v="Trasferimento"/>
    <x v="1"/>
    <x v="4"/>
    <x v="0"/>
    <m/>
  </r>
  <r>
    <n v="176410"/>
    <x v="0"/>
    <x v="0"/>
    <x v="0"/>
    <x v="0"/>
    <x v="2"/>
    <x v="336"/>
    <x v="0"/>
    <x v="0"/>
    <s v="Trasferimento"/>
    <x v="1"/>
    <x v="3"/>
    <x v="0"/>
    <m/>
  </r>
  <r>
    <n v="43566"/>
    <x v="0"/>
    <x v="0"/>
    <x v="0"/>
    <x v="0"/>
    <x v="2"/>
    <x v="336"/>
    <x v="0"/>
    <x v="0"/>
    <s v="Trasferimento"/>
    <x v="1"/>
    <x v="0"/>
    <x v="0"/>
    <m/>
  </r>
  <r>
    <n v="36277"/>
    <x v="0"/>
    <x v="0"/>
    <x v="0"/>
    <x v="0"/>
    <x v="2"/>
    <x v="336"/>
    <x v="0"/>
    <x v="1"/>
    <s v="Trasferimento"/>
    <x v="1"/>
    <x v="4"/>
    <x v="0"/>
    <m/>
  </r>
  <r>
    <n v="216599"/>
    <x v="0"/>
    <x v="0"/>
    <x v="0"/>
    <x v="0"/>
    <x v="2"/>
    <x v="336"/>
    <x v="0"/>
    <x v="0"/>
    <s v="Trasferimento"/>
    <x v="1"/>
    <x v="0"/>
    <x v="0"/>
    <m/>
  </r>
  <r>
    <n v="166810"/>
    <x v="1"/>
    <x v="0"/>
    <x v="0"/>
    <x v="0"/>
    <x v="2"/>
    <x v="336"/>
    <x v="0"/>
    <x v="1"/>
    <s v="Trasferimento"/>
    <x v="1"/>
    <x v="6"/>
    <x v="0"/>
    <m/>
  </r>
  <r>
    <n v="198269"/>
    <x v="1"/>
    <x v="0"/>
    <x v="0"/>
    <x v="0"/>
    <x v="2"/>
    <x v="336"/>
    <x v="0"/>
    <x v="1"/>
    <s v="Trasferimento"/>
    <x v="1"/>
    <x v="7"/>
    <x v="0"/>
    <s v="BG"/>
  </r>
  <r>
    <n v="160476"/>
    <x v="0"/>
    <x v="0"/>
    <x v="0"/>
    <x v="0"/>
    <x v="7"/>
    <x v="9"/>
    <x v="0"/>
    <x v="1"/>
    <s v="Trasferimento"/>
    <x v="0"/>
    <x v="4"/>
    <x v="0"/>
    <m/>
  </r>
  <r>
    <n v="228785"/>
    <x v="0"/>
    <x v="0"/>
    <x v="0"/>
    <x v="3"/>
    <x v="7"/>
    <x v="9"/>
    <x v="0"/>
    <x v="0"/>
    <s v="Trasferimento"/>
    <x v="0"/>
    <x v="1"/>
    <x v="0"/>
    <m/>
  </r>
  <r>
    <n v="219690"/>
    <x v="0"/>
    <x v="0"/>
    <x v="0"/>
    <x v="0"/>
    <x v="7"/>
    <x v="9"/>
    <x v="0"/>
    <x v="0"/>
    <s v="Trasferimento"/>
    <x v="0"/>
    <x v="1"/>
    <x v="0"/>
    <m/>
  </r>
  <r>
    <n v="160482"/>
    <x v="0"/>
    <x v="0"/>
    <x v="0"/>
    <x v="0"/>
    <x v="7"/>
    <x v="9"/>
    <x v="0"/>
    <x v="0"/>
    <s v="Trasferimento"/>
    <x v="0"/>
    <x v="3"/>
    <x v="0"/>
    <m/>
  </r>
  <r>
    <n v="226486"/>
    <x v="0"/>
    <x v="0"/>
    <x v="0"/>
    <x v="1"/>
    <x v="7"/>
    <x v="9"/>
    <x v="0"/>
    <x v="0"/>
    <s v="Trasferimento"/>
    <x v="0"/>
    <x v="1"/>
    <x v="0"/>
    <m/>
  </r>
  <r>
    <n v="11472"/>
    <x v="0"/>
    <x v="0"/>
    <x v="0"/>
    <x v="0"/>
    <x v="8"/>
    <x v="237"/>
    <x v="0"/>
    <x v="0"/>
    <s v="Trasferimento"/>
    <x v="1"/>
    <x v="3"/>
    <x v="0"/>
    <m/>
  </r>
  <r>
    <n v="2429"/>
    <x v="0"/>
    <x v="0"/>
    <x v="0"/>
    <x v="1"/>
    <x v="8"/>
    <x v="237"/>
    <x v="0"/>
    <x v="1"/>
    <s v="Trasferimento"/>
    <x v="1"/>
    <x v="0"/>
    <x v="0"/>
    <m/>
  </r>
  <r>
    <n v="153287"/>
    <x v="0"/>
    <x v="0"/>
    <x v="2"/>
    <x v="2"/>
    <x v="8"/>
    <x v="237"/>
    <x v="0"/>
    <x v="1"/>
    <s v="Trasferimento"/>
    <x v="1"/>
    <x v="4"/>
    <x v="0"/>
    <m/>
  </r>
  <r>
    <n v="229795"/>
    <x v="0"/>
    <x v="0"/>
    <x v="0"/>
    <x v="1"/>
    <x v="8"/>
    <x v="237"/>
    <x v="0"/>
    <x v="1"/>
    <s v="Trasferimento"/>
    <x v="1"/>
    <x v="0"/>
    <x v="0"/>
    <m/>
  </r>
  <r>
    <n v="2479"/>
    <x v="0"/>
    <x v="0"/>
    <x v="0"/>
    <x v="0"/>
    <x v="8"/>
    <x v="237"/>
    <x v="0"/>
    <x v="0"/>
    <s v="Trasferimento"/>
    <x v="1"/>
    <x v="0"/>
    <x v="0"/>
    <m/>
  </r>
  <r>
    <n v="219469"/>
    <x v="0"/>
    <x v="0"/>
    <x v="0"/>
    <x v="1"/>
    <x v="8"/>
    <x v="237"/>
    <x v="0"/>
    <x v="0"/>
    <s v="Trasferimento"/>
    <x v="1"/>
    <x v="4"/>
    <x v="0"/>
    <m/>
  </r>
  <r>
    <n v="176364"/>
    <x v="0"/>
    <x v="0"/>
    <x v="0"/>
    <x v="0"/>
    <x v="8"/>
    <x v="237"/>
    <x v="0"/>
    <x v="0"/>
    <s v="Trasferimento"/>
    <x v="1"/>
    <x v="0"/>
    <x v="0"/>
    <m/>
  </r>
  <r>
    <n v="134228"/>
    <x v="0"/>
    <x v="0"/>
    <x v="0"/>
    <x v="0"/>
    <x v="8"/>
    <x v="237"/>
    <x v="0"/>
    <x v="0"/>
    <s v="Trasferimento"/>
    <x v="1"/>
    <x v="0"/>
    <x v="0"/>
    <m/>
  </r>
  <r>
    <n v="138618"/>
    <x v="0"/>
    <x v="0"/>
    <x v="0"/>
    <x v="0"/>
    <x v="8"/>
    <x v="237"/>
    <x v="0"/>
    <x v="1"/>
    <s v="Trasferimento"/>
    <x v="1"/>
    <x v="3"/>
    <x v="0"/>
    <m/>
  </r>
  <r>
    <n v="111674"/>
    <x v="0"/>
    <x v="0"/>
    <x v="0"/>
    <x v="0"/>
    <x v="8"/>
    <x v="237"/>
    <x v="0"/>
    <x v="0"/>
    <s v="Trasferimento"/>
    <x v="1"/>
    <x v="0"/>
    <x v="0"/>
    <m/>
  </r>
  <r>
    <n v="226395"/>
    <x v="0"/>
    <x v="0"/>
    <x v="0"/>
    <x v="1"/>
    <x v="8"/>
    <x v="237"/>
    <x v="0"/>
    <x v="0"/>
    <s v="Trasferimento"/>
    <x v="1"/>
    <x v="0"/>
    <x v="0"/>
    <m/>
  </r>
  <r>
    <n v="51261"/>
    <x v="0"/>
    <x v="0"/>
    <x v="0"/>
    <x v="0"/>
    <x v="8"/>
    <x v="237"/>
    <x v="0"/>
    <x v="0"/>
    <s v="Trasferimento"/>
    <x v="1"/>
    <x v="0"/>
    <x v="0"/>
    <m/>
  </r>
  <r>
    <n v="197321"/>
    <x v="0"/>
    <x v="0"/>
    <x v="0"/>
    <x v="0"/>
    <x v="8"/>
    <x v="237"/>
    <x v="0"/>
    <x v="0"/>
    <s v="Trasferimento"/>
    <x v="1"/>
    <x v="0"/>
    <x v="0"/>
    <m/>
  </r>
  <r>
    <n v="226397"/>
    <x v="0"/>
    <x v="0"/>
    <x v="0"/>
    <x v="2"/>
    <x v="8"/>
    <x v="237"/>
    <x v="0"/>
    <x v="1"/>
    <s v="Trasferimento"/>
    <x v="1"/>
    <x v="0"/>
    <x v="0"/>
    <m/>
  </r>
  <r>
    <n v="218034"/>
    <x v="1"/>
    <x v="0"/>
    <x v="0"/>
    <x v="0"/>
    <x v="8"/>
    <x v="237"/>
    <x v="0"/>
    <x v="0"/>
    <s v="Trasferimento"/>
    <x v="1"/>
    <x v="6"/>
    <x v="0"/>
    <s v="B"/>
  </r>
  <r>
    <n v="226396"/>
    <x v="1"/>
    <x v="0"/>
    <x v="0"/>
    <x v="1"/>
    <x v="8"/>
    <x v="237"/>
    <x v="0"/>
    <x v="0"/>
    <s v="Trasferimento"/>
    <x v="1"/>
    <x v="7"/>
    <x v="0"/>
    <m/>
  </r>
  <r>
    <n v="168131"/>
    <x v="1"/>
    <x v="0"/>
    <x v="0"/>
    <x v="0"/>
    <x v="8"/>
    <x v="237"/>
    <x v="0"/>
    <x v="0"/>
    <s v="Trasferimento"/>
    <x v="1"/>
    <x v="7"/>
    <x v="0"/>
    <s v="B"/>
  </r>
  <r>
    <n v="70433"/>
    <x v="0"/>
    <x v="0"/>
    <x v="0"/>
    <x v="0"/>
    <x v="2"/>
    <x v="139"/>
    <x v="0"/>
    <x v="0"/>
    <s v="Trasferimento"/>
    <x v="1"/>
    <x v="4"/>
    <x v="0"/>
    <m/>
  </r>
  <r>
    <n v="130806"/>
    <x v="1"/>
    <x v="0"/>
    <x v="0"/>
    <x v="0"/>
    <x v="4"/>
    <x v="338"/>
    <x v="0"/>
    <x v="1"/>
    <s v="Trasferimento"/>
    <x v="1"/>
    <x v="6"/>
    <x v="0"/>
    <m/>
  </r>
  <r>
    <n v="154171"/>
    <x v="1"/>
    <x v="0"/>
    <x v="0"/>
    <x v="0"/>
    <x v="4"/>
    <x v="338"/>
    <x v="0"/>
    <x v="1"/>
    <s v="Trasferimento"/>
    <x v="1"/>
    <x v="2"/>
    <x v="0"/>
    <s v="BG"/>
  </r>
  <r>
    <n v="80944"/>
    <x v="0"/>
    <x v="0"/>
    <x v="0"/>
    <x v="0"/>
    <x v="4"/>
    <x v="149"/>
    <x v="0"/>
    <x v="0"/>
    <s v="Trasferimento"/>
    <x v="1"/>
    <x v="1"/>
    <x v="0"/>
    <m/>
  </r>
  <r>
    <n v="12534"/>
    <x v="0"/>
    <x v="0"/>
    <x v="2"/>
    <x v="0"/>
    <x v="4"/>
    <x v="149"/>
    <x v="0"/>
    <x v="0"/>
    <s v="Trasferimento"/>
    <x v="1"/>
    <x v="3"/>
    <x v="0"/>
    <m/>
  </r>
  <r>
    <n v="102552"/>
    <x v="0"/>
    <x v="0"/>
    <x v="0"/>
    <x v="0"/>
    <x v="11"/>
    <x v="244"/>
    <x v="0"/>
    <x v="0"/>
    <s v="Trasferimento"/>
    <x v="0"/>
    <x v="1"/>
    <x v="0"/>
    <m/>
  </r>
  <r>
    <n v="169157"/>
    <x v="0"/>
    <x v="0"/>
    <x v="2"/>
    <x v="1"/>
    <x v="11"/>
    <x v="244"/>
    <x v="0"/>
    <x v="1"/>
    <s v="Trasferimento"/>
    <x v="0"/>
    <x v="3"/>
    <x v="0"/>
    <m/>
  </r>
  <r>
    <n v="144249"/>
    <x v="0"/>
    <x v="0"/>
    <x v="2"/>
    <x v="0"/>
    <x v="7"/>
    <x v="175"/>
    <x v="0"/>
    <x v="0"/>
    <s v="Trasferimento"/>
    <x v="0"/>
    <x v="3"/>
    <x v="0"/>
    <m/>
  </r>
  <r>
    <n v="146077"/>
    <x v="0"/>
    <x v="0"/>
    <x v="0"/>
    <x v="0"/>
    <x v="7"/>
    <x v="175"/>
    <x v="0"/>
    <x v="0"/>
    <s v="Trasferimento"/>
    <x v="0"/>
    <x v="0"/>
    <x v="0"/>
    <m/>
  </r>
  <r>
    <n v="226187"/>
    <x v="0"/>
    <x v="0"/>
    <x v="0"/>
    <x v="0"/>
    <x v="6"/>
    <x v="7"/>
    <x v="0"/>
    <x v="0"/>
    <s v="Trasferimento"/>
    <x v="0"/>
    <x v="0"/>
    <x v="0"/>
    <m/>
  </r>
  <r>
    <n v="226188"/>
    <x v="0"/>
    <x v="0"/>
    <x v="0"/>
    <x v="1"/>
    <x v="6"/>
    <x v="7"/>
    <x v="0"/>
    <x v="0"/>
    <s v="Trasferimento"/>
    <x v="0"/>
    <x v="0"/>
    <x v="0"/>
    <m/>
  </r>
  <r>
    <n v="226190"/>
    <x v="0"/>
    <x v="0"/>
    <x v="0"/>
    <x v="0"/>
    <x v="6"/>
    <x v="7"/>
    <x v="0"/>
    <x v="0"/>
    <s v="Trasferimento"/>
    <x v="0"/>
    <x v="0"/>
    <x v="0"/>
    <m/>
  </r>
  <r>
    <n v="46504"/>
    <x v="0"/>
    <x v="1"/>
    <x v="2"/>
    <x v="4"/>
    <x v="4"/>
    <x v="149"/>
    <x v="0"/>
    <x v="0"/>
    <s v="Trasferimento"/>
    <x v="1"/>
    <x v="0"/>
    <x v="0"/>
    <m/>
  </r>
  <r>
    <n v="209861"/>
    <x v="0"/>
    <x v="0"/>
    <x v="0"/>
    <x v="0"/>
    <x v="4"/>
    <x v="116"/>
    <x v="0"/>
    <x v="1"/>
    <s v="Trasferimento"/>
    <x v="1"/>
    <x v="4"/>
    <x v="0"/>
    <m/>
  </r>
  <r>
    <n v="226186"/>
    <x v="0"/>
    <x v="0"/>
    <x v="0"/>
    <x v="0"/>
    <x v="6"/>
    <x v="7"/>
    <x v="0"/>
    <x v="0"/>
    <s v="Trasferimento"/>
    <x v="0"/>
    <x v="0"/>
    <x v="0"/>
    <m/>
  </r>
  <r>
    <n v="42348"/>
    <x v="0"/>
    <x v="0"/>
    <x v="0"/>
    <x v="0"/>
    <x v="8"/>
    <x v="173"/>
    <x v="0"/>
    <x v="0"/>
    <s v="Trasferimento"/>
    <x v="0"/>
    <x v="4"/>
    <x v="0"/>
    <m/>
  </r>
  <r>
    <n v="203492"/>
    <x v="0"/>
    <x v="0"/>
    <x v="0"/>
    <x v="0"/>
    <x v="8"/>
    <x v="173"/>
    <x v="0"/>
    <x v="0"/>
    <s v="Trasferimento"/>
    <x v="0"/>
    <x v="3"/>
    <x v="0"/>
    <m/>
  </r>
  <r>
    <n v="34678"/>
    <x v="0"/>
    <x v="0"/>
    <x v="0"/>
    <x v="0"/>
    <x v="8"/>
    <x v="173"/>
    <x v="0"/>
    <x v="0"/>
    <s v="Trasferimento"/>
    <x v="0"/>
    <x v="3"/>
    <x v="0"/>
    <m/>
  </r>
  <r>
    <n v="19886"/>
    <x v="0"/>
    <x v="0"/>
    <x v="0"/>
    <x v="0"/>
    <x v="8"/>
    <x v="173"/>
    <x v="0"/>
    <x v="1"/>
    <s v="Trasferimento"/>
    <x v="0"/>
    <x v="4"/>
    <x v="0"/>
    <m/>
  </r>
  <r>
    <n v="15082"/>
    <x v="0"/>
    <x v="0"/>
    <x v="0"/>
    <x v="0"/>
    <x v="8"/>
    <x v="173"/>
    <x v="0"/>
    <x v="0"/>
    <s v="Trasferimento"/>
    <x v="0"/>
    <x v="0"/>
    <x v="0"/>
    <m/>
  </r>
  <r>
    <n v="85338"/>
    <x v="0"/>
    <x v="0"/>
    <x v="0"/>
    <x v="0"/>
    <x v="8"/>
    <x v="173"/>
    <x v="0"/>
    <x v="1"/>
    <s v="Trasferimento"/>
    <x v="0"/>
    <x v="4"/>
    <x v="0"/>
    <m/>
  </r>
  <r>
    <n v="85341"/>
    <x v="0"/>
    <x v="0"/>
    <x v="0"/>
    <x v="0"/>
    <x v="8"/>
    <x v="173"/>
    <x v="0"/>
    <x v="0"/>
    <s v="Trasferimento"/>
    <x v="0"/>
    <x v="4"/>
    <x v="0"/>
    <m/>
  </r>
  <r>
    <n v="149956"/>
    <x v="1"/>
    <x v="0"/>
    <x v="0"/>
    <x v="0"/>
    <x v="8"/>
    <x v="105"/>
    <x v="0"/>
    <x v="0"/>
    <s v="Trasferimento"/>
    <x v="2"/>
    <x v="6"/>
    <x v="0"/>
    <s v="B"/>
  </r>
  <r>
    <n v="218848"/>
    <x v="1"/>
    <x v="0"/>
    <x v="0"/>
    <x v="0"/>
    <x v="8"/>
    <x v="105"/>
    <x v="0"/>
    <x v="0"/>
    <s v="Trasferimento"/>
    <x v="2"/>
    <x v="7"/>
    <x v="0"/>
    <s v="B"/>
  </r>
  <r>
    <n v="190549"/>
    <x v="0"/>
    <x v="0"/>
    <x v="0"/>
    <x v="0"/>
    <x v="1"/>
    <x v="108"/>
    <x v="0"/>
    <x v="0"/>
    <s v="Trasferimento"/>
    <x v="0"/>
    <x v="0"/>
    <x v="0"/>
    <m/>
  </r>
  <r>
    <n v="100145"/>
    <x v="0"/>
    <x v="0"/>
    <x v="2"/>
    <x v="0"/>
    <x v="1"/>
    <x v="176"/>
    <x v="0"/>
    <x v="0"/>
    <s v="Trasferimento"/>
    <x v="1"/>
    <x v="0"/>
    <x v="0"/>
    <m/>
  </r>
  <r>
    <n v="100511"/>
    <x v="0"/>
    <x v="0"/>
    <x v="0"/>
    <x v="0"/>
    <x v="1"/>
    <x v="176"/>
    <x v="0"/>
    <x v="0"/>
    <s v="Trasferimento"/>
    <x v="1"/>
    <x v="4"/>
    <x v="0"/>
    <m/>
  </r>
  <r>
    <n v="98166"/>
    <x v="0"/>
    <x v="0"/>
    <x v="0"/>
    <x v="0"/>
    <x v="1"/>
    <x v="176"/>
    <x v="0"/>
    <x v="1"/>
    <s v="Trasferimento"/>
    <x v="1"/>
    <x v="3"/>
    <x v="0"/>
    <m/>
  </r>
  <r>
    <n v="45917"/>
    <x v="0"/>
    <x v="0"/>
    <x v="0"/>
    <x v="0"/>
    <x v="1"/>
    <x v="176"/>
    <x v="0"/>
    <x v="0"/>
    <s v="Trasferimento"/>
    <x v="1"/>
    <x v="0"/>
    <x v="0"/>
    <m/>
  </r>
  <r>
    <n v="111917"/>
    <x v="0"/>
    <x v="0"/>
    <x v="0"/>
    <x v="0"/>
    <x v="1"/>
    <x v="176"/>
    <x v="0"/>
    <x v="1"/>
    <s v="Trasferimento"/>
    <x v="1"/>
    <x v="4"/>
    <x v="0"/>
    <m/>
  </r>
  <r>
    <n v="204930"/>
    <x v="0"/>
    <x v="0"/>
    <x v="0"/>
    <x v="0"/>
    <x v="1"/>
    <x v="176"/>
    <x v="0"/>
    <x v="0"/>
    <s v="Trasferimento"/>
    <x v="1"/>
    <x v="0"/>
    <x v="0"/>
    <m/>
  </r>
  <r>
    <n v="223189"/>
    <x v="0"/>
    <x v="0"/>
    <x v="0"/>
    <x v="1"/>
    <x v="1"/>
    <x v="176"/>
    <x v="0"/>
    <x v="0"/>
    <s v="Trasferimento"/>
    <x v="1"/>
    <x v="1"/>
    <x v="0"/>
    <m/>
  </r>
  <r>
    <n v="196300"/>
    <x v="0"/>
    <x v="0"/>
    <x v="0"/>
    <x v="0"/>
    <x v="1"/>
    <x v="176"/>
    <x v="0"/>
    <x v="0"/>
    <s v="Trasferimento"/>
    <x v="1"/>
    <x v="3"/>
    <x v="0"/>
    <m/>
  </r>
  <r>
    <n v="178722"/>
    <x v="0"/>
    <x v="0"/>
    <x v="0"/>
    <x v="0"/>
    <x v="1"/>
    <x v="176"/>
    <x v="0"/>
    <x v="0"/>
    <s v="Trasferimento"/>
    <x v="1"/>
    <x v="0"/>
    <x v="0"/>
    <m/>
  </r>
  <r>
    <n v="178321"/>
    <x v="1"/>
    <x v="0"/>
    <x v="0"/>
    <x v="0"/>
    <x v="1"/>
    <x v="176"/>
    <x v="0"/>
    <x v="0"/>
    <s v="Trasferimento"/>
    <x v="1"/>
    <x v="7"/>
    <x v="0"/>
    <m/>
  </r>
  <r>
    <n v="46081"/>
    <x v="0"/>
    <x v="0"/>
    <x v="0"/>
    <x v="0"/>
    <x v="1"/>
    <x v="176"/>
    <x v="0"/>
    <x v="0"/>
    <s v="Trasferimento"/>
    <x v="1"/>
    <x v="3"/>
    <x v="0"/>
    <m/>
  </r>
  <r>
    <n v="142267"/>
    <x v="0"/>
    <x v="0"/>
    <x v="0"/>
    <x v="0"/>
    <x v="1"/>
    <x v="176"/>
    <x v="0"/>
    <x v="0"/>
    <s v="Trasferimento"/>
    <x v="1"/>
    <x v="0"/>
    <x v="0"/>
    <m/>
  </r>
  <r>
    <n v="20187"/>
    <x v="0"/>
    <x v="0"/>
    <x v="0"/>
    <x v="0"/>
    <x v="1"/>
    <x v="176"/>
    <x v="0"/>
    <x v="0"/>
    <s v="Trasferimento"/>
    <x v="1"/>
    <x v="0"/>
    <x v="0"/>
    <m/>
  </r>
  <r>
    <n v="182170"/>
    <x v="1"/>
    <x v="0"/>
    <x v="2"/>
    <x v="0"/>
    <x v="15"/>
    <x v="104"/>
    <x v="0"/>
    <x v="1"/>
    <s v="Trasferimento"/>
    <x v="1"/>
    <x v="5"/>
    <x v="0"/>
    <s v="B"/>
  </r>
  <r>
    <n v="161955"/>
    <x v="0"/>
    <x v="0"/>
    <x v="0"/>
    <x v="0"/>
    <x v="7"/>
    <x v="242"/>
    <x v="0"/>
    <x v="0"/>
    <s v="Trasferimento"/>
    <x v="0"/>
    <x v="0"/>
    <x v="0"/>
    <m/>
  </r>
  <r>
    <n v="154366"/>
    <x v="1"/>
    <x v="0"/>
    <x v="0"/>
    <x v="0"/>
    <x v="7"/>
    <x v="242"/>
    <x v="0"/>
    <x v="0"/>
    <s v="Trasferimento"/>
    <x v="0"/>
    <x v="6"/>
    <x v="0"/>
    <m/>
  </r>
  <r>
    <n v="179383"/>
    <x v="1"/>
    <x v="0"/>
    <x v="0"/>
    <x v="0"/>
    <x v="7"/>
    <x v="242"/>
    <x v="0"/>
    <x v="0"/>
    <s v="Trasferimento"/>
    <x v="0"/>
    <x v="5"/>
    <x v="0"/>
    <s v="B"/>
  </r>
  <r>
    <n v="129764"/>
    <x v="0"/>
    <x v="0"/>
    <x v="0"/>
    <x v="0"/>
    <x v="7"/>
    <x v="242"/>
    <x v="0"/>
    <x v="0"/>
    <s v="Trasferimento"/>
    <x v="0"/>
    <x v="0"/>
    <x v="0"/>
    <m/>
  </r>
  <r>
    <n v="216079"/>
    <x v="1"/>
    <x v="0"/>
    <x v="0"/>
    <x v="0"/>
    <x v="7"/>
    <x v="242"/>
    <x v="0"/>
    <x v="0"/>
    <s v="Trasferimento"/>
    <x v="0"/>
    <x v="6"/>
    <x v="0"/>
    <m/>
  </r>
  <r>
    <n v="115662"/>
    <x v="0"/>
    <x v="0"/>
    <x v="0"/>
    <x v="0"/>
    <x v="7"/>
    <x v="242"/>
    <x v="0"/>
    <x v="0"/>
    <s v="Trasferimento"/>
    <x v="0"/>
    <x v="0"/>
    <x v="0"/>
    <m/>
  </r>
  <r>
    <n v="26022"/>
    <x v="0"/>
    <x v="0"/>
    <x v="0"/>
    <x v="0"/>
    <x v="1"/>
    <x v="176"/>
    <x v="0"/>
    <x v="0"/>
    <s v="Trasferimento"/>
    <x v="1"/>
    <x v="3"/>
    <x v="0"/>
    <m/>
  </r>
  <r>
    <n v="126605"/>
    <x v="0"/>
    <x v="0"/>
    <x v="0"/>
    <x v="0"/>
    <x v="4"/>
    <x v="75"/>
    <x v="0"/>
    <x v="0"/>
    <s v="Trasferimento"/>
    <x v="0"/>
    <x v="0"/>
    <x v="0"/>
    <m/>
  </r>
  <r>
    <n v="180716"/>
    <x v="0"/>
    <x v="0"/>
    <x v="0"/>
    <x v="0"/>
    <x v="7"/>
    <x v="44"/>
    <x v="0"/>
    <x v="1"/>
    <s v="Trasferimento"/>
    <x v="1"/>
    <x v="0"/>
    <x v="0"/>
    <m/>
  </r>
  <r>
    <n v="72553"/>
    <x v="0"/>
    <x v="0"/>
    <x v="2"/>
    <x v="2"/>
    <x v="7"/>
    <x v="44"/>
    <x v="0"/>
    <x v="1"/>
    <s v="Trasferimento"/>
    <x v="1"/>
    <x v="3"/>
    <x v="0"/>
    <m/>
  </r>
  <r>
    <n v="175960"/>
    <x v="1"/>
    <x v="0"/>
    <x v="2"/>
    <x v="0"/>
    <x v="1"/>
    <x v="178"/>
    <x v="0"/>
    <x v="1"/>
    <s v="Trasferimento"/>
    <x v="0"/>
    <x v="6"/>
    <x v="0"/>
    <m/>
  </r>
  <r>
    <n v="211221"/>
    <x v="0"/>
    <x v="0"/>
    <x v="0"/>
    <x v="0"/>
    <x v="1"/>
    <x v="178"/>
    <x v="0"/>
    <x v="0"/>
    <s v="Trasferimento"/>
    <x v="0"/>
    <x v="3"/>
    <x v="0"/>
    <m/>
  </r>
  <r>
    <n v="217192"/>
    <x v="0"/>
    <x v="0"/>
    <x v="0"/>
    <x v="0"/>
    <x v="1"/>
    <x v="178"/>
    <x v="0"/>
    <x v="1"/>
    <s v="Trasferimento"/>
    <x v="0"/>
    <x v="3"/>
    <x v="0"/>
    <m/>
  </r>
  <r>
    <n v="153942"/>
    <x v="0"/>
    <x v="0"/>
    <x v="0"/>
    <x v="0"/>
    <x v="1"/>
    <x v="178"/>
    <x v="0"/>
    <x v="0"/>
    <s v="Trasferimento"/>
    <x v="0"/>
    <x v="3"/>
    <x v="0"/>
    <m/>
  </r>
  <r>
    <n v="166509"/>
    <x v="1"/>
    <x v="0"/>
    <x v="0"/>
    <x v="0"/>
    <x v="4"/>
    <x v="75"/>
    <x v="0"/>
    <x v="0"/>
    <s v="Trasferimento"/>
    <x v="0"/>
    <x v="2"/>
    <x v="0"/>
    <m/>
  </r>
  <r>
    <n v="181650"/>
    <x v="1"/>
    <x v="0"/>
    <x v="0"/>
    <x v="3"/>
    <x v="1"/>
    <x v="178"/>
    <x v="0"/>
    <x v="1"/>
    <s v="Trasferimento"/>
    <x v="0"/>
    <x v="6"/>
    <x v="0"/>
    <m/>
  </r>
  <r>
    <n v="180111"/>
    <x v="0"/>
    <x v="0"/>
    <x v="0"/>
    <x v="0"/>
    <x v="1"/>
    <x v="178"/>
    <x v="0"/>
    <x v="0"/>
    <s v="Trasferimento"/>
    <x v="0"/>
    <x v="3"/>
    <x v="0"/>
    <m/>
  </r>
  <r>
    <n v="176089"/>
    <x v="0"/>
    <x v="0"/>
    <x v="2"/>
    <x v="0"/>
    <x v="1"/>
    <x v="178"/>
    <x v="0"/>
    <x v="0"/>
    <s v="Trasferimento"/>
    <x v="0"/>
    <x v="0"/>
    <x v="0"/>
    <m/>
  </r>
  <r>
    <n v="189130"/>
    <x v="0"/>
    <x v="0"/>
    <x v="0"/>
    <x v="0"/>
    <x v="4"/>
    <x v="75"/>
    <x v="0"/>
    <x v="0"/>
    <s v="Trasferimento"/>
    <x v="0"/>
    <x v="4"/>
    <x v="0"/>
    <m/>
  </r>
  <r>
    <n v="206411"/>
    <x v="0"/>
    <x v="0"/>
    <x v="2"/>
    <x v="1"/>
    <x v="4"/>
    <x v="144"/>
    <x v="0"/>
    <x v="1"/>
    <s v="Trasferimento"/>
    <x v="1"/>
    <x v="0"/>
    <x v="0"/>
    <m/>
  </r>
  <r>
    <n v="126478"/>
    <x v="0"/>
    <x v="0"/>
    <x v="0"/>
    <x v="0"/>
    <x v="7"/>
    <x v="242"/>
    <x v="0"/>
    <x v="0"/>
    <s v="Trasferimento"/>
    <x v="0"/>
    <x v="0"/>
    <x v="0"/>
    <m/>
  </r>
  <r>
    <n v="141752"/>
    <x v="0"/>
    <x v="0"/>
    <x v="0"/>
    <x v="0"/>
    <x v="4"/>
    <x v="144"/>
    <x v="0"/>
    <x v="0"/>
    <s v="Trasferimento"/>
    <x v="1"/>
    <x v="1"/>
    <x v="0"/>
    <m/>
  </r>
  <r>
    <n v="119324"/>
    <x v="1"/>
    <x v="0"/>
    <x v="0"/>
    <x v="0"/>
    <x v="4"/>
    <x v="144"/>
    <x v="0"/>
    <x v="0"/>
    <s v="Trasferimento"/>
    <x v="1"/>
    <x v="2"/>
    <x v="0"/>
    <m/>
  </r>
  <r>
    <n v="148407"/>
    <x v="0"/>
    <x v="0"/>
    <x v="0"/>
    <x v="0"/>
    <x v="4"/>
    <x v="144"/>
    <x v="0"/>
    <x v="0"/>
    <s v="Trasferimento"/>
    <x v="1"/>
    <x v="1"/>
    <x v="0"/>
    <m/>
  </r>
  <r>
    <n v="203102"/>
    <x v="0"/>
    <x v="0"/>
    <x v="0"/>
    <x v="0"/>
    <x v="1"/>
    <x v="1"/>
    <x v="0"/>
    <x v="0"/>
    <s v="Trasferimento"/>
    <x v="0"/>
    <x v="1"/>
    <x v="0"/>
    <m/>
  </r>
  <r>
    <n v="100100"/>
    <x v="0"/>
    <x v="0"/>
    <x v="0"/>
    <x v="0"/>
    <x v="7"/>
    <x v="109"/>
    <x v="0"/>
    <x v="0"/>
    <s v="Trasferimento"/>
    <x v="1"/>
    <x v="0"/>
    <x v="0"/>
    <m/>
  </r>
  <r>
    <n v="135568"/>
    <x v="0"/>
    <x v="0"/>
    <x v="0"/>
    <x v="0"/>
    <x v="7"/>
    <x v="109"/>
    <x v="0"/>
    <x v="1"/>
    <s v="Trasferimento"/>
    <x v="1"/>
    <x v="4"/>
    <x v="0"/>
    <m/>
  </r>
  <r>
    <n v="1"/>
    <x v="0"/>
    <x v="0"/>
    <x v="0"/>
    <x v="0"/>
    <x v="7"/>
    <x v="109"/>
    <x v="0"/>
    <x v="0"/>
    <s v="Trasferimento"/>
    <x v="1"/>
    <x v="4"/>
    <x v="0"/>
    <m/>
  </r>
  <r>
    <n v="29455"/>
    <x v="0"/>
    <x v="0"/>
    <x v="0"/>
    <x v="0"/>
    <x v="7"/>
    <x v="109"/>
    <x v="0"/>
    <x v="0"/>
    <s v="Trasferimento"/>
    <x v="1"/>
    <x v="3"/>
    <x v="0"/>
    <m/>
  </r>
  <r>
    <n v="13539"/>
    <x v="0"/>
    <x v="0"/>
    <x v="0"/>
    <x v="0"/>
    <x v="7"/>
    <x v="109"/>
    <x v="0"/>
    <x v="1"/>
    <s v="Trasferimento"/>
    <x v="1"/>
    <x v="3"/>
    <x v="0"/>
    <m/>
  </r>
  <r>
    <n v="137146"/>
    <x v="0"/>
    <x v="0"/>
    <x v="0"/>
    <x v="0"/>
    <x v="8"/>
    <x v="296"/>
    <x v="0"/>
    <x v="1"/>
    <s v="Trasferimento"/>
    <x v="1"/>
    <x v="3"/>
    <x v="0"/>
    <m/>
  </r>
  <r>
    <n v="129990"/>
    <x v="0"/>
    <x v="0"/>
    <x v="0"/>
    <x v="0"/>
    <x v="7"/>
    <x v="44"/>
    <x v="0"/>
    <x v="0"/>
    <s v="Trasferimento"/>
    <x v="1"/>
    <x v="3"/>
    <x v="0"/>
    <m/>
  </r>
  <r>
    <n v="181344"/>
    <x v="1"/>
    <x v="0"/>
    <x v="0"/>
    <x v="0"/>
    <x v="4"/>
    <x v="338"/>
    <x v="0"/>
    <x v="0"/>
    <s v="Trasferimento"/>
    <x v="1"/>
    <x v="7"/>
    <x v="0"/>
    <s v="BG"/>
  </r>
  <r>
    <n v="197916"/>
    <x v="0"/>
    <x v="0"/>
    <x v="2"/>
    <x v="1"/>
    <x v="14"/>
    <x v="232"/>
    <x v="0"/>
    <x v="0"/>
    <s v="Trasferimento"/>
    <x v="0"/>
    <x v="0"/>
    <x v="0"/>
    <m/>
  </r>
  <r>
    <n v="150786"/>
    <x v="0"/>
    <x v="0"/>
    <x v="0"/>
    <x v="0"/>
    <x v="4"/>
    <x v="83"/>
    <x v="0"/>
    <x v="0"/>
    <s v="Trasferimento"/>
    <x v="0"/>
    <x v="1"/>
    <x v="0"/>
    <m/>
  </r>
  <r>
    <n v="213970"/>
    <x v="0"/>
    <x v="0"/>
    <x v="0"/>
    <x v="0"/>
    <x v="7"/>
    <x v="227"/>
    <x v="0"/>
    <x v="0"/>
    <s v="Trasferimento"/>
    <x v="1"/>
    <x v="0"/>
    <x v="0"/>
    <m/>
  </r>
  <r>
    <n v="222684"/>
    <x v="0"/>
    <x v="0"/>
    <x v="0"/>
    <x v="0"/>
    <x v="7"/>
    <x v="227"/>
    <x v="0"/>
    <x v="0"/>
    <s v="Trasferimento"/>
    <x v="1"/>
    <x v="3"/>
    <x v="0"/>
    <m/>
  </r>
  <r>
    <n v="175128"/>
    <x v="0"/>
    <x v="0"/>
    <x v="0"/>
    <x v="0"/>
    <x v="8"/>
    <x v="105"/>
    <x v="0"/>
    <x v="1"/>
    <s v="Trasferimento"/>
    <x v="2"/>
    <x v="0"/>
    <x v="0"/>
    <m/>
  </r>
  <r>
    <n v="227720"/>
    <x v="0"/>
    <x v="0"/>
    <x v="0"/>
    <x v="0"/>
    <x v="8"/>
    <x v="105"/>
    <x v="0"/>
    <x v="0"/>
    <s v="Trasferimento"/>
    <x v="2"/>
    <x v="0"/>
    <x v="0"/>
    <m/>
  </r>
  <r>
    <n v="126486"/>
    <x v="0"/>
    <x v="0"/>
    <x v="0"/>
    <x v="0"/>
    <x v="8"/>
    <x v="105"/>
    <x v="0"/>
    <x v="0"/>
    <s v="Trasferimento"/>
    <x v="2"/>
    <x v="4"/>
    <x v="0"/>
    <m/>
  </r>
  <r>
    <n v="176834"/>
    <x v="0"/>
    <x v="0"/>
    <x v="0"/>
    <x v="0"/>
    <x v="8"/>
    <x v="105"/>
    <x v="0"/>
    <x v="0"/>
    <s v="Trasferimento"/>
    <x v="2"/>
    <x v="0"/>
    <x v="0"/>
    <m/>
  </r>
  <r>
    <n v="176203"/>
    <x v="0"/>
    <x v="0"/>
    <x v="0"/>
    <x v="0"/>
    <x v="8"/>
    <x v="105"/>
    <x v="0"/>
    <x v="0"/>
    <s v="Trasferimento"/>
    <x v="2"/>
    <x v="0"/>
    <x v="0"/>
    <m/>
  </r>
  <r>
    <n v="183090"/>
    <x v="0"/>
    <x v="0"/>
    <x v="0"/>
    <x v="0"/>
    <x v="11"/>
    <x v="363"/>
    <x v="0"/>
    <x v="0"/>
    <s v="Trasferimento"/>
    <x v="1"/>
    <x v="0"/>
    <x v="0"/>
    <m/>
  </r>
  <r>
    <n v="200442"/>
    <x v="0"/>
    <x v="0"/>
    <x v="0"/>
    <x v="0"/>
    <x v="11"/>
    <x v="363"/>
    <x v="0"/>
    <x v="0"/>
    <s v="Trasferimento"/>
    <x v="1"/>
    <x v="0"/>
    <x v="0"/>
    <m/>
  </r>
  <r>
    <n v="210066"/>
    <x v="0"/>
    <x v="0"/>
    <x v="0"/>
    <x v="0"/>
    <x v="8"/>
    <x v="105"/>
    <x v="0"/>
    <x v="0"/>
    <s v="Trasferimento"/>
    <x v="2"/>
    <x v="0"/>
    <x v="0"/>
    <m/>
  </r>
  <r>
    <n v="191079"/>
    <x v="0"/>
    <x v="0"/>
    <x v="0"/>
    <x v="0"/>
    <x v="8"/>
    <x v="105"/>
    <x v="0"/>
    <x v="0"/>
    <s v="Trasferimento"/>
    <x v="2"/>
    <x v="0"/>
    <x v="0"/>
    <m/>
  </r>
  <r>
    <n v="179087"/>
    <x v="0"/>
    <x v="0"/>
    <x v="0"/>
    <x v="0"/>
    <x v="1"/>
    <x v="22"/>
    <x v="0"/>
    <x v="0"/>
    <s v="Trasferimento"/>
    <x v="1"/>
    <x v="4"/>
    <x v="0"/>
    <m/>
  </r>
  <r>
    <n v="140580"/>
    <x v="0"/>
    <x v="0"/>
    <x v="0"/>
    <x v="4"/>
    <x v="11"/>
    <x v="189"/>
    <x v="0"/>
    <x v="0"/>
    <s v="Trasferimento"/>
    <x v="1"/>
    <x v="0"/>
    <x v="0"/>
    <m/>
  </r>
  <r>
    <n v="36741"/>
    <x v="0"/>
    <x v="0"/>
    <x v="0"/>
    <x v="0"/>
    <x v="1"/>
    <x v="22"/>
    <x v="0"/>
    <x v="0"/>
    <s v="Trasferimento"/>
    <x v="1"/>
    <x v="4"/>
    <x v="0"/>
    <m/>
  </r>
  <r>
    <n v="36740"/>
    <x v="0"/>
    <x v="0"/>
    <x v="0"/>
    <x v="0"/>
    <x v="1"/>
    <x v="22"/>
    <x v="0"/>
    <x v="1"/>
    <s v="Trasferimento"/>
    <x v="1"/>
    <x v="4"/>
    <x v="0"/>
    <m/>
  </r>
  <r>
    <n v="94597"/>
    <x v="0"/>
    <x v="0"/>
    <x v="0"/>
    <x v="0"/>
    <x v="1"/>
    <x v="22"/>
    <x v="0"/>
    <x v="0"/>
    <s v="Trasferimento"/>
    <x v="1"/>
    <x v="3"/>
    <x v="0"/>
    <m/>
  </r>
  <r>
    <n v="216041"/>
    <x v="0"/>
    <x v="0"/>
    <x v="0"/>
    <x v="0"/>
    <x v="1"/>
    <x v="22"/>
    <x v="0"/>
    <x v="0"/>
    <s v="Trasferimento"/>
    <x v="1"/>
    <x v="4"/>
    <x v="0"/>
    <m/>
  </r>
  <r>
    <n v="216043"/>
    <x v="0"/>
    <x v="0"/>
    <x v="0"/>
    <x v="0"/>
    <x v="1"/>
    <x v="22"/>
    <x v="0"/>
    <x v="0"/>
    <s v="Trasferimento"/>
    <x v="1"/>
    <x v="4"/>
    <x v="0"/>
    <m/>
  </r>
  <r>
    <n v="77244"/>
    <x v="0"/>
    <x v="0"/>
    <x v="0"/>
    <x v="0"/>
    <x v="8"/>
    <x v="92"/>
    <x v="0"/>
    <x v="0"/>
    <s v="Trasferimento"/>
    <x v="1"/>
    <x v="4"/>
    <x v="0"/>
    <m/>
  </r>
  <r>
    <n v="129420"/>
    <x v="0"/>
    <x v="0"/>
    <x v="0"/>
    <x v="0"/>
    <x v="7"/>
    <x v="135"/>
    <x v="0"/>
    <x v="0"/>
    <s v="Trasferimento"/>
    <x v="1"/>
    <x v="3"/>
    <x v="0"/>
    <m/>
  </r>
  <r>
    <n v="216297"/>
    <x v="0"/>
    <x v="0"/>
    <x v="0"/>
    <x v="0"/>
    <x v="7"/>
    <x v="135"/>
    <x v="0"/>
    <x v="0"/>
    <s v="Trasferimento"/>
    <x v="1"/>
    <x v="1"/>
    <x v="0"/>
    <m/>
  </r>
  <r>
    <n v="203604"/>
    <x v="0"/>
    <x v="0"/>
    <x v="0"/>
    <x v="0"/>
    <x v="7"/>
    <x v="135"/>
    <x v="0"/>
    <x v="0"/>
    <s v="Trasferimento"/>
    <x v="1"/>
    <x v="3"/>
    <x v="0"/>
    <m/>
  </r>
  <r>
    <n v="222818"/>
    <x v="0"/>
    <x v="0"/>
    <x v="0"/>
    <x v="0"/>
    <x v="7"/>
    <x v="135"/>
    <x v="0"/>
    <x v="0"/>
    <s v="Trasferimento"/>
    <x v="1"/>
    <x v="3"/>
    <x v="0"/>
    <m/>
  </r>
  <r>
    <n v="232474"/>
    <x v="0"/>
    <x v="0"/>
    <x v="0"/>
    <x v="0"/>
    <x v="7"/>
    <x v="45"/>
    <x v="0"/>
    <x v="0"/>
    <s v="Trasferimento"/>
    <x v="1"/>
    <x v="0"/>
    <x v="0"/>
    <m/>
  </r>
  <r>
    <n v="87170"/>
    <x v="0"/>
    <x v="0"/>
    <x v="0"/>
    <x v="0"/>
    <x v="7"/>
    <x v="135"/>
    <x v="0"/>
    <x v="0"/>
    <s v="Trasferimento"/>
    <x v="1"/>
    <x v="3"/>
    <x v="0"/>
    <m/>
  </r>
  <r>
    <n v="110266"/>
    <x v="0"/>
    <x v="0"/>
    <x v="2"/>
    <x v="0"/>
    <x v="9"/>
    <x v="196"/>
    <x v="0"/>
    <x v="0"/>
    <s v="Trasferimento"/>
    <x v="1"/>
    <x v="0"/>
    <x v="0"/>
    <m/>
  </r>
  <r>
    <n v="99437"/>
    <x v="0"/>
    <x v="0"/>
    <x v="2"/>
    <x v="1"/>
    <x v="8"/>
    <x v="372"/>
    <x v="0"/>
    <x v="1"/>
    <s v="Trasferimento"/>
    <x v="0"/>
    <x v="4"/>
    <x v="0"/>
    <m/>
  </r>
  <r>
    <n v="178444"/>
    <x v="1"/>
    <x v="0"/>
    <x v="0"/>
    <x v="0"/>
    <x v="7"/>
    <x v="135"/>
    <x v="0"/>
    <x v="0"/>
    <s v="Trasferimento"/>
    <x v="1"/>
    <x v="6"/>
    <x v="0"/>
    <s v="B"/>
  </r>
  <r>
    <n v="200561"/>
    <x v="1"/>
    <x v="0"/>
    <x v="0"/>
    <x v="1"/>
    <x v="7"/>
    <x v="135"/>
    <x v="0"/>
    <x v="0"/>
    <s v="Trasferimento"/>
    <x v="1"/>
    <x v="5"/>
    <x v="0"/>
    <m/>
  </r>
  <r>
    <n v="87400"/>
    <x v="0"/>
    <x v="0"/>
    <x v="0"/>
    <x v="0"/>
    <x v="7"/>
    <x v="135"/>
    <x v="0"/>
    <x v="0"/>
    <s v="Trasferimento"/>
    <x v="1"/>
    <x v="3"/>
    <x v="0"/>
    <m/>
  </r>
  <r>
    <n v="138714"/>
    <x v="0"/>
    <x v="0"/>
    <x v="0"/>
    <x v="0"/>
    <x v="7"/>
    <x v="135"/>
    <x v="0"/>
    <x v="1"/>
    <s v="Trasferimento"/>
    <x v="1"/>
    <x v="3"/>
    <x v="0"/>
    <m/>
  </r>
  <r>
    <n v="104684"/>
    <x v="0"/>
    <x v="0"/>
    <x v="0"/>
    <x v="0"/>
    <x v="7"/>
    <x v="135"/>
    <x v="0"/>
    <x v="0"/>
    <s v="Trasferimento"/>
    <x v="1"/>
    <x v="4"/>
    <x v="0"/>
    <m/>
  </r>
  <r>
    <n v="196615"/>
    <x v="0"/>
    <x v="0"/>
    <x v="0"/>
    <x v="0"/>
    <x v="4"/>
    <x v="50"/>
    <x v="0"/>
    <x v="0"/>
    <s v="Trasferimento"/>
    <x v="1"/>
    <x v="0"/>
    <x v="0"/>
    <m/>
  </r>
  <r>
    <n v="150663"/>
    <x v="0"/>
    <x v="0"/>
    <x v="0"/>
    <x v="0"/>
    <x v="11"/>
    <x v="130"/>
    <x v="0"/>
    <x v="0"/>
    <s v="Trasferimento"/>
    <x v="1"/>
    <x v="0"/>
    <x v="0"/>
    <m/>
  </r>
  <r>
    <n v="91774"/>
    <x v="0"/>
    <x v="0"/>
    <x v="0"/>
    <x v="0"/>
    <x v="11"/>
    <x v="130"/>
    <x v="0"/>
    <x v="0"/>
    <s v="Trasferimento"/>
    <x v="1"/>
    <x v="3"/>
    <x v="0"/>
    <m/>
  </r>
  <r>
    <n v="206091"/>
    <x v="0"/>
    <x v="0"/>
    <x v="0"/>
    <x v="0"/>
    <x v="11"/>
    <x v="130"/>
    <x v="0"/>
    <x v="0"/>
    <s v="Trasferimento"/>
    <x v="1"/>
    <x v="0"/>
    <x v="0"/>
    <m/>
  </r>
  <r>
    <n v="206090"/>
    <x v="0"/>
    <x v="0"/>
    <x v="0"/>
    <x v="0"/>
    <x v="11"/>
    <x v="130"/>
    <x v="0"/>
    <x v="0"/>
    <s v="Trasferimento"/>
    <x v="1"/>
    <x v="0"/>
    <x v="0"/>
    <m/>
  </r>
  <r>
    <n v="49962"/>
    <x v="0"/>
    <x v="0"/>
    <x v="0"/>
    <x v="0"/>
    <x v="11"/>
    <x v="130"/>
    <x v="0"/>
    <x v="0"/>
    <s v="Trasferimento"/>
    <x v="1"/>
    <x v="4"/>
    <x v="0"/>
    <m/>
  </r>
  <r>
    <n v="104257"/>
    <x v="0"/>
    <x v="0"/>
    <x v="0"/>
    <x v="0"/>
    <x v="11"/>
    <x v="130"/>
    <x v="0"/>
    <x v="0"/>
    <s v="Trasferimento"/>
    <x v="1"/>
    <x v="1"/>
    <x v="0"/>
    <m/>
  </r>
  <r>
    <n v="39749"/>
    <x v="0"/>
    <x v="0"/>
    <x v="0"/>
    <x v="0"/>
    <x v="11"/>
    <x v="130"/>
    <x v="0"/>
    <x v="0"/>
    <s v="Trasferimento"/>
    <x v="1"/>
    <x v="3"/>
    <x v="0"/>
    <m/>
  </r>
  <r>
    <n v="212991"/>
    <x v="0"/>
    <x v="0"/>
    <x v="0"/>
    <x v="0"/>
    <x v="11"/>
    <x v="130"/>
    <x v="0"/>
    <x v="0"/>
    <s v="Trasferimento"/>
    <x v="1"/>
    <x v="0"/>
    <x v="0"/>
    <m/>
  </r>
  <r>
    <n v="161500"/>
    <x v="0"/>
    <x v="0"/>
    <x v="0"/>
    <x v="0"/>
    <x v="11"/>
    <x v="130"/>
    <x v="0"/>
    <x v="0"/>
    <s v="Trasferimento"/>
    <x v="1"/>
    <x v="0"/>
    <x v="0"/>
    <m/>
  </r>
  <r>
    <n v="127977"/>
    <x v="0"/>
    <x v="0"/>
    <x v="0"/>
    <x v="0"/>
    <x v="11"/>
    <x v="130"/>
    <x v="0"/>
    <x v="0"/>
    <s v="Trasferimento"/>
    <x v="1"/>
    <x v="0"/>
    <x v="0"/>
    <m/>
  </r>
  <r>
    <n v="133147"/>
    <x v="0"/>
    <x v="0"/>
    <x v="0"/>
    <x v="0"/>
    <x v="11"/>
    <x v="130"/>
    <x v="0"/>
    <x v="0"/>
    <s v="Trasferimento"/>
    <x v="1"/>
    <x v="0"/>
    <x v="0"/>
    <m/>
  </r>
  <r>
    <n v="150671"/>
    <x v="0"/>
    <x v="0"/>
    <x v="0"/>
    <x v="0"/>
    <x v="11"/>
    <x v="130"/>
    <x v="0"/>
    <x v="0"/>
    <s v="Trasferimento"/>
    <x v="1"/>
    <x v="3"/>
    <x v="0"/>
    <m/>
  </r>
  <r>
    <n v="46782"/>
    <x v="0"/>
    <x v="0"/>
    <x v="0"/>
    <x v="0"/>
    <x v="11"/>
    <x v="130"/>
    <x v="0"/>
    <x v="0"/>
    <s v="Trasferimento"/>
    <x v="1"/>
    <x v="4"/>
    <x v="0"/>
    <m/>
  </r>
  <r>
    <n v="12866"/>
    <x v="0"/>
    <x v="0"/>
    <x v="0"/>
    <x v="0"/>
    <x v="4"/>
    <x v="87"/>
    <x v="0"/>
    <x v="0"/>
    <s v="Trasferimento"/>
    <x v="0"/>
    <x v="0"/>
    <x v="0"/>
    <m/>
  </r>
  <r>
    <n v="104686"/>
    <x v="0"/>
    <x v="0"/>
    <x v="0"/>
    <x v="0"/>
    <x v="7"/>
    <x v="135"/>
    <x v="0"/>
    <x v="0"/>
    <s v="Trasferimento"/>
    <x v="1"/>
    <x v="4"/>
    <x v="0"/>
    <m/>
  </r>
  <r>
    <n v="176566"/>
    <x v="0"/>
    <x v="0"/>
    <x v="0"/>
    <x v="0"/>
    <x v="7"/>
    <x v="135"/>
    <x v="0"/>
    <x v="0"/>
    <s v="Trasferimento"/>
    <x v="1"/>
    <x v="3"/>
    <x v="0"/>
    <m/>
  </r>
  <r>
    <n v="167908"/>
    <x v="0"/>
    <x v="0"/>
    <x v="0"/>
    <x v="0"/>
    <x v="7"/>
    <x v="33"/>
    <x v="0"/>
    <x v="0"/>
    <s v="Trasferimento"/>
    <x v="1"/>
    <x v="0"/>
    <x v="0"/>
    <m/>
  </r>
  <r>
    <n v="223269"/>
    <x v="0"/>
    <x v="0"/>
    <x v="0"/>
    <x v="0"/>
    <x v="7"/>
    <x v="135"/>
    <x v="0"/>
    <x v="0"/>
    <s v="Trasferimento"/>
    <x v="1"/>
    <x v="3"/>
    <x v="0"/>
    <m/>
  </r>
  <r>
    <n v="218225"/>
    <x v="1"/>
    <x v="0"/>
    <x v="0"/>
    <x v="0"/>
    <x v="2"/>
    <x v="55"/>
    <x v="0"/>
    <x v="0"/>
    <s v="Trasferimento"/>
    <x v="1"/>
    <x v="7"/>
    <x v="0"/>
    <s v="B"/>
  </r>
  <r>
    <n v="83227"/>
    <x v="0"/>
    <x v="0"/>
    <x v="0"/>
    <x v="0"/>
    <x v="2"/>
    <x v="55"/>
    <x v="0"/>
    <x v="0"/>
    <s v="Trasferimento"/>
    <x v="1"/>
    <x v="4"/>
    <x v="0"/>
    <m/>
  </r>
  <r>
    <n v="208361"/>
    <x v="0"/>
    <x v="0"/>
    <x v="0"/>
    <x v="0"/>
    <x v="7"/>
    <x v="135"/>
    <x v="0"/>
    <x v="0"/>
    <s v="Trasferimento"/>
    <x v="1"/>
    <x v="0"/>
    <x v="0"/>
    <m/>
  </r>
  <r>
    <n v="117673"/>
    <x v="0"/>
    <x v="0"/>
    <x v="0"/>
    <x v="0"/>
    <x v="7"/>
    <x v="135"/>
    <x v="0"/>
    <x v="0"/>
    <s v="Trasferimento"/>
    <x v="1"/>
    <x v="4"/>
    <x v="0"/>
    <m/>
  </r>
  <r>
    <n v="147339"/>
    <x v="1"/>
    <x v="0"/>
    <x v="0"/>
    <x v="0"/>
    <x v="2"/>
    <x v="55"/>
    <x v="0"/>
    <x v="1"/>
    <s v="Trasferimento"/>
    <x v="1"/>
    <x v="6"/>
    <x v="0"/>
    <s v="B"/>
  </r>
  <r>
    <n v="109314"/>
    <x v="0"/>
    <x v="0"/>
    <x v="0"/>
    <x v="0"/>
    <x v="2"/>
    <x v="55"/>
    <x v="0"/>
    <x v="0"/>
    <s v="Trasferimento"/>
    <x v="1"/>
    <x v="1"/>
    <x v="0"/>
    <m/>
  </r>
  <r>
    <n v="84869"/>
    <x v="0"/>
    <x v="0"/>
    <x v="0"/>
    <x v="0"/>
    <x v="7"/>
    <x v="135"/>
    <x v="0"/>
    <x v="0"/>
    <s v="Trasferimento"/>
    <x v="1"/>
    <x v="3"/>
    <x v="0"/>
    <m/>
  </r>
  <r>
    <n v="97061"/>
    <x v="0"/>
    <x v="0"/>
    <x v="0"/>
    <x v="0"/>
    <x v="7"/>
    <x v="135"/>
    <x v="0"/>
    <x v="0"/>
    <s v="Trasferimento"/>
    <x v="1"/>
    <x v="4"/>
    <x v="0"/>
    <m/>
  </r>
  <r>
    <n v="153874"/>
    <x v="0"/>
    <x v="0"/>
    <x v="0"/>
    <x v="0"/>
    <x v="7"/>
    <x v="135"/>
    <x v="0"/>
    <x v="1"/>
    <s v="Trasferimento"/>
    <x v="1"/>
    <x v="0"/>
    <x v="0"/>
    <m/>
  </r>
  <r>
    <n v="159057"/>
    <x v="0"/>
    <x v="0"/>
    <x v="2"/>
    <x v="3"/>
    <x v="8"/>
    <x v="372"/>
    <x v="0"/>
    <x v="0"/>
    <s v="Trasferimento"/>
    <x v="0"/>
    <x v="4"/>
    <x v="0"/>
    <m/>
  </r>
  <r>
    <n v="103892"/>
    <x v="0"/>
    <x v="0"/>
    <x v="2"/>
    <x v="0"/>
    <x v="8"/>
    <x v="372"/>
    <x v="0"/>
    <x v="0"/>
    <s v="Trasferimento"/>
    <x v="0"/>
    <x v="0"/>
    <x v="0"/>
    <m/>
  </r>
  <r>
    <n v="227673"/>
    <x v="1"/>
    <x v="0"/>
    <x v="0"/>
    <x v="1"/>
    <x v="4"/>
    <x v="47"/>
    <x v="0"/>
    <x v="0"/>
    <s v="Trasferimento"/>
    <x v="0"/>
    <x v="6"/>
    <x v="0"/>
    <m/>
  </r>
  <r>
    <n v="69722"/>
    <x v="0"/>
    <x v="0"/>
    <x v="0"/>
    <x v="0"/>
    <x v="4"/>
    <x v="75"/>
    <x v="0"/>
    <x v="0"/>
    <s v="Trasferimento"/>
    <x v="0"/>
    <x v="4"/>
    <x v="0"/>
    <m/>
  </r>
  <r>
    <n v="138634"/>
    <x v="0"/>
    <x v="0"/>
    <x v="0"/>
    <x v="0"/>
    <x v="12"/>
    <x v="254"/>
    <x v="0"/>
    <x v="0"/>
    <s v="Trasferimento"/>
    <x v="0"/>
    <x v="0"/>
    <x v="0"/>
    <m/>
  </r>
  <r>
    <n v="88511"/>
    <x v="0"/>
    <x v="0"/>
    <x v="2"/>
    <x v="1"/>
    <x v="7"/>
    <x v="395"/>
    <x v="0"/>
    <x v="0"/>
    <s v="Trasferimento"/>
    <x v="0"/>
    <x v="0"/>
    <x v="0"/>
    <m/>
  </r>
  <r>
    <n v="88521"/>
    <x v="0"/>
    <x v="0"/>
    <x v="2"/>
    <x v="1"/>
    <x v="7"/>
    <x v="395"/>
    <x v="0"/>
    <x v="1"/>
    <s v="Trasferimento"/>
    <x v="0"/>
    <x v="0"/>
    <x v="0"/>
    <m/>
  </r>
  <r>
    <n v="152686"/>
    <x v="0"/>
    <x v="0"/>
    <x v="2"/>
    <x v="0"/>
    <x v="7"/>
    <x v="395"/>
    <x v="0"/>
    <x v="1"/>
    <s v="Trasferimento"/>
    <x v="0"/>
    <x v="3"/>
    <x v="0"/>
    <m/>
  </r>
  <r>
    <n v="54779"/>
    <x v="0"/>
    <x v="0"/>
    <x v="0"/>
    <x v="0"/>
    <x v="7"/>
    <x v="395"/>
    <x v="0"/>
    <x v="1"/>
    <s v="Trasferimento"/>
    <x v="0"/>
    <x v="0"/>
    <x v="0"/>
    <m/>
  </r>
  <r>
    <n v="134160"/>
    <x v="0"/>
    <x v="0"/>
    <x v="2"/>
    <x v="1"/>
    <x v="11"/>
    <x v="388"/>
    <x v="0"/>
    <x v="0"/>
    <s v="Trasferimento"/>
    <x v="0"/>
    <x v="4"/>
    <x v="0"/>
    <m/>
  </r>
  <r>
    <n v="140930"/>
    <x v="0"/>
    <x v="0"/>
    <x v="0"/>
    <x v="0"/>
    <x v="11"/>
    <x v="388"/>
    <x v="0"/>
    <x v="0"/>
    <s v="Trasferimento"/>
    <x v="0"/>
    <x v="3"/>
    <x v="0"/>
    <m/>
  </r>
  <r>
    <n v="144864"/>
    <x v="0"/>
    <x v="1"/>
    <x v="0"/>
    <x v="1"/>
    <x v="11"/>
    <x v="388"/>
    <x v="0"/>
    <x v="0"/>
    <s v="Trasferimento"/>
    <x v="0"/>
    <x v="3"/>
    <x v="0"/>
    <m/>
  </r>
  <r>
    <n v="162220"/>
    <x v="0"/>
    <x v="0"/>
    <x v="0"/>
    <x v="1"/>
    <x v="11"/>
    <x v="388"/>
    <x v="0"/>
    <x v="0"/>
    <s v="Trasferimento"/>
    <x v="0"/>
    <x v="4"/>
    <x v="0"/>
    <m/>
  </r>
  <r>
    <n v="230467"/>
    <x v="0"/>
    <x v="1"/>
    <x v="0"/>
    <x v="1"/>
    <x v="11"/>
    <x v="388"/>
    <x v="0"/>
    <x v="0"/>
    <s v="Trasferimento"/>
    <x v="0"/>
    <x v="0"/>
    <x v="0"/>
    <m/>
  </r>
  <r>
    <n v="36192"/>
    <x v="0"/>
    <x v="0"/>
    <x v="0"/>
    <x v="0"/>
    <x v="12"/>
    <x v="314"/>
    <x v="0"/>
    <x v="0"/>
    <s v="Trasferimento"/>
    <x v="0"/>
    <x v="4"/>
    <x v="0"/>
    <m/>
  </r>
  <r>
    <n v="36208"/>
    <x v="0"/>
    <x v="0"/>
    <x v="0"/>
    <x v="0"/>
    <x v="12"/>
    <x v="314"/>
    <x v="0"/>
    <x v="1"/>
    <s v="Trasferimento"/>
    <x v="0"/>
    <x v="4"/>
    <x v="0"/>
    <m/>
  </r>
  <r>
    <n v="195746"/>
    <x v="1"/>
    <x v="0"/>
    <x v="0"/>
    <x v="0"/>
    <x v="7"/>
    <x v="56"/>
    <x v="0"/>
    <x v="1"/>
    <s v="Trasferimento"/>
    <x v="1"/>
    <x v="6"/>
    <x v="0"/>
    <m/>
  </r>
  <r>
    <n v="207220"/>
    <x v="1"/>
    <x v="1"/>
    <x v="0"/>
    <x v="0"/>
    <x v="7"/>
    <x v="56"/>
    <x v="0"/>
    <x v="0"/>
    <s v="Trasferimento"/>
    <x v="1"/>
    <x v="5"/>
    <x v="0"/>
    <m/>
  </r>
  <r>
    <n v="129444"/>
    <x v="0"/>
    <x v="0"/>
    <x v="0"/>
    <x v="0"/>
    <x v="7"/>
    <x v="135"/>
    <x v="0"/>
    <x v="0"/>
    <s v="Trasferimento"/>
    <x v="1"/>
    <x v="3"/>
    <x v="0"/>
    <m/>
  </r>
  <r>
    <n v="89604"/>
    <x v="0"/>
    <x v="0"/>
    <x v="0"/>
    <x v="0"/>
    <x v="7"/>
    <x v="135"/>
    <x v="0"/>
    <x v="0"/>
    <s v="Trasferimento"/>
    <x v="1"/>
    <x v="1"/>
    <x v="0"/>
    <m/>
  </r>
  <r>
    <n v="137113"/>
    <x v="0"/>
    <x v="0"/>
    <x v="0"/>
    <x v="0"/>
    <x v="7"/>
    <x v="135"/>
    <x v="0"/>
    <x v="0"/>
    <s v="Trasferimento"/>
    <x v="1"/>
    <x v="4"/>
    <x v="0"/>
    <m/>
  </r>
  <r>
    <n v="179583"/>
    <x v="0"/>
    <x v="0"/>
    <x v="0"/>
    <x v="0"/>
    <x v="7"/>
    <x v="135"/>
    <x v="0"/>
    <x v="0"/>
    <s v="Trasferimento"/>
    <x v="1"/>
    <x v="3"/>
    <x v="0"/>
    <m/>
  </r>
  <r>
    <n v="166618"/>
    <x v="0"/>
    <x v="0"/>
    <x v="0"/>
    <x v="0"/>
    <x v="7"/>
    <x v="135"/>
    <x v="0"/>
    <x v="0"/>
    <s v="Trasferimento"/>
    <x v="1"/>
    <x v="0"/>
    <x v="0"/>
    <m/>
  </r>
  <r>
    <n v="141938"/>
    <x v="0"/>
    <x v="0"/>
    <x v="0"/>
    <x v="0"/>
    <x v="7"/>
    <x v="135"/>
    <x v="0"/>
    <x v="0"/>
    <s v="Trasferimento"/>
    <x v="1"/>
    <x v="3"/>
    <x v="0"/>
    <m/>
  </r>
  <r>
    <n v="203555"/>
    <x v="0"/>
    <x v="0"/>
    <x v="0"/>
    <x v="0"/>
    <x v="11"/>
    <x v="189"/>
    <x v="0"/>
    <x v="0"/>
    <s v="Trasferimento"/>
    <x v="1"/>
    <x v="0"/>
    <x v="0"/>
    <m/>
  </r>
  <r>
    <n v="166523"/>
    <x v="0"/>
    <x v="0"/>
    <x v="0"/>
    <x v="0"/>
    <x v="7"/>
    <x v="135"/>
    <x v="0"/>
    <x v="0"/>
    <s v="Trasferimento"/>
    <x v="1"/>
    <x v="0"/>
    <x v="0"/>
    <m/>
  </r>
  <r>
    <n v="165870"/>
    <x v="0"/>
    <x v="0"/>
    <x v="0"/>
    <x v="0"/>
    <x v="7"/>
    <x v="135"/>
    <x v="0"/>
    <x v="1"/>
    <s v="Trasferimento"/>
    <x v="1"/>
    <x v="3"/>
    <x v="0"/>
    <m/>
  </r>
  <r>
    <n v="131379"/>
    <x v="1"/>
    <x v="0"/>
    <x v="0"/>
    <x v="0"/>
    <x v="7"/>
    <x v="135"/>
    <x v="0"/>
    <x v="0"/>
    <s v="Trasferimento"/>
    <x v="1"/>
    <x v="2"/>
    <x v="0"/>
    <m/>
  </r>
  <r>
    <n v="200568"/>
    <x v="0"/>
    <x v="0"/>
    <x v="0"/>
    <x v="0"/>
    <x v="7"/>
    <x v="135"/>
    <x v="0"/>
    <x v="0"/>
    <s v="Trasferimento"/>
    <x v="1"/>
    <x v="0"/>
    <x v="0"/>
    <m/>
  </r>
  <r>
    <n v="138747"/>
    <x v="0"/>
    <x v="0"/>
    <x v="0"/>
    <x v="0"/>
    <x v="7"/>
    <x v="135"/>
    <x v="0"/>
    <x v="0"/>
    <s v="Trasferimento"/>
    <x v="1"/>
    <x v="4"/>
    <x v="0"/>
    <m/>
  </r>
  <r>
    <n v="79880"/>
    <x v="0"/>
    <x v="0"/>
    <x v="0"/>
    <x v="0"/>
    <x v="7"/>
    <x v="135"/>
    <x v="0"/>
    <x v="0"/>
    <s v="Trasferimento"/>
    <x v="1"/>
    <x v="4"/>
    <x v="0"/>
    <m/>
  </r>
  <r>
    <n v="148457"/>
    <x v="0"/>
    <x v="0"/>
    <x v="0"/>
    <x v="0"/>
    <x v="7"/>
    <x v="135"/>
    <x v="0"/>
    <x v="0"/>
    <s v="Trasferimento"/>
    <x v="1"/>
    <x v="0"/>
    <x v="0"/>
    <m/>
  </r>
  <r>
    <n v="103687"/>
    <x v="0"/>
    <x v="0"/>
    <x v="0"/>
    <x v="0"/>
    <x v="12"/>
    <x v="148"/>
    <x v="0"/>
    <x v="0"/>
    <s v="Trasferimento"/>
    <x v="1"/>
    <x v="1"/>
    <x v="0"/>
    <m/>
  </r>
  <r>
    <n v="184863"/>
    <x v="0"/>
    <x v="0"/>
    <x v="2"/>
    <x v="1"/>
    <x v="7"/>
    <x v="33"/>
    <x v="0"/>
    <x v="0"/>
    <s v="Trasferimento"/>
    <x v="1"/>
    <x v="0"/>
    <x v="0"/>
    <m/>
  </r>
  <r>
    <n v="133623"/>
    <x v="0"/>
    <x v="0"/>
    <x v="0"/>
    <x v="0"/>
    <x v="12"/>
    <x v="314"/>
    <x v="0"/>
    <x v="0"/>
    <s v="Trasferimento"/>
    <x v="0"/>
    <x v="0"/>
    <x v="0"/>
    <m/>
  </r>
  <r>
    <n v="228209"/>
    <x v="0"/>
    <x v="0"/>
    <x v="0"/>
    <x v="1"/>
    <x v="11"/>
    <x v="244"/>
    <x v="0"/>
    <x v="0"/>
    <s v="Trasferimento"/>
    <x v="0"/>
    <x v="0"/>
    <x v="0"/>
    <m/>
  </r>
  <r>
    <n v="70706"/>
    <x v="0"/>
    <x v="0"/>
    <x v="2"/>
    <x v="0"/>
    <x v="8"/>
    <x v="34"/>
    <x v="0"/>
    <x v="0"/>
    <s v="Trasferimento"/>
    <x v="1"/>
    <x v="4"/>
    <x v="0"/>
    <m/>
  </r>
  <r>
    <n v="203071"/>
    <x v="0"/>
    <x v="0"/>
    <x v="0"/>
    <x v="0"/>
    <x v="8"/>
    <x v="34"/>
    <x v="0"/>
    <x v="0"/>
    <s v="Trasferimento"/>
    <x v="1"/>
    <x v="3"/>
    <x v="0"/>
    <m/>
  </r>
  <r>
    <n v="213407"/>
    <x v="0"/>
    <x v="0"/>
    <x v="0"/>
    <x v="0"/>
    <x v="8"/>
    <x v="34"/>
    <x v="0"/>
    <x v="1"/>
    <s v="Trasferimento"/>
    <x v="1"/>
    <x v="3"/>
    <x v="0"/>
    <m/>
  </r>
  <r>
    <n v="219980"/>
    <x v="0"/>
    <x v="0"/>
    <x v="0"/>
    <x v="0"/>
    <x v="8"/>
    <x v="34"/>
    <x v="0"/>
    <x v="0"/>
    <s v="Trasferimento"/>
    <x v="1"/>
    <x v="1"/>
    <x v="0"/>
    <m/>
  </r>
  <r>
    <n v="21161"/>
    <x v="0"/>
    <x v="0"/>
    <x v="0"/>
    <x v="0"/>
    <x v="8"/>
    <x v="34"/>
    <x v="0"/>
    <x v="0"/>
    <s v="Trasferimento"/>
    <x v="1"/>
    <x v="3"/>
    <x v="0"/>
    <m/>
  </r>
  <r>
    <n v="92274"/>
    <x v="0"/>
    <x v="0"/>
    <x v="0"/>
    <x v="0"/>
    <x v="8"/>
    <x v="34"/>
    <x v="0"/>
    <x v="0"/>
    <s v="Trasferimento"/>
    <x v="1"/>
    <x v="0"/>
    <x v="0"/>
    <m/>
  </r>
  <r>
    <n v="188967"/>
    <x v="0"/>
    <x v="0"/>
    <x v="0"/>
    <x v="0"/>
    <x v="8"/>
    <x v="34"/>
    <x v="0"/>
    <x v="0"/>
    <s v="Trasferimento"/>
    <x v="1"/>
    <x v="0"/>
    <x v="0"/>
    <m/>
  </r>
  <r>
    <n v="191808"/>
    <x v="0"/>
    <x v="0"/>
    <x v="0"/>
    <x v="1"/>
    <x v="8"/>
    <x v="34"/>
    <x v="0"/>
    <x v="0"/>
    <s v="Trasferimento"/>
    <x v="1"/>
    <x v="3"/>
    <x v="0"/>
    <m/>
  </r>
  <r>
    <n v="226781"/>
    <x v="0"/>
    <x v="0"/>
    <x v="0"/>
    <x v="1"/>
    <x v="8"/>
    <x v="34"/>
    <x v="0"/>
    <x v="0"/>
    <s v="Trasferimento"/>
    <x v="1"/>
    <x v="4"/>
    <x v="0"/>
    <m/>
  </r>
  <r>
    <n v="217295"/>
    <x v="0"/>
    <x v="0"/>
    <x v="2"/>
    <x v="0"/>
    <x v="8"/>
    <x v="34"/>
    <x v="0"/>
    <x v="0"/>
    <s v="Trasferimento"/>
    <x v="1"/>
    <x v="1"/>
    <x v="0"/>
    <m/>
  </r>
  <r>
    <n v="180775"/>
    <x v="0"/>
    <x v="0"/>
    <x v="0"/>
    <x v="0"/>
    <x v="8"/>
    <x v="34"/>
    <x v="0"/>
    <x v="0"/>
    <s v="Trasferimento"/>
    <x v="1"/>
    <x v="0"/>
    <x v="0"/>
    <m/>
  </r>
  <r>
    <n v="180779"/>
    <x v="0"/>
    <x v="0"/>
    <x v="0"/>
    <x v="0"/>
    <x v="8"/>
    <x v="34"/>
    <x v="0"/>
    <x v="0"/>
    <s v="Trasferimento"/>
    <x v="1"/>
    <x v="0"/>
    <x v="0"/>
    <m/>
  </r>
  <r>
    <n v="179092"/>
    <x v="0"/>
    <x v="0"/>
    <x v="0"/>
    <x v="0"/>
    <x v="1"/>
    <x v="1"/>
    <x v="0"/>
    <x v="0"/>
    <s v="Trasferimento"/>
    <x v="0"/>
    <x v="3"/>
    <x v="0"/>
    <m/>
  </r>
  <r>
    <n v="159015"/>
    <x v="0"/>
    <x v="0"/>
    <x v="0"/>
    <x v="0"/>
    <x v="7"/>
    <x v="103"/>
    <x v="0"/>
    <x v="0"/>
    <s v="Trasferimento"/>
    <x v="1"/>
    <x v="0"/>
    <x v="0"/>
    <m/>
  </r>
  <r>
    <n v="205026"/>
    <x v="0"/>
    <x v="0"/>
    <x v="0"/>
    <x v="0"/>
    <x v="11"/>
    <x v="120"/>
    <x v="0"/>
    <x v="0"/>
    <s v="Trasferimento"/>
    <x v="1"/>
    <x v="0"/>
    <x v="0"/>
    <m/>
  </r>
  <r>
    <n v="91904"/>
    <x v="0"/>
    <x v="0"/>
    <x v="0"/>
    <x v="0"/>
    <x v="1"/>
    <x v="26"/>
    <x v="0"/>
    <x v="0"/>
    <s v="Trasferimento"/>
    <x v="1"/>
    <x v="0"/>
    <x v="0"/>
    <m/>
  </r>
  <r>
    <n v="114576"/>
    <x v="0"/>
    <x v="0"/>
    <x v="0"/>
    <x v="0"/>
    <x v="1"/>
    <x v="26"/>
    <x v="0"/>
    <x v="0"/>
    <s v="Trasferimento"/>
    <x v="1"/>
    <x v="4"/>
    <x v="0"/>
    <m/>
  </r>
  <r>
    <n v="128611"/>
    <x v="0"/>
    <x v="0"/>
    <x v="0"/>
    <x v="0"/>
    <x v="1"/>
    <x v="26"/>
    <x v="0"/>
    <x v="0"/>
    <s v="Trasferimento"/>
    <x v="1"/>
    <x v="0"/>
    <x v="0"/>
    <m/>
  </r>
  <r>
    <n v="93118"/>
    <x v="0"/>
    <x v="0"/>
    <x v="0"/>
    <x v="0"/>
    <x v="1"/>
    <x v="26"/>
    <x v="0"/>
    <x v="0"/>
    <s v="Trasferimento"/>
    <x v="1"/>
    <x v="0"/>
    <x v="0"/>
    <m/>
  </r>
  <r>
    <n v="200211"/>
    <x v="0"/>
    <x v="0"/>
    <x v="0"/>
    <x v="0"/>
    <x v="4"/>
    <x v="80"/>
    <x v="0"/>
    <x v="0"/>
    <s v="Trasferimento"/>
    <x v="1"/>
    <x v="0"/>
    <x v="0"/>
    <m/>
  </r>
  <r>
    <n v="78617"/>
    <x v="0"/>
    <x v="0"/>
    <x v="0"/>
    <x v="0"/>
    <x v="7"/>
    <x v="56"/>
    <x v="0"/>
    <x v="0"/>
    <s v="Trasferimento"/>
    <x v="1"/>
    <x v="3"/>
    <x v="0"/>
    <m/>
  </r>
  <r>
    <n v="123058"/>
    <x v="0"/>
    <x v="0"/>
    <x v="0"/>
    <x v="0"/>
    <x v="4"/>
    <x v="80"/>
    <x v="0"/>
    <x v="0"/>
    <s v="Trasferimento"/>
    <x v="1"/>
    <x v="3"/>
    <x v="0"/>
    <m/>
  </r>
  <r>
    <n v="74755"/>
    <x v="0"/>
    <x v="1"/>
    <x v="0"/>
    <x v="0"/>
    <x v="2"/>
    <x v="139"/>
    <x v="0"/>
    <x v="0"/>
    <s v="Trasferimento"/>
    <x v="1"/>
    <x v="3"/>
    <x v="0"/>
    <m/>
  </r>
  <r>
    <n v="77718"/>
    <x v="0"/>
    <x v="0"/>
    <x v="2"/>
    <x v="0"/>
    <x v="4"/>
    <x v="80"/>
    <x v="0"/>
    <x v="0"/>
    <s v="Trasferimento"/>
    <x v="1"/>
    <x v="3"/>
    <x v="0"/>
    <m/>
  </r>
  <r>
    <n v="191235"/>
    <x v="0"/>
    <x v="0"/>
    <x v="0"/>
    <x v="0"/>
    <x v="1"/>
    <x v="26"/>
    <x v="0"/>
    <x v="0"/>
    <s v="Trasferimento"/>
    <x v="1"/>
    <x v="0"/>
    <x v="0"/>
    <m/>
  </r>
  <r>
    <n v="167861"/>
    <x v="1"/>
    <x v="0"/>
    <x v="0"/>
    <x v="0"/>
    <x v="1"/>
    <x v="176"/>
    <x v="0"/>
    <x v="1"/>
    <s v="Trasferimento"/>
    <x v="1"/>
    <x v="7"/>
    <x v="0"/>
    <s v="BG"/>
  </r>
  <r>
    <n v="130736"/>
    <x v="1"/>
    <x v="0"/>
    <x v="0"/>
    <x v="0"/>
    <x v="1"/>
    <x v="176"/>
    <x v="0"/>
    <x v="1"/>
    <s v="Trasferimento"/>
    <x v="1"/>
    <x v="6"/>
    <x v="0"/>
    <s v="B"/>
  </r>
  <r>
    <n v="42920"/>
    <x v="0"/>
    <x v="0"/>
    <x v="0"/>
    <x v="0"/>
    <x v="1"/>
    <x v="176"/>
    <x v="0"/>
    <x v="0"/>
    <s v="Trasferimento"/>
    <x v="1"/>
    <x v="4"/>
    <x v="0"/>
    <m/>
  </r>
  <r>
    <n v="138264"/>
    <x v="0"/>
    <x v="0"/>
    <x v="0"/>
    <x v="4"/>
    <x v="1"/>
    <x v="176"/>
    <x v="0"/>
    <x v="0"/>
    <s v="Trasferimento"/>
    <x v="1"/>
    <x v="4"/>
    <x v="0"/>
    <m/>
  </r>
  <r>
    <n v="220180"/>
    <x v="0"/>
    <x v="0"/>
    <x v="0"/>
    <x v="0"/>
    <x v="4"/>
    <x v="80"/>
    <x v="0"/>
    <x v="0"/>
    <s v="Trasferimento"/>
    <x v="1"/>
    <x v="0"/>
    <x v="0"/>
    <m/>
  </r>
  <r>
    <n v="134110"/>
    <x v="0"/>
    <x v="0"/>
    <x v="0"/>
    <x v="0"/>
    <x v="4"/>
    <x v="80"/>
    <x v="0"/>
    <x v="1"/>
    <s v="Trasferimento"/>
    <x v="1"/>
    <x v="4"/>
    <x v="0"/>
    <m/>
  </r>
  <r>
    <n v="208996"/>
    <x v="0"/>
    <x v="0"/>
    <x v="0"/>
    <x v="1"/>
    <x v="0"/>
    <x v="76"/>
    <x v="0"/>
    <x v="1"/>
    <s v="Trasferimento"/>
    <x v="0"/>
    <x v="3"/>
    <x v="0"/>
    <m/>
  </r>
  <r>
    <n v="133434"/>
    <x v="0"/>
    <x v="0"/>
    <x v="2"/>
    <x v="0"/>
    <x v="0"/>
    <x v="76"/>
    <x v="0"/>
    <x v="0"/>
    <s v="Trasferimento"/>
    <x v="0"/>
    <x v="1"/>
    <x v="0"/>
    <m/>
  </r>
  <r>
    <n v="120915"/>
    <x v="0"/>
    <x v="0"/>
    <x v="0"/>
    <x v="0"/>
    <x v="0"/>
    <x v="76"/>
    <x v="0"/>
    <x v="0"/>
    <s v="Trasferimento"/>
    <x v="0"/>
    <x v="0"/>
    <x v="0"/>
    <m/>
  </r>
  <r>
    <n v="82931"/>
    <x v="0"/>
    <x v="0"/>
    <x v="2"/>
    <x v="0"/>
    <x v="1"/>
    <x v="26"/>
    <x v="0"/>
    <x v="0"/>
    <s v="Trasferimento"/>
    <x v="1"/>
    <x v="0"/>
    <x v="0"/>
    <m/>
  </r>
  <r>
    <n v="118349"/>
    <x v="0"/>
    <x v="0"/>
    <x v="0"/>
    <x v="0"/>
    <x v="4"/>
    <x v="40"/>
    <x v="0"/>
    <x v="0"/>
    <s v="Trasferimento"/>
    <x v="1"/>
    <x v="1"/>
    <x v="0"/>
    <m/>
  </r>
  <r>
    <n v="30716"/>
    <x v="0"/>
    <x v="0"/>
    <x v="0"/>
    <x v="0"/>
    <x v="4"/>
    <x v="80"/>
    <x v="0"/>
    <x v="1"/>
    <s v="Trasferimento"/>
    <x v="1"/>
    <x v="3"/>
    <x v="0"/>
    <m/>
  </r>
  <r>
    <n v="196073"/>
    <x v="0"/>
    <x v="0"/>
    <x v="0"/>
    <x v="0"/>
    <x v="6"/>
    <x v="7"/>
    <x v="0"/>
    <x v="0"/>
    <s v="Trasferimento"/>
    <x v="0"/>
    <x v="0"/>
    <x v="0"/>
    <m/>
  </r>
  <r>
    <n v="118002"/>
    <x v="0"/>
    <x v="0"/>
    <x v="0"/>
    <x v="0"/>
    <x v="6"/>
    <x v="7"/>
    <x v="0"/>
    <x v="0"/>
    <s v="Trasferimento"/>
    <x v="0"/>
    <x v="0"/>
    <x v="0"/>
    <m/>
  </r>
  <r>
    <n v="220181"/>
    <x v="0"/>
    <x v="0"/>
    <x v="0"/>
    <x v="1"/>
    <x v="4"/>
    <x v="80"/>
    <x v="0"/>
    <x v="1"/>
    <s v="Trasferimento"/>
    <x v="1"/>
    <x v="0"/>
    <x v="0"/>
    <m/>
  </r>
  <r>
    <n v="184027"/>
    <x v="0"/>
    <x v="0"/>
    <x v="0"/>
    <x v="0"/>
    <x v="12"/>
    <x v="148"/>
    <x v="0"/>
    <x v="1"/>
    <s v="Trasferimento"/>
    <x v="1"/>
    <x v="0"/>
    <x v="0"/>
    <m/>
  </r>
  <r>
    <n v="191107"/>
    <x v="1"/>
    <x v="0"/>
    <x v="0"/>
    <x v="0"/>
    <x v="1"/>
    <x v="26"/>
    <x v="0"/>
    <x v="0"/>
    <s v="Trasferimento"/>
    <x v="1"/>
    <x v="5"/>
    <x v="0"/>
    <m/>
  </r>
  <r>
    <n v="29672"/>
    <x v="0"/>
    <x v="0"/>
    <x v="0"/>
    <x v="0"/>
    <x v="4"/>
    <x v="80"/>
    <x v="0"/>
    <x v="0"/>
    <s v="Trasferimento"/>
    <x v="1"/>
    <x v="4"/>
    <x v="0"/>
    <m/>
  </r>
  <r>
    <n v="194756"/>
    <x v="1"/>
    <x v="0"/>
    <x v="0"/>
    <x v="0"/>
    <x v="4"/>
    <x v="80"/>
    <x v="0"/>
    <x v="0"/>
    <s v="Trasferimento"/>
    <x v="1"/>
    <x v="7"/>
    <x v="0"/>
    <m/>
  </r>
  <r>
    <n v="28182"/>
    <x v="0"/>
    <x v="0"/>
    <x v="0"/>
    <x v="4"/>
    <x v="4"/>
    <x v="80"/>
    <x v="0"/>
    <x v="1"/>
    <s v="Trasferimento"/>
    <x v="1"/>
    <x v="1"/>
    <x v="0"/>
    <m/>
  </r>
  <r>
    <n v="86319"/>
    <x v="0"/>
    <x v="0"/>
    <x v="0"/>
    <x v="0"/>
    <x v="4"/>
    <x v="80"/>
    <x v="0"/>
    <x v="0"/>
    <s v="Trasferimento"/>
    <x v="1"/>
    <x v="1"/>
    <x v="0"/>
    <m/>
  </r>
  <r>
    <n v="226544"/>
    <x v="0"/>
    <x v="0"/>
    <x v="0"/>
    <x v="1"/>
    <x v="4"/>
    <x v="80"/>
    <x v="0"/>
    <x v="0"/>
    <s v="Trasferimento"/>
    <x v="1"/>
    <x v="0"/>
    <x v="0"/>
    <m/>
  </r>
  <r>
    <n v="226543"/>
    <x v="0"/>
    <x v="0"/>
    <x v="0"/>
    <x v="1"/>
    <x v="4"/>
    <x v="80"/>
    <x v="0"/>
    <x v="0"/>
    <s v="Trasferimento"/>
    <x v="1"/>
    <x v="1"/>
    <x v="0"/>
    <m/>
  </r>
  <r>
    <n v="71532"/>
    <x v="0"/>
    <x v="0"/>
    <x v="0"/>
    <x v="0"/>
    <x v="14"/>
    <x v="43"/>
    <x v="0"/>
    <x v="0"/>
    <s v="Trasferimento"/>
    <x v="1"/>
    <x v="3"/>
    <x v="0"/>
    <m/>
  </r>
  <r>
    <n v="224708"/>
    <x v="1"/>
    <x v="0"/>
    <x v="0"/>
    <x v="1"/>
    <x v="1"/>
    <x v="26"/>
    <x v="0"/>
    <x v="0"/>
    <s v="Trasferimento"/>
    <x v="1"/>
    <x v="5"/>
    <x v="0"/>
    <m/>
  </r>
  <r>
    <n v="204014"/>
    <x v="0"/>
    <x v="0"/>
    <x v="0"/>
    <x v="0"/>
    <x v="1"/>
    <x v="26"/>
    <x v="0"/>
    <x v="0"/>
    <s v="Trasferimento"/>
    <x v="1"/>
    <x v="3"/>
    <x v="0"/>
    <m/>
  </r>
  <r>
    <n v="227378"/>
    <x v="0"/>
    <x v="0"/>
    <x v="0"/>
    <x v="0"/>
    <x v="11"/>
    <x v="49"/>
    <x v="0"/>
    <x v="0"/>
    <s v="Trasferimento"/>
    <x v="1"/>
    <x v="0"/>
    <x v="0"/>
    <m/>
  </r>
  <r>
    <n v="141689"/>
    <x v="0"/>
    <x v="0"/>
    <x v="0"/>
    <x v="0"/>
    <x v="2"/>
    <x v="307"/>
    <x v="0"/>
    <x v="1"/>
    <s v="Trasferimento"/>
    <x v="1"/>
    <x v="0"/>
    <x v="0"/>
    <m/>
  </r>
  <r>
    <n v="157777"/>
    <x v="0"/>
    <x v="0"/>
    <x v="0"/>
    <x v="0"/>
    <x v="2"/>
    <x v="307"/>
    <x v="0"/>
    <x v="0"/>
    <s v="Trasferimento"/>
    <x v="1"/>
    <x v="0"/>
    <x v="0"/>
    <m/>
  </r>
  <r>
    <n v="178734"/>
    <x v="0"/>
    <x v="0"/>
    <x v="0"/>
    <x v="0"/>
    <x v="1"/>
    <x v="26"/>
    <x v="0"/>
    <x v="0"/>
    <s v="Trasferimento"/>
    <x v="1"/>
    <x v="4"/>
    <x v="0"/>
    <m/>
  </r>
  <r>
    <n v="117339"/>
    <x v="0"/>
    <x v="0"/>
    <x v="0"/>
    <x v="0"/>
    <x v="1"/>
    <x v="26"/>
    <x v="0"/>
    <x v="0"/>
    <s v="Trasferimento"/>
    <x v="1"/>
    <x v="4"/>
    <x v="0"/>
    <m/>
  </r>
  <r>
    <n v="225542"/>
    <x v="0"/>
    <x v="0"/>
    <x v="0"/>
    <x v="0"/>
    <x v="11"/>
    <x v="120"/>
    <x v="0"/>
    <x v="0"/>
    <s v="Trasferimento"/>
    <x v="1"/>
    <x v="0"/>
    <x v="0"/>
    <m/>
  </r>
  <r>
    <n v="197670"/>
    <x v="0"/>
    <x v="0"/>
    <x v="0"/>
    <x v="0"/>
    <x v="1"/>
    <x v="26"/>
    <x v="0"/>
    <x v="0"/>
    <s v="Trasferimento"/>
    <x v="1"/>
    <x v="4"/>
    <x v="0"/>
    <m/>
  </r>
  <r>
    <n v="204921"/>
    <x v="0"/>
    <x v="0"/>
    <x v="0"/>
    <x v="0"/>
    <x v="1"/>
    <x v="26"/>
    <x v="0"/>
    <x v="1"/>
    <s v="Trasferimento"/>
    <x v="1"/>
    <x v="4"/>
    <x v="0"/>
    <m/>
  </r>
  <r>
    <n v="227848"/>
    <x v="0"/>
    <x v="0"/>
    <x v="0"/>
    <x v="0"/>
    <x v="2"/>
    <x v="208"/>
    <x v="0"/>
    <x v="0"/>
    <s v="Trasferimento"/>
    <x v="0"/>
    <x v="0"/>
    <x v="0"/>
    <m/>
  </r>
  <r>
    <n v="149660"/>
    <x v="1"/>
    <x v="0"/>
    <x v="0"/>
    <x v="0"/>
    <x v="1"/>
    <x v="26"/>
    <x v="0"/>
    <x v="0"/>
    <s v="Trasferimento"/>
    <x v="1"/>
    <x v="6"/>
    <x v="0"/>
    <s v="B"/>
  </r>
  <r>
    <n v="139175"/>
    <x v="0"/>
    <x v="0"/>
    <x v="0"/>
    <x v="0"/>
    <x v="2"/>
    <x v="307"/>
    <x v="0"/>
    <x v="0"/>
    <s v="Trasferimento"/>
    <x v="1"/>
    <x v="3"/>
    <x v="0"/>
    <m/>
  </r>
  <r>
    <n v="64614"/>
    <x v="0"/>
    <x v="0"/>
    <x v="0"/>
    <x v="0"/>
    <x v="1"/>
    <x v="26"/>
    <x v="0"/>
    <x v="0"/>
    <s v="Trasferimento"/>
    <x v="1"/>
    <x v="4"/>
    <x v="0"/>
    <m/>
  </r>
  <r>
    <n v="16499"/>
    <x v="0"/>
    <x v="0"/>
    <x v="0"/>
    <x v="0"/>
    <x v="1"/>
    <x v="26"/>
    <x v="0"/>
    <x v="0"/>
    <s v="Trasferimento"/>
    <x v="1"/>
    <x v="0"/>
    <x v="0"/>
    <m/>
  </r>
  <r>
    <n v="201692"/>
    <x v="1"/>
    <x v="0"/>
    <x v="0"/>
    <x v="0"/>
    <x v="1"/>
    <x v="26"/>
    <x v="0"/>
    <x v="0"/>
    <s v="Trasferimento"/>
    <x v="1"/>
    <x v="7"/>
    <x v="0"/>
    <s v="B"/>
  </r>
  <r>
    <n v="133344"/>
    <x v="0"/>
    <x v="0"/>
    <x v="0"/>
    <x v="0"/>
    <x v="1"/>
    <x v="26"/>
    <x v="0"/>
    <x v="0"/>
    <s v="Trasferimento"/>
    <x v="1"/>
    <x v="4"/>
    <x v="0"/>
    <m/>
  </r>
  <r>
    <n v="232266"/>
    <x v="0"/>
    <x v="0"/>
    <x v="0"/>
    <x v="1"/>
    <x v="1"/>
    <x v="26"/>
    <x v="0"/>
    <x v="0"/>
    <s v="Trasferimento"/>
    <x v="1"/>
    <x v="4"/>
    <x v="0"/>
    <m/>
  </r>
  <r>
    <n v="226564"/>
    <x v="0"/>
    <x v="0"/>
    <x v="0"/>
    <x v="0"/>
    <x v="11"/>
    <x v="120"/>
    <x v="0"/>
    <x v="0"/>
    <s v="Trasferimento"/>
    <x v="1"/>
    <x v="1"/>
    <x v="0"/>
    <m/>
  </r>
  <r>
    <n v="228861"/>
    <x v="1"/>
    <x v="0"/>
    <x v="0"/>
    <x v="1"/>
    <x v="11"/>
    <x v="244"/>
    <x v="0"/>
    <x v="0"/>
    <s v="Trasferimento"/>
    <x v="0"/>
    <x v="5"/>
    <x v="0"/>
    <m/>
  </r>
  <r>
    <n v="16708"/>
    <x v="0"/>
    <x v="0"/>
    <x v="0"/>
    <x v="0"/>
    <x v="11"/>
    <x v="244"/>
    <x v="0"/>
    <x v="0"/>
    <s v="Trasferimento"/>
    <x v="0"/>
    <x v="4"/>
    <x v="0"/>
    <m/>
  </r>
  <r>
    <n v="151808"/>
    <x v="0"/>
    <x v="0"/>
    <x v="0"/>
    <x v="0"/>
    <x v="2"/>
    <x v="157"/>
    <x v="0"/>
    <x v="1"/>
    <s v="Trasferimento"/>
    <x v="1"/>
    <x v="3"/>
    <x v="0"/>
    <m/>
  </r>
  <r>
    <n v="216221"/>
    <x v="0"/>
    <x v="0"/>
    <x v="0"/>
    <x v="0"/>
    <x v="12"/>
    <x v="114"/>
    <x v="0"/>
    <x v="0"/>
    <s v="Trasferimento"/>
    <x v="1"/>
    <x v="3"/>
    <x v="0"/>
    <m/>
  </r>
  <r>
    <n v="6165"/>
    <x v="0"/>
    <x v="0"/>
    <x v="0"/>
    <x v="0"/>
    <x v="7"/>
    <x v="150"/>
    <x v="0"/>
    <x v="0"/>
    <s v="Trasferimento"/>
    <x v="1"/>
    <x v="0"/>
    <x v="0"/>
    <m/>
  </r>
  <r>
    <n v="132936"/>
    <x v="0"/>
    <x v="0"/>
    <x v="0"/>
    <x v="0"/>
    <x v="7"/>
    <x v="150"/>
    <x v="0"/>
    <x v="1"/>
    <s v="Trasferimento"/>
    <x v="1"/>
    <x v="0"/>
    <x v="0"/>
    <m/>
  </r>
  <r>
    <n v="205261"/>
    <x v="0"/>
    <x v="0"/>
    <x v="2"/>
    <x v="0"/>
    <x v="8"/>
    <x v="17"/>
    <x v="0"/>
    <x v="0"/>
    <s v="Trasferimento"/>
    <x v="1"/>
    <x v="0"/>
    <x v="0"/>
    <m/>
  </r>
  <r>
    <n v="216437"/>
    <x v="1"/>
    <x v="0"/>
    <x v="0"/>
    <x v="0"/>
    <x v="7"/>
    <x v="150"/>
    <x v="0"/>
    <x v="0"/>
    <s v="Trasferimento"/>
    <x v="1"/>
    <x v="5"/>
    <x v="0"/>
    <s v="B"/>
  </r>
  <r>
    <n v="216439"/>
    <x v="1"/>
    <x v="0"/>
    <x v="0"/>
    <x v="1"/>
    <x v="7"/>
    <x v="150"/>
    <x v="0"/>
    <x v="0"/>
    <s v="Trasferimento"/>
    <x v="1"/>
    <x v="5"/>
    <x v="0"/>
    <m/>
  </r>
  <r>
    <n v="138433"/>
    <x v="0"/>
    <x v="0"/>
    <x v="0"/>
    <x v="0"/>
    <x v="7"/>
    <x v="150"/>
    <x v="0"/>
    <x v="0"/>
    <s v="Trasferimento"/>
    <x v="1"/>
    <x v="0"/>
    <x v="0"/>
    <m/>
  </r>
  <r>
    <n v="140761"/>
    <x v="0"/>
    <x v="0"/>
    <x v="0"/>
    <x v="0"/>
    <x v="7"/>
    <x v="150"/>
    <x v="0"/>
    <x v="0"/>
    <s v="Trasferimento"/>
    <x v="1"/>
    <x v="3"/>
    <x v="0"/>
    <m/>
  </r>
  <r>
    <n v="90031"/>
    <x v="0"/>
    <x v="0"/>
    <x v="0"/>
    <x v="0"/>
    <x v="7"/>
    <x v="150"/>
    <x v="0"/>
    <x v="0"/>
    <s v="Trasferimento"/>
    <x v="1"/>
    <x v="3"/>
    <x v="0"/>
    <m/>
  </r>
  <r>
    <n v="90030"/>
    <x v="0"/>
    <x v="0"/>
    <x v="0"/>
    <x v="0"/>
    <x v="7"/>
    <x v="150"/>
    <x v="0"/>
    <x v="1"/>
    <s v="Trasferimento"/>
    <x v="1"/>
    <x v="3"/>
    <x v="0"/>
    <m/>
  </r>
  <r>
    <n v="16490"/>
    <x v="0"/>
    <x v="0"/>
    <x v="0"/>
    <x v="0"/>
    <x v="7"/>
    <x v="150"/>
    <x v="0"/>
    <x v="0"/>
    <s v="Trasferimento"/>
    <x v="1"/>
    <x v="4"/>
    <x v="0"/>
    <m/>
  </r>
  <r>
    <n v="143194"/>
    <x v="0"/>
    <x v="0"/>
    <x v="0"/>
    <x v="0"/>
    <x v="7"/>
    <x v="150"/>
    <x v="0"/>
    <x v="0"/>
    <s v="Trasferimento"/>
    <x v="1"/>
    <x v="4"/>
    <x v="0"/>
    <m/>
  </r>
  <r>
    <n v="108006"/>
    <x v="0"/>
    <x v="0"/>
    <x v="0"/>
    <x v="0"/>
    <x v="7"/>
    <x v="150"/>
    <x v="0"/>
    <x v="0"/>
    <s v="Trasferimento"/>
    <x v="1"/>
    <x v="4"/>
    <x v="0"/>
    <m/>
  </r>
  <r>
    <n v="226675"/>
    <x v="0"/>
    <x v="0"/>
    <x v="0"/>
    <x v="0"/>
    <x v="7"/>
    <x v="150"/>
    <x v="0"/>
    <x v="0"/>
    <s v="Trasferimento"/>
    <x v="1"/>
    <x v="4"/>
    <x v="0"/>
    <m/>
  </r>
  <r>
    <n v="226373"/>
    <x v="0"/>
    <x v="0"/>
    <x v="0"/>
    <x v="0"/>
    <x v="7"/>
    <x v="150"/>
    <x v="0"/>
    <x v="1"/>
    <s v="Trasferimento"/>
    <x v="1"/>
    <x v="3"/>
    <x v="0"/>
    <m/>
  </r>
  <r>
    <n v="126807"/>
    <x v="0"/>
    <x v="0"/>
    <x v="0"/>
    <x v="0"/>
    <x v="7"/>
    <x v="150"/>
    <x v="0"/>
    <x v="0"/>
    <s v="Trasferimento"/>
    <x v="1"/>
    <x v="0"/>
    <x v="0"/>
    <m/>
  </r>
  <r>
    <n v="126811"/>
    <x v="0"/>
    <x v="0"/>
    <x v="0"/>
    <x v="0"/>
    <x v="7"/>
    <x v="150"/>
    <x v="0"/>
    <x v="1"/>
    <s v="Trasferimento"/>
    <x v="1"/>
    <x v="3"/>
    <x v="0"/>
    <m/>
  </r>
  <r>
    <n v="115114"/>
    <x v="0"/>
    <x v="0"/>
    <x v="0"/>
    <x v="0"/>
    <x v="7"/>
    <x v="150"/>
    <x v="0"/>
    <x v="0"/>
    <s v="Trasferimento"/>
    <x v="1"/>
    <x v="4"/>
    <x v="0"/>
    <m/>
  </r>
  <r>
    <n v="177320"/>
    <x v="0"/>
    <x v="0"/>
    <x v="0"/>
    <x v="0"/>
    <x v="7"/>
    <x v="150"/>
    <x v="0"/>
    <x v="0"/>
    <s v="Trasferimento"/>
    <x v="1"/>
    <x v="0"/>
    <x v="0"/>
    <m/>
  </r>
  <r>
    <n v="177324"/>
    <x v="0"/>
    <x v="0"/>
    <x v="0"/>
    <x v="0"/>
    <x v="7"/>
    <x v="150"/>
    <x v="0"/>
    <x v="1"/>
    <s v="Trasferimento"/>
    <x v="1"/>
    <x v="3"/>
    <x v="0"/>
    <m/>
  </r>
  <r>
    <n v="201368"/>
    <x v="0"/>
    <x v="0"/>
    <x v="0"/>
    <x v="0"/>
    <x v="7"/>
    <x v="150"/>
    <x v="0"/>
    <x v="1"/>
    <s v="Trasferimento"/>
    <x v="1"/>
    <x v="3"/>
    <x v="0"/>
    <m/>
  </r>
  <r>
    <n v="188848"/>
    <x v="0"/>
    <x v="0"/>
    <x v="0"/>
    <x v="0"/>
    <x v="7"/>
    <x v="150"/>
    <x v="0"/>
    <x v="0"/>
    <s v="Trasferimento"/>
    <x v="1"/>
    <x v="3"/>
    <x v="0"/>
    <m/>
  </r>
  <r>
    <n v="118305"/>
    <x v="0"/>
    <x v="0"/>
    <x v="0"/>
    <x v="0"/>
    <x v="7"/>
    <x v="150"/>
    <x v="0"/>
    <x v="0"/>
    <s v="Trasferimento"/>
    <x v="1"/>
    <x v="0"/>
    <x v="0"/>
    <m/>
  </r>
  <r>
    <n v="209073"/>
    <x v="0"/>
    <x v="0"/>
    <x v="2"/>
    <x v="0"/>
    <x v="7"/>
    <x v="150"/>
    <x v="0"/>
    <x v="1"/>
    <s v="Trasferimento"/>
    <x v="1"/>
    <x v="1"/>
    <x v="0"/>
    <m/>
  </r>
  <r>
    <n v="123103"/>
    <x v="0"/>
    <x v="0"/>
    <x v="0"/>
    <x v="0"/>
    <x v="7"/>
    <x v="150"/>
    <x v="0"/>
    <x v="0"/>
    <s v="Trasferimento"/>
    <x v="1"/>
    <x v="1"/>
    <x v="0"/>
    <m/>
  </r>
  <r>
    <n v="123102"/>
    <x v="0"/>
    <x v="0"/>
    <x v="0"/>
    <x v="0"/>
    <x v="7"/>
    <x v="150"/>
    <x v="0"/>
    <x v="0"/>
    <s v="Trasferimento"/>
    <x v="1"/>
    <x v="1"/>
    <x v="0"/>
    <m/>
  </r>
  <r>
    <n v="205451"/>
    <x v="0"/>
    <x v="0"/>
    <x v="0"/>
    <x v="0"/>
    <x v="7"/>
    <x v="150"/>
    <x v="0"/>
    <x v="0"/>
    <s v="Trasferimento"/>
    <x v="1"/>
    <x v="0"/>
    <x v="0"/>
    <m/>
  </r>
  <r>
    <n v="221874"/>
    <x v="0"/>
    <x v="0"/>
    <x v="2"/>
    <x v="2"/>
    <x v="7"/>
    <x v="150"/>
    <x v="0"/>
    <x v="1"/>
    <s v="Trasferimento"/>
    <x v="1"/>
    <x v="0"/>
    <x v="0"/>
    <m/>
  </r>
  <r>
    <n v="15494"/>
    <x v="0"/>
    <x v="0"/>
    <x v="0"/>
    <x v="0"/>
    <x v="7"/>
    <x v="150"/>
    <x v="0"/>
    <x v="0"/>
    <s v="Trasferimento"/>
    <x v="1"/>
    <x v="0"/>
    <x v="0"/>
    <m/>
  </r>
  <r>
    <n v="155722"/>
    <x v="1"/>
    <x v="0"/>
    <x v="0"/>
    <x v="0"/>
    <x v="1"/>
    <x v="176"/>
    <x v="0"/>
    <x v="0"/>
    <s v="Trasferimento"/>
    <x v="1"/>
    <x v="6"/>
    <x v="0"/>
    <s v="B"/>
  </r>
  <r>
    <n v="198013"/>
    <x v="0"/>
    <x v="0"/>
    <x v="0"/>
    <x v="0"/>
    <x v="7"/>
    <x v="185"/>
    <x v="0"/>
    <x v="0"/>
    <s v="Trasferimento"/>
    <x v="1"/>
    <x v="1"/>
    <x v="0"/>
    <m/>
  </r>
  <r>
    <n v="82663"/>
    <x v="0"/>
    <x v="0"/>
    <x v="0"/>
    <x v="0"/>
    <x v="4"/>
    <x v="40"/>
    <x v="0"/>
    <x v="0"/>
    <s v="Trasferimento"/>
    <x v="1"/>
    <x v="0"/>
    <x v="0"/>
    <m/>
  </r>
  <r>
    <n v="90486"/>
    <x v="0"/>
    <x v="0"/>
    <x v="0"/>
    <x v="0"/>
    <x v="7"/>
    <x v="185"/>
    <x v="0"/>
    <x v="0"/>
    <s v="Trasferimento"/>
    <x v="1"/>
    <x v="3"/>
    <x v="0"/>
    <m/>
  </r>
  <r>
    <n v="211165"/>
    <x v="0"/>
    <x v="0"/>
    <x v="0"/>
    <x v="1"/>
    <x v="7"/>
    <x v="185"/>
    <x v="0"/>
    <x v="0"/>
    <s v="Trasferimento"/>
    <x v="1"/>
    <x v="4"/>
    <x v="0"/>
    <m/>
  </r>
  <r>
    <n v="118748"/>
    <x v="0"/>
    <x v="0"/>
    <x v="2"/>
    <x v="1"/>
    <x v="7"/>
    <x v="185"/>
    <x v="0"/>
    <x v="0"/>
    <s v="Trasferimento"/>
    <x v="1"/>
    <x v="1"/>
    <x v="0"/>
    <m/>
  </r>
  <r>
    <n v="104342"/>
    <x v="0"/>
    <x v="0"/>
    <x v="0"/>
    <x v="0"/>
    <x v="4"/>
    <x v="12"/>
    <x v="0"/>
    <x v="0"/>
    <s v="Trasferimento"/>
    <x v="1"/>
    <x v="3"/>
    <x v="0"/>
    <m/>
  </r>
  <r>
    <n v="166003"/>
    <x v="0"/>
    <x v="0"/>
    <x v="0"/>
    <x v="0"/>
    <x v="7"/>
    <x v="185"/>
    <x v="0"/>
    <x v="1"/>
    <s v="Trasferimento"/>
    <x v="1"/>
    <x v="4"/>
    <x v="0"/>
    <m/>
  </r>
  <r>
    <n v="214249"/>
    <x v="1"/>
    <x v="0"/>
    <x v="0"/>
    <x v="0"/>
    <x v="4"/>
    <x v="12"/>
    <x v="0"/>
    <x v="0"/>
    <s v="Trasferimento"/>
    <x v="1"/>
    <x v="6"/>
    <x v="0"/>
    <m/>
  </r>
  <r>
    <n v="146180"/>
    <x v="0"/>
    <x v="0"/>
    <x v="0"/>
    <x v="0"/>
    <x v="4"/>
    <x v="12"/>
    <x v="0"/>
    <x v="1"/>
    <s v="Trasferimento"/>
    <x v="1"/>
    <x v="0"/>
    <x v="0"/>
    <m/>
  </r>
  <r>
    <n v="146182"/>
    <x v="0"/>
    <x v="0"/>
    <x v="0"/>
    <x v="0"/>
    <x v="4"/>
    <x v="12"/>
    <x v="0"/>
    <x v="0"/>
    <s v="Trasferimento"/>
    <x v="1"/>
    <x v="0"/>
    <x v="0"/>
    <m/>
  </r>
  <r>
    <n v="128427"/>
    <x v="0"/>
    <x v="0"/>
    <x v="0"/>
    <x v="0"/>
    <x v="4"/>
    <x v="12"/>
    <x v="0"/>
    <x v="0"/>
    <s v="Trasferimento"/>
    <x v="1"/>
    <x v="0"/>
    <x v="0"/>
    <m/>
  </r>
  <r>
    <n v="86000"/>
    <x v="0"/>
    <x v="0"/>
    <x v="0"/>
    <x v="0"/>
    <x v="7"/>
    <x v="185"/>
    <x v="0"/>
    <x v="0"/>
    <s v="Trasferimento"/>
    <x v="1"/>
    <x v="4"/>
    <x v="0"/>
    <m/>
  </r>
  <r>
    <n v="29092"/>
    <x v="0"/>
    <x v="0"/>
    <x v="0"/>
    <x v="0"/>
    <x v="4"/>
    <x v="12"/>
    <x v="0"/>
    <x v="0"/>
    <s v="Trasferimento"/>
    <x v="1"/>
    <x v="0"/>
    <x v="0"/>
    <m/>
  </r>
  <r>
    <n v="135247"/>
    <x v="0"/>
    <x v="0"/>
    <x v="0"/>
    <x v="0"/>
    <x v="4"/>
    <x v="12"/>
    <x v="0"/>
    <x v="0"/>
    <s v="Trasferimento"/>
    <x v="1"/>
    <x v="0"/>
    <x v="0"/>
    <m/>
  </r>
  <r>
    <n v="153056"/>
    <x v="0"/>
    <x v="0"/>
    <x v="0"/>
    <x v="0"/>
    <x v="4"/>
    <x v="12"/>
    <x v="0"/>
    <x v="0"/>
    <s v="Trasferimento"/>
    <x v="1"/>
    <x v="4"/>
    <x v="0"/>
    <m/>
  </r>
  <r>
    <n v="141769"/>
    <x v="0"/>
    <x v="0"/>
    <x v="0"/>
    <x v="0"/>
    <x v="4"/>
    <x v="12"/>
    <x v="0"/>
    <x v="1"/>
    <s v="Trasferimento"/>
    <x v="1"/>
    <x v="3"/>
    <x v="0"/>
    <m/>
  </r>
  <r>
    <n v="162594"/>
    <x v="0"/>
    <x v="0"/>
    <x v="0"/>
    <x v="0"/>
    <x v="4"/>
    <x v="12"/>
    <x v="0"/>
    <x v="0"/>
    <s v="Trasferimento"/>
    <x v="1"/>
    <x v="3"/>
    <x v="0"/>
    <m/>
  </r>
  <r>
    <n v="233133"/>
    <x v="0"/>
    <x v="0"/>
    <x v="0"/>
    <x v="0"/>
    <x v="4"/>
    <x v="12"/>
    <x v="0"/>
    <x v="0"/>
    <s v="Trasferimento"/>
    <x v="1"/>
    <x v="0"/>
    <x v="0"/>
    <m/>
  </r>
  <r>
    <n v="24114"/>
    <x v="0"/>
    <x v="0"/>
    <x v="0"/>
    <x v="0"/>
    <x v="7"/>
    <x v="185"/>
    <x v="0"/>
    <x v="1"/>
    <s v="Trasferimento"/>
    <x v="1"/>
    <x v="3"/>
    <x v="0"/>
    <m/>
  </r>
  <r>
    <n v="140124"/>
    <x v="0"/>
    <x v="0"/>
    <x v="2"/>
    <x v="0"/>
    <x v="4"/>
    <x v="88"/>
    <x v="0"/>
    <x v="0"/>
    <s v="Trasferimento"/>
    <x v="1"/>
    <x v="4"/>
    <x v="0"/>
    <m/>
  </r>
  <r>
    <n v="41316"/>
    <x v="0"/>
    <x v="0"/>
    <x v="0"/>
    <x v="0"/>
    <x v="1"/>
    <x v="20"/>
    <x v="0"/>
    <x v="0"/>
    <s v="Trasferimento"/>
    <x v="0"/>
    <x v="3"/>
    <x v="0"/>
    <m/>
  </r>
  <r>
    <n v="26015"/>
    <x v="0"/>
    <x v="0"/>
    <x v="0"/>
    <x v="0"/>
    <x v="8"/>
    <x v="92"/>
    <x v="0"/>
    <x v="0"/>
    <s v="Trasferimento"/>
    <x v="1"/>
    <x v="0"/>
    <x v="0"/>
    <m/>
  </r>
  <r>
    <n v="155250"/>
    <x v="0"/>
    <x v="0"/>
    <x v="0"/>
    <x v="1"/>
    <x v="11"/>
    <x v="189"/>
    <x v="0"/>
    <x v="0"/>
    <s v="Trasferimento"/>
    <x v="1"/>
    <x v="4"/>
    <x v="0"/>
    <m/>
  </r>
  <r>
    <n v="225558"/>
    <x v="0"/>
    <x v="0"/>
    <x v="0"/>
    <x v="0"/>
    <x v="11"/>
    <x v="189"/>
    <x v="0"/>
    <x v="0"/>
    <s v="Trasferimento"/>
    <x v="1"/>
    <x v="0"/>
    <x v="0"/>
    <m/>
  </r>
  <r>
    <n v="164908"/>
    <x v="0"/>
    <x v="0"/>
    <x v="0"/>
    <x v="1"/>
    <x v="11"/>
    <x v="189"/>
    <x v="0"/>
    <x v="0"/>
    <s v="Trasferimento"/>
    <x v="1"/>
    <x v="0"/>
    <x v="0"/>
    <m/>
  </r>
  <r>
    <n v="101940"/>
    <x v="0"/>
    <x v="0"/>
    <x v="0"/>
    <x v="0"/>
    <x v="8"/>
    <x v="92"/>
    <x v="0"/>
    <x v="1"/>
    <s v="Trasferimento"/>
    <x v="1"/>
    <x v="1"/>
    <x v="0"/>
    <m/>
  </r>
  <r>
    <n v="9962"/>
    <x v="0"/>
    <x v="0"/>
    <x v="0"/>
    <x v="0"/>
    <x v="4"/>
    <x v="140"/>
    <x v="0"/>
    <x v="0"/>
    <s v="Trasferimento"/>
    <x v="0"/>
    <x v="4"/>
    <x v="0"/>
    <m/>
  </r>
  <r>
    <n v="215996"/>
    <x v="0"/>
    <x v="0"/>
    <x v="0"/>
    <x v="0"/>
    <x v="7"/>
    <x v="181"/>
    <x v="0"/>
    <x v="0"/>
    <s v="Trasferimento"/>
    <x v="1"/>
    <x v="4"/>
    <x v="0"/>
    <m/>
  </r>
  <r>
    <n v="15249"/>
    <x v="0"/>
    <x v="0"/>
    <x v="0"/>
    <x v="0"/>
    <x v="7"/>
    <x v="181"/>
    <x v="0"/>
    <x v="1"/>
    <s v="Trasferimento"/>
    <x v="1"/>
    <x v="3"/>
    <x v="0"/>
    <m/>
  </r>
  <r>
    <n v="187937"/>
    <x v="0"/>
    <x v="0"/>
    <x v="0"/>
    <x v="0"/>
    <x v="1"/>
    <x v="1"/>
    <x v="0"/>
    <x v="0"/>
    <s v="Trasferimento"/>
    <x v="0"/>
    <x v="0"/>
    <x v="0"/>
    <m/>
  </r>
  <r>
    <n v="197048"/>
    <x v="0"/>
    <x v="0"/>
    <x v="2"/>
    <x v="0"/>
    <x v="7"/>
    <x v="181"/>
    <x v="0"/>
    <x v="0"/>
    <s v="Trasferimento"/>
    <x v="1"/>
    <x v="3"/>
    <x v="0"/>
    <m/>
  </r>
  <r>
    <n v="122984"/>
    <x v="0"/>
    <x v="0"/>
    <x v="0"/>
    <x v="0"/>
    <x v="7"/>
    <x v="181"/>
    <x v="0"/>
    <x v="1"/>
    <s v="Trasferimento"/>
    <x v="1"/>
    <x v="3"/>
    <x v="0"/>
    <m/>
  </r>
  <r>
    <n v="33589"/>
    <x v="0"/>
    <x v="0"/>
    <x v="0"/>
    <x v="0"/>
    <x v="7"/>
    <x v="181"/>
    <x v="0"/>
    <x v="0"/>
    <s v="Trasferimento"/>
    <x v="1"/>
    <x v="0"/>
    <x v="0"/>
    <m/>
  </r>
  <r>
    <n v="58728"/>
    <x v="0"/>
    <x v="0"/>
    <x v="0"/>
    <x v="0"/>
    <x v="7"/>
    <x v="181"/>
    <x v="0"/>
    <x v="0"/>
    <s v="Trasferimento"/>
    <x v="1"/>
    <x v="0"/>
    <x v="0"/>
    <m/>
  </r>
  <r>
    <n v="174294"/>
    <x v="0"/>
    <x v="0"/>
    <x v="0"/>
    <x v="0"/>
    <x v="7"/>
    <x v="181"/>
    <x v="0"/>
    <x v="1"/>
    <s v="Trasferimento"/>
    <x v="1"/>
    <x v="3"/>
    <x v="0"/>
    <m/>
  </r>
  <r>
    <n v="174293"/>
    <x v="0"/>
    <x v="0"/>
    <x v="0"/>
    <x v="0"/>
    <x v="7"/>
    <x v="181"/>
    <x v="0"/>
    <x v="0"/>
    <s v="Trasferimento"/>
    <x v="1"/>
    <x v="0"/>
    <x v="0"/>
    <m/>
  </r>
  <r>
    <n v="175381"/>
    <x v="0"/>
    <x v="0"/>
    <x v="0"/>
    <x v="0"/>
    <x v="7"/>
    <x v="181"/>
    <x v="0"/>
    <x v="0"/>
    <s v="Trasferimento"/>
    <x v="1"/>
    <x v="4"/>
    <x v="0"/>
    <m/>
  </r>
  <r>
    <n v="89228"/>
    <x v="0"/>
    <x v="0"/>
    <x v="0"/>
    <x v="0"/>
    <x v="7"/>
    <x v="181"/>
    <x v="0"/>
    <x v="0"/>
    <s v="Trasferimento"/>
    <x v="1"/>
    <x v="0"/>
    <x v="0"/>
    <m/>
  </r>
  <r>
    <n v="203563"/>
    <x v="1"/>
    <x v="0"/>
    <x v="0"/>
    <x v="0"/>
    <x v="7"/>
    <x v="181"/>
    <x v="0"/>
    <x v="0"/>
    <s v="Trasferimento"/>
    <x v="1"/>
    <x v="6"/>
    <x v="0"/>
    <s v="B"/>
  </r>
  <r>
    <n v="216008"/>
    <x v="1"/>
    <x v="0"/>
    <x v="0"/>
    <x v="0"/>
    <x v="7"/>
    <x v="181"/>
    <x v="0"/>
    <x v="0"/>
    <s v="Trasferimento"/>
    <x v="1"/>
    <x v="7"/>
    <x v="0"/>
    <m/>
  </r>
  <r>
    <n v="56090"/>
    <x v="0"/>
    <x v="0"/>
    <x v="0"/>
    <x v="0"/>
    <x v="11"/>
    <x v="91"/>
    <x v="0"/>
    <x v="0"/>
    <s v="Trasferimento"/>
    <x v="1"/>
    <x v="0"/>
    <x v="0"/>
    <m/>
  </r>
  <r>
    <n v="19534"/>
    <x v="0"/>
    <x v="0"/>
    <x v="0"/>
    <x v="0"/>
    <x v="11"/>
    <x v="91"/>
    <x v="0"/>
    <x v="0"/>
    <s v="Trasferimento"/>
    <x v="1"/>
    <x v="3"/>
    <x v="0"/>
    <m/>
  </r>
  <r>
    <n v="125889"/>
    <x v="0"/>
    <x v="0"/>
    <x v="0"/>
    <x v="0"/>
    <x v="11"/>
    <x v="91"/>
    <x v="0"/>
    <x v="0"/>
    <s v="Trasferimento"/>
    <x v="1"/>
    <x v="0"/>
    <x v="0"/>
    <m/>
  </r>
  <r>
    <n v="82689"/>
    <x v="0"/>
    <x v="0"/>
    <x v="0"/>
    <x v="0"/>
    <x v="11"/>
    <x v="91"/>
    <x v="0"/>
    <x v="0"/>
    <s v="Trasferimento"/>
    <x v="1"/>
    <x v="0"/>
    <x v="0"/>
    <m/>
  </r>
  <r>
    <n v="224378"/>
    <x v="0"/>
    <x v="0"/>
    <x v="0"/>
    <x v="0"/>
    <x v="11"/>
    <x v="91"/>
    <x v="0"/>
    <x v="0"/>
    <s v="Trasferimento"/>
    <x v="1"/>
    <x v="0"/>
    <x v="0"/>
    <m/>
  </r>
  <r>
    <n v="172512"/>
    <x v="0"/>
    <x v="0"/>
    <x v="0"/>
    <x v="0"/>
    <x v="11"/>
    <x v="91"/>
    <x v="0"/>
    <x v="1"/>
    <s v="Trasferimento"/>
    <x v="1"/>
    <x v="0"/>
    <x v="0"/>
    <m/>
  </r>
  <r>
    <n v="9899"/>
    <x v="0"/>
    <x v="0"/>
    <x v="0"/>
    <x v="0"/>
    <x v="11"/>
    <x v="91"/>
    <x v="0"/>
    <x v="0"/>
    <s v="Trasferimento"/>
    <x v="1"/>
    <x v="0"/>
    <x v="0"/>
    <m/>
  </r>
  <r>
    <n v="189688"/>
    <x v="0"/>
    <x v="0"/>
    <x v="0"/>
    <x v="0"/>
    <x v="11"/>
    <x v="91"/>
    <x v="0"/>
    <x v="0"/>
    <s v="Trasferimento"/>
    <x v="1"/>
    <x v="0"/>
    <x v="0"/>
    <m/>
  </r>
  <r>
    <n v="228266"/>
    <x v="0"/>
    <x v="0"/>
    <x v="0"/>
    <x v="0"/>
    <x v="11"/>
    <x v="91"/>
    <x v="0"/>
    <x v="0"/>
    <s v="Trasferimento"/>
    <x v="1"/>
    <x v="1"/>
    <x v="0"/>
    <m/>
  </r>
  <r>
    <n v="181182"/>
    <x v="1"/>
    <x v="0"/>
    <x v="0"/>
    <x v="0"/>
    <x v="7"/>
    <x v="181"/>
    <x v="0"/>
    <x v="0"/>
    <s v="Trasferimento"/>
    <x v="1"/>
    <x v="5"/>
    <x v="0"/>
    <s v="B"/>
  </r>
  <r>
    <n v="72259"/>
    <x v="0"/>
    <x v="0"/>
    <x v="0"/>
    <x v="0"/>
    <x v="11"/>
    <x v="102"/>
    <x v="0"/>
    <x v="1"/>
    <s v="Trasferimento"/>
    <x v="1"/>
    <x v="4"/>
    <x v="0"/>
    <m/>
  </r>
  <r>
    <n v="113023"/>
    <x v="0"/>
    <x v="0"/>
    <x v="2"/>
    <x v="4"/>
    <x v="11"/>
    <x v="102"/>
    <x v="0"/>
    <x v="0"/>
    <s v="Trasferimento"/>
    <x v="1"/>
    <x v="0"/>
    <x v="0"/>
    <m/>
  </r>
  <r>
    <n v="26724"/>
    <x v="0"/>
    <x v="0"/>
    <x v="0"/>
    <x v="0"/>
    <x v="8"/>
    <x v="246"/>
    <x v="0"/>
    <x v="0"/>
    <s v="Trasferimento"/>
    <x v="1"/>
    <x v="3"/>
    <x v="0"/>
    <m/>
  </r>
  <r>
    <n v="211362"/>
    <x v="0"/>
    <x v="0"/>
    <x v="0"/>
    <x v="1"/>
    <x v="8"/>
    <x v="246"/>
    <x v="0"/>
    <x v="0"/>
    <s v="Trasferimento"/>
    <x v="1"/>
    <x v="0"/>
    <x v="0"/>
    <m/>
  </r>
  <r>
    <n v="26726"/>
    <x v="0"/>
    <x v="0"/>
    <x v="0"/>
    <x v="0"/>
    <x v="8"/>
    <x v="246"/>
    <x v="0"/>
    <x v="0"/>
    <s v="Trasferimento"/>
    <x v="1"/>
    <x v="4"/>
    <x v="0"/>
    <m/>
  </r>
  <r>
    <n v="173719"/>
    <x v="0"/>
    <x v="0"/>
    <x v="0"/>
    <x v="0"/>
    <x v="8"/>
    <x v="246"/>
    <x v="0"/>
    <x v="0"/>
    <s v="Trasferimento"/>
    <x v="1"/>
    <x v="0"/>
    <x v="0"/>
    <m/>
  </r>
  <r>
    <n v="159386"/>
    <x v="0"/>
    <x v="0"/>
    <x v="0"/>
    <x v="0"/>
    <x v="8"/>
    <x v="246"/>
    <x v="0"/>
    <x v="1"/>
    <s v="Trasferimento"/>
    <x v="1"/>
    <x v="3"/>
    <x v="0"/>
    <m/>
  </r>
  <r>
    <n v="159380"/>
    <x v="0"/>
    <x v="0"/>
    <x v="0"/>
    <x v="0"/>
    <x v="8"/>
    <x v="246"/>
    <x v="0"/>
    <x v="1"/>
    <s v="Trasferimento"/>
    <x v="1"/>
    <x v="4"/>
    <x v="0"/>
    <m/>
  </r>
  <r>
    <n v="217242"/>
    <x v="0"/>
    <x v="0"/>
    <x v="0"/>
    <x v="0"/>
    <x v="8"/>
    <x v="246"/>
    <x v="0"/>
    <x v="0"/>
    <s v="Trasferimento"/>
    <x v="1"/>
    <x v="1"/>
    <x v="0"/>
    <m/>
  </r>
  <r>
    <n v="175692"/>
    <x v="0"/>
    <x v="0"/>
    <x v="0"/>
    <x v="0"/>
    <x v="8"/>
    <x v="246"/>
    <x v="0"/>
    <x v="1"/>
    <s v="Trasferimento"/>
    <x v="1"/>
    <x v="0"/>
    <x v="0"/>
    <m/>
  </r>
  <r>
    <n v="120470"/>
    <x v="0"/>
    <x v="0"/>
    <x v="0"/>
    <x v="0"/>
    <x v="8"/>
    <x v="246"/>
    <x v="0"/>
    <x v="0"/>
    <s v="Trasferimento"/>
    <x v="1"/>
    <x v="3"/>
    <x v="0"/>
    <m/>
  </r>
  <r>
    <n v="182458"/>
    <x v="1"/>
    <x v="0"/>
    <x v="0"/>
    <x v="1"/>
    <x v="8"/>
    <x v="246"/>
    <x v="0"/>
    <x v="0"/>
    <s v="Trasferimento"/>
    <x v="1"/>
    <x v="5"/>
    <x v="0"/>
    <m/>
  </r>
  <r>
    <n v="8356"/>
    <x v="0"/>
    <x v="0"/>
    <x v="0"/>
    <x v="0"/>
    <x v="4"/>
    <x v="75"/>
    <x v="0"/>
    <x v="0"/>
    <s v="Trasferimento"/>
    <x v="0"/>
    <x v="0"/>
    <x v="0"/>
    <m/>
  </r>
  <r>
    <n v="80896"/>
    <x v="0"/>
    <x v="1"/>
    <x v="2"/>
    <x v="0"/>
    <x v="4"/>
    <x v="149"/>
    <x v="0"/>
    <x v="0"/>
    <s v="Trasferimento"/>
    <x v="1"/>
    <x v="3"/>
    <x v="0"/>
    <m/>
  </r>
  <r>
    <n v="40936"/>
    <x v="0"/>
    <x v="0"/>
    <x v="0"/>
    <x v="0"/>
    <x v="7"/>
    <x v="45"/>
    <x v="0"/>
    <x v="0"/>
    <s v="Trasferimento"/>
    <x v="1"/>
    <x v="4"/>
    <x v="0"/>
    <m/>
  </r>
  <r>
    <n v="223775"/>
    <x v="0"/>
    <x v="0"/>
    <x v="0"/>
    <x v="0"/>
    <x v="7"/>
    <x v="30"/>
    <x v="0"/>
    <x v="0"/>
    <s v="Trasferimento"/>
    <x v="1"/>
    <x v="3"/>
    <x v="0"/>
    <m/>
  </r>
  <r>
    <n v="138411"/>
    <x v="0"/>
    <x v="0"/>
    <x v="2"/>
    <x v="0"/>
    <x v="1"/>
    <x v="108"/>
    <x v="0"/>
    <x v="0"/>
    <s v="Trasferimento"/>
    <x v="0"/>
    <x v="0"/>
    <x v="0"/>
    <m/>
  </r>
  <r>
    <n v="118929"/>
    <x v="0"/>
    <x v="0"/>
    <x v="0"/>
    <x v="0"/>
    <x v="7"/>
    <x v="30"/>
    <x v="0"/>
    <x v="0"/>
    <s v="Trasferimento"/>
    <x v="1"/>
    <x v="0"/>
    <x v="0"/>
    <m/>
  </r>
  <r>
    <n v="118932"/>
    <x v="0"/>
    <x v="0"/>
    <x v="0"/>
    <x v="0"/>
    <x v="7"/>
    <x v="30"/>
    <x v="0"/>
    <x v="1"/>
    <s v="Trasferimento"/>
    <x v="1"/>
    <x v="0"/>
    <x v="0"/>
    <m/>
  </r>
  <r>
    <n v="206253"/>
    <x v="1"/>
    <x v="0"/>
    <x v="0"/>
    <x v="0"/>
    <x v="7"/>
    <x v="30"/>
    <x v="0"/>
    <x v="1"/>
    <s v="Trasferimento"/>
    <x v="1"/>
    <x v="7"/>
    <x v="0"/>
    <m/>
  </r>
  <r>
    <n v="192585"/>
    <x v="1"/>
    <x v="0"/>
    <x v="0"/>
    <x v="0"/>
    <x v="7"/>
    <x v="30"/>
    <x v="0"/>
    <x v="0"/>
    <s v="Trasferimento"/>
    <x v="1"/>
    <x v="5"/>
    <x v="0"/>
    <m/>
  </r>
  <r>
    <n v="226919"/>
    <x v="0"/>
    <x v="0"/>
    <x v="0"/>
    <x v="0"/>
    <x v="7"/>
    <x v="30"/>
    <x v="0"/>
    <x v="0"/>
    <s v="Trasferimento"/>
    <x v="1"/>
    <x v="0"/>
    <x v="0"/>
    <m/>
  </r>
  <r>
    <n v="71286"/>
    <x v="0"/>
    <x v="0"/>
    <x v="0"/>
    <x v="0"/>
    <x v="7"/>
    <x v="30"/>
    <x v="0"/>
    <x v="1"/>
    <s v="Trasferimento"/>
    <x v="1"/>
    <x v="0"/>
    <x v="0"/>
    <m/>
  </r>
  <r>
    <n v="111421"/>
    <x v="0"/>
    <x v="0"/>
    <x v="0"/>
    <x v="0"/>
    <x v="7"/>
    <x v="30"/>
    <x v="0"/>
    <x v="1"/>
    <s v="Trasferimento"/>
    <x v="1"/>
    <x v="0"/>
    <x v="0"/>
    <m/>
  </r>
  <r>
    <n v="79113"/>
    <x v="0"/>
    <x v="0"/>
    <x v="0"/>
    <x v="5"/>
    <x v="7"/>
    <x v="30"/>
    <x v="0"/>
    <x v="0"/>
    <s v="Trasferimento"/>
    <x v="1"/>
    <x v="0"/>
    <x v="0"/>
    <m/>
  </r>
  <r>
    <n v="68870"/>
    <x v="0"/>
    <x v="0"/>
    <x v="0"/>
    <x v="0"/>
    <x v="7"/>
    <x v="30"/>
    <x v="0"/>
    <x v="0"/>
    <s v="Trasferimento"/>
    <x v="1"/>
    <x v="3"/>
    <x v="0"/>
    <m/>
  </r>
  <r>
    <n v="18423"/>
    <x v="0"/>
    <x v="0"/>
    <x v="0"/>
    <x v="0"/>
    <x v="7"/>
    <x v="30"/>
    <x v="0"/>
    <x v="0"/>
    <s v="Trasferimento"/>
    <x v="1"/>
    <x v="0"/>
    <x v="0"/>
    <m/>
  </r>
  <r>
    <n v="104387"/>
    <x v="0"/>
    <x v="0"/>
    <x v="0"/>
    <x v="0"/>
    <x v="7"/>
    <x v="30"/>
    <x v="0"/>
    <x v="1"/>
    <s v="Trasferimento"/>
    <x v="1"/>
    <x v="0"/>
    <x v="0"/>
    <m/>
  </r>
  <r>
    <n v="104385"/>
    <x v="0"/>
    <x v="0"/>
    <x v="0"/>
    <x v="0"/>
    <x v="7"/>
    <x v="30"/>
    <x v="0"/>
    <x v="0"/>
    <s v="Trasferimento"/>
    <x v="1"/>
    <x v="4"/>
    <x v="0"/>
    <m/>
  </r>
  <r>
    <n v="66299"/>
    <x v="0"/>
    <x v="0"/>
    <x v="0"/>
    <x v="0"/>
    <x v="11"/>
    <x v="102"/>
    <x v="0"/>
    <x v="0"/>
    <s v="Trasferimento"/>
    <x v="1"/>
    <x v="4"/>
    <x v="0"/>
    <m/>
  </r>
  <r>
    <n v="134792"/>
    <x v="0"/>
    <x v="1"/>
    <x v="2"/>
    <x v="1"/>
    <x v="2"/>
    <x v="55"/>
    <x v="0"/>
    <x v="0"/>
    <s v="Trasferimento"/>
    <x v="1"/>
    <x v="0"/>
    <x v="0"/>
    <m/>
  </r>
  <r>
    <n v="217478"/>
    <x v="0"/>
    <x v="0"/>
    <x v="0"/>
    <x v="0"/>
    <x v="11"/>
    <x v="365"/>
    <x v="0"/>
    <x v="0"/>
    <s v="Trasferimento"/>
    <x v="1"/>
    <x v="1"/>
    <x v="0"/>
    <m/>
  </r>
  <r>
    <n v="217286"/>
    <x v="0"/>
    <x v="0"/>
    <x v="0"/>
    <x v="0"/>
    <x v="11"/>
    <x v="365"/>
    <x v="0"/>
    <x v="0"/>
    <s v="Trasferimento"/>
    <x v="1"/>
    <x v="1"/>
    <x v="0"/>
    <m/>
  </r>
  <r>
    <n v="217995"/>
    <x v="0"/>
    <x v="0"/>
    <x v="0"/>
    <x v="0"/>
    <x v="11"/>
    <x v="365"/>
    <x v="0"/>
    <x v="0"/>
    <s v="Trasferimento"/>
    <x v="1"/>
    <x v="1"/>
    <x v="0"/>
    <m/>
  </r>
  <r>
    <n v="214346"/>
    <x v="1"/>
    <x v="0"/>
    <x v="0"/>
    <x v="1"/>
    <x v="1"/>
    <x v="108"/>
    <x v="0"/>
    <x v="0"/>
    <s v="Trasferimento"/>
    <x v="0"/>
    <x v="5"/>
    <x v="0"/>
    <m/>
  </r>
  <r>
    <n v="100632"/>
    <x v="0"/>
    <x v="0"/>
    <x v="0"/>
    <x v="0"/>
    <x v="1"/>
    <x v="108"/>
    <x v="0"/>
    <x v="0"/>
    <s v="Trasferimento"/>
    <x v="0"/>
    <x v="0"/>
    <x v="0"/>
    <m/>
  </r>
  <r>
    <n v="205578"/>
    <x v="0"/>
    <x v="0"/>
    <x v="0"/>
    <x v="0"/>
    <x v="4"/>
    <x v="140"/>
    <x v="0"/>
    <x v="0"/>
    <s v="Trasferimento"/>
    <x v="0"/>
    <x v="0"/>
    <x v="0"/>
    <m/>
  </r>
  <r>
    <n v="168604"/>
    <x v="1"/>
    <x v="0"/>
    <x v="0"/>
    <x v="0"/>
    <x v="8"/>
    <x v="237"/>
    <x v="0"/>
    <x v="0"/>
    <s v="Trasferimento"/>
    <x v="1"/>
    <x v="6"/>
    <x v="0"/>
    <s v="B"/>
  </r>
  <r>
    <n v="118859"/>
    <x v="0"/>
    <x v="0"/>
    <x v="0"/>
    <x v="0"/>
    <x v="11"/>
    <x v="91"/>
    <x v="0"/>
    <x v="0"/>
    <s v="Trasferimento"/>
    <x v="1"/>
    <x v="0"/>
    <x v="0"/>
    <m/>
  </r>
  <r>
    <n v="121828"/>
    <x v="0"/>
    <x v="0"/>
    <x v="0"/>
    <x v="0"/>
    <x v="4"/>
    <x v="23"/>
    <x v="0"/>
    <x v="0"/>
    <s v="Trasferimento"/>
    <x v="1"/>
    <x v="1"/>
    <x v="0"/>
    <m/>
  </r>
  <r>
    <n v="155599"/>
    <x v="1"/>
    <x v="0"/>
    <x v="0"/>
    <x v="0"/>
    <x v="4"/>
    <x v="23"/>
    <x v="0"/>
    <x v="0"/>
    <s v="Trasferimento"/>
    <x v="1"/>
    <x v="7"/>
    <x v="0"/>
    <s v="B"/>
  </r>
  <r>
    <n v="206567"/>
    <x v="1"/>
    <x v="0"/>
    <x v="0"/>
    <x v="0"/>
    <x v="4"/>
    <x v="23"/>
    <x v="0"/>
    <x v="0"/>
    <s v="Trasferimento"/>
    <x v="1"/>
    <x v="5"/>
    <x v="0"/>
    <s v="B"/>
  </r>
  <r>
    <n v="169552"/>
    <x v="1"/>
    <x v="0"/>
    <x v="0"/>
    <x v="0"/>
    <x v="4"/>
    <x v="23"/>
    <x v="0"/>
    <x v="0"/>
    <s v="Trasferimento"/>
    <x v="1"/>
    <x v="6"/>
    <x v="0"/>
    <s v="B"/>
  </r>
  <r>
    <n v="82854"/>
    <x v="0"/>
    <x v="0"/>
    <x v="0"/>
    <x v="0"/>
    <x v="4"/>
    <x v="23"/>
    <x v="0"/>
    <x v="0"/>
    <s v="Trasferimento"/>
    <x v="1"/>
    <x v="1"/>
    <x v="0"/>
    <m/>
  </r>
  <r>
    <n v="182995"/>
    <x v="1"/>
    <x v="0"/>
    <x v="0"/>
    <x v="0"/>
    <x v="4"/>
    <x v="23"/>
    <x v="0"/>
    <x v="0"/>
    <s v="Trasferimento"/>
    <x v="1"/>
    <x v="7"/>
    <x v="0"/>
    <s v="BG"/>
  </r>
  <r>
    <n v="204803"/>
    <x v="1"/>
    <x v="0"/>
    <x v="0"/>
    <x v="0"/>
    <x v="4"/>
    <x v="23"/>
    <x v="0"/>
    <x v="1"/>
    <s v="Trasferimento"/>
    <x v="1"/>
    <x v="5"/>
    <x v="0"/>
    <m/>
  </r>
  <r>
    <n v="128776"/>
    <x v="1"/>
    <x v="0"/>
    <x v="0"/>
    <x v="0"/>
    <x v="4"/>
    <x v="23"/>
    <x v="0"/>
    <x v="0"/>
    <s v="Trasferimento"/>
    <x v="1"/>
    <x v="2"/>
    <x v="0"/>
    <m/>
  </r>
  <r>
    <n v="171978"/>
    <x v="1"/>
    <x v="0"/>
    <x v="0"/>
    <x v="0"/>
    <x v="4"/>
    <x v="23"/>
    <x v="0"/>
    <x v="1"/>
    <s v="Trasferimento"/>
    <x v="1"/>
    <x v="6"/>
    <x v="0"/>
    <s v="BG"/>
  </r>
  <r>
    <n v="25373"/>
    <x v="0"/>
    <x v="0"/>
    <x v="0"/>
    <x v="0"/>
    <x v="12"/>
    <x v="148"/>
    <x v="0"/>
    <x v="0"/>
    <s v="Trasferimento"/>
    <x v="1"/>
    <x v="0"/>
    <x v="0"/>
    <m/>
  </r>
  <r>
    <n v="193970"/>
    <x v="1"/>
    <x v="0"/>
    <x v="0"/>
    <x v="0"/>
    <x v="4"/>
    <x v="23"/>
    <x v="0"/>
    <x v="0"/>
    <s v="Trasferimento"/>
    <x v="1"/>
    <x v="5"/>
    <x v="0"/>
    <s v="B"/>
  </r>
  <r>
    <n v="130156"/>
    <x v="1"/>
    <x v="0"/>
    <x v="0"/>
    <x v="0"/>
    <x v="4"/>
    <x v="23"/>
    <x v="0"/>
    <x v="0"/>
    <s v="Trasferimento"/>
    <x v="1"/>
    <x v="6"/>
    <x v="0"/>
    <s v="B"/>
  </r>
  <r>
    <n v="21513"/>
    <x v="0"/>
    <x v="0"/>
    <x v="0"/>
    <x v="0"/>
    <x v="12"/>
    <x v="148"/>
    <x v="0"/>
    <x v="0"/>
    <s v="Trasferimento"/>
    <x v="1"/>
    <x v="4"/>
    <x v="0"/>
    <m/>
  </r>
  <r>
    <n v="33876"/>
    <x v="0"/>
    <x v="0"/>
    <x v="0"/>
    <x v="0"/>
    <x v="12"/>
    <x v="148"/>
    <x v="0"/>
    <x v="1"/>
    <s v="Trasferimento"/>
    <x v="1"/>
    <x v="4"/>
    <x v="0"/>
    <m/>
  </r>
  <r>
    <n v="47292"/>
    <x v="0"/>
    <x v="0"/>
    <x v="0"/>
    <x v="0"/>
    <x v="12"/>
    <x v="148"/>
    <x v="0"/>
    <x v="0"/>
    <s v="Trasferimento"/>
    <x v="1"/>
    <x v="3"/>
    <x v="0"/>
    <m/>
  </r>
  <r>
    <n v="150737"/>
    <x v="0"/>
    <x v="0"/>
    <x v="0"/>
    <x v="0"/>
    <x v="12"/>
    <x v="148"/>
    <x v="0"/>
    <x v="0"/>
    <s v="Trasferimento"/>
    <x v="1"/>
    <x v="3"/>
    <x v="0"/>
    <m/>
  </r>
  <r>
    <n v="212977"/>
    <x v="0"/>
    <x v="0"/>
    <x v="0"/>
    <x v="0"/>
    <x v="12"/>
    <x v="148"/>
    <x v="0"/>
    <x v="1"/>
    <s v="Trasferimento"/>
    <x v="1"/>
    <x v="3"/>
    <x v="0"/>
    <m/>
  </r>
  <r>
    <n v="180278"/>
    <x v="0"/>
    <x v="0"/>
    <x v="0"/>
    <x v="0"/>
    <x v="12"/>
    <x v="148"/>
    <x v="0"/>
    <x v="0"/>
    <s v="Trasferimento"/>
    <x v="1"/>
    <x v="0"/>
    <x v="0"/>
    <m/>
  </r>
  <r>
    <n v="12666"/>
    <x v="0"/>
    <x v="0"/>
    <x v="2"/>
    <x v="0"/>
    <x v="12"/>
    <x v="148"/>
    <x v="0"/>
    <x v="0"/>
    <s v="Trasferimento"/>
    <x v="1"/>
    <x v="3"/>
    <x v="0"/>
    <m/>
  </r>
  <r>
    <n v="110919"/>
    <x v="0"/>
    <x v="0"/>
    <x v="0"/>
    <x v="0"/>
    <x v="1"/>
    <x v="349"/>
    <x v="0"/>
    <x v="0"/>
    <s v="Trasferimento"/>
    <x v="0"/>
    <x v="1"/>
    <x v="0"/>
    <m/>
  </r>
  <r>
    <n v="195588"/>
    <x v="0"/>
    <x v="0"/>
    <x v="0"/>
    <x v="0"/>
    <x v="2"/>
    <x v="53"/>
    <x v="0"/>
    <x v="0"/>
    <s v="Trasferimento"/>
    <x v="1"/>
    <x v="4"/>
    <x v="0"/>
    <m/>
  </r>
  <r>
    <n v="195587"/>
    <x v="0"/>
    <x v="0"/>
    <x v="0"/>
    <x v="1"/>
    <x v="2"/>
    <x v="53"/>
    <x v="0"/>
    <x v="1"/>
    <s v="Trasferimento"/>
    <x v="1"/>
    <x v="4"/>
    <x v="0"/>
    <m/>
  </r>
  <r>
    <n v="191925"/>
    <x v="0"/>
    <x v="0"/>
    <x v="0"/>
    <x v="1"/>
    <x v="2"/>
    <x v="53"/>
    <x v="0"/>
    <x v="1"/>
    <s v="Trasferimento"/>
    <x v="1"/>
    <x v="4"/>
    <x v="0"/>
    <m/>
  </r>
  <r>
    <n v="135953"/>
    <x v="0"/>
    <x v="0"/>
    <x v="0"/>
    <x v="0"/>
    <x v="1"/>
    <x v="26"/>
    <x v="0"/>
    <x v="0"/>
    <s v="Trasferimento"/>
    <x v="1"/>
    <x v="0"/>
    <x v="0"/>
    <m/>
  </r>
  <r>
    <n v="224835"/>
    <x v="0"/>
    <x v="1"/>
    <x v="2"/>
    <x v="1"/>
    <x v="1"/>
    <x v="26"/>
    <x v="0"/>
    <x v="1"/>
    <s v="Trasferimento"/>
    <x v="1"/>
    <x v="1"/>
    <x v="0"/>
    <m/>
  </r>
  <r>
    <n v="226952"/>
    <x v="1"/>
    <x v="0"/>
    <x v="0"/>
    <x v="1"/>
    <x v="1"/>
    <x v="26"/>
    <x v="0"/>
    <x v="0"/>
    <s v="Trasferimento"/>
    <x v="1"/>
    <x v="5"/>
    <x v="0"/>
    <m/>
  </r>
  <r>
    <n v="72290"/>
    <x v="0"/>
    <x v="0"/>
    <x v="0"/>
    <x v="0"/>
    <x v="1"/>
    <x v="26"/>
    <x v="0"/>
    <x v="1"/>
    <s v="Trasferimento"/>
    <x v="1"/>
    <x v="4"/>
    <x v="0"/>
    <m/>
  </r>
  <r>
    <n v="168686"/>
    <x v="0"/>
    <x v="0"/>
    <x v="0"/>
    <x v="1"/>
    <x v="1"/>
    <x v="20"/>
    <x v="0"/>
    <x v="0"/>
    <s v="Trasferimento"/>
    <x v="0"/>
    <x v="0"/>
    <x v="0"/>
    <m/>
  </r>
  <r>
    <n v="130130"/>
    <x v="0"/>
    <x v="0"/>
    <x v="0"/>
    <x v="0"/>
    <x v="6"/>
    <x v="299"/>
    <x v="0"/>
    <x v="0"/>
    <s v="Trasferimento"/>
    <x v="1"/>
    <x v="0"/>
    <x v="0"/>
    <m/>
  </r>
  <r>
    <n v="180159"/>
    <x v="0"/>
    <x v="0"/>
    <x v="0"/>
    <x v="0"/>
    <x v="11"/>
    <x v="130"/>
    <x v="0"/>
    <x v="0"/>
    <s v="Trasferimento"/>
    <x v="1"/>
    <x v="0"/>
    <x v="0"/>
    <m/>
  </r>
  <r>
    <n v="101405"/>
    <x v="0"/>
    <x v="0"/>
    <x v="0"/>
    <x v="0"/>
    <x v="8"/>
    <x v="112"/>
    <x v="0"/>
    <x v="0"/>
    <s v="Trasferimento"/>
    <x v="1"/>
    <x v="1"/>
    <x v="0"/>
    <m/>
  </r>
  <r>
    <n v="68045"/>
    <x v="0"/>
    <x v="0"/>
    <x v="0"/>
    <x v="0"/>
    <x v="4"/>
    <x v="88"/>
    <x v="0"/>
    <x v="1"/>
    <s v="Trasferimento"/>
    <x v="1"/>
    <x v="1"/>
    <x v="0"/>
    <m/>
  </r>
  <r>
    <n v="217183"/>
    <x v="0"/>
    <x v="0"/>
    <x v="0"/>
    <x v="0"/>
    <x v="4"/>
    <x v="219"/>
    <x v="0"/>
    <x v="0"/>
    <s v="Trasferimento"/>
    <x v="0"/>
    <x v="3"/>
    <x v="0"/>
    <m/>
  </r>
  <r>
    <n v="217184"/>
    <x v="0"/>
    <x v="0"/>
    <x v="0"/>
    <x v="1"/>
    <x v="4"/>
    <x v="219"/>
    <x v="0"/>
    <x v="1"/>
    <s v="Trasferimento"/>
    <x v="0"/>
    <x v="0"/>
    <x v="0"/>
    <m/>
  </r>
  <r>
    <n v="56622"/>
    <x v="0"/>
    <x v="0"/>
    <x v="2"/>
    <x v="0"/>
    <x v="4"/>
    <x v="219"/>
    <x v="0"/>
    <x v="0"/>
    <s v="Trasferimento"/>
    <x v="0"/>
    <x v="0"/>
    <x v="0"/>
    <m/>
  </r>
  <r>
    <n v="141271"/>
    <x v="0"/>
    <x v="0"/>
    <x v="0"/>
    <x v="0"/>
    <x v="4"/>
    <x v="219"/>
    <x v="0"/>
    <x v="0"/>
    <s v="Trasferimento"/>
    <x v="0"/>
    <x v="4"/>
    <x v="0"/>
    <m/>
  </r>
  <r>
    <n v="63498"/>
    <x v="0"/>
    <x v="0"/>
    <x v="0"/>
    <x v="0"/>
    <x v="4"/>
    <x v="18"/>
    <x v="0"/>
    <x v="1"/>
    <s v="Trasferimento"/>
    <x v="1"/>
    <x v="3"/>
    <x v="0"/>
    <m/>
  </r>
  <r>
    <n v="7676"/>
    <x v="0"/>
    <x v="0"/>
    <x v="0"/>
    <x v="0"/>
    <x v="4"/>
    <x v="18"/>
    <x v="0"/>
    <x v="0"/>
    <s v="Trasferimento"/>
    <x v="1"/>
    <x v="4"/>
    <x v="0"/>
    <m/>
  </r>
  <r>
    <n v="174424"/>
    <x v="0"/>
    <x v="0"/>
    <x v="0"/>
    <x v="0"/>
    <x v="0"/>
    <x v="100"/>
    <x v="0"/>
    <x v="0"/>
    <s v="Trasferimento"/>
    <x v="0"/>
    <x v="0"/>
    <x v="0"/>
    <m/>
  </r>
  <r>
    <n v="123769"/>
    <x v="0"/>
    <x v="0"/>
    <x v="0"/>
    <x v="0"/>
    <x v="0"/>
    <x v="100"/>
    <x v="0"/>
    <x v="0"/>
    <s v="Trasferimento"/>
    <x v="0"/>
    <x v="0"/>
    <x v="0"/>
    <m/>
  </r>
  <r>
    <n v="212263"/>
    <x v="0"/>
    <x v="0"/>
    <x v="0"/>
    <x v="0"/>
    <x v="0"/>
    <x v="100"/>
    <x v="0"/>
    <x v="0"/>
    <s v="Trasferimento"/>
    <x v="0"/>
    <x v="0"/>
    <x v="0"/>
    <m/>
  </r>
  <r>
    <n v="191307"/>
    <x v="0"/>
    <x v="0"/>
    <x v="0"/>
    <x v="0"/>
    <x v="0"/>
    <x v="100"/>
    <x v="0"/>
    <x v="1"/>
    <s v="Trasferimento"/>
    <x v="0"/>
    <x v="3"/>
    <x v="0"/>
    <m/>
  </r>
  <r>
    <n v="72228"/>
    <x v="0"/>
    <x v="0"/>
    <x v="0"/>
    <x v="0"/>
    <x v="6"/>
    <x v="354"/>
    <x v="0"/>
    <x v="0"/>
    <s v="Trasferimento"/>
    <x v="0"/>
    <x v="0"/>
    <x v="0"/>
    <m/>
  </r>
  <r>
    <n v="39484"/>
    <x v="0"/>
    <x v="0"/>
    <x v="0"/>
    <x v="0"/>
    <x v="0"/>
    <x v="100"/>
    <x v="0"/>
    <x v="1"/>
    <s v="Trasferimento"/>
    <x v="0"/>
    <x v="4"/>
    <x v="0"/>
    <m/>
  </r>
  <r>
    <n v="124116"/>
    <x v="0"/>
    <x v="0"/>
    <x v="2"/>
    <x v="0"/>
    <x v="6"/>
    <x v="354"/>
    <x v="0"/>
    <x v="0"/>
    <s v="Trasferimento"/>
    <x v="0"/>
    <x v="1"/>
    <x v="0"/>
    <m/>
  </r>
  <r>
    <n v="205499"/>
    <x v="0"/>
    <x v="0"/>
    <x v="0"/>
    <x v="0"/>
    <x v="6"/>
    <x v="354"/>
    <x v="0"/>
    <x v="0"/>
    <s v="Trasferimento"/>
    <x v="0"/>
    <x v="4"/>
    <x v="0"/>
    <m/>
  </r>
  <r>
    <n v="148942"/>
    <x v="0"/>
    <x v="0"/>
    <x v="0"/>
    <x v="0"/>
    <x v="6"/>
    <x v="354"/>
    <x v="0"/>
    <x v="0"/>
    <s v="Trasferimento"/>
    <x v="0"/>
    <x v="0"/>
    <x v="0"/>
    <m/>
  </r>
  <r>
    <n v="53577"/>
    <x v="0"/>
    <x v="0"/>
    <x v="2"/>
    <x v="0"/>
    <x v="0"/>
    <x v="100"/>
    <x v="0"/>
    <x v="0"/>
    <s v="Trasferimento"/>
    <x v="0"/>
    <x v="3"/>
    <x v="0"/>
    <m/>
  </r>
  <r>
    <n v="214177"/>
    <x v="0"/>
    <x v="0"/>
    <x v="0"/>
    <x v="0"/>
    <x v="6"/>
    <x v="354"/>
    <x v="0"/>
    <x v="0"/>
    <s v="Trasferimento"/>
    <x v="0"/>
    <x v="0"/>
    <x v="0"/>
    <m/>
  </r>
  <r>
    <n v="195839"/>
    <x v="0"/>
    <x v="0"/>
    <x v="2"/>
    <x v="0"/>
    <x v="0"/>
    <x v="100"/>
    <x v="0"/>
    <x v="0"/>
    <s v="Trasferimento"/>
    <x v="0"/>
    <x v="0"/>
    <x v="0"/>
    <m/>
  </r>
  <r>
    <n v="104881"/>
    <x v="0"/>
    <x v="0"/>
    <x v="0"/>
    <x v="0"/>
    <x v="0"/>
    <x v="100"/>
    <x v="0"/>
    <x v="0"/>
    <s v="Trasferimento"/>
    <x v="0"/>
    <x v="4"/>
    <x v="0"/>
    <m/>
  </r>
  <r>
    <n v="167759"/>
    <x v="0"/>
    <x v="0"/>
    <x v="0"/>
    <x v="0"/>
    <x v="0"/>
    <x v="100"/>
    <x v="0"/>
    <x v="1"/>
    <s v="Trasferimento"/>
    <x v="0"/>
    <x v="4"/>
    <x v="0"/>
    <m/>
  </r>
  <r>
    <n v="117459"/>
    <x v="0"/>
    <x v="0"/>
    <x v="0"/>
    <x v="0"/>
    <x v="0"/>
    <x v="100"/>
    <x v="0"/>
    <x v="1"/>
    <s v="Trasferimento"/>
    <x v="0"/>
    <x v="3"/>
    <x v="0"/>
    <m/>
  </r>
  <r>
    <n v="101725"/>
    <x v="0"/>
    <x v="0"/>
    <x v="0"/>
    <x v="0"/>
    <x v="0"/>
    <x v="100"/>
    <x v="0"/>
    <x v="0"/>
    <s v="Trasferimento"/>
    <x v="0"/>
    <x v="1"/>
    <x v="0"/>
    <m/>
  </r>
  <r>
    <n v="155325"/>
    <x v="1"/>
    <x v="0"/>
    <x v="2"/>
    <x v="0"/>
    <x v="0"/>
    <x v="100"/>
    <x v="0"/>
    <x v="0"/>
    <s v="Trasferimento"/>
    <x v="0"/>
    <x v="2"/>
    <x v="0"/>
    <m/>
  </r>
  <r>
    <n v="33342"/>
    <x v="0"/>
    <x v="0"/>
    <x v="2"/>
    <x v="0"/>
    <x v="0"/>
    <x v="100"/>
    <x v="0"/>
    <x v="0"/>
    <s v="Trasferimento"/>
    <x v="0"/>
    <x v="3"/>
    <x v="0"/>
    <m/>
  </r>
  <r>
    <n v="159227"/>
    <x v="0"/>
    <x v="0"/>
    <x v="0"/>
    <x v="0"/>
    <x v="0"/>
    <x v="100"/>
    <x v="0"/>
    <x v="1"/>
    <s v="Trasferimento"/>
    <x v="0"/>
    <x v="4"/>
    <x v="0"/>
    <m/>
  </r>
  <r>
    <n v="104347"/>
    <x v="0"/>
    <x v="0"/>
    <x v="0"/>
    <x v="0"/>
    <x v="0"/>
    <x v="100"/>
    <x v="0"/>
    <x v="0"/>
    <s v="Trasferimento"/>
    <x v="0"/>
    <x v="0"/>
    <x v="0"/>
    <m/>
  </r>
  <r>
    <n v="104338"/>
    <x v="0"/>
    <x v="0"/>
    <x v="2"/>
    <x v="0"/>
    <x v="0"/>
    <x v="100"/>
    <x v="0"/>
    <x v="1"/>
    <s v="Trasferimento"/>
    <x v="0"/>
    <x v="0"/>
    <x v="0"/>
    <m/>
  </r>
  <r>
    <n v="167643"/>
    <x v="0"/>
    <x v="1"/>
    <x v="2"/>
    <x v="4"/>
    <x v="0"/>
    <x v="100"/>
    <x v="0"/>
    <x v="0"/>
    <s v="Trasferimento"/>
    <x v="0"/>
    <x v="0"/>
    <x v="0"/>
    <m/>
  </r>
  <r>
    <n v="186211"/>
    <x v="1"/>
    <x v="0"/>
    <x v="0"/>
    <x v="0"/>
    <x v="0"/>
    <x v="100"/>
    <x v="0"/>
    <x v="1"/>
    <s v="Trasferimento"/>
    <x v="0"/>
    <x v="6"/>
    <x v="0"/>
    <s v="B"/>
  </r>
  <r>
    <n v="12304"/>
    <x v="0"/>
    <x v="1"/>
    <x v="2"/>
    <x v="4"/>
    <x v="7"/>
    <x v="45"/>
    <x v="0"/>
    <x v="1"/>
    <s v="Trasferimento"/>
    <x v="1"/>
    <x v="3"/>
    <x v="0"/>
    <m/>
  </r>
  <r>
    <n v="104205"/>
    <x v="0"/>
    <x v="0"/>
    <x v="0"/>
    <x v="0"/>
    <x v="1"/>
    <x v="22"/>
    <x v="0"/>
    <x v="0"/>
    <s v="Trasferimento"/>
    <x v="1"/>
    <x v="0"/>
    <x v="0"/>
    <m/>
  </r>
  <r>
    <n v="224930"/>
    <x v="0"/>
    <x v="0"/>
    <x v="2"/>
    <x v="2"/>
    <x v="1"/>
    <x v="22"/>
    <x v="0"/>
    <x v="0"/>
    <s v="Trasferimento"/>
    <x v="1"/>
    <x v="0"/>
    <x v="0"/>
    <m/>
  </r>
  <r>
    <n v="81754"/>
    <x v="0"/>
    <x v="0"/>
    <x v="0"/>
    <x v="0"/>
    <x v="1"/>
    <x v="22"/>
    <x v="0"/>
    <x v="0"/>
    <s v="Trasferimento"/>
    <x v="1"/>
    <x v="3"/>
    <x v="0"/>
    <m/>
  </r>
  <r>
    <n v="224931"/>
    <x v="1"/>
    <x v="0"/>
    <x v="2"/>
    <x v="2"/>
    <x v="1"/>
    <x v="22"/>
    <x v="0"/>
    <x v="0"/>
    <s v="Trasferimento"/>
    <x v="1"/>
    <x v="5"/>
    <x v="0"/>
    <m/>
  </r>
  <r>
    <n v="224933"/>
    <x v="1"/>
    <x v="0"/>
    <x v="2"/>
    <x v="2"/>
    <x v="1"/>
    <x v="22"/>
    <x v="0"/>
    <x v="1"/>
    <s v="Trasferimento"/>
    <x v="1"/>
    <x v="5"/>
    <x v="0"/>
    <m/>
  </r>
  <r>
    <n v="175604"/>
    <x v="0"/>
    <x v="0"/>
    <x v="0"/>
    <x v="0"/>
    <x v="11"/>
    <x v="388"/>
    <x v="0"/>
    <x v="0"/>
    <s v="Trasferimento"/>
    <x v="0"/>
    <x v="4"/>
    <x v="0"/>
    <m/>
  </r>
  <r>
    <n v="178039"/>
    <x v="0"/>
    <x v="0"/>
    <x v="0"/>
    <x v="0"/>
    <x v="11"/>
    <x v="24"/>
    <x v="0"/>
    <x v="0"/>
    <s v="Trasferimento"/>
    <x v="1"/>
    <x v="0"/>
    <x v="0"/>
    <m/>
  </r>
  <r>
    <n v="113361"/>
    <x v="0"/>
    <x v="1"/>
    <x v="2"/>
    <x v="0"/>
    <x v="12"/>
    <x v="269"/>
    <x v="0"/>
    <x v="0"/>
    <s v="Trasferimento"/>
    <x v="1"/>
    <x v="3"/>
    <x v="0"/>
    <m/>
  </r>
  <r>
    <n v="153254"/>
    <x v="1"/>
    <x v="0"/>
    <x v="0"/>
    <x v="2"/>
    <x v="4"/>
    <x v="179"/>
    <x v="0"/>
    <x v="1"/>
    <s v="Trasferimento"/>
    <x v="1"/>
    <x v="2"/>
    <x v="0"/>
    <m/>
  </r>
  <r>
    <n v="197986"/>
    <x v="0"/>
    <x v="0"/>
    <x v="0"/>
    <x v="0"/>
    <x v="12"/>
    <x v="269"/>
    <x v="0"/>
    <x v="0"/>
    <s v="Trasferimento"/>
    <x v="1"/>
    <x v="0"/>
    <x v="0"/>
    <m/>
  </r>
  <r>
    <n v="63034"/>
    <x v="0"/>
    <x v="0"/>
    <x v="2"/>
    <x v="0"/>
    <x v="12"/>
    <x v="269"/>
    <x v="0"/>
    <x v="1"/>
    <s v="Trasferimento"/>
    <x v="1"/>
    <x v="0"/>
    <x v="0"/>
    <m/>
  </r>
  <r>
    <n v="136180"/>
    <x v="0"/>
    <x v="0"/>
    <x v="0"/>
    <x v="0"/>
    <x v="12"/>
    <x v="269"/>
    <x v="0"/>
    <x v="0"/>
    <s v="Trasferimento"/>
    <x v="1"/>
    <x v="4"/>
    <x v="0"/>
    <m/>
  </r>
  <r>
    <n v="204719"/>
    <x v="0"/>
    <x v="0"/>
    <x v="0"/>
    <x v="0"/>
    <x v="4"/>
    <x v="367"/>
    <x v="0"/>
    <x v="1"/>
    <s v="Trasferimento"/>
    <x v="1"/>
    <x v="1"/>
    <x v="0"/>
    <m/>
  </r>
  <r>
    <n v="144644"/>
    <x v="0"/>
    <x v="0"/>
    <x v="0"/>
    <x v="1"/>
    <x v="7"/>
    <x v="395"/>
    <x v="0"/>
    <x v="0"/>
    <s v="Trasferimento"/>
    <x v="0"/>
    <x v="0"/>
    <x v="0"/>
    <m/>
  </r>
  <r>
    <n v="97240"/>
    <x v="0"/>
    <x v="0"/>
    <x v="0"/>
    <x v="0"/>
    <x v="12"/>
    <x v="269"/>
    <x v="0"/>
    <x v="0"/>
    <s v="Trasferimento"/>
    <x v="1"/>
    <x v="3"/>
    <x v="0"/>
    <m/>
  </r>
  <r>
    <n v="145227"/>
    <x v="0"/>
    <x v="0"/>
    <x v="0"/>
    <x v="0"/>
    <x v="12"/>
    <x v="269"/>
    <x v="0"/>
    <x v="0"/>
    <s v="Trasferimento"/>
    <x v="1"/>
    <x v="3"/>
    <x v="0"/>
    <m/>
  </r>
  <r>
    <n v="216184"/>
    <x v="0"/>
    <x v="0"/>
    <x v="0"/>
    <x v="0"/>
    <x v="12"/>
    <x v="269"/>
    <x v="0"/>
    <x v="1"/>
    <s v="Trasferimento"/>
    <x v="1"/>
    <x v="4"/>
    <x v="0"/>
    <m/>
  </r>
  <r>
    <n v="123624"/>
    <x v="0"/>
    <x v="0"/>
    <x v="0"/>
    <x v="0"/>
    <x v="4"/>
    <x v="179"/>
    <x v="0"/>
    <x v="0"/>
    <s v="Trasferimento"/>
    <x v="1"/>
    <x v="0"/>
    <x v="0"/>
    <m/>
  </r>
  <r>
    <n v="72972"/>
    <x v="0"/>
    <x v="0"/>
    <x v="0"/>
    <x v="0"/>
    <x v="2"/>
    <x v="10"/>
    <x v="0"/>
    <x v="1"/>
    <s v="Trasferimento"/>
    <x v="0"/>
    <x v="4"/>
    <x v="0"/>
    <m/>
  </r>
  <r>
    <n v="160152"/>
    <x v="0"/>
    <x v="0"/>
    <x v="0"/>
    <x v="0"/>
    <x v="7"/>
    <x v="109"/>
    <x v="0"/>
    <x v="0"/>
    <s v="Trasferimento"/>
    <x v="1"/>
    <x v="0"/>
    <x v="0"/>
    <m/>
  </r>
  <r>
    <n v="160151"/>
    <x v="0"/>
    <x v="0"/>
    <x v="0"/>
    <x v="0"/>
    <x v="7"/>
    <x v="109"/>
    <x v="0"/>
    <x v="1"/>
    <s v="Trasferimento"/>
    <x v="1"/>
    <x v="0"/>
    <x v="0"/>
    <m/>
  </r>
  <r>
    <n v="160432"/>
    <x v="0"/>
    <x v="0"/>
    <x v="0"/>
    <x v="0"/>
    <x v="4"/>
    <x v="144"/>
    <x v="0"/>
    <x v="0"/>
    <s v="Trasferimento"/>
    <x v="1"/>
    <x v="1"/>
    <x v="0"/>
    <m/>
  </r>
  <r>
    <n v="141615"/>
    <x v="0"/>
    <x v="0"/>
    <x v="0"/>
    <x v="0"/>
    <x v="4"/>
    <x v="219"/>
    <x v="0"/>
    <x v="0"/>
    <s v="Trasferimento"/>
    <x v="0"/>
    <x v="3"/>
    <x v="0"/>
    <m/>
  </r>
  <r>
    <n v="207930"/>
    <x v="0"/>
    <x v="0"/>
    <x v="0"/>
    <x v="0"/>
    <x v="12"/>
    <x v="269"/>
    <x v="0"/>
    <x v="0"/>
    <s v="Trasferimento"/>
    <x v="1"/>
    <x v="4"/>
    <x v="0"/>
    <m/>
  </r>
  <r>
    <n v="167474"/>
    <x v="0"/>
    <x v="0"/>
    <x v="0"/>
    <x v="0"/>
    <x v="11"/>
    <x v="94"/>
    <x v="0"/>
    <x v="0"/>
    <s v="Trasferimento"/>
    <x v="1"/>
    <x v="3"/>
    <x v="0"/>
    <m/>
  </r>
  <r>
    <n v="167506"/>
    <x v="0"/>
    <x v="0"/>
    <x v="0"/>
    <x v="1"/>
    <x v="11"/>
    <x v="94"/>
    <x v="0"/>
    <x v="1"/>
    <s v="Trasferimento"/>
    <x v="1"/>
    <x v="3"/>
    <x v="0"/>
    <m/>
  </r>
  <r>
    <n v="141032"/>
    <x v="0"/>
    <x v="0"/>
    <x v="0"/>
    <x v="0"/>
    <x v="11"/>
    <x v="94"/>
    <x v="0"/>
    <x v="0"/>
    <s v="Trasferimento"/>
    <x v="1"/>
    <x v="0"/>
    <x v="0"/>
    <m/>
  </r>
  <r>
    <n v="164506"/>
    <x v="1"/>
    <x v="0"/>
    <x v="0"/>
    <x v="0"/>
    <x v="2"/>
    <x v="172"/>
    <x v="0"/>
    <x v="0"/>
    <s v="Trasferimento"/>
    <x v="1"/>
    <x v="6"/>
    <x v="0"/>
    <s v="B"/>
  </r>
  <r>
    <n v="206335"/>
    <x v="1"/>
    <x v="0"/>
    <x v="0"/>
    <x v="0"/>
    <x v="2"/>
    <x v="172"/>
    <x v="0"/>
    <x v="0"/>
    <s v="Trasferimento"/>
    <x v="1"/>
    <x v="2"/>
    <x v="0"/>
    <m/>
  </r>
  <r>
    <n v="115207"/>
    <x v="0"/>
    <x v="0"/>
    <x v="0"/>
    <x v="0"/>
    <x v="12"/>
    <x v="269"/>
    <x v="0"/>
    <x v="0"/>
    <s v="Trasferimento"/>
    <x v="1"/>
    <x v="4"/>
    <x v="0"/>
    <m/>
  </r>
  <r>
    <n v="162878"/>
    <x v="0"/>
    <x v="0"/>
    <x v="0"/>
    <x v="0"/>
    <x v="8"/>
    <x v="17"/>
    <x v="0"/>
    <x v="0"/>
    <s v="Trasferimento"/>
    <x v="1"/>
    <x v="0"/>
    <x v="0"/>
    <m/>
  </r>
  <r>
    <n v="150862"/>
    <x v="0"/>
    <x v="0"/>
    <x v="0"/>
    <x v="0"/>
    <x v="12"/>
    <x v="269"/>
    <x v="0"/>
    <x v="0"/>
    <s v="Trasferimento"/>
    <x v="1"/>
    <x v="0"/>
    <x v="0"/>
    <m/>
  </r>
  <r>
    <n v="149166"/>
    <x v="0"/>
    <x v="0"/>
    <x v="0"/>
    <x v="0"/>
    <x v="1"/>
    <x v="176"/>
    <x v="0"/>
    <x v="1"/>
    <s v="Trasferimento"/>
    <x v="1"/>
    <x v="3"/>
    <x v="0"/>
    <m/>
  </r>
  <r>
    <n v="62761"/>
    <x v="0"/>
    <x v="0"/>
    <x v="0"/>
    <x v="0"/>
    <x v="1"/>
    <x v="176"/>
    <x v="0"/>
    <x v="0"/>
    <s v="Trasferimento"/>
    <x v="1"/>
    <x v="0"/>
    <x v="0"/>
    <m/>
  </r>
  <r>
    <n v="89079"/>
    <x v="0"/>
    <x v="0"/>
    <x v="0"/>
    <x v="0"/>
    <x v="2"/>
    <x v="332"/>
    <x v="0"/>
    <x v="0"/>
    <s v="Trasferimento"/>
    <x v="1"/>
    <x v="3"/>
    <x v="0"/>
    <m/>
  </r>
  <r>
    <n v="6820"/>
    <x v="0"/>
    <x v="0"/>
    <x v="0"/>
    <x v="0"/>
    <x v="2"/>
    <x v="332"/>
    <x v="0"/>
    <x v="0"/>
    <s v="Trasferimento"/>
    <x v="1"/>
    <x v="4"/>
    <x v="0"/>
    <m/>
  </r>
  <r>
    <n v="191360"/>
    <x v="0"/>
    <x v="0"/>
    <x v="0"/>
    <x v="0"/>
    <x v="2"/>
    <x v="332"/>
    <x v="0"/>
    <x v="0"/>
    <s v="Trasferimento"/>
    <x v="1"/>
    <x v="3"/>
    <x v="0"/>
    <m/>
  </r>
  <r>
    <n v="26076"/>
    <x v="0"/>
    <x v="0"/>
    <x v="0"/>
    <x v="0"/>
    <x v="2"/>
    <x v="332"/>
    <x v="0"/>
    <x v="0"/>
    <s v="Trasferimento"/>
    <x v="1"/>
    <x v="0"/>
    <x v="0"/>
    <m/>
  </r>
  <r>
    <n v="106222"/>
    <x v="0"/>
    <x v="0"/>
    <x v="0"/>
    <x v="0"/>
    <x v="2"/>
    <x v="332"/>
    <x v="0"/>
    <x v="0"/>
    <s v="Trasferimento"/>
    <x v="1"/>
    <x v="4"/>
    <x v="0"/>
    <m/>
  </r>
  <r>
    <n v="112470"/>
    <x v="0"/>
    <x v="0"/>
    <x v="0"/>
    <x v="0"/>
    <x v="2"/>
    <x v="332"/>
    <x v="0"/>
    <x v="1"/>
    <s v="Trasferimento"/>
    <x v="1"/>
    <x v="3"/>
    <x v="0"/>
    <m/>
  </r>
  <r>
    <n v="158156"/>
    <x v="0"/>
    <x v="0"/>
    <x v="0"/>
    <x v="0"/>
    <x v="2"/>
    <x v="332"/>
    <x v="0"/>
    <x v="0"/>
    <s v="Trasferimento"/>
    <x v="1"/>
    <x v="4"/>
    <x v="0"/>
    <m/>
  </r>
  <r>
    <n v="158742"/>
    <x v="0"/>
    <x v="0"/>
    <x v="0"/>
    <x v="0"/>
    <x v="2"/>
    <x v="332"/>
    <x v="0"/>
    <x v="1"/>
    <s v="Trasferimento"/>
    <x v="1"/>
    <x v="4"/>
    <x v="0"/>
    <m/>
  </r>
  <r>
    <n v="158528"/>
    <x v="0"/>
    <x v="0"/>
    <x v="0"/>
    <x v="0"/>
    <x v="2"/>
    <x v="332"/>
    <x v="0"/>
    <x v="0"/>
    <s v="Trasferimento"/>
    <x v="1"/>
    <x v="4"/>
    <x v="0"/>
    <m/>
  </r>
  <r>
    <n v="158740"/>
    <x v="0"/>
    <x v="0"/>
    <x v="0"/>
    <x v="0"/>
    <x v="2"/>
    <x v="332"/>
    <x v="0"/>
    <x v="1"/>
    <s v="Trasferimento"/>
    <x v="1"/>
    <x v="4"/>
    <x v="0"/>
    <m/>
  </r>
  <r>
    <n v="190080"/>
    <x v="0"/>
    <x v="0"/>
    <x v="0"/>
    <x v="0"/>
    <x v="2"/>
    <x v="332"/>
    <x v="0"/>
    <x v="0"/>
    <s v="Trasferimento"/>
    <x v="1"/>
    <x v="3"/>
    <x v="0"/>
    <m/>
  </r>
  <r>
    <n v="152145"/>
    <x v="0"/>
    <x v="0"/>
    <x v="0"/>
    <x v="1"/>
    <x v="2"/>
    <x v="332"/>
    <x v="0"/>
    <x v="1"/>
    <s v="Trasferimento"/>
    <x v="1"/>
    <x v="3"/>
    <x v="0"/>
    <m/>
  </r>
  <r>
    <n v="153783"/>
    <x v="0"/>
    <x v="0"/>
    <x v="0"/>
    <x v="0"/>
    <x v="2"/>
    <x v="332"/>
    <x v="0"/>
    <x v="0"/>
    <s v="Trasferimento"/>
    <x v="1"/>
    <x v="4"/>
    <x v="0"/>
    <m/>
  </r>
  <r>
    <n v="206354"/>
    <x v="0"/>
    <x v="0"/>
    <x v="0"/>
    <x v="1"/>
    <x v="2"/>
    <x v="332"/>
    <x v="0"/>
    <x v="0"/>
    <s v="Trasferimento"/>
    <x v="1"/>
    <x v="3"/>
    <x v="0"/>
    <m/>
  </r>
  <r>
    <n v="83400"/>
    <x v="0"/>
    <x v="0"/>
    <x v="0"/>
    <x v="0"/>
    <x v="2"/>
    <x v="332"/>
    <x v="0"/>
    <x v="0"/>
    <s v="Trasferimento"/>
    <x v="1"/>
    <x v="0"/>
    <x v="0"/>
    <m/>
  </r>
  <r>
    <n v="146298"/>
    <x v="0"/>
    <x v="0"/>
    <x v="2"/>
    <x v="1"/>
    <x v="2"/>
    <x v="332"/>
    <x v="0"/>
    <x v="1"/>
    <s v="Trasferimento"/>
    <x v="1"/>
    <x v="0"/>
    <x v="0"/>
    <m/>
  </r>
  <r>
    <n v="89054"/>
    <x v="0"/>
    <x v="0"/>
    <x v="0"/>
    <x v="0"/>
    <x v="2"/>
    <x v="332"/>
    <x v="0"/>
    <x v="0"/>
    <s v="Trasferimento"/>
    <x v="1"/>
    <x v="4"/>
    <x v="0"/>
    <m/>
  </r>
  <r>
    <n v="86526"/>
    <x v="0"/>
    <x v="0"/>
    <x v="0"/>
    <x v="0"/>
    <x v="2"/>
    <x v="332"/>
    <x v="0"/>
    <x v="0"/>
    <s v="Trasferimento"/>
    <x v="1"/>
    <x v="4"/>
    <x v="0"/>
    <m/>
  </r>
  <r>
    <n v="128910"/>
    <x v="0"/>
    <x v="0"/>
    <x v="0"/>
    <x v="0"/>
    <x v="2"/>
    <x v="332"/>
    <x v="0"/>
    <x v="0"/>
    <s v="Trasferimento"/>
    <x v="1"/>
    <x v="0"/>
    <x v="0"/>
    <m/>
  </r>
  <r>
    <n v="82483"/>
    <x v="0"/>
    <x v="0"/>
    <x v="0"/>
    <x v="0"/>
    <x v="2"/>
    <x v="332"/>
    <x v="0"/>
    <x v="0"/>
    <s v="Trasferimento"/>
    <x v="1"/>
    <x v="4"/>
    <x v="0"/>
    <m/>
  </r>
  <r>
    <n v="118647"/>
    <x v="0"/>
    <x v="0"/>
    <x v="0"/>
    <x v="0"/>
    <x v="2"/>
    <x v="332"/>
    <x v="0"/>
    <x v="1"/>
    <s v="Trasferimento"/>
    <x v="1"/>
    <x v="3"/>
    <x v="0"/>
    <m/>
  </r>
  <r>
    <n v="120343"/>
    <x v="0"/>
    <x v="0"/>
    <x v="2"/>
    <x v="2"/>
    <x v="1"/>
    <x v="108"/>
    <x v="0"/>
    <x v="0"/>
    <s v="Trasferimento"/>
    <x v="0"/>
    <x v="4"/>
    <x v="0"/>
    <m/>
  </r>
  <r>
    <n v="165027"/>
    <x v="0"/>
    <x v="0"/>
    <x v="0"/>
    <x v="0"/>
    <x v="15"/>
    <x v="248"/>
    <x v="0"/>
    <x v="0"/>
    <s v="Trasferimento"/>
    <x v="1"/>
    <x v="0"/>
    <x v="0"/>
    <m/>
  </r>
  <r>
    <n v="139523"/>
    <x v="0"/>
    <x v="0"/>
    <x v="0"/>
    <x v="0"/>
    <x v="15"/>
    <x v="248"/>
    <x v="0"/>
    <x v="0"/>
    <s v="Trasferimento"/>
    <x v="1"/>
    <x v="0"/>
    <x v="0"/>
    <m/>
  </r>
  <r>
    <n v="112563"/>
    <x v="0"/>
    <x v="0"/>
    <x v="0"/>
    <x v="0"/>
    <x v="15"/>
    <x v="248"/>
    <x v="0"/>
    <x v="0"/>
    <s v="Trasferimento"/>
    <x v="1"/>
    <x v="1"/>
    <x v="0"/>
    <m/>
  </r>
  <r>
    <n v="135212"/>
    <x v="0"/>
    <x v="0"/>
    <x v="0"/>
    <x v="0"/>
    <x v="15"/>
    <x v="248"/>
    <x v="0"/>
    <x v="0"/>
    <s v="Trasferimento"/>
    <x v="1"/>
    <x v="0"/>
    <x v="0"/>
    <m/>
  </r>
  <r>
    <n v="185174"/>
    <x v="0"/>
    <x v="0"/>
    <x v="0"/>
    <x v="0"/>
    <x v="15"/>
    <x v="248"/>
    <x v="0"/>
    <x v="0"/>
    <s v="Trasferimento"/>
    <x v="1"/>
    <x v="0"/>
    <x v="0"/>
    <m/>
  </r>
  <r>
    <n v="232066"/>
    <x v="0"/>
    <x v="1"/>
    <x v="0"/>
    <x v="0"/>
    <x v="2"/>
    <x v="332"/>
    <x v="0"/>
    <x v="0"/>
    <s v="Trasferimento"/>
    <x v="1"/>
    <x v="0"/>
    <x v="0"/>
    <m/>
  </r>
  <r>
    <n v="129597"/>
    <x v="0"/>
    <x v="0"/>
    <x v="0"/>
    <x v="0"/>
    <x v="2"/>
    <x v="332"/>
    <x v="0"/>
    <x v="1"/>
    <s v="Trasferimento"/>
    <x v="1"/>
    <x v="4"/>
    <x v="0"/>
    <m/>
  </r>
  <r>
    <n v="181260"/>
    <x v="0"/>
    <x v="0"/>
    <x v="0"/>
    <x v="0"/>
    <x v="2"/>
    <x v="332"/>
    <x v="0"/>
    <x v="0"/>
    <s v="Trasferimento"/>
    <x v="1"/>
    <x v="4"/>
    <x v="0"/>
    <m/>
  </r>
  <r>
    <n v="208923"/>
    <x v="0"/>
    <x v="0"/>
    <x v="0"/>
    <x v="0"/>
    <x v="2"/>
    <x v="332"/>
    <x v="0"/>
    <x v="0"/>
    <s v="Trasferimento"/>
    <x v="1"/>
    <x v="0"/>
    <x v="0"/>
    <m/>
  </r>
  <r>
    <n v="213631"/>
    <x v="0"/>
    <x v="0"/>
    <x v="0"/>
    <x v="0"/>
    <x v="2"/>
    <x v="332"/>
    <x v="0"/>
    <x v="0"/>
    <s v="Trasferimento"/>
    <x v="1"/>
    <x v="3"/>
    <x v="0"/>
    <m/>
  </r>
  <r>
    <n v="91664"/>
    <x v="0"/>
    <x v="0"/>
    <x v="0"/>
    <x v="0"/>
    <x v="2"/>
    <x v="332"/>
    <x v="0"/>
    <x v="0"/>
    <s v="Trasferimento"/>
    <x v="1"/>
    <x v="3"/>
    <x v="0"/>
    <m/>
  </r>
  <r>
    <n v="143714"/>
    <x v="0"/>
    <x v="0"/>
    <x v="0"/>
    <x v="0"/>
    <x v="2"/>
    <x v="332"/>
    <x v="0"/>
    <x v="0"/>
    <s v="Trasferimento"/>
    <x v="1"/>
    <x v="4"/>
    <x v="0"/>
    <m/>
  </r>
  <r>
    <n v="224771"/>
    <x v="0"/>
    <x v="0"/>
    <x v="0"/>
    <x v="0"/>
    <x v="1"/>
    <x v="201"/>
    <x v="0"/>
    <x v="0"/>
    <s v="Trasferimento"/>
    <x v="0"/>
    <x v="0"/>
    <x v="0"/>
    <m/>
  </r>
  <r>
    <n v="119937"/>
    <x v="0"/>
    <x v="0"/>
    <x v="0"/>
    <x v="0"/>
    <x v="2"/>
    <x v="332"/>
    <x v="0"/>
    <x v="1"/>
    <s v="Trasferimento"/>
    <x v="1"/>
    <x v="4"/>
    <x v="0"/>
    <m/>
  </r>
  <r>
    <n v="216625"/>
    <x v="0"/>
    <x v="0"/>
    <x v="0"/>
    <x v="0"/>
    <x v="1"/>
    <x v="201"/>
    <x v="0"/>
    <x v="0"/>
    <s v="Trasferimento"/>
    <x v="0"/>
    <x v="0"/>
    <x v="0"/>
    <m/>
  </r>
  <r>
    <n v="173475"/>
    <x v="0"/>
    <x v="0"/>
    <x v="0"/>
    <x v="0"/>
    <x v="2"/>
    <x v="332"/>
    <x v="0"/>
    <x v="0"/>
    <s v="Trasferimento"/>
    <x v="1"/>
    <x v="4"/>
    <x v="0"/>
    <m/>
  </r>
  <r>
    <n v="165068"/>
    <x v="0"/>
    <x v="0"/>
    <x v="0"/>
    <x v="0"/>
    <x v="2"/>
    <x v="332"/>
    <x v="0"/>
    <x v="1"/>
    <s v="Trasferimento"/>
    <x v="1"/>
    <x v="4"/>
    <x v="0"/>
    <m/>
  </r>
  <r>
    <n v="165911"/>
    <x v="0"/>
    <x v="1"/>
    <x v="2"/>
    <x v="1"/>
    <x v="7"/>
    <x v="44"/>
    <x v="0"/>
    <x v="0"/>
    <s v="Trasferimento"/>
    <x v="1"/>
    <x v="0"/>
    <x v="0"/>
    <m/>
  </r>
  <r>
    <n v="217348"/>
    <x v="0"/>
    <x v="0"/>
    <x v="0"/>
    <x v="1"/>
    <x v="2"/>
    <x v="332"/>
    <x v="0"/>
    <x v="1"/>
    <s v="Trasferimento"/>
    <x v="1"/>
    <x v="4"/>
    <x v="0"/>
    <m/>
  </r>
  <r>
    <n v="224967"/>
    <x v="0"/>
    <x v="0"/>
    <x v="0"/>
    <x v="0"/>
    <x v="7"/>
    <x v="44"/>
    <x v="0"/>
    <x v="0"/>
    <s v="Trasferimento"/>
    <x v="1"/>
    <x v="4"/>
    <x v="0"/>
    <m/>
  </r>
  <r>
    <n v="224968"/>
    <x v="0"/>
    <x v="0"/>
    <x v="0"/>
    <x v="1"/>
    <x v="7"/>
    <x v="44"/>
    <x v="0"/>
    <x v="1"/>
    <s v="Trasferimento"/>
    <x v="1"/>
    <x v="4"/>
    <x v="0"/>
    <m/>
  </r>
  <r>
    <n v="171479"/>
    <x v="0"/>
    <x v="0"/>
    <x v="0"/>
    <x v="0"/>
    <x v="2"/>
    <x v="332"/>
    <x v="0"/>
    <x v="0"/>
    <s v="Trasferimento"/>
    <x v="1"/>
    <x v="4"/>
    <x v="0"/>
    <m/>
  </r>
  <r>
    <n v="162487"/>
    <x v="0"/>
    <x v="0"/>
    <x v="0"/>
    <x v="0"/>
    <x v="2"/>
    <x v="332"/>
    <x v="0"/>
    <x v="0"/>
    <s v="Trasferimento"/>
    <x v="1"/>
    <x v="4"/>
    <x v="0"/>
    <m/>
  </r>
  <r>
    <n v="169613"/>
    <x v="0"/>
    <x v="0"/>
    <x v="0"/>
    <x v="0"/>
    <x v="2"/>
    <x v="332"/>
    <x v="0"/>
    <x v="0"/>
    <s v="Trasferimento"/>
    <x v="1"/>
    <x v="4"/>
    <x v="0"/>
    <m/>
  </r>
  <r>
    <n v="105962"/>
    <x v="0"/>
    <x v="0"/>
    <x v="0"/>
    <x v="0"/>
    <x v="2"/>
    <x v="332"/>
    <x v="0"/>
    <x v="0"/>
    <s v="Trasferimento"/>
    <x v="1"/>
    <x v="4"/>
    <x v="0"/>
    <m/>
  </r>
  <r>
    <n v="123107"/>
    <x v="0"/>
    <x v="0"/>
    <x v="0"/>
    <x v="3"/>
    <x v="2"/>
    <x v="332"/>
    <x v="0"/>
    <x v="0"/>
    <s v="Trasferimento"/>
    <x v="1"/>
    <x v="4"/>
    <x v="0"/>
    <m/>
  </r>
  <r>
    <n v="96446"/>
    <x v="0"/>
    <x v="0"/>
    <x v="0"/>
    <x v="0"/>
    <x v="2"/>
    <x v="332"/>
    <x v="0"/>
    <x v="0"/>
    <s v="Trasferimento"/>
    <x v="1"/>
    <x v="4"/>
    <x v="0"/>
    <m/>
  </r>
  <r>
    <n v="94194"/>
    <x v="0"/>
    <x v="0"/>
    <x v="0"/>
    <x v="0"/>
    <x v="2"/>
    <x v="332"/>
    <x v="0"/>
    <x v="0"/>
    <s v="Trasferimento"/>
    <x v="1"/>
    <x v="4"/>
    <x v="0"/>
    <m/>
  </r>
  <r>
    <n v="20872"/>
    <x v="0"/>
    <x v="0"/>
    <x v="0"/>
    <x v="0"/>
    <x v="2"/>
    <x v="332"/>
    <x v="0"/>
    <x v="0"/>
    <s v="Trasferimento"/>
    <x v="1"/>
    <x v="0"/>
    <x v="0"/>
    <m/>
  </r>
  <r>
    <n v="196425"/>
    <x v="0"/>
    <x v="0"/>
    <x v="0"/>
    <x v="0"/>
    <x v="2"/>
    <x v="332"/>
    <x v="0"/>
    <x v="0"/>
    <s v="Trasferimento"/>
    <x v="1"/>
    <x v="4"/>
    <x v="0"/>
    <m/>
  </r>
  <r>
    <n v="136356"/>
    <x v="0"/>
    <x v="0"/>
    <x v="0"/>
    <x v="0"/>
    <x v="2"/>
    <x v="332"/>
    <x v="0"/>
    <x v="0"/>
    <s v="Trasferimento"/>
    <x v="1"/>
    <x v="4"/>
    <x v="0"/>
    <m/>
  </r>
  <r>
    <n v="217027"/>
    <x v="0"/>
    <x v="0"/>
    <x v="0"/>
    <x v="1"/>
    <x v="7"/>
    <x v="44"/>
    <x v="0"/>
    <x v="0"/>
    <s v="Trasferimento"/>
    <x v="1"/>
    <x v="0"/>
    <x v="0"/>
    <m/>
  </r>
  <r>
    <n v="151787"/>
    <x v="0"/>
    <x v="0"/>
    <x v="0"/>
    <x v="0"/>
    <x v="2"/>
    <x v="332"/>
    <x v="0"/>
    <x v="0"/>
    <s v="Trasferimento"/>
    <x v="1"/>
    <x v="3"/>
    <x v="0"/>
    <m/>
  </r>
  <r>
    <n v="156741"/>
    <x v="0"/>
    <x v="0"/>
    <x v="0"/>
    <x v="1"/>
    <x v="2"/>
    <x v="332"/>
    <x v="0"/>
    <x v="1"/>
    <s v="Trasferimento"/>
    <x v="1"/>
    <x v="4"/>
    <x v="0"/>
    <m/>
  </r>
  <r>
    <n v="118639"/>
    <x v="0"/>
    <x v="0"/>
    <x v="0"/>
    <x v="0"/>
    <x v="2"/>
    <x v="332"/>
    <x v="0"/>
    <x v="0"/>
    <s v="Trasferimento"/>
    <x v="1"/>
    <x v="0"/>
    <x v="0"/>
    <m/>
  </r>
  <r>
    <n v="233175"/>
    <x v="0"/>
    <x v="0"/>
    <x v="0"/>
    <x v="1"/>
    <x v="7"/>
    <x v="44"/>
    <x v="0"/>
    <x v="1"/>
    <s v="Trasferimento"/>
    <x v="1"/>
    <x v="0"/>
    <x v="0"/>
    <m/>
  </r>
  <r>
    <n v="204288"/>
    <x v="0"/>
    <x v="0"/>
    <x v="0"/>
    <x v="0"/>
    <x v="2"/>
    <x v="332"/>
    <x v="0"/>
    <x v="0"/>
    <s v="Trasferimento"/>
    <x v="1"/>
    <x v="3"/>
    <x v="0"/>
    <m/>
  </r>
  <r>
    <n v="96432"/>
    <x v="0"/>
    <x v="0"/>
    <x v="0"/>
    <x v="1"/>
    <x v="2"/>
    <x v="332"/>
    <x v="0"/>
    <x v="0"/>
    <s v="Trasferimento"/>
    <x v="1"/>
    <x v="4"/>
    <x v="0"/>
    <m/>
  </r>
  <r>
    <n v="153345"/>
    <x v="0"/>
    <x v="0"/>
    <x v="0"/>
    <x v="0"/>
    <x v="2"/>
    <x v="332"/>
    <x v="0"/>
    <x v="0"/>
    <s v="Trasferimento"/>
    <x v="1"/>
    <x v="4"/>
    <x v="0"/>
    <m/>
  </r>
  <r>
    <n v="152154"/>
    <x v="0"/>
    <x v="0"/>
    <x v="0"/>
    <x v="1"/>
    <x v="2"/>
    <x v="332"/>
    <x v="0"/>
    <x v="0"/>
    <s v="Trasferimento"/>
    <x v="1"/>
    <x v="4"/>
    <x v="0"/>
    <m/>
  </r>
  <r>
    <n v="203451"/>
    <x v="0"/>
    <x v="0"/>
    <x v="0"/>
    <x v="0"/>
    <x v="2"/>
    <x v="332"/>
    <x v="0"/>
    <x v="0"/>
    <s v="Trasferimento"/>
    <x v="1"/>
    <x v="4"/>
    <x v="0"/>
    <m/>
  </r>
  <r>
    <n v="128922"/>
    <x v="0"/>
    <x v="0"/>
    <x v="0"/>
    <x v="0"/>
    <x v="2"/>
    <x v="332"/>
    <x v="0"/>
    <x v="0"/>
    <s v="Trasferimento"/>
    <x v="1"/>
    <x v="4"/>
    <x v="0"/>
    <m/>
  </r>
  <r>
    <n v="152147"/>
    <x v="0"/>
    <x v="0"/>
    <x v="0"/>
    <x v="0"/>
    <x v="2"/>
    <x v="332"/>
    <x v="0"/>
    <x v="0"/>
    <s v="Trasferimento"/>
    <x v="1"/>
    <x v="4"/>
    <x v="0"/>
    <m/>
  </r>
  <r>
    <n v="232205"/>
    <x v="0"/>
    <x v="1"/>
    <x v="0"/>
    <x v="1"/>
    <x v="7"/>
    <x v="44"/>
    <x v="0"/>
    <x v="0"/>
    <s v="Trasferimento"/>
    <x v="1"/>
    <x v="0"/>
    <x v="0"/>
    <m/>
  </r>
  <r>
    <n v="20056"/>
    <x v="0"/>
    <x v="0"/>
    <x v="0"/>
    <x v="0"/>
    <x v="2"/>
    <x v="332"/>
    <x v="0"/>
    <x v="0"/>
    <s v="Trasferimento"/>
    <x v="1"/>
    <x v="4"/>
    <x v="0"/>
    <m/>
  </r>
  <r>
    <n v="143439"/>
    <x v="0"/>
    <x v="0"/>
    <x v="0"/>
    <x v="0"/>
    <x v="2"/>
    <x v="332"/>
    <x v="0"/>
    <x v="0"/>
    <s v="Trasferimento"/>
    <x v="1"/>
    <x v="4"/>
    <x v="0"/>
    <m/>
  </r>
  <r>
    <n v="87740"/>
    <x v="0"/>
    <x v="0"/>
    <x v="0"/>
    <x v="0"/>
    <x v="2"/>
    <x v="332"/>
    <x v="0"/>
    <x v="0"/>
    <s v="Trasferimento"/>
    <x v="1"/>
    <x v="4"/>
    <x v="0"/>
    <m/>
  </r>
  <r>
    <n v="154261"/>
    <x v="0"/>
    <x v="0"/>
    <x v="0"/>
    <x v="0"/>
    <x v="2"/>
    <x v="332"/>
    <x v="0"/>
    <x v="1"/>
    <s v="Trasferimento"/>
    <x v="1"/>
    <x v="4"/>
    <x v="0"/>
    <m/>
  </r>
  <r>
    <n v="154260"/>
    <x v="0"/>
    <x v="0"/>
    <x v="0"/>
    <x v="0"/>
    <x v="2"/>
    <x v="332"/>
    <x v="0"/>
    <x v="0"/>
    <s v="Trasferimento"/>
    <x v="1"/>
    <x v="4"/>
    <x v="0"/>
    <m/>
  </r>
  <r>
    <n v="110547"/>
    <x v="0"/>
    <x v="0"/>
    <x v="0"/>
    <x v="0"/>
    <x v="2"/>
    <x v="332"/>
    <x v="0"/>
    <x v="0"/>
    <s v="Trasferimento"/>
    <x v="1"/>
    <x v="0"/>
    <x v="0"/>
    <m/>
  </r>
  <r>
    <n v="230036"/>
    <x v="0"/>
    <x v="0"/>
    <x v="0"/>
    <x v="1"/>
    <x v="7"/>
    <x v="44"/>
    <x v="0"/>
    <x v="0"/>
    <s v="Trasferimento"/>
    <x v="1"/>
    <x v="3"/>
    <x v="0"/>
    <m/>
  </r>
  <r>
    <n v="214574"/>
    <x v="0"/>
    <x v="0"/>
    <x v="0"/>
    <x v="0"/>
    <x v="7"/>
    <x v="44"/>
    <x v="0"/>
    <x v="0"/>
    <s v="Trasferimento"/>
    <x v="1"/>
    <x v="0"/>
    <x v="0"/>
    <m/>
  </r>
  <r>
    <n v="230035"/>
    <x v="0"/>
    <x v="0"/>
    <x v="0"/>
    <x v="1"/>
    <x v="7"/>
    <x v="44"/>
    <x v="0"/>
    <x v="1"/>
    <s v="Trasferimento"/>
    <x v="1"/>
    <x v="3"/>
    <x v="0"/>
    <m/>
  </r>
  <r>
    <n v="229576"/>
    <x v="0"/>
    <x v="0"/>
    <x v="0"/>
    <x v="4"/>
    <x v="2"/>
    <x v="332"/>
    <x v="0"/>
    <x v="0"/>
    <s v="Trasferimento"/>
    <x v="1"/>
    <x v="4"/>
    <x v="0"/>
    <m/>
  </r>
  <r>
    <n v="229575"/>
    <x v="0"/>
    <x v="0"/>
    <x v="0"/>
    <x v="4"/>
    <x v="2"/>
    <x v="332"/>
    <x v="0"/>
    <x v="1"/>
    <s v="Trasferimento"/>
    <x v="1"/>
    <x v="4"/>
    <x v="0"/>
    <m/>
  </r>
  <r>
    <n v="151784"/>
    <x v="0"/>
    <x v="0"/>
    <x v="0"/>
    <x v="0"/>
    <x v="2"/>
    <x v="332"/>
    <x v="0"/>
    <x v="0"/>
    <s v="Trasferimento"/>
    <x v="1"/>
    <x v="4"/>
    <x v="0"/>
    <m/>
  </r>
  <r>
    <n v="204707"/>
    <x v="0"/>
    <x v="0"/>
    <x v="0"/>
    <x v="0"/>
    <x v="2"/>
    <x v="332"/>
    <x v="0"/>
    <x v="0"/>
    <s v="Trasferimento"/>
    <x v="1"/>
    <x v="3"/>
    <x v="0"/>
    <m/>
  </r>
  <r>
    <n v="15885"/>
    <x v="0"/>
    <x v="0"/>
    <x v="0"/>
    <x v="0"/>
    <x v="2"/>
    <x v="332"/>
    <x v="0"/>
    <x v="0"/>
    <s v="Trasferimento"/>
    <x v="1"/>
    <x v="4"/>
    <x v="0"/>
    <m/>
  </r>
  <r>
    <n v="147998"/>
    <x v="0"/>
    <x v="0"/>
    <x v="0"/>
    <x v="0"/>
    <x v="2"/>
    <x v="332"/>
    <x v="0"/>
    <x v="0"/>
    <s v="Trasferimento"/>
    <x v="1"/>
    <x v="4"/>
    <x v="0"/>
    <m/>
  </r>
  <r>
    <n v="70790"/>
    <x v="0"/>
    <x v="0"/>
    <x v="0"/>
    <x v="0"/>
    <x v="2"/>
    <x v="332"/>
    <x v="0"/>
    <x v="0"/>
    <s v="Trasferimento"/>
    <x v="1"/>
    <x v="3"/>
    <x v="0"/>
    <m/>
  </r>
  <r>
    <n v="130540"/>
    <x v="0"/>
    <x v="0"/>
    <x v="0"/>
    <x v="0"/>
    <x v="2"/>
    <x v="332"/>
    <x v="0"/>
    <x v="0"/>
    <s v="Trasferimento"/>
    <x v="1"/>
    <x v="3"/>
    <x v="0"/>
    <m/>
  </r>
  <r>
    <n v="152142"/>
    <x v="0"/>
    <x v="0"/>
    <x v="0"/>
    <x v="0"/>
    <x v="2"/>
    <x v="332"/>
    <x v="0"/>
    <x v="1"/>
    <s v="Trasferimento"/>
    <x v="1"/>
    <x v="4"/>
    <x v="0"/>
    <m/>
  </r>
  <r>
    <n v="152160"/>
    <x v="0"/>
    <x v="0"/>
    <x v="0"/>
    <x v="0"/>
    <x v="2"/>
    <x v="332"/>
    <x v="0"/>
    <x v="0"/>
    <s v="Trasferimento"/>
    <x v="1"/>
    <x v="4"/>
    <x v="0"/>
    <m/>
  </r>
  <r>
    <n v="189151"/>
    <x v="0"/>
    <x v="0"/>
    <x v="0"/>
    <x v="0"/>
    <x v="2"/>
    <x v="332"/>
    <x v="0"/>
    <x v="0"/>
    <s v="Trasferimento"/>
    <x v="1"/>
    <x v="0"/>
    <x v="0"/>
    <m/>
  </r>
  <r>
    <n v="122292"/>
    <x v="0"/>
    <x v="0"/>
    <x v="0"/>
    <x v="0"/>
    <x v="2"/>
    <x v="332"/>
    <x v="0"/>
    <x v="0"/>
    <s v="Trasferimento"/>
    <x v="1"/>
    <x v="0"/>
    <x v="0"/>
    <m/>
  </r>
  <r>
    <n v="143616"/>
    <x v="0"/>
    <x v="0"/>
    <x v="0"/>
    <x v="0"/>
    <x v="2"/>
    <x v="332"/>
    <x v="0"/>
    <x v="0"/>
    <s v="Trasferimento"/>
    <x v="1"/>
    <x v="0"/>
    <x v="0"/>
    <m/>
  </r>
  <r>
    <n v="21846"/>
    <x v="0"/>
    <x v="0"/>
    <x v="0"/>
    <x v="0"/>
    <x v="2"/>
    <x v="332"/>
    <x v="0"/>
    <x v="0"/>
    <s v="Trasferimento"/>
    <x v="1"/>
    <x v="4"/>
    <x v="0"/>
    <m/>
  </r>
  <r>
    <n v="52108"/>
    <x v="0"/>
    <x v="0"/>
    <x v="0"/>
    <x v="0"/>
    <x v="2"/>
    <x v="332"/>
    <x v="0"/>
    <x v="0"/>
    <s v="Trasferimento"/>
    <x v="1"/>
    <x v="4"/>
    <x v="0"/>
    <m/>
  </r>
  <r>
    <n v="139301"/>
    <x v="0"/>
    <x v="0"/>
    <x v="0"/>
    <x v="0"/>
    <x v="2"/>
    <x v="332"/>
    <x v="0"/>
    <x v="1"/>
    <s v="Trasferimento"/>
    <x v="1"/>
    <x v="4"/>
    <x v="0"/>
    <m/>
  </r>
  <r>
    <n v="156151"/>
    <x v="0"/>
    <x v="0"/>
    <x v="0"/>
    <x v="0"/>
    <x v="2"/>
    <x v="332"/>
    <x v="0"/>
    <x v="0"/>
    <s v="Trasferimento"/>
    <x v="1"/>
    <x v="4"/>
    <x v="0"/>
    <m/>
  </r>
  <r>
    <n v="193274"/>
    <x v="1"/>
    <x v="0"/>
    <x v="0"/>
    <x v="0"/>
    <x v="2"/>
    <x v="332"/>
    <x v="0"/>
    <x v="0"/>
    <s v="Trasferimento"/>
    <x v="1"/>
    <x v="7"/>
    <x v="0"/>
    <m/>
  </r>
  <r>
    <n v="186554"/>
    <x v="0"/>
    <x v="0"/>
    <x v="0"/>
    <x v="0"/>
    <x v="7"/>
    <x v="44"/>
    <x v="0"/>
    <x v="0"/>
    <s v="Trasferimento"/>
    <x v="1"/>
    <x v="0"/>
    <x v="0"/>
    <m/>
  </r>
  <r>
    <n v="120306"/>
    <x v="0"/>
    <x v="0"/>
    <x v="0"/>
    <x v="0"/>
    <x v="2"/>
    <x v="332"/>
    <x v="0"/>
    <x v="0"/>
    <s v="Trasferimento"/>
    <x v="1"/>
    <x v="0"/>
    <x v="0"/>
    <m/>
  </r>
  <r>
    <n v="175758"/>
    <x v="0"/>
    <x v="0"/>
    <x v="0"/>
    <x v="0"/>
    <x v="2"/>
    <x v="332"/>
    <x v="0"/>
    <x v="0"/>
    <s v="Trasferimento"/>
    <x v="1"/>
    <x v="3"/>
    <x v="0"/>
    <m/>
  </r>
  <r>
    <n v="152161"/>
    <x v="0"/>
    <x v="0"/>
    <x v="0"/>
    <x v="0"/>
    <x v="2"/>
    <x v="332"/>
    <x v="0"/>
    <x v="1"/>
    <s v="Trasferimento"/>
    <x v="1"/>
    <x v="0"/>
    <x v="0"/>
    <m/>
  </r>
  <r>
    <n v="186553"/>
    <x v="0"/>
    <x v="0"/>
    <x v="0"/>
    <x v="0"/>
    <x v="7"/>
    <x v="44"/>
    <x v="0"/>
    <x v="1"/>
    <s v="Trasferimento"/>
    <x v="1"/>
    <x v="0"/>
    <x v="0"/>
    <m/>
  </r>
  <r>
    <n v="27714"/>
    <x v="0"/>
    <x v="0"/>
    <x v="0"/>
    <x v="0"/>
    <x v="11"/>
    <x v="174"/>
    <x v="0"/>
    <x v="0"/>
    <s v="Trasferimento"/>
    <x v="3"/>
    <x v="0"/>
    <x v="0"/>
    <m/>
  </r>
  <r>
    <n v="92453"/>
    <x v="0"/>
    <x v="0"/>
    <x v="0"/>
    <x v="0"/>
    <x v="11"/>
    <x v="174"/>
    <x v="0"/>
    <x v="0"/>
    <s v="Trasferimento"/>
    <x v="3"/>
    <x v="0"/>
    <x v="0"/>
    <m/>
  </r>
  <r>
    <n v="27544"/>
    <x v="0"/>
    <x v="0"/>
    <x v="0"/>
    <x v="0"/>
    <x v="11"/>
    <x v="174"/>
    <x v="0"/>
    <x v="0"/>
    <s v="Trasferimento"/>
    <x v="3"/>
    <x v="0"/>
    <x v="0"/>
    <m/>
  </r>
  <r>
    <n v="191273"/>
    <x v="0"/>
    <x v="0"/>
    <x v="0"/>
    <x v="0"/>
    <x v="8"/>
    <x v="17"/>
    <x v="0"/>
    <x v="0"/>
    <s v="Trasferimento"/>
    <x v="1"/>
    <x v="1"/>
    <x v="0"/>
    <m/>
  </r>
  <r>
    <n v="35443"/>
    <x v="0"/>
    <x v="0"/>
    <x v="0"/>
    <x v="0"/>
    <x v="11"/>
    <x v="174"/>
    <x v="0"/>
    <x v="0"/>
    <s v="Trasferimento"/>
    <x v="3"/>
    <x v="1"/>
    <x v="0"/>
    <m/>
  </r>
  <r>
    <n v="15294"/>
    <x v="0"/>
    <x v="0"/>
    <x v="0"/>
    <x v="0"/>
    <x v="2"/>
    <x v="332"/>
    <x v="0"/>
    <x v="1"/>
    <s v="Trasferimento"/>
    <x v="1"/>
    <x v="3"/>
    <x v="0"/>
    <m/>
  </r>
  <r>
    <n v="38012"/>
    <x v="0"/>
    <x v="0"/>
    <x v="0"/>
    <x v="0"/>
    <x v="2"/>
    <x v="332"/>
    <x v="0"/>
    <x v="0"/>
    <s v="Trasferimento"/>
    <x v="1"/>
    <x v="3"/>
    <x v="0"/>
    <m/>
  </r>
  <r>
    <n v="152164"/>
    <x v="0"/>
    <x v="0"/>
    <x v="0"/>
    <x v="0"/>
    <x v="2"/>
    <x v="332"/>
    <x v="0"/>
    <x v="1"/>
    <s v="Trasferimento"/>
    <x v="1"/>
    <x v="3"/>
    <x v="0"/>
    <m/>
  </r>
  <r>
    <n v="187750"/>
    <x v="0"/>
    <x v="0"/>
    <x v="0"/>
    <x v="0"/>
    <x v="2"/>
    <x v="332"/>
    <x v="0"/>
    <x v="0"/>
    <s v="Trasferimento"/>
    <x v="1"/>
    <x v="0"/>
    <x v="0"/>
    <m/>
  </r>
  <r>
    <n v="184938"/>
    <x v="0"/>
    <x v="0"/>
    <x v="2"/>
    <x v="1"/>
    <x v="2"/>
    <x v="332"/>
    <x v="0"/>
    <x v="0"/>
    <s v="Trasferimento"/>
    <x v="1"/>
    <x v="3"/>
    <x v="0"/>
    <m/>
  </r>
  <r>
    <n v="111706"/>
    <x v="0"/>
    <x v="0"/>
    <x v="0"/>
    <x v="0"/>
    <x v="2"/>
    <x v="332"/>
    <x v="0"/>
    <x v="0"/>
    <s v="Trasferimento"/>
    <x v="1"/>
    <x v="4"/>
    <x v="0"/>
    <m/>
  </r>
  <r>
    <n v="158720"/>
    <x v="0"/>
    <x v="0"/>
    <x v="0"/>
    <x v="0"/>
    <x v="2"/>
    <x v="332"/>
    <x v="0"/>
    <x v="0"/>
    <s v="Trasferimento"/>
    <x v="1"/>
    <x v="3"/>
    <x v="0"/>
    <m/>
  </r>
  <r>
    <n v="158718"/>
    <x v="0"/>
    <x v="0"/>
    <x v="0"/>
    <x v="0"/>
    <x v="2"/>
    <x v="332"/>
    <x v="0"/>
    <x v="1"/>
    <s v="Trasferimento"/>
    <x v="1"/>
    <x v="3"/>
    <x v="0"/>
    <m/>
  </r>
  <r>
    <n v="116090"/>
    <x v="0"/>
    <x v="0"/>
    <x v="0"/>
    <x v="0"/>
    <x v="2"/>
    <x v="332"/>
    <x v="0"/>
    <x v="0"/>
    <s v="Trasferimento"/>
    <x v="1"/>
    <x v="0"/>
    <x v="0"/>
    <m/>
  </r>
  <r>
    <n v="175454"/>
    <x v="0"/>
    <x v="0"/>
    <x v="0"/>
    <x v="0"/>
    <x v="2"/>
    <x v="332"/>
    <x v="0"/>
    <x v="0"/>
    <s v="Trasferimento"/>
    <x v="1"/>
    <x v="4"/>
    <x v="0"/>
    <m/>
  </r>
  <r>
    <n v="218854"/>
    <x v="0"/>
    <x v="0"/>
    <x v="0"/>
    <x v="0"/>
    <x v="2"/>
    <x v="332"/>
    <x v="0"/>
    <x v="0"/>
    <s v="Trasferimento"/>
    <x v="1"/>
    <x v="0"/>
    <x v="0"/>
    <m/>
  </r>
  <r>
    <n v="181740"/>
    <x v="0"/>
    <x v="0"/>
    <x v="0"/>
    <x v="0"/>
    <x v="2"/>
    <x v="332"/>
    <x v="0"/>
    <x v="0"/>
    <s v="Trasferimento"/>
    <x v="1"/>
    <x v="0"/>
    <x v="0"/>
    <m/>
  </r>
  <r>
    <n v="186714"/>
    <x v="0"/>
    <x v="0"/>
    <x v="0"/>
    <x v="0"/>
    <x v="2"/>
    <x v="332"/>
    <x v="0"/>
    <x v="0"/>
    <s v="Trasferimento"/>
    <x v="1"/>
    <x v="0"/>
    <x v="0"/>
    <m/>
  </r>
  <r>
    <n v="100959"/>
    <x v="0"/>
    <x v="0"/>
    <x v="0"/>
    <x v="0"/>
    <x v="7"/>
    <x v="241"/>
    <x v="0"/>
    <x v="0"/>
    <s v="Trasferimento"/>
    <x v="0"/>
    <x v="4"/>
    <x v="0"/>
    <m/>
  </r>
  <r>
    <n v="27685"/>
    <x v="0"/>
    <x v="0"/>
    <x v="0"/>
    <x v="0"/>
    <x v="2"/>
    <x v="332"/>
    <x v="0"/>
    <x v="0"/>
    <s v="Trasferimento"/>
    <x v="1"/>
    <x v="3"/>
    <x v="0"/>
    <m/>
  </r>
  <r>
    <n v="56216"/>
    <x v="0"/>
    <x v="0"/>
    <x v="0"/>
    <x v="4"/>
    <x v="2"/>
    <x v="332"/>
    <x v="0"/>
    <x v="0"/>
    <s v="Trasferimento"/>
    <x v="1"/>
    <x v="3"/>
    <x v="0"/>
    <m/>
  </r>
  <r>
    <n v="95207"/>
    <x v="0"/>
    <x v="0"/>
    <x v="0"/>
    <x v="0"/>
    <x v="2"/>
    <x v="332"/>
    <x v="0"/>
    <x v="0"/>
    <s v="Trasferimento"/>
    <x v="1"/>
    <x v="0"/>
    <x v="0"/>
    <m/>
  </r>
  <r>
    <n v="6813"/>
    <x v="0"/>
    <x v="0"/>
    <x v="0"/>
    <x v="1"/>
    <x v="2"/>
    <x v="332"/>
    <x v="0"/>
    <x v="0"/>
    <s v="Trasferimento"/>
    <x v="1"/>
    <x v="4"/>
    <x v="0"/>
    <m/>
  </r>
  <r>
    <n v="189179"/>
    <x v="0"/>
    <x v="0"/>
    <x v="0"/>
    <x v="0"/>
    <x v="2"/>
    <x v="332"/>
    <x v="0"/>
    <x v="0"/>
    <s v="Trasferimento"/>
    <x v="1"/>
    <x v="3"/>
    <x v="0"/>
    <m/>
  </r>
  <r>
    <n v="12881"/>
    <x v="0"/>
    <x v="0"/>
    <x v="0"/>
    <x v="0"/>
    <x v="2"/>
    <x v="332"/>
    <x v="0"/>
    <x v="1"/>
    <s v="Trasferimento"/>
    <x v="1"/>
    <x v="4"/>
    <x v="0"/>
    <m/>
  </r>
  <r>
    <n v="12880"/>
    <x v="0"/>
    <x v="0"/>
    <x v="0"/>
    <x v="0"/>
    <x v="2"/>
    <x v="332"/>
    <x v="0"/>
    <x v="0"/>
    <s v="Trasferimento"/>
    <x v="1"/>
    <x v="4"/>
    <x v="0"/>
    <m/>
  </r>
  <r>
    <n v="204759"/>
    <x v="0"/>
    <x v="0"/>
    <x v="2"/>
    <x v="0"/>
    <x v="2"/>
    <x v="332"/>
    <x v="0"/>
    <x v="0"/>
    <s v="Trasferimento"/>
    <x v="1"/>
    <x v="0"/>
    <x v="0"/>
    <m/>
  </r>
  <r>
    <n v="143086"/>
    <x v="0"/>
    <x v="0"/>
    <x v="0"/>
    <x v="0"/>
    <x v="2"/>
    <x v="332"/>
    <x v="0"/>
    <x v="0"/>
    <s v="Trasferimento"/>
    <x v="1"/>
    <x v="0"/>
    <x v="0"/>
    <m/>
  </r>
  <r>
    <n v="199940"/>
    <x v="0"/>
    <x v="0"/>
    <x v="0"/>
    <x v="0"/>
    <x v="2"/>
    <x v="332"/>
    <x v="0"/>
    <x v="0"/>
    <s v="Trasferimento"/>
    <x v="1"/>
    <x v="0"/>
    <x v="0"/>
    <m/>
  </r>
  <r>
    <n v="118636"/>
    <x v="0"/>
    <x v="0"/>
    <x v="2"/>
    <x v="0"/>
    <x v="2"/>
    <x v="332"/>
    <x v="0"/>
    <x v="0"/>
    <s v="Trasferimento"/>
    <x v="1"/>
    <x v="0"/>
    <x v="0"/>
    <m/>
  </r>
  <r>
    <n v="82449"/>
    <x v="0"/>
    <x v="0"/>
    <x v="0"/>
    <x v="0"/>
    <x v="2"/>
    <x v="332"/>
    <x v="0"/>
    <x v="0"/>
    <s v="Trasferimento"/>
    <x v="1"/>
    <x v="4"/>
    <x v="0"/>
    <m/>
  </r>
  <r>
    <n v="21719"/>
    <x v="0"/>
    <x v="0"/>
    <x v="0"/>
    <x v="0"/>
    <x v="2"/>
    <x v="332"/>
    <x v="0"/>
    <x v="0"/>
    <s v="Trasferimento"/>
    <x v="1"/>
    <x v="4"/>
    <x v="0"/>
    <m/>
  </r>
  <r>
    <n v="143388"/>
    <x v="0"/>
    <x v="0"/>
    <x v="0"/>
    <x v="0"/>
    <x v="2"/>
    <x v="332"/>
    <x v="0"/>
    <x v="0"/>
    <s v="Trasferimento"/>
    <x v="1"/>
    <x v="4"/>
    <x v="0"/>
    <m/>
  </r>
  <r>
    <n v="55361"/>
    <x v="0"/>
    <x v="0"/>
    <x v="0"/>
    <x v="0"/>
    <x v="2"/>
    <x v="332"/>
    <x v="0"/>
    <x v="0"/>
    <s v="Trasferimento"/>
    <x v="1"/>
    <x v="4"/>
    <x v="0"/>
    <m/>
  </r>
  <r>
    <n v="151791"/>
    <x v="0"/>
    <x v="0"/>
    <x v="0"/>
    <x v="0"/>
    <x v="2"/>
    <x v="332"/>
    <x v="0"/>
    <x v="0"/>
    <s v="Trasferimento"/>
    <x v="1"/>
    <x v="4"/>
    <x v="0"/>
    <m/>
  </r>
  <r>
    <n v="169567"/>
    <x v="0"/>
    <x v="0"/>
    <x v="0"/>
    <x v="0"/>
    <x v="2"/>
    <x v="332"/>
    <x v="0"/>
    <x v="1"/>
    <s v="Trasferimento"/>
    <x v="1"/>
    <x v="4"/>
    <x v="0"/>
    <m/>
  </r>
  <r>
    <n v="20859"/>
    <x v="0"/>
    <x v="0"/>
    <x v="0"/>
    <x v="0"/>
    <x v="2"/>
    <x v="332"/>
    <x v="0"/>
    <x v="0"/>
    <s v="Trasferimento"/>
    <x v="1"/>
    <x v="4"/>
    <x v="0"/>
    <m/>
  </r>
  <r>
    <n v="200067"/>
    <x v="0"/>
    <x v="0"/>
    <x v="0"/>
    <x v="0"/>
    <x v="2"/>
    <x v="332"/>
    <x v="0"/>
    <x v="0"/>
    <s v="Trasferimento"/>
    <x v="1"/>
    <x v="0"/>
    <x v="0"/>
    <m/>
  </r>
  <r>
    <n v="200069"/>
    <x v="0"/>
    <x v="0"/>
    <x v="0"/>
    <x v="0"/>
    <x v="2"/>
    <x v="332"/>
    <x v="0"/>
    <x v="0"/>
    <s v="Trasferimento"/>
    <x v="1"/>
    <x v="0"/>
    <x v="0"/>
    <m/>
  </r>
  <r>
    <n v="200068"/>
    <x v="0"/>
    <x v="0"/>
    <x v="0"/>
    <x v="0"/>
    <x v="2"/>
    <x v="332"/>
    <x v="0"/>
    <x v="0"/>
    <s v="Trasferimento"/>
    <x v="1"/>
    <x v="4"/>
    <x v="0"/>
    <m/>
  </r>
  <r>
    <n v="96454"/>
    <x v="0"/>
    <x v="0"/>
    <x v="0"/>
    <x v="0"/>
    <x v="2"/>
    <x v="332"/>
    <x v="0"/>
    <x v="0"/>
    <s v="Trasferimento"/>
    <x v="1"/>
    <x v="0"/>
    <x v="0"/>
    <m/>
  </r>
  <r>
    <n v="96455"/>
    <x v="0"/>
    <x v="0"/>
    <x v="0"/>
    <x v="0"/>
    <x v="2"/>
    <x v="332"/>
    <x v="0"/>
    <x v="0"/>
    <s v="Trasferimento"/>
    <x v="1"/>
    <x v="4"/>
    <x v="0"/>
    <m/>
  </r>
  <r>
    <n v="167835"/>
    <x v="0"/>
    <x v="1"/>
    <x v="0"/>
    <x v="0"/>
    <x v="2"/>
    <x v="332"/>
    <x v="0"/>
    <x v="0"/>
    <s v="Trasferimento"/>
    <x v="1"/>
    <x v="1"/>
    <x v="0"/>
    <m/>
  </r>
  <r>
    <n v="36256"/>
    <x v="0"/>
    <x v="0"/>
    <x v="0"/>
    <x v="4"/>
    <x v="2"/>
    <x v="332"/>
    <x v="0"/>
    <x v="0"/>
    <s v="Trasferimento"/>
    <x v="1"/>
    <x v="0"/>
    <x v="0"/>
    <m/>
  </r>
  <r>
    <n v="168388"/>
    <x v="0"/>
    <x v="0"/>
    <x v="0"/>
    <x v="0"/>
    <x v="2"/>
    <x v="332"/>
    <x v="0"/>
    <x v="0"/>
    <s v="Trasferimento"/>
    <x v="1"/>
    <x v="1"/>
    <x v="0"/>
    <m/>
  </r>
  <r>
    <n v="93327"/>
    <x v="0"/>
    <x v="0"/>
    <x v="0"/>
    <x v="0"/>
    <x v="2"/>
    <x v="332"/>
    <x v="0"/>
    <x v="0"/>
    <s v="Trasferimento"/>
    <x v="1"/>
    <x v="0"/>
    <x v="0"/>
    <m/>
  </r>
  <r>
    <n v="168852"/>
    <x v="0"/>
    <x v="0"/>
    <x v="0"/>
    <x v="0"/>
    <x v="2"/>
    <x v="332"/>
    <x v="0"/>
    <x v="0"/>
    <s v="Trasferimento"/>
    <x v="1"/>
    <x v="1"/>
    <x v="0"/>
    <m/>
  </r>
  <r>
    <n v="133229"/>
    <x v="0"/>
    <x v="0"/>
    <x v="0"/>
    <x v="0"/>
    <x v="2"/>
    <x v="332"/>
    <x v="0"/>
    <x v="0"/>
    <s v="Trasferimento"/>
    <x v="1"/>
    <x v="3"/>
    <x v="0"/>
    <m/>
  </r>
  <r>
    <n v="192752"/>
    <x v="0"/>
    <x v="0"/>
    <x v="0"/>
    <x v="0"/>
    <x v="2"/>
    <x v="332"/>
    <x v="0"/>
    <x v="0"/>
    <s v="Trasferimento"/>
    <x v="1"/>
    <x v="3"/>
    <x v="0"/>
    <m/>
  </r>
  <r>
    <n v="192163"/>
    <x v="0"/>
    <x v="0"/>
    <x v="0"/>
    <x v="0"/>
    <x v="2"/>
    <x v="332"/>
    <x v="0"/>
    <x v="0"/>
    <s v="Trasferimento"/>
    <x v="1"/>
    <x v="0"/>
    <x v="0"/>
    <m/>
  </r>
  <r>
    <n v="228827"/>
    <x v="0"/>
    <x v="1"/>
    <x v="0"/>
    <x v="1"/>
    <x v="2"/>
    <x v="332"/>
    <x v="0"/>
    <x v="0"/>
    <s v="Trasferimento"/>
    <x v="1"/>
    <x v="0"/>
    <x v="0"/>
    <m/>
  </r>
  <r>
    <n v="220337"/>
    <x v="0"/>
    <x v="0"/>
    <x v="0"/>
    <x v="0"/>
    <x v="7"/>
    <x v="137"/>
    <x v="0"/>
    <x v="0"/>
    <s v="Trasferimento"/>
    <x v="3"/>
    <x v="0"/>
    <x v="0"/>
    <m/>
  </r>
  <r>
    <n v="41936"/>
    <x v="0"/>
    <x v="0"/>
    <x v="0"/>
    <x v="0"/>
    <x v="1"/>
    <x v="178"/>
    <x v="0"/>
    <x v="0"/>
    <s v="Trasferimento"/>
    <x v="0"/>
    <x v="3"/>
    <x v="0"/>
    <m/>
  </r>
  <r>
    <n v="129421"/>
    <x v="0"/>
    <x v="0"/>
    <x v="2"/>
    <x v="1"/>
    <x v="7"/>
    <x v="137"/>
    <x v="0"/>
    <x v="1"/>
    <s v="Trasferimento"/>
    <x v="3"/>
    <x v="0"/>
    <x v="0"/>
    <m/>
  </r>
  <r>
    <n v="129435"/>
    <x v="0"/>
    <x v="0"/>
    <x v="2"/>
    <x v="1"/>
    <x v="7"/>
    <x v="137"/>
    <x v="0"/>
    <x v="0"/>
    <s v="Trasferimento"/>
    <x v="3"/>
    <x v="4"/>
    <x v="0"/>
    <m/>
  </r>
  <r>
    <n v="144703"/>
    <x v="0"/>
    <x v="0"/>
    <x v="2"/>
    <x v="1"/>
    <x v="7"/>
    <x v="137"/>
    <x v="0"/>
    <x v="0"/>
    <s v="Trasferimento"/>
    <x v="3"/>
    <x v="0"/>
    <x v="0"/>
    <m/>
  </r>
  <r>
    <n v="153917"/>
    <x v="0"/>
    <x v="0"/>
    <x v="0"/>
    <x v="0"/>
    <x v="7"/>
    <x v="137"/>
    <x v="0"/>
    <x v="0"/>
    <s v="Trasferimento"/>
    <x v="3"/>
    <x v="3"/>
    <x v="0"/>
    <m/>
  </r>
  <r>
    <n v="121688"/>
    <x v="0"/>
    <x v="0"/>
    <x v="0"/>
    <x v="0"/>
    <x v="7"/>
    <x v="137"/>
    <x v="0"/>
    <x v="0"/>
    <s v="Trasferimento"/>
    <x v="3"/>
    <x v="3"/>
    <x v="0"/>
    <m/>
  </r>
  <r>
    <n v="76312"/>
    <x v="0"/>
    <x v="0"/>
    <x v="0"/>
    <x v="0"/>
    <x v="7"/>
    <x v="137"/>
    <x v="0"/>
    <x v="0"/>
    <s v="Trasferimento"/>
    <x v="3"/>
    <x v="3"/>
    <x v="0"/>
    <m/>
  </r>
  <r>
    <n v="229777"/>
    <x v="0"/>
    <x v="1"/>
    <x v="0"/>
    <x v="2"/>
    <x v="7"/>
    <x v="137"/>
    <x v="0"/>
    <x v="0"/>
    <s v="Trasferimento"/>
    <x v="3"/>
    <x v="0"/>
    <x v="0"/>
    <m/>
  </r>
  <r>
    <n v="192616"/>
    <x v="0"/>
    <x v="0"/>
    <x v="0"/>
    <x v="0"/>
    <x v="7"/>
    <x v="137"/>
    <x v="0"/>
    <x v="0"/>
    <s v="Trasferimento"/>
    <x v="3"/>
    <x v="0"/>
    <x v="0"/>
    <m/>
  </r>
  <r>
    <n v="229778"/>
    <x v="0"/>
    <x v="1"/>
    <x v="0"/>
    <x v="2"/>
    <x v="7"/>
    <x v="137"/>
    <x v="0"/>
    <x v="1"/>
    <s v="Trasferimento"/>
    <x v="3"/>
    <x v="0"/>
    <x v="0"/>
    <m/>
  </r>
  <r>
    <n v="33109"/>
    <x v="0"/>
    <x v="0"/>
    <x v="0"/>
    <x v="0"/>
    <x v="7"/>
    <x v="137"/>
    <x v="0"/>
    <x v="0"/>
    <s v="Trasferimento"/>
    <x v="3"/>
    <x v="0"/>
    <x v="0"/>
    <m/>
  </r>
  <r>
    <n v="220336"/>
    <x v="0"/>
    <x v="0"/>
    <x v="0"/>
    <x v="0"/>
    <x v="7"/>
    <x v="137"/>
    <x v="0"/>
    <x v="1"/>
    <s v="Trasferimento"/>
    <x v="3"/>
    <x v="0"/>
    <x v="0"/>
    <m/>
  </r>
  <r>
    <n v="149984"/>
    <x v="0"/>
    <x v="0"/>
    <x v="0"/>
    <x v="0"/>
    <x v="7"/>
    <x v="137"/>
    <x v="0"/>
    <x v="1"/>
    <s v="Trasferimento"/>
    <x v="3"/>
    <x v="4"/>
    <x v="0"/>
    <m/>
  </r>
  <r>
    <n v="149978"/>
    <x v="0"/>
    <x v="0"/>
    <x v="0"/>
    <x v="0"/>
    <x v="7"/>
    <x v="137"/>
    <x v="0"/>
    <x v="0"/>
    <s v="Trasferimento"/>
    <x v="3"/>
    <x v="4"/>
    <x v="0"/>
    <m/>
  </r>
  <r>
    <n v="223689"/>
    <x v="0"/>
    <x v="0"/>
    <x v="0"/>
    <x v="0"/>
    <x v="7"/>
    <x v="137"/>
    <x v="0"/>
    <x v="0"/>
    <s v="Trasferimento"/>
    <x v="3"/>
    <x v="0"/>
    <x v="0"/>
    <m/>
  </r>
  <r>
    <n v="165301"/>
    <x v="0"/>
    <x v="0"/>
    <x v="0"/>
    <x v="0"/>
    <x v="7"/>
    <x v="137"/>
    <x v="0"/>
    <x v="0"/>
    <s v="Trasferimento"/>
    <x v="3"/>
    <x v="0"/>
    <x v="0"/>
    <m/>
  </r>
  <r>
    <n v="6284"/>
    <x v="0"/>
    <x v="0"/>
    <x v="0"/>
    <x v="0"/>
    <x v="7"/>
    <x v="137"/>
    <x v="0"/>
    <x v="0"/>
    <s v="Trasferimento"/>
    <x v="3"/>
    <x v="4"/>
    <x v="0"/>
    <m/>
  </r>
  <r>
    <n v="214946"/>
    <x v="0"/>
    <x v="0"/>
    <x v="0"/>
    <x v="0"/>
    <x v="7"/>
    <x v="137"/>
    <x v="0"/>
    <x v="0"/>
    <s v="Trasferimento"/>
    <x v="3"/>
    <x v="0"/>
    <x v="0"/>
    <m/>
  </r>
  <r>
    <n v="171211"/>
    <x v="0"/>
    <x v="0"/>
    <x v="0"/>
    <x v="0"/>
    <x v="7"/>
    <x v="137"/>
    <x v="0"/>
    <x v="0"/>
    <s v="Trasferimento"/>
    <x v="3"/>
    <x v="1"/>
    <x v="0"/>
    <m/>
  </r>
  <r>
    <n v="184195"/>
    <x v="0"/>
    <x v="0"/>
    <x v="0"/>
    <x v="0"/>
    <x v="7"/>
    <x v="137"/>
    <x v="0"/>
    <x v="0"/>
    <s v="Trasferimento"/>
    <x v="3"/>
    <x v="1"/>
    <x v="0"/>
    <m/>
  </r>
  <r>
    <n v="156967"/>
    <x v="1"/>
    <x v="0"/>
    <x v="0"/>
    <x v="0"/>
    <x v="2"/>
    <x v="172"/>
    <x v="0"/>
    <x v="0"/>
    <s v="Trasferimento"/>
    <x v="1"/>
    <x v="7"/>
    <x v="0"/>
    <s v="BG"/>
  </r>
  <r>
    <n v="75440"/>
    <x v="0"/>
    <x v="0"/>
    <x v="0"/>
    <x v="0"/>
    <x v="7"/>
    <x v="74"/>
    <x v="0"/>
    <x v="0"/>
    <s v="Trasferimento"/>
    <x v="1"/>
    <x v="0"/>
    <x v="0"/>
    <m/>
  </r>
  <r>
    <n v="230132"/>
    <x v="0"/>
    <x v="0"/>
    <x v="0"/>
    <x v="1"/>
    <x v="7"/>
    <x v="74"/>
    <x v="0"/>
    <x v="0"/>
    <s v="Trasferimento"/>
    <x v="1"/>
    <x v="3"/>
    <x v="0"/>
    <m/>
  </r>
  <r>
    <n v="155559"/>
    <x v="1"/>
    <x v="0"/>
    <x v="0"/>
    <x v="0"/>
    <x v="4"/>
    <x v="335"/>
    <x v="0"/>
    <x v="1"/>
    <s v="Trasferimento"/>
    <x v="0"/>
    <x v="6"/>
    <x v="0"/>
    <m/>
  </r>
  <r>
    <n v="100261"/>
    <x v="0"/>
    <x v="0"/>
    <x v="0"/>
    <x v="0"/>
    <x v="14"/>
    <x v="232"/>
    <x v="0"/>
    <x v="0"/>
    <s v="Trasferimento"/>
    <x v="0"/>
    <x v="0"/>
    <x v="0"/>
    <m/>
  </r>
  <r>
    <n v="156248"/>
    <x v="0"/>
    <x v="1"/>
    <x v="0"/>
    <x v="0"/>
    <x v="14"/>
    <x v="232"/>
    <x v="0"/>
    <x v="0"/>
    <s v="Trasferimento"/>
    <x v="0"/>
    <x v="1"/>
    <x v="0"/>
    <m/>
  </r>
  <r>
    <n v="145684"/>
    <x v="0"/>
    <x v="0"/>
    <x v="0"/>
    <x v="0"/>
    <x v="14"/>
    <x v="232"/>
    <x v="0"/>
    <x v="0"/>
    <s v="Trasferimento"/>
    <x v="0"/>
    <x v="0"/>
    <x v="0"/>
    <m/>
  </r>
  <r>
    <n v="203742"/>
    <x v="0"/>
    <x v="0"/>
    <x v="0"/>
    <x v="0"/>
    <x v="14"/>
    <x v="232"/>
    <x v="0"/>
    <x v="0"/>
    <s v="Trasferimento"/>
    <x v="0"/>
    <x v="0"/>
    <x v="0"/>
    <m/>
  </r>
  <r>
    <n v="171291"/>
    <x v="0"/>
    <x v="0"/>
    <x v="0"/>
    <x v="0"/>
    <x v="14"/>
    <x v="232"/>
    <x v="0"/>
    <x v="0"/>
    <s v="Trasferimento"/>
    <x v="0"/>
    <x v="0"/>
    <x v="0"/>
    <m/>
  </r>
  <r>
    <n v="226776"/>
    <x v="0"/>
    <x v="0"/>
    <x v="0"/>
    <x v="0"/>
    <x v="4"/>
    <x v="14"/>
    <x v="0"/>
    <x v="0"/>
    <s v="Trasferimento"/>
    <x v="1"/>
    <x v="0"/>
    <x v="0"/>
    <m/>
  </r>
  <r>
    <n v="226780"/>
    <x v="0"/>
    <x v="0"/>
    <x v="0"/>
    <x v="1"/>
    <x v="4"/>
    <x v="14"/>
    <x v="0"/>
    <x v="1"/>
    <s v="Trasferimento"/>
    <x v="1"/>
    <x v="3"/>
    <x v="0"/>
    <m/>
  </r>
  <r>
    <n v="224734"/>
    <x v="0"/>
    <x v="0"/>
    <x v="0"/>
    <x v="1"/>
    <x v="7"/>
    <x v="259"/>
    <x v="0"/>
    <x v="1"/>
    <s v="Trasferimento"/>
    <x v="0"/>
    <x v="0"/>
    <x v="0"/>
    <m/>
  </r>
  <r>
    <n v="187885"/>
    <x v="0"/>
    <x v="0"/>
    <x v="0"/>
    <x v="0"/>
    <x v="4"/>
    <x v="14"/>
    <x v="0"/>
    <x v="0"/>
    <s v="Trasferimento"/>
    <x v="1"/>
    <x v="3"/>
    <x v="0"/>
    <m/>
  </r>
  <r>
    <n v="183321"/>
    <x v="1"/>
    <x v="0"/>
    <x v="0"/>
    <x v="0"/>
    <x v="8"/>
    <x v="17"/>
    <x v="0"/>
    <x v="1"/>
    <s v="Trasferimento"/>
    <x v="1"/>
    <x v="6"/>
    <x v="0"/>
    <s v="B"/>
  </r>
  <r>
    <n v="96583"/>
    <x v="0"/>
    <x v="0"/>
    <x v="0"/>
    <x v="0"/>
    <x v="7"/>
    <x v="259"/>
    <x v="0"/>
    <x v="0"/>
    <s v="Trasferimento"/>
    <x v="0"/>
    <x v="3"/>
    <x v="0"/>
    <m/>
  </r>
  <r>
    <n v="62169"/>
    <x v="0"/>
    <x v="0"/>
    <x v="0"/>
    <x v="0"/>
    <x v="8"/>
    <x v="17"/>
    <x v="0"/>
    <x v="1"/>
    <s v="Trasferimento"/>
    <x v="1"/>
    <x v="4"/>
    <x v="0"/>
    <m/>
  </r>
  <r>
    <n v="26706"/>
    <x v="0"/>
    <x v="0"/>
    <x v="0"/>
    <x v="0"/>
    <x v="8"/>
    <x v="17"/>
    <x v="0"/>
    <x v="0"/>
    <s v="Trasferimento"/>
    <x v="1"/>
    <x v="3"/>
    <x v="0"/>
    <m/>
  </r>
  <r>
    <n v="151804"/>
    <x v="0"/>
    <x v="0"/>
    <x v="0"/>
    <x v="0"/>
    <x v="8"/>
    <x v="17"/>
    <x v="0"/>
    <x v="0"/>
    <s v="Trasferimento"/>
    <x v="1"/>
    <x v="0"/>
    <x v="0"/>
    <m/>
  </r>
  <r>
    <n v="208217"/>
    <x v="1"/>
    <x v="0"/>
    <x v="0"/>
    <x v="0"/>
    <x v="4"/>
    <x v="14"/>
    <x v="0"/>
    <x v="1"/>
    <s v="Trasferimento"/>
    <x v="1"/>
    <x v="2"/>
    <x v="0"/>
    <m/>
  </r>
  <r>
    <n v="208219"/>
    <x v="1"/>
    <x v="0"/>
    <x v="0"/>
    <x v="0"/>
    <x v="4"/>
    <x v="14"/>
    <x v="0"/>
    <x v="0"/>
    <s v="Trasferimento"/>
    <x v="1"/>
    <x v="6"/>
    <x v="0"/>
    <s v="B"/>
  </r>
  <r>
    <n v="53874"/>
    <x v="0"/>
    <x v="0"/>
    <x v="0"/>
    <x v="0"/>
    <x v="8"/>
    <x v="17"/>
    <x v="0"/>
    <x v="1"/>
    <s v="Trasferimento"/>
    <x v="1"/>
    <x v="3"/>
    <x v="0"/>
    <m/>
  </r>
  <r>
    <n v="128930"/>
    <x v="1"/>
    <x v="0"/>
    <x v="0"/>
    <x v="0"/>
    <x v="2"/>
    <x v="332"/>
    <x v="0"/>
    <x v="0"/>
    <s v="Trasferimento"/>
    <x v="1"/>
    <x v="2"/>
    <x v="0"/>
    <m/>
  </r>
  <r>
    <n v="109180"/>
    <x v="0"/>
    <x v="0"/>
    <x v="0"/>
    <x v="0"/>
    <x v="8"/>
    <x v="17"/>
    <x v="0"/>
    <x v="0"/>
    <s v="Trasferimento"/>
    <x v="1"/>
    <x v="4"/>
    <x v="0"/>
    <m/>
  </r>
  <r>
    <n v="128924"/>
    <x v="0"/>
    <x v="0"/>
    <x v="0"/>
    <x v="0"/>
    <x v="2"/>
    <x v="332"/>
    <x v="0"/>
    <x v="0"/>
    <s v="Trasferimento"/>
    <x v="1"/>
    <x v="0"/>
    <x v="0"/>
    <m/>
  </r>
  <r>
    <n v="224352"/>
    <x v="0"/>
    <x v="0"/>
    <x v="0"/>
    <x v="1"/>
    <x v="7"/>
    <x v="259"/>
    <x v="0"/>
    <x v="0"/>
    <s v="Trasferimento"/>
    <x v="0"/>
    <x v="0"/>
    <x v="0"/>
    <m/>
  </r>
  <r>
    <n v="192028"/>
    <x v="0"/>
    <x v="0"/>
    <x v="0"/>
    <x v="0"/>
    <x v="8"/>
    <x v="17"/>
    <x v="0"/>
    <x v="0"/>
    <s v="Trasferimento"/>
    <x v="1"/>
    <x v="0"/>
    <x v="0"/>
    <m/>
  </r>
  <r>
    <n v="113732"/>
    <x v="0"/>
    <x v="0"/>
    <x v="0"/>
    <x v="0"/>
    <x v="8"/>
    <x v="17"/>
    <x v="0"/>
    <x v="1"/>
    <s v="Trasferimento"/>
    <x v="1"/>
    <x v="4"/>
    <x v="0"/>
    <m/>
  </r>
  <r>
    <n v="174565"/>
    <x v="0"/>
    <x v="0"/>
    <x v="0"/>
    <x v="0"/>
    <x v="7"/>
    <x v="161"/>
    <x v="0"/>
    <x v="0"/>
    <s v="Trasferimento"/>
    <x v="0"/>
    <x v="0"/>
    <x v="0"/>
    <m/>
  </r>
  <r>
    <n v="77357"/>
    <x v="0"/>
    <x v="0"/>
    <x v="0"/>
    <x v="0"/>
    <x v="7"/>
    <x v="161"/>
    <x v="0"/>
    <x v="0"/>
    <s v="Trasferimento"/>
    <x v="0"/>
    <x v="4"/>
    <x v="0"/>
    <m/>
  </r>
  <r>
    <n v="77237"/>
    <x v="0"/>
    <x v="0"/>
    <x v="2"/>
    <x v="0"/>
    <x v="12"/>
    <x v="269"/>
    <x v="0"/>
    <x v="0"/>
    <s v="Trasferimento"/>
    <x v="1"/>
    <x v="3"/>
    <x v="0"/>
    <m/>
  </r>
  <r>
    <n v="185168"/>
    <x v="0"/>
    <x v="0"/>
    <x v="0"/>
    <x v="0"/>
    <x v="8"/>
    <x v="17"/>
    <x v="0"/>
    <x v="0"/>
    <s v="Trasferimento"/>
    <x v="1"/>
    <x v="0"/>
    <x v="0"/>
    <m/>
  </r>
  <r>
    <n v="226938"/>
    <x v="0"/>
    <x v="0"/>
    <x v="0"/>
    <x v="0"/>
    <x v="6"/>
    <x v="7"/>
    <x v="0"/>
    <x v="0"/>
    <s v="Trasferimento"/>
    <x v="0"/>
    <x v="0"/>
    <x v="0"/>
    <m/>
  </r>
  <r>
    <n v="226937"/>
    <x v="0"/>
    <x v="0"/>
    <x v="0"/>
    <x v="0"/>
    <x v="6"/>
    <x v="7"/>
    <x v="0"/>
    <x v="0"/>
    <s v="Trasferimento"/>
    <x v="0"/>
    <x v="0"/>
    <x v="0"/>
    <m/>
  </r>
  <r>
    <n v="226189"/>
    <x v="0"/>
    <x v="0"/>
    <x v="0"/>
    <x v="1"/>
    <x v="6"/>
    <x v="7"/>
    <x v="0"/>
    <x v="0"/>
    <s v="Trasferimento"/>
    <x v="0"/>
    <x v="0"/>
    <x v="0"/>
    <m/>
  </r>
  <r>
    <n v="219793"/>
    <x v="0"/>
    <x v="0"/>
    <x v="0"/>
    <x v="0"/>
    <x v="7"/>
    <x v="74"/>
    <x v="0"/>
    <x v="1"/>
    <s v="Trasferimento"/>
    <x v="1"/>
    <x v="0"/>
    <x v="0"/>
    <m/>
  </r>
  <r>
    <n v="147929"/>
    <x v="0"/>
    <x v="0"/>
    <x v="0"/>
    <x v="0"/>
    <x v="7"/>
    <x v="74"/>
    <x v="0"/>
    <x v="0"/>
    <s v="Trasferimento"/>
    <x v="1"/>
    <x v="0"/>
    <x v="0"/>
    <m/>
  </r>
  <r>
    <n v="187641"/>
    <x v="0"/>
    <x v="0"/>
    <x v="0"/>
    <x v="0"/>
    <x v="4"/>
    <x v="52"/>
    <x v="0"/>
    <x v="0"/>
    <s v="Trasferimento"/>
    <x v="1"/>
    <x v="4"/>
    <x v="0"/>
    <m/>
  </r>
  <r>
    <n v="227868"/>
    <x v="0"/>
    <x v="0"/>
    <x v="0"/>
    <x v="0"/>
    <x v="8"/>
    <x v="17"/>
    <x v="0"/>
    <x v="0"/>
    <s v="Trasferimento"/>
    <x v="1"/>
    <x v="1"/>
    <x v="0"/>
    <m/>
  </r>
  <r>
    <n v="176051"/>
    <x v="0"/>
    <x v="0"/>
    <x v="0"/>
    <x v="0"/>
    <x v="8"/>
    <x v="17"/>
    <x v="0"/>
    <x v="0"/>
    <s v="Trasferimento"/>
    <x v="1"/>
    <x v="1"/>
    <x v="0"/>
    <m/>
  </r>
  <r>
    <n v="202934"/>
    <x v="0"/>
    <x v="0"/>
    <x v="0"/>
    <x v="0"/>
    <x v="8"/>
    <x v="17"/>
    <x v="0"/>
    <x v="0"/>
    <s v="Trasferimento"/>
    <x v="1"/>
    <x v="0"/>
    <x v="0"/>
    <m/>
  </r>
  <r>
    <n v="223703"/>
    <x v="0"/>
    <x v="0"/>
    <x v="0"/>
    <x v="0"/>
    <x v="8"/>
    <x v="46"/>
    <x v="0"/>
    <x v="0"/>
    <s v="Trasferimento"/>
    <x v="0"/>
    <x v="0"/>
    <x v="0"/>
    <m/>
  </r>
  <r>
    <n v="113413"/>
    <x v="1"/>
    <x v="0"/>
    <x v="0"/>
    <x v="0"/>
    <x v="2"/>
    <x v="55"/>
    <x v="0"/>
    <x v="0"/>
    <s v="Trasferimento"/>
    <x v="1"/>
    <x v="2"/>
    <x v="0"/>
    <m/>
  </r>
  <r>
    <n v="185817"/>
    <x v="1"/>
    <x v="0"/>
    <x v="0"/>
    <x v="0"/>
    <x v="2"/>
    <x v="55"/>
    <x v="0"/>
    <x v="0"/>
    <s v="Trasferimento"/>
    <x v="1"/>
    <x v="7"/>
    <x v="0"/>
    <s v="B"/>
  </r>
  <r>
    <n v="132879"/>
    <x v="1"/>
    <x v="0"/>
    <x v="0"/>
    <x v="0"/>
    <x v="2"/>
    <x v="55"/>
    <x v="0"/>
    <x v="0"/>
    <s v="Trasferimento"/>
    <x v="1"/>
    <x v="2"/>
    <x v="0"/>
    <m/>
  </r>
  <r>
    <n v="132878"/>
    <x v="1"/>
    <x v="0"/>
    <x v="0"/>
    <x v="0"/>
    <x v="2"/>
    <x v="55"/>
    <x v="0"/>
    <x v="0"/>
    <s v="Trasferimento"/>
    <x v="1"/>
    <x v="6"/>
    <x v="0"/>
    <s v="BG"/>
  </r>
  <r>
    <n v="93518"/>
    <x v="0"/>
    <x v="0"/>
    <x v="0"/>
    <x v="0"/>
    <x v="2"/>
    <x v="55"/>
    <x v="0"/>
    <x v="0"/>
    <s v="Trasferimento"/>
    <x v="1"/>
    <x v="0"/>
    <x v="0"/>
    <m/>
  </r>
  <r>
    <n v="222341"/>
    <x v="1"/>
    <x v="0"/>
    <x v="0"/>
    <x v="1"/>
    <x v="2"/>
    <x v="55"/>
    <x v="0"/>
    <x v="0"/>
    <s v="Trasferimento"/>
    <x v="1"/>
    <x v="6"/>
    <x v="0"/>
    <m/>
  </r>
  <r>
    <n v="127523"/>
    <x v="0"/>
    <x v="0"/>
    <x v="0"/>
    <x v="0"/>
    <x v="11"/>
    <x v="142"/>
    <x v="0"/>
    <x v="0"/>
    <s v="Trasferimento"/>
    <x v="1"/>
    <x v="0"/>
    <x v="0"/>
    <m/>
  </r>
  <r>
    <n v="127826"/>
    <x v="0"/>
    <x v="0"/>
    <x v="0"/>
    <x v="0"/>
    <x v="11"/>
    <x v="142"/>
    <x v="0"/>
    <x v="0"/>
    <s v="Trasferimento"/>
    <x v="1"/>
    <x v="4"/>
    <x v="0"/>
    <m/>
  </r>
  <r>
    <n v="136141"/>
    <x v="0"/>
    <x v="0"/>
    <x v="0"/>
    <x v="0"/>
    <x v="11"/>
    <x v="142"/>
    <x v="0"/>
    <x v="0"/>
    <s v="Trasferimento"/>
    <x v="1"/>
    <x v="0"/>
    <x v="0"/>
    <m/>
  </r>
  <r>
    <n v="178740"/>
    <x v="0"/>
    <x v="0"/>
    <x v="0"/>
    <x v="0"/>
    <x v="11"/>
    <x v="142"/>
    <x v="0"/>
    <x v="0"/>
    <s v="Trasferimento"/>
    <x v="1"/>
    <x v="0"/>
    <x v="0"/>
    <m/>
  </r>
  <r>
    <n v="179684"/>
    <x v="0"/>
    <x v="0"/>
    <x v="0"/>
    <x v="0"/>
    <x v="11"/>
    <x v="142"/>
    <x v="0"/>
    <x v="0"/>
    <s v="Trasferimento"/>
    <x v="1"/>
    <x v="0"/>
    <x v="0"/>
    <m/>
  </r>
  <r>
    <n v="229241"/>
    <x v="0"/>
    <x v="0"/>
    <x v="0"/>
    <x v="0"/>
    <x v="11"/>
    <x v="142"/>
    <x v="0"/>
    <x v="0"/>
    <s v="Trasferimento"/>
    <x v="1"/>
    <x v="0"/>
    <x v="0"/>
    <m/>
  </r>
  <r>
    <n v="132063"/>
    <x v="0"/>
    <x v="0"/>
    <x v="0"/>
    <x v="0"/>
    <x v="11"/>
    <x v="142"/>
    <x v="0"/>
    <x v="0"/>
    <s v="Trasferimento"/>
    <x v="1"/>
    <x v="0"/>
    <x v="0"/>
    <m/>
  </r>
  <r>
    <n v="161544"/>
    <x v="0"/>
    <x v="0"/>
    <x v="0"/>
    <x v="0"/>
    <x v="8"/>
    <x v="222"/>
    <x v="0"/>
    <x v="0"/>
    <s v="Trasferimento"/>
    <x v="1"/>
    <x v="0"/>
    <x v="0"/>
    <m/>
  </r>
  <r>
    <n v="112786"/>
    <x v="0"/>
    <x v="0"/>
    <x v="0"/>
    <x v="0"/>
    <x v="8"/>
    <x v="222"/>
    <x v="0"/>
    <x v="0"/>
    <s v="Trasferimento"/>
    <x v="1"/>
    <x v="3"/>
    <x v="0"/>
    <m/>
  </r>
  <r>
    <n v="226971"/>
    <x v="1"/>
    <x v="0"/>
    <x v="0"/>
    <x v="2"/>
    <x v="8"/>
    <x v="222"/>
    <x v="0"/>
    <x v="0"/>
    <s v="Trasferimento"/>
    <x v="1"/>
    <x v="5"/>
    <x v="0"/>
    <m/>
  </r>
  <r>
    <n v="182197"/>
    <x v="0"/>
    <x v="0"/>
    <x v="0"/>
    <x v="0"/>
    <x v="8"/>
    <x v="222"/>
    <x v="0"/>
    <x v="0"/>
    <s v="Trasferimento"/>
    <x v="1"/>
    <x v="3"/>
    <x v="0"/>
    <m/>
  </r>
  <r>
    <n v="193574"/>
    <x v="0"/>
    <x v="0"/>
    <x v="0"/>
    <x v="0"/>
    <x v="8"/>
    <x v="222"/>
    <x v="0"/>
    <x v="0"/>
    <s v="Trasferimento"/>
    <x v="1"/>
    <x v="4"/>
    <x v="0"/>
    <m/>
  </r>
  <r>
    <n v="1694"/>
    <x v="0"/>
    <x v="0"/>
    <x v="0"/>
    <x v="0"/>
    <x v="8"/>
    <x v="222"/>
    <x v="0"/>
    <x v="0"/>
    <s v="Trasferimento"/>
    <x v="1"/>
    <x v="4"/>
    <x v="0"/>
    <m/>
  </r>
  <r>
    <n v="200548"/>
    <x v="0"/>
    <x v="0"/>
    <x v="0"/>
    <x v="1"/>
    <x v="8"/>
    <x v="222"/>
    <x v="0"/>
    <x v="1"/>
    <s v="Trasferimento"/>
    <x v="1"/>
    <x v="4"/>
    <x v="0"/>
    <m/>
  </r>
  <r>
    <n v="203486"/>
    <x v="0"/>
    <x v="0"/>
    <x v="0"/>
    <x v="1"/>
    <x v="8"/>
    <x v="222"/>
    <x v="0"/>
    <x v="0"/>
    <s v="Trasferimento"/>
    <x v="1"/>
    <x v="4"/>
    <x v="0"/>
    <m/>
  </r>
  <r>
    <n v="203499"/>
    <x v="0"/>
    <x v="0"/>
    <x v="0"/>
    <x v="1"/>
    <x v="8"/>
    <x v="222"/>
    <x v="0"/>
    <x v="1"/>
    <s v="Trasferimento"/>
    <x v="1"/>
    <x v="4"/>
    <x v="0"/>
    <m/>
  </r>
  <r>
    <n v="176282"/>
    <x v="0"/>
    <x v="0"/>
    <x v="0"/>
    <x v="0"/>
    <x v="8"/>
    <x v="222"/>
    <x v="0"/>
    <x v="1"/>
    <s v="Trasferimento"/>
    <x v="1"/>
    <x v="3"/>
    <x v="0"/>
    <m/>
  </r>
  <r>
    <n v="139495"/>
    <x v="0"/>
    <x v="0"/>
    <x v="0"/>
    <x v="0"/>
    <x v="8"/>
    <x v="222"/>
    <x v="0"/>
    <x v="0"/>
    <s v="Trasferimento"/>
    <x v="1"/>
    <x v="4"/>
    <x v="0"/>
    <m/>
  </r>
  <r>
    <n v="121225"/>
    <x v="0"/>
    <x v="0"/>
    <x v="0"/>
    <x v="0"/>
    <x v="8"/>
    <x v="222"/>
    <x v="0"/>
    <x v="0"/>
    <s v="Trasferimento"/>
    <x v="1"/>
    <x v="4"/>
    <x v="0"/>
    <m/>
  </r>
  <r>
    <n v="126668"/>
    <x v="0"/>
    <x v="0"/>
    <x v="0"/>
    <x v="0"/>
    <x v="8"/>
    <x v="222"/>
    <x v="0"/>
    <x v="1"/>
    <s v="Trasferimento"/>
    <x v="1"/>
    <x v="4"/>
    <x v="0"/>
    <m/>
  </r>
  <r>
    <n v="88599"/>
    <x v="0"/>
    <x v="0"/>
    <x v="0"/>
    <x v="0"/>
    <x v="8"/>
    <x v="222"/>
    <x v="0"/>
    <x v="0"/>
    <s v="Trasferimento"/>
    <x v="1"/>
    <x v="4"/>
    <x v="0"/>
    <m/>
  </r>
  <r>
    <n v="88605"/>
    <x v="0"/>
    <x v="0"/>
    <x v="0"/>
    <x v="0"/>
    <x v="8"/>
    <x v="222"/>
    <x v="0"/>
    <x v="1"/>
    <s v="Trasferimento"/>
    <x v="1"/>
    <x v="4"/>
    <x v="0"/>
    <m/>
  </r>
  <r>
    <n v="138939"/>
    <x v="0"/>
    <x v="0"/>
    <x v="0"/>
    <x v="0"/>
    <x v="8"/>
    <x v="222"/>
    <x v="0"/>
    <x v="1"/>
    <s v="Trasferimento"/>
    <x v="1"/>
    <x v="4"/>
    <x v="0"/>
    <m/>
  </r>
  <r>
    <n v="150628"/>
    <x v="0"/>
    <x v="0"/>
    <x v="0"/>
    <x v="0"/>
    <x v="8"/>
    <x v="222"/>
    <x v="0"/>
    <x v="0"/>
    <s v="Trasferimento"/>
    <x v="1"/>
    <x v="1"/>
    <x v="0"/>
    <m/>
  </r>
  <r>
    <n v="216697"/>
    <x v="0"/>
    <x v="0"/>
    <x v="0"/>
    <x v="0"/>
    <x v="8"/>
    <x v="222"/>
    <x v="0"/>
    <x v="0"/>
    <s v="Trasferimento"/>
    <x v="1"/>
    <x v="1"/>
    <x v="0"/>
    <m/>
  </r>
  <r>
    <n v="101078"/>
    <x v="0"/>
    <x v="0"/>
    <x v="2"/>
    <x v="0"/>
    <x v="8"/>
    <x v="355"/>
    <x v="0"/>
    <x v="0"/>
    <s v="Trasferimento"/>
    <x v="0"/>
    <x v="0"/>
    <x v="0"/>
    <m/>
  </r>
  <r>
    <n v="179560"/>
    <x v="0"/>
    <x v="0"/>
    <x v="0"/>
    <x v="1"/>
    <x v="7"/>
    <x v="242"/>
    <x v="0"/>
    <x v="0"/>
    <s v="Trasferimento"/>
    <x v="0"/>
    <x v="4"/>
    <x v="0"/>
    <m/>
  </r>
  <r>
    <n v="23701"/>
    <x v="0"/>
    <x v="0"/>
    <x v="2"/>
    <x v="4"/>
    <x v="7"/>
    <x v="33"/>
    <x v="0"/>
    <x v="0"/>
    <s v="Trasferimento"/>
    <x v="1"/>
    <x v="0"/>
    <x v="0"/>
    <m/>
  </r>
  <r>
    <n v="147950"/>
    <x v="0"/>
    <x v="0"/>
    <x v="0"/>
    <x v="0"/>
    <x v="8"/>
    <x v="173"/>
    <x v="0"/>
    <x v="0"/>
    <s v="Trasferimento"/>
    <x v="0"/>
    <x v="4"/>
    <x v="0"/>
    <m/>
  </r>
  <r>
    <n v="200272"/>
    <x v="0"/>
    <x v="0"/>
    <x v="0"/>
    <x v="0"/>
    <x v="11"/>
    <x v="280"/>
    <x v="0"/>
    <x v="0"/>
    <s v="Trasferimento"/>
    <x v="0"/>
    <x v="0"/>
    <x v="0"/>
    <m/>
  </r>
  <r>
    <n v="11235"/>
    <x v="0"/>
    <x v="0"/>
    <x v="0"/>
    <x v="0"/>
    <x v="2"/>
    <x v="415"/>
    <x v="0"/>
    <x v="0"/>
    <s v="Trasferimento"/>
    <x v="0"/>
    <x v="0"/>
    <x v="0"/>
    <m/>
  </r>
  <r>
    <n v="191757"/>
    <x v="0"/>
    <x v="0"/>
    <x v="0"/>
    <x v="0"/>
    <x v="7"/>
    <x v="242"/>
    <x v="0"/>
    <x v="0"/>
    <s v="Trasferimento"/>
    <x v="0"/>
    <x v="0"/>
    <x v="0"/>
    <m/>
  </r>
  <r>
    <n v="209772"/>
    <x v="0"/>
    <x v="0"/>
    <x v="0"/>
    <x v="1"/>
    <x v="7"/>
    <x v="242"/>
    <x v="0"/>
    <x v="0"/>
    <s v="Trasferimento"/>
    <x v="0"/>
    <x v="1"/>
    <x v="0"/>
    <m/>
  </r>
  <r>
    <n v="117267"/>
    <x v="0"/>
    <x v="0"/>
    <x v="0"/>
    <x v="0"/>
    <x v="4"/>
    <x v="256"/>
    <x v="0"/>
    <x v="0"/>
    <s v="Trasferimento"/>
    <x v="1"/>
    <x v="3"/>
    <x v="0"/>
    <m/>
  </r>
  <r>
    <n v="228523"/>
    <x v="0"/>
    <x v="0"/>
    <x v="0"/>
    <x v="1"/>
    <x v="4"/>
    <x v="256"/>
    <x v="0"/>
    <x v="1"/>
    <s v="Trasferimento"/>
    <x v="1"/>
    <x v="3"/>
    <x v="0"/>
    <m/>
  </r>
  <r>
    <n v="221314"/>
    <x v="0"/>
    <x v="0"/>
    <x v="0"/>
    <x v="0"/>
    <x v="4"/>
    <x v="256"/>
    <x v="0"/>
    <x v="0"/>
    <s v="Trasferimento"/>
    <x v="1"/>
    <x v="3"/>
    <x v="0"/>
    <m/>
  </r>
  <r>
    <n v="231722"/>
    <x v="0"/>
    <x v="1"/>
    <x v="0"/>
    <x v="2"/>
    <x v="11"/>
    <x v="388"/>
    <x v="0"/>
    <x v="1"/>
    <s v="Trasferimento"/>
    <x v="0"/>
    <x v="3"/>
    <x v="0"/>
    <m/>
  </r>
  <r>
    <n v="130030"/>
    <x v="0"/>
    <x v="0"/>
    <x v="0"/>
    <x v="0"/>
    <x v="7"/>
    <x v="150"/>
    <x v="0"/>
    <x v="0"/>
    <s v="Trasferimento"/>
    <x v="1"/>
    <x v="1"/>
    <x v="0"/>
    <m/>
  </r>
  <r>
    <n v="174075"/>
    <x v="0"/>
    <x v="0"/>
    <x v="0"/>
    <x v="0"/>
    <x v="7"/>
    <x v="150"/>
    <x v="0"/>
    <x v="1"/>
    <s v="Trasferimento"/>
    <x v="1"/>
    <x v="4"/>
    <x v="0"/>
    <m/>
  </r>
  <r>
    <n v="205566"/>
    <x v="0"/>
    <x v="0"/>
    <x v="0"/>
    <x v="0"/>
    <x v="7"/>
    <x v="150"/>
    <x v="0"/>
    <x v="0"/>
    <s v="Trasferimento"/>
    <x v="1"/>
    <x v="1"/>
    <x v="0"/>
    <m/>
  </r>
  <r>
    <n v="136570"/>
    <x v="0"/>
    <x v="0"/>
    <x v="0"/>
    <x v="0"/>
    <x v="7"/>
    <x v="150"/>
    <x v="0"/>
    <x v="0"/>
    <s v="Trasferimento"/>
    <x v="1"/>
    <x v="0"/>
    <x v="0"/>
    <m/>
  </r>
  <r>
    <n v="108541"/>
    <x v="0"/>
    <x v="0"/>
    <x v="0"/>
    <x v="0"/>
    <x v="7"/>
    <x v="150"/>
    <x v="0"/>
    <x v="0"/>
    <s v="Trasferimento"/>
    <x v="1"/>
    <x v="0"/>
    <x v="0"/>
    <m/>
  </r>
  <r>
    <n v="123234"/>
    <x v="0"/>
    <x v="0"/>
    <x v="0"/>
    <x v="0"/>
    <x v="4"/>
    <x v="256"/>
    <x v="0"/>
    <x v="0"/>
    <s v="Trasferimento"/>
    <x v="1"/>
    <x v="0"/>
    <x v="0"/>
    <m/>
  </r>
  <r>
    <n v="161676"/>
    <x v="0"/>
    <x v="0"/>
    <x v="0"/>
    <x v="0"/>
    <x v="4"/>
    <x v="256"/>
    <x v="0"/>
    <x v="0"/>
    <s v="Trasferimento"/>
    <x v="1"/>
    <x v="0"/>
    <x v="0"/>
    <m/>
  </r>
  <r>
    <n v="140224"/>
    <x v="0"/>
    <x v="0"/>
    <x v="2"/>
    <x v="0"/>
    <x v="4"/>
    <x v="256"/>
    <x v="0"/>
    <x v="0"/>
    <s v="Trasferimento"/>
    <x v="1"/>
    <x v="1"/>
    <x v="0"/>
    <m/>
  </r>
  <r>
    <n v="188847"/>
    <x v="0"/>
    <x v="0"/>
    <x v="0"/>
    <x v="0"/>
    <x v="7"/>
    <x v="150"/>
    <x v="0"/>
    <x v="0"/>
    <s v="Trasferimento"/>
    <x v="1"/>
    <x v="1"/>
    <x v="0"/>
    <m/>
  </r>
  <r>
    <n v="160589"/>
    <x v="0"/>
    <x v="0"/>
    <x v="0"/>
    <x v="0"/>
    <x v="7"/>
    <x v="150"/>
    <x v="0"/>
    <x v="0"/>
    <s v="Trasferimento"/>
    <x v="1"/>
    <x v="1"/>
    <x v="0"/>
    <m/>
  </r>
  <r>
    <n v="79395"/>
    <x v="0"/>
    <x v="0"/>
    <x v="0"/>
    <x v="0"/>
    <x v="7"/>
    <x v="150"/>
    <x v="0"/>
    <x v="1"/>
    <s v="Trasferimento"/>
    <x v="1"/>
    <x v="4"/>
    <x v="0"/>
    <m/>
  </r>
  <r>
    <n v="226369"/>
    <x v="0"/>
    <x v="0"/>
    <x v="0"/>
    <x v="1"/>
    <x v="7"/>
    <x v="150"/>
    <x v="0"/>
    <x v="1"/>
    <s v="Trasferimento"/>
    <x v="1"/>
    <x v="3"/>
    <x v="0"/>
    <m/>
  </r>
  <r>
    <n v="39171"/>
    <x v="0"/>
    <x v="0"/>
    <x v="0"/>
    <x v="0"/>
    <x v="7"/>
    <x v="150"/>
    <x v="0"/>
    <x v="1"/>
    <s v="Trasferimento"/>
    <x v="1"/>
    <x v="4"/>
    <x v="0"/>
    <m/>
  </r>
  <r>
    <n v="194150"/>
    <x v="1"/>
    <x v="0"/>
    <x v="2"/>
    <x v="2"/>
    <x v="7"/>
    <x v="150"/>
    <x v="0"/>
    <x v="0"/>
    <s v="Trasferimento"/>
    <x v="1"/>
    <x v="5"/>
    <x v="0"/>
    <m/>
  </r>
  <r>
    <n v="191902"/>
    <x v="0"/>
    <x v="0"/>
    <x v="2"/>
    <x v="1"/>
    <x v="7"/>
    <x v="150"/>
    <x v="0"/>
    <x v="1"/>
    <s v="Trasferimento"/>
    <x v="1"/>
    <x v="0"/>
    <x v="0"/>
    <m/>
  </r>
  <r>
    <n v="186831"/>
    <x v="1"/>
    <x v="0"/>
    <x v="0"/>
    <x v="0"/>
    <x v="12"/>
    <x v="27"/>
    <x v="0"/>
    <x v="1"/>
    <s v="Trasferimento"/>
    <x v="1"/>
    <x v="7"/>
    <x v="0"/>
    <s v="BG"/>
  </r>
  <r>
    <n v="140931"/>
    <x v="0"/>
    <x v="0"/>
    <x v="0"/>
    <x v="0"/>
    <x v="11"/>
    <x v="388"/>
    <x v="0"/>
    <x v="0"/>
    <s v="Trasferimento"/>
    <x v="0"/>
    <x v="0"/>
    <x v="0"/>
    <m/>
  </r>
  <r>
    <n v="190791"/>
    <x v="1"/>
    <x v="0"/>
    <x v="0"/>
    <x v="0"/>
    <x v="1"/>
    <x v="26"/>
    <x v="0"/>
    <x v="1"/>
    <s v="Trasferimento"/>
    <x v="1"/>
    <x v="5"/>
    <x v="0"/>
    <s v="B"/>
  </r>
  <r>
    <n v="170261"/>
    <x v="0"/>
    <x v="0"/>
    <x v="2"/>
    <x v="0"/>
    <x v="1"/>
    <x v="26"/>
    <x v="0"/>
    <x v="1"/>
    <s v="Trasferimento"/>
    <x v="1"/>
    <x v="3"/>
    <x v="0"/>
    <m/>
  </r>
  <r>
    <n v="202966"/>
    <x v="0"/>
    <x v="0"/>
    <x v="0"/>
    <x v="0"/>
    <x v="1"/>
    <x v="26"/>
    <x v="0"/>
    <x v="1"/>
    <s v="Trasferimento"/>
    <x v="1"/>
    <x v="3"/>
    <x v="0"/>
    <m/>
  </r>
  <r>
    <n v="231032"/>
    <x v="0"/>
    <x v="0"/>
    <x v="0"/>
    <x v="1"/>
    <x v="7"/>
    <x v="150"/>
    <x v="0"/>
    <x v="1"/>
    <s v="Trasferimento"/>
    <x v="1"/>
    <x v="0"/>
    <x v="0"/>
    <m/>
  </r>
  <r>
    <n v="127761"/>
    <x v="0"/>
    <x v="0"/>
    <x v="2"/>
    <x v="4"/>
    <x v="1"/>
    <x v="20"/>
    <x v="0"/>
    <x v="0"/>
    <s v="Trasferimento"/>
    <x v="0"/>
    <x v="4"/>
    <x v="0"/>
    <m/>
  </r>
  <r>
    <n v="70755"/>
    <x v="0"/>
    <x v="0"/>
    <x v="0"/>
    <x v="0"/>
    <x v="7"/>
    <x v="150"/>
    <x v="0"/>
    <x v="0"/>
    <s v="Trasferimento"/>
    <x v="1"/>
    <x v="4"/>
    <x v="0"/>
    <m/>
  </r>
  <r>
    <n v="202812"/>
    <x v="0"/>
    <x v="0"/>
    <x v="0"/>
    <x v="0"/>
    <x v="4"/>
    <x v="12"/>
    <x v="0"/>
    <x v="0"/>
    <s v="Trasferimento"/>
    <x v="1"/>
    <x v="0"/>
    <x v="0"/>
    <m/>
  </r>
  <r>
    <n v="155294"/>
    <x v="0"/>
    <x v="0"/>
    <x v="0"/>
    <x v="0"/>
    <x v="4"/>
    <x v="12"/>
    <x v="0"/>
    <x v="0"/>
    <s v="Trasferimento"/>
    <x v="1"/>
    <x v="0"/>
    <x v="0"/>
    <m/>
  </r>
  <r>
    <n v="7797"/>
    <x v="0"/>
    <x v="0"/>
    <x v="0"/>
    <x v="0"/>
    <x v="4"/>
    <x v="12"/>
    <x v="0"/>
    <x v="1"/>
    <s v="Trasferimento"/>
    <x v="1"/>
    <x v="4"/>
    <x v="0"/>
    <m/>
  </r>
  <r>
    <n v="219773"/>
    <x v="0"/>
    <x v="0"/>
    <x v="0"/>
    <x v="0"/>
    <x v="4"/>
    <x v="12"/>
    <x v="0"/>
    <x v="1"/>
    <s v="Trasferimento"/>
    <x v="1"/>
    <x v="3"/>
    <x v="0"/>
    <m/>
  </r>
  <r>
    <n v="46933"/>
    <x v="0"/>
    <x v="0"/>
    <x v="0"/>
    <x v="0"/>
    <x v="1"/>
    <x v="22"/>
    <x v="0"/>
    <x v="1"/>
    <s v="Trasferimento"/>
    <x v="1"/>
    <x v="4"/>
    <x v="0"/>
    <m/>
  </r>
  <r>
    <n v="133600"/>
    <x v="0"/>
    <x v="0"/>
    <x v="2"/>
    <x v="1"/>
    <x v="11"/>
    <x v="142"/>
    <x v="0"/>
    <x v="0"/>
    <s v="Trasferimento"/>
    <x v="1"/>
    <x v="1"/>
    <x v="0"/>
    <m/>
  </r>
  <r>
    <n v="32638"/>
    <x v="0"/>
    <x v="0"/>
    <x v="0"/>
    <x v="0"/>
    <x v="1"/>
    <x v="22"/>
    <x v="0"/>
    <x v="0"/>
    <s v="Trasferimento"/>
    <x v="1"/>
    <x v="3"/>
    <x v="0"/>
    <m/>
  </r>
  <r>
    <n v="24416"/>
    <x v="0"/>
    <x v="0"/>
    <x v="0"/>
    <x v="0"/>
    <x v="1"/>
    <x v="22"/>
    <x v="0"/>
    <x v="0"/>
    <s v="Trasferimento"/>
    <x v="1"/>
    <x v="4"/>
    <x v="0"/>
    <m/>
  </r>
  <r>
    <n v="150642"/>
    <x v="0"/>
    <x v="0"/>
    <x v="0"/>
    <x v="0"/>
    <x v="8"/>
    <x v="46"/>
    <x v="0"/>
    <x v="0"/>
    <s v="Trasferimento"/>
    <x v="0"/>
    <x v="3"/>
    <x v="0"/>
    <m/>
  </r>
  <r>
    <n v="80339"/>
    <x v="0"/>
    <x v="0"/>
    <x v="0"/>
    <x v="0"/>
    <x v="12"/>
    <x v="27"/>
    <x v="0"/>
    <x v="0"/>
    <s v="Trasferimento"/>
    <x v="1"/>
    <x v="1"/>
    <x v="0"/>
    <m/>
  </r>
  <r>
    <n v="115284"/>
    <x v="0"/>
    <x v="0"/>
    <x v="0"/>
    <x v="0"/>
    <x v="7"/>
    <x v="45"/>
    <x v="0"/>
    <x v="0"/>
    <s v="Trasferimento"/>
    <x v="1"/>
    <x v="0"/>
    <x v="0"/>
    <m/>
  </r>
  <r>
    <n v="22368"/>
    <x v="0"/>
    <x v="0"/>
    <x v="2"/>
    <x v="4"/>
    <x v="14"/>
    <x v="257"/>
    <x v="0"/>
    <x v="1"/>
    <s v="Trasferimento"/>
    <x v="0"/>
    <x v="0"/>
    <x v="0"/>
    <m/>
  </r>
  <r>
    <n v="219181"/>
    <x v="0"/>
    <x v="0"/>
    <x v="0"/>
    <x v="0"/>
    <x v="7"/>
    <x v="195"/>
    <x v="0"/>
    <x v="0"/>
    <s v="Trasferimento"/>
    <x v="1"/>
    <x v="0"/>
    <x v="0"/>
    <m/>
  </r>
  <r>
    <n v="42209"/>
    <x v="0"/>
    <x v="0"/>
    <x v="0"/>
    <x v="0"/>
    <x v="7"/>
    <x v="195"/>
    <x v="0"/>
    <x v="0"/>
    <s v="Trasferimento"/>
    <x v="1"/>
    <x v="4"/>
    <x v="0"/>
    <m/>
  </r>
  <r>
    <n v="89377"/>
    <x v="0"/>
    <x v="0"/>
    <x v="0"/>
    <x v="0"/>
    <x v="7"/>
    <x v="195"/>
    <x v="0"/>
    <x v="0"/>
    <s v="Trasferimento"/>
    <x v="1"/>
    <x v="0"/>
    <x v="0"/>
    <m/>
  </r>
  <r>
    <n v="116353"/>
    <x v="0"/>
    <x v="0"/>
    <x v="0"/>
    <x v="0"/>
    <x v="7"/>
    <x v="195"/>
    <x v="0"/>
    <x v="1"/>
    <s v="Trasferimento"/>
    <x v="1"/>
    <x v="4"/>
    <x v="0"/>
    <m/>
  </r>
  <r>
    <n v="225627"/>
    <x v="0"/>
    <x v="0"/>
    <x v="0"/>
    <x v="0"/>
    <x v="7"/>
    <x v="195"/>
    <x v="0"/>
    <x v="0"/>
    <s v="Trasferimento"/>
    <x v="1"/>
    <x v="0"/>
    <x v="0"/>
    <m/>
  </r>
  <r>
    <n v="6501"/>
    <x v="0"/>
    <x v="0"/>
    <x v="0"/>
    <x v="0"/>
    <x v="7"/>
    <x v="195"/>
    <x v="0"/>
    <x v="0"/>
    <s v="Trasferimento"/>
    <x v="1"/>
    <x v="4"/>
    <x v="0"/>
    <m/>
  </r>
  <r>
    <n v="186962"/>
    <x v="0"/>
    <x v="0"/>
    <x v="0"/>
    <x v="0"/>
    <x v="7"/>
    <x v="195"/>
    <x v="0"/>
    <x v="0"/>
    <s v="Trasferimento"/>
    <x v="1"/>
    <x v="3"/>
    <x v="0"/>
    <m/>
  </r>
  <r>
    <n v="194454"/>
    <x v="0"/>
    <x v="0"/>
    <x v="0"/>
    <x v="0"/>
    <x v="7"/>
    <x v="195"/>
    <x v="0"/>
    <x v="0"/>
    <s v="Trasferimento"/>
    <x v="1"/>
    <x v="0"/>
    <x v="0"/>
    <m/>
  </r>
  <r>
    <n v="224737"/>
    <x v="0"/>
    <x v="0"/>
    <x v="0"/>
    <x v="0"/>
    <x v="7"/>
    <x v="195"/>
    <x v="0"/>
    <x v="1"/>
    <s v="Trasferimento"/>
    <x v="1"/>
    <x v="0"/>
    <x v="0"/>
    <m/>
  </r>
  <r>
    <n v="208237"/>
    <x v="0"/>
    <x v="0"/>
    <x v="0"/>
    <x v="0"/>
    <x v="7"/>
    <x v="195"/>
    <x v="0"/>
    <x v="0"/>
    <s v="Trasferimento"/>
    <x v="1"/>
    <x v="1"/>
    <x v="0"/>
    <m/>
  </r>
  <r>
    <n v="134727"/>
    <x v="0"/>
    <x v="0"/>
    <x v="0"/>
    <x v="0"/>
    <x v="7"/>
    <x v="195"/>
    <x v="0"/>
    <x v="0"/>
    <s v="Trasferimento"/>
    <x v="1"/>
    <x v="0"/>
    <x v="0"/>
    <m/>
  </r>
  <r>
    <n v="215871"/>
    <x v="0"/>
    <x v="0"/>
    <x v="0"/>
    <x v="0"/>
    <x v="1"/>
    <x v="1"/>
    <x v="0"/>
    <x v="0"/>
    <s v="Trasferimento"/>
    <x v="0"/>
    <x v="3"/>
    <x v="0"/>
    <m/>
  </r>
  <r>
    <n v="139021"/>
    <x v="0"/>
    <x v="0"/>
    <x v="2"/>
    <x v="1"/>
    <x v="1"/>
    <x v="1"/>
    <x v="0"/>
    <x v="1"/>
    <s v="Trasferimento"/>
    <x v="0"/>
    <x v="3"/>
    <x v="0"/>
    <m/>
  </r>
  <r>
    <n v="117828"/>
    <x v="0"/>
    <x v="0"/>
    <x v="0"/>
    <x v="0"/>
    <x v="4"/>
    <x v="12"/>
    <x v="0"/>
    <x v="0"/>
    <s v="Trasferimento"/>
    <x v="1"/>
    <x v="0"/>
    <x v="0"/>
    <m/>
  </r>
  <r>
    <n v="226514"/>
    <x v="0"/>
    <x v="0"/>
    <x v="0"/>
    <x v="0"/>
    <x v="7"/>
    <x v="195"/>
    <x v="0"/>
    <x v="0"/>
    <s v="Trasferimento"/>
    <x v="1"/>
    <x v="3"/>
    <x v="0"/>
    <m/>
  </r>
  <r>
    <n v="192042"/>
    <x v="0"/>
    <x v="0"/>
    <x v="0"/>
    <x v="0"/>
    <x v="7"/>
    <x v="195"/>
    <x v="0"/>
    <x v="1"/>
    <s v="Trasferimento"/>
    <x v="1"/>
    <x v="0"/>
    <x v="0"/>
    <m/>
  </r>
  <r>
    <n v="144195"/>
    <x v="0"/>
    <x v="0"/>
    <x v="0"/>
    <x v="0"/>
    <x v="7"/>
    <x v="195"/>
    <x v="0"/>
    <x v="0"/>
    <s v="Trasferimento"/>
    <x v="1"/>
    <x v="4"/>
    <x v="0"/>
    <m/>
  </r>
  <r>
    <n v="39196"/>
    <x v="0"/>
    <x v="0"/>
    <x v="2"/>
    <x v="4"/>
    <x v="7"/>
    <x v="195"/>
    <x v="0"/>
    <x v="0"/>
    <s v="Trasferimento"/>
    <x v="1"/>
    <x v="4"/>
    <x v="0"/>
    <m/>
  </r>
  <r>
    <n v="192034"/>
    <x v="1"/>
    <x v="0"/>
    <x v="0"/>
    <x v="0"/>
    <x v="7"/>
    <x v="195"/>
    <x v="0"/>
    <x v="0"/>
    <s v="Trasferimento"/>
    <x v="1"/>
    <x v="5"/>
    <x v="0"/>
    <m/>
  </r>
  <r>
    <n v="194507"/>
    <x v="0"/>
    <x v="0"/>
    <x v="0"/>
    <x v="0"/>
    <x v="7"/>
    <x v="195"/>
    <x v="0"/>
    <x v="0"/>
    <s v="Trasferimento"/>
    <x v="1"/>
    <x v="0"/>
    <x v="0"/>
    <m/>
  </r>
  <r>
    <n v="118146"/>
    <x v="0"/>
    <x v="0"/>
    <x v="0"/>
    <x v="0"/>
    <x v="7"/>
    <x v="33"/>
    <x v="0"/>
    <x v="1"/>
    <s v="Trasferimento"/>
    <x v="1"/>
    <x v="3"/>
    <x v="0"/>
    <m/>
  </r>
  <r>
    <n v="202129"/>
    <x v="0"/>
    <x v="0"/>
    <x v="0"/>
    <x v="0"/>
    <x v="12"/>
    <x v="323"/>
    <x v="0"/>
    <x v="0"/>
    <s v="Trasferimento"/>
    <x v="1"/>
    <x v="4"/>
    <x v="0"/>
    <m/>
  </r>
  <r>
    <n v="187217"/>
    <x v="0"/>
    <x v="0"/>
    <x v="0"/>
    <x v="0"/>
    <x v="12"/>
    <x v="323"/>
    <x v="0"/>
    <x v="0"/>
    <s v="Trasferimento"/>
    <x v="1"/>
    <x v="3"/>
    <x v="0"/>
    <m/>
  </r>
  <r>
    <n v="105473"/>
    <x v="0"/>
    <x v="0"/>
    <x v="0"/>
    <x v="0"/>
    <x v="12"/>
    <x v="323"/>
    <x v="0"/>
    <x v="0"/>
    <s v="Trasferimento"/>
    <x v="1"/>
    <x v="0"/>
    <x v="0"/>
    <m/>
  </r>
  <r>
    <n v="191041"/>
    <x v="0"/>
    <x v="0"/>
    <x v="0"/>
    <x v="0"/>
    <x v="12"/>
    <x v="323"/>
    <x v="0"/>
    <x v="1"/>
    <s v="Trasferimento"/>
    <x v="1"/>
    <x v="4"/>
    <x v="0"/>
    <m/>
  </r>
  <r>
    <n v="204244"/>
    <x v="0"/>
    <x v="0"/>
    <x v="0"/>
    <x v="0"/>
    <x v="12"/>
    <x v="323"/>
    <x v="0"/>
    <x v="0"/>
    <s v="Trasferimento"/>
    <x v="1"/>
    <x v="0"/>
    <x v="0"/>
    <m/>
  </r>
  <r>
    <n v="98260"/>
    <x v="0"/>
    <x v="0"/>
    <x v="0"/>
    <x v="0"/>
    <x v="12"/>
    <x v="323"/>
    <x v="0"/>
    <x v="0"/>
    <s v="Trasferimento"/>
    <x v="1"/>
    <x v="3"/>
    <x v="0"/>
    <m/>
  </r>
  <r>
    <n v="221123"/>
    <x v="0"/>
    <x v="0"/>
    <x v="0"/>
    <x v="0"/>
    <x v="12"/>
    <x v="323"/>
    <x v="0"/>
    <x v="1"/>
    <s v="Trasferimento"/>
    <x v="1"/>
    <x v="3"/>
    <x v="0"/>
    <m/>
  </r>
  <r>
    <n v="179113"/>
    <x v="0"/>
    <x v="0"/>
    <x v="0"/>
    <x v="0"/>
    <x v="12"/>
    <x v="323"/>
    <x v="0"/>
    <x v="0"/>
    <s v="Trasferimento"/>
    <x v="1"/>
    <x v="0"/>
    <x v="0"/>
    <m/>
  </r>
  <r>
    <n v="179112"/>
    <x v="1"/>
    <x v="0"/>
    <x v="0"/>
    <x v="0"/>
    <x v="12"/>
    <x v="323"/>
    <x v="0"/>
    <x v="0"/>
    <s v="Trasferimento"/>
    <x v="1"/>
    <x v="6"/>
    <x v="0"/>
    <m/>
  </r>
  <r>
    <n v="39195"/>
    <x v="0"/>
    <x v="0"/>
    <x v="0"/>
    <x v="0"/>
    <x v="12"/>
    <x v="323"/>
    <x v="0"/>
    <x v="0"/>
    <s v="Trasferimento"/>
    <x v="1"/>
    <x v="3"/>
    <x v="0"/>
    <m/>
  </r>
  <r>
    <n v="224451"/>
    <x v="0"/>
    <x v="0"/>
    <x v="0"/>
    <x v="0"/>
    <x v="12"/>
    <x v="323"/>
    <x v="0"/>
    <x v="0"/>
    <s v="Trasferimento"/>
    <x v="1"/>
    <x v="4"/>
    <x v="0"/>
    <m/>
  </r>
  <r>
    <n v="185036"/>
    <x v="0"/>
    <x v="0"/>
    <x v="0"/>
    <x v="0"/>
    <x v="12"/>
    <x v="323"/>
    <x v="0"/>
    <x v="1"/>
    <s v="Trasferimento"/>
    <x v="1"/>
    <x v="4"/>
    <x v="0"/>
    <m/>
  </r>
  <r>
    <n v="191048"/>
    <x v="0"/>
    <x v="0"/>
    <x v="0"/>
    <x v="0"/>
    <x v="12"/>
    <x v="323"/>
    <x v="0"/>
    <x v="0"/>
    <s v="Trasferimento"/>
    <x v="1"/>
    <x v="4"/>
    <x v="0"/>
    <m/>
  </r>
  <r>
    <n v="162926"/>
    <x v="0"/>
    <x v="0"/>
    <x v="0"/>
    <x v="0"/>
    <x v="12"/>
    <x v="323"/>
    <x v="0"/>
    <x v="0"/>
    <s v="Trasferimento"/>
    <x v="1"/>
    <x v="0"/>
    <x v="0"/>
    <m/>
  </r>
  <r>
    <n v="178295"/>
    <x v="0"/>
    <x v="0"/>
    <x v="0"/>
    <x v="0"/>
    <x v="12"/>
    <x v="323"/>
    <x v="0"/>
    <x v="0"/>
    <s v="Trasferimento"/>
    <x v="1"/>
    <x v="4"/>
    <x v="0"/>
    <m/>
  </r>
  <r>
    <n v="27755"/>
    <x v="0"/>
    <x v="0"/>
    <x v="0"/>
    <x v="0"/>
    <x v="12"/>
    <x v="323"/>
    <x v="0"/>
    <x v="0"/>
    <s v="Trasferimento"/>
    <x v="1"/>
    <x v="4"/>
    <x v="0"/>
    <m/>
  </r>
  <r>
    <n v="213316"/>
    <x v="0"/>
    <x v="0"/>
    <x v="0"/>
    <x v="0"/>
    <x v="12"/>
    <x v="323"/>
    <x v="0"/>
    <x v="0"/>
    <s v="Trasferimento"/>
    <x v="1"/>
    <x v="4"/>
    <x v="0"/>
    <m/>
  </r>
  <r>
    <n v="213317"/>
    <x v="0"/>
    <x v="0"/>
    <x v="0"/>
    <x v="1"/>
    <x v="12"/>
    <x v="323"/>
    <x v="0"/>
    <x v="1"/>
    <s v="Trasferimento"/>
    <x v="1"/>
    <x v="4"/>
    <x v="0"/>
    <m/>
  </r>
  <r>
    <n v="87492"/>
    <x v="0"/>
    <x v="0"/>
    <x v="0"/>
    <x v="0"/>
    <x v="12"/>
    <x v="323"/>
    <x v="0"/>
    <x v="0"/>
    <s v="Trasferimento"/>
    <x v="1"/>
    <x v="4"/>
    <x v="0"/>
    <m/>
  </r>
  <r>
    <n v="182129"/>
    <x v="0"/>
    <x v="0"/>
    <x v="0"/>
    <x v="0"/>
    <x v="12"/>
    <x v="323"/>
    <x v="0"/>
    <x v="0"/>
    <s v="Trasferimento"/>
    <x v="1"/>
    <x v="4"/>
    <x v="0"/>
    <m/>
  </r>
  <r>
    <n v="191552"/>
    <x v="0"/>
    <x v="0"/>
    <x v="0"/>
    <x v="0"/>
    <x v="12"/>
    <x v="323"/>
    <x v="0"/>
    <x v="0"/>
    <s v="Trasferimento"/>
    <x v="1"/>
    <x v="3"/>
    <x v="0"/>
    <m/>
  </r>
  <r>
    <n v="8174"/>
    <x v="0"/>
    <x v="0"/>
    <x v="2"/>
    <x v="0"/>
    <x v="12"/>
    <x v="323"/>
    <x v="0"/>
    <x v="0"/>
    <s v="Trasferimento"/>
    <x v="1"/>
    <x v="4"/>
    <x v="0"/>
    <m/>
  </r>
  <r>
    <n v="125232"/>
    <x v="0"/>
    <x v="0"/>
    <x v="0"/>
    <x v="0"/>
    <x v="12"/>
    <x v="323"/>
    <x v="0"/>
    <x v="0"/>
    <s v="Trasferimento"/>
    <x v="1"/>
    <x v="1"/>
    <x v="0"/>
    <m/>
  </r>
  <r>
    <n v="101191"/>
    <x v="0"/>
    <x v="0"/>
    <x v="0"/>
    <x v="0"/>
    <x v="12"/>
    <x v="323"/>
    <x v="0"/>
    <x v="0"/>
    <s v="Trasferimento"/>
    <x v="1"/>
    <x v="3"/>
    <x v="0"/>
    <m/>
  </r>
  <r>
    <n v="200877"/>
    <x v="0"/>
    <x v="0"/>
    <x v="0"/>
    <x v="0"/>
    <x v="12"/>
    <x v="323"/>
    <x v="0"/>
    <x v="0"/>
    <s v="Trasferimento"/>
    <x v="1"/>
    <x v="4"/>
    <x v="0"/>
    <m/>
  </r>
  <r>
    <n v="158218"/>
    <x v="0"/>
    <x v="0"/>
    <x v="0"/>
    <x v="0"/>
    <x v="12"/>
    <x v="323"/>
    <x v="0"/>
    <x v="0"/>
    <s v="Trasferimento"/>
    <x v="1"/>
    <x v="3"/>
    <x v="0"/>
    <m/>
  </r>
  <r>
    <n v="193108"/>
    <x v="0"/>
    <x v="0"/>
    <x v="0"/>
    <x v="0"/>
    <x v="12"/>
    <x v="323"/>
    <x v="0"/>
    <x v="1"/>
    <s v="Trasferimento"/>
    <x v="1"/>
    <x v="3"/>
    <x v="0"/>
    <m/>
  </r>
  <r>
    <n v="207666"/>
    <x v="0"/>
    <x v="0"/>
    <x v="0"/>
    <x v="0"/>
    <x v="12"/>
    <x v="323"/>
    <x v="0"/>
    <x v="0"/>
    <s v="Trasferimento"/>
    <x v="1"/>
    <x v="4"/>
    <x v="0"/>
    <m/>
  </r>
  <r>
    <n v="160127"/>
    <x v="1"/>
    <x v="0"/>
    <x v="0"/>
    <x v="0"/>
    <x v="14"/>
    <x v="131"/>
    <x v="0"/>
    <x v="0"/>
    <s v="Trasferimento"/>
    <x v="1"/>
    <x v="2"/>
    <x v="0"/>
    <m/>
  </r>
  <r>
    <n v="164592"/>
    <x v="0"/>
    <x v="0"/>
    <x v="0"/>
    <x v="0"/>
    <x v="12"/>
    <x v="323"/>
    <x v="0"/>
    <x v="0"/>
    <s v="Trasferimento"/>
    <x v="1"/>
    <x v="4"/>
    <x v="0"/>
    <m/>
  </r>
  <r>
    <n v="164591"/>
    <x v="0"/>
    <x v="0"/>
    <x v="0"/>
    <x v="0"/>
    <x v="12"/>
    <x v="323"/>
    <x v="0"/>
    <x v="1"/>
    <s v="Trasferimento"/>
    <x v="1"/>
    <x v="4"/>
    <x v="0"/>
    <m/>
  </r>
  <r>
    <n v="195294"/>
    <x v="0"/>
    <x v="0"/>
    <x v="0"/>
    <x v="1"/>
    <x v="12"/>
    <x v="323"/>
    <x v="0"/>
    <x v="0"/>
    <s v="Trasferimento"/>
    <x v="1"/>
    <x v="3"/>
    <x v="0"/>
    <m/>
  </r>
  <r>
    <n v="203850"/>
    <x v="0"/>
    <x v="0"/>
    <x v="0"/>
    <x v="0"/>
    <x v="12"/>
    <x v="323"/>
    <x v="0"/>
    <x v="0"/>
    <s v="Trasferimento"/>
    <x v="1"/>
    <x v="1"/>
    <x v="0"/>
    <m/>
  </r>
  <r>
    <n v="165529"/>
    <x v="0"/>
    <x v="0"/>
    <x v="0"/>
    <x v="0"/>
    <x v="12"/>
    <x v="323"/>
    <x v="0"/>
    <x v="0"/>
    <s v="Trasferimento"/>
    <x v="1"/>
    <x v="3"/>
    <x v="0"/>
    <m/>
  </r>
  <r>
    <n v="12243"/>
    <x v="0"/>
    <x v="0"/>
    <x v="0"/>
    <x v="0"/>
    <x v="12"/>
    <x v="323"/>
    <x v="0"/>
    <x v="0"/>
    <s v="Trasferimento"/>
    <x v="1"/>
    <x v="0"/>
    <x v="0"/>
    <m/>
  </r>
  <r>
    <n v="232882"/>
    <x v="1"/>
    <x v="0"/>
    <x v="0"/>
    <x v="0"/>
    <x v="12"/>
    <x v="323"/>
    <x v="0"/>
    <x v="0"/>
    <s v="Trasferimento"/>
    <x v="1"/>
    <x v="5"/>
    <x v="0"/>
    <m/>
  </r>
  <r>
    <n v="180479"/>
    <x v="0"/>
    <x v="1"/>
    <x v="0"/>
    <x v="0"/>
    <x v="12"/>
    <x v="323"/>
    <x v="0"/>
    <x v="1"/>
    <s v="Trasferimento"/>
    <x v="1"/>
    <x v="4"/>
    <x v="0"/>
    <m/>
  </r>
  <r>
    <n v="115206"/>
    <x v="0"/>
    <x v="0"/>
    <x v="0"/>
    <x v="0"/>
    <x v="12"/>
    <x v="323"/>
    <x v="0"/>
    <x v="0"/>
    <s v="Trasferimento"/>
    <x v="1"/>
    <x v="4"/>
    <x v="0"/>
    <m/>
  </r>
  <r>
    <n v="30598"/>
    <x v="0"/>
    <x v="0"/>
    <x v="0"/>
    <x v="0"/>
    <x v="12"/>
    <x v="323"/>
    <x v="0"/>
    <x v="0"/>
    <s v="Trasferimento"/>
    <x v="1"/>
    <x v="3"/>
    <x v="0"/>
    <m/>
  </r>
  <r>
    <n v="179230"/>
    <x v="0"/>
    <x v="0"/>
    <x v="0"/>
    <x v="0"/>
    <x v="12"/>
    <x v="323"/>
    <x v="0"/>
    <x v="0"/>
    <s v="Trasferimento"/>
    <x v="1"/>
    <x v="0"/>
    <x v="0"/>
    <m/>
  </r>
  <r>
    <n v="133599"/>
    <x v="0"/>
    <x v="0"/>
    <x v="2"/>
    <x v="1"/>
    <x v="11"/>
    <x v="142"/>
    <x v="0"/>
    <x v="0"/>
    <s v="Trasferimento"/>
    <x v="1"/>
    <x v="4"/>
    <x v="0"/>
    <m/>
  </r>
  <r>
    <n v="220091"/>
    <x v="0"/>
    <x v="0"/>
    <x v="0"/>
    <x v="0"/>
    <x v="7"/>
    <x v="275"/>
    <x v="0"/>
    <x v="0"/>
    <s v="Trasferimento"/>
    <x v="0"/>
    <x v="0"/>
    <x v="0"/>
    <m/>
  </r>
  <r>
    <n v="226485"/>
    <x v="0"/>
    <x v="0"/>
    <x v="0"/>
    <x v="1"/>
    <x v="7"/>
    <x v="275"/>
    <x v="0"/>
    <x v="1"/>
    <s v="Trasferimento"/>
    <x v="0"/>
    <x v="0"/>
    <x v="0"/>
    <m/>
  </r>
  <r>
    <n v="7402"/>
    <x v="0"/>
    <x v="0"/>
    <x v="2"/>
    <x v="1"/>
    <x v="7"/>
    <x v="33"/>
    <x v="0"/>
    <x v="0"/>
    <s v="Trasferimento"/>
    <x v="1"/>
    <x v="3"/>
    <x v="0"/>
    <m/>
  </r>
  <r>
    <n v="4769"/>
    <x v="0"/>
    <x v="0"/>
    <x v="0"/>
    <x v="0"/>
    <x v="7"/>
    <x v="69"/>
    <x v="0"/>
    <x v="0"/>
    <s v="Trasferimento"/>
    <x v="1"/>
    <x v="3"/>
    <x v="0"/>
    <m/>
  </r>
  <r>
    <n v="109735"/>
    <x v="0"/>
    <x v="0"/>
    <x v="0"/>
    <x v="0"/>
    <x v="7"/>
    <x v="69"/>
    <x v="0"/>
    <x v="0"/>
    <s v="Trasferimento"/>
    <x v="1"/>
    <x v="1"/>
    <x v="0"/>
    <m/>
  </r>
  <r>
    <n v="25643"/>
    <x v="0"/>
    <x v="0"/>
    <x v="2"/>
    <x v="4"/>
    <x v="14"/>
    <x v="257"/>
    <x v="0"/>
    <x v="0"/>
    <s v="Trasferimento"/>
    <x v="0"/>
    <x v="0"/>
    <x v="0"/>
    <m/>
  </r>
  <r>
    <n v="91348"/>
    <x v="0"/>
    <x v="0"/>
    <x v="0"/>
    <x v="0"/>
    <x v="2"/>
    <x v="157"/>
    <x v="0"/>
    <x v="0"/>
    <s v="Trasferimento"/>
    <x v="1"/>
    <x v="3"/>
    <x v="0"/>
    <m/>
  </r>
  <r>
    <n v="221311"/>
    <x v="1"/>
    <x v="0"/>
    <x v="0"/>
    <x v="0"/>
    <x v="4"/>
    <x v="166"/>
    <x v="0"/>
    <x v="1"/>
    <s v="Trasferimento"/>
    <x v="1"/>
    <x v="7"/>
    <x v="0"/>
    <m/>
  </r>
  <r>
    <n v="75910"/>
    <x v="0"/>
    <x v="0"/>
    <x v="0"/>
    <x v="0"/>
    <x v="4"/>
    <x v="166"/>
    <x v="0"/>
    <x v="0"/>
    <s v="Trasferimento"/>
    <x v="1"/>
    <x v="3"/>
    <x v="0"/>
    <m/>
  </r>
  <r>
    <n v="10008"/>
    <x v="0"/>
    <x v="0"/>
    <x v="0"/>
    <x v="0"/>
    <x v="4"/>
    <x v="166"/>
    <x v="0"/>
    <x v="0"/>
    <s v="Trasferimento"/>
    <x v="1"/>
    <x v="0"/>
    <x v="0"/>
    <m/>
  </r>
  <r>
    <n v="127090"/>
    <x v="0"/>
    <x v="0"/>
    <x v="0"/>
    <x v="0"/>
    <x v="4"/>
    <x v="166"/>
    <x v="0"/>
    <x v="0"/>
    <s v="Trasferimento"/>
    <x v="1"/>
    <x v="4"/>
    <x v="0"/>
    <m/>
  </r>
  <r>
    <n v="205819"/>
    <x v="0"/>
    <x v="0"/>
    <x v="0"/>
    <x v="0"/>
    <x v="4"/>
    <x v="166"/>
    <x v="0"/>
    <x v="1"/>
    <s v="Trasferimento"/>
    <x v="1"/>
    <x v="0"/>
    <x v="0"/>
    <m/>
  </r>
  <r>
    <n v="62847"/>
    <x v="0"/>
    <x v="0"/>
    <x v="0"/>
    <x v="0"/>
    <x v="4"/>
    <x v="166"/>
    <x v="0"/>
    <x v="0"/>
    <s v="Trasferimento"/>
    <x v="1"/>
    <x v="0"/>
    <x v="0"/>
    <m/>
  </r>
  <r>
    <n v="59603"/>
    <x v="0"/>
    <x v="0"/>
    <x v="0"/>
    <x v="0"/>
    <x v="4"/>
    <x v="166"/>
    <x v="0"/>
    <x v="0"/>
    <s v="Trasferimento"/>
    <x v="1"/>
    <x v="4"/>
    <x v="0"/>
    <m/>
  </r>
  <r>
    <n v="82065"/>
    <x v="0"/>
    <x v="0"/>
    <x v="0"/>
    <x v="0"/>
    <x v="4"/>
    <x v="166"/>
    <x v="0"/>
    <x v="1"/>
    <s v="Trasferimento"/>
    <x v="1"/>
    <x v="4"/>
    <x v="0"/>
    <m/>
  </r>
  <r>
    <n v="232022"/>
    <x v="0"/>
    <x v="0"/>
    <x v="0"/>
    <x v="0"/>
    <x v="4"/>
    <x v="166"/>
    <x v="0"/>
    <x v="0"/>
    <s v="Trasferimento"/>
    <x v="1"/>
    <x v="3"/>
    <x v="0"/>
    <m/>
  </r>
  <r>
    <n v="232024"/>
    <x v="0"/>
    <x v="0"/>
    <x v="0"/>
    <x v="0"/>
    <x v="4"/>
    <x v="166"/>
    <x v="0"/>
    <x v="1"/>
    <s v="Trasferimento"/>
    <x v="1"/>
    <x v="3"/>
    <x v="0"/>
    <m/>
  </r>
  <r>
    <n v="86555"/>
    <x v="0"/>
    <x v="0"/>
    <x v="0"/>
    <x v="4"/>
    <x v="4"/>
    <x v="166"/>
    <x v="0"/>
    <x v="0"/>
    <s v="Trasferimento"/>
    <x v="1"/>
    <x v="0"/>
    <x v="0"/>
    <m/>
  </r>
  <r>
    <n v="68367"/>
    <x v="0"/>
    <x v="0"/>
    <x v="0"/>
    <x v="0"/>
    <x v="4"/>
    <x v="166"/>
    <x v="0"/>
    <x v="0"/>
    <s v="Trasferimento"/>
    <x v="1"/>
    <x v="0"/>
    <x v="0"/>
    <m/>
  </r>
  <r>
    <n v="22696"/>
    <x v="0"/>
    <x v="0"/>
    <x v="0"/>
    <x v="0"/>
    <x v="4"/>
    <x v="166"/>
    <x v="0"/>
    <x v="0"/>
    <s v="Trasferimento"/>
    <x v="1"/>
    <x v="4"/>
    <x v="0"/>
    <m/>
  </r>
  <r>
    <n v="33416"/>
    <x v="0"/>
    <x v="0"/>
    <x v="0"/>
    <x v="0"/>
    <x v="4"/>
    <x v="166"/>
    <x v="0"/>
    <x v="1"/>
    <s v="Trasferimento"/>
    <x v="1"/>
    <x v="3"/>
    <x v="0"/>
    <m/>
  </r>
  <r>
    <n v="181805"/>
    <x v="0"/>
    <x v="0"/>
    <x v="0"/>
    <x v="0"/>
    <x v="4"/>
    <x v="166"/>
    <x v="0"/>
    <x v="0"/>
    <s v="Trasferimento"/>
    <x v="1"/>
    <x v="0"/>
    <x v="0"/>
    <m/>
  </r>
  <r>
    <n v="109082"/>
    <x v="0"/>
    <x v="0"/>
    <x v="0"/>
    <x v="1"/>
    <x v="4"/>
    <x v="166"/>
    <x v="0"/>
    <x v="0"/>
    <s v="Trasferimento"/>
    <x v="1"/>
    <x v="0"/>
    <x v="0"/>
    <m/>
  </r>
  <r>
    <n v="226954"/>
    <x v="1"/>
    <x v="0"/>
    <x v="0"/>
    <x v="1"/>
    <x v="4"/>
    <x v="166"/>
    <x v="0"/>
    <x v="0"/>
    <s v="Trasferimento"/>
    <x v="1"/>
    <x v="7"/>
    <x v="0"/>
    <m/>
  </r>
  <r>
    <n v="66707"/>
    <x v="0"/>
    <x v="0"/>
    <x v="0"/>
    <x v="0"/>
    <x v="7"/>
    <x v="181"/>
    <x v="0"/>
    <x v="0"/>
    <s v="Trasferimento"/>
    <x v="1"/>
    <x v="0"/>
    <x v="0"/>
    <m/>
  </r>
  <r>
    <n v="226960"/>
    <x v="0"/>
    <x v="0"/>
    <x v="0"/>
    <x v="1"/>
    <x v="4"/>
    <x v="166"/>
    <x v="0"/>
    <x v="1"/>
    <s v="Trasferimento"/>
    <x v="1"/>
    <x v="0"/>
    <x v="0"/>
    <m/>
  </r>
  <r>
    <n v="166000"/>
    <x v="1"/>
    <x v="0"/>
    <x v="0"/>
    <x v="0"/>
    <x v="7"/>
    <x v="161"/>
    <x v="0"/>
    <x v="0"/>
    <s v="Trasferimento"/>
    <x v="0"/>
    <x v="7"/>
    <x v="0"/>
    <s v="B"/>
  </r>
  <r>
    <n v="110157"/>
    <x v="0"/>
    <x v="0"/>
    <x v="0"/>
    <x v="0"/>
    <x v="8"/>
    <x v="17"/>
    <x v="0"/>
    <x v="0"/>
    <s v="Trasferimento"/>
    <x v="1"/>
    <x v="4"/>
    <x v="0"/>
    <m/>
  </r>
  <r>
    <n v="110158"/>
    <x v="0"/>
    <x v="0"/>
    <x v="0"/>
    <x v="0"/>
    <x v="8"/>
    <x v="17"/>
    <x v="0"/>
    <x v="1"/>
    <s v="Trasferimento"/>
    <x v="1"/>
    <x v="4"/>
    <x v="0"/>
    <m/>
  </r>
  <r>
    <n v="219043"/>
    <x v="1"/>
    <x v="0"/>
    <x v="0"/>
    <x v="0"/>
    <x v="11"/>
    <x v="333"/>
    <x v="0"/>
    <x v="0"/>
    <s v="Trasferimento"/>
    <x v="0"/>
    <x v="7"/>
    <x v="0"/>
    <s v="B"/>
  </r>
  <r>
    <n v="77352"/>
    <x v="0"/>
    <x v="0"/>
    <x v="0"/>
    <x v="1"/>
    <x v="7"/>
    <x v="161"/>
    <x v="0"/>
    <x v="1"/>
    <s v="Trasferimento"/>
    <x v="0"/>
    <x v="4"/>
    <x v="0"/>
    <m/>
  </r>
  <r>
    <n v="219909"/>
    <x v="1"/>
    <x v="0"/>
    <x v="0"/>
    <x v="0"/>
    <x v="11"/>
    <x v="333"/>
    <x v="0"/>
    <x v="0"/>
    <s v="Trasferimento"/>
    <x v="0"/>
    <x v="5"/>
    <x v="0"/>
    <s v="B"/>
  </r>
  <r>
    <n v="114619"/>
    <x v="0"/>
    <x v="0"/>
    <x v="2"/>
    <x v="1"/>
    <x v="1"/>
    <x v="1"/>
    <x v="0"/>
    <x v="0"/>
    <s v="Trasferimento"/>
    <x v="0"/>
    <x v="0"/>
    <x v="0"/>
    <m/>
  </r>
  <r>
    <n v="143558"/>
    <x v="0"/>
    <x v="0"/>
    <x v="0"/>
    <x v="0"/>
    <x v="4"/>
    <x v="4"/>
    <x v="0"/>
    <x v="0"/>
    <s v="Trasferimento"/>
    <x v="1"/>
    <x v="1"/>
    <x v="0"/>
    <m/>
  </r>
  <r>
    <n v="44800"/>
    <x v="0"/>
    <x v="0"/>
    <x v="0"/>
    <x v="0"/>
    <x v="7"/>
    <x v="213"/>
    <x v="0"/>
    <x v="0"/>
    <s v="Trasferimento"/>
    <x v="1"/>
    <x v="3"/>
    <x v="0"/>
    <m/>
  </r>
  <r>
    <n v="15310"/>
    <x v="0"/>
    <x v="0"/>
    <x v="0"/>
    <x v="0"/>
    <x v="7"/>
    <x v="213"/>
    <x v="0"/>
    <x v="0"/>
    <s v="Trasferimento"/>
    <x v="1"/>
    <x v="0"/>
    <x v="0"/>
    <m/>
  </r>
  <r>
    <n v="84727"/>
    <x v="0"/>
    <x v="0"/>
    <x v="0"/>
    <x v="0"/>
    <x v="7"/>
    <x v="213"/>
    <x v="0"/>
    <x v="0"/>
    <s v="Trasferimento"/>
    <x v="1"/>
    <x v="3"/>
    <x v="0"/>
    <m/>
  </r>
  <r>
    <n v="5286"/>
    <x v="0"/>
    <x v="0"/>
    <x v="0"/>
    <x v="0"/>
    <x v="7"/>
    <x v="213"/>
    <x v="0"/>
    <x v="1"/>
    <s v="Trasferimento"/>
    <x v="1"/>
    <x v="3"/>
    <x v="0"/>
    <m/>
  </r>
  <r>
    <n v="119314"/>
    <x v="0"/>
    <x v="0"/>
    <x v="0"/>
    <x v="0"/>
    <x v="7"/>
    <x v="213"/>
    <x v="0"/>
    <x v="0"/>
    <s v="Trasferimento"/>
    <x v="1"/>
    <x v="1"/>
    <x v="0"/>
    <m/>
  </r>
  <r>
    <n v="180570"/>
    <x v="0"/>
    <x v="0"/>
    <x v="0"/>
    <x v="0"/>
    <x v="7"/>
    <x v="213"/>
    <x v="0"/>
    <x v="0"/>
    <s v="Trasferimento"/>
    <x v="1"/>
    <x v="0"/>
    <x v="0"/>
    <m/>
  </r>
  <r>
    <n v="170764"/>
    <x v="0"/>
    <x v="0"/>
    <x v="0"/>
    <x v="0"/>
    <x v="7"/>
    <x v="213"/>
    <x v="0"/>
    <x v="0"/>
    <s v="Trasferimento"/>
    <x v="1"/>
    <x v="1"/>
    <x v="0"/>
    <m/>
  </r>
  <r>
    <n v="203099"/>
    <x v="0"/>
    <x v="1"/>
    <x v="2"/>
    <x v="1"/>
    <x v="1"/>
    <x v="26"/>
    <x v="0"/>
    <x v="1"/>
    <s v="Trasferimento"/>
    <x v="1"/>
    <x v="4"/>
    <x v="0"/>
    <m/>
  </r>
  <r>
    <n v="132835"/>
    <x v="0"/>
    <x v="0"/>
    <x v="0"/>
    <x v="0"/>
    <x v="1"/>
    <x v="26"/>
    <x v="0"/>
    <x v="0"/>
    <s v="Trasferimento"/>
    <x v="1"/>
    <x v="4"/>
    <x v="0"/>
    <m/>
  </r>
  <r>
    <n v="166950"/>
    <x v="0"/>
    <x v="0"/>
    <x v="0"/>
    <x v="0"/>
    <x v="1"/>
    <x v="26"/>
    <x v="0"/>
    <x v="0"/>
    <s v="Trasferimento"/>
    <x v="1"/>
    <x v="3"/>
    <x v="0"/>
    <m/>
  </r>
  <r>
    <n v="143584"/>
    <x v="0"/>
    <x v="0"/>
    <x v="0"/>
    <x v="0"/>
    <x v="15"/>
    <x v="248"/>
    <x v="0"/>
    <x v="0"/>
    <s v="Trasferimento"/>
    <x v="1"/>
    <x v="0"/>
    <x v="0"/>
    <m/>
  </r>
  <r>
    <n v="74946"/>
    <x v="0"/>
    <x v="0"/>
    <x v="0"/>
    <x v="0"/>
    <x v="1"/>
    <x v="26"/>
    <x v="0"/>
    <x v="0"/>
    <s v="Trasferimento"/>
    <x v="1"/>
    <x v="4"/>
    <x v="0"/>
    <m/>
  </r>
  <r>
    <n v="135456"/>
    <x v="1"/>
    <x v="0"/>
    <x v="0"/>
    <x v="0"/>
    <x v="7"/>
    <x v="181"/>
    <x v="0"/>
    <x v="0"/>
    <s v="Trasferimento"/>
    <x v="1"/>
    <x v="2"/>
    <x v="0"/>
    <m/>
  </r>
  <r>
    <n v="101398"/>
    <x v="0"/>
    <x v="0"/>
    <x v="0"/>
    <x v="0"/>
    <x v="8"/>
    <x v="113"/>
    <x v="0"/>
    <x v="0"/>
    <s v="Trasferimento"/>
    <x v="0"/>
    <x v="3"/>
    <x v="0"/>
    <m/>
  </r>
  <r>
    <n v="106671"/>
    <x v="0"/>
    <x v="1"/>
    <x v="2"/>
    <x v="0"/>
    <x v="15"/>
    <x v="104"/>
    <x v="0"/>
    <x v="0"/>
    <s v="Trasferimento"/>
    <x v="1"/>
    <x v="3"/>
    <x v="0"/>
    <m/>
  </r>
  <r>
    <n v="136491"/>
    <x v="0"/>
    <x v="0"/>
    <x v="2"/>
    <x v="0"/>
    <x v="7"/>
    <x v="161"/>
    <x v="0"/>
    <x v="0"/>
    <s v="Trasferimento"/>
    <x v="0"/>
    <x v="0"/>
    <x v="0"/>
    <m/>
  </r>
  <r>
    <n v="140358"/>
    <x v="0"/>
    <x v="0"/>
    <x v="0"/>
    <x v="0"/>
    <x v="7"/>
    <x v="161"/>
    <x v="0"/>
    <x v="1"/>
    <s v="Trasferimento"/>
    <x v="0"/>
    <x v="3"/>
    <x v="0"/>
    <m/>
  </r>
  <r>
    <n v="51720"/>
    <x v="0"/>
    <x v="0"/>
    <x v="0"/>
    <x v="0"/>
    <x v="7"/>
    <x v="161"/>
    <x v="0"/>
    <x v="0"/>
    <s v="Trasferimento"/>
    <x v="0"/>
    <x v="4"/>
    <x v="0"/>
    <m/>
  </r>
  <r>
    <n v="212262"/>
    <x v="0"/>
    <x v="0"/>
    <x v="0"/>
    <x v="0"/>
    <x v="8"/>
    <x v="105"/>
    <x v="0"/>
    <x v="0"/>
    <s v="Trasferimento"/>
    <x v="2"/>
    <x v="0"/>
    <x v="0"/>
    <m/>
  </r>
  <r>
    <n v="212489"/>
    <x v="0"/>
    <x v="0"/>
    <x v="0"/>
    <x v="1"/>
    <x v="7"/>
    <x v="78"/>
    <x v="0"/>
    <x v="0"/>
    <s v="Trasferimento"/>
    <x v="0"/>
    <x v="0"/>
    <x v="0"/>
    <m/>
  </r>
  <r>
    <n v="176278"/>
    <x v="0"/>
    <x v="0"/>
    <x v="2"/>
    <x v="1"/>
    <x v="7"/>
    <x v="78"/>
    <x v="0"/>
    <x v="0"/>
    <s v="Trasferimento"/>
    <x v="0"/>
    <x v="3"/>
    <x v="0"/>
    <m/>
  </r>
  <r>
    <n v="227478"/>
    <x v="0"/>
    <x v="0"/>
    <x v="0"/>
    <x v="1"/>
    <x v="7"/>
    <x v="78"/>
    <x v="0"/>
    <x v="1"/>
    <s v="Trasferimento"/>
    <x v="0"/>
    <x v="4"/>
    <x v="0"/>
    <m/>
  </r>
  <r>
    <n v="62141"/>
    <x v="0"/>
    <x v="0"/>
    <x v="0"/>
    <x v="0"/>
    <x v="0"/>
    <x v="206"/>
    <x v="0"/>
    <x v="0"/>
    <s v="Trasferimento"/>
    <x v="1"/>
    <x v="0"/>
    <x v="0"/>
    <m/>
  </r>
  <r>
    <n v="144923"/>
    <x v="0"/>
    <x v="0"/>
    <x v="2"/>
    <x v="0"/>
    <x v="7"/>
    <x v="161"/>
    <x v="0"/>
    <x v="0"/>
    <s v="Trasferimento"/>
    <x v="0"/>
    <x v="1"/>
    <x v="0"/>
    <m/>
  </r>
  <r>
    <n v="232191"/>
    <x v="0"/>
    <x v="1"/>
    <x v="0"/>
    <x v="0"/>
    <x v="7"/>
    <x v="161"/>
    <x v="0"/>
    <x v="0"/>
    <s v="Trasferimento"/>
    <x v="0"/>
    <x v="0"/>
    <x v="0"/>
    <m/>
  </r>
  <r>
    <n v="130625"/>
    <x v="0"/>
    <x v="0"/>
    <x v="2"/>
    <x v="0"/>
    <x v="14"/>
    <x v="386"/>
    <x v="0"/>
    <x v="0"/>
    <s v="Trasferimento"/>
    <x v="1"/>
    <x v="0"/>
    <x v="0"/>
    <m/>
  </r>
  <r>
    <n v="183045"/>
    <x v="1"/>
    <x v="0"/>
    <x v="2"/>
    <x v="0"/>
    <x v="14"/>
    <x v="386"/>
    <x v="0"/>
    <x v="0"/>
    <s v="Trasferimento"/>
    <x v="1"/>
    <x v="6"/>
    <x v="0"/>
    <m/>
  </r>
  <r>
    <n v="208994"/>
    <x v="0"/>
    <x v="0"/>
    <x v="0"/>
    <x v="1"/>
    <x v="7"/>
    <x v="78"/>
    <x v="0"/>
    <x v="0"/>
    <s v="Trasferimento"/>
    <x v="0"/>
    <x v="0"/>
    <x v="0"/>
    <m/>
  </r>
  <r>
    <n v="209570"/>
    <x v="0"/>
    <x v="0"/>
    <x v="0"/>
    <x v="0"/>
    <x v="7"/>
    <x v="78"/>
    <x v="0"/>
    <x v="0"/>
    <s v="Trasferimento"/>
    <x v="0"/>
    <x v="0"/>
    <x v="0"/>
    <m/>
  </r>
  <r>
    <n v="31770"/>
    <x v="0"/>
    <x v="0"/>
    <x v="0"/>
    <x v="0"/>
    <x v="7"/>
    <x v="78"/>
    <x v="0"/>
    <x v="0"/>
    <s v="Trasferimento"/>
    <x v="0"/>
    <x v="4"/>
    <x v="0"/>
    <m/>
  </r>
  <r>
    <n v="76993"/>
    <x v="0"/>
    <x v="0"/>
    <x v="0"/>
    <x v="0"/>
    <x v="7"/>
    <x v="78"/>
    <x v="0"/>
    <x v="0"/>
    <s v="Trasferimento"/>
    <x v="0"/>
    <x v="4"/>
    <x v="0"/>
    <m/>
  </r>
  <r>
    <n v="217919"/>
    <x v="0"/>
    <x v="0"/>
    <x v="0"/>
    <x v="0"/>
    <x v="7"/>
    <x v="78"/>
    <x v="0"/>
    <x v="0"/>
    <s v="Trasferimento"/>
    <x v="0"/>
    <x v="1"/>
    <x v="0"/>
    <m/>
  </r>
  <r>
    <n v="179130"/>
    <x v="0"/>
    <x v="0"/>
    <x v="0"/>
    <x v="0"/>
    <x v="7"/>
    <x v="78"/>
    <x v="0"/>
    <x v="0"/>
    <s v="Trasferimento"/>
    <x v="0"/>
    <x v="1"/>
    <x v="0"/>
    <m/>
  </r>
  <r>
    <n v="31780"/>
    <x v="0"/>
    <x v="0"/>
    <x v="0"/>
    <x v="0"/>
    <x v="7"/>
    <x v="78"/>
    <x v="0"/>
    <x v="1"/>
    <s v="Trasferimento"/>
    <x v="0"/>
    <x v="4"/>
    <x v="0"/>
    <m/>
  </r>
  <r>
    <n v="203016"/>
    <x v="0"/>
    <x v="0"/>
    <x v="0"/>
    <x v="0"/>
    <x v="7"/>
    <x v="25"/>
    <x v="0"/>
    <x v="0"/>
    <s v="Trasferimento"/>
    <x v="0"/>
    <x v="0"/>
    <x v="0"/>
    <m/>
  </r>
  <r>
    <n v="168533"/>
    <x v="0"/>
    <x v="0"/>
    <x v="0"/>
    <x v="0"/>
    <x v="7"/>
    <x v="25"/>
    <x v="0"/>
    <x v="0"/>
    <s v="Trasferimento"/>
    <x v="0"/>
    <x v="0"/>
    <x v="0"/>
    <m/>
  </r>
  <r>
    <n v="97858"/>
    <x v="0"/>
    <x v="0"/>
    <x v="2"/>
    <x v="1"/>
    <x v="8"/>
    <x v="355"/>
    <x v="0"/>
    <x v="1"/>
    <s v="Trasferimento"/>
    <x v="0"/>
    <x v="4"/>
    <x v="0"/>
    <m/>
  </r>
  <r>
    <n v="137073"/>
    <x v="1"/>
    <x v="0"/>
    <x v="0"/>
    <x v="0"/>
    <x v="1"/>
    <x v="402"/>
    <x v="0"/>
    <x v="0"/>
    <s v="Trasferimento"/>
    <x v="1"/>
    <x v="2"/>
    <x v="0"/>
    <m/>
  </r>
  <r>
    <n v="33471"/>
    <x v="0"/>
    <x v="0"/>
    <x v="0"/>
    <x v="0"/>
    <x v="1"/>
    <x v="402"/>
    <x v="0"/>
    <x v="0"/>
    <s v="Trasferimento"/>
    <x v="1"/>
    <x v="0"/>
    <x v="0"/>
    <m/>
  </r>
  <r>
    <n v="224710"/>
    <x v="0"/>
    <x v="0"/>
    <x v="0"/>
    <x v="0"/>
    <x v="8"/>
    <x v="246"/>
    <x v="0"/>
    <x v="0"/>
    <s v="Trasferimento"/>
    <x v="1"/>
    <x v="0"/>
    <x v="0"/>
    <m/>
  </r>
  <r>
    <n v="142195"/>
    <x v="0"/>
    <x v="0"/>
    <x v="0"/>
    <x v="0"/>
    <x v="8"/>
    <x v="246"/>
    <x v="0"/>
    <x v="0"/>
    <s v="Trasferimento"/>
    <x v="1"/>
    <x v="1"/>
    <x v="0"/>
    <m/>
  </r>
  <r>
    <n v="174180"/>
    <x v="0"/>
    <x v="0"/>
    <x v="2"/>
    <x v="0"/>
    <x v="8"/>
    <x v="246"/>
    <x v="0"/>
    <x v="0"/>
    <s v="Trasferimento"/>
    <x v="1"/>
    <x v="1"/>
    <x v="0"/>
    <m/>
  </r>
  <r>
    <n v="8944"/>
    <x v="0"/>
    <x v="0"/>
    <x v="0"/>
    <x v="0"/>
    <x v="1"/>
    <x v="402"/>
    <x v="0"/>
    <x v="0"/>
    <s v="Trasferimento"/>
    <x v="1"/>
    <x v="3"/>
    <x v="0"/>
    <m/>
  </r>
  <r>
    <n v="230141"/>
    <x v="0"/>
    <x v="0"/>
    <x v="0"/>
    <x v="0"/>
    <x v="1"/>
    <x v="402"/>
    <x v="0"/>
    <x v="0"/>
    <s v="Trasferimento"/>
    <x v="1"/>
    <x v="3"/>
    <x v="0"/>
    <m/>
  </r>
  <r>
    <n v="149021"/>
    <x v="0"/>
    <x v="0"/>
    <x v="0"/>
    <x v="0"/>
    <x v="1"/>
    <x v="402"/>
    <x v="0"/>
    <x v="0"/>
    <s v="Trasferimento"/>
    <x v="1"/>
    <x v="4"/>
    <x v="0"/>
    <m/>
  </r>
  <r>
    <n v="196925"/>
    <x v="0"/>
    <x v="0"/>
    <x v="0"/>
    <x v="0"/>
    <x v="1"/>
    <x v="402"/>
    <x v="0"/>
    <x v="1"/>
    <s v="Trasferimento"/>
    <x v="1"/>
    <x v="3"/>
    <x v="0"/>
    <m/>
  </r>
  <r>
    <n v="213406"/>
    <x v="0"/>
    <x v="0"/>
    <x v="0"/>
    <x v="0"/>
    <x v="1"/>
    <x v="402"/>
    <x v="0"/>
    <x v="0"/>
    <s v="Trasferimento"/>
    <x v="1"/>
    <x v="0"/>
    <x v="0"/>
    <m/>
  </r>
  <r>
    <n v="190134"/>
    <x v="0"/>
    <x v="0"/>
    <x v="0"/>
    <x v="0"/>
    <x v="1"/>
    <x v="402"/>
    <x v="0"/>
    <x v="0"/>
    <s v="Trasferimento"/>
    <x v="1"/>
    <x v="0"/>
    <x v="0"/>
    <m/>
  </r>
  <r>
    <n v="205525"/>
    <x v="0"/>
    <x v="0"/>
    <x v="2"/>
    <x v="1"/>
    <x v="7"/>
    <x v="259"/>
    <x v="0"/>
    <x v="0"/>
    <s v="Trasferimento"/>
    <x v="0"/>
    <x v="4"/>
    <x v="0"/>
    <m/>
  </r>
  <r>
    <n v="205524"/>
    <x v="0"/>
    <x v="0"/>
    <x v="2"/>
    <x v="1"/>
    <x v="7"/>
    <x v="259"/>
    <x v="0"/>
    <x v="1"/>
    <s v="Trasferimento"/>
    <x v="0"/>
    <x v="4"/>
    <x v="0"/>
    <m/>
  </r>
  <r>
    <n v="166737"/>
    <x v="0"/>
    <x v="0"/>
    <x v="0"/>
    <x v="0"/>
    <x v="4"/>
    <x v="151"/>
    <x v="0"/>
    <x v="0"/>
    <s v="Trasferimento"/>
    <x v="1"/>
    <x v="0"/>
    <x v="0"/>
    <m/>
  </r>
  <r>
    <n v="136308"/>
    <x v="0"/>
    <x v="0"/>
    <x v="0"/>
    <x v="0"/>
    <x v="4"/>
    <x v="151"/>
    <x v="0"/>
    <x v="0"/>
    <s v="Trasferimento"/>
    <x v="1"/>
    <x v="0"/>
    <x v="0"/>
    <m/>
  </r>
  <r>
    <n v="193592"/>
    <x v="1"/>
    <x v="0"/>
    <x v="0"/>
    <x v="0"/>
    <x v="4"/>
    <x v="151"/>
    <x v="0"/>
    <x v="0"/>
    <s v="Trasferimento"/>
    <x v="1"/>
    <x v="7"/>
    <x v="0"/>
    <s v="B"/>
  </r>
  <r>
    <n v="155698"/>
    <x v="1"/>
    <x v="0"/>
    <x v="0"/>
    <x v="0"/>
    <x v="4"/>
    <x v="147"/>
    <x v="0"/>
    <x v="0"/>
    <s v="Trasferimento"/>
    <x v="1"/>
    <x v="6"/>
    <x v="0"/>
    <s v="B"/>
  </r>
  <r>
    <n v="154157"/>
    <x v="0"/>
    <x v="0"/>
    <x v="0"/>
    <x v="0"/>
    <x v="8"/>
    <x v="173"/>
    <x v="0"/>
    <x v="0"/>
    <s v="Trasferimento"/>
    <x v="0"/>
    <x v="0"/>
    <x v="0"/>
    <m/>
  </r>
  <r>
    <n v="135666"/>
    <x v="0"/>
    <x v="0"/>
    <x v="0"/>
    <x v="0"/>
    <x v="7"/>
    <x v="209"/>
    <x v="0"/>
    <x v="0"/>
    <s v="Trasferimento"/>
    <x v="0"/>
    <x v="3"/>
    <x v="0"/>
    <m/>
  </r>
  <r>
    <n v="154418"/>
    <x v="0"/>
    <x v="0"/>
    <x v="0"/>
    <x v="0"/>
    <x v="4"/>
    <x v="219"/>
    <x v="0"/>
    <x v="0"/>
    <s v="Trasferimento"/>
    <x v="0"/>
    <x v="0"/>
    <x v="0"/>
    <m/>
  </r>
  <r>
    <n v="152691"/>
    <x v="0"/>
    <x v="0"/>
    <x v="0"/>
    <x v="0"/>
    <x v="7"/>
    <x v="297"/>
    <x v="0"/>
    <x v="0"/>
    <s v="Trasferimento"/>
    <x v="1"/>
    <x v="0"/>
    <x v="0"/>
    <m/>
  </r>
  <r>
    <n v="183872"/>
    <x v="1"/>
    <x v="0"/>
    <x v="2"/>
    <x v="0"/>
    <x v="1"/>
    <x v="108"/>
    <x v="0"/>
    <x v="0"/>
    <s v="Trasferimento"/>
    <x v="0"/>
    <x v="7"/>
    <x v="0"/>
    <m/>
  </r>
  <r>
    <n v="21517"/>
    <x v="0"/>
    <x v="0"/>
    <x v="0"/>
    <x v="0"/>
    <x v="4"/>
    <x v="219"/>
    <x v="0"/>
    <x v="0"/>
    <s v="Trasferimento"/>
    <x v="0"/>
    <x v="3"/>
    <x v="0"/>
    <m/>
  </r>
  <r>
    <n v="215786"/>
    <x v="1"/>
    <x v="0"/>
    <x v="2"/>
    <x v="3"/>
    <x v="11"/>
    <x v="189"/>
    <x v="0"/>
    <x v="1"/>
    <s v="Trasferimento"/>
    <x v="1"/>
    <x v="2"/>
    <x v="0"/>
    <m/>
  </r>
  <r>
    <n v="84594"/>
    <x v="0"/>
    <x v="0"/>
    <x v="2"/>
    <x v="0"/>
    <x v="11"/>
    <x v="189"/>
    <x v="0"/>
    <x v="0"/>
    <s v="Trasferimento"/>
    <x v="1"/>
    <x v="0"/>
    <x v="0"/>
    <m/>
  </r>
  <r>
    <n v="218160"/>
    <x v="1"/>
    <x v="0"/>
    <x v="0"/>
    <x v="0"/>
    <x v="11"/>
    <x v="189"/>
    <x v="0"/>
    <x v="0"/>
    <s v="Trasferimento"/>
    <x v="1"/>
    <x v="6"/>
    <x v="0"/>
    <s v="B"/>
  </r>
  <r>
    <n v="53378"/>
    <x v="0"/>
    <x v="0"/>
    <x v="0"/>
    <x v="0"/>
    <x v="11"/>
    <x v="189"/>
    <x v="0"/>
    <x v="1"/>
    <s v="Trasferimento"/>
    <x v="1"/>
    <x v="4"/>
    <x v="0"/>
    <m/>
  </r>
  <r>
    <n v="149187"/>
    <x v="1"/>
    <x v="0"/>
    <x v="0"/>
    <x v="0"/>
    <x v="11"/>
    <x v="189"/>
    <x v="0"/>
    <x v="0"/>
    <s v="Trasferimento"/>
    <x v="1"/>
    <x v="6"/>
    <x v="0"/>
    <s v="B"/>
  </r>
  <r>
    <n v="136933"/>
    <x v="0"/>
    <x v="0"/>
    <x v="0"/>
    <x v="0"/>
    <x v="11"/>
    <x v="189"/>
    <x v="0"/>
    <x v="1"/>
    <s v="Trasferimento"/>
    <x v="1"/>
    <x v="3"/>
    <x v="0"/>
    <m/>
  </r>
  <r>
    <n v="53729"/>
    <x v="0"/>
    <x v="0"/>
    <x v="0"/>
    <x v="0"/>
    <x v="11"/>
    <x v="189"/>
    <x v="0"/>
    <x v="0"/>
    <s v="Trasferimento"/>
    <x v="1"/>
    <x v="3"/>
    <x v="0"/>
    <m/>
  </r>
  <r>
    <n v="147082"/>
    <x v="0"/>
    <x v="0"/>
    <x v="2"/>
    <x v="0"/>
    <x v="11"/>
    <x v="189"/>
    <x v="0"/>
    <x v="0"/>
    <s v="Trasferimento"/>
    <x v="1"/>
    <x v="4"/>
    <x v="0"/>
    <m/>
  </r>
  <r>
    <n v="114120"/>
    <x v="0"/>
    <x v="0"/>
    <x v="0"/>
    <x v="0"/>
    <x v="11"/>
    <x v="189"/>
    <x v="0"/>
    <x v="0"/>
    <s v="Trasferimento"/>
    <x v="1"/>
    <x v="3"/>
    <x v="0"/>
    <m/>
  </r>
  <r>
    <n v="65863"/>
    <x v="0"/>
    <x v="0"/>
    <x v="0"/>
    <x v="0"/>
    <x v="11"/>
    <x v="189"/>
    <x v="0"/>
    <x v="0"/>
    <s v="Trasferimento"/>
    <x v="1"/>
    <x v="4"/>
    <x v="0"/>
    <m/>
  </r>
  <r>
    <n v="178016"/>
    <x v="0"/>
    <x v="1"/>
    <x v="2"/>
    <x v="0"/>
    <x v="1"/>
    <x v="108"/>
    <x v="0"/>
    <x v="0"/>
    <s v="Trasferimento"/>
    <x v="0"/>
    <x v="0"/>
    <x v="0"/>
    <m/>
  </r>
  <r>
    <n v="201390"/>
    <x v="1"/>
    <x v="0"/>
    <x v="0"/>
    <x v="0"/>
    <x v="11"/>
    <x v="126"/>
    <x v="0"/>
    <x v="0"/>
    <s v="Trasferimento"/>
    <x v="1"/>
    <x v="2"/>
    <x v="0"/>
    <m/>
  </r>
  <r>
    <n v="133692"/>
    <x v="1"/>
    <x v="0"/>
    <x v="0"/>
    <x v="0"/>
    <x v="11"/>
    <x v="126"/>
    <x v="0"/>
    <x v="0"/>
    <s v="Trasferimento"/>
    <x v="1"/>
    <x v="6"/>
    <x v="0"/>
    <s v="BG"/>
  </r>
  <r>
    <n v="201713"/>
    <x v="1"/>
    <x v="0"/>
    <x v="0"/>
    <x v="0"/>
    <x v="11"/>
    <x v="126"/>
    <x v="0"/>
    <x v="0"/>
    <s v="Trasferimento"/>
    <x v="1"/>
    <x v="5"/>
    <x v="0"/>
    <s v="BG"/>
  </r>
  <r>
    <n v="125464"/>
    <x v="0"/>
    <x v="0"/>
    <x v="0"/>
    <x v="0"/>
    <x v="3"/>
    <x v="3"/>
    <x v="0"/>
    <x v="0"/>
    <s v="Trasferimento"/>
    <x v="1"/>
    <x v="0"/>
    <x v="0"/>
    <m/>
  </r>
  <r>
    <n v="156758"/>
    <x v="1"/>
    <x v="0"/>
    <x v="0"/>
    <x v="0"/>
    <x v="11"/>
    <x v="126"/>
    <x v="0"/>
    <x v="0"/>
    <s v="Trasferimento"/>
    <x v="1"/>
    <x v="7"/>
    <x v="0"/>
    <s v="B"/>
  </r>
  <r>
    <n v="205610"/>
    <x v="0"/>
    <x v="0"/>
    <x v="0"/>
    <x v="0"/>
    <x v="7"/>
    <x v="137"/>
    <x v="0"/>
    <x v="0"/>
    <s v="Trasferimento"/>
    <x v="3"/>
    <x v="0"/>
    <x v="0"/>
    <m/>
  </r>
  <r>
    <n v="44832"/>
    <x v="0"/>
    <x v="0"/>
    <x v="0"/>
    <x v="0"/>
    <x v="7"/>
    <x v="78"/>
    <x v="0"/>
    <x v="0"/>
    <s v="Trasferimento"/>
    <x v="0"/>
    <x v="3"/>
    <x v="0"/>
    <m/>
  </r>
  <r>
    <n v="121327"/>
    <x v="0"/>
    <x v="0"/>
    <x v="0"/>
    <x v="1"/>
    <x v="7"/>
    <x v="78"/>
    <x v="0"/>
    <x v="0"/>
    <s v="Trasferimento"/>
    <x v="0"/>
    <x v="3"/>
    <x v="0"/>
    <m/>
  </r>
  <r>
    <n v="63880"/>
    <x v="0"/>
    <x v="0"/>
    <x v="0"/>
    <x v="0"/>
    <x v="7"/>
    <x v="78"/>
    <x v="0"/>
    <x v="0"/>
    <s v="Trasferimento"/>
    <x v="0"/>
    <x v="3"/>
    <x v="0"/>
    <m/>
  </r>
  <r>
    <n v="131263"/>
    <x v="0"/>
    <x v="0"/>
    <x v="0"/>
    <x v="0"/>
    <x v="7"/>
    <x v="182"/>
    <x v="0"/>
    <x v="0"/>
    <s v="Trasferimento"/>
    <x v="1"/>
    <x v="1"/>
    <x v="0"/>
    <m/>
  </r>
  <r>
    <n v="220920"/>
    <x v="0"/>
    <x v="0"/>
    <x v="0"/>
    <x v="0"/>
    <x v="14"/>
    <x v="312"/>
    <x v="0"/>
    <x v="0"/>
    <s v="Trasferimento"/>
    <x v="0"/>
    <x v="0"/>
    <x v="0"/>
    <m/>
  </r>
  <r>
    <n v="108467"/>
    <x v="0"/>
    <x v="0"/>
    <x v="0"/>
    <x v="0"/>
    <x v="8"/>
    <x v="61"/>
    <x v="0"/>
    <x v="0"/>
    <s v="Trasferimento"/>
    <x v="1"/>
    <x v="1"/>
    <x v="0"/>
    <m/>
  </r>
  <r>
    <n v="178368"/>
    <x v="1"/>
    <x v="0"/>
    <x v="0"/>
    <x v="0"/>
    <x v="12"/>
    <x v="27"/>
    <x v="0"/>
    <x v="0"/>
    <s v="Trasferimento"/>
    <x v="1"/>
    <x v="7"/>
    <x v="0"/>
    <s v="BG"/>
  </r>
  <r>
    <n v="217275"/>
    <x v="0"/>
    <x v="0"/>
    <x v="0"/>
    <x v="0"/>
    <x v="2"/>
    <x v="208"/>
    <x v="0"/>
    <x v="0"/>
    <s v="Trasferimento"/>
    <x v="0"/>
    <x v="0"/>
    <x v="0"/>
    <m/>
  </r>
  <r>
    <n v="118644"/>
    <x v="0"/>
    <x v="0"/>
    <x v="2"/>
    <x v="1"/>
    <x v="2"/>
    <x v="208"/>
    <x v="0"/>
    <x v="0"/>
    <s v="Trasferimento"/>
    <x v="0"/>
    <x v="0"/>
    <x v="0"/>
    <m/>
  </r>
  <r>
    <n v="117797"/>
    <x v="0"/>
    <x v="0"/>
    <x v="0"/>
    <x v="0"/>
    <x v="11"/>
    <x v="280"/>
    <x v="0"/>
    <x v="0"/>
    <s v="Trasferimento"/>
    <x v="0"/>
    <x v="0"/>
    <x v="0"/>
    <m/>
  </r>
  <r>
    <n v="56338"/>
    <x v="0"/>
    <x v="0"/>
    <x v="0"/>
    <x v="0"/>
    <x v="7"/>
    <x v="51"/>
    <x v="0"/>
    <x v="0"/>
    <s v="Trasferimento"/>
    <x v="1"/>
    <x v="4"/>
    <x v="0"/>
    <m/>
  </r>
  <r>
    <n v="196541"/>
    <x v="1"/>
    <x v="0"/>
    <x v="0"/>
    <x v="3"/>
    <x v="7"/>
    <x v="51"/>
    <x v="0"/>
    <x v="0"/>
    <s v="Trasferimento"/>
    <x v="1"/>
    <x v="7"/>
    <x v="0"/>
    <m/>
  </r>
  <r>
    <n v="27621"/>
    <x v="0"/>
    <x v="0"/>
    <x v="0"/>
    <x v="0"/>
    <x v="7"/>
    <x v="51"/>
    <x v="0"/>
    <x v="0"/>
    <s v="Trasferimento"/>
    <x v="1"/>
    <x v="0"/>
    <x v="0"/>
    <m/>
  </r>
  <r>
    <n v="107236"/>
    <x v="1"/>
    <x v="0"/>
    <x v="0"/>
    <x v="0"/>
    <x v="7"/>
    <x v="51"/>
    <x v="0"/>
    <x v="1"/>
    <s v="Trasferimento"/>
    <x v="1"/>
    <x v="2"/>
    <x v="0"/>
    <m/>
  </r>
  <r>
    <n v="147433"/>
    <x v="0"/>
    <x v="0"/>
    <x v="0"/>
    <x v="0"/>
    <x v="7"/>
    <x v="51"/>
    <x v="0"/>
    <x v="0"/>
    <s v="Trasferimento"/>
    <x v="1"/>
    <x v="1"/>
    <x v="0"/>
    <m/>
  </r>
  <r>
    <n v="68824"/>
    <x v="0"/>
    <x v="0"/>
    <x v="0"/>
    <x v="0"/>
    <x v="4"/>
    <x v="88"/>
    <x v="0"/>
    <x v="0"/>
    <s v="Trasferimento"/>
    <x v="1"/>
    <x v="0"/>
    <x v="0"/>
    <m/>
  </r>
  <r>
    <n v="156153"/>
    <x v="0"/>
    <x v="0"/>
    <x v="2"/>
    <x v="0"/>
    <x v="1"/>
    <x v="1"/>
    <x v="0"/>
    <x v="0"/>
    <s v="Trasferimento"/>
    <x v="0"/>
    <x v="3"/>
    <x v="0"/>
    <m/>
  </r>
  <r>
    <n v="186761"/>
    <x v="0"/>
    <x v="0"/>
    <x v="0"/>
    <x v="0"/>
    <x v="7"/>
    <x v="51"/>
    <x v="0"/>
    <x v="0"/>
    <s v="Trasferimento"/>
    <x v="1"/>
    <x v="4"/>
    <x v="0"/>
    <m/>
  </r>
  <r>
    <n v="93199"/>
    <x v="0"/>
    <x v="0"/>
    <x v="2"/>
    <x v="0"/>
    <x v="7"/>
    <x v="51"/>
    <x v="0"/>
    <x v="0"/>
    <s v="Trasferimento"/>
    <x v="1"/>
    <x v="4"/>
    <x v="0"/>
    <m/>
  </r>
  <r>
    <n v="19390"/>
    <x v="0"/>
    <x v="0"/>
    <x v="0"/>
    <x v="0"/>
    <x v="7"/>
    <x v="51"/>
    <x v="0"/>
    <x v="1"/>
    <s v="Trasferimento"/>
    <x v="1"/>
    <x v="4"/>
    <x v="0"/>
    <m/>
  </r>
  <r>
    <n v="232381"/>
    <x v="0"/>
    <x v="0"/>
    <x v="0"/>
    <x v="0"/>
    <x v="4"/>
    <x v="47"/>
    <x v="0"/>
    <x v="0"/>
    <s v="Trasferimento"/>
    <x v="0"/>
    <x v="4"/>
    <x v="0"/>
    <m/>
  </r>
  <r>
    <n v="159576"/>
    <x v="1"/>
    <x v="0"/>
    <x v="0"/>
    <x v="0"/>
    <x v="10"/>
    <x v="93"/>
    <x v="0"/>
    <x v="0"/>
    <s v="Trasferimento"/>
    <x v="0"/>
    <x v="7"/>
    <x v="0"/>
    <m/>
  </r>
  <r>
    <n v="102896"/>
    <x v="0"/>
    <x v="0"/>
    <x v="0"/>
    <x v="0"/>
    <x v="4"/>
    <x v="179"/>
    <x v="0"/>
    <x v="0"/>
    <s v="Trasferimento"/>
    <x v="1"/>
    <x v="0"/>
    <x v="0"/>
    <m/>
  </r>
  <r>
    <n v="229623"/>
    <x v="0"/>
    <x v="0"/>
    <x v="0"/>
    <x v="1"/>
    <x v="4"/>
    <x v="179"/>
    <x v="0"/>
    <x v="1"/>
    <s v="Trasferimento"/>
    <x v="1"/>
    <x v="3"/>
    <x v="0"/>
    <m/>
  </r>
  <r>
    <n v="221022"/>
    <x v="0"/>
    <x v="0"/>
    <x v="0"/>
    <x v="0"/>
    <x v="4"/>
    <x v="179"/>
    <x v="0"/>
    <x v="0"/>
    <s v="Trasferimento"/>
    <x v="1"/>
    <x v="1"/>
    <x v="0"/>
    <m/>
  </r>
  <r>
    <n v="221021"/>
    <x v="0"/>
    <x v="0"/>
    <x v="0"/>
    <x v="0"/>
    <x v="4"/>
    <x v="179"/>
    <x v="0"/>
    <x v="1"/>
    <s v="Trasferimento"/>
    <x v="1"/>
    <x v="0"/>
    <x v="0"/>
    <m/>
  </r>
  <r>
    <n v="138124"/>
    <x v="1"/>
    <x v="0"/>
    <x v="0"/>
    <x v="0"/>
    <x v="7"/>
    <x v="51"/>
    <x v="0"/>
    <x v="0"/>
    <s v="Trasferimento"/>
    <x v="1"/>
    <x v="6"/>
    <x v="0"/>
    <s v="B"/>
  </r>
  <r>
    <n v="82910"/>
    <x v="0"/>
    <x v="0"/>
    <x v="0"/>
    <x v="0"/>
    <x v="14"/>
    <x v="131"/>
    <x v="0"/>
    <x v="0"/>
    <s v="Trasferimento"/>
    <x v="1"/>
    <x v="3"/>
    <x v="0"/>
    <m/>
  </r>
  <r>
    <n v="82911"/>
    <x v="0"/>
    <x v="0"/>
    <x v="0"/>
    <x v="0"/>
    <x v="14"/>
    <x v="131"/>
    <x v="0"/>
    <x v="1"/>
    <s v="Trasferimento"/>
    <x v="1"/>
    <x v="3"/>
    <x v="0"/>
    <m/>
  </r>
  <r>
    <n v="132480"/>
    <x v="0"/>
    <x v="0"/>
    <x v="0"/>
    <x v="0"/>
    <x v="14"/>
    <x v="43"/>
    <x v="0"/>
    <x v="0"/>
    <s v="Trasferimento"/>
    <x v="1"/>
    <x v="0"/>
    <x v="0"/>
    <m/>
  </r>
  <r>
    <n v="168010"/>
    <x v="0"/>
    <x v="0"/>
    <x v="2"/>
    <x v="0"/>
    <x v="8"/>
    <x v="115"/>
    <x v="0"/>
    <x v="0"/>
    <s v="Trasferimento"/>
    <x v="1"/>
    <x v="1"/>
    <x v="0"/>
    <m/>
  </r>
  <r>
    <n v="44971"/>
    <x v="0"/>
    <x v="0"/>
    <x v="2"/>
    <x v="1"/>
    <x v="8"/>
    <x v="115"/>
    <x v="0"/>
    <x v="0"/>
    <s v="Trasferimento"/>
    <x v="1"/>
    <x v="1"/>
    <x v="0"/>
    <m/>
  </r>
  <r>
    <n v="188315"/>
    <x v="0"/>
    <x v="0"/>
    <x v="0"/>
    <x v="0"/>
    <x v="11"/>
    <x v="280"/>
    <x v="0"/>
    <x v="0"/>
    <s v="Trasferimento"/>
    <x v="0"/>
    <x v="0"/>
    <x v="0"/>
    <m/>
  </r>
  <r>
    <n v="179325"/>
    <x v="0"/>
    <x v="0"/>
    <x v="0"/>
    <x v="0"/>
    <x v="1"/>
    <x v="340"/>
    <x v="0"/>
    <x v="0"/>
    <s v="Trasferimento"/>
    <x v="1"/>
    <x v="4"/>
    <x v="0"/>
    <m/>
  </r>
  <r>
    <n v="227340"/>
    <x v="0"/>
    <x v="0"/>
    <x v="0"/>
    <x v="0"/>
    <x v="1"/>
    <x v="340"/>
    <x v="0"/>
    <x v="0"/>
    <s v="Trasferimento"/>
    <x v="1"/>
    <x v="0"/>
    <x v="0"/>
    <m/>
  </r>
  <r>
    <n v="9045"/>
    <x v="0"/>
    <x v="0"/>
    <x v="0"/>
    <x v="0"/>
    <x v="1"/>
    <x v="340"/>
    <x v="0"/>
    <x v="0"/>
    <s v="Trasferimento"/>
    <x v="1"/>
    <x v="4"/>
    <x v="0"/>
    <m/>
  </r>
  <r>
    <n v="19649"/>
    <x v="0"/>
    <x v="0"/>
    <x v="0"/>
    <x v="0"/>
    <x v="1"/>
    <x v="340"/>
    <x v="0"/>
    <x v="0"/>
    <s v="Trasferimento"/>
    <x v="1"/>
    <x v="3"/>
    <x v="0"/>
    <m/>
  </r>
  <r>
    <n v="149566"/>
    <x v="0"/>
    <x v="0"/>
    <x v="0"/>
    <x v="0"/>
    <x v="1"/>
    <x v="340"/>
    <x v="0"/>
    <x v="1"/>
    <s v="Trasferimento"/>
    <x v="1"/>
    <x v="3"/>
    <x v="0"/>
    <m/>
  </r>
  <r>
    <n v="163505"/>
    <x v="0"/>
    <x v="0"/>
    <x v="0"/>
    <x v="0"/>
    <x v="1"/>
    <x v="340"/>
    <x v="0"/>
    <x v="0"/>
    <s v="Trasferimento"/>
    <x v="1"/>
    <x v="0"/>
    <x v="0"/>
    <m/>
  </r>
  <r>
    <n v="175695"/>
    <x v="0"/>
    <x v="0"/>
    <x v="2"/>
    <x v="1"/>
    <x v="1"/>
    <x v="340"/>
    <x v="0"/>
    <x v="1"/>
    <s v="Trasferimento"/>
    <x v="1"/>
    <x v="3"/>
    <x v="0"/>
    <m/>
  </r>
  <r>
    <n v="39677"/>
    <x v="0"/>
    <x v="0"/>
    <x v="0"/>
    <x v="0"/>
    <x v="1"/>
    <x v="340"/>
    <x v="0"/>
    <x v="1"/>
    <s v="Trasferimento"/>
    <x v="1"/>
    <x v="4"/>
    <x v="0"/>
    <m/>
  </r>
  <r>
    <n v="153130"/>
    <x v="0"/>
    <x v="0"/>
    <x v="0"/>
    <x v="1"/>
    <x v="1"/>
    <x v="340"/>
    <x v="0"/>
    <x v="0"/>
    <s v="Trasferimento"/>
    <x v="1"/>
    <x v="3"/>
    <x v="0"/>
    <m/>
  </r>
  <r>
    <n v="50235"/>
    <x v="0"/>
    <x v="0"/>
    <x v="0"/>
    <x v="0"/>
    <x v="1"/>
    <x v="340"/>
    <x v="0"/>
    <x v="0"/>
    <s v="Trasferimento"/>
    <x v="1"/>
    <x v="4"/>
    <x v="0"/>
    <m/>
  </r>
  <r>
    <n v="105154"/>
    <x v="0"/>
    <x v="0"/>
    <x v="0"/>
    <x v="0"/>
    <x v="1"/>
    <x v="340"/>
    <x v="0"/>
    <x v="0"/>
    <s v="Trasferimento"/>
    <x v="1"/>
    <x v="0"/>
    <x v="0"/>
    <m/>
  </r>
  <r>
    <n v="81758"/>
    <x v="0"/>
    <x v="0"/>
    <x v="0"/>
    <x v="0"/>
    <x v="1"/>
    <x v="340"/>
    <x v="0"/>
    <x v="0"/>
    <s v="Trasferimento"/>
    <x v="1"/>
    <x v="4"/>
    <x v="0"/>
    <m/>
  </r>
  <r>
    <n v="81757"/>
    <x v="0"/>
    <x v="0"/>
    <x v="0"/>
    <x v="0"/>
    <x v="1"/>
    <x v="340"/>
    <x v="0"/>
    <x v="1"/>
    <s v="Trasferimento"/>
    <x v="1"/>
    <x v="4"/>
    <x v="0"/>
    <m/>
  </r>
  <r>
    <n v="226630"/>
    <x v="0"/>
    <x v="0"/>
    <x v="0"/>
    <x v="0"/>
    <x v="1"/>
    <x v="340"/>
    <x v="0"/>
    <x v="0"/>
    <s v="Trasferimento"/>
    <x v="1"/>
    <x v="3"/>
    <x v="0"/>
    <m/>
  </r>
  <r>
    <n v="52165"/>
    <x v="0"/>
    <x v="0"/>
    <x v="0"/>
    <x v="0"/>
    <x v="1"/>
    <x v="340"/>
    <x v="0"/>
    <x v="0"/>
    <s v="Trasferimento"/>
    <x v="1"/>
    <x v="3"/>
    <x v="0"/>
    <m/>
  </r>
  <r>
    <n v="32581"/>
    <x v="0"/>
    <x v="0"/>
    <x v="0"/>
    <x v="0"/>
    <x v="1"/>
    <x v="340"/>
    <x v="0"/>
    <x v="0"/>
    <s v="Trasferimento"/>
    <x v="1"/>
    <x v="4"/>
    <x v="0"/>
    <m/>
  </r>
  <r>
    <n v="179082"/>
    <x v="0"/>
    <x v="0"/>
    <x v="0"/>
    <x v="0"/>
    <x v="1"/>
    <x v="340"/>
    <x v="0"/>
    <x v="0"/>
    <s v="Trasferimento"/>
    <x v="1"/>
    <x v="0"/>
    <x v="0"/>
    <m/>
  </r>
  <r>
    <n v="85031"/>
    <x v="0"/>
    <x v="0"/>
    <x v="0"/>
    <x v="0"/>
    <x v="1"/>
    <x v="340"/>
    <x v="0"/>
    <x v="0"/>
    <s v="Trasferimento"/>
    <x v="1"/>
    <x v="4"/>
    <x v="0"/>
    <m/>
  </r>
  <r>
    <n v="180004"/>
    <x v="0"/>
    <x v="0"/>
    <x v="0"/>
    <x v="0"/>
    <x v="1"/>
    <x v="340"/>
    <x v="0"/>
    <x v="1"/>
    <s v="Trasferimento"/>
    <x v="1"/>
    <x v="4"/>
    <x v="0"/>
    <m/>
  </r>
  <r>
    <n v="124633"/>
    <x v="0"/>
    <x v="0"/>
    <x v="0"/>
    <x v="0"/>
    <x v="1"/>
    <x v="340"/>
    <x v="0"/>
    <x v="1"/>
    <s v="Trasferimento"/>
    <x v="1"/>
    <x v="0"/>
    <x v="0"/>
    <m/>
  </r>
  <r>
    <n v="118919"/>
    <x v="0"/>
    <x v="0"/>
    <x v="0"/>
    <x v="0"/>
    <x v="1"/>
    <x v="340"/>
    <x v="0"/>
    <x v="0"/>
    <s v="Trasferimento"/>
    <x v="1"/>
    <x v="0"/>
    <x v="0"/>
    <m/>
  </r>
  <r>
    <n v="7321"/>
    <x v="0"/>
    <x v="0"/>
    <x v="0"/>
    <x v="0"/>
    <x v="1"/>
    <x v="340"/>
    <x v="0"/>
    <x v="0"/>
    <s v="Trasferimento"/>
    <x v="1"/>
    <x v="0"/>
    <x v="0"/>
    <m/>
  </r>
  <r>
    <n v="132005"/>
    <x v="0"/>
    <x v="0"/>
    <x v="0"/>
    <x v="0"/>
    <x v="1"/>
    <x v="340"/>
    <x v="0"/>
    <x v="0"/>
    <s v="Trasferimento"/>
    <x v="1"/>
    <x v="0"/>
    <x v="0"/>
    <m/>
  </r>
  <r>
    <n v="108083"/>
    <x v="0"/>
    <x v="0"/>
    <x v="0"/>
    <x v="0"/>
    <x v="1"/>
    <x v="340"/>
    <x v="0"/>
    <x v="1"/>
    <s v="Trasferimento"/>
    <x v="1"/>
    <x v="4"/>
    <x v="0"/>
    <m/>
  </r>
  <r>
    <n v="32667"/>
    <x v="0"/>
    <x v="0"/>
    <x v="0"/>
    <x v="0"/>
    <x v="1"/>
    <x v="340"/>
    <x v="0"/>
    <x v="0"/>
    <s v="Trasferimento"/>
    <x v="1"/>
    <x v="4"/>
    <x v="0"/>
    <m/>
  </r>
  <r>
    <n v="41841"/>
    <x v="0"/>
    <x v="0"/>
    <x v="0"/>
    <x v="0"/>
    <x v="1"/>
    <x v="340"/>
    <x v="0"/>
    <x v="0"/>
    <s v="Trasferimento"/>
    <x v="1"/>
    <x v="1"/>
    <x v="0"/>
    <m/>
  </r>
  <r>
    <n v="192243"/>
    <x v="0"/>
    <x v="0"/>
    <x v="0"/>
    <x v="0"/>
    <x v="1"/>
    <x v="340"/>
    <x v="0"/>
    <x v="0"/>
    <s v="Trasferimento"/>
    <x v="1"/>
    <x v="4"/>
    <x v="0"/>
    <m/>
  </r>
  <r>
    <n v="65609"/>
    <x v="0"/>
    <x v="0"/>
    <x v="0"/>
    <x v="0"/>
    <x v="1"/>
    <x v="340"/>
    <x v="0"/>
    <x v="0"/>
    <s v="Trasferimento"/>
    <x v="1"/>
    <x v="0"/>
    <x v="0"/>
    <m/>
  </r>
  <r>
    <n v="8565"/>
    <x v="0"/>
    <x v="0"/>
    <x v="0"/>
    <x v="0"/>
    <x v="1"/>
    <x v="340"/>
    <x v="0"/>
    <x v="0"/>
    <s v="Trasferimento"/>
    <x v="1"/>
    <x v="0"/>
    <x v="0"/>
    <m/>
  </r>
  <r>
    <n v="8655"/>
    <x v="0"/>
    <x v="0"/>
    <x v="0"/>
    <x v="0"/>
    <x v="1"/>
    <x v="340"/>
    <x v="0"/>
    <x v="0"/>
    <s v="Trasferimento"/>
    <x v="1"/>
    <x v="0"/>
    <x v="0"/>
    <m/>
  </r>
  <r>
    <n v="73869"/>
    <x v="0"/>
    <x v="0"/>
    <x v="0"/>
    <x v="0"/>
    <x v="1"/>
    <x v="340"/>
    <x v="0"/>
    <x v="0"/>
    <s v="Trasferimento"/>
    <x v="1"/>
    <x v="0"/>
    <x v="0"/>
    <m/>
  </r>
  <r>
    <n v="138661"/>
    <x v="0"/>
    <x v="0"/>
    <x v="0"/>
    <x v="0"/>
    <x v="1"/>
    <x v="340"/>
    <x v="0"/>
    <x v="1"/>
    <s v="Trasferimento"/>
    <x v="1"/>
    <x v="3"/>
    <x v="0"/>
    <m/>
  </r>
  <r>
    <n v="123512"/>
    <x v="0"/>
    <x v="0"/>
    <x v="0"/>
    <x v="0"/>
    <x v="1"/>
    <x v="340"/>
    <x v="0"/>
    <x v="1"/>
    <s v="Trasferimento"/>
    <x v="1"/>
    <x v="3"/>
    <x v="0"/>
    <m/>
  </r>
  <r>
    <n v="24066"/>
    <x v="0"/>
    <x v="0"/>
    <x v="0"/>
    <x v="0"/>
    <x v="1"/>
    <x v="340"/>
    <x v="0"/>
    <x v="0"/>
    <s v="Trasferimento"/>
    <x v="1"/>
    <x v="3"/>
    <x v="0"/>
    <m/>
  </r>
  <r>
    <n v="147692"/>
    <x v="0"/>
    <x v="0"/>
    <x v="0"/>
    <x v="0"/>
    <x v="1"/>
    <x v="340"/>
    <x v="0"/>
    <x v="0"/>
    <s v="Trasferimento"/>
    <x v="1"/>
    <x v="3"/>
    <x v="0"/>
    <m/>
  </r>
  <r>
    <n v="201421"/>
    <x v="0"/>
    <x v="0"/>
    <x v="0"/>
    <x v="1"/>
    <x v="1"/>
    <x v="340"/>
    <x v="0"/>
    <x v="0"/>
    <s v="Trasferimento"/>
    <x v="1"/>
    <x v="0"/>
    <x v="0"/>
    <m/>
  </r>
  <r>
    <n v="183781"/>
    <x v="0"/>
    <x v="0"/>
    <x v="0"/>
    <x v="0"/>
    <x v="1"/>
    <x v="340"/>
    <x v="0"/>
    <x v="0"/>
    <s v="Trasferimento"/>
    <x v="1"/>
    <x v="0"/>
    <x v="0"/>
    <m/>
  </r>
  <r>
    <n v="118965"/>
    <x v="0"/>
    <x v="0"/>
    <x v="0"/>
    <x v="0"/>
    <x v="1"/>
    <x v="340"/>
    <x v="0"/>
    <x v="1"/>
    <s v="Trasferimento"/>
    <x v="1"/>
    <x v="0"/>
    <x v="0"/>
    <m/>
  </r>
  <r>
    <n v="118966"/>
    <x v="0"/>
    <x v="0"/>
    <x v="0"/>
    <x v="0"/>
    <x v="1"/>
    <x v="340"/>
    <x v="0"/>
    <x v="1"/>
    <s v="Trasferimento"/>
    <x v="1"/>
    <x v="3"/>
    <x v="0"/>
    <m/>
  </r>
  <r>
    <n v="216036"/>
    <x v="0"/>
    <x v="0"/>
    <x v="0"/>
    <x v="0"/>
    <x v="1"/>
    <x v="340"/>
    <x v="0"/>
    <x v="1"/>
    <s v="Trasferimento"/>
    <x v="1"/>
    <x v="0"/>
    <x v="0"/>
    <m/>
  </r>
  <r>
    <n v="15946"/>
    <x v="0"/>
    <x v="0"/>
    <x v="0"/>
    <x v="0"/>
    <x v="1"/>
    <x v="340"/>
    <x v="0"/>
    <x v="0"/>
    <s v="Trasferimento"/>
    <x v="1"/>
    <x v="0"/>
    <x v="0"/>
    <m/>
  </r>
  <r>
    <n v="120374"/>
    <x v="0"/>
    <x v="0"/>
    <x v="0"/>
    <x v="0"/>
    <x v="1"/>
    <x v="340"/>
    <x v="0"/>
    <x v="0"/>
    <s v="Trasferimento"/>
    <x v="1"/>
    <x v="0"/>
    <x v="0"/>
    <m/>
  </r>
  <r>
    <n v="230851"/>
    <x v="0"/>
    <x v="0"/>
    <x v="0"/>
    <x v="0"/>
    <x v="1"/>
    <x v="340"/>
    <x v="0"/>
    <x v="0"/>
    <s v="Trasferimento"/>
    <x v="1"/>
    <x v="0"/>
    <x v="0"/>
    <m/>
  </r>
  <r>
    <n v="81627"/>
    <x v="0"/>
    <x v="0"/>
    <x v="0"/>
    <x v="0"/>
    <x v="1"/>
    <x v="340"/>
    <x v="0"/>
    <x v="0"/>
    <s v="Trasferimento"/>
    <x v="1"/>
    <x v="3"/>
    <x v="0"/>
    <m/>
  </r>
  <r>
    <n v="177329"/>
    <x v="0"/>
    <x v="0"/>
    <x v="0"/>
    <x v="0"/>
    <x v="1"/>
    <x v="340"/>
    <x v="0"/>
    <x v="1"/>
    <s v="Trasferimento"/>
    <x v="1"/>
    <x v="3"/>
    <x v="0"/>
    <m/>
  </r>
  <r>
    <n v="124721"/>
    <x v="0"/>
    <x v="0"/>
    <x v="0"/>
    <x v="0"/>
    <x v="1"/>
    <x v="340"/>
    <x v="0"/>
    <x v="0"/>
    <s v="Trasferimento"/>
    <x v="1"/>
    <x v="0"/>
    <x v="0"/>
    <m/>
  </r>
  <r>
    <n v="30681"/>
    <x v="0"/>
    <x v="0"/>
    <x v="0"/>
    <x v="0"/>
    <x v="1"/>
    <x v="340"/>
    <x v="0"/>
    <x v="0"/>
    <s v="Trasferimento"/>
    <x v="1"/>
    <x v="3"/>
    <x v="0"/>
    <m/>
  </r>
  <r>
    <n v="167969"/>
    <x v="0"/>
    <x v="0"/>
    <x v="0"/>
    <x v="0"/>
    <x v="1"/>
    <x v="340"/>
    <x v="0"/>
    <x v="1"/>
    <s v="Trasferimento"/>
    <x v="1"/>
    <x v="3"/>
    <x v="0"/>
    <m/>
  </r>
  <r>
    <n v="105155"/>
    <x v="0"/>
    <x v="0"/>
    <x v="0"/>
    <x v="0"/>
    <x v="1"/>
    <x v="340"/>
    <x v="0"/>
    <x v="0"/>
    <s v="Trasferimento"/>
    <x v="1"/>
    <x v="0"/>
    <x v="0"/>
    <m/>
  </r>
  <r>
    <n v="106558"/>
    <x v="0"/>
    <x v="0"/>
    <x v="0"/>
    <x v="0"/>
    <x v="1"/>
    <x v="340"/>
    <x v="0"/>
    <x v="0"/>
    <s v="Trasferimento"/>
    <x v="1"/>
    <x v="0"/>
    <x v="0"/>
    <m/>
  </r>
  <r>
    <n v="210304"/>
    <x v="0"/>
    <x v="0"/>
    <x v="0"/>
    <x v="0"/>
    <x v="1"/>
    <x v="340"/>
    <x v="0"/>
    <x v="0"/>
    <s v="Trasferimento"/>
    <x v="1"/>
    <x v="0"/>
    <x v="0"/>
    <m/>
  </r>
  <r>
    <n v="210587"/>
    <x v="0"/>
    <x v="0"/>
    <x v="0"/>
    <x v="0"/>
    <x v="1"/>
    <x v="340"/>
    <x v="0"/>
    <x v="0"/>
    <s v="Trasferimento"/>
    <x v="1"/>
    <x v="0"/>
    <x v="0"/>
    <m/>
  </r>
  <r>
    <n v="58746"/>
    <x v="0"/>
    <x v="0"/>
    <x v="0"/>
    <x v="0"/>
    <x v="1"/>
    <x v="340"/>
    <x v="0"/>
    <x v="0"/>
    <s v="Trasferimento"/>
    <x v="1"/>
    <x v="0"/>
    <x v="0"/>
    <m/>
  </r>
  <r>
    <n v="175697"/>
    <x v="1"/>
    <x v="0"/>
    <x v="0"/>
    <x v="0"/>
    <x v="1"/>
    <x v="340"/>
    <x v="0"/>
    <x v="0"/>
    <s v="Trasferimento"/>
    <x v="1"/>
    <x v="2"/>
    <x v="0"/>
    <m/>
  </r>
  <r>
    <n v="197821"/>
    <x v="1"/>
    <x v="0"/>
    <x v="0"/>
    <x v="0"/>
    <x v="1"/>
    <x v="340"/>
    <x v="0"/>
    <x v="0"/>
    <s v="Trasferimento"/>
    <x v="1"/>
    <x v="5"/>
    <x v="0"/>
    <m/>
  </r>
  <r>
    <n v="201373"/>
    <x v="1"/>
    <x v="0"/>
    <x v="0"/>
    <x v="0"/>
    <x v="1"/>
    <x v="340"/>
    <x v="0"/>
    <x v="1"/>
    <s v="Trasferimento"/>
    <x v="1"/>
    <x v="7"/>
    <x v="0"/>
    <m/>
  </r>
  <r>
    <n v="201372"/>
    <x v="1"/>
    <x v="0"/>
    <x v="0"/>
    <x v="0"/>
    <x v="1"/>
    <x v="340"/>
    <x v="0"/>
    <x v="1"/>
    <s v="Trasferimento"/>
    <x v="1"/>
    <x v="5"/>
    <x v="0"/>
    <m/>
  </r>
  <r>
    <n v="137381"/>
    <x v="1"/>
    <x v="0"/>
    <x v="0"/>
    <x v="0"/>
    <x v="7"/>
    <x v="384"/>
    <x v="0"/>
    <x v="0"/>
    <s v="Trasferimento"/>
    <x v="1"/>
    <x v="6"/>
    <x v="0"/>
    <m/>
  </r>
  <r>
    <n v="180457"/>
    <x v="1"/>
    <x v="0"/>
    <x v="0"/>
    <x v="0"/>
    <x v="7"/>
    <x v="384"/>
    <x v="0"/>
    <x v="1"/>
    <s v="Trasferimento"/>
    <x v="1"/>
    <x v="5"/>
    <x v="0"/>
    <s v="B"/>
  </r>
  <r>
    <n v="154363"/>
    <x v="1"/>
    <x v="0"/>
    <x v="0"/>
    <x v="0"/>
    <x v="7"/>
    <x v="384"/>
    <x v="0"/>
    <x v="0"/>
    <s v="Trasferimento"/>
    <x v="1"/>
    <x v="6"/>
    <x v="0"/>
    <s v="B"/>
  </r>
  <r>
    <n v="145471"/>
    <x v="1"/>
    <x v="0"/>
    <x v="0"/>
    <x v="0"/>
    <x v="7"/>
    <x v="384"/>
    <x v="0"/>
    <x v="1"/>
    <s v="Trasferimento"/>
    <x v="1"/>
    <x v="7"/>
    <x v="0"/>
    <s v="BG"/>
  </r>
  <r>
    <n v="210741"/>
    <x v="1"/>
    <x v="0"/>
    <x v="0"/>
    <x v="0"/>
    <x v="7"/>
    <x v="384"/>
    <x v="0"/>
    <x v="0"/>
    <s v="Trasferimento"/>
    <x v="1"/>
    <x v="6"/>
    <x v="0"/>
    <s v="B"/>
  </r>
  <r>
    <n v="156550"/>
    <x v="1"/>
    <x v="0"/>
    <x v="0"/>
    <x v="1"/>
    <x v="7"/>
    <x v="384"/>
    <x v="0"/>
    <x v="1"/>
    <s v="Trasferimento"/>
    <x v="1"/>
    <x v="7"/>
    <x v="0"/>
    <m/>
  </r>
  <r>
    <n v="171888"/>
    <x v="1"/>
    <x v="0"/>
    <x v="0"/>
    <x v="0"/>
    <x v="7"/>
    <x v="135"/>
    <x v="0"/>
    <x v="0"/>
    <s v="Trasferimento"/>
    <x v="1"/>
    <x v="6"/>
    <x v="0"/>
    <s v="B"/>
  </r>
  <r>
    <n v="17342"/>
    <x v="0"/>
    <x v="0"/>
    <x v="0"/>
    <x v="0"/>
    <x v="7"/>
    <x v="227"/>
    <x v="0"/>
    <x v="1"/>
    <s v="Trasferimento"/>
    <x v="1"/>
    <x v="4"/>
    <x v="0"/>
    <m/>
  </r>
  <r>
    <n v="17344"/>
    <x v="0"/>
    <x v="0"/>
    <x v="0"/>
    <x v="0"/>
    <x v="7"/>
    <x v="227"/>
    <x v="0"/>
    <x v="0"/>
    <s v="Trasferimento"/>
    <x v="1"/>
    <x v="4"/>
    <x v="0"/>
    <m/>
  </r>
  <r>
    <n v="127218"/>
    <x v="0"/>
    <x v="0"/>
    <x v="2"/>
    <x v="0"/>
    <x v="7"/>
    <x v="45"/>
    <x v="0"/>
    <x v="0"/>
    <s v="Trasferimento"/>
    <x v="1"/>
    <x v="1"/>
    <x v="0"/>
    <m/>
  </r>
  <r>
    <n v="182636"/>
    <x v="1"/>
    <x v="0"/>
    <x v="0"/>
    <x v="0"/>
    <x v="1"/>
    <x v="340"/>
    <x v="0"/>
    <x v="0"/>
    <s v="Trasferimento"/>
    <x v="1"/>
    <x v="5"/>
    <x v="0"/>
    <m/>
  </r>
  <r>
    <n v="37630"/>
    <x v="0"/>
    <x v="0"/>
    <x v="0"/>
    <x v="0"/>
    <x v="4"/>
    <x v="40"/>
    <x v="0"/>
    <x v="1"/>
    <s v="Trasferimento"/>
    <x v="1"/>
    <x v="4"/>
    <x v="0"/>
    <m/>
  </r>
  <r>
    <n v="185469"/>
    <x v="0"/>
    <x v="0"/>
    <x v="0"/>
    <x v="0"/>
    <x v="4"/>
    <x v="219"/>
    <x v="0"/>
    <x v="1"/>
    <s v="Trasferimento"/>
    <x v="0"/>
    <x v="1"/>
    <x v="0"/>
    <m/>
  </r>
  <r>
    <n v="134196"/>
    <x v="0"/>
    <x v="0"/>
    <x v="0"/>
    <x v="0"/>
    <x v="1"/>
    <x v="108"/>
    <x v="0"/>
    <x v="0"/>
    <s v="Trasferimento"/>
    <x v="0"/>
    <x v="3"/>
    <x v="0"/>
    <m/>
  </r>
  <r>
    <n v="185022"/>
    <x v="0"/>
    <x v="0"/>
    <x v="0"/>
    <x v="0"/>
    <x v="7"/>
    <x v="135"/>
    <x v="0"/>
    <x v="0"/>
    <s v="Trasferimento"/>
    <x v="1"/>
    <x v="3"/>
    <x v="0"/>
    <m/>
  </r>
  <r>
    <n v="179388"/>
    <x v="0"/>
    <x v="0"/>
    <x v="0"/>
    <x v="0"/>
    <x v="1"/>
    <x v="1"/>
    <x v="0"/>
    <x v="0"/>
    <s v="Trasferimento"/>
    <x v="0"/>
    <x v="1"/>
    <x v="0"/>
    <m/>
  </r>
  <r>
    <n v="9479"/>
    <x v="0"/>
    <x v="0"/>
    <x v="2"/>
    <x v="0"/>
    <x v="4"/>
    <x v="18"/>
    <x v="0"/>
    <x v="0"/>
    <s v="Trasferimento"/>
    <x v="1"/>
    <x v="0"/>
    <x v="0"/>
    <m/>
  </r>
  <r>
    <n v="24525"/>
    <x v="0"/>
    <x v="0"/>
    <x v="0"/>
    <x v="0"/>
    <x v="4"/>
    <x v="18"/>
    <x v="0"/>
    <x v="0"/>
    <s v="Trasferimento"/>
    <x v="1"/>
    <x v="3"/>
    <x v="0"/>
    <m/>
  </r>
  <r>
    <n v="135659"/>
    <x v="1"/>
    <x v="0"/>
    <x v="0"/>
    <x v="0"/>
    <x v="7"/>
    <x v="267"/>
    <x v="0"/>
    <x v="0"/>
    <s v="Trasferimento"/>
    <x v="1"/>
    <x v="2"/>
    <x v="0"/>
    <m/>
  </r>
  <r>
    <n v="172564"/>
    <x v="1"/>
    <x v="0"/>
    <x v="0"/>
    <x v="0"/>
    <x v="7"/>
    <x v="267"/>
    <x v="0"/>
    <x v="1"/>
    <s v="Trasferimento"/>
    <x v="1"/>
    <x v="7"/>
    <x v="0"/>
    <s v="BG"/>
  </r>
  <r>
    <n v="153182"/>
    <x v="1"/>
    <x v="0"/>
    <x v="0"/>
    <x v="0"/>
    <x v="7"/>
    <x v="267"/>
    <x v="0"/>
    <x v="1"/>
    <s v="Trasferimento"/>
    <x v="1"/>
    <x v="6"/>
    <x v="0"/>
    <s v="B"/>
  </r>
  <r>
    <n v="155995"/>
    <x v="1"/>
    <x v="0"/>
    <x v="0"/>
    <x v="0"/>
    <x v="7"/>
    <x v="267"/>
    <x v="0"/>
    <x v="1"/>
    <s v="Trasferimento"/>
    <x v="1"/>
    <x v="6"/>
    <x v="0"/>
    <s v="B"/>
  </r>
  <r>
    <n v="18855"/>
    <x v="0"/>
    <x v="0"/>
    <x v="0"/>
    <x v="0"/>
    <x v="7"/>
    <x v="135"/>
    <x v="0"/>
    <x v="0"/>
    <s v="Trasferimento"/>
    <x v="1"/>
    <x v="0"/>
    <x v="0"/>
    <m/>
  </r>
  <r>
    <n v="165328"/>
    <x v="0"/>
    <x v="0"/>
    <x v="0"/>
    <x v="0"/>
    <x v="1"/>
    <x v="26"/>
    <x v="0"/>
    <x v="0"/>
    <s v="Trasferimento"/>
    <x v="1"/>
    <x v="4"/>
    <x v="0"/>
    <m/>
  </r>
  <r>
    <n v="98301"/>
    <x v="0"/>
    <x v="0"/>
    <x v="0"/>
    <x v="0"/>
    <x v="1"/>
    <x v="26"/>
    <x v="0"/>
    <x v="0"/>
    <s v="Trasferimento"/>
    <x v="1"/>
    <x v="0"/>
    <x v="0"/>
    <m/>
  </r>
  <r>
    <n v="170121"/>
    <x v="0"/>
    <x v="0"/>
    <x v="0"/>
    <x v="0"/>
    <x v="11"/>
    <x v="120"/>
    <x v="0"/>
    <x v="0"/>
    <s v="Trasferimento"/>
    <x v="1"/>
    <x v="4"/>
    <x v="0"/>
    <m/>
  </r>
  <r>
    <n v="213017"/>
    <x v="0"/>
    <x v="0"/>
    <x v="0"/>
    <x v="0"/>
    <x v="8"/>
    <x v="112"/>
    <x v="0"/>
    <x v="0"/>
    <s v="Trasferimento"/>
    <x v="1"/>
    <x v="0"/>
    <x v="0"/>
    <m/>
  </r>
  <r>
    <n v="99496"/>
    <x v="0"/>
    <x v="0"/>
    <x v="0"/>
    <x v="0"/>
    <x v="4"/>
    <x v="40"/>
    <x v="0"/>
    <x v="0"/>
    <s v="Trasferimento"/>
    <x v="1"/>
    <x v="3"/>
    <x v="0"/>
    <m/>
  </r>
  <r>
    <n v="129271"/>
    <x v="0"/>
    <x v="0"/>
    <x v="2"/>
    <x v="4"/>
    <x v="1"/>
    <x v="320"/>
    <x v="0"/>
    <x v="1"/>
    <s v="Trasferimento"/>
    <x v="1"/>
    <x v="0"/>
    <x v="0"/>
    <m/>
  </r>
  <r>
    <n v="13655"/>
    <x v="0"/>
    <x v="0"/>
    <x v="0"/>
    <x v="0"/>
    <x v="2"/>
    <x v="224"/>
    <x v="0"/>
    <x v="0"/>
    <s v="Trasferimento"/>
    <x v="1"/>
    <x v="0"/>
    <x v="0"/>
    <m/>
  </r>
  <r>
    <n v="138915"/>
    <x v="0"/>
    <x v="0"/>
    <x v="0"/>
    <x v="0"/>
    <x v="2"/>
    <x v="224"/>
    <x v="0"/>
    <x v="0"/>
    <s v="Trasferimento"/>
    <x v="1"/>
    <x v="3"/>
    <x v="0"/>
    <m/>
  </r>
  <r>
    <n v="179959"/>
    <x v="0"/>
    <x v="0"/>
    <x v="0"/>
    <x v="0"/>
    <x v="2"/>
    <x v="224"/>
    <x v="0"/>
    <x v="0"/>
    <s v="Trasferimento"/>
    <x v="1"/>
    <x v="0"/>
    <x v="0"/>
    <m/>
  </r>
  <r>
    <n v="155560"/>
    <x v="0"/>
    <x v="0"/>
    <x v="0"/>
    <x v="1"/>
    <x v="2"/>
    <x v="224"/>
    <x v="0"/>
    <x v="1"/>
    <s v="Trasferimento"/>
    <x v="1"/>
    <x v="3"/>
    <x v="0"/>
    <m/>
  </r>
  <r>
    <n v="88219"/>
    <x v="0"/>
    <x v="0"/>
    <x v="0"/>
    <x v="0"/>
    <x v="2"/>
    <x v="224"/>
    <x v="0"/>
    <x v="0"/>
    <s v="Trasferimento"/>
    <x v="1"/>
    <x v="4"/>
    <x v="0"/>
    <m/>
  </r>
  <r>
    <n v="189138"/>
    <x v="0"/>
    <x v="0"/>
    <x v="0"/>
    <x v="0"/>
    <x v="7"/>
    <x v="11"/>
    <x v="0"/>
    <x v="0"/>
    <s v="Trasferimento"/>
    <x v="1"/>
    <x v="0"/>
    <x v="0"/>
    <m/>
  </r>
  <r>
    <n v="226694"/>
    <x v="0"/>
    <x v="0"/>
    <x v="0"/>
    <x v="0"/>
    <x v="7"/>
    <x v="11"/>
    <x v="0"/>
    <x v="0"/>
    <s v="Trasferimento"/>
    <x v="1"/>
    <x v="1"/>
    <x v="0"/>
    <m/>
  </r>
  <r>
    <n v="126646"/>
    <x v="0"/>
    <x v="0"/>
    <x v="0"/>
    <x v="0"/>
    <x v="7"/>
    <x v="11"/>
    <x v="0"/>
    <x v="0"/>
    <s v="Trasferimento"/>
    <x v="1"/>
    <x v="3"/>
    <x v="0"/>
    <m/>
  </r>
  <r>
    <n v="231028"/>
    <x v="0"/>
    <x v="0"/>
    <x v="0"/>
    <x v="0"/>
    <x v="7"/>
    <x v="78"/>
    <x v="0"/>
    <x v="0"/>
    <s v="Trasferimento"/>
    <x v="0"/>
    <x v="3"/>
    <x v="0"/>
    <m/>
  </r>
  <r>
    <n v="189920"/>
    <x v="0"/>
    <x v="0"/>
    <x v="0"/>
    <x v="0"/>
    <x v="7"/>
    <x v="11"/>
    <x v="0"/>
    <x v="0"/>
    <s v="Trasferimento"/>
    <x v="1"/>
    <x v="0"/>
    <x v="0"/>
    <m/>
  </r>
  <r>
    <n v="227251"/>
    <x v="0"/>
    <x v="0"/>
    <x v="0"/>
    <x v="0"/>
    <x v="7"/>
    <x v="11"/>
    <x v="0"/>
    <x v="0"/>
    <s v="Trasferimento"/>
    <x v="1"/>
    <x v="3"/>
    <x v="0"/>
    <m/>
  </r>
  <r>
    <n v="210025"/>
    <x v="0"/>
    <x v="0"/>
    <x v="0"/>
    <x v="0"/>
    <x v="7"/>
    <x v="11"/>
    <x v="0"/>
    <x v="0"/>
    <s v="Trasferimento"/>
    <x v="1"/>
    <x v="3"/>
    <x v="0"/>
    <m/>
  </r>
  <r>
    <n v="224360"/>
    <x v="0"/>
    <x v="0"/>
    <x v="0"/>
    <x v="0"/>
    <x v="7"/>
    <x v="11"/>
    <x v="0"/>
    <x v="0"/>
    <s v="Trasferimento"/>
    <x v="1"/>
    <x v="0"/>
    <x v="0"/>
    <m/>
  </r>
  <r>
    <n v="130146"/>
    <x v="0"/>
    <x v="0"/>
    <x v="0"/>
    <x v="0"/>
    <x v="6"/>
    <x v="354"/>
    <x v="0"/>
    <x v="0"/>
    <s v="Trasferimento"/>
    <x v="0"/>
    <x v="1"/>
    <x v="0"/>
    <m/>
  </r>
  <r>
    <n v="155276"/>
    <x v="0"/>
    <x v="0"/>
    <x v="0"/>
    <x v="0"/>
    <x v="0"/>
    <x v="100"/>
    <x v="0"/>
    <x v="1"/>
    <s v="Trasferimento"/>
    <x v="0"/>
    <x v="3"/>
    <x v="0"/>
    <m/>
  </r>
  <r>
    <n v="17264"/>
    <x v="0"/>
    <x v="0"/>
    <x v="0"/>
    <x v="0"/>
    <x v="0"/>
    <x v="100"/>
    <x v="0"/>
    <x v="0"/>
    <s v="Trasferimento"/>
    <x v="0"/>
    <x v="4"/>
    <x v="0"/>
    <m/>
  </r>
  <r>
    <n v="43075"/>
    <x v="0"/>
    <x v="0"/>
    <x v="0"/>
    <x v="0"/>
    <x v="0"/>
    <x v="100"/>
    <x v="0"/>
    <x v="1"/>
    <s v="Trasferimento"/>
    <x v="0"/>
    <x v="3"/>
    <x v="0"/>
    <m/>
  </r>
  <r>
    <n v="140726"/>
    <x v="0"/>
    <x v="0"/>
    <x v="0"/>
    <x v="0"/>
    <x v="0"/>
    <x v="100"/>
    <x v="0"/>
    <x v="0"/>
    <s v="Trasferimento"/>
    <x v="0"/>
    <x v="3"/>
    <x v="0"/>
    <m/>
  </r>
  <r>
    <n v="202827"/>
    <x v="0"/>
    <x v="0"/>
    <x v="0"/>
    <x v="0"/>
    <x v="0"/>
    <x v="100"/>
    <x v="0"/>
    <x v="0"/>
    <s v="Trasferimento"/>
    <x v="0"/>
    <x v="3"/>
    <x v="0"/>
    <m/>
  </r>
  <r>
    <n v="118873"/>
    <x v="0"/>
    <x v="0"/>
    <x v="0"/>
    <x v="0"/>
    <x v="0"/>
    <x v="100"/>
    <x v="0"/>
    <x v="0"/>
    <s v="Trasferimento"/>
    <x v="0"/>
    <x v="0"/>
    <x v="0"/>
    <m/>
  </r>
  <r>
    <n v="179790"/>
    <x v="0"/>
    <x v="0"/>
    <x v="0"/>
    <x v="0"/>
    <x v="0"/>
    <x v="100"/>
    <x v="0"/>
    <x v="0"/>
    <s v="Trasferimento"/>
    <x v="0"/>
    <x v="0"/>
    <x v="0"/>
    <m/>
  </r>
  <r>
    <n v="39532"/>
    <x v="0"/>
    <x v="0"/>
    <x v="0"/>
    <x v="0"/>
    <x v="0"/>
    <x v="100"/>
    <x v="0"/>
    <x v="0"/>
    <s v="Trasferimento"/>
    <x v="0"/>
    <x v="4"/>
    <x v="0"/>
    <m/>
  </r>
  <r>
    <n v="72073"/>
    <x v="0"/>
    <x v="0"/>
    <x v="0"/>
    <x v="3"/>
    <x v="0"/>
    <x v="100"/>
    <x v="0"/>
    <x v="0"/>
    <s v="Trasferimento"/>
    <x v="0"/>
    <x v="4"/>
    <x v="0"/>
    <m/>
  </r>
  <r>
    <n v="72083"/>
    <x v="0"/>
    <x v="0"/>
    <x v="0"/>
    <x v="3"/>
    <x v="0"/>
    <x v="100"/>
    <x v="0"/>
    <x v="1"/>
    <s v="Trasferimento"/>
    <x v="0"/>
    <x v="4"/>
    <x v="0"/>
    <m/>
  </r>
  <r>
    <n v="166313"/>
    <x v="0"/>
    <x v="0"/>
    <x v="0"/>
    <x v="0"/>
    <x v="0"/>
    <x v="100"/>
    <x v="0"/>
    <x v="0"/>
    <s v="Trasferimento"/>
    <x v="0"/>
    <x v="4"/>
    <x v="0"/>
    <m/>
  </r>
  <r>
    <n v="166315"/>
    <x v="0"/>
    <x v="0"/>
    <x v="0"/>
    <x v="1"/>
    <x v="0"/>
    <x v="100"/>
    <x v="0"/>
    <x v="1"/>
    <s v="Trasferimento"/>
    <x v="0"/>
    <x v="4"/>
    <x v="0"/>
    <m/>
  </r>
  <r>
    <n v="167267"/>
    <x v="0"/>
    <x v="0"/>
    <x v="0"/>
    <x v="0"/>
    <x v="0"/>
    <x v="100"/>
    <x v="0"/>
    <x v="1"/>
    <s v="Trasferimento"/>
    <x v="0"/>
    <x v="0"/>
    <x v="0"/>
    <m/>
  </r>
  <r>
    <n v="74032"/>
    <x v="0"/>
    <x v="0"/>
    <x v="0"/>
    <x v="0"/>
    <x v="0"/>
    <x v="100"/>
    <x v="0"/>
    <x v="1"/>
    <s v="Trasferimento"/>
    <x v="0"/>
    <x v="3"/>
    <x v="0"/>
    <m/>
  </r>
  <r>
    <n v="151780"/>
    <x v="0"/>
    <x v="0"/>
    <x v="2"/>
    <x v="0"/>
    <x v="0"/>
    <x v="100"/>
    <x v="0"/>
    <x v="0"/>
    <s v="Trasferimento"/>
    <x v="0"/>
    <x v="1"/>
    <x v="0"/>
    <m/>
  </r>
  <r>
    <n v="30241"/>
    <x v="0"/>
    <x v="0"/>
    <x v="0"/>
    <x v="0"/>
    <x v="0"/>
    <x v="100"/>
    <x v="0"/>
    <x v="0"/>
    <s v="Trasferimento"/>
    <x v="0"/>
    <x v="0"/>
    <x v="0"/>
    <m/>
  </r>
  <r>
    <n v="187901"/>
    <x v="0"/>
    <x v="0"/>
    <x v="0"/>
    <x v="0"/>
    <x v="0"/>
    <x v="100"/>
    <x v="0"/>
    <x v="1"/>
    <s v="Trasferimento"/>
    <x v="0"/>
    <x v="0"/>
    <x v="0"/>
    <m/>
  </r>
  <r>
    <n v="112650"/>
    <x v="0"/>
    <x v="0"/>
    <x v="0"/>
    <x v="0"/>
    <x v="0"/>
    <x v="100"/>
    <x v="0"/>
    <x v="0"/>
    <s v="Trasferimento"/>
    <x v="0"/>
    <x v="0"/>
    <x v="0"/>
    <m/>
  </r>
  <r>
    <n v="169857"/>
    <x v="0"/>
    <x v="0"/>
    <x v="0"/>
    <x v="1"/>
    <x v="0"/>
    <x v="100"/>
    <x v="0"/>
    <x v="0"/>
    <s v="Trasferimento"/>
    <x v="0"/>
    <x v="0"/>
    <x v="0"/>
    <m/>
  </r>
  <r>
    <n v="210410"/>
    <x v="1"/>
    <x v="0"/>
    <x v="0"/>
    <x v="0"/>
    <x v="11"/>
    <x v="333"/>
    <x v="0"/>
    <x v="0"/>
    <s v="Trasferimento"/>
    <x v="0"/>
    <x v="5"/>
    <x v="0"/>
    <s v="B"/>
  </r>
  <r>
    <n v="128257"/>
    <x v="0"/>
    <x v="0"/>
    <x v="0"/>
    <x v="0"/>
    <x v="11"/>
    <x v="333"/>
    <x v="0"/>
    <x v="0"/>
    <s v="Trasferimento"/>
    <x v="0"/>
    <x v="1"/>
    <x v="0"/>
    <m/>
  </r>
  <r>
    <n v="13944"/>
    <x v="0"/>
    <x v="0"/>
    <x v="0"/>
    <x v="0"/>
    <x v="11"/>
    <x v="333"/>
    <x v="0"/>
    <x v="0"/>
    <s v="Trasferimento"/>
    <x v="0"/>
    <x v="0"/>
    <x v="0"/>
    <m/>
  </r>
  <r>
    <n v="156507"/>
    <x v="1"/>
    <x v="0"/>
    <x v="0"/>
    <x v="0"/>
    <x v="4"/>
    <x v="4"/>
    <x v="0"/>
    <x v="0"/>
    <s v="Trasferimento"/>
    <x v="1"/>
    <x v="7"/>
    <x v="0"/>
    <s v="BG"/>
  </r>
  <r>
    <n v="99387"/>
    <x v="0"/>
    <x v="0"/>
    <x v="2"/>
    <x v="1"/>
    <x v="8"/>
    <x v="115"/>
    <x v="0"/>
    <x v="0"/>
    <s v="Trasferimento"/>
    <x v="1"/>
    <x v="3"/>
    <x v="0"/>
    <m/>
  </r>
  <r>
    <n v="126525"/>
    <x v="0"/>
    <x v="0"/>
    <x v="2"/>
    <x v="0"/>
    <x v="8"/>
    <x v="115"/>
    <x v="0"/>
    <x v="0"/>
    <s v="Trasferimento"/>
    <x v="1"/>
    <x v="0"/>
    <x v="0"/>
    <m/>
  </r>
  <r>
    <n v="152098"/>
    <x v="0"/>
    <x v="0"/>
    <x v="2"/>
    <x v="1"/>
    <x v="8"/>
    <x v="115"/>
    <x v="0"/>
    <x v="0"/>
    <s v="Trasferimento"/>
    <x v="1"/>
    <x v="4"/>
    <x v="0"/>
    <m/>
  </r>
  <r>
    <n v="229131"/>
    <x v="0"/>
    <x v="0"/>
    <x v="0"/>
    <x v="0"/>
    <x v="9"/>
    <x v="329"/>
    <x v="0"/>
    <x v="0"/>
    <s v="Trasferimento"/>
    <x v="1"/>
    <x v="3"/>
    <x v="0"/>
    <m/>
  </r>
  <r>
    <n v="153567"/>
    <x v="0"/>
    <x v="0"/>
    <x v="0"/>
    <x v="0"/>
    <x v="9"/>
    <x v="329"/>
    <x v="0"/>
    <x v="0"/>
    <s v="Trasferimento"/>
    <x v="1"/>
    <x v="3"/>
    <x v="0"/>
    <m/>
  </r>
  <r>
    <n v="34859"/>
    <x v="0"/>
    <x v="0"/>
    <x v="0"/>
    <x v="0"/>
    <x v="4"/>
    <x v="219"/>
    <x v="0"/>
    <x v="0"/>
    <s v="Trasferimento"/>
    <x v="0"/>
    <x v="0"/>
    <x v="0"/>
    <m/>
  </r>
  <r>
    <n v="183230"/>
    <x v="0"/>
    <x v="1"/>
    <x v="0"/>
    <x v="0"/>
    <x v="4"/>
    <x v="219"/>
    <x v="0"/>
    <x v="0"/>
    <s v="Trasferimento"/>
    <x v="0"/>
    <x v="1"/>
    <x v="0"/>
    <m/>
  </r>
  <r>
    <n v="173304"/>
    <x v="0"/>
    <x v="0"/>
    <x v="0"/>
    <x v="0"/>
    <x v="4"/>
    <x v="179"/>
    <x v="0"/>
    <x v="0"/>
    <s v="Trasferimento"/>
    <x v="1"/>
    <x v="3"/>
    <x v="0"/>
    <m/>
  </r>
  <r>
    <n v="77676"/>
    <x v="0"/>
    <x v="0"/>
    <x v="0"/>
    <x v="0"/>
    <x v="7"/>
    <x v="185"/>
    <x v="0"/>
    <x v="0"/>
    <s v="Trasferimento"/>
    <x v="1"/>
    <x v="3"/>
    <x v="0"/>
    <m/>
  </r>
  <r>
    <n v="199006"/>
    <x v="0"/>
    <x v="1"/>
    <x v="2"/>
    <x v="1"/>
    <x v="4"/>
    <x v="219"/>
    <x v="0"/>
    <x v="0"/>
    <s v="Trasferimento"/>
    <x v="0"/>
    <x v="0"/>
    <x v="0"/>
    <m/>
  </r>
  <r>
    <n v="230569"/>
    <x v="0"/>
    <x v="0"/>
    <x v="0"/>
    <x v="1"/>
    <x v="4"/>
    <x v="359"/>
    <x v="0"/>
    <x v="1"/>
    <s v="Trasferimento"/>
    <x v="0"/>
    <x v="0"/>
    <x v="0"/>
    <m/>
  </r>
  <r>
    <n v="149432"/>
    <x v="0"/>
    <x v="0"/>
    <x v="0"/>
    <x v="0"/>
    <x v="1"/>
    <x v="178"/>
    <x v="0"/>
    <x v="1"/>
    <s v="Trasferimento"/>
    <x v="0"/>
    <x v="0"/>
    <x v="0"/>
    <m/>
  </r>
  <r>
    <n v="104162"/>
    <x v="0"/>
    <x v="0"/>
    <x v="0"/>
    <x v="0"/>
    <x v="1"/>
    <x v="178"/>
    <x v="0"/>
    <x v="0"/>
    <s v="Trasferimento"/>
    <x v="0"/>
    <x v="3"/>
    <x v="0"/>
    <m/>
  </r>
  <r>
    <n v="204929"/>
    <x v="0"/>
    <x v="0"/>
    <x v="0"/>
    <x v="0"/>
    <x v="1"/>
    <x v="178"/>
    <x v="0"/>
    <x v="0"/>
    <s v="Trasferimento"/>
    <x v="0"/>
    <x v="0"/>
    <x v="0"/>
    <m/>
  </r>
  <r>
    <n v="225339"/>
    <x v="0"/>
    <x v="0"/>
    <x v="0"/>
    <x v="0"/>
    <x v="1"/>
    <x v="178"/>
    <x v="0"/>
    <x v="0"/>
    <s v="Trasferimento"/>
    <x v="0"/>
    <x v="0"/>
    <x v="0"/>
    <m/>
  </r>
  <r>
    <n v="145865"/>
    <x v="0"/>
    <x v="0"/>
    <x v="2"/>
    <x v="1"/>
    <x v="1"/>
    <x v="178"/>
    <x v="0"/>
    <x v="1"/>
    <s v="Trasferimento"/>
    <x v="0"/>
    <x v="0"/>
    <x v="0"/>
    <m/>
  </r>
  <r>
    <n v="32795"/>
    <x v="0"/>
    <x v="0"/>
    <x v="0"/>
    <x v="0"/>
    <x v="1"/>
    <x v="178"/>
    <x v="0"/>
    <x v="0"/>
    <s v="Trasferimento"/>
    <x v="0"/>
    <x v="3"/>
    <x v="0"/>
    <m/>
  </r>
  <r>
    <n v="74290"/>
    <x v="0"/>
    <x v="0"/>
    <x v="0"/>
    <x v="0"/>
    <x v="1"/>
    <x v="178"/>
    <x v="0"/>
    <x v="0"/>
    <s v="Trasferimento"/>
    <x v="0"/>
    <x v="3"/>
    <x v="0"/>
    <m/>
  </r>
  <r>
    <n v="222215"/>
    <x v="0"/>
    <x v="0"/>
    <x v="0"/>
    <x v="1"/>
    <x v="1"/>
    <x v="178"/>
    <x v="0"/>
    <x v="1"/>
    <s v="Trasferimento"/>
    <x v="0"/>
    <x v="3"/>
    <x v="0"/>
    <m/>
  </r>
  <r>
    <n v="222216"/>
    <x v="0"/>
    <x v="0"/>
    <x v="0"/>
    <x v="0"/>
    <x v="1"/>
    <x v="178"/>
    <x v="0"/>
    <x v="0"/>
    <s v="Trasferimento"/>
    <x v="0"/>
    <x v="0"/>
    <x v="0"/>
    <m/>
  </r>
  <r>
    <n v="191131"/>
    <x v="0"/>
    <x v="0"/>
    <x v="0"/>
    <x v="0"/>
    <x v="1"/>
    <x v="178"/>
    <x v="0"/>
    <x v="0"/>
    <s v="Trasferimento"/>
    <x v="0"/>
    <x v="3"/>
    <x v="0"/>
    <m/>
  </r>
  <r>
    <n v="225752"/>
    <x v="0"/>
    <x v="1"/>
    <x v="0"/>
    <x v="0"/>
    <x v="1"/>
    <x v="178"/>
    <x v="0"/>
    <x v="0"/>
    <s v="Trasferimento"/>
    <x v="0"/>
    <x v="4"/>
    <x v="0"/>
    <m/>
  </r>
  <r>
    <n v="225753"/>
    <x v="0"/>
    <x v="1"/>
    <x v="0"/>
    <x v="1"/>
    <x v="1"/>
    <x v="178"/>
    <x v="0"/>
    <x v="0"/>
    <s v="Trasferimento"/>
    <x v="0"/>
    <x v="0"/>
    <x v="0"/>
    <m/>
  </r>
  <r>
    <n v="12837"/>
    <x v="0"/>
    <x v="0"/>
    <x v="0"/>
    <x v="0"/>
    <x v="4"/>
    <x v="179"/>
    <x v="0"/>
    <x v="0"/>
    <s v="Trasferimento"/>
    <x v="1"/>
    <x v="1"/>
    <x v="0"/>
    <m/>
  </r>
  <r>
    <n v="215626"/>
    <x v="0"/>
    <x v="0"/>
    <x v="2"/>
    <x v="0"/>
    <x v="2"/>
    <x v="216"/>
    <x v="0"/>
    <x v="0"/>
    <s v="Trasferimento"/>
    <x v="0"/>
    <x v="0"/>
    <x v="0"/>
    <m/>
  </r>
  <r>
    <n v="2625"/>
    <x v="0"/>
    <x v="0"/>
    <x v="0"/>
    <x v="0"/>
    <x v="7"/>
    <x v="45"/>
    <x v="0"/>
    <x v="0"/>
    <s v="Trasferimento"/>
    <x v="1"/>
    <x v="3"/>
    <x v="0"/>
    <m/>
  </r>
  <r>
    <n v="47936"/>
    <x v="0"/>
    <x v="0"/>
    <x v="0"/>
    <x v="0"/>
    <x v="5"/>
    <x v="38"/>
    <x v="0"/>
    <x v="0"/>
    <s v="Trasferimento"/>
    <x v="1"/>
    <x v="4"/>
    <x v="0"/>
    <m/>
  </r>
  <r>
    <n v="47937"/>
    <x v="0"/>
    <x v="0"/>
    <x v="0"/>
    <x v="0"/>
    <x v="5"/>
    <x v="38"/>
    <x v="0"/>
    <x v="1"/>
    <s v="Trasferimento"/>
    <x v="1"/>
    <x v="4"/>
    <x v="0"/>
    <m/>
  </r>
  <r>
    <n v="125152"/>
    <x v="0"/>
    <x v="0"/>
    <x v="0"/>
    <x v="0"/>
    <x v="5"/>
    <x v="38"/>
    <x v="0"/>
    <x v="1"/>
    <s v="Trasferimento"/>
    <x v="1"/>
    <x v="4"/>
    <x v="0"/>
    <m/>
  </r>
  <r>
    <n v="125151"/>
    <x v="0"/>
    <x v="0"/>
    <x v="0"/>
    <x v="0"/>
    <x v="5"/>
    <x v="38"/>
    <x v="0"/>
    <x v="0"/>
    <s v="Trasferimento"/>
    <x v="1"/>
    <x v="3"/>
    <x v="0"/>
    <m/>
  </r>
  <r>
    <n v="74061"/>
    <x v="0"/>
    <x v="0"/>
    <x v="0"/>
    <x v="1"/>
    <x v="11"/>
    <x v="327"/>
    <x v="0"/>
    <x v="0"/>
    <s v="Trasferimento"/>
    <x v="0"/>
    <x v="4"/>
    <x v="0"/>
    <m/>
  </r>
  <r>
    <n v="7970"/>
    <x v="0"/>
    <x v="0"/>
    <x v="0"/>
    <x v="0"/>
    <x v="0"/>
    <x v="76"/>
    <x v="0"/>
    <x v="0"/>
    <s v="Trasferimento"/>
    <x v="0"/>
    <x v="0"/>
    <x v="0"/>
    <m/>
  </r>
  <r>
    <n v="191280"/>
    <x v="0"/>
    <x v="0"/>
    <x v="0"/>
    <x v="0"/>
    <x v="8"/>
    <x v="355"/>
    <x v="0"/>
    <x v="1"/>
    <s v="Trasferimento"/>
    <x v="0"/>
    <x v="3"/>
    <x v="0"/>
    <m/>
  </r>
  <r>
    <n v="205883"/>
    <x v="0"/>
    <x v="0"/>
    <x v="0"/>
    <x v="1"/>
    <x v="2"/>
    <x v="55"/>
    <x v="0"/>
    <x v="1"/>
    <s v="Trasferimento"/>
    <x v="1"/>
    <x v="0"/>
    <x v="0"/>
    <m/>
  </r>
  <r>
    <n v="14850"/>
    <x v="0"/>
    <x v="0"/>
    <x v="0"/>
    <x v="5"/>
    <x v="2"/>
    <x v="55"/>
    <x v="0"/>
    <x v="0"/>
    <s v="Trasferimento"/>
    <x v="1"/>
    <x v="4"/>
    <x v="0"/>
    <m/>
  </r>
  <r>
    <n v="153581"/>
    <x v="0"/>
    <x v="0"/>
    <x v="2"/>
    <x v="1"/>
    <x v="8"/>
    <x v="173"/>
    <x v="0"/>
    <x v="0"/>
    <s v="Trasferimento"/>
    <x v="0"/>
    <x v="0"/>
    <x v="0"/>
    <m/>
  </r>
  <r>
    <n v="122541"/>
    <x v="0"/>
    <x v="0"/>
    <x v="0"/>
    <x v="0"/>
    <x v="8"/>
    <x v="105"/>
    <x v="0"/>
    <x v="0"/>
    <s v="Trasferimento"/>
    <x v="2"/>
    <x v="1"/>
    <x v="0"/>
    <m/>
  </r>
  <r>
    <n v="179629"/>
    <x v="0"/>
    <x v="0"/>
    <x v="0"/>
    <x v="0"/>
    <x v="8"/>
    <x v="173"/>
    <x v="0"/>
    <x v="0"/>
    <s v="Trasferimento"/>
    <x v="0"/>
    <x v="4"/>
    <x v="0"/>
    <m/>
  </r>
  <r>
    <n v="34707"/>
    <x v="0"/>
    <x v="0"/>
    <x v="0"/>
    <x v="0"/>
    <x v="8"/>
    <x v="173"/>
    <x v="0"/>
    <x v="0"/>
    <s v="Trasferimento"/>
    <x v="0"/>
    <x v="4"/>
    <x v="0"/>
    <m/>
  </r>
  <r>
    <n v="189258"/>
    <x v="1"/>
    <x v="0"/>
    <x v="0"/>
    <x v="0"/>
    <x v="2"/>
    <x v="55"/>
    <x v="0"/>
    <x v="1"/>
    <s v="Trasferimento"/>
    <x v="1"/>
    <x v="7"/>
    <x v="0"/>
    <m/>
  </r>
  <r>
    <n v="140527"/>
    <x v="1"/>
    <x v="0"/>
    <x v="0"/>
    <x v="0"/>
    <x v="8"/>
    <x v="17"/>
    <x v="0"/>
    <x v="1"/>
    <s v="Trasferimento"/>
    <x v="1"/>
    <x v="6"/>
    <x v="0"/>
    <s v="BG"/>
  </r>
  <r>
    <n v="129233"/>
    <x v="1"/>
    <x v="0"/>
    <x v="0"/>
    <x v="0"/>
    <x v="8"/>
    <x v="17"/>
    <x v="0"/>
    <x v="1"/>
    <s v="Trasferimento"/>
    <x v="1"/>
    <x v="2"/>
    <x v="0"/>
    <m/>
  </r>
  <r>
    <n v="218765"/>
    <x v="1"/>
    <x v="0"/>
    <x v="0"/>
    <x v="1"/>
    <x v="1"/>
    <x v="239"/>
    <x v="0"/>
    <x v="1"/>
    <s v="Trasferimento"/>
    <x v="1"/>
    <x v="7"/>
    <x v="0"/>
    <m/>
  </r>
  <r>
    <n v="218766"/>
    <x v="1"/>
    <x v="0"/>
    <x v="0"/>
    <x v="1"/>
    <x v="1"/>
    <x v="239"/>
    <x v="0"/>
    <x v="1"/>
    <s v="Trasferimento"/>
    <x v="1"/>
    <x v="5"/>
    <x v="0"/>
    <m/>
  </r>
  <r>
    <n v="201908"/>
    <x v="0"/>
    <x v="0"/>
    <x v="0"/>
    <x v="0"/>
    <x v="7"/>
    <x v="275"/>
    <x v="0"/>
    <x v="0"/>
    <s v="Trasferimento"/>
    <x v="0"/>
    <x v="0"/>
    <x v="0"/>
    <m/>
  </r>
  <r>
    <n v="202503"/>
    <x v="0"/>
    <x v="0"/>
    <x v="0"/>
    <x v="0"/>
    <x v="7"/>
    <x v="275"/>
    <x v="0"/>
    <x v="0"/>
    <s v="Trasferimento"/>
    <x v="0"/>
    <x v="0"/>
    <x v="0"/>
    <m/>
  </r>
  <r>
    <n v="103862"/>
    <x v="0"/>
    <x v="0"/>
    <x v="0"/>
    <x v="0"/>
    <x v="1"/>
    <x v="239"/>
    <x v="0"/>
    <x v="0"/>
    <s v="Trasferimento"/>
    <x v="1"/>
    <x v="3"/>
    <x v="0"/>
    <m/>
  </r>
  <r>
    <n v="120468"/>
    <x v="0"/>
    <x v="0"/>
    <x v="0"/>
    <x v="0"/>
    <x v="8"/>
    <x v="173"/>
    <x v="0"/>
    <x v="0"/>
    <s v="Trasferimento"/>
    <x v="0"/>
    <x v="3"/>
    <x v="0"/>
    <m/>
  </r>
  <r>
    <n v="121543"/>
    <x v="0"/>
    <x v="0"/>
    <x v="0"/>
    <x v="0"/>
    <x v="8"/>
    <x v="173"/>
    <x v="0"/>
    <x v="1"/>
    <s v="Trasferimento"/>
    <x v="0"/>
    <x v="3"/>
    <x v="0"/>
    <m/>
  </r>
  <r>
    <n v="13333"/>
    <x v="0"/>
    <x v="0"/>
    <x v="0"/>
    <x v="0"/>
    <x v="1"/>
    <x v="239"/>
    <x v="0"/>
    <x v="0"/>
    <s v="Trasferimento"/>
    <x v="1"/>
    <x v="4"/>
    <x v="0"/>
    <m/>
  </r>
  <r>
    <n v="186858"/>
    <x v="0"/>
    <x v="0"/>
    <x v="0"/>
    <x v="0"/>
    <x v="11"/>
    <x v="280"/>
    <x v="0"/>
    <x v="0"/>
    <s v="Trasferimento"/>
    <x v="0"/>
    <x v="0"/>
    <x v="0"/>
    <m/>
  </r>
  <r>
    <n v="69983"/>
    <x v="0"/>
    <x v="0"/>
    <x v="0"/>
    <x v="0"/>
    <x v="7"/>
    <x v="45"/>
    <x v="0"/>
    <x v="0"/>
    <s v="Trasferimento"/>
    <x v="1"/>
    <x v="0"/>
    <x v="0"/>
    <m/>
  </r>
  <r>
    <n v="180082"/>
    <x v="1"/>
    <x v="0"/>
    <x v="0"/>
    <x v="0"/>
    <x v="4"/>
    <x v="154"/>
    <x v="0"/>
    <x v="1"/>
    <s v="Trasferimento"/>
    <x v="1"/>
    <x v="7"/>
    <x v="0"/>
    <s v="B"/>
  </r>
  <r>
    <n v="139439"/>
    <x v="1"/>
    <x v="0"/>
    <x v="0"/>
    <x v="0"/>
    <x v="4"/>
    <x v="154"/>
    <x v="0"/>
    <x v="0"/>
    <s v="Trasferimento"/>
    <x v="1"/>
    <x v="7"/>
    <x v="0"/>
    <s v="BG"/>
  </r>
  <r>
    <n v="24893"/>
    <x v="0"/>
    <x v="0"/>
    <x v="0"/>
    <x v="0"/>
    <x v="4"/>
    <x v="154"/>
    <x v="0"/>
    <x v="0"/>
    <s v="Trasferimento"/>
    <x v="1"/>
    <x v="3"/>
    <x v="0"/>
    <m/>
  </r>
  <r>
    <n v="5246"/>
    <x v="0"/>
    <x v="0"/>
    <x v="0"/>
    <x v="0"/>
    <x v="4"/>
    <x v="154"/>
    <x v="0"/>
    <x v="0"/>
    <s v="Trasferimento"/>
    <x v="1"/>
    <x v="0"/>
    <x v="0"/>
    <m/>
  </r>
  <r>
    <n v="143995"/>
    <x v="1"/>
    <x v="0"/>
    <x v="0"/>
    <x v="0"/>
    <x v="4"/>
    <x v="154"/>
    <x v="0"/>
    <x v="0"/>
    <s v="Trasferimento"/>
    <x v="1"/>
    <x v="6"/>
    <x v="0"/>
    <s v="B"/>
  </r>
  <r>
    <n v="144293"/>
    <x v="1"/>
    <x v="0"/>
    <x v="0"/>
    <x v="0"/>
    <x v="4"/>
    <x v="154"/>
    <x v="0"/>
    <x v="0"/>
    <s v="Trasferimento"/>
    <x v="1"/>
    <x v="7"/>
    <x v="0"/>
    <s v="BG"/>
  </r>
  <r>
    <n v="104364"/>
    <x v="0"/>
    <x v="0"/>
    <x v="2"/>
    <x v="1"/>
    <x v="1"/>
    <x v="20"/>
    <x v="0"/>
    <x v="0"/>
    <s v="Trasferimento"/>
    <x v="0"/>
    <x v="4"/>
    <x v="0"/>
    <m/>
  </r>
  <r>
    <n v="104362"/>
    <x v="0"/>
    <x v="0"/>
    <x v="2"/>
    <x v="4"/>
    <x v="1"/>
    <x v="20"/>
    <x v="0"/>
    <x v="0"/>
    <s v="Trasferimento"/>
    <x v="0"/>
    <x v="4"/>
    <x v="0"/>
    <m/>
  </r>
  <r>
    <n v="59343"/>
    <x v="0"/>
    <x v="0"/>
    <x v="0"/>
    <x v="0"/>
    <x v="1"/>
    <x v="26"/>
    <x v="0"/>
    <x v="0"/>
    <s v="Trasferimento"/>
    <x v="1"/>
    <x v="0"/>
    <x v="0"/>
    <m/>
  </r>
  <r>
    <n v="12318"/>
    <x v="0"/>
    <x v="0"/>
    <x v="0"/>
    <x v="0"/>
    <x v="11"/>
    <x v="280"/>
    <x v="0"/>
    <x v="0"/>
    <s v="Trasferimento"/>
    <x v="0"/>
    <x v="4"/>
    <x v="0"/>
    <m/>
  </r>
  <r>
    <n v="154556"/>
    <x v="0"/>
    <x v="0"/>
    <x v="0"/>
    <x v="0"/>
    <x v="2"/>
    <x v="307"/>
    <x v="0"/>
    <x v="1"/>
    <s v="Trasferimento"/>
    <x v="1"/>
    <x v="1"/>
    <x v="0"/>
    <m/>
  </r>
  <r>
    <n v="109455"/>
    <x v="0"/>
    <x v="2"/>
    <x v="0"/>
    <x v="0"/>
    <x v="2"/>
    <x v="307"/>
    <x v="1"/>
    <x v="1"/>
    <s v="Trasferimento"/>
    <x v="1"/>
    <x v="8"/>
    <x v="0"/>
    <m/>
  </r>
  <r>
    <n v="231782"/>
    <x v="0"/>
    <x v="0"/>
    <x v="0"/>
    <x v="1"/>
    <x v="7"/>
    <x v="9"/>
    <x v="0"/>
    <x v="1"/>
    <s v="Trasferimento"/>
    <x v="0"/>
    <x v="4"/>
    <x v="0"/>
    <m/>
  </r>
  <r>
    <n v="231784"/>
    <x v="0"/>
    <x v="0"/>
    <x v="0"/>
    <x v="1"/>
    <x v="7"/>
    <x v="9"/>
    <x v="0"/>
    <x v="0"/>
    <s v="Trasferimento"/>
    <x v="0"/>
    <x v="3"/>
    <x v="0"/>
    <m/>
  </r>
  <r>
    <n v="134787"/>
    <x v="0"/>
    <x v="0"/>
    <x v="2"/>
    <x v="4"/>
    <x v="7"/>
    <x v="9"/>
    <x v="0"/>
    <x v="0"/>
    <s v="Trasferimento"/>
    <x v="0"/>
    <x v="0"/>
    <x v="0"/>
    <m/>
  </r>
  <r>
    <n v="170442"/>
    <x v="0"/>
    <x v="0"/>
    <x v="0"/>
    <x v="0"/>
    <x v="7"/>
    <x v="9"/>
    <x v="0"/>
    <x v="0"/>
    <s v="Trasferimento"/>
    <x v="0"/>
    <x v="0"/>
    <x v="0"/>
    <m/>
  </r>
  <r>
    <n v="149174"/>
    <x v="1"/>
    <x v="0"/>
    <x v="0"/>
    <x v="0"/>
    <x v="2"/>
    <x v="313"/>
    <x v="0"/>
    <x v="0"/>
    <s v="Trasferimento"/>
    <x v="1"/>
    <x v="6"/>
    <x v="0"/>
    <s v="BG"/>
  </r>
  <r>
    <n v="218458"/>
    <x v="1"/>
    <x v="0"/>
    <x v="0"/>
    <x v="0"/>
    <x v="2"/>
    <x v="313"/>
    <x v="0"/>
    <x v="0"/>
    <s v="Trasferimento"/>
    <x v="1"/>
    <x v="2"/>
    <x v="0"/>
    <m/>
  </r>
  <r>
    <n v="187503"/>
    <x v="1"/>
    <x v="0"/>
    <x v="0"/>
    <x v="0"/>
    <x v="2"/>
    <x v="313"/>
    <x v="0"/>
    <x v="1"/>
    <s v="Trasferimento"/>
    <x v="1"/>
    <x v="7"/>
    <x v="0"/>
    <s v="B"/>
  </r>
  <r>
    <n v="128641"/>
    <x v="1"/>
    <x v="0"/>
    <x v="0"/>
    <x v="0"/>
    <x v="2"/>
    <x v="313"/>
    <x v="0"/>
    <x v="0"/>
    <s v="Trasferimento"/>
    <x v="1"/>
    <x v="6"/>
    <x v="0"/>
    <s v="B"/>
  </r>
  <r>
    <n v="170652"/>
    <x v="1"/>
    <x v="0"/>
    <x v="0"/>
    <x v="0"/>
    <x v="2"/>
    <x v="313"/>
    <x v="0"/>
    <x v="0"/>
    <s v="Trasferimento"/>
    <x v="1"/>
    <x v="5"/>
    <x v="0"/>
    <s v="B"/>
  </r>
  <r>
    <n v="18723"/>
    <x v="0"/>
    <x v="0"/>
    <x v="0"/>
    <x v="0"/>
    <x v="2"/>
    <x v="139"/>
    <x v="0"/>
    <x v="0"/>
    <s v="Trasferimento"/>
    <x v="1"/>
    <x v="4"/>
    <x v="0"/>
    <m/>
  </r>
  <r>
    <n v="228382"/>
    <x v="0"/>
    <x v="0"/>
    <x v="0"/>
    <x v="1"/>
    <x v="7"/>
    <x v="30"/>
    <x v="0"/>
    <x v="0"/>
    <s v="Trasferimento"/>
    <x v="1"/>
    <x v="1"/>
    <x v="0"/>
    <m/>
  </r>
  <r>
    <n v="232874"/>
    <x v="0"/>
    <x v="0"/>
    <x v="0"/>
    <x v="0"/>
    <x v="7"/>
    <x v="30"/>
    <x v="0"/>
    <x v="0"/>
    <s v="Trasferimento"/>
    <x v="1"/>
    <x v="1"/>
    <x v="0"/>
    <m/>
  </r>
  <r>
    <n v="22285"/>
    <x v="0"/>
    <x v="0"/>
    <x v="0"/>
    <x v="0"/>
    <x v="7"/>
    <x v="30"/>
    <x v="0"/>
    <x v="0"/>
    <s v="Trasferimento"/>
    <x v="1"/>
    <x v="0"/>
    <x v="0"/>
    <m/>
  </r>
  <r>
    <n v="226771"/>
    <x v="0"/>
    <x v="0"/>
    <x v="0"/>
    <x v="0"/>
    <x v="7"/>
    <x v="9"/>
    <x v="0"/>
    <x v="0"/>
    <s v="Trasferimento"/>
    <x v="0"/>
    <x v="0"/>
    <x v="0"/>
    <m/>
  </r>
  <r>
    <n v="213427"/>
    <x v="0"/>
    <x v="0"/>
    <x v="0"/>
    <x v="0"/>
    <x v="7"/>
    <x v="9"/>
    <x v="0"/>
    <x v="0"/>
    <s v="Trasferimento"/>
    <x v="0"/>
    <x v="1"/>
    <x v="0"/>
    <m/>
  </r>
  <r>
    <n v="176342"/>
    <x v="1"/>
    <x v="0"/>
    <x v="0"/>
    <x v="0"/>
    <x v="7"/>
    <x v="334"/>
    <x v="0"/>
    <x v="1"/>
    <s v="Trasferimento"/>
    <x v="1"/>
    <x v="2"/>
    <x v="0"/>
    <s v="BG"/>
  </r>
  <r>
    <n v="145006"/>
    <x v="1"/>
    <x v="0"/>
    <x v="0"/>
    <x v="0"/>
    <x v="7"/>
    <x v="334"/>
    <x v="0"/>
    <x v="1"/>
    <s v="Trasferimento"/>
    <x v="1"/>
    <x v="6"/>
    <x v="0"/>
    <s v="BG"/>
  </r>
  <r>
    <n v="198153"/>
    <x v="1"/>
    <x v="0"/>
    <x v="0"/>
    <x v="0"/>
    <x v="7"/>
    <x v="334"/>
    <x v="0"/>
    <x v="1"/>
    <s v="Trasferimento"/>
    <x v="1"/>
    <x v="7"/>
    <x v="0"/>
    <s v="B"/>
  </r>
  <r>
    <n v="158108"/>
    <x v="1"/>
    <x v="0"/>
    <x v="0"/>
    <x v="0"/>
    <x v="7"/>
    <x v="334"/>
    <x v="0"/>
    <x v="0"/>
    <s v="Trasferimento"/>
    <x v="1"/>
    <x v="6"/>
    <x v="0"/>
    <s v="B"/>
  </r>
  <r>
    <n v="186679"/>
    <x v="1"/>
    <x v="0"/>
    <x v="0"/>
    <x v="0"/>
    <x v="7"/>
    <x v="334"/>
    <x v="0"/>
    <x v="0"/>
    <s v="Trasferimento"/>
    <x v="1"/>
    <x v="6"/>
    <x v="0"/>
    <m/>
  </r>
  <r>
    <n v="124901"/>
    <x v="0"/>
    <x v="0"/>
    <x v="2"/>
    <x v="0"/>
    <x v="2"/>
    <x v="364"/>
    <x v="0"/>
    <x v="1"/>
    <s v="Trasferimento"/>
    <x v="1"/>
    <x v="3"/>
    <x v="0"/>
    <m/>
  </r>
  <r>
    <n v="106389"/>
    <x v="0"/>
    <x v="0"/>
    <x v="0"/>
    <x v="1"/>
    <x v="7"/>
    <x v="51"/>
    <x v="0"/>
    <x v="1"/>
    <s v="Trasferimento"/>
    <x v="1"/>
    <x v="4"/>
    <x v="0"/>
    <m/>
  </r>
  <r>
    <n v="111075"/>
    <x v="0"/>
    <x v="0"/>
    <x v="0"/>
    <x v="0"/>
    <x v="8"/>
    <x v="355"/>
    <x v="0"/>
    <x v="0"/>
    <s v="Trasferimento"/>
    <x v="0"/>
    <x v="0"/>
    <x v="0"/>
    <m/>
  </r>
  <r>
    <n v="216941"/>
    <x v="0"/>
    <x v="0"/>
    <x v="0"/>
    <x v="1"/>
    <x v="8"/>
    <x v="355"/>
    <x v="0"/>
    <x v="0"/>
    <s v="Trasferimento"/>
    <x v="0"/>
    <x v="0"/>
    <x v="0"/>
    <m/>
  </r>
  <r>
    <n v="180760"/>
    <x v="0"/>
    <x v="0"/>
    <x v="2"/>
    <x v="4"/>
    <x v="4"/>
    <x v="52"/>
    <x v="0"/>
    <x v="0"/>
    <s v="Trasferimento"/>
    <x v="1"/>
    <x v="0"/>
    <x v="0"/>
    <m/>
  </r>
  <r>
    <n v="220314"/>
    <x v="0"/>
    <x v="0"/>
    <x v="0"/>
    <x v="0"/>
    <x v="7"/>
    <x v="288"/>
    <x v="0"/>
    <x v="0"/>
    <s v="Trasferimento"/>
    <x v="3"/>
    <x v="0"/>
    <x v="0"/>
    <m/>
  </r>
  <r>
    <n v="201710"/>
    <x v="1"/>
    <x v="0"/>
    <x v="0"/>
    <x v="1"/>
    <x v="7"/>
    <x v="288"/>
    <x v="0"/>
    <x v="0"/>
    <s v="Trasferimento"/>
    <x v="3"/>
    <x v="7"/>
    <x v="0"/>
    <m/>
  </r>
  <r>
    <n v="154642"/>
    <x v="1"/>
    <x v="0"/>
    <x v="0"/>
    <x v="0"/>
    <x v="7"/>
    <x v="288"/>
    <x v="0"/>
    <x v="0"/>
    <s v="Trasferimento"/>
    <x v="3"/>
    <x v="2"/>
    <x v="0"/>
    <m/>
  </r>
  <r>
    <n v="119308"/>
    <x v="0"/>
    <x v="0"/>
    <x v="0"/>
    <x v="0"/>
    <x v="7"/>
    <x v="288"/>
    <x v="0"/>
    <x v="1"/>
    <s v="Trasferimento"/>
    <x v="3"/>
    <x v="3"/>
    <x v="0"/>
    <m/>
  </r>
  <r>
    <n v="154691"/>
    <x v="0"/>
    <x v="0"/>
    <x v="0"/>
    <x v="0"/>
    <x v="7"/>
    <x v="288"/>
    <x v="0"/>
    <x v="1"/>
    <s v="Trasferimento"/>
    <x v="3"/>
    <x v="0"/>
    <x v="0"/>
    <m/>
  </r>
  <r>
    <n v="224687"/>
    <x v="0"/>
    <x v="0"/>
    <x v="0"/>
    <x v="0"/>
    <x v="7"/>
    <x v="288"/>
    <x v="0"/>
    <x v="0"/>
    <s v="Trasferimento"/>
    <x v="3"/>
    <x v="3"/>
    <x v="0"/>
    <m/>
  </r>
  <r>
    <n v="68909"/>
    <x v="0"/>
    <x v="0"/>
    <x v="0"/>
    <x v="0"/>
    <x v="7"/>
    <x v="288"/>
    <x v="0"/>
    <x v="1"/>
    <s v="Trasferimento"/>
    <x v="3"/>
    <x v="1"/>
    <x v="0"/>
    <m/>
  </r>
  <r>
    <n v="62673"/>
    <x v="0"/>
    <x v="0"/>
    <x v="0"/>
    <x v="0"/>
    <x v="7"/>
    <x v="288"/>
    <x v="0"/>
    <x v="0"/>
    <s v="Trasferimento"/>
    <x v="3"/>
    <x v="1"/>
    <x v="0"/>
    <m/>
  </r>
  <r>
    <n v="98768"/>
    <x v="0"/>
    <x v="0"/>
    <x v="0"/>
    <x v="0"/>
    <x v="12"/>
    <x v="269"/>
    <x v="0"/>
    <x v="0"/>
    <s v="Trasferimento"/>
    <x v="1"/>
    <x v="4"/>
    <x v="0"/>
    <m/>
  </r>
  <r>
    <n v="29944"/>
    <x v="0"/>
    <x v="0"/>
    <x v="0"/>
    <x v="0"/>
    <x v="12"/>
    <x v="269"/>
    <x v="0"/>
    <x v="1"/>
    <s v="Trasferimento"/>
    <x v="1"/>
    <x v="4"/>
    <x v="0"/>
    <m/>
  </r>
  <r>
    <n v="60712"/>
    <x v="0"/>
    <x v="0"/>
    <x v="0"/>
    <x v="0"/>
    <x v="4"/>
    <x v="65"/>
    <x v="0"/>
    <x v="0"/>
    <s v="Trasferimento"/>
    <x v="1"/>
    <x v="3"/>
    <x v="0"/>
    <m/>
  </r>
  <r>
    <n v="119268"/>
    <x v="0"/>
    <x v="0"/>
    <x v="0"/>
    <x v="0"/>
    <x v="4"/>
    <x v="65"/>
    <x v="0"/>
    <x v="0"/>
    <s v="Trasferimento"/>
    <x v="1"/>
    <x v="4"/>
    <x v="0"/>
    <m/>
  </r>
  <r>
    <n v="133511"/>
    <x v="0"/>
    <x v="0"/>
    <x v="0"/>
    <x v="0"/>
    <x v="7"/>
    <x v="11"/>
    <x v="0"/>
    <x v="0"/>
    <s v="Trasferimento"/>
    <x v="1"/>
    <x v="0"/>
    <x v="0"/>
    <m/>
  </r>
  <r>
    <n v="204311"/>
    <x v="0"/>
    <x v="0"/>
    <x v="0"/>
    <x v="0"/>
    <x v="12"/>
    <x v="269"/>
    <x v="0"/>
    <x v="0"/>
    <s v="Trasferimento"/>
    <x v="1"/>
    <x v="3"/>
    <x v="0"/>
    <m/>
  </r>
  <r>
    <n v="113887"/>
    <x v="0"/>
    <x v="0"/>
    <x v="0"/>
    <x v="0"/>
    <x v="1"/>
    <x v="320"/>
    <x v="0"/>
    <x v="0"/>
    <s v="Trasferimento"/>
    <x v="1"/>
    <x v="4"/>
    <x v="0"/>
    <m/>
  </r>
  <r>
    <n v="33016"/>
    <x v="0"/>
    <x v="0"/>
    <x v="0"/>
    <x v="0"/>
    <x v="1"/>
    <x v="320"/>
    <x v="0"/>
    <x v="0"/>
    <s v="Trasferimento"/>
    <x v="1"/>
    <x v="0"/>
    <x v="0"/>
    <m/>
  </r>
  <r>
    <n v="31694"/>
    <x v="0"/>
    <x v="0"/>
    <x v="0"/>
    <x v="0"/>
    <x v="7"/>
    <x v="69"/>
    <x v="0"/>
    <x v="1"/>
    <s v="Trasferimento"/>
    <x v="1"/>
    <x v="3"/>
    <x v="0"/>
    <m/>
  </r>
  <r>
    <n v="84789"/>
    <x v="0"/>
    <x v="0"/>
    <x v="0"/>
    <x v="0"/>
    <x v="7"/>
    <x v="69"/>
    <x v="0"/>
    <x v="1"/>
    <s v="Trasferimento"/>
    <x v="1"/>
    <x v="1"/>
    <x v="0"/>
    <m/>
  </r>
  <r>
    <n v="212372"/>
    <x v="0"/>
    <x v="0"/>
    <x v="0"/>
    <x v="0"/>
    <x v="1"/>
    <x v="320"/>
    <x v="0"/>
    <x v="0"/>
    <s v="Trasferimento"/>
    <x v="1"/>
    <x v="0"/>
    <x v="0"/>
    <m/>
  </r>
  <r>
    <n v="116077"/>
    <x v="0"/>
    <x v="0"/>
    <x v="0"/>
    <x v="0"/>
    <x v="7"/>
    <x v="69"/>
    <x v="0"/>
    <x v="0"/>
    <s v="Trasferimento"/>
    <x v="1"/>
    <x v="1"/>
    <x v="0"/>
    <m/>
  </r>
  <r>
    <n v="155646"/>
    <x v="0"/>
    <x v="0"/>
    <x v="0"/>
    <x v="0"/>
    <x v="12"/>
    <x v="269"/>
    <x v="0"/>
    <x v="0"/>
    <s v="Trasferimento"/>
    <x v="1"/>
    <x v="0"/>
    <x v="0"/>
    <m/>
  </r>
  <r>
    <n v="139517"/>
    <x v="0"/>
    <x v="0"/>
    <x v="0"/>
    <x v="0"/>
    <x v="1"/>
    <x v="320"/>
    <x v="0"/>
    <x v="0"/>
    <s v="Trasferimento"/>
    <x v="1"/>
    <x v="0"/>
    <x v="0"/>
    <m/>
  </r>
  <r>
    <n v="84087"/>
    <x v="0"/>
    <x v="0"/>
    <x v="0"/>
    <x v="0"/>
    <x v="2"/>
    <x v="153"/>
    <x v="0"/>
    <x v="0"/>
    <s v="Trasferimento"/>
    <x v="0"/>
    <x v="3"/>
    <x v="0"/>
    <m/>
  </r>
  <r>
    <n v="159855"/>
    <x v="0"/>
    <x v="0"/>
    <x v="0"/>
    <x v="0"/>
    <x v="12"/>
    <x v="269"/>
    <x v="0"/>
    <x v="0"/>
    <s v="Trasferimento"/>
    <x v="1"/>
    <x v="0"/>
    <x v="0"/>
    <m/>
  </r>
  <r>
    <n v="212320"/>
    <x v="0"/>
    <x v="0"/>
    <x v="0"/>
    <x v="0"/>
    <x v="1"/>
    <x v="320"/>
    <x v="0"/>
    <x v="0"/>
    <s v="Trasferimento"/>
    <x v="1"/>
    <x v="4"/>
    <x v="0"/>
    <m/>
  </r>
  <r>
    <n v="174734"/>
    <x v="1"/>
    <x v="0"/>
    <x v="0"/>
    <x v="0"/>
    <x v="12"/>
    <x v="269"/>
    <x v="0"/>
    <x v="0"/>
    <s v="Trasferimento"/>
    <x v="1"/>
    <x v="7"/>
    <x v="0"/>
    <m/>
  </r>
  <r>
    <n v="207663"/>
    <x v="0"/>
    <x v="0"/>
    <x v="0"/>
    <x v="0"/>
    <x v="1"/>
    <x v="320"/>
    <x v="0"/>
    <x v="0"/>
    <s v="Trasferimento"/>
    <x v="1"/>
    <x v="0"/>
    <x v="0"/>
    <m/>
  </r>
  <r>
    <n v="112883"/>
    <x v="0"/>
    <x v="0"/>
    <x v="0"/>
    <x v="0"/>
    <x v="1"/>
    <x v="320"/>
    <x v="0"/>
    <x v="0"/>
    <s v="Trasferimento"/>
    <x v="1"/>
    <x v="0"/>
    <x v="0"/>
    <m/>
  </r>
  <r>
    <n v="219969"/>
    <x v="0"/>
    <x v="0"/>
    <x v="0"/>
    <x v="0"/>
    <x v="1"/>
    <x v="320"/>
    <x v="0"/>
    <x v="1"/>
    <s v="Trasferimento"/>
    <x v="1"/>
    <x v="3"/>
    <x v="0"/>
    <m/>
  </r>
  <r>
    <n v="220166"/>
    <x v="0"/>
    <x v="0"/>
    <x v="0"/>
    <x v="0"/>
    <x v="1"/>
    <x v="320"/>
    <x v="0"/>
    <x v="0"/>
    <s v="Trasferimento"/>
    <x v="1"/>
    <x v="3"/>
    <x v="0"/>
    <m/>
  </r>
  <r>
    <n v="210003"/>
    <x v="0"/>
    <x v="0"/>
    <x v="0"/>
    <x v="0"/>
    <x v="1"/>
    <x v="320"/>
    <x v="0"/>
    <x v="1"/>
    <s v="Trasferimento"/>
    <x v="1"/>
    <x v="3"/>
    <x v="0"/>
    <m/>
  </r>
  <r>
    <n v="210006"/>
    <x v="0"/>
    <x v="0"/>
    <x v="0"/>
    <x v="0"/>
    <x v="1"/>
    <x v="320"/>
    <x v="0"/>
    <x v="0"/>
    <s v="Trasferimento"/>
    <x v="1"/>
    <x v="3"/>
    <x v="0"/>
    <m/>
  </r>
  <r>
    <n v="167968"/>
    <x v="0"/>
    <x v="0"/>
    <x v="0"/>
    <x v="0"/>
    <x v="1"/>
    <x v="320"/>
    <x v="0"/>
    <x v="0"/>
    <s v="Trasferimento"/>
    <x v="1"/>
    <x v="3"/>
    <x v="0"/>
    <m/>
  </r>
  <r>
    <n v="126353"/>
    <x v="0"/>
    <x v="0"/>
    <x v="0"/>
    <x v="0"/>
    <x v="1"/>
    <x v="320"/>
    <x v="0"/>
    <x v="0"/>
    <s v="Trasferimento"/>
    <x v="1"/>
    <x v="4"/>
    <x v="0"/>
    <m/>
  </r>
  <r>
    <n v="228631"/>
    <x v="0"/>
    <x v="0"/>
    <x v="0"/>
    <x v="0"/>
    <x v="1"/>
    <x v="320"/>
    <x v="0"/>
    <x v="0"/>
    <s v="Trasferimento"/>
    <x v="1"/>
    <x v="4"/>
    <x v="0"/>
    <m/>
  </r>
  <r>
    <n v="168670"/>
    <x v="0"/>
    <x v="0"/>
    <x v="2"/>
    <x v="0"/>
    <x v="1"/>
    <x v="320"/>
    <x v="0"/>
    <x v="0"/>
    <s v="Trasferimento"/>
    <x v="1"/>
    <x v="0"/>
    <x v="0"/>
    <m/>
  </r>
  <r>
    <n v="179329"/>
    <x v="0"/>
    <x v="0"/>
    <x v="0"/>
    <x v="0"/>
    <x v="1"/>
    <x v="320"/>
    <x v="0"/>
    <x v="0"/>
    <s v="Trasferimento"/>
    <x v="1"/>
    <x v="1"/>
    <x v="0"/>
    <m/>
  </r>
  <r>
    <n v="174824"/>
    <x v="0"/>
    <x v="0"/>
    <x v="0"/>
    <x v="0"/>
    <x v="1"/>
    <x v="320"/>
    <x v="0"/>
    <x v="0"/>
    <s v="Trasferimento"/>
    <x v="1"/>
    <x v="0"/>
    <x v="0"/>
    <m/>
  </r>
  <r>
    <n v="161206"/>
    <x v="0"/>
    <x v="0"/>
    <x v="2"/>
    <x v="1"/>
    <x v="1"/>
    <x v="320"/>
    <x v="0"/>
    <x v="0"/>
    <s v="Trasferimento"/>
    <x v="1"/>
    <x v="0"/>
    <x v="0"/>
    <m/>
  </r>
  <r>
    <n v="161203"/>
    <x v="0"/>
    <x v="0"/>
    <x v="2"/>
    <x v="1"/>
    <x v="1"/>
    <x v="320"/>
    <x v="0"/>
    <x v="1"/>
    <s v="Trasferimento"/>
    <x v="1"/>
    <x v="0"/>
    <x v="0"/>
    <m/>
  </r>
  <r>
    <n v="144299"/>
    <x v="0"/>
    <x v="0"/>
    <x v="0"/>
    <x v="0"/>
    <x v="1"/>
    <x v="320"/>
    <x v="0"/>
    <x v="0"/>
    <s v="Trasferimento"/>
    <x v="1"/>
    <x v="0"/>
    <x v="0"/>
    <m/>
  </r>
  <r>
    <n v="104163"/>
    <x v="0"/>
    <x v="0"/>
    <x v="0"/>
    <x v="0"/>
    <x v="1"/>
    <x v="320"/>
    <x v="0"/>
    <x v="0"/>
    <s v="Trasferimento"/>
    <x v="1"/>
    <x v="1"/>
    <x v="0"/>
    <m/>
  </r>
  <r>
    <n v="213707"/>
    <x v="1"/>
    <x v="0"/>
    <x v="0"/>
    <x v="0"/>
    <x v="13"/>
    <x v="177"/>
    <x v="0"/>
    <x v="0"/>
    <s v="Trasferimento"/>
    <x v="1"/>
    <x v="6"/>
    <x v="0"/>
    <s v="B"/>
  </r>
  <r>
    <n v="205065"/>
    <x v="1"/>
    <x v="0"/>
    <x v="0"/>
    <x v="0"/>
    <x v="1"/>
    <x v="320"/>
    <x v="0"/>
    <x v="0"/>
    <s v="Trasferimento"/>
    <x v="1"/>
    <x v="6"/>
    <x v="0"/>
    <m/>
  </r>
  <r>
    <n v="128484"/>
    <x v="0"/>
    <x v="0"/>
    <x v="2"/>
    <x v="0"/>
    <x v="7"/>
    <x v="182"/>
    <x v="0"/>
    <x v="0"/>
    <s v="Trasferimento"/>
    <x v="1"/>
    <x v="1"/>
    <x v="0"/>
    <m/>
  </r>
  <r>
    <n v="35179"/>
    <x v="0"/>
    <x v="0"/>
    <x v="0"/>
    <x v="0"/>
    <x v="11"/>
    <x v="174"/>
    <x v="0"/>
    <x v="0"/>
    <s v="Trasferimento"/>
    <x v="3"/>
    <x v="0"/>
    <x v="0"/>
    <m/>
  </r>
  <r>
    <n v="233040"/>
    <x v="0"/>
    <x v="0"/>
    <x v="0"/>
    <x v="0"/>
    <x v="4"/>
    <x v="80"/>
    <x v="0"/>
    <x v="0"/>
    <s v="Trasferimento"/>
    <x v="1"/>
    <x v="0"/>
    <x v="0"/>
    <m/>
  </r>
  <r>
    <n v="135445"/>
    <x v="0"/>
    <x v="0"/>
    <x v="0"/>
    <x v="0"/>
    <x v="7"/>
    <x v="33"/>
    <x v="0"/>
    <x v="0"/>
    <s v="Trasferimento"/>
    <x v="1"/>
    <x v="0"/>
    <x v="0"/>
    <m/>
  </r>
  <r>
    <n v="226535"/>
    <x v="0"/>
    <x v="0"/>
    <x v="0"/>
    <x v="2"/>
    <x v="4"/>
    <x v="83"/>
    <x v="0"/>
    <x v="0"/>
    <s v="Trasferimento"/>
    <x v="0"/>
    <x v="0"/>
    <x v="0"/>
    <m/>
  </r>
  <r>
    <n v="192566"/>
    <x v="0"/>
    <x v="0"/>
    <x v="0"/>
    <x v="0"/>
    <x v="14"/>
    <x v="232"/>
    <x v="0"/>
    <x v="0"/>
    <s v="Trasferimento"/>
    <x v="0"/>
    <x v="4"/>
    <x v="0"/>
    <m/>
  </r>
  <r>
    <n v="96137"/>
    <x v="0"/>
    <x v="0"/>
    <x v="0"/>
    <x v="0"/>
    <x v="1"/>
    <x v="320"/>
    <x v="0"/>
    <x v="0"/>
    <s v="Trasferimento"/>
    <x v="1"/>
    <x v="0"/>
    <x v="0"/>
    <m/>
  </r>
  <r>
    <n v="196190"/>
    <x v="0"/>
    <x v="0"/>
    <x v="0"/>
    <x v="0"/>
    <x v="11"/>
    <x v="371"/>
    <x v="0"/>
    <x v="1"/>
    <s v="Trasferimento"/>
    <x v="1"/>
    <x v="0"/>
    <x v="0"/>
    <m/>
  </r>
  <r>
    <n v="45658"/>
    <x v="0"/>
    <x v="0"/>
    <x v="0"/>
    <x v="0"/>
    <x v="11"/>
    <x v="371"/>
    <x v="0"/>
    <x v="0"/>
    <s v="Trasferimento"/>
    <x v="1"/>
    <x v="0"/>
    <x v="0"/>
    <m/>
  </r>
  <r>
    <n v="224132"/>
    <x v="0"/>
    <x v="1"/>
    <x v="2"/>
    <x v="1"/>
    <x v="14"/>
    <x v="386"/>
    <x v="0"/>
    <x v="0"/>
    <s v="Trasferimento"/>
    <x v="1"/>
    <x v="3"/>
    <x v="0"/>
    <m/>
  </r>
  <r>
    <n v="196903"/>
    <x v="0"/>
    <x v="0"/>
    <x v="2"/>
    <x v="0"/>
    <x v="1"/>
    <x v="320"/>
    <x v="0"/>
    <x v="0"/>
    <s v="Trasferimento"/>
    <x v="1"/>
    <x v="0"/>
    <x v="0"/>
    <m/>
  </r>
  <r>
    <n v="204543"/>
    <x v="0"/>
    <x v="0"/>
    <x v="0"/>
    <x v="0"/>
    <x v="1"/>
    <x v="320"/>
    <x v="0"/>
    <x v="1"/>
    <s v="Trasferimento"/>
    <x v="1"/>
    <x v="3"/>
    <x v="0"/>
    <m/>
  </r>
  <r>
    <n v="190803"/>
    <x v="1"/>
    <x v="0"/>
    <x v="0"/>
    <x v="0"/>
    <x v="1"/>
    <x v="320"/>
    <x v="0"/>
    <x v="1"/>
    <s v="Trasferimento"/>
    <x v="1"/>
    <x v="7"/>
    <x v="0"/>
    <s v="B"/>
  </r>
  <r>
    <n v="150371"/>
    <x v="0"/>
    <x v="0"/>
    <x v="0"/>
    <x v="0"/>
    <x v="1"/>
    <x v="320"/>
    <x v="0"/>
    <x v="0"/>
    <s v="Trasferimento"/>
    <x v="1"/>
    <x v="0"/>
    <x v="0"/>
    <m/>
  </r>
  <r>
    <n v="16715"/>
    <x v="0"/>
    <x v="0"/>
    <x v="0"/>
    <x v="0"/>
    <x v="0"/>
    <x v="76"/>
    <x v="0"/>
    <x v="1"/>
    <s v="Trasferimento"/>
    <x v="0"/>
    <x v="4"/>
    <x v="0"/>
    <m/>
  </r>
  <r>
    <n v="19120"/>
    <x v="0"/>
    <x v="0"/>
    <x v="0"/>
    <x v="0"/>
    <x v="12"/>
    <x v="323"/>
    <x v="0"/>
    <x v="0"/>
    <s v="Trasferimento"/>
    <x v="1"/>
    <x v="4"/>
    <x v="0"/>
    <m/>
  </r>
  <r>
    <n v="99805"/>
    <x v="0"/>
    <x v="0"/>
    <x v="0"/>
    <x v="0"/>
    <x v="12"/>
    <x v="323"/>
    <x v="0"/>
    <x v="1"/>
    <s v="Trasferimento"/>
    <x v="1"/>
    <x v="4"/>
    <x v="0"/>
    <m/>
  </r>
  <r>
    <n v="130674"/>
    <x v="0"/>
    <x v="0"/>
    <x v="0"/>
    <x v="0"/>
    <x v="14"/>
    <x v="386"/>
    <x v="0"/>
    <x v="0"/>
    <s v="Trasferimento"/>
    <x v="1"/>
    <x v="3"/>
    <x v="0"/>
    <m/>
  </r>
  <r>
    <n v="149592"/>
    <x v="0"/>
    <x v="0"/>
    <x v="0"/>
    <x v="0"/>
    <x v="14"/>
    <x v="386"/>
    <x v="0"/>
    <x v="1"/>
    <s v="Trasferimento"/>
    <x v="1"/>
    <x v="3"/>
    <x v="0"/>
    <m/>
  </r>
  <r>
    <n v="143040"/>
    <x v="0"/>
    <x v="0"/>
    <x v="0"/>
    <x v="0"/>
    <x v="14"/>
    <x v="386"/>
    <x v="0"/>
    <x v="0"/>
    <s v="Trasferimento"/>
    <x v="1"/>
    <x v="3"/>
    <x v="0"/>
    <m/>
  </r>
  <r>
    <n v="109270"/>
    <x v="0"/>
    <x v="0"/>
    <x v="0"/>
    <x v="0"/>
    <x v="14"/>
    <x v="386"/>
    <x v="0"/>
    <x v="0"/>
    <s v="Trasferimento"/>
    <x v="1"/>
    <x v="3"/>
    <x v="0"/>
    <m/>
  </r>
  <r>
    <n v="143061"/>
    <x v="0"/>
    <x v="0"/>
    <x v="0"/>
    <x v="0"/>
    <x v="14"/>
    <x v="386"/>
    <x v="0"/>
    <x v="0"/>
    <s v="Trasferimento"/>
    <x v="1"/>
    <x v="3"/>
    <x v="0"/>
    <m/>
  </r>
  <r>
    <n v="169527"/>
    <x v="0"/>
    <x v="0"/>
    <x v="0"/>
    <x v="0"/>
    <x v="14"/>
    <x v="386"/>
    <x v="0"/>
    <x v="0"/>
    <s v="Trasferimento"/>
    <x v="1"/>
    <x v="4"/>
    <x v="0"/>
    <m/>
  </r>
  <r>
    <n v="130657"/>
    <x v="0"/>
    <x v="0"/>
    <x v="0"/>
    <x v="0"/>
    <x v="14"/>
    <x v="386"/>
    <x v="0"/>
    <x v="0"/>
    <s v="Trasferimento"/>
    <x v="1"/>
    <x v="0"/>
    <x v="0"/>
    <m/>
  </r>
  <r>
    <n v="32999"/>
    <x v="0"/>
    <x v="0"/>
    <x v="0"/>
    <x v="0"/>
    <x v="1"/>
    <x v="320"/>
    <x v="0"/>
    <x v="0"/>
    <s v="Trasferimento"/>
    <x v="1"/>
    <x v="3"/>
    <x v="0"/>
    <m/>
  </r>
  <r>
    <n v="63209"/>
    <x v="0"/>
    <x v="0"/>
    <x v="0"/>
    <x v="0"/>
    <x v="9"/>
    <x v="196"/>
    <x v="0"/>
    <x v="0"/>
    <s v="Trasferimento"/>
    <x v="1"/>
    <x v="4"/>
    <x v="0"/>
    <m/>
  </r>
  <r>
    <n v="69891"/>
    <x v="0"/>
    <x v="0"/>
    <x v="2"/>
    <x v="4"/>
    <x v="11"/>
    <x v="142"/>
    <x v="0"/>
    <x v="0"/>
    <s v="Trasferimento"/>
    <x v="1"/>
    <x v="0"/>
    <x v="0"/>
    <m/>
  </r>
  <r>
    <n v="22931"/>
    <x v="0"/>
    <x v="0"/>
    <x v="0"/>
    <x v="0"/>
    <x v="4"/>
    <x v="88"/>
    <x v="0"/>
    <x v="0"/>
    <s v="Trasferimento"/>
    <x v="1"/>
    <x v="3"/>
    <x v="0"/>
    <m/>
  </r>
  <r>
    <n v="213438"/>
    <x v="0"/>
    <x v="0"/>
    <x v="0"/>
    <x v="0"/>
    <x v="1"/>
    <x v="320"/>
    <x v="0"/>
    <x v="0"/>
    <s v="Trasferimento"/>
    <x v="1"/>
    <x v="1"/>
    <x v="0"/>
    <m/>
  </r>
  <r>
    <n v="99489"/>
    <x v="0"/>
    <x v="0"/>
    <x v="0"/>
    <x v="0"/>
    <x v="4"/>
    <x v="88"/>
    <x v="0"/>
    <x v="1"/>
    <s v="Trasferimento"/>
    <x v="1"/>
    <x v="3"/>
    <x v="0"/>
    <m/>
  </r>
  <r>
    <n v="178801"/>
    <x v="1"/>
    <x v="0"/>
    <x v="0"/>
    <x v="0"/>
    <x v="1"/>
    <x v="320"/>
    <x v="0"/>
    <x v="1"/>
    <s v="Trasferimento"/>
    <x v="1"/>
    <x v="6"/>
    <x v="0"/>
    <m/>
  </r>
  <r>
    <n v="196734"/>
    <x v="0"/>
    <x v="0"/>
    <x v="0"/>
    <x v="0"/>
    <x v="2"/>
    <x v="292"/>
    <x v="0"/>
    <x v="0"/>
    <s v="Trasferimento"/>
    <x v="1"/>
    <x v="4"/>
    <x v="0"/>
    <m/>
  </r>
  <r>
    <n v="188455"/>
    <x v="0"/>
    <x v="0"/>
    <x v="0"/>
    <x v="0"/>
    <x v="2"/>
    <x v="292"/>
    <x v="0"/>
    <x v="0"/>
    <s v="Trasferimento"/>
    <x v="1"/>
    <x v="0"/>
    <x v="0"/>
    <m/>
  </r>
  <r>
    <n v="178005"/>
    <x v="0"/>
    <x v="0"/>
    <x v="0"/>
    <x v="0"/>
    <x v="2"/>
    <x v="292"/>
    <x v="0"/>
    <x v="0"/>
    <s v="Trasferimento"/>
    <x v="1"/>
    <x v="0"/>
    <x v="0"/>
    <m/>
  </r>
  <r>
    <n v="200604"/>
    <x v="0"/>
    <x v="0"/>
    <x v="0"/>
    <x v="0"/>
    <x v="2"/>
    <x v="292"/>
    <x v="0"/>
    <x v="0"/>
    <s v="Trasferimento"/>
    <x v="1"/>
    <x v="1"/>
    <x v="0"/>
    <m/>
  </r>
  <r>
    <n v="216381"/>
    <x v="0"/>
    <x v="0"/>
    <x v="2"/>
    <x v="2"/>
    <x v="2"/>
    <x v="292"/>
    <x v="0"/>
    <x v="0"/>
    <s v="Trasferimento"/>
    <x v="1"/>
    <x v="0"/>
    <x v="0"/>
    <m/>
  </r>
  <r>
    <n v="174831"/>
    <x v="0"/>
    <x v="0"/>
    <x v="0"/>
    <x v="0"/>
    <x v="2"/>
    <x v="292"/>
    <x v="0"/>
    <x v="0"/>
    <s v="Trasferimento"/>
    <x v="1"/>
    <x v="0"/>
    <x v="0"/>
    <m/>
  </r>
  <r>
    <n v="216376"/>
    <x v="0"/>
    <x v="0"/>
    <x v="0"/>
    <x v="0"/>
    <x v="2"/>
    <x v="292"/>
    <x v="0"/>
    <x v="0"/>
    <s v="Trasferimento"/>
    <x v="1"/>
    <x v="0"/>
    <x v="0"/>
    <m/>
  </r>
  <r>
    <n v="198963"/>
    <x v="0"/>
    <x v="0"/>
    <x v="0"/>
    <x v="0"/>
    <x v="2"/>
    <x v="292"/>
    <x v="0"/>
    <x v="0"/>
    <s v="Trasferimento"/>
    <x v="1"/>
    <x v="3"/>
    <x v="0"/>
    <m/>
  </r>
  <r>
    <n v="23175"/>
    <x v="0"/>
    <x v="0"/>
    <x v="0"/>
    <x v="0"/>
    <x v="2"/>
    <x v="292"/>
    <x v="0"/>
    <x v="1"/>
    <s v="Trasferimento"/>
    <x v="1"/>
    <x v="4"/>
    <x v="0"/>
    <m/>
  </r>
  <r>
    <n v="139380"/>
    <x v="0"/>
    <x v="0"/>
    <x v="0"/>
    <x v="0"/>
    <x v="2"/>
    <x v="292"/>
    <x v="0"/>
    <x v="1"/>
    <s v="Trasferimento"/>
    <x v="1"/>
    <x v="4"/>
    <x v="0"/>
    <m/>
  </r>
  <r>
    <n v="145069"/>
    <x v="0"/>
    <x v="0"/>
    <x v="0"/>
    <x v="3"/>
    <x v="2"/>
    <x v="292"/>
    <x v="0"/>
    <x v="0"/>
    <s v="Trasferimento"/>
    <x v="1"/>
    <x v="4"/>
    <x v="0"/>
    <m/>
  </r>
  <r>
    <n v="4267"/>
    <x v="0"/>
    <x v="0"/>
    <x v="0"/>
    <x v="1"/>
    <x v="2"/>
    <x v="292"/>
    <x v="0"/>
    <x v="1"/>
    <s v="Trasferimento"/>
    <x v="1"/>
    <x v="4"/>
    <x v="0"/>
    <m/>
  </r>
  <r>
    <n v="21217"/>
    <x v="0"/>
    <x v="0"/>
    <x v="2"/>
    <x v="0"/>
    <x v="2"/>
    <x v="292"/>
    <x v="0"/>
    <x v="0"/>
    <s v="Trasferimento"/>
    <x v="1"/>
    <x v="4"/>
    <x v="0"/>
    <m/>
  </r>
  <r>
    <n v="226972"/>
    <x v="0"/>
    <x v="0"/>
    <x v="0"/>
    <x v="0"/>
    <x v="1"/>
    <x v="48"/>
    <x v="0"/>
    <x v="0"/>
    <s v="Trasferimento"/>
    <x v="1"/>
    <x v="0"/>
    <x v="0"/>
    <m/>
  </r>
  <r>
    <n v="121885"/>
    <x v="0"/>
    <x v="0"/>
    <x v="2"/>
    <x v="0"/>
    <x v="2"/>
    <x v="292"/>
    <x v="0"/>
    <x v="0"/>
    <s v="Trasferimento"/>
    <x v="1"/>
    <x v="3"/>
    <x v="0"/>
    <m/>
  </r>
  <r>
    <n v="140464"/>
    <x v="1"/>
    <x v="0"/>
    <x v="0"/>
    <x v="0"/>
    <x v="1"/>
    <x v="26"/>
    <x v="0"/>
    <x v="0"/>
    <s v="Trasferimento"/>
    <x v="1"/>
    <x v="2"/>
    <x v="0"/>
    <m/>
  </r>
  <r>
    <n v="105264"/>
    <x v="0"/>
    <x v="0"/>
    <x v="0"/>
    <x v="0"/>
    <x v="1"/>
    <x v="26"/>
    <x v="0"/>
    <x v="0"/>
    <s v="Trasferimento"/>
    <x v="1"/>
    <x v="1"/>
    <x v="0"/>
    <m/>
  </r>
  <r>
    <n v="100790"/>
    <x v="0"/>
    <x v="0"/>
    <x v="0"/>
    <x v="0"/>
    <x v="2"/>
    <x v="292"/>
    <x v="0"/>
    <x v="0"/>
    <s v="Trasferimento"/>
    <x v="1"/>
    <x v="0"/>
    <x v="0"/>
    <m/>
  </r>
  <r>
    <n v="118970"/>
    <x v="0"/>
    <x v="0"/>
    <x v="0"/>
    <x v="0"/>
    <x v="1"/>
    <x v="26"/>
    <x v="0"/>
    <x v="0"/>
    <s v="Trasferimento"/>
    <x v="1"/>
    <x v="1"/>
    <x v="0"/>
    <m/>
  </r>
  <r>
    <n v="137829"/>
    <x v="1"/>
    <x v="0"/>
    <x v="0"/>
    <x v="0"/>
    <x v="1"/>
    <x v="26"/>
    <x v="0"/>
    <x v="0"/>
    <s v="Trasferimento"/>
    <x v="1"/>
    <x v="6"/>
    <x v="0"/>
    <m/>
  </r>
  <r>
    <n v="128007"/>
    <x v="0"/>
    <x v="0"/>
    <x v="0"/>
    <x v="0"/>
    <x v="2"/>
    <x v="292"/>
    <x v="0"/>
    <x v="0"/>
    <s v="Trasferimento"/>
    <x v="1"/>
    <x v="0"/>
    <x v="0"/>
    <m/>
  </r>
  <r>
    <n v="201904"/>
    <x v="0"/>
    <x v="0"/>
    <x v="0"/>
    <x v="0"/>
    <x v="14"/>
    <x v="43"/>
    <x v="0"/>
    <x v="0"/>
    <s v="Trasferimento"/>
    <x v="1"/>
    <x v="3"/>
    <x v="0"/>
    <m/>
  </r>
  <r>
    <n v="108111"/>
    <x v="0"/>
    <x v="0"/>
    <x v="0"/>
    <x v="0"/>
    <x v="1"/>
    <x v="48"/>
    <x v="0"/>
    <x v="0"/>
    <s v="Trasferimento"/>
    <x v="1"/>
    <x v="0"/>
    <x v="0"/>
    <m/>
  </r>
  <r>
    <n v="71128"/>
    <x v="0"/>
    <x v="1"/>
    <x v="2"/>
    <x v="4"/>
    <x v="1"/>
    <x v="48"/>
    <x v="0"/>
    <x v="1"/>
    <s v="Trasferimento"/>
    <x v="1"/>
    <x v="3"/>
    <x v="0"/>
    <m/>
  </r>
  <r>
    <n v="223583"/>
    <x v="0"/>
    <x v="0"/>
    <x v="0"/>
    <x v="1"/>
    <x v="2"/>
    <x v="332"/>
    <x v="0"/>
    <x v="0"/>
    <s v="Trasferimento"/>
    <x v="1"/>
    <x v="1"/>
    <x v="0"/>
    <m/>
  </r>
  <r>
    <n v="213560"/>
    <x v="0"/>
    <x v="0"/>
    <x v="0"/>
    <x v="0"/>
    <x v="2"/>
    <x v="332"/>
    <x v="0"/>
    <x v="0"/>
    <s v="Trasferimento"/>
    <x v="1"/>
    <x v="3"/>
    <x v="0"/>
    <m/>
  </r>
  <r>
    <n v="122098"/>
    <x v="0"/>
    <x v="0"/>
    <x v="0"/>
    <x v="0"/>
    <x v="2"/>
    <x v="332"/>
    <x v="0"/>
    <x v="0"/>
    <s v="Trasferimento"/>
    <x v="1"/>
    <x v="4"/>
    <x v="0"/>
    <m/>
  </r>
  <r>
    <n v="209452"/>
    <x v="0"/>
    <x v="0"/>
    <x v="0"/>
    <x v="0"/>
    <x v="2"/>
    <x v="332"/>
    <x v="0"/>
    <x v="0"/>
    <s v="Trasferimento"/>
    <x v="1"/>
    <x v="4"/>
    <x v="0"/>
    <m/>
  </r>
  <r>
    <n v="99594"/>
    <x v="0"/>
    <x v="0"/>
    <x v="2"/>
    <x v="0"/>
    <x v="2"/>
    <x v="332"/>
    <x v="0"/>
    <x v="0"/>
    <s v="Trasferimento"/>
    <x v="1"/>
    <x v="0"/>
    <x v="0"/>
    <m/>
  </r>
  <r>
    <n v="60428"/>
    <x v="0"/>
    <x v="0"/>
    <x v="0"/>
    <x v="0"/>
    <x v="2"/>
    <x v="332"/>
    <x v="0"/>
    <x v="0"/>
    <s v="Trasferimento"/>
    <x v="1"/>
    <x v="4"/>
    <x v="0"/>
    <m/>
  </r>
  <r>
    <n v="230056"/>
    <x v="0"/>
    <x v="0"/>
    <x v="0"/>
    <x v="1"/>
    <x v="2"/>
    <x v="332"/>
    <x v="0"/>
    <x v="0"/>
    <s v="Trasferimento"/>
    <x v="1"/>
    <x v="3"/>
    <x v="0"/>
    <m/>
  </r>
  <r>
    <n v="230055"/>
    <x v="0"/>
    <x v="0"/>
    <x v="0"/>
    <x v="1"/>
    <x v="2"/>
    <x v="332"/>
    <x v="0"/>
    <x v="0"/>
    <s v="Trasferimento"/>
    <x v="1"/>
    <x v="4"/>
    <x v="0"/>
    <m/>
  </r>
  <r>
    <n v="192359"/>
    <x v="0"/>
    <x v="0"/>
    <x v="0"/>
    <x v="0"/>
    <x v="2"/>
    <x v="332"/>
    <x v="0"/>
    <x v="0"/>
    <s v="Trasferimento"/>
    <x v="1"/>
    <x v="0"/>
    <x v="0"/>
    <m/>
  </r>
  <r>
    <n v="151793"/>
    <x v="0"/>
    <x v="0"/>
    <x v="0"/>
    <x v="0"/>
    <x v="2"/>
    <x v="332"/>
    <x v="0"/>
    <x v="0"/>
    <s v="Trasferimento"/>
    <x v="1"/>
    <x v="3"/>
    <x v="0"/>
    <m/>
  </r>
  <r>
    <n v="102772"/>
    <x v="0"/>
    <x v="0"/>
    <x v="0"/>
    <x v="0"/>
    <x v="2"/>
    <x v="332"/>
    <x v="0"/>
    <x v="0"/>
    <s v="Trasferimento"/>
    <x v="1"/>
    <x v="0"/>
    <x v="0"/>
    <m/>
  </r>
  <r>
    <n v="136358"/>
    <x v="0"/>
    <x v="0"/>
    <x v="0"/>
    <x v="0"/>
    <x v="2"/>
    <x v="332"/>
    <x v="0"/>
    <x v="1"/>
    <s v="Trasferimento"/>
    <x v="1"/>
    <x v="3"/>
    <x v="0"/>
    <m/>
  </r>
  <r>
    <n v="136353"/>
    <x v="0"/>
    <x v="0"/>
    <x v="0"/>
    <x v="0"/>
    <x v="2"/>
    <x v="332"/>
    <x v="0"/>
    <x v="0"/>
    <s v="Trasferimento"/>
    <x v="1"/>
    <x v="3"/>
    <x v="0"/>
    <m/>
  </r>
  <r>
    <n v="231621"/>
    <x v="0"/>
    <x v="1"/>
    <x v="0"/>
    <x v="0"/>
    <x v="2"/>
    <x v="332"/>
    <x v="0"/>
    <x v="0"/>
    <s v="Trasferimento"/>
    <x v="1"/>
    <x v="0"/>
    <x v="0"/>
    <m/>
  </r>
  <r>
    <n v="191361"/>
    <x v="0"/>
    <x v="0"/>
    <x v="0"/>
    <x v="0"/>
    <x v="2"/>
    <x v="332"/>
    <x v="0"/>
    <x v="0"/>
    <s v="Trasferimento"/>
    <x v="1"/>
    <x v="3"/>
    <x v="0"/>
    <m/>
  </r>
  <r>
    <n v="191354"/>
    <x v="0"/>
    <x v="0"/>
    <x v="0"/>
    <x v="0"/>
    <x v="2"/>
    <x v="332"/>
    <x v="0"/>
    <x v="1"/>
    <s v="Trasferimento"/>
    <x v="1"/>
    <x v="3"/>
    <x v="0"/>
    <m/>
  </r>
  <r>
    <n v="38052"/>
    <x v="0"/>
    <x v="0"/>
    <x v="0"/>
    <x v="0"/>
    <x v="2"/>
    <x v="332"/>
    <x v="0"/>
    <x v="0"/>
    <s v="Trasferimento"/>
    <x v="1"/>
    <x v="4"/>
    <x v="0"/>
    <m/>
  </r>
  <r>
    <n v="128931"/>
    <x v="1"/>
    <x v="0"/>
    <x v="0"/>
    <x v="0"/>
    <x v="2"/>
    <x v="332"/>
    <x v="0"/>
    <x v="0"/>
    <s v="Trasferimento"/>
    <x v="1"/>
    <x v="2"/>
    <x v="0"/>
    <m/>
  </r>
  <r>
    <n v="125630"/>
    <x v="0"/>
    <x v="0"/>
    <x v="0"/>
    <x v="0"/>
    <x v="2"/>
    <x v="332"/>
    <x v="0"/>
    <x v="0"/>
    <s v="Trasferimento"/>
    <x v="1"/>
    <x v="0"/>
    <x v="0"/>
    <m/>
  </r>
  <r>
    <n v="215449"/>
    <x v="0"/>
    <x v="0"/>
    <x v="0"/>
    <x v="0"/>
    <x v="2"/>
    <x v="332"/>
    <x v="0"/>
    <x v="0"/>
    <s v="Trasferimento"/>
    <x v="1"/>
    <x v="0"/>
    <x v="0"/>
    <m/>
  </r>
  <r>
    <n v="128916"/>
    <x v="0"/>
    <x v="0"/>
    <x v="0"/>
    <x v="0"/>
    <x v="2"/>
    <x v="332"/>
    <x v="0"/>
    <x v="0"/>
    <s v="Trasferimento"/>
    <x v="1"/>
    <x v="4"/>
    <x v="0"/>
    <m/>
  </r>
  <r>
    <n v="203191"/>
    <x v="0"/>
    <x v="0"/>
    <x v="0"/>
    <x v="0"/>
    <x v="2"/>
    <x v="332"/>
    <x v="0"/>
    <x v="0"/>
    <s v="Trasferimento"/>
    <x v="1"/>
    <x v="0"/>
    <x v="0"/>
    <m/>
  </r>
  <r>
    <n v="191353"/>
    <x v="0"/>
    <x v="0"/>
    <x v="0"/>
    <x v="0"/>
    <x v="2"/>
    <x v="332"/>
    <x v="0"/>
    <x v="1"/>
    <s v="Trasferimento"/>
    <x v="1"/>
    <x v="4"/>
    <x v="0"/>
    <m/>
  </r>
  <r>
    <n v="191358"/>
    <x v="0"/>
    <x v="0"/>
    <x v="0"/>
    <x v="0"/>
    <x v="2"/>
    <x v="332"/>
    <x v="0"/>
    <x v="0"/>
    <s v="Trasferimento"/>
    <x v="1"/>
    <x v="4"/>
    <x v="0"/>
    <m/>
  </r>
  <r>
    <n v="192831"/>
    <x v="0"/>
    <x v="0"/>
    <x v="0"/>
    <x v="1"/>
    <x v="2"/>
    <x v="332"/>
    <x v="0"/>
    <x v="0"/>
    <s v="Trasferimento"/>
    <x v="1"/>
    <x v="0"/>
    <x v="0"/>
    <m/>
  </r>
  <r>
    <n v="128927"/>
    <x v="0"/>
    <x v="0"/>
    <x v="0"/>
    <x v="0"/>
    <x v="2"/>
    <x v="332"/>
    <x v="0"/>
    <x v="0"/>
    <s v="Trasferimento"/>
    <x v="1"/>
    <x v="0"/>
    <x v="0"/>
    <m/>
  </r>
  <r>
    <n v="129250"/>
    <x v="0"/>
    <x v="0"/>
    <x v="0"/>
    <x v="0"/>
    <x v="2"/>
    <x v="332"/>
    <x v="0"/>
    <x v="0"/>
    <s v="Trasferimento"/>
    <x v="1"/>
    <x v="4"/>
    <x v="0"/>
    <m/>
  </r>
  <r>
    <n v="109326"/>
    <x v="0"/>
    <x v="0"/>
    <x v="0"/>
    <x v="0"/>
    <x v="7"/>
    <x v="202"/>
    <x v="0"/>
    <x v="1"/>
    <s v="Trasferimento"/>
    <x v="1"/>
    <x v="1"/>
    <x v="0"/>
    <m/>
  </r>
  <r>
    <n v="93315"/>
    <x v="0"/>
    <x v="0"/>
    <x v="0"/>
    <x v="0"/>
    <x v="7"/>
    <x v="202"/>
    <x v="0"/>
    <x v="0"/>
    <s v="Trasferimento"/>
    <x v="1"/>
    <x v="0"/>
    <x v="0"/>
    <m/>
  </r>
  <r>
    <n v="178011"/>
    <x v="0"/>
    <x v="0"/>
    <x v="0"/>
    <x v="0"/>
    <x v="7"/>
    <x v="202"/>
    <x v="0"/>
    <x v="0"/>
    <s v="Trasferimento"/>
    <x v="1"/>
    <x v="0"/>
    <x v="0"/>
    <m/>
  </r>
  <r>
    <n v="178012"/>
    <x v="0"/>
    <x v="0"/>
    <x v="0"/>
    <x v="0"/>
    <x v="7"/>
    <x v="202"/>
    <x v="0"/>
    <x v="1"/>
    <s v="Trasferimento"/>
    <x v="1"/>
    <x v="0"/>
    <x v="0"/>
    <m/>
  </r>
  <r>
    <n v="210167"/>
    <x v="0"/>
    <x v="0"/>
    <x v="0"/>
    <x v="0"/>
    <x v="7"/>
    <x v="202"/>
    <x v="0"/>
    <x v="0"/>
    <s v="Trasferimento"/>
    <x v="1"/>
    <x v="0"/>
    <x v="0"/>
    <m/>
  </r>
  <r>
    <n v="45883"/>
    <x v="0"/>
    <x v="0"/>
    <x v="0"/>
    <x v="0"/>
    <x v="7"/>
    <x v="202"/>
    <x v="0"/>
    <x v="0"/>
    <s v="Trasferimento"/>
    <x v="1"/>
    <x v="4"/>
    <x v="0"/>
    <m/>
  </r>
  <r>
    <n v="45887"/>
    <x v="0"/>
    <x v="0"/>
    <x v="0"/>
    <x v="0"/>
    <x v="7"/>
    <x v="202"/>
    <x v="0"/>
    <x v="1"/>
    <s v="Trasferimento"/>
    <x v="1"/>
    <x v="4"/>
    <x v="0"/>
    <m/>
  </r>
  <r>
    <n v="38062"/>
    <x v="0"/>
    <x v="0"/>
    <x v="0"/>
    <x v="0"/>
    <x v="2"/>
    <x v="332"/>
    <x v="0"/>
    <x v="1"/>
    <s v="Trasferimento"/>
    <x v="1"/>
    <x v="4"/>
    <x v="0"/>
    <m/>
  </r>
  <r>
    <n v="164226"/>
    <x v="0"/>
    <x v="0"/>
    <x v="0"/>
    <x v="0"/>
    <x v="2"/>
    <x v="292"/>
    <x v="0"/>
    <x v="0"/>
    <s v="Trasferimento"/>
    <x v="1"/>
    <x v="0"/>
    <x v="0"/>
    <m/>
  </r>
  <r>
    <n v="208937"/>
    <x v="0"/>
    <x v="0"/>
    <x v="2"/>
    <x v="1"/>
    <x v="2"/>
    <x v="292"/>
    <x v="0"/>
    <x v="0"/>
    <s v="Trasferimento"/>
    <x v="1"/>
    <x v="0"/>
    <x v="0"/>
    <m/>
  </r>
  <r>
    <n v="223261"/>
    <x v="0"/>
    <x v="1"/>
    <x v="2"/>
    <x v="0"/>
    <x v="2"/>
    <x v="332"/>
    <x v="0"/>
    <x v="0"/>
    <s v="Trasferimento"/>
    <x v="1"/>
    <x v="0"/>
    <x v="0"/>
    <m/>
  </r>
  <r>
    <n v="75630"/>
    <x v="0"/>
    <x v="0"/>
    <x v="0"/>
    <x v="0"/>
    <x v="8"/>
    <x v="62"/>
    <x v="0"/>
    <x v="1"/>
    <s v="Trasferimento"/>
    <x v="1"/>
    <x v="4"/>
    <x v="0"/>
    <m/>
  </r>
  <r>
    <n v="226973"/>
    <x v="0"/>
    <x v="0"/>
    <x v="0"/>
    <x v="0"/>
    <x v="1"/>
    <x v="48"/>
    <x v="0"/>
    <x v="0"/>
    <s v="Trasferimento"/>
    <x v="1"/>
    <x v="0"/>
    <x v="0"/>
    <m/>
  </r>
  <r>
    <n v="57188"/>
    <x v="0"/>
    <x v="0"/>
    <x v="0"/>
    <x v="4"/>
    <x v="1"/>
    <x v="48"/>
    <x v="0"/>
    <x v="0"/>
    <s v="Trasferimento"/>
    <x v="1"/>
    <x v="3"/>
    <x v="0"/>
    <m/>
  </r>
  <r>
    <n v="129328"/>
    <x v="0"/>
    <x v="0"/>
    <x v="0"/>
    <x v="0"/>
    <x v="1"/>
    <x v="48"/>
    <x v="0"/>
    <x v="0"/>
    <s v="Trasferimento"/>
    <x v="1"/>
    <x v="3"/>
    <x v="0"/>
    <m/>
  </r>
  <r>
    <n v="169579"/>
    <x v="1"/>
    <x v="0"/>
    <x v="2"/>
    <x v="2"/>
    <x v="4"/>
    <x v="101"/>
    <x v="0"/>
    <x v="0"/>
    <s v="Trasferimento"/>
    <x v="0"/>
    <x v="7"/>
    <x v="0"/>
    <m/>
  </r>
  <r>
    <n v="81946"/>
    <x v="0"/>
    <x v="0"/>
    <x v="0"/>
    <x v="0"/>
    <x v="4"/>
    <x v="101"/>
    <x v="0"/>
    <x v="1"/>
    <s v="Trasferimento"/>
    <x v="0"/>
    <x v="4"/>
    <x v="0"/>
    <m/>
  </r>
  <r>
    <n v="116689"/>
    <x v="0"/>
    <x v="0"/>
    <x v="0"/>
    <x v="0"/>
    <x v="4"/>
    <x v="101"/>
    <x v="0"/>
    <x v="0"/>
    <s v="Trasferimento"/>
    <x v="0"/>
    <x v="0"/>
    <x v="0"/>
    <m/>
  </r>
  <r>
    <n v="19752"/>
    <x v="0"/>
    <x v="0"/>
    <x v="0"/>
    <x v="0"/>
    <x v="4"/>
    <x v="101"/>
    <x v="0"/>
    <x v="0"/>
    <s v="Trasferimento"/>
    <x v="0"/>
    <x v="0"/>
    <x v="0"/>
    <m/>
  </r>
  <r>
    <n v="7767"/>
    <x v="0"/>
    <x v="0"/>
    <x v="0"/>
    <x v="0"/>
    <x v="7"/>
    <x v="191"/>
    <x v="0"/>
    <x v="0"/>
    <s v="Trasferimento"/>
    <x v="0"/>
    <x v="4"/>
    <x v="0"/>
    <m/>
  </r>
  <r>
    <n v="79868"/>
    <x v="0"/>
    <x v="0"/>
    <x v="0"/>
    <x v="0"/>
    <x v="7"/>
    <x v="44"/>
    <x v="0"/>
    <x v="0"/>
    <s v="Trasferimento"/>
    <x v="1"/>
    <x v="0"/>
    <x v="0"/>
    <m/>
  </r>
  <r>
    <n v="142569"/>
    <x v="0"/>
    <x v="0"/>
    <x v="0"/>
    <x v="0"/>
    <x v="7"/>
    <x v="211"/>
    <x v="0"/>
    <x v="0"/>
    <s v="Trasferimento"/>
    <x v="1"/>
    <x v="3"/>
    <x v="0"/>
    <m/>
  </r>
  <r>
    <n v="90759"/>
    <x v="0"/>
    <x v="0"/>
    <x v="0"/>
    <x v="4"/>
    <x v="1"/>
    <x v="324"/>
    <x v="0"/>
    <x v="0"/>
    <s v="Trasferimento"/>
    <x v="1"/>
    <x v="4"/>
    <x v="0"/>
    <m/>
  </r>
  <r>
    <n v="191932"/>
    <x v="0"/>
    <x v="0"/>
    <x v="0"/>
    <x v="0"/>
    <x v="1"/>
    <x v="324"/>
    <x v="0"/>
    <x v="1"/>
    <s v="Trasferimento"/>
    <x v="1"/>
    <x v="3"/>
    <x v="0"/>
    <m/>
  </r>
  <r>
    <n v="139194"/>
    <x v="0"/>
    <x v="0"/>
    <x v="0"/>
    <x v="0"/>
    <x v="1"/>
    <x v="138"/>
    <x v="0"/>
    <x v="0"/>
    <s v="Trasferimento"/>
    <x v="1"/>
    <x v="4"/>
    <x v="0"/>
    <m/>
  </r>
  <r>
    <n v="114041"/>
    <x v="0"/>
    <x v="0"/>
    <x v="0"/>
    <x v="0"/>
    <x v="7"/>
    <x v="211"/>
    <x v="0"/>
    <x v="0"/>
    <s v="Trasferimento"/>
    <x v="1"/>
    <x v="3"/>
    <x v="0"/>
    <m/>
  </r>
  <r>
    <n v="1177"/>
    <x v="0"/>
    <x v="0"/>
    <x v="0"/>
    <x v="0"/>
    <x v="7"/>
    <x v="211"/>
    <x v="0"/>
    <x v="0"/>
    <s v="Trasferimento"/>
    <x v="1"/>
    <x v="0"/>
    <x v="0"/>
    <m/>
  </r>
  <r>
    <n v="34993"/>
    <x v="0"/>
    <x v="0"/>
    <x v="0"/>
    <x v="0"/>
    <x v="7"/>
    <x v="211"/>
    <x v="0"/>
    <x v="1"/>
    <s v="Trasferimento"/>
    <x v="1"/>
    <x v="0"/>
    <x v="0"/>
    <m/>
  </r>
  <r>
    <n v="94199"/>
    <x v="0"/>
    <x v="0"/>
    <x v="0"/>
    <x v="0"/>
    <x v="1"/>
    <x v="324"/>
    <x v="0"/>
    <x v="1"/>
    <s v="Trasferimento"/>
    <x v="1"/>
    <x v="4"/>
    <x v="0"/>
    <m/>
  </r>
  <r>
    <n v="213736"/>
    <x v="0"/>
    <x v="0"/>
    <x v="0"/>
    <x v="0"/>
    <x v="7"/>
    <x v="211"/>
    <x v="0"/>
    <x v="0"/>
    <s v="Trasferimento"/>
    <x v="1"/>
    <x v="3"/>
    <x v="0"/>
    <m/>
  </r>
  <r>
    <n v="45915"/>
    <x v="0"/>
    <x v="0"/>
    <x v="2"/>
    <x v="0"/>
    <x v="1"/>
    <x v="324"/>
    <x v="0"/>
    <x v="0"/>
    <s v="Trasferimento"/>
    <x v="1"/>
    <x v="3"/>
    <x v="0"/>
    <m/>
  </r>
  <r>
    <n v="187662"/>
    <x v="0"/>
    <x v="0"/>
    <x v="0"/>
    <x v="0"/>
    <x v="1"/>
    <x v="324"/>
    <x v="0"/>
    <x v="0"/>
    <s v="Trasferimento"/>
    <x v="1"/>
    <x v="0"/>
    <x v="0"/>
    <m/>
  </r>
  <r>
    <n v="230108"/>
    <x v="0"/>
    <x v="1"/>
    <x v="0"/>
    <x v="1"/>
    <x v="1"/>
    <x v="324"/>
    <x v="0"/>
    <x v="0"/>
    <s v="Trasferimento"/>
    <x v="1"/>
    <x v="0"/>
    <x v="0"/>
    <m/>
  </r>
  <r>
    <n v="208255"/>
    <x v="0"/>
    <x v="0"/>
    <x v="0"/>
    <x v="1"/>
    <x v="1"/>
    <x v="324"/>
    <x v="0"/>
    <x v="0"/>
    <s v="Trasferimento"/>
    <x v="1"/>
    <x v="1"/>
    <x v="0"/>
    <m/>
  </r>
  <r>
    <n v="190263"/>
    <x v="0"/>
    <x v="0"/>
    <x v="0"/>
    <x v="0"/>
    <x v="1"/>
    <x v="324"/>
    <x v="0"/>
    <x v="0"/>
    <s v="Trasferimento"/>
    <x v="1"/>
    <x v="3"/>
    <x v="0"/>
    <m/>
  </r>
  <r>
    <n v="227729"/>
    <x v="0"/>
    <x v="0"/>
    <x v="0"/>
    <x v="0"/>
    <x v="1"/>
    <x v="324"/>
    <x v="0"/>
    <x v="1"/>
    <s v="Trasferimento"/>
    <x v="1"/>
    <x v="3"/>
    <x v="0"/>
    <m/>
  </r>
  <r>
    <n v="141018"/>
    <x v="1"/>
    <x v="0"/>
    <x v="0"/>
    <x v="0"/>
    <x v="8"/>
    <x v="276"/>
    <x v="0"/>
    <x v="0"/>
    <s v="Trasferimento"/>
    <x v="1"/>
    <x v="2"/>
    <x v="0"/>
    <m/>
  </r>
  <r>
    <n v="194252"/>
    <x v="0"/>
    <x v="0"/>
    <x v="2"/>
    <x v="0"/>
    <x v="1"/>
    <x v="324"/>
    <x v="0"/>
    <x v="0"/>
    <s v="Trasferimento"/>
    <x v="1"/>
    <x v="0"/>
    <x v="0"/>
    <m/>
  </r>
  <r>
    <n v="127670"/>
    <x v="0"/>
    <x v="0"/>
    <x v="2"/>
    <x v="0"/>
    <x v="1"/>
    <x v="324"/>
    <x v="0"/>
    <x v="0"/>
    <s v="Trasferimento"/>
    <x v="1"/>
    <x v="0"/>
    <x v="0"/>
    <m/>
  </r>
  <r>
    <n v="230109"/>
    <x v="0"/>
    <x v="0"/>
    <x v="0"/>
    <x v="0"/>
    <x v="1"/>
    <x v="324"/>
    <x v="0"/>
    <x v="0"/>
    <s v="Trasferimento"/>
    <x v="1"/>
    <x v="0"/>
    <x v="0"/>
    <m/>
  </r>
  <r>
    <n v="41517"/>
    <x v="0"/>
    <x v="0"/>
    <x v="0"/>
    <x v="0"/>
    <x v="1"/>
    <x v="324"/>
    <x v="0"/>
    <x v="0"/>
    <s v="Trasferimento"/>
    <x v="1"/>
    <x v="4"/>
    <x v="0"/>
    <m/>
  </r>
  <r>
    <n v="68027"/>
    <x v="0"/>
    <x v="0"/>
    <x v="0"/>
    <x v="0"/>
    <x v="1"/>
    <x v="324"/>
    <x v="0"/>
    <x v="1"/>
    <s v="Trasferimento"/>
    <x v="1"/>
    <x v="4"/>
    <x v="0"/>
    <m/>
  </r>
  <r>
    <n v="203060"/>
    <x v="0"/>
    <x v="0"/>
    <x v="0"/>
    <x v="0"/>
    <x v="1"/>
    <x v="324"/>
    <x v="0"/>
    <x v="0"/>
    <s v="Trasferimento"/>
    <x v="1"/>
    <x v="0"/>
    <x v="0"/>
    <m/>
  </r>
  <r>
    <n v="191938"/>
    <x v="0"/>
    <x v="0"/>
    <x v="0"/>
    <x v="0"/>
    <x v="1"/>
    <x v="324"/>
    <x v="0"/>
    <x v="0"/>
    <s v="Trasferimento"/>
    <x v="1"/>
    <x v="0"/>
    <x v="0"/>
    <m/>
  </r>
  <r>
    <n v="31210"/>
    <x v="0"/>
    <x v="0"/>
    <x v="2"/>
    <x v="4"/>
    <x v="1"/>
    <x v="324"/>
    <x v="0"/>
    <x v="0"/>
    <s v="Trasferimento"/>
    <x v="1"/>
    <x v="0"/>
    <x v="0"/>
    <m/>
  </r>
  <r>
    <n v="125803"/>
    <x v="0"/>
    <x v="0"/>
    <x v="0"/>
    <x v="0"/>
    <x v="1"/>
    <x v="324"/>
    <x v="0"/>
    <x v="0"/>
    <s v="Trasferimento"/>
    <x v="1"/>
    <x v="3"/>
    <x v="0"/>
    <m/>
  </r>
  <r>
    <n v="158518"/>
    <x v="0"/>
    <x v="0"/>
    <x v="0"/>
    <x v="0"/>
    <x v="7"/>
    <x v="210"/>
    <x v="0"/>
    <x v="0"/>
    <s v="Trasferimento"/>
    <x v="0"/>
    <x v="0"/>
    <x v="0"/>
    <m/>
  </r>
  <r>
    <n v="194609"/>
    <x v="0"/>
    <x v="0"/>
    <x v="0"/>
    <x v="1"/>
    <x v="7"/>
    <x v="210"/>
    <x v="0"/>
    <x v="0"/>
    <s v="Trasferimento"/>
    <x v="0"/>
    <x v="3"/>
    <x v="0"/>
    <m/>
  </r>
  <r>
    <n v="131325"/>
    <x v="1"/>
    <x v="0"/>
    <x v="0"/>
    <x v="0"/>
    <x v="4"/>
    <x v="119"/>
    <x v="0"/>
    <x v="1"/>
    <s v="Trasferimento"/>
    <x v="1"/>
    <x v="6"/>
    <x v="0"/>
    <s v="BG"/>
  </r>
  <r>
    <n v="210808"/>
    <x v="0"/>
    <x v="0"/>
    <x v="0"/>
    <x v="0"/>
    <x v="7"/>
    <x v="210"/>
    <x v="0"/>
    <x v="1"/>
    <s v="Trasferimento"/>
    <x v="0"/>
    <x v="0"/>
    <x v="0"/>
    <m/>
  </r>
  <r>
    <n v="21459"/>
    <x v="0"/>
    <x v="0"/>
    <x v="0"/>
    <x v="0"/>
    <x v="7"/>
    <x v="210"/>
    <x v="0"/>
    <x v="0"/>
    <s v="Trasferimento"/>
    <x v="0"/>
    <x v="0"/>
    <x v="0"/>
    <m/>
  </r>
  <r>
    <n v="226585"/>
    <x v="0"/>
    <x v="0"/>
    <x v="0"/>
    <x v="0"/>
    <x v="7"/>
    <x v="210"/>
    <x v="0"/>
    <x v="0"/>
    <s v="Trasferimento"/>
    <x v="0"/>
    <x v="4"/>
    <x v="0"/>
    <m/>
  </r>
  <r>
    <n v="16612"/>
    <x v="0"/>
    <x v="0"/>
    <x v="0"/>
    <x v="0"/>
    <x v="7"/>
    <x v="316"/>
    <x v="0"/>
    <x v="0"/>
    <s v="Trasferimento"/>
    <x v="1"/>
    <x v="4"/>
    <x v="0"/>
    <m/>
  </r>
  <r>
    <n v="154972"/>
    <x v="0"/>
    <x v="0"/>
    <x v="0"/>
    <x v="0"/>
    <x v="7"/>
    <x v="316"/>
    <x v="0"/>
    <x v="1"/>
    <s v="Trasferimento"/>
    <x v="1"/>
    <x v="4"/>
    <x v="0"/>
    <m/>
  </r>
  <r>
    <n v="194163"/>
    <x v="0"/>
    <x v="0"/>
    <x v="0"/>
    <x v="1"/>
    <x v="7"/>
    <x v="210"/>
    <x v="0"/>
    <x v="0"/>
    <s v="Trasferimento"/>
    <x v="0"/>
    <x v="0"/>
    <x v="0"/>
    <m/>
  </r>
  <r>
    <n v="142958"/>
    <x v="1"/>
    <x v="0"/>
    <x v="0"/>
    <x v="0"/>
    <x v="7"/>
    <x v="181"/>
    <x v="0"/>
    <x v="0"/>
    <s v="Trasferimento"/>
    <x v="1"/>
    <x v="2"/>
    <x v="0"/>
    <m/>
  </r>
  <r>
    <n v="125393"/>
    <x v="0"/>
    <x v="0"/>
    <x v="0"/>
    <x v="0"/>
    <x v="7"/>
    <x v="181"/>
    <x v="0"/>
    <x v="0"/>
    <s v="Trasferimento"/>
    <x v="1"/>
    <x v="1"/>
    <x v="0"/>
    <m/>
  </r>
  <r>
    <n v="100025"/>
    <x v="0"/>
    <x v="0"/>
    <x v="0"/>
    <x v="0"/>
    <x v="7"/>
    <x v="210"/>
    <x v="0"/>
    <x v="0"/>
    <s v="Trasferimento"/>
    <x v="0"/>
    <x v="0"/>
    <x v="0"/>
    <m/>
  </r>
  <r>
    <n v="25853"/>
    <x v="0"/>
    <x v="0"/>
    <x v="0"/>
    <x v="0"/>
    <x v="7"/>
    <x v="316"/>
    <x v="0"/>
    <x v="0"/>
    <s v="Trasferimento"/>
    <x v="1"/>
    <x v="4"/>
    <x v="0"/>
    <m/>
  </r>
  <r>
    <n v="183597"/>
    <x v="0"/>
    <x v="0"/>
    <x v="0"/>
    <x v="0"/>
    <x v="7"/>
    <x v="210"/>
    <x v="0"/>
    <x v="0"/>
    <s v="Trasferimento"/>
    <x v="0"/>
    <x v="0"/>
    <x v="0"/>
    <m/>
  </r>
  <r>
    <n v="45845"/>
    <x v="0"/>
    <x v="0"/>
    <x v="0"/>
    <x v="0"/>
    <x v="7"/>
    <x v="210"/>
    <x v="0"/>
    <x v="0"/>
    <s v="Trasferimento"/>
    <x v="0"/>
    <x v="3"/>
    <x v="0"/>
    <m/>
  </r>
  <r>
    <n v="222395"/>
    <x v="0"/>
    <x v="0"/>
    <x v="0"/>
    <x v="0"/>
    <x v="7"/>
    <x v="210"/>
    <x v="0"/>
    <x v="0"/>
    <s v="Trasferimento"/>
    <x v="0"/>
    <x v="3"/>
    <x v="0"/>
    <m/>
  </r>
  <r>
    <n v="100670"/>
    <x v="0"/>
    <x v="0"/>
    <x v="0"/>
    <x v="0"/>
    <x v="7"/>
    <x v="316"/>
    <x v="0"/>
    <x v="0"/>
    <s v="Trasferimento"/>
    <x v="1"/>
    <x v="0"/>
    <x v="0"/>
    <m/>
  </r>
  <r>
    <n v="219886"/>
    <x v="0"/>
    <x v="0"/>
    <x v="0"/>
    <x v="0"/>
    <x v="7"/>
    <x v="210"/>
    <x v="0"/>
    <x v="0"/>
    <s v="Trasferimento"/>
    <x v="0"/>
    <x v="1"/>
    <x v="0"/>
    <m/>
  </r>
  <r>
    <n v="139109"/>
    <x v="0"/>
    <x v="0"/>
    <x v="0"/>
    <x v="0"/>
    <x v="7"/>
    <x v="210"/>
    <x v="0"/>
    <x v="0"/>
    <s v="Trasferimento"/>
    <x v="0"/>
    <x v="0"/>
    <x v="0"/>
    <m/>
  </r>
  <r>
    <n v="231836"/>
    <x v="0"/>
    <x v="0"/>
    <x v="0"/>
    <x v="3"/>
    <x v="7"/>
    <x v="210"/>
    <x v="0"/>
    <x v="0"/>
    <s v="Trasferimento"/>
    <x v="0"/>
    <x v="4"/>
    <x v="0"/>
    <m/>
  </r>
  <r>
    <n v="231837"/>
    <x v="0"/>
    <x v="0"/>
    <x v="0"/>
    <x v="3"/>
    <x v="7"/>
    <x v="210"/>
    <x v="0"/>
    <x v="0"/>
    <s v="Trasferimento"/>
    <x v="0"/>
    <x v="1"/>
    <x v="0"/>
    <m/>
  </r>
  <r>
    <n v="179988"/>
    <x v="0"/>
    <x v="0"/>
    <x v="0"/>
    <x v="0"/>
    <x v="7"/>
    <x v="210"/>
    <x v="0"/>
    <x v="0"/>
    <s v="Trasferimento"/>
    <x v="0"/>
    <x v="4"/>
    <x v="0"/>
    <m/>
  </r>
  <r>
    <n v="194133"/>
    <x v="0"/>
    <x v="0"/>
    <x v="0"/>
    <x v="0"/>
    <x v="7"/>
    <x v="210"/>
    <x v="0"/>
    <x v="0"/>
    <s v="Trasferimento"/>
    <x v="0"/>
    <x v="3"/>
    <x v="0"/>
    <m/>
  </r>
  <r>
    <n v="15095"/>
    <x v="0"/>
    <x v="0"/>
    <x v="0"/>
    <x v="0"/>
    <x v="7"/>
    <x v="210"/>
    <x v="0"/>
    <x v="0"/>
    <s v="Trasferimento"/>
    <x v="0"/>
    <x v="3"/>
    <x v="0"/>
    <m/>
  </r>
  <r>
    <n v="224123"/>
    <x v="0"/>
    <x v="0"/>
    <x v="0"/>
    <x v="1"/>
    <x v="7"/>
    <x v="210"/>
    <x v="0"/>
    <x v="0"/>
    <s v="Trasferimento"/>
    <x v="0"/>
    <x v="0"/>
    <x v="0"/>
    <m/>
  </r>
  <r>
    <n v="224122"/>
    <x v="0"/>
    <x v="0"/>
    <x v="0"/>
    <x v="1"/>
    <x v="7"/>
    <x v="210"/>
    <x v="0"/>
    <x v="1"/>
    <s v="Trasferimento"/>
    <x v="0"/>
    <x v="0"/>
    <x v="0"/>
    <m/>
  </r>
  <r>
    <n v="57039"/>
    <x v="0"/>
    <x v="0"/>
    <x v="0"/>
    <x v="0"/>
    <x v="7"/>
    <x v="210"/>
    <x v="0"/>
    <x v="1"/>
    <s v="Trasferimento"/>
    <x v="0"/>
    <x v="4"/>
    <x v="0"/>
    <m/>
  </r>
  <r>
    <n v="31555"/>
    <x v="0"/>
    <x v="0"/>
    <x v="0"/>
    <x v="0"/>
    <x v="7"/>
    <x v="316"/>
    <x v="0"/>
    <x v="0"/>
    <s v="Trasferimento"/>
    <x v="1"/>
    <x v="0"/>
    <x v="0"/>
    <m/>
  </r>
  <r>
    <n v="49300"/>
    <x v="0"/>
    <x v="0"/>
    <x v="0"/>
    <x v="0"/>
    <x v="7"/>
    <x v="210"/>
    <x v="0"/>
    <x v="1"/>
    <s v="Trasferimento"/>
    <x v="0"/>
    <x v="4"/>
    <x v="0"/>
    <m/>
  </r>
  <r>
    <n v="43055"/>
    <x v="0"/>
    <x v="0"/>
    <x v="0"/>
    <x v="0"/>
    <x v="7"/>
    <x v="210"/>
    <x v="0"/>
    <x v="0"/>
    <s v="Trasferimento"/>
    <x v="0"/>
    <x v="4"/>
    <x v="0"/>
    <m/>
  </r>
  <r>
    <n v="220381"/>
    <x v="0"/>
    <x v="0"/>
    <x v="2"/>
    <x v="1"/>
    <x v="7"/>
    <x v="210"/>
    <x v="0"/>
    <x v="0"/>
    <s v="Trasferimento"/>
    <x v="0"/>
    <x v="1"/>
    <x v="0"/>
    <m/>
  </r>
  <r>
    <n v="169148"/>
    <x v="0"/>
    <x v="0"/>
    <x v="0"/>
    <x v="0"/>
    <x v="7"/>
    <x v="316"/>
    <x v="0"/>
    <x v="0"/>
    <s v="Trasferimento"/>
    <x v="1"/>
    <x v="0"/>
    <x v="0"/>
    <m/>
  </r>
  <r>
    <n v="98998"/>
    <x v="0"/>
    <x v="0"/>
    <x v="0"/>
    <x v="0"/>
    <x v="7"/>
    <x v="316"/>
    <x v="0"/>
    <x v="0"/>
    <s v="Trasferimento"/>
    <x v="1"/>
    <x v="0"/>
    <x v="0"/>
    <m/>
  </r>
  <r>
    <n v="119307"/>
    <x v="0"/>
    <x v="0"/>
    <x v="2"/>
    <x v="4"/>
    <x v="8"/>
    <x v="355"/>
    <x v="0"/>
    <x v="0"/>
    <s v="Trasferimento"/>
    <x v="0"/>
    <x v="0"/>
    <x v="0"/>
    <m/>
  </r>
  <r>
    <n v="223617"/>
    <x v="0"/>
    <x v="0"/>
    <x v="0"/>
    <x v="0"/>
    <x v="7"/>
    <x v="316"/>
    <x v="0"/>
    <x v="1"/>
    <s v="Trasferimento"/>
    <x v="1"/>
    <x v="3"/>
    <x v="0"/>
    <m/>
  </r>
  <r>
    <n v="218807"/>
    <x v="0"/>
    <x v="0"/>
    <x v="0"/>
    <x v="3"/>
    <x v="14"/>
    <x v="232"/>
    <x v="0"/>
    <x v="0"/>
    <s v="Trasferimento"/>
    <x v="0"/>
    <x v="0"/>
    <x v="0"/>
    <m/>
  </r>
  <r>
    <n v="231377"/>
    <x v="0"/>
    <x v="0"/>
    <x v="0"/>
    <x v="1"/>
    <x v="14"/>
    <x v="232"/>
    <x v="0"/>
    <x v="0"/>
    <s v="Trasferimento"/>
    <x v="0"/>
    <x v="3"/>
    <x v="0"/>
    <m/>
  </r>
  <r>
    <n v="112054"/>
    <x v="0"/>
    <x v="0"/>
    <x v="0"/>
    <x v="0"/>
    <x v="7"/>
    <x v="210"/>
    <x v="0"/>
    <x v="0"/>
    <s v="Trasferimento"/>
    <x v="0"/>
    <x v="4"/>
    <x v="0"/>
    <m/>
  </r>
  <r>
    <n v="28402"/>
    <x v="0"/>
    <x v="0"/>
    <x v="0"/>
    <x v="0"/>
    <x v="8"/>
    <x v="128"/>
    <x v="0"/>
    <x v="0"/>
    <s v="Trasferimento"/>
    <x v="1"/>
    <x v="4"/>
    <x v="0"/>
    <m/>
  </r>
  <r>
    <n v="140529"/>
    <x v="0"/>
    <x v="0"/>
    <x v="0"/>
    <x v="0"/>
    <x v="8"/>
    <x v="128"/>
    <x v="0"/>
    <x v="0"/>
    <s v="Trasferimento"/>
    <x v="1"/>
    <x v="3"/>
    <x v="0"/>
    <m/>
  </r>
  <r>
    <n v="27960"/>
    <x v="0"/>
    <x v="0"/>
    <x v="0"/>
    <x v="0"/>
    <x v="7"/>
    <x v="259"/>
    <x v="0"/>
    <x v="0"/>
    <s v="Trasferimento"/>
    <x v="0"/>
    <x v="4"/>
    <x v="0"/>
    <m/>
  </r>
  <r>
    <n v="150477"/>
    <x v="0"/>
    <x v="0"/>
    <x v="0"/>
    <x v="0"/>
    <x v="7"/>
    <x v="259"/>
    <x v="0"/>
    <x v="0"/>
    <s v="Trasferimento"/>
    <x v="0"/>
    <x v="3"/>
    <x v="0"/>
    <m/>
  </r>
  <r>
    <n v="92063"/>
    <x v="0"/>
    <x v="0"/>
    <x v="0"/>
    <x v="0"/>
    <x v="7"/>
    <x v="259"/>
    <x v="0"/>
    <x v="0"/>
    <s v="Trasferimento"/>
    <x v="0"/>
    <x v="4"/>
    <x v="0"/>
    <m/>
  </r>
  <r>
    <n v="37712"/>
    <x v="0"/>
    <x v="0"/>
    <x v="0"/>
    <x v="0"/>
    <x v="4"/>
    <x v="359"/>
    <x v="0"/>
    <x v="0"/>
    <s v="Trasferimento"/>
    <x v="0"/>
    <x v="4"/>
    <x v="0"/>
    <m/>
  </r>
  <r>
    <n v="195533"/>
    <x v="0"/>
    <x v="0"/>
    <x v="0"/>
    <x v="0"/>
    <x v="6"/>
    <x v="7"/>
    <x v="0"/>
    <x v="0"/>
    <s v="Trasferimento"/>
    <x v="0"/>
    <x v="3"/>
    <x v="0"/>
    <m/>
  </r>
  <r>
    <n v="109087"/>
    <x v="0"/>
    <x v="0"/>
    <x v="2"/>
    <x v="0"/>
    <x v="4"/>
    <x v="52"/>
    <x v="0"/>
    <x v="0"/>
    <s v="Trasferimento"/>
    <x v="1"/>
    <x v="4"/>
    <x v="0"/>
    <m/>
  </r>
  <r>
    <n v="10062"/>
    <x v="0"/>
    <x v="0"/>
    <x v="0"/>
    <x v="0"/>
    <x v="4"/>
    <x v="101"/>
    <x v="0"/>
    <x v="0"/>
    <s v="Trasferimento"/>
    <x v="0"/>
    <x v="0"/>
    <x v="0"/>
    <m/>
  </r>
  <r>
    <n v="228420"/>
    <x v="0"/>
    <x v="0"/>
    <x v="0"/>
    <x v="0"/>
    <x v="4"/>
    <x v="101"/>
    <x v="0"/>
    <x v="0"/>
    <s v="Trasferimento"/>
    <x v="0"/>
    <x v="0"/>
    <x v="0"/>
    <m/>
  </r>
  <r>
    <n v="203873"/>
    <x v="0"/>
    <x v="0"/>
    <x v="0"/>
    <x v="0"/>
    <x v="4"/>
    <x v="101"/>
    <x v="0"/>
    <x v="0"/>
    <s v="Trasferimento"/>
    <x v="0"/>
    <x v="0"/>
    <x v="0"/>
    <m/>
  </r>
  <r>
    <n v="203235"/>
    <x v="0"/>
    <x v="0"/>
    <x v="0"/>
    <x v="0"/>
    <x v="8"/>
    <x v="128"/>
    <x v="0"/>
    <x v="0"/>
    <s v="Trasferimento"/>
    <x v="1"/>
    <x v="0"/>
    <x v="0"/>
    <m/>
  </r>
  <r>
    <n v="155810"/>
    <x v="0"/>
    <x v="0"/>
    <x v="2"/>
    <x v="0"/>
    <x v="2"/>
    <x v="157"/>
    <x v="0"/>
    <x v="0"/>
    <s v="Trasferimento"/>
    <x v="1"/>
    <x v="0"/>
    <x v="0"/>
    <m/>
  </r>
  <r>
    <n v="38632"/>
    <x v="0"/>
    <x v="0"/>
    <x v="0"/>
    <x v="0"/>
    <x v="10"/>
    <x v="315"/>
    <x v="0"/>
    <x v="0"/>
    <s v="Trasferimento"/>
    <x v="1"/>
    <x v="3"/>
    <x v="0"/>
    <m/>
  </r>
  <r>
    <n v="62585"/>
    <x v="0"/>
    <x v="0"/>
    <x v="0"/>
    <x v="0"/>
    <x v="2"/>
    <x v="157"/>
    <x v="0"/>
    <x v="0"/>
    <s v="Trasferimento"/>
    <x v="1"/>
    <x v="3"/>
    <x v="0"/>
    <m/>
  </r>
  <r>
    <n v="203614"/>
    <x v="0"/>
    <x v="0"/>
    <x v="0"/>
    <x v="0"/>
    <x v="7"/>
    <x v="135"/>
    <x v="0"/>
    <x v="0"/>
    <s v="Trasferimento"/>
    <x v="1"/>
    <x v="0"/>
    <x v="0"/>
    <m/>
  </r>
  <r>
    <n v="54656"/>
    <x v="0"/>
    <x v="0"/>
    <x v="0"/>
    <x v="0"/>
    <x v="7"/>
    <x v="135"/>
    <x v="0"/>
    <x v="0"/>
    <s v="Trasferimento"/>
    <x v="1"/>
    <x v="0"/>
    <x v="0"/>
    <m/>
  </r>
  <r>
    <n v="170112"/>
    <x v="1"/>
    <x v="0"/>
    <x v="0"/>
    <x v="0"/>
    <x v="7"/>
    <x v="316"/>
    <x v="0"/>
    <x v="1"/>
    <s v="Trasferimento"/>
    <x v="1"/>
    <x v="6"/>
    <x v="0"/>
    <s v="B"/>
  </r>
  <r>
    <n v="220484"/>
    <x v="1"/>
    <x v="0"/>
    <x v="0"/>
    <x v="0"/>
    <x v="7"/>
    <x v="316"/>
    <x v="0"/>
    <x v="0"/>
    <s v="Trasferimento"/>
    <x v="1"/>
    <x v="5"/>
    <x v="0"/>
    <m/>
  </r>
  <r>
    <n v="217089"/>
    <x v="0"/>
    <x v="0"/>
    <x v="0"/>
    <x v="0"/>
    <x v="7"/>
    <x v="227"/>
    <x v="0"/>
    <x v="1"/>
    <s v="Trasferimento"/>
    <x v="1"/>
    <x v="0"/>
    <x v="0"/>
    <m/>
  </r>
  <r>
    <n v="16210"/>
    <x v="0"/>
    <x v="0"/>
    <x v="0"/>
    <x v="0"/>
    <x v="7"/>
    <x v="135"/>
    <x v="0"/>
    <x v="0"/>
    <s v="Trasferimento"/>
    <x v="1"/>
    <x v="4"/>
    <x v="0"/>
    <m/>
  </r>
  <r>
    <n v="199155"/>
    <x v="0"/>
    <x v="0"/>
    <x v="0"/>
    <x v="0"/>
    <x v="7"/>
    <x v="135"/>
    <x v="0"/>
    <x v="0"/>
    <s v="Trasferimento"/>
    <x v="1"/>
    <x v="0"/>
    <x v="0"/>
    <m/>
  </r>
  <r>
    <n v="25607"/>
    <x v="0"/>
    <x v="0"/>
    <x v="0"/>
    <x v="4"/>
    <x v="7"/>
    <x v="135"/>
    <x v="0"/>
    <x v="0"/>
    <s v="Trasferimento"/>
    <x v="1"/>
    <x v="4"/>
    <x v="0"/>
    <m/>
  </r>
  <r>
    <n v="127547"/>
    <x v="0"/>
    <x v="0"/>
    <x v="0"/>
    <x v="0"/>
    <x v="7"/>
    <x v="293"/>
    <x v="0"/>
    <x v="0"/>
    <s v="Trasferimento"/>
    <x v="1"/>
    <x v="3"/>
    <x v="0"/>
    <m/>
  </r>
  <r>
    <n v="86347"/>
    <x v="0"/>
    <x v="0"/>
    <x v="0"/>
    <x v="0"/>
    <x v="7"/>
    <x v="51"/>
    <x v="0"/>
    <x v="0"/>
    <s v="Trasferimento"/>
    <x v="1"/>
    <x v="0"/>
    <x v="0"/>
    <m/>
  </r>
  <r>
    <n v="231294"/>
    <x v="0"/>
    <x v="0"/>
    <x v="0"/>
    <x v="1"/>
    <x v="7"/>
    <x v="51"/>
    <x v="0"/>
    <x v="0"/>
    <s v="Trasferimento"/>
    <x v="1"/>
    <x v="0"/>
    <x v="0"/>
    <m/>
  </r>
  <r>
    <n v="101926"/>
    <x v="0"/>
    <x v="0"/>
    <x v="0"/>
    <x v="0"/>
    <x v="7"/>
    <x v="135"/>
    <x v="0"/>
    <x v="0"/>
    <s v="Trasferimento"/>
    <x v="1"/>
    <x v="0"/>
    <x v="0"/>
    <m/>
  </r>
  <r>
    <n v="19091"/>
    <x v="0"/>
    <x v="0"/>
    <x v="0"/>
    <x v="0"/>
    <x v="4"/>
    <x v="140"/>
    <x v="0"/>
    <x v="0"/>
    <s v="Trasferimento"/>
    <x v="0"/>
    <x v="0"/>
    <x v="0"/>
    <m/>
  </r>
  <r>
    <n v="214160"/>
    <x v="0"/>
    <x v="0"/>
    <x v="0"/>
    <x v="1"/>
    <x v="4"/>
    <x v="140"/>
    <x v="0"/>
    <x v="1"/>
    <s v="Trasferimento"/>
    <x v="0"/>
    <x v="0"/>
    <x v="0"/>
    <m/>
  </r>
  <r>
    <n v="54666"/>
    <x v="0"/>
    <x v="0"/>
    <x v="0"/>
    <x v="0"/>
    <x v="7"/>
    <x v="135"/>
    <x v="0"/>
    <x v="0"/>
    <s v="Trasferimento"/>
    <x v="1"/>
    <x v="3"/>
    <x v="0"/>
    <m/>
  </r>
  <r>
    <n v="66417"/>
    <x v="0"/>
    <x v="0"/>
    <x v="0"/>
    <x v="0"/>
    <x v="7"/>
    <x v="135"/>
    <x v="0"/>
    <x v="1"/>
    <s v="Trasferimento"/>
    <x v="1"/>
    <x v="3"/>
    <x v="0"/>
    <m/>
  </r>
  <r>
    <n v="147604"/>
    <x v="0"/>
    <x v="0"/>
    <x v="0"/>
    <x v="1"/>
    <x v="7"/>
    <x v="293"/>
    <x v="0"/>
    <x v="0"/>
    <s v="Trasferimento"/>
    <x v="1"/>
    <x v="3"/>
    <x v="0"/>
    <m/>
  </r>
  <r>
    <n v="189335"/>
    <x v="0"/>
    <x v="0"/>
    <x v="0"/>
    <x v="1"/>
    <x v="4"/>
    <x v="88"/>
    <x v="0"/>
    <x v="0"/>
    <s v="Trasferimento"/>
    <x v="1"/>
    <x v="3"/>
    <x v="0"/>
    <m/>
  </r>
  <r>
    <n v="189342"/>
    <x v="0"/>
    <x v="0"/>
    <x v="2"/>
    <x v="1"/>
    <x v="4"/>
    <x v="88"/>
    <x v="0"/>
    <x v="1"/>
    <s v="Trasferimento"/>
    <x v="1"/>
    <x v="3"/>
    <x v="0"/>
    <m/>
  </r>
  <r>
    <n v="231098"/>
    <x v="0"/>
    <x v="0"/>
    <x v="0"/>
    <x v="0"/>
    <x v="8"/>
    <x v="105"/>
    <x v="0"/>
    <x v="0"/>
    <s v="Trasferimento"/>
    <x v="2"/>
    <x v="4"/>
    <x v="0"/>
    <m/>
  </r>
  <r>
    <n v="231097"/>
    <x v="0"/>
    <x v="0"/>
    <x v="0"/>
    <x v="0"/>
    <x v="8"/>
    <x v="105"/>
    <x v="0"/>
    <x v="0"/>
    <s v="Trasferimento"/>
    <x v="2"/>
    <x v="1"/>
    <x v="0"/>
    <m/>
  </r>
  <r>
    <n v="25666"/>
    <x v="0"/>
    <x v="0"/>
    <x v="0"/>
    <x v="0"/>
    <x v="4"/>
    <x v="23"/>
    <x v="0"/>
    <x v="0"/>
    <s v="Trasferimento"/>
    <x v="1"/>
    <x v="1"/>
    <x v="0"/>
    <m/>
  </r>
  <r>
    <n v="181052"/>
    <x v="0"/>
    <x v="0"/>
    <x v="0"/>
    <x v="0"/>
    <x v="4"/>
    <x v="23"/>
    <x v="0"/>
    <x v="0"/>
    <s v="Trasferimento"/>
    <x v="1"/>
    <x v="1"/>
    <x v="0"/>
    <m/>
  </r>
  <r>
    <n v="137818"/>
    <x v="0"/>
    <x v="0"/>
    <x v="0"/>
    <x v="0"/>
    <x v="1"/>
    <x v="26"/>
    <x v="0"/>
    <x v="1"/>
    <s v="Trasferimento"/>
    <x v="1"/>
    <x v="4"/>
    <x v="0"/>
    <m/>
  </r>
  <r>
    <n v="81335"/>
    <x v="0"/>
    <x v="0"/>
    <x v="0"/>
    <x v="0"/>
    <x v="1"/>
    <x v="26"/>
    <x v="0"/>
    <x v="0"/>
    <s v="Trasferimento"/>
    <x v="1"/>
    <x v="4"/>
    <x v="0"/>
    <m/>
  </r>
  <r>
    <n v="64332"/>
    <x v="0"/>
    <x v="0"/>
    <x v="0"/>
    <x v="0"/>
    <x v="4"/>
    <x v="116"/>
    <x v="0"/>
    <x v="0"/>
    <s v="Trasferimento"/>
    <x v="1"/>
    <x v="3"/>
    <x v="0"/>
    <m/>
  </r>
  <r>
    <n v="218344"/>
    <x v="0"/>
    <x v="0"/>
    <x v="0"/>
    <x v="1"/>
    <x v="4"/>
    <x v="116"/>
    <x v="0"/>
    <x v="1"/>
    <s v="Trasferimento"/>
    <x v="1"/>
    <x v="0"/>
    <x v="0"/>
    <m/>
  </r>
  <r>
    <n v="200567"/>
    <x v="1"/>
    <x v="0"/>
    <x v="0"/>
    <x v="0"/>
    <x v="7"/>
    <x v="135"/>
    <x v="0"/>
    <x v="0"/>
    <s v="Trasferimento"/>
    <x v="1"/>
    <x v="6"/>
    <x v="0"/>
    <s v="B"/>
  </r>
  <r>
    <n v="178448"/>
    <x v="1"/>
    <x v="0"/>
    <x v="0"/>
    <x v="0"/>
    <x v="7"/>
    <x v="135"/>
    <x v="0"/>
    <x v="0"/>
    <s v="Trasferimento"/>
    <x v="1"/>
    <x v="7"/>
    <x v="0"/>
    <m/>
  </r>
  <r>
    <n v="178449"/>
    <x v="1"/>
    <x v="0"/>
    <x v="0"/>
    <x v="0"/>
    <x v="7"/>
    <x v="135"/>
    <x v="0"/>
    <x v="1"/>
    <s v="Trasferimento"/>
    <x v="1"/>
    <x v="6"/>
    <x v="0"/>
    <s v="B"/>
  </r>
  <r>
    <n v="156684"/>
    <x v="0"/>
    <x v="0"/>
    <x v="0"/>
    <x v="0"/>
    <x v="7"/>
    <x v="227"/>
    <x v="0"/>
    <x v="0"/>
    <s v="Trasferimento"/>
    <x v="1"/>
    <x v="0"/>
    <x v="0"/>
    <m/>
  </r>
  <r>
    <n v="89006"/>
    <x v="0"/>
    <x v="0"/>
    <x v="0"/>
    <x v="0"/>
    <x v="7"/>
    <x v="293"/>
    <x v="0"/>
    <x v="0"/>
    <s v="Trasferimento"/>
    <x v="1"/>
    <x v="4"/>
    <x v="0"/>
    <m/>
  </r>
  <r>
    <n v="191129"/>
    <x v="1"/>
    <x v="1"/>
    <x v="2"/>
    <x v="2"/>
    <x v="1"/>
    <x v="176"/>
    <x v="0"/>
    <x v="0"/>
    <s v="Trasferimento"/>
    <x v="1"/>
    <x v="5"/>
    <x v="0"/>
    <m/>
  </r>
  <r>
    <n v="97415"/>
    <x v="0"/>
    <x v="0"/>
    <x v="0"/>
    <x v="1"/>
    <x v="7"/>
    <x v="293"/>
    <x v="0"/>
    <x v="1"/>
    <s v="Trasferimento"/>
    <x v="1"/>
    <x v="0"/>
    <x v="0"/>
    <m/>
  </r>
  <r>
    <n v="225689"/>
    <x v="0"/>
    <x v="0"/>
    <x v="0"/>
    <x v="0"/>
    <x v="7"/>
    <x v="51"/>
    <x v="0"/>
    <x v="0"/>
    <s v="Trasferimento"/>
    <x v="1"/>
    <x v="1"/>
    <x v="0"/>
    <m/>
  </r>
  <r>
    <n v="193489"/>
    <x v="1"/>
    <x v="0"/>
    <x v="0"/>
    <x v="0"/>
    <x v="2"/>
    <x v="55"/>
    <x v="0"/>
    <x v="0"/>
    <s v="Trasferimento"/>
    <x v="1"/>
    <x v="5"/>
    <x v="0"/>
    <s v="B"/>
  </r>
  <r>
    <n v="144314"/>
    <x v="1"/>
    <x v="0"/>
    <x v="0"/>
    <x v="0"/>
    <x v="2"/>
    <x v="55"/>
    <x v="0"/>
    <x v="0"/>
    <s v="Trasferimento"/>
    <x v="1"/>
    <x v="6"/>
    <x v="0"/>
    <s v="B"/>
  </r>
  <r>
    <n v="51061"/>
    <x v="0"/>
    <x v="0"/>
    <x v="2"/>
    <x v="4"/>
    <x v="0"/>
    <x v="206"/>
    <x v="0"/>
    <x v="0"/>
    <s v="Trasferimento"/>
    <x v="1"/>
    <x v="0"/>
    <x v="0"/>
    <m/>
  </r>
  <r>
    <n v="228119"/>
    <x v="0"/>
    <x v="0"/>
    <x v="0"/>
    <x v="0"/>
    <x v="7"/>
    <x v="227"/>
    <x v="0"/>
    <x v="0"/>
    <s v="Trasferimento"/>
    <x v="1"/>
    <x v="3"/>
    <x v="0"/>
    <m/>
  </r>
  <r>
    <n v="223465"/>
    <x v="0"/>
    <x v="1"/>
    <x v="0"/>
    <x v="1"/>
    <x v="7"/>
    <x v="44"/>
    <x v="0"/>
    <x v="0"/>
    <s v="Trasferimento"/>
    <x v="1"/>
    <x v="1"/>
    <x v="0"/>
    <m/>
  </r>
  <r>
    <n v="198357"/>
    <x v="0"/>
    <x v="0"/>
    <x v="0"/>
    <x v="0"/>
    <x v="7"/>
    <x v="44"/>
    <x v="0"/>
    <x v="1"/>
    <s v="Trasferimento"/>
    <x v="1"/>
    <x v="3"/>
    <x v="0"/>
    <m/>
  </r>
  <r>
    <n v="207474"/>
    <x v="0"/>
    <x v="0"/>
    <x v="0"/>
    <x v="1"/>
    <x v="7"/>
    <x v="44"/>
    <x v="0"/>
    <x v="0"/>
    <s v="Trasferimento"/>
    <x v="1"/>
    <x v="3"/>
    <x v="0"/>
    <m/>
  </r>
  <r>
    <n v="124351"/>
    <x v="0"/>
    <x v="0"/>
    <x v="0"/>
    <x v="0"/>
    <x v="7"/>
    <x v="293"/>
    <x v="0"/>
    <x v="1"/>
    <s v="Trasferimento"/>
    <x v="1"/>
    <x v="0"/>
    <x v="0"/>
    <m/>
  </r>
  <r>
    <n v="136631"/>
    <x v="0"/>
    <x v="0"/>
    <x v="0"/>
    <x v="0"/>
    <x v="7"/>
    <x v="293"/>
    <x v="0"/>
    <x v="0"/>
    <s v="Trasferimento"/>
    <x v="1"/>
    <x v="0"/>
    <x v="0"/>
    <m/>
  </r>
  <r>
    <n v="43462"/>
    <x v="0"/>
    <x v="0"/>
    <x v="0"/>
    <x v="0"/>
    <x v="1"/>
    <x v="20"/>
    <x v="0"/>
    <x v="1"/>
    <s v="Trasferimento"/>
    <x v="0"/>
    <x v="4"/>
    <x v="0"/>
    <m/>
  </r>
  <r>
    <n v="43615"/>
    <x v="0"/>
    <x v="0"/>
    <x v="0"/>
    <x v="0"/>
    <x v="1"/>
    <x v="20"/>
    <x v="0"/>
    <x v="1"/>
    <s v="Trasferimento"/>
    <x v="0"/>
    <x v="0"/>
    <x v="0"/>
    <m/>
  </r>
  <r>
    <n v="28752"/>
    <x v="0"/>
    <x v="0"/>
    <x v="0"/>
    <x v="0"/>
    <x v="4"/>
    <x v="140"/>
    <x v="0"/>
    <x v="0"/>
    <s v="Trasferimento"/>
    <x v="0"/>
    <x v="4"/>
    <x v="0"/>
    <m/>
  </r>
  <r>
    <n v="197205"/>
    <x v="0"/>
    <x v="0"/>
    <x v="0"/>
    <x v="0"/>
    <x v="7"/>
    <x v="293"/>
    <x v="0"/>
    <x v="1"/>
    <s v="Trasferimento"/>
    <x v="1"/>
    <x v="3"/>
    <x v="0"/>
    <m/>
  </r>
  <r>
    <n v="95863"/>
    <x v="0"/>
    <x v="0"/>
    <x v="0"/>
    <x v="0"/>
    <x v="7"/>
    <x v="293"/>
    <x v="0"/>
    <x v="0"/>
    <s v="Trasferimento"/>
    <x v="1"/>
    <x v="0"/>
    <x v="0"/>
    <m/>
  </r>
  <r>
    <n v="6625"/>
    <x v="0"/>
    <x v="0"/>
    <x v="0"/>
    <x v="0"/>
    <x v="7"/>
    <x v="51"/>
    <x v="0"/>
    <x v="1"/>
    <s v="Trasferimento"/>
    <x v="1"/>
    <x v="4"/>
    <x v="0"/>
    <m/>
  </r>
  <r>
    <n v="139417"/>
    <x v="0"/>
    <x v="0"/>
    <x v="0"/>
    <x v="0"/>
    <x v="4"/>
    <x v="149"/>
    <x v="0"/>
    <x v="0"/>
    <s v="Trasferimento"/>
    <x v="1"/>
    <x v="0"/>
    <x v="0"/>
    <m/>
  </r>
  <r>
    <n v="141639"/>
    <x v="0"/>
    <x v="0"/>
    <x v="0"/>
    <x v="0"/>
    <x v="4"/>
    <x v="149"/>
    <x v="0"/>
    <x v="1"/>
    <s v="Trasferimento"/>
    <x v="1"/>
    <x v="0"/>
    <x v="0"/>
    <m/>
  </r>
  <r>
    <n v="200563"/>
    <x v="0"/>
    <x v="0"/>
    <x v="0"/>
    <x v="0"/>
    <x v="7"/>
    <x v="293"/>
    <x v="0"/>
    <x v="0"/>
    <s v="Trasferimento"/>
    <x v="1"/>
    <x v="0"/>
    <x v="0"/>
    <m/>
  </r>
  <r>
    <n v="215817"/>
    <x v="0"/>
    <x v="0"/>
    <x v="0"/>
    <x v="0"/>
    <x v="7"/>
    <x v="293"/>
    <x v="0"/>
    <x v="0"/>
    <s v="Trasferimento"/>
    <x v="1"/>
    <x v="0"/>
    <x v="0"/>
    <m/>
  </r>
  <r>
    <n v="184457"/>
    <x v="0"/>
    <x v="0"/>
    <x v="0"/>
    <x v="0"/>
    <x v="7"/>
    <x v="293"/>
    <x v="0"/>
    <x v="0"/>
    <s v="Trasferimento"/>
    <x v="1"/>
    <x v="0"/>
    <x v="0"/>
    <m/>
  </r>
  <r>
    <n v="161987"/>
    <x v="0"/>
    <x v="0"/>
    <x v="0"/>
    <x v="0"/>
    <x v="7"/>
    <x v="185"/>
    <x v="0"/>
    <x v="0"/>
    <s v="Trasferimento"/>
    <x v="1"/>
    <x v="4"/>
    <x v="0"/>
    <m/>
  </r>
  <r>
    <n v="232412"/>
    <x v="0"/>
    <x v="1"/>
    <x v="0"/>
    <x v="1"/>
    <x v="7"/>
    <x v="293"/>
    <x v="0"/>
    <x v="0"/>
    <s v="Trasferimento"/>
    <x v="1"/>
    <x v="0"/>
    <x v="0"/>
    <m/>
  </r>
  <r>
    <n v="201422"/>
    <x v="0"/>
    <x v="0"/>
    <x v="0"/>
    <x v="0"/>
    <x v="11"/>
    <x v="388"/>
    <x v="0"/>
    <x v="0"/>
    <s v="Trasferimento"/>
    <x v="0"/>
    <x v="0"/>
    <x v="0"/>
    <m/>
  </r>
  <r>
    <n v="167760"/>
    <x v="0"/>
    <x v="0"/>
    <x v="2"/>
    <x v="4"/>
    <x v="0"/>
    <x v="100"/>
    <x v="0"/>
    <x v="1"/>
    <s v="Trasferimento"/>
    <x v="0"/>
    <x v="4"/>
    <x v="0"/>
    <m/>
  </r>
  <r>
    <n v="60283"/>
    <x v="0"/>
    <x v="0"/>
    <x v="0"/>
    <x v="0"/>
    <x v="0"/>
    <x v="100"/>
    <x v="0"/>
    <x v="1"/>
    <s v="Trasferimento"/>
    <x v="0"/>
    <x v="3"/>
    <x v="0"/>
    <m/>
  </r>
  <r>
    <n v="113722"/>
    <x v="1"/>
    <x v="0"/>
    <x v="0"/>
    <x v="0"/>
    <x v="0"/>
    <x v="100"/>
    <x v="0"/>
    <x v="0"/>
    <s v="Trasferimento"/>
    <x v="0"/>
    <x v="2"/>
    <x v="0"/>
    <m/>
  </r>
  <r>
    <n v="103460"/>
    <x v="0"/>
    <x v="0"/>
    <x v="0"/>
    <x v="0"/>
    <x v="0"/>
    <x v="100"/>
    <x v="0"/>
    <x v="0"/>
    <s v="Trasferimento"/>
    <x v="0"/>
    <x v="0"/>
    <x v="0"/>
    <m/>
  </r>
  <r>
    <n v="227423"/>
    <x v="0"/>
    <x v="1"/>
    <x v="0"/>
    <x v="0"/>
    <x v="0"/>
    <x v="100"/>
    <x v="0"/>
    <x v="0"/>
    <s v="Trasferimento"/>
    <x v="0"/>
    <x v="1"/>
    <x v="0"/>
    <m/>
  </r>
  <r>
    <n v="179348"/>
    <x v="0"/>
    <x v="0"/>
    <x v="0"/>
    <x v="1"/>
    <x v="0"/>
    <x v="100"/>
    <x v="0"/>
    <x v="1"/>
    <s v="Trasferimento"/>
    <x v="0"/>
    <x v="3"/>
    <x v="0"/>
    <m/>
  </r>
  <r>
    <n v="115295"/>
    <x v="0"/>
    <x v="0"/>
    <x v="2"/>
    <x v="0"/>
    <x v="0"/>
    <x v="100"/>
    <x v="0"/>
    <x v="0"/>
    <s v="Trasferimento"/>
    <x v="0"/>
    <x v="0"/>
    <x v="0"/>
    <m/>
  </r>
  <r>
    <n v="185317"/>
    <x v="0"/>
    <x v="0"/>
    <x v="0"/>
    <x v="0"/>
    <x v="0"/>
    <x v="100"/>
    <x v="0"/>
    <x v="0"/>
    <s v="Trasferimento"/>
    <x v="0"/>
    <x v="0"/>
    <x v="0"/>
    <m/>
  </r>
  <r>
    <n v="216779"/>
    <x v="0"/>
    <x v="0"/>
    <x v="0"/>
    <x v="0"/>
    <x v="0"/>
    <x v="100"/>
    <x v="0"/>
    <x v="0"/>
    <s v="Trasferimento"/>
    <x v="0"/>
    <x v="3"/>
    <x v="0"/>
    <m/>
  </r>
  <r>
    <n v="215744"/>
    <x v="0"/>
    <x v="0"/>
    <x v="0"/>
    <x v="0"/>
    <x v="0"/>
    <x v="100"/>
    <x v="0"/>
    <x v="1"/>
    <s v="Trasferimento"/>
    <x v="0"/>
    <x v="3"/>
    <x v="0"/>
    <m/>
  </r>
  <r>
    <n v="160115"/>
    <x v="0"/>
    <x v="0"/>
    <x v="0"/>
    <x v="0"/>
    <x v="0"/>
    <x v="100"/>
    <x v="0"/>
    <x v="0"/>
    <s v="Trasferimento"/>
    <x v="0"/>
    <x v="3"/>
    <x v="0"/>
    <m/>
  </r>
  <r>
    <n v="210934"/>
    <x v="0"/>
    <x v="0"/>
    <x v="0"/>
    <x v="0"/>
    <x v="8"/>
    <x v="105"/>
    <x v="0"/>
    <x v="0"/>
    <s v="Trasferimento"/>
    <x v="2"/>
    <x v="0"/>
    <x v="0"/>
    <m/>
  </r>
  <r>
    <n v="127959"/>
    <x v="0"/>
    <x v="0"/>
    <x v="0"/>
    <x v="0"/>
    <x v="7"/>
    <x v="74"/>
    <x v="0"/>
    <x v="0"/>
    <s v="Trasferimento"/>
    <x v="1"/>
    <x v="3"/>
    <x v="0"/>
    <m/>
  </r>
  <r>
    <n v="169694"/>
    <x v="0"/>
    <x v="0"/>
    <x v="0"/>
    <x v="0"/>
    <x v="7"/>
    <x v="74"/>
    <x v="0"/>
    <x v="0"/>
    <s v="Trasferimento"/>
    <x v="1"/>
    <x v="1"/>
    <x v="0"/>
    <m/>
  </r>
  <r>
    <n v="166506"/>
    <x v="0"/>
    <x v="0"/>
    <x v="0"/>
    <x v="0"/>
    <x v="4"/>
    <x v="368"/>
    <x v="0"/>
    <x v="0"/>
    <s v="Trasferimento"/>
    <x v="1"/>
    <x v="4"/>
    <x v="0"/>
    <m/>
  </r>
  <r>
    <n v="225337"/>
    <x v="0"/>
    <x v="0"/>
    <x v="0"/>
    <x v="1"/>
    <x v="4"/>
    <x v="368"/>
    <x v="0"/>
    <x v="0"/>
    <s v="Trasferimento"/>
    <x v="1"/>
    <x v="3"/>
    <x v="0"/>
    <m/>
  </r>
  <r>
    <n v="108763"/>
    <x v="0"/>
    <x v="0"/>
    <x v="0"/>
    <x v="0"/>
    <x v="1"/>
    <x v="319"/>
    <x v="0"/>
    <x v="1"/>
    <s v="Trasferimento"/>
    <x v="1"/>
    <x v="4"/>
    <x v="0"/>
    <m/>
  </r>
  <r>
    <n v="157243"/>
    <x v="0"/>
    <x v="0"/>
    <x v="0"/>
    <x v="0"/>
    <x v="11"/>
    <x v="120"/>
    <x v="0"/>
    <x v="1"/>
    <s v="Trasferimento"/>
    <x v="1"/>
    <x v="0"/>
    <x v="0"/>
    <m/>
  </r>
  <r>
    <n v="176608"/>
    <x v="0"/>
    <x v="0"/>
    <x v="0"/>
    <x v="0"/>
    <x v="1"/>
    <x v="319"/>
    <x v="0"/>
    <x v="0"/>
    <s v="Trasferimento"/>
    <x v="1"/>
    <x v="0"/>
    <x v="0"/>
    <m/>
  </r>
  <r>
    <n v="224512"/>
    <x v="0"/>
    <x v="0"/>
    <x v="0"/>
    <x v="0"/>
    <x v="11"/>
    <x v="120"/>
    <x v="0"/>
    <x v="0"/>
    <s v="Trasferimento"/>
    <x v="1"/>
    <x v="0"/>
    <x v="0"/>
    <m/>
  </r>
  <r>
    <n v="230219"/>
    <x v="0"/>
    <x v="0"/>
    <x v="0"/>
    <x v="1"/>
    <x v="11"/>
    <x v="120"/>
    <x v="0"/>
    <x v="0"/>
    <s v="Trasferimento"/>
    <x v="1"/>
    <x v="0"/>
    <x v="0"/>
    <m/>
  </r>
  <r>
    <n v="151295"/>
    <x v="0"/>
    <x v="0"/>
    <x v="0"/>
    <x v="0"/>
    <x v="1"/>
    <x v="319"/>
    <x v="0"/>
    <x v="0"/>
    <s v="Trasferimento"/>
    <x v="1"/>
    <x v="0"/>
    <x v="0"/>
    <m/>
  </r>
  <r>
    <n v="174199"/>
    <x v="0"/>
    <x v="0"/>
    <x v="0"/>
    <x v="0"/>
    <x v="11"/>
    <x v="120"/>
    <x v="0"/>
    <x v="1"/>
    <s v="Trasferimento"/>
    <x v="1"/>
    <x v="1"/>
    <x v="0"/>
    <m/>
  </r>
  <r>
    <n v="138049"/>
    <x v="0"/>
    <x v="0"/>
    <x v="0"/>
    <x v="0"/>
    <x v="1"/>
    <x v="319"/>
    <x v="0"/>
    <x v="0"/>
    <s v="Trasferimento"/>
    <x v="1"/>
    <x v="0"/>
    <x v="0"/>
    <m/>
  </r>
  <r>
    <n v="98882"/>
    <x v="0"/>
    <x v="0"/>
    <x v="0"/>
    <x v="0"/>
    <x v="1"/>
    <x v="319"/>
    <x v="0"/>
    <x v="0"/>
    <s v="Trasferimento"/>
    <x v="1"/>
    <x v="3"/>
    <x v="0"/>
    <m/>
  </r>
  <r>
    <n v="186289"/>
    <x v="0"/>
    <x v="0"/>
    <x v="0"/>
    <x v="0"/>
    <x v="1"/>
    <x v="319"/>
    <x v="0"/>
    <x v="0"/>
    <s v="Trasferimento"/>
    <x v="1"/>
    <x v="0"/>
    <x v="0"/>
    <m/>
  </r>
  <r>
    <n v="194588"/>
    <x v="0"/>
    <x v="0"/>
    <x v="0"/>
    <x v="0"/>
    <x v="1"/>
    <x v="319"/>
    <x v="0"/>
    <x v="1"/>
    <s v="Trasferimento"/>
    <x v="1"/>
    <x v="3"/>
    <x v="0"/>
    <m/>
  </r>
  <r>
    <n v="151302"/>
    <x v="0"/>
    <x v="0"/>
    <x v="0"/>
    <x v="0"/>
    <x v="1"/>
    <x v="319"/>
    <x v="0"/>
    <x v="1"/>
    <s v="Trasferimento"/>
    <x v="1"/>
    <x v="3"/>
    <x v="0"/>
    <m/>
  </r>
  <r>
    <n v="203815"/>
    <x v="0"/>
    <x v="0"/>
    <x v="0"/>
    <x v="0"/>
    <x v="1"/>
    <x v="319"/>
    <x v="0"/>
    <x v="0"/>
    <s v="Trasferimento"/>
    <x v="1"/>
    <x v="0"/>
    <x v="0"/>
    <m/>
  </r>
  <r>
    <n v="203814"/>
    <x v="1"/>
    <x v="0"/>
    <x v="0"/>
    <x v="0"/>
    <x v="1"/>
    <x v="319"/>
    <x v="0"/>
    <x v="0"/>
    <s v="Trasferimento"/>
    <x v="1"/>
    <x v="7"/>
    <x v="0"/>
    <m/>
  </r>
  <r>
    <n v="221524"/>
    <x v="0"/>
    <x v="0"/>
    <x v="0"/>
    <x v="0"/>
    <x v="1"/>
    <x v="319"/>
    <x v="0"/>
    <x v="0"/>
    <s v="Trasferimento"/>
    <x v="1"/>
    <x v="3"/>
    <x v="0"/>
    <m/>
  </r>
  <r>
    <n v="179078"/>
    <x v="0"/>
    <x v="0"/>
    <x v="0"/>
    <x v="0"/>
    <x v="1"/>
    <x v="319"/>
    <x v="0"/>
    <x v="1"/>
    <s v="Trasferimento"/>
    <x v="1"/>
    <x v="4"/>
    <x v="0"/>
    <m/>
  </r>
  <r>
    <n v="210618"/>
    <x v="0"/>
    <x v="0"/>
    <x v="0"/>
    <x v="0"/>
    <x v="1"/>
    <x v="319"/>
    <x v="0"/>
    <x v="0"/>
    <s v="Trasferimento"/>
    <x v="1"/>
    <x v="3"/>
    <x v="0"/>
    <m/>
  </r>
  <r>
    <n v="33492"/>
    <x v="0"/>
    <x v="0"/>
    <x v="0"/>
    <x v="0"/>
    <x v="1"/>
    <x v="319"/>
    <x v="0"/>
    <x v="0"/>
    <s v="Trasferimento"/>
    <x v="1"/>
    <x v="4"/>
    <x v="0"/>
    <m/>
  </r>
  <r>
    <n v="150205"/>
    <x v="0"/>
    <x v="0"/>
    <x v="0"/>
    <x v="0"/>
    <x v="1"/>
    <x v="319"/>
    <x v="0"/>
    <x v="0"/>
    <s v="Trasferimento"/>
    <x v="1"/>
    <x v="4"/>
    <x v="0"/>
    <m/>
  </r>
  <r>
    <n v="167036"/>
    <x v="1"/>
    <x v="0"/>
    <x v="0"/>
    <x v="0"/>
    <x v="12"/>
    <x v="122"/>
    <x v="0"/>
    <x v="0"/>
    <s v="Trasferimento"/>
    <x v="0"/>
    <x v="6"/>
    <x v="0"/>
    <s v="B"/>
  </r>
  <r>
    <n v="78082"/>
    <x v="0"/>
    <x v="0"/>
    <x v="0"/>
    <x v="0"/>
    <x v="12"/>
    <x v="122"/>
    <x v="0"/>
    <x v="0"/>
    <s v="Trasferimento"/>
    <x v="0"/>
    <x v="3"/>
    <x v="0"/>
    <m/>
  </r>
  <r>
    <n v="70038"/>
    <x v="0"/>
    <x v="0"/>
    <x v="0"/>
    <x v="0"/>
    <x v="12"/>
    <x v="122"/>
    <x v="0"/>
    <x v="0"/>
    <s v="Trasferimento"/>
    <x v="0"/>
    <x v="3"/>
    <x v="0"/>
    <m/>
  </r>
  <r>
    <n v="226636"/>
    <x v="0"/>
    <x v="0"/>
    <x v="0"/>
    <x v="3"/>
    <x v="12"/>
    <x v="122"/>
    <x v="0"/>
    <x v="0"/>
    <s v="Trasferimento"/>
    <x v="0"/>
    <x v="1"/>
    <x v="0"/>
    <m/>
  </r>
  <r>
    <n v="98014"/>
    <x v="0"/>
    <x v="0"/>
    <x v="0"/>
    <x v="0"/>
    <x v="1"/>
    <x v="319"/>
    <x v="0"/>
    <x v="1"/>
    <s v="Trasferimento"/>
    <x v="1"/>
    <x v="3"/>
    <x v="0"/>
    <m/>
  </r>
  <r>
    <n v="84428"/>
    <x v="0"/>
    <x v="0"/>
    <x v="0"/>
    <x v="0"/>
    <x v="1"/>
    <x v="319"/>
    <x v="0"/>
    <x v="0"/>
    <s v="Trasferimento"/>
    <x v="1"/>
    <x v="3"/>
    <x v="0"/>
    <m/>
  </r>
  <r>
    <n v="195904"/>
    <x v="0"/>
    <x v="0"/>
    <x v="0"/>
    <x v="0"/>
    <x v="1"/>
    <x v="319"/>
    <x v="0"/>
    <x v="0"/>
    <s v="Trasferimento"/>
    <x v="1"/>
    <x v="0"/>
    <x v="0"/>
    <m/>
  </r>
  <r>
    <n v="43314"/>
    <x v="0"/>
    <x v="0"/>
    <x v="0"/>
    <x v="0"/>
    <x v="1"/>
    <x v="319"/>
    <x v="0"/>
    <x v="0"/>
    <s v="Trasferimento"/>
    <x v="1"/>
    <x v="3"/>
    <x v="0"/>
    <m/>
  </r>
  <r>
    <n v="119417"/>
    <x v="0"/>
    <x v="0"/>
    <x v="0"/>
    <x v="0"/>
    <x v="1"/>
    <x v="319"/>
    <x v="0"/>
    <x v="1"/>
    <s v="Trasferimento"/>
    <x v="1"/>
    <x v="3"/>
    <x v="0"/>
    <m/>
  </r>
  <r>
    <n v="43390"/>
    <x v="0"/>
    <x v="0"/>
    <x v="0"/>
    <x v="0"/>
    <x v="1"/>
    <x v="319"/>
    <x v="0"/>
    <x v="0"/>
    <s v="Trasferimento"/>
    <x v="1"/>
    <x v="3"/>
    <x v="0"/>
    <m/>
  </r>
  <r>
    <n v="71586"/>
    <x v="0"/>
    <x v="0"/>
    <x v="0"/>
    <x v="0"/>
    <x v="1"/>
    <x v="319"/>
    <x v="0"/>
    <x v="0"/>
    <s v="Trasferimento"/>
    <x v="1"/>
    <x v="1"/>
    <x v="0"/>
    <m/>
  </r>
  <r>
    <n v="152108"/>
    <x v="0"/>
    <x v="0"/>
    <x v="0"/>
    <x v="0"/>
    <x v="1"/>
    <x v="319"/>
    <x v="0"/>
    <x v="0"/>
    <s v="Trasferimento"/>
    <x v="1"/>
    <x v="0"/>
    <x v="0"/>
    <m/>
  </r>
  <r>
    <n v="76735"/>
    <x v="0"/>
    <x v="0"/>
    <x v="0"/>
    <x v="0"/>
    <x v="12"/>
    <x v="122"/>
    <x v="0"/>
    <x v="0"/>
    <s v="Trasferimento"/>
    <x v="0"/>
    <x v="4"/>
    <x v="0"/>
    <m/>
  </r>
  <r>
    <n v="224675"/>
    <x v="0"/>
    <x v="1"/>
    <x v="0"/>
    <x v="0"/>
    <x v="7"/>
    <x v="227"/>
    <x v="0"/>
    <x v="0"/>
    <s v="Trasferimento"/>
    <x v="1"/>
    <x v="0"/>
    <x v="0"/>
    <m/>
  </r>
  <r>
    <n v="158400"/>
    <x v="0"/>
    <x v="0"/>
    <x v="0"/>
    <x v="0"/>
    <x v="11"/>
    <x v="120"/>
    <x v="0"/>
    <x v="1"/>
    <s v="Trasferimento"/>
    <x v="1"/>
    <x v="3"/>
    <x v="0"/>
    <m/>
  </r>
  <r>
    <n v="160216"/>
    <x v="0"/>
    <x v="0"/>
    <x v="0"/>
    <x v="0"/>
    <x v="7"/>
    <x v="293"/>
    <x v="0"/>
    <x v="1"/>
    <s v="Trasferimento"/>
    <x v="1"/>
    <x v="0"/>
    <x v="0"/>
    <m/>
  </r>
  <r>
    <n v="223493"/>
    <x v="0"/>
    <x v="0"/>
    <x v="0"/>
    <x v="0"/>
    <x v="7"/>
    <x v="293"/>
    <x v="0"/>
    <x v="0"/>
    <s v="Trasferimento"/>
    <x v="1"/>
    <x v="0"/>
    <x v="0"/>
    <m/>
  </r>
  <r>
    <n v="81105"/>
    <x v="0"/>
    <x v="0"/>
    <x v="0"/>
    <x v="0"/>
    <x v="8"/>
    <x v="276"/>
    <x v="0"/>
    <x v="0"/>
    <s v="Trasferimento"/>
    <x v="1"/>
    <x v="3"/>
    <x v="0"/>
    <m/>
  </r>
  <r>
    <n v="17440"/>
    <x v="0"/>
    <x v="0"/>
    <x v="0"/>
    <x v="0"/>
    <x v="7"/>
    <x v="293"/>
    <x v="0"/>
    <x v="0"/>
    <s v="Trasferimento"/>
    <x v="1"/>
    <x v="1"/>
    <x v="0"/>
    <m/>
  </r>
  <r>
    <n v="159605"/>
    <x v="0"/>
    <x v="0"/>
    <x v="0"/>
    <x v="0"/>
    <x v="8"/>
    <x v="276"/>
    <x v="0"/>
    <x v="0"/>
    <s v="Trasferimento"/>
    <x v="1"/>
    <x v="4"/>
    <x v="0"/>
    <m/>
  </r>
  <r>
    <n v="114722"/>
    <x v="0"/>
    <x v="0"/>
    <x v="0"/>
    <x v="0"/>
    <x v="8"/>
    <x v="276"/>
    <x v="0"/>
    <x v="0"/>
    <s v="Trasferimento"/>
    <x v="1"/>
    <x v="4"/>
    <x v="0"/>
    <m/>
  </r>
  <r>
    <n v="174733"/>
    <x v="0"/>
    <x v="0"/>
    <x v="0"/>
    <x v="0"/>
    <x v="8"/>
    <x v="276"/>
    <x v="0"/>
    <x v="0"/>
    <s v="Trasferimento"/>
    <x v="1"/>
    <x v="0"/>
    <x v="0"/>
    <m/>
  </r>
  <r>
    <n v="142563"/>
    <x v="0"/>
    <x v="0"/>
    <x v="0"/>
    <x v="0"/>
    <x v="8"/>
    <x v="276"/>
    <x v="0"/>
    <x v="0"/>
    <s v="Trasferimento"/>
    <x v="1"/>
    <x v="3"/>
    <x v="0"/>
    <m/>
  </r>
  <r>
    <n v="62050"/>
    <x v="0"/>
    <x v="0"/>
    <x v="0"/>
    <x v="0"/>
    <x v="7"/>
    <x v="293"/>
    <x v="0"/>
    <x v="1"/>
    <s v="Trasferimento"/>
    <x v="1"/>
    <x v="0"/>
    <x v="0"/>
    <m/>
  </r>
  <r>
    <n v="31789"/>
    <x v="0"/>
    <x v="0"/>
    <x v="0"/>
    <x v="0"/>
    <x v="7"/>
    <x v="293"/>
    <x v="0"/>
    <x v="1"/>
    <s v="Trasferimento"/>
    <x v="1"/>
    <x v="3"/>
    <x v="0"/>
    <m/>
  </r>
  <r>
    <n v="59451"/>
    <x v="0"/>
    <x v="0"/>
    <x v="0"/>
    <x v="0"/>
    <x v="7"/>
    <x v="293"/>
    <x v="0"/>
    <x v="0"/>
    <s v="Trasferimento"/>
    <x v="1"/>
    <x v="4"/>
    <x v="0"/>
    <m/>
  </r>
  <r>
    <n v="79328"/>
    <x v="0"/>
    <x v="0"/>
    <x v="0"/>
    <x v="0"/>
    <x v="8"/>
    <x v="276"/>
    <x v="0"/>
    <x v="0"/>
    <s v="Trasferimento"/>
    <x v="1"/>
    <x v="0"/>
    <x v="0"/>
    <m/>
  </r>
  <r>
    <n v="155661"/>
    <x v="0"/>
    <x v="0"/>
    <x v="0"/>
    <x v="0"/>
    <x v="8"/>
    <x v="276"/>
    <x v="0"/>
    <x v="0"/>
    <s v="Trasferimento"/>
    <x v="1"/>
    <x v="3"/>
    <x v="0"/>
    <m/>
  </r>
  <r>
    <n v="200528"/>
    <x v="0"/>
    <x v="0"/>
    <x v="0"/>
    <x v="0"/>
    <x v="7"/>
    <x v="293"/>
    <x v="0"/>
    <x v="0"/>
    <s v="Trasferimento"/>
    <x v="1"/>
    <x v="1"/>
    <x v="0"/>
    <m/>
  </r>
  <r>
    <n v="150150"/>
    <x v="0"/>
    <x v="0"/>
    <x v="0"/>
    <x v="0"/>
    <x v="8"/>
    <x v="276"/>
    <x v="0"/>
    <x v="0"/>
    <s v="Trasferimento"/>
    <x v="1"/>
    <x v="1"/>
    <x v="0"/>
    <m/>
  </r>
  <r>
    <n v="57691"/>
    <x v="0"/>
    <x v="0"/>
    <x v="0"/>
    <x v="0"/>
    <x v="8"/>
    <x v="276"/>
    <x v="0"/>
    <x v="0"/>
    <s v="Trasferimento"/>
    <x v="1"/>
    <x v="3"/>
    <x v="0"/>
    <m/>
  </r>
  <r>
    <n v="50340"/>
    <x v="0"/>
    <x v="0"/>
    <x v="0"/>
    <x v="0"/>
    <x v="8"/>
    <x v="276"/>
    <x v="0"/>
    <x v="0"/>
    <s v="Trasferimento"/>
    <x v="1"/>
    <x v="0"/>
    <x v="0"/>
    <m/>
  </r>
  <r>
    <n v="140149"/>
    <x v="0"/>
    <x v="0"/>
    <x v="0"/>
    <x v="0"/>
    <x v="8"/>
    <x v="276"/>
    <x v="0"/>
    <x v="0"/>
    <s v="Trasferimento"/>
    <x v="1"/>
    <x v="3"/>
    <x v="0"/>
    <m/>
  </r>
  <r>
    <n v="110660"/>
    <x v="0"/>
    <x v="0"/>
    <x v="0"/>
    <x v="0"/>
    <x v="8"/>
    <x v="276"/>
    <x v="0"/>
    <x v="0"/>
    <s v="Trasferimento"/>
    <x v="1"/>
    <x v="3"/>
    <x v="0"/>
    <m/>
  </r>
  <r>
    <n v="203037"/>
    <x v="1"/>
    <x v="0"/>
    <x v="0"/>
    <x v="0"/>
    <x v="8"/>
    <x v="276"/>
    <x v="0"/>
    <x v="0"/>
    <s v="Trasferimento"/>
    <x v="1"/>
    <x v="5"/>
    <x v="0"/>
    <m/>
  </r>
  <r>
    <n v="98955"/>
    <x v="0"/>
    <x v="0"/>
    <x v="0"/>
    <x v="0"/>
    <x v="8"/>
    <x v="276"/>
    <x v="0"/>
    <x v="0"/>
    <s v="Trasferimento"/>
    <x v="1"/>
    <x v="4"/>
    <x v="0"/>
    <m/>
  </r>
  <r>
    <n v="106662"/>
    <x v="0"/>
    <x v="0"/>
    <x v="0"/>
    <x v="0"/>
    <x v="8"/>
    <x v="276"/>
    <x v="0"/>
    <x v="1"/>
    <s v="Trasferimento"/>
    <x v="1"/>
    <x v="4"/>
    <x v="0"/>
    <m/>
  </r>
  <r>
    <n v="161606"/>
    <x v="0"/>
    <x v="0"/>
    <x v="0"/>
    <x v="0"/>
    <x v="8"/>
    <x v="276"/>
    <x v="0"/>
    <x v="0"/>
    <s v="Trasferimento"/>
    <x v="1"/>
    <x v="0"/>
    <x v="0"/>
    <m/>
  </r>
  <r>
    <n v="106312"/>
    <x v="0"/>
    <x v="0"/>
    <x v="0"/>
    <x v="0"/>
    <x v="7"/>
    <x v="293"/>
    <x v="0"/>
    <x v="1"/>
    <s v="Trasferimento"/>
    <x v="1"/>
    <x v="4"/>
    <x v="0"/>
    <m/>
  </r>
  <r>
    <n v="138547"/>
    <x v="0"/>
    <x v="0"/>
    <x v="0"/>
    <x v="0"/>
    <x v="8"/>
    <x v="276"/>
    <x v="0"/>
    <x v="1"/>
    <s v="Trasferimento"/>
    <x v="1"/>
    <x v="0"/>
    <x v="0"/>
    <m/>
  </r>
  <r>
    <n v="209722"/>
    <x v="0"/>
    <x v="0"/>
    <x v="0"/>
    <x v="0"/>
    <x v="8"/>
    <x v="276"/>
    <x v="0"/>
    <x v="0"/>
    <s v="Trasferimento"/>
    <x v="1"/>
    <x v="0"/>
    <x v="0"/>
    <m/>
  </r>
  <r>
    <n v="230357"/>
    <x v="0"/>
    <x v="0"/>
    <x v="0"/>
    <x v="1"/>
    <x v="7"/>
    <x v="293"/>
    <x v="0"/>
    <x v="0"/>
    <s v="Trasferimento"/>
    <x v="1"/>
    <x v="0"/>
    <x v="0"/>
    <m/>
  </r>
  <r>
    <n v="72817"/>
    <x v="0"/>
    <x v="0"/>
    <x v="0"/>
    <x v="0"/>
    <x v="8"/>
    <x v="276"/>
    <x v="0"/>
    <x v="0"/>
    <s v="Trasferimento"/>
    <x v="1"/>
    <x v="3"/>
    <x v="0"/>
    <m/>
  </r>
  <r>
    <n v="174345"/>
    <x v="1"/>
    <x v="0"/>
    <x v="0"/>
    <x v="0"/>
    <x v="7"/>
    <x v="293"/>
    <x v="0"/>
    <x v="0"/>
    <s v="Trasferimento"/>
    <x v="1"/>
    <x v="6"/>
    <x v="0"/>
    <s v="BG"/>
  </r>
  <r>
    <n v="20695"/>
    <x v="0"/>
    <x v="0"/>
    <x v="0"/>
    <x v="0"/>
    <x v="8"/>
    <x v="276"/>
    <x v="0"/>
    <x v="1"/>
    <s v="Trasferimento"/>
    <x v="1"/>
    <x v="0"/>
    <x v="0"/>
    <m/>
  </r>
  <r>
    <n v="189900"/>
    <x v="0"/>
    <x v="0"/>
    <x v="0"/>
    <x v="0"/>
    <x v="8"/>
    <x v="276"/>
    <x v="0"/>
    <x v="0"/>
    <s v="Trasferimento"/>
    <x v="1"/>
    <x v="0"/>
    <x v="0"/>
    <m/>
  </r>
  <r>
    <n v="185895"/>
    <x v="0"/>
    <x v="0"/>
    <x v="0"/>
    <x v="0"/>
    <x v="8"/>
    <x v="276"/>
    <x v="0"/>
    <x v="0"/>
    <s v="Trasferimento"/>
    <x v="1"/>
    <x v="3"/>
    <x v="0"/>
    <m/>
  </r>
  <r>
    <n v="165803"/>
    <x v="0"/>
    <x v="0"/>
    <x v="0"/>
    <x v="0"/>
    <x v="8"/>
    <x v="276"/>
    <x v="0"/>
    <x v="0"/>
    <s v="Trasferimento"/>
    <x v="1"/>
    <x v="0"/>
    <x v="0"/>
    <m/>
  </r>
  <r>
    <n v="135017"/>
    <x v="0"/>
    <x v="0"/>
    <x v="0"/>
    <x v="1"/>
    <x v="2"/>
    <x v="292"/>
    <x v="0"/>
    <x v="1"/>
    <s v="Trasferimento"/>
    <x v="1"/>
    <x v="3"/>
    <x v="0"/>
    <m/>
  </r>
  <r>
    <n v="52873"/>
    <x v="0"/>
    <x v="0"/>
    <x v="0"/>
    <x v="0"/>
    <x v="2"/>
    <x v="292"/>
    <x v="0"/>
    <x v="1"/>
    <s v="Trasferimento"/>
    <x v="1"/>
    <x v="3"/>
    <x v="0"/>
    <m/>
  </r>
  <r>
    <n v="215019"/>
    <x v="1"/>
    <x v="0"/>
    <x v="0"/>
    <x v="0"/>
    <x v="2"/>
    <x v="292"/>
    <x v="0"/>
    <x v="0"/>
    <s v="Trasferimento"/>
    <x v="1"/>
    <x v="6"/>
    <x v="0"/>
    <m/>
  </r>
  <r>
    <n v="208548"/>
    <x v="0"/>
    <x v="0"/>
    <x v="0"/>
    <x v="0"/>
    <x v="2"/>
    <x v="55"/>
    <x v="0"/>
    <x v="1"/>
    <s v="Trasferimento"/>
    <x v="1"/>
    <x v="0"/>
    <x v="0"/>
    <m/>
  </r>
  <r>
    <n v="154306"/>
    <x v="1"/>
    <x v="0"/>
    <x v="0"/>
    <x v="0"/>
    <x v="2"/>
    <x v="55"/>
    <x v="0"/>
    <x v="1"/>
    <s v="Trasferimento"/>
    <x v="1"/>
    <x v="6"/>
    <x v="0"/>
    <s v="B"/>
  </r>
  <r>
    <n v="116331"/>
    <x v="0"/>
    <x v="0"/>
    <x v="0"/>
    <x v="0"/>
    <x v="2"/>
    <x v="292"/>
    <x v="0"/>
    <x v="0"/>
    <s v="Trasferimento"/>
    <x v="1"/>
    <x v="0"/>
    <x v="0"/>
    <m/>
  </r>
  <r>
    <n v="166806"/>
    <x v="0"/>
    <x v="0"/>
    <x v="0"/>
    <x v="0"/>
    <x v="2"/>
    <x v="292"/>
    <x v="0"/>
    <x v="0"/>
    <s v="Trasferimento"/>
    <x v="1"/>
    <x v="0"/>
    <x v="0"/>
    <m/>
  </r>
  <r>
    <n v="41498"/>
    <x v="0"/>
    <x v="0"/>
    <x v="0"/>
    <x v="0"/>
    <x v="2"/>
    <x v="292"/>
    <x v="0"/>
    <x v="1"/>
    <s v="Trasferimento"/>
    <x v="1"/>
    <x v="4"/>
    <x v="0"/>
    <m/>
  </r>
  <r>
    <n v="136750"/>
    <x v="0"/>
    <x v="0"/>
    <x v="0"/>
    <x v="0"/>
    <x v="2"/>
    <x v="292"/>
    <x v="0"/>
    <x v="0"/>
    <s v="Trasferimento"/>
    <x v="1"/>
    <x v="3"/>
    <x v="0"/>
    <m/>
  </r>
  <r>
    <n v="146004"/>
    <x v="0"/>
    <x v="0"/>
    <x v="0"/>
    <x v="0"/>
    <x v="4"/>
    <x v="111"/>
    <x v="0"/>
    <x v="0"/>
    <s v="Trasferimento"/>
    <x v="3"/>
    <x v="1"/>
    <x v="0"/>
    <m/>
  </r>
  <r>
    <n v="220980"/>
    <x v="0"/>
    <x v="0"/>
    <x v="0"/>
    <x v="1"/>
    <x v="2"/>
    <x v="292"/>
    <x v="0"/>
    <x v="0"/>
    <s v="Trasferimento"/>
    <x v="1"/>
    <x v="0"/>
    <x v="0"/>
    <m/>
  </r>
  <r>
    <n v="70313"/>
    <x v="0"/>
    <x v="0"/>
    <x v="0"/>
    <x v="0"/>
    <x v="2"/>
    <x v="307"/>
    <x v="0"/>
    <x v="1"/>
    <s v="Trasferimento"/>
    <x v="1"/>
    <x v="3"/>
    <x v="0"/>
    <m/>
  </r>
  <r>
    <n v="90009"/>
    <x v="0"/>
    <x v="0"/>
    <x v="0"/>
    <x v="0"/>
    <x v="4"/>
    <x v="111"/>
    <x v="0"/>
    <x v="1"/>
    <s v="Trasferimento"/>
    <x v="3"/>
    <x v="3"/>
    <x v="0"/>
    <m/>
  </r>
  <r>
    <n v="14145"/>
    <x v="0"/>
    <x v="0"/>
    <x v="0"/>
    <x v="0"/>
    <x v="4"/>
    <x v="111"/>
    <x v="0"/>
    <x v="0"/>
    <s v="Trasferimento"/>
    <x v="3"/>
    <x v="0"/>
    <x v="0"/>
    <m/>
  </r>
  <r>
    <n v="70095"/>
    <x v="0"/>
    <x v="0"/>
    <x v="0"/>
    <x v="0"/>
    <x v="4"/>
    <x v="111"/>
    <x v="0"/>
    <x v="0"/>
    <s v="Trasferimento"/>
    <x v="3"/>
    <x v="0"/>
    <x v="0"/>
    <m/>
  </r>
  <r>
    <n v="51561"/>
    <x v="0"/>
    <x v="0"/>
    <x v="0"/>
    <x v="0"/>
    <x v="4"/>
    <x v="111"/>
    <x v="0"/>
    <x v="1"/>
    <s v="Trasferimento"/>
    <x v="3"/>
    <x v="3"/>
    <x v="0"/>
    <m/>
  </r>
  <r>
    <n v="204133"/>
    <x v="0"/>
    <x v="0"/>
    <x v="0"/>
    <x v="0"/>
    <x v="4"/>
    <x v="111"/>
    <x v="0"/>
    <x v="0"/>
    <s v="Trasferimento"/>
    <x v="3"/>
    <x v="0"/>
    <x v="0"/>
    <m/>
  </r>
  <r>
    <n v="227222"/>
    <x v="0"/>
    <x v="0"/>
    <x v="0"/>
    <x v="1"/>
    <x v="7"/>
    <x v="11"/>
    <x v="0"/>
    <x v="0"/>
    <s v="Trasferimento"/>
    <x v="1"/>
    <x v="0"/>
    <x v="0"/>
    <m/>
  </r>
  <r>
    <n v="22270"/>
    <x v="0"/>
    <x v="0"/>
    <x v="0"/>
    <x v="0"/>
    <x v="7"/>
    <x v="11"/>
    <x v="0"/>
    <x v="0"/>
    <s v="Trasferimento"/>
    <x v="1"/>
    <x v="3"/>
    <x v="0"/>
    <m/>
  </r>
  <r>
    <n v="29612"/>
    <x v="0"/>
    <x v="0"/>
    <x v="0"/>
    <x v="0"/>
    <x v="7"/>
    <x v="11"/>
    <x v="0"/>
    <x v="0"/>
    <s v="Trasferimento"/>
    <x v="1"/>
    <x v="3"/>
    <x v="0"/>
    <m/>
  </r>
  <r>
    <n v="175653"/>
    <x v="0"/>
    <x v="0"/>
    <x v="0"/>
    <x v="0"/>
    <x v="7"/>
    <x v="11"/>
    <x v="0"/>
    <x v="0"/>
    <s v="Trasferimento"/>
    <x v="1"/>
    <x v="3"/>
    <x v="0"/>
    <m/>
  </r>
  <r>
    <n v="168201"/>
    <x v="0"/>
    <x v="0"/>
    <x v="0"/>
    <x v="1"/>
    <x v="14"/>
    <x v="43"/>
    <x v="0"/>
    <x v="0"/>
    <s v="Trasferimento"/>
    <x v="1"/>
    <x v="4"/>
    <x v="0"/>
    <m/>
  </r>
  <r>
    <n v="224712"/>
    <x v="0"/>
    <x v="0"/>
    <x v="0"/>
    <x v="1"/>
    <x v="1"/>
    <x v="138"/>
    <x v="0"/>
    <x v="1"/>
    <s v="Trasferimento"/>
    <x v="1"/>
    <x v="1"/>
    <x v="0"/>
    <m/>
  </r>
  <r>
    <n v="190970"/>
    <x v="0"/>
    <x v="0"/>
    <x v="0"/>
    <x v="0"/>
    <x v="1"/>
    <x v="138"/>
    <x v="0"/>
    <x v="0"/>
    <s v="Trasferimento"/>
    <x v="1"/>
    <x v="0"/>
    <x v="0"/>
    <m/>
  </r>
  <r>
    <n v="186264"/>
    <x v="1"/>
    <x v="0"/>
    <x v="0"/>
    <x v="0"/>
    <x v="7"/>
    <x v="135"/>
    <x v="0"/>
    <x v="0"/>
    <s v="Trasferimento"/>
    <x v="1"/>
    <x v="6"/>
    <x v="0"/>
    <s v="B"/>
  </r>
  <r>
    <n v="224856"/>
    <x v="0"/>
    <x v="0"/>
    <x v="0"/>
    <x v="0"/>
    <x v="7"/>
    <x v="293"/>
    <x v="0"/>
    <x v="0"/>
    <s v="Trasferimento"/>
    <x v="1"/>
    <x v="0"/>
    <x v="0"/>
    <m/>
  </r>
  <r>
    <n v="218930"/>
    <x v="0"/>
    <x v="0"/>
    <x v="0"/>
    <x v="1"/>
    <x v="7"/>
    <x v="44"/>
    <x v="0"/>
    <x v="0"/>
    <s v="Trasferimento"/>
    <x v="1"/>
    <x v="0"/>
    <x v="0"/>
    <m/>
  </r>
  <r>
    <n v="218932"/>
    <x v="0"/>
    <x v="0"/>
    <x v="0"/>
    <x v="1"/>
    <x v="7"/>
    <x v="44"/>
    <x v="0"/>
    <x v="1"/>
    <s v="Trasferimento"/>
    <x v="1"/>
    <x v="0"/>
    <x v="0"/>
    <m/>
  </r>
  <r>
    <n v="166184"/>
    <x v="0"/>
    <x v="0"/>
    <x v="0"/>
    <x v="0"/>
    <x v="7"/>
    <x v="33"/>
    <x v="0"/>
    <x v="1"/>
    <s v="Trasferimento"/>
    <x v="1"/>
    <x v="0"/>
    <x v="0"/>
    <m/>
  </r>
  <r>
    <n v="97438"/>
    <x v="0"/>
    <x v="0"/>
    <x v="0"/>
    <x v="0"/>
    <x v="7"/>
    <x v="293"/>
    <x v="0"/>
    <x v="0"/>
    <s v="Trasferimento"/>
    <x v="1"/>
    <x v="0"/>
    <x v="0"/>
    <m/>
  </r>
  <r>
    <n v="185187"/>
    <x v="0"/>
    <x v="0"/>
    <x v="0"/>
    <x v="0"/>
    <x v="7"/>
    <x v="293"/>
    <x v="0"/>
    <x v="0"/>
    <s v="Trasferimento"/>
    <x v="1"/>
    <x v="4"/>
    <x v="0"/>
    <m/>
  </r>
  <r>
    <n v="54867"/>
    <x v="0"/>
    <x v="0"/>
    <x v="0"/>
    <x v="0"/>
    <x v="7"/>
    <x v="293"/>
    <x v="0"/>
    <x v="0"/>
    <s v="Trasferimento"/>
    <x v="1"/>
    <x v="0"/>
    <x v="0"/>
    <m/>
  </r>
  <r>
    <n v="219662"/>
    <x v="0"/>
    <x v="0"/>
    <x v="0"/>
    <x v="1"/>
    <x v="14"/>
    <x v="232"/>
    <x v="0"/>
    <x v="0"/>
    <s v="Trasferimento"/>
    <x v="0"/>
    <x v="4"/>
    <x v="0"/>
    <m/>
  </r>
  <r>
    <n v="219663"/>
    <x v="0"/>
    <x v="0"/>
    <x v="0"/>
    <x v="1"/>
    <x v="14"/>
    <x v="232"/>
    <x v="0"/>
    <x v="1"/>
    <s v="Trasferimento"/>
    <x v="0"/>
    <x v="4"/>
    <x v="0"/>
    <m/>
  </r>
  <r>
    <n v="33277"/>
    <x v="0"/>
    <x v="0"/>
    <x v="0"/>
    <x v="0"/>
    <x v="7"/>
    <x v="161"/>
    <x v="0"/>
    <x v="0"/>
    <s v="Trasferimento"/>
    <x v="0"/>
    <x v="0"/>
    <x v="0"/>
    <m/>
  </r>
  <r>
    <n v="95696"/>
    <x v="0"/>
    <x v="0"/>
    <x v="0"/>
    <x v="0"/>
    <x v="12"/>
    <x v="27"/>
    <x v="0"/>
    <x v="0"/>
    <s v="Trasferimento"/>
    <x v="1"/>
    <x v="1"/>
    <x v="0"/>
    <m/>
  </r>
  <r>
    <n v="110579"/>
    <x v="1"/>
    <x v="0"/>
    <x v="0"/>
    <x v="0"/>
    <x v="12"/>
    <x v="27"/>
    <x v="0"/>
    <x v="0"/>
    <s v="Trasferimento"/>
    <x v="1"/>
    <x v="2"/>
    <x v="0"/>
    <m/>
  </r>
  <r>
    <n v="232514"/>
    <x v="0"/>
    <x v="0"/>
    <x v="0"/>
    <x v="0"/>
    <x v="2"/>
    <x v="36"/>
    <x v="0"/>
    <x v="0"/>
    <s v="Trasferimento"/>
    <x v="1"/>
    <x v="0"/>
    <x v="0"/>
    <m/>
  </r>
  <r>
    <n v="18218"/>
    <x v="0"/>
    <x v="0"/>
    <x v="0"/>
    <x v="0"/>
    <x v="7"/>
    <x v="74"/>
    <x v="0"/>
    <x v="0"/>
    <s v="Trasferimento"/>
    <x v="1"/>
    <x v="3"/>
    <x v="0"/>
    <m/>
  </r>
  <r>
    <n v="17699"/>
    <x v="0"/>
    <x v="0"/>
    <x v="0"/>
    <x v="0"/>
    <x v="4"/>
    <x v="367"/>
    <x v="0"/>
    <x v="0"/>
    <s v="Trasferimento"/>
    <x v="1"/>
    <x v="1"/>
    <x v="0"/>
    <m/>
  </r>
  <r>
    <n v="105858"/>
    <x v="0"/>
    <x v="0"/>
    <x v="0"/>
    <x v="0"/>
    <x v="2"/>
    <x v="224"/>
    <x v="0"/>
    <x v="0"/>
    <s v="Trasferimento"/>
    <x v="1"/>
    <x v="0"/>
    <x v="0"/>
    <m/>
  </r>
  <r>
    <n v="102586"/>
    <x v="0"/>
    <x v="0"/>
    <x v="0"/>
    <x v="0"/>
    <x v="2"/>
    <x v="224"/>
    <x v="0"/>
    <x v="0"/>
    <s v="Trasferimento"/>
    <x v="1"/>
    <x v="3"/>
    <x v="0"/>
    <m/>
  </r>
  <r>
    <n v="139713"/>
    <x v="0"/>
    <x v="0"/>
    <x v="0"/>
    <x v="0"/>
    <x v="2"/>
    <x v="224"/>
    <x v="0"/>
    <x v="1"/>
    <s v="Trasferimento"/>
    <x v="1"/>
    <x v="3"/>
    <x v="0"/>
    <m/>
  </r>
  <r>
    <n v="227335"/>
    <x v="0"/>
    <x v="0"/>
    <x v="0"/>
    <x v="0"/>
    <x v="2"/>
    <x v="224"/>
    <x v="0"/>
    <x v="1"/>
    <s v="Trasferimento"/>
    <x v="1"/>
    <x v="0"/>
    <x v="0"/>
    <m/>
  </r>
  <r>
    <n v="125873"/>
    <x v="0"/>
    <x v="0"/>
    <x v="0"/>
    <x v="0"/>
    <x v="2"/>
    <x v="224"/>
    <x v="0"/>
    <x v="0"/>
    <s v="Trasferimento"/>
    <x v="1"/>
    <x v="0"/>
    <x v="0"/>
    <m/>
  </r>
  <r>
    <n v="54214"/>
    <x v="0"/>
    <x v="0"/>
    <x v="0"/>
    <x v="0"/>
    <x v="2"/>
    <x v="53"/>
    <x v="0"/>
    <x v="0"/>
    <s v="Trasferimento"/>
    <x v="1"/>
    <x v="3"/>
    <x v="0"/>
    <m/>
  </r>
  <r>
    <n v="131227"/>
    <x v="0"/>
    <x v="0"/>
    <x v="0"/>
    <x v="0"/>
    <x v="2"/>
    <x v="265"/>
    <x v="0"/>
    <x v="0"/>
    <s v="Trasferimento"/>
    <x v="1"/>
    <x v="3"/>
    <x v="0"/>
    <m/>
  </r>
  <r>
    <n v="166332"/>
    <x v="0"/>
    <x v="0"/>
    <x v="0"/>
    <x v="0"/>
    <x v="2"/>
    <x v="230"/>
    <x v="0"/>
    <x v="0"/>
    <s v="Trasferimento"/>
    <x v="1"/>
    <x v="1"/>
    <x v="0"/>
    <m/>
  </r>
  <r>
    <n v="80848"/>
    <x v="0"/>
    <x v="0"/>
    <x v="2"/>
    <x v="0"/>
    <x v="2"/>
    <x v="230"/>
    <x v="0"/>
    <x v="0"/>
    <s v="Trasferimento"/>
    <x v="1"/>
    <x v="1"/>
    <x v="0"/>
    <m/>
  </r>
  <r>
    <n v="13803"/>
    <x v="0"/>
    <x v="0"/>
    <x v="0"/>
    <x v="0"/>
    <x v="2"/>
    <x v="230"/>
    <x v="0"/>
    <x v="1"/>
    <s v="Trasferimento"/>
    <x v="1"/>
    <x v="3"/>
    <x v="0"/>
    <m/>
  </r>
  <r>
    <n v="159110"/>
    <x v="0"/>
    <x v="0"/>
    <x v="0"/>
    <x v="0"/>
    <x v="2"/>
    <x v="230"/>
    <x v="0"/>
    <x v="0"/>
    <s v="Trasferimento"/>
    <x v="1"/>
    <x v="0"/>
    <x v="0"/>
    <m/>
  </r>
  <r>
    <n v="54917"/>
    <x v="0"/>
    <x v="0"/>
    <x v="2"/>
    <x v="4"/>
    <x v="7"/>
    <x v="74"/>
    <x v="0"/>
    <x v="1"/>
    <s v="Trasferimento"/>
    <x v="1"/>
    <x v="3"/>
    <x v="0"/>
    <m/>
  </r>
  <r>
    <n v="156406"/>
    <x v="0"/>
    <x v="0"/>
    <x v="0"/>
    <x v="0"/>
    <x v="8"/>
    <x v="112"/>
    <x v="0"/>
    <x v="0"/>
    <s v="Trasferimento"/>
    <x v="1"/>
    <x v="0"/>
    <x v="0"/>
    <m/>
  </r>
  <r>
    <n v="205403"/>
    <x v="1"/>
    <x v="0"/>
    <x v="0"/>
    <x v="0"/>
    <x v="7"/>
    <x v="213"/>
    <x v="0"/>
    <x v="0"/>
    <s v="Trasferimento"/>
    <x v="1"/>
    <x v="5"/>
    <x v="0"/>
    <m/>
  </r>
  <r>
    <n v="151401"/>
    <x v="0"/>
    <x v="0"/>
    <x v="0"/>
    <x v="0"/>
    <x v="7"/>
    <x v="213"/>
    <x v="0"/>
    <x v="0"/>
    <s v="Trasferimento"/>
    <x v="1"/>
    <x v="0"/>
    <x v="0"/>
    <m/>
  </r>
  <r>
    <n v="9484"/>
    <x v="0"/>
    <x v="0"/>
    <x v="0"/>
    <x v="0"/>
    <x v="7"/>
    <x v="213"/>
    <x v="0"/>
    <x v="0"/>
    <s v="Trasferimento"/>
    <x v="1"/>
    <x v="3"/>
    <x v="0"/>
    <m/>
  </r>
  <r>
    <n v="9453"/>
    <x v="0"/>
    <x v="0"/>
    <x v="0"/>
    <x v="0"/>
    <x v="7"/>
    <x v="213"/>
    <x v="0"/>
    <x v="0"/>
    <s v="Trasferimento"/>
    <x v="1"/>
    <x v="1"/>
    <x v="0"/>
    <m/>
  </r>
  <r>
    <n v="41412"/>
    <x v="0"/>
    <x v="0"/>
    <x v="2"/>
    <x v="0"/>
    <x v="7"/>
    <x v="213"/>
    <x v="0"/>
    <x v="0"/>
    <s v="Trasferimento"/>
    <x v="1"/>
    <x v="1"/>
    <x v="0"/>
    <m/>
  </r>
  <r>
    <n v="24065"/>
    <x v="0"/>
    <x v="0"/>
    <x v="0"/>
    <x v="0"/>
    <x v="7"/>
    <x v="213"/>
    <x v="0"/>
    <x v="1"/>
    <s v="Trasferimento"/>
    <x v="1"/>
    <x v="4"/>
    <x v="0"/>
    <m/>
  </r>
  <r>
    <n v="24064"/>
    <x v="0"/>
    <x v="0"/>
    <x v="0"/>
    <x v="0"/>
    <x v="7"/>
    <x v="213"/>
    <x v="0"/>
    <x v="0"/>
    <s v="Trasferimento"/>
    <x v="1"/>
    <x v="3"/>
    <x v="0"/>
    <m/>
  </r>
  <r>
    <n v="26372"/>
    <x v="0"/>
    <x v="0"/>
    <x v="0"/>
    <x v="0"/>
    <x v="7"/>
    <x v="213"/>
    <x v="0"/>
    <x v="1"/>
    <s v="Trasferimento"/>
    <x v="1"/>
    <x v="3"/>
    <x v="0"/>
    <m/>
  </r>
  <r>
    <n v="25162"/>
    <x v="0"/>
    <x v="0"/>
    <x v="0"/>
    <x v="0"/>
    <x v="7"/>
    <x v="213"/>
    <x v="0"/>
    <x v="0"/>
    <s v="Trasferimento"/>
    <x v="1"/>
    <x v="3"/>
    <x v="0"/>
    <m/>
  </r>
  <r>
    <n v="221063"/>
    <x v="1"/>
    <x v="0"/>
    <x v="0"/>
    <x v="0"/>
    <x v="12"/>
    <x v="27"/>
    <x v="0"/>
    <x v="0"/>
    <s v="Trasferimento"/>
    <x v="1"/>
    <x v="7"/>
    <x v="0"/>
    <s v="B"/>
  </r>
  <r>
    <n v="166486"/>
    <x v="0"/>
    <x v="0"/>
    <x v="0"/>
    <x v="0"/>
    <x v="7"/>
    <x v="213"/>
    <x v="0"/>
    <x v="0"/>
    <s v="Trasferimento"/>
    <x v="1"/>
    <x v="4"/>
    <x v="0"/>
    <m/>
  </r>
  <r>
    <n v="184394"/>
    <x v="0"/>
    <x v="0"/>
    <x v="0"/>
    <x v="0"/>
    <x v="11"/>
    <x v="142"/>
    <x v="0"/>
    <x v="0"/>
    <s v="Trasferimento"/>
    <x v="1"/>
    <x v="0"/>
    <x v="0"/>
    <m/>
  </r>
  <r>
    <n v="229397"/>
    <x v="0"/>
    <x v="1"/>
    <x v="0"/>
    <x v="1"/>
    <x v="4"/>
    <x v="184"/>
    <x v="0"/>
    <x v="0"/>
    <s v="Trasferimento"/>
    <x v="0"/>
    <x v="1"/>
    <x v="0"/>
    <m/>
  </r>
  <r>
    <n v="5129"/>
    <x v="0"/>
    <x v="0"/>
    <x v="2"/>
    <x v="0"/>
    <x v="9"/>
    <x v="19"/>
    <x v="0"/>
    <x v="0"/>
    <s v="Trasferimento"/>
    <x v="1"/>
    <x v="3"/>
    <x v="0"/>
    <m/>
  </r>
  <r>
    <n v="15443"/>
    <x v="0"/>
    <x v="0"/>
    <x v="0"/>
    <x v="0"/>
    <x v="4"/>
    <x v="124"/>
    <x v="0"/>
    <x v="0"/>
    <s v="Trasferimento"/>
    <x v="1"/>
    <x v="4"/>
    <x v="0"/>
    <m/>
  </r>
  <r>
    <n v="54549"/>
    <x v="0"/>
    <x v="0"/>
    <x v="0"/>
    <x v="0"/>
    <x v="4"/>
    <x v="124"/>
    <x v="0"/>
    <x v="1"/>
    <s v="Trasferimento"/>
    <x v="1"/>
    <x v="4"/>
    <x v="0"/>
    <m/>
  </r>
  <r>
    <n v="87980"/>
    <x v="0"/>
    <x v="0"/>
    <x v="0"/>
    <x v="0"/>
    <x v="4"/>
    <x v="124"/>
    <x v="0"/>
    <x v="0"/>
    <s v="Trasferimento"/>
    <x v="1"/>
    <x v="4"/>
    <x v="0"/>
    <m/>
  </r>
  <r>
    <n v="106153"/>
    <x v="0"/>
    <x v="0"/>
    <x v="0"/>
    <x v="0"/>
    <x v="4"/>
    <x v="124"/>
    <x v="0"/>
    <x v="0"/>
    <s v="Trasferimento"/>
    <x v="1"/>
    <x v="0"/>
    <x v="0"/>
    <m/>
  </r>
  <r>
    <n v="232297"/>
    <x v="0"/>
    <x v="0"/>
    <x v="0"/>
    <x v="0"/>
    <x v="4"/>
    <x v="367"/>
    <x v="0"/>
    <x v="0"/>
    <s v="Trasferimento"/>
    <x v="1"/>
    <x v="1"/>
    <x v="0"/>
    <m/>
  </r>
  <r>
    <n v="27806"/>
    <x v="0"/>
    <x v="0"/>
    <x v="0"/>
    <x v="0"/>
    <x v="4"/>
    <x v="179"/>
    <x v="0"/>
    <x v="0"/>
    <s v="Trasferimento"/>
    <x v="1"/>
    <x v="1"/>
    <x v="0"/>
    <m/>
  </r>
  <r>
    <n v="127720"/>
    <x v="0"/>
    <x v="0"/>
    <x v="0"/>
    <x v="0"/>
    <x v="8"/>
    <x v="115"/>
    <x v="0"/>
    <x v="0"/>
    <s v="Trasferimento"/>
    <x v="1"/>
    <x v="0"/>
    <x v="0"/>
    <m/>
  </r>
  <r>
    <n v="216265"/>
    <x v="0"/>
    <x v="0"/>
    <x v="0"/>
    <x v="0"/>
    <x v="7"/>
    <x v="185"/>
    <x v="0"/>
    <x v="0"/>
    <s v="Trasferimento"/>
    <x v="1"/>
    <x v="1"/>
    <x v="0"/>
    <m/>
  </r>
  <r>
    <n v="201179"/>
    <x v="0"/>
    <x v="0"/>
    <x v="0"/>
    <x v="1"/>
    <x v="8"/>
    <x v="115"/>
    <x v="0"/>
    <x v="0"/>
    <s v="Trasferimento"/>
    <x v="1"/>
    <x v="0"/>
    <x v="0"/>
    <m/>
  </r>
  <r>
    <n v="200804"/>
    <x v="0"/>
    <x v="0"/>
    <x v="0"/>
    <x v="1"/>
    <x v="8"/>
    <x v="115"/>
    <x v="0"/>
    <x v="0"/>
    <s v="Trasferimento"/>
    <x v="1"/>
    <x v="0"/>
    <x v="0"/>
    <m/>
  </r>
  <r>
    <n v="140566"/>
    <x v="0"/>
    <x v="0"/>
    <x v="0"/>
    <x v="0"/>
    <x v="11"/>
    <x v="333"/>
    <x v="0"/>
    <x v="0"/>
    <s v="Trasferimento"/>
    <x v="0"/>
    <x v="0"/>
    <x v="0"/>
    <m/>
  </r>
  <r>
    <n v="140565"/>
    <x v="0"/>
    <x v="0"/>
    <x v="0"/>
    <x v="0"/>
    <x v="11"/>
    <x v="333"/>
    <x v="0"/>
    <x v="1"/>
    <s v="Trasferimento"/>
    <x v="0"/>
    <x v="0"/>
    <x v="0"/>
    <m/>
  </r>
  <r>
    <n v="149410"/>
    <x v="0"/>
    <x v="0"/>
    <x v="0"/>
    <x v="0"/>
    <x v="7"/>
    <x v="210"/>
    <x v="0"/>
    <x v="0"/>
    <s v="Trasferimento"/>
    <x v="0"/>
    <x v="0"/>
    <x v="0"/>
    <m/>
  </r>
  <r>
    <n v="150657"/>
    <x v="0"/>
    <x v="0"/>
    <x v="0"/>
    <x v="0"/>
    <x v="15"/>
    <x v="248"/>
    <x v="0"/>
    <x v="0"/>
    <s v="Trasferimento"/>
    <x v="1"/>
    <x v="0"/>
    <x v="0"/>
    <m/>
  </r>
  <r>
    <n v="137313"/>
    <x v="0"/>
    <x v="0"/>
    <x v="0"/>
    <x v="0"/>
    <x v="15"/>
    <x v="248"/>
    <x v="0"/>
    <x v="0"/>
    <s v="Trasferimento"/>
    <x v="1"/>
    <x v="0"/>
    <x v="0"/>
    <m/>
  </r>
  <r>
    <n v="116612"/>
    <x v="0"/>
    <x v="0"/>
    <x v="2"/>
    <x v="0"/>
    <x v="11"/>
    <x v="174"/>
    <x v="0"/>
    <x v="0"/>
    <s v="Trasferimento"/>
    <x v="3"/>
    <x v="1"/>
    <x v="0"/>
    <m/>
  </r>
  <r>
    <n v="126735"/>
    <x v="0"/>
    <x v="0"/>
    <x v="0"/>
    <x v="0"/>
    <x v="11"/>
    <x v="174"/>
    <x v="0"/>
    <x v="0"/>
    <s v="Trasferimento"/>
    <x v="3"/>
    <x v="4"/>
    <x v="0"/>
    <m/>
  </r>
  <r>
    <n v="23926"/>
    <x v="0"/>
    <x v="0"/>
    <x v="0"/>
    <x v="0"/>
    <x v="11"/>
    <x v="174"/>
    <x v="0"/>
    <x v="0"/>
    <s v="Trasferimento"/>
    <x v="3"/>
    <x v="0"/>
    <x v="0"/>
    <m/>
  </r>
  <r>
    <n v="62450"/>
    <x v="0"/>
    <x v="0"/>
    <x v="0"/>
    <x v="0"/>
    <x v="7"/>
    <x v="123"/>
    <x v="0"/>
    <x v="0"/>
    <s v="Trasferimento"/>
    <x v="1"/>
    <x v="3"/>
    <x v="0"/>
    <m/>
  </r>
  <r>
    <n v="65680"/>
    <x v="0"/>
    <x v="0"/>
    <x v="0"/>
    <x v="0"/>
    <x v="7"/>
    <x v="123"/>
    <x v="0"/>
    <x v="0"/>
    <s v="Trasferimento"/>
    <x v="1"/>
    <x v="4"/>
    <x v="0"/>
    <m/>
  </r>
  <r>
    <n v="128851"/>
    <x v="0"/>
    <x v="0"/>
    <x v="2"/>
    <x v="0"/>
    <x v="7"/>
    <x v="123"/>
    <x v="0"/>
    <x v="1"/>
    <s v="Trasferimento"/>
    <x v="1"/>
    <x v="0"/>
    <x v="0"/>
    <m/>
  </r>
  <r>
    <n v="208280"/>
    <x v="0"/>
    <x v="0"/>
    <x v="0"/>
    <x v="0"/>
    <x v="7"/>
    <x v="210"/>
    <x v="0"/>
    <x v="0"/>
    <s v="Trasferimento"/>
    <x v="0"/>
    <x v="0"/>
    <x v="0"/>
    <m/>
  </r>
  <r>
    <n v="37031"/>
    <x v="0"/>
    <x v="0"/>
    <x v="0"/>
    <x v="0"/>
    <x v="7"/>
    <x v="123"/>
    <x v="0"/>
    <x v="0"/>
    <s v="Trasferimento"/>
    <x v="1"/>
    <x v="4"/>
    <x v="0"/>
    <m/>
  </r>
  <r>
    <n v="24080"/>
    <x v="0"/>
    <x v="0"/>
    <x v="0"/>
    <x v="0"/>
    <x v="7"/>
    <x v="123"/>
    <x v="0"/>
    <x v="1"/>
    <s v="Trasferimento"/>
    <x v="1"/>
    <x v="4"/>
    <x v="0"/>
    <m/>
  </r>
  <r>
    <n v="183216"/>
    <x v="1"/>
    <x v="0"/>
    <x v="0"/>
    <x v="0"/>
    <x v="7"/>
    <x v="123"/>
    <x v="0"/>
    <x v="0"/>
    <s v="Trasferimento"/>
    <x v="1"/>
    <x v="6"/>
    <x v="0"/>
    <s v="B"/>
  </r>
  <r>
    <n v="204525"/>
    <x v="0"/>
    <x v="0"/>
    <x v="0"/>
    <x v="0"/>
    <x v="7"/>
    <x v="123"/>
    <x v="0"/>
    <x v="0"/>
    <s v="Trasferimento"/>
    <x v="1"/>
    <x v="0"/>
    <x v="0"/>
    <m/>
  </r>
  <r>
    <n v="217054"/>
    <x v="1"/>
    <x v="0"/>
    <x v="0"/>
    <x v="0"/>
    <x v="7"/>
    <x v="123"/>
    <x v="0"/>
    <x v="0"/>
    <s v="Trasferimento"/>
    <x v="1"/>
    <x v="5"/>
    <x v="0"/>
    <s v="B"/>
  </r>
  <r>
    <n v="204524"/>
    <x v="0"/>
    <x v="0"/>
    <x v="0"/>
    <x v="0"/>
    <x v="7"/>
    <x v="123"/>
    <x v="0"/>
    <x v="1"/>
    <s v="Trasferimento"/>
    <x v="1"/>
    <x v="0"/>
    <x v="0"/>
    <m/>
  </r>
  <r>
    <n v="115486"/>
    <x v="0"/>
    <x v="0"/>
    <x v="0"/>
    <x v="0"/>
    <x v="7"/>
    <x v="123"/>
    <x v="0"/>
    <x v="0"/>
    <s v="Trasferimento"/>
    <x v="1"/>
    <x v="4"/>
    <x v="0"/>
    <m/>
  </r>
  <r>
    <n v="208926"/>
    <x v="0"/>
    <x v="0"/>
    <x v="0"/>
    <x v="0"/>
    <x v="7"/>
    <x v="123"/>
    <x v="0"/>
    <x v="0"/>
    <s v="Trasferimento"/>
    <x v="1"/>
    <x v="0"/>
    <x v="0"/>
    <m/>
  </r>
  <r>
    <n v="208928"/>
    <x v="0"/>
    <x v="0"/>
    <x v="0"/>
    <x v="0"/>
    <x v="7"/>
    <x v="123"/>
    <x v="0"/>
    <x v="1"/>
    <s v="Trasferimento"/>
    <x v="1"/>
    <x v="0"/>
    <x v="0"/>
    <m/>
  </r>
  <r>
    <n v="38003"/>
    <x v="0"/>
    <x v="0"/>
    <x v="0"/>
    <x v="0"/>
    <x v="7"/>
    <x v="123"/>
    <x v="0"/>
    <x v="0"/>
    <s v="Trasferimento"/>
    <x v="1"/>
    <x v="3"/>
    <x v="0"/>
    <m/>
  </r>
  <r>
    <n v="45681"/>
    <x v="0"/>
    <x v="0"/>
    <x v="0"/>
    <x v="0"/>
    <x v="7"/>
    <x v="123"/>
    <x v="0"/>
    <x v="1"/>
    <s v="Trasferimento"/>
    <x v="1"/>
    <x v="4"/>
    <x v="0"/>
    <m/>
  </r>
  <r>
    <n v="111859"/>
    <x v="0"/>
    <x v="0"/>
    <x v="0"/>
    <x v="0"/>
    <x v="7"/>
    <x v="123"/>
    <x v="0"/>
    <x v="0"/>
    <s v="Trasferimento"/>
    <x v="1"/>
    <x v="3"/>
    <x v="0"/>
    <m/>
  </r>
  <r>
    <n v="114967"/>
    <x v="0"/>
    <x v="0"/>
    <x v="0"/>
    <x v="0"/>
    <x v="7"/>
    <x v="123"/>
    <x v="0"/>
    <x v="0"/>
    <s v="Trasferimento"/>
    <x v="1"/>
    <x v="1"/>
    <x v="0"/>
    <m/>
  </r>
  <r>
    <n v="145645"/>
    <x v="0"/>
    <x v="0"/>
    <x v="0"/>
    <x v="0"/>
    <x v="7"/>
    <x v="123"/>
    <x v="0"/>
    <x v="1"/>
    <s v="Trasferimento"/>
    <x v="1"/>
    <x v="1"/>
    <x v="0"/>
    <m/>
  </r>
  <r>
    <n v="140581"/>
    <x v="0"/>
    <x v="0"/>
    <x v="0"/>
    <x v="0"/>
    <x v="7"/>
    <x v="123"/>
    <x v="0"/>
    <x v="0"/>
    <s v="Trasferimento"/>
    <x v="1"/>
    <x v="0"/>
    <x v="0"/>
    <m/>
  </r>
  <r>
    <n v="140583"/>
    <x v="0"/>
    <x v="0"/>
    <x v="0"/>
    <x v="0"/>
    <x v="7"/>
    <x v="123"/>
    <x v="0"/>
    <x v="1"/>
    <s v="Trasferimento"/>
    <x v="1"/>
    <x v="0"/>
    <x v="0"/>
    <m/>
  </r>
  <r>
    <n v="116032"/>
    <x v="0"/>
    <x v="0"/>
    <x v="0"/>
    <x v="0"/>
    <x v="15"/>
    <x v="247"/>
    <x v="0"/>
    <x v="0"/>
    <s v="Trasferimento"/>
    <x v="1"/>
    <x v="3"/>
    <x v="0"/>
    <m/>
  </r>
  <r>
    <n v="201458"/>
    <x v="0"/>
    <x v="0"/>
    <x v="0"/>
    <x v="0"/>
    <x v="7"/>
    <x v="210"/>
    <x v="0"/>
    <x v="0"/>
    <s v="Trasferimento"/>
    <x v="0"/>
    <x v="3"/>
    <x v="0"/>
    <m/>
  </r>
  <r>
    <n v="135614"/>
    <x v="0"/>
    <x v="0"/>
    <x v="0"/>
    <x v="0"/>
    <x v="10"/>
    <x v="240"/>
    <x v="0"/>
    <x v="0"/>
    <s v="Trasferimento"/>
    <x v="1"/>
    <x v="0"/>
    <x v="0"/>
    <m/>
  </r>
  <r>
    <n v="43791"/>
    <x v="0"/>
    <x v="0"/>
    <x v="0"/>
    <x v="0"/>
    <x v="8"/>
    <x v="115"/>
    <x v="0"/>
    <x v="0"/>
    <s v="Trasferimento"/>
    <x v="1"/>
    <x v="4"/>
    <x v="0"/>
    <m/>
  </r>
  <r>
    <n v="35530"/>
    <x v="0"/>
    <x v="0"/>
    <x v="0"/>
    <x v="0"/>
    <x v="8"/>
    <x v="115"/>
    <x v="0"/>
    <x v="0"/>
    <s v="Trasferimento"/>
    <x v="1"/>
    <x v="4"/>
    <x v="0"/>
    <m/>
  </r>
  <r>
    <n v="47819"/>
    <x v="0"/>
    <x v="0"/>
    <x v="0"/>
    <x v="0"/>
    <x v="8"/>
    <x v="115"/>
    <x v="0"/>
    <x v="0"/>
    <s v="Trasferimento"/>
    <x v="1"/>
    <x v="1"/>
    <x v="0"/>
    <m/>
  </r>
  <r>
    <n v="220352"/>
    <x v="0"/>
    <x v="0"/>
    <x v="0"/>
    <x v="2"/>
    <x v="8"/>
    <x v="115"/>
    <x v="0"/>
    <x v="0"/>
    <s v="Trasferimento"/>
    <x v="1"/>
    <x v="0"/>
    <x v="0"/>
    <m/>
  </r>
  <r>
    <n v="179467"/>
    <x v="0"/>
    <x v="0"/>
    <x v="0"/>
    <x v="0"/>
    <x v="8"/>
    <x v="115"/>
    <x v="0"/>
    <x v="0"/>
    <s v="Trasferimento"/>
    <x v="1"/>
    <x v="0"/>
    <x v="0"/>
    <m/>
  </r>
  <r>
    <n v="205838"/>
    <x v="1"/>
    <x v="0"/>
    <x v="0"/>
    <x v="0"/>
    <x v="4"/>
    <x v="12"/>
    <x v="0"/>
    <x v="0"/>
    <s v="Trasferimento"/>
    <x v="1"/>
    <x v="5"/>
    <x v="0"/>
    <s v="B"/>
  </r>
  <r>
    <n v="152602"/>
    <x v="0"/>
    <x v="0"/>
    <x v="2"/>
    <x v="0"/>
    <x v="2"/>
    <x v="233"/>
    <x v="0"/>
    <x v="0"/>
    <s v="Trasferimento"/>
    <x v="0"/>
    <x v="0"/>
    <x v="0"/>
    <m/>
  </r>
  <r>
    <n v="225306"/>
    <x v="0"/>
    <x v="0"/>
    <x v="0"/>
    <x v="1"/>
    <x v="2"/>
    <x v="233"/>
    <x v="0"/>
    <x v="0"/>
    <s v="Trasferimento"/>
    <x v="0"/>
    <x v="4"/>
    <x v="0"/>
    <m/>
  </r>
  <r>
    <n v="167804"/>
    <x v="0"/>
    <x v="0"/>
    <x v="0"/>
    <x v="0"/>
    <x v="2"/>
    <x v="233"/>
    <x v="0"/>
    <x v="0"/>
    <s v="Trasferimento"/>
    <x v="0"/>
    <x v="0"/>
    <x v="0"/>
    <m/>
  </r>
  <r>
    <n v="119928"/>
    <x v="0"/>
    <x v="0"/>
    <x v="0"/>
    <x v="0"/>
    <x v="10"/>
    <x v="306"/>
    <x v="0"/>
    <x v="0"/>
    <s v="Trasferimento"/>
    <x v="1"/>
    <x v="1"/>
    <x v="0"/>
    <m/>
  </r>
  <r>
    <n v="115002"/>
    <x v="0"/>
    <x v="0"/>
    <x v="0"/>
    <x v="0"/>
    <x v="7"/>
    <x v="45"/>
    <x v="0"/>
    <x v="0"/>
    <s v="Trasferimento"/>
    <x v="1"/>
    <x v="4"/>
    <x v="0"/>
    <m/>
  </r>
  <r>
    <n v="120082"/>
    <x v="0"/>
    <x v="0"/>
    <x v="0"/>
    <x v="0"/>
    <x v="4"/>
    <x v="338"/>
    <x v="0"/>
    <x v="0"/>
    <s v="Trasferimento"/>
    <x v="1"/>
    <x v="1"/>
    <x v="0"/>
    <m/>
  </r>
  <r>
    <n v="148785"/>
    <x v="0"/>
    <x v="0"/>
    <x v="0"/>
    <x v="0"/>
    <x v="1"/>
    <x v="324"/>
    <x v="0"/>
    <x v="1"/>
    <s v="Trasferimento"/>
    <x v="1"/>
    <x v="0"/>
    <x v="0"/>
    <m/>
  </r>
  <r>
    <n v="20519"/>
    <x v="0"/>
    <x v="0"/>
    <x v="0"/>
    <x v="0"/>
    <x v="1"/>
    <x v="324"/>
    <x v="0"/>
    <x v="1"/>
    <s v="Trasferimento"/>
    <x v="1"/>
    <x v="4"/>
    <x v="0"/>
    <m/>
  </r>
  <r>
    <n v="155184"/>
    <x v="0"/>
    <x v="0"/>
    <x v="0"/>
    <x v="0"/>
    <x v="1"/>
    <x v="324"/>
    <x v="0"/>
    <x v="0"/>
    <s v="Trasferimento"/>
    <x v="1"/>
    <x v="0"/>
    <x v="0"/>
    <m/>
  </r>
  <r>
    <n v="213348"/>
    <x v="0"/>
    <x v="0"/>
    <x v="0"/>
    <x v="0"/>
    <x v="10"/>
    <x v="21"/>
    <x v="0"/>
    <x v="0"/>
    <s v="Trasferimento"/>
    <x v="1"/>
    <x v="0"/>
    <x v="0"/>
    <m/>
  </r>
  <r>
    <n v="226877"/>
    <x v="0"/>
    <x v="0"/>
    <x v="0"/>
    <x v="1"/>
    <x v="1"/>
    <x v="324"/>
    <x v="0"/>
    <x v="1"/>
    <s v="Trasferimento"/>
    <x v="1"/>
    <x v="1"/>
    <x v="0"/>
    <m/>
  </r>
  <r>
    <n v="194866"/>
    <x v="0"/>
    <x v="0"/>
    <x v="0"/>
    <x v="0"/>
    <x v="10"/>
    <x v="21"/>
    <x v="0"/>
    <x v="1"/>
    <s v="Trasferimento"/>
    <x v="1"/>
    <x v="0"/>
    <x v="0"/>
    <m/>
  </r>
  <r>
    <n v="90551"/>
    <x v="0"/>
    <x v="0"/>
    <x v="0"/>
    <x v="0"/>
    <x v="1"/>
    <x v="324"/>
    <x v="0"/>
    <x v="0"/>
    <s v="Trasferimento"/>
    <x v="1"/>
    <x v="4"/>
    <x v="0"/>
    <m/>
  </r>
  <r>
    <n v="78541"/>
    <x v="0"/>
    <x v="0"/>
    <x v="0"/>
    <x v="0"/>
    <x v="4"/>
    <x v="338"/>
    <x v="0"/>
    <x v="0"/>
    <s v="Trasferimento"/>
    <x v="1"/>
    <x v="4"/>
    <x v="0"/>
    <m/>
  </r>
  <r>
    <n v="139748"/>
    <x v="0"/>
    <x v="0"/>
    <x v="0"/>
    <x v="0"/>
    <x v="1"/>
    <x v="324"/>
    <x v="0"/>
    <x v="0"/>
    <s v="Trasferimento"/>
    <x v="1"/>
    <x v="0"/>
    <x v="0"/>
    <m/>
  </r>
  <r>
    <n v="96371"/>
    <x v="0"/>
    <x v="0"/>
    <x v="0"/>
    <x v="0"/>
    <x v="4"/>
    <x v="338"/>
    <x v="0"/>
    <x v="0"/>
    <s v="Trasferimento"/>
    <x v="1"/>
    <x v="4"/>
    <x v="0"/>
    <m/>
  </r>
  <r>
    <n v="163637"/>
    <x v="0"/>
    <x v="0"/>
    <x v="2"/>
    <x v="0"/>
    <x v="1"/>
    <x v="324"/>
    <x v="0"/>
    <x v="0"/>
    <s v="Trasferimento"/>
    <x v="1"/>
    <x v="0"/>
    <x v="0"/>
    <m/>
  </r>
  <r>
    <n v="69426"/>
    <x v="0"/>
    <x v="0"/>
    <x v="0"/>
    <x v="0"/>
    <x v="4"/>
    <x v="338"/>
    <x v="0"/>
    <x v="0"/>
    <s v="Trasferimento"/>
    <x v="1"/>
    <x v="4"/>
    <x v="0"/>
    <m/>
  </r>
  <r>
    <n v="203250"/>
    <x v="0"/>
    <x v="0"/>
    <x v="2"/>
    <x v="4"/>
    <x v="1"/>
    <x v="324"/>
    <x v="0"/>
    <x v="0"/>
    <s v="Trasferimento"/>
    <x v="1"/>
    <x v="0"/>
    <x v="0"/>
    <m/>
  </r>
  <r>
    <n v="38501"/>
    <x v="0"/>
    <x v="0"/>
    <x v="0"/>
    <x v="0"/>
    <x v="1"/>
    <x v="324"/>
    <x v="0"/>
    <x v="0"/>
    <s v="Trasferimento"/>
    <x v="1"/>
    <x v="4"/>
    <x v="0"/>
    <m/>
  </r>
  <r>
    <n v="203249"/>
    <x v="1"/>
    <x v="0"/>
    <x v="0"/>
    <x v="0"/>
    <x v="1"/>
    <x v="324"/>
    <x v="0"/>
    <x v="0"/>
    <s v="Trasferimento"/>
    <x v="1"/>
    <x v="7"/>
    <x v="0"/>
    <m/>
  </r>
  <r>
    <n v="191710"/>
    <x v="0"/>
    <x v="0"/>
    <x v="0"/>
    <x v="1"/>
    <x v="4"/>
    <x v="338"/>
    <x v="0"/>
    <x v="1"/>
    <s v="Trasferimento"/>
    <x v="1"/>
    <x v="4"/>
    <x v="0"/>
    <m/>
  </r>
  <r>
    <n v="114660"/>
    <x v="0"/>
    <x v="0"/>
    <x v="0"/>
    <x v="1"/>
    <x v="1"/>
    <x v="324"/>
    <x v="0"/>
    <x v="1"/>
    <s v="Trasferimento"/>
    <x v="1"/>
    <x v="4"/>
    <x v="0"/>
    <m/>
  </r>
  <r>
    <n v="216921"/>
    <x v="0"/>
    <x v="0"/>
    <x v="0"/>
    <x v="0"/>
    <x v="1"/>
    <x v="324"/>
    <x v="0"/>
    <x v="0"/>
    <s v="Trasferimento"/>
    <x v="1"/>
    <x v="0"/>
    <x v="0"/>
    <m/>
  </r>
  <r>
    <n v="66600"/>
    <x v="0"/>
    <x v="0"/>
    <x v="0"/>
    <x v="0"/>
    <x v="1"/>
    <x v="324"/>
    <x v="0"/>
    <x v="0"/>
    <s v="Trasferimento"/>
    <x v="1"/>
    <x v="4"/>
    <x v="0"/>
    <m/>
  </r>
  <r>
    <n v="126385"/>
    <x v="0"/>
    <x v="0"/>
    <x v="0"/>
    <x v="0"/>
    <x v="1"/>
    <x v="324"/>
    <x v="0"/>
    <x v="0"/>
    <s v="Trasferimento"/>
    <x v="1"/>
    <x v="4"/>
    <x v="0"/>
    <m/>
  </r>
  <r>
    <n v="175321"/>
    <x v="0"/>
    <x v="0"/>
    <x v="2"/>
    <x v="2"/>
    <x v="2"/>
    <x v="346"/>
    <x v="0"/>
    <x v="0"/>
    <s v="Trasferimento"/>
    <x v="0"/>
    <x v="4"/>
    <x v="0"/>
    <m/>
  </r>
  <r>
    <n v="227527"/>
    <x v="0"/>
    <x v="0"/>
    <x v="0"/>
    <x v="0"/>
    <x v="2"/>
    <x v="346"/>
    <x v="0"/>
    <x v="0"/>
    <s v="Trasferimento"/>
    <x v="0"/>
    <x v="1"/>
    <x v="0"/>
    <m/>
  </r>
  <r>
    <n v="205916"/>
    <x v="0"/>
    <x v="0"/>
    <x v="0"/>
    <x v="0"/>
    <x v="2"/>
    <x v="346"/>
    <x v="0"/>
    <x v="0"/>
    <s v="Trasferimento"/>
    <x v="0"/>
    <x v="0"/>
    <x v="0"/>
    <m/>
  </r>
  <r>
    <n v="120995"/>
    <x v="0"/>
    <x v="0"/>
    <x v="0"/>
    <x v="0"/>
    <x v="2"/>
    <x v="346"/>
    <x v="0"/>
    <x v="0"/>
    <s v="Trasferimento"/>
    <x v="0"/>
    <x v="0"/>
    <x v="0"/>
    <m/>
  </r>
  <r>
    <n v="181963"/>
    <x v="0"/>
    <x v="0"/>
    <x v="0"/>
    <x v="0"/>
    <x v="2"/>
    <x v="346"/>
    <x v="0"/>
    <x v="1"/>
    <s v="Trasferimento"/>
    <x v="0"/>
    <x v="3"/>
    <x v="0"/>
    <m/>
  </r>
  <r>
    <n v="182004"/>
    <x v="0"/>
    <x v="0"/>
    <x v="0"/>
    <x v="0"/>
    <x v="2"/>
    <x v="346"/>
    <x v="0"/>
    <x v="0"/>
    <s v="Trasferimento"/>
    <x v="0"/>
    <x v="3"/>
    <x v="0"/>
    <m/>
  </r>
  <r>
    <n v="102348"/>
    <x v="0"/>
    <x v="0"/>
    <x v="0"/>
    <x v="0"/>
    <x v="2"/>
    <x v="346"/>
    <x v="0"/>
    <x v="0"/>
    <s v="Trasferimento"/>
    <x v="0"/>
    <x v="0"/>
    <x v="0"/>
    <m/>
  </r>
  <r>
    <n v="146944"/>
    <x v="0"/>
    <x v="0"/>
    <x v="0"/>
    <x v="0"/>
    <x v="2"/>
    <x v="346"/>
    <x v="0"/>
    <x v="0"/>
    <s v="Trasferimento"/>
    <x v="0"/>
    <x v="0"/>
    <x v="0"/>
    <m/>
  </r>
  <r>
    <n v="207060"/>
    <x v="0"/>
    <x v="0"/>
    <x v="2"/>
    <x v="0"/>
    <x v="2"/>
    <x v="346"/>
    <x v="0"/>
    <x v="0"/>
    <s v="Trasferimento"/>
    <x v="0"/>
    <x v="0"/>
    <x v="0"/>
    <m/>
  </r>
  <r>
    <n v="119548"/>
    <x v="0"/>
    <x v="0"/>
    <x v="0"/>
    <x v="0"/>
    <x v="2"/>
    <x v="346"/>
    <x v="0"/>
    <x v="1"/>
    <s v="Trasferimento"/>
    <x v="0"/>
    <x v="3"/>
    <x v="0"/>
    <m/>
  </r>
  <r>
    <n v="115676"/>
    <x v="0"/>
    <x v="0"/>
    <x v="0"/>
    <x v="0"/>
    <x v="2"/>
    <x v="346"/>
    <x v="0"/>
    <x v="0"/>
    <s v="Trasferimento"/>
    <x v="0"/>
    <x v="0"/>
    <x v="0"/>
    <m/>
  </r>
  <r>
    <n v="136769"/>
    <x v="1"/>
    <x v="0"/>
    <x v="0"/>
    <x v="0"/>
    <x v="1"/>
    <x v="324"/>
    <x v="0"/>
    <x v="0"/>
    <s v="Trasferimento"/>
    <x v="1"/>
    <x v="2"/>
    <x v="0"/>
    <m/>
  </r>
  <r>
    <n v="136766"/>
    <x v="0"/>
    <x v="0"/>
    <x v="0"/>
    <x v="0"/>
    <x v="1"/>
    <x v="324"/>
    <x v="0"/>
    <x v="0"/>
    <s v="Trasferimento"/>
    <x v="1"/>
    <x v="1"/>
    <x v="0"/>
    <m/>
  </r>
  <r>
    <n v="91969"/>
    <x v="0"/>
    <x v="0"/>
    <x v="0"/>
    <x v="0"/>
    <x v="1"/>
    <x v="324"/>
    <x v="0"/>
    <x v="1"/>
    <s v="Trasferimento"/>
    <x v="1"/>
    <x v="3"/>
    <x v="0"/>
    <m/>
  </r>
  <r>
    <n v="103594"/>
    <x v="0"/>
    <x v="0"/>
    <x v="0"/>
    <x v="0"/>
    <x v="1"/>
    <x v="324"/>
    <x v="0"/>
    <x v="0"/>
    <s v="Trasferimento"/>
    <x v="1"/>
    <x v="4"/>
    <x v="0"/>
    <m/>
  </r>
  <r>
    <n v="44491"/>
    <x v="0"/>
    <x v="0"/>
    <x v="0"/>
    <x v="4"/>
    <x v="1"/>
    <x v="324"/>
    <x v="0"/>
    <x v="0"/>
    <s v="Trasferimento"/>
    <x v="1"/>
    <x v="0"/>
    <x v="0"/>
    <m/>
  </r>
  <r>
    <n v="139895"/>
    <x v="0"/>
    <x v="0"/>
    <x v="2"/>
    <x v="0"/>
    <x v="1"/>
    <x v="324"/>
    <x v="0"/>
    <x v="1"/>
    <s v="Trasferimento"/>
    <x v="1"/>
    <x v="4"/>
    <x v="0"/>
    <m/>
  </r>
  <r>
    <n v="138413"/>
    <x v="0"/>
    <x v="0"/>
    <x v="0"/>
    <x v="0"/>
    <x v="1"/>
    <x v="324"/>
    <x v="0"/>
    <x v="0"/>
    <s v="Trasferimento"/>
    <x v="1"/>
    <x v="0"/>
    <x v="0"/>
    <m/>
  </r>
  <r>
    <n v="81982"/>
    <x v="0"/>
    <x v="0"/>
    <x v="0"/>
    <x v="0"/>
    <x v="1"/>
    <x v="324"/>
    <x v="0"/>
    <x v="1"/>
    <s v="Trasferimento"/>
    <x v="1"/>
    <x v="3"/>
    <x v="0"/>
    <m/>
  </r>
  <r>
    <n v="88866"/>
    <x v="0"/>
    <x v="0"/>
    <x v="0"/>
    <x v="0"/>
    <x v="1"/>
    <x v="324"/>
    <x v="0"/>
    <x v="0"/>
    <s v="Trasferimento"/>
    <x v="1"/>
    <x v="3"/>
    <x v="0"/>
    <m/>
  </r>
  <r>
    <n v="49633"/>
    <x v="0"/>
    <x v="0"/>
    <x v="2"/>
    <x v="0"/>
    <x v="1"/>
    <x v="324"/>
    <x v="0"/>
    <x v="0"/>
    <s v="Trasferimento"/>
    <x v="1"/>
    <x v="0"/>
    <x v="0"/>
    <m/>
  </r>
  <r>
    <n v="220186"/>
    <x v="0"/>
    <x v="0"/>
    <x v="0"/>
    <x v="0"/>
    <x v="1"/>
    <x v="324"/>
    <x v="0"/>
    <x v="1"/>
    <s v="Trasferimento"/>
    <x v="1"/>
    <x v="3"/>
    <x v="0"/>
    <m/>
  </r>
  <r>
    <n v="93293"/>
    <x v="0"/>
    <x v="0"/>
    <x v="0"/>
    <x v="0"/>
    <x v="1"/>
    <x v="324"/>
    <x v="0"/>
    <x v="0"/>
    <s v="Trasferimento"/>
    <x v="1"/>
    <x v="4"/>
    <x v="0"/>
    <m/>
  </r>
  <r>
    <n v="148356"/>
    <x v="0"/>
    <x v="0"/>
    <x v="0"/>
    <x v="0"/>
    <x v="1"/>
    <x v="324"/>
    <x v="0"/>
    <x v="0"/>
    <s v="Trasferimento"/>
    <x v="1"/>
    <x v="0"/>
    <x v="0"/>
    <m/>
  </r>
  <r>
    <n v="203253"/>
    <x v="0"/>
    <x v="0"/>
    <x v="2"/>
    <x v="4"/>
    <x v="1"/>
    <x v="324"/>
    <x v="0"/>
    <x v="1"/>
    <s v="Trasferimento"/>
    <x v="1"/>
    <x v="0"/>
    <x v="0"/>
    <m/>
  </r>
  <r>
    <n v="90466"/>
    <x v="0"/>
    <x v="0"/>
    <x v="0"/>
    <x v="0"/>
    <x v="11"/>
    <x v="189"/>
    <x v="0"/>
    <x v="0"/>
    <s v="Trasferimento"/>
    <x v="1"/>
    <x v="3"/>
    <x v="0"/>
    <m/>
  </r>
  <r>
    <n v="116574"/>
    <x v="0"/>
    <x v="0"/>
    <x v="0"/>
    <x v="0"/>
    <x v="1"/>
    <x v="324"/>
    <x v="0"/>
    <x v="0"/>
    <s v="Trasferimento"/>
    <x v="1"/>
    <x v="0"/>
    <x v="0"/>
    <m/>
  </r>
  <r>
    <n v="173960"/>
    <x v="0"/>
    <x v="0"/>
    <x v="0"/>
    <x v="0"/>
    <x v="1"/>
    <x v="324"/>
    <x v="0"/>
    <x v="0"/>
    <s v="Trasferimento"/>
    <x v="1"/>
    <x v="0"/>
    <x v="0"/>
    <m/>
  </r>
  <r>
    <n v="177863"/>
    <x v="0"/>
    <x v="0"/>
    <x v="0"/>
    <x v="0"/>
    <x v="1"/>
    <x v="324"/>
    <x v="0"/>
    <x v="0"/>
    <s v="Trasferimento"/>
    <x v="1"/>
    <x v="0"/>
    <x v="0"/>
    <m/>
  </r>
  <r>
    <n v="104375"/>
    <x v="0"/>
    <x v="0"/>
    <x v="0"/>
    <x v="0"/>
    <x v="1"/>
    <x v="324"/>
    <x v="0"/>
    <x v="0"/>
    <s v="Trasferimento"/>
    <x v="1"/>
    <x v="0"/>
    <x v="0"/>
    <m/>
  </r>
  <r>
    <n v="64027"/>
    <x v="0"/>
    <x v="0"/>
    <x v="2"/>
    <x v="0"/>
    <x v="1"/>
    <x v="324"/>
    <x v="0"/>
    <x v="0"/>
    <s v="Trasferimento"/>
    <x v="1"/>
    <x v="3"/>
    <x v="0"/>
    <m/>
  </r>
  <r>
    <n v="139901"/>
    <x v="0"/>
    <x v="0"/>
    <x v="0"/>
    <x v="0"/>
    <x v="1"/>
    <x v="324"/>
    <x v="0"/>
    <x v="0"/>
    <s v="Trasferimento"/>
    <x v="1"/>
    <x v="3"/>
    <x v="0"/>
    <m/>
  </r>
  <r>
    <n v="113888"/>
    <x v="0"/>
    <x v="0"/>
    <x v="0"/>
    <x v="0"/>
    <x v="1"/>
    <x v="324"/>
    <x v="0"/>
    <x v="0"/>
    <s v="Trasferimento"/>
    <x v="1"/>
    <x v="0"/>
    <x v="0"/>
    <m/>
  </r>
  <r>
    <n v="22996"/>
    <x v="0"/>
    <x v="0"/>
    <x v="0"/>
    <x v="0"/>
    <x v="0"/>
    <x v="76"/>
    <x v="0"/>
    <x v="0"/>
    <s v="Trasferimento"/>
    <x v="0"/>
    <x v="4"/>
    <x v="0"/>
    <m/>
  </r>
  <r>
    <n v="128363"/>
    <x v="0"/>
    <x v="0"/>
    <x v="0"/>
    <x v="0"/>
    <x v="0"/>
    <x v="76"/>
    <x v="0"/>
    <x v="1"/>
    <s v="Trasferimento"/>
    <x v="0"/>
    <x v="4"/>
    <x v="0"/>
    <m/>
  </r>
  <r>
    <n v="183601"/>
    <x v="1"/>
    <x v="0"/>
    <x v="0"/>
    <x v="0"/>
    <x v="7"/>
    <x v="30"/>
    <x v="0"/>
    <x v="0"/>
    <s v="Trasferimento"/>
    <x v="1"/>
    <x v="7"/>
    <x v="0"/>
    <s v="B"/>
  </r>
  <r>
    <n v="148262"/>
    <x v="0"/>
    <x v="0"/>
    <x v="0"/>
    <x v="0"/>
    <x v="7"/>
    <x v="41"/>
    <x v="0"/>
    <x v="0"/>
    <s v="Trasferimento"/>
    <x v="1"/>
    <x v="0"/>
    <x v="0"/>
    <m/>
  </r>
  <r>
    <n v="67650"/>
    <x v="0"/>
    <x v="0"/>
    <x v="0"/>
    <x v="0"/>
    <x v="7"/>
    <x v="161"/>
    <x v="0"/>
    <x v="0"/>
    <s v="Trasferimento"/>
    <x v="0"/>
    <x v="4"/>
    <x v="0"/>
    <m/>
  </r>
  <r>
    <n v="73096"/>
    <x v="0"/>
    <x v="0"/>
    <x v="0"/>
    <x v="0"/>
    <x v="7"/>
    <x v="161"/>
    <x v="0"/>
    <x v="1"/>
    <s v="Trasferimento"/>
    <x v="0"/>
    <x v="4"/>
    <x v="0"/>
    <m/>
  </r>
  <r>
    <n v="225309"/>
    <x v="1"/>
    <x v="1"/>
    <x v="0"/>
    <x v="1"/>
    <x v="1"/>
    <x v="178"/>
    <x v="0"/>
    <x v="1"/>
    <s v="Trasferimento"/>
    <x v="0"/>
    <x v="7"/>
    <x v="1"/>
    <m/>
  </r>
  <r>
    <n v="84612"/>
    <x v="0"/>
    <x v="0"/>
    <x v="0"/>
    <x v="0"/>
    <x v="11"/>
    <x v="302"/>
    <x v="0"/>
    <x v="0"/>
    <s v="Trasferimento"/>
    <x v="1"/>
    <x v="4"/>
    <x v="0"/>
    <m/>
  </r>
  <r>
    <n v="65433"/>
    <x v="0"/>
    <x v="0"/>
    <x v="0"/>
    <x v="0"/>
    <x v="2"/>
    <x v="55"/>
    <x v="0"/>
    <x v="0"/>
    <s v="Trasferimento"/>
    <x v="1"/>
    <x v="0"/>
    <x v="0"/>
    <m/>
  </r>
  <r>
    <n v="229933"/>
    <x v="0"/>
    <x v="0"/>
    <x v="0"/>
    <x v="0"/>
    <x v="11"/>
    <x v="302"/>
    <x v="0"/>
    <x v="1"/>
    <s v="Trasferimento"/>
    <x v="1"/>
    <x v="1"/>
    <x v="0"/>
    <m/>
  </r>
  <r>
    <n v="219252"/>
    <x v="0"/>
    <x v="0"/>
    <x v="0"/>
    <x v="0"/>
    <x v="11"/>
    <x v="302"/>
    <x v="0"/>
    <x v="0"/>
    <s v="Trasferimento"/>
    <x v="1"/>
    <x v="0"/>
    <x v="0"/>
    <m/>
  </r>
  <r>
    <n v="218771"/>
    <x v="1"/>
    <x v="0"/>
    <x v="0"/>
    <x v="2"/>
    <x v="11"/>
    <x v="302"/>
    <x v="0"/>
    <x v="0"/>
    <s v="Trasferimento"/>
    <x v="1"/>
    <x v="5"/>
    <x v="0"/>
    <m/>
  </r>
  <r>
    <n v="203215"/>
    <x v="0"/>
    <x v="0"/>
    <x v="0"/>
    <x v="1"/>
    <x v="11"/>
    <x v="302"/>
    <x v="0"/>
    <x v="0"/>
    <s v="Trasferimento"/>
    <x v="1"/>
    <x v="0"/>
    <x v="0"/>
    <m/>
  </r>
  <r>
    <n v="166072"/>
    <x v="0"/>
    <x v="0"/>
    <x v="0"/>
    <x v="0"/>
    <x v="7"/>
    <x v="134"/>
    <x v="0"/>
    <x v="0"/>
    <s v="Trasferimento"/>
    <x v="0"/>
    <x v="0"/>
    <x v="0"/>
    <m/>
  </r>
  <r>
    <n v="148268"/>
    <x v="0"/>
    <x v="0"/>
    <x v="0"/>
    <x v="0"/>
    <x v="11"/>
    <x v="244"/>
    <x v="0"/>
    <x v="0"/>
    <s v="Trasferimento"/>
    <x v="0"/>
    <x v="0"/>
    <x v="0"/>
    <m/>
  </r>
  <r>
    <n v="231554"/>
    <x v="0"/>
    <x v="0"/>
    <x v="0"/>
    <x v="1"/>
    <x v="7"/>
    <x v="134"/>
    <x v="0"/>
    <x v="0"/>
    <s v="Trasferimento"/>
    <x v="0"/>
    <x v="1"/>
    <x v="0"/>
    <m/>
  </r>
  <r>
    <n v="111608"/>
    <x v="0"/>
    <x v="1"/>
    <x v="2"/>
    <x v="1"/>
    <x v="7"/>
    <x v="45"/>
    <x v="0"/>
    <x v="0"/>
    <s v="Trasferimento"/>
    <x v="1"/>
    <x v="3"/>
    <x v="0"/>
    <m/>
  </r>
  <r>
    <n v="206935"/>
    <x v="0"/>
    <x v="0"/>
    <x v="0"/>
    <x v="0"/>
    <x v="18"/>
    <x v="264"/>
    <x v="0"/>
    <x v="0"/>
    <s v="Trasferimento"/>
    <x v="0"/>
    <x v="1"/>
    <x v="0"/>
    <m/>
  </r>
  <r>
    <n v="94821"/>
    <x v="0"/>
    <x v="0"/>
    <x v="0"/>
    <x v="0"/>
    <x v="8"/>
    <x v="46"/>
    <x v="0"/>
    <x v="0"/>
    <s v="Trasferimento"/>
    <x v="0"/>
    <x v="4"/>
    <x v="0"/>
    <m/>
  </r>
  <r>
    <n v="102809"/>
    <x v="0"/>
    <x v="0"/>
    <x v="0"/>
    <x v="1"/>
    <x v="8"/>
    <x v="46"/>
    <x v="0"/>
    <x v="1"/>
    <s v="Trasferimento"/>
    <x v="0"/>
    <x v="4"/>
    <x v="0"/>
    <m/>
  </r>
  <r>
    <n v="23616"/>
    <x v="0"/>
    <x v="0"/>
    <x v="2"/>
    <x v="0"/>
    <x v="8"/>
    <x v="173"/>
    <x v="0"/>
    <x v="0"/>
    <s v="Trasferimento"/>
    <x v="0"/>
    <x v="0"/>
    <x v="0"/>
    <m/>
  </r>
  <r>
    <n v="114436"/>
    <x v="0"/>
    <x v="0"/>
    <x v="0"/>
    <x v="0"/>
    <x v="1"/>
    <x v="324"/>
    <x v="0"/>
    <x v="0"/>
    <s v="Trasferimento"/>
    <x v="1"/>
    <x v="3"/>
    <x v="0"/>
    <m/>
  </r>
  <r>
    <n v="20065"/>
    <x v="0"/>
    <x v="0"/>
    <x v="0"/>
    <x v="0"/>
    <x v="1"/>
    <x v="324"/>
    <x v="0"/>
    <x v="1"/>
    <s v="Trasferimento"/>
    <x v="1"/>
    <x v="4"/>
    <x v="0"/>
    <m/>
  </r>
  <r>
    <n v="204111"/>
    <x v="0"/>
    <x v="0"/>
    <x v="0"/>
    <x v="1"/>
    <x v="1"/>
    <x v="324"/>
    <x v="0"/>
    <x v="1"/>
    <s v="Trasferimento"/>
    <x v="1"/>
    <x v="4"/>
    <x v="0"/>
    <m/>
  </r>
  <r>
    <n v="114849"/>
    <x v="0"/>
    <x v="0"/>
    <x v="0"/>
    <x v="1"/>
    <x v="1"/>
    <x v="324"/>
    <x v="0"/>
    <x v="0"/>
    <s v="Trasferimento"/>
    <x v="1"/>
    <x v="4"/>
    <x v="0"/>
    <m/>
  </r>
  <r>
    <n v="68077"/>
    <x v="0"/>
    <x v="0"/>
    <x v="0"/>
    <x v="0"/>
    <x v="1"/>
    <x v="324"/>
    <x v="0"/>
    <x v="0"/>
    <s v="Trasferimento"/>
    <x v="1"/>
    <x v="3"/>
    <x v="0"/>
    <m/>
  </r>
  <r>
    <n v="222978"/>
    <x v="1"/>
    <x v="0"/>
    <x v="0"/>
    <x v="0"/>
    <x v="1"/>
    <x v="324"/>
    <x v="0"/>
    <x v="0"/>
    <s v="Trasferimento"/>
    <x v="1"/>
    <x v="5"/>
    <x v="0"/>
    <m/>
  </r>
  <r>
    <n v="216039"/>
    <x v="0"/>
    <x v="0"/>
    <x v="0"/>
    <x v="0"/>
    <x v="1"/>
    <x v="324"/>
    <x v="0"/>
    <x v="0"/>
    <s v="Trasferimento"/>
    <x v="1"/>
    <x v="0"/>
    <x v="0"/>
    <m/>
  </r>
  <r>
    <n v="150190"/>
    <x v="0"/>
    <x v="0"/>
    <x v="2"/>
    <x v="0"/>
    <x v="1"/>
    <x v="324"/>
    <x v="0"/>
    <x v="1"/>
    <s v="Trasferimento"/>
    <x v="1"/>
    <x v="3"/>
    <x v="0"/>
    <m/>
  </r>
  <r>
    <n v="20064"/>
    <x v="0"/>
    <x v="0"/>
    <x v="0"/>
    <x v="0"/>
    <x v="1"/>
    <x v="324"/>
    <x v="0"/>
    <x v="0"/>
    <s v="Trasferimento"/>
    <x v="1"/>
    <x v="4"/>
    <x v="0"/>
    <m/>
  </r>
  <r>
    <n v="28972"/>
    <x v="0"/>
    <x v="0"/>
    <x v="2"/>
    <x v="0"/>
    <x v="1"/>
    <x v="324"/>
    <x v="0"/>
    <x v="1"/>
    <s v="Trasferimento"/>
    <x v="1"/>
    <x v="4"/>
    <x v="0"/>
    <m/>
  </r>
  <r>
    <n v="121925"/>
    <x v="0"/>
    <x v="0"/>
    <x v="0"/>
    <x v="1"/>
    <x v="1"/>
    <x v="324"/>
    <x v="0"/>
    <x v="1"/>
    <s v="Trasferimento"/>
    <x v="1"/>
    <x v="4"/>
    <x v="0"/>
    <m/>
  </r>
  <r>
    <n v="28971"/>
    <x v="0"/>
    <x v="0"/>
    <x v="2"/>
    <x v="0"/>
    <x v="1"/>
    <x v="324"/>
    <x v="0"/>
    <x v="0"/>
    <s v="Trasferimento"/>
    <x v="1"/>
    <x v="4"/>
    <x v="0"/>
    <m/>
  </r>
  <r>
    <n v="167019"/>
    <x v="1"/>
    <x v="0"/>
    <x v="0"/>
    <x v="0"/>
    <x v="7"/>
    <x v="384"/>
    <x v="0"/>
    <x v="0"/>
    <s v="Trasferimento"/>
    <x v="1"/>
    <x v="6"/>
    <x v="0"/>
    <s v="B"/>
  </r>
  <r>
    <n v="46368"/>
    <x v="0"/>
    <x v="0"/>
    <x v="0"/>
    <x v="0"/>
    <x v="11"/>
    <x v="142"/>
    <x v="0"/>
    <x v="0"/>
    <s v="Trasferimento"/>
    <x v="1"/>
    <x v="4"/>
    <x v="0"/>
    <m/>
  </r>
  <r>
    <n v="142360"/>
    <x v="1"/>
    <x v="0"/>
    <x v="0"/>
    <x v="0"/>
    <x v="4"/>
    <x v="119"/>
    <x v="0"/>
    <x v="1"/>
    <s v="Trasferimento"/>
    <x v="1"/>
    <x v="6"/>
    <x v="0"/>
    <s v="BG"/>
  </r>
  <r>
    <n v="232023"/>
    <x v="0"/>
    <x v="0"/>
    <x v="0"/>
    <x v="1"/>
    <x v="7"/>
    <x v="51"/>
    <x v="0"/>
    <x v="0"/>
    <s v="Trasferimento"/>
    <x v="1"/>
    <x v="4"/>
    <x v="0"/>
    <m/>
  </r>
  <r>
    <n v="216597"/>
    <x v="0"/>
    <x v="0"/>
    <x v="0"/>
    <x v="0"/>
    <x v="7"/>
    <x v="41"/>
    <x v="0"/>
    <x v="0"/>
    <s v="Trasferimento"/>
    <x v="1"/>
    <x v="4"/>
    <x v="0"/>
    <m/>
  </r>
  <r>
    <n v="166893"/>
    <x v="0"/>
    <x v="0"/>
    <x v="0"/>
    <x v="0"/>
    <x v="7"/>
    <x v="41"/>
    <x v="0"/>
    <x v="0"/>
    <s v="Trasferimento"/>
    <x v="1"/>
    <x v="0"/>
    <x v="0"/>
    <m/>
  </r>
  <r>
    <n v="104160"/>
    <x v="0"/>
    <x v="0"/>
    <x v="0"/>
    <x v="0"/>
    <x v="1"/>
    <x v="239"/>
    <x v="0"/>
    <x v="1"/>
    <s v="Trasferimento"/>
    <x v="1"/>
    <x v="3"/>
    <x v="0"/>
    <m/>
  </r>
  <r>
    <n v="222952"/>
    <x v="0"/>
    <x v="0"/>
    <x v="2"/>
    <x v="1"/>
    <x v="7"/>
    <x v="41"/>
    <x v="0"/>
    <x v="0"/>
    <s v="Trasferimento"/>
    <x v="1"/>
    <x v="3"/>
    <x v="0"/>
    <m/>
  </r>
  <r>
    <n v="222739"/>
    <x v="0"/>
    <x v="0"/>
    <x v="2"/>
    <x v="3"/>
    <x v="7"/>
    <x v="41"/>
    <x v="0"/>
    <x v="0"/>
    <s v="Trasferimento"/>
    <x v="1"/>
    <x v="4"/>
    <x v="0"/>
    <m/>
  </r>
  <r>
    <n v="193216"/>
    <x v="0"/>
    <x v="0"/>
    <x v="0"/>
    <x v="0"/>
    <x v="2"/>
    <x v="332"/>
    <x v="0"/>
    <x v="0"/>
    <s v="Trasferimento"/>
    <x v="1"/>
    <x v="0"/>
    <x v="0"/>
    <m/>
  </r>
  <r>
    <n v="118643"/>
    <x v="0"/>
    <x v="0"/>
    <x v="0"/>
    <x v="0"/>
    <x v="2"/>
    <x v="332"/>
    <x v="0"/>
    <x v="0"/>
    <s v="Trasferimento"/>
    <x v="1"/>
    <x v="4"/>
    <x v="0"/>
    <m/>
  </r>
  <r>
    <n v="161935"/>
    <x v="0"/>
    <x v="0"/>
    <x v="0"/>
    <x v="0"/>
    <x v="2"/>
    <x v="332"/>
    <x v="0"/>
    <x v="0"/>
    <s v="Trasferimento"/>
    <x v="1"/>
    <x v="0"/>
    <x v="0"/>
    <m/>
  </r>
  <r>
    <n v="54774"/>
    <x v="0"/>
    <x v="0"/>
    <x v="0"/>
    <x v="0"/>
    <x v="2"/>
    <x v="332"/>
    <x v="0"/>
    <x v="1"/>
    <s v="Trasferimento"/>
    <x v="1"/>
    <x v="3"/>
    <x v="0"/>
    <m/>
  </r>
  <r>
    <n v="15690"/>
    <x v="0"/>
    <x v="0"/>
    <x v="0"/>
    <x v="0"/>
    <x v="1"/>
    <x v="239"/>
    <x v="0"/>
    <x v="0"/>
    <s v="Trasferimento"/>
    <x v="1"/>
    <x v="4"/>
    <x v="0"/>
    <m/>
  </r>
  <r>
    <n v="145639"/>
    <x v="0"/>
    <x v="0"/>
    <x v="0"/>
    <x v="0"/>
    <x v="2"/>
    <x v="332"/>
    <x v="0"/>
    <x v="0"/>
    <s v="Trasferimento"/>
    <x v="1"/>
    <x v="0"/>
    <x v="0"/>
    <m/>
  </r>
  <r>
    <n v="108819"/>
    <x v="0"/>
    <x v="0"/>
    <x v="0"/>
    <x v="0"/>
    <x v="2"/>
    <x v="332"/>
    <x v="0"/>
    <x v="0"/>
    <s v="Trasferimento"/>
    <x v="1"/>
    <x v="0"/>
    <x v="0"/>
    <m/>
  </r>
  <r>
    <n v="16526"/>
    <x v="0"/>
    <x v="0"/>
    <x v="0"/>
    <x v="0"/>
    <x v="1"/>
    <x v="239"/>
    <x v="0"/>
    <x v="1"/>
    <s v="Trasferimento"/>
    <x v="1"/>
    <x v="4"/>
    <x v="0"/>
    <m/>
  </r>
  <r>
    <n v="105964"/>
    <x v="0"/>
    <x v="0"/>
    <x v="0"/>
    <x v="0"/>
    <x v="2"/>
    <x v="332"/>
    <x v="0"/>
    <x v="0"/>
    <s v="Trasferimento"/>
    <x v="1"/>
    <x v="0"/>
    <x v="0"/>
    <m/>
  </r>
  <r>
    <n v="166662"/>
    <x v="0"/>
    <x v="0"/>
    <x v="0"/>
    <x v="0"/>
    <x v="2"/>
    <x v="332"/>
    <x v="0"/>
    <x v="0"/>
    <s v="Trasferimento"/>
    <x v="1"/>
    <x v="4"/>
    <x v="0"/>
    <m/>
  </r>
  <r>
    <n v="148257"/>
    <x v="0"/>
    <x v="0"/>
    <x v="0"/>
    <x v="0"/>
    <x v="2"/>
    <x v="332"/>
    <x v="0"/>
    <x v="0"/>
    <s v="Trasferimento"/>
    <x v="1"/>
    <x v="4"/>
    <x v="0"/>
    <m/>
  </r>
  <r>
    <n v="203478"/>
    <x v="0"/>
    <x v="0"/>
    <x v="0"/>
    <x v="0"/>
    <x v="1"/>
    <x v="324"/>
    <x v="0"/>
    <x v="0"/>
    <s v="Trasferimento"/>
    <x v="1"/>
    <x v="0"/>
    <x v="0"/>
    <m/>
  </r>
  <r>
    <n v="138990"/>
    <x v="0"/>
    <x v="0"/>
    <x v="0"/>
    <x v="0"/>
    <x v="2"/>
    <x v="332"/>
    <x v="0"/>
    <x v="0"/>
    <s v="Trasferimento"/>
    <x v="1"/>
    <x v="4"/>
    <x v="0"/>
    <m/>
  </r>
  <r>
    <n v="141224"/>
    <x v="0"/>
    <x v="0"/>
    <x v="0"/>
    <x v="0"/>
    <x v="2"/>
    <x v="332"/>
    <x v="0"/>
    <x v="0"/>
    <s v="Trasferimento"/>
    <x v="1"/>
    <x v="4"/>
    <x v="0"/>
    <m/>
  </r>
  <r>
    <n v="183759"/>
    <x v="0"/>
    <x v="0"/>
    <x v="0"/>
    <x v="0"/>
    <x v="2"/>
    <x v="332"/>
    <x v="0"/>
    <x v="0"/>
    <s v="Trasferimento"/>
    <x v="1"/>
    <x v="4"/>
    <x v="0"/>
    <m/>
  </r>
  <r>
    <n v="111215"/>
    <x v="0"/>
    <x v="0"/>
    <x v="0"/>
    <x v="0"/>
    <x v="8"/>
    <x v="173"/>
    <x v="0"/>
    <x v="0"/>
    <s v="Trasferimento"/>
    <x v="0"/>
    <x v="3"/>
    <x v="0"/>
    <m/>
  </r>
  <r>
    <n v="193687"/>
    <x v="1"/>
    <x v="0"/>
    <x v="0"/>
    <x v="0"/>
    <x v="7"/>
    <x v="41"/>
    <x v="0"/>
    <x v="0"/>
    <s v="Trasferimento"/>
    <x v="1"/>
    <x v="5"/>
    <x v="0"/>
    <m/>
  </r>
  <r>
    <n v="223530"/>
    <x v="1"/>
    <x v="0"/>
    <x v="0"/>
    <x v="0"/>
    <x v="7"/>
    <x v="41"/>
    <x v="0"/>
    <x v="1"/>
    <s v="Trasferimento"/>
    <x v="1"/>
    <x v="7"/>
    <x v="0"/>
    <m/>
  </r>
  <r>
    <n v="226521"/>
    <x v="0"/>
    <x v="0"/>
    <x v="0"/>
    <x v="1"/>
    <x v="7"/>
    <x v="41"/>
    <x v="0"/>
    <x v="1"/>
    <s v="Trasferimento"/>
    <x v="1"/>
    <x v="3"/>
    <x v="0"/>
    <m/>
  </r>
  <r>
    <n v="229183"/>
    <x v="0"/>
    <x v="0"/>
    <x v="0"/>
    <x v="1"/>
    <x v="7"/>
    <x v="41"/>
    <x v="0"/>
    <x v="1"/>
    <s v="Trasferimento"/>
    <x v="1"/>
    <x v="3"/>
    <x v="0"/>
    <m/>
  </r>
  <r>
    <n v="120583"/>
    <x v="0"/>
    <x v="0"/>
    <x v="0"/>
    <x v="0"/>
    <x v="8"/>
    <x v="222"/>
    <x v="0"/>
    <x v="0"/>
    <s v="Trasferimento"/>
    <x v="1"/>
    <x v="0"/>
    <x v="0"/>
    <m/>
  </r>
  <r>
    <n v="137512"/>
    <x v="0"/>
    <x v="0"/>
    <x v="0"/>
    <x v="0"/>
    <x v="8"/>
    <x v="17"/>
    <x v="0"/>
    <x v="0"/>
    <s v="Trasferimento"/>
    <x v="1"/>
    <x v="0"/>
    <x v="0"/>
    <m/>
  </r>
  <r>
    <n v="137511"/>
    <x v="0"/>
    <x v="0"/>
    <x v="0"/>
    <x v="0"/>
    <x v="8"/>
    <x v="17"/>
    <x v="0"/>
    <x v="1"/>
    <s v="Trasferimento"/>
    <x v="1"/>
    <x v="0"/>
    <x v="0"/>
    <m/>
  </r>
  <r>
    <n v="191633"/>
    <x v="0"/>
    <x v="0"/>
    <x v="0"/>
    <x v="1"/>
    <x v="8"/>
    <x v="17"/>
    <x v="0"/>
    <x v="0"/>
    <s v="Trasferimento"/>
    <x v="1"/>
    <x v="4"/>
    <x v="0"/>
    <m/>
  </r>
  <r>
    <n v="150367"/>
    <x v="0"/>
    <x v="0"/>
    <x v="0"/>
    <x v="0"/>
    <x v="1"/>
    <x v="20"/>
    <x v="0"/>
    <x v="0"/>
    <s v="Trasferimento"/>
    <x v="0"/>
    <x v="4"/>
    <x v="0"/>
    <m/>
  </r>
  <r>
    <n v="5478"/>
    <x v="0"/>
    <x v="0"/>
    <x v="0"/>
    <x v="0"/>
    <x v="6"/>
    <x v="7"/>
    <x v="0"/>
    <x v="0"/>
    <s v="Trasferimento"/>
    <x v="0"/>
    <x v="3"/>
    <x v="0"/>
    <m/>
  </r>
  <r>
    <n v="118005"/>
    <x v="0"/>
    <x v="0"/>
    <x v="0"/>
    <x v="0"/>
    <x v="6"/>
    <x v="7"/>
    <x v="0"/>
    <x v="0"/>
    <s v="Trasferimento"/>
    <x v="0"/>
    <x v="0"/>
    <x v="0"/>
    <m/>
  </r>
  <r>
    <n v="209131"/>
    <x v="0"/>
    <x v="0"/>
    <x v="2"/>
    <x v="0"/>
    <x v="2"/>
    <x v="36"/>
    <x v="0"/>
    <x v="0"/>
    <s v="Trasferimento"/>
    <x v="1"/>
    <x v="0"/>
    <x v="0"/>
    <m/>
  </r>
  <r>
    <n v="138549"/>
    <x v="0"/>
    <x v="0"/>
    <x v="0"/>
    <x v="0"/>
    <x v="8"/>
    <x v="173"/>
    <x v="0"/>
    <x v="0"/>
    <s v="Trasferimento"/>
    <x v="0"/>
    <x v="0"/>
    <x v="0"/>
    <m/>
  </r>
  <r>
    <n v="17058"/>
    <x v="0"/>
    <x v="0"/>
    <x v="0"/>
    <x v="0"/>
    <x v="7"/>
    <x v="69"/>
    <x v="0"/>
    <x v="0"/>
    <s v="Trasferimento"/>
    <x v="1"/>
    <x v="0"/>
    <x v="0"/>
    <m/>
  </r>
  <r>
    <n v="189409"/>
    <x v="0"/>
    <x v="0"/>
    <x v="0"/>
    <x v="0"/>
    <x v="7"/>
    <x v="275"/>
    <x v="0"/>
    <x v="0"/>
    <s v="Trasferimento"/>
    <x v="0"/>
    <x v="0"/>
    <x v="0"/>
    <m/>
  </r>
  <r>
    <n v="12804"/>
    <x v="0"/>
    <x v="0"/>
    <x v="0"/>
    <x v="0"/>
    <x v="4"/>
    <x v="236"/>
    <x v="0"/>
    <x v="1"/>
    <s v="Trasferimento"/>
    <x v="1"/>
    <x v="4"/>
    <x v="0"/>
    <m/>
  </r>
  <r>
    <n v="70850"/>
    <x v="0"/>
    <x v="0"/>
    <x v="0"/>
    <x v="0"/>
    <x v="4"/>
    <x v="236"/>
    <x v="0"/>
    <x v="1"/>
    <s v="Trasferimento"/>
    <x v="1"/>
    <x v="4"/>
    <x v="0"/>
    <m/>
  </r>
  <r>
    <n v="216262"/>
    <x v="0"/>
    <x v="0"/>
    <x v="0"/>
    <x v="0"/>
    <x v="4"/>
    <x v="236"/>
    <x v="0"/>
    <x v="0"/>
    <s v="Trasferimento"/>
    <x v="1"/>
    <x v="3"/>
    <x v="0"/>
    <m/>
  </r>
  <r>
    <n v="233305"/>
    <x v="0"/>
    <x v="0"/>
    <x v="0"/>
    <x v="1"/>
    <x v="4"/>
    <x v="236"/>
    <x v="0"/>
    <x v="0"/>
    <s v="Trasferimento"/>
    <x v="1"/>
    <x v="4"/>
    <x v="0"/>
    <m/>
  </r>
  <r>
    <n v="233306"/>
    <x v="0"/>
    <x v="0"/>
    <x v="0"/>
    <x v="3"/>
    <x v="4"/>
    <x v="236"/>
    <x v="0"/>
    <x v="1"/>
    <s v="Trasferimento"/>
    <x v="1"/>
    <x v="1"/>
    <x v="0"/>
    <m/>
  </r>
  <r>
    <n v="173140"/>
    <x v="1"/>
    <x v="0"/>
    <x v="0"/>
    <x v="0"/>
    <x v="4"/>
    <x v="236"/>
    <x v="0"/>
    <x v="0"/>
    <s v="Trasferimento"/>
    <x v="1"/>
    <x v="7"/>
    <x v="0"/>
    <s v="B"/>
  </r>
  <r>
    <n v="147016"/>
    <x v="0"/>
    <x v="0"/>
    <x v="0"/>
    <x v="0"/>
    <x v="4"/>
    <x v="236"/>
    <x v="0"/>
    <x v="0"/>
    <s v="Trasferimento"/>
    <x v="1"/>
    <x v="3"/>
    <x v="0"/>
    <m/>
  </r>
  <r>
    <n v="29159"/>
    <x v="0"/>
    <x v="0"/>
    <x v="0"/>
    <x v="0"/>
    <x v="11"/>
    <x v="174"/>
    <x v="0"/>
    <x v="1"/>
    <s v="Trasferimento"/>
    <x v="3"/>
    <x v="3"/>
    <x v="0"/>
    <m/>
  </r>
  <r>
    <n v="154376"/>
    <x v="0"/>
    <x v="0"/>
    <x v="0"/>
    <x v="0"/>
    <x v="7"/>
    <x v="25"/>
    <x v="0"/>
    <x v="0"/>
    <s v="Trasferimento"/>
    <x v="0"/>
    <x v="0"/>
    <x v="0"/>
    <m/>
  </r>
  <r>
    <n v="70385"/>
    <x v="0"/>
    <x v="0"/>
    <x v="0"/>
    <x v="0"/>
    <x v="7"/>
    <x v="185"/>
    <x v="0"/>
    <x v="0"/>
    <s v="Trasferimento"/>
    <x v="1"/>
    <x v="3"/>
    <x v="0"/>
    <m/>
  </r>
  <r>
    <n v="226354"/>
    <x v="0"/>
    <x v="1"/>
    <x v="0"/>
    <x v="1"/>
    <x v="7"/>
    <x v="274"/>
    <x v="0"/>
    <x v="0"/>
    <s v="Trasferimento"/>
    <x v="0"/>
    <x v="4"/>
    <x v="0"/>
    <m/>
  </r>
  <r>
    <n v="226360"/>
    <x v="0"/>
    <x v="1"/>
    <x v="0"/>
    <x v="1"/>
    <x v="7"/>
    <x v="274"/>
    <x v="0"/>
    <x v="1"/>
    <s v="Trasferimento"/>
    <x v="0"/>
    <x v="4"/>
    <x v="0"/>
    <m/>
  </r>
  <r>
    <n v="191418"/>
    <x v="0"/>
    <x v="0"/>
    <x v="2"/>
    <x v="1"/>
    <x v="7"/>
    <x v="274"/>
    <x v="0"/>
    <x v="0"/>
    <s v="Trasferimento"/>
    <x v="0"/>
    <x v="0"/>
    <x v="0"/>
    <m/>
  </r>
  <r>
    <n v="82659"/>
    <x v="0"/>
    <x v="0"/>
    <x v="0"/>
    <x v="0"/>
    <x v="7"/>
    <x v="274"/>
    <x v="0"/>
    <x v="0"/>
    <s v="Trasferimento"/>
    <x v="0"/>
    <x v="4"/>
    <x v="0"/>
    <m/>
  </r>
  <r>
    <n v="4733"/>
    <x v="0"/>
    <x v="1"/>
    <x v="2"/>
    <x v="0"/>
    <x v="7"/>
    <x v="274"/>
    <x v="0"/>
    <x v="0"/>
    <s v="Trasferimento"/>
    <x v="0"/>
    <x v="0"/>
    <x v="0"/>
    <m/>
  </r>
  <r>
    <n v="151003"/>
    <x v="0"/>
    <x v="0"/>
    <x v="2"/>
    <x v="0"/>
    <x v="7"/>
    <x v="241"/>
    <x v="0"/>
    <x v="0"/>
    <s v="Trasferimento"/>
    <x v="0"/>
    <x v="1"/>
    <x v="0"/>
    <m/>
  </r>
  <r>
    <n v="69523"/>
    <x v="0"/>
    <x v="0"/>
    <x v="0"/>
    <x v="0"/>
    <x v="7"/>
    <x v="241"/>
    <x v="0"/>
    <x v="1"/>
    <s v="Trasferimento"/>
    <x v="0"/>
    <x v="3"/>
    <x v="0"/>
    <m/>
  </r>
  <r>
    <n v="31709"/>
    <x v="0"/>
    <x v="0"/>
    <x v="0"/>
    <x v="0"/>
    <x v="7"/>
    <x v="241"/>
    <x v="0"/>
    <x v="0"/>
    <s v="Trasferimento"/>
    <x v="0"/>
    <x v="0"/>
    <x v="0"/>
    <m/>
  </r>
  <r>
    <n v="210504"/>
    <x v="0"/>
    <x v="0"/>
    <x v="0"/>
    <x v="1"/>
    <x v="7"/>
    <x v="274"/>
    <x v="0"/>
    <x v="0"/>
    <s v="Trasferimento"/>
    <x v="0"/>
    <x v="0"/>
    <x v="0"/>
    <m/>
  </r>
  <r>
    <n v="167482"/>
    <x v="0"/>
    <x v="0"/>
    <x v="0"/>
    <x v="0"/>
    <x v="7"/>
    <x v="241"/>
    <x v="0"/>
    <x v="0"/>
    <s v="Trasferimento"/>
    <x v="0"/>
    <x v="0"/>
    <x v="0"/>
    <m/>
  </r>
  <r>
    <n v="105899"/>
    <x v="0"/>
    <x v="0"/>
    <x v="0"/>
    <x v="0"/>
    <x v="7"/>
    <x v="241"/>
    <x v="0"/>
    <x v="0"/>
    <s v="Trasferimento"/>
    <x v="0"/>
    <x v="4"/>
    <x v="0"/>
    <m/>
  </r>
  <r>
    <n v="59065"/>
    <x v="0"/>
    <x v="0"/>
    <x v="0"/>
    <x v="1"/>
    <x v="7"/>
    <x v="241"/>
    <x v="0"/>
    <x v="1"/>
    <s v="Trasferimento"/>
    <x v="0"/>
    <x v="4"/>
    <x v="0"/>
    <m/>
  </r>
  <r>
    <n v="181694"/>
    <x v="0"/>
    <x v="0"/>
    <x v="0"/>
    <x v="0"/>
    <x v="12"/>
    <x v="269"/>
    <x v="0"/>
    <x v="0"/>
    <s v="Trasferimento"/>
    <x v="1"/>
    <x v="3"/>
    <x v="0"/>
    <m/>
  </r>
  <r>
    <n v="229801"/>
    <x v="0"/>
    <x v="1"/>
    <x v="0"/>
    <x v="0"/>
    <x v="1"/>
    <x v="26"/>
    <x v="0"/>
    <x v="0"/>
    <s v="Trasferimento"/>
    <x v="1"/>
    <x v="0"/>
    <x v="0"/>
    <m/>
  </r>
  <r>
    <n v="155602"/>
    <x v="0"/>
    <x v="0"/>
    <x v="0"/>
    <x v="0"/>
    <x v="12"/>
    <x v="269"/>
    <x v="0"/>
    <x v="1"/>
    <s v="Trasferimento"/>
    <x v="1"/>
    <x v="4"/>
    <x v="0"/>
    <m/>
  </r>
  <r>
    <n v="94860"/>
    <x v="0"/>
    <x v="0"/>
    <x v="0"/>
    <x v="0"/>
    <x v="1"/>
    <x v="26"/>
    <x v="0"/>
    <x v="0"/>
    <s v="Trasferimento"/>
    <x v="1"/>
    <x v="0"/>
    <x v="0"/>
    <m/>
  </r>
  <r>
    <n v="172801"/>
    <x v="0"/>
    <x v="0"/>
    <x v="0"/>
    <x v="0"/>
    <x v="1"/>
    <x v="26"/>
    <x v="0"/>
    <x v="0"/>
    <s v="Trasferimento"/>
    <x v="1"/>
    <x v="0"/>
    <x v="0"/>
    <m/>
  </r>
  <r>
    <n v="105237"/>
    <x v="0"/>
    <x v="0"/>
    <x v="0"/>
    <x v="0"/>
    <x v="1"/>
    <x v="26"/>
    <x v="0"/>
    <x v="1"/>
    <s v="Trasferimento"/>
    <x v="1"/>
    <x v="0"/>
    <x v="0"/>
    <m/>
  </r>
  <r>
    <n v="209457"/>
    <x v="0"/>
    <x v="0"/>
    <x v="0"/>
    <x v="0"/>
    <x v="1"/>
    <x v="26"/>
    <x v="0"/>
    <x v="1"/>
    <s v="Trasferimento"/>
    <x v="1"/>
    <x v="3"/>
    <x v="0"/>
    <m/>
  </r>
  <r>
    <n v="73361"/>
    <x v="0"/>
    <x v="0"/>
    <x v="0"/>
    <x v="0"/>
    <x v="7"/>
    <x v="241"/>
    <x v="0"/>
    <x v="0"/>
    <s v="Trasferimento"/>
    <x v="0"/>
    <x v="4"/>
    <x v="0"/>
    <m/>
  </r>
  <r>
    <n v="32421"/>
    <x v="0"/>
    <x v="0"/>
    <x v="2"/>
    <x v="0"/>
    <x v="7"/>
    <x v="241"/>
    <x v="0"/>
    <x v="0"/>
    <s v="Trasferimento"/>
    <x v="0"/>
    <x v="0"/>
    <x v="0"/>
    <m/>
  </r>
  <r>
    <n v="199778"/>
    <x v="0"/>
    <x v="0"/>
    <x v="0"/>
    <x v="0"/>
    <x v="1"/>
    <x v="26"/>
    <x v="0"/>
    <x v="1"/>
    <s v="Trasferimento"/>
    <x v="1"/>
    <x v="0"/>
    <x v="0"/>
    <m/>
  </r>
  <r>
    <n v="105228"/>
    <x v="0"/>
    <x v="0"/>
    <x v="0"/>
    <x v="0"/>
    <x v="1"/>
    <x v="26"/>
    <x v="0"/>
    <x v="0"/>
    <s v="Trasferimento"/>
    <x v="1"/>
    <x v="4"/>
    <x v="0"/>
    <m/>
  </r>
  <r>
    <n v="95742"/>
    <x v="0"/>
    <x v="0"/>
    <x v="0"/>
    <x v="0"/>
    <x v="1"/>
    <x v="26"/>
    <x v="0"/>
    <x v="0"/>
    <s v="Trasferimento"/>
    <x v="1"/>
    <x v="1"/>
    <x v="0"/>
    <m/>
  </r>
  <r>
    <n v="137089"/>
    <x v="0"/>
    <x v="0"/>
    <x v="0"/>
    <x v="0"/>
    <x v="1"/>
    <x v="26"/>
    <x v="0"/>
    <x v="0"/>
    <s v="Trasferimento"/>
    <x v="1"/>
    <x v="0"/>
    <x v="0"/>
    <m/>
  </r>
  <r>
    <n v="105152"/>
    <x v="0"/>
    <x v="0"/>
    <x v="0"/>
    <x v="0"/>
    <x v="1"/>
    <x v="26"/>
    <x v="0"/>
    <x v="0"/>
    <s v="Trasferimento"/>
    <x v="1"/>
    <x v="4"/>
    <x v="0"/>
    <m/>
  </r>
  <r>
    <n v="149057"/>
    <x v="0"/>
    <x v="0"/>
    <x v="0"/>
    <x v="0"/>
    <x v="1"/>
    <x v="26"/>
    <x v="0"/>
    <x v="0"/>
    <s v="Trasferimento"/>
    <x v="1"/>
    <x v="0"/>
    <x v="0"/>
    <m/>
  </r>
  <r>
    <n v="62618"/>
    <x v="0"/>
    <x v="0"/>
    <x v="0"/>
    <x v="0"/>
    <x v="1"/>
    <x v="26"/>
    <x v="0"/>
    <x v="1"/>
    <s v="Trasferimento"/>
    <x v="1"/>
    <x v="4"/>
    <x v="0"/>
    <m/>
  </r>
  <r>
    <n v="167052"/>
    <x v="1"/>
    <x v="0"/>
    <x v="0"/>
    <x v="0"/>
    <x v="1"/>
    <x v="319"/>
    <x v="0"/>
    <x v="0"/>
    <s v="Trasferimento"/>
    <x v="1"/>
    <x v="2"/>
    <x v="0"/>
    <m/>
  </r>
  <r>
    <n v="123101"/>
    <x v="0"/>
    <x v="0"/>
    <x v="0"/>
    <x v="0"/>
    <x v="8"/>
    <x v="112"/>
    <x v="0"/>
    <x v="0"/>
    <s v="Trasferimento"/>
    <x v="1"/>
    <x v="0"/>
    <x v="0"/>
    <m/>
  </r>
  <r>
    <n v="68447"/>
    <x v="0"/>
    <x v="0"/>
    <x v="0"/>
    <x v="0"/>
    <x v="4"/>
    <x v="23"/>
    <x v="0"/>
    <x v="1"/>
    <s v="Trasferimento"/>
    <x v="1"/>
    <x v="1"/>
    <x v="0"/>
    <m/>
  </r>
  <r>
    <n v="213292"/>
    <x v="0"/>
    <x v="0"/>
    <x v="0"/>
    <x v="0"/>
    <x v="7"/>
    <x v="384"/>
    <x v="0"/>
    <x v="1"/>
    <s v="Trasferimento"/>
    <x v="1"/>
    <x v="0"/>
    <x v="0"/>
    <m/>
  </r>
  <r>
    <n v="213290"/>
    <x v="0"/>
    <x v="0"/>
    <x v="0"/>
    <x v="0"/>
    <x v="7"/>
    <x v="384"/>
    <x v="0"/>
    <x v="0"/>
    <s v="Trasferimento"/>
    <x v="1"/>
    <x v="3"/>
    <x v="0"/>
    <m/>
  </r>
  <r>
    <n v="166744"/>
    <x v="0"/>
    <x v="0"/>
    <x v="0"/>
    <x v="0"/>
    <x v="7"/>
    <x v="384"/>
    <x v="0"/>
    <x v="0"/>
    <s v="Trasferimento"/>
    <x v="1"/>
    <x v="0"/>
    <x v="0"/>
    <m/>
  </r>
  <r>
    <n v="211193"/>
    <x v="0"/>
    <x v="0"/>
    <x v="0"/>
    <x v="0"/>
    <x v="2"/>
    <x v="292"/>
    <x v="0"/>
    <x v="0"/>
    <s v="Trasferimento"/>
    <x v="1"/>
    <x v="1"/>
    <x v="0"/>
    <m/>
  </r>
  <r>
    <n v="229066"/>
    <x v="0"/>
    <x v="0"/>
    <x v="0"/>
    <x v="0"/>
    <x v="2"/>
    <x v="292"/>
    <x v="0"/>
    <x v="0"/>
    <s v="Trasferimento"/>
    <x v="1"/>
    <x v="3"/>
    <x v="0"/>
    <m/>
  </r>
  <r>
    <n v="132518"/>
    <x v="0"/>
    <x v="0"/>
    <x v="0"/>
    <x v="0"/>
    <x v="2"/>
    <x v="292"/>
    <x v="0"/>
    <x v="0"/>
    <s v="Trasferimento"/>
    <x v="1"/>
    <x v="1"/>
    <x v="0"/>
    <m/>
  </r>
  <r>
    <n v="130464"/>
    <x v="0"/>
    <x v="0"/>
    <x v="0"/>
    <x v="0"/>
    <x v="2"/>
    <x v="292"/>
    <x v="0"/>
    <x v="0"/>
    <s v="Trasferimento"/>
    <x v="1"/>
    <x v="0"/>
    <x v="0"/>
    <m/>
  </r>
  <r>
    <n v="202071"/>
    <x v="0"/>
    <x v="0"/>
    <x v="2"/>
    <x v="0"/>
    <x v="2"/>
    <x v="292"/>
    <x v="0"/>
    <x v="0"/>
    <s v="Trasferimento"/>
    <x v="1"/>
    <x v="0"/>
    <x v="0"/>
    <m/>
  </r>
  <r>
    <n v="225362"/>
    <x v="1"/>
    <x v="0"/>
    <x v="0"/>
    <x v="0"/>
    <x v="2"/>
    <x v="326"/>
    <x v="0"/>
    <x v="0"/>
    <s v="Trasferimento"/>
    <x v="1"/>
    <x v="7"/>
    <x v="0"/>
    <m/>
  </r>
  <r>
    <n v="224908"/>
    <x v="1"/>
    <x v="0"/>
    <x v="0"/>
    <x v="1"/>
    <x v="2"/>
    <x v="326"/>
    <x v="0"/>
    <x v="0"/>
    <s v="Trasferimento"/>
    <x v="1"/>
    <x v="5"/>
    <x v="0"/>
    <m/>
  </r>
  <r>
    <n v="189777"/>
    <x v="1"/>
    <x v="0"/>
    <x v="0"/>
    <x v="0"/>
    <x v="2"/>
    <x v="326"/>
    <x v="0"/>
    <x v="0"/>
    <s v="Trasferimento"/>
    <x v="1"/>
    <x v="7"/>
    <x v="0"/>
    <m/>
  </r>
  <r>
    <n v="189746"/>
    <x v="0"/>
    <x v="0"/>
    <x v="0"/>
    <x v="0"/>
    <x v="2"/>
    <x v="292"/>
    <x v="0"/>
    <x v="0"/>
    <s v="Trasferimento"/>
    <x v="1"/>
    <x v="3"/>
    <x v="0"/>
    <m/>
  </r>
  <r>
    <n v="143867"/>
    <x v="1"/>
    <x v="0"/>
    <x v="0"/>
    <x v="0"/>
    <x v="2"/>
    <x v="292"/>
    <x v="0"/>
    <x v="0"/>
    <s v="Trasferimento"/>
    <x v="1"/>
    <x v="2"/>
    <x v="0"/>
    <m/>
  </r>
  <r>
    <n v="220583"/>
    <x v="0"/>
    <x v="0"/>
    <x v="0"/>
    <x v="0"/>
    <x v="4"/>
    <x v="291"/>
    <x v="0"/>
    <x v="0"/>
    <s v="Trasferimento"/>
    <x v="1"/>
    <x v="0"/>
    <x v="0"/>
    <m/>
  </r>
  <r>
    <n v="69347"/>
    <x v="0"/>
    <x v="0"/>
    <x v="0"/>
    <x v="0"/>
    <x v="4"/>
    <x v="291"/>
    <x v="0"/>
    <x v="0"/>
    <s v="Trasferimento"/>
    <x v="1"/>
    <x v="3"/>
    <x v="0"/>
    <m/>
  </r>
  <r>
    <n v="96796"/>
    <x v="0"/>
    <x v="0"/>
    <x v="0"/>
    <x v="0"/>
    <x v="4"/>
    <x v="291"/>
    <x v="0"/>
    <x v="0"/>
    <s v="Trasferimento"/>
    <x v="1"/>
    <x v="4"/>
    <x v="0"/>
    <m/>
  </r>
  <r>
    <n v="187371"/>
    <x v="0"/>
    <x v="0"/>
    <x v="0"/>
    <x v="0"/>
    <x v="4"/>
    <x v="291"/>
    <x v="0"/>
    <x v="1"/>
    <s v="Trasferimento"/>
    <x v="1"/>
    <x v="4"/>
    <x v="0"/>
    <m/>
  </r>
  <r>
    <n v="141680"/>
    <x v="1"/>
    <x v="0"/>
    <x v="0"/>
    <x v="0"/>
    <x v="2"/>
    <x v="326"/>
    <x v="0"/>
    <x v="0"/>
    <s v="Trasferimento"/>
    <x v="1"/>
    <x v="6"/>
    <x v="0"/>
    <s v="BG"/>
  </r>
  <r>
    <n v="95939"/>
    <x v="0"/>
    <x v="0"/>
    <x v="0"/>
    <x v="0"/>
    <x v="4"/>
    <x v="291"/>
    <x v="0"/>
    <x v="0"/>
    <s v="Trasferimento"/>
    <x v="1"/>
    <x v="0"/>
    <x v="0"/>
    <m/>
  </r>
  <r>
    <n v="19195"/>
    <x v="0"/>
    <x v="0"/>
    <x v="0"/>
    <x v="0"/>
    <x v="4"/>
    <x v="291"/>
    <x v="0"/>
    <x v="0"/>
    <s v="Trasferimento"/>
    <x v="1"/>
    <x v="3"/>
    <x v="0"/>
    <m/>
  </r>
  <r>
    <n v="170281"/>
    <x v="1"/>
    <x v="0"/>
    <x v="0"/>
    <x v="0"/>
    <x v="2"/>
    <x v="326"/>
    <x v="0"/>
    <x v="0"/>
    <s v="Trasferimento"/>
    <x v="1"/>
    <x v="6"/>
    <x v="0"/>
    <m/>
  </r>
  <r>
    <n v="55641"/>
    <x v="0"/>
    <x v="0"/>
    <x v="0"/>
    <x v="0"/>
    <x v="2"/>
    <x v="292"/>
    <x v="0"/>
    <x v="0"/>
    <s v="Trasferimento"/>
    <x v="1"/>
    <x v="0"/>
    <x v="0"/>
    <m/>
  </r>
  <r>
    <n v="228353"/>
    <x v="0"/>
    <x v="0"/>
    <x v="0"/>
    <x v="0"/>
    <x v="4"/>
    <x v="291"/>
    <x v="0"/>
    <x v="0"/>
    <s v="Trasferimento"/>
    <x v="1"/>
    <x v="0"/>
    <x v="0"/>
    <m/>
  </r>
  <r>
    <n v="171630"/>
    <x v="1"/>
    <x v="0"/>
    <x v="0"/>
    <x v="0"/>
    <x v="2"/>
    <x v="326"/>
    <x v="0"/>
    <x v="0"/>
    <s v="Trasferimento"/>
    <x v="1"/>
    <x v="5"/>
    <x v="0"/>
    <m/>
  </r>
  <r>
    <n v="200310"/>
    <x v="1"/>
    <x v="0"/>
    <x v="0"/>
    <x v="0"/>
    <x v="2"/>
    <x v="326"/>
    <x v="0"/>
    <x v="0"/>
    <s v="Trasferimento"/>
    <x v="1"/>
    <x v="7"/>
    <x v="0"/>
    <s v="B"/>
  </r>
  <r>
    <n v="2509"/>
    <x v="0"/>
    <x v="0"/>
    <x v="0"/>
    <x v="0"/>
    <x v="8"/>
    <x v="393"/>
    <x v="0"/>
    <x v="0"/>
    <s v="Trasferimento"/>
    <x v="1"/>
    <x v="0"/>
    <x v="0"/>
    <m/>
  </r>
  <r>
    <n v="150486"/>
    <x v="0"/>
    <x v="0"/>
    <x v="0"/>
    <x v="0"/>
    <x v="8"/>
    <x v="393"/>
    <x v="0"/>
    <x v="0"/>
    <s v="Trasferimento"/>
    <x v="1"/>
    <x v="1"/>
    <x v="0"/>
    <m/>
  </r>
  <r>
    <n v="102868"/>
    <x v="0"/>
    <x v="0"/>
    <x v="0"/>
    <x v="0"/>
    <x v="8"/>
    <x v="393"/>
    <x v="0"/>
    <x v="0"/>
    <s v="Trasferimento"/>
    <x v="1"/>
    <x v="1"/>
    <x v="0"/>
    <m/>
  </r>
  <r>
    <n v="26031"/>
    <x v="0"/>
    <x v="0"/>
    <x v="0"/>
    <x v="0"/>
    <x v="8"/>
    <x v="393"/>
    <x v="0"/>
    <x v="0"/>
    <s v="Trasferimento"/>
    <x v="1"/>
    <x v="0"/>
    <x v="0"/>
    <m/>
  </r>
  <r>
    <n v="40557"/>
    <x v="0"/>
    <x v="0"/>
    <x v="0"/>
    <x v="0"/>
    <x v="8"/>
    <x v="393"/>
    <x v="0"/>
    <x v="0"/>
    <s v="Trasferimento"/>
    <x v="1"/>
    <x v="4"/>
    <x v="0"/>
    <m/>
  </r>
  <r>
    <n v="47824"/>
    <x v="0"/>
    <x v="0"/>
    <x v="0"/>
    <x v="0"/>
    <x v="8"/>
    <x v="393"/>
    <x v="0"/>
    <x v="0"/>
    <s v="Trasferimento"/>
    <x v="1"/>
    <x v="4"/>
    <x v="0"/>
    <m/>
  </r>
  <r>
    <n v="199885"/>
    <x v="1"/>
    <x v="0"/>
    <x v="0"/>
    <x v="0"/>
    <x v="2"/>
    <x v="326"/>
    <x v="0"/>
    <x v="0"/>
    <s v="Trasferimento"/>
    <x v="1"/>
    <x v="7"/>
    <x v="0"/>
    <s v="BG"/>
  </r>
  <r>
    <n v="57749"/>
    <x v="0"/>
    <x v="0"/>
    <x v="2"/>
    <x v="0"/>
    <x v="8"/>
    <x v="393"/>
    <x v="0"/>
    <x v="0"/>
    <s v="Trasferimento"/>
    <x v="1"/>
    <x v="4"/>
    <x v="0"/>
    <m/>
  </r>
  <r>
    <n v="22743"/>
    <x v="0"/>
    <x v="0"/>
    <x v="2"/>
    <x v="0"/>
    <x v="8"/>
    <x v="393"/>
    <x v="0"/>
    <x v="1"/>
    <s v="Trasferimento"/>
    <x v="1"/>
    <x v="4"/>
    <x v="0"/>
    <m/>
  </r>
  <r>
    <n v="79185"/>
    <x v="0"/>
    <x v="0"/>
    <x v="0"/>
    <x v="0"/>
    <x v="8"/>
    <x v="393"/>
    <x v="0"/>
    <x v="0"/>
    <s v="Trasferimento"/>
    <x v="1"/>
    <x v="3"/>
    <x v="0"/>
    <m/>
  </r>
  <r>
    <n v="24019"/>
    <x v="0"/>
    <x v="0"/>
    <x v="0"/>
    <x v="0"/>
    <x v="11"/>
    <x v="174"/>
    <x v="0"/>
    <x v="1"/>
    <s v="Trasferimento"/>
    <x v="3"/>
    <x v="3"/>
    <x v="0"/>
    <m/>
  </r>
  <r>
    <n v="128796"/>
    <x v="0"/>
    <x v="0"/>
    <x v="0"/>
    <x v="0"/>
    <x v="11"/>
    <x v="130"/>
    <x v="0"/>
    <x v="0"/>
    <s v="Trasferimento"/>
    <x v="1"/>
    <x v="0"/>
    <x v="0"/>
    <m/>
  </r>
  <r>
    <n v="14798"/>
    <x v="0"/>
    <x v="0"/>
    <x v="0"/>
    <x v="0"/>
    <x v="11"/>
    <x v="130"/>
    <x v="0"/>
    <x v="0"/>
    <s v="Trasferimento"/>
    <x v="1"/>
    <x v="4"/>
    <x v="0"/>
    <m/>
  </r>
  <r>
    <n v="216770"/>
    <x v="0"/>
    <x v="0"/>
    <x v="0"/>
    <x v="0"/>
    <x v="11"/>
    <x v="130"/>
    <x v="0"/>
    <x v="0"/>
    <s v="Trasferimento"/>
    <x v="1"/>
    <x v="0"/>
    <x v="0"/>
    <m/>
  </r>
  <r>
    <n v="203245"/>
    <x v="0"/>
    <x v="0"/>
    <x v="0"/>
    <x v="0"/>
    <x v="11"/>
    <x v="130"/>
    <x v="0"/>
    <x v="0"/>
    <s v="Trasferimento"/>
    <x v="1"/>
    <x v="0"/>
    <x v="0"/>
    <m/>
  </r>
  <r>
    <n v="172015"/>
    <x v="0"/>
    <x v="0"/>
    <x v="0"/>
    <x v="0"/>
    <x v="11"/>
    <x v="130"/>
    <x v="0"/>
    <x v="0"/>
    <s v="Trasferimento"/>
    <x v="1"/>
    <x v="4"/>
    <x v="0"/>
    <m/>
  </r>
  <r>
    <n v="178282"/>
    <x v="0"/>
    <x v="0"/>
    <x v="0"/>
    <x v="0"/>
    <x v="8"/>
    <x v="358"/>
    <x v="0"/>
    <x v="0"/>
    <s v="Trasferimento"/>
    <x v="0"/>
    <x v="0"/>
    <x v="0"/>
    <m/>
  </r>
  <r>
    <n v="31106"/>
    <x v="0"/>
    <x v="0"/>
    <x v="0"/>
    <x v="0"/>
    <x v="8"/>
    <x v="358"/>
    <x v="0"/>
    <x v="0"/>
    <s v="Trasferimento"/>
    <x v="0"/>
    <x v="0"/>
    <x v="0"/>
    <m/>
  </r>
  <r>
    <n v="33803"/>
    <x v="0"/>
    <x v="0"/>
    <x v="0"/>
    <x v="0"/>
    <x v="2"/>
    <x v="71"/>
    <x v="0"/>
    <x v="0"/>
    <s v="Trasferimento"/>
    <x v="1"/>
    <x v="0"/>
    <x v="0"/>
    <m/>
  </r>
  <r>
    <n v="214871"/>
    <x v="0"/>
    <x v="0"/>
    <x v="0"/>
    <x v="0"/>
    <x v="2"/>
    <x v="71"/>
    <x v="0"/>
    <x v="0"/>
    <s v="Trasferimento"/>
    <x v="1"/>
    <x v="0"/>
    <x v="0"/>
    <m/>
  </r>
  <r>
    <n v="229428"/>
    <x v="1"/>
    <x v="1"/>
    <x v="0"/>
    <x v="1"/>
    <x v="2"/>
    <x v="71"/>
    <x v="0"/>
    <x v="0"/>
    <s v="Trasferimento"/>
    <x v="1"/>
    <x v="5"/>
    <x v="0"/>
    <m/>
  </r>
  <r>
    <n v="85881"/>
    <x v="0"/>
    <x v="0"/>
    <x v="0"/>
    <x v="0"/>
    <x v="2"/>
    <x v="71"/>
    <x v="0"/>
    <x v="0"/>
    <s v="Trasferimento"/>
    <x v="1"/>
    <x v="0"/>
    <x v="0"/>
    <m/>
  </r>
  <r>
    <n v="137922"/>
    <x v="0"/>
    <x v="0"/>
    <x v="0"/>
    <x v="0"/>
    <x v="2"/>
    <x v="71"/>
    <x v="0"/>
    <x v="0"/>
    <s v="Trasferimento"/>
    <x v="1"/>
    <x v="0"/>
    <x v="0"/>
    <m/>
  </r>
  <r>
    <n v="150895"/>
    <x v="0"/>
    <x v="0"/>
    <x v="0"/>
    <x v="0"/>
    <x v="2"/>
    <x v="71"/>
    <x v="0"/>
    <x v="0"/>
    <s v="Trasferimento"/>
    <x v="1"/>
    <x v="0"/>
    <x v="0"/>
    <m/>
  </r>
  <r>
    <n v="171746"/>
    <x v="0"/>
    <x v="1"/>
    <x v="2"/>
    <x v="4"/>
    <x v="2"/>
    <x v="71"/>
    <x v="0"/>
    <x v="0"/>
    <s v="Trasferimento"/>
    <x v="1"/>
    <x v="4"/>
    <x v="0"/>
    <m/>
  </r>
  <r>
    <n v="95511"/>
    <x v="0"/>
    <x v="0"/>
    <x v="0"/>
    <x v="0"/>
    <x v="2"/>
    <x v="71"/>
    <x v="0"/>
    <x v="0"/>
    <s v="Trasferimento"/>
    <x v="1"/>
    <x v="0"/>
    <x v="0"/>
    <m/>
  </r>
  <r>
    <n v="213381"/>
    <x v="1"/>
    <x v="0"/>
    <x v="0"/>
    <x v="1"/>
    <x v="2"/>
    <x v="71"/>
    <x v="0"/>
    <x v="1"/>
    <s v="Trasferimento"/>
    <x v="1"/>
    <x v="5"/>
    <x v="0"/>
    <m/>
  </r>
  <r>
    <n v="175701"/>
    <x v="0"/>
    <x v="0"/>
    <x v="0"/>
    <x v="0"/>
    <x v="2"/>
    <x v="71"/>
    <x v="0"/>
    <x v="0"/>
    <s v="Trasferimento"/>
    <x v="1"/>
    <x v="0"/>
    <x v="0"/>
    <m/>
  </r>
  <r>
    <n v="166015"/>
    <x v="0"/>
    <x v="0"/>
    <x v="0"/>
    <x v="0"/>
    <x v="2"/>
    <x v="71"/>
    <x v="0"/>
    <x v="0"/>
    <s v="Trasferimento"/>
    <x v="1"/>
    <x v="0"/>
    <x v="0"/>
    <m/>
  </r>
  <r>
    <n v="166808"/>
    <x v="1"/>
    <x v="0"/>
    <x v="2"/>
    <x v="3"/>
    <x v="2"/>
    <x v="71"/>
    <x v="0"/>
    <x v="0"/>
    <s v="Trasferimento"/>
    <x v="1"/>
    <x v="6"/>
    <x v="0"/>
    <m/>
  </r>
  <r>
    <n v="166807"/>
    <x v="1"/>
    <x v="0"/>
    <x v="2"/>
    <x v="3"/>
    <x v="2"/>
    <x v="71"/>
    <x v="0"/>
    <x v="0"/>
    <s v="Trasferimento"/>
    <x v="1"/>
    <x v="7"/>
    <x v="0"/>
    <m/>
  </r>
  <r>
    <n v="105030"/>
    <x v="0"/>
    <x v="0"/>
    <x v="2"/>
    <x v="3"/>
    <x v="2"/>
    <x v="71"/>
    <x v="0"/>
    <x v="0"/>
    <s v="Trasferimento"/>
    <x v="1"/>
    <x v="0"/>
    <x v="0"/>
    <m/>
  </r>
  <r>
    <n v="141777"/>
    <x v="0"/>
    <x v="0"/>
    <x v="2"/>
    <x v="1"/>
    <x v="2"/>
    <x v="71"/>
    <x v="0"/>
    <x v="0"/>
    <s v="Trasferimento"/>
    <x v="1"/>
    <x v="4"/>
    <x v="0"/>
    <m/>
  </r>
  <r>
    <n v="49482"/>
    <x v="0"/>
    <x v="0"/>
    <x v="0"/>
    <x v="0"/>
    <x v="2"/>
    <x v="71"/>
    <x v="0"/>
    <x v="0"/>
    <s v="Trasferimento"/>
    <x v="1"/>
    <x v="4"/>
    <x v="0"/>
    <m/>
  </r>
  <r>
    <n v="72884"/>
    <x v="0"/>
    <x v="0"/>
    <x v="0"/>
    <x v="0"/>
    <x v="2"/>
    <x v="71"/>
    <x v="0"/>
    <x v="0"/>
    <s v="Trasferimento"/>
    <x v="1"/>
    <x v="3"/>
    <x v="0"/>
    <m/>
  </r>
  <r>
    <n v="171585"/>
    <x v="0"/>
    <x v="0"/>
    <x v="0"/>
    <x v="0"/>
    <x v="11"/>
    <x v="142"/>
    <x v="0"/>
    <x v="0"/>
    <s v="Trasferimento"/>
    <x v="1"/>
    <x v="3"/>
    <x v="0"/>
    <m/>
  </r>
  <r>
    <n v="93665"/>
    <x v="0"/>
    <x v="0"/>
    <x v="2"/>
    <x v="4"/>
    <x v="11"/>
    <x v="142"/>
    <x v="0"/>
    <x v="1"/>
    <s v="Trasferimento"/>
    <x v="1"/>
    <x v="3"/>
    <x v="0"/>
    <m/>
  </r>
  <r>
    <n v="165241"/>
    <x v="1"/>
    <x v="0"/>
    <x v="0"/>
    <x v="0"/>
    <x v="11"/>
    <x v="126"/>
    <x v="0"/>
    <x v="1"/>
    <s v="Trasferimento"/>
    <x v="1"/>
    <x v="2"/>
    <x v="0"/>
    <m/>
  </r>
  <r>
    <n v="27504"/>
    <x v="0"/>
    <x v="0"/>
    <x v="0"/>
    <x v="0"/>
    <x v="11"/>
    <x v="142"/>
    <x v="0"/>
    <x v="0"/>
    <s v="Trasferimento"/>
    <x v="1"/>
    <x v="4"/>
    <x v="0"/>
    <m/>
  </r>
  <r>
    <n v="136573"/>
    <x v="0"/>
    <x v="0"/>
    <x v="0"/>
    <x v="0"/>
    <x v="11"/>
    <x v="142"/>
    <x v="0"/>
    <x v="0"/>
    <s v="Trasferimento"/>
    <x v="1"/>
    <x v="3"/>
    <x v="0"/>
    <m/>
  </r>
  <r>
    <n v="113633"/>
    <x v="0"/>
    <x v="0"/>
    <x v="0"/>
    <x v="0"/>
    <x v="11"/>
    <x v="142"/>
    <x v="0"/>
    <x v="1"/>
    <s v="Trasferimento"/>
    <x v="1"/>
    <x v="3"/>
    <x v="0"/>
    <m/>
  </r>
  <r>
    <n v="41814"/>
    <x v="0"/>
    <x v="0"/>
    <x v="0"/>
    <x v="0"/>
    <x v="11"/>
    <x v="142"/>
    <x v="0"/>
    <x v="0"/>
    <s v="Trasferimento"/>
    <x v="1"/>
    <x v="4"/>
    <x v="0"/>
    <m/>
  </r>
  <r>
    <n v="73190"/>
    <x v="0"/>
    <x v="0"/>
    <x v="0"/>
    <x v="0"/>
    <x v="2"/>
    <x v="71"/>
    <x v="0"/>
    <x v="1"/>
    <s v="Trasferimento"/>
    <x v="1"/>
    <x v="4"/>
    <x v="0"/>
    <m/>
  </r>
  <r>
    <n v="62917"/>
    <x v="0"/>
    <x v="0"/>
    <x v="0"/>
    <x v="4"/>
    <x v="1"/>
    <x v="138"/>
    <x v="0"/>
    <x v="1"/>
    <s v="Trasferimento"/>
    <x v="1"/>
    <x v="4"/>
    <x v="0"/>
    <m/>
  </r>
  <r>
    <n v="155578"/>
    <x v="1"/>
    <x v="0"/>
    <x v="0"/>
    <x v="0"/>
    <x v="7"/>
    <x v="342"/>
    <x v="0"/>
    <x v="0"/>
    <s v="Trasferimento"/>
    <x v="1"/>
    <x v="6"/>
    <x v="0"/>
    <s v="B"/>
  </r>
  <r>
    <n v="196882"/>
    <x v="1"/>
    <x v="0"/>
    <x v="0"/>
    <x v="0"/>
    <x v="7"/>
    <x v="342"/>
    <x v="0"/>
    <x v="0"/>
    <s v="Trasferimento"/>
    <x v="1"/>
    <x v="5"/>
    <x v="0"/>
    <s v="BG"/>
  </r>
  <r>
    <n v="128313"/>
    <x v="1"/>
    <x v="0"/>
    <x v="0"/>
    <x v="0"/>
    <x v="8"/>
    <x v="276"/>
    <x v="0"/>
    <x v="0"/>
    <s v="Trasferimento"/>
    <x v="1"/>
    <x v="6"/>
    <x v="0"/>
    <m/>
  </r>
  <r>
    <n v="177824"/>
    <x v="1"/>
    <x v="0"/>
    <x v="0"/>
    <x v="0"/>
    <x v="8"/>
    <x v="276"/>
    <x v="0"/>
    <x v="0"/>
    <s v="Trasferimento"/>
    <x v="1"/>
    <x v="7"/>
    <x v="0"/>
    <m/>
  </r>
  <r>
    <n v="151992"/>
    <x v="1"/>
    <x v="0"/>
    <x v="0"/>
    <x v="0"/>
    <x v="2"/>
    <x v="326"/>
    <x v="0"/>
    <x v="0"/>
    <s v="Trasferimento"/>
    <x v="1"/>
    <x v="6"/>
    <x v="0"/>
    <m/>
  </r>
  <r>
    <n v="71525"/>
    <x v="0"/>
    <x v="0"/>
    <x v="0"/>
    <x v="0"/>
    <x v="7"/>
    <x v="181"/>
    <x v="0"/>
    <x v="1"/>
    <s v="Trasferimento"/>
    <x v="1"/>
    <x v="1"/>
    <x v="0"/>
    <m/>
  </r>
  <r>
    <n v="66818"/>
    <x v="0"/>
    <x v="0"/>
    <x v="0"/>
    <x v="0"/>
    <x v="7"/>
    <x v="181"/>
    <x v="0"/>
    <x v="0"/>
    <s v="Trasferimento"/>
    <x v="1"/>
    <x v="1"/>
    <x v="0"/>
    <m/>
  </r>
  <r>
    <n v="39145"/>
    <x v="0"/>
    <x v="0"/>
    <x v="0"/>
    <x v="0"/>
    <x v="7"/>
    <x v="181"/>
    <x v="0"/>
    <x v="1"/>
    <s v="Trasferimento"/>
    <x v="1"/>
    <x v="0"/>
    <x v="0"/>
    <m/>
  </r>
  <r>
    <n v="222042"/>
    <x v="0"/>
    <x v="0"/>
    <x v="0"/>
    <x v="0"/>
    <x v="7"/>
    <x v="181"/>
    <x v="0"/>
    <x v="1"/>
    <s v="Trasferimento"/>
    <x v="1"/>
    <x v="0"/>
    <x v="0"/>
    <m/>
  </r>
  <r>
    <n v="222041"/>
    <x v="0"/>
    <x v="0"/>
    <x v="0"/>
    <x v="0"/>
    <x v="7"/>
    <x v="181"/>
    <x v="0"/>
    <x v="0"/>
    <s v="Trasferimento"/>
    <x v="1"/>
    <x v="0"/>
    <x v="0"/>
    <m/>
  </r>
  <r>
    <n v="6002"/>
    <x v="0"/>
    <x v="0"/>
    <x v="0"/>
    <x v="0"/>
    <x v="7"/>
    <x v="181"/>
    <x v="0"/>
    <x v="0"/>
    <s v="Trasferimento"/>
    <x v="1"/>
    <x v="0"/>
    <x v="0"/>
    <m/>
  </r>
  <r>
    <n v="80455"/>
    <x v="0"/>
    <x v="0"/>
    <x v="0"/>
    <x v="0"/>
    <x v="7"/>
    <x v="161"/>
    <x v="0"/>
    <x v="0"/>
    <s v="Trasferimento"/>
    <x v="0"/>
    <x v="4"/>
    <x v="0"/>
    <m/>
  </r>
  <r>
    <n v="32798"/>
    <x v="0"/>
    <x v="0"/>
    <x v="0"/>
    <x v="0"/>
    <x v="7"/>
    <x v="205"/>
    <x v="0"/>
    <x v="0"/>
    <s v="Trasferimento"/>
    <x v="1"/>
    <x v="4"/>
    <x v="0"/>
    <m/>
  </r>
  <r>
    <n v="207324"/>
    <x v="0"/>
    <x v="0"/>
    <x v="0"/>
    <x v="0"/>
    <x v="7"/>
    <x v="205"/>
    <x v="0"/>
    <x v="0"/>
    <s v="Trasferimento"/>
    <x v="1"/>
    <x v="3"/>
    <x v="0"/>
    <m/>
  </r>
  <r>
    <n v="44793"/>
    <x v="0"/>
    <x v="0"/>
    <x v="0"/>
    <x v="0"/>
    <x v="7"/>
    <x v="181"/>
    <x v="0"/>
    <x v="0"/>
    <s v="Trasferimento"/>
    <x v="1"/>
    <x v="1"/>
    <x v="0"/>
    <m/>
  </r>
  <r>
    <n v="16829"/>
    <x v="0"/>
    <x v="0"/>
    <x v="2"/>
    <x v="0"/>
    <x v="7"/>
    <x v="205"/>
    <x v="0"/>
    <x v="0"/>
    <s v="Trasferimento"/>
    <x v="1"/>
    <x v="4"/>
    <x v="0"/>
    <m/>
  </r>
  <r>
    <n v="16828"/>
    <x v="0"/>
    <x v="0"/>
    <x v="2"/>
    <x v="0"/>
    <x v="7"/>
    <x v="205"/>
    <x v="0"/>
    <x v="1"/>
    <s v="Trasferimento"/>
    <x v="1"/>
    <x v="3"/>
    <x v="0"/>
    <m/>
  </r>
  <r>
    <n v="186329"/>
    <x v="0"/>
    <x v="0"/>
    <x v="0"/>
    <x v="0"/>
    <x v="7"/>
    <x v="205"/>
    <x v="0"/>
    <x v="0"/>
    <s v="Trasferimento"/>
    <x v="1"/>
    <x v="3"/>
    <x v="0"/>
    <m/>
  </r>
  <r>
    <n v="186328"/>
    <x v="0"/>
    <x v="0"/>
    <x v="0"/>
    <x v="1"/>
    <x v="7"/>
    <x v="205"/>
    <x v="0"/>
    <x v="1"/>
    <s v="Trasferimento"/>
    <x v="1"/>
    <x v="4"/>
    <x v="0"/>
    <m/>
  </r>
  <r>
    <n v="214618"/>
    <x v="1"/>
    <x v="0"/>
    <x v="0"/>
    <x v="0"/>
    <x v="7"/>
    <x v="11"/>
    <x v="0"/>
    <x v="0"/>
    <s v="Trasferimento"/>
    <x v="1"/>
    <x v="6"/>
    <x v="0"/>
    <m/>
  </r>
  <r>
    <n v="163762"/>
    <x v="0"/>
    <x v="0"/>
    <x v="0"/>
    <x v="0"/>
    <x v="7"/>
    <x v="11"/>
    <x v="0"/>
    <x v="0"/>
    <s v="Trasferimento"/>
    <x v="1"/>
    <x v="0"/>
    <x v="0"/>
    <m/>
  </r>
  <r>
    <n v="34301"/>
    <x v="0"/>
    <x v="2"/>
    <x v="0"/>
    <x v="4"/>
    <x v="6"/>
    <x v="299"/>
    <x v="1"/>
    <x v="0"/>
    <s v="Trasferimento"/>
    <x v="1"/>
    <x v="9"/>
    <x v="0"/>
    <m/>
  </r>
  <r>
    <n v="113642"/>
    <x v="0"/>
    <x v="0"/>
    <x v="0"/>
    <x v="0"/>
    <x v="7"/>
    <x v="11"/>
    <x v="0"/>
    <x v="0"/>
    <s v="Trasferimento"/>
    <x v="1"/>
    <x v="0"/>
    <x v="0"/>
    <m/>
  </r>
  <r>
    <n v="209889"/>
    <x v="0"/>
    <x v="0"/>
    <x v="0"/>
    <x v="0"/>
    <x v="7"/>
    <x v="11"/>
    <x v="0"/>
    <x v="0"/>
    <s v="Trasferimento"/>
    <x v="1"/>
    <x v="1"/>
    <x v="0"/>
    <m/>
  </r>
  <r>
    <n v="71348"/>
    <x v="0"/>
    <x v="0"/>
    <x v="0"/>
    <x v="0"/>
    <x v="7"/>
    <x v="11"/>
    <x v="0"/>
    <x v="0"/>
    <s v="Trasferimento"/>
    <x v="1"/>
    <x v="4"/>
    <x v="0"/>
    <m/>
  </r>
  <r>
    <n v="84321"/>
    <x v="0"/>
    <x v="0"/>
    <x v="0"/>
    <x v="0"/>
    <x v="7"/>
    <x v="11"/>
    <x v="0"/>
    <x v="0"/>
    <s v="Trasferimento"/>
    <x v="1"/>
    <x v="1"/>
    <x v="0"/>
    <m/>
  </r>
  <r>
    <n v="71349"/>
    <x v="0"/>
    <x v="0"/>
    <x v="0"/>
    <x v="0"/>
    <x v="7"/>
    <x v="11"/>
    <x v="0"/>
    <x v="1"/>
    <s v="Trasferimento"/>
    <x v="1"/>
    <x v="3"/>
    <x v="0"/>
    <m/>
  </r>
  <r>
    <n v="209824"/>
    <x v="0"/>
    <x v="0"/>
    <x v="0"/>
    <x v="0"/>
    <x v="7"/>
    <x v="11"/>
    <x v="0"/>
    <x v="0"/>
    <s v="Trasferimento"/>
    <x v="1"/>
    <x v="0"/>
    <x v="0"/>
    <m/>
  </r>
  <r>
    <n v="220467"/>
    <x v="0"/>
    <x v="0"/>
    <x v="0"/>
    <x v="0"/>
    <x v="4"/>
    <x v="219"/>
    <x v="0"/>
    <x v="0"/>
    <s v="Trasferimento"/>
    <x v="0"/>
    <x v="0"/>
    <x v="0"/>
    <m/>
  </r>
  <r>
    <n v="10240"/>
    <x v="0"/>
    <x v="0"/>
    <x v="0"/>
    <x v="0"/>
    <x v="4"/>
    <x v="219"/>
    <x v="0"/>
    <x v="1"/>
    <s v="Trasferimento"/>
    <x v="0"/>
    <x v="3"/>
    <x v="0"/>
    <m/>
  </r>
  <r>
    <n v="195420"/>
    <x v="0"/>
    <x v="0"/>
    <x v="0"/>
    <x v="0"/>
    <x v="4"/>
    <x v="219"/>
    <x v="0"/>
    <x v="0"/>
    <s v="Trasferimento"/>
    <x v="0"/>
    <x v="3"/>
    <x v="0"/>
    <m/>
  </r>
  <r>
    <n v="195705"/>
    <x v="0"/>
    <x v="0"/>
    <x v="0"/>
    <x v="0"/>
    <x v="4"/>
    <x v="219"/>
    <x v="0"/>
    <x v="0"/>
    <s v="Trasferimento"/>
    <x v="0"/>
    <x v="3"/>
    <x v="0"/>
    <m/>
  </r>
  <r>
    <n v="82063"/>
    <x v="0"/>
    <x v="0"/>
    <x v="0"/>
    <x v="0"/>
    <x v="4"/>
    <x v="219"/>
    <x v="0"/>
    <x v="0"/>
    <s v="Trasferimento"/>
    <x v="0"/>
    <x v="4"/>
    <x v="0"/>
    <m/>
  </r>
  <r>
    <n v="198249"/>
    <x v="0"/>
    <x v="0"/>
    <x v="0"/>
    <x v="0"/>
    <x v="4"/>
    <x v="219"/>
    <x v="0"/>
    <x v="0"/>
    <s v="Trasferimento"/>
    <x v="0"/>
    <x v="4"/>
    <x v="0"/>
    <m/>
  </r>
  <r>
    <n v="182788"/>
    <x v="0"/>
    <x v="0"/>
    <x v="0"/>
    <x v="0"/>
    <x v="4"/>
    <x v="219"/>
    <x v="0"/>
    <x v="0"/>
    <s v="Trasferimento"/>
    <x v="0"/>
    <x v="0"/>
    <x v="0"/>
    <m/>
  </r>
  <r>
    <n v="120074"/>
    <x v="0"/>
    <x v="0"/>
    <x v="0"/>
    <x v="0"/>
    <x v="4"/>
    <x v="219"/>
    <x v="0"/>
    <x v="0"/>
    <s v="Trasferimento"/>
    <x v="0"/>
    <x v="0"/>
    <x v="0"/>
    <m/>
  </r>
  <r>
    <n v="31173"/>
    <x v="0"/>
    <x v="0"/>
    <x v="2"/>
    <x v="0"/>
    <x v="2"/>
    <x v="292"/>
    <x v="0"/>
    <x v="0"/>
    <s v="Trasferimento"/>
    <x v="1"/>
    <x v="3"/>
    <x v="0"/>
    <m/>
  </r>
  <r>
    <n v="189749"/>
    <x v="0"/>
    <x v="0"/>
    <x v="0"/>
    <x v="1"/>
    <x v="2"/>
    <x v="292"/>
    <x v="0"/>
    <x v="1"/>
    <s v="Trasferimento"/>
    <x v="1"/>
    <x v="4"/>
    <x v="0"/>
    <m/>
  </r>
  <r>
    <n v="46483"/>
    <x v="0"/>
    <x v="0"/>
    <x v="0"/>
    <x v="0"/>
    <x v="15"/>
    <x v="57"/>
    <x v="0"/>
    <x v="0"/>
    <s v="Trasferimento"/>
    <x v="1"/>
    <x v="0"/>
    <x v="0"/>
    <m/>
  </r>
  <r>
    <n v="208766"/>
    <x v="0"/>
    <x v="0"/>
    <x v="0"/>
    <x v="0"/>
    <x v="6"/>
    <x v="107"/>
    <x v="0"/>
    <x v="1"/>
    <s v="Trasferimento"/>
    <x v="1"/>
    <x v="4"/>
    <x v="0"/>
    <m/>
  </r>
  <r>
    <n v="22823"/>
    <x v="0"/>
    <x v="0"/>
    <x v="0"/>
    <x v="0"/>
    <x v="6"/>
    <x v="107"/>
    <x v="0"/>
    <x v="0"/>
    <s v="Trasferimento"/>
    <x v="1"/>
    <x v="3"/>
    <x v="0"/>
    <m/>
  </r>
  <r>
    <n v="90606"/>
    <x v="0"/>
    <x v="0"/>
    <x v="0"/>
    <x v="0"/>
    <x v="6"/>
    <x v="107"/>
    <x v="0"/>
    <x v="0"/>
    <s v="Trasferimento"/>
    <x v="1"/>
    <x v="3"/>
    <x v="0"/>
    <m/>
  </r>
  <r>
    <n v="183525"/>
    <x v="0"/>
    <x v="0"/>
    <x v="0"/>
    <x v="0"/>
    <x v="6"/>
    <x v="107"/>
    <x v="0"/>
    <x v="0"/>
    <s v="Trasferimento"/>
    <x v="1"/>
    <x v="0"/>
    <x v="0"/>
    <m/>
  </r>
  <r>
    <n v="77045"/>
    <x v="0"/>
    <x v="0"/>
    <x v="0"/>
    <x v="0"/>
    <x v="6"/>
    <x v="107"/>
    <x v="0"/>
    <x v="0"/>
    <s v="Trasferimento"/>
    <x v="1"/>
    <x v="4"/>
    <x v="0"/>
    <m/>
  </r>
  <r>
    <n v="86388"/>
    <x v="0"/>
    <x v="0"/>
    <x v="0"/>
    <x v="0"/>
    <x v="6"/>
    <x v="107"/>
    <x v="0"/>
    <x v="0"/>
    <s v="Trasferimento"/>
    <x v="1"/>
    <x v="3"/>
    <x v="0"/>
    <m/>
  </r>
  <r>
    <n v="167947"/>
    <x v="0"/>
    <x v="0"/>
    <x v="0"/>
    <x v="0"/>
    <x v="6"/>
    <x v="107"/>
    <x v="0"/>
    <x v="0"/>
    <s v="Trasferimento"/>
    <x v="1"/>
    <x v="0"/>
    <x v="0"/>
    <m/>
  </r>
  <r>
    <n v="32"/>
    <x v="0"/>
    <x v="0"/>
    <x v="0"/>
    <x v="0"/>
    <x v="6"/>
    <x v="107"/>
    <x v="0"/>
    <x v="1"/>
    <s v="Trasferimento"/>
    <x v="1"/>
    <x v="4"/>
    <x v="0"/>
    <m/>
  </r>
  <r>
    <n v="77047"/>
    <x v="0"/>
    <x v="0"/>
    <x v="0"/>
    <x v="0"/>
    <x v="6"/>
    <x v="107"/>
    <x v="0"/>
    <x v="1"/>
    <s v="Trasferimento"/>
    <x v="1"/>
    <x v="4"/>
    <x v="0"/>
    <m/>
  </r>
  <r>
    <n v="100846"/>
    <x v="0"/>
    <x v="0"/>
    <x v="0"/>
    <x v="0"/>
    <x v="6"/>
    <x v="107"/>
    <x v="0"/>
    <x v="0"/>
    <s v="Trasferimento"/>
    <x v="1"/>
    <x v="0"/>
    <x v="0"/>
    <m/>
  </r>
  <r>
    <n v="88959"/>
    <x v="0"/>
    <x v="0"/>
    <x v="2"/>
    <x v="0"/>
    <x v="6"/>
    <x v="107"/>
    <x v="0"/>
    <x v="0"/>
    <s v="Trasferimento"/>
    <x v="1"/>
    <x v="3"/>
    <x v="0"/>
    <m/>
  </r>
  <r>
    <n v="174812"/>
    <x v="0"/>
    <x v="0"/>
    <x v="0"/>
    <x v="0"/>
    <x v="6"/>
    <x v="107"/>
    <x v="0"/>
    <x v="1"/>
    <s v="Trasferimento"/>
    <x v="1"/>
    <x v="0"/>
    <x v="0"/>
    <m/>
  </r>
  <r>
    <n v="137365"/>
    <x v="0"/>
    <x v="0"/>
    <x v="0"/>
    <x v="0"/>
    <x v="6"/>
    <x v="107"/>
    <x v="0"/>
    <x v="1"/>
    <s v="Trasferimento"/>
    <x v="1"/>
    <x v="0"/>
    <x v="0"/>
    <m/>
  </r>
  <r>
    <n v="189265"/>
    <x v="0"/>
    <x v="0"/>
    <x v="0"/>
    <x v="0"/>
    <x v="6"/>
    <x v="107"/>
    <x v="0"/>
    <x v="0"/>
    <s v="Trasferimento"/>
    <x v="1"/>
    <x v="0"/>
    <x v="0"/>
    <m/>
  </r>
  <r>
    <n v="18427"/>
    <x v="0"/>
    <x v="0"/>
    <x v="0"/>
    <x v="0"/>
    <x v="6"/>
    <x v="107"/>
    <x v="0"/>
    <x v="0"/>
    <s v="Trasferimento"/>
    <x v="1"/>
    <x v="0"/>
    <x v="0"/>
    <m/>
  </r>
  <r>
    <n v="180233"/>
    <x v="1"/>
    <x v="0"/>
    <x v="0"/>
    <x v="1"/>
    <x v="6"/>
    <x v="107"/>
    <x v="0"/>
    <x v="0"/>
    <s v="Trasferimento"/>
    <x v="1"/>
    <x v="5"/>
    <x v="0"/>
    <m/>
  </r>
  <r>
    <n v="128954"/>
    <x v="0"/>
    <x v="0"/>
    <x v="0"/>
    <x v="0"/>
    <x v="11"/>
    <x v="152"/>
    <x v="0"/>
    <x v="0"/>
    <s v="Trasferimento"/>
    <x v="1"/>
    <x v="0"/>
    <x v="0"/>
    <m/>
  </r>
  <r>
    <n v="230038"/>
    <x v="1"/>
    <x v="0"/>
    <x v="0"/>
    <x v="3"/>
    <x v="6"/>
    <x v="107"/>
    <x v="0"/>
    <x v="1"/>
    <s v="Trasferimento"/>
    <x v="1"/>
    <x v="5"/>
    <x v="0"/>
    <m/>
  </r>
  <r>
    <n v="226822"/>
    <x v="1"/>
    <x v="0"/>
    <x v="0"/>
    <x v="1"/>
    <x v="6"/>
    <x v="107"/>
    <x v="0"/>
    <x v="0"/>
    <s v="Trasferimento"/>
    <x v="1"/>
    <x v="5"/>
    <x v="0"/>
    <m/>
  </r>
  <r>
    <n v="134284"/>
    <x v="0"/>
    <x v="0"/>
    <x v="0"/>
    <x v="0"/>
    <x v="2"/>
    <x v="292"/>
    <x v="0"/>
    <x v="0"/>
    <s v="Trasferimento"/>
    <x v="1"/>
    <x v="0"/>
    <x v="0"/>
    <m/>
  </r>
  <r>
    <n v="215995"/>
    <x v="0"/>
    <x v="0"/>
    <x v="0"/>
    <x v="1"/>
    <x v="4"/>
    <x v="40"/>
    <x v="0"/>
    <x v="0"/>
    <s v="Trasferimento"/>
    <x v="1"/>
    <x v="0"/>
    <x v="0"/>
    <m/>
  </r>
  <r>
    <n v="81687"/>
    <x v="0"/>
    <x v="0"/>
    <x v="0"/>
    <x v="0"/>
    <x v="2"/>
    <x v="55"/>
    <x v="0"/>
    <x v="0"/>
    <s v="Trasferimento"/>
    <x v="1"/>
    <x v="0"/>
    <x v="0"/>
    <m/>
  </r>
  <r>
    <n v="137354"/>
    <x v="0"/>
    <x v="0"/>
    <x v="0"/>
    <x v="0"/>
    <x v="6"/>
    <x v="107"/>
    <x v="0"/>
    <x v="0"/>
    <s v="Trasferimento"/>
    <x v="1"/>
    <x v="3"/>
    <x v="0"/>
    <m/>
  </r>
  <r>
    <n v="31328"/>
    <x v="0"/>
    <x v="0"/>
    <x v="0"/>
    <x v="0"/>
    <x v="7"/>
    <x v="41"/>
    <x v="0"/>
    <x v="0"/>
    <s v="Trasferimento"/>
    <x v="1"/>
    <x v="0"/>
    <x v="0"/>
    <m/>
  </r>
  <r>
    <n v="139510"/>
    <x v="0"/>
    <x v="0"/>
    <x v="0"/>
    <x v="0"/>
    <x v="15"/>
    <x v="362"/>
    <x v="0"/>
    <x v="0"/>
    <s v="Trasferimento"/>
    <x v="0"/>
    <x v="0"/>
    <x v="0"/>
    <m/>
  </r>
  <r>
    <n v="222549"/>
    <x v="1"/>
    <x v="0"/>
    <x v="0"/>
    <x v="3"/>
    <x v="15"/>
    <x v="362"/>
    <x v="0"/>
    <x v="1"/>
    <s v="Trasferimento"/>
    <x v="0"/>
    <x v="7"/>
    <x v="0"/>
    <m/>
  </r>
  <r>
    <n v="149268"/>
    <x v="0"/>
    <x v="0"/>
    <x v="2"/>
    <x v="4"/>
    <x v="15"/>
    <x v="362"/>
    <x v="0"/>
    <x v="0"/>
    <s v="Trasferimento"/>
    <x v="0"/>
    <x v="3"/>
    <x v="0"/>
    <m/>
  </r>
  <r>
    <n v="78847"/>
    <x v="0"/>
    <x v="0"/>
    <x v="0"/>
    <x v="0"/>
    <x v="2"/>
    <x v="346"/>
    <x v="0"/>
    <x v="0"/>
    <s v="Trasferimento"/>
    <x v="0"/>
    <x v="0"/>
    <x v="0"/>
    <m/>
  </r>
  <r>
    <n v="217905"/>
    <x v="0"/>
    <x v="0"/>
    <x v="0"/>
    <x v="0"/>
    <x v="2"/>
    <x v="346"/>
    <x v="0"/>
    <x v="0"/>
    <s v="Trasferimento"/>
    <x v="0"/>
    <x v="0"/>
    <x v="0"/>
    <m/>
  </r>
  <r>
    <n v="197804"/>
    <x v="0"/>
    <x v="0"/>
    <x v="0"/>
    <x v="0"/>
    <x v="2"/>
    <x v="346"/>
    <x v="0"/>
    <x v="0"/>
    <s v="Trasferimento"/>
    <x v="0"/>
    <x v="0"/>
    <x v="0"/>
    <m/>
  </r>
  <r>
    <n v="147776"/>
    <x v="0"/>
    <x v="0"/>
    <x v="0"/>
    <x v="0"/>
    <x v="2"/>
    <x v="346"/>
    <x v="0"/>
    <x v="0"/>
    <s v="Trasferimento"/>
    <x v="0"/>
    <x v="0"/>
    <x v="0"/>
    <m/>
  </r>
  <r>
    <n v="105430"/>
    <x v="0"/>
    <x v="0"/>
    <x v="0"/>
    <x v="0"/>
    <x v="7"/>
    <x v="37"/>
    <x v="0"/>
    <x v="1"/>
    <s v="Trasferimento"/>
    <x v="1"/>
    <x v="4"/>
    <x v="0"/>
    <m/>
  </r>
  <r>
    <n v="104622"/>
    <x v="0"/>
    <x v="0"/>
    <x v="0"/>
    <x v="0"/>
    <x v="8"/>
    <x v="218"/>
    <x v="0"/>
    <x v="0"/>
    <s v="Trasferimento"/>
    <x v="0"/>
    <x v="0"/>
    <x v="0"/>
    <m/>
  </r>
  <r>
    <n v="101326"/>
    <x v="0"/>
    <x v="0"/>
    <x v="2"/>
    <x v="1"/>
    <x v="15"/>
    <x v="362"/>
    <x v="0"/>
    <x v="1"/>
    <s v="Trasferimento"/>
    <x v="0"/>
    <x v="3"/>
    <x v="0"/>
    <m/>
  </r>
  <r>
    <n v="122914"/>
    <x v="0"/>
    <x v="0"/>
    <x v="0"/>
    <x v="0"/>
    <x v="15"/>
    <x v="362"/>
    <x v="0"/>
    <x v="0"/>
    <s v="Trasferimento"/>
    <x v="0"/>
    <x v="0"/>
    <x v="0"/>
    <m/>
  </r>
  <r>
    <n v="59416"/>
    <x v="0"/>
    <x v="0"/>
    <x v="0"/>
    <x v="0"/>
    <x v="7"/>
    <x v="37"/>
    <x v="0"/>
    <x v="0"/>
    <s v="Trasferimento"/>
    <x v="1"/>
    <x v="3"/>
    <x v="0"/>
    <m/>
  </r>
  <r>
    <n v="205631"/>
    <x v="0"/>
    <x v="0"/>
    <x v="0"/>
    <x v="0"/>
    <x v="11"/>
    <x v="130"/>
    <x v="0"/>
    <x v="0"/>
    <s v="Trasferimento"/>
    <x v="1"/>
    <x v="0"/>
    <x v="0"/>
    <m/>
  </r>
  <r>
    <n v="58910"/>
    <x v="0"/>
    <x v="0"/>
    <x v="0"/>
    <x v="0"/>
    <x v="1"/>
    <x v="108"/>
    <x v="0"/>
    <x v="0"/>
    <s v="Trasferimento"/>
    <x v="0"/>
    <x v="4"/>
    <x v="0"/>
    <m/>
  </r>
  <r>
    <n v="58909"/>
    <x v="0"/>
    <x v="0"/>
    <x v="0"/>
    <x v="0"/>
    <x v="1"/>
    <x v="108"/>
    <x v="0"/>
    <x v="1"/>
    <s v="Trasferimento"/>
    <x v="0"/>
    <x v="4"/>
    <x v="0"/>
    <m/>
  </r>
  <r>
    <n v="4026"/>
    <x v="0"/>
    <x v="0"/>
    <x v="2"/>
    <x v="0"/>
    <x v="2"/>
    <x v="292"/>
    <x v="0"/>
    <x v="0"/>
    <s v="Trasferimento"/>
    <x v="1"/>
    <x v="0"/>
    <x v="0"/>
    <m/>
  </r>
  <r>
    <n v="185732"/>
    <x v="0"/>
    <x v="0"/>
    <x v="0"/>
    <x v="0"/>
    <x v="2"/>
    <x v="71"/>
    <x v="0"/>
    <x v="1"/>
    <s v="Trasferimento"/>
    <x v="1"/>
    <x v="0"/>
    <x v="0"/>
    <m/>
  </r>
  <r>
    <n v="16308"/>
    <x v="0"/>
    <x v="0"/>
    <x v="0"/>
    <x v="0"/>
    <x v="1"/>
    <x v="340"/>
    <x v="0"/>
    <x v="0"/>
    <s v="Trasferimento"/>
    <x v="1"/>
    <x v="4"/>
    <x v="0"/>
    <m/>
  </r>
  <r>
    <n v="207332"/>
    <x v="0"/>
    <x v="0"/>
    <x v="0"/>
    <x v="0"/>
    <x v="1"/>
    <x v="340"/>
    <x v="0"/>
    <x v="0"/>
    <s v="Trasferimento"/>
    <x v="1"/>
    <x v="3"/>
    <x v="0"/>
    <m/>
  </r>
  <r>
    <n v="38060"/>
    <x v="0"/>
    <x v="0"/>
    <x v="0"/>
    <x v="0"/>
    <x v="1"/>
    <x v="340"/>
    <x v="0"/>
    <x v="0"/>
    <s v="Trasferimento"/>
    <x v="1"/>
    <x v="4"/>
    <x v="0"/>
    <m/>
  </r>
  <r>
    <n v="215607"/>
    <x v="0"/>
    <x v="0"/>
    <x v="0"/>
    <x v="0"/>
    <x v="1"/>
    <x v="340"/>
    <x v="0"/>
    <x v="0"/>
    <s v="Trasferimento"/>
    <x v="1"/>
    <x v="0"/>
    <x v="0"/>
    <m/>
  </r>
  <r>
    <n v="217153"/>
    <x v="0"/>
    <x v="0"/>
    <x v="0"/>
    <x v="0"/>
    <x v="1"/>
    <x v="340"/>
    <x v="0"/>
    <x v="0"/>
    <s v="Trasferimento"/>
    <x v="1"/>
    <x v="4"/>
    <x v="0"/>
    <m/>
  </r>
  <r>
    <n v="217161"/>
    <x v="0"/>
    <x v="0"/>
    <x v="2"/>
    <x v="1"/>
    <x v="1"/>
    <x v="340"/>
    <x v="0"/>
    <x v="1"/>
    <s v="Trasferimento"/>
    <x v="1"/>
    <x v="3"/>
    <x v="0"/>
    <m/>
  </r>
  <r>
    <n v="217163"/>
    <x v="1"/>
    <x v="0"/>
    <x v="0"/>
    <x v="1"/>
    <x v="1"/>
    <x v="340"/>
    <x v="0"/>
    <x v="0"/>
    <s v="Trasferimento"/>
    <x v="1"/>
    <x v="2"/>
    <x v="0"/>
    <m/>
  </r>
  <r>
    <n v="164900"/>
    <x v="1"/>
    <x v="0"/>
    <x v="0"/>
    <x v="0"/>
    <x v="1"/>
    <x v="340"/>
    <x v="0"/>
    <x v="0"/>
    <s v="Trasferimento"/>
    <x v="1"/>
    <x v="7"/>
    <x v="0"/>
    <m/>
  </r>
  <r>
    <n v="156096"/>
    <x v="1"/>
    <x v="0"/>
    <x v="0"/>
    <x v="0"/>
    <x v="1"/>
    <x v="340"/>
    <x v="0"/>
    <x v="0"/>
    <s v="Trasferimento"/>
    <x v="1"/>
    <x v="6"/>
    <x v="0"/>
    <m/>
  </r>
  <r>
    <n v="33078"/>
    <x v="0"/>
    <x v="0"/>
    <x v="0"/>
    <x v="0"/>
    <x v="2"/>
    <x v="292"/>
    <x v="0"/>
    <x v="0"/>
    <s v="Trasferimento"/>
    <x v="1"/>
    <x v="3"/>
    <x v="0"/>
    <m/>
  </r>
  <r>
    <n v="200709"/>
    <x v="0"/>
    <x v="0"/>
    <x v="0"/>
    <x v="0"/>
    <x v="2"/>
    <x v="292"/>
    <x v="0"/>
    <x v="0"/>
    <s v="Trasferimento"/>
    <x v="1"/>
    <x v="0"/>
    <x v="0"/>
    <m/>
  </r>
  <r>
    <n v="223026"/>
    <x v="0"/>
    <x v="0"/>
    <x v="0"/>
    <x v="0"/>
    <x v="4"/>
    <x v="40"/>
    <x v="0"/>
    <x v="0"/>
    <s v="Trasferimento"/>
    <x v="1"/>
    <x v="0"/>
    <x v="0"/>
    <m/>
  </r>
  <r>
    <n v="143985"/>
    <x v="1"/>
    <x v="0"/>
    <x v="0"/>
    <x v="0"/>
    <x v="1"/>
    <x v="320"/>
    <x v="0"/>
    <x v="0"/>
    <s v="Trasferimento"/>
    <x v="1"/>
    <x v="6"/>
    <x v="0"/>
    <s v="B"/>
  </r>
  <r>
    <n v="168628"/>
    <x v="0"/>
    <x v="0"/>
    <x v="0"/>
    <x v="0"/>
    <x v="1"/>
    <x v="320"/>
    <x v="0"/>
    <x v="0"/>
    <s v="Trasferimento"/>
    <x v="1"/>
    <x v="1"/>
    <x v="0"/>
    <m/>
  </r>
  <r>
    <n v="191226"/>
    <x v="0"/>
    <x v="0"/>
    <x v="0"/>
    <x v="0"/>
    <x v="1"/>
    <x v="320"/>
    <x v="0"/>
    <x v="0"/>
    <s v="Trasferimento"/>
    <x v="1"/>
    <x v="0"/>
    <x v="0"/>
    <m/>
  </r>
  <r>
    <n v="23367"/>
    <x v="0"/>
    <x v="0"/>
    <x v="0"/>
    <x v="0"/>
    <x v="12"/>
    <x v="148"/>
    <x v="0"/>
    <x v="0"/>
    <s v="Trasferimento"/>
    <x v="1"/>
    <x v="0"/>
    <x v="0"/>
    <m/>
  </r>
  <r>
    <n v="229436"/>
    <x v="1"/>
    <x v="0"/>
    <x v="0"/>
    <x v="0"/>
    <x v="7"/>
    <x v="316"/>
    <x v="0"/>
    <x v="1"/>
    <s v="Trasferimento"/>
    <x v="1"/>
    <x v="7"/>
    <x v="0"/>
    <m/>
  </r>
  <r>
    <n v="37629"/>
    <x v="0"/>
    <x v="0"/>
    <x v="0"/>
    <x v="0"/>
    <x v="4"/>
    <x v="40"/>
    <x v="0"/>
    <x v="0"/>
    <s v="Trasferimento"/>
    <x v="1"/>
    <x v="4"/>
    <x v="0"/>
    <m/>
  </r>
  <r>
    <n v="107814"/>
    <x v="0"/>
    <x v="0"/>
    <x v="0"/>
    <x v="0"/>
    <x v="10"/>
    <x v="70"/>
    <x v="0"/>
    <x v="0"/>
    <s v="Trasferimento"/>
    <x v="0"/>
    <x v="3"/>
    <x v="0"/>
    <m/>
  </r>
  <r>
    <n v="179824"/>
    <x v="0"/>
    <x v="0"/>
    <x v="0"/>
    <x v="0"/>
    <x v="10"/>
    <x v="70"/>
    <x v="0"/>
    <x v="1"/>
    <s v="Trasferimento"/>
    <x v="0"/>
    <x v="4"/>
    <x v="0"/>
    <m/>
  </r>
  <r>
    <n v="191141"/>
    <x v="0"/>
    <x v="0"/>
    <x v="0"/>
    <x v="0"/>
    <x v="7"/>
    <x v="74"/>
    <x v="0"/>
    <x v="0"/>
    <s v="Trasferimento"/>
    <x v="1"/>
    <x v="4"/>
    <x v="0"/>
    <m/>
  </r>
  <r>
    <n v="167438"/>
    <x v="0"/>
    <x v="0"/>
    <x v="0"/>
    <x v="0"/>
    <x v="11"/>
    <x v="174"/>
    <x v="0"/>
    <x v="1"/>
    <s v="Trasferimento"/>
    <x v="3"/>
    <x v="0"/>
    <x v="0"/>
    <m/>
  </r>
  <r>
    <n v="96500"/>
    <x v="0"/>
    <x v="0"/>
    <x v="0"/>
    <x v="0"/>
    <x v="11"/>
    <x v="174"/>
    <x v="0"/>
    <x v="0"/>
    <s v="Trasferimento"/>
    <x v="3"/>
    <x v="0"/>
    <x v="0"/>
    <m/>
  </r>
  <r>
    <n v="153615"/>
    <x v="0"/>
    <x v="0"/>
    <x v="0"/>
    <x v="0"/>
    <x v="11"/>
    <x v="174"/>
    <x v="0"/>
    <x v="0"/>
    <s v="Trasferimento"/>
    <x v="3"/>
    <x v="0"/>
    <x v="0"/>
    <m/>
  </r>
  <r>
    <n v="116008"/>
    <x v="0"/>
    <x v="0"/>
    <x v="2"/>
    <x v="1"/>
    <x v="7"/>
    <x v="210"/>
    <x v="0"/>
    <x v="0"/>
    <s v="Trasferimento"/>
    <x v="0"/>
    <x v="4"/>
    <x v="0"/>
    <m/>
  </r>
  <r>
    <n v="20189"/>
    <x v="0"/>
    <x v="0"/>
    <x v="0"/>
    <x v="0"/>
    <x v="8"/>
    <x v="92"/>
    <x v="0"/>
    <x v="1"/>
    <s v="Trasferimento"/>
    <x v="1"/>
    <x v="3"/>
    <x v="0"/>
    <m/>
  </r>
  <r>
    <n v="79481"/>
    <x v="0"/>
    <x v="0"/>
    <x v="0"/>
    <x v="0"/>
    <x v="8"/>
    <x v="92"/>
    <x v="0"/>
    <x v="1"/>
    <s v="Trasferimento"/>
    <x v="1"/>
    <x v="0"/>
    <x v="0"/>
    <m/>
  </r>
  <r>
    <n v="36334"/>
    <x v="0"/>
    <x v="0"/>
    <x v="0"/>
    <x v="0"/>
    <x v="8"/>
    <x v="92"/>
    <x v="0"/>
    <x v="1"/>
    <s v="Trasferimento"/>
    <x v="1"/>
    <x v="0"/>
    <x v="0"/>
    <m/>
  </r>
  <r>
    <n v="126066"/>
    <x v="0"/>
    <x v="0"/>
    <x v="2"/>
    <x v="0"/>
    <x v="1"/>
    <x v="22"/>
    <x v="0"/>
    <x v="0"/>
    <s v="Trasferimento"/>
    <x v="1"/>
    <x v="0"/>
    <x v="0"/>
    <m/>
  </r>
  <r>
    <n v="215826"/>
    <x v="0"/>
    <x v="0"/>
    <x v="0"/>
    <x v="0"/>
    <x v="1"/>
    <x v="22"/>
    <x v="0"/>
    <x v="0"/>
    <s v="Trasferimento"/>
    <x v="1"/>
    <x v="4"/>
    <x v="0"/>
    <m/>
  </r>
  <r>
    <n v="164622"/>
    <x v="0"/>
    <x v="0"/>
    <x v="0"/>
    <x v="0"/>
    <x v="1"/>
    <x v="22"/>
    <x v="0"/>
    <x v="0"/>
    <s v="Trasferimento"/>
    <x v="1"/>
    <x v="4"/>
    <x v="0"/>
    <m/>
  </r>
  <r>
    <n v="179245"/>
    <x v="0"/>
    <x v="0"/>
    <x v="0"/>
    <x v="0"/>
    <x v="1"/>
    <x v="22"/>
    <x v="0"/>
    <x v="0"/>
    <s v="Trasferimento"/>
    <x v="1"/>
    <x v="3"/>
    <x v="0"/>
    <m/>
  </r>
  <r>
    <n v="233334"/>
    <x v="0"/>
    <x v="1"/>
    <x v="0"/>
    <x v="0"/>
    <x v="7"/>
    <x v="342"/>
    <x v="0"/>
    <x v="1"/>
    <s v="Trasferimento"/>
    <x v="1"/>
    <x v="0"/>
    <x v="0"/>
    <m/>
  </r>
  <r>
    <n v="153402"/>
    <x v="0"/>
    <x v="0"/>
    <x v="0"/>
    <x v="0"/>
    <x v="1"/>
    <x v="22"/>
    <x v="0"/>
    <x v="0"/>
    <s v="Trasferimento"/>
    <x v="1"/>
    <x v="0"/>
    <x v="0"/>
    <m/>
  </r>
  <r>
    <n v="155308"/>
    <x v="1"/>
    <x v="0"/>
    <x v="0"/>
    <x v="0"/>
    <x v="1"/>
    <x v="22"/>
    <x v="0"/>
    <x v="0"/>
    <s v="Trasferimento"/>
    <x v="1"/>
    <x v="6"/>
    <x v="0"/>
    <m/>
  </r>
  <r>
    <n v="191116"/>
    <x v="1"/>
    <x v="0"/>
    <x v="0"/>
    <x v="0"/>
    <x v="1"/>
    <x v="22"/>
    <x v="0"/>
    <x v="0"/>
    <s v="Trasferimento"/>
    <x v="1"/>
    <x v="7"/>
    <x v="0"/>
    <m/>
  </r>
  <r>
    <n v="163648"/>
    <x v="0"/>
    <x v="0"/>
    <x v="0"/>
    <x v="0"/>
    <x v="1"/>
    <x v="22"/>
    <x v="0"/>
    <x v="0"/>
    <s v="Trasferimento"/>
    <x v="1"/>
    <x v="0"/>
    <x v="0"/>
    <m/>
  </r>
  <r>
    <n v="108649"/>
    <x v="0"/>
    <x v="0"/>
    <x v="0"/>
    <x v="0"/>
    <x v="1"/>
    <x v="22"/>
    <x v="0"/>
    <x v="0"/>
    <s v="Trasferimento"/>
    <x v="1"/>
    <x v="4"/>
    <x v="0"/>
    <m/>
  </r>
  <r>
    <n v="1401"/>
    <x v="0"/>
    <x v="0"/>
    <x v="0"/>
    <x v="0"/>
    <x v="1"/>
    <x v="22"/>
    <x v="0"/>
    <x v="0"/>
    <s v="Trasferimento"/>
    <x v="1"/>
    <x v="4"/>
    <x v="0"/>
    <m/>
  </r>
  <r>
    <n v="70066"/>
    <x v="0"/>
    <x v="0"/>
    <x v="0"/>
    <x v="0"/>
    <x v="1"/>
    <x v="22"/>
    <x v="0"/>
    <x v="0"/>
    <s v="Trasferimento"/>
    <x v="1"/>
    <x v="4"/>
    <x v="0"/>
    <m/>
  </r>
  <r>
    <n v="138059"/>
    <x v="0"/>
    <x v="0"/>
    <x v="0"/>
    <x v="0"/>
    <x v="1"/>
    <x v="22"/>
    <x v="0"/>
    <x v="0"/>
    <s v="Trasferimento"/>
    <x v="1"/>
    <x v="4"/>
    <x v="0"/>
    <m/>
  </r>
  <r>
    <n v="6879"/>
    <x v="0"/>
    <x v="0"/>
    <x v="0"/>
    <x v="0"/>
    <x v="7"/>
    <x v="51"/>
    <x v="0"/>
    <x v="1"/>
    <s v="Trasferimento"/>
    <x v="1"/>
    <x v="1"/>
    <x v="0"/>
    <m/>
  </r>
  <r>
    <n v="81978"/>
    <x v="0"/>
    <x v="0"/>
    <x v="0"/>
    <x v="0"/>
    <x v="1"/>
    <x v="22"/>
    <x v="0"/>
    <x v="0"/>
    <s v="Trasferimento"/>
    <x v="1"/>
    <x v="4"/>
    <x v="0"/>
    <m/>
  </r>
  <r>
    <n v="144446"/>
    <x v="0"/>
    <x v="0"/>
    <x v="0"/>
    <x v="0"/>
    <x v="4"/>
    <x v="179"/>
    <x v="0"/>
    <x v="0"/>
    <s v="Trasferimento"/>
    <x v="1"/>
    <x v="0"/>
    <x v="0"/>
    <m/>
  </r>
  <r>
    <n v="180041"/>
    <x v="0"/>
    <x v="0"/>
    <x v="0"/>
    <x v="0"/>
    <x v="4"/>
    <x v="179"/>
    <x v="0"/>
    <x v="0"/>
    <s v="Trasferimento"/>
    <x v="1"/>
    <x v="0"/>
    <x v="0"/>
    <m/>
  </r>
  <r>
    <n v="180059"/>
    <x v="0"/>
    <x v="0"/>
    <x v="0"/>
    <x v="0"/>
    <x v="4"/>
    <x v="179"/>
    <x v="0"/>
    <x v="1"/>
    <s v="Trasferimento"/>
    <x v="1"/>
    <x v="3"/>
    <x v="0"/>
    <m/>
  </r>
  <r>
    <n v="108666"/>
    <x v="0"/>
    <x v="0"/>
    <x v="0"/>
    <x v="0"/>
    <x v="4"/>
    <x v="179"/>
    <x v="0"/>
    <x v="0"/>
    <s v="Trasferimento"/>
    <x v="1"/>
    <x v="0"/>
    <x v="0"/>
    <m/>
  </r>
  <r>
    <n v="37525"/>
    <x v="0"/>
    <x v="0"/>
    <x v="0"/>
    <x v="0"/>
    <x v="4"/>
    <x v="179"/>
    <x v="0"/>
    <x v="0"/>
    <s v="Trasferimento"/>
    <x v="1"/>
    <x v="3"/>
    <x v="0"/>
    <m/>
  </r>
  <r>
    <n v="141023"/>
    <x v="0"/>
    <x v="0"/>
    <x v="0"/>
    <x v="0"/>
    <x v="4"/>
    <x v="179"/>
    <x v="0"/>
    <x v="0"/>
    <s v="Trasferimento"/>
    <x v="1"/>
    <x v="0"/>
    <x v="0"/>
    <m/>
  </r>
  <r>
    <n v="97967"/>
    <x v="0"/>
    <x v="0"/>
    <x v="0"/>
    <x v="0"/>
    <x v="4"/>
    <x v="179"/>
    <x v="0"/>
    <x v="1"/>
    <s v="Trasferimento"/>
    <x v="1"/>
    <x v="3"/>
    <x v="0"/>
    <m/>
  </r>
  <r>
    <n v="152050"/>
    <x v="0"/>
    <x v="0"/>
    <x v="0"/>
    <x v="0"/>
    <x v="4"/>
    <x v="179"/>
    <x v="0"/>
    <x v="0"/>
    <s v="Trasferimento"/>
    <x v="1"/>
    <x v="4"/>
    <x v="0"/>
    <m/>
  </r>
  <r>
    <n v="33975"/>
    <x v="0"/>
    <x v="0"/>
    <x v="0"/>
    <x v="0"/>
    <x v="4"/>
    <x v="179"/>
    <x v="0"/>
    <x v="0"/>
    <s v="Trasferimento"/>
    <x v="1"/>
    <x v="1"/>
    <x v="0"/>
    <m/>
  </r>
  <r>
    <n v="115404"/>
    <x v="0"/>
    <x v="0"/>
    <x v="0"/>
    <x v="0"/>
    <x v="4"/>
    <x v="179"/>
    <x v="0"/>
    <x v="0"/>
    <s v="Trasferimento"/>
    <x v="1"/>
    <x v="3"/>
    <x v="0"/>
    <m/>
  </r>
  <r>
    <n v="194660"/>
    <x v="0"/>
    <x v="0"/>
    <x v="0"/>
    <x v="0"/>
    <x v="4"/>
    <x v="179"/>
    <x v="0"/>
    <x v="1"/>
    <s v="Trasferimento"/>
    <x v="1"/>
    <x v="3"/>
    <x v="0"/>
    <m/>
  </r>
  <r>
    <n v="172499"/>
    <x v="0"/>
    <x v="0"/>
    <x v="0"/>
    <x v="0"/>
    <x v="4"/>
    <x v="179"/>
    <x v="0"/>
    <x v="0"/>
    <s v="Trasferimento"/>
    <x v="1"/>
    <x v="0"/>
    <x v="0"/>
    <m/>
  </r>
  <r>
    <n v="216886"/>
    <x v="0"/>
    <x v="0"/>
    <x v="0"/>
    <x v="0"/>
    <x v="4"/>
    <x v="179"/>
    <x v="0"/>
    <x v="0"/>
    <s v="Trasferimento"/>
    <x v="1"/>
    <x v="3"/>
    <x v="0"/>
    <m/>
  </r>
  <r>
    <n v="216835"/>
    <x v="0"/>
    <x v="0"/>
    <x v="0"/>
    <x v="0"/>
    <x v="4"/>
    <x v="179"/>
    <x v="0"/>
    <x v="1"/>
    <s v="Trasferimento"/>
    <x v="1"/>
    <x v="3"/>
    <x v="0"/>
    <m/>
  </r>
  <r>
    <n v="11675"/>
    <x v="0"/>
    <x v="0"/>
    <x v="0"/>
    <x v="0"/>
    <x v="2"/>
    <x v="292"/>
    <x v="0"/>
    <x v="1"/>
    <s v="Trasferimento"/>
    <x v="1"/>
    <x v="3"/>
    <x v="0"/>
    <m/>
  </r>
  <r>
    <n v="165192"/>
    <x v="0"/>
    <x v="0"/>
    <x v="0"/>
    <x v="0"/>
    <x v="4"/>
    <x v="179"/>
    <x v="0"/>
    <x v="1"/>
    <s v="Trasferimento"/>
    <x v="1"/>
    <x v="3"/>
    <x v="0"/>
    <m/>
  </r>
  <r>
    <n v="90378"/>
    <x v="0"/>
    <x v="0"/>
    <x v="0"/>
    <x v="0"/>
    <x v="4"/>
    <x v="179"/>
    <x v="0"/>
    <x v="0"/>
    <s v="Trasferimento"/>
    <x v="1"/>
    <x v="0"/>
    <x v="0"/>
    <m/>
  </r>
  <r>
    <n v="27147"/>
    <x v="0"/>
    <x v="0"/>
    <x v="0"/>
    <x v="0"/>
    <x v="4"/>
    <x v="179"/>
    <x v="0"/>
    <x v="0"/>
    <s v="Trasferimento"/>
    <x v="1"/>
    <x v="3"/>
    <x v="0"/>
    <m/>
  </r>
  <r>
    <n v="186498"/>
    <x v="0"/>
    <x v="0"/>
    <x v="2"/>
    <x v="0"/>
    <x v="4"/>
    <x v="179"/>
    <x v="0"/>
    <x v="0"/>
    <s v="Trasferimento"/>
    <x v="1"/>
    <x v="0"/>
    <x v="0"/>
    <m/>
  </r>
  <r>
    <n v="188862"/>
    <x v="0"/>
    <x v="0"/>
    <x v="0"/>
    <x v="0"/>
    <x v="4"/>
    <x v="179"/>
    <x v="0"/>
    <x v="0"/>
    <s v="Trasferimento"/>
    <x v="1"/>
    <x v="3"/>
    <x v="0"/>
    <m/>
  </r>
  <r>
    <n v="142134"/>
    <x v="0"/>
    <x v="0"/>
    <x v="0"/>
    <x v="0"/>
    <x v="4"/>
    <x v="179"/>
    <x v="0"/>
    <x v="0"/>
    <s v="Trasferimento"/>
    <x v="1"/>
    <x v="1"/>
    <x v="0"/>
    <m/>
  </r>
  <r>
    <n v="181398"/>
    <x v="0"/>
    <x v="0"/>
    <x v="0"/>
    <x v="0"/>
    <x v="4"/>
    <x v="179"/>
    <x v="0"/>
    <x v="1"/>
    <s v="Trasferimento"/>
    <x v="1"/>
    <x v="3"/>
    <x v="0"/>
    <m/>
  </r>
  <r>
    <n v="94444"/>
    <x v="0"/>
    <x v="0"/>
    <x v="0"/>
    <x v="0"/>
    <x v="4"/>
    <x v="179"/>
    <x v="0"/>
    <x v="0"/>
    <s v="Trasferimento"/>
    <x v="1"/>
    <x v="1"/>
    <x v="0"/>
    <m/>
  </r>
  <r>
    <n v="160257"/>
    <x v="0"/>
    <x v="0"/>
    <x v="0"/>
    <x v="0"/>
    <x v="4"/>
    <x v="179"/>
    <x v="0"/>
    <x v="1"/>
    <s v="Trasferimento"/>
    <x v="1"/>
    <x v="0"/>
    <x v="0"/>
    <m/>
  </r>
  <r>
    <n v="134758"/>
    <x v="0"/>
    <x v="0"/>
    <x v="0"/>
    <x v="0"/>
    <x v="4"/>
    <x v="179"/>
    <x v="0"/>
    <x v="0"/>
    <s v="Trasferimento"/>
    <x v="1"/>
    <x v="0"/>
    <x v="0"/>
    <m/>
  </r>
  <r>
    <n v="141612"/>
    <x v="0"/>
    <x v="0"/>
    <x v="0"/>
    <x v="0"/>
    <x v="4"/>
    <x v="179"/>
    <x v="0"/>
    <x v="1"/>
    <s v="Trasferimento"/>
    <x v="1"/>
    <x v="3"/>
    <x v="0"/>
    <m/>
  </r>
  <r>
    <n v="225493"/>
    <x v="0"/>
    <x v="0"/>
    <x v="0"/>
    <x v="0"/>
    <x v="4"/>
    <x v="179"/>
    <x v="0"/>
    <x v="0"/>
    <s v="Trasferimento"/>
    <x v="1"/>
    <x v="0"/>
    <x v="0"/>
    <m/>
  </r>
  <r>
    <n v="165191"/>
    <x v="0"/>
    <x v="0"/>
    <x v="0"/>
    <x v="0"/>
    <x v="4"/>
    <x v="179"/>
    <x v="0"/>
    <x v="0"/>
    <s v="Trasferimento"/>
    <x v="1"/>
    <x v="3"/>
    <x v="0"/>
    <m/>
  </r>
  <r>
    <n v="43928"/>
    <x v="0"/>
    <x v="0"/>
    <x v="0"/>
    <x v="0"/>
    <x v="4"/>
    <x v="179"/>
    <x v="0"/>
    <x v="1"/>
    <s v="Trasferimento"/>
    <x v="1"/>
    <x v="3"/>
    <x v="0"/>
    <m/>
  </r>
  <r>
    <n v="37655"/>
    <x v="0"/>
    <x v="0"/>
    <x v="0"/>
    <x v="0"/>
    <x v="4"/>
    <x v="179"/>
    <x v="0"/>
    <x v="0"/>
    <s v="Trasferimento"/>
    <x v="1"/>
    <x v="4"/>
    <x v="0"/>
    <m/>
  </r>
  <r>
    <n v="178435"/>
    <x v="0"/>
    <x v="0"/>
    <x v="0"/>
    <x v="0"/>
    <x v="4"/>
    <x v="179"/>
    <x v="0"/>
    <x v="0"/>
    <s v="Trasferimento"/>
    <x v="1"/>
    <x v="4"/>
    <x v="0"/>
    <m/>
  </r>
  <r>
    <n v="5447"/>
    <x v="0"/>
    <x v="0"/>
    <x v="0"/>
    <x v="0"/>
    <x v="7"/>
    <x v="51"/>
    <x v="0"/>
    <x v="0"/>
    <s v="Trasferimento"/>
    <x v="1"/>
    <x v="4"/>
    <x v="0"/>
    <m/>
  </r>
  <r>
    <n v="152061"/>
    <x v="0"/>
    <x v="0"/>
    <x v="0"/>
    <x v="0"/>
    <x v="4"/>
    <x v="179"/>
    <x v="0"/>
    <x v="1"/>
    <s v="Trasferimento"/>
    <x v="1"/>
    <x v="4"/>
    <x v="0"/>
    <m/>
  </r>
  <r>
    <n v="144440"/>
    <x v="0"/>
    <x v="0"/>
    <x v="0"/>
    <x v="0"/>
    <x v="4"/>
    <x v="179"/>
    <x v="0"/>
    <x v="1"/>
    <s v="Trasferimento"/>
    <x v="1"/>
    <x v="3"/>
    <x v="0"/>
    <m/>
  </r>
  <r>
    <n v="137368"/>
    <x v="0"/>
    <x v="0"/>
    <x v="2"/>
    <x v="2"/>
    <x v="7"/>
    <x v="51"/>
    <x v="0"/>
    <x v="0"/>
    <s v="Trasferimento"/>
    <x v="1"/>
    <x v="0"/>
    <x v="0"/>
    <m/>
  </r>
  <r>
    <n v="202149"/>
    <x v="0"/>
    <x v="0"/>
    <x v="0"/>
    <x v="0"/>
    <x v="14"/>
    <x v="386"/>
    <x v="0"/>
    <x v="0"/>
    <s v="Trasferimento"/>
    <x v="1"/>
    <x v="0"/>
    <x v="0"/>
    <m/>
  </r>
  <r>
    <n v="215763"/>
    <x v="0"/>
    <x v="0"/>
    <x v="0"/>
    <x v="0"/>
    <x v="14"/>
    <x v="386"/>
    <x v="0"/>
    <x v="0"/>
    <s v="Trasferimento"/>
    <x v="1"/>
    <x v="1"/>
    <x v="0"/>
    <m/>
  </r>
  <r>
    <n v="188443"/>
    <x v="0"/>
    <x v="0"/>
    <x v="0"/>
    <x v="0"/>
    <x v="14"/>
    <x v="386"/>
    <x v="0"/>
    <x v="0"/>
    <s v="Trasferimento"/>
    <x v="1"/>
    <x v="1"/>
    <x v="0"/>
    <m/>
  </r>
  <r>
    <n v="37107"/>
    <x v="0"/>
    <x v="0"/>
    <x v="0"/>
    <x v="0"/>
    <x v="14"/>
    <x v="386"/>
    <x v="0"/>
    <x v="0"/>
    <s v="Trasferimento"/>
    <x v="1"/>
    <x v="0"/>
    <x v="0"/>
    <m/>
  </r>
  <r>
    <n v="203528"/>
    <x v="0"/>
    <x v="0"/>
    <x v="0"/>
    <x v="0"/>
    <x v="14"/>
    <x v="386"/>
    <x v="0"/>
    <x v="0"/>
    <s v="Trasferimento"/>
    <x v="1"/>
    <x v="0"/>
    <x v="0"/>
    <m/>
  </r>
  <r>
    <n v="147502"/>
    <x v="0"/>
    <x v="0"/>
    <x v="0"/>
    <x v="0"/>
    <x v="14"/>
    <x v="386"/>
    <x v="0"/>
    <x v="0"/>
    <s v="Trasferimento"/>
    <x v="1"/>
    <x v="1"/>
    <x v="0"/>
    <m/>
  </r>
  <r>
    <n v="226263"/>
    <x v="0"/>
    <x v="0"/>
    <x v="0"/>
    <x v="0"/>
    <x v="14"/>
    <x v="386"/>
    <x v="0"/>
    <x v="0"/>
    <s v="Trasferimento"/>
    <x v="1"/>
    <x v="0"/>
    <x v="0"/>
    <m/>
  </r>
  <r>
    <n v="127664"/>
    <x v="0"/>
    <x v="0"/>
    <x v="0"/>
    <x v="0"/>
    <x v="14"/>
    <x v="386"/>
    <x v="0"/>
    <x v="0"/>
    <s v="Trasferimento"/>
    <x v="1"/>
    <x v="3"/>
    <x v="0"/>
    <m/>
  </r>
  <r>
    <n v="143020"/>
    <x v="0"/>
    <x v="0"/>
    <x v="2"/>
    <x v="4"/>
    <x v="14"/>
    <x v="386"/>
    <x v="0"/>
    <x v="0"/>
    <s v="Trasferimento"/>
    <x v="1"/>
    <x v="1"/>
    <x v="0"/>
    <m/>
  </r>
  <r>
    <n v="118177"/>
    <x v="0"/>
    <x v="0"/>
    <x v="0"/>
    <x v="0"/>
    <x v="14"/>
    <x v="386"/>
    <x v="0"/>
    <x v="0"/>
    <s v="Trasferimento"/>
    <x v="1"/>
    <x v="0"/>
    <x v="0"/>
    <m/>
  </r>
  <r>
    <n v="102142"/>
    <x v="0"/>
    <x v="0"/>
    <x v="0"/>
    <x v="0"/>
    <x v="14"/>
    <x v="386"/>
    <x v="0"/>
    <x v="0"/>
    <s v="Trasferimento"/>
    <x v="1"/>
    <x v="0"/>
    <x v="0"/>
    <m/>
  </r>
  <r>
    <n v="200674"/>
    <x v="0"/>
    <x v="0"/>
    <x v="0"/>
    <x v="0"/>
    <x v="14"/>
    <x v="386"/>
    <x v="0"/>
    <x v="1"/>
    <s v="Trasferimento"/>
    <x v="1"/>
    <x v="3"/>
    <x v="0"/>
    <m/>
  </r>
  <r>
    <n v="143021"/>
    <x v="0"/>
    <x v="0"/>
    <x v="0"/>
    <x v="0"/>
    <x v="14"/>
    <x v="386"/>
    <x v="0"/>
    <x v="0"/>
    <s v="Trasferimento"/>
    <x v="1"/>
    <x v="3"/>
    <x v="0"/>
    <m/>
  </r>
  <r>
    <n v="145695"/>
    <x v="0"/>
    <x v="0"/>
    <x v="0"/>
    <x v="0"/>
    <x v="14"/>
    <x v="386"/>
    <x v="0"/>
    <x v="1"/>
    <s v="Trasferimento"/>
    <x v="1"/>
    <x v="4"/>
    <x v="0"/>
    <m/>
  </r>
  <r>
    <n v="149589"/>
    <x v="0"/>
    <x v="0"/>
    <x v="0"/>
    <x v="0"/>
    <x v="14"/>
    <x v="386"/>
    <x v="0"/>
    <x v="0"/>
    <s v="Trasferimento"/>
    <x v="1"/>
    <x v="0"/>
    <x v="0"/>
    <m/>
  </r>
  <r>
    <n v="130672"/>
    <x v="0"/>
    <x v="0"/>
    <x v="0"/>
    <x v="0"/>
    <x v="14"/>
    <x v="386"/>
    <x v="0"/>
    <x v="0"/>
    <s v="Trasferimento"/>
    <x v="1"/>
    <x v="0"/>
    <x v="0"/>
    <m/>
  </r>
  <r>
    <n v="202854"/>
    <x v="0"/>
    <x v="0"/>
    <x v="0"/>
    <x v="0"/>
    <x v="14"/>
    <x v="386"/>
    <x v="0"/>
    <x v="0"/>
    <s v="Trasferimento"/>
    <x v="1"/>
    <x v="0"/>
    <x v="0"/>
    <m/>
  </r>
  <r>
    <n v="202856"/>
    <x v="0"/>
    <x v="0"/>
    <x v="2"/>
    <x v="0"/>
    <x v="14"/>
    <x v="386"/>
    <x v="0"/>
    <x v="0"/>
    <s v="Trasferimento"/>
    <x v="1"/>
    <x v="0"/>
    <x v="0"/>
    <m/>
  </r>
  <r>
    <n v="218494"/>
    <x v="0"/>
    <x v="0"/>
    <x v="0"/>
    <x v="0"/>
    <x v="14"/>
    <x v="386"/>
    <x v="0"/>
    <x v="0"/>
    <s v="Trasferimento"/>
    <x v="1"/>
    <x v="1"/>
    <x v="0"/>
    <m/>
  </r>
  <r>
    <n v="145687"/>
    <x v="0"/>
    <x v="0"/>
    <x v="0"/>
    <x v="0"/>
    <x v="14"/>
    <x v="386"/>
    <x v="0"/>
    <x v="0"/>
    <s v="Trasferimento"/>
    <x v="1"/>
    <x v="3"/>
    <x v="0"/>
    <m/>
  </r>
  <r>
    <n v="183292"/>
    <x v="0"/>
    <x v="1"/>
    <x v="0"/>
    <x v="0"/>
    <x v="4"/>
    <x v="235"/>
    <x v="0"/>
    <x v="0"/>
    <s v="Trasferimento"/>
    <x v="0"/>
    <x v="4"/>
    <x v="0"/>
    <m/>
  </r>
  <r>
    <n v="211357"/>
    <x v="0"/>
    <x v="0"/>
    <x v="0"/>
    <x v="0"/>
    <x v="14"/>
    <x v="386"/>
    <x v="0"/>
    <x v="0"/>
    <s v="Trasferimento"/>
    <x v="1"/>
    <x v="0"/>
    <x v="0"/>
    <m/>
  </r>
  <r>
    <n v="211356"/>
    <x v="0"/>
    <x v="0"/>
    <x v="0"/>
    <x v="0"/>
    <x v="14"/>
    <x v="386"/>
    <x v="0"/>
    <x v="0"/>
    <s v="Trasferimento"/>
    <x v="1"/>
    <x v="1"/>
    <x v="0"/>
    <m/>
  </r>
  <r>
    <n v="203877"/>
    <x v="0"/>
    <x v="0"/>
    <x v="0"/>
    <x v="0"/>
    <x v="14"/>
    <x v="386"/>
    <x v="0"/>
    <x v="0"/>
    <s v="Trasferimento"/>
    <x v="1"/>
    <x v="3"/>
    <x v="0"/>
    <m/>
  </r>
  <r>
    <n v="183222"/>
    <x v="0"/>
    <x v="0"/>
    <x v="0"/>
    <x v="0"/>
    <x v="7"/>
    <x v="51"/>
    <x v="0"/>
    <x v="0"/>
    <s v="Trasferimento"/>
    <x v="1"/>
    <x v="0"/>
    <x v="0"/>
    <m/>
  </r>
  <r>
    <n v="130654"/>
    <x v="0"/>
    <x v="0"/>
    <x v="0"/>
    <x v="0"/>
    <x v="14"/>
    <x v="386"/>
    <x v="0"/>
    <x v="0"/>
    <s v="Trasferimento"/>
    <x v="1"/>
    <x v="4"/>
    <x v="0"/>
    <m/>
  </r>
  <r>
    <n v="203853"/>
    <x v="1"/>
    <x v="0"/>
    <x v="0"/>
    <x v="0"/>
    <x v="4"/>
    <x v="235"/>
    <x v="0"/>
    <x v="0"/>
    <s v="Trasferimento"/>
    <x v="0"/>
    <x v="6"/>
    <x v="0"/>
    <s v="B"/>
  </r>
  <r>
    <n v="135143"/>
    <x v="1"/>
    <x v="0"/>
    <x v="0"/>
    <x v="0"/>
    <x v="4"/>
    <x v="235"/>
    <x v="0"/>
    <x v="0"/>
    <s v="Trasferimento"/>
    <x v="0"/>
    <x v="2"/>
    <x v="0"/>
    <m/>
  </r>
  <r>
    <n v="130726"/>
    <x v="0"/>
    <x v="0"/>
    <x v="0"/>
    <x v="0"/>
    <x v="4"/>
    <x v="235"/>
    <x v="0"/>
    <x v="0"/>
    <s v="Trasferimento"/>
    <x v="0"/>
    <x v="4"/>
    <x v="0"/>
    <m/>
  </r>
  <r>
    <n v="79936"/>
    <x v="0"/>
    <x v="0"/>
    <x v="2"/>
    <x v="0"/>
    <x v="14"/>
    <x v="386"/>
    <x v="0"/>
    <x v="0"/>
    <s v="Trasferimento"/>
    <x v="1"/>
    <x v="3"/>
    <x v="0"/>
    <m/>
  </r>
  <r>
    <n v="177115"/>
    <x v="0"/>
    <x v="0"/>
    <x v="2"/>
    <x v="0"/>
    <x v="11"/>
    <x v="142"/>
    <x v="0"/>
    <x v="0"/>
    <s v="Trasferimento"/>
    <x v="1"/>
    <x v="0"/>
    <x v="0"/>
    <m/>
  </r>
  <r>
    <n v="220016"/>
    <x v="0"/>
    <x v="1"/>
    <x v="0"/>
    <x v="0"/>
    <x v="4"/>
    <x v="235"/>
    <x v="0"/>
    <x v="0"/>
    <s v="Trasferimento"/>
    <x v="0"/>
    <x v="0"/>
    <x v="0"/>
    <m/>
  </r>
  <r>
    <n v="221076"/>
    <x v="0"/>
    <x v="1"/>
    <x v="0"/>
    <x v="0"/>
    <x v="4"/>
    <x v="235"/>
    <x v="0"/>
    <x v="0"/>
    <s v="Trasferimento"/>
    <x v="0"/>
    <x v="0"/>
    <x v="0"/>
    <m/>
  </r>
  <r>
    <n v="165537"/>
    <x v="0"/>
    <x v="0"/>
    <x v="0"/>
    <x v="0"/>
    <x v="4"/>
    <x v="235"/>
    <x v="0"/>
    <x v="0"/>
    <s v="Trasferimento"/>
    <x v="0"/>
    <x v="3"/>
    <x v="0"/>
    <m/>
  </r>
  <r>
    <n v="165564"/>
    <x v="0"/>
    <x v="0"/>
    <x v="0"/>
    <x v="0"/>
    <x v="4"/>
    <x v="235"/>
    <x v="0"/>
    <x v="1"/>
    <s v="Trasferimento"/>
    <x v="0"/>
    <x v="4"/>
    <x v="0"/>
    <m/>
  </r>
  <r>
    <n v="146908"/>
    <x v="0"/>
    <x v="0"/>
    <x v="0"/>
    <x v="0"/>
    <x v="7"/>
    <x v="342"/>
    <x v="0"/>
    <x v="0"/>
    <s v="Trasferimento"/>
    <x v="1"/>
    <x v="1"/>
    <x v="0"/>
    <m/>
  </r>
  <r>
    <n v="207373"/>
    <x v="0"/>
    <x v="0"/>
    <x v="0"/>
    <x v="0"/>
    <x v="7"/>
    <x v="342"/>
    <x v="0"/>
    <x v="0"/>
    <s v="Trasferimento"/>
    <x v="1"/>
    <x v="0"/>
    <x v="0"/>
    <m/>
  </r>
  <r>
    <n v="88966"/>
    <x v="0"/>
    <x v="0"/>
    <x v="0"/>
    <x v="0"/>
    <x v="7"/>
    <x v="342"/>
    <x v="0"/>
    <x v="1"/>
    <s v="Trasferimento"/>
    <x v="1"/>
    <x v="4"/>
    <x v="0"/>
    <m/>
  </r>
  <r>
    <n v="166146"/>
    <x v="0"/>
    <x v="0"/>
    <x v="0"/>
    <x v="0"/>
    <x v="7"/>
    <x v="342"/>
    <x v="0"/>
    <x v="1"/>
    <s v="Trasferimento"/>
    <x v="1"/>
    <x v="0"/>
    <x v="0"/>
    <m/>
  </r>
  <r>
    <n v="225635"/>
    <x v="0"/>
    <x v="0"/>
    <x v="0"/>
    <x v="0"/>
    <x v="7"/>
    <x v="342"/>
    <x v="0"/>
    <x v="1"/>
    <s v="Trasferimento"/>
    <x v="1"/>
    <x v="0"/>
    <x v="0"/>
    <m/>
  </r>
  <r>
    <n v="148978"/>
    <x v="0"/>
    <x v="0"/>
    <x v="0"/>
    <x v="0"/>
    <x v="7"/>
    <x v="342"/>
    <x v="0"/>
    <x v="0"/>
    <s v="Trasferimento"/>
    <x v="1"/>
    <x v="3"/>
    <x v="0"/>
    <m/>
  </r>
  <r>
    <n v="228999"/>
    <x v="0"/>
    <x v="0"/>
    <x v="0"/>
    <x v="0"/>
    <x v="7"/>
    <x v="342"/>
    <x v="0"/>
    <x v="0"/>
    <s v="Trasferimento"/>
    <x v="1"/>
    <x v="4"/>
    <x v="0"/>
    <m/>
  </r>
  <r>
    <n v="216240"/>
    <x v="0"/>
    <x v="0"/>
    <x v="0"/>
    <x v="0"/>
    <x v="7"/>
    <x v="342"/>
    <x v="0"/>
    <x v="0"/>
    <s v="Trasferimento"/>
    <x v="1"/>
    <x v="3"/>
    <x v="0"/>
    <m/>
  </r>
  <r>
    <n v="177688"/>
    <x v="1"/>
    <x v="0"/>
    <x v="0"/>
    <x v="0"/>
    <x v="4"/>
    <x v="235"/>
    <x v="0"/>
    <x v="0"/>
    <s v="Trasferimento"/>
    <x v="0"/>
    <x v="7"/>
    <x v="0"/>
    <s v="B"/>
  </r>
  <r>
    <n v="217336"/>
    <x v="0"/>
    <x v="0"/>
    <x v="0"/>
    <x v="0"/>
    <x v="7"/>
    <x v="342"/>
    <x v="0"/>
    <x v="0"/>
    <s v="Trasferimento"/>
    <x v="1"/>
    <x v="0"/>
    <x v="0"/>
    <m/>
  </r>
  <r>
    <n v="116159"/>
    <x v="0"/>
    <x v="0"/>
    <x v="0"/>
    <x v="0"/>
    <x v="7"/>
    <x v="342"/>
    <x v="0"/>
    <x v="0"/>
    <s v="Trasferimento"/>
    <x v="1"/>
    <x v="3"/>
    <x v="0"/>
    <m/>
  </r>
  <r>
    <n v="149570"/>
    <x v="0"/>
    <x v="0"/>
    <x v="0"/>
    <x v="0"/>
    <x v="7"/>
    <x v="342"/>
    <x v="0"/>
    <x v="1"/>
    <s v="Trasferimento"/>
    <x v="1"/>
    <x v="3"/>
    <x v="0"/>
    <m/>
  </r>
  <r>
    <n v="153895"/>
    <x v="0"/>
    <x v="0"/>
    <x v="0"/>
    <x v="0"/>
    <x v="7"/>
    <x v="342"/>
    <x v="0"/>
    <x v="0"/>
    <s v="Trasferimento"/>
    <x v="1"/>
    <x v="4"/>
    <x v="0"/>
    <m/>
  </r>
  <r>
    <n v="79623"/>
    <x v="0"/>
    <x v="0"/>
    <x v="0"/>
    <x v="0"/>
    <x v="7"/>
    <x v="342"/>
    <x v="0"/>
    <x v="0"/>
    <s v="Trasferimento"/>
    <x v="1"/>
    <x v="3"/>
    <x v="0"/>
    <m/>
  </r>
  <r>
    <n v="226430"/>
    <x v="0"/>
    <x v="0"/>
    <x v="0"/>
    <x v="0"/>
    <x v="7"/>
    <x v="342"/>
    <x v="0"/>
    <x v="0"/>
    <s v="Trasferimento"/>
    <x v="1"/>
    <x v="3"/>
    <x v="0"/>
    <m/>
  </r>
  <r>
    <n v="153167"/>
    <x v="0"/>
    <x v="0"/>
    <x v="0"/>
    <x v="0"/>
    <x v="7"/>
    <x v="342"/>
    <x v="0"/>
    <x v="1"/>
    <s v="Trasferimento"/>
    <x v="1"/>
    <x v="4"/>
    <x v="0"/>
    <m/>
  </r>
  <r>
    <n v="224893"/>
    <x v="0"/>
    <x v="0"/>
    <x v="0"/>
    <x v="0"/>
    <x v="7"/>
    <x v="342"/>
    <x v="0"/>
    <x v="0"/>
    <s v="Trasferimento"/>
    <x v="1"/>
    <x v="0"/>
    <x v="0"/>
    <m/>
  </r>
  <r>
    <n v="110519"/>
    <x v="0"/>
    <x v="0"/>
    <x v="0"/>
    <x v="0"/>
    <x v="7"/>
    <x v="342"/>
    <x v="0"/>
    <x v="0"/>
    <s v="Trasferimento"/>
    <x v="1"/>
    <x v="4"/>
    <x v="0"/>
    <m/>
  </r>
  <r>
    <n v="217053"/>
    <x v="0"/>
    <x v="0"/>
    <x v="0"/>
    <x v="0"/>
    <x v="7"/>
    <x v="342"/>
    <x v="0"/>
    <x v="0"/>
    <s v="Trasferimento"/>
    <x v="1"/>
    <x v="0"/>
    <x v="0"/>
    <m/>
  </r>
  <r>
    <n v="176757"/>
    <x v="0"/>
    <x v="0"/>
    <x v="0"/>
    <x v="0"/>
    <x v="7"/>
    <x v="342"/>
    <x v="0"/>
    <x v="0"/>
    <s v="Trasferimento"/>
    <x v="1"/>
    <x v="3"/>
    <x v="0"/>
    <m/>
  </r>
  <r>
    <n v="158121"/>
    <x v="0"/>
    <x v="0"/>
    <x v="0"/>
    <x v="0"/>
    <x v="7"/>
    <x v="342"/>
    <x v="0"/>
    <x v="0"/>
    <s v="Trasferimento"/>
    <x v="1"/>
    <x v="3"/>
    <x v="0"/>
    <m/>
  </r>
  <r>
    <n v="212449"/>
    <x v="0"/>
    <x v="0"/>
    <x v="0"/>
    <x v="0"/>
    <x v="4"/>
    <x v="179"/>
    <x v="0"/>
    <x v="0"/>
    <s v="Trasferimento"/>
    <x v="1"/>
    <x v="1"/>
    <x v="0"/>
    <m/>
  </r>
  <r>
    <n v="166149"/>
    <x v="0"/>
    <x v="0"/>
    <x v="0"/>
    <x v="0"/>
    <x v="7"/>
    <x v="342"/>
    <x v="0"/>
    <x v="0"/>
    <s v="Trasferimento"/>
    <x v="1"/>
    <x v="0"/>
    <x v="0"/>
    <m/>
  </r>
  <r>
    <n v="178984"/>
    <x v="0"/>
    <x v="0"/>
    <x v="0"/>
    <x v="1"/>
    <x v="10"/>
    <x v="63"/>
    <x v="0"/>
    <x v="0"/>
    <s v="Trasferimento"/>
    <x v="0"/>
    <x v="1"/>
    <x v="0"/>
    <m/>
  </r>
  <r>
    <n v="77636"/>
    <x v="0"/>
    <x v="0"/>
    <x v="0"/>
    <x v="0"/>
    <x v="7"/>
    <x v="342"/>
    <x v="0"/>
    <x v="0"/>
    <s v="Trasferimento"/>
    <x v="1"/>
    <x v="0"/>
    <x v="0"/>
    <m/>
  </r>
  <r>
    <n v="233401"/>
    <x v="0"/>
    <x v="0"/>
    <x v="0"/>
    <x v="2"/>
    <x v="10"/>
    <x v="63"/>
    <x v="0"/>
    <x v="1"/>
    <s v="Trasferimento"/>
    <x v="0"/>
    <x v="0"/>
    <x v="0"/>
    <m/>
  </r>
  <r>
    <n v="143497"/>
    <x v="0"/>
    <x v="0"/>
    <x v="0"/>
    <x v="0"/>
    <x v="10"/>
    <x v="63"/>
    <x v="0"/>
    <x v="0"/>
    <s v="Trasferimento"/>
    <x v="0"/>
    <x v="0"/>
    <x v="0"/>
    <m/>
  </r>
  <r>
    <n v="45269"/>
    <x v="0"/>
    <x v="0"/>
    <x v="0"/>
    <x v="0"/>
    <x v="7"/>
    <x v="342"/>
    <x v="0"/>
    <x v="0"/>
    <s v="Trasferimento"/>
    <x v="1"/>
    <x v="4"/>
    <x v="0"/>
    <m/>
  </r>
  <r>
    <n v="7093"/>
    <x v="0"/>
    <x v="0"/>
    <x v="0"/>
    <x v="0"/>
    <x v="7"/>
    <x v="342"/>
    <x v="0"/>
    <x v="0"/>
    <s v="Trasferimento"/>
    <x v="1"/>
    <x v="3"/>
    <x v="0"/>
    <m/>
  </r>
  <r>
    <n v="225634"/>
    <x v="0"/>
    <x v="0"/>
    <x v="0"/>
    <x v="0"/>
    <x v="7"/>
    <x v="342"/>
    <x v="0"/>
    <x v="0"/>
    <s v="Trasferimento"/>
    <x v="1"/>
    <x v="0"/>
    <x v="0"/>
    <m/>
  </r>
  <r>
    <n v="176758"/>
    <x v="0"/>
    <x v="0"/>
    <x v="0"/>
    <x v="0"/>
    <x v="7"/>
    <x v="342"/>
    <x v="0"/>
    <x v="0"/>
    <s v="Trasferimento"/>
    <x v="1"/>
    <x v="0"/>
    <x v="0"/>
    <m/>
  </r>
  <r>
    <n v="188534"/>
    <x v="0"/>
    <x v="0"/>
    <x v="0"/>
    <x v="0"/>
    <x v="7"/>
    <x v="342"/>
    <x v="0"/>
    <x v="0"/>
    <s v="Trasferimento"/>
    <x v="1"/>
    <x v="4"/>
    <x v="0"/>
    <m/>
  </r>
  <r>
    <n v="79169"/>
    <x v="0"/>
    <x v="0"/>
    <x v="0"/>
    <x v="0"/>
    <x v="7"/>
    <x v="342"/>
    <x v="0"/>
    <x v="1"/>
    <s v="Trasferimento"/>
    <x v="1"/>
    <x v="3"/>
    <x v="0"/>
    <m/>
  </r>
  <r>
    <n v="147700"/>
    <x v="0"/>
    <x v="0"/>
    <x v="0"/>
    <x v="0"/>
    <x v="7"/>
    <x v="342"/>
    <x v="0"/>
    <x v="0"/>
    <s v="Trasferimento"/>
    <x v="1"/>
    <x v="4"/>
    <x v="0"/>
    <m/>
  </r>
  <r>
    <n v="137411"/>
    <x v="0"/>
    <x v="0"/>
    <x v="0"/>
    <x v="0"/>
    <x v="7"/>
    <x v="342"/>
    <x v="0"/>
    <x v="0"/>
    <s v="Trasferimento"/>
    <x v="1"/>
    <x v="4"/>
    <x v="0"/>
    <m/>
  </r>
  <r>
    <n v="218659"/>
    <x v="0"/>
    <x v="0"/>
    <x v="0"/>
    <x v="0"/>
    <x v="7"/>
    <x v="342"/>
    <x v="0"/>
    <x v="0"/>
    <s v="Trasferimento"/>
    <x v="1"/>
    <x v="4"/>
    <x v="0"/>
    <m/>
  </r>
  <r>
    <n v="115403"/>
    <x v="0"/>
    <x v="0"/>
    <x v="0"/>
    <x v="0"/>
    <x v="4"/>
    <x v="235"/>
    <x v="0"/>
    <x v="0"/>
    <s v="Trasferimento"/>
    <x v="0"/>
    <x v="3"/>
    <x v="0"/>
    <m/>
  </r>
  <r>
    <n v="33437"/>
    <x v="0"/>
    <x v="0"/>
    <x v="0"/>
    <x v="0"/>
    <x v="4"/>
    <x v="235"/>
    <x v="0"/>
    <x v="0"/>
    <s v="Trasferimento"/>
    <x v="0"/>
    <x v="4"/>
    <x v="0"/>
    <m/>
  </r>
  <r>
    <n v="156687"/>
    <x v="0"/>
    <x v="0"/>
    <x v="0"/>
    <x v="0"/>
    <x v="7"/>
    <x v="342"/>
    <x v="0"/>
    <x v="1"/>
    <s v="Trasferimento"/>
    <x v="1"/>
    <x v="0"/>
    <x v="0"/>
    <m/>
  </r>
  <r>
    <n v="134737"/>
    <x v="0"/>
    <x v="0"/>
    <x v="0"/>
    <x v="0"/>
    <x v="7"/>
    <x v="342"/>
    <x v="0"/>
    <x v="1"/>
    <s v="Trasferimento"/>
    <x v="1"/>
    <x v="3"/>
    <x v="0"/>
    <m/>
  </r>
  <r>
    <n v="168583"/>
    <x v="0"/>
    <x v="0"/>
    <x v="0"/>
    <x v="0"/>
    <x v="7"/>
    <x v="342"/>
    <x v="0"/>
    <x v="1"/>
    <s v="Trasferimento"/>
    <x v="1"/>
    <x v="0"/>
    <x v="0"/>
    <m/>
  </r>
  <r>
    <n v="137413"/>
    <x v="0"/>
    <x v="0"/>
    <x v="0"/>
    <x v="0"/>
    <x v="7"/>
    <x v="342"/>
    <x v="0"/>
    <x v="1"/>
    <s v="Trasferimento"/>
    <x v="1"/>
    <x v="4"/>
    <x v="0"/>
    <m/>
  </r>
  <r>
    <n v="140588"/>
    <x v="0"/>
    <x v="0"/>
    <x v="0"/>
    <x v="0"/>
    <x v="7"/>
    <x v="342"/>
    <x v="0"/>
    <x v="0"/>
    <s v="Trasferimento"/>
    <x v="1"/>
    <x v="0"/>
    <x v="0"/>
    <m/>
  </r>
  <r>
    <n v="138998"/>
    <x v="0"/>
    <x v="0"/>
    <x v="0"/>
    <x v="0"/>
    <x v="7"/>
    <x v="342"/>
    <x v="0"/>
    <x v="0"/>
    <s v="Trasferimento"/>
    <x v="1"/>
    <x v="4"/>
    <x v="0"/>
    <m/>
  </r>
  <r>
    <n v="216404"/>
    <x v="0"/>
    <x v="0"/>
    <x v="0"/>
    <x v="0"/>
    <x v="7"/>
    <x v="342"/>
    <x v="0"/>
    <x v="0"/>
    <s v="Trasferimento"/>
    <x v="1"/>
    <x v="1"/>
    <x v="0"/>
    <m/>
  </r>
  <r>
    <n v="139736"/>
    <x v="0"/>
    <x v="0"/>
    <x v="0"/>
    <x v="0"/>
    <x v="7"/>
    <x v="342"/>
    <x v="0"/>
    <x v="1"/>
    <s v="Trasferimento"/>
    <x v="1"/>
    <x v="0"/>
    <x v="0"/>
    <m/>
  </r>
  <r>
    <n v="133887"/>
    <x v="0"/>
    <x v="0"/>
    <x v="0"/>
    <x v="0"/>
    <x v="7"/>
    <x v="342"/>
    <x v="0"/>
    <x v="0"/>
    <s v="Trasferimento"/>
    <x v="1"/>
    <x v="3"/>
    <x v="0"/>
    <m/>
  </r>
  <r>
    <n v="124196"/>
    <x v="0"/>
    <x v="0"/>
    <x v="0"/>
    <x v="0"/>
    <x v="7"/>
    <x v="342"/>
    <x v="0"/>
    <x v="0"/>
    <s v="Trasferimento"/>
    <x v="1"/>
    <x v="3"/>
    <x v="0"/>
    <m/>
  </r>
  <r>
    <n v="161187"/>
    <x v="0"/>
    <x v="0"/>
    <x v="0"/>
    <x v="0"/>
    <x v="7"/>
    <x v="342"/>
    <x v="0"/>
    <x v="1"/>
    <s v="Trasferimento"/>
    <x v="1"/>
    <x v="3"/>
    <x v="0"/>
    <m/>
  </r>
  <r>
    <n v="218850"/>
    <x v="0"/>
    <x v="0"/>
    <x v="0"/>
    <x v="0"/>
    <x v="7"/>
    <x v="342"/>
    <x v="0"/>
    <x v="0"/>
    <s v="Trasferimento"/>
    <x v="1"/>
    <x v="4"/>
    <x v="0"/>
    <m/>
  </r>
  <r>
    <n v="124995"/>
    <x v="0"/>
    <x v="0"/>
    <x v="0"/>
    <x v="0"/>
    <x v="4"/>
    <x v="235"/>
    <x v="0"/>
    <x v="0"/>
    <s v="Trasferimento"/>
    <x v="0"/>
    <x v="4"/>
    <x v="0"/>
    <m/>
  </r>
  <r>
    <n v="220981"/>
    <x v="0"/>
    <x v="0"/>
    <x v="0"/>
    <x v="0"/>
    <x v="4"/>
    <x v="235"/>
    <x v="0"/>
    <x v="0"/>
    <s v="Trasferimento"/>
    <x v="0"/>
    <x v="0"/>
    <x v="0"/>
    <m/>
  </r>
  <r>
    <n v="191984"/>
    <x v="0"/>
    <x v="0"/>
    <x v="0"/>
    <x v="0"/>
    <x v="7"/>
    <x v="342"/>
    <x v="0"/>
    <x v="1"/>
    <s v="Trasferimento"/>
    <x v="1"/>
    <x v="4"/>
    <x v="0"/>
    <m/>
  </r>
  <r>
    <n v="67059"/>
    <x v="0"/>
    <x v="0"/>
    <x v="0"/>
    <x v="0"/>
    <x v="7"/>
    <x v="342"/>
    <x v="0"/>
    <x v="1"/>
    <s v="Trasferimento"/>
    <x v="1"/>
    <x v="4"/>
    <x v="0"/>
    <m/>
  </r>
  <r>
    <n v="35226"/>
    <x v="0"/>
    <x v="0"/>
    <x v="0"/>
    <x v="0"/>
    <x v="11"/>
    <x v="174"/>
    <x v="0"/>
    <x v="0"/>
    <s v="Trasferimento"/>
    <x v="3"/>
    <x v="0"/>
    <x v="0"/>
    <m/>
  </r>
  <r>
    <n v="226384"/>
    <x v="0"/>
    <x v="0"/>
    <x v="0"/>
    <x v="0"/>
    <x v="7"/>
    <x v="11"/>
    <x v="0"/>
    <x v="0"/>
    <s v="Trasferimento"/>
    <x v="1"/>
    <x v="0"/>
    <x v="0"/>
    <m/>
  </r>
  <r>
    <n v="228801"/>
    <x v="0"/>
    <x v="0"/>
    <x v="0"/>
    <x v="0"/>
    <x v="7"/>
    <x v="11"/>
    <x v="0"/>
    <x v="0"/>
    <s v="Trasferimento"/>
    <x v="1"/>
    <x v="0"/>
    <x v="0"/>
    <m/>
  </r>
  <r>
    <n v="224714"/>
    <x v="0"/>
    <x v="0"/>
    <x v="0"/>
    <x v="0"/>
    <x v="12"/>
    <x v="254"/>
    <x v="0"/>
    <x v="0"/>
    <s v="Trasferimento"/>
    <x v="0"/>
    <x v="0"/>
    <x v="0"/>
    <m/>
  </r>
  <r>
    <n v="224715"/>
    <x v="0"/>
    <x v="0"/>
    <x v="0"/>
    <x v="1"/>
    <x v="12"/>
    <x v="254"/>
    <x v="0"/>
    <x v="1"/>
    <s v="Trasferimento"/>
    <x v="0"/>
    <x v="0"/>
    <x v="0"/>
    <m/>
  </r>
  <r>
    <n v="179977"/>
    <x v="0"/>
    <x v="0"/>
    <x v="0"/>
    <x v="0"/>
    <x v="7"/>
    <x v="316"/>
    <x v="0"/>
    <x v="0"/>
    <s v="Trasferimento"/>
    <x v="1"/>
    <x v="3"/>
    <x v="0"/>
    <m/>
  </r>
  <r>
    <n v="179981"/>
    <x v="0"/>
    <x v="0"/>
    <x v="0"/>
    <x v="0"/>
    <x v="7"/>
    <x v="316"/>
    <x v="0"/>
    <x v="1"/>
    <s v="Trasferimento"/>
    <x v="1"/>
    <x v="0"/>
    <x v="0"/>
    <m/>
  </r>
  <r>
    <n v="216723"/>
    <x v="1"/>
    <x v="0"/>
    <x v="0"/>
    <x v="0"/>
    <x v="8"/>
    <x v="237"/>
    <x v="0"/>
    <x v="0"/>
    <s v="Trasferimento"/>
    <x v="1"/>
    <x v="6"/>
    <x v="0"/>
    <m/>
  </r>
  <r>
    <n v="115953"/>
    <x v="0"/>
    <x v="0"/>
    <x v="0"/>
    <x v="0"/>
    <x v="7"/>
    <x v="316"/>
    <x v="0"/>
    <x v="0"/>
    <s v="Trasferimento"/>
    <x v="1"/>
    <x v="0"/>
    <x v="0"/>
    <m/>
  </r>
  <r>
    <n v="80910"/>
    <x v="0"/>
    <x v="0"/>
    <x v="0"/>
    <x v="0"/>
    <x v="11"/>
    <x v="142"/>
    <x v="0"/>
    <x v="1"/>
    <s v="Trasferimento"/>
    <x v="1"/>
    <x v="3"/>
    <x v="0"/>
    <m/>
  </r>
  <r>
    <n v="22538"/>
    <x v="0"/>
    <x v="0"/>
    <x v="0"/>
    <x v="0"/>
    <x v="11"/>
    <x v="142"/>
    <x v="0"/>
    <x v="0"/>
    <s v="Trasferimento"/>
    <x v="1"/>
    <x v="0"/>
    <x v="0"/>
    <m/>
  </r>
  <r>
    <n v="201464"/>
    <x v="0"/>
    <x v="0"/>
    <x v="0"/>
    <x v="0"/>
    <x v="11"/>
    <x v="142"/>
    <x v="0"/>
    <x v="0"/>
    <s v="Trasferimento"/>
    <x v="1"/>
    <x v="0"/>
    <x v="0"/>
    <m/>
  </r>
  <r>
    <n v="184079"/>
    <x v="1"/>
    <x v="0"/>
    <x v="0"/>
    <x v="0"/>
    <x v="4"/>
    <x v="4"/>
    <x v="0"/>
    <x v="0"/>
    <s v="Trasferimento"/>
    <x v="1"/>
    <x v="7"/>
    <x v="0"/>
    <s v="B"/>
  </r>
  <r>
    <n v="209598"/>
    <x v="0"/>
    <x v="0"/>
    <x v="0"/>
    <x v="1"/>
    <x v="11"/>
    <x v="142"/>
    <x v="0"/>
    <x v="1"/>
    <s v="Trasferimento"/>
    <x v="1"/>
    <x v="0"/>
    <x v="0"/>
    <m/>
  </r>
  <r>
    <n v="167112"/>
    <x v="0"/>
    <x v="0"/>
    <x v="0"/>
    <x v="0"/>
    <x v="11"/>
    <x v="142"/>
    <x v="0"/>
    <x v="1"/>
    <s v="Trasferimento"/>
    <x v="1"/>
    <x v="4"/>
    <x v="0"/>
    <m/>
  </r>
  <r>
    <n v="111661"/>
    <x v="0"/>
    <x v="0"/>
    <x v="0"/>
    <x v="0"/>
    <x v="11"/>
    <x v="142"/>
    <x v="0"/>
    <x v="0"/>
    <s v="Trasferimento"/>
    <x v="1"/>
    <x v="3"/>
    <x v="0"/>
    <m/>
  </r>
  <r>
    <n v="111663"/>
    <x v="0"/>
    <x v="0"/>
    <x v="0"/>
    <x v="0"/>
    <x v="11"/>
    <x v="142"/>
    <x v="0"/>
    <x v="1"/>
    <s v="Trasferimento"/>
    <x v="1"/>
    <x v="3"/>
    <x v="0"/>
    <m/>
  </r>
  <r>
    <n v="55764"/>
    <x v="0"/>
    <x v="0"/>
    <x v="0"/>
    <x v="0"/>
    <x v="11"/>
    <x v="142"/>
    <x v="0"/>
    <x v="0"/>
    <s v="Trasferimento"/>
    <x v="1"/>
    <x v="4"/>
    <x v="0"/>
    <m/>
  </r>
  <r>
    <n v="79514"/>
    <x v="0"/>
    <x v="0"/>
    <x v="0"/>
    <x v="0"/>
    <x v="11"/>
    <x v="142"/>
    <x v="0"/>
    <x v="0"/>
    <s v="Trasferimento"/>
    <x v="1"/>
    <x v="0"/>
    <x v="0"/>
    <m/>
  </r>
  <r>
    <n v="115602"/>
    <x v="0"/>
    <x v="0"/>
    <x v="0"/>
    <x v="0"/>
    <x v="11"/>
    <x v="142"/>
    <x v="0"/>
    <x v="0"/>
    <s v="Trasferimento"/>
    <x v="1"/>
    <x v="0"/>
    <x v="0"/>
    <m/>
  </r>
  <r>
    <n v="166159"/>
    <x v="0"/>
    <x v="0"/>
    <x v="0"/>
    <x v="0"/>
    <x v="11"/>
    <x v="142"/>
    <x v="0"/>
    <x v="0"/>
    <s v="Trasferimento"/>
    <x v="1"/>
    <x v="0"/>
    <x v="0"/>
    <m/>
  </r>
  <r>
    <n v="217013"/>
    <x v="0"/>
    <x v="0"/>
    <x v="0"/>
    <x v="1"/>
    <x v="11"/>
    <x v="142"/>
    <x v="0"/>
    <x v="0"/>
    <s v="Trasferimento"/>
    <x v="1"/>
    <x v="3"/>
    <x v="0"/>
    <m/>
  </r>
  <r>
    <n v="185348"/>
    <x v="0"/>
    <x v="0"/>
    <x v="0"/>
    <x v="0"/>
    <x v="11"/>
    <x v="142"/>
    <x v="0"/>
    <x v="0"/>
    <s v="Trasferimento"/>
    <x v="1"/>
    <x v="0"/>
    <x v="0"/>
    <m/>
  </r>
  <r>
    <n v="48924"/>
    <x v="0"/>
    <x v="0"/>
    <x v="0"/>
    <x v="0"/>
    <x v="11"/>
    <x v="142"/>
    <x v="0"/>
    <x v="1"/>
    <s v="Trasferimento"/>
    <x v="1"/>
    <x v="0"/>
    <x v="0"/>
    <m/>
  </r>
  <r>
    <n v="44739"/>
    <x v="0"/>
    <x v="0"/>
    <x v="0"/>
    <x v="0"/>
    <x v="11"/>
    <x v="142"/>
    <x v="0"/>
    <x v="1"/>
    <s v="Trasferimento"/>
    <x v="1"/>
    <x v="4"/>
    <x v="0"/>
    <m/>
  </r>
  <r>
    <n v="165307"/>
    <x v="0"/>
    <x v="0"/>
    <x v="0"/>
    <x v="0"/>
    <x v="11"/>
    <x v="142"/>
    <x v="0"/>
    <x v="0"/>
    <s v="Trasferimento"/>
    <x v="1"/>
    <x v="3"/>
    <x v="0"/>
    <m/>
  </r>
  <r>
    <n v="145803"/>
    <x v="0"/>
    <x v="0"/>
    <x v="0"/>
    <x v="0"/>
    <x v="11"/>
    <x v="142"/>
    <x v="0"/>
    <x v="0"/>
    <s v="Trasferimento"/>
    <x v="1"/>
    <x v="3"/>
    <x v="0"/>
    <m/>
  </r>
  <r>
    <n v="165312"/>
    <x v="0"/>
    <x v="0"/>
    <x v="0"/>
    <x v="0"/>
    <x v="11"/>
    <x v="142"/>
    <x v="0"/>
    <x v="1"/>
    <s v="Trasferimento"/>
    <x v="1"/>
    <x v="4"/>
    <x v="0"/>
    <m/>
  </r>
  <r>
    <n v="119151"/>
    <x v="0"/>
    <x v="0"/>
    <x v="0"/>
    <x v="0"/>
    <x v="11"/>
    <x v="142"/>
    <x v="0"/>
    <x v="0"/>
    <s v="Trasferimento"/>
    <x v="1"/>
    <x v="0"/>
    <x v="0"/>
    <m/>
  </r>
  <r>
    <n v="226131"/>
    <x v="0"/>
    <x v="0"/>
    <x v="0"/>
    <x v="0"/>
    <x v="7"/>
    <x v="168"/>
    <x v="0"/>
    <x v="0"/>
    <s v="Trasferimento"/>
    <x v="1"/>
    <x v="1"/>
    <x v="0"/>
    <m/>
  </r>
  <r>
    <n v="226122"/>
    <x v="0"/>
    <x v="0"/>
    <x v="0"/>
    <x v="1"/>
    <x v="7"/>
    <x v="168"/>
    <x v="0"/>
    <x v="1"/>
    <s v="Trasferimento"/>
    <x v="1"/>
    <x v="1"/>
    <x v="0"/>
    <m/>
  </r>
  <r>
    <n v="51946"/>
    <x v="0"/>
    <x v="0"/>
    <x v="0"/>
    <x v="0"/>
    <x v="11"/>
    <x v="142"/>
    <x v="0"/>
    <x v="0"/>
    <s v="Trasferimento"/>
    <x v="1"/>
    <x v="0"/>
    <x v="0"/>
    <m/>
  </r>
  <r>
    <n v="129172"/>
    <x v="0"/>
    <x v="0"/>
    <x v="2"/>
    <x v="0"/>
    <x v="11"/>
    <x v="142"/>
    <x v="0"/>
    <x v="0"/>
    <s v="Trasferimento"/>
    <x v="1"/>
    <x v="0"/>
    <x v="0"/>
    <m/>
  </r>
  <r>
    <n v="69968"/>
    <x v="0"/>
    <x v="0"/>
    <x v="0"/>
    <x v="0"/>
    <x v="11"/>
    <x v="142"/>
    <x v="0"/>
    <x v="1"/>
    <s v="Trasferimento"/>
    <x v="1"/>
    <x v="0"/>
    <x v="0"/>
    <m/>
  </r>
  <r>
    <n v="200999"/>
    <x v="0"/>
    <x v="0"/>
    <x v="0"/>
    <x v="0"/>
    <x v="11"/>
    <x v="142"/>
    <x v="0"/>
    <x v="0"/>
    <s v="Trasferimento"/>
    <x v="1"/>
    <x v="0"/>
    <x v="0"/>
    <m/>
  </r>
  <r>
    <n v="125420"/>
    <x v="0"/>
    <x v="0"/>
    <x v="2"/>
    <x v="0"/>
    <x v="11"/>
    <x v="142"/>
    <x v="0"/>
    <x v="0"/>
    <s v="Trasferimento"/>
    <x v="1"/>
    <x v="0"/>
    <x v="0"/>
    <m/>
  </r>
  <r>
    <n v="90531"/>
    <x v="0"/>
    <x v="0"/>
    <x v="0"/>
    <x v="0"/>
    <x v="11"/>
    <x v="142"/>
    <x v="0"/>
    <x v="0"/>
    <s v="Trasferimento"/>
    <x v="1"/>
    <x v="3"/>
    <x v="0"/>
    <m/>
  </r>
  <r>
    <n v="222510"/>
    <x v="0"/>
    <x v="0"/>
    <x v="0"/>
    <x v="0"/>
    <x v="11"/>
    <x v="142"/>
    <x v="0"/>
    <x v="0"/>
    <s v="Trasferimento"/>
    <x v="1"/>
    <x v="0"/>
    <x v="0"/>
    <m/>
  </r>
  <r>
    <n v="104678"/>
    <x v="0"/>
    <x v="0"/>
    <x v="0"/>
    <x v="0"/>
    <x v="11"/>
    <x v="142"/>
    <x v="0"/>
    <x v="0"/>
    <s v="Trasferimento"/>
    <x v="1"/>
    <x v="0"/>
    <x v="0"/>
    <m/>
  </r>
  <r>
    <n v="23995"/>
    <x v="0"/>
    <x v="0"/>
    <x v="0"/>
    <x v="0"/>
    <x v="11"/>
    <x v="142"/>
    <x v="0"/>
    <x v="1"/>
    <s v="Trasferimento"/>
    <x v="1"/>
    <x v="4"/>
    <x v="0"/>
    <m/>
  </r>
  <r>
    <n v="52817"/>
    <x v="0"/>
    <x v="0"/>
    <x v="2"/>
    <x v="0"/>
    <x v="11"/>
    <x v="142"/>
    <x v="0"/>
    <x v="1"/>
    <s v="Trasferimento"/>
    <x v="1"/>
    <x v="3"/>
    <x v="0"/>
    <m/>
  </r>
  <r>
    <n v="187001"/>
    <x v="0"/>
    <x v="0"/>
    <x v="0"/>
    <x v="0"/>
    <x v="11"/>
    <x v="142"/>
    <x v="0"/>
    <x v="0"/>
    <s v="Trasferimento"/>
    <x v="1"/>
    <x v="3"/>
    <x v="0"/>
    <m/>
  </r>
  <r>
    <n v="84557"/>
    <x v="0"/>
    <x v="0"/>
    <x v="0"/>
    <x v="0"/>
    <x v="11"/>
    <x v="142"/>
    <x v="0"/>
    <x v="0"/>
    <s v="Trasferimento"/>
    <x v="1"/>
    <x v="4"/>
    <x v="0"/>
    <m/>
  </r>
  <r>
    <n v="129754"/>
    <x v="0"/>
    <x v="0"/>
    <x v="0"/>
    <x v="0"/>
    <x v="11"/>
    <x v="142"/>
    <x v="0"/>
    <x v="0"/>
    <s v="Trasferimento"/>
    <x v="1"/>
    <x v="0"/>
    <x v="0"/>
    <m/>
  </r>
  <r>
    <n v="167365"/>
    <x v="0"/>
    <x v="0"/>
    <x v="0"/>
    <x v="0"/>
    <x v="11"/>
    <x v="142"/>
    <x v="0"/>
    <x v="0"/>
    <s v="Trasferimento"/>
    <x v="1"/>
    <x v="0"/>
    <x v="0"/>
    <m/>
  </r>
  <r>
    <n v="4972"/>
    <x v="0"/>
    <x v="0"/>
    <x v="0"/>
    <x v="0"/>
    <x v="11"/>
    <x v="142"/>
    <x v="0"/>
    <x v="0"/>
    <s v="Trasferimento"/>
    <x v="1"/>
    <x v="4"/>
    <x v="0"/>
    <m/>
  </r>
  <r>
    <n v="46717"/>
    <x v="0"/>
    <x v="0"/>
    <x v="0"/>
    <x v="0"/>
    <x v="11"/>
    <x v="142"/>
    <x v="0"/>
    <x v="0"/>
    <s v="Trasferimento"/>
    <x v="1"/>
    <x v="0"/>
    <x v="0"/>
    <m/>
  </r>
  <r>
    <n v="199620"/>
    <x v="0"/>
    <x v="0"/>
    <x v="0"/>
    <x v="0"/>
    <x v="11"/>
    <x v="142"/>
    <x v="0"/>
    <x v="0"/>
    <s v="Trasferimento"/>
    <x v="1"/>
    <x v="0"/>
    <x v="0"/>
    <m/>
  </r>
  <r>
    <n v="225738"/>
    <x v="0"/>
    <x v="0"/>
    <x v="0"/>
    <x v="1"/>
    <x v="11"/>
    <x v="142"/>
    <x v="0"/>
    <x v="1"/>
    <s v="Trasferimento"/>
    <x v="1"/>
    <x v="1"/>
    <x v="0"/>
    <m/>
  </r>
  <r>
    <n v="191539"/>
    <x v="0"/>
    <x v="0"/>
    <x v="0"/>
    <x v="0"/>
    <x v="11"/>
    <x v="142"/>
    <x v="0"/>
    <x v="0"/>
    <s v="Trasferimento"/>
    <x v="1"/>
    <x v="0"/>
    <x v="0"/>
    <m/>
  </r>
  <r>
    <n v="190992"/>
    <x v="0"/>
    <x v="0"/>
    <x v="0"/>
    <x v="0"/>
    <x v="11"/>
    <x v="142"/>
    <x v="0"/>
    <x v="0"/>
    <s v="Trasferimento"/>
    <x v="1"/>
    <x v="0"/>
    <x v="0"/>
    <m/>
  </r>
  <r>
    <n v="160385"/>
    <x v="0"/>
    <x v="0"/>
    <x v="0"/>
    <x v="0"/>
    <x v="11"/>
    <x v="142"/>
    <x v="0"/>
    <x v="0"/>
    <s v="Trasferimento"/>
    <x v="1"/>
    <x v="3"/>
    <x v="0"/>
    <m/>
  </r>
  <r>
    <n v="163444"/>
    <x v="0"/>
    <x v="0"/>
    <x v="0"/>
    <x v="0"/>
    <x v="11"/>
    <x v="126"/>
    <x v="0"/>
    <x v="0"/>
    <s v="Trasferimento"/>
    <x v="1"/>
    <x v="0"/>
    <x v="0"/>
    <m/>
  </r>
  <r>
    <n v="84663"/>
    <x v="0"/>
    <x v="0"/>
    <x v="0"/>
    <x v="0"/>
    <x v="11"/>
    <x v="126"/>
    <x v="0"/>
    <x v="0"/>
    <s v="Trasferimento"/>
    <x v="1"/>
    <x v="0"/>
    <x v="0"/>
    <m/>
  </r>
  <r>
    <n v="81917"/>
    <x v="0"/>
    <x v="0"/>
    <x v="0"/>
    <x v="0"/>
    <x v="4"/>
    <x v="367"/>
    <x v="0"/>
    <x v="0"/>
    <s v="Trasferimento"/>
    <x v="1"/>
    <x v="4"/>
    <x v="0"/>
    <m/>
  </r>
  <r>
    <n v="35176"/>
    <x v="0"/>
    <x v="0"/>
    <x v="0"/>
    <x v="0"/>
    <x v="11"/>
    <x v="174"/>
    <x v="0"/>
    <x v="0"/>
    <s v="Trasferimento"/>
    <x v="3"/>
    <x v="0"/>
    <x v="0"/>
    <m/>
  </r>
  <r>
    <n v="152547"/>
    <x v="0"/>
    <x v="0"/>
    <x v="0"/>
    <x v="0"/>
    <x v="4"/>
    <x v="367"/>
    <x v="0"/>
    <x v="0"/>
    <s v="Trasferimento"/>
    <x v="1"/>
    <x v="3"/>
    <x v="0"/>
    <m/>
  </r>
  <r>
    <n v="186571"/>
    <x v="0"/>
    <x v="0"/>
    <x v="0"/>
    <x v="0"/>
    <x v="4"/>
    <x v="367"/>
    <x v="0"/>
    <x v="1"/>
    <s v="Trasferimento"/>
    <x v="1"/>
    <x v="3"/>
    <x v="0"/>
    <m/>
  </r>
  <r>
    <n v="179091"/>
    <x v="0"/>
    <x v="0"/>
    <x v="0"/>
    <x v="0"/>
    <x v="18"/>
    <x v="264"/>
    <x v="0"/>
    <x v="0"/>
    <s v="Trasferimento"/>
    <x v="0"/>
    <x v="0"/>
    <x v="0"/>
    <m/>
  </r>
  <r>
    <n v="170689"/>
    <x v="0"/>
    <x v="0"/>
    <x v="0"/>
    <x v="0"/>
    <x v="18"/>
    <x v="264"/>
    <x v="0"/>
    <x v="0"/>
    <s v="Trasferimento"/>
    <x v="0"/>
    <x v="4"/>
    <x v="0"/>
    <m/>
  </r>
  <r>
    <n v="224114"/>
    <x v="0"/>
    <x v="0"/>
    <x v="0"/>
    <x v="1"/>
    <x v="18"/>
    <x v="264"/>
    <x v="0"/>
    <x v="0"/>
    <s v="Trasferimento"/>
    <x v="0"/>
    <x v="1"/>
    <x v="0"/>
    <m/>
  </r>
  <r>
    <n v="88517"/>
    <x v="0"/>
    <x v="0"/>
    <x v="0"/>
    <x v="0"/>
    <x v="7"/>
    <x v="395"/>
    <x v="0"/>
    <x v="0"/>
    <s v="Trasferimento"/>
    <x v="0"/>
    <x v="3"/>
    <x v="0"/>
    <m/>
  </r>
  <r>
    <n v="212672"/>
    <x v="0"/>
    <x v="0"/>
    <x v="0"/>
    <x v="0"/>
    <x v="7"/>
    <x v="395"/>
    <x v="0"/>
    <x v="1"/>
    <s v="Trasferimento"/>
    <x v="0"/>
    <x v="3"/>
    <x v="0"/>
    <m/>
  </r>
  <r>
    <n v="147900"/>
    <x v="0"/>
    <x v="0"/>
    <x v="0"/>
    <x v="0"/>
    <x v="14"/>
    <x v="232"/>
    <x v="0"/>
    <x v="0"/>
    <s v="Trasferimento"/>
    <x v="0"/>
    <x v="0"/>
    <x v="0"/>
    <m/>
  </r>
  <r>
    <n v="211758"/>
    <x v="0"/>
    <x v="0"/>
    <x v="0"/>
    <x v="0"/>
    <x v="8"/>
    <x v="372"/>
    <x v="0"/>
    <x v="0"/>
    <s v="Trasferimento"/>
    <x v="0"/>
    <x v="1"/>
    <x v="0"/>
    <m/>
  </r>
  <r>
    <n v="176293"/>
    <x v="0"/>
    <x v="0"/>
    <x v="0"/>
    <x v="0"/>
    <x v="17"/>
    <x v="159"/>
    <x v="0"/>
    <x v="1"/>
    <s v="Trasferimento"/>
    <x v="1"/>
    <x v="4"/>
    <x v="0"/>
    <m/>
  </r>
  <r>
    <n v="22709"/>
    <x v="0"/>
    <x v="0"/>
    <x v="0"/>
    <x v="0"/>
    <x v="17"/>
    <x v="159"/>
    <x v="0"/>
    <x v="1"/>
    <s v="Trasferimento"/>
    <x v="1"/>
    <x v="0"/>
    <x v="0"/>
    <m/>
  </r>
  <r>
    <n v="140846"/>
    <x v="0"/>
    <x v="0"/>
    <x v="0"/>
    <x v="0"/>
    <x v="17"/>
    <x v="159"/>
    <x v="0"/>
    <x v="0"/>
    <s v="Trasferimento"/>
    <x v="1"/>
    <x v="4"/>
    <x v="0"/>
    <m/>
  </r>
  <r>
    <n v="216253"/>
    <x v="1"/>
    <x v="0"/>
    <x v="0"/>
    <x v="0"/>
    <x v="2"/>
    <x v="251"/>
    <x v="0"/>
    <x v="0"/>
    <s v="Trasferimento"/>
    <x v="1"/>
    <x v="7"/>
    <x v="0"/>
    <s v="B"/>
  </r>
  <r>
    <n v="129101"/>
    <x v="0"/>
    <x v="0"/>
    <x v="0"/>
    <x v="0"/>
    <x v="17"/>
    <x v="159"/>
    <x v="0"/>
    <x v="1"/>
    <s v="Trasferimento"/>
    <x v="1"/>
    <x v="4"/>
    <x v="0"/>
    <m/>
  </r>
  <r>
    <n v="128542"/>
    <x v="0"/>
    <x v="0"/>
    <x v="0"/>
    <x v="0"/>
    <x v="17"/>
    <x v="159"/>
    <x v="0"/>
    <x v="1"/>
    <s v="Trasferimento"/>
    <x v="1"/>
    <x v="0"/>
    <x v="0"/>
    <m/>
  </r>
  <r>
    <n v="185891"/>
    <x v="0"/>
    <x v="0"/>
    <x v="0"/>
    <x v="0"/>
    <x v="11"/>
    <x v="120"/>
    <x v="0"/>
    <x v="0"/>
    <s v="Trasferimento"/>
    <x v="1"/>
    <x v="0"/>
    <x v="0"/>
    <m/>
  </r>
  <r>
    <n v="232235"/>
    <x v="0"/>
    <x v="1"/>
    <x v="0"/>
    <x v="1"/>
    <x v="7"/>
    <x v="227"/>
    <x v="0"/>
    <x v="0"/>
    <s v="Trasferimento"/>
    <x v="1"/>
    <x v="0"/>
    <x v="0"/>
    <m/>
  </r>
  <r>
    <n v="124429"/>
    <x v="0"/>
    <x v="0"/>
    <x v="0"/>
    <x v="0"/>
    <x v="17"/>
    <x v="159"/>
    <x v="0"/>
    <x v="0"/>
    <s v="Trasferimento"/>
    <x v="1"/>
    <x v="0"/>
    <x v="0"/>
    <m/>
  </r>
  <r>
    <n v="29374"/>
    <x v="0"/>
    <x v="0"/>
    <x v="0"/>
    <x v="0"/>
    <x v="11"/>
    <x v="132"/>
    <x v="0"/>
    <x v="0"/>
    <s v="Trasferimento"/>
    <x v="1"/>
    <x v="3"/>
    <x v="0"/>
    <m/>
  </r>
  <r>
    <n v="197076"/>
    <x v="0"/>
    <x v="0"/>
    <x v="0"/>
    <x v="0"/>
    <x v="1"/>
    <x v="319"/>
    <x v="0"/>
    <x v="0"/>
    <s v="Trasferimento"/>
    <x v="1"/>
    <x v="4"/>
    <x v="0"/>
    <m/>
  </r>
  <r>
    <n v="182382"/>
    <x v="1"/>
    <x v="0"/>
    <x v="0"/>
    <x v="0"/>
    <x v="7"/>
    <x v="135"/>
    <x v="0"/>
    <x v="0"/>
    <s v="Trasferimento"/>
    <x v="1"/>
    <x v="7"/>
    <x v="0"/>
    <s v="B"/>
  </r>
  <r>
    <n v="131381"/>
    <x v="1"/>
    <x v="0"/>
    <x v="0"/>
    <x v="0"/>
    <x v="7"/>
    <x v="135"/>
    <x v="0"/>
    <x v="0"/>
    <s v="Trasferimento"/>
    <x v="1"/>
    <x v="6"/>
    <x v="0"/>
    <m/>
  </r>
  <r>
    <n v="11428"/>
    <x v="0"/>
    <x v="0"/>
    <x v="0"/>
    <x v="0"/>
    <x v="4"/>
    <x v="179"/>
    <x v="0"/>
    <x v="0"/>
    <s v="Trasferimento"/>
    <x v="1"/>
    <x v="4"/>
    <x v="0"/>
    <m/>
  </r>
  <r>
    <n v="170943"/>
    <x v="0"/>
    <x v="0"/>
    <x v="0"/>
    <x v="0"/>
    <x v="4"/>
    <x v="179"/>
    <x v="0"/>
    <x v="1"/>
    <s v="Trasferimento"/>
    <x v="1"/>
    <x v="0"/>
    <x v="0"/>
    <m/>
  </r>
  <r>
    <n v="118359"/>
    <x v="0"/>
    <x v="0"/>
    <x v="0"/>
    <x v="0"/>
    <x v="4"/>
    <x v="179"/>
    <x v="0"/>
    <x v="0"/>
    <s v="Trasferimento"/>
    <x v="1"/>
    <x v="4"/>
    <x v="0"/>
    <m/>
  </r>
  <r>
    <n v="125597"/>
    <x v="0"/>
    <x v="0"/>
    <x v="0"/>
    <x v="0"/>
    <x v="7"/>
    <x v="135"/>
    <x v="0"/>
    <x v="0"/>
    <s v="Trasferimento"/>
    <x v="1"/>
    <x v="0"/>
    <x v="0"/>
    <m/>
  </r>
  <r>
    <n v="189814"/>
    <x v="0"/>
    <x v="0"/>
    <x v="0"/>
    <x v="0"/>
    <x v="7"/>
    <x v="135"/>
    <x v="0"/>
    <x v="0"/>
    <s v="Trasferimento"/>
    <x v="1"/>
    <x v="4"/>
    <x v="0"/>
    <m/>
  </r>
  <r>
    <n v="31109"/>
    <x v="0"/>
    <x v="0"/>
    <x v="0"/>
    <x v="0"/>
    <x v="8"/>
    <x v="112"/>
    <x v="0"/>
    <x v="0"/>
    <s v="Trasferimento"/>
    <x v="1"/>
    <x v="0"/>
    <x v="0"/>
    <m/>
  </r>
  <r>
    <n v="183159"/>
    <x v="0"/>
    <x v="0"/>
    <x v="0"/>
    <x v="0"/>
    <x v="7"/>
    <x v="209"/>
    <x v="0"/>
    <x v="0"/>
    <s v="Trasferimento"/>
    <x v="0"/>
    <x v="0"/>
    <x v="0"/>
    <m/>
  </r>
  <r>
    <n v="232117"/>
    <x v="0"/>
    <x v="0"/>
    <x v="0"/>
    <x v="1"/>
    <x v="4"/>
    <x v="140"/>
    <x v="0"/>
    <x v="0"/>
    <s v="Trasferimento"/>
    <x v="0"/>
    <x v="0"/>
    <x v="0"/>
    <m/>
  </r>
  <r>
    <n v="226332"/>
    <x v="0"/>
    <x v="0"/>
    <x v="0"/>
    <x v="0"/>
    <x v="7"/>
    <x v="209"/>
    <x v="0"/>
    <x v="0"/>
    <s v="Trasferimento"/>
    <x v="0"/>
    <x v="0"/>
    <x v="0"/>
    <m/>
  </r>
  <r>
    <n v="89236"/>
    <x v="0"/>
    <x v="0"/>
    <x v="0"/>
    <x v="0"/>
    <x v="7"/>
    <x v="209"/>
    <x v="0"/>
    <x v="0"/>
    <s v="Trasferimento"/>
    <x v="0"/>
    <x v="0"/>
    <x v="0"/>
    <m/>
  </r>
  <r>
    <n v="60203"/>
    <x v="0"/>
    <x v="0"/>
    <x v="0"/>
    <x v="0"/>
    <x v="6"/>
    <x v="107"/>
    <x v="0"/>
    <x v="0"/>
    <s v="Trasferimento"/>
    <x v="1"/>
    <x v="0"/>
    <x v="0"/>
    <m/>
  </r>
  <r>
    <n v="64150"/>
    <x v="0"/>
    <x v="0"/>
    <x v="0"/>
    <x v="0"/>
    <x v="7"/>
    <x v="316"/>
    <x v="0"/>
    <x v="0"/>
    <s v="Trasferimento"/>
    <x v="1"/>
    <x v="4"/>
    <x v="0"/>
    <m/>
  </r>
  <r>
    <n v="64164"/>
    <x v="0"/>
    <x v="0"/>
    <x v="0"/>
    <x v="0"/>
    <x v="7"/>
    <x v="316"/>
    <x v="0"/>
    <x v="1"/>
    <s v="Trasferimento"/>
    <x v="1"/>
    <x v="3"/>
    <x v="0"/>
    <m/>
  </r>
  <r>
    <n v="169329"/>
    <x v="0"/>
    <x v="0"/>
    <x v="0"/>
    <x v="0"/>
    <x v="7"/>
    <x v="316"/>
    <x v="0"/>
    <x v="0"/>
    <s v="Trasferimento"/>
    <x v="1"/>
    <x v="0"/>
    <x v="0"/>
    <m/>
  </r>
  <r>
    <n v="1746"/>
    <x v="0"/>
    <x v="0"/>
    <x v="0"/>
    <x v="0"/>
    <x v="7"/>
    <x v="316"/>
    <x v="0"/>
    <x v="0"/>
    <s v="Trasferimento"/>
    <x v="1"/>
    <x v="0"/>
    <x v="0"/>
    <m/>
  </r>
  <r>
    <n v="210712"/>
    <x v="0"/>
    <x v="0"/>
    <x v="0"/>
    <x v="0"/>
    <x v="7"/>
    <x v="316"/>
    <x v="0"/>
    <x v="0"/>
    <s v="Trasferimento"/>
    <x v="1"/>
    <x v="0"/>
    <x v="0"/>
    <m/>
  </r>
  <r>
    <n v="135589"/>
    <x v="0"/>
    <x v="0"/>
    <x v="0"/>
    <x v="0"/>
    <x v="7"/>
    <x v="316"/>
    <x v="0"/>
    <x v="0"/>
    <s v="Trasferimento"/>
    <x v="1"/>
    <x v="0"/>
    <x v="0"/>
    <m/>
  </r>
  <r>
    <n v="121420"/>
    <x v="0"/>
    <x v="0"/>
    <x v="0"/>
    <x v="0"/>
    <x v="2"/>
    <x v="55"/>
    <x v="0"/>
    <x v="0"/>
    <s v="Trasferimento"/>
    <x v="1"/>
    <x v="1"/>
    <x v="0"/>
    <m/>
  </r>
  <r>
    <n v="113742"/>
    <x v="0"/>
    <x v="0"/>
    <x v="0"/>
    <x v="1"/>
    <x v="11"/>
    <x v="280"/>
    <x v="0"/>
    <x v="0"/>
    <s v="Trasferimento"/>
    <x v="0"/>
    <x v="0"/>
    <x v="0"/>
    <m/>
  </r>
  <r>
    <n v="113744"/>
    <x v="0"/>
    <x v="0"/>
    <x v="0"/>
    <x v="1"/>
    <x v="11"/>
    <x v="280"/>
    <x v="0"/>
    <x v="1"/>
    <s v="Trasferimento"/>
    <x v="0"/>
    <x v="3"/>
    <x v="0"/>
    <m/>
  </r>
  <r>
    <n v="108399"/>
    <x v="0"/>
    <x v="0"/>
    <x v="0"/>
    <x v="0"/>
    <x v="2"/>
    <x v="332"/>
    <x v="0"/>
    <x v="0"/>
    <s v="Trasferimento"/>
    <x v="1"/>
    <x v="0"/>
    <x v="0"/>
    <m/>
  </r>
  <r>
    <n v="158070"/>
    <x v="0"/>
    <x v="0"/>
    <x v="0"/>
    <x v="1"/>
    <x v="2"/>
    <x v="332"/>
    <x v="0"/>
    <x v="0"/>
    <s v="Trasferimento"/>
    <x v="1"/>
    <x v="3"/>
    <x v="0"/>
    <m/>
  </r>
  <r>
    <n v="192727"/>
    <x v="1"/>
    <x v="0"/>
    <x v="2"/>
    <x v="1"/>
    <x v="8"/>
    <x v="13"/>
    <x v="0"/>
    <x v="1"/>
    <s v="Trasferimento"/>
    <x v="0"/>
    <x v="7"/>
    <x v="0"/>
    <m/>
  </r>
  <r>
    <n v="215568"/>
    <x v="0"/>
    <x v="0"/>
    <x v="0"/>
    <x v="0"/>
    <x v="6"/>
    <x v="354"/>
    <x v="0"/>
    <x v="0"/>
    <s v="Trasferimento"/>
    <x v="0"/>
    <x v="1"/>
    <x v="0"/>
    <m/>
  </r>
  <r>
    <n v="195141"/>
    <x v="0"/>
    <x v="0"/>
    <x v="0"/>
    <x v="0"/>
    <x v="6"/>
    <x v="354"/>
    <x v="0"/>
    <x v="0"/>
    <s v="Trasferimento"/>
    <x v="0"/>
    <x v="3"/>
    <x v="0"/>
    <m/>
  </r>
  <r>
    <n v="102384"/>
    <x v="0"/>
    <x v="0"/>
    <x v="0"/>
    <x v="4"/>
    <x v="6"/>
    <x v="354"/>
    <x v="0"/>
    <x v="0"/>
    <s v="Trasferimento"/>
    <x v="0"/>
    <x v="0"/>
    <x v="0"/>
    <m/>
  </r>
  <r>
    <n v="203004"/>
    <x v="0"/>
    <x v="0"/>
    <x v="0"/>
    <x v="0"/>
    <x v="6"/>
    <x v="354"/>
    <x v="0"/>
    <x v="0"/>
    <s v="Trasferimento"/>
    <x v="0"/>
    <x v="0"/>
    <x v="0"/>
    <m/>
  </r>
  <r>
    <n v="151923"/>
    <x v="0"/>
    <x v="0"/>
    <x v="0"/>
    <x v="1"/>
    <x v="6"/>
    <x v="354"/>
    <x v="0"/>
    <x v="0"/>
    <s v="Trasferimento"/>
    <x v="0"/>
    <x v="4"/>
    <x v="0"/>
    <m/>
  </r>
  <r>
    <n v="214551"/>
    <x v="0"/>
    <x v="0"/>
    <x v="0"/>
    <x v="0"/>
    <x v="6"/>
    <x v="354"/>
    <x v="0"/>
    <x v="0"/>
    <s v="Trasferimento"/>
    <x v="0"/>
    <x v="0"/>
    <x v="0"/>
    <m/>
  </r>
  <r>
    <n v="155620"/>
    <x v="0"/>
    <x v="0"/>
    <x v="0"/>
    <x v="1"/>
    <x v="0"/>
    <x v="100"/>
    <x v="0"/>
    <x v="0"/>
    <s v="Trasferimento"/>
    <x v="0"/>
    <x v="3"/>
    <x v="0"/>
    <m/>
  </r>
  <r>
    <n v="191075"/>
    <x v="0"/>
    <x v="0"/>
    <x v="0"/>
    <x v="0"/>
    <x v="0"/>
    <x v="100"/>
    <x v="0"/>
    <x v="0"/>
    <s v="Trasferimento"/>
    <x v="0"/>
    <x v="0"/>
    <x v="0"/>
    <m/>
  </r>
  <r>
    <n v="76694"/>
    <x v="0"/>
    <x v="0"/>
    <x v="2"/>
    <x v="0"/>
    <x v="0"/>
    <x v="100"/>
    <x v="0"/>
    <x v="0"/>
    <s v="Trasferimento"/>
    <x v="0"/>
    <x v="0"/>
    <x v="0"/>
    <m/>
  </r>
  <r>
    <n v="147967"/>
    <x v="0"/>
    <x v="0"/>
    <x v="2"/>
    <x v="0"/>
    <x v="0"/>
    <x v="100"/>
    <x v="0"/>
    <x v="0"/>
    <s v="Trasferimento"/>
    <x v="0"/>
    <x v="0"/>
    <x v="0"/>
    <m/>
  </r>
  <r>
    <n v="101054"/>
    <x v="0"/>
    <x v="0"/>
    <x v="2"/>
    <x v="4"/>
    <x v="0"/>
    <x v="100"/>
    <x v="0"/>
    <x v="0"/>
    <s v="Trasferimento"/>
    <x v="0"/>
    <x v="3"/>
    <x v="0"/>
    <m/>
  </r>
  <r>
    <n v="95693"/>
    <x v="0"/>
    <x v="0"/>
    <x v="2"/>
    <x v="4"/>
    <x v="0"/>
    <x v="100"/>
    <x v="0"/>
    <x v="1"/>
    <s v="Trasferimento"/>
    <x v="0"/>
    <x v="3"/>
    <x v="0"/>
    <m/>
  </r>
  <r>
    <n v="117835"/>
    <x v="0"/>
    <x v="0"/>
    <x v="0"/>
    <x v="0"/>
    <x v="0"/>
    <x v="100"/>
    <x v="0"/>
    <x v="0"/>
    <s v="Trasferimento"/>
    <x v="0"/>
    <x v="0"/>
    <x v="0"/>
    <m/>
  </r>
  <r>
    <n v="117826"/>
    <x v="0"/>
    <x v="0"/>
    <x v="0"/>
    <x v="1"/>
    <x v="0"/>
    <x v="100"/>
    <x v="0"/>
    <x v="1"/>
    <s v="Trasferimento"/>
    <x v="0"/>
    <x v="0"/>
    <x v="0"/>
    <m/>
  </r>
  <r>
    <n v="22916"/>
    <x v="0"/>
    <x v="0"/>
    <x v="0"/>
    <x v="0"/>
    <x v="0"/>
    <x v="100"/>
    <x v="0"/>
    <x v="0"/>
    <s v="Trasferimento"/>
    <x v="0"/>
    <x v="4"/>
    <x v="0"/>
    <m/>
  </r>
  <r>
    <n v="44111"/>
    <x v="0"/>
    <x v="0"/>
    <x v="0"/>
    <x v="0"/>
    <x v="0"/>
    <x v="100"/>
    <x v="0"/>
    <x v="0"/>
    <s v="Trasferimento"/>
    <x v="0"/>
    <x v="3"/>
    <x v="0"/>
    <m/>
  </r>
  <r>
    <n v="225960"/>
    <x v="0"/>
    <x v="0"/>
    <x v="0"/>
    <x v="1"/>
    <x v="0"/>
    <x v="100"/>
    <x v="0"/>
    <x v="0"/>
    <s v="Trasferimento"/>
    <x v="0"/>
    <x v="3"/>
    <x v="0"/>
    <m/>
  </r>
  <r>
    <n v="225967"/>
    <x v="0"/>
    <x v="0"/>
    <x v="0"/>
    <x v="1"/>
    <x v="0"/>
    <x v="100"/>
    <x v="0"/>
    <x v="1"/>
    <s v="Trasferimento"/>
    <x v="0"/>
    <x v="3"/>
    <x v="0"/>
    <m/>
  </r>
  <r>
    <n v="169240"/>
    <x v="0"/>
    <x v="0"/>
    <x v="0"/>
    <x v="0"/>
    <x v="0"/>
    <x v="100"/>
    <x v="0"/>
    <x v="1"/>
    <s v="Trasferimento"/>
    <x v="0"/>
    <x v="4"/>
    <x v="0"/>
    <m/>
  </r>
  <r>
    <n v="230894"/>
    <x v="0"/>
    <x v="0"/>
    <x v="0"/>
    <x v="0"/>
    <x v="7"/>
    <x v="168"/>
    <x v="0"/>
    <x v="0"/>
    <s v="Trasferimento"/>
    <x v="1"/>
    <x v="1"/>
    <x v="0"/>
    <m/>
  </r>
  <r>
    <n v="157486"/>
    <x v="0"/>
    <x v="0"/>
    <x v="0"/>
    <x v="0"/>
    <x v="7"/>
    <x v="210"/>
    <x v="0"/>
    <x v="0"/>
    <s v="Trasferimento"/>
    <x v="0"/>
    <x v="0"/>
    <x v="0"/>
    <m/>
  </r>
  <r>
    <n v="142770"/>
    <x v="0"/>
    <x v="0"/>
    <x v="0"/>
    <x v="0"/>
    <x v="7"/>
    <x v="168"/>
    <x v="0"/>
    <x v="0"/>
    <s v="Trasferimento"/>
    <x v="1"/>
    <x v="3"/>
    <x v="0"/>
    <m/>
  </r>
  <r>
    <n v="69041"/>
    <x v="0"/>
    <x v="0"/>
    <x v="0"/>
    <x v="0"/>
    <x v="1"/>
    <x v="73"/>
    <x v="0"/>
    <x v="0"/>
    <s v="Trasferimento"/>
    <x v="1"/>
    <x v="0"/>
    <x v="0"/>
    <m/>
  </r>
  <r>
    <n v="164868"/>
    <x v="0"/>
    <x v="0"/>
    <x v="0"/>
    <x v="0"/>
    <x v="1"/>
    <x v="73"/>
    <x v="0"/>
    <x v="0"/>
    <s v="Trasferimento"/>
    <x v="1"/>
    <x v="4"/>
    <x v="0"/>
    <m/>
  </r>
  <r>
    <n v="114242"/>
    <x v="0"/>
    <x v="0"/>
    <x v="0"/>
    <x v="0"/>
    <x v="1"/>
    <x v="73"/>
    <x v="0"/>
    <x v="1"/>
    <s v="Trasferimento"/>
    <x v="1"/>
    <x v="4"/>
    <x v="0"/>
    <m/>
  </r>
  <r>
    <n v="208118"/>
    <x v="1"/>
    <x v="1"/>
    <x v="2"/>
    <x v="1"/>
    <x v="2"/>
    <x v="36"/>
    <x v="0"/>
    <x v="0"/>
    <s v="Trasferimento"/>
    <x v="1"/>
    <x v="2"/>
    <x v="0"/>
    <m/>
  </r>
  <r>
    <n v="148975"/>
    <x v="0"/>
    <x v="0"/>
    <x v="0"/>
    <x v="0"/>
    <x v="11"/>
    <x v="302"/>
    <x v="0"/>
    <x v="0"/>
    <s v="Trasferimento"/>
    <x v="1"/>
    <x v="4"/>
    <x v="0"/>
    <m/>
  </r>
  <r>
    <n v="15506"/>
    <x v="0"/>
    <x v="0"/>
    <x v="0"/>
    <x v="0"/>
    <x v="7"/>
    <x v="45"/>
    <x v="0"/>
    <x v="0"/>
    <s v="Trasferimento"/>
    <x v="1"/>
    <x v="3"/>
    <x v="0"/>
    <m/>
  </r>
  <r>
    <n v="194894"/>
    <x v="0"/>
    <x v="0"/>
    <x v="0"/>
    <x v="0"/>
    <x v="2"/>
    <x v="55"/>
    <x v="0"/>
    <x v="0"/>
    <s v="Trasferimento"/>
    <x v="1"/>
    <x v="0"/>
    <x v="0"/>
    <m/>
  </r>
  <r>
    <n v="220287"/>
    <x v="1"/>
    <x v="0"/>
    <x v="0"/>
    <x v="0"/>
    <x v="7"/>
    <x v="135"/>
    <x v="0"/>
    <x v="0"/>
    <s v="Trasferimento"/>
    <x v="1"/>
    <x v="6"/>
    <x v="0"/>
    <m/>
  </r>
  <r>
    <n v="186866"/>
    <x v="1"/>
    <x v="0"/>
    <x v="0"/>
    <x v="0"/>
    <x v="7"/>
    <x v="135"/>
    <x v="0"/>
    <x v="0"/>
    <s v="Trasferimento"/>
    <x v="1"/>
    <x v="7"/>
    <x v="0"/>
    <s v="B"/>
  </r>
  <r>
    <n v="213992"/>
    <x v="0"/>
    <x v="0"/>
    <x v="0"/>
    <x v="0"/>
    <x v="7"/>
    <x v="74"/>
    <x v="0"/>
    <x v="1"/>
    <s v="Trasferimento"/>
    <x v="1"/>
    <x v="1"/>
    <x v="0"/>
    <m/>
  </r>
  <r>
    <n v="166926"/>
    <x v="0"/>
    <x v="0"/>
    <x v="2"/>
    <x v="0"/>
    <x v="12"/>
    <x v="148"/>
    <x v="0"/>
    <x v="0"/>
    <s v="Trasferimento"/>
    <x v="1"/>
    <x v="0"/>
    <x v="0"/>
    <m/>
  </r>
  <r>
    <n v="124947"/>
    <x v="0"/>
    <x v="0"/>
    <x v="0"/>
    <x v="0"/>
    <x v="5"/>
    <x v="38"/>
    <x v="0"/>
    <x v="0"/>
    <s v="Trasferimento"/>
    <x v="1"/>
    <x v="3"/>
    <x v="0"/>
    <m/>
  </r>
  <r>
    <n v="199714"/>
    <x v="0"/>
    <x v="0"/>
    <x v="0"/>
    <x v="0"/>
    <x v="5"/>
    <x v="38"/>
    <x v="0"/>
    <x v="1"/>
    <s v="Trasferimento"/>
    <x v="1"/>
    <x v="4"/>
    <x v="0"/>
    <m/>
  </r>
  <r>
    <n v="172923"/>
    <x v="0"/>
    <x v="0"/>
    <x v="0"/>
    <x v="0"/>
    <x v="7"/>
    <x v="25"/>
    <x v="0"/>
    <x v="0"/>
    <s v="Trasferimento"/>
    <x v="0"/>
    <x v="1"/>
    <x v="0"/>
    <m/>
  </r>
  <r>
    <n v="184396"/>
    <x v="0"/>
    <x v="1"/>
    <x v="0"/>
    <x v="0"/>
    <x v="12"/>
    <x v="148"/>
    <x v="0"/>
    <x v="0"/>
    <s v="Trasferimento"/>
    <x v="1"/>
    <x v="4"/>
    <x v="0"/>
    <m/>
  </r>
  <r>
    <n v="147174"/>
    <x v="0"/>
    <x v="0"/>
    <x v="0"/>
    <x v="0"/>
    <x v="2"/>
    <x v="55"/>
    <x v="0"/>
    <x v="0"/>
    <s v="Trasferimento"/>
    <x v="1"/>
    <x v="0"/>
    <x v="0"/>
    <m/>
  </r>
  <r>
    <n v="212535"/>
    <x v="1"/>
    <x v="0"/>
    <x v="0"/>
    <x v="0"/>
    <x v="7"/>
    <x v="51"/>
    <x v="0"/>
    <x v="0"/>
    <s v="Trasferimento"/>
    <x v="1"/>
    <x v="7"/>
    <x v="0"/>
    <s v="B"/>
  </r>
  <r>
    <n v="226346"/>
    <x v="1"/>
    <x v="0"/>
    <x v="0"/>
    <x v="1"/>
    <x v="7"/>
    <x v="51"/>
    <x v="0"/>
    <x v="0"/>
    <s v="Trasferimento"/>
    <x v="1"/>
    <x v="5"/>
    <x v="0"/>
    <m/>
  </r>
  <r>
    <n v="205558"/>
    <x v="0"/>
    <x v="0"/>
    <x v="0"/>
    <x v="0"/>
    <x v="7"/>
    <x v="51"/>
    <x v="0"/>
    <x v="0"/>
    <s v="Trasferimento"/>
    <x v="1"/>
    <x v="0"/>
    <x v="0"/>
    <m/>
  </r>
  <r>
    <n v="50401"/>
    <x v="0"/>
    <x v="0"/>
    <x v="0"/>
    <x v="0"/>
    <x v="7"/>
    <x v="41"/>
    <x v="0"/>
    <x v="0"/>
    <s v="Trasferimento"/>
    <x v="1"/>
    <x v="0"/>
    <x v="0"/>
    <m/>
  </r>
  <r>
    <n v="174735"/>
    <x v="1"/>
    <x v="0"/>
    <x v="0"/>
    <x v="0"/>
    <x v="7"/>
    <x v="41"/>
    <x v="0"/>
    <x v="0"/>
    <s v="Trasferimento"/>
    <x v="1"/>
    <x v="7"/>
    <x v="0"/>
    <s v="B"/>
  </r>
  <r>
    <n v="172109"/>
    <x v="0"/>
    <x v="0"/>
    <x v="0"/>
    <x v="0"/>
    <x v="6"/>
    <x v="354"/>
    <x v="0"/>
    <x v="0"/>
    <s v="Trasferimento"/>
    <x v="0"/>
    <x v="0"/>
    <x v="0"/>
    <m/>
  </r>
  <r>
    <n v="174177"/>
    <x v="0"/>
    <x v="0"/>
    <x v="0"/>
    <x v="0"/>
    <x v="8"/>
    <x v="105"/>
    <x v="0"/>
    <x v="0"/>
    <s v="Trasferimento"/>
    <x v="2"/>
    <x v="3"/>
    <x v="0"/>
    <m/>
  </r>
  <r>
    <n v="174179"/>
    <x v="0"/>
    <x v="0"/>
    <x v="0"/>
    <x v="0"/>
    <x v="8"/>
    <x v="105"/>
    <x v="0"/>
    <x v="1"/>
    <s v="Trasferimento"/>
    <x v="2"/>
    <x v="3"/>
    <x v="0"/>
    <m/>
  </r>
  <r>
    <n v="33902"/>
    <x v="0"/>
    <x v="0"/>
    <x v="0"/>
    <x v="0"/>
    <x v="11"/>
    <x v="388"/>
    <x v="0"/>
    <x v="0"/>
    <s v="Trasferimento"/>
    <x v="0"/>
    <x v="4"/>
    <x v="0"/>
    <m/>
  </r>
  <r>
    <n v="81264"/>
    <x v="0"/>
    <x v="0"/>
    <x v="2"/>
    <x v="0"/>
    <x v="11"/>
    <x v="388"/>
    <x v="0"/>
    <x v="1"/>
    <s v="Trasferimento"/>
    <x v="0"/>
    <x v="1"/>
    <x v="0"/>
    <m/>
  </r>
  <r>
    <n v="81263"/>
    <x v="0"/>
    <x v="0"/>
    <x v="2"/>
    <x v="0"/>
    <x v="11"/>
    <x v="388"/>
    <x v="0"/>
    <x v="1"/>
    <s v="Trasferimento"/>
    <x v="0"/>
    <x v="1"/>
    <x v="0"/>
    <m/>
  </r>
  <r>
    <n v="165697"/>
    <x v="0"/>
    <x v="1"/>
    <x v="2"/>
    <x v="1"/>
    <x v="7"/>
    <x v="45"/>
    <x v="0"/>
    <x v="0"/>
    <s v="Trasferimento"/>
    <x v="1"/>
    <x v="0"/>
    <x v="0"/>
    <m/>
  </r>
  <r>
    <n v="230798"/>
    <x v="0"/>
    <x v="0"/>
    <x v="0"/>
    <x v="0"/>
    <x v="7"/>
    <x v="210"/>
    <x v="0"/>
    <x v="0"/>
    <s v="Trasferimento"/>
    <x v="0"/>
    <x v="0"/>
    <x v="0"/>
    <m/>
  </r>
  <r>
    <n v="182083"/>
    <x v="0"/>
    <x v="0"/>
    <x v="0"/>
    <x v="0"/>
    <x v="7"/>
    <x v="210"/>
    <x v="0"/>
    <x v="0"/>
    <s v="Trasferimento"/>
    <x v="0"/>
    <x v="0"/>
    <x v="0"/>
    <m/>
  </r>
  <r>
    <n v="89808"/>
    <x v="0"/>
    <x v="0"/>
    <x v="0"/>
    <x v="0"/>
    <x v="2"/>
    <x v="158"/>
    <x v="0"/>
    <x v="0"/>
    <s v="Trasferimento"/>
    <x v="0"/>
    <x v="3"/>
    <x v="0"/>
    <m/>
  </r>
  <r>
    <n v="140792"/>
    <x v="0"/>
    <x v="0"/>
    <x v="0"/>
    <x v="0"/>
    <x v="12"/>
    <x v="254"/>
    <x v="0"/>
    <x v="0"/>
    <s v="Trasferimento"/>
    <x v="0"/>
    <x v="0"/>
    <x v="0"/>
    <m/>
  </r>
  <r>
    <n v="22018"/>
    <x v="0"/>
    <x v="0"/>
    <x v="0"/>
    <x v="0"/>
    <x v="8"/>
    <x v="173"/>
    <x v="0"/>
    <x v="0"/>
    <s v="Trasferimento"/>
    <x v="0"/>
    <x v="4"/>
    <x v="0"/>
    <m/>
  </r>
  <r>
    <n v="167875"/>
    <x v="0"/>
    <x v="0"/>
    <x v="0"/>
    <x v="0"/>
    <x v="8"/>
    <x v="173"/>
    <x v="0"/>
    <x v="0"/>
    <s v="Trasferimento"/>
    <x v="0"/>
    <x v="3"/>
    <x v="0"/>
    <m/>
  </r>
  <r>
    <n v="22402"/>
    <x v="0"/>
    <x v="0"/>
    <x v="0"/>
    <x v="0"/>
    <x v="8"/>
    <x v="173"/>
    <x v="0"/>
    <x v="0"/>
    <s v="Trasferimento"/>
    <x v="0"/>
    <x v="3"/>
    <x v="0"/>
    <m/>
  </r>
  <r>
    <n v="86450"/>
    <x v="0"/>
    <x v="0"/>
    <x v="2"/>
    <x v="0"/>
    <x v="7"/>
    <x v="134"/>
    <x v="0"/>
    <x v="0"/>
    <s v="Trasferimento"/>
    <x v="0"/>
    <x v="0"/>
    <x v="0"/>
    <m/>
  </r>
  <r>
    <n v="147470"/>
    <x v="1"/>
    <x v="0"/>
    <x v="0"/>
    <x v="0"/>
    <x v="10"/>
    <x v="93"/>
    <x v="0"/>
    <x v="0"/>
    <s v="Trasferimento"/>
    <x v="0"/>
    <x v="6"/>
    <x v="0"/>
    <m/>
  </r>
  <r>
    <n v="149357"/>
    <x v="0"/>
    <x v="0"/>
    <x v="0"/>
    <x v="0"/>
    <x v="2"/>
    <x v="251"/>
    <x v="0"/>
    <x v="0"/>
    <s v="Trasferimento"/>
    <x v="1"/>
    <x v="4"/>
    <x v="0"/>
    <m/>
  </r>
  <r>
    <n v="149370"/>
    <x v="0"/>
    <x v="0"/>
    <x v="0"/>
    <x v="0"/>
    <x v="2"/>
    <x v="251"/>
    <x v="0"/>
    <x v="1"/>
    <s v="Trasferimento"/>
    <x v="1"/>
    <x v="3"/>
    <x v="0"/>
    <m/>
  </r>
  <r>
    <n v="104836"/>
    <x v="0"/>
    <x v="0"/>
    <x v="0"/>
    <x v="0"/>
    <x v="7"/>
    <x v="123"/>
    <x v="0"/>
    <x v="0"/>
    <s v="Trasferimento"/>
    <x v="1"/>
    <x v="1"/>
    <x v="0"/>
    <m/>
  </r>
  <r>
    <n v="152491"/>
    <x v="0"/>
    <x v="0"/>
    <x v="0"/>
    <x v="0"/>
    <x v="7"/>
    <x v="123"/>
    <x v="0"/>
    <x v="0"/>
    <s v="Trasferimento"/>
    <x v="1"/>
    <x v="3"/>
    <x v="0"/>
    <m/>
  </r>
  <r>
    <n v="217014"/>
    <x v="0"/>
    <x v="0"/>
    <x v="0"/>
    <x v="0"/>
    <x v="7"/>
    <x v="123"/>
    <x v="0"/>
    <x v="0"/>
    <s v="Trasferimento"/>
    <x v="1"/>
    <x v="0"/>
    <x v="0"/>
    <m/>
  </r>
  <r>
    <n v="141858"/>
    <x v="0"/>
    <x v="0"/>
    <x v="0"/>
    <x v="0"/>
    <x v="7"/>
    <x v="123"/>
    <x v="0"/>
    <x v="1"/>
    <s v="Trasferimento"/>
    <x v="1"/>
    <x v="3"/>
    <x v="0"/>
    <m/>
  </r>
  <r>
    <n v="216912"/>
    <x v="0"/>
    <x v="0"/>
    <x v="0"/>
    <x v="0"/>
    <x v="7"/>
    <x v="123"/>
    <x v="0"/>
    <x v="0"/>
    <s v="Trasferimento"/>
    <x v="1"/>
    <x v="0"/>
    <x v="0"/>
    <m/>
  </r>
  <r>
    <n v="202151"/>
    <x v="0"/>
    <x v="0"/>
    <x v="0"/>
    <x v="0"/>
    <x v="7"/>
    <x v="123"/>
    <x v="0"/>
    <x v="0"/>
    <s v="Trasferimento"/>
    <x v="1"/>
    <x v="1"/>
    <x v="0"/>
    <m/>
  </r>
  <r>
    <n v="233024"/>
    <x v="0"/>
    <x v="0"/>
    <x v="0"/>
    <x v="1"/>
    <x v="11"/>
    <x v="142"/>
    <x v="0"/>
    <x v="1"/>
    <s v="Trasferimento"/>
    <x v="1"/>
    <x v="0"/>
    <x v="0"/>
    <m/>
  </r>
  <r>
    <n v="233026"/>
    <x v="0"/>
    <x v="0"/>
    <x v="0"/>
    <x v="0"/>
    <x v="11"/>
    <x v="142"/>
    <x v="0"/>
    <x v="0"/>
    <s v="Trasferimento"/>
    <x v="1"/>
    <x v="0"/>
    <x v="0"/>
    <m/>
  </r>
  <r>
    <n v="193896"/>
    <x v="0"/>
    <x v="1"/>
    <x v="0"/>
    <x v="0"/>
    <x v="4"/>
    <x v="83"/>
    <x v="0"/>
    <x v="1"/>
    <s v="Trasferimento"/>
    <x v="0"/>
    <x v="3"/>
    <x v="0"/>
    <m/>
  </r>
  <r>
    <n v="193895"/>
    <x v="0"/>
    <x v="1"/>
    <x v="0"/>
    <x v="0"/>
    <x v="4"/>
    <x v="83"/>
    <x v="0"/>
    <x v="0"/>
    <s v="Trasferimento"/>
    <x v="0"/>
    <x v="3"/>
    <x v="0"/>
    <m/>
  </r>
  <r>
    <n v="120979"/>
    <x v="0"/>
    <x v="0"/>
    <x v="0"/>
    <x v="0"/>
    <x v="4"/>
    <x v="83"/>
    <x v="0"/>
    <x v="1"/>
    <s v="Trasferimento"/>
    <x v="0"/>
    <x v="3"/>
    <x v="0"/>
    <m/>
  </r>
  <r>
    <n v="25363"/>
    <x v="0"/>
    <x v="0"/>
    <x v="0"/>
    <x v="0"/>
    <x v="4"/>
    <x v="83"/>
    <x v="0"/>
    <x v="0"/>
    <s v="Trasferimento"/>
    <x v="0"/>
    <x v="0"/>
    <x v="0"/>
    <m/>
  </r>
  <r>
    <n v="150257"/>
    <x v="0"/>
    <x v="0"/>
    <x v="0"/>
    <x v="0"/>
    <x v="4"/>
    <x v="83"/>
    <x v="0"/>
    <x v="0"/>
    <s v="Trasferimento"/>
    <x v="0"/>
    <x v="0"/>
    <x v="0"/>
    <m/>
  </r>
  <r>
    <n v="47200"/>
    <x v="0"/>
    <x v="0"/>
    <x v="0"/>
    <x v="0"/>
    <x v="8"/>
    <x v="173"/>
    <x v="0"/>
    <x v="0"/>
    <s v="Trasferimento"/>
    <x v="0"/>
    <x v="3"/>
    <x v="0"/>
    <m/>
  </r>
  <r>
    <n v="22017"/>
    <x v="0"/>
    <x v="0"/>
    <x v="0"/>
    <x v="0"/>
    <x v="8"/>
    <x v="173"/>
    <x v="0"/>
    <x v="0"/>
    <s v="Trasferimento"/>
    <x v="0"/>
    <x v="4"/>
    <x v="0"/>
    <m/>
  </r>
  <r>
    <n v="100199"/>
    <x v="0"/>
    <x v="0"/>
    <x v="2"/>
    <x v="0"/>
    <x v="2"/>
    <x v="292"/>
    <x v="0"/>
    <x v="1"/>
    <s v="Trasferimento"/>
    <x v="1"/>
    <x v="0"/>
    <x v="0"/>
    <m/>
  </r>
  <r>
    <n v="49134"/>
    <x v="0"/>
    <x v="0"/>
    <x v="0"/>
    <x v="0"/>
    <x v="4"/>
    <x v="83"/>
    <x v="0"/>
    <x v="0"/>
    <s v="Trasferimento"/>
    <x v="0"/>
    <x v="0"/>
    <x v="0"/>
    <m/>
  </r>
  <r>
    <n v="171489"/>
    <x v="0"/>
    <x v="1"/>
    <x v="0"/>
    <x v="0"/>
    <x v="4"/>
    <x v="83"/>
    <x v="0"/>
    <x v="0"/>
    <s v="Trasferimento"/>
    <x v="0"/>
    <x v="3"/>
    <x v="0"/>
    <m/>
  </r>
  <r>
    <n v="15138"/>
    <x v="0"/>
    <x v="0"/>
    <x v="0"/>
    <x v="1"/>
    <x v="2"/>
    <x v="292"/>
    <x v="0"/>
    <x v="1"/>
    <s v="Trasferimento"/>
    <x v="1"/>
    <x v="4"/>
    <x v="0"/>
    <m/>
  </r>
  <r>
    <n v="154321"/>
    <x v="0"/>
    <x v="0"/>
    <x v="0"/>
    <x v="0"/>
    <x v="15"/>
    <x v="72"/>
    <x v="0"/>
    <x v="0"/>
    <s v="Trasferimento"/>
    <x v="1"/>
    <x v="0"/>
    <x v="0"/>
    <m/>
  </r>
  <r>
    <n v="40734"/>
    <x v="0"/>
    <x v="0"/>
    <x v="0"/>
    <x v="0"/>
    <x v="7"/>
    <x v="202"/>
    <x v="0"/>
    <x v="0"/>
    <s v="Trasferimento"/>
    <x v="1"/>
    <x v="3"/>
    <x v="0"/>
    <m/>
  </r>
  <r>
    <n v="151382"/>
    <x v="0"/>
    <x v="0"/>
    <x v="0"/>
    <x v="0"/>
    <x v="7"/>
    <x v="202"/>
    <x v="0"/>
    <x v="1"/>
    <s v="Trasferimento"/>
    <x v="1"/>
    <x v="0"/>
    <x v="0"/>
    <m/>
  </r>
  <r>
    <n v="151388"/>
    <x v="0"/>
    <x v="0"/>
    <x v="0"/>
    <x v="0"/>
    <x v="7"/>
    <x v="202"/>
    <x v="0"/>
    <x v="0"/>
    <s v="Trasferimento"/>
    <x v="1"/>
    <x v="0"/>
    <x v="0"/>
    <m/>
  </r>
  <r>
    <n v="141430"/>
    <x v="0"/>
    <x v="0"/>
    <x v="0"/>
    <x v="0"/>
    <x v="7"/>
    <x v="202"/>
    <x v="0"/>
    <x v="0"/>
    <s v="Trasferimento"/>
    <x v="1"/>
    <x v="1"/>
    <x v="0"/>
    <m/>
  </r>
  <r>
    <n v="139020"/>
    <x v="0"/>
    <x v="0"/>
    <x v="0"/>
    <x v="1"/>
    <x v="7"/>
    <x v="67"/>
    <x v="0"/>
    <x v="0"/>
    <s v="Trasferimento"/>
    <x v="0"/>
    <x v="3"/>
    <x v="0"/>
    <m/>
  </r>
  <r>
    <n v="140635"/>
    <x v="0"/>
    <x v="0"/>
    <x v="0"/>
    <x v="1"/>
    <x v="7"/>
    <x v="67"/>
    <x v="0"/>
    <x v="1"/>
    <s v="Trasferimento"/>
    <x v="0"/>
    <x v="3"/>
    <x v="0"/>
    <m/>
  </r>
  <r>
    <n v="104588"/>
    <x v="0"/>
    <x v="0"/>
    <x v="0"/>
    <x v="0"/>
    <x v="7"/>
    <x v="67"/>
    <x v="0"/>
    <x v="0"/>
    <s v="Trasferimento"/>
    <x v="0"/>
    <x v="4"/>
    <x v="0"/>
    <m/>
  </r>
  <r>
    <n v="127048"/>
    <x v="0"/>
    <x v="0"/>
    <x v="0"/>
    <x v="0"/>
    <x v="7"/>
    <x v="67"/>
    <x v="0"/>
    <x v="0"/>
    <s v="Trasferimento"/>
    <x v="0"/>
    <x v="0"/>
    <x v="0"/>
    <m/>
  </r>
  <r>
    <n v="198646"/>
    <x v="0"/>
    <x v="0"/>
    <x v="0"/>
    <x v="0"/>
    <x v="11"/>
    <x v="333"/>
    <x v="0"/>
    <x v="0"/>
    <s v="Trasferimento"/>
    <x v="0"/>
    <x v="0"/>
    <x v="0"/>
    <m/>
  </r>
  <r>
    <n v="182010"/>
    <x v="1"/>
    <x v="0"/>
    <x v="0"/>
    <x v="0"/>
    <x v="7"/>
    <x v="293"/>
    <x v="0"/>
    <x v="1"/>
    <s v="Trasferimento"/>
    <x v="1"/>
    <x v="5"/>
    <x v="0"/>
    <m/>
  </r>
  <r>
    <n v="80270"/>
    <x v="0"/>
    <x v="0"/>
    <x v="0"/>
    <x v="0"/>
    <x v="0"/>
    <x v="100"/>
    <x v="0"/>
    <x v="1"/>
    <s v="Trasferimento"/>
    <x v="0"/>
    <x v="3"/>
    <x v="0"/>
    <m/>
  </r>
  <r>
    <n v="206363"/>
    <x v="0"/>
    <x v="0"/>
    <x v="0"/>
    <x v="0"/>
    <x v="11"/>
    <x v="333"/>
    <x v="0"/>
    <x v="0"/>
    <s v="Trasferimento"/>
    <x v="0"/>
    <x v="0"/>
    <x v="0"/>
    <m/>
  </r>
  <r>
    <n v="7074"/>
    <x v="0"/>
    <x v="0"/>
    <x v="2"/>
    <x v="4"/>
    <x v="11"/>
    <x v="333"/>
    <x v="0"/>
    <x v="1"/>
    <s v="Trasferimento"/>
    <x v="0"/>
    <x v="0"/>
    <x v="0"/>
    <m/>
  </r>
  <r>
    <n v="229495"/>
    <x v="0"/>
    <x v="0"/>
    <x v="0"/>
    <x v="0"/>
    <x v="11"/>
    <x v="333"/>
    <x v="0"/>
    <x v="0"/>
    <s v="Trasferimento"/>
    <x v="0"/>
    <x v="1"/>
    <x v="0"/>
    <m/>
  </r>
  <r>
    <n v="155081"/>
    <x v="0"/>
    <x v="0"/>
    <x v="0"/>
    <x v="0"/>
    <x v="4"/>
    <x v="166"/>
    <x v="0"/>
    <x v="0"/>
    <s v="Trasferimento"/>
    <x v="1"/>
    <x v="0"/>
    <x v="0"/>
    <m/>
  </r>
  <r>
    <n v="46984"/>
    <x v="0"/>
    <x v="0"/>
    <x v="0"/>
    <x v="0"/>
    <x v="7"/>
    <x v="211"/>
    <x v="0"/>
    <x v="0"/>
    <s v="Trasferimento"/>
    <x v="1"/>
    <x v="4"/>
    <x v="0"/>
    <m/>
  </r>
  <r>
    <n v="84371"/>
    <x v="0"/>
    <x v="0"/>
    <x v="0"/>
    <x v="0"/>
    <x v="11"/>
    <x v="244"/>
    <x v="0"/>
    <x v="0"/>
    <s v="Trasferimento"/>
    <x v="0"/>
    <x v="4"/>
    <x v="0"/>
    <m/>
  </r>
  <r>
    <n v="128355"/>
    <x v="0"/>
    <x v="0"/>
    <x v="0"/>
    <x v="0"/>
    <x v="7"/>
    <x v="395"/>
    <x v="0"/>
    <x v="1"/>
    <s v="Trasferimento"/>
    <x v="0"/>
    <x v="4"/>
    <x v="0"/>
    <m/>
  </r>
  <r>
    <n v="228513"/>
    <x v="0"/>
    <x v="0"/>
    <x v="0"/>
    <x v="0"/>
    <x v="1"/>
    <x v="308"/>
    <x v="0"/>
    <x v="0"/>
    <s v="Trasferimento"/>
    <x v="0"/>
    <x v="0"/>
    <x v="0"/>
    <m/>
  </r>
  <r>
    <n v="47975"/>
    <x v="0"/>
    <x v="0"/>
    <x v="0"/>
    <x v="0"/>
    <x v="1"/>
    <x v="308"/>
    <x v="0"/>
    <x v="0"/>
    <s v="Trasferimento"/>
    <x v="0"/>
    <x v="3"/>
    <x v="0"/>
    <m/>
  </r>
  <r>
    <n v="228514"/>
    <x v="0"/>
    <x v="0"/>
    <x v="0"/>
    <x v="1"/>
    <x v="1"/>
    <x v="308"/>
    <x v="0"/>
    <x v="0"/>
    <s v="Trasferimento"/>
    <x v="0"/>
    <x v="0"/>
    <x v="0"/>
    <m/>
  </r>
  <r>
    <n v="198845"/>
    <x v="0"/>
    <x v="0"/>
    <x v="0"/>
    <x v="0"/>
    <x v="1"/>
    <x v="308"/>
    <x v="0"/>
    <x v="0"/>
    <s v="Trasferimento"/>
    <x v="0"/>
    <x v="1"/>
    <x v="0"/>
    <m/>
  </r>
  <r>
    <n v="151627"/>
    <x v="0"/>
    <x v="0"/>
    <x v="0"/>
    <x v="0"/>
    <x v="1"/>
    <x v="308"/>
    <x v="0"/>
    <x v="0"/>
    <s v="Trasferimento"/>
    <x v="0"/>
    <x v="0"/>
    <x v="0"/>
    <m/>
  </r>
  <r>
    <n v="149153"/>
    <x v="0"/>
    <x v="0"/>
    <x v="2"/>
    <x v="1"/>
    <x v="7"/>
    <x v="44"/>
    <x v="0"/>
    <x v="0"/>
    <s v="Trasferimento"/>
    <x v="1"/>
    <x v="1"/>
    <x v="0"/>
    <m/>
  </r>
  <r>
    <n v="71967"/>
    <x v="0"/>
    <x v="0"/>
    <x v="0"/>
    <x v="0"/>
    <x v="7"/>
    <x v="44"/>
    <x v="0"/>
    <x v="0"/>
    <s v="Trasferimento"/>
    <x v="1"/>
    <x v="0"/>
    <x v="0"/>
    <m/>
  </r>
  <r>
    <n v="188718"/>
    <x v="0"/>
    <x v="0"/>
    <x v="2"/>
    <x v="0"/>
    <x v="7"/>
    <x v="9"/>
    <x v="0"/>
    <x v="1"/>
    <s v="Trasferimento"/>
    <x v="0"/>
    <x v="0"/>
    <x v="0"/>
    <m/>
  </r>
  <r>
    <n v="144706"/>
    <x v="0"/>
    <x v="0"/>
    <x v="2"/>
    <x v="4"/>
    <x v="7"/>
    <x v="9"/>
    <x v="0"/>
    <x v="0"/>
    <s v="Trasferimento"/>
    <x v="0"/>
    <x v="1"/>
    <x v="0"/>
    <m/>
  </r>
  <r>
    <n v="201879"/>
    <x v="0"/>
    <x v="0"/>
    <x v="0"/>
    <x v="0"/>
    <x v="7"/>
    <x v="9"/>
    <x v="0"/>
    <x v="0"/>
    <s v="Trasferimento"/>
    <x v="0"/>
    <x v="0"/>
    <x v="0"/>
    <m/>
  </r>
  <r>
    <n v="201878"/>
    <x v="0"/>
    <x v="0"/>
    <x v="0"/>
    <x v="0"/>
    <x v="7"/>
    <x v="9"/>
    <x v="0"/>
    <x v="0"/>
    <s v="Trasferimento"/>
    <x v="0"/>
    <x v="0"/>
    <x v="0"/>
    <m/>
  </r>
  <r>
    <n v="164988"/>
    <x v="0"/>
    <x v="0"/>
    <x v="0"/>
    <x v="0"/>
    <x v="11"/>
    <x v="189"/>
    <x v="0"/>
    <x v="0"/>
    <s v="Trasferimento"/>
    <x v="1"/>
    <x v="0"/>
    <x v="0"/>
    <m/>
  </r>
  <r>
    <n v="215723"/>
    <x v="0"/>
    <x v="0"/>
    <x v="0"/>
    <x v="1"/>
    <x v="8"/>
    <x v="246"/>
    <x v="0"/>
    <x v="0"/>
    <s v="Trasferimento"/>
    <x v="1"/>
    <x v="1"/>
    <x v="0"/>
    <m/>
  </r>
  <r>
    <n v="215724"/>
    <x v="0"/>
    <x v="0"/>
    <x v="0"/>
    <x v="1"/>
    <x v="8"/>
    <x v="246"/>
    <x v="0"/>
    <x v="0"/>
    <s v="Trasferimento"/>
    <x v="1"/>
    <x v="3"/>
    <x v="0"/>
    <m/>
  </r>
  <r>
    <n v="227528"/>
    <x v="1"/>
    <x v="0"/>
    <x v="0"/>
    <x v="1"/>
    <x v="2"/>
    <x v="346"/>
    <x v="0"/>
    <x v="0"/>
    <s v="Trasferimento"/>
    <x v="0"/>
    <x v="7"/>
    <x v="0"/>
    <m/>
  </r>
  <r>
    <n v="87326"/>
    <x v="0"/>
    <x v="0"/>
    <x v="0"/>
    <x v="0"/>
    <x v="8"/>
    <x v="112"/>
    <x v="0"/>
    <x v="0"/>
    <s v="Trasferimento"/>
    <x v="1"/>
    <x v="1"/>
    <x v="0"/>
    <m/>
  </r>
  <r>
    <n v="116539"/>
    <x v="0"/>
    <x v="0"/>
    <x v="0"/>
    <x v="0"/>
    <x v="1"/>
    <x v="48"/>
    <x v="0"/>
    <x v="0"/>
    <s v="Trasferimento"/>
    <x v="1"/>
    <x v="4"/>
    <x v="0"/>
    <m/>
  </r>
  <r>
    <n v="99899"/>
    <x v="0"/>
    <x v="0"/>
    <x v="0"/>
    <x v="0"/>
    <x v="1"/>
    <x v="48"/>
    <x v="0"/>
    <x v="0"/>
    <s v="Trasferimento"/>
    <x v="1"/>
    <x v="3"/>
    <x v="0"/>
    <m/>
  </r>
  <r>
    <n v="152597"/>
    <x v="0"/>
    <x v="0"/>
    <x v="0"/>
    <x v="0"/>
    <x v="1"/>
    <x v="48"/>
    <x v="0"/>
    <x v="0"/>
    <s v="Trasferimento"/>
    <x v="1"/>
    <x v="0"/>
    <x v="0"/>
    <m/>
  </r>
  <r>
    <n v="158044"/>
    <x v="0"/>
    <x v="0"/>
    <x v="0"/>
    <x v="0"/>
    <x v="8"/>
    <x v="113"/>
    <x v="0"/>
    <x v="0"/>
    <s v="Trasferimento"/>
    <x v="0"/>
    <x v="0"/>
    <x v="0"/>
    <m/>
  </r>
  <r>
    <n v="80963"/>
    <x v="0"/>
    <x v="1"/>
    <x v="2"/>
    <x v="1"/>
    <x v="8"/>
    <x v="222"/>
    <x v="0"/>
    <x v="0"/>
    <s v="Trasferimento"/>
    <x v="1"/>
    <x v="1"/>
    <x v="0"/>
    <m/>
  </r>
  <r>
    <n v="117415"/>
    <x v="0"/>
    <x v="0"/>
    <x v="2"/>
    <x v="0"/>
    <x v="7"/>
    <x v="41"/>
    <x v="0"/>
    <x v="0"/>
    <s v="Trasferimento"/>
    <x v="1"/>
    <x v="0"/>
    <x v="0"/>
    <m/>
  </r>
  <r>
    <n v="95795"/>
    <x v="0"/>
    <x v="0"/>
    <x v="0"/>
    <x v="0"/>
    <x v="1"/>
    <x v="324"/>
    <x v="0"/>
    <x v="0"/>
    <s v="Trasferimento"/>
    <x v="1"/>
    <x v="3"/>
    <x v="0"/>
    <m/>
  </r>
  <r>
    <n v="110328"/>
    <x v="0"/>
    <x v="0"/>
    <x v="0"/>
    <x v="0"/>
    <x v="1"/>
    <x v="324"/>
    <x v="0"/>
    <x v="0"/>
    <s v="Trasferimento"/>
    <x v="1"/>
    <x v="0"/>
    <x v="0"/>
    <m/>
  </r>
  <r>
    <n v="162933"/>
    <x v="0"/>
    <x v="0"/>
    <x v="0"/>
    <x v="0"/>
    <x v="2"/>
    <x v="5"/>
    <x v="0"/>
    <x v="0"/>
    <s v="Trasferimento"/>
    <x v="1"/>
    <x v="0"/>
    <x v="0"/>
    <m/>
  </r>
  <r>
    <n v="204889"/>
    <x v="0"/>
    <x v="0"/>
    <x v="0"/>
    <x v="0"/>
    <x v="1"/>
    <x v="324"/>
    <x v="0"/>
    <x v="0"/>
    <s v="Trasferimento"/>
    <x v="1"/>
    <x v="3"/>
    <x v="0"/>
    <m/>
  </r>
  <r>
    <n v="210592"/>
    <x v="0"/>
    <x v="0"/>
    <x v="0"/>
    <x v="0"/>
    <x v="2"/>
    <x v="5"/>
    <x v="0"/>
    <x v="0"/>
    <s v="Trasferimento"/>
    <x v="1"/>
    <x v="0"/>
    <x v="0"/>
    <m/>
  </r>
  <r>
    <n v="180915"/>
    <x v="0"/>
    <x v="0"/>
    <x v="0"/>
    <x v="0"/>
    <x v="2"/>
    <x v="5"/>
    <x v="0"/>
    <x v="1"/>
    <s v="Trasferimento"/>
    <x v="1"/>
    <x v="0"/>
    <x v="0"/>
    <m/>
  </r>
  <r>
    <n v="212703"/>
    <x v="0"/>
    <x v="0"/>
    <x v="0"/>
    <x v="1"/>
    <x v="2"/>
    <x v="5"/>
    <x v="0"/>
    <x v="1"/>
    <s v="Trasferimento"/>
    <x v="1"/>
    <x v="3"/>
    <x v="0"/>
    <m/>
  </r>
  <r>
    <n v="230480"/>
    <x v="1"/>
    <x v="0"/>
    <x v="0"/>
    <x v="0"/>
    <x v="2"/>
    <x v="5"/>
    <x v="0"/>
    <x v="0"/>
    <s v="Trasferimento"/>
    <x v="1"/>
    <x v="7"/>
    <x v="0"/>
    <m/>
  </r>
  <r>
    <n v="114475"/>
    <x v="0"/>
    <x v="0"/>
    <x v="0"/>
    <x v="0"/>
    <x v="1"/>
    <x v="324"/>
    <x v="0"/>
    <x v="1"/>
    <s v="Trasferimento"/>
    <x v="1"/>
    <x v="1"/>
    <x v="0"/>
    <m/>
  </r>
  <r>
    <n v="104098"/>
    <x v="0"/>
    <x v="0"/>
    <x v="2"/>
    <x v="4"/>
    <x v="1"/>
    <x v="48"/>
    <x v="0"/>
    <x v="0"/>
    <s v="Trasferimento"/>
    <x v="1"/>
    <x v="0"/>
    <x v="0"/>
    <m/>
  </r>
  <r>
    <n v="104099"/>
    <x v="0"/>
    <x v="0"/>
    <x v="0"/>
    <x v="0"/>
    <x v="1"/>
    <x v="48"/>
    <x v="0"/>
    <x v="0"/>
    <s v="Trasferimento"/>
    <x v="1"/>
    <x v="4"/>
    <x v="0"/>
    <m/>
  </r>
  <r>
    <n v="155840"/>
    <x v="1"/>
    <x v="0"/>
    <x v="0"/>
    <x v="0"/>
    <x v="11"/>
    <x v="126"/>
    <x v="0"/>
    <x v="0"/>
    <s v="Trasferimento"/>
    <x v="1"/>
    <x v="6"/>
    <x v="0"/>
    <s v="B"/>
  </r>
  <r>
    <n v="205185"/>
    <x v="0"/>
    <x v="0"/>
    <x v="0"/>
    <x v="1"/>
    <x v="11"/>
    <x v="143"/>
    <x v="0"/>
    <x v="0"/>
    <s v="Trasferimento"/>
    <x v="1"/>
    <x v="0"/>
    <x v="0"/>
    <m/>
  </r>
  <r>
    <n v="141424"/>
    <x v="0"/>
    <x v="0"/>
    <x v="0"/>
    <x v="0"/>
    <x v="11"/>
    <x v="143"/>
    <x v="0"/>
    <x v="0"/>
    <s v="Trasferimento"/>
    <x v="1"/>
    <x v="4"/>
    <x v="0"/>
    <m/>
  </r>
  <r>
    <n v="131342"/>
    <x v="0"/>
    <x v="0"/>
    <x v="0"/>
    <x v="0"/>
    <x v="11"/>
    <x v="143"/>
    <x v="0"/>
    <x v="0"/>
    <s v="Trasferimento"/>
    <x v="1"/>
    <x v="0"/>
    <x v="0"/>
    <m/>
  </r>
  <r>
    <n v="29695"/>
    <x v="0"/>
    <x v="0"/>
    <x v="0"/>
    <x v="0"/>
    <x v="11"/>
    <x v="143"/>
    <x v="0"/>
    <x v="0"/>
    <s v="Trasferimento"/>
    <x v="1"/>
    <x v="4"/>
    <x v="0"/>
    <m/>
  </r>
  <r>
    <n v="106916"/>
    <x v="0"/>
    <x v="0"/>
    <x v="0"/>
    <x v="0"/>
    <x v="11"/>
    <x v="143"/>
    <x v="0"/>
    <x v="1"/>
    <s v="Trasferimento"/>
    <x v="1"/>
    <x v="4"/>
    <x v="0"/>
    <m/>
  </r>
  <r>
    <n v="209314"/>
    <x v="0"/>
    <x v="0"/>
    <x v="0"/>
    <x v="1"/>
    <x v="11"/>
    <x v="143"/>
    <x v="0"/>
    <x v="0"/>
    <s v="Trasferimento"/>
    <x v="1"/>
    <x v="0"/>
    <x v="0"/>
    <m/>
  </r>
  <r>
    <n v="69858"/>
    <x v="0"/>
    <x v="0"/>
    <x v="0"/>
    <x v="0"/>
    <x v="11"/>
    <x v="143"/>
    <x v="0"/>
    <x v="0"/>
    <s v="Trasferimento"/>
    <x v="1"/>
    <x v="0"/>
    <x v="0"/>
    <m/>
  </r>
  <r>
    <n v="225698"/>
    <x v="0"/>
    <x v="0"/>
    <x v="0"/>
    <x v="1"/>
    <x v="11"/>
    <x v="143"/>
    <x v="0"/>
    <x v="0"/>
    <s v="Trasferimento"/>
    <x v="1"/>
    <x v="3"/>
    <x v="0"/>
    <m/>
  </r>
  <r>
    <n v="104870"/>
    <x v="0"/>
    <x v="0"/>
    <x v="0"/>
    <x v="0"/>
    <x v="11"/>
    <x v="143"/>
    <x v="0"/>
    <x v="0"/>
    <s v="Trasferimento"/>
    <x v="1"/>
    <x v="1"/>
    <x v="0"/>
    <m/>
  </r>
  <r>
    <n v="163209"/>
    <x v="0"/>
    <x v="0"/>
    <x v="0"/>
    <x v="0"/>
    <x v="11"/>
    <x v="143"/>
    <x v="0"/>
    <x v="0"/>
    <s v="Trasferimento"/>
    <x v="1"/>
    <x v="0"/>
    <x v="0"/>
    <m/>
  </r>
  <r>
    <n v="207318"/>
    <x v="0"/>
    <x v="0"/>
    <x v="0"/>
    <x v="0"/>
    <x v="11"/>
    <x v="143"/>
    <x v="0"/>
    <x v="0"/>
    <s v="Trasferimento"/>
    <x v="1"/>
    <x v="0"/>
    <x v="0"/>
    <m/>
  </r>
  <r>
    <n v="175119"/>
    <x v="0"/>
    <x v="0"/>
    <x v="2"/>
    <x v="0"/>
    <x v="11"/>
    <x v="143"/>
    <x v="0"/>
    <x v="0"/>
    <s v="Trasferimento"/>
    <x v="1"/>
    <x v="0"/>
    <x v="0"/>
    <m/>
  </r>
  <r>
    <n v="152590"/>
    <x v="0"/>
    <x v="0"/>
    <x v="0"/>
    <x v="0"/>
    <x v="11"/>
    <x v="143"/>
    <x v="0"/>
    <x v="1"/>
    <s v="Trasferimento"/>
    <x v="1"/>
    <x v="4"/>
    <x v="0"/>
    <m/>
  </r>
  <r>
    <n v="195203"/>
    <x v="0"/>
    <x v="0"/>
    <x v="0"/>
    <x v="0"/>
    <x v="11"/>
    <x v="143"/>
    <x v="0"/>
    <x v="0"/>
    <s v="Trasferimento"/>
    <x v="1"/>
    <x v="0"/>
    <x v="0"/>
    <m/>
  </r>
  <r>
    <n v="209317"/>
    <x v="0"/>
    <x v="0"/>
    <x v="0"/>
    <x v="1"/>
    <x v="11"/>
    <x v="143"/>
    <x v="0"/>
    <x v="0"/>
    <s v="Trasferimento"/>
    <x v="1"/>
    <x v="3"/>
    <x v="0"/>
    <m/>
  </r>
  <r>
    <n v="222344"/>
    <x v="0"/>
    <x v="0"/>
    <x v="0"/>
    <x v="1"/>
    <x v="11"/>
    <x v="143"/>
    <x v="0"/>
    <x v="0"/>
    <s v="Trasferimento"/>
    <x v="1"/>
    <x v="0"/>
    <x v="0"/>
    <m/>
  </r>
  <r>
    <n v="144771"/>
    <x v="0"/>
    <x v="0"/>
    <x v="0"/>
    <x v="0"/>
    <x v="11"/>
    <x v="143"/>
    <x v="0"/>
    <x v="0"/>
    <s v="Trasferimento"/>
    <x v="1"/>
    <x v="1"/>
    <x v="0"/>
    <m/>
  </r>
  <r>
    <n v="84692"/>
    <x v="0"/>
    <x v="0"/>
    <x v="0"/>
    <x v="0"/>
    <x v="11"/>
    <x v="143"/>
    <x v="0"/>
    <x v="1"/>
    <s v="Trasferimento"/>
    <x v="1"/>
    <x v="3"/>
    <x v="0"/>
    <m/>
  </r>
  <r>
    <n v="86048"/>
    <x v="0"/>
    <x v="0"/>
    <x v="0"/>
    <x v="0"/>
    <x v="11"/>
    <x v="371"/>
    <x v="0"/>
    <x v="0"/>
    <s v="Trasferimento"/>
    <x v="1"/>
    <x v="4"/>
    <x v="0"/>
    <m/>
  </r>
  <r>
    <n v="40990"/>
    <x v="0"/>
    <x v="0"/>
    <x v="0"/>
    <x v="0"/>
    <x v="4"/>
    <x v="338"/>
    <x v="0"/>
    <x v="0"/>
    <s v="Trasferimento"/>
    <x v="1"/>
    <x v="0"/>
    <x v="0"/>
    <m/>
  </r>
  <r>
    <n v="226055"/>
    <x v="0"/>
    <x v="0"/>
    <x v="0"/>
    <x v="0"/>
    <x v="4"/>
    <x v="236"/>
    <x v="0"/>
    <x v="0"/>
    <s v="Trasferimento"/>
    <x v="1"/>
    <x v="0"/>
    <x v="0"/>
    <m/>
  </r>
  <r>
    <n v="226056"/>
    <x v="0"/>
    <x v="0"/>
    <x v="0"/>
    <x v="0"/>
    <x v="4"/>
    <x v="236"/>
    <x v="0"/>
    <x v="0"/>
    <s v="Trasferimento"/>
    <x v="1"/>
    <x v="0"/>
    <x v="0"/>
    <m/>
  </r>
  <r>
    <n v="231594"/>
    <x v="1"/>
    <x v="0"/>
    <x v="0"/>
    <x v="0"/>
    <x v="4"/>
    <x v="236"/>
    <x v="0"/>
    <x v="0"/>
    <s v="Trasferimento"/>
    <x v="1"/>
    <x v="7"/>
    <x v="0"/>
    <m/>
  </r>
  <r>
    <n v="58310"/>
    <x v="0"/>
    <x v="0"/>
    <x v="0"/>
    <x v="0"/>
    <x v="13"/>
    <x v="39"/>
    <x v="0"/>
    <x v="0"/>
    <s v="Trasferimento"/>
    <x v="0"/>
    <x v="4"/>
    <x v="0"/>
    <m/>
  </r>
  <r>
    <n v="56867"/>
    <x v="0"/>
    <x v="0"/>
    <x v="0"/>
    <x v="0"/>
    <x v="13"/>
    <x v="39"/>
    <x v="0"/>
    <x v="0"/>
    <s v="Trasferimento"/>
    <x v="0"/>
    <x v="4"/>
    <x v="0"/>
    <m/>
  </r>
  <r>
    <n v="175159"/>
    <x v="0"/>
    <x v="0"/>
    <x v="0"/>
    <x v="0"/>
    <x v="7"/>
    <x v="275"/>
    <x v="0"/>
    <x v="0"/>
    <s v="Trasferimento"/>
    <x v="0"/>
    <x v="0"/>
    <x v="0"/>
    <m/>
  </r>
  <r>
    <n v="96001"/>
    <x v="0"/>
    <x v="0"/>
    <x v="0"/>
    <x v="0"/>
    <x v="8"/>
    <x v="92"/>
    <x v="0"/>
    <x v="1"/>
    <s v="Trasferimento"/>
    <x v="1"/>
    <x v="3"/>
    <x v="0"/>
    <m/>
  </r>
  <r>
    <n v="200800"/>
    <x v="0"/>
    <x v="0"/>
    <x v="0"/>
    <x v="0"/>
    <x v="8"/>
    <x v="92"/>
    <x v="0"/>
    <x v="1"/>
    <s v="Trasferimento"/>
    <x v="1"/>
    <x v="4"/>
    <x v="0"/>
    <m/>
  </r>
  <r>
    <n v="96003"/>
    <x v="0"/>
    <x v="0"/>
    <x v="2"/>
    <x v="0"/>
    <x v="8"/>
    <x v="92"/>
    <x v="0"/>
    <x v="0"/>
    <s v="Trasferimento"/>
    <x v="1"/>
    <x v="3"/>
    <x v="0"/>
    <m/>
  </r>
  <r>
    <n v="226415"/>
    <x v="0"/>
    <x v="0"/>
    <x v="0"/>
    <x v="0"/>
    <x v="8"/>
    <x v="92"/>
    <x v="0"/>
    <x v="0"/>
    <s v="Trasferimento"/>
    <x v="1"/>
    <x v="0"/>
    <x v="0"/>
    <m/>
  </r>
  <r>
    <n v="201310"/>
    <x v="0"/>
    <x v="0"/>
    <x v="0"/>
    <x v="0"/>
    <x v="8"/>
    <x v="92"/>
    <x v="0"/>
    <x v="0"/>
    <s v="Trasferimento"/>
    <x v="1"/>
    <x v="0"/>
    <x v="0"/>
    <m/>
  </r>
  <r>
    <n v="122804"/>
    <x v="0"/>
    <x v="0"/>
    <x v="0"/>
    <x v="0"/>
    <x v="9"/>
    <x v="117"/>
    <x v="0"/>
    <x v="0"/>
    <s v="Trasferimento"/>
    <x v="1"/>
    <x v="4"/>
    <x v="0"/>
    <m/>
  </r>
  <r>
    <n v="151057"/>
    <x v="0"/>
    <x v="0"/>
    <x v="0"/>
    <x v="0"/>
    <x v="9"/>
    <x v="117"/>
    <x v="0"/>
    <x v="1"/>
    <s v="Trasferimento"/>
    <x v="1"/>
    <x v="3"/>
    <x v="0"/>
    <m/>
  </r>
  <r>
    <n v="17680"/>
    <x v="0"/>
    <x v="0"/>
    <x v="0"/>
    <x v="0"/>
    <x v="9"/>
    <x v="117"/>
    <x v="0"/>
    <x v="1"/>
    <s v="Trasferimento"/>
    <x v="1"/>
    <x v="4"/>
    <x v="0"/>
    <m/>
  </r>
  <r>
    <n v="140719"/>
    <x v="0"/>
    <x v="0"/>
    <x v="0"/>
    <x v="0"/>
    <x v="8"/>
    <x v="127"/>
    <x v="0"/>
    <x v="0"/>
    <s v="Trasferimento"/>
    <x v="1"/>
    <x v="0"/>
    <x v="0"/>
    <m/>
  </r>
  <r>
    <n v="31271"/>
    <x v="0"/>
    <x v="0"/>
    <x v="2"/>
    <x v="0"/>
    <x v="8"/>
    <x v="127"/>
    <x v="0"/>
    <x v="0"/>
    <s v="Trasferimento"/>
    <x v="1"/>
    <x v="3"/>
    <x v="0"/>
    <m/>
  </r>
  <r>
    <n v="153950"/>
    <x v="0"/>
    <x v="0"/>
    <x v="0"/>
    <x v="0"/>
    <x v="8"/>
    <x v="127"/>
    <x v="0"/>
    <x v="1"/>
    <s v="Trasferimento"/>
    <x v="1"/>
    <x v="3"/>
    <x v="0"/>
    <m/>
  </r>
  <r>
    <n v="143151"/>
    <x v="0"/>
    <x v="0"/>
    <x v="0"/>
    <x v="0"/>
    <x v="8"/>
    <x v="127"/>
    <x v="0"/>
    <x v="0"/>
    <s v="Trasferimento"/>
    <x v="1"/>
    <x v="0"/>
    <x v="0"/>
    <m/>
  </r>
  <r>
    <n v="163419"/>
    <x v="0"/>
    <x v="0"/>
    <x v="0"/>
    <x v="0"/>
    <x v="8"/>
    <x v="127"/>
    <x v="0"/>
    <x v="1"/>
    <s v="Trasferimento"/>
    <x v="1"/>
    <x v="3"/>
    <x v="0"/>
    <m/>
  </r>
  <r>
    <n v="112409"/>
    <x v="0"/>
    <x v="0"/>
    <x v="0"/>
    <x v="0"/>
    <x v="8"/>
    <x v="127"/>
    <x v="0"/>
    <x v="0"/>
    <s v="Trasferimento"/>
    <x v="1"/>
    <x v="4"/>
    <x v="0"/>
    <m/>
  </r>
  <r>
    <n v="156097"/>
    <x v="0"/>
    <x v="0"/>
    <x v="0"/>
    <x v="0"/>
    <x v="8"/>
    <x v="127"/>
    <x v="0"/>
    <x v="0"/>
    <s v="Trasferimento"/>
    <x v="1"/>
    <x v="0"/>
    <x v="0"/>
    <m/>
  </r>
  <r>
    <n v="215144"/>
    <x v="0"/>
    <x v="0"/>
    <x v="0"/>
    <x v="0"/>
    <x v="7"/>
    <x v="11"/>
    <x v="0"/>
    <x v="1"/>
    <s v="Trasferimento"/>
    <x v="1"/>
    <x v="0"/>
    <x v="0"/>
    <m/>
  </r>
  <r>
    <n v="215143"/>
    <x v="0"/>
    <x v="0"/>
    <x v="0"/>
    <x v="0"/>
    <x v="7"/>
    <x v="11"/>
    <x v="0"/>
    <x v="0"/>
    <s v="Trasferimento"/>
    <x v="1"/>
    <x v="0"/>
    <x v="0"/>
    <m/>
  </r>
  <r>
    <n v="171961"/>
    <x v="0"/>
    <x v="0"/>
    <x v="0"/>
    <x v="0"/>
    <x v="7"/>
    <x v="11"/>
    <x v="0"/>
    <x v="1"/>
    <s v="Trasferimento"/>
    <x v="1"/>
    <x v="3"/>
    <x v="0"/>
    <m/>
  </r>
  <r>
    <n v="167652"/>
    <x v="0"/>
    <x v="0"/>
    <x v="0"/>
    <x v="0"/>
    <x v="7"/>
    <x v="11"/>
    <x v="0"/>
    <x v="0"/>
    <s v="Trasferimento"/>
    <x v="1"/>
    <x v="0"/>
    <x v="0"/>
    <m/>
  </r>
  <r>
    <n v="178365"/>
    <x v="0"/>
    <x v="0"/>
    <x v="0"/>
    <x v="0"/>
    <x v="8"/>
    <x v="62"/>
    <x v="0"/>
    <x v="0"/>
    <s v="Trasferimento"/>
    <x v="1"/>
    <x v="3"/>
    <x v="0"/>
    <m/>
  </r>
  <r>
    <n v="197945"/>
    <x v="0"/>
    <x v="0"/>
    <x v="0"/>
    <x v="1"/>
    <x v="1"/>
    <x v="108"/>
    <x v="0"/>
    <x v="0"/>
    <s v="Trasferimento"/>
    <x v="0"/>
    <x v="0"/>
    <x v="0"/>
    <m/>
  </r>
  <r>
    <n v="43573"/>
    <x v="0"/>
    <x v="0"/>
    <x v="0"/>
    <x v="0"/>
    <x v="1"/>
    <x v="108"/>
    <x v="0"/>
    <x v="0"/>
    <s v="Trasferimento"/>
    <x v="0"/>
    <x v="0"/>
    <x v="0"/>
    <m/>
  </r>
  <r>
    <n v="136980"/>
    <x v="0"/>
    <x v="0"/>
    <x v="2"/>
    <x v="1"/>
    <x v="0"/>
    <x v="76"/>
    <x v="0"/>
    <x v="1"/>
    <s v="Trasferimento"/>
    <x v="0"/>
    <x v="0"/>
    <x v="0"/>
    <m/>
  </r>
  <r>
    <n v="155621"/>
    <x v="0"/>
    <x v="0"/>
    <x v="0"/>
    <x v="0"/>
    <x v="0"/>
    <x v="76"/>
    <x v="0"/>
    <x v="1"/>
    <s v="Trasferimento"/>
    <x v="0"/>
    <x v="3"/>
    <x v="0"/>
    <m/>
  </r>
  <r>
    <n v="107366"/>
    <x v="0"/>
    <x v="0"/>
    <x v="0"/>
    <x v="0"/>
    <x v="2"/>
    <x v="251"/>
    <x v="0"/>
    <x v="0"/>
    <s v="Trasferimento"/>
    <x v="1"/>
    <x v="0"/>
    <x v="0"/>
    <m/>
  </r>
  <r>
    <n v="24575"/>
    <x v="0"/>
    <x v="0"/>
    <x v="0"/>
    <x v="0"/>
    <x v="4"/>
    <x v="144"/>
    <x v="0"/>
    <x v="1"/>
    <s v="Trasferimento"/>
    <x v="1"/>
    <x v="4"/>
    <x v="0"/>
    <m/>
  </r>
  <r>
    <n v="24573"/>
    <x v="0"/>
    <x v="0"/>
    <x v="0"/>
    <x v="0"/>
    <x v="4"/>
    <x v="144"/>
    <x v="0"/>
    <x v="0"/>
    <s v="Trasferimento"/>
    <x v="1"/>
    <x v="4"/>
    <x v="0"/>
    <m/>
  </r>
  <r>
    <n v="130794"/>
    <x v="0"/>
    <x v="0"/>
    <x v="0"/>
    <x v="0"/>
    <x v="2"/>
    <x v="251"/>
    <x v="0"/>
    <x v="0"/>
    <s v="Trasferimento"/>
    <x v="1"/>
    <x v="0"/>
    <x v="0"/>
    <m/>
  </r>
  <r>
    <n v="17726"/>
    <x v="0"/>
    <x v="0"/>
    <x v="0"/>
    <x v="0"/>
    <x v="4"/>
    <x v="144"/>
    <x v="0"/>
    <x v="1"/>
    <s v="Trasferimento"/>
    <x v="1"/>
    <x v="4"/>
    <x v="0"/>
    <m/>
  </r>
  <r>
    <n v="145201"/>
    <x v="0"/>
    <x v="0"/>
    <x v="0"/>
    <x v="0"/>
    <x v="4"/>
    <x v="144"/>
    <x v="0"/>
    <x v="1"/>
    <s v="Trasferimento"/>
    <x v="1"/>
    <x v="0"/>
    <x v="0"/>
    <m/>
  </r>
  <r>
    <n v="17749"/>
    <x v="0"/>
    <x v="0"/>
    <x v="0"/>
    <x v="0"/>
    <x v="4"/>
    <x v="144"/>
    <x v="0"/>
    <x v="0"/>
    <s v="Trasferimento"/>
    <x v="1"/>
    <x v="4"/>
    <x v="0"/>
    <m/>
  </r>
  <r>
    <n v="152917"/>
    <x v="0"/>
    <x v="0"/>
    <x v="0"/>
    <x v="0"/>
    <x v="4"/>
    <x v="144"/>
    <x v="0"/>
    <x v="0"/>
    <s v="Trasferimento"/>
    <x v="1"/>
    <x v="0"/>
    <x v="0"/>
    <m/>
  </r>
  <r>
    <n v="37770"/>
    <x v="0"/>
    <x v="0"/>
    <x v="0"/>
    <x v="0"/>
    <x v="4"/>
    <x v="144"/>
    <x v="0"/>
    <x v="0"/>
    <s v="Trasferimento"/>
    <x v="1"/>
    <x v="4"/>
    <x v="0"/>
    <m/>
  </r>
  <r>
    <n v="17854"/>
    <x v="0"/>
    <x v="0"/>
    <x v="0"/>
    <x v="0"/>
    <x v="4"/>
    <x v="144"/>
    <x v="0"/>
    <x v="0"/>
    <s v="Trasferimento"/>
    <x v="1"/>
    <x v="4"/>
    <x v="0"/>
    <m/>
  </r>
  <r>
    <n v="17856"/>
    <x v="0"/>
    <x v="0"/>
    <x v="0"/>
    <x v="0"/>
    <x v="4"/>
    <x v="144"/>
    <x v="0"/>
    <x v="1"/>
    <s v="Trasferimento"/>
    <x v="1"/>
    <x v="4"/>
    <x v="0"/>
    <m/>
  </r>
  <r>
    <n v="22398"/>
    <x v="0"/>
    <x v="0"/>
    <x v="0"/>
    <x v="0"/>
    <x v="4"/>
    <x v="144"/>
    <x v="0"/>
    <x v="0"/>
    <s v="Trasferimento"/>
    <x v="1"/>
    <x v="3"/>
    <x v="0"/>
    <m/>
  </r>
  <r>
    <n v="74668"/>
    <x v="0"/>
    <x v="0"/>
    <x v="0"/>
    <x v="0"/>
    <x v="4"/>
    <x v="144"/>
    <x v="0"/>
    <x v="1"/>
    <s v="Trasferimento"/>
    <x v="1"/>
    <x v="4"/>
    <x v="0"/>
    <m/>
  </r>
  <r>
    <n v="70496"/>
    <x v="0"/>
    <x v="0"/>
    <x v="0"/>
    <x v="0"/>
    <x v="4"/>
    <x v="144"/>
    <x v="0"/>
    <x v="0"/>
    <s v="Trasferimento"/>
    <x v="1"/>
    <x v="1"/>
    <x v="0"/>
    <m/>
  </r>
  <r>
    <n v="70495"/>
    <x v="0"/>
    <x v="0"/>
    <x v="0"/>
    <x v="0"/>
    <x v="4"/>
    <x v="144"/>
    <x v="0"/>
    <x v="1"/>
    <s v="Trasferimento"/>
    <x v="1"/>
    <x v="1"/>
    <x v="0"/>
    <m/>
  </r>
  <r>
    <n v="170628"/>
    <x v="0"/>
    <x v="0"/>
    <x v="0"/>
    <x v="0"/>
    <x v="4"/>
    <x v="144"/>
    <x v="0"/>
    <x v="0"/>
    <s v="Trasferimento"/>
    <x v="1"/>
    <x v="1"/>
    <x v="0"/>
    <m/>
  </r>
  <r>
    <n v="97380"/>
    <x v="0"/>
    <x v="0"/>
    <x v="0"/>
    <x v="0"/>
    <x v="4"/>
    <x v="144"/>
    <x v="0"/>
    <x v="0"/>
    <s v="Trasferimento"/>
    <x v="1"/>
    <x v="1"/>
    <x v="0"/>
    <m/>
  </r>
  <r>
    <n v="50863"/>
    <x v="0"/>
    <x v="0"/>
    <x v="2"/>
    <x v="4"/>
    <x v="14"/>
    <x v="43"/>
    <x v="0"/>
    <x v="1"/>
    <s v="Trasferimento"/>
    <x v="1"/>
    <x v="4"/>
    <x v="0"/>
    <m/>
  </r>
  <r>
    <n v="98177"/>
    <x v="0"/>
    <x v="0"/>
    <x v="0"/>
    <x v="0"/>
    <x v="1"/>
    <x v="26"/>
    <x v="0"/>
    <x v="0"/>
    <s v="Trasferimento"/>
    <x v="1"/>
    <x v="3"/>
    <x v="0"/>
    <m/>
  </r>
  <r>
    <n v="226238"/>
    <x v="0"/>
    <x v="0"/>
    <x v="0"/>
    <x v="0"/>
    <x v="1"/>
    <x v="26"/>
    <x v="0"/>
    <x v="0"/>
    <s v="Trasferimento"/>
    <x v="1"/>
    <x v="3"/>
    <x v="0"/>
    <m/>
  </r>
  <r>
    <n v="118319"/>
    <x v="0"/>
    <x v="0"/>
    <x v="0"/>
    <x v="0"/>
    <x v="15"/>
    <x v="247"/>
    <x v="0"/>
    <x v="1"/>
    <s v="Trasferimento"/>
    <x v="1"/>
    <x v="3"/>
    <x v="0"/>
    <m/>
  </r>
  <r>
    <n v="173429"/>
    <x v="0"/>
    <x v="0"/>
    <x v="0"/>
    <x v="0"/>
    <x v="11"/>
    <x v="337"/>
    <x v="0"/>
    <x v="0"/>
    <s v="Trasferimento"/>
    <x v="1"/>
    <x v="3"/>
    <x v="0"/>
    <m/>
  </r>
  <r>
    <n v="185477"/>
    <x v="0"/>
    <x v="0"/>
    <x v="0"/>
    <x v="0"/>
    <x v="11"/>
    <x v="337"/>
    <x v="0"/>
    <x v="0"/>
    <s v="Trasferimento"/>
    <x v="1"/>
    <x v="0"/>
    <x v="0"/>
    <m/>
  </r>
  <r>
    <n v="182894"/>
    <x v="0"/>
    <x v="0"/>
    <x v="0"/>
    <x v="0"/>
    <x v="11"/>
    <x v="337"/>
    <x v="0"/>
    <x v="0"/>
    <s v="Trasferimento"/>
    <x v="1"/>
    <x v="0"/>
    <x v="0"/>
    <m/>
  </r>
  <r>
    <n v="214019"/>
    <x v="0"/>
    <x v="0"/>
    <x v="0"/>
    <x v="0"/>
    <x v="11"/>
    <x v="337"/>
    <x v="0"/>
    <x v="0"/>
    <s v="Trasferimento"/>
    <x v="1"/>
    <x v="1"/>
    <x v="0"/>
    <m/>
  </r>
  <r>
    <n v="64821"/>
    <x v="0"/>
    <x v="0"/>
    <x v="0"/>
    <x v="0"/>
    <x v="4"/>
    <x v="40"/>
    <x v="0"/>
    <x v="0"/>
    <s v="Trasferimento"/>
    <x v="1"/>
    <x v="4"/>
    <x v="0"/>
    <m/>
  </r>
  <r>
    <n v="64822"/>
    <x v="0"/>
    <x v="0"/>
    <x v="0"/>
    <x v="0"/>
    <x v="4"/>
    <x v="40"/>
    <x v="0"/>
    <x v="0"/>
    <s v="Trasferimento"/>
    <x v="1"/>
    <x v="4"/>
    <x v="0"/>
    <m/>
  </r>
  <r>
    <n v="219066"/>
    <x v="0"/>
    <x v="0"/>
    <x v="0"/>
    <x v="0"/>
    <x v="8"/>
    <x v="34"/>
    <x v="0"/>
    <x v="0"/>
    <s v="Trasferimento"/>
    <x v="1"/>
    <x v="1"/>
    <x v="0"/>
    <m/>
  </r>
  <r>
    <n v="32532"/>
    <x v="0"/>
    <x v="0"/>
    <x v="2"/>
    <x v="4"/>
    <x v="1"/>
    <x v="324"/>
    <x v="0"/>
    <x v="0"/>
    <s v="Trasferimento"/>
    <x v="1"/>
    <x v="4"/>
    <x v="0"/>
    <m/>
  </r>
  <r>
    <n v="81013"/>
    <x v="0"/>
    <x v="0"/>
    <x v="2"/>
    <x v="4"/>
    <x v="11"/>
    <x v="337"/>
    <x v="0"/>
    <x v="0"/>
    <s v="Trasferimento"/>
    <x v="1"/>
    <x v="0"/>
    <x v="0"/>
    <m/>
  </r>
  <r>
    <n v="166661"/>
    <x v="0"/>
    <x v="0"/>
    <x v="0"/>
    <x v="0"/>
    <x v="2"/>
    <x v="307"/>
    <x v="0"/>
    <x v="0"/>
    <s v="Trasferimento"/>
    <x v="1"/>
    <x v="0"/>
    <x v="0"/>
    <m/>
  </r>
  <r>
    <n v="82438"/>
    <x v="0"/>
    <x v="0"/>
    <x v="0"/>
    <x v="0"/>
    <x v="2"/>
    <x v="307"/>
    <x v="0"/>
    <x v="0"/>
    <s v="Trasferimento"/>
    <x v="1"/>
    <x v="3"/>
    <x v="0"/>
    <m/>
  </r>
  <r>
    <n v="227329"/>
    <x v="0"/>
    <x v="0"/>
    <x v="0"/>
    <x v="1"/>
    <x v="2"/>
    <x v="307"/>
    <x v="0"/>
    <x v="1"/>
    <s v="Trasferimento"/>
    <x v="1"/>
    <x v="0"/>
    <x v="0"/>
    <m/>
  </r>
  <r>
    <n v="221693"/>
    <x v="0"/>
    <x v="0"/>
    <x v="0"/>
    <x v="0"/>
    <x v="2"/>
    <x v="307"/>
    <x v="0"/>
    <x v="0"/>
    <s v="Trasferimento"/>
    <x v="1"/>
    <x v="0"/>
    <x v="0"/>
    <m/>
  </r>
  <r>
    <n v="173281"/>
    <x v="0"/>
    <x v="0"/>
    <x v="0"/>
    <x v="0"/>
    <x v="11"/>
    <x v="141"/>
    <x v="0"/>
    <x v="0"/>
    <s v="Trasferimento"/>
    <x v="1"/>
    <x v="0"/>
    <x v="0"/>
    <m/>
  </r>
  <r>
    <n v="206934"/>
    <x v="0"/>
    <x v="0"/>
    <x v="0"/>
    <x v="0"/>
    <x v="18"/>
    <x v="264"/>
    <x v="0"/>
    <x v="0"/>
    <s v="Trasferimento"/>
    <x v="0"/>
    <x v="0"/>
    <x v="0"/>
    <m/>
  </r>
  <r>
    <n v="153316"/>
    <x v="0"/>
    <x v="0"/>
    <x v="2"/>
    <x v="1"/>
    <x v="11"/>
    <x v="388"/>
    <x v="0"/>
    <x v="1"/>
    <s v="Trasferimento"/>
    <x v="0"/>
    <x v="4"/>
    <x v="0"/>
    <m/>
  </r>
  <r>
    <n v="127680"/>
    <x v="0"/>
    <x v="0"/>
    <x v="2"/>
    <x v="1"/>
    <x v="11"/>
    <x v="388"/>
    <x v="0"/>
    <x v="0"/>
    <s v="Trasferimento"/>
    <x v="0"/>
    <x v="3"/>
    <x v="0"/>
    <m/>
  </r>
  <r>
    <n v="26880"/>
    <x v="0"/>
    <x v="0"/>
    <x v="0"/>
    <x v="0"/>
    <x v="10"/>
    <x v="70"/>
    <x v="0"/>
    <x v="1"/>
    <s v="Trasferimento"/>
    <x v="0"/>
    <x v="3"/>
    <x v="0"/>
    <m/>
  </r>
  <r>
    <n v="14443"/>
    <x v="0"/>
    <x v="0"/>
    <x v="0"/>
    <x v="0"/>
    <x v="4"/>
    <x v="166"/>
    <x v="0"/>
    <x v="0"/>
    <s v="Trasferimento"/>
    <x v="1"/>
    <x v="4"/>
    <x v="0"/>
    <m/>
  </r>
  <r>
    <n v="14442"/>
    <x v="0"/>
    <x v="0"/>
    <x v="0"/>
    <x v="0"/>
    <x v="4"/>
    <x v="166"/>
    <x v="0"/>
    <x v="1"/>
    <s v="Trasferimento"/>
    <x v="1"/>
    <x v="4"/>
    <x v="0"/>
    <m/>
  </r>
  <r>
    <n v="213758"/>
    <x v="0"/>
    <x v="0"/>
    <x v="0"/>
    <x v="0"/>
    <x v="7"/>
    <x v="168"/>
    <x v="0"/>
    <x v="0"/>
    <s v="Trasferimento"/>
    <x v="1"/>
    <x v="0"/>
    <x v="0"/>
    <m/>
  </r>
  <r>
    <n v="201068"/>
    <x v="0"/>
    <x v="0"/>
    <x v="0"/>
    <x v="0"/>
    <x v="11"/>
    <x v="244"/>
    <x v="0"/>
    <x v="0"/>
    <s v="Trasferimento"/>
    <x v="0"/>
    <x v="1"/>
    <x v="0"/>
    <m/>
  </r>
  <r>
    <n v="127697"/>
    <x v="0"/>
    <x v="0"/>
    <x v="0"/>
    <x v="0"/>
    <x v="7"/>
    <x v="168"/>
    <x v="0"/>
    <x v="1"/>
    <s v="Trasferimento"/>
    <x v="1"/>
    <x v="0"/>
    <x v="0"/>
    <m/>
  </r>
  <r>
    <n v="109443"/>
    <x v="0"/>
    <x v="0"/>
    <x v="0"/>
    <x v="5"/>
    <x v="7"/>
    <x v="168"/>
    <x v="0"/>
    <x v="0"/>
    <s v="Trasferimento"/>
    <x v="1"/>
    <x v="4"/>
    <x v="0"/>
    <m/>
  </r>
  <r>
    <n v="65653"/>
    <x v="0"/>
    <x v="0"/>
    <x v="2"/>
    <x v="0"/>
    <x v="2"/>
    <x v="224"/>
    <x v="0"/>
    <x v="0"/>
    <s v="Trasferimento"/>
    <x v="1"/>
    <x v="3"/>
    <x v="0"/>
    <m/>
  </r>
  <r>
    <n v="103002"/>
    <x v="0"/>
    <x v="0"/>
    <x v="0"/>
    <x v="0"/>
    <x v="7"/>
    <x v="41"/>
    <x v="0"/>
    <x v="0"/>
    <s v="Trasferimento"/>
    <x v="1"/>
    <x v="0"/>
    <x v="0"/>
    <m/>
  </r>
  <r>
    <n v="231862"/>
    <x v="0"/>
    <x v="1"/>
    <x v="0"/>
    <x v="1"/>
    <x v="7"/>
    <x v="168"/>
    <x v="0"/>
    <x v="0"/>
    <s v="Trasferimento"/>
    <x v="1"/>
    <x v="1"/>
    <x v="0"/>
    <m/>
  </r>
  <r>
    <n v="228112"/>
    <x v="0"/>
    <x v="0"/>
    <x v="0"/>
    <x v="0"/>
    <x v="7"/>
    <x v="259"/>
    <x v="0"/>
    <x v="0"/>
    <s v="Trasferimento"/>
    <x v="0"/>
    <x v="0"/>
    <x v="0"/>
    <m/>
  </r>
  <r>
    <n v="135127"/>
    <x v="0"/>
    <x v="0"/>
    <x v="0"/>
    <x v="0"/>
    <x v="7"/>
    <x v="259"/>
    <x v="0"/>
    <x v="0"/>
    <s v="Trasferimento"/>
    <x v="0"/>
    <x v="0"/>
    <x v="0"/>
    <m/>
  </r>
  <r>
    <n v="225020"/>
    <x v="0"/>
    <x v="0"/>
    <x v="0"/>
    <x v="0"/>
    <x v="7"/>
    <x v="259"/>
    <x v="0"/>
    <x v="0"/>
    <s v="Trasferimento"/>
    <x v="0"/>
    <x v="0"/>
    <x v="0"/>
    <m/>
  </r>
  <r>
    <n v="130069"/>
    <x v="0"/>
    <x v="0"/>
    <x v="2"/>
    <x v="0"/>
    <x v="7"/>
    <x v="259"/>
    <x v="0"/>
    <x v="0"/>
    <s v="Trasferimento"/>
    <x v="0"/>
    <x v="1"/>
    <x v="0"/>
    <m/>
  </r>
  <r>
    <n v="127556"/>
    <x v="0"/>
    <x v="0"/>
    <x v="0"/>
    <x v="0"/>
    <x v="7"/>
    <x v="342"/>
    <x v="0"/>
    <x v="0"/>
    <s v="Trasferimento"/>
    <x v="1"/>
    <x v="0"/>
    <x v="0"/>
    <m/>
  </r>
  <r>
    <n v="160573"/>
    <x v="0"/>
    <x v="0"/>
    <x v="0"/>
    <x v="0"/>
    <x v="2"/>
    <x v="251"/>
    <x v="0"/>
    <x v="0"/>
    <s v="Trasferimento"/>
    <x v="1"/>
    <x v="1"/>
    <x v="0"/>
    <m/>
  </r>
  <r>
    <n v="177401"/>
    <x v="0"/>
    <x v="0"/>
    <x v="0"/>
    <x v="0"/>
    <x v="6"/>
    <x v="32"/>
    <x v="0"/>
    <x v="0"/>
    <s v="Trasferimento"/>
    <x v="1"/>
    <x v="4"/>
    <x v="0"/>
    <m/>
  </r>
  <r>
    <n v="164225"/>
    <x v="0"/>
    <x v="0"/>
    <x v="0"/>
    <x v="0"/>
    <x v="2"/>
    <x v="251"/>
    <x v="0"/>
    <x v="0"/>
    <s v="Trasferimento"/>
    <x v="1"/>
    <x v="3"/>
    <x v="0"/>
    <m/>
  </r>
  <r>
    <n v="147179"/>
    <x v="0"/>
    <x v="0"/>
    <x v="0"/>
    <x v="0"/>
    <x v="7"/>
    <x v="168"/>
    <x v="0"/>
    <x v="1"/>
    <s v="Trasferimento"/>
    <x v="1"/>
    <x v="1"/>
    <x v="0"/>
    <m/>
  </r>
  <r>
    <n v="74304"/>
    <x v="0"/>
    <x v="0"/>
    <x v="0"/>
    <x v="0"/>
    <x v="2"/>
    <x v="251"/>
    <x v="0"/>
    <x v="0"/>
    <s v="Trasferimento"/>
    <x v="1"/>
    <x v="0"/>
    <x v="0"/>
    <m/>
  </r>
  <r>
    <n v="78094"/>
    <x v="0"/>
    <x v="0"/>
    <x v="0"/>
    <x v="0"/>
    <x v="15"/>
    <x v="362"/>
    <x v="0"/>
    <x v="0"/>
    <s v="Trasferimento"/>
    <x v="0"/>
    <x v="0"/>
    <x v="0"/>
    <m/>
  </r>
  <r>
    <n v="217240"/>
    <x v="0"/>
    <x v="0"/>
    <x v="0"/>
    <x v="0"/>
    <x v="17"/>
    <x v="167"/>
    <x v="0"/>
    <x v="0"/>
    <s v="Trasferimento"/>
    <x v="0"/>
    <x v="4"/>
    <x v="0"/>
    <m/>
  </r>
  <r>
    <n v="190245"/>
    <x v="0"/>
    <x v="0"/>
    <x v="0"/>
    <x v="0"/>
    <x v="17"/>
    <x v="167"/>
    <x v="0"/>
    <x v="0"/>
    <s v="Trasferimento"/>
    <x v="0"/>
    <x v="0"/>
    <x v="0"/>
    <m/>
  </r>
  <r>
    <n v="134665"/>
    <x v="0"/>
    <x v="0"/>
    <x v="0"/>
    <x v="0"/>
    <x v="17"/>
    <x v="167"/>
    <x v="0"/>
    <x v="1"/>
    <s v="Trasferimento"/>
    <x v="0"/>
    <x v="3"/>
    <x v="0"/>
    <m/>
  </r>
  <r>
    <n v="112158"/>
    <x v="0"/>
    <x v="0"/>
    <x v="0"/>
    <x v="0"/>
    <x v="17"/>
    <x v="167"/>
    <x v="0"/>
    <x v="0"/>
    <s v="Trasferimento"/>
    <x v="0"/>
    <x v="3"/>
    <x v="0"/>
    <m/>
  </r>
  <r>
    <n v="215038"/>
    <x v="0"/>
    <x v="0"/>
    <x v="0"/>
    <x v="0"/>
    <x v="4"/>
    <x v="164"/>
    <x v="0"/>
    <x v="0"/>
    <s v="Trasferimento"/>
    <x v="0"/>
    <x v="3"/>
    <x v="0"/>
    <m/>
  </r>
  <r>
    <n v="196136"/>
    <x v="0"/>
    <x v="0"/>
    <x v="0"/>
    <x v="0"/>
    <x v="11"/>
    <x v="142"/>
    <x v="0"/>
    <x v="0"/>
    <s v="Trasferimento"/>
    <x v="1"/>
    <x v="0"/>
    <x v="0"/>
    <m/>
  </r>
  <r>
    <n v="170002"/>
    <x v="0"/>
    <x v="0"/>
    <x v="0"/>
    <x v="0"/>
    <x v="8"/>
    <x v="173"/>
    <x v="0"/>
    <x v="0"/>
    <s v="Trasferimento"/>
    <x v="0"/>
    <x v="3"/>
    <x v="0"/>
    <m/>
  </r>
  <r>
    <n v="182460"/>
    <x v="0"/>
    <x v="0"/>
    <x v="0"/>
    <x v="1"/>
    <x v="8"/>
    <x v="355"/>
    <x v="0"/>
    <x v="0"/>
    <s v="Trasferimento"/>
    <x v="0"/>
    <x v="3"/>
    <x v="0"/>
    <m/>
  </r>
  <r>
    <n v="231818"/>
    <x v="1"/>
    <x v="0"/>
    <x v="0"/>
    <x v="3"/>
    <x v="8"/>
    <x v="355"/>
    <x v="0"/>
    <x v="0"/>
    <s v="Trasferimento"/>
    <x v="0"/>
    <x v="6"/>
    <x v="0"/>
    <m/>
  </r>
  <r>
    <n v="179655"/>
    <x v="0"/>
    <x v="0"/>
    <x v="0"/>
    <x v="0"/>
    <x v="11"/>
    <x v="142"/>
    <x v="0"/>
    <x v="0"/>
    <s v="Trasferimento"/>
    <x v="1"/>
    <x v="0"/>
    <x v="0"/>
    <m/>
  </r>
  <r>
    <n v="174005"/>
    <x v="0"/>
    <x v="0"/>
    <x v="0"/>
    <x v="0"/>
    <x v="11"/>
    <x v="142"/>
    <x v="0"/>
    <x v="0"/>
    <s v="Trasferimento"/>
    <x v="1"/>
    <x v="0"/>
    <x v="0"/>
    <m/>
  </r>
  <r>
    <n v="226513"/>
    <x v="0"/>
    <x v="0"/>
    <x v="0"/>
    <x v="0"/>
    <x v="11"/>
    <x v="142"/>
    <x v="0"/>
    <x v="1"/>
    <s v="Trasferimento"/>
    <x v="1"/>
    <x v="0"/>
    <x v="0"/>
    <m/>
  </r>
  <r>
    <n v="184912"/>
    <x v="0"/>
    <x v="0"/>
    <x v="0"/>
    <x v="1"/>
    <x v="11"/>
    <x v="142"/>
    <x v="0"/>
    <x v="1"/>
    <s v="Trasferimento"/>
    <x v="1"/>
    <x v="4"/>
    <x v="0"/>
    <m/>
  </r>
  <r>
    <n v="127301"/>
    <x v="0"/>
    <x v="0"/>
    <x v="0"/>
    <x v="0"/>
    <x v="11"/>
    <x v="142"/>
    <x v="0"/>
    <x v="0"/>
    <s v="Trasferimento"/>
    <x v="1"/>
    <x v="3"/>
    <x v="0"/>
    <m/>
  </r>
  <r>
    <n v="216740"/>
    <x v="0"/>
    <x v="0"/>
    <x v="0"/>
    <x v="1"/>
    <x v="11"/>
    <x v="142"/>
    <x v="0"/>
    <x v="0"/>
    <s v="Trasferimento"/>
    <x v="1"/>
    <x v="0"/>
    <x v="0"/>
    <m/>
  </r>
  <r>
    <n v="194429"/>
    <x v="0"/>
    <x v="0"/>
    <x v="0"/>
    <x v="0"/>
    <x v="11"/>
    <x v="142"/>
    <x v="0"/>
    <x v="1"/>
    <s v="Trasferimento"/>
    <x v="1"/>
    <x v="0"/>
    <x v="0"/>
    <m/>
  </r>
  <r>
    <n v="115582"/>
    <x v="0"/>
    <x v="0"/>
    <x v="0"/>
    <x v="0"/>
    <x v="11"/>
    <x v="142"/>
    <x v="0"/>
    <x v="1"/>
    <s v="Trasferimento"/>
    <x v="1"/>
    <x v="4"/>
    <x v="0"/>
    <m/>
  </r>
  <r>
    <n v="83164"/>
    <x v="0"/>
    <x v="0"/>
    <x v="0"/>
    <x v="0"/>
    <x v="11"/>
    <x v="142"/>
    <x v="0"/>
    <x v="0"/>
    <s v="Trasferimento"/>
    <x v="1"/>
    <x v="0"/>
    <x v="0"/>
    <m/>
  </r>
  <r>
    <n v="191978"/>
    <x v="0"/>
    <x v="0"/>
    <x v="0"/>
    <x v="1"/>
    <x v="11"/>
    <x v="142"/>
    <x v="0"/>
    <x v="0"/>
    <s v="Trasferimento"/>
    <x v="1"/>
    <x v="0"/>
    <x v="0"/>
    <m/>
  </r>
  <r>
    <n v="22613"/>
    <x v="0"/>
    <x v="0"/>
    <x v="0"/>
    <x v="0"/>
    <x v="11"/>
    <x v="142"/>
    <x v="0"/>
    <x v="0"/>
    <s v="Trasferimento"/>
    <x v="1"/>
    <x v="0"/>
    <x v="0"/>
    <m/>
  </r>
  <r>
    <n v="178868"/>
    <x v="0"/>
    <x v="0"/>
    <x v="0"/>
    <x v="3"/>
    <x v="11"/>
    <x v="142"/>
    <x v="0"/>
    <x v="0"/>
    <s v="Trasferimento"/>
    <x v="1"/>
    <x v="3"/>
    <x v="0"/>
    <m/>
  </r>
  <r>
    <n v="190993"/>
    <x v="0"/>
    <x v="0"/>
    <x v="0"/>
    <x v="0"/>
    <x v="11"/>
    <x v="142"/>
    <x v="0"/>
    <x v="0"/>
    <s v="Trasferimento"/>
    <x v="1"/>
    <x v="0"/>
    <x v="0"/>
    <m/>
  </r>
  <r>
    <n v="218239"/>
    <x v="0"/>
    <x v="0"/>
    <x v="0"/>
    <x v="0"/>
    <x v="11"/>
    <x v="142"/>
    <x v="0"/>
    <x v="0"/>
    <s v="Trasferimento"/>
    <x v="1"/>
    <x v="1"/>
    <x v="0"/>
    <m/>
  </r>
  <r>
    <n v="148110"/>
    <x v="0"/>
    <x v="0"/>
    <x v="0"/>
    <x v="0"/>
    <x v="11"/>
    <x v="142"/>
    <x v="0"/>
    <x v="0"/>
    <s v="Trasferimento"/>
    <x v="1"/>
    <x v="1"/>
    <x v="0"/>
    <m/>
  </r>
  <r>
    <n v="141149"/>
    <x v="0"/>
    <x v="0"/>
    <x v="0"/>
    <x v="0"/>
    <x v="11"/>
    <x v="142"/>
    <x v="0"/>
    <x v="0"/>
    <s v="Trasferimento"/>
    <x v="1"/>
    <x v="0"/>
    <x v="0"/>
    <m/>
  </r>
  <r>
    <n v="177448"/>
    <x v="0"/>
    <x v="0"/>
    <x v="0"/>
    <x v="0"/>
    <x v="11"/>
    <x v="142"/>
    <x v="0"/>
    <x v="0"/>
    <s v="Trasferimento"/>
    <x v="1"/>
    <x v="0"/>
    <x v="0"/>
    <m/>
  </r>
  <r>
    <n v="79485"/>
    <x v="0"/>
    <x v="0"/>
    <x v="0"/>
    <x v="0"/>
    <x v="11"/>
    <x v="142"/>
    <x v="0"/>
    <x v="0"/>
    <s v="Trasferimento"/>
    <x v="1"/>
    <x v="4"/>
    <x v="0"/>
    <m/>
  </r>
  <r>
    <n v="105302"/>
    <x v="0"/>
    <x v="0"/>
    <x v="2"/>
    <x v="4"/>
    <x v="11"/>
    <x v="142"/>
    <x v="0"/>
    <x v="0"/>
    <s v="Trasferimento"/>
    <x v="1"/>
    <x v="0"/>
    <x v="0"/>
    <m/>
  </r>
  <r>
    <n v="207267"/>
    <x v="0"/>
    <x v="0"/>
    <x v="0"/>
    <x v="0"/>
    <x v="11"/>
    <x v="142"/>
    <x v="0"/>
    <x v="1"/>
    <s v="Trasferimento"/>
    <x v="1"/>
    <x v="3"/>
    <x v="0"/>
    <m/>
  </r>
  <r>
    <n v="166148"/>
    <x v="0"/>
    <x v="0"/>
    <x v="0"/>
    <x v="0"/>
    <x v="11"/>
    <x v="142"/>
    <x v="0"/>
    <x v="0"/>
    <s v="Trasferimento"/>
    <x v="1"/>
    <x v="4"/>
    <x v="0"/>
    <m/>
  </r>
  <r>
    <n v="32518"/>
    <x v="0"/>
    <x v="0"/>
    <x v="0"/>
    <x v="0"/>
    <x v="11"/>
    <x v="142"/>
    <x v="0"/>
    <x v="1"/>
    <s v="Trasferimento"/>
    <x v="1"/>
    <x v="0"/>
    <x v="0"/>
    <m/>
  </r>
  <r>
    <n v="171808"/>
    <x v="0"/>
    <x v="0"/>
    <x v="0"/>
    <x v="0"/>
    <x v="11"/>
    <x v="142"/>
    <x v="0"/>
    <x v="0"/>
    <s v="Trasferimento"/>
    <x v="1"/>
    <x v="0"/>
    <x v="0"/>
    <m/>
  </r>
  <r>
    <n v="11930"/>
    <x v="0"/>
    <x v="0"/>
    <x v="0"/>
    <x v="0"/>
    <x v="11"/>
    <x v="142"/>
    <x v="0"/>
    <x v="0"/>
    <s v="Trasferimento"/>
    <x v="1"/>
    <x v="0"/>
    <x v="0"/>
    <m/>
  </r>
  <r>
    <n v="145941"/>
    <x v="0"/>
    <x v="0"/>
    <x v="0"/>
    <x v="0"/>
    <x v="11"/>
    <x v="142"/>
    <x v="0"/>
    <x v="1"/>
    <s v="Trasferimento"/>
    <x v="1"/>
    <x v="0"/>
    <x v="0"/>
    <m/>
  </r>
  <r>
    <n v="115696"/>
    <x v="0"/>
    <x v="0"/>
    <x v="0"/>
    <x v="0"/>
    <x v="11"/>
    <x v="142"/>
    <x v="0"/>
    <x v="0"/>
    <s v="Trasferimento"/>
    <x v="1"/>
    <x v="0"/>
    <x v="0"/>
    <m/>
  </r>
  <r>
    <n v="84093"/>
    <x v="0"/>
    <x v="0"/>
    <x v="0"/>
    <x v="0"/>
    <x v="11"/>
    <x v="142"/>
    <x v="0"/>
    <x v="0"/>
    <s v="Trasferimento"/>
    <x v="1"/>
    <x v="4"/>
    <x v="0"/>
    <m/>
  </r>
  <r>
    <n v="197212"/>
    <x v="0"/>
    <x v="0"/>
    <x v="0"/>
    <x v="0"/>
    <x v="11"/>
    <x v="142"/>
    <x v="0"/>
    <x v="1"/>
    <s v="Trasferimento"/>
    <x v="1"/>
    <x v="0"/>
    <x v="0"/>
    <m/>
  </r>
  <r>
    <n v="145942"/>
    <x v="0"/>
    <x v="0"/>
    <x v="0"/>
    <x v="0"/>
    <x v="11"/>
    <x v="142"/>
    <x v="0"/>
    <x v="0"/>
    <s v="Trasferimento"/>
    <x v="1"/>
    <x v="0"/>
    <x v="0"/>
    <m/>
  </r>
  <r>
    <n v="145943"/>
    <x v="0"/>
    <x v="0"/>
    <x v="0"/>
    <x v="0"/>
    <x v="11"/>
    <x v="142"/>
    <x v="0"/>
    <x v="0"/>
    <s v="Trasferimento"/>
    <x v="1"/>
    <x v="1"/>
    <x v="0"/>
    <m/>
  </r>
  <r>
    <n v="195710"/>
    <x v="0"/>
    <x v="0"/>
    <x v="0"/>
    <x v="0"/>
    <x v="11"/>
    <x v="142"/>
    <x v="0"/>
    <x v="0"/>
    <s v="Trasferimento"/>
    <x v="1"/>
    <x v="3"/>
    <x v="0"/>
    <m/>
  </r>
  <r>
    <n v="216070"/>
    <x v="0"/>
    <x v="0"/>
    <x v="0"/>
    <x v="0"/>
    <x v="11"/>
    <x v="142"/>
    <x v="0"/>
    <x v="0"/>
    <s v="Trasferimento"/>
    <x v="1"/>
    <x v="4"/>
    <x v="0"/>
    <m/>
  </r>
  <r>
    <n v="196481"/>
    <x v="0"/>
    <x v="0"/>
    <x v="0"/>
    <x v="0"/>
    <x v="11"/>
    <x v="142"/>
    <x v="0"/>
    <x v="0"/>
    <s v="Trasferimento"/>
    <x v="1"/>
    <x v="0"/>
    <x v="0"/>
    <m/>
  </r>
  <r>
    <n v="204217"/>
    <x v="0"/>
    <x v="0"/>
    <x v="0"/>
    <x v="0"/>
    <x v="11"/>
    <x v="142"/>
    <x v="0"/>
    <x v="0"/>
    <s v="Trasferimento"/>
    <x v="1"/>
    <x v="0"/>
    <x v="0"/>
    <m/>
  </r>
  <r>
    <n v="87459"/>
    <x v="0"/>
    <x v="0"/>
    <x v="0"/>
    <x v="0"/>
    <x v="11"/>
    <x v="142"/>
    <x v="0"/>
    <x v="0"/>
    <s v="Trasferimento"/>
    <x v="1"/>
    <x v="3"/>
    <x v="0"/>
    <m/>
  </r>
  <r>
    <n v="162672"/>
    <x v="0"/>
    <x v="0"/>
    <x v="0"/>
    <x v="0"/>
    <x v="11"/>
    <x v="142"/>
    <x v="0"/>
    <x v="0"/>
    <s v="Trasferimento"/>
    <x v="1"/>
    <x v="0"/>
    <x v="0"/>
    <m/>
  </r>
  <r>
    <n v="114380"/>
    <x v="0"/>
    <x v="0"/>
    <x v="0"/>
    <x v="0"/>
    <x v="11"/>
    <x v="142"/>
    <x v="0"/>
    <x v="0"/>
    <s v="Trasferimento"/>
    <x v="1"/>
    <x v="0"/>
    <x v="0"/>
    <m/>
  </r>
  <r>
    <n v="176156"/>
    <x v="0"/>
    <x v="0"/>
    <x v="0"/>
    <x v="0"/>
    <x v="11"/>
    <x v="142"/>
    <x v="0"/>
    <x v="0"/>
    <s v="Trasferimento"/>
    <x v="1"/>
    <x v="0"/>
    <x v="0"/>
    <m/>
  </r>
  <r>
    <n v="217692"/>
    <x v="0"/>
    <x v="0"/>
    <x v="0"/>
    <x v="0"/>
    <x v="11"/>
    <x v="142"/>
    <x v="0"/>
    <x v="0"/>
    <s v="Trasferimento"/>
    <x v="1"/>
    <x v="1"/>
    <x v="0"/>
    <m/>
  </r>
  <r>
    <n v="142864"/>
    <x v="0"/>
    <x v="0"/>
    <x v="0"/>
    <x v="0"/>
    <x v="11"/>
    <x v="142"/>
    <x v="0"/>
    <x v="0"/>
    <s v="Trasferimento"/>
    <x v="1"/>
    <x v="0"/>
    <x v="0"/>
    <m/>
  </r>
  <r>
    <n v="177168"/>
    <x v="0"/>
    <x v="0"/>
    <x v="2"/>
    <x v="0"/>
    <x v="11"/>
    <x v="142"/>
    <x v="0"/>
    <x v="0"/>
    <s v="Trasferimento"/>
    <x v="1"/>
    <x v="1"/>
    <x v="0"/>
    <m/>
  </r>
  <r>
    <n v="86885"/>
    <x v="0"/>
    <x v="0"/>
    <x v="0"/>
    <x v="0"/>
    <x v="11"/>
    <x v="142"/>
    <x v="0"/>
    <x v="0"/>
    <s v="Trasferimento"/>
    <x v="1"/>
    <x v="3"/>
    <x v="0"/>
    <m/>
  </r>
  <r>
    <n v="147432"/>
    <x v="0"/>
    <x v="0"/>
    <x v="0"/>
    <x v="0"/>
    <x v="11"/>
    <x v="142"/>
    <x v="0"/>
    <x v="1"/>
    <s v="Trasferimento"/>
    <x v="1"/>
    <x v="0"/>
    <x v="0"/>
    <m/>
  </r>
  <r>
    <n v="155260"/>
    <x v="0"/>
    <x v="0"/>
    <x v="0"/>
    <x v="0"/>
    <x v="11"/>
    <x v="142"/>
    <x v="0"/>
    <x v="0"/>
    <s v="Trasferimento"/>
    <x v="1"/>
    <x v="0"/>
    <x v="0"/>
    <m/>
  </r>
  <r>
    <n v="205589"/>
    <x v="0"/>
    <x v="0"/>
    <x v="2"/>
    <x v="1"/>
    <x v="11"/>
    <x v="142"/>
    <x v="0"/>
    <x v="0"/>
    <s v="Trasferimento"/>
    <x v="1"/>
    <x v="4"/>
    <x v="0"/>
    <m/>
  </r>
  <r>
    <n v="226525"/>
    <x v="0"/>
    <x v="0"/>
    <x v="0"/>
    <x v="0"/>
    <x v="11"/>
    <x v="142"/>
    <x v="0"/>
    <x v="0"/>
    <s v="Trasferimento"/>
    <x v="1"/>
    <x v="0"/>
    <x v="0"/>
    <m/>
  </r>
  <r>
    <n v="226889"/>
    <x v="0"/>
    <x v="0"/>
    <x v="0"/>
    <x v="0"/>
    <x v="11"/>
    <x v="142"/>
    <x v="0"/>
    <x v="0"/>
    <s v="Trasferimento"/>
    <x v="1"/>
    <x v="0"/>
    <x v="0"/>
    <m/>
  </r>
  <r>
    <n v="27294"/>
    <x v="0"/>
    <x v="0"/>
    <x v="0"/>
    <x v="0"/>
    <x v="7"/>
    <x v="51"/>
    <x v="0"/>
    <x v="0"/>
    <s v="Trasferimento"/>
    <x v="1"/>
    <x v="4"/>
    <x v="0"/>
    <m/>
  </r>
  <r>
    <n v="151673"/>
    <x v="0"/>
    <x v="0"/>
    <x v="0"/>
    <x v="0"/>
    <x v="11"/>
    <x v="142"/>
    <x v="0"/>
    <x v="0"/>
    <s v="Trasferimento"/>
    <x v="1"/>
    <x v="0"/>
    <x v="0"/>
    <m/>
  </r>
  <r>
    <n v="61384"/>
    <x v="0"/>
    <x v="0"/>
    <x v="0"/>
    <x v="0"/>
    <x v="11"/>
    <x v="142"/>
    <x v="0"/>
    <x v="0"/>
    <s v="Trasferimento"/>
    <x v="1"/>
    <x v="0"/>
    <x v="0"/>
    <m/>
  </r>
  <r>
    <n v="211995"/>
    <x v="0"/>
    <x v="0"/>
    <x v="0"/>
    <x v="0"/>
    <x v="11"/>
    <x v="142"/>
    <x v="0"/>
    <x v="0"/>
    <s v="Trasferimento"/>
    <x v="1"/>
    <x v="1"/>
    <x v="0"/>
    <m/>
  </r>
  <r>
    <n v="27692"/>
    <x v="0"/>
    <x v="0"/>
    <x v="0"/>
    <x v="0"/>
    <x v="4"/>
    <x v="119"/>
    <x v="0"/>
    <x v="0"/>
    <s v="Trasferimento"/>
    <x v="1"/>
    <x v="4"/>
    <x v="0"/>
    <m/>
  </r>
  <r>
    <n v="188138"/>
    <x v="0"/>
    <x v="0"/>
    <x v="0"/>
    <x v="0"/>
    <x v="4"/>
    <x v="119"/>
    <x v="0"/>
    <x v="0"/>
    <s v="Trasferimento"/>
    <x v="1"/>
    <x v="3"/>
    <x v="0"/>
    <m/>
  </r>
  <r>
    <n v="19625"/>
    <x v="0"/>
    <x v="0"/>
    <x v="0"/>
    <x v="0"/>
    <x v="4"/>
    <x v="65"/>
    <x v="0"/>
    <x v="0"/>
    <s v="Trasferimento"/>
    <x v="1"/>
    <x v="4"/>
    <x v="0"/>
    <m/>
  </r>
  <r>
    <n v="192193"/>
    <x v="0"/>
    <x v="0"/>
    <x v="0"/>
    <x v="0"/>
    <x v="4"/>
    <x v="40"/>
    <x v="0"/>
    <x v="1"/>
    <s v="Trasferimento"/>
    <x v="1"/>
    <x v="0"/>
    <x v="0"/>
    <m/>
  </r>
  <r>
    <n v="217227"/>
    <x v="0"/>
    <x v="0"/>
    <x v="0"/>
    <x v="0"/>
    <x v="7"/>
    <x v="241"/>
    <x v="0"/>
    <x v="0"/>
    <s v="Trasferimento"/>
    <x v="0"/>
    <x v="1"/>
    <x v="0"/>
    <m/>
  </r>
  <r>
    <n v="67289"/>
    <x v="0"/>
    <x v="0"/>
    <x v="0"/>
    <x v="0"/>
    <x v="7"/>
    <x v="241"/>
    <x v="0"/>
    <x v="1"/>
    <s v="Trasferimento"/>
    <x v="0"/>
    <x v="4"/>
    <x v="0"/>
    <m/>
  </r>
  <r>
    <n v="80165"/>
    <x v="0"/>
    <x v="0"/>
    <x v="0"/>
    <x v="0"/>
    <x v="0"/>
    <x v="361"/>
    <x v="0"/>
    <x v="0"/>
    <s v="Trasferimento"/>
    <x v="0"/>
    <x v="3"/>
    <x v="0"/>
    <m/>
  </r>
  <r>
    <n v="158737"/>
    <x v="0"/>
    <x v="0"/>
    <x v="0"/>
    <x v="0"/>
    <x v="8"/>
    <x v="112"/>
    <x v="0"/>
    <x v="0"/>
    <s v="Trasferimento"/>
    <x v="1"/>
    <x v="0"/>
    <x v="0"/>
    <m/>
  </r>
  <r>
    <n v="71833"/>
    <x v="0"/>
    <x v="0"/>
    <x v="0"/>
    <x v="0"/>
    <x v="1"/>
    <x v="26"/>
    <x v="0"/>
    <x v="0"/>
    <s v="Trasferimento"/>
    <x v="1"/>
    <x v="3"/>
    <x v="0"/>
    <m/>
  </r>
  <r>
    <n v="79499"/>
    <x v="0"/>
    <x v="0"/>
    <x v="2"/>
    <x v="1"/>
    <x v="7"/>
    <x v="44"/>
    <x v="0"/>
    <x v="1"/>
    <s v="Trasferimento"/>
    <x v="1"/>
    <x v="3"/>
    <x v="0"/>
    <m/>
  </r>
  <r>
    <n v="47521"/>
    <x v="0"/>
    <x v="0"/>
    <x v="0"/>
    <x v="0"/>
    <x v="11"/>
    <x v="371"/>
    <x v="0"/>
    <x v="0"/>
    <s v="Trasferimento"/>
    <x v="1"/>
    <x v="3"/>
    <x v="0"/>
    <m/>
  </r>
  <r>
    <n v="208230"/>
    <x v="0"/>
    <x v="0"/>
    <x v="0"/>
    <x v="0"/>
    <x v="7"/>
    <x v="241"/>
    <x v="0"/>
    <x v="0"/>
    <s v="Trasferimento"/>
    <x v="0"/>
    <x v="0"/>
    <x v="0"/>
    <m/>
  </r>
  <r>
    <n v="137886"/>
    <x v="1"/>
    <x v="0"/>
    <x v="0"/>
    <x v="0"/>
    <x v="12"/>
    <x v="323"/>
    <x v="0"/>
    <x v="1"/>
    <s v="Trasferimento"/>
    <x v="1"/>
    <x v="2"/>
    <x v="0"/>
    <m/>
  </r>
  <r>
    <n v="181955"/>
    <x v="0"/>
    <x v="0"/>
    <x v="2"/>
    <x v="4"/>
    <x v="2"/>
    <x v="2"/>
    <x v="0"/>
    <x v="0"/>
    <s v="Trasferimento"/>
    <x v="1"/>
    <x v="0"/>
    <x v="0"/>
    <m/>
  </r>
  <r>
    <n v="9082"/>
    <x v="0"/>
    <x v="0"/>
    <x v="0"/>
    <x v="0"/>
    <x v="2"/>
    <x v="313"/>
    <x v="0"/>
    <x v="0"/>
    <s v="Trasferimento"/>
    <x v="1"/>
    <x v="4"/>
    <x v="0"/>
    <m/>
  </r>
  <r>
    <n v="116910"/>
    <x v="0"/>
    <x v="0"/>
    <x v="0"/>
    <x v="0"/>
    <x v="2"/>
    <x v="313"/>
    <x v="0"/>
    <x v="0"/>
    <s v="Trasferimento"/>
    <x v="1"/>
    <x v="4"/>
    <x v="0"/>
    <m/>
  </r>
  <r>
    <n v="23190"/>
    <x v="0"/>
    <x v="0"/>
    <x v="0"/>
    <x v="0"/>
    <x v="2"/>
    <x v="251"/>
    <x v="0"/>
    <x v="0"/>
    <s v="Trasferimento"/>
    <x v="1"/>
    <x v="3"/>
    <x v="0"/>
    <m/>
  </r>
  <r>
    <n v="81371"/>
    <x v="0"/>
    <x v="0"/>
    <x v="0"/>
    <x v="0"/>
    <x v="7"/>
    <x v="241"/>
    <x v="0"/>
    <x v="0"/>
    <s v="Trasferimento"/>
    <x v="0"/>
    <x v="0"/>
    <x v="0"/>
    <m/>
  </r>
  <r>
    <n v="138587"/>
    <x v="0"/>
    <x v="0"/>
    <x v="0"/>
    <x v="1"/>
    <x v="8"/>
    <x v="13"/>
    <x v="0"/>
    <x v="0"/>
    <s v="Trasferimento"/>
    <x v="0"/>
    <x v="3"/>
    <x v="0"/>
    <m/>
  </r>
  <r>
    <n v="133437"/>
    <x v="0"/>
    <x v="0"/>
    <x v="0"/>
    <x v="0"/>
    <x v="7"/>
    <x v="241"/>
    <x v="0"/>
    <x v="0"/>
    <s v="Trasferimento"/>
    <x v="0"/>
    <x v="4"/>
    <x v="0"/>
    <m/>
  </r>
  <r>
    <n v="151005"/>
    <x v="0"/>
    <x v="0"/>
    <x v="0"/>
    <x v="0"/>
    <x v="7"/>
    <x v="241"/>
    <x v="0"/>
    <x v="0"/>
    <s v="Trasferimento"/>
    <x v="0"/>
    <x v="0"/>
    <x v="0"/>
    <m/>
  </r>
  <r>
    <n v="192761"/>
    <x v="0"/>
    <x v="0"/>
    <x v="0"/>
    <x v="0"/>
    <x v="7"/>
    <x v="241"/>
    <x v="0"/>
    <x v="0"/>
    <s v="Trasferimento"/>
    <x v="0"/>
    <x v="0"/>
    <x v="0"/>
    <m/>
  </r>
  <r>
    <n v="179838"/>
    <x v="0"/>
    <x v="0"/>
    <x v="0"/>
    <x v="0"/>
    <x v="7"/>
    <x v="241"/>
    <x v="0"/>
    <x v="1"/>
    <s v="Trasferimento"/>
    <x v="0"/>
    <x v="4"/>
    <x v="0"/>
    <m/>
  </r>
  <r>
    <n v="207799"/>
    <x v="0"/>
    <x v="0"/>
    <x v="0"/>
    <x v="0"/>
    <x v="7"/>
    <x v="241"/>
    <x v="0"/>
    <x v="0"/>
    <s v="Trasferimento"/>
    <x v="0"/>
    <x v="3"/>
    <x v="0"/>
    <m/>
  </r>
  <r>
    <n v="120224"/>
    <x v="0"/>
    <x v="0"/>
    <x v="0"/>
    <x v="0"/>
    <x v="8"/>
    <x v="372"/>
    <x v="0"/>
    <x v="1"/>
    <s v="Trasferimento"/>
    <x v="0"/>
    <x v="0"/>
    <x v="0"/>
    <m/>
  </r>
  <r>
    <n v="219558"/>
    <x v="1"/>
    <x v="0"/>
    <x v="2"/>
    <x v="0"/>
    <x v="2"/>
    <x v="251"/>
    <x v="0"/>
    <x v="0"/>
    <s v="Trasferimento"/>
    <x v="1"/>
    <x v="5"/>
    <x v="0"/>
    <m/>
  </r>
  <r>
    <n v="204890"/>
    <x v="0"/>
    <x v="0"/>
    <x v="0"/>
    <x v="0"/>
    <x v="1"/>
    <x v="324"/>
    <x v="0"/>
    <x v="1"/>
    <s v="Trasferimento"/>
    <x v="1"/>
    <x v="3"/>
    <x v="0"/>
    <m/>
  </r>
  <r>
    <n v="49117"/>
    <x v="0"/>
    <x v="0"/>
    <x v="0"/>
    <x v="0"/>
    <x v="1"/>
    <x v="324"/>
    <x v="0"/>
    <x v="1"/>
    <s v="Trasferimento"/>
    <x v="1"/>
    <x v="4"/>
    <x v="0"/>
    <m/>
  </r>
  <r>
    <n v="55003"/>
    <x v="0"/>
    <x v="0"/>
    <x v="0"/>
    <x v="0"/>
    <x v="1"/>
    <x v="73"/>
    <x v="0"/>
    <x v="0"/>
    <s v="Trasferimento"/>
    <x v="1"/>
    <x v="4"/>
    <x v="0"/>
    <m/>
  </r>
  <r>
    <n v="207100"/>
    <x v="0"/>
    <x v="1"/>
    <x v="0"/>
    <x v="1"/>
    <x v="11"/>
    <x v="102"/>
    <x v="0"/>
    <x v="0"/>
    <s v="Trasferimento"/>
    <x v="1"/>
    <x v="3"/>
    <x v="0"/>
    <m/>
  </r>
  <r>
    <n v="207102"/>
    <x v="0"/>
    <x v="1"/>
    <x v="0"/>
    <x v="1"/>
    <x v="11"/>
    <x v="102"/>
    <x v="0"/>
    <x v="0"/>
    <s v="Trasferimento"/>
    <x v="1"/>
    <x v="0"/>
    <x v="0"/>
    <m/>
  </r>
  <r>
    <n v="207095"/>
    <x v="0"/>
    <x v="1"/>
    <x v="0"/>
    <x v="1"/>
    <x v="11"/>
    <x v="102"/>
    <x v="0"/>
    <x v="0"/>
    <s v="Trasferimento"/>
    <x v="1"/>
    <x v="0"/>
    <x v="0"/>
    <m/>
  </r>
  <r>
    <n v="148899"/>
    <x v="0"/>
    <x v="0"/>
    <x v="2"/>
    <x v="0"/>
    <x v="8"/>
    <x v="112"/>
    <x v="0"/>
    <x v="0"/>
    <s v="Trasferimento"/>
    <x v="1"/>
    <x v="0"/>
    <x v="0"/>
    <m/>
  </r>
  <r>
    <n v="72072"/>
    <x v="0"/>
    <x v="0"/>
    <x v="0"/>
    <x v="0"/>
    <x v="1"/>
    <x v="73"/>
    <x v="0"/>
    <x v="0"/>
    <s v="Trasferimento"/>
    <x v="1"/>
    <x v="4"/>
    <x v="0"/>
    <m/>
  </r>
  <r>
    <n v="220787"/>
    <x v="0"/>
    <x v="1"/>
    <x v="2"/>
    <x v="3"/>
    <x v="11"/>
    <x v="102"/>
    <x v="0"/>
    <x v="0"/>
    <s v="Trasferimento"/>
    <x v="1"/>
    <x v="3"/>
    <x v="0"/>
    <m/>
  </r>
  <r>
    <n v="192909"/>
    <x v="1"/>
    <x v="0"/>
    <x v="0"/>
    <x v="0"/>
    <x v="1"/>
    <x v="324"/>
    <x v="0"/>
    <x v="0"/>
    <s v="Trasferimento"/>
    <x v="1"/>
    <x v="5"/>
    <x v="0"/>
    <m/>
  </r>
  <r>
    <n v="214193"/>
    <x v="0"/>
    <x v="0"/>
    <x v="0"/>
    <x v="1"/>
    <x v="1"/>
    <x v="324"/>
    <x v="0"/>
    <x v="1"/>
    <s v="Trasferimento"/>
    <x v="1"/>
    <x v="0"/>
    <x v="0"/>
    <m/>
  </r>
  <r>
    <n v="150188"/>
    <x v="0"/>
    <x v="0"/>
    <x v="0"/>
    <x v="0"/>
    <x v="1"/>
    <x v="324"/>
    <x v="0"/>
    <x v="0"/>
    <s v="Trasferimento"/>
    <x v="1"/>
    <x v="4"/>
    <x v="0"/>
    <m/>
  </r>
  <r>
    <n v="10200"/>
    <x v="0"/>
    <x v="0"/>
    <x v="0"/>
    <x v="0"/>
    <x v="10"/>
    <x v="70"/>
    <x v="0"/>
    <x v="0"/>
    <s v="Trasferimento"/>
    <x v="0"/>
    <x v="0"/>
    <x v="0"/>
    <m/>
  </r>
  <r>
    <n v="73810"/>
    <x v="0"/>
    <x v="0"/>
    <x v="0"/>
    <x v="0"/>
    <x v="1"/>
    <x v="324"/>
    <x v="0"/>
    <x v="0"/>
    <s v="Trasferimento"/>
    <x v="1"/>
    <x v="4"/>
    <x v="0"/>
    <m/>
  </r>
  <r>
    <n v="6657"/>
    <x v="0"/>
    <x v="0"/>
    <x v="0"/>
    <x v="0"/>
    <x v="7"/>
    <x v="348"/>
    <x v="0"/>
    <x v="0"/>
    <s v="Trasferimento"/>
    <x v="1"/>
    <x v="4"/>
    <x v="0"/>
    <m/>
  </r>
  <r>
    <n v="100934"/>
    <x v="0"/>
    <x v="0"/>
    <x v="0"/>
    <x v="0"/>
    <x v="7"/>
    <x v="348"/>
    <x v="0"/>
    <x v="1"/>
    <s v="Trasferimento"/>
    <x v="1"/>
    <x v="4"/>
    <x v="0"/>
    <m/>
  </r>
  <r>
    <n v="159939"/>
    <x v="0"/>
    <x v="0"/>
    <x v="0"/>
    <x v="0"/>
    <x v="1"/>
    <x v="324"/>
    <x v="0"/>
    <x v="1"/>
    <s v="Trasferimento"/>
    <x v="1"/>
    <x v="0"/>
    <x v="0"/>
    <m/>
  </r>
  <r>
    <n v="64090"/>
    <x v="0"/>
    <x v="0"/>
    <x v="0"/>
    <x v="0"/>
    <x v="4"/>
    <x v="200"/>
    <x v="0"/>
    <x v="0"/>
    <s v="Trasferimento"/>
    <x v="1"/>
    <x v="4"/>
    <x v="0"/>
    <m/>
  </r>
  <r>
    <n v="82137"/>
    <x v="0"/>
    <x v="0"/>
    <x v="0"/>
    <x v="0"/>
    <x v="4"/>
    <x v="200"/>
    <x v="0"/>
    <x v="0"/>
    <s v="Trasferimento"/>
    <x v="1"/>
    <x v="4"/>
    <x v="0"/>
    <m/>
  </r>
  <r>
    <n v="159584"/>
    <x v="0"/>
    <x v="0"/>
    <x v="0"/>
    <x v="0"/>
    <x v="4"/>
    <x v="200"/>
    <x v="0"/>
    <x v="0"/>
    <s v="Trasferimento"/>
    <x v="1"/>
    <x v="3"/>
    <x v="0"/>
    <m/>
  </r>
  <r>
    <n v="132976"/>
    <x v="0"/>
    <x v="0"/>
    <x v="0"/>
    <x v="0"/>
    <x v="4"/>
    <x v="200"/>
    <x v="0"/>
    <x v="0"/>
    <s v="Trasferimento"/>
    <x v="1"/>
    <x v="3"/>
    <x v="0"/>
    <m/>
  </r>
  <r>
    <n v="132975"/>
    <x v="1"/>
    <x v="0"/>
    <x v="0"/>
    <x v="0"/>
    <x v="4"/>
    <x v="200"/>
    <x v="0"/>
    <x v="0"/>
    <s v="Trasferimento"/>
    <x v="1"/>
    <x v="2"/>
    <x v="0"/>
    <m/>
  </r>
  <r>
    <n v="194702"/>
    <x v="1"/>
    <x v="0"/>
    <x v="0"/>
    <x v="0"/>
    <x v="4"/>
    <x v="200"/>
    <x v="0"/>
    <x v="1"/>
    <s v="Trasferimento"/>
    <x v="1"/>
    <x v="6"/>
    <x v="0"/>
    <m/>
  </r>
  <r>
    <n v="36471"/>
    <x v="0"/>
    <x v="0"/>
    <x v="0"/>
    <x v="0"/>
    <x v="4"/>
    <x v="200"/>
    <x v="0"/>
    <x v="0"/>
    <s v="Trasferimento"/>
    <x v="1"/>
    <x v="4"/>
    <x v="0"/>
    <m/>
  </r>
  <r>
    <n v="116380"/>
    <x v="0"/>
    <x v="0"/>
    <x v="0"/>
    <x v="0"/>
    <x v="4"/>
    <x v="200"/>
    <x v="0"/>
    <x v="0"/>
    <s v="Trasferimento"/>
    <x v="1"/>
    <x v="3"/>
    <x v="0"/>
    <m/>
  </r>
  <r>
    <n v="98122"/>
    <x v="0"/>
    <x v="0"/>
    <x v="0"/>
    <x v="0"/>
    <x v="4"/>
    <x v="200"/>
    <x v="0"/>
    <x v="0"/>
    <s v="Trasferimento"/>
    <x v="1"/>
    <x v="0"/>
    <x v="0"/>
    <m/>
  </r>
  <r>
    <n v="36474"/>
    <x v="0"/>
    <x v="0"/>
    <x v="0"/>
    <x v="0"/>
    <x v="4"/>
    <x v="200"/>
    <x v="0"/>
    <x v="0"/>
    <s v="Trasferimento"/>
    <x v="1"/>
    <x v="4"/>
    <x v="0"/>
    <m/>
  </r>
  <r>
    <n v="198161"/>
    <x v="0"/>
    <x v="0"/>
    <x v="0"/>
    <x v="0"/>
    <x v="4"/>
    <x v="200"/>
    <x v="0"/>
    <x v="1"/>
    <s v="Trasferimento"/>
    <x v="1"/>
    <x v="0"/>
    <x v="0"/>
    <m/>
  </r>
  <r>
    <n v="225477"/>
    <x v="0"/>
    <x v="0"/>
    <x v="0"/>
    <x v="0"/>
    <x v="4"/>
    <x v="200"/>
    <x v="0"/>
    <x v="1"/>
    <s v="Trasferimento"/>
    <x v="1"/>
    <x v="0"/>
    <x v="0"/>
    <m/>
  </r>
  <r>
    <n v="43583"/>
    <x v="0"/>
    <x v="0"/>
    <x v="0"/>
    <x v="0"/>
    <x v="4"/>
    <x v="200"/>
    <x v="0"/>
    <x v="0"/>
    <s v="Trasferimento"/>
    <x v="1"/>
    <x v="4"/>
    <x v="0"/>
    <m/>
  </r>
  <r>
    <n v="204691"/>
    <x v="0"/>
    <x v="0"/>
    <x v="0"/>
    <x v="1"/>
    <x v="4"/>
    <x v="200"/>
    <x v="0"/>
    <x v="1"/>
    <s v="Trasferimento"/>
    <x v="1"/>
    <x v="3"/>
    <x v="0"/>
    <m/>
  </r>
  <r>
    <n v="61308"/>
    <x v="0"/>
    <x v="0"/>
    <x v="0"/>
    <x v="0"/>
    <x v="4"/>
    <x v="200"/>
    <x v="0"/>
    <x v="0"/>
    <s v="Trasferimento"/>
    <x v="1"/>
    <x v="4"/>
    <x v="0"/>
    <m/>
  </r>
  <r>
    <n v="132718"/>
    <x v="0"/>
    <x v="0"/>
    <x v="0"/>
    <x v="0"/>
    <x v="4"/>
    <x v="200"/>
    <x v="0"/>
    <x v="0"/>
    <s v="Trasferimento"/>
    <x v="1"/>
    <x v="0"/>
    <x v="0"/>
    <m/>
  </r>
  <r>
    <n v="75045"/>
    <x v="0"/>
    <x v="0"/>
    <x v="0"/>
    <x v="0"/>
    <x v="4"/>
    <x v="200"/>
    <x v="0"/>
    <x v="0"/>
    <s v="Trasferimento"/>
    <x v="1"/>
    <x v="0"/>
    <x v="0"/>
    <m/>
  </r>
  <r>
    <n v="126462"/>
    <x v="0"/>
    <x v="0"/>
    <x v="0"/>
    <x v="0"/>
    <x v="4"/>
    <x v="200"/>
    <x v="0"/>
    <x v="0"/>
    <s v="Trasferimento"/>
    <x v="1"/>
    <x v="3"/>
    <x v="0"/>
    <m/>
  </r>
  <r>
    <n v="105347"/>
    <x v="0"/>
    <x v="0"/>
    <x v="0"/>
    <x v="0"/>
    <x v="4"/>
    <x v="200"/>
    <x v="0"/>
    <x v="0"/>
    <s v="Trasferimento"/>
    <x v="1"/>
    <x v="3"/>
    <x v="0"/>
    <m/>
  </r>
  <r>
    <n v="69294"/>
    <x v="0"/>
    <x v="0"/>
    <x v="0"/>
    <x v="0"/>
    <x v="4"/>
    <x v="200"/>
    <x v="0"/>
    <x v="0"/>
    <s v="Trasferimento"/>
    <x v="1"/>
    <x v="4"/>
    <x v="0"/>
    <m/>
  </r>
  <r>
    <n v="184675"/>
    <x v="0"/>
    <x v="0"/>
    <x v="0"/>
    <x v="0"/>
    <x v="4"/>
    <x v="200"/>
    <x v="0"/>
    <x v="0"/>
    <s v="Trasferimento"/>
    <x v="1"/>
    <x v="0"/>
    <x v="0"/>
    <m/>
  </r>
  <r>
    <n v="10073"/>
    <x v="0"/>
    <x v="0"/>
    <x v="0"/>
    <x v="0"/>
    <x v="4"/>
    <x v="200"/>
    <x v="0"/>
    <x v="0"/>
    <s v="Trasferimento"/>
    <x v="1"/>
    <x v="3"/>
    <x v="0"/>
    <m/>
  </r>
  <r>
    <n v="44924"/>
    <x v="0"/>
    <x v="0"/>
    <x v="0"/>
    <x v="0"/>
    <x v="4"/>
    <x v="200"/>
    <x v="0"/>
    <x v="1"/>
    <s v="Trasferimento"/>
    <x v="1"/>
    <x v="3"/>
    <x v="0"/>
    <m/>
  </r>
  <r>
    <n v="101936"/>
    <x v="0"/>
    <x v="0"/>
    <x v="0"/>
    <x v="0"/>
    <x v="4"/>
    <x v="200"/>
    <x v="0"/>
    <x v="0"/>
    <s v="Trasferimento"/>
    <x v="1"/>
    <x v="3"/>
    <x v="0"/>
    <m/>
  </r>
  <r>
    <n v="106645"/>
    <x v="0"/>
    <x v="0"/>
    <x v="0"/>
    <x v="0"/>
    <x v="4"/>
    <x v="200"/>
    <x v="0"/>
    <x v="0"/>
    <s v="Trasferimento"/>
    <x v="1"/>
    <x v="0"/>
    <x v="0"/>
    <m/>
  </r>
  <r>
    <n v="28776"/>
    <x v="0"/>
    <x v="0"/>
    <x v="0"/>
    <x v="0"/>
    <x v="4"/>
    <x v="200"/>
    <x v="0"/>
    <x v="0"/>
    <s v="Trasferimento"/>
    <x v="1"/>
    <x v="3"/>
    <x v="0"/>
    <m/>
  </r>
  <r>
    <n v="223385"/>
    <x v="0"/>
    <x v="0"/>
    <x v="0"/>
    <x v="1"/>
    <x v="4"/>
    <x v="200"/>
    <x v="0"/>
    <x v="0"/>
    <s v="Trasferimento"/>
    <x v="1"/>
    <x v="1"/>
    <x v="0"/>
    <m/>
  </r>
  <r>
    <n v="61309"/>
    <x v="0"/>
    <x v="0"/>
    <x v="0"/>
    <x v="2"/>
    <x v="4"/>
    <x v="200"/>
    <x v="0"/>
    <x v="1"/>
    <s v="Trasferimento"/>
    <x v="1"/>
    <x v="4"/>
    <x v="0"/>
    <m/>
  </r>
  <r>
    <n v="132759"/>
    <x v="0"/>
    <x v="0"/>
    <x v="0"/>
    <x v="0"/>
    <x v="4"/>
    <x v="200"/>
    <x v="0"/>
    <x v="0"/>
    <s v="Trasferimento"/>
    <x v="1"/>
    <x v="3"/>
    <x v="0"/>
    <m/>
  </r>
  <r>
    <n v="29158"/>
    <x v="0"/>
    <x v="0"/>
    <x v="0"/>
    <x v="0"/>
    <x v="7"/>
    <x v="348"/>
    <x v="0"/>
    <x v="0"/>
    <s v="Trasferimento"/>
    <x v="1"/>
    <x v="3"/>
    <x v="0"/>
    <m/>
  </r>
  <r>
    <n v="69460"/>
    <x v="0"/>
    <x v="0"/>
    <x v="0"/>
    <x v="0"/>
    <x v="7"/>
    <x v="348"/>
    <x v="0"/>
    <x v="0"/>
    <s v="Trasferimento"/>
    <x v="1"/>
    <x v="3"/>
    <x v="0"/>
    <m/>
  </r>
  <r>
    <n v="177069"/>
    <x v="0"/>
    <x v="0"/>
    <x v="0"/>
    <x v="0"/>
    <x v="4"/>
    <x v="200"/>
    <x v="0"/>
    <x v="0"/>
    <s v="Trasferimento"/>
    <x v="1"/>
    <x v="0"/>
    <x v="0"/>
    <m/>
  </r>
  <r>
    <n v="65989"/>
    <x v="0"/>
    <x v="0"/>
    <x v="0"/>
    <x v="0"/>
    <x v="7"/>
    <x v="348"/>
    <x v="0"/>
    <x v="0"/>
    <s v="Trasferimento"/>
    <x v="1"/>
    <x v="4"/>
    <x v="0"/>
    <m/>
  </r>
  <r>
    <n v="227816"/>
    <x v="1"/>
    <x v="0"/>
    <x v="0"/>
    <x v="2"/>
    <x v="4"/>
    <x v="200"/>
    <x v="0"/>
    <x v="1"/>
    <s v="Trasferimento"/>
    <x v="1"/>
    <x v="5"/>
    <x v="0"/>
    <m/>
  </r>
  <r>
    <n v="567"/>
    <x v="0"/>
    <x v="0"/>
    <x v="0"/>
    <x v="0"/>
    <x v="7"/>
    <x v="348"/>
    <x v="0"/>
    <x v="0"/>
    <s v="Trasferimento"/>
    <x v="1"/>
    <x v="0"/>
    <x v="0"/>
    <m/>
  </r>
  <r>
    <n v="44923"/>
    <x v="0"/>
    <x v="0"/>
    <x v="0"/>
    <x v="0"/>
    <x v="4"/>
    <x v="200"/>
    <x v="0"/>
    <x v="0"/>
    <s v="Trasferimento"/>
    <x v="1"/>
    <x v="3"/>
    <x v="0"/>
    <m/>
  </r>
  <r>
    <n v="133835"/>
    <x v="0"/>
    <x v="0"/>
    <x v="0"/>
    <x v="0"/>
    <x v="4"/>
    <x v="200"/>
    <x v="0"/>
    <x v="0"/>
    <s v="Trasferimento"/>
    <x v="1"/>
    <x v="4"/>
    <x v="0"/>
    <m/>
  </r>
  <r>
    <n v="191083"/>
    <x v="1"/>
    <x v="0"/>
    <x v="0"/>
    <x v="0"/>
    <x v="4"/>
    <x v="200"/>
    <x v="0"/>
    <x v="0"/>
    <s v="Trasferimento"/>
    <x v="1"/>
    <x v="2"/>
    <x v="0"/>
    <m/>
  </r>
  <r>
    <n v="87411"/>
    <x v="0"/>
    <x v="0"/>
    <x v="0"/>
    <x v="0"/>
    <x v="7"/>
    <x v="348"/>
    <x v="0"/>
    <x v="0"/>
    <s v="Trasferimento"/>
    <x v="1"/>
    <x v="0"/>
    <x v="0"/>
    <m/>
  </r>
  <r>
    <n v="48151"/>
    <x v="0"/>
    <x v="0"/>
    <x v="0"/>
    <x v="0"/>
    <x v="4"/>
    <x v="200"/>
    <x v="0"/>
    <x v="0"/>
    <s v="Trasferimento"/>
    <x v="1"/>
    <x v="0"/>
    <x v="0"/>
    <m/>
  </r>
  <r>
    <n v="123468"/>
    <x v="0"/>
    <x v="0"/>
    <x v="0"/>
    <x v="0"/>
    <x v="4"/>
    <x v="200"/>
    <x v="0"/>
    <x v="0"/>
    <s v="Trasferimento"/>
    <x v="1"/>
    <x v="1"/>
    <x v="0"/>
    <m/>
  </r>
  <r>
    <n v="225187"/>
    <x v="0"/>
    <x v="0"/>
    <x v="0"/>
    <x v="0"/>
    <x v="4"/>
    <x v="200"/>
    <x v="0"/>
    <x v="0"/>
    <s v="Trasferimento"/>
    <x v="1"/>
    <x v="0"/>
    <x v="0"/>
    <m/>
  </r>
  <r>
    <n v="199242"/>
    <x v="0"/>
    <x v="0"/>
    <x v="0"/>
    <x v="0"/>
    <x v="7"/>
    <x v="348"/>
    <x v="0"/>
    <x v="1"/>
    <s v="Trasferimento"/>
    <x v="1"/>
    <x v="3"/>
    <x v="0"/>
    <m/>
  </r>
  <r>
    <n v="229934"/>
    <x v="0"/>
    <x v="0"/>
    <x v="0"/>
    <x v="0"/>
    <x v="7"/>
    <x v="348"/>
    <x v="0"/>
    <x v="1"/>
    <s v="Trasferimento"/>
    <x v="1"/>
    <x v="0"/>
    <x v="0"/>
    <m/>
  </r>
  <r>
    <n v="746"/>
    <x v="0"/>
    <x v="0"/>
    <x v="2"/>
    <x v="0"/>
    <x v="7"/>
    <x v="348"/>
    <x v="0"/>
    <x v="0"/>
    <s v="Trasferimento"/>
    <x v="1"/>
    <x v="3"/>
    <x v="0"/>
    <m/>
  </r>
  <r>
    <n v="152573"/>
    <x v="0"/>
    <x v="0"/>
    <x v="0"/>
    <x v="0"/>
    <x v="7"/>
    <x v="44"/>
    <x v="0"/>
    <x v="0"/>
    <s v="Trasferimento"/>
    <x v="1"/>
    <x v="0"/>
    <x v="0"/>
    <m/>
  </r>
  <r>
    <n v="89590"/>
    <x v="0"/>
    <x v="0"/>
    <x v="0"/>
    <x v="0"/>
    <x v="4"/>
    <x v="200"/>
    <x v="0"/>
    <x v="0"/>
    <s v="Trasferimento"/>
    <x v="1"/>
    <x v="0"/>
    <x v="0"/>
    <m/>
  </r>
  <r>
    <n v="22152"/>
    <x v="0"/>
    <x v="0"/>
    <x v="0"/>
    <x v="0"/>
    <x v="0"/>
    <x v="76"/>
    <x v="0"/>
    <x v="0"/>
    <s v="Trasferimento"/>
    <x v="0"/>
    <x v="3"/>
    <x v="0"/>
    <m/>
  </r>
  <r>
    <n v="15476"/>
    <x v="0"/>
    <x v="0"/>
    <x v="0"/>
    <x v="0"/>
    <x v="7"/>
    <x v="348"/>
    <x v="0"/>
    <x v="1"/>
    <s v="Trasferimento"/>
    <x v="1"/>
    <x v="4"/>
    <x v="0"/>
    <m/>
  </r>
  <r>
    <n v="13336"/>
    <x v="0"/>
    <x v="0"/>
    <x v="0"/>
    <x v="0"/>
    <x v="7"/>
    <x v="348"/>
    <x v="0"/>
    <x v="0"/>
    <s v="Trasferimento"/>
    <x v="1"/>
    <x v="4"/>
    <x v="0"/>
    <m/>
  </r>
  <r>
    <n v="148822"/>
    <x v="0"/>
    <x v="0"/>
    <x v="0"/>
    <x v="0"/>
    <x v="7"/>
    <x v="348"/>
    <x v="0"/>
    <x v="0"/>
    <s v="Trasferimento"/>
    <x v="1"/>
    <x v="0"/>
    <x v="0"/>
    <m/>
  </r>
  <r>
    <n v="9100"/>
    <x v="0"/>
    <x v="0"/>
    <x v="0"/>
    <x v="0"/>
    <x v="7"/>
    <x v="348"/>
    <x v="0"/>
    <x v="0"/>
    <s v="Trasferimento"/>
    <x v="1"/>
    <x v="4"/>
    <x v="0"/>
    <m/>
  </r>
  <r>
    <n v="118845"/>
    <x v="0"/>
    <x v="0"/>
    <x v="0"/>
    <x v="0"/>
    <x v="7"/>
    <x v="348"/>
    <x v="0"/>
    <x v="0"/>
    <s v="Trasferimento"/>
    <x v="1"/>
    <x v="0"/>
    <x v="0"/>
    <m/>
  </r>
  <r>
    <n v="2353"/>
    <x v="0"/>
    <x v="0"/>
    <x v="0"/>
    <x v="0"/>
    <x v="7"/>
    <x v="348"/>
    <x v="0"/>
    <x v="0"/>
    <s v="Trasferimento"/>
    <x v="1"/>
    <x v="0"/>
    <x v="0"/>
    <m/>
  </r>
  <r>
    <n v="186153"/>
    <x v="0"/>
    <x v="0"/>
    <x v="0"/>
    <x v="0"/>
    <x v="7"/>
    <x v="348"/>
    <x v="0"/>
    <x v="1"/>
    <s v="Trasferimento"/>
    <x v="1"/>
    <x v="0"/>
    <x v="0"/>
    <m/>
  </r>
  <r>
    <n v="37279"/>
    <x v="0"/>
    <x v="0"/>
    <x v="0"/>
    <x v="0"/>
    <x v="11"/>
    <x v="366"/>
    <x v="0"/>
    <x v="0"/>
    <s v="Trasferimento"/>
    <x v="4"/>
    <x v="4"/>
    <x v="0"/>
    <m/>
  </r>
  <r>
    <n v="109269"/>
    <x v="0"/>
    <x v="0"/>
    <x v="0"/>
    <x v="0"/>
    <x v="11"/>
    <x v="366"/>
    <x v="0"/>
    <x v="1"/>
    <s v="Trasferimento"/>
    <x v="4"/>
    <x v="4"/>
    <x v="0"/>
    <m/>
  </r>
  <r>
    <n v="184818"/>
    <x v="0"/>
    <x v="1"/>
    <x v="0"/>
    <x v="1"/>
    <x v="11"/>
    <x v="366"/>
    <x v="0"/>
    <x v="0"/>
    <s v="Trasferimento"/>
    <x v="4"/>
    <x v="0"/>
    <x v="0"/>
    <m/>
  </r>
  <r>
    <n v="139496"/>
    <x v="0"/>
    <x v="0"/>
    <x v="2"/>
    <x v="0"/>
    <x v="8"/>
    <x v="13"/>
    <x v="0"/>
    <x v="0"/>
    <s v="Trasferimento"/>
    <x v="0"/>
    <x v="3"/>
    <x v="0"/>
    <m/>
  </r>
  <r>
    <n v="153694"/>
    <x v="0"/>
    <x v="0"/>
    <x v="0"/>
    <x v="0"/>
    <x v="8"/>
    <x v="276"/>
    <x v="0"/>
    <x v="0"/>
    <s v="Trasferimento"/>
    <x v="1"/>
    <x v="0"/>
    <x v="0"/>
    <m/>
  </r>
  <r>
    <n v="127721"/>
    <x v="0"/>
    <x v="0"/>
    <x v="0"/>
    <x v="0"/>
    <x v="8"/>
    <x v="276"/>
    <x v="0"/>
    <x v="0"/>
    <s v="Trasferimento"/>
    <x v="1"/>
    <x v="0"/>
    <x v="0"/>
    <m/>
  </r>
  <r>
    <n v="226137"/>
    <x v="0"/>
    <x v="0"/>
    <x v="0"/>
    <x v="0"/>
    <x v="8"/>
    <x v="276"/>
    <x v="0"/>
    <x v="0"/>
    <s v="Trasferimento"/>
    <x v="1"/>
    <x v="0"/>
    <x v="0"/>
    <m/>
  </r>
  <r>
    <n v="180451"/>
    <x v="0"/>
    <x v="0"/>
    <x v="0"/>
    <x v="1"/>
    <x v="11"/>
    <x v="132"/>
    <x v="0"/>
    <x v="1"/>
    <s v="Trasferimento"/>
    <x v="1"/>
    <x v="0"/>
    <x v="0"/>
    <m/>
  </r>
  <r>
    <n v="32362"/>
    <x v="0"/>
    <x v="0"/>
    <x v="0"/>
    <x v="1"/>
    <x v="11"/>
    <x v="132"/>
    <x v="0"/>
    <x v="0"/>
    <s v="Trasferimento"/>
    <x v="1"/>
    <x v="0"/>
    <x v="0"/>
    <m/>
  </r>
  <r>
    <n v="158943"/>
    <x v="0"/>
    <x v="0"/>
    <x v="0"/>
    <x v="1"/>
    <x v="7"/>
    <x v="227"/>
    <x v="0"/>
    <x v="1"/>
    <s v="Trasferimento"/>
    <x v="1"/>
    <x v="1"/>
    <x v="0"/>
    <m/>
  </r>
  <r>
    <n v="153501"/>
    <x v="0"/>
    <x v="0"/>
    <x v="0"/>
    <x v="0"/>
    <x v="7"/>
    <x v="150"/>
    <x v="0"/>
    <x v="1"/>
    <s v="Trasferimento"/>
    <x v="1"/>
    <x v="3"/>
    <x v="0"/>
    <m/>
  </r>
  <r>
    <n v="18469"/>
    <x v="0"/>
    <x v="0"/>
    <x v="0"/>
    <x v="0"/>
    <x v="11"/>
    <x v="102"/>
    <x v="0"/>
    <x v="0"/>
    <s v="Trasferimento"/>
    <x v="1"/>
    <x v="4"/>
    <x v="0"/>
    <m/>
  </r>
  <r>
    <n v="218010"/>
    <x v="0"/>
    <x v="0"/>
    <x v="0"/>
    <x v="0"/>
    <x v="8"/>
    <x v="222"/>
    <x v="0"/>
    <x v="0"/>
    <s v="Trasferimento"/>
    <x v="1"/>
    <x v="0"/>
    <x v="0"/>
    <m/>
  </r>
  <r>
    <n v="218012"/>
    <x v="0"/>
    <x v="0"/>
    <x v="0"/>
    <x v="0"/>
    <x v="8"/>
    <x v="222"/>
    <x v="0"/>
    <x v="0"/>
    <s v="Trasferimento"/>
    <x v="1"/>
    <x v="0"/>
    <x v="0"/>
    <m/>
  </r>
  <r>
    <n v="187828"/>
    <x v="0"/>
    <x v="0"/>
    <x v="2"/>
    <x v="1"/>
    <x v="8"/>
    <x v="98"/>
    <x v="0"/>
    <x v="0"/>
    <s v="Trasferimento"/>
    <x v="0"/>
    <x v="4"/>
    <x v="0"/>
    <m/>
  </r>
  <r>
    <n v="184479"/>
    <x v="0"/>
    <x v="1"/>
    <x v="2"/>
    <x v="2"/>
    <x v="11"/>
    <x v="49"/>
    <x v="0"/>
    <x v="0"/>
    <s v="Trasferimento"/>
    <x v="1"/>
    <x v="0"/>
    <x v="0"/>
    <m/>
  </r>
  <r>
    <n v="152110"/>
    <x v="0"/>
    <x v="0"/>
    <x v="0"/>
    <x v="1"/>
    <x v="1"/>
    <x v="176"/>
    <x v="0"/>
    <x v="0"/>
    <s v="Trasferimento"/>
    <x v="1"/>
    <x v="0"/>
    <x v="0"/>
    <m/>
  </r>
  <r>
    <n v="191432"/>
    <x v="0"/>
    <x v="0"/>
    <x v="0"/>
    <x v="0"/>
    <x v="8"/>
    <x v="112"/>
    <x v="0"/>
    <x v="0"/>
    <s v="Trasferimento"/>
    <x v="1"/>
    <x v="0"/>
    <x v="0"/>
    <m/>
  </r>
  <r>
    <n v="227777"/>
    <x v="1"/>
    <x v="0"/>
    <x v="0"/>
    <x v="0"/>
    <x v="2"/>
    <x v="172"/>
    <x v="0"/>
    <x v="1"/>
    <s v="Trasferimento"/>
    <x v="1"/>
    <x v="5"/>
    <x v="0"/>
    <m/>
  </r>
  <r>
    <n v="230472"/>
    <x v="0"/>
    <x v="1"/>
    <x v="0"/>
    <x v="1"/>
    <x v="11"/>
    <x v="49"/>
    <x v="0"/>
    <x v="0"/>
    <s v="Trasferimento"/>
    <x v="1"/>
    <x v="0"/>
    <x v="0"/>
    <m/>
  </r>
  <r>
    <n v="228168"/>
    <x v="0"/>
    <x v="1"/>
    <x v="0"/>
    <x v="1"/>
    <x v="11"/>
    <x v="49"/>
    <x v="0"/>
    <x v="1"/>
    <s v="Trasferimento"/>
    <x v="1"/>
    <x v="0"/>
    <x v="0"/>
    <m/>
  </r>
  <r>
    <n v="228157"/>
    <x v="0"/>
    <x v="1"/>
    <x v="0"/>
    <x v="1"/>
    <x v="11"/>
    <x v="49"/>
    <x v="0"/>
    <x v="0"/>
    <s v="Trasferimento"/>
    <x v="1"/>
    <x v="0"/>
    <x v="0"/>
    <m/>
  </r>
  <r>
    <n v="208979"/>
    <x v="0"/>
    <x v="1"/>
    <x v="0"/>
    <x v="1"/>
    <x v="11"/>
    <x v="49"/>
    <x v="0"/>
    <x v="0"/>
    <s v="Trasferimento"/>
    <x v="1"/>
    <x v="0"/>
    <x v="0"/>
    <m/>
  </r>
  <r>
    <n v="230463"/>
    <x v="0"/>
    <x v="1"/>
    <x v="0"/>
    <x v="0"/>
    <x v="11"/>
    <x v="49"/>
    <x v="0"/>
    <x v="0"/>
    <s v="Trasferimento"/>
    <x v="1"/>
    <x v="1"/>
    <x v="0"/>
    <m/>
  </r>
  <r>
    <n v="217801"/>
    <x v="0"/>
    <x v="1"/>
    <x v="0"/>
    <x v="0"/>
    <x v="11"/>
    <x v="49"/>
    <x v="0"/>
    <x v="1"/>
    <s v="Trasferimento"/>
    <x v="1"/>
    <x v="0"/>
    <x v="0"/>
    <m/>
  </r>
  <r>
    <n v="228151"/>
    <x v="0"/>
    <x v="1"/>
    <x v="0"/>
    <x v="0"/>
    <x v="11"/>
    <x v="49"/>
    <x v="0"/>
    <x v="0"/>
    <s v="Trasferimento"/>
    <x v="1"/>
    <x v="3"/>
    <x v="0"/>
    <m/>
  </r>
  <r>
    <n v="228171"/>
    <x v="0"/>
    <x v="1"/>
    <x v="0"/>
    <x v="1"/>
    <x v="11"/>
    <x v="49"/>
    <x v="0"/>
    <x v="1"/>
    <s v="Trasferimento"/>
    <x v="1"/>
    <x v="3"/>
    <x v="0"/>
    <m/>
  </r>
  <r>
    <n v="87177"/>
    <x v="0"/>
    <x v="0"/>
    <x v="0"/>
    <x v="0"/>
    <x v="7"/>
    <x v="135"/>
    <x v="0"/>
    <x v="1"/>
    <s v="Trasferimento"/>
    <x v="1"/>
    <x v="3"/>
    <x v="0"/>
    <m/>
  </r>
  <r>
    <n v="227549"/>
    <x v="1"/>
    <x v="1"/>
    <x v="0"/>
    <x v="1"/>
    <x v="15"/>
    <x v="104"/>
    <x v="0"/>
    <x v="0"/>
    <s v="Trasferimento"/>
    <x v="1"/>
    <x v="5"/>
    <x v="0"/>
    <m/>
  </r>
  <r>
    <n v="101276"/>
    <x v="0"/>
    <x v="0"/>
    <x v="0"/>
    <x v="0"/>
    <x v="7"/>
    <x v="274"/>
    <x v="0"/>
    <x v="0"/>
    <s v="Trasferimento"/>
    <x v="0"/>
    <x v="3"/>
    <x v="0"/>
    <m/>
  </r>
  <r>
    <n v="18900"/>
    <x v="0"/>
    <x v="0"/>
    <x v="2"/>
    <x v="0"/>
    <x v="12"/>
    <x v="27"/>
    <x v="0"/>
    <x v="1"/>
    <s v="Trasferimento"/>
    <x v="1"/>
    <x v="3"/>
    <x v="0"/>
    <m/>
  </r>
  <r>
    <n v="73877"/>
    <x v="0"/>
    <x v="0"/>
    <x v="0"/>
    <x v="0"/>
    <x v="7"/>
    <x v="51"/>
    <x v="0"/>
    <x v="0"/>
    <s v="Trasferimento"/>
    <x v="1"/>
    <x v="0"/>
    <x v="0"/>
    <m/>
  </r>
  <r>
    <n v="136034"/>
    <x v="0"/>
    <x v="0"/>
    <x v="0"/>
    <x v="0"/>
    <x v="8"/>
    <x v="304"/>
    <x v="0"/>
    <x v="0"/>
    <s v="Trasferimento"/>
    <x v="0"/>
    <x v="0"/>
    <x v="0"/>
    <m/>
  </r>
  <r>
    <n v="181647"/>
    <x v="1"/>
    <x v="0"/>
    <x v="2"/>
    <x v="3"/>
    <x v="1"/>
    <x v="1"/>
    <x v="0"/>
    <x v="0"/>
    <s v="Trasferimento"/>
    <x v="0"/>
    <x v="5"/>
    <x v="0"/>
    <m/>
  </r>
  <r>
    <n v="173296"/>
    <x v="0"/>
    <x v="0"/>
    <x v="0"/>
    <x v="0"/>
    <x v="7"/>
    <x v="41"/>
    <x v="0"/>
    <x v="0"/>
    <s v="Trasferimento"/>
    <x v="1"/>
    <x v="3"/>
    <x v="0"/>
    <m/>
  </r>
  <r>
    <n v="184369"/>
    <x v="0"/>
    <x v="1"/>
    <x v="0"/>
    <x v="1"/>
    <x v="8"/>
    <x v="113"/>
    <x v="0"/>
    <x v="0"/>
    <s v="Trasferimento"/>
    <x v="0"/>
    <x v="3"/>
    <x v="0"/>
    <m/>
  </r>
  <r>
    <n v="178692"/>
    <x v="0"/>
    <x v="1"/>
    <x v="0"/>
    <x v="0"/>
    <x v="8"/>
    <x v="113"/>
    <x v="0"/>
    <x v="0"/>
    <s v="Trasferimento"/>
    <x v="0"/>
    <x v="3"/>
    <x v="0"/>
    <m/>
  </r>
  <r>
    <n v="75011"/>
    <x v="0"/>
    <x v="0"/>
    <x v="0"/>
    <x v="0"/>
    <x v="8"/>
    <x v="304"/>
    <x v="0"/>
    <x v="0"/>
    <s v="Trasferimento"/>
    <x v="0"/>
    <x v="1"/>
    <x v="0"/>
    <m/>
  </r>
  <r>
    <n v="33626"/>
    <x v="0"/>
    <x v="0"/>
    <x v="0"/>
    <x v="0"/>
    <x v="4"/>
    <x v="101"/>
    <x v="0"/>
    <x v="0"/>
    <s v="Trasferimento"/>
    <x v="0"/>
    <x v="3"/>
    <x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7" cacheId="0" applyNumberFormats="0" applyBorderFormats="0" applyFontFormats="0" applyPatternFormats="0" applyAlignmentFormats="0" applyWidthHeightFormats="1" dataCaption="Valori" updatedVersion="3" minRefreshableVersion="3" showCalcMbrs="0" useAutoFormatting="1" itemPrintTitles="1" createdVersion="3" indent="0" outline="1" outlineData="1" multipleFieldFilters="0" rowHeaderCaption="REGIONE">
  <location ref="A1:B21" firstHeaderRow="1" firstDataRow="1" firstDataCol="1"/>
  <pivotFields count="14">
    <pivotField dataField="1" numFmtId="3" showAll="0"/>
    <pivotField showAll="0">
      <items count="3">
        <item x="0"/>
        <item x="1"/>
        <item t="default"/>
      </items>
    </pivotField>
    <pivotField showAll="0">
      <items count="4">
        <item x="1"/>
        <item x="0"/>
        <item n="Pro" x="2"/>
        <item t="default"/>
      </items>
    </pivotField>
    <pivotField showAll="0">
      <items count="4">
        <item x="1"/>
        <item x="2"/>
        <item x="0"/>
        <item t="default"/>
      </items>
    </pivotField>
    <pivotField showAll="0">
      <items count="8">
        <item x="3"/>
        <item x="0"/>
        <item x="2"/>
        <item x="1"/>
        <item x="4"/>
        <item x="5"/>
        <item x="6"/>
        <item t="default"/>
      </items>
    </pivotField>
    <pivotField axis="axisRow" showAll="0">
      <items count="20">
        <item sd="0" x="5"/>
        <item sd="0" x="16"/>
        <item sd="0" x="17"/>
        <item sd="0" x="11"/>
        <item sd="0" x="15"/>
        <item sd="0" x="1"/>
        <item sd="0" x="12"/>
        <item sd="0" x="7"/>
        <item sd="0" x="0"/>
        <item sd="0" x="18"/>
        <item sd="0" x="4"/>
        <item sd="0" x="14"/>
        <item sd="0" x="9"/>
        <item sd="0" x="3"/>
        <item sd="0" x="8"/>
        <item sd="0" x="10"/>
        <item sd="0" x="6"/>
        <item sd="0" x="13"/>
        <item sd="0" x="2"/>
        <item t="default" sd="0"/>
      </items>
    </pivotField>
    <pivotField axis="axisRow" showAll="0">
      <items count="421">
        <item x="419"/>
        <item x="163"/>
        <item x="352"/>
        <item x="121"/>
        <item x="62"/>
        <item x="212"/>
        <item x="110"/>
        <item x="361"/>
        <item x="190"/>
        <item x="309"/>
        <item x="42"/>
        <item x="253"/>
        <item x="113"/>
        <item x="96"/>
        <item x="18"/>
        <item x="228"/>
        <item x="70"/>
        <item x="213"/>
        <item x="409"/>
        <item x="158"/>
        <item x="107"/>
        <item x="414"/>
        <item x="198"/>
        <item x="165"/>
        <item x="320"/>
        <item x="323"/>
        <item x="130"/>
        <item x="127"/>
        <item x="40"/>
        <item x="123"/>
        <item x="251"/>
        <item x="172"/>
        <item x="381"/>
        <item x="0"/>
        <item x="390"/>
        <item x="410"/>
        <item x="43"/>
        <item x="348"/>
        <item x="403"/>
        <item x="233"/>
        <item x="278"/>
        <item x="34"/>
        <item x="25"/>
        <item x="267"/>
        <item x="14"/>
        <item x="211"/>
        <item x="154"/>
        <item x="339"/>
        <item x="44"/>
        <item x="175"/>
        <item x="35"/>
        <item x="153"/>
        <item x="412"/>
        <item x="200"/>
        <item x="93"/>
        <item x="259"/>
        <item x="135"/>
        <item x="97"/>
        <item x="71"/>
        <item x="207"/>
        <item x="404"/>
        <item x="304"/>
        <item x="230"/>
        <item x="298"/>
        <item x="10"/>
        <item x="300"/>
        <item x="265"/>
        <item x="180"/>
        <item x="218"/>
        <item x="343"/>
        <item x="398"/>
        <item x="69"/>
        <item x="315"/>
        <item x="260"/>
        <item x="108"/>
        <item x="143"/>
        <item x="31"/>
        <item x="308"/>
        <item x="203"/>
        <item x="312"/>
        <item x="144"/>
        <item x="311"/>
        <item x="138"/>
        <item x="52"/>
        <item x="114"/>
        <item x="221"/>
        <item x="354"/>
        <item x="104"/>
        <item x="51"/>
        <item x="178"/>
        <item x="125"/>
        <item x="116"/>
        <item x="98"/>
        <item x="13"/>
        <item x="302"/>
        <item x="24"/>
        <item x="369"/>
        <item x="160"/>
        <item x="155"/>
        <item x="367"/>
        <item x="379"/>
        <item x="84"/>
        <item x="236"/>
        <item x="285"/>
        <item x="249"/>
        <item x="271"/>
        <item x="257"/>
        <item x="5"/>
        <item x="238"/>
        <item x="119"/>
        <item x="205"/>
        <item x="227"/>
        <item x="170"/>
        <item x="219"/>
        <item x="137"/>
        <item x="206"/>
        <item x="374"/>
        <item x="192"/>
        <item x="17"/>
        <item x="214"/>
        <item x="188"/>
        <item x="185"/>
        <item x="6"/>
        <item x="94"/>
        <item x="328"/>
        <item x="189"/>
        <item x="133"/>
        <item x="401"/>
        <item x="244"/>
        <item x="355"/>
        <item x="232"/>
        <item x="151"/>
        <item x="8"/>
        <item x="306"/>
        <item x="118"/>
        <item x="58"/>
        <item x="270"/>
        <item x="15"/>
        <item x="287"/>
        <item x="371"/>
        <item x="86"/>
        <item x="362"/>
        <item x="99"/>
        <item x="146"/>
        <item x="90"/>
        <item x="406"/>
        <item x="106"/>
        <item x="239"/>
        <item x="49"/>
        <item x="237"/>
        <item x="193"/>
        <item x="359"/>
        <item x="255"/>
        <item x="391"/>
        <item x="152"/>
        <item x="59"/>
        <item x="289"/>
        <item x="140"/>
        <item x="293"/>
        <item x="79"/>
        <item x="63"/>
        <item x="291"/>
        <item x="284"/>
        <item x="53"/>
        <item x="342"/>
        <item x="67"/>
        <item x="254"/>
        <item x="187"/>
        <item x="171"/>
        <item x="373"/>
        <item x="245"/>
        <item x="186"/>
        <item x="147"/>
        <item x="399"/>
        <item x="134"/>
        <item x="72"/>
        <item x="45"/>
        <item x="356"/>
        <item x="418"/>
        <item x="101"/>
        <item x="344"/>
        <item x="191"/>
        <item x="296"/>
        <item x="370"/>
        <item x="241"/>
        <item x="279"/>
        <item x="388"/>
        <item x="87"/>
        <item x="9"/>
        <item x="16"/>
        <item x="117"/>
        <item x="322"/>
        <item x="183"/>
        <item x="83"/>
        <item x="76"/>
        <item x="224"/>
        <item x="380"/>
        <item x="78"/>
        <item x="297"/>
        <item x="184"/>
        <item x="32"/>
        <item x="273"/>
        <item x="109"/>
        <item x="405"/>
        <item x="66"/>
        <item x="209"/>
        <item x="168"/>
        <item x="177"/>
        <item x="413"/>
        <item x="248"/>
        <item x="283"/>
        <item x="197"/>
        <item x="366"/>
        <item x="385"/>
        <item x="60"/>
        <item x="47"/>
        <item x="345"/>
        <item x="346"/>
        <item x="22"/>
        <item x="324"/>
        <item x="358"/>
        <item x="338"/>
        <item x="179"/>
        <item x="122"/>
        <item x="363"/>
        <item x="282"/>
        <item x="103"/>
        <item x="386"/>
        <item x="100"/>
        <item x="38"/>
        <item x="334"/>
        <item x="295"/>
        <item x="229"/>
        <item x="415"/>
        <item x="210"/>
        <item x="126"/>
        <item x="316"/>
        <item x="132"/>
        <item x="166"/>
        <item x="65"/>
        <item x="68"/>
        <item x="95"/>
        <item x="2"/>
        <item x="262"/>
        <item x="105"/>
        <item x="55"/>
        <item x="378"/>
        <item x="222"/>
        <item x="337"/>
        <item x="150"/>
        <item x="242"/>
        <item x="395"/>
        <item x="204"/>
        <item x="417"/>
        <item x="159"/>
        <item x="319"/>
        <item x="318"/>
        <item x="156"/>
        <item x="77"/>
        <item x="256"/>
        <item x="48"/>
        <item x="176"/>
        <item x="235"/>
        <item x="161"/>
        <item x="162"/>
        <item x="336"/>
        <item x="56"/>
        <item x="377"/>
        <item x="208"/>
        <item x="307"/>
        <item x="33"/>
        <item x="115"/>
        <item x="73"/>
        <item x="26"/>
        <item x="174"/>
        <item x="136"/>
        <item x="234"/>
        <item x="276"/>
        <item x="299"/>
        <item x="240"/>
        <item x="19"/>
        <item x="225"/>
        <item x="333"/>
        <item x="400"/>
        <item x="331"/>
        <item x="397"/>
        <item x="88"/>
        <item x="181"/>
        <item x="61"/>
        <item x="280"/>
        <item x="75"/>
        <item x="231"/>
        <item x="321"/>
        <item x="89"/>
        <item x="199"/>
        <item x="368"/>
        <item x="389"/>
        <item x="393"/>
        <item x="416"/>
        <item x="294"/>
        <item x="372"/>
        <item x="396"/>
        <item x="27"/>
        <item x="365"/>
        <item x="194"/>
        <item x="351"/>
        <item x="102"/>
        <item x="376"/>
        <item x="129"/>
        <item x="91"/>
        <item x="74"/>
        <item x="120"/>
        <item x="402"/>
        <item x="50"/>
        <item x="217"/>
        <item x="220"/>
        <item x="223"/>
        <item x="41"/>
        <item x="157"/>
        <item x="23"/>
        <item x="82"/>
        <item x="290"/>
        <item x="196"/>
        <item x="394"/>
        <item x="167"/>
        <item x="215"/>
        <item x="139"/>
        <item x="142"/>
        <item x="131"/>
        <item x="317"/>
        <item x="12"/>
        <item x="408"/>
        <item x="263"/>
        <item x="246"/>
        <item x="274"/>
        <item x="325"/>
        <item x="301"/>
        <item x="195"/>
        <item x="148"/>
        <item x="411"/>
        <item x="407"/>
        <item x="269"/>
        <item x="141"/>
        <item x="286"/>
        <item x="314"/>
        <item x="375"/>
        <item x="92"/>
        <item x="335"/>
        <item x="275"/>
        <item x="250"/>
        <item x="124"/>
        <item x="330"/>
        <item x="111"/>
        <item x="382"/>
        <item x="327"/>
        <item x="201"/>
        <item x="64"/>
        <item x="252"/>
        <item x="173"/>
        <item x="266"/>
        <item x="80"/>
        <item x="329"/>
        <item x="28"/>
        <item x="216"/>
        <item x="357"/>
        <item x="387"/>
        <item x="164"/>
        <item x="226"/>
        <item x="340"/>
        <item x="347"/>
        <item x="21"/>
        <item x="1"/>
        <item x="20"/>
        <item x="261"/>
        <item x="128"/>
        <item x="4"/>
        <item x="37"/>
        <item x="169"/>
        <item x="145"/>
        <item x="268"/>
        <item x="243"/>
        <item x="57"/>
        <item x="247"/>
        <item x="350"/>
        <item x="29"/>
        <item x="341"/>
        <item x="54"/>
        <item x="112"/>
        <item x="39"/>
        <item x="7"/>
        <item x="305"/>
        <item x="81"/>
        <item x="182"/>
        <item x="30"/>
        <item x="264"/>
        <item x="353"/>
        <item x="149"/>
        <item x="3"/>
        <item x="326"/>
        <item x="392"/>
        <item x="292"/>
        <item x="46"/>
        <item x="202"/>
        <item x="332"/>
        <item x="85"/>
        <item x="303"/>
        <item x="313"/>
        <item x="310"/>
        <item x="277"/>
        <item x="36"/>
        <item x="11"/>
        <item x="272"/>
        <item x="383"/>
        <item x="281"/>
        <item x="288"/>
        <item x="349"/>
        <item x="258"/>
        <item x="364"/>
        <item x="360"/>
        <item x="384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>
      <items count="3">
        <item x="1"/>
        <item h="1" x="0"/>
        <item t="default"/>
      </items>
    </pivotField>
    <pivotField showAll="0"/>
  </pivotFields>
  <rowFields count="2">
    <field x="5"/>
    <field x="6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Items count="1">
    <i/>
  </colItems>
  <dataFields count="1">
    <dataField name="TOTALE" fld="0" subtotal="count" baseField="0" baseItem="0"/>
  </dataFields>
  <formats count="12">
    <format dxfId="11">
      <pivotArea field="8" type="button" dataOnly="0" labelOnly="1" outline="0"/>
    </format>
    <format dxfId="10">
      <pivotArea outline="0" collapsedLevelsAreSubtotals="1" fieldPosition="0"/>
    </format>
    <format dxfId="9">
      <pivotArea field="1" type="button" dataOnly="0" labelOnly="1" outline="0"/>
    </format>
    <format dxfId="8">
      <pivotArea field="2" type="button" dataOnly="0" labelOnly="1" outline="0"/>
    </format>
    <format dxfId="7">
      <pivotArea type="topRight" dataOnly="0" labelOnly="1" outline="0" fieldPosition="0"/>
    </format>
    <format dxfId="6">
      <pivotArea dataOnly="0" labelOnly="1" grandCol="1" outline="0" fieldPosition="0"/>
    </format>
    <format dxfId="5">
      <pivotArea outline="0" collapsedLevelsAreSubtotals="1" fieldPosition="0"/>
    </format>
    <format dxfId="4">
      <pivotArea field="5" type="button" dataOnly="0" labelOnly="1" outline="0" axis="axisRow" fieldPosition="0"/>
    </format>
    <format dxfId="3">
      <pivotArea dataOnly="0" labelOnly="1" fieldPosition="0">
        <references count="1">
          <reference field="5" count="0"/>
        </references>
      </pivotArea>
    </format>
    <format dxfId="2">
      <pivotArea dataOnly="0" labelOnly="1" grandRow="1" outline="0" fieldPosition="0"/>
    </format>
    <format dxfId="1">
      <pivotArea dataOnly="0" labelOnly="1" fieldPosition="0">
        <references count="2">
          <reference field="5" count="0" selected="0"/>
          <reference field="6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1271"/>
  <sheetViews>
    <sheetView workbookViewId="0">
      <selection activeCell="F4" sqref="F4"/>
    </sheetView>
  </sheetViews>
  <sheetFormatPr defaultRowHeight="12.75"/>
  <cols>
    <col min="1" max="1" width="22" style="787" customWidth="1"/>
    <col min="2" max="2" width="15.140625" style="790" customWidth="1"/>
    <col min="3" max="3" width="6.7109375" style="790" customWidth="1"/>
    <col min="4" max="4" width="18.7109375" style="790" customWidth="1"/>
    <col min="5" max="5" width="13.28515625" style="790" customWidth="1"/>
    <col min="6" max="6" width="8.7109375" style="790" customWidth="1"/>
    <col min="7" max="7" width="6.140625" style="790" customWidth="1"/>
    <col min="8" max="8" width="4.140625" style="790" bestFit="1" customWidth="1"/>
    <col min="9" max="9" width="13.140625" style="790" bestFit="1" customWidth="1"/>
    <col min="10" max="10" width="18.7109375" style="790" bestFit="1" customWidth="1"/>
    <col min="11" max="11" width="12.7109375" style="790" customWidth="1"/>
    <col min="12" max="12" width="6.140625" style="787" customWidth="1"/>
    <col min="13" max="13" width="17.28515625" style="787" customWidth="1"/>
    <col min="14" max="14" width="11" style="787" customWidth="1"/>
    <col min="15" max="15" width="6.140625" style="787" customWidth="1"/>
    <col min="16" max="16" width="15.42578125" style="787" customWidth="1"/>
    <col min="17" max="17" width="13.140625" style="787" customWidth="1"/>
    <col min="18" max="19" width="18.7109375" style="787" bestFit="1" customWidth="1"/>
    <col min="20" max="16384" width="9.140625" style="787"/>
  </cols>
  <sheetData>
    <row r="1" spans="1:11">
      <c r="A1" s="785" t="s">
        <v>223</v>
      </c>
      <c r="B1" s="786" t="s">
        <v>203</v>
      </c>
      <c r="C1" s="787"/>
      <c r="D1" s="787"/>
      <c r="E1" s="787"/>
      <c r="F1" s="787"/>
      <c r="G1" s="787"/>
      <c r="H1" s="787"/>
      <c r="I1" s="787"/>
      <c r="J1" s="787"/>
      <c r="K1" s="787"/>
    </row>
    <row r="2" spans="1:11">
      <c r="A2" s="788" t="s">
        <v>43</v>
      </c>
      <c r="B2" s="789">
        <v>722</v>
      </c>
      <c r="C2" s="787"/>
      <c r="D2" s="787"/>
      <c r="E2" s="787"/>
      <c r="F2" s="787"/>
      <c r="G2" s="787"/>
      <c r="H2" s="787"/>
      <c r="I2" s="787"/>
      <c r="J2" s="787"/>
      <c r="K2" s="787"/>
    </row>
    <row r="3" spans="1:11">
      <c r="A3" s="788" t="s">
        <v>46</v>
      </c>
      <c r="B3" s="789">
        <v>194</v>
      </c>
      <c r="C3" s="787"/>
      <c r="D3" s="787"/>
      <c r="E3" s="787"/>
      <c r="F3" s="787"/>
      <c r="G3" s="787"/>
      <c r="H3" s="787"/>
      <c r="I3" s="787"/>
      <c r="J3" s="787"/>
      <c r="K3" s="787"/>
    </row>
    <row r="4" spans="1:11">
      <c r="A4" s="788" t="s">
        <v>44</v>
      </c>
      <c r="B4" s="789">
        <v>385</v>
      </c>
      <c r="C4" s="787"/>
      <c r="D4" s="787"/>
      <c r="E4" s="787"/>
      <c r="F4" s="787"/>
      <c r="G4" s="787"/>
      <c r="H4" s="787"/>
      <c r="I4" s="787"/>
      <c r="J4" s="787"/>
      <c r="K4" s="787"/>
    </row>
    <row r="5" spans="1:11">
      <c r="A5" s="788" t="s">
        <v>31</v>
      </c>
      <c r="B5" s="789">
        <v>11215</v>
      </c>
      <c r="C5" s="787"/>
      <c r="D5" s="787"/>
      <c r="E5" s="787"/>
      <c r="F5" s="787"/>
      <c r="G5" s="787"/>
      <c r="H5" s="787"/>
      <c r="I5" s="787"/>
      <c r="J5" s="787"/>
      <c r="K5" s="787"/>
    </row>
    <row r="6" spans="1:11">
      <c r="A6" s="788" t="s">
        <v>38</v>
      </c>
      <c r="B6" s="789">
        <v>1796</v>
      </c>
      <c r="C6" s="787"/>
      <c r="D6" s="787"/>
      <c r="E6" s="787"/>
      <c r="F6" s="787"/>
      <c r="G6" s="787"/>
      <c r="H6" s="787"/>
      <c r="I6" s="787"/>
      <c r="J6" s="787"/>
      <c r="K6" s="787"/>
    </row>
    <row r="7" spans="1:11">
      <c r="A7" s="788" t="s">
        <v>33</v>
      </c>
      <c r="B7" s="789">
        <v>8607</v>
      </c>
      <c r="C7" s="787"/>
      <c r="D7" s="787"/>
      <c r="E7" s="787"/>
      <c r="F7" s="787"/>
      <c r="G7" s="787"/>
      <c r="H7" s="787"/>
      <c r="I7" s="787"/>
      <c r="J7" s="787"/>
      <c r="K7" s="787"/>
    </row>
    <row r="8" spans="1:11">
      <c r="A8" s="788" t="s">
        <v>35</v>
      </c>
      <c r="B8" s="789">
        <v>3890</v>
      </c>
      <c r="C8" s="787"/>
      <c r="D8" s="787"/>
      <c r="E8" s="787"/>
      <c r="F8" s="787"/>
      <c r="G8" s="787"/>
      <c r="H8" s="787"/>
      <c r="I8" s="787"/>
      <c r="J8" s="787"/>
      <c r="K8" s="787"/>
    </row>
    <row r="9" spans="1:11">
      <c r="A9" s="788" t="s">
        <v>29</v>
      </c>
      <c r="B9" s="789">
        <v>24176</v>
      </c>
      <c r="C9" s="787"/>
      <c r="D9" s="787"/>
      <c r="E9" s="787"/>
      <c r="F9" s="787"/>
      <c r="G9" s="787"/>
      <c r="H9" s="787"/>
      <c r="I9" s="787"/>
      <c r="J9" s="787"/>
      <c r="K9" s="787"/>
    </row>
    <row r="10" spans="1:11">
      <c r="A10" s="788" t="s">
        <v>37</v>
      </c>
      <c r="B10" s="789">
        <v>2544</v>
      </c>
      <c r="C10" s="787"/>
      <c r="D10" s="787"/>
      <c r="E10" s="787"/>
      <c r="F10" s="787"/>
      <c r="G10" s="787"/>
      <c r="H10" s="787"/>
      <c r="I10" s="787"/>
      <c r="J10" s="787"/>
      <c r="K10" s="787"/>
    </row>
    <row r="11" spans="1:11">
      <c r="A11" s="788" t="s">
        <v>47</v>
      </c>
      <c r="B11" s="789">
        <v>53</v>
      </c>
      <c r="C11" s="787"/>
      <c r="D11" s="787"/>
      <c r="E11" s="787"/>
      <c r="F11" s="787"/>
      <c r="G11" s="787"/>
      <c r="H11" s="787"/>
      <c r="I11" s="787"/>
      <c r="J11" s="787"/>
      <c r="K11" s="787"/>
    </row>
    <row r="12" spans="1:11">
      <c r="A12" s="788" t="s">
        <v>30</v>
      </c>
      <c r="B12" s="789">
        <v>13984</v>
      </c>
      <c r="C12" s="787"/>
      <c r="D12" s="787"/>
      <c r="E12" s="787"/>
      <c r="F12" s="787"/>
      <c r="G12" s="787"/>
      <c r="H12" s="787"/>
      <c r="I12" s="787"/>
      <c r="J12" s="787"/>
      <c r="K12" s="787"/>
    </row>
    <row r="13" spans="1:11">
      <c r="A13" s="788" t="s">
        <v>42</v>
      </c>
      <c r="B13" s="789">
        <v>931</v>
      </c>
      <c r="C13" s="787"/>
      <c r="D13" s="787"/>
      <c r="E13" s="787"/>
      <c r="F13" s="787"/>
      <c r="G13" s="787"/>
      <c r="H13" s="787"/>
      <c r="I13" s="787"/>
      <c r="J13" s="787"/>
      <c r="K13" s="787"/>
    </row>
    <row r="14" spans="1:11">
      <c r="A14" s="788" t="s">
        <v>39</v>
      </c>
      <c r="B14" s="789">
        <v>1112</v>
      </c>
      <c r="C14" s="787"/>
      <c r="D14" s="787"/>
      <c r="E14" s="787"/>
      <c r="F14" s="787"/>
      <c r="G14" s="787"/>
      <c r="H14" s="787"/>
      <c r="I14" s="787"/>
      <c r="J14" s="787"/>
      <c r="K14" s="787"/>
    </row>
    <row r="15" spans="1:11">
      <c r="A15" s="788" t="s">
        <v>45</v>
      </c>
      <c r="B15" s="789">
        <v>590</v>
      </c>
      <c r="C15" s="787"/>
      <c r="D15" s="787"/>
      <c r="E15" s="787"/>
      <c r="F15" s="787"/>
      <c r="G15" s="787"/>
      <c r="H15" s="787"/>
      <c r="I15" s="787"/>
      <c r="J15" s="787"/>
      <c r="K15" s="787"/>
    </row>
    <row r="16" spans="1:11">
      <c r="A16" s="788" t="s">
        <v>34</v>
      </c>
      <c r="B16" s="789">
        <v>6441</v>
      </c>
      <c r="C16" s="787"/>
      <c r="D16" s="787"/>
      <c r="E16" s="787"/>
      <c r="F16" s="787"/>
      <c r="G16" s="787"/>
      <c r="H16" s="787"/>
      <c r="I16" s="787"/>
      <c r="J16" s="787"/>
      <c r="K16" s="787"/>
    </row>
    <row r="17" spans="1:11">
      <c r="A17" s="788" t="s">
        <v>36</v>
      </c>
      <c r="B17" s="789">
        <v>3557</v>
      </c>
      <c r="C17" s="787"/>
      <c r="D17" s="787"/>
      <c r="E17" s="787"/>
      <c r="F17" s="787"/>
      <c r="G17" s="787"/>
      <c r="H17" s="787"/>
      <c r="I17" s="787"/>
      <c r="J17" s="787"/>
      <c r="K17" s="787"/>
    </row>
    <row r="18" spans="1:11">
      <c r="A18" s="788" t="s">
        <v>41</v>
      </c>
      <c r="B18" s="789">
        <v>768</v>
      </c>
      <c r="C18" s="787"/>
      <c r="D18" s="787"/>
      <c r="E18" s="787"/>
      <c r="F18" s="787"/>
      <c r="G18" s="787"/>
      <c r="H18" s="787"/>
      <c r="I18" s="787"/>
      <c r="J18" s="787"/>
      <c r="K18" s="787"/>
    </row>
    <row r="19" spans="1:11">
      <c r="A19" s="788" t="s">
        <v>40</v>
      </c>
      <c r="B19" s="789">
        <v>982</v>
      </c>
      <c r="C19" s="787"/>
      <c r="D19" s="787"/>
      <c r="E19" s="787"/>
      <c r="F19" s="787"/>
      <c r="G19" s="787"/>
      <c r="H19" s="787"/>
      <c r="I19" s="787"/>
      <c r="J19" s="787"/>
      <c r="K19" s="787"/>
    </row>
    <row r="20" spans="1:11">
      <c r="A20" s="788" t="s">
        <v>32</v>
      </c>
      <c r="B20" s="789">
        <v>9766</v>
      </c>
      <c r="C20" s="787"/>
      <c r="D20" s="787"/>
      <c r="E20" s="787"/>
      <c r="F20" s="787"/>
      <c r="G20" s="787"/>
      <c r="H20" s="787"/>
      <c r="I20" s="787"/>
      <c r="J20" s="787"/>
      <c r="K20" s="787"/>
    </row>
    <row r="21" spans="1:11">
      <c r="A21" s="788" t="s">
        <v>224</v>
      </c>
      <c r="B21" s="789">
        <v>91713</v>
      </c>
      <c r="C21" s="787"/>
      <c r="D21" s="787"/>
      <c r="E21" s="787"/>
      <c r="F21" s="787"/>
      <c r="G21" s="787"/>
      <c r="H21" s="787"/>
      <c r="I21" s="787"/>
      <c r="J21" s="787"/>
      <c r="K21" s="787"/>
    </row>
    <row r="22" spans="1:11">
      <c r="B22" s="787"/>
      <c r="C22" s="787"/>
      <c r="D22" s="787"/>
      <c r="E22" s="787"/>
      <c r="F22" s="787"/>
      <c r="G22" s="787"/>
      <c r="H22" s="787"/>
      <c r="I22" s="787"/>
      <c r="J22" s="787"/>
      <c r="K22" s="787"/>
    </row>
    <row r="23" spans="1:11">
      <c r="B23" s="787"/>
      <c r="C23" s="787"/>
      <c r="D23" s="787"/>
      <c r="E23" s="787"/>
      <c r="F23" s="787"/>
      <c r="G23" s="787"/>
      <c r="H23" s="787"/>
      <c r="I23" s="787"/>
      <c r="J23" s="787"/>
      <c r="K23" s="787"/>
    </row>
    <row r="24" spans="1:11">
      <c r="B24" s="787"/>
      <c r="C24" s="787"/>
      <c r="D24" s="787"/>
      <c r="E24" s="787"/>
      <c r="F24" s="787"/>
      <c r="G24" s="787"/>
      <c r="H24" s="787"/>
      <c r="I24" s="787"/>
      <c r="J24" s="787"/>
      <c r="K24" s="787"/>
    </row>
    <row r="25" spans="1:11">
      <c r="B25" s="787"/>
      <c r="C25" s="787"/>
      <c r="D25" s="787"/>
      <c r="E25" s="787"/>
      <c r="F25" s="787"/>
      <c r="G25" s="787"/>
      <c r="H25" s="787"/>
      <c r="I25" s="787"/>
      <c r="J25" s="787"/>
      <c r="K25" s="787"/>
    </row>
    <row r="26" spans="1:11">
      <c r="B26" s="787"/>
      <c r="C26" s="787"/>
      <c r="D26" s="787"/>
      <c r="E26" s="787"/>
      <c r="F26" s="787"/>
      <c r="G26" s="787"/>
      <c r="H26" s="787"/>
      <c r="I26" s="787"/>
      <c r="J26" s="787"/>
      <c r="K26" s="787"/>
    </row>
    <row r="27" spans="1:11">
      <c r="B27" s="787"/>
      <c r="C27" s="787"/>
      <c r="D27" s="787"/>
      <c r="E27" s="787"/>
      <c r="F27" s="787"/>
      <c r="G27" s="787"/>
      <c r="H27" s="787"/>
      <c r="I27" s="787"/>
      <c r="J27" s="787"/>
      <c r="K27" s="787"/>
    </row>
    <row r="28" spans="1:11">
      <c r="B28" s="787"/>
      <c r="C28" s="787"/>
      <c r="D28" s="787"/>
      <c r="E28" s="787"/>
      <c r="F28" s="787"/>
      <c r="G28" s="787"/>
      <c r="H28" s="787"/>
      <c r="I28" s="787"/>
      <c r="J28" s="787"/>
      <c r="K28" s="787"/>
    </row>
    <row r="29" spans="1:11">
      <c r="B29" s="787"/>
      <c r="C29" s="787"/>
      <c r="D29" s="787"/>
      <c r="E29" s="787"/>
      <c r="F29" s="787"/>
      <c r="G29" s="787"/>
      <c r="H29" s="787"/>
      <c r="I29" s="787"/>
      <c r="J29" s="787"/>
      <c r="K29" s="787"/>
    </row>
    <row r="30" spans="1:11">
      <c r="B30" s="787"/>
      <c r="C30" s="787"/>
      <c r="D30" s="787"/>
      <c r="E30" s="787"/>
      <c r="F30" s="787"/>
      <c r="G30" s="787"/>
      <c r="H30" s="787"/>
      <c r="I30" s="787"/>
      <c r="J30" s="787"/>
    </row>
    <row r="31" spans="1:11">
      <c r="B31" s="787"/>
      <c r="C31" s="787"/>
      <c r="D31" s="787"/>
      <c r="E31" s="787"/>
      <c r="F31" s="787"/>
      <c r="G31" s="787"/>
      <c r="H31" s="787"/>
      <c r="I31" s="787"/>
      <c r="J31" s="787"/>
    </row>
    <row r="32" spans="1:11">
      <c r="B32" s="787"/>
      <c r="C32" s="787"/>
      <c r="D32" s="787"/>
      <c r="E32" s="787"/>
      <c r="F32" s="787"/>
      <c r="G32" s="787"/>
      <c r="H32" s="787"/>
      <c r="I32" s="787"/>
      <c r="J32" s="787"/>
    </row>
    <row r="33" spans="2:10">
      <c r="B33" s="787"/>
      <c r="C33" s="787"/>
      <c r="D33" s="787"/>
      <c r="E33" s="787"/>
      <c r="F33" s="787"/>
      <c r="G33" s="787"/>
      <c r="H33" s="787"/>
      <c r="I33" s="787"/>
      <c r="J33" s="787"/>
    </row>
    <row r="34" spans="2:10">
      <c r="B34" s="787"/>
      <c r="C34" s="787"/>
      <c r="D34" s="787"/>
      <c r="E34" s="787"/>
      <c r="F34" s="787"/>
      <c r="G34" s="787"/>
      <c r="H34" s="787"/>
      <c r="I34" s="787"/>
      <c r="J34" s="787"/>
    </row>
    <row r="35" spans="2:10">
      <c r="B35" s="787"/>
      <c r="C35" s="787"/>
      <c r="D35" s="787"/>
      <c r="E35" s="787"/>
      <c r="F35" s="787"/>
      <c r="G35" s="787"/>
      <c r="H35" s="787"/>
      <c r="I35" s="787"/>
      <c r="J35" s="787"/>
    </row>
    <row r="36" spans="2:10">
      <c r="B36" s="787"/>
      <c r="C36" s="787"/>
      <c r="D36" s="787"/>
      <c r="E36" s="787"/>
      <c r="F36" s="787"/>
      <c r="G36" s="787"/>
      <c r="H36" s="787"/>
      <c r="I36" s="787"/>
      <c r="J36" s="787"/>
    </row>
    <row r="37" spans="2:10">
      <c r="B37" s="787"/>
      <c r="C37" s="787"/>
      <c r="D37" s="787"/>
      <c r="E37" s="787"/>
      <c r="F37" s="787"/>
      <c r="G37" s="787"/>
      <c r="H37" s="787"/>
      <c r="I37" s="787"/>
      <c r="J37" s="787"/>
    </row>
    <row r="38" spans="2:10">
      <c r="B38" s="787"/>
      <c r="C38" s="787"/>
      <c r="D38" s="787"/>
      <c r="E38" s="787"/>
      <c r="F38" s="787"/>
      <c r="G38" s="787"/>
      <c r="H38" s="787"/>
      <c r="I38" s="787"/>
      <c r="J38" s="787"/>
    </row>
    <row r="39" spans="2:10">
      <c r="B39" s="787"/>
      <c r="C39" s="787"/>
      <c r="D39" s="787"/>
      <c r="E39" s="787"/>
      <c r="F39" s="787"/>
      <c r="G39" s="787"/>
      <c r="H39" s="787"/>
      <c r="I39" s="787"/>
      <c r="J39" s="787"/>
    </row>
    <row r="40" spans="2:10">
      <c r="B40" s="787"/>
      <c r="C40" s="787"/>
      <c r="D40" s="787"/>
      <c r="E40" s="787"/>
      <c r="F40" s="787"/>
      <c r="G40" s="787"/>
      <c r="H40" s="787"/>
      <c r="I40" s="787"/>
      <c r="J40" s="787"/>
    </row>
    <row r="41" spans="2:10">
      <c r="B41" s="787"/>
      <c r="C41" s="787"/>
      <c r="D41" s="787"/>
      <c r="E41" s="787"/>
      <c r="F41" s="787"/>
      <c r="G41" s="787"/>
      <c r="H41" s="787"/>
      <c r="I41" s="787"/>
      <c r="J41" s="787"/>
    </row>
    <row r="42" spans="2:10">
      <c r="B42" s="787"/>
      <c r="C42" s="787"/>
      <c r="D42" s="787"/>
      <c r="E42" s="787"/>
      <c r="F42" s="787"/>
      <c r="G42" s="787"/>
      <c r="H42" s="787"/>
      <c r="I42" s="787"/>
      <c r="J42" s="787"/>
    </row>
    <row r="43" spans="2:10">
      <c r="B43" s="787"/>
      <c r="C43" s="787"/>
      <c r="D43" s="787"/>
      <c r="E43" s="787"/>
      <c r="F43" s="787"/>
      <c r="G43" s="787"/>
      <c r="H43" s="787"/>
      <c r="I43" s="787"/>
      <c r="J43" s="787"/>
    </row>
    <row r="44" spans="2:10">
      <c r="B44" s="787"/>
      <c r="C44" s="787"/>
      <c r="D44" s="787"/>
      <c r="E44" s="787"/>
      <c r="F44" s="787"/>
      <c r="G44" s="787"/>
      <c r="H44" s="787"/>
      <c r="I44" s="787"/>
      <c r="J44" s="787"/>
    </row>
    <row r="45" spans="2:10">
      <c r="B45" s="787"/>
      <c r="C45" s="787"/>
      <c r="D45" s="787"/>
      <c r="E45" s="787"/>
      <c r="F45" s="787"/>
      <c r="G45" s="787"/>
      <c r="H45" s="787"/>
      <c r="I45" s="787"/>
      <c r="J45" s="787"/>
    </row>
    <row r="46" spans="2:10">
      <c r="B46" s="787"/>
      <c r="C46" s="787"/>
      <c r="D46" s="787"/>
      <c r="E46" s="787"/>
      <c r="F46" s="787"/>
      <c r="G46" s="787"/>
      <c r="H46" s="787"/>
      <c r="I46" s="787"/>
      <c r="J46" s="787"/>
    </row>
    <row r="47" spans="2:10">
      <c r="B47" s="787"/>
      <c r="C47" s="787"/>
      <c r="D47" s="787"/>
      <c r="E47" s="787"/>
      <c r="F47" s="787"/>
      <c r="G47" s="787"/>
      <c r="H47" s="787"/>
      <c r="I47" s="787"/>
      <c r="J47" s="787"/>
    </row>
    <row r="48" spans="2:10">
      <c r="B48" s="787"/>
      <c r="C48" s="787"/>
      <c r="D48" s="787"/>
      <c r="E48" s="787"/>
      <c r="F48" s="787"/>
      <c r="G48" s="787"/>
      <c r="H48" s="787"/>
      <c r="I48" s="787"/>
      <c r="J48" s="787"/>
    </row>
    <row r="49" spans="2:10">
      <c r="B49" s="787"/>
      <c r="C49" s="787"/>
      <c r="D49" s="787"/>
      <c r="E49" s="787"/>
      <c r="F49" s="787"/>
      <c r="G49" s="787"/>
      <c r="H49" s="787"/>
      <c r="I49" s="787"/>
      <c r="J49" s="787"/>
    </row>
    <row r="50" spans="2:10">
      <c r="B50" s="787"/>
      <c r="C50" s="787"/>
      <c r="D50" s="787"/>
      <c r="E50" s="787"/>
      <c r="F50" s="787"/>
      <c r="G50" s="787"/>
      <c r="H50" s="787"/>
      <c r="I50" s="787"/>
      <c r="J50" s="787"/>
    </row>
    <row r="51" spans="2:10">
      <c r="B51" s="787"/>
      <c r="C51" s="787"/>
      <c r="D51" s="787"/>
      <c r="E51" s="787"/>
      <c r="F51" s="787"/>
      <c r="G51" s="787"/>
      <c r="H51" s="787"/>
      <c r="I51" s="787"/>
      <c r="J51" s="787"/>
    </row>
    <row r="52" spans="2:10">
      <c r="B52" s="787"/>
      <c r="C52" s="787"/>
      <c r="D52" s="787"/>
      <c r="E52" s="787"/>
      <c r="F52" s="787"/>
      <c r="G52" s="787"/>
      <c r="H52" s="787"/>
      <c r="I52" s="787"/>
      <c r="J52" s="787"/>
    </row>
    <row r="53" spans="2:10">
      <c r="B53" s="787"/>
      <c r="C53" s="787"/>
      <c r="D53" s="787"/>
      <c r="E53" s="787"/>
      <c r="F53" s="787"/>
      <c r="G53" s="787"/>
      <c r="H53" s="787"/>
      <c r="I53" s="787"/>
      <c r="J53" s="787"/>
    </row>
    <row r="54" spans="2:10">
      <c r="B54" s="787"/>
      <c r="C54" s="787"/>
      <c r="D54" s="787"/>
      <c r="E54" s="787"/>
      <c r="F54" s="787"/>
      <c r="G54" s="787"/>
      <c r="H54" s="787"/>
      <c r="I54" s="787"/>
      <c r="J54" s="787"/>
    </row>
    <row r="55" spans="2:10">
      <c r="B55" s="787"/>
      <c r="C55" s="787"/>
      <c r="D55" s="787"/>
      <c r="E55" s="787"/>
      <c r="F55" s="787"/>
      <c r="G55" s="787"/>
      <c r="H55" s="787"/>
      <c r="I55" s="787"/>
      <c r="J55" s="787"/>
    </row>
    <row r="56" spans="2:10">
      <c r="B56" s="787"/>
      <c r="C56" s="787"/>
      <c r="D56" s="787"/>
      <c r="E56" s="787"/>
      <c r="F56" s="787"/>
      <c r="G56" s="787"/>
      <c r="H56" s="787"/>
      <c r="I56" s="787"/>
      <c r="J56" s="787"/>
    </row>
    <row r="57" spans="2:10">
      <c r="B57" s="787"/>
      <c r="C57" s="787"/>
      <c r="D57" s="787"/>
      <c r="E57" s="787"/>
      <c r="F57" s="787"/>
      <c r="G57" s="787"/>
      <c r="H57" s="787"/>
      <c r="I57" s="787"/>
      <c r="J57" s="787"/>
    </row>
    <row r="58" spans="2:10">
      <c r="B58" s="787"/>
      <c r="C58" s="787"/>
      <c r="D58" s="787"/>
      <c r="E58" s="787"/>
      <c r="F58" s="787"/>
      <c r="G58" s="787"/>
      <c r="H58" s="787"/>
      <c r="I58" s="787"/>
      <c r="J58" s="787"/>
    </row>
    <row r="59" spans="2:10">
      <c r="B59" s="787"/>
      <c r="C59" s="787"/>
      <c r="D59" s="787"/>
      <c r="E59" s="787"/>
      <c r="F59" s="787"/>
      <c r="G59" s="787"/>
      <c r="H59" s="787"/>
      <c r="I59" s="787"/>
      <c r="J59" s="787"/>
    </row>
    <row r="60" spans="2:10">
      <c r="B60" s="787"/>
      <c r="C60" s="787"/>
      <c r="D60" s="787"/>
      <c r="E60" s="787"/>
      <c r="F60" s="787"/>
      <c r="G60" s="787"/>
      <c r="H60" s="787"/>
      <c r="I60" s="787"/>
      <c r="J60" s="787"/>
    </row>
    <row r="61" spans="2:10">
      <c r="B61" s="787"/>
      <c r="C61" s="787"/>
      <c r="D61" s="787"/>
      <c r="E61" s="787"/>
      <c r="F61" s="787"/>
      <c r="G61" s="787"/>
      <c r="H61" s="787"/>
      <c r="I61" s="787"/>
      <c r="J61" s="787"/>
    </row>
    <row r="62" spans="2:10">
      <c r="B62" s="787"/>
      <c r="C62" s="787"/>
      <c r="D62" s="787"/>
      <c r="E62" s="787"/>
      <c r="F62" s="787"/>
      <c r="G62" s="787"/>
      <c r="H62" s="787"/>
      <c r="I62" s="787"/>
      <c r="J62" s="787"/>
    </row>
    <row r="63" spans="2:10">
      <c r="B63" s="787"/>
      <c r="C63" s="787"/>
      <c r="D63" s="787"/>
      <c r="E63" s="787"/>
      <c r="F63" s="787"/>
      <c r="G63" s="787"/>
      <c r="H63" s="787"/>
      <c r="I63" s="787"/>
      <c r="J63" s="787"/>
    </row>
    <row r="64" spans="2:10">
      <c r="B64" s="787"/>
      <c r="C64" s="787"/>
      <c r="D64" s="787"/>
      <c r="E64" s="787"/>
      <c r="F64" s="787"/>
      <c r="G64" s="787"/>
      <c r="H64" s="787"/>
      <c r="I64" s="787"/>
      <c r="J64" s="787"/>
    </row>
    <row r="65" spans="2:10">
      <c r="B65" s="787"/>
      <c r="C65" s="787"/>
      <c r="D65" s="787"/>
      <c r="E65" s="787"/>
      <c r="F65" s="787"/>
      <c r="G65" s="787"/>
      <c r="H65" s="787"/>
      <c r="I65" s="787"/>
      <c r="J65" s="787"/>
    </row>
    <row r="66" spans="2:10">
      <c r="B66" s="787"/>
      <c r="C66" s="787"/>
      <c r="D66" s="787"/>
      <c r="E66" s="787"/>
      <c r="F66" s="787"/>
      <c r="G66" s="787"/>
      <c r="H66" s="787"/>
      <c r="I66" s="787"/>
      <c r="J66" s="787"/>
    </row>
    <row r="67" spans="2:10">
      <c r="B67" s="787"/>
      <c r="C67" s="787"/>
      <c r="D67" s="787"/>
      <c r="E67" s="787"/>
      <c r="F67" s="787"/>
      <c r="G67" s="787"/>
      <c r="H67" s="787"/>
      <c r="I67" s="787"/>
      <c r="J67" s="787"/>
    </row>
    <row r="68" spans="2:10">
      <c r="B68" s="787"/>
      <c r="C68" s="787"/>
      <c r="D68" s="787"/>
      <c r="E68" s="787"/>
      <c r="F68" s="787"/>
      <c r="G68" s="787"/>
      <c r="H68" s="787"/>
      <c r="I68" s="787"/>
      <c r="J68" s="787"/>
    </row>
    <row r="69" spans="2:10">
      <c r="B69" s="787"/>
      <c r="C69" s="787"/>
      <c r="D69" s="787"/>
      <c r="E69" s="787"/>
      <c r="F69" s="787"/>
      <c r="G69" s="787"/>
      <c r="H69" s="787"/>
      <c r="I69" s="787"/>
      <c r="J69" s="787"/>
    </row>
    <row r="70" spans="2:10">
      <c r="B70" s="787"/>
      <c r="C70" s="787"/>
      <c r="D70" s="787"/>
      <c r="E70" s="787"/>
      <c r="F70" s="787"/>
      <c r="G70" s="787"/>
      <c r="H70" s="787"/>
      <c r="I70" s="787"/>
      <c r="J70" s="787"/>
    </row>
    <row r="71" spans="2:10">
      <c r="B71" s="787"/>
      <c r="C71" s="787"/>
      <c r="D71" s="787"/>
      <c r="E71" s="787"/>
      <c r="F71" s="787"/>
      <c r="G71" s="787"/>
      <c r="H71" s="787"/>
      <c r="I71" s="787"/>
      <c r="J71" s="787"/>
    </row>
    <row r="72" spans="2:10">
      <c r="B72" s="787"/>
      <c r="C72" s="787"/>
      <c r="D72" s="787"/>
      <c r="E72" s="787"/>
      <c r="F72" s="787"/>
      <c r="G72" s="787"/>
      <c r="H72" s="787"/>
      <c r="I72" s="787"/>
      <c r="J72" s="787"/>
    </row>
    <row r="73" spans="2:10">
      <c r="B73" s="787"/>
      <c r="C73" s="787"/>
      <c r="D73" s="787"/>
      <c r="E73" s="787"/>
      <c r="F73" s="787"/>
      <c r="G73" s="787"/>
      <c r="H73" s="787"/>
      <c r="I73" s="787"/>
      <c r="J73" s="787"/>
    </row>
    <row r="74" spans="2:10">
      <c r="B74" s="787"/>
      <c r="C74" s="787"/>
      <c r="D74" s="787"/>
      <c r="E74" s="787"/>
      <c r="F74" s="787"/>
      <c r="G74" s="787"/>
      <c r="H74" s="787"/>
      <c r="I74" s="787"/>
      <c r="J74" s="787"/>
    </row>
    <row r="75" spans="2:10">
      <c r="B75" s="787"/>
      <c r="C75" s="787"/>
      <c r="D75" s="787"/>
      <c r="E75" s="787"/>
      <c r="F75" s="787"/>
      <c r="G75" s="787"/>
      <c r="H75" s="787"/>
      <c r="I75" s="787"/>
      <c r="J75" s="787"/>
    </row>
    <row r="76" spans="2:10">
      <c r="B76" s="787"/>
      <c r="C76" s="787"/>
      <c r="D76" s="787"/>
      <c r="E76" s="787"/>
      <c r="F76" s="787"/>
      <c r="G76" s="787"/>
      <c r="H76" s="787"/>
      <c r="I76" s="787"/>
      <c r="J76" s="787"/>
    </row>
    <row r="77" spans="2:10">
      <c r="B77" s="787"/>
      <c r="C77" s="787"/>
      <c r="D77" s="787"/>
      <c r="E77" s="787"/>
      <c r="F77" s="787"/>
      <c r="G77" s="787"/>
      <c r="H77" s="787"/>
      <c r="I77" s="787"/>
      <c r="J77" s="787"/>
    </row>
    <row r="78" spans="2:10">
      <c r="B78" s="787"/>
      <c r="C78" s="787"/>
      <c r="D78" s="787"/>
      <c r="E78" s="787"/>
      <c r="F78" s="787"/>
      <c r="G78" s="787"/>
      <c r="H78" s="787"/>
      <c r="I78" s="787"/>
      <c r="J78" s="787"/>
    </row>
    <row r="79" spans="2:10">
      <c r="B79" s="787"/>
      <c r="C79" s="787"/>
      <c r="D79" s="787"/>
      <c r="E79" s="787"/>
      <c r="F79" s="787"/>
      <c r="G79" s="787"/>
      <c r="H79" s="787"/>
      <c r="I79" s="787"/>
      <c r="J79" s="787"/>
    </row>
    <row r="80" spans="2:10">
      <c r="B80" s="787"/>
      <c r="C80" s="787"/>
      <c r="D80" s="787"/>
      <c r="E80" s="787"/>
      <c r="F80" s="787"/>
      <c r="G80" s="787"/>
      <c r="H80" s="787"/>
      <c r="I80" s="787"/>
      <c r="J80" s="787"/>
    </row>
    <row r="81" spans="2:10">
      <c r="B81" s="787"/>
      <c r="C81" s="787"/>
      <c r="D81" s="787"/>
      <c r="E81" s="787"/>
      <c r="F81" s="787"/>
      <c r="G81" s="787"/>
      <c r="H81" s="787"/>
      <c r="I81" s="787"/>
      <c r="J81" s="787"/>
    </row>
    <row r="82" spans="2:10">
      <c r="B82" s="787"/>
      <c r="C82" s="787"/>
      <c r="D82" s="787"/>
      <c r="E82" s="787"/>
      <c r="F82" s="787"/>
      <c r="G82" s="787"/>
      <c r="H82" s="787"/>
      <c r="I82" s="787"/>
      <c r="J82" s="787"/>
    </row>
    <row r="83" spans="2:10">
      <c r="B83" s="787"/>
      <c r="C83" s="787"/>
      <c r="D83" s="787"/>
      <c r="E83" s="787"/>
      <c r="F83" s="787"/>
      <c r="G83" s="787"/>
      <c r="H83" s="787"/>
      <c r="I83" s="787"/>
      <c r="J83" s="787"/>
    </row>
    <row r="84" spans="2:10">
      <c r="B84" s="787"/>
      <c r="C84" s="787"/>
      <c r="D84" s="787"/>
      <c r="E84" s="787"/>
      <c r="F84" s="787"/>
      <c r="G84" s="787"/>
      <c r="H84" s="787"/>
      <c r="I84" s="787"/>
      <c r="J84" s="787"/>
    </row>
    <row r="85" spans="2:10">
      <c r="B85" s="787"/>
      <c r="C85" s="787"/>
      <c r="D85" s="787"/>
      <c r="E85" s="787"/>
      <c r="F85" s="787"/>
      <c r="G85" s="787"/>
      <c r="H85" s="787"/>
      <c r="I85" s="787"/>
      <c r="J85" s="787"/>
    </row>
    <row r="86" spans="2:10">
      <c r="B86" s="787"/>
      <c r="C86" s="787"/>
      <c r="D86" s="787"/>
      <c r="E86" s="787"/>
      <c r="F86" s="787"/>
      <c r="G86" s="787"/>
      <c r="H86" s="787"/>
      <c r="I86" s="787"/>
      <c r="J86" s="787"/>
    </row>
    <row r="87" spans="2:10">
      <c r="B87" s="787"/>
      <c r="C87" s="787"/>
      <c r="D87" s="787"/>
      <c r="E87" s="787"/>
      <c r="F87" s="787"/>
      <c r="G87" s="787"/>
      <c r="H87" s="787"/>
      <c r="I87" s="787"/>
      <c r="J87" s="787"/>
    </row>
    <row r="88" spans="2:10">
      <c r="B88" s="787"/>
      <c r="C88" s="787"/>
      <c r="D88" s="787"/>
      <c r="E88" s="787"/>
      <c r="F88" s="787"/>
      <c r="G88" s="787"/>
      <c r="H88" s="787"/>
      <c r="I88" s="787"/>
      <c r="J88" s="787"/>
    </row>
    <row r="89" spans="2:10">
      <c r="B89" s="787"/>
      <c r="C89" s="787"/>
      <c r="D89" s="787"/>
      <c r="E89" s="787"/>
      <c r="F89" s="787"/>
      <c r="G89" s="787"/>
      <c r="H89" s="787"/>
      <c r="I89" s="787"/>
      <c r="J89" s="787"/>
    </row>
    <row r="90" spans="2:10">
      <c r="B90" s="787"/>
      <c r="C90" s="787"/>
      <c r="D90" s="787"/>
      <c r="E90" s="787"/>
      <c r="F90" s="787"/>
      <c r="G90" s="787"/>
      <c r="H90" s="787"/>
      <c r="I90" s="787"/>
      <c r="J90" s="787"/>
    </row>
    <row r="91" spans="2:10">
      <c r="B91" s="787"/>
      <c r="C91" s="787"/>
      <c r="D91" s="787"/>
      <c r="E91" s="787"/>
      <c r="F91" s="787"/>
      <c r="G91" s="787"/>
      <c r="H91" s="787"/>
      <c r="I91" s="787"/>
      <c r="J91" s="787"/>
    </row>
    <row r="92" spans="2:10">
      <c r="B92" s="787"/>
      <c r="C92" s="787"/>
      <c r="D92" s="787"/>
      <c r="E92" s="787"/>
      <c r="F92" s="787"/>
      <c r="G92" s="787"/>
      <c r="H92" s="787"/>
      <c r="I92" s="787"/>
      <c r="J92" s="787"/>
    </row>
    <row r="93" spans="2:10">
      <c r="B93" s="787"/>
      <c r="C93" s="787"/>
      <c r="D93" s="787"/>
      <c r="E93" s="787"/>
      <c r="F93" s="787"/>
      <c r="G93" s="787"/>
      <c r="H93" s="787"/>
      <c r="I93" s="787"/>
      <c r="J93" s="787"/>
    </row>
    <row r="94" spans="2:10">
      <c r="B94" s="787"/>
      <c r="C94" s="787"/>
      <c r="D94" s="787"/>
      <c r="E94" s="787"/>
      <c r="F94" s="787"/>
      <c r="G94" s="787"/>
      <c r="H94" s="787"/>
      <c r="I94" s="787"/>
      <c r="J94" s="787"/>
    </row>
    <row r="95" spans="2:10">
      <c r="B95" s="787"/>
      <c r="C95" s="787"/>
      <c r="D95" s="787"/>
      <c r="E95" s="787"/>
      <c r="F95" s="787"/>
      <c r="G95" s="787"/>
      <c r="H95" s="787"/>
      <c r="I95" s="787"/>
      <c r="J95" s="787"/>
    </row>
    <row r="96" spans="2:10">
      <c r="B96" s="787"/>
      <c r="C96" s="787"/>
      <c r="D96" s="787"/>
      <c r="E96" s="787"/>
      <c r="F96" s="787"/>
      <c r="G96" s="787"/>
      <c r="H96" s="787"/>
      <c r="I96" s="787"/>
      <c r="J96" s="787"/>
    </row>
    <row r="97" spans="2:10">
      <c r="B97" s="787"/>
      <c r="C97" s="787"/>
      <c r="D97" s="787"/>
      <c r="E97" s="787"/>
      <c r="F97" s="787"/>
      <c r="G97" s="787"/>
      <c r="H97" s="787"/>
      <c r="I97" s="787"/>
      <c r="J97" s="787"/>
    </row>
    <row r="98" spans="2:10">
      <c r="B98" s="787"/>
      <c r="C98" s="787"/>
      <c r="D98" s="787"/>
      <c r="E98" s="787"/>
      <c r="F98" s="787"/>
      <c r="G98" s="787"/>
      <c r="H98" s="787"/>
      <c r="I98" s="787"/>
      <c r="J98" s="787"/>
    </row>
    <row r="99" spans="2:10">
      <c r="B99" s="787"/>
      <c r="C99" s="787"/>
      <c r="D99" s="787"/>
      <c r="E99" s="787"/>
      <c r="F99" s="787"/>
      <c r="G99" s="787"/>
      <c r="H99" s="787"/>
      <c r="I99" s="787"/>
      <c r="J99" s="787"/>
    </row>
    <row r="100" spans="2:10">
      <c r="B100" s="787"/>
      <c r="C100" s="787"/>
      <c r="D100" s="787"/>
      <c r="E100" s="787"/>
      <c r="F100" s="787"/>
      <c r="G100" s="787"/>
      <c r="H100" s="787"/>
      <c r="I100" s="787"/>
      <c r="J100" s="787"/>
    </row>
    <row r="101" spans="2:10">
      <c r="B101" s="787"/>
      <c r="C101" s="787"/>
      <c r="D101" s="787"/>
      <c r="E101" s="787"/>
      <c r="F101" s="787"/>
      <c r="G101" s="787"/>
      <c r="H101" s="787"/>
      <c r="I101" s="787"/>
      <c r="J101" s="787"/>
    </row>
    <row r="102" spans="2:10">
      <c r="B102" s="787"/>
      <c r="C102" s="787"/>
      <c r="D102" s="787"/>
      <c r="E102" s="787"/>
      <c r="F102" s="787"/>
      <c r="G102" s="787"/>
      <c r="H102" s="787"/>
      <c r="I102" s="787"/>
      <c r="J102" s="787"/>
    </row>
    <row r="103" spans="2:10">
      <c r="B103" s="787"/>
      <c r="C103" s="787"/>
      <c r="D103" s="787"/>
      <c r="E103" s="787"/>
      <c r="F103" s="787"/>
      <c r="G103" s="787"/>
      <c r="H103" s="787"/>
      <c r="I103" s="787"/>
      <c r="J103" s="787"/>
    </row>
    <row r="104" spans="2:10">
      <c r="B104" s="787"/>
      <c r="C104" s="787"/>
      <c r="D104" s="787"/>
      <c r="E104" s="787"/>
      <c r="F104" s="787"/>
      <c r="G104" s="787"/>
      <c r="H104" s="787"/>
      <c r="I104" s="787"/>
      <c r="J104" s="787"/>
    </row>
    <row r="105" spans="2:10">
      <c r="B105" s="787"/>
      <c r="C105" s="787"/>
      <c r="D105" s="787"/>
      <c r="E105" s="787"/>
      <c r="F105" s="787"/>
      <c r="G105" s="787"/>
      <c r="H105" s="787"/>
      <c r="I105" s="787"/>
      <c r="J105" s="787"/>
    </row>
    <row r="106" spans="2:10">
      <c r="B106" s="787"/>
      <c r="C106" s="787"/>
      <c r="D106" s="787"/>
      <c r="E106" s="787"/>
      <c r="F106" s="787"/>
      <c r="G106" s="787"/>
      <c r="H106" s="787"/>
      <c r="I106" s="787"/>
      <c r="J106" s="787"/>
    </row>
    <row r="107" spans="2:10">
      <c r="B107" s="787"/>
      <c r="C107" s="787"/>
      <c r="D107" s="787"/>
      <c r="E107" s="787"/>
      <c r="F107" s="787"/>
      <c r="G107" s="787"/>
      <c r="H107" s="787"/>
      <c r="I107" s="787"/>
      <c r="J107" s="787"/>
    </row>
    <row r="108" spans="2:10">
      <c r="B108" s="787"/>
      <c r="C108" s="787"/>
      <c r="D108" s="787"/>
      <c r="E108" s="787"/>
      <c r="F108" s="787"/>
      <c r="G108" s="787"/>
      <c r="H108" s="787"/>
      <c r="I108" s="787"/>
      <c r="J108" s="787"/>
    </row>
    <row r="109" spans="2:10">
      <c r="B109" s="787"/>
      <c r="C109" s="787"/>
      <c r="D109" s="787"/>
      <c r="E109" s="787"/>
      <c r="F109" s="787"/>
      <c r="G109" s="787"/>
      <c r="H109" s="787"/>
      <c r="I109" s="787"/>
      <c r="J109" s="787"/>
    </row>
    <row r="110" spans="2:10">
      <c r="B110" s="787"/>
      <c r="C110" s="787"/>
      <c r="D110" s="787"/>
      <c r="E110" s="787"/>
      <c r="F110" s="787"/>
      <c r="G110" s="787"/>
      <c r="H110" s="787"/>
      <c r="I110" s="787"/>
      <c r="J110" s="787"/>
    </row>
    <row r="111" spans="2:10">
      <c r="B111" s="787"/>
      <c r="C111" s="787"/>
      <c r="D111" s="787"/>
      <c r="E111" s="787"/>
      <c r="F111" s="787"/>
      <c r="G111" s="787"/>
      <c r="H111" s="787"/>
      <c r="I111" s="787"/>
      <c r="J111" s="787"/>
    </row>
    <row r="112" spans="2:10">
      <c r="B112" s="787"/>
      <c r="C112" s="787"/>
      <c r="D112" s="787"/>
      <c r="E112" s="787"/>
      <c r="F112" s="787"/>
      <c r="G112" s="787"/>
      <c r="H112" s="787"/>
      <c r="I112" s="787"/>
      <c r="J112" s="787"/>
    </row>
    <row r="113" spans="2:10">
      <c r="B113" s="787"/>
      <c r="C113" s="787"/>
      <c r="D113" s="787"/>
      <c r="E113" s="787"/>
      <c r="F113" s="787"/>
      <c r="G113" s="787"/>
      <c r="H113" s="787"/>
      <c r="I113" s="787"/>
      <c r="J113" s="787"/>
    </row>
    <row r="114" spans="2:10">
      <c r="B114" s="787"/>
      <c r="C114" s="787"/>
      <c r="D114" s="787"/>
      <c r="E114" s="787"/>
      <c r="F114" s="787"/>
      <c r="G114" s="787"/>
      <c r="H114" s="787"/>
      <c r="I114" s="787"/>
      <c r="J114" s="787"/>
    </row>
    <row r="115" spans="2:10">
      <c r="B115" s="787"/>
      <c r="C115" s="787"/>
      <c r="D115" s="787"/>
      <c r="E115" s="787"/>
      <c r="F115" s="787"/>
      <c r="G115" s="787"/>
      <c r="H115" s="787"/>
      <c r="I115" s="787"/>
      <c r="J115" s="787"/>
    </row>
    <row r="116" spans="2:10">
      <c r="B116" s="787"/>
      <c r="C116" s="787"/>
      <c r="D116" s="787"/>
      <c r="E116" s="787"/>
      <c r="F116" s="787"/>
      <c r="G116" s="787"/>
      <c r="H116" s="787"/>
      <c r="I116" s="787"/>
      <c r="J116" s="787"/>
    </row>
    <row r="117" spans="2:10">
      <c r="B117" s="787"/>
      <c r="C117" s="787"/>
      <c r="D117" s="787"/>
      <c r="E117" s="787"/>
      <c r="F117" s="787"/>
      <c r="G117" s="787"/>
      <c r="H117" s="787"/>
      <c r="I117" s="787"/>
      <c r="J117" s="787"/>
    </row>
    <row r="118" spans="2:10">
      <c r="B118" s="787"/>
      <c r="C118" s="787"/>
      <c r="D118" s="787"/>
      <c r="E118" s="787"/>
      <c r="F118" s="787"/>
      <c r="G118" s="787"/>
      <c r="H118" s="787"/>
      <c r="I118" s="787"/>
      <c r="J118" s="787"/>
    </row>
    <row r="119" spans="2:10">
      <c r="B119" s="787"/>
      <c r="C119" s="787"/>
      <c r="D119" s="787"/>
      <c r="E119" s="787"/>
      <c r="F119" s="787"/>
      <c r="G119" s="787"/>
      <c r="H119" s="787"/>
      <c r="I119" s="787"/>
      <c r="J119" s="787"/>
    </row>
    <row r="120" spans="2:10">
      <c r="B120" s="787"/>
      <c r="C120" s="787"/>
      <c r="D120" s="787"/>
      <c r="E120" s="787"/>
      <c r="F120" s="787"/>
      <c r="G120" s="787"/>
      <c r="H120" s="787"/>
      <c r="I120" s="787"/>
      <c r="J120" s="787"/>
    </row>
    <row r="121" spans="2:10">
      <c r="B121" s="787"/>
      <c r="C121" s="787"/>
      <c r="D121" s="787"/>
      <c r="E121" s="787"/>
      <c r="F121" s="787"/>
      <c r="G121" s="787"/>
      <c r="H121" s="787"/>
      <c r="I121" s="787"/>
      <c r="J121" s="787"/>
    </row>
    <row r="122" spans="2:10">
      <c r="B122" s="787"/>
      <c r="C122" s="787"/>
      <c r="D122" s="787"/>
      <c r="E122" s="787"/>
      <c r="F122" s="787"/>
      <c r="G122" s="787"/>
      <c r="H122" s="787"/>
      <c r="I122" s="787"/>
      <c r="J122" s="787"/>
    </row>
    <row r="123" spans="2:10">
      <c r="B123" s="787"/>
      <c r="C123" s="787"/>
      <c r="D123" s="787"/>
      <c r="E123" s="787"/>
      <c r="F123" s="787"/>
      <c r="G123" s="787"/>
      <c r="H123" s="787"/>
      <c r="I123" s="787"/>
      <c r="J123" s="787"/>
    </row>
    <row r="124" spans="2:10">
      <c r="B124" s="787"/>
      <c r="C124" s="787"/>
      <c r="D124" s="787"/>
      <c r="E124" s="787"/>
      <c r="F124" s="787"/>
      <c r="G124" s="787"/>
      <c r="H124" s="787"/>
      <c r="I124" s="787"/>
      <c r="J124" s="787"/>
    </row>
    <row r="125" spans="2:10">
      <c r="B125" s="787"/>
      <c r="C125" s="787"/>
      <c r="D125" s="787"/>
      <c r="E125" s="787"/>
      <c r="F125" s="787"/>
      <c r="G125" s="787"/>
      <c r="H125" s="787"/>
      <c r="I125" s="787"/>
      <c r="J125" s="787"/>
    </row>
    <row r="126" spans="2:10">
      <c r="B126" s="787"/>
      <c r="C126" s="787"/>
      <c r="D126" s="787"/>
      <c r="E126" s="787"/>
      <c r="F126" s="787"/>
      <c r="G126" s="787"/>
      <c r="H126" s="787"/>
      <c r="I126" s="787"/>
      <c r="J126" s="787"/>
    </row>
    <row r="127" spans="2:10">
      <c r="B127" s="787"/>
      <c r="C127" s="787"/>
      <c r="D127" s="787"/>
      <c r="E127" s="787"/>
      <c r="F127" s="787"/>
      <c r="G127" s="787"/>
      <c r="H127" s="787"/>
      <c r="I127" s="787"/>
      <c r="J127" s="787"/>
    </row>
    <row r="128" spans="2:10">
      <c r="B128" s="787"/>
      <c r="C128" s="787"/>
      <c r="D128" s="787"/>
      <c r="E128" s="787"/>
      <c r="F128" s="787"/>
      <c r="G128" s="787"/>
      <c r="H128" s="787"/>
      <c r="I128" s="787"/>
      <c r="J128" s="787"/>
    </row>
    <row r="129" spans="2:10">
      <c r="B129" s="787"/>
      <c r="C129" s="787"/>
      <c r="D129" s="787"/>
      <c r="E129" s="787"/>
      <c r="F129" s="787"/>
      <c r="G129" s="787"/>
      <c r="H129" s="787"/>
      <c r="I129" s="787"/>
      <c r="J129" s="787"/>
    </row>
    <row r="130" spans="2:10">
      <c r="B130" s="787"/>
      <c r="C130" s="787"/>
      <c r="D130" s="787"/>
      <c r="E130" s="787"/>
      <c r="F130" s="787"/>
      <c r="G130" s="787"/>
      <c r="H130" s="787"/>
      <c r="I130" s="787"/>
      <c r="J130" s="787"/>
    </row>
    <row r="131" spans="2:10">
      <c r="B131" s="787"/>
      <c r="C131" s="787"/>
      <c r="D131" s="787"/>
      <c r="E131" s="787"/>
      <c r="F131" s="787"/>
      <c r="G131" s="787"/>
      <c r="H131" s="787"/>
      <c r="I131" s="787"/>
      <c r="J131" s="787"/>
    </row>
    <row r="132" spans="2:10">
      <c r="B132" s="787"/>
      <c r="C132" s="787"/>
      <c r="D132" s="787"/>
      <c r="E132" s="787"/>
      <c r="F132" s="787"/>
      <c r="G132" s="787"/>
      <c r="H132" s="787"/>
      <c r="I132" s="787"/>
      <c r="J132" s="787"/>
    </row>
    <row r="133" spans="2:10">
      <c r="B133" s="787"/>
      <c r="C133" s="787"/>
      <c r="D133" s="787"/>
      <c r="E133" s="787"/>
      <c r="F133" s="787"/>
      <c r="G133" s="787"/>
      <c r="H133" s="787"/>
      <c r="I133" s="787"/>
      <c r="J133" s="787"/>
    </row>
    <row r="134" spans="2:10">
      <c r="B134" s="787"/>
      <c r="C134" s="787"/>
      <c r="D134" s="787"/>
      <c r="E134" s="787"/>
      <c r="F134" s="787"/>
      <c r="G134" s="787"/>
      <c r="H134" s="787"/>
      <c r="I134" s="787"/>
      <c r="J134" s="787"/>
    </row>
    <row r="135" spans="2:10">
      <c r="B135" s="787"/>
      <c r="C135" s="787"/>
      <c r="D135" s="787"/>
      <c r="E135" s="787"/>
      <c r="F135" s="787"/>
      <c r="G135" s="787"/>
      <c r="H135" s="787"/>
      <c r="I135" s="787"/>
      <c r="J135" s="787"/>
    </row>
    <row r="136" spans="2:10">
      <c r="B136" s="787"/>
      <c r="C136" s="787"/>
      <c r="D136" s="787"/>
      <c r="E136" s="787"/>
      <c r="F136" s="787"/>
      <c r="G136" s="787"/>
      <c r="H136" s="787"/>
      <c r="I136" s="787"/>
      <c r="J136" s="787"/>
    </row>
    <row r="137" spans="2:10">
      <c r="B137" s="787"/>
      <c r="C137" s="787"/>
      <c r="D137" s="787"/>
      <c r="E137" s="787"/>
      <c r="F137" s="787"/>
      <c r="G137" s="787"/>
      <c r="H137" s="787"/>
      <c r="I137" s="787"/>
      <c r="J137" s="787"/>
    </row>
    <row r="138" spans="2:10">
      <c r="B138" s="787"/>
      <c r="C138" s="787"/>
      <c r="D138" s="787"/>
      <c r="E138" s="787"/>
      <c r="F138" s="787"/>
      <c r="G138" s="787"/>
      <c r="H138" s="787"/>
      <c r="I138" s="787"/>
      <c r="J138" s="787"/>
    </row>
    <row r="139" spans="2:10">
      <c r="B139" s="787"/>
      <c r="C139" s="787"/>
      <c r="D139" s="787"/>
      <c r="E139" s="787"/>
      <c r="F139" s="787"/>
      <c r="G139" s="787"/>
      <c r="H139" s="787"/>
      <c r="I139" s="787"/>
      <c r="J139" s="787"/>
    </row>
    <row r="140" spans="2:10">
      <c r="B140" s="787"/>
      <c r="C140" s="787"/>
      <c r="D140" s="787"/>
      <c r="E140" s="787"/>
      <c r="F140" s="787"/>
      <c r="G140" s="787"/>
      <c r="H140" s="787"/>
      <c r="I140" s="787"/>
      <c r="J140" s="787"/>
    </row>
    <row r="141" spans="2:10">
      <c r="B141" s="787"/>
      <c r="C141" s="787"/>
      <c r="D141" s="787"/>
      <c r="E141" s="787"/>
      <c r="F141" s="787"/>
      <c r="G141" s="787"/>
      <c r="H141" s="787"/>
      <c r="I141" s="787"/>
      <c r="J141" s="787"/>
    </row>
    <row r="142" spans="2:10">
      <c r="B142" s="787"/>
      <c r="C142" s="787"/>
      <c r="D142" s="787"/>
      <c r="E142" s="787"/>
      <c r="F142" s="787"/>
      <c r="G142" s="787"/>
      <c r="H142" s="787"/>
      <c r="I142" s="787"/>
      <c r="J142" s="787"/>
    </row>
    <row r="143" spans="2:10">
      <c r="B143" s="787"/>
      <c r="C143" s="787"/>
      <c r="D143" s="787"/>
      <c r="E143" s="787"/>
      <c r="F143" s="787"/>
      <c r="G143" s="787"/>
      <c r="H143" s="787"/>
      <c r="I143" s="787"/>
      <c r="J143" s="787"/>
    </row>
    <row r="144" spans="2:10">
      <c r="B144" s="787"/>
      <c r="C144" s="787"/>
      <c r="D144" s="787"/>
      <c r="E144" s="787"/>
      <c r="F144" s="787"/>
      <c r="G144" s="787"/>
      <c r="H144" s="787"/>
      <c r="I144" s="787"/>
      <c r="J144" s="787"/>
    </row>
    <row r="145" spans="2:10">
      <c r="B145" s="787"/>
      <c r="C145" s="787"/>
      <c r="D145" s="787"/>
      <c r="E145" s="787"/>
      <c r="F145" s="787"/>
      <c r="G145" s="787"/>
      <c r="H145" s="787"/>
      <c r="I145" s="787"/>
      <c r="J145" s="787"/>
    </row>
    <row r="146" spans="2:10">
      <c r="B146" s="787"/>
      <c r="C146" s="787"/>
      <c r="D146" s="787"/>
      <c r="E146" s="787"/>
      <c r="F146" s="787"/>
      <c r="G146" s="787"/>
      <c r="H146" s="787"/>
      <c r="I146" s="787"/>
      <c r="J146" s="787"/>
    </row>
    <row r="147" spans="2:10">
      <c r="B147" s="787"/>
      <c r="C147" s="787"/>
      <c r="D147" s="787"/>
      <c r="E147" s="787"/>
      <c r="F147" s="787"/>
      <c r="G147" s="787"/>
      <c r="H147" s="787"/>
      <c r="I147" s="787"/>
      <c r="J147" s="787"/>
    </row>
    <row r="148" spans="2:10">
      <c r="B148" s="787"/>
      <c r="C148" s="787"/>
      <c r="D148" s="787"/>
      <c r="E148" s="787"/>
      <c r="F148" s="787"/>
      <c r="G148" s="787"/>
      <c r="H148" s="787"/>
      <c r="I148" s="787"/>
      <c r="J148" s="787"/>
    </row>
    <row r="149" spans="2:10">
      <c r="B149" s="787"/>
      <c r="C149" s="787"/>
      <c r="D149" s="787"/>
      <c r="E149" s="787"/>
      <c r="F149" s="787"/>
      <c r="G149" s="787"/>
      <c r="H149" s="787"/>
      <c r="I149" s="787"/>
      <c r="J149" s="787"/>
    </row>
    <row r="150" spans="2:10">
      <c r="B150" s="787"/>
      <c r="C150" s="787"/>
      <c r="D150" s="787"/>
      <c r="E150" s="787"/>
      <c r="F150" s="787"/>
      <c r="G150" s="787"/>
      <c r="H150" s="787"/>
      <c r="I150" s="787"/>
      <c r="J150" s="787"/>
    </row>
    <row r="151" spans="2:10">
      <c r="B151" s="787"/>
      <c r="C151" s="787"/>
      <c r="D151" s="787"/>
      <c r="E151" s="787"/>
      <c r="F151" s="787"/>
      <c r="G151" s="787"/>
      <c r="H151" s="787"/>
      <c r="I151" s="787"/>
      <c r="J151" s="787"/>
    </row>
    <row r="152" spans="2:10">
      <c r="B152" s="787"/>
      <c r="C152" s="787"/>
      <c r="D152" s="787"/>
      <c r="E152" s="787"/>
      <c r="F152" s="787"/>
      <c r="G152" s="787"/>
      <c r="H152" s="787"/>
      <c r="I152" s="787"/>
      <c r="J152" s="787"/>
    </row>
    <row r="153" spans="2:10">
      <c r="B153" s="787"/>
      <c r="C153" s="787"/>
      <c r="D153" s="787"/>
      <c r="E153" s="787"/>
      <c r="F153" s="787"/>
      <c r="G153" s="787"/>
      <c r="H153" s="787"/>
      <c r="I153" s="787"/>
      <c r="J153" s="787"/>
    </row>
    <row r="154" spans="2:10">
      <c r="B154" s="787"/>
      <c r="C154" s="787"/>
      <c r="D154" s="787"/>
      <c r="E154" s="787"/>
      <c r="F154" s="787"/>
      <c r="G154" s="787"/>
      <c r="H154" s="787"/>
      <c r="I154" s="787"/>
      <c r="J154" s="787"/>
    </row>
    <row r="155" spans="2:10">
      <c r="B155" s="787"/>
      <c r="C155" s="787"/>
      <c r="D155" s="787"/>
      <c r="E155" s="787"/>
      <c r="F155" s="787"/>
      <c r="G155" s="787"/>
      <c r="H155" s="787"/>
      <c r="I155" s="787"/>
      <c r="J155" s="787"/>
    </row>
    <row r="156" spans="2:10">
      <c r="B156" s="787"/>
      <c r="C156" s="787"/>
      <c r="D156" s="787"/>
      <c r="E156" s="787"/>
      <c r="F156" s="787"/>
      <c r="G156" s="787"/>
      <c r="H156" s="787"/>
      <c r="I156" s="787"/>
      <c r="J156" s="787"/>
    </row>
    <row r="157" spans="2:10">
      <c r="B157" s="787"/>
      <c r="C157" s="787"/>
      <c r="D157" s="787"/>
      <c r="E157" s="787"/>
      <c r="F157" s="787"/>
      <c r="G157" s="787"/>
      <c r="H157" s="787"/>
      <c r="I157" s="787"/>
      <c r="J157" s="787"/>
    </row>
    <row r="158" spans="2:10">
      <c r="B158" s="787"/>
      <c r="C158" s="787"/>
      <c r="D158" s="787"/>
      <c r="E158" s="787"/>
      <c r="F158" s="787"/>
      <c r="G158" s="787"/>
      <c r="H158" s="787"/>
      <c r="I158" s="787"/>
      <c r="J158" s="787"/>
    </row>
    <row r="159" spans="2:10">
      <c r="B159" s="787"/>
      <c r="C159" s="787"/>
      <c r="D159" s="787"/>
      <c r="E159" s="787"/>
      <c r="F159" s="787"/>
      <c r="G159" s="787"/>
      <c r="H159" s="787"/>
      <c r="I159" s="787"/>
      <c r="J159" s="787"/>
    </row>
    <row r="160" spans="2:10">
      <c r="B160" s="787"/>
      <c r="C160" s="787"/>
      <c r="D160" s="787"/>
      <c r="E160" s="787"/>
      <c r="F160" s="787"/>
      <c r="G160" s="787"/>
      <c r="H160" s="787"/>
      <c r="I160" s="787"/>
      <c r="J160" s="787"/>
    </row>
    <row r="161" spans="2:10">
      <c r="B161" s="787"/>
      <c r="C161" s="787"/>
      <c r="D161" s="787"/>
      <c r="E161" s="787"/>
      <c r="F161" s="787"/>
      <c r="G161" s="787"/>
      <c r="H161" s="787"/>
      <c r="I161" s="787"/>
      <c r="J161" s="787"/>
    </row>
    <row r="162" spans="2:10">
      <c r="B162" s="787"/>
      <c r="C162" s="787"/>
      <c r="D162" s="787"/>
      <c r="E162" s="787"/>
      <c r="F162" s="787"/>
      <c r="G162" s="787"/>
      <c r="H162" s="787"/>
      <c r="I162" s="787"/>
      <c r="J162" s="787"/>
    </row>
    <row r="163" spans="2:10">
      <c r="B163" s="787"/>
      <c r="C163" s="787"/>
      <c r="D163" s="787"/>
      <c r="E163" s="787"/>
      <c r="F163" s="787"/>
      <c r="G163" s="787"/>
      <c r="H163" s="787"/>
      <c r="I163" s="787"/>
      <c r="J163" s="787"/>
    </row>
    <row r="164" spans="2:10">
      <c r="B164" s="787"/>
      <c r="C164" s="787"/>
      <c r="D164" s="787"/>
      <c r="E164" s="787"/>
      <c r="F164" s="787"/>
      <c r="G164" s="787"/>
      <c r="H164" s="787"/>
      <c r="I164" s="787"/>
      <c r="J164" s="787"/>
    </row>
    <row r="165" spans="2:10">
      <c r="B165" s="787"/>
      <c r="C165" s="787"/>
      <c r="D165" s="787"/>
      <c r="E165" s="787"/>
      <c r="F165" s="787"/>
      <c r="G165" s="787"/>
      <c r="H165" s="787"/>
      <c r="I165" s="787"/>
      <c r="J165" s="787"/>
    </row>
    <row r="166" spans="2:10">
      <c r="B166" s="787"/>
      <c r="C166" s="787"/>
      <c r="D166" s="787"/>
      <c r="E166" s="787"/>
      <c r="F166" s="787"/>
      <c r="G166" s="787"/>
      <c r="H166" s="787"/>
      <c r="I166" s="787"/>
      <c r="J166" s="787"/>
    </row>
    <row r="167" spans="2:10">
      <c r="B167" s="787"/>
      <c r="C167" s="787"/>
      <c r="D167" s="787"/>
      <c r="E167" s="787"/>
      <c r="F167" s="787"/>
      <c r="G167" s="787"/>
      <c r="H167" s="787"/>
      <c r="I167" s="787"/>
      <c r="J167" s="787"/>
    </row>
    <row r="168" spans="2:10">
      <c r="B168" s="787"/>
      <c r="C168" s="787"/>
      <c r="D168" s="787"/>
      <c r="E168" s="787"/>
      <c r="F168" s="787"/>
      <c r="G168" s="787"/>
      <c r="H168" s="787"/>
      <c r="I168" s="787"/>
      <c r="J168" s="787"/>
    </row>
    <row r="169" spans="2:10">
      <c r="B169" s="787"/>
      <c r="C169" s="787"/>
      <c r="D169" s="787"/>
      <c r="E169" s="787"/>
      <c r="F169" s="787"/>
      <c r="G169" s="787"/>
      <c r="H169" s="787"/>
      <c r="I169" s="787"/>
      <c r="J169" s="787"/>
    </row>
    <row r="170" spans="2:10">
      <c r="B170" s="787"/>
      <c r="C170" s="787"/>
      <c r="D170" s="787"/>
      <c r="E170" s="787"/>
      <c r="F170" s="787"/>
      <c r="G170" s="787"/>
      <c r="H170" s="787"/>
      <c r="I170" s="787"/>
      <c r="J170" s="787"/>
    </row>
    <row r="171" spans="2:10">
      <c r="B171" s="787"/>
      <c r="C171" s="787"/>
      <c r="D171" s="787"/>
      <c r="E171" s="787"/>
      <c r="F171" s="787"/>
      <c r="G171" s="787"/>
      <c r="H171" s="787"/>
      <c r="I171" s="787"/>
      <c r="J171" s="787"/>
    </row>
    <row r="172" spans="2:10">
      <c r="B172" s="787"/>
      <c r="C172" s="787"/>
      <c r="D172" s="787"/>
      <c r="E172" s="787"/>
      <c r="F172" s="787"/>
      <c r="G172" s="787"/>
      <c r="H172" s="787"/>
      <c r="I172" s="787"/>
      <c r="J172" s="787"/>
    </row>
    <row r="173" spans="2:10">
      <c r="B173" s="787"/>
      <c r="C173" s="787"/>
      <c r="D173" s="787"/>
      <c r="E173" s="787"/>
      <c r="F173" s="787"/>
      <c r="G173" s="787"/>
      <c r="H173" s="787"/>
      <c r="I173" s="787"/>
      <c r="J173" s="787"/>
    </row>
    <row r="174" spans="2:10">
      <c r="B174" s="787"/>
      <c r="C174" s="787"/>
      <c r="D174" s="787"/>
      <c r="E174" s="787"/>
      <c r="F174" s="787"/>
      <c r="G174" s="787"/>
      <c r="H174" s="787"/>
      <c r="I174" s="787"/>
      <c r="J174" s="787"/>
    </row>
    <row r="175" spans="2:10">
      <c r="B175" s="787"/>
      <c r="C175" s="787"/>
      <c r="D175" s="787"/>
      <c r="E175" s="787"/>
      <c r="F175" s="787"/>
      <c r="G175" s="787"/>
      <c r="H175" s="787"/>
      <c r="I175" s="787"/>
      <c r="J175" s="787"/>
    </row>
    <row r="176" spans="2:10">
      <c r="B176" s="787"/>
      <c r="C176" s="787"/>
      <c r="D176" s="787"/>
      <c r="E176" s="787"/>
      <c r="F176" s="787"/>
      <c r="G176" s="787"/>
      <c r="H176" s="787"/>
      <c r="I176" s="787"/>
      <c r="J176" s="787"/>
    </row>
    <row r="177" spans="2:10">
      <c r="B177" s="787"/>
      <c r="C177" s="787"/>
      <c r="D177" s="787"/>
      <c r="E177" s="787"/>
      <c r="F177" s="787"/>
      <c r="G177" s="787"/>
      <c r="H177" s="787"/>
      <c r="I177" s="787"/>
      <c r="J177" s="787"/>
    </row>
    <row r="178" spans="2:10">
      <c r="B178" s="787"/>
      <c r="C178" s="787"/>
      <c r="D178" s="787"/>
      <c r="E178" s="787"/>
      <c r="F178" s="787"/>
      <c r="G178" s="787"/>
      <c r="H178" s="787"/>
      <c r="I178" s="787"/>
      <c r="J178" s="787"/>
    </row>
    <row r="179" spans="2:10">
      <c r="B179" s="787"/>
      <c r="C179" s="787"/>
      <c r="D179" s="787"/>
      <c r="E179" s="787"/>
      <c r="F179" s="787"/>
      <c r="G179" s="787"/>
      <c r="H179" s="787"/>
      <c r="I179" s="787"/>
      <c r="J179" s="787"/>
    </row>
    <row r="180" spans="2:10">
      <c r="B180" s="787"/>
      <c r="C180" s="787"/>
      <c r="D180" s="787"/>
      <c r="E180" s="787"/>
      <c r="F180" s="787"/>
      <c r="G180" s="787"/>
      <c r="H180" s="787"/>
      <c r="I180" s="787"/>
      <c r="J180" s="787"/>
    </row>
    <row r="181" spans="2:10">
      <c r="B181" s="787"/>
      <c r="C181" s="787"/>
      <c r="D181" s="787"/>
      <c r="E181" s="787"/>
      <c r="F181" s="787"/>
      <c r="G181" s="787"/>
      <c r="H181" s="787"/>
      <c r="I181" s="787"/>
      <c r="J181" s="787"/>
    </row>
    <row r="182" spans="2:10">
      <c r="B182" s="787"/>
      <c r="C182" s="787"/>
      <c r="D182" s="787"/>
      <c r="E182" s="787"/>
      <c r="F182" s="787"/>
      <c r="G182" s="787"/>
      <c r="H182" s="787"/>
      <c r="I182" s="787"/>
      <c r="J182" s="787"/>
    </row>
    <row r="183" spans="2:10">
      <c r="B183" s="787"/>
      <c r="C183" s="787"/>
      <c r="D183" s="787"/>
      <c r="E183" s="787"/>
      <c r="F183" s="787"/>
      <c r="G183" s="787"/>
      <c r="H183" s="787"/>
      <c r="I183" s="787"/>
      <c r="J183" s="787"/>
    </row>
    <row r="184" spans="2:10">
      <c r="B184" s="787"/>
      <c r="C184" s="787"/>
      <c r="D184" s="787"/>
      <c r="E184" s="787"/>
      <c r="F184" s="787"/>
      <c r="G184" s="787"/>
      <c r="H184" s="787"/>
      <c r="I184" s="787"/>
      <c r="J184" s="787"/>
    </row>
    <row r="185" spans="2:10">
      <c r="B185" s="787"/>
      <c r="C185" s="787"/>
      <c r="D185" s="787"/>
      <c r="E185" s="787"/>
      <c r="F185" s="787"/>
      <c r="G185" s="787"/>
      <c r="H185" s="787"/>
      <c r="I185" s="787"/>
      <c r="J185" s="787"/>
    </row>
    <row r="186" spans="2:10">
      <c r="B186" s="787"/>
      <c r="C186" s="787"/>
      <c r="D186" s="787"/>
      <c r="E186" s="787"/>
      <c r="F186" s="787"/>
      <c r="G186" s="787"/>
      <c r="H186" s="787"/>
      <c r="I186" s="787"/>
      <c r="J186" s="787"/>
    </row>
    <row r="187" spans="2:10">
      <c r="B187" s="787"/>
      <c r="C187" s="787"/>
      <c r="D187" s="787"/>
      <c r="E187" s="787"/>
      <c r="F187" s="787"/>
      <c r="G187" s="787"/>
      <c r="H187" s="787"/>
      <c r="I187" s="787"/>
      <c r="J187" s="787"/>
    </row>
    <row r="188" spans="2:10">
      <c r="B188" s="787"/>
      <c r="C188" s="787"/>
      <c r="D188" s="787"/>
      <c r="E188" s="787"/>
      <c r="F188" s="787"/>
      <c r="G188" s="787"/>
      <c r="H188" s="787"/>
      <c r="I188" s="787"/>
      <c r="J188" s="787"/>
    </row>
    <row r="189" spans="2:10">
      <c r="B189" s="787"/>
      <c r="C189" s="787"/>
      <c r="D189" s="787"/>
      <c r="E189" s="787"/>
      <c r="F189" s="787"/>
      <c r="G189" s="787"/>
      <c r="H189" s="787"/>
      <c r="I189" s="787"/>
      <c r="J189" s="787"/>
    </row>
    <row r="190" spans="2:10">
      <c r="B190" s="787"/>
      <c r="C190" s="787"/>
      <c r="D190" s="787"/>
      <c r="E190" s="787"/>
      <c r="F190" s="787"/>
      <c r="G190" s="787"/>
      <c r="H190" s="787"/>
      <c r="I190" s="787"/>
      <c r="J190" s="787"/>
    </row>
    <row r="191" spans="2:10">
      <c r="B191" s="787"/>
      <c r="C191" s="787"/>
      <c r="D191" s="787"/>
      <c r="E191" s="787"/>
      <c r="F191" s="787"/>
      <c r="G191" s="787"/>
      <c r="H191" s="787"/>
      <c r="I191" s="787"/>
      <c r="J191" s="787"/>
    </row>
    <row r="192" spans="2:10">
      <c r="B192" s="787"/>
      <c r="C192" s="787"/>
      <c r="D192" s="787"/>
      <c r="E192" s="787"/>
      <c r="F192" s="787"/>
      <c r="G192" s="787"/>
      <c r="H192" s="787"/>
      <c r="I192" s="787"/>
      <c r="J192" s="787"/>
    </row>
    <row r="193" spans="2:10">
      <c r="B193" s="787"/>
      <c r="C193" s="787"/>
      <c r="D193" s="787"/>
      <c r="E193" s="787"/>
      <c r="F193" s="787"/>
      <c r="G193" s="787"/>
      <c r="H193" s="787"/>
      <c r="I193" s="787"/>
      <c r="J193" s="787"/>
    </row>
    <row r="194" spans="2:10">
      <c r="B194" s="787"/>
      <c r="C194" s="787"/>
      <c r="D194" s="787"/>
      <c r="E194" s="787"/>
      <c r="F194" s="787"/>
      <c r="G194" s="787"/>
      <c r="H194" s="787"/>
      <c r="I194" s="787"/>
      <c r="J194" s="787"/>
    </row>
    <row r="195" spans="2:10">
      <c r="B195" s="787"/>
      <c r="C195" s="787"/>
      <c r="D195" s="787"/>
      <c r="E195" s="787"/>
      <c r="F195" s="787"/>
      <c r="G195" s="787"/>
      <c r="H195" s="787"/>
      <c r="I195" s="787"/>
      <c r="J195" s="787"/>
    </row>
    <row r="196" spans="2:10">
      <c r="B196" s="787"/>
      <c r="C196" s="787"/>
      <c r="D196" s="787"/>
      <c r="E196" s="787"/>
      <c r="F196" s="787"/>
      <c r="G196" s="787"/>
      <c r="H196" s="787"/>
      <c r="I196" s="787"/>
      <c r="J196" s="787"/>
    </row>
    <row r="197" spans="2:10">
      <c r="B197" s="787"/>
      <c r="C197" s="787"/>
      <c r="D197" s="787"/>
      <c r="E197" s="787"/>
      <c r="F197" s="787"/>
      <c r="G197" s="787"/>
      <c r="H197" s="787"/>
      <c r="I197" s="787"/>
      <c r="J197" s="787"/>
    </row>
    <row r="198" spans="2:10">
      <c r="B198" s="787"/>
      <c r="C198" s="787"/>
      <c r="D198" s="787"/>
      <c r="E198" s="787"/>
      <c r="F198" s="787"/>
      <c r="G198" s="787"/>
      <c r="H198" s="787"/>
      <c r="I198" s="787"/>
      <c r="J198" s="787"/>
    </row>
    <row r="199" spans="2:10">
      <c r="B199" s="787"/>
      <c r="C199" s="787"/>
      <c r="D199" s="787"/>
      <c r="E199" s="787"/>
      <c r="F199" s="787"/>
      <c r="G199" s="787"/>
      <c r="H199" s="787"/>
      <c r="I199" s="787"/>
      <c r="J199" s="787"/>
    </row>
    <row r="200" spans="2:10">
      <c r="B200" s="787"/>
      <c r="C200" s="787"/>
      <c r="D200" s="787"/>
      <c r="E200" s="787"/>
      <c r="F200" s="787"/>
      <c r="G200" s="787"/>
      <c r="H200" s="787"/>
      <c r="I200" s="787"/>
      <c r="J200" s="787"/>
    </row>
    <row r="201" spans="2:10">
      <c r="B201" s="787"/>
      <c r="C201" s="787"/>
      <c r="D201" s="787"/>
      <c r="E201" s="787"/>
      <c r="F201" s="787"/>
      <c r="G201" s="787"/>
      <c r="H201" s="787"/>
      <c r="I201" s="787"/>
      <c r="J201" s="787"/>
    </row>
    <row r="202" spans="2:10">
      <c r="B202" s="787"/>
      <c r="C202" s="787"/>
      <c r="D202" s="787"/>
      <c r="E202" s="787"/>
      <c r="F202" s="787"/>
      <c r="G202" s="787"/>
      <c r="H202" s="787"/>
      <c r="I202" s="787"/>
      <c r="J202" s="787"/>
    </row>
    <row r="203" spans="2:10">
      <c r="B203" s="787"/>
      <c r="C203" s="787"/>
      <c r="D203" s="787"/>
      <c r="E203" s="787"/>
      <c r="F203" s="787"/>
      <c r="G203" s="787"/>
      <c r="H203" s="787"/>
      <c r="I203" s="787"/>
      <c r="J203" s="787"/>
    </row>
    <row r="204" spans="2:10">
      <c r="B204" s="787"/>
      <c r="C204" s="787"/>
      <c r="D204" s="787"/>
      <c r="E204" s="787"/>
      <c r="F204" s="787"/>
      <c r="G204" s="787"/>
      <c r="H204" s="787"/>
      <c r="I204" s="787"/>
      <c r="J204" s="787"/>
    </row>
    <row r="205" spans="2:10">
      <c r="B205" s="787"/>
      <c r="C205" s="787"/>
      <c r="D205" s="787"/>
      <c r="E205" s="787"/>
      <c r="F205" s="787"/>
      <c r="G205" s="787"/>
      <c r="H205" s="787"/>
      <c r="I205" s="787"/>
      <c r="J205" s="787"/>
    </row>
    <row r="206" spans="2:10">
      <c r="B206" s="787"/>
      <c r="C206" s="787"/>
      <c r="D206" s="787"/>
      <c r="E206" s="787"/>
      <c r="F206" s="787"/>
      <c r="G206" s="787"/>
      <c r="H206" s="787"/>
      <c r="I206" s="787"/>
      <c r="J206" s="787"/>
    </row>
    <row r="207" spans="2:10">
      <c r="B207" s="787"/>
      <c r="C207" s="787"/>
      <c r="D207" s="787"/>
      <c r="E207" s="787"/>
      <c r="F207" s="787"/>
      <c r="G207" s="787"/>
      <c r="H207" s="787"/>
      <c r="I207" s="787"/>
      <c r="J207" s="787"/>
    </row>
    <row r="208" spans="2:10">
      <c r="B208" s="787"/>
      <c r="C208" s="787"/>
      <c r="D208" s="787"/>
      <c r="E208" s="787"/>
      <c r="F208" s="787"/>
      <c r="G208" s="787"/>
      <c r="H208" s="787"/>
      <c r="I208" s="787"/>
      <c r="J208" s="787"/>
    </row>
    <row r="209" spans="2:10">
      <c r="B209" s="787"/>
      <c r="C209" s="787"/>
      <c r="D209" s="787"/>
      <c r="E209" s="787"/>
      <c r="F209" s="787"/>
      <c r="G209" s="787"/>
      <c r="H209" s="787"/>
      <c r="I209" s="787"/>
      <c r="J209" s="787"/>
    </row>
    <row r="210" spans="2:10">
      <c r="B210" s="787"/>
      <c r="C210" s="787"/>
      <c r="D210" s="787"/>
      <c r="E210" s="787"/>
      <c r="F210" s="787"/>
      <c r="G210" s="787"/>
      <c r="H210" s="787"/>
      <c r="I210" s="787"/>
      <c r="J210" s="787"/>
    </row>
    <row r="211" spans="2:10">
      <c r="B211" s="787"/>
      <c r="C211" s="787"/>
      <c r="D211" s="787"/>
      <c r="E211" s="787"/>
      <c r="F211" s="787"/>
      <c r="G211" s="787"/>
      <c r="H211" s="787"/>
      <c r="I211" s="787"/>
      <c r="J211" s="787"/>
    </row>
    <row r="212" spans="2:10">
      <c r="B212" s="787"/>
      <c r="C212" s="787"/>
      <c r="D212" s="787"/>
      <c r="E212" s="787"/>
      <c r="F212" s="787"/>
      <c r="G212" s="787"/>
      <c r="H212" s="787"/>
      <c r="I212" s="787"/>
      <c r="J212" s="787"/>
    </row>
    <row r="213" spans="2:10">
      <c r="B213" s="787"/>
      <c r="C213" s="787"/>
      <c r="D213" s="787"/>
      <c r="E213" s="787"/>
      <c r="F213" s="787"/>
      <c r="G213" s="787"/>
      <c r="H213" s="787"/>
      <c r="I213" s="787"/>
      <c r="J213" s="787"/>
    </row>
    <row r="214" spans="2:10">
      <c r="B214" s="787"/>
      <c r="C214" s="787"/>
      <c r="D214" s="787"/>
      <c r="E214" s="787"/>
      <c r="F214" s="787"/>
      <c r="G214" s="787"/>
      <c r="H214" s="787"/>
      <c r="I214" s="787"/>
      <c r="J214" s="787"/>
    </row>
    <row r="215" spans="2:10">
      <c r="B215" s="787"/>
      <c r="C215" s="787"/>
      <c r="D215" s="787"/>
      <c r="E215" s="787"/>
      <c r="F215" s="787"/>
      <c r="G215" s="787"/>
      <c r="H215" s="787"/>
      <c r="I215" s="787"/>
      <c r="J215" s="787"/>
    </row>
    <row r="216" spans="2:10">
      <c r="B216" s="787"/>
      <c r="C216" s="787"/>
      <c r="D216" s="787"/>
      <c r="E216" s="787"/>
      <c r="F216" s="787"/>
      <c r="G216" s="787"/>
      <c r="H216" s="787"/>
      <c r="I216" s="787"/>
      <c r="J216" s="787"/>
    </row>
    <row r="217" spans="2:10">
      <c r="B217" s="787"/>
      <c r="C217" s="787"/>
      <c r="D217" s="787"/>
      <c r="E217" s="787"/>
      <c r="F217" s="787"/>
      <c r="G217" s="787"/>
      <c r="H217" s="787"/>
      <c r="I217" s="787"/>
      <c r="J217" s="787"/>
    </row>
    <row r="218" spans="2:10">
      <c r="B218" s="787"/>
      <c r="C218" s="787"/>
      <c r="D218" s="787"/>
      <c r="E218" s="787"/>
      <c r="F218" s="787"/>
      <c r="G218" s="787"/>
      <c r="H218" s="787"/>
      <c r="I218" s="787"/>
      <c r="J218" s="787"/>
    </row>
    <row r="219" spans="2:10">
      <c r="B219" s="787"/>
      <c r="C219" s="787"/>
      <c r="D219" s="787"/>
      <c r="E219" s="787"/>
      <c r="F219" s="787"/>
      <c r="G219" s="787"/>
      <c r="H219" s="787"/>
      <c r="I219" s="787"/>
      <c r="J219" s="787"/>
    </row>
    <row r="220" spans="2:10">
      <c r="B220" s="787"/>
      <c r="C220" s="787"/>
      <c r="D220" s="787"/>
      <c r="E220" s="787"/>
      <c r="F220" s="787"/>
      <c r="G220" s="787"/>
      <c r="H220" s="787"/>
      <c r="I220" s="787"/>
      <c r="J220" s="787"/>
    </row>
    <row r="221" spans="2:10">
      <c r="B221" s="787"/>
      <c r="C221" s="787"/>
      <c r="D221" s="787"/>
      <c r="E221" s="787"/>
      <c r="F221" s="787"/>
      <c r="G221" s="787"/>
      <c r="H221" s="787"/>
      <c r="I221" s="787"/>
      <c r="J221" s="787"/>
    </row>
    <row r="222" spans="2:10">
      <c r="B222" s="787"/>
      <c r="C222" s="787"/>
      <c r="D222" s="787"/>
      <c r="E222" s="787"/>
      <c r="F222" s="787"/>
      <c r="G222" s="787"/>
      <c r="H222" s="787"/>
      <c r="I222" s="787"/>
      <c r="J222" s="787"/>
    </row>
    <row r="223" spans="2:10">
      <c r="B223" s="787"/>
      <c r="C223" s="787"/>
      <c r="D223" s="787"/>
      <c r="E223" s="787"/>
      <c r="F223" s="787"/>
      <c r="G223" s="787"/>
      <c r="H223" s="787"/>
      <c r="I223" s="787"/>
      <c r="J223" s="787"/>
    </row>
    <row r="224" spans="2:10">
      <c r="B224" s="787"/>
      <c r="C224" s="787"/>
      <c r="D224" s="787"/>
      <c r="E224" s="787"/>
      <c r="F224" s="787"/>
      <c r="G224" s="787"/>
      <c r="H224" s="787"/>
      <c r="I224" s="787"/>
      <c r="J224" s="787"/>
    </row>
    <row r="225" spans="2:10">
      <c r="B225" s="787"/>
      <c r="C225" s="787"/>
      <c r="D225" s="787"/>
      <c r="E225" s="787"/>
      <c r="F225" s="787"/>
      <c r="G225" s="787"/>
      <c r="H225" s="787"/>
      <c r="I225" s="787"/>
      <c r="J225" s="787"/>
    </row>
    <row r="226" spans="2:10">
      <c r="B226" s="787"/>
      <c r="C226" s="787"/>
      <c r="D226" s="787"/>
      <c r="E226" s="787"/>
      <c r="F226" s="787"/>
      <c r="G226" s="787"/>
      <c r="H226" s="787"/>
      <c r="I226" s="787"/>
      <c r="J226" s="787"/>
    </row>
    <row r="227" spans="2:10">
      <c r="B227" s="787"/>
      <c r="C227" s="787"/>
      <c r="D227" s="787"/>
      <c r="E227" s="787"/>
      <c r="F227" s="787"/>
      <c r="G227" s="787"/>
      <c r="H227" s="787"/>
      <c r="I227" s="787"/>
      <c r="J227" s="787"/>
    </row>
    <row r="228" spans="2:10">
      <c r="B228" s="787"/>
      <c r="C228" s="787"/>
      <c r="D228" s="787"/>
      <c r="E228" s="787"/>
      <c r="F228" s="787"/>
      <c r="G228" s="787"/>
      <c r="H228" s="787"/>
      <c r="I228" s="787"/>
      <c r="J228" s="787"/>
    </row>
    <row r="229" spans="2:10">
      <c r="B229" s="787"/>
      <c r="C229" s="787"/>
      <c r="D229" s="787"/>
      <c r="E229" s="787"/>
      <c r="F229" s="787"/>
      <c r="G229" s="787"/>
      <c r="H229" s="787"/>
      <c r="I229" s="787"/>
      <c r="J229" s="787"/>
    </row>
    <row r="230" spans="2:10">
      <c r="B230" s="787"/>
      <c r="C230" s="787"/>
      <c r="D230" s="787"/>
      <c r="E230" s="787"/>
      <c r="F230" s="787"/>
      <c r="G230" s="787"/>
      <c r="H230" s="787"/>
      <c r="I230" s="787"/>
      <c r="J230" s="787"/>
    </row>
    <row r="231" spans="2:10">
      <c r="B231" s="787"/>
      <c r="C231" s="787"/>
      <c r="D231" s="787"/>
      <c r="E231" s="787"/>
      <c r="F231" s="787"/>
      <c r="G231" s="787"/>
      <c r="H231" s="787"/>
      <c r="I231" s="787"/>
      <c r="J231" s="787"/>
    </row>
    <row r="232" spans="2:10">
      <c r="B232" s="787"/>
      <c r="C232" s="787"/>
      <c r="D232" s="787"/>
      <c r="E232" s="787"/>
      <c r="F232" s="787"/>
      <c r="G232" s="787"/>
      <c r="H232" s="787"/>
      <c r="I232" s="787"/>
      <c r="J232" s="787"/>
    </row>
    <row r="233" spans="2:10">
      <c r="B233" s="787"/>
      <c r="C233" s="787"/>
      <c r="D233" s="787"/>
      <c r="E233" s="787"/>
      <c r="F233" s="787"/>
      <c r="G233" s="787"/>
      <c r="H233" s="787"/>
      <c r="I233" s="787"/>
      <c r="J233" s="787"/>
    </row>
    <row r="234" spans="2:10">
      <c r="B234" s="787"/>
      <c r="C234" s="787"/>
      <c r="D234" s="787"/>
      <c r="E234" s="787"/>
      <c r="F234" s="787"/>
      <c r="G234" s="787"/>
      <c r="H234" s="787"/>
      <c r="I234" s="787"/>
      <c r="J234" s="787"/>
    </row>
    <row r="235" spans="2:10">
      <c r="B235" s="787"/>
      <c r="C235" s="787"/>
      <c r="D235" s="787"/>
      <c r="E235" s="787"/>
      <c r="F235" s="787"/>
      <c r="G235" s="787"/>
      <c r="H235" s="787"/>
      <c r="I235" s="787"/>
      <c r="J235" s="787"/>
    </row>
    <row r="236" spans="2:10">
      <c r="B236" s="787"/>
      <c r="C236" s="787"/>
      <c r="D236" s="787"/>
      <c r="E236" s="787"/>
      <c r="F236" s="787"/>
      <c r="G236" s="787"/>
      <c r="H236" s="787"/>
      <c r="I236" s="787"/>
      <c r="J236" s="787"/>
    </row>
    <row r="237" spans="2:10">
      <c r="B237" s="787"/>
      <c r="C237" s="787"/>
      <c r="D237" s="787"/>
      <c r="E237" s="787"/>
      <c r="F237" s="787"/>
      <c r="G237" s="787"/>
      <c r="H237" s="787"/>
      <c r="I237" s="787"/>
      <c r="J237" s="787"/>
    </row>
    <row r="238" spans="2:10">
      <c r="B238" s="787"/>
      <c r="C238" s="787"/>
      <c r="D238" s="787"/>
      <c r="E238" s="787"/>
      <c r="F238" s="787"/>
      <c r="G238" s="787"/>
      <c r="H238" s="787"/>
      <c r="I238" s="787"/>
      <c r="J238" s="787"/>
    </row>
    <row r="239" spans="2:10">
      <c r="B239" s="787"/>
      <c r="C239" s="787"/>
      <c r="D239" s="787"/>
      <c r="E239" s="787"/>
      <c r="F239" s="787"/>
      <c r="G239" s="787"/>
      <c r="H239" s="787"/>
      <c r="I239" s="787"/>
      <c r="J239" s="787"/>
    </row>
    <row r="240" spans="2:10">
      <c r="B240" s="787"/>
      <c r="C240" s="787"/>
      <c r="D240" s="787"/>
      <c r="E240" s="787"/>
      <c r="F240" s="787"/>
      <c r="G240" s="787"/>
      <c r="H240" s="787"/>
      <c r="I240" s="787"/>
      <c r="J240" s="787"/>
    </row>
    <row r="241" spans="2:10">
      <c r="B241" s="787"/>
      <c r="C241" s="787"/>
      <c r="D241" s="787"/>
      <c r="E241" s="787"/>
      <c r="F241" s="787"/>
      <c r="G241" s="787"/>
      <c r="H241" s="787"/>
      <c r="I241" s="787"/>
      <c r="J241" s="787"/>
    </row>
    <row r="242" spans="2:10">
      <c r="B242" s="787"/>
      <c r="C242" s="787"/>
      <c r="D242" s="787"/>
      <c r="E242" s="787"/>
      <c r="F242" s="787"/>
      <c r="G242" s="787"/>
      <c r="H242" s="787"/>
      <c r="I242" s="787"/>
      <c r="J242" s="787"/>
    </row>
    <row r="243" spans="2:10">
      <c r="B243" s="787"/>
      <c r="C243" s="787"/>
      <c r="D243" s="787"/>
      <c r="E243" s="787"/>
      <c r="F243" s="787"/>
      <c r="G243" s="787"/>
      <c r="H243" s="787"/>
      <c r="I243" s="787"/>
      <c r="J243" s="787"/>
    </row>
    <row r="244" spans="2:10">
      <c r="B244" s="787"/>
      <c r="C244" s="787"/>
      <c r="D244" s="787"/>
      <c r="E244" s="787"/>
      <c r="F244" s="787"/>
      <c r="G244" s="787"/>
      <c r="H244" s="787"/>
      <c r="I244" s="787"/>
      <c r="J244" s="787"/>
    </row>
    <row r="245" spans="2:10">
      <c r="B245" s="787"/>
      <c r="C245" s="787"/>
      <c r="D245" s="787"/>
      <c r="E245" s="787"/>
      <c r="F245" s="787"/>
      <c r="G245" s="787"/>
      <c r="H245" s="787"/>
      <c r="I245" s="787"/>
      <c r="J245" s="787"/>
    </row>
    <row r="246" spans="2:10">
      <c r="B246" s="787"/>
      <c r="C246" s="787"/>
      <c r="D246" s="787"/>
      <c r="E246" s="787"/>
      <c r="F246" s="787"/>
      <c r="G246" s="787"/>
      <c r="H246" s="787"/>
      <c r="I246" s="787"/>
      <c r="J246" s="787"/>
    </row>
    <row r="247" spans="2:10">
      <c r="B247" s="787"/>
      <c r="C247" s="787"/>
      <c r="D247" s="787"/>
      <c r="E247" s="787"/>
      <c r="F247" s="787"/>
      <c r="G247" s="787"/>
      <c r="H247" s="787"/>
      <c r="I247" s="787"/>
      <c r="J247" s="787"/>
    </row>
    <row r="248" spans="2:10">
      <c r="B248" s="787"/>
      <c r="C248" s="787"/>
      <c r="D248" s="787"/>
      <c r="E248" s="787"/>
      <c r="F248" s="787"/>
      <c r="G248" s="787"/>
      <c r="H248" s="787"/>
      <c r="I248" s="787"/>
      <c r="J248" s="787"/>
    </row>
    <row r="249" spans="2:10">
      <c r="B249" s="787"/>
      <c r="C249" s="787"/>
      <c r="D249" s="787"/>
      <c r="E249" s="787"/>
      <c r="F249" s="787"/>
      <c r="G249" s="787"/>
      <c r="H249" s="787"/>
      <c r="I249" s="787"/>
      <c r="J249" s="787"/>
    </row>
    <row r="250" spans="2:10">
      <c r="B250" s="787"/>
      <c r="C250" s="787"/>
      <c r="D250" s="787"/>
      <c r="E250" s="787"/>
      <c r="F250" s="787"/>
      <c r="G250" s="787"/>
      <c r="H250" s="787"/>
      <c r="I250" s="787"/>
      <c r="J250" s="787"/>
    </row>
    <row r="251" spans="2:10">
      <c r="B251" s="787"/>
      <c r="C251" s="787"/>
      <c r="D251" s="787"/>
      <c r="E251" s="787"/>
      <c r="F251" s="787"/>
      <c r="G251" s="787"/>
      <c r="H251" s="787"/>
      <c r="I251" s="787"/>
      <c r="J251" s="787"/>
    </row>
    <row r="252" spans="2:10">
      <c r="B252" s="787"/>
      <c r="C252" s="787"/>
      <c r="D252" s="787"/>
      <c r="E252" s="787"/>
      <c r="F252" s="787"/>
      <c r="G252" s="787"/>
      <c r="H252" s="787"/>
      <c r="I252" s="787"/>
      <c r="J252" s="787"/>
    </row>
    <row r="253" spans="2:10">
      <c r="B253" s="787"/>
      <c r="C253" s="787"/>
      <c r="D253" s="787"/>
      <c r="E253" s="787"/>
      <c r="F253" s="787"/>
      <c r="G253" s="787"/>
      <c r="H253" s="787"/>
      <c r="I253" s="787"/>
      <c r="J253" s="787"/>
    </row>
    <row r="254" spans="2:10">
      <c r="B254" s="787"/>
      <c r="C254" s="787"/>
      <c r="D254" s="787"/>
      <c r="E254" s="787"/>
      <c r="F254" s="787"/>
      <c r="G254" s="787"/>
      <c r="H254" s="787"/>
      <c r="I254" s="787"/>
      <c r="J254" s="787"/>
    </row>
    <row r="255" spans="2:10">
      <c r="B255" s="787"/>
      <c r="C255" s="787"/>
      <c r="D255" s="787"/>
      <c r="E255" s="787"/>
      <c r="F255" s="787"/>
      <c r="G255" s="787"/>
      <c r="H255" s="787"/>
      <c r="I255" s="787"/>
      <c r="J255" s="787"/>
    </row>
    <row r="256" spans="2:10">
      <c r="B256" s="787"/>
      <c r="C256" s="787"/>
      <c r="D256" s="787"/>
      <c r="E256" s="787"/>
      <c r="F256" s="787"/>
      <c r="G256" s="787"/>
      <c r="H256" s="787"/>
      <c r="I256" s="787"/>
      <c r="J256" s="787"/>
    </row>
    <row r="257" spans="2:10">
      <c r="B257" s="787"/>
      <c r="C257" s="787"/>
      <c r="D257" s="787"/>
      <c r="E257" s="787"/>
      <c r="F257" s="787"/>
      <c r="G257" s="787"/>
      <c r="H257" s="787"/>
      <c r="I257" s="787"/>
      <c r="J257" s="787"/>
    </row>
    <row r="258" spans="2:10">
      <c r="B258" s="787"/>
      <c r="C258" s="787"/>
      <c r="D258" s="787"/>
      <c r="E258" s="787"/>
      <c r="F258" s="787"/>
      <c r="G258" s="787"/>
      <c r="H258" s="787"/>
      <c r="I258" s="787"/>
      <c r="J258" s="787"/>
    </row>
    <row r="259" spans="2:10">
      <c r="B259" s="787"/>
      <c r="C259" s="787"/>
      <c r="D259" s="787"/>
      <c r="E259" s="787"/>
      <c r="F259" s="787"/>
      <c r="G259" s="787"/>
      <c r="H259" s="787"/>
      <c r="I259" s="787"/>
      <c r="J259" s="787"/>
    </row>
    <row r="260" spans="2:10">
      <c r="B260" s="787"/>
      <c r="C260" s="787"/>
      <c r="D260" s="787"/>
      <c r="E260" s="787"/>
      <c r="F260" s="787"/>
      <c r="G260" s="787"/>
      <c r="H260" s="787"/>
      <c r="I260" s="787"/>
      <c r="J260" s="787"/>
    </row>
    <row r="261" spans="2:10">
      <c r="B261" s="787"/>
      <c r="C261" s="787"/>
      <c r="D261" s="787"/>
      <c r="E261" s="787"/>
      <c r="F261" s="787"/>
      <c r="G261" s="787"/>
      <c r="H261" s="787"/>
      <c r="I261" s="787"/>
      <c r="J261" s="787"/>
    </row>
    <row r="262" spans="2:10">
      <c r="B262" s="787"/>
      <c r="C262" s="787"/>
      <c r="D262" s="787"/>
      <c r="E262" s="787"/>
      <c r="F262" s="787"/>
      <c r="G262" s="787"/>
      <c r="H262" s="787"/>
      <c r="I262" s="787"/>
      <c r="J262" s="787"/>
    </row>
    <row r="263" spans="2:10">
      <c r="B263" s="787"/>
      <c r="C263" s="787"/>
      <c r="D263" s="787"/>
      <c r="E263" s="787"/>
      <c r="F263" s="787"/>
      <c r="G263" s="787"/>
      <c r="H263" s="787"/>
      <c r="I263" s="787"/>
      <c r="J263" s="787"/>
    </row>
    <row r="264" spans="2:10">
      <c r="B264" s="787"/>
      <c r="C264" s="787"/>
      <c r="D264" s="787"/>
      <c r="E264" s="787"/>
      <c r="F264" s="787"/>
      <c r="G264" s="787"/>
      <c r="H264" s="787"/>
      <c r="I264" s="787"/>
      <c r="J264" s="787"/>
    </row>
    <row r="265" spans="2:10">
      <c r="B265" s="787"/>
      <c r="C265" s="787"/>
      <c r="D265" s="787"/>
      <c r="E265" s="787"/>
      <c r="F265" s="787"/>
      <c r="G265" s="787"/>
      <c r="H265" s="787"/>
      <c r="I265" s="787"/>
      <c r="J265" s="787"/>
    </row>
    <row r="266" spans="2:10">
      <c r="B266" s="787"/>
      <c r="C266" s="787"/>
      <c r="D266" s="787"/>
      <c r="E266" s="787"/>
      <c r="F266" s="787"/>
      <c r="G266" s="787"/>
      <c r="H266" s="787"/>
      <c r="I266" s="787"/>
      <c r="J266" s="787"/>
    </row>
    <row r="267" spans="2:10">
      <c r="B267" s="787"/>
      <c r="C267" s="787"/>
      <c r="D267" s="787"/>
      <c r="E267" s="787"/>
      <c r="F267" s="787"/>
      <c r="G267" s="787"/>
      <c r="H267" s="787"/>
      <c r="I267" s="787"/>
      <c r="J267" s="787"/>
    </row>
    <row r="268" spans="2:10">
      <c r="B268" s="787"/>
      <c r="C268" s="787"/>
      <c r="D268" s="787"/>
      <c r="E268" s="787"/>
      <c r="F268" s="787"/>
      <c r="G268" s="787"/>
      <c r="H268" s="787"/>
      <c r="I268" s="787"/>
      <c r="J268" s="787"/>
    </row>
    <row r="269" spans="2:10">
      <c r="B269" s="787"/>
      <c r="C269" s="787"/>
      <c r="D269" s="787"/>
      <c r="E269" s="787"/>
      <c r="F269" s="787"/>
      <c r="G269" s="787"/>
      <c r="H269" s="787"/>
      <c r="I269" s="787"/>
      <c r="J269" s="787"/>
    </row>
    <row r="270" spans="2:10">
      <c r="B270" s="787"/>
      <c r="C270" s="787"/>
      <c r="D270" s="787"/>
      <c r="E270" s="787"/>
      <c r="F270" s="787"/>
      <c r="G270" s="787"/>
      <c r="H270" s="787"/>
      <c r="I270" s="787"/>
      <c r="J270" s="787"/>
    </row>
    <row r="271" spans="2:10">
      <c r="B271" s="787"/>
      <c r="C271" s="787"/>
      <c r="D271" s="787"/>
      <c r="E271" s="787"/>
      <c r="F271" s="787"/>
      <c r="G271" s="787"/>
      <c r="H271" s="787"/>
      <c r="I271" s="787"/>
      <c r="J271" s="787"/>
    </row>
    <row r="272" spans="2:10">
      <c r="B272" s="787"/>
      <c r="C272" s="787"/>
      <c r="D272" s="787"/>
      <c r="E272" s="787"/>
      <c r="F272" s="787"/>
      <c r="G272" s="787"/>
      <c r="H272" s="787"/>
      <c r="I272" s="787"/>
      <c r="J272" s="787"/>
    </row>
    <row r="273" spans="2:10">
      <c r="B273" s="787"/>
      <c r="C273" s="787"/>
      <c r="D273" s="787"/>
      <c r="E273" s="787"/>
      <c r="F273" s="787"/>
      <c r="G273" s="787"/>
      <c r="H273" s="787"/>
      <c r="I273" s="787"/>
      <c r="J273" s="787"/>
    </row>
    <row r="274" spans="2:10">
      <c r="B274" s="787"/>
      <c r="C274" s="787"/>
      <c r="D274" s="787"/>
      <c r="E274" s="787"/>
      <c r="F274" s="787"/>
      <c r="G274" s="787"/>
      <c r="H274" s="787"/>
      <c r="I274" s="787"/>
      <c r="J274" s="787"/>
    </row>
    <row r="275" spans="2:10">
      <c r="B275" s="787"/>
      <c r="C275" s="787"/>
      <c r="D275" s="787"/>
      <c r="E275" s="787"/>
      <c r="F275" s="787"/>
      <c r="G275" s="787"/>
      <c r="H275" s="787"/>
      <c r="I275" s="787"/>
      <c r="J275" s="787"/>
    </row>
    <row r="276" spans="2:10">
      <c r="B276" s="787"/>
      <c r="C276" s="787"/>
      <c r="D276" s="787"/>
      <c r="E276" s="787"/>
      <c r="F276" s="787"/>
      <c r="G276" s="787"/>
      <c r="H276" s="787"/>
      <c r="I276" s="787"/>
      <c r="J276" s="787"/>
    </row>
    <row r="277" spans="2:10">
      <c r="B277" s="787"/>
      <c r="C277" s="787"/>
      <c r="D277" s="787"/>
      <c r="E277" s="787"/>
      <c r="F277" s="787"/>
      <c r="G277" s="787"/>
      <c r="H277" s="787"/>
      <c r="I277" s="787"/>
      <c r="J277" s="787"/>
    </row>
    <row r="278" spans="2:10">
      <c r="B278" s="787"/>
      <c r="C278" s="787"/>
      <c r="D278" s="787"/>
      <c r="E278" s="787"/>
      <c r="F278" s="787"/>
      <c r="G278" s="787"/>
      <c r="H278" s="787"/>
      <c r="I278" s="787"/>
      <c r="J278" s="787"/>
    </row>
    <row r="279" spans="2:10">
      <c r="B279" s="787"/>
      <c r="C279" s="787"/>
      <c r="D279" s="787"/>
      <c r="E279" s="787"/>
      <c r="F279" s="787"/>
      <c r="G279" s="787"/>
      <c r="H279" s="787"/>
      <c r="I279" s="787"/>
      <c r="J279" s="787"/>
    </row>
    <row r="280" spans="2:10">
      <c r="B280" s="787"/>
      <c r="C280" s="787"/>
      <c r="D280" s="787"/>
      <c r="E280" s="787"/>
      <c r="F280" s="787"/>
      <c r="G280" s="787"/>
      <c r="H280" s="787"/>
      <c r="I280" s="787"/>
      <c r="J280" s="787"/>
    </row>
    <row r="281" spans="2:10">
      <c r="B281" s="787"/>
      <c r="C281" s="787"/>
      <c r="D281" s="787"/>
      <c r="E281" s="787"/>
      <c r="F281" s="787"/>
      <c r="G281" s="787"/>
      <c r="H281" s="787"/>
      <c r="I281" s="787"/>
      <c r="J281" s="787"/>
    </row>
    <row r="282" spans="2:10">
      <c r="B282" s="787"/>
      <c r="C282" s="787"/>
      <c r="D282" s="787"/>
      <c r="E282" s="787"/>
      <c r="F282" s="787"/>
      <c r="G282" s="787"/>
      <c r="H282" s="787"/>
      <c r="I282" s="787"/>
      <c r="J282" s="787"/>
    </row>
    <row r="283" spans="2:10">
      <c r="B283" s="787"/>
      <c r="C283" s="787"/>
      <c r="D283" s="787"/>
      <c r="E283" s="787"/>
      <c r="F283" s="787"/>
      <c r="G283" s="787"/>
      <c r="H283" s="787"/>
      <c r="I283" s="787"/>
      <c r="J283" s="787"/>
    </row>
    <row r="284" spans="2:10">
      <c r="B284" s="787"/>
      <c r="C284" s="787"/>
      <c r="D284" s="787"/>
      <c r="E284" s="787"/>
      <c r="F284" s="787"/>
      <c r="G284" s="787"/>
      <c r="H284" s="787"/>
      <c r="I284" s="787"/>
      <c r="J284" s="787"/>
    </row>
    <row r="285" spans="2:10">
      <c r="B285" s="787"/>
      <c r="C285" s="787"/>
      <c r="D285" s="787"/>
      <c r="E285" s="787"/>
      <c r="F285" s="787"/>
      <c r="G285" s="787"/>
      <c r="H285" s="787"/>
      <c r="I285" s="787"/>
      <c r="J285" s="787"/>
    </row>
    <row r="286" spans="2:10">
      <c r="B286" s="787"/>
      <c r="C286" s="787"/>
      <c r="D286" s="787"/>
      <c r="E286" s="787"/>
      <c r="F286" s="787"/>
      <c r="G286" s="787"/>
      <c r="H286" s="787"/>
      <c r="I286" s="787"/>
      <c r="J286" s="787"/>
    </row>
    <row r="287" spans="2:10">
      <c r="B287" s="787"/>
      <c r="C287" s="787"/>
      <c r="D287" s="787"/>
      <c r="E287" s="787"/>
      <c r="F287" s="787"/>
      <c r="G287" s="787"/>
      <c r="H287" s="787"/>
      <c r="I287" s="787"/>
      <c r="J287" s="787"/>
    </row>
    <row r="288" spans="2:10">
      <c r="B288" s="787"/>
      <c r="C288" s="787"/>
      <c r="D288" s="787"/>
      <c r="E288" s="787"/>
      <c r="F288" s="787"/>
      <c r="G288" s="787"/>
      <c r="H288" s="787"/>
      <c r="I288" s="787"/>
      <c r="J288" s="787"/>
    </row>
    <row r="289" spans="2:10">
      <c r="B289" s="787"/>
      <c r="C289" s="787"/>
      <c r="D289" s="787"/>
      <c r="E289" s="787"/>
      <c r="F289" s="787"/>
      <c r="G289" s="787"/>
      <c r="H289" s="787"/>
      <c r="I289" s="787"/>
      <c r="J289" s="787"/>
    </row>
    <row r="290" spans="2:10">
      <c r="B290" s="787"/>
      <c r="C290" s="787"/>
      <c r="D290" s="787"/>
      <c r="E290" s="787"/>
      <c r="F290" s="787"/>
      <c r="G290" s="787"/>
      <c r="H290" s="787"/>
      <c r="I290" s="787"/>
      <c r="J290" s="787"/>
    </row>
    <row r="291" spans="2:10">
      <c r="B291" s="787"/>
      <c r="C291" s="787"/>
      <c r="D291" s="787"/>
      <c r="E291" s="787"/>
      <c r="F291" s="787"/>
      <c r="G291" s="787"/>
      <c r="H291" s="787"/>
      <c r="I291" s="787"/>
      <c r="J291" s="787"/>
    </row>
    <row r="292" spans="2:10">
      <c r="B292" s="787"/>
      <c r="C292" s="787"/>
      <c r="D292" s="787"/>
      <c r="E292" s="787"/>
      <c r="F292" s="787"/>
      <c r="G292" s="787"/>
      <c r="H292" s="787"/>
      <c r="I292" s="787"/>
      <c r="J292" s="787"/>
    </row>
    <row r="293" spans="2:10">
      <c r="B293" s="787"/>
      <c r="C293" s="787"/>
      <c r="D293" s="787"/>
      <c r="E293" s="787"/>
      <c r="F293" s="787"/>
      <c r="G293" s="787"/>
      <c r="H293" s="787"/>
      <c r="I293" s="787"/>
      <c r="J293" s="787"/>
    </row>
    <row r="294" spans="2:10">
      <c r="B294" s="787"/>
      <c r="C294" s="787"/>
      <c r="D294" s="787"/>
      <c r="E294" s="787"/>
      <c r="F294" s="787"/>
      <c r="G294" s="787"/>
      <c r="H294" s="787"/>
      <c r="I294" s="787"/>
      <c r="J294" s="787"/>
    </row>
    <row r="295" spans="2:10">
      <c r="B295" s="787"/>
      <c r="C295" s="787"/>
      <c r="D295" s="787"/>
      <c r="E295" s="787"/>
      <c r="F295" s="787"/>
      <c r="G295" s="787"/>
      <c r="H295" s="787"/>
      <c r="I295" s="787"/>
      <c r="J295" s="787"/>
    </row>
    <row r="296" spans="2:10">
      <c r="B296" s="787"/>
      <c r="C296" s="787"/>
      <c r="D296" s="787"/>
      <c r="E296" s="787"/>
      <c r="F296" s="787"/>
      <c r="G296" s="787"/>
      <c r="H296" s="787"/>
      <c r="I296" s="787"/>
      <c r="J296" s="787"/>
    </row>
    <row r="297" spans="2:10">
      <c r="B297" s="787"/>
      <c r="C297" s="787"/>
      <c r="D297" s="787"/>
      <c r="E297" s="787"/>
      <c r="F297" s="787"/>
      <c r="G297" s="787"/>
      <c r="H297" s="787"/>
      <c r="I297" s="787"/>
      <c r="J297" s="787"/>
    </row>
    <row r="298" spans="2:10">
      <c r="B298" s="787"/>
      <c r="C298" s="787"/>
      <c r="D298" s="787"/>
      <c r="E298" s="787"/>
      <c r="F298" s="787"/>
      <c r="G298" s="787"/>
      <c r="H298" s="787"/>
      <c r="I298" s="787"/>
      <c r="J298" s="787"/>
    </row>
    <row r="299" spans="2:10">
      <c r="B299" s="787"/>
      <c r="C299" s="787"/>
      <c r="D299" s="787"/>
      <c r="E299" s="787"/>
      <c r="F299" s="787"/>
      <c r="G299" s="787"/>
      <c r="H299" s="787"/>
      <c r="I299" s="787"/>
      <c r="J299" s="787"/>
    </row>
    <row r="300" spans="2:10">
      <c r="B300" s="787"/>
      <c r="C300" s="787"/>
      <c r="D300" s="787"/>
      <c r="E300" s="787"/>
      <c r="F300" s="787"/>
      <c r="G300" s="787"/>
      <c r="H300" s="787"/>
      <c r="I300" s="787"/>
      <c r="J300" s="787"/>
    </row>
    <row r="301" spans="2:10">
      <c r="B301" s="787"/>
      <c r="C301" s="787"/>
      <c r="D301" s="787"/>
      <c r="E301" s="787"/>
      <c r="F301" s="787"/>
      <c r="G301" s="787"/>
      <c r="H301" s="787"/>
      <c r="I301" s="787"/>
      <c r="J301" s="787"/>
    </row>
    <row r="302" spans="2:10">
      <c r="B302" s="787"/>
      <c r="C302" s="787"/>
      <c r="D302" s="787"/>
      <c r="E302" s="787"/>
      <c r="F302" s="787"/>
      <c r="G302" s="787"/>
      <c r="H302" s="787"/>
      <c r="I302" s="787"/>
      <c r="J302" s="787"/>
    </row>
    <row r="303" spans="2:10">
      <c r="B303" s="787"/>
      <c r="C303" s="787"/>
      <c r="D303" s="787"/>
      <c r="E303" s="787"/>
      <c r="F303" s="787"/>
      <c r="G303" s="787"/>
      <c r="H303" s="787"/>
      <c r="I303" s="787"/>
      <c r="J303" s="787"/>
    </row>
    <row r="304" spans="2:10">
      <c r="B304" s="787"/>
      <c r="C304" s="787"/>
      <c r="D304" s="787"/>
      <c r="E304" s="787"/>
      <c r="F304" s="787"/>
      <c r="G304" s="787"/>
      <c r="H304" s="787"/>
      <c r="I304" s="787"/>
      <c r="J304" s="787"/>
    </row>
    <row r="305" spans="2:10">
      <c r="B305" s="787"/>
      <c r="C305" s="787"/>
      <c r="D305" s="787"/>
      <c r="E305" s="787"/>
      <c r="F305" s="787"/>
      <c r="G305" s="787"/>
      <c r="H305" s="787"/>
      <c r="I305" s="787"/>
      <c r="J305" s="787"/>
    </row>
    <row r="306" spans="2:10">
      <c r="B306" s="787"/>
      <c r="C306" s="787"/>
      <c r="D306" s="787"/>
      <c r="E306" s="787"/>
      <c r="F306" s="787"/>
      <c r="G306" s="787"/>
      <c r="H306" s="787"/>
      <c r="I306" s="787"/>
      <c r="J306" s="787"/>
    </row>
    <row r="307" spans="2:10">
      <c r="B307" s="787"/>
      <c r="C307" s="787"/>
      <c r="D307" s="787"/>
      <c r="E307" s="787"/>
      <c r="F307" s="787"/>
      <c r="G307" s="787"/>
      <c r="H307" s="787"/>
      <c r="I307" s="787"/>
      <c r="J307" s="787"/>
    </row>
    <row r="308" spans="2:10">
      <c r="B308" s="787"/>
      <c r="C308" s="787"/>
      <c r="D308" s="787"/>
      <c r="E308" s="787"/>
      <c r="F308" s="787"/>
      <c r="G308" s="787"/>
      <c r="H308" s="787"/>
      <c r="I308" s="787"/>
      <c r="J308" s="787"/>
    </row>
    <row r="309" spans="2:10">
      <c r="B309" s="787"/>
      <c r="C309" s="787"/>
      <c r="D309" s="787"/>
      <c r="E309" s="787"/>
      <c r="F309" s="787"/>
      <c r="G309" s="787"/>
      <c r="H309" s="787"/>
      <c r="I309" s="787"/>
      <c r="J309" s="787"/>
    </row>
    <row r="310" spans="2:10">
      <c r="B310" s="787"/>
      <c r="C310" s="787"/>
      <c r="D310" s="787"/>
      <c r="E310" s="787"/>
      <c r="F310" s="787"/>
      <c r="G310" s="787"/>
      <c r="H310" s="787"/>
      <c r="I310" s="787"/>
      <c r="J310" s="787"/>
    </row>
    <row r="311" spans="2:10">
      <c r="B311" s="787"/>
      <c r="C311" s="787"/>
      <c r="D311" s="787"/>
      <c r="E311" s="787"/>
      <c r="F311" s="787"/>
      <c r="G311" s="787"/>
      <c r="H311" s="787"/>
      <c r="I311" s="787"/>
      <c r="J311" s="787"/>
    </row>
    <row r="312" spans="2:10">
      <c r="B312" s="787"/>
      <c r="C312" s="787"/>
      <c r="D312" s="787"/>
      <c r="E312" s="787"/>
      <c r="F312" s="787"/>
      <c r="G312" s="787"/>
      <c r="H312" s="787"/>
      <c r="I312" s="787"/>
      <c r="J312" s="787"/>
    </row>
    <row r="313" spans="2:10">
      <c r="B313" s="787"/>
      <c r="C313" s="787"/>
      <c r="D313" s="787"/>
      <c r="E313" s="787"/>
      <c r="F313" s="787"/>
      <c r="G313" s="787"/>
      <c r="H313" s="787"/>
      <c r="I313" s="787"/>
      <c r="J313" s="787"/>
    </row>
    <row r="314" spans="2:10">
      <c r="B314" s="787"/>
      <c r="C314" s="787"/>
      <c r="D314" s="787"/>
      <c r="E314" s="787"/>
      <c r="F314" s="787"/>
      <c r="G314" s="787"/>
      <c r="H314" s="787"/>
      <c r="I314" s="787"/>
      <c r="J314" s="787"/>
    </row>
    <row r="315" spans="2:10">
      <c r="B315" s="787"/>
      <c r="C315" s="787"/>
      <c r="D315" s="787"/>
      <c r="E315" s="787"/>
      <c r="F315" s="787"/>
      <c r="G315" s="787"/>
      <c r="H315" s="787"/>
      <c r="I315" s="787"/>
      <c r="J315" s="787"/>
    </row>
    <row r="316" spans="2:10">
      <c r="B316" s="787"/>
      <c r="C316" s="787"/>
      <c r="D316" s="787"/>
      <c r="E316" s="787"/>
      <c r="F316" s="787"/>
      <c r="G316" s="787"/>
      <c r="H316" s="787"/>
      <c r="I316" s="787"/>
      <c r="J316" s="787"/>
    </row>
    <row r="317" spans="2:10">
      <c r="B317" s="787"/>
      <c r="C317" s="787"/>
      <c r="D317" s="787"/>
      <c r="E317" s="787"/>
      <c r="F317" s="787"/>
      <c r="G317" s="787"/>
      <c r="H317" s="787"/>
      <c r="I317" s="787"/>
      <c r="J317" s="787"/>
    </row>
    <row r="318" spans="2:10">
      <c r="B318" s="787"/>
      <c r="C318" s="787"/>
      <c r="D318" s="787"/>
      <c r="E318" s="787"/>
      <c r="F318" s="787"/>
      <c r="G318" s="787"/>
      <c r="H318" s="787"/>
      <c r="I318" s="787"/>
      <c r="J318" s="787"/>
    </row>
    <row r="319" spans="2:10">
      <c r="B319" s="787"/>
      <c r="C319" s="787"/>
      <c r="D319" s="787"/>
      <c r="E319" s="787"/>
      <c r="F319" s="787"/>
      <c r="G319" s="787"/>
      <c r="H319" s="787"/>
      <c r="I319" s="787"/>
      <c r="J319" s="787"/>
    </row>
    <row r="320" spans="2:10">
      <c r="B320" s="787"/>
      <c r="C320" s="787"/>
      <c r="D320" s="787"/>
      <c r="E320" s="787"/>
      <c r="F320" s="787"/>
      <c r="G320" s="787"/>
      <c r="H320" s="787"/>
      <c r="I320" s="787"/>
      <c r="J320" s="787"/>
    </row>
    <row r="321" spans="2:10">
      <c r="B321" s="787"/>
      <c r="C321" s="787"/>
      <c r="D321" s="787"/>
      <c r="E321" s="787"/>
      <c r="F321" s="787"/>
      <c r="G321" s="787"/>
      <c r="H321" s="787"/>
      <c r="I321" s="787"/>
      <c r="J321" s="787"/>
    </row>
    <row r="322" spans="2:10">
      <c r="B322" s="787"/>
      <c r="C322" s="787"/>
      <c r="D322" s="787"/>
      <c r="E322" s="787"/>
      <c r="F322" s="787"/>
      <c r="G322" s="787"/>
      <c r="H322" s="787"/>
      <c r="I322" s="787"/>
      <c r="J322" s="787"/>
    </row>
    <row r="323" spans="2:10">
      <c r="B323" s="787"/>
      <c r="C323" s="787"/>
      <c r="D323" s="787"/>
      <c r="E323" s="787"/>
      <c r="F323" s="787"/>
      <c r="G323" s="787"/>
      <c r="H323" s="787"/>
      <c r="I323" s="787"/>
      <c r="J323" s="787"/>
    </row>
    <row r="324" spans="2:10">
      <c r="B324" s="787"/>
      <c r="C324" s="787"/>
      <c r="D324" s="787"/>
      <c r="E324" s="787"/>
      <c r="F324" s="787"/>
      <c r="G324" s="787"/>
      <c r="H324" s="787"/>
      <c r="I324" s="787"/>
      <c r="J324" s="787"/>
    </row>
    <row r="325" spans="2:10">
      <c r="B325" s="787"/>
      <c r="C325" s="787"/>
      <c r="D325" s="787"/>
      <c r="E325" s="787"/>
      <c r="F325" s="787"/>
      <c r="G325" s="787"/>
      <c r="H325" s="787"/>
      <c r="I325" s="787"/>
      <c r="J325" s="787"/>
    </row>
    <row r="326" spans="2:10">
      <c r="B326" s="787"/>
      <c r="C326" s="787"/>
      <c r="D326" s="787"/>
      <c r="E326" s="787"/>
      <c r="F326" s="787"/>
      <c r="G326" s="787"/>
      <c r="H326" s="787"/>
      <c r="I326" s="787"/>
      <c r="J326" s="787"/>
    </row>
    <row r="327" spans="2:10">
      <c r="B327" s="787"/>
      <c r="C327" s="787"/>
      <c r="D327" s="787"/>
      <c r="E327" s="787"/>
      <c r="F327" s="787"/>
      <c r="G327" s="787"/>
      <c r="H327" s="787"/>
      <c r="I327" s="787"/>
      <c r="J327" s="787"/>
    </row>
    <row r="328" spans="2:10">
      <c r="B328" s="787"/>
      <c r="C328" s="787"/>
      <c r="D328" s="787"/>
      <c r="E328" s="787"/>
      <c r="F328" s="787"/>
      <c r="G328" s="787"/>
      <c r="H328" s="787"/>
      <c r="I328" s="787"/>
      <c r="J328" s="787"/>
    </row>
    <row r="329" spans="2:10">
      <c r="B329" s="787"/>
      <c r="C329" s="787"/>
      <c r="D329" s="787"/>
      <c r="E329" s="787"/>
      <c r="F329" s="787"/>
      <c r="G329" s="787"/>
      <c r="H329" s="787"/>
      <c r="I329" s="787"/>
      <c r="J329" s="787"/>
    </row>
    <row r="330" spans="2:10">
      <c r="B330" s="787"/>
      <c r="C330" s="787"/>
      <c r="D330" s="787"/>
      <c r="E330" s="787"/>
      <c r="F330" s="787"/>
      <c r="G330" s="787"/>
      <c r="H330" s="787"/>
      <c r="I330" s="787"/>
      <c r="J330" s="787"/>
    </row>
    <row r="331" spans="2:10">
      <c r="B331" s="787"/>
      <c r="C331" s="787"/>
      <c r="D331" s="787"/>
      <c r="E331" s="787"/>
      <c r="F331" s="787"/>
      <c r="G331" s="787"/>
      <c r="H331" s="787"/>
      <c r="I331" s="787"/>
      <c r="J331" s="787"/>
    </row>
    <row r="332" spans="2:10">
      <c r="B332" s="787"/>
      <c r="C332" s="787"/>
      <c r="D332" s="787"/>
      <c r="E332" s="787"/>
      <c r="F332" s="787"/>
      <c r="G332" s="787"/>
      <c r="H332" s="787"/>
      <c r="I332" s="787"/>
      <c r="J332" s="787"/>
    </row>
    <row r="333" spans="2:10">
      <c r="B333" s="787"/>
      <c r="C333" s="787"/>
      <c r="D333" s="787"/>
      <c r="E333" s="787"/>
      <c r="F333" s="787"/>
      <c r="G333" s="787"/>
      <c r="H333" s="787"/>
      <c r="I333" s="787"/>
      <c r="J333" s="787"/>
    </row>
    <row r="334" spans="2:10">
      <c r="B334" s="787"/>
      <c r="C334" s="787"/>
      <c r="D334" s="787"/>
      <c r="E334" s="787"/>
      <c r="F334" s="787"/>
      <c r="G334" s="787"/>
      <c r="H334" s="787"/>
      <c r="I334" s="787"/>
      <c r="J334" s="787"/>
    </row>
    <row r="335" spans="2:10">
      <c r="B335" s="787"/>
      <c r="C335" s="787"/>
      <c r="D335" s="787"/>
      <c r="E335" s="787"/>
      <c r="F335" s="787"/>
      <c r="G335" s="787"/>
      <c r="H335" s="787"/>
      <c r="I335" s="787"/>
      <c r="J335" s="787"/>
    </row>
    <row r="336" spans="2:10">
      <c r="B336" s="787"/>
      <c r="C336" s="787"/>
      <c r="D336" s="787"/>
      <c r="E336" s="787"/>
      <c r="F336" s="787"/>
      <c r="G336" s="787"/>
      <c r="H336" s="787"/>
      <c r="I336" s="787"/>
      <c r="J336" s="787"/>
    </row>
    <row r="337" spans="2:10">
      <c r="B337" s="787"/>
      <c r="C337" s="787"/>
      <c r="D337" s="787"/>
      <c r="E337" s="787"/>
      <c r="F337" s="787"/>
      <c r="G337" s="787"/>
      <c r="H337" s="787"/>
      <c r="I337" s="787"/>
      <c r="J337" s="787"/>
    </row>
    <row r="338" spans="2:10">
      <c r="B338" s="787"/>
      <c r="C338" s="787"/>
      <c r="D338" s="787"/>
      <c r="E338" s="787"/>
      <c r="F338" s="787"/>
      <c r="G338" s="787"/>
      <c r="H338" s="787"/>
      <c r="I338" s="787"/>
      <c r="J338" s="787"/>
    </row>
    <row r="339" spans="2:10">
      <c r="B339" s="787"/>
      <c r="C339" s="787"/>
      <c r="D339" s="787"/>
      <c r="E339" s="787"/>
      <c r="F339" s="787"/>
      <c r="G339" s="787"/>
      <c r="H339" s="787"/>
      <c r="I339" s="787"/>
      <c r="J339" s="787"/>
    </row>
    <row r="340" spans="2:10">
      <c r="B340" s="787"/>
      <c r="C340" s="787"/>
      <c r="D340" s="787"/>
      <c r="E340" s="787"/>
      <c r="F340" s="787"/>
      <c r="G340" s="787"/>
      <c r="H340" s="787"/>
      <c r="I340" s="787"/>
      <c r="J340" s="787"/>
    </row>
    <row r="341" spans="2:10">
      <c r="B341" s="787"/>
      <c r="C341" s="787"/>
      <c r="D341" s="787"/>
      <c r="E341" s="787"/>
      <c r="F341" s="787"/>
      <c r="G341" s="787"/>
      <c r="H341" s="787"/>
      <c r="I341" s="787"/>
      <c r="J341" s="787"/>
    </row>
    <row r="342" spans="2:10">
      <c r="B342" s="787"/>
      <c r="C342" s="787"/>
      <c r="D342" s="787"/>
      <c r="E342" s="787"/>
      <c r="F342" s="787"/>
      <c r="G342" s="787"/>
      <c r="H342" s="787"/>
      <c r="I342" s="787"/>
      <c r="J342" s="787"/>
    </row>
    <row r="343" spans="2:10">
      <c r="B343" s="787"/>
      <c r="C343" s="787"/>
      <c r="D343" s="787"/>
      <c r="E343" s="787"/>
      <c r="F343" s="787"/>
      <c r="G343" s="787"/>
      <c r="H343" s="787"/>
      <c r="I343" s="787"/>
      <c r="J343" s="787"/>
    </row>
    <row r="344" spans="2:10">
      <c r="B344" s="787"/>
      <c r="C344" s="787"/>
      <c r="D344" s="787"/>
      <c r="E344" s="787"/>
      <c r="F344" s="787"/>
      <c r="G344" s="787"/>
      <c r="H344" s="787"/>
      <c r="I344" s="787"/>
      <c r="J344" s="787"/>
    </row>
    <row r="345" spans="2:10">
      <c r="B345" s="787"/>
      <c r="C345" s="787"/>
      <c r="D345" s="787"/>
      <c r="E345" s="787"/>
      <c r="F345" s="787"/>
      <c r="G345" s="787"/>
      <c r="H345" s="787"/>
      <c r="I345" s="787"/>
      <c r="J345" s="787"/>
    </row>
    <row r="346" spans="2:10">
      <c r="B346" s="787"/>
      <c r="C346" s="787"/>
      <c r="D346" s="787"/>
      <c r="E346" s="787"/>
      <c r="F346" s="787"/>
      <c r="G346" s="787"/>
      <c r="H346" s="787"/>
      <c r="I346" s="787"/>
      <c r="J346" s="787"/>
    </row>
    <row r="347" spans="2:10">
      <c r="B347" s="787"/>
      <c r="C347" s="787"/>
      <c r="D347" s="787"/>
      <c r="E347" s="787"/>
      <c r="F347" s="787"/>
      <c r="G347" s="787"/>
      <c r="H347" s="787"/>
      <c r="I347" s="787"/>
      <c r="J347" s="787"/>
    </row>
    <row r="348" spans="2:10">
      <c r="B348" s="787"/>
      <c r="C348" s="787"/>
      <c r="D348" s="787"/>
      <c r="E348" s="787"/>
      <c r="F348" s="787"/>
      <c r="G348" s="787"/>
      <c r="H348" s="787"/>
      <c r="I348" s="787"/>
      <c r="J348" s="787"/>
    </row>
    <row r="349" spans="2:10">
      <c r="B349" s="787"/>
      <c r="C349" s="787"/>
      <c r="D349" s="787"/>
      <c r="E349" s="787"/>
      <c r="F349" s="787"/>
      <c r="G349" s="787"/>
      <c r="H349" s="787"/>
      <c r="I349" s="787"/>
      <c r="J349" s="787"/>
    </row>
    <row r="350" spans="2:10">
      <c r="B350" s="787"/>
      <c r="C350" s="787"/>
      <c r="D350" s="787"/>
      <c r="E350" s="787"/>
      <c r="F350" s="787"/>
      <c r="G350" s="787"/>
      <c r="H350" s="787"/>
      <c r="I350" s="787"/>
      <c r="J350" s="787"/>
    </row>
    <row r="351" spans="2:10">
      <c r="B351" s="787"/>
      <c r="C351" s="787"/>
      <c r="D351" s="787"/>
      <c r="E351" s="787"/>
      <c r="F351" s="787"/>
      <c r="G351" s="787"/>
      <c r="H351" s="787"/>
      <c r="I351" s="787"/>
      <c r="J351" s="787"/>
    </row>
    <row r="352" spans="2:10">
      <c r="B352" s="787"/>
      <c r="C352" s="787"/>
      <c r="D352" s="787"/>
      <c r="E352" s="787"/>
      <c r="F352" s="787"/>
      <c r="G352" s="787"/>
      <c r="H352" s="787"/>
      <c r="I352" s="787"/>
      <c r="J352" s="787"/>
    </row>
    <row r="353" spans="2:10">
      <c r="B353" s="787"/>
      <c r="C353" s="787"/>
      <c r="D353" s="787"/>
      <c r="E353" s="787"/>
      <c r="F353" s="787"/>
      <c r="G353" s="787"/>
      <c r="H353" s="787"/>
      <c r="I353" s="787"/>
      <c r="J353" s="787"/>
    </row>
    <row r="354" spans="2:10">
      <c r="B354" s="787"/>
      <c r="C354" s="787"/>
      <c r="D354" s="787"/>
      <c r="E354" s="787"/>
      <c r="F354" s="787"/>
      <c r="G354" s="787"/>
      <c r="H354" s="787"/>
      <c r="I354" s="787"/>
      <c r="J354" s="787"/>
    </row>
    <row r="355" spans="2:10">
      <c r="B355" s="787"/>
      <c r="C355" s="787"/>
      <c r="D355" s="787"/>
      <c r="E355" s="787"/>
      <c r="F355" s="787"/>
      <c r="G355" s="787"/>
      <c r="H355" s="787"/>
      <c r="I355" s="787"/>
      <c r="J355" s="787"/>
    </row>
    <row r="356" spans="2:10">
      <c r="B356" s="787"/>
      <c r="C356" s="787"/>
      <c r="D356" s="787"/>
      <c r="E356" s="787"/>
      <c r="F356" s="787"/>
      <c r="G356" s="787"/>
      <c r="H356" s="787"/>
      <c r="I356" s="787"/>
      <c r="J356" s="787"/>
    </row>
    <row r="357" spans="2:10">
      <c r="B357" s="787"/>
      <c r="C357" s="787"/>
      <c r="D357" s="787"/>
      <c r="E357" s="787"/>
      <c r="F357" s="787"/>
      <c r="G357" s="787"/>
      <c r="H357" s="787"/>
      <c r="I357" s="787"/>
      <c r="J357" s="787"/>
    </row>
    <row r="358" spans="2:10">
      <c r="B358" s="787"/>
      <c r="C358" s="787"/>
      <c r="D358" s="787"/>
      <c r="E358" s="787"/>
      <c r="F358" s="787"/>
      <c r="G358" s="787"/>
      <c r="H358" s="787"/>
      <c r="I358" s="787"/>
      <c r="J358" s="787"/>
    </row>
    <row r="359" spans="2:10">
      <c r="B359" s="787"/>
      <c r="C359" s="787"/>
      <c r="D359" s="787"/>
      <c r="E359" s="787"/>
      <c r="F359" s="787"/>
      <c r="G359" s="787"/>
      <c r="H359" s="787"/>
      <c r="I359" s="787"/>
      <c r="J359" s="787"/>
    </row>
    <row r="360" spans="2:10">
      <c r="B360" s="787"/>
      <c r="C360" s="787"/>
      <c r="D360" s="787"/>
      <c r="E360" s="787"/>
      <c r="F360" s="787"/>
      <c r="G360" s="787"/>
      <c r="H360" s="787"/>
      <c r="I360" s="787"/>
      <c r="J360" s="787"/>
    </row>
    <row r="361" spans="2:10">
      <c r="B361" s="787"/>
      <c r="C361" s="787"/>
      <c r="D361" s="787"/>
      <c r="E361" s="787"/>
      <c r="F361" s="787"/>
      <c r="G361" s="787"/>
      <c r="H361" s="787"/>
      <c r="I361" s="787"/>
      <c r="J361" s="787"/>
    </row>
    <row r="362" spans="2:10">
      <c r="B362" s="787"/>
      <c r="C362" s="787"/>
      <c r="D362" s="787"/>
      <c r="E362" s="787"/>
      <c r="F362" s="787"/>
      <c r="G362" s="787"/>
      <c r="H362" s="787"/>
      <c r="I362" s="787"/>
      <c r="J362" s="787"/>
    </row>
    <row r="363" spans="2:10">
      <c r="B363" s="787"/>
      <c r="C363" s="787"/>
      <c r="D363" s="787"/>
      <c r="E363" s="787"/>
      <c r="F363" s="787"/>
      <c r="G363" s="787"/>
      <c r="H363" s="787"/>
      <c r="I363" s="787"/>
      <c r="J363" s="787"/>
    </row>
    <row r="364" spans="2:10">
      <c r="B364" s="787"/>
      <c r="C364" s="787"/>
      <c r="D364" s="787"/>
      <c r="E364" s="787"/>
      <c r="F364" s="787"/>
      <c r="G364" s="787"/>
      <c r="H364" s="787"/>
      <c r="I364" s="787"/>
      <c r="J364" s="787"/>
    </row>
    <row r="365" spans="2:10">
      <c r="B365" s="787"/>
      <c r="C365" s="787"/>
      <c r="D365" s="787"/>
      <c r="E365" s="787"/>
      <c r="F365" s="787"/>
      <c r="G365" s="787"/>
      <c r="H365" s="787"/>
      <c r="I365" s="787"/>
      <c r="J365" s="787"/>
    </row>
    <row r="366" spans="2:10">
      <c r="B366" s="787"/>
      <c r="C366" s="787"/>
      <c r="D366" s="787"/>
      <c r="E366" s="787"/>
      <c r="F366" s="787"/>
      <c r="G366" s="787"/>
      <c r="H366" s="787"/>
      <c r="I366" s="787"/>
      <c r="J366" s="787"/>
    </row>
    <row r="367" spans="2:10">
      <c r="B367" s="787"/>
      <c r="C367" s="787"/>
      <c r="D367" s="787"/>
      <c r="E367" s="787"/>
      <c r="F367" s="787"/>
      <c r="G367" s="787"/>
      <c r="H367" s="787"/>
      <c r="I367" s="787"/>
      <c r="J367" s="787"/>
    </row>
    <row r="368" spans="2:10">
      <c r="B368" s="787"/>
      <c r="C368" s="787"/>
      <c r="D368" s="787"/>
      <c r="E368" s="787"/>
      <c r="F368" s="787"/>
      <c r="G368" s="787"/>
      <c r="H368" s="787"/>
      <c r="I368" s="787"/>
      <c r="J368" s="787"/>
    </row>
    <row r="369" spans="2:10">
      <c r="B369" s="787"/>
      <c r="C369" s="787"/>
      <c r="D369" s="787"/>
      <c r="E369" s="787"/>
      <c r="F369" s="787"/>
      <c r="G369" s="787"/>
      <c r="H369" s="787"/>
      <c r="I369" s="787"/>
      <c r="J369" s="787"/>
    </row>
    <row r="370" spans="2:10">
      <c r="B370" s="787"/>
      <c r="C370" s="787"/>
      <c r="D370" s="787"/>
      <c r="E370" s="787"/>
      <c r="F370" s="787"/>
      <c r="G370" s="787"/>
      <c r="H370" s="787"/>
      <c r="I370" s="787"/>
      <c r="J370" s="787"/>
    </row>
    <row r="371" spans="2:10">
      <c r="B371" s="787"/>
      <c r="C371" s="787"/>
      <c r="D371" s="787"/>
      <c r="E371" s="787"/>
      <c r="F371" s="787"/>
      <c r="G371" s="787"/>
      <c r="H371" s="787"/>
      <c r="I371" s="787"/>
      <c r="J371" s="787"/>
    </row>
    <row r="372" spans="2:10">
      <c r="B372" s="787"/>
      <c r="C372" s="787"/>
      <c r="D372" s="787"/>
      <c r="E372" s="787"/>
      <c r="F372" s="787"/>
      <c r="G372" s="787"/>
      <c r="H372" s="787"/>
      <c r="I372" s="787"/>
      <c r="J372" s="787"/>
    </row>
    <row r="373" spans="2:10">
      <c r="B373" s="787"/>
      <c r="C373" s="787"/>
      <c r="D373" s="787"/>
      <c r="E373" s="787"/>
      <c r="F373" s="787"/>
      <c r="G373" s="787"/>
      <c r="H373" s="787"/>
      <c r="I373" s="787"/>
      <c r="J373" s="787"/>
    </row>
    <row r="374" spans="2:10">
      <c r="B374" s="787"/>
      <c r="C374" s="787"/>
      <c r="D374" s="787"/>
      <c r="E374" s="787"/>
      <c r="F374" s="787"/>
      <c r="G374" s="787"/>
      <c r="H374" s="787"/>
      <c r="I374" s="787"/>
      <c r="J374" s="787"/>
    </row>
    <row r="375" spans="2:10">
      <c r="B375" s="787"/>
      <c r="C375" s="787"/>
      <c r="D375" s="787"/>
      <c r="E375" s="787"/>
      <c r="F375" s="787"/>
      <c r="G375" s="787"/>
      <c r="H375" s="787"/>
      <c r="I375" s="787"/>
      <c r="J375" s="787"/>
    </row>
    <row r="376" spans="2:10">
      <c r="B376" s="787"/>
      <c r="C376" s="787"/>
      <c r="D376" s="787"/>
      <c r="E376" s="787"/>
      <c r="F376" s="787"/>
      <c r="G376" s="787"/>
      <c r="H376" s="787"/>
      <c r="I376" s="787"/>
      <c r="J376" s="787"/>
    </row>
    <row r="377" spans="2:10">
      <c r="B377" s="787"/>
      <c r="C377" s="787"/>
      <c r="D377" s="787"/>
      <c r="E377" s="787"/>
      <c r="F377" s="787"/>
      <c r="G377" s="787"/>
      <c r="H377" s="787"/>
      <c r="I377" s="787"/>
      <c r="J377" s="787"/>
    </row>
    <row r="378" spans="2:10">
      <c r="B378" s="787"/>
      <c r="C378" s="787"/>
      <c r="D378" s="787"/>
      <c r="E378" s="787"/>
      <c r="F378" s="787"/>
      <c r="G378" s="787"/>
      <c r="H378" s="787"/>
      <c r="I378" s="787"/>
      <c r="J378" s="787"/>
    </row>
    <row r="379" spans="2:10">
      <c r="B379" s="787"/>
      <c r="C379" s="787"/>
      <c r="D379" s="787"/>
      <c r="E379" s="787"/>
      <c r="F379" s="787"/>
      <c r="G379" s="787"/>
      <c r="H379" s="787"/>
      <c r="I379" s="787"/>
      <c r="J379" s="787"/>
    </row>
    <row r="380" spans="2:10">
      <c r="B380" s="787"/>
      <c r="C380" s="787"/>
      <c r="D380" s="787"/>
      <c r="E380" s="787"/>
      <c r="F380" s="787"/>
      <c r="G380" s="787"/>
      <c r="H380" s="787"/>
      <c r="I380" s="787"/>
      <c r="J380" s="787"/>
    </row>
    <row r="381" spans="2:10">
      <c r="B381" s="787"/>
      <c r="C381" s="787"/>
      <c r="D381" s="787"/>
      <c r="E381" s="787"/>
      <c r="F381" s="787"/>
      <c r="G381" s="787"/>
      <c r="H381" s="787"/>
      <c r="I381" s="787"/>
      <c r="J381" s="787"/>
    </row>
    <row r="382" spans="2:10">
      <c r="B382" s="787"/>
      <c r="C382" s="787"/>
      <c r="D382" s="787"/>
      <c r="E382" s="787"/>
      <c r="F382" s="787"/>
      <c r="G382" s="787"/>
      <c r="H382" s="787"/>
      <c r="I382" s="787"/>
      <c r="J382" s="787"/>
    </row>
    <row r="383" spans="2:10">
      <c r="B383" s="787"/>
      <c r="C383" s="787"/>
      <c r="D383" s="787"/>
      <c r="E383" s="787"/>
      <c r="F383" s="787"/>
      <c r="G383" s="787"/>
      <c r="H383" s="787"/>
      <c r="I383" s="787"/>
      <c r="J383" s="787"/>
    </row>
    <row r="384" spans="2:10">
      <c r="B384" s="787"/>
      <c r="C384" s="787"/>
      <c r="D384" s="787"/>
      <c r="E384" s="787"/>
      <c r="F384" s="787"/>
      <c r="G384" s="787"/>
      <c r="H384" s="787"/>
      <c r="I384" s="787"/>
      <c r="J384" s="787"/>
    </row>
    <row r="385" spans="2:10">
      <c r="B385" s="787"/>
      <c r="C385" s="787"/>
      <c r="D385" s="787"/>
      <c r="E385" s="787"/>
      <c r="F385" s="787"/>
      <c r="G385" s="787"/>
      <c r="H385" s="787"/>
      <c r="I385" s="787"/>
      <c r="J385" s="787"/>
    </row>
    <row r="386" spans="2:10">
      <c r="B386" s="787"/>
      <c r="C386" s="787"/>
      <c r="D386" s="787"/>
      <c r="E386" s="787"/>
      <c r="F386" s="787"/>
      <c r="G386" s="787"/>
      <c r="H386" s="787"/>
      <c r="I386" s="787"/>
      <c r="J386" s="787"/>
    </row>
    <row r="387" spans="2:10">
      <c r="B387" s="787"/>
      <c r="C387" s="787"/>
      <c r="D387" s="787"/>
      <c r="E387" s="787"/>
      <c r="F387" s="787"/>
      <c r="G387" s="787"/>
      <c r="H387" s="787"/>
      <c r="I387" s="787"/>
      <c r="J387" s="787"/>
    </row>
    <row r="388" spans="2:10">
      <c r="B388" s="787"/>
      <c r="C388" s="787"/>
      <c r="D388" s="787"/>
      <c r="E388" s="787"/>
      <c r="F388" s="787"/>
      <c r="G388" s="787"/>
      <c r="H388" s="787"/>
      <c r="I388" s="787"/>
      <c r="J388" s="787"/>
    </row>
    <row r="389" spans="2:10">
      <c r="B389" s="787"/>
      <c r="C389" s="787"/>
      <c r="D389" s="787"/>
      <c r="E389" s="787"/>
      <c r="F389" s="787"/>
      <c r="G389" s="787"/>
      <c r="H389" s="787"/>
      <c r="I389" s="787"/>
      <c r="J389" s="787"/>
    </row>
    <row r="390" spans="2:10">
      <c r="B390" s="787"/>
      <c r="C390" s="787"/>
      <c r="D390" s="787"/>
      <c r="E390" s="787"/>
      <c r="F390" s="787"/>
      <c r="G390" s="787"/>
      <c r="H390" s="787"/>
      <c r="I390" s="787"/>
      <c r="J390" s="787"/>
    </row>
    <row r="391" spans="2:10">
      <c r="B391" s="787"/>
      <c r="C391" s="787"/>
      <c r="D391" s="787"/>
      <c r="E391" s="787"/>
      <c r="F391" s="787"/>
      <c r="G391" s="787"/>
      <c r="H391" s="787"/>
      <c r="I391" s="787"/>
      <c r="J391" s="787"/>
    </row>
    <row r="392" spans="2:10">
      <c r="B392" s="787"/>
      <c r="C392" s="787"/>
      <c r="D392" s="787"/>
      <c r="E392" s="787"/>
      <c r="F392" s="787"/>
      <c r="G392" s="787"/>
      <c r="H392" s="787"/>
      <c r="I392" s="787"/>
      <c r="J392" s="787"/>
    </row>
    <row r="393" spans="2:10">
      <c r="B393" s="787"/>
      <c r="C393" s="787"/>
      <c r="D393" s="787"/>
      <c r="E393" s="787"/>
      <c r="F393" s="787"/>
      <c r="G393" s="787"/>
      <c r="H393" s="787"/>
      <c r="I393" s="787"/>
      <c r="J393" s="787"/>
    </row>
    <row r="394" spans="2:10">
      <c r="B394" s="787"/>
      <c r="C394" s="787"/>
      <c r="D394" s="787"/>
      <c r="E394" s="787"/>
      <c r="F394" s="787"/>
      <c r="G394" s="787"/>
      <c r="H394" s="787"/>
      <c r="I394" s="787"/>
      <c r="J394" s="787"/>
    </row>
    <row r="395" spans="2:10">
      <c r="B395" s="787"/>
      <c r="C395" s="787"/>
      <c r="D395" s="787"/>
      <c r="E395" s="787"/>
      <c r="F395" s="787"/>
      <c r="G395" s="787"/>
      <c r="H395" s="787"/>
      <c r="I395" s="787"/>
      <c r="J395" s="787"/>
    </row>
    <row r="396" spans="2:10">
      <c r="B396" s="787"/>
      <c r="C396" s="787"/>
      <c r="D396" s="787"/>
      <c r="E396" s="787"/>
      <c r="F396" s="787"/>
      <c r="G396" s="787"/>
      <c r="H396" s="787"/>
      <c r="I396" s="787"/>
      <c r="J396" s="787"/>
    </row>
    <row r="397" spans="2:10">
      <c r="B397" s="787"/>
      <c r="C397" s="787"/>
      <c r="D397" s="787"/>
      <c r="E397" s="787"/>
      <c r="F397" s="787"/>
      <c r="G397" s="787"/>
      <c r="H397" s="787"/>
      <c r="I397" s="787"/>
      <c r="J397" s="787"/>
    </row>
    <row r="398" spans="2:10">
      <c r="B398" s="787"/>
      <c r="C398" s="787"/>
      <c r="D398" s="787"/>
      <c r="E398" s="787"/>
      <c r="F398" s="787"/>
      <c r="G398" s="787"/>
      <c r="H398" s="787"/>
      <c r="I398" s="787"/>
      <c r="J398" s="787"/>
    </row>
    <row r="399" spans="2:10">
      <c r="B399" s="787"/>
      <c r="C399" s="787"/>
      <c r="D399" s="787"/>
      <c r="E399" s="787"/>
      <c r="F399" s="787"/>
      <c r="G399" s="787"/>
      <c r="H399" s="787"/>
      <c r="I399" s="787"/>
      <c r="J399" s="787"/>
    </row>
    <row r="400" spans="2:10">
      <c r="B400" s="787"/>
      <c r="C400" s="787"/>
      <c r="D400" s="787"/>
      <c r="E400" s="787"/>
      <c r="F400" s="787"/>
      <c r="G400" s="787"/>
      <c r="H400" s="787"/>
      <c r="I400" s="787"/>
      <c r="J400" s="787"/>
    </row>
    <row r="401" spans="2:10">
      <c r="B401" s="787"/>
      <c r="C401" s="787"/>
      <c r="D401" s="787"/>
      <c r="E401" s="787"/>
      <c r="F401" s="787"/>
      <c r="G401" s="787"/>
      <c r="H401" s="787"/>
      <c r="I401" s="787"/>
      <c r="J401" s="787"/>
    </row>
    <row r="402" spans="2:10">
      <c r="B402" s="787"/>
      <c r="C402" s="787"/>
      <c r="D402" s="787"/>
      <c r="E402" s="787"/>
      <c r="F402" s="787"/>
      <c r="G402" s="787"/>
      <c r="H402" s="787"/>
      <c r="I402" s="787"/>
      <c r="J402" s="787"/>
    </row>
    <row r="403" spans="2:10">
      <c r="B403" s="787"/>
      <c r="C403" s="787"/>
      <c r="D403" s="787"/>
      <c r="E403" s="787"/>
      <c r="F403" s="787"/>
      <c r="G403" s="787"/>
      <c r="H403" s="787"/>
      <c r="I403" s="787"/>
      <c r="J403" s="787"/>
    </row>
    <row r="404" spans="2:10">
      <c r="B404" s="787"/>
      <c r="C404" s="787"/>
      <c r="D404" s="787"/>
      <c r="E404" s="787"/>
      <c r="F404" s="787"/>
      <c r="G404" s="787"/>
      <c r="H404" s="787"/>
      <c r="I404" s="787"/>
      <c r="J404" s="787"/>
    </row>
    <row r="405" spans="2:10">
      <c r="B405" s="787"/>
      <c r="C405" s="787"/>
      <c r="D405" s="787"/>
      <c r="E405" s="787"/>
      <c r="F405" s="787"/>
      <c r="G405" s="787"/>
      <c r="H405" s="787"/>
      <c r="I405" s="787"/>
      <c r="J405" s="787"/>
    </row>
    <row r="406" spans="2:10">
      <c r="B406" s="787"/>
      <c r="C406" s="787"/>
      <c r="D406" s="787"/>
      <c r="E406" s="787"/>
      <c r="F406" s="787"/>
      <c r="G406" s="787"/>
      <c r="H406" s="787"/>
      <c r="I406" s="787"/>
      <c r="J406" s="787"/>
    </row>
    <row r="407" spans="2:10">
      <c r="B407" s="787"/>
      <c r="C407" s="787"/>
      <c r="D407" s="787"/>
      <c r="E407" s="787"/>
      <c r="F407" s="787"/>
      <c r="G407" s="787"/>
      <c r="H407" s="787"/>
      <c r="I407" s="787"/>
      <c r="J407" s="787"/>
    </row>
    <row r="408" spans="2:10">
      <c r="B408" s="787"/>
      <c r="C408" s="787"/>
      <c r="D408" s="787"/>
      <c r="E408" s="787"/>
      <c r="F408" s="787"/>
      <c r="G408" s="787"/>
      <c r="H408" s="787"/>
      <c r="I408" s="787"/>
      <c r="J408" s="787"/>
    </row>
    <row r="409" spans="2:10">
      <c r="B409" s="787"/>
      <c r="C409" s="787"/>
      <c r="D409" s="787"/>
      <c r="E409" s="787"/>
      <c r="F409" s="787"/>
      <c r="G409" s="787"/>
      <c r="H409" s="787"/>
      <c r="I409" s="787"/>
      <c r="J409" s="787"/>
    </row>
    <row r="410" spans="2:10">
      <c r="B410" s="787"/>
      <c r="C410" s="787"/>
      <c r="D410" s="787"/>
      <c r="E410" s="787"/>
      <c r="F410" s="787"/>
      <c r="G410" s="787"/>
      <c r="H410" s="787"/>
      <c r="I410" s="787"/>
      <c r="J410" s="787"/>
    </row>
    <row r="411" spans="2:10">
      <c r="B411" s="787"/>
      <c r="C411" s="787"/>
      <c r="D411" s="787"/>
      <c r="E411" s="787"/>
      <c r="F411" s="787"/>
      <c r="G411" s="787"/>
      <c r="H411" s="787"/>
      <c r="I411" s="787"/>
      <c r="J411" s="787"/>
    </row>
    <row r="412" spans="2:10">
      <c r="B412" s="787"/>
      <c r="C412" s="787"/>
      <c r="D412" s="787"/>
      <c r="E412" s="787"/>
      <c r="F412" s="787"/>
      <c r="G412" s="787"/>
      <c r="H412" s="787"/>
      <c r="I412" s="787"/>
      <c r="J412" s="787"/>
    </row>
    <row r="413" spans="2:10">
      <c r="B413" s="787"/>
      <c r="C413" s="787"/>
      <c r="D413" s="787"/>
      <c r="E413" s="787"/>
      <c r="F413" s="787"/>
      <c r="G413" s="787"/>
      <c r="H413" s="787"/>
      <c r="I413" s="787"/>
      <c r="J413" s="787"/>
    </row>
    <row r="414" spans="2:10">
      <c r="B414" s="787"/>
      <c r="C414" s="787"/>
      <c r="D414" s="787"/>
      <c r="E414" s="787"/>
      <c r="F414" s="787"/>
      <c r="G414" s="787"/>
      <c r="H414" s="787"/>
      <c r="I414" s="787"/>
      <c r="J414" s="787"/>
    </row>
    <row r="415" spans="2:10">
      <c r="B415" s="787"/>
      <c r="C415" s="787"/>
      <c r="D415" s="787"/>
      <c r="E415" s="787"/>
      <c r="F415" s="787"/>
      <c r="G415" s="787"/>
      <c r="H415" s="787"/>
      <c r="I415" s="787"/>
      <c r="J415" s="787"/>
    </row>
    <row r="416" spans="2:10">
      <c r="B416" s="787"/>
      <c r="C416" s="787"/>
      <c r="D416" s="787"/>
      <c r="E416" s="787"/>
      <c r="F416" s="787"/>
      <c r="G416" s="787"/>
      <c r="H416" s="787"/>
      <c r="I416" s="787"/>
      <c r="J416" s="787"/>
    </row>
    <row r="417" spans="2:10">
      <c r="B417" s="787"/>
      <c r="C417" s="787"/>
      <c r="D417" s="787"/>
      <c r="E417" s="787"/>
      <c r="F417" s="787"/>
      <c r="G417" s="787"/>
      <c r="H417" s="787"/>
      <c r="I417" s="787"/>
      <c r="J417" s="787"/>
    </row>
    <row r="418" spans="2:10">
      <c r="B418" s="787"/>
      <c r="C418" s="787"/>
      <c r="D418" s="787"/>
      <c r="E418" s="787"/>
      <c r="F418" s="787"/>
      <c r="G418" s="787"/>
      <c r="H418" s="787"/>
      <c r="I418" s="787"/>
      <c r="J418" s="787"/>
    </row>
    <row r="419" spans="2:10">
      <c r="B419" s="787"/>
      <c r="C419" s="787"/>
      <c r="D419" s="787"/>
      <c r="E419" s="787"/>
      <c r="F419" s="787"/>
      <c r="G419" s="787"/>
      <c r="H419" s="787"/>
      <c r="I419" s="787"/>
      <c r="J419" s="787"/>
    </row>
    <row r="420" spans="2:10">
      <c r="B420" s="787"/>
      <c r="C420" s="787"/>
      <c r="D420" s="787"/>
      <c r="E420" s="787"/>
      <c r="F420" s="787"/>
      <c r="G420" s="787"/>
      <c r="H420" s="787"/>
      <c r="I420" s="787"/>
      <c r="J420" s="787"/>
    </row>
    <row r="421" spans="2:10">
      <c r="B421" s="787"/>
      <c r="C421" s="787"/>
      <c r="D421" s="787"/>
      <c r="E421" s="787"/>
      <c r="F421" s="787"/>
      <c r="G421" s="787"/>
      <c r="H421" s="787"/>
      <c r="I421" s="787"/>
      <c r="J421" s="787"/>
    </row>
    <row r="422" spans="2:10">
      <c r="B422" s="787"/>
      <c r="C422" s="787"/>
      <c r="D422" s="787"/>
      <c r="E422" s="787"/>
      <c r="F422" s="787"/>
      <c r="G422" s="787"/>
      <c r="H422" s="787"/>
      <c r="I422" s="787"/>
      <c r="J422" s="787"/>
    </row>
    <row r="423" spans="2:10">
      <c r="B423" s="787"/>
      <c r="C423" s="787"/>
      <c r="D423" s="787"/>
      <c r="E423" s="787"/>
      <c r="F423" s="787"/>
      <c r="G423" s="787"/>
      <c r="H423" s="787"/>
      <c r="I423" s="787"/>
      <c r="J423" s="787"/>
    </row>
    <row r="424" spans="2:10">
      <c r="B424" s="787"/>
      <c r="C424" s="787"/>
      <c r="D424" s="787"/>
      <c r="E424" s="787"/>
      <c r="F424" s="787"/>
      <c r="G424" s="787"/>
      <c r="H424" s="787"/>
      <c r="I424" s="787"/>
      <c r="J424" s="787"/>
    </row>
    <row r="425" spans="2:10">
      <c r="B425" s="787"/>
      <c r="C425" s="787"/>
      <c r="D425" s="787"/>
      <c r="E425" s="787"/>
      <c r="F425" s="787"/>
      <c r="G425" s="787"/>
      <c r="H425" s="787"/>
      <c r="I425" s="787"/>
      <c r="J425" s="787"/>
    </row>
    <row r="426" spans="2:10">
      <c r="B426" s="787"/>
      <c r="C426" s="787"/>
      <c r="D426" s="787"/>
      <c r="E426" s="787"/>
      <c r="F426" s="787"/>
      <c r="G426" s="787"/>
      <c r="H426" s="787"/>
      <c r="I426" s="787"/>
      <c r="J426" s="787"/>
    </row>
    <row r="427" spans="2:10">
      <c r="B427" s="787"/>
      <c r="C427" s="787"/>
      <c r="D427" s="787"/>
      <c r="E427" s="787"/>
      <c r="F427" s="787"/>
      <c r="G427" s="787"/>
      <c r="H427" s="787"/>
      <c r="I427" s="787"/>
      <c r="J427" s="787"/>
    </row>
    <row r="428" spans="2:10">
      <c r="B428" s="787"/>
      <c r="C428" s="787"/>
      <c r="D428" s="787"/>
      <c r="E428" s="787"/>
      <c r="F428" s="787"/>
      <c r="G428" s="787"/>
      <c r="H428" s="787"/>
      <c r="I428" s="787"/>
      <c r="J428" s="787"/>
    </row>
    <row r="429" spans="2:10">
      <c r="B429" s="787"/>
      <c r="C429" s="787"/>
      <c r="D429" s="787"/>
      <c r="E429" s="787"/>
      <c r="F429" s="787"/>
      <c r="G429" s="787"/>
      <c r="H429" s="787"/>
      <c r="I429" s="787"/>
      <c r="J429" s="787"/>
    </row>
    <row r="430" spans="2:10">
      <c r="B430" s="787"/>
      <c r="C430" s="787"/>
      <c r="D430" s="787"/>
      <c r="E430" s="787"/>
      <c r="F430" s="787"/>
      <c r="G430" s="787"/>
      <c r="H430" s="787"/>
      <c r="I430" s="787"/>
      <c r="J430" s="787"/>
    </row>
    <row r="431" spans="2:10">
      <c r="B431" s="787"/>
      <c r="C431" s="787"/>
      <c r="D431" s="787"/>
      <c r="E431" s="787"/>
      <c r="F431" s="787"/>
      <c r="G431" s="787"/>
      <c r="H431" s="787"/>
      <c r="I431" s="787"/>
      <c r="J431" s="787"/>
    </row>
    <row r="432" spans="2:10">
      <c r="B432" s="787"/>
      <c r="C432" s="787"/>
      <c r="D432" s="787"/>
      <c r="E432" s="787"/>
      <c r="F432" s="787"/>
      <c r="G432" s="787"/>
      <c r="H432" s="787"/>
      <c r="I432" s="787"/>
      <c r="J432" s="787"/>
    </row>
    <row r="433" spans="2:10">
      <c r="B433" s="787"/>
      <c r="C433" s="787"/>
      <c r="D433" s="787"/>
      <c r="E433" s="787"/>
      <c r="F433" s="787"/>
      <c r="G433" s="787"/>
      <c r="H433" s="787"/>
      <c r="I433" s="787"/>
      <c r="J433" s="787"/>
    </row>
    <row r="434" spans="2:10">
      <c r="B434" s="787"/>
      <c r="C434" s="787"/>
      <c r="D434" s="787"/>
      <c r="E434" s="787"/>
      <c r="F434" s="787"/>
      <c r="G434" s="787"/>
      <c r="H434" s="787"/>
      <c r="I434" s="787"/>
      <c r="J434" s="787"/>
    </row>
    <row r="435" spans="2:10">
      <c r="B435" s="787"/>
      <c r="C435" s="787"/>
      <c r="D435" s="787"/>
      <c r="E435" s="787"/>
      <c r="F435" s="787"/>
      <c r="G435" s="787"/>
      <c r="H435" s="787"/>
      <c r="I435" s="787"/>
      <c r="J435" s="787"/>
    </row>
    <row r="436" spans="2:10">
      <c r="B436" s="787"/>
      <c r="C436" s="787"/>
      <c r="D436" s="787"/>
      <c r="E436" s="787"/>
      <c r="F436" s="787"/>
      <c r="G436" s="787"/>
      <c r="H436" s="787"/>
      <c r="I436" s="787"/>
      <c r="J436" s="787"/>
    </row>
    <row r="437" spans="2:10">
      <c r="B437" s="787"/>
      <c r="C437" s="787"/>
      <c r="D437" s="787"/>
      <c r="E437" s="787"/>
      <c r="F437" s="787"/>
      <c r="G437" s="787"/>
      <c r="H437" s="787"/>
      <c r="I437" s="787"/>
      <c r="J437" s="787"/>
    </row>
    <row r="438" spans="2:10">
      <c r="B438" s="787"/>
      <c r="C438" s="787"/>
      <c r="D438" s="787"/>
      <c r="E438" s="787"/>
      <c r="F438" s="787"/>
      <c r="G438" s="787"/>
      <c r="H438" s="787"/>
      <c r="I438" s="787"/>
      <c r="J438" s="787"/>
    </row>
    <row r="439" spans="2:10">
      <c r="B439" s="787"/>
      <c r="C439" s="787"/>
      <c r="D439" s="787"/>
      <c r="E439" s="787"/>
      <c r="F439" s="787"/>
      <c r="G439" s="787"/>
      <c r="H439" s="787"/>
      <c r="I439" s="787"/>
      <c r="J439" s="787"/>
    </row>
    <row r="440" spans="2:10">
      <c r="B440" s="787"/>
      <c r="C440" s="787"/>
      <c r="D440" s="787"/>
      <c r="E440" s="787"/>
      <c r="F440" s="787"/>
      <c r="G440" s="787"/>
      <c r="H440" s="787"/>
      <c r="I440" s="787"/>
      <c r="J440" s="787"/>
    </row>
    <row r="441" spans="2:10">
      <c r="B441" s="787"/>
      <c r="C441" s="787"/>
      <c r="D441" s="787"/>
      <c r="E441" s="787"/>
      <c r="F441" s="787"/>
      <c r="G441" s="787"/>
      <c r="H441" s="787"/>
      <c r="I441" s="787"/>
      <c r="J441" s="787"/>
    </row>
    <row r="442" spans="2:10">
      <c r="B442" s="787"/>
      <c r="C442" s="787"/>
      <c r="D442" s="787"/>
      <c r="E442" s="787"/>
      <c r="F442" s="787"/>
      <c r="G442" s="787"/>
      <c r="H442" s="787"/>
      <c r="I442" s="787"/>
      <c r="J442" s="787"/>
    </row>
    <row r="443" spans="2:10">
      <c r="B443" s="787"/>
      <c r="C443" s="787"/>
      <c r="D443" s="787"/>
      <c r="E443" s="787"/>
      <c r="F443" s="787"/>
      <c r="G443" s="787"/>
      <c r="H443" s="787"/>
      <c r="I443" s="787"/>
      <c r="J443" s="787"/>
    </row>
    <row r="444" spans="2:10">
      <c r="B444" s="787"/>
      <c r="C444" s="787"/>
      <c r="D444" s="787"/>
      <c r="E444" s="787"/>
      <c r="F444" s="787"/>
      <c r="G444" s="787"/>
      <c r="H444" s="787"/>
      <c r="I444" s="787"/>
      <c r="J444" s="787"/>
    </row>
    <row r="445" spans="2:10">
      <c r="B445" s="787"/>
      <c r="C445" s="787"/>
      <c r="D445" s="787"/>
      <c r="E445" s="787"/>
      <c r="F445" s="787"/>
      <c r="G445" s="787"/>
      <c r="H445" s="787"/>
      <c r="I445" s="787"/>
      <c r="J445" s="787"/>
    </row>
    <row r="446" spans="2:10">
      <c r="B446" s="787"/>
      <c r="C446" s="787"/>
      <c r="D446" s="787"/>
      <c r="E446" s="787"/>
      <c r="F446" s="787"/>
      <c r="G446" s="787"/>
      <c r="H446" s="787"/>
      <c r="I446" s="787"/>
      <c r="J446" s="787"/>
    </row>
    <row r="447" spans="2:10">
      <c r="B447" s="787"/>
      <c r="C447" s="787"/>
      <c r="D447" s="787"/>
      <c r="E447" s="787"/>
      <c r="F447" s="787"/>
      <c r="G447" s="787"/>
      <c r="H447" s="787"/>
      <c r="I447" s="787"/>
      <c r="J447" s="787"/>
    </row>
    <row r="448" spans="2:10">
      <c r="B448" s="787"/>
      <c r="C448" s="787"/>
      <c r="D448" s="787"/>
      <c r="E448" s="787"/>
      <c r="F448" s="787"/>
      <c r="G448" s="787"/>
      <c r="H448" s="787"/>
      <c r="I448" s="787"/>
      <c r="J448" s="787"/>
    </row>
    <row r="449" spans="2:10">
      <c r="B449" s="787"/>
      <c r="C449" s="787"/>
      <c r="D449" s="787"/>
      <c r="E449" s="787"/>
      <c r="F449" s="787"/>
      <c r="G449" s="787"/>
      <c r="H449" s="787"/>
      <c r="I449" s="787"/>
      <c r="J449" s="787"/>
    </row>
    <row r="450" spans="2:10">
      <c r="B450" s="787"/>
      <c r="C450" s="787"/>
      <c r="D450" s="787"/>
      <c r="E450" s="787"/>
      <c r="F450" s="787"/>
      <c r="G450" s="787"/>
      <c r="H450" s="787"/>
      <c r="I450" s="787"/>
      <c r="J450" s="787"/>
    </row>
    <row r="451" spans="2:10">
      <c r="B451" s="787"/>
      <c r="C451" s="787"/>
      <c r="D451" s="787"/>
      <c r="E451" s="787"/>
      <c r="F451" s="787"/>
      <c r="G451" s="787"/>
      <c r="H451" s="787"/>
      <c r="I451" s="787"/>
      <c r="J451" s="787"/>
    </row>
    <row r="452" spans="2:10">
      <c r="B452" s="787"/>
      <c r="C452" s="787"/>
      <c r="D452" s="787"/>
      <c r="E452" s="787"/>
      <c r="F452" s="787"/>
      <c r="G452" s="787"/>
      <c r="H452" s="787"/>
      <c r="I452" s="787"/>
      <c r="J452" s="787"/>
    </row>
    <row r="453" spans="2:10">
      <c r="B453" s="787"/>
      <c r="C453" s="787"/>
      <c r="D453" s="787"/>
      <c r="E453" s="787"/>
      <c r="F453" s="787"/>
      <c r="G453" s="787"/>
      <c r="H453" s="787"/>
      <c r="I453" s="787"/>
      <c r="J453" s="787"/>
    </row>
    <row r="454" spans="2:10">
      <c r="B454" s="787"/>
      <c r="C454" s="787"/>
      <c r="D454" s="787"/>
      <c r="E454" s="787"/>
      <c r="F454" s="787"/>
      <c r="G454" s="787"/>
      <c r="H454" s="787"/>
      <c r="I454" s="787"/>
      <c r="J454" s="787"/>
    </row>
    <row r="455" spans="2:10">
      <c r="B455" s="787"/>
      <c r="C455" s="787"/>
      <c r="D455" s="787"/>
      <c r="E455" s="787"/>
      <c r="F455" s="787"/>
      <c r="G455" s="787"/>
      <c r="H455" s="787"/>
      <c r="I455" s="787"/>
      <c r="J455" s="787"/>
    </row>
    <row r="456" spans="2:10">
      <c r="B456" s="787"/>
      <c r="C456" s="787"/>
      <c r="D456" s="787"/>
      <c r="E456" s="787"/>
      <c r="F456" s="787"/>
      <c r="G456" s="787"/>
      <c r="H456" s="787"/>
      <c r="I456" s="787"/>
      <c r="J456" s="787"/>
    </row>
    <row r="457" spans="2:10">
      <c r="B457" s="787"/>
      <c r="C457" s="787"/>
      <c r="D457" s="787"/>
      <c r="E457" s="787"/>
      <c r="F457" s="787"/>
      <c r="G457" s="787"/>
      <c r="H457" s="787"/>
      <c r="I457" s="787"/>
      <c r="J457" s="787"/>
    </row>
    <row r="458" spans="2:10">
      <c r="B458" s="787"/>
      <c r="C458" s="787"/>
      <c r="D458" s="787"/>
      <c r="E458" s="787"/>
      <c r="F458" s="787"/>
      <c r="G458" s="787"/>
      <c r="H458" s="787"/>
      <c r="I458" s="787"/>
      <c r="J458" s="787"/>
    </row>
    <row r="459" spans="2:10">
      <c r="B459" s="787"/>
      <c r="C459" s="787"/>
      <c r="D459" s="787"/>
      <c r="E459" s="787"/>
      <c r="F459" s="787"/>
      <c r="G459" s="787"/>
      <c r="H459" s="787"/>
      <c r="I459" s="787"/>
      <c r="J459" s="787"/>
    </row>
    <row r="460" spans="2:10">
      <c r="B460" s="787"/>
      <c r="C460" s="787"/>
      <c r="D460" s="787"/>
      <c r="E460" s="787"/>
      <c r="F460" s="787"/>
      <c r="G460" s="787"/>
      <c r="H460" s="787"/>
      <c r="I460" s="787"/>
      <c r="J460" s="787"/>
    </row>
    <row r="461" spans="2:10">
      <c r="B461" s="787"/>
      <c r="C461" s="787"/>
      <c r="D461" s="787"/>
      <c r="E461" s="787"/>
      <c r="F461" s="787"/>
      <c r="G461" s="787"/>
      <c r="H461" s="787"/>
      <c r="I461" s="787"/>
      <c r="J461" s="787"/>
    </row>
    <row r="462" spans="2:10">
      <c r="B462" s="787"/>
      <c r="C462" s="787"/>
      <c r="D462" s="787"/>
      <c r="E462" s="787"/>
      <c r="F462" s="787"/>
      <c r="G462" s="787"/>
      <c r="H462" s="787"/>
      <c r="I462" s="787"/>
      <c r="J462" s="787"/>
    </row>
    <row r="463" spans="2:10">
      <c r="B463" s="787"/>
      <c r="C463" s="787"/>
      <c r="D463" s="787"/>
      <c r="E463" s="787"/>
      <c r="F463" s="787"/>
      <c r="G463" s="787"/>
      <c r="H463" s="787"/>
      <c r="I463" s="787"/>
      <c r="J463" s="787"/>
    </row>
    <row r="464" spans="2:10">
      <c r="B464" s="787"/>
      <c r="C464" s="787"/>
      <c r="D464" s="787"/>
      <c r="E464" s="787"/>
      <c r="F464" s="787"/>
      <c r="G464" s="787"/>
      <c r="H464" s="787"/>
      <c r="I464" s="787"/>
      <c r="J464" s="787"/>
    </row>
    <row r="465" spans="2:10">
      <c r="B465" s="787"/>
      <c r="C465" s="787"/>
      <c r="D465" s="787"/>
      <c r="E465" s="787"/>
      <c r="F465" s="787"/>
      <c r="G465" s="787"/>
      <c r="H465" s="787"/>
      <c r="I465" s="787"/>
      <c r="J465" s="787"/>
    </row>
    <row r="466" spans="2:10">
      <c r="B466" s="787"/>
      <c r="C466" s="787"/>
      <c r="D466" s="787"/>
      <c r="E466" s="787"/>
      <c r="F466" s="787"/>
      <c r="G466" s="787"/>
      <c r="H466" s="787"/>
      <c r="I466" s="787"/>
      <c r="J466" s="787"/>
    </row>
    <row r="467" spans="2:10">
      <c r="B467" s="787"/>
      <c r="C467" s="787"/>
      <c r="D467" s="787"/>
      <c r="E467" s="787"/>
      <c r="F467" s="787"/>
      <c r="G467" s="787"/>
      <c r="H467" s="787"/>
      <c r="I467" s="787"/>
      <c r="J467" s="787"/>
    </row>
    <row r="468" spans="2:10">
      <c r="B468" s="787"/>
      <c r="C468" s="787"/>
      <c r="D468" s="787"/>
      <c r="E468" s="787"/>
      <c r="F468" s="787"/>
      <c r="G468" s="787"/>
      <c r="H468" s="787"/>
      <c r="I468" s="787"/>
      <c r="J468" s="787"/>
    </row>
    <row r="469" spans="2:10">
      <c r="B469" s="787"/>
      <c r="C469" s="787"/>
      <c r="D469" s="787"/>
      <c r="E469" s="787"/>
      <c r="F469" s="787"/>
      <c r="G469" s="787"/>
      <c r="H469" s="787"/>
      <c r="I469" s="787"/>
      <c r="J469" s="787"/>
    </row>
    <row r="470" spans="2:10">
      <c r="B470" s="787"/>
      <c r="C470" s="787"/>
      <c r="D470" s="787"/>
      <c r="E470" s="787"/>
      <c r="F470" s="787"/>
      <c r="G470" s="787"/>
      <c r="H470" s="787"/>
      <c r="I470" s="787"/>
      <c r="J470" s="787"/>
    </row>
    <row r="471" spans="2:10">
      <c r="B471" s="787"/>
      <c r="C471" s="787"/>
      <c r="D471" s="787"/>
      <c r="E471" s="787"/>
      <c r="F471" s="787"/>
      <c r="G471" s="787"/>
      <c r="H471" s="787"/>
      <c r="I471" s="787"/>
      <c r="J471" s="787"/>
    </row>
    <row r="472" spans="2:10">
      <c r="B472" s="787"/>
      <c r="C472" s="787"/>
      <c r="D472" s="787"/>
      <c r="E472" s="787"/>
      <c r="F472" s="787"/>
      <c r="G472" s="787"/>
      <c r="H472" s="787"/>
      <c r="I472" s="787"/>
      <c r="J472" s="787"/>
    </row>
    <row r="473" spans="2:10">
      <c r="B473" s="787"/>
      <c r="C473" s="787"/>
      <c r="D473" s="787"/>
      <c r="E473" s="787"/>
      <c r="F473" s="787"/>
      <c r="G473" s="787"/>
      <c r="H473" s="787"/>
      <c r="I473" s="787"/>
      <c r="J473" s="787"/>
    </row>
    <row r="474" spans="2:10">
      <c r="B474" s="787"/>
      <c r="C474" s="787"/>
      <c r="D474" s="787"/>
      <c r="E474" s="787"/>
      <c r="F474" s="787"/>
      <c r="G474" s="787"/>
      <c r="H474" s="787"/>
      <c r="I474" s="787"/>
      <c r="J474" s="787"/>
    </row>
    <row r="475" spans="2:10">
      <c r="B475" s="787"/>
      <c r="C475" s="787"/>
      <c r="D475" s="787"/>
      <c r="E475" s="787"/>
      <c r="F475" s="787"/>
      <c r="G475" s="787"/>
      <c r="H475" s="787"/>
      <c r="I475" s="787"/>
      <c r="J475" s="787"/>
    </row>
    <row r="476" spans="2:10">
      <c r="B476" s="787"/>
      <c r="C476" s="787"/>
      <c r="D476" s="787"/>
      <c r="E476" s="787"/>
      <c r="F476" s="787"/>
      <c r="G476" s="787"/>
      <c r="H476" s="787"/>
      <c r="I476" s="787"/>
      <c r="J476" s="787"/>
    </row>
    <row r="477" spans="2:10">
      <c r="B477" s="787"/>
      <c r="C477" s="787"/>
      <c r="D477" s="787"/>
      <c r="E477" s="787"/>
      <c r="F477" s="787"/>
      <c r="G477" s="787"/>
      <c r="H477" s="787"/>
      <c r="I477" s="787"/>
      <c r="J477" s="787"/>
    </row>
    <row r="478" spans="2:10">
      <c r="B478" s="787"/>
      <c r="C478" s="787"/>
      <c r="D478" s="787"/>
      <c r="E478" s="787"/>
      <c r="F478" s="787"/>
      <c r="G478" s="787"/>
      <c r="H478" s="787"/>
      <c r="I478" s="787"/>
      <c r="J478" s="787"/>
    </row>
    <row r="479" spans="2:10">
      <c r="B479" s="787"/>
      <c r="C479" s="787"/>
      <c r="D479" s="787"/>
      <c r="E479" s="787"/>
      <c r="F479" s="787"/>
      <c r="G479" s="787"/>
      <c r="H479" s="787"/>
      <c r="I479" s="787"/>
      <c r="J479" s="787"/>
    </row>
    <row r="480" spans="2:10">
      <c r="B480" s="787"/>
      <c r="C480" s="787"/>
      <c r="D480" s="787"/>
      <c r="E480" s="787"/>
      <c r="F480" s="787"/>
      <c r="G480" s="787"/>
      <c r="H480" s="787"/>
      <c r="I480" s="787"/>
      <c r="J480" s="787"/>
    </row>
    <row r="481" spans="2:10">
      <c r="B481" s="787"/>
      <c r="C481" s="787"/>
      <c r="D481" s="787"/>
      <c r="E481" s="787"/>
      <c r="F481" s="787"/>
      <c r="G481" s="787"/>
      <c r="H481" s="787"/>
      <c r="I481" s="787"/>
      <c r="J481" s="787"/>
    </row>
    <row r="482" spans="2:10">
      <c r="B482" s="787"/>
      <c r="C482" s="787"/>
      <c r="D482" s="787"/>
      <c r="E482" s="787"/>
      <c r="F482" s="787"/>
      <c r="G482" s="787"/>
      <c r="H482" s="787"/>
      <c r="I482" s="787"/>
      <c r="J482" s="787"/>
    </row>
    <row r="483" spans="2:10">
      <c r="B483" s="787"/>
      <c r="C483" s="787"/>
      <c r="D483" s="787"/>
      <c r="E483" s="787"/>
      <c r="F483" s="787"/>
      <c r="G483" s="787"/>
      <c r="H483" s="787"/>
      <c r="I483" s="787"/>
      <c r="J483" s="787"/>
    </row>
    <row r="484" spans="2:10">
      <c r="B484" s="787"/>
      <c r="C484" s="787"/>
      <c r="D484" s="787"/>
      <c r="E484" s="787"/>
      <c r="F484" s="787"/>
      <c r="G484" s="787"/>
      <c r="H484" s="787"/>
      <c r="I484" s="787"/>
      <c r="J484" s="787"/>
    </row>
    <row r="485" spans="2:10">
      <c r="B485" s="787"/>
      <c r="C485" s="787"/>
      <c r="D485" s="787"/>
      <c r="E485" s="787"/>
      <c r="F485" s="787"/>
      <c r="G485" s="787"/>
      <c r="H485" s="787"/>
      <c r="I485" s="787"/>
      <c r="J485" s="787"/>
    </row>
    <row r="486" spans="2:10">
      <c r="B486" s="787"/>
      <c r="C486" s="787"/>
      <c r="D486" s="787"/>
      <c r="E486" s="787"/>
      <c r="F486" s="787"/>
      <c r="G486" s="787"/>
      <c r="H486" s="787"/>
      <c r="I486" s="787"/>
      <c r="J486" s="787"/>
    </row>
    <row r="487" spans="2:10">
      <c r="B487" s="787"/>
      <c r="C487" s="787"/>
      <c r="D487" s="787"/>
      <c r="E487" s="787"/>
      <c r="F487" s="787"/>
      <c r="G487" s="787"/>
      <c r="H487" s="787"/>
      <c r="I487" s="787"/>
      <c r="J487" s="787"/>
    </row>
    <row r="488" spans="2:10">
      <c r="B488" s="787"/>
      <c r="C488" s="787"/>
      <c r="D488" s="787"/>
      <c r="E488" s="787"/>
      <c r="F488" s="787"/>
      <c r="G488" s="787"/>
      <c r="H488" s="787"/>
      <c r="I488" s="787"/>
      <c r="J488" s="787"/>
    </row>
    <row r="489" spans="2:10">
      <c r="B489" s="787"/>
      <c r="C489" s="787"/>
      <c r="D489" s="787"/>
      <c r="E489" s="787"/>
      <c r="F489" s="787"/>
      <c r="G489" s="787"/>
      <c r="H489" s="787"/>
      <c r="I489" s="787"/>
      <c r="J489" s="787"/>
    </row>
    <row r="490" spans="2:10">
      <c r="B490" s="787"/>
      <c r="C490" s="787"/>
      <c r="D490" s="787"/>
      <c r="E490" s="787"/>
      <c r="F490" s="787"/>
      <c r="G490" s="787"/>
      <c r="H490" s="787"/>
      <c r="I490" s="787"/>
      <c r="J490" s="787"/>
    </row>
    <row r="491" spans="2:10">
      <c r="B491" s="787"/>
      <c r="C491" s="787"/>
      <c r="D491" s="787"/>
      <c r="E491" s="787"/>
      <c r="F491" s="787"/>
      <c r="G491" s="787"/>
      <c r="H491" s="787"/>
      <c r="I491" s="787"/>
      <c r="J491" s="787"/>
    </row>
    <row r="492" spans="2:10">
      <c r="B492" s="787"/>
      <c r="C492" s="787"/>
      <c r="D492" s="787"/>
      <c r="E492" s="787"/>
      <c r="F492" s="787"/>
      <c r="G492" s="787"/>
      <c r="H492" s="787"/>
      <c r="I492" s="787"/>
      <c r="J492" s="787"/>
    </row>
    <row r="493" spans="2:10">
      <c r="B493" s="787"/>
      <c r="C493" s="787"/>
      <c r="D493" s="787"/>
      <c r="E493" s="787"/>
      <c r="F493" s="787"/>
      <c r="G493" s="787"/>
      <c r="H493" s="787"/>
      <c r="I493" s="787"/>
      <c r="J493" s="787"/>
    </row>
    <row r="494" spans="2:10">
      <c r="B494" s="787"/>
      <c r="C494" s="787"/>
      <c r="D494" s="787"/>
      <c r="E494" s="787"/>
      <c r="F494" s="787"/>
      <c r="G494" s="787"/>
      <c r="H494" s="787"/>
      <c r="I494" s="787"/>
      <c r="J494" s="787"/>
    </row>
    <row r="495" spans="2:10">
      <c r="B495" s="787"/>
      <c r="C495" s="787"/>
      <c r="D495" s="787"/>
      <c r="E495" s="787"/>
      <c r="F495" s="787"/>
      <c r="G495" s="787"/>
      <c r="H495" s="787"/>
      <c r="I495" s="787"/>
      <c r="J495" s="787"/>
    </row>
    <row r="496" spans="2:10">
      <c r="B496" s="787"/>
      <c r="C496" s="787"/>
      <c r="D496" s="787"/>
      <c r="E496" s="787"/>
      <c r="F496" s="787"/>
      <c r="G496" s="787"/>
      <c r="H496" s="787"/>
      <c r="I496" s="787"/>
      <c r="J496" s="787"/>
    </row>
    <row r="497" spans="2:10">
      <c r="B497" s="787"/>
      <c r="C497" s="787"/>
      <c r="D497" s="787"/>
      <c r="E497" s="787"/>
      <c r="F497" s="787"/>
      <c r="G497" s="787"/>
      <c r="H497" s="787"/>
      <c r="I497" s="787"/>
      <c r="J497" s="787"/>
    </row>
    <row r="498" spans="2:10">
      <c r="B498" s="787"/>
      <c r="C498" s="787"/>
      <c r="D498" s="787"/>
      <c r="E498" s="787"/>
      <c r="F498" s="787"/>
      <c r="G498" s="787"/>
      <c r="H498" s="787"/>
      <c r="I498" s="787"/>
      <c r="J498" s="787"/>
    </row>
    <row r="499" spans="2:10">
      <c r="B499" s="787"/>
      <c r="C499" s="787"/>
      <c r="D499" s="787"/>
      <c r="E499" s="787"/>
      <c r="F499" s="787"/>
      <c r="G499" s="787"/>
      <c r="H499" s="787"/>
      <c r="I499" s="787"/>
      <c r="J499" s="787"/>
    </row>
    <row r="500" spans="2:10">
      <c r="B500" s="787"/>
      <c r="C500" s="787"/>
      <c r="D500" s="787"/>
      <c r="E500" s="787"/>
      <c r="F500" s="787"/>
      <c r="G500" s="787"/>
      <c r="H500" s="787"/>
      <c r="I500" s="787"/>
      <c r="J500" s="787"/>
    </row>
    <row r="501" spans="2:10">
      <c r="B501" s="787"/>
      <c r="C501" s="787"/>
      <c r="D501" s="787"/>
      <c r="E501" s="787"/>
      <c r="F501" s="787"/>
      <c r="G501" s="787"/>
      <c r="H501" s="787"/>
      <c r="I501" s="787"/>
      <c r="J501" s="787"/>
    </row>
    <row r="502" spans="2:10">
      <c r="B502" s="787"/>
      <c r="C502" s="787"/>
      <c r="D502" s="787"/>
      <c r="E502" s="787"/>
      <c r="F502" s="787"/>
      <c r="G502" s="787"/>
      <c r="H502" s="787"/>
      <c r="I502" s="787"/>
      <c r="J502" s="787"/>
    </row>
    <row r="503" spans="2:10">
      <c r="B503" s="787"/>
      <c r="C503" s="787"/>
      <c r="D503" s="787"/>
      <c r="E503" s="787"/>
      <c r="F503" s="787"/>
      <c r="G503" s="787"/>
      <c r="H503" s="787"/>
      <c r="I503" s="787"/>
      <c r="J503" s="787"/>
    </row>
    <row r="504" spans="2:10">
      <c r="B504" s="787"/>
      <c r="C504" s="787"/>
      <c r="D504" s="787"/>
      <c r="E504" s="787"/>
      <c r="F504" s="787"/>
      <c r="G504" s="787"/>
      <c r="H504" s="787"/>
      <c r="I504" s="787"/>
      <c r="J504" s="787"/>
    </row>
    <row r="505" spans="2:10">
      <c r="B505" s="787"/>
      <c r="C505" s="787"/>
      <c r="D505" s="787"/>
      <c r="E505" s="787"/>
      <c r="F505" s="787"/>
      <c r="G505" s="787"/>
      <c r="H505" s="787"/>
      <c r="I505" s="787"/>
      <c r="J505" s="787"/>
    </row>
    <row r="506" spans="2:10">
      <c r="B506" s="787"/>
      <c r="C506" s="787"/>
      <c r="D506" s="787"/>
      <c r="E506" s="787"/>
      <c r="F506" s="787"/>
      <c r="G506" s="787"/>
      <c r="H506" s="787"/>
      <c r="I506" s="787"/>
      <c r="J506" s="787"/>
    </row>
    <row r="507" spans="2:10">
      <c r="B507" s="787"/>
      <c r="C507" s="787"/>
      <c r="D507" s="787"/>
      <c r="E507" s="787"/>
      <c r="F507" s="787"/>
      <c r="G507" s="787"/>
      <c r="H507" s="787"/>
      <c r="I507" s="787"/>
      <c r="J507" s="787"/>
    </row>
    <row r="508" spans="2:10">
      <c r="B508" s="787"/>
      <c r="C508" s="787"/>
      <c r="D508" s="787"/>
      <c r="E508" s="787"/>
      <c r="F508" s="787"/>
      <c r="G508" s="787"/>
      <c r="H508" s="787"/>
      <c r="I508" s="787"/>
      <c r="J508" s="787"/>
    </row>
    <row r="509" spans="2:10">
      <c r="B509" s="787"/>
      <c r="C509" s="787"/>
      <c r="D509" s="787"/>
      <c r="E509" s="787"/>
      <c r="F509" s="787"/>
      <c r="G509" s="787"/>
      <c r="H509" s="787"/>
      <c r="I509" s="787"/>
      <c r="J509" s="787"/>
    </row>
    <row r="510" spans="2:10">
      <c r="B510" s="787"/>
      <c r="C510" s="787"/>
      <c r="D510" s="787"/>
      <c r="E510" s="787"/>
      <c r="F510" s="787"/>
      <c r="G510" s="787"/>
      <c r="H510" s="787"/>
      <c r="I510" s="787"/>
      <c r="J510" s="787"/>
    </row>
    <row r="511" spans="2:10">
      <c r="B511" s="787"/>
      <c r="C511" s="787"/>
      <c r="D511" s="787"/>
      <c r="E511" s="787"/>
      <c r="F511" s="787"/>
      <c r="G511" s="787"/>
      <c r="H511" s="787"/>
      <c r="I511" s="787"/>
      <c r="J511" s="787"/>
    </row>
    <row r="512" spans="2:10">
      <c r="B512" s="787"/>
      <c r="C512" s="787"/>
      <c r="D512" s="787"/>
      <c r="E512" s="787"/>
      <c r="F512" s="787"/>
      <c r="G512" s="787"/>
      <c r="H512" s="787"/>
      <c r="I512" s="787"/>
      <c r="J512" s="787"/>
    </row>
    <row r="513" spans="2:10">
      <c r="B513" s="787"/>
      <c r="C513" s="787"/>
      <c r="D513" s="787"/>
      <c r="E513" s="787"/>
      <c r="F513" s="787"/>
      <c r="G513" s="787"/>
      <c r="H513" s="787"/>
      <c r="I513" s="787"/>
      <c r="J513" s="787"/>
    </row>
    <row r="514" spans="2:10">
      <c r="B514" s="787"/>
      <c r="C514" s="787"/>
      <c r="D514" s="787"/>
      <c r="E514" s="787"/>
      <c r="F514" s="787"/>
      <c r="G514" s="787"/>
      <c r="H514" s="787"/>
      <c r="I514" s="787"/>
      <c r="J514" s="787"/>
    </row>
    <row r="515" spans="2:10">
      <c r="B515" s="787"/>
      <c r="C515" s="787"/>
      <c r="D515" s="787"/>
      <c r="E515" s="787"/>
      <c r="F515" s="787"/>
      <c r="G515" s="787"/>
      <c r="H515" s="787"/>
      <c r="I515" s="787"/>
      <c r="J515" s="787"/>
    </row>
    <row r="516" spans="2:10">
      <c r="B516" s="787"/>
      <c r="C516" s="787"/>
      <c r="D516" s="787"/>
      <c r="E516" s="787"/>
      <c r="F516" s="787"/>
      <c r="G516" s="787"/>
      <c r="H516" s="787"/>
      <c r="I516" s="787"/>
      <c r="J516" s="787"/>
    </row>
    <row r="517" spans="2:10">
      <c r="B517" s="787"/>
      <c r="C517" s="787"/>
      <c r="D517" s="787"/>
      <c r="E517" s="787"/>
      <c r="F517" s="787"/>
      <c r="G517" s="787"/>
      <c r="H517" s="787"/>
      <c r="I517" s="787"/>
      <c r="J517" s="787"/>
    </row>
    <row r="518" spans="2:10">
      <c r="B518" s="787"/>
      <c r="C518" s="787"/>
      <c r="D518" s="787"/>
      <c r="E518" s="787"/>
      <c r="F518" s="787"/>
      <c r="G518" s="787"/>
      <c r="H518" s="787"/>
      <c r="I518" s="787"/>
      <c r="J518" s="787"/>
    </row>
    <row r="519" spans="2:10">
      <c r="B519" s="787"/>
      <c r="C519" s="787"/>
      <c r="D519" s="787"/>
      <c r="E519" s="787"/>
      <c r="F519" s="787"/>
      <c r="G519" s="787"/>
      <c r="H519" s="787"/>
      <c r="I519" s="787"/>
      <c r="J519" s="787"/>
    </row>
    <row r="520" spans="2:10">
      <c r="B520" s="787"/>
      <c r="C520" s="787"/>
      <c r="D520" s="787"/>
      <c r="E520" s="787"/>
      <c r="F520" s="787"/>
      <c r="G520" s="787"/>
      <c r="H520" s="787"/>
      <c r="I520" s="787"/>
      <c r="J520" s="787"/>
    </row>
    <row r="521" spans="2:10">
      <c r="B521" s="787"/>
      <c r="C521" s="787"/>
      <c r="D521" s="787"/>
      <c r="E521" s="787"/>
      <c r="F521" s="787"/>
      <c r="G521" s="787"/>
      <c r="H521" s="787"/>
      <c r="I521" s="787"/>
      <c r="J521" s="787"/>
    </row>
    <row r="522" spans="2:10">
      <c r="B522" s="787"/>
      <c r="C522" s="787"/>
      <c r="D522" s="787"/>
      <c r="E522" s="787"/>
      <c r="F522" s="787"/>
      <c r="G522" s="787"/>
      <c r="H522" s="787"/>
      <c r="I522" s="787"/>
      <c r="J522" s="787"/>
    </row>
    <row r="523" spans="2:10">
      <c r="B523" s="787"/>
      <c r="C523" s="787"/>
      <c r="D523" s="787"/>
      <c r="E523" s="787"/>
      <c r="F523" s="787"/>
      <c r="G523" s="787"/>
      <c r="H523" s="787"/>
      <c r="I523" s="787"/>
      <c r="J523" s="787"/>
    </row>
    <row r="524" spans="2:10">
      <c r="B524" s="787"/>
      <c r="C524" s="787"/>
      <c r="D524" s="787"/>
      <c r="E524" s="787"/>
      <c r="F524" s="787"/>
      <c r="G524" s="787"/>
      <c r="H524" s="787"/>
      <c r="I524" s="787"/>
      <c r="J524" s="787"/>
    </row>
    <row r="525" spans="2:10">
      <c r="B525" s="787"/>
      <c r="C525" s="787"/>
      <c r="D525" s="787"/>
      <c r="E525" s="787"/>
      <c r="F525" s="787"/>
      <c r="G525" s="787"/>
      <c r="H525" s="787"/>
      <c r="I525" s="787"/>
      <c r="J525" s="787"/>
    </row>
    <row r="526" spans="2:10">
      <c r="B526" s="787"/>
      <c r="C526" s="787"/>
      <c r="D526" s="787"/>
      <c r="E526" s="787"/>
      <c r="F526" s="787"/>
      <c r="G526" s="787"/>
      <c r="H526" s="787"/>
      <c r="I526" s="787"/>
      <c r="J526" s="787"/>
    </row>
    <row r="527" spans="2:10">
      <c r="B527" s="787"/>
      <c r="C527" s="787"/>
      <c r="D527" s="787"/>
      <c r="E527" s="787"/>
      <c r="F527" s="787"/>
      <c r="G527" s="787"/>
      <c r="H527" s="787"/>
      <c r="I527" s="787"/>
      <c r="J527" s="787"/>
    </row>
    <row r="528" spans="2:10">
      <c r="B528" s="787"/>
      <c r="C528" s="787"/>
      <c r="D528" s="787"/>
      <c r="E528" s="787"/>
      <c r="F528" s="787"/>
      <c r="G528" s="787"/>
      <c r="H528" s="787"/>
      <c r="I528" s="787"/>
      <c r="J528" s="787"/>
    </row>
    <row r="529" spans="2:10">
      <c r="B529" s="787"/>
      <c r="C529" s="787"/>
      <c r="D529" s="787"/>
      <c r="E529" s="787"/>
      <c r="F529" s="787"/>
      <c r="G529" s="787"/>
      <c r="H529" s="787"/>
      <c r="I529" s="787"/>
      <c r="J529" s="787"/>
    </row>
    <row r="530" spans="2:10">
      <c r="B530" s="787"/>
      <c r="C530" s="787"/>
      <c r="D530" s="787"/>
      <c r="E530" s="787"/>
      <c r="F530" s="787"/>
      <c r="G530" s="787"/>
      <c r="H530" s="787"/>
      <c r="I530" s="787"/>
      <c r="J530" s="787"/>
    </row>
    <row r="531" spans="2:10">
      <c r="B531" s="787"/>
      <c r="C531" s="787"/>
      <c r="D531" s="787"/>
      <c r="E531" s="787"/>
      <c r="F531" s="787"/>
      <c r="G531" s="787"/>
      <c r="H531" s="787"/>
      <c r="I531" s="787"/>
      <c r="J531" s="787"/>
    </row>
    <row r="532" spans="2:10">
      <c r="B532" s="787"/>
      <c r="C532" s="787"/>
      <c r="D532" s="787"/>
      <c r="E532" s="787"/>
      <c r="F532" s="787"/>
      <c r="G532" s="787"/>
      <c r="H532" s="787"/>
      <c r="I532" s="787"/>
      <c r="J532" s="787"/>
    </row>
    <row r="533" spans="2:10">
      <c r="B533" s="787"/>
      <c r="C533" s="787"/>
      <c r="D533" s="787"/>
      <c r="E533" s="787"/>
      <c r="F533" s="787"/>
      <c r="G533" s="787"/>
      <c r="H533" s="787"/>
      <c r="I533" s="787"/>
      <c r="J533" s="787"/>
    </row>
    <row r="534" spans="2:10">
      <c r="B534" s="787"/>
      <c r="C534" s="787"/>
      <c r="D534" s="787"/>
      <c r="E534" s="787"/>
      <c r="F534" s="787"/>
      <c r="G534" s="787"/>
      <c r="H534" s="787"/>
      <c r="I534" s="787"/>
      <c r="J534" s="787"/>
    </row>
    <row r="535" spans="2:10">
      <c r="B535" s="787"/>
      <c r="C535" s="787"/>
      <c r="D535" s="787"/>
      <c r="E535" s="787"/>
      <c r="F535" s="787"/>
      <c r="G535" s="787"/>
      <c r="H535" s="787"/>
      <c r="I535" s="787"/>
      <c r="J535" s="787"/>
    </row>
    <row r="536" spans="2:10">
      <c r="B536" s="787"/>
      <c r="C536" s="787"/>
      <c r="D536" s="787"/>
      <c r="E536" s="787"/>
      <c r="F536" s="787"/>
      <c r="G536" s="787"/>
      <c r="H536" s="787"/>
      <c r="I536" s="787"/>
      <c r="J536" s="787"/>
    </row>
    <row r="537" spans="2:10">
      <c r="B537" s="787"/>
      <c r="C537" s="787"/>
      <c r="D537" s="787"/>
      <c r="E537" s="787"/>
      <c r="F537" s="787"/>
      <c r="G537" s="787"/>
      <c r="H537" s="787"/>
      <c r="I537" s="787"/>
      <c r="J537" s="787"/>
    </row>
    <row r="538" spans="2:10">
      <c r="B538" s="787"/>
      <c r="C538" s="787"/>
      <c r="D538" s="787"/>
      <c r="E538" s="787"/>
      <c r="F538" s="787"/>
      <c r="G538" s="787"/>
      <c r="H538" s="787"/>
      <c r="I538" s="787"/>
      <c r="J538" s="787"/>
    </row>
    <row r="539" spans="2:10">
      <c r="B539" s="787"/>
      <c r="C539" s="787"/>
      <c r="D539" s="787"/>
      <c r="E539" s="787"/>
      <c r="F539" s="787"/>
      <c r="G539" s="787"/>
      <c r="H539" s="787"/>
      <c r="I539" s="787"/>
      <c r="J539" s="787"/>
    </row>
    <row r="540" spans="2:10">
      <c r="B540" s="787"/>
      <c r="C540" s="787"/>
      <c r="D540" s="787"/>
      <c r="E540" s="787"/>
      <c r="F540" s="787"/>
      <c r="G540" s="787"/>
      <c r="H540" s="787"/>
      <c r="I540" s="787"/>
      <c r="J540" s="787"/>
    </row>
    <row r="541" spans="2:10">
      <c r="B541" s="787"/>
      <c r="C541" s="787"/>
      <c r="D541" s="787"/>
      <c r="E541" s="787"/>
      <c r="F541" s="787"/>
      <c r="G541" s="787"/>
      <c r="H541" s="787"/>
      <c r="I541" s="787"/>
      <c r="J541" s="787"/>
    </row>
    <row r="542" spans="2:10">
      <c r="B542" s="787"/>
      <c r="C542" s="787"/>
      <c r="D542" s="787"/>
      <c r="E542" s="787"/>
      <c r="F542" s="787"/>
      <c r="G542" s="787"/>
      <c r="H542" s="787"/>
      <c r="I542" s="787"/>
      <c r="J542" s="787"/>
    </row>
    <row r="543" spans="2:10">
      <c r="B543" s="787"/>
      <c r="C543" s="787"/>
      <c r="D543" s="787"/>
      <c r="E543" s="787"/>
      <c r="F543" s="787"/>
      <c r="G543" s="787"/>
      <c r="H543" s="787"/>
      <c r="I543" s="787"/>
      <c r="J543" s="787"/>
    </row>
    <row r="544" spans="2:10">
      <c r="B544" s="787"/>
      <c r="C544" s="787"/>
      <c r="D544" s="787"/>
      <c r="E544" s="787"/>
      <c r="F544" s="787"/>
      <c r="G544" s="787"/>
      <c r="H544" s="787"/>
      <c r="I544" s="787"/>
      <c r="J544" s="787"/>
    </row>
    <row r="545" spans="2:10">
      <c r="B545" s="787"/>
      <c r="C545" s="787"/>
      <c r="D545" s="787"/>
      <c r="E545" s="787"/>
      <c r="F545" s="787"/>
      <c r="G545" s="787"/>
      <c r="H545" s="787"/>
      <c r="I545" s="787"/>
      <c r="J545" s="787"/>
    </row>
    <row r="546" spans="2:10">
      <c r="B546" s="787"/>
      <c r="C546" s="787"/>
      <c r="D546" s="787"/>
      <c r="E546" s="787"/>
      <c r="F546" s="787"/>
      <c r="G546" s="787"/>
      <c r="H546" s="787"/>
      <c r="I546" s="787"/>
      <c r="J546" s="787"/>
    </row>
    <row r="547" spans="2:10">
      <c r="B547" s="787"/>
      <c r="C547" s="787"/>
      <c r="D547" s="787"/>
      <c r="E547" s="787"/>
      <c r="F547" s="787"/>
      <c r="G547" s="787"/>
      <c r="H547" s="787"/>
      <c r="I547" s="787"/>
      <c r="J547" s="787"/>
    </row>
    <row r="548" spans="2:10">
      <c r="B548" s="787"/>
      <c r="C548" s="787"/>
      <c r="D548" s="787"/>
      <c r="E548" s="787"/>
      <c r="F548" s="787"/>
      <c r="G548" s="787"/>
      <c r="H548" s="787"/>
      <c r="I548" s="787"/>
      <c r="J548" s="787"/>
    </row>
    <row r="549" spans="2:10">
      <c r="B549" s="787"/>
      <c r="C549" s="787"/>
      <c r="D549" s="787"/>
      <c r="E549" s="787"/>
      <c r="F549" s="787"/>
      <c r="G549" s="787"/>
      <c r="H549" s="787"/>
      <c r="I549" s="787"/>
      <c r="J549" s="787"/>
    </row>
    <row r="550" spans="2:10">
      <c r="B550" s="787"/>
      <c r="C550" s="787"/>
      <c r="D550" s="787"/>
      <c r="E550" s="787"/>
      <c r="F550" s="787"/>
      <c r="G550" s="787"/>
      <c r="H550" s="787"/>
      <c r="I550" s="787"/>
      <c r="J550" s="787"/>
    </row>
    <row r="551" spans="2:10">
      <c r="B551" s="787"/>
      <c r="C551" s="787"/>
      <c r="D551" s="787"/>
      <c r="E551" s="787"/>
      <c r="F551" s="787"/>
      <c r="G551" s="787"/>
      <c r="H551" s="787"/>
      <c r="I551" s="787"/>
      <c r="J551" s="787"/>
    </row>
    <row r="552" spans="2:10">
      <c r="B552" s="787"/>
      <c r="C552" s="787"/>
      <c r="D552" s="787"/>
      <c r="E552" s="787"/>
      <c r="F552" s="787"/>
      <c r="G552" s="787"/>
      <c r="H552" s="787"/>
      <c r="I552" s="787"/>
      <c r="J552" s="787"/>
    </row>
    <row r="553" spans="2:10">
      <c r="B553" s="787"/>
      <c r="C553" s="787"/>
      <c r="D553" s="787"/>
      <c r="E553" s="787"/>
      <c r="F553" s="787"/>
      <c r="G553" s="787"/>
      <c r="H553" s="787"/>
      <c r="I553" s="787"/>
      <c r="J553" s="787"/>
    </row>
    <row r="554" spans="2:10">
      <c r="B554" s="787"/>
      <c r="C554" s="787"/>
      <c r="D554" s="787"/>
      <c r="E554" s="787"/>
      <c r="F554" s="787"/>
      <c r="G554" s="787"/>
      <c r="H554" s="787"/>
      <c r="I554" s="787"/>
      <c r="J554" s="787"/>
    </row>
    <row r="555" spans="2:10">
      <c r="B555" s="787"/>
      <c r="C555" s="787"/>
      <c r="D555" s="787"/>
      <c r="E555" s="787"/>
      <c r="F555" s="787"/>
      <c r="G555" s="787"/>
      <c r="H555" s="787"/>
      <c r="I555" s="787"/>
      <c r="J555" s="787"/>
    </row>
    <row r="556" spans="2:10">
      <c r="B556" s="787"/>
      <c r="C556" s="787"/>
      <c r="D556" s="787"/>
      <c r="E556" s="787"/>
      <c r="F556" s="787"/>
      <c r="G556" s="787"/>
      <c r="H556" s="787"/>
      <c r="I556" s="787"/>
      <c r="J556" s="787"/>
    </row>
    <row r="557" spans="2:10">
      <c r="B557" s="787"/>
      <c r="C557" s="787"/>
      <c r="D557" s="787"/>
      <c r="E557" s="787"/>
      <c r="F557" s="787"/>
      <c r="G557" s="787"/>
      <c r="H557" s="787"/>
      <c r="I557" s="787"/>
      <c r="J557" s="787"/>
    </row>
    <row r="558" spans="2:10">
      <c r="B558" s="787"/>
      <c r="C558" s="787"/>
      <c r="D558" s="787"/>
      <c r="E558" s="787"/>
      <c r="F558" s="787"/>
      <c r="G558" s="787"/>
      <c r="H558" s="787"/>
      <c r="I558" s="787"/>
      <c r="J558" s="787"/>
    </row>
    <row r="559" spans="2:10">
      <c r="B559" s="787"/>
      <c r="C559" s="787"/>
      <c r="D559" s="787"/>
      <c r="E559" s="787"/>
      <c r="F559" s="787"/>
      <c r="G559" s="787"/>
      <c r="H559" s="787"/>
      <c r="I559" s="787"/>
      <c r="J559" s="787"/>
    </row>
    <row r="560" spans="2:10">
      <c r="B560" s="787"/>
      <c r="C560" s="787"/>
      <c r="D560" s="787"/>
      <c r="E560" s="787"/>
      <c r="F560" s="787"/>
      <c r="G560" s="787"/>
      <c r="H560" s="787"/>
      <c r="I560" s="787"/>
      <c r="J560" s="787"/>
    </row>
    <row r="561" spans="2:10">
      <c r="B561" s="787"/>
      <c r="C561" s="787"/>
      <c r="D561" s="787"/>
      <c r="E561" s="787"/>
      <c r="F561" s="787"/>
      <c r="G561" s="787"/>
      <c r="H561" s="787"/>
      <c r="I561" s="787"/>
      <c r="J561" s="787"/>
    </row>
    <row r="562" spans="2:10">
      <c r="B562" s="787"/>
      <c r="C562" s="787"/>
      <c r="D562" s="787"/>
      <c r="E562" s="787"/>
      <c r="F562" s="787"/>
      <c r="G562" s="787"/>
      <c r="H562" s="787"/>
      <c r="I562" s="787"/>
      <c r="J562" s="787"/>
    </row>
    <row r="563" spans="2:10">
      <c r="B563" s="787"/>
      <c r="C563" s="787"/>
      <c r="D563" s="787"/>
      <c r="E563" s="787"/>
      <c r="F563" s="787"/>
      <c r="G563" s="787"/>
      <c r="H563" s="787"/>
      <c r="I563" s="787"/>
      <c r="J563" s="787"/>
    </row>
    <row r="564" spans="2:10">
      <c r="B564" s="787"/>
      <c r="C564" s="787"/>
      <c r="D564" s="787"/>
      <c r="E564" s="787"/>
      <c r="F564" s="787"/>
      <c r="G564" s="787"/>
      <c r="H564" s="787"/>
      <c r="I564" s="787"/>
      <c r="J564" s="787"/>
    </row>
    <row r="565" spans="2:10">
      <c r="B565" s="787"/>
      <c r="C565" s="787"/>
      <c r="D565" s="787"/>
      <c r="E565" s="787"/>
      <c r="F565" s="787"/>
      <c r="G565" s="787"/>
      <c r="H565" s="787"/>
      <c r="I565" s="787"/>
      <c r="J565" s="787"/>
    </row>
    <row r="566" spans="2:10">
      <c r="B566" s="787"/>
      <c r="C566" s="787"/>
      <c r="D566" s="787"/>
      <c r="E566" s="787"/>
      <c r="F566" s="787"/>
      <c r="G566" s="787"/>
      <c r="H566" s="787"/>
      <c r="I566" s="787"/>
      <c r="J566" s="787"/>
    </row>
    <row r="567" spans="2:10">
      <c r="B567" s="787"/>
      <c r="C567" s="787"/>
      <c r="D567" s="787"/>
      <c r="E567" s="787"/>
      <c r="F567" s="787"/>
      <c r="G567" s="787"/>
      <c r="H567" s="787"/>
      <c r="I567" s="787"/>
      <c r="J567" s="787"/>
    </row>
    <row r="568" spans="2:10">
      <c r="B568" s="787"/>
      <c r="C568" s="787"/>
      <c r="D568" s="787"/>
      <c r="E568" s="787"/>
      <c r="F568" s="787"/>
      <c r="G568" s="787"/>
      <c r="H568" s="787"/>
      <c r="I568" s="787"/>
      <c r="J568" s="787"/>
    </row>
    <row r="569" spans="2:10">
      <c r="B569" s="787"/>
      <c r="C569" s="787"/>
      <c r="D569" s="787"/>
      <c r="E569" s="787"/>
      <c r="F569" s="787"/>
      <c r="G569" s="787"/>
      <c r="H569" s="787"/>
      <c r="I569" s="787"/>
      <c r="J569" s="787"/>
    </row>
    <row r="570" spans="2:10">
      <c r="B570" s="787"/>
      <c r="C570" s="787"/>
      <c r="D570" s="787"/>
      <c r="E570" s="787"/>
      <c r="F570" s="787"/>
      <c r="G570" s="787"/>
      <c r="H570" s="787"/>
      <c r="I570" s="787"/>
      <c r="J570" s="787"/>
    </row>
    <row r="571" spans="2:10">
      <c r="B571" s="787"/>
      <c r="C571" s="787"/>
      <c r="D571" s="787"/>
      <c r="E571" s="787"/>
      <c r="F571" s="787"/>
      <c r="G571" s="787"/>
      <c r="H571" s="787"/>
      <c r="I571" s="787"/>
      <c r="J571" s="787"/>
    </row>
    <row r="572" spans="2:10">
      <c r="B572" s="787"/>
      <c r="C572" s="787"/>
      <c r="D572" s="787"/>
      <c r="E572" s="787"/>
      <c r="F572" s="787"/>
      <c r="G572" s="787"/>
      <c r="H572" s="787"/>
      <c r="I572" s="787"/>
      <c r="J572" s="787"/>
    </row>
    <row r="573" spans="2:10">
      <c r="B573" s="787"/>
      <c r="C573" s="787"/>
      <c r="D573" s="787"/>
      <c r="E573" s="787"/>
      <c r="F573" s="787"/>
      <c r="G573" s="787"/>
      <c r="H573" s="787"/>
      <c r="I573" s="787"/>
      <c r="J573" s="787"/>
    </row>
    <row r="574" spans="2:10">
      <c r="B574" s="787"/>
      <c r="C574" s="787"/>
      <c r="D574" s="787"/>
      <c r="E574" s="787"/>
      <c r="F574" s="787"/>
      <c r="G574" s="787"/>
      <c r="H574" s="787"/>
      <c r="I574" s="787"/>
      <c r="J574" s="787"/>
    </row>
    <row r="575" spans="2:10">
      <c r="B575" s="787"/>
      <c r="C575" s="787"/>
      <c r="D575" s="787"/>
      <c r="E575" s="787"/>
      <c r="F575" s="787"/>
      <c r="G575" s="787"/>
      <c r="H575" s="787"/>
      <c r="I575" s="787"/>
      <c r="J575" s="787"/>
    </row>
    <row r="576" spans="2:10">
      <c r="B576" s="787"/>
      <c r="C576" s="787"/>
      <c r="D576" s="787"/>
      <c r="E576" s="787"/>
      <c r="F576" s="787"/>
      <c r="G576" s="787"/>
      <c r="H576" s="787"/>
      <c r="I576" s="787"/>
      <c r="J576" s="787"/>
    </row>
    <row r="577" spans="2:10">
      <c r="B577" s="787"/>
      <c r="C577" s="787"/>
      <c r="D577" s="787"/>
      <c r="E577" s="787"/>
      <c r="F577" s="787"/>
      <c r="G577" s="787"/>
      <c r="H577" s="787"/>
      <c r="I577" s="787"/>
      <c r="J577" s="787"/>
    </row>
    <row r="578" spans="2:10">
      <c r="B578" s="787"/>
      <c r="C578" s="787"/>
      <c r="D578" s="787"/>
      <c r="E578" s="787"/>
      <c r="F578" s="787"/>
      <c r="G578" s="787"/>
      <c r="H578" s="787"/>
      <c r="I578" s="787"/>
      <c r="J578" s="787"/>
    </row>
    <row r="579" spans="2:10">
      <c r="B579" s="787"/>
      <c r="C579" s="787"/>
      <c r="D579" s="787"/>
      <c r="E579" s="787"/>
      <c r="F579" s="787"/>
      <c r="G579" s="787"/>
      <c r="H579" s="787"/>
      <c r="I579" s="787"/>
      <c r="J579" s="787"/>
    </row>
    <row r="580" spans="2:10">
      <c r="B580" s="787"/>
      <c r="C580" s="787"/>
      <c r="D580" s="787"/>
      <c r="E580" s="787"/>
      <c r="F580" s="787"/>
      <c r="G580" s="787"/>
      <c r="H580" s="787"/>
      <c r="I580" s="787"/>
      <c r="J580" s="787"/>
    </row>
    <row r="581" spans="2:10">
      <c r="B581" s="787"/>
      <c r="C581" s="787"/>
      <c r="D581" s="787"/>
      <c r="E581" s="787"/>
      <c r="F581" s="787"/>
      <c r="G581" s="787"/>
      <c r="H581" s="787"/>
      <c r="I581" s="787"/>
      <c r="J581" s="787"/>
    </row>
    <row r="582" spans="2:10">
      <c r="B582" s="787"/>
      <c r="C582" s="787"/>
      <c r="D582" s="787"/>
      <c r="E582" s="787"/>
      <c r="F582" s="787"/>
      <c r="G582" s="787"/>
      <c r="H582" s="787"/>
      <c r="I582" s="787"/>
      <c r="J582" s="787"/>
    </row>
    <row r="583" spans="2:10">
      <c r="B583" s="787"/>
      <c r="C583" s="787"/>
      <c r="D583" s="787"/>
      <c r="E583" s="787"/>
      <c r="F583" s="787"/>
      <c r="G583" s="787"/>
      <c r="H583" s="787"/>
      <c r="I583" s="787"/>
      <c r="J583" s="787"/>
    </row>
    <row r="584" spans="2:10">
      <c r="B584" s="787"/>
      <c r="C584" s="787"/>
      <c r="D584" s="787"/>
      <c r="E584" s="787"/>
      <c r="F584" s="787"/>
      <c r="G584" s="787"/>
      <c r="H584" s="787"/>
      <c r="I584" s="787"/>
      <c r="J584" s="787"/>
    </row>
    <row r="585" spans="2:10">
      <c r="B585" s="787"/>
      <c r="C585" s="787"/>
      <c r="D585" s="787"/>
      <c r="E585" s="787"/>
      <c r="F585" s="787"/>
      <c r="G585" s="787"/>
      <c r="H585" s="787"/>
      <c r="I585" s="787"/>
      <c r="J585" s="787"/>
    </row>
    <row r="586" spans="2:10">
      <c r="B586" s="787"/>
      <c r="C586" s="787"/>
      <c r="D586" s="787"/>
      <c r="E586" s="787"/>
      <c r="F586" s="787"/>
      <c r="G586" s="787"/>
      <c r="H586" s="787"/>
      <c r="I586" s="787"/>
      <c r="J586" s="787"/>
    </row>
    <row r="587" spans="2:10">
      <c r="B587" s="787"/>
      <c r="C587" s="787"/>
      <c r="D587" s="787"/>
      <c r="E587" s="787"/>
      <c r="F587" s="787"/>
      <c r="G587" s="787"/>
      <c r="H587" s="787"/>
      <c r="I587" s="787"/>
      <c r="J587" s="787"/>
    </row>
    <row r="588" spans="2:10">
      <c r="B588" s="787"/>
      <c r="C588" s="787"/>
      <c r="D588" s="787"/>
      <c r="E588" s="787"/>
      <c r="F588" s="787"/>
      <c r="G588" s="787"/>
      <c r="H588" s="787"/>
      <c r="I588" s="787"/>
      <c r="J588" s="787"/>
    </row>
    <row r="589" spans="2:10">
      <c r="B589" s="787"/>
      <c r="C589" s="787"/>
      <c r="D589" s="787"/>
      <c r="E589" s="787"/>
      <c r="F589" s="787"/>
      <c r="G589" s="787"/>
      <c r="H589" s="787"/>
      <c r="I589" s="787"/>
      <c r="J589" s="787"/>
    </row>
    <row r="590" spans="2:10">
      <c r="B590" s="787"/>
      <c r="C590" s="787"/>
      <c r="D590" s="787"/>
      <c r="E590" s="787"/>
      <c r="F590" s="787"/>
      <c r="G590" s="787"/>
      <c r="H590" s="787"/>
      <c r="I590" s="787"/>
      <c r="J590" s="787"/>
    </row>
    <row r="591" spans="2:10">
      <c r="B591" s="787"/>
      <c r="C591" s="787"/>
      <c r="D591" s="787"/>
      <c r="E591" s="787"/>
      <c r="F591" s="787"/>
      <c r="G591" s="787"/>
      <c r="H591" s="787"/>
      <c r="I591" s="787"/>
      <c r="J591" s="787"/>
    </row>
    <row r="592" spans="2:10">
      <c r="B592" s="787"/>
      <c r="C592" s="787"/>
      <c r="D592" s="787"/>
      <c r="E592" s="787"/>
      <c r="F592" s="787"/>
      <c r="G592" s="787"/>
      <c r="H592" s="787"/>
      <c r="I592" s="787"/>
      <c r="J592" s="787"/>
    </row>
    <row r="593" spans="2:10">
      <c r="B593" s="787"/>
      <c r="C593" s="787"/>
      <c r="D593" s="787"/>
      <c r="E593" s="787"/>
      <c r="F593" s="787"/>
      <c r="G593" s="787"/>
      <c r="H593" s="787"/>
      <c r="I593" s="787"/>
      <c r="J593" s="787"/>
    </row>
    <row r="594" spans="2:10">
      <c r="B594" s="787"/>
      <c r="C594" s="787"/>
      <c r="D594" s="787"/>
      <c r="E594" s="787"/>
      <c r="F594" s="787"/>
      <c r="G594" s="787"/>
      <c r="H594" s="787"/>
      <c r="I594" s="787"/>
      <c r="J594" s="787"/>
    </row>
    <row r="595" spans="2:10">
      <c r="B595" s="787"/>
      <c r="C595" s="787"/>
      <c r="D595" s="787"/>
      <c r="E595" s="787"/>
      <c r="F595" s="787"/>
      <c r="G595" s="787"/>
      <c r="H595" s="787"/>
      <c r="I595" s="787"/>
      <c r="J595" s="787"/>
    </row>
    <row r="596" spans="2:10">
      <c r="B596" s="787"/>
      <c r="C596" s="787"/>
      <c r="D596" s="787"/>
      <c r="E596" s="787"/>
      <c r="F596" s="787"/>
      <c r="G596" s="787"/>
      <c r="H596" s="787"/>
      <c r="I596" s="787"/>
      <c r="J596" s="787"/>
    </row>
    <row r="597" spans="2:10">
      <c r="B597" s="787"/>
      <c r="C597" s="787"/>
      <c r="D597" s="787"/>
      <c r="E597" s="787"/>
      <c r="F597" s="787"/>
      <c r="G597" s="787"/>
      <c r="H597" s="787"/>
      <c r="I597" s="787"/>
      <c r="J597" s="787"/>
    </row>
    <row r="598" spans="2:10">
      <c r="B598" s="787"/>
      <c r="C598" s="787"/>
      <c r="D598" s="787"/>
      <c r="E598" s="787"/>
      <c r="F598" s="787"/>
      <c r="G598" s="787"/>
      <c r="H598" s="787"/>
      <c r="I598" s="787"/>
      <c r="J598" s="787"/>
    </row>
    <row r="599" spans="2:10">
      <c r="B599" s="787"/>
      <c r="C599" s="787"/>
      <c r="D599" s="787"/>
      <c r="E599" s="787"/>
      <c r="F599" s="787"/>
      <c r="G599" s="787"/>
      <c r="H599" s="787"/>
      <c r="I599" s="787"/>
      <c r="J599" s="787"/>
    </row>
    <row r="600" spans="2:10">
      <c r="B600" s="787"/>
      <c r="C600" s="787"/>
      <c r="D600" s="787"/>
      <c r="E600" s="787"/>
      <c r="F600" s="787"/>
      <c r="G600" s="787"/>
      <c r="H600" s="787"/>
      <c r="I600" s="787"/>
      <c r="J600" s="787"/>
    </row>
    <row r="601" spans="2:10">
      <c r="B601" s="787"/>
      <c r="C601" s="787"/>
      <c r="D601" s="787"/>
      <c r="E601" s="787"/>
      <c r="F601" s="787"/>
      <c r="G601" s="787"/>
      <c r="H601" s="787"/>
      <c r="I601" s="787"/>
      <c r="J601" s="787"/>
    </row>
    <row r="602" spans="2:10">
      <c r="B602" s="787"/>
      <c r="C602" s="787"/>
      <c r="D602" s="787"/>
      <c r="E602" s="787"/>
      <c r="F602" s="787"/>
      <c r="G602" s="787"/>
      <c r="H602" s="787"/>
      <c r="I602" s="787"/>
      <c r="J602" s="787"/>
    </row>
    <row r="603" spans="2:10">
      <c r="B603" s="787"/>
      <c r="C603" s="787"/>
      <c r="D603" s="787"/>
      <c r="E603" s="787"/>
      <c r="F603" s="787"/>
      <c r="G603" s="787"/>
      <c r="H603" s="787"/>
      <c r="I603" s="787"/>
      <c r="J603" s="787"/>
    </row>
    <row r="604" spans="2:10">
      <c r="B604" s="787"/>
      <c r="C604" s="787"/>
      <c r="D604" s="787"/>
      <c r="E604" s="787"/>
      <c r="F604" s="787"/>
      <c r="G604" s="787"/>
      <c r="H604" s="787"/>
      <c r="I604" s="787"/>
      <c r="J604" s="787"/>
    </row>
    <row r="605" spans="2:10">
      <c r="B605" s="787"/>
      <c r="C605" s="787"/>
      <c r="D605" s="787"/>
      <c r="E605" s="787"/>
      <c r="F605" s="787"/>
      <c r="G605" s="787"/>
      <c r="H605" s="787"/>
      <c r="I605" s="787"/>
      <c r="J605" s="787"/>
    </row>
    <row r="606" spans="2:10">
      <c r="B606" s="787"/>
      <c r="C606" s="787"/>
      <c r="D606" s="787"/>
      <c r="E606" s="787"/>
      <c r="F606" s="787"/>
      <c r="G606" s="787"/>
      <c r="H606" s="787"/>
      <c r="I606" s="787"/>
      <c r="J606" s="787"/>
    </row>
    <row r="607" spans="2:10">
      <c r="B607" s="787"/>
      <c r="C607" s="787"/>
      <c r="D607" s="787"/>
      <c r="E607" s="787"/>
      <c r="F607" s="787"/>
      <c r="G607" s="787"/>
      <c r="H607" s="787"/>
      <c r="I607" s="787"/>
      <c r="J607" s="787"/>
    </row>
    <row r="608" spans="2:10">
      <c r="B608" s="787"/>
      <c r="C608" s="787"/>
      <c r="D608" s="787"/>
      <c r="E608" s="787"/>
      <c r="F608" s="787"/>
      <c r="G608" s="787"/>
      <c r="H608" s="787"/>
      <c r="I608" s="787"/>
      <c r="J608" s="787"/>
    </row>
    <row r="609" spans="2:10">
      <c r="B609" s="787"/>
      <c r="C609" s="787"/>
      <c r="D609" s="787"/>
      <c r="E609" s="787"/>
      <c r="F609" s="787"/>
      <c r="G609" s="787"/>
      <c r="H609" s="787"/>
      <c r="I609" s="787"/>
      <c r="J609" s="787"/>
    </row>
    <row r="610" spans="2:10">
      <c r="B610" s="787"/>
      <c r="C610" s="787"/>
      <c r="D610" s="787"/>
      <c r="E610" s="787"/>
      <c r="F610" s="787"/>
      <c r="G610" s="787"/>
      <c r="H610" s="787"/>
      <c r="I610" s="787"/>
      <c r="J610" s="787"/>
    </row>
    <row r="611" spans="2:10">
      <c r="B611" s="787"/>
      <c r="C611" s="787"/>
      <c r="D611" s="787"/>
      <c r="E611" s="787"/>
      <c r="F611" s="787"/>
      <c r="G611" s="787"/>
      <c r="H611" s="787"/>
      <c r="I611" s="787"/>
      <c r="J611" s="787"/>
    </row>
    <row r="612" spans="2:10">
      <c r="B612" s="787"/>
      <c r="C612" s="787"/>
      <c r="D612" s="787"/>
      <c r="E612" s="787"/>
      <c r="F612" s="787"/>
      <c r="G612" s="787"/>
      <c r="H612" s="787"/>
      <c r="I612" s="787"/>
      <c r="J612" s="787"/>
    </row>
    <row r="613" spans="2:10">
      <c r="B613" s="787"/>
      <c r="C613" s="787"/>
      <c r="D613" s="787"/>
      <c r="E613" s="787"/>
      <c r="F613" s="787"/>
      <c r="G613" s="787"/>
      <c r="H613" s="787"/>
      <c r="I613" s="787"/>
      <c r="J613" s="787"/>
    </row>
    <row r="614" spans="2:10">
      <c r="B614" s="787"/>
      <c r="C614" s="787"/>
      <c r="D614" s="787"/>
      <c r="E614" s="787"/>
      <c r="F614" s="787"/>
      <c r="G614" s="787"/>
      <c r="H614" s="787"/>
      <c r="I614" s="787"/>
      <c r="J614" s="787"/>
    </row>
    <row r="615" spans="2:10">
      <c r="B615" s="787"/>
      <c r="C615" s="787"/>
      <c r="D615" s="787"/>
      <c r="E615" s="787"/>
      <c r="F615" s="787"/>
      <c r="G615" s="787"/>
      <c r="H615" s="787"/>
      <c r="I615" s="787"/>
      <c r="J615" s="787"/>
    </row>
    <row r="616" spans="2:10">
      <c r="B616" s="787"/>
      <c r="C616" s="787"/>
      <c r="D616" s="787"/>
      <c r="E616" s="787"/>
      <c r="F616" s="787"/>
      <c r="G616" s="787"/>
      <c r="H616" s="787"/>
      <c r="I616" s="787"/>
      <c r="J616" s="787"/>
    </row>
    <row r="617" spans="2:10">
      <c r="B617" s="787"/>
      <c r="C617" s="787"/>
      <c r="D617" s="787"/>
      <c r="E617" s="787"/>
      <c r="F617" s="787"/>
      <c r="G617" s="787"/>
      <c r="H617" s="787"/>
      <c r="I617" s="787"/>
      <c r="J617" s="787"/>
    </row>
    <row r="618" spans="2:10">
      <c r="B618" s="787"/>
      <c r="C618" s="787"/>
      <c r="D618" s="787"/>
      <c r="E618" s="787"/>
      <c r="F618" s="787"/>
      <c r="G618" s="787"/>
      <c r="H618" s="787"/>
      <c r="I618" s="787"/>
      <c r="J618" s="787"/>
    </row>
    <row r="619" spans="2:10">
      <c r="B619" s="787"/>
      <c r="C619" s="787"/>
      <c r="D619" s="787"/>
      <c r="E619" s="787"/>
      <c r="F619" s="787"/>
      <c r="G619" s="787"/>
      <c r="H619" s="787"/>
      <c r="I619" s="787"/>
      <c r="J619" s="787"/>
    </row>
    <row r="620" spans="2:10">
      <c r="B620" s="787"/>
      <c r="C620" s="787"/>
      <c r="D620" s="787"/>
      <c r="E620" s="787"/>
      <c r="F620" s="787"/>
      <c r="G620" s="787"/>
      <c r="H620" s="787"/>
      <c r="I620" s="787"/>
      <c r="J620" s="787"/>
    </row>
    <row r="621" spans="2:10">
      <c r="B621" s="787"/>
      <c r="C621" s="787"/>
      <c r="D621" s="787"/>
      <c r="E621" s="787"/>
      <c r="F621" s="787"/>
      <c r="G621" s="787"/>
      <c r="H621" s="787"/>
      <c r="I621" s="787"/>
      <c r="J621" s="787"/>
    </row>
    <row r="622" spans="2:10">
      <c r="B622" s="787"/>
      <c r="C622" s="787"/>
      <c r="D622" s="787"/>
      <c r="E622" s="787"/>
      <c r="F622" s="787"/>
      <c r="G622" s="787"/>
      <c r="H622" s="787"/>
      <c r="I622" s="787"/>
      <c r="J622" s="787"/>
    </row>
    <row r="623" spans="2:10">
      <c r="B623" s="787"/>
      <c r="C623" s="787"/>
      <c r="D623" s="787"/>
      <c r="E623" s="787"/>
      <c r="F623" s="787"/>
      <c r="G623" s="787"/>
      <c r="H623" s="787"/>
      <c r="I623" s="787"/>
      <c r="J623" s="787"/>
    </row>
    <row r="624" spans="2:10">
      <c r="B624" s="787"/>
      <c r="C624" s="787"/>
      <c r="D624" s="787"/>
      <c r="E624" s="787"/>
      <c r="F624" s="787"/>
      <c r="G624" s="787"/>
      <c r="H624" s="787"/>
      <c r="I624" s="787"/>
      <c r="J624" s="787"/>
    </row>
    <row r="625" spans="2:10">
      <c r="B625" s="787"/>
      <c r="C625" s="787"/>
      <c r="D625" s="787"/>
      <c r="E625" s="787"/>
      <c r="F625" s="787"/>
      <c r="G625" s="787"/>
      <c r="H625" s="787"/>
      <c r="I625" s="787"/>
      <c r="J625" s="787"/>
    </row>
    <row r="626" spans="2:10">
      <c r="B626" s="787"/>
      <c r="C626" s="787"/>
      <c r="D626" s="787"/>
      <c r="E626" s="787"/>
      <c r="F626" s="787"/>
      <c r="G626" s="787"/>
      <c r="H626" s="787"/>
      <c r="I626" s="787"/>
      <c r="J626" s="787"/>
    </row>
    <row r="627" spans="2:10">
      <c r="B627" s="787"/>
      <c r="C627" s="787"/>
      <c r="D627" s="787"/>
      <c r="E627" s="787"/>
      <c r="F627" s="787"/>
      <c r="G627" s="787"/>
      <c r="H627" s="787"/>
      <c r="I627" s="787"/>
      <c r="J627" s="787"/>
    </row>
    <row r="628" spans="2:10">
      <c r="B628" s="787"/>
      <c r="C628" s="787"/>
      <c r="D628" s="787"/>
      <c r="E628" s="787"/>
      <c r="F628" s="787"/>
      <c r="G628" s="787"/>
      <c r="H628" s="787"/>
      <c r="I628" s="787"/>
      <c r="J628" s="787"/>
    </row>
    <row r="629" spans="2:10">
      <c r="B629" s="787"/>
      <c r="C629" s="787"/>
      <c r="D629" s="787"/>
      <c r="E629" s="787"/>
      <c r="F629" s="787"/>
      <c r="G629" s="787"/>
      <c r="H629" s="787"/>
      <c r="I629" s="787"/>
      <c r="J629" s="787"/>
    </row>
    <row r="630" spans="2:10">
      <c r="B630" s="787"/>
      <c r="C630" s="787"/>
      <c r="D630" s="787"/>
      <c r="E630" s="787"/>
      <c r="F630" s="787"/>
      <c r="G630" s="787"/>
      <c r="H630" s="787"/>
      <c r="I630" s="787"/>
      <c r="J630" s="787"/>
    </row>
    <row r="631" spans="2:10">
      <c r="B631" s="787"/>
      <c r="C631" s="787"/>
      <c r="D631" s="787"/>
      <c r="E631" s="787"/>
      <c r="F631" s="787"/>
      <c r="G631" s="787"/>
      <c r="H631" s="787"/>
      <c r="I631" s="787"/>
      <c r="J631" s="787"/>
    </row>
    <row r="632" spans="2:10">
      <c r="B632" s="787"/>
      <c r="C632" s="787"/>
      <c r="D632" s="787"/>
      <c r="E632" s="787"/>
      <c r="F632" s="787"/>
      <c r="G632" s="787"/>
      <c r="H632" s="787"/>
      <c r="I632" s="787"/>
      <c r="J632" s="787"/>
    </row>
    <row r="633" spans="2:10">
      <c r="B633" s="787"/>
      <c r="C633" s="787"/>
      <c r="D633" s="787"/>
      <c r="E633" s="787"/>
      <c r="F633" s="787"/>
      <c r="G633" s="787"/>
      <c r="H633" s="787"/>
      <c r="I633" s="787"/>
      <c r="J633" s="787"/>
    </row>
    <row r="634" spans="2:10">
      <c r="B634" s="787"/>
      <c r="C634" s="787"/>
      <c r="D634" s="787"/>
      <c r="E634" s="787"/>
      <c r="F634" s="787"/>
      <c r="G634" s="787"/>
      <c r="H634" s="787"/>
      <c r="I634" s="787"/>
      <c r="J634" s="787"/>
    </row>
    <row r="635" spans="2:10">
      <c r="B635" s="787"/>
      <c r="C635" s="787"/>
      <c r="D635" s="787"/>
      <c r="E635" s="787"/>
      <c r="F635" s="787"/>
      <c r="G635" s="787"/>
      <c r="H635" s="787"/>
      <c r="I635" s="787"/>
      <c r="J635" s="787"/>
    </row>
    <row r="636" spans="2:10">
      <c r="B636" s="787"/>
      <c r="C636" s="787"/>
      <c r="D636" s="787"/>
      <c r="E636" s="787"/>
      <c r="F636" s="787"/>
      <c r="G636" s="787"/>
      <c r="H636" s="787"/>
      <c r="I636" s="787"/>
      <c r="J636" s="787"/>
    </row>
    <row r="637" spans="2:10">
      <c r="B637" s="787"/>
      <c r="C637" s="787"/>
      <c r="D637" s="787"/>
      <c r="E637" s="787"/>
      <c r="F637" s="787"/>
      <c r="G637" s="787"/>
      <c r="H637" s="787"/>
      <c r="I637" s="787"/>
      <c r="J637" s="787"/>
    </row>
    <row r="638" spans="2:10">
      <c r="B638" s="787"/>
      <c r="C638" s="787"/>
      <c r="D638" s="787"/>
      <c r="E638" s="787"/>
      <c r="F638" s="787"/>
      <c r="G638" s="787"/>
      <c r="H638" s="787"/>
      <c r="I638" s="787"/>
      <c r="J638" s="787"/>
    </row>
    <row r="639" spans="2:10">
      <c r="B639" s="787"/>
      <c r="C639" s="787"/>
      <c r="D639" s="787"/>
      <c r="E639" s="787"/>
      <c r="F639" s="787"/>
      <c r="G639" s="787"/>
      <c r="H639" s="787"/>
      <c r="I639" s="787"/>
      <c r="J639" s="787"/>
    </row>
    <row r="640" spans="2:10">
      <c r="B640" s="787"/>
      <c r="C640" s="787"/>
      <c r="D640" s="787"/>
      <c r="E640" s="787"/>
      <c r="F640" s="787"/>
      <c r="G640" s="787"/>
      <c r="H640" s="787"/>
      <c r="I640" s="787"/>
      <c r="J640" s="787"/>
    </row>
    <row r="641" spans="2:10">
      <c r="B641" s="787"/>
      <c r="C641" s="787"/>
      <c r="D641" s="787"/>
      <c r="E641" s="787"/>
      <c r="F641" s="787"/>
      <c r="G641" s="787"/>
      <c r="H641" s="787"/>
      <c r="I641" s="787"/>
      <c r="J641" s="787"/>
    </row>
    <row r="642" spans="2:10">
      <c r="B642" s="787"/>
      <c r="C642" s="787"/>
      <c r="D642" s="787"/>
      <c r="E642" s="787"/>
      <c r="F642" s="787"/>
      <c r="G642" s="787"/>
      <c r="H642" s="787"/>
      <c r="I642" s="787"/>
      <c r="J642" s="787"/>
    </row>
    <row r="643" spans="2:10">
      <c r="B643" s="787"/>
      <c r="C643" s="787"/>
      <c r="D643" s="787"/>
      <c r="E643" s="787"/>
      <c r="F643" s="787"/>
      <c r="G643" s="787"/>
      <c r="H643" s="787"/>
      <c r="I643" s="787"/>
      <c r="J643" s="787"/>
    </row>
    <row r="644" spans="2:10">
      <c r="B644" s="787"/>
      <c r="C644" s="787"/>
      <c r="D644" s="787"/>
      <c r="E644" s="787"/>
      <c r="F644" s="787"/>
      <c r="G644" s="787"/>
      <c r="H644" s="787"/>
      <c r="I644" s="787"/>
      <c r="J644" s="787"/>
    </row>
    <row r="645" spans="2:10">
      <c r="B645" s="787"/>
      <c r="C645" s="787"/>
      <c r="D645" s="787"/>
      <c r="E645" s="787"/>
      <c r="F645" s="787"/>
      <c r="G645" s="787"/>
      <c r="H645" s="787"/>
      <c r="I645" s="787"/>
      <c r="J645" s="787"/>
    </row>
    <row r="646" spans="2:10">
      <c r="B646" s="787"/>
      <c r="C646" s="787"/>
      <c r="D646" s="787"/>
      <c r="E646" s="787"/>
      <c r="F646" s="787"/>
      <c r="G646" s="787"/>
      <c r="H646" s="787"/>
      <c r="I646" s="787"/>
      <c r="J646" s="787"/>
    </row>
    <row r="647" spans="2:10">
      <c r="B647" s="787"/>
      <c r="C647" s="787"/>
      <c r="D647" s="787"/>
      <c r="E647" s="787"/>
      <c r="F647" s="787"/>
      <c r="G647" s="787"/>
      <c r="H647" s="787"/>
      <c r="I647" s="787"/>
      <c r="J647" s="787"/>
    </row>
    <row r="648" spans="2:10">
      <c r="B648" s="787"/>
      <c r="C648" s="787"/>
      <c r="D648" s="787"/>
      <c r="E648" s="787"/>
      <c r="F648" s="787"/>
      <c r="G648" s="787"/>
      <c r="H648" s="787"/>
      <c r="I648" s="787"/>
      <c r="J648" s="787"/>
    </row>
    <row r="649" spans="2:10">
      <c r="B649" s="787"/>
      <c r="C649" s="787"/>
      <c r="D649" s="787"/>
      <c r="E649" s="787"/>
      <c r="F649" s="787"/>
      <c r="G649" s="787"/>
      <c r="H649" s="787"/>
      <c r="I649" s="787"/>
      <c r="J649" s="787"/>
    </row>
    <row r="650" spans="2:10">
      <c r="B650" s="787"/>
      <c r="C650" s="787"/>
      <c r="D650" s="787"/>
      <c r="E650" s="787"/>
      <c r="F650" s="787"/>
      <c r="G650" s="787"/>
      <c r="H650" s="787"/>
      <c r="I650" s="787"/>
      <c r="J650" s="787"/>
    </row>
    <row r="651" spans="2:10">
      <c r="B651" s="787"/>
      <c r="C651" s="787"/>
      <c r="D651" s="787"/>
      <c r="E651" s="787"/>
      <c r="F651" s="787"/>
      <c r="G651" s="787"/>
      <c r="H651" s="787"/>
      <c r="I651" s="787"/>
      <c r="J651" s="787"/>
    </row>
    <row r="652" spans="2:10">
      <c r="B652" s="787"/>
      <c r="C652" s="787"/>
      <c r="D652" s="787"/>
      <c r="E652" s="787"/>
      <c r="F652" s="787"/>
      <c r="G652" s="787"/>
      <c r="H652" s="787"/>
      <c r="I652" s="787"/>
      <c r="J652" s="787"/>
    </row>
    <row r="653" spans="2:10">
      <c r="B653" s="787"/>
      <c r="C653" s="787"/>
      <c r="D653" s="787"/>
      <c r="E653" s="787"/>
      <c r="F653" s="787"/>
      <c r="G653" s="787"/>
      <c r="H653" s="787"/>
      <c r="I653" s="787"/>
      <c r="J653" s="787"/>
    </row>
    <row r="654" spans="2:10">
      <c r="B654" s="787"/>
      <c r="C654" s="787"/>
      <c r="D654" s="787"/>
      <c r="E654" s="787"/>
      <c r="F654" s="787"/>
      <c r="G654" s="787"/>
      <c r="H654" s="787"/>
      <c r="I654" s="787"/>
      <c r="J654" s="787"/>
    </row>
    <row r="655" spans="2:10">
      <c r="B655" s="787"/>
      <c r="C655" s="787"/>
      <c r="D655" s="787"/>
      <c r="E655" s="787"/>
      <c r="F655" s="787"/>
      <c r="G655" s="787"/>
      <c r="H655" s="787"/>
      <c r="I655" s="787"/>
      <c r="J655" s="787"/>
    </row>
    <row r="656" spans="2:10">
      <c r="B656" s="787"/>
      <c r="C656" s="787"/>
      <c r="D656" s="787"/>
      <c r="E656" s="787"/>
      <c r="F656" s="787"/>
      <c r="G656" s="787"/>
      <c r="H656" s="787"/>
      <c r="I656" s="787"/>
      <c r="J656" s="787"/>
    </row>
    <row r="657" spans="2:10">
      <c r="B657" s="787"/>
      <c r="C657" s="787"/>
      <c r="D657" s="787"/>
      <c r="E657" s="787"/>
      <c r="F657" s="787"/>
      <c r="G657" s="787"/>
      <c r="H657" s="787"/>
      <c r="I657" s="787"/>
      <c r="J657" s="787"/>
    </row>
    <row r="658" spans="2:10">
      <c r="B658" s="787"/>
      <c r="C658" s="787"/>
      <c r="D658" s="787"/>
      <c r="E658" s="787"/>
      <c r="F658" s="787"/>
      <c r="G658" s="787"/>
      <c r="H658" s="787"/>
      <c r="I658" s="787"/>
      <c r="J658" s="787"/>
    </row>
    <row r="659" spans="2:10">
      <c r="B659" s="787"/>
      <c r="C659" s="787"/>
      <c r="D659" s="787"/>
      <c r="E659" s="787"/>
      <c r="F659" s="787"/>
      <c r="G659" s="787"/>
      <c r="H659" s="787"/>
      <c r="I659" s="787"/>
      <c r="J659" s="787"/>
    </row>
    <row r="660" spans="2:10">
      <c r="B660" s="787"/>
      <c r="C660" s="787"/>
      <c r="D660" s="787"/>
      <c r="E660" s="787"/>
      <c r="F660" s="787"/>
      <c r="G660" s="787"/>
      <c r="H660" s="787"/>
      <c r="I660" s="787"/>
      <c r="J660" s="787"/>
    </row>
    <row r="661" spans="2:10">
      <c r="B661" s="787"/>
      <c r="C661" s="787"/>
      <c r="D661" s="787"/>
      <c r="E661" s="787"/>
      <c r="F661" s="787"/>
      <c r="G661" s="787"/>
      <c r="H661" s="787"/>
      <c r="I661" s="787"/>
      <c r="J661" s="787"/>
    </row>
    <row r="662" spans="2:10">
      <c r="B662" s="787"/>
      <c r="C662" s="787"/>
      <c r="D662" s="787"/>
      <c r="E662" s="787"/>
      <c r="F662" s="787"/>
      <c r="G662" s="787"/>
      <c r="H662" s="787"/>
      <c r="I662" s="787"/>
      <c r="J662" s="787"/>
    </row>
    <row r="663" spans="2:10">
      <c r="B663" s="787"/>
      <c r="C663" s="787"/>
      <c r="D663" s="787"/>
      <c r="E663" s="787"/>
      <c r="F663" s="787"/>
      <c r="G663" s="787"/>
      <c r="H663" s="787"/>
      <c r="I663" s="787"/>
      <c r="J663" s="787"/>
    </row>
    <row r="664" spans="2:10">
      <c r="B664" s="787"/>
      <c r="C664" s="787"/>
      <c r="D664" s="787"/>
      <c r="E664" s="787"/>
      <c r="F664" s="787"/>
      <c r="G664" s="787"/>
      <c r="H664" s="787"/>
      <c r="I664" s="787"/>
      <c r="J664" s="787"/>
    </row>
    <row r="665" spans="2:10">
      <c r="B665" s="787"/>
      <c r="C665" s="787"/>
      <c r="D665" s="787"/>
      <c r="E665" s="787"/>
      <c r="F665" s="787"/>
      <c r="G665" s="787"/>
      <c r="H665" s="787"/>
      <c r="I665" s="787"/>
      <c r="J665" s="787"/>
    </row>
    <row r="666" spans="2:10">
      <c r="B666" s="787"/>
      <c r="C666" s="787"/>
      <c r="D666" s="787"/>
      <c r="E666" s="787"/>
      <c r="F666" s="787"/>
      <c r="G666" s="787"/>
      <c r="H666" s="787"/>
      <c r="I666" s="787"/>
      <c r="J666" s="787"/>
    </row>
    <row r="667" spans="2:10">
      <c r="B667" s="787"/>
      <c r="C667" s="787"/>
      <c r="D667" s="787"/>
      <c r="E667" s="787"/>
      <c r="F667" s="787"/>
      <c r="G667" s="787"/>
      <c r="H667" s="787"/>
      <c r="I667" s="787"/>
      <c r="J667" s="787"/>
    </row>
    <row r="668" spans="2:10">
      <c r="B668" s="787"/>
      <c r="C668" s="787"/>
      <c r="D668" s="787"/>
      <c r="E668" s="787"/>
      <c r="F668" s="787"/>
      <c r="G668" s="787"/>
      <c r="H668" s="787"/>
      <c r="I668" s="787"/>
      <c r="J668" s="787"/>
    </row>
    <row r="669" spans="2:10">
      <c r="B669" s="787"/>
      <c r="C669" s="787"/>
      <c r="D669" s="787"/>
      <c r="E669" s="787"/>
      <c r="F669" s="787"/>
      <c r="G669" s="787"/>
      <c r="H669" s="787"/>
      <c r="I669" s="787"/>
      <c r="J669" s="787"/>
    </row>
    <row r="670" spans="2:10">
      <c r="B670" s="787"/>
      <c r="C670" s="787"/>
      <c r="D670" s="787"/>
      <c r="E670" s="787"/>
      <c r="F670" s="787"/>
      <c r="G670" s="787"/>
      <c r="H670" s="787"/>
      <c r="I670" s="787"/>
      <c r="J670" s="787"/>
    </row>
    <row r="671" spans="2:10">
      <c r="B671" s="787"/>
      <c r="C671" s="787"/>
      <c r="D671" s="787"/>
      <c r="E671" s="787"/>
      <c r="F671" s="787"/>
      <c r="G671" s="787"/>
      <c r="H671" s="787"/>
      <c r="I671" s="787"/>
      <c r="J671" s="787"/>
    </row>
    <row r="672" spans="2:10">
      <c r="B672" s="787"/>
      <c r="C672" s="787"/>
      <c r="D672" s="787"/>
      <c r="E672" s="787"/>
      <c r="F672" s="787"/>
      <c r="G672" s="787"/>
      <c r="H672" s="787"/>
      <c r="I672" s="787"/>
      <c r="J672" s="787"/>
    </row>
    <row r="673" spans="2:10">
      <c r="B673" s="787"/>
      <c r="C673" s="787"/>
      <c r="D673" s="787"/>
      <c r="E673" s="787"/>
      <c r="F673" s="787"/>
      <c r="G673" s="787"/>
      <c r="H673" s="787"/>
      <c r="I673" s="787"/>
      <c r="J673" s="787"/>
    </row>
    <row r="674" spans="2:10">
      <c r="B674" s="787"/>
      <c r="C674" s="787"/>
      <c r="D674" s="787"/>
      <c r="E674" s="787"/>
      <c r="F674" s="787"/>
      <c r="G674" s="787"/>
      <c r="H674" s="787"/>
      <c r="I674" s="787"/>
      <c r="J674" s="787"/>
    </row>
    <row r="675" spans="2:10">
      <c r="B675" s="787"/>
      <c r="C675" s="787"/>
      <c r="D675" s="787"/>
      <c r="E675" s="787"/>
      <c r="F675" s="787"/>
      <c r="G675" s="787"/>
      <c r="H675" s="787"/>
      <c r="I675" s="787"/>
      <c r="J675" s="787"/>
    </row>
    <row r="676" spans="2:10">
      <c r="B676" s="787"/>
      <c r="C676" s="787"/>
      <c r="D676" s="787"/>
      <c r="E676" s="787"/>
      <c r="F676" s="787"/>
      <c r="G676" s="787"/>
      <c r="H676" s="787"/>
      <c r="I676" s="787"/>
      <c r="J676" s="787"/>
    </row>
    <row r="677" spans="2:10">
      <c r="B677" s="787"/>
      <c r="C677" s="787"/>
      <c r="D677" s="787"/>
      <c r="E677" s="787"/>
      <c r="F677" s="787"/>
      <c r="G677" s="787"/>
      <c r="H677" s="787"/>
      <c r="I677" s="787"/>
      <c r="J677" s="787"/>
    </row>
    <row r="678" spans="2:10">
      <c r="B678" s="787"/>
      <c r="C678" s="787"/>
      <c r="D678" s="787"/>
      <c r="E678" s="787"/>
      <c r="F678" s="787"/>
      <c r="G678" s="787"/>
      <c r="H678" s="787"/>
      <c r="I678" s="787"/>
      <c r="J678" s="787"/>
    </row>
    <row r="679" spans="2:10">
      <c r="B679" s="787"/>
      <c r="C679" s="787"/>
      <c r="D679" s="787"/>
      <c r="E679" s="787"/>
      <c r="F679" s="787"/>
      <c r="G679" s="787"/>
      <c r="H679" s="787"/>
      <c r="I679" s="787"/>
      <c r="J679" s="787"/>
    </row>
    <row r="680" spans="2:10">
      <c r="B680" s="787"/>
      <c r="C680" s="787"/>
      <c r="D680" s="787"/>
      <c r="E680" s="787"/>
      <c r="F680" s="787"/>
      <c r="G680" s="787"/>
      <c r="H680" s="787"/>
      <c r="I680" s="787"/>
      <c r="J680" s="787"/>
    </row>
    <row r="681" spans="2:10">
      <c r="B681" s="787"/>
      <c r="C681" s="787"/>
      <c r="D681" s="787"/>
      <c r="E681" s="787"/>
      <c r="F681" s="787"/>
      <c r="G681" s="787"/>
      <c r="H681" s="787"/>
      <c r="I681" s="787"/>
      <c r="J681" s="787"/>
    </row>
    <row r="682" spans="2:10">
      <c r="B682" s="787"/>
      <c r="C682" s="787"/>
      <c r="D682" s="787"/>
      <c r="E682" s="787"/>
      <c r="F682" s="787"/>
      <c r="G682" s="787"/>
      <c r="H682" s="787"/>
      <c r="I682" s="787"/>
      <c r="J682" s="787"/>
    </row>
    <row r="683" spans="2:10">
      <c r="B683" s="787"/>
      <c r="C683" s="787"/>
      <c r="D683" s="787"/>
      <c r="E683" s="787"/>
      <c r="F683" s="787"/>
      <c r="G683" s="787"/>
      <c r="H683" s="787"/>
      <c r="I683" s="787"/>
      <c r="J683" s="787"/>
    </row>
    <row r="684" spans="2:10">
      <c r="B684" s="787"/>
      <c r="C684" s="787"/>
      <c r="D684" s="787"/>
      <c r="E684" s="787"/>
      <c r="F684" s="787"/>
      <c r="G684" s="787"/>
      <c r="H684" s="787"/>
      <c r="I684" s="787"/>
      <c r="J684" s="787"/>
    </row>
    <row r="685" spans="2:10">
      <c r="B685" s="787"/>
      <c r="C685" s="787"/>
      <c r="D685" s="787"/>
      <c r="E685" s="787"/>
      <c r="F685" s="787"/>
      <c r="G685" s="787"/>
      <c r="H685" s="787"/>
      <c r="I685" s="787"/>
      <c r="J685" s="787"/>
    </row>
    <row r="686" spans="2:10">
      <c r="B686" s="787"/>
      <c r="C686" s="787"/>
      <c r="D686" s="787"/>
      <c r="E686" s="787"/>
      <c r="F686" s="787"/>
      <c r="G686" s="787"/>
      <c r="H686" s="787"/>
      <c r="I686" s="787"/>
      <c r="J686" s="787"/>
    </row>
    <row r="687" spans="2:10">
      <c r="B687" s="787"/>
      <c r="C687" s="787"/>
      <c r="D687" s="787"/>
      <c r="E687" s="787"/>
      <c r="F687" s="787"/>
      <c r="G687" s="787"/>
      <c r="H687" s="787"/>
      <c r="I687" s="787"/>
      <c r="J687" s="787"/>
    </row>
    <row r="688" spans="2:10">
      <c r="B688" s="787"/>
      <c r="C688" s="787"/>
      <c r="D688" s="787"/>
      <c r="E688" s="787"/>
      <c r="F688" s="787"/>
      <c r="G688" s="787"/>
      <c r="H688" s="787"/>
      <c r="I688" s="787"/>
      <c r="J688" s="787"/>
    </row>
    <row r="689" spans="2:10">
      <c r="B689" s="787"/>
      <c r="C689" s="787"/>
      <c r="D689" s="787"/>
      <c r="E689" s="787"/>
      <c r="F689" s="787"/>
      <c r="G689" s="787"/>
      <c r="H689" s="787"/>
      <c r="I689" s="787"/>
      <c r="J689" s="787"/>
    </row>
    <row r="690" spans="2:10">
      <c r="B690" s="787"/>
      <c r="C690" s="787"/>
      <c r="D690" s="787"/>
      <c r="E690" s="787"/>
      <c r="F690" s="787"/>
      <c r="G690" s="787"/>
      <c r="H690" s="787"/>
      <c r="I690" s="787"/>
      <c r="J690" s="787"/>
    </row>
    <row r="691" spans="2:10">
      <c r="B691" s="787"/>
      <c r="C691" s="787"/>
      <c r="D691" s="787"/>
      <c r="E691" s="787"/>
      <c r="F691" s="787"/>
      <c r="G691" s="787"/>
      <c r="H691" s="787"/>
      <c r="I691" s="787"/>
      <c r="J691" s="787"/>
    </row>
    <row r="692" spans="2:10">
      <c r="B692" s="787"/>
      <c r="C692" s="787"/>
      <c r="D692" s="787"/>
      <c r="E692" s="787"/>
      <c r="F692" s="787"/>
      <c r="G692" s="787"/>
      <c r="H692" s="787"/>
      <c r="I692" s="787"/>
      <c r="J692" s="787"/>
    </row>
    <row r="693" spans="2:10">
      <c r="B693" s="787"/>
      <c r="C693" s="787"/>
      <c r="D693" s="787"/>
      <c r="E693" s="787"/>
      <c r="F693" s="787"/>
      <c r="G693" s="787"/>
      <c r="H693" s="787"/>
      <c r="I693" s="787"/>
      <c r="J693" s="787"/>
    </row>
    <row r="694" spans="2:10">
      <c r="B694" s="787"/>
      <c r="C694" s="787"/>
      <c r="D694" s="787"/>
      <c r="E694" s="787"/>
      <c r="F694" s="787"/>
      <c r="G694" s="787"/>
      <c r="H694" s="787"/>
      <c r="I694" s="787"/>
      <c r="J694" s="787"/>
    </row>
    <row r="695" spans="2:10">
      <c r="B695" s="787"/>
      <c r="C695" s="787"/>
      <c r="D695" s="787"/>
      <c r="E695" s="787"/>
      <c r="F695" s="787"/>
      <c r="G695" s="787"/>
      <c r="H695" s="787"/>
      <c r="I695" s="787"/>
      <c r="J695" s="787"/>
    </row>
    <row r="696" spans="2:10">
      <c r="B696" s="787"/>
      <c r="C696" s="787"/>
      <c r="D696" s="787"/>
      <c r="E696" s="787"/>
      <c r="F696" s="787"/>
      <c r="G696" s="787"/>
      <c r="H696" s="787"/>
      <c r="I696" s="787"/>
      <c r="J696" s="787"/>
    </row>
    <row r="697" spans="2:10">
      <c r="B697" s="787"/>
      <c r="C697" s="787"/>
      <c r="D697" s="787"/>
      <c r="E697" s="787"/>
      <c r="F697" s="787"/>
      <c r="G697" s="787"/>
      <c r="H697" s="787"/>
      <c r="I697" s="787"/>
      <c r="J697" s="787"/>
    </row>
    <row r="698" spans="2:10">
      <c r="B698" s="787"/>
      <c r="C698" s="787"/>
      <c r="D698" s="787"/>
      <c r="E698" s="787"/>
      <c r="F698" s="787"/>
      <c r="G698" s="787"/>
      <c r="H698" s="787"/>
      <c r="I698" s="787"/>
      <c r="J698" s="787"/>
    </row>
    <row r="699" spans="2:10">
      <c r="B699" s="787"/>
      <c r="C699" s="787"/>
      <c r="D699" s="787"/>
      <c r="E699" s="787"/>
      <c r="F699" s="787"/>
      <c r="G699" s="787"/>
      <c r="H699" s="787"/>
      <c r="I699" s="787"/>
      <c r="J699" s="787"/>
    </row>
    <row r="700" spans="2:10">
      <c r="B700" s="787"/>
      <c r="C700" s="787"/>
      <c r="D700" s="787"/>
      <c r="E700" s="787"/>
      <c r="F700" s="787"/>
      <c r="G700" s="787"/>
      <c r="H700" s="787"/>
      <c r="I700" s="787"/>
      <c r="J700" s="787"/>
    </row>
    <row r="701" spans="2:10">
      <c r="B701" s="787"/>
      <c r="C701" s="787"/>
      <c r="D701" s="787"/>
      <c r="E701" s="787"/>
      <c r="F701" s="787"/>
      <c r="G701" s="787"/>
      <c r="H701" s="787"/>
      <c r="I701" s="787"/>
      <c r="J701" s="787"/>
    </row>
    <row r="702" spans="2:10">
      <c r="B702" s="787"/>
      <c r="C702" s="787"/>
      <c r="D702" s="787"/>
      <c r="E702" s="787"/>
      <c r="F702" s="787"/>
      <c r="G702" s="787"/>
      <c r="H702" s="787"/>
      <c r="I702" s="787"/>
      <c r="J702" s="787"/>
    </row>
    <row r="703" spans="2:10">
      <c r="B703" s="787"/>
      <c r="C703" s="787"/>
      <c r="D703" s="787"/>
      <c r="E703" s="787"/>
      <c r="F703" s="787"/>
      <c r="G703" s="787"/>
      <c r="H703" s="787"/>
      <c r="I703" s="787"/>
      <c r="J703" s="787"/>
    </row>
    <row r="704" spans="2:10">
      <c r="B704" s="787"/>
      <c r="C704" s="787"/>
      <c r="D704" s="787"/>
      <c r="E704" s="787"/>
      <c r="F704" s="787"/>
      <c r="G704" s="787"/>
      <c r="H704" s="787"/>
      <c r="I704" s="787"/>
      <c r="J704" s="787"/>
    </row>
    <row r="705" spans="2:10">
      <c r="B705" s="787"/>
      <c r="C705" s="787"/>
      <c r="D705" s="787"/>
      <c r="E705" s="787"/>
      <c r="F705" s="787"/>
      <c r="G705" s="787"/>
      <c r="H705" s="787"/>
      <c r="I705" s="787"/>
      <c r="J705" s="787"/>
    </row>
    <row r="706" spans="2:10">
      <c r="B706" s="787"/>
      <c r="C706" s="787"/>
      <c r="D706" s="787"/>
      <c r="E706" s="787"/>
      <c r="F706" s="787"/>
      <c r="G706" s="787"/>
      <c r="H706" s="787"/>
      <c r="I706" s="787"/>
      <c r="J706" s="787"/>
    </row>
    <row r="707" spans="2:10">
      <c r="B707" s="787"/>
      <c r="C707" s="787"/>
      <c r="D707" s="787"/>
      <c r="E707" s="787"/>
      <c r="F707" s="787"/>
      <c r="G707" s="787"/>
      <c r="H707" s="787"/>
      <c r="I707" s="787"/>
      <c r="J707" s="787"/>
    </row>
    <row r="708" spans="2:10">
      <c r="B708" s="787"/>
      <c r="C708" s="787"/>
      <c r="D708" s="787"/>
      <c r="E708" s="787"/>
      <c r="F708" s="787"/>
      <c r="G708" s="787"/>
      <c r="H708" s="787"/>
      <c r="I708" s="787"/>
      <c r="J708" s="787"/>
    </row>
    <row r="709" spans="2:10">
      <c r="B709" s="787"/>
      <c r="C709" s="787"/>
      <c r="D709" s="787"/>
      <c r="E709" s="787"/>
      <c r="F709" s="787"/>
      <c r="G709" s="787"/>
      <c r="H709" s="787"/>
      <c r="I709" s="787"/>
      <c r="J709" s="787"/>
    </row>
    <row r="710" spans="2:10">
      <c r="B710" s="787"/>
      <c r="C710" s="787"/>
      <c r="D710" s="787"/>
      <c r="E710" s="787"/>
      <c r="F710" s="787"/>
      <c r="G710" s="787"/>
      <c r="H710" s="787"/>
      <c r="I710" s="787"/>
      <c r="J710" s="787"/>
    </row>
    <row r="711" spans="2:10">
      <c r="B711" s="787"/>
      <c r="C711" s="787"/>
      <c r="D711" s="787"/>
      <c r="E711" s="787"/>
      <c r="F711" s="787"/>
      <c r="G711" s="787"/>
      <c r="H711" s="787"/>
      <c r="I711" s="787"/>
      <c r="J711" s="787"/>
    </row>
    <row r="712" spans="2:10">
      <c r="B712" s="787"/>
      <c r="C712" s="787"/>
      <c r="D712" s="787"/>
      <c r="E712" s="787"/>
      <c r="F712" s="787"/>
      <c r="G712" s="787"/>
      <c r="H712" s="787"/>
      <c r="I712" s="787"/>
      <c r="J712" s="787"/>
    </row>
    <row r="713" spans="2:10">
      <c r="B713" s="787"/>
      <c r="C713" s="787"/>
      <c r="D713" s="787"/>
      <c r="E713" s="787"/>
      <c r="F713" s="787"/>
      <c r="G713" s="787"/>
      <c r="H713" s="787"/>
      <c r="I713" s="787"/>
      <c r="J713" s="787"/>
    </row>
    <row r="714" spans="2:10">
      <c r="B714" s="787"/>
      <c r="C714" s="787"/>
      <c r="D714" s="787"/>
      <c r="E714" s="787"/>
      <c r="F714" s="787"/>
      <c r="G714" s="787"/>
      <c r="H714" s="787"/>
      <c r="I714" s="787"/>
      <c r="J714" s="787"/>
    </row>
    <row r="715" spans="2:10">
      <c r="B715" s="787"/>
      <c r="C715" s="787"/>
      <c r="D715" s="787"/>
      <c r="E715" s="787"/>
      <c r="F715" s="787"/>
      <c r="G715" s="787"/>
      <c r="H715" s="787"/>
      <c r="I715" s="787"/>
      <c r="J715" s="787"/>
    </row>
    <row r="716" spans="2:10">
      <c r="B716" s="787"/>
      <c r="C716" s="787"/>
      <c r="D716" s="787"/>
      <c r="E716" s="787"/>
      <c r="F716" s="787"/>
      <c r="G716" s="787"/>
      <c r="H716" s="787"/>
      <c r="I716" s="787"/>
      <c r="J716" s="787"/>
    </row>
    <row r="717" spans="2:10">
      <c r="B717" s="787"/>
      <c r="C717" s="787"/>
      <c r="D717" s="787"/>
      <c r="E717" s="787"/>
      <c r="F717" s="787"/>
      <c r="G717" s="787"/>
      <c r="H717" s="787"/>
      <c r="I717" s="787"/>
      <c r="J717" s="787"/>
    </row>
    <row r="718" spans="2:10">
      <c r="B718" s="787"/>
      <c r="C718" s="787"/>
      <c r="D718" s="787"/>
      <c r="E718" s="787"/>
      <c r="F718" s="787"/>
      <c r="G718" s="787"/>
      <c r="H718" s="787"/>
      <c r="I718" s="787"/>
      <c r="J718" s="787"/>
    </row>
    <row r="719" spans="2:10">
      <c r="B719" s="787"/>
      <c r="C719" s="787"/>
      <c r="D719" s="787"/>
      <c r="E719" s="787"/>
      <c r="F719" s="787"/>
      <c r="G719" s="787"/>
      <c r="H719" s="787"/>
      <c r="I719" s="787"/>
      <c r="J719" s="787"/>
    </row>
    <row r="720" spans="2:10">
      <c r="B720" s="787"/>
      <c r="C720" s="787"/>
      <c r="D720" s="787"/>
      <c r="E720" s="787"/>
      <c r="F720" s="787"/>
      <c r="G720" s="787"/>
      <c r="H720" s="787"/>
      <c r="I720" s="787"/>
      <c r="J720" s="787"/>
    </row>
    <row r="721" spans="2:10">
      <c r="B721" s="787"/>
      <c r="C721" s="787"/>
      <c r="D721" s="787"/>
      <c r="E721" s="787"/>
      <c r="F721" s="787"/>
      <c r="G721" s="787"/>
      <c r="H721" s="787"/>
      <c r="I721" s="787"/>
      <c r="J721" s="787"/>
    </row>
    <row r="722" spans="2:10">
      <c r="B722" s="787"/>
      <c r="C722" s="787"/>
      <c r="D722" s="787"/>
      <c r="E722" s="787"/>
      <c r="F722" s="787"/>
      <c r="G722" s="787"/>
      <c r="H722" s="787"/>
      <c r="I722" s="787"/>
      <c r="J722" s="787"/>
    </row>
    <row r="723" spans="2:10">
      <c r="B723" s="787"/>
      <c r="C723" s="787"/>
      <c r="D723" s="787"/>
      <c r="E723" s="787"/>
      <c r="F723" s="787"/>
      <c r="G723" s="787"/>
      <c r="H723" s="787"/>
      <c r="I723" s="787"/>
      <c r="J723" s="787"/>
    </row>
    <row r="724" spans="2:10">
      <c r="B724" s="787"/>
      <c r="C724" s="787"/>
      <c r="D724" s="787"/>
      <c r="E724" s="787"/>
      <c r="F724" s="787"/>
      <c r="G724" s="787"/>
      <c r="H724" s="787"/>
      <c r="I724" s="787"/>
      <c r="J724" s="787"/>
    </row>
    <row r="725" spans="2:10">
      <c r="B725" s="787"/>
      <c r="C725" s="787"/>
      <c r="D725" s="787"/>
      <c r="E725" s="787"/>
      <c r="F725" s="787"/>
      <c r="G725" s="787"/>
      <c r="H725" s="787"/>
      <c r="I725" s="787"/>
      <c r="J725" s="787"/>
    </row>
    <row r="726" spans="2:10">
      <c r="B726" s="787"/>
      <c r="C726" s="787"/>
      <c r="D726" s="787"/>
      <c r="E726" s="787"/>
      <c r="F726" s="787"/>
      <c r="G726" s="787"/>
      <c r="H726" s="787"/>
      <c r="I726" s="787"/>
      <c r="J726" s="787"/>
    </row>
    <row r="727" spans="2:10">
      <c r="B727" s="787"/>
      <c r="C727" s="787"/>
      <c r="D727" s="787"/>
      <c r="E727" s="787"/>
      <c r="F727" s="787"/>
      <c r="G727" s="787"/>
      <c r="H727" s="787"/>
      <c r="I727" s="787"/>
      <c r="J727" s="787"/>
    </row>
    <row r="728" spans="2:10">
      <c r="B728" s="787"/>
      <c r="C728" s="787"/>
      <c r="D728" s="787"/>
      <c r="E728" s="787"/>
      <c r="F728" s="787"/>
      <c r="G728" s="787"/>
      <c r="H728" s="787"/>
      <c r="I728" s="787"/>
      <c r="J728" s="787"/>
    </row>
    <row r="729" spans="2:10">
      <c r="B729" s="787"/>
      <c r="C729" s="787"/>
      <c r="D729" s="787"/>
      <c r="E729" s="787"/>
      <c r="F729" s="787"/>
      <c r="G729" s="787"/>
      <c r="H729" s="787"/>
      <c r="I729" s="787"/>
      <c r="J729" s="787"/>
    </row>
    <row r="730" spans="2:10">
      <c r="B730" s="787"/>
      <c r="C730" s="787"/>
      <c r="D730" s="787"/>
      <c r="E730" s="787"/>
      <c r="F730" s="787"/>
      <c r="G730" s="787"/>
      <c r="H730" s="787"/>
      <c r="I730" s="787"/>
      <c r="J730" s="787"/>
    </row>
    <row r="731" spans="2:10">
      <c r="B731" s="787"/>
      <c r="C731" s="787"/>
      <c r="D731" s="787"/>
      <c r="E731" s="787"/>
      <c r="F731" s="787"/>
      <c r="G731" s="787"/>
      <c r="H731" s="787"/>
      <c r="I731" s="787"/>
      <c r="J731" s="787"/>
    </row>
    <row r="732" spans="2:10">
      <c r="B732" s="787"/>
      <c r="C732" s="787"/>
      <c r="D732" s="787"/>
      <c r="E732" s="787"/>
      <c r="F732" s="787"/>
      <c r="G732" s="787"/>
      <c r="H732" s="787"/>
      <c r="I732" s="787"/>
      <c r="J732" s="787"/>
    </row>
    <row r="733" spans="2:10">
      <c r="B733" s="787"/>
      <c r="C733" s="787"/>
      <c r="D733" s="787"/>
      <c r="E733" s="787"/>
      <c r="F733" s="787"/>
      <c r="G733" s="787"/>
      <c r="H733" s="787"/>
      <c r="I733" s="787"/>
      <c r="J733" s="787"/>
    </row>
    <row r="734" spans="2:10">
      <c r="B734" s="787"/>
      <c r="C734" s="787"/>
      <c r="D734" s="787"/>
      <c r="E734" s="787"/>
      <c r="F734" s="787"/>
      <c r="G734" s="787"/>
      <c r="H734" s="787"/>
      <c r="I734" s="787"/>
      <c r="J734" s="787"/>
    </row>
    <row r="735" spans="2:10">
      <c r="B735" s="787"/>
      <c r="C735" s="787"/>
      <c r="D735" s="787"/>
      <c r="E735" s="787"/>
      <c r="F735" s="787"/>
      <c r="G735" s="787"/>
      <c r="H735" s="787"/>
      <c r="I735" s="787"/>
      <c r="J735" s="787"/>
    </row>
    <row r="736" spans="2:10">
      <c r="B736" s="787"/>
      <c r="C736" s="787"/>
      <c r="D736" s="787"/>
      <c r="E736" s="787"/>
      <c r="F736" s="787"/>
      <c r="G736" s="787"/>
      <c r="H736" s="787"/>
      <c r="I736" s="787"/>
      <c r="J736" s="787"/>
    </row>
    <row r="737" spans="2:10">
      <c r="B737" s="787"/>
      <c r="C737" s="787"/>
      <c r="D737" s="787"/>
      <c r="E737" s="787"/>
      <c r="F737" s="787"/>
      <c r="G737" s="787"/>
      <c r="H737" s="787"/>
      <c r="I737" s="787"/>
      <c r="J737" s="787"/>
    </row>
    <row r="738" spans="2:10">
      <c r="B738" s="787"/>
      <c r="C738" s="787"/>
      <c r="D738" s="787"/>
      <c r="E738" s="787"/>
      <c r="F738" s="787"/>
      <c r="G738" s="787"/>
      <c r="H738" s="787"/>
      <c r="I738" s="787"/>
      <c r="J738" s="787"/>
    </row>
    <row r="739" spans="2:10">
      <c r="B739" s="787"/>
      <c r="C739" s="787"/>
      <c r="D739" s="787"/>
      <c r="E739" s="787"/>
      <c r="F739" s="787"/>
      <c r="G739" s="787"/>
      <c r="H739" s="787"/>
      <c r="I739" s="787"/>
      <c r="J739" s="787"/>
    </row>
    <row r="740" spans="2:10">
      <c r="B740" s="787"/>
      <c r="C740" s="787"/>
      <c r="D740" s="787"/>
      <c r="E740" s="787"/>
      <c r="F740" s="787"/>
      <c r="G740" s="787"/>
      <c r="H740" s="787"/>
      <c r="I740" s="787"/>
      <c r="J740" s="787"/>
    </row>
    <row r="741" spans="2:10">
      <c r="B741" s="787"/>
      <c r="C741" s="787"/>
      <c r="D741" s="787"/>
      <c r="E741" s="787"/>
      <c r="F741" s="787"/>
      <c r="G741" s="787"/>
      <c r="H741" s="787"/>
      <c r="I741" s="787"/>
      <c r="J741" s="787"/>
    </row>
    <row r="742" spans="2:10">
      <c r="B742" s="787"/>
      <c r="C742" s="787"/>
      <c r="D742" s="787"/>
      <c r="E742" s="787"/>
      <c r="F742" s="787"/>
      <c r="G742" s="787"/>
      <c r="H742" s="787"/>
      <c r="I742" s="787"/>
      <c r="J742" s="787"/>
    </row>
    <row r="743" spans="2:10">
      <c r="B743" s="787"/>
      <c r="C743" s="787"/>
      <c r="D743" s="787"/>
      <c r="E743" s="787"/>
      <c r="F743" s="787"/>
      <c r="G743" s="787"/>
      <c r="H743" s="787"/>
      <c r="I743" s="787"/>
      <c r="J743" s="787"/>
    </row>
    <row r="744" spans="2:10">
      <c r="B744" s="787"/>
      <c r="C744" s="787"/>
      <c r="D744" s="787"/>
      <c r="E744" s="787"/>
      <c r="F744" s="787"/>
      <c r="G744" s="787"/>
      <c r="H744" s="787"/>
      <c r="I744" s="787"/>
      <c r="J744" s="787"/>
    </row>
    <row r="745" spans="2:10">
      <c r="B745" s="787"/>
      <c r="C745" s="787"/>
      <c r="D745" s="787"/>
      <c r="E745" s="787"/>
      <c r="F745" s="787"/>
      <c r="G745" s="787"/>
      <c r="H745" s="787"/>
      <c r="I745" s="787"/>
      <c r="J745" s="787"/>
    </row>
    <row r="746" spans="2:10">
      <c r="B746" s="787"/>
      <c r="C746" s="787"/>
      <c r="D746" s="787"/>
      <c r="E746" s="787"/>
      <c r="F746" s="787"/>
      <c r="G746" s="787"/>
      <c r="H746" s="787"/>
      <c r="I746" s="787"/>
      <c r="J746" s="787"/>
    </row>
    <row r="747" spans="2:10">
      <c r="B747" s="787"/>
      <c r="C747" s="787"/>
      <c r="D747" s="787"/>
      <c r="E747" s="787"/>
      <c r="F747" s="787"/>
      <c r="G747" s="787"/>
      <c r="H747" s="787"/>
      <c r="I747" s="787"/>
      <c r="J747" s="787"/>
    </row>
    <row r="748" spans="2:10">
      <c r="B748" s="787"/>
      <c r="C748" s="787"/>
      <c r="D748" s="787"/>
      <c r="E748" s="787"/>
      <c r="F748" s="787"/>
      <c r="G748" s="787"/>
      <c r="H748" s="787"/>
      <c r="I748" s="787"/>
      <c r="J748" s="787"/>
    </row>
    <row r="749" spans="2:10">
      <c r="B749" s="787"/>
      <c r="C749" s="787"/>
      <c r="D749" s="787"/>
      <c r="E749" s="787"/>
      <c r="F749" s="787"/>
      <c r="G749" s="787"/>
      <c r="H749" s="787"/>
      <c r="I749" s="787"/>
      <c r="J749" s="787"/>
    </row>
    <row r="750" spans="2:10">
      <c r="B750" s="787"/>
      <c r="C750" s="787"/>
      <c r="D750" s="787"/>
      <c r="E750" s="787"/>
      <c r="F750" s="787"/>
      <c r="G750" s="787"/>
      <c r="H750" s="787"/>
      <c r="I750" s="787"/>
      <c r="J750" s="787"/>
    </row>
    <row r="751" spans="2:10">
      <c r="B751" s="787"/>
      <c r="C751" s="787"/>
      <c r="D751" s="787"/>
      <c r="E751" s="787"/>
      <c r="F751" s="787"/>
      <c r="G751" s="787"/>
      <c r="H751" s="787"/>
      <c r="I751" s="787"/>
      <c r="J751" s="787"/>
    </row>
    <row r="752" spans="2:10">
      <c r="B752" s="787"/>
      <c r="C752" s="787"/>
      <c r="D752" s="787"/>
      <c r="E752" s="787"/>
      <c r="F752" s="787"/>
      <c r="G752" s="787"/>
      <c r="H752" s="787"/>
      <c r="I752" s="787"/>
      <c r="J752" s="787"/>
    </row>
    <row r="753" spans="2:10">
      <c r="B753" s="787"/>
      <c r="C753" s="787"/>
      <c r="D753" s="787"/>
      <c r="E753" s="787"/>
      <c r="F753" s="787"/>
      <c r="G753" s="787"/>
      <c r="H753" s="787"/>
      <c r="I753" s="787"/>
      <c r="J753" s="787"/>
    </row>
    <row r="754" spans="2:10">
      <c r="B754" s="787"/>
      <c r="C754" s="787"/>
      <c r="D754" s="787"/>
      <c r="E754" s="787"/>
      <c r="F754" s="787"/>
      <c r="G754" s="787"/>
      <c r="H754" s="787"/>
      <c r="I754" s="787"/>
      <c r="J754" s="787"/>
    </row>
    <row r="755" spans="2:10">
      <c r="B755" s="787"/>
      <c r="C755" s="787"/>
      <c r="D755" s="787"/>
      <c r="E755" s="787"/>
      <c r="F755" s="787"/>
      <c r="G755" s="787"/>
      <c r="H755" s="787"/>
      <c r="I755" s="787"/>
      <c r="J755" s="787"/>
    </row>
    <row r="756" spans="2:10">
      <c r="B756" s="787"/>
      <c r="C756" s="787"/>
      <c r="D756" s="787"/>
      <c r="E756" s="787"/>
      <c r="F756" s="787"/>
      <c r="G756" s="787"/>
      <c r="H756" s="787"/>
      <c r="I756" s="787"/>
      <c r="J756" s="787"/>
    </row>
    <row r="757" spans="2:10">
      <c r="B757" s="787"/>
      <c r="C757" s="787"/>
      <c r="D757" s="787"/>
      <c r="E757" s="787"/>
      <c r="F757" s="787"/>
      <c r="G757" s="787"/>
      <c r="H757" s="787"/>
      <c r="I757" s="787"/>
      <c r="J757" s="787"/>
    </row>
    <row r="758" spans="2:10">
      <c r="B758" s="787"/>
      <c r="C758" s="787"/>
      <c r="D758" s="787"/>
      <c r="E758" s="787"/>
      <c r="F758" s="787"/>
      <c r="G758" s="787"/>
      <c r="H758" s="787"/>
      <c r="I758" s="787"/>
      <c r="J758" s="787"/>
    </row>
    <row r="759" spans="2:10">
      <c r="B759" s="787"/>
      <c r="C759" s="787"/>
      <c r="D759" s="787"/>
      <c r="E759" s="787"/>
      <c r="F759" s="787"/>
      <c r="G759" s="787"/>
      <c r="H759" s="787"/>
      <c r="I759" s="787"/>
      <c r="J759" s="787"/>
    </row>
    <row r="760" spans="2:10">
      <c r="B760" s="787"/>
      <c r="C760" s="787"/>
      <c r="D760" s="787"/>
      <c r="E760" s="787"/>
      <c r="F760" s="787"/>
      <c r="G760" s="787"/>
      <c r="H760" s="787"/>
      <c r="I760" s="787"/>
      <c r="J760" s="787"/>
    </row>
    <row r="761" spans="2:10">
      <c r="B761" s="787"/>
      <c r="C761" s="787"/>
      <c r="D761" s="787"/>
      <c r="E761" s="787"/>
      <c r="F761" s="787"/>
      <c r="G761" s="787"/>
      <c r="H761" s="787"/>
      <c r="I761" s="787"/>
      <c r="J761" s="787"/>
    </row>
    <row r="762" spans="2:10">
      <c r="B762" s="787"/>
      <c r="C762" s="787"/>
      <c r="D762" s="787"/>
      <c r="E762" s="787"/>
      <c r="F762" s="787"/>
      <c r="G762" s="787"/>
      <c r="H762" s="787"/>
      <c r="I762" s="787"/>
      <c r="J762" s="787"/>
    </row>
    <row r="763" spans="2:10">
      <c r="B763" s="787"/>
      <c r="C763" s="787"/>
      <c r="D763" s="787"/>
      <c r="E763" s="787"/>
      <c r="F763" s="787"/>
      <c r="G763" s="787"/>
      <c r="H763" s="787"/>
      <c r="I763" s="787"/>
      <c r="J763" s="787"/>
    </row>
    <row r="764" spans="2:10">
      <c r="B764" s="787"/>
      <c r="C764" s="787"/>
      <c r="D764" s="787"/>
      <c r="E764" s="787"/>
      <c r="F764" s="787"/>
      <c r="G764" s="787"/>
      <c r="H764" s="787"/>
      <c r="I764" s="787"/>
      <c r="J764" s="787"/>
    </row>
    <row r="765" spans="2:10">
      <c r="B765" s="787"/>
      <c r="C765" s="787"/>
      <c r="D765" s="787"/>
      <c r="E765" s="787"/>
      <c r="F765" s="787"/>
      <c r="G765" s="787"/>
      <c r="H765" s="787"/>
      <c r="I765" s="787"/>
      <c r="J765" s="787"/>
    </row>
    <row r="766" spans="2:10">
      <c r="B766" s="787"/>
      <c r="C766" s="787"/>
      <c r="D766" s="787"/>
      <c r="E766" s="787"/>
      <c r="F766" s="787"/>
      <c r="G766" s="787"/>
      <c r="H766" s="787"/>
      <c r="I766" s="787"/>
      <c r="J766" s="787"/>
    </row>
    <row r="767" spans="2:10">
      <c r="B767" s="787"/>
      <c r="C767" s="787"/>
      <c r="D767" s="787"/>
      <c r="E767" s="787"/>
      <c r="F767" s="787"/>
      <c r="G767" s="787"/>
      <c r="H767" s="787"/>
      <c r="I767" s="787"/>
      <c r="J767" s="787"/>
    </row>
    <row r="768" spans="2:10">
      <c r="B768" s="787"/>
      <c r="C768" s="787"/>
      <c r="D768" s="787"/>
      <c r="E768" s="787"/>
      <c r="F768" s="787"/>
      <c r="G768" s="787"/>
      <c r="H768" s="787"/>
      <c r="I768" s="787"/>
      <c r="J768" s="787"/>
    </row>
    <row r="769" spans="2:10">
      <c r="B769" s="787"/>
      <c r="C769" s="787"/>
      <c r="D769" s="787"/>
      <c r="E769" s="787"/>
      <c r="F769" s="787"/>
      <c r="G769" s="787"/>
      <c r="H769" s="787"/>
      <c r="I769" s="787"/>
      <c r="J769" s="787"/>
    </row>
    <row r="770" spans="2:10">
      <c r="B770" s="787"/>
      <c r="C770" s="787"/>
      <c r="D770" s="787"/>
      <c r="E770" s="787"/>
      <c r="F770" s="787"/>
      <c r="G770" s="787"/>
      <c r="H770" s="787"/>
      <c r="I770" s="787"/>
      <c r="J770" s="787"/>
    </row>
    <row r="771" spans="2:10">
      <c r="B771" s="787"/>
      <c r="C771" s="787"/>
      <c r="D771" s="787"/>
      <c r="E771" s="787"/>
      <c r="F771" s="787"/>
      <c r="G771" s="787"/>
      <c r="H771" s="787"/>
      <c r="I771" s="787"/>
      <c r="J771" s="787"/>
    </row>
    <row r="772" spans="2:10">
      <c r="B772" s="787"/>
      <c r="C772" s="787"/>
      <c r="D772" s="787"/>
      <c r="E772" s="787"/>
      <c r="F772" s="787"/>
      <c r="G772" s="787"/>
      <c r="H772" s="787"/>
      <c r="I772" s="787"/>
      <c r="J772" s="787"/>
    </row>
    <row r="773" spans="2:10">
      <c r="B773" s="787"/>
      <c r="C773" s="787"/>
      <c r="D773" s="787"/>
      <c r="E773" s="787"/>
      <c r="F773" s="787"/>
      <c r="G773" s="787"/>
      <c r="H773" s="787"/>
      <c r="I773" s="787"/>
      <c r="J773" s="787"/>
    </row>
    <row r="774" spans="2:10">
      <c r="B774" s="787"/>
      <c r="C774" s="787"/>
      <c r="D774" s="787"/>
      <c r="E774" s="787"/>
      <c r="F774" s="787"/>
      <c r="G774" s="787"/>
      <c r="H774" s="787"/>
      <c r="I774" s="787"/>
      <c r="J774" s="787"/>
    </row>
    <row r="775" spans="2:10">
      <c r="B775" s="787"/>
      <c r="C775" s="787"/>
      <c r="D775" s="787"/>
      <c r="E775" s="787"/>
      <c r="F775" s="787"/>
      <c r="G775" s="787"/>
      <c r="H775" s="787"/>
      <c r="I775" s="787"/>
      <c r="J775" s="787"/>
    </row>
    <row r="776" spans="2:10">
      <c r="B776" s="787"/>
      <c r="C776" s="787"/>
      <c r="D776" s="787"/>
      <c r="E776" s="787"/>
      <c r="F776" s="787"/>
      <c r="G776" s="787"/>
      <c r="H776" s="787"/>
      <c r="I776" s="787"/>
      <c r="J776" s="787"/>
    </row>
    <row r="777" spans="2:10">
      <c r="B777" s="787"/>
      <c r="C777" s="787"/>
      <c r="D777" s="787"/>
      <c r="E777" s="787"/>
      <c r="F777" s="787"/>
      <c r="G777" s="787"/>
      <c r="H777" s="787"/>
      <c r="I777" s="787"/>
      <c r="J777" s="787"/>
    </row>
    <row r="778" spans="2:10">
      <c r="B778" s="787"/>
      <c r="C778" s="787"/>
      <c r="D778" s="787"/>
      <c r="E778" s="787"/>
      <c r="F778" s="787"/>
      <c r="G778" s="787"/>
      <c r="H778" s="787"/>
      <c r="I778" s="787"/>
      <c r="J778" s="787"/>
    </row>
    <row r="779" spans="2:10">
      <c r="B779" s="787"/>
      <c r="C779" s="787"/>
      <c r="D779" s="787"/>
      <c r="E779" s="787"/>
      <c r="F779" s="787"/>
      <c r="G779" s="787"/>
      <c r="H779" s="787"/>
      <c r="I779" s="787"/>
      <c r="J779" s="787"/>
    </row>
    <row r="780" spans="2:10">
      <c r="B780" s="787"/>
      <c r="C780" s="787"/>
      <c r="D780" s="787"/>
      <c r="E780" s="787"/>
      <c r="F780" s="787"/>
      <c r="G780" s="787"/>
      <c r="H780" s="787"/>
      <c r="I780" s="787"/>
      <c r="J780" s="787"/>
    </row>
    <row r="781" spans="2:10">
      <c r="B781" s="787"/>
      <c r="C781" s="787"/>
      <c r="D781" s="787"/>
      <c r="E781" s="787"/>
      <c r="F781" s="787"/>
      <c r="G781" s="787"/>
      <c r="H781" s="787"/>
      <c r="I781" s="787"/>
      <c r="J781" s="787"/>
    </row>
    <row r="782" spans="2:10">
      <c r="B782" s="787"/>
      <c r="C782" s="787"/>
      <c r="D782" s="787"/>
      <c r="E782" s="787"/>
      <c r="F782" s="787"/>
      <c r="G782" s="787"/>
      <c r="H782" s="787"/>
      <c r="I782" s="787"/>
      <c r="J782" s="787"/>
    </row>
    <row r="783" spans="2:10">
      <c r="B783" s="787"/>
      <c r="C783" s="787"/>
      <c r="D783" s="787"/>
      <c r="E783" s="787"/>
      <c r="F783" s="787"/>
      <c r="G783" s="787"/>
      <c r="H783" s="787"/>
      <c r="I783" s="787"/>
      <c r="J783" s="787"/>
    </row>
    <row r="784" spans="2:10">
      <c r="B784" s="787"/>
      <c r="C784" s="787"/>
      <c r="D784" s="787"/>
      <c r="E784" s="787"/>
      <c r="F784" s="787"/>
      <c r="G784" s="787"/>
      <c r="H784" s="787"/>
      <c r="I784" s="787"/>
      <c r="J784" s="787"/>
    </row>
    <row r="785" spans="2:10">
      <c r="B785" s="787"/>
      <c r="C785" s="787"/>
      <c r="D785" s="787"/>
      <c r="E785" s="787"/>
      <c r="F785" s="787"/>
      <c r="G785" s="787"/>
      <c r="H785" s="787"/>
      <c r="I785" s="787"/>
      <c r="J785" s="787"/>
    </row>
    <row r="786" spans="2:10">
      <c r="B786" s="787"/>
      <c r="C786" s="787"/>
      <c r="D786" s="787"/>
      <c r="E786" s="787"/>
      <c r="F786" s="787"/>
      <c r="G786" s="787"/>
      <c r="H786" s="787"/>
      <c r="I786" s="787"/>
      <c r="J786" s="787"/>
    </row>
    <row r="787" spans="2:10">
      <c r="B787" s="787"/>
      <c r="C787" s="787"/>
      <c r="D787" s="787"/>
      <c r="E787" s="787"/>
      <c r="F787" s="787"/>
      <c r="G787" s="787"/>
      <c r="H787" s="787"/>
      <c r="I787" s="787"/>
      <c r="J787" s="787"/>
    </row>
    <row r="788" spans="2:10">
      <c r="B788" s="787"/>
      <c r="C788" s="787"/>
      <c r="D788" s="787"/>
      <c r="E788" s="787"/>
      <c r="F788" s="787"/>
      <c r="G788" s="787"/>
      <c r="H788" s="787"/>
      <c r="I788" s="787"/>
      <c r="J788" s="787"/>
    </row>
    <row r="789" spans="2:10">
      <c r="B789" s="787"/>
      <c r="C789" s="787"/>
      <c r="D789" s="787"/>
      <c r="E789" s="787"/>
      <c r="F789" s="787"/>
      <c r="G789" s="787"/>
      <c r="H789" s="787"/>
      <c r="I789" s="787"/>
      <c r="J789" s="787"/>
    </row>
    <row r="790" spans="2:10">
      <c r="B790" s="787"/>
      <c r="C790" s="787"/>
      <c r="D790" s="787"/>
      <c r="E790" s="787"/>
      <c r="F790" s="787"/>
      <c r="G790" s="787"/>
      <c r="H790" s="787"/>
      <c r="I790" s="787"/>
      <c r="J790" s="787"/>
    </row>
    <row r="791" spans="2:10">
      <c r="B791" s="787"/>
      <c r="C791" s="787"/>
      <c r="D791" s="787"/>
      <c r="E791" s="787"/>
      <c r="F791" s="787"/>
      <c r="G791" s="787"/>
      <c r="H791" s="787"/>
      <c r="I791" s="787"/>
      <c r="J791" s="787"/>
    </row>
    <row r="792" spans="2:10">
      <c r="B792" s="787"/>
      <c r="C792" s="787"/>
      <c r="D792" s="787"/>
      <c r="E792" s="787"/>
      <c r="F792" s="787"/>
      <c r="G792" s="787"/>
      <c r="H792" s="787"/>
      <c r="I792" s="787"/>
      <c r="J792" s="787"/>
    </row>
    <row r="793" spans="2:10">
      <c r="B793" s="787"/>
      <c r="C793" s="787"/>
      <c r="D793" s="787"/>
      <c r="E793" s="787"/>
      <c r="F793" s="787"/>
      <c r="G793" s="787"/>
      <c r="H793" s="787"/>
      <c r="I793" s="787"/>
      <c r="J793" s="787"/>
    </row>
    <row r="794" spans="2:10">
      <c r="B794" s="787"/>
      <c r="C794" s="787"/>
      <c r="D794" s="787"/>
      <c r="E794" s="787"/>
      <c r="F794" s="787"/>
      <c r="G794" s="787"/>
      <c r="H794" s="787"/>
      <c r="I794" s="787"/>
      <c r="J794" s="787"/>
    </row>
    <row r="795" spans="2:10">
      <c r="B795" s="787"/>
      <c r="C795" s="787"/>
      <c r="D795" s="787"/>
      <c r="E795" s="787"/>
      <c r="F795" s="787"/>
      <c r="G795" s="787"/>
      <c r="H795" s="787"/>
      <c r="I795" s="787"/>
      <c r="J795" s="787"/>
    </row>
    <row r="796" spans="2:10">
      <c r="B796" s="787"/>
      <c r="C796" s="787"/>
      <c r="D796" s="787"/>
      <c r="E796" s="787"/>
      <c r="F796" s="787"/>
      <c r="G796" s="787"/>
      <c r="H796" s="787"/>
      <c r="I796" s="787"/>
      <c r="J796" s="787"/>
    </row>
    <row r="797" spans="2:10">
      <c r="B797" s="787"/>
      <c r="C797" s="787"/>
      <c r="D797" s="787"/>
      <c r="E797" s="787"/>
      <c r="F797" s="787"/>
      <c r="G797" s="787"/>
      <c r="H797" s="787"/>
      <c r="I797" s="787"/>
      <c r="J797" s="787"/>
    </row>
    <row r="798" spans="2:10">
      <c r="B798" s="787"/>
      <c r="C798" s="787"/>
      <c r="D798" s="787"/>
      <c r="E798" s="787"/>
      <c r="F798" s="787"/>
      <c r="G798" s="787"/>
      <c r="H798" s="787"/>
      <c r="I798" s="787"/>
      <c r="J798" s="787"/>
    </row>
    <row r="799" spans="2:10">
      <c r="B799" s="787"/>
      <c r="C799" s="787"/>
      <c r="D799" s="787"/>
      <c r="E799" s="787"/>
      <c r="F799" s="787"/>
      <c r="G799" s="787"/>
      <c r="H799" s="787"/>
      <c r="I799" s="787"/>
      <c r="J799" s="787"/>
    </row>
    <row r="800" spans="2:10">
      <c r="B800" s="787"/>
      <c r="C800" s="787"/>
      <c r="D800" s="787"/>
      <c r="E800" s="787"/>
      <c r="F800" s="787"/>
      <c r="G800" s="787"/>
      <c r="H800" s="787"/>
      <c r="I800" s="787"/>
      <c r="J800" s="787"/>
    </row>
    <row r="801" spans="2:10">
      <c r="B801" s="787"/>
      <c r="C801" s="787"/>
      <c r="D801" s="787"/>
      <c r="E801" s="787"/>
      <c r="F801" s="787"/>
      <c r="G801" s="787"/>
      <c r="H801" s="787"/>
      <c r="I801" s="787"/>
      <c r="J801" s="787"/>
    </row>
    <row r="802" spans="2:10">
      <c r="B802" s="787"/>
      <c r="C802" s="787"/>
      <c r="D802" s="787"/>
      <c r="E802" s="787"/>
      <c r="F802" s="787"/>
      <c r="G802" s="787"/>
      <c r="H802" s="787"/>
      <c r="I802" s="787"/>
      <c r="J802" s="787"/>
    </row>
    <row r="803" spans="2:10">
      <c r="B803" s="787"/>
      <c r="C803" s="787"/>
      <c r="D803" s="787"/>
      <c r="E803" s="787"/>
      <c r="F803" s="787"/>
      <c r="G803" s="787"/>
      <c r="H803" s="787"/>
      <c r="I803" s="787"/>
      <c r="J803" s="787"/>
    </row>
    <row r="804" spans="2:10">
      <c r="B804" s="787"/>
      <c r="C804" s="787"/>
      <c r="D804" s="787"/>
      <c r="E804" s="787"/>
      <c r="F804" s="787"/>
      <c r="G804" s="787"/>
      <c r="H804" s="787"/>
      <c r="I804" s="787"/>
      <c r="J804" s="787"/>
    </row>
    <row r="805" spans="2:10">
      <c r="B805" s="787"/>
      <c r="C805" s="787"/>
      <c r="D805" s="787"/>
      <c r="E805" s="787"/>
      <c r="F805" s="787"/>
      <c r="G805" s="787"/>
      <c r="H805" s="787"/>
      <c r="I805" s="787"/>
      <c r="J805" s="787"/>
    </row>
    <row r="806" spans="2:10">
      <c r="B806" s="787"/>
      <c r="C806" s="787"/>
      <c r="D806" s="787"/>
      <c r="E806" s="787"/>
      <c r="F806" s="787"/>
      <c r="G806" s="787"/>
      <c r="H806" s="787"/>
      <c r="I806" s="787"/>
      <c r="J806" s="787"/>
    </row>
    <row r="807" spans="2:10">
      <c r="B807" s="787"/>
      <c r="C807" s="787"/>
      <c r="D807" s="787"/>
      <c r="E807" s="787"/>
      <c r="F807" s="787"/>
      <c r="G807" s="787"/>
      <c r="H807" s="787"/>
      <c r="I807" s="787"/>
      <c r="J807" s="787"/>
    </row>
    <row r="808" spans="2:10">
      <c r="B808" s="787"/>
      <c r="C808" s="787"/>
      <c r="D808" s="787"/>
      <c r="E808" s="787"/>
      <c r="F808" s="787"/>
      <c r="G808" s="787"/>
      <c r="H808" s="787"/>
      <c r="I808" s="787"/>
      <c r="J808" s="787"/>
    </row>
    <row r="809" spans="2:10">
      <c r="B809" s="787"/>
      <c r="C809" s="787"/>
      <c r="D809" s="787"/>
      <c r="E809" s="787"/>
      <c r="F809" s="787"/>
      <c r="G809" s="787"/>
      <c r="H809" s="787"/>
      <c r="I809" s="787"/>
      <c r="J809" s="787"/>
    </row>
    <row r="810" spans="2:10">
      <c r="B810" s="787"/>
      <c r="C810" s="787"/>
      <c r="D810" s="787"/>
      <c r="E810" s="787"/>
      <c r="F810" s="787"/>
      <c r="G810" s="787"/>
      <c r="H810" s="787"/>
      <c r="I810" s="787"/>
      <c r="J810" s="787"/>
    </row>
    <row r="811" spans="2:10">
      <c r="B811" s="787"/>
      <c r="C811" s="787"/>
      <c r="D811" s="787"/>
      <c r="E811" s="787"/>
      <c r="F811" s="787"/>
      <c r="G811" s="787"/>
      <c r="H811" s="787"/>
      <c r="I811" s="787"/>
      <c r="J811" s="787"/>
    </row>
    <row r="812" spans="2:10">
      <c r="B812" s="787"/>
      <c r="C812" s="787"/>
      <c r="D812" s="787"/>
      <c r="E812" s="787"/>
      <c r="F812" s="787"/>
      <c r="G812" s="787"/>
      <c r="H812" s="787"/>
      <c r="I812" s="787"/>
      <c r="J812" s="787"/>
    </row>
    <row r="813" spans="2:10">
      <c r="B813" s="787"/>
      <c r="C813" s="787"/>
      <c r="D813" s="787"/>
      <c r="E813" s="787"/>
      <c r="F813" s="787"/>
      <c r="G813" s="787"/>
      <c r="H813" s="787"/>
      <c r="I813" s="787"/>
      <c r="J813" s="787"/>
    </row>
    <row r="814" spans="2:10">
      <c r="B814" s="787"/>
      <c r="C814" s="787"/>
      <c r="D814" s="787"/>
      <c r="E814" s="787"/>
      <c r="F814" s="787"/>
      <c r="G814" s="787"/>
      <c r="H814" s="787"/>
      <c r="I814" s="787"/>
      <c r="J814" s="787"/>
    </row>
    <row r="815" spans="2:10">
      <c r="B815" s="787"/>
      <c r="C815" s="787"/>
      <c r="D815" s="787"/>
      <c r="E815" s="787"/>
      <c r="F815" s="787"/>
      <c r="G815" s="787"/>
      <c r="H815" s="787"/>
      <c r="I815" s="787"/>
      <c r="J815" s="787"/>
    </row>
    <row r="816" spans="2:10">
      <c r="B816" s="787"/>
      <c r="C816" s="787"/>
      <c r="D816" s="787"/>
      <c r="E816" s="787"/>
      <c r="F816" s="787"/>
      <c r="G816" s="787"/>
      <c r="H816" s="787"/>
      <c r="I816" s="787"/>
      <c r="J816" s="787"/>
    </row>
    <row r="817" spans="2:10">
      <c r="B817" s="787"/>
      <c r="C817" s="787"/>
      <c r="D817" s="787"/>
      <c r="E817" s="787"/>
      <c r="F817" s="787"/>
      <c r="G817" s="787"/>
      <c r="H817" s="787"/>
      <c r="I817" s="787"/>
      <c r="J817" s="787"/>
    </row>
    <row r="818" spans="2:10">
      <c r="B818" s="787"/>
      <c r="C818" s="787"/>
      <c r="D818" s="787"/>
      <c r="E818" s="787"/>
      <c r="F818" s="787"/>
      <c r="G818" s="787"/>
      <c r="H818" s="787"/>
      <c r="I818" s="787"/>
      <c r="J818" s="787"/>
    </row>
    <row r="819" spans="2:10">
      <c r="B819" s="787"/>
      <c r="C819" s="787"/>
      <c r="D819" s="787"/>
      <c r="E819" s="787"/>
      <c r="F819" s="787"/>
      <c r="G819" s="787"/>
      <c r="H819" s="787"/>
      <c r="I819" s="787"/>
      <c r="J819" s="787"/>
    </row>
    <row r="820" spans="2:10">
      <c r="B820" s="787"/>
      <c r="C820" s="787"/>
      <c r="D820" s="787"/>
      <c r="E820" s="787"/>
      <c r="F820" s="787"/>
      <c r="G820" s="787"/>
      <c r="H820" s="787"/>
      <c r="I820" s="787"/>
      <c r="J820" s="787"/>
    </row>
    <row r="821" spans="2:10">
      <c r="B821" s="787"/>
      <c r="C821" s="787"/>
      <c r="D821" s="787"/>
      <c r="E821" s="787"/>
      <c r="F821" s="787"/>
      <c r="G821" s="787"/>
      <c r="H821" s="787"/>
      <c r="I821" s="787"/>
      <c r="J821" s="787"/>
    </row>
    <row r="822" spans="2:10">
      <c r="B822" s="787"/>
      <c r="C822" s="787"/>
      <c r="D822" s="787"/>
      <c r="E822" s="787"/>
      <c r="F822" s="787"/>
      <c r="G822" s="787"/>
      <c r="H822" s="787"/>
      <c r="I822" s="787"/>
      <c r="J822" s="787"/>
    </row>
    <row r="823" spans="2:10">
      <c r="B823" s="787"/>
      <c r="C823" s="787"/>
      <c r="D823" s="787"/>
      <c r="E823" s="787"/>
      <c r="F823" s="787"/>
      <c r="G823" s="787"/>
      <c r="H823" s="787"/>
      <c r="I823" s="787"/>
      <c r="J823" s="787"/>
    </row>
    <row r="824" spans="2:10">
      <c r="B824" s="787"/>
      <c r="C824" s="787"/>
      <c r="D824" s="787"/>
      <c r="E824" s="787"/>
      <c r="F824" s="787"/>
      <c r="G824" s="787"/>
      <c r="H824" s="787"/>
      <c r="I824" s="787"/>
      <c r="J824" s="787"/>
    </row>
    <row r="825" spans="2:10">
      <c r="B825" s="787"/>
      <c r="C825" s="787"/>
      <c r="D825" s="787"/>
      <c r="E825" s="787"/>
      <c r="F825" s="787"/>
      <c r="G825" s="787"/>
      <c r="H825" s="787"/>
      <c r="I825" s="787"/>
      <c r="J825" s="787"/>
    </row>
    <row r="826" spans="2:10">
      <c r="B826" s="787"/>
      <c r="C826" s="787"/>
      <c r="D826" s="787"/>
      <c r="E826" s="787"/>
      <c r="F826" s="787"/>
      <c r="G826" s="787"/>
      <c r="H826" s="787"/>
      <c r="I826" s="787"/>
      <c r="J826" s="787"/>
    </row>
    <row r="827" spans="2:10">
      <c r="B827" s="787"/>
      <c r="C827" s="787"/>
      <c r="D827" s="787"/>
      <c r="E827" s="787"/>
      <c r="F827" s="787"/>
      <c r="G827" s="787"/>
      <c r="H827" s="787"/>
      <c r="I827" s="787"/>
      <c r="J827" s="787"/>
    </row>
    <row r="828" spans="2:10">
      <c r="B828" s="787"/>
      <c r="C828" s="787"/>
      <c r="D828" s="787"/>
      <c r="E828" s="787"/>
      <c r="F828" s="787"/>
      <c r="G828" s="787"/>
      <c r="H828" s="787"/>
      <c r="I828" s="787"/>
      <c r="J828" s="787"/>
    </row>
    <row r="829" spans="2:10">
      <c r="B829" s="787"/>
      <c r="C829" s="787"/>
      <c r="D829" s="787"/>
      <c r="E829" s="787"/>
      <c r="F829" s="787"/>
      <c r="G829" s="787"/>
      <c r="H829" s="787"/>
      <c r="I829" s="787"/>
      <c r="J829" s="787"/>
    </row>
    <row r="830" spans="2:10">
      <c r="B830" s="787"/>
      <c r="C830" s="787"/>
      <c r="D830" s="787"/>
      <c r="E830" s="787"/>
      <c r="F830" s="787"/>
      <c r="G830" s="787"/>
      <c r="H830" s="787"/>
      <c r="I830" s="787"/>
      <c r="J830" s="787"/>
    </row>
    <row r="831" spans="2:10">
      <c r="B831" s="787"/>
      <c r="C831" s="787"/>
      <c r="D831" s="787"/>
      <c r="E831" s="787"/>
      <c r="F831" s="787"/>
      <c r="G831" s="787"/>
      <c r="H831" s="787"/>
      <c r="I831" s="787"/>
      <c r="J831" s="787"/>
    </row>
    <row r="832" spans="2:10">
      <c r="B832" s="787"/>
      <c r="C832" s="787"/>
      <c r="D832" s="787"/>
      <c r="E832" s="787"/>
      <c r="F832" s="787"/>
      <c r="G832" s="787"/>
      <c r="H832" s="787"/>
      <c r="I832" s="787"/>
      <c r="J832" s="787"/>
    </row>
    <row r="833" spans="2:10">
      <c r="B833" s="787"/>
      <c r="C833" s="787"/>
      <c r="D833" s="787"/>
      <c r="E833" s="787"/>
      <c r="F833" s="787"/>
      <c r="G833" s="787"/>
      <c r="H833" s="787"/>
      <c r="I833" s="787"/>
      <c r="J833" s="787"/>
    </row>
    <row r="834" spans="2:10">
      <c r="B834" s="787"/>
      <c r="C834" s="787"/>
      <c r="D834" s="787"/>
      <c r="E834" s="787"/>
      <c r="F834" s="787"/>
      <c r="G834" s="787"/>
      <c r="H834" s="787"/>
      <c r="I834" s="787"/>
      <c r="J834" s="787"/>
    </row>
    <row r="835" spans="2:10">
      <c r="B835" s="787"/>
      <c r="C835" s="787"/>
      <c r="D835" s="787"/>
      <c r="E835" s="787"/>
      <c r="F835" s="787"/>
      <c r="G835" s="787"/>
      <c r="H835" s="787"/>
      <c r="I835" s="787"/>
      <c r="J835" s="787"/>
    </row>
    <row r="836" spans="2:10">
      <c r="B836" s="787"/>
      <c r="C836" s="787"/>
      <c r="D836" s="787"/>
      <c r="E836" s="787"/>
      <c r="F836" s="787"/>
      <c r="G836" s="787"/>
      <c r="H836" s="787"/>
      <c r="I836" s="787"/>
      <c r="J836" s="787"/>
    </row>
    <row r="837" spans="2:10">
      <c r="B837" s="787"/>
      <c r="C837" s="787"/>
      <c r="D837" s="787"/>
      <c r="E837" s="787"/>
      <c r="F837" s="787"/>
      <c r="G837" s="787"/>
      <c r="H837" s="787"/>
      <c r="I837" s="787"/>
      <c r="J837" s="787"/>
    </row>
    <row r="838" spans="2:10">
      <c r="B838" s="787"/>
      <c r="C838" s="787"/>
      <c r="D838" s="787"/>
      <c r="E838" s="787"/>
      <c r="F838" s="787"/>
      <c r="G838" s="787"/>
      <c r="H838" s="787"/>
      <c r="I838" s="787"/>
      <c r="J838" s="787"/>
    </row>
    <row r="839" spans="2:10">
      <c r="B839" s="787"/>
      <c r="C839" s="787"/>
      <c r="D839" s="787"/>
      <c r="E839" s="787"/>
      <c r="F839" s="787"/>
      <c r="G839" s="787"/>
      <c r="H839" s="787"/>
      <c r="I839" s="787"/>
      <c r="J839" s="787"/>
    </row>
    <row r="840" spans="2:10">
      <c r="B840" s="787"/>
      <c r="C840" s="787"/>
      <c r="D840" s="787"/>
      <c r="E840" s="787"/>
      <c r="F840" s="787"/>
      <c r="G840" s="787"/>
      <c r="H840" s="787"/>
      <c r="I840" s="787"/>
      <c r="J840" s="787"/>
    </row>
    <row r="841" spans="2:10">
      <c r="B841" s="787"/>
      <c r="C841" s="787"/>
      <c r="D841" s="787"/>
      <c r="E841" s="787"/>
      <c r="F841" s="787"/>
      <c r="G841" s="787"/>
      <c r="H841" s="787"/>
      <c r="I841" s="787"/>
      <c r="J841" s="787"/>
    </row>
    <row r="842" spans="2:10">
      <c r="B842" s="787"/>
      <c r="C842" s="787"/>
      <c r="D842" s="787"/>
      <c r="E842" s="787"/>
      <c r="F842" s="787"/>
      <c r="G842" s="787"/>
      <c r="H842" s="787"/>
      <c r="I842" s="787"/>
      <c r="J842" s="787"/>
    </row>
    <row r="843" spans="2:10">
      <c r="B843" s="787"/>
      <c r="C843" s="787"/>
      <c r="D843" s="787"/>
      <c r="E843" s="787"/>
      <c r="F843" s="787"/>
      <c r="G843" s="787"/>
      <c r="H843" s="787"/>
      <c r="I843" s="787"/>
      <c r="J843" s="787"/>
    </row>
    <row r="844" spans="2:10">
      <c r="B844" s="787"/>
      <c r="C844" s="787"/>
      <c r="D844" s="787"/>
      <c r="E844" s="787"/>
      <c r="F844" s="787"/>
      <c r="G844" s="787"/>
      <c r="H844" s="787"/>
      <c r="I844" s="787"/>
      <c r="J844" s="787"/>
    </row>
    <row r="845" spans="2:10">
      <c r="B845" s="787"/>
      <c r="C845" s="787"/>
      <c r="D845" s="787"/>
      <c r="E845" s="787"/>
      <c r="F845" s="787"/>
      <c r="G845" s="787"/>
      <c r="H845" s="787"/>
      <c r="I845" s="787"/>
      <c r="J845" s="787"/>
    </row>
    <row r="846" spans="2:10">
      <c r="B846" s="787"/>
      <c r="C846" s="787"/>
      <c r="D846" s="787"/>
      <c r="E846" s="787"/>
      <c r="F846" s="787"/>
      <c r="G846" s="787"/>
      <c r="H846" s="787"/>
      <c r="I846" s="787"/>
      <c r="J846" s="787"/>
    </row>
    <row r="847" spans="2:10">
      <c r="B847" s="787"/>
      <c r="C847" s="787"/>
      <c r="D847" s="787"/>
      <c r="E847" s="787"/>
      <c r="F847" s="787"/>
      <c r="G847" s="787"/>
      <c r="H847" s="787"/>
      <c r="I847" s="787"/>
      <c r="J847" s="787"/>
    </row>
    <row r="848" spans="2:10">
      <c r="B848" s="787"/>
      <c r="C848" s="787"/>
      <c r="D848" s="787"/>
      <c r="E848" s="787"/>
      <c r="F848" s="787"/>
      <c r="G848" s="787"/>
      <c r="H848" s="787"/>
      <c r="I848" s="787"/>
      <c r="J848" s="787"/>
    </row>
    <row r="849" spans="2:10">
      <c r="B849" s="787"/>
      <c r="C849" s="787"/>
      <c r="D849" s="787"/>
      <c r="E849" s="787"/>
      <c r="F849" s="787"/>
      <c r="G849" s="787"/>
      <c r="H849" s="787"/>
      <c r="I849" s="787"/>
      <c r="J849" s="787"/>
    </row>
    <row r="850" spans="2:10">
      <c r="B850" s="787"/>
      <c r="C850" s="787"/>
      <c r="D850" s="787"/>
      <c r="E850" s="787"/>
      <c r="F850" s="787"/>
      <c r="G850" s="787"/>
      <c r="H850" s="787"/>
      <c r="I850" s="787"/>
      <c r="J850" s="787"/>
    </row>
    <row r="851" spans="2:10">
      <c r="B851" s="787"/>
      <c r="C851" s="787"/>
      <c r="D851" s="787"/>
      <c r="E851" s="787"/>
      <c r="F851" s="787"/>
      <c r="G851" s="787"/>
      <c r="H851" s="787"/>
      <c r="I851" s="787"/>
      <c r="J851" s="787"/>
    </row>
    <row r="852" spans="2:10">
      <c r="B852" s="787"/>
      <c r="C852" s="787"/>
      <c r="D852" s="787"/>
      <c r="E852" s="787"/>
      <c r="F852" s="787"/>
      <c r="G852" s="787"/>
      <c r="H852" s="787"/>
      <c r="I852" s="787"/>
      <c r="J852" s="787"/>
    </row>
    <row r="853" spans="2:10">
      <c r="B853" s="787"/>
      <c r="C853" s="787"/>
      <c r="D853" s="787"/>
      <c r="E853" s="787"/>
      <c r="F853" s="787"/>
      <c r="G853" s="787"/>
      <c r="H853" s="787"/>
      <c r="I853" s="787"/>
      <c r="J853" s="787"/>
    </row>
    <row r="854" spans="2:10">
      <c r="B854" s="787"/>
      <c r="C854" s="787"/>
      <c r="D854" s="787"/>
      <c r="E854" s="787"/>
      <c r="F854" s="787"/>
      <c r="G854" s="787"/>
      <c r="H854" s="787"/>
      <c r="I854" s="787"/>
      <c r="J854" s="787"/>
    </row>
    <row r="855" spans="2:10">
      <c r="B855" s="787"/>
      <c r="C855" s="787"/>
      <c r="D855" s="787"/>
      <c r="E855" s="787"/>
      <c r="F855" s="787"/>
      <c r="G855" s="787"/>
      <c r="H855" s="787"/>
      <c r="I855" s="787"/>
      <c r="J855" s="787"/>
    </row>
    <row r="856" spans="2:10">
      <c r="B856" s="787"/>
      <c r="C856" s="787"/>
      <c r="D856" s="787"/>
      <c r="E856" s="787"/>
      <c r="F856" s="787"/>
      <c r="G856" s="787"/>
      <c r="H856" s="787"/>
      <c r="I856" s="787"/>
      <c r="J856" s="787"/>
    </row>
    <row r="857" spans="2:10">
      <c r="B857" s="787"/>
      <c r="C857" s="787"/>
      <c r="D857" s="787"/>
      <c r="E857" s="787"/>
      <c r="F857" s="787"/>
      <c r="G857" s="787"/>
      <c r="H857" s="787"/>
      <c r="I857" s="787"/>
      <c r="J857" s="787"/>
    </row>
    <row r="858" spans="2:10">
      <c r="B858" s="787"/>
      <c r="C858" s="787"/>
      <c r="D858" s="787"/>
      <c r="E858" s="787"/>
      <c r="F858" s="787"/>
      <c r="G858" s="787"/>
      <c r="H858" s="787"/>
      <c r="I858" s="787"/>
      <c r="J858" s="787"/>
    </row>
    <row r="859" spans="2:10">
      <c r="B859" s="787"/>
      <c r="C859" s="787"/>
      <c r="D859" s="787"/>
      <c r="E859" s="787"/>
      <c r="F859" s="787"/>
      <c r="G859" s="787"/>
      <c r="H859" s="787"/>
      <c r="I859" s="787"/>
      <c r="J859" s="787"/>
    </row>
    <row r="860" spans="2:10">
      <c r="B860" s="787"/>
      <c r="C860" s="787"/>
      <c r="D860" s="787"/>
      <c r="E860" s="787"/>
      <c r="F860" s="787"/>
      <c r="G860" s="787"/>
      <c r="H860" s="787"/>
      <c r="I860" s="787"/>
      <c r="J860" s="787"/>
    </row>
    <row r="861" spans="2:10">
      <c r="B861" s="787"/>
      <c r="C861" s="787"/>
      <c r="D861" s="787"/>
      <c r="E861" s="787"/>
      <c r="F861" s="787"/>
      <c r="G861" s="787"/>
      <c r="H861" s="787"/>
      <c r="I861" s="787"/>
      <c r="J861" s="787"/>
    </row>
    <row r="862" spans="2:10">
      <c r="B862" s="787"/>
      <c r="C862" s="787"/>
      <c r="D862" s="787"/>
      <c r="E862" s="787"/>
      <c r="F862" s="787"/>
      <c r="G862" s="787"/>
      <c r="H862" s="787"/>
      <c r="I862" s="787"/>
      <c r="J862" s="787"/>
    </row>
    <row r="863" spans="2:10">
      <c r="B863" s="787"/>
      <c r="C863" s="787"/>
      <c r="D863" s="787"/>
      <c r="E863" s="787"/>
      <c r="F863" s="787"/>
      <c r="G863" s="787"/>
      <c r="H863" s="787"/>
      <c r="I863" s="787"/>
      <c r="J863" s="787"/>
    </row>
    <row r="864" spans="2:10">
      <c r="B864" s="787"/>
      <c r="C864" s="787"/>
      <c r="D864" s="787"/>
      <c r="E864" s="787"/>
      <c r="F864" s="787"/>
      <c r="G864" s="787"/>
      <c r="H864" s="787"/>
      <c r="I864" s="787"/>
      <c r="J864" s="787"/>
    </row>
    <row r="865" spans="2:10">
      <c r="B865" s="787"/>
      <c r="C865" s="787"/>
      <c r="D865" s="787"/>
      <c r="E865" s="787"/>
      <c r="F865" s="787"/>
      <c r="G865" s="787"/>
      <c r="H865" s="787"/>
      <c r="I865" s="787"/>
      <c r="J865" s="787"/>
    </row>
    <row r="866" spans="2:10">
      <c r="B866" s="787"/>
      <c r="C866" s="787"/>
      <c r="D866" s="787"/>
      <c r="E866" s="787"/>
      <c r="F866" s="787"/>
      <c r="G866" s="787"/>
      <c r="H866" s="787"/>
      <c r="I866" s="787"/>
      <c r="J866" s="787"/>
    </row>
    <row r="867" spans="2:10">
      <c r="B867" s="787"/>
      <c r="C867" s="787"/>
      <c r="D867" s="787"/>
      <c r="E867" s="787"/>
      <c r="F867" s="787"/>
      <c r="G867" s="787"/>
      <c r="H867" s="787"/>
      <c r="I867" s="787"/>
      <c r="J867" s="787"/>
    </row>
    <row r="868" spans="2:10">
      <c r="B868" s="787"/>
      <c r="C868" s="787"/>
      <c r="D868" s="787"/>
      <c r="E868" s="787"/>
      <c r="F868" s="787"/>
      <c r="G868" s="787"/>
      <c r="H868" s="787"/>
      <c r="I868" s="787"/>
      <c r="J868" s="787"/>
    </row>
    <row r="869" spans="2:10">
      <c r="B869" s="787"/>
      <c r="C869" s="787"/>
      <c r="D869" s="787"/>
      <c r="E869" s="787"/>
      <c r="F869" s="787"/>
      <c r="G869" s="787"/>
      <c r="H869" s="787"/>
      <c r="I869" s="787"/>
      <c r="J869" s="787"/>
    </row>
    <row r="870" spans="2:10">
      <c r="B870" s="787"/>
      <c r="C870" s="787"/>
      <c r="D870" s="787"/>
      <c r="E870" s="787"/>
      <c r="F870" s="787"/>
      <c r="G870" s="787"/>
      <c r="H870" s="787"/>
      <c r="I870" s="787"/>
      <c r="J870" s="787"/>
    </row>
    <row r="871" spans="2:10">
      <c r="B871" s="787"/>
      <c r="C871" s="787"/>
      <c r="D871" s="787"/>
      <c r="E871" s="787"/>
      <c r="F871" s="787"/>
      <c r="G871" s="787"/>
      <c r="H871" s="787"/>
      <c r="I871" s="787"/>
      <c r="J871" s="787"/>
    </row>
    <row r="872" spans="2:10">
      <c r="B872" s="787"/>
      <c r="C872" s="787"/>
      <c r="D872" s="787"/>
      <c r="E872" s="787"/>
      <c r="F872" s="787"/>
      <c r="G872" s="787"/>
      <c r="H872" s="787"/>
      <c r="I872" s="787"/>
      <c r="J872" s="787"/>
    </row>
    <row r="873" spans="2:10">
      <c r="B873" s="787"/>
      <c r="C873" s="787"/>
      <c r="D873" s="787"/>
      <c r="E873" s="787"/>
      <c r="F873" s="787"/>
      <c r="G873" s="787"/>
      <c r="H873" s="787"/>
      <c r="I873" s="787"/>
      <c r="J873" s="787"/>
    </row>
    <row r="874" spans="2:10">
      <c r="B874" s="787"/>
      <c r="C874" s="787"/>
      <c r="D874" s="787"/>
      <c r="E874" s="787"/>
      <c r="F874" s="787"/>
      <c r="G874" s="787"/>
      <c r="H874" s="787"/>
      <c r="I874" s="787"/>
      <c r="J874" s="787"/>
    </row>
    <row r="875" spans="2:10">
      <c r="B875" s="787"/>
      <c r="C875" s="787"/>
      <c r="D875" s="787"/>
      <c r="E875" s="787"/>
      <c r="F875" s="787"/>
      <c r="G875" s="787"/>
      <c r="H875" s="787"/>
      <c r="I875" s="787"/>
      <c r="J875" s="787"/>
    </row>
    <row r="876" spans="2:10">
      <c r="B876" s="787"/>
      <c r="C876" s="787"/>
      <c r="D876" s="787"/>
      <c r="E876" s="787"/>
      <c r="F876" s="787"/>
      <c r="G876" s="787"/>
      <c r="H876" s="787"/>
      <c r="I876" s="787"/>
      <c r="J876" s="787"/>
    </row>
    <row r="877" spans="2:10">
      <c r="B877" s="787"/>
      <c r="C877" s="787"/>
      <c r="D877" s="787"/>
      <c r="E877" s="787"/>
      <c r="F877" s="787"/>
      <c r="G877" s="787"/>
      <c r="H877" s="787"/>
      <c r="I877" s="787"/>
      <c r="J877" s="787"/>
    </row>
    <row r="878" spans="2:10">
      <c r="B878" s="787"/>
      <c r="C878" s="787"/>
      <c r="D878" s="787"/>
      <c r="E878" s="787"/>
      <c r="F878" s="787"/>
      <c r="G878" s="787"/>
      <c r="H878" s="787"/>
      <c r="I878" s="787"/>
      <c r="J878" s="787"/>
    </row>
    <row r="879" spans="2:10">
      <c r="B879" s="787"/>
      <c r="C879" s="787"/>
      <c r="D879" s="787"/>
      <c r="E879" s="787"/>
      <c r="F879" s="787"/>
      <c r="G879" s="787"/>
      <c r="H879" s="787"/>
      <c r="I879" s="787"/>
      <c r="J879" s="787"/>
    </row>
    <row r="880" spans="2:10">
      <c r="B880" s="787"/>
      <c r="C880" s="787"/>
      <c r="D880" s="787"/>
      <c r="E880" s="787"/>
      <c r="F880" s="787"/>
      <c r="G880" s="787"/>
      <c r="H880" s="787"/>
      <c r="I880" s="787"/>
      <c r="J880" s="787"/>
    </row>
    <row r="881" spans="2:10">
      <c r="B881" s="787"/>
      <c r="C881" s="787"/>
      <c r="D881" s="787"/>
      <c r="E881" s="787"/>
      <c r="F881" s="787"/>
      <c r="G881" s="787"/>
      <c r="H881" s="787"/>
      <c r="I881" s="787"/>
      <c r="J881" s="787"/>
    </row>
    <row r="882" spans="2:10">
      <c r="B882" s="787"/>
      <c r="C882" s="787"/>
      <c r="D882" s="787"/>
      <c r="E882" s="787"/>
      <c r="F882" s="787"/>
      <c r="G882" s="787"/>
      <c r="H882" s="787"/>
      <c r="I882" s="787"/>
      <c r="J882" s="787"/>
    </row>
    <row r="883" spans="2:10">
      <c r="B883" s="787"/>
      <c r="C883" s="787"/>
      <c r="D883" s="787"/>
      <c r="E883" s="787"/>
      <c r="F883" s="787"/>
      <c r="G883" s="787"/>
      <c r="H883" s="787"/>
      <c r="I883" s="787"/>
      <c r="J883" s="787"/>
    </row>
    <row r="884" spans="2:10">
      <c r="B884" s="787"/>
      <c r="C884" s="787"/>
      <c r="D884" s="787"/>
      <c r="E884" s="787"/>
      <c r="F884" s="787"/>
      <c r="G884" s="787"/>
      <c r="H884" s="787"/>
      <c r="I884" s="787"/>
      <c r="J884" s="787"/>
    </row>
    <row r="885" spans="2:10">
      <c r="B885" s="787"/>
      <c r="C885" s="787"/>
      <c r="D885" s="787"/>
      <c r="E885" s="787"/>
      <c r="F885" s="787"/>
      <c r="G885" s="787"/>
      <c r="H885" s="787"/>
      <c r="I885" s="787"/>
      <c r="J885" s="787"/>
    </row>
    <row r="886" spans="2:10">
      <c r="B886" s="787"/>
      <c r="C886" s="787"/>
      <c r="D886" s="787"/>
      <c r="E886" s="787"/>
      <c r="F886" s="787"/>
      <c r="G886" s="787"/>
      <c r="H886" s="787"/>
      <c r="I886" s="787"/>
      <c r="J886" s="787"/>
    </row>
    <row r="887" spans="2:10">
      <c r="B887" s="787"/>
      <c r="C887" s="787"/>
      <c r="D887" s="787"/>
      <c r="E887" s="787"/>
      <c r="F887" s="787"/>
      <c r="G887" s="787"/>
      <c r="H887" s="787"/>
      <c r="I887" s="787"/>
      <c r="J887" s="787"/>
    </row>
    <row r="888" spans="2:10">
      <c r="B888" s="787"/>
      <c r="C888" s="787"/>
      <c r="D888" s="787"/>
      <c r="E888" s="787"/>
      <c r="F888" s="787"/>
      <c r="G888" s="787"/>
      <c r="H888" s="787"/>
      <c r="I888" s="787"/>
      <c r="J888" s="787"/>
    </row>
    <row r="889" spans="2:10">
      <c r="B889" s="787"/>
      <c r="C889" s="787"/>
      <c r="D889" s="787"/>
      <c r="E889" s="787"/>
      <c r="F889" s="787"/>
      <c r="G889" s="787"/>
      <c r="H889" s="787"/>
      <c r="I889" s="787"/>
      <c r="J889" s="787"/>
    </row>
    <row r="890" spans="2:10">
      <c r="B890" s="787"/>
      <c r="C890" s="787"/>
      <c r="D890" s="787"/>
      <c r="E890" s="787"/>
      <c r="F890" s="787"/>
      <c r="G890" s="787"/>
      <c r="H890" s="787"/>
      <c r="I890" s="787"/>
      <c r="J890" s="787"/>
    </row>
    <row r="891" spans="2:10">
      <c r="B891" s="787"/>
      <c r="C891" s="787"/>
      <c r="D891" s="787"/>
      <c r="E891" s="787"/>
      <c r="F891" s="787"/>
      <c r="G891" s="787"/>
      <c r="H891" s="787"/>
      <c r="I891" s="787"/>
      <c r="J891" s="787"/>
    </row>
    <row r="892" spans="2:10">
      <c r="B892" s="787"/>
      <c r="C892" s="787"/>
      <c r="D892" s="787"/>
      <c r="E892" s="787"/>
      <c r="F892" s="787"/>
      <c r="G892" s="787"/>
      <c r="H892" s="787"/>
      <c r="I892" s="787"/>
      <c r="J892" s="787"/>
    </row>
    <row r="893" spans="2:10">
      <c r="B893" s="787"/>
      <c r="C893" s="787"/>
      <c r="D893" s="787"/>
      <c r="E893" s="787"/>
      <c r="F893" s="787"/>
      <c r="G893" s="787"/>
      <c r="H893" s="787"/>
      <c r="I893" s="787"/>
      <c r="J893" s="787"/>
    </row>
    <row r="894" spans="2:10">
      <c r="B894" s="787"/>
      <c r="C894" s="787"/>
      <c r="D894" s="787"/>
      <c r="E894" s="787"/>
      <c r="F894" s="787"/>
      <c r="G894" s="787"/>
      <c r="H894" s="787"/>
      <c r="I894" s="787"/>
      <c r="J894" s="787"/>
    </row>
    <row r="895" spans="2:10">
      <c r="B895" s="787"/>
      <c r="C895" s="787"/>
      <c r="D895" s="787"/>
      <c r="E895" s="787"/>
      <c r="F895" s="787"/>
      <c r="G895" s="787"/>
      <c r="H895" s="787"/>
      <c r="I895" s="787"/>
      <c r="J895" s="787"/>
    </row>
    <row r="896" spans="2:10">
      <c r="B896" s="787"/>
      <c r="C896" s="787"/>
      <c r="D896" s="787"/>
      <c r="E896" s="787"/>
      <c r="F896" s="787"/>
      <c r="G896" s="787"/>
      <c r="H896" s="787"/>
      <c r="I896" s="787"/>
      <c r="J896" s="787"/>
    </row>
    <row r="897" spans="2:10">
      <c r="B897" s="787"/>
      <c r="C897" s="787"/>
      <c r="D897" s="787"/>
      <c r="E897" s="787"/>
      <c r="F897" s="787"/>
      <c r="G897" s="787"/>
      <c r="H897" s="787"/>
      <c r="I897" s="787"/>
      <c r="J897" s="787"/>
    </row>
    <row r="898" spans="2:10">
      <c r="B898" s="787"/>
      <c r="C898" s="787"/>
      <c r="D898" s="787"/>
      <c r="E898" s="787"/>
      <c r="F898" s="787"/>
      <c r="G898" s="787"/>
      <c r="H898" s="787"/>
      <c r="I898" s="787"/>
      <c r="J898" s="787"/>
    </row>
    <row r="899" spans="2:10">
      <c r="B899" s="787"/>
      <c r="C899" s="787"/>
      <c r="D899" s="787"/>
      <c r="E899" s="787"/>
      <c r="F899" s="787"/>
      <c r="G899" s="787"/>
      <c r="H899" s="787"/>
      <c r="I899" s="787"/>
      <c r="J899" s="787"/>
    </row>
    <row r="900" spans="2:10">
      <c r="B900" s="787"/>
      <c r="C900" s="787"/>
      <c r="D900" s="787"/>
      <c r="E900" s="787"/>
      <c r="F900" s="787"/>
      <c r="G900" s="787"/>
      <c r="H900" s="787"/>
      <c r="I900" s="787"/>
      <c r="J900" s="787"/>
    </row>
    <row r="901" spans="2:10">
      <c r="B901" s="787"/>
      <c r="C901" s="787"/>
      <c r="D901" s="787"/>
      <c r="E901" s="787"/>
      <c r="F901" s="787"/>
      <c r="G901" s="787"/>
      <c r="H901" s="787"/>
      <c r="I901" s="787"/>
      <c r="J901" s="787"/>
    </row>
    <row r="902" spans="2:10">
      <c r="B902" s="787"/>
      <c r="C902" s="787"/>
      <c r="D902" s="787"/>
      <c r="E902" s="787"/>
      <c r="F902" s="787"/>
      <c r="G902" s="787"/>
      <c r="H902" s="787"/>
      <c r="I902" s="787"/>
      <c r="J902" s="787"/>
    </row>
    <row r="903" spans="2:10">
      <c r="B903" s="787"/>
      <c r="C903" s="787"/>
      <c r="D903" s="787"/>
      <c r="E903" s="787"/>
      <c r="F903" s="787"/>
      <c r="G903" s="787"/>
      <c r="H903" s="787"/>
      <c r="I903" s="787"/>
      <c r="J903" s="787"/>
    </row>
    <row r="904" spans="2:10">
      <c r="B904" s="787"/>
      <c r="C904" s="787"/>
      <c r="D904" s="787"/>
      <c r="E904" s="787"/>
      <c r="F904" s="787"/>
      <c r="G904" s="787"/>
      <c r="H904" s="787"/>
      <c r="I904" s="787"/>
      <c r="J904" s="787"/>
    </row>
    <row r="905" spans="2:10">
      <c r="B905" s="787"/>
      <c r="C905" s="787"/>
      <c r="D905" s="787"/>
      <c r="E905" s="787"/>
      <c r="F905" s="787"/>
      <c r="G905" s="787"/>
      <c r="H905" s="787"/>
      <c r="I905" s="787"/>
      <c r="J905" s="787"/>
    </row>
    <row r="906" spans="2:10">
      <c r="B906" s="787"/>
      <c r="C906" s="787"/>
      <c r="D906" s="787"/>
      <c r="E906" s="787"/>
      <c r="F906" s="787"/>
      <c r="G906" s="787"/>
      <c r="H906" s="787"/>
      <c r="I906" s="787"/>
      <c r="J906" s="787"/>
    </row>
    <row r="907" spans="2:10">
      <c r="B907" s="787"/>
      <c r="C907" s="787"/>
      <c r="D907" s="787"/>
      <c r="E907" s="787"/>
      <c r="F907" s="787"/>
      <c r="G907" s="787"/>
      <c r="H907" s="787"/>
      <c r="I907" s="787"/>
      <c r="J907" s="787"/>
    </row>
    <row r="908" spans="2:10">
      <c r="B908" s="787"/>
      <c r="C908" s="787"/>
      <c r="D908" s="787"/>
      <c r="E908" s="787"/>
      <c r="F908" s="787"/>
      <c r="G908" s="787"/>
      <c r="H908" s="787"/>
      <c r="I908" s="787"/>
      <c r="J908" s="787"/>
    </row>
    <row r="909" spans="2:10">
      <c r="B909" s="787"/>
      <c r="C909" s="787"/>
      <c r="D909" s="787"/>
      <c r="E909" s="787"/>
      <c r="F909" s="787"/>
      <c r="G909" s="787"/>
      <c r="H909" s="787"/>
      <c r="I909" s="787"/>
      <c r="J909" s="787"/>
    </row>
    <row r="910" spans="2:10">
      <c r="B910" s="787"/>
      <c r="C910" s="787"/>
      <c r="D910" s="787"/>
      <c r="E910" s="787"/>
      <c r="F910" s="787"/>
      <c r="G910" s="787"/>
      <c r="H910" s="787"/>
      <c r="I910" s="787"/>
      <c r="J910" s="787"/>
    </row>
    <row r="911" spans="2:10">
      <c r="B911" s="787"/>
      <c r="C911" s="787"/>
      <c r="D911" s="787"/>
      <c r="E911" s="787"/>
      <c r="F911" s="787"/>
      <c r="G911" s="787"/>
      <c r="H911" s="787"/>
      <c r="I911" s="787"/>
      <c r="J911" s="787"/>
    </row>
    <row r="912" spans="2:10">
      <c r="B912" s="787"/>
      <c r="C912" s="787"/>
      <c r="D912" s="787"/>
      <c r="E912" s="787"/>
      <c r="F912" s="787"/>
      <c r="G912" s="787"/>
      <c r="H912" s="787"/>
      <c r="I912" s="787"/>
      <c r="J912" s="787"/>
    </row>
    <row r="913" spans="2:10">
      <c r="B913" s="787"/>
      <c r="C913" s="787"/>
      <c r="D913" s="787"/>
      <c r="E913" s="787"/>
      <c r="F913" s="787"/>
      <c r="G913" s="787"/>
      <c r="H913" s="787"/>
      <c r="I913" s="787"/>
      <c r="J913" s="787"/>
    </row>
    <row r="914" spans="2:10">
      <c r="B914" s="787"/>
      <c r="C914" s="787"/>
      <c r="D914" s="787"/>
      <c r="E914" s="787"/>
      <c r="F914" s="787"/>
      <c r="G914" s="787"/>
      <c r="H914" s="787"/>
      <c r="I914" s="787"/>
      <c r="J914" s="787"/>
    </row>
    <row r="915" spans="2:10">
      <c r="B915" s="787"/>
      <c r="C915" s="787"/>
      <c r="D915" s="787"/>
      <c r="E915" s="787"/>
      <c r="F915" s="787"/>
      <c r="G915" s="787"/>
      <c r="H915" s="787"/>
      <c r="I915" s="787"/>
      <c r="J915" s="787"/>
    </row>
    <row r="916" spans="2:10">
      <c r="B916" s="787"/>
      <c r="C916" s="787"/>
      <c r="D916" s="787"/>
      <c r="E916" s="787"/>
      <c r="F916" s="787"/>
      <c r="G916" s="787"/>
      <c r="H916" s="787"/>
      <c r="I916" s="787"/>
      <c r="J916" s="787"/>
    </row>
    <row r="917" spans="2:10">
      <c r="B917" s="787"/>
      <c r="C917" s="787"/>
      <c r="D917" s="787"/>
      <c r="E917" s="787"/>
      <c r="F917" s="787"/>
      <c r="G917" s="787"/>
      <c r="H917" s="787"/>
      <c r="I917" s="787"/>
      <c r="J917" s="787"/>
    </row>
    <row r="918" spans="2:10">
      <c r="B918" s="787"/>
      <c r="C918" s="787"/>
      <c r="D918" s="787"/>
      <c r="E918" s="787"/>
      <c r="F918" s="787"/>
      <c r="G918" s="787"/>
      <c r="H918" s="787"/>
      <c r="I918" s="787"/>
      <c r="J918" s="787"/>
    </row>
    <row r="919" spans="2:10">
      <c r="B919" s="787"/>
      <c r="C919" s="787"/>
      <c r="D919" s="787"/>
      <c r="E919" s="787"/>
      <c r="F919" s="787"/>
      <c r="G919" s="787"/>
      <c r="H919" s="787"/>
      <c r="I919" s="787"/>
      <c r="J919" s="787"/>
    </row>
    <row r="920" spans="2:10">
      <c r="B920" s="787"/>
      <c r="C920" s="787"/>
      <c r="D920" s="787"/>
      <c r="E920" s="787"/>
      <c r="F920" s="787"/>
      <c r="G920" s="787"/>
      <c r="H920" s="787"/>
      <c r="I920" s="787"/>
      <c r="J920" s="787"/>
    </row>
    <row r="921" spans="2:10">
      <c r="B921" s="787"/>
      <c r="C921" s="787"/>
      <c r="D921" s="787"/>
      <c r="E921" s="787"/>
      <c r="F921" s="787"/>
      <c r="G921" s="787"/>
      <c r="H921" s="787"/>
      <c r="I921" s="787"/>
      <c r="J921" s="787"/>
    </row>
    <row r="922" spans="2:10">
      <c r="B922" s="787"/>
      <c r="C922" s="787"/>
      <c r="D922" s="787"/>
      <c r="E922" s="787"/>
      <c r="F922" s="787"/>
      <c r="G922" s="787"/>
      <c r="H922" s="787"/>
      <c r="I922" s="787"/>
      <c r="J922" s="787"/>
    </row>
    <row r="923" spans="2:10">
      <c r="B923" s="787"/>
      <c r="C923" s="787"/>
      <c r="D923" s="787"/>
      <c r="E923" s="787"/>
      <c r="F923" s="787"/>
      <c r="G923" s="787"/>
      <c r="H923" s="787"/>
      <c r="I923" s="787"/>
      <c r="J923" s="787"/>
    </row>
    <row r="924" spans="2:10">
      <c r="B924" s="787"/>
      <c r="C924" s="787"/>
      <c r="D924" s="787"/>
      <c r="E924" s="787"/>
      <c r="F924" s="787"/>
      <c r="G924" s="787"/>
      <c r="H924" s="787"/>
      <c r="I924" s="787"/>
      <c r="J924" s="787"/>
    </row>
    <row r="925" spans="2:10">
      <c r="B925" s="787"/>
      <c r="C925" s="787"/>
      <c r="D925" s="787"/>
      <c r="E925" s="787"/>
      <c r="F925" s="787"/>
      <c r="G925" s="787"/>
      <c r="H925" s="787"/>
      <c r="I925" s="787"/>
      <c r="J925" s="787"/>
    </row>
    <row r="926" spans="2:10">
      <c r="B926" s="787"/>
      <c r="C926" s="787"/>
      <c r="D926" s="787"/>
      <c r="E926" s="787"/>
      <c r="F926" s="787"/>
      <c r="G926" s="787"/>
      <c r="H926" s="787"/>
      <c r="I926" s="787"/>
      <c r="J926" s="787"/>
    </row>
    <row r="927" spans="2:10">
      <c r="B927" s="787"/>
      <c r="C927" s="787"/>
      <c r="D927" s="787"/>
      <c r="E927" s="787"/>
      <c r="F927" s="787"/>
      <c r="G927" s="787"/>
      <c r="H927" s="787"/>
      <c r="I927" s="787"/>
      <c r="J927" s="787"/>
    </row>
    <row r="928" spans="2:10">
      <c r="B928" s="787"/>
      <c r="C928" s="787"/>
      <c r="D928" s="787"/>
      <c r="E928" s="787"/>
      <c r="F928" s="787"/>
      <c r="G928" s="787"/>
      <c r="H928" s="787"/>
      <c r="I928" s="787"/>
      <c r="J928" s="787"/>
    </row>
    <row r="929" spans="2:10">
      <c r="B929" s="787"/>
      <c r="C929" s="787"/>
      <c r="D929" s="787"/>
      <c r="E929" s="787"/>
      <c r="F929" s="787"/>
      <c r="G929" s="787"/>
      <c r="H929" s="787"/>
      <c r="I929" s="787"/>
      <c r="J929" s="787"/>
    </row>
    <row r="930" spans="2:10">
      <c r="B930" s="787"/>
      <c r="C930" s="787"/>
      <c r="D930" s="787"/>
      <c r="E930" s="787"/>
      <c r="F930" s="787"/>
      <c r="G930" s="787"/>
      <c r="H930" s="787"/>
      <c r="I930" s="787"/>
      <c r="J930" s="787"/>
    </row>
    <row r="931" spans="2:10">
      <c r="B931" s="787"/>
      <c r="C931" s="787"/>
      <c r="D931" s="787"/>
      <c r="E931" s="787"/>
      <c r="F931" s="787"/>
      <c r="G931" s="787"/>
      <c r="H931" s="787"/>
      <c r="I931" s="787"/>
      <c r="J931" s="787"/>
    </row>
    <row r="932" spans="2:10">
      <c r="B932" s="787"/>
      <c r="C932" s="787"/>
      <c r="D932" s="787"/>
      <c r="E932" s="787"/>
      <c r="F932" s="787"/>
      <c r="G932" s="787"/>
      <c r="H932" s="787"/>
      <c r="I932" s="787"/>
      <c r="J932" s="787"/>
    </row>
    <row r="933" spans="2:10">
      <c r="B933" s="787"/>
      <c r="C933" s="787"/>
      <c r="D933" s="787"/>
      <c r="E933" s="787"/>
      <c r="F933" s="787"/>
      <c r="G933" s="787"/>
      <c r="H933" s="787"/>
      <c r="I933" s="787"/>
      <c r="J933" s="787"/>
    </row>
    <row r="934" spans="2:10">
      <c r="B934" s="787"/>
      <c r="C934" s="787"/>
      <c r="D934" s="787"/>
      <c r="E934" s="787"/>
      <c r="F934" s="787"/>
      <c r="G934" s="787"/>
      <c r="H934" s="787"/>
      <c r="I934" s="787"/>
      <c r="J934" s="787"/>
    </row>
    <row r="935" spans="2:10">
      <c r="B935" s="787"/>
      <c r="C935" s="787"/>
      <c r="D935" s="787"/>
      <c r="E935" s="787"/>
      <c r="F935" s="787"/>
      <c r="G935" s="787"/>
      <c r="H935" s="787"/>
      <c r="I935" s="787"/>
      <c r="J935" s="787"/>
    </row>
    <row r="936" spans="2:10">
      <c r="B936" s="787"/>
      <c r="C936" s="787"/>
      <c r="D936" s="787"/>
      <c r="E936" s="787"/>
      <c r="F936" s="787"/>
      <c r="G936" s="787"/>
      <c r="H936" s="787"/>
      <c r="I936" s="787"/>
      <c r="J936" s="787"/>
    </row>
    <row r="937" spans="2:10">
      <c r="B937" s="787"/>
      <c r="C937" s="787"/>
      <c r="D937" s="787"/>
      <c r="E937" s="787"/>
      <c r="F937" s="787"/>
      <c r="G937" s="787"/>
      <c r="H937" s="787"/>
      <c r="I937" s="787"/>
      <c r="J937" s="787"/>
    </row>
    <row r="938" spans="2:10">
      <c r="B938" s="787"/>
      <c r="C938" s="787"/>
      <c r="D938" s="787"/>
      <c r="E938" s="787"/>
      <c r="F938" s="787"/>
      <c r="G938" s="787"/>
      <c r="H938" s="787"/>
      <c r="I938" s="787"/>
      <c r="J938" s="787"/>
    </row>
    <row r="939" spans="2:10">
      <c r="B939" s="787"/>
      <c r="C939" s="787"/>
      <c r="D939" s="787"/>
      <c r="E939" s="787"/>
      <c r="F939" s="787"/>
      <c r="G939" s="787"/>
      <c r="H939" s="787"/>
      <c r="I939" s="787"/>
      <c r="J939" s="787"/>
    </row>
    <row r="940" spans="2:10">
      <c r="B940" s="787"/>
      <c r="C940" s="787"/>
      <c r="D940" s="787"/>
      <c r="E940" s="787"/>
      <c r="F940" s="787"/>
      <c r="G940" s="787"/>
      <c r="H940" s="787"/>
      <c r="I940" s="787"/>
      <c r="J940" s="787"/>
    </row>
    <row r="941" spans="2:10">
      <c r="B941" s="787"/>
      <c r="C941" s="787"/>
      <c r="D941" s="787"/>
      <c r="E941" s="787"/>
      <c r="F941" s="787"/>
      <c r="G941" s="787"/>
      <c r="H941" s="787"/>
      <c r="I941" s="787"/>
      <c r="J941" s="787"/>
    </row>
    <row r="942" spans="2:10">
      <c r="B942" s="787"/>
      <c r="C942" s="787"/>
      <c r="D942" s="787"/>
      <c r="E942" s="787"/>
      <c r="F942" s="787"/>
      <c r="G942" s="787"/>
      <c r="H942" s="787"/>
      <c r="I942" s="787"/>
      <c r="J942" s="787"/>
    </row>
    <row r="943" spans="2:10">
      <c r="B943" s="787"/>
      <c r="C943" s="787"/>
      <c r="D943" s="787"/>
      <c r="E943" s="787"/>
      <c r="F943" s="787"/>
      <c r="G943" s="787"/>
      <c r="H943" s="787"/>
      <c r="I943" s="787"/>
      <c r="J943" s="787"/>
    </row>
    <row r="944" spans="2:10">
      <c r="B944" s="787"/>
      <c r="C944" s="787"/>
      <c r="D944" s="787"/>
      <c r="E944" s="787"/>
      <c r="F944" s="787"/>
      <c r="G944" s="787"/>
      <c r="H944" s="787"/>
      <c r="I944" s="787"/>
      <c r="J944" s="787"/>
    </row>
    <row r="945" spans="2:10">
      <c r="B945" s="787"/>
      <c r="C945" s="787"/>
      <c r="D945" s="787"/>
      <c r="E945" s="787"/>
      <c r="F945" s="787"/>
      <c r="G945" s="787"/>
      <c r="H945" s="787"/>
      <c r="I945" s="787"/>
      <c r="J945" s="787"/>
    </row>
    <row r="946" spans="2:10">
      <c r="B946" s="787"/>
      <c r="C946" s="787"/>
      <c r="D946" s="787"/>
      <c r="E946" s="787"/>
      <c r="F946" s="787"/>
      <c r="G946" s="787"/>
      <c r="H946" s="787"/>
      <c r="I946" s="787"/>
      <c r="J946" s="787"/>
    </row>
    <row r="947" spans="2:10">
      <c r="B947" s="787"/>
      <c r="C947" s="787"/>
      <c r="D947" s="787"/>
      <c r="E947" s="787"/>
      <c r="F947" s="787"/>
      <c r="G947" s="787"/>
      <c r="H947" s="787"/>
      <c r="I947" s="787"/>
      <c r="J947" s="787"/>
    </row>
    <row r="948" spans="2:10">
      <c r="B948" s="787"/>
      <c r="C948" s="787"/>
      <c r="D948" s="787"/>
      <c r="E948" s="787"/>
      <c r="F948" s="787"/>
      <c r="G948" s="787"/>
      <c r="H948" s="787"/>
      <c r="I948" s="787"/>
      <c r="J948" s="787"/>
    </row>
    <row r="949" spans="2:10">
      <c r="B949" s="787"/>
      <c r="C949" s="787"/>
      <c r="D949" s="787"/>
      <c r="E949" s="787"/>
      <c r="F949" s="787"/>
      <c r="G949" s="787"/>
      <c r="H949" s="787"/>
      <c r="I949" s="787"/>
      <c r="J949" s="787"/>
    </row>
    <row r="950" spans="2:10">
      <c r="B950" s="787"/>
      <c r="C950" s="787"/>
      <c r="D950" s="787"/>
      <c r="E950" s="787"/>
      <c r="F950" s="787"/>
      <c r="G950" s="787"/>
      <c r="H950" s="787"/>
      <c r="I950" s="787"/>
      <c r="J950" s="787"/>
    </row>
    <row r="951" spans="2:10">
      <c r="B951" s="787"/>
      <c r="C951" s="787"/>
      <c r="D951" s="787"/>
      <c r="E951" s="787"/>
      <c r="F951" s="787"/>
      <c r="G951" s="787"/>
      <c r="H951" s="787"/>
      <c r="I951" s="787"/>
      <c r="J951" s="787"/>
    </row>
    <row r="952" spans="2:10">
      <c r="B952" s="787"/>
      <c r="C952" s="787"/>
      <c r="D952" s="787"/>
      <c r="E952" s="787"/>
      <c r="F952" s="787"/>
      <c r="G952" s="787"/>
      <c r="H952" s="787"/>
      <c r="I952" s="787"/>
      <c r="J952" s="787"/>
    </row>
    <row r="953" spans="2:10">
      <c r="B953" s="787"/>
      <c r="C953" s="787"/>
      <c r="D953" s="787"/>
      <c r="E953" s="787"/>
      <c r="F953" s="787"/>
      <c r="G953" s="787"/>
      <c r="H953" s="787"/>
      <c r="I953" s="787"/>
      <c r="J953" s="787"/>
    </row>
    <row r="954" spans="2:10">
      <c r="B954" s="787"/>
      <c r="C954" s="787"/>
      <c r="D954" s="787"/>
      <c r="E954" s="787"/>
      <c r="F954" s="787"/>
      <c r="G954" s="787"/>
      <c r="H954" s="787"/>
      <c r="I954" s="787"/>
      <c r="J954" s="787"/>
    </row>
    <row r="955" spans="2:10">
      <c r="B955" s="787"/>
      <c r="C955" s="787"/>
      <c r="D955" s="787"/>
      <c r="E955" s="787"/>
      <c r="F955" s="787"/>
      <c r="G955" s="787"/>
      <c r="H955" s="787"/>
      <c r="I955" s="787"/>
      <c r="J955" s="787"/>
    </row>
    <row r="956" spans="2:10">
      <c r="B956" s="787"/>
      <c r="C956" s="787"/>
      <c r="D956" s="787"/>
      <c r="E956" s="787"/>
      <c r="F956" s="787"/>
      <c r="G956" s="787"/>
      <c r="H956" s="787"/>
      <c r="I956" s="787"/>
      <c r="J956" s="787"/>
    </row>
    <row r="957" spans="2:10">
      <c r="B957" s="787"/>
      <c r="C957" s="787"/>
      <c r="D957" s="787"/>
      <c r="E957" s="787"/>
      <c r="F957" s="787"/>
      <c r="G957" s="787"/>
      <c r="H957" s="787"/>
      <c r="I957" s="787"/>
      <c r="J957" s="787"/>
    </row>
    <row r="958" spans="2:10">
      <c r="B958" s="787"/>
      <c r="C958" s="787"/>
      <c r="D958" s="787"/>
      <c r="E958" s="787"/>
      <c r="F958" s="787"/>
      <c r="G958" s="787"/>
      <c r="H958" s="787"/>
      <c r="I958" s="787"/>
      <c r="J958" s="787"/>
    </row>
    <row r="959" spans="2:10">
      <c r="B959" s="787"/>
      <c r="C959" s="787"/>
      <c r="D959" s="787"/>
      <c r="E959" s="787"/>
      <c r="F959" s="787"/>
      <c r="G959" s="787"/>
      <c r="H959" s="787"/>
      <c r="I959" s="787"/>
      <c r="J959" s="787"/>
    </row>
    <row r="960" spans="2:10">
      <c r="B960" s="787"/>
      <c r="C960" s="787"/>
      <c r="D960" s="787"/>
      <c r="E960" s="787"/>
      <c r="F960" s="787"/>
      <c r="G960" s="787"/>
      <c r="H960" s="787"/>
      <c r="I960" s="787"/>
      <c r="J960" s="787"/>
    </row>
    <row r="961" spans="2:10">
      <c r="B961" s="787"/>
      <c r="C961" s="787"/>
      <c r="D961" s="787"/>
      <c r="E961" s="787"/>
      <c r="F961" s="787"/>
      <c r="G961" s="787"/>
      <c r="H961" s="787"/>
      <c r="I961" s="787"/>
      <c r="J961" s="787"/>
    </row>
    <row r="962" spans="2:10">
      <c r="B962" s="787"/>
      <c r="C962" s="787"/>
      <c r="D962" s="787"/>
      <c r="E962" s="787"/>
      <c r="F962" s="787"/>
      <c r="G962" s="787"/>
      <c r="H962" s="787"/>
      <c r="I962" s="787"/>
      <c r="J962" s="787"/>
    </row>
    <row r="963" spans="2:10">
      <c r="B963" s="787"/>
      <c r="C963" s="787"/>
      <c r="D963" s="787"/>
      <c r="E963" s="787"/>
      <c r="F963" s="787"/>
      <c r="G963" s="787"/>
      <c r="H963" s="787"/>
      <c r="I963" s="787"/>
      <c r="J963" s="787"/>
    </row>
    <row r="964" spans="2:10">
      <c r="B964" s="787"/>
      <c r="C964" s="787"/>
      <c r="D964" s="787"/>
      <c r="E964" s="787"/>
      <c r="F964" s="787"/>
      <c r="G964" s="787"/>
      <c r="H964" s="787"/>
      <c r="I964" s="787"/>
      <c r="J964" s="787"/>
    </row>
    <row r="965" spans="2:10">
      <c r="B965" s="787"/>
      <c r="C965" s="787"/>
      <c r="D965" s="787"/>
      <c r="E965" s="787"/>
      <c r="F965" s="787"/>
      <c r="G965" s="787"/>
      <c r="H965" s="787"/>
      <c r="I965" s="787"/>
      <c r="J965" s="787"/>
    </row>
    <row r="966" spans="2:10">
      <c r="B966" s="787"/>
      <c r="C966" s="787"/>
      <c r="D966" s="787"/>
      <c r="E966" s="787"/>
      <c r="F966" s="787"/>
      <c r="G966" s="787"/>
      <c r="H966" s="787"/>
      <c r="I966" s="787"/>
      <c r="J966" s="787"/>
    </row>
    <row r="967" spans="2:10">
      <c r="B967" s="787"/>
      <c r="C967" s="787"/>
      <c r="D967" s="787"/>
      <c r="E967" s="787"/>
      <c r="F967" s="787"/>
      <c r="G967" s="787"/>
      <c r="H967" s="787"/>
      <c r="I967" s="787"/>
      <c r="J967" s="787"/>
    </row>
    <row r="968" spans="2:10">
      <c r="B968" s="787"/>
      <c r="C968" s="787"/>
      <c r="D968" s="787"/>
      <c r="E968" s="787"/>
      <c r="F968" s="787"/>
      <c r="G968" s="787"/>
      <c r="H968" s="787"/>
      <c r="I968" s="787"/>
      <c r="J968" s="787"/>
    </row>
    <row r="969" spans="2:10">
      <c r="B969" s="787"/>
      <c r="C969" s="787"/>
      <c r="D969" s="787"/>
      <c r="E969" s="787"/>
      <c r="F969" s="787"/>
      <c r="G969" s="787"/>
      <c r="H969" s="787"/>
      <c r="I969" s="787"/>
      <c r="J969" s="787"/>
    </row>
    <row r="970" spans="2:10">
      <c r="B970" s="787"/>
      <c r="C970" s="787"/>
      <c r="D970" s="787"/>
      <c r="E970" s="787"/>
      <c r="F970" s="787"/>
      <c r="G970" s="787"/>
      <c r="H970" s="787"/>
      <c r="I970" s="787"/>
      <c r="J970" s="787"/>
    </row>
    <row r="971" spans="2:10">
      <c r="B971" s="787"/>
      <c r="C971" s="787"/>
      <c r="D971" s="787"/>
      <c r="E971" s="787"/>
      <c r="F971" s="787"/>
      <c r="G971" s="787"/>
      <c r="H971" s="787"/>
      <c r="I971" s="787"/>
      <c r="J971" s="787"/>
    </row>
    <row r="972" spans="2:10">
      <c r="B972" s="787"/>
      <c r="C972" s="787"/>
      <c r="D972" s="787"/>
      <c r="E972" s="787"/>
      <c r="F972" s="787"/>
      <c r="G972" s="787"/>
      <c r="H972" s="787"/>
      <c r="I972" s="787"/>
      <c r="J972" s="787"/>
    </row>
    <row r="973" spans="2:10">
      <c r="B973" s="787"/>
      <c r="C973" s="787"/>
      <c r="D973" s="787"/>
      <c r="E973" s="787"/>
      <c r="F973" s="787"/>
      <c r="G973" s="787"/>
      <c r="H973" s="787"/>
      <c r="I973" s="787"/>
      <c r="J973" s="787"/>
    </row>
    <row r="974" spans="2:10">
      <c r="B974" s="787"/>
      <c r="C974" s="787"/>
      <c r="D974" s="787"/>
      <c r="E974" s="787"/>
      <c r="F974" s="787"/>
      <c r="G974" s="787"/>
      <c r="H974" s="787"/>
      <c r="I974" s="787"/>
      <c r="J974" s="787"/>
    </row>
    <row r="975" spans="2:10">
      <c r="B975" s="787"/>
      <c r="C975" s="787"/>
      <c r="D975" s="787"/>
      <c r="E975" s="787"/>
      <c r="F975" s="787"/>
      <c r="G975" s="787"/>
      <c r="H975" s="787"/>
      <c r="I975" s="787"/>
      <c r="J975" s="787"/>
    </row>
    <row r="976" spans="2:10">
      <c r="B976" s="787"/>
      <c r="C976" s="787"/>
      <c r="D976" s="787"/>
      <c r="E976" s="787"/>
      <c r="F976" s="787"/>
      <c r="G976" s="787"/>
      <c r="H976" s="787"/>
      <c r="I976" s="787"/>
      <c r="J976" s="787"/>
    </row>
    <row r="977" spans="2:10">
      <c r="B977" s="787"/>
      <c r="C977" s="787"/>
      <c r="D977" s="787"/>
      <c r="E977" s="787"/>
      <c r="F977" s="787"/>
      <c r="G977" s="787"/>
      <c r="H977" s="787"/>
      <c r="I977" s="787"/>
      <c r="J977" s="787"/>
    </row>
    <row r="978" spans="2:10">
      <c r="B978" s="787"/>
      <c r="C978" s="787"/>
      <c r="D978" s="787"/>
      <c r="E978" s="787"/>
      <c r="F978" s="787"/>
      <c r="G978" s="787"/>
      <c r="H978" s="787"/>
      <c r="I978" s="787"/>
      <c r="J978" s="787"/>
    </row>
    <row r="979" spans="2:10">
      <c r="B979" s="787"/>
      <c r="C979" s="787"/>
      <c r="D979" s="787"/>
      <c r="E979" s="787"/>
      <c r="F979" s="787"/>
      <c r="G979" s="787"/>
      <c r="H979" s="787"/>
      <c r="I979" s="787"/>
      <c r="J979" s="787"/>
    </row>
    <row r="980" spans="2:10">
      <c r="B980" s="787"/>
      <c r="C980" s="787"/>
      <c r="D980" s="787"/>
      <c r="E980" s="787"/>
      <c r="F980" s="787"/>
      <c r="G980" s="787"/>
      <c r="H980" s="787"/>
      <c r="I980" s="787"/>
      <c r="J980" s="787"/>
    </row>
    <row r="981" spans="2:10">
      <c r="B981" s="787"/>
      <c r="C981" s="787"/>
      <c r="D981" s="787"/>
      <c r="E981" s="787"/>
      <c r="F981" s="787"/>
      <c r="G981" s="787"/>
      <c r="H981" s="787"/>
      <c r="I981" s="787"/>
      <c r="J981" s="787"/>
    </row>
    <row r="982" spans="2:10">
      <c r="B982" s="787"/>
      <c r="C982" s="787"/>
      <c r="D982" s="787"/>
      <c r="E982" s="787"/>
      <c r="F982" s="787"/>
      <c r="G982" s="787"/>
      <c r="H982" s="787"/>
      <c r="I982" s="787"/>
      <c r="J982" s="787"/>
    </row>
    <row r="983" spans="2:10">
      <c r="B983" s="787"/>
      <c r="C983" s="787"/>
      <c r="D983" s="787"/>
      <c r="E983" s="787"/>
      <c r="F983" s="787"/>
      <c r="G983" s="787"/>
      <c r="H983" s="787"/>
      <c r="I983" s="787"/>
      <c r="J983" s="787"/>
    </row>
    <row r="984" spans="2:10">
      <c r="B984" s="787"/>
      <c r="C984" s="787"/>
      <c r="D984" s="787"/>
      <c r="E984" s="787"/>
      <c r="F984" s="787"/>
      <c r="G984" s="787"/>
      <c r="H984" s="787"/>
      <c r="I984" s="787"/>
      <c r="J984" s="787"/>
    </row>
    <row r="985" spans="2:10">
      <c r="B985" s="787"/>
      <c r="C985" s="787"/>
      <c r="D985" s="787"/>
      <c r="E985" s="787"/>
      <c r="F985" s="787"/>
      <c r="G985" s="787"/>
      <c r="H985" s="787"/>
      <c r="I985" s="787"/>
      <c r="J985" s="787"/>
    </row>
    <row r="986" spans="2:10">
      <c r="B986" s="787"/>
      <c r="C986" s="787"/>
      <c r="D986" s="787"/>
      <c r="E986" s="787"/>
      <c r="F986" s="787"/>
      <c r="G986" s="787"/>
      <c r="H986" s="787"/>
      <c r="I986" s="787"/>
      <c r="J986" s="787"/>
    </row>
    <row r="987" spans="2:10">
      <c r="B987" s="787"/>
      <c r="C987" s="787"/>
      <c r="D987" s="787"/>
      <c r="E987" s="787"/>
      <c r="F987" s="787"/>
      <c r="G987" s="787"/>
      <c r="H987" s="787"/>
      <c r="I987" s="787"/>
      <c r="J987" s="787"/>
    </row>
    <row r="988" spans="2:10">
      <c r="B988" s="787"/>
      <c r="C988" s="787"/>
      <c r="D988" s="787"/>
      <c r="E988" s="787"/>
      <c r="F988" s="787"/>
      <c r="G988" s="787"/>
      <c r="H988" s="787"/>
      <c r="I988" s="787"/>
      <c r="J988" s="787"/>
    </row>
    <row r="989" spans="2:10">
      <c r="B989" s="787"/>
      <c r="C989" s="787"/>
      <c r="D989" s="787"/>
      <c r="E989" s="787"/>
      <c r="F989" s="787"/>
      <c r="G989" s="787"/>
      <c r="H989" s="787"/>
      <c r="I989" s="787"/>
      <c r="J989" s="787"/>
    </row>
    <row r="990" spans="2:10">
      <c r="B990" s="787"/>
      <c r="C990" s="787"/>
      <c r="D990" s="787"/>
      <c r="E990" s="787"/>
      <c r="F990" s="787"/>
      <c r="G990" s="787"/>
      <c r="H990" s="787"/>
      <c r="I990" s="787"/>
      <c r="J990" s="787"/>
    </row>
    <row r="991" spans="2:10">
      <c r="B991" s="787"/>
      <c r="C991" s="787"/>
      <c r="D991" s="787"/>
      <c r="E991" s="787"/>
      <c r="F991" s="787"/>
      <c r="G991" s="787"/>
      <c r="H991" s="787"/>
      <c r="I991" s="787"/>
      <c r="J991" s="787"/>
    </row>
    <row r="992" spans="2:10">
      <c r="B992" s="787"/>
      <c r="C992" s="787"/>
      <c r="D992" s="787"/>
      <c r="E992" s="787"/>
      <c r="F992" s="787"/>
      <c r="G992" s="787"/>
      <c r="H992" s="787"/>
      <c r="I992" s="787"/>
      <c r="J992" s="787"/>
    </row>
    <row r="993" spans="2:10">
      <c r="B993" s="787"/>
      <c r="C993" s="787"/>
      <c r="D993" s="787"/>
      <c r="E993" s="787"/>
      <c r="F993" s="787"/>
      <c r="G993" s="787"/>
      <c r="H993" s="787"/>
      <c r="I993" s="787"/>
      <c r="J993" s="787"/>
    </row>
    <row r="994" spans="2:10">
      <c r="B994" s="787"/>
      <c r="C994" s="787"/>
      <c r="D994" s="787"/>
      <c r="E994" s="787"/>
      <c r="F994" s="787"/>
      <c r="G994" s="787"/>
      <c r="H994" s="787"/>
      <c r="I994" s="787"/>
      <c r="J994" s="787"/>
    </row>
    <row r="995" spans="2:10">
      <c r="B995" s="787"/>
      <c r="C995" s="787"/>
      <c r="D995" s="787"/>
      <c r="E995" s="787"/>
      <c r="F995" s="787"/>
      <c r="G995" s="787"/>
      <c r="H995" s="787"/>
      <c r="I995" s="787"/>
      <c r="J995" s="787"/>
    </row>
    <row r="996" spans="2:10">
      <c r="B996" s="787"/>
      <c r="C996" s="787"/>
      <c r="D996" s="787"/>
      <c r="E996" s="787"/>
      <c r="F996" s="787"/>
      <c r="G996" s="787"/>
      <c r="H996" s="787"/>
      <c r="I996" s="787"/>
      <c r="J996" s="787"/>
    </row>
    <row r="997" spans="2:10">
      <c r="B997" s="787"/>
      <c r="C997" s="787"/>
      <c r="D997" s="787"/>
      <c r="E997" s="787"/>
      <c r="F997" s="787"/>
      <c r="G997" s="787"/>
      <c r="H997" s="787"/>
      <c r="I997" s="787"/>
      <c r="J997" s="787"/>
    </row>
    <row r="998" spans="2:10">
      <c r="B998" s="787"/>
      <c r="C998" s="787"/>
      <c r="D998" s="787"/>
      <c r="E998" s="787"/>
      <c r="F998" s="787"/>
      <c r="G998" s="787"/>
      <c r="H998" s="787"/>
      <c r="I998" s="787"/>
      <c r="J998" s="787"/>
    </row>
    <row r="999" spans="2:10">
      <c r="B999" s="787"/>
      <c r="C999" s="787"/>
      <c r="D999" s="787"/>
      <c r="E999" s="787"/>
      <c r="F999" s="787"/>
      <c r="G999" s="787"/>
      <c r="H999" s="787"/>
      <c r="I999" s="787"/>
      <c r="J999" s="787"/>
    </row>
    <row r="1000" spans="2:10">
      <c r="B1000" s="787"/>
      <c r="C1000" s="787"/>
      <c r="D1000" s="787"/>
      <c r="E1000" s="787"/>
      <c r="F1000" s="787"/>
      <c r="G1000" s="787"/>
      <c r="H1000" s="787"/>
      <c r="I1000" s="787"/>
      <c r="J1000" s="787"/>
    </row>
    <row r="1001" spans="2:10">
      <c r="B1001" s="787"/>
      <c r="C1001" s="787"/>
      <c r="D1001" s="787"/>
      <c r="E1001" s="787"/>
      <c r="F1001" s="787"/>
      <c r="G1001" s="787"/>
      <c r="H1001" s="787"/>
      <c r="I1001" s="787"/>
      <c r="J1001" s="787"/>
    </row>
    <row r="1002" spans="2:10">
      <c r="B1002" s="787"/>
      <c r="C1002" s="787"/>
      <c r="D1002" s="787"/>
      <c r="E1002" s="787"/>
      <c r="F1002" s="787"/>
      <c r="G1002" s="787"/>
      <c r="H1002" s="787"/>
      <c r="I1002" s="787"/>
      <c r="J1002" s="787"/>
    </row>
    <row r="1003" spans="2:10">
      <c r="B1003" s="787"/>
      <c r="C1003" s="787"/>
      <c r="D1003" s="787"/>
      <c r="E1003" s="787"/>
      <c r="F1003" s="787"/>
      <c r="G1003" s="787"/>
      <c r="H1003" s="787"/>
      <c r="I1003" s="787"/>
      <c r="J1003" s="787"/>
    </row>
    <row r="1004" spans="2:10">
      <c r="B1004" s="787"/>
      <c r="C1004" s="787"/>
      <c r="D1004" s="787"/>
      <c r="E1004" s="787"/>
      <c r="F1004" s="787"/>
      <c r="G1004" s="787"/>
      <c r="H1004" s="787"/>
      <c r="I1004" s="787"/>
      <c r="J1004" s="787"/>
    </row>
    <row r="1005" spans="2:10">
      <c r="B1005" s="787"/>
      <c r="C1005" s="787"/>
      <c r="D1005" s="787"/>
      <c r="E1005" s="787"/>
      <c r="F1005" s="787"/>
      <c r="G1005" s="787"/>
      <c r="H1005" s="787"/>
      <c r="I1005" s="787"/>
      <c r="J1005" s="787"/>
    </row>
    <row r="1006" spans="2:10">
      <c r="B1006" s="787"/>
      <c r="C1006" s="787"/>
      <c r="D1006" s="787"/>
      <c r="E1006" s="787"/>
      <c r="F1006" s="787"/>
      <c r="G1006" s="787"/>
      <c r="H1006" s="787"/>
      <c r="I1006" s="787"/>
      <c r="J1006" s="787"/>
    </row>
    <row r="1007" spans="2:10">
      <c r="B1007" s="787"/>
      <c r="C1007" s="787"/>
      <c r="D1007" s="787"/>
      <c r="E1007" s="787"/>
      <c r="F1007" s="787"/>
      <c r="G1007" s="787"/>
      <c r="H1007" s="787"/>
      <c r="I1007" s="787"/>
      <c r="J1007" s="787"/>
    </row>
    <row r="1008" spans="2:10">
      <c r="B1008" s="787"/>
      <c r="C1008" s="787"/>
      <c r="D1008" s="787"/>
      <c r="E1008" s="787"/>
      <c r="F1008" s="787"/>
      <c r="G1008" s="787"/>
      <c r="H1008" s="787"/>
      <c r="I1008" s="787"/>
      <c r="J1008" s="787"/>
    </row>
    <row r="1009" spans="2:10">
      <c r="B1009" s="787"/>
      <c r="C1009" s="787"/>
      <c r="D1009" s="787"/>
      <c r="E1009" s="787"/>
      <c r="F1009" s="787"/>
      <c r="G1009" s="787"/>
      <c r="H1009" s="787"/>
      <c r="I1009" s="787"/>
      <c r="J1009" s="787"/>
    </row>
    <row r="1010" spans="2:10">
      <c r="B1010" s="787"/>
      <c r="C1010" s="787"/>
      <c r="D1010" s="787"/>
      <c r="E1010" s="787"/>
      <c r="F1010" s="787"/>
      <c r="G1010" s="787"/>
      <c r="H1010" s="787"/>
      <c r="I1010" s="787"/>
      <c r="J1010" s="787"/>
    </row>
    <row r="1011" spans="2:10">
      <c r="B1011" s="787"/>
      <c r="C1011" s="787"/>
      <c r="D1011" s="787"/>
      <c r="E1011" s="787"/>
      <c r="F1011" s="787"/>
      <c r="G1011" s="787"/>
      <c r="H1011" s="787"/>
      <c r="I1011" s="787"/>
      <c r="J1011" s="787"/>
    </row>
    <row r="1012" spans="2:10">
      <c r="B1012" s="787"/>
      <c r="C1012" s="787"/>
      <c r="D1012" s="787"/>
      <c r="E1012" s="787"/>
      <c r="F1012" s="787"/>
      <c r="G1012" s="787"/>
      <c r="H1012" s="787"/>
      <c r="I1012" s="787"/>
      <c r="J1012" s="787"/>
    </row>
    <row r="1013" spans="2:10">
      <c r="B1013" s="787"/>
      <c r="C1013" s="787"/>
      <c r="D1013" s="787"/>
      <c r="E1013" s="787"/>
      <c r="F1013" s="787"/>
      <c r="G1013" s="787"/>
      <c r="H1013" s="787"/>
      <c r="I1013" s="787"/>
      <c r="J1013" s="787"/>
    </row>
    <row r="1014" spans="2:10">
      <c r="B1014" s="787"/>
      <c r="C1014" s="787"/>
      <c r="D1014" s="787"/>
      <c r="E1014" s="787"/>
      <c r="F1014" s="787"/>
      <c r="G1014" s="787"/>
      <c r="H1014" s="787"/>
      <c r="I1014" s="787"/>
      <c r="J1014" s="787"/>
    </row>
    <row r="1015" spans="2:10">
      <c r="B1015" s="787"/>
      <c r="C1015" s="787"/>
      <c r="D1015" s="787"/>
      <c r="E1015" s="787"/>
      <c r="F1015" s="787"/>
      <c r="G1015" s="787"/>
      <c r="H1015" s="787"/>
      <c r="I1015" s="787"/>
      <c r="J1015" s="787"/>
    </row>
    <row r="1016" spans="2:10">
      <c r="B1016" s="787"/>
      <c r="C1016" s="787"/>
      <c r="D1016" s="787"/>
      <c r="E1016" s="787"/>
      <c r="F1016" s="787"/>
      <c r="G1016" s="787"/>
      <c r="H1016" s="787"/>
      <c r="I1016" s="787"/>
      <c r="J1016" s="787"/>
    </row>
    <row r="1017" spans="2:10">
      <c r="B1017" s="787"/>
      <c r="C1017" s="787"/>
      <c r="D1017" s="787"/>
      <c r="E1017" s="787"/>
      <c r="F1017" s="787"/>
      <c r="G1017" s="787"/>
      <c r="H1017" s="787"/>
      <c r="I1017" s="787"/>
      <c r="J1017" s="787"/>
    </row>
    <row r="1018" spans="2:10">
      <c r="B1018" s="787"/>
      <c r="C1018" s="787"/>
      <c r="D1018" s="787"/>
      <c r="E1018" s="787"/>
      <c r="F1018" s="787"/>
      <c r="G1018" s="787"/>
      <c r="H1018" s="787"/>
      <c r="I1018" s="787"/>
      <c r="J1018" s="787"/>
    </row>
    <row r="1019" spans="2:10">
      <c r="B1019" s="787"/>
      <c r="C1019" s="787"/>
      <c r="D1019" s="787"/>
      <c r="E1019" s="787"/>
      <c r="F1019" s="787"/>
      <c r="G1019" s="787"/>
      <c r="H1019" s="787"/>
      <c r="I1019" s="787"/>
      <c r="J1019" s="787"/>
    </row>
    <row r="1020" spans="2:10">
      <c r="B1020" s="787"/>
      <c r="C1020" s="787"/>
      <c r="D1020" s="787"/>
      <c r="E1020" s="787"/>
      <c r="F1020" s="787"/>
      <c r="G1020" s="787"/>
      <c r="H1020" s="787"/>
      <c r="I1020" s="787"/>
      <c r="J1020" s="787"/>
    </row>
    <row r="1021" spans="2:10">
      <c r="B1021" s="787"/>
      <c r="C1021" s="787"/>
      <c r="D1021" s="787"/>
      <c r="E1021" s="787"/>
      <c r="F1021" s="787"/>
      <c r="G1021" s="787"/>
      <c r="H1021" s="787"/>
      <c r="I1021" s="787"/>
      <c r="J1021" s="787"/>
    </row>
    <row r="1022" spans="2:10">
      <c r="B1022" s="787"/>
      <c r="C1022" s="787"/>
      <c r="D1022" s="787"/>
      <c r="E1022" s="787"/>
      <c r="F1022" s="787"/>
      <c r="G1022" s="787"/>
      <c r="H1022" s="787"/>
      <c r="I1022" s="787"/>
      <c r="J1022" s="787"/>
    </row>
    <row r="1023" spans="2:10">
      <c r="B1023" s="787"/>
      <c r="C1023" s="787"/>
      <c r="D1023" s="787"/>
      <c r="E1023" s="787"/>
      <c r="F1023" s="787"/>
      <c r="G1023" s="787"/>
      <c r="H1023" s="787"/>
      <c r="I1023" s="787"/>
      <c r="J1023" s="787"/>
    </row>
    <row r="1024" spans="2:10">
      <c r="B1024" s="787"/>
      <c r="C1024" s="787"/>
      <c r="D1024" s="787"/>
      <c r="E1024" s="787"/>
      <c r="F1024" s="787"/>
      <c r="G1024" s="787"/>
      <c r="H1024" s="787"/>
      <c r="I1024" s="787"/>
      <c r="J1024" s="787"/>
    </row>
    <row r="1025" spans="2:10">
      <c r="B1025" s="787"/>
      <c r="C1025" s="787"/>
      <c r="D1025" s="787"/>
      <c r="E1025" s="787"/>
      <c r="F1025" s="787"/>
      <c r="G1025" s="787"/>
      <c r="H1025" s="787"/>
      <c r="I1025" s="787"/>
      <c r="J1025" s="787"/>
    </row>
    <row r="1026" spans="2:10">
      <c r="B1026" s="787"/>
      <c r="C1026" s="787"/>
      <c r="D1026" s="787"/>
      <c r="E1026" s="787"/>
      <c r="F1026" s="787"/>
      <c r="G1026" s="787"/>
      <c r="H1026" s="787"/>
      <c r="I1026" s="787"/>
      <c r="J1026" s="787"/>
    </row>
    <row r="1027" spans="2:10">
      <c r="B1027" s="787"/>
      <c r="C1027" s="787"/>
      <c r="D1027" s="787"/>
      <c r="E1027" s="787"/>
      <c r="F1027" s="787"/>
      <c r="G1027" s="787"/>
      <c r="H1027" s="787"/>
      <c r="I1027" s="787"/>
      <c r="J1027" s="787"/>
    </row>
    <row r="1028" spans="2:10">
      <c r="B1028" s="787"/>
      <c r="C1028" s="787"/>
      <c r="D1028" s="787"/>
      <c r="E1028" s="787"/>
      <c r="F1028" s="787"/>
      <c r="G1028" s="787"/>
      <c r="H1028" s="787"/>
      <c r="I1028" s="787"/>
      <c r="J1028" s="787"/>
    </row>
    <row r="1029" spans="2:10">
      <c r="B1029" s="787"/>
      <c r="C1029" s="787"/>
      <c r="D1029" s="787"/>
      <c r="E1029" s="787"/>
      <c r="F1029" s="787"/>
      <c r="G1029" s="787"/>
      <c r="H1029" s="787"/>
      <c r="I1029" s="787"/>
      <c r="J1029" s="787"/>
    </row>
    <row r="1030" spans="2:10">
      <c r="B1030" s="787"/>
      <c r="C1030" s="787"/>
      <c r="D1030" s="787"/>
      <c r="E1030" s="787"/>
      <c r="F1030" s="787"/>
      <c r="G1030" s="787"/>
      <c r="H1030" s="787"/>
      <c r="I1030" s="787"/>
      <c r="J1030" s="787"/>
    </row>
    <row r="1031" spans="2:10">
      <c r="B1031" s="787"/>
      <c r="C1031" s="787"/>
      <c r="D1031" s="787"/>
      <c r="E1031" s="787"/>
      <c r="F1031" s="787"/>
      <c r="G1031" s="787"/>
      <c r="H1031" s="787"/>
      <c r="I1031" s="787"/>
      <c r="J1031" s="787"/>
    </row>
    <row r="1032" spans="2:10">
      <c r="B1032" s="787"/>
      <c r="C1032" s="787"/>
      <c r="D1032" s="787"/>
      <c r="E1032" s="787"/>
      <c r="F1032" s="787"/>
      <c r="G1032" s="787"/>
      <c r="H1032" s="787"/>
      <c r="I1032" s="787"/>
      <c r="J1032" s="787"/>
    </row>
    <row r="1033" spans="2:10">
      <c r="B1033" s="787"/>
      <c r="C1033" s="787"/>
      <c r="D1033" s="787"/>
      <c r="E1033" s="787"/>
      <c r="F1033" s="787"/>
      <c r="G1033" s="787"/>
      <c r="H1033" s="787"/>
      <c r="I1033" s="787"/>
      <c r="J1033" s="787"/>
    </row>
    <row r="1034" spans="2:10">
      <c r="B1034" s="787"/>
      <c r="C1034" s="787"/>
      <c r="D1034" s="787"/>
      <c r="E1034" s="787"/>
      <c r="F1034" s="787"/>
      <c r="G1034" s="787"/>
      <c r="H1034" s="787"/>
      <c r="I1034" s="787"/>
      <c r="J1034" s="787"/>
    </row>
    <row r="1035" spans="2:10">
      <c r="B1035" s="787"/>
      <c r="C1035" s="787"/>
      <c r="D1035" s="787"/>
      <c r="E1035" s="787"/>
      <c r="F1035" s="787"/>
      <c r="G1035" s="787"/>
      <c r="H1035" s="787"/>
      <c r="I1035" s="787"/>
      <c r="J1035" s="787"/>
    </row>
    <row r="1036" spans="2:10">
      <c r="B1036" s="787"/>
      <c r="C1036" s="787"/>
      <c r="D1036" s="787"/>
      <c r="E1036" s="787"/>
      <c r="F1036" s="787"/>
      <c r="G1036" s="787"/>
      <c r="H1036" s="787"/>
      <c r="I1036" s="787"/>
      <c r="J1036" s="787"/>
    </row>
    <row r="1037" spans="2:10">
      <c r="B1037" s="787"/>
      <c r="C1037" s="787"/>
      <c r="D1037" s="787"/>
      <c r="E1037" s="787"/>
      <c r="F1037" s="787"/>
      <c r="G1037" s="787"/>
      <c r="H1037" s="787"/>
      <c r="I1037" s="787"/>
      <c r="J1037" s="787"/>
    </row>
    <row r="1038" spans="2:10">
      <c r="B1038" s="787"/>
      <c r="C1038" s="787"/>
      <c r="D1038" s="787"/>
      <c r="E1038" s="787"/>
      <c r="F1038" s="787"/>
      <c r="G1038" s="787"/>
      <c r="H1038" s="787"/>
      <c r="I1038" s="787"/>
      <c r="J1038" s="787"/>
    </row>
    <row r="1039" spans="2:10">
      <c r="B1039" s="787"/>
      <c r="C1039" s="787"/>
      <c r="D1039" s="787"/>
      <c r="E1039" s="787"/>
      <c r="F1039" s="787"/>
      <c r="G1039" s="787"/>
      <c r="H1039" s="787"/>
      <c r="I1039" s="787"/>
      <c r="J1039" s="787"/>
    </row>
    <row r="1040" spans="2:10">
      <c r="B1040" s="787"/>
      <c r="C1040" s="787"/>
      <c r="D1040" s="787"/>
      <c r="E1040" s="787"/>
      <c r="F1040" s="787"/>
      <c r="G1040" s="787"/>
      <c r="H1040" s="787"/>
      <c r="I1040" s="787"/>
      <c r="J1040" s="787"/>
    </row>
    <row r="1041" spans="2:10">
      <c r="B1041" s="787"/>
      <c r="C1041" s="787"/>
      <c r="D1041" s="787"/>
      <c r="E1041" s="787"/>
      <c r="F1041" s="787"/>
      <c r="G1041" s="787"/>
      <c r="H1041" s="787"/>
      <c r="I1041" s="787"/>
      <c r="J1041" s="787"/>
    </row>
    <row r="1042" spans="2:10">
      <c r="B1042" s="787"/>
      <c r="C1042" s="787"/>
      <c r="D1042" s="787"/>
      <c r="E1042" s="787"/>
      <c r="F1042" s="787"/>
      <c r="G1042" s="787"/>
      <c r="H1042" s="787"/>
      <c r="I1042" s="787"/>
      <c r="J1042" s="787"/>
    </row>
    <row r="1043" spans="2:10">
      <c r="B1043" s="787"/>
      <c r="C1043" s="787"/>
      <c r="D1043" s="787"/>
      <c r="E1043" s="787"/>
      <c r="F1043" s="787"/>
      <c r="G1043" s="787"/>
      <c r="H1043" s="787"/>
      <c r="I1043" s="787"/>
      <c r="J1043" s="787"/>
    </row>
    <row r="1044" spans="2:10">
      <c r="B1044" s="787"/>
      <c r="C1044" s="787"/>
      <c r="D1044" s="787"/>
      <c r="E1044" s="787"/>
      <c r="F1044" s="787"/>
      <c r="G1044" s="787"/>
      <c r="H1044" s="787"/>
      <c r="I1044" s="787"/>
      <c r="J1044" s="787"/>
    </row>
    <row r="1045" spans="2:10">
      <c r="B1045" s="787"/>
      <c r="C1045" s="787"/>
      <c r="D1045" s="787"/>
      <c r="E1045" s="787"/>
      <c r="F1045" s="787"/>
      <c r="G1045" s="787"/>
      <c r="H1045" s="787"/>
      <c r="I1045" s="787"/>
      <c r="J1045" s="787"/>
    </row>
    <row r="1046" spans="2:10">
      <c r="B1046" s="787"/>
      <c r="C1046" s="787"/>
      <c r="D1046" s="787"/>
      <c r="E1046" s="787"/>
      <c r="F1046" s="787"/>
      <c r="G1046" s="787"/>
      <c r="H1046" s="787"/>
      <c r="I1046" s="787"/>
      <c r="J1046" s="787"/>
    </row>
    <row r="1047" spans="2:10">
      <c r="B1047" s="787"/>
      <c r="C1047" s="787"/>
      <c r="D1047" s="787"/>
      <c r="E1047" s="787"/>
      <c r="F1047" s="787"/>
      <c r="G1047" s="787"/>
      <c r="H1047" s="787"/>
      <c r="I1047" s="787"/>
      <c r="J1047" s="787"/>
    </row>
    <row r="1048" spans="2:10">
      <c r="B1048" s="787"/>
      <c r="C1048" s="787"/>
      <c r="D1048" s="787"/>
      <c r="E1048" s="787"/>
      <c r="F1048" s="787"/>
      <c r="G1048" s="787"/>
      <c r="H1048" s="787"/>
      <c r="I1048" s="787"/>
      <c r="J1048" s="787"/>
    </row>
    <row r="1049" spans="2:10">
      <c r="B1049" s="787"/>
      <c r="C1049" s="787"/>
      <c r="D1049" s="787"/>
      <c r="E1049" s="787"/>
      <c r="F1049" s="787"/>
      <c r="G1049" s="787"/>
      <c r="H1049" s="787"/>
      <c r="I1049" s="787"/>
      <c r="J1049" s="787"/>
    </row>
    <row r="1050" spans="2:10">
      <c r="B1050" s="787"/>
      <c r="C1050" s="787"/>
      <c r="D1050" s="787"/>
      <c r="E1050" s="787"/>
      <c r="F1050" s="787"/>
      <c r="G1050" s="787"/>
      <c r="H1050" s="787"/>
      <c r="I1050" s="787"/>
      <c r="J1050" s="787"/>
    </row>
    <row r="1051" spans="2:10">
      <c r="B1051" s="787"/>
      <c r="C1051" s="787"/>
      <c r="D1051" s="787"/>
      <c r="E1051" s="787"/>
      <c r="F1051" s="787"/>
      <c r="G1051" s="787"/>
      <c r="H1051" s="787"/>
      <c r="I1051" s="787"/>
      <c r="J1051" s="787"/>
    </row>
    <row r="1052" spans="2:10">
      <c r="B1052" s="787"/>
      <c r="C1052" s="787"/>
      <c r="D1052" s="787"/>
      <c r="E1052" s="787"/>
      <c r="F1052" s="787"/>
      <c r="G1052" s="787"/>
      <c r="H1052" s="787"/>
      <c r="I1052" s="787"/>
      <c r="J1052" s="787"/>
    </row>
    <row r="1053" spans="2:10">
      <c r="B1053" s="787"/>
      <c r="C1053" s="787"/>
      <c r="D1053" s="787"/>
      <c r="E1053" s="787"/>
      <c r="F1053" s="787"/>
      <c r="G1053" s="787"/>
      <c r="H1053" s="787"/>
      <c r="I1053" s="787"/>
      <c r="J1053" s="787"/>
    </row>
    <row r="1054" spans="2:10">
      <c r="B1054" s="787"/>
      <c r="C1054" s="787"/>
      <c r="D1054" s="787"/>
      <c r="E1054" s="787"/>
      <c r="F1054" s="787"/>
      <c r="G1054" s="787"/>
      <c r="H1054" s="787"/>
      <c r="I1054" s="787"/>
      <c r="J1054" s="787"/>
    </row>
    <row r="1055" spans="2:10">
      <c r="B1055" s="787"/>
      <c r="C1055" s="787"/>
      <c r="D1055" s="787"/>
      <c r="E1055" s="787"/>
      <c r="F1055" s="787"/>
      <c r="G1055" s="787"/>
      <c r="H1055" s="787"/>
      <c r="I1055" s="787"/>
      <c r="J1055" s="787"/>
    </row>
    <row r="1056" spans="2:10">
      <c r="B1056" s="787"/>
      <c r="C1056" s="787"/>
      <c r="D1056" s="787"/>
      <c r="E1056" s="787"/>
      <c r="F1056" s="787"/>
      <c r="G1056" s="787"/>
      <c r="H1056" s="787"/>
      <c r="I1056" s="787"/>
      <c r="J1056" s="787"/>
    </row>
    <row r="1057" spans="2:10">
      <c r="B1057" s="787"/>
      <c r="C1057" s="787"/>
      <c r="D1057" s="787"/>
      <c r="E1057" s="787"/>
      <c r="F1057" s="787"/>
      <c r="G1057" s="787"/>
      <c r="H1057" s="787"/>
      <c r="I1057" s="787"/>
      <c r="J1057" s="787"/>
    </row>
    <row r="1058" spans="2:10">
      <c r="B1058" s="787"/>
      <c r="C1058" s="787"/>
      <c r="D1058" s="787"/>
      <c r="E1058" s="787"/>
      <c r="F1058" s="787"/>
      <c r="G1058" s="787"/>
      <c r="H1058" s="787"/>
      <c r="I1058" s="787"/>
      <c r="J1058" s="787"/>
    </row>
    <row r="1059" spans="2:10">
      <c r="B1059" s="787"/>
      <c r="C1059" s="787"/>
      <c r="D1059" s="787"/>
      <c r="E1059" s="787"/>
      <c r="F1059" s="787"/>
      <c r="G1059" s="787"/>
      <c r="H1059" s="787"/>
      <c r="I1059" s="787"/>
      <c r="J1059" s="787"/>
    </row>
    <row r="1060" spans="2:10">
      <c r="B1060" s="787"/>
      <c r="C1060" s="787"/>
      <c r="D1060" s="787"/>
      <c r="E1060" s="787"/>
      <c r="F1060" s="787"/>
      <c r="G1060" s="787"/>
      <c r="H1060" s="787"/>
      <c r="I1060" s="787"/>
      <c r="J1060" s="787"/>
    </row>
    <row r="1061" spans="2:10">
      <c r="B1061" s="787"/>
      <c r="C1061" s="787"/>
      <c r="D1061" s="787"/>
      <c r="E1061" s="787"/>
      <c r="F1061" s="787"/>
      <c r="G1061" s="787"/>
      <c r="H1061" s="787"/>
      <c r="I1061" s="787"/>
      <c r="J1061" s="787"/>
    </row>
    <row r="1062" spans="2:10">
      <c r="B1062" s="787"/>
      <c r="C1062" s="787"/>
      <c r="D1062" s="787"/>
      <c r="E1062" s="787"/>
      <c r="F1062" s="787"/>
      <c r="G1062" s="787"/>
      <c r="H1062" s="787"/>
      <c r="I1062" s="787"/>
      <c r="J1062" s="787"/>
    </row>
    <row r="1063" spans="2:10">
      <c r="B1063" s="787"/>
      <c r="C1063" s="787"/>
      <c r="D1063" s="787"/>
      <c r="E1063" s="787"/>
      <c r="F1063" s="787"/>
      <c r="G1063" s="787"/>
      <c r="H1063" s="787"/>
      <c r="I1063" s="787"/>
      <c r="J1063" s="787"/>
    </row>
    <row r="1064" spans="2:10">
      <c r="B1064" s="787"/>
      <c r="C1064" s="787"/>
      <c r="D1064" s="787"/>
      <c r="E1064" s="787"/>
      <c r="F1064" s="787"/>
      <c r="G1064" s="787"/>
      <c r="H1064" s="787"/>
      <c r="I1064" s="787"/>
      <c r="J1064" s="787"/>
    </row>
    <row r="1065" spans="2:10">
      <c r="B1065" s="787"/>
      <c r="C1065" s="787"/>
      <c r="D1065" s="787"/>
      <c r="E1065" s="787"/>
      <c r="F1065" s="787"/>
      <c r="G1065" s="787"/>
      <c r="H1065" s="787"/>
      <c r="I1065" s="787"/>
      <c r="J1065" s="787"/>
    </row>
    <row r="1066" spans="2:10">
      <c r="B1066" s="787"/>
      <c r="C1066" s="787"/>
      <c r="D1066" s="787"/>
      <c r="E1066" s="787"/>
      <c r="F1066" s="787"/>
      <c r="G1066" s="787"/>
      <c r="H1066" s="787"/>
      <c r="I1066" s="787"/>
      <c r="J1066" s="787"/>
    </row>
    <row r="1067" spans="2:10">
      <c r="B1067" s="787"/>
      <c r="C1067" s="787"/>
      <c r="D1067" s="787"/>
      <c r="E1067" s="787"/>
      <c r="F1067" s="787"/>
      <c r="G1067" s="787"/>
      <c r="H1067" s="787"/>
      <c r="I1067" s="787"/>
      <c r="J1067" s="787"/>
    </row>
    <row r="1068" spans="2:10">
      <c r="B1068" s="787"/>
      <c r="C1068" s="787"/>
      <c r="D1068" s="787"/>
      <c r="E1068" s="787"/>
      <c r="F1068" s="787"/>
      <c r="G1068" s="787"/>
      <c r="H1068" s="787"/>
      <c r="I1068" s="787"/>
      <c r="J1068" s="787"/>
    </row>
    <row r="1069" spans="2:10">
      <c r="B1069" s="787"/>
      <c r="C1069" s="787"/>
      <c r="D1069" s="787"/>
      <c r="E1069" s="787"/>
      <c r="F1069" s="787"/>
      <c r="G1069" s="787"/>
      <c r="H1069" s="787"/>
      <c r="I1069" s="787"/>
      <c r="J1069" s="787"/>
    </row>
    <row r="1070" spans="2:10">
      <c r="B1070" s="787"/>
      <c r="C1070" s="787"/>
      <c r="D1070" s="787"/>
      <c r="E1070" s="787"/>
      <c r="F1070" s="787"/>
      <c r="G1070" s="787"/>
      <c r="H1070" s="787"/>
      <c r="I1070" s="787"/>
      <c r="J1070" s="787"/>
    </row>
    <row r="1071" spans="2:10">
      <c r="B1071" s="787"/>
      <c r="C1071" s="787"/>
      <c r="D1071" s="787"/>
      <c r="E1071" s="787"/>
      <c r="F1071" s="787"/>
      <c r="G1071" s="787"/>
      <c r="H1071" s="787"/>
      <c r="I1071" s="787"/>
      <c r="J1071" s="787"/>
    </row>
    <row r="1072" spans="2:10">
      <c r="B1072" s="787"/>
      <c r="C1072" s="787"/>
      <c r="D1072" s="787"/>
      <c r="E1072" s="787"/>
      <c r="F1072" s="787"/>
      <c r="G1072" s="787"/>
      <c r="H1072" s="787"/>
      <c r="I1072" s="787"/>
      <c r="J1072" s="787"/>
    </row>
    <row r="1073" spans="2:10">
      <c r="B1073" s="787"/>
      <c r="C1073" s="787"/>
      <c r="D1073" s="787"/>
      <c r="E1073" s="787"/>
      <c r="F1073" s="787"/>
      <c r="G1073" s="787"/>
      <c r="H1073" s="787"/>
      <c r="I1073" s="787"/>
      <c r="J1073" s="787"/>
    </row>
    <row r="1074" spans="2:10">
      <c r="B1074" s="787"/>
      <c r="C1074" s="787"/>
      <c r="D1074" s="787"/>
      <c r="E1074" s="787"/>
      <c r="F1074" s="787"/>
      <c r="G1074" s="787"/>
      <c r="H1074" s="787"/>
      <c r="I1074" s="787"/>
      <c r="J1074" s="787"/>
    </row>
    <row r="1075" spans="2:10">
      <c r="B1075" s="787"/>
      <c r="C1075" s="787"/>
      <c r="D1075" s="787"/>
      <c r="E1075" s="787"/>
      <c r="F1075" s="787"/>
      <c r="G1075" s="787"/>
      <c r="H1075" s="787"/>
      <c r="I1075" s="787"/>
      <c r="J1075" s="787"/>
    </row>
    <row r="1076" spans="2:10">
      <c r="B1076" s="787"/>
      <c r="C1076" s="787"/>
      <c r="D1076" s="787"/>
      <c r="E1076" s="787"/>
      <c r="F1076" s="787"/>
      <c r="G1076" s="787"/>
      <c r="H1076" s="787"/>
      <c r="I1076" s="787"/>
      <c r="J1076" s="787"/>
    </row>
    <row r="1077" spans="2:10">
      <c r="B1077" s="787"/>
      <c r="C1077" s="787"/>
      <c r="D1077" s="787"/>
      <c r="E1077" s="787"/>
      <c r="F1077" s="787"/>
      <c r="G1077" s="787"/>
      <c r="H1077" s="787"/>
      <c r="I1077" s="787"/>
      <c r="J1077" s="787"/>
    </row>
    <row r="1078" spans="2:10">
      <c r="B1078" s="787"/>
      <c r="C1078" s="787"/>
      <c r="D1078" s="787"/>
      <c r="E1078" s="787"/>
      <c r="F1078" s="787"/>
      <c r="G1078" s="787"/>
      <c r="H1078" s="787"/>
      <c r="I1078" s="787"/>
      <c r="J1078" s="787"/>
    </row>
    <row r="1079" spans="2:10">
      <c r="B1079" s="787"/>
      <c r="C1079" s="787"/>
      <c r="D1079" s="787"/>
      <c r="E1079" s="787"/>
      <c r="F1079" s="787"/>
      <c r="G1079" s="787"/>
      <c r="H1079" s="787"/>
      <c r="I1079" s="787"/>
      <c r="J1079" s="787"/>
    </row>
    <row r="1080" spans="2:10">
      <c r="B1080" s="787"/>
      <c r="C1080" s="787"/>
      <c r="D1080" s="787"/>
      <c r="E1080" s="787"/>
      <c r="F1080" s="787"/>
      <c r="G1080" s="787"/>
      <c r="H1080" s="787"/>
      <c r="I1080" s="787"/>
      <c r="J1080" s="787"/>
    </row>
    <row r="1081" spans="2:10">
      <c r="B1081" s="787"/>
      <c r="C1081" s="787"/>
      <c r="D1081" s="787"/>
      <c r="E1081" s="787"/>
      <c r="F1081" s="787"/>
      <c r="G1081" s="787"/>
      <c r="H1081" s="787"/>
      <c r="I1081" s="787"/>
      <c r="J1081" s="787"/>
    </row>
    <row r="1082" spans="2:10">
      <c r="B1082" s="787"/>
      <c r="C1082" s="787"/>
      <c r="D1082" s="787"/>
      <c r="E1082" s="787"/>
      <c r="F1082" s="787"/>
      <c r="G1082" s="787"/>
      <c r="H1082" s="787"/>
      <c r="I1082" s="787"/>
      <c r="J1082" s="787"/>
    </row>
    <row r="1083" spans="2:10">
      <c r="B1083" s="787"/>
      <c r="C1083" s="787"/>
      <c r="D1083" s="787"/>
      <c r="E1083" s="787"/>
      <c r="F1083" s="787"/>
      <c r="G1083" s="787"/>
      <c r="H1083" s="787"/>
      <c r="I1083" s="787"/>
      <c r="J1083" s="787"/>
    </row>
    <row r="1084" spans="2:10">
      <c r="B1084" s="787"/>
      <c r="C1084" s="787"/>
      <c r="D1084" s="787"/>
      <c r="E1084" s="787"/>
      <c r="F1084" s="787"/>
      <c r="G1084" s="787"/>
      <c r="H1084" s="787"/>
      <c r="I1084" s="787"/>
      <c r="J1084" s="787"/>
    </row>
    <row r="1085" spans="2:10">
      <c r="B1085" s="787"/>
      <c r="C1085" s="787"/>
      <c r="D1085" s="787"/>
      <c r="E1085" s="787"/>
      <c r="F1085" s="787"/>
      <c r="G1085" s="787"/>
      <c r="H1085" s="787"/>
      <c r="I1085" s="787"/>
      <c r="J1085" s="787"/>
    </row>
    <row r="1086" spans="2:10">
      <c r="B1086" s="787"/>
      <c r="C1086" s="787"/>
      <c r="D1086" s="787"/>
      <c r="E1086" s="787"/>
      <c r="F1086" s="787"/>
      <c r="G1086" s="787"/>
      <c r="H1086" s="787"/>
      <c r="I1086" s="787"/>
      <c r="J1086" s="787"/>
    </row>
    <row r="1087" spans="2:10">
      <c r="B1087" s="787"/>
      <c r="C1087" s="787"/>
      <c r="D1087" s="787"/>
      <c r="E1087" s="787"/>
      <c r="F1087" s="787"/>
      <c r="G1087" s="787"/>
      <c r="H1087" s="787"/>
      <c r="I1087" s="787"/>
      <c r="J1087" s="787"/>
    </row>
    <row r="1088" spans="2:10">
      <c r="B1088" s="787"/>
      <c r="C1088" s="787"/>
      <c r="D1088" s="787"/>
      <c r="E1088" s="787"/>
      <c r="F1088" s="787"/>
      <c r="G1088" s="787"/>
      <c r="H1088" s="787"/>
      <c r="I1088" s="787"/>
      <c r="J1088" s="787"/>
    </row>
    <row r="1089" spans="2:10">
      <c r="B1089" s="787"/>
      <c r="C1089" s="787"/>
      <c r="D1089" s="787"/>
      <c r="E1089" s="787"/>
      <c r="F1089" s="787"/>
      <c r="G1089" s="787"/>
      <c r="H1089" s="787"/>
      <c r="I1089" s="787"/>
      <c r="J1089" s="787"/>
    </row>
    <row r="1090" spans="2:10">
      <c r="B1090" s="787"/>
      <c r="C1090" s="787"/>
      <c r="D1090" s="787"/>
      <c r="E1090" s="787"/>
      <c r="F1090" s="787"/>
      <c r="G1090" s="787"/>
      <c r="H1090" s="787"/>
      <c r="I1090" s="787"/>
      <c r="J1090" s="787"/>
    </row>
    <row r="1091" spans="2:10">
      <c r="B1091" s="787"/>
      <c r="C1091" s="787"/>
      <c r="D1091" s="787"/>
      <c r="E1091" s="787"/>
      <c r="F1091" s="787"/>
      <c r="G1091" s="787"/>
      <c r="H1091" s="787"/>
      <c r="I1091" s="787"/>
      <c r="J1091" s="787"/>
    </row>
    <row r="1092" spans="2:10">
      <c r="B1092" s="787"/>
      <c r="C1092" s="787"/>
      <c r="D1092" s="787"/>
      <c r="E1092" s="787"/>
      <c r="F1092" s="787"/>
      <c r="G1092" s="787"/>
      <c r="H1092" s="787"/>
      <c r="I1092" s="787"/>
      <c r="J1092" s="787"/>
    </row>
    <row r="1093" spans="2:10">
      <c r="B1093" s="787"/>
      <c r="C1093" s="787"/>
      <c r="D1093" s="787"/>
      <c r="E1093" s="787"/>
      <c r="F1093" s="787"/>
      <c r="G1093" s="787"/>
      <c r="H1093" s="787"/>
      <c r="I1093" s="787"/>
      <c r="J1093" s="787"/>
    </row>
    <row r="1094" spans="2:10">
      <c r="B1094" s="787"/>
      <c r="C1094" s="787"/>
      <c r="D1094" s="787"/>
      <c r="E1094" s="787"/>
      <c r="F1094" s="787"/>
      <c r="G1094" s="787"/>
      <c r="H1094" s="787"/>
      <c r="I1094" s="787"/>
      <c r="J1094" s="787"/>
    </row>
    <row r="1095" spans="2:10">
      <c r="B1095" s="787"/>
      <c r="C1095" s="787"/>
      <c r="D1095" s="787"/>
      <c r="E1095" s="787"/>
      <c r="F1095" s="787"/>
      <c r="G1095" s="787"/>
      <c r="H1095" s="787"/>
      <c r="I1095" s="787"/>
      <c r="J1095" s="787"/>
    </row>
    <row r="1096" spans="2:10">
      <c r="B1096" s="787"/>
      <c r="C1096" s="787"/>
      <c r="D1096" s="787"/>
      <c r="E1096" s="787"/>
      <c r="F1096" s="787"/>
      <c r="G1096" s="787"/>
      <c r="H1096" s="787"/>
      <c r="I1096" s="787"/>
      <c r="J1096" s="787"/>
    </row>
    <row r="1097" spans="2:10">
      <c r="B1097" s="787"/>
      <c r="C1097" s="787"/>
      <c r="D1097" s="787"/>
      <c r="E1097" s="787"/>
      <c r="F1097" s="787"/>
      <c r="G1097" s="787"/>
      <c r="H1097" s="787"/>
      <c r="I1097" s="787"/>
      <c r="J1097" s="787"/>
    </row>
    <row r="1098" spans="2:10">
      <c r="B1098" s="787"/>
      <c r="C1098" s="787"/>
      <c r="D1098" s="787"/>
      <c r="E1098" s="787"/>
      <c r="F1098" s="787"/>
      <c r="G1098" s="787"/>
      <c r="H1098" s="787"/>
      <c r="I1098" s="787"/>
      <c r="J1098" s="787"/>
    </row>
    <row r="1099" spans="2:10">
      <c r="B1099" s="787"/>
      <c r="C1099" s="787"/>
      <c r="D1099" s="787"/>
      <c r="E1099" s="787"/>
      <c r="F1099" s="787"/>
      <c r="G1099" s="787"/>
      <c r="H1099" s="787"/>
      <c r="I1099" s="787"/>
      <c r="J1099" s="787"/>
    </row>
    <row r="1100" spans="2:10">
      <c r="B1100" s="787"/>
      <c r="C1100" s="787"/>
      <c r="D1100" s="787"/>
      <c r="E1100" s="787"/>
      <c r="F1100" s="787"/>
      <c r="G1100" s="787"/>
      <c r="H1100" s="787"/>
      <c r="I1100" s="787"/>
      <c r="J1100" s="787"/>
    </row>
    <row r="1101" spans="2:10">
      <c r="B1101" s="787"/>
      <c r="C1101" s="787"/>
      <c r="D1101" s="787"/>
      <c r="E1101" s="787"/>
      <c r="F1101" s="787"/>
      <c r="G1101" s="787"/>
      <c r="H1101" s="787"/>
      <c r="I1101" s="787"/>
      <c r="J1101" s="787"/>
    </row>
    <row r="1102" spans="2:10">
      <c r="B1102" s="787"/>
      <c r="C1102" s="787"/>
      <c r="D1102" s="787"/>
      <c r="E1102" s="787"/>
      <c r="F1102" s="787"/>
      <c r="G1102" s="787"/>
      <c r="H1102" s="787"/>
      <c r="I1102" s="787"/>
      <c r="J1102" s="787"/>
    </row>
    <row r="1103" spans="2:10">
      <c r="B1103" s="787"/>
      <c r="C1103" s="787"/>
      <c r="D1103" s="787"/>
      <c r="E1103" s="787"/>
      <c r="F1103" s="787"/>
      <c r="G1103" s="787"/>
      <c r="H1103" s="787"/>
      <c r="I1103" s="787"/>
      <c r="J1103" s="787"/>
    </row>
    <row r="1104" spans="2:10">
      <c r="B1104" s="787"/>
      <c r="C1104" s="787"/>
      <c r="D1104" s="787"/>
      <c r="E1104" s="787"/>
      <c r="F1104" s="787"/>
      <c r="G1104" s="787"/>
      <c r="H1104" s="787"/>
      <c r="I1104" s="787"/>
      <c r="J1104" s="787"/>
    </row>
    <row r="1105" spans="2:10">
      <c r="B1105" s="787"/>
      <c r="C1105" s="787"/>
      <c r="D1105" s="787"/>
      <c r="E1105" s="787"/>
      <c r="F1105" s="787"/>
      <c r="G1105" s="787"/>
      <c r="H1105" s="787"/>
      <c r="I1105" s="787"/>
      <c r="J1105" s="787"/>
    </row>
    <row r="1106" spans="2:10">
      <c r="B1106" s="787"/>
      <c r="C1106" s="787"/>
      <c r="D1106" s="787"/>
      <c r="E1106" s="787"/>
      <c r="F1106" s="787"/>
      <c r="G1106" s="787"/>
      <c r="H1106" s="787"/>
      <c r="I1106" s="787"/>
      <c r="J1106" s="787"/>
    </row>
    <row r="1107" spans="2:10">
      <c r="B1107" s="787"/>
      <c r="C1107" s="787"/>
      <c r="D1107" s="787"/>
      <c r="E1107" s="787"/>
      <c r="F1107" s="787"/>
      <c r="G1107" s="787"/>
      <c r="H1107" s="787"/>
      <c r="I1107" s="787"/>
      <c r="J1107" s="787"/>
    </row>
    <row r="1108" spans="2:10">
      <c r="B1108" s="787"/>
      <c r="C1108" s="787"/>
      <c r="D1108" s="787"/>
      <c r="E1108" s="787"/>
      <c r="F1108" s="787"/>
      <c r="G1108" s="787"/>
      <c r="H1108" s="787"/>
      <c r="I1108" s="787"/>
      <c r="J1108" s="787"/>
    </row>
    <row r="1109" spans="2:10">
      <c r="B1109" s="787"/>
      <c r="C1109" s="787"/>
      <c r="D1109" s="787"/>
      <c r="E1109" s="787"/>
      <c r="F1109" s="787"/>
      <c r="G1109" s="787"/>
      <c r="H1109" s="787"/>
      <c r="I1109" s="787"/>
      <c r="J1109" s="787"/>
    </row>
    <row r="1110" spans="2:10">
      <c r="B1110" s="787"/>
      <c r="C1110" s="787"/>
      <c r="D1110" s="787"/>
      <c r="E1110" s="787"/>
      <c r="F1110" s="787"/>
      <c r="G1110" s="787"/>
      <c r="H1110" s="787"/>
      <c r="I1110" s="787"/>
      <c r="J1110" s="787"/>
    </row>
    <row r="1111" spans="2:10">
      <c r="B1111" s="787"/>
      <c r="C1111" s="787"/>
      <c r="D1111" s="787"/>
      <c r="E1111" s="787"/>
      <c r="F1111" s="787"/>
      <c r="G1111" s="787"/>
      <c r="H1111" s="787"/>
      <c r="I1111" s="787"/>
      <c r="J1111" s="787"/>
    </row>
    <row r="1112" spans="2:10">
      <c r="B1112" s="787"/>
      <c r="C1112" s="787"/>
      <c r="D1112" s="787"/>
      <c r="E1112" s="787"/>
      <c r="F1112" s="787"/>
      <c r="G1112" s="787"/>
      <c r="H1112" s="787"/>
      <c r="I1112" s="787"/>
      <c r="J1112" s="787"/>
    </row>
    <row r="1113" spans="2:10">
      <c r="B1113" s="787"/>
      <c r="C1113" s="787"/>
      <c r="D1113" s="787"/>
      <c r="E1113" s="787"/>
      <c r="F1113" s="787"/>
      <c r="G1113" s="787"/>
      <c r="H1113" s="787"/>
      <c r="I1113" s="787"/>
      <c r="J1113" s="787"/>
    </row>
    <row r="1114" spans="2:10">
      <c r="B1114" s="787"/>
      <c r="C1114" s="787"/>
      <c r="D1114" s="787"/>
      <c r="E1114" s="787"/>
      <c r="F1114" s="787"/>
      <c r="G1114" s="787"/>
      <c r="H1114" s="787"/>
      <c r="I1114" s="787"/>
      <c r="J1114" s="787"/>
    </row>
    <row r="1115" spans="2:10">
      <c r="B1115" s="787"/>
      <c r="C1115" s="787"/>
      <c r="D1115" s="787"/>
      <c r="E1115" s="787"/>
      <c r="F1115" s="787"/>
      <c r="G1115" s="787"/>
      <c r="H1115" s="787"/>
      <c r="I1115" s="787"/>
      <c r="J1115" s="787"/>
    </row>
    <row r="1116" spans="2:10">
      <c r="B1116" s="787"/>
      <c r="C1116" s="787"/>
      <c r="D1116" s="787"/>
      <c r="E1116" s="787"/>
      <c r="F1116" s="787"/>
      <c r="G1116" s="787"/>
      <c r="H1116" s="787"/>
      <c r="I1116" s="787"/>
      <c r="J1116" s="787"/>
    </row>
    <row r="1117" spans="2:10">
      <c r="B1117" s="787"/>
      <c r="C1117" s="787"/>
      <c r="D1117" s="787"/>
      <c r="E1117" s="787"/>
      <c r="F1117" s="787"/>
      <c r="G1117" s="787"/>
      <c r="H1117" s="787"/>
      <c r="I1117" s="787"/>
      <c r="J1117" s="787"/>
    </row>
    <row r="1118" spans="2:10">
      <c r="B1118" s="787"/>
      <c r="C1118" s="787"/>
      <c r="D1118" s="787"/>
      <c r="E1118" s="787"/>
      <c r="F1118" s="787"/>
      <c r="G1118" s="787"/>
      <c r="H1118" s="787"/>
      <c r="I1118" s="787"/>
      <c r="J1118" s="787"/>
    </row>
    <row r="1119" spans="2:10">
      <c r="B1119" s="787"/>
      <c r="C1119" s="787"/>
      <c r="D1119" s="787"/>
      <c r="E1119" s="787"/>
      <c r="F1119" s="787"/>
      <c r="G1119" s="787"/>
      <c r="H1119" s="787"/>
      <c r="I1119" s="787"/>
      <c r="J1119" s="787"/>
    </row>
    <row r="1120" spans="2:10">
      <c r="B1120" s="787"/>
      <c r="C1120" s="787"/>
      <c r="D1120" s="787"/>
      <c r="E1120" s="787"/>
      <c r="F1120" s="787"/>
      <c r="G1120" s="787"/>
      <c r="H1120" s="787"/>
      <c r="I1120" s="787"/>
      <c r="J1120" s="787"/>
    </row>
    <row r="1121" spans="2:10">
      <c r="B1121" s="787"/>
      <c r="C1121" s="787"/>
      <c r="D1121" s="787"/>
      <c r="E1121" s="787"/>
      <c r="F1121" s="787"/>
      <c r="G1121" s="787"/>
      <c r="H1121" s="787"/>
      <c r="I1121" s="787"/>
      <c r="J1121" s="787"/>
    </row>
    <row r="1122" spans="2:10">
      <c r="B1122" s="787"/>
      <c r="C1122" s="787"/>
      <c r="D1122" s="787"/>
      <c r="E1122" s="787"/>
      <c r="F1122" s="787"/>
      <c r="G1122" s="787"/>
      <c r="H1122" s="787"/>
      <c r="I1122" s="787"/>
      <c r="J1122" s="787"/>
    </row>
    <row r="1123" spans="2:10">
      <c r="B1123" s="787"/>
      <c r="C1123" s="787"/>
      <c r="D1123" s="787"/>
      <c r="E1123" s="787"/>
      <c r="F1123" s="787"/>
      <c r="G1123" s="787"/>
      <c r="H1123" s="787"/>
      <c r="I1123" s="787"/>
      <c r="J1123" s="787"/>
    </row>
    <row r="1124" spans="2:10">
      <c r="B1124" s="787"/>
      <c r="C1124" s="787"/>
      <c r="D1124" s="787"/>
      <c r="E1124" s="787"/>
      <c r="F1124" s="787"/>
      <c r="G1124" s="787"/>
      <c r="H1124" s="787"/>
      <c r="I1124" s="787"/>
      <c r="J1124" s="787"/>
    </row>
    <row r="1125" spans="2:10">
      <c r="B1125" s="787"/>
      <c r="C1125" s="787"/>
      <c r="D1125" s="787"/>
      <c r="E1125" s="787"/>
      <c r="F1125" s="787"/>
      <c r="G1125" s="787"/>
      <c r="H1125" s="787"/>
      <c r="I1125" s="787"/>
      <c r="J1125" s="787"/>
    </row>
    <row r="1126" spans="2:10">
      <c r="B1126" s="787"/>
      <c r="C1126" s="787"/>
      <c r="D1126" s="787"/>
      <c r="E1126" s="787"/>
      <c r="F1126" s="787"/>
      <c r="G1126" s="787"/>
      <c r="H1126" s="787"/>
      <c r="I1126" s="787"/>
      <c r="J1126" s="787"/>
    </row>
    <row r="1127" spans="2:10">
      <c r="B1127" s="787"/>
      <c r="C1127" s="787"/>
      <c r="D1127" s="787"/>
      <c r="E1127" s="787"/>
      <c r="F1127" s="787"/>
      <c r="G1127" s="787"/>
      <c r="H1127" s="787"/>
      <c r="I1127" s="787"/>
      <c r="J1127" s="787"/>
    </row>
    <row r="1128" spans="2:10">
      <c r="B1128" s="787"/>
      <c r="C1128" s="787"/>
      <c r="D1128" s="787"/>
      <c r="E1128" s="787"/>
      <c r="F1128" s="787"/>
      <c r="G1128" s="787"/>
      <c r="H1128" s="787"/>
      <c r="I1128" s="787"/>
      <c r="J1128" s="787"/>
    </row>
    <row r="1129" spans="2:10">
      <c r="B1129" s="787"/>
      <c r="C1129" s="787"/>
      <c r="D1129" s="787"/>
      <c r="E1129" s="787"/>
      <c r="F1129" s="787"/>
      <c r="G1129" s="787"/>
      <c r="H1129" s="787"/>
      <c r="I1129" s="787"/>
      <c r="J1129" s="787"/>
    </row>
    <row r="1130" spans="2:10">
      <c r="B1130" s="787"/>
      <c r="C1130" s="787"/>
      <c r="D1130" s="787"/>
      <c r="E1130" s="787"/>
      <c r="F1130" s="787"/>
      <c r="G1130" s="787"/>
      <c r="H1130" s="787"/>
      <c r="I1130" s="787"/>
      <c r="J1130" s="787"/>
    </row>
    <row r="1131" spans="2:10">
      <c r="B1131" s="787"/>
      <c r="C1131" s="787"/>
      <c r="D1131" s="787"/>
      <c r="E1131" s="787"/>
      <c r="F1131" s="787"/>
      <c r="G1131" s="787"/>
      <c r="H1131" s="787"/>
      <c r="I1131" s="787"/>
      <c r="J1131" s="787"/>
    </row>
    <row r="1132" spans="2:10">
      <c r="B1132" s="787"/>
      <c r="C1132" s="787"/>
      <c r="D1132" s="787"/>
      <c r="E1132" s="787"/>
      <c r="F1132" s="787"/>
      <c r="G1132" s="787"/>
      <c r="H1132" s="787"/>
      <c r="I1132" s="787"/>
      <c r="J1132" s="787"/>
    </row>
    <row r="1133" spans="2:10">
      <c r="B1133" s="787"/>
      <c r="C1133" s="787"/>
      <c r="D1133" s="787"/>
      <c r="E1133" s="787"/>
      <c r="F1133" s="787"/>
      <c r="G1133" s="787"/>
      <c r="H1133" s="787"/>
      <c r="I1133" s="787"/>
      <c r="J1133" s="787"/>
    </row>
    <row r="1134" spans="2:10">
      <c r="B1134" s="787"/>
      <c r="C1134" s="787"/>
      <c r="D1134" s="787"/>
      <c r="E1134" s="787"/>
      <c r="F1134" s="787"/>
      <c r="G1134" s="787"/>
      <c r="H1134" s="787"/>
      <c r="I1134" s="787"/>
      <c r="J1134" s="787"/>
    </row>
    <row r="1135" spans="2:10">
      <c r="B1135" s="787"/>
      <c r="C1135" s="787"/>
      <c r="D1135" s="787"/>
      <c r="E1135" s="787"/>
      <c r="F1135" s="787"/>
      <c r="G1135" s="787"/>
      <c r="H1135" s="787"/>
      <c r="I1135" s="787"/>
      <c r="J1135" s="787"/>
    </row>
    <row r="1136" spans="2:10">
      <c r="B1136" s="787"/>
      <c r="C1136" s="787"/>
      <c r="D1136" s="787"/>
      <c r="E1136" s="787"/>
      <c r="F1136" s="787"/>
      <c r="G1136" s="787"/>
      <c r="H1136" s="787"/>
      <c r="I1136" s="787"/>
      <c r="J1136" s="787"/>
    </row>
    <row r="1137" spans="2:10">
      <c r="B1137" s="787"/>
      <c r="C1137" s="787"/>
      <c r="D1137" s="787"/>
      <c r="E1137" s="787"/>
      <c r="F1137" s="787"/>
      <c r="G1137" s="787"/>
      <c r="H1137" s="787"/>
      <c r="I1137" s="787"/>
      <c r="J1137" s="787"/>
    </row>
    <row r="1138" spans="2:10">
      <c r="B1138" s="787"/>
      <c r="C1138" s="787"/>
      <c r="D1138" s="787"/>
      <c r="E1138" s="787"/>
      <c r="F1138" s="787"/>
      <c r="G1138" s="787"/>
      <c r="H1138" s="787"/>
      <c r="I1138" s="787"/>
      <c r="J1138" s="787"/>
    </row>
    <row r="1139" spans="2:10">
      <c r="B1139" s="787"/>
      <c r="C1139" s="787"/>
      <c r="D1139" s="787"/>
      <c r="E1139" s="787"/>
      <c r="F1139" s="787"/>
      <c r="G1139" s="787"/>
      <c r="H1139" s="787"/>
      <c r="I1139" s="787"/>
      <c r="J1139" s="787"/>
    </row>
    <row r="1140" spans="2:10">
      <c r="B1140" s="787"/>
      <c r="C1140" s="787"/>
      <c r="D1140" s="787"/>
      <c r="E1140" s="787"/>
      <c r="F1140" s="787"/>
      <c r="G1140" s="787"/>
      <c r="H1140" s="787"/>
      <c r="I1140" s="787"/>
      <c r="J1140" s="787"/>
    </row>
    <row r="1141" spans="2:10">
      <c r="B1141" s="787"/>
      <c r="C1141" s="787"/>
      <c r="D1141" s="787"/>
      <c r="E1141" s="787"/>
      <c r="F1141" s="787"/>
      <c r="G1141" s="787"/>
      <c r="H1141" s="787"/>
      <c r="I1141" s="787"/>
      <c r="J1141" s="787"/>
    </row>
    <row r="1142" spans="2:10">
      <c r="B1142" s="787"/>
      <c r="C1142" s="787"/>
      <c r="D1142" s="787"/>
      <c r="E1142" s="787"/>
      <c r="F1142" s="787"/>
      <c r="G1142" s="787"/>
      <c r="H1142" s="787"/>
      <c r="I1142" s="787"/>
      <c r="J1142" s="787"/>
    </row>
    <row r="1143" spans="2:10">
      <c r="B1143" s="787"/>
      <c r="C1143" s="787"/>
      <c r="D1143" s="787"/>
      <c r="E1143" s="787"/>
      <c r="F1143" s="787"/>
      <c r="G1143" s="787"/>
      <c r="H1143" s="787"/>
      <c r="I1143" s="787"/>
      <c r="J1143" s="787"/>
    </row>
    <row r="1144" spans="2:10">
      <c r="B1144" s="787"/>
      <c r="C1144" s="787"/>
      <c r="D1144" s="787"/>
      <c r="E1144" s="787"/>
      <c r="F1144" s="787"/>
      <c r="G1144" s="787"/>
      <c r="H1144" s="787"/>
      <c r="I1144" s="787"/>
      <c r="J1144" s="787"/>
    </row>
    <row r="1145" spans="2:10">
      <c r="B1145" s="787"/>
      <c r="C1145" s="787"/>
      <c r="D1145" s="787"/>
      <c r="E1145" s="787"/>
      <c r="F1145" s="787"/>
      <c r="G1145" s="787"/>
      <c r="H1145" s="787"/>
      <c r="I1145" s="787"/>
      <c r="J1145" s="787"/>
    </row>
    <row r="1146" spans="2:10">
      <c r="B1146" s="787"/>
      <c r="C1146" s="787"/>
      <c r="D1146" s="787"/>
      <c r="E1146" s="787"/>
      <c r="F1146" s="787"/>
      <c r="G1146" s="787"/>
      <c r="H1146" s="787"/>
      <c r="I1146" s="787"/>
      <c r="J1146" s="787"/>
    </row>
    <row r="1147" spans="2:10">
      <c r="B1147" s="787"/>
      <c r="C1147" s="787"/>
      <c r="D1147" s="787"/>
      <c r="E1147" s="787"/>
      <c r="F1147" s="787"/>
      <c r="G1147" s="787"/>
      <c r="H1147" s="787"/>
      <c r="I1147" s="787"/>
      <c r="J1147" s="787"/>
    </row>
    <row r="1148" spans="2:10">
      <c r="B1148" s="787"/>
      <c r="C1148" s="787"/>
      <c r="D1148" s="787"/>
      <c r="E1148" s="787"/>
      <c r="F1148" s="787"/>
      <c r="G1148" s="787"/>
      <c r="H1148" s="787"/>
      <c r="I1148" s="787"/>
      <c r="J1148" s="787"/>
    </row>
    <row r="1149" spans="2:10">
      <c r="B1149" s="787"/>
      <c r="C1149" s="787"/>
      <c r="D1149" s="787"/>
      <c r="E1149" s="787"/>
      <c r="F1149" s="787"/>
      <c r="G1149" s="787"/>
      <c r="H1149" s="787"/>
      <c r="I1149" s="787"/>
      <c r="J1149" s="787"/>
    </row>
    <row r="1150" spans="2:10">
      <c r="B1150" s="787"/>
      <c r="C1150" s="787"/>
      <c r="D1150" s="787"/>
      <c r="E1150" s="787"/>
      <c r="F1150" s="787"/>
      <c r="G1150" s="787"/>
      <c r="H1150" s="787"/>
      <c r="I1150" s="787"/>
      <c r="J1150" s="787"/>
    </row>
    <row r="1151" spans="2:10">
      <c r="B1151" s="787"/>
      <c r="C1151" s="787"/>
      <c r="D1151" s="787"/>
      <c r="E1151" s="787"/>
      <c r="F1151" s="787"/>
      <c r="G1151" s="787"/>
      <c r="H1151" s="787"/>
      <c r="I1151" s="787"/>
      <c r="J1151" s="787"/>
    </row>
    <row r="1152" spans="2:10">
      <c r="B1152" s="787"/>
      <c r="C1152" s="787"/>
      <c r="D1152" s="787"/>
      <c r="E1152" s="787"/>
      <c r="F1152" s="787"/>
      <c r="G1152" s="787"/>
      <c r="H1152" s="787"/>
      <c r="I1152" s="787"/>
      <c r="J1152" s="787"/>
    </row>
    <row r="1153" spans="2:10">
      <c r="B1153" s="787"/>
      <c r="C1153" s="787"/>
      <c r="D1153" s="787"/>
      <c r="E1153" s="787"/>
      <c r="F1153" s="787"/>
      <c r="G1153" s="787"/>
      <c r="H1153" s="787"/>
      <c r="I1153" s="787"/>
      <c r="J1153" s="787"/>
    </row>
    <row r="1154" spans="2:10">
      <c r="B1154" s="787"/>
      <c r="C1154" s="787"/>
      <c r="D1154" s="787"/>
      <c r="E1154" s="787"/>
      <c r="F1154" s="787"/>
      <c r="G1154" s="787"/>
      <c r="H1154" s="787"/>
      <c r="I1154" s="787"/>
      <c r="J1154" s="787"/>
    </row>
    <row r="1155" spans="2:10">
      <c r="B1155" s="787"/>
      <c r="C1155" s="787"/>
      <c r="D1155" s="787"/>
      <c r="E1155" s="787"/>
      <c r="F1155" s="787"/>
      <c r="G1155" s="787"/>
      <c r="H1155" s="787"/>
      <c r="I1155" s="787"/>
      <c r="J1155" s="787"/>
    </row>
    <row r="1156" spans="2:10">
      <c r="B1156" s="787"/>
      <c r="C1156" s="787"/>
      <c r="D1156" s="787"/>
      <c r="E1156" s="787"/>
      <c r="F1156" s="787"/>
      <c r="G1156" s="787"/>
      <c r="H1156" s="787"/>
      <c r="I1156" s="787"/>
      <c r="J1156" s="787"/>
    </row>
    <row r="1157" spans="2:10">
      <c r="B1157" s="787"/>
      <c r="C1157" s="787"/>
      <c r="D1157" s="787"/>
      <c r="E1157" s="787"/>
      <c r="F1157" s="787"/>
      <c r="G1157" s="787"/>
      <c r="H1157" s="787"/>
      <c r="I1157" s="787"/>
      <c r="J1157" s="787"/>
    </row>
    <row r="1158" spans="2:10">
      <c r="B1158" s="787"/>
      <c r="C1158" s="787"/>
      <c r="D1158" s="787"/>
      <c r="E1158" s="787"/>
      <c r="F1158" s="787"/>
      <c r="G1158" s="787"/>
      <c r="H1158" s="787"/>
      <c r="I1158" s="787"/>
      <c r="J1158" s="787"/>
    </row>
    <row r="1159" spans="2:10">
      <c r="B1159" s="787"/>
      <c r="C1159" s="787"/>
      <c r="D1159" s="787"/>
      <c r="E1159" s="787"/>
      <c r="F1159" s="787"/>
      <c r="G1159" s="787"/>
      <c r="H1159" s="787"/>
      <c r="I1159" s="787"/>
      <c r="J1159" s="787"/>
    </row>
    <row r="1160" spans="2:10">
      <c r="B1160" s="787"/>
      <c r="C1160" s="787"/>
      <c r="D1160" s="787"/>
      <c r="E1160" s="787"/>
      <c r="F1160" s="787"/>
      <c r="G1160" s="787"/>
      <c r="H1160" s="787"/>
      <c r="I1160" s="787"/>
      <c r="J1160" s="787"/>
    </row>
    <row r="1161" spans="2:10">
      <c r="B1161" s="787"/>
      <c r="C1161" s="787"/>
      <c r="D1161" s="787"/>
      <c r="E1161" s="787"/>
      <c r="F1161" s="787"/>
      <c r="G1161" s="787"/>
      <c r="H1161" s="787"/>
      <c r="I1161" s="787"/>
      <c r="J1161" s="787"/>
    </row>
    <row r="1162" spans="2:10">
      <c r="B1162" s="787"/>
      <c r="C1162" s="787"/>
      <c r="D1162" s="787"/>
      <c r="E1162" s="787"/>
      <c r="F1162" s="787"/>
      <c r="G1162" s="787"/>
      <c r="H1162" s="787"/>
      <c r="I1162" s="787"/>
      <c r="J1162" s="787"/>
    </row>
    <row r="1163" spans="2:10">
      <c r="B1163" s="787"/>
      <c r="C1163" s="787"/>
      <c r="D1163" s="787"/>
      <c r="E1163" s="787"/>
      <c r="F1163" s="787"/>
      <c r="G1163" s="787"/>
      <c r="H1163" s="787"/>
      <c r="I1163" s="787"/>
      <c r="J1163" s="787"/>
    </row>
    <row r="1164" spans="2:10">
      <c r="B1164" s="787"/>
      <c r="C1164" s="787"/>
      <c r="D1164" s="787"/>
      <c r="E1164" s="787"/>
      <c r="F1164" s="787"/>
      <c r="G1164" s="787"/>
      <c r="H1164" s="787"/>
      <c r="I1164" s="787"/>
      <c r="J1164" s="787"/>
    </row>
    <row r="1165" spans="2:10">
      <c r="B1165" s="787"/>
      <c r="C1165" s="787"/>
      <c r="D1165" s="787"/>
      <c r="E1165" s="787"/>
      <c r="F1165" s="787"/>
      <c r="G1165" s="787"/>
      <c r="H1165" s="787"/>
      <c r="I1165" s="787"/>
      <c r="J1165" s="787"/>
    </row>
    <row r="1166" spans="2:10">
      <c r="B1166" s="787"/>
      <c r="C1166" s="787"/>
      <c r="D1166" s="787"/>
      <c r="E1166" s="787"/>
      <c r="F1166" s="787"/>
      <c r="G1166" s="787"/>
      <c r="H1166" s="787"/>
      <c r="I1166" s="787"/>
      <c r="J1166" s="787"/>
    </row>
    <row r="1167" spans="2:10">
      <c r="B1167" s="787"/>
      <c r="C1167" s="787"/>
      <c r="D1167" s="787"/>
      <c r="E1167" s="787"/>
      <c r="F1167" s="787"/>
      <c r="G1167" s="787"/>
      <c r="H1167" s="787"/>
      <c r="I1167" s="787"/>
      <c r="J1167" s="787"/>
    </row>
    <row r="1168" spans="2:10">
      <c r="B1168" s="787"/>
      <c r="C1168" s="787"/>
      <c r="D1168" s="787"/>
      <c r="E1168" s="787"/>
      <c r="F1168" s="787"/>
      <c r="G1168" s="787"/>
      <c r="H1168" s="787"/>
      <c r="I1168" s="787"/>
      <c r="J1168" s="787"/>
    </row>
    <row r="1169" spans="2:10">
      <c r="B1169" s="787"/>
      <c r="C1169" s="787"/>
      <c r="D1169" s="787"/>
      <c r="E1169" s="787"/>
      <c r="F1169" s="787"/>
      <c r="G1169" s="787"/>
      <c r="H1169" s="787"/>
      <c r="I1169" s="787"/>
      <c r="J1169" s="787"/>
    </row>
    <row r="1170" spans="2:10">
      <c r="B1170" s="787"/>
      <c r="C1170" s="787"/>
      <c r="D1170" s="787"/>
      <c r="E1170" s="787"/>
      <c r="F1170" s="787"/>
      <c r="G1170" s="787"/>
      <c r="H1170" s="787"/>
      <c r="I1170" s="787"/>
      <c r="J1170" s="787"/>
    </row>
    <row r="1171" spans="2:10">
      <c r="B1171" s="787"/>
      <c r="C1171" s="787"/>
      <c r="D1171" s="787"/>
      <c r="E1171" s="787"/>
      <c r="F1171" s="787"/>
      <c r="G1171" s="787"/>
      <c r="H1171" s="787"/>
      <c r="I1171" s="787"/>
      <c r="J1171" s="787"/>
    </row>
    <row r="1172" spans="2:10">
      <c r="B1172" s="787"/>
      <c r="C1172" s="787"/>
      <c r="D1172" s="787"/>
      <c r="E1172" s="787"/>
      <c r="F1172" s="787"/>
      <c r="G1172" s="787"/>
      <c r="H1172" s="787"/>
      <c r="I1172" s="787"/>
      <c r="J1172" s="787"/>
    </row>
    <row r="1173" spans="2:10">
      <c r="B1173" s="787"/>
      <c r="C1173" s="787"/>
      <c r="D1173" s="787"/>
      <c r="E1173" s="787"/>
      <c r="F1173" s="787"/>
      <c r="G1173" s="787"/>
      <c r="H1173" s="787"/>
      <c r="I1173" s="787"/>
      <c r="J1173" s="787"/>
    </row>
    <row r="1174" spans="2:10">
      <c r="B1174" s="787"/>
      <c r="C1174" s="787"/>
      <c r="D1174" s="787"/>
      <c r="E1174" s="787"/>
      <c r="F1174" s="787"/>
      <c r="G1174" s="787"/>
      <c r="H1174" s="787"/>
      <c r="I1174" s="787"/>
      <c r="J1174" s="787"/>
    </row>
    <row r="1175" spans="2:10">
      <c r="B1175" s="787"/>
      <c r="C1175" s="787"/>
      <c r="D1175" s="787"/>
      <c r="E1175" s="787"/>
      <c r="F1175" s="787"/>
      <c r="G1175" s="787"/>
      <c r="H1175" s="787"/>
      <c r="I1175" s="787"/>
      <c r="J1175" s="787"/>
    </row>
    <row r="1176" spans="2:10">
      <c r="B1176" s="787"/>
      <c r="C1176" s="787"/>
      <c r="D1176" s="787"/>
      <c r="E1176" s="787"/>
      <c r="F1176" s="787"/>
      <c r="G1176" s="787"/>
      <c r="H1176" s="787"/>
      <c r="I1176" s="787"/>
      <c r="J1176" s="787"/>
    </row>
    <row r="1177" spans="2:10">
      <c r="B1177" s="787"/>
      <c r="C1177" s="787"/>
      <c r="D1177" s="787"/>
      <c r="E1177" s="787"/>
      <c r="F1177" s="787"/>
      <c r="G1177" s="787"/>
      <c r="H1177" s="787"/>
      <c r="I1177" s="787"/>
      <c r="J1177" s="787"/>
    </row>
    <row r="1178" spans="2:10">
      <c r="B1178" s="787"/>
      <c r="C1178" s="787"/>
      <c r="D1178" s="787"/>
      <c r="E1178" s="787"/>
      <c r="F1178" s="787"/>
      <c r="G1178" s="787"/>
      <c r="H1178" s="787"/>
      <c r="I1178" s="787"/>
      <c r="J1178" s="787"/>
    </row>
    <row r="1179" spans="2:10">
      <c r="B1179" s="787"/>
      <c r="C1179" s="787"/>
      <c r="D1179" s="787"/>
      <c r="E1179" s="787"/>
      <c r="F1179" s="787"/>
      <c r="G1179" s="787"/>
      <c r="H1179" s="787"/>
      <c r="I1179" s="787"/>
      <c r="J1179" s="787"/>
    </row>
    <row r="1180" spans="2:10">
      <c r="B1180" s="787"/>
      <c r="C1180" s="787"/>
      <c r="D1180" s="787"/>
      <c r="E1180" s="787"/>
      <c r="F1180" s="787"/>
      <c r="G1180" s="787"/>
      <c r="H1180" s="787"/>
      <c r="I1180" s="787"/>
      <c r="J1180" s="787"/>
    </row>
    <row r="1181" spans="2:10">
      <c r="B1181" s="787"/>
      <c r="C1181" s="787"/>
      <c r="D1181" s="787"/>
      <c r="E1181" s="787"/>
      <c r="F1181" s="787"/>
      <c r="G1181" s="787"/>
      <c r="H1181" s="787"/>
      <c r="I1181" s="787"/>
      <c r="J1181" s="787"/>
    </row>
    <row r="1182" spans="2:10">
      <c r="B1182" s="787"/>
      <c r="C1182" s="787"/>
      <c r="D1182" s="787"/>
      <c r="E1182" s="787"/>
      <c r="F1182" s="787"/>
      <c r="G1182" s="787"/>
      <c r="H1182" s="787"/>
      <c r="I1182" s="787"/>
      <c r="J1182" s="787"/>
    </row>
    <row r="1183" spans="2:10">
      <c r="B1183" s="787"/>
      <c r="C1183" s="787"/>
      <c r="D1183" s="787"/>
      <c r="E1183" s="787"/>
      <c r="F1183" s="787"/>
      <c r="G1183" s="787"/>
      <c r="H1183" s="787"/>
      <c r="I1183" s="787"/>
      <c r="J1183" s="787"/>
    </row>
    <row r="1184" spans="2:10">
      <c r="B1184" s="787"/>
      <c r="C1184" s="787"/>
      <c r="D1184" s="787"/>
      <c r="E1184" s="787"/>
      <c r="F1184" s="787"/>
      <c r="G1184" s="787"/>
      <c r="H1184" s="787"/>
      <c r="I1184" s="787"/>
      <c r="J1184" s="787"/>
    </row>
    <row r="1185" spans="2:10">
      <c r="B1185" s="787"/>
      <c r="C1185" s="787"/>
      <c r="D1185" s="787"/>
      <c r="E1185" s="787"/>
      <c r="F1185" s="787"/>
      <c r="G1185" s="787"/>
      <c r="H1185" s="787"/>
      <c r="I1185" s="787"/>
      <c r="J1185" s="787"/>
    </row>
    <row r="1186" spans="2:10">
      <c r="B1186" s="787"/>
      <c r="C1186" s="787"/>
      <c r="D1186" s="787"/>
      <c r="E1186" s="787"/>
      <c r="F1186" s="787"/>
      <c r="G1186" s="787"/>
      <c r="H1186" s="787"/>
      <c r="I1186" s="787"/>
      <c r="J1186" s="787"/>
    </row>
    <row r="1187" spans="2:10">
      <c r="B1187" s="787"/>
      <c r="C1187" s="787"/>
      <c r="D1187" s="787"/>
      <c r="E1187" s="787"/>
      <c r="F1187" s="787"/>
      <c r="G1187" s="787"/>
      <c r="H1187" s="787"/>
      <c r="I1187" s="787"/>
      <c r="J1187" s="787"/>
    </row>
    <row r="1188" spans="2:10">
      <c r="B1188" s="787"/>
      <c r="C1188" s="787"/>
      <c r="D1188" s="787"/>
      <c r="E1188" s="787"/>
      <c r="F1188" s="787"/>
      <c r="G1188" s="787"/>
      <c r="H1188" s="787"/>
      <c r="I1188" s="787"/>
      <c r="J1188" s="787"/>
    </row>
    <row r="1189" spans="2:10">
      <c r="B1189" s="787"/>
      <c r="C1189" s="787"/>
      <c r="D1189" s="787"/>
      <c r="E1189" s="787"/>
      <c r="F1189" s="787"/>
      <c r="G1189" s="787"/>
      <c r="H1189" s="787"/>
      <c r="I1189" s="787"/>
      <c r="J1189" s="787"/>
    </row>
    <row r="1190" spans="2:10">
      <c r="B1190" s="787"/>
      <c r="C1190" s="787"/>
      <c r="D1190" s="787"/>
      <c r="E1190" s="787"/>
      <c r="F1190" s="787"/>
      <c r="G1190" s="787"/>
      <c r="H1190" s="787"/>
      <c r="I1190" s="787"/>
      <c r="J1190" s="787"/>
    </row>
    <row r="1191" spans="2:10">
      <c r="B1191" s="787"/>
      <c r="C1191" s="787"/>
      <c r="D1191" s="787"/>
      <c r="E1191" s="787"/>
      <c r="F1191" s="787"/>
      <c r="G1191" s="787"/>
      <c r="H1191" s="787"/>
      <c r="I1191" s="787"/>
      <c r="J1191" s="787"/>
    </row>
    <row r="1192" spans="2:10">
      <c r="B1192" s="787"/>
      <c r="C1192" s="787"/>
      <c r="D1192" s="787"/>
      <c r="E1192" s="787"/>
      <c r="F1192" s="787"/>
      <c r="G1192" s="787"/>
      <c r="H1192" s="787"/>
      <c r="I1192" s="787"/>
      <c r="J1192" s="787"/>
    </row>
    <row r="1193" spans="2:10">
      <c r="B1193" s="787"/>
      <c r="C1193" s="787"/>
      <c r="D1193" s="787"/>
      <c r="E1193" s="787"/>
      <c r="F1193" s="787"/>
      <c r="G1193" s="787"/>
      <c r="H1193" s="787"/>
      <c r="I1193" s="787"/>
      <c r="J1193" s="787"/>
    </row>
    <row r="1194" spans="2:10">
      <c r="B1194" s="787"/>
      <c r="C1194" s="787"/>
      <c r="D1194" s="787"/>
      <c r="E1194" s="787"/>
      <c r="F1194" s="787"/>
      <c r="G1194" s="787"/>
      <c r="H1194" s="787"/>
      <c r="I1194" s="787"/>
      <c r="J1194" s="787"/>
    </row>
    <row r="1195" spans="2:10">
      <c r="B1195" s="787"/>
      <c r="C1195" s="787"/>
      <c r="D1195" s="787"/>
      <c r="E1195" s="787"/>
      <c r="F1195" s="787"/>
      <c r="G1195" s="787"/>
      <c r="H1195" s="787"/>
      <c r="I1195" s="787"/>
      <c r="J1195" s="787"/>
    </row>
    <row r="1196" spans="2:10">
      <c r="B1196" s="787"/>
      <c r="C1196" s="787"/>
      <c r="D1196" s="787"/>
      <c r="E1196" s="787"/>
      <c r="F1196" s="787"/>
      <c r="G1196" s="787"/>
      <c r="H1196" s="787"/>
      <c r="I1196" s="787"/>
      <c r="J1196" s="787"/>
    </row>
    <row r="1197" spans="2:10">
      <c r="B1197" s="787"/>
      <c r="C1197" s="787"/>
      <c r="D1197" s="787"/>
      <c r="E1197" s="787"/>
      <c r="F1197" s="787"/>
      <c r="G1197" s="787"/>
      <c r="H1197" s="787"/>
      <c r="I1197" s="787"/>
      <c r="J1197" s="787"/>
    </row>
    <row r="1198" spans="2:10">
      <c r="B1198" s="787"/>
      <c r="C1198" s="787"/>
      <c r="D1198" s="787"/>
      <c r="E1198" s="787"/>
      <c r="F1198" s="787"/>
      <c r="G1198" s="787"/>
      <c r="H1198" s="787"/>
      <c r="I1198" s="787"/>
      <c r="J1198" s="787"/>
    </row>
    <row r="1199" spans="2:10">
      <c r="B1199" s="787"/>
      <c r="C1199" s="787"/>
      <c r="D1199" s="787"/>
      <c r="E1199" s="787"/>
      <c r="F1199" s="787"/>
      <c r="G1199" s="787"/>
      <c r="H1199" s="787"/>
      <c r="I1199" s="787"/>
      <c r="J1199" s="787"/>
    </row>
    <row r="1200" spans="2:10">
      <c r="B1200" s="787"/>
      <c r="C1200" s="787"/>
      <c r="D1200" s="787"/>
      <c r="E1200" s="787"/>
      <c r="F1200" s="787"/>
      <c r="G1200" s="787"/>
      <c r="H1200" s="787"/>
      <c r="I1200" s="787"/>
      <c r="J1200" s="787"/>
    </row>
    <row r="1201" spans="2:10">
      <c r="B1201" s="787"/>
      <c r="C1201" s="787"/>
      <c r="D1201" s="787"/>
      <c r="E1201" s="787"/>
      <c r="F1201" s="787"/>
      <c r="G1201" s="787"/>
      <c r="H1201" s="787"/>
      <c r="I1201" s="787"/>
      <c r="J1201" s="787"/>
    </row>
    <row r="1202" spans="2:10">
      <c r="B1202" s="787"/>
      <c r="C1202" s="787"/>
      <c r="D1202" s="787"/>
      <c r="E1202" s="787"/>
      <c r="F1202" s="787"/>
      <c r="G1202" s="787"/>
      <c r="H1202" s="787"/>
      <c r="I1202" s="787"/>
      <c r="J1202" s="787"/>
    </row>
    <row r="1203" spans="2:10">
      <c r="B1203" s="787"/>
      <c r="C1203" s="787"/>
      <c r="D1203" s="787"/>
      <c r="E1203" s="787"/>
      <c r="F1203" s="787"/>
      <c r="G1203" s="787"/>
      <c r="H1203" s="787"/>
      <c r="I1203" s="787"/>
      <c r="J1203" s="787"/>
    </row>
    <row r="1204" spans="2:10">
      <c r="B1204" s="787"/>
      <c r="C1204" s="787"/>
      <c r="D1204" s="787"/>
      <c r="E1204" s="787"/>
      <c r="F1204" s="787"/>
      <c r="G1204" s="787"/>
      <c r="H1204" s="787"/>
      <c r="I1204" s="787"/>
      <c r="J1204" s="787"/>
    </row>
    <row r="1205" spans="2:10">
      <c r="B1205" s="787"/>
      <c r="C1205" s="787"/>
      <c r="D1205" s="787"/>
      <c r="E1205" s="787"/>
      <c r="F1205" s="787"/>
      <c r="G1205" s="787"/>
      <c r="H1205" s="787"/>
      <c r="I1205" s="787"/>
      <c r="J1205" s="787"/>
    </row>
    <row r="1206" spans="2:10">
      <c r="B1206" s="787"/>
      <c r="C1206" s="787"/>
      <c r="D1206" s="787"/>
      <c r="E1206" s="787"/>
      <c r="F1206" s="787"/>
      <c r="G1206" s="787"/>
      <c r="H1206" s="787"/>
      <c r="I1206" s="787"/>
      <c r="J1206" s="787"/>
    </row>
    <row r="1207" spans="2:10">
      <c r="B1207" s="787"/>
      <c r="C1207" s="787"/>
      <c r="D1207" s="787"/>
      <c r="E1207" s="787"/>
      <c r="F1207" s="787"/>
      <c r="G1207" s="787"/>
      <c r="H1207" s="787"/>
      <c r="I1207" s="787"/>
      <c r="J1207" s="787"/>
    </row>
    <row r="1208" spans="2:10">
      <c r="B1208" s="787"/>
      <c r="C1208" s="787"/>
      <c r="D1208" s="787"/>
      <c r="E1208" s="787"/>
      <c r="F1208" s="787"/>
      <c r="G1208" s="787"/>
      <c r="H1208" s="787"/>
      <c r="I1208" s="787"/>
      <c r="J1208" s="787"/>
    </row>
    <row r="1209" spans="2:10">
      <c r="B1209" s="787"/>
      <c r="C1209" s="787"/>
      <c r="D1209" s="787"/>
      <c r="E1209" s="787"/>
      <c r="F1209" s="787"/>
      <c r="G1209" s="787"/>
      <c r="H1209" s="787"/>
      <c r="I1209" s="787"/>
      <c r="J1209" s="787"/>
    </row>
    <row r="1210" spans="2:10">
      <c r="B1210" s="787"/>
      <c r="C1210" s="787"/>
      <c r="D1210" s="787"/>
      <c r="E1210" s="787"/>
      <c r="F1210" s="787"/>
      <c r="G1210" s="787"/>
      <c r="H1210" s="787"/>
      <c r="I1210" s="787"/>
      <c r="J1210" s="787"/>
    </row>
    <row r="1211" spans="2:10">
      <c r="B1211" s="787"/>
      <c r="C1211" s="787"/>
      <c r="D1211" s="787"/>
      <c r="E1211" s="787"/>
      <c r="F1211" s="787"/>
      <c r="G1211" s="787"/>
      <c r="H1211" s="787"/>
      <c r="I1211" s="787"/>
      <c r="J1211" s="787"/>
    </row>
    <row r="1212" spans="2:10">
      <c r="B1212" s="787"/>
      <c r="C1212" s="787"/>
      <c r="D1212" s="787"/>
      <c r="E1212" s="787"/>
      <c r="F1212" s="787"/>
      <c r="G1212" s="787"/>
      <c r="H1212" s="787"/>
      <c r="I1212" s="787"/>
      <c r="J1212" s="787"/>
    </row>
    <row r="1213" spans="2:10">
      <c r="B1213" s="787"/>
      <c r="C1213" s="787"/>
      <c r="D1213" s="787"/>
      <c r="E1213" s="787"/>
      <c r="F1213" s="787"/>
      <c r="G1213" s="787"/>
      <c r="H1213" s="787"/>
      <c r="I1213" s="787"/>
      <c r="J1213" s="787"/>
    </row>
    <row r="1214" spans="2:10">
      <c r="B1214" s="787"/>
      <c r="C1214" s="787"/>
      <c r="D1214" s="787"/>
      <c r="E1214" s="787"/>
      <c r="F1214" s="787"/>
      <c r="G1214" s="787"/>
      <c r="H1214" s="787"/>
      <c r="I1214" s="787"/>
      <c r="J1214" s="787"/>
    </row>
    <row r="1215" spans="2:10">
      <c r="B1215" s="787"/>
      <c r="C1215" s="787"/>
      <c r="D1215" s="787"/>
      <c r="E1215" s="787"/>
      <c r="F1215" s="787"/>
      <c r="G1215" s="787"/>
      <c r="H1215" s="787"/>
      <c r="I1215" s="787"/>
      <c r="J1215" s="787"/>
    </row>
    <row r="1216" spans="2:10">
      <c r="B1216" s="787"/>
      <c r="C1216" s="787"/>
      <c r="D1216" s="787"/>
      <c r="E1216" s="787"/>
      <c r="F1216" s="787"/>
      <c r="G1216" s="787"/>
      <c r="H1216" s="787"/>
      <c r="I1216" s="787"/>
      <c r="J1216" s="787"/>
    </row>
    <row r="1217" spans="2:10">
      <c r="B1217" s="787"/>
      <c r="C1217" s="787"/>
      <c r="D1217" s="787"/>
      <c r="E1217" s="787"/>
      <c r="F1217" s="787"/>
      <c r="G1217" s="787"/>
      <c r="H1217" s="787"/>
      <c r="I1217" s="787"/>
      <c r="J1217" s="787"/>
    </row>
    <row r="1218" spans="2:10">
      <c r="B1218" s="787"/>
      <c r="C1218" s="787"/>
      <c r="D1218" s="787"/>
      <c r="E1218" s="787"/>
      <c r="F1218" s="787"/>
      <c r="G1218" s="787"/>
      <c r="H1218" s="787"/>
      <c r="I1218" s="787"/>
      <c r="J1218" s="787"/>
    </row>
    <row r="1219" spans="2:10">
      <c r="B1219" s="787"/>
      <c r="C1219" s="787"/>
      <c r="D1219" s="787"/>
      <c r="E1219" s="787"/>
      <c r="F1219" s="787"/>
      <c r="G1219" s="787"/>
      <c r="H1219" s="787"/>
      <c r="I1219" s="787"/>
      <c r="J1219" s="787"/>
    </row>
    <row r="1220" spans="2:10">
      <c r="B1220" s="787"/>
      <c r="C1220" s="787"/>
      <c r="D1220" s="787"/>
      <c r="E1220" s="787"/>
      <c r="F1220" s="787"/>
      <c r="G1220" s="787"/>
      <c r="H1220" s="787"/>
      <c r="I1220" s="787"/>
      <c r="J1220" s="787"/>
    </row>
    <row r="1221" spans="2:10">
      <c r="B1221" s="787"/>
      <c r="C1221" s="787"/>
      <c r="D1221" s="787"/>
      <c r="E1221" s="787"/>
      <c r="F1221" s="787"/>
      <c r="G1221" s="787"/>
      <c r="H1221" s="787"/>
      <c r="I1221" s="787"/>
      <c r="J1221" s="787"/>
    </row>
    <row r="1222" spans="2:10">
      <c r="B1222" s="787"/>
      <c r="C1222" s="787"/>
      <c r="D1222" s="787"/>
      <c r="E1222" s="787"/>
      <c r="F1222" s="787"/>
      <c r="G1222" s="787"/>
      <c r="H1222" s="787"/>
      <c r="I1222" s="787"/>
      <c r="J1222" s="787"/>
    </row>
    <row r="1223" spans="2:10">
      <c r="B1223" s="787"/>
      <c r="C1223" s="787"/>
      <c r="D1223" s="787"/>
      <c r="E1223" s="787"/>
      <c r="F1223" s="787"/>
      <c r="G1223" s="787"/>
      <c r="H1223" s="787"/>
      <c r="I1223" s="787"/>
      <c r="J1223" s="787"/>
    </row>
    <row r="1224" spans="2:10">
      <c r="B1224" s="787"/>
      <c r="C1224" s="787"/>
      <c r="D1224" s="787"/>
      <c r="E1224" s="787"/>
      <c r="F1224" s="787"/>
      <c r="G1224" s="787"/>
      <c r="H1224" s="787"/>
      <c r="I1224" s="787"/>
      <c r="J1224" s="787"/>
    </row>
    <row r="1225" spans="2:10">
      <c r="B1225" s="787"/>
      <c r="C1225" s="787"/>
      <c r="D1225" s="787"/>
      <c r="E1225" s="787"/>
      <c r="F1225" s="787"/>
      <c r="G1225" s="787"/>
      <c r="H1225" s="787"/>
      <c r="I1225" s="787"/>
      <c r="J1225" s="787"/>
    </row>
    <row r="1226" spans="2:10">
      <c r="B1226" s="787"/>
      <c r="C1226" s="787"/>
      <c r="D1226" s="787"/>
      <c r="E1226" s="787"/>
      <c r="F1226" s="787"/>
      <c r="G1226" s="787"/>
      <c r="H1226" s="787"/>
      <c r="I1226" s="787"/>
      <c r="J1226" s="787"/>
    </row>
    <row r="1227" spans="2:10">
      <c r="B1227" s="787"/>
      <c r="C1227" s="787"/>
      <c r="D1227" s="787"/>
      <c r="E1227" s="787"/>
      <c r="F1227" s="787"/>
      <c r="G1227" s="787"/>
      <c r="H1227" s="787"/>
      <c r="I1227" s="787"/>
      <c r="J1227" s="787"/>
    </row>
    <row r="1228" spans="2:10">
      <c r="B1228" s="787"/>
      <c r="C1228" s="787"/>
      <c r="D1228" s="787"/>
      <c r="E1228" s="787"/>
      <c r="F1228" s="787"/>
      <c r="G1228" s="787"/>
      <c r="H1228" s="787"/>
      <c r="I1228" s="787"/>
      <c r="J1228" s="787"/>
    </row>
    <row r="1229" spans="2:10">
      <c r="B1229" s="787"/>
      <c r="C1229" s="787"/>
      <c r="D1229" s="787"/>
      <c r="E1229" s="787"/>
      <c r="F1229" s="787"/>
      <c r="G1229" s="787"/>
      <c r="H1229" s="787"/>
      <c r="I1229" s="787"/>
      <c r="J1229" s="787"/>
    </row>
    <row r="1230" spans="2:10">
      <c r="B1230" s="787"/>
      <c r="C1230" s="787"/>
      <c r="D1230" s="787"/>
      <c r="E1230" s="787"/>
      <c r="F1230" s="787"/>
      <c r="G1230" s="787"/>
      <c r="H1230" s="787"/>
      <c r="I1230" s="787"/>
      <c r="J1230" s="787"/>
    </row>
    <row r="1231" spans="2:10">
      <c r="B1231" s="787"/>
      <c r="C1231" s="787"/>
      <c r="D1231" s="787"/>
      <c r="E1231" s="787"/>
      <c r="F1231" s="787"/>
      <c r="G1231" s="787"/>
      <c r="H1231" s="787"/>
      <c r="I1231" s="787"/>
      <c r="J1231" s="787"/>
    </row>
    <row r="1232" spans="2:10">
      <c r="B1232" s="787"/>
      <c r="C1232" s="787"/>
      <c r="D1232" s="787"/>
      <c r="E1232" s="787"/>
      <c r="F1232" s="787"/>
      <c r="G1232" s="787"/>
      <c r="H1232" s="787"/>
      <c r="I1232" s="787"/>
      <c r="J1232" s="787"/>
    </row>
    <row r="1233" spans="2:10">
      <c r="B1233" s="787"/>
      <c r="C1233" s="787"/>
      <c r="D1233" s="787"/>
      <c r="E1233" s="787"/>
      <c r="F1233" s="787"/>
      <c r="G1233" s="787"/>
      <c r="H1233" s="787"/>
      <c r="I1233" s="787"/>
      <c r="J1233" s="787"/>
    </row>
    <row r="1234" spans="2:10">
      <c r="B1234" s="787"/>
      <c r="C1234" s="787"/>
      <c r="D1234" s="787"/>
      <c r="E1234" s="787"/>
      <c r="F1234" s="787"/>
      <c r="G1234" s="787"/>
      <c r="H1234" s="787"/>
      <c r="I1234" s="787"/>
      <c r="J1234" s="787"/>
    </row>
    <row r="1235" spans="2:10">
      <c r="B1235" s="787"/>
      <c r="C1235" s="787"/>
      <c r="D1235" s="787"/>
      <c r="E1235" s="787"/>
      <c r="F1235" s="787"/>
      <c r="G1235" s="787"/>
      <c r="H1235" s="787"/>
      <c r="I1235" s="787"/>
      <c r="J1235" s="787"/>
    </row>
    <row r="1236" spans="2:10">
      <c r="B1236" s="787"/>
      <c r="C1236" s="787"/>
      <c r="D1236" s="787"/>
      <c r="E1236" s="787"/>
      <c r="F1236" s="787"/>
      <c r="G1236" s="787"/>
      <c r="H1236" s="787"/>
      <c r="I1236" s="787"/>
      <c r="J1236" s="787"/>
    </row>
    <row r="1237" spans="2:10">
      <c r="B1237" s="787"/>
      <c r="C1237" s="787"/>
      <c r="D1237" s="787"/>
      <c r="E1237" s="787"/>
      <c r="F1237" s="787"/>
      <c r="G1237" s="787"/>
      <c r="H1237" s="787"/>
      <c r="I1237" s="787"/>
      <c r="J1237" s="787"/>
    </row>
    <row r="1238" spans="2:10">
      <c r="B1238" s="787"/>
      <c r="C1238" s="787"/>
      <c r="D1238" s="787"/>
      <c r="E1238" s="787"/>
      <c r="F1238" s="787"/>
      <c r="G1238" s="787"/>
      <c r="H1238" s="787"/>
      <c r="I1238" s="787"/>
      <c r="J1238" s="787"/>
    </row>
    <row r="1239" spans="2:10">
      <c r="B1239" s="787"/>
      <c r="C1239" s="787"/>
      <c r="D1239" s="787"/>
      <c r="E1239" s="787"/>
      <c r="F1239" s="787"/>
      <c r="G1239" s="787"/>
      <c r="H1239" s="787"/>
      <c r="I1239" s="787"/>
      <c r="J1239" s="787"/>
    </row>
    <row r="1240" spans="2:10">
      <c r="B1240" s="787"/>
      <c r="C1240" s="787"/>
      <c r="D1240" s="787"/>
      <c r="E1240" s="787"/>
      <c r="F1240" s="787"/>
      <c r="G1240" s="787"/>
      <c r="H1240" s="787"/>
      <c r="I1240" s="787"/>
      <c r="J1240" s="787"/>
    </row>
    <row r="1241" spans="2:10">
      <c r="B1241" s="787"/>
      <c r="C1241" s="787"/>
      <c r="D1241" s="787"/>
      <c r="E1241" s="787"/>
      <c r="F1241" s="787"/>
      <c r="G1241" s="787"/>
      <c r="H1241" s="787"/>
      <c r="I1241" s="787"/>
      <c r="J1241" s="787"/>
    </row>
    <row r="1242" spans="2:10">
      <c r="B1242" s="787"/>
      <c r="C1242" s="787"/>
      <c r="D1242" s="787"/>
      <c r="E1242" s="787"/>
      <c r="F1242" s="787"/>
      <c r="G1242" s="787"/>
      <c r="H1242" s="787"/>
      <c r="I1242" s="787"/>
      <c r="J1242" s="787"/>
    </row>
    <row r="1243" spans="2:10">
      <c r="B1243" s="787"/>
      <c r="C1243" s="787"/>
      <c r="D1243" s="787"/>
      <c r="E1243" s="787"/>
      <c r="F1243" s="787"/>
      <c r="G1243" s="787"/>
      <c r="H1243" s="787"/>
      <c r="I1243" s="787"/>
      <c r="J1243" s="787"/>
    </row>
    <row r="1244" spans="2:10">
      <c r="B1244" s="787"/>
      <c r="C1244" s="787"/>
      <c r="D1244" s="787"/>
      <c r="E1244" s="787"/>
      <c r="F1244" s="787"/>
      <c r="G1244" s="787"/>
      <c r="H1244" s="787"/>
      <c r="I1244" s="787"/>
      <c r="J1244" s="787"/>
    </row>
    <row r="1245" spans="2:10">
      <c r="B1245" s="787"/>
      <c r="C1245" s="787"/>
      <c r="D1245" s="787"/>
      <c r="E1245" s="787"/>
      <c r="F1245" s="787"/>
      <c r="G1245" s="787"/>
      <c r="H1245" s="787"/>
      <c r="I1245" s="787"/>
      <c r="J1245" s="787"/>
    </row>
    <row r="1246" spans="2:10">
      <c r="B1246" s="787"/>
      <c r="C1246" s="787"/>
      <c r="D1246" s="787"/>
      <c r="E1246" s="787"/>
      <c r="F1246" s="787"/>
      <c r="G1246" s="787"/>
      <c r="H1246" s="787"/>
      <c r="I1246" s="787"/>
      <c r="J1246" s="787"/>
    </row>
    <row r="1247" spans="2:10">
      <c r="B1247" s="787"/>
      <c r="C1247" s="787"/>
      <c r="D1247" s="787"/>
      <c r="E1247" s="787"/>
      <c r="F1247" s="787"/>
      <c r="G1247" s="787"/>
      <c r="H1247" s="787"/>
      <c r="I1247" s="787"/>
      <c r="J1247" s="787"/>
    </row>
    <row r="1248" spans="2:10">
      <c r="B1248" s="787"/>
      <c r="C1248" s="787"/>
      <c r="D1248" s="787"/>
      <c r="E1248" s="787"/>
      <c r="F1248" s="787"/>
      <c r="G1248" s="787"/>
      <c r="H1248" s="787"/>
      <c r="I1248" s="787"/>
      <c r="J1248" s="787"/>
    </row>
    <row r="1249" spans="2:10">
      <c r="B1249" s="787"/>
      <c r="C1249" s="787"/>
      <c r="D1249" s="787"/>
      <c r="E1249" s="787"/>
      <c r="F1249" s="787"/>
      <c r="G1249" s="787"/>
      <c r="H1249" s="787"/>
      <c r="I1249" s="787"/>
      <c r="J1249" s="787"/>
    </row>
    <row r="1250" spans="2:10">
      <c r="B1250" s="787"/>
      <c r="C1250" s="787"/>
      <c r="D1250" s="787"/>
      <c r="E1250" s="787"/>
      <c r="F1250" s="787"/>
      <c r="G1250" s="787"/>
      <c r="H1250" s="787"/>
      <c r="I1250" s="787"/>
      <c r="J1250" s="787"/>
    </row>
    <row r="1251" spans="2:10">
      <c r="B1251" s="787"/>
      <c r="C1251" s="787"/>
      <c r="D1251" s="787"/>
      <c r="E1251" s="787"/>
      <c r="F1251" s="787"/>
      <c r="G1251" s="787"/>
      <c r="H1251" s="787"/>
      <c r="I1251" s="787"/>
      <c r="J1251" s="787"/>
    </row>
    <row r="1252" spans="2:10">
      <c r="B1252" s="787"/>
      <c r="C1252" s="787"/>
      <c r="D1252" s="787"/>
      <c r="E1252" s="787"/>
      <c r="F1252" s="787"/>
      <c r="G1252" s="787"/>
      <c r="H1252" s="787"/>
      <c r="I1252" s="787"/>
      <c r="J1252" s="787"/>
    </row>
    <row r="1253" spans="2:10">
      <c r="B1253" s="787"/>
      <c r="C1253" s="787"/>
      <c r="D1253" s="787"/>
      <c r="E1253" s="787"/>
      <c r="F1253" s="787"/>
      <c r="G1253" s="787"/>
      <c r="H1253" s="787"/>
      <c r="I1253" s="787"/>
      <c r="J1253" s="787"/>
    </row>
    <row r="1254" spans="2:10">
      <c r="B1254" s="787"/>
      <c r="C1254" s="787"/>
      <c r="D1254" s="787"/>
      <c r="E1254" s="787"/>
      <c r="F1254" s="787"/>
      <c r="G1254" s="787"/>
      <c r="H1254" s="787"/>
      <c r="I1254" s="787"/>
      <c r="J1254" s="787"/>
    </row>
    <row r="1255" spans="2:10">
      <c r="B1255" s="787"/>
      <c r="C1255" s="787"/>
      <c r="D1255" s="787"/>
      <c r="E1255" s="787"/>
      <c r="F1255" s="787"/>
      <c r="G1255" s="787"/>
      <c r="H1255" s="787"/>
      <c r="I1255" s="787"/>
      <c r="J1255" s="787"/>
    </row>
    <row r="1256" spans="2:10">
      <c r="B1256" s="787"/>
      <c r="C1256" s="787"/>
      <c r="D1256" s="787"/>
      <c r="E1256" s="787"/>
      <c r="F1256" s="787"/>
      <c r="G1256" s="787"/>
      <c r="H1256" s="787"/>
      <c r="I1256" s="787"/>
      <c r="J1256" s="787"/>
    </row>
    <row r="1257" spans="2:10">
      <c r="B1257" s="787"/>
      <c r="C1257" s="787"/>
      <c r="D1257" s="787"/>
      <c r="E1257" s="787"/>
      <c r="F1257" s="787"/>
      <c r="G1257" s="787"/>
      <c r="H1257" s="787"/>
      <c r="I1257" s="787"/>
      <c r="J1257" s="787"/>
    </row>
    <row r="1258" spans="2:10">
      <c r="B1258" s="787"/>
      <c r="C1258" s="787"/>
      <c r="D1258" s="787"/>
      <c r="E1258" s="787"/>
      <c r="F1258" s="787"/>
      <c r="G1258" s="787"/>
      <c r="H1258" s="787"/>
      <c r="I1258" s="787"/>
      <c r="J1258" s="787"/>
    </row>
    <row r="1259" spans="2:10">
      <c r="B1259" s="787"/>
      <c r="C1259" s="787"/>
      <c r="D1259" s="787"/>
      <c r="E1259" s="787"/>
      <c r="F1259" s="787"/>
      <c r="G1259" s="787"/>
      <c r="H1259" s="787"/>
      <c r="I1259" s="787"/>
      <c r="J1259" s="787"/>
    </row>
    <row r="1260" spans="2:10">
      <c r="B1260" s="787"/>
      <c r="C1260" s="787"/>
      <c r="D1260" s="787"/>
      <c r="E1260" s="787"/>
      <c r="F1260" s="787"/>
      <c r="G1260" s="787"/>
      <c r="H1260" s="787"/>
      <c r="I1260" s="787"/>
      <c r="J1260" s="787"/>
    </row>
    <row r="1261" spans="2:10">
      <c r="B1261" s="787"/>
      <c r="C1261" s="787"/>
      <c r="D1261" s="787"/>
      <c r="E1261" s="787"/>
      <c r="F1261" s="787"/>
      <c r="G1261" s="787"/>
      <c r="H1261" s="787"/>
      <c r="I1261" s="787"/>
      <c r="J1261" s="787"/>
    </row>
    <row r="1262" spans="2:10">
      <c r="B1262" s="787"/>
      <c r="C1262" s="787"/>
      <c r="D1262" s="787"/>
      <c r="E1262" s="787"/>
      <c r="F1262" s="787"/>
      <c r="G1262" s="787"/>
      <c r="H1262" s="787"/>
      <c r="I1262" s="787"/>
      <c r="J1262" s="787"/>
    </row>
    <row r="1263" spans="2:10">
      <c r="B1263" s="787"/>
      <c r="C1263" s="787"/>
      <c r="D1263" s="787"/>
      <c r="E1263" s="787"/>
      <c r="F1263" s="787"/>
      <c r="G1263" s="787"/>
      <c r="H1263" s="787"/>
      <c r="I1263" s="787"/>
      <c r="J1263" s="787"/>
    </row>
    <row r="1264" spans="2:10">
      <c r="B1264" s="787"/>
      <c r="C1264" s="787"/>
      <c r="D1264" s="787"/>
      <c r="E1264" s="787"/>
      <c r="F1264" s="787"/>
      <c r="G1264" s="787"/>
      <c r="H1264" s="787"/>
      <c r="I1264" s="787"/>
      <c r="J1264" s="787"/>
    </row>
    <row r="1265" spans="2:10">
      <c r="B1265" s="787"/>
      <c r="C1265" s="787"/>
      <c r="D1265" s="787"/>
      <c r="E1265" s="787"/>
      <c r="F1265" s="787"/>
      <c r="G1265" s="787"/>
      <c r="H1265" s="787"/>
      <c r="I1265" s="787"/>
      <c r="J1265" s="787"/>
    </row>
    <row r="1266" spans="2:10">
      <c r="B1266" s="787"/>
      <c r="C1266" s="787"/>
      <c r="D1266" s="787"/>
      <c r="E1266" s="787"/>
      <c r="F1266" s="787"/>
      <c r="G1266" s="787"/>
      <c r="H1266" s="787"/>
      <c r="I1266" s="787"/>
      <c r="J1266" s="787"/>
    </row>
    <row r="1267" spans="2:10">
      <c r="B1267" s="787"/>
      <c r="C1267" s="787"/>
      <c r="D1267" s="787"/>
      <c r="E1267" s="787"/>
      <c r="F1267" s="787"/>
      <c r="G1267" s="787"/>
      <c r="H1267" s="787"/>
      <c r="I1267" s="787"/>
      <c r="J1267" s="787"/>
    </row>
    <row r="1268" spans="2:10">
      <c r="B1268" s="787"/>
      <c r="C1268" s="787"/>
      <c r="D1268" s="787"/>
      <c r="E1268" s="787"/>
      <c r="F1268" s="787"/>
      <c r="G1268" s="787"/>
      <c r="H1268" s="787"/>
      <c r="I1268" s="787"/>
      <c r="J1268" s="787"/>
    </row>
    <row r="1269" spans="2:10">
      <c r="B1269" s="787"/>
      <c r="C1269" s="787"/>
      <c r="D1269" s="787"/>
      <c r="E1269" s="787"/>
      <c r="F1269" s="787"/>
      <c r="G1269" s="787"/>
      <c r="H1269" s="787"/>
      <c r="I1269" s="787"/>
      <c r="J1269" s="787"/>
    </row>
    <row r="1270" spans="2:10">
      <c r="B1270" s="787"/>
      <c r="C1270" s="787"/>
      <c r="D1270" s="787"/>
      <c r="E1270" s="787"/>
      <c r="F1270" s="787"/>
      <c r="G1270" s="787"/>
      <c r="H1270" s="787"/>
      <c r="I1270" s="787"/>
      <c r="J1270" s="787"/>
    </row>
    <row r="1271" spans="2:10">
      <c r="B1271" s="787"/>
      <c r="C1271" s="787"/>
      <c r="D1271" s="787"/>
      <c r="E1271" s="787"/>
      <c r="F1271" s="787"/>
      <c r="G1271" s="787"/>
      <c r="H1271" s="787"/>
      <c r="I1271" s="787"/>
      <c r="J1271" s="78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21"/>
  <sheetViews>
    <sheetView tabSelected="1" workbookViewId="0">
      <selection activeCell="D20" sqref="D20"/>
    </sheetView>
  </sheetViews>
  <sheetFormatPr defaultRowHeight="15"/>
  <cols>
    <col min="1" max="1" width="22.7109375" customWidth="1"/>
    <col min="2" max="2" width="13.85546875" customWidth="1"/>
  </cols>
  <sheetData>
    <row r="1" spans="1:2">
      <c r="A1" s="792" t="s">
        <v>223</v>
      </c>
      <c r="B1" s="793" t="s">
        <v>203</v>
      </c>
    </row>
    <row r="2" spans="1:2">
      <c r="A2" s="794" t="s">
        <v>43</v>
      </c>
      <c r="B2" s="795">
        <v>722</v>
      </c>
    </row>
    <row r="3" spans="1:2">
      <c r="A3" s="794" t="s">
        <v>46</v>
      </c>
      <c r="B3" s="795">
        <v>194</v>
      </c>
    </row>
    <row r="4" spans="1:2">
      <c r="A4" s="794" t="s">
        <v>44</v>
      </c>
      <c r="B4" s="795">
        <v>385</v>
      </c>
    </row>
    <row r="5" spans="1:2">
      <c r="A5" s="794" t="s">
        <v>31</v>
      </c>
      <c r="B5" s="795">
        <v>11215</v>
      </c>
    </row>
    <row r="6" spans="1:2">
      <c r="A6" s="794" t="s">
        <v>38</v>
      </c>
      <c r="B6" s="795">
        <v>1796</v>
      </c>
    </row>
    <row r="7" spans="1:2">
      <c r="A7" s="794" t="s">
        <v>33</v>
      </c>
      <c r="B7" s="795">
        <v>8607</v>
      </c>
    </row>
    <row r="8" spans="1:2">
      <c r="A8" s="794" t="s">
        <v>35</v>
      </c>
      <c r="B8" s="795">
        <v>3890</v>
      </c>
    </row>
    <row r="9" spans="1:2">
      <c r="A9" s="794" t="s">
        <v>29</v>
      </c>
      <c r="B9" s="795">
        <v>24176</v>
      </c>
    </row>
    <row r="10" spans="1:2">
      <c r="A10" s="794" t="s">
        <v>37</v>
      </c>
      <c r="B10" s="795">
        <v>2544</v>
      </c>
    </row>
    <row r="11" spans="1:2">
      <c r="A11" s="794" t="s">
        <v>47</v>
      </c>
      <c r="B11" s="795">
        <v>53</v>
      </c>
    </row>
    <row r="12" spans="1:2">
      <c r="A12" s="794" t="s">
        <v>30</v>
      </c>
      <c r="B12" s="795">
        <v>13984</v>
      </c>
    </row>
    <row r="13" spans="1:2">
      <c r="A13" s="794" t="s">
        <v>42</v>
      </c>
      <c r="B13" s="795">
        <v>931</v>
      </c>
    </row>
    <row r="14" spans="1:2">
      <c r="A14" s="794" t="s">
        <v>39</v>
      </c>
      <c r="B14" s="795">
        <v>1112</v>
      </c>
    </row>
    <row r="15" spans="1:2">
      <c r="A15" s="794" t="s">
        <v>45</v>
      </c>
      <c r="B15" s="795">
        <v>590</v>
      </c>
    </row>
    <row r="16" spans="1:2">
      <c r="A16" s="794" t="s">
        <v>34</v>
      </c>
      <c r="B16" s="795">
        <v>6441</v>
      </c>
    </row>
    <row r="17" spans="1:2">
      <c r="A17" s="794" t="s">
        <v>36</v>
      </c>
      <c r="B17" s="795">
        <v>3557</v>
      </c>
    </row>
    <row r="18" spans="1:2">
      <c r="A18" s="794" t="s">
        <v>41</v>
      </c>
      <c r="B18" s="795">
        <v>768</v>
      </c>
    </row>
    <row r="19" spans="1:2">
      <c r="A19" s="794" t="s">
        <v>40</v>
      </c>
      <c r="B19" s="795">
        <v>982</v>
      </c>
    </row>
    <row r="20" spans="1:2">
      <c r="A20" s="794" t="s">
        <v>32</v>
      </c>
      <c r="B20" s="795">
        <v>9766</v>
      </c>
    </row>
    <row r="21" spans="1:2">
      <c r="A21" s="796" t="s">
        <v>224</v>
      </c>
      <c r="B21" s="797">
        <v>91713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H415"/>
  <sheetViews>
    <sheetView workbookViewId="0">
      <selection activeCell="C205" sqref="C205"/>
    </sheetView>
  </sheetViews>
  <sheetFormatPr defaultRowHeight="15"/>
  <cols>
    <col min="1" max="1" width="23.7109375" style="1388" bestFit="1" customWidth="1"/>
    <col min="2" max="2" width="4.7109375" style="867" customWidth="1"/>
    <col min="3" max="3" width="15.7109375" style="1388" customWidth="1"/>
    <col min="4" max="4" width="4.7109375" style="867" customWidth="1"/>
    <col min="5" max="5" width="15.7109375" style="1388" customWidth="1"/>
    <col min="6" max="6" width="4.7109375" style="867" customWidth="1"/>
    <col min="7" max="7" width="15.7109375" style="1388" customWidth="1"/>
    <col min="8" max="8" width="4.7109375" style="867" customWidth="1"/>
  </cols>
  <sheetData>
    <row r="1" spans="1:8" ht="15.75">
      <c r="A1" s="1386" t="s">
        <v>373</v>
      </c>
      <c r="C1" s="1387">
        <v>722</v>
      </c>
    </row>
    <row r="2" spans="1:8" ht="2.1" customHeight="1">
      <c r="A2" s="1389"/>
      <c r="B2" s="989"/>
      <c r="C2" s="1389"/>
      <c r="D2" s="989"/>
      <c r="E2" s="1390"/>
      <c r="F2" s="989"/>
      <c r="G2" s="1390"/>
      <c r="H2" s="989"/>
    </row>
    <row r="3" spans="1:8" ht="14.1" customHeight="1">
      <c r="A3" s="1391" t="s">
        <v>374</v>
      </c>
      <c r="B3" s="1392">
        <v>16</v>
      </c>
      <c r="C3" s="1391" t="s">
        <v>375</v>
      </c>
      <c r="D3" s="1392">
        <v>27</v>
      </c>
      <c r="E3" s="1391" t="s">
        <v>376</v>
      </c>
      <c r="F3" s="1392">
        <v>114</v>
      </c>
      <c r="G3" s="1391" t="s">
        <v>377</v>
      </c>
      <c r="H3" s="1392">
        <v>6</v>
      </c>
    </row>
    <row r="4" spans="1:8" ht="14.1" customHeight="1">
      <c r="A4" s="1393" t="s">
        <v>378</v>
      </c>
      <c r="B4" s="1394">
        <v>16</v>
      </c>
      <c r="C4" s="1393" t="s">
        <v>378</v>
      </c>
      <c r="D4" s="1394">
        <v>27</v>
      </c>
      <c r="E4" s="1393" t="s">
        <v>378</v>
      </c>
      <c r="F4" s="1394">
        <v>113</v>
      </c>
      <c r="G4" s="1393" t="s">
        <v>378</v>
      </c>
      <c r="H4" s="1394">
        <v>6</v>
      </c>
    </row>
    <row r="5" spans="1:8" ht="14.1" customHeight="1">
      <c r="E5" s="1393" t="s">
        <v>379</v>
      </c>
      <c r="F5" s="1394">
        <v>1</v>
      </c>
    </row>
    <row r="6" spans="1:8" ht="14.1" customHeight="1">
      <c r="A6" s="1391" t="s">
        <v>380</v>
      </c>
      <c r="B6" s="1392">
        <v>412</v>
      </c>
      <c r="C6" s="1391" t="s">
        <v>381</v>
      </c>
      <c r="D6" s="1392">
        <v>111</v>
      </c>
      <c r="E6" s="1391" t="s">
        <v>382</v>
      </c>
      <c r="F6" s="1392">
        <v>36</v>
      </c>
    </row>
    <row r="7" spans="1:8" ht="14.1" customHeight="1">
      <c r="A7" s="1393" t="s">
        <v>378</v>
      </c>
      <c r="B7" s="1394">
        <v>356</v>
      </c>
      <c r="C7" s="1393" t="s">
        <v>378</v>
      </c>
      <c r="D7" s="1394">
        <v>104</v>
      </c>
      <c r="E7" s="1393" t="s">
        <v>378</v>
      </c>
      <c r="F7" s="1394">
        <v>29</v>
      </c>
    </row>
    <row r="8" spans="1:8" ht="14.1" customHeight="1">
      <c r="A8" s="1393" t="s">
        <v>379</v>
      </c>
      <c r="B8" s="1394">
        <v>56</v>
      </c>
      <c r="C8" s="1393" t="s">
        <v>379</v>
      </c>
      <c r="D8" s="1394">
        <v>7</v>
      </c>
      <c r="E8" s="1393" t="s">
        <v>379</v>
      </c>
      <c r="F8" s="1394">
        <v>7</v>
      </c>
    </row>
    <row r="9" spans="1:8" ht="2.1" customHeight="1">
      <c r="A9" s="1390"/>
      <c r="B9" s="989"/>
      <c r="C9" s="1390"/>
      <c r="D9" s="989"/>
      <c r="E9" s="1390"/>
      <c r="F9" s="989"/>
      <c r="G9" s="1390"/>
      <c r="H9" s="989"/>
    </row>
    <row r="10" spans="1:8" ht="15.75">
      <c r="A10" s="1386" t="s">
        <v>383</v>
      </c>
      <c r="C10" s="1387">
        <v>194</v>
      </c>
    </row>
    <row r="11" spans="1:8" ht="2.1" customHeight="1">
      <c r="A11" s="1390"/>
      <c r="B11" s="989"/>
      <c r="C11" s="1390"/>
      <c r="D11" s="989"/>
      <c r="E11" s="1390"/>
      <c r="F11" s="989"/>
      <c r="G11" s="1390"/>
      <c r="H11" s="989"/>
    </row>
    <row r="12" spans="1:8" ht="14.1" customHeight="1">
      <c r="A12" s="1391" t="s">
        <v>384</v>
      </c>
      <c r="B12" s="1392">
        <v>64</v>
      </c>
      <c r="C12" s="1391" t="s">
        <v>385</v>
      </c>
      <c r="D12" s="1392">
        <v>4</v>
      </c>
      <c r="E12" s="1391" t="s">
        <v>386</v>
      </c>
      <c r="F12" s="1392">
        <v>110</v>
      </c>
      <c r="G12" s="1391" t="s">
        <v>387</v>
      </c>
      <c r="H12" s="1392">
        <v>2</v>
      </c>
    </row>
    <row r="13" spans="1:8" ht="14.1" customHeight="1">
      <c r="A13" s="1393" t="s">
        <v>378</v>
      </c>
      <c r="B13" s="1394">
        <v>48</v>
      </c>
      <c r="C13" s="1393" t="s">
        <v>378</v>
      </c>
      <c r="D13" s="1394">
        <v>4</v>
      </c>
      <c r="E13" s="1393" t="s">
        <v>378</v>
      </c>
      <c r="F13" s="1394">
        <v>93</v>
      </c>
      <c r="G13" s="1393" t="s">
        <v>378</v>
      </c>
      <c r="H13" s="1394">
        <v>2</v>
      </c>
    </row>
    <row r="14" spans="1:8" ht="14.1" customHeight="1">
      <c r="A14" s="1393" t="s">
        <v>379</v>
      </c>
      <c r="B14" s="1394">
        <v>16</v>
      </c>
      <c r="E14" s="1393" t="s">
        <v>379</v>
      </c>
      <c r="F14" s="1394">
        <v>17</v>
      </c>
    </row>
    <row r="15" spans="1:8" ht="14.1" customHeight="1">
      <c r="A15" s="1391" t="s">
        <v>388</v>
      </c>
      <c r="B15" s="1392">
        <v>14</v>
      </c>
    </row>
    <row r="16" spans="1:8" ht="14.1" customHeight="1">
      <c r="A16" s="1393" t="s">
        <v>378</v>
      </c>
      <c r="B16" s="1394">
        <v>13</v>
      </c>
    </row>
    <row r="17" spans="1:8" ht="14.1" customHeight="1">
      <c r="A17" s="1393" t="s">
        <v>379</v>
      </c>
      <c r="B17" s="1394">
        <v>1</v>
      </c>
    </row>
    <row r="18" spans="1:8" ht="2.1" customHeight="1">
      <c r="A18" s="1390"/>
      <c r="B18" s="989"/>
      <c r="C18" s="1390"/>
      <c r="D18" s="989"/>
      <c r="E18" s="1390"/>
      <c r="F18" s="989"/>
      <c r="G18" s="1390"/>
      <c r="H18" s="989"/>
    </row>
    <row r="19" spans="1:8" ht="15.75">
      <c r="A19" s="1386" t="s">
        <v>389</v>
      </c>
      <c r="C19" s="1387">
        <v>385</v>
      </c>
    </row>
    <row r="20" spans="1:8" ht="2.1" customHeight="1">
      <c r="A20" s="1390"/>
      <c r="B20" s="989"/>
      <c r="C20" s="1390"/>
      <c r="D20" s="989"/>
      <c r="E20" s="1390"/>
      <c r="F20" s="989"/>
      <c r="G20" s="1390"/>
      <c r="H20" s="989"/>
    </row>
    <row r="21" spans="1:8" ht="14.1" customHeight="1">
      <c r="A21" s="1391" t="s">
        <v>390</v>
      </c>
      <c r="B21" s="1392">
        <v>24</v>
      </c>
      <c r="C21" s="1391" t="s">
        <v>391</v>
      </c>
      <c r="D21" s="1392">
        <v>2</v>
      </c>
      <c r="E21" s="1391" t="s">
        <v>392</v>
      </c>
      <c r="F21" s="1392">
        <v>53</v>
      </c>
      <c r="G21" s="1391" t="s">
        <v>393</v>
      </c>
      <c r="H21" s="1392">
        <v>137</v>
      </c>
    </row>
    <row r="22" spans="1:8" ht="14.1" customHeight="1">
      <c r="A22" s="1393" t="s">
        <v>378</v>
      </c>
      <c r="B22" s="1394">
        <v>24</v>
      </c>
      <c r="C22" s="1393" t="s">
        <v>378</v>
      </c>
      <c r="D22" s="1394">
        <v>2</v>
      </c>
      <c r="E22" s="1393" t="s">
        <v>378</v>
      </c>
      <c r="F22" s="1394">
        <v>49</v>
      </c>
      <c r="G22" s="1393" t="s">
        <v>378</v>
      </c>
      <c r="H22" s="1394">
        <v>134</v>
      </c>
    </row>
    <row r="23" spans="1:8" ht="14.1" customHeight="1">
      <c r="E23" s="1393" t="s">
        <v>379</v>
      </c>
      <c r="F23" s="1394">
        <v>4</v>
      </c>
      <c r="G23" s="1393" t="s">
        <v>379</v>
      </c>
      <c r="H23" s="1394">
        <v>3</v>
      </c>
    </row>
    <row r="24" spans="1:8" ht="14.1" customHeight="1">
      <c r="A24" s="1391" t="s">
        <v>394</v>
      </c>
      <c r="B24" s="1392">
        <v>79</v>
      </c>
      <c r="C24" s="1391" t="s">
        <v>395</v>
      </c>
      <c r="D24" s="1392">
        <v>90</v>
      </c>
    </row>
    <row r="25" spans="1:8" ht="14.1" customHeight="1">
      <c r="A25" s="1393" t="s">
        <v>378</v>
      </c>
      <c r="B25" s="1394">
        <v>75</v>
      </c>
      <c r="C25" s="1393" t="s">
        <v>378</v>
      </c>
      <c r="D25" s="1394">
        <v>78</v>
      </c>
    </row>
    <row r="26" spans="1:8" ht="14.1" customHeight="1">
      <c r="A26" s="1393" t="s">
        <v>379</v>
      </c>
      <c r="B26" s="1394">
        <v>4</v>
      </c>
      <c r="C26" s="1393" t="s">
        <v>379</v>
      </c>
      <c r="D26" s="1394">
        <v>12</v>
      </c>
    </row>
    <row r="27" spans="1:8" ht="2.1" customHeight="1">
      <c r="A27" s="1395"/>
      <c r="B27" s="1396"/>
      <c r="C27" s="1395"/>
      <c r="D27" s="1396"/>
      <c r="E27" s="1390"/>
      <c r="F27" s="989"/>
      <c r="G27" s="1390"/>
      <c r="H27" s="989"/>
    </row>
    <row r="28" spans="1:8" ht="15.75">
      <c r="A28" s="1397" t="s">
        <v>396</v>
      </c>
      <c r="B28" s="1394"/>
      <c r="C28" s="1387">
        <v>11215</v>
      </c>
      <c r="D28" s="1394"/>
    </row>
    <row r="29" spans="1:8" ht="2.1" customHeight="1">
      <c r="A29" s="1395"/>
      <c r="B29" s="1396"/>
      <c r="C29" s="1395"/>
      <c r="D29" s="1396"/>
      <c r="E29" s="1390"/>
      <c r="F29" s="989"/>
      <c r="G29" s="1390"/>
      <c r="H29" s="989"/>
    </row>
    <row r="30" spans="1:8" ht="12.95" customHeight="1">
      <c r="A30" s="1391" t="s">
        <v>397</v>
      </c>
      <c r="B30" s="1392">
        <v>8</v>
      </c>
      <c r="C30" s="1391" t="s">
        <v>398</v>
      </c>
      <c r="D30" s="1392">
        <v>232</v>
      </c>
      <c r="E30" s="1391" t="s">
        <v>399</v>
      </c>
      <c r="F30" s="1392">
        <v>103</v>
      </c>
      <c r="G30" s="1391" t="s">
        <v>400</v>
      </c>
      <c r="H30" s="1392">
        <v>527</v>
      </c>
    </row>
    <row r="31" spans="1:8" ht="12.95" customHeight="1">
      <c r="A31" s="1393" t="s">
        <v>378</v>
      </c>
      <c r="B31" s="1394">
        <v>8</v>
      </c>
      <c r="C31" s="1393" t="s">
        <v>378</v>
      </c>
      <c r="D31" s="1394">
        <v>212</v>
      </c>
      <c r="E31" s="1393" t="s">
        <v>378</v>
      </c>
      <c r="F31" s="1394">
        <v>82</v>
      </c>
      <c r="G31" s="1393" t="s">
        <v>378</v>
      </c>
      <c r="H31" s="1394">
        <v>464</v>
      </c>
    </row>
    <row r="32" spans="1:8" ht="12.95" customHeight="1">
      <c r="A32" s="1393"/>
      <c r="B32" s="1394"/>
      <c r="C32" s="1393" t="s">
        <v>379</v>
      </c>
      <c r="D32" s="1394">
        <v>20</v>
      </c>
      <c r="E32" s="1393" t="s">
        <v>379</v>
      </c>
      <c r="F32" s="1394">
        <v>21</v>
      </c>
      <c r="G32" s="1393" t="s">
        <v>379</v>
      </c>
      <c r="H32" s="1394">
        <v>63</v>
      </c>
    </row>
    <row r="33" spans="1:8" ht="12.95" customHeight="1">
      <c r="A33" s="1391" t="s">
        <v>401</v>
      </c>
      <c r="B33" s="1392">
        <v>25</v>
      </c>
      <c r="C33" s="1391" t="s">
        <v>402</v>
      </c>
      <c r="D33" s="1392">
        <v>354</v>
      </c>
      <c r="E33" s="1391" t="s">
        <v>403</v>
      </c>
      <c r="F33" s="1392">
        <v>190</v>
      </c>
      <c r="G33" s="1391" t="s">
        <v>404</v>
      </c>
      <c r="H33" s="1392">
        <v>159</v>
      </c>
    </row>
    <row r="34" spans="1:8" ht="12.95" customHeight="1">
      <c r="A34" s="1393" t="s">
        <v>378</v>
      </c>
      <c r="B34" s="1394">
        <v>24</v>
      </c>
      <c r="C34" s="1393" t="s">
        <v>378</v>
      </c>
      <c r="D34" s="1394">
        <v>331</v>
      </c>
      <c r="E34" s="1393" t="s">
        <v>378</v>
      </c>
      <c r="F34" s="1394">
        <v>160</v>
      </c>
      <c r="G34" s="1393" t="s">
        <v>378</v>
      </c>
      <c r="H34" s="1394">
        <v>145</v>
      </c>
    </row>
    <row r="35" spans="1:8" ht="12.95" customHeight="1">
      <c r="A35" s="1393" t="s">
        <v>379</v>
      </c>
      <c r="B35" s="1394">
        <v>1</v>
      </c>
      <c r="C35" s="1393" t="s">
        <v>379</v>
      </c>
      <c r="D35" s="1394">
        <v>23</v>
      </c>
      <c r="E35" s="1393" t="s">
        <v>379</v>
      </c>
      <c r="F35" s="1394">
        <v>30</v>
      </c>
      <c r="G35" s="1393" t="s">
        <v>379</v>
      </c>
      <c r="H35" s="1394">
        <v>14</v>
      </c>
    </row>
    <row r="36" spans="1:8" ht="12.95" customHeight="1">
      <c r="A36" s="1391" t="s">
        <v>405</v>
      </c>
      <c r="B36" s="1392">
        <v>402</v>
      </c>
      <c r="C36" s="1391" t="s">
        <v>406</v>
      </c>
      <c r="D36" s="1392">
        <v>26</v>
      </c>
      <c r="E36" s="1391" t="s">
        <v>407</v>
      </c>
      <c r="F36" s="1392">
        <v>67</v>
      </c>
      <c r="G36" s="1391" t="s">
        <v>408</v>
      </c>
      <c r="H36" s="1392">
        <v>281</v>
      </c>
    </row>
    <row r="37" spans="1:8" ht="12.95" customHeight="1">
      <c r="A37" s="1393" t="s">
        <v>378</v>
      </c>
      <c r="B37" s="1394">
        <v>348</v>
      </c>
      <c r="C37" s="1393" t="s">
        <v>378</v>
      </c>
      <c r="D37" s="1394">
        <v>25</v>
      </c>
      <c r="E37" s="1393" t="s">
        <v>378</v>
      </c>
      <c r="F37" s="1394">
        <v>62</v>
      </c>
      <c r="G37" s="1393" t="s">
        <v>378</v>
      </c>
      <c r="H37" s="1394">
        <v>248</v>
      </c>
    </row>
    <row r="38" spans="1:8" ht="12.95" customHeight="1">
      <c r="A38" s="1393" t="s">
        <v>379</v>
      </c>
      <c r="B38" s="1394">
        <v>54</v>
      </c>
      <c r="C38" s="1393" t="s">
        <v>379</v>
      </c>
      <c r="D38" s="1394">
        <v>1</v>
      </c>
      <c r="E38" s="1393" t="s">
        <v>379</v>
      </c>
      <c r="F38" s="1394">
        <v>5</v>
      </c>
      <c r="G38" s="1393" t="s">
        <v>379</v>
      </c>
      <c r="H38" s="1394">
        <v>33</v>
      </c>
    </row>
    <row r="39" spans="1:8" ht="12.95" customHeight="1">
      <c r="A39" s="1391" t="s">
        <v>409</v>
      </c>
      <c r="B39" s="1392">
        <v>377</v>
      </c>
      <c r="C39" s="1391" t="s">
        <v>410</v>
      </c>
      <c r="D39" s="1392">
        <v>375</v>
      </c>
      <c r="E39" s="1391" t="s">
        <v>411</v>
      </c>
      <c r="F39" s="1392">
        <v>164</v>
      </c>
      <c r="G39" s="1391" t="s">
        <v>412</v>
      </c>
      <c r="H39" s="1392">
        <v>85</v>
      </c>
    </row>
    <row r="40" spans="1:8" ht="12.95" customHeight="1">
      <c r="A40" s="1393" t="s">
        <v>378</v>
      </c>
      <c r="B40" s="1394">
        <v>346</v>
      </c>
      <c r="C40" s="1393" t="s">
        <v>378</v>
      </c>
      <c r="D40" s="1394">
        <v>324</v>
      </c>
      <c r="E40" s="1393" t="s">
        <v>378</v>
      </c>
      <c r="F40" s="1394">
        <v>144</v>
      </c>
      <c r="G40" s="1393" t="s">
        <v>378</v>
      </c>
      <c r="H40" s="1394">
        <v>80</v>
      </c>
    </row>
    <row r="41" spans="1:8" ht="12.95" customHeight="1">
      <c r="A41" s="1393" t="s">
        <v>379</v>
      </c>
      <c r="B41" s="1394">
        <v>31</v>
      </c>
      <c r="C41" s="1393" t="s">
        <v>379</v>
      </c>
      <c r="D41" s="1394">
        <v>51</v>
      </c>
      <c r="E41" s="1393" t="s">
        <v>379</v>
      </c>
      <c r="F41" s="1394">
        <v>20</v>
      </c>
      <c r="G41" s="1393" t="s">
        <v>379</v>
      </c>
      <c r="H41" s="1394">
        <v>5</v>
      </c>
    </row>
    <row r="42" spans="1:8" ht="12.95" customHeight="1">
      <c r="A42" s="1391" t="s">
        <v>413</v>
      </c>
      <c r="B42" s="1392">
        <v>210</v>
      </c>
      <c r="C42" s="1391" t="s">
        <v>414</v>
      </c>
      <c r="D42" s="1392">
        <v>823</v>
      </c>
      <c r="E42" s="1393" t="s">
        <v>415</v>
      </c>
      <c r="F42" s="1394">
        <v>29</v>
      </c>
      <c r="G42" s="1391" t="s">
        <v>416</v>
      </c>
      <c r="H42" s="1392">
        <v>53</v>
      </c>
    </row>
    <row r="43" spans="1:8" ht="12.95" customHeight="1">
      <c r="A43" s="1393" t="s">
        <v>378</v>
      </c>
      <c r="B43" s="1394">
        <v>202</v>
      </c>
      <c r="C43" s="1393" t="s">
        <v>378</v>
      </c>
      <c r="D43" s="1394">
        <v>729</v>
      </c>
      <c r="E43" s="1393" t="s">
        <v>378</v>
      </c>
      <c r="F43" s="1394">
        <v>25</v>
      </c>
      <c r="G43" s="1393" t="s">
        <v>378</v>
      </c>
      <c r="H43" s="1394">
        <v>44</v>
      </c>
    </row>
    <row r="44" spans="1:8" ht="12.95" customHeight="1">
      <c r="A44" s="1393" t="s">
        <v>379</v>
      </c>
      <c r="B44" s="1394">
        <v>8</v>
      </c>
      <c r="C44" s="1393" t="s">
        <v>379</v>
      </c>
      <c r="D44" s="1394">
        <v>94</v>
      </c>
      <c r="E44" s="1393" t="s">
        <v>379</v>
      </c>
      <c r="F44" s="1394">
        <v>4</v>
      </c>
      <c r="G44" s="1393" t="s">
        <v>379</v>
      </c>
      <c r="H44" s="1394">
        <v>9</v>
      </c>
    </row>
    <row r="45" spans="1:8" ht="12.95" customHeight="1">
      <c r="A45" s="1391" t="s">
        <v>417</v>
      </c>
      <c r="B45" s="1392">
        <v>28</v>
      </c>
      <c r="C45" s="1393" t="s">
        <v>418</v>
      </c>
      <c r="D45" s="1394">
        <v>88</v>
      </c>
      <c r="E45" s="1398" t="s">
        <v>419</v>
      </c>
      <c r="F45" s="1392">
        <v>69</v>
      </c>
      <c r="G45" s="1391" t="s">
        <v>420</v>
      </c>
      <c r="H45" s="1392">
        <v>39</v>
      </c>
    </row>
    <row r="46" spans="1:8" ht="12.95" customHeight="1">
      <c r="A46" s="1393" t="s">
        <v>378</v>
      </c>
      <c r="B46" s="1394">
        <v>28</v>
      </c>
      <c r="C46" s="1393" t="s">
        <v>378</v>
      </c>
      <c r="D46" s="1394">
        <v>87</v>
      </c>
      <c r="E46" s="1393" t="s">
        <v>378</v>
      </c>
      <c r="F46" s="1394">
        <v>65</v>
      </c>
      <c r="G46" s="1393" t="s">
        <v>378</v>
      </c>
      <c r="H46" s="1394">
        <v>37</v>
      </c>
    </row>
    <row r="47" spans="1:8" ht="12.95" customHeight="1">
      <c r="A47" s="1393"/>
      <c r="B47" s="1394"/>
      <c r="C47" s="1393" t="s">
        <v>379</v>
      </c>
      <c r="D47" s="1394">
        <v>1</v>
      </c>
      <c r="E47" s="1393" t="s">
        <v>379</v>
      </c>
      <c r="F47" s="1394">
        <v>4</v>
      </c>
      <c r="G47" s="1393" t="s">
        <v>379</v>
      </c>
      <c r="H47" s="1394">
        <v>2</v>
      </c>
    </row>
    <row r="48" spans="1:8" ht="12.95" customHeight="1">
      <c r="A48" s="1391" t="s">
        <v>421</v>
      </c>
      <c r="B48" s="1392">
        <v>314</v>
      </c>
      <c r="C48" s="1391" t="s">
        <v>422</v>
      </c>
      <c r="D48" s="1392">
        <v>615</v>
      </c>
      <c r="E48" s="1391" t="s">
        <v>423</v>
      </c>
      <c r="F48" s="1392">
        <v>199</v>
      </c>
      <c r="G48" s="1391" t="s">
        <v>424</v>
      </c>
      <c r="H48" s="1392">
        <v>90</v>
      </c>
    </row>
    <row r="49" spans="1:8" ht="12.95" customHeight="1">
      <c r="A49" s="1393" t="s">
        <v>378</v>
      </c>
      <c r="B49" s="1394">
        <v>288</v>
      </c>
      <c r="C49" s="1393" t="s">
        <v>378</v>
      </c>
      <c r="D49" s="1394">
        <v>558</v>
      </c>
      <c r="E49" s="1393" t="s">
        <v>378</v>
      </c>
      <c r="F49" s="1394">
        <v>193</v>
      </c>
      <c r="G49" s="1393" t="s">
        <v>378</v>
      </c>
      <c r="H49" s="1394">
        <v>75</v>
      </c>
    </row>
    <row r="50" spans="1:8" ht="12.95" customHeight="1">
      <c r="A50" s="1393" t="s">
        <v>379</v>
      </c>
      <c r="B50" s="1394">
        <v>26</v>
      </c>
      <c r="C50" s="1393" t="s">
        <v>379</v>
      </c>
      <c r="D50" s="1394">
        <v>57</v>
      </c>
      <c r="E50" s="1393" t="s">
        <v>379</v>
      </c>
      <c r="F50" s="1394">
        <v>6</v>
      </c>
      <c r="G50" s="1393" t="s">
        <v>379</v>
      </c>
      <c r="H50" s="1394">
        <v>15</v>
      </c>
    </row>
    <row r="51" spans="1:8" ht="12.95" customHeight="1">
      <c r="A51" s="1391" t="s">
        <v>425</v>
      </c>
      <c r="B51" s="1392">
        <v>105</v>
      </c>
      <c r="C51" s="1391" t="s">
        <v>426</v>
      </c>
      <c r="D51" s="1392">
        <v>227</v>
      </c>
      <c r="E51" s="1391" t="s">
        <v>427</v>
      </c>
      <c r="F51" s="1392">
        <v>154</v>
      </c>
      <c r="G51" s="1391" t="s">
        <v>428</v>
      </c>
      <c r="H51" s="1392">
        <v>139</v>
      </c>
    </row>
    <row r="52" spans="1:8" ht="12.95" customHeight="1">
      <c r="A52" s="1393" t="s">
        <v>378</v>
      </c>
      <c r="B52" s="1394">
        <v>94</v>
      </c>
      <c r="C52" s="1393" t="s">
        <v>378</v>
      </c>
      <c r="D52" s="1394">
        <v>202</v>
      </c>
      <c r="E52" s="1393" t="s">
        <v>378</v>
      </c>
      <c r="F52" s="1394">
        <v>135</v>
      </c>
      <c r="G52" s="1393" t="s">
        <v>378</v>
      </c>
      <c r="H52" s="1394">
        <v>135</v>
      </c>
    </row>
    <row r="53" spans="1:8" ht="12.95" customHeight="1">
      <c r="A53" s="1393" t="s">
        <v>379</v>
      </c>
      <c r="B53" s="1394">
        <v>11</v>
      </c>
      <c r="C53" s="1393" t="s">
        <v>379</v>
      </c>
      <c r="D53" s="1394">
        <v>25</v>
      </c>
      <c r="E53" s="1393" t="s">
        <v>379</v>
      </c>
      <c r="F53" s="1394">
        <v>19</v>
      </c>
      <c r="G53" s="1393" t="s">
        <v>379</v>
      </c>
      <c r="H53" s="1394">
        <v>4</v>
      </c>
    </row>
    <row r="54" spans="1:8" ht="12.95" customHeight="1">
      <c r="A54" s="1391" t="s">
        <v>429</v>
      </c>
      <c r="B54" s="1392">
        <v>32</v>
      </c>
      <c r="C54" s="1391" t="s">
        <v>430</v>
      </c>
      <c r="D54" s="1392">
        <v>215</v>
      </c>
      <c r="E54" s="1391" t="s">
        <v>431</v>
      </c>
      <c r="F54" s="1392">
        <v>211</v>
      </c>
      <c r="G54" s="1391" t="s">
        <v>432</v>
      </c>
      <c r="H54" s="1392">
        <v>296</v>
      </c>
    </row>
    <row r="55" spans="1:8" ht="12.95" customHeight="1">
      <c r="A55" s="1393" t="s">
        <v>378</v>
      </c>
      <c r="B55" s="1394">
        <v>32</v>
      </c>
      <c r="C55" s="1393" t="s">
        <v>378</v>
      </c>
      <c r="D55" s="1394">
        <v>205</v>
      </c>
      <c r="E55" s="1393" t="s">
        <v>378</v>
      </c>
      <c r="F55" s="1394">
        <v>201</v>
      </c>
      <c r="G55" s="1393" t="s">
        <v>378</v>
      </c>
      <c r="H55" s="1394">
        <v>288</v>
      </c>
    </row>
    <row r="56" spans="1:8" ht="12.95" customHeight="1">
      <c r="A56" s="1393"/>
      <c r="B56" s="1394"/>
      <c r="C56" s="1393" t="s">
        <v>379</v>
      </c>
      <c r="D56" s="1394">
        <v>10</v>
      </c>
      <c r="E56" s="1393" t="s">
        <v>379</v>
      </c>
      <c r="F56" s="1394">
        <v>10</v>
      </c>
      <c r="G56" s="1393" t="s">
        <v>379</v>
      </c>
      <c r="H56" s="1394">
        <v>8</v>
      </c>
    </row>
    <row r="57" spans="1:8" ht="12.95" customHeight="1">
      <c r="A57" s="1391" t="s">
        <v>433</v>
      </c>
      <c r="B57" s="1392">
        <v>260</v>
      </c>
      <c r="C57" s="1391" t="s">
        <v>434</v>
      </c>
      <c r="D57" s="1392">
        <v>241</v>
      </c>
      <c r="E57" s="1391" t="s">
        <v>435</v>
      </c>
      <c r="F57" s="1392">
        <v>69</v>
      </c>
      <c r="G57" s="1391" t="s">
        <v>436</v>
      </c>
      <c r="H57" s="1392">
        <v>2940</v>
      </c>
    </row>
    <row r="58" spans="1:8" ht="12.95" customHeight="1">
      <c r="A58" s="1393" t="s">
        <v>378</v>
      </c>
      <c r="B58" s="1394">
        <v>251</v>
      </c>
      <c r="C58" s="1393" t="s">
        <v>378</v>
      </c>
      <c r="D58" s="1394">
        <v>224</v>
      </c>
      <c r="E58" s="1393" t="s">
        <v>378</v>
      </c>
      <c r="F58" s="1394">
        <v>69</v>
      </c>
      <c r="G58" s="1393" t="s">
        <v>378</v>
      </c>
      <c r="H58" s="1394">
        <v>2903</v>
      </c>
    </row>
    <row r="59" spans="1:8" ht="12.95" customHeight="1">
      <c r="A59" s="1393" t="s">
        <v>379</v>
      </c>
      <c r="B59" s="1394">
        <v>9</v>
      </c>
      <c r="C59" s="1393" t="s">
        <v>379</v>
      </c>
      <c r="D59" s="1394">
        <v>17</v>
      </c>
      <c r="E59" s="1393"/>
      <c r="F59" s="1394"/>
      <c r="G59" s="1393" t="s">
        <v>379</v>
      </c>
      <c r="H59" s="1394">
        <v>37</v>
      </c>
    </row>
    <row r="60" spans="1:8" ht="12.95" customHeight="1">
      <c r="A60" s="1391" t="s">
        <v>437</v>
      </c>
      <c r="B60" s="1392">
        <v>186</v>
      </c>
      <c r="C60" s="1391" t="s">
        <v>438</v>
      </c>
      <c r="D60" s="1392">
        <v>138</v>
      </c>
      <c r="E60" s="1391" t="s">
        <v>439</v>
      </c>
      <c r="F60" s="1392">
        <v>60</v>
      </c>
      <c r="G60" s="1393"/>
      <c r="H60" s="1394"/>
    </row>
    <row r="61" spans="1:8" ht="12.95" customHeight="1">
      <c r="A61" s="1393" t="s">
        <v>378</v>
      </c>
      <c r="B61" s="1394">
        <v>179</v>
      </c>
      <c r="C61" s="1393" t="s">
        <v>378</v>
      </c>
      <c r="D61" s="1394">
        <v>129</v>
      </c>
      <c r="E61" s="1393" t="s">
        <v>378</v>
      </c>
      <c r="F61" s="1394">
        <v>57</v>
      </c>
      <c r="G61" s="1393"/>
      <c r="H61" s="1394"/>
    </row>
    <row r="62" spans="1:8" ht="12.95" customHeight="1">
      <c r="A62" s="1393" t="s">
        <v>379</v>
      </c>
      <c r="B62" s="1394">
        <v>7</v>
      </c>
      <c r="C62" s="1393" t="s">
        <v>379</v>
      </c>
      <c r="D62" s="1394">
        <v>9</v>
      </c>
      <c r="E62" s="1393" t="s">
        <v>379</v>
      </c>
      <c r="F62" s="1394">
        <v>3</v>
      </c>
      <c r="G62" s="1393"/>
      <c r="H62" s="1394"/>
    </row>
    <row r="63" spans="1:8" ht="2.1" customHeight="1">
      <c r="A63" s="1395"/>
      <c r="B63" s="1396"/>
      <c r="C63" s="1395"/>
      <c r="D63" s="1396"/>
      <c r="E63" s="1395"/>
      <c r="F63" s="1396"/>
      <c r="G63" s="1395"/>
      <c r="H63" s="1396"/>
    </row>
    <row r="64" spans="1:8" ht="12.95" customHeight="1">
      <c r="A64" s="1386" t="s">
        <v>440</v>
      </c>
      <c r="B64" s="1394"/>
      <c r="C64" s="1387">
        <v>1796</v>
      </c>
      <c r="D64" s="1394"/>
      <c r="E64" s="1393"/>
      <c r="F64" s="1394"/>
      <c r="G64" s="1393"/>
      <c r="H64" s="1394"/>
    </row>
    <row r="65" spans="1:8" ht="2.1" customHeight="1">
      <c r="A65" s="1395"/>
      <c r="B65" s="1396"/>
      <c r="C65" s="1395"/>
      <c r="D65" s="1396"/>
      <c r="E65" s="1395"/>
      <c r="F65" s="1396"/>
      <c r="G65" s="1395"/>
      <c r="H65" s="1396"/>
    </row>
    <row r="66" spans="1:8" ht="14.1" customHeight="1">
      <c r="A66" s="1391" t="s">
        <v>441</v>
      </c>
      <c r="B66" s="1392">
        <v>232</v>
      </c>
      <c r="C66" s="1391" t="s">
        <v>442</v>
      </c>
      <c r="D66" s="1392">
        <v>151</v>
      </c>
      <c r="E66" s="1391" t="s">
        <v>443</v>
      </c>
      <c r="F66" s="1392">
        <v>84</v>
      </c>
      <c r="G66" s="1391" t="s">
        <v>444</v>
      </c>
      <c r="H66" s="1392">
        <v>189</v>
      </c>
    </row>
    <row r="67" spans="1:8" ht="14.1" customHeight="1">
      <c r="A67" s="1393" t="s">
        <v>378</v>
      </c>
      <c r="B67" s="1394">
        <v>211</v>
      </c>
      <c r="C67" s="1393" t="s">
        <v>378</v>
      </c>
      <c r="D67" s="1394">
        <v>118</v>
      </c>
      <c r="E67" s="1393" t="s">
        <v>378</v>
      </c>
      <c r="F67" s="1394">
        <v>80</v>
      </c>
      <c r="G67" s="1393" t="s">
        <v>378</v>
      </c>
      <c r="H67" s="1394">
        <v>170</v>
      </c>
    </row>
    <row r="68" spans="1:8" ht="14.1" customHeight="1">
      <c r="A68" s="1393" t="s">
        <v>379</v>
      </c>
      <c r="B68" s="1394">
        <v>21</v>
      </c>
      <c r="C68" s="1393" t="s">
        <v>379</v>
      </c>
      <c r="D68" s="1394">
        <v>33</v>
      </c>
      <c r="E68" s="1393" t="s">
        <v>379</v>
      </c>
      <c r="F68" s="1394">
        <v>4</v>
      </c>
      <c r="G68" s="1393" t="s">
        <v>379</v>
      </c>
      <c r="H68" s="1394">
        <v>19</v>
      </c>
    </row>
    <row r="69" spans="1:8" ht="14.1" customHeight="1">
      <c r="A69" s="1391" t="s">
        <v>445</v>
      </c>
      <c r="B69" s="1392">
        <v>326</v>
      </c>
      <c r="C69" s="1391" t="s">
        <v>446</v>
      </c>
      <c r="D69" s="1392">
        <v>57</v>
      </c>
      <c r="E69" s="1391" t="s">
        <v>447</v>
      </c>
      <c r="F69" s="1392">
        <v>176</v>
      </c>
      <c r="G69" s="1391" t="s">
        <v>448</v>
      </c>
      <c r="H69" s="1392">
        <v>278</v>
      </c>
    </row>
    <row r="70" spans="1:8" ht="14.1" customHeight="1">
      <c r="A70" s="1393" t="s">
        <v>378</v>
      </c>
      <c r="B70" s="1394">
        <v>270</v>
      </c>
      <c r="C70" s="1393" t="s">
        <v>378</v>
      </c>
      <c r="D70" s="1394">
        <v>56</v>
      </c>
      <c r="E70" s="1393" t="s">
        <v>378</v>
      </c>
      <c r="F70" s="1394">
        <v>174</v>
      </c>
      <c r="G70" s="1393" t="s">
        <v>378</v>
      </c>
      <c r="H70" s="1394">
        <v>251</v>
      </c>
    </row>
    <row r="71" spans="1:8" ht="14.1" customHeight="1">
      <c r="A71" s="1393" t="s">
        <v>379</v>
      </c>
      <c r="B71" s="1394">
        <v>56</v>
      </c>
      <c r="C71" s="1393" t="s">
        <v>379</v>
      </c>
      <c r="D71" s="1394">
        <v>1</v>
      </c>
      <c r="E71" s="1393" t="s">
        <v>379</v>
      </c>
      <c r="F71" s="1394">
        <v>2</v>
      </c>
      <c r="G71" s="1393" t="s">
        <v>379</v>
      </c>
      <c r="H71" s="1394">
        <v>27</v>
      </c>
    </row>
    <row r="72" spans="1:8" ht="14.1" customHeight="1">
      <c r="A72" s="1391" t="s">
        <v>449</v>
      </c>
      <c r="B72" s="1392">
        <v>297</v>
      </c>
      <c r="C72" s="1393"/>
      <c r="D72" s="1394"/>
      <c r="E72" s="1393"/>
      <c r="F72" s="1394"/>
      <c r="G72" s="1393"/>
      <c r="H72" s="1394"/>
    </row>
    <row r="73" spans="1:8" ht="14.1" customHeight="1">
      <c r="A73" s="1393" t="s">
        <v>378</v>
      </c>
      <c r="B73" s="1394">
        <v>224</v>
      </c>
      <c r="C73" s="1393"/>
      <c r="D73" s="1394"/>
      <c r="E73" s="1393"/>
      <c r="F73" s="1394"/>
      <c r="G73" s="1393"/>
      <c r="H73" s="1394"/>
    </row>
    <row r="74" spans="1:8" ht="14.1" customHeight="1">
      <c r="A74" s="1393" t="s">
        <v>379</v>
      </c>
      <c r="B74" s="1394">
        <v>73</v>
      </c>
      <c r="C74" s="1393"/>
      <c r="D74" s="1394"/>
      <c r="E74" s="1393"/>
      <c r="F74" s="1394"/>
      <c r="G74" s="1393"/>
      <c r="H74" s="1394"/>
    </row>
    <row r="75" spans="1:8" ht="2.1" customHeight="1">
      <c r="A75" s="1395"/>
      <c r="B75" s="1396"/>
      <c r="C75" s="1395"/>
      <c r="D75" s="1396"/>
      <c r="E75" s="1395"/>
      <c r="F75" s="1396"/>
      <c r="G75" s="1395"/>
      <c r="H75" s="1396"/>
    </row>
    <row r="76" spans="1:8" ht="14.1" customHeight="1">
      <c r="A76" s="1386" t="s">
        <v>450</v>
      </c>
      <c r="B76" s="1394"/>
      <c r="C76" s="1387">
        <v>8574</v>
      </c>
      <c r="D76" s="1394"/>
      <c r="E76" s="1393"/>
      <c r="F76" s="1394"/>
      <c r="G76" s="1393"/>
      <c r="H76" s="1394"/>
    </row>
    <row r="77" spans="1:8" ht="2.1" customHeight="1">
      <c r="A77" s="1395"/>
      <c r="B77" s="1396"/>
      <c r="C77" s="1395"/>
      <c r="D77" s="1396"/>
      <c r="E77" s="1395"/>
      <c r="F77" s="1396"/>
      <c r="G77" s="1395"/>
      <c r="H77" s="1396"/>
    </row>
    <row r="78" spans="1:8" ht="14.1" customHeight="1">
      <c r="A78" s="1391" t="s">
        <v>451</v>
      </c>
      <c r="B78" s="1392">
        <v>40</v>
      </c>
      <c r="C78" s="1391" t="s">
        <v>452</v>
      </c>
      <c r="D78" s="1392">
        <v>13</v>
      </c>
      <c r="E78" s="1391" t="s">
        <v>453</v>
      </c>
      <c r="F78" s="1392">
        <v>706</v>
      </c>
      <c r="G78" s="1391" t="s">
        <v>454</v>
      </c>
      <c r="H78" s="1392">
        <v>6</v>
      </c>
    </row>
    <row r="79" spans="1:8" ht="14.1" customHeight="1">
      <c r="A79" s="1393" t="s">
        <v>378</v>
      </c>
      <c r="B79" s="1394">
        <v>40</v>
      </c>
      <c r="C79" s="1393" t="s">
        <v>378</v>
      </c>
      <c r="D79" s="1394">
        <v>10</v>
      </c>
      <c r="E79" s="1393" t="s">
        <v>378</v>
      </c>
      <c r="F79" s="1394">
        <v>596</v>
      </c>
      <c r="G79" s="1393" t="s">
        <v>378</v>
      </c>
      <c r="H79" s="1394">
        <v>6</v>
      </c>
    </row>
    <row r="80" spans="1:8" ht="14.1" customHeight="1">
      <c r="A80" s="1393"/>
      <c r="B80" s="1394"/>
      <c r="C80" s="1393" t="s">
        <v>379</v>
      </c>
      <c r="D80" s="1394">
        <v>3</v>
      </c>
      <c r="E80" s="1393" t="s">
        <v>379</v>
      </c>
      <c r="F80" s="1394">
        <v>110</v>
      </c>
      <c r="G80" s="1393"/>
      <c r="H80" s="1394"/>
    </row>
    <row r="81" spans="1:8" ht="14.1" customHeight="1">
      <c r="A81" s="1391" t="s">
        <v>455</v>
      </c>
      <c r="B81" s="1392">
        <v>225</v>
      </c>
      <c r="C81" s="1391" t="s">
        <v>456</v>
      </c>
      <c r="D81" s="1392">
        <v>49</v>
      </c>
      <c r="E81" s="1391" t="s">
        <v>457</v>
      </c>
      <c r="F81" s="1392">
        <v>400</v>
      </c>
      <c r="G81" s="1391" t="s">
        <v>458</v>
      </c>
      <c r="H81" s="1392">
        <v>140</v>
      </c>
    </row>
    <row r="82" spans="1:8" ht="14.1" customHeight="1">
      <c r="A82" s="1393" t="s">
        <v>378</v>
      </c>
      <c r="B82" s="1394">
        <v>173</v>
      </c>
      <c r="C82" s="1393" t="s">
        <v>378</v>
      </c>
      <c r="D82" s="1394">
        <v>45</v>
      </c>
      <c r="E82" s="1393" t="s">
        <v>378</v>
      </c>
      <c r="F82" s="1394">
        <v>345</v>
      </c>
      <c r="G82" s="1393" t="s">
        <v>378</v>
      </c>
      <c r="H82" s="1394">
        <v>123</v>
      </c>
    </row>
    <row r="83" spans="1:8" ht="14.1" customHeight="1">
      <c r="A83" s="1393" t="s">
        <v>379</v>
      </c>
      <c r="B83" s="1394">
        <v>52</v>
      </c>
      <c r="C83" s="1393" t="s">
        <v>379</v>
      </c>
      <c r="D83" s="1394">
        <v>4</v>
      </c>
      <c r="E83" s="1393" t="s">
        <v>379</v>
      </c>
      <c r="F83" s="1394">
        <v>55</v>
      </c>
      <c r="G83" s="1393" t="s">
        <v>379</v>
      </c>
      <c r="H83" s="1394">
        <v>17</v>
      </c>
    </row>
    <row r="84" spans="1:8" ht="14.1" customHeight="1">
      <c r="A84" s="1391" t="s">
        <v>459</v>
      </c>
      <c r="B84" s="1392">
        <v>367</v>
      </c>
      <c r="C84" s="1391" t="s">
        <v>460</v>
      </c>
      <c r="D84" s="1392">
        <v>253</v>
      </c>
      <c r="E84" s="1391" t="s">
        <v>461</v>
      </c>
      <c r="F84" s="1392">
        <v>59</v>
      </c>
      <c r="G84" s="1391" t="s">
        <v>462</v>
      </c>
      <c r="H84" s="1392">
        <v>4</v>
      </c>
    </row>
    <row r="85" spans="1:8" ht="14.1" customHeight="1">
      <c r="A85" s="1393" t="s">
        <v>378</v>
      </c>
      <c r="B85" s="1394">
        <v>318</v>
      </c>
      <c r="C85" s="1393" t="s">
        <v>378</v>
      </c>
      <c r="D85" s="1394">
        <v>203</v>
      </c>
      <c r="E85" s="1393" t="s">
        <v>378</v>
      </c>
      <c r="F85" s="1394">
        <v>53</v>
      </c>
      <c r="G85" s="1393" t="s">
        <v>378</v>
      </c>
      <c r="H85" s="1394">
        <v>3</v>
      </c>
    </row>
    <row r="86" spans="1:8" ht="14.1" customHeight="1">
      <c r="A86" s="1393" t="s">
        <v>379</v>
      </c>
      <c r="B86" s="1394">
        <v>49</v>
      </c>
      <c r="C86" s="1393" t="s">
        <v>379</v>
      </c>
      <c r="D86" s="1394">
        <v>50</v>
      </c>
      <c r="E86" s="1393" t="s">
        <v>379</v>
      </c>
      <c r="F86" s="1394">
        <v>6</v>
      </c>
      <c r="G86" s="1393" t="s">
        <v>379</v>
      </c>
      <c r="H86" s="1394">
        <v>1</v>
      </c>
    </row>
    <row r="87" spans="1:8" ht="14.1" customHeight="1">
      <c r="A87" s="1391" t="s">
        <v>463</v>
      </c>
      <c r="B87" s="1392">
        <v>58</v>
      </c>
      <c r="C87" s="1391" t="s">
        <v>464</v>
      </c>
      <c r="D87" s="1392">
        <v>23</v>
      </c>
      <c r="E87" s="1391" t="s">
        <v>465</v>
      </c>
      <c r="F87" s="1392">
        <v>1</v>
      </c>
      <c r="G87" s="1391" t="s">
        <v>466</v>
      </c>
      <c r="H87" s="1392">
        <v>28</v>
      </c>
    </row>
    <row r="88" spans="1:8" ht="14.1" customHeight="1">
      <c r="A88" s="1393" t="s">
        <v>378</v>
      </c>
      <c r="B88" s="1394">
        <v>34</v>
      </c>
      <c r="C88" s="1393" t="s">
        <v>378</v>
      </c>
      <c r="D88" s="1394">
        <v>20</v>
      </c>
      <c r="E88" s="1393" t="s">
        <v>378</v>
      </c>
      <c r="F88" s="1394">
        <v>1</v>
      </c>
      <c r="G88" s="1393" t="s">
        <v>378</v>
      </c>
      <c r="H88" s="1394">
        <v>28</v>
      </c>
    </row>
    <row r="89" spans="1:8" ht="14.1" customHeight="1">
      <c r="A89" s="1393" t="s">
        <v>379</v>
      </c>
      <c r="B89" s="1394">
        <v>24</v>
      </c>
      <c r="C89" s="1393" t="s">
        <v>379</v>
      </c>
      <c r="D89" s="1394">
        <v>3</v>
      </c>
      <c r="E89" s="1393"/>
      <c r="F89" s="1394"/>
      <c r="G89" s="1393"/>
      <c r="H89" s="1394"/>
    </row>
    <row r="90" spans="1:8" ht="14.1" customHeight="1">
      <c r="A90" s="1391" t="s">
        <v>467</v>
      </c>
      <c r="B90" s="1392">
        <v>439</v>
      </c>
      <c r="C90" s="1391" t="s">
        <v>468</v>
      </c>
      <c r="D90" s="1392">
        <v>698</v>
      </c>
      <c r="E90" s="1391" t="s">
        <v>469</v>
      </c>
      <c r="F90" s="1392">
        <v>450</v>
      </c>
      <c r="G90" s="1391" t="s">
        <v>470</v>
      </c>
      <c r="H90" s="1392">
        <v>301</v>
      </c>
    </row>
    <row r="91" spans="1:8" ht="14.1" customHeight="1">
      <c r="A91" s="1393" t="s">
        <v>378</v>
      </c>
      <c r="B91" s="1394">
        <v>426</v>
      </c>
      <c r="C91" s="1393" t="s">
        <v>378</v>
      </c>
      <c r="D91" s="1394">
        <v>669</v>
      </c>
      <c r="E91" s="1393" t="s">
        <v>378</v>
      </c>
      <c r="F91" s="1394">
        <v>381</v>
      </c>
      <c r="G91" s="1393" t="s">
        <v>378</v>
      </c>
      <c r="H91" s="1394">
        <v>278</v>
      </c>
    </row>
    <row r="92" spans="1:8" ht="14.1" customHeight="1">
      <c r="A92" s="1393" t="s">
        <v>379</v>
      </c>
      <c r="B92" s="1394">
        <v>13</v>
      </c>
      <c r="C92" s="1393" t="s">
        <v>379</v>
      </c>
      <c r="D92" s="1394">
        <v>29</v>
      </c>
      <c r="E92" s="1393" t="s">
        <v>379</v>
      </c>
      <c r="F92" s="1394">
        <v>69</v>
      </c>
      <c r="G92" s="1393" t="s">
        <v>379</v>
      </c>
      <c r="H92" s="1394">
        <v>23</v>
      </c>
    </row>
    <row r="93" spans="1:8" ht="14.1" customHeight="1">
      <c r="A93" s="1391" t="s">
        <v>471</v>
      </c>
      <c r="B93" s="1392">
        <v>976</v>
      </c>
      <c r="C93" s="1391" t="s">
        <v>472</v>
      </c>
      <c r="D93" s="1392">
        <v>411</v>
      </c>
      <c r="E93" s="1391" t="s">
        <v>473</v>
      </c>
      <c r="F93" s="1392">
        <v>887</v>
      </c>
      <c r="G93" s="1391" t="s">
        <v>474</v>
      </c>
      <c r="H93" s="1392">
        <v>140</v>
      </c>
    </row>
    <row r="94" spans="1:8" ht="14.1" customHeight="1">
      <c r="A94" s="1393" t="s">
        <v>378</v>
      </c>
      <c r="B94" s="1394">
        <v>902</v>
      </c>
      <c r="C94" s="1393" t="s">
        <v>378</v>
      </c>
      <c r="D94" s="1394">
        <v>374</v>
      </c>
      <c r="E94" s="1393" t="s">
        <v>378</v>
      </c>
      <c r="F94" s="1394">
        <v>748</v>
      </c>
      <c r="G94" s="1393" t="s">
        <v>378</v>
      </c>
      <c r="H94" s="1394">
        <v>133</v>
      </c>
    </row>
    <row r="95" spans="1:8" ht="14.1" customHeight="1">
      <c r="A95" s="1393" t="s">
        <v>379</v>
      </c>
      <c r="B95" s="1394">
        <v>74</v>
      </c>
      <c r="C95" s="1393" t="s">
        <v>379</v>
      </c>
      <c r="D95" s="1394">
        <v>37</v>
      </c>
      <c r="E95" s="1393" t="s">
        <v>379</v>
      </c>
      <c r="F95" s="1394">
        <v>139</v>
      </c>
      <c r="G95" s="1393" t="s">
        <v>379</v>
      </c>
      <c r="H95" s="1394">
        <v>7</v>
      </c>
    </row>
    <row r="96" spans="1:8" ht="14.1" customHeight="1">
      <c r="A96" s="1391" t="s">
        <v>475</v>
      </c>
      <c r="B96" s="1392">
        <v>745</v>
      </c>
      <c r="C96" s="1391" t="s">
        <v>476</v>
      </c>
      <c r="D96" s="1392">
        <v>43</v>
      </c>
      <c r="E96" s="1391" t="s">
        <v>477</v>
      </c>
      <c r="F96" s="1392">
        <v>205</v>
      </c>
      <c r="G96" s="1391" t="s">
        <v>478</v>
      </c>
      <c r="H96" s="1392">
        <v>246</v>
      </c>
    </row>
    <row r="97" spans="1:8" ht="14.1" customHeight="1">
      <c r="A97" s="1393" t="s">
        <v>378</v>
      </c>
      <c r="B97" s="1394">
        <v>683</v>
      </c>
      <c r="C97" s="1393" t="s">
        <v>378</v>
      </c>
      <c r="D97" s="1394">
        <v>39</v>
      </c>
      <c r="E97" s="1393" t="s">
        <v>378</v>
      </c>
      <c r="F97" s="1394">
        <v>189</v>
      </c>
      <c r="G97" s="1393" t="s">
        <v>378</v>
      </c>
      <c r="H97" s="1394">
        <v>223</v>
      </c>
    </row>
    <row r="98" spans="1:8" ht="14.1" customHeight="1">
      <c r="A98" s="1393" t="s">
        <v>379</v>
      </c>
      <c r="B98" s="1394">
        <v>62</v>
      </c>
      <c r="C98" s="1393" t="s">
        <v>379</v>
      </c>
      <c r="D98" s="1394">
        <v>4</v>
      </c>
      <c r="E98" s="1393" t="s">
        <v>379</v>
      </c>
      <c r="F98" s="1394">
        <v>16</v>
      </c>
      <c r="G98" s="1393" t="s">
        <v>379</v>
      </c>
      <c r="H98" s="1394">
        <v>23</v>
      </c>
    </row>
    <row r="99" spans="1:8" ht="14.1" customHeight="1">
      <c r="A99" s="1391" t="s">
        <v>479</v>
      </c>
      <c r="B99" s="1392">
        <v>368</v>
      </c>
      <c r="C99" s="1391" t="s">
        <v>480</v>
      </c>
      <c r="D99" s="1392">
        <v>249</v>
      </c>
      <c r="E99" s="1391" t="s">
        <v>481</v>
      </c>
      <c r="F99" s="1392">
        <v>44</v>
      </c>
      <c r="G99" s="1393"/>
      <c r="H99" s="1394"/>
    </row>
    <row r="100" spans="1:8" ht="14.1" customHeight="1">
      <c r="A100" s="1393" t="s">
        <v>378</v>
      </c>
      <c r="B100" s="1394">
        <v>349</v>
      </c>
      <c r="C100" s="1393" t="s">
        <v>378</v>
      </c>
      <c r="D100" s="1394">
        <v>234</v>
      </c>
      <c r="E100" s="1393" t="s">
        <v>378</v>
      </c>
      <c r="F100" s="1394">
        <v>40</v>
      </c>
      <c r="G100" s="1393"/>
      <c r="H100" s="1394"/>
    </row>
    <row r="101" spans="1:8" ht="14.1" customHeight="1">
      <c r="A101" s="1393" t="s">
        <v>379</v>
      </c>
      <c r="B101" s="1394">
        <v>19</v>
      </c>
      <c r="C101" s="1393" t="s">
        <v>379</v>
      </c>
      <c r="D101" s="1394">
        <v>15</v>
      </c>
      <c r="E101" s="1393" t="s">
        <v>379</v>
      </c>
      <c r="F101" s="1394">
        <v>4</v>
      </c>
      <c r="G101" s="1393"/>
      <c r="H101" s="1394"/>
    </row>
    <row r="102" spans="1:8" ht="2.1" customHeight="1">
      <c r="A102" s="1395"/>
      <c r="B102" s="1396"/>
      <c r="C102" s="1395"/>
      <c r="D102" s="1396"/>
      <c r="E102" s="1395"/>
      <c r="F102" s="1396"/>
      <c r="G102" s="1395"/>
      <c r="H102" s="1396"/>
    </row>
    <row r="103" spans="1:8" ht="14.1" customHeight="1">
      <c r="A103" s="1386" t="s">
        <v>482</v>
      </c>
      <c r="B103" s="1394"/>
      <c r="C103" s="1387">
        <v>3884</v>
      </c>
      <c r="D103" s="1394"/>
      <c r="E103" s="1393"/>
      <c r="F103" s="1394"/>
      <c r="G103" s="1393"/>
      <c r="H103" s="1394"/>
    </row>
    <row r="104" spans="1:8" ht="2.1" customHeight="1">
      <c r="A104" s="1395"/>
      <c r="B104" s="1396"/>
      <c r="C104" s="1395"/>
      <c r="D104" s="1396"/>
      <c r="E104" s="1395"/>
      <c r="F104" s="1396"/>
      <c r="G104" s="1395"/>
      <c r="H104" s="1396"/>
    </row>
    <row r="105" spans="1:8" ht="14.1" customHeight="1">
      <c r="A105" s="1391" t="s">
        <v>483</v>
      </c>
      <c r="B105" s="1392">
        <v>47</v>
      </c>
      <c r="C105" s="1391" t="s">
        <v>484</v>
      </c>
      <c r="D105" s="1392">
        <v>356</v>
      </c>
      <c r="E105" s="1391" t="s">
        <v>485</v>
      </c>
      <c r="F105" s="1392">
        <v>141</v>
      </c>
      <c r="G105" s="1391" t="s">
        <v>486</v>
      </c>
      <c r="H105" s="1392">
        <v>330</v>
      </c>
    </row>
    <row r="106" spans="1:8" ht="14.1" customHeight="1">
      <c r="A106" s="1393" t="s">
        <v>378</v>
      </c>
      <c r="B106" s="1394">
        <v>47</v>
      </c>
      <c r="C106" s="1393" t="s">
        <v>378</v>
      </c>
      <c r="D106" s="1394">
        <v>317</v>
      </c>
      <c r="E106" s="1393" t="s">
        <v>378</v>
      </c>
      <c r="F106" s="1394">
        <v>133</v>
      </c>
      <c r="G106" s="1393" t="s">
        <v>378</v>
      </c>
      <c r="H106" s="1394">
        <v>317</v>
      </c>
    </row>
    <row r="107" spans="1:8" ht="14.1" customHeight="1">
      <c r="A107" s="1393"/>
      <c r="B107" s="1394"/>
      <c r="C107" s="1393" t="s">
        <v>379</v>
      </c>
      <c r="D107" s="1394">
        <v>39</v>
      </c>
      <c r="E107" s="1393" t="s">
        <v>379</v>
      </c>
      <c r="F107" s="1394">
        <v>8</v>
      </c>
      <c r="G107" s="1393" t="s">
        <v>379</v>
      </c>
      <c r="H107" s="1394">
        <v>13</v>
      </c>
    </row>
    <row r="108" spans="1:8" ht="14.1" customHeight="1">
      <c r="A108" s="1391" t="s">
        <v>487</v>
      </c>
      <c r="B108" s="1392">
        <v>199</v>
      </c>
      <c r="C108" s="1391" t="s">
        <v>488</v>
      </c>
      <c r="D108" s="1392">
        <v>299</v>
      </c>
      <c r="E108" s="1391" t="s">
        <v>489</v>
      </c>
      <c r="F108" s="1392">
        <v>600</v>
      </c>
      <c r="G108" s="1391" t="s">
        <v>490</v>
      </c>
      <c r="H108" s="1392">
        <v>216</v>
      </c>
    </row>
    <row r="109" spans="1:8" ht="14.1" customHeight="1">
      <c r="A109" s="1393" t="s">
        <v>378</v>
      </c>
      <c r="B109" s="1394">
        <v>173</v>
      </c>
      <c r="C109" s="1393" t="s">
        <v>378</v>
      </c>
      <c r="D109" s="1394">
        <v>283</v>
      </c>
      <c r="E109" s="1393" t="s">
        <v>378</v>
      </c>
      <c r="F109" s="1394">
        <v>518</v>
      </c>
      <c r="G109" s="1393" t="s">
        <v>378</v>
      </c>
      <c r="H109" s="1394">
        <v>192</v>
      </c>
    </row>
    <row r="110" spans="1:8" ht="14.1" customHeight="1">
      <c r="A110" s="1393" t="s">
        <v>379</v>
      </c>
      <c r="B110" s="1394">
        <v>26</v>
      </c>
      <c r="C110" s="1393" t="s">
        <v>379</v>
      </c>
      <c r="D110" s="1394">
        <v>16</v>
      </c>
      <c r="E110" s="1393" t="s">
        <v>379</v>
      </c>
      <c r="F110" s="1394">
        <v>82</v>
      </c>
      <c r="G110" s="1393" t="s">
        <v>379</v>
      </c>
      <c r="H110" s="1394">
        <v>24</v>
      </c>
    </row>
    <row r="111" spans="1:8" ht="14.1" customHeight="1">
      <c r="A111" s="1391" t="s">
        <v>491</v>
      </c>
      <c r="B111" s="1392">
        <v>769</v>
      </c>
      <c r="C111" s="1391" t="s">
        <v>492</v>
      </c>
      <c r="D111" s="1392">
        <v>441</v>
      </c>
      <c r="E111" s="1391" t="s">
        <v>493</v>
      </c>
      <c r="F111" s="1392">
        <v>397</v>
      </c>
      <c r="G111" s="1391" t="s">
        <v>494</v>
      </c>
      <c r="H111" s="1392">
        <v>89</v>
      </c>
    </row>
    <row r="112" spans="1:8" ht="14.1" customHeight="1">
      <c r="A112" s="1393" t="s">
        <v>378</v>
      </c>
      <c r="B112" s="1394">
        <v>654</v>
      </c>
      <c r="C112" s="1393" t="s">
        <v>378</v>
      </c>
      <c r="D112" s="1394">
        <v>395</v>
      </c>
      <c r="E112" s="1393" t="s">
        <v>378</v>
      </c>
      <c r="F112" s="1394">
        <v>360</v>
      </c>
      <c r="G112" s="1393" t="s">
        <v>378</v>
      </c>
      <c r="H112" s="1394">
        <v>87</v>
      </c>
    </row>
    <row r="113" spans="1:8" ht="14.1" customHeight="1">
      <c r="A113" s="1393" t="s">
        <v>379</v>
      </c>
      <c r="B113" s="1394">
        <v>115</v>
      </c>
      <c r="C113" s="1393" t="s">
        <v>379</v>
      </c>
      <c r="D113" s="1394">
        <v>46</v>
      </c>
      <c r="E113" s="1393" t="s">
        <v>379</v>
      </c>
      <c r="F113" s="1394">
        <v>37</v>
      </c>
      <c r="G113" s="1393" t="s">
        <v>379</v>
      </c>
      <c r="H113" s="1394">
        <v>2</v>
      </c>
    </row>
    <row r="114" spans="1:8" ht="2.1" customHeight="1">
      <c r="A114" s="1395"/>
      <c r="B114" s="1396"/>
      <c r="C114" s="1395"/>
      <c r="D114" s="1396"/>
      <c r="E114" s="1395"/>
      <c r="F114" s="1396"/>
      <c r="G114" s="1395"/>
      <c r="H114" s="1396"/>
    </row>
    <row r="115" spans="1:8" ht="14.1" customHeight="1">
      <c r="A115" s="1393"/>
      <c r="B115" s="1394"/>
      <c r="C115" s="1393"/>
      <c r="D115" s="1394"/>
      <c r="E115" s="1393"/>
      <c r="F115" s="1394"/>
      <c r="G115" s="1393"/>
      <c r="H115" s="1394"/>
    </row>
    <row r="116" spans="1:8" ht="14.1" customHeight="1">
      <c r="A116" s="1393"/>
      <c r="B116" s="1394"/>
      <c r="C116" s="1393"/>
      <c r="D116" s="1394"/>
      <c r="E116" s="1393"/>
      <c r="F116" s="1394"/>
      <c r="G116" s="1393"/>
      <c r="H116" s="1394"/>
    </row>
    <row r="117" spans="1:8" ht="14.1" customHeight="1">
      <c r="A117" s="1393"/>
      <c r="B117" s="1394"/>
      <c r="C117" s="1393"/>
      <c r="D117" s="1394"/>
      <c r="E117" s="1393"/>
      <c r="F117" s="1394"/>
      <c r="G117" s="1393"/>
      <c r="H117" s="1394"/>
    </row>
    <row r="118" spans="1:8" ht="14.1" customHeight="1">
      <c r="A118" s="1393"/>
      <c r="B118" s="1394"/>
      <c r="C118" s="1393"/>
      <c r="D118" s="1394"/>
      <c r="E118" s="1393"/>
      <c r="F118" s="1394"/>
      <c r="G118" s="1393"/>
      <c r="H118" s="1394"/>
    </row>
    <row r="119" spans="1:8" ht="14.1" customHeight="1">
      <c r="A119" s="1393"/>
      <c r="B119" s="1394"/>
      <c r="C119" s="1393"/>
      <c r="D119" s="1394"/>
      <c r="E119" s="1393"/>
      <c r="F119" s="1394"/>
      <c r="G119" s="1393"/>
      <c r="H119" s="1394"/>
    </row>
    <row r="120" spans="1:8" ht="14.1" customHeight="1">
      <c r="A120" s="1393"/>
      <c r="B120" s="1394"/>
      <c r="C120" s="1393"/>
      <c r="D120" s="1394"/>
      <c r="E120" s="1393"/>
      <c r="F120" s="1394"/>
      <c r="G120" s="1393"/>
      <c r="H120" s="1394"/>
    </row>
    <row r="121" spans="1:8" ht="14.1" customHeight="1">
      <c r="A121" s="1393"/>
      <c r="B121" s="1394"/>
      <c r="C121" s="1393"/>
      <c r="D121" s="1394"/>
      <c r="E121" s="1393"/>
      <c r="F121" s="1394"/>
      <c r="G121" s="1393"/>
      <c r="H121" s="1394"/>
    </row>
    <row r="122" spans="1:8" ht="14.1" customHeight="1">
      <c r="A122" s="1393"/>
      <c r="B122" s="1394"/>
      <c r="C122" s="1393"/>
      <c r="D122" s="1394"/>
      <c r="E122" s="1393"/>
      <c r="F122" s="1394"/>
      <c r="G122" s="1393"/>
      <c r="H122" s="1394"/>
    </row>
    <row r="123" spans="1:8" ht="14.1" customHeight="1">
      <c r="A123" s="1386" t="s">
        <v>495</v>
      </c>
      <c r="B123" s="1394"/>
      <c r="C123" s="1399">
        <v>23615</v>
      </c>
      <c r="D123" s="1394"/>
      <c r="E123" s="1393"/>
      <c r="F123" s="1394"/>
      <c r="G123" s="1393"/>
      <c r="H123" s="1394"/>
    </row>
    <row r="124" spans="1:8" ht="2.1" customHeight="1">
      <c r="A124" s="1395"/>
      <c r="B124" s="1396"/>
      <c r="C124" s="1395"/>
      <c r="D124" s="1396"/>
      <c r="E124" s="1395"/>
      <c r="F124" s="1396"/>
      <c r="G124" s="1395"/>
      <c r="H124" s="1396"/>
    </row>
    <row r="125" spans="1:8" ht="12.95" customHeight="1">
      <c r="A125" s="1391" t="s">
        <v>496</v>
      </c>
      <c r="B125" s="1392">
        <v>29</v>
      </c>
      <c r="C125" s="1391" t="s">
        <v>497</v>
      </c>
      <c r="D125" s="1392">
        <v>533</v>
      </c>
      <c r="E125" s="1391" t="s">
        <v>498</v>
      </c>
      <c r="F125" s="1392">
        <v>39</v>
      </c>
      <c r="G125" s="1391" t="s">
        <v>499</v>
      </c>
      <c r="H125" s="1392">
        <v>322</v>
      </c>
    </row>
    <row r="126" spans="1:8" ht="12.95" customHeight="1">
      <c r="A126" s="1393" t="s">
        <v>378</v>
      </c>
      <c r="B126" s="1394">
        <v>29</v>
      </c>
      <c r="C126" s="1393" t="s">
        <v>378</v>
      </c>
      <c r="D126" s="1394">
        <v>456</v>
      </c>
      <c r="E126" s="1393" t="s">
        <v>378</v>
      </c>
      <c r="F126" s="1394">
        <v>37</v>
      </c>
      <c r="G126" s="1393" t="s">
        <v>378</v>
      </c>
      <c r="H126" s="1394">
        <v>283</v>
      </c>
    </row>
    <row r="127" spans="1:8" ht="12.95" customHeight="1">
      <c r="A127" s="1393"/>
      <c r="B127" s="1394"/>
      <c r="C127" s="1393" t="s">
        <v>379</v>
      </c>
      <c r="D127" s="1394">
        <v>77</v>
      </c>
      <c r="E127" s="1393" t="s">
        <v>379</v>
      </c>
      <c r="F127" s="1394">
        <v>2</v>
      </c>
      <c r="G127" s="1393" t="s">
        <v>379</v>
      </c>
      <c r="H127" s="1394">
        <v>39</v>
      </c>
    </row>
    <row r="128" spans="1:8" ht="12.95" customHeight="1">
      <c r="A128" s="1391" t="s">
        <v>500</v>
      </c>
      <c r="B128" s="1392">
        <v>282</v>
      </c>
      <c r="C128" s="1391" t="s">
        <v>501</v>
      </c>
      <c r="D128" s="1392">
        <v>102</v>
      </c>
      <c r="E128" s="1391" t="s">
        <v>502</v>
      </c>
      <c r="F128" s="1392">
        <v>609</v>
      </c>
      <c r="G128" s="1391" t="s">
        <v>503</v>
      </c>
      <c r="H128" s="1392">
        <v>235</v>
      </c>
    </row>
    <row r="129" spans="1:8" ht="12.95" customHeight="1">
      <c r="A129" s="1393" t="s">
        <v>378</v>
      </c>
      <c r="B129" s="1394">
        <v>258</v>
      </c>
      <c r="C129" s="1393" t="s">
        <v>378</v>
      </c>
      <c r="D129" s="1394">
        <v>97</v>
      </c>
      <c r="E129" s="1393" t="s">
        <v>378</v>
      </c>
      <c r="F129" s="1394">
        <v>537</v>
      </c>
      <c r="G129" s="1393" t="s">
        <v>378</v>
      </c>
      <c r="H129" s="1394">
        <v>229</v>
      </c>
    </row>
    <row r="130" spans="1:8" ht="12.95" customHeight="1">
      <c r="A130" s="1393" t="s">
        <v>379</v>
      </c>
      <c r="B130" s="1394">
        <v>24</v>
      </c>
      <c r="C130" s="1393" t="s">
        <v>379</v>
      </c>
      <c r="D130" s="1394">
        <v>5</v>
      </c>
      <c r="E130" s="1393" t="s">
        <v>379</v>
      </c>
      <c r="F130" s="1394">
        <v>72</v>
      </c>
      <c r="G130" s="1393" t="s">
        <v>379</v>
      </c>
      <c r="H130" s="1394">
        <v>6</v>
      </c>
    </row>
    <row r="131" spans="1:8" ht="12.95" customHeight="1">
      <c r="A131" s="1391" t="s">
        <v>504</v>
      </c>
      <c r="B131" s="1392">
        <v>590</v>
      </c>
      <c r="C131" s="1391" t="s">
        <v>505</v>
      </c>
      <c r="D131" s="1392">
        <v>70</v>
      </c>
      <c r="E131" s="1391" t="s">
        <v>506</v>
      </c>
      <c r="F131" s="1392">
        <v>149</v>
      </c>
      <c r="G131" s="1391" t="s">
        <v>507</v>
      </c>
      <c r="H131" s="1392">
        <v>193</v>
      </c>
    </row>
    <row r="132" spans="1:8" ht="12.95" customHeight="1">
      <c r="A132" s="1393" t="s">
        <v>378</v>
      </c>
      <c r="B132" s="1394">
        <v>529</v>
      </c>
      <c r="C132" s="1393" t="s">
        <v>378</v>
      </c>
      <c r="D132" s="1394">
        <v>65</v>
      </c>
      <c r="E132" s="1393" t="s">
        <v>378</v>
      </c>
      <c r="F132" s="1394">
        <v>128</v>
      </c>
      <c r="G132" s="1393" t="s">
        <v>378</v>
      </c>
      <c r="H132" s="1394">
        <v>179</v>
      </c>
    </row>
    <row r="133" spans="1:8" ht="12.95" customHeight="1">
      <c r="A133" s="1393" t="s">
        <v>379</v>
      </c>
      <c r="B133" s="1394">
        <v>61</v>
      </c>
      <c r="C133" s="1393" t="s">
        <v>379</v>
      </c>
      <c r="D133" s="1394">
        <v>5</v>
      </c>
      <c r="E133" s="1393" t="s">
        <v>379</v>
      </c>
      <c r="F133" s="1394">
        <v>21</v>
      </c>
      <c r="G133" s="1393" t="s">
        <v>379</v>
      </c>
      <c r="H133" s="1394">
        <v>14</v>
      </c>
    </row>
    <row r="134" spans="1:8" ht="12.95" customHeight="1">
      <c r="A134" s="1391" t="s">
        <v>508</v>
      </c>
      <c r="B134" s="1392">
        <v>507</v>
      </c>
      <c r="C134" s="1391" t="s">
        <v>509</v>
      </c>
      <c r="D134" s="1392">
        <v>668</v>
      </c>
      <c r="E134" s="1391" t="s">
        <v>510</v>
      </c>
      <c r="F134" s="1392">
        <v>823</v>
      </c>
      <c r="G134" s="1391" t="s">
        <v>511</v>
      </c>
      <c r="H134" s="1392">
        <v>192</v>
      </c>
    </row>
    <row r="135" spans="1:8" ht="12.95" customHeight="1">
      <c r="A135" s="1393" t="s">
        <v>378</v>
      </c>
      <c r="B135" s="1394">
        <v>425</v>
      </c>
      <c r="C135" s="1393" t="s">
        <v>378</v>
      </c>
      <c r="D135" s="1394">
        <v>619</v>
      </c>
      <c r="E135" s="1393" t="s">
        <v>378</v>
      </c>
      <c r="F135" s="1394">
        <v>720</v>
      </c>
      <c r="G135" s="1393" t="s">
        <v>378</v>
      </c>
      <c r="H135" s="1394">
        <v>180</v>
      </c>
    </row>
    <row r="136" spans="1:8" ht="12.95" customHeight="1">
      <c r="A136" s="1393" t="s">
        <v>379</v>
      </c>
      <c r="B136" s="1394">
        <v>82</v>
      </c>
      <c r="C136" s="1393" t="s">
        <v>379</v>
      </c>
      <c r="D136" s="1394">
        <v>49</v>
      </c>
      <c r="E136" s="1393" t="s">
        <v>379</v>
      </c>
      <c r="F136" s="1394">
        <v>103</v>
      </c>
      <c r="G136" s="1393" t="s">
        <v>379</v>
      </c>
      <c r="H136" s="1394">
        <v>12</v>
      </c>
    </row>
    <row r="137" spans="1:8" ht="12.95" customHeight="1">
      <c r="A137" s="1391" t="s">
        <v>512</v>
      </c>
      <c r="B137" s="1392">
        <v>215</v>
      </c>
      <c r="C137" s="1391" t="s">
        <v>513</v>
      </c>
      <c r="D137" s="1392">
        <v>230</v>
      </c>
      <c r="E137" s="1391" t="s">
        <v>514</v>
      </c>
      <c r="F137" s="1392">
        <v>246</v>
      </c>
      <c r="G137" s="1391" t="s">
        <v>515</v>
      </c>
      <c r="H137" s="1392">
        <v>486</v>
      </c>
    </row>
    <row r="138" spans="1:8" ht="12.95" customHeight="1">
      <c r="A138" s="1393" t="s">
        <v>378</v>
      </c>
      <c r="B138" s="1394">
        <v>191</v>
      </c>
      <c r="C138" s="1393" t="s">
        <v>378</v>
      </c>
      <c r="D138" s="1394">
        <v>220</v>
      </c>
      <c r="E138" s="1393" t="s">
        <v>378</v>
      </c>
      <c r="F138" s="1394">
        <v>233</v>
      </c>
      <c r="G138" s="1393" t="s">
        <v>378</v>
      </c>
      <c r="H138" s="1394">
        <v>435</v>
      </c>
    </row>
    <row r="139" spans="1:8" ht="12.95" customHeight="1">
      <c r="A139" s="1393" t="s">
        <v>379</v>
      </c>
      <c r="B139" s="1394">
        <v>24</v>
      </c>
      <c r="C139" s="1393" t="s">
        <v>379</v>
      </c>
      <c r="D139" s="1394">
        <v>10</v>
      </c>
      <c r="E139" s="1393" t="s">
        <v>379</v>
      </c>
      <c r="F139" s="1394">
        <v>13</v>
      </c>
      <c r="G139" s="1393" t="s">
        <v>379</v>
      </c>
      <c r="H139" s="1394">
        <v>51</v>
      </c>
    </row>
    <row r="140" spans="1:8" ht="12.95" customHeight="1">
      <c r="A140" s="1391" t="s">
        <v>516</v>
      </c>
      <c r="B140" s="1392">
        <v>87</v>
      </c>
      <c r="C140" s="1391" t="s">
        <v>517</v>
      </c>
      <c r="D140" s="1392">
        <v>551</v>
      </c>
      <c r="E140" s="1391" t="s">
        <v>518</v>
      </c>
      <c r="F140" s="1392">
        <v>568</v>
      </c>
      <c r="G140" s="1391" t="s">
        <v>519</v>
      </c>
      <c r="H140" s="1392">
        <v>191</v>
      </c>
    </row>
    <row r="141" spans="1:8" ht="12.95" customHeight="1">
      <c r="A141" s="1393" t="s">
        <v>378</v>
      </c>
      <c r="B141" s="1394">
        <v>73</v>
      </c>
      <c r="C141" s="1393" t="s">
        <v>378</v>
      </c>
      <c r="D141" s="1394">
        <v>484</v>
      </c>
      <c r="E141" s="1393" t="s">
        <v>378</v>
      </c>
      <c r="F141" s="1394">
        <v>505</v>
      </c>
      <c r="G141" s="1393" t="s">
        <v>378</v>
      </c>
      <c r="H141" s="1394">
        <v>187</v>
      </c>
    </row>
    <row r="142" spans="1:8" ht="12.95" customHeight="1">
      <c r="A142" s="1393" t="s">
        <v>379</v>
      </c>
      <c r="B142" s="1394">
        <v>14</v>
      </c>
      <c r="C142" s="1393" t="s">
        <v>379</v>
      </c>
      <c r="D142" s="1394">
        <v>67</v>
      </c>
      <c r="E142" s="1393" t="s">
        <v>379</v>
      </c>
      <c r="F142" s="1394">
        <v>63</v>
      </c>
      <c r="G142" s="1393" t="s">
        <v>379</v>
      </c>
      <c r="H142" s="1394">
        <v>4</v>
      </c>
    </row>
    <row r="143" spans="1:8" ht="12.95" customHeight="1">
      <c r="A143" s="1391" t="s">
        <v>520</v>
      </c>
      <c r="B143" s="1392">
        <v>51</v>
      </c>
      <c r="C143" s="1391" t="s">
        <v>521</v>
      </c>
      <c r="D143" s="1392">
        <v>983</v>
      </c>
      <c r="E143" s="1391" t="s">
        <v>522</v>
      </c>
      <c r="F143" s="1392">
        <v>81</v>
      </c>
      <c r="G143" s="1391" t="s">
        <v>523</v>
      </c>
      <c r="H143" s="1392">
        <v>248</v>
      </c>
    </row>
    <row r="144" spans="1:8" ht="12.95" customHeight="1">
      <c r="A144" s="1393" t="s">
        <v>378</v>
      </c>
      <c r="B144" s="1394">
        <v>49</v>
      </c>
      <c r="C144" s="1393" t="s">
        <v>378</v>
      </c>
      <c r="D144" s="1394">
        <v>932</v>
      </c>
      <c r="E144" s="1393" t="s">
        <v>378</v>
      </c>
      <c r="F144" s="1394">
        <v>76</v>
      </c>
      <c r="G144" s="1393" t="s">
        <v>378</v>
      </c>
      <c r="H144" s="1394">
        <v>238</v>
      </c>
    </row>
    <row r="145" spans="1:8" ht="12.95" customHeight="1">
      <c r="A145" s="1393" t="s">
        <v>379</v>
      </c>
      <c r="B145" s="1394">
        <v>2</v>
      </c>
      <c r="C145" s="1393" t="s">
        <v>379</v>
      </c>
      <c r="D145" s="1394">
        <v>51</v>
      </c>
      <c r="E145" s="1393" t="s">
        <v>379</v>
      </c>
      <c r="F145" s="1394">
        <v>5</v>
      </c>
      <c r="G145" s="1393" t="s">
        <v>379</v>
      </c>
      <c r="H145" s="1394">
        <v>10</v>
      </c>
    </row>
    <row r="146" spans="1:8" ht="12.95" customHeight="1">
      <c r="A146" s="1391" t="s">
        <v>524</v>
      </c>
      <c r="B146" s="1392">
        <v>294</v>
      </c>
      <c r="C146" s="1391" t="s">
        <v>525</v>
      </c>
      <c r="D146" s="1392">
        <v>69</v>
      </c>
      <c r="E146" s="1391" t="s">
        <v>526</v>
      </c>
      <c r="F146" s="1392">
        <v>291</v>
      </c>
      <c r="G146" s="1391" t="s">
        <v>527</v>
      </c>
      <c r="H146" s="1392">
        <v>405</v>
      </c>
    </row>
    <row r="147" spans="1:8" ht="12.95" customHeight="1">
      <c r="A147" s="1393" t="s">
        <v>378</v>
      </c>
      <c r="B147" s="1394">
        <v>268</v>
      </c>
      <c r="C147" s="1393" t="s">
        <v>378</v>
      </c>
      <c r="D147" s="1394">
        <v>69</v>
      </c>
      <c r="E147" s="1393" t="s">
        <v>378</v>
      </c>
      <c r="F147" s="1394">
        <v>264</v>
      </c>
      <c r="G147" s="1393" t="s">
        <v>378</v>
      </c>
      <c r="H147" s="1394">
        <v>384</v>
      </c>
    </row>
    <row r="148" spans="1:8" ht="12.95" customHeight="1">
      <c r="A148" s="1393" t="s">
        <v>379</v>
      </c>
      <c r="B148" s="1394">
        <v>26</v>
      </c>
      <c r="C148" s="1393"/>
      <c r="D148" s="1394"/>
      <c r="E148" s="1393" t="s">
        <v>379</v>
      </c>
      <c r="F148" s="1394">
        <v>27</v>
      </c>
      <c r="G148" s="1393" t="s">
        <v>379</v>
      </c>
      <c r="H148" s="1394">
        <v>21</v>
      </c>
    </row>
    <row r="149" spans="1:8" ht="12.95" customHeight="1">
      <c r="A149" s="1391" t="s">
        <v>528</v>
      </c>
      <c r="B149" s="1392">
        <v>256</v>
      </c>
      <c r="C149" s="1391" t="s">
        <v>529</v>
      </c>
      <c r="D149" s="1392">
        <v>177</v>
      </c>
      <c r="E149" s="1391" t="s">
        <v>530</v>
      </c>
      <c r="F149" s="1392">
        <v>585</v>
      </c>
      <c r="G149" s="1391" t="s">
        <v>531</v>
      </c>
      <c r="H149" s="1392">
        <v>35</v>
      </c>
    </row>
    <row r="150" spans="1:8" ht="12.95" customHeight="1">
      <c r="A150" s="1393" t="s">
        <v>378</v>
      </c>
      <c r="B150" s="1394">
        <v>216</v>
      </c>
      <c r="C150" s="1393" t="s">
        <v>378</v>
      </c>
      <c r="D150" s="1394">
        <v>168</v>
      </c>
      <c r="E150" s="1393" t="s">
        <v>378</v>
      </c>
      <c r="F150" s="1394">
        <v>532</v>
      </c>
      <c r="G150" s="1393" t="s">
        <v>378</v>
      </c>
      <c r="H150" s="1394">
        <v>34</v>
      </c>
    </row>
    <row r="151" spans="1:8" ht="12.95" customHeight="1">
      <c r="A151" s="1393" t="s">
        <v>379</v>
      </c>
      <c r="B151" s="1394">
        <v>40</v>
      </c>
      <c r="C151" s="1393" t="s">
        <v>379</v>
      </c>
      <c r="D151" s="1394">
        <v>9</v>
      </c>
      <c r="E151" s="1393" t="s">
        <v>379</v>
      </c>
      <c r="F151" s="1394">
        <v>53</v>
      </c>
      <c r="G151" s="1393" t="s">
        <v>379</v>
      </c>
      <c r="H151" s="1394">
        <v>1</v>
      </c>
    </row>
    <row r="152" spans="1:8" ht="12.95" customHeight="1">
      <c r="A152" s="1391" t="s">
        <v>532</v>
      </c>
      <c r="B152" s="1392">
        <v>71</v>
      </c>
      <c r="C152" s="1391" t="s">
        <v>533</v>
      </c>
      <c r="D152" s="1392">
        <v>244</v>
      </c>
      <c r="E152" s="1391" t="s">
        <v>534</v>
      </c>
      <c r="F152" s="1392">
        <v>651</v>
      </c>
      <c r="G152" s="1391" t="s">
        <v>535</v>
      </c>
      <c r="H152" s="1392">
        <v>507</v>
      </c>
    </row>
    <row r="153" spans="1:8" ht="12.95" customHeight="1">
      <c r="A153" s="1393" t="s">
        <v>378</v>
      </c>
      <c r="B153" s="1394">
        <v>64</v>
      </c>
      <c r="C153" s="1393" t="s">
        <v>378</v>
      </c>
      <c r="D153" s="1394">
        <v>217</v>
      </c>
      <c r="E153" s="1393" t="s">
        <v>378</v>
      </c>
      <c r="F153" s="1394">
        <v>592</v>
      </c>
      <c r="G153" s="1393" t="s">
        <v>378</v>
      </c>
      <c r="H153" s="1394">
        <v>507</v>
      </c>
    </row>
    <row r="154" spans="1:8" ht="12.95" customHeight="1">
      <c r="A154" s="1393" t="s">
        <v>379</v>
      </c>
      <c r="B154" s="1394">
        <v>7</v>
      </c>
      <c r="C154" s="1393" t="s">
        <v>379</v>
      </c>
      <c r="D154" s="1394">
        <v>27</v>
      </c>
      <c r="E154" s="1393" t="s">
        <v>379</v>
      </c>
      <c r="F154" s="1394">
        <v>59</v>
      </c>
      <c r="G154" s="1393"/>
      <c r="H154" s="1394"/>
    </row>
    <row r="155" spans="1:8" ht="12.95" customHeight="1">
      <c r="A155" s="1391" t="s">
        <v>536</v>
      </c>
      <c r="B155" s="1392">
        <v>627</v>
      </c>
      <c r="C155" s="1391" t="s">
        <v>537</v>
      </c>
      <c r="D155" s="1392">
        <v>46</v>
      </c>
      <c r="E155" s="1391" t="s">
        <v>538</v>
      </c>
      <c r="F155" s="1392">
        <v>1525</v>
      </c>
      <c r="G155" s="1391" t="s">
        <v>539</v>
      </c>
      <c r="H155" s="1392">
        <v>286</v>
      </c>
    </row>
    <row r="156" spans="1:8" ht="12.95" customHeight="1">
      <c r="A156" s="1393" t="s">
        <v>378</v>
      </c>
      <c r="B156" s="1394">
        <v>551</v>
      </c>
      <c r="C156" s="1393" t="s">
        <v>378</v>
      </c>
      <c r="D156" s="1394">
        <v>43</v>
      </c>
      <c r="E156" s="1393" t="s">
        <v>378</v>
      </c>
      <c r="F156" s="1394">
        <v>1265</v>
      </c>
      <c r="G156" s="1393" t="s">
        <v>378</v>
      </c>
      <c r="H156" s="1394">
        <v>269</v>
      </c>
    </row>
    <row r="157" spans="1:8" ht="12.95" customHeight="1">
      <c r="A157" s="1393" t="s">
        <v>379</v>
      </c>
      <c r="B157" s="1394">
        <v>76</v>
      </c>
      <c r="C157" s="1393" t="s">
        <v>379</v>
      </c>
      <c r="D157" s="1394">
        <v>3</v>
      </c>
      <c r="E157" s="1393" t="s">
        <v>379</v>
      </c>
      <c r="F157" s="1394">
        <v>260</v>
      </c>
      <c r="G157" s="1393" t="s">
        <v>379</v>
      </c>
      <c r="H157" s="1394">
        <v>17</v>
      </c>
    </row>
    <row r="158" spans="1:8" ht="12.95" customHeight="1">
      <c r="A158" s="1391" t="s">
        <v>540</v>
      </c>
      <c r="B158" s="1392">
        <v>50</v>
      </c>
      <c r="C158" s="1391" t="s">
        <v>541</v>
      </c>
      <c r="D158" s="1392">
        <v>409</v>
      </c>
      <c r="E158" s="1391" t="s">
        <v>542</v>
      </c>
      <c r="F158" s="1392">
        <v>358</v>
      </c>
      <c r="G158" s="1391" t="s">
        <v>543</v>
      </c>
      <c r="H158" s="1392">
        <v>443</v>
      </c>
    </row>
    <row r="159" spans="1:8" ht="12.95" customHeight="1">
      <c r="A159" s="1393" t="s">
        <v>378</v>
      </c>
      <c r="B159" s="1394">
        <v>46</v>
      </c>
      <c r="C159" s="1393" t="s">
        <v>378</v>
      </c>
      <c r="D159" s="1394">
        <v>395</v>
      </c>
      <c r="E159" s="1393" t="s">
        <v>378</v>
      </c>
      <c r="F159" s="1394">
        <v>317</v>
      </c>
      <c r="G159" s="1393" t="s">
        <v>378</v>
      </c>
      <c r="H159" s="1394">
        <v>394</v>
      </c>
    </row>
    <row r="160" spans="1:8" ht="12.95" customHeight="1">
      <c r="A160" s="1393" t="s">
        <v>379</v>
      </c>
      <c r="B160" s="1394">
        <v>4</v>
      </c>
      <c r="C160" s="1393" t="s">
        <v>379</v>
      </c>
      <c r="D160" s="1394">
        <v>14</v>
      </c>
      <c r="E160" s="1393" t="s">
        <v>379</v>
      </c>
      <c r="F160" s="1394">
        <v>41</v>
      </c>
      <c r="G160" s="1393" t="s">
        <v>379</v>
      </c>
      <c r="H160" s="1394">
        <v>49</v>
      </c>
    </row>
    <row r="161" spans="1:8" ht="12.95" customHeight="1">
      <c r="A161" s="1391" t="s">
        <v>544</v>
      </c>
      <c r="B161" s="1392">
        <v>485</v>
      </c>
      <c r="C161" s="1391" t="s">
        <v>545</v>
      </c>
      <c r="D161" s="1392">
        <v>219</v>
      </c>
      <c r="E161" s="1391" t="s">
        <v>546</v>
      </c>
      <c r="F161" s="1392">
        <v>5</v>
      </c>
      <c r="G161" s="1391" t="s">
        <v>547</v>
      </c>
      <c r="H161" s="1392">
        <v>785</v>
      </c>
    </row>
    <row r="162" spans="1:8" ht="12.95" customHeight="1">
      <c r="A162" s="1393" t="s">
        <v>378</v>
      </c>
      <c r="B162" s="1394">
        <v>399</v>
      </c>
      <c r="C162" s="1393" t="s">
        <v>378</v>
      </c>
      <c r="D162" s="1394">
        <v>182</v>
      </c>
      <c r="E162" s="1393" t="s">
        <v>378</v>
      </c>
      <c r="F162" s="1394">
        <v>5</v>
      </c>
      <c r="G162" s="1393" t="s">
        <v>378</v>
      </c>
      <c r="H162" s="1394">
        <v>728</v>
      </c>
    </row>
    <row r="163" spans="1:8" ht="12.95" customHeight="1">
      <c r="A163" s="1393" t="s">
        <v>379</v>
      </c>
      <c r="B163" s="1394">
        <v>86</v>
      </c>
      <c r="C163" s="1393" t="s">
        <v>379</v>
      </c>
      <c r="D163" s="1394">
        <v>37</v>
      </c>
      <c r="E163" s="1393"/>
      <c r="F163" s="1394"/>
      <c r="G163" s="1393" t="s">
        <v>379</v>
      </c>
      <c r="H163" s="1394">
        <v>57</v>
      </c>
    </row>
    <row r="164" spans="1:8" ht="12.95" customHeight="1">
      <c r="A164" s="1391" t="s">
        <v>548</v>
      </c>
      <c r="B164" s="1392">
        <v>196</v>
      </c>
      <c r="C164" s="1391" t="s">
        <v>549</v>
      </c>
      <c r="D164" s="1392">
        <v>456</v>
      </c>
      <c r="E164" s="1391" t="s">
        <v>550</v>
      </c>
      <c r="F164" s="1392">
        <v>231</v>
      </c>
      <c r="G164" s="1391" t="s">
        <v>551</v>
      </c>
      <c r="H164" s="1392">
        <v>257</v>
      </c>
    </row>
    <row r="165" spans="1:8" ht="12.95" customHeight="1">
      <c r="A165" s="1393" t="s">
        <v>378</v>
      </c>
      <c r="B165" s="1394">
        <v>189</v>
      </c>
      <c r="C165" s="1393" t="s">
        <v>378</v>
      </c>
      <c r="D165" s="1394">
        <v>405</v>
      </c>
      <c r="E165" s="1393" t="s">
        <v>378</v>
      </c>
      <c r="F165" s="1394">
        <v>223</v>
      </c>
      <c r="G165" s="1393" t="s">
        <v>378</v>
      </c>
      <c r="H165" s="1394">
        <v>232</v>
      </c>
    </row>
    <row r="166" spans="1:8" ht="12.95" customHeight="1">
      <c r="A166" s="1393" t="s">
        <v>379</v>
      </c>
      <c r="B166" s="1394">
        <v>7</v>
      </c>
      <c r="C166" s="1393" t="s">
        <v>379</v>
      </c>
      <c r="D166" s="1394">
        <v>51</v>
      </c>
      <c r="E166" s="1393" t="s">
        <v>379</v>
      </c>
      <c r="F166" s="1394">
        <v>8</v>
      </c>
      <c r="G166" s="1393" t="s">
        <v>379</v>
      </c>
      <c r="H166" s="1394">
        <v>25</v>
      </c>
    </row>
    <row r="167" spans="1:8" ht="12.95" customHeight="1">
      <c r="A167" s="1391" t="s">
        <v>552</v>
      </c>
      <c r="B167" s="1392">
        <v>412</v>
      </c>
      <c r="C167" s="1391" t="s">
        <v>553</v>
      </c>
      <c r="D167" s="1392">
        <v>417</v>
      </c>
      <c r="E167" s="1391" t="s">
        <v>554</v>
      </c>
      <c r="F167" s="1392">
        <v>149</v>
      </c>
      <c r="G167" s="1391" t="s">
        <v>555</v>
      </c>
      <c r="H167" s="1392">
        <v>126</v>
      </c>
    </row>
    <row r="168" spans="1:8" ht="12.95" customHeight="1">
      <c r="A168" s="1393" t="s">
        <v>378</v>
      </c>
      <c r="B168" s="1394">
        <v>372</v>
      </c>
      <c r="C168" s="1393" t="s">
        <v>378</v>
      </c>
      <c r="D168" s="1394">
        <v>386</v>
      </c>
      <c r="E168" s="1393" t="s">
        <v>378</v>
      </c>
      <c r="F168" s="1394">
        <v>145</v>
      </c>
      <c r="G168" s="1393" t="s">
        <v>378</v>
      </c>
      <c r="H168" s="1394">
        <v>121</v>
      </c>
    </row>
    <row r="169" spans="1:8" ht="12.95" customHeight="1">
      <c r="A169" s="1393" t="s">
        <v>379</v>
      </c>
      <c r="B169" s="1394">
        <v>40</v>
      </c>
      <c r="C169" s="1393" t="s">
        <v>379</v>
      </c>
      <c r="D169" s="1394">
        <v>31</v>
      </c>
      <c r="E169" s="1393" t="s">
        <v>379</v>
      </c>
      <c r="F169" s="1394">
        <v>4</v>
      </c>
      <c r="G169" s="1393" t="s">
        <v>379</v>
      </c>
      <c r="H169" s="1394">
        <v>5</v>
      </c>
    </row>
    <row r="170" spans="1:8" ht="12.95" customHeight="1">
      <c r="A170" s="1391" t="s">
        <v>556</v>
      </c>
      <c r="B170" s="1392">
        <v>168</v>
      </c>
      <c r="C170" s="1391" t="s">
        <v>557</v>
      </c>
      <c r="D170" s="1392">
        <v>278</v>
      </c>
      <c r="E170" s="1391" t="s">
        <v>558</v>
      </c>
      <c r="F170" s="1392">
        <v>276</v>
      </c>
      <c r="G170" s="1391" t="s">
        <v>559</v>
      </c>
      <c r="H170" s="1392">
        <v>633</v>
      </c>
    </row>
    <row r="171" spans="1:8" ht="12.95" customHeight="1">
      <c r="A171" s="1393" t="s">
        <v>378</v>
      </c>
      <c r="B171" s="1394">
        <v>161</v>
      </c>
      <c r="C171" s="1393" t="s">
        <v>378</v>
      </c>
      <c r="D171" s="1394">
        <v>253</v>
      </c>
      <c r="E171" s="1393" t="s">
        <v>378</v>
      </c>
      <c r="F171" s="1394">
        <v>244</v>
      </c>
      <c r="G171" s="1393" t="s">
        <v>378</v>
      </c>
      <c r="H171" s="1394">
        <v>512</v>
      </c>
    </row>
    <row r="172" spans="1:8" ht="12.95" customHeight="1">
      <c r="A172" s="1393" t="s">
        <v>379</v>
      </c>
      <c r="B172" s="1394">
        <v>7</v>
      </c>
      <c r="C172" s="1393" t="s">
        <v>379</v>
      </c>
      <c r="D172" s="1394">
        <v>25</v>
      </c>
      <c r="E172" s="1393" t="s">
        <v>379</v>
      </c>
      <c r="F172" s="1394">
        <v>32</v>
      </c>
      <c r="G172" s="1393" t="s">
        <v>379</v>
      </c>
      <c r="H172" s="1394">
        <v>121</v>
      </c>
    </row>
    <row r="173" spans="1:8" ht="12.95" customHeight="1">
      <c r="A173" s="1391" t="s">
        <v>560</v>
      </c>
      <c r="B173" s="1392">
        <v>253</v>
      </c>
      <c r="C173" s="1391" t="s">
        <v>561</v>
      </c>
      <c r="D173" s="1392">
        <v>412</v>
      </c>
      <c r="E173" s="1391" t="s">
        <v>562</v>
      </c>
      <c r="F173" s="1392">
        <v>659</v>
      </c>
      <c r="G173" s="1391" t="s">
        <v>563</v>
      </c>
      <c r="H173" s="1392">
        <v>58</v>
      </c>
    </row>
    <row r="174" spans="1:8" ht="12.95" customHeight="1">
      <c r="A174" s="1393" t="s">
        <v>378</v>
      </c>
      <c r="B174" s="1394">
        <v>215</v>
      </c>
      <c r="C174" s="1393" t="s">
        <v>378</v>
      </c>
      <c r="D174" s="1394">
        <v>343</v>
      </c>
      <c r="E174" s="1393" t="s">
        <v>378</v>
      </c>
      <c r="F174" s="1394">
        <v>609</v>
      </c>
      <c r="G174" s="1393" t="s">
        <v>378</v>
      </c>
      <c r="H174" s="1394">
        <v>52</v>
      </c>
    </row>
    <row r="175" spans="1:8" ht="12.95" customHeight="1">
      <c r="A175" s="1393" t="s">
        <v>379</v>
      </c>
      <c r="B175" s="1394">
        <v>38</v>
      </c>
      <c r="C175" s="1393" t="s">
        <v>379</v>
      </c>
      <c r="D175" s="1394">
        <v>69</v>
      </c>
      <c r="E175" s="1393" t="s">
        <v>379</v>
      </c>
      <c r="F175" s="1394">
        <v>50</v>
      </c>
      <c r="G175" s="1393" t="s">
        <v>379</v>
      </c>
      <c r="H175" s="1394">
        <v>6</v>
      </c>
    </row>
    <row r="176" spans="1:8" ht="12.95" customHeight="1">
      <c r="A176" s="1391" t="s">
        <v>564</v>
      </c>
      <c r="B176" s="1392">
        <v>216</v>
      </c>
      <c r="C176" s="1391" t="s">
        <v>565</v>
      </c>
      <c r="D176" s="1392">
        <v>315</v>
      </c>
      <c r="E176" s="1393"/>
      <c r="F176" s="1394"/>
      <c r="G176" s="1393"/>
      <c r="H176" s="1394"/>
    </row>
    <row r="177" spans="1:8" ht="14.1" customHeight="1">
      <c r="A177" s="1393" t="s">
        <v>378</v>
      </c>
      <c r="B177" s="1394">
        <v>209</v>
      </c>
      <c r="C177" s="1393" t="s">
        <v>378</v>
      </c>
      <c r="D177" s="1394">
        <v>267</v>
      </c>
      <c r="E177" s="1393"/>
      <c r="F177" s="1394"/>
      <c r="G177" s="1393"/>
      <c r="H177" s="1394"/>
    </row>
    <row r="178" spans="1:8" ht="14.1" customHeight="1">
      <c r="A178" s="1393" t="s">
        <v>379</v>
      </c>
      <c r="B178" s="1394">
        <v>7</v>
      </c>
      <c r="C178" s="1393" t="s">
        <v>379</v>
      </c>
      <c r="D178" s="1394">
        <v>48</v>
      </c>
      <c r="E178" s="1393"/>
      <c r="F178" s="1394"/>
      <c r="G178" s="1393"/>
      <c r="H178" s="1394"/>
    </row>
    <row r="179" spans="1:8" ht="2.1" customHeight="1">
      <c r="A179" s="1395"/>
      <c r="B179" s="1396"/>
      <c r="C179" s="1395"/>
      <c r="D179" s="1396"/>
      <c r="E179" s="1395"/>
      <c r="F179" s="1396"/>
      <c r="G179" s="1395"/>
      <c r="H179" s="1396"/>
    </row>
    <row r="180" spans="1:8" ht="14.1" customHeight="1">
      <c r="A180" s="1393"/>
      <c r="B180" s="1394"/>
      <c r="C180" s="1393"/>
      <c r="D180" s="1394"/>
      <c r="E180" s="1393"/>
      <c r="F180" s="1394"/>
      <c r="G180" s="1393"/>
      <c r="H180" s="1394"/>
    </row>
    <row r="181" spans="1:8" ht="14.1" customHeight="1">
      <c r="A181" s="1393"/>
      <c r="B181" s="1394"/>
      <c r="C181" s="1393"/>
      <c r="D181" s="1394"/>
      <c r="E181" s="1393"/>
      <c r="F181" s="1394"/>
      <c r="G181" s="1393"/>
      <c r="H181" s="1394"/>
    </row>
    <row r="182" spans="1:8" ht="14.1" customHeight="1">
      <c r="A182" s="1386" t="s">
        <v>566</v>
      </c>
      <c r="B182" s="1394"/>
      <c r="C182" s="1387">
        <v>2541</v>
      </c>
      <c r="D182" s="1394"/>
      <c r="E182" s="1393"/>
      <c r="F182" s="1394"/>
      <c r="G182" s="1393"/>
      <c r="H182" s="1394"/>
    </row>
    <row r="183" spans="1:8" ht="2.1" customHeight="1">
      <c r="A183" s="1395"/>
      <c r="B183" s="1396"/>
      <c r="C183" s="1395"/>
      <c r="D183" s="1396"/>
      <c r="E183" s="1395"/>
      <c r="F183" s="1396"/>
      <c r="G183" s="1395"/>
      <c r="H183" s="1396"/>
    </row>
    <row r="184" spans="1:8" ht="14.1" customHeight="1">
      <c r="A184" s="1391" t="s">
        <v>567</v>
      </c>
      <c r="B184" s="1392">
        <v>51</v>
      </c>
      <c r="C184" s="1391" t="s">
        <v>568</v>
      </c>
      <c r="D184" s="1392">
        <v>62</v>
      </c>
      <c r="E184" s="1391" t="s">
        <v>569</v>
      </c>
      <c r="F184" s="1392">
        <v>57</v>
      </c>
      <c r="G184" s="1391" t="s">
        <v>570</v>
      </c>
      <c r="H184" s="1392">
        <v>6</v>
      </c>
    </row>
    <row r="185" spans="1:8" ht="14.1" customHeight="1">
      <c r="A185" s="1393" t="s">
        <v>378</v>
      </c>
      <c r="B185" s="1394">
        <v>47</v>
      </c>
      <c r="C185" s="1393" t="s">
        <v>378</v>
      </c>
      <c r="D185" s="1394">
        <v>41</v>
      </c>
      <c r="E185" s="1393" t="s">
        <v>378</v>
      </c>
      <c r="F185" s="1394">
        <v>56</v>
      </c>
      <c r="G185" s="1393" t="s">
        <v>378</v>
      </c>
      <c r="H185" s="1394">
        <v>6</v>
      </c>
    </row>
    <row r="186" spans="1:8" ht="14.1" customHeight="1">
      <c r="A186" s="1393" t="s">
        <v>379</v>
      </c>
      <c r="B186" s="1394">
        <v>4</v>
      </c>
      <c r="C186" s="1393" t="s">
        <v>379</v>
      </c>
      <c r="D186" s="1394">
        <v>21</v>
      </c>
      <c r="E186" s="1393" t="s">
        <v>379</v>
      </c>
      <c r="F186" s="1394">
        <v>1</v>
      </c>
      <c r="G186" s="1393"/>
      <c r="H186" s="1394"/>
    </row>
    <row r="187" spans="1:8" ht="14.1" customHeight="1">
      <c r="A187" s="1391" t="s">
        <v>571</v>
      </c>
      <c r="B187" s="1392">
        <v>15</v>
      </c>
      <c r="C187" s="1391" t="s">
        <v>572</v>
      </c>
      <c r="D187" s="1392">
        <v>331</v>
      </c>
      <c r="E187" s="1391" t="s">
        <v>573</v>
      </c>
      <c r="F187" s="1392">
        <v>367</v>
      </c>
      <c r="G187" s="1391" t="s">
        <v>574</v>
      </c>
      <c r="H187" s="1392">
        <v>52</v>
      </c>
    </row>
    <row r="188" spans="1:8" ht="14.1" customHeight="1">
      <c r="A188" s="1393" t="s">
        <v>378</v>
      </c>
      <c r="B188" s="1394">
        <v>15</v>
      </c>
      <c r="C188" s="1393" t="s">
        <v>378</v>
      </c>
      <c r="D188" s="1394">
        <v>288</v>
      </c>
      <c r="E188" s="1393" t="s">
        <v>378</v>
      </c>
      <c r="F188" s="1394">
        <v>362</v>
      </c>
      <c r="G188" s="1393" t="s">
        <v>378</v>
      </c>
      <c r="H188" s="1394">
        <v>52</v>
      </c>
    </row>
    <row r="189" spans="1:8" ht="14.1" customHeight="1">
      <c r="A189" s="1393"/>
      <c r="B189" s="1394"/>
      <c r="C189" s="1393" t="s">
        <v>379</v>
      </c>
      <c r="D189" s="1394">
        <v>43</v>
      </c>
      <c r="E189" s="1393" t="s">
        <v>379</v>
      </c>
      <c r="F189" s="1394">
        <v>5</v>
      </c>
      <c r="G189" s="1393"/>
      <c r="H189" s="1394"/>
    </row>
    <row r="190" spans="1:8" ht="14.1" customHeight="1">
      <c r="A190" s="1391" t="s">
        <v>575</v>
      </c>
      <c r="B190" s="1392">
        <v>1408</v>
      </c>
      <c r="C190" s="1391" t="s">
        <v>576</v>
      </c>
      <c r="D190" s="1392">
        <v>44</v>
      </c>
      <c r="E190" s="1391" t="s">
        <v>577</v>
      </c>
      <c r="F190" s="1392">
        <v>23</v>
      </c>
      <c r="G190" s="1391" t="s">
        <v>578</v>
      </c>
      <c r="H190" s="1392">
        <v>7</v>
      </c>
    </row>
    <row r="191" spans="1:8" ht="14.1" customHeight="1">
      <c r="A191" s="1393" t="s">
        <v>378</v>
      </c>
      <c r="B191" s="1394">
        <v>1371</v>
      </c>
      <c r="C191" s="1393" t="s">
        <v>378</v>
      </c>
      <c r="D191" s="1394">
        <v>36</v>
      </c>
      <c r="E191" s="1393" t="s">
        <v>378</v>
      </c>
      <c r="F191" s="1394">
        <v>19</v>
      </c>
      <c r="G191" s="1393" t="s">
        <v>378</v>
      </c>
      <c r="H191" s="1394">
        <v>7</v>
      </c>
    </row>
    <row r="192" spans="1:8" ht="14.1" customHeight="1">
      <c r="A192" s="1393" t="s">
        <v>379</v>
      </c>
      <c r="B192" s="1394">
        <v>37</v>
      </c>
      <c r="C192" s="1393" t="s">
        <v>379</v>
      </c>
      <c r="D192" s="1394">
        <v>8</v>
      </c>
      <c r="E192" s="1393" t="s">
        <v>379</v>
      </c>
      <c r="F192" s="1394">
        <v>4</v>
      </c>
      <c r="G192" s="1393"/>
      <c r="H192" s="1394"/>
    </row>
    <row r="193" spans="1:8" ht="14.1" customHeight="1">
      <c r="A193" s="1391" t="s">
        <v>579</v>
      </c>
      <c r="B193" s="1392">
        <v>22</v>
      </c>
      <c r="C193" s="1391" t="s">
        <v>580</v>
      </c>
      <c r="D193" s="1392">
        <v>96</v>
      </c>
      <c r="E193" s="1393"/>
      <c r="F193" s="1394"/>
      <c r="G193" s="1393"/>
      <c r="H193" s="1394"/>
    </row>
    <row r="194" spans="1:8" ht="14.1" customHeight="1">
      <c r="A194" s="1393" t="s">
        <v>378</v>
      </c>
      <c r="B194" s="1394">
        <v>20</v>
      </c>
      <c r="C194" s="1393" t="s">
        <v>378</v>
      </c>
      <c r="D194" s="1394">
        <v>92</v>
      </c>
      <c r="E194" s="1393"/>
      <c r="F194" s="1394"/>
      <c r="G194" s="1393"/>
      <c r="H194" s="1394"/>
    </row>
    <row r="195" spans="1:8" ht="14.1" customHeight="1">
      <c r="A195" s="1393" t="s">
        <v>379</v>
      </c>
      <c r="B195" s="1394">
        <v>2</v>
      </c>
      <c r="C195" s="1393" t="s">
        <v>379</v>
      </c>
      <c r="D195" s="1394">
        <v>4</v>
      </c>
      <c r="E195" s="1393"/>
      <c r="F195" s="1394"/>
      <c r="G195" s="1393"/>
      <c r="H195" s="1394"/>
    </row>
    <row r="196" spans="1:8" ht="2.1" customHeight="1">
      <c r="A196" s="1395"/>
      <c r="B196" s="1396"/>
      <c r="C196" s="1395"/>
      <c r="D196" s="1396"/>
      <c r="E196" s="1395"/>
      <c r="F196" s="1396"/>
      <c r="G196" s="1395"/>
      <c r="H196" s="1396"/>
    </row>
    <row r="197" spans="1:8" ht="14.1" customHeight="1">
      <c r="A197" s="1386" t="s">
        <v>581</v>
      </c>
      <c r="B197" s="1400"/>
      <c r="C197" s="1387">
        <v>53</v>
      </c>
      <c r="D197" s="1400"/>
      <c r="E197" s="1401"/>
      <c r="F197" s="1400"/>
      <c r="G197" s="1401"/>
      <c r="H197" s="1400"/>
    </row>
    <row r="198" spans="1:8" ht="2.1" customHeight="1">
      <c r="A198" s="1395"/>
      <c r="B198" s="1396"/>
      <c r="C198" s="1395"/>
      <c r="D198" s="1396"/>
      <c r="E198" s="1395"/>
      <c r="F198" s="1396"/>
      <c r="G198" s="1395"/>
      <c r="H198" s="1396"/>
    </row>
    <row r="199" spans="1:8" ht="14.1" customHeight="1">
      <c r="A199" s="1391" t="s">
        <v>582</v>
      </c>
      <c r="B199" s="1392">
        <v>6</v>
      </c>
      <c r="C199" s="1391" t="s">
        <v>583</v>
      </c>
      <c r="D199" s="1392">
        <v>47</v>
      </c>
      <c r="E199" s="1393"/>
      <c r="F199" s="1394"/>
      <c r="G199" s="1393"/>
      <c r="H199" s="1394"/>
    </row>
    <row r="200" spans="1:8" ht="14.1" customHeight="1">
      <c r="A200" s="1393" t="s">
        <v>378</v>
      </c>
      <c r="B200" s="1394">
        <v>6</v>
      </c>
      <c r="C200" s="1393" t="s">
        <v>378</v>
      </c>
      <c r="D200" s="1394">
        <v>46</v>
      </c>
      <c r="E200" s="1393"/>
      <c r="F200" s="1394"/>
      <c r="G200" s="1393"/>
      <c r="H200" s="1394"/>
    </row>
    <row r="201" spans="1:8" ht="14.1" customHeight="1">
      <c r="A201" s="1393"/>
      <c r="B201" s="1394"/>
      <c r="C201" s="1393" t="s">
        <v>379</v>
      </c>
      <c r="D201" s="1394">
        <v>1</v>
      </c>
      <c r="E201" s="1393"/>
      <c r="F201" s="1394"/>
      <c r="G201" s="1393"/>
      <c r="H201" s="1394"/>
    </row>
    <row r="202" spans="1:8" ht="2.1" customHeight="1">
      <c r="A202" s="1395"/>
      <c r="B202" s="1396"/>
      <c r="C202" s="1395"/>
      <c r="D202" s="1396"/>
      <c r="E202" s="1395"/>
      <c r="F202" s="1396"/>
      <c r="G202" s="1395"/>
      <c r="H202" s="1396"/>
    </row>
    <row r="203" spans="1:8" ht="14.1" customHeight="1">
      <c r="A203" s="1393"/>
      <c r="B203" s="1394"/>
      <c r="C203" s="1393"/>
      <c r="D203" s="1394"/>
      <c r="E203" s="1393"/>
      <c r="F203" s="1394"/>
      <c r="G203" s="1393"/>
      <c r="H203" s="1394"/>
    </row>
    <row r="204" spans="1:8" ht="14.1" customHeight="1">
      <c r="A204" s="1393"/>
      <c r="B204" s="1394"/>
      <c r="C204" s="1393"/>
      <c r="D204" s="1394"/>
      <c r="E204" s="1393"/>
      <c r="F204" s="1394"/>
      <c r="G204" s="1393"/>
      <c r="H204" s="1394"/>
    </row>
    <row r="205" spans="1:8" ht="14.1" customHeight="1"/>
    <row r="206" spans="1:8" ht="15.75">
      <c r="A206" s="1386" t="s">
        <v>584</v>
      </c>
      <c r="C206" s="1387">
        <v>13955</v>
      </c>
    </row>
    <row r="207" spans="1:8" ht="2.1" customHeight="1">
      <c r="A207" s="1389"/>
      <c r="B207" s="989"/>
      <c r="C207" s="1389"/>
      <c r="D207" s="989"/>
      <c r="E207" s="1390"/>
      <c r="F207" s="989"/>
      <c r="G207" s="1390"/>
      <c r="H207" s="989"/>
    </row>
    <row r="208" spans="1:8">
      <c r="A208" s="1398" t="s">
        <v>585</v>
      </c>
      <c r="B208" s="1402">
        <v>95</v>
      </c>
      <c r="C208" s="1391" t="s">
        <v>586</v>
      </c>
      <c r="D208" s="1403">
        <v>300</v>
      </c>
      <c r="E208" s="1391" t="s">
        <v>587</v>
      </c>
      <c r="F208" s="1403">
        <v>434</v>
      </c>
      <c r="G208" s="1391" t="s">
        <v>588</v>
      </c>
      <c r="H208" s="1392">
        <v>7</v>
      </c>
    </row>
    <row r="209" spans="1:8">
      <c r="A209" s="1393" t="s">
        <v>378</v>
      </c>
      <c r="B209" s="1404">
        <v>82</v>
      </c>
      <c r="C209" s="1393" t="s">
        <v>378</v>
      </c>
      <c r="D209" s="1404">
        <v>243</v>
      </c>
      <c r="E209" s="1393" t="s">
        <v>378</v>
      </c>
      <c r="F209" s="1404">
        <v>413</v>
      </c>
      <c r="G209" s="1393" t="s">
        <v>378</v>
      </c>
      <c r="H209" s="1394">
        <v>7</v>
      </c>
    </row>
    <row r="210" spans="1:8">
      <c r="A210" s="1393" t="s">
        <v>379</v>
      </c>
      <c r="B210" s="1404">
        <v>13</v>
      </c>
      <c r="C210" s="1393" t="s">
        <v>379</v>
      </c>
      <c r="D210" s="1404">
        <v>57</v>
      </c>
      <c r="E210" s="1393" t="s">
        <v>379</v>
      </c>
      <c r="F210" s="1404">
        <v>21</v>
      </c>
      <c r="G210" s="1393"/>
    </row>
    <row r="211" spans="1:8">
      <c r="A211" s="1391" t="s">
        <v>589</v>
      </c>
      <c r="B211" s="1392">
        <v>259</v>
      </c>
      <c r="C211" s="1391" t="s">
        <v>590</v>
      </c>
      <c r="D211" s="1392">
        <v>376</v>
      </c>
      <c r="E211" s="1391" t="s">
        <v>591</v>
      </c>
      <c r="F211" s="1392">
        <v>145</v>
      </c>
      <c r="G211" s="1391" t="s">
        <v>592</v>
      </c>
      <c r="H211" s="1392">
        <v>590</v>
      </c>
    </row>
    <row r="212" spans="1:8">
      <c r="A212" s="1393" t="s">
        <v>378</v>
      </c>
      <c r="B212" s="1394">
        <v>229</v>
      </c>
      <c r="C212" s="1393" t="s">
        <v>378</v>
      </c>
      <c r="D212" s="1394">
        <v>304</v>
      </c>
      <c r="E212" s="1393" t="s">
        <v>378</v>
      </c>
      <c r="F212" s="1394">
        <v>134</v>
      </c>
      <c r="G212" s="1393" t="s">
        <v>378</v>
      </c>
      <c r="H212" s="1394">
        <v>475</v>
      </c>
    </row>
    <row r="213" spans="1:8">
      <c r="A213" s="1393" t="s">
        <v>379</v>
      </c>
      <c r="B213" s="1394">
        <v>30</v>
      </c>
      <c r="C213" s="1393" t="s">
        <v>379</v>
      </c>
      <c r="D213" s="1394">
        <v>72</v>
      </c>
      <c r="E213" s="1393" t="s">
        <v>379</v>
      </c>
      <c r="F213" s="1394">
        <v>11</v>
      </c>
      <c r="G213" s="1393" t="s">
        <v>379</v>
      </c>
      <c r="H213" s="1394">
        <v>115</v>
      </c>
    </row>
    <row r="214" spans="1:8">
      <c r="A214" s="1391" t="s">
        <v>593</v>
      </c>
      <c r="B214" s="1392">
        <v>175</v>
      </c>
      <c r="C214" s="1393" t="s">
        <v>594</v>
      </c>
      <c r="D214" s="1394">
        <v>324</v>
      </c>
      <c r="E214" s="1391" t="s">
        <v>595</v>
      </c>
      <c r="F214" s="1392">
        <v>71</v>
      </c>
      <c r="G214" s="1391" t="s">
        <v>596</v>
      </c>
      <c r="H214" s="1392">
        <v>288</v>
      </c>
    </row>
    <row r="215" spans="1:8">
      <c r="A215" s="1393" t="s">
        <v>378</v>
      </c>
      <c r="B215" s="1394">
        <v>158</v>
      </c>
      <c r="C215" s="1393" t="s">
        <v>378</v>
      </c>
      <c r="D215" s="1394">
        <v>307</v>
      </c>
      <c r="E215" s="1393" t="s">
        <v>378</v>
      </c>
      <c r="F215" s="1394">
        <v>70</v>
      </c>
      <c r="G215" s="1393" t="s">
        <v>378</v>
      </c>
      <c r="H215" s="1394">
        <v>247</v>
      </c>
    </row>
    <row r="216" spans="1:8">
      <c r="A216" s="1393" t="s">
        <v>379</v>
      </c>
      <c r="B216" s="1394">
        <v>17</v>
      </c>
      <c r="C216" s="1393" t="s">
        <v>379</v>
      </c>
      <c r="D216" s="1394">
        <v>17</v>
      </c>
      <c r="E216" s="1393" t="s">
        <v>379</v>
      </c>
      <c r="F216" s="1394">
        <v>1</v>
      </c>
      <c r="G216" s="1393" t="s">
        <v>379</v>
      </c>
      <c r="H216" s="1394">
        <v>41</v>
      </c>
    </row>
    <row r="217" spans="1:8">
      <c r="A217" s="1391" t="s">
        <v>597</v>
      </c>
      <c r="B217" s="1392">
        <v>84</v>
      </c>
      <c r="C217" s="1391" t="s">
        <v>598</v>
      </c>
      <c r="D217" s="1392">
        <v>420</v>
      </c>
      <c r="E217" s="1391" t="s">
        <v>599</v>
      </c>
      <c r="F217" s="1392">
        <v>219</v>
      </c>
      <c r="G217" s="1391" t="s">
        <v>600</v>
      </c>
      <c r="H217" s="1392">
        <v>109</v>
      </c>
    </row>
    <row r="218" spans="1:8">
      <c r="A218" s="1393" t="s">
        <v>378</v>
      </c>
      <c r="B218" s="1394">
        <v>74</v>
      </c>
      <c r="C218" s="1393" t="s">
        <v>378</v>
      </c>
      <c r="D218" s="1394">
        <v>376</v>
      </c>
      <c r="E218" s="1393" t="s">
        <v>378</v>
      </c>
      <c r="F218" s="1394">
        <v>199</v>
      </c>
      <c r="G218" s="1393" t="s">
        <v>378</v>
      </c>
      <c r="H218" s="1394">
        <v>104</v>
      </c>
    </row>
    <row r="219" spans="1:8">
      <c r="A219" s="1393" t="s">
        <v>379</v>
      </c>
      <c r="B219" s="1394">
        <v>10</v>
      </c>
      <c r="C219" s="1393" t="s">
        <v>379</v>
      </c>
      <c r="D219" s="1394">
        <v>44</v>
      </c>
      <c r="E219" s="1393" t="s">
        <v>379</v>
      </c>
      <c r="F219" s="1394">
        <v>20</v>
      </c>
      <c r="G219" s="1393" t="s">
        <v>379</v>
      </c>
      <c r="H219" s="1394">
        <v>5</v>
      </c>
    </row>
    <row r="220" spans="1:8">
      <c r="A220" s="1391" t="s">
        <v>601</v>
      </c>
      <c r="B220" s="1392">
        <v>376</v>
      </c>
      <c r="C220" s="1398" t="s">
        <v>602</v>
      </c>
      <c r="D220" s="1394">
        <v>328</v>
      </c>
      <c r="E220" s="1391" t="s">
        <v>603</v>
      </c>
      <c r="F220" s="1392">
        <v>351</v>
      </c>
      <c r="G220" s="1391" t="s">
        <v>604</v>
      </c>
      <c r="H220" s="1392">
        <v>274</v>
      </c>
    </row>
    <row r="221" spans="1:8">
      <c r="A221" s="1393" t="s">
        <v>378</v>
      </c>
      <c r="B221" s="1394">
        <v>341</v>
      </c>
      <c r="C221" s="1393" t="s">
        <v>378</v>
      </c>
      <c r="D221" s="1394">
        <v>307</v>
      </c>
      <c r="E221" s="1393" t="s">
        <v>378</v>
      </c>
      <c r="F221" s="1394">
        <v>278</v>
      </c>
      <c r="G221" s="1393" t="s">
        <v>378</v>
      </c>
      <c r="H221" s="1394">
        <v>267</v>
      </c>
    </row>
    <row r="222" spans="1:8">
      <c r="A222" s="1393" t="s">
        <v>379</v>
      </c>
      <c r="B222" s="1394">
        <v>35</v>
      </c>
      <c r="C222" s="1393" t="s">
        <v>379</v>
      </c>
      <c r="D222" s="1394">
        <v>21</v>
      </c>
      <c r="E222" s="1393" t="s">
        <v>379</v>
      </c>
      <c r="F222" s="1394">
        <v>73</v>
      </c>
      <c r="G222" s="1393" t="s">
        <v>379</v>
      </c>
      <c r="H222" s="1394">
        <v>7</v>
      </c>
    </row>
    <row r="223" spans="1:8">
      <c r="A223" s="1391" t="s">
        <v>605</v>
      </c>
      <c r="B223" s="1392">
        <v>176</v>
      </c>
      <c r="C223" s="1391" t="s">
        <v>606</v>
      </c>
      <c r="D223" s="1392">
        <v>170</v>
      </c>
      <c r="E223" s="1391" t="s">
        <v>607</v>
      </c>
      <c r="F223" s="1392">
        <v>54</v>
      </c>
      <c r="G223" s="1391" t="s">
        <v>608</v>
      </c>
      <c r="H223" s="1392">
        <v>146</v>
      </c>
    </row>
    <row r="224" spans="1:8">
      <c r="A224" s="1393" t="s">
        <v>378</v>
      </c>
      <c r="B224" s="1394">
        <v>172</v>
      </c>
      <c r="C224" s="1393" t="s">
        <v>378</v>
      </c>
      <c r="D224" s="1394">
        <v>140</v>
      </c>
      <c r="E224" s="1393" t="s">
        <v>378</v>
      </c>
      <c r="F224" s="1394">
        <v>52</v>
      </c>
      <c r="G224" s="1393" t="s">
        <v>378</v>
      </c>
      <c r="H224" s="1394">
        <v>140</v>
      </c>
    </row>
    <row r="225" spans="1:8">
      <c r="A225" s="1393" t="s">
        <v>379</v>
      </c>
      <c r="B225" s="1394">
        <v>4</v>
      </c>
      <c r="C225" s="1393" t="s">
        <v>379</v>
      </c>
      <c r="D225" s="1394">
        <v>30</v>
      </c>
      <c r="E225" s="1393" t="s">
        <v>379</v>
      </c>
      <c r="F225" s="1394">
        <v>2</v>
      </c>
      <c r="G225" s="1393" t="s">
        <v>379</v>
      </c>
      <c r="H225" s="1394">
        <v>6</v>
      </c>
    </row>
    <row r="226" spans="1:8">
      <c r="A226" s="1391" t="s">
        <v>609</v>
      </c>
      <c r="B226" s="1392">
        <v>337</v>
      </c>
      <c r="C226" s="1391" t="s">
        <v>610</v>
      </c>
      <c r="D226" s="1392">
        <v>61</v>
      </c>
      <c r="E226" s="1391" t="s">
        <v>611</v>
      </c>
      <c r="F226" s="1392">
        <v>258</v>
      </c>
      <c r="G226" s="1391" t="s">
        <v>612</v>
      </c>
      <c r="H226" s="1392">
        <v>479</v>
      </c>
    </row>
    <row r="227" spans="1:8">
      <c r="A227" s="1393" t="s">
        <v>378</v>
      </c>
      <c r="B227" s="1394">
        <v>305</v>
      </c>
      <c r="C227" s="1393" t="s">
        <v>378</v>
      </c>
      <c r="D227" s="1394">
        <v>59</v>
      </c>
      <c r="E227" s="1393" t="s">
        <v>378</v>
      </c>
      <c r="F227" s="1394">
        <v>237</v>
      </c>
      <c r="G227" s="1393" t="s">
        <v>378</v>
      </c>
      <c r="H227" s="1394">
        <v>419</v>
      </c>
    </row>
    <row r="228" spans="1:8">
      <c r="A228" s="1393" t="s">
        <v>379</v>
      </c>
      <c r="B228" s="1394">
        <v>32</v>
      </c>
      <c r="C228" s="1393" t="s">
        <v>379</v>
      </c>
      <c r="D228" s="1394">
        <v>2</v>
      </c>
      <c r="E228" s="1393" t="s">
        <v>379</v>
      </c>
      <c r="F228" s="1394">
        <v>21</v>
      </c>
      <c r="G228" s="1393" t="s">
        <v>379</v>
      </c>
      <c r="H228" s="1394">
        <v>60</v>
      </c>
    </row>
    <row r="229" spans="1:8">
      <c r="A229" s="1391" t="s">
        <v>613</v>
      </c>
      <c r="B229" s="1392">
        <v>34</v>
      </c>
      <c r="C229" s="1391" t="s">
        <v>614</v>
      </c>
      <c r="D229" s="1392">
        <v>68</v>
      </c>
      <c r="E229" s="1391" t="s">
        <v>615</v>
      </c>
      <c r="F229" s="1392">
        <v>77</v>
      </c>
      <c r="G229" s="1391" t="s">
        <v>616</v>
      </c>
      <c r="H229" s="1392">
        <v>42</v>
      </c>
    </row>
    <row r="230" spans="1:8">
      <c r="A230" s="1393" t="s">
        <v>378</v>
      </c>
      <c r="B230" s="1394">
        <v>34</v>
      </c>
      <c r="C230" s="1393" t="s">
        <v>378</v>
      </c>
      <c r="D230" s="1394">
        <v>64</v>
      </c>
      <c r="E230" s="1393" t="s">
        <v>378</v>
      </c>
      <c r="F230" s="1394">
        <v>69</v>
      </c>
      <c r="G230" s="1393" t="s">
        <v>378</v>
      </c>
      <c r="H230" s="1394">
        <v>40</v>
      </c>
    </row>
    <row r="231" spans="1:8">
      <c r="C231" s="1393" t="s">
        <v>379</v>
      </c>
      <c r="D231" s="1394">
        <v>4</v>
      </c>
      <c r="E231" s="1393" t="s">
        <v>379</v>
      </c>
      <c r="F231" s="1394">
        <v>8</v>
      </c>
      <c r="G231" s="1393" t="s">
        <v>379</v>
      </c>
      <c r="H231" s="1394">
        <v>2</v>
      </c>
    </row>
    <row r="232" spans="1:8">
      <c r="A232" s="1391" t="s">
        <v>617</v>
      </c>
      <c r="B232" s="1392">
        <v>158</v>
      </c>
      <c r="C232" s="1391" t="s">
        <v>618</v>
      </c>
      <c r="D232" s="1392">
        <v>154</v>
      </c>
      <c r="E232" s="1391" t="s">
        <v>619</v>
      </c>
      <c r="F232" s="1392">
        <v>435</v>
      </c>
      <c r="G232" s="1391" t="s">
        <v>620</v>
      </c>
      <c r="H232" s="1392">
        <v>404</v>
      </c>
    </row>
    <row r="233" spans="1:8">
      <c r="A233" s="1393" t="s">
        <v>378</v>
      </c>
      <c r="B233" s="1394">
        <v>148</v>
      </c>
      <c r="C233" s="1393" t="s">
        <v>378</v>
      </c>
      <c r="D233" s="1394">
        <v>131</v>
      </c>
      <c r="E233" s="1393" t="s">
        <v>378</v>
      </c>
      <c r="F233" s="1394">
        <v>356</v>
      </c>
      <c r="G233" s="1393" t="s">
        <v>378</v>
      </c>
      <c r="H233" s="1394">
        <v>365</v>
      </c>
    </row>
    <row r="234" spans="1:8">
      <c r="A234" s="1393" t="s">
        <v>379</v>
      </c>
      <c r="B234" s="1394">
        <v>10</v>
      </c>
      <c r="C234" s="1393" t="s">
        <v>379</v>
      </c>
      <c r="D234" s="1394">
        <v>23</v>
      </c>
      <c r="E234" s="1393" t="s">
        <v>379</v>
      </c>
      <c r="F234" s="1394">
        <v>79</v>
      </c>
      <c r="G234" s="1393" t="s">
        <v>379</v>
      </c>
      <c r="H234" s="1394">
        <v>39</v>
      </c>
    </row>
    <row r="235" spans="1:8">
      <c r="A235" s="1391" t="s">
        <v>621</v>
      </c>
      <c r="B235" s="1392">
        <v>455</v>
      </c>
      <c r="C235" s="1391" t="s">
        <v>622</v>
      </c>
      <c r="D235" s="1392">
        <v>121</v>
      </c>
      <c r="E235" s="1391" t="s">
        <v>623</v>
      </c>
      <c r="F235" s="1392">
        <v>60</v>
      </c>
      <c r="G235" s="1391" t="s">
        <v>624</v>
      </c>
      <c r="H235" s="1392">
        <v>26</v>
      </c>
    </row>
    <row r="236" spans="1:8">
      <c r="A236" s="1393" t="s">
        <v>378</v>
      </c>
      <c r="B236" s="1394">
        <v>419</v>
      </c>
      <c r="C236" s="1393" t="s">
        <v>378</v>
      </c>
      <c r="D236" s="1394">
        <v>113</v>
      </c>
      <c r="E236" s="1393" t="s">
        <v>378</v>
      </c>
      <c r="F236" s="1394">
        <v>56</v>
      </c>
      <c r="G236" s="1393" t="s">
        <v>378</v>
      </c>
      <c r="H236" s="1394">
        <v>24</v>
      </c>
    </row>
    <row r="237" spans="1:8">
      <c r="A237" s="1393" t="s">
        <v>379</v>
      </c>
      <c r="B237" s="1394">
        <v>36</v>
      </c>
      <c r="C237" s="1393" t="s">
        <v>379</v>
      </c>
      <c r="D237" s="1394">
        <v>8</v>
      </c>
      <c r="E237" s="1393" t="s">
        <v>379</v>
      </c>
      <c r="F237" s="1394">
        <v>4</v>
      </c>
      <c r="G237" s="1393" t="s">
        <v>379</v>
      </c>
      <c r="H237" s="1394">
        <v>2</v>
      </c>
    </row>
    <row r="238" spans="1:8">
      <c r="A238" s="1391" t="s">
        <v>625</v>
      </c>
      <c r="B238" s="1392">
        <v>138</v>
      </c>
      <c r="C238" s="1391" t="s">
        <v>626</v>
      </c>
      <c r="D238" s="1392">
        <v>155</v>
      </c>
      <c r="E238" s="1391" t="s">
        <v>627</v>
      </c>
      <c r="F238" s="1392">
        <v>16</v>
      </c>
      <c r="G238" s="1391" t="s">
        <v>628</v>
      </c>
      <c r="H238" s="1392">
        <v>297</v>
      </c>
    </row>
    <row r="239" spans="1:8">
      <c r="A239" s="1393" t="s">
        <v>378</v>
      </c>
      <c r="B239" s="1394">
        <v>116</v>
      </c>
      <c r="C239" s="1393" t="s">
        <v>378</v>
      </c>
      <c r="D239" s="1394">
        <v>137</v>
      </c>
      <c r="E239" s="1393" t="s">
        <v>378</v>
      </c>
      <c r="F239" s="1394">
        <v>14</v>
      </c>
      <c r="G239" s="1393" t="s">
        <v>378</v>
      </c>
      <c r="H239" s="1394">
        <v>255</v>
      </c>
    </row>
    <row r="240" spans="1:8">
      <c r="A240" s="1393" t="s">
        <v>379</v>
      </c>
      <c r="B240" s="1394">
        <v>22</v>
      </c>
      <c r="C240" s="1393" t="s">
        <v>379</v>
      </c>
      <c r="D240" s="1394">
        <v>18</v>
      </c>
      <c r="E240" s="1393" t="s">
        <v>379</v>
      </c>
      <c r="F240" s="1394">
        <v>2</v>
      </c>
      <c r="G240" s="1393" t="s">
        <v>379</v>
      </c>
      <c r="H240" s="1394">
        <v>42</v>
      </c>
    </row>
    <row r="241" spans="1:8">
      <c r="A241" s="1391" t="s">
        <v>629</v>
      </c>
      <c r="B241" s="1392">
        <v>69</v>
      </c>
      <c r="C241" s="1391" t="s">
        <v>630</v>
      </c>
      <c r="D241" s="1392">
        <v>4</v>
      </c>
      <c r="E241" s="1391" t="s">
        <v>631</v>
      </c>
      <c r="F241" s="1392">
        <v>82</v>
      </c>
      <c r="G241" s="1391" t="s">
        <v>632</v>
      </c>
      <c r="H241" s="1392">
        <v>184</v>
      </c>
    </row>
    <row r="242" spans="1:8">
      <c r="A242" s="1393" t="s">
        <v>378</v>
      </c>
      <c r="B242" s="1394">
        <v>59</v>
      </c>
      <c r="C242" s="1393" t="s">
        <v>378</v>
      </c>
      <c r="D242" s="1394">
        <v>4</v>
      </c>
      <c r="E242" s="1393" t="s">
        <v>378</v>
      </c>
      <c r="F242" s="1394">
        <v>76</v>
      </c>
      <c r="G242" s="1393" t="s">
        <v>378</v>
      </c>
      <c r="H242" s="1394">
        <v>135</v>
      </c>
    </row>
    <row r="243" spans="1:8">
      <c r="A243" s="1393" t="s">
        <v>379</v>
      </c>
      <c r="B243" s="1394">
        <v>10</v>
      </c>
      <c r="E243" s="1393" t="s">
        <v>379</v>
      </c>
      <c r="F243" s="1394">
        <v>6</v>
      </c>
      <c r="G243" s="1393" t="s">
        <v>379</v>
      </c>
      <c r="H243" s="1394">
        <v>49</v>
      </c>
    </row>
    <row r="244" spans="1:8">
      <c r="A244" s="1391" t="s">
        <v>633</v>
      </c>
      <c r="B244" s="1392">
        <v>586</v>
      </c>
      <c r="C244" s="1391" t="s">
        <v>634</v>
      </c>
      <c r="D244" s="1392">
        <v>250</v>
      </c>
      <c r="E244" s="1391" t="s">
        <v>635</v>
      </c>
      <c r="F244" s="1392">
        <v>9</v>
      </c>
      <c r="G244" s="1391" t="s">
        <v>636</v>
      </c>
      <c r="H244" s="1392">
        <v>128</v>
      </c>
    </row>
    <row r="245" spans="1:8">
      <c r="A245" s="1393" t="s">
        <v>378</v>
      </c>
      <c r="B245" s="1394">
        <v>522</v>
      </c>
      <c r="C245" s="1393" t="s">
        <v>378</v>
      </c>
      <c r="D245" s="1394">
        <v>223</v>
      </c>
      <c r="E245" s="1393" t="s">
        <v>378</v>
      </c>
      <c r="F245" s="1394">
        <v>9</v>
      </c>
      <c r="G245" s="1393" t="s">
        <v>378</v>
      </c>
      <c r="H245" s="1394">
        <v>114</v>
      </c>
    </row>
    <row r="246" spans="1:8">
      <c r="A246" s="1393" t="s">
        <v>379</v>
      </c>
      <c r="B246" s="1394">
        <v>64</v>
      </c>
      <c r="C246" s="1393" t="s">
        <v>379</v>
      </c>
      <c r="D246" s="1394">
        <v>27</v>
      </c>
      <c r="G246" s="1393" t="s">
        <v>379</v>
      </c>
      <c r="H246" s="1394">
        <v>14</v>
      </c>
    </row>
    <row r="247" spans="1:8">
      <c r="A247" s="1391" t="s">
        <v>637</v>
      </c>
      <c r="B247" s="1392">
        <v>224</v>
      </c>
      <c r="C247" s="1391" t="s">
        <v>638</v>
      </c>
      <c r="D247" s="1392">
        <v>148</v>
      </c>
      <c r="E247" s="1391" t="s">
        <v>639</v>
      </c>
      <c r="F247" s="1392">
        <v>107</v>
      </c>
      <c r="G247" s="1391" t="s">
        <v>640</v>
      </c>
      <c r="H247" s="1392">
        <v>186</v>
      </c>
    </row>
    <row r="248" spans="1:8">
      <c r="A248" s="1393" t="s">
        <v>378</v>
      </c>
      <c r="B248" s="1394">
        <v>194</v>
      </c>
      <c r="C248" s="1393" t="s">
        <v>378</v>
      </c>
      <c r="D248" s="1394">
        <v>139</v>
      </c>
      <c r="E248" s="1393" t="s">
        <v>378</v>
      </c>
      <c r="F248" s="1394">
        <v>95</v>
      </c>
      <c r="G248" s="1393" t="s">
        <v>378</v>
      </c>
      <c r="H248" s="1394">
        <v>177</v>
      </c>
    </row>
    <row r="249" spans="1:8">
      <c r="A249" s="1393" t="s">
        <v>379</v>
      </c>
      <c r="B249" s="1394">
        <v>30</v>
      </c>
      <c r="C249" s="1393" t="s">
        <v>379</v>
      </c>
      <c r="D249" s="1394">
        <v>9</v>
      </c>
      <c r="E249" s="1393" t="s">
        <v>379</v>
      </c>
      <c r="F249" s="1394">
        <v>12</v>
      </c>
      <c r="G249" s="1393" t="s">
        <v>379</v>
      </c>
      <c r="H249" s="1394">
        <v>9</v>
      </c>
    </row>
    <row r="250" spans="1:8">
      <c r="A250" s="1391" t="s">
        <v>641</v>
      </c>
      <c r="B250" s="1392">
        <v>393</v>
      </c>
      <c r="C250" s="1391" t="s">
        <v>642</v>
      </c>
      <c r="D250" s="1392">
        <v>122</v>
      </c>
      <c r="E250" s="1391" t="s">
        <v>643</v>
      </c>
      <c r="F250" s="1392">
        <v>744</v>
      </c>
      <c r="G250" s="1391" t="s">
        <v>644</v>
      </c>
      <c r="H250" s="1392">
        <v>154</v>
      </c>
    </row>
    <row r="251" spans="1:8">
      <c r="A251" s="1393" t="s">
        <v>378</v>
      </c>
      <c r="B251" s="1394">
        <v>371</v>
      </c>
      <c r="C251" s="1393" t="s">
        <v>378</v>
      </c>
      <c r="D251" s="1394">
        <v>111</v>
      </c>
      <c r="E251" s="1393" t="s">
        <v>378</v>
      </c>
      <c r="F251" s="1394">
        <v>644</v>
      </c>
      <c r="G251" s="1393" t="s">
        <v>378</v>
      </c>
      <c r="H251" s="1394">
        <v>132</v>
      </c>
    </row>
    <row r="252" spans="1:8">
      <c r="A252" s="1393" t="s">
        <v>379</v>
      </c>
      <c r="B252" s="1394">
        <v>22</v>
      </c>
      <c r="C252" s="1393" t="s">
        <v>379</v>
      </c>
      <c r="D252" s="1394">
        <v>11</v>
      </c>
      <c r="E252" s="1393" t="s">
        <v>379</v>
      </c>
      <c r="F252" s="1394">
        <v>100</v>
      </c>
      <c r="G252" s="1393" t="s">
        <v>379</v>
      </c>
      <c r="H252" s="1394">
        <v>22</v>
      </c>
    </row>
    <row r="253" spans="1:8">
      <c r="A253" s="1391" t="s">
        <v>645</v>
      </c>
      <c r="B253" s="1392">
        <v>196</v>
      </c>
      <c r="C253" s="1391" t="s">
        <v>646</v>
      </c>
      <c r="D253" s="1392">
        <v>368</v>
      </c>
      <c r="E253" s="1391" t="s">
        <v>647</v>
      </c>
      <c r="F253" s="1392">
        <v>432</v>
      </c>
      <c r="G253" s="1391" t="s">
        <v>648</v>
      </c>
      <c r="H253" s="1392">
        <v>23</v>
      </c>
    </row>
    <row r="254" spans="1:8">
      <c r="A254" s="1393" t="s">
        <v>378</v>
      </c>
      <c r="B254" s="1394">
        <v>181</v>
      </c>
      <c r="C254" s="1393" t="s">
        <v>378</v>
      </c>
      <c r="D254" s="1394">
        <v>349</v>
      </c>
      <c r="E254" s="1393" t="s">
        <v>378</v>
      </c>
      <c r="F254" s="1394">
        <v>400</v>
      </c>
      <c r="G254" s="1393" t="s">
        <v>378</v>
      </c>
      <c r="H254" s="1394">
        <v>22</v>
      </c>
    </row>
    <row r="255" spans="1:8">
      <c r="A255" s="1393" t="s">
        <v>379</v>
      </c>
      <c r="B255" s="1394">
        <v>15</v>
      </c>
      <c r="C255" s="1393" t="s">
        <v>379</v>
      </c>
      <c r="D255" s="1394">
        <v>19</v>
      </c>
      <c r="E255" s="1393" t="s">
        <v>379</v>
      </c>
      <c r="F255" s="1394">
        <v>32</v>
      </c>
      <c r="G255" s="1393" t="s">
        <v>379</v>
      </c>
      <c r="H255" s="1394">
        <v>1</v>
      </c>
    </row>
    <row r="256" spans="1:8" ht="2.1" customHeight="1">
      <c r="A256" s="1390"/>
      <c r="B256" s="989"/>
      <c r="C256" s="1390"/>
      <c r="D256" s="989"/>
      <c r="E256" s="1390"/>
      <c r="F256" s="989"/>
      <c r="G256" s="1390"/>
      <c r="H256" s="989"/>
    </row>
    <row r="258" spans="1:8" ht="15.75">
      <c r="A258" s="1386" t="s">
        <v>649</v>
      </c>
      <c r="C258" s="1387">
        <v>928</v>
      </c>
    </row>
    <row r="259" spans="1:8" ht="2.1" customHeight="1">
      <c r="A259" s="1390"/>
      <c r="B259" s="989"/>
      <c r="C259" s="1405"/>
      <c r="D259" s="989"/>
      <c r="E259" s="1390"/>
      <c r="F259" s="989"/>
      <c r="G259" s="1390"/>
      <c r="H259" s="989"/>
    </row>
    <row r="260" spans="1:8">
      <c r="A260" s="1391" t="s">
        <v>650</v>
      </c>
      <c r="B260" s="1392">
        <v>172</v>
      </c>
      <c r="C260" s="1391" t="s">
        <v>651</v>
      </c>
      <c r="D260" s="1392">
        <v>132</v>
      </c>
      <c r="E260" s="1391" t="s">
        <v>652</v>
      </c>
      <c r="F260" s="1392">
        <v>52</v>
      </c>
      <c r="G260" s="1391" t="s">
        <v>653</v>
      </c>
      <c r="H260" s="1392">
        <v>18</v>
      </c>
    </row>
    <row r="261" spans="1:8">
      <c r="A261" s="1393" t="s">
        <v>378</v>
      </c>
      <c r="B261" s="1394">
        <v>156</v>
      </c>
      <c r="C261" s="1393" t="s">
        <v>378</v>
      </c>
      <c r="D261" s="1394">
        <v>123</v>
      </c>
      <c r="E261" s="1393" t="s">
        <v>378</v>
      </c>
      <c r="F261" s="1394">
        <v>52</v>
      </c>
      <c r="G261" s="1393" t="s">
        <v>378</v>
      </c>
      <c r="H261" s="1394">
        <v>18</v>
      </c>
    </row>
    <row r="262" spans="1:8">
      <c r="A262" s="1393" t="s">
        <v>379</v>
      </c>
      <c r="B262" s="1394">
        <v>16</v>
      </c>
      <c r="C262" s="1393" t="s">
        <v>379</v>
      </c>
      <c r="D262" s="1394">
        <v>9</v>
      </c>
    </row>
    <row r="263" spans="1:8">
      <c r="A263" s="1391" t="s">
        <v>654</v>
      </c>
      <c r="B263" s="1392">
        <v>81</v>
      </c>
      <c r="C263" s="1391" t="s">
        <v>655</v>
      </c>
      <c r="D263" s="1392">
        <v>121</v>
      </c>
      <c r="E263" s="1391" t="s">
        <v>656</v>
      </c>
      <c r="F263" s="1392">
        <v>234</v>
      </c>
      <c r="G263" s="1391" t="s">
        <v>657</v>
      </c>
      <c r="H263" s="1392">
        <v>20</v>
      </c>
    </row>
    <row r="264" spans="1:8">
      <c r="A264" s="1393" t="s">
        <v>378</v>
      </c>
      <c r="B264" s="1394">
        <v>53</v>
      </c>
      <c r="C264" s="1393" t="s">
        <v>378</v>
      </c>
      <c r="D264" s="1394">
        <v>116</v>
      </c>
      <c r="E264" s="1393" t="s">
        <v>378</v>
      </c>
      <c r="F264" s="1394">
        <v>176</v>
      </c>
      <c r="G264" s="1393" t="s">
        <v>378</v>
      </c>
      <c r="H264" s="1394">
        <v>15</v>
      </c>
    </row>
    <row r="265" spans="1:8">
      <c r="A265" s="1393" t="s">
        <v>379</v>
      </c>
      <c r="B265" s="1394">
        <v>28</v>
      </c>
      <c r="C265" s="1393" t="s">
        <v>379</v>
      </c>
      <c r="D265" s="1394">
        <v>5</v>
      </c>
      <c r="E265" s="1393" t="s">
        <v>379</v>
      </c>
      <c r="F265" s="1394">
        <v>58</v>
      </c>
      <c r="G265" s="1393" t="s">
        <v>379</v>
      </c>
      <c r="H265" s="1394">
        <v>5</v>
      </c>
    </row>
    <row r="266" spans="1:8">
      <c r="A266" s="1391" t="s">
        <v>658</v>
      </c>
      <c r="B266" s="1392">
        <v>98</v>
      </c>
    </row>
    <row r="267" spans="1:8">
      <c r="A267" s="1393" t="s">
        <v>378</v>
      </c>
      <c r="B267" s="1394">
        <v>87</v>
      </c>
    </row>
    <row r="268" spans="1:8">
      <c r="A268" s="1393" t="s">
        <v>379</v>
      </c>
      <c r="B268" s="1394">
        <v>11</v>
      </c>
    </row>
    <row r="269" spans="1:8" ht="2.1" customHeight="1">
      <c r="A269" s="1390"/>
      <c r="B269" s="989"/>
      <c r="C269" s="1390"/>
      <c r="D269" s="989"/>
      <c r="E269" s="1390"/>
      <c r="F269" s="989"/>
      <c r="G269" s="1390"/>
      <c r="H269" s="989"/>
    </row>
    <row r="270" spans="1:8" ht="15.75">
      <c r="A270" s="1386" t="s">
        <v>659</v>
      </c>
      <c r="B270" s="1406"/>
      <c r="C270" s="1387">
        <v>1107</v>
      </c>
    </row>
    <row r="271" spans="1:8" ht="2.1" customHeight="1">
      <c r="A271" s="1390"/>
      <c r="B271" s="989"/>
      <c r="C271" s="1390"/>
      <c r="D271" s="989"/>
      <c r="E271" s="1390"/>
      <c r="F271" s="989"/>
      <c r="G271" s="1390"/>
      <c r="H271" s="989"/>
    </row>
    <row r="272" spans="1:8" ht="12.95" customHeight="1">
      <c r="A272" s="1391" t="s">
        <v>660</v>
      </c>
      <c r="B272" s="1392">
        <v>1</v>
      </c>
      <c r="C272" s="1391" t="s">
        <v>661</v>
      </c>
      <c r="D272" s="1392">
        <v>51</v>
      </c>
      <c r="E272" s="1391" t="s">
        <v>662</v>
      </c>
      <c r="F272" s="1392">
        <v>1</v>
      </c>
      <c r="G272" s="1391" t="s">
        <v>663</v>
      </c>
      <c r="H272" s="1392">
        <v>20</v>
      </c>
    </row>
    <row r="273" spans="1:8" ht="12.95" customHeight="1">
      <c r="C273" s="1393" t="s">
        <v>378</v>
      </c>
      <c r="D273" s="1394">
        <v>47</v>
      </c>
      <c r="E273" s="1393" t="s">
        <v>378</v>
      </c>
      <c r="F273" s="1394">
        <v>1</v>
      </c>
      <c r="G273" s="1393" t="s">
        <v>378</v>
      </c>
      <c r="H273" s="1394">
        <v>20</v>
      </c>
    </row>
    <row r="274" spans="1:8" ht="12.95" customHeight="1">
      <c r="C274" s="1393" t="s">
        <v>379</v>
      </c>
      <c r="D274" s="1394">
        <v>4</v>
      </c>
    </row>
    <row r="275" spans="1:8" ht="12.95" customHeight="1">
      <c r="A275" s="1391" t="s">
        <v>664</v>
      </c>
      <c r="B275" s="1392">
        <v>30</v>
      </c>
      <c r="C275" s="1391" t="s">
        <v>665</v>
      </c>
      <c r="D275" s="1392">
        <v>54</v>
      </c>
      <c r="E275" s="1391" t="s">
        <v>666</v>
      </c>
      <c r="F275" s="1392">
        <v>256</v>
      </c>
      <c r="G275" s="1391" t="s">
        <v>667</v>
      </c>
      <c r="H275" s="1392">
        <v>31</v>
      </c>
    </row>
    <row r="276" spans="1:8" ht="12.95" customHeight="1">
      <c r="A276" s="1393" t="s">
        <v>378</v>
      </c>
      <c r="B276" s="1394">
        <v>28</v>
      </c>
      <c r="C276" s="1393" t="s">
        <v>378</v>
      </c>
      <c r="D276" s="1394">
        <v>51</v>
      </c>
      <c r="E276" s="1393" t="s">
        <v>378</v>
      </c>
      <c r="F276" s="1394">
        <v>241</v>
      </c>
      <c r="G276" s="1393" t="s">
        <v>378</v>
      </c>
      <c r="H276" s="1394">
        <v>28</v>
      </c>
    </row>
    <row r="277" spans="1:8" ht="12.95" customHeight="1">
      <c r="A277" s="1393" t="s">
        <v>379</v>
      </c>
      <c r="B277" s="1394">
        <v>2</v>
      </c>
      <c r="C277" s="1393" t="s">
        <v>379</v>
      </c>
      <c r="D277" s="1394">
        <v>3</v>
      </c>
      <c r="E277" s="1393" t="s">
        <v>379</v>
      </c>
      <c r="F277" s="1394">
        <v>15</v>
      </c>
      <c r="G277" s="1393" t="s">
        <v>379</v>
      </c>
      <c r="H277" s="1394">
        <v>3</v>
      </c>
    </row>
    <row r="278" spans="1:8" ht="12.95" customHeight="1">
      <c r="A278" s="1391" t="s">
        <v>668</v>
      </c>
      <c r="B278" s="1392">
        <v>260</v>
      </c>
      <c r="C278" s="1391" t="s">
        <v>669</v>
      </c>
      <c r="D278" s="1392">
        <v>27</v>
      </c>
      <c r="E278" s="1391" t="s">
        <v>670</v>
      </c>
      <c r="F278" s="1392">
        <v>27</v>
      </c>
      <c r="G278" s="1391" t="s">
        <v>671</v>
      </c>
      <c r="H278" s="1392">
        <v>199</v>
      </c>
    </row>
    <row r="279" spans="1:8" ht="12.95" customHeight="1">
      <c r="A279" s="1393" t="s">
        <v>378</v>
      </c>
      <c r="B279" s="1394">
        <v>237</v>
      </c>
      <c r="C279" s="1393" t="s">
        <v>378</v>
      </c>
      <c r="D279" s="1394">
        <v>27</v>
      </c>
      <c r="E279" s="1393" t="s">
        <v>378</v>
      </c>
      <c r="F279" s="1394">
        <v>27</v>
      </c>
      <c r="G279" s="1393" t="s">
        <v>378</v>
      </c>
      <c r="H279" s="1394">
        <v>173</v>
      </c>
    </row>
    <row r="280" spans="1:8" ht="12.95" customHeight="1">
      <c r="A280" s="1393" t="s">
        <v>379</v>
      </c>
      <c r="B280" s="1394">
        <v>23</v>
      </c>
      <c r="G280" s="1393" t="s">
        <v>379</v>
      </c>
      <c r="H280" s="1394">
        <v>26</v>
      </c>
    </row>
    <row r="281" spans="1:8" ht="12.95" customHeight="1">
      <c r="A281" s="1391" t="s">
        <v>672</v>
      </c>
      <c r="B281" s="1392">
        <v>29</v>
      </c>
      <c r="C281" s="1391" t="s">
        <v>673</v>
      </c>
      <c r="D281" s="1392">
        <v>64</v>
      </c>
      <c r="E281" s="1391" t="s">
        <v>674</v>
      </c>
      <c r="F281" s="1392">
        <v>57</v>
      </c>
    </row>
    <row r="282" spans="1:8" ht="12.95" customHeight="1">
      <c r="A282" s="1393" t="s">
        <v>378</v>
      </c>
      <c r="B282" s="1394">
        <v>28</v>
      </c>
      <c r="C282" s="1393" t="s">
        <v>378</v>
      </c>
      <c r="D282" s="1394">
        <v>63</v>
      </c>
      <c r="E282" s="1393" t="s">
        <v>378</v>
      </c>
      <c r="F282" s="1394">
        <v>53</v>
      </c>
    </row>
    <row r="283" spans="1:8" ht="12.95" customHeight="1">
      <c r="A283" s="1393" t="s">
        <v>379</v>
      </c>
      <c r="B283" s="1394">
        <v>1</v>
      </c>
      <c r="C283" s="1393" t="s">
        <v>379</v>
      </c>
      <c r="D283" s="1394">
        <v>1</v>
      </c>
      <c r="E283" s="1393" t="s">
        <v>379</v>
      </c>
      <c r="F283" s="1394">
        <v>4</v>
      </c>
    </row>
    <row r="284" spans="1:8" ht="2.1" customHeight="1">
      <c r="A284" s="1390"/>
      <c r="B284" s="989"/>
      <c r="C284" s="1390"/>
      <c r="D284" s="989"/>
      <c r="E284" s="1390"/>
      <c r="F284" s="989"/>
      <c r="G284" s="1390"/>
      <c r="H284" s="989"/>
    </row>
    <row r="285" spans="1:8" ht="15.75">
      <c r="A285" s="1386" t="s">
        <v>675</v>
      </c>
      <c r="C285" s="1387">
        <v>590</v>
      </c>
    </row>
    <row r="286" spans="1:8" ht="2.1" customHeight="1">
      <c r="A286" s="1390"/>
      <c r="B286" s="989"/>
      <c r="C286" s="1390"/>
      <c r="D286" s="989"/>
      <c r="E286" s="1390"/>
      <c r="F286" s="989"/>
      <c r="G286" s="1390"/>
      <c r="H286" s="989"/>
    </row>
    <row r="287" spans="1:8" ht="12.95" customHeight="1">
      <c r="A287" s="1391" t="s">
        <v>676</v>
      </c>
      <c r="B287" s="1392">
        <v>17</v>
      </c>
      <c r="C287" s="1391" t="s">
        <v>677</v>
      </c>
      <c r="D287" s="1392">
        <v>45</v>
      </c>
      <c r="E287" s="1391" t="s">
        <v>678</v>
      </c>
      <c r="F287" s="1392">
        <v>7</v>
      </c>
      <c r="G287" s="1391" t="s">
        <v>679</v>
      </c>
      <c r="H287" s="1392">
        <v>166</v>
      </c>
    </row>
    <row r="288" spans="1:8" ht="12.95" customHeight="1">
      <c r="A288" s="1393" t="s">
        <v>378</v>
      </c>
      <c r="B288" s="1394">
        <v>17</v>
      </c>
      <c r="C288" s="1393" t="s">
        <v>378</v>
      </c>
      <c r="D288" s="1394">
        <v>43</v>
      </c>
      <c r="E288" s="1393" t="s">
        <v>378</v>
      </c>
      <c r="F288" s="1394">
        <v>7</v>
      </c>
      <c r="G288" s="1393" t="s">
        <v>378</v>
      </c>
      <c r="H288" s="1394">
        <v>147</v>
      </c>
    </row>
    <row r="289" spans="1:8" ht="12.95" customHeight="1">
      <c r="C289" s="1393" t="s">
        <v>379</v>
      </c>
      <c r="D289" s="1394">
        <v>2</v>
      </c>
      <c r="G289" s="1393" t="s">
        <v>379</v>
      </c>
      <c r="H289" s="1394">
        <v>19</v>
      </c>
    </row>
    <row r="290" spans="1:8" ht="12.95" customHeight="1">
      <c r="A290" s="1391" t="s">
        <v>680</v>
      </c>
      <c r="B290" s="1392">
        <v>25</v>
      </c>
      <c r="C290" s="1391" t="s">
        <v>681</v>
      </c>
      <c r="D290" s="1392">
        <v>96</v>
      </c>
      <c r="E290" s="1391" t="s">
        <v>682</v>
      </c>
      <c r="F290" s="1392">
        <v>47</v>
      </c>
      <c r="G290" s="1391" t="s">
        <v>683</v>
      </c>
      <c r="H290" s="1392">
        <v>187</v>
      </c>
    </row>
    <row r="291" spans="1:8" ht="12.95" customHeight="1">
      <c r="A291" s="1393" t="s">
        <v>378</v>
      </c>
      <c r="B291" s="1394">
        <v>21</v>
      </c>
      <c r="C291" s="1393" t="s">
        <v>378</v>
      </c>
      <c r="D291" s="1394">
        <v>81</v>
      </c>
      <c r="E291" s="1393" t="s">
        <v>378</v>
      </c>
      <c r="F291" s="1394">
        <v>47</v>
      </c>
      <c r="G291" s="1393" t="s">
        <v>378</v>
      </c>
      <c r="H291" s="1394">
        <v>167</v>
      </c>
    </row>
    <row r="292" spans="1:8" ht="12.95" customHeight="1">
      <c r="A292" s="1393" t="s">
        <v>379</v>
      </c>
      <c r="B292" s="1394">
        <v>4</v>
      </c>
      <c r="C292" s="1393" t="s">
        <v>379</v>
      </c>
      <c r="D292" s="1394">
        <v>15</v>
      </c>
      <c r="G292" s="1393" t="s">
        <v>379</v>
      </c>
      <c r="H292" s="1394">
        <v>20</v>
      </c>
    </row>
    <row r="293" spans="1:8" ht="2.1" customHeight="1">
      <c r="A293" s="1390"/>
      <c r="B293" s="989"/>
      <c r="C293" s="1390"/>
      <c r="D293" s="989"/>
      <c r="E293" s="1390"/>
      <c r="F293" s="989"/>
      <c r="G293" s="1390"/>
      <c r="H293" s="989"/>
    </row>
    <row r="294" spans="1:8" ht="15.75">
      <c r="A294" s="1386" t="s">
        <v>684</v>
      </c>
      <c r="C294" s="1387">
        <v>6431</v>
      </c>
    </row>
    <row r="295" spans="1:8" ht="2.1" customHeight="1">
      <c r="A295" s="1390"/>
      <c r="B295" s="989"/>
      <c r="C295" s="1390"/>
      <c r="D295" s="989"/>
      <c r="E295" s="1390"/>
      <c r="F295" s="989"/>
      <c r="G295" s="1390"/>
      <c r="H295" s="989"/>
    </row>
    <row r="296" spans="1:8" ht="12.95" customHeight="1">
      <c r="A296" s="1391" t="s">
        <v>685</v>
      </c>
      <c r="B296" s="1392">
        <v>150</v>
      </c>
      <c r="C296" s="1391" t="s">
        <v>686</v>
      </c>
      <c r="D296" s="1392">
        <v>226</v>
      </c>
      <c r="E296" s="1391" t="s">
        <v>687</v>
      </c>
      <c r="F296" s="1392">
        <v>219</v>
      </c>
      <c r="G296" s="1391" t="s">
        <v>688</v>
      </c>
      <c r="H296" s="1392">
        <v>141</v>
      </c>
    </row>
    <row r="297" spans="1:8" ht="12.95" customHeight="1">
      <c r="A297" s="1393" t="s">
        <v>378</v>
      </c>
      <c r="B297" s="1394">
        <v>133</v>
      </c>
      <c r="C297" s="1393" t="s">
        <v>378</v>
      </c>
      <c r="D297" s="1394">
        <v>218</v>
      </c>
      <c r="E297" s="1393" t="s">
        <v>378</v>
      </c>
      <c r="F297" s="1394">
        <v>215</v>
      </c>
      <c r="G297" s="1393" t="s">
        <v>378</v>
      </c>
      <c r="H297" s="1394">
        <v>131</v>
      </c>
    </row>
    <row r="298" spans="1:8" ht="12.95" customHeight="1">
      <c r="A298" s="1393" t="s">
        <v>379</v>
      </c>
      <c r="B298" s="1394">
        <v>17</v>
      </c>
      <c r="C298" s="1393" t="s">
        <v>379</v>
      </c>
      <c r="D298" s="1394">
        <v>8</v>
      </c>
      <c r="E298" s="1393" t="s">
        <v>379</v>
      </c>
      <c r="F298" s="1394">
        <v>4</v>
      </c>
      <c r="G298" s="1393" t="s">
        <v>379</v>
      </c>
      <c r="H298" s="1394">
        <v>10</v>
      </c>
    </row>
    <row r="299" spans="1:8" ht="12.95" customHeight="1">
      <c r="A299" s="1391" t="s">
        <v>689</v>
      </c>
      <c r="B299" s="1392">
        <v>6</v>
      </c>
      <c r="C299" s="1391" t="s">
        <v>690</v>
      </c>
      <c r="D299" s="1392">
        <v>23</v>
      </c>
      <c r="E299" s="1391" t="s">
        <v>691</v>
      </c>
      <c r="F299" s="1392">
        <v>138</v>
      </c>
      <c r="G299" s="1391" t="s">
        <v>692</v>
      </c>
      <c r="H299" s="1392">
        <v>59</v>
      </c>
    </row>
    <row r="300" spans="1:8" ht="12.95" customHeight="1">
      <c r="A300" s="1393" t="s">
        <v>378</v>
      </c>
      <c r="B300" s="1394">
        <v>6</v>
      </c>
      <c r="C300" s="1393" t="s">
        <v>378</v>
      </c>
      <c r="D300" s="1394">
        <v>23</v>
      </c>
      <c r="E300" s="1393" t="s">
        <v>378</v>
      </c>
      <c r="F300" s="1394">
        <v>129</v>
      </c>
      <c r="G300" s="1393" t="s">
        <v>378</v>
      </c>
      <c r="H300" s="1394">
        <v>54</v>
      </c>
    </row>
    <row r="301" spans="1:8" ht="12.95" customHeight="1">
      <c r="E301" s="1393" t="s">
        <v>379</v>
      </c>
      <c r="F301" s="1394">
        <v>9</v>
      </c>
      <c r="G301" s="1393" t="s">
        <v>379</v>
      </c>
      <c r="H301" s="1394">
        <v>5</v>
      </c>
    </row>
    <row r="302" spans="1:8" ht="12.95" customHeight="1">
      <c r="A302" s="1391" t="s">
        <v>693</v>
      </c>
      <c r="B302" s="1392">
        <v>52</v>
      </c>
      <c r="C302" s="1391" t="s">
        <v>694</v>
      </c>
      <c r="D302" s="1392">
        <v>233</v>
      </c>
      <c r="E302" s="1391" t="s">
        <v>695</v>
      </c>
      <c r="F302" s="1392">
        <v>79</v>
      </c>
      <c r="G302" s="1391" t="s">
        <v>696</v>
      </c>
      <c r="H302" s="1392">
        <v>108</v>
      </c>
    </row>
    <row r="303" spans="1:8" ht="12.95" customHeight="1">
      <c r="A303" s="1393" t="s">
        <v>378</v>
      </c>
      <c r="B303" s="1394">
        <v>52</v>
      </c>
      <c r="C303" s="1393" t="s">
        <v>378</v>
      </c>
      <c r="D303" s="1394">
        <v>209</v>
      </c>
      <c r="E303" s="1393" t="s">
        <v>378</v>
      </c>
      <c r="F303" s="1394">
        <v>78</v>
      </c>
      <c r="G303" s="1393" t="s">
        <v>378</v>
      </c>
      <c r="H303" s="1394">
        <v>91</v>
      </c>
    </row>
    <row r="304" spans="1:8" ht="12.95" customHeight="1">
      <c r="C304" s="1393" t="s">
        <v>379</v>
      </c>
      <c r="D304" s="1394">
        <v>24</v>
      </c>
      <c r="E304" s="1393" t="s">
        <v>379</v>
      </c>
      <c r="F304" s="1394">
        <v>1</v>
      </c>
      <c r="G304" s="1393" t="s">
        <v>379</v>
      </c>
      <c r="H304" s="1394">
        <v>17</v>
      </c>
    </row>
    <row r="305" spans="1:8" ht="12.95" customHeight="1">
      <c r="A305" s="1391" t="s">
        <v>697</v>
      </c>
      <c r="B305" s="1392">
        <v>120</v>
      </c>
      <c r="C305" s="1391" t="s">
        <v>698</v>
      </c>
      <c r="D305" s="1392">
        <v>472</v>
      </c>
      <c r="E305" s="1391" t="s">
        <v>699</v>
      </c>
      <c r="F305" s="1392">
        <v>55</v>
      </c>
      <c r="G305" s="1391" t="s">
        <v>700</v>
      </c>
      <c r="H305" s="1392">
        <v>34</v>
      </c>
    </row>
    <row r="306" spans="1:8" ht="12.95" customHeight="1">
      <c r="A306" s="1393" t="s">
        <v>378</v>
      </c>
      <c r="B306" s="1394">
        <v>100</v>
      </c>
      <c r="C306" s="1393" t="s">
        <v>378</v>
      </c>
      <c r="D306" s="1394">
        <v>441</v>
      </c>
      <c r="E306" s="1393" t="s">
        <v>378</v>
      </c>
      <c r="F306" s="1394">
        <v>52</v>
      </c>
      <c r="G306" s="1393" t="s">
        <v>378</v>
      </c>
      <c r="H306" s="1394">
        <v>31</v>
      </c>
    </row>
    <row r="307" spans="1:8" ht="12.95" customHeight="1">
      <c r="A307" s="1393" t="s">
        <v>379</v>
      </c>
      <c r="B307" s="1394">
        <v>20</v>
      </c>
      <c r="C307" s="1393" t="s">
        <v>379</v>
      </c>
      <c r="D307" s="1394">
        <v>31</v>
      </c>
      <c r="E307" s="1393" t="s">
        <v>379</v>
      </c>
      <c r="F307" s="1394">
        <v>3</v>
      </c>
      <c r="G307" s="1393" t="s">
        <v>379</v>
      </c>
      <c r="H307" s="1394">
        <v>3</v>
      </c>
    </row>
    <row r="308" spans="1:8" ht="12.95" customHeight="1">
      <c r="A308" s="1391" t="s">
        <v>701</v>
      </c>
      <c r="B308" s="1392">
        <v>701</v>
      </c>
      <c r="C308" s="1391" t="s">
        <v>702</v>
      </c>
      <c r="D308" s="1392">
        <v>34</v>
      </c>
      <c r="E308" s="1391" t="s">
        <v>703</v>
      </c>
      <c r="F308" s="1392">
        <v>85</v>
      </c>
      <c r="G308" s="1391" t="s">
        <v>704</v>
      </c>
      <c r="H308" s="1392">
        <v>41</v>
      </c>
    </row>
    <row r="309" spans="1:8" ht="12.95" customHeight="1">
      <c r="A309" s="1393" t="s">
        <v>378</v>
      </c>
      <c r="B309" s="1394">
        <v>604</v>
      </c>
      <c r="C309" s="1393" t="s">
        <v>378</v>
      </c>
      <c r="D309" s="1394">
        <v>27</v>
      </c>
      <c r="E309" s="1393" t="s">
        <v>378</v>
      </c>
      <c r="F309" s="1394">
        <v>80</v>
      </c>
      <c r="G309" s="1393" t="s">
        <v>378</v>
      </c>
      <c r="H309" s="1394">
        <v>41</v>
      </c>
    </row>
    <row r="310" spans="1:8" ht="12.95" customHeight="1">
      <c r="A310" s="1393" t="s">
        <v>379</v>
      </c>
      <c r="B310" s="1394">
        <v>97</v>
      </c>
      <c r="C310" s="1393" t="s">
        <v>379</v>
      </c>
      <c r="D310" s="1394">
        <v>7</v>
      </c>
      <c r="E310" s="1393" t="s">
        <v>379</v>
      </c>
      <c r="F310" s="1394">
        <v>5</v>
      </c>
    </row>
    <row r="311" spans="1:8" ht="12.95" customHeight="1">
      <c r="A311" s="1391" t="s">
        <v>705</v>
      </c>
      <c r="B311" s="1392">
        <v>110</v>
      </c>
      <c r="C311" s="1391" t="s">
        <v>706</v>
      </c>
      <c r="D311" s="1392">
        <v>303</v>
      </c>
      <c r="E311" s="1391" t="s">
        <v>707</v>
      </c>
      <c r="F311" s="1392">
        <v>423</v>
      </c>
      <c r="G311" s="1391" t="s">
        <v>708</v>
      </c>
      <c r="H311" s="1392">
        <v>482</v>
      </c>
    </row>
    <row r="312" spans="1:8" ht="12.95" customHeight="1">
      <c r="A312" s="1393" t="s">
        <v>378</v>
      </c>
      <c r="B312" s="1394">
        <v>105</v>
      </c>
      <c r="C312" s="1393" t="s">
        <v>378</v>
      </c>
      <c r="D312" s="1394">
        <v>282</v>
      </c>
      <c r="E312" s="1393" t="s">
        <v>378</v>
      </c>
      <c r="F312" s="1394">
        <v>381</v>
      </c>
      <c r="G312" s="1393" t="s">
        <v>378</v>
      </c>
      <c r="H312" s="1394">
        <v>441</v>
      </c>
    </row>
    <row r="313" spans="1:8" ht="12.95" customHeight="1">
      <c r="A313" s="1393" t="s">
        <v>379</v>
      </c>
      <c r="B313" s="1394">
        <v>5</v>
      </c>
      <c r="C313" s="1393" t="s">
        <v>379</v>
      </c>
      <c r="D313" s="1394">
        <v>21</v>
      </c>
      <c r="E313" s="1393" t="s">
        <v>379</v>
      </c>
      <c r="F313" s="1394">
        <v>42</v>
      </c>
      <c r="G313" s="1393" t="s">
        <v>379</v>
      </c>
      <c r="H313" s="1394">
        <v>41</v>
      </c>
    </row>
    <row r="314" spans="1:8" ht="12.95" customHeight="1">
      <c r="A314" s="1391" t="s">
        <v>709</v>
      </c>
      <c r="B314" s="1392">
        <v>127</v>
      </c>
      <c r="C314" s="1391" t="s">
        <v>710</v>
      </c>
      <c r="D314" s="1392">
        <v>177</v>
      </c>
      <c r="E314" s="1391" t="s">
        <v>711</v>
      </c>
      <c r="F314" s="1392">
        <v>168</v>
      </c>
      <c r="G314" s="1391" t="s">
        <v>712</v>
      </c>
      <c r="H314" s="1392">
        <v>5</v>
      </c>
    </row>
    <row r="315" spans="1:8" ht="12.95" customHeight="1">
      <c r="A315" s="1393" t="s">
        <v>378</v>
      </c>
      <c r="B315" s="1394">
        <v>124</v>
      </c>
      <c r="C315" s="1393" t="s">
        <v>378</v>
      </c>
      <c r="D315" s="1394">
        <v>174</v>
      </c>
      <c r="E315" s="1393" t="s">
        <v>378</v>
      </c>
      <c r="F315" s="1394">
        <v>157</v>
      </c>
      <c r="G315" s="1393" t="s">
        <v>378</v>
      </c>
      <c r="H315" s="1394">
        <v>3</v>
      </c>
    </row>
    <row r="316" spans="1:8" ht="12.95" customHeight="1">
      <c r="A316" s="1393" t="s">
        <v>379</v>
      </c>
      <c r="B316" s="1394">
        <v>3</v>
      </c>
      <c r="C316" s="1393" t="s">
        <v>379</v>
      </c>
      <c r="D316" s="1394">
        <v>3</v>
      </c>
      <c r="E316" s="1393" t="s">
        <v>379</v>
      </c>
      <c r="F316" s="1394">
        <v>11</v>
      </c>
      <c r="G316" s="1393" t="s">
        <v>379</v>
      </c>
      <c r="H316" s="1394">
        <v>2</v>
      </c>
    </row>
    <row r="317" spans="1:8" ht="12.95" customHeight="1">
      <c r="A317" s="1391" t="s">
        <v>713</v>
      </c>
      <c r="B317" s="1392">
        <v>144</v>
      </c>
      <c r="C317" s="1391" t="s">
        <v>714</v>
      </c>
      <c r="D317" s="1392">
        <v>500</v>
      </c>
      <c r="E317" s="1391" t="s">
        <v>715</v>
      </c>
      <c r="F317" s="1392">
        <v>101</v>
      </c>
      <c r="G317" s="1391" t="s">
        <v>716</v>
      </c>
      <c r="H317" s="1392">
        <v>184</v>
      </c>
    </row>
    <row r="318" spans="1:8" ht="12.95" customHeight="1">
      <c r="A318" s="1393" t="s">
        <v>378</v>
      </c>
      <c r="B318" s="1394">
        <v>130</v>
      </c>
      <c r="C318" s="1393" t="s">
        <v>378</v>
      </c>
      <c r="D318" s="1394">
        <v>488</v>
      </c>
      <c r="E318" s="1393" t="s">
        <v>378</v>
      </c>
      <c r="F318" s="1394">
        <v>100</v>
      </c>
      <c r="G318" s="1393" t="s">
        <v>378</v>
      </c>
      <c r="H318" s="1394">
        <v>163</v>
      </c>
    </row>
    <row r="319" spans="1:8" ht="12.95" customHeight="1">
      <c r="A319" s="1393" t="s">
        <v>379</v>
      </c>
      <c r="B319" s="1394">
        <v>14</v>
      </c>
      <c r="C319" s="1393" t="s">
        <v>379</v>
      </c>
      <c r="D319" s="1394">
        <v>12</v>
      </c>
      <c r="E319" s="1393" t="s">
        <v>379</v>
      </c>
      <c r="F319" s="1394">
        <v>1</v>
      </c>
      <c r="G319" s="1393" t="s">
        <v>379</v>
      </c>
      <c r="H319" s="1394">
        <v>21</v>
      </c>
    </row>
    <row r="320" spans="1:8" ht="12.95" customHeight="1">
      <c r="A320" s="1407" t="s">
        <v>717</v>
      </c>
      <c r="B320" s="1394"/>
      <c r="C320" s="1393"/>
      <c r="D320" s="1394"/>
      <c r="E320" s="1393"/>
      <c r="F320" s="1394"/>
      <c r="G320" s="1393"/>
      <c r="H320" s="1394"/>
    </row>
    <row r="321" spans="1:8" ht="12.95" customHeight="1">
      <c r="A321" s="1391" t="s">
        <v>684</v>
      </c>
      <c r="B321" s="1392">
        <v>146</v>
      </c>
      <c r="C321" s="1391" t="s">
        <v>718</v>
      </c>
      <c r="D321" s="1392">
        <v>138</v>
      </c>
      <c r="E321" s="1391" t="s">
        <v>719</v>
      </c>
      <c r="F321" s="1392">
        <v>186</v>
      </c>
    </row>
    <row r="322" spans="1:8" ht="12.95" customHeight="1">
      <c r="A322" s="1393" t="s">
        <v>378</v>
      </c>
      <c r="B322" s="1394">
        <v>139</v>
      </c>
      <c r="C322" s="1393" t="s">
        <v>378</v>
      </c>
      <c r="D322" s="1394">
        <v>130</v>
      </c>
      <c r="E322" s="1393" t="s">
        <v>378</v>
      </c>
      <c r="F322" s="1394">
        <v>173</v>
      </c>
    </row>
    <row r="323" spans="1:8" ht="12.95" customHeight="1">
      <c r="A323" s="1393" t="s">
        <v>379</v>
      </c>
      <c r="B323" s="1394">
        <v>7</v>
      </c>
      <c r="C323" s="1393" t="s">
        <v>379</v>
      </c>
      <c r="D323" s="1394">
        <v>8</v>
      </c>
      <c r="E323" s="1393" t="s">
        <v>379</v>
      </c>
      <c r="F323" s="1394">
        <v>13</v>
      </c>
    </row>
    <row r="324" spans="1:8" ht="12.95" customHeight="1">
      <c r="A324" s="1391" t="s">
        <v>720</v>
      </c>
      <c r="B324" s="1403">
        <v>194</v>
      </c>
      <c r="C324" s="1408" t="s">
        <v>721</v>
      </c>
      <c r="D324" s="1403">
        <v>67</v>
      </c>
    </row>
    <row r="325" spans="1:8">
      <c r="C325" s="1409" t="s">
        <v>378</v>
      </c>
      <c r="D325" s="1404">
        <v>67</v>
      </c>
    </row>
    <row r="326" spans="1:8" ht="2.1" customHeight="1">
      <c r="A326" s="1410"/>
      <c r="B326" s="1095"/>
      <c r="C326" s="1410"/>
      <c r="D326" s="1095"/>
      <c r="E326" s="1410"/>
      <c r="F326" s="1095"/>
      <c r="G326" s="1410"/>
      <c r="H326" s="1095"/>
    </row>
    <row r="327" spans="1:8" ht="15.75">
      <c r="A327" s="1386" t="s">
        <v>722</v>
      </c>
      <c r="C327" s="1387">
        <v>3553</v>
      </c>
    </row>
    <row r="328" spans="1:8" ht="2.1" customHeight="1">
      <c r="A328" s="1390"/>
      <c r="B328" s="989"/>
      <c r="C328" s="1390"/>
      <c r="D328" s="989"/>
      <c r="E328" s="1390"/>
      <c r="F328" s="989"/>
      <c r="G328" s="1390"/>
      <c r="H328" s="989"/>
    </row>
    <row r="329" spans="1:8">
      <c r="A329" s="1391" t="s">
        <v>723</v>
      </c>
      <c r="B329" s="1392">
        <v>79</v>
      </c>
      <c r="C329" s="1391" t="s">
        <v>724</v>
      </c>
      <c r="D329" s="1392">
        <v>119</v>
      </c>
      <c r="E329" s="1391" t="s">
        <v>725</v>
      </c>
      <c r="F329" s="1392">
        <v>335</v>
      </c>
      <c r="G329" s="1391" t="s">
        <v>726</v>
      </c>
      <c r="H329" s="1392">
        <v>81</v>
      </c>
    </row>
    <row r="330" spans="1:8">
      <c r="A330" s="1393" t="s">
        <v>378</v>
      </c>
      <c r="B330" s="1394">
        <v>70</v>
      </c>
      <c r="C330" s="1393" t="s">
        <v>378</v>
      </c>
      <c r="D330" s="1394">
        <v>106</v>
      </c>
      <c r="E330" s="1393" t="s">
        <v>378</v>
      </c>
      <c r="F330" s="1394">
        <v>307</v>
      </c>
      <c r="G330" s="1393" t="s">
        <v>378</v>
      </c>
      <c r="H330" s="1394">
        <v>72</v>
      </c>
    </row>
    <row r="331" spans="1:8">
      <c r="A331" s="1393" t="s">
        <v>379</v>
      </c>
      <c r="B331" s="1394">
        <v>9</v>
      </c>
      <c r="C331" s="1393" t="s">
        <v>379</v>
      </c>
      <c r="D331" s="1394">
        <v>13</v>
      </c>
      <c r="E331" s="1393" t="s">
        <v>379</v>
      </c>
      <c r="F331" s="1394">
        <v>28</v>
      </c>
      <c r="G331" s="1393" t="s">
        <v>379</v>
      </c>
      <c r="H331" s="1394">
        <v>9</v>
      </c>
    </row>
    <row r="332" spans="1:8">
      <c r="A332" s="1391" t="s">
        <v>727</v>
      </c>
      <c r="B332" s="1392">
        <v>91</v>
      </c>
      <c r="C332" s="1391" t="s">
        <v>728</v>
      </c>
      <c r="D332" s="1392">
        <v>226</v>
      </c>
      <c r="E332" s="1391" t="s">
        <v>729</v>
      </c>
      <c r="F332" s="1392">
        <v>156</v>
      </c>
      <c r="G332" s="1391" t="s">
        <v>730</v>
      </c>
      <c r="H332" s="1392">
        <v>378</v>
      </c>
    </row>
    <row r="333" spans="1:8">
      <c r="A333" s="1393" t="s">
        <v>378</v>
      </c>
      <c r="B333" s="1394">
        <v>80</v>
      </c>
      <c r="C333" s="1393" t="s">
        <v>378</v>
      </c>
      <c r="D333" s="1394">
        <v>194</v>
      </c>
      <c r="E333" s="1393" t="s">
        <v>378</v>
      </c>
      <c r="F333" s="1394">
        <v>133</v>
      </c>
      <c r="G333" s="1393" t="s">
        <v>378</v>
      </c>
      <c r="H333" s="1394">
        <v>332</v>
      </c>
    </row>
    <row r="334" spans="1:8">
      <c r="A334" s="1393" t="s">
        <v>379</v>
      </c>
      <c r="B334" s="1394">
        <v>11</v>
      </c>
      <c r="C334" s="1393" t="s">
        <v>379</v>
      </c>
      <c r="D334" s="1394">
        <v>32</v>
      </c>
      <c r="E334" s="1393" t="s">
        <v>379</v>
      </c>
      <c r="F334" s="1394">
        <v>23</v>
      </c>
      <c r="G334" s="1393" t="s">
        <v>379</v>
      </c>
      <c r="H334" s="1394">
        <v>46</v>
      </c>
    </row>
    <row r="335" spans="1:8">
      <c r="A335" s="1391" t="s">
        <v>731</v>
      </c>
      <c r="B335" s="1392">
        <v>60</v>
      </c>
      <c r="C335" s="1391" t="s">
        <v>732</v>
      </c>
      <c r="D335" s="1392">
        <v>239</v>
      </c>
      <c r="E335" s="1391" t="s">
        <v>733</v>
      </c>
      <c r="F335" s="1392">
        <v>156</v>
      </c>
      <c r="G335" s="1391" t="s">
        <v>734</v>
      </c>
      <c r="H335" s="1392">
        <v>129</v>
      </c>
    </row>
    <row r="336" spans="1:8">
      <c r="A336" s="1393" t="s">
        <v>378</v>
      </c>
      <c r="B336" s="1394">
        <v>60</v>
      </c>
      <c r="C336" s="1393" t="s">
        <v>378</v>
      </c>
      <c r="D336" s="1394">
        <v>223</v>
      </c>
      <c r="E336" s="1393" t="s">
        <v>378</v>
      </c>
      <c r="F336" s="1394">
        <v>149</v>
      </c>
      <c r="G336" s="1393" t="s">
        <v>378</v>
      </c>
      <c r="H336" s="1394">
        <v>121</v>
      </c>
    </row>
    <row r="337" spans="1:8">
      <c r="C337" s="1393" t="s">
        <v>379</v>
      </c>
      <c r="D337" s="1394">
        <v>16</v>
      </c>
      <c r="E337" s="1393" t="s">
        <v>379</v>
      </c>
      <c r="F337" s="1394">
        <v>7</v>
      </c>
      <c r="G337" s="1393" t="s">
        <v>379</v>
      </c>
      <c r="H337" s="1394">
        <v>8</v>
      </c>
    </row>
    <row r="338" spans="1:8">
      <c r="A338" s="1391" t="s">
        <v>735</v>
      </c>
      <c r="B338" s="1392">
        <v>33</v>
      </c>
      <c r="C338" s="1391" t="s">
        <v>736</v>
      </c>
      <c r="D338" s="1392">
        <v>271</v>
      </c>
      <c r="E338" s="1391" t="s">
        <v>737</v>
      </c>
      <c r="F338" s="1392">
        <v>288</v>
      </c>
      <c r="G338" s="1391" t="s">
        <v>738</v>
      </c>
      <c r="H338" s="1392">
        <v>122</v>
      </c>
    </row>
    <row r="339" spans="1:8">
      <c r="A339" s="1393" t="s">
        <v>378</v>
      </c>
      <c r="B339" s="1394">
        <v>33</v>
      </c>
      <c r="C339" s="1393" t="s">
        <v>378</v>
      </c>
      <c r="D339" s="1394">
        <v>255</v>
      </c>
      <c r="E339" s="1393" t="s">
        <v>378</v>
      </c>
      <c r="F339" s="1394">
        <v>248</v>
      </c>
      <c r="G339" s="1393" t="s">
        <v>378</v>
      </c>
      <c r="H339" s="1394">
        <v>119</v>
      </c>
    </row>
    <row r="340" spans="1:8">
      <c r="C340" s="1393" t="s">
        <v>379</v>
      </c>
      <c r="D340" s="1394">
        <v>16</v>
      </c>
      <c r="E340" s="1393" t="s">
        <v>379</v>
      </c>
      <c r="F340" s="1394">
        <v>40</v>
      </c>
      <c r="G340" s="1393" t="s">
        <v>379</v>
      </c>
      <c r="H340" s="1394">
        <v>3</v>
      </c>
    </row>
    <row r="341" spans="1:8">
      <c r="A341" s="1391" t="s">
        <v>739</v>
      </c>
      <c r="B341" s="1392">
        <v>155</v>
      </c>
      <c r="C341" s="1391" t="s">
        <v>740</v>
      </c>
      <c r="D341" s="1392">
        <v>83</v>
      </c>
      <c r="E341" s="1391" t="s">
        <v>741</v>
      </c>
      <c r="F341" s="1392">
        <v>175</v>
      </c>
      <c r="G341" s="1391" t="s">
        <v>742</v>
      </c>
      <c r="H341" s="1392">
        <v>143</v>
      </c>
    </row>
    <row r="342" spans="1:8">
      <c r="A342" s="1393" t="s">
        <v>378</v>
      </c>
      <c r="B342" s="1394">
        <v>118</v>
      </c>
      <c r="C342" s="1393" t="s">
        <v>378</v>
      </c>
      <c r="D342" s="1394">
        <v>81</v>
      </c>
      <c r="E342" s="1393" t="s">
        <v>378</v>
      </c>
      <c r="F342" s="1394">
        <v>150</v>
      </c>
      <c r="G342" s="1393" t="s">
        <v>378</v>
      </c>
      <c r="H342" s="1394">
        <v>135</v>
      </c>
    </row>
    <row r="343" spans="1:8">
      <c r="A343" s="1393" t="s">
        <v>379</v>
      </c>
      <c r="B343" s="1394">
        <v>37</v>
      </c>
      <c r="C343" s="1393" t="s">
        <v>379</v>
      </c>
      <c r="D343" s="1394">
        <v>2</v>
      </c>
      <c r="E343" s="1393" t="s">
        <v>379</v>
      </c>
      <c r="F343" s="1394">
        <v>25</v>
      </c>
      <c r="G343" s="1393" t="s">
        <v>379</v>
      </c>
      <c r="H343" s="1394">
        <v>8</v>
      </c>
    </row>
    <row r="344" spans="1:8">
      <c r="A344" s="1391" t="s">
        <v>743</v>
      </c>
      <c r="B344" s="1392">
        <v>28</v>
      </c>
      <c r="C344" s="1391" t="s">
        <v>744</v>
      </c>
      <c r="D344" s="1392">
        <v>70</v>
      </c>
      <c r="E344" s="1391" t="s">
        <v>745</v>
      </c>
      <c r="F344" s="1392">
        <v>136</v>
      </c>
    </row>
    <row r="345" spans="1:8">
      <c r="A345" s="1393" t="s">
        <v>378</v>
      </c>
      <c r="B345" s="1394">
        <v>27</v>
      </c>
      <c r="C345" s="1393" t="s">
        <v>378</v>
      </c>
      <c r="D345" s="1394">
        <v>65</v>
      </c>
      <c r="E345" s="1393" t="s">
        <v>378</v>
      </c>
      <c r="F345" s="1394">
        <v>126</v>
      </c>
    </row>
    <row r="346" spans="1:8">
      <c r="A346" s="1393" t="s">
        <v>379</v>
      </c>
      <c r="B346" s="1394">
        <v>1</v>
      </c>
      <c r="C346" s="1393" t="s">
        <v>379</v>
      </c>
      <c r="D346" s="1394">
        <v>5</v>
      </c>
      <c r="E346" s="1393" t="s">
        <v>379</v>
      </c>
      <c r="F346" s="1394">
        <v>10</v>
      </c>
    </row>
    <row r="347" spans="1:8" ht="2.1" customHeight="1">
      <c r="A347" s="1390"/>
      <c r="B347" s="989"/>
      <c r="C347" s="1390"/>
      <c r="D347" s="989"/>
      <c r="E347" s="1390"/>
      <c r="F347" s="989"/>
      <c r="G347" s="1390"/>
      <c r="H347" s="989"/>
    </row>
    <row r="348" spans="1:8" ht="15.75">
      <c r="A348" s="1386" t="s">
        <v>746</v>
      </c>
      <c r="C348" s="1387">
        <v>762</v>
      </c>
    </row>
    <row r="349" spans="1:8" ht="2.1" customHeight="1">
      <c r="A349" s="1390"/>
      <c r="B349" s="989"/>
      <c r="C349" s="1390"/>
      <c r="D349" s="989"/>
      <c r="E349" s="1390"/>
      <c r="F349" s="989"/>
      <c r="G349" s="1390"/>
      <c r="H349" s="989"/>
    </row>
    <row r="350" spans="1:8">
      <c r="A350" s="1391" t="s">
        <v>747</v>
      </c>
      <c r="B350" s="1392">
        <v>109</v>
      </c>
      <c r="C350" s="1391" t="s">
        <v>748</v>
      </c>
      <c r="D350" s="1392">
        <v>36</v>
      </c>
      <c r="E350" s="1391" t="s">
        <v>749</v>
      </c>
      <c r="F350" s="1392">
        <v>92</v>
      </c>
      <c r="G350" s="1411" t="s">
        <v>750</v>
      </c>
      <c r="H350" s="1392">
        <v>13</v>
      </c>
    </row>
    <row r="351" spans="1:8">
      <c r="A351" s="1393" t="s">
        <v>378</v>
      </c>
      <c r="B351" s="1394">
        <v>85</v>
      </c>
      <c r="C351" s="1393" t="s">
        <v>378</v>
      </c>
      <c r="D351" s="1394">
        <v>36</v>
      </c>
      <c r="E351" s="1393" t="s">
        <v>378</v>
      </c>
      <c r="F351" s="1394">
        <v>90</v>
      </c>
      <c r="G351" s="1412" t="s">
        <v>378</v>
      </c>
      <c r="H351" s="1394">
        <v>12</v>
      </c>
    </row>
    <row r="352" spans="1:8">
      <c r="A352" s="1393" t="s">
        <v>379</v>
      </c>
      <c r="B352" s="1394">
        <v>24</v>
      </c>
      <c r="E352" s="1393" t="s">
        <v>379</v>
      </c>
      <c r="F352" s="1394">
        <v>2</v>
      </c>
      <c r="G352" s="1412" t="s">
        <v>379</v>
      </c>
      <c r="H352" s="1394">
        <v>1</v>
      </c>
    </row>
    <row r="353" spans="1:8">
      <c r="A353" s="1391" t="s">
        <v>751</v>
      </c>
      <c r="B353" s="1392">
        <v>11</v>
      </c>
      <c r="C353" s="1391" t="s">
        <v>752</v>
      </c>
      <c r="D353" s="1392">
        <v>53</v>
      </c>
      <c r="E353" s="1391" t="s">
        <v>753</v>
      </c>
      <c r="F353" s="1392">
        <v>293</v>
      </c>
      <c r="G353" s="1411" t="s">
        <v>754</v>
      </c>
      <c r="H353" s="1392">
        <v>82</v>
      </c>
    </row>
    <row r="354" spans="1:8">
      <c r="A354" s="1393" t="s">
        <v>378</v>
      </c>
      <c r="B354" s="1394">
        <v>11</v>
      </c>
      <c r="C354" s="1393" t="s">
        <v>378</v>
      </c>
      <c r="D354" s="1394">
        <v>51</v>
      </c>
      <c r="E354" s="1393" t="s">
        <v>378</v>
      </c>
      <c r="F354" s="1394">
        <v>283</v>
      </c>
      <c r="G354" s="1412" t="s">
        <v>378</v>
      </c>
      <c r="H354" s="1394">
        <v>78</v>
      </c>
    </row>
    <row r="355" spans="1:8">
      <c r="C355" s="1393" t="s">
        <v>379</v>
      </c>
      <c r="D355" s="1394">
        <v>2</v>
      </c>
      <c r="E355" s="1393" t="s">
        <v>379</v>
      </c>
      <c r="F355" s="1394">
        <v>10</v>
      </c>
      <c r="G355" s="1412" t="s">
        <v>379</v>
      </c>
      <c r="H355" s="1394">
        <v>4</v>
      </c>
    </row>
    <row r="356" spans="1:8">
      <c r="A356" s="1391" t="s">
        <v>755</v>
      </c>
      <c r="B356" s="1392">
        <v>41</v>
      </c>
      <c r="C356" s="1391" t="s">
        <v>756</v>
      </c>
      <c r="D356" s="1392">
        <v>31</v>
      </c>
      <c r="E356" s="1391" t="s">
        <v>757</v>
      </c>
      <c r="F356" s="1392">
        <v>1</v>
      </c>
      <c r="G356" s="1413"/>
    </row>
    <row r="357" spans="1:8">
      <c r="A357" s="1393" t="s">
        <v>378</v>
      </c>
      <c r="B357" s="1394">
        <v>39</v>
      </c>
      <c r="C357" s="1393" t="s">
        <v>378</v>
      </c>
      <c r="D357" s="1394">
        <v>31</v>
      </c>
      <c r="E357" s="1393" t="s">
        <v>378</v>
      </c>
      <c r="F357" s="1394">
        <v>1</v>
      </c>
      <c r="G357" s="1413"/>
    </row>
    <row r="358" spans="1:8">
      <c r="A358" s="1393" t="s">
        <v>379</v>
      </c>
      <c r="B358" s="1394">
        <v>2</v>
      </c>
      <c r="G358" s="1413"/>
    </row>
    <row r="359" spans="1:8" ht="2.1" customHeight="1">
      <c r="A359" s="1390"/>
      <c r="B359" s="989"/>
      <c r="C359" s="1390"/>
      <c r="D359" s="989"/>
      <c r="E359" s="1390"/>
      <c r="F359" s="989"/>
      <c r="G359" s="1390"/>
      <c r="H359" s="989"/>
    </row>
    <row r="360" spans="1:8" ht="15.75">
      <c r="A360" s="1386" t="s">
        <v>758</v>
      </c>
      <c r="C360" s="1387">
        <v>981</v>
      </c>
    </row>
    <row r="361" spans="1:8" ht="2.1" customHeight="1">
      <c r="A361" s="1390"/>
      <c r="B361" s="989"/>
      <c r="C361" s="1390"/>
      <c r="D361" s="989"/>
      <c r="E361" s="1390"/>
      <c r="F361" s="989"/>
      <c r="G361" s="1390"/>
      <c r="H361" s="989"/>
    </row>
    <row r="362" spans="1:8">
      <c r="A362" s="1391" t="s">
        <v>759</v>
      </c>
      <c r="B362" s="1392">
        <v>162</v>
      </c>
      <c r="C362" s="1391" t="s">
        <v>760</v>
      </c>
      <c r="D362" s="1392">
        <v>89</v>
      </c>
      <c r="E362" s="1391" t="s">
        <v>761</v>
      </c>
      <c r="F362" s="1392">
        <v>198</v>
      </c>
      <c r="G362" s="1391" t="s">
        <v>762</v>
      </c>
      <c r="H362" s="1392">
        <v>95</v>
      </c>
    </row>
    <row r="363" spans="1:8">
      <c r="A363" s="1393" t="s">
        <v>378</v>
      </c>
      <c r="B363" s="1394">
        <v>142</v>
      </c>
      <c r="C363" s="1393" t="s">
        <v>378</v>
      </c>
      <c r="D363" s="1394">
        <v>72</v>
      </c>
      <c r="E363" s="1393" t="s">
        <v>378</v>
      </c>
      <c r="F363" s="1394">
        <v>167</v>
      </c>
      <c r="G363" s="1393" t="s">
        <v>378</v>
      </c>
      <c r="H363" s="1394">
        <v>82</v>
      </c>
    </row>
    <row r="364" spans="1:8">
      <c r="A364" s="1393" t="s">
        <v>379</v>
      </c>
      <c r="B364" s="1394">
        <v>20</v>
      </c>
      <c r="C364" s="1393" t="s">
        <v>379</v>
      </c>
      <c r="D364" s="1394">
        <v>17</v>
      </c>
      <c r="E364" s="1393" t="s">
        <v>379</v>
      </c>
      <c r="F364" s="1394">
        <v>31</v>
      </c>
      <c r="G364" s="1393" t="s">
        <v>379</v>
      </c>
      <c r="H364" s="1394">
        <v>13</v>
      </c>
    </row>
    <row r="365" spans="1:8">
      <c r="A365" s="1391" t="s">
        <v>763</v>
      </c>
      <c r="B365" s="1392">
        <v>293</v>
      </c>
      <c r="C365" s="1391" t="s">
        <v>764</v>
      </c>
      <c r="D365" s="1392">
        <v>30</v>
      </c>
      <c r="E365" s="1391" t="s">
        <v>758</v>
      </c>
      <c r="F365" s="1392">
        <v>114</v>
      </c>
    </row>
    <row r="366" spans="1:8">
      <c r="A366" s="1393" t="s">
        <v>378</v>
      </c>
      <c r="B366" s="1394">
        <v>257</v>
      </c>
      <c r="C366" s="1393" t="s">
        <v>378</v>
      </c>
      <c r="D366" s="1394">
        <v>26</v>
      </c>
      <c r="E366" s="1393" t="s">
        <v>378</v>
      </c>
      <c r="F366" s="1394">
        <v>104</v>
      </c>
    </row>
    <row r="367" spans="1:8">
      <c r="A367" s="1393" t="s">
        <v>379</v>
      </c>
      <c r="B367" s="1394">
        <v>36</v>
      </c>
      <c r="C367" s="1393" t="s">
        <v>379</v>
      </c>
      <c r="D367" s="1394">
        <v>4</v>
      </c>
      <c r="E367" s="1393" t="s">
        <v>379</v>
      </c>
      <c r="F367" s="1394">
        <v>10</v>
      </c>
    </row>
    <row r="368" spans="1:8" ht="2.1" customHeight="1">
      <c r="A368" s="1390"/>
      <c r="B368" s="989"/>
      <c r="C368" s="1390"/>
      <c r="D368" s="989"/>
      <c r="E368" s="1390"/>
      <c r="F368" s="989"/>
      <c r="G368" s="1390"/>
      <c r="H368" s="989"/>
    </row>
    <row r="377" spans="1:8" ht="15.75">
      <c r="A377" s="1386" t="s">
        <v>765</v>
      </c>
      <c r="B377" s="1414"/>
      <c r="C377" s="1387">
        <v>9721</v>
      </c>
    </row>
    <row r="378" spans="1:8" ht="2.1" customHeight="1">
      <c r="A378" s="1390"/>
      <c r="B378" s="989"/>
      <c r="C378" s="1390"/>
      <c r="D378" s="989"/>
      <c r="E378" s="1390"/>
      <c r="F378" s="989"/>
      <c r="G378" s="1390"/>
      <c r="H378" s="989"/>
    </row>
    <row r="379" spans="1:8">
      <c r="A379" s="1391" t="s">
        <v>766</v>
      </c>
      <c r="B379" s="1392">
        <v>82</v>
      </c>
      <c r="C379" s="1391" t="s">
        <v>767</v>
      </c>
      <c r="D379" s="1392">
        <v>222</v>
      </c>
      <c r="E379" s="1391" t="s">
        <v>768</v>
      </c>
      <c r="F379" s="1392">
        <v>51</v>
      </c>
      <c r="G379" s="1391" t="s">
        <v>769</v>
      </c>
      <c r="H379" s="1392">
        <v>329</v>
      </c>
    </row>
    <row r="380" spans="1:8">
      <c r="A380" s="1393" t="s">
        <v>378</v>
      </c>
      <c r="B380" s="1394">
        <v>79</v>
      </c>
      <c r="C380" s="1393" t="s">
        <v>378</v>
      </c>
      <c r="D380" s="1394">
        <v>180</v>
      </c>
      <c r="E380" s="1393" t="s">
        <v>378</v>
      </c>
      <c r="F380" s="1394">
        <v>49</v>
      </c>
      <c r="G380" s="1393" t="s">
        <v>378</v>
      </c>
      <c r="H380" s="1394">
        <v>263</v>
      </c>
    </row>
    <row r="381" spans="1:8">
      <c r="A381" s="1393" t="s">
        <v>379</v>
      </c>
      <c r="B381" s="1394">
        <v>3</v>
      </c>
      <c r="C381" s="1393" t="s">
        <v>379</v>
      </c>
      <c r="D381" s="1394">
        <v>42</v>
      </c>
      <c r="E381" s="1393" t="s">
        <v>379</v>
      </c>
      <c r="F381" s="1394">
        <v>2</v>
      </c>
      <c r="G381" s="1393" t="s">
        <v>379</v>
      </c>
      <c r="H381" s="1394">
        <v>66</v>
      </c>
    </row>
    <row r="382" spans="1:8">
      <c r="A382" s="1391" t="s">
        <v>770</v>
      </c>
      <c r="B382" s="1392">
        <v>532</v>
      </c>
      <c r="C382" s="1391" t="s">
        <v>771</v>
      </c>
      <c r="D382" s="1392">
        <v>141</v>
      </c>
      <c r="E382" s="1391" t="s">
        <v>772</v>
      </c>
      <c r="F382" s="1392">
        <v>100</v>
      </c>
      <c r="G382" s="1391" t="s">
        <v>773</v>
      </c>
      <c r="H382" s="1392">
        <v>33</v>
      </c>
    </row>
    <row r="383" spans="1:8">
      <c r="A383" s="1393" t="s">
        <v>378</v>
      </c>
      <c r="B383" s="1394">
        <v>478</v>
      </c>
      <c r="C383" s="1393" t="s">
        <v>378</v>
      </c>
      <c r="D383" s="1394">
        <v>132</v>
      </c>
      <c r="E383" s="1393" t="s">
        <v>378</v>
      </c>
      <c r="F383" s="1394">
        <v>78</v>
      </c>
      <c r="G383" s="1393" t="s">
        <v>378</v>
      </c>
      <c r="H383" s="1394">
        <v>30</v>
      </c>
    </row>
    <row r="384" spans="1:8">
      <c r="A384" s="1393" t="s">
        <v>379</v>
      </c>
      <c r="B384" s="1394">
        <v>54</v>
      </c>
      <c r="C384" s="1393" t="s">
        <v>379</v>
      </c>
      <c r="D384" s="1394">
        <v>9</v>
      </c>
      <c r="E384" s="1393" t="s">
        <v>379</v>
      </c>
      <c r="F384" s="1394">
        <v>22</v>
      </c>
      <c r="G384" s="1393" t="s">
        <v>379</v>
      </c>
      <c r="H384" s="1394">
        <v>3</v>
      </c>
    </row>
    <row r="385" spans="1:8">
      <c r="A385" s="1391" t="s">
        <v>774</v>
      </c>
      <c r="B385" s="1392">
        <v>492</v>
      </c>
      <c r="C385" s="1391" t="s">
        <v>775</v>
      </c>
      <c r="D385" s="1392">
        <v>86</v>
      </c>
      <c r="E385" s="1391" t="s">
        <v>776</v>
      </c>
      <c r="F385" s="1392">
        <v>385</v>
      </c>
      <c r="G385" s="1391" t="s">
        <v>777</v>
      </c>
      <c r="H385" s="1392">
        <v>218</v>
      </c>
    </row>
    <row r="386" spans="1:8">
      <c r="A386" s="1393" t="s">
        <v>378</v>
      </c>
      <c r="B386" s="1394">
        <v>408</v>
      </c>
      <c r="C386" s="1393" t="s">
        <v>378</v>
      </c>
      <c r="D386" s="1394">
        <v>77</v>
      </c>
      <c r="E386" s="1393" t="s">
        <v>378</v>
      </c>
      <c r="F386" s="1394">
        <v>354</v>
      </c>
      <c r="G386" s="1393" t="s">
        <v>378</v>
      </c>
      <c r="H386" s="1394">
        <v>204</v>
      </c>
    </row>
    <row r="387" spans="1:8">
      <c r="A387" s="1393" t="s">
        <v>379</v>
      </c>
      <c r="B387" s="1394">
        <v>84</v>
      </c>
      <c r="C387" s="1393" t="s">
        <v>379</v>
      </c>
      <c r="D387" s="1394">
        <v>9</v>
      </c>
      <c r="E387" s="1393" t="s">
        <v>379</v>
      </c>
      <c r="F387" s="1394">
        <v>31</v>
      </c>
      <c r="G387" s="1393" t="s">
        <v>379</v>
      </c>
      <c r="H387" s="1394">
        <v>14</v>
      </c>
    </row>
    <row r="388" spans="1:8">
      <c r="A388" s="1391" t="s">
        <v>778</v>
      </c>
      <c r="B388" s="1392">
        <v>54</v>
      </c>
      <c r="C388" s="1391" t="s">
        <v>779</v>
      </c>
      <c r="D388" s="1392">
        <v>239</v>
      </c>
      <c r="E388" s="1391" t="s">
        <v>780</v>
      </c>
      <c r="F388" s="1392">
        <v>145</v>
      </c>
      <c r="G388" s="1391" t="s">
        <v>781</v>
      </c>
      <c r="H388" s="1392">
        <v>271</v>
      </c>
    </row>
    <row r="389" spans="1:8">
      <c r="A389" s="1393" t="s">
        <v>378</v>
      </c>
      <c r="B389" s="1394">
        <v>48</v>
      </c>
      <c r="C389" s="1393" t="s">
        <v>378</v>
      </c>
      <c r="D389" s="1394">
        <v>218</v>
      </c>
      <c r="E389" s="1393" t="s">
        <v>378</v>
      </c>
      <c r="F389" s="1394">
        <v>137</v>
      </c>
      <c r="G389" s="1393" t="s">
        <v>378</v>
      </c>
      <c r="H389" s="1394">
        <v>247</v>
      </c>
    </row>
    <row r="390" spans="1:8">
      <c r="A390" s="1393" t="s">
        <v>379</v>
      </c>
      <c r="B390" s="1394">
        <v>6</v>
      </c>
      <c r="C390" s="1393" t="s">
        <v>379</v>
      </c>
      <c r="D390" s="1394">
        <v>21</v>
      </c>
      <c r="E390" s="1393" t="s">
        <v>379</v>
      </c>
      <c r="F390" s="1394">
        <v>8</v>
      </c>
      <c r="G390" s="1393" t="s">
        <v>379</v>
      </c>
      <c r="H390" s="1394">
        <v>24</v>
      </c>
    </row>
    <row r="391" spans="1:8">
      <c r="A391" s="1391" t="s">
        <v>782</v>
      </c>
      <c r="B391" s="1392">
        <v>14</v>
      </c>
      <c r="C391" s="1391" t="s">
        <v>783</v>
      </c>
      <c r="D391" s="1392">
        <v>83</v>
      </c>
      <c r="E391" s="1391" t="s">
        <v>784</v>
      </c>
      <c r="F391" s="1392">
        <v>116</v>
      </c>
      <c r="G391" s="1391" t="s">
        <v>785</v>
      </c>
      <c r="H391" s="1392">
        <v>87</v>
      </c>
    </row>
    <row r="392" spans="1:8">
      <c r="A392" s="1393" t="s">
        <v>378</v>
      </c>
      <c r="B392" s="1394">
        <v>13</v>
      </c>
      <c r="C392" s="1393" t="s">
        <v>378</v>
      </c>
      <c r="D392" s="1394">
        <v>71</v>
      </c>
      <c r="E392" s="1393" t="s">
        <v>378</v>
      </c>
      <c r="F392" s="1394">
        <v>91</v>
      </c>
      <c r="G392" s="1393" t="s">
        <v>378</v>
      </c>
      <c r="H392" s="1394">
        <v>87</v>
      </c>
    </row>
    <row r="393" spans="1:8">
      <c r="A393" s="1393" t="s">
        <v>379</v>
      </c>
      <c r="B393" s="1394">
        <v>1</v>
      </c>
      <c r="C393" s="1393" t="s">
        <v>379</v>
      </c>
      <c r="D393" s="1394">
        <v>12</v>
      </c>
      <c r="E393" s="1393" t="s">
        <v>379</v>
      </c>
      <c r="F393" s="1394">
        <v>25</v>
      </c>
    </row>
    <row r="394" spans="1:8">
      <c r="A394" s="1391" t="s">
        <v>786</v>
      </c>
      <c r="B394" s="1392">
        <v>384</v>
      </c>
      <c r="C394" s="1391" t="s">
        <v>787</v>
      </c>
      <c r="D394" s="1392">
        <v>134</v>
      </c>
      <c r="E394" s="1391" t="s">
        <v>788</v>
      </c>
      <c r="F394" s="1392">
        <v>267</v>
      </c>
      <c r="G394" s="1391" t="s">
        <v>789</v>
      </c>
      <c r="H394" s="1392">
        <v>93</v>
      </c>
    </row>
    <row r="395" spans="1:8">
      <c r="A395" s="1393" t="s">
        <v>378</v>
      </c>
      <c r="B395" s="1394">
        <v>363</v>
      </c>
      <c r="C395" s="1393" t="s">
        <v>378</v>
      </c>
      <c r="D395" s="1394">
        <v>122</v>
      </c>
      <c r="E395" s="1393" t="s">
        <v>378</v>
      </c>
      <c r="F395" s="1394">
        <v>234</v>
      </c>
      <c r="G395" s="1393" t="s">
        <v>378</v>
      </c>
      <c r="H395" s="1394">
        <v>78</v>
      </c>
    </row>
    <row r="396" spans="1:8">
      <c r="A396" s="1393" t="s">
        <v>379</v>
      </c>
      <c r="B396" s="1394">
        <v>21</v>
      </c>
      <c r="C396" s="1393" t="s">
        <v>379</v>
      </c>
      <c r="D396" s="1394">
        <v>12</v>
      </c>
      <c r="E396" s="1393" t="s">
        <v>379</v>
      </c>
      <c r="F396" s="1394">
        <v>33</v>
      </c>
      <c r="G396" s="1393" t="s">
        <v>379</v>
      </c>
      <c r="H396" s="1394">
        <v>15</v>
      </c>
    </row>
    <row r="397" spans="1:8">
      <c r="A397" s="1391" t="s">
        <v>790</v>
      </c>
      <c r="B397" s="1392">
        <v>22</v>
      </c>
      <c r="C397" s="1391" t="s">
        <v>791</v>
      </c>
      <c r="D397" s="1392">
        <v>126</v>
      </c>
      <c r="E397" s="1391" t="s">
        <v>792</v>
      </c>
      <c r="F397" s="1392">
        <v>566</v>
      </c>
      <c r="G397" s="1391" t="s">
        <v>793</v>
      </c>
      <c r="H397" s="1392">
        <v>3</v>
      </c>
    </row>
    <row r="398" spans="1:8">
      <c r="A398" s="1393" t="s">
        <v>378</v>
      </c>
      <c r="B398" s="1394">
        <v>22</v>
      </c>
      <c r="C398" s="1393" t="s">
        <v>378</v>
      </c>
      <c r="D398" s="1394">
        <v>115</v>
      </c>
      <c r="E398" s="1393" t="s">
        <v>378</v>
      </c>
      <c r="F398" s="1394">
        <v>458</v>
      </c>
      <c r="G398" s="1393" t="s">
        <v>378</v>
      </c>
      <c r="H398" s="1394">
        <v>3</v>
      </c>
    </row>
    <row r="399" spans="1:8">
      <c r="C399" s="1393" t="s">
        <v>379</v>
      </c>
      <c r="D399" s="1394">
        <v>11</v>
      </c>
      <c r="E399" s="1393" t="s">
        <v>379</v>
      </c>
      <c r="F399" s="1394">
        <v>108</v>
      </c>
    </row>
    <row r="400" spans="1:8">
      <c r="A400" s="1391" t="s">
        <v>794</v>
      </c>
      <c r="B400" s="1392">
        <v>44</v>
      </c>
      <c r="C400" s="1391" t="s">
        <v>795</v>
      </c>
      <c r="D400" s="1392">
        <v>53</v>
      </c>
      <c r="E400" s="1391" t="s">
        <v>796</v>
      </c>
      <c r="F400" s="1392">
        <v>632</v>
      </c>
      <c r="G400" s="1391" t="s">
        <v>797</v>
      </c>
      <c r="H400" s="1392">
        <v>73</v>
      </c>
    </row>
    <row r="401" spans="1:8">
      <c r="A401" s="1393" t="s">
        <v>378</v>
      </c>
      <c r="B401" s="1394">
        <v>39</v>
      </c>
      <c r="C401" s="1393" t="s">
        <v>378</v>
      </c>
      <c r="D401" s="1394">
        <v>50</v>
      </c>
      <c r="E401" s="1393" t="s">
        <v>378</v>
      </c>
      <c r="F401" s="1394">
        <v>566</v>
      </c>
      <c r="G401" s="1393" t="s">
        <v>378</v>
      </c>
      <c r="H401" s="1394">
        <v>68</v>
      </c>
    </row>
    <row r="402" spans="1:8">
      <c r="A402" s="1393" t="s">
        <v>379</v>
      </c>
      <c r="B402" s="1394">
        <v>5</v>
      </c>
      <c r="C402" s="1393" t="s">
        <v>379</v>
      </c>
      <c r="D402" s="1394">
        <v>3</v>
      </c>
      <c r="E402" s="1393" t="s">
        <v>379</v>
      </c>
      <c r="F402" s="1394">
        <v>66</v>
      </c>
      <c r="G402" s="1393" t="s">
        <v>379</v>
      </c>
      <c r="H402" s="1394">
        <v>5</v>
      </c>
    </row>
    <row r="403" spans="1:8">
      <c r="A403" s="1391" t="s">
        <v>798</v>
      </c>
      <c r="B403" s="1392">
        <v>168</v>
      </c>
      <c r="C403" s="1391" t="s">
        <v>799</v>
      </c>
      <c r="D403" s="1392">
        <v>187</v>
      </c>
      <c r="E403" s="1391" t="s">
        <v>800</v>
      </c>
      <c r="F403" s="1392">
        <v>299</v>
      </c>
      <c r="G403" s="1391" t="s">
        <v>801</v>
      </c>
      <c r="H403" s="1392">
        <v>68</v>
      </c>
    </row>
    <row r="404" spans="1:8">
      <c r="A404" s="1393" t="s">
        <v>378</v>
      </c>
      <c r="B404" s="1394">
        <v>163</v>
      </c>
      <c r="C404" s="1393" t="s">
        <v>378</v>
      </c>
      <c r="D404" s="1394">
        <v>182</v>
      </c>
      <c r="E404" s="1393" t="s">
        <v>378</v>
      </c>
      <c r="F404" s="1394">
        <v>253</v>
      </c>
      <c r="G404" s="1393" t="s">
        <v>378</v>
      </c>
      <c r="H404" s="1394">
        <v>65</v>
      </c>
    </row>
    <row r="405" spans="1:8">
      <c r="A405" s="1393" t="s">
        <v>379</v>
      </c>
      <c r="B405" s="1394">
        <v>5</v>
      </c>
      <c r="C405" s="1393" t="s">
        <v>379</v>
      </c>
      <c r="D405" s="1394">
        <v>5</v>
      </c>
      <c r="E405" s="1393" t="s">
        <v>379</v>
      </c>
      <c r="F405" s="1394">
        <v>46</v>
      </c>
      <c r="G405" s="1393" t="s">
        <v>379</v>
      </c>
      <c r="H405" s="1394">
        <v>3</v>
      </c>
    </row>
    <row r="406" spans="1:8">
      <c r="A406" s="1391" t="s">
        <v>802</v>
      </c>
      <c r="B406" s="1392">
        <v>58</v>
      </c>
      <c r="C406" s="1391" t="s">
        <v>803</v>
      </c>
      <c r="D406" s="1392">
        <v>317</v>
      </c>
      <c r="E406" s="1391" t="s">
        <v>804</v>
      </c>
      <c r="F406" s="1392">
        <v>491</v>
      </c>
      <c r="G406" s="1391" t="s">
        <v>805</v>
      </c>
      <c r="H406" s="1392">
        <v>540</v>
      </c>
    </row>
    <row r="407" spans="1:8">
      <c r="A407" s="1393" t="s">
        <v>378</v>
      </c>
      <c r="B407" s="1394">
        <v>56</v>
      </c>
      <c r="C407" s="1393" t="s">
        <v>378</v>
      </c>
      <c r="D407" s="1394">
        <v>276</v>
      </c>
      <c r="E407" s="1393" t="s">
        <v>378</v>
      </c>
      <c r="F407" s="1394">
        <v>394</v>
      </c>
      <c r="G407" s="1393" t="s">
        <v>378</v>
      </c>
      <c r="H407" s="1394">
        <v>467</v>
      </c>
    </row>
    <row r="408" spans="1:8">
      <c r="A408" s="1393" t="s">
        <v>379</v>
      </c>
      <c r="B408" s="1394">
        <v>2</v>
      </c>
      <c r="C408" s="1393" t="s">
        <v>379</v>
      </c>
      <c r="D408" s="1394">
        <v>41</v>
      </c>
      <c r="E408" s="1393" t="s">
        <v>379</v>
      </c>
      <c r="F408" s="1394">
        <v>97</v>
      </c>
      <c r="G408" s="1393" t="s">
        <v>379</v>
      </c>
      <c r="H408" s="1394">
        <v>73</v>
      </c>
    </row>
    <row r="409" spans="1:8">
      <c r="A409" s="1391" t="s">
        <v>806</v>
      </c>
      <c r="B409" s="1392">
        <v>394</v>
      </c>
      <c r="C409" s="1391" t="s">
        <v>807</v>
      </c>
      <c r="D409" s="1392">
        <v>418</v>
      </c>
      <c r="E409" s="1391" t="s">
        <v>808</v>
      </c>
      <c r="F409" s="1392">
        <v>98</v>
      </c>
      <c r="G409" s="1391" t="s">
        <v>809</v>
      </c>
      <c r="H409" s="1392">
        <v>396</v>
      </c>
    </row>
    <row r="410" spans="1:8">
      <c r="A410" s="1393" t="s">
        <v>378</v>
      </c>
      <c r="B410" s="1394">
        <v>376</v>
      </c>
      <c r="C410" s="1393" t="s">
        <v>378</v>
      </c>
      <c r="D410" s="1394">
        <v>369</v>
      </c>
      <c r="E410" s="1393" t="s">
        <v>378</v>
      </c>
      <c r="F410" s="1394">
        <v>87</v>
      </c>
      <c r="G410" s="1393" t="s">
        <v>378</v>
      </c>
      <c r="H410" s="1394">
        <v>378</v>
      </c>
    </row>
    <row r="411" spans="1:8">
      <c r="A411" s="1393" t="s">
        <v>379</v>
      </c>
      <c r="B411" s="1394">
        <v>18</v>
      </c>
      <c r="C411" s="1393" t="s">
        <v>379</v>
      </c>
      <c r="D411" s="1394">
        <v>49</v>
      </c>
      <c r="E411" s="1393" t="s">
        <v>379</v>
      </c>
      <c r="F411" s="1394">
        <v>11</v>
      </c>
      <c r="G411" s="1393" t="s">
        <v>379</v>
      </c>
      <c r="H411" s="1394">
        <v>18</v>
      </c>
    </row>
    <row r="412" spans="1:8">
      <c r="A412" s="1391" t="s">
        <v>810</v>
      </c>
      <c r="B412" s="1392">
        <v>210</v>
      </c>
    </row>
    <row r="413" spans="1:8">
      <c r="A413" s="1393" t="s">
        <v>378</v>
      </c>
      <c r="B413" s="1394">
        <v>199</v>
      </c>
    </row>
    <row r="414" spans="1:8">
      <c r="A414" s="1393" t="s">
        <v>379</v>
      </c>
      <c r="B414" s="1394">
        <v>11</v>
      </c>
    </row>
    <row r="415" spans="1:8" ht="2.1" customHeight="1">
      <c r="A415" s="1390"/>
      <c r="B415" s="989"/>
      <c r="C415" s="1390"/>
      <c r="D415" s="989"/>
      <c r="E415" s="1390"/>
      <c r="F415" s="989"/>
      <c r="G415" s="1390"/>
      <c r="H415" s="989"/>
    </row>
  </sheetData>
  <pageMargins left="0.25" right="0.25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Z993"/>
  <sheetViews>
    <sheetView workbookViewId="0">
      <selection activeCell="AD17" sqref="AD17"/>
    </sheetView>
  </sheetViews>
  <sheetFormatPr defaultRowHeight="15"/>
  <cols>
    <col min="1" max="1" width="1.7109375" customWidth="1"/>
    <col min="2" max="2" width="9.140625" customWidth="1"/>
    <col min="3" max="14" width="5.28515625" customWidth="1"/>
    <col min="15" max="15" width="5.28515625" hidden="1" customWidth="1"/>
    <col min="16" max="19" width="5.28515625" customWidth="1"/>
    <col min="20" max="23" width="5.7109375" customWidth="1"/>
    <col min="24" max="24" width="5.5703125" customWidth="1"/>
    <col min="25" max="25" width="5.28515625" customWidth="1"/>
    <col min="26" max="26" width="2.140625" style="251" customWidth="1"/>
  </cols>
  <sheetData>
    <row r="1" spans="1:26" ht="12" customHeight="1">
      <c r="A1" s="1"/>
      <c r="B1" s="688" t="s">
        <v>100</v>
      </c>
      <c r="C1" s="202" t="s">
        <v>101</v>
      </c>
      <c r="D1" s="202" t="s">
        <v>102</v>
      </c>
      <c r="E1" s="202" t="s">
        <v>103</v>
      </c>
      <c r="F1" s="202"/>
      <c r="G1" s="202" t="s">
        <v>104</v>
      </c>
      <c r="H1" s="202" t="s">
        <v>105</v>
      </c>
      <c r="I1" s="689" t="s">
        <v>103</v>
      </c>
      <c r="J1" s="202"/>
      <c r="K1" s="689" t="s">
        <v>106</v>
      </c>
      <c r="L1" s="689" t="s">
        <v>107</v>
      </c>
      <c r="M1" s="689" t="s">
        <v>108</v>
      </c>
      <c r="N1" s="202"/>
      <c r="O1" s="690"/>
      <c r="P1" s="689" t="s">
        <v>109</v>
      </c>
      <c r="Q1" s="202" t="s">
        <v>105</v>
      </c>
      <c r="R1" s="689" t="s">
        <v>108</v>
      </c>
      <c r="S1" s="200"/>
      <c r="T1" s="202"/>
      <c r="U1" s="202"/>
      <c r="V1" s="203"/>
      <c r="W1" s="201"/>
      <c r="X1" s="200"/>
      <c r="Y1" s="184"/>
      <c r="Z1" s="415"/>
    </row>
    <row r="2" spans="1:26" ht="12" customHeight="1">
      <c r="A2" s="2"/>
      <c r="B2" s="744"/>
      <c r="C2" s="745">
        <v>1</v>
      </c>
      <c r="D2" s="745">
        <v>2</v>
      </c>
      <c r="E2" s="745">
        <v>3</v>
      </c>
      <c r="F2" s="745">
        <v>4</v>
      </c>
      <c r="G2" s="745">
        <v>5</v>
      </c>
      <c r="H2" s="745">
        <v>6</v>
      </c>
      <c r="I2" s="745">
        <v>7</v>
      </c>
      <c r="J2" s="745">
        <v>8</v>
      </c>
      <c r="K2" s="745">
        <v>9</v>
      </c>
      <c r="L2" s="745">
        <v>10</v>
      </c>
      <c r="M2" s="745">
        <v>11</v>
      </c>
      <c r="N2" s="745">
        <v>12</v>
      </c>
      <c r="O2" s="746"/>
      <c r="P2" s="745">
        <v>13</v>
      </c>
      <c r="Q2" s="745">
        <v>14</v>
      </c>
      <c r="R2" s="745">
        <v>15</v>
      </c>
      <c r="S2" s="745">
        <v>16</v>
      </c>
      <c r="T2" s="745">
        <v>17</v>
      </c>
      <c r="U2" s="745">
        <v>18</v>
      </c>
      <c r="V2" s="745">
        <v>19</v>
      </c>
      <c r="W2" s="745">
        <v>20</v>
      </c>
      <c r="X2" s="745">
        <v>21</v>
      </c>
      <c r="Y2" s="745">
        <v>22</v>
      </c>
      <c r="Z2" s="415"/>
    </row>
    <row r="3" spans="1:26" ht="12.95" hidden="1" customHeight="1">
      <c r="A3" s="2"/>
      <c r="B3" s="7"/>
      <c r="C3" s="8"/>
      <c r="D3" s="9"/>
      <c r="E3" s="9"/>
      <c r="F3" s="9"/>
      <c r="G3" s="9"/>
      <c r="H3" s="9"/>
      <c r="I3" s="8"/>
      <c r="J3" s="9"/>
      <c r="K3" s="10"/>
      <c r="L3" s="10"/>
      <c r="M3" s="10"/>
      <c r="N3" s="10"/>
      <c r="P3" s="10"/>
      <c r="Q3" s="9"/>
      <c r="R3" s="10"/>
      <c r="S3" s="9"/>
      <c r="T3" s="11"/>
      <c r="U3" s="12"/>
      <c r="V3" s="13"/>
      <c r="W3" s="10"/>
      <c r="X3" s="9"/>
      <c r="Z3" s="415"/>
    </row>
    <row r="4" spans="1:26" ht="12.95" customHeight="1">
      <c r="A4" s="2"/>
      <c r="B4" s="14" t="s">
        <v>0</v>
      </c>
      <c r="C4" s="208"/>
      <c r="D4" s="170"/>
      <c r="E4" s="170"/>
      <c r="F4" s="782" t="s">
        <v>225</v>
      </c>
      <c r="G4" s="782" t="s">
        <v>226</v>
      </c>
      <c r="H4" s="782" t="s">
        <v>227</v>
      </c>
      <c r="I4" s="782"/>
      <c r="J4" s="782" t="s">
        <v>149</v>
      </c>
      <c r="K4" s="782" t="s">
        <v>150</v>
      </c>
      <c r="L4" s="782" t="s">
        <v>148</v>
      </c>
      <c r="M4" s="782" t="s">
        <v>151</v>
      </c>
      <c r="N4" s="782" t="s">
        <v>152</v>
      </c>
      <c r="O4" s="782" t="s">
        <v>153</v>
      </c>
      <c r="P4" s="782" t="s">
        <v>153</v>
      </c>
      <c r="Q4" s="170"/>
      <c r="R4" s="170"/>
      <c r="S4" s="10"/>
      <c r="T4" s="16" t="s">
        <v>6</v>
      </c>
      <c r="U4" s="16" t="s">
        <v>6</v>
      </c>
      <c r="V4" s="765" t="s">
        <v>6</v>
      </c>
      <c r="W4" s="765" t="s">
        <v>6</v>
      </c>
      <c r="X4" s="748" t="s">
        <v>7</v>
      </c>
      <c r="Y4" s="765" t="s">
        <v>142</v>
      </c>
      <c r="Z4" s="415"/>
    </row>
    <row r="5" spans="1:26" ht="12.95" customHeight="1">
      <c r="A5" s="2"/>
      <c r="B5" s="14" t="s">
        <v>8</v>
      </c>
      <c r="C5" s="747" t="s">
        <v>9</v>
      </c>
      <c r="D5" s="748" t="s">
        <v>10</v>
      </c>
      <c r="E5" s="748" t="s">
        <v>11</v>
      </c>
      <c r="F5" s="748" t="s">
        <v>10</v>
      </c>
      <c r="G5" s="747" t="s">
        <v>9</v>
      </c>
      <c r="H5" s="748" t="s">
        <v>10</v>
      </c>
      <c r="I5" s="748" t="s">
        <v>11</v>
      </c>
      <c r="J5" s="748" t="s">
        <v>10</v>
      </c>
      <c r="K5" s="23" t="s">
        <v>9</v>
      </c>
      <c r="L5" s="748" t="s">
        <v>10</v>
      </c>
      <c r="M5" s="748" t="s">
        <v>11</v>
      </c>
      <c r="N5" s="748" t="s">
        <v>10</v>
      </c>
      <c r="O5" s="686"/>
      <c r="P5" s="23" t="s">
        <v>9</v>
      </c>
      <c r="Q5" s="748" t="s">
        <v>10</v>
      </c>
      <c r="R5" s="748" t="s">
        <v>11</v>
      </c>
      <c r="S5" s="748" t="s">
        <v>10</v>
      </c>
      <c r="T5" s="19">
        <v>2014</v>
      </c>
      <c r="U5" s="19">
        <v>2013</v>
      </c>
      <c r="V5" s="745">
        <v>2012</v>
      </c>
      <c r="W5" s="745">
        <v>2011</v>
      </c>
      <c r="X5" s="23" t="s">
        <v>10</v>
      </c>
      <c r="Y5" s="766" t="s">
        <v>10</v>
      </c>
      <c r="Z5" s="415"/>
    </row>
    <row r="6" spans="1:26" ht="12.95" customHeight="1">
      <c r="A6" s="2"/>
      <c r="B6" s="191" t="s">
        <v>12</v>
      </c>
      <c r="C6" s="747" t="s">
        <v>13</v>
      </c>
      <c r="D6" s="749"/>
      <c r="E6" s="747"/>
      <c r="F6" s="747"/>
      <c r="G6" s="747" t="s">
        <v>13</v>
      </c>
      <c r="H6" s="747"/>
      <c r="I6" s="747"/>
      <c r="J6" s="749"/>
      <c r="K6" s="23" t="s">
        <v>13</v>
      </c>
      <c r="L6" s="750"/>
      <c r="M6" s="23"/>
      <c r="N6" s="750"/>
      <c r="O6" s="686"/>
      <c r="P6" s="23" t="s">
        <v>13</v>
      </c>
      <c r="Q6" s="23"/>
      <c r="R6" s="23"/>
      <c r="S6" s="23"/>
      <c r="T6" s="21" t="s">
        <v>14</v>
      </c>
      <c r="U6" s="21" t="s">
        <v>14</v>
      </c>
      <c r="V6" s="406" t="s">
        <v>14</v>
      </c>
      <c r="W6" s="406" t="s">
        <v>14</v>
      </c>
      <c r="X6" s="23" t="s">
        <v>99</v>
      </c>
      <c r="Y6" s="683" t="s">
        <v>143</v>
      </c>
      <c r="Z6" s="415"/>
    </row>
    <row r="7" spans="1:26" ht="12.95" customHeight="1">
      <c r="A7" s="24"/>
      <c r="B7" s="25"/>
      <c r="C7" s="661" t="s">
        <v>15</v>
      </c>
      <c r="D7" s="27" t="s">
        <v>16</v>
      </c>
      <c r="E7" s="661" t="s">
        <v>15</v>
      </c>
      <c r="F7" s="27" t="s">
        <v>17</v>
      </c>
      <c r="G7" s="661" t="s">
        <v>21</v>
      </c>
      <c r="H7" s="27" t="s">
        <v>19</v>
      </c>
      <c r="I7" s="661" t="s">
        <v>21</v>
      </c>
      <c r="J7" s="27" t="s">
        <v>20</v>
      </c>
      <c r="K7" s="661" t="s">
        <v>18</v>
      </c>
      <c r="L7" s="27" t="s">
        <v>22</v>
      </c>
      <c r="M7" s="661" t="s">
        <v>18</v>
      </c>
      <c r="N7" s="27" t="s">
        <v>23</v>
      </c>
      <c r="P7" s="661" t="s">
        <v>24</v>
      </c>
      <c r="Q7" s="27" t="s">
        <v>25</v>
      </c>
      <c r="R7" s="661" t="s">
        <v>24</v>
      </c>
      <c r="S7" s="27" t="s">
        <v>26</v>
      </c>
      <c r="T7" s="28" t="s">
        <v>27</v>
      </c>
      <c r="U7" s="28" t="s">
        <v>27</v>
      </c>
      <c r="V7" s="28" t="s">
        <v>27</v>
      </c>
      <c r="W7" s="28" t="s">
        <v>27</v>
      </c>
      <c r="X7" s="30" t="s">
        <v>28</v>
      </c>
      <c r="Z7" s="415"/>
    </row>
    <row r="8" spans="1:26" ht="12.95" customHeight="1">
      <c r="A8" s="2"/>
      <c r="B8" s="31" t="s">
        <v>29</v>
      </c>
      <c r="C8" s="768">
        <v>1471</v>
      </c>
      <c r="D8" s="32">
        <f>C8/T8</f>
        <v>6.2290916790175739E-2</v>
      </c>
      <c r="E8" s="269">
        <v>17835</v>
      </c>
      <c r="F8" s="32">
        <f>E8/T8</f>
        <v>0.7552403133601524</v>
      </c>
      <c r="G8" s="770">
        <v>392</v>
      </c>
      <c r="H8" s="32">
        <f>G8/T8</f>
        <v>1.6599618886301081E-2</v>
      </c>
      <c r="I8" s="156">
        <v>1622</v>
      </c>
      <c r="J8" s="32">
        <f>I8/T8</f>
        <v>6.8685157738725383E-2</v>
      </c>
      <c r="K8" s="39">
        <v>939</v>
      </c>
      <c r="L8" s="32">
        <f>K8/T8</f>
        <v>3.9762862587338556E-2</v>
      </c>
      <c r="M8" s="33">
        <v>996</v>
      </c>
      <c r="N8" s="32">
        <f>M8/T8</f>
        <v>4.2176582680499682E-2</v>
      </c>
      <c r="P8" s="33">
        <v>189</v>
      </c>
      <c r="Q8" s="32">
        <f>P8/T8</f>
        <v>8.0033876773237343E-3</v>
      </c>
      <c r="R8" s="33">
        <v>171</v>
      </c>
      <c r="S8" s="32">
        <f>R8/T8</f>
        <v>7.2411602794833791E-3</v>
      </c>
      <c r="T8" s="775">
        <f>SUM(C8,E8,G8,I8,K8,M8,P8,R8)</f>
        <v>23615</v>
      </c>
      <c r="U8" s="204">
        <v>24123</v>
      </c>
      <c r="V8" s="34">
        <v>25503</v>
      </c>
      <c r="W8" s="274">
        <v>26931</v>
      </c>
      <c r="X8" s="116">
        <f>SUM(T8,-U8)/U8</f>
        <v>-2.1058740620984125E-2</v>
      </c>
      <c r="Y8" s="383">
        <f>SUM(D8,F8,H8,J8)</f>
        <v>0.90281600677535467</v>
      </c>
      <c r="Z8" s="415"/>
    </row>
    <row r="9" spans="1:26" ht="12.95" customHeight="1">
      <c r="A9" s="2"/>
      <c r="B9" s="31" t="s">
        <v>30</v>
      </c>
      <c r="C9" s="769">
        <v>889</v>
      </c>
      <c r="D9" s="32">
        <f t="shared" ref="D9:D27" si="0">C9/T9</f>
        <v>6.3704765317090642E-2</v>
      </c>
      <c r="E9" s="269">
        <v>10663</v>
      </c>
      <c r="F9" s="32">
        <f t="shared" ref="F9:F27" si="1">E9/T9</f>
        <v>0.76409888928699388</v>
      </c>
      <c r="G9" s="770">
        <v>269</v>
      </c>
      <c r="H9" s="32">
        <f t="shared" ref="H9:H27" si="2">G9/T9</f>
        <v>1.9276245073450375E-2</v>
      </c>
      <c r="I9" s="156">
        <v>1110</v>
      </c>
      <c r="J9" s="32">
        <f t="shared" ref="J9:J27" si="3">I9/T9</f>
        <v>7.9541383016839842E-2</v>
      </c>
      <c r="K9" s="39">
        <v>425</v>
      </c>
      <c r="L9" s="32">
        <f t="shared" ref="L9:L27" si="4">K9/T9</f>
        <v>3.0455034037979219E-2</v>
      </c>
      <c r="M9" s="33">
        <v>460</v>
      </c>
      <c r="N9" s="32">
        <f t="shared" ref="N9:N27" si="5">M9/T9</f>
        <v>3.296309566463633E-2</v>
      </c>
      <c r="P9" s="33">
        <v>80</v>
      </c>
      <c r="Q9" s="32">
        <f t="shared" ref="Q9:Q27" si="6">P9/T9</f>
        <v>5.7327122895019702E-3</v>
      </c>
      <c r="R9" s="33">
        <v>59</v>
      </c>
      <c r="S9" s="32">
        <f t="shared" ref="S9:S27" si="7">R9/T9</f>
        <v>4.2278753135077032E-3</v>
      </c>
      <c r="T9" s="775">
        <f t="shared" ref="T9:T26" si="8">SUM(C9,E9,G9,I9,K9,M9,P9,R9)</f>
        <v>13955</v>
      </c>
      <c r="U9" s="204">
        <v>14342</v>
      </c>
      <c r="V9" s="34">
        <v>15120</v>
      </c>
      <c r="W9" s="274">
        <v>15507</v>
      </c>
      <c r="X9" s="116">
        <f t="shared" ref="X9:X26" si="9">SUM(T9,-U9)/U9</f>
        <v>-2.6983684283921349E-2</v>
      </c>
      <c r="Y9" s="383">
        <f t="shared" ref="Y9:Y27" si="10">SUM(D9,F9,H9,J9)</f>
        <v>0.92662128269437483</v>
      </c>
      <c r="Z9" s="415"/>
    </row>
    <row r="10" spans="1:26" ht="12.95" customHeight="1">
      <c r="A10" s="2"/>
      <c r="B10" s="31" t="s">
        <v>31</v>
      </c>
      <c r="C10" s="769">
        <v>930</v>
      </c>
      <c r="D10" s="32">
        <f t="shared" si="0"/>
        <v>8.2998661311914329E-2</v>
      </c>
      <c r="E10" s="769">
        <v>8983</v>
      </c>
      <c r="F10" s="32">
        <f t="shared" si="1"/>
        <v>0.80169567157518962</v>
      </c>
      <c r="G10" s="770">
        <v>173</v>
      </c>
      <c r="H10" s="32">
        <f t="shared" si="2"/>
        <v>1.5439535921463632E-2</v>
      </c>
      <c r="I10" s="156">
        <v>539</v>
      </c>
      <c r="J10" s="32">
        <f t="shared" si="3"/>
        <v>4.8103525211958945E-2</v>
      </c>
      <c r="K10" s="39">
        <v>313</v>
      </c>
      <c r="L10" s="32">
        <f t="shared" si="4"/>
        <v>2.7933958054439982E-2</v>
      </c>
      <c r="M10" s="33">
        <v>212</v>
      </c>
      <c r="N10" s="32">
        <f t="shared" si="5"/>
        <v>1.892012494422133E-2</v>
      </c>
      <c r="P10" s="33">
        <v>46</v>
      </c>
      <c r="Q10" s="32">
        <f t="shared" si="6"/>
        <v>4.1053101294065151E-3</v>
      </c>
      <c r="R10" s="33">
        <v>9</v>
      </c>
      <c r="S10" s="32">
        <f t="shared" si="7"/>
        <v>8.0321285140562252E-4</v>
      </c>
      <c r="T10" s="775">
        <f t="shared" si="8"/>
        <v>11205</v>
      </c>
      <c r="U10" s="204">
        <v>10775</v>
      </c>
      <c r="V10" s="34">
        <v>11059</v>
      </c>
      <c r="W10" s="274">
        <v>10736</v>
      </c>
      <c r="X10" s="205">
        <f t="shared" si="9"/>
        <v>3.9907192575406029E-2</v>
      </c>
      <c r="Y10" s="383">
        <f t="shared" si="10"/>
        <v>0.94823739402052654</v>
      </c>
      <c r="Z10" s="415"/>
    </row>
    <row r="11" spans="1:26" ht="12.95" customHeight="1">
      <c r="A11" s="2"/>
      <c r="B11" s="31" t="s">
        <v>32</v>
      </c>
      <c r="C11" s="769">
        <v>833</v>
      </c>
      <c r="D11" s="32">
        <f t="shared" si="0"/>
        <v>8.5690772554263966E-2</v>
      </c>
      <c r="E11" s="769">
        <v>7302</v>
      </c>
      <c r="F11" s="32">
        <f t="shared" si="1"/>
        <v>0.75115728834482054</v>
      </c>
      <c r="G11" s="770">
        <v>205</v>
      </c>
      <c r="H11" s="32">
        <f t="shared" si="2"/>
        <v>2.1088365394506738E-2</v>
      </c>
      <c r="I11" s="156">
        <v>755</v>
      </c>
      <c r="J11" s="32">
        <f t="shared" si="3"/>
        <v>7.7666906696841884E-2</v>
      </c>
      <c r="K11" s="39">
        <v>247</v>
      </c>
      <c r="L11" s="32">
        <f t="shared" si="4"/>
        <v>2.540890854850324E-2</v>
      </c>
      <c r="M11" s="33">
        <v>245</v>
      </c>
      <c r="N11" s="32">
        <f t="shared" si="5"/>
        <v>2.5203168398312929E-2</v>
      </c>
      <c r="P11" s="33">
        <v>74</v>
      </c>
      <c r="Q11" s="32">
        <f t="shared" si="6"/>
        <v>7.6123855570414565E-3</v>
      </c>
      <c r="R11" s="33">
        <v>60</v>
      </c>
      <c r="S11" s="32">
        <f t="shared" si="7"/>
        <v>6.1722045057092893E-3</v>
      </c>
      <c r="T11" s="775">
        <f t="shared" si="8"/>
        <v>9721</v>
      </c>
      <c r="U11" s="204">
        <v>9715</v>
      </c>
      <c r="V11" s="34">
        <v>10219</v>
      </c>
      <c r="W11" s="274">
        <v>10610</v>
      </c>
      <c r="X11" s="205">
        <f t="shared" si="9"/>
        <v>6.1760164693772514E-4</v>
      </c>
      <c r="Y11" s="383">
        <f t="shared" si="10"/>
        <v>0.93560333299043308</v>
      </c>
      <c r="Z11" s="415"/>
    </row>
    <row r="12" spans="1:26" ht="12.95" customHeight="1">
      <c r="A12" s="2"/>
      <c r="B12" s="31" t="s">
        <v>33</v>
      </c>
      <c r="C12" s="769">
        <v>685</v>
      </c>
      <c r="D12" s="32">
        <f t="shared" si="0"/>
        <v>7.9892698857009559E-2</v>
      </c>
      <c r="E12" s="769">
        <v>6554</v>
      </c>
      <c r="F12" s="32">
        <f t="shared" si="1"/>
        <v>0.76440401212969444</v>
      </c>
      <c r="G12" s="770">
        <v>224</v>
      </c>
      <c r="H12" s="32">
        <f t="shared" si="2"/>
        <v>2.6125495684627947E-2</v>
      </c>
      <c r="I12" s="156">
        <v>619</v>
      </c>
      <c r="J12" s="32">
        <f t="shared" si="3"/>
        <v>7.2195008164217395E-2</v>
      </c>
      <c r="K12" s="39">
        <v>246</v>
      </c>
      <c r="L12" s="32">
        <f t="shared" si="4"/>
        <v>2.8691392582225334E-2</v>
      </c>
      <c r="M12" s="33">
        <v>181</v>
      </c>
      <c r="N12" s="32">
        <f t="shared" si="5"/>
        <v>2.1110333566596688E-2</v>
      </c>
      <c r="P12" s="33">
        <v>40</v>
      </c>
      <c r="Q12" s="32">
        <f t="shared" si="6"/>
        <v>4.6652670865407041E-3</v>
      </c>
      <c r="R12" s="33">
        <v>25</v>
      </c>
      <c r="S12" s="32">
        <f t="shared" si="7"/>
        <v>2.9157919290879403E-3</v>
      </c>
      <c r="T12" s="775">
        <f t="shared" si="8"/>
        <v>8574</v>
      </c>
      <c r="U12" s="204">
        <v>8920</v>
      </c>
      <c r="V12" s="34">
        <v>9815</v>
      </c>
      <c r="W12" s="274">
        <v>10110</v>
      </c>
      <c r="X12" s="116">
        <f t="shared" si="9"/>
        <v>-3.8789237668161433E-2</v>
      </c>
      <c r="Y12" s="383">
        <f t="shared" si="10"/>
        <v>0.94261721483554939</v>
      </c>
      <c r="Z12" s="415"/>
    </row>
    <row r="13" spans="1:26" ht="12.95" customHeight="1">
      <c r="A13" s="2"/>
      <c r="B13" s="31" t="s">
        <v>34</v>
      </c>
      <c r="C13" s="769">
        <v>511</v>
      </c>
      <c r="D13" s="32">
        <f t="shared" si="0"/>
        <v>7.9458871093142591E-2</v>
      </c>
      <c r="E13" s="769">
        <v>5190</v>
      </c>
      <c r="F13" s="32">
        <f t="shared" si="1"/>
        <v>0.80702845591665373</v>
      </c>
      <c r="G13" s="770">
        <v>85</v>
      </c>
      <c r="H13" s="32">
        <f t="shared" si="2"/>
        <v>1.321722904680454E-2</v>
      </c>
      <c r="I13" s="156">
        <v>391</v>
      </c>
      <c r="J13" s="32">
        <f t="shared" si="3"/>
        <v>6.0799253615300884E-2</v>
      </c>
      <c r="K13" s="39">
        <v>122</v>
      </c>
      <c r="L13" s="32">
        <f t="shared" si="4"/>
        <v>1.89706111024724E-2</v>
      </c>
      <c r="M13" s="33">
        <v>111</v>
      </c>
      <c r="N13" s="32">
        <f t="shared" si="5"/>
        <v>1.7260146167003578E-2</v>
      </c>
      <c r="P13" s="33">
        <v>9</v>
      </c>
      <c r="Q13" s="32">
        <f t="shared" si="6"/>
        <v>1.3994713108381278E-3</v>
      </c>
      <c r="R13" s="33">
        <v>12</v>
      </c>
      <c r="S13" s="32">
        <f t="shared" si="7"/>
        <v>1.8659617477841705E-3</v>
      </c>
      <c r="T13" s="775">
        <f t="shared" si="8"/>
        <v>6431</v>
      </c>
      <c r="U13" s="204">
        <v>6651</v>
      </c>
      <c r="V13" s="34">
        <v>6834</v>
      </c>
      <c r="W13" s="274">
        <v>7110</v>
      </c>
      <c r="X13" s="116">
        <f t="shared" si="9"/>
        <v>-3.307773267177868E-2</v>
      </c>
      <c r="Y13" s="383">
        <f t="shared" si="10"/>
        <v>0.96050380967190185</v>
      </c>
      <c r="Z13" s="415"/>
    </row>
    <row r="14" spans="1:26" ht="12.95" customHeight="1">
      <c r="A14" s="2"/>
      <c r="B14" s="31" t="s">
        <v>35</v>
      </c>
      <c r="C14" s="769">
        <v>184</v>
      </c>
      <c r="D14" s="32">
        <f t="shared" si="0"/>
        <v>4.7373841400617921E-2</v>
      </c>
      <c r="E14" s="769">
        <v>2934</v>
      </c>
      <c r="F14" s="32">
        <f t="shared" si="1"/>
        <v>0.75540679711637482</v>
      </c>
      <c r="G14" s="770">
        <v>66</v>
      </c>
      <c r="H14" s="32">
        <f t="shared" si="2"/>
        <v>1.6992790937178166E-2</v>
      </c>
      <c r="I14" s="156">
        <v>282</v>
      </c>
      <c r="J14" s="32">
        <f t="shared" si="3"/>
        <v>7.2605561277033992E-2</v>
      </c>
      <c r="K14" s="39">
        <v>138</v>
      </c>
      <c r="L14" s="32">
        <f t="shared" si="4"/>
        <v>3.5530381050463439E-2</v>
      </c>
      <c r="M14" s="33">
        <v>220</v>
      </c>
      <c r="N14" s="32">
        <f t="shared" si="5"/>
        <v>5.6642636457260559E-2</v>
      </c>
      <c r="P14" s="33">
        <v>32</v>
      </c>
      <c r="Q14" s="32">
        <f t="shared" si="6"/>
        <v>8.2389289392378988E-3</v>
      </c>
      <c r="R14" s="33">
        <v>28</v>
      </c>
      <c r="S14" s="32">
        <f t="shared" si="7"/>
        <v>7.2090628218331619E-3</v>
      </c>
      <c r="T14" s="775">
        <f t="shared" si="8"/>
        <v>3884</v>
      </c>
      <c r="U14" s="204">
        <v>3979</v>
      </c>
      <c r="V14" s="34">
        <v>4204</v>
      </c>
      <c r="W14" s="274">
        <v>4428</v>
      </c>
      <c r="X14" s="116">
        <f t="shared" si="9"/>
        <v>-2.3875345564212114E-2</v>
      </c>
      <c r="Y14" s="383">
        <f t="shared" si="10"/>
        <v>0.89237899073120497</v>
      </c>
      <c r="Z14" s="415"/>
    </row>
    <row r="15" spans="1:26" ht="12.95" customHeight="1">
      <c r="A15" s="2"/>
      <c r="B15" s="31" t="s">
        <v>36</v>
      </c>
      <c r="C15" s="769">
        <v>460</v>
      </c>
      <c r="D15" s="32">
        <f t="shared" si="0"/>
        <v>0.1294680551646496</v>
      </c>
      <c r="E15" s="769">
        <v>2576</v>
      </c>
      <c r="F15" s="32">
        <f t="shared" si="1"/>
        <v>0.72502110892203775</v>
      </c>
      <c r="G15" s="770">
        <v>78</v>
      </c>
      <c r="H15" s="32">
        <f t="shared" si="2"/>
        <v>2.195327891922319E-2</v>
      </c>
      <c r="I15" s="156">
        <v>249</v>
      </c>
      <c r="J15" s="32">
        <f t="shared" si="3"/>
        <v>7.0081621165212493E-2</v>
      </c>
      <c r="K15" s="39">
        <v>111</v>
      </c>
      <c r="L15" s="32">
        <f t="shared" si="4"/>
        <v>3.1241204615817617E-2</v>
      </c>
      <c r="M15" s="33">
        <v>57</v>
      </c>
      <c r="N15" s="32">
        <f t="shared" si="5"/>
        <v>1.6042780748663103E-2</v>
      </c>
      <c r="P15" s="33">
        <v>16</v>
      </c>
      <c r="Q15" s="32">
        <f t="shared" si="6"/>
        <v>4.5032367013791161E-3</v>
      </c>
      <c r="R15" s="33">
        <v>6</v>
      </c>
      <c r="S15" s="32">
        <f t="shared" si="7"/>
        <v>1.6887137630171687E-3</v>
      </c>
      <c r="T15" s="775">
        <f t="shared" si="8"/>
        <v>3553</v>
      </c>
      <c r="U15" s="204">
        <v>3504</v>
      </c>
      <c r="V15" s="34">
        <v>3667</v>
      </c>
      <c r="W15" s="274">
        <v>3807</v>
      </c>
      <c r="X15" s="205">
        <f t="shared" si="9"/>
        <v>1.3984018264840182E-2</v>
      </c>
      <c r="Y15" s="383">
        <f t="shared" si="10"/>
        <v>0.946524064171123</v>
      </c>
      <c r="Z15" s="415"/>
    </row>
    <row r="16" spans="1:26" ht="12.95" customHeight="1">
      <c r="A16" s="2"/>
      <c r="B16" s="37" t="s">
        <v>37</v>
      </c>
      <c r="C16" s="769">
        <v>238</v>
      </c>
      <c r="D16" s="32">
        <f t="shared" si="0"/>
        <v>9.366391184573003E-2</v>
      </c>
      <c r="E16" s="769">
        <v>1993</v>
      </c>
      <c r="F16" s="32">
        <f t="shared" si="1"/>
        <v>0.78433687524596618</v>
      </c>
      <c r="G16" s="770">
        <v>18</v>
      </c>
      <c r="H16" s="32">
        <f t="shared" si="2"/>
        <v>7.0838252656434475E-3</v>
      </c>
      <c r="I16" s="156">
        <v>73</v>
      </c>
      <c r="J16" s="32">
        <f t="shared" si="3"/>
        <v>2.8728846910665091E-2</v>
      </c>
      <c r="K16" s="39">
        <v>76</v>
      </c>
      <c r="L16" s="32">
        <f t="shared" si="4"/>
        <v>2.9909484454939E-2</v>
      </c>
      <c r="M16" s="33">
        <v>105</v>
      </c>
      <c r="N16" s="32">
        <f t="shared" si="5"/>
        <v>4.1322314049586778E-2</v>
      </c>
      <c r="P16" s="33">
        <v>22</v>
      </c>
      <c r="Q16" s="32">
        <f t="shared" si="6"/>
        <v>8.658008658008658E-3</v>
      </c>
      <c r="R16" s="33">
        <v>16</v>
      </c>
      <c r="S16" s="32">
        <f t="shared" si="7"/>
        <v>6.2967335694608419E-3</v>
      </c>
      <c r="T16" s="775">
        <f t="shared" si="8"/>
        <v>2541</v>
      </c>
      <c r="U16" s="204">
        <v>2535</v>
      </c>
      <c r="V16" s="34">
        <v>2450</v>
      </c>
      <c r="W16" s="274">
        <v>2568</v>
      </c>
      <c r="X16" s="205">
        <f t="shared" si="9"/>
        <v>2.3668639053254438E-3</v>
      </c>
      <c r="Y16" s="383">
        <f t="shared" si="10"/>
        <v>0.91381345926800472</v>
      </c>
      <c r="Z16" s="415"/>
    </row>
    <row r="17" spans="1:26" ht="12.95" customHeight="1">
      <c r="A17" s="2"/>
      <c r="B17" s="37" t="s">
        <v>38</v>
      </c>
      <c r="C17" s="769">
        <v>112</v>
      </c>
      <c r="D17" s="32">
        <f t="shared" si="0"/>
        <v>6.256983240223464E-2</v>
      </c>
      <c r="E17" s="769">
        <v>1303</v>
      </c>
      <c r="F17" s="32">
        <f t="shared" si="1"/>
        <v>0.72793296089385473</v>
      </c>
      <c r="G17" s="770">
        <v>50</v>
      </c>
      <c r="H17" s="32">
        <f t="shared" si="2"/>
        <v>2.7932960893854747E-2</v>
      </c>
      <c r="I17" s="156">
        <v>175</v>
      </c>
      <c r="J17" s="32">
        <f t="shared" si="3"/>
        <v>9.7765363128491614E-2</v>
      </c>
      <c r="K17" s="39">
        <v>76</v>
      </c>
      <c r="L17" s="32">
        <f t="shared" si="4"/>
        <v>4.2458100558659215E-2</v>
      </c>
      <c r="M17" s="33">
        <v>63</v>
      </c>
      <c r="N17" s="32">
        <f t="shared" si="5"/>
        <v>3.5195530726256981E-2</v>
      </c>
      <c r="P17" s="33">
        <v>5</v>
      </c>
      <c r="Q17" s="32">
        <f t="shared" si="6"/>
        <v>2.7932960893854749E-3</v>
      </c>
      <c r="R17" s="33">
        <v>6</v>
      </c>
      <c r="S17" s="32">
        <f t="shared" si="7"/>
        <v>3.3519553072625698E-3</v>
      </c>
      <c r="T17" s="775">
        <f t="shared" si="8"/>
        <v>1790</v>
      </c>
      <c r="U17" s="204">
        <v>1997</v>
      </c>
      <c r="V17" s="34">
        <v>2051</v>
      </c>
      <c r="W17" s="274">
        <v>2035</v>
      </c>
      <c r="X17" s="116">
        <f t="shared" si="9"/>
        <v>-0.10365548322483725</v>
      </c>
      <c r="Y17" s="383">
        <f t="shared" si="10"/>
        <v>0.91620111731843579</v>
      </c>
      <c r="Z17" s="415"/>
    </row>
    <row r="18" spans="1:26" ht="12.95" customHeight="1">
      <c r="A18" s="2"/>
      <c r="B18" s="37" t="s">
        <v>39</v>
      </c>
      <c r="C18" s="769">
        <v>113</v>
      </c>
      <c r="D18" s="32">
        <f t="shared" si="0"/>
        <v>0.10207768744354111</v>
      </c>
      <c r="E18" s="769">
        <v>843</v>
      </c>
      <c r="F18" s="32">
        <f t="shared" si="1"/>
        <v>0.7615176151761518</v>
      </c>
      <c r="G18" s="770">
        <v>21</v>
      </c>
      <c r="H18" s="32">
        <f t="shared" si="2"/>
        <v>1.8970189701897018E-2</v>
      </c>
      <c r="I18" s="156">
        <v>40</v>
      </c>
      <c r="J18" s="32">
        <f t="shared" si="3"/>
        <v>3.6133694670280034E-2</v>
      </c>
      <c r="K18" s="39">
        <v>42</v>
      </c>
      <c r="L18" s="32">
        <f t="shared" si="4"/>
        <v>3.7940379403794036E-2</v>
      </c>
      <c r="M18" s="33">
        <v>27</v>
      </c>
      <c r="N18" s="32">
        <f t="shared" si="5"/>
        <v>2.4390243902439025E-2</v>
      </c>
      <c r="P18" s="33">
        <v>15</v>
      </c>
      <c r="Q18" s="32">
        <f t="shared" si="6"/>
        <v>1.3550135501355014E-2</v>
      </c>
      <c r="R18" s="33">
        <v>6</v>
      </c>
      <c r="S18" s="32">
        <f t="shared" si="7"/>
        <v>5.4200542005420054E-3</v>
      </c>
      <c r="T18" s="775">
        <f t="shared" si="8"/>
        <v>1107</v>
      </c>
      <c r="U18" s="204">
        <v>1078</v>
      </c>
      <c r="V18" s="34">
        <v>1086</v>
      </c>
      <c r="W18" s="274">
        <v>1179</v>
      </c>
      <c r="X18" s="205">
        <f t="shared" si="9"/>
        <v>2.6901669758812616E-2</v>
      </c>
      <c r="Y18" s="383">
        <f t="shared" si="10"/>
        <v>0.91869918699186992</v>
      </c>
      <c r="Z18" s="415"/>
    </row>
    <row r="19" spans="1:26" ht="12.95" customHeight="1">
      <c r="A19" s="2"/>
      <c r="B19" s="37" t="s">
        <v>40</v>
      </c>
      <c r="C19" s="769">
        <v>63</v>
      </c>
      <c r="D19" s="32">
        <f t="shared" si="0"/>
        <v>6.4220183486238536E-2</v>
      </c>
      <c r="E19" s="769">
        <v>732</v>
      </c>
      <c r="F19" s="32">
        <f t="shared" si="1"/>
        <v>0.74617737003058104</v>
      </c>
      <c r="G19" s="770">
        <v>30</v>
      </c>
      <c r="H19" s="32">
        <f t="shared" si="2"/>
        <v>3.0581039755351681E-2</v>
      </c>
      <c r="I19" s="156">
        <v>86</v>
      </c>
      <c r="J19" s="32">
        <f t="shared" si="3"/>
        <v>8.766564729867482E-2</v>
      </c>
      <c r="K19" s="39">
        <v>35</v>
      </c>
      <c r="L19" s="32">
        <f t="shared" si="4"/>
        <v>3.5677879714576963E-2</v>
      </c>
      <c r="M19" s="33">
        <v>20</v>
      </c>
      <c r="N19" s="32">
        <f t="shared" si="5"/>
        <v>2.0387359836901122E-2</v>
      </c>
      <c r="P19" s="33">
        <v>11</v>
      </c>
      <c r="Q19" s="32">
        <f t="shared" si="6"/>
        <v>1.1213047910295617E-2</v>
      </c>
      <c r="R19" s="33">
        <v>4</v>
      </c>
      <c r="S19" s="32">
        <f t="shared" si="7"/>
        <v>4.0774719673802246E-3</v>
      </c>
      <c r="T19" s="775">
        <f t="shared" si="8"/>
        <v>981</v>
      </c>
      <c r="U19" s="204">
        <v>973</v>
      </c>
      <c r="V19" s="34">
        <v>1022</v>
      </c>
      <c r="W19" s="274">
        <v>1007</v>
      </c>
      <c r="X19" s="205">
        <f t="shared" si="9"/>
        <v>8.2219938335046251E-3</v>
      </c>
      <c r="Y19" s="383">
        <f t="shared" si="10"/>
        <v>0.92864424057084594</v>
      </c>
      <c r="Z19" s="415"/>
    </row>
    <row r="20" spans="1:26" ht="12.95" customHeight="1">
      <c r="A20" s="2"/>
      <c r="B20" s="37" t="s">
        <v>41</v>
      </c>
      <c r="C20" s="769">
        <v>75</v>
      </c>
      <c r="D20" s="32">
        <f t="shared" si="0"/>
        <v>9.8425196850393706E-2</v>
      </c>
      <c r="E20" s="769">
        <v>620</v>
      </c>
      <c r="F20" s="32">
        <f t="shared" si="1"/>
        <v>0.81364829396325455</v>
      </c>
      <c r="G20" s="770">
        <v>12</v>
      </c>
      <c r="H20" s="32">
        <f t="shared" si="2"/>
        <v>1.5748031496062992E-2</v>
      </c>
      <c r="I20" s="156">
        <v>29</v>
      </c>
      <c r="J20" s="32">
        <f t="shared" si="3"/>
        <v>3.805774278215223E-2</v>
      </c>
      <c r="K20" s="39">
        <v>9</v>
      </c>
      <c r="L20" s="32">
        <f t="shared" si="4"/>
        <v>1.1811023622047244E-2</v>
      </c>
      <c r="M20" s="33">
        <v>13</v>
      </c>
      <c r="N20" s="32">
        <f t="shared" si="5"/>
        <v>1.7060367454068241E-2</v>
      </c>
      <c r="P20" s="33">
        <v>2</v>
      </c>
      <c r="Q20" s="32">
        <f t="shared" si="6"/>
        <v>2.6246719160104987E-3</v>
      </c>
      <c r="R20" s="38">
        <v>2</v>
      </c>
      <c r="S20" s="32">
        <f t="shared" si="7"/>
        <v>2.6246719160104987E-3</v>
      </c>
      <c r="T20" s="775">
        <f t="shared" si="8"/>
        <v>762</v>
      </c>
      <c r="U20" s="204">
        <v>789</v>
      </c>
      <c r="V20" s="34">
        <v>772</v>
      </c>
      <c r="W20" s="274">
        <v>747</v>
      </c>
      <c r="X20" s="116">
        <f t="shared" si="9"/>
        <v>-3.4220532319391636E-2</v>
      </c>
      <c r="Y20" s="383">
        <f t="shared" si="10"/>
        <v>0.9658792650918635</v>
      </c>
      <c r="Z20" s="415"/>
    </row>
    <row r="21" spans="1:26" ht="12.95" customHeight="1">
      <c r="A21" s="2"/>
      <c r="B21" s="37" t="s">
        <v>42</v>
      </c>
      <c r="C21" s="769">
        <v>93</v>
      </c>
      <c r="D21" s="32">
        <f t="shared" si="0"/>
        <v>0.10021551724137931</v>
      </c>
      <c r="E21" s="769">
        <v>569</v>
      </c>
      <c r="F21" s="32">
        <f t="shared" si="1"/>
        <v>0.6131465517241379</v>
      </c>
      <c r="G21" s="770">
        <v>13</v>
      </c>
      <c r="H21" s="32">
        <f t="shared" si="2"/>
        <v>1.4008620689655173E-2</v>
      </c>
      <c r="I21" s="156">
        <v>78</v>
      </c>
      <c r="J21" s="32">
        <f t="shared" si="3"/>
        <v>8.4051724137931036E-2</v>
      </c>
      <c r="K21" s="39">
        <v>75</v>
      </c>
      <c r="L21" s="32">
        <f t="shared" si="4"/>
        <v>8.0818965517241381E-2</v>
      </c>
      <c r="M21" s="33">
        <v>59</v>
      </c>
      <c r="N21" s="32">
        <f t="shared" si="5"/>
        <v>6.3577586206896547E-2</v>
      </c>
      <c r="P21" s="33">
        <v>33</v>
      </c>
      <c r="Q21" s="32">
        <f t="shared" si="6"/>
        <v>3.5560344827586209E-2</v>
      </c>
      <c r="R21" s="33">
        <v>8</v>
      </c>
      <c r="S21" s="32">
        <f t="shared" si="7"/>
        <v>8.6206896551724137E-3</v>
      </c>
      <c r="T21" s="775">
        <f t="shared" si="8"/>
        <v>928</v>
      </c>
      <c r="U21" s="204">
        <v>919</v>
      </c>
      <c r="V21" s="34">
        <v>862</v>
      </c>
      <c r="W21" s="274">
        <v>933</v>
      </c>
      <c r="X21" s="205">
        <f t="shared" si="9"/>
        <v>9.7932535364526653E-3</v>
      </c>
      <c r="Y21" s="383">
        <f t="shared" si="10"/>
        <v>0.81142241379310343</v>
      </c>
      <c r="Z21" s="415"/>
    </row>
    <row r="22" spans="1:26" ht="12.95" customHeight="1">
      <c r="A22" s="2"/>
      <c r="B22" s="37" t="s">
        <v>43</v>
      </c>
      <c r="C22" s="769">
        <v>97</v>
      </c>
      <c r="D22" s="32">
        <f t="shared" si="0"/>
        <v>0.13434903047091412</v>
      </c>
      <c r="E22" s="769">
        <v>453</v>
      </c>
      <c r="F22" s="32">
        <f t="shared" si="1"/>
        <v>0.62742382271468145</v>
      </c>
      <c r="G22" s="156">
        <v>28</v>
      </c>
      <c r="H22" s="32">
        <f t="shared" si="2"/>
        <v>3.8781163434903045E-2</v>
      </c>
      <c r="I22" s="156">
        <v>33</v>
      </c>
      <c r="J22" s="32">
        <f t="shared" si="3"/>
        <v>4.5706371191135735E-2</v>
      </c>
      <c r="K22" s="39">
        <v>87</v>
      </c>
      <c r="L22" s="32">
        <f t="shared" si="4"/>
        <v>0.12049861495844875</v>
      </c>
      <c r="M22" s="33">
        <v>14</v>
      </c>
      <c r="N22" s="32">
        <f t="shared" si="5"/>
        <v>1.9390581717451522E-2</v>
      </c>
      <c r="P22" s="33">
        <v>10</v>
      </c>
      <c r="Q22" s="32">
        <f t="shared" si="6"/>
        <v>1.3850415512465374E-2</v>
      </c>
      <c r="R22" s="33">
        <v>0</v>
      </c>
      <c r="S22" s="32">
        <f t="shared" si="7"/>
        <v>0</v>
      </c>
      <c r="T22" s="775">
        <f t="shared" si="8"/>
        <v>722</v>
      </c>
      <c r="U22" s="204">
        <v>612</v>
      </c>
      <c r="V22" s="34">
        <v>728</v>
      </c>
      <c r="W22" s="274">
        <v>649</v>
      </c>
      <c r="X22" s="205">
        <f t="shared" si="9"/>
        <v>0.17973856209150327</v>
      </c>
      <c r="Y22" s="383">
        <f t="shared" si="10"/>
        <v>0.84626038781163437</v>
      </c>
      <c r="Z22" s="415"/>
    </row>
    <row r="23" spans="1:26" ht="12.95" customHeight="1">
      <c r="A23" s="2"/>
      <c r="B23" s="37" t="s">
        <v>44</v>
      </c>
      <c r="C23" s="769">
        <v>21</v>
      </c>
      <c r="D23" s="32">
        <f t="shared" si="0"/>
        <v>5.4545454545454543E-2</v>
      </c>
      <c r="E23" s="769">
        <v>294</v>
      </c>
      <c r="F23" s="32">
        <f t="shared" si="1"/>
        <v>0.76363636363636367</v>
      </c>
      <c r="G23" s="770">
        <v>2</v>
      </c>
      <c r="H23" s="32">
        <f t="shared" si="2"/>
        <v>5.1948051948051948E-3</v>
      </c>
      <c r="I23" s="156">
        <v>12</v>
      </c>
      <c r="J23" s="32">
        <f t="shared" si="3"/>
        <v>3.1168831168831169E-2</v>
      </c>
      <c r="K23" s="39">
        <v>18</v>
      </c>
      <c r="L23" s="32">
        <f t="shared" si="4"/>
        <v>4.6753246753246755E-2</v>
      </c>
      <c r="M23" s="33">
        <v>29</v>
      </c>
      <c r="N23" s="32">
        <f t="shared" si="5"/>
        <v>7.5324675324675322E-2</v>
      </c>
      <c r="P23" s="33">
        <v>2</v>
      </c>
      <c r="Q23" s="32">
        <f t="shared" si="6"/>
        <v>5.1948051948051948E-3</v>
      </c>
      <c r="R23" s="33">
        <v>7</v>
      </c>
      <c r="S23" s="32">
        <f t="shared" si="7"/>
        <v>1.8181818181818181E-2</v>
      </c>
      <c r="T23" s="775">
        <f t="shared" si="8"/>
        <v>385</v>
      </c>
      <c r="U23" s="204">
        <v>529</v>
      </c>
      <c r="V23" s="34">
        <v>564</v>
      </c>
      <c r="W23" s="274">
        <v>533</v>
      </c>
      <c r="X23" s="116">
        <f t="shared" si="9"/>
        <v>-0.27221172022684309</v>
      </c>
      <c r="Y23" s="383">
        <f t="shared" si="10"/>
        <v>0.85454545454545461</v>
      </c>
      <c r="Z23" s="415"/>
    </row>
    <row r="24" spans="1:26" ht="12.95" customHeight="1">
      <c r="A24" s="2"/>
      <c r="B24" s="37" t="s">
        <v>45</v>
      </c>
      <c r="C24" s="769">
        <v>85</v>
      </c>
      <c r="D24" s="32">
        <f t="shared" si="0"/>
        <v>0.1440677966101695</v>
      </c>
      <c r="E24" s="769">
        <v>329</v>
      </c>
      <c r="F24" s="32">
        <f t="shared" si="1"/>
        <v>0.55762711864406778</v>
      </c>
      <c r="G24" s="770">
        <v>15</v>
      </c>
      <c r="H24" s="32">
        <f t="shared" si="2"/>
        <v>2.5423728813559324E-2</v>
      </c>
      <c r="I24" s="156">
        <v>18</v>
      </c>
      <c r="J24" s="32">
        <f t="shared" si="3"/>
        <v>3.0508474576271188E-2</v>
      </c>
      <c r="K24" s="39">
        <v>66</v>
      </c>
      <c r="L24" s="32">
        <f t="shared" si="4"/>
        <v>0.11186440677966102</v>
      </c>
      <c r="M24" s="33">
        <v>50</v>
      </c>
      <c r="N24" s="32">
        <f t="shared" si="5"/>
        <v>8.4745762711864403E-2</v>
      </c>
      <c r="P24" s="33">
        <v>20</v>
      </c>
      <c r="Q24" s="32">
        <f t="shared" si="6"/>
        <v>3.3898305084745763E-2</v>
      </c>
      <c r="R24" s="33">
        <v>7</v>
      </c>
      <c r="S24" s="32">
        <f t="shared" si="7"/>
        <v>1.1864406779661017E-2</v>
      </c>
      <c r="T24" s="775">
        <f t="shared" si="8"/>
        <v>590</v>
      </c>
      <c r="U24" s="204">
        <v>492</v>
      </c>
      <c r="V24" s="34">
        <v>459</v>
      </c>
      <c r="W24" s="274">
        <v>492</v>
      </c>
      <c r="X24" s="205">
        <f t="shared" si="9"/>
        <v>0.1991869918699187</v>
      </c>
      <c r="Y24" s="383">
        <f t="shared" si="10"/>
        <v>0.75762711864406784</v>
      </c>
      <c r="Z24" s="415"/>
    </row>
    <row r="25" spans="1:26" ht="12.95" customHeight="1">
      <c r="A25" s="2"/>
      <c r="B25" s="37" t="s">
        <v>46</v>
      </c>
      <c r="C25" s="769">
        <v>6</v>
      </c>
      <c r="D25" s="32">
        <f t="shared" si="0"/>
        <v>3.0927835051546393E-2</v>
      </c>
      <c r="E25" s="769">
        <v>129</v>
      </c>
      <c r="F25" s="32">
        <f t="shared" si="1"/>
        <v>0.66494845360824739</v>
      </c>
      <c r="G25" s="156">
        <v>2</v>
      </c>
      <c r="H25" s="32">
        <f t="shared" si="2"/>
        <v>1.0309278350515464E-2</v>
      </c>
      <c r="I25" s="156">
        <v>13</v>
      </c>
      <c r="J25" s="32">
        <f t="shared" si="3"/>
        <v>6.7010309278350513E-2</v>
      </c>
      <c r="K25" s="39">
        <v>16</v>
      </c>
      <c r="L25" s="32">
        <f t="shared" si="4"/>
        <v>8.247422680412371E-2</v>
      </c>
      <c r="M25" s="33">
        <v>9</v>
      </c>
      <c r="N25" s="32">
        <f t="shared" si="5"/>
        <v>4.6391752577319589E-2</v>
      </c>
      <c r="P25" s="33">
        <v>8</v>
      </c>
      <c r="Q25" s="32">
        <f t="shared" si="6"/>
        <v>4.1237113402061855E-2</v>
      </c>
      <c r="R25" s="33">
        <v>11</v>
      </c>
      <c r="S25" s="32">
        <f t="shared" si="7"/>
        <v>5.6701030927835051E-2</v>
      </c>
      <c r="T25" s="775">
        <f t="shared" si="8"/>
        <v>194</v>
      </c>
      <c r="U25" s="204">
        <v>208</v>
      </c>
      <c r="V25" s="34">
        <v>201</v>
      </c>
      <c r="W25" s="274">
        <v>213</v>
      </c>
      <c r="X25" s="116">
        <f t="shared" si="9"/>
        <v>-6.7307692307692304E-2</v>
      </c>
      <c r="Y25" s="383">
        <f t="shared" si="10"/>
        <v>0.77319587628865971</v>
      </c>
      <c r="Z25" s="415"/>
    </row>
    <row r="26" spans="1:26" ht="12.95" customHeight="1">
      <c r="A26" s="2"/>
      <c r="B26" s="37" t="s">
        <v>47</v>
      </c>
      <c r="C26" s="769">
        <v>3</v>
      </c>
      <c r="D26" s="32">
        <f t="shared" si="0"/>
        <v>5.6603773584905662E-2</v>
      </c>
      <c r="E26" s="769">
        <v>49</v>
      </c>
      <c r="F26" s="32">
        <f t="shared" si="1"/>
        <v>0.92452830188679247</v>
      </c>
      <c r="G26" s="770">
        <v>0</v>
      </c>
      <c r="H26" s="32">
        <f t="shared" si="2"/>
        <v>0</v>
      </c>
      <c r="I26" s="156">
        <v>1</v>
      </c>
      <c r="J26" s="32">
        <f t="shared" si="3"/>
        <v>1.8867924528301886E-2</v>
      </c>
      <c r="K26" s="39">
        <v>0</v>
      </c>
      <c r="L26" s="32">
        <f t="shared" si="4"/>
        <v>0</v>
      </c>
      <c r="M26" s="33">
        <v>0</v>
      </c>
      <c r="N26" s="32">
        <f t="shared" si="5"/>
        <v>0</v>
      </c>
      <c r="P26" s="33">
        <v>0</v>
      </c>
      <c r="Q26" s="32">
        <f t="shared" si="6"/>
        <v>0</v>
      </c>
      <c r="R26" s="33">
        <v>0</v>
      </c>
      <c r="S26" s="32">
        <f t="shared" si="7"/>
        <v>0</v>
      </c>
      <c r="T26" s="775">
        <f t="shared" si="8"/>
        <v>53</v>
      </c>
      <c r="U26" s="204">
        <v>72</v>
      </c>
      <c r="V26" s="34">
        <v>90</v>
      </c>
      <c r="W26" s="274">
        <v>101</v>
      </c>
      <c r="X26" s="116">
        <f t="shared" si="9"/>
        <v>-0.2638888888888889</v>
      </c>
      <c r="Y26" s="411">
        <f t="shared" si="10"/>
        <v>1</v>
      </c>
      <c r="Z26" s="415"/>
    </row>
    <row r="27" spans="1:26" ht="12.95" customHeight="1">
      <c r="A27" s="2"/>
      <c r="B27" s="40" t="s">
        <v>6</v>
      </c>
      <c r="C27" s="41">
        <f>SUM(C8:C26)</f>
        <v>6869</v>
      </c>
      <c r="D27" s="35">
        <f t="shared" si="0"/>
        <v>7.5490982624655187E-2</v>
      </c>
      <c r="E27" s="84">
        <f>SUM(E8:E26)</f>
        <v>69351</v>
      </c>
      <c r="F27" s="35">
        <f t="shared" si="1"/>
        <v>0.76217428097284345</v>
      </c>
      <c r="G27" s="41">
        <f>SUM(G8:G26)</f>
        <v>1683</v>
      </c>
      <c r="H27" s="35">
        <f t="shared" si="2"/>
        <v>1.8496334802343087E-2</v>
      </c>
      <c r="I27" s="41">
        <f>SUM(I8:I26)</f>
        <v>6125</v>
      </c>
      <c r="J27" s="35">
        <f t="shared" si="3"/>
        <v>6.7314349770856458E-2</v>
      </c>
      <c r="K27" s="41">
        <f>SUM(K8:K26)</f>
        <v>3041</v>
      </c>
      <c r="L27" s="35">
        <f t="shared" si="4"/>
        <v>3.3420887780110119E-2</v>
      </c>
      <c r="M27" s="41">
        <f>SUM(M8:M26)</f>
        <v>2871</v>
      </c>
      <c r="N27" s="35">
        <f t="shared" si="5"/>
        <v>3.1552571133408799E-2</v>
      </c>
      <c r="P27" s="41">
        <f>SUM(P8:P26)</f>
        <v>614</v>
      </c>
      <c r="Q27" s="35">
        <f t="shared" si="6"/>
        <v>6.7479201239683045E-3</v>
      </c>
      <c r="R27" s="41">
        <f>SUM(R8:R26)</f>
        <v>437</v>
      </c>
      <c r="S27" s="35">
        <f t="shared" si="7"/>
        <v>4.8026727918145749E-3</v>
      </c>
      <c r="T27" s="84">
        <f>SUM(T8:T26)</f>
        <v>90991</v>
      </c>
      <c r="U27" s="111">
        <f>SUM(U8:U26)</f>
        <v>92213</v>
      </c>
      <c r="V27" s="255">
        <f>SUM(V8:V26)</f>
        <v>96706</v>
      </c>
      <c r="W27" s="275">
        <f>SUM(W8:W26)</f>
        <v>99696</v>
      </c>
      <c r="X27" s="329">
        <f>SUM(T27,-U27)/U27</f>
        <v>-1.3251927602398794E-2</v>
      </c>
      <c r="Y27" s="771">
        <f t="shared" si="10"/>
        <v>0.92347594817069822</v>
      </c>
      <c r="Z27" s="415"/>
    </row>
    <row r="28" spans="1:26" ht="12.95" customHeight="1">
      <c r="A28" s="43"/>
      <c r="B28" s="44"/>
      <c r="C28" s="45">
        <f>C27/D28</f>
        <v>9.0120703227499349E-2</v>
      </c>
      <c r="D28" s="46">
        <f>SUM(C27,E27)</f>
        <v>76220</v>
      </c>
      <c r="E28" s="45">
        <f>E27/D28</f>
        <v>0.90987929677250068</v>
      </c>
      <c r="F28" s="47"/>
      <c r="G28" s="45">
        <f>G27/H28</f>
        <v>0.21554815573770492</v>
      </c>
      <c r="H28" s="48">
        <f>SUM(G27,I27)</f>
        <v>7808</v>
      </c>
      <c r="I28" s="45">
        <f>I27/H28</f>
        <v>0.78445184426229508</v>
      </c>
      <c r="J28" s="47"/>
      <c r="K28" s="45">
        <f>K27/L28</f>
        <v>0.51437753721244928</v>
      </c>
      <c r="L28" s="48">
        <f>SUM(K27,M27)</f>
        <v>5912</v>
      </c>
      <c r="M28" s="45">
        <f>M27/L28</f>
        <v>0.48562246278755072</v>
      </c>
      <c r="N28" s="47"/>
      <c r="P28" s="45">
        <f>P27/Q28</f>
        <v>0.58420551855375835</v>
      </c>
      <c r="Q28" s="48">
        <f>SUM(P27,R27)</f>
        <v>1051</v>
      </c>
      <c r="R28" s="45">
        <f>R27/Q28</f>
        <v>0.41579448144624165</v>
      </c>
      <c r="S28" s="49"/>
      <c r="T28" s="50"/>
      <c r="U28" s="50"/>
      <c r="V28" s="51"/>
      <c r="W28" s="49"/>
      <c r="X28" s="47"/>
      <c r="Z28" s="415"/>
    </row>
    <row r="29" spans="1:26" ht="12.95" customHeight="1">
      <c r="A29" s="2"/>
      <c r="B29" s="40" t="s">
        <v>147</v>
      </c>
      <c r="C29" s="49"/>
      <c r="D29" s="52">
        <f>D28/$T$27</f>
        <v>0.8376652635974986</v>
      </c>
      <c r="E29" s="49"/>
      <c r="F29" s="47"/>
      <c r="G29" s="49"/>
      <c r="H29" s="52">
        <f>H28/$T$27</f>
        <v>8.5810684573199542E-2</v>
      </c>
      <c r="I29" s="49"/>
      <c r="J29" s="49"/>
      <c r="K29" s="49"/>
      <c r="L29" s="52">
        <f>L28/$T$27</f>
        <v>6.4973458913518925E-2</v>
      </c>
      <c r="M29" s="49"/>
      <c r="N29" s="49"/>
      <c r="P29" s="49"/>
      <c r="Q29" s="52">
        <f>Q28/$T$27</f>
        <v>1.155059291578288E-2</v>
      </c>
      <c r="R29" s="49"/>
      <c r="S29" s="422">
        <v>1</v>
      </c>
      <c r="T29" s="407">
        <v>78784</v>
      </c>
      <c r="U29" s="53" t="s">
        <v>137</v>
      </c>
      <c r="V29" s="56">
        <v>92213</v>
      </c>
      <c r="W29" s="53" t="s">
        <v>133</v>
      </c>
      <c r="X29" s="289">
        <f>T29/$V$29</f>
        <v>0.85436977432683026</v>
      </c>
      <c r="Y29" s="631" t="s">
        <v>11</v>
      </c>
      <c r="Z29" s="415"/>
    </row>
    <row r="30" spans="1:26" ht="12.95" customHeight="1">
      <c r="A30" s="2"/>
      <c r="B30" s="44"/>
      <c r="C30" s="661" t="s">
        <v>15</v>
      </c>
      <c r="D30" s="27" t="s">
        <v>16</v>
      </c>
      <c r="E30" s="661" t="s">
        <v>15</v>
      </c>
      <c r="F30" s="27" t="s">
        <v>17</v>
      </c>
      <c r="G30" s="661" t="s">
        <v>21</v>
      </c>
      <c r="H30" s="27" t="s">
        <v>19</v>
      </c>
      <c r="I30" s="661" t="s">
        <v>21</v>
      </c>
      <c r="J30" s="27" t="s">
        <v>20</v>
      </c>
      <c r="K30" s="661" t="s">
        <v>18</v>
      </c>
      <c r="L30" s="27" t="s">
        <v>22</v>
      </c>
      <c r="M30" s="661" t="s">
        <v>18</v>
      </c>
      <c r="N30" s="27" t="s">
        <v>23</v>
      </c>
      <c r="P30" s="661" t="s">
        <v>24</v>
      </c>
      <c r="Q30" s="27" t="s">
        <v>25</v>
      </c>
      <c r="R30" s="661" t="s">
        <v>24</v>
      </c>
      <c r="S30" s="27" t="s">
        <v>26</v>
      </c>
      <c r="T30" s="28"/>
      <c r="U30" s="28"/>
      <c r="V30" s="28"/>
      <c r="W30" s="28"/>
      <c r="X30" s="332" t="s">
        <v>125</v>
      </c>
      <c r="Z30" s="415"/>
    </row>
    <row r="31" spans="1:26" ht="12.95" customHeight="1">
      <c r="A31" s="2"/>
      <c r="B31" s="408" t="s">
        <v>48</v>
      </c>
      <c r="C31" s="44"/>
      <c r="D31" s="58"/>
      <c r="E31" s="84">
        <f>E27</f>
        <v>69351</v>
      </c>
      <c r="F31" s="60">
        <f>E31/$T$27</f>
        <v>0.76217428097284345</v>
      </c>
      <c r="G31" s="61"/>
      <c r="H31" s="62"/>
      <c r="I31" s="84">
        <f>I27</f>
        <v>6125</v>
      </c>
      <c r="J31" s="60">
        <f>I31/$T$27</f>
        <v>6.7314349770856458E-2</v>
      </c>
      <c r="K31" s="61"/>
      <c r="L31" s="62"/>
      <c r="M31" s="84">
        <f>M27</f>
        <v>2871</v>
      </c>
      <c r="N31" s="60">
        <f>M31/$T$27</f>
        <v>3.1552571133408799E-2</v>
      </c>
      <c r="O31" s="44"/>
      <c r="P31" s="61"/>
      <c r="Q31" s="62"/>
      <c r="R31" s="84">
        <f>R27</f>
        <v>437</v>
      </c>
      <c r="S31" s="60">
        <f>R31/$T$27</f>
        <v>4.8026727918145749E-3</v>
      </c>
      <c r="T31" s="59">
        <f>SUM(E31,I31,M31,R31)</f>
        <v>78784</v>
      </c>
      <c r="X31" s="206">
        <f>T31/$T$27</f>
        <v>0.86584387466892332</v>
      </c>
      <c r="Z31" s="415"/>
    </row>
    <row r="32" spans="1:26" ht="12.95" customHeight="1">
      <c r="A32" s="2"/>
      <c r="B32" s="408" t="s">
        <v>110</v>
      </c>
      <c r="C32" s="192">
        <f>C27</f>
        <v>6869</v>
      </c>
      <c r="D32" s="60">
        <f>C32/$T$27</f>
        <v>7.5490982624655187E-2</v>
      </c>
      <c r="E32" s="63"/>
      <c r="F32" s="60"/>
      <c r="G32" s="192">
        <f>G27</f>
        <v>1683</v>
      </c>
      <c r="H32" s="60">
        <f>G32/$T$27</f>
        <v>1.8496334802343087E-2</v>
      </c>
      <c r="I32" s="65"/>
      <c r="J32" s="60"/>
      <c r="K32" s="192">
        <f>K27</f>
        <v>3041</v>
      </c>
      <c r="L32" s="60">
        <f>K32/$T$27</f>
        <v>3.3420887780110119E-2</v>
      </c>
      <c r="M32" s="63"/>
      <c r="N32" s="60"/>
      <c r="O32" s="44"/>
      <c r="P32" s="192">
        <f>P27</f>
        <v>614</v>
      </c>
      <c r="Q32" s="60">
        <f>P32/$T$27</f>
        <v>6.7479201239683045E-3</v>
      </c>
      <c r="R32" s="63"/>
      <c r="S32" s="60"/>
      <c r="T32" s="59">
        <f>SUM(C32,G32,K32,P32)</f>
        <v>12207</v>
      </c>
      <c r="W32" s="26"/>
      <c r="X32" s="206">
        <f>T32/$T$27</f>
        <v>0.13415612533107671</v>
      </c>
      <c r="Z32" s="415"/>
    </row>
    <row r="33" spans="1:26" ht="12.95" customHeight="1">
      <c r="A33" s="2"/>
      <c r="B33" s="66" t="s">
        <v>50</v>
      </c>
      <c r="C33" s="44"/>
      <c r="D33" s="49"/>
      <c r="E33" s="47"/>
      <c r="F33" s="47"/>
      <c r="G33" s="47"/>
      <c r="H33" s="47"/>
      <c r="I33" s="49"/>
      <c r="J33" s="47"/>
      <c r="K33" s="49"/>
      <c r="L33" s="49"/>
      <c r="M33" s="49"/>
      <c r="N33" s="49"/>
      <c r="O33" s="44"/>
      <c r="P33" s="49"/>
      <c r="Q33" s="57"/>
      <c r="R33" s="49"/>
      <c r="S33" s="49"/>
      <c r="T33" s="67">
        <v>664</v>
      </c>
      <c r="U33" s="67">
        <v>644</v>
      </c>
      <c r="V33" s="67">
        <v>643</v>
      </c>
      <c r="W33" s="68">
        <v>648</v>
      </c>
      <c r="X33" s="172"/>
      <c r="Z33" s="415"/>
    </row>
    <row r="34" spans="1:26" ht="12.95" customHeight="1">
      <c r="A34" s="2"/>
      <c r="B34" s="69" t="s">
        <v>111</v>
      </c>
      <c r="C34" s="44"/>
      <c r="D34" s="49"/>
      <c r="E34" s="47"/>
      <c r="F34" s="47"/>
      <c r="G34" s="47"/>
      <c r="H34" s="47"/>
      <c r="I34" s="49"/>
      <c r="J34" s="47"/>
      <c r="K34" s="49"/>
      <c r="L34" s="49"/>
      <c r="M34" s="49"/>
      <c r="N34" s="49"/>
      <c r="O34" s="44"/>
      <c r="P34" s="49"/>
      <c r="Q34" s="57"/>
      <c r="R34" s="49"/>
      <c r="S34" s="49"/>
      <c r="T34" s="67">
        <v>58</v>
      </c>
      <c r="U34" s="67">
        <v>272</v>
      </c>
      <c r="V34" s="67">
        <v>1475</v>
      </c>
      <c r="W34" s="68">
        <v>722</v>
      </c>
      <c r="X34" s="9"/>
      <c r="Z34" s="415"/>
    </row>
    <row r="35" spans="1:26" ht="12.95" customHeight="1">
      <c r="A35" s="2"/>
      <c r="B35" s="71" t="s">
        <v>52</v>
      </c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72">
        <f>SUM(T27,T33,T34)</f>
        <v>91713</v>
      </c>
      <c r="U35" s="72">
        <f>SUM(U27,U33,U34)</f>
        <v>93129</v>
      </c>
      <c r="V35" s="72">
        <f>SUM(V27,V33,V34)</f>
        <v>98824</v>
      </c>
      <c r="W35" s="288">
        <v>101066</v>
      </c>
      <c r="X35" s="57"/>
      <c r="Z35" s="415"/>
    </row>
    <row r="36" spans="1:26" ht="12.95" customHeight="1">
      <c r="A36" s="2"/>
      <c r="B36" s="191" t="s">
        <v>12</v>
      </c>
      <c r="C36" s="23" t="s">
        <v>13</v>
      </c>
      <c r="D36" s="750"/>
      <c r="E36" s="23"/>
      <c r="F36" s="23"/>
      <c r="G36" s="23" t="s">
        <v>13</v>
      </c>
      <c r="H36" s="23"/>
      <c r="I36" s="23"/>
      <c r="J36" s="750"/>
      <c r="K36" s="23" t="s">
        <v>13</v>
      </c>
      <c r="L36" s="750"/>
      <c r="M36" s="23"/>
      <c r="N36" s="750"/>
      <c r="O36" s="686"/>
      <c r="P36" s="23" t="s">
        <v>13</v>
      </c>
      <c r="Q36" s="15"/>
      <c r="R36" s="23"/>
      <c r="S36" s="15"/>
      <c r="T36" s="21" t="s">
        <v>14</v>
      </c>
      <c r="U36" s="21" t="s">
        <v>14</v>
      </c>
      <c r="V36" s="22" t="s">
        <v>14</v>
      </c>
      <c r="W36" s="22" t="s">
        <v>14</v>
      </c>
      <c r="X36" s="23" t="s">
        <v>99</v>
      </c>
      <c r="Y36" s="686" t="s">
        <v>143</v>
      </c>
      <c r="Z36" s="415"/>
    </row>
    <row r="37" spans="1:26" ht="12.95" customHeight="1">
      <c r="A37" s="2"/>
      <c r="B37" s="14" t="s">
        <v>8</v>
      </c>
      <c r="C37" s="23" t="s">
        <v>9</v>
      </c>
      <c r="D37" s="748" t="s">
        <v>10</v>
      </c>
      <c r="E37" s="748" t="s">
        <v>11</v>
      </c>
      <c r="F37" s="748" t="s">
        <v>10</v>
      </c>
      <c r="G37" s="23" t="s">
        <v>9</v>
      </c>
      <c r="H37" s="748" t="s">
        <v>10</v>
      </c>
      <c r="I37" s="748" t="s">
        <v>11</v>
      </c>
      <c r="J37" s="748" t="s">
        <v>10</v>
      </c>
      <c r="K37" s="23" t="s">
        <v>9</v>
      </c>
      <c r="L37" s="748" t="s">
        <v>10</v>
      </c>
      <c r="M37" s="748" t="s">
        <v>11</v>
      </c>
      <c r="N37" s="748" t="s">
        <v>10</v>
      </c>
      <c r="O37" s="686"/>
      <c r="P37" s="23" t="s">
        <v>9</v>
      </c>
      <c r="Q37" s="748" t="s">
        <v>10</v>
      </c>
      <c r="R37" s="748" t="s">
        <v>11</v>
      </c>
      <c r="S37" s="748" t="s">
        <v>10</v>
      </c>
      <c r="T37" s="19">
        <v>2014</v>
      </c>
      <c r="U37" s="19">
        <v>2013</v>
      </c>
      <c r="V37" s="745">
        <v>2012</v>
      </c>
      <c r="W37" s="745">
        <v>2011</v>
      </c>
      <c r="X37" s="15" t="s">
        <v>10</v>
      </c>
      <c r="Y37" s="683" t="s">
        <v>10</v>
      </c>
      <c r="Z37" s="415"/>
    </row>
    <row r="38" spans="1:26" ht="12.95" customHeight="1">
      <c r="A38" s="1"/>
      <c r="B38" s="14" t="s">
        <v>0</v>
      </c>
      <c r="C38" s="208"/>
      <c r="D38" s="170"/>
      <c r="E38" s="170"/>
      <c r="F38" s="782" t="s">
        <v>225</v>
      </c>
      <c r="G38" s="782" t="s">
        <v>226</v>
      </c>
      <c r="H38" s="782" t="s">
        <v>227</v>
      </c>
      <c r="I38" s="782"/>
      <c r="J38" s="782" t="s">
        <v>149</v>
      </c>
      <c r="K38" s="782" t="s">
        <v>150</v>
      </c>
      <c r="L38" s="782" t="s">
        <v>148</v>
      </c>
      <c r="M38" s="782" t="s">
        <v>151</v>
      </c>
      <c r="N38" s="782" t="s">
        <v>152</v>
      </c>
      <c r="O38" s="782" t="s">
        <v>153</v>
      </c>
      <c r="P38" s="782" t="s">
        <v>153</v>
      </c>
      <c r="Q38" s="170"/>
      <c r="R38" s="170"/>
      <c r="S38" s="10"/>
      <c r="T38" s="16" t="s">
        <v>6</v>
      </c>
      <c r="U38" s="16" t="s">
        <v>6</v>
      </c>
      <c r="V38" s="17" t="s">
        <v>6</v>
      </c>
      <c r="W38" s="17" t="s">
        <v>6</v>
      </c>
      <c r="X38" s="18" t="s">
        <v>7</v>
      </c>
      <c r="Y38" s="16" t="s">
        <v>142</v>
      </c>
      <c r="Z38" s="415"/>
    </row>
    <row r="39" spans="1:26" ht="12" customHeight="1">
      <c r="A39" s="70"/>
      <c r="B39" s="751"/>
      <c r="C39" s="752">
        <v>1</v>
      </c>
      <c r="D39" s="752">
        <v>2</v>
      </c>
      <c r="E39" s="752">
        <v>3</v>
      </c>
      <c r="F39" s="752">
        <v>4</v>
      </c>
      <c r="G39" s="752">
        <v>5</v>
      </c>
      <c r="H39" s="752">
        <v>6</v>
      </c>
      <c r="I39" s="752">
        <v>7</v>
      </c>
      <c r="J39" s="752">
        <v>8</v>
      </c>
      <c r="K39" s="752">
        <v>9</v>
      </c>
      <c r="L39" s="752">
        <v>10</v>
      </c>
      <c r="M39" s="752">
        <v>11</v>
      </c>
      <c r="N39" s="752">
        <v>12</v>
      </c>
      <c r="O39" s="753"/>
      <c r="P39" s="752">
        <v>13</v>
      </c>
      <c r="Q39" s="752">
        <v>14</v>
      </c>
      <c r="R39" s="752">
        <v>15</v>
      </c>
      <c r="S39" s="752">
        <v>16</v>
      </c>
      <c r="T39" s="752">
        <v>17</v>
      </c>
      <c r="U39" s="752">
        <v>18</v>
      </c>
      <c r="V39" s="752">
        <v>19</v>
      </c>
      <c r="W39" s="752">
        <v>20</v>
      </c>
      <c r="X39" s="752">
        <v>21</v>
      </c>
      <c r="Y39" s="752">
        <v>22</v>
      </c>
      <c r="Z39" s="415"/>
    </row>
    <row r="40" spans="1:26" ht="12" customHeight="1">
      <c r="A40" s="70"/>
      <c r="B40" s="688" t="s">
        <v>100</v>
      </c>
      <c r="C40" s="202" t="s">
        <v>101</v>
      </c>
      <c r="D40" s="202" t="s">
        <v>102</v>
      </c>
      <c r="E40" s="202" t="s">
        <v>103</v>
      </c>
      <c r="F40" s="202"/>
      <c r="G40" s="202" t="s">
        <v>104</v>
      </c>
      <c r="H40" s="202" t="s">
        <v>105</v>
      </c>
      <c r="I40" s="689" t="s">
        <v>103</v>
      </c>
      <c r="J40" s="202"/>
      <c r="K40" s="689" t="s">
        <v>106</v>
      </c>
      <c r="L40" s="689" t="s">
        <v>107</v>
      </c>
      <c r="M40" s="689" t="s">
        <v>108</v>
      </c>
      <c r="N40" s="202"/>
      <c r="O40" s="690"/>
      <c r="P40" s="689" t="s">
        <v>109</v>
      </c>
      <c r="Q40" s="202" t="s">
        <v>105</v>
      </c>
      <c r="R40" s="689" t="s">
        <v>108</v>
      </c>
      <c r="S40" s="73"/>
      <c r="T40" s="74"/>
      <c r="U40" s="74"/>
      <c r="V40" s="74"/>
      <c r="W40" s="75"/>
      <c r="X40" s="76"/>
      <c r="Y40" s="184"/>
      <c r="Z40" s="415"/>
    </row>
    <row r="41" spans="1:26" ht="15.75" hidden="1">
      <c r="A41" s="7"/>
      <c r="B41" s="691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44"/>
      <c r="T41" s="44"/>
      <c r="U41" s="44"/>
      <c r="V41" s="44"/>
      <c r="W41" s="44"/>
      <c r="X41" s="44"/>
      <c r="Z41" s="218"/>
    </row>
    <row r="42" spans="1:26" hidden="1">
      <c r="A42" s="7"/>
      <c r="B42" s="692"/>
      <c r="C42" s="228"/>
      <c r="D42" s="693"/>
      <c r="E42" s="195"/>
      <c r="F42" s="694"/>
      <c r="G42" s="247"/>
      <c r="H42" s="695"/>
      <c r="I42" s="82"/>
      <c r="J42" s="694"/>
      <c r="K42" s="247"/>
      <c r="L42" s="695"/>
      <c r="M42" s="82"/>
      <c r="N42" s="694"/>
      <c r="O42" s="228"/>
      <c r="P42" s="247"/>
      <c r="Q42" s="695"/>
      <c r="R42" s="82"/>
      <c r="S42" s="196"/>
      <c r="T42" s="189"/>
      <c r="U42" s="197"/>
      <c r="V42" s="198"/>
      <c r="W42" s="25"/>
      <c r="X42" s="44"/>
      <c r="Z42" s="218"/>
    </row>
    <row r="43" spans="1:26" ht="12" customHeight="1">
      <c r="A43" s="77"/>
      <c r="B43" s="688" t="s">
        <v>100</v>
      </c>
      <c r="C43" s="202" t="s">
        <v>101</v>
      </c>
      <c r="D43" s="202" t="s">
        <v>102</v>
      </c>
      <c r="E43" s="202" t="s">
        <v>103</v>
      </c>
      <c r="F43" s="202"/>
      <c r="G43" s="202" t="s">
        <v>104</v>
      </c>
      <c r="H43" s="202" t="s">
        <v>105</v>
      </c>
      <c r="I43" s="689" t="s">
        <v>103</v>
      </c>
      <c r="J43" s="202"/>
      <c r="K43" s="689" t="s">
        <v>106</v>
      </c>
      <c r="L43" s="689" t="s">
        <v>107</v>
      </c>
      <c r="M43" s="689" t="s">
        <v>108</v>
      </c>
      <c r="N43" s="202"/>
      <c r="O43" s="690"/>
      <c r="P43" s="689" t="s">
        <v>109</v>
      </c>
      <c r="Q43" s="202" t="s">
        <v>105</v>
      </c>
      <c r="R43" s="689" t="s">
        <v>108</v>
      </c>
      <c r="S43" s="2"/>
      <c r="T43" s="2"/>
      <c r="U43" s="2"/>
      <c r="V43" s="2"/>
      <c r="W43" s="2"/>
      <c r="X43" s="2"/>
      <c r="Y43" s="184"/>
      <c r="Z43" s="415"/>
    </row>
    <row r="44" spans="1:26" ht="12" customHeight="1">
      <c r="A44" s="77"/>
      <c r="B44" s="744"/>
      <c r="C44" s="752">
        <v>1</v>
      </c>
      <c r="D44" s="752">
        <v>2</v>
      </c>
      <c r="E44" s="752">
        <v>3</v>
      </c>
      <c r="F44" s="752">
        <v>4</v>
      </c>
      <c r="G44" s="752">
        <v>5</v>
      </c>
      <c r="H44" s="752">
        <v>6</v>
      </c>
      <c r="I44" s="752">
        <v>7</v>
      </c>
      <c r="J44" s="752">
        <v>8</v>
      </c>
      <c r="K44" s="752">
        <v>9</v>
      </c>
      <c r="L44" s="752">
        <v>10</v>
      </c>
      <c r="M44" s="752">
        <v>11</v>
      </c>
      <c r="N44" s="752">
        <v>12</v>
      </c>
      <c r="O44" s="754"/>
      <c r="P44" s="752">
        <v>13</v>
      </c>
      <c r="Q44" s="752">
        <v>14</v>
      </c>
      <c r="R44" s="752">
        <v>15</v>
      </c>
      <c r="S44" s="752">
        <v>16</v>
      </c>
      <c r="T44" s="752">
        <v>17</v>
      </c>
      <c r="U44" s="752">
        <v>18</v>
      </c>
      <c r="V44" s="752">
        <v>19</v>
      </c>
      <c r="W44" s="752">
        <v>20</v>
      </c>
      <c r="X44" s="752">
        <v>21</v>
      </c>
      <c r="Y44" s="755">
        <v>22</v>
      </c>
      <c r="Z44" s="415"/>
    </row>
    <row r="45" spans="1:26" hidden="1">
      <c r="A45" s="2"/>
      <c r="B45" s="7"/>
      <c r="C45" s="8"/>
      <c r="D45" s="9"/>
      <c r="E45" s="9"/>
      <c r="F45" s="9"/>
      <c r="G45" s="9"/>
      <c r="H45" s="9"/>
      <c r="I45" s="8"/>
      <c r="J45" s="9"/>
      <c r="K45" s="10"/>
      <c r="L45" s="10"/>
      <c r="M45" s="10"/>
      <c r="N45" s="10"/>
      <c r="O45" s="44"/>
      <c r="P45" s="10"/>
      <c r="Q45" s="9"/>
      <c r="R45" s="10"/>
      <c r="S45" s="9"/>
      <c r="T45" s="11"/>
      <c r="U45" s="12"/>
      <c r="V45" s="13"/>
      <c r="W45" s="10"/>
      <c r="X45" s="9"/>
      <c r="Y45" s="251" t="s">
        <v>10</v>
      </c>
      <c r="Z45" s="415"/>
    </row>
    <row r="46" spans="1:26" ht="12.95" customHeight="1">
      <c r="A46" s="2"/>
      <c r="B46" s="14" t="s">
        <v>0</v>
      </c>
      <c r="C46" s="208"/>
      <c r="D46" s="783" t="s">
        <v>225</v>
      </c>
      <c r="E46" s="783" t="s">
        <v>226</v>
      </c>
      <c r="F46" s="783" t="s">
        <v>227</v>
      </c>
      <c r="G46" s="783"/>
      <c r="H46" s="783" t="s">
        <v>149</v>
      </c>
      <c r="I46" s="783" t="s">
        <v>150</v>
      </c>
      <c r="J46" s="783" t="s">
        <v>148</v>
      </c>
      <c r="K46" s="783" t="s">
        <v>151</v>
      </c>
      <c r="L46" s="783" t="s">
        <v>152</v>
      </c>
      <c r="M46" s="783" t="s">
        <v>153</v>
      </c>
      <c r="N46" s="783"/>
      <c r="O46" s="783"/>
      <c r="P46" s="783" t="s">
        <v>228</v>
      </c>
      <c r="Q46" s="783" t="s">
        <v>229</v>
      </c>
      <c r="R46" s="783" t="s">
        <v>154</v>
      </c>
      <c r="S46" s="28"/>
      <c r="T46" s="16" t="s">
        <v>6</v>
      </c>
      <c r="U46" s="16" t="s">
        <v>6</v>
      </c>
      <c r="V46" s="16" t="s">
        <v>6</v>
      </c>
      <c r="W46" s="16" t="s">
        <v>6</v>
      </c>
      <c r="X46" s="18" t="s">
        <v>7</v>
      </c>
      <c r="Y46" s="684" t="s">
        <v>136</v>
      </c>
      <c r="Z46" s="415"/>
    </row>
    <row r="47" spans="1:26" ht="12.95" customHeight="1">
      <c r="A47" s="2"/>
      <c r="B47" s="14" t="s">
        <v>8</v>
      </c>
      <c r="C47" s="747" t="s">
        <v>9</v>
      </c>
      <c r="D47" s="748" t="s">
        <v>10</v>
      </c>
      <c r="E47" s="748" t="s">
        <v>11</v>
      </c>
      <c r="F47" s="748" t="s">
        <v>10</v>
      </c>
      <c r="G47" s="747" t="s">
        <v>9</v>
      </c>
      <c r="H47" s="748" t="s">
        <v>10</v>
      </c>
      <c r="I47" s="748" t="s">
        <v>11</v>
      </c>
      <c r="J47" s="748" t="s">
        <v>10</v>
      </c>
      <c r="K47" s="23" t="s">
        <v>9</v>
      </c>
      <c r="L47" s="748" t="s">
        <v>10</v>
      </c>
      <c r="M47" s="748" t="s">
        <v>11</v>
      </c>
      <c r="N47" s="748" t="s">
        <v>10</v>
      </c>
      <c r="O47" s="751"/>
      <c r="P47" s="23" t="s">
        <v>9</v>
      </c>
      <c r="Q47" s="748" t="s">
        <v>10</v>
      </c>
      <c r="R47" s="748" t="s">
        <v>11</v>
      </c>
      <c r="S47" s="748" t="s">
        <v>10</v>
      </c>
      <c r="T47" s="19">
        <v>2014</v>
      </c>
      <c r="U47" s="19">
        <v>2013</v>
      </c>
      <c r="V47" s="19">
        <v>2012</v>
      </c>
      <c r="W47" s="19">
        <v>2011</v>
      </c>
      <c r="X47" s="15" t="s">
        <v>10</v>
      </c>
      <c r="Y47" s="684" t="s">
        <v>10</v>
      </c>
      <c r="Z47" s="415"/>
    </row>
    <row r="48" spans="1:26" ht="12.95" customHeight="1">
      <c r="A48" s="2"/>
      <c r="B48" s="20" t="s">
        <v>12</v>
      </c>
      <c r="C48" s="747" t="s">
        <v>13</v>
      </c>
      <c r="D48" s="749"/>
      <c r="E48" s="747"/>
      <c r="F48" s="747"/>
      <c r="G48" s="747" t="s">
        <v>13</v>
      </c>
      <c r="H48" s="747"/>
      <c r="I48" s="747"/>
      <c r="J48" s="749"/>
      <c r="K48" s="23" t="s">
        <v>13</v>
      </c>
      <c r="L48" s="750"/>
      <c r="M48" s="23"/>
      <c r="N48" s="750"/>
      <c r="O48" s="751"/>
      <c r="P48" s="23" t="s">
        <v>13</v>
      </c>
      <c r="Q48" s="23"/>
      <c r="R48" s="23"/>
      <c r="S48" s="23"/>
      <c r="T48" s="21" t="s">
        <v>14</v>
      </c>
      <c r="U48" s="21" t="s">
        <v>14</v>
      </c>
      <c r="V48" s="406" t="s">
        <v>14</v>
      </c>
      <c r="W48" s="406" t="s">
        <v>14</v>
      </c>
      <c r="X48" s="23" t="s">
        <v>99</v>
      </c>
      <c r="Y48" s="684" t="s">
        <v>143</v>
      </c>
      <c r="Z48" s="415"/>
    </row>
    <row r="49" spans="1:26" ht="12.95" customHeight="1">
      <c r="A49" s="2"/>
      <c r="B49" s="11"/>
      <c r="C49" s="661" t="s">
        <v>15</v>
      </c>
      <c r="D49" s="27" t="s">
        <v>16</v>
      </c>
      <c r="E49" s="661" t="s">
        <v>15</v>
      </c>
      <c r="F49" s="27" t="s">
        <v>17</v>
      </c>
      <c r="G49" s="661" t="s">
        <v>21</v>
      </c>
      <c r="H49" s="27" t="s">
        <v>19</v>
      </c>
      <c r="I49" s="661" t="s">
        <v>21</v>
      </c>
      <c r="J49" s="27" t="s">
        <v>20</v>
      </c>
      <c r="K49" s="661" t="s">
        <v>18</v>
      </c>
      <c r="L49" s="27" t="s">
        <v>22</v>
      </c>
      <c r="M49" s="661" t="s">
        <v>18</v>
      </c>
      <c r="N49" s="27" t="s">
        <v>23</v>
      </c>
      <c r="O49" s="44"/>
      <c r="P49" s="661" t="s">
        <v>24</v>
      </c>
      <c r="Q49" s="27" t="s">
        <v>25</v>
      </c>
      <c r="R49" s="661" t="s">
        <v>24</v>
      </c>
      <c r="S49" s="27" t="s">
        <v>26</v>
      </c>
      <c r="T49" s="28" t="s">
        <v>27</v>
      </c>
      <c r="U49" s="28" t="s">
        <v>27</v>
      </c>
      <c r="V49" s="28" t="s">
        <v>27</v>
      </c>
      <c r="W49" s="28" t="s">
        <v>27</v>
      </c>
      <c r="X49" s="30" t="s">
        <v>28</v>
      </c>
      <c r="Z49" s="415"/>
    </row>
    <row r="50" spans="1:26" ht="12.95" customHeight="1">
      <c r="A50" s="2"/>
      <c r="B50" s="37" t="s">
        <v>29</v>
      </c>
      <c r="C50" s="326">
        <v>804</v>
      </c>
      <c r="D50" s="32">
        <f t="shared" ref="D50:D69" si="11">C50/T50</f>
        <v>4.3700402217632349E-2</v>
      </c>
      <c r="E50" s="326">
        <v>14089</v>
      </c>
      <c r="F50" s="32">
        <f t="shared" ref="F50:F69" si="12">E50/T50</f>
        <v>0.76578975975649533</v>
      </c>
      <c r="G50" s="326">
        <v>333</v>
      </c>
      <c r="H50" s="32">
        <f>G50/T50</f>
        <v>1.8099793455810413E-2</v>
      </c>
      <c r="I50" s="327">
        <v>1452</v>
      </c>
      <c r="J50" s="32">
        <f>I50/T50</f>
        <v>7.8921621915425594E-2</v>
      </c>
      <c r="K50" s="774">
        <v>701</v>
      </c>
      <c r="L50" s="32">
        <f>K50/T50</f>
        <v>3.8101967605174474E-2</v>
      </c>
      <c r="M50" s="362">
        <v>721</v>
      </c>
      <c r="N50" s="32">
        <f>M50/T50</f>
        <v>3.9189042287205128E-2</v>
      </c>
      <c r="O50" s="44"/>
      <c r="P50" s="774">
        <v>159</v>
      </c>
      <c r="Q50" s="32">
        <f>P50/T50</f>
        <v>8.642243722143712E-3</v>
      </c>
      <c r="R50" s="774">
        <v>139</v>
      </c>
      <c r="S50" s="32">
        <f>R50/T50</f>
        <v>7.5551690401130557E-3</v>
      </c>
      <c r="T50" s="775">
        <f>SUM(C50,E50,G50,I50,K50,M50,P50,R50)</f>
        <v>18398</v>
      </c>
      <c r="U50" s="204">
        <v>19040</v>
      </c>
      <c r="V50" s="776"/>
      <c r="W50" s="777"/>
      <c r="X50" s="116">
        <f>SUM(T50,-U50)/U50</f>
        <v>-3.3718487394957981E-2</v>
      </c>
      <c r="Y50" s="383">
        <f t="shared" ref="Y50:Y69" si="13">SUM(D50,F50,H50,J50)</f>
        <v>0.90651157734536369</v>
      </c>
      <c r="Z50" s="415"/>
    </row>
    <row r="51" spans="1:26" ht="12.95" customHeight="1">
      <c r="A51" s="2"/>
      <c r="B51" s="37" t="s">
        <v>30</v>
      </c>
      <c r="C51" s="326">
        <v>599</v>
      </c>
      <c r="D51" s="32">
        <f t="shared" si="11"/>
        <v>5.1794206658019891E-2</v>
      </c>
      <c r="E51" s="326">
        <v>9018</v>
      </c>
      <c r="F51" s="32">
        <f t="shared" si="12"/>
        <v>0.77976653696498055</v>
      </c>
      <c r="G51" s="326">
        <v>218</v>
      </c>
      <c r="H51" s="32">
        <f t="shared" ref="H51:H69" si="14">G51/T51</f>
        <v>1.8849978383052312E-2</v>
      </c>
      <c r="I51" s="327">
        <v>984</v>
      </c>
      <c r="J51" s="32">
        <f t="shared" ref="J51:J69" si="15">I51/T51</f>
        <v>8.5084306095979251E-2</v>
      </c>
      <c r="K51" s="774">
        <v>306</v>
      </c>
      <c r="L51" s="32">
        <f t="shared" ref="L51:L69" si="16">K51/T51</f>
        <v>2.6459143968871595E-2</v>
      </c>
      <c r="M51" s="362">
        <v>331</v>
      </c>
      <c r="N51" s="32">
        <f t="shared" ref="N51:N69" si="17">M51/T51</f>
        <v>2.8620838737570254E-2</v>
      </c>
      <c r="O51" s="44"/>
      <c r="P51" s="774">
        <v>65</v>
      </c>
      <c r="Q51" s="32">
        <f t="shared" ref="Q51:Q69" si="18">P51/T51</f>
        <v>5.6204063986165153E-3</v>
      </c>
      <c r="R51" s="774">
        <v>44</v>
      </c>
      <c r="S51" s="32">
        <f t="shared" ref="S51:S69" si="19">R51/T51</f>
        <v>3.8045827929096411E-3</v>
      </c>
      <c r="T51" s="775">
        <f t="shared" ref="T51:T68" si="20">SUM(C51,E51,G51,I51,K51,M51,P51,R51)</f>
        <v>11565</v>
      </c>
      <c r="U51" s="204">
        <v>11895</v>
      </c>
      <c r="V51" s="776"/>
      <c r="W51" s="777"/>
      <c r="X51" s="116">
        <f t="shared" ref="X51:X68" si="21">SUM(T51,-U51)/U51</f>
        <v>-2.7742749054224466E-2</v>
      </c>
      <c r="Y51" s="383">
        <f t="shared" si="13"/>
        <v>0.93549502810203211</v>
      </c>
      <c r="Z51" s="415"/>
    </row>
    <row r="52" spans="1:26" ht="12.95" customHeight="1">
      <c r="A52" s="2"/>
      <c r="B52" s="37" t="s">
        <v>31</v>
      </c>
      <c r="C52" s="326">
        <v>653</v>
      </c>
      <c r="D52" s="32">
        <f t="shared" si="11"/>
        <v>6.761934348141245E-2</v>
      </c>
      <c r="E52" s="326">
        <v>7962</v>
      </c>
      <c r="F52" s="32">
        <f t="shared" si="12"/>
        <v>0.82447965206585894</v>
      </c>
      <c r="G52" s="326">
        <v>138</v>
      </c>
      <c r="H52" s="32">
        <f t="shared" si="14"/>
        <v>1.4290152221186705E-2</v>
      </c>
      <c r="I52" s="327">
        <v>466</v>
      </c>
      <c r="J52" s="32">
        <f t="shared" si="15"/>
        <v>4.8255151703427562E-2</v>
      </c>
      <c r="K52" s="774">
        <v>249</v>
      </c>
      <c r="L52" s="32">
        <f t="shared" si="16"/>
        <v>2.5784405094749923E-2</v>
      </c>
      <c r="M52" s="362">
        <v>159</v>
      </c>
      <c r="N52" s="32">
        <f t="shared" si="17"/>
        <v>1.6464740602671637E-2</v>
      </c>
      <c r="O52" s="44"/>
      <c r="P52" s="774">
        <v>23</v>
      </c>
      <c r="Q52" s="32">
        <f t="shared" si="18"/>
        <v>2.3816920368644507E-3</v>
      </c>
      <c r="R52" s="774">
        <v>7</v>
      </c>
      <c r="S52" s="32">
        <f t="shared" si="19"/>
        <v>7.2486279382831108E-4</v>
      </c>
      <c r="T52" s="775">
        <f t="shared" si="20"/>
        <v>9657</v>
      </c>
      <c r="U52" s="204">
        <v>9358</v>
      </c>
      <c r="V52" s="776"/>
      <c r="W52" s="777"/>
      <c r="X52" s="205">
        <f t="shared" si="21"/>
        <v>3.1951271639239151E-2</v>
      </c>
      <c r="Y52" s="383">
        <f t="shared" si="13"/>
        <v>0.95464429947188556</v>
      </c>
      <c r="Z52" s="415"/>
    </row>
    <row r="53" spans="1:26" ht="12.95" customHeight="1">
      <c r="A53" s="2"/>
      <c r="B53" s="37" t="s">
        <v>32</v>
      </c>
      <c r="C53" s="326">
        <v>662</v>
      </c>
      <c r="D53" s="32">
        <f t="shared" si="11"/>
        <v>7.6691380908248383E-2</v>
      </c>
      <c r="E53" s="326">
        <v>6543</v>
      </c>
      <c r="F53" s="32">
        <f t="shared" si="12"/>
        <v>0.75799351251158475</v>
      </c>
      <c r="G53" s="326">
        <v>183</v>
      </c>
      <c r="H53" s="32">
        <f t="shared" si="14"/>
        <v>2.1200185356811861E-2</v>
      </c>
      <c r="I53" s="327">
        <v>699</v>
      </c>
      <c r="J53" s="32">
        <f t="shared" si="15"/>
        <v>8.0977757182576465E-2</v>
      </c>
      <c r="K53" s="774">
        <v>216</v>
      </c>
      <c r="L53" s="32">
        <f t="shared" si="16"/>
        <v>2.5023169601482854E-2</v>
      </c>
      <c r="M53" s="362">
        <v>216</v>
      </c>
      <c r="N53" s="32">
        <f t="shared" si="17"/>
        <v>2.5023169601482854E-2</v>
      </c>
      <c r="O53" s="44"/>
      <c r="P53" s="774">
        <v>65</v>
      </c>
      <c r="Q53" s="32">
        <f t="shared" si="18"/>
        <v>7.5301204819277108E-3</v>
      </c>
      <c r="R53" s="774">
        <v>48</v>
      </c>
      <c r="S53" s="32">
        <f t="shared" si="19"/>
        <v>5.5607043558850789E-3</v>
      </c>
      <c r="T53" s="775">
        <f t="shared" si="20"/>
        <v>8632</v>
      </c>
      <c r="U53" s="204">
        <v>8521</v>
      </c>
      <c r="V53" s="776"/>
      <c r="W53" s="777"/>
      <c r="X53" s="205">
        <f t="shared" si="21"/>
        <v>1.3026640065719986E-2</v>
      </c>
      <c r="Y53" s="383">
        <f t="shared" si="13"/>
        <v>0.93686283595922148</v>
      </c>
      <c r="Z53" s="415"/>
    </row>
    <row r="54" spans="1:26" ht="12.95" customHeight="1">
      <c r="A54" s="2"/>
      <c r="B54" s="37" t="s">
        <v>33</v>
      </c>
      <c r="C54" s="326">
        <v>402</v>
      </c>
      <c r="D54" s="32">
        <f t="shared" si="11"/>
        <v>5.5341409691629956E-2</v>
      </c>
      <c r="E54" s="326">
        <v>5830</v>
      </c>
      <c r="F54" s="32">
        <f t="shared" si="12"/>
        <v>0.80258810572687223</v>
      </c>
      <c r="G54" s="326">
        <v>144</v>
      </c>
      <c r="H54" s="32">
        <f t="shared" si="14"/>
        <v>1.9823788546255508E-2</v>
      </c>
      <c r="I54" s="327">
        <v>559</v>
      </c>
      <c r="J54" s="32">
        <f t="shared" si="15"/>
        <v>7.6954845814977968E-2</v>
      </c>
      <c r="K54" s="774">
        <v>163</v>
      </c>
      <c r="L54" s="32">
        <f t="shared" si="16"/>
        <v>2.2439427312775331E-2</v>
      </c>
      <c r="M54" s="362">
        <v>113</v>
      </c>
      <c r="N54" s="32">
        <f t="shared" si="17"/>
        <v>1.5556167400881057E-2</v>
      </c>
      <c r="O54" s="44"/>
      <c r="P54" s="774">
        <v>31</v>
      </c>
      <c r="Q54" s="32">
        <f t="shared" si="18"/>
        <v>4.2676211453744495E-3</v>
      </c>
      <c r="R54" s="774">
        <v>22</v>
      </c>
      <c r="S54" s="32">
        <f t="shared" si="19"/>
        <v>3.0286343612334803E-3</v>
      </c>
      <c r="T54" s="775">
        <f t="shared" si="20"/>
        <v>7264</v>
      </c>
      <c r="U54" s="204">
        <v>7732</v>
      </c>
      <c r="V54" s="776"/>
      <c r="W54" s="777"/>
      <c r="X54" s="116">
        <f t="shared" si="21"/>
        <v>-6.0527677185721676E-2</v>
      </c>
      <c r="Y54" s="383">
        <f t="shared" si="13"/>
        <v>0.95470814977973562</v>
      </c>
      <c r="Z54" s="415"/>
    </row>
    <row r="55" spans="1:26" ht="12.95" customHeight="1">
      <c r="A55" s="2"/>
      <c r="B55" s="37" t="s">
        <v>34</v>
      </c>
      <c r="C55" s="326">
        <v>342</v>
      </c>
      <c r="D55" s="32">
        <f t="shared" si="11"/>
        <v>7.2580645161290328E-2</v>
      </c>
      <c r="E55" s="326">
        <v>3835</v>
      </c>
      <c r="F55" s="32">
        <f t="shared" si="12"/>
        <v>0.81387945670628181</v>
      </c>
      <c r="G55" s="326">
        <v>59</v>
      </c>
      <c r="H55" s="32">
        <f t="shared" si="14"/>
        <v>1.2521222410865875E-2</v>
      </c>
      <c r="I55" s="327">
        <v>280</v>
      </c>
      <c r="J55" s="32">
        <f t="shared" si="15"/>
        <v>5.9422750424448216E-2</v>
      </c>
      <c r="K55" s="774">
        <v>93</v>
      </c>
      <c r="L55" s="32">
        <f t="shared" si="16"/>
        <v>1.9736842105263157E-2</v>
      </c>
      <c r="M55" s="362">
        <v>83</v>
      </c>
      <c r="N55" s="32">
        <f t="shared" si="17"/>
        <v>1.7614601018675721E-2</v>
      </c>
      <c r="O55" s="44"/>
      <c r="P55" s="774">
        <v>9</v>
      </c>
      <c r="Q55" s="32">
        <f t="shared" si="18"/>
        <v>1.9100169779286927E-3</v>
      </c>
      <c r="R55" s="774">
        <v>11</v>
      </c>
      <c r="S55" s="32">
        <f t="shared" si="19"/>
        <v>2.3344651952461799E-3</v>
      </c>
      <c r="T55" s="775">
        <f t="shared" si="20"/>
        <v>4712</v>
      </c>
      <c r="U55" s="204">
        <v>4894</v>
      </c>
      <c r="V55" s="776"/>
      <c r="W55" s="777"/>
      <c r="X55" s="116">
        <f t="shared" si="21"/>
        <v>-3.7188393951777685E-2</v>
      </c>
      <c r="Y55" s="383">
        <f t="shared" si="13"/>
        <v>0.95840407470288624</v>
      </c>
      <c r="Z55" s="415"/>
    </row>
    <row r="56" spans="1:26" ht="12.95" customHeight="1">
      <c r="A56" s="2"/>
      <c r="B56" s="37" t="s">
        <v>35</v>
      </c>
      <c r="C56" s="326">
        <v>113</v>
      </c>
      <c r="D56" s="32">
        <f t="shared" si="11"/>
        <v>3.8925249741646573E-2</v>
      </c>
      <c r="E56" s="326">
        <v>2129</v>
      </c>
      <c r="F56" s="32">
        <f t="shared" si="12"/>
        <v>0.73337926283155352</v>
      </c>
      <c r="G56" s="326">
        <v>59</v>
      </c>
      <c r="H56" s="32">
        <f t="shared" si="14"/>
        <v>2.0323802962452637E-2</v>
      </c>
      <c r="I56" s="327">
        <v>252</v>
      </c>
      <c r="J56" s="32">
        <f t="shared" si="15"/>
        <v>8.6806751636238369E-2</v>
      </c>
      <c r="K56" s="774">
        <v>122</v>
      </c>
      <c r="L56" s="32">
        <f t="shared" si="16"/>
        <v>4.2025490871512229E-2</v>
      </c>
      <c r="M56" s="362">
        <v>186</v>
      </c>
      <c r="N56" s="32">
        <f t="shared" si="17"/>
        <v>6.4071650017223564E-2</v>
      </c>
      <c r="O56" s="44"/>
      <c r="P56" s="774">
        <v>25</v>
      </c>
      <c r="Q56" s="32">
        <f t="shared" si="18"/>
        <v>8.6117809162934902E-3</v>
      </c>
      <c r="R56" s="774">
        <v>17</v>
      </c>
      <c r="S56" s="32">
        <f t="shared" si="19"/>
        <v>5.8560110230795725E-3</v>
      </c>
      <c r="T56" s="775">
        <f t="shared" si="20"/>
        <v>2903</v>
      </c>
      <c r="U56" s="204">
        <v>2912</v>
      </c>
      <c r="V56" s="776"/>
      <c r="W56" s="777"/>
      <c r="X56" s="116">
        <f t="shared" si="21"/>
        <v>-3.0906593406593405E-3</v>
      </c>
      <c r="Y56" s="383">
        <f t="shared" si="13"/>
        <v>0.87943506717189113</v>
      </c>
      <c r="Z56" s="415"/>
    </row>
    <row r="57" spans="1:26" ht="12.95" customHeight="1">
      <c r="A57" s="2"/>
      <c r="B57" s="37" t="s">
        <v>36</v>
      </c>
      <c r="C57" s="326">
        <v>115</v>
      </c>
      <c r="D57" s="32">
        <f t="shared" si="11"/>
        <v>5.6566650270536152E-2</v>
      </c>
      <c r="E57" s="326">
        <v>1537</v>
      </c>
      <c r="F57" s="32">
        <f t="shared" si="12"/>
        <v>0.75602557796360059</v>
      </c>
      <c r="G57" s="326">
        <v>43</v>
      </c>
      <c r="H57" s="32">
        <f t="shared" si="14"/>
        <v>2.115100836202656E-2</v>
      </c>
      <c r="I57" s="327">
        <v>170</v>
      </c>
      <c r="J57" s="32">
        <f t="shared" si="15"/>
        <v>8.362026561731431E-2</v>
      </c>
      <c r="K57" s="774">
        <v>96</v>
      </c>
      <c r="L57" s="32">
        <f t="shared" si="16"/>
        <v>4.7220855878012787E-2</v>
      </c>
      <c r="M57" s="362">
        <v>51</v>
      </c>
      <c r="N57" s="32">
        <f t="shared" si="17"/>
        <v>2.5086079685194294E-2</v>
      </c>
      <c r="O57" s="44"/>
      <c r="P57" s="774">
        <v>15</v>
      </c>
      <c r="Q57" s="32">
        <f t="shared" si="18"/>
        <v>7.3782587309394985E-3</v>
      </c>
      <c r="R57" s="774">
        <v>6</v>
      </c>
      <c r="S57" s="32">
        <f t="shared" si="19"/>
        <v>2.9513034923757992E-3</v>
      </c>
      <c r="T57" s="775">
        <f t="shared" si="20"/>
        <v>2033</v>
      </c>
      <c r="U57" s="204">
        <v>2048</v>
      </c>
      <c r="V57" s="776"/>
      <c r="W57" s="777"/>
      <c r="X57" s="116">
        <f t="shared" si="21"/>
        <v>-7.32421875E-3</v>
      </c>
      <c r="Y57" s="383">
        <f t="shared" si="13"/>
        <v>0.91736350221347762</v>
      </c>
      <c r="Z57" s="415"/>
    </row>
    <row r="58" spans="1:26" ht="12.95" customHeight="1">
      <c r="A58" s="2"/>
      <c r="B58" s="37" t="s">
        <v>37</v>
      </c>
      <c r="C58" s="326">
        <v>23</v>
      </c>
      <c r="D58" s="32">
        <f t="shared" si="11"/>
        <v>6.0052219321148827E-2</v>
      </c>
      <c r="E58" s="326">
        <v>284</v>
      </c>
      <c r="F58" s="32">
        <f t="shared" si="12"/>
        <v>0.74151436031331597</v>
      </c>
      <c r="G58" s="326">
        <v>12</v>
      </c>
      <c r="H58" s="32">
        <f t="shared" si="14"/>
        <v>3.1331592689295036E-2</v>
      </c>
      <c r="I58" s="327">
        <v>29</v>
      </c>
      <c r="J58" s="32">
        <f t="shared" si="15"/>
        <v>7.5718015665796348E-2</v>
      </c>
      <c r="K58" s="774">
        <v>23</v>
      </c>
      <c r="L58" s="32">
        <f t="shared" si="16"/>
        <v>6.0052219321148827E-2</v>
      </c>
      <c r="M58" s="362">
        <v>10</v>
      </c>
      <c r="N58" s="32">
        <f t="shared" si="17"/>
        <v>2.6109660574412531E-2</v>
      </c>
      <c r="O58" s="44"/>
      <c r="P58" s="774">
        <v>1</v>
      </c>
      <c r="Q58" s="32">
        <f t="shared" si="18"/>
        <v>2.6109660574412533E-3</v>
      </c>
      <c r="R58" s="774">
        <v>1</v>
      </c>
      <c r="S58" s="32">
        <f t="shared" si="19"/>
        <v>2.6109660574412533E-3</v>
      </c>
      <c r="T58" s="775">
        <f t="shared" si="20"/>
        <v>383</v>
      </c>
      <c r="U58" s="204">
        <v>390</v>
      </c>
      <c r="V58" s="776"/>
      <c r="W58" s="777"/>
      <c r="X58" s="116">
        <f t="shared" si="21"/>
        <v>-1.7948717948717947E-2</v>
      </c>
      <c r="Y58" s="383">
        <f t="shared" si="13"/>
        <v>0.90861618798955623</v>
      </c>
      <c r="Z58" s="415"/>
    </row>
    <row r="59" spans="1:26" ht="12.95" customHeight="1">
      <c r="A59" s="2"/>
      <c r="B59" s="37" t="s">
        <v>38</v>
      </c>
      <c r="C59" s="326">
        <v>80</v>
      </c>
      <c r="D59" s="32">
        <f t="shared" si="11"/>
        <v>5.2287581699346407E-2</v>
      </c>
      <c r="E59" s="326">
        <v>1105</v>
      </c>
      <c r="F59" s="32">
        <f t="shared" si="12"/>
        <v>0.72222222222222221</v>
      </c>
      <c r="G59" s="326">
        <v>50</v>
      </c>
      <c r="H59" s="32">
        <f t="shared" si="14"/>
        <v>3.2679738562091505E-2</v>
      </c>
      <c r="I59" s="327">
        <v>169</v>
      </c>
      <c r="J59" s="32">
        <f t="shared" si="15"/>
        <v>0.11045751633986928</v>
      </c>
      <c r="K59" s="774">
        <v>66</v>
      </c>
      <c r="L59" s="32">
        <f t="shared" si="16"/>
        <v>4.3137254901960784E-2</v>
      </c>
      <c r="M59" s="362">
        <v>49</v>
      </c>
      <c r="N59" s="32">
        <f t="shared" si="17"/>
        <v>3.202614379084967E-2</v>
      </c>
      <c r="O59" s="44"/>
      <c r="P59" s="774">
        <v>5</v>
      </c>
      <c r="Q59" s="32">
        <f t="shared" si="18"/>
        <v>3.2679738562091504E-3</v>
      </c>
      <c r="R59" s="774">
        <v>6</v>
      </c>
      <c r="S59" s="32">
        <f t="shared" si="19"/>
        <v>3.9215686274509803E-3</v>
      </c>
      <c r="T59" s="775">
        <f t="shared" si="20"/>
        <v>1530</v>
      </c>
      <c r="U59" s="204">
        <v>1655</v>
      </c>
      <c r="V59" s="776"/>
      <c r="W59" s="777"/>
      <c r="X59" s="116">
        <f t="shared" si="21"/>
        <v>-7.5528700906344406E-2</v>
      </c>
      <c r="Y59" s="383">
        <f t="shared" si="13"/>
        <v>0.91764705882352948</v>
      </c>
      <c r="Z59" s="415"/>
    </row>
    <row r="60" spans="1:26" ht="12.95" customHeight="1">
      <c r="A60" s="2"/>
      <c r="B60" s="37" t="s">
        <v>39</v>
      </c>
      <c r="C60" s="326">
        <v>60</v>
      </c>
      <c r="D60" s="32">
        <f t="shared" si="11"/>
        <v>7.0339976553341149E-2</v>
      </c>
      <c r="E60" s="326">
        <v>664</v>
      </c>
      <c r="F60" s="32">
        <f t="shared" si="12"/>
        <v>0.77842907385697535</v>
      </c>
      <c r="G60" s="326">
        <v>19</v>
      </c>
      <c r="H60" s="32">
        <f t="shared" si="14"/>
        <v>2.2274325908558032E-2</v>
      </c>
      <c r="I60" s="327">
        <v>33</v>
      </c>
      <c r="J60" s="32">
        <f t="shared" si="15"/>
        <v>3.8686987104337635E-2</v>
      </c>
      <c r="K60" s="774">
        <v>34</v>
      </c>
      <c r="L60" s="32">
        <f t="shared" si="16"/>
        <v>3.9859320046893319E-2</v>
      </c>
      <c r="M60" s="362">
        <v>24</v>
      </c>
      <c r="N60" s="32">
        <f t="shared" si="17"/>
        <v>2.8135990621336461E-2</v>
      </c>
      <c r="O60" s="44"/>
      <c r="P60" s="774">
        <v>13</v>
      </c>
      <c r="Q60" s="32">
        <f t="shared" si="18"/>
        <v>1.5240328253223915E-2</v>
      </c>
      <c r="R60" s="774">
        <v>6</v>
      </c>
      <c r="S60" s="32">
        <f t="shared" si="19"/>
        <v>7.0339976553341153E-3</v>
      </c>
      <c r="T60" s="775">
        <f t="shared" si="20"/>
        <v>853</v>
      </c>
      <c r="U60" s="204">
        <v>840</v>
      </c>
      <c r="V60" s="776"/>
      <c r="W60" s="777"/>
      <c r="X60" s="205">
        <f t="shared" si="21"/>
        <v>1.5476190476190477E-2</v>
      </c>
      <c r="Y60" s="383">
        <f t="shared" si="13"/>
        <v>0.90973036342321212</v>
      </c>
      <c r="Z60" s="415"/>
    </row>
    <row r="61" spans="1:26" ht="12.95" customHeight="1">
      <c r="A61" s="2"/>
      <c r="B61" s="37" t="s">
        <v>40</v>
      </c>
      <c r="C61" s="326">
        <v>52</v>
      </c>
      <c r="D61" s="32">
        <f t="shared" si="11"/>
        <v>6.2126642771804061E-2</v>
      </c>
      <c r="E61" s="326">
        <v>624</v>
      </c>
      <c r="F61" s="32">
        <f t="shared" si="12"/>
        <v>0.74551971326164879</v>
      </c>
      <c r="G61" s="326">
        <v>30</v>
      </c>
      <c r="H61" s="32">
        <f t="shared" si="14"/>
        <v>3.5842293906810034E-2</v>
      </c>
      <c r="I61" s="327">
        <v>76</v>
      </c>
      <c r="J61" s="32">
        <f t="shared" si="15"/>
        <v>9.0800477897252097E-2</v>
      </c>
      <c r="K61" s="774">
        <v>29</v>
      </c>
      <c r="L61" s="32">
        <f t="shared" si="16"/>
        <v>3.4647550776583033E-2</v>
      </c>
      <c r="M61" s="362">
        <v>15</v>
      </c>
      <c r="N61" s="32">
        <f t="shared" si="17"/>
        <v>1.7921146953405017E-2</v>
      </c>
      <c r="O61" s="44"/>
      <c r="P61" s="774">
        <v>9</v>
      </c>
      <c r="Q61" s="32">
        <f t="shared" si="18"/>
        <v>1.0752688172043012E-2</v>
      </c>
      <c r="R61" s="774">
        <v>2</v>
      </c>
      <c r="S61" s="32">
        <f t="shared" si="19"/>
        <v>2.3894862604540022E-3</v>
      </c>
      <c r="T61" s="775">
        <f t="shared" si="20"/>
        <v>837</v>
      </c>
      <c r="U61" s="204">
        <v>814</v>
      </c>
      <c r="V61" s="776"/>
      <c r="W61" s="777"/>
      <c r="X61" s="205">
        <f t="shared" si="21"/>
        <v>2.8255528255528257E-2</v>
      </c>
      <c r="Y61" s="383">
        <f t="shared" si="13"/>
        <v>0.93428912783751494</v>
      </c>
      <c r="Z61" s="415"/>
    </row>
    <row r="62" spans="1:26" ht="12.95" customHeight="1">
      <c r="A62" s="2"/>
      <c r="B62" s="37" t="s">
        <v>41</v>
      </c>
      <c r="C62" s="326">
        <v>48</v>
      </c>
      <c r="D62" s="32">
        <f t="shared" si="11"/>
        <v>0.10549450549450549</v>
      </c>
      <c r="E62" s="326">
        <v>355</v>
      </c>
      <c r="F62" s="32">
        <f t="shared" si="12"/>
        <v>0.78021978021978022</v>
      </c>
      <c r="G62" s="326">
        <v>8</v>
      </c>
      <c r="H62" s="32">
        <f t="shared" si="14"/>
        <v>1.7582417582417582E-2</v>
      </c>
      <c r="I62" s="327">
        <v>26</v>
      </c>
      <c r="J62" s="32">
        <f t="shared" si="15"/>
        <v>5.7142857142857141E-2</v>
      </c>
      <c r="K62" s="774">
        <v>7</v>
      </c>
      <c r="L62" s="32">
        <f t="shared" si="16"/>
        <v>1.5384615384615385E-2</v>
      </c>
      <c r="M62" s="362">
        <v>9</v>
      </c>
      <c r="N62" s="32">
        <f t="shared" si="17"/>
        <v>1.9780219780219779E-2</v>
      </c>
      <c r="O62" s="44"/>
      <c r="P62" s="774">
        <v>1</v>
      </c>
      <c r="Q62" s="32">
        <f t="shared" si="18"/>
        <v>2.1978021978021978E-3</v>
      </c>
      <c r="R62" s="774">
        <v>1</v>
      </c>
      <c r="S62" s="32">
        <f t="shared" si="19"/>
        <v>2.1978021978021978E-3</v>
      </c>
      <c r="T62" s="775">
        <f t="shared" si="20"/>
        <v>455</v>
      </c>
      <c r="U62" s="204">
        <v>505</v>
      </c>
      <c r="V62" s="776"/>
      <c r="W62" s="777"/>
      <c r="X62" s="116">
        <f t="shared" si="21"/>
        <v>-9.9009900990099015E-2</v>
      </c>
      <c r="Y62" s="383">
        <f t="shared" si="13"/>
        <v>0.96043956043956047</v>
      </c>
      <c r="Z62" s="415"/>
    </row>
    <row r="63" spans="1:26" ht="12.95" customHeight="1">
      <c r="A63" s="2"/>
      <c r="B63" s="37" t="s">
        <v>42</v>
      </c>
      <c r="C63" s="326">
        <v>78</v>
      </c>
      <c r="D63" s="32">
        <f t="shared" si="11"/>
        <v>0.10303830911492734</v>
      </c>
      <c r="E63" s="326">
        <v>478</v>
      </c>
      <c r="F63" s="32">
        <f t="shared" si="12"/>
        <v>0.63143989431968295</v>
      </c>
      <c r="G63" s="326">
        <v>12</v>
      </c>
      <c r="H63" s="32">
        <f t="shared" si="14"/>
        <v>1.5852047556142668E-2</v>
      </c>
      <c r="I63" s="327">
        <v>69</v>
      </c>
      <c r="J63" s="32">
        <f t="shared" si="15"/>
        <v>9.1149273447820339E-2</v>
      </c>
      <c r="K63" s="774">
        <v>53</v>
      </c>
      <c r="L63" s="32">
        <f t="shared" si="16"/>
        <v>7.0013210039630125E-2</v>
      </c>
      <c r="M63" s="362">
        <v>49</v>
      </c>
      <c r="N63" s="32">
        <f t="shared" si="17"/>
        <v>6.4729194187582564E-2</v>
      </c>
      <c r="O63" s="44"/>
      <c r="P63" s="774">
        <v>10</v>
      </c>
      <c r="Q63" s="32">
        <f t="shared" si="18"/>
        <v>1.3210039630118891E-2</v>
      </c>
      <c r="R63" s="774">
        <v>8</v>
      </c>
      <c r="S63" s="32">
        <f t="shared" si="19"/>
        <v>1.0568031704095112E-2</v>
      </c>
      <c r="T63" s="775">
        <f t="shared" si="20"/>
        <v>757</v>
      </c>
      <c r="U63" s="204">
        <v>736</v>
      </c>
      <c r="V63" s="776"/>
      <c r="W63" s="777"/>
      <c r="X63" s="205">
        <f t="shared" si="21"/>
        <v>2.8532608695652172E-2</v>
      </c>
      <c r="Y63" s="383">
        <f t="shared" si="13"/>
        <v>0.84147952443857321</v>
      </c>
      <c r="Z63" s="415"/>
    </row>
    <row r="64" spans="1:26" ht="12.95" customHeight="1">
      <c r="A64" s="2"/>
      <c r="B64" s="37" t="s">
        <v>43</v>
      </c>
      <c r="C64" s="326">
        <v>51</v>
      </c>
      <c r="D64" s="32">
        <f t="shared" si="11"/>
        <v>9.7514340344168254E-2</v>
      </c>
      <c r="E64" s="326">
        <v>311</v>
      </c>
      <c r="F64" s="32">
        <f t="shared" si="12"/>
        <v>0.5946462715105163</v>
      </c>
      <c r="G64" s="326">
        <v>21</v>
      </c>
      <c r="H64" s="32">
        <f t="shared" si="14"/>
        <v>4.0152963671128104E-2</v>
      </c>
      <c r="I64" s="327">
        <v>32</v>
      </c>
      <c r="J64" s="32">
        <f t="shared" si="15"/>
        <v>6.1185468451242828E-2</v>
      </c>
      <c r="K64" s="774">
        <v>85</v>
      </c>
      <c r="L64" s="78">
        <f t="shared" si="16"/>
        <v>0.16252390057361377</v>
      </c>
      <c r="M64" s="362">
        <v>13</v>
      </c>
      <c r="N64" s="32">
        <f t="shared" si="17"/>
        <v>2.4856596558317401E-2</v>
      </c>
      <c r="O64" s="44"/>
      <c r="P64" s="774">
        <v>10</v>
      </c>
      <c r="Q64" s="32">
        <f t="shared" si="18"/>
        <v>1.9120458891013385E-2</v>
      </c>
      <c r="R64" s="774">
        <v>0</v>
      </c>
      <c r="S64" s="32">
        <f t="shared" si="19"/>
        <v>0</v>
      </c>
      <c r="T64" s="775">
        <f t="shared" si="20"/>
        <v>523</v>
      </c>
      <c r="U64" s="204">
        <v>452</v>
      </c>
      <c r="V64" s="776"/>
      <c r="W64" s="777"/>
      <c r="X64" s="205">
        <f t="shared" si="21"/>
        <v>0.15707964601769911</v>
      </c>
      <c r="Y64" s="383">
        <f t="shared" si="13"/>
        <v>0.79349904397705551</v>
      </c>
      <c r="Z64" s="415"/>
    </row>
    <row r="65" spans="1:26" ht="12.95" customHeight="1">
      <c r="A65" s="2"/>
      <c r="B65" s="37" t="s">
        <v>44</v>
      </c>
      <c r="C65" s="326">
        <v>9</v>
      </c>
      <c r="D65" s="32">
        <f t="shared" si="11"/>
        <v>2.9605263157894735E-2</v>
      </c>
      <c r="E65" s="326">
        <v>229</v>
      </c>
      <c r="F65" s="32">
        <f t="shared" si="12"/>
        <v>0.75328947368421051</v>
      </c>
      <c r="G65" s="326">
        <v>1</v>
      </c>
      <c r="H65" s="32">
        <f t="shared" si="14"/>
        <v>3.2894736842105261E-3</v>
      </c>
      <c r="I65" s="327">
        <v>9</v>
      </c>
      <c r="J65" s="32">
        <f t="shared" si="15"/>
        <v>2.9605263157894735E-2</v>
      </c>
      <c r="K65" s="774">
        <v>18</v>
      </c>
      <c r="L65" s="32">
        <f t="shared" si="16"/>
        <v>5.921052631578947E-2</v>
      </c>
      <c r="M65" s="362">
        <v>29</v>
      </c>
      <c r="N65" s="32">
        <f t="shared" si="17"/>
        <v>9.5394736842105268E-2</v>
      </c>
      <c r="O65" s="44"/>
      <c r="P65" s="774">
        <v>2</v>
      </c>
      <c r="Q65" s="32">
        <f t="shared" si="18"/>
        <v>6.5789473684210523E-3</v>
      </c>
      <c r="R65" s="774">
        <v>7</v>
      </c>
      <c r="S65" s="32">
        <f t="shared" si="19"/>
        <v>2.3026315789473683E-2</v>
      </c>
      <c r="T65" s="775">
        <f t="shared" si="20"/>
        <v>304</v>
      </c>
      <c r="U65" s="204">
        <v>405</v>
      </c>
      <c r="V65" s="776"/>
      <c r="W65" s="777"/>
      <c r="X65" s="116">
        <f t="shared" si="21"/>
        <v>-0.24938271604938272</v>
      </c>
      <c r="Y65" s="383">
        <f t="shared" si="13"/>
        <v>0.8157894736842104</v>
      </c>
      <c r="Z65" s="415"/>
    </row>
    <row r="66" spans="1:26" ht="12.95" customHeight="1">
      <c r="A66" s="2"/>
      <c r="B66" s="37" t="s">
        <v>45</v>
      </c>
      <c r="C66" s="326">
        <v>84</v>
      </c>
      <c r="D66" s="32">
        <f t="shared" si="11"/>
        <v>0.14840989399293286</v>
      </c>
      <c r="E66" s="326">
        <v>309</v>
      </c>
      <c r="F66" s="32">
        <f t="shared" si="12"/>
        <v>0.54593639575971731</v>
      </c>
      <c r="G66" s="326">
        <v>15</v>
      </c>
      <c r="H66" s="32">
        <f t="shared" si="14"/>
        <v>2.6501766784452298E-2</v>
      </c>
      <c r="I66" s="327">
        <v>18</v>
      </c>
      <c r="J66" s="32">
        <f t="shared" si="15"/>
        <v>3.1802120141342753E-2</v>
      </c>
      <c r="K66" s="774">
        <v>63</v>
      </c>
      <c r="L66" s="78">
        <f t="shared" si="16"/>
        <v>0.11130742049469965</v>
      </c>
      <c r="M66" s="362">
        <v>50</v>
      </c>
      <c r="N66" s="32">
        <f t="shared" si="17"/>
        <v>8.8339222614840993E-2</v>
      </c>
      <c r="O66" s="44"/>
      <c r="P66" s="774">
        <v>20</v>
      </c>
      <c r="Q66" s="32">
        <f t="shared" si="18"/>
        <v>3.5335689045936397E-2</v>
      </c>
      <c r="R66" s="774">
        <v>7</v>
      </c>
      <c r="S66" s="32">
        <f t="shared" si="19"/>
        <v>1.2367491166077738E-2</v>
      </c>
      <c r="T66" s="775">
        <f t="shared" si="20"/>
        <v>566</v>
      </c>
      <c r="U66" s="204">
        <v>462</v>
      </c>
      <c r="V66" s="776"/>
      <c r="W66" s="777"/>
      <c r="X66" s="205">
        <f t="shared" si="21"/>
        <v>0.22510822510822512</v>
      </c>
      <c r="Y66" s="383">
        <f t="shared" si="13"/>
        <v>0.75265017667844525</v>
      </c>
      <c r="Z66" s="415"/>
    </row>
    <row r="67" spans="1:26" ht="12.95" customHeight="1">
      <c r="A67" s="2"/>
      <c r="B67" s="37" t="s">
        <v>46</v>
      </c>
      <c r="C67" s="326">
        <v>6</v>
      </c>
      <c r="D67" s="32">
        <f t="shared" si="11"/>
        <v>3.1914893617021274E-2</v>
      </c>
      <c r="E67" s="326">
        <v>124</v>
      </c>
      <c r="F67" s="32">
        <f t="shared" si="12"/>
        <v>0.65957446808510634</v>
      </c>
      <c r="G67" s="326">
        <v>2</v>
      </c>
      <c r="H67" s="32">
        <f t="shared" si="14"/>
        <v>1.0638297872340425E-2</v>
      </c>
      <c r="I67" s="327">
        <v>13</v>
      </c>
      <c r="J67" s="32">
        <f t="shared" si="15"/>
        <v>6.9148936170212769E-2</v>
      </c>
      <c r="K67" s="362">
        <v>15</v>
      </c>
      <c r="L67" s="32">
        <f t="shared" si="16"/>
        <v>7.9787234042553196E-2</v>
      </c>
      <c r="M67" s="362">
        <v>9</v>
      </c>
      <c r="N67" s="32">
        <f t="shared" si="17"/>
        <v>4.7872340425531915E-2</v>
      </c>
      <c r="O67" s="44"/>
      <c r="P67" s="774">
        <v>8</v>
      </c>
      <c r="Q67" s="32">
        <f t="shared" si="18"/>
        <v>4.2553191489361701E-2</v>
      </c>
      <c r="R67" s="774">
        <v>11</v>
      </c>
      <c r="S67" s="32">
        <f t="shared" si="19"/>
        <v>5.8510638297872342E-2</v>
      </c>
      <c r="T67" s="775">
        <f t="shared" si="20"/>
        <v>188</v>
      </c>
      <c r="U67" s="204">
        <v>200</v>
      </c>
      <c r="V67" s="776"/>
      <c r="W67" s="777"/>
      <c r="X67" s="116">
        <f t="shared" si="21"/>
        <v>-0.06</v>
      </c>
      <c r="Y67" s="383">
        <f t="shared" si="13"/>
        <v>0.77127659574468077</v>
      </c>
      <c r="Z67" s="415"/>
    </row>
    <row r="68" spans="1:26" ht="12.95" customHeight="1">
      <c r="A68" s="2"/>
      <c r="B68" s="37" t="s">
        <v>47</v>
      </c>
      <c r="C68" s="326">
        <v>0</v>
      </c>
      <c r="D68" s="32" t="e">
        <f t="shared" si="11"/>
        <v>#DIV/0!</v>
      </c>
      <c r="E68" s="326">
        <v>0</v>
      </c>
      <c r="F68" s="32" t="e">
        <f t="shared" si="12"/>
        <v>#DIV/0!</v>
      </c>
      <c r="G68" s="326">
        <v>0</v>
      </c>
      <c r="H68" s="32" t="e">
        <f t="shared" si="14"/>
        <v>#DIV/0!</v>
      </c>
      <c r="I68" s="308">
        <v>0</v>
      </c>
      <c r="J68" s="32" t="e">
        <f t="shared" si="15"/>
        <v>#DIV/0!</v>
      </c>
      <c r="K68" s="362">
        <v>0</v>
      </c>
      <c r="L68" s="32" t="e">
        <f t="shared" si="16"/>
        <v>#DIV/0!</v>
      </c>
      <c r="M68" s="362">
        <v>0</v>
      </c>
      <c r="N68" s="32" t="e">
        <f t="shared" si="17"/>
        <v>#DIV/0!</v>
      </c>
      <c r="O68" s="44"/>
      <c r="P68" s="774">
        <v>0</v>
      </c>
      <c r="Q68" s="32" t="e">
        <f t="shared" si="18"/>
        <v>#DIV/0!</v>
      </c>
      <c r="R68" s="774">
        <v>0</v>
      </c>
      <c r="S68" s="32" t="e">
        <f t="shared" si="19"/>
        <v>#DIV/0!</v>
      </c>
      <c r="T68" s="775">
        <f t="shared" si="20"/>
        <v>0</v>
      </c>
      <c r="U68" s="204">
        <v>0</v>
      </c>
      <c r="V68" s="776"/>
      <c r="W68" s="777"/>
      <c r="X68" s="116" t="e">
        <f t="shared" si="21"/>
        <v>#DIV/0!</v>
      </c>
      <c r="Y68" s="411" t="e">
        <f t="shared" si="13"/>
        <v>#DIV/0!</v>
      </c>
      <c r="Z68" s="415"/>
    </row>
    <row r="69" spans="1:26" ht="12.95" customHeight="1">
      <c r="A69" s="2"/>
      <c r="B69" s="69"/>
      <c r="C69" s="84">
        <f>SUM(C50:C68)</f>
        <v>4181</v>
      </c>
      <c r="D69" s="32">
        <f t="shared" si="11"/>
        <v>5.8426495248742313E-2</v>
      </c>
      <c r="E69" s="84">
        <f>SUM(E50:E68)</f>
        <v>55426</v>
      </c>
      <c r="F69" s="32">
        <f t="shared" si="12"/>
        <v>0.77453884851872556</v>
      </c>
      <c r="G69" s="84">
        <f>SUM(G50:G68)</f>
        <v>1347</v>
      </c>
      <c r="H69" s="32">
        <f t="shared" si="14"/>
        <v>1.8823365008384572E-2</v>
      </c>
      <c r="I69" s="84">
        <f>SUM(I50:I68)</f>
        <v>5336</v>
      </c>
      <c r="J69" s="32">
        <f t="shared" si="15"/>
        <v>7.4566797093348236E-2</v>
      </c>
      <c r="K69" s="84">
        <f>SUM(K50:K68)</f>
        <v>2339</v>
      </c>
      <c r="L69" s="32">
        <f t="shared" si="16"/>
        <v>3.2685858021240917E-2</v>
      </c>
      <c r="M69" s="84">
        <f>SUM(M50:M68)</f>
        <v>2117</v>
      </c>
      <c r="N69" s="32">
        <f t="shared" si="17"/>
        <v>2.9583566238121854E-2</v>
      </c>
      <c r="O69" s="44"/>
      <c r="P69" s="84">
        <f>SUM(P50:P68)</f>
        <v>471</v>
      </c>
      <c r="Q69" s="32">
        <f t="shared" si="18"/>
        <v>6.5818893236444945E-3</v>
      </c>
      <c r="R69" s="84">
        <f>SUM(R50:R68)</f>
        <v>343</v>
      </c>
      <c r="S69" s="32">
        <f t="shared" si="19"/>
        <v>4.7931805477920628E-3</v>
      </c>
      <c r="T69" s="41">
        <f>SUM(T50:T68)</f>
        <v>71560</v>
      </c>
      <c r="U69" s="111">
        <f>SUM(U50:U68)</f>
        <v>72859</v>
      </c>
      <c r="V69" s="42">
        <f>SUM(V50:V68)</f>
        <v>0</v>
      </c>
      <c r="W69" s="194">
        <f>SUM(W50:W68)</f>
        <v>0</v>
      </c>
      <c r="X69" s="329">
        <f>SUM(T69,-U69)/U69</f>
        <v>-1.7828957301088404E-2</v>
      </c>
      <c r="Y69" s="773">
        <f t="shared" si="13"/>
        <v>0.92635550586920068</v>
      </c>
      <c r="Z69" s="415"/>
    </row>
    <row r="70" spans="1:26" ht="12.95" customHeight="1">
      <c r="A70" s="2"/>
      <c r="B70" s="40" t="s">
        <v>53</v>
      </c>
      <c r="C70" s="45">
        <f>C69/D70</f>
        <v>7.0142768466790809E-2</v>
      </c>
      <c r="D70" s="48">
        <f>SUM(C69,E69)</f>
        <v>59607</v>
      </c>
      <c r="E70" s="45">
        <f>E69/D70</f>
        <v>0.92985723153320921</v>
      </c>
      <c r="F70" s="80"/>
      <c r="G70" s="45">
        <f>G69/H70</f>
        <v>0.20155618734101452</v>
      </c>
      <c r="H70" s="48">
        <f>SUM(G69,I69)</f>
        <v>6683</v>
      </c>
      <c r="I70" s="45">
        <f>I69/H70</f>
        <v>0.79844381265898545</v>
      </c>
      <c r="J70" s="80"/>
      <c r="K70" s="45">
        <f>K69/L70</f>
        <v>0.52491023339317777</v>
      </c>
      <c r="L70" s="48">
        <f>SUM(K69,M69)</f>
        <v>4456</v>
      </c>
      <c r="M70" s="45">
        <f>M69/L70</f>
        <v>0.47508976660682228</v>
      </c>
      <c r="N70" s="80"/>
      <c r="O70" s="44"/>
      <c r="P70" s="45">
        <f>P69/Q70</f>
        <v>0.57862407862407861</v>
      </c>
      <c r="Q70" s="81">
        <f>SUM(P69,R69)</f>
        <v>814</v>
      </c>
      <c r="R70" s="45">
        <f>R69/Q70</f>
        <v>0.42137592137592139</v>
      </c>
      <c r="S70" s="49"/>
      <c r="T70" s="82"/>
      <c r="U70" s="50"/>
      <c r="V70" s="51"/>
      <c r="W70" s="49"/>
      <c r="X70" s="47"/>
      <c r="Z70" s="415"/>
    </row>
    <row r="71" spans="1:26" ht="12.95" customHeight="1">
      <c r="A71" s="2"/>
      <c r="B71" s="40" t="s">
        <v>155</v>
      </c>
      <c r="C71" s="47"/>
      <c r="D71" s="52">
        <f>D70/$T$69</f>
        <v>0.83296534376746789</v>
      </c>
      <c r="E71" s="47"/>
      <c r="F71" s="47"/>
      <c r="G71" s="47"/>
      <c r="H71" s="52">
        <f>H70/$T$69</f>
        <v>9.3390162101732815E-2</v>
      </c>
      <c r="I71" s="49"/>
      <c r="J71" s="47"/>
      <c r="K71" s="69"/>
      <c r="L71" s="52">
        <f>L70/$T$69</f>
        <v>6.2269424259362771E-2</v>
      </c>
      <c r="M71" s="69"/>
      <c r="N71" s="49"/>
      <c r="O71" s="44"/>
      <c r="P71" s="49"/>
      <c r="Q71" s="52">
        <f>Q70/$T$69</f>
        <v>1.1375069871436556E-2</v>
      </c>
      <c r="R71" s="49"/>
      <c r="S71" s="422">
        <v>1</v>
      </c>
      <c r="T71" s="407">
        <v>63222</v>
      </c>
      <c r="U71" s="53" t="s">
        <v>137</v>
      </c>
      <c r="V71" s="56">
        <v>72859</v>
      </c>
      <c r="W71" s="53" t="s">
        <v>133</v>
      </c>
      <c r="X71" s="289">
        <f>T71/$V$71</f>
        <v>0.86773082254766054</v>
      </c>
      <c r="Y71" s="631" t="s">
        <v>11</v>
      </c>
      <c r="Z71" s="415"/>
    </row>
    <row r="72" spans="1:26" s="279" customFormat="1" ht="12.95" customHeight="1">
      <c r="A72" s="281"/>
      <c r="B72" s="323"/>
      <c r="C72" s="661" t="s">
        <v>15</v>
      </c>
      <c r="D72" s="659" t="s">
        <v>16</v>
      </c>
      <c r="E72" s="661" t="s">
        <v>15</v>
      </c>
      <c r="F72" s="659" t="s">
        <v>17</v>
      </c>
      <c r="G72" s="661" t="s">
        <v>21</v>
      </c>
      <c r="H72" s="659" t="s">
        <v>19</v>
      </c>
      <c r="I72" s="661" t="s">
        <v>21</v>
      </c>
      <c r="J72" s="659" t="s">
        <v>20</v>
      </c>
      <c r="K72" s="661" t="s">
        <v>18</v>
      </c>
      <c r="L72" s="659" t="s">
        <v>22</v>
      </c>
      <c r="M72" s="661" t="s">
        <v>18</v>
      </c>
      <c r="N72" s="659" t="s">
        <v>23</v>
      </c>
      <c r="O72" s="323"/>
      <c r="P72" s="661" t="s">
        <v>24</v>
      </c>
      <c r="Q72" s="659" t="s">
        <v>25</v>
      </c>
      <c r="R72" s="661" t="s">
        <v>24</v>
      </c>
      <c r="S72" s="659" t="s">
        <v>26</v>
      </c>
      <c r="T72" s="89"/>
      <c r="U72" s="89"/>
      <c r="V72" s="26"/>
      <c r="W72" s="26"/>
      <c r="X72" s="660" t="s">
        <v>125</v>
      </c>
      <c r="Z72" s="418"/>
    </row>
    <row r="73" spans="1:26" ht="12.95" customHeight="1">
      <c r="A73" s="2"/>
      <c r="B73" s="408" t="s">
        <v>48</v>
      </c>
      <c r="C73" s="8"/>
      <c r="D73" s="10"/>
      <c r="E73" s="95">
        <f>E69</f>
        <v>55426</v>
      </c>
      <c r="F73" s="8"/>
      <c r="G73" s="8"/>
      <c r="H73" s="8"/>
      <c r="I73" s="95">
        <f>I69</f>
        <v>5336</v>
      </c>
      <c r="J73" s="10"/>
      <c r="K73" s="8"/>
      <c r="L73" s="10"/>
      <c r="M73" s="95">
        <f>M69</f>
        <v>2117</v>
      </c>
      <c r="N73" s="10"/>
      <c r="O73" s="25"/>
      <c r="P73" s="8"/>
      <c r="Q73" s="9"/>
      <c r="R73" s="95">
        <f>R69</f>
        <v>343</v>
      </c>
      <c r="S73" s="9"/>
      <c r="T73" s="59">
        <f>SUM(E73,I73,M73,R73)</f>
        <v>63222</v>
      </c>
      <c r="U73" s="207"/>
      <c r="V73" s="193"/>
      <c r="W73" s="10"/>
      <c r="X73" s="206">
        <f>T73/$T$69</f>
        <v>0.88348239239798765</v>
      </c>
      <c r="Z73" s="415"/>
    </row>
    <row r="74" spans="1:26" ht="12.95" customHeight="1">
      <c r="A74" s="2"/>
      <c r="B74" s="408" t="s">
        <v>49</v>
      </c>
      <c r="C74" s="95">
        <f>C69</f>
        <v>4181</v>
      </c>
      <c r="D74" s="146"/>
      <c r="E74" s="146"/>
      <c r="F74" s="146"/>
      <c r="G74" s="95">
        <f>G69</f>
        <v>1347</v>
      </c>
      <c r="H74" s="146"/>
      <c r="I74" s="331"/>
      <c r="J74" s="146"/>
      <c r="K74" s="95">
        <f>K69</f>
        <v>2339</v>
      </c>
      <c r="L74" s="146"/>
      <c r="M74" s="146"/>
      <c r="N74" s="146"/>
      <c r="O74" s="25"/>
      <c r="P74" s="95">
        <f>P69</f>
        <v>471</v>
      </c>
      <c r="Q74" s="146"/>
      <c r="R74" s="146"/>
      <c r="S74" s="146"/>
      <c r="T74" s="59">
        <f>SUM(C74,G74,K74,P74)</f>
        <v>8338</v>
      </c>
      <c r="U74" s="89"/>
      <c r="V74" s="26"/>
      <c r="W74" s="9"/>
      <c r="X74" s="206">
        <f>T74/$T$69</f>
        <v>0.1165176076020123</v>
      </c>
      <c r="Z74" s="415"/>
    </row>
    <row r="75" spans="1:26" ht="12.95" customHeight="1">
      <c r="A75" s="2"/>
      <c r="B75" s="66" t="s">
        <v>50</v>
      </c>
      <c r="C75" s="208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25"/>
      <c r="P75" s="10"/>
      <c r="Q75" s="88"/>
      <c r="R75" s="88"/>
      <c r="S75" s="10"/>
      <c r="T75" s="209">
        <v>115</v>
      </c>
      <c r="U75" s="209"/>
      <c r="V75" s="171"/>
      <c r="W75" s="172"/>
      <c r="X75" s="172"/>
      <c r="Z75" s="415"/>
    </row>
    <row r="76" spans="1:26" ht="12.95" customHeight="1">
      <c r="A76" s="2"/>
      <c r="B76" s="69" t="s">
        <v>51</v>
      </c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25"/>
      <c r="P76" s="89"/>
      <c r="Q76" s="89"/>
      <c r="R76" s="89"/>
      <c r="S76" s="89"/>
      <c r="T76" s="89">
        <v>26</v>
      </c>
      <c r="U76" s="90"/>
      <c r="V76" s="91"/>
      <c r="W76" s="92"/>
      <c r="X76" s="9"/>
      <c r="Z76" s="415"/>
    </row>
    <row r="77" spans="1:26" ht="12.95" customHeight="1">
      <c r="A77" s="2"/>
      <c r="B77" s="71" t="s">
        <v>52</v>
      </c>
      <c r="C77" s="83"/>
      <c r="D77" s="49"/>
      <c r="E77" s="195"/>
      <c r="F77" s="210"/>
      <c r="G77" s="83"/>
      <c r="H77" s="83"/>
      <c r="I77" s="195"/>
      <c r="J77" s="210"/>
      <c r="K77" s="211"/>
      <c r="L77" s="211"/>
      <c r="M77" s="195"/>
      <c r="N77" s="210"/>
      <c r="O77" s="212"/>
      <c r="P77" s="211"/>
      <c r="Q77" s="178"/>
      <c r="R77" s="195"/>
      <c r="S77" s="210"/>
      <c r="T77" s="72">
        <f>SUM(T69,T75,T76)</f>
        <v>71701</v>
      </c>
      <c r="U77" s="149"/>
      <c r="V77" s="213"/>
      <c r="W77" s="196"/>
      <c r="X77" s="47"/>
      <c r="Z77" s="415"/>
    </row>
    <row r="78" spans="1:26" hidden="1"/>
    <row r="79" spans="1:26" hidden="1">
      <c r="A79" s="88"/>
      <c r="B79" s="25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44"/>
      <c r="P79" s="89"/>
      <c r="Q79" s="44"/>
      <c r="R79" s="44"/>
      <c r="S79" s="89"/>
      <c r="T79" s="90"/>
      <c r="U79" s="90"/>
      <c r="V79" s="91"/>
      <c r="W79" s="92"/>
      <c r="X79" s="9"/>
      <c r="Z79" s="342"/>
    </row>
    <row r="80" spans="1:26" ht="12.95" customHeight="1">
      <c r="A80" s="70"/>
      <c r="B80" s="191" t="s">
        <v>12</v>
      </c>
      <c r="C80" s="23" t="s">
        <v>13</v>
      </c>
      <c r="D80" s="750"/>
      <c r="E80" s="23"/>
      <c r="F80" s="23"/>
      <c r="G80" s="23" t="s">
        <v>13</v>
      </c>
      <c r="H80" s="23"/>
      <c r="I80" s="23"/>
      <c r="J80" s="750"/>
      <c r="K80" s="23" t="s">
        <v>13</v>
      </c>
      <c r="L80" s="750"/>
      <c r="M80" s="23"/>
      <c r="N80" s="750"/>
      <c r="O80" s="686"/>
      <c r="P80" s="23" t="s">
        <v>13</v>
      </c>
      <c r="Q80" s="15"/>
      <c r="R80" s="23"/>
      <c r="S80" s="15"/>
      <c r="T80" s="21" t="s">
        <v>14</v>
      </c>
      <c r="U80" s="21" t="s">
        <v>14</v>
      </c>
      <c r="V80" s="406" t="s">
        <v>14</v>
      </c>
      <c r="W80" s="406" t="s">
        <v>14</v>
      </c>
      <c r="X80" s="23" t="s">
        <v>99</v>
      </c>
      <c r="Y80" s="686" t="s">
        <v>143</v>
      </c>
      <c r="Z80" s="415"/>
    </row>
    <row r="81" spans="1:26" ht="12.95" customHeight="1">
      <c r="A81" s="70"/>
      <c r="B81" s="14" t="s">
        <v>8</v>
      </c>
      <c r="C81" s="23" t="s">
        <v>9</v>
      </c>
      <c r="D81" s="748" t="s">
        <v>10</v>
      </c>
      <c r="E81" s="748" t="s">
        <v>11</v>
      </c>
      <c r="F81" s="748" t="s">
        <v>10</v>
      </c>
      <c r="G81" s="23" t="s">
        <v>9</v>
      </c>
      <c r="H81" s="748" t="s">
        <v>10</v>
      </c>
      <c r="I81" s="748" t="s">
        <v>11</v>
      </c>
      <c r="J81" s="748" t="s">
        <v>10</v>
      </c>
      <c r="K81" s="23" t="s">
        <v>9</v>
      </c>
      <c r="L81" s="748" t="s">
        <v>10</v>
      </c>
      <c r="M81" s="748" t="s">
        <v>11</v>
      </c>
      <c r="N81" s="748" t="s">
        <v>10</v>
      </c>
      <c r="O81" s="686"/>
      <c r="P81" s="23" t="s">
        <v>9</v>
      </c>
      <c r="Q81" s="748" t="s">
        <v>10</v>
      </c>
      <c r="R81" s="748" t="s">
        <v>11</v>
      </c>
      <c r="S81" s="748" t="s">
        <v>10</v>
      </c>
      <c r="T81" s="19">
        <v>2014</v>
      </c>
      <c r="U81" s="19">
        <v>2013</v>
      </c>
      <c r="V81" s="19">
        <v>2012</v>
      </c>
      <c r="W81" s="19">
        <v>2011</v>
      </c>
      <c r="X81" s="15" t="s">
        <v>10</v>
      </c>
      <c r="Y81" s="683" t="s">
        <v>10</v>
      </c>
      <c r="Z81" s="415"/>
    </row>
    <row r="82" spans="1:26" ht="12.95" customHeight="1">
      <c r="A82" s="70"/>
      <c r="B82" s="14" t="s">
        <v>0</v>
      </c>
      <c r="C82" s="208"/>
      <c r="D82" s="782" t="s">
        <v>225</v>
      </c>
      <c r="E82" s="782" t="s">
        <v>226</v>
      </c>
      <c r="F82" s="782" t="s">
        <v>227</v>
      </c>
      <c r="G82" s="782"/>
      <c r="H82" s="782" t="s">
        <v>149</v>
      </c>
      <c r="I82" s="782" t="s">
        <v>150</v>
      </c>
      <c r="J82" s="782" t="s">
        <v>148</v>
      </c>
      <c r="K82" s="782" t="s">
        <v>151</v>
      </c>
      <c r="L82" s="782" t="s">
        <v>152</v>
      </c>
      <c r="M82" s="782" t="s">
        <v>153</v>
      </c>
      <c r="N82" s="782"/>
      <c r="O82" s="782"/>
      <c r="P82" s="782" t="s">
        <v>228</v>
      </c>
      <c r="Q82" s="782" t="s">
        <v>229</v>
      </c>
      <c r="R82" s="782" t="s">
        <v>154</v>
      </c>
      <c r="S82" s="28"/>
      <c r="T82" s="16" t="s">
        <v>6</v>
      </c>
      <c r="U82" s="16" t="s">
        <v>6</v>
      </c>
      <c r="V82" s="16" t="s">
        <v>6</v>
      </c>
      <c r="W82" s="16" t="s">
        <v>6</v>
      </c>
      <c r="X82" s="18" t="s">
        <v>7</v>
      </c>
      <c r="Y82" s="16" t="s">
        <v>142</v>
      </c>
      <c r="Z82" s="415"/>
    </row>
    <row r="83" spans="1:26" ht="12" customHeight="1">
      <c r="A83" s="70"/>
      <c r="B83" s="754"/>
      <c r="C83" s="752">
        <v>1</v>
      </c>
      <c r="D83" s="752">
        <v>2</v>
      </c>
      <c r="E83" s="752">
        <v>3</v>
      </c>
      <c r="F83" s="752">
        <v>4</v>
      </c>
      <c r="G83" s="752">
        <v>5</v>
      </c>
      <c r="H83" s="752">
        <v>6</v>
      </c>
      <c r="I83" s="752">
        <v>7</v>
      </c>
      <c r="J83" s="752">
        <v>8</v>
      </c>
      <c r="K83" s="752">
        <v>9</v>
      </c>
      <c r="L83" s="752">
        <v>10</v>
      </c>
      <c r="M83" s="752">
        <v>11</v>
      </c>
      <c r="N83" s="752">
        <v>12</v>
      </c>
      <c r="O83" s="754"/>
      <c r="P83" s="752">
        <v>13</v>
      </c>
      <c r="Q83" s="752">
        <v>14</v>
      </c>
      <c r="R83" s="752">
        <v>15</v>
      </c>
      <c r="S83" s="752">
        <v>16</v>
      </c>
      <c r="T83" s="752">
        <v>17</v>
      </c>
      <c r="U83" s="752">
        <v>18</v>
      </c>
      <c r="V83" s="752">
        <v>19</v>
      </c>
      <c r="W83" s="752">
        <v>20</v>
      </c>
      <c r="X83" s="752">
        <v>21</v>
      </c>
      <c r="Y83" s="752">
        <v>22</v>
      </c>
      <c r="Z83" s="415"/>
    </row>
    <row r="84" spans="1:26" ht="12" customHeight="1">
      <c r="A84" s="70"/>
      <c r="B84" s="688" t="s">
        <v>100</v>
      </c>
      <c r="C84" s="202" t="s">
        <v>101</v>
      </c>
      <c r="D84" s="202" t="s">
        <v>102</v>
      </c>
      <c r="E84" s="202" t="s">
        <v>103</v>
      </c>
      <c r="F84" s="202"/>
      <c r="G84" s="202" t="s">
        <v>104</v>
      </c>
      <c r="H84" s="202" t="s">
        <v>105</v>
      </c>
      <c r="I84" s="689" t="s">
        <v>103</v>
      </c>
      <c r="J84" s="202"/>
      <c r="K84" s="689" t="s">
        <v>106</v>
      </c>
      <c r="L84" s="689" t="s">
        <v>107</v>
      </c>
      <c r="M84" s="689" t="s">
        <v>108</v>
      </c>
      <c r="N84" s="202"/>
      <c r="O84" s="690"/>
      <c r="P84" s="689" t="s">
        <v>109</v>
      </c>
      <c r="Q84" s="202" t="s">
        <v>105</v>
      </c>
      <c r="R84" s="689" t="s">
        <v>108</v>
      </c>
      <c r="S84" s="200"/>
      <c r="T84" s="184"/>
      <c r="U84" s="184"/>
      <c r="V84" s="184"/>
      <c r="W84" s="184"/>
      <c r="X84" s="184"/>
      <c r="Y84" s="184"/>
      <c r="Z84" s="415"/>
    </row>
    <row r="85" spans="1:26" hidden="1">
      <c r="B85" s="697"/>
      <c r="C85" s="697"/>
      <c r="D85" s="697"/>
      <c r="E85" s="697"/>
      <c r="F85" s="697"/>
      <c r="G85" s="697"/>
      <c r="H85" s="697"/>
      <c r="I85" s="697"/>
      <c r="J85" s="697"/>
      <c r="K85" s="697"/>
      <c r="L85" s="697"/>
      <c r="M85" s="697"/>
      <c r="N85" s="697"/>
      <c r="O85" s="697"/>
      <c r="P85" s="697"/>
      <c r="Q85" s="697"/>
      <c r="R85" s="697"/>
    </row>
    <row r="86" spans="1:26">
      <c r="A86" s="70"/>
      <c r="B86" s="688" t="s">
        <v>100</v>
      </c>
      <c r="C86" s="202" t="s">
        <v>101</v>
      </c>
      <c r="D86" s="202" t="s">
        <v>102</v>
      </c>
      <c r="E86" s="202" t="s">
        <v>103</v>
      </c>
      <c r="F86" s="202"/>
      <c r="G86" s="202" t="s">
        <v>104</v>
      </c>
      <c r="H86" s="202" t="s">
        <v>105</v>
      </c>
      <c r="I86" s="689" t="s">
        <v>103</v>
      </c>
      <c r="J86" s="202"/>
      <c r="K86" s="689" t="s">
        <v>106</v>
      </c>
      <c r="L86" s="689" t="s">
        <v>107</v>
      </c>
      <c r="M86" s="689" t="s">
        <v>108</v>
      </c>
      <c r="N86" s="202"/>
      <c r="O86" s="690"/>
      <c r="P86" s="689" t="s">
        <v>109</v>
      </c>
      <c r="Q86" s="202" t="s">
        <v>105</v>
      </c>
      <c r="R86" s="689" t="s">
        <v>108</v>
      </c>
      <c r="S86" s="85"/>
      <c r="T86" s="86"/>
      <c r="U86" s="86"/>
      <c r="V86" s="74"/>
      <c r="W86" s="87"/>
      <c r="X86" s="5"/>
      <c r="Y86" s="184"/>
      <c r="Z86" s="415"/>
    </row>
    <row r="87" spans="1:26" hidden="1">
      <c r="A87" s="2"/>
      <c r="B87" s="88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Z87" s="415"/>
    </row>
    <row r="88" spans="1:26" ht="12" customHeight="1">
      <c r="A88" s="2"/>
      <c r="B88" s="744"/>
      <c r="C88" s="14">
        <v>1</v>
      </c>
      <c r="D88" s="14">
        <v>2</v>
      </c>
      <c r="E88" s="14">
        <v>3</v>
      </c>
      <c r="F88" s="14">
        <v>4</v>
      </c>
      <c r="G88" s="14">
        <v>5</v>
      </c>
      <c r="H88" s="14">
        <v>6</v>
      </c>
      <c r="I88" s="14">
        <v>7</v>
      </c>
      <c r="J88" s="14">
        <v>8</v>
      </c>
      <c r="K88" s="14">
        <v>9</v>
      </c>
      <c r="L88" s="14">
        <v>10</v>
      </c>
      <c r="M88" s="14">
        <v>11</v>
      </c>
      <c r="N88" s="14">
        <v>12</v>
      </c>
      <c r="O88" s="754"/>
      <c r="P88" s="14">
        <v>13</v>
      </c>
      <c r="Q88" s="14">
        <v>14</v>
      </c>
      <c r="R88" s="14">
        <v>15</v>
      </c>
      <c r="S88" s="14">
        <v>16</v>
      </c>
      <c r="T88" s="14">
        <v>17</v>
      </c>
      <c r="U88" s="14">
        <v>18</v>
      </c>
      <c r="V88" s="14">
        <v>19</v>
      </c>
      <c r="W88" s="14">
        <v>20</v>
      </c>
      <c r="X88" s="14">
        <v>21</v>
      </c>
      <c r="Y88" s="756">
        <v>22</v>
      </c>
      <c r="Z88" s="415"/>
    </row>
    <row r="89" spans="1:26" ht="12" hidden="1" customHeight="1">
      <c r="A89" s="2"/>
      <c r="B89" s="7"/>
      <c r="C89" s="8"/>
      <c r="D89" s="9"/>
      <c r="E89" s="9"/>
      <c r="F89" s="9"/>
      <c r="G89" s="9"/>
      <c r="H89" s="9"/>
      <c r="I89" s="8"/>
      <c r="J89" s="9"/>
      <c r="K89" s="10"/>
      <c r="L89" s="10"/>
      <c r="M89" s="10"/>
      <c r="N89" s="10"/>
      <c r="O89" s="44"/>
      <c r="P89" s="10"/>
      <c r="Q89" s="9"/>
      <c r="R89" s="10"/>
      <c r="S89" s="9"/>
      <c r="T89" s="11"/>
      <c r="U89" s="12"/>
      <c r="V89" s="13"/>
      <c r="W89" s="10"/>
      <c r="X89" s="9"/>
      <c r="Y89" s="251" t="s">
        <v>10</v>
      </c>
      <c r="Z89" s="415"/>
    </row>
    <row r="90" spans="1:26" ht="12.95" customHeight="1">
      <c r="A90" s="2"/>
      <c r="B90" s="14" t="s">
        <v>0</v>
      </c>
      <c r="C90" s="696"/>
      <c r="D90" s="782" t="s">
        <v>225</v>
      </c>
      <c r="E90" s="782" t="s">
        <v>226</v>
      </c>
      <c r="F90" s="782" t="s">
        <v>227</v>
      </c>
      <c r="G90" s="782"/>
      <c r="H90" s="782" t="s">
        <v>149</v>
      </c>
      <c r="I90" s="782" t="s">
        <v>150</v>
      </c>
      <c r="J90" s="782" t="s">
        <v>148</v>
      </c>
      <c r="K90" s="782" t="s">
        <v>151</v>
      </c>
      <c r="L90" s="782" t="s">
        <v>152</v>
      </c>
      <c r="M90" s="782" t="s">
        <v>153</v>
      </c>
      <c r="N90" s="782"/>
      <c r="O90" s="782"/>
      <c r="P90" s="782" t="s">
        <v>230</v>
      </c>
      <c r="Q90" s="782" t="s">
        <v>78</v>
      </c>
      <c r="R90" s="782" t="s">
        <v>154</v>
      </c>
      <c r="S90" s="685"/>
      <c r="T90" s="16" t="s">
        <v>6</v>
      </c>
      <c r="U90" s="16" t="s">
        <v>6</v>
      </c>
      <c r="V90" s="16" t="s">
        <v>6</v>
      </c>
      <c r="W90" s="16" t="s">
        <v>6</v>
      </c>
      <c r="X90" s="18" t="s">
        <v>7</v>
      </c>
      <c r="Y90" s="684" t="s">
        <v>136</v>
      </c>
      <c r="Z90" s="415"/>
    </row>
    <row r="91" spans="1:26" ht="12.95" customHeight="1">
      <c r="A91" s="2"/>
      <c r="B91" s="14" t="s">
        <v>8</v>
      </c>
      <c r="C91" s="747" t="s">
        <v>9</v>
      </c>
      <c r="D91" s="748" t="s">
        <v>10</v>
      </c>
      <c r="E91" s="748" t="s">
        <v>11</v>
      </c>
      <c r="F91" s="748" t="s">
        <v>10</v>
      </c>
      <c r="G91" s="747" t="s">
        <v>9</v>
      </c>
      <c r="H91" s="748" t="s">
        <v>10</v>
      </c>
      <c r="I91" s="748" t="s">
        <v>11</v>
      </c>
      <c r="J91" s="748" t="s">
        <v>10</v>
      </c>
      <c r="K91" s="23" t="s">
        <v>9</v>
      </c>
      <c r="L91" s="748" t="s">
        <v>10</v>
      </c>
      <c r="M91" s="748" t="s">
        <v>11</v>
      </c>
      <c r="N91" s="748" t="s">
        <v>10</v>
      </c>
      <c r="O91" s="751"/>
      <c r="P91" s="23" t="s">
        <v>9</v>
      </c>
      <c r="Q91" s="748" t="s">
        <v>10</v>
      </c>
      <c r="R91" s="748" t="s">
        <v>11</v>
      </c>
      <c r="S91" s="748" t="s">
        <v>10</v>
      </c>
      <c r="T91" s="19">
        <v>2014</v>
      </c>
      <c r="U91" s="19">
        <v>2013</v>
      </c>
      <c r="V91" s="19">
        <v>2012</v>
      </c>
      <c r="W91" s="19">
        <v>2011</v>
      </c>
      <c r="X91" s="15" t="s">
        <v>10</v>
      </c>
      <c r="Y91" s="684" t="s">
        <v>10</v>
      </c>
      <c r="Z91" s="415"/>
    </row>
    <row r="92" spans="1:26" ht="12.95" customHeight="1">
      <c r="A92" s="2"/>
      <c r="B92" s="191" t="s">
        <v>12</v>
      </c>
      <c r="C92" s="747" t="s">
        <v>13</v>
      </c>
      <c r="D92" s="749"/>
      <c r="E92" s="747"/>
      <c r="F92" s="747"/>
      <c r="G92" s="747" t="s">
        <v>13</v>
      </c>
      <c r="H92" s="747"/>
      <c r="I92" s="747"/>
      <c r="J92" s="749"/>
      <c r="K92" s="23" t="s">
        <v>13</v>
      </c>
      <c r="L92" s="750"/>
      <c r="M92" s="23"/>
      <c r="N92" s="750"/>
      <c r="O92" s="751"/>
      <c r="P92" s="23" t="s">
        <v>13</v>
      </c>
      <c r="Q92" s="23"/>
      <c r="R92" s="23"/>
      <c r="S92" s="23"/>
      <c r="T92" s="21" t="s">
        <v>14</v>
      </c>
      <c r="U92" s="21" t="s">
        <v>14</v>
      </c>
      <c r="V92" s="406" t="s">
        <v>14</v>
      </c>
      <c r="W92" s="406" t="s">
        <v>14</v>
      </c>
      <c r="X92" s="23" t="s">
        <v>99</v>
      </c>
      <c r="Y92" s="684" t="s">
        <v>143</v>
      </c>
      <c r="Z92" s="415"/>
    </row>
    <row r="93" spans="1:26" ht="12.95" customHeight="1">
      <c r="A93" s="2"/>
      <c r="B93" s="11"/>
      <c r="C93" s="661" t="s">
        <v>15</v>
      </c>
      <c r="D93" s="27" t="s">
        <v>16</v>
      </c>
      <c r="E93" s="661" t="s">
        <v>15</v>
      </c>
      <c r="F93" s="27" t="s">
        <v>17</v>
      </c>
      <c r="G93" s="661" t="s">
        <v>21</v>
      </c>
      <c r="H93" s="27" t="s">
        <v>19</v>
      </c>
      <c r="I93" s="661" t="s">
        <v>21</v>
      </c>
      <c r="J93" s="27" t="s">
        <v>20</v>
      </c>
      <c r="K93" s="661" t="s">
        <v>18</v>
      </c>
      <c r="L93" s="27" t="s">
        <v>22</v>
      </c>
      <c r="M93" s="661" t="s">
        <v>18</v>
      </c>
      <c r="N93" s="27" t="s">
        <v>23</v>
      </c>
      <c r="O93" s="44"/>
      <c r="P93" s="661" t="s">
        <v>24</v>
      </c>
      <c r="Q93" s="27" t="s">
        <v>25</v>
      </c>
      <c r="R93" s="661" t="s">
        <v>24</v>
      </c>
      <c r="S93" s="27" t="s">
        <v>26</v>
      </c>
      <c r="T93" s="28" t="s">
        <v>27</v>
      </c>
      <c r="U93" s="28" t="s">
        <v>27</v>
      </c>
      <c r="V93" s="28" t="s">
        <v>27</v>
      </c>
      <c r="W93" s="28" t="s">
        <v>27</v>
      </c>
      <c r="X93" s="30" t="s">
        <v>28</v>
      </c>
      <c r="Z93" s="415"/>
    </row>
    <row r="94" spans="1:26" ht="12.95" customHeight="1">
      <c r="A94" s="2"/>
      <c r="B94" s="37" t="s">
        <v>29</v>
      </c>
      <c r="C94" s="33">
        <f t="shared" ref="C94:C112" si="22">SUM(C8,-C50)</f>
        <v>667</v>
      </c>
      <c r="D94" s="32">
        <f t="shared" ref="D94:D113" si="23">C94/T94</f>
        <v>0.12785125551082999</v>
      </c>
      <c r="E94" s="33">
        <f t="shared" ref="E94:E112" si="24">SUM(E8,-E50)</f>
        <v>3746</v>
      </c>
      <c r="F94" s="32">
        <f t="shared" ref="F94:F113" si="25">E94/T94</f>
        <v>0.7180371861222925</v>
      </c>
      <c r="G94" s="33">
        <f t="shared" ref="G94:G112" si="26">SUM(G8,-G50)</f>
        <v>59</v>
      </c>
      <c r="H94" s="32">
        <f t="shared" ref="H94:H113" si="27">G94/T94</f>
        <v>1.130918152194748E-2</v>
      </c>
      <c r="I94" s="33">
        <f t="shared" ref="I94:I112" si="28">SUM(I8,-I50)</f>
        <v>170</v>
      </c>
      <c r="J94" s="32">
        <f t="shared" ref="J94:J113" si="29">I94/T94</f>
        <v>3.2585777266628334E-2</v>
      </c>
      <c r="K94" s="778">
        <f t="shared" ref="K94:K112" si="30">SUM(K8,-K50)</f>
        <v>238</v>
      </c>
      <c r="L94" s="32">
        <f t="shared" ref="L94:L113" si="31">K94/T94</f>
        <v>4.5620088173279665E-2</v>
      </c>
      <c r="M94" s="778">
        <f t="shared" ref="M94:M112" si="32">SUM(M8,-M50)</f>
        <v>275</v>
      </c>
      <c r="N94" s="32">
        <f t="shared" ref="N94:N113" si="33">M94/T94</f>
        <v>5.2712286754839945E-2</v>
      </c>
      <c r="O94" s="44"/>
      <c r="P94" s="778">
        <f t="shared" ref="P94:P112" si="34">SUM(P8,-P50)</f>
        <v>30</v>
      </c>
      <c r="Q94" s="32">
        <f>P94/T94</f>
        <v>5.7504312823461762E-3</v>
      </c>
      <c r="R94" s="778">
        <f t="shared" ref="R94:R112" si="35">SUM(R8,-R50)</f>
        <v>32</v>
      </c>
      <c r="S94" s="32">
        <f t="shared" ref="S94:S113" si="36">R94/T94</f>
        <v>6.1337933678359208E-3</v>
      </c>
      <c r="T94" s="775">
        <f>SUM(C94,E94,G94,I94,K94,M94,P94,R94)</f>
        <v>5217</v>
      </c>
      <c r="U94" s="204">
        <f t="shared" ref="U94:U112" si="37">SUM(U8,-U50)</f>
        <v>5083</v>
      </c>
      <c r="V94" s="82"/>
      <c r="W94" s="777"/>
      <c r="X94" s="205">
        <f>SUM(T94,-U94)/U94</f>
        <v>2.6362384418650402E-2</v>
      </c>
      <c r="Y94" s="383">
        <f>SUM(D94,F94,H94,J94)</f>
        <v>0.88978340042169835</v>
      </c>
      <c r="Z94" s="415"/>
    </row>
    <row r="95" spans="1:26" ht="12.95" customHeight="1">
      <c r="A95" s="2"/>
      <c r="B95" s="37" t="s">
        <v>30</v>
      </c>
      <c r="C95" s="33">
        <f t="shared" si="22"/>
        <v>290</v>
      </c>
      <c r="D95" s="32">
        <f t="shared" si="23"/>
        <v>0.12133891213389121</v>
      </c>
      <c r="E95" s="33">
        <f t="shared" si="24"/>
        <v>1645</v>
      </c>
      <c r="F95" s="32">
        <f t="shared" si="25"/>
        <v>0.68828451882845187</v>
      </c>
      <c r="G95" s="33">
        <f t="shared" si="26"/>
        <v>51</v>
      </c>
      <c r="H95" s="32">
        <f t="shared" si="27"/>
        <v>2.1338912133891212E-2</v>
      </c>
      <c r="I95" s="33">
        <f t="shared" si="28"/>
        <v>126</v>
      </c>
      <c r="J95" s="32">
        <f t="shared" si="29"/>
        <v>5.2719665271966525E-2</v>
      </c>
      <c r="K95" s="778">
        <f t="shared" si="30"/>
        <v>119</v>
      </c>
      <c r="L95" s="32">
        <f t="shared" si="31"/>
        <v>4.9790794979079497E-2</v>
      </c>
      <c r="M95" s="778">
        <f t="shared" si="32"/>
        <v>129</v>
      </c>
      <c r="N95" s="32">
        <f t="shared" si="33"/>
        <v>5.3974895397489543E-2</v>
      </c>
      <c r="O95" s="44"/>
      <c r="P95" s="778">
        <f t="shared" si="34"/>
        <v>15</v>
      </c>
      <c r="Q95" s="32">
        <f t="shared" ref="Q95:Q113" si="38">P95/T95</f>
        <v>6.2761506276150627E-3</v>
      </c>
      <c r="R95" s="778">
        <f t="shared" si="35"/>
        <v>15</v>
      </c>
      <c r="S95" s="32">
        <f t="shared" si="36"/>
        <v>6.2761506276150627E-3</v>
      </c>
      <c r="T95" s="775">
        <f t="shared" ref="T95:T112" si="39">SUM(C95,E95,G95,I95,K95,M95,P95,R95)</f>
        <v>2390</v>
      </c>
      <c r="U95" s="204">
        <f t="shared" si="37"/>
        <v>2447</v>
      </c>
      <c r="V95" s="82"/>
      <c r="W95" s="777"/>
      <c r="X95" s="116">
        <f t="shared" ref="X95:X112" si="40">SUM(T95,-U95)/U95</f>
        <v>-2.3293829178586023E-2</v>
      </c>
      <c r="Y95" s="383">
        <f t="shared" ref="Y95:Y113" si="41">SUM(D95,F95,H95,J95)</f>
        <v>0.88368200836820077</v>
      </c>
      <c r="Z95" s="415"/>
    </row>
    <row r="96" spans="1:26" ht="12.95" customHeight="1">
      <c r="A96" s="2"/>
      <c r="B96" s="37" t="s">
        <v>31</v>
      </c>
      <c r="C96" s="33">
        <f t="shared" si="22"/>
        <v>277</v>
      </c>
      <c r="D96" s="32">
        <f t="shared" si="23"/>
        <v>0.1789405684754522</v>
      </c>
      <c r="E96" s="33">
        <f t="shared" si="24"/>
        <v>1021</v>
      </c>
      <c r="F96" s="32">
        <f t="shared" si="25"/>
        <v>0.65956072351421191</v>
      </c>
      <c r="G96" s="33">
        <f t="shared" si="26"/>
        <v>35</v>
      </c>
      <c r="H96" s="32">
        <f t="shared" si="27"/>
        <v>2.2609819121447029E-2</v>
      </c>
      <c r="I96" s="33">
        <f t="shared" si="28"/>
        <v>73</v>
      </c>
      <c r="J96" s="32">
        <f t="shared" si="29"/>
        <v>4.7157622739018086E-2</v>
      </c>
      <c r="K96" s="778">
        <f t="shared" si="30"/>
        <v>64</v>
      </c>
      <c r="L96" s="32">
        <f t="shared" si="31"/>
        <v>4.1343669250645997E-2</v>
      </c>
      <c r="M96" s="778">
        <f t="shared" si="32"/>
        <v>53</v>
      </c>
      <c r="N96" s="32">
        <f t="shared" si="33"/>
        <v>3.4237726098191215E-2</v>
      </c>
      <c r="O96" s="44"/>
      <c r="P96" s="778">
        <f t="shared" si="34"/>
        <v>23</v>
      </c>
      <c r="Q96" s="32">
        <f t="shared" si="38"/>
        <v>1.4857881136950904E-2</v>
      </c>
      <c r="R96" s="778">
        <f t="shared" si="35"/>
        <v>2</v>
      </c>
      <c r="S96" s="32">
        <f t="shared" si="36"/>
        <v>1.2919896640826874E-3</v>
      </c>
      <c r="T96" s="775">
        <f t="shared" si="39"/>
        <v>1548</v>
      </c>
      <c r="U96" s="204">
        <f t="shared" si="37"/>
        <v>1417</v>
      </c>
      <c r="V96" s="82"/>
      <c r="W96" s="777"/>
      <c r="X96" s="205">
        <f t="shared" si="40"/>
        <v>9.2448835568101628E-2</v>
      </c>
      <c r="Y96" s="383">
        <f t="shared" si="41"/>
        <v>0.9082687338501293</v>
      </c>
      <c r="Z96" s="415"/>
    </row>
    <row r="97" spans="1:26" ht="12.95" customHeight="1">
      <c r="A97" s="2"/>
      <c r="B97" s="37" t="s">
        <v>32</v>
      </c>
      <c r="C97" s="33">
        <f t="shared" si="22"/>
        <v>171</v>
      </c>
      <c r="D97" s="32">
        <f t="shared" si="23"/>
        <v>0.15702479338842976</v>
      </c>
      <c r="E97" s="33">
        <f t="shared" si="24"/>
        <v>759</v>
      </c>
      <c r="F97" s="32">
        <f t="shared" si="25"/>
        <v>0.69696969696969702</v>
      </c>
      <c r="G97" s="33">
        <f t="shared" si="26"/>
        <v>22</v>
      </c>
      <c r="H97" s="32">
        <f t="shared" si="27"/>
        <v>2.0202020202020204E-2</v>
      </c>
      <c r="I97" s="33">
        <f t="shared" si="28"/>
        <v>56</v>
      </c>
      <c r="J97" s="32">
        <f t="shared" si="29"/>
        <v>5.1423324150596875E-2</v>
      </c>
      <c r="K97" s="778">
        <f t="shared" si="30"/>
        <v>31</v>
      </c>
      <c r="L97" s="32">
        <f t="shared" si="31"/>
        <v>2.8466483011937556E-2</v>
      </c>
      <c r="M97" s="778">
        <f t="shared" si="32"/>
        <v>29</v>
      </c>
      <c r="N97" s="32">
        <f t="shared" si="33"/>
        <v>2.6629935720844811E-2</v>
      </c>
      <c r="O97" s="44"/>
      <c r="P97" s="778">
        <f t="shared" si="34"/>
        <v>9</v>
      </c>
      <c r="Q97" s="32">
        <f t="shared" si="38"/>
        <v>8.2644628099173556E-3</v>
      </c>
      <c r="R97" s="778">
        <f t="shared" si="35"/>
        <v>12</v>
      </c>
      <c r="S97" s="32">
        <f t="shared" si="36"/>
        <v>1.1019283746556474E-2</v>
      </c>
      <c r="T97" s="775">
        <f t="shared" si="39"/>
        <v>1089</v>
      </c>
      <c r="U97" s="204">
        <f t="shared" si="37"/>
        <v>1194</v>
      </c>
      <c r="V97" s="82"/>
      <c r="W97" s="777"/>
      <c r="X97" s="116">
        <f t="shared" si="40"/>
        <v>-8.7939698492462318E-2</v>
      </c>
      <c r="Y97" s="383">
        <f t="shared" si="41"/>
        <v>0.92561983471074394</v>
      </c>
      <c r="Z97" s="415"/>
    </row>
    <row r="98" spans="1:26" ht="12.95" customHeight="1">
      <c r="A98" s="2"/>
      <c r="B98" s="37" t="s">
        <v>33</v>
      </c>
      <c r="C98" s="33">
        <f t="shared" si="22"/>
        <v>283</v>
      </c>
      <c r="D98" s="32">
        <f t="shared" si="23"/>
        <v>0.21603053435114503</v>
      </c>
      <c r="E98" s="33">
        <f t="shared" si="24"/>
        <v>724</v>
      </c>
      <c r="F98" s="32">
        <f t="shared" si="25"/>
        <v>0.55267175572519089</v>
      </c>
      <c r="G98" s="33">
        <f t="shared" si="26"/>
        <v>80</v>
      </c>
      <c r="H98" s="32">
        <f t="shared" si="27"/>
        <v>6.1068702290076333E-2</v>
      </c>
      <c r="I98" s="33">
        <f t="shared" si="28"/>
        <v>60</v>
      </c>
      <c r="J98" s="32">
        <f t="shared" si="29"/>
        <v>4.5801526717557252E-2</v>
      </c>
      <c r="K98" s="778">
        <f t="shared" si="30"/>
        <v>83</v>
      </c>
      <c r="L98" s="32">
        <f t="shared" si="31"/>
        <v>6.3358778625954196E-2</v>
      </c>
      <c r="M98" s="778">
        <f t="shared" si="32"/>
        <v>68</v>
      </c>
      <c r="N98" s="32">
        <f t="shared" si="33"/>
        <v>5.1908396946564885E-2</v>
      </c>
      <c r="O98" s="44"/>
      <c r="P98" s="778">
        <f t="shared" si="34"/>
        <v>9</v>
      </c>
      <c r="Q98" s="32">
        <f t="shared" si="38"/>
        <v>6.8702290076335876E-3</v>
      </c>
      <c r="R98" s="778">
        <f t="shared" si="35"/>
        <v>3</v>
      </c>
      <c r="S98" s="32">
        <f t="shared" si="36"/>
        <v>2.2900763358778627E-3</v>
      </c>
      <c r="T98" s="775">
        <f t="shared" si="39"/>
        <v>1310</v>
      </c>
      <c r="U98" s="204">
        <f t="shared" si="37"/>
        <v>1188</v>
      </c>
      <c r="V98" s="82"/>
      <c r="W98" s="777"/>
      <c r="X98" s="205">
        <f t="shared" si="40"/>
        <v>0.1026936026936027</v>
      </c>
      <c r="Y98" s="383">
        <f t="shared" si="41"/>
        <v>0.87557251908396949</v>
      </c>
      <c r="Z98" s="415"/>
    </row>
    <row r="99" spans="1:26" ht="12.95" customHeight="1">
      <c r="A99" s="2"/>
      <c r="B99" s="37" t="s">
        <v>34</v>
      </c>
      <c r="C99" s="33">
        <f t="shared" si="22"/>
        <v>169</v>
      </c>
      <c r="D99" s="32">
        <f t="shared" si="23"/>
        <v>9.8312972658522402E-2</v>
      </c>
      <c r="E99" s="33">
        <f t="shared" si="24"/>
        <v>1355</v>
      </c>
      <c r="F99" s="32">
        <f t="shared" si="25"/>
        <v>0.78824898196625948</v>
      </c>
      <c r="G99" s="33">
        <f t="shared" si="26"/>
        <v>26</v>
      </c>
      <c r="H99" s="32">
        <f t="shared" si="27"/>
        <v>1.5125072716695753E-2</v>
      </c>
      <c r="I99" s="33">
        <f t="shared" si="28"/>
        <v>111</v>
      </c>
      <c r="J99" s="32">
        <f t="shared" si="29"/>
        <v>6.4572425828970326E-2</v>
      </c>
      <c r="K99" s="778">
        <f t="shared" si="30"/>
        <v>29</v>
      </c>
      <c r="L99" s="32">
        <f t="shared" si="31"/>
        <v>1.6870273414776031E-2</v>
      </c>
      <c r="M99" s="778">
        <f t="shared" si="32"/>
        <v>28</v>
      </c>
      <c r="N99" s="32">
        <f t="shared" si="33"/>
        <v>1.6288539848749273E-2</v>
      </c>
      <c r="O99" s="44"/>
      <c r="P99" s="778">
        <f t="shared" si="34"/>
        <v>0</v>
      </c>
      <c r="Q99" s="32">
        <f t="shared" si="38"/>
        <v>0</v>
      </c>
      <c r="R99" s="778">
        <f t="shared" si="35"/>
        <v>1</v>
      </c>
      <c r="S99" s="32">
        <f t="shared" si="36"/>
        <v>5.8173356602675972E-4</v>
      </c>
      <c r="T99" s="775">
        <f t="shared" si="39"/>
        <v>1719</v>
      </c>
      <c r="U99" s="204">
        <f t="shared" si="37"/>
        <v>1757</v>
      </c>
      <c r="V99" s="82"/>
      <c r="W99" s="777"/>
      <c r="X99" s="116">
        <f t="shared" si="40"/>
        <v>-2.1627774615822423E-2</v>
      </c>
      <c r="Y99" s="383">
        <f t="shared" si="41"/>
        <v>0.96625945317044781</v>
      </c>
      <c r="Z99" s="415"/>
    </row>
    <row r="100" spans="1:26" ht="12.95" customHeight="1">
      <c r="A100" s="2"/>
      <c r="B100" s="37" t="s">
        <v>35</v>
      </c>
      <c r="C100" s="33">
        <f t="shared" si="22"/>
        <v>71</v>
      </c>
      <c r="D100" s="32">
        <f t="shared" si="23"/>
        <v>7.2375127420998983E-2</v>
      </c>
      <c r="E100" s="33">
        <f t="shared" si="24"/>
        <v>805</v>
      </c>
      <c r="F100" s="32">
        <f t="shared" si="25"/>
        <v>0.82059123343527018</v>
      </c>
      <c r="G100" s="33">
        <f t="shared" si="26"/>
        <v>7</v>
      </c>
      <c r="H100" s="32">
        <f t="shared" si="27"/>
        <v>7.1355759429153924E-3</v>
      </c>
      <c r="I100" s="33">
        <f t="shared" si="28"/>
        <v>30</v>
      </c>
      <c r="J100" s="32">
        <f t="shared" si="29"/>
        <v>3.0581039755351681E-2</v>
      </c>
      <c r="K100" s="778">
        <f t="shared" si="30"/>
        <v>16</v>
      </c>
      <c r="L100" s="32">
        <f t="shared" si="31"/>
        <v>1.6309887869520898E-2</v>
      </c>
      <c r="M100" s="778">
        <f t="shared" si="32"/>
        <v>34</v>
      </c>
      <c r="N100" s="32">
        <f t="shared" si="33"/>
        <v>3.4658511722731905E-2</v>
      </c>
      <c r="O100" s="44"/>
      <c r="P100" s="778">
        <f t="shared" si="34"/>
        <v>7</v>
      </c>
      <c r="Q100" s="32">
        <f t="shared" si="38"/>
        <v>7.1355759429153924E-3</v>
      </c>
      <c r="R100" s="778">
        <f t="shared" si="35"/>
        <v>11</v>
      </c>
      <c r="S100" s="32">
        <f t="shared" si="36"/>
        <v>1.1213047910295617E-2</v>
      </c>
      <c r="T100" s="775">
        <f t="shared" si="39"/>
        <v>981</v>
      </c>
      <c r="U100" s="204">
        <f t="shared" si="37"/>
        <v>1067</v>
      </c>
      <c r="V100" s="82"/>
      <c r="W100" s="777"/>
      <c r="X100" s="116">
        <f t="shared" si="40"/>
        <v>-8.0599812558575443E-2</v>
      </c>
      <c r="Y100" s="383">
        <f t="shared" si="41"/>
        <v>0.93068297655453613</v>
      </c>
      <c r="Z100" s="415"/>
    </row>
    <row r="101" spans="1:26" ht="12.95" customHeight="1">
      <c r="A101" s="2"/>
      <c r="B101" s="37" t="s">
        <v>36</v>
      </c>
      <c r="C101" s="33">
        <f t="shared" si="22"/>
        <v>345</v>
      </c>
      <c r="D101" s="32">
        <f t="shared" si="23"/>
        <v>0.22697368421052633</v>
      </c>
      <c r="E101" s="33">
        <f t="shared" si="24"/>
        <v>1039</v>
      </c>
      <c r="F101" s="32">
        <f t="shared" si="25"/>
        <v>0.68355263157894741</v>
      </c>
      <c r="G101" s="33">
        <f t="shared" si="26"/>
        <v>35</v>
      </c>
      <c r="H101" s="32">
        <f t="shared" si="27"/>
        <v>2.3026315789473683E-2</v>
      </c>
      <c r="I101" s="33">
        <f t="shared" si="28"/>
        <v>79</v>
      </c>
      <c r="J101" s="32">
        <f t="shared" si="29"/>
        <v>5.1973684210526318E-2</v>
      </c>
      <c r="K101" s="778">
        <f t="shared" si="30"/>
        <v>15</v>
      </c>
      <c r="L101" s="32">
        <f t="shared" si="31"/>
        <v>9.8684210526315784E-3</v>
      </c>
      <c r="M101" s="778">
        <f t="shared" si="32"/>
        <v>6</v>
      </c>
      <c r="N101" s="32">
        <f t="shared" si="33"/>
        <v>3.9473684210526317E-3</v>
      </c>
      <c r="O101" s="44"/>
      <c r="P101" s="778">
        <f t="shared" si="34"/>
        <v>1</v>
      </c>
      <c r="Q101" s="32">
        <f t="shared" si="38"/>
        <v>6.5789473684210525E-4</v>
      </c>
      <c r="R101" s="778">
        <f t="shared" si="35"/>
        <v>0</v>
      </c>
      <c r="S101" s="32">
        <f t="shared" si="36"/>
        <v>0</v>
      </c>
      <c r="T101" s="775">
        <f t="shared" si="39"/>
        <v>1520</v>
      </c>
      <c r="U101" s="204">
        <f t="shared" si="37"/>
        <v>1456</v>
      </c>
      <c r="V101" s="82"/>
      <c r="W101" s="777"/>
      <c r="X101" s="205">
        <f t="shared" si="40"/>
        <v>4.3956043956043959E-2</v>
      </c>
      <c r="Y101" s="383">
        <f t="shared" si="41"/>
        <v>0.98552631578947369</v>
      </c>
      <c r="Z101" s="415"/>
    </row>
    <row r="102" spans="1:26" ht="12.95" customHeight="1">
      <c r="A102" s="2"/>
      <c r="B102" s="37" t="s">
        <v>37</v>
      </c>
      <c r="C102" s="33">
        <f t="shared" si="22"/>
        <v>215</v>
      </c>
      <c r="D102" s="32">
        <f t="shared" si="23"/>
        <v>9.9629286376274329E-2</v>
      </c>
      <c r="E102" s="33">
        <f t="shared" si="24"/>
        <v>1709</v>
      </c>
      <c r="F102" s="32">
        <f t="shared" si="25"/>
        <v>0.79193697868396662</v>
      </c>
      <c r="G102" s="33">
        <f t="shared" si="26"/>
        <v>6</v>
      </c>
      <c r="H102" s="32">
        <f t="shared" si="27"/>
        <v>2.7803521779425394E-3</v>
      </c>
      <c r="I102" s="33">
        <f t="shared" si="28"/>
        <v>44</v>
      </c>
      <c r="J102" s="32">
        <f t="shared" si="29"/>
        <v>2.0389249304911955E-2</v>
      </c>
      <c r="K102" s="778">
        <f t="shared" si="30"/>
        <v>53</v>
      </c>
      <c r="L102" s="32">
        <f t="shared" si="31"/>
        <v>2.4559777571825765E-2</v>
      </c>
      <c r="M102" s="778">
        <f t="shared" si="32"/>
        <v>95</v>
      </c>
      <c r="N102" s="32">
        <f t="shared" si="33"/>
        <v>4.4022242817423542E-2</v>
      </c>
      <c r="O102" s="44"/>
      <c r="P102" s="778">
        <f t="shared" si="34"/>
        <v>21</v>
      </c>
      <c r="Q102" s="32">
        <f t="shared" si="38"/>
        <v>9.7312326227988882E-3</v>
      </c>
      <c r="R102" s="778">
        <f t="shared" si="35"/>
        <v>15</v>
      </c>
      <c r="S102" s="32">
        <f t="shared" si="36"/>
        <v>6.9508804448563484E-3</v>
      </c>
      <c r="T102" s="775">
        <f t="shared" si="39"/>
        <v>2158</v>
      </c>
      <c r="U102" s="204">
        <f t="shared" si="37"/>
        <v>2145</v>
      </c>
      <c r="V102" s="82"/>
      <c r="W102" s="777"/>
      <c r="X102" s="205">
        <f t="shared" si="40"/>
        <v>6.0606060606060606E-3</v>
      </c>
      <c r="Y102" s="383">
        <f t="shared" si="41"/>
        <v>0.91473586654309547</v>
      </c>
      <c r="Z102" s="415"/>
    </row>
    <row r="103" spans="1:26" ht="12.95" customHeight="1">
      <c r="A103" s="2"/>
      <c r="B103" s="37" t="s">
        <v>38</v>
      </c>
      <c r="C103" s="33">
        <f t="shared" si="22"/>
        <v>32</v>
      </c>
      <c r="D103" s="32">
        <f t="shared" si="23"/>
        <v>0.12307692307692308</v>
      </c>
      <c r="E103" s="33">
        <f t="shared" si="24"/>
        <v>198</v>
      </c>
      <c r="F103" s="32">
        <f t="shared" si="25"/>
        <v>0.7615384615384615</v>
      </c>
      <c r="G103" s="33">
        <f t="shared" si="26"/>
        <v>0</v>
      </c>
      <c r="H103" s="32">
        <f t="shared" si="27"/>
        <v>0</v>
      </c>
      <c r="I103" s="33">
        <f t="shared" si="28"/>
        <v>6</v>
      </c>
      <c r="J103" s="32">
        <f t="shared" si="29"/>
        <v>2.3076923076923078E-2</v>
      </c>
      <c r="K103" s="778">
        <f t="shared" si="30"/>
        <v>10</v>
      </c>
      <c r="L103" s="32">
        <f t="shared" si="31"/>
        <v>3.8461538461538464E-2</v>
      </c>
      <c r="M103" s="778">
        <f t="shared" si="32"/>
        <v>14</v>
      </c>
      <c r="N103" s="32">
        <f t="shared" si="33"/>
        <v>5.3846153846153849E-2</v>
      </c>
      <c r="O103" s="44"/>
      <c r="P103" s="778">
        <f t="shared" si="34"/>
        <v>0</v>
      </c>
      <c r="Q103" s="32">
        <f t="shared" si="38"/>
        <v>0</v>
      </c>
      <c r="R103" s="778">
        <f t="shared" si="35"/>
        <v>0</v>
      </c>
      <c r="S103" s="32">
        <f t="shared" si="36"/>
        <v>0</v>
      </c>
      <c r="T103" s="775">
        <f t="shared" si="39"/>
        <v>260</v>
      </c>
      <c r="U103" s="204">
        <f t="shared" si="37"/>
        <v>342</v>
      </c>
      <c r="V103" s="82"/>
      <c r="W103" s="777"/>
      <c r="X103" s="116">
        <f t="shared" si="40"/>
        <v>-0.23976608187134502</v>
      </c>
      <c r="Y103" s="383">
        <f t="shared" si="41"/>
        <v>0.90769230769230769</v>
      </c>
      <c r="Z103" s="415"/>
    </row>
    <row r="104" spans="1:26" ht="12.95" customHeight="1">
      <c r="A104" s="2"/>
      <c r="B104" s="37" t="s">
        <v>39</v>
      </c>
      <c r="C104" s="33">
        <f t="shared" si="22"/>
        <v>53</v>
      </c>
      <c r="D104" s="32">
        <f t="shared" si="23"/>
        <v>0.20866141732283464</v>
      </c>
      <c r="E104" s="33">
        <f t="shared" si="24"/>
        <v>179</v>
      </c>
      <c r="F104" s="32">
        <f t="shared" si="25"/>
        <v>0.70472440944881887</v>
      </c>
      <c r="G104" s="33">
        <f t="shared" si="26"/>
        <v>2</v>
      </c>
      <c r="H104" s="32">
        <f t="shared" si="27"/>
        <v>7.874015748031496E-3</v>
      </c>
      <c r="I104" s="33">
        <f t="shared" si="28"/>
        <v>7</v>
      </c>
      <c r="J104" s="32">
        <f t="shared" si="29"/>
        <v>2.7559055118110236E-2</v>
      </c>
      <c r="K104" s="778">
        <f t="shared" si="30"/>
        <v>8</v>
      </c>
      <c r="L104" s="32">
        <f t="shared" si="31"/>
        <v>3.1496062992125984E-2</v>
      </c>
      <c r="M104" s="778">
        <f t="shared" si="32"/>
        <v>3</v>
      </c>
      <c r="N104" s="32">
        <f t="shared" si="33"/>
        <v>1.1811023622047244E-2</v>
      </c>
      <c r="O104" s="44"/>
      <c r="P104" s="778">
        <f t="shared" si="34"/>
        <v>2</v>
      </c>
      <c r="Q104" s="32">
        <f t="shared" si="38"/>
        <v>7.874015748031496E-3</v>
      </c>
      <c r="R104" s="778">
        <f t="shared" si="35"/>
        <v>0</v>
      </c>
      <c r="S104" s="32">
        <f t="shared" si="36"/>
        <v>0</v>
      </c>
      <c r="T104" s="775">
        <f t="shared" si="39"/>
        <v>254</v>
      </c>
      <c r="U104" s="204">
        <f t="shared" si="37"/>
        <v>238</v>
      </c>
      <c r="V104" s="82"/>
      <c r="W104" s="777"/>
      <c r="X104" s="205">
        <f t="shared" si="40"/>
        <v>6.7226890756302518E-2</v>
      </c>
      <c r="Y104" s="383">
        <f t="shared" si="41"/>
        <v>0.94881889763779514</v>
      </c>
      <c r="Z104" s="415"/>
    </row>
    <row r="105" spans="1:26" ht="12.95" customHeight="1">
      <c r="A105" s="2"/>
      <c r="B105" s="37" t="s">
        <v>40</v>
      </c>
      <c r="C105" s="33">
        <f t="shared" si="22"/>
        <v>11</v>
      </c>
      <c r="D105" s="32">
        <f t="shared" si="23"/>
        <v>7.6388888888888895E-2</v>
      </c>
      <c r="E105" s="33">
        <f t="shared" si="24"/>
        <v>108</v>
      </c>
      <c r="F105" s="32">
        <f t="shared" si="25"/>
        <v>0.75</v>
      </c>
      <c r="G105" s="33">
        <f t="shared" si="26"/>
        <v>0</v>
      </c>
      <c r="H105" s="32">
        <f t="shared" si="27"/>
        <v>0</v>
      </c>
      <c r="I105" s="33">
        <f t="shared" si="28"/>
        <v>10</v>
      </c>
      <c r="J105" s="32">
        <f t="shared" si="29"/>
        <v>6.9444444444444448E-2</v>
      </c>
      <c r="K105" s="778">
        <f t="shared" si="30"/>
        <v>6</v>
      </c>
      <c r="L105" s="32">
        <f t="shared" si="31"/>
        <v>4.1666666666666664E-2</v>
      </c>
      <c r="M105" s="778">
        <f t="shared" si="32"/>
        <v>5</v>
      </c>
      <c r="N105" s="32">
        <f t="shared" si="33"/>
        <v>3.4722222222222224E-2</v>
      </c>
      <c r="O105" s="44"/>
      <c r="P105" s="778">
        <f t="shared" si="34"/>
        <v>2</v>
      </c>
      <c r="Q105" s="32">
        <f t="shared" si="38"/>
        <v>1.3888888888888888E-2</v>
      </c>
      <c r="R105" s="778">
        <f t="shared" si="35"/>
        <v>2</v>
      </c>
      <c r="S105" s="32">
        <f t="shared" si="36"/>
        <v>1.3888888888888888E-2</v>
      </c>
      <c r="T105" s="775">
        <f t="shared" si="39"/>
        <v>144</v>
      </c>
      <c r="U105" s="204">
        <f t="shared" si="37"/>
        <v>159</v>
      </c>
      <c r="V105" s="82"/>
      <c r="W105" s="777"/>
      <c r="X105" s="116">
        <f t="shared" si="40"/>
        <v>-9.4339622641509441E-2</v>
      </c>
      <c r="Y105" s="383">
        <f t="shared" si="41"/>
        <v>0.89583333333333326</v>
      </c>
      <c r="Z105" s="415"/>
    </row>
    <row r="106" spans="1:26" ht="12.95" customHeight="1">
      <c r="A106" s="2"/>
      <c r="B106" s="37" t="s">
        <v>41</v>
      </c>
      <c r="C106" s="33">
        <f t="shared" si="22"/>
        <v>27</v>
      </c>
      <c r="D106" s="32">
        <f t="shared" si="23"/>
        <v>8.7947882736156349E-2</v>
      </c>
      <c r="E106" s="33">
        <f t="shared" si="24"/>
        <v>265</v>
      </c>
      <c r="F106" s="32">
        <f t="shared" si="25"/>
        <v>0.8631921824104235</v>
      </c>
      <c r="G106" s="33">
        <f t="shared" si="26"/>
        <v>4</v>
      </c>
      <c r="H106" s="32">
        <f t="shared" si="27"/>
        <v>1.3029315960912053E-2</v>
      </c>
      <c r="I106" s="33">
        <f t="shared" si="28"/>
        <v>3</v>
      </c>
      <c r="J106" s="32">
        <f t="shared" si="29"/>
        <v>9.7719869706840382E-3</v>
      </c>
      <c r="K106" s="778">
        <f t="shared" si="30"/>
        <v>2</v>
      </c>
      <c r="L106" s="32">
        <f t="shared" si="31"/>
        <v>6.5146579804560263E-3</v>
      </c>
      <c r="M106" s="778">
        <f t="shared" si="32"/>
        <v>4</v>
      </c>
      <c r="N106" s="32">
        <f t="shared" si="33"/>
        <v>1.3029315960912053E-2</v>
      </c>
      <c r="O106" s="44"/>
      <c r="P106" s="778">
        <f t="shared" si="34"/>
        <v>1</v>
      </c>
      <c r="Q106" s="32">
        <f t="shared" si="38"/>
        <v>3.2573289902280132E-3</v>
      </c>
      <c r="R106" s="778">
        <f t="shared" si="35"/>
        <v>1</v>
      </c>
      <c r="S106" s="32">
        <f t="shared" si="36"/>
        <v>3.2573289902280132E-3</v>
      </c>
      <c r="T106" s="775">
        <f t="shared" si="39"/>
        <v>307</v>
      </c>
      <c r="U106" s="204">
        <f t="shared" si="37"/>
        <v>284</v>
      </c>
      <c r="V106" s="82"/>
      <c r="W106" s="777"/>
      <c r="X106" s="205">
        <f t="shared" si="40"/>
        <v>8.098591549295775E-2</v>
      </c>
      <c r="Y106" s="383">
        <f t="shared" si="41"/>
        <v>0.973941368078176</v>
      </c>
      <c r="Z106" s="415"/>
    </row>
    <row r="107" spans="1:26" ht="12.95" customHeight="1">
      <c r="A107" s="2"/>
      <c r="B107" s="37" t="s">
        <v>42</v>
      </c>
      <c r="C107" s="33">
        <f t="shared" si="22"/>
        <v>15</v>
      </c>
      <c r="D107" s="32">
        <f t="shared" si="23"/>
        <v>8.771929824561403E-2</v>
      </c>
      <c r="E107" s="33">
        <f t="shared" si="24"/>
        <v>91</v>
      </c>
      <c r="F107" s="32">
        <f t="shared" si="25"/>
        <v>0.53216374269005851</v>
      </c>
      <c r="G107" s="33">
        <f t="shared" si="26"/>
        <v>1</v>
      </c>
      <c r="H107" s="32">
        <f t="shared" si="27"/>
        <v>5.8479532163742687E-3</v>
      </c>
      <c r="I107" s="33">
        <f t="shared" si="28"/>
        <v>9</v>
      </c>
      <c r="J107" s="32">
        <f t="shared" si="29"/>
        <v>5.2631578947368418E-2</v>
      </c>
      <c r="K107" s="778">
        <f t="shared" si="30"/>
        <v>22</v>
      </c>
      <c r="L107" s="32">
        <f t="shared" si="31"/>
        <v>0.12865497076023391</v>
      </c>
      <c r="M107" s="778">
        <f t="shared" si="32"/>
        <v>10</v>
      </c>
      <c r="N107" s="32">
        <f t="shared" si="33"/>
        <v>5.8479532163742687E-2</v>
      </c>
      <c r="O107" s="44"/>
      <c r="P107" s="778">
        <f t="shared" si="34"/>
        <v>23</v>
      </c>
      <c r="Q107" s="32">
        <f t="shared" si="38"/>
        <v>0.13450292397660818</v>
      </c>
      <c r="R107" s="778">
        <f t="shared" si="35"/>
        <v>0</v>
      </c>
      <c r="S107" s="32">
        <f t="shared" si="36"/>
        <v>0</v>
      </c>
      <c r="T107" s="775">
        <f t="shared" si="39"/>
        <v>171</v>
      </c>
      <c r="U107" s="204">
        <f t="shared" si="37"/>
        <v>183</v>
      </c>
      <c r="V107" s="82"/>
      <c r="W107" s="777"/>
      <c r="X107" s="116">
        <f t="shared" si="40"/>
        <v>-6.5573770491803282E-2</v>
      </c>
      <c r="Y107" s="383">
        <f t="shared" si="41"/>
        <v>0.67836257309941517</v>
      </c>
      <c r="Z107" s="415"/>
    </row>
    <row r="108" spans="1:26" ht="12.95" customHeight="1">
      <c r="A108" s="2"/>
      <c r="B108" s="37" t="s">
        <v>43</v>
      </c>
      <c r="C108" s="33">
        <f t="shared" si="22"/>
        <v>46</v>
      </c>
      <c r="D108" s="32">
        <f t="shared" si="23"/>
        <v>0.23115577889447236</v>
      </c>
      <c r="E108" s="33">
        <f t="shared" si="24"/>
        <v>142</v>
      </c>
      <c r="F108" s="32">
        <f t="shared" si="25"/>
        <v>0.71356783919597988</v>
      </c>
      <c r="G108" s="33">
        <f t="shared" si="26"/>
        <v>7</v>
      </c>
      <c r="H108" s="79">
        <f t="shared" si="27"/>
        <v>3.5175879396984924E-2</v>
      </c>
      <c r="I108" s="33">
        <f t="shared" si="28"/>
        <v>1</v>
      </c>
      <c r="J108" s="32">
        <f t="shared" si="29"/>
        <v>5.0251256281407036E-3</v>
      </c>
      <c r="K108" s="778">
        <f t="shared" si="30"/>
        <v>2</v>
      </c>
      <c r="L108" s="32">
        <f t="shared" si="31"/>
        <v>1.0050251256281407E-2</v>
      </c>
      <c r="M108" s="778">
        <f t="shared" si="32"/>
        <v>1</v>
      </c>
      <c r="N108" s="32">
        <f t="shared" si="33"/>
        <v>5.0251256281407036E-3</v>
      </c>
      <c r="O108" s="44"/>
      <c r="P108" s="778">
        <f t="shared" si="34"/>
        <v>0</v>
      </c>
      <c r="Q108" s="32">
        <f t="shared" si="38"/>
        <v>0</v>
      </c>
      <c r="R108" s="778">
        <f t="shared" si="35"/>
        <v>0</v>
      </c>
      <c r="S108" s="32">
        <f t="shared" si="36"/>
        <v>0</v>
      </c>
      <c r="T108" s="775">
        <f t="shared" si="39"/>
        <v>199</v>
      </c>
      <c r="U108" s="204">
        <f t="shared" si="37"/>
        <v>160</v>
      </c>
      <c r="V108" s="82"/>
      <c r="W108" s="777"/>
      <c r="X108" s="205">
        <f t="shared" si="40"/>
        <v>0.24374999999999999</v>
      </c>
      <c r="Y108" s="383">
        <f t="shared" si="41"/>
        <v>0.98492462311557794</v>
      </c>
      <c r="Z108" s="415"/>
    </row>
    <row r="109" spans="1:26" ht="12.95" customHeight="1">
      <c r="A109" s="2"/>
      <c r="B109" s="37" t="s">
        <v>44</v>
      </c>
      <c r="C109" s="33">
        <f t="shared" si="22"/>
        <v>12</v>
      </c>
      <c r="D109" s="32">
        <f t="shared" si="23"/>
        <v>0.14814814814814814</v>
      </c>
      <c r="E109" s="33">
        <f t="shared" si="24"/>
        <v>65</v>
      </c>
      <c r="F109" s="32">
        <f t="shared" si="25"/>
        <v>0.80246913580246915</v>
      </c>
      <c r="G109" s="33">
        <f t="shared" si="26"/>
        <v>1</v>
      </c>
      <c r="H109" s="32">
        <f t="shared" si="27"/>
        <v>1.2345679012345678E-2</v>
      </c>
      <c r="I109" s="33">
        <f t="shared" si="28"/>
        <v>3</v>
      </c>
      <c r="J109" s="78">
        <f t="shared" si="29"/>
        <v>3.7037037037037035E-2</v>
      </c>
      <c r="K109" s="778">
        <f t="shared" si="30"/>
        <v>0</v>
      </c>
      <c r="L109" s="32">
        <f t="shared" si="31"/>
        <v>0</v>
      </c>
      <c r="M109" s="778">
        <f t="shared" si="32"/>
        <v>0</v>
      </c>
      <c r="N109" s="32">
        <f t="shared" si="33"/>
        <v>0</v>
      </c>
      <c r="O109" s="44"/>
      <c r="P109" s="778">
        <f t="shared" si="34"/>
        <v>0</v>
      </c>
      <c r="Q109" s="32">
        <f t="shared" si="38"/>
        <v>0</v>
      </c>
      <c r="R109" s="778">
        <f t="shared" si="35"/>
        <v>0</v>
      </c>
      <c r="S109" s="32">
        <f t="shared" si="36"/>
        <v>0</v>
      </c>
      <c r="T109" s="775">
        <f t="shared" si="39"/>
        <v>81</v>
      </c>
      <c r="U109" s="204">
        <f t="shared" si="37"/>
        <v>124</v>
      </c>
      <c r="V109" s="82"/>
      <c r="W109" s="777"/>
      <c r="X109" s="116">
        <f t="shared" si="40"/>
        <v>-0.34677419354838712</v>
      </c>
      <c r="Y109" s="411">
        <f t="shared" si="41"/>
        <v>1</v>
      </c>
      <c r="Z109" s="415"/>
    </row>
    <row r="110" spans="1:26" ht="12.95" customHeight="1">
      <c r="A110" s="2"/>
      <c r="B110" s="37" t="s">
        <v>45</v>
      </c>
      <c r="C110" s="33">
        <f t="shared" si="22"/>
        <v>1</v>
      </c>
      <c r="D110" s="32">
        <f t="shared" si="23"/>
        <v>4.1666666666666664E-2</v>
      </c>
      <c r="E110" s="33">
        <f t="shared" si="24"/>
        <v>20</v>
      </c>
      <c r="F110" s="32">
        <f t="shared" si="25"/>
        <v>0.83333333333333337</v>
      </c>
      <c r="G110" s="33">
        <f t="shared" si="26"/>
        <v>0</v>
      </c>
      <c r="H110" s="32">
        <f t="shared" si="27"/>
        <v>0</v>
      </c>
      <c r="I110" s="33">
        <f t="shared" si="28"/>
        <v>0</v>
      </c>
      <c r="J110" s="32">
        <f t="shared" si="29"/>
        <v>0</v>
      </c>
      <c r="K110" s="778">
        <f t="shared" si="30"/>
        <v>3</v>
      </c>
      <c r="L110" s="32">
        <f t="shared" si="31"/>
        <v>0.125</v>
      </c>
      <c r="M110" s="778">
        <f t="shared" si="32"/>
        <v>0</v>
      </c>
      <c r="N110" s="32">
        <f t="shared" si="33"/>
        <v>0</v>
      </c>
      <c r="O110" s="44"/>
      <c r="P110" s="778">
        <f t="shared" si="34"/>
        <v>0</v>
      </c>
      <c r="Q110" s="32">
        <f t="shared" si="38"/>
        <v>0</v>
      </c>
      <c r="R110" s="778">
        <f t="shared" si="35"/>
        <v>0</v>
      </c>
      <c r="S110" s="32">
        <f t="shared" si="36"/>
        <v>0</v>
      </c>
      <c r="T110" s="775">
        <f t="shared" si="39"/>
        <v>24</v>
      </c>
      <c r="U110" s="204">
        <f t="shared" si="37"/>
        <v>30</v>
      </c>
      <c r="V110" s="82"/>
      <c r="W110" s="777"/>
      <c r="X110" s="116">
        <f t="shared" si="40"/>
        <v>-0.2</v>
      </c>
      <c r="Y110" s="383">
        <f t="shared" si="41"/>
        <v>0.875</v>
      </c>
      <c r="Z110" s="415"/>
    </row>
    <row r="111" spans="1:26" ht="12.95" customHeight="1">
      <c r="A111" s="2"/>
      <c r="B111" s="37" t="s">
        <v>46</v>
      </c>
      <c r="C111" s="33">
        <f t="shared" si="22"/>
        <v>0</v>
      </c>
      <c r="D111" s="32">
        <f t="shared" si="23"/>
        <v>0</v>
      </c>
      <c r="E111" s="33">
        <f t="shared" si="24"/>
        <v>5</v>
      </c>
      <c r="F111" s="78">
        <f t="shared" si="25"/>
        <v>0.83333333333333337</v>
      </c>
      <c r="G111" s="33">
        <f t="shared" si="26"/>
        <v>0</v>
      </c>
      <c r="H111" s="32">
        <f t="shared" si="27"/>
        <v>0</v>
      </c>
      <c r="I111" s="33">
        <f t="shared" si="28"/>
        <v>0</v>
      </c>
      <c r="J111" s="32">
        <f t="shared" si="29"/>
        <v>0</v>
      </c>
      <c r="K111" s="778">
        <f t="shared" si="30"/>
        <v>1</v>
      </c>
      <c r="L111" s="32">
        <f t="shared" si="31"/>
        <v>0.16666666666666666</v>
      </c>
      <c r="M111" s="778">
        <f t="shared" si="32"/>
        <v>0</v>
      </c>
      <c r="N111" s="32">
        <f t="shared" si="33"/>
        <v>0</v>
      </c>
      <c r="O111" s="44"/>
      <c r="P111" s="778">
        <f t="shared" si="34"/>
        <v>0</v>
      </c>
      <c r="Q111" s="32">
        <f t="shared" si="38"/>
        <v>0</v>
      </c>
      <c r="R111" s="778">
        <f t="shared" si="35"/>
        <v>0</v>
      </c>
      <c r="S111" s="32">
        <f t="shared" si="36"/>
        <v>0</v>
      </c>
      <c r="T111" s="775">
        <f t="shared" si="39"/>
        <v>6</v>
      </c>
      <c r="U111" s="204">
        <f t="shared" si="37"/>
        <v>8</v>
      </c>
      <c r="V111" s="82"/>
      <c r="W111" s="777"/>
      <c r="X111" s="116">
        <f t="shared" si="40"/>
        <v>-0.25</v>
      </c>
      <c r="Y111" s="383">
        <f t="shared" si="41"/>
        <v>0.83333333333333337</v>
      </c>
      <c r="Z111" s="415"/>
    </row>
    <row r="112" spans="1:26" ht="12.95" customHeight="1">
      <c r="A112" s="2"/>
      <c r="B112" s="37" t="s">
        <v>47</v>
      </c>
      <c r="C112" s="33">
        <f t="shared" si="22"/>
        <v>3</v>
      </c>
      <c r="D112" s="32">
        <f t="shared" si="23"/>
        <v>5.6603773584905662E-2</v>
      </c>
      <c r="E112" s="33">
        <f t="shared" si="24"/>
        <v>49</v>
      </c>
      <c r="F112" s="32">
        <f t="shared" si="25"/>
        <v>0.92452830188679247</v>
      </c>
      <c r="G112" s="33">
        <f t="shared" si="26"/>
        <v>0</v>
      </c>
      <c r="H112" s="32">
        <f t="shared" si="27"/>
        <v>0</v>
      </c>
      <c r="I112" s="33">
        <f t="shared" si="28"/>
        <v>1</v>
      </c>
      <c r="J112" s="32">
        <f t="shared" si="29"/>
        <v>1.8867924528301886E-2</v>
      </c>
      <c r="K112" s="778">
        <f t="shared" si="30"/>
        <v>0</v>
      </c>
      <c r="L112" s="32">
        <f t="shared" si="31"/>
        <v>0</v>
      </c>
      <c r="M112" s="778">
        <f t="shared" si="32"/>
        <v>0</v>
      </c>
      <c r="N112" s="32">
        <f t="shared" si="33"/>
        <v>0</v>
      </c>
      <c r="O112" s="44"/>
      <c r="P112" s="778">
        <f t="shared" si="34"/>
        <v>0</v>
      </c>
      <c r="Q112" s="32">
        <f t="shared" si="38"/>
        <v>0</v>
      </c>
      <c r="R112" s="778">
        <f t="shared" si="35"/>
        <v>0</v>
      </c>
      <c r="S112" s="32">
        <f t="shared" si="36"/>
        <v>0</v>
      </c>
      <c r="T112" s="775">
        <f t="shared" si="39"/>
        <v>53</v>
      </c>
      <c r="U112" s="204">
        <f t="shared" si="37"/>
        <v>72</v>
      </c>
      <c r="V112" s="82"/>
      <c r="W112" s="777"/>
      <c r="X112" s="116">
        <f t="shared" si="40"/>
        <v>-0.2638888888888889</v>
      </c>
      <c r="Y112" s="411">
        <f t="shared" si="41"/>
        <v>1</v>
      </c>
      <c r="Z112" s="415"/>
    </row>
    <row r="113" spans="1:26" ht="12.95" customHeight="1">
      <c r="A113" s="2"/>
      <c r="B113" s="40" t="s">
        <v>54</v>
      </c>
      <c r="C113" s="84">
        <f>SUM(C94:C112)</f>
        <v>2688</v>
      </c>
      <c r="D113" s="32">
        <f t="shared" si="23"/>
        <v>0.13833564922031805</v>
      </c>
      <c r="E113" s="84">
        <f>SUM(E94:E112)</f>
        <v>13925</v>
      </c>
      <c r="F113" s="32">
        <f t="shared" si="25"/>
        <v>0.71663836138129788</v>
      </c>
      <c r="G113" s="41">
        <f>SUM(G93:G112)</f>
        <v>336</v>
      </c>
      <c r="H113" s="32">
        <f t="shared" si="27"/>
        <v>1.7291956152539756E-2</v>
      </c>
      <c r="I113" s="41">
        <f>SUM(I93:I112)</f>
        <v>789</v>
      </c>
      <c r="J113" s="32">
        <f t="shared" si="29"/>
        <v>4.0605218465338891E-2</v>
      </c>
      <c r="K113" s="41">
        <f>SUM(K93:K112)</f>
        <v>702</v>
      </c>
      <c r="L113" s="328">
        <f t="shared" si="31"/>
        <v>3.6127836961556276E-2</v>
      </c>
      <c r="M113" s="41">
        <f>SUM(M93:M112)</f>
        <v>754</v>
      </c>
      <c r="N113" s="32">
        <f t="shared" si="33"/>
        <v>3.8803973032782664E-2</v>
      </c>
      <c r="O113" s="44"/>
      <c r="P113" s="41">
        <f>SUM(P93:P112)</f>
        <v>143</v>
      </c>
      <c r="Q113" s="32">
        <f t="shared" si="38"/>
        <v>7.3593741958725744E-3</v>
      </c>
      <c r="R113" s="41">
        <f>SUM(R93:R112)</f>
        <v>94</v>
      </c>
      <c r="S113" s="32">
        <f t="shared" si="36"/>
        <v>4.8376305902938605E-3</v>
      </c>
      <c r="T113" s="41">
        <f>SUM(T94:T112)</f>
        <v>19431</v>
      </c>
      <c r="U113" s="111">
        <f>SUM(U94:U112)</f>
        <v>19354</v>
      </c>
      <c r="V113" s="42">
        <f>SUM(V94:V112)</f>
        <v>0</v>
      </c>
      <c r="W113" s="194">
        <f>SUM(W94:W112)</f>
        <v>0</v>
      </c>
      <c r="X113" s="409">
        <f>SUM(T113,-U113)/U113</f>
        <v>3.9785057352485272E-3</v>
      </c>
      <c r="Y113" s="767">
        <f t="shared" si="41"/>
        <v>0.91287118521949462</v>
      </c>
      <c r="Z113" s="415"/>
    </row>
    <row r="114" spans="1:26" ht="12.95" customHeight="1">
      <c r="A114" s="2"/>
      <c r="B114" s="40"/>
      <c r="C114" s="45">
        <f>C113/D114</f>
        <v>0.16180099921748028</v>
      </c>
      <c r="D114" s="46">
        <f>SUM(C113,E113)</f>
        <v>16613</v>
      </c>
      <c r="E114" s="45">
        <f>E113/D114</f>
        <v>0.83819900078251974</v>
      </c>
      <c r="F114" s="47"/>
      <c r="G114" s="45">
        <f>G113/H114</f>
        <v>0.29866666666666669</v>
      </c>
      <c r="H114" s="95">
        <f>SUM(G113,I113)</f>
        <v>1125</v>
      </c>
      <c r="I114" s="45">
        <f>I113/H114</f>
        <v>0.70133333333333336</v>
      </c>
      <c r="J114" s="47"/>
      <c r="K114" s="45">
        <f>K113/L114</f>
        <v>0.48214285714285715</v>
      </c>
      <c r="L114" s="95">
        <f>SUM(K113,M113)</f>
        <v>1456</v>
      </c>
      <c r="M114" s="45">
        <f>M113/L114</f>
        <v>0.5178571428571429</v>
      </c>
      <c r="N114" s="49"/>
      <c r="O114" s="44"/>
      <c r="P114" s="45">
        <f>P113/Q114</f>
        <v>0.6033755274261603</v>
      </c>
      <c r="Q114" s="95">
        <f>SUM(P113,R113)</f>
        <v>237</v>
      </c>
      <c r="R114" s="45">
        <f>R113/Q114</f>
        <v>0.39662447257383965</v>
      </c>
      <c r="S114" s="49"/>
      <c r="T114" s="50"/>
      <c r="U114" s="50"/>
      <c r="V114" s="51"/>
      <c r="W114" s="49"/>
      <c r="X114" s="47"/>
      <c r="Z114" s="415"/>
    </row>
    <row r="115" spans="1:26" ht="12.95" customHeight="1">
      <c r="A115" s="2"/>
      <c r="B115" s="40" t="s">
        <v>147</v>
      </c>
      <c r="C115" s="47"/>
      <c r="D115" s="32">
        <f>D114/$T$113</f>
        <v>0.85497401060161593</v>
      </c>
      <c r="E115" s="80"/>
      <c r="F115" s="80"/>
      <c r="G115" s="80"/>
      <c r="H115" s="32">
        <f>H114/$T$113</f>
        <v>5.7897174617878647E-2</v>
      </c>
      <c r="I115" s="80"/>
      <c r="J115" s="80"/>
      <c r="K115" s="80"/>
      <c r="L115" s="32">
        <f>L114/$T$113</f>
        <v>7.4931809994338947E-2</v>
      </c>
      <c r="M115" s="80"/>
      <c r="N115" s="80"/>
      <c r="O115" s="80"/>
      <c r="P115" s="80"/>
      <c r="Q115" s="32">
        <f>Q114/$T$113</f>
        <v>1.2197004786166435E-2</v>
      </c>
      <c r="R115" s="49"/>
      <c r="S115" s="422">
        <v>1</v>
      </c>
      <c r="T115" s="407">
        <v>15562</v>
      </c>
      <c r="U115" s="53" t="s">
        <v>137</v>
      </c>
      <c r="V115" s="55">
        <v>19354</v>
      </c>
      <c r="W115" s="53" t="s">
        <v>133</v>
      </c>
      <c r="X115" s="289">
        <f>T115/$V$115</f>
        <v>0.80407150976542319</v>
      </c>
      <c r="Y115" s="631" t="s">
        <v>11</v>
      </c>
      <c r="Z115" s="415"/>
    </row>
    <row r="116" spans="1:26" s="279" customFormat="1" ht="12.95" customHeight="1">
      <c r="A116" s="281"/>
      <c r="B116" s="323"/>
      <c r="C116" s="661" t="s">
        <v>15</v>
      </c>
      <c r="D116" s="659" t="s">
        <v>16</v>
      </c>
      <c r="E116" s="661" t="s">
        <v>15</v>
      </c>
      <c r="F116" s="659" t="s">
        <v>17</v>
      </c>
      <c r="G116" s="661" t="s">
        <v>21</v>
      </c>
      <c r="H116" s="659" t="s">
        <v>19</v>
      </c>
      <c r="I116" s="661" t="s">
        <v>21</v>
      </c>
      <c r="J116" s="659" t="s">
        <v>20</v>
      </c>
      <c r="K116" s="661" t="s">
        <v>18</v>
      </c>
      <c r="L116" s="659" t="s">
        <v>22</v>
      </c>
      <c r="M116" s="661" t="s">
        <v>18</v>
      </c>
      <c r="N116" s="659" t="s">
        <v>23</v>
      </c>
      <c r="O116" s="323"/>
      <c r="P116" s="661" t="s">
        <v>24</v>
      </c>
      <c r="Q116" s="659" t="s">
        <v>25</v>
      </c>
      <c r="R116" s="661" t="s">
        <v>24</v>
      </c>
      <c r="S116" s="659" t="s">
        <v>26</v>
      </c>
      <c r="T116" s="89"/>
      <c r="U116" s="89"/>
      <c r="V116" s="26"/>
      <c r="W116" s="26"/>
      <c r="X116" s="26" t="s">
        <v>125</v>
      </c>
      <c r="Z116" s="418"/>
    </row>
    <row r="117" spans="1:26" ht="12.95" customHeight="1">
      <c r="A117" s="2"/>
      <c r="B117" s="408" t="s">
        <v>48</v>
      </c>
      <c r="C117" s="8"/>
      <c r="D117" s="10"/>
      <c r="E117" s="81">
        <f>E113</f>
        <v>13925</v>
      </c>
      <c r="F117" s="8"/>
      <c r="G117" s="8"/>
      <c r="H117" s="8"/>
      <c r="I117" s="81">
        <f>I113</f>
        <v>789</v>
      </c>
      <c r="J117" s="10"/>
      <c r="K117" s="8"/>
      <c r="L117" s="10"/>
      <c r="M117" s="81">
        <f>M113</f>
        <v>754</v>
      </c>
      <c r="N117" s="10"/>
      <c r="O117" s="25"/>
      <c r="P117" s="8"/>
      <c r="Q117" s="9"/>
      <c r="R117" s="81">
        <f>R113</f>
        <v>94</v>
      </c>
      <c r="S117" s="9"/>
      <c r="T117" s="59">
        <f>SUM(E117,I117,M117,R117)</f>
        <v>15562</v>
      </c>
      <c r="U117" s="207"/>
      <c r="V117" s="193"/>
      <c r="W117" s="10"/>
      <c r="X117" s="206">
        <f>T117/$T$113</f>
        <v>0.80088518346971338</v>
      </c>
      <c r="Z117" s="415"/>
    </row>
    <row r="118" spans="1:26" ht="12.95" customHeight="1">
      <c r="A118" s="2"/>
      <c r="B118" s="408" t="s">
        <v>49</v>
      </c>
      <c r="C118" s="95">
        <f>C113</f>
        <v>2688</v>
      </c>
      <c r="D118" s="146"/>
      <c r="E118" s="146"/>
      <c r="F118" s="146"/>
      <c r="G118" s="95">
        <f>G113</f>
        <v>336</v>
      </c>
      <c r="H118" s="146"/>
      <c r="I118" s="146"/>
      <c r="J118" s="146"/>
      <c r="K118" s="95">
        <f>K113</f>
        <v>702</v>
      </c>
      <c r="L118" s="146"/>
      <c r="M118" s="146"/>
      <c r="N118" s="146"/>
      <c r="O118" s="25"/>
      <c r="P118" s="95">
        <f>P113</f>
        <v>143</v>
      </c>
      <c r="Q118" s="146"/>
      <c r="R118" s="146"/>
      <c r="S118" s="146"/>
      <c r="T118" s="59">
        <f>SUM(C118,G118,K118,P118)</f>
        <v>3869</v>
      </c>
      <c r="U118" s="89"/>
      <c r="V118" s="26"/>
      <c r="W118" s="9"/>
      <c r="X118" s="206">
        <f>T118/$T$113</f>
        <v>0.19911481653028665</v>
      </c>
      <c r="Z118" s="415"/>
    </row>
    <row r="119" spans="1:26" ht="12.95" customHeight="1">
      <c r="A119" s="2"/>
      <c r="B119" s="66" t="s">
        <v>50</v>
      </c>
      <c r="C119" s="208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25"/>
      <c r="P119" s="10"/>
      <c r="Q119" s="88"/>
      <c r="R119" s="88"/>
      <c r="S119" s="10"/>
      <c r="T119" s="209">
        <v>549</v>
      </c>
      <c r="U119" s="209"/>
      <c r="V119" s="171"/>
      <c r="W119" s="172"/>
      <c r="X119" s="172"/>
      <c r="Z119" s="415"/>
    </row>
    <row r="120" spans="1:26" ht="12.95" customHeight="1">
      <c r="A120" s="2"/>
      <c r="B120" s="69" t="s">
        <v>51</v>
      </c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25"/>
      <c r="P120" s="89"/>
      <c r="Q120" s="89"/>
      <c r="R120" s="89"/>
      <c r="S120" s="89"/>
      <c r="T120" s="89">
        <v>32</v>
      </c>
      <c r="U120" s="90"/>
      <c r="V120" s="91"/>
      <c r="W120" s="92"/>
      <c r="X120" s="9"/>
      <c r="Z120" s="415"/>
    </row>
    <row r="121" spans="1:26" ht="12.95" customHeight="1">
      <c r="A121" s="70"/>
      <c r="B121" s="71" t="s">
        <v>52</v>
      </c>
      <c r="C121" s="83"/>
      <c r="D121" s="49"/>
      <c r="E121" s="195"/>
      <c r="F121" s="210"/>
      <c r="G121" s="83"/>
      <c r="H121" s="83"/>
      <c r="I121" s="195"/>
      <c r="J121" s="210"/>
      <c r="K121" s="211"/>
      <c r="L121" s="211"/>
      <c r="M121" s="195"/>
      <c r="N121" s="210"/>
      <c r="O121" s="212"/>
      <c r="P121" s="211"/>
      <c r="Q121" s="178"/>
      <c r="R121" s="195"/>
      <c r="S121" s="210"/>
      <c r="T121" s="72">
        <f>SUM(T113,T119,T120)</f>
        <v>20012</v>
      </c>
      <c r="U121" s="149"/>
      <c r="V121" s="213"/>
      <c r="W121" s="196"/>
      <c r="X121" s="47"/>
      <c r="Z121" s="415"/>
    </row>
    <row r="122" spans="1:26" hidden="1">
      <c r="A122" s="70"/>
      <c r="Z122" s="415"/>
    </row>
    <row r="123" spans="1:26" hidden="1">
      <c r="A123" s="70"/>
      <c r="B123" s="25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44"/>
      <c r="P123" s="89"/>
      <c r="Q123" s="44"/>
      <c r="R123" s="44"/>
      <c r="S123" s="89"/>
      <c r="T123" s="90"/>
      <c r="U123" s="90"/>
      <c r="V123" s="91"/>
      <c r="W123" s="92"/>
      <c r="X123" s="9"/>
      <c r="Z123" s="342"/>
    </row>
    <row r="124" spans="1:26" ht="12.95" customHeight="1">
      <c r="A124" s="70"/>
      <c r="B124" s="191" t="s">
        <v>12</v>
      </c>
      <c r="C124" s="23" t="s">
        <v>13</v>
      </c>
      <c r="D124" s="750"/>
      <c r="E124" s="23"/>
      <c r="F124" s="23"/>
      <c r="G124" s="23" t="s">
        <v>13</v>
      </c>
      <c r="H124" s="23"/>
      <c r="I124" s="23"/>
      <c r="J124" s="750"/>
      <c r="K124" s="23" t="s">
        <v>13</v>
      </c>
      <c r="L124" s="750"/>
      <c r="M124" s="23"/>
      <c r="N124" s="750"/>
      <c r="O124" s="686"/>
      <c r="P124" s="23" t="s">
        <v>13</v>
      </c>
      <c r="Q124" s="15"/>
      <c r="R124" s="23"/>
      <c r="S124" s="15"/>
      <c r="T124" s="21" t="s">
        <v>14</v>
      </c>
      <c r="U124" s="21" t="s">
        <v>14</v>
      </c>
      <c r="V124" s="406" t="s">
        <v>14</v>
      </c>
      <c r="W124" s="406" t="s">
        <v>14</v>
      </c>
      <c r="X124" s="23" t="s">
        <v>99</v>
      </c>
      <c r="Y124" s="686" t="s">
        <v>143</v>
      </c>
      <c r="Z124" s="415"/>
    </row>
    <row r="125" spans="1:26" ht="12.95" customHeight="1">
      <c r="A125" s="70"/>
      <c r="B125" s="14" t="s">
        <v>8</v>
      </c>
      <c r="C125" s="23" t="s">
        <v>9</v>
      </c>
      <c r="D125" s="748" t="s">
        <v>10</v>
      </c>
      <c r="E125" s="748" t="s">
        <v>11</v>
      </c>
      <c r="F125" s="748" t="s">
        <v>10</v>
      </c>
      <c r="G125" s="23" t="s">
        <v>9</v>
      </c>
      <c r="H125" s="748" t="s">
        <v>10</v>
      </c>
      <c r="I125" s="748" t="s">
        <v>11</v>
      </c>
      <c r="J125" s="748" t="s">
        <v>10</v>
      </c>
      <c r="K125" s="23" t="s">
        <v>9</v>
      </c>
      <c r="L125" s="748" t="s">
        <v>10</v>
      </c>
      <c r="M125" s="748" t="s">
        <v>11</v>
      </c>
      <c r="N125" s="748" t="s">
        <v>10</v>
      </c>
      <c r="O125" s="686"/>
      <c r="P125" s="23" t="s">
        <v>9</v>
      </c>
      <c r="Q125" s="748" t="s">
        <v>10</v>
      </c>
      <c r="R125" s="748" t="s">
        <v>11</v>
      </c>
      <c r="S125" s="748" t="s">
        <v>10</v>
      </c>
      <c r="T125" s="19">
        <v>2014</v>
      </c>
      <c r="U125" s="19">
        <v>2013</v>
      </c>
      <c r="V125" s="19">
        <v>2012</v>
      </c>
      <c r="W125" s="19">
        <v>2011</v>
      </c>
      <c r="X125" s="15" t="s">
        <v>10</v>
      </c>
      <c r="Y125" s="683" t="s">
        <v>10</v>
      </c>
      <c r="Z125" s="415"/>
    </row>
    <row r="126" spans="1:26" ht="12.95" customHeight="1">
      <c r="A126" s="70"/>
      <c r="B126" s="14" t="s">
        <v>0</v>
      </c>
      <c r="C126" s="696"/>
      <c r="D126" s="782" t="s">
        <v>225</v>
      </c>
      <c r="E126" s="782" t="s">
        <v>226</v>
      </c>
      <c r="F126" s="782" t="s">
        <v>227</v>
      </c>
      <c r="G126" s="782"/>
      <c r="H126" s="782" t="s">
        <v>149</v>
      </c>
      <c r="I126" s="782" t="s">
        <v>150</v>
      </c>
      <c r="J126" s="782" t="s">
        <v>148</v>
      </c>
      <c r="K126" s="782" t="s">
        <v>151</v>
      </c>
      <c r="L126" s="782" t="s">
        <v>152</v>
      </c>
      <c r="M126" s="782" t="s">
        <v>153</v>
      </c>
      <c r="N126" s="782"/>
      <c r="O126" s="782"/>
      <c r="P126" s="782" t="s">
        <v>230</v>
      </c>
      <c r="Q126" s="782" t="s">
        <v>78</v>
      </c>
      <c r="R126" s="782" t="s">
        <v>154</v>
      </c>
      <c r="S126" s="698"/>
      <c r="T126" s="16" t="s">
        <v>6</v>
      </c>
      <c r="U126" s="16" t="s">
        <v>6</v>
      </c>
      <c r="V126" s="16" t="s">
        <v>6</v>
      </c>
      <c r="W126" s="16" t="s">
        <v>6</v>
      </c>
      <c r="X126" s="18" t="s">
        <v>7</v>
      </c>
      <c r="Y126" s="16" t="s">
        <v>142</v>
      </c>
      <c r="Z126" s="415"/>
    </row>
    <row r="127" spans="1:26" ht="12" customHeight="1">
      <c r="A127" s="70"/>
      <c r="B127" s="754"/>
      <c r="C127" s="752">
        <v>1</v>
      </c>
      <c r="D127" s="752">
        <v>2</v>
      </c>
      <c r="E127" s="752">
        <v>3</v>
      </c>
      <c r="F127" s="752">
        <v>4</v>
      </c>
      <c r="G127" s="752">
        <v>5</v>
      </c>
      <c r="H127" s="752">
        <v>6</v>
      </c>
      <c r="I127" s="752">
        <v>7</v>
      </c>
      <c r="J127" s="752">
        <v>8</v>
      </c>
      <c r="K127" s="752">
        <v>9</v>
      </c>
      <c r="L127" s="752">
        <v>10</v>
      </c>
      <c r="M127" s="752">
        <v>11</v>
      </c>
      <c r="N127" s="752">
        <v>12</v>
      </c>
      <c r="O127" s="753"/>
      <c r="P127" s="752">
        <v>13</v>
      </c>
      <c r="Q127" s="752">
        <v>14</v>
      </c>
      <c r="R127" s="752">
        <v>15</v>
      </c>
      <c r="S127" s="752">
        <v>16</v>
      </c>
      <c r="T127" s="752">
        <v>17</v>
      </c>
      <c r="U127" s="752">
        <v>18</v>
      </c>
      <c r="V127" s="752">
        <v>19</v>
      </c>
      <c r="W127" s="752">
        <v>20</v>
      </c>
      <c r="X127" s="752">
        <v>21</v>
      </c>
      <c r="Y127" s="752">
        <v>22</v>
      </c>
      <c r="Z127" s="415"/>
    </row>
    <row r="128" spans="1:26" ht="12" customHeight="1">
      <c r="A128" s="70"/>
      <c r="B128" s="688" t="s">
        <v>100</v>
      </c>
      <c r="C128" s="202" t="s">
        <v>101</v>
      </c>
      <c r="D128" s="202" t="s">
        <v>102</v>
      </c>
      <c r="E128" s="202" t="s">
        <v>103</v>
      </c>
      <c r="F128" s="202"/>
      <c r="G128" s="202" t="s">
        <v>104</v>
      </c>
      <c r="H128" s="202" t="s">
        <v>105</v>
      </c>
      <c r="I128" s="689" t="s">
        <v>103</v>
      </c>
      <c r="J128" s="202"/>
      <c r="K128" s="689" t="s">
        <v>106</v>
      </c>
      <c r="L128" s="689" t="s">
        <v>107</v>
      </c>
      <c r="M128" s="689" t="s">
        <v>108</v>
      </c>
      <c r="N128" s="202"/>
      <c r="O128" s="690"/>
      <c r="P128" s="689" t="s">
        <v>109</v>
      </c>
      <c r="Q128" s="202" t="s">
        <v>105</v>
      </c>
      <c r="R128" s="689" t="s">
        <v>108</v>
      </c>
      <c r="S128" s="699"/>
      <c r="T128" s="699"/>
      <c r="U128" s="699"/>
      <c r="V128" s="699"/>
      <c r="W128" s="699"/>
      <c r="X128" s="699"/>
      <c r="Y128" s="700"/>
      <c r="Z128" s="415"/>
    </row>
    <row r="129" spans="1:26" hidden="1">
      <c r="B129" s="697"/>
      <c r="C129" s="697"/>
      <c r="D129" s="697"/>
      <c r="E129" s="697"/>
      <c r="F129" s="697"/>
      <c r="G129" s="697"/>
      <c r="H129" s="697"/>
      <c r="I129" s="697"/>
      <c r="J129" s="697"/>
      <c r="K129" s="697"/>
      <c r="L129" s="697"/>
      <c r="M129" s="697"/>
      <c r="N129" s="697"/>
      <c r="O129" s="697"/>
      <c r="P129" s="697"/>
      <c r="Q129" s="697"/>
      <c r="R129" s="697"/>
      <c r="S129" s="697"/>
      <c r="T129" s="697"/>
      <c r="U129" s="697"/>
      <c r="V129" s="697"/>
      <c r="W129" s="697"/>
      <c r="X129" s="697"/>
      <c r="Y129" s="697"/>
    </row>
    <row r="130" spans="1:26" ht="12" customHeight="1">
      <c r="A130" s="70"/>
      <c r="B130" s="688" t="s">
        <v>100</v>
      </c>
      <c r="C130" s="202" t="s">
        <v>101</v>
      </c>
      <c r="D130" s="202" t="s">
        <v>102</v>
      </c>
      <c r="E130" s="202" t="s">
        <v>103</v>
      </c>
      <c r="F130" s="202"/>
      <c r="G130" s="202" t="s">
        <v>104</v>
      </c>
      <c r="H130" s="202" t="s">
        <v>105</v>
      </c>
      <c r="I130" s="689" t="s">
        <v>103</v>
      </c>
      <c r="J130" s="202"/>
      <c r="K130" s="689" t="s">
        <v>106</v>
      </c>
      <c r="L130" s="689" t="s">
        <v>107</v>
      </c>
      <c r="M130" s="689" t="s">
        <v>108</v>
      </c>
      <c r="N130" s="202"/>
      <c r="O130" s="690"/>
      <c r="P130" s="689" t="s">
        <v>109</v>
      </c>
      <c r="Q130" s="202" t="s">
        <v>105</v>
      </c>
      <c r="R130" s="689" t="s">
        <v>108</v>
      </c>
      <c r="S130" s="699"/>
      <c r="T130" s="699"/>
      <c r="U130" s="699"/>
      <c r="V130" s="699"/>
      <c r="W130" s="699"/>
      <c r="X130" s="699"/>
      <c r="Y130" s="700"/>
      <c r="Z130" s="415"/>
    </row>
    <row r="131" spans="1:26" ht="12" customHeight="1">
      <c r="A131" s="77"/>
      <c r="B131" s="758"/>
      <c r="C131" s="315">
        <v>1</v>
      </c>
      <c r="D131" s="315">
        <v>2</v>
      </c>
      <c r="E131" s="315">
        <v>3</v>
      </c>
      <c r="F131" s="315">
        <v>4</v>
      </c>
      <c r="G131" s="315">
        <v>5</v>
      </c>
      <c r="H131" s="315">
        <v>6</v>
      </c>
      <c r="I131" s="315">
        <v>7</v>
      </c>
      <c r="J131" s="315">
        <v>8</v>
      </c>
      <c r="K131" s="315">
        <v>9</v>
      </c>
      <c r="L131" s="315">
        <v>10</v>
      </c>
      <c r="M131" s="315">
        <v>11</v>
      </c>
      <c r="N131" s="315">
        <v>12</v>
      </c>
      <c r="O131" s="315"/>
      <c r="P131" s="315">
        <v>13</v>
      </c>
      <c r="Q131" s="315">
        <v>14</v>
      </c>
      <c r="R131" s="315">
        <v>15</v>
      </c>
      <c r="S131" s="315">
        <v>16</v>
      </c>
      <c r="T131" s="315">
        <v>17</v>
      </c>
      <c r="U131" s="315">
        <v>18</v>
      </c>
      <c r="V131" s="315">
        <v>19</v>
      </c>
      <c r="W131" s="315">
        <v>20</v>
      </c>
      <c r="X131" s="315">
        <v>21</v>
      </c>
      <c r="Y131" s="315">
        <v>22</v>
      </c>
      <c r="Z131" s="415"/>
    </row>
    <row r="132" spans="1:26" ht="12.95" customHeight="1">
      <c r="A132" s="2"/>
      <c r="B132" s="433" t="s">
        <v>0</v>
      </c>
      <c r="C132" s="702"/>
      <c r="D132" s="784"/>
      <c r="E132" s="784" t="s">
        <v>149</v>
      </c>
      <c r="F132" s="784" t="s">
        <v>150</v>
      </c>
      <c r="G132" s="784" t="s">
        <v>148</v>
      </c>
      <c r="H132" s="784" t="s">
        <v>151</v>
      </c>
      <c r="I132" s="784" t="s">
        <v>152</v>
      </c>
      <c r="J132" s="784" t="s">
        <v>153</v>
      </c>
      <c r="K132" s="784"/>
      <c r="L132" s="784" t="s">
        <v>156</v>
      </c>
      <c r="M132" s="784"/>
      <c r="N132" s="784" t="s">
        <v>157</v>
      </c>
      <c r="O132" s="703"/>
      <c r="P132" s="784" t="s">
        <v>158</v>
      </c>
      <c r="Q132" s="784" t="s">
        <v>159</v>
      </c>
      <c r="R132" s="784"/>
      <c r="S132" s="784"/>
      <c r="T132" s="759" t="s">
        <v>6</v>
      </c>
      <c r="U132" s="759" t="s">
        <v>6</v>
      </c>
      <c r="V132" s="759" t="s">
        <v>6</v>
      </c>
      <c r="W132" s="759" t="s">
        <v>6</v>
      </c>
      <c r="X132" s="464" t="s">
        <v>7</v>
      </c>
      <c r="Y132" s="759" t="s">
        <v>136</v>
      </c>
      <c r="Z132" s="415"/>
    </row>
    <row r="133" spans="1:26" ht="12.95" customHeight="1">
      <c r="A133" s="2"/>
      <c r="B133" s="433" t="s">
        <v>59</v>
      </c>
      <c r="C133" s="315" t="s">
        <v>60</v>
      </c>
      <c r="D133" s="314" t="s">
        <v>10</v>
      </c>
      <c r="E133" s="757" t="s">
        <v>61</v>
      </c>
      <c r="F133" s="314" t="s">
        <v>10</v>
      </c>
      <c r="G133" s="315" t="s">
        <v>60</v>
      </c>
      <c r="H133" s="314" t="s">
        <v>10</v>
      </c>
      <c r="I133" s="757" t="s">
        <v>61</v>
      </c>
      <c r="J133" s="314" t="s">
        <v>10</v>
      </c>
      <c r="K133" s="315" t="s">
        <v>60</v>
      </c>
      <c r="L133" s="314" t="s">
        <v>10</v>
      </c>
      <c r="M133" s="757" t="s">
        <v>61</v>
      </c>
      <c r="N133" s="314" t="s">
        <v>10</v>
      </c>
      <c r="O133" s="463"/>
      <c r="P133" s="315" t="s">
        <v>60</v>
      </c>
      <c r="Q133" s="314" t="s">
        <v>10</v>
      </c>
      <c r="R133" s="757" t="s">
        <v>61</v>
      </c>
      <c r="S133" s="314" t="s">
        <v>10</v>
      </c>
      <c r="T133" s="348">
        <v>2014</v>
      </c>
      <c r="U133" s="348">
        <v>2013</v>
      </c>
      <c r="V133" s="348">
        <v>2012</v>
      </c>
      <c r="W133" s="348">
        <v>2011</v>
      </c>
      <c r="X133" s="393" t="s">
        <v>10</v>
      </c>
      <c r="Y133" s="760" t="s">
        <v>10</v>
      </c>
      <c r="Z133" s="415"/>
    </row>
    <row r="134" spans="1:26" ht="12.95" customHeight="1">
      <c r="A134" s="2"/>
      <c r="B134" s="111" t="s">
        <v>12</v>
      </c>
      <c r="C134" s="394"/>
      <c r="D134" s="318"/>
      <c r="E134" s="394"/>
      <c r="F134" s="394"/>
      <c r="G134" s="394"/>
      <c r="H134" s="394"/>
      <c r="I134" s="394"/>
      <c r="J134" s="318"/>
      <c r="K134" s="394"/>
      <c r="L134" s="318"/>
      <c r="M134" s="394"/>
      <c r="N134" s="318"/>
      <c r="O134" s="463"/>
      <c r="P134" s="394"/>
      <c r="Q134" s="393"/>
      <c r="R134" s="394"/>
      <c r="S134" s="393"/>
      <c r="T134" s="761" t="s">
        <v>14</v>
      </c>
      <c r="U134" s="761" t="s">
        <v>14</v>
      </c>
      <c r="V134" s="761" t="s">
        <v>14</v>
      </c>
      <c r="W134" s="762" t="s">
        <v>14</v>
      </c>
      <c r="X134" s="394" t="s">
        <v>99</v>
      </c>
      <c r="Y134" s="761" t="s">
        <v>60</v>
      </c>
      <c r="Z134" s="415"/>
    </row>
    <row r="135" spans="1:26" ht="12.95" customHeight="1">
      <c r="A135" s="2"/>
      <c r="B135" s="108"/>
      <c r="C135" s="662" t="s">
        <v>15</v>
      </c>
      <c r="D135" s="109" t="s">
        <v>16</v>
      </c>
      <c r="E135" s="662" t="s">
        <v>15</v>
      </c>
      <c r="F135" s="109" t="s">
        <v>17</v>
      </c>
      <c r="G135" s="662" t="s">
        <v>21</v>
      </c>
      <c r="H135" s="109" t="s">
        <v>19</v>
      </c>
      <c r="I135" s="662" t="s">
        <v>21</v>
      </c>
      <c r="J135" s="109" t="s">
        <v>20</v>
      </c>
      <c r="K135" s="662" t="s">
        <v>18</v>
      </c>
      <c r="L135" s="109" t="s">
        <v>22</v>
      </c>
      <c r="M135" s="662" t="s">
        <v>18</v>
      </c>
      <c r="N135" s="109" t="s">
        <v>23</v>
      </c>
      <c r="O135" s="44"/>
      <c r="P135" s="662" t="s">
        <v>24</v>
      </c>
      <c r="Q135" s="109" t="s">
        <v>25</v>
      </c>
      <c r="R135" s="662" t="s">
        <v>24</v>
      </c>
      <c r="S135" s="109" t="s">
        <v>26</v>
      </c>
      <c r="T135" s="28" t="s">
        <v>27</v>
      </c>
      <c r="U135" s="28" t="s">
        <v>27</v>
      </c>
      <c r="V135" s="28" t="s">
        <v>27</v>
      </c>
      <c r="W135" s="28" t="s">
        <v>27</v>
      </c>
      <c r="X135" s="110" t="s">
        <v>28</v>
      </c>
      <c r="Z135" s="415"/>
    </row>
    <row r="136" spans="1:26" ht="12.95" customHeight="1">
      <c r="A136" s="2"/>
      <c r="B136" s="37" t="s">
        <v>29</v>
      </c>
      <c r="C136" s="780">
        <v>14238</v>
      </c>
      <c r="D136" s="32">
        <f t="shared" ref="D136:D154" si="42">C136/U136</f>
        <v>0.59022509638104714</v>
      </c>
      <c r="E136" s="214">
        <v>5068</v>
      </c>
      <c r="F136" s="32">
        <f t="shared" ref="F136:F154" si="43">E136/U136</f>
        <v>0.21008995564399122</v>
      </c>
      <c r="G136" s="780">
        <v>1377</v>
      </c>
      <c r="H136" s="32">
        <f t="shared" ref="H136:H154" si="44">G136/U136</f>
        <v>5.7082452431289642E-2</v>
      </c>
      <c r="I136" s="216">
        <v>637</v>
      </c>
      <c r="J136" s="32">
        <f t="shared" ref="J136:J154" si="45">I136/U136</f>
        <v>2.6406334203871822E-2</v>
      </c>
      <c r="K136" s="101">
        <v>1435</v>
      </c>
      <c r="L136" s="32">
        <f t="shared" ref="L136:L154" si="46">K136/U136</f>
        <v>5.9486796832898065E-2</v>
      </c>
      <c r="M136" s="216">
        <v>500</v>
      </c>
      <c r="N136" s="32">
        <f t="shared" ref="N136:N154" si="47">M136/U136</f>
        <v>2.0727106910417445E-2</v>
      </c>
      <c r="O136" s="44"/>
      <c r="P136" s="101">
        <v>248</v>
      </c>
      <c r="Q136" s="32">
        <f t="shared" ref="Q136:Q154" si="48">P136/U136</f>
        <v>1.0280645027567053E-2</v>
      </c>
      <c r="R136" s="216">
        <v>112</v>
      </c>
      <c r="S136" s="32">
        <f t="shared" ref="S136:S154" si="49">R136/U136</f>
        <v>4.6428719479335075E-3</v>
      </c>
      <c r="T136" s="336">
        <f t="shared" ref="T136:W151" si="50">T8</f>
        <v>23615</v>
      </c>
      <c r="U136" s="111">
        <f t="shared" si="50"/>
        <v>24123</v>
      </c>
      <c r="V136" s="112">
        <f t="shared" si="50"/>
        <v>25503</v>
      </c>
      <c r="W136" s="333">
        <f t="shared" si="50"/>
        <v>26931</v>
      </c>
      <c r="X136" s="222">
        <f>SUM(T136,-U136)/U136</f>
        <v>-2.1058740620984125E-2</v>
      </c>
      <c r="Y136" s="383">
        <f>SUM(D136,H136,L136,Q136)</f>
        <v>0.71707499067280189</v>
      </c>
      <c r="Z136" s="415"/>
    </row>
    <row r="137" spans="1:26" ht="12.95" customHeight="1">
      <c r="A137" s="2"/>
      <c r="B137" s="37" t="s">
        <v>30</v>
      </c>
      <c r="C137" s="780">
        <v>8205</v>
      </c>
      <c r="D137" s="32">
        <f t="shared" si="42"/>
        <v>0.57209594198856506</v>
      </c>
      <c r="E137" s="214">
        <v>3347</v>
      </c>
      <c r="F137" s="32">
        <f t="shared" si="43"/>
        <v>0.23337052015060661</v>
      </c>
      <c r="G137" s="780">
        <v>890</v>
      </c>
      <c r="H137" s="32">
        <f t="shared" si="44"/>
        <v>6.2055501324780368E-2</v>
      </c>
      <c r="I137" s="216">
        <v>489</v>
      </c>
      <c r="J137" s="32">
        <f t="shared" si="45"/>
        <v>3.4095663087435502E-2</v>
      </c>
      <c r="K137" s="101">
        <v>643</v>
      </c>
      <c r="L137" s="32">
        <f t="shared" si="46"/>
        <v>4.483335657509413E-2</v>
      </c>
      <c r="M137" s="216">
        <v>242</v>
      </c>
      <c r="N137" s="32">
        <f t="shared" si="47"/>
        <v>1.6873518337749267E-2</v>
      </c>
      <c r="O137" s="44"/>
      <c r="P137" s="101">
        <v>90</v>
      </c>
      <c r="Q137" s="32">
        <f t="shared" si="48"/>
        <v>6.2752754148654305E-3</v>
      </c>
      <c r="R137" s="216">
        <v>49</v>
      </c>
      <c r="S137" s="32">
        <f t="shared" si="49"/>
        <v>3.4165388369822897E-3</v>
      </c>
      <c r="T137" s="336">
        <f t="shared" si="50"/>
        <v>13955</v>
      </c>
      <c r="U137" s="111">
        <f t="shared" si="50"/>
        <v>14342</v>
      </c>
      <c r="V137" s="112">
        <f t="shared" si="50"/>
        <v>15120</v>
      </c>
      <c r="W137" s="333">
        <f t="shared" si="50"/>
        <v>15507</v>
      </c>
      <c r="X137" s="222">
        <f t="shared" ref="X137:X154" si="51">SUM(T137,-U137)/U137</f>
        <v>-2.6983684283921349E-2</v>
      </c>
      <c r="Y137" s="383">
        <f t="shared" ref="Y137:Y155" si="52">SUM(D137,H137,L137,Q137)</f>
        <v>0.68526007530330491</v>
      </c>
      <c r="Z137" s="415"/>
    </row>
    <row r="138" spans="1:26" ht="12.95" customHeight="1">
      <c r="A138" s="2"/>
      <c r="B138" s="37" t="s">
        <v>31</v>
      </c>
      <c r="C138" s="780">
        <v>7840</v>
      </c>
      <c r="D138" s="32">
        <f t="shared" si="42"/>
        <v>0.72761020881670535</v>
      </c>
      <c r="E138" s="214">
        <v>2073</v>
      </c>
      <c r="F138" s="32">
        <f t="shared" si="43"/>
        <v>0.19238979118329466</v>
      </c>
      <c r="G138" s="780">
        <v>520</v>
      </c>
      <c r="H138" s="32">
        <f t="shared" si="44"/>
        <v>4.8259860788863108E-2</v>
      </c>
      <c r="I138" s="216">
        <v>192</v>
      </c>
      <c r="J138" s="32">
        <f t="shared" si="45"/>
        <v>1.7819025522041763E-2</v>
      </c>
      <c r="K138" s="101">
        <v>365</v>
      </c>
      <c r="L138" s="32">
        <f t="shared" si="46"/>
        <v>3.3874709976798145E-2</v>
      </c>
      <c r="M138" s="216">
        <v>160</v>
      </c>
      <c r="N138" s="32">
        <f t="shared" si="47"/>
        <v>1.4849187935034803E-2</v>
      </c>
      <c r="O138" s="44"/>
      <c r="P138" s="101">
        <v>31</v>
      </c>
      <c r="Q138" s="32">
        <f t="shared" si="48"/>
        <v>2.8770301624129932E-3</v>
      </c>
      <c r="R138" s="216">
        <v>24</v>
      </c>
      <c r="S138" s="32">
        <f t="shared" si="49"/>
        <v>2.2273781902552203E-3</v>
      </c>
      <c r="T138" s="336">
        <f t="shared" si="50"/>
        <v>11205</v>
      </c>
      <c r="U138" s="111">
        <f t="shared" si="50"/>
        <v>10775</v>
      </c>
      <c r="V138" s="112">
        <f t="shared" si="50"/>
        <v>11059</v>
      </c>
      <c r="W138" s="333">
        <f t="shared" si="50"/>
        <v>10736</v>
      </c>
      <c r="X138" s="221">
        <f t="shared" si="51"/>
        <v>3.9907192575406029E-2</v>
      </c>
      <c r="Y138" s="383">
        <f t="shared" si="52"/>
        <v>0.81262180974477971</v>
      </c>
      <c r="Z138" s="415"/>
    </row>
    <row r="139" spans="1:26" ht="12.95" customHeight="1">
      <c r="A139" s="2"/>
      <c r="B139" s="37" t="s">
        <v>32</v>
      </c>
      <c r="C139" s="780">
        <v>5986</v>
      </c>
      <c r="D139" s="32">
        <f t="shared" si="42"/>
        <v>0.61616057642820377</v>
      </c>
      <c r="E139" s="214">
        <v>2149</v>
      </c>
      <c r="F139" s="32">
        <f t="shared" si="43"/>
        <v>0.22120432321152855</v>
      </c>
      <c r="G139" s="780">
        <v>669</v>
      </c>
      <c r="H139" s="32">
        <f t="shared" si="44"/>
        <v>6.8862583633556351E-2</v>
      </c>
      <c r="I139" s="216">
        <v>291</v>
      </c>
      <c r="J139" s="32">
        <f t="shared" si="45"/>
        <v>2.9953679876479671E-2</v>
      </c>
      <c r="K139" s="101">
        <v>368</v>
      </c>
      <c r="L139" s="32">
        <f t="shared" si="46"/>
        <v>3.7879567678847141E-2</v>
      </c>
      <c r="M139" s="216">
        <v>124</v>
      </c>
      <c r="N139" s="32">
        <f t="shared" si="47"/>
        <v>1.276376737004632E-2</v>
      </c>
      <c r="O139" s="44"/>
      <c r="P139" s="101">
        <v>95</v>
      </c>
      <c r="Q139" s="32">
        <f t="shared" si="48"/>
        <v>9.7786927431806493E-3</v>
      </c>
      <c r="R139" s="216">
        <v>39</v>
      </c>
      <c r="S139" s="32">
        <f t="shared" si="49"/>
        <v>4.0144107050952135E-3</v>
      </c>
      <c r="T139" s="336">
        <f t="shared" si="50"/>
        <v>9721</v>
      </c>
      <c r="U139" s="111">
        <f t="shared" si="50"/>
        <v>9715</v>
      </c>
      <c r="V139" s="112">
        <f t="shared" si="50"/>
        <v>10219</v>
      </c>
      <c r="W139" s="333">
        <f t="shared" si="50"/>
        <v>10610</v>
      </c>
      <c r="X139" s="221">
        <f t="shared" si="51"/>
        <v>6.1760164693772514E-4</v>
      </c>
      <c r="Y139" s="383">
        <f t="shared" si="52"/>
        <v>0.73268142048378793</v>
      </c>
      <c r="Z139" s="415"/>
    </row>
    <row r="140" spans="1:26" ht="12.95" customHeight="1">
      <c r="A140" s="2"/>
      <c r="B140" s="37" t="s">
        <v>33</v>
      </c>
      <c r="C140" s="780">
        <v>5458</v>
      </c>
      <c r="D140" s="32">
        <f t="shared" si="42"/>
        <v>0.6118834080717489</v>
      </c>
      <c r="E140" s="214">
        <v>1781</v>
      </c>
      <c r="F140" s="32">
        <f t="shared" si="43"/>
        <v>0.19966367713004485</v>
      </c>
      <c r="G140" s="780">
        <v>580</v>
      </c>
      <c r="H140" s="32">
        <f t="shared" si="44"/>
        <v>6.5022421524663671E-2</v>
      </c>
      <c r="I140" s="216">
        <v>263</v>
      </c>
      <c r="J140" s="32">
        <f t="shared" si="45"/>
        <v>2.9484304932735426E-2</v>
      </c>
      <c r="K140" s="101">
        <v>335</v>
      </c>
      <c r="L140" s="32">
        <f t="shared" si="46"/>
        <v>3.755605381165919E-2</v>
      </c>
      <c r="M140" s="216">
        <v>92</v>
      </c>
      <c r="N140" s="32">
        <f t="shared" si="47"/>
        <v>1.031390134529148E-2</v>
      </c>
      <c r="O140" s="44"/>
      <c r="P140" s="101">
        <v>41</v>
      </c>
      <c r="Q140" s="32">
        <f t="shared" si="48"/>
        <v>4.5964125560538117E-3</v>
      </c>
      <c r="R140" s="216">
        <v>24</v>
      </c>
      <c r="S140" s="32">
        <f t="shared" si="49"/>
        <v>2.6905829596412557E-3</v>
      </c>
      <c r="T140" s="336">
        <f t="shared" si="50"/>
        <v>8574</v>
      </c>
      <c r="U140" s="111">
        <f t="shared" si="50"/>
        <v>8920</v>
      </c>
      <c r="V140" s="112">
        <f t="shared" si="50"/>
        <v>9815</v>
      </c>
      <c r="W140" s="333">
        <f t="shared" si="50"/>
        <v>10110</v>
      </c>
      <c r="X140" s="222">
        <f t="shared" si="51"/>
        <v>-3.8789237668161433E-2</v>
      </c>
      <c r="Y140" s="383">
        <f t="shared" si="52"/>
        <v>0.71905829596412552</v>
      </c>
      <c r="Z140" s="415"/>
    </row>
    <row r="141" spans="1:26" ht="12.95" customHeight="1">
      <c r="A141" s="2"/>
      <c r="B141" s="37" t="s">
        <v>34</v>
      </c>
      <c r="C141" s="780">
        <v>4373</v>
      </c>
      <c r="D141" s="32">
        <f t="shared" si="42"/>
        <v>0.65749511351676437</v>
      </c>
      <c r="E141" s="214">
        <v>1328</v>
      </c>
      <c r="F141" s="32">
        <f t="shared" si="43"/>
        <v>0.19966922267328222</v>
      </c>
      <c r="G141" s="780">
        <v>341</v>
      </c>
      <c r="H141" s="32">
        <f t="shared" si="44"/>
        <v>5.1270485641256955E-2</v>
      </c>
      <c r="I141" s="216">
        <v>135</v>
      </c>
      <c r="J141" s="32">
        <f t="shared" si="45"/>
        <v>2.0297699594046009E-2</v>
      </c>
      <c r="K141" s="101">
        <v>177</v>
      </c>
      <c r="L141" s="32">
        <f t="shared" si="46"/>
        <v>2.6612539467749212E-2</v>
      </c>
      <c r="M141" s="216">
        <v>56</v>
      </c>
      <c r="N141" s="32">
        <f t="shared" si="47"/>
        <v>8.4197864982709369E-3</v>
      </c>
      <c r="O141" s="44"/>
      <c r="P141" s="101">
        <v>16</v>
      </c>
      <c r="Q141" s="32">
        <f t="shared" si="48"/>
        <v>2.4056532852202678E-3</v>
      </c>
      <c r="R141" s="216">
        <v>5</v>
      </c>
      <c r="S141" s="32">
        <f t="shared" si="49"/>
        <v>7.5176665163133359E-4</v>
      </c>
      <c r="T141" s="336">
        <f t="shared" si="50"/>
        <v>6431</v>
      </c>
      <c r="U141" s="111">
        <f t="shared" si="50"/>
        <v>6651</v>
      </c>
      <c r="V141" s="112">
        <f t="shared" si="50"/>
        <v>6834</v>
      </c>
      <c r="W141" s="333">
        <f t="shared" si="50"/>
        <v>7110</v>
      </c>
      <c r="X141" s="222">
        <f t="shared" si="51"/>
        <v>-3.307773267177868E-2</v>
      </c>
      <c r="Y141" s="383">
        <f t="shared" si="52"/>
        <v>0.73778379191099075</v>
      </c>
      <c r="Z141" s="415"/>
    </row>
    <row r="142" spans="1:26" ht="12.95" customHeight="1">
      <c r="A142" s="2"/>
      <c r="B142" s="37" t="s">
        <v>35</v>
      </c>
      <c r="C142" s="780">
        <v>2220</v>
      </c>
      <c r="D142" s="32">
        <f t="shared" si="42"/>
        <v>0.55792912792158833</v>
      </c>
      <c r="E142" s="214">
        <v>898</v>
      </c>
      <c r="F142" s="32">
        <f t="shared" si="43"/>
        <v>0.22568484543855241</v>
      </c>
      <c r="G142" s="780">
        <v>211</v>
      </c>
      <c r="H142" s="32">
        <f t="shared" si="44"/>
        <v>5.3028399095250062E-2</v>
      </c>
      <c r="I142" s="216">
        <v>137</v>
      </c>
      <c r="J142" s="32">
        <f t="shared" si="45"/>
        <v>3.4430761497863782E-2</v>
      </c>
      <c r="K142" s="101">
        <v>239</v>
      </c>
      <c r="L142" s="32">
        <f t="shared" si="46"/>
        <v>6.0065343051017843E-2</v>
      </c>
      <c r="M142" s="216">
        <v>119</v>
      </c>
      <c r="N142" s="32">
        <f t="shared" si="47"/>
        <v>2.9907011812013069E-2</v>
      </c>
      <c r="O142" s="44"/>
      <c r="P142" s="101">
        <v>50</v>
      </c>
      <c r="Q142" s="32">
        <f t="shared" si="48"/>
        <v>1.2565971349585323E-2</v>
      </c>
      <c r="R142" s="216">
        <v>10</v>
      </c>
      <c r="S142" s="32">
        <f t="shared" si="49"/>
        <v>2.5131942699170647E-3</v>
      </c>
      <c r="T142" s="336">
        <f t="shared" si="50"/>
        <v>3884</v>
      </c>
      <c r="U142" s="111">
        <f t="shared" si="50"/>
        <v>3979</v>
      </c>
      <c r="V142" s="112">
        <f t="shared" si="50"/>
        <v>4204</v>
      </c>
      <c r="W142" s="333">
        <f t="shared" si="50"/>
        <v>4428</v>
      </c>
      <c r="X142" s="222">
        <f t="shared" si="51"/>
        <v>-2.3875345564212114E-2</v>
      </c>
      <c r="Y142" s="383">
        <f t="shared" si="52"/>
        <v>0.68358884141744158</v>
      </c>
      <c r="Z142" s="415"/>
    </row>
    <row r="143" spans="1:26" ht="12.95" customHeight="1">
      <c r="A143" s="2"/>
      <c r="B143" s="37" t="s">
        <v>36</v>
      </c>
      <c r="C143" s="780">
        <v>2183</v>
      </c>
      <c r="D143" s="32">
        <f t="shared" si="42"/>
        <v>0.62300228310502281</v>
      </c>
      <c r="E143" s="214">
        <v>853</v>
      </c>
      <c r="F143" s="32">
        <f t="shared" si="43"/>
        <v>0.24343607305936074</v>
      </c>
      <c r="G143" s="780">
        <v>250</v>
      </c>
      <c r="H143" s="32">
        <f t="shared" si="44"/>
        <v>7.1347031963470323E-2</v>
      </c>
      <c r="I143" s="216">
        <v>77</v>
      </c>
      <c r="J143" s="32">
        <f t="shared" si="45"/>
        <v>2.1974885844748857E-2</v>
      </c>
      <c r="K143" s="101">
        <v>99</v>
      </c>
      <c r="L143" s="32">
        <f t="shared" si="46"/>
        <v>2.8253424657534245E-2</v>
      </c>
      <c r="M143" s="216">
        <v>69</v>
      </c>
      <c r="N143" s="32">
        <f t="shared" si="47"/>
        <v>1.9691780821917807E-2</v>
      </c>
      <c r="O143" s="44"/>
      <c r="P143" s="101">
        <v>16</v>
      </c>
      <c r="Q143" s="32">
        <f t="shared" si="48"/>
        <v>4.5662100456621002E-3</v>
      </c>
      <c r="R143" s="216">
        <v>6</v>
      </c>
      <c r="S143" s="32">
        <f t="shared" si="49"/>
        <v>1.7123287671232876E-3</v>
      </c>
      <c r="T143" s="336">
        <f t="shared" si="50"/>
        <v>3553</v>
      </c>
      <c r="U143" s="111">
        <f t="shared" si="50"/>
        <v>3504</v>
      </c>
      <c r="V143" s="112">
        <f t="shared" si="50"/>
        <v>3667</v>
      </c>
      <c r="W143" s="333">
        <f t="shared" si="50"/>
        <v>3807</v>
      </c>
      <c r="X143" s="221">
        <f t="shared" si="51"/>
        <v>1.3984018264840182E-2</v>
      </c>
      <c r="Y143" s="383">
        <f t="shared" si="52"/>
        <v>0.72716894977168955</v>
      </c>
      <c r="Z143" s="415"/>
    </row>
    <row r="144" spans="1:26" ht="12.95" customHeight="1">
      <c r="A144" s="2"/>
      <c r="B144" s="37" t="s">
        <v>37</v>
      </c>
      <c r="C144" s="780">
        <v>1719</v>
      </c>
      <c r="D144" s="32">
        <f t="shared" si="42"/>
        <v>0.67810650887573964</v>
      </c>
      <c r="E144" s="214">
        <v>512</v>
      </c>
      <c r="F144" s="32">
        <f t="shared" si="43"/>
        <v>0.2019723865877712</v>
      </c>
      <c r="G144" s="780">
        <v>65</v>
      </c>
      <c r="H144" s="32">
        <f t="shared" si="44"/>
        <v>2.564102564102564E-2</v>
      </c>
      <c r="I144" s="216">
        <v>26</v>
      </c>
      <c r="J144" s="32">
        <f t="shared" si="45"/>
        <v>1.0256410256410256E-2</v>
      </c>
      <c r="K144" s="101">
        <v>151</v>
      </c>
      <c r="L144" s="32">
        <f t="shared" si="46"/>
        <v>5.9566074950690336E-2</v>
      </c>
      <c r="M144" s="216">
        <v>30</v>
      </c>
      <c r="N144" s="32">
        <f t="shared" si="47"/>
        <v>1.1834319526627219E-2</v>
      </c>
      <c r="O144" s="44"/>
      <c r="P144" s="101">
        <v>28</v>
      </c>
      <c r="Q144" s="32">
        <f t="shared" si="48"/>
        <v>1.1045364891518738E-2</v>
      </c>
      <c r="R144" s="216">
        <v>10</v>
      </c>
      <c r="S144" s="32">
        <f t="shared" si="49"/>
        <v>3.9447731755424065E-3</v>
      </c>
      <c r="T144" s="336">
        <f t="shared" si="50"/>
        <v>2541</v>
      </c>
      <c r="U144" s="111">
        <f t="shared" si="50"/>
        <v>2535</v>
      </c>
      <c r="V144" s="112">
        <f t="shared" si="50"/>
        <v>2450</v>
      </c>
      <c r="W144" s="333">
        <f t="shared" si="50"/>
        <v>2568</v>
      </c>
      <c r="X144" s="221">
        <f t="shared" si="51"/>
        <v>2.3668639053254438E-3</v>
      </c>
      <c r="Y144" s="383">
        <f t="shared" si="52"/>
        <v>0.77435897435897438</v>
      </c>
      <c r="Z144" s="415"/>
    </row>
    <row r="145" spans="1:26" ht="12.95" customHeight="1">
      <c r="A145" s="2"/>
      <c r="B145" s="37" t="s">
        <v>38</v>
      </c>
      <c r="C145" s="780">
        <v>1037</v>
      </c>
      <c r="D145" s="32">
        <f t="shared" si="42"/>
        <v>0.51927891837756635</v>
      </c>
      <c r="E145" s="215">
        <v>378</v>
      </c>
      <c r="F145" s="32">
        <f t="shared" si="43"/>
        <v>0.18928392588883325</v>
      </c>
      <c r="G145" s="780">
        <v>159</v>
      </c>
      <c r="H145" s="32">
        <f t="shared" si="44"/>
        <v>7.9619429143715573E-2</v>
      </c>
      <c r="I145" s="217">
        <v>66</v>
      </c>
      <c r="J145" s="32">
        <f t="shared" si="45"/>
        <v>3.3049574361542315E-2</v>
      </c>
      <c r="K145" s="101">
        <v>103</v>
      </c>
      <c r="L145" s="32">
        <f t="shared" si="46"/>
        <v>5.1577366049073613E-2</v>
      </c>
      <c r="M145" s="216">
        <v>36</v>
      </c>
      <c r="N145" s="32">
        <f t="shared" si="47"/>
        <v>1.8027040560841263E-2</v>
      </c>
      <c r="O145" s="44"/>
      <c r="P145" s="101">
        <v>10</v>
      </c>
      <c r="Q145" s="32">
        <f t="shared" si="48"/>
        <v>5.0075112669003509E-3</v>
      </c>
      <c r="R145" s="216">
        <v>1</v>
      </c>
      <c r="S145" s="32">
        <f t="shared" si="49"/>
        <v>5.00751126690035E-4</v>
      </c>
      <c r="T145" s="336">
        <f t="shared" si="50"/>
        <v>1790</v>
      </c>
      <c r="U145" s="111">
        <f t="shared" si="50"/>
        <v>1997</v>
      </c>
      <c r="V145" s="112">
        <f t="shared" si="50"/>
        <v>2051</v>
      </c>
      <c r="W145" s="333">
        <f t="shared" si="50"/>
        <v>2035</v>
      </c>
      <c r="X145" s="222">
        <f t="shared" si="51"/>
        <v>-0.10365548322483725</v>
      </c>
      <c r="Y145" s="383">
        <f t="shared" si="52"/>
        <v>0.65548322483725585</v>
      </c>
      <c r="Z145" s="415"/>
    </row>
    <row r="146" spans="1:26" ht="12.95" customHeight="1">
      <c r="A146" s="2"/>
      <c r="B146" s="37" t="s">
        <v>39</v>
      </c>
      <c r="C146" s="780">
        <v>700</v>
      </c>
      <c r="D146" s="32">
        <f t="shared" si="42"/>
        <v>0.64935064935064934</v>
      </c>
      <c r="E146" s="214">
        <v>256</v>
      </c>
      <c r="F146" s="32">
        <f t="shared" si="43"/>
        <v>0.23747680890538034</v>
      </c>
      <c r="G146" s="780">
        <v>46</v>
      </c>
      <c r="H146" s="32">
        <f t="shared" si="44"/>
        <v>4.267161410018553E-2</v>
      </c>
      <c r="I146" s="216">
        <v>15</v>
      </c>
      <c r="J146" s="32">
        <f t="shared" si="45"/>
        <v>1.3914656771799629E-2</v>
      </c>
      <c r="K146" s="101">
        <v>53</v>
      </c>
      <c r="L146" s="32">
        <f t="shared" si="46"/>
        <v>4.9165120593692019E-2</v>
      </c>
      <c r="M146" s="216">
        <v>16</v>
      </c>
      <c r="N146" s="32">
        <f t="shared" si="47"/>
        <v>1.4842300556586271E-2</v>
      </c>
      <c r="O146" s="44"/>
      <c r="P146" s="101">
        <v>12</v>
      </c>
      <c r="Q146" s="32">
        <f t="shared" si="48"/>
        <v>1.1131725417439703E-2</v>
      </c>
      <c r="R146" s="216">
        <v>9</v>
      </c>
      <c r="S146" s="32">
        <f t="shared" si="49"/>
        <v>8.3487940630797772E-3</v>
      </c>
      <c r="T146" s="336">
        <f t="shared" si="50"/>
        <v>1107</v>
      </c>
      <c r="U146" s="111">
        <f t="shared" si="50"/>
        <v>1078</v>
      </c>
      <c r="V146" s="112">
        <f t="shared" si="50"/>
        <v>1086</v>
      </c>
      <c r="W146" s="333">
        <f t="shared" si="50"/>
        <v>1179</v>
      </c>
      <c r="X146" s="221">
        <f t="shared" si="51"/>
        <v>2.6901669758812616E-2</v>
      </c>
      <c r="Y146" s="383">
        <f t="shared" si="52"/>
        <v>0.75231910946196656</v>
      </c>
      <c r="Z146" s="415"/>
    </row>
    <row r="147" spans="1:26" ht="12.95" customHeight="1">
      <c r="A147" s="2"/>
      <c r="B147" s="37" t="s">
        <v>40</v>
      </c>
      <c r="C147" s="780">
        <v>589</v>
      </c>
      <c r="D147" s="32">
        <f t="shared" si="42"/>
        <v>0.60534429599177797</v>
      </c>
      <c r="E147" s="214">
        <v>206</v>
      </c>
      <c r="F147" s="32">
        <f t="shared" si="43"/>
        <v>0.2117163412127441</v>
      </c>
      <c r="G147" s="780">
        <v>82</v>
      </c>
      <c r="H147" s="32">
        <f t="shared" si="44"/>
        <v>8.4275436793422406E-2</v>
      </c>
      <c r="I147" s="216">
        <v>34</v>
      </c>
      <c r="J147" s="32">
        <f t="shared" si="45"/>
        <v>3.4943473792394653E-2</v>
      </c>
      <c r="K147" s="101">
        <v>37</v>
      </c>
      <c r="L147" s="32">
        <f t="shared" si="46"/>
        <v>3.8026721479958892E-2</v>
      </c>
      <c r="M147" s="216">
        <v>18</v>
      </c>
      <c r="N147" s="32">
        <f t="shared" si="47"/>
        <v>1.8499486125385406E-2</v>
      </c>
      <c r="O147" s="44"/>
      <c r="P147" s="101">
        <v>7</v>
      </c>
      <c r="Q147" s="32">
        <f t="shared" si="48"/>
        <v>7.1942446043165471E-3</v>
      </c>
      <c r="R147" s="216">
        <v>8</v>
      </c>
      <c r="S147" s="32">
        <f t="shared" si="49"/>
        <v>8.2219938335046251E-3</v>
      </c>
      <c r="T147" s="336">
        <f t="shared" si="50"/>
        <v>981</v>
      </c>
      <c r="U147" s="111">
        <f t="shared" si="50"/>
        <v>973</v>
      </c>
      <c r="V147" s="112">
        <f t="shared" si="50"/>
        <v>1022</v>
      </c>
      <c r="W147" s="333">
        <f t="shared" si="50"/>
        <v>1007</v>
      </c>
      <c r="X147" s="221">
        <f t="shared" si="51"/>
        <v>8.2219938335046251E-3</v>
      </c>
      <c r="Y147" s="383">
        <f t="shared" si="52"/>
        <v>0.73484069886947578</v>
      </c>
      <c r="Z147" s="415"/>
    </row>
    <row r="148" spans="1:26" ht="12.95" customHeight="1">
      <c r="A148" s="2"/>
      <c r="B148" s="37" t="s">
        <v>41</v>
      </c>
      <c r="C148" s="780">
        <v>599</v>
      </c>
      <c r="D148" s="32">
        <f t="shared" si="42"/>
        <v>0.75918884664131814</v>
      </c>
      <c r="E148" s="214">
        <v>96</v>
      </c>
      <c r="F148" s="32">
        <f t="shared" si="43"/>
        <v>0.12167300380228137</v>
      </c>
      <c r="G148" s="780">
        <v>31</v>
      </c>
      <c r="H148" s="32">
        <f t="shared" si="44"/>
        <v>3.9290240811153357E-2</v>
      </c>
      <c r="I148" s="216">
        <v>10</v>
      </c>
      <c r="J148" s="32">
        <f t="shared" si="45"/>
        <v>1.2674271229404309E-2</v>
      </c>
      <c r="K148" s="101">
        <v>19</v>
      </c>
      <c r="L148" s="32">
        <f t="shared" si="46"/>
        <v>2.4081115335868188E-2</v>
      </c>
      <c r="M148" s="216">
        <v>3</v>
      </c>
      <c r="N148" s="32">
        <f t="shared" si="47"/>
        <v>3.8022813688212928E-3</v>
      </c>
      <c r="O148" s="44"/>
      <c r="P148" s="101">
        <v>3</v>
      </c>
      <c r="Q148" s="32">
        <f t="shared" si="48"/>
        <v>3.8022813688212928E-3</v>
      </c>
      <c r="R148" s="217">
        <v>1</v>
      </c>
      <c r="S148" s="32">
        <f t="shared" si="49"/>
        <v>1.2674271229404308E-3</v>
      </c>
      <c r="T148" s="336">
        <f t="shared" si="50"/>
        <v>762</v>
      </c>
      <c r="U148" s="111">
        <f t="shared" si="50"/>
        <v>789</v>
      </c>
      <c r="V148" s="112">
        <f t="shared" si="50"/>
        <v>772</v>
      </c>
      <c r="W148" s="333">
        <f t="shared" si="50"/>
        <v>747</v>
      </c>
      <c r="X148" s="222">
        <f t="shared" si="51"/>
        <v>-3.4220532319391636E-2</v>
      </c>
      <c r="Y148" s="383">
        <f t="shared" si="52"/>
        <v>0.82636248415716107</v>
      </c>
      <c r="Z148" s="415"/>
    </row>
    <row r="149" spans="1:26" ht="12.95" customHeight="1">
      <c r="A149" s="2"/>
      <c r="B149" s="37" t="s">
        <v>42</v>
      </c>
      <c r="C149" s="780">
        <v>547</v>
      </c>
      <c r="D149" s="32">
        <f t="shared" si="42"/>
        <v>0.5952121871599565</v>
      </c>
      <c r="E149" s="214">
        <v>115</v>
      </c>
      <c r="F149" s="32">
        <f t="shared" si="43"/>
        <v>0.12513601741022851</v>
      </c>
      <c r="G149" s="780">
        <v>60</v>
      </c>
      <c r="H149" s="32">
        <f t="shared" si="44"/>
        <v>6.5288356909684445E-2</v>
      </c>
      <c r="I149" s="216">
        <v>31</v>
      </c>
      <c r="J149" s="32">
        <f t="shared" si="45"/>
        <v>3.3732317736670292E-2</v>
      </c>
      <c r="K149" s="101">
        <v>98</v>
      </c>
      <c r="L149" s="32">
        <f t="shared" si="46"/>
        <v>0.10663764961915125</v>
      </c>
      <c r="M149" s="216">
        <v>36</v>
      </c>
      <c r="N149" s="32">
        <f t="shared" si="47"/>
        <v>3.9173014145810661E-2</v>
      </c>
      <c r="O149" s="44"/>
      <c r="P149" s="101">
        <v>18</v>
      </c>
      <c r="Q149" s="32">
        <f t="shared" si="48"/>
        <v>1.9586507072905331E-2</v>
      </c>
      <c r="R149" s="216">
        <v>23</v>
      </c>
      <c r="S149" s="32">
        <f t="shared" si="49"/>
        <v>2.5027203482045703E-2</v>
      </c>
      <c r="T149" s="336">
        <f t="shared" si="50"/>
        <v>928</v>
      </c>
      <c r="U149" s="111">
        <f t="shared" si="50"/>
        <v>919</v>
      </c>
      <c r="V149" s="112">
        <f t="shared" si="50"/>
        <v>862</v>
      </c>
      <c r="W149" s="333">
        <f t="shared" si="50"/>
        <v>933</v>
      </c>
      <c r="X149" s="221">
        <f t="shared" si="51"/>
        <v>9.7932535364526653E-3</v>
      </c>
      <c r="Y149" s="383">
        <f t="shared" si="52"/>
        <v>0.78672470076169754</v>
      </c>
      <c r="Z149" s="415"/>
    </row>
    <row r="150" spans="1:26" ht="12.95" customHeight="1">
      <c r="A150" s="2"/>
      <c r="B150" s="37" t="s">
        <v>43</v>
      </c>
      <c r="C150" s="780">
        <v>430</v>
      </c>
      <c r="D150" s="32">
        <f t="shared" si="42"/>
        <v>0.70261437908496727</v>
      </c>
      <c r="E150" s="214">
        <v>120</v>
      </c>
      <c r="F150" s="32">
        <f t="shared" si="43"/>
        <v>0.19607843137254902</v>
      </c>
      <c r="G150" s="780">
        <v>42</v>
      </c>
      <c r="H150" s="32">
        <f t="shared" si="44"/>
        <v>6.8627450980392163E-2</v>
      </c>
      <c r="I150" s="216">
        <v>19</v>
      </c>
      <c r="J150" s="32">
        <f t="shared" si="45"/>
        <v>3.1045751633986929E-2</v>
      </c>
      <c r="K150" s="101">
        <v>77</v>
      </c>
      <c r="L150" s="32">
        <f t="shared" si="46"/>
        <v>0.12581699346405228</v>
      </c>
      <c r="M150" s="217">
        <v>24</v>
      </c>
      <c r="N150" s="32">
        <f t="shared" si="47"/>
        <v>3.9215686274509803E-2</v>
      </c>
      <c r="O150" s="44"/>
      <c r="P150" s="101">
        <v>6</v>
      </c>
      <c r="Q150" s="32">
        <f t="shared" si="48"/>
        <v>9.8039215686274508E-3</v>
      </c>
      <c r="R150" s="216">
        <v>4</v>
      </c>
      <c r="S150" s="32">
        <f t="shared" si="49"/>
        <v>6.5359477124183009E-3</v>
      </c>
      <c r="T150" s="336">
        <f t="shared" si="50"/>
        <v>722</v>
      </c>
      <c r="U150" s="111">
        <f t="shared" si="50"/>
        <v>612</v>
      </c>
      <c r="V150" s="112">
        <f t="shared" si="50"/>
        <v>728</v>
      </c>
      <c r="W150" s="333">
        <f t="shared" si="50"/>
        <v>649</v>
      </c>
      <c r="X150" s="221">
        <f t="shared" si="51"/>
        <v>0.17973856209150327</v>
      </c>
      <c r="Y150" s="383">
        <f t="shared" si="52"/>
        <v>0.9068627450980391</v>
      </c>
      <c r="Z150" s="415"/>
    </row>
    <row r="151" spans="1:26" ht="12.95" customHeight="1">
      <c r="A151" s="2"/>
      <c r="B151" s="37" t="s">
        <v>44</v>
      </c>
      <c r="C151" s="780">
        <v>258</v>
      </c>
      <c r="D151" s="32">
        <f t="shared" si="42"/>
        <v>0.48771266540642721</v>
      </c>
      <c r="E151" s="214">
        <v>57</v>
      </c>
      <c r="F151" s="32">
        <f t="shared" si="43"/>
        <v>0.10775047258979206</v>
      </c>
      <c r="G151" s="780">
        <v>10</v>
      </c>
      <c r="H151" s="32">
        <f t="shared" si="44"/>
        <v>1.890359168241966E-2</v>
      </c>
      <c r="I151" s="216">
        <v>4</v>
      </c>
      <c r="J151" s="32">
        <f t="shared" si="45"/>
        <v>7.5614366729678641E-3</v>
      </c>
      <c r="K151" s="101">
        <v>40</v>
      </c>
      <c r="L151" s="32">
        <f t="shared" si="46"/>
        <v>7.5614366729678639E-2</v>
      </c>
      <c r="M151" s="216">
        <v>7</v>
      </c>
      <c r="N151" s="32">
        <f t="shared" si="47"/>
        <v>1.3232514177693762E-2</v>
      </c>
      <c r="O151" s="44"/>
      <c r="P151" s="101">
        <v>7</v>
      </c>
      <c r="Q151" s="32">
        <f t="shared" si="48"/>
        <v>1.3232514177693762E-2</v>
      </c>
      <c r="R151" s="216">
        <v>2</v>
      </c>
      <c r="S151" s="32">
        <f t="shared" si="49"/>
        <v>3.780718336483932E-3</v>
      </c>
      <c r="T151" s="336">
        <f t="shared" si="50"/>
        <v>385</v>
      </c>
      <c r="U151" s="111">
        <f t="shared" si="50"/>
        <v>529</v>
      </c>
      <c r="V151" s="112">
        <f t="shared" si="50"/>
        <v>564</v>
      </c>
      <c r="W151" s="333">
        <f t="shared" si="50"/>
        <v>533</v>
      </c>
      <c r="X151" s="222">
        <f t="shared" si="51"/>
        <v>-0.27221172022684309</v>
      </c>
      <c r="Y151" s="383">
        <f t="shared" si="52"/>
        <v>0.5954631379962193</v>
      </c>
      <c r="Z151" s="415"/>
    </row>
    <row r="152" spans="1:26" ht="12.95" customHeight="1">
      <c r="A152" s="2"/>
      <c r="B152" s="37" t="s">
        <v>45</v>
      </c>
      <c r="C152" s="780">
        <v>365</v>
      </c>
      <c r="D152" s="32">
        <f t="shared" si="42"/>
        <v>0.74186991869918695</v>
      </c>
      <c r="E152" s="214">
        <v>49</v>
      </c>
      <c r="F152" s="32">
        <f t="shared" si="43"/>
        <v>9.959349593495935E-2</v>
      </c>
      <c r="G152" s="780">
        <v>28</v>
      </c>
      <c r="H152" s="78">
        <f t="shared" si="44"/>
        <v>5.6910569105691054E-2</v>
      </c>
      <c r="I152" s="216">
        <v>5</v>
      </c>
      <c r="J152" s="32">
        <f t="shared" si="45"/>
        <v>1.016260162601626E-2</v>
      </c>
      <c r="K152" s="101">
        <v>94</v>
      </c>
      <c r="L152" s="32">
        <f t="shared" si="46"/>
        <v>0.1910569105691057</v>
      </c>
      <c r="M152" s="216">
        <v>22</v>
      </c>
      <c r="N152" s="32">
        <f t="shared" si="47"/>
        <v>4.4715447154471545E-2</v>
      </c>
      <c r="O152" s="44"/>
      <c r="P152" s="101">
        <v>23</v>
      </c>
      <c r="Q152" s="32">
        <f t="shared" si="48"/>
        <v>4.6747967479674794E-2</v>
      </c>
      <c r="R152" s="216">
        <v>4</v>
      </c>
      <c r="S152" s="32">
        <f t="shared" si="49"/>
        <v>8.130081300813009E-3</v>
      </c>
      <c r="T152" s="336">
        <f t="shared" ref="T152:W154" si="53">T24</f>
        <v>590</v>
      </c>
      <c r="U152" s="111">
        <f t="shared" si="53"/>
        <v>492</v>
      </c>
      <c r="V152" s="112">
        <f t="shared" si="53"/>
        <v>459</v>
      </c>
      <c r="W152" s="333">
        <f t="shared" si="53"/>
        <v>492</v>
      </c>
      <c r="X152" s="221">
        <f t="shared" si="51"/>
        <v>0.1991869918699187</v>
      </c>
      <c r="Y152" s="411">
        <f t="shared" si="52"/>
        <v>1.0365853658536583</v>
      </c>
      <c r="Z152" s="415"/>
    </row>
    <row r="153" spans="1:26" ht="12.95" customHeight="1">
      <c r="A153" s="2"/>
      <c r="B153" s="37" t="s">
        <v>46</v>
      </c>
      <c r="C153" s="780">
        <v>111</v>
      </c>
      <c r="D153" s="32">
        <f t="shared" si="42"/>
        <v>0.53365384615384615</v>
      </c>
      <c r="E153" s="214">
        <v>24</v>
      </c>
      <c r="F153" s="32">
        <f t="shared" si="43"/>
        <v>0.11538461538461539</v>
      </c>
      <c r="G153" s="780">
        <v>8</v>
      </c>
      <c r="H153" s="32">
        <f t="shared" si="44"/>
        <v>3.8461538461538464E-2</v>
      </c>
      <c r="I153" s="216">
        <v>7</v>
      </c>
      <c r="J153" s="32">
        <f t="shared" si="45"/>
        <v>3.3653846153846152E-2</v>
      </c>
      <c r="K153" s="101">
        <v>20</v>
      </c>
      <c r="L153" s="32">
        <f t="shared" si="46"/>
        <v>9.6153846153846159E-2</v>
      </c>
      <c r="M153" s="216">
        <v>5</v>
      </c>
      <c r="N153" s="32">
        <f t="shared" si="47"/>
        <v>2.403846153846154E-2</v>
      </c>
      <c r="O153" s="44"/>
      <c r="P153" s="101">
        <v>13</v>
      </c>
      <c r="Q153" s="32">
        <f t="shared" si="48"/>
        <v>6.25E-2</v>
      </c>
      <c r="R153" s="216">
        <v>6</v>
      </c>
      <c r="S153" s="32">
        <f t="shared" si="49"/>
        <v>2.8846153846153848E-2</v>
      </c>
      <c r="T153" s="336">
        <f t="shared" si="53"/>
        <v>194</v>
      </c>
      <c r="U153" s="111">
        <f t="shared" si="53"/>
        <v>208</v>
      </c>
      <c r="V153" s="112">
        <f t="shared" si="53"/>
        <v>201</v>
      </c>
      <c r="W153" s="333">
        <f t="shared" si="53"/>
        <v>213</v>
      </c>
      <c r="X153" s="222">
        <f t="shared" si="51"/>
        <v>-6.7307692307692304E-2</v>
      </c>
      <c r="Y153" s="383">
        <f t="shared" si="52"/>
        <v>0.73076923076923073</v>
      </c>
      <c r="Z153" s="415"/>
    </row>
    <row r="154" spans="1:26" ht="12.95" customHeight="1">
      <c r="A154" s="2"/>
      <c r="B154" s="37" t="s">
        <v>47</v>
      </c>
      <c r="C154" s="780">
        <v>47</v>
      </c>
      <c r="D154" s="32">
        <f t="shared" si="42"/>
        <v>0.65277777777777779</v>
      </c>
      <c r="E154" s="214">
        <v>5</v>
      </c>
      <c r="F154" s="32">
        <f t="shared" si="43"/>
        <v>6.9444444444444448E-2</v>
      </c>
      <c r="G154" s="780">
        <v>1</v>
      </c>
      <c r="H154" s="32">
        <f t="shared" si="44"/>
        <v>1.3888888888888888E-2</v>
      </c>
      <c r="I154" s="216">
        <v>0</v>
      </c>
      <c r="J154" s="32">
        <f t="shared" si="45"/>
        <v>0</v>
      </c>
      <c r="K154" s="101">
        <v>0</v>
      </c>
      <c r="L154" s="32">
        <f t="shared" si="46"/>
        <v>0</v>
      </c>
      <c r="M154" s="216">
        <v>0</v>
      </c>
      <c r="N154" s="32">
        <f t="shared" si="47"/>
        <v>0</v>
      </c>
      <c r="O154" s="44"/>
      <c r="P154" s="101">
        <v>0</v>
      </c>
      <c r="Q154" s="32">
        <f t="shared" si="48"/>
        <v>0</v>
      </c>
      <c r="R154" s="216">
        <v>0</v>
      </c>
      <c r="S154" s="32">
        <f t="shared" si="49"/>
        <v>0</v>
      </c>
      <c r="T154" s="336">
        <f t="shared" si="53"/>
        <v>53</v>
      </c>
      <c r="U154" s="111">
        <f t="shared" si="53"/>
        <v>72</v>
      </c>
      <c r="V154" s="112">
        <f t="shared" si="53"/>
        <v>90</v>
      </c>
      <c r="W154" s="333">
        <f t="shared" si="53"/>
        <v>101</v>
      </c>
      <c r="X154" s="222">
        <f t="shared" si="51"/>
        <v>-0.2638888888888889</v>
      </c>
      <c r="Y154" s="383">
        <f t="shared" si="52"/>
        <v>0.66666666666666663</v>
      </c>
      <c r="Z154" s="415"/>
    </row>
    <row r="155" spans="1:26" ht="12.95" customHeight="1">
      <c r="A155" s="2"/>
      <c r="B155" s="40" t="s">
        <v>6</v>
      </c>
      <c r="C155" s="84">
        <f>SUM(C136:C154)</f>
        <v>56905</v>
      </c>
      <c r="D155" s="32">
        <f t="shared" ref="D155" si="54">C155/T155</f>
        <v>0.62539152223846317</v>
      </c>
      <c r="E155" s="84">
        <f>SUM(E136:E154)</f>
        <v>19315</v>
      </c>
      <c r="F155" s="32">
        <f t="shared" ref="F155" si="55">E155/T155</f>
        <v>0.21227374135903551</v>
      </c>
      <c r="G155" s="84">
        <f>SUM(G136:G154)</f>
        <v>5370</v>
      </c>
      <c r="H155" s="32">
        <f t="shared" ref="H155" si="56">G155/T155</f>
        <v>5.9016825839918234E-2</v>
      </c>
      <c r="I155" s="41">
        <f>SUM(I136:I154)</f>
        <v>2438</v>
      </c>
      <c r="J155" s="32">
        <f t="shared" ref="J155" si="57">I155/T155</f>
        <v>2.6793858733281314E-2</v>
      </c>
      <c r="K155" s="84">
        <f>SUM(K136:K154)</f>
        <v>4353</v>
      </c>
      <c r="L155" s="32">
        <f t="shared" ref="L155" si="58">K155/T155</f>
        <v>4.7839896253475615E-2</v>
      </c>
      <c r="M155" s="41">
        <f>SUM(M136:M154)</f>
        <v>1559</v>
      </c>
      <c r="N155" s="32">
        <f t="shared" ref="N155" si="59">M155/T155</f>
        <v>1.7133562660043299E-2</v>
      </c>
      <c r="O155" s="44"/>
      <c r="P155" s="41">
        <f>SUM(P136:P154)</f>
        <v>714</v>
      </c>
      <c r="Q155" s="32">
        <f t="shared" ref="Q155" si="60">P155/T155</f>
        <v>7.8469299161455525E-3</v>
      </c>
      <c r="R155" s="41">
        <f>SUM(R136:R154)</f>
        <v>337</v>
      </c>
      <c r="S155" s="32">
        <f t="shared" ref="S155" si="61">R155/T155</f>
        <v>3.7036629996373268E-3</v>
      </c>
      <c r="T155" s="41">
        <f>SUM(T136:T154)</f>
        <v>90991</v>
      </c>
      <c r="U155" s="111">
        <f>U27</f>
        <v>92213</v>
      </c>
      <c r="V155" s="334" t="s">
        <v>62</v>
      </c>
      <c r="W155" s="335" t="s">
        <v>62</v>
      </c>
      <c r="X155" s="329">
        <f>SUM(T155,-U155)/U155</f>
        <v>-1.3251927602398794E-2</v>
      </c>
      <c r="Y155" s="781">
        <f t="shared" si="52"/>
        <v>0.74009517424800253</v>
      </c>
      <c r="Z155" s="415"/>
    </row>
    <row r="156" spans="1:26" ht="12.95" customHeight="1">
      <c r="A156" s="2"/>
      <c r="B156" s="40"/>
      <c r="C156" s="45">
        <f>C155/D156</f>
        <v>0.74658882183154029</v>
      </c>
      <c r="D156" s="46">
        <f>SUM(C155,E155)</f>
        <v>76220</v>
      </c>
      <c r="E156" s="223">
        <f>E155/D156</f>
        <v>0.25341117816845971</v>
      </c>
      <c r="F156" s="47"/>
      <c r="G156" s="223">
        <f>G155/H156</f>
        <v>0.68775614754098358</v>
      </c>
      <c r="H156" s="48">
        <f>SUM(G155,I155)</f>
        <v>7808</v>
      </c>
      <c r="I156" s="45">
        <f>I155/H156</f>
        <v>0.31224385245901637</v>
      </c>
      <c r="J156" s="47"/>
      <c r="K156" s="223">
        <f>K155/L156</f>
        <v>0.73629905277401897</v>
      </c>
      <c r="L156" s="81">
        <f>SUM(K155,M155)</f>
        <v>5912</v>
      </c>
      <c r="M156" s="45">
        <f>M155/L156</f>
        <v>0.26370094722598103</v>
      </c>
      <c r="N156" s="49"/>
      <c r="O156" s="44"/>
      <c r="P156" s="223">
        <f>P155/Q156</f>
        <v>0.67935299714557562</v>
      </c>
      <c r="Q156" s="81">
        <f>SUM(P155,R155)</f>
        <v>1051</v>
      </c>
      <c r="R156" s="223">
        <f>R155/Q156</f>
        <v>0.32064700285442438</v>
      </c>
      <c r="S156" s="49"/>
      <c r="T156" s="50"/>
      <c r="U156" s="50"/>
      <c r="V156" s="51"/>
      <c r="W156" s="49"/>
      <c r="X156" s="47"/>
      <c r="Z156" s="415"/>
    </row>
    <row r="157" spans="1:26" ht="12.95" customHeight="1">
      <c r="A157" s="2"/>
      <c r="B157" s="40" t="s">
        <v>147</v>
      </c>
      <c r="C157" s="47"/>
      <c r="D157" s="32">
        <f>D156/$T$155</f>
        <v>0.8376652635974986</v>
      </c>
      <c r="E157" s="47"/>
      <c r="F157" s="47"/>
      <c r="G157" s="47"/>
      <c r="H157" s="32">
        <f>H156/$T$155</f>
        <v>8.5810684573199542E-2</v>
      </c>
      <c r="I157" s="49"/>
      <c r="J157" s="47"/>
      <c r="K157" s="49"/>
      <c r="L157" s="32">
        <f>L156/$T$155</f>
        <v>6.4973458913518925E-2</v>
      </c>
      <c r="M157" s="49"/>
      <c r="N157" s="49"/>
      <c r="O157" s="44"/>
      <c r="P157" s="49"/>
      <c r="Q157" s="32">
        <f>Q156/$T$155</f>
        <v>1.155059291578288E-2</v>
      </c>
      <c r="R157" s="49"/>
      <c r="S157" s="422">
        <v>1</v>
      </c>
      <c r="T157" s="118"/>
      <c r="U157" s="118"/>
      <c r="V157" s="54"/>
      <c r="W157" s="49"/>
      <c r="X157" s="47"/>
      <c r="Z157" s="415"/>
    </row>
    <row r="158" spans="1:26" ht="12.95" customHeight="1">
      <c r="A158" s="2"/>
      <c r="B158" s="408" t="s">
        <v>48</v>
      </c>
      <c r="C158" s="8"/>
      <c r="D158" s="10"/>
      <c r="E158" s="81">
        <f>E154</f>
        <v>5</v>
      </c>
      <c r="F158" s="8"/>
      <c r="G158" s="8"/>
      <c r="H158" s="8"/>
      <c r="I158" s="81">
        <f>I154</f>
        <v>0</v>
      </c>
      <c r="J158" s="10"/>
      <c r="K158" s="8"/>
      <c r="L158" s="10"/>
      <c r="M158" s="81">
        <f>M154</f>
        <v>0</v>
      </c>
      <c r="N158" s="10"/>
      <c r="O158" s="25"/>
      <c r="P158" s="8"/>
      <c r="Q158" s="9"/>
      <c r="R158" s="81">
        <f>R154</f>
        <v>0</v>
      </c>
      <c r="S158" s="9"/>
      <c r="T158" s="59">
        <f>SUM(E158,I158,M158,R158)</f>
        <v>5</v>
      </c>
      <c r="U158" s="118"/>
      <c r="V158" s="54"/>
      <c r="W158" s="49"/>
      <c r="X158" s="47"/>
      <c r="Z158" s="415"/>
    </row>
    <row r="159" spans="1:26" ht="12.95" customHeight="1">
      <c r="A159" s="2"/>
      <c r="B159" s="408" t="s">
        <v>49</v>
      </c>
      <c r="C159" s="95">
        <f>C154</f>
        <v>47</v>
      </c>
      <c r="D159" s="146"/>
      <c r="E159" s="146"/>
      <c r="F159" s="146"/>
      <c r="G159" s="95">
        <f>G154</f>
        <v>1</v>
      </c>
      <c r="H159" s="146"/>
      <c r="I159" s="146"/>
      <c r="J159" s="146"/>
      <c r="K159" s="95">
        <f>K154</f>
        <v>0</v>
      </c>
      <c r="L159" s="146"/>
      <c r="M159" s="146"/>
      <c r="N159" s="146"/>
      <c r="O159" s="25"/>
      <c r="P159" s="95">
        <f>P154</f>
        <v>0</v>
      </c>
      <c r="Q159" s="146"/>
      <c r="R159" s="146"/>
      <c r="S159" s="146"/>
      <c r="T159" s="59">
        <f>SUM(C159,G159,K159,P159)</f>
        <v>48</v>
      </c>
      <c r="U159" s="118"/>
      <c r="V159" s="54"/>
      <c r="W159" s="49"/>
      <c r="X159" s="47"/>
      <c r="Z159" s="415"/>
    </row>
    <row r="160" spans="1:26" s="279" customFormat="1" ht="12.95" customHeight="1">
      <c r="A160" s="281"/>
      <c r="B160" s="323"/>
      <c r="C160" s="662" t="s">
        <v>15</v>
      </c>
      <c r="D160" s="207" t="s">
        <v>16</v>
      </c>
      <c r="E160" s="662" t="s">
        <v>15</v>
      </c>
      <c r="F160" s="207" t="s">
        <v>17</v>
      </c>
      <c r="G160" s="662" t="s">
        <v>18</v>
      </c>
      <c r="H160" s="207" t="s">
        <v>19</v>
      </c>
      <c r="I160" s="662" t="s">
        <v>18</v>
      </c>
      <c r="J160" s="207" t="s">
        <v>20</v>
      </c>
      <c r="K160" s="662" t="s">
        <v>21</v>
      </c>
      <c r="L160" s="207" t="s">
        <v>22</v>
      </c>
      <c r="M160" s="662" t="s">
        <v>21</v>
      </c>
      <c r="N160" s="207" t="s">
        <v>23</v>
      </c>
      <c r="O160" s="323"/>
      <c r="P160" s="662" t="s">
        <v>24</v>
      </c>
      <c r="Q160" s="207" t="s">
        <v>25</v>
      </c>
      <c r="R160" s="662" t="s">
        <v>24</v>
      </c>
      <c r="S160" s="207" t="s">
        <v>26</v>
      </c>
      <c r="T160" s="89" t="s">
        <v>27</v>
      </c>
      <c r="U160" s="89" t="s">
        <v>27</v>
      </c>
      <c r="V160" s="89" t="s">
        <v>27</v>
      </c>
      <c r="W160" s="89" t="s">
        <v>27</v>
      </c>
      <c r="X160" s="207" t="s">
        <v>28</v>
      </c>
      <c r="Z160" s="418"/>
    </row>
    <row r="161" spans="1:26" ht="12.95" customHeight="1">
      <c r="A161" s="119"/>
      <c r="B161" s="763" t="s">
        <v>12</v>
      </c>
      <c r="C161" s="104"/>
      <c r="D161" s="105"/>
      <c r="E161" s="104"/>
      <c r="F161" s="104"/>
      <c r="G161" s="104"/>
      <c r="H161" s="104"/>
      <c r="I161" s="104"/>
      <c r="J161" s="105"/>
      <c r="K161" s="104"/>
      <c r="L161" s="105"/>
      <c r="M161" s="104"/>
      <c r="N161" s="105"/>
      <c r="O161" s="50"/>
      <c r="P161" s="104"/>
      <c r="Q161" s="106"/>
      <c r="R161" s="104"/>
      <c r="S161" s="106"/>
      <c r="T161" s="761" t="s">
        <v>14</v>
      </c>
      <c r="U161" s="761" t="s">
        <v>14</v>
      </c>
      <c r="V161" s="761" t="s">
        <v>14</v>
      </c>
      <c r="W161" s="762" t="s">
        <v>14</v>
      </c>
      <c r="X161" s="394" t="s">
        <v>99</v>
      </c>
      <c r="Y161" s="761" t="s">
        <v>60</v>
      </c>
      <c r="Z161" s="416"/>
    </row>
    <row r="162" spans="1:26" ht="12.95" customHeight="1">
      <c r="A162" s="2"/>
      <c r="B162" s="433" t="s">
        <v>59</v>
      </c>
      <c r="C162" s="98" t="s">
        <v>60</v>
      </c>
      <c r="D162" s="99" t="s">
        <v>10</v>
      </c>
      <c r="E162" s="100" t="s">
        <v>61</v>
      </c>
      <c r="F162" s="99" t="s">
        <v>10</v>
      </c>
      <c r="G162" s="98" t="s">
        <v>60</v>
      </c>
      <c r="H162" s="99" t="s">
        <v>10</v>
      </c>
      <c r="I162" s="100" t="s">
        <v>61</v>
      </c>
      <c r="J162" s="99" t="s">
        <v>10</v>
      </c>
      <c r="K162" s="98" t="s">
        <v>60</v>
      </c>
      <c r="L162" s="99" t="s">
        <v>10</v>
      </c>
      <c r="M162" s="100" t="s">
        <v>61</v>
      </c>
      <c r="N162" s="99" t="s">
        <v>10</v>
      </c>
      <c r="O162" s="44"/>
      <c r="P162" s="98" t="s">
        <v>60</v>
      </c>
      <c r="Q162" s="99" t="s">
        <v>10</v>
      </c>
      <c r="R162" s="100" t="s">
        <v>61</v>
      </c>
      <c r="S162" s="99" t="s">
        <v>10</v>
      </c>
      <c r="T162" s="348">
        <v>2014</v>
      </c>
      <c r="U162" s="348">
        <v>2013</v>
      </c>
      <c r="V162" s="348">
        <v>2012</v>
      </c>
      <c r="W162" s="348">
        <v>2011</v>
      </c>
      <c r="X162" s="393" t="s">
        <v>10</v>
      </c>
      <c r="Y162" s="760" t="s">
        <v>10</v>
      </c>
      <c r="Z162" s="415"/>
    </row>
    <row r="163" spans="1:26" ht="12.95" customHeight="1">
      <c r="A163" s="119"/>
      <c r="B163" s="433" t="s">
        <v>0</v>
      </c>
      <c r="C163" s="702"/>
      <c r="D163" s="784"/>
      <c r="E163" s="784" t="s">
        <v>149</v>
      </c>
      <c r="F163" s="784" t="s">
        <v>150</v>
      </c>
      <c r="G163" s="784" t="s">
        <v>148</v>
      </c>
      <c r="H163" s="784" t="s">
        <v>151</v>
      </c>
      <c r="I163" s="784" t="s">
        <v>152</v>
      </c>
      <c r="J163" s="784" t="s">
        <v>153</v>
      </c>
      <c r="K163" s="784"/>
      <c r="L163" s="784" t="s">
        <v>156</v>
      </c>
      <c r="M163" s="784"/>
      <c r="N163" s="784" t="s">
        <v>157</v>
      </c>
      <c r="O163" s="703"/>
      <c r="P163" s="784" t="s">
        <v>158</v>
      </c>
      <c r="Q163" s="784" t="s">
        <v>159</v>
      </c>
      <c r="R163" s="784"/>
      <c r="S163" s="784"/>
      <c r="T163" s="759" t="s">
        <v>6</v>
      </c>
      <c r="U163" s="759" t="s">
        <v>6</v>
      </c>
      <c r="V163" s="759" t="s">
        <v>6</v>
      </c>
      <c r="W163" s="759" t="s">
        <v>6</v>
      </c>
      <c r="X163" s="464" t="s">
        <v>7</v>
      </c>
      <c r="Y163" s="759" t="s">
        <v>136</v>
      </c>
      <c r="Z163" s="416"/>
    </row>
    <row r="164" spans="1:26" ht="12" customHeight="1">
      <c r="A164" s="119"/>
      <c r="B164" s="704"/>
      <c r="C164" s="705">
        <v>1</v>
      </c>
      <c r="D164" s="705">
        <v>2</v>
      </c>
      <c r="E164" s="705">
        <v>3</v>
      </c>
      <c r="F164" s="705">
        <v>4</v>
      </c>
      <c r="G164" s="705">
        <v>5</v>
      </c>
      <c r="H164" s="705">
        <v>6</v>
      </c>
      <c r="I164" s="705">
        <v>7</v>
      </c>
      <c r="J164" s="705">
        <v>8</v>
      </c>
      <c r="K164" s="705">
        <v>9</v>
      </c>
      <c r="L164" s="705">
        <v>10</v>
      </c>
      <c r="M164" s="705">
        <v>11</v>
      </c>
      <c r="N164" s="705">
        <v>12</v>
      </c>
      <c r="O164" s="704"/>
      <c r="P164" s="705">
        <v>13</v>
      </c>
      <c r="Q164" s="705">
        <v>14</v>
      </c>
      <c r="R164" s="705">
        <v>15</v>
      </c>
      <c r="S164" s="705">
        <v>16</v>
      </c>
      <c r="T164" s="705">
        <v>17</v>
      </c>
      <c r="U164" s="706">
        <v>18</v>
      </c>
      <c r="V164" s="705">
        <v>19</v>
      </c>
      <c r="W164" s="705">
        <v>20</v>
      </c>
      <c r="X164" s="705">
        <v>21</v>
      </c>
      <c r="Y164" s="705">
        <v>22</v>
      </c>
      <c r="Z164" s="416"/>
    </row>
    <row r="165" spans="1:26" ht="12" customHeight="1">
      <c r="A165" s="2"/>
      <c r="B165" s="688" t="s">
        <v>100</v>
      </c>
      <c r="C165" s="202" t="s">
        <v>101</v>
      </c>
      <c r="D165" s="202" t="s">
        <v>102</v>
      </c>
      <c r="E165" s="202" t="s">
        <v>103</v>
      </c>
      <c r="F165" s="202"/>
      <c r="G165" s="202" t="s">
        <v>104</v>
      </c>
      <c r="H165" s="202" t="s">
        <v>105</v>
      </c>
      <c r="I165" s="689" t="s">
        <v>103</v>
      </c>
      <c r="J165" s="202"/>
      <c r="K165" s="689" t="s">
        <v>106</v>
      </c>
      <c r="L165" s="689" t="s">
        <v>107</v>
      </c>
      <c r="M165" s="689" t="s">
        <v>108</v>
      </c>
      <c r="N165" s="202"/>
      <c r="O165" s="690"/>
      <c r="P165" s="689" t="s">
        <v>109</v>
      </c>
      <c r="Q165" s="202" t="s">
        <v>105</v>
      </c>
      <c r="R165" s="689" t="s">
        <v>108</v>
      </c>
      <c r="S165" s="2"/>
      <c r="T165" s="2"/>
      <c r="U165" s="2"/>
      <c r="V165" s="2"/>
      <c r="W165" s="4"/>
      <c r="X165" s="4"/>
      <c r="Y165" s="184"/>
      <c r="Z165" s="415"/>
    </row>
    <row r="168" spans="1:26" hidden="1"/>
    <row r="169" spans="1:26" hidden="1"/>
    <row r="170" spans="1:26" hidden="1"/>
    <row r="171" spans="1:26" hidden="1"/>
    <row r="173" spans="1:26" ht="12" customHeight="1">
      <c r="A173" s="70"/>
      <c r="B173" s="688" t="s">
        <v>100</v>
      </c>
      <c r="C173" s="202" t="s">
        <v>101</v>
      </c>
      <c r="D173" s="202" t="s">
        <v>102</v>
      </c>
      <c r="E173" s="202" t="s">
        <v>103</v>
      </c>
      <c r="F173" s="202"/>
      <c r="G173" s="202" t="s">
        <v>104</v>
      </c>
      <c r="H173" s="202" t="s">
        <v>105</v>
      </c>
      <c r="I173" s="689" t="s">
        <v>103</v>
      </c>
      <c r="J173" s="202"/>
      <c r="K173" s="689" t="s">
        <v>106</v>
      </c>
      <c r="L173" s="689" t="s">
        <v>107</v>
      </c>
      <c r="M173" s="689" t="s">
        <v>108</v>
      </c>
      <c r="N173" s="202"/>
      <c r="O173" s="690"/>
      <c r="P173" s="689" t="s">
        <v>109</v>
      </c>
      <c r="Q173" s="202" t="s">
        <v>105</v>
      </c>
      <c r="R173" s="689" t="s">
        <v>108</v>
      </c>
      <c r="S173" s="699"/>
      <c r="T173" s="689" t="s">
        <v>112</v>
      </c>
      <c r="U173" s="707" t="s">
        <v>128</v>
      </c>
      <c r="V173" s="699"/>
      <c r="W173" s="2"/>
      <c r="X173" s="2"/>
      <c r="Y173" s="184"/>
      <c r="Z173" s="415"/>
    </row>
    <row r="174" spans="1:26" ht="12" customHeight="1">
      <c r="A174" s="77"/>
      <c r="B174" s="708"/>
      <c r="C174" s="705">
        <v>1</v>
      </c>
      <c r="D174" s="705">
        <v>2</v>
      </c>
      <c r="E174" s="705">
        <v>3</v>
      </c>
      <c r="F174" s="705">
        <v>4</v>
      </c>
      <c r="G174" s="705">
        <v>5</v>
      </c>
      <c r="H174" s="705">
        <v>6</v>
      </c>
      <c r="I174" s="705">
        <v>7</v>
      </c>
      <c r="J174" s="705">
        <v>8</v>
      </c>
      <c r="K174" s="705">
        <v>9</v>
      </c>
      <c r="L174" s="705">
        <v>10</v>
      </c>
      <c r="M174" s="705">
        <v>11</v>
      </c>
      <c r="N174" s="705">
        <v>12</v>
      </c>
      <c r="O174" s="98"/>
      <c r="P174" s="705">
        <v>13</v>
      </c>
      <c r="Q174" s="705">
        <v>14</v>
      </c>
      <c r="R174" s="705">
        <v>15</v>
      </c>
      <c r="S174" s="705">
        <v>16</v>
      </c>
      <c r="T174" s="705">
        <v>17</v>
      </c>
      <c r="U174" s="705">
        <v>18</v>
      </c>
      <c r="V174" s="705">
        <v>19</v>
      </c>
      <c r="W174" s="705">
        <v>20</v>
      </c>
      <c r="X174" s="705">
        <v>21</v>
      </c>
      <c r="Y174" s="705">
        <v>22</v>
      </c>
      <c r="Z174" s="415"/>
    </row>
    <row r="175" spans="1:26" ht="12.95" customHeight="1">
      <c r="A175" s="2"/>
      <c r="B175" s="433" t="s">
        <v>0</v>
      </c>
      <c r="C175" s="784" t="s">
        <v>149</v>
      </c>
      <c r="D175" s="784" t="s">
        <v>150</v>
      </c>
      <c r="E175" s="784" t="s">
        <v>148</v>
      </c>
      <c r="F175" s="784" t="s">
        <v>151</v>
      </c>
      <c r="G175" s="784" t="s">
        <v>152</v>
      </c>
      <c r="H175" s="784" t="s">
        <v>153</v>
      </c>
      <c r="J175" s="784" t="s">
        <v>228</v>
      </c>
      <c r="K175" s="784" t="s">
        <v>229</v>
      </c>
      <c r="L175" s="784" t="s">
        <v>154</v>
      </c>
      <c r="N175" s="784" t="s">
        <v>156</v>
      </c>
      <c r="O175" s="784"/>
      <c r="Q175" s="784" t="s">
        <v>157</v>
      </c>
      <c r="R175" s="784" t="s">
        <v>158</v>
      </c>
      <c r="S175" s="784" t="s">
        <v>159</v>
      </c>
      <c r="T175" s="759" t="s">
        <v>6</v>
      </c>
      <c r="U175" s="759" t="s">
        <v>6</v>
      </c>
      <c r="V175" s="759" t="s">
        <v>6</v>
      </c>
      <c r="W175" s="759" t="s">
        <v>6</v>
      </c>
      <c r="X175" s="464" t="s">
        <v>7</v>
      </c>
      <c r="Y175" s="759" t="s">
        <v>136</v>
      </c>
      <c r="Z175" s="415"/>
    </row>
    <row r="176" spans="1:26" ht="12.95" customHeight="1">
      <c r="A176" s="2"/>
      <c r="B176" s="433" t="s">
        <v>59</v>
      </c>
      <c r="C176" s="98" t="s">
        <v>60</v>
      </c>
      <c r="D176" s="99" t="s">
        <v>10</v>
      </c>
      <c r="E176" s="100" t="s">
        <v>61</v>
      </c>
      <c r="F176" s="99" t="s">
        <v>10</v>
      </c>
      <c r="G176" s="98" t="s">
        <v>60</v>
      </c>
      <c r="H176" s="99" t="s">
        <v>10</v>
      </c>
      <c r="I176" s="100" t="s">
        <v>61</v>
      </c>
      <c r="J176" s="99" t="s">
        <v>10</v>
      </c>
      <c r="K176" s="98" t="s">
        <v>60</v>
      </c>
      <c r="L176" s="99" t="s">
        <v>10</v>
      </c>
      <c r="M176" s="100" t="s">
        <v>61</v>
      </c>
      <c r="N176" s="99" t="s">
        <v>10</v>
      </c>
      <c r="O176" s="44"/>
      <c r="P176" s="98" t="s">
        <v>60</v>
      </c>
      <c r="Q176" s="99" t="s">
        <v>10</v>
      </c>
      <c r="R176" s="100" t="s">
        <v>61</v>
      </c>
      <c r="S176" s="99" t="s">
        <v>10</v>
      </c>
      <c r="T176" s="348">
        <v>2014</v>
      </c>
      <c r="U176" s="348">
        <v>2013</v>
      </c>
      <c r="V176" s="348">
        <v>2012</v>
      </c>
      <c r="W176" s="348">
        <v>2011</v>
      </c>
      <c r="X176" s="393" t="s">
        <v>10</v>
      </c>
      <c r="Y176" s="760" t="s">
        <v>10</v>
      </c>
      <c r="Z176" s="415"/>
    </row>
    <row r="177" spans="1:26" ht="12.95" customHeight="1">
      <c r="A177" s="2"/>
      <c r="B177" s="111" t="s">
        <v>12</v>
      </c>
      <c r="C177" s="104"/>
      <c r="D177" s="105"/>
      <c r="E177" s="104"/>
      <c r="F177" s="104"/>
      <c r="G177" s="104"/>
      <c r="H177" s="104"/>
      <c r="I177" s="104"/>
      <c r="J177" s="105"/>
      <c r="K177" s="104"/>
      <c r="L177" s="105"/>
      <c r="M177" s="104"/>
      <c r="N177" s="105"/>
      <c r="O177" s="44"/>
      <c r="P177" s="104"/>
      <c r="Q177" s="106"/>
      <c r="R177" s="104"/>
      <c r="S177" s="106"/>
      <c r="T177" s="761" t="s">
        <v>14</v>
      </c>
      <c r="U177" s="761" t="s">
        <v>14</v>
      </c>
      <c r="V177" s="761" t="s">
        <v>14</v>
      </c>
      <c r="W177" s="762" t="s">
        <v>14</v>
      </c>
      <c r="X177" s="394" t="s">
        <v>99</v>
      </c>
      <c r="Y177" s="764" t="s">
        <v>60</v>
      </c>
      <c r="Z177" s="415"/>
    </row>
    <row r="178" spans="1:26" s="279" customFormat="1" ht="12.95" customHeight="1">
      <c r="A178" s="281"/>
      <c r="B178" s="246"/>
      <c r="C178" s="662" t="s">
        <v>15</v>
      </c>
      <c r="D178" s="207" t="s">
        <v>16</v>
      </c>
      <c r="E178" s="662" t="s">
        <v>15</v>
      </c>
      <c r="F178" s="207" t="s">
        <v>17</v>
      </c>
      <c r="G178" s="662" t="s">
        <v>21</v>
      </c>
      <c r="H178" s="207" t="s">
        <v>19</v>
      </c>
      <c r="I178" s="662" t="s">
        <v>21</v>
      </c>
      <c r="J178" s="207" t="s">
        <v>20</v>
      </c>
      <c r="K178" s="662" t="s">
        <v>18</v>
      </c>
      <c r="L178" s="207" t="s">
        <v>22</v>
      </c>
      <c r="M178" s="662" t="s">
        <v>18</v>
      </c>
      <c r="N178" s="207" t="s">
        <v>23</v>
      </c>
      <c r="O178" s="323"/>
      <c r="P178" s="662" t="s">
        <v>24</v>
      </c>
      <c r="Q178" s="207" t="s">
        <v>25</v>
      </c>
      <c r="R178" s="662" t="s">
        <v>24</v>
      </c>
      <c r="S178" s="207" t="s">
        <v>26</v>
      </c>
      <c r="T178" s="89" t="s">
        <v>27</v>
      </c>
      <c r="U178" s="89" t="s">
        <v>27</v>
      </c>
      <c r="V178" s="89" t="s">
        <v>27</v>
      </c>
      <c r="W178" s="89" t="s">
        <v>27</v>
      </c>
      <c r="X178" s="207" t="s">
        <v>28</v>
      </c>
      <c r="Z178" s="418"/>
    </row>
    <row r="179" spans="1:26" ht="12.95" customHeight="1">
      <c r="A179" s="2"/>
      <c r="B179" s="37" t="s">
        <v>29</v>
      </c>
      <c r="C179" s="311">
        <v>10751</v>
      </c>
      <c r="D179" s="32">
        <f>C179/T179</f>
        <v>0.58435699532557883</v>
      </c>
      <c r="E179" s="310">
        <v>4142</v>
      </c>
      <c r="F179" s="32">
        <f>E179/T179</f>
        <v>0.22513316664854877</v>
      </c>
      <c r="G179" s="311">
        <v>1186</v>
      </c>
      <c r="H179" s="32">
        <f>G179/T179</f>
        <v>6.4463528644417872E-2</v>
      </c>
      <c r="I179" s="309">
        <v>599</v>
      </c>
      <c r="J179" s="32">
        <f>I179/T179</f>
        <v>3.2557886726818135E-2</v>
      </c>
      <c r="K179" s="312">
        <v>1059</v>
      </c>
      <c r="L179" s="32">
        <f>K179/T179</f>
        <v>5.756060441352321E-2</v>
      </c>
      <c r="M179" s="309">
        <v>363</v>
      </c>
      <c r="N179" s="32">
        <f>M179/T179</f>
        <v>1.9730405478856398E-2</v>
      </c>
      <c r="O179" s="44"/>
      <c r="P179" s="312">
        <v>204</v>
      </c>
      <c r="Q179" s="32">
        <f>P179/T179</f>
        <v>1.1088161756712686E-2</v>
      </c>
      <c r="R179" s="309">
        <v>94</v>
      </c>
      <c r="S179" s="32">
        <f>R179/T179</f>
        <v>5.1092510055440812E-3</v>
      </c>
      <c r="T179" s="220">
        <f>SUM(C179,E179,G179,I179,K179,M179,P179,R179)</f>
        <v>18398</v>
      </c>
      <c r="U179" s="111">
        <f t="shared" ref="U179:U197" si="62">U50</f>
        <v>19040</v>
      </c>
      <c r="V179" s="190"/>
      <c r="W179" s="777"/>
      <c r="X179" s="222">
        <f>SUM(T179,-U179)/U179</f>
        <v>-3.3718487394957981E-2</v>
      </c>
      <c r="Y179" s="383">
        <f>SUM(D179,H179,L179,Q179)</f>
        <v>0.71746929014023253</v>
      </c>
      <c r="Z179" s="415"/>
    </row>
    <row r="180" spans="1:26" ht="12.95" customHeight="1">
      <c r="A180" s="2"/>
      <c r="B180" s="37" t="s">
        <v>30</v>
      </c>
      <c r="C180" s="311">
        <v>6677</v>
      </c>
      <c r="D180" s="32">
        <f t="shared" ref="D180:D198" si="63">C180/T180</f>
        <v>0.57734543882403799</v>
      </c>
      <c r="E180" s="310">
        <v>2940</v>
      </c>
      <c r="F180" s="32">
        <f t="shared" ref="F180:F198" si="64">E180/T180</f>
        <v>0.25421530479896237</v>
      </c>
      <c r="G180" s="311">
        <v>777</v>
      </c>
      <c r="H180" s="32">
        <f t="shared" ref="H180:H198" si="65">G180/T180</f>
        <v>6.7185473411154342E-2</v>
      </c>
      <c r="I180" s="309">
        <v>425</v>
      </c>
      <c r="J180" s="32">
        <f t="shared" ref="J180:J198" si="66">I180/T180</f>
        <v>3.6748811067877217E-2</v>
      </c>
      <c r="K180" s="312">
        <v>453</v>
      </c>
      <c r="L180" s="32">
        <f t="shared" ref="L180:L198" si="67">K180/T180</f>
        <v>3.9169909208819714E-2</v>
      </c>
      <c r="M180" s="309">
        <v>184</v>
      </c>
      <c r="N180" s="32">
        <f t="shared" ref="N180:N198" si="68">M180/T180</f>
        <v>1.5910073497622135E-2</v>
      </c>
      <c r="O180" s="44"/>
      <c r="P180" s="312">
        <v>69</v>
      </c>
      <c r="Q180" s="32">
        <f t="shared" ref="Q180:Q198" si="69">P180/T180</f>
        <v>5.9662775616083005E-3</v>
      </c>
      <c r="R180" s="309">
        <v>40</v>
      </c>
      <c r="S180" s="32">
        <f t="shared" ref="S180:S198" si="70">R180/T180</f>
        <v>3.4587116299178555E-3</v>
      </c>
      <c r="T180" s="220">
        <f t="shared" ref="T180:T197" si="71">SUM(C180,E180,G180,I180,K180,M180,P180,R180)</f>
        <v>11565</v>
      </c>
      <c r="U180" s="111">
        <f t="shared" si="62"/>
        <v>11895</v>
      </c>
      <c r="V180" s="190"/>
      <c r="W180" s="777"/>
      <c r="X180" s="222">
        <f t="shared" ref="X180:X197" si="72">SUM(T180,-U180)/U180</f>
        <v>-2.7742749054224466E-2</v>
      </c>
      <c r="Y180" s="383">
        <f t="shared" ref="Y180:Y198" si="73">SUM(D180,H180,L180,Q180)</f>
        <v>0.68966709900562029</v>
      </c>
      <c r="Z180" s="415"/>
    </row>
    <row r="181" spans="1:26" ht="12.95" customHeight="1">
      <c r="A181" s="2"/>
      <c r="B181" s="37" t="s">
        <v>31</v>
      </c>
      <c r="C181" s="311">
        <v>6781</v>
      </c>
      <c r="D181" s="32">
        <f t="shared" si="63"/>
        <v>0.70218494356425387</v>
      </c>
      <c r="E181" s="310">
        <v>1834</v>
      </c>
      <c r="F181" s="32">
        <f t="shared" si="64"/>
        <v>0.1899140519830175</v>
      </c>
      <c r="G181" s="311">
        <v>431</v>
      </c>
      <c r="H181" s="32">
        <f t="shared" si="65"/>
        <v>4.4630837734286014E-2</v>
      </c>
      <c r="I181" s="309">
        <v>173</v>
      </c>
      <c r="J181" s="32">
        <f t="shared" si="66"/>
        <v>1.7914466190328261E-2</v>
      </c>
      <c r="K181" s="312">
        <v>290</v>
      </c>
      <c r="L181" s="32">
        <f t="shared" si="67"/>
        <v>3.003003003003003E-2</v>
      </c>
      <c r="M181" s="309">
        <v>118</v>
      </c>
      <c r="N181" s="32">
        <f t="shared" si="68"/>
        <v>1.221911566739153E-2</v>
      </c>
      <c r="O181" s="44"/>
      <c r="P181" s="312">
        <v>19</v>
      </c>
      <c r="Q181" s="32">
        <f t="shared" si="69"/>
        <v>1.9674847261054156E-3</v>
      </c>
      <c r="R181" s="309">
        <v>11</v>
      </c>
      <c r="S181" s="32">
        <f t="shared" si="70"/>
        <v>1.139070104587346E-3</v>
      </c>
      <c r="T181" s="220">
        <f t="shared" si="71"/>
        <v>9657</v>
      </c>
      <c r="U181" s="111">
        <f t="shared" si="62"/>
        <v>9358</v>
      </c>
      <c r="V181" s="190"/>
      <c r="W181" s="777"/>
      <c r="X181" s="221">
        <f t="shared" si="72"/>
        <v>3.1951271639239151E-2</v>
      </c>
      <c r="Y181" s="383">
        <f t="shared" si="73"/>
        <v>0.77881329605467531</v>
      </c>
      <c r="Z181" s="415"/>
    </row>
    <row r="182" spans="1:26" ht="12.95" customHeight="1">
      <c r="A182" s="2"/>
      <c r="B182" s="37" t="s">
        <v>32</v>
      </c>
      <c r="C182" s="311">
        <v>5237</v>
      </c>
      <c r="D182" s="32">
        <f t="shared" si="63"/>
        <v>0.60669601482854496</v>
      </c>
      <c r="E182" s="310">
        <v>1968</v>
      </c>
      <c r="F182" s="32">
        <f t="shared" si="64"/>
        <v>0.22798887859128822</v>
      </c>
      <c r="G182" s="311">
        <v>609</v>
      </c>
      <c r="H182" s="32">
        <f t="shared" si="65"/>
        <v>7.0551436515291943E-2</v>
      </c>
      <c r="I182" s="309">
        <v>273</v>
      </c>
      <c r="J182" s="32">
        <f t="shared" si="66"/>
        <v>3.1626506024096383E-2</v>
      </c>
      <c r="K182" s="312">
        <v>326</v>
      </c>
      <c r="L182" s="32">
        <f t="shared" si="67"/>
        <v>3.776645041705283E-2</v>
      </c>
      <c r="M182" s="309">
        <v>106</v>
      </c>
      <c r="N182" s="32">
        <f t="shared" si="68"/>
        <v>1.2279888785912883E-2</v>
      </c>
      <c r="O182" s="44"/>
      <c r="P182" s="312">
        <v>79</v>
      </c>
      <c r="Q182" s="32">
        <f t="shared" si="69"/>
        <v>9.1519925857275249E-3</v>
      </c>
      <c r="R182" s="309">
        <v>34</v>
      </c>
      <c r="S182" s="32">
        <f t="shared" si="70"/>
        <v>3.9388322520852639E-3</v>
      </c>
      <c r="T182" s="220">
        <f t="shared" si="71"/>
        <v>8632</v>
      </c>
      <c r="U182" s="111">
        <f t="shared" si="62"/>
        <v>8521</v>
      </c>
      <c r="V182" s="190"/>
      <c r="W182" s="777"/>
      <c r="X182" s="221">
        <f t="shared" si="72"/>
        <v>1.3026640065719986E-2</v>
      </c>
      <c r="Y182" s="383">
        <f t="shared" si="73"/>
        <v>0.72416589434661727</v>
      </c>
      <c r="Z182" s="415"/>
    </row>
    <row r="183" spans="1:26" ht="12.95" customHeight="1">
      <c r="A183" s="2"/>
      <c r="B183" s="37" t="s">
        <v>33</v>
      </c>
      <c r="C183" s="311">
        <v>4631</v>
      </c>
      <c r="D183" s="32">
        <f t="shared" si="63"/>
        <v>0.6375275330396476</v>
      </c>
      <c r="E183" s="310">
        <v>1601</v>
      </c>
      <c r="F183" s="32">
        <f t="shared" si="64"/>
        <v>0.22040198237885464</v>
      </c>
      <c r="G183" s="311">
        <v>481</v>
      </c>
      <c r="H183" s="32">
        <f t="shared" si="65"/>
        <v>6.6216960352422902E-2</v>
      </c>
      <c r="I183" s="309">
        <v>222</v>
      </c>
      <c r="J183" s="32">
        <f t="shared" si="66"/>
        <v>3.0561674008810574E-2</v>
      </c>
      <c r="K183" s="312">
        <v>210</v>
      </c>
      <c r="L183" s="32">
        <f t="shared" si="67"/>
        <v>2.8909691629955946E-2</v>
      </c>
      <c r="M183" s="309">
        <v>66</v>
      </c>
      <c r="N183" s="32">
        <f t="shared" si="68"/>
        <v>9.08590308370044E-3</v>
      </c>
      <c r="O183" s="44"/>
      <c r="P183" s="312">
        <v>33</v>
      </c>
      <c r="Q183" s="32">
        <f t="shared" si="69"/>
        <v>4.54295154185022E-3</v>
      </c>
      <c r="R183" s="309">
        <v>20</v>
      </c>
      <c r="S183" s="32">
        <f t="shared" si="70"/>
        <v>2.7533039647577094E-3</v>
      </c>
      <c r="T183" s="220">
        <f t="shared" si="71"/>
        <v>7264</v>
      </c>
      <c r="U183" s="111">
        <f t="shared" si="62"/>
        <v>7732</v>
      </c>
      <c r="V183" s="190"/>
      <c r="W183" s="777"/>
      <c r="X183" s="222">
        <f t="shared" si="72"/>
        <v>-6.0527677185721676E-2</v>
      </c>
      <c r="Y183" s="383">
        <f t="shared" si="73"/>
        <v>0.73719713656387664</v>
      </c>
      <c r="Z183" s="415"/>
    </row>
    <row r="184" spans="1:26" ht="12.95" customHeight="1">
      <c r="A184" s="2"/>
      <c r="B184" s="37" t="s">
        <v>34</v>
      </c>
      <c r="C184" s="311">
        <v>3144</v>
      </c>
      <c r="D184" s="32">
        <f t="shared" si="63"/>
        <v>0.66723259762308995</v>
      </c>
      <c r="E184" s="310">
        <v>1033</v>
      </c>
      <c r="F184" s="32">
        <f t="shared" si="64"/>
        <v>0.21922750424448217</v>
      </c>
      <c r="G184" s="311">
        <v>241</v>
      </c>
      <c r="H184" s="32">
        <f t="shared" si="65"/>
        <v>5.1146010186757213E-2</v>
      </c>
      <c r="I184" s="309">
        <v>98</v>
      </c>
      <c r="J184" s="32">
        <f t="shared" si="66"/>
        <v>2.0797962648556875E-2</v>
      </c>
      <c r="K184" s="312">
        <v>137</v>
      </c>
      <c r="L184" s="32">
        <f t="shared" si="67"/>
        <v>2.9074702886247878E-2</v>
      </c>
      <c r="M184" s="309">
        <v>39</v>
      </c>
      <c r="N184" s="32">
        <f t="shared" si="68"/>
        <v>8.2767402376910017E-3</v>
      </c>
      <c r="O184" s="44"/>
      <c r="P184" s="312">
        <v>16</v>
      </c>
      <c r="Q184" s="32">
        <f t="shared" si="69"/>
        <v>3.3955857385398981E-3</v>
      </c>
      <c r="R184" s="309">
        <v>4</v>
      </c>
      <c r="S184" s="32">
        <f t="shared" si="70"/>
        <v>8.4889643463497452E-4</v>
      </c>
      <c r="T184" s="220">
        <f t="shared" si="71"/>
        <v>4712</v>
      </c>
      <c r="U184" s="111">
        <f t="shared" si="62"/>
        <v>4894</v>
      </c>
      <c r="V184" s="190"/>
      <c r="W184" s="777"/>
      <c r="X184" s="222">
        <f t="shared" si="72"/>
        <v>-3.7188393951777685E-2</v>
      </c>
      <c r="Y184" s="383">
        <f t="shared" si="73"/>
        <v>0.75084889643463504</v>
      </c>
      <c r="Z184" s="415"/>
    </row>
    <row r="185" spans="1:26" ht="12.95" customHeight="1">
      <c r="A185" s="2"/>
      <c r="B185" s="37" t="s">
        <v>35</v>
      </c>
      <c r="C185" s="311">
        <v>1550</v>
      </c>
      <c r="D185" s="32">
        <f t="shared" si="63"/>
        <v>0.53393041681019637</v>
      </c>
      <c r="E185" s="310">
        <v>692</v>
      </c>
      <c r="F185" s="32">
        <f t="shared" si="64"/>
        <v>0.23837409576300378</v>
      </c>
      <c r="G185" s="311">
        <v>181</v>
      </c>
      <c r="H185" s="32">
        <f t="shared" si="65"/>
        <v>6.2349293833964863E-2</v>
      </c>
      <c r="I185" s="309">
        <v>130</v>
      </c>
      <c r="J185" s="32">
        <f t="shared" si="66"/>
        <v>4.4781260764726147E-2</v>
      </c>
      <c r="K185" s="312">
        <v>208</v>
      </c>
      <c r="L185" s="32">
        <f t="shared" si="67"/>
        <v>7.1650017223561832E-2</v>
      </c>
      <c r="M185" s="309">
        <v>100</v>
      </c>
      <c r="N185" s="32">
        <f t="shared" si="68"/>
        <v>3.4447123665173961E-2</v>
      </c>
      <c r="O185" s="44"/>
      <c r="P185" s="312">
        <v>35</v>
      </c>
      <c r="Q185" s="32">
        <f t="shared" si="69"/>
        <v>1.2056493282810886E-2</v>
      </c>
      <c r="R185" s="309">
        <v>7</v>
      </c>
      <c r="S185" s="32">
        <f t="shared" si="70"/>
        <v>2.4112986565621771E-3</v>
      </c>
      <c r="T185" s="220">
        <f t="shared" si="71"/>
        <v>2903</v>
      </c>
      <c r="U185" s="111">
        <f t="shared" si="62"/>
        <v>2912</v>
      </c>
      <c r="V185" s="190"/>
      <c r="W185" s="777"/>
      <c r="X185" s="222">
        <f t="shared" si="72"/>
        <v>-3.0906593406593405E-3</v>
      </c>
      <c r="Y185" s="383">
        <f t="shared" si="73"/>
        <v>0.67998622115053386</v>
      </c>
      <c r="Z185" s="415"/>
    </row>
    <row r="186" spans="1:26" ht="12.95" customHeight="1">
      <c r="A186" s="2"/>
      <c r="B186" s="37" t="s">
        <v>36</v>
      </c>
      <c r="C186" s="311">
        <v>1202</v>
      </c>
      <c r="D186" s="32">
        <f t="shared" si="63"/>
        <v>0.59124446630595184</v>
      </c>
      <c r="E186" s="310">
        <v>450</v>
      </c>
      <c r="F186" s="32">
        <f t="shared" si="64"/>
        <v>0.22134776192818495</v>
      </c>
      <c r="G186" s="311">
        <v>168</v>
      </c>
      <c r="H186" s="32">
        <f t="shared" si="65"/>
        <v>8.2636497786522378E-2</v>
      </c>
      <c r="I186" s="309">
        <v>45</v>
      </c>
      <c r="J186" s="32">
        <f t="shared" si="66"/>
        <v>2.2134776192818496E-2</v>
      </c>
      <c r="K186" s="312">
        <v>85</v>
      </c>
      <c r="L186" s="32">
        <f t="shared" si="67"/>
        <v>4.1810132808657155E-2</v>
      </c>
      <c r="M186" s="309">
        <v>62</v>
      </c>
      <c r="N186" s="32">
        <f t="shared" si="68"/>
        <v>3.0496802754549926E-2</v>
      </c>
      <c r="O186" s="44"/>
      <c r="P186" s="312">
        <v>15</v>
      </c>
      <c r="Q186" s="32">
        <f t="shared" si="69"/>
        <v>7.3782587309394985E-3</v>
      </c>
      <c r="R186" s="309">
        <v>6</v>
      </c>
      <c r="S186" s="32">
        <f t="shared" si="70"/>
        <v>2.9513034923757992E-3</v>
      </c>
      <c r="T186" s="220">
        <f t="shared" si="71"/>
        <v>2033</v>
      </c>
      <c r="U186" s="111">
        <f t="shared" si="62"/>
        <v>2048</v>
      </c>
      <c r="V186" s="190"/>
      <c r="W186" s="777"/>
      <c r="X186" s="222">
        <f t="shared" si="72"/>
        <v>-7.32421875E-3</v>
      </c>
      <c r="Y186" s="383">
        <f t="shared" si="73"/>
        <v>0.72306935563207086</v>
      </c>
      <c r="Z186" s="415"/>
    </row>
    <row r="187" spans="1:26" ht="12.95" customHeight="1">
      <c r="A187" s="2"/>
      <c r="B187" s="37" t="s">
        <v>37</v>
      </c>
      <c r="C187" s="311">
        <v>251</v>
      </c>
      <c r="D187" s="32">
        <f t="shared" si="63"/>
        <v>0.65535248041775462</v>
      </c>
      <c r="E187" s="310">
        <v>56</v>
      </c>
      <c r="F187" s="32">
        <f t="shared" si="64"/>
        <v>0.14621409921671019</v>
      </c>
      <c r="G187" s="311">
        <v>25</v>
      </c>
      <c r="H187" s="32">
        <f t="shared" si="65"/>
        <v>6.5274151436031339E-2</v>
      </c>
      <c r="I187" s="309">
        <v>16</v>
      </c>
      <c r="J187" s="32">
        <f t="shared" si="66"/>
        <v>4.1775456919060053E-2</v>
      </c>
      <c r="K187" s="312">
        <v>27</v>
      </c>
      <c r="L187" s="32">
        <f t="shared" si="67"/>
        <v>7.0496083550913843E-2</v>
      </c>
      <c r="M187" s="309">
        <v>6</v>
      </c>
      <c r="N187" s="32">
        <f t="shared" si="68"/>
        <v>1.5665796344647518E-2</v>
      </c>
      <c r="O187" s="44"/>
      <c r="P187" s="312">
        <v>1</v>
      </c>
      <c r="Q187" s="32">
        <f t="shared" si="69"/>
        <v>2.6109660574412533E-3</v>
      </c>
      <c r="R187" s="309">
        <v>1</v>
      </c>
      <c r="S187" s="32">
        <f t="shared" si="70"/>
        <v>2.6109660574412533E-3</v>
      </c>
      <c r="T187" s="220">
        <f t="shared" si="71"/>
        <v>383</v>
      </c>
      <c r="U187" s="111">
        <f t="shared" si="62"/>
        <v>390</v>
      </c>
      <c r="V187" s="190"/>
      <c r="W187" s="777"/>
      <c r="X187" s="222">
        <f t="shared" si="72"/>
        <v>-1.7948717948717947E-2</v>
      </c>
      <c r="Y187" s="383">
        <f t="shared" si="73"/>
        <v>0.79373368146214107</v>
      </c>
      <c r="Z187" s="415"/>
    </row>
    <row r="188" spans="1:26" ht="12.95" customHeight="1">
      <c r="A188" s="2"/>
      <c r="B188" s="37" t="s">
        <v>38</v>
      </c>
      <c r="C188" s="311">
        <v>857</v>
      </c>
      <c r="D188" s="32">
        <f t="shared" si="63"/>
        <v>0.56013071895424837</v>
      </c>
      <c r="E188" s="310">
        <v>328</v>
      </c>
      <c r="F188" s="32">
        <f t="shared" si="64"/>
        <v>0.21437908496732025</v>
      </c>
      <c r="G188" s="311">
        <v>155</v>
      </c>
      <c r="H188" s="32">
        <f t="shared" si="65"/>
        <v>0.10130718954248366</v>
      </c>
      <c r="I188" s="309">
        <v>64</v>
      </c>
      <c r="J188" s="32">
        <f t="shared" si="66"/>
        <v>4.1830065359477121E-2</v>
      </c>
      <c r="K188" s="312">
        <v>85</v>
      </c>
      <c r="L188" s="32">
        <f t="shared" si="67"/>
        <v>5.5555555555555552E-2</v>
      </c>
      <c r="M188" s="309">
        <v>30</v>
      </c>
      <c r="N188" s="32">
        <f t="shared" si="68"/>
        <v>1.9607843137254902E-2</v>
      </c>
      <c r="O188" s="44"/>
      <c r="P188" s="312">
        <v>10</v>
      </c>
      <c r="Q188" s="32">
        <f t="shared" si="69"/>
        <v>6.5359477124183009E-3</v>
      </c>
      <c r="R188" s="309">
        <v>1</v>
      </c>
      <c r="S188" s="32">
        <f t="shared" si="70"/>
        <v>6.5359477124183002E-4</v>
      </c>
      <c r="T188" s="220">
        <f t="shared" si="71"/>
        <v>1530</v>
      </c>
      <c r="U188" s="111">
        <f t="shared" si="62"/>
        <v>1655</v>
      </c>
      <c r="V188" s="190"/>
      <c r="W188" s="777"/>
      <c r="X188" s="222">
        <f t="shared" si="72"/>
        <v>-7.5528700906344406E-2</v>
      </c>
      <c r="Y188" s="383">
        <f t="shared" si="73"/>
        <v>0.72352941176470587</v>
      </c>
      <c r="Z188" s="415"/>
    </row>
    <row r="189" spans="1:26" ht="12.95" customHeight="1">
      <c r="A189" s="2"/>
      <c r="B189" s="37" t="s">
        <v>39</v>
      </c>
      <c r="C189" s="311">
        <v>518</v>
      </c>
      <c r="D189" s="32">
        <f t="shared" si="63"/>
        <v>0.60726846424384529</v>
      </c>
      <c r="E189" s="310">
        <v>206</v>
      </c>
      <c r="F189" s="32">
        <f t="shared" si="64"/>
        <v>0.24150058616647127</v>
      </c>
      <c r="G189" s="311">
        <v>39</v>
      </c>
      <c r="H189" s="32">
        <f t="shared" si="65"/>
        <v>4.5720984759671748E-2</v>
      </c>
      <c r="I189" s="309">
        <v>13</v>
      </c>
      <c r="J189" s="32">
        <f t="shared" si="66"/>
        <v>1.5240328253223915E-2</v>
      </c>
      <c r="K189" s="312">
        <v>43</v>
      </c>
      <c r="L189" s="32">
        <f t="shared" si="67"/>
        <v>5.0410316529894493E-2</v>
      </c>
      <c r="M189" s="309">
        <v>15</v>
      </c>
      <c r="N189" s="32">
        <f t="shared" si="68"/>
        <v>1.7584994138335287E-2</v>
      </c>
      <c r="O189" s="44"/>
      <c r="P189" s="312">
        <v>10</v>
      </c>
      <c r="Q189" s="32">
        <f t="shared" si="69"/>
        <v>1.1723329425556858E-2</v>
      </c>
      <c r="R189" s="309">
        <v>9</v>
      </c>
      <c r="S189" s="32">
        <f t="shared" si="70"/>
        <v>1.0550996483001172E-2</v>
      </c>
      <c r="T189" s="220">
        <f t="shared" si="71"/>
        <v>853</v>
      </c>
      <c r="U189" s="111">
        <f t="shared" si="62"/>
        <v>840</v>
      </c>
      <c r="V189" s="190"/>
      <c r="W189" s="777"/>
      <c r="X189" s="221">
        <f t="shared" si="72"/>
        <v>1.5476190476190477E-2</v>
      </c>
      <c r="Y189" s="383">
        <f t="shared" si="73"/>
        <v>0.71512309495896842</v>
      </c>
      <c r="Z189" s="415"/>
    </row>
    <row r="190" spans="1:26" ht="12.95" customHeight="1">
      <c r="A190" s="2"/>
      <c r="B190" s="37" t="s">
        <v>40</v>
      </c>
      <c r="C190" s="311">
        <v>496</v>
      </c>
      <c r="D190" s="32">
        <f t="shared" si="63"/>
        <v>0.59259259259259256</v>
      </c>
      <c r="E190" s="310">
        <v>180</v>
      </c>
      <c r="F190" s="32">
        <f t="shared" si="64"/>
        <v>0.21505376344086022</v>
      </c>
      <c r="G190" s="311">
        <v>74</v>
      </c>
      <c r="H190" s="32">
        <f t="shared" si="65"/>
        <v>8.8410991636798095E-2</v>
      </c>
      <c r="I190" s="309">
        <v>32</v>
      </c>
      <c r="J190" s="32">
        <f t="shared" si="66"/>
        <v>3.8231780167264036E-2</v>
      </c>
      <c r="K190" s="312">
        <v>33</v>
      </c>
      <c r="L190" s="32">
        <f t="shared" si="67"/>
        <v>3.9426523297491037E-2</v>
      </c>
      <c r="M190" s="309">
        <v>11</v>
      </c>
      <c r="N190" s="32">
        <f t="shared" si="68"/>
        <v>1.3142174432497013E-2</v>
      </c>
      <c r="O190" s="44"/>
      <c r="P190" s="312">
        <v>6</v>
      </c>
      <c r="Q190" s="32">
        <f t="shared" si="69"/>
        <v>7.1684587813620072E-3</v>
      </c>
      <c r="R190" s="309">
        <v>5</v>
      </c>
      <c r="S190" s="32">
        <f t="shared" si="70"/>
        <v>5.9737156511350063E-3</v>
      </c>
      <c r="T190" s="220">
        <f t="shared" si="71"/>
        <v>837</v>
      </c>
      <c r="U190" s="111">
        <f t="shared" si="62"/>
        <v>814</v>
      </c>
      <c r="V190" s="190"/>
      <c r="W190" s="777"/>
      <c r="X190" s="221">
        <f t="shared" si="72"/>
        <v>2.8255528255528257E-2</v>
      </c>
      <c r="Y190" s="383">
        <f t="shared" si="73"/>
        <v>0.72759856630824371</v>
      </c>
      <c r="Z190" s="415"/>
    </row>
    <row r="191" spans="1:26" ht="12.95" customHeight="1">
      <c r="A191" s="2"/>
      <c r="B191" s="37" t="s">
        <v>41</v>
      </c>
      <c r="C191" s="311">
        <v>336</v>
      </c>
      <c r="D191" s="32">
        <f t="shared" si="63"/>
        <v>0.7384615384615385</v>
      </c>
      <c r="E191" s="310">
        <v>67</v>
      </c>
      <c r="F191" s="32">
        <f t="shared" si="64"/>
        <v>0.14725274725274726</v>
      </c>
      <c r="G191" s="311">
        <v>26</v>
      </c>
      <c r="H191" s="32">
        <f t="shared" si="65"/>
        <v>5.7142857142857141E-2</v>
      </c>
      <c r="I191" s="309">
        <v>8</v>
      </c>
      <c r="J191" s="32">
        <f t="shared" si="66"/>
        <v>1.7582417582417582E-2</v>
      </c>
      <c r="K191" s="312">
        <v>14</v>
      </c>
      <c r="L191" s="32">
        <f t="shared" si="67"/>
        <v>3.0769230769230771E-2</v>
      </c>
      <c r="M191" s="309">
        <v>2</v>
      </c>
      <c r="N191" s="32">
        <f t="shared" si="68"/>
        <v>4.3956043956043956E-3</v>
      </c>
      <c r="O191" s="44"/>
      <c r="P191" s="312">
        <v>2</v>
      </c>
      <c r="Q191" s="32">
        <f t="shared" si="69"/>
        <v>4.3956043956043956E-3</v>
      </c>
      <c r="R191" s="309">
        <v>0</v>
      </c>
      <c r="S191" s="32">
        <f t="shared" si="70"/>
        <v>0</v>
      </c>
      <c r="T191" s="220">
        <f t="shared" si="71"/>
        <v>455</v>
      </c>
      <c r="U191" s="111">
        <f t="shared" si="62"/>
        <v>505</v>
      </c>
      <c r="V191" s="190"/>
      <c r="W191" s="777"/>
      <c r="X191" s="222">
        <f t="shared" si="72"/>
        <v>-9.9009900990099015E-2</v>
      </c>
      <c r="Y191" s="383">
        <f t="shared" si="73"/>
        <v>0.83076923076923082</v>
      </c>
      <c r="Z191" s="415"/>
    </row>
    <row r="192" spans="1:26" ht="12.95" customHeight="1">
      <c r="A192" s="2"/>
      <c r="B192" s="37" t="s">
        <v>42</v>
      </c>
      <c r="C192" s="311">
        <v>465</v>
      </c>
      <c r="D192" s="32">
        <f t="shared" si="63"/>
        <v>0.61426684280052846</v>
      </c>
      <c r="E192" s="310">
        <v>91</v>
      </c>
      <c r="F192" s="32">
        <f t="shared" si="64"/>
        <v>0.1202113606340819</v>
      </c>
      <c r="G192" s="311">
        <v>54</v>
      </c>
      <c r="H192" s="32">
        <f t="shared" si="65"/>
        <v>7.1334214002642005E-2</v>
      </c>
      <c r="I192" s="309">
        <v>27</v>
      </c>
      <c r="J192" s="32">
        <f t="shared" si="66"/>
        <v>3.5667107001321002E-2</v>
      </c>
      <c r="K192" s="312">
        <v>73</v>
      </c>
      <c r="L192" s="32">
        <f t="shared" si="67"/>
        <v>9.64332892998679E-2</v>
      </c>
      <c r="M192" s="309">
        <v>29</v>
      </c>
      <c r="N192" s="32">
        <f t="shared" si="68"/>
        <v>3.8309114927344783E-2</v>
      </c>
      <c r="O192" s="44"/>
      <c r="P192" s="312">
        <v>11</v>
      </c>
      <c r="Q192" s="32">
        <f t="shared" si="69"/>
        <v>1.4531043593130779E-2</v>
      </c>
      <c r="R192" s="309">
        <v>7</v>
      </c>
      <c r="S192" s="32">
        <f t="shared" si="70"/>
        <v>9.247027741083224E-3</v>
      </c>
      <c r="T192" s="220">
        <f t="shared" si="71"/>
        <v>757</v>
      </c>
      <c r="U192" s="111">
        <f t="shared" si="62"/>
        <v>736</v>
      </c>
      <c r="V192" s="190"/>
      <c r="W192" s="777"/>
      <c r="X192" s="221">
        <f t="shared" si="72"/>
        <v>2.8532608695652172E-2</v>
      </c>
      <c r="Y192" s="383">
        <f t="shared" si="73"/>
        <v>0.79656538969616919</v>
      </c>
      <c r="Z192" s="415"/>
    </row>
    <row r="193" spans="1:26" ht="12.95" customHeight="1">
      <c r="A193" s="2"/>
      <c r="B193" s="37" t="s">
        <v>43</v>
      </c>
      <c r="C193" s="311">
        <v>290</v>
      </c>
      <c r="D193" s="32">
        <f t="shared" si="63"/>
        <v>0.55449330783938811</v>
      </c>
      <c r="E193" s="310">
        <v>72</v>
      </c>
      <c r="F193" s="32">
        <f t="shared" si="64"/>
        <v>0.13766730401529637</v>
      </c>
      <c r="G193" s="311">
        <v>41</v>
      </c>
      <c r="H193" s="32">
        <f t="shared" si="65"/>
        <v>7.8393881453154873E-2</v>
      </c>
      <c r="I193" s="309">
        <v>12</v>
      </c>
      <c r="J193" s="32">
        <f t="shared" si="66"/>
        <v>2.2944550669216062E-2</v>
      </c>
      <c r="K193" s="312">
        <v>74</v>
      </c>
      <c r="L193" s="32">
        <f t="shared" si="67"/>
        <v>0.14149139579349904</v>
      </c>
      <c r="M193" s="309">
        <v>24</v>
      </c>
      <c r="N193" s="32">
        <f t="shared" si="68"/>
        <v>4.5889101338432124E-2</v>
      </c>
      <c r="O193" s="44"/>
      <c r="P193" s="312">
        <v>6</v>
      </c>
      <c r="Q193" s="32">
        <f t="shared" si="69"/>
        <v>1.1472275334608031E-2</v>
      </c>
      <c r="R193" s="309">
        <v>4</v>
      </c>
      <c r="S193" s="32">
        <f t="shared" si="70"/>
        <v>7.6481835564053535E-3</v>
      </c>
      <c r="T193" s="220">
        <f t="shared" si="71"/>
        <v>523</v>
      </c>
      <c r="U193" s="111">
        <f t="shared" si="62"/>
        <v>452</v>
      </c>
      <c r="V193" s="190"/>
      <c r="W193" s="777"/>
      <c r="X193" s="221">
        <f t="shared" si="72"/>
        <v>0.15707964601769911</v>
      </c>
      <c r="Y193" s="383">
        <f t="shared" si="73"/>
        <v>0.78585086042065</v>
      </c>
      <c r="Z193" s="415"/>
    </row>
    <row r="194" spans="1:26" ht="12.95" customHeight="1">
      <c r="A194" s="2"/>
      <c r="B194" s="37" t="s">
        <v>44</v>
      </c>
      <c r="C194" s="311">
        <v>192</v>
      </c>
      <c r="D194" s="32">
        <f t="shared" si="63"/>
        <v>0.63157894736842102</v>
      </c>
      <c r="E194" s="310">
        <v>46</v>
      </c>
      <c r="F194" s="32">
        <f t="shared" si="64"/>
        <v>0.15131578947368421</v>
      </c>
      <c r="G194" s="311">
        <v>7</v>
      </c>
      <c r="H194" s="32">
        <f t="shared" si="65"/>
        <v>2.3026315789473683E-2</v>
      </c>
      <c r="I194" s="309">
        <v>3</v>
      </c>
      <c r="J194" s="32">
        <f t="shared" si="66"/>
        <v>9.8684210526315784E-3</v>
      </c>
      <c r="K194" s="312">
        <v>40</v>
      </c>
      <c r="L194" s="32">
        <f t="shared" si="67"/>
        <v>0.13157894736842105</v>
      </c>
      <c r="M194" s="309">
        <v>7</v>
      </c>
      <c r="N194" s="32">
        <f t="shared" si="68"/>
        <v>2.3026315789473683E-2</v>
      </c>
      <c r="O194" s="44"/>
      <c r="P194" s="312">
        <v>7</v>
      </c>
      <c r="Q194" s="32">
        <f t="shared" si="69"/>
        <v>2.3026315789473683E-2</v>
      </c>
      <c r="R194" s="309">
        <v>2</v>
      </c>
      <c r="S194" s="32">
        <f t="shared" si="70"/>
        <v>6.5789473684210523E-3</v>
      </c>
      <c r="T194" s="220">
        <f t="shared" si="71"/>
        <v>304</v>
      </c>
      <c r="U194" s="111">
        <f t="shared" si="62"/>
        <v>405</v>
      </c>
      <c r="V194" s="190"/>
      <c r="W194" s="777"/>
      <c r="X194" s="222">
        <f t="shared" si="72"/>
        <v>-0.24938271604938272</v>
      </c>
      <c r="Y194" s="383">
        <f t="shared" si="73"/>
        <v>0.80921052631578938</v>
      </c>
      <c r="Z194" s="415"/>
    </row>
    <row r="195" spans="1:26" ht="12.95" customHeight="1">
      <c r="A195" s="2"/>
      <c r="B195" s="37" t="s">
        <v>45</v>
      </c>
      <c r="C195" s="311">
        <v>346</v>
      </c>
      <c r="D195" s="32">
        <f t="shared" si="63"/>
        <v>0.61130742049469966</v>
      </c>
      <c r="E195" s="310">
        <v>47</v>
      </c>
      <c r="F195" s="32">
        <f t="shared" si="64"/>
        <v>8.3038869257950523E-2</v>
      </c>
      <c r="G195" s="311">
        <v>28</v>
      </c>
      <c r="H195" s="32">
        <f t="shared" si="65"/>
        <v>4.9469964664310952E-2</v>
      </c>
      <c r="I195" s="309">
        <v>5</v>
      </c>
      <c r="J195" s="32">
        <f t="shared" si="66"/>
        <v>8.8339222614840993E-3</v>
      </c>
      <c r="K195" s="312">
        <v>91</v>
      </c>
      <c r="L195" s="32">
        <f t="shared" si="67"/>
        <v>0.16077738515901061</v>
      </c>
      <c r="M195" s="309">
        <v>22</v>
      </c>
      <c r="N195" s="32">
        <f t="shared" si="68"/>
        <v>3.8869257950530034E-2</v>
      </c>
      <c r="O195" s="44"/>
      <c r="P195" s="312">
        <v>23</v>
      </c>
      <c r="Q195" s="32">
        <f t="shared" si="69"/>
        <v>4.0636042402826852E-2</v>
      </c>
      <c r="R195" s="309">
        <v>4</v>
      </c>
      <c r="S195" s="32">
        <f t="shared" si="70"/>
        <v>7.0671378091872791E-3</v>
      </c>
      <c r="T195" s="220">
        <f t="shared" si="71"/>
        <v>566</v>
      </c>
      <c r="U195" s="111">
        <f t="shared" si="62"/>
        <v>462</v>
      </c>
      <c r="V195" s="190"/>
      <c r="W195" s="777"/>
      <c r="X195" s="221">
        <f t="shared" si="72"/>
        <v>0.22510822510822512</v>
      </c>
      <c r="Y195" s="383">
        <f t="shared" si="73"/>
        <v>0.86219081272084808</v>
      </c>
      <c r="Z195" s="415"/>
    </row>
    <row r="196" spans="1:26" ht="12.95" customHeight="1">
      <c r="A196" s="2"/>
      <c r="B196" s="37" t="s">
        <v>46</v>
      </c>
      <c r="C196" s="311">
        <v>106</v>
      </c>
      <c r="D196" s="32">
        <f t="shared" si="63"/>
        <v>0.56382978723404253</v>
      </c>
      <c r="E196" s="310">
        <v>24</v>
      </c>
      <c r="F196" s="32">
        <f t="shared" si="64"/>
        <v>0.1276595744680851</v>
      </c>
      <c r="G196" s="311">
        <v>8</v>
      </c>
      <c r="H196" s="32">
        <f t="shared" si="65"/>
        <v>4.2553191489361701E-2</v>
      </c>
      <c r="I196" s="309">
        <v>7</v>
      </c>
      <c r="J196" s="32">
        <f t="shared" si="66"/>
        <v>3.7234042553191488E-2</v>
      </c>
      <c r="K196" s="312">
        <v>20</v>
      </c>
      <c r="L196" s="32">
        <f t="shared" si="67"/>
        <v>0.10638297872340426</v>
      </c>
      <c r="M196" s="309">
        <v>4</v>
      </c>
      <c r="N196" s="32">
        <f t="shared" si="68"/>
        <v>2.1276595744680851E-2</v>
      </c>
      <c r="O196" s="44"/>
      <c r="P196" s="312">
        <v>13</v>
      </c>
      <c r="Q196" s="32">
        <f t="shared" si="69"/>
        <v>6.9148936170212769E-2</v>
      </c>
      <c r="R196" s="309">
        <v>6</v>
      </c>
      <c r="S196" s="32">
        <f t="shared" si="70"/>
        <v>3.1914893617021274E-2</v>
      </c>
      <c r="T196" s="220">
        <f t="shared" si="71"/>
        <v>188</v>
      </c>
      <c r="U196" s="111">
        <f t="shared" si="62"/>
        <v>200</v>
      </c>
      <c r="V196" s="190"/>
      <c r="W196" s="777"/>
      <c r="X196" s="222">
        <f t="shared" si="72"/>
        <v>-0.06</v>
      </c>
      <c r="Y196" s="383">
        <f t="shared" si="73"/>
        <v>0.78191489361702127</v>
      </c>
      <c r="Z196" s="415"/>
    </row>
    <row r="197" spans="1:26" ht="12.95" customHeight="1">
      <c r="A197" s="2"/>
      <c r="B197" s="37" t="s">
        <v>47</v>
      </c>
      <c r="C197" s="311">
        <v>0</v>
      </c>
      <c r="D197" s="32" t="e">
        <f t="shared" si="63"/>
        <v>#DIV/0!</v>
      </c>
      <c r="E197" s="310">
        <v>0</v>
      </c>
      <c r="F197" s="32" t="e">
        <f t="shared" si="64"/>
        <v>#DIV/0!</v>
      </c>
      <c r="G197" s="311">
        <v>0</v>
      </c>
      <c r="H197" s="32" t="e">
        <f t="shared" si="65"/>
        <v>#DIV/0!</v>
      </c>
      <c r="I197" s="309">
        <v>0</v>
      </c>
      <c r="J197" s="32" t="e">
        <f t="shared" si="66"/>
        <v>#DIV/0!</v>
      </c>
      <c r="K197" s="312">
        <v>0</v>
      </c>
      <c r="L197" s="32" t="e">
        <f t="shared" si="67"/>
        <v>#DIV/0!</v>
      </c>
      <c r="M197" s="309">
        <v>0</v>
      </c>
      <c r="N197" s="32" t="e">
        <f t="shared" si="68"/>
        <v>#DIV/0!</v>
      </c>
      <c r="O197" s="44"/>
      <c r="P197" s="312">
        <v>0</v>
      </c>
      <c r="Q197" s="32" t="e">
        <f t="shared" si="69"/>
        <v>#DIV/0!</v>
      </c>
      <c r="R197" s="309">
        <v>0</v>
      </c>
      <c r="S197" s="32" t="e">
        <f t="shared" si="70"/>
        <v>#DIV/0!</v>
      </c>
      <c r="T197" s="220">
        <f t="shared" si="71"/>
        <v>0</v>
      </c>
      <c r="U197" s="111">
        <f t="shared" si="62"/>
        <v>0</v>
      </c>
      <c r="V197" s="190"/>
      <c r="W197" s="777"/>
      <c r="X197" s="222" t="e">
        <f t="shared" si="72"/>
        <v>#DIV/0!</v>
      </c>
      <c r="Y197" s="383" t="e">
        <f t="shared" si="73"/>
        <v>#DIV/0!</v>
      </c>
      <c r="Z197" s="415"/>
    </row>
    <row r="198" spans="1:26" ht="12.95" customHeight="1">
      <c r="A198" s="2"/>
      <c r="B198" s="40" t="s">
        <v>6</v>
      </c>
      <c r="C198" s="84">
        <f>SUM(C179:C197)</f>
        <v>43830</v>
      </c>
      <c r="D198" s="32">
        <f t="shared" si="63"/>
        <v>0.61249301285634428</v>
      </c>
      <c r="E198" s="84">
        <f>SUM(E179:E197)</f>
        <v>15777</v>
      </c>
      <c r="F198" s="32">
        <f t="shared" si="64"/>
        <v>0.22047233091112353</v>
      </c>
      <c r="G198" s="84">
        <f>SUM(G179:G197)</f>
        <v>4531</v>
      </c>
      <c r="H198" s="32">
        <f t="shared" si="65"/>
        <v>6.33174958077138E-2</v>
      </c>
      <c r="I198" s="41">
        <f>SUM(I179:I197)</f>
        <v>2152</v>
      </c>
      <c r="J198" s="32">
        <f t="shared" si="66"/>
        <v>3.0072666294019005E-2</v>
      </c>
      <c r="K198" s="84">
        <f>SUM(K179:K197)</f>
        <v>3268</v>
      </c>
      <c r="L198" s="32">
        <f t="shared" si="67"/>
        <v>4.5667970933482391E-2</v>
      </c>
      <c r="M198" s="41">
        <f>SUM(M179:M197)</f>
        <v>1188</v>
      </c>
      <c r="N198" s="32">
        <f t="shared" si="68"/>
        <v>1.660145332588038E-2</v>
      </c>
      <c r="O198" s="44"/>
      <c r="P198" s="41">
        <f>SUM(P179:P197)</f>
        <v>559</v>
      </c>
      <c r="Q198" s="32">
        <f t="shared" si="69"/>
        <v>7.8116266070430412E-3</v>
      </c>
      <c r="R198" s="41">
        <f>SUM(R179:R197)</f>
        <v>255</v>
      </c>
      <c r="S198" s="32">
        <f t="shared" si="70"/>
        <v>3.5634432643935161E-3</v>
      </c>
      <c r="T198" s="41">
        <f>SUM(T179:T197)</f>
        <v>71560</v>
      </c>
      <c r="U198" s="111">
        <f>SUM(U179:U197)</f>
        <v>72859</v>
      </c>
      <c r="V198" s="115"/>
      <c r="W198" s="219"/>
      <c r="X198" s="329">
        <f>SUM(T198,-U198)/U198</f>
        <v>-1.7828957301088404E-2</v>
      </c>
      <c r="Y198" s="779">
        <f t="shared" si="73"/>
        <v>0.72929010620458357</v>
      </c>
      <c r="Z198" s="415"/>
    </row>
    <row r="199" spans="1:26" ht="12.95" customHeight="1">
      <c r="A199" s="2"/>
      <c r="B199" s="40"/>
      <c r="C199" s="45">
        <f>C198/D199</f>
        <v>0.73531632190850071</v>
      </c>
      <c r="D199" s="46">
        <f>SUM(C198,E198)</f>
        <v>59607</v>
      </c>
      <c r="E199" s="223">
        <f>E198/D199</f>
        <v>0.26468367809149934</v>
      </c>
      <c r="F199" s="47"/>
      <c r="G199" s="223">
        <f>G198/H199</f>
        <v>0.67798892712853509</v>
      </c>
      <c r="H199" s="48">
        <f>SUM(G198,I198)</f>
        <v>6683</v>
      </c>
      <c r="I199" s="45">
        <f>I198/H199</f>
        <v>0.32201107287146491</v>
      </c>
      <c r="J199" s="47"/>
      <c r="K199" s="223">
        <f>K198/L199</f>
        <v>0.73339317773788149</v>
      </c>
      <c r="L199" s="81">
        <f>SUM(K198,M198)</f>
        <v>4456</v>
      </c>
      <c r="M199" s="45">
        <f>M198/L199</f>
        <v>0.26660682226211851</v>
      </c>
      <c r="N199" s="49"/>
      <c r="O199" s="44"/>
      <c r="P199" s="223">
        <f>P198/Q199</f>
        <v>0.68673218673218672</v>
      </c>
      <c r="Q199" s="81">
        <f>SUM(P198,R198)</f>
        <v>814</v>
      </c>
      <c r="R199" s="223">
        <f>R198/Q199</f>
        <v>0.31326781326781328</v>
      </c>
      <c r="S199" s="49"/>
      <c r="T199" s="50"/>
      <c r="U199" s="50"/>
      <c r="V199" s="51"/>
      <c r="W199" s="49"/>
      <c r="X199" s="47"/>
      <c r="Z199" s="415"/>
    </row>
    <row r="200" spans="1:26" ht="12.95" customHeight="1">
      <c r="A200" s="2"/>
      <c r="B200" s="40" t="s">
        <v>147</v>
      </c>
      <c r="C200" s="47"/>
      <c r="D200" s="32">
        <f>D199/$T$198</f>
        <v>0.83296534376746789</v>
      </c>
      <c r="E200" s="47"/>
      <c r="F200" s="47"/>
      <c r="G200" s="47"/>
      <c r="H200" s="32">
        <f>H199/$T$198</f>
        <v>9.3390162101732815E-2</v>
      </c>
      <c r="I200" s="49"/>
      <c r="J200" s="47"/>
      <c r="K200" s="49"/>
      <c r="L200" s="32">
        <f>L199/$T$198</f>
        <v>6.2269424259362771E-2</v>
      </c>
      <c r="M200" s="49"/>
      <c r="N200" s="49"/>
      <c r="O200" s="44"/>
      <c r="P200" s="49"/>
      <c r="Q200" s="32">
        <f>Q199/$T$198</f>
        <v>1.1375069871436556E-2</v>
      </c>
      <c r="R200" s="49"/>
      <c r="S200" s="422">
        <v>1</v>
      </c>
      <c r="T200" s="118"/>
      <c r="U200" s="118"/>
      <c r="V200" s="54"/>
      <c r="W200" s="49"/>
      <c r="X200" s="47"/>
      <c r="Z200" s="415"/>
    </row>
    <row r="201" spans="1:26" s="279" customFormat="1" ht="12.95" customHeight="1">
      <c r="A201" s="281"/>
      <c r="B201" s="323"/>
      <c r="C201" s="662" t="s">
        <v>15</v>
      </c>
      <c r="D201" s="207" t="s">
        <v>16</v>
      </c>
      <c r="E201" s="662" t="s">
        <v>15</v>
      </c>
      <c r="F201" s="207" t="s">
        <v>17</v>
      </c>
      <c r="G201" s="662" t="s">
        <v>18</v>
      </c>
      <c r="H201" s="207" t="s">
        <v>19</v>
      </c>
      <c r="I201" s="662" t="s">
        <v>18</v>
      </c>
      <c r="J201" s="207" t="s">
        <v>20</v>
      </c>
      <c r="K201" s="662" t="s">
        <v>21</v>
      </c>
      <c r="L201" s="207" t="s">
        <v>22</v>
      </c>
      <c r="M201" s="662" t="s">
        <v>21</v>
      </c>
      <c r="N201" s="207" t="s">
        <v>23</v>
      </c>
      <c r="O201" s="323"/>
      <c r="P201" s="662" t="s">
        <v>24</v>
      </c>
      <c r="Q201" s="207" t="s">
        <v>25</v>
      </c>
      <c r="R201" s="662" t="s">
        <v>24</v>
      </c>
      <c r="S201" s="207" t="s">
        <v>26</v>
      </c>
      <c r="T201" s="89" t="s">
        <v>27</v>
      </c>
      <c r="U201" s="89" t="s">
        <v>27</v>
      </c>
      <c r="V201" s="89" t="s">
        <v>27</v>
      </c>
      <c r="W201" s="89" t="s">
        <v>27</v>
      </c>
      <c r="X201" s="207" t="s">
        <v>28</v>
      </c>
      <c r="Z201" s="418"/>
    </row>
    <row r="202" spans="1:26" ht="12.95" customHeight="1">
      <c r="A202" s="119"/>
      <c r="B202" s="111" t="s">
        <v>12</v>
      </c>
      <c r="C202" s="104"/>
      <c r="D202" s="105"/>
      <c r="E202" s="104"/>
      <c r="F202" s="104"/>
      <c r="G202" s="104"/>
      <c r="H202" s="104"/>
      <c r="I202" s="104"/>
      <c r="J202" s="105"/>
      <c r="K202" s="104"/>
      <c r="L202" s="105"/>
      <c r="M202" s="104"/>
      <c r="N202" s="105"/>
      <c r="O202" s="50"/>
      <c r="P202" s="104"/>
      <c r="Q202" s="106"/>
      <c r="R202" s="104"/>
      <c r="S202" s="106"/>
      <c r="T202" s="761" t="s">
        <v>14</v>
      </c>
      <c r="U202" s="761" t="s">
        <v>14</v>
      </c>
      <c r="V202" s="761" t="s">
        <v>14</v>
      </c>
      <c r="W202" s="762" t="s">
        <v>14</v>
      </c>
      <c r="X202" s="394" t="s">
        <v>99</v>
      </c>
      <c r="Y202" s="761" t="s">
        <v>60</v>
      </c>
      <c r="Z202" s="416"/>
    </row>
    <row r="203" spans="1:26" ht="12.95" customHeight="1">
      <c r="A203" s="2"/>
      <c r="B203" s="433" t="s">
        <v>59</v>
      </c>
      <c r="C203" s="98" t="s">
        <v>60</v>
      </c>
      <c r="D203" s="99" t="s">
        <v>10</v>
      </c>
      <c r="E203" s="100" t="s">
        <v>61</v>
      </c>
      <c r="F203" s="99" t="s">
        <v>10</v>
      </c>
      <c r="G203" s="98" t="s">
        <v>60</v>
      </c>
      <c r="H203" s="99" t="s">
        <v>10</v>
      </c>
      <c r="I203" s="100" t="s">
        <v>61</v>
      </c>
      <c r="J203" s="99" t="s">
        <v>10</v>
      </c>
      <c r="K203" s="98" t="s">
        <v>60</v>
      </c>
      <c r="L203" s="99" t="s">
        <v>10</v>
      </c>
      <c r="M203" s="100" t="s">
        <v>61</v>
      </c>
      <c r="N203" s="99" t="s">
        <v>10</v>
      </c>
      <c r="O203" s="44"/>
      <c r="P203" s="98" t="s">
        <v>60</v>
      </c>
      <c r="Q203" s="99" t="s">
        <v>10</v>
      </c>
      <c r="R203" s="100" t="s">
        <v>61</v>
      </c>
      <c r="S203" s="99" t="s">
        <v>10</v>
      </c>
      <c r="T203" s="348">
        <v>2014</v>
      </c>
      <c r="U203" s="348">
        <v>2013</v>
      </c>
      <c r="V203" s="348">
        <v>2012</v>
      </c>
      <c r="W203" s="348">
        <v>2011</v>
      </c>
      <c r="X203" s="393" t="s">
        <v>10</v>
      </c>
      <c r="Y203" s="760" t="s">
        <v>10</v>
      </c>
      <c r="Z203" s="415"/>
    </row>
    <row r="204" spans="1:26" ht="12.95" customHeight="1">
      <c r="A204" s="119"/>
      <c r="B204" s="433" t="s">
        <v>0</v>
      </c>
      <c r="C204" s="784" t="s">
        <v>149</v>
      </c>
      <c r="D204" s="784" t="s">
        <v>150</v>
      </c>
      <c r="E204" s="784" t="s">
        <v>148</v>
      </c>
      <c r="F204" s="784" t="s">
        <v>151</v>
      </c>
      <c r="G204" s="784" t="s">
        <v>152</v>
      </c>
      <c r="H204" s="784" t="s">
        <v>153</v>
      </c>
      <c r="J204" s="784" t="s">
        <v>228</v>
      </c>
      <c r="K204" s="784" t="s">
        <v>229</v>
      </c>
      <c r="L204" s="784" t="s">
        <v>154</v>
      </c>
      <c r="N204" s="784" t="s">
        <v>156</v>
      </c>
      <c r="O204" s="784"/>
      <c r="Q204" s="784" t="s">
        <v>157</v>
      </c>
      <c r="R204" s="784" t="s">
        <v>158</v>
      </c>
      <c r="S204" s="784" t="s">
        <v>159</v>
      </c>
      <c r="T204" s="759" t="s">
        <v>6</v>
      </c>
      <c r="U204" s="759" t="s">
        <v>6</v>
      </c>
      <c r="V204" s="759" t="s">
        <v>6</v>
      </c>
      <c r="W204" s="759" t="s">
        <v>6</v>
      </c>
      <c r="X204" s="464" t="s">
        <v>7</v>
      </c>
      <c r="Y204" s="759" t="s">
        <v>136</v>
      </c>
      <c r="Z204" s="416"/>
    </row>
    <row r="205" spans="1:26" ht="12" customHeight="1">
      <c r="A205" s="119"/>
      <c r="B205" s="708"/>
      <c r="C205" s="705">
        <v>1</v>
      </c>
      <c r="D205" s="705">
        <v>2</v>
      </c>
      <c r="E205" s="705">
        <v>3</v>
      </c>
      <c r="F205" s="705">
        <v>4</v>
      </c>
      <c r="G205" s="705">
        <v>5</v>
      </c>
      <c r="H205" s="705">
        <v>6</v>
      </c>
      <c r="I205" s="705">
        <v>7</v>
      </c>
      <c r="J205" s="705">
        <v>8</v>
      </c>
      <c r="K205" s="705">
        <v>9</v>
      </c>
      <c r="L205" s="705">
        <v>10</v>
      </c>
      <c r="M205" s="705">
        <v>11</v>
      </c>
      <c r="N205" s="705">
        <v>12</v>
      </c>
      <c r="O205" s="98"/>
      <c r="P205" s="705">
        <v>13</v>
      </c>
      <c r="Q205" s="705">
        <v>14</v>
      </c>
      <c r="R205" s="705">
        <v>15</v>
      </c>
      <c r="S205" s="705">
        <v>16</v>
      </c>
      <c r="T205" s="705">
        <v>17</v>
      </c>
      <c r="U205" s="705">
        <v>18</v>
      </c>
      <c r="V205" s="705">
        <v>19</v>
      </c>
      <c r="W205" s="705">
        <v>20</v>
      </c>
      <c r="X205" s="705">
        <v>21</v>
      </c>
      <c r="Y205" s="705">
        <v>22</v>
      </c>
      <c r="Z205" s="416"/>
    </row>
    <row r="206" spans="1:26" ht="12" customHeight="1">
      <c r="A206" s="2"/>
      <c r="B206" s="688" t="s">
        <v>100</v>
      </c>
      <c r="C206" s="202" t="s">
        <v>101</v>
      </c>
      <c r="D206" s="202" t="s">
        <v>102</v>
      </c>
      <c r="E206" s="202" t="s">
        <v>103</v>
      </c>
      <c r="F206" s="202"/>
      <c r="G206" s="202" t="s">
        <v>104</v>
      </c>
      <c r="H206" s="202" t="s">
        <v>105</v>
      </c>
      <c r="I206" s="689" t="s">
        <v>103</v>
      </c>
      <c r="J206" s="202"/>
      <c r="K206" s="689" t="s">
        <v>106</v>
      </c>
      <c r="L206" s="689" t="s">
        <v>107</v>
      </c>
      <c r="M206" s="689" t="s">
        <v>108</v>
      </c>
      <c r="N206" s="202"/>
      <c r="O206" s="690"/>
      <c r="P206" s="689" t="s">
        <v>109</v>
      </c>
      <c r="Q206" s="202" t="s">
        <v>105</v>
      </c>
      <c r="R206" s="689" t="s">
        <v>108</v>
      </c>
      <c r="S206" s="202"/>
      <c r="T206" s="689" t="s">
        <v>112</v>
      </c>
      <c r="U206" s="707" t="s">
        <v>128</v>
      </c>
      <c r="V206" s="202"/>
      <c r="W206" s="233"/>
      <c r="X206" s="234"/>
      <c r="Y206" s="184"/>
      <c r="Z206" s="415"/>
    </row>
    <row r="207" spans="1:26">
      <c r="A207" s="88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10"/>
      <c r="X207" s="10"/>
      <c r="Z207" s="342"/>
    </row>
    <row r="208" spans="1:26" s="380" customFormat="1" ht="11.25">
      <c r="A208" s="8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Z208" s="330"/>
    </row>
    <row r="210" spans="1:26" hidden="1"/>
    <row r="211" spans="1:26" hidden="1"/>
    <row r="212" spans="1:26" hidden="1"/>
    <row r="213" spans="1:26" ht="12" customHeight="1">
      <c r="A213" s="2"/>
      <c r="B213" s="688" t="s">
        <v>100</v>
      </c>
      <c r="C213" s="202" t="s">
        <v>101</v>
      </c>
      <c r="D213" s="202" t="s">
        <v>102</v>
      </c>
      <c r="E213" s="202" t="s">
        <v>103</v>
      </c>
      <c r="F213" s="202"/>
      <c r="G213" s="202" t="s">
        <v>104</v>
      </c>
      <c r="H213" s="202" t="s">
        <v>105</v>
      </c>
      <c r="I213" s="689" t="s">
        <v>103</v>
      </c>
      <c r="J213" s="202"/>
      <c r="K213" s="689" t="s">
        <v>106</v>
      </c>
      <c r="L213" s="689" t="s">
        <v>107</v>
      </c>
      <c r="M213" s="689" t="s">
        <v>108</v>
      </c>
      <c r="N213" s="202"/>
      <c r="O213" s="690"/>
      <c r="P213" s="689" t="s">
        <v>109</v>
      </c>
      <c r="Q213" s="202" t="s">
        <v>105</v>
      </c>
      <c r="R213" s="689" t="s">
        <v>108</v>
      </c>
      <c r="S213" s="276"/>
      <c r="T213" s="278" t="s">
        <v>123</v>
      </c>
      <c r="U213" s="276"/>
      <c r="V213" s="278" t="s">
        <v>129</v>
      </c>
      <c r="W213" s="277"/>
      <c r="X213" s="278"/>
      <c r="Y213" s="184"/>
      <c r="Z213" s="415"/>
    </row>
    <row r="214" spans="1:26" ht="12" customHeight="1">
      <c r="A214" s="184"/>
      <c r="B214" s="708"/>
      <c r="C214" s="705">
        <v>1</v>
      </c>
      <c r="D214" s="705">
        <v>2</v>
      </c>
      <c r="E214" s="705">
        <v>3</v>
      </c>
      <c r="F214" s="705">
        <v>4</v>
      </c>
      <c r="G214" s="705">
        <v>5</v>
      </c>
      <c r="H214" s="705">
        <v>6</v>
      </c>
      <c r="I214" s="705">
        <v>7</v>
      </c>
      <c r="J214" s="705">
        <v>8</v>
      </c>
      <c r="K214" s="705">
        <v>9</v>
      </c>
      <c r="L214" s="705">
        <v>10</v>
      </c>
      <c r="M214" s="705">
        <v>11</v>
      </c>
      <c r="N214" s="705">
        <v>12</v>
      </c>
      <c r="O214" s="98"/>
      <c r="P214" s="705">
        <v>13</v>
      </c>
      <c r="Q214" s="705">
        <v>14</v>
      </c>
      <c r="R214" s="705">
        <v>15</v>
      </c>
      <c r="S214" s="705">
        <v>16</v>
      </c>
      <c r="T214" s="705">
        <v>17</v>
      </c>
      <c r="U214" s="705">
        <v>18</v>
      </c>
      <c r="V214" s="705">
        <v>19</v>
      </c>
      <c r="W214" s="705">
        <v>20</v>
      </c>
      <c r="X214" s="705">
        <v>21</v>
      </c>
      <c r="Y214" s="705">
        <v>22</v>
      </c>
      <c r="Z214" s="417"/>
    </row>
    <row r="215" spans="1:26" ht="12.95" customHeight="1">
      <c r="A215" s="2"/>
      <c r="B215" s="433" t="s">
        <v>0</v>
      </c>
      <c r="C215" s="784" t="s">
        <v>149</v>
      </c>
      <c r="D215" s="784" t="s">
        <v>150</v>
      </c>
      <c r="E215" s="784" t="s">
        <v>148</v>
      </c>
      <c r="F215" s="784" t="s">
        <v>151</v>
      </c>
      <c r="G215" s="784" t="s">
        <v>152</v>
      </c>
      <c r="H215" s="784" t="s">
        <v>153</v>
      </c>
      <c r="J215" s="784" t="s">
        <v>231</v>
      </c>
      <c r="K215" s="784" t="s">
        <v>232</v>
      </c>
      <c r="L215" s="784" t="s">
        <v>154</v>
      </c>
      <c r="M215" s="784"/>
      <c r="N215" s="784" t="s">
        <v>156</v>
      </c>
      <c r="O215" s="784"/>
      <c r="P215" s="784"/>
      <c r="Q215" s="784" t="s">
        <v>157</v>
      </c>
      <c r="R215" s="784" t="s">
        <v>158</v>
      </c>
      <c r="S215" s="784" t="s">
        <v>159</v>
      </c>
      <c r="T215" s="759" t="s">
        <v>6</v>
      </c>
      <c r="U215" s="759" t="s">
        <v>6</v>
      </c>
      <c r="V215" s="759" t="s">
        <v>6</v>
      </c>
      <c r="W215" s="759" t="s">
        <v>6</v>
      </c>
      <c r="X215" s="464" t="s">
        <v>7</v>
      </c>
      <c r="Y215" s="759" t="s">
        <v>136</v>
      </c>
      <c r="Z215" s="415"/>
    </row>
    <row r="216" spans="1:26" ht="12.95" customHeight="1">
      <c r="A216" s="2"/>
      <c r="B216" s="433" t="s">
        <v>59</v>
      </c>
      <c r="C216" s="98" t="s">
        <v>60</v>
      </c>
      <c r="D216" s="99" t="s">
        <v>10</v>
      </c>
      <c r="E216" s="100" t="s">
        <v>61</v>
      </c>
      <c r="F216" s="99" t="s">
        <v>10</v>
      </c>
      <c r="G216" s="98" t="s">
        <v>60</v>
      </c>
      <c r="H216" s="99" t="s">
        <v>10</v>
      </c>
      <c r="I216" s="100" t="s">
        <v>61</v>
      </c>
      <c r="J216" s="99" t="s">
        <v>10</v>
      </c>
      <c r="K216" s="98" t="s">
        <v>60</v>
      </c>
      <c r="L216" s="99" t="s">
        <v>10</v>
      </c>
      <c r="M216" s="100" t="s">
        <v>61</v>
      </c>
      <c r="N216" s="99" t="s">
        <v>10</v>
      </c>
      <c r="O216" s="44"/>
      <c r="P216" s="98" t="s">
        <v>60</v>
      </c>
      <c r="Q216" s="99" t="s">
        <v>10</v>
      </c>
      <c r="R216" s="100" t="s">
        <v>61</v>
      </c>
      <c r="S216" s="99" t="s">
        <v>10</v>
      </c>
      <c r="T216" s="348">
        <v>2014</v>
      </c>
      <c r="U216" s="348">
        <v>2013</v>
      </c>
      <c r="V216" s="348">
        <v>2012</v>
      </c>
      <c r="W216" s="348">
        <v>2011</v>
      </c>
      <c r="X216" s="393" t="s">
        <v>10</v>
      </c>
      <c r="Y216" s="760" t="s">
        <v>10</v>
      </c>
      <c r="Z216" s="415"/>
    </row>
    <row r="217" spans="1:26" ht="12.95" customHeight="1">
      <c r="A217" s="2"/>
      <c r="B217" s="111" t="s">
        <v>12</v>
      </c>
      <c r="C217" s="104"/>
      <c r="D217" s="105"/>
      <c r="E217" s="104"/>
      <c r="F217" s="104"/>
      <c r="G217" s="104"/>
      <c r="H217" s="104"/>
      <c r="I217" s="104"/>
      <c r="J217" s="105"/>
      <c r="K217" s="104"/>
      <c r="L217" s="105"/>
      <c r="M217" s="104"/>
      <c r="N217" s="105"/>
      <c r="O217" s="50"/>
      <c r="P217" s="104"/>
      <c r="Q217" s="106"/>
      <c r="R217" s="104"/>
      <c r="S217" s="106"/>
      <c r="T217" s="761" t="s">
        <v>14</v>
      </c>
      <c r="U217" s="761" t="s">
        <v>14</v>
      </c>
      <c r="V217" s="761" t="s">
        <v>14</v>
      </c>
      <c r="W217" s="762" t="s">
        <v>14</v>
      </c>
      <c r="X217" s="394" t="s">
        <v>99</v>
      </c>
      <c r="Y217" s="764" t="s">
        <v>60</v>
      </c>
      <c r="Z217" s="415"/>
    </row>
    <row r="218" spans="1:26" s="279" customFormat="1" ht="12.95" customHeight="1">
      <c r="A218" s="281"/>
      <c r="B218" s="246"/>
      <c r="C218" s="662" t="s">
        <v>15</v>
      </c>
      <c r="D218" s="207" t="s">
        <v>16</v>
      </c>
      <c r="E218" s="662" t="s">
        <v>15</v>
      </c>
      <c r="F218" s="207" t="s">
        <v>17</v>
      </c>
      <c r="G218" s="662" t="s">
        <v>21</v>
      </c>
      <c r="H218" s="207" t="s">
        <v>19</v>
      </c>
      <c r="I218" s="662" t="s">
        <v>21</v>
      </c>
      <c r="J218" s="207" t="s">
        <v>20</v>
      </c>
      <c r="K218" s="662" t="s">
        <v>18</v>
      </c>
      <c r="L218" s="207" t="s">
        <v>22</v>
      </c>
      <c r="M218" s="662" t="s">
        <v>18</v>
      </c>
      <c r="N218" s="207" t="s">
        <v>23</v>
      </c>
      <c r="O218" s="323"/>
      <c r="P218" s="662" t="s">
        <v>24</v>
      </c>
      <c r="Q218" s="207" t="s">
        <v>25</v>
      </c>
      <c r="R218" s="662" t="s">
        <v>24</v>
      </c>
      <c r="S218" s="207" t="s">
        <v>26</v>
      </c>
      <c r="T218" s="89" t="s">
        <v>27</v>
      </c>
      <c r="U218" s="89" t="s">
        <v>27</v>
      </c>
      <c r="V218" s="89" t="s">
        <v>27</v>
      </c>
      <c r="W218" s="89" t="s">
        <v>27</v>
      </c>
      <c r="X218" s="658" t="s">
        <v>28</v>
      </c>
      <c r="Z218" s="418"/>
    </row>
    <row r="219" spans="1:26" ht="12.95" customHeight="1">
      <c r="A219" s="2"/>
      <c r="B219" s="37" t="s">
        <v>29</v>
      </c>
      <c r="C219" s="337">
        <f t="shared" ref="C219:C237" si="74">SUM(C136,-C179)</f>
        <v>3487</v>
      </c>
      <c r="D219" s="32">
        <f>C219/T219</f>
        <v>0.66839179605137056</v>
      </c>
      <c r="E219" s="311">
        <f t="shared" ref="E219:E237" si="75">SUM(E136,-E179)</f>
        <v>926</v>
      </c>
      <c r="F219" s="32">
        <f>E219/T219</f>
        <v>0.17749664558175196</v>
      </c>
      <c r="G219" s="337">
        <f t="shared" ref="G219:G237" si="76">SUM(G136,-G179)</f>
        <v>191</v>
      </c>
      <c r="H219" s="32">
        <f>G219/T219</f>
        <v>3.661107916427065E-2</v>
      </c>
      <c r="I219" s="311">
        <f t="shared" ref="I219:I237" si="77">SUM(I136,-I179)</f>
        <v>38</v>
      </c>
      <c r="J219" s="32">
        <f>I219/T219</f>
        <v>7.2838796243051562E-3</v>
      </c>
      <c r="K219" s="337">
        <f t="shared" ref="K219:K237" si="78">SUM(K136,-K179)</f>
        <v>376</v>
      </c>
      <c r="L219" s="32">
        <f>K219/T219</f>
        <v>7.2072072072072071E-2</v>
      </c>
      <c r="M219" s="311">
        <f t="shared" ref="M219:M237" si="79">SUM(M136,-M179)</f>
        <v>137</v>
      </c>
      <c r="N219" s="32">
        <f>M219/T219</f>
        <v>2.6260302856047538E-2</v>
      </c>
      <c r="O219" s="44"/>
      <c r="P219" s="337">
        <f t="shared" ref="P219:P237" si="80">SUM(P136,-P179)</f>
        <v>44</v>
      </c>
      <c r="Q219" s="32">
        <f>P219/T219</f>
        <v>8.4339658807743908E-3</v>
      </c>
      <c r="R219" s="311">
        <f t="shared" ref="R219:R237" si="81">SUM(R136,-R179)</f>
        <v>18</v>
      </c>
      <c r="S219" s="32">
        <f>R219/T219</f>
        <v>3.4502587694077054E-3</v>
      </c>
      <c r="T219" s="220">
        <f t="shared" ref="T219:T237" si="82">SUM(C219,E219,G219,I219,K219,M219,P219,R219)</f>
        <v>5217</v>
      </c>
      <c r="U219" s="111">
        <f t="shared" ref="U219:U237" si="83">U94</f>
        <v>5083</v>
      </c>
      <c r="V219" s="190"/>
      <c r="W219" s="777"/>
      <c r="X219" s="221">
        <f>SUM(T219,-U219)/U219</f>
        <v>2.6362384418650402E-2</v>
      </c>
      <c r="Y219" s="383">
        <f>SUM(D219,H219,L219,Q219)</f>
        <v>0.7855089131684877</v>
      </c>
      <c r="Z219" s="415"/>
    </row>
    <row r="220" spans="1:26" ht="12.95" customHeight="1">
      <c r="A220" s="2"/>
      <c r="B220" s="37" t="s">
        <v>30</v>
      </c>
      <c r="C220" s="337">
        <f t="shared" si="74"/>
        <v>1528</v>
      </c>
      <c r="D220" s="32">
        <f t="shared" ref="D220:D238" si="84">C220/T220</f>
        <v>0.63933054393305444</v>
      </c>
      <c r="E220" s="311">
        <f t="shared" si="75"/>
        <v>407</v>
      </c>
      <c r="F220" s="32">
        <f t="shared" ref="F220:F238" si="85">E220/T220</f>
        <v>0.17029288702928871</v>
      </c>
      <c r="G220" s="337">
        <f t="shared" si="76"/>
        <v>113</v>
      </c>
      <c r="H220" s="32">
        <f t="shared" ref="H220:H238" si="86">G220/T220</f>
        <v>4.7280334728033474E-2</v>
      </c>
      <c r="I220" s="311">
        <f t="shared" si="77"/>
        <v>64</v>
      </c>
      <c r="J220" s="32">
        <f t="shared" ref="J220:J238" si="87">I220/T220</f>
        <v>2.6778242677824266E-2</v>
      </c>
      <c r="K220" s="337">
        <f t="shared" si="78"/>
        <v>190</v>
      </c>
      <c r="L220" s="32">
        <f t="shared" ref="L220:L238" si="88">K220/T220</f>
        <v>7.9497907949790794E-2</v>
      </c>
      <c r="M220" s="311">
        <f t="shared" si="79"/>
        <v>58</v>
      </c>
      <c r="N220" s="32">
        <f t="shared" ref="N220:N238" si="89">M220/T220</f>
        <v>2.4267782426778243E-2</v>
      </c>
      <c r="O220" s="44"/>
      <c r="P220" s="337">
        <f t="shared" si="80"/>
        <v>21</v>
      </c>
      <c r="Q220" s="32">
        <f t="shared" ref="Q220:Q238" si="90">P220/T220</f>
        <v>8.7866108786610886E-3</v>
      </c>
      <c r="R220" s="311">
        <f t="shared" si="81"/>
        <v>9</v>
      </c>
      <c r="S220" s="32">
        <f t="shared" ref="S220:S238" si="91">R220/T220</f>
        <v>3.7656903765690376E-3</v>
      </c>
      <c r="T220" s="220">
        <f t="shared" si="82"/>
        <v>2390</v>
      </c>
      <c r="U220" s="111">
        <f t="shared" si="83"/>
        <v>2447</v>
      </c>
      <c r="V220" s="190"/>
      <c r="W220" s="777"/>
      <c r="X220" s="222">
        <f t="shared" ref="X220:X237" si="92">SUM(T220,-U220)/U220</f>
        <v>-2.3293829178586023E-2</v>
      </c>
      <c r="Y220" s="383">
        <f t="shared" ref="Y220:Y238" si="93">SUM(D220,H220,L220,Q220)</f>
        <v>0.77489539748953984</v>
      </c>
      <c r="Z220" s="415"/>
    </row>
    <row r="221" spans="1:26" ht="12.95" customHeight="1">
      <c r="A221" s="2"/>
      <c r="B221" s="37" t="s">
        <v>31</v>
      </c>
      <c r="C221" s="337">
        <f t="shared" si="74"/>
        <v>1059</v>
      </c>
      <c r="D221" s="32">
        <f t="shared" si="84"/>
        <v>0.68410852713178294</v>
      </c>
      <c r="E221" s="311">
        <f t="shared" si="75"/>
        <v>239</v>
      </c>
      <c r="F221" s="32">
        <f t="shared" si="85"/>
        <v>0.15439276485788114</v>
      </c>
      <c r="G221" s="337">
        <f t="shared" si="76"/>
        <v>89</v>
      </c>
      <c r="H221" s="32">
        <f t="shared" si="86"/>
        <v>5.7493540051679587E-2</v>
      </c>
      <c r="I221" s="311">
        <f t="shared" si="77"/>
        <v>19</v>
      </c>
      <c r="J221" s="32">
        <f t="shared" si="87"/>
        <v>1.227390180878553E-2</v>
      </c>
      <c r="K221" s="337">
        <f t="shared" si="78"/>
        <v>75</v>
      </c>
      <c r="L221" s="32">
        <f t="shared" si="88"/>
        <v>4.8449612403100778E-2</v>
      </c>
      <c r="M221" s="311">
        <f t="shared" si="79"/>
        <v>42</v>
      </c>
      <c r="N221" s="32">
        <f t="shared" si="89"/>
        <v>2.7131782945736434E-2</v>
      </c>
      <c r="O221" s="44"/>
      <c r="P221" s="337">
        <f t="shared" si="80"/>
        <v>12</v>
      </c>
      <c r="Q221" s="32">
        <f t="shared" si="90"/>
        <v>7.7519379844961239E-3</v>
      </c>
      <c r="R221" s="311">
        <f t="shared" si="81"/>
        <v>13</v>
      </c>
      <c r="S221" s="32">
        <f t="shared" si="91"/>
        <v>8.3979328165374682E-3</v>
      </c>
      <c r="T221" s="220">
        <f t="shared" si="82"/>
        <v>1548</v>
      </c>
      <c r="U221" s="111">
        <f t="shared" si="83"/>
        <v>1417</v>
      </c>
      <c r="V221" s="190"/>
      <c r="W221" s="777"/>
      <c r="X221" s="221">
        <f t="shared" si="92"/>
        <v>9.2448835568101628E-2</v>
      </c>
      <c r="Y221" s="383">
        <f t="shared" si="93"/>
        <v>0.79780361757105944</v>
      </c>
      <c r="Z221" s="415"/>
    </row>
    <row r="222" spans="1:26" ht="12.95" customHeight="1">
      <c r="A222" s="2"/>
      <c r="B222" s="37" t="s">
        <v>32</v>
      </c>
      <c r="C222" s="337">
        <f t="shared" si="74"/>
        <v>749</v>
      </c>
      <c r="D222" s="32">
        <f t="shared" si="84"/>
        <v>0.68778696051423327</v>
      </c>
      <c r="E222" s="311">
        <f t="shared" si="75"/>
        <v>181</v>
      </c>
      <c r="F222" s="32">
        <f t="shared" si="85"/>
        <v>0.16620752984389348</v>
      </c>
      <c r="G222" s="337">
        <f t="shared" si="76"/>
        <v>60</v>
      </c>
      <c r="H222" s="32">
        <f t="shared" si="86"/>
        <v>5.5096418732782371E-2</v>
      </c>
      <c r="I222" s="311">
        <f t="shared" si="77"/>
        <v>18</v>
      </c>
      <c r="J222" s="32">
        <f t="shared" si="87"/>
        <v>1.6528925619834711E-2</v>
      </c>
      <c r="K222" s="337">
        <f t="shared" si="78"/>
        <v>42</v>
      </c>
      <c r="L222" s="32">
        <f t="shared" si="88"/>
        <v>3.8567493112947659E-2</v>
      </c>
      <c r="M222" s="311">
        <f t="shared" si="79"/>
        <v>18</v>
      </c>
      <c r="N222" s="32">
        <f t="shared" si="89"/>
        <v>1.6528925619834711E-2</v>
      </c>
      <c r="O222" s="44"/>
      <c r="P222" s="337">
        <f t="shared" si="80"/>
        <v>16</v>
      </c>
      <c r="Q222" s="32">
        <f t="shared" si="90"/>
        <v>1.4692378328741965E-2</v>
      </c>
      <c r="R222" s="311">
        <f t="shared" si="81"/>
        <v>5</v>
      </c>
      <c r="S222" s="32">
        <f t="shared" si="91"/>
        <v>4.5913682277318639E-3</v>
      </c>
      <c r="T222" s="220">
        <f t="shared" si="82"/>
        <v>1089</v>
      </c>
      <c r="U222" s="111">
        <f t="shared" si="83"/>
        <v>1194</v>
      </c>
      <c r="V222" s="190"/>
      <c r="W222" s="777"/>
      <c r="X222" s="222">
        <f t="shared" si="92"/>
        <v>-8.7939698492462318E-2</v>
      </c>
      <c r="Y222" s="383">
        <f t="shared" si="93"/>
        <v>0.79614325068870528</v>
      </c>
      <c r="Z222" s="415"/>
    </row>
    <row r="223" spans="1:26" ht="12.95" customHeight="1">
      <c r="A223" s="2"/>
      <c r="B223" s="37" t="s">
        <v>33</v>
      </c>
      <c r="C223" s="337">
        <f t="shared" si="74"/>
        <v>827</v>
      </c>
      <c r="D223" s="32">
        <f t="shared" si="84"/>
        <v>0.63129770992366407</v>
      </c>
      <c r="E223" s="311">
        <f t="shared" si="75"/>
        <v>180</v>
      </c>
      <c r="F223" s="32">
        <f t="shared" si="85"/>
        <v>0.13740458015267176</v>
      </c>
      <c r="G223" s="337">
        <f t="shared" si="76"/>
        <v>99</v>
      </c>
      <c r="H223" s="32">
        <f t="shared" si="86"/>
        <v>7.5572519083969461E-2</v>
      </c>
      <c r="I223" s="311">
        <f t="shared" si="77"/>
        <v>41</v>
      </c>
      <c r="J223" s="32">
        <f t="shared" si="87"/>
        <v>3.1297709923664124E-2</v>
      </c>
      <c r="K223" s="337">
        <f t="shared" si="78"/>
        <v>125</v>
      </c>
      <c r="L223" s="32">
        <f t="shared" si="88"/>
        <v>9.5419847328244281E-2</v>
      </c>
      <c r="M223" s="311">
        <f t="shared" si="79"/>
        <v>26</v>
      </c>
      <c r="N223" s="32">
        <f t="shared" si="89"/>
        <v>1.984732824427481E-2</v>
      </c>
      <c r="O223" s="44"/>
      <c r="P223" s="337">
        <f t="shared" si="80"/>
        <v>8</v>
      </c>
      <c r="Q223" s="32">
        <f t="shared" si="90"/>
        <v>6.1068702290076335E-3</v>
      </c>
      <c r="R223" s="311">
        <f t="shared" si="81"/>
        <v>4</v>
      </c>
      <c r="S223" s="32">
        <f t="shared" si="91"/>
        <v>3.0534351145038168E-3</v>
      </c>
      <c r="T223" s="220">
        <f t="shared" si="82"/>
        <v>1310</v>
      </c>
      <c r="U223" s="111">
        <f t="shared" si="83"/>
        <v>1188</v>
      </c>
      <c r="V223" s="190"/>
      <c r="W223" s="777"/>
      <c r="X223" s="221">
        <f t="shared" si="92"/>
        <v>0.1026936026936027</v>
      </c>
      <c r="Y223" s="383">
        <f t="shared" si="93"/>
        <v>0.80839694656488548</v>
      </c>
      <c r="Z223" s="415"/>
    </row>
    <row r="224" spans="1:26" ht="12.95" customHeight="1">
      <c r="A224" s="2"/>
      <c r="B224" s="37" t="s">
        <v>34</v>
      </c>
      <c r="C224" s="337">
        <f t="shared" si="74"/>
        <v>1229</v>
      </c>
      <c r="D224" s="32">
        <f t="shared" si="84"/>
        <v>0.71495055264688767</v>
      </c>
      <c r="E224" s="311">
        <f t="shared" si="75"/>
        <v>295</v>
      </c>
      <c r="F224" s="32">
        <f t="shared" si="85"/>
        <v>0.17161140197789412</v>
      </c>
      <c r="G224" s="337">
        <f t="shared" si="76"/>
        <v>100</v>
      </c>
      <c r="H224" s="32">
        <f t="shared" si="86"/>
        <v>5.8173356602675974E-2</v>
      </c>
      <c r="I224" s="311">
        <f t="shared" si="77"/>
        <v>37</v>
      </c>
      <c r="J224" s="32">
        <f t="shared" si="87"/>
        <v>2.152414194299011E-2</v>
      </c>
      <c r="K224" s="337">
        <f t="shared" si="78"/>
        <v>40</v>
      </c>
      <c r="L224" s="32">
        <f t="shared" si="88"/>
        <v>2.326934264107039E-2</v>
      </c>
      <c r="M224" s="311">
        <f t="shared" si="79"/>
        <v>17</v>
      </c>
      <c r="N224" s="32">
        <f t="shared" si="89"/>
        <v>9.8894706224549149E-3</v>
      </c>
      <c r="O224" s="44"/>
      <c r="P224" s="337">
        <f t="shared" si="80"/>
        <v>0</v>
      </c>
      <c r="Q224" s="32">
        <f t="shared" si="90"/>
        <v>0</v>
      </c>
      <c r="R224" s="311">
        <f t="shared" si="81"/>
        <v>1</v>
      </c>
      <c r="S224" s="32">
        <f t="shared" si="91"/>
        <v>5.8173356602675972E-4</v>
      </c>
      <c r="T224" s="220">
        <f t="shared" si="82"/>
        <v>1719</v>
      </c>
      <c r="U224" s="111">
        <f t="shared" si="83"/>
        <v>1757</v>
      </c>
      <c r="V224" s="190"/>
      <c r="W224" s="777"/>
      <c r="X224" s="222">
        <f t="shared" si="92"/>
        <v>-2.1627774615822423E-2</v>
      </c>
      <c r="Y224" s="383">
        <f t="shared" si="93"/>
        <v>0.79639325189063404</v>
      </c>
      <c r="Z224" s="415"/>
    </row>
    <row r="225" spans="1:26" ht="12.95" customHeight="1">
      <c r="A225" s="2"/>
      <c r="B225" s="37" t="s">
        <v>35</v>
      </c>
      <c r="C225" s="337">
        <f t="shared" si="74"/>
        <v>670</v>
      </c>
      <c r="D225" s="32">
        <f t="shared" si="84"/>
        <v>0.68297655453618755</v>
      </c>
      <c r="E225" s="311">
        <f t="shared" si="75"/>
        <v>206</v>
      </c>
      <c r="F225" s="32">
        <f t="shared" si="85"/>
        <v>0.20998980632008155</v>
      </c>
      <c r="G225" s="337">
        <f t="shared" si="76"/>
        <v>30</v>
      </c>
      <c r="H225" s="32">
        <f t="shared" si="86"/>
        <v>3.0581039755351681E-2</v>
      </c>
      <c r="I225" s="311">
        <f t="shared" si="77"/>
        <v>7</v>
      </c>
      <c r="J225" s="32">
        <f t="shared" si="87"/>
        <v>7.1355759429153924E-3</v>
      </c>
      <c r="K225" s="337">
        <f t="shared" si="78"/>
        <v>31</v>
      </c>
      <c r="L225" s="32">
        <f t="shared" si="88"/>
        <v>3.1600407747196739E-2</v>
      </c>
      <c r="M225" s="311">
        <f t="shared" si="79"/>
        <v>19</v>
      </c>
      <c r="N225" s="32">
        <f t="shared" si="89"/>
        <v>1.9367991845056064E-2</v>
      </c>
      <c r="O225" s="44"/>
      <c r="P225" s="337">
        <f t="shared" si="80"/>
        <v>15</v>
      </c>
      <c r="Q225" s="32">
        <f t="shared" si="90"/>
        <v>1.5290519877675841E-2</v>
      </c>
      <c r="R225" s="311">
        <f t="shared" si="81"/>
        <v>3</v>
      </c>
      <c r="S225" s="32">
        <f t="shared" si="91"/>
        <v>3.0581039755351682E-3</v>
      </c>
      <c r="T225" s="220">
        <f t="shared" si="82"/>
        <v>981</v>
      </c>
      <c r="U225" s="111">
        <f t="shared" si="83"/>
        <v>1067</v>
      </c>
      <c r="V225" s="190"/>
      <c r="W225" s="777"/>
      <c r="X225" s="222">
        <f t="shared" si="92"/>
        <v>-8.0599812558575443E-2</v>
      </c>
      <c r="Y225" s="383">
        <f t="shared" si="93"/>
        <v>0.76044852191641177</v>
      </c>
      <c r="Z225" s="415"/>
    </row>
    <row r="226" spans="1:26" ht="12.95" customHeight="1">
      <c r="A226" s="2"/>
      <c r="B226" s="37" t="s">
        <v>36</v>
      </c>
      <c r="C226" s="337">
        <f t="shared" si="74"/>
        <v>981</v>
      </c>
      <c r="D226" s="32">
        <f t="shared" si="84"/>
        <v>0.64539473684210524</v>
      </c>
      <c r="E226" s="311">
        <f t="shared" si="75"/>
        <v>403</v>
      </c>
      <c r="F226" s="32">
        <f t="shared" si="85"/>
        <v>0.26513157894736844</v>
      </c>
      <c r="G226" s="337">
        <f t="shared" si="76"/>
        <v>82</v>
      </c>
      <c r="H226" s="32">
        <f t="shared" si="86"/>
        <v>5.3947368421052633E-2</v>
      </c>
      <c r="I226" s="311">
        <f t="shared" si="77"/>
        <v>32</v>
      </c>
      <c r="J226" s="32">
        <f t="shared" si="87"/>
        <v>2.1052631578947368E-2</v>
      </c>
      <c r="K226" s="337">
        <f t="shared" si="78"/>
        <v>14</v>
      </c>
      <c r="L226" s="32">
        <f t="shared" si="88"/>
        <v>9.2105263157894728E-3</v>
      </c>
      <c r="M226" s="311">
        <f t="shared" si="79"/>
        <v>7</v>
      </c>
      <c r="N226" s="32">
        <f t="shared" si="89"/>
        <v>4.6052631578947364E-3</v>
      </c>
      <c r="O226" s="44"/>
      <c r="P226" s="337">
        <f t="shared" si="80"/>
        <v>1</v>
      </c>
      <c r="Q226" s="32">
        <f t="shared" si="90"/>
        <v>6.5789473684210525E-4</v>
      </c>
      <c r="R226" s="311">
        <f t="shared" si="81"/>
        <v>0</v>
      </c>
      <c r="S226" s="32">
        <f t="shared" si="91"/>
        <v>0</v>
      </c>
      <c r="T226" s="220">
        <f t="shared" si="82"/>
        <v>1520</v>
      </c>
      <c r="U226" s="111">
        <f t="shared" si="83"/>
        <v>1456</v>
      </c>
      <c r="V226" s="190"/>
      <c r="W226" s="777"/>
      <c r="X226" s="221">
        <f t="shared" si="92"/>
        <v>4.3956043956043959E-2</v>
      </c>
      <c r="Y226" s="383">
        <f t="shared" si="93"/>
        <v>0.7092105263157894</v>
      </c>
      <c r="Z226" s="415"/>
    </row>
    <row r="227" spans="1:26" ht="12.95" customHeight="1">
      <c r="A227" s="2"/>
      <c r="B227" s="37" t="s">
        <v>37</v>
      </c>
      <c r="C227" s="337">
        <f t="shared" si="74"/>
        <v>1468</v>
      </c>
      <c r="D227" s="32">
        <f t="shared" si="84"/>
        <v>0.68025949953660803</v>
      </c>
      <c r="E227" s="311">
        <f t="shared" si="75"/>
        <v>456</v>
      </c>
      <c r="F227" s="32">
        <f t="shared" si="85"/>
        <v>0.21130676552363301</v>
      </c>
      <c r="G227" s="337">
        <f t="shared" si="76"/>
        <v>40</v>
      </c>
      <c r="H227" s="32">
        <f t="shared" si="86"/>
        <v>1.8535681186283594E-2</v>
      </c>
      <c r="I227" s="311">
        <f t="shared" si="77"/>
        <v>10</v>
      </c>
      <c r="J227" s="32">
        <f t="shared" si="87"/>
        <v>4.6339202965708986E-3</v>
      </c>
      <c r="K227" s="337">
        <f t="shared" si="78"/>
        <v>124</v>
      </c>
      <c r="L227" s="32">
        <f t="shared" si="88"/>
        <v>5.7460611677479144E-2</v>
      </c>
      <c r="M227" s="311">
        <f t="shared" si="79"/>
        <v>24</v>
      </c>
      <c r="N227" s="32">
        <f t="shared" si="89"/>
        <v>1.1121408711770158E-2</v>
      </c>
      <c r="O227" s="44"/>
      <c r="P227" s="337">
        <f t="shared" si="80"/>
        <v>27</v>
      </c>
      <c r="Q227" s="32">
        <f t="shared" si="90"/>
        <v>1.2511584800741427E-2</v>
      </c>
      <c r="R227" s="311">
        <f t="shared" si="81"/>
        <v>9</v>
      </c>
      <c r="S227" s="32">
        <f t="shared" si="91"/>
        <v>4.1705282669138094E-3</v>
      </c>
      <c r="T227" s="220">
        <f t="shared" si="82"/>
        <v>2158</v>
      </c>
      <c r="U227" s="111">
        <f t="shared" si="83"/>
        <v>2145</v>
      </c>
      <c r="V227" s="190"/>
      <c r="W227" s="777"/>
      <c r="X227" s="221">
        <f t="shared" si="92"/>
        <v>6.0606060606060606E-3</v>
      </c>
      <c r="Y227" s="383">
        <f t="shared" si="93"/>
        <v>0.76876737720111221</v>
      </c>
      <c r="Z227" s="415"/>
    </row>
    <row r="228" spans="1:26" ht="12.95" customHeight="1">
      <c r="A228" s="2"/>
      <c r="B228" s="37" t="s">
        <v>38</v>
      </c>
      <c r="C228" s="337">
        <f t="shared" si="74"/>
        <v>180</v>
      </c>
      <c r="D228" s="32">
        <f t="shared" si="84"/>
        <v>0.69230769230769229</v>
      </c>
      <c r="E228" s="311">
        <f t="shared" si="75"/>
        <v>50</v>
      </c>
      <c r="F228" s="32">
        <f t="shared" si="85"/>
        <v>0.19230769230769232</v>
      </c>
      <c r="G228" s="337">
        <f t="shared" si="76"/>
        <v>4</v>
      </c>
      <c r="H228" s="32">
        <f t="shared" si="86"/>
        <v>1.5384615384615385E-2</v>
      </c>
      <c r="I228" s="311">
        <f t="shared" si="77"/>
        <v>2</v>
      </c>
      <c r="J228" s="32">
        <f t="shared" si="87"/>
        <v>7.6923076923076927E-3</v>
      </c>
      <c r="K228" s="337">
        <f t="shared" si="78"/>
        <v>18</v>
      </c>
      <c r="L228" s="32">
        <f t="shared" si="88"/>
        <v>6.9230769230769235E-2</v>
      </c>
      <c r="M228" s="311">
        <f t="shared" si="79"/>
        <v>6</v>
      </c>
      <c r="N228" s="32">
        <f t="shared" si="89"/>
        <v>2.3076923076923078E-2</v>
      </c>
      <c r="O228" s="44"/>
      <c r="P228" s="337">
        <f t="shared" si="80"/>
        <v>0</v>
      </c>
      <c r="Q228" s="32">
        <f t="shared" si="90"/>
        <v>0</v>
      </c>
      <c r="R228" s="311">
        <f t="shared" si="81"/>
        <v>0</v>
      </c>
      <c r="S228" s="32">
        <f t="shared" si="91"/>
        <v>0</v>
      </c>
      <c r="T228" s="220">
        <f t="shared" si="82"/>
        <v>260</v>
      </c>
      <c r="U228" s="111">
        <f t="shared" si="83"/>
        <v>342</v>
      </c>
      <c r="V228" s="190"/>
      <c r="W228" s="777"/>
      <c r="X228" s="222">
        <f t="shared" si="92"/>
        <v>-0.23976608187134502</v>
      </c>
      <c r="Y228" s="383">
        <f t="shared" si="93"/>
        <v>0.77692307692307683</v>
      </c>
      <c r="Z228" s="415"/>
    </row>
    <row r="229" spans="1:26" ht="12.95" customHeight="1">
      <c r="A229" s="2"/>
      <c r="B229" s="37" t="s">
        <v>39</v>
      </c>
      <c r="C229" s="337">
        <f t="shared" si="74"/>
        <v>182</v>
      </c>
      <c r="D229" s="32">
        <f t="shared" si="84"/>
        <v>0.71653543307086609</v>
      </c>
      <c r="E229" s="311">
        <f t="shared" si="75"/>
        <v>50</v>
      </c>
      <c r="F229" s="32">
        <f t="shared" si="85"/>
        <v>0.19685039370078741</v>
      </c>
      <c r="G229" s="337">
        <f t="shared" si="76"/>
        <v>7</v>
      </c>
      <c r="H229" s="32">
        <f t="shared" si="86"/>
        <v>2.7559055118110236E-2</v>
      </c>
      <c r="I229" s="311">
        <f t="shared" si="77"/>
        <v>2</v>
      </c>
      <c r="J229" s="32">
        <f t="shared" si="87"/>
        <v>7.874015748031496E-3</v>
      </c>
      <c r="K229" s="337">
        <f t="shared" si="78"/>
        <v>10</v>
      </c>
      <c r="L229" s="32">
        <f t="shared" si="88"/>
        <v>3.937007874015748E-2</v>
      </c>
      <c r="M229" s="311">
        <f t="shared" si="79"/>
        <v>1</v>
      </c>
      <c r="N229" s="32">
        <f t="shared" si="89"/>
        <v>3.937007874015748E-3</v>
      </c>
      <c r="O229" s="44"/>
      <c r="P229" s="337">
        <f t="shared" si="80"/>
        <v>2</v>
      </c>
      <c r="Q229" s="32">
        <f t="shared" si="90"/>
        <v>7.874015748031496E-3</v>
      </c>
      <c r="R229" s="311">
        <f t="shared" si="81"/>
        <v>0</v>
      </c>
      <c r="S229" s="32">
        <f t="shared" si="91"/>
        <v>0</v>
      </c>
      <c r="T229" s="220">
        <f t="shared" si="82"/>
        <v>254</v>
      </c>
      <c r="U229" s="111">
        <f t="shared" si="83"/>
        <v>238</v>
      </c>
      <c r="V229" s="190"/>
      <c r="W229" s="777"/>
      <c r="X229" s="221">
        <f t="shared" si="92"/>
        <v>6.7226890756302518E-2</v>
      </c>
      <c r="Y229" s="383">
        <f t="shared" si="93"/>
        <v>0.79133858267716528</v>
      </c>
      <c r="Z229" s="415"/>
    </row>
    <row r="230" spans="1:26" ht="12.95" customHeight="1">
      <c r="A230" s="2"/>
      <c r="B230" s="37" t="s">
        <v>40</v>
      </c>
      <c r="C230" s="337">
        <f t="shared" si="74"/>
        <v>93</v>
      </c>
      <c r="D230" s="32">
        <f t="shared" si="84"/>
        <v>0.64583333333333337</v>
      </c>
      <c r="E230" s="311">
        <f t="shared" si="75"/>
        <v>26</v>
      </c>
      <c r="F230" s="32">
        <f t="shared" si="85"/>
        <v>0.18055555555555555</v>
      </c>
      <c r="G230" s="337">
        <f t="shared" si="76"/>
        <v>8</v>
      </c>
      <c r="H230" s="32">
        <f t="shared" si="86"/>
        <v>5.5555555555555552E-2</v>
      </c>
      <c r="I230" s="311">
        <f t="shared" si="77"/>
        <v>2</v>
      </c>
      <c r="J230" s="32">
        <f t="shared" si="87"/>
        <v>1.3888888888888888E-2</v>
      </c>
      <c r="K230" s="337">
        <f t="shared" si="78"/>
        <v>4</v>
      </c>
      <c r="L230" s="32">
        <f t="shared" si="88"/>
        <v>2.7777777777777776E-2</v>
      </c>
      <c r="M230" s="311">
        <f t="shared" si="79"/>
        <v>7</v>
      </c>
      <c r="N230" s="32">
        <f t="shared" si="89"/>
        <v>4.8611111111111112E-2</v>
      </c>
      <c r="O230" s="44"/>
      <c r="P230" s="337">
        <f t="shared" si="80"/>
        <v>1</v>
      </c>
      <c r="Q230" s="32">
        <f t="shared" si="90"/>
        <v>6.9444444444444441E-3</v>
      </c>
      <c r="R230" s="311">
        <f t="shared" si="81"/>
        <v>3</v>
      </c>
      <c r="S230" s="32">
        <f t="shared" si="91"/>
        <v>2.0833333333333332E-2</v>
      </c>
      <c r="T230" s="220">
        <f t="shared" si="82"/>
        <v>144</v>
      </c>
      <c r="U230" s="111">
        <f t="shared" si="83"/>
        <v>159</v>
      </c>
      <c r="V230" s="190"/>
      <c r="W230" s="777"/>
      <c r="X230" s="222">
        <f t="shared" si="92"/>
        <v>-9.4339622641509441E-2</v>
      </c>
      <c r="Y230" s="383">
        <f t="shared" si="93"/>
        <v>0.73611111111111116</v>
      </c>
      <c r="Z230" s="415"/>
    </row>
    <row r="231" spans="1:26" ht="12.95" customHeight="1">
      <c r="A231" s="2"/>
      <c r="B231" s="37" t="s">
        <v>41</v>
      </c>
      <c r="C231" s="337">
        <f t="shared" si="74"/>
        <v>263</v>
      </c>
      <c r="D231" s="32">
        <f t="shared" si="84"/>
        <v>0.85667752442996747</v>
      </c>
      <c r="E231" s="311">
        <f t="shared" si="75"/>
        <v>29</v>
      </c>
      <c r="F231" s="32">
        <f t="shared" si="85"/>
        <v>9.4462540716612378E-2</v>
      </c>
      <c r="G231" s="337">
        <f t="shared" si="76"/>
        <v>5</v>
      </c>
      <c r="H231" s="32">
        <f t="shared" si="86"/>
        <v>1.6286644951140065E-2</v>
      </c>
      <c r="I231" s="311">
        <f t="shared" si="77"/>
        <v>2</v>
      </c>
      <c r="J231" s="32">
        <f t="shared" si="87"/>
        <v>6.5146579804560263E-3</v>
      </c>
      <c r="K231" s="337">
        <f t="shared" si="78"/>
        <v>5</v>
      </c>
      <c r="L231" s="32">
        <f t="shared" si="88"/>
        <v>1.6286644951140065E-2</v>
      </c>
      <c r="M231" s="311">
        <f t="shared" si="79"/>
        <v>1</v>
      </c>
      <c r="N231" s="32">
        <f t="shared" si="89"/>
        <v>3.2573289902280132E-3</v>
      </c>
      <c r="O231" s="44"/>
      <c r="P231" s="337">
        <f t="shared" si="80"/>
        <v>1</v>
      </c>
      <c r="Q231" s="32">
        <f t="shared" si="90"/>
        <v>3.2573289902280132E-3</v>
      </c>
      <c r="R231" s="311">
        <f t="shared" si="81"/>
        <v>1</v>
      </c>
      <c r="S231" s="32">
        <f t="shared" si="91"/>
        <v>3.2573289902280132E-3</v>
      </c>
      <c r="T231" s="220">
        <f t="shared" si="82"/>
        <v>307</v>
      </c>
      <c r="U231" s="111">
        <f t="shared" si="83"/>
        <v>284</v>
      </c>
      <c r="V231" s="190"/>
      <c r="W231" s="777"/>
      <c r="X231" s="221">
        <f t="shared" si="92"/>
        <v>8.098591549295775E-2</v>
      </c>
      <c r="Y231" s="383">
        <f t="shared" si="93"/>
        <v>0.89250814332247563</v>
      </c>
      <c r="Z231" s="415"/>
    </row>
    <row r="232" spans="1:26" ht="12.95" customHeight="1">
      <c r="A232" s="2"/>
      <c r="B232" s="37" t="s">
        <v>42</v>
      </c>
      <c r="C232" s="337">
        <f t="shared" si="74"/>
        <v>82</v>
      </c>
      <c r="D232" s="32">
        <f t="shared" si="84"/>
        <v>0.47953216374269003</v>
      </c>
      <c r="E232" s="311">
        <f t="shared" si="75"/>
        <v>24</v>
      </c>
      <c r="F232" s="32">
        <f t="shared" si="85"/>
        <v>0.14035087719298245</v>
      </c>
      <c r="G232" s="337">
        <f t="shared" si="76"/>
        <v>6</v>
      </c>
      <c r="H232" s="32">
        <f t="shared" si="86"/>
        <v>3.5087719298245612E-2</v>
      </c>
      <c r="I232" s="311">
        <f t="shared" si="77"/>
        <v>4</v>
      </c>
      <c r="J232" s="32">
        <f t="shared" si="87"/>
        <v>2.3391812865497075E-2</v>
      </c>
      <c r="K232" s="337">
        <f t="shared" si="78"/>
        <v>25</v>
      </c>
      <c r="L232" s="32">
        <f t="shared" si="88"/>
        <v>0.14619883040935672</v>
      </c>
      <c r="M232" s="311">
        <f t="shared" si="79"/>
        <v>7</v>
      </c>
      <c r="N232" s="32">
        <f t="shared" si="89"/>
        <v>4.0935672514619881E-2</v>
      </c>
      <c r="O232" s="44"/>
      <c r="P232" s="337">
        <f t="shared" si="80"/>
        <v>7</v>
      </c>
      <c r="Q232" s="32">
        <f t="shared" si="90"/>
        <v>4.0935672514619881E-2</v>
      </c>
      <c r="R232" s="311">
        <f t="shared" si="81"/>
        <v>16</v>
      </c>
      <c r="S232" s="32">
        <f t="shared" si="91"/>
        <v>9.3567251461988299E-2</v>
      </c>
      <c r="T232" s="220">
        <f t="shared" si="82"/>
        <v>171</v>
      </c>
      <c r="U232" s="111">
        <f t="shared" si="83"/>
        <v>183</v>
      </c>
      <c r="V232" s="190"/>
      <c r="W232" s="777"/>
      <c r="X232" s="222">
        <f t="shared" si="92"/>
        <v>-6.5573770491803282E-2</v>
      </c>
      <c r="Y232" s="383">
        <f t="shared" si="93"/>
        <v>0.70175438596491224</v>
      </c>
      <c r="Z232" s="415"/>
    </row>
    <row r="233" spans="1:26" ht="12.95" customHeight="1">
      <c r="A233" s="2"/>
      <c r="B233" s="37" t="s">
        <v>43</v>
      </c>
      <c r="C233" s="337">
        <f t="shared" si="74"/>
        <v>140</v>
      </c>
      <c r="D233" s="32">
        <f t="shared" si="84"/>
        <v>0.70351758793969854</v>
      </c>
      <c r="E233" s="311">
        <f t="shared" si="75"/>
        <v>48</v>
      </c>
      <c r="F233" s="32">
        <f t="shared" si="85"/>
        <v>0.24120603015075376</v>
      </c>
      <c r="G233" s="337">
        <f t="shared" si="76"/>
        <v>1</v>
      </c>
      <c r="H233" s="32">
        <f t="shared" si="86"/>
        <v>5.0251256281407036E-3</v>
      </c>
      <c r="I233" s="311">
        <f t="shared" si="77"/>
        <v>7</v>
      </c>
      <c r="J233" s="32">
        <f t="shared" si="87"/>
        <v>3.5175879396984924E-2</v>
      </c>
      <c r="K233" s="337">
        <f t="shared" si="78"/>
        <v>3</v>
      </c>
      <c r="L233" s="32">
        <f t="shared" si="88"/>
        <v>1.507537688442211E-2</v>
      </c>
      <c r="M233" s="311">
        <f t="shared" si="79"/>
        <v>0</v>
      </c>
      <c r="N233" s="32">
        <f t="shared" si="89"/>
        <v>0</v>
      </c>
      <c r="O233" s="44"/>
      <c r="P233" s="337">
        <f t="shared" si="80"/>
        <v>0</v>
      </c>
      <c r="Q233" s="32">
        <f t="shared" si="90"/>
        <v>0</v>
      </c>
      <c r="R233" s="311">
        <f t="shared" si="81"/>
        <v>0</v>
      </c>
      <c r="S233" s="32">
        <f t="shared" si="91"/>
        <v>0</v>
      </c>
      <c r="T233" s="220">
        <f t="shared" si="82"/>
        <v>199</v>
      </c>
      <c r="U233" s="111">
        <f t="shared" si="83"/>
        <v>160</v>
      </c>
      <c r="V233" s="190"/>
      <c r="W233" s="777"/>
      <c r="X233" s="221">
        <f t="shared" si="92"/>
        <v>0.24374999999999999</v>
      </c>
      <c r="Y233" s="383">
        <f t="shared" si="93"/>
        <v>0.72361809045226133</v>
      </c>
      <c r="Z233" s="415"/>
    </row>
    <row r="234" spans="1:26" ht="12.95" customHeight="1">
      <c r="A234" s="2"/>
      <c r="B234" s="37" t="s">
        <v>44</v>
      </c>
      <c r="C234" s="337">
        <f t="shared" si="74"/>
        <v>66</v>
      </c>
      <c r="D234" s="32">
        <f t="shared" si="84"/>
        <v>0.81481481481481477</v>
      </c>
      <c r="E234" s="311">
        <f t="shared" si="75"/>
        <v>11</v>
      </c>
      <c r="F234" s="32">
        <f t="shared" si="85"/>
        <v>0.13580246913580246</v>
      </c>
      <c r="G234" s="337">
        <f t="shared" si="76"/>
        <v>3</v>
      </c>
      <c r="H234" s="32">
        <f t="shared" si="86"/>
        <v>3.7037037037037035E-2</v>
      </c>
      <c r="I234" s="311">
        <f t="shared" si="77"/>
        <v>1</v>
      </c>
      <c r="J234" s="32">
        <f t="shared" si="87"/>
        <v>1.2345679012345678E-2</v>
      </c>
      <c r="K234" s="337">
        <f t="shared" si="78"/>
        <v>0</v>
      </c>
      <c r="L234" s="32">
        <f t="shared" si="88"/>
        <v>0</v>
      </c>
      <c r="M234" s="311">
        <f t="shared" si="79"/>
        <v>0</v>
      </c>
      <c r="N234" s="32">
        <f t="shared" si="89"/>
        <v>0</v>
      </c>
      <c r="O234" s="44"/>
      <c r="P234" s="337">
        <f t="shared" si="80"/>
        <v>0</v>
      </c>
      <c r="Q234" s="32">
        <f t="shared" si="90"/>
        <v>0</v>
      </c>
      <c r="R234" s="311">
        <f t="shared" si="81"/>
        <v>0</v>
      </c>
      <c r="S234" s="32">
        <f t="shared" si="91"/>
        <v>0</v>
      </c>
      <c r="T234" s="220">
        <f t="shared" si="82"/>
        <v>81</v>
      </c>
      <c r="U234" s="111">
        <f t="shared" si="83"/>
        <v>124</v>
      </c>
      <c r="V234" s="190"/>
      <c r="W234" s="777"/>
      <c r="X234" s="222">
        <f t="shared" si="92"/>
        <v>-0.34677419354838712</v>
      </c>
      <c r="Y234" s="383">
        <f t="shared" si="93"/>
        <v>0.85185185185185186</v>
      </c>
      <c r="Z234" s="415"/>
    </row>
    <row r="235" spans="1:26" ht="12.95" customHeight="1">
      <c r="A235" s="2"/>
      <c r="B235" s="37" t="s">
        <v>45</v>
      </c>
      <c r="C235" s="337">
        <f t="shared" si="74"/>
        <v>19</v>
      </c>
      <c r="D235" s="32">
        <f t="shared" si="84"/>
        <v>0.79166666666666663</v>
      </c>
      <c r="E235" s="311">
        <f t="shared" si="75"/>
        <v>2</v>
      </c>
      <c r="F235" s="32">
        <f t="shared" si="85"/>
        <v>8.3333333333333329E-2</v>
      </c>
      <c r="G235" s="337">
        <f t="shared" si="76"/>
        <v>0</v>
      </c>
      <c r="H235" s="32">
        <f t="shared" si="86"/>
        <v>0</v>
      </c>
      <c r="I235" s="311">
        <f t="shared" si="77"/>
        <v>0</v>
      </c>
      <c r="J235" s="32">
        <f t="shared" si="87"/>
        <v>0</v>
      </c>
      <c r="K235" s="337">
        <f t="shared" si="78"/>
        <v>3</v>
      </c>
      <c r="L235" s="32">
        <f t="shared" si="88"/>
        <v>0.125</v>
      </c>
      <c r="M235" s="311">
        <f t="shared" si="79"/>
        <v>0</v>
      </c>
      <c r="N235" s="32">
        <f t="shared" si="89"/>
        <v>0</v>
      </c>
      <c r="O235" s="44"/>
      <c r="P235" s="337">
        <f t="shared" si="80"/>
        <v>0</v>
      </c>
      <c r="Q235" s="32">
        <f t="shared" si="90"/>
        <v>0</v>
      </c>
      <c r="R235" s="311">
        <f t="shared" si="81"/>
        <v>0</v>
      </c>
      <c r="S235" s="32">
        <f t="shared" si="91"/>
        <v>0</v>
      </c>
      <c r="T235" s="220">
        <f t="shared" si="82"/>
        <v>24</v>
      </c>
      <c r="U235" s="111">
        <f t="shared" si="83"/>
        <v>30</v>
      </c>
      <c r="V235" s="190"/>
      <c r="W235" s="777"/>
      <c r="X235" s="222">
        <f t="shared" si="92"/>
        <v>-0.2</v>
      </c>
      <c r="Y235" s="383">
        <f t="shared" si="93"/>
        <v>0.91666666666666663</v>
      </c>
      <c r="Z235" s="415"/>
    </row>
    <row r="236" spans="1:26" ht="12.95" customHeight="1">
      <c r="A236" s="2"/>
      <c r="B236" s="37" t="s">
        <v>46</v>
      </c>
      <c r="C236" s="337">
        <f t="shared" si="74"/>
        <v>5</v>
      </c>
      <c r="D236" s="32">
        <f t="shared" si="84"/>
        <v>0.83333333333333337</v>
      </c>
      <c r="E236" s="311">
        <f t="shared" si="75"/>
        <v>0</v>
      </c>
      <c r="F236" s="32">
        <f t="shared" si="85"/>
        <v>0</v>
      </c>
      <c r="G236" s="337">
        <f t="shared" si="76"/>
        <v>0</v>
      </c>
      <c r="H236" s="32">
        <f t="shared" si="86"/>
        <v>0</v>
      </c>
      <c r="I236" s="311">
        <f t="shared" si="77"/>
        <v>0</v>
      </c>
      <c r="J236" s="32">
        <f t="shared" si="87"/>
        <v>0</v>
      </c>
      <c r="K236" s="337">
        <f t="shared" si="78"/>
        <v>0</v>
      </c>
      <c r="L236" s="32">
        <f t="shared" si="88"/>
        <v>0</v>
      </c>
      <c r="M236" s="311">
        <f t="shared" si="79"/>
        <v>1</v>
      </c>
      <c r="N236" s="32">
        <f t="shared" si="89"/>
        <v>0.16666666666666666</v>
      </c>
      <c r="O236" s="44"/>
      <c r="P236" s="337">
        <f t="shared" si="80"/>
        <v>0</v>
      </c>
      <c r="Q236" s="32">
        <f t="shared" si="90"/>
        <v>0</v>
      </c>
      <c r="R236" s="311">
        <f t="shared" si="81"/>
        <v>0</v>
      </c>
      <c r="S236" s="32">
        <f t="shared" si="91"/>
        <v>0</v>
      </c>
      <c r="T236" s="220">
        <f t="shared" si="82"/>
        <v>6</v>
      </c>
      <c r="U236" s="111">
        <f t="shared" si="83"/>
        <v>8</v>
      </c>
      <c r="V236" s="190"/>
      <c r="W236" s="777"/>
      <c r="X236" s="222">
        <f t="shared" si="92"/>
        <v>-0.25</v>
      </c>
      <c r="Y236" s="383">
        <f t="shared" si="93"/>
        <v>0.83333333333333337</v>
      </c>
      <c r="Z236" s="415"/>
    </row>
    <row r="237" spans="1:26" ht="12.95" customHeight="1">
      <c r="A237" s="2"/>
      <c r="B237" s="37" t="s">
        <v>47</v>
      </c>
      <c r="C237" s="337">
        <f t="shared" si="74"/>
        <v>47</v>
      </c>
      <c r="D237" s="32">
        <f t="shared" si="84"/>
        <v>0.8867924528301887</v>
      </c>
      <c r="E237" s="311">
        <f t="shared" si="75"/>
        <v>5</v>
      </c>
      <c r="F237" s="32">
        <f t="shared" si="85"/>
        <v>9.4339622641509441E-2</v>
      </c>
      <c r="G237" s="337">
        <f t="shared" si="76"/>
        <v>1</v>
      </c>
      <c r="H237" s="32">
        <f t="shared" si="86"/>
        <v>1.8867924528301886E-2</v>
      </c>
      <c r="I237" s="311">
        <f t="shared" si="77"/>
        <v>0</v>
      </c>
      <c r="J237" s="32">
        <f t="shared" si="87"/>
        <v>0</v>
      </c>
      <c r="K237" s="337">
        <f t="shared" si="78"/>
        <v>0</v>
      </c>
      <c r="L237" s="32">
        <f t="shared" si="88"/>
        <v>0</v>
      </c>
      <c r="M237" s="311">
        <f t="shared" si="79"/>
        <v>0</v>
      </c>
      <c r="N237" s="32">
        <f t="shared" si="89"/>
        <v>0</v>
      </c>
      <c r="O237" s="44"/>
      <c r="P237" s="337">
        <f t="shared" si="80"/>
        <v>0</v>
      </c>
      <c r="Q237" s="32">
        <f t="shared" si="90"/>
        <v>0</v>
      </c>
      <c r="R237" s="311">
        <f t="shared" si="81"/>
        <v>0</v>
      </c>
      <c r="S237" s="32">
        <f t="shared" si="91"/>
        <v>0</v>
      </c>
      <c r="T237" s="220">
        <f t="shared" si="82"/>
        <v>53</v>
      </c>
      <c r="U237" s="111">
        <f t="shared" si="83"/>
        <v>72</v>
      </c>
      <c r="V237" s="190"/>
      <c r="W237" s="777"/>
      <c r="X237" s="222">
        <f t="shared" si="92"/>
        <v>-0.2638888888888889</v>
      </c>
      <c r="Y237" s="383">
        <f t="shared" si="93"/>
        <v>0.90566037735849059</v>
      </c>
      <c r="Z237" s="415"/>
    </row>
    <row r="238" spans="1:26" ht="12.95" customHeight="1">
      <c r="A238" s="2"/>
      <c r="B238" s="40" t="s">
        <v>6</v>
      </c>
      <c r="C238" s="84">
        <f>SUM(C219:C237)</f>
        <v>13075</v>
      </c>
      <c r="D238" s="32">
        <f t="shared" si="84"/>
        <v>0.67289382944778964</v>
      </c>
      <c r="E238" s="84">
        <f>SUM(E219:E237)</f>
        <v>3538</v>
      </c>
      <c r="F238" s="32">
        <f t="shared" si="85"/>
        <v>0.18208018115382635</v>
      </c>
      <c r="G238" s="84">
        <f>SUM(G219:G237)</f>
        <v>839</v>
      </c>
      <c r="H238" s="32">
        <f t="shared" si="86"/>
        <v>4.31784262261335E-2</v>
      </c>
      <c r="I238" s="41">
        <f>SUM(I219:I237)</f>
        <v>286</v>
      </c>
      <c r="J238" s="32">
        <f t="shared" si="87"/>
        <v>1.4718748391745149E-2</v>
      </c>
      <c r="K238" s="84">
        <f>SUM(K219:K237)</f>
        <v>1085</v>
      </c>
      <c r="L238" s="32">
        <f t="shared" si="88"/>
        <v>5.5838608409242964E-2</v>
      </c>
      <c r="M238" s="41">
        <f>SUM(M219:M237)</f>
        <v>371</v>
      </c>
      <c r="N238" s="32">
        <f t="shared" si="89"/>
        <v>1.9093201585095979E-2</v>
      </c>
      <c r="O238" s="44"/>
      <c r="P238" s="41">
        <f>SUM(P219:P237)</f>
        <v>155</v>
      </c>
      <c r="Q238" s="32">
        <f t="shared" si="90"/>
        <v>7.9769440584632808E-3</v>
      </c>
      <c r="R238" s="41">
        <f>SUM(R219:R237)</f>
        <v>82</v>
      </c>
      <c r="S238" s="32">
        <f t="shared" si="91"/>
        <v>4.220060727703155E-3</v>
      </c>
      <c r="T238" s="41">
        <f>SUM(T219:T237)</f>
        <v>19431</v>
      </c>
      <c r="U238" s="111">
        <f>SUM(U219:U237)</f>
        <v>19354</v>
      </c>
      <c r="V238" s="115"/>
      <c r="W238" s="219"/>
      <c r="X238" s="329">
        <f>SUM(T238,-U238)/U238</f>
        <v>3.9785057352485272E-3</v>
      </c>
      <c r="Y238" s="772">
        <f t="shared" si="93"/>
        <v>0.77988780814162939</v>
      </c>
      <c r="Z238" s="415"/>
    </row>
    <row r="239" spans="1:26" ht="12.95" customHeight="1">
      <c r="A239" s="2"/>
      <c r="B239" s="40"/>
      <c r="C239" s="45">
        <f>C238/D239</f>
        <v>0.78703425028592067</v>
      </c>
      <c r="D239" s="46">
        <f>SUM(C238,E238)</f>
        <v>16613</v>
      </c>
      <c r="E239" s="223">
        <f>E238/D239</f>
        <v>0.21296574971407933</v>
      </c>
      <c r="F239" s="47"/>
      <c r="G239" s="223">
        <f>G238/H239</f>
        <v>0.74577777777777776</v>
      </c>
      <c r="H239" s="48">
        <f>SUM(G238,I238)</f>
        <v>1125</v>
      </c>
      <c r="I239" s="45">
        <f>I238/H239</f>
        <v>0.25422222222222224</v>
      </c>
      <c r="J239" s="47"/>
      <c r="K239" s="223">
        <f>K238/L239</f>
        <v>0.74519230769230771</v>
      </c>
      <c r="L239" s="81">
        <f>SUM(K238,M238)</f>
        <v>1456</v>
      </c>
      <c r="M239" s="45">
        <f>M238/L239</f>
        <v>0.25480769230769229</v>
      </c>
      <c r="N239" s="49"/>
      <c r="O239" s="44"/>
      <c r="P239" s="223">
        <f>P238/Q239</f>
        <v>0.65400843881856541</v>
      </c>
      <c r="Q239" s="81">
        <f>SUM(P238,R238)</f>
        <v>237</v>
      </c>
      <c r="R239" s="223">
        <f>R238/Q239</f>
        <v>0.34599156118143459</v>
      </c>
      <c r="S239" s="49"/>
      <c r="T239" s="50"/>
      <c r="U239" s="50"/>
      <c r="V239" s="51"/>
      <c r="W239" s="49"/>
      <c r="X239" s="47"/>
      <c r="Z239" s="415"/>
    </row>
    <row r="240" spans="1:26" ht="12.95" customHeight="1">
      <c r="A240" s="2"/>
      <c r="B240" s="40" t="s">
        <v>147</v>
      </c>
      <c r="C240" s="47"/>
      <c r="D240" s="32">
        <f>D239/$T$238</f>
        <v>0.85497401060161593</v>
      </c>
      <c r="E240" s="47"/>
      <c r="F240" s="47"/>
      <c r="G240" s="47"/>
      <c r="H240" s="32">
        <f>H239/$T$238</f>
        <v>5.7897174617878647E-2</v>
      </c>
      <c r="I240" s="49"/>
      <c r="J240" s="47"/>
      <c r="K240" s="49"/>
      <c r="L240" s="32">
        <f>L239/$T$238</f>
        <v>7.4931809994338947E-2</v>
      </c>
      <c r="M240" s="49"/>
      <c r="N240" s="49"/>
      <c r="O240" s="44"/>
      <c r="P240" s="49"/>
      <c r="Q240" s="32">
        <f>Q239/$T$238</f>
        <v>1.2197004786166435E-2</v>
      </c>
      <c r="R240" s="49"/>
      <c r="S240" s="422">
        <v>1</v>
      </c>
      <c r="T240" s="118"/>
      <c r="U240" s="118"/>
      <c r="V240" s="54"/>
      <c r="W240" s="49"/>
      <c r="X240" s="47"/>
      <c r="Z240" s="415"/>
    </row>
    <row r="241" spans="1:26" s="279" customFormat="1" ht="12.95" customHeight="1">
      <c r="A241" s="281"/>
      <c r="B241" s="323"/>
      <c r="C241" s="662" t="s">
        <v>15</v>
      </c>
      <c r="D241" s="207" t="s">
        <v>16</v>
      </c>
      <c r="E241" s="662" t="s">
        <v>15</v>
      </c>
      <c r="F241" s="207" t="s">
        <v>17</v>
      </c>
      <c r="G241" s="662" t="s">
        <v>18</v>
      </c>
      <c r="H241" s="207" t="s">
        <v>19</v>
      </c>
      <c r="I241" s="662" t="s">
        <v>18</v>
      </c>
      <c r="J241" s="207" t="s">
        <v>20</v>
      </c>
      <c r="K241" s="662" t="s">
        <v>21</v>
      </c>
      <c r="L241" s="207" t="s">
        <v>22</v>
      </c>
      <c r="M241" s="662" t="s">
        <v>21</v>
      </c>
      <c r="N241" s="207" t="s">
        <v>23</v>
      </c>
      <c r="O241" s="323"/>
      <c r="P241" s="662" t="s">
        <v>24</v>
      </c>
      <c r="Q241" s="207" t="s">
        <v>25</v>
      </c>
      <c r="R241" s="662" t="s">
        <v>24</v>
      </c>
      <c r="S241" s="207" t="s">
        <v>26</v>
      </c>
      <c r="T241" s="89" t="s">
        <v>27</v>
      </c>
      <c r="U241" s="89" t="s">
        <v>27</v>
      </c>
      <c r="V241" s="89" t="s">
        <v>27</v>
      </c>
      <c r="W241" s="89" t="s">
        <v>27</v>
      </c>
      <c r="X241" s="658" t="s">
        <v>28</v>
      </c>
      <c r="Z241" s="418"/>
    </row>
    <row r="242" spans="1:26" ht="12.95" customHeight="1">
      <c r="A242" s="119"/>
      <c r="B242" s="111" t="s">
        <v>12</v>
      </c>
      <c r="C242" s="104"/>
      <c r="D242" s="105"/>
      <c r="E242" s="104"/>
      <c r="F242" s="104"/>
      <c r="G242" s="104"/>
      <c r="H242" s="104"/>
      <c r="I242" s="104"/>
      <c r="J242" s="105"/>
      <c r="K242" s="104"/>
      <c r="L242" s="105"/>
      <c r="M242" s="104"/>
      <c r="N242" s="105"/>
      <c r="O242" s="50"/>
      <c r="P242" s="104"/>
      <c r="Q242" s="106"/>
      <c r="R242" s="104"/>
      <c r="S242" s="106"/>
      <c r="T242" s="761" t="s">
        <v>14</v>
      </c>
      <c r="U242" s="761" t="s">
        <v>14</v>
      </c>
      <c r="V242" s="761" t="s">
        <v>14</v>
      </c>
      <c r="W242" s="762" t="s">
        <v>14</v>
      </c>
      <c r="X242" s="394" t="s">
        <v>99</v>
      </c>
      <c r="Y242" s="761" t="s">
        <v>60</v>
      </c>
      <c r="Z242" s="416"/>
    </row>
    <row r="243" spans="1:26" ht="12.95" customHeight="1">
      <c r="A243" s="2"/>
      <c r="B243" s="433" t="s">
        <v>59</v>
      </c>
      <c r="C243" s="98" t="s">
        <v>60</v>
      </c>
      <c r="D243" s="99" t="s">
        <v>10</v>
      </c>
      <c r="E243" s="100" t="s">
        <v>61</v>
      </c>
      <c r="F243" s="99" t="s">
        <v>10</v>
      </c>
      <c r="G243" s="98" t="s">
        <v>60</v>
      </c>
      <c r="H243" s="99" t="s">
        <v>10</v>
      </c>
      <c r="I243" s="100" t="s">
        <v>61</v>
      </c>
      <c r="J243" s="99" t="s">
        <v>10</v>
      </c>
      <c r="K243" s="98" t="s">
        <v>60</v>
      </c>
      <c r="L243" s="99" t="s">
        <v>10</v>
      </c>
      <c r="M243" s="100" t="s">
        <v>61</v>
      </c>
      <c r="N243" s="99" t="s">
        <v>10</v>
      </c>
      <c r="O243" s="44"/>
      <c r="P243" s="98" t="s">
        <v>60</v>
      </c>
      <c r="Q243" s="99" t="s">
        <v>10</v>
      </c>
      <c r="R243" s="100" t="s">
        <v>61</v>
      </c>
      <c r="S243" s="99" t="s">
        <v>10</v>
      </c>
      <c r="T243" s="348">
        <v>2014</v>
      </c>
      <c r="U243" s="348">
        <v>2013</v>
      </c>
      <c r="V243" s="348">
        <v>2012</v>
      </c>
      <c r="W243" s="348">
        <v>2011</v>
      </c>
      <c r="X243" s="393" t="s">
        <v>10</v>
      </c>
      <c r="Y243" s="760" t="s">
        <v>10</v>
      </c>
      <c r="Z243" s="415"/>
    </row>
    <row r="244" spans="1:26" ht="12.95" customHeight="1">
      <c r="A244" s="119"/>
      <c r="B244" s="433" t="s">
        <v>0</v>
      </c>
      <c r="C244" s="784" t="s">
        <v>149</v>
      </c>
      <c r="D244" s="784" t="s">
        <v>150</v>
      </c>
      <c r="E244" s="784" t="s">
        <v>148</v>
      </c>
      <c r="F244" s="784" t="s">
        <v>151</v>
      </c>
      <c r="G244" s="784" t="s">
        <v>152</v>
      </c>
      <c r="H244" s="784" t="s">
        <v>153</v>
      </c>
      <c r="J244" s="784" t="s">
        <v>230</v>
      </c>
      <c r="K244" s="784" t="s">
        <v>78</v>
      </c>
      <c r="L244" s="784" t="s">
        <v>154</v>
      </c>
      <c r="M244" s="784"/>
      <c r="N244" s="784" t="s">
        <v>156</v>
      </c>
      <c r="O244" s="784"/>
      <c r="P244" s="784"/>
      <c r="Q244" s="784" t="s">
        <v>157</v>
      </c>
      <c r="R244" s="784" t="s">
        <v>158</v>
      </c>
      <c r="S244" s="784" t="s">
        <v>159</v>
      </c>
      <c r="T244" s="759" t="s">
        <v>6</v>
      </c>
      <c r="U244" s="759" t="s">
        <v>6</v>
      </c>
      <c r="V244" s="759" t="s">
        <v>6</v>
      </c>
      <c r="W244" s="759" t="s">
        <v>6</v>
      </c>
      <c r="X244" s="464" t="s">
        <v>7</v>
      </c>
      <c r="Y244" s="759" t="s">
        <v>136</v>
      </c>
      <c r="Z244" s="416"/>
    </row>
    <row r="245" spans="1:26" ht="12" customHeight="1">
      <c r="A245" s="119"/>
      <c r="B245" s="708"/>
      <c r="C245" s="705">
        <v>1</v>
      </c>
      <c r="D245" s="705">
        <v>2</v>
      </c>
      <c r="E245" s="705">
        <v>3</v>
      </c>
      <c r="F245" s="705">
        <v>4</v>
      </c>
      <c r="G245" s="705">
        <v>5</v>
      </c>
      <c r="H245" s="705">
        <v>6</v>
      </c>
      <c r="I245" s="705">
        <v>7</v>
      </c>
      <c r="J245" s="705">
        <v>8</v>
      </c>
      <c r="K245" s="705">
        <v>9</v>
      </c>
      <c r="L245" s="705">
        <v>10</v>
      </c>
      <c r="M245" s="705">
        <v>11</v>
      </c>
      <c r="N245" s="705">
        <v>12</v>
      </c>
      <c r="O245" s="98"/>
      <c r="P245" s="705">
        <v>13</v>
      </c>
      <c r="Q245" s="705">
        <v>14</v>
      </c>
      <c r="R245" s="705">
        <v>15</v>
      </c>
      <c r="S245" s="705">
        <v>16</v>
      </c>
      <c r="T245" s="705">
        <v>17</v>
      </c>
      <c r="U245" s="705">
        <v>18</v>
      </c>
      <c r="V245" s="705">
        <v>19</v>
      </c>
      <c r="W245" s="705">
        <v>20</v>
      </c>
      <c r="X245" s="705">
        <v>21</v>
      </c>
      <c r="Y245" s="705">
        <v>22</v>
      </c>
      <c r="Z245" s="416"/>
    </row>
    <row r="246" spans="1:26" ht="12" customHeight="1">
      <c r="A246" s="2"/>
      <c r="B246" s="688" t="s">
        <v>100</v>
      </c>
      <c r="C246" s="202" t="s">
        <v>101</v>
      </c>
      <c r="D246" s="202" t="s">
        <v>102</v>
      </c>
      <c r="E246" s="202" t="s">
        <v>103</v>
      </c>
      <c r="F246" s="202"/>
      <c r="G246" s="202" t="s">
        <v>104</v>
      </c>
      <c r="H246" s="202" t="s">
        <v>105</v>
      </c>
      <c r="I246" s="689" t="s">
        <v>103</v>
      </c>
      <c r="J246" s="202"/>
      <c r="K246" s="689" t="s">
        <v>106</v>
      </c>
      <c r="L246" s="689" t="s">
        <v>107</v>
      </c>
      <c r="M246" s="689" t="s">
        <v>108</v>
      </c>
      <c r="N246" s="202"/>
      <c r="O246" s="690"/>
      <c r="P246" s="689" t="s">
        <v>109</v>
      </c>
      <c r="Q246" s="202" t="s">
        <v>105</v>
      </c>
      <c r="R246" s="689" t="s">
        <v>108</v>
      </c>
      <c r="S246" s="202"/>
      <c r="T246" s="278" t="s">
        <v>123</v>
      </c>
      <c r="U246" s="276"/>
      <c r="V246" s="278" t="s">
        <v>129</v>
      </c>
      <c r="W246" s="277"/>
      <c r="X246" s="234"/>
      <c r="Y246" s="184"/>
      <c r="Z246" s="415"/>
    </row>
    <row r="247" spans="1:26">
      <c r="A247" s="25"/>
      <c r="B247" s="7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25"/>
      <c r="P247" s="89"/>
      <c r="Q247" s="89"/>
      <c r="R247" s="89"/>
      <c r="S247" s="89"/>
      <c r="T247" s="89"/>
      <c r="U247" s="89"/>
      <c r="V247" s="89"/>
      <c r="W247" s="9"/>
      <c r="X247" s="9"/>
      <c r="Z247" s="342"/>
    </row>
    <row r="248" spans="1:26">
      <c r="A248" s="25"/>
      <c r="B248" s="148"/>
      <c r="C248" s="224"/>
      <c r="D248" s="63"/>
      <c r="E248" s="63"/>
      <c r="F248" s="63"/>
      <c r="G248" s="63"/>
      <c r="H248" s="63"/>
      <c r="I248" s="63"/>
      <c r="J248" s="63"/>
      <c r="K248" s="63"/>
      <c r="L248" s="63"/>
      <c r="M248" s="211"/>
      <c r="N248" s="25"/>
      <c r="O248" s="211"/>
      <c r="P248" s="190"/>
      <c r="Q248" s="225"/>
      <c r="R248" s="225"/>
      <c r="S248" s="225"/>
      <c r="T248" s="225"/>
      <c r="U248" s="225"/>
      <c r="V248" s="226"/>
      <c r="W248" s="226"/>
      <c r="X248" s="9"/>
      <c r="Z248" s="342"/>
    </row>
    <row r="249" spans="1:26">
      <c r="A249" s="25"/>
      <c r="B249" s="148"/>
      <c r="C249" s="149"/>
      <c r="D249" s="149"/>
      <c r="E249" s="150"/>
      <c r="F249" s="149"/>
      <c r="G249" s="150"/>
      <c r="H249" s="149"/>
      <c r="I249" s="150"/>
      <c r="J249" s="149"/>
      <c r="K249" s="150"/>
      <c r="L249" s="149"/>
      <c r="M249" s="150"/>
      <c r="N249" s="151"/>
      <c r="O249" s="149"/>
      <c r="P249" s="149"/>
      <c r="Q249" s="149"/>
      <c r="R249" s="149"/>
      <c r="S249" s="149"/>
      <c r="T249" s="149"/>
      <c r="U249" s="149"/>
      <c r="V249" s="150"/>
      <c r="W249" s="152"/>
      <c r="X249" s="9"/>
      <c r="Z249" s="342"/>
    </row>
    <row r="250" spans="1:26">
      <c r="A250" s="25"/>
      <c r="B250" s="148"/>
      <c r="C250" s="224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211"/>
      <c r="O250" s="25"/>
      <c r="P250" s="211"/>
      <c r="Q250" s="190"/>
      <c r="R250" s="225"/>
      <c r="S250" s="225"/>
      <c r="T250" s="225"/>
      <c r="U250" s="225"/>
      <c r="V250" s="225"/>
      <c r="W250" s="226"/>
      <c r="X250" s="226"/>
      <c r="Z250" s="342"/>
    </row>
    <row r="251" spans="1:26" hidden="1">
      <c r="A251" s="25"/>
      <c r="B251" s="148"/>
      <c r="C251" s="235"/>
      <c r="D251" s="146"/>
      <c r="E251" s="235"/>
      <c r="F251" s="146"/>
      <c r="G251" s="235"/>
      <c r="H251" s="146"/>
      <c r="I251" s="235"/>
      <c r="J251" s="146"/>
      <c r="K251" s="235"/>
      <c r="L251" s="146"/>
      <c r="M251" s="235"/>
      <c r="N251" s="146"/>
      <c r="O251" s="236"/>
      <c r="P251" s="237"/>
      <c r="Q251" s="235"/>
      <c r="R251" s="235"/>
      <c r="S251" s="235"/>
      <c r="T251" s="235"/>
      <c r="U251" s="235"/>
      <c r="V251" s="235"/>
      <c r="W251" s="169"/>
      <c r="X251" s="152"/>
      <c r="Z251" s="342"/>
    </row>
    <row r="252" spans="1:26" hidden="1">
      <c r="A252" s="25"/>
      <c r="B252" s="227"/>
      <c r="C252" s="235"/>
      <c r="D252" s="238"/>
      <c r="E252" s="235"/>
      <c r="F252" s="235"/>
      <c r="G252" s="235"/>
      <c r="H252" s="235"/>
      <c r="I252" s="235"/>
      <c r="J252" s="235"/>
      <c r="K252" s="235"/>
      <c r="L252" s="235"/>
      <c r="M252" s="235"/>
      <c r="N252" s="61"/>
      <c r="O252" s="235"/>
      <c r="P252" s="237"/>
      <c r="Q252" s="141"/>
      <c r="R252" s="141"/>
      <c r="S252" s="141"/>
      <c r="T252" s="141"/>
      <c r="U252" s="141"/>
      <c r="V252" s="141"/>
      <c r="W252" s="237"/>
      <c r="X252" s="83"/>
      <c r="Z252" s="342"/>
    </row>
    <row r="253" spans="1:26" ht="12" customHeight="1">
      <c r="A253" s="70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44"/>
      <c r="P253" s="2"/>
      <c r="Q253" s="2"/>
      <c r="R253" s="2"/>
      <c r="S253" s="2"/>
      <c r="T253" s="2"/>
      <c r="U253" s="2"/>
      <c r="V253" s="2"/>
      <c r="W253" s="2"/>
      <c r="X253" s="2"/>
      <c r="Y253" s="184"/>
      <c r="Z253" s="415"/>
    </row>
    <row r="254" spans="1:26" ht="12" customHeight="1">
      <c r="A254" s="77"/>
      <c r="B254" s="713"/>
      <c r="C254" s="652">
        <v>1</v>
      </c>
      <c r="D254" s="652">
        <v>2</v>
      </c>
      <c r="E254" s="652">
        <v>3</v>
      </c>
      <c r="F254" s="652">
        <v>4</v>
      </c>
      <c r="G254" s="652">
        <v>5</v>
      </c>
      <c r="H254" s="652">
        <v>6</v>
      </c>
      <c r="I254" s="652">
        <v>7</v>
      </c>
      <c r="J254" s="652">
        <v>8</v>
      </c>
      <c r="K254" s="652">
        <v>9</v>
      </c>
      <c r="L254" s="652">
        <v>10</v>
      </c>
      <c r="M254" s="652">
        <v>11</v>
      </c>
      <c r="N254" s="652">
        <v>12</v>
      </c>
      <c r="O254" s="716"/>
      <c r="P254" s="652">
        <v>13</v>
      </c>
      <c r="Q254" s="652">
        <v>14</v>
      </c>
      <c r="R254" s="652">
        <v>15</v>
      </c>
      <c r="S254" s="652">
        <v>16</v>
      </c>
      <c r="T254" s="652">
        <v>17</v>
      </c>
      <c r="U254" s="652">
        <v>18</v>
      </c>
      <c r="V254" s="652">
        <v>19</v>
      </c>
      <c r="W254" s="652">
        <v>20</v>
      </c>
      <c r="X254" s="652">
        <v>21</v>
      </c>
      <c r="Y254" s="652">
        <v>22</v>
      </c>
      <c r="Z254" s="415"/>
    </row>
    <row r="255" spans="1:26" ht="12.95" customHeight="1">
      <c r="A255" s="2"/>
      <c r="B255" s="96" t="s">
        <v>0</v>
      </c>
      <c r="C255" s="784" t="s">
        <v>149</v>
      </c>
      <c r="D255" s="784" t="s">
        <v>150</v>
      </c>
      <c r="E255" s="784" t="s">
        <v>148</v>
      </c>
      <c r="F255" s="784" t="s">
        <v>151</v>
      </c>
      <c r="G255" s="784" t="s">
        <v>152</v>
      </c>
      <c r="H255" s="784" t="s">
        <v>153</v>
      </c>
      <c r="I255" s="784"/>
      <c r="J255" s="784" t="s">
        <v>112</v>
      </c>
      <c r="K255" s="784" t="s">
        <v>160</v>
      </c>
      <c r="L255" s="784" t="s">
        <v>123</v>
      </c>
      <c r="M255" s="784"/>
      <c r="N255" s="784" t="s">
        <v>157</v>
      </c>
      <c r="O255" s="784" t="s">
        <v>158</v>
      </c>
      <c r="P255" s="784" t="s">
        <v>158</v>
      </c>
      <c r="Q255" s="784" t="s">
        <v>159</v>
      </c>
      <c r="R255" s="784" t="s">
        <v>160</v>
      </c>
      <c r="S255" s="709" t="s">
        <v>161</v>
      </c>
      <c r="T255" s="710" t="s">
        <v>162</v>
      </c>
      <c r="U255" s="784" t="s">
        <v>89</v>
      </c>
      <c r="V255" s="711"/>
      <c r="W255" s="702"/>
      <c r="X255" s="97" t="s">
        <v>6</v>
      </c>
      <c r="Y255" s="97" t="s">
        <v>6</v>
      </c>
      <c r="Z255" s="415"/>
    </row>
    <row r="256" spans="1:26" ht="12.95" customHeight="1">
      <c r="A256" s="2"/>
      <c r="B256" s="96" t="s">
        <v>59</v>
      </c>
      <c r="C256" s="652" t="s">
        <v>60</v>
      </c>
      <c r="D256" s="653" t="s">
        <v>10</v>
      </c>
      <c r="E256" s="652" t="s">
        <v>60</v>
      </c>
      <c r="F256" s="653" t="s">
        <v>10</v>
      </c>
      <c r="G256" s="652" t="s">
        <v>60</v>
      </c>
      <c r="H256" s="653" t="s">
        <v>10</v>
      </c>
      <c r="I256" s="652" t="s">
        <v>60</v>
      </c>
      <c r="J256" s="653" t="s">
        <v>10</v>
      </c>
      <c r="K256" s="652" t="s">
        <v>60</v>
      </c>
      <c r="L256" s="653" t="s">
        <v>10</v>
      </c>
      <c r="M256" s="652" t="s">
        <v>60</v>
      </c>
      <c r="N256" s="653" t="s">
        <v>10</v>
      </c>
      <c r="O256" s="654"/>
      <c r="P256" s="652" t="s">
        <v>60</v>
      </c>
      <c r="Q256" s="653" t="s">
        <v>10</v>
      </c>
      <c r="R256" s="652" t="s">
        <v>60</v>
      </c>
      <c r="S256" s="653" t="s">
        <v>10</v>
      </c>
      <c r="T256" s="652" t="s">
        <v>60</v>
      </c>
      <c r="U256" s="653" t="s">
        <v>10</v>
      </c>
      <c r="V256" s="652" t="s">
        <v>60</v>
      </c>
      <c r="W256" s="653" t="s">
        <v>10</v>
      </c>
      <c r="X256" s="101">
        <v>2014</v>
      </c>
      <c r="Y256" s="101">
        <v>2014</v>
      </c>
      <c r="Z256" s="415"/>
    </row>
    <row r="257" spans="1:26" ht="12.95" customHeight="1">
      <c r="A257" s="2"/>
      <c r="B257" s="112" t="s">
        <v>12</v>
      </c>
      <c r="C257" s="651" t="s">
        <v>90</v>
      </c>
      <c r="D257" s="655"/>
      <c r="E257" s="650" t="s">
        <v>91</v>
      </c>
      <c r="F257" s="650"/>
      <c r="G257" s="650" t="s">
        <v>92</v>
      </c>
      <c r="H257" s="650"/>
      <c r="I257" s="650" t="s">
        <v>93</v>
      </c>
      <c r="J257" s="656"/>
      <c r="K257" s="650" t="s">
        <v>146</v>
      </c>
      <c r="L257" s="656"/>
      <c r="M257" s="650" t="s">
        <v>98</v>
      </c>
      <c r="N257" s="656"/>
      <c r="O257" s="657"/>
      <c r="P257" s="650" t="s">
        <v>94</v>
      </c>
      <c r="Q257" s="656"/>
      <c r="R257" s="650" t="s">
        <v>95</v>
      </c>
      <c r="S257" s="650"/>
      <c r="T257" s="650" t="s">
        <v>96</v>
      </c>
      <c r="U257" s="651"/>
      <c r="V257" s="650" t="s">
        <v>97</v>
      </c>
      <c r="W257" s="651"/>
      <c r="X257" s="107" t="s">
        <v>14</v>
      </c>
      <c r="Y257" s="107" t="s">
        <v>14</v>
      </c>
      <c r="Z257" s="415"/>
    </row>
    <row r="258" spans="1:26" s="189" customFormat="1" ht="12.95" customHeight="1">
      <c r="A258" s="2"/>
      <c r="B258" s="108"/>
      <c r="C258" s="662"/>
      <c r="D258" s="109"/>
      <c r="E258" s="662"/>
      <c r="F258" s="109"/>
      <c r="G258" s="662"/>
      <c r="H258" s="109"/>
      <c r="I258" s="662"/>
      <c r="J258" s="109"/>
      <c r="K258" s="662"/>
      <c r="L258" s="109"/>
      <c r="M258" s="662"/>
      <c r="N258" s="109"/>
      <c r="O258" s="44"/>
      <c r="P258" s="662"/>
      <c r="Q258" s="109"/>
      <c r="R258" s="662"/>
      <c r="S258" s="109"/>
      <c r="T258" s="801"/>
      <c r="U258" s="28"/>
      <c r="V258" s="802"/>
      <c r="W258" s="110"/>
      <c r="X258" s="28"/>
      <c r="Y258"/>
      <c r="Z258" s="415"/>
    </row>
    <row r="259" spans="1:26" ht="12.95" customHeight="1">
      <c r="A259" s="2"/>
      <c r="B259" s="37" t="s">
        <v>29</v>
      </c>
      <c r="C259" s="186">
        <v>1746</v>
      </c>
      <c r="D259" s="32">
        <f>C259/X259</f>
        <v>0.11140177375103681</v>
      </c>
      <c r="E259" s="186">
        <v>6353</v>
      </c>
      <c r="F259" s="32">
        <f>E259/X259</f>
        <v>0.40534677470809671</v>
      </c>
      <c r="G259" s="186">
        <v>3232</v>
      </c>
      <c r="H259" s="32">
        <f>G259/X259</f>
        <v>0.20621450902826516</v>
      </c>
      <c r="I259" s="185">
        <v>4342</v>
      </c>
      <c r="J259" s="32">
        <f>I259/X259</f>
        <v>0.2770369425126013</v>
      </c>
      <c r="K259" s="496">
        <v>526</v>
      </c>
      <c r="L259" s="32">
        <f t="shared" ref="L259:L278" si="94">K259/Y259</f>
        <v>0.32369230769230767</v>
      </c>
      <c r="M259" s="803">
        <v>279</v>
      </c>
      <c r="N259" s="32">
        <f>M259/Y259</f>
        <v>0.1716923076923077</v>
      </c>
      <c r="O259" s="44"/>
      <c r="P259" s="496">
        <v>301</v>
      </c>
      <c r="Q259" s="32">
        <f>P259/Y259</f>
        <v>0.18523076923076923</v>
      </c>
      <c r="R259" s="496">
        <v>275</v>
      </c>
      <c r="S259" s="32">
        <f>R259/Y259</f>
        <v>0.16923076923076924</v>
      </c>
      <c r="T259" s="803">
        <v>117</v>
      </c>
      <c r="U259" s="32">
        <f>T259/Y259</f>
        <v>7.1999999999999995E-2</v>
      </c>
      <c r="V259" s="803">
        <v>127</v>
      </c>
      <c r="W259" s="32">
        <f>V259/Y259</f>
        <v>7.8153846153846157E-2</v>
      </c>
      <c r="X259" s="497">
        <f>SUM(C259,E259,G259,I259)</f>
        <v>15673</v>
      </c>
      <c r="Y259" s="664">
        <f>SUM(K259,M259,P259,R259,T259,V259)</f>
        <v>1625</v>
      </c>
      <c r="Z259" s="415"/>
    </row>
    <row r="260" spans="1:26" ht="12.95" customHeight="1">
      <c r="A260" s="2"/>
      <c r="B260" s="37" t="s">
        <v>30</v>
      </c>
      <c r="C260" s="186">
        <v>1040</v>
      </c>
      <c r="D260" s="32">
        <f t="shared" ref="D260:D278" si="95">C260/X260</f>
        <v>0.11754068716094032</v>
      </c>
      <c r="E260" s="186">
        <v>3229</v>
      </c>
      <c r="F260" s="32">
        <f t="shared" ref="F260:F278" si="96">E260/X260</f>
        <v>0.36494122965641951</v>
      </c>
      <c r="G260" s="186">
        <v>1941</v>
      </c>
      <c r="H260" s="32">
        <f t="shared" ref="H260:H278" si="97">G260/X260</f>
        <v>0.21937160940325498</v>
      </c>
      <c r="I260" s="185">
        <v>2638</v>
      </c>
      <c r="J260" s="32">
        <f t="shared" ref="J260:J278" si="98">I260/X260</f>
        <v>0.29814647377938519</v>
      </c>
      <c r="K260" s="496">
        <v>304</v>
      </c>
      <c r="L260" s="32">
        <f t="shared" si="94"/>
        <v>0.31020408163265306</v>
      </c>
      <c r="M260" s="803">
        <v>164</v>
      </c>
      <c r="N260" s="32">
        <f t="shared" ref="N260:N278" si="99">M260/Y260</f>
        <v>0.16734693877551021</v>
      </c>
      <c r="O260" s="44"/>
      <c r="P260" s="496">
        <v>220</v>
      </c>
      <c r="Q260" s="32">
        <f t="shared" ref="Q260:Q278" si="100">P260/Y260</f>
        <v>0.22448979591836735</v>
      </c>
      <c r="R260" s="496">
        <v>160</v>
      </c>
      <c r="S260" s="32">
        <f t="shared" ref="S260:S278" si="101">R260/Y260</f>
        <v>0.16326530612244897</v>
      </c>
      <c r="T260" s="803">
        <v>68</v>
      </c>
      <c r="U260" s="32">
        <f t="shared" ref="U260:U278" si="102">T260/Y260</f>
        <v>6.9387755102040816E-2</v>
      </c>
      <c r="V260" s="803">
        <v>64</v>
      </c>
      <c r="W260" s="32">
        <f t="shared" ref="W260:W278" si="103">V260/Y260</f>
        <v>6.5306122448979598E-2</v>
      </c>
      <c r="X260" s="497">
        <f t="shared" ref="X260:X277" si="104">SUM(C260,E260,G260,I260)</f>
        <v>8848</v>
      </c>
      <c r="Y260" s="664">
        <f t="shared" ref="Y260:Y277" si="105">SUM(K260,M260,P260,R260,T260,V260)</f>
        <v>980</v>
      </c>
      <c r="Z260" s="415"/>
    </row>
    <row r="261" spans="1:26" ht="12.95" customHeight="1">
      <c r="A261" s="2"/>
      <c r="B261" s="37" t="s">
        <v>31</v>
      </c>
      <c r="C261" s="186">
        <v>870</v>
      </c>
      <c r="D261" s="32">
        <f t="shared" si="95"/>
        <v>0.10603290676416818</v>
      </c>
      <c r="E261" s="186">
        <v>3806</v>
      </c>
      <c r="F261" s="32">
        <f t="shared" si="96"/>
        <v>0.4638634978671542</v>
      </c>
      <c r="G261" s="186">
        <v>1834</v>
      </c>
      <c r="H261" s="32">
        <f t="shared" si="97"/>
        <v>0.22352224253503961</v>
      </c>
      <c r="I261" s="185">
        <v>1695</v>
      </c>
      <c r="J261" s="32">
        <f t="shared" si="98"/>
        <v>0.20658135283363802</v>
      </c>
      <c r="K261" s="496">
        <v>181</v>
      </c>
      <c r="L261" s="32">
        <f t="shared" si="94"/>
        <v>0.32849364791288566</v>
      </c>
      <c r="M261" s="803">
        <v>108</v>
      </c>
      <c r="N261" s="32">
        <f t="shared" si="99"/>
        <v>0.19600725952813067</v>
      </c>
      <c r="O261" s="44"/>
      <c r="P261" s="496">
        <v>95</v>
      </c>
      <c r="Q261" s="32">
        <f t="shared" si="100"/>
        <v>0.17241379310344829</v>
      </c>
      <c r="R261" s="496">
        <v>91</v>
      </c>
      <c r="S261" s="32">
        <f t="shared" si="101"/>
        <v>0.16515426497277677</v>
      </c>
      <c r="T261" s="803">
        <v>41</v>
      </c>
      <c r="U261" s="32">
        <f t="shared" si="102"/>
        <v>7.441016333938294E-2</v>
      </c>
      <c r="V261" s="803">
        <v>35</v>
      </c>
      <c r="W261" s="32">
        <f t="shared" si="103"/>
        <v>6.3520871143375679E-2</v>
      </c>
      <c r="X261" s="497">
        <f t="shared" si="104"/>
        <v>8205</v>
      </c>
      <c r="Y261" s="664">
        <f t="shared" si="105"/>
        <v>551</v>
      </c>
      <c r="Z261" s="415"/>
    </row>
    <row r="262" spans="1:26" ht="12.95" customHeight="1">
      <c r="A262" s="2"/>
      <c r="B262" s="37" t="s">
        <v>32</v>
      </c>
      <c r="C262" s="186">
        <v>648</v>
      </c>
      <c r="D262" s="32">
        <f t="shared" si="95"/>
        <v>0.10198300283286119</v>
      </c>
      <c r="E262" s="186">
        <v>2523</v>
      </c>
      <c r="F262" s="32">
        <f t="shared" si="96"/>
        <v>0.39707271010387157</v>
      </c>
      <c r="G262" s="186">
        <v>1400</v>
      </c>
      <c r="H262" s="32">
        <f t="shared" si="97"/>
        <v>0.22033364809568776</v>
      </c>
      <c r="I262" s="185">
        <v>1783</v>
      </c>
      <c r="J262" s="32">
        <f t="shared" si="98"/>
        <v>0.28061063896757948</v>
      </c>
      <c r="K262" s="496">
        <v>258</v>
      </c>
      <c r="L262" s="32">
        <f t="shared" si="94"/>
        <v>0.33769633507853403</v>
      </c>
      <c r="M262" s="803">
        <v>116</v>
      </c>
      <c r="N262" s="32">
        <f t="shared" si="99"/>
        <v>0.15183246073298429</v>
      </c>
      <c r="O262" s="44"/>
      <c r="P262" s="496">
        <v>158</v>
      </c>
      <c r="Q262" s="32">
        <f t="shared" si="100"/>
        <v>0.20680628272251309</v>
      </c>
      <c r="R262" s="496">
        <v>122</v>
      </c>
      <c r="S262" s="32">
        <f t="shared" si="101"/>
        <v>0.15968586387434555</v>
      </c>
      <c r="T262" s="803">
        <v>53</v>
      </c>
      <c r="U262" s="32">
        <f t="shared" si="102"/>
        <v>6.9371727748691103E-2</v>
      </c>
      <c r="V262" s="803">
        <v>57</v>
      </c>
      <c r="W262" s="32">
        <f t="shared" si="103"/>
        <v>7.4607329842931933E-2</v>
      </c>
      <c r="X262" s="497">
        <f t="shared" si="104"/>
        <v>6354</v>
      </c>
      <c r="Y262" s="664">
        <f t="shared" si="105"/>
        <v>764</v>
      </c>
      <c r="Z262" s="415"/>
    </row>
    <row r="263" spans="1:26" ht="12.95" customHeight="1">
      <c r="A263" s="2"/>
      <c r="B263" s="37" t="s">
        <v>33</v>
      </c>
      <c r="C263" s="186">
        <v>494</v>
      </c>
      <c r="D263" s="32">
        <f t="shared" si="95"/>
        <v>8.5275332297600551E-2</v>
      </c>
      <c r="E263" s="186">
        <v>2175</v>
      </c>
      <c r="F263" s="32">
        <f t="shared" si="96"/>
        <v>0.37545313309166234</v>
      </c>
      <c r="G263" s="186">
        <v>1286</v>
      </c>
      <c r="H263" s="32">
        <f t="shared" si="97"/>
        <v>0.22199205938201277</v>
      </c>
      <c r="I263" s="185">
        <v>1838</v>
      </c>
      <c r="J263" s="32">
        <f t="shared" si="98"/>
        <v>0.31727947522872429</v>
      </c>
      <c r="K263" s="496">
        <v>191</v>
      </c>
      <c r="L263" s="32">
        <f t="shared" si="94"/>
        <v>0.30756843800322059</v>
      </c>
      <c r="M263" s="803">
        <v>131</v>
      </c>
      <c r="N263" s="32">
        <f t="shared" si="99"/>
        <v>0.2109500805152979</v>
      </c>
      <c r="O263" s="44"/>
      <c r="P263" s="496">
        <v>123</v>
      </c>
      <c r="Q263" s="32">
        <f t="shared" si="100"/>
        <v>0.19806763285024154</v>
      </c>
      <c r="R263" s="496">
        <v>105</v>
      </c>
      <c r="S263" s="32">
        <f t="shared" si="101"/>
        <v>0.16908212560386474</v>
      </c>
      <c r="T263" s="803">
        <v>31</v>
      </c>
      <c r="U263" s="32">
        <f t="shared" si="102"/>
        <v>4.9919484702093397E-2</v>
      </c>
      <c r="V263" s="803">
        <v>40</v>
      </c>
      <c r="W263" s="32">
        <f t="shared" si="103"/>
        <v>6.4412238325281798E-2</v>
      </c>
      <c r="X263" s="497">
        <f t="shared" si="104"/>
        <v>5793</v>
      </c>
      <c r="Y263" s="664">
        <f t="shared" si="105"/>
        <v>621</v>
      </c>
      <c r="Z263" s="415"/>
    </row>
    <row r="264" spans="1:26" ht="12.95" customHeight="1">
      <c r="A264" s="2"/>
      <c r="B264" s="37" t="s">
        <v>34</v>
      </c>
      <c r="C264" s="186">
        <v>433</v>
      </c>
      <c r="D264" s="32">
        <f t="shared" si="95"/>
        <v>9.5164835164835163E-2</v>
      </c>
      <c r="E264" s="186">
        <v>1792</v>
      </c>
      <c r="F264" s="32">
        <f t="shared" si="96"/>
        <v>0.39384615384615385</v>
      </c>
      <c r="G264" s="186">
        <v>1069</v>
      </c>
      <c r="H264" s="32">
        <f t="shared" si="97"/>
        <v>0.23494505494505494</v>
      </c>
      <c r="I264" s="185">
        <v>1256</v>
      </c>
      <c r="J264" s="32">
        <f t="shared" si="98"/>
        <v>0.27604395604395604</v>
      </c>
      <c r="K264" s="496">
        <v>100</v>
      </c>
      <c r="L264" s="32">
        <f t="shared" si="94"/>
        <v>0.28011204481792717</v>
      </c>
      <c r="M264" s="803">
        <v>81</v>
      </c>
      <c r="N264" s="32">
        <f t="shared" si="99"/>
        <v>0.22689075630252101</v>
      </c>
      <c r="O264" s="44"/>
      <c r="P264" s="496">
        <v>72</v>
      </c>
      <c r="Q264" s="32">
        <f t="shared" si="100"/>
        <v>0.20168067226890757</v>
      </c>
      <c r="R264" s="496">
        <v>66</v>
      </c>
      <c r="S264" s="32">
        <f t="shared" si="101"/>
        <v>0.18487394957983194</v>
      </c>
      <c r="T264" s="803">
        <v>17</v>
      </c>
      <c r="U264" s="32">
        <f t="shared" si="102"/>
        <v>4.7619047619047616E-2</v>
      </c>
      <c r="V264" s="803">
        <v>21</v>
      </c>
      <c r="W264" s="32">
        <f t="shared" si="103"/>
        <v>5.8823529411764705E-2</v>
      </c>
      <c r="X264" s="497">
        <f t="shared" si="104"/>
        <v>4550</v>
      </c>
      <c r="Y264" s="664">
        <f t="shared" si="105"/>
        <v>357</v>
      </c>
      <c r="Z264" s="415"/>
    </row>
    <row r="265" spans="1:26" ht="12.95" customHeight="1">
      <c r="A265" s="2"/>
      <c r="B265" s="37" t="s">
        <v>35</v>
      </c>
      <c r="C265" s="186">
        <v>279</v>
      </c>
      <c r="D265" s="32">
        <f t="shared" si="95"/>
        <v>0.1134607564050427</v>
      </c>
      <c r="E265" s="186">
        <v>828</v>
      </c>
      <c r="F265" s="32">
        <f t="shared" si="96"/>
        <v>0.33672224481496543</v>
      </c>
      <c r="G265" s="186">
        <v>559</v>
      </c>
      <c r="H265" s="32">
        <f t="shared" si="97"/>
        <v>0.22732818218788126</v>
      </c>
      <c r="I265" s="185">
        <v>793</v>
      </c>
      <c r="J265" s="32">
        <f t="shared" si="98"/>
        <v>0.32248881659211059</v>
      </c>
      <c r="K265" s="496">
        <v>78</v>
      </c>
      <c r="L265" s="32">
        <f t="shared" si="94"/>
        <v>0.2988505747126437</v>
      </c>
      <c r="M265" s="803">
        <v>55</v>
      </c>
      <c r="N265" s="32">
        <f t="shared" si="99"/>
        <v>0.21072796934865901</v>
      </c>
      <c r="O265" s="44"/>
      <c r="P265" s="496">
        <v>42</v>
      </c>
      <c r="Q265" s="32">
        <f t="shared" si="100"/>
        <v>0.16091954022988506</v>
      </c>
      <c r="R265" s="496">
        <v>45</v>
      </c>
      <c r="S265" s="32">
        <f t="shared" si="101"/>
        <v>0.17241379310344829</v>
      </c>
      <c r="T265" s="803">
        <v>20</v>
      </c>
      <c r="U265" s="32">
        <f t="shared" si="102"/>
        <v>7.662835249042145E-2</v>
      </c>
      <c r="V265" s="803">
        <v>21</v>
      </c>
      <c r="W265" s="32">
        <f t="shared" si="103"/>
        <v>8.0459770114942528E-2</v>
      </c>
      <c r="X265" s="497">
        <f t="shared" si="104"/>
        <v>2459</v>
      </c>
      <c r="Y265" s="664">
        <f t="shared" si="105"/>
        <v>261</v>
      </c>
      <c r="Z265" s="415"/>
    </row>
    <row r="266" spans="1:26" ht="12.95" customHeight="1">
      <c r="A266" s="2"/>
      <c r="B266" s="37" t="s">
        <v>36</v>
      </c>
      <c r="C266" s="186">
        <v>342</v>
      </c>
      <c r="D266" s="32">
        <f t="shared" si="95"/>
        <v>0.14986853637160386</v>
      </c>
      <c r="E266" s="186">
        <v>966</v>
      </c>
      <c r="F266" s="32">
        <f t="shared" si="96"/>
        <v>0.42331288343558282</v>
      </c>
      <c r="G266" s="186">
        <v>476</v>
      </c>
      <c r="H266" s="32">
        <f t="shared" si="97"/>
        <v>0.20858895705521471</v>
      </c>
      <c r="I266" s="185">
        <v>498</v>
      </c>
      <c r="J266" s="32">
        <f t="shared" si="98"/>
        <v>0.21822962313759861</v>
      </c>
      <c r="K266" s="496">
        <v>66</v>
      </c>
      <c r="L266" s="32">
        <f t="shared" si="94"/>
        <v>0.24812030075187969</v>
      </c>
      <c r="M266" s="803">
        <v>46</v>
      </c>
      <c r="N266" s="32">
        <f t="shared" si="99"/>
        <v>0.17293233082706766</v>
      </c>
      <c r="O266" s="44"/>
      <c r="P266" s="496">
        <v>59</v>
      </c>
      <c r="Q266" s="32">
        <f t="shared" si="100"/>
        <v>0.22180451127819548</v>
      </c>
      <c r="R266" s="496">
        <v>58</v>
      </c>
      <c r="S266" s="32">
        <f t="shared" si="101"/>
        <v>0.21804511278195488</v>
      </c>
      <c r="T266" s="803">
        <v>26</v>
      </c>
      <c r="U266" s="32">
        <f t="shared" si="102"/>
        <v>9.7744360902255634E-2</v>
      </c>
      <c r="V266" s="803">
        <v>11</v>
      </c>
      <c r="W266" s="32">
        <f t="shared" si="103"/>
        <v>4.1353383458646614E-2</v>
      </c>
      <c r="X266" s="497">
        <f t="shared" si="104"/>
        <v>2282</v>
      </c>
      <c r="Y266" s="664">
        <f t="shared" si="105"/>
        <v>266</v>
      </c>
      <c r="Z266" s="415"/>
    </row>
    <row r="267" spans="1:26" ht="12.95" customHeight="1">
      <c r="A267" s="2"/>
      <c r="B267" s="37" t="s">
        <v>37</v>
      </c>
      <c r="C267" s="186">
        <v>241</v>
      </c>
      <c r="D267" s="32">
        <f t="shared" si="95"/>
        <v>0.12887700534759358</v>
      </c>
      <c r="E267" s="186">
        <v>862</v>
      </c>
      <c r="F267" s="32">
        <f t="shared" si="96"/>
        <v>0.46096256684491976</v>
      </c>
      <c r="G267" s="186">
        <v>417</v>
      </c>
      <c r="H267" s="32">
        <f t="shared" si="97"/>
        <v>0.22299465240641711</v>
      </c>
      <c r="I267" s="185">
        <v>350</v>
      </c>
      <c r="J267" s="32">
        <f t="shared" si="98"/>
        <v>0.18716577540106952</v>
      </c>
      <c r="K267" s="496">
        <v>28</v>
      </c>
      <c r="L267" s="32">
        <f t="shared" si="94"/>
        <v>0.30107526881720431</v>
      </c>
      <c r="M267" s="803">
        <v>13</v>
      </c>
      <c r="N267" s="32">
        <f t="shared" si="99"/>
        <v>0.13978494623655913</v>
      </c>
      <c r="O267" s="44"/>
      <c r="P267" s="496">
        <v>14</v>
      </c>
      <c r="Q267" s="32">
        <f t="shared" si="100"/>
        <v>0.15053763440860216</v>
      </c>
      <c r="R267" s="496">
        <v>21</v>
      </c>
      <c r="S267" s="32">
        <f t="shared" si="101"/>
        <v>0.22580645161290322</v>
      </c>
      <c r="T267" s="803">
        <v>9</v>
      </c>
      <c r="U267" s="32">
        <f t="shared" si="102"/>
        <v>9.6774193548387094E-2</v>
      </c>
      <c r="V267" s="803">
        <v>8</v>
      </c>
      <c r="W267" s="32">
        <f t="shared" si="103"/>
        <v>8.6021505376344093E-2</v>
      </c>
      <c r="X267" s="497">
        <f t="shared" si="104"/>
        <v>1870</v>
      </c>
      <c r="Y267" s="664">
        <f t="shared" si="105"/>
        <v>93</v>
      </c>
      <c r="Z267" s="415"/>
    </row>
    <row r="268" spans="1:26" ht="12.95" customHeight="1">
      <c r="A268" s="2"/>
      <c r="B268" s="37" t="s">
        <v>38</v>
      </c>
      <c r="C268" s="186">
        <v>128</v>
      </c>
      <c r="D268" s="32">
        <f t="shared" si="95"/>
        <v>0.11228070175438597</v>
      </c>
      <c r="E268" s="186">
        <v>445</v>
      </c>
      <c r="F268" s="32">
        <f t="shared" si="96"/>
        <v>0.39035087719298245</v>
      </c>
      <c r="G268" s="186">
        <v>304</v>
      </c>
      <c r="H268" s="32">
        <f t="shared" si="97"/>
        <v>0.26666666666666666</v>
      </c>
      <c r="I268" s="185">
        <v>263</v>
      </c>
      <c r="J268" s="32">
        <f t="shared" si="98"/>
        <v>0.23070175438596491</v>
      </c>
      <c r="K268" s="496">
        <v>56</v>
      </c>
      <c r="L268" s="32">
        <f t="shared" si="94"/>
        <v>0.33136094674556216</v>
      </c>
      <c r="M268" s="803">
        <v>23</v>
      </c>
      <c r="N268" s="32">
        <f t="shared" si="99"/>
        <v>0.13609467455621302</v>
      </c>
      <c r="O268" s="44"/>
      <c r="P268" s="496">
        <v>25</v>
      </c>
      <c r="Q268" s="32">
        <f t="shared" si="100"/>
        <v>0.14792899408284024</v>
      </c>
      <c r="R268" s="496">
        <v>28</v>
      </c>
      <c r="S268" s="32">
        <f t="shared" si="101"/>
        <v>0.16568047337278108</v>
      </c>
      <c r="T268" s="803">
        <v>18</v>
      </c>
      <c r="U268" s="32">
        <f t="shared" si="102"/>
        <v>0.10650887573964497</v>
      </c>
      <c r="V268" s="803">
        <v>19</v>
      </c>
      <c r="W268" s="32">
        <f t="shared" si="103"/>
        <v>0.11242603550295859</v>
      </c>
      <c r="X268" s="497">
        <f t="shared" si="104"/>
        <v>1140</v>
      </c>
      <c r="Y268" s="664">
        <f t="shared" si="105"/>
        <v>169</v>
      </c>
      <c r="Z268" s="415"/>
    </row>
    <row r="269" spans="1:26" ht="12.95" customHeight="1">
      <c r="A269" s="2"/>
      <c r="B269" s="37" t="s">
        <v>39</v>
      </c>
      <c r="C269" s="186">
        <v>61</v>
      </c>
      <c r="D269" s="32">
        <f t="shared" si="95"/>
        <v>8.1009296148738377E-2</v>
      </c>
      <c r="E269" s="186">
        <v>308</v>
      </c>
      <c r="F269" s="32">
        <f t="shared" si="96"/>
        <v>0.40903054448871184</v>
      </c>
      <c r="G269" s="186">
        <v>163</v>
      </c>
      <c r="H269" s="32">
        <f t="shared" si="97"/>
        <v>0.21646746347941567</v>
      </c>
      <c r="I269" s="185">
        <v>221</v>
      </c>
      <c r="J269" s="32">
        <f t="shared" si="98"/>
        <v>0.29349269588313415</v>
      </c>
      <c r="K269" s="496">
        <v>15</v>
      </c>
      <c r="L269" s="32">
        <f t="shared" si="94"/>
        <v>0.25862068965517243</v>
      </c>
      <c r="M269" s="803">
        <v>16</v>
      </c>
      <c r="N269" s="32">
        <f t="shared" si="99"/>
        <v>0.27586206896551724</v>
      </c>
      <c r="O269" s="44"/>
      <c r="P269" s="496">
        <v>9</v>
      </c>
      <c r="Q269" s="32">
        <f t="shared" si="100"/>
        <v>0.15517241379310345</v>
      </c>
      <c r="R269" s="496">
        <v>5</v>
      </c>
      <c r="S269" s="32">
        <f t="shared" si="101"/>
        <v>8.6206896551724144E-2</v>
      </c>
      <c r="T269" s="803">
        <v>8</v>
      </c>
      <c r="U269" s="32">
        <f t="shared" si="102"/>
        <v>0.13793103448275862</v>
      </c>
      <c r="V269" s="803">
        <v>5</v>
      </c>
      <c r="W269" s="32">
        <f t="shared" si="103"/>
        <v>8.6206896551724144E-2</v>
      </c>
      <c r="X269" s="497">
        <f t="shared" si="104"/>
        <v>753</v>
      </c>
      <c r="Y269" s="664">
        <f t="shared" si="105"/>
        <v>58</v>
      </c>
      <c r="Z269" s="415"/>
    </row>
    <row r="270" spans="1:26" ht="12.95" customHeight="1">
      <c r="A270" s="2"/>
      <c r="B270" s="37" t="s">
        <v>40</v>
      </c>
      <c r="C270" s="186">
        <v>90</v>
      </c>
      <c r="D270" s="32">
        <f t="shared" si="95"/>
        <v>0.14376996805111822</v>
      </c>
      <c r="E270" s="186">
        <v>266</v>
      </c>
      <c r="F270" s="32">
        <f t="shared" si="96"/>
        <v>0.42492012779552718</v>
      </c>
      <c r="G270" s="186">
        <v>124</v>
      </c>
      <c r="H270" s="32">
        <f t="shared" si="97"/>
        <v>0.19808306709265175</v>
      </c>
      <c r="I270" s="185">
        <v>146</v>
      </c>
      <c r="J270" s="32">
        <f t="shared" si="98"/>
        <v>0.23322683706070288</v>
      </c>
      <c r="K270" s="496">
        <v>29</v>
      </c>
      <c r="L270" s="32">
        <f t="shared" si="94"/>
        <v>0.3258426966292135</v>
      </c>
      <c r="M270" s="803">
        <v>24</v>
      </c>
      <c r="N270" s="32">
        <f t="shared" si="99"/>
        <v>0.2696629213483146</v>
      </c>
      <c r="O270" s="44"/>
      <c r="P270" s="496">
        <v>10</v>
      </c>
      <c r="Q270" s="32">
        <f t="shared" si="100"/>
        <v>0.11235955056179775</v>
      </c>
      <c r="R270" s="496">
        <v>16</v>
      </c>
      <c r="S270" s="32">
        <f t="shared" si="101"/>
        <v>0.1797752808988764</v>
      </c>
      <c r="T270" s="803">
        <v>5</v>
      </c>
      <c r="U270" s="32">
        <f t="shared" si="102"/>
        <v>5.6179775280898875E-2</v>
      </c>
      <c r="V270" s="803">
        <v>5</v>
      </c>
      <c r="W270" s="32">
        <f t="shared" si="103"/>
        <v>5.6179775280898875E-2</v>
      </c>
      <c r="X270" s="497">
        <f t="shared" si="104"/>
        <v>626</v>
      </c>
      <c r="Y270" s="664">
        <f t="shared" si="105"/>
        <v>89</v>
      </c>
      <c r="Z270" s="415"/>
    </row>
    <row r="271" spans="1:26" ht="12.95" customHeight="1">
      <c r="A271" s="2"/>
      <c r="B271" s="37" t="s">
        <v>41</v>
      </c>
      <c r="C271" s="186">
        <v>61</v>
      </c>
      <c r="D271" s="32">
        <f t="shared" si="95"/>
        <v>9.8705501618122971E-2</v>
      </c>
      <c r="E271" s="186">
        <v>287</v>
      </c>
      <c r="F271" s="32">
        <f t="shared" si="96"/>
        <v>0.46440129449838186</v>
      </c>
      <c r="G271" s="186">
        <v>133</v>
      </c>
      <c r="H271" s="32">
        <f t="shared" si="97"/>
        <v>0.21521035598705501</v>
      </c>
      <c r="I271" s="185">
        <v>137</v>
      </c>
      <c r="J271" s="32">
        <f t="shared" si="98"/>
        <v>0.22168284789644013</v>
      </c>
      <c r="K271" s="496">
        <v>9</v>
      </c>
      <c r="L271" s="32">
        <f t="shared" si="94"/>
        <v>0.26470588235294118</v>
      </c>
      <c r="M271" s="803">
        <v>11</v>
      </c>
      <c r="N271" s="32">
        <f t="shared" si="99"/>
        <v>0.3235294117647059</v>
      </c>
      <c r="O271" s="44"/>
      <c r="P271" s="496">
        <v>8</v>
      </c>
      <c r="Q271" s="32">
        <f t="shared" si="100"/>
        <v>0.23529411764705882</v>
      </c>
      <c r="R271" s="496">
        <v>4</v>
      </c>
      <c r="S271" s="32">
        <f t="shared" si="101"/>
        <v>0.11764705882352941</v>
      </c>
      <c r="T271" s="803">
        <v>2</v>
      </c>
      <c r="U271" s="32">
        <f t="shared" si="102"/>
        <v>5.8823529411764705E-2</v>
      </c>
      <c r="V271" s="803">
        <v>0</v>
      </c>
      <c r="W271" s="32">
        <f t="shared" si="103"/>
        <v>0</v>
      </c>
      <c r="X271" s="497">
        <f t="shared" si="104"/>
        <v>618</v>
      </c>
      <c r="Y271" s="664">
        <f t="shared" si="105"/>
        <v>34</v>
      </c>
      <c r="Z271" s="415"/>
    </row>
    <row r="272" spans="1:26" ht="12.95" customHeight="1">
      <c r="A272" s="2"/>
      <c r="B272" s="37" t="s">
        <v>42</v>
      </c>
      <c r="C272" s="186">
        <v>90</v>
      </c>
      <c r="D272" s="32">
        <f t="shared" si="95"/>
        <v>0.13953488372093023</v>
      </c>
      <c r="E272" s="186">
        <v>316</v>
      </c>
      <c r="F272" s="32">
        <f t="shared" si="96"/>
        <v>0.48992248062015503</v>
      </c>
      <c r="G272" s="186">
        <v>139</v>
      </c>
      <c r="H272" s="32">
        <f t="shared" si="97"/>
        <v>0.21550387596899226</v>
      </c>
      <c r="I272" s="185">
        <v>100</v>
      </c>
      <c r="J272" s="32">
        <f t="shared" si="98"/>
        <v>0.15503875968992248</v>
      </c>
      <c r="K272" s="496">
        <v>26</v>
      </c>
      <c r="L272" s="32">
        <f t="shared" si="94"/>
        <v>0.33333333333333331</v>
      </c>
      <c r="M272" s="803">
        <v>8</v>
      </c>
      <c r="N272" s="32">
        <f t="shared" si="99"/>
        <v>0.10256410256410256</v>
      </c>
      <c r="O272" s="44"/>
      <c r="P272" s="496">
        <v>14</v>
      </c>
      <c r="Q272" s="32">
        <f t="shared" si="100"/>
        <v>0.17948717948717949</v>
      </c>
      <c r="R272" s="496">
        <v>14</v>
      </c>
      <c r="S272" s="32">
        <f t="shared" si="101"/>
        <v>0.17948717948717949</v>
      </c>
      <c r="T272" s="803">
        <v>8</v>
      </c>
      <c r="U272" s="32">
        <f t="shared" si="102"/>
        <v>0.10256410256410256</v>
      </c>
      <c r="V272" s="803">
        <v>8</v>
      </c>
      <c r="W272" s="32">
        <f t="shared" si="103"/>
        <v>0.10256410256410256</v>
      </c>
      <c r="X272" s="497">
        <f t="shared" si="104"/>
        <v>645</v>
      </c>
      <c r="Y272" s="664">
        <f t="shared" si="105"/>
        <v>78</v>
      </c>
      <c r="Z272" s="415"/>
    </row>
    <row r="273" spans="1:26" ht="12.95" customHeight="1">
      <c r="A273" s="2"/>
      <c r="B273" s="37" t="s">
        <v>43</v>
      </c>
      <c r="C273" s="186">
        <v>75</v>
      </c>
      <c r="D273" s="32">
        <f t="shared" si="95"/>
        <v>0.14792899408284024</v>
      </c>
      <c r="E273" s="186">
        <v>208</v>
      </c>
      <c r="F273" s="32">
        <f t="shared" si="96"/>
        <v>0.41025641025641024</v>
      </c>
      <c r="G273" s="186">
        <v>133</v>
      </c>
      <c r="H273" s="32">
        <f t="shared" si="97"/>
        <v>0.26232741617357003</v>
      </c>
      <c r="I273" s="185">
        <v>91</v>
      </c>
      <c r="J273" s="32">
        <f t="shared" si="98"/>
        <v>0.17948717948717949</v>
      </c>
      <c r="K273" s="496">
        <v>21</v>
      </c>
      <c r="L273" s="32">
        <f t="shared" si="94"/>
        <v>0.4375</v>
      </c>
      <c r="M273" s="803">
        <v>9</v>
      </c>
      <c r="N273" s="32">
        <f t="shared" si="99"/>
        <v>0.1875</v>
      </c>
      <c r="O273" s="44"/>
      <c r="P273" s="496">
        <v>6</v>
      </c>
      <c r="Q273" s="32">
        <f t="shared" si="100"/>
        <v>0.125</v>
      </c>
      <c r="R273" s="496">
        <v>7</v>
      </c>
      <c r="S273" s="32">
        <f t="shared" si="101"/>
        <v>0.14583333333333334</v>
      </c>
      <c r="T273" s="803">
        <v>3</v>
      </c>
      <c r="U273" s="32">
        <f t="shared" si="102"/>
        <v>6.25E-2</v>
      </c>
      <c r="V273" s="803">
        <v>2</v>
      </c>
      <c r="W273" s="32">
        <f t="shared" si="103"/>
        <v>4.1666666666666664E-2</v>
      </c>
      <c r="X273" s="497">
        <f t="shared" si="104"/>
        <v>507</v>
      </c>
      <c r="Y273" s="664">
        <f t="shared" si="105"/>
        <v>48</v>
      </c>
      <c r="Z273" s="415"/>
    </row>
    <row r="274" spans="1:26" ht="12.95" customHeight="1">
      <c r="A274" s="2"/>
      <c r="B274" s="37" t="s">
        <v>44</v>
      </c>
      <c r="C274" s="186">
        <v>27</v>
      </c>
      <c r="D274" s="32">
        <f t="shared" si="95"/>
        <v>9.0604026845637578E-2</v>
      </c>
      <c r="E274" s="186">
        <v>131</v>
      </c>
      <c r="F274" s="32">
        <f t="shared" si="96"/>
        <v>0.43959731543624159</v>
      </c>
      <c r="G274" s="186">
        <v>72</v>
      </c>
      <c r="H274" s="32">
        <f t="shared" si="97"/>
        <v>0.24161073825503357</v>
      </c>
      <c r="I274" s="185">
        <v>68</v>
      </c>
      <c r="J274" s="32">
        <f t="shared" si="98"/>
        <v>0.22818791946308725</v>
      </c>
      <c r="K274" s="496">
        <v>4</v>
      </c>
      <c r="L274" s="32">
        <f t="shared" si="94"/>
        <v>0.23529411764705882</v>
      </c>
      <c r="M274" s="803">
        <v>2</v>
      </c>
      <c r="N274" s="32">
        <f t="shared" si="99"/>
        <v>0.11764705882352941</v>
      </c>
      <c r="O274" s="44"/>
      <c r="P274" s="496">
        <v>1</v>
      </c>
      <c r="Q274" s="32">
        <f t="shared" si="100"/>
        <v>5.8823529411764705E-2</v>
      </c>
      <c r="R274" s="496">
        <v>1</v>
      </c>
      <c r="S274" s="32">
        <f t="shared" si="101"/>
        <v>5.8823529411764705E-2</v>
      </c>
      <c r="T274" s="803">
        <v>2</v>
      </c>
      <c r="U274" s="32">
        <f t="shared" si="102"/>
        <v>0.11764705882352941</v>
      </c>
      <c r="V274" s="803">
        <v>7</v>
      </c>
      <c r="W274" s="32">
        <f t="shared" si="103"/>
        <v>0.41176470588235292</v>
      </c>
      <c r="X274" s="497">
        <f t="shared" si="104"/>
        <v>298</v>
      </c>
      <c r="Y274" s="664">
        <f t="shared" si="105"/>
        <v>17</v>
      </c>
      <c r="Z274" s="415"/>
    </row>
    <row r="275" spans="1:26" ht="12.95" customHeight="1">
      <c r="A275" s="2"/>
      <c r="B275" s="37" t="s">
        <v>45</v>
      </c>
      <c r="C275" s="186">
        <v>64</v>
      </c>
      <c r="D275" s="32">
        <f t="shared" si="95"/>
        <v>0.13943355119825709</v>
      </c>
      <c r="E275" s="186">
        <v>230</v>
      </c>
      <c r="F275" s="32">
        <f t="shared" si="96"/>
        <v>0.50108932461873634</v>
      </c>
      <c r="G275" s="186">
        <v>93</v>
      </c>
      <c r="H275" s="32">
        <f t="shared" si="97"/>
        <v>0.20261437908496732</v>
      </c>
      <c r="I275" s="185">
        <v>72</v>
      </c>
      <c r="J275" s="32">
        <f t="shared" si="98"/>
        <v>0.15686274509803921</v>
      </c>
      <c r="K275" s="496">
        <v>15</v>
      </c>
      <c r="L275" s="32">
        <f t="shared" si="94"/>
        <v>0.29411764705882354</v>
      </c>
      <c r="M275" s="803">
        <v>14</v>
      </c>
      <c r="N275" s="32">
        <f t="shared" si="99"/>
        <v>0.27450980392156865</v>
      </c>
      <c r="O275" s="44"/>
      <c r="P275" s="496">
        <v>13</v>
      </c>
      <c r="Q275" s="32">
        <f t="shared" si="100"/>
        <v>0.25490196078431371</v>
      </c>
      <c r="R275" s="496">
        <v>8</v>
      </c>
      <c r="S275" s="32">
        <f t="shared" si="101"/>
        <v>0.15686274509803921</v>
      </c>
      <c r="T275" s="803">
        <v>0</v>
      </c>
      <c r="U275" s="32">
        <f t="shared" si="102"/>
        <v>0</v>
      </c>
      <c r="V275" s="803">
        <v>1</v>
      </c>
      <c r="W275" s="32">
        <f t="shared" si="103"/>
        <v>1.9607843137254902E-2</v>
      </c>
      <c r="X275" s="497">
        <f t="shared" si="104"/>
        <v>459</v>
      </c>
      <c r="Y275" s="664">
        <f t="shared" si="105"/>
        <v>51</v>
      </c>
      <c r="Z275" s="415"/>
    </row>
    <row r="276" spans="1:26" ht="12.95" customHeight="1">
      <c r="A276" s="2"/>
      <c r="B276" s="37" t="s">
        <v>46</v>
      </c>
      <c r="C276" s="186">
        <v>20</v>
      </c>
      <c r="D276" s="32">
        <f t="shared" si="95"/>
        <v>0.15267175572519084</v>
      </c>
      <c r="E276" s="186">
        <v>64</v>
      </c>
      <c r="F276" s="32">
        <f t="shared" si="96"/>
        <v>0.48854961832061067</v>
      </c>
      <c r="G276" s="186">
        <v>27</v>
      </c>
      <c r="H276" s="32">
        <f t="shared" si="97"/>
        <v>0.20610687022900764</v>
      </c>
      <c r="I276" s="185">
        <v>20</v>
      </c>
      <c r="J276" s="32">
        <f t="shared" si="98"/>
        <v>0.15267175572519084</v>
      </c>
      <c r="K276" s="496">
        <v>7</v>
      </c>
      <c r="L276" s="32">
        <f t="shared" si="94"/>
        <v>0.33333333333333331</v>
      </c>
      <c r="M276" s="803">
        <v>6</v>
      </c>
      <c r="N276" s="32">
        <f t="shared" si="99"/>
        <v>0.2857142857142857</v>
      </c>
      <c r="O276" s="44"/>
      <c r="P276" s="496">
        <v>3</v>
      </c>
      <c r="Q276" s="32">
        <f t="shared" si="100"/>
        <v>0.14285714285714285</v>
      </c>
      <c r="R276" s="496">
        <v>3</v>
      </c>
      <c r="S276" s="32">
        <f t="shared" si="101"/>
        <v>0.14285714285714285</v>
      </c>
      <c r="T276" s="803">
        <v>2</v>
      </c>
      <c r="U276" s="32">
        <f t="shared" si="102"/>
        <v>9.5238095238095233E-2</v>
      </c>
      <c r="V276" s="803">
        <v>0</v>
      </c>
      <c r="W276" s="32">
        <f t="shared" si="103"/>
        <v>0</v>
      </c>
      <c r="X276" s="497">
        <f t="shared" si="104"/>
        <v>131</v>
      </c>
      <c r="Y276" s="664">
        <f t="shared" si="105"/>
        <v>21</v>
      </c>
      <c r="Z276" s="415"/>
    </row>
    <row r="277" spans="1:26" ht="12.95" customHeight="1">
      <c r="A277" s="2"/>
      <c r="B277" s="37" t="s">
        <v>47</v>
      </c>
      <c r="C277" s="186">
        <v>7</v>
      </c>
      <c r="D277" s="32">
        <f t="shared" si="95"/>
        <v>0.14893617021276595</v>
      </c>
      <c r="E277" s="186">
        <v>18</v>
      </c>
      <c r="F277" s="32">
        <f t="shared" si="96"/>
        <v>0.38297872340425532</v>
      </c>
      <c r="G277" s="186">
        <v>12</v>
      </c>
      <c r="H277" s="32">
        <f t="shared" si="97"/>
        <v>0.25531914893617019</v>
      </c>
      <c r="I277" s="185">
        <v>10</v>
      </c>
      <c r="J277" s="32">
        <f t="shared" si="98"/>
        <v>0.21276595744680851</v>
      </c>
      <c r="K277" s="496">
        <v>0</v>
      </c>
      <c r="L277" s="32">
        <f t="shared" si="94"/>
        <v>0</v>
      </c>
      <c r="M277" s="803">
        <v>0</v>
      </c>
      <c r="N277" s="32">
        <f t="shared" si="99"/>
        <v>0</v>
      </c>
      <c r="O277" s="44"/>
      <c r="P277" s="496">
        <v>1</v>
      </c>
      <c r="Q277" s="32">
        <f t="shared" si="100"/>
        <v>1</v>
      </c>
      <c r="R277" s="496">
        <v>0</v>
      </c>
      <c r="S277" s="32">
        <f t="shared" si="101"/>
        <v>0</v>
      </c>
      <c r="T277" s="803">
        <v>0</v>
      </c>
      <c r="U277" s="32">
        <f t="shared" si="102"/>
        <v>0</v>
      </c>
      <c r="V277" s="803">
        <v>0</v>
      </c>
      <c r="W277" s="32">
        <f t="shared" si="103"/>
        <v>0</v>
      </c>
      <c r="X277" s="497">
        <f t="shared" si="104"/>
        <v>47</v>
      </c>
      <c r="Y277" s="664">
        <f t="shared" si="105"/>
        <v>1</v>
      </c>
      <c r="Z277" s="415"/>
    </row>
    <row r="278" spans="1:26" ht="12.95" customHeight="1">
      <c r="A278" s="2"/>
      <c r="B278" s="40" t="s">
        <v>6</v>
      </c>
      <c r="C278" s="84">
        <f>SUM(C259:C277)</f>
        <v>6716</v>
      </c>
      <c r="D278" s="32">
        <f t="shared" si="95"/>
        <v>0.10963465996278036</v>
      </c>
      <c r="E278" s="84">
        <f>SUM(E259:E277)</f>
        <v>24807</v>
      </c>
      <c r="F278" s="32">
        <f t="shared" si="96"/>
        <v>0.40495935224786966</v>
      </c>
      <c r="G278" s="84">
        <f>SUM(G259:G277)</f>
        <v>13414</v>
      </c>
      <c r="H278" s="32">
        <f t="shared" si="97"/>
        <v>0.21897548075353424</v>
      </c>
      <c r="I278" s="84">
        <f>SUM(I259:I277)</f>
        <v>16321</v>
      </c>
      <c r="J278" s="32">
        <f t="shared" si="98"/>
        <v>0.26643050703581572</v>
      </c>
      <c r="K278" s="41">
        <f>SUM(K259:K277)</f>
        <v>1914</v>
      </c>
      <c r="L278" s="32">
        <f t="shared" si="94"/>
        <v>0.3145956607495069</v>
      </c>
      <c r="M278" s="41">
        <f>SUM(M259:M277)</f>
        <v>1106</v>
      </c>
      <c r="N278" s="32">
        <f t="shared" si="99"/>
        <v>0.18178829717291256</v>
      </c>
      <c r="O278" s="44"/>
      <c r="P278" s="41">
        <f>SUM(P259:P277)</f>
        <v>1174</v>
      </c>
      <c r="Q278" s="32">
        <f t="shared" si="100"/>
        <v>0.19296515450361604</v>
      </c>
      <c r="R278" s="41">
        <f>SUM(R259:R277)</f>
        <v>1029</v>
      </c>
      <c r="S278" s="32">
        <f t="shared" si="101"/>
        <v>0.16913214990138067</v>
      </c>
      <c r="T278" s="41">
        <f>SUM(T259:T277)</f>
        <v>430</v>
      </c>
      <c r="U278" s="32">
        <f t="shared" si="102"/>
        <v>7.0677186061801442E-2</v>
      </c>
      <c r="V278" s="41">
        <f>SUM(V259:V277)</f>
        <v>431</v>
      </c>
      <c r="W278" s="32">
        <f t="shared" si="103"/>
        <v>7.0841551610782386E-2</v>
      </c>
      <c r="X278" s="84">
        <f>SUM(X259:X277)</f>
        <v>61258</v>
      </c>
      <c r="Y278" s="41">
        <f>SUM(Y259:Y277)</f>
        <v>6084</v>
      </c>
      <c r="Z278" s="415"/>
    </row>
    <row r="279" spans="1:26" ht="12.95" customHeight="1">
      <c r="A279" s="2"/>
      <c r="B279" s="40"/>
      <c r="C279" s="94"/>
      <c r="D279" s="46">
        <f>SUM(C278,E278)</f>
        <v>31523</v>
      </c>
      <c r="E279" s="117"/>
      <c r="F279" s="47"/>
      <c r="G279" s="117"/>
      <c r="H279" s="48">
        <f>SUM(G278,I278)</f>
        <v>29735</v>
      </c>
      <c r="I279" s="117"/>
      <c r="J279" s="47"/>
      <c r="K279" s="117"/>
      <c r="L279" s="81">
        <f>SUM(K278,M278)</f>
        <v>3020</v>
      </c>
      <c r="M279" s="117"/>
      <c r="N279" s="49"/>
      <c r="O279" s="44"/>
      <c r="P279" s="117"/>
      <c r="Q279" s="81">
        <f>SUM(P278,R278)</f>
        <v>2203</v>
      </c>
      <c r="R279" s="117"/>
      <c r="S279" s="49"/>
      <c r="T279" s="50"/>
      <c r="U279" s="81">
        <f>SUM(T278,V278)</f>
        <v>861</v>
      </c>
      <c r="V279" s="51"/>
      <c r="W279" s="49"/>
      <c r="X279" s="47"/>
      <c r="Z279" s="415"/>
    </row>
    <row r="280" spans="1:26" ht="12.95" customHeight="1">
      <c r="A280" s="2"/>
      <c r="B280" s="40" t="s">
        <v>147</v>
      </c>
      <c r="C280" s="47"/>
      <c r="D280" s="79">
        <f>D279/$X$278</f>
        <v>0.51459401221065004</v>
      </c>
      <c r="E280" s="47"/>
      <c r="F280" s="47"/>
      <c r="G280" s="47"/>
      <c r="H280" s="79">
        <f>H279/$X$278</f>
        <v>0.48540598778934996</v>
      </c>
      <c r="I280" s="49"/>
      <c r="J280" s="47"/>
      <c r="K280" s="49"/>
      <c r="L280" s="79">
        <f>L279/$Y$278</f>
        <v>0.49638395792241946</v>
      </c>
      <c r="M280" s="49"/>
      <c r="N280" s="49"/>
      <c r="O280" s="44"/>
      <c r="P280" s="49"/>
      <c r="Q280" s="79">
        <f>Q279/$Y$278</f>
        <v>0.36209730440499671</v>
      </c>
      <c r="R280" s="49"/>
      <c r="S280" s="49"/>
      <c r="T280" s="118"/>
      <c r="U280" s="79">
        <f>U279/$Y$278</f>
        <v>0.14151873767258383</v>
      </c>
      <c r="V280" s="54"/>
      <c r="W280" s="49"/>
      <c r="X280" s="47"/>
      <c r="Z280" s="415"/>
    </row>
    <row r="281" spans="1:26" ht="12.95" customHeight="1">
      <c r="A281" s="2"/>
      <c r="B281" s="69"/>
      <c r="C281" s="89"/>
      <c r="D281" s="109"/>
      <c r="E281" s="89"/>
      <c r="F281" s="109"/>
      <c r="G281" s="89"/>
      <c r="H281" s="109"/>
      <c r="I281" s="89"/>
      <c r="J281" s="109"/>
      <c r="K281" s="89"/>
      <c r="L281" s="109"/>
      <c r="M281" s="89"/>
      <c r="N281" s="109"/>
      <c r="O281" s="44"/>
      <c r="P281" s="89"/>
      <c r="Q281" s="109"/>
      <c r="R281" s="89"/>
      <c r="S281" s="109"/>
      <c r="T281" s="28"/>
      <c r="U281" s="28"/>
      <c r="V281" s="29"/>
      <c r="W281" s="110"/>
      <c r="X281" s="110"/>
      <c r="Z281" s="415"/>
    </row>
    <row r="282" spans="1:26" ht="12.95" customHeight="1">
      <c r="A282" s="119"/>
      <c r="B282" s="103" t="s">
        <v>12</v>
      </c>
      <c r="C282" s="651" t="s">
        <v>90</v>
      </c>
      <c r="D282" s="655"/>
      <c r="E282" s="650" t="s">
        <v>91</v>
      </c>
      <c r="F282" s="650"/>
      <c r="G282" s="650" t="s">
        <v>92</v>
      </c>
      <c r="H282" s="650"/>
      <c r="I282" s="650" t="s">
        <v>93</v>
      </c>
      <c r="J282" s="656"/>
      <c r="K282" s="650" t="s">
        <v>146</v>
      </c>
      <c r="L282" s="656"/>
      <c r="M282" s="650" t="s">
        <v>98</v>
      </c>
      <c r="N282" s="656"/>
      <c r="O282" s="657"/>
      <c r="P282" s="650" t="s">
        <v>94</v>
      </c>
      <c r="Q282" s="656"/>
      <c r="R282" s="650" t="s">
        <v>95</v>
      </c>
      <c r="S282" s="650"/>
      <c r="T282" s="650" t="s">
        <v>96</v>
      </c>
      <c r="U282" s="651"/>
      <c r="V282" s="650" t="s">
        <v>97</v>
      </c>
      <c r="W282" s="651"/>
      <c r="X282" s="107" t="s">
        <v>14</v>
      </c>
      <c r="Y282" s="715"/>
      <c r="Z282" s="416"/>
    </row>
    <row r="283" spans="1:26" ht="12.95" customHeight="1">
      <c r="A283" s="2"/>
      <c r="B283" s="96" t="s">
        <v>59</v>
      </c>
      <c r="C283" s="652" t="s">
        <v>60</v>
      </c>
      <c r="D283" s="653" t="s">
        <v>10</v>
      </c>
      <c r="E283" s="652" t="s">
        <v>60</v>
      </c>
      <c r="F283" s="653" t="s">
        <v>10</v>
      </c>
      <c r="G283" s="652" t="s">
        <v>60</v>
      </c>
      <c r="H283" s="653" t="s">
        <v>10</v>
      </c>
      <c r="I283" s="652" t="s">
        <v>60</v>
      </c>
      <c r="J283" s="653" t="s">
        <v>10</v>
      </c>
      <c r="K283" s="652" t="s">
        <v>60</v>
      </c>
      <c r="L283" s="653" t="s">
        <v>10</v>
      </c>
      <c r="M283" s="652" t="s">
        <v>60</v>
      </c>
      <c r="N283" s="653" t="s">
        <v>10</v>
      </c>
      <c r="O283" s="654"/>
      <c r="P283" s="652" t="s">
        <v>60</v>
      </c>
      <c r="Q283" s="653" t="s">
        <v>10</v>
      </c>
      <c r="R283" s="652" t="s">
        <v>60</v>
      </c>
      <c r="S283" s="653" t="s">
        <v>10</v>
      </c>
      <c r="T283" s="652" t="s">
        <v>60</v>
      </c>
      <c r="U283" s="653" t="s">
        <v>10</v>
      </c>
      <c r="V283" s="652" t="s">
        <v>60</v>
      </c>
      <c r="W283" s="653" t="s">
        <v>10</v>
      </c>
      <c r="X283" s="101">
        <v>2014</v>
      </c>
      <c r="Y283" s="715"/>
      <c r="Z283" s="415"/>
    </row>
    <row r="284" spans="1:26" ht="12.95" customHeight="1">
      <c r="A284" s="119"/>
      <c r="B284" s="96" t="s">
        <v>0</v>
      </c>
      <c r="C284" s="702"/>
      <c r="D284" s="784"/>
      <c r="E284" s="784" t="s">
        <v>149</v>
      </c>
      <c r="F284" s="784" t="s">
        <v>150</v>
      </c>
      <c r="G284" s="784" t="s">
        <v>148</v>
      </c>
      <c r="H284" s="784" t="s">
        <v>151</v>
      </c>
      <c r="I284" s="784" t="s">
        <v>152</v>
      </c>
      <c r="J284" s="784" t="s">
        <v>153</v>
      </c>
      <c r="K284" s="784"/>
      <c r="L284" s="784" t="s">
        <v>156</v>
      </c>
      <c r="M284" s="784"/>
      <c r="N284" s="784" t="s">
        <v>157</v>
      </c>
      <c r="O284" s="784" t="s">
        <v>158</v>
      </c>
      <c r="P284" s="784" t="s">
        <v>158</v>
      </c>
      <c r="Q284" s="784" t="s">
        <v>159</v>
      </c>
      <c r="R284" s="784" t="s">
        <v>160</v>
      </c>
      <c r="S284" s="709" t="s">
        <v>161</v>
      </c>
      <c r="T284" s="710" t="s">
        <v>162</v>
      </c>
      <c r="U284" s="784" t="s">
        <v>89</v>
      </c>
      <c r="V284" s="712"/>
      <c r="W284" s="702"/>
      <c r="X284" s="97" t="s">
        <v>6</v>
      </c>
      <c r="Y284" s="715"/>
      <c r="Z284" s="416"/>
    </row>
    <row r="285" spans="1:26" ht="12" customHeight="1">
      <c r="A285" s="119"/>
      <c r="B285" s="713"/>
      <c r="C285" s="369">
        <v>1</v>
      </c>
      <c r="D285" s="369">
        <v>2</v>
      </c>
      <c r="E285" s="369">
        <v>3</v>
      </c>
      <c r="F285" s="369">
        <v>4</v>
      </c>
      <c r="G285" s="369">
        <v>5</v>
      </c>
      <c r="H285" s="369">
        <v>6</v>
      </c>
      <c r="I285" s="369">
        <v>7</v>
      </c>
      <c r="J285" s="369">
        <v>8</v>
      </c>
      <c r="K285" s="369">
        <v>9</v>
      </c>
      <c r="L285" s="369">
        <v>10</v>
      </c>
      <c r="M285" s="369">
        <v>11</v>
      </c>
      <c r="N285" s="369">
        <v>12</v>
      </c>
      <c r="O285" s="714"/>
      <c r="P285" s="369">
        <v>13</v>
      </c>
      <c r="Q285" s="369">
        <v>14</v>
      </c>
      <c r="R285" s="369">
        <v>15</v>
      </c>
      <c r="S285" s="369">
        <v>16</v>
      </c>
      <c r="T285" s="369">
        <v>17</v>
      </c>
      <c r="U285" s="369">
        <v>18</v>
      </c>
      <c r="V285" s="369">
        <v>19</v>
      </c>
      <c r="W285" s="369">
        <v>20</v>
      </c>
      <c r="X285" s="369">
        <v>21</v>
      </c>
      <c r="Y285" s="369">
        <v>22</v>
      </c>
      <c r="Z285" s="416"/>
    </row>
    <row r="286" spans="1:26" ht="12" customHeight="1">
      <c r="A286" s="2"/>
      <c r="B286" s="70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44"/>
      <c r="P286" s="2"/>
      <c r="Q286" s="2"/>
      <c r="R286" s="2"/>
      <c r="S286" s="2"/>
      <c r="T286" s="2"/>
      <c r="U286" s="2"/>
      <c r="V286" s="2"/>
      <c r="W286" s="4"/>
      <c r="X286" s="4"/>
      <c r="Y286" s="184"/>
      <c r="Z286" s="415"/>
    </row>
    <row r="291" spans="1:26" hidden="1"/>
    <row r="292" spans="1:26" hidden="1"/>
    <row r="293" spans="1:26" ht="12" customHeight="1">
      <c r="A293" s="70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44"/>
      <c r="P293" s="2"/>
      <c r="Q293" s="2"/>
      <c r="R293" s="2"/>
      <c r="S293" s="2"/>
      <c r="T293" s="2"/>
      <c r="U293" s="2"/>
      <c r="V293" s="2"/>
      <c r="W293" s="2"/>
      <c r="X293" s="2"/>
      <c r="Y293" s="184"/>
      <c r="Z293" s="415"/>
    </row>
    <row r="294" spans="1:26" ht="12" customHeight="1">
      <c r="A294" s="77"/>
      <c r="B294" s="719"/>
      <c r="C294" s="718">
        <v>1</v>
      </c>
      <c r="D294" s="718">
        <v>2</v>
      </c>
      <c r="E294" s="718">
        <v>3</v>
      </c>
      <c r="F294" s="718">
        <v>4</v>
      </c>
      <c r="G294" s="718">
        <v>5</v>
      </c>
      <c r="H294" s="718">
        <v>6</v>
      </c>
      <c r="I294" s="718">
        <v>7</v>
      </c>
      <c r="J294" s="718">
        <v>8</v>
      </c>
      <c r="K294" s="687">
        <v>9</v>
      </c>
      <c r="L294" s="687">
        <v>10</v>
      </c>
      <c r="M294" s="687">
        <v>11</v>
      </c>
      <c r="N294" s="687">
        <v>12</v>
      </c>
      <c r="O294" s="687"/>
      <c r="P294" s="687">
        <v>13</v>
      </c>
      <c r="Q294" s="687">
        <v>14</v>
      </c>
      <c r="R294" s="687">
        <v>15</v>
      </c>
      <c r="S294" s="687">
        <v>16</v>
      </c>
      <c r="T294" s="687">
        <v>17</v>
      </c>
      <c r="U294" s="687">
        <v>18</v>
      </c>
      <c r="V294" s="687">
        <v>19</v>
      </c>
      <c r="W294" s="687">
        <v>20</v>
      </c>
      <c r="X294" s="717">
        <v>21</v>
      </c>
      <c r="Y294" s="687">
        <v>22</v>
      </c>
      <c r="Z294" s="415"/>
    </row>
    <row r="295" spans="1:26" ht="12.95" customHeight="1">
      <c r="A295" s="2"/>
      <c r="B295" s="96" t="s">
        <v>0</v>
      </c>
      <c r="C295" s="702"/>
      <c r="D295" s="784"/>
      <c r="E295" s="784" t="s">
        <v>149</v>
      </c>
      <c r="F295" s="784" t="s">
        <v>150</v>
      </c>
      <c r="G295" s="784" t="s">
        <v>148</v>
      </c>
      <c r="H295" s="784" t="s">
        <v>151</v>
      </c>
      <c r="I295" s="784" t="s">
        <v>152</v>
      </c>
      <c r="J295" s="784" t="s">
        <v>153</v>
      </c>
      <c r="K295" s="784"/>
      <c r="L295" s="784" t="s">
        <v>156</v>
      </c>
      <c r="M295" s="784"/>
      <c r="N295" s="784" t="s">
        <v>157</v>
      </c>
      <c r="O295" s="784" t="s">
        <v>158</v>
      </c>
      <c r="P295" s="784" t="s">
        <v>158</v>
      </c>
      <c r="Q295" s="784" t="s">
        <v>159</v>
      </c>
      <c r="R295" s="784" t="s">
        <v>160</v>
      </c>
      <c r="S295" s="709" t="s">
        <v>161</v>
      </c>
      <c r="T295" s="710" t="s">
        <v>162</v>
      </c>
      <c r="U295" s="784" t="s">
        <v>89</v>
      </c>
      <c r="V295" s="712"/>
      <c r="W295" s="702"/>
      <c r="X295" s="97" t="s">
        <v>6</v>
      </c>
      <c r="Y295" s="97" t="s">
        <v>6</v>
      </c>
      <c r="Z295" s="415"/>
    </row>
    <row r="296" spans="1:26" ht="12.95" customHeight="1">
      <c r="A296" s="2"/>
      <c r="B296" s="96" t="s">
        <v>59</v>
      </c>
      <c r="C296" s="640" t="s">
        <v>61</v>
      </c>
      <c r="D296" s="641" t="s">
        <v>10</v>
      </c>
      <c r="E296" s="640" t="s">
        <v>61</v>
      </c>
      <c r="F296" s="641" t="s">
        <v>10</v>
      </c>
      <c r="G296" s="640" t="s">
        <v>61</v>
      </c>
      <c r="H296" s="641" t="s">
        <v>10</v>
      </c>
      <c r="I296" s="640" t="s">
        <v>61</v>
      </c>
      <c r="J296" s="641" t="s">
        <v>10</v>
      </c>
      <c r="K296" s="642" t="s">
        <v>61</v>
      </c>
      <c r="L296" s="18" t="s">
        <v>10</v>
      </c>
      <c r="M296" s="642" t="s">
        <v>61</v>
      </c>
      <c r="N296" s="18" t="s">
        <v>10</v>
      </c>
      <c r="O296" s="643"/>
      <c r="P296" s="642" t="s">
        <v>61</v>
      </c>
      <c r="Q296" s="18" t="s">
        <v>10</v>
      </c>
      <c r="R296" s="642" t="s">
        <v>61</v>
      </c>
      <c r="S296" s="18" t="s">
        <v>10</v>
      </c>
      <c r="T296" s="642" t="s">
        <v>61</v>
      </c>
      <c r="U296" s="18" t="s">
        <v>10</v>
      </c>
      <c r="V296" s="642" t="s">
        <v>61</v>
      </c>
      <c r="W296" s="18" t="s">
        <v>10</v>
      </c>
      <c r="X296" s="101">
        <v>2014</v>
      </c>
      <c r="Y296" s="101">
        <v>2014</v>
      </c>
      <c r="Z296" s="415"/>
    </row>
    <row r="297" spans="1:26" ht="12.95" customHeight="1">
      <c r="A297" s="2"/>
      <c r="B297" s="103" t="s">
        <v>12</v>
      </c>
      <c r="C297" s="188" t="s">
        <v>90</v>
      </c>
      <c r="D297" s="644"/>
      <c r="E297" s="187" t="s">
        <v>91</v>
      </c>
      <c r="F297" s="187"/>
      <c r="G297" s="187" t="s">
        <v>92</v>
      </c>
      <c r="H297" s="187"/>
      <c r="I297" s="187" t="s">
        <v>93</v>
      </c>
      <c r="J297" s="645"/>
      <c r="K297" s="500" t="s">
        <v>117</v>
      </c>
      <c r="L297" s="646"/>
      <c r="M297" s="500" t="s">
        <v>98</v>
      </c>
      <c r="N297" s="646"/>
      <c r="O297" s="647"/>
      <c r="P297" s="500" t="s">
        <v>94</v>
      </c>
      <c r="Q297" s="646"/>
      <c r="R297" s="500" t="s">
        <v>95</v>
      </c>
      <c r="S297" s="500"/>
      <c r="T297" s="500" t="s">
        <v>96</v>
      </c>
      <c r="U297" s="501"/>
      <c r="V297" s="500" t="s">
        <v>97</v>
      </c>
      <c r="W297" s="501"/>
      <c r="X297" s="107" t="s">
        <v>14</v>
      </c>
      <c r="Y297" s="107" t="s">
        <v>14</v>
      </c>
      <c r="Z297" s="415"/>
    </row>
    <row r="298" spans="1:26" ht="12.95" customHeight="1">
      <c r="A298" s="2"/>
      <c r="B298" s="108"/>
      <c r="C298" s="662"/>
      <c r="D298" s="109"/>
      <c r="E298" s="662"/>
      <c r="F298" s="109"/>
      <c r="G298" s="662"/>
      <c r="H298" s="109"/>
      <c r="I298" s="662"/>
      <c r="J298" s="109"/>
      <c r="K298" s="662"/>
      <c r="L298" s="109"/>
      <c r="M298" s="662"/>
      <c r="N298" s="109"/>
      <c r="O298" s="44"/>
      <c r="P298" s="662"/>
      <c r="Q298" s="109"/>
      <c r="R298" s="662"/>
      <c r="S298" s="109"/>
      <c r="T298" s="804"/>
      <c r="U298" s="28"/>
      <c r="V298" s="805"/>
      <c r="W298" s="110"/>
      <c r="X298" s="110"/>
      <c r="Z298" s="415"/>
    </row>
    <row r="299" spans="1:26" ht="12.95" customHeight="1">
      <c r="A299" s="2"/>
      <c r="B299" s="37" t="s">
        <v>29</v>
      </c>
      <c r="C299" s="114">
        <v>309</v>
      </c>
      <c r="D299" s="32">
        <f t="shared" ref="D299:D318" si="106">C299/X299</f>
        <v>5.5495689655172417E-2</v>
      </c>
      <c r="E299" s="114">
        <v>1623</v>
      </c>
      <c r="F299" s="32">
        <f t="shared" ref="F299:F318" si="107">E299/X299</f>
        <v>0.29148706896551724</v>
      </c>
      <c r="G299" s="114">
        <v>1372</v>
      </c>
      <c r="H299" s="32">
        <f t="shared" ref="H299:H318" si="108">G299/X299</f>
        <v>0.24640804597701149</v>
      </c>
      <c r="I299" s="113">
        <v>2264</v>
      </c>
      <c r="J299" s="32">
        <f t="shared" ref="J299:J318" si="109">I299/X299</f>
        <v>0.40660919540229884</v>
      </c>
      <c r="K299" s="806">
        <v>274</v>
      </c>
      <c r="L299" s="32">
        <f>K299/Y299</f>
        <v>0.36582109479305741</v>
      </c>
      <c r="M299" s="498">
        <v>161</v>
      </c>
      <c r="N299" s="32">
        <f>M299/Y299</f>
        <v>0.21495327102803738</v>
      </c>
      <c r="O299" s="44"/>
      <c r="P299" s="498">
        <v>131</v>
      </c>
      <c r="Q299" s="32">
        <f t="shared" ref="Q299:Q318" si="110">P299/Y299</f>
        <v>0.17489986648865152</v>
      </c>
      <c r="R299" s="499">
        <v>107</v>
      </c>
      <c r="S299" s="32">
        <f>R299/Y299</f>
        <v>0.14285714285714285</v>
      </c>
      <c r="T299" s="498">
        <v>36</v>
      </c>
      <c r="U299" s="32">
        <f>T299/Y299</f>
        <v>4.8064085447263018E-2</v>
      </c>
      <c r="V299" s="807">
        <v>40</v>
      </c>
      <c r="W299" s="32">
        <f>V299/Y299</f>
        <v>5.3404539385847799E-2</v>
      </c>
      <c r="X299" s="216">
        <f>SUM(C299,E299,G299,I299)</f>
        <v>5568</v>
      </c>
      <c r="Y299" s="663">
        <f>SUM(K299,M299,P299,R299,T299,V299)</f>
        <v>749</v>
      </c>
      <c r="Z299" s="415"/>
    </row>
    <row r="300" spans="1:26" ht="12.95" customHeight="1">
      <c r="A300" s="2"/>
      <c r="B300" s="37" t="s">
        <v>30</v>
      </c>
      <c r="C300" s="114">
        <v>212</v>
      </c>
      <c r="D300" s="32">
        <f t="shared" si="106"/>
        <v>5.9069378657007524E-2</v>
      </c>
      <c r="E300" s="114">
        <v>967</v>
      </c>
      <c r="F300" s="32">
        <f t="shared" si="107"/>
        <v>0.26943438283644472</v>
      </c>
      <c r="G300" s="114">
        <v>978</v>
      </c>
      <c r="H300" s="32">
        <f t="shared" si="108"/>
        <v>0.27249930342713846</v>
      </c>
      <c r="I300" s="113">
        <v>1432</v>
      </c>
      <c r="J300" s="32">
        <f t="shared" si="109"/>
        <v>0.39899693507940931</v>
      </c>
      <c r="K300" s="806">
        <v>223</v>
      </c>
      <c r="L300" s="32">
        <f t="shared" ref="L300:L318" si="111">K300/Y300</f>
        <v>0.41449814126394052</v>
      </c>
      <c r="M300" s="498">
        <v>89</v>
      </c>
      <c r="N300" s="32">
        <f t="shared" ref="N300:N318" si="112">M300/Y300</f>
        <v>0.1654275092936803</v>
      </c>
      <c r="O300" s="44"/>
      <c r="P300" s="498">
        <v>84</v>
      </c>
      <c r="Q300" s="32">
        <f t="shared" si="110"/>
        <v>0.15613382899628253</v>
      </c>
      <c r="R300" s="499">
        <v>74</v>
      </c>
      <c r="S300" s="32">
        <f t="shared" ref="S300:S318" si="113">R300/Y300</f>
        <v>0.13754646840148699</v>
      </c>
      <c r="T300" s="498">
        <v>42</v>
      </c>
      <c r="U300" s="32">
        <f t="shared" ref="U300:U318" si="114">T300/Y300</f>
        <v>7.8066914498141265E-2</v>
      </c>
      <c r="V300" s="807">
        <v>26</v>
      </c>
      <c r="W300" s="32">
        <f t="shared" ref="W300:W318" si="115">V300/Y300</f>
        <v>4.8327137546468404E-2</v>
      </c>
      <c r="X300" s="216">
        <f t="shared" ref="X300:X317" si="116">SUM(C300,E300,G300,I300)</f>
        <v>3589</v>
      </c>
      <c r="Y300" s="663">
        <f t="shared" ref="Y300:Y317" si="117">SUM(K300,M300,P300,R300,T300,V300)</f>
        <v>538</v>
      </c>
      <c r="Z300" s="415"/>
    </row>
    <row r="301" spans="1:26" ht="12.95" customHeight="1">
      <c r="A301" s="2"/>
      <c r="B301" s="37" t="s">
        <v>31</v>
      </c>
      <c r="C301" s="114">
        <v>105</v>
      </c>
      <c r="D301" s="32">
        <f t="shared" si="106"/>
        <v>4.7021943573667714E-2</v>
      </c>
      <c r="E301" s="114">
        <v>745</v>
      </c>
      <c r="F301" s="32">
        <f t="shared" si="107"/>
        <v>0.33363188535602328</v>
      </c>
      <c r="G301" s="114">
        <v>676</v>
      </c>
      <c r="H301" s="32">
        <f t="shared" si="108"/>
        <v>0.30273175100761307</v>
      </c>
      <c r="I301" s="113">
        <v>707</v>
      </c>
      <c r="J301" s="32">
        <f t="shared" si="109"/>
        <v>0.31661442006269591</v>
      </c>
      <c r="K301" s="806">
        <v>83</v>
      </c>
      <c r="L301" s="32">
        <f t="shared" si="111"/>
        <v>0.38425925925925924</v>
      </c>
      <c r="M301" s="498">
        <v>38</v>
      </c>
      <c r="N301" s="32">
        <f t="shared" si="112"/>
        <v>0.17592592592592593</v>
      </c>
      <c r="O301" s="44"/>
      <c r="P301" s="498">
        <v>46</v>
      </c>
      <c r="Q301" s="32">
        <f t="shared" si="110"/>
        <v>0.21296296296296297</v>
      </c>
      <c r="R301" s="499">
        <v>33</v>
      </c>
      <c r="S301" s="32">
        <f t="shared" si="113"/>
        <v>0.15277777777777779</v>
      </c>
      <c r="T301" s="498">
        <v>7</v>
      </c>
      <c r="U301" s="32">
        <f t="shared" si="114"/>
        <v>3.2407407407407406E-2</v>
      </c>
      <c r="V301" s="807">
        <v>9</v>
      </c>
      <c r="W301" s="32">
        <f t="shared" si="115"/>
        <v>4.1666666666666664E-2</v>
      </c>
      <c r="X301" s="216">
        <f t="shared" si="116"/>
        <v>2233</v>
      </c>
      <c r="Y301" s="663">
        <f t="shared" si="117"/>
        <v>216</v>
      </c>
      <c r="Z301" s="415"/>
    </row>
    <row r="302" spans="1:26" ht="12.95" customHeight="1">
      <c r="A302" s="2"/>
      <c r="B302" s="37" t="s">
        <v>32</v>
      </c>
      <c r="C302" s="114">
        <v>133</v>
      </c>
      <c r="D302" s="32">
        <f t="shared" si="106"/>
        <v>5.8512978442586891E-2</v>
      </c>
      <c r="E302" s="114">
        <v>621</v>
      </c>
      <c r="F302" s="32">
        <f t="shared" si="107"/>
        <v>0.27320721513418389</v>
      </c>
      <c r="G302" s="114">
        <v>585</v>
      </c>
      <c r="H302" s="32">
        <f t="shared" si="108"/>
        <v>0.25736911570611526</v>
      </c>
      <c r="I302" s="113">
        <v>934</v>
      </c>
      <c r="J302" s="32">
        <f t="shared" si="109"/>
        <v>0.41091069071711395</v>
      </c>
      <c r="K302" s="806">
        <v>115</v>
      </c>
      <c r="L302" s="32">
        <f t="shared" si="111"/>
        <v>0.34848484848484851</v>
      </c>
      <c r="M302" s="498">
        <v>71</v>
      </c>
      <c r="N302" s="32">
        <f t="shared" si="112"/>
        <v>0.21515151515151515</v>
      </c>
      <c r="O302" s="44"/>
      <c r="P302" s="498">
        <v>57</v>
      </c>
      <c r="Q302" s="32">
        <f t="shared" si="110"/>
        <v>0.17272727272727273</v>
      </c>
      <c r="R302" s="499">
        <v>57</v>
      </c>
      <c r="S302" s="32">
        <f t="shared" si="113"/>
        <v>0.17272727272727273</v>
      </c>
      <c r="T302" s="498">
        <v>13</v>
      </c>
      <c r="U302" s="32">
        <f t="shared" si="114"/>
        <v>3.9393939393939391E-2</v>
      </c>
      <c r="V302" s="807">
        <v>17</v>
      </c>
      <c r="W302" s="32">
        <f t="shared" si="115"/>
        <v>5.1515151515151514E-2</v>
      </c>
      <c r="X302" s="216">
        <f t="shared" si="116"/>
        <v>2273</v>
      </c>
      <c r="Y302" s="663">
        <f t="shared" si="117"/>
        <v>330</v>
      </c>
      <c r="Z302" s="415"/>
    </row>
    <row r="303" spans="1:26" ht="12.95" customHeight="1">
      <c r="A303" s="2"/>
      <c r="B303" s="37" t="s">
        <v>33</v>
      </c>
      <c r="C303" s="114">
        <v>93</v>
      </c>
      <c r="D303" s="32">
        <f t="shared" si="106"/>
        <v>4.9652963160704749E-2</v>
      </c>
      <c r="E303" s="114">
        <v>400</v>
      </c>
      <c r="F303" s="32">
        <f t="shared" si="107"/>
        <v>0.21356113187399894</v>
      </c>
      <c r="G303" s="114">
        <v>499</v>
      </c>
      <c r="H303" s="32">
        <f t="shared" si="108"/>
        <v>0.26641751201281366</v>
      </c>
      <c r="I303" s="113">
        <v>881</v>
      </c>
      <c r="J303" s="32">
        <f t="shared" si="109"/>
        <v>0.47036839295248267</v>
      </c>
      <c r="K303" s="806">
        <v>104</v>
      </c>
      <c r="L303" s="32">
        <f t="shared" si="111"/>
        <v>0.3623693379790941</v>
      </c>
      <c r="M303" s="498">
        <v>53</v>
      </c>
      <c r="N303" s="32">
        <f t="shared" si="112"/>
        <v>0.18466898954703834</v>
      </c>
      <c r="O303" s="44"/>
      <c r="P303" s="498">
        <v>48</v>
      </c>
      <c r="Q303" s="32">
        <f t="shared" si="110"/>
        <v>0.1672473867595819</v>
      </c>
      <c r="R303" s="499">
        <v>53</v>
      </c>
      <c r="S303" s="32">
        <f t="shared" si="113"/>
        <v>0.18466898954703834</v>
      </c>
      <c r="T303" s="498">
        <v>14</v>
      </c>
      <c r="U303" s="32">
        <f t="shared" si="114"/>
        <v>4.878048780487805E-2</v>
      </c>
      <c r="V303" s="807">
        <v>15</v>
      </c>
      <c r="W303" s="32">
        <f t="shared" si="115"/>
        <v>5.2264808362369339E-2</v>
      </c>
      <c r="X303" s="216">
        <f t="shared" si="116"/>
        <v>1873</v>
      </c>
      <c r="Y303" s="663">
        <f t="shared" si="117"/>
        <v>287</v>
      </c>
      <c r="Z303" s="415"/>
    </row>
    <row r="304" spans="1:26" ht="12.95" customHeight="1">
      <c r="A304" s="2"/>
      <c r="B304" s="37" t="s">
        <v>34</v>
      </c>
      <c r="C304" s="114">
        <v>48</v>
      </c>
      <c r="D304" s="32">
        <f t="shared" si="106"/>
        <v>3.4682080924855488E-2</v>
      </c>
      <c r="E304" s="114">
        <v>370</v>
      </c>
      <c r="F304" s="32">
        <f t="shared" si="107"/>
        <v>0.26734104046242774</v>
      </c>
      <c r="G304" s="114">
        <v>413</v>
      </c>
      <c r="H304" s="32">
        <f t="shared" si="108"/>
        <v>0.29841040462427748</v>
      </c>
      <c r="I304" s="113">
        <v>553</v>
      </c>
      <c r="J304" s="32">
        <f t="shared" si="109"/>
        <v>0.39956647398843931</v>
      </c>
      <c r="K304" s="806">
        <v>46</v>
      </c>
      <c r="L304" s="32">
        <f t="shared" si="111"/>
        <v>0.32857142857142857</v>
      </c>
      <c r="M304" s="498">
        <v>18</v>
      </c>
      <c r="N304" s="32">
        <f t="shared" si="112"/>
        <v>0.12857142857142856</v>
      </c>
      <c r="O304" s="44"/>
      <c r="P304" s="498">
        <v>26</v>
      </c>
      <c r="Q304" s="32">
        <f t="shared" si="110"/>
        <v>0.18571428571428572</v>
      </c>
      <c r="R304" s="499">
        <v>33</v>
      </c>
      <c r="S304" s="32">
        <f t="shared" si="113"/>
        <v>0.23571428571428571</v>
      </c>
      <c r="T304" s="498">
        <v>9</v>
      </c>
      <c r="U304" s="32">
        <f t="shared" si="114"/>
        <v>6.4285714285714279E-2</v>
      </c>
      <c r="V304" s="807">
        <v>8</v>
      </c>
      <c r="W304" s="32">
        <f t="shared" si="115"/>
        <v>5.7142857142857141E-2</v>
      </c>
      <c r="X304" s="216">
        <f t="shared" si="116"/>
        <v>1384</v>
      </c>
      <c r="Y304" s="663">
        <f t="shared" si="117"/>
        <v>140</v>
      </c>
      <c r="Z304" s="415"/>
    </row>
    <row r="305" spans="1:26" ht="12.95" customHeight="1">
      <c r="A305" s="2"/>
      <c r="B305" s="37" t="s">
        <v>35</v>
      </c>
      <c r="C305" s="114">
        <v>65</v>
      </c>
      <c r="D305" s="32">
        <f t="shared" si="106"/>
        <v>6.3913470993117005E-2</v>
      </c>
      <c r="E305" s="114">
        <v>236</v>
      </c>
      <c r="F305" s="32">
        <f t="shared" si="107"/>
        <v>0.232055063913471</v>
      </c>
      <c r="G305" s="114">
        <v>259</v>
      </c>
      <c r="H305" s="32">
        <f t="shared" si="108"/>
        <v>0.25467059980334317</v>
      </c>
      <c r="I305" s="113">
        <v>457</v>
      </c>
      <c r="J305" s="32">
        <f t="shared" si="109"/>
        <v>0.44936086529006886</v>
      </c>
      <c r="K305" s="806">
        <v>37</v>
      </c>
      <c r="L305" s="32">
        <f t="shared" si="111"/>
        <v>0.25170068027210885</v>
      </c>
      <c r="M305" s="498">
        <v>35</v>
      </c>
      <c r="N305" s="32">
        <f t="shared" si="112"/>
        <v>0.23809523809523808</v>
      </c>
      <c r="O305" s="44"/>
      <c r="P305" s="498">
        <v>27</v>
      </c>
      <c r="Q305" s="32">
        <f t="shared" si="110"/>
        <v>0.18367346938775511</v>
      </c>
      <c r="R305" s="499">
        <v>22</v>
      </c>
      <c r="S305" s="32">
        <f t="shared" si="113"/>
        <v>0.14965986394557823</v>
      </c>
      <c r="T305" s="498">
        <v>15</v>
      </c>
      <c r="U305" s="32">
        <f t="shared" si="114"/>
        <v>0.10204081632653061</v>
      </c>
      <c r="V305" s="807">
        <v>11</v>
      </c>
      <c r="W305" s="32">
        <f t="shared" si="115"/>
        <v>7.4829931972789115E-2</v>
      </c>
      <c r="X305" s="216">
        <f t="shared" si="116"/>
        <v>1017</v>
      </c>
      <c r="Y305" s="663">
        <f t="shared" si="117"/>
        <v>147</v>
      </c>
      <c r="Z305" s="415"/>
    </row>
    <row r="306" spans="1:26" ht="12.95" customHeight="1">
      <c r="A306" s="2"/>
      <c r="B306" s="37" t="s">
        <v>36</v>
      </c>
      <c r="C306" s="114">
        <v>65</v>
      </c>
      <c r="D306" s="32">
        <f t="shared" si="106"/>
        <v>7.0498915401301515E-2</v>
      </c>
      <c r="E306" s="114">
        <v>301</v>
      </c>
      <c r="F306" s="32">
        <f t="shared" si="107"/>
        <v>0.32646420824295008</v>
      </c>
      <c r="G306" s="114">
        <v>243</v>
      </c>
      <c r="H306" s="32">
        <f t="shared" si="108"/>
        <v>0.2635574837310195</v>
      </c>
      <c r="I306" s="113">
        <v>313</v>
      </c>
      <c r="J306" s="32">
        <f t="shared" si="109"/>
        <v>0.33947939262472887</v>
      </c>
      <c r="K306" s="806">
        <v>27</v>
      </c>
      <c r="L306" s="32">
        <f t="shared" si="111"/>
        <v>0.3253012048192771</v>
      </c>
      <c r="M306" s="498">
        <v>18</v>
      </c>
      <c r="N306" s="32">
        <f t="shared" si="112"/>
        <v>0.21686746987951808</v>
      </c>
      <c r="O306" s="44"/>
      <c r="P306" s="498">
        <v>12</v>
      </c>
      <c r="Q306" s="32">
        <f t="shared" si="110"/>
        <v>0.14457831325301204</v>
      </c>
      <c r="R306" s="499">
        <v>12</v>
      </c>
      <c r="S306" s="32">
        <f t="shared" si="113"/>
        <v>0.14457831325301204</v>
      </c>
      <c r="T306" s="498">
        <v>9</v>
      </c>
      <c r="U306" s="32">
        <f t="shared" si="114"/>
        <v>0.10843373493975904</v>
      </c>
      <c r="V306" s="807">
        <v>5</v>
      </c>
      <c r="W306" s="32">
        <f t="shared" si="115"/>
        <v>6.0240963855421686E-2</v>
      </c>
      <c r="X306" s="216">
        <f t="shared" si="116"/>
        <v>922</v>
      </c>
      <c r="Y306" s="663">
        <f t="shared" si="117"/>
        <v>83</v>
      </c>
      <c r="Z306" s="415"/>
    </row>
    <row r="307" spans="1:26" ht="12.95" customHeight="1">
      <c r="A307" s="2"/>
      <c r="B307" s="37" t="s">
        <v>37</v>
      </c>
      <c r="C307" s="114">
        <v>34</v>
      </c>
      <c r="D307" s="32">
        <f t="shared" si="106"/>
        <v>7.6923076923076927E-2</v>
      </c>
      <c r="E307" s="114">
        <v>61</v>
      </c>
      <c r="F307" s="32">
        <f t="shared" si="107"/>
        <v>0.13800904977375567</v>
      </c>
      <c r="G307" s="114">
        <v>149</v>
      </c>
      <c r="H307" s="32">
        <f t="shared" si="108"/>
        <v>0.33710407239819007</v>
      </c>
      <c r="I307" s="113">
        <v>198</v>
      </c>
      <c r="J307" s="32">
        <f t="shared" si="109"/>
        <v>0.44796380090497739</v>
      </c>
      <c r="K307" s="806">
        <v>12</v>
      </c>
      <c r="L307" s="32">
        <f t="shared" si="111"/>
        <v>0.33333333333333331</v>
      </c>
      <c r="M307" s="498">
        <v>9</v>
      </c>
      <c r="N307" s="32">
        <f t="shared" si="112"/>
        <v>0.25</v>
      </c>
      <c r="O307" s="44"/>
      <c r="P307" s="498">
        <v>7</v>
      </c>
      <c r="Q307" s="32">
        <f t="shared" si="110"/>
        <v>0.19444444444444445</v>
      </c>
      <c r="R307" s="499">
        <v>6</v>
      </c>
      <c r="S307" s="32">
        <f t="shared" si="113"/>
        <v>0.16666666666666666</v>
      </c>
      <c r="T307" s="498">
        <v>2</v>
      </c>
      <c r="U307" s="32">
        <f t="shared" si="114"/>
        <v>5.5555555555555552E-2</v>
      </c>
      <c r="V307" s="807">
        <v>0</v>
      </c>
      <c r="W307" s="32">
        <f t="shared" si="115"/>
        <v>0</v>
      </c>
      <c r="X307" s="216">
        <f t="shared" si="116"/>
        <v>442</v>
      </c>
      <c r="Y307" s="663">
        <f t="shared" si="117"/>
        <v>36</v>
      </c>
      <c r="Z307" s="415"/>
    </row>
    <row r="308" spans="1:26" ht="12.95" customHeight="1">
      <c r="A308" s="2"/>
      <c r="B308" s="37" t="s">
        <v>38</v>
      </c>
      <c r="C308" s="114">
        <v>25</v>
      </c>
      <c r="D308" s="32">
        <f t="shared" si="106"/>
        <v>6.0386473429951688E-2</v>
      </c>
      <c r="E308" s="114">
        <v>113</v>
      </c>
      <c r="F308" s="32">
        <f t="shared" si="107"/>
        <v>0.27294685990338163</v>
      </c>
      <c r="G308" s="114">
        <v>97</v>
      </c>
      <c r="H308" s="32">
        <f t="shared" si="108"/>
        <v>0.23429951690821257</v>
      </c>
      <c r="I308" s="113">
        <v>179</v>
      </c>
      <c r="J308" s="32">
        <f t="shared" si="109"/>
        <v>0.43236714975845408</v>
      </c>
      <c r="K308" s="806">
        <v>25</v>
      </c>
      <c r="L308" s="32">
        <f t="shared" si="111"/>
        <v>0.37313432835820898</v>
      </c>
      <c r="M308" s="498">
        <v>9</v>
      </c>
      <c r="N308" s="32">
        <f t="shared" si="112"/>
        <v>0.13432835820895522</v>
      </c>
      <c r="O308" s="44"/>
      <c r="P308" s="498">
        <v>16</v>
      </c>
      <c r="Q308" s="32">
        <f t="shared" si="110"/>
        <v>0.23880597014925373</v>
      </c>
      <c r="R308" s="499">
        <v>7</v>
      </c>
      <c r="S308" s="32">
        <f t="shared" si="113"/>
        <v>0.1044776119402985</v>
      </c>
      <c r="T308" s="498">
        <v>7</v>
      </c>
      <c r="U308" s="32">
        <f t="shared" si="114"/>
        <v>0.1044776119402985</v>
      </c>
      <c r="V308" s="807">
        <v>3</v>
      </c>
      <c r="W308" s="32">
        <f t="shared" si="115"/>
        <v>4.4776119402985072E-2</v>
      </c>
      <c r="X308" s="216">
        <f t="shared" si="116"/>
        <v>414</v>
      </c>
      <c r="Y308" s="663">
        <f t="shared" si="117"/>
        <v>67</v>
      </c>
      <c r="Z308" s="415"/>
    </row>
    <row r="309" spans="1:26" ht="12.95" customHeight="1">
      <c r="A309" s="2"/>
      <c r="B309" s="37" t="s">
        <v>39</v>
      </c>
      <c r="C309" s="114">
        <v>7</v>
      </c>
      <c r="D309" s="32">
        <f t="shared" si="106"/>
        <v>2.5735294117647058E-2</v>
      </c>
      <c r="E309" s="114">
        <v>59</v>
      </c>
      <c r="F309" s="32">
        <f t="shared" si="107"/>
        <v>0.21691176470588236</v>
      </c>
      <c r="G309" s="114">
        <v>67</v>
      </c>
      <c r="H309" s="32">
        <f t="shared" si="108"/>
        <v>0.24632352941176472</v>
      </c>
      <c r="I309" s="113">
        <v>139</v>
      </c>
      <c r="J309" s="32">
        <f t="shared" si="109"/>
        <v>0.51102941176470584</v>
      </c>
      <c r="K309" s="806">
        <v>10</v>
      </c>
      <c r="L309" s="32">
        <f t="shared" si="111"/>
        <v>0.41666666666666669</v>
      </c>
      <c r="M309" s="498">
        <v>6</v>
      </c>
      <c r="N309" s="32">
        <f t="shared" si="112"/>
        <v>0.25</v>
      </c>
      <c r="O309" s="44"/>
      <c r="P309" s="498">
        <v>2</v>
      </c>
      <c r="Q309" s="32">
        <f t="shared" si="110"/>
        <v>8.3333333333333329E-2</v>
      </c>
      <c r="R309" s="499">
        <v>5</v>
      </c>
      <c r="S309" s="32">
        <f t="shared" si="113"/>
        <v>0.20833333333333334</v>
      </c>
      <c r="T309" s="498">
        <v>1</v>
      </c>
      <c r="U309" s="32">
        <f t="shared" si="114"/>
        <v>4.1666666666666664E-2</v>
      </c>
      <c r="V309" s="807">
        <v>0</v>
      </c>
      <c r="W309" s="32">
        <f t="shared" si="115"/>
        <v>0</v>
      </c>
      <c r="X309" s="216">
        <f t="shared" si="116"/>
        <v>272</v>
      </c>
      <c r="Y309" s="663">
        <f t="shared" si="117"/>
        <v>24</v>
      </c>
      <c r="Z309" s="415"/>
    </row>
    <row r="310" spans="1:26" ht="12.95" customHeight="1">
      <c r="A310" s="2"/>
      <c r="B310" s="37" t="s">
        <v>40</v>
      </c>
      <c r="C310" s="114">
        <v>17</v>
      </c>
      <c r="D310" s="32">
        <f t="shared" si="106"/>
        <v>7.5892857142857137E-2</v>
      </c>
      <c r="E310" s="114">
        <v>69</v>
      </c>
      <c r="F310" s="32">
        <f t="shared" si="107"/>
        <v>0.3080357142857143</v>
      </c>
      <c r="G310" s="114">
        <v>53</v>
      </c>
      <c r="H310" s="32">
        <f t="shared" si="108"/>
        <v>0.23660714285714285</v>
      </c>
      <c r="I310" s="113">
        <v>85</v>
      </c>
      <c r="J310" s="32">
        <f t="shared" si="109"/>
        <v>0.3794642857142857</v>
      </c>
      <c r="K310" s="806">
        <v>26</v>
      </c>
      <c r="L310" s="32">
        <f t="shared" si="111"/>
        <v>0.61904761904761907</v>
      </c>
      <c r="M310" s="498">
        <v>3</v>
      </c>
      <c r="N310" s="32">
        <f t="shared" si="112"/>
        <v>7.1428571428571425E-2</v>
      </c>
      <c r="O310" s="44"/>
      <c r="P310" s="498">
        <v>6</v>
      </c>
      <c r="Q310" s="32">
        <f t="shared" si="110"/>
        <v>0.14285714285714285</v>
      </c>
      <c r="R310" s="499">
        <v>4</v>
      </c>
      <c r="S310" s="32">
        <f t="shared" si="113"/>
        <v>9.5238095238095233E-2</v>
      </c>
      <c r="T310" s="498">
        <v>2</v>
      </c>
      <c r="U310" s="32">
        <f t="shared" si="114"/>
        <v>4.7619047619047616E-2</v>
      </c>
      <c r="V310" s="807">
        <v>1</v>
      </c>
      <c r="W310" s="32">
        <f t="shared" si="115"/>
        <v>2.3809523809523808E-2</v>
      </c>
      <c r="X310" s="216">
        <f t="shared" si="116"/>
        <v>224</v>
      </c>
      <c r="Y310" s="663">
        <f t="shared" si="117"/>
        <v>42</v>
      </c>
      <c r="Z310" s="415"/>
    </row>
    <row r="311" spans="1:26" ht="12.95" customHeight="1">
      <c r="A311" s="2"/>
      <c r="B311" s="37" t="s">
        <v>41</v>
      </c>
      <c r="C311" s="114">
        <v>2</v>
      </c>
      <c r="D311" s="32">
        <f t="shared" si="106"/>
        <v>2.0202020202020204E-2</v>
      </c>
      <c r="E311" s="114">
        <v>32</v>
      </c>
      <c r="F311" s="32">
        <f t="shared" si="107"/>
        <v>0.32323232323232326</v>
      </c>
      <c r="G311" s="114">
        <v>22</v>
      </c>
      <c r="H311" s="32">
        <f t="shared" si="108"/>
        <v>0.22222222222222221</v>
      </c>
      <c r="I311" s="113">
        <v>43</v>
      </c>
      <c r="J311" s="32">
        <f t="shared" si="109"/>
        <v>0.43434343434343436</v>
      </c>
      <c r="K311" s="806">
        <v>4</v>
      </c>
      <c r="L311" s="32">
        <f t="shared" si="111"/>
        <v>0.36363636363636365</v>
      </c>
      <c r="M311" s="498">
        <v>5</v>
      </c>
      <c r="N311" s="32">
        <f t="shared" si="112"/>
        <v>0.45454545454545453</v>
      </c>
      <c r="O311" s="44"/>
      <c r="P311" s="498">
        <v>1</v>
      </c>
      <c r="Q311" s="32">
        <f t="shared" si="110"/>
        <v>9.0909090909090912E-2</v>
      </c>
      <c r="R311" s="499">
        <v>1</v>
      </c>
      <c r="S311" s="32">
        <f t="shared" si="113"/>
        <v>9.0909090909090912E-2</v>
      </c>
      <c r="T311" s="498">
        <v>0</v>
      </c>
      <c r="U311" s="32">
        <f t="shared" si="114"/>
        <v>0</v>
      </c>
      <c r="V311" s="807">
        <v>0</v>
      </c>
      <c r="W311" s="32">
        <f t="shared" si="115"/>
        <v>0</v>
      </c>
      <c r="X311" s="216">
        <f t="shared" si="116"/>
        <v>99</v>
      </c>
      <c r="Y311" s="663">
        <f t="shared" si="117"/>
        <v>11</v>
      </c>
      <c r="Z311" s="415"/>
    </row>
    <row r="312" spans="1:26" ht="12.95" customHeight="1">
      <c r="A312" s="2"/>
      <c r="B312" s="37" t="s">
        <v>42</v>
      </c>
      <c r="C312" s="114">
        <v>14</v>
      </c>
      <c r="D312" s="32">
        <f t="shared" si="106"/>
        <v>9.2715231788079472E-2</v>
      </c>
      <c r="E312" s="114">
        <v>55</v>
      </c>
      <c r="F312" s="32">
        <f t="shared" si="107"/>
        <v>0.36423841059602646</v>
      </c>
      <c r="G312" s="114">
        <v>44</v>
      </c>
      <c r="H312" s="32">
        <f t="shared" si="108"/>
        <v>0.29139072847682118</v>
      </c>
      <c r="I312" s="113">
        <v>38</v>
      </c>
      <c r="J312" s="32">
        <f t="shared" si="109"/>
        <v>0.25165562913907286</v>
      </c>
      <c r="K312" s="806">
        <v>11</v>
      </c>
      <c r="L312" s="32">
        <f t="shared" si="111"/>
        <v>0.20370370370370369</v>
      </c>
      <c r="M312" s="498">
        <v>11</v>
      </c>
      <c r="N312" s="32">
        <f t="shared" si="112"/>
        <v>0.20370370370370369</v>
      </c>
      <c r="O312" s="44"/>
      <c r="P312" s="498">
        <v>3</v>
      </c>
      <c r="Q312" s="32">
        <f t="shared" si="110"/>
        <v>5.5555555555555552E-2</v>
      </c>
      <c r="R312" s="499">
        <v>10</v>
      </c>
      <c r="S312" s="32">
        <f t="shared" si="113"/>
        <v>0.18518518518518517</v>
      </c>
      <c r="T312" s="498">
        <v>8</v>
      </c>
      <c r="U312" s="32">
        <f t="shared" si="114"/>
        <v>0.14814814814814814</v>
      </c>
      <c r="V312" s="807">
        <v>11</v>
      </c>
      <c r="W312" s="32">
        <f t="shared" si="115"/>
        <v>0.20370370370370369</v>
      </c>
      <c r="X312" s="216">
        <f t="shared" si="116"/>
        <v>151</v>
      </c>
      <c r="Y312" s="663">
        <f t="shared" si="117"/>
        <v>54</v>
      </c>
      <c r="Z312" s="415"/>
    </row>
    <row r="313" spans="1:26" ht="12.95" customHeight="1">
      <c r="A313" s="2"/>
      <c r="B313" s="37" t="s">
        <v>43</v>
      </c>
      <c r="C313" s="114">
        <v>11</v>
      </c>
      <c r="D313" s="32">
        <f t="shared" si="106"/>
        <v>7.6388888888888895E-2</v>
      </c>
      <c r="E313" s="114">
        <v>54</v>
      </c>
      <c r="F313" s="32">
        <f t="shared" si="107"/>
        <v>0.375</v>
      </c>
      <c r="G313" s="114">
        <v>41</v>
      </c>
      <c r="H313" s="32">
        <f t="shared" si="108"/>
        <v>0.28472222222222221</v>
      </c>
      <c r="I313" s="113">
        <v>38</v>
      </c>
      <c r="J313" s="32">
        <f t="shared" si="109"/>
        <v>0.2638888888888889</v>
      </c>
      <c r="K313" s="806">
        <v>12</v>
      </c>
      <c r="L313" s="32">
        <f t="shared" si="111"/>
        <v>0.52173913043478259</v>
      </c>
      <c r="M313" s="498">
        <v>4</v>
      </c>
      <c r="N313" s="32">
        <f t="shared" si="112"/>
        <v>0.17391304347826086</v>
      </c>
      <c r="O313" s="44"/>
      <c r="P313" s="498">
        <v>3</v>
      </c>
      <c r="Q313" s="32">
        <f>P313/Y313</f>
        <v>0.13043478260869565</v>
      </c>
      <c r="R313" s="499">
        <v>1</v>
      </c>
      <c r="S313" s="32">
        <f>R313/Y313</f>
        <v>4.3478260869565216E-2</v>
      </c>
      <c r="T313" s="498">
        <v>2</v>
      </c>
      <c r="U313" s="32">
        <f t="shared" si="114"/>
        <v>8.6956521739130432E-2</v>
      </c>
      <c r="V313" s="807">
        <v>1</v>
      </c>
      <c r="W313" s="32">
        <f t="shared" si="115"/>
        <v>4.3478260869565216E-2</v>
      </c>
      <c r="X313" s="216">
        <f t="shared" si="116"/>
        <v>144</v>
      </c>
      <c r="Y313" s="663">
        <f t="shared" si="117"/>
        <v>23</v>
      </c>
      <c r="Z313" s="415"/>
    </row>
    <row r="314" spans="1:26" ht="12.95" customHeight="1">
      <c r="A314" s="2"/>
      <c r="B314" s="37" t="s">
        <v>44</v>
      </c>
      <c r="C314" s="114">
        <v>1</v>
      </c>
      <c r="D314" s="32">
        <f t="shared" si="106"/>
        <v>1.5625E-2</v>
      </c>
      <c r="E314" s="114">
        <v>16</v>
      </c>
      <c r="F314" s="32">
        <f t="shared" si="107"/>
        <v>0.25</v>
      </c>
      <c r="G314" s="114">
        <v>21</v>
      </c>
      <c r="H314" s="32">
        <f t="shared" si="108"/>
        <v>0.328125</v>
      </c>
      <c r="I314" s="113">
        <v>26</v>
      </c>
      <c r="J314" s="32">
        <f t="shared" si="109"/>
        <v>0.40625</v>
      </c>
      <c r="K314" s="806">
        <v>1</v>
      </c>
      <c r="L314" s="32">
        <f t="shared" si="111"/>
        <v>0.16666666666666666</v>
      </c>
      <c r="M314" s="498">
        <v>2</v>
      </c>
      <c r="N314" s="32">
        <f t="shared" si="112"/>
        <v>0.33333333333333331</v>
      </c>
      <c r="O314" s="44"/>
      <c r="P314" s="498">
        <v>2</v>
      </c>
      <c r="Q314" s="32">
        <f t="shared" si="110"/>
        <v>0.33333333333333331</v>
      </c>
      <c r="R314" s="499">
        <v>1</v>
      </c>
      <c r="S314" s="32">
        <f t="shared" si="113"/>
        <v>0.16666666666666666</v>
      </c>
      <c r="T314" s="498">
        <v>0</v>
      </c>
      <c r="U314" s="32">
        <f t="shared" si="114"/>
        <v>0</v>
      </c>
      <c r="V314" s="807">
        <v>0</v>
      </c>
      <c r="W314" s="32">
        <f t="shared" si="115"/>
        <v>0</v>
      </c>
      <c r="X314" s="216">
        <f t="shared" si="116"/>
        <v>64</v>
      </c>
      <c r="Y314" s="663">
        <f t="shared" si="117"/>
        <v>6</v>
      </c>
      <c r="Z314" s="415"/>
    </row>
    <row r="315" spans="1:26" ht="12.95" customHeight="1">
      <c r="A315" s="2"/>
      <c r="B315" s="37" t="s">
        <v>45</v>
      </c>
      <c r="C315" s="114">
        <v>6</v>
      </c>
      <c r="D315" s="32">
        <f t="shared" si="106"/>
        <v>8.4507042253521125E-2</v>
      </c>
      <c r="E315" s="114">
        <v>29</v>
      </c>
      <c r="F315" s="32">
        <f t="shared" si="107"/>
        <v>0.40845070422535212</v>
      </c>
      <c r="G315" s="114">
        <v>22</v>
      </c>
      <c r="H315" s="32">
        <f t="shared" si="108"/>
        <v>0.30985915492957744</v>
      </c>
      <c r="I315" s="113">
        <v>14</v>
      </c>
      <c r="J315" s="32">
        <f t="shared" si="109"/>
        <v>0.19718309859154928</v>
      </c>
      <c r="K315" s="806">
        <v>3</v>
      </c>
      <c r="L315" s="32">
        <f t="shared" si="111"/>
        <v>0.33333333333333331</v>
      </c>
      <c r="M315" s="498">
        <v>2</v>
      </c>
      <c r="N315" s="32">
        <f t="shared" si="112"/>
        <v>0.22222222222222221</v>
      </c>
      <c r="O315" s="44"/>
      <c r="P315" s="498">
        <v>2</v>
      </c>
      <c r="Q315" s="32">
        <f t="shared" si="110"/>
        <v>0.22222222222222221</v>
      </c>
      <c r="R315" s="499">
        <v>1</v>
      </c>
      <c r="S315" s="32">
        <f t="shared" si="113"/>
        <v>0.1111111111111111</v>
      </c>
      <c r="T315" s="498">
        <v>1</v>
      </c>
      <c r="U315" s="32">
        <f t="shared" si="114"/>
        <v>0.1111111111111111</v>
      </c>
      <c r="V315" s="807">
        <v>0</v>
      </c>
      <c r="W315" s="32">
        <f t="shared" si="115"/>
        <v>0</v>
      </c>
      <c r="X315" s="216">
        <f t="shared" si="116"/>
        <v>71</v>
      </c>
      <c r="Y315" s="663">
        <f t="shared" si="117"/>
        <v>9</v>
      </c>
      <c r="Z315" s="415"/>
    </row>
    <row r="316" spans="1:26" ht="12.95" customHeight="1">
      <c r="A316" s="2"/>
      <c r="B316" s="37" t="s">
        <v>46</v>
      </c>
      <c r="C316" s="114">
        <v>7</v>
      </c>
      <c r="D316" s="32">
        <f t="shared" si="106"/>
        <v>0.2413793103448276</v>
      </c>
      <c r="E316" s="114">
        <v>6</v>
      </c>
      <c r="F316" s="32">
        <f t="shared" si="107"/>
        <v>0.20689655172413793</v>
      </c>
      <c r="G316" s="114">
        <v>5</v>
      </c>
      <c r="H316" s="32">
        <f t="shared" si="108"/>
        <v>0.17241379310344829</v>
      </c>
      <c r="I316" s="113">
        <v>11</v>
      </c>
      <c r="J316" s="32">
        <f t="shared" si="109"/>
        <v>0.37931034482758619</v>
      </c>
      <c r="K316" s="806">
        <v>2</v>
      </c>
      <c r="L316" s="32">
        <f t="shared" si="111"/>
        <v>0.15384615384615385</v>
      </c>
      <c r="M316" s="498">
        <v>6</v>
      </c>
      <c r="N316" s="32">
        <f t="shared" si="112"/>
        <v>0.46153846153846156</v>
      </c>
      <c r="O316" s="44"/>
      <c r="P316" s="498">
        <v>2</v>
      </c>
      <c r="Q316" s="32">
        <f t="shared" si="110"/>
        <v>0.15384615384615385</v>
      </c>
      <c r="R316" s="499">
        <v>1</v>
      </c>
      <c r="S316" s="32">
        <f t="shared" si="113"/>
        <v>7.6923076923076927E-2</v>
      </c>
      <c r="T316" s="498">
        <v>0</v>
      </c>
      <c r="U316" s="32">
        <f t="shared" si="114"/>
        <v>0</v>
      </c>
      <c r="V316" s="807">
        <v>2</v>
      </c>
      <c r="W316" s="32">
        <f t="shared" si="115"/>
        <v>0.15384615384615385</v>
      </c>
      <c r="X316" s="216">
        <f t="shared" si="116"/>
        <v>29</v>
      </c>
      <c r="Y316" s="663">
        <f t="shared" si="117"/>
        <v>13</v>
      </c>
      <c r="Z316" s="415"/>
    </row>
    <row r="317" spans="1:26" ht="12.95" customHeight="1">
      <c r="A317" s="2"/>
      <c r="B317" s="37" t="s">
        <v>47</v>
      </c>
      <c r="C317" s="114">
        <v>1</v>
      </c>
      <c r="D317" s="32">
        <f t="shared" si="106"/>
        <v>0.2</v>
      </c>
      <c r="E317" s="114">
        <v>1</v>
      </c>
      <c r="F317" s="32">
        <f t="shared" si="107"/>
        <v>0.2</v>
      </c>
      <c r="G317" s="114">
        <v>2</v>
      </c>
      <c r="H317" s="32">
        <f t="shared" si="108"/>
        <v>0.4</v>
      </c>
      <c r="I317" s="113">
        <v>1</v>
      </c>
      <c r="J317" s="32">
        <f t="shared" si="109"/>
        <v>0.2</v>
      </c>
      <c r="K317" s="806">
        <v>0</v>
      </c>
      <c r="L317" s="32" t="e">
        <f t="shared" si="111"/>
        <v>#DIV/0!</v>
      </c>
      <c r="M317" s="498">
        <v>0</v>
      </c>
      <c r="N317" s="32" t="e">
        <f t="shared" si="112"/>
        <v>#DIV/0!</v>
      </c>
      <c r="O317" s="44"/>
      <c r="P317" s="498">
        <v>0</v>
      </c>
      <c r="Q317" s="32" t="e">
        <f t="shared" si="110"/>
        <v>#DIV/0!</v>
      </c>
      <c r="R317" s="499">
        <v>0</v>
      </c>
      <c r="S317" s="32" t="e">
        <f t="shared" si="113"/>
        <v>#DIV/0!</v>
      </c>
      <c r="T317" s="498">
        <v>0</v>
      </c>
      <c r="U317" s="32" t="e">
        <f t="shared" si="114"/>
        <v>#DIV/0!</v>
      </c>
      <c r="V317" s="807">
        <v>0</v>
      </c>
      <c r="W317" s="32" t="e">
        <f t="shared" si="115"/>
        <v>#DIV/0!</v>
      </c>
      <c r="X317" s="216">
        <f t="shared" si="116"/>
        <v>5</v>
      </c>
      <c r="Y317" s="663">
        <f t="shared" si="117"/>
        <v>0</v>
      </c>
      <c r="Z317" s="415"/>
    </row>
    <row r="318" spans="1:26" ht="12.95" customHeight="1">
      <c r="A318" s="2"/>
      <c r="B318" s="40" t="s">
        <v>6</v>
      </c>
      <c r="C318" s="41">
        <f>SUM(C299:C317)</f>
        <v>1155</v>
      </c>
      <c r="D318" s="32">
        <f t="shared" si="106"/>
        <v>5.559834408395109E-2</v>
      </c>
      <c r="E318" s="41">
        <f>SUM(E299:E317)</f>
        <v>5758</v>
      </c>
      <c r="F318" s="32">
        <f t="shared" si="107"/>
        <v>0.27717338981419082</v>
      </c>
      <c r="G318" s="41">
        <f>SUM(G299:G317)</f>
        <v>5548</v>
      </c>
      <c r="H318" s="32">
        <f t="shared" si="108"/>
        <v>0.26706459998074517</v>
      </c>
      <c r="I318" s="41">
        <f>SUM(I299:I317)</f>
        <v>8313</v>
      </c>
      <c r="J318" s="32">
        <f t="shared" si="109"/>
        <v>0.40016366612111293</v>
      </c>
      <c r="K318" s="41">
        <f>SUM(K299:K317)</f>
        <v>1015</v>
      </c>
      <c r="L318" s="32">
        <f t="shared" si="111"/>
        <v>0.36576576576576575</v>
      </c>
      <c r="M318" s="41">
        <f>SUM(M299:M317)</f>
        <v>540</v>
      </c>
      <c r="N318" s="32">
        <f t="shared" si="112"/>
        <v>0.19459459459459461</v>
      </c>
      <c r="O318" s="44"/>
      <c r="P318" s="41">
        <f>SUM(P299:P317)</f>
        <v>475</v>
      </c>
      <c r="Q318" s="32">
        <f t="shared" si="110"/>
        <v>0.17117117117117117</v>
      </c>
      <c r="R318" s="41">
        <f>SUM(R299:R317)</f>
        <v>428</v>
      </c>
      <c r="S318" s="32">
        <f t="shared" si="113"/>
        <v>0.15423423423423424</v>
      </c>
      <c r="T318" s="41">
        <f>SUM(T299:T317)</f>
        <v>168</v>
      </c>
      <c r="U318" s="32">
        <f t="shared" si="114"/>
        <v>6.054054054054054E-2</v>
      </c>
      <c r="V318" s="41">
        <f>SUM(V299:V317)</f>
        <v>149</v>
      </c>
      <c r="W318" s="32">
        <f t="shared" si="115"/>
        <v>5.3693693693693693E-2</v>
      </c>
      <c r="X318" s="84">
        <f>SUM(X299:X317)</f>
        <v>20774</v>
      </c>
      <c r="Y318" s="84">
        <f>SUM(Y299:Y317)</f>
        <v>2775</v>
      </c>
      <c r="Z318" s="415"/>
    </row>
    <row r="319" spans="1:26" ht="12.95" customHeight="1">
      <c r="A319" s="2"/>
      <c r="B319" s="40"/>
      <c r="C319" s="94"/>
      <c r="D319" s="46">
        <f>SUM(C318,E318)</f>
        <v>6913</v>
      </c>
      <c r="E319" s="117"/>
      <c r="F319" s="47"/>
      <c r="G319" s="117"/>
      <c r="H319" s="48">
        <f>SUM(G318,I318)</f>
        <v>13861</v>
      </c>
      <c r="I319" s="117"/>
      <c r="J319" s="47"/>
      <c r="K319" s="117"/>
      <c r="L319" s="81">
        <f>SUM(K318,M318)</f>
        <v>1555</v>
      </c>
      <c r="M319" s="117"/>
      <c r="N319" s="49"/>
      <c r="O319" s="44"/>
      <c r="P319" s="117"/>
      <c r="Q319" s="81">
        <f>SUM(P318,R318)</f>
        <v>903</v>
      </c>
      <c r="R319" s="117"/>
      <c r="S319" s="149">
        <f>SUM(R318,T318)</f>
        <v>596</v>
      </c>
      <c r="T319" s="50"/>
      <c r="U319" s="81">
        <f>SUM(T318,V318)</f>
        <v>317</v>
      </c>
      <c r="V319" s="51"/>
      <c r="W319" s="49"/>
      <c r="X319" s="47"/>
      <c r="Z319" s="415"/>
    </row>
    <row r="320" spans="1:26" ht="12.95" customHeight="1">
      <c r="A320" s="2"/>
      <c r="B320" s="40"/>
      <c r="C320" s="47"/>
      <c r="D320" s="79">
        <f>D319/$X$318</f>
        <v>0.33277173389814191</v>
      </c>
      <c r="E320" s="47"/>
      <c r="F320" s="47"/>
      <c r="G320" s="47"/>
      <c r="H320" s="79">
        <f>H319/$X$318</f>
        <v>0.66722826610185804</v>
      </c>
      <c r="I320" s="49"/>
      <c r="J320" s="47"/>
      <c r="K320" s="49"/>
      <c r="L320" s="79">
        <f>L319/$Y$318</f>
        <v>0.56036036036036041</v>
      </c>
      <c r="M320" s="49"/>
      <c r="N320" s="49"/>
      <c r="O320" s="44"/>
      <c r="P320" s="49"/>
      <c r="Q320" s="79">
        <f>Q319/$Y$318</f>
        <v>0.32540540540540541</v>
      </c>
      <c r="R320" s="49"/>
      <c r="S320" s="49"/>
      <c r="T320" s="118"/>
      <c r="U320" s="79">
        <f>U319/$Y$318</f>
        <v>0.11423423423423423</v>
      </c>
      <c r="V320" s="54"/>
      <c r="W320" s="49"/>
      <c r="X320" s="47"/>
      <c r="Z320" s="415"/>
    </row>
    <row r="321" spans="1:26" ht="12.95" customHeight="1">
      <c r="A321" s="2"/>
      <c r="B321" s="69"/>
      <c r="C321" s="89"/>
      <c r="D321" s="109"/>
      <c r="E321" s="89"/>
      <c r="F321" s="109"/>
      <c r="G321" s="89"/>
      <c r="H321" s="109"/>
      <c r="I321" s="89"/>
      <c r="J321" s="109"/>
      <c r="K321" s="89"/>
      <c r="L321" s="109"/>
      <c r="M321" s="89"/>
      <c r="N321" s="109"/>
      <c r="O321" s="44"/>
      <c r="P321" s="89"/>
      <c r="Q321" s="109"/>
      <c r="R321" s="89"/>
      <c r="S321" s="109"/>
      <c r="T321" s="28"/>
      <c r="U321" s="28"/>
      <c r="V321" s="29"/>
      <c r="W321" s="110"/>
      <c r="X321" s="110"/>
      <c r="Z321" s="415"/>
    </row>
    <row r="322" spans="1:26" ht="12.95" customHeight="1">
      <c r="A322" s="119"/>
      <c r="B322" s="96" t="s">
        <v>59</v>
      </c>
      <c r="C322" s="188" t="s">
        <v>90</v>
      </c>
      <c r="D322" s="644"/>
      <c r="E322" s="187" t="s">
        <v>91</v>
      </c>
      <c r="F322" s="187"/>
      <c r="G322" s="187" t="s">
        <v>92</v>
      </c>
      <c r="H322" s="187"/>
      <c r="I322" s="187" t="s">
        <v>93</v>
      </c>
      <c r="J322" s="645"/>
      <c r="K322" s="187" t="s">
        <v>117</v>
      </c>
      <c r="L322" s="645"/>
      <c r="M322" s="187" t="s">
        <v>98</v>
      </c>
      <c r="N322" s="645"/>
      <c r="O322" s="648"/>
      <c r="P322" s="187" t="s">
        <v>94</v>
      </c>
      <c r="Q322" s="645"/>
      <c r="R322" s="187" t="s">
        <v>95</v>
      </c>
      <c r="S322" s="187"/>
      <c r="T322" s="187" t="s">
        <v>96</v>
      </c>
      <c r="U322" s="188"/>
      <c r="V322" s="187" t="s">
        <v>97</v>
      </c>
      <c r="W322" s="641" t="s">
        <v>10</v>
      </c>
      <c r="X322" s="101">
        <v>2014</v>
      </c>
      <c r="Y322" s="97" t="s">
        <v>6</v>
      </c>
      <c r="Z322" s="416"/>
    </row>
    <row r="323" spans="1:26" ht="12.95" customHeight="1">
      <c r="A323" s="2"/>
      <c r="B323" s="96" t="s">
        <v>59</v>
      </c>
      <c r="C323" s="640" t="s">
        <v>61</v>
      </c>
      <c r="D323" s="641" t="s">
        <v>10</v>
      </c>
      <c r="E323" s="640" t="s">
        <v>61</v>
      </c>
      <c r="F323" s="641" t="s">
        <v>10</v>
      </c>
      <c r="G323" s="640" t="s">
        <v>61</v>
      </c>
      <c r="H323" s="641" t="s">
        <v>10</v>
      </c>
      <c r="I323" s="640" t="s">
        <v>61</v>
      </c>
      <c r="J323" s="641" t="s">
        <v>10</v>
      </c>
      <c r="K323" s="640" t="s">
        <v>61</v>
      </c>
      <c r="L323" s="641" t="s">
        <v>10</v>
      </c>
      <c r="M323" s="640" t="s">
        <v>61</v>
      </c>
      <c r="N323" s="641" t="s">
        <v>10</v>
      </c>
      <c r="O323" s="649"/>
      <c r="P323" s="640" t="s">
        <v>61</v>
      </c>
      <c r="Q323" s="641" t="s">
        <v>10</v>
      </c>
      <c r="R323" s="640" t="s">
        <v>61</v>
      </c>
      <c r="S323" s="641" t="s">
        <v>10</v>
      </c>
      <c r="T323" s="640" t="s">
        <v>61</v>
      </c>
      <c r="U323" s="641" t="s">
        <v>10</v>
      </c>
      <c r="V323" s="640" t="s">
        <v>61</v>
      </c>
      <c r="W323" s="641" t="s">
        <v>10</v>
      </c>
      <c r="X323" s="102" t="s">
        <v>10</v>
      </c>
      <c r="Y323" s="101">
        <v>2014</v>
      </c>
      <c r="Z323" s="415"/>
    </row>
    <row r="324" spans="1:26" ht="12.95" customHeight="1">
      <c r="A324" s="119"/>
      <c r="B324" s="96" t="s">
        <v>0</v>
      </c>
      <c r="C324" s="702"/>
      <c r="D324" s="784"/>
      <c r="E324" s="784" t="s">
        <v>149</v>
      </c>
      <c r="F324" s="784" t="s">
        <v>150</v>
      </c>
      <c r="G324" s="784" t="s">
        <v>148</v>
      </c>
      <c r="H324" s="784" t="s">
        <v>151</v>
      </c>
      <c r="I324" s="784" t="s">
        <v>152</v>
      </c>
      <c r="J324" s="784" t="s">
        <v>153</v>
      </c>
      <c r="K324" s="784"/>
      <c r="L324" s="784" t="s">
        <v>156</v>
      </c>
      <c r="M324" s="784"/>
      <c r="N324" s="784" t="s">
        <v>157</v>
      </c>
      <c r="O324" s="784" t="s">
        <v>158</v>
      </c>
      <c r="P324" s="784" t="s">
        <v>158</v>
      </c>
      <c r="Q324" s="784" t="s">
        <v>159</v>
      </c>
      <c r="R324" s="784" t="s">
        <v>160</v>
      </c>
      <c r="S324" s="709" t="s">
        <v>161</v>
      </c>
      <c r="T324" s="710" t="s">
        <v>162</v>
      </c>
      <c r="U324" s="784" t="s">
        <v>89</v>
      </c>
      <c r="V324" s="712"/>
      <c r="W324" s="702"/>
      <c r="X324" s="97" t="s">
        <v>6</v>
      </c>
      <c r="Y324" s="107" t="s">
        <v>14</v>
      </c>
      <c r="Z324" s="416"/>
    </row>
    <row r="325" spans="1:26" ht="12" customHeight="1">
      <c r="A325" s="119"/>
      <c r="B325" s="719"/>
      <c r="C325" s="718">
        <v>1</v>
      </c>
      <c r="D325" s="718">
        <v>2</v>
      </c>
      <c r="E325" s="718">
        <v>3</v>
      </c>
      <c r="F325" s="718">
        <v>4</v>
      </c>
      <c r="G325" s="718">
        <v>5</v>
      </c>
      <c r="H325" s="718">
        <v>6</v>
      </c>
      <c r="I325" s="718">
        <v>7</v>
      </c>
      <c r="J325" s="718">
        <v>8</v>
      </c>
      <c r="K325" s="687">
        <v>9</v>
      </c>
      <c r="L325" s="687">
        <v>10</v>
      </c>
      <c r="M325" s="687">
        <v>11</v>
      </c>
      <c r="N325" s="687">
        <v>12</v>
      </c>
      <c r="O325" s="687"/>
      <c r="P325" s="687">
        <v>13</v>
      </c>
      <c r="Q325" s="687">
        <v>14</v>
      </c>
      <c r="R325" s="687">
        <v>15</v>
      </c>
      <c r="S325" s="687">
        <v>16</v>
      </c>
      <c r="T325" s="687">
        <v>17</v>
      </c>
      <c r="U325" s="687">
        <v>18</v>
      </c>
      <c r="V325" s="687">
        <v>19</v>
      </c>
      <c r="W325" s="687">
        <v>20</v>
      </c>
      <c r="X325" s="717">
        <v>21</v>
      </c>
      <c r="Y325" s="687">
        <v>22</v>
      </c>
      <c r="Z325" s="416"/>
    </row>
    <row r="326" spans="1:26" ht="12" customHeight="1">
      <c r="A326" s="2"/>
      <c r="B326" s="70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44"/>
      <c r="P326" s="2"/>
      <c r="Q326" s="2"/>
      <c r="R326" s="2"/>
      <c r="S326" s="2"/>
      <c r="T326" s="2"/>
      <c r="U326" s="2"/>
      <c r="V326" s="2"/>
      <c r="W326" s="4"/>
      <c r="X326" s="4"/>
      <c r="Y326" s="184"/>
      <c r="Z326" s="415"/>
    </row>
    <row r="327" spans="1:26">
      <c r="A327" s="25"/>
      <c r="B327" s="88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10"/>
      <c r="X327" s="10"/>
      <c r="Y327" s="189"/>
      <c r="Z327" s="342"/>
    </row>
    <row r="328" spans="1:26">
      <c r="A328" s="25"/>
      <c r="B328" s="88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10"/>
      <c r="X328" s="10"/>
      <c r="Y328" s="189"/>
      <c r="Z328" s="342"/>
    </row>
    <row r="329" spans="1:26">
      <c r="A329" s="25"/>
      <c r="B329" s="88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10"/>
      <c r="X329" s="10"/>
      <c r="Y329" s="189"/>
      <c r="Z329" s="342"/>
    </row>
    <row r="330" spans="1:26">
      <c r="A330" s="25"/>
      <c r="B330" s="88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10"/>
      <c r="X330" s="10"/>
      <c r="Y330" s="189"/>
      <c r="Z330" s="342"/>
    </row>
    <row r="331" spans="1:26" ht="12" customHeight="1">
      <c r="A331" s="184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44"/>
      <c r="P331" s="2"/>
      <c r="Q331" s="2"/>
      <c r="R331" s="2"/>
      <c r="S331" s="2"/>
      <c r="T331" s="2"/>
      <c r="U331" s="2"/>
      <c r="V331" s="2"/>
      <c r="W331" s="4"/>
      <c r="X331" s="4"/>
      <c r="Y331" s="184"/>
      <c r="Z331" s="415"/>
    </row>
    <row r="332" spans="1:26" ht="12" customHeight="1">
      <c r="A332" s="184"/>
      <c r="B332" s="125"/>
      <c r="C332" s="125">
        <v>1</v>
      </c>
      <c r="D332" s="125">
        <v>2</v>
      </c>
      <c r="E332" s="125">
        <v>3</v>
      </c>
      <c r="F332" s="125">
        <v>4</v>
      </c>
      <c r="G332" s="125">
        <v>5</v>
      </c>
      <c r="H332" s="125">
        <v>6</v>
      </c>
      <c r="I332" s="125">
        <v>7</v>
      </c>
      <c r="J332" s="125">
        <v>8</v>
      </c>
      <c r="K332" s="125">
        <v>9</v>
      </c>
      <c r="L332" s="125">
        <v>10</v>
      </c>
      <c r="M332" s="125">
        <v>11</v>
      </c>
      <c r="N332" s="125">
        <v>12</v>
      </c>
      <c r="O332" s="128"/>
      <c r="P332" s="125">
        <v>13</v>
      </c>
      <c r="Q332" s="125">
        <v>14</v>
      </c>
      <c r="R332" s="125">
        <v>15</v>
      </c>
      <c r="S332" s="125">
        <v>16</v>
      </c>
      <c r="T332" s="125">
        <v>17</v>
      </c>
      <c r="U332" s="125">
        <v>18</v>
      </c>
      <c r="V332" s="125">
        <v>19</v>
      </c>
      <c r="W332" s="125">
        <v>20</v>
      </c>
      <c r="X332" s="125">
        <v>21</v>
      </c>
      <c r="Y332" s="125">
        <v>22</v>
      </c>
      <c r="Z332" s="415"/>
    </row>
    <row r="333" spans="1:26" ht="12.95" customHeight="1">
      <c r="A333" s="184"/>
      <c r="B333" s="720" t="s">
        <v>0</v>
      </c>
      <c r="C333" s="784" t="s">
        <v>149</v>
      </c>
      <c r="D333" s="784" t="s">
        <v>150</v>
      </c>
      <c r="E333" s="784" t="s">
        <v>148</v>
      </c>
      <c r="F333" s="784" t="s">
        <v>151</v>
      </c>
      <c r="G333" s="784" t="s">
        <v>152</v>
      </c>
      <c r="H333" s="784" t="s">
        <v>153</v>
      </c>
      <c r="J333" s="784" t="s">
        <v>156</v>
      </c>
      <c r="L333" s="784" t="s">
        <v>157</v>
      </c>
      <c r="M333" s="784" t="s">
        <v>158</v>
      </c>
      <c r="N333" s="784" t="s">
        <v>159</v>
      </c>
      <c r="O333" s="703"/>
      <c r="P333" s="703"/>
      <c r="Q333" s="784" t="s">
        <v>161</v>
      </c>
      <c r="R333" s="784" t="s">
        <v>162</v>
      </c>
      <c r="S333" s="784" t="s">
        <v>222</v>
      </c>
      <c r="T333" s="784"/>
      <c r="U333" s="784" t="s">
        <v>163</v>
      </c>
      <c r="V333" s="784"/>
      <c r="W333" s="784" t="s">
        <v>68</v>
      </c>
      <c r="X333" s="721"/>
      <c r="Y333" s="722"/>
      <c r="Z333" s="415"/>
    </row>
    <row r="334" spans="1:26" ht="12.95" customHeight="1">
      <c r="A334" s="184"/>
      <c r="B334" s="720" t="s">
        <v>59</v>
      </c>
      <c r="C334" s="125" t="s">
        <v>60</v>
      </c>
      <c r="D334" s="126" t="s">
        <v>10</v>
      </c>
      <c r="E334" s="125" t="s">
        <v>60</v>
      </c>
      <c r="F334" s="126" t="s">
        <v>10</v>
      </c>
      <c r="G334" s="125" t="s">
        <v>60</v>
      </c>
      <c r="H334" s="126" t="s">
        <v>10</v>
      </c>
      <c r="I334" s="125" t="s">
        <v>60</v>
      </c>
      <c r="J334" s="126" t="s">
        <v>10</v>
      </c>
      <c r="K334" s="125" t="s">
        <v>67</v>
      </c>
      <c r="L334" s="126" t="s">
        <v>10</v>
      </c>
      <c r="M334" s="125" t="s">
        <v>60</v>
      </c>
      <c r="N334" s="126" t="s">
        <v>10</v>
      </c>
      <c r="O334" s="127" t="s">
        <v>52</v>
      </c>
      <c r="P334" s="125" t="s">
        <v>60</v>
      </c>
      <c r="Q334" s="126" t="s">
        <v>10</v>
      </c>
      <c r="R334" s="125" t="s">
        <v>60</v>
      </c>
      <c r="S334" s="126" t="s">
        <v>10</v>
      </c>
      <c r="T334" s="125" t="s">
        <v>60</v>
      </c>
      <c r="U334" s="126" t="s">
        <v>10</v>
      </c>
      <c r="V334" s="125" t="s">
        <v>60</v>
      </c>
      <c r="W334" s="126" t="s">
        <v>10</v>
      </c>
      <c r="X334" s="125" t="s">
        <v>67</v>
      </c>
      <c r="Y334" s="126" t="s">
        <v>10</v>
      </c>
      <c r="Z334" s="415"/>
    </row>
    <row r="335" spans="1:26" ht="12.95" customHeight="1">
      <c r="A335" s="184"/>
      <c r="B335" s="275" t="s">
        <v>12</v>
      </c>
      <c r="C335" s="125" t="s">
        <v>68</v>
      </c>
      <c r="D335" s="128"/>
      <c r="E335" s="125" t="s">
        <v>68</v>
      </c>
      <c r="F335" s="125"/>
      <c r="G335" s="125" t="s">
        <v>68</v>
      </c>
      <c r="H335" s="125"/>
      <c r="I335" s="125" t="s">
        <v>68</v>
      </c>
      <c r="J335" s="125"/>
      <c r="K335" s="125" t="s">
        <v>69</v>
      </c>
      <c r="L335" s="125"/>
      <c r="M335" s="125" t="s">
        <v>68</v>
      </c>
      <c r="N335" s="129"/>
      <c r="O335" s="125" t="s">
        <v>68</v>
      </c>
      <c r="P335" s="125" t="s">
        <v>68</v>
      </c>
      <c r="Q335" s="129"/>
      <c r="R335" s="125" t="s">
        <v>68</v>
      </c>
      <c r="S335" s="129"/>
      <c r="T335" s="125" t="s">
        <v>68</v>
      </c>
      <c r="U335" s="129"/>
      <c r="V335" s="125" t="s">
        <v>68</v>
      </c>
      <c r="W335" s="129"/>
      <c r="X335" s="125" t="s">
        <v>69</v>
      </c>
      <c r="Y335" s="125"/>
      <c r="Z335" s="415"/>
    </row>
    <row r="336" spans="1:26" s="631" customFormat="1" ht="12.95" customHeight="1">
      <c r="A336" s="632"/>
      <c r="B336" s="108"/>
      <c r="C336" s="665" t="s">
        <v>90</v>
      </c>
      <c r="D336" s="109" t="s">
        <v>113</v>
      </c>
      <c r="E336" s="665" t="s">
        <v>91</v>
      </c>
      <c r="F336" s="109" t="s">
        <v>114</v>
      </c>
      <c r="G336" s="665" t="s">
        <v>92</v>
      </c>
      <c r="H336" s="109" t="s">
        <v>115</v>
      </c>
      <c r="I336" s="665" t="s">
        <v>93</v>
      </c>
      <c r="J336" s="109" t="s">
        <v>116</v>
      </c>
      <c r="K336" s="7"/>
      <c r="L336" s="109" t="s">
        <v>130</v>
      </c>
      <c r="M336" s="665" t="s">
        <v>71</v>
      </c>
      <c r="N336" s="109" t="s">
        <v>118</v>
      </c>
      <c r="O336" s="6"/>
      <c r="P336" s="665" t="s">
        <v>72</v>
      </c>
      <c r="Q336" s="109" t="s">
        <v>119</v>
      </c>
      <c r="R336" s="665" t="s">
        <v>73</v>
      </c>
      <c r="S336" s="109" t="s">
        <v>120</v>
      </c>
      <c r="T336" s="666" t="s">
        <v>74</v>
      </c>
      <c r="U336" s="109" t="s">
        <v>121</v>
      </c>
      <c r="V336" s="738" t="s">
        <v>117</v>
      </c>
      <c r="W336" s="109" t="s">
        <v>122</v>
      </c>
      <c r="X336" s="636"/>
      <c r="Y336" s="371" t="s">
        <v>144</v>
      </c>
      <c r="Z336" s="1"/>
    </row>
    <row r="337" spans="1:26" ht="12.95" customHeight="1">
      <c r="A337" s="184"/>
      <c r="B337" s="37" t="s">
        <v>29</v>
      </c>
      <c r="C337" s="252">
        <v>1241</v>
      </c>
      <c r="D337" s="32">
        <f>C337/K337</f>
        <v>9.9192710414834948E-2</v>
      </c>
      <c r="E337" s="252">
        <v>4840</v>
      </c>
      <c r="F337" s="32">
        <f>E337/K337</f>
        <v>0.38685956358404605</v>
      </c>
      <c r="G337" s="252">
        <v>2704</v>
      </c>
      <c r="H337" s="32">
        <f>G337/K337</f>
        <v>0.21612980577092158</v>
      </c>
      <c r="I337" s="253">
        <v>3726</v>
      </c>
      <c r="J337" s="32">
        <f>I337/K337</f>
        <v>0.29781792023019743</v>
      </c>
      <c r="K337" s="258">
        <f>SUM(C337,E337,G337,I337)</f>
        <v>12511</v>
      </c>
      <c r="L337" s="35">
        <f t="shared" ref="L337:L356" si="118">K337/$K$356</f>
        <v>0.25440754824409784</v>
      </c>
      <c r="M337" s="255">
        <v>195</v>
      </c>
      <c r="N337" s="78">
        <f>M337/X337</f>
        <v>0.27464788732394368</v>
      </c>
      <c r="O337" s="44"/>
      <c r="P337" s="254">
        <v>196</v>
      </c>
      <c r="Q337" s="78">
        <f>P337/X337</f>
        <v>0.27605633802816903</v>
      </c>
      <c r="R337" s="255">
        <v>171</v>
      </c>
      <c r="S337" s="78">
        <f>R337/X337</f>
        <v>0.24084507042253522</v>
      </c>
      <c r="T337" s="255">
        <v>95</v>
      </c>
      <c r="U337" s="78">
        <f>T337/X337</f>
        <v>0.13380281690140844</v>
      </c>
      <c r="V337" s="808">
        <v>53</v>
      </c>
      <c r="W337" s="78">
        <f>V337/X337</f>
        <v>7.464788732394366E-2</v>
      </c>
      <c r="X337" s="680">
        <f>SUM(M337,P337,R337,T337,V337)</f>
        <v>710</v>
      </c>
      <c r="Y337" s="374">
        <f t="shared" ref="Y337:Y356" si="119">X337/$X$356</f>
        <v>0.26641651031894936</v>
      </c>
      <c r="Z337" s="415"/>
    </row>
    <row r="338" spans="1:26" ht="12.95" customHeight="1">
      <c r="A338" s="184"/>
      <c r="B338" s="37" t="s">
        <v>30</v>
      </c>
      <c r="C338" s="252">
        <v>824</v>
      </c>
      <c r="D338" s="32">
        <f t="shared" ref="D338:D356" si="120">C338/K338</f>
        <v>0.11191090588075513</v>
      </c>
      <c r="E338" s="252">
        <v>2573</v>
      </c>
      <c r="F338" s="32">
        <f t="shared" ref="F338:F356" si="121">E338/K338</f>
        <v>0.34944995246502786</v>
      </c>
      <c r="G338" s="252">
        <v>1648</v>
      </c>
      <c r="H338" s="32">
        <f t="shared" ref="H338:H356" si="122">G338/K338</f>
        <v>0.22382181176151025</v>
      </c>
      <c r="I338" s="253">
        <v>2318</v>
      </c>
      <c r="J338" s="32">
        <f t="shared" ref="J338:J356" si="123">I338/K338</f>
        <v>0.31481732989270678</v>
      </c>
      <c r="K338" s="258">
        <f t="shared" ref="K338:K356" si="124">SUM(C338,E338,G338,I338)</f>
        <v>7363</v>
      </c>
      <c r="L338" s="35">
        <f t="shared" si="118"/>
        <v>0.14972446468877729</v>
      </c>
      <c r="M338" s="255">
        <v>110</v>
      </c>
      <c r="N338" s="78">
        <f t="shared" ref="N338:N356" si="125">M338/X338</f>
        <v>0.22680412371134021</v>
      </c>
      <c r="O338" s="44"/>
      <c r="P338" s="254">
        <v>122</v>
      </c>
      <c r="Q338" s="78">
        <f t="shared" ref="Q338:Q356" si="126">P338/X338</f>
        <v>0.25154639175257731</v>
      </c>
      <c r="R338" s="255">
        <v>143</v>
      </c>
      <c r="S338" s="78">
        <f t="shared" ref="S338:S356" si="127">R338/X338</f>
        <v>0.29484536082474228</v>
      </c>
      <c r="T338" s="255">
        <v>71</v>
      </c>
      <c r="U338" s="78">
        <f t="shared" ref="U338:U356" si="128">T338/X338</f>
        <v>0.14639175257731959</v>
      </c>
      <c r="V338" s="808">
        <v>39</v>
      </c>
      <c r="W338" s="78">
        <f t="shared" ref="W338:W356" si="129">V338/X338</f>
        <v>8.0412371134020624E-2</v>
      </c>
      <c r="X338" s="680">
        <f t="shared" ref="X338:X355" si="130">SUM(M338,P338,R338,T338,V338)</f>
        <v>485</v>
      </c>
      <c r="Y338" s="374">
        <f t="shared" si="119"/>
        <v>0.18198874296435272</v>
      </c>
      <c r="Z338" s="415"/>
    </row>
    <row r="339" spans="1:26" ht="12.95" customHeight="1">
      <c r="A339" s="184"/>
      <c r="B339" s="37" t="s">
        <v>31</v>
      </c>
      <c r="C339" s="252">
        <v>635</v>
      </c>
      <c r="D339" s="32">
        <f t="shared" si="120"/>
        <v>9.6255873882067605E-2</v>
      </c>
      <c r="E339" s="252">
        <v>3073</v>
      </c>
      <c r="F339" s="32">
        <f t="shared" si="121"/>
        <v>0.46581779596786416</v>
      </c>
      <c r="G339" s="252">
        <v>1500</v>
      </c>
      <c r="H339" s="32">
        <f t="shared" si="122"/>
        <v>0.22737608003638018</v>
      </c>
      <c r="I339" s="253">
        <v>1389</v>
      </c>
      <c r="J339" s="32">
        <f t="shared" si="123"/>
        <v>0.21055025011368805</v>
      </c>
      <c r="K339" s="258">
        <f t="shared" si="124"/>
        <v>6597</v>
      </c>
      <c r="L339" s="35">
        <f t="shared" si="118"/>
        <v>0.13414807735323422</v>
      </c>
      <c r="M339" s="255">
        <v>54</v>
      </c>
      <c r="N339" s="78">
        <f t="shared" si="125"/>
        <v>0.27272727272727271</v>
      </c>
      <c r="O339" s="44"/>
      <c r="P339" s="254">
        <v>56</v>
      </c>
      <c r="Q339" s="78">
        <f t="shared" si="126"/>
        <v>0.28282828282828282</v>
      </c>
      <c r="R339" s="255">
        <v>42</v>
      </c>
      <c r="S339" s="78">
        <f t="shared" si="127"/>
        <v>0.21212121212121213</v>
      </c>
      <c r="T339" s="255">
        <v>32</v>
      </c>
      <c r="U339" s="78">
        <f t="shared" si="128"/>
        <v>0.16161616161616163</v>
      </c>
      <c r="V339" s="808">
        <v>14</v>
      </c>
      <c r="W339" s="78">
        <f t="shared" si="129"/>
        <v>7.0707070707070704E-2</v>
      </c>
      <c r="X339" s="680">
        <f t="shared" si="130"/>
        <v>198</v>
      </c>
      <c r="Y339" s="372">
        <f t="shared" si="119"/>
        <v>7.4296435272045033E-2</v>
      </c>
      <c r="Z339" s="415"/>
    </row>
    <row r="340" spans="1:26" ht="12.95" customHeight="1">
      <c r="A340" s="184"/>
      <c r="B340" s="37" t="s">
        <v>32</v>
      </c>
      <c r="C340" s="252">
        <v>471</v>
      </c>
      <c r="D340" s="32">
        <f t="shared" si="120"/>
        <v>9.1509617252768599E-2</v>
      </c>
      <c r="E340" s="252">
        <v>1971</v>
      </c>
      <c r="F340" s="32">
        <f t="shared" si="121"/>
        <v>0.38294151933164949</v>
      </c>
      <c r="G340" s="252">
        <v>1171</v>
      </c>
      <c r="H340" s="32">
        <f t="shared" si="122"/>
        <v>0.22751117155624637</v>
      </c>
      <c r="I340" s="253">
        <v>1534</v>
      </c>
      <c r="J340" s="32">
        <f t="shared" si="123"/>
        <v>0.29803769185933554</v>
      </c>
      <c r="K340" s="258">
        <f t="shared" si="124"/>
        <v>5147</v>
      </c>
      <c r="L340" s="35">
        <f t="shared" si="118"/>
        <v>0.10466274884600525</v>
      </c>
      <c r="M340" s="255">
        <v>80</v>
      </c>
      <c r="N340" s="78">
        <f t="shared" si="125"/>
        <v>0.24169184290030213</v>
      </c>
      <c r="O340" s="44"/>
      <c r="P340" s="254">
        <v>87</v>
      </c>
      <c r="Q340" s="78">
        <f t="shared" si="126"/>
        <v>0.26283987915407853</v>
      </c>
      <c r="R340" s="255">
        <v>100</v>
      </c>
      <c r="S340" s="78">
        <f t="shared" si="127"/>
        <v>0.30211480362537763</v>
      </c>
      <c r="T340" s="255">
        <v>43</v>
      </c>
      <c r="U340" s="78">
        <f t="shared" si="128"/>
        <v>0.12990936555891239</v>
      </c>
      <c r="V340" s="808">
        <v>21</v>
      </c>
      <c r="W340" s="78">
        <f t="shared" si="129"/>
        <v>6.3444108761329304E-2</v>
      </c>
      <c r="X340" s="680">
        <f t="shared" si="130"/>
        <v>331</v>
      </c>
      <c r="Y340" s="374">
        <f t="shared" si="119"/>
        <v>0.12420262664165103</v>
      </c>
      <c r="Z340" s="415"/>
    </row>
    <row r="341" spans="1:26" ht="12.95" customHeight="1">
      <c r="A341" s="184"/>
      <c r="B341" s="37" t="s">
        <v>33</v>
      </c>
      <c r="C341" s="252">
        <v>363</v>
      </c>
      <c r="D341" s="32">
        <f t="shared" si="120"/>
        <v>7.4969021065675337E-2</v>
      </c>
      <c r="E341" s="252">
        <v>1788</v>
      </c>
      <c r="F341" s="32">
        <f t="shared" si="121"/>
        <v>0.36926889714993805</v>
      </c>
      <c r="G341" s="252">
        <v>1097</v>
      </c>
      <c r="H341" s="32">
        <f t="shared" si="122"/>
        <v>0.22655927302767451</v>
      </c>
      <c r="I341" s="253">
        <v>1594</v>
      </c>
      <c r="J341" s="32">
        <f t="shared" si="123"/>
        <v>0.3292028087567121</v>
      </c>
      <c r="K341" s="258">
        <f t="shared" si="124"/>
        <v>4842</v>
      </c>
      <c r="L341" s="35">
        <f t="shared" si="118"/>
        <v>9.8460662504829488E-2</v>
      </c>
      <c r="M341" s="255">
        <v>58</v>
      </c>
      <c r="N341" s="78">
        <f t="shared" si="125"/>
        <v>0.19795221843003413</v>
      </c>
      <c r="O341" s="44"/>
      <c r="P341" s="254">
        <v>73</v>
      </c>
      <c r="Q341" s="78">
        <f t="shared" si="126"/>
        <v>0.24914675767918087</v>
      </c>
      <c r="R341" s="255">
        <v>79</v>
      </c>
      <c r="S341" s="78">
        <f t="shared" si="127"/>
        <v>0.2696245733788396</v>
      </c>
      <c r="T341" s="255">
        <v>60</v>
      </c>
      <c r="U341" s="78">
        <f t="shared" si="128"/>
        <v>0.20477815699658702</v>
      </c>
      <c r="V341" s="808">
        <v>23</v>
      </c>
      <c r="W341" s="78">
        <f t="shared" si="129"/>
        <v>7.8498293515358364E-2</v>
      </c>
      <c r="X341" s="680">
        <f t="shared" si="130"/>
        <v>293</v>
      </c>
      <c r="Y341" s="374">
        <f t="shared" si="119"/>
        <v>0.1099437148217636</v>
      </c>
      <c r="Z341" s="415"/>
    </row>
    <row r="342" spans="1:26" ht="12.95" customHeight="1">
      <c r="A342" s="184"/>
      <c r="B342" s="37" t="s">
        <v>34</v>
      </c>
      <c r="C342" s="252">
        <v>299</v>
      </c>
      <c r="D342" s="32">
        <f t="shared" si="120"/>
        <v>8.4439423891556051E-2</v>
      </c>
      <c r="E342" s="252">
        <v>1411</v>
      </c>
      <c r="F342" s="32">
        <f t="shared" si="121"/>
        <v>0.39847500706015249</v>
      </c>
      <c r="G342" s="252">
        <v>877</v>
      </c>
      <c r="H342" s="32">
        <f t="shared" si="122"/>
        <v>0.24767014967523299</v>
      </c>
      <c r="I342" s="253">
        <v>954</v>
      </c>
      <c r="J342" s="32">
        <f t="shared" si="123"/>
        <v>0.26941541937305846</v>
      </c>
      <c r="K342" s="258">
        <f t="shared" si="124"/>
        <v>3541</v>
      </c>
      <c r="L342" s="35">
        <f t="shared" si="118"/>
        <v>7.2005205685584731E-2</v>
      </c>
      <c r="M342" s="255">
        <v>24</v>
      </c>
      <c r="N342" s="78">
        <f t="shared" si="125"/>
        <v>0.16783216783216784</v>
      </c>
      <c r="O342" s="44"/>
      <c r="P342" s="254">
        <v>47</v>
      </c>
      <c r="Q342" s="78">
        <f t="shared" si="126"/>
        <v>0.32867132867132864</v>
      </c>
      <c r="R342" s="255">
        <v>38</v>
      </c>
      <c r="S342" s="78">
        <f t="shared" si="127"/>
        <v>0.26573426573426573</v>
      </c>
      <c r="T342" s="255">
        <v>23</v>
      </c>
      <c r="U342" s="78">
        <f t="shared" si="128"/>
        <v>0.16083916083916083</v>
      </c>
      <c r="V342" s="808">
        <v>11</v>
      </c>
      <c r="W342" s="78">
        <f t="shared" si="129"/>
        <v>7.6923076923076927E-2</v>
      </c>
      <c r="X342" s="680">
        <f t="shared" si="130"/>
        <v>143</v>
      </c>
      <c r="Y342" s="372">
        <f t="shared" si="119"/>
        <v>5.3658536585365853E-2</v>
      </c>
      <c r="Z342" s="415"/>
    </row>
    <row r="343" spans="1:26" ht="12.95" customHeight="1">
      <c r="A343" s="184"/>
      <c r="B343" s="37" t="s">
        <v>35</v>
      </c>
      <c r="C343" s="252">
        <v>213</v>
      </c>
      <c r="D343" s="32">
        <f t="shared" si="120"/>
        <v>0.10823170731707317</v>
      </c>
      <c r="E343" s="252">
        <v>648</v>
      </c>
      <c r="F343" s="32">
        <f t="shared" si="121"/>
        <v>0.32926829268292684</v>
      </c>
      <c r="G343" s="252">
        <v>454</v>
      </c>
      <c r="H343" s="32">
        <f t="shared" si="122"/>
        <v>0.2306910569105691</v>
      </c>
      <c r="I343" s="253">
        <v>653</v>
      </c>
      <c r="J343" s="32">
        <f t="shared" si="123"/>
        <v>0.33180894308943087</v>
      </c>
      <c r="K343" s="258">
        <f t="shared" si="124"/>
        <v>1968</v>
      </c>
      <c r="L343" s="35">
        <f t="shared" si="118"/>
        <v>4.0018707932570105E-2</v>
      </c>
      <c r="M343" s="255">
        <v>28</v>
      </c>
      <c r="N343" s="78">
        <f t="shared" si="125"/>
        <v>0.24778761061946902</v>
      </c>
      <c r="O343" s="44"/>
      <c r="P343" s="254">
        <v>30</v>
      </c>
      <c r="Q343" s="78">
        <f t="shared" si="126"/>
        <v>0.26548672566371684</v>
      </c>
      <c r="R343" s="255">
        <v>27</v>
      </c>
      <c r="S343" s="78">
        <f t="shared" si="127"/>
        <v>0.23893805309734514</v>
      </c>
      <c r="T343" s="255">
        <v>21</v>
      </c>
      <c r="U343" s="78">
        <f t="shared" si="128"/>
        <v>0.18584070796460178</v>
      </c>
      <c r="V343" s="808">
        <v>7</v>
      </c>
      <c r="W343" s="78">
        <f t="shared" si="129"/>
        <v>6.1946902654867256E-2</v>
      </c>
      <c r="X343" s="680">
        <f t="shared" si="130"/>
        <v>113</v>
      </c>
      <c r="Y343" s="374">
        <f t="shared" si="119"/>
        <v>4.2401500938086305E-2</v>
      </c>
      <c r="Z343" s="415"/>
    </row>
    <row r="344" spans="1:26" ht="12.95" customHeight="1">
      <c r="A344" s="184"/>
      <c r="B344" s="37" t="s">
        <v>36</v>
      </c>
      <c r="C344" s="252">
        <v>224</v>
      </c>
      <c r="D344" s="32">
        <f t="shared" si="120"/>
        <v>0.13559322033898305</v>
      </c>
      <c r="E344" s="252">
        <v>683</v>
      </c>
      <c r="F344" s="32">
        <f t="shared" si="121"/>
        <v>0.41343825665859563</v>
      </c>
      <c r="G344" s="252">
        <v>350</v>
      </c>
      <c r="H344" s="32">
        <f t="shared" si="122"/>
        <v>0.21186440677966101</v>
      </c>
      <c r="I344" s="253">
        <v>395</v>
      </c>
      <c r="J344" s="32">
        <f t="shared" si="123"/>
        <v>0.23910411622276029</v>
      </c>
      <c r="K344" s="258">
        <f t="shared" si="124"/>
        <v>1652</v>
      </c>
      <c r="L344" s="35">
        <f t="shared" si="118"/>
        <v>3.3592939788925719E-2</v>
      </c>
      <c r="M344" s="255">
        <v>25</v>
      </c>
      <c r="N344" s="78">
        <f t="shared" si="125"/>
        <v>0.23364485981308411</v>
      </c>
      <c r="O344" s="44"/>
      <c r="P344" s="254">
        <v>39</v>
      </c>
      <c r="Q344" s="78">
        <f t="shared" si="126"/>
        <v>0.3644859813084112</v>
      </c>
      <c r="R344" s="255">
        <v>29</v>
      </c>
      <c r="S344" s="78">
        <f t="shared" si="127"/>
        <v>0.27102803738317754</v>
      </c>
      <c r="T344" s="255">
        <v>8</v>
      </c>
      <c r="U344" s="78">
        <f t="shared" si="128"/>
        <v>7.476635514018691E-2</v>
      </c>
      <c r="V344" s="808">
        <v>6</v>
      </c>
      <c r="W344" s="78">
        <f t="shared" si="129"/>
        <v>5.6074766355140186E-2</v>
      </c>
      <c r="X344" s="680">
        <f t="shared" si="130"/>
        <v>107</v>
      </c>
      <c r="Y344" s="374">
        <f t="shared" si="119"/>
        <v>4.0150093808630397E-2</v>
      </c>
      <c r="Z344" s="415"/>
    </row>
    <row r="345" spans="1:26" ht="12.95" customHeight="1">
      <c r="A345" s="184"/>
      <c r="B345" s="37" t="s">
        <v>37</v>
      </c>
      <c r="C345" s="252">
        <v>185</v>
      </c>
      <c r="D345" s="32">
        <f t="shared" si="120"/>
        <v>0.12325116588940706</v>
      </c>
      <c r="E345" s="252">
        <v>692</v>
      </c>
      <c r="F345" s="32">
        <f t="shared" si="121"/>
        <v>0.46102598267821454</v>
      </c>
      <c r="G345" s="252">
        <v>330</v>
      </c>
      <c r="H345" s="32">
        <f t="shared" si="122"/>
        <v>0.21985343104596936</v>
      </c>
      <c r="I345" s="253">
        <v>294</v>
      </c>
      <c r="J345" s="32">
        <f t="shared" si="123"/>
        <v>0.19586942038640906</v>
      </c>
      <c r="K345" s="258">
        <f t="shared" si="124"/>
        <v>1501</v>
      </c>
      <c r="L345" s="35">
        <f t="shared" si="118"/>
        <v>3.0522398682310835E-2</v>
      </c>
      <c r="M345" s="255">
        <v>11</v>
      </c>
      <c r="N345" s="78">
        <f t="shared" si="125"/>
        <v>0.24444444444444444</v>
      </c>
      <c r="O345" s="44"/>
      <c r="P345" s="254">
        <v>12</v>
      </c>
      <c r="Q345" s="78">
        <f t="shared" si="126"/>
        <v>0.26666666666666666</v>
      </c>
      <c r="R345" s="255">
        <v>10</v>
      </c>
      <c r="S345" s="78">
        <f t="shared" si="127"/>
        <v>0.22222222222222221</v>
      </c>
      <c r="T345" s="255">
        <v>8</v>
      </c>
      <c r="U345" s="78">
        <f t="shared" si="128"/>
        <v>0.17777777777777778</v>
      </c>
      <c r="V345" s="808">
        <v>4</v>
      </c>
      <c r="W345" s="78">
        <f t="shared" si="129"/>
        <v>8.8888888888888892E-2</v>
      </c>
      <c r="X345" s="680">
        <f t="shared" si="130"/>
        <v>45</v>
      </c>
      <c r="Y345" s="372">
        <f t="shared" si="119"/>
        <v>1.6885553470919325E-2</v>
      </c>
      <c r="Z345" s="415"/>
    </row>
    <row r="346" spans="1:26" ht="12.95" customHeight="1">
      <c r="A346" s="184"/>
      <c r="B346" s="37" t="s">
        <v>38</v>
      </c>
      <c r="C346" s="252">
        <v>88</v>
      </c>
      <c r="D346" s="32">
        <f t="shared" si="120"/>
        <v>9.7023153252480704E-2</v>
      </c>
      <c r="E346" s="252">
        <v>353</v>
      </c>
      <c r="F346" s="32">
        <f t="shared" si="121"/>
        <v>0.38919514884233736</v>
      </c>
      <c r="G346" s="252">
        <v>254</v>
      </c>
      <c r="H346" s="32">
        <f t="shared" si="122"/>
        <v>0.28004410143329656</v>
      </c>
      <c r="I346" s="253">
        <v>212</v>
      </c>
      <c r="J346" s="32">
        <f t="shared" si="123"/>
        <v>0.23373759647188533</v>
      </c>
      <c r="K346" s="258">
        <f t="shared" si="124"/>
        <v>907</v>
      </c>
      <c r="L346" s="35">
        <f t="shared" si="118"/>
        <v>1.8443581349004617E-2</v>
      </c>
      <c r="M346" s="255">
        <v>27</v>
      </c>
      <c r="N346" s="78">
        <f t="shared" si="125"/>
        <v>0.36</v>
      </c>
      <c r="O346" s="44"/>
      <c r="P346" s="254">
        <v>23</v>
      </c>
      <c r="Q346" s="78">
        <f t="shared" si="126"/>
        <v>0.30666666666666664</v>
      </c>
      <c r="R346" s="255">
        <v>13</v>
      </c>
      <c r="S346" s="78">
        <f t="shared" si="127"/>
        <v>0.17333333333333334</v>
      </c>
      <c r="T346" s="255">
        <v>7</v>
      </c>
      <c r="U346" s="78">
        <f t="shared" si="128"/>
        <v>9.3333333333333338E-2</v>
      </c>
      <c r="V346" s="808">
        <v>5</v>
      </c>
      <c r="W346" s="78">
        <f t="shared" si="129"/>
        <v>6.6666666666666666E-2</v>
      </c>
      <c r="X346" s="680">
        <f t="shared" si="130"/>
        <v>75</v>
      </c>
      <c r="Y346" s="372">
        <f t="shared" si="119"/>
        <v>2.8142589118198873E-2</v>
      </c>
      <c r="Z346" s="415"/>
    </row>
    <row r="347" spans="1:26" ht="12.95" customHeight="1">
      <c r="A347" s="184"/>
      <c r="B347" s="37" t="s">
        <v>39</v>
      </c>
      <c r="C347" s="252">
        <v>39</v>
      </c>
      <c r="D347" s="32">
        <f t="shared" si="120"/>
        <v>6.8062827225130892E-2</v>
      </c>
      <c r="E347" s="252">
        <v>234</v>
      </c>
      <c r="F347" s="32">
        <f t="shared" si="121"/>
        <v>0.40837696335078533</v>
      </c>
      <c r="G347" s="252">
        <v>126</v>
      </c>
      <c r="H347" s="32">
        <f t="shared" si="122"/>
        <v>0.21989528795811519</v>
      </c>
      <c r="I347" s="253">
        <v>174</v>
      </c>
      <c r="J347" s="32">
        <f t="shared" si="123"/>
        <v>0.30366492146596857</v>
      </c>
      <c r="K347" s="258">
        <f t="shared" si="124"/>
        <v>573</v>
      </c>
      <c r="L347" s="35">
        <f t="shared" si="118"/>
        <v>1.1651788437684283E-2</v>
      </c>
      <c r="M347" s="255">
        <v>6</v>
      </c>
      <c r="N347" s="78">
        <f t="shared" si="125"/>
        <v>0.31578947368421051</v>
      </c>
      <c r="O347" s="44"/>
      <c r="P347" s="254">
        <v>4</v>
      </c>
      <c r="Q347" s="78">
        <f t="shared" si="126"/>
        <v>0.21052631578947367</v>
      </c>
      <c r="R347" s="255">
        <v>5</v>
      </c>
      <c r="S347" s="78">
        <f t="shared" si="127"/>
        <v>0.26315789473684209</v>
      </c>
      <c r="T347" s="255">
        <v>4</v>
      </c>
      <c r="U347" s="78">
        <f t="shared" si="128"/>
        <v>0.21052631578947367</v>
      </c>
      <c r="V347" s="808">
        <v>0</v>
      </c>
      <c r="W347" s="78">
        <f t="shared" si="129"/>
        <v>0</v>
      </c>
      <c r="X347" s="680">
        <f t="shared" si="130"/>
        <v>19</v>
      </c>
      <c r="Y347" s="372">
        <f t="shared" si="119"/>
        <v>7.1294559099437148E-3</v>
      </c>
      <c r="Z347" s="415"/>
    </row>
    <row r="348" spans="1:26" ht="12.95" customHeight="1">
      <c r="A348" s="184"/>
      <c r="B348" s="37" t="s">
        <v>40</v>
      </c>
      <c r="C348" s="252">
        <v>76</v>
      </c>
      <c r="D348" s="32">
        <f t="shared" si="120"/>
        <v>0.14339622641509434</v>
      </c>
      <c r="E348" s="252">
        <v>222</v>
      </c>
      <c r="F348" s="32">
        <f t="shared" si="121"/>
        <v>0.4188679245283019</v>
      </c>
      <c r="G348" s="252">
        <v>107</v>
      </c>
      <c r="H348" s="32">
        <f t="shared" si="122"/>
        <v>0.2018867924528302</v>
      </c>
      <c r="I348" s="253">
        <v>125</v>
      </c>
      <c r="J348" s="32">
        <f t="shared" si="123"/>
        <v>0.23584905660377359</v>
      </c>
      <c r="K348" s="258">
        <f t="shared" si="124"/>
        <v>530</v>
      </c>
      <c r="L348" s="35">
        <f t="shared" si="118"/>
        <v>1.0777395937125079E-2</v>
      </c>
      <c r="M348" s="255">
        <v>9</v>
      </c>
      <c r="N348" s="78">
        <f t="shared" si="125"/>
        <v>0.24324324324324326</v>
      </c>
      <c r="O348" s="44"/>
      <c r="P348" s="254">
        <v>11</v>
      </c>
      <c r="Q348" s="78">
        <f t="shared" si="126"/>
        <v>0.29729729729729731</v>
      </c>
      <c r="R348" s="255">
        <v>6</v>
      </c>
      <c r="S348" s="78">
        <f t="shared" si="127"/>
        <v>0.16216216216216217</v>
      </c>
      <c r="T348" s="255">
        <v>10</v>
      </c>
      <c r="U348" s="78">
        <f t="shared" si="128"/>
        <v>0.27027027027027029</v>
      </c>
      <c r="V348" s="808">
        <v>1</v>
      </c>
      <c r="W348" s="78">
        <f t="shared" si="129"/>
        <v>2.7027027027027029E-2</v>
      </c>
      <c r="X348" s="680">
        <f t="shared" si="130"/>
        <v>37</v>
      </c>
      <c r="Y348" s="374">
        <f t="shared" si="119"/>
        <v>1.3883677298311446E-2</v>
      </c>
      <c r="Z348" s="415"/>
    </row>
    <row r="349" spans="1:26" ht="12.95" customHeight="1">
      <c r="A349" s="184"/>
      <c r="B349" s="37" t="s">
        <v>41</v>
      </c>
      <c r="C349" s="252">
        <v>43</v>
      </c>
      <c r="D349" s="32">
        <f t="shared" si="120"/>
        <v>8.651911468812877E-2</v>
      </c>
      <c r="E349" s="252">
        <v>228</v>
      </c>
      <c r="F349" s="32">
        <f t="shared" si="121"/>
        <v>0.45875251509054327</v>
      </c>
      <c r="G349" s="252">
        <v>119</v>
      </c>
      <c r="H349" s="32">
        <f t="shared" si="122"/>
        <v>0.23943661971830985</v>
      </c>
      <c r="I349" s="253">
        <v>107</v>
      </c>
      <c r="J349" s="32">
        <f t="shared" si="123"/>
        <v>0.2152917505030181</v>
      </c>
      <c r="K349" s="258">
        <f t="shared" si="124"/>
        <v>497</v>
      </c>
      <c r="L349" s="35">
        <f t="shared" si="118"/>
        <v>1.0106350529719178E-2</v>
      </c>
      <c r="M349" s="255">
        <v>2</v>
      </c>
      <c r="N349" s="78">
        <f t="shared" si="125"/>
        <v>0.22222222222222221</v>
      </c>
      <c r="O349" s="44"/>
      <c r="P349" s="254">
        <v>4</v>
      </c>
      <c r="Q349" s="78">
        <f t="shared" si="126"/>
        <v>0.44444444444444442</v>
      </c>
      <c r="R349" s="255">
        <v>1</v>
      </c>
      <c r="S349" s="78">
        <f t="shared" si="127"/>
        <v>0.1111111111111111</v>
      </c>
      <c r="T349" s="255">
        <v>2</v>
      </c>
      <c r="U349" s="78">
        <f t="shared" si="128"/>
        <v>0.22222222222222221</v>
      </c>
      <c r="V349" s="808">
        <v>0</v>
      </c>
      <c r="W349" s="78">
        <f t="shared" si="129"/>
        <v>0</v>
      </c>
      <c r="X349" s="680">
        <f t="shared" si="130"/>
        <v>9</v>
      </c>
      <c r="Y349" s="372">
        <f t="shared" si="119"/>
        <v>3.3771106941838649E-3</v>
      </c>
      <c r="Z349" s="416"/>
    </row>
    <row r="350" spans="1:26" ht="12.95" customHeight="1">
      <c r="A350" s="184"/>
      <c r="B350" s="37" t="s">
        <v>42</v>
      </c>
      <c r="C350" s="252">
        <v>46</v>
      </c>
      <c r="D350" s="32">
        <f t="shared" si="120"/>
        <v>9.8290598290598288E-2</v>
      </c>
      <c r="E350" s="252">
        <v>230</v>
      </c>
      <c r="F350" s="32">
        <f t="shared" si="121"/>
        <v>0.49145299145299143</v>
      </c>
      <c r="G350" s="252">
        <v>115</v>
      </c>
      <c r="H350" s="32">
        <f t="shared" si="122"/>
        <v>0.24572649572649571</v>
      </c>
      <c r="I350" s="253">
        <v>77</v>
      </c>
      <c r="J350" s="32">
        <f t="shared" si="123"/>
        <v>0.16452991452991453</v>
      </c>
      <c r="K350" s="258">
        <f t="shared" si="124"/>
        <v>468</v>
      </c>
      <c r="L350" s="35">
        <f t="shared" si="118"/>
        <v>9.5166439595745986E-3</v>
      </c>
      <c r="M350" s="255">
        <v>7</v>
      </c>
      <c r="N350" s="78">
        <f t="shared" si="125"/>
        <v>0.17073170731707318</v>
      </c>
      <c r="O350" s="44"/>
      <c r="P350" s="254">
        <v>12</v>
      </c>
      <c r="Q350" s="78">
        <f t="shared" si="126"/>
        <v>0.29268292682926828</v>
      </c>
      <c r="R350" s="255">
        <v>11</v>
      </c>
      <c r="S350" s="78">
        <f t="shared" si="127"/>
        <v>0.26829268292682928</v>
      </c>
      <c r="T350" s="255">
        <v>4</v>
      </c>
      <c r="U350" s="78">
        <f t="shared" si="128"/>
        <v>9.7560975609756101E-2</v>
      </c>
      <c r="V350" s="808">
        <v>7</v>
      </c>
      <c r="W350" s="78">
        <f t="shared" si="129"/>
        <v>0.17073170731707318</v>
      </c>
      <c r="X350" s="680">
        <f t="shared" si="130"/>
        <v>41</v>
      </c>
      <c r="Y350" s="374">
        <f t="shared" si="119"/>
        <v>1.5384615384615385E-2</v>
      </c>
      <c r="Z350" s="415"/>
    </row>
    <row r="351" spans="1:26" ht="12.95" customHeight="1">
      <c r="A351" s="184"/>
      <c r="B351" s="37" t="s">
        <v>43</v>
      </c>
      <c r="C351" s="252">
        <v>35</v>
      </c>
      <c r="D351" s="32">
        <f t="shared" si="120"/>
        <v>9.8591549295774641E-2</v>
      </c>
      <c r="E351" s="252">
        <v>140</v>
      </c>
      <c r="F351" s="32">
        <f t="shared" si="121"/>
        <v>0.39436619718309857</v>
      </c>
      <c r="G351" s="252">
        <v>106</v>
      </c>
      <c r="H351" s="32">
        <f t="shared" si="122"/>
        <v>0.29859154929577464</v>
      </c>
      <c r="I351" s="253">
        <v>74</v>
      </c>
      <c r="J351" s="32">
        <f t="shared" si="123"/>
        <v>0.20845070422535211</v>
      </c>
      <c r="K351" s="258">
        <f t="shared" si="124"/>
        <v>355</v>
      </c>
      <c r="L351" s="35">
        <f t="shared" si="118"/>
        <v>7.2188218069422693E-3</v>
      </c>
      <c r="M351" s="255">
        <v>5</v>
      </c>
      <c r="N351" s="78">
        <f t="shared" si="125"/>
        <v>0.29411764705882354</v>
      </c>
      <c r="O351" s="44"/>
      <c r="P351" s="254">
        <v>4</v>
      </c>
      <c r="Q351" s="78">
        <f t="shared" si="126"/>
        <v>0.23529411764705882</v>
      </c>
      <c r="R351" s="255">
        <v>2</v>
      </c>
      <c r="S351" s="78">
        <f t="shared" si="127"/>
        <v>0.11764705882352941</v>
      </c>
      <c r="T351" s="255">
        <v>3</v>
      </c>
      <c r="U351" s="78">
        <f t="shared" si="128"/>
        <v>0.17647058823529413</v>
      </c>
      <c r="V351" s="808">
        <v>3</v>
      </c>
      <c r="W351" s="78">
        <f t="shared" si="129"/>
        <v>0.17647058823529413</v>
      </c>
      <c r="X351" s="680">
        <f t="shared" si="130"/>
        <v>17</v>
      </c>
      <c r="Y351" s="372">
        <f t="shared" si="119"/>
        <v>6.3789868667917448E-3</v>
      </c>
      <c r="Z351" s="416"/>
    </row>
    <row r="352" spans="1:26" ht="12.95" customHeight="1">
      <c r="A352" s="184"/>
      <c r="B352" s="37" t="s">
        <v>44</v>
      </c>
      <c r="C352" s="252">
        <v>20</v>
      </c>
      <c r="D352" s="32">
        <f t="shared" si="120"/>
        <v>7.9681274900398405E-2</v>
      </c>
      <c r="E352" s="252">
        <v>107</v>
      </c>
      <c r="F352" s="32">
        <f t="shared" si="121"/>
        <v>0.42629482071713148</v>
      </c>
      <c r="G352" s="252">
        <v>67</v>
      </c>
      <c r="H352" s="32">
        <f t="shared" si="122"/>
        <v>0.26693227091633465</v>
      </c>
      <c r="I352" s="253">
        <v>57</v>
      </c>
      <c r="J352" s="32">
        <f t="shared" si="123"/>
        <v>0.22709163346613545</v>
      </c>
      <c r="K352" s="258">
        <f t="shared" si="124"/>
        <v>251</v>
      </c>
      <c r="L352" s="35">
        <f t="shared" si="118"/>
        <v>5.1040120381479143E-3</v>
      </c>
      <c r="M352" s="255">
        <v>9</v>
      </c>
      <c r="N352" s="78">
        <f t="shared" si="125"/>
        <v>0.75</v>
      </c>
      <c r="O352" s="44"/>
      <c r="P352" s="254">
        <v>1</v>
      </c>
      <c r="Q352" s="78">
        <f t="shared" si="126"/>
        <v>8.3333333333333329E-2</v>
      </c>
      <c r="R352" s="255">
        <v>1</v>
      </c>
      <c r="S352" s="78">
        <f t="shared" si="127"/>
        <v>8.3333333333333329E-2</v>
      </c>
      <c r="T352" s="255">
        <v>0</v>
      </c>
      <c r="U352" s="78">
        <f t="shared" si="128"/>
        <v>0</v>
      </c>
      <c r="V352" s="808">
        <v>1</v>
      </c>
      <c r="W352" s="78">
        <f t="shared" si="129"/>
        <v>8.3333333333333329E-2</v>
      </c>
      <c r="X352" s="680">
        <f t="shared" si="130"/>
        <v>12</v>
      </c>
      <c r="Y352" s="372">
        <f t="shared" si="119"/>
        <v>4.5028142589118199E-3</v>
      </c>
      <c r="Z352" s="416"/>
    </row>
    <row r="353" spans="1:26" ht="12.95" customHeight="1">
      <c r="A353" s="184"/>
      <c r="B353" s="37" t="s">
        <v>45</v>
      </c>
      <c r="C353" s="252">
        <v>44</v>
      </c>
      <c r="D353" s="32">
        <f t="shared" si="120"/>
        <v>0.1337386018237082</v>
      </c>
      <c r="E353" s="252">
        <v>167</v>
      </c>
      <c r="F353" s="32">
        <f t="shared" si="121"/>
        <v>0.50759878419452886</v>
      </c>
      <c r="G353" s="252">
        <v>71</v>
      </c>
      <c r="H353" s="32">
        <f t="shared" si="122"/>
        <v>0.21580547112462006</v>
      </c>
      <c r="I353" s="253">
        <v>47</v>
      </c>
      <c r="J353" s="32">
        <f t="shared" si="123"/>
        <v>0.14285714285714285</v>
      </c>
      <c r="K353" s="258">
        <f t="shared" si="124"/>
        <v>329</v>
      </c>
      <c r="L353" s="35">
        <f t="shared" si="118"/>
        <v>6.690119364743681E-3</v>
      </c>
      <c r="M353" s="255">
        <v>1</v>
      </c>
      <c r="N353" s="78">
        <f t="shared" si="125"/>
        <v>4.1666666666666664E-2</v>
      </c>
      <c r="O353" s="44"/>
      <c r="P353" s="254">
        <v>8</v>
      </c>
      <c r="Q353" s="78">
        <f t="shared" si="126"/>
        <v>0.33333333333333331</v>
      </c>
      <c r="R353" s="255">
        <v>7</v>
      </c>
      <c r="S353" s="78">
        <f t="shared" si="127"/>
        <v>0.29166666666666669</v>
      </c>
      <c r="T353" s="255">
        <v>7</v>
      </c>
      <c r="U353" s="78">
        <f t="shared" si="128"/>
        <v>0.29166666666666669</v>
      </c>
      <c r="V353" s="808">
        <v>1</v>
      </c>
      <c r="W353" s="78">
        <f t="shared" si="129"/>
        <v>4.1666666666666664E-2</v>
      </c>
      <c r="X353" s="680">
        <f t="shared" si="130"/>
        <v>24</v>
      </c>
      <c r="Y353" s="374">
        <f t="shared" si="119"/>
        <v>9.0056285178236398E-3</v>
      </c>
      <c r="Z353" s="415"/>
    </row>
    <row r="354" spans="1:26" ht="12.95" customHeight="1">
      <c r="A354" s="184"/>
      <c r="B354" s="37" t="s">
        <v>46</v>
      </c>
      <c r="C354" s="252">
        <v>14</v>
      </c>
      <c r="D354" s="32">
        <f t="shared" si="120"/>
        <v>0.13084112149532709</v>
      </c>
      <c r="E354" s="252">
        <v>57</v>
      </c>
      <c r="F354" s="32">
        <f t="shared" si="121"/>
        <v>0.53271028037383172</v>
      </c>
      <c r="G354" s="252">
        <v>20</v>
      </c>
      <c r="H354" s="32">
        <f t="shared" si="122"/>
        <v>0.18691588785046728</v>
      </c>
      <c r="I354" s="253">
        <v>16</v>
      </c>
      <c r="J354" s="32">
        <f t="shared" si="123"/>
        <v>0.14953271028037382</v>
      </c>
      <c r="K354" s="258">
        <f t="shared" si="124"/>
        <v>107</v>
      </c>
      <c r="L354" s="35">
        <f t="shared" si="118"/>
        <v>2.175813896740346E-3</v>
      </c>
      <c r="M354" s="255">
        <v>2</v>
      </c>
      <c r="N354" s="78">
        <f t="shared" si="125"/>
        <v>0.4</v>
      </c>
      <c r="O354" s="44"/>
      <c r="P354" s="254">
        <v>1</v>
      </c>
      <c r="Q354" s="78">
        <f t="shared" si="126"/>
        <v>0.2</v>
      </c>
      <c r="R354" s="255">
        <v>2</v>
      </c>
      <c r="S354" s="78">
        <f t="shared" si="127"/>
        <v>0.4</v>
      </c>
      <c r="T354" s="255">
        <v>0</v>
      </c>
      <c r="U354" s="78">
        <f t="shared" si="128"/>
        <v>0</v>
      </c>
      <c r="V354" s="808">
        <v>0</v>
      </c>
      <c r="W354" s="78">
        <f t="shared" si="129"/>
        <v>0</v>
      </c>
      <c r="X354" s="680">
        <f t="shared" si="130"/>
        <v>5</v>
      </c>
      <c r="Y354" s="372">
        <f t="shared" si="119"/>
        <v>1.876172607879925E-3</v>
      </c>
      <c r="Z354" s="415"/>
    </row>
    <row r="355" spans="1:26" ht="12.95" customHeight="1">
      <c r="A355" s="184"/>
      <c r="B355" s="37" t="s">
        <v>47</v>
      </c>
      <c r="C355" s="252">
        <v>4</v>
      </c>
      <c r="D355" s="32">
        <f t="shared" si="120"/>
        <v>0.10526315789473684</v>
      </c>
      <c r="E355" s="252">
        <v>16</v>
      </c>
      <c r="F355" s="32">
        <f t="shared" si="121"/>
        <v>0.42105263157894735</v>
      </c>
      <c r="G355" s="252">
        <v>10</v>
      </c>
      <c r="H355" s="32">
        <f t="shared" si="122"/>
        <v>0.26315789473684209</v>
      </c>
      <c r="I355" s="253">
        <v>8</v>
      </c>
      <c r="J355" s="32">
        <f t="shared" si="123"/>
        <v>0.21052631578947367</v>
      </c>
      <c r="K355" s="258">
        <f t="shared" si="124"/>
        <v>38</v>
      </c>
      <c r="L355" s="35">
        <f t="shared" si="118"/>
        <v>7.7271895398255282E-4</v>
      </c>
      <c r="M355" s="255">
        <v>0</v>
      </c>
      <c r="N355" s="78">
        <f t="shared" si="125"/>
        <v>0</v>
      </c>
      <c r="O355" s="44"/>
      <c r="P355" s="254">
        <v>0</v>
      </c>
      <c r="Q355" s="78">
        <f t="shared" si="126"/>
        <v>0</v>
      </c>
      <c r="R355" s="255">
        <v>1</v>
      </c>
      <c r="S355" s="78">
        <f t="shared" si="127"/>
        <v>1</v>
      </c>
      <c r="T355" s="255">
        <v>0</v>
      </c>
      <c r="U355" s="78">
        <f t="shared" si="128"/>
        <v>0</v>
      </c>
      <c r="V355" s="808">
        <v>0</v>
      </c>
      <c r="W355" s="78">
        <f t="shared" si="129"/>
        <v>0</v>
      </c>
      <c r="X355" s="680">
        <f t="shared" si="130"/>
        <v>1</v>
      </c>
      <c r="Y355" s="372">
        <f t="shared" si="119"/>
        <v>3.7523452157598499E-4</v>
      </c>
      <c r="Z355" s="415"/>
    </row>
    <row r="356" spans="1:26" ht="12.95" customHeight="1">
      <c r="A356" s="184"/>
      <c r="B356" s="6" t="s">
        <v>75</v>
      </c>
      <c r="C356" s="84">
        <f t="shared" ref="C356:M356" si="131">SUM(C337:C355)</f>
        <v>4864</v>
      </c>
      <c r="D356" s="35">
        <f t="shared" si="120"/>
        <v>9.8908026109766761E-2</v>
      </c>
      <c r="E356" s="84">
        <f t="shared" si="131"/>
        <v>19433</v>
      </c>
      <c r="F356" s="35">
        <f t="shared" si="121"/>
        <v>0.39516440612481446</v>
      </c>
      <c r="G356" s="84">
        <f t="shared" si="131"/>
        <v>11126</v>
      </c>
      <c r="H356" s="35">
        <f t="shared" si="122"/>
        <v>0.22624397584236533</v>
      </c>
      <c r="I356" s="84">
        <f t="shared" si="131"/>
        <v>13754</v>
      </c>
      <c r="J356" s="35">
        <f t="shared" si="123"/>
        <v>0.27968359192305348</v>
      </c>
      <c r="K356" s="257">
        <f t="shared" si="124"/>
        <v>49177</v>
      </c>
      <c r="L356" s="78">
        <f t="shared" si="118"/>
        <v>1</v>
      </c>
      <c r="M356" s="111">
        <f t="shared" si="131"/>
        <v>653</v>
      </c>
      <c r="N356" s="256">
        <f t="shared" si="125"/>
        <v>0.2450281425891182</v>
      </c>
      <c r="O356" s="44"/>
      <c r="P356" s="111">
        <f t="shared" ref="P356" si="132">SUM(P337:P355)</f>
        <v>730</v>
      </c>
      <c r="Q356" s="256">
        <f t="shared" si="126"/>
        <v>0.27392120075046905</v>
      </c>
      <c r="R356" s="111">
        <f t="shared" ref="R356:V356" si="133">SUM(R337:R355)</f>
        <v>688</v>
      </c>
      <c r="S356" s="256">
        <f t="shared" si="127"/>
        <v>0.25816135084427766</v>
      </c>
      <c r="T356" s="111">
        <f t="shared" si="133"/>
        <v>398</v>
      </c>
      <c r="U356" s="256">
        <f t="shared" si="128"/>
        <v>0.14934333958724202</v>
      </c>
      <c r="V356" s="111">
        <f t="shared" si="133"/>
        <v>196</v>
      </c>
      <c r="W356" s="256">
        <f t="shared" si="129"/>
        <v>7.3545966228893062E-2</v>
      </c>
      <c r="X356" s="42">
        <f>SUM(M356,P356,R356,T356,V356)</f>
        <v>2665</v>
      </c>
      <c r="Y356" s="373">
        <f t="shared" si="119"/>
        <v>1</v>
      </c>
      <c r="Z356" s="417"/>
    </row>
    <row r="357" spans="1:26" ht="12.95" customHeight="1">
      <c r="A357" s="184"/>
      <c r="B357" s="88" t="s">
        <v>165</v>
      </c>
      <c r="C357" s="670">
        <f>C356/C278</f>
        <v>0.72424061941631923</v>
      </c>
      <c r="D357" s="36"/>
      <c r="E357" s="670">
        <f>E356/E278</f>
        <v>0.78336759785544408</v>
      </c>
      <c r="F357" s="36"/>
      <c r="G357" s="670">
        <f>G356/G278</f>
        <v>0.82943193678246607</v>
      </c>
      <c r="H357" s="36"/>
      <c r="I357" s="670">
        <f>I356/I278</f>
        <v>0.84271797071257892</v>
      </c>
      <c r="J357" s="36"/>
      <c r="K357" s="681">
        <f>K356/X278</f>
        <v>0.80278494237487352</v>
      </c>
      <c r="L357" s="230"/>
      <c r="M357" s="670">
        <f>653/861</f>
        <v>0.7584204413472706</v>
      </c>
      <c r="N357" s="230"/>
      <c r="O357" s="25"/>
      <c r="P357" s="670">
        <f>P356/P278</f>
        <v>0.62180579216354348</v>
      </c>
      <c r="Q357" s="230"/>
      <c r="R357" s="670">
        <f>R356/R278</f>
        <v>0.66861030126336252</v>
      </c>
      <c r="S357" s="230"/>
      <c r="T357" s="670">
        <f>T356/3020</f>
        <v>0.13178807947019869</v>
      </c>
      <c r="U357" s="230"/>
      <c r="V357" s="670">
        <f>V356/3020</f>
        <v>6.4900662251655625E-2</v>
      </c>
      <c r="W357" s="230"/>
      <c r="X357" s="681">
        <f>X356/6084</f>
        <v>0.43803418803418803</v>
      </c>
      <c r="Y357" s="325"/>
      <c r="Z357" s="417"/>
    </row>
    <row r="358" spans="1:26" ht="12.95" customHeight="1">
      <c r="A358" s="184"/>
      <c r="B358" s="88" t="s">
        <v>166</v>
      </c>
      <c r="C358" s="195"/>
      <c r="K358" s="245"/>
      <c r="L358" s="382"/>
      <c r="M358" s="235"/>
      <c r="N358" s="78"/>
      <c r="P358" s="383"/>
      <c r="U358" s="230"/>
      <c r="V358" s="424"/>
      <c r="W358" s="667">
        <f>2071/3064</f>
        <v>0.67591383812010442</v>
      </c>
      <c r="X358" s="425"/>
      <c r="Y358" s="325"/>
      <c r="Z358" s="417"/>
    </row>
    <row r="359" spans="1:26" ht="12.95" customHeight="1">
      <c r="A359" s="184"/>
      <c r="B359" s="108"/>
      <c r="C359" s="665" t="s">
        <v>90</v>
      </c>
      <c r="D359" s="109" t="s">
        <v>113</v>
      </c>
      <c r="E359" s="665" t="s">
        <v>91</v>
      </c>
      <c r="F359" s="109" t="s">
        <v>114</v>
      </c>
      <c r="G359" s="665" t="s">
        <v>92</v>
      </c>
      <c r="H359" s="109" t="s">
        <v>115</v>
      </c>
      <c r="I359" s="665" t="s">
        <v>93</v>
      </c>
      <c r="J359" s="109" t="s">
        <v>116</v>
      </c>
      <c r="K359" s="7"/>
      <c r="L359" s="109" t="s">
        <v>130</v>
      </c>
      <c r="M359" s="665" t="s">
        <v>71</v>
      </c>
      <c r="N359" s="109" t="s">
        <v>118</v>
      </c>
      <c r="O359" s="6"/>
      <c r="P359" s="665" t="s">
        <v>72</v>
      </c>
      <c r="Q359" s="109" t="s">
        <v>119</v>
      </c>
      <c r="R359" s="665" t="s">
        <v>73</v>
      </c>
      <c r="S359" s="109" t="s">
        <v>120</v>
      </c>
      <c r="T359" s="666" t="s">
        <v>74</v>
      </c>
      <c r="U359" s="109" t="s">
        <v>121</v>
      </c>
      <c r="V359" s="738" t="s">
        <v>117</v>
      </c>
      <c r="W359" s="109" t="s">
        <v>122</v>
      </c>
      <c r="X359" s="636"/>
      <c r="Y359" s="371" t="s">
        <v>144</v>
      </c>
      <c r="Z359" s="415"/>
    </row>
    <row r="360" spans="1:26" ht="12.95" customHeight="1">
      <c r="A360" s="184"/>
      <c r="B360" s="723" t="s">
        <v>12</v>
      </c>
      <c r="C360" s="125" t="s">
        <v>68</v>
      </c>
      <c r="D360" s="128"/>
      <c r="E360" s="125" t="s">
        <v>68</v>
      </c>
      <c r="F360" s="125"/>
      <c r="G360" s="125" t="s">
        <v>68</v>
      </c>
      <c r="H360" s="125"/>
      <c r="I360" s="125" t="s">
        <v>68</v>
      </c>
      <c r="J360" s="125"/>
      <c r="K360" s="125" t="s">
        <v>69</v>
      </c>
      <c r="L360" s="125"/>
      <c r="M360" s="125" t="s">
        <v>68</v>
      </c>
      <c r="N360" s="129"/>
      <c r="O360" s="125" t="s">
        <v>68</v>
      </c>
      <c r="P360" s="125" t="s">
        <v>68</v>
      </c>
      <c r="Q360" s="129"/>
      <c r="R360" s="125" t="s">
        <v>68</v>
      </c>
      <c r="S360" s="129"/>
      <c r="T360" s="125" t="s">
        <v>68</v>
      </c>
      <c r="U360" s="129"/>
      <c r="V360" s="125" t="s">
        <v>68</v>
      </c>
      <c r="W360" s="129"/>
      <c r="X360" s="125" t="s">
        <v>69</v>
      </c>
      <c r="Y360" s="129"/>
      <c r="Z360" s="415"/>
    </row>
    <row r="361" spans="1:26" ht="12.95" customHeight="1">
      <c r="A361" s="184"/>
      <c r="B361" s="720" t="s">
        <v>59</v>
      </c>
      <c r="C361" s="125" t="s">
        <v>60</v>
      </c>
      <c r="D361" s="126" t="s">
        <v>10</v>
      </c>
      <c r="E361" s="125" t="s">
        <v>60</v>
      </c>
      <c r="F361" s="126" t="s">
        <v>10</v>
      </c>
      <c r="G361" s="125" t="s">
        <v>60</v>
      </c>
      <c r="H361" s="126" t="s">
        <v>10</v>
      </c>
      <c r="I361" s="125" t="s">
        <v>60</v>
      </c>
      <c r="J361" s="126" t="s">
        <v>10</v>
      </c>
      <c r="K361" s="125" t="s">
        <v>67</v>
      </c>
      <c r="L361" s="126" t="s">
        <v>10</v>
      </c>
      <c r="M361" s="125" t="s">
        <v>60</v>
      </c>
      <c r="N361" s="126" t="s">
        <v>10</v>
      </c>
      <c r="O361" s="127" t="s">
        <v>52</v>
      </c>
      <c r="P361" s="125" t="s">
        <v>60</v>
      </c>
      <c r="Q361" s="126" t="s">
        <v>10</v>
      </c>
      <c r="R361" s="125" t="s">
        <v>60</v>
      </c>
      <c r="S361" s="126" t="s">
        <v>10</v>
      </c>
      <c r="T361" s="125" t="s">
        <v>60</v>
      </c>
      <c r="U361" s="126" t="s">
        <v>10</v>
      </c>
      <c r="V361" s="125" t="s">
        <v>60</v>
      </c>
      <c r="W361" s="126" t="s">
        <v>10</v>
      </c>
      <c r="X361" s="125" t="s">
        <v>67</v>
      </c>
      <c r="Y361" s="126" t="s">
        <v>10</v>
      </c>
      <c r="Z361" s="418"/>
    </row>
    <row r="362" spans="1:26" ht="12.95" customHeight="1">
      <c r="A362" s="184"/>
      <c r="B362" s="720" t="s">
        <v>0</v>
      </c>
      <c r="C362" s="784" t="s">
        <v>149</v>
      </c>
      <c r="D362" s="784" t="s">
        <v>150</v>
      </c>
      <c r="E362" s="784" t="s">
        <v>148</v>
      </c>
      <c r="F362" s="784" t="s">
        <v>151</v>
      </c>
      <c r="G362" s="784" t="s">
        <v>152</v>
      </c>
      <c r="H362" s="784" t="s">
        <v>153</v>
      </c>
      <c r="J362" s="784" t="s">
        <v>156</v>
      </c>
      <c r="L362" s="784" t="s">
        <v>157</v>
      </c>
      <c r="M362" s="784" t="s">
        <v>158</v>
      </c>
      <c r="N362" s="784" t="s">
        <v>159</v>
      </c>
      <c r="O362" s="703"/>
      <c r="P362" s="703"/>
      <c r="Q362" s="784" t="s">
        <v>161</v>
      </c>
      <c r="R362" s="784" t="s">
        <v>162</v>
      </c>
      <c r="S362" s="784" t="s">
        <v>222</v>
      </c>
      <c r="T362" s="784"/>
      <c r="U362" s="784" t="s">
        <v>163</v>
      </c>
      <c r="V362" s="784"/>
      <c r="W362" s="784" t="s">
        <v>68</v>
      </c>
      <c r="X362" s="721"/>
      <c r="Y362" s="721"/>
      <c r="Z362" s="415"/>
    </row>
    <row r="363" spans="1:26" ht="12" customHeight="1">
      <c r="A363" s="184"/>
      <c r="B363" s="720"/>
      <c r="C363" s="720">
        <v>1</v>
      </c>
      <c r="D363" s="720">
        <v>2</v>
      </c>
      <c r="E363" s="720">
        <v>3</v>
      </c>
      <c r="F363" s="720">
        <v>4</v>
      </c>
      <c r="G363" s="720">
        <v>5</v>
      </c>
      <c r="H363" s="720">
        <v>6</v>
      </c>
      <c r="I363" s="720">
        <v>7</v>
      </c>
      <c r="J363" s="720">
        <v>8</v>
      </c>
      <c r="K363" s="720">
        <v>9</v>
      </c>
      <c r="L363" s="720">
        <v>10</v>
      </c>
      <c r="M363" s="720">
        <v>11</v>
      </c>
      <c r="N363" s="720">
        <v>12</v>
      </c>
      <c r="O363" s="128"/>
      <c r="P363" s="720">
        <v>13</v>
      </c>
      <c r="Q363" s="720">
        <v>14</v>
      </c>
      <c r="R363" s="720">
        <v>15</v>
      </c>
      <c r="S363" s="720">
        <v>16</v>
      </c>
      <c r="T363" s="720">
        <v>17</v>
      </c>
      <c r="U363" s="720">
        <v>18</v>
      </c>
      <c r="V363" s="720">
        <v>19</v>
      </c>
      <c r="W363" s="720">
        <v>20</v>
      </c>
      <c r="X363" s="720">
        <v>21</v>
      </c>
      <c r="Y363" s="720">
        <v>22</v>
      </c>
      <c r="Z363" s="415"/>
    </row>
    <row r="364" spans="1:26" ht="12" customHeight="1">
      <c r="A364" s="184"/>
      <c r="B364" s="2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2"/>
      <c r="P364" s="2"/>
      <c r="Q364" s="2"/>
      <c r="R364" s="85"/>
      <c r="S364" s="85"/>
      <c r="T364" s="85"/>
      <c r="U364" s="85"/>
      <c r="V364" s="85"/>
      <c r="W364" s="5"/>
      <c r="X364" s="5"/>
      <c r="Y364" s="184"/>
      <c r="Z364" s="415"/>
    </row>
    <row r="365" spans="1:26">
      <c r="A365" s="189"/>
      <c r="B365" s="798"/>
      <c r="C365" s="8"/>
      <c r="D365" s="10"/>
      <c r="E365" s="8"/>
      <c r="F365" s="8"/>
      <c r="G365" s="8"/>
      <c r="H365" s="8"/>
      <c r="I365" s="10"/>
      <c r="J365" s="8"/>
      <c r="K365" s="10"/>
      <c r="L365" s="10"/>
      <c r="M365" s="10"/>
      <c r="N365" s="10"/>
      <c r="O365" s="25"/>
      <c r="P365" s="145"/>
      <c r="Q365" s="144"/>
      <c r="R365" s="144"/>
      <c r="S365" s="144"/>
      <c r="T365" s="144"/>
      <c r="U365" s="144"/>
      <c r="V365" s="144"/>
      <c r="W365" s="131"/>
      <c r="X365" s="231"/>
      <c r="Y365" s="189"/>
      <c r="Z365" s="342"/>
    </row>
    <row r="366" spans="1:26">
      <c r="A366" s="189"/>
      <c r="B366" s="798"/>
      <c r="C366" s="244"/>
      <c r="D366" s="246"/>
      <c r="E366" s="244"/>
      <c r="F366" s="144"/>
      <c r="G366" s="244"/>
      <c r="H366" s="144"/>
      <c r="I366" s="244"/>
      <c r="J366" s="144"/>
      <c r="K366" s="244"/>
      <c r="L366" s="246"/>
      <c r="M366" s="244"/>
      <c r="N366" s="244"/>
      <c r="O366" s="244"/>
      <c r="P366" s="244"/>
      <c r="Q366" s="244"/>
      <c r="R366" s="244"/>
      <c r="S366" s="244"/>
      <c r="T366" s="244"/>
      <c r="U366" s="244"/>
      <c r="V366" s="244"/>
      <c r="W366" s="246"/>
      <c r="X366" s="324"/>
      <c r="Y366" s="341"/>
      <c r="Z366" s="342"/>
    </row>
    <row r="367" spans="1:26" s="631" customFormat="1" ht="11.25">
      <c r="A367" s="380"/>
      <c r="B367" s="380"/>
      <c r="C367" s="380"/>
      <c r="D367" s="380"/>
      <c r="E367" s="380"/>
      <c r="F367" s="380"/>
      <c r="G367" s="380"/>
      <c r="H367" s="380"/>
      <c r="I367" s="380"/>
      <c r="J367" s="380"/>
      <c r="K367" s="380"/>
      <c r="L367" s="380"/>
      <c r="M367" s="380"/>
      <c r="N367" s="380"/>
      <c r="O367" s="380"/>
      <c r="P367" s="380"/>
      <c r="Q367" s="380"/>
      <c r="R367" s="380"/>
      <c r="S367" s="380"/>
      <c r="T367" s="380"/>
      <c r="U367" s="380"/>
      <c r="V367" s="380"/>
      <c r="W367" s="380"/>
      <c r="X367" s="380"/>
      <c r="Y367" s="380"/>
      <c r="Z367" s="330"/>
    </row>
    <row r="368" spans="1:26">
      <c r="A368" s="189"/>
      <c r="B368" s="189"/>
      <c r="C368" s="189"/>
      <c r="D368" s="189"/>
      <c r="E368" s="189"/>
      <c r="F368" s="189"/>
      <c r="G368" s="189"/>
      <c r="H368" s="189"/>
      <c r="I368" s="189"/>
      <c r="J368" s="189"/>
      <c r="K368" s="189"/>
      <c r="L368" s="189"/>
      <c r="M368" s="189"/>
      <c r="N368" s="189"/>
      <c r="O368" s="189"/>
      <c r="P368" s="189"/>
      <c r="Q368" s="189"/>
      <c r="R368" s="189"/>
      <c r="S368" s="189"/>
      <c r="T368" s="189"/>
      <c r="U368" s="189"/>
      <c r="V368" s="189"/>
      <c r="W368" s="189"/>
      <c r="X368" s="189"/>
      <c r="Y368" s="189"/>
      <c r="Z368" s="342"/>
    </row>
    <row r="369" spans="1:26" hidden="1">
      <c r="A369" s="189"/>
      <c r="B369" s="189"/>
      <c r="C369" s="189"/>
      <c r="D369" s="189"/>
      <c r="E369" s="189"/>
      <c r="F369" s="189"/>
      <c r="G369" s="189"/>
      <c r="H369" s="189"/>
      <c r="I369" s="189"/>
      <c r="J369" s="189"/>
      <c r="K369" s="189"/>
      <c r="L369" s="189"/>
      <c r="M369" s="189"/>
      <c r="N369" s="189"/>
      <c r="O369" s="189"/>
      <c r="P369" s="189"/>
      <c r="Q369" s="189"/>
      <c r="R369" s="189"/>
      <c r="S369" s="189"/>
      <c r="T369" s="189"/>
      <c r="U369" s="189"/>
      <c r="V369" s="189"/>
      <c r="W369" s="189"/>
      <c r="X369" s="189"/>
      <c r="Y369" s="189"/>
      <c r="Z369" s="342"/>
    </row>
    <row r="370" spans="1:26" hidden="1">
      <c r="A370" s="189"/>
      <c r="B370" s="189"/>
      <c r="C370" s="189"/>
      <c r="D370" s="189"/>
      <c r="E370" s="189"/>
      <c r="F370" s="189"/>
      <c r="G370" s="189"/>
      <c r="H370" s="189"/>
      <c r="I370" s="189"/>
      <c r="J370" s="189"/>
      <c r="K370" s="189"/>
      <c r="L370" s="189"/>
      <c r="M370" s="189"/>
      <c r="N370" s="189"/>
      <c r="O370" s="189"/>
      <c r="P370" s="189"/>
      <c r="Q370" s="189"/>
      <c r="R370" s="189"/>
      <c r="S370" s="189"/>
      <c r="T370" s="189"/>
      <c r="U370" s="189"/>
      <c r="V370" s="189"/>
      <c r="W370" s="189"/>
      <c r="X370" s="189"/>
      <c r="Y370" s="189"/>
      <c r="Z370" s="342"/>
    </row>
    <row r="371" spans="1:26" hidden="1">
      <c r="A371" s="189"/>
      <c r="B371" s="189"/>
      <c r="C371" s="189"/>
      <c r="D371" s="189"/>
      <c r="E371" s="189"/>
      <c r="F371" s="189"/>
      <c r="G371" s="189"/>
      <c r="H371" s="189"/>
      <c r="I371" s="189"/>
      <c r="J371" s="189"/>
      <c r="K371" s="189"/>
      <c r="L371" s="189"/>
      <c r="M371" s="189"/>
      <c r="N371" s="189"/>
      <c r="O371" s="189"/>
      <c r="P371" s="189"/>
      <c r="Q371" s="189"/>
      <c r="R371" s="189"/>
      <c r="S371" s="189"/>
      <c r="T371" s="189"/>
      <c r="U371" s="189"/>
      <c r="V371" s="189"/>
      <c r="W371" s="189"/>
      <c r="X371" s="189"/>
      <c r="Y371" s="189"/>
      <c r="Z371" s="342"/>
    </row>
    <row r="372" spans="1:26" hidden="1">
      <c r="A372" s="189"/>
      <c r="B372" s="189"/>
      <c r="C372" s="189"/>
      <c r="D372" s="189"/>
      <c r="E372" s="189"/>
      <c r="F372" s="189"/>
      <c r="G372" s="189"/>
      <c r="H372" s="189"/>
      <c r="I372" s="189"/>
      <c r="J372" s="189"/>
      <c r="K372" s="189"/>
      <c r="L372" s="189"/>
      <c r="M372" s="189"/>
      <c r="N372" s="189"/>
      <c r="O372" s="189"/>
      <c r="P372" s="189"/>
      <c r="Q372" s="189"/>
      <c r="R372" s="189"/>
      <c r="S372" s="189"/>
      <c r="T372" s="189"/>
      <c r="U372" s="189"/>
      <c r="V372" s="189"/>
      <c r="W372" s="189"/>
      <c r="X372" s="189"/>
      <c r="Y372" s="189"/>
      <c r="Z372" s="342"/>
    </row>
    <row r="373" spans="1:26" hidden="1">
      <c r="A373" s="189"/>
      <c r="B373" s="189"/>
      <c r="C373" s="189"/>
      <c r="D373" s="189"/>
      <c r="E373" s="189"/>
      <c r="F373" s="189"/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Y373" s="189"/>
      <c r="Z373" s="410"/>
    </row>
    <row r="374" spans="1:26">
      <c r="A374" s="189"/>
      <c r="B374" s="189"/>
      <c r="C374" s="189"/>
      <c r="D374" s="189"/>
      <c r="E374" s="189"/>
      <c r="F374" s="189"/>
      <c r="G374" s="189"/>
      <c r="H374" s="189"/>
      <c r="I374" s="189"/>
      <c r="J374" s="189"/>
      <c r="K374" s="189"/>
      <c r="L374" s="189"/>
      <c r="M374" s="189"/>
      <c r="N374" s="189"/>
      <c r="O374" s="189"/>
      <c r="P374" s="189"/>
      <c r="Q374" s="189"/>
      <c r="R374" s="189"/>
      <c r="S374" s="189"/>
      <c r="T374" s="189"/>
      <c r="U374" s="189"/>
      <c r="V374" s="189"/>
      <c r="W374" s="189"/>
      <c r="X374" s="189"/>
      <c r="Y374" s="189"/>
      <c r="Z374" s="410"/>
    </row>
    <row r="375" spans="1:26" ht="12" customHeight="1">
      <c r="A375" s="70"/>
      <c r="B375" s="2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2"/>
      <c r="P375" s="2"/>
      <c r="Q375" s="2"/>
      <c r="R375" s="85"/>
      <c r="S375" s="85"/>
      <c r="T375" s="85"/>
      <c r="U375" s="85"/>
      <c r="V375" s="85"/>
      <c r="W375" s="5"/>
      <c r="X375" s="5"/>
      <c r="Y375" s="184"/>
      <c r="Z375" s="415"/>
    </row>
    <row r="376" spans="1:26" ht="12" customHeight="1">
      <c r="A376" s="2"/>
      <c r="B376" s="725"/>
      <c r="C376" s="726">
        <v>1</v>
      </c>
      <c r="D376" s="726">
        <v>2</v>
      </c>
      <c r="E376" s="726">
        <v>3</v>
      </c>
      <c r="F376" s="726">
        <v>4</v>
      </c>
      <c r="G376" s="726">
        <v>5</v>
      </c>
      <c r="H376" s="726">
        <v>6</v>
      </c>
      <c r="I376" s="726">
        <v>7</v>
      </c>
      <c r="J376" s="726">
        <v>8</v>
      </c>
      <c r="K376" s="726">
        <v>9</v>
      </c>
      <c r="L376" s="726">
        <v>10</v>
      </c>
      <c r="M376" s="726">
        <v>11</v>
      </c>
      <c r="N376" s="726">
        <v>12</v>
      </c>
      <c r="O376" s="727"/>
      <c r="P376" s="726">
        <v>13</v>
      </c>
      <c r="Q376" s="726">
        <v>14</v>
      </c>
      <c r="R376" s="726">
        <v>15</v>
      </c>
      <c r="S376" s="726">
        <v>16</v>
      </c>
      <c r="T376" s="726">
        <v>17</v>
      </c>
      <c r="U376" s="726">
        <v>18</v>
      </c>
      <c r="V376" s="726">
        <v>19</v>
      </c>
      <c r="W376" s="726">
        <v>20</v>
      </c>
      <c r="X376" s="726">
        <v>21</v>
      </c>
      <c r="Y376" s="726">
        <v>22</v>
      </c>
      <c r="Z376" s="415"/>
    </row>
    <row r="377" spans="1:26" ht="12.95" customHeight="1">
      <c r="A377" s="2"/>
      <c r="B377" s="725" t="s">
        <v>0</v>
      </c>
      <c r="C377" s="701"/>
      <c r="D377" s="702" t="s">
        <v>149</v>
      </c>
      <c r="E377" s="784" t="s">
        <v>164</v>
      </c>
      <c r="F377" s="784" t="s">
        <v>148</v>
      </c>
      <c r="G377" s="784" t="s">
        <v>151</v>
      </c>
      <c r="H377" s="784" t="s">
        <v>152</v>
      </c>
      <c r="I377" s="784" t="s">
        <v>159</v>
      </c>
      <c r="J377" s="724"/>
      <c r="K377" s="784" t="s">
        <v>156</v>
      </c>
      <c r="L377" s="784" t="s">
        <v>157</v>
      </c>
      <c r="M377" s="784" t="s">
        <v>158</v>
      </c>
      <c r="N377" s="784" t="s">
        <v>159</v>
      </c>
      <c r="O377" s="703"/>
      <c r="P377" s="703"/>
      <c r="Q377" s="784" t="s">
        <v>161</v>
      </c>
      <c r="R377" s="784" t="s">
        <v>162</v>
      </c>
      <c r="S377" s="784" t="s">
        <v>222</v>
      </c>
      <c r="T377" s="784"/>
      <c r="U377" s="784" t="s">
        <v>163</v>
      </c>
      <c r="V377" s="784"/>
      <c r="W377" s="784" t="s">
        <v>68</v>
      </c>
      <c r="X377" s="729"/>
      <c r="Y377" s="730"/>
      <c r="Z377" s="415"/>
    </row>
    <row r="378" spans="1:26" ht="12.95" customHeight="1">
      <c r="A378" s="2"/>
      <c r="B378" s="725" t="s">
        <v>59</v>
      </c>
      <c r="C378" s="266" t="s">
        <v>61</v>
      </c>
      <c r="D378" s="263" t="s">
        <v>10</v>
      </c>
      <c r="E378" s="266" t="s">
        <v>61</v>
      </c>
      <c r="F378" s="263" t="s">
        <v>10</v>
      </c>
      <c r="G378" s="266" t="s">
        <v>61</v>
      </c>
      <c r="H378" s="263" t="s">
        <v>10</v>
      </c>
      <c r="I378" s="266" t="s">
        <v>61</v>
      </c>
      <c r="J378" s="263" t="s">
        <v>10</v>
      </c>
      <c r="K378" s="262" t="s">
        <v>67</v>
      </c>
      <c r="L378" s="263" t="s">
        <v>10</v>
      </c>
      <c r="M378" s="266" t="s">
        <v>61</v>
      </c>
      <c r="N378" s="263" t="s">
        <v>10</v>
      </c>
      <c r="O378" s="264" t="s">
        <v>52</v>
      </c>
      <c r="P378" s="266" t="s">
        <v>61</v>
      </c>
      <c r="Q378" s="263" t="s">
        <v>10</v>
      </c>
      <c r="R378" s="266" t="s">
        <v>61</v>
      </c>
      <c r="S378" s="263" t="s">
        <v>10</v>
      </c>
      <c r="T378" s="266" t="s">
        <v>61</v>
      </c>
      <c r="U378" s="263" t="s">
        <v>10</v>
      </c>
      <c r="V378" s="266" t="s">
        <v>61</v>
      </c>
      <c r="W378" s="263" t="s">
        <v>10</v>
      </c>
      <c r="X378" s="262" t="s">
        <v>67</v>
      </c>
      <c r="Y378" s="263" t="s">
        <v>10</v>
      </c>
      <c r="Z378" s="415"/>
    </row>
    <row r="379" spans="1:26" ht="12.95" customHeight="1">
      <c r="A379" s="2"/>
      <c r="B379" s="728" t="s">
        <v>12</v>
      </c>
      <c r="C379" s="262" t="s">
        <v>68</v>
      </c>
      <c r="D379" s="265"/>
      <c r="E379" s="262" t="s">
        <v>68</v>
      </c>
      <c r="F379" s="262"/>
      <c r="G379" s="262" t="s">
        <v>68</v>
      </c>
      <c r="H379" s="262"/>
      <c r="I379" s="262" t="s">
        <v>68</v>
      </c>
      <c r="J379" s="262"/>
      <c r="K379" s="262" t="s">
        <v>69</v>
      </c>
      <c r="L379" s="262"/>
      <c r="M379" s="262" t="s">
        <v>68</v>
      </c>
      <c r="N379" s="142"/>
      <c r="O379" s="262" t="s">
        <v>68</v>
      </c>
      <c r="P379" s="262" t="s">
        <v>68</v>
      </c>
      <c r="Q379" s="142"/>
      <c r="R379" s="262" t="s">
        <v>68</v>
      </c>
      <c r="S379" s="142"/>
      <c r="T379" s="262" t="s">
        <v>68</v>
      </c>
      <c r="U379" s="142"/>
      <c r="V379" s="262" t="s">
        <v>68</v>
      </c>
      <c r="W379" s="142"/>
      <c r="X379" s="262" t="s">
        <v>69</v>
      </c>
      <c r="Y379" s="262"/>
      <c r="Z379" s="415"/>
    </row>
    <row r="380" spans="1:26" s="631" customFormat="1" ht="12.95" customHeight="1">
      <c r="A380" s="24"/>
      <c r="B380" s="108"/>
      <c r="C380" s="665" t="s">
        <v>90</v>
      </c>
      <c r="D380" s="109" t="s">
        <v>113</v>
      </c>
      <c r="E380" s="665" t="s">
        <v>91</v>
      </c>
      <c r="F380" s="109" t="s">
        <v>114</v>
      </c>
      <c r="G380" s="665" t="s">
        <v>92</v>
      </c>
      <c r="H380" s="109" t="s">
        <v>115</v>
      </c>
      <c r="I380" s="665" t="s">
        <v>93</v>
      </c>
      <c r="J380" s="109" t="s">
        <v>116</v>
      </c>
      <c r="K380" s="7"/>
      <c r="L380" s="109" t="s">
        <v>130</v>
      </c>
      <c r="M380" s="665" t="s">
        <v>71</v>
      </c>
      <c r="N380" s="109" t="s">
        <v>138</v>
      </c>
      <c r="O380" s="6"/>
      <c r="P380" s="665" t="s">
        <v>72</v>
      </c>
      <c r="Q380" s="109" t="s">
        <v>139</v>
      </c>
      <c r="R380" s="665" t="s">
        <v>73</v>
      </c>
      <c r="S380" s="109" t="s">
        <v>140</v>
      </c>
      <c r="T380" s="666" t="s">
        <v>74</v>
      </c>
      <c r="U380" s="109" t="s">
        <v>135</v>
      </c>
      <c r="V380" s="109" t="s">
        <v>117</v>
      </c>
      <c r="W380" s="109" t="s">
        <v>141</v>
      </c>
      <c r="X380" s="636"/>
      <c r="Y380" s="109" t="s">
        <v>144</v>
      </c>
      <c r="Z380" s="1"/>
    </row>
    <row r="381" spans="1:26" ht="12.95" customHeight="1">
      <c r="A381" s="2"/>
      <c r="B381" s="37" t="s">
        <v>29</v>
      </c>
      <c r="C381" s="269">
        <v>196</v>
      </c>
      <c r="D381" s="32">
        <f>C381/K381</f>
        <v>5.226666666666667E-2</v>
      </c>
      <c r="E381" s="269">
        <v>886</v>
      </c>
      <c r="F381" s="32">
        <f>E381/K381</f>
        <v>0.23626666666666668</v>
      </c>
      <c r="G381" s="269">
        <v>903</v>
      </c>
      <c r="H381" s="32">
        <f>G381/K381</f>
        <v>0.24079999999999999</v>
      </c>
      <c r="I381" s="155">
        <v>1765</v>
      </c>
      <c r="J381" s="32">
        <f>I381/K381</f>
        <v>0.47066666666666668</v>
      </c>
      <c r="K381" s="133">
        <f>SUM(C381,E381,G381,I381)</f>
        <v>3750</v>
      </c>
      <c r="L381" s="35">
        <f t="shared" ref="L381:L400" si="134">K381/$K$400</f>
        <v>0.26315789473684209</v>
      </c>
      <c r="M381" s="272">
        <v>47</v>
      </c>
      <c r="N381" s="78">
        <f>M381/X381</f>
        <v>0.22815533980582525</v>
      </c>
      <c r="O381" s="44"/>
      <c r="P381" s="273">
        <v>66</v>
      </c>
      <c r="Q381" s="78">
        <f>P381/X381</f>
        <v>0.32038834951456313</v>
      </c>
      <c r="R381" s="272">
        <v>53</v>
      </c>
      <c r="S381" s="78">
        <f>R381/X381</f>
        <v>0.25728155339805825</v>
      </c>
      <c r="T381" s="272">
        <v>33</v>
      </c>
      <c r="U381" s="78">
        <f>T381/X381</f>
        <v>0.16019417475728157</v>
      </c>
      <c r="V381" s="272">
        <v>7</v>
      </c>
      <c r="W381" s="78">
        <f>V381/X381</f>
        <v>3.3980582524271843E-2</v>
      </c>
      <c r="X381" s="271">
        <f>SUM(M381,P381,R381,T381,V381)</f>
        <v>206</v>
      </c>
      <c r="Y381" s="372">
        <f t="shared" ref="Y381:Y400" si="135">X381/$X$400</f>
        <v>0.23569794050343248</v>
      </c>
      <c r="Z381" s="415"/>
    </row>
    <row r="382" spans="1:26" ht="12.95" customHeight="1">
      <c r="A382" s="2"/>
      <c r="B382" s="37" t="s">
        <v>30</v>
      </c>
      <c r="C382" s="269">
        <v>144</v>
      </c>
      <c r="D382" s="32">
        <f t="shared" ref="D382:D400" si="136">C382/K382</f>
        <v>5.5235903337169157E-2</v>
      </c>
      <c r="E382" s="269">
        <v>544</v>
      </c>
      <c r="F382" s="32">
        <f t="shared" ref="F382:F400" si="137">E382/K382</f>
        <v>0.20866896816263905</v>
      </c>
      <c r="G382" s="269">
        <v>725</v>
      </c>
      <c r="H382" s="32">
        <f t="shared" ref="H382:H400" si="138">G382/K382</f>
        <v>0.27809742999616416</v>
      </c>
      <c r="I382" s="155">
        <v>1194</v>
      </c>
      <c r="J382" s="32">
        <f t="shared" ref="J382:J400" si="139">I382/K382</f>
        <v>0.45799769850402761</v>
      </c>
      <c r="K382" s="133">
        <f t="shared" ref="K382:K400" si="140">SUM(C382,E382,G382,I382)</f>
        <v>2607</v>
      </c>
      <c r="L382" s="35">
        <f t="shared" si="134"/>
        <v>0.18294736842105264</v>
      </c>
      <c r="M382" s="272">
        <v>51</v>
      </c>
      <c r="N382" s="78">
        <f t="shared" ref="N382:N400" si="141">M382/X382</f>
        <v>0.27127659574468083</v>
      </c>
      <c r="O382" s="44"/>
      <c r="P382" s="273">
        <v>41</v>
      </c>
      <c r="Q382" s="78">
        <f t="shared" ref="Q382:Q400" si="142">P382/X382</f>
        <v>0.21808510638297873</v>
      </c>
      <c r="R382" s="272">
        <v>47</v>
      </c>
      <c r="S382" s="78">
        <f t="shared" ref="S382:S400" si="143">R382/X382</f>
        <v>0.25</v>
      </c>
      <c r="T382" s="272">
        <v>32</v>
      </c>
      <c r="U382" s="78">
        <f t="shared" ref="U382:U400" si="144">T382/X382</f>
        <v>0.1702127659574468</v>
      </c>
      <c r="V382" s="272">
        <v>17</v>
      </c>
      <c r="W382" s="78">
        <f t="shared" ref="W382:W400" si="145">V382/X382</f>
        <v>9.0425531914893623E-2</v>
      </c>
      <c r="X382" s="271">
        <f t="shared" ref="X382:X399" si="146">SUM(M382,P382,R382,T382,V382)</f>
        <v>188</v>
      </c>
      <c r="Y382" s="374">
        <f t="shared" si="135"/>
        <v>0.21510297482837529</v>
      </c>
      <c r="Z382" s="415"/>
    </row>
    <row r="383" spans="1:26" ht="12.95" customHeight="1">
      <c r="A383" s="2"/>
      <c r="B383" s="37" t="s">
        <v>31</v>
      </c>
      <c r="C383" s="269">
        <v>59</v>
      </c>
      <c r="D383" s="32">
        <f t="shared" si="136"/>
        <v>4.1172365666434056E-2</v>
      </c>
      <c r="E383" s="269">
        <v>397</v>
      </c>
      <c r="F383" s="32">
        <f t="shared" si="137"/>
        <v>0.27704117236566644</v>
      </c>
      <c r="G383" s="269">
        <v>463</v>
      </c>
      <c r="H383" s="32">
        <f t="shared" si="138"/>
        <v>0.32309839497557574</v>
      </c>
      <c r="I383" s="155">
        <v>514</v>
      </c>
      <c r="J383" s="32">
        <f t="shared" si="139"/>
        <v>0.35868806699232381</v>
      </c>
      <c r="K383" s="133">
        <f t="shared" si="140"/>
        <v>1433</v>
      </c>
      <c r="L383" s="35">
        <f t="shared" si="134"/>
        <v>0.10056140350877193</v>
      </c>
      <c r="M383" s="272">
        <v>8</v>
      </c>
      <c r="N383" s="78">
        <f t="shared" si="141"/>
        <v>0.14545454545454545</v>
      </c>
      <c r="O383" s="44"/>
      <c r="P383" s="273">
        <v>17</v>
      </c>
      <c r="Q383" s="78">
        <f t="shared" si="142"/>
        <v>0.30909090909090908</v>
      </c>
      <c r="R383" s="272">
        <v>18</v>
      </c>
      <c r="S383" s="78">
        <f t="shared" si="143"/>
        <v>0.32727272727272727</v>
      </c>
      <c r="T383" s="272">
        <v>9</v>
      </c>
      <c r="U383" s="78">
        <f t="shared" si="144"/>
        <v>0.16363636363636364</v>
      </c>
      <c r="V383" s="272">
        <v>3</v>
      </c>
      <c r="W383" s="78">
        <f t="shared" si="145"/>
        <v>5.4545454545454543E-2</v>
      </c>
      <c r="X383" s="271">
        <f t="shared" si="146"/>
        <v>55</v>
      </c>
      <c r="Y383" s="372">
        <f t="shared" si="135"/>
        <v>6.2929061784897031E-2</v>
      </c>
      <c r="Z383" s="415"/>
    </row>
    <row r="384" spans="1:26" ht="12.95" customHeight="1">
      <c r="A384" s="2"/>
      <c r="B384" s="37" t="s">
        <v>32</v>
      </c>
      <c r="C384" s="269">
        <v>78</v>
      </c>
      <c r="D384" s="32">
        <f t="shared" si="136"/>
        <v>4.9523809523809526E-2</v>
      </c>
      <c r="E384" s="269">
        <v>343</v>
      </c>
      <c r="F384" s="32">
        <f t="shared" si="137"/>
        <v>0.21777777777777776</v>
      </c>
      <c r="G384" s="269">
        <v>414</v>
      </c>
      <c r="H384" s="32">
        <f t="shared" si="138"/>
        <v>0.26285714285714284</v>
      </c>
      <c r="I384" s="155">
        <v>740</v>
      </c>
      <c r="J384" s="32">
        <f t="shared" si="139"/>
        <v>0.46984126984126984</v>
      </c>
      <c r="K384" s="133">
        <f t="shared" si="140"/>
        <v>1575</v>
      </c>
      <c r="L384" s="35">
        <f t="shared" si="134"/>
        <v>0.11052631578947368</v>
      </c>
      <c r="M384" s="272">
        <v>22</v>
      </c>
      <c r="N384" s="78">
        <f t="shared" si="141"/>
        <v>0.18032786885245902</v>
      </c>
      <c r="O384" s="44"/>
      <c r="P384" s="273">
        <v>39</v>
      </c>
      <c r="Q384" s="78">
        <f t="shared" si="142"/>
        <v>0.31967213114754101</v>
      </c>
      <c r="R384" s="272">
        <v>38</v>
      </c>
      <c r="S384" s="78">
        <f t="shared" si="143"/>
        <v>0.31147540983606559</v>
      </c>
      <c r="T384" s="272">
        <v>22</v>
      </c>
      <c r="U384" s="78">
        <f t="shared" si="144"/>
        <v>0.18032786885245902</v>
      </c>
      <c r="V384" s="272">
        <v>1</v>
      </c>
      <c r="W384" s="78">
        <f t="shared" si="145"/>
        <v>8.1967213114754103E-3</v>
      </c>
      <c r="X384" s="271">
        <f t="shared" si="146"/>
        <v>122</v>
      </c>
      <c r="Y384" s="374">
        <f t="shared" si="135"/>
        <v>0.13958810068649885</v>
      </c>
      <c r="Z384" s="415"/>
    </row>
    <row r="385" spans="1:26" ht="12.95" customHeight="1">
      <c r="A385" s="2"/>
      <c r="B385" s="37" t="s">
        <v>33</v>
      </c>
      <c r="C385" s="269">
        <v>59</v>
      </c>
      <c r="D385" s="32">
        <f t="shared" si="136"/>
        <v>4.2568542568542568E-2</v>
      </c>
      <c r="E385" s="269">
        <v>263</v>
      </c>
      <c r="F385" s="32">
        <f t="shared" si="137"/>
        <v>0.18975468975468976</v>
      </c>
      <c r="G385" s="269">
        <v>393</v>
      </c>
      <c r="H385" s="32">
        <f t="shared" si="138"/>
        <v>0.28354978354978355</v>
      </c>
      <c r="I385" s="155">
        <v>671</v>
      </c>
      <c r="J385" s="32">
        <f t="shared" si="139"/>
        <v>0.48412698412698413</v>
      </c>
      <c r="K385" s="133">
        <f t="shared" si="140"/>
        <v>1386</v>
      </c>
      <c r="L385" s="35">
        <f t="shared" si="134"/>
        <v>9.7263157894736843E-2</v>
      </c>
      <c r="M385" s="272">
        <v>20</v>
      </c>
      <c r="N385" s="78">
        <f t="shared" si="141"/>
        <v>0.19230769230769232</v>
      </c>
      <c r="O385" s="44"/>
      <c r="P385" s="273">
        <v>31</v>
      </c>
      <c r="Q385" s="78">
        <f t="shared" si="142"/>
        <v>0.29807692307692307</v>
      </c>
      <c r="R385" s="272">
        <v>24</v>
      </c>
      <c r="S385" s="78">
        <f t="shared" si="143"/>
        <v>0.23076923076923078</v>
      </c>
      <c r="T385" s="272">
        <v>18</v>
      </c>
      <c r="U385" s="78">
        <f t="shared" si="144"/>
        <v>0.17307692307692307</v>
      </c>
      <c r="V385" s="272">
        <v>11</v>
      </c>
      <c r="W385" s="78">
        <f t="shared" si="145"/>
        <v>0.10576923076923077</v>
      </c>
      <c r="X385" s="271">
        <f t="shared" si="146"/>
        <v>104</v>
      </c>
      <c r="Y385" s="374">
        <f t="shared" si="135"/>
        <v>0.11899313501144165</v>
      </c>
      <c r="Z385" s="415"/>
    </row>
    <row r="386" spans="1:26" ht="12.95" customHeight="1">
      <c r="A386" s="2"/>
      <c r="B386" s="37" t="s">
        <v>34</v>
      </c>
      <c r="C386" s="269">
        <v>24</v>
      </c>
      <c r="D386" s="32">
        <f t="shared" si="136"/>
        <v>2.6996625421822271E-2</v>
      </c>
      <c r="E386" s="269">
        <v>201</v>
      </c>
      <c r="F386" s="32">
        <f t="shared" si="137"/>
        <v>0.22609673790776152</v>
      </c>
      <c r="G386" s="269">
        <v>267</v>
      </c>
      <c r="H386" s="32">
        <f t="shared" si="138"/>
        <v>0.30033745781777277</v>
      </c>
      <c r="I386" s="155">
        <v>397</v>
      </c>
      <c r="J386" s="32">
        <f t="shared" si="139"/>
        <v>0.44656917885264341</v>
      </c>
      <c r="K386" s="133">
        <f t="shared" si="140"/>
        <v>889</v>
      </c>
      <c r="L386" s="35">
        <f t="shared" si="134"/>
        <v>6.2385964912280704E-2</v>
      </c>
      <c r="M386" s="272">
        <v>12</v>
      </c>
      <c r="N386" s="78">
        <f t="shared" si="141"/>
        <v>0.2608695652173913</v>
      </c>
      <c r="O386" s="44"/>
      <c r="P386" s="273">
        <v>20</v>
      </c>
      <c r="Q386" s="78">
        <f t="shared" si="142"/>
        <v>0.43478260869565216</v>
      </c>
      <c r="R386" s="272">
        <v>9</v>
      </c>
      <c r="S386" s="78">
        <f t="shared" si="143"/>
        <v>0.19565217391304349</v>
      </c>
      <c r="T386" s="272">
        <v>3</v>
      </c>
      <c r="U386" s="78">
        <f t="shared" si="144"/>
        <v>6.5217391304347824E-2</v>
      </c>
      <c r="V386" s="272">
        <v>2</v>
      </c>
      <c r="W386" s="78">
        <f t="shared" si="145"/>
        <v>4.3478260869565216E-2</v>
      </c>
      <c r="X386" s="271">
        <f t="shared" si="146"/>
        <v>46</v>
      </c>
      <c r="Y386" s="372">
        <f t="shared" si="135"/>
        <v>5.2631578947368418E-2</v>
      </c>
      <c r="Z386" s="415"/>
    </row>
    <row r="387" spans="1:26" ht="12.95" customHeight="1">
      <c r="A387" s="2"/>
      <c r="B387" s="37" t="s">
        <v>35</v>
      </c>
      <c r="C387" s="269">
        <v>46</v>
      </c>
      <c r="D387" s="32">
        <f t="shared" si="136"/>
        <v>6.3800277392510402E-2</v>
      </c>
      <c r="E387" s="269">
        <v>133</v>
      </c>
      <c r="F387" s="32">
        <f t="shared" si="137"/>
        <v>0.18446601941747573</v>
      </c>
      <c r="G387" s="269">
        <v>189</v>
      </c>
      <c r="H387" s="32">
        <f t="shared" si="138"/>
        <v>0.26213592233009708</v>
      </c>
      <c r="I387" s="155">
        <v>353</v>
      </c>
      <c r="J387" s="32">
        <f t="shared" si="139"/>
        <v>0.48959778085991679</v>
      </c>
      <c r="K387" s="133">
        <f t="shared" si="140"/>
        <v>721</v>
      </c>
      <c r="L387" s="35">
        <f t="shared" si="134"/>
        <v>5.0596491228070174E-2</v>
      </c>
      <c r="M387" s="272">
        <v>19</v>
      </c>
      <c r="N387" s="78">
        <f t="shared" si="141"/>
        <v>0.29230769230769232</v>
      </c>
      <c r="O387" s="44"/>
      <c r="P387" s="273">
        <v>18</v>
      </c>
      <c r="Q387" s="78">
        <f t="shared" si="142"/>
        <v>0.27692307692307694</v>
      </c>
      <c r="R387" s="272">
        <v>15</v>
      </c>
      <c r="S387" s="78">
        <f t="shared" si="143"/>
        <v>0.23076923076923078</v>
      </c>
      <c r="T387" s="272">
        <v>12</v>
      </c>
      <c r="U387" s="78">
        <f t="shared" si="144"/>
        <v>0.18461538461538463</v>
      </c>
      <c r="V387" s="272">
        <v>1</v>
      </c>
      <c r="W387" s="78">
        <f t="shared" si="145"/>
        <v>1.5384615384615385E-2</v>
      </c>
      <c r="X387" s="271">
        <f t="shared" si="146"/>
        <v>65</v>
      </c>
      <c r="Y387" s="374">
        <f t="shared" si="135"/>
        <v>7.4370709382151026E-2</v>
      </c>
      <c r="Z387" s="415"/>
    </row>
    <row r="388" spans="1:26" ht="12.95" customHeight="1">
      <c r="A388" s="2"/>
      <c r="B388" s="37" t="s">
        <v>36</v>
      </c>
      <c r="C388" s="269">
        <v>30</v>
      </c>
      <c r="D388" s="32">
        <f t="shared" si="136"/>
        <v>5.859375E-2</v>
      </c>
      <c r="E388" s="269">
        <v>130</v>
      </c>
      <c r="F388" s="32">
        <f t="shared" si="137"/>
        <v>0.25390625</v>
      </c>
      <c r="G388" s="269">
        <v>131</v>
      </c>
      <c r="H388" s="32">
        <f t="shared" si="138"/>
        <v>0.255859375</v>
      </c>
      <c r="I388" s="155">
        <v>221</v>
      </c>
      <c r="J388" s="32">
        <f t="shared" si="139"/>
        <v>0.431640625</v>
      </c>
      <c r="K388" s="133">
        <f t="shared" si="140"/>
        <v>512</v>
      </c>
      <c r="L388" s="35">
        <f t="shared" si="134"/>
        <v>3.5929824561403506E-2</v>
      </c>
      <c r="M388" s="272">
        <v>3</v>
      </c>
      <c r="N388" s="78">
        <f t="shared" si="141"/>
        <v>0.2</v>
      </c>
      <c r="O388" s="44"/>
      <c r="P388" s="273">
        <v>5</v>
      </c>
      <c r="Q388" s="78">
        <f t="shared" si="142"/>
        <v>0.33333333333333331</v>
      </c>
      <c r="R388" s="272">
        <v>3</v>
      </c>
      <c r="S388" s="78">
        <f t="shared" si="143"/>
        <v>0.2</v>
      </c>
      <c r="T388" s="272">
        <v>2</v>
      </c>
      <c r="U388" s="78">
        <f t="shared" si="144"/>
        <v>0.13333333333333333</v>
      </c>
      <c r="V388" s="272">
        <v>2</v>
      </c>
      <c r="W388" s="78">
        <f t="shared" si="145"/>
        <v>0.13333333333333333</v>
      </c>
      <c r="X388" s="271">
        <f t="shared" si="146"/>
        <v>15</v>
      </c>
      <c r="Y388" s="372">
        <f t="shared" si="135"/>
        <v>1.7162471395881007E-2</v>
      </c>
      <c r="Z388" s="415"/>
    </row>
    <row r="389" spans="1:26" ht="12.95" customHeight="1">
      <c r="A389" s="2"/>
      <c r="B389" s="37" t="s">
        <v>37</v>
      </c>
      <c r="C389" s="269">
        <v>23</v>
      </c>
      <c r="D389" s="32">
        <f t="shared" si="136"/>
        <v>6.0686015831134567E-2</v>
      </c>
      <c r="E389" s="269">
        <v>92</v>
      </c>
      <c r="F389" s="32">
        <f t="shared" si="137"/>
        <v>0.24274406332453827</v>
      </c>
      <c r="G389" s="269">
        <v>106</v>
      </c>
      <c r="H389" s="32">
        <f t="shared" si="138"/>
        <v>0.27968337730870713</v>
      </c>
      <c r="I389" s="155">
        <v>158</v>
      </c>
      <c r="J389" s="32">
        <f t="shared" si="139"/>
        <v>0.41688654353562005</v>
      </c>
      <c r="K389" s="133">
        <f t="shared" si="140"/>
        <v>379</v>
      </c>
      <c r="L389" s="35">
        <f t="shared" si="134"/>
        <v>2.6596491228070174E-2</v>
      </c>
      <c r="M389" s="272">
        <v>1</v>
      </c>
      <c r="N389" s="78">
        <f t="shared" si="141"/>
        <v>0.1</v>
      </c>
      <c r="O389" s="44"/>
      <c r="P389" s="273">
        <v>3</v>
      </c>
      <c r="Q389" s="78">
        <f t="shared" si="142"/>
        <v>0.3</v>
      </c>
      <c r="R389" s="272">
        <v>2</v>
      </c>
      <c r="S389" s="78">
        <f t="shared" si="143"/>
        <v>0.2</v>
      </c>
      <c r="T389" s="272">
        <v>2</v>
      </c>
      <c r="U389" s="78">
        <f t="shared" si="144"/>
        <v>0.2</v>
      </c>
      <c r="V389" s="272">
        <v>2</v>
      </c>
      <c r="W389" s="78">
        <f t="shared" si="145"/>
        <v>0.2</v>
      </c>
      <c r="X389" s="271">
        <f t="shared" si="146"/>
        <v>10</v>
      </c>
      <c r="Y389" s="372">
        <f t="shared" si="135"/>
        <v>1.1441647597254004E-2</v>
      </c>
      <c r="Z389" s="415"/>
    </row>
    <row r="390" spans="1:26" ht="12.95" customHeight="1">
      <c r="A390" s="2"/>
      <c r="B390" s="37" t="s">
        <v>38</v>
      </c>
      <c r="C390" s="269">
        <v>16</v>
      </c>
      <c r="D390" s="32">
        <f t="shared" si="136"/>
        <v>5.536332179930796E-2</v>
      </c>
      <c r="E390" s="270">
        <v>71</v>
      </c>
      <c r="F390" s="32">
        <f t="shared" si="137"/>
        <v>0.24567474048442905</v>
      </c>
      <c r="G390" s="269">
        <v>72</v>
      </c>
      <c r="H390" s="32">
        <f t="shared" si="138"/>
        <v>0.2491349480968858</v>
      </c>
      <c r="I390" s="155">
        <v>130</v>
      </c>
      <c r="J390" s="32">
        <f t="shared" si="139"/>
        <v>0.44982698961937717</v>
      </c>
      <c r="K390" s="133">
        <f t="shared" si="140"/>
        <v>289</v>
      </c>
      <c r="L390" s="35">
        <f t="shared" si="134"/>
        <v>2.0280701754385965E-2</v>
      </c>
      <c r="M390" s="272">
        <v>10</v>
      </c>
      <c r="N390" s="78">
        <f t="shared" si="141"/>
        <v>0.41666666666666669</v>
      </c>
      <c r="O390" s="44"/>
      <c r="P390" s="273">
        <v>5</v>
      </c>
      <c r="Q390" s="78">
        <f t="shared" si="142"/>
        <v>0.20833333333333334</v>
      </c>
      <c r="R390" s="272">
        <v>6</v>
      </c>
      <c r="S390" s="78">
        <f t="shared" si="143"/>
        <v>0.25</v>
      </c>
      <c r="T390" s="272">
        <v>3</v>
      </c>
      <c r="U390" s="78">
        <f t="shared" si="144"/>
        <v>0.125</v>
      </c>
      <c r="V390" s="272">
        <v>0</v>
      </c>
      <c r="W390" s="78">
        <f t="shared" si="145"/>
        <v>0</v>
      </c>
      <c r="X390" s="271">
        <f t="shared" si="146"/>
        <v>24</v>
      </c>
      <c r="Y390" s="374">
        <f t="shared" si="135"/>
        <v>2.7459954233409609E-2</v>
      </c>
      <c r="Z390" s="415"/>
    </row>
    <row r="391" spans="1:26" ht="12.95" customHeight="1">
      <c r="A391" s="2"/>
      <c r="B391" s="37" t="s">
        <v>39</v>
      </c>
      <c r="C391" s="269">
        <v>5</v>
      </c>
      <c r="D391" s="32">
        <f t="shared" si="136"/>
        <v>2.4752475247524754E-2</v>
      </c>
      <c r="E391" s="269">
        <v>39</v>
      </c>
      <c r="F391" s="32">
        <f t="shared" si="137"/>
        <v>0.19306930693069307</v>
      </c>
      <c r="G391" s="269">
        <v>45</v>
      </c>
      <c r="H391" s="32">
        <f t="shared" si="138"/>
        <v>0.22277227722772278</v>
      </c>
      <c r="I391" s="155">
        <v>113</v>
      </c>
      <c r="J391" s="32">
        <f t="shared" si="139"/>
        <v>0.55940594059405946</v>
      </c>
      <c r="K391" s="133">
        <f t="shared" si="140"/>
        <v>202</v>
      </c>
      <c r="L391" s="35">
        <f t="shared" si="134"/>
        <v>1.4175438596491228E-2</v>
      </c>
      <c r="M391" s="272">
        <v>1</v>
      </c>
      <c r="N391" s="78">
        <f t="shared" si="141"/>
        <v>0.33333333333333331</v>
      </c>
      <c r="O391" s="44"/>
      <c r="P391" s="273">
        <v>2</v>
      </c>
      <c r="Q391" s="78">
        <f t="shared" si="142"/>
        <v>0.66666666666666663</v>
      </c>
      <c r="R391" s="272">
        <v>0</v>
      </c>
      <c r="S391" s="78">
        <f t="shared" si="143"/>
        <v>0</v>
      </c>
      <c r="T391" s="272">
        <v>0</v>
      </c>
      <c r="U391" s="78">
        <f t="shared" si="144"/>
        <v>0</v>
      </c>
      <c r="V391" s="272">
        <v>0</v>
      </c>
      <c r="W391" s="78">
        <f t="shared" si="145"/>
        <v>0</v>
      </c>
      <c r="X391" s="271">
        <f t="shared" si="146"/>
        <v>3</v>
      </c>
      <c r="Y391" s="372">
        <f t="shared" si="135"/>
        <v>3.4324942791762012E-3</v>
      </c>
      <c r="Z391" s="415"/>
    </row>
    <row r="392" spans="1:26" ht="12.95" customHeight="1">
      <c r="A392" s="2"/>
      <c r="B392" s="37" t="s">
        <v>40</v>
      </c>
      <c r="C392" s="269">
        <v>12</v>
      </c>
      <c r="D392" s="32">
        <f t="shared" si="136"/>
        <v>7.1005917159763315E-2</v>
      </c>
      <c r="E392" s="269">
        <v>42</v>
      </c>
      <c r="F392" s="32">
        <f t="shared" si="137"/>
        <v>0.24852071005917159</v>
      </c>
      <c r="G392" s="269">
        <v>41</v>
      </c>
      <c r="H392" s="32">
        <f t="shared" si="138"/>
        <v>0.24260355029585798</v>
      </c>
      <c r="I392" s="155">
        <v>74</v>
      </c>
      <c r="J392" s="32">
        <f t="shared" si="139"/>
        <v>0.43786982248520712</v>
      </c>
      <c r="K392" s="133">
        <f t="shared" si="140"/>
        <v>169</v>
      </c>
      <c r="L392" s="35">
        <f t="shared" si="134"/>
        <v>1.1859649122807018E-2</v>
      </c>
      <c r="M392" s="272">
        <v>1</v>
      </c>
      <c r="N392" s="78">
        <f t="shared" si="141"/>
        <v>0.1</v>
      </c>
      <c r="O392" s="44"/>
      <c r="P392" s="273">
        <v>1</v>
      </c>
      <c r="Q392" s="78">
        <f t="shared" si="142"/>
        <v>0.1</v>
      </c>
      <c r="R392" s="272">
        <v>5</v>
      </c>
      <c r="S392" s="78">
        <f t="shared" si="143"/>
        <v>0.5</v>
      </c>
      <c r="T392" s="272">
        <v>2</v>
      </c>
      <c r="U392" s="78">
        <f t="shared" si="144"/>
        <v>0.2</v>
      </c>
      <c r="V392" s="272">
        <v>1</v>
      </c>
      <c r="W392" s="78">
        <f t="shared" si="145"/>
        <v>0.1</v>
      </c>
      <c r="X392" s="271">
        <f t="shared" si="146"/>
        <v>10</v>
      </c>
      <c r="Y392" s="372">
        <f t="shared" si="135"/>
        <v>1.1441647597254004E-2</v>
      </c>
      <c r="Z392" s="415"/>
    </row>
    <row r="393" spans="1:26" ht="12.95" customHeight="1">
      <c r="A393" s="2"/>
      <c r="B393" s="37" t="s">
        <v>41</v>
      </c>
      <c r="C393" s="269">
        <v>1</v>
      </c>
      <c r="D393" s="32">
        <f t="shared" si="136"/>
        <v>1.6393442622950821E-2</v>
      </c>
      <c r="E393" s="269">
        <v>18</v>
      </c>
      <c r="F393" s="32">
        <f t="shared" si="137"/>
        <v>0.29508196721311475</v>
      </c>
      <c r="G393" s="269">
        <v>15</v>
      </c>
      <c r="H393" s="32">
        <f t="shared" si="138"/>
        <v>0.24590163934426229</v>
      </c>
      <c r="I393" s="155">
        <v>27</v>
      </c>
      <c r="J393" s="32">
        <f t="shared" si="139"/>
        <v>0.44262295081967212</v>
      </c>
      <c r="K393" s="133">
        <f t="shared" si="140"/>
        <v>61</v>
      </c>
      <c r="L393" s="35">
        <f t="shared" si="134"/>
        <v>4.2807017543859648E-3</v>
      </c>
      <c r="M393" s="272">
        <v>0</v>
      </c>
      <c r="N393" s="78">
        <f t="shared" si="141"/>
        <v>0</v>
      </c>
      <c r="O393" s="44"/>
      <c r="P393" s="273">
        <v>0</v>
      </c>
      <c r="Q393" s="78">
        <f t="shared" si="142"/>
        <v>0</v>
      </c>
      <c r="R393" s="272">
        <v>1</v>
      </c>
      <c r="S393" s="78">
        <f t="shared" si="143"/>
        <v>1</v>
      </c>
      <c r="T393" s="272">
        <v>0</v>
      </c>
      <c r="U393" s="78">
        <f t="shared" si="144"/>
        <v>0</v>
      </c>
      <c r="V393" s="272">
        <v>0</v>
      </c>
      <c r="W393" s="78">
        <f t="shared" si="145"/>
        <v>0</v>
      </c>
      <c r="X393" s="271">
        <f t="shared" si="146"/>
        <v>1</v>
      </c>
      <c r="Y393" s="372">
        <f t="shared" si="135"/>
        <v>1.1441647597254005E-3</v>
      </c>
      <c r="Z393" s="416"/>
    </row>
    <row r="394" spans="1:26" ht="12.95" customHeight="1">
      <c r="A394" s="2"/>
      <c r="B394" s="37" t="s">
        <v>42</v>
      </c>
      <c r="C394" s="269">
        <v>5</v>
      </c>
      <c r="D394" s="32">
        <f t="shared" si="136"/>
        <v>5.434782608695652E-2</v>
      </c>
      <c r="E394" s="269">
        <v>28</v>
      </c>
      <c r="F394" s="32">
        <f t="shared" si="137"/>
        <v>0.30434782608695654</v>
      </c>
      <c r="G394" s="269">
        <v>31</v>
      </c>
      <c r="H394" s="32">
        <f t="shared" si="138"/>
        <v>0.33695652173913043</v>
      </c>
      <c r="I394" s="155">
        <v>28</v>
      </c>
      <c r="J394" s="32">
        <f t="shared" si="139"/>
        <v>0.30434782608695654</v>
      </c>
      <c r="K394" s="133">
        <f t="shared" si="140"/>
        <v>92</v>
      </c>
      <c r="L394" s="35">
        <f t="shared" si="134"/>
        <v>6.4561403508771927E-3</v>
      </c>
      <c r="M394" s="272">
        <v>5</v>
      </c>
      <c r="N394" s="78">
        <f t="shared" si="141"/>
        <v>0.26315789473684209</v>
      </c>
      <c r="O394" s="44"/>
      <c r="P394" s="273">
        <v>5</v>
      </c>
      <c r="Q394" s="78">
        <f t="shared" si="142"/>
        <v>0.26315789473684209</v>
      </c>
      <c r="R394" s="272">
        <v>3</v>
      </c>
      <c r="S394" s="78">
        <f t="shared" si="143"/>
        <v>0.15789473684210525</v>
      </c>
      <c r="T394" s="272">
        <v>4</v>
      </c>
      <c r="U394" s="78">
        <f t="shared" si="144"/>
        <v>0.21052631578947367</v>
      </c>
      <c r="V394" s="272">
        <v>2</v>
      </c>
      <c r="W394" s="78">
        <f t="shared" si="145"/>
        <v>0.10526315789473684</v>
      </c>
      <c r="X394" s="271">
        <f t="shared" si="146"/>
        <v>19</v>
      </c>
      <c r="Y394" s="374">
        <f t="shared" si="135"/>
        <v>2.1739130434782608E-2</v>
      </c>
      <c r="Z394" s="415"/>
    </row>
    <row r="395" spans="1:26" ht="12.95" customHeight="1">
      <c r="A395" s="2"/>
      <c r="B395" s="37" t="s">
        <v>43</v>
      </c>
      <c r="C395" s="269">
        <v>5</v>
      </c>
      <c r="D395" s="32">
        <f t="shared" si="136"/>
        <v>6.25E-2</v>
      </c>
      <c r="E395" s="269">
        <v>18</v>
      </c>
      <c r="F395" s="32">
        <f t="shared" si="137"/>
        <v>0.22500000000000001</v>
      </c>
      <c r="G395" s="269">
        <v>26</v>
      </c>
      <c r="H395" s="32">
        <f t="shared" si="138"/>
        <v>0.32500000000000001</v>
      </c>
      <c r="I395" s="155">
        <v>31</v>
      </c>
      <c r="J395" s="32">
        <f t="shared" si="139"/>
        <v>0.38750000000000001</v>
      </c>
      <c r="K395" s="133">
        <f t="shared" si="140"/>
        <v>80</v>
      </c>
      <c r="L395" s="35">
        <f t="shared" si="134"/>
        <v>5.6140350877192978E-3</v>
      </c>
      <c r="M395" s="272">
        <v>0</v>
      </c>
      <c r="N395" s="78">
        <f t="shared" si="141"/>
        <v>0</v>
      </c>
      <c r="O395" s="44"/>
      <c r="P395" s="273">
        <v>0</v>
      </c>
      <c r="Q395" s="78">
        <f t="shared" si="142"/>
        <v>0</v>
      </c>
      <c r="R395" s="272">
        <v>1</v>
      </c>
      <c r="S395" s="78">
        <f t="shared" si="143"/>
        <v>1</v>
      </c>
      <c r="T395" s="272">
        <v>0</v>
      </c>
      <c r="U395" s="78">
        <f t="shared" si="144"/>
        <v>0</v>
      </c>
      <c r="V395" s="272">
        <v>0</v>
      </c>
      <c r="W395" s="78">
        <f t="shared" si="145"/>
        <v>0</v>
      </c>
      <c r="X395" s="271">
        <f t="shared" si="146"/>
        <v>1</v>
      </c>
      <c r="Y395" s="372">
        <f t="shared" si="135"/>
        <v>1.1441647597254005E-3</v>
      </c>
      <c r="Z395" s="416"/>
    </row>
    <row r="396" spans="1:26" ht="12.95" customHeight="1">
      <c r="A396" s="2"/>
      <c r="B396" s="37" t="s">
        <v>44</v>
      </c>
      <c r="C396" s="269">
        <v>1</v>
      </c>
      <c r="D396" s="32">
        <f t="shared" si="136"/>
        <v>1.7543859649122806E-2</v>
      </c>
      <c r="E396" s="269">
        <v>12</v>
      </c>
      <c r="F396" s="32">
        <f t="shared" si="137"/>
        <v>0.21052631578947367</v>
      </c>
      <c r="G396" s="269">
        <v>19</v>
      </c>
      <c r="H396" s="32">
        <f t="shared" si="138"/>
        <v>0.33333333333333331</v>
      </c>
      <c r="I396" s="155">
        <v>25</v>
      </c>
      <c r="J396" s="32">
        <f t="shared" si="139"/>
        <v>0.43859649122807015</v>
      </c>
      <c r="K396" s="133">
        <f t="shared" si="140"/>
        <v>57</v>
      </c>
      <c r="L396" s="35">
        <f t="shared" si="134"/>
        <v>4.0000000000000001E-3</v>
      </c>
      <c r="M396" s="272">
        <v>0</v>
      </c>
      <c r="N396" s="78">
        <f t="shared" si="141"/>
        <v>0</v>
      </c>
      <c r="O396" s="44"/>
      <c r="P396" s="273">
        <v>0</v>
      </c>
      <c r="Q396" s="78">
        <f t="shared" si="142"/>
        <v>0</v>
      </c>
      <c r="R396" s="272">
        <v>0</v>
      </c>
      <c r="S396" s="78">
        <f t="shared" si="143"/>
        <v>0</v>
      </c>
      <c r="T396" s="272">
        <v>0</v>
      </c>
      <c r="U396" s="78">
        <f t="shared" si="144"/>
        <v>0</v>
      </c>
      <c r="V396" s="272">
        <v>1</v>
      </c>
      <c r="W396" s="78">
        <f t="shared" si="145"/>
        <v>1</v>
      </c>
      <c r="X396" s="271">
        <f t="shared" si="146"/>
        <v>1</v>
      </c>
      <c r="Y396" s="372">
        <f t="shared" si="135"/>
        <v>1.1441647597254005E-3</v>
      </c>
      <c r="Z396" s="416"/>
    </row>
    <row r="397" spans="1:26" ht="12.95" customHeight="1">
      <c r="A397" s="2"/>
      <c r="B397" s="37" t="s">
        <v>45</v>
      </c>
      <c r="C397" s="269">
        <v>5</v>
      </c>
      <c r="D397" s="32">
        <f t="shared" si="136"/>
        <v>0.17241379310344829</v>
      </c>
      <c r="E397" s="269">
        <v>4</v>
      </c>
      <c r="F397" s="32">
        <f t="shared" si="137"/>
        <v>0.13793103448275862</v>
      </c>
      <c r="G397" s="269">
        <v>11</v>
      </c>
      <c r="H397" s="32">
        <f t="shared" si="138"/>
        <v>0.37931034482758619</v>
      </c>
      <c r="I397" s="155">
        <v>9</v>
      </c>
      <c r="J397" s="32">
        <f t="shared" si="139"/>
        <v>0.31034482758620691</v>
      </c>
      <c r="K397" s="133">
        <f t="shared" si="140"/>
        <v>29</v>
      </c>
      <c r="L397" s="35">
        <f t="shared" si="134"/>
        <v>2.0350877192982456E-3</v>
      </c>
      <c r="M397" s="272">
        <v>0</v>
      </c>
      <c r="N397" s="78">
        <f t="shared" si="141"/>
        <v>0</v>
      </c>
      <c r="O397" s="44"/>
      <c r="P397" s="273">
        <v>0</v>
      </c>
      <c r="Q397" s="78">
        <f t="shared" si="142"/>
        <v>0</v>
      </c>
      <c r="R397" s="272">
        <v>2</v>
      </c>
      <c r="S397" s="78">
        <f t="shared" si="143"/>
        <v>1</v>
      </c>
      <c r="T397" s="272">
        <v>0</v>
      </c>
      <c r="U397" s="78">
        <f t="shared" si="144"/>
        <v>0</v>
      </c>
      <c r="V397" s="272">
        <v>0</v>
      </c>
      <c r="W397" s="78">
        <f t="shared" si="145"/>
        <v>0</v>
      </c>
      <c r="X397" s="271">
        <f t="shared" si="146"/>
        <v>2</v>
      </c>
      <c r="Y397" s="372">
        <f t="shared" si="135"/>
        <v>2.2883295194508009E-3</v>
      </c>
      <c r="Z397" s="415"/>
    </row>
    <row r="398" spans="1:26" ht="12.95" customHeight="1">
      <c r="A398" s="2"/>
      <c r="B398" s="37" t="s">
        <v>46</v>
      </c>
      <c r="C398" s="269">
        <v>3</v>
      </c>
      <c r="D398" s="32">
        <f t="shared" si="136"/>
        <v>0.2</v>
      </c>
      <c r="E398" s="269">
        <v>4</v>
      </c>
      <c r="F398" s="32">
        <f t="shared" si="137"/>
        <v>0.26666666666666666</v>
      </c>
      <c r="G398" s="269">
        <v>3</v>
      </c>
      <c r="H398" s="32">
        <f t="shared" si="138"/>
        <v>0.2</v>
      </c>
      <c r="I398" s="155">
        <v>5</v>
      </c>
      <c r="J398" s="32">
        <f t="shared" si="139"/>
        <v>0.33333333333333331</v>
      </c>
      <c r="K398" s="133">
        <f t="shared" si="140"/>
        <v>15</v>
      </c>
      <c r="L398" s="35">
        <f t="shared" si="134"/>
        <v>1.0526315789473684E-3</v>
      </c>
      <c r="M398" s="272">
        <v>1</v>
      </c>
      <c r="N398" s="78">
        <f t="shared" si="141"/>
        <v>0.5</v>
      </c>
      <c r="O398" s="44"/>
      <c r="P398" s="273">
        <v>1</v>
      </c>
      <c r="Q398" s="78">
        <f t="shared" si="142"/>
        <v>0.5</v>
      </c>
      <c r="R398" s="272">
        <v>0</v>
      </c>
      <c r="S398" s="78">
        <f t="shared" si="143"/>
        <v>0</v>
      </c>
      <c r="T398" s="272">
        <v>0</v>
      </c>
      <c r="U398" s="78">
        <f t="shared" si="144"/>
        <v>0</v>
      </c>
      <c r="V398" s="272">
        <v>0</v>
      </c>
      <c r="W398" s="78">
        <f t="shared" si="145"/>
        <v>0</v>
      </c>
      <c r="X398" s="271">
        <f t="shared" si="146"/>
        <v>2</v>
      </c>
      <c r="Y398" s="374">
        <f t="shared" si="135"/>
        <v>2.2883295194508009E-3</v>
      </c>
      <c r="Z398" s="415"/>
    </row>
    <row r="399" spans="1:26" ht="12.95" customHeight="1">
      <c r="A399" s="2"/>
      <c r="B399" s="37" t="s">
        <v>47</v>
      </c>
      <c r="C399" s="269">
        <v>1</v>
      </c>
      <c r="D399" s="32">
        <f t="shared" si="136"/>
        <v>0.25</v>
      </c>
      <c r="E399" s="269">
        <v>1</v>
      </c>
      <c r="F399" s="32">
        <f t="shared" si="137"/>
        <v>0.25</v>
      </c>
      <c r="G399" s="269">
        <v>1</v>
      </c>
      <c r="H399" s="32">
        <f t="shared" si="138"/>
        <v>0.25</v>
      </c>
      <c r="I399" s="155">
        <v>1</v>
      </c>
      <c r="J399" s="32">
        <f t="shared" si="139"/>
        <v>0.25</v>
      </c>
      <c r="K399" s="133">
        <f t="shared" si="140"/>
        <v>4</v>
      </c>
      <c r="L399" s="35">
        <f t="shared" si="134"/>
        <v>2.8070175438596489E-4</v>
      </c>
      <c r="M399" s="272">
        <v>0</v>
      </c>
      <c r="N399" s="78" t="e">
        <f t="shared" si="141"/>
        <v>#DIV/0!</v>
      </c>
      <c r="O399" s="44"/>
      <c r="P399" s="273">
        <v>0</v>
      </c>
      <c r="Q399" s="78" t="e">
        <f t="shared" si="142"/>
        <v>#DIV/0!</v>
      </c>
      <c r="R399" s="272">
        <v>0</v>
      </c>
      <c r="S399" s="78" t="e">
        <f t="shared" si="143"/>
        <v>#DIV/0!</v>
      </c>
      <c r="T399" s="272">
        <v>0</v>
      </c>
      <c r="U399" s="78" t="e">
        <f t="shared" si="144"/>
        <v>#DIV/0!</v>
      </c>
      <c r="V399" s="272">
        <v>0</v>
      </c>
      <c r="W399" s="78" t="e">
        <f t="shared" si="145"/>
        <v>#DIV/0!</v>
      </c>
      <c r="X399" s="271">
        <f t="shared" si="146"/>
        <v>0</v>
      </c>
      <c r="Y399" s="372">
        <f t="shared" si="135"/>
        <v>0</v>
      </c>
      <c r="Z399" s="415"/>
    </row>
    <row r="400" spans="1:26" ht="12.95" customHeight="1">
      <c r="A400" s="2"/>
      <c r="B400" s="6" t="s">
        <v>75</v>
      </c>
      <c r="C400" s="267">
        <f t="shared" ref="C400" si="147">SUM(C381:C399)</f>
        <v>713</v>
      </c>
      <c r="D400" s="35">
        <f t="shared" si="136"/>
        <v>5.0035087719298245E-2</v>
      </c>
      <c r="E400" s="267">
        <f t="shared" ref="E400" si="148">SUM(E381:E399)</f>
        <v>3226</v>
      </c>
      <c r="F400" s="35">
        <f t="shared" si="137"/>
        <v>0.22638596491228069</v>
      </c>
      <c r="G400" s="267">
        <f t="shared" ref="G400" si="149">SUM(G381:G399)</f>
        <v>3855</v>
      </c>
      <c r="H400" s="35">
        <f t="shared" si="138"/>
        <v>0.27052631578947367</v>
      </c>
      <c r="I400" s="267">
        <f t="shared" ref="I400" si="150">SUM(I381:I399)</f>
        <v>6456</v>
      </c>
      <c r="J400" s="35">
        <f t="shared" si="139"/>
        <v>0.45305263157894737</v>
      </c>
      <c r="K400" s="268">
        <f t="shared" si="140"/>
        <v>14250</v>
      </c>
      <c r="L400" s="78">
        <f t="shared" si="134"/>
        <v>1</v>
      </c>
      <c r="M400" s="271">
        <f t="shared" ref="M400" si="151">SUM(M381:M399)</f>
        <v>201</v>
      </c>
      <c r="N400" s="78">
        <f t="shared" si="141"/>
        <v>0.2299771167048055</v>
      </c>
      <c r="O400" s="44"/>
      <c r="P400" s="271">
        <f t="shared" ref="P400" si="152">SUM(P381:P399)</f>
        <v>254</v>
      </c>
      <c r="Q400" s="78">
        <f t="shared" si="142"/>
        <v>0.29061784897025172</v>
      </c>
      <c r="R400" s="271">
        <f t="shared" ref="R400" si="153">SUM(R381:R399)</f>
        <v>227</v>
      </c>
      <c r="S400" s="78">
        <f t="shared" si="143"/>
        <v>0.2597254004576659</v>
      </c>
      <c r="T400" s="271">
        <f t="shared" ref="T400" si="154">SUM(T381:T399)</f>
        <v>142</v>
      </c>
      <c r="U400" s="78">
        <f t="shared" si="144"/>
        <v>0.16247139588100687</v>
      </c>
      <c r="V400" s="271">
        <f t="shared" ref="V400" si="155">SUM(V381:V399)</f>
        <v>50</v>
      </c>
      <c r="W400" s="78">
        <f t="shared" si="145"/>
        <v>5.7208237986270026E-2</v>
      </c>
      <c r="X400" s="255">
        <f>SUM(M400,P400,R400,T400,V400)</f>
        <v>874</v>
      </c>
      <c r="Y400" s="373">
        <f t="shared" si="135"/>
        <v>1</v>
      </c>
      <c r="Z400" s="417"/>
    </row>
    <row r="401" spans="1:26" ht="12.95" customHeight="1">
      <c r="A401" s="2"/>
      <c r="B401" s="6" t="s">
        <v>127</v>
      </c>
      <c r="C401" s="134"/>
      <c r="D401" s="135"/>
      <c r="E401" s="134"/>
      <c r="F401" s="32"/>
      <c r="G401" s="134"/>
      <c r="H401" s="32"/>
      <c r="I401" s="134"/>
      <c r="J401" s="135"/>
      <c r="K401" s="245">
        <f>K357</f>
        <v>0.80278494237487352</v>
      </c>
      <c r="L401" s="230" t="s">
        <v>132</v>
      </c>
      <c r="M401" s="235">
        <v>60574</v>
      </c>
      <c r="N401" s="230" t="s">
        <v>133</v>
      </c>
      <c r="O401" s="25"/>
      <c r="P401" s="383">
        <f>K401/M401</f>
        <v>1.3252962366277173E-5</v>
      </c>
      <c r="Q401" s="230"/>
      <c r="R401" s="82"/>
      <c r="S401" s="230"/>
      <c r="T401" s="384">
        <f>2580/5901</f>
        <v>0.43721403152008137</v>
      </c>
      <c r="U401" s="230" t="s">
        <v>133</v>
      </c>
      <c r="V401" s="235">
        <v>5901</v>
      </c>
      <c r="W401" s="230" t="s">
        <v>132</v>
      </c>
      <c r="X401" s="245">
        <f>X357</f>
        <v>0.43803418803418803</v>
      </c>
      <c r="Y401" s="325">
        <f>SUM(X401,K401)</f>
        <v>1.2408191304090614</v>
      </c>
      <c r="Z401" s="415"/>
    </row>
    <row r="402" spans="1:26" ht="12.95" customHeight="1">
      <c r="A402" s="2"/>
      <c r="B402" s="88" t="s">
        <v>165</v>
      </c>
      <c r="C402" s="670">
        <f>C400/C318</f>
        <v>0.61731601731601726</v>
      </c>
      <c r="D402" s="36"/>
      <c r="E402" s="670">
        <f>E400/E318</f>
        <v>0.56026398054880167</v>
      </c>
      <c r="F402" s="36"/>
      <c r="G402" s="670">
        <f>G400/G318</f>
        <v>0.69484498918529203</v>
      </c>
      <c r="H402" s="36"/>
      <c r="I402" s="670">
        <f>I400/I318</f>
        <v>0.77661494045470947</v>
      </c>
      <c r="K402" s="671">
        <f>K400/X318</f>
        <v>0.68595359584095505</v>
      </c>
      <c r="L402" s="382"/>
      <c r="M402" s="670">
        <f>M400/317</f>
        <v>0.63406940063091488</v>
      </c>
      <c r="N402" s="78"/>
      <c r="P402" s="670">
        <f>P400/P318</f>
        <v>0.53473684210526318</v>
      </c>
      <c r="R402" s="670">
        <f>R400/R318</f>
        <v>0.53037383177570097</v>
      </c>
      <c r="T402" s="670">
        <f>T400/1555</f>
        <v>9.1318327974276525E-2</v>
      </c>
      <c r="U402" s="282"/>
      <c r="V402" s="670">
        <f>V400/1555</f>
        <v>3.215434083601286E-2</v>
      </c>
      <c r="W402" s="426"/>
      <c r="X402" s="671">
        <f>X400/2775</f>
        <v>0.31495495495495496</v>
      </c>
      <c r="Y402" s="325"/>
      <c r="Z402" s="417"/>
    </row>
    <row r="403" spans="1:26" ht="12.95" customHeight="1">
      <c r="A403" s="2"/>
      <c r="B403" s="88" t="s">
        <v>166</v>
      </c>
      <c r="C403" s="195"/>
      <c r="D403" s="36"/>
      <c r="E403" s="195"/>
      <c r="F403" s="36"/>
      <c r="G403" s="195"/>
      <c r="H403" s="36"/>
      <c r="I403" s="195"/>
      <c r="J403" s="36"/>
      <c r="K403" s="245"/>
      <c r="L403" s="382"/>
      <c r="M403" s="235"/>
      <c r="N403" s="78"/>
      <c r="P403" s="383"/>
      <c r="U403" s="427"/>
      <c r="V403" s="424"/>
      <c r="W403" s="428">
        <f>682/1220</f>
        <v>0.55901639344262299</v>
      </c>
      <c r="X403" s="425"/>
      <c r="Y403" s="325"/>
      <c r="Z403" s="417"/>
    </row>
    <row r="404" spans="1:26" ht="12.95" customHeight="1">
      <c r="A404" s="2"/>
      <c r="B404" s="108"/>
      <c r="C404" s="665" t="s">
        <v>90</v>
      </c>
      <c r="D404" s="109" t="s">
        <v>113</v>
      </c>
      <c r="E404" s="665" t="s">
        <v>91</v>
      </c>
      <c r="F404" s="109" t="s">
        <v>114</v>
      </c>
      <c r="G404" s="665" t="s">
        <v>92</v>
      </c>
      <c r="H404" s="109" t="s">
        <v>115</v>
      </c>
      <c r="I404" s="665" t="s">
        <v>93</v>
      </c>
      <c r="J404" s="109" t="s">
        <v>116</v>
      </c>
      <c r="K404" s="7"/>
      <c r="L404" s="109" t="s">
        <v>130</v>
      </c>
      <c r="M404" s="7" t="s">
        <v>71</v>
      </c>
      <c r="N404" s="109" t="s">
        <v>138</v>
      </c>
      <c r="O404" s="6"/>
      <c r="P404" s="7" t="s">
        <v>72</v>
      </c>
      <c r="Q404" s="109" t="s">
        <v>139</v>
      </c>
      <c r="R404" s="7" t="s">
        <v>73</v>
      </c>
      <c r="S404" s="109" t="s">
        <v>140</v>
      </c>
      <c r="T404" s="635" t="s">
        <v>74</v>
      </c>
      <c r="U404" s="109" t="s">
        <v>135</v>
      </c>
      <c r="V404" s="109" t="s">
        <v>117</v>
      </c>
      <c r="W404" s="109" t="s">
        <v>141</v>
      </c>
      <c r="X404" s="636"/>
      <c r="Y404" s="109" t="s">
        <v>144</v>
      </c>
      <c r="Z404" s="415"/>
    </row>
    <row r="405" spans="1:26" ht="12.95" customHeight="1">
      <c r="A405" s="2"/>
      <c r="B405" s="728" t="s">
        <v>12</v>
      </c>
      <c r="C405" s="262" t="s">
        <v>68</v>
      </c>
      <c r="D405" s="265"/>
      <c r="E405" s="262" t="s">
        <v>68</v>
      </c>
      <c r="F405" s="262"/>
      <c r="G405" s="262" t="s">
        <v>68</v>
      </c>
      <c r="H405" s="262"/>
      <c r="I405" s="262" t="s">
        <v>68</v>
      </c>
      <c r="J405" s="262"/>
      <c r="K405" s="262" t="s">
        <v>69</v>
      </c>
      <c r="L405" s="262"/>
      <c r="M405" s="262" t="s">
        <v>68</v>
      </c>
      <c r="N405" s="142"/>
      <c r="O405" s="262" t="s">
        <v>68</v>
      </c>
      <c r="P405" s="262" t="s">
        <v>68</v>
      </c>
      <c r="Q405" s="142"/>
      <c r="R405" s="262" t="s">
        <v>68</v>
      </c>
      <c r="S405" s="142"/>
      <c r="T405" s="262" t="s">
        <v>68</v>
      </c>
      <c r="U405" s="142"/>
      <c r="V405" s="262" t="s">
        <v>68</v>
      </c>
      <c r="W405" s="142"/>
      <c r="X405" s="262" t="s">
        <v>69</v>
      </c>
      <c r="Y405" s="263" t="s">
        <v>10</v>
      </c>
      <c r="Z405" s="415"/>
    </row>
    <row r="406" spans="1:26" ht="12.95" customHeight="1">
      <c r="A406" s="281"/>
      <c r="B406" s="725" t="s">
        <v>59</v>
      </c>
      <c r="C406" s="266" t="s">
        <v>61</v>
      </c>
      <c r="D406" s="263" t="s">
        <v>10</v>
      </c>
      <c r="E406" s="266" t="s">
        <v>61</v>
      </c>
      <c r="F406" s="263" t="s">
        <v>10</v>
      </c>
      <c r="G406" s="266" t="s">
        <v>61</v>
      </c>
      <c r="H406" s="263" t="s">
        <v>10</v>
      </c>
      <c r="I406" s="266" t="s">
        <v>61</v>
      </c>
      <c r="J406" s="263" t="s">
        <v>10</v>
      </c>
      <c r="K406" s="262" t="s">
        <v>67</v>
      </c>
      <c r="L406" s="263" t="s">
        <v>10</v>
      </c>
      <c r="M406" s="266" t="s">
        <v>61</v>
      </c>
      <c r="N406" s="263" t="s">
        <v>10</v>
      </c>
      <c r="O406" s="264" t="s">
        <v>52</v>
      </c>
      <c r="P406" s="266" t="s">
        <v>61</v>
      </c>
      <c r="Q406" s="263" t="s">
        <v>10</v>
      </c>
      <c r="R406" s="266" t="s">
        <v>61</v>
      </c>
      <c r="S406" s="263" t="s">
        <v>10</v>
      </c>
      <c r="T406" s="266" t="s">
        <v>61</v>
      </c>
      <c r="U406" s="263" t="s">
        <v>10</v>
      </c>
      <c r="V406" s="266" t="s">
        <v>61</v>
      </c>
      <c r="W406" s="263" t="s">
        <v>10</v>
      </c>
      <c r="X406" s="262" t="s">
        <v>67</v>
      </c>
      <c r="Y406" s="262"/>
      <c r="Z406" s="418"/>
    </row>
    <row r="407" spans="1:26" ht="12.95" customHeight="1">
      <c r="A407" s="2"/>
      <c r="B407" s="725" t="s">
        <v>0</v>
      </c>
      <c r="C407" s="701"/>
      <c r="D407" s="702" t="s">
        <v>149</v>
      </c>
      <c r="E407" s="784" t="s">
        <v>164</v>
      </c>
      <c r="F407" s="784" t="s">
        <v>148</v>
      </c>
      <c r="G407" s="784" t="s">
        <v>151</v>
      </c>
      <c r="H407" s="784" t="s">
        <v>152</v>
      </c>
      <c r="I407" s="784" t="s">
        <v>159</v>
      </c>
      <c r="J407" s="724"/>
      <c r="K407" s="784" t="s">
        <v>156</v>
      </c>
      <c r="L407" s="784" t="s">
        <v>157</v>
      </c>
      <c r="M407" s="784" t="s">
        <v>158</v>
      </c>
      <c r="N407" s="784" t="s">
        <v>159</v>
      </c>
      <c r="O407" s="703"/>
      <c r="P407" s="703"/>
      <c r="Q407" s="784" t="s">
        <v>161</v>
      </c>
      <c r="R407" s="784" t="s">
        <v>162</v>
      </c>
      <c r="S407" s="784" t="s">
        <v>222</v>
      </c>
      <c r="T407" s="784"/>
      <c r="U407" s="784" t="s">
        <v>163</v>
      </c>
      <c r="V407" s="784"/>
      <c r="W407" s="784" t="s">
        <v>68</v>
      </c>
      <c r="X407" s="729"/>
      <c r="Y407" s="731"/>
      <c r="Z407" s="415"/>
    </row>
    <row r="408" spans="1:26" ht="12" customHeight="1">
      <c r="A408" s="2"/>
      <c r="B408" s="725"/>
      <c r="C408" s="726">
        <v>1</v>
      </c>
      <c r="D408" s="726">
        <v>2</v>
      </c>
      <c r="E408" s="726">
        <v>3</v>
      </c>
      <c r="F408" s="726">
        <v>4</v>
      </c>
      <c r="G408" s="726">
        <v>5</v>
      </c>
      <c r="H408" s="726">
        <v>6</v>
      </c>
      <c r="I408" s="726">
        <v>7</v>
      </c>
      <c r="J408" s="726">
        <v>8</v>
      </c>
      <c r="K408" s="726">
        <v>9</v>
      </c>
      <c r="L408" s="726">
        <v>10</v>
      </c>
      <c r="M408" s="726">
        <v>11</v>
      </c>
      <c r="N408" s="726">
        <v>12</v>
      </c>
      <c r="O408" s="727"/>
      <c r="P408" s="726">
        <v>13</v>
      </c>
      <c r="Q408" s="726">
        <v>14</v>
      </c>
      <c r="R408" s="726">
        <v>15</v>
      </c>
      <c r="S408" s="726">
        <v>16</v>
      </c>
      <c r="T408" s="726">
        <v>17</v>
      </c>
      <c r="U408" s="726">
        <v>18</v>
      </c>
      <c r="V408" s="726">
        <v>19</v>
      </c>
      <c r="W408" s="726">
        <v>20</v>
      </c>
      <c r="X408" s="726">
        <v>21</v>
      </c>
      <c r="Y408" s="726">
        <v>22</v>
      </c>
      <c r="Z408" s="415"/>
    </row>
    <row r="409" spans="1:26" ht="12" customHeight="1">
      <c r="A409" s="2"/>
      <c r="B409" s="2"/>
      <c r="C409" s="85"/>
      <c r="D409" s="85"/>
      <c r="E409" s="85"/>
      <c r="F409" s="85"/>
      <c r="G409" s="85"/>
      <c r="H409" s="85"/>
      <c r="I409" s="85"/>
      <c r="J409" s="85"/>
      <c r="K409" s="85"/>
      <c r="L409" s="85"/>
      <c r="M409" s="85"/>
      <c r="N409" s="85"/>
      <c r="O409" s="2"/>
      <c r="P409" s="2"/>
      <c r="Q409" s="2"/>
      <c r="R409" s="85"/>
      <c r="S409" s="85"/>
      <c r="T409" s="85"/>
      <c r="U409" s="85"/>
      <c r="V409" s="85"/>
      <c r="W409" s="5"/>
      <c r="X409" s="5"/>
      <c r="Y409" s="184"/>
      <c r="Z409" s="415"/>
    </row>
    <row r="410" spans="1:26">
      <c r="A410" s="25"/>
      <c r="B410" s="798"/>
      <c r="C410" s="144"/>
      <c r="D410" s="10"/>
      <c r="E410" s="144"/>
      <c r="F410" s="8"/>
      <c r="G410" s="144"/>
      <c r="H410" s="8"/>
      <c r="I410" s="144"/>
      <c r="J410" s="8"/>
      <c r="K410" s="144"/>
      <c r="L410" s="10"/>
      <c r="M410" s="144"/>
      <c r="N410" s="10"/>
      <c r="O410" s="25"/>
      <c r="P410" s="144"/>
      <c r="Q410" s="144"/>
      <c r="R410" s="144"/>
      <c r="S410" s="144"/>
      <c r="T410" s="144"/>
      <c r="U410" s="144"/>
      <c r="V410" s="144"/>
      <c r="W410" s="131"/>
      <c r="X410" s="144"/>
      <c r="Y410" s="341"/>
      <c r="Z410" s="342"/>
    </row>
    <row r="411" spans="1:26">
      <c r="A411" s="25"/>
      <c r="B411" s="798"/>
      <c r="C411" s="141"/>
      <c r="D411" s="10"/>
      <c r="E411" s="8"/>
      <c r="F411" s="8"/>
      <c r="G411" s="8"/>
      <c r="H411" s="8"/>
      <c r="I411" s="10"/>
      <c r="J411" s="8"/>
      <c r="K411" s="144"/>
      <c r="L411" s="10"/>
      <c r="M411" s="10"/>
      <c r="N411" s="10"/>
      <c r="O411" s="25"/>
      <c r="P411" s="10"/>
      <c r="Q411" s="9"/>
      <c r="R411" s="10"/>
      <c r="S411" s="10"/>
      <c r="T411" s="64"/>
      <c r="U411" s="64"/>
      <c r="V411" s="13"/>
      <c r="W411" s="10"/>
      <c r="X411" s="232"/>
      <c r="Y411" s="189"/>
      <c r="Z411" s="342"/>
    </row>
    <row r="412" spans="1:26" s="631" customFormat="1" ht="11.25" hidden="1">
      <c r="A412" s="108"/>
      <c r="B412" s="380"/>
      <c r="C412" s="380"/>
      <c r="D412" s="380"/>
      <c r="E412" s="380"/>
      <c r="F412" s="380"/>
      <c r="G412" s="380"/>
      <c r="H412" s="380"/>
      <c r="I412" s="380"/>
      <c r="J412" s="380"/>
      <c r="K412" s="380"/>
      <c r="L412" s="380"/>
      <c r="M412" s="380"/>
      <c r="N412" s="380"/>
      <c r="O412" s="380"/>
      <c r="P412" s="380"/>
      <c r="Q412" s="380"/>
      <c r="R412" s="380"/>
      <c r="S412" s="380"/>
      <c r="T412" s="380"/>
      <c r="U412" s="380"/>
      <c r="V412" s="380"/>
      <c r="W412" s="380"/>
      <c r="X412" s="380"/>
      <c r="Y412" s="380"/>
      <c r="Z412" s="330"/>
    </row>
    <row r="413" spans="1:26" hidden="1">
      <c r="A413" s="25"/>
      <c r="B413" s="189"/>
      <c r="C413" s="189"/>
      <c r="D413" s="189"/>
      <c r="E413" s="189"/>
      <c r="F413" s="189"/>
      <c r="G413" s="189"/>
      <c r="H413" s="189"/>
      <c r="I413" s="189"/>
      <c r="J413" s="189"/>
      <c r="K413" s="189"/>
      <c r="L413" s="189"/>
      <c r="M413" s="189"/>
      <c r="N413" s="189"/>
      <c r="O413" s="189"/>
      <c r="P413" s="189"/>
      <c r="Q413" s="189"/>
      <c r="R413" s="189"/>
      <c r="S413" s="189"/>
      <c r="T413" s="189"/>
      <c r="U413" s="189"/>
      <c r="V413" s="189"/>
      <c r="W413" s="189"/>
      <c r="X413" s="189"/>
      <c r="Y413" s="189"/>
      <c r="Z413" s="342"/>
    </row>
    <row r="414" spans="1:26" hidden="1">
      <c r="A414" s="25"/>
      <c r="B414" s="189"/>
      <c r="C414" s="189"/>
      <c r="D414" s="189"/>
      <c r="E414" s="189"/>
      <c r="F414" s="189"/>
      <c r="G414" s="189"/>
      <c r="H414" s="189"/>
      <c r="I414" s="189"/>
      <c r="J414" s="189"/>
      <c r="K414" s="189"/>
      <c r="L414" s="189"/>
      <c r="M414" s="189"/>
      <c r="N414" s="189"/>
      <c r="O414" s="189"/>
      <c r="P414" s="189"/>
      <c r="Q414" s="189"/>
      <c r="R414" s="189"/>
      <c r="S414" s="189"/>
      <c r="T414" s="189"/>
      <c r="U414" s="189"/>
      <c r="V414" s="189"/>
      <c r="W414" s="189"/>
      <c r="X414" s="189"/>
      <c r="Y414" s="189"/>
      <c r="Z414" s="342"/>
    </row>
    <row r="415" spans="1:26" hidden="1">
      <c r="A415" s="25"/>
      <c r="B415" s="189"/>
      <c r="C415" s="189"/>
      <c r="D415" s="189"/>
      <c r="E415" s="189"/>
      <c r="F415" s="189"/>
      <c r="G415" s="189"/>
      <c r="H415" s="189"/>
      <c r="I415" s="189"/>
      <c r="J415" s="189"/>
      <c r="K415" s="189"/>
      <c r="L415" s="189"/>
      <c r="M415" s="189"/>
      <c r="N415" s="189"/>
      <c r="O415" s="189"/>
      <c r="P415" s="189"/>
      <c r="Q415" s="189"/>
      <c r="R415" s="189"/>
      <c r="S415" s="189"/>
      <c r="T415" s="189"/>
      <c r="U415" s="189"/>
      <c r="V415" s="189"/>
      <c r="W415" s="189"/>
      <c r="X415" s="189"/>
      <c r="Y415" s="189"/>
      <c r="Z415" s="342"/>
    </row>
    <row r="416" spans="1:26" hidden="1">
      <c r="A416" s="25"/>
      <c r="B416" s="189"/>
      <c r="C416" s="189"/>
      <c r="D416" s="189"/>
      <c r="E416" s="189"/>
      <c r="F416" s="189"/>
      <c r="G416" s="189"/>
      <c r="H416" s="189"/>
      <c r="I416" s="189"/>
      <c r="J416" s="189"/>
      <c r="K416" s="189"/>
      <c r="L416" s="189"/>
      <c r="M416" s="189"/>
      <c r="N416" s="189"/>
      <c r="O416" s="189"/>
      <c r="P416" s="189"/>
      <c r="Q416" s="189"/>
      <c r="R416" s="189"/>
      <c r="S416" s="189"/>
      <c r="T416" s="189"/>
      <c r="U416" s="189"/>
      <c r="V416" s="189"/>
      <c r="W416" s="189"/>
      <c r="X416" s="189"/>
      <c r="Y416" s="189"/>
      <c r="Z416" s="342"/>
    </row>
    <row r="417" spans="1:26">
      <c r="A417" s="25"/>
      <c r="B417" s="189"/>
      <c r="C417" s="189"/>
      <c r="D417" s="189"/>
      <c r="E417" s="189"/>
      <c r="F417" s="189"/>
      <c r="G417" s="189"/>
      <c r="H417" s="189"/>
      <c r="I417" s="189"/>
      <c r="J417" s="189"/>
      <c r="K417" s="189"/>
      <c r="L417" s="189"/>
      <c r="M417" s="189"/>
      <c r="N417" s="189"/>
      <c r="O417" s="189"/>
      <c r="P417" s="189"/>
      <c r="Q417" s="189"/>
      <c r="R417" s="189"/>
      <c r="S417" s="189"/>
      <c r="T417" s="189"/>
      <c r="U417" s="189"/>
      <c r="V417" s="189"/>
      <c r="W417" s="189"/>
      <c r="X417" s="189"/>
      <c r="Y417" s="189"/>
      <c r="Z417" s="342"/>
    </row>
    <row r="418" spans="1:26" ht="12" customHeight="1">
      <c r="A418" s="2"/>
      <c r="B418" s="2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2"/>
      <c r="P418" s="85"/>
      <c r="Q418" s="2"/>
      <c r="R418" s="2"/>
      <c r="S418" s="85"/>
      <c r="T418" s="85"/>
      <c r="U418" s="85"/>
      <c r="V418" s="85"/>
      <c r="W418" s="5"/>
      <c r="X418" s="5"/>
      <c r="Y418" s="184"/>
      <c r="Z418" s="417"/>
    </row>
    <row r="419" spans="1:26" ht="12" customHeight="1">
      <c r="A419" s="2"/>
      <c r="B419" s="732"/>
      <c r="C419" s="733">
        <v>1</v>
      </c>
      <c r="D419" s="733">
        <v>2</v>
      </c>
      <c r="E419" s="733">
        <v>3</v>
      </c>
      <c r="F419" s="733">
        <v>4</v>
      </c>
      <c r="G419" s="733">
        <v>5</v>
      </c>
      <c r="H419" s="733">
        <v>6</v>
      </c>
      <c r="I419" s="733">
        <v>7</v>
      </c>
      <c r="J419" s="733">
        <v>8</v>
      </c>
      <c r="K419" s="733">
        <v>9</v>
      </c>
      <c r="L419" s="733">
        <v>10</v>
      </c>
      <c r="M419" s="733">
        <v>11</v>
      </c>
      <c r="N419" s="733">
        <v>12</v>
      </c>
      <c r="O419" s="732"/>
      <c r="P419" s="733">
        <v>13</v>
      </c>
      <c r="Q419" s="733">
        <v>14</v>
      </c>
      <c r="R419" s="733">
        <v>15</v>
      </c>
      <c r="S419" s="733">
        <v>16</v>
      </c>
      <c r="T419" s="733">
        <v>17</v>
      </c>
      <c r="U419" s="733">
        <v>18</v>
      </c>
      <c r="V419" s="733">
        <v>19</v>
      </c>
      <c r="W419" s="733">
        <v>20</v>
      </c>
      <c r="X419" s="733">
        <v>21</v>
      </c>
      <c r="Y419" s="733">
        <v>22</v>
      </c>
      <c r="Z419" s="417"/>
    </row>
    <row r="420" spans="1:26" ht="12.95" customHeight="1">
      <c r="A420" s="2"/>
      <c r="B420" s="809" t="s">
        <v>0</v>
      </c>
      <c r="C420" s="734"/>
      <c r="D420" s="784" t="s">
        <v>58</v>
      </c>
      <c r="E420" s="784" t="s">
        <v>2</v>
      </c>
      <c r="F420" s="784" t="s">
        <v>4</v>
      </c>
      <c r="G420" s="784" t="s">
        <v>80</v>
      </c>
      <c r="H420" s="784" t="s">
        <v>55</v>
      </c>
      <c r="I420" s="784" t="s">
        <v>64</v>
      </c>
      <c r="J420" s="784" t="s">
        <v>56</v>
      </c>
      <c r="K420" s="784" t="s">
        <v>5</v>
      </c>
      <c r="L420" s="784" t="s">
        <v>80</v>
      </c>
      <c r="M420" s="209"/>
      <c r="N420" s="703"/>
      <c r="O420" s="710" t="s">
        <v>81</v>
      </c>
      <c r="P420" s="784" t="s">
        <v>81</v>
      </c>
      <c r="Q420" s="784" t="s">
        <v>2</v>
      </c>
      <c r="R420" s="696" t="s">
        <v>3</v>
      </c>
      <c r="S420" s="696" t="s">
        <v>66</v>
      </c>
      <c r="T420" s="696" t="s">
        <v>5</v>
      </c>
      <c r="U420" s="696" t="s">
        <v>58</v>
      </c>
      <c r="V420" s="696" t="s">
        <v>2</v>
      </c>
      <c r="W420" s="696" t="s">
        <v>63</v>
      </c>
      <c r="X420" s="702"/>
      <c r="Y420" s="160"/>
      <c r="Z420" s="417"/>
    </row>
    <row r="421" spans="1:26" ht="12.95" customHeight="1">
      <c r="A421" s="2"/>
      <c r="B421" s="809" t="s">
        <v>8</v>
      </c>
      <c r="C421" s="161" t="s">
        <v>83</v>
      </c>
      <c r="D421" s="162" t="s">
        <v>10</v>
      </c>
      <c r="E421" s="161" t="s">
        <v>84</v>
      </c>
      <c r="F421" s="162" t="s">
        <v>10</v>
      </c>
      <c r="G421" s="161" t="s">
        <v>85</v>
      </c>
      <c r="H421" s="162" t="s">
        <v>10</v>
      </c>
      <c r="I421" s="161" t="s">
        <v>86</v>
      </c>
      <c r="J421" s="162" t="s">
        <v>10</v>
      </c>
      <c r="K421" s="161" t="s">
        <v>87</v>
      </c>
      <c r="L421" s="162" t="s">
        <v>10</v>
      </c>
      <c r="M421" s="366" t="s">
        <v>142</v>
      </c>
      <c r="N421" s="163" t="s">
        <v>83</v>
      </c>
      <c r="O421" s="164" t="s">
        <v>10</v>
      </c>
      <c r="P421" s="164" t="s">
        <v>10</v>
      </c>
      <c r="Q421" s="163" t="s">
        <v>84</v>
      </c>
      <c r="R421" s="164" t="s">
        <v>10</v>
      </c>
      <c r="S421" s="163" t="s">
        <v>85</v>
      </c>
      <c r="T421" s="164" t="s">
        <v>10</v>
      </c>
      <c r="U421" s="163" t="s">
        <v>86</v>
      </c>
      <c r="V421" s="164" t="s">
        <v>10</v>
      </c>
      <c r="W421" s="163" t="s">
        <v>87</v>
      </c>
      <c r="X421" s="164" t="s">
        <v>10</v>
      </c>
      <c r="Y421" s="737" t="s">
        <v>142</v>
      </c>
      <c r="Z421" s="417"/>
    </row>
    <row r="422" spans="1:26" ht="12.95" customHeight="1">
      <c r="A422" s="2"/>
      <c r="B422" s="810" t="s">
        <v>12</v>
      </c>
      <c r="C422" s="809" t="s">
        <v>2</v>
      </c>
      <c r="D422" s="809" t="s">
        <v>66</v>
      </c>
      <c r="E422" s="809" t="s">
        <v>1</v>
      </c>
      <c r="F422" s="809" t="s">
        <v>65</v>
      </c>
      <c r="G422" s="809" t="s">
        <v>4</v>
      </c>
      <c r="H422" s="809" t="s">
        <v>5</v>
      </c>
      <c r="I422" s="809"/>
      <c r="J422" s="809" t="s">
        <v>167</v>
      </c>
      <c r="K422" s="809" t="s">
        <v>168</v>
      </c>
      <c r="L422" s="167"/>
      <c r="M422" s="168"/>
      <c r="N422" s="167"/>
      <c r="O422" s="157" t="s">
        <v>88</v>
      </c>
      <c r="P422" s="809" t="s">
        <v>88</v>
      </c>
      <c r="Q422" s="809" t="s">
        <v>1</v>
      </c>
      <c r="R422" s="809" t="s">
        <v>3</v>
      </c>
      <c r="S422" s="809" t="s">
        <v>5</v>
      </c>
      <c r="T422" s="809" t="s">
        <v>64</v>
      </c>
      <c r="U422" s="809" t="s">
        <v>56</v>
      </c>
      <c r="V422" s="157"/>
      <c r="W422" s="809" t="s">
        <v>167</v>
      </c>
      <c r="X422" s="809" t="s">
        <v>168</v>
      </c>
      <c r="Y422" s="168"/>
      <c r="Z422" s="417"/>
    </row>
    <row r="423" spans="1:26" ht="12.95" customHeight="1">
      <c r="A423" s="2"/>
      <c r="B423" s="7"/>
      <c r="C423" s="169"/>
      <c r="D423" s="170"/>
      <c r="E423" s="170"/>
      <c r="F423" s="170"/>
      <c r="G423" s="170"/>
      <c r="H423" s="170"/>
      <c r="I423" s="170"/>
      <c r="J423" s="170"/>
      <c r="K423" s="170"/>
      <c r="L423" s="170"/>
      <c r="N423" s="170"/>
      <c r="O423" s="10"/>
      <c r="P423" s="44"/>
      <c r="Q423" s="10"/>
      <c r="R423" s="29"/>
      <c r="S423" s="171"/>
      <c r="T423" s="171"/>
      <c r="U423" s="171"/>
      <c r="V423" s="171"/>
      <c r="W423" s="171"/>
      <c r="X423" s="172"/>
      <c r="Y423" s="172"/>
      <c r="Z423" s="417"/>
    </row>
    <row r="424" spans="1:26" ht="12.95" customHeight="1">
      <c r="A424" s="2"/>
      <c r="B424" s="37" t="s">
        <v>29</v>
      </c>
      <c r="C424" s="811">
        <v>321</v>
      </c>
      <c r="D424" s="812">
        <f>C424/M424</f>
        <v>2.5369477594246424E-2</v>
      </c>
      <c r="E424" s="813">
        <v>1614</v>
      </c>
      <c r="F424" s="812">
        <f>E424/M424</f>
        <v>0.12755868173555679</v>
      </c>
      <c r="G424" s="811">
        <v>3311</v>
      </c>
      <c r="H424" s="812">
        <f>G424/M424</f>
        <v>0.2616770726309966</v>
      </c>
      <c r="I424" s="811">
        <v>3669</v>
      </c>
      <c r="J424" s="812">
        <f>I424/M424</f>
        <v>0.28997075792302218</v>
      </c>
      <c r="K424" s="811">
        <v>3738</v>
      </c>
      <c r="L424" s="812">
        <f>K424/M424</f>
        <v>0.29542401011617797</v>
      </c>
      <c r="M424" s="814">
        <f>SUM(C424,E424,G424,I424,K424)</f>
        <v>12653</v>
      </c>
      <c r="N424" s="815">
        <v>39</v>
      </c>
      <c r="O424" s="146"/>
      <c r="P424" s="812">
        <f>N424/Y424</f>
        <v>6.6101694915254236E-2</v>
      </c>
      <c r="Q424" s="737">
        <v>122</v>
      </c>
      <c r="R424" s="812">
        <f>Q424/Y424</f>
        <v>0.20677966101694914</v>
      </c>
      <c r="S424" s="816">
        <v>122</v>
      </c>
      <c r="T424" s="812">
        <f>S424/Y424</f>
        <v>0.20677966101694914</v>
      </c>
      <c r="U424" s="815">
        <v>97</v>
      </c>
      <c r="V424" s="812">
        <f>U424/Y424</f>
        <v>0.16440677966101694</v>
      </c>
      <c r="W424" s="815">
        <v>210</v>
      </c>
      <c r="X424" s="812">
        <f>W424/Y424</f>
        <v>0.3559322033898305</v>
      </c>
      <c r="Y424" s="814">
        <f>SUM(N424,Q424,S424,U424,W424)</f>
        <v>590</v>
      </c>
      <c r="Z424" s="417"/>
    </row>
    <row r="425" spans="1:26" ht="12.95" customHeight="1">
      <c r="A425" s="2"/>
      <c r="B425" s="37" t="s">
        <v>30</v>
      </c>
      <c r="C425" s="811">
        <v>248</v>
      </c>
      <c r="D425" s="812">
        <f t="shared" ref="D425:D444" si="156">C425/M425</f>
        <v>3.2528856243441762E-2</v>
      </c>
      <c r="E425" s="813">
        <v>1043</v>
      </c>
      <c r="F425" s="812">
        <f t="shared" ref="F425:F444" si="157">E425/M425</f>
        <v>0.13680482686253934</v>
      </c>
      <c r="G425" s="811">
        <v>2010</v>
      </c>
      <c r="H425" s="812">
        <f t="shared" ref="H425:H444" si="158">G425/M425</f>
        <v>0.26364113326337879</v>
      </c>
      <c r="I425" s="811">
        <v>2093</v>
      </c>
      <c r="J425" s="812">
        <f t="shared" ref="J425:J444" si="159">I425/M425</f>
        <v>0.27452780692549844</v>
      </c>
      <c r="K425" s="811">
        <v>2230</v>
      </c>
      <c r="L425" s="812">
        <f t="shared" ref="L425:L444" si="160">K425/M425</f>
        <v>0.29249737670514164</v>
      </c>
      <c r="M425" s="814">
        <f t="shared" ref="M425:M442" si="161">SUM(C425,E425,G425,I425,K425)</f>
        <v>7624</v>
      </c>
      <c r="N425" s="815">
        <v>35</v>
      </c>
      <c r="O425" s="10"/>
      <c r="P425" s="812">
        <f t="shared" ref="P425:P444" si="162">N425/Y425</f>
        <v>7.9185520361990946E-2</v>
      </c>
      <c r="Q425" s="737">
        <v>92</v>
      </c>
      <c r="R425" s="812">
        <f t="shared" ref="R425:R444" si="163">Q425/Y425</f>
        <v>0.20814479638009051</v>
      </c>
      <c r="S425" s="817">
        <v>82</v>
      </c>
      <c r="T425" s="812">
        <f t="shared" ref="T425:T442" si="164">S425/Y425</f>
        <v>0.18552036199095023</v>
      </c>
      <c r="U425" s="815">
        <v>81</v>
      </c>
      <c r="V425" s="812">
        <f t="shared" ref="V425:V444" si="165">U425/Y425</f>
        <v>0.18325791855203619</v>
      </c>
      <c r="W425" s="815">
        <v>152</v>
      </c>
      <c r="X425" s="812">
        <f t="shared" ref="X425:X444" si="166">W425/Y425</f>
        <v>0.34389140271493213</v>
      </c>
      <c r="Y425" s="814">
        <f t="shared" ref="Y425:Y442" si="167">SUM(N425,Q425,S425,U425,W425)</f>
        <v>442</v>
      </c>
      <c r="Z425" s="417"/>
    </row>
    <row r="426" spans="1:26" ht="12.95" customHeight="1">
      <c r="A426" s="2"/>
      <c r="B426" s="37" t="s">
        <v>31</v>
      </c>
      <c r="C426" s="811">
        <v>110</v>
      </c>
      <c r="D426" s="812">
        <f t="shared" si="156"/>
        <v>1.6252955082742316E-2</v>
      </c>
      <c r="E426" s="813">
        <v>805</v>
      </c>
      <c r="F426" s="812">
        <f t="shared" si="157"/>
        <v>0.11894208037825059</v>
      </c>
      <c r="G426" s="811">
        <v>1871</v>
      </c>
      <c r="H426" s="812">
        <f t="shared" si="158"/>
        <v>0.2764479905437352</v>
      </c>
      <c r="I426" s="811">
        <v>2078</v>
      </c>
      <c r="J426" s="812">
        <f t="shared" si="159"/>
        <v>0.30703309692671393</v>
      </c>
      <c r="K426" s="811">
        <v>1904</v>
      </c>
      <c r="L426" s="812">
        <f t="shared" si="160"/>
        <v>0.28132387706855794</v>
      </c>
      <c r="M426" s="814">
        <f t="shared" si="161"/>
        <v>6768</v>
      </c>
      <c r="N426" s="815">
        <v>11</v>
      </c>
      <c r="O426" s="131"/>
      <c r="P426" s="812">
        <f t="shared" si="162"/>
        <v>6.358381502890173E-2</v>
      </c>
      <c r="Q426" s="737">
        <v>34</v>
      </c>
      <c r="R426" s="812">
        <f t="shared" si="163"/>
        <v>0.19653179190751446</v>
      </c>
      <c r="S426" s="817">
        <v>34</v>
      </c>
      <c r="T426" s="812">
        <f t="shared" si="164"/>
        <v>0.19653179190751446</v>
      </c>
      <c r="U426" s="815">
        <v>31</v>
      </c>
      <c r="V426" s="812">
        <f t="shared" si="165"/>
        <v>0.1791907514450867</v>
      </c>
      <c r="W426" s="815">
        <v>63</v>
      </c>
      <c r="X426" s="812">
        <f t="shared" si="166"/>
        <v>0.36416184971098264</v>
      </c>
      <c r="Y426" s="814">
        <f t="shared" si="167"/>
        <v>173</v>
      </c>
      <c r="Z426" s="417"/>
    </row>
    <row r="427" spans="1:26" ht="12.95" customHeight="1">
      <c r="A427" s="2"/>
      <c r="B427" s="37" t="s">
        <v>32</v>
      </c>
      <c r="C427" s="818">
        <v>143</v>
      </c>
      <c r="D427" s="812">
        <f t="shared" si="156"/>
        <v>2.6723976826761354E-2</v>
      </c>
      <c r="E427" s="818">
        <v>741</v>
      </c>
      <c r="F427" s="812">
        <f t="shared" si="157"/>
        <v>0.13847878901139973</v>
      </c>
      <c r="G427" s="818">
        <v>1456</v>
      </c>
      <c r="H427" s="812">
        <f t="shared" si="158"/>
        <v>0.27209867314520653</v>
      </c>
      <c r="I427" s="813">
        <v>1507</v>
      </c>
      <c r="J427" s="812">
        <f t="shared" si="159"/>
        <v>0.28162960194356196</v>
      </c>
      <c r="K427" s="811">
        <v>1504</v>
      </c>
      <c r="L427" s="812">
        <f t="shared" si="160"/>
        <v>0.28106895907307045</v>
      </c>
      <c r="M427" s="814">
        <f t="shared" si="161"/>
        <v>5351</v>
      </c>
      <c r="N427" s="815">
        <v>29</v>
      </c>
      <c r="O427" s="131"/>
      <c r="P427" s="812">
        <f t="shared" si="162"/>
        <v>0.10034602076124567</v>
      </c>
      <c r="Q427" s="737">
        <v>65</v>
      </c>
      <c r="R427" s="812">
        <f t="shared" si="163"/>
        <v>0.22491349480968859</v>
      </c>
      <c r="S427" s="817">
        <v>39</v>
      </c>
      <c r="T427" s="812">
        <f t="shared" si="164"/>
        <v>0.13494809688581316</v>
      </c>
      <c r="U427" s="815">
        <v>52</v>
      </c>
      <c r="V427" s="812">
        <f t="shared" si="165"/>
        <v>0.17993079584775087</v>
      </c>
      <c r="W427" s="815">
        <v>104</v>
      </c>
      <c r="X427" s="812">
        <f t="shared" si="166"/>
        <v>0.35986159169550175</v>
      </c>
      <c r="Y427" s="814">
        <f t="shared" si="167"/>
        <v>289</v>
      </c>
      <c r="Z427" s="417"/>
    </row>
    <row r="428" spans="1:26" ht="12.95" customHeight="1">
      <c r="A428" s="2"/>
      <c r="B428" s="37" t="s">
        <v>33</v>
      </c>
      <c r="C428" s="818">
        <v>125</v>
      </c>
      <c r="D428" s="812">
        <f t="shared" si="156"/>
        <v>2.4955080854461967E-2</v>
      </c>
      <c r="E428" s="818">
        <v>557</v>
      </c>
      <c r="F428" s="812">
        <f t="shared" si="157"/>
        <v>0.11119984028748253</v>
      </c>
      <c r="G428" s="818">
        <v>1150</v>
      </c>
      <c r="H428" s="812">
        <f t="shared" si="158"/>
        <v>0.2295867438610501</v>
      </c>
      <c r="I428" s="813">
        <v>1305</v>
      </c>
      <c r="J428" s="812">
        <f t="shared" si="159"/>
        <v>0.26053104412058298</v>
      </c>
      <c r="K428" s="811">
        <v>1872</v>
      </c>
      <c r="L428" s="812">
        <f t="shared" si="160"/>
        <v>0.37372729087642242</v>
      </c>
      <c r="M428" s="814">
        <f t="shared" si="161"/>
        <v>5009</v>
      </c>
      <c r="N428" s="815">
        <v>22</v>
      </c>
      <c r="O428" s="131"/>
      <c r="P428" s="812">
        <f t="shared" si="162"/>
        <v>8.2706766917293228E-2</v>
      </c>
      <c r="Q428" s="737">
        <v>55</v>
      </c>
      <c r="R428" s="812">
        <f t="shared" si="163"/>
        <v>0.20676691729323307</v>
      </c>
      <c r="S428" s="817">
        <v>58</v>
      </c>
      <c r="T428" s="812">
        <f t="shared" si="164"/>
        <v>0.21804511278195488</v>
      </c>
      <c r="U428" s="815">
        <v>34</v>
      </c>
      <c r="V428" s="812">
        <f t="shared" si="165"/>
        <v>0.12781954887218044</v>
      </c>
      <c r="W428" s="815">
        <v>97</v>
      </c>
      <c r="X428" s="812">
        <f t="shared" si="166"/>
        <v>0.36466165413533835</v>
      </c>
      <c r="Y428" s="814">
        <f t="shared" si="167"/>
        <v>266</v>
      </c>
      <c r="Z428" s="417"/>
    </row>
    <row r="429" spans="1:26" ht="12.95" customHeight="1">
      <c r="A429" s="2"/>
      <c r="B429" s="37" t="s">
        <v>34</v>
      </c>
      <c r="C429" s="818">
        <v>78</v>
      </c>
      <c r="D429" s="812">
        <f t="shared" si="156"/>
        <v>2.1369863013698632E-2</v>
      </c>
      <c r="E429" s="818">
        <v>496</v>
      </c>
      <c r="F429" s="812">
        <f t="shared" si="157"/>
        <v>0.13589041095890411</v>
      </c>
      <c r="G429" s="818">
        <v>987</v>
      </c>
      <c r="H429" s="812">
        <f t="shared" si="158"/>
        <v>0.2704109589041096</v>
      </c>
      <c r="I429" s="813">
        <v>1107</v>
      </c>
      <c r="J429" s="812">
        <f t="shared" si="159"/>
        <v>0.3032876712328767</v>
      </c>
      <c r="K429" s="811">
        <v>982</v>
      </c>
      <c r="L429" s="812">
        <f t="shared" si="160"/>
        <v>0.26904109589041098</v>
      </c>
      <c r="M429" s="814">
        <f t="shared" si="161"/>
        <v>3650</v>
      </c>
      <c r="N429" s="815">
        <v>8</v>
      </c>
      <c r="O429" s="131"/>
      <c r="P429" s="812">
        <f t="shared" si="162"/>
        <v>6.1538461538461542E-2</v>
      </c>
      <c r="Q429" s="737">
        <v>28</v>
      </c>
      <c r="R429" s="812">
        <f t="shared" si="163"/>
        <v>0.2153846153846154</v>
      </c>
      <c r="S429" s="817">
        <v>31</v>
      </c>
      <c r="T429" s="812">
        <f t="shared" si="164"/>
        <v>0.23846153846153847</v>
      </c>
      <c r="U429" s="815">
        <v>25</v>
      </c>
      <c r="V429" s="812">
        <f t="shared" si="165"/>
        <v>0.19230769230769232</v>
      </c>
      <c r="W429" s="815">
        <v>38</v>
      </c>
      <c r="X429" s="812">
        <f t="shared" si="166"/>
        <v>0.29230769230769232</v>
      </c>
      <c r="Y429" s="814">
        <f t="shared" si="167"/>
        <v>130</v>
      </c>
      <c r="Z429" s="417"/>
    </row>
    <row r="430" spans="1:26" ht="12.95" customHeight="1">
      <c r="A430" s="2"/>
      <c r="B430" s="37" t="s">
        <v>35</v>
      </c>
      <c r="C430" s="818">
        <v>54</v>
      </c>
      <c r="D430" s="812">
        <f t="shared" si="156"/>
        <v>2.6627218934911243E-2</v>
      </c>
      <c r="E430" s="818">
        <v>287</v>
      </c>
      <c r="F430" s="812">
        <f t="shared" si="157"/>
        <v>0.14151873767258383</v>
      </c>
      <c r="G430" s="818">
        <v>578</v>
      </c>
      <c r="H430" s="812">
        <f t="shared" si="158"/>
        <v>0.28500986193293887</v>
      </c>
      <c r="I430" s="813">
        <v>535</v>
      </c>
      <c r="J430" s="812">
        <f t="shared" si="159"/>
        <v>0.26380670611439844</v>
      </c>
      <c r="K430" s="811">
        <v>574</v>
      </c>
      <c r="L430" s="812">
        <f t="shared" si="160"/>
        <v>0.28303747534516766</v>
      </c>
      <c r="M430" s="814">
        <f t="shared" si="161"/>
        <v>2028</v>
      </c>
      <c r="N430" s="815">
        <v>4</v>
      </c>
      <c r="O430" s="131"/>
      <c r="P430" s="812">
        <f t="shared" si="162"/>
        <v>3.8834951456310676E-2</v>
      </c>
      <c r="Q430" s="737">
        <v>24</v>
      </c>
      <c r="R430" s="812">
        <f t="shared" si="163"/>
        <v>0.23300970873786409</v>
      </c>
      <c r="S430" s="817">
        <v>29</v>
      </c>
      <c r="T430" s="812">
        <f t="shared" si="164"/>
        <v>0.28155339805825241</v>
      </c>
      <c r="U430" s="815">
        <v>17</v>
      </c>
      <c r="V430" s="812">
        <f t="shared" si="165"/>
        <v>0.1650485436893204</v>
      </c>
      <c r="W430" s="815">
        <v>29</v>
      </c>
      <c r="X430" s="812">
        <f t="shared" si="166"/>
        <v>0.28155339805825241</v>
      </c>
      <c r="Y430" s="814">
        <f t="shared" si="167"/>
        <v>103</v>
      </c>
      <c r="Z430" s="417"/>
    </row>
    <row r="431" spans="1:26" ht="12.95" customHeight="1">
      <c r="A431" s="2"/>
      <c r="B431" s="37" t="s">
        <v>36</v>
      </c>
      <c r="C431" s="818">
        <v>38</v>
      </c>
      <c r="D431" s="812">
        <f t="shared" si="156"/>
        <v>2.2592152199762187E-2</v>
      </c>
      <c r="E431" s="818">
        <v>257</v>
      </c>
      <c r="F431" s="812">
        <f t="shared" si="157"/>
        <v>0.15279429250891796</v>
      </c>
      <c r="G431" s="818">
        <v>471</v>
      </c>
      <c r="H431" s="812">
        <f t="shared" si="158"/>
        <v>0.28002378121284188</v>
      </c>
      <c r="I431" s="813">
        <v>494</v>
      </c>
      <c r="J431" s="812">
        <f t="shared" si="159"/>
        <v>0.29369797859690844</v>
      </c>
      <c r="K431" s="811">
        <v>422</v>
      </c>
      <c r="L431" s="812">
        <f t="shared" si="160"/>
        <v>0.25089179548156954</v>
      </c>
      <c r="M431" s="814">
        <f t="shared" si="161"/>
        <v>1682</v>
      </c>
      <c r="N431" s="815">
        <v>5</v>
      </c>
      <c r="O431" s="131"/>
      <c r="P431" s="812">
        <f t="shared" si="162"/>
        <v>5.2083333333333336E-2</v>
      </c>
      <c r="Q431" s="737">
        <v>10</v>
      </c>
      <c r="R431" s="812">
        <f t="shared" si="163"/>
        <v>0.10416666666666667</v>
      </c>
      <c r="S431" s="817">
        <v>21</v>
      </c>
      <c r="T431" s="812">
        <f t="shared" si="164"/>
        <v>0.21875</v>
      </c>
      <c r="U431" s="815">
        <v>24</v>
      </c>
      <c r="V431" s="812">
        <f t="shared" si="165"/>
        <v>0.25</v>
      </c>
      <c r="W431" s="815">
        <v>36</v>
      </c>
      <c r="X431" s="812">
        <f t="shared" si="166"/>
        <v>0.375</v>
      </c>
      <c r="Y431" s="814">
        <f t="shared" si="167"/>
        <v>96</v>
      </c>
      <c r="Z431" s="417"/>
    </row>
    <row r="432" spans="1:26" ht="12.95" customHeight="1">
      <c r="A432" s="2"/>
      <c r="B432" s="37" t="s">
        <v>37</v>
      </c>
      <c r="C432" s="818">
        <v>7</v>
      </c>
      <c r="D432" s="812">
        <f t="shared" si="156"/>
        <v>4.4164037854889588E-3</v>
      </c>
      <c r="E432" s="818">
        <v>154</v>
      </c>
      <c r="F432" s="812">
        <f t="shared" si="157"/>
        <v>9.7160883280757102E-2</v>
      </c>
      <c r="G432" s="818">
        <v>341</v>
      </c>
      <c r="H432" s="812">
        <f t="shared" si="158"/>
        <v>0.21514195583596216</v>
      </c>
      <c r="I432" s="813">
        <v>457</v>
      </c>
      <c r="J432" s="812">
        <f t="shared" si="159"/>
        <v>0.2883280757097792</v>
      </c>
      <c r="K432" s="811">
        <v>626</v>
      </c>
      <c r="L432" s="812">
        <f t="shared" si="160"/>
        <v>0.39495268138801259</v>
      </c>
      <c r="M432" s="814">
        <f t="shared" si="161"/>
        <v>1585</v>
      </c>
      <c r="N432" s="815">
        <v>2</v>
      </c>
      <c r="O432" s="131"/>
      <c r="P432" s="812">
        <f t="shared" si="162"/>
        <v>4.878048780487805E-2</v>
      </c>
      <c r="Q432" s="737">
        <v>6</v>
      </c>
      <c r="R432" s="812">
        <f t="shared" si="163"/>
        <v>0.14634146341463414</v>
      </c>
      <c r="S432" s="817">
        <v>7</v>
      </c>
      <c r="T432" s="812">
        <f t="shared" si="164"/>
        <v>0.17073170731707318</v>
      </c>
      <c r="U432" s="815">
        <v>8</v>
      </c>
      <c r="V432" s="812">
        <f t="shared" si="165"/>
        <v>0.1951219512195122</v>
      </c>
      <c r="W432" s="815">
        <v>18</v>
      </c>
      <c r="X432" s="812">
        <f t="shared" si="166"/>
        <v>0.43902439024390244</v>
      </c>
      <c r="Y432" s="814">
        <f t="shared" si="167"/>
        <v>41</v>
      </c>
      <c r="Z432" s="417"/>
    </row>
    <row r="433" spans="1:26" ht="12.95" customHeight="1">
      <c r="A433" s="2"/>
      <c r="B433" s="37" t="s">
        <v>38</v>
      </c>
      <c r="C433" s="818">
        <v>28</v>
      </c>
      <c r="D433" s="812">
        <f t="shared" si="156"/>
        <v>3.0803080308030802E-2</v>
      </c>
      <c r="E433" s="818">
        <v>145</v>
      </c>
      <c r="F433" s="812">
        <f t="shared" si="157"/>
        <v>0.15951595159515952</v>
      </c>
      <c r="G433" s="818">
        <v>277</v>
      </c>
      <c r="H433" s="812">
        <f t="shared" si="158"/>
        <v>0.30473047304730472</v>
      </c>
      <c r="I433" s="813">
        <v>240</v>
      </c>
      <c r="J433" s="812">
        <f t="shared" si="159"/>
        <v>0.264026402640264</v>
      </c>
      <c r="K433" s="811">
        <v>219</v>
      </c>
      <c r="L433" s="812">
        <f t="shared" si="160"/>
        <v>0.24092409240924093</v>
      </c>
      <c r="M433" s="814">
        <f t="shared" si="161"/>
        <v>909</v>
      </c>
      <c r="N433" s="815">
        <v>7</v>
      </c>
      <c r="O433" s="131"/>
      <c r="P433" s="812">
        <f t="shared" si="162"/>
        <v>0.11864406779661017</v>
      </c>
      <c r="Q433" s="737">
        <v>15</v>
      </c>
      <c r="R433" s="812">
        <f t="shared" si="163"/>
        <v>0.25423728813559321</v>
      </c>
      <c r="S433" s="817">
        <v>8</v>
      </c>
      <c r="T433" s="812">
        <f t="shared" si="164"/>
        <v>0.13559322033898305</v>
      </c>
      <c r="U433" s="815">
        <v>7</v>
      </c>
      <c r="V433" s="812">
        <f t="shared" si="165"/>
        <v>0.11864406779661017</v>
      </c>
      <c r="W433" s="815">
        <v>22</v>
      </c>
      <c r="X433" s="812">
        <f t="shared" si="166"/>
        <v>0.3728813559322034</v>
      </c>
      <c r="Y433" s="814">
        <f t="shared" si="167"/>
        <v>59</v>
      </c>
      <c r="Z433" s="417"/>
    </row>
    <row r="434" spans="1:26" ht="12.95" customHeight="1">
      <c r="A434" s="2"/>
      <c r="B434" s="37" t="s">
        <v>39</v>
      </c>
      <c r="C434" s="818">
        <v>15</v>
      </c>
      <c r="D434" s="812">
        <f t="shared" si="156"/>
        <v>2.5125628140703519E-2</v>
      </c>
      <c r="E434" s="818">
        <v>86</v>
      </c>
      <c r="F434" s="812">
        <f t="shared" si="157"/>
        <v>0.1440536013400335</v>
      </c>
      <c r="G434" s="818">
        <v>180</v>
      </c>
      <c r="H434" s="812">
        <f t="shared" si="158"/>
        <v>0.30150753768844218</v>
      </c>
      <c r="I434" s="813">
        <v>166</v>
      </c>
      <c r="J434" s="812">
        <f t="shared" si="159"/>
        <v>0.27805695142378561</v>
      </c>
      <c r="K434" s="811">
        <v>150</v>
      </c>
      <c r="L434" s="812">
        <f t="shared" si="160"/>
        <v>0.25125628140703515</v>
      </c>
      <c r="M434" s="814">
        <f t="shared" si="161"/>
        <v>597</v>
      </c>
      <c r="N434" s="815">
        <v>3</v>
      </c>
      <c r="O434" s="131"/>
      <c r="P434" s="812">
        <f t="shared" si="162"/>
        <v>0.16666666666666666</v>
      </c>
      <c r="Q434" s="737">
        <v>0</v>
      </c>
      <c r="R434" s="812">
        <f t="shared" si="163"/>
        <v>0</v>
      </c>
      <c r="S434" s="817">
        <v>4</v>
      </c>
      <c r="T434" s="812">
        <f t="shared" si="164"/>
        <v>0.22222222222222221</v>
      </c>
      <c r="U434" s="815">
        <v>4</v>
      </c>
      <c r="V434" s="812">
        <f t="shared" si="165"/>
        <v>0.22222222222222221</v>
      </c>
      <c r="W434" s="815">
        <v>7</v>
      </c>
      <c r="X434" s="812">
        <f t="shared" si="166"/>
        <v>0.3888888888888889</v>
      </c>
      <c r="Y434" s="814">
        <f t="shared" si="167"/>
        <v>18</v>
      </c>
      <c r="Z434" s="417"/>
    </row>
    <row r="435" spans="1:26" ht="12.95" customHeight="1">
      <c r="A435" s="2"/>
      <c r="B435" s="37" t="s">
        <v>40</v>
      </c>
      <c r="C435" s="818">
        <v>12</v>
      </c>
      <c r="D435" s="812">
        <f t="shared" si="156"/>
        <v>2.197802197802198E-2</v>
      </c>
      <c r="E435" s="818">
        <v>83</v>
      </c>
      <c r="F435" s="812">
        <f t="shared" si="157"/>
        <v>0.152014652014652</v>
      </c>
      <c r="G435" s="818">
        <v>142</v>
      </c>
      <c r="H435" s="812">
        <f t="shared" si="158"/>
        <v>0.26007326007326009</v>
      </c>
      <c r="I435" s="813">
        <v>131</v>
      </c>
      <c r="J435" s="812">
        <f t="shared" si="159"/>
        <v>0.23992673992673993</v>
      </c>
      <c r="K435" s="811">
        <v>178</v>
      </c>
      <c r="L435" s="812">
        <f t="shared" si="160"/>
        <v>0.32600732600732601</v>
      </c>
      <c r="M435" s="814">
        <f t="shared" si="161"/>
        <v>546</v>
      </c>
      <c r="N435" s="815">
        <v>0</v>
      </c>
      <c r="O435" s="131"/>
      <c r="P435" s="812">
        <f t="shared" si="162"/>
        <v>0</v>
      </c>
      <c r="Q435" s="737">
        <v>4</v>
      </c>
      <c r="R435" s="812">
        <f t="shared" si="163"/>
        <v>0.12121212121212122</v>
      </c>
      <c r="S435" s="817">
        <v>10</v>
      </c>
      <c r="T435" s="812">
        <f t="shared" si="164"/>
        <v>0.30303030303030304</v>
      </c>
      <c r="U435" s="815">
        <v>4</v>
      </c>
      <c r="V435" s="812">
        <f t="shared" si="165"/>
        <v>0.12121212121212122</v>
      </c>
      <c r="W435" s="815">
        <v>15</v>
      </c>
      <c r="X435" s="812">
        <f t="shared" si="166"/>
        <v>0.45454545454545453</v>
      </c>
      <c r="Y435" s="814">
        <f t="shared" si="167"/>
        <v>33</v>
      </c>
      <c r="Z435" s="417"/>
    </row>
    <row r="436" spans="1:26" ht="12.95" customHeight="1">
      <c r="A436" s="2"/>
      <c r="B436" s="37" t="s">
        <v>41</v>
      </c>
      <c r="C436" s="818">
        <v>10</v>
      </c>
      <c r="D436" s="812">
        <f t="shared" si="156"/>
        <v>1.9011406844106463E-2</v>
      </c>
      <c r="E436" s="818">
        <v>68</v>
      </c>
      <c r="F436" s="812">
        <f t="shared" si="157"/>
        <v>0.12927756653992395</v>
      </c>
      <c r="G436" s="818">
        <v>151</v>
      </c>
      <c r="H436" s="812">
        <f t="shared" si="158"/>
        <v>0.28707224334600762</v>
      </c>
      <c r="I436" s="813">
        <v>130</v>
      </c>
      <c r="J436" s="812">
        <f t="shared" si="159"/>
        <v>0.24714828897338403</v>
      </c>
      <c r="K436" s="811">
        <v>167</v>
      </c>
      <c r="L436" s="812">
        <f t="shared" si="160"/>
        <v>0.31749049429657794</v>
      </c>
      <c r="M436" s="814">
        <f t="shared" si="161"/>
        <v>526</v>
      </c>
      <c r="N436" s="815">
        <v>0</v>
      </c>
      <c r="O436" s="131"/>
      <c r="P436" s="812">
        <f t="shared" si="162"/>
        <v>0</v>
      </c>
      <c r="Q436" s="737">
        <v>1</v>
      </c>
      <c r="R436" s="812">
        <f t="shared" si="163"/>
        <v>0.1</v>
      </c>
      <c r="S436" s="817">
        <v>2</v>
      </c>
      <c r="T436" s="812">
        <f t="shared" si="164"/>
        <v>0.2</v>
      </c>
      <c r="U436" s="815">
        <v>3</v>
      </c>
      <c r="V436" s="812">
        <f t="shared" si="165"/>
        <v>0.3</v>
      </c>
      <c r="W436" s="815">
        <v>4</v>
      </c>
      <c r="X436" s="812">
        <f t="shared" si="166"/>
        <v>0.4</v>
      </c>
      <c r="Y436" s="814">
        <f t="shared" si="167"/>
        <v>10</v>
      </c>
      <c r="Z436" s="417"/>
    </row>
    <row r="437" spans="1:26" ht="12.95" customHeight="1">
      <c r="A437" s="2"/>
      <c r="B437" s="37" t="s">
        <v>42</v>
      </c>
      <c r="C437" s="818">
        <v>6</v>
      </c>
      <c r="D437" s="812">
        <f t="shared" si="156"/>
        <v>1.2295081967213115E-2</v>
      </c>
      <c r="E437" s="818">
        <v>68</v>
      </c>
      <c r="F437" s="812">
        <f t="shared" si="157"/>
        <v>0.13934426229508196</v>
      </c>
      <c r="G437" s="818">
        <v>135</v>
      </c>
      <c r="H437" s="812">
        <f t="shared" si="158"/>
        <v>0.27663934426229508</v>
      </c>
      <c r="I437" s="813">
        <v>114</v>
      </c>
      <c r="J437" s="812">
        <f t="shared" si="159"/>
        <v>0.23360655737704919</v>
      </c>
      <c r="K437" s="811">
        <v>165</v>
      </c>
      <c r="L437" s="812">
        <f t="shared" si="160"/>
        <v>0.33811475409836067</v>
      </c>
      <c r="M437" s="814">
        <f t="shared" si="161"/>
        <v>488</v>
      </c>
      <c r="N437" s="815">
        <v>1</v>
      </c>
      <c r="O437" s="131"/>
      <c r="P437" s="812">
        <f t="shared" si="162"/>
        <v>2.564102564102564E-2</v>
      </c>
      <c r="Q437" s="737">
        <v>8</v>
      </c>
      <c r="R437" s="812">
        <f t="shared" si="163"/>
        <v>0.20512820512820512</v>
      </c>
      <c r="S437" s="817">
        <v>6</v>
      </c>
      <c r="T437" s="812">
        <f t="shared" si="164"/>
        <v>0.15384615384615385</v>
      </c>
      <c r="U437" s="815">
        <v>7</v>
      </c>
      <c r="V437" s="812">
        <f t="shared" si="165"/>
        <v>0.17948717948717949</v>
      </c>
      <c r="W437" s="815">
        <v>17</v>
      </c>
      <c r="X437" s="812">
        <f t="shared" si="166"/>
        <v>0.4358974358974359</v>
      </c>
      <c r="Y437" s="814">
        <f t="shared" si="167"/>
        <v>39</v>
      </c>
      <c r="Z437" s="417"/>
    </row>
    <row r="438" spans="1:26" ht="12.95" customHeight="1">
      <c r="A438" s="2"/>
      <c r="B438" s="37" t="s">
        <v>43</v>
      </c>
      <c r="C438" s="818">
        <v>5</v>
      </c>
      <c r="D438" s="812">
        <f t="shared" si="156"/>
        <v>1.3550135501355014E-2</v>
      </c>
      <c r="E438" s="818">
        <v>30</v>
      </c>
      <c r="F438" s="812">
        <f t="shared" si="157"/>
        <v>8.1300813008130079E-2</v>
      </c>
      <c r="G438" s="818">
        <v>85</v>
      </c>
      <c r="H438" s="812">
        <f t="shared" si="158"/>
        <v>0.23035230352303523</v>
      </c>
      <c r="I438" s="813">
        <v>104</v>
      </c>
      <c r="J438" s="812">
        <f t="shared" si="159"/>
        <v>0.28184281842818426</v>
      </c>
      <c r="K438" s="811">
        <v>145</v>
      </c>
      <c r="L438" s="812">
        <f t="shared" si="160"/>
        <v>0.39295392953929537</v>
      </c>
      <c r="M438" s="814">
        <f t="shared" si="161"/>
        <v>369</v>
      </c>
      <c r="N438" s="815">
        <v>1</v>
      </c>
      <c r="O438" s="131"/>
      <c r="P438" s="812">
        <f t="shared" si="162"/>
        <v>6.6666666666666666E-2</v>
      </c>
      <c r="Q438" s="737">
        <v>3</v>
      </c>
      <c r="R438" s="812">
        <f t="shared" si="163"/>
        <v>0.2</v>
      </c>
      <c r="S438" s="817">
        <v>3</v>
      </c>
      <c r="T438" s="812">
        <f t="shared" si="164"/>
        <v>0.2</v>
      </c>
      <c r="U438" s="815">
        <v>0</v>
      </c>
      <c r="V438" s="812">
        <f t="shared" si="165"/>
        <v>0</v>
      </c>
      <c r="W438" s="815">
        <v>8</v>
      </c>
      <c r="X438" s="812">
        <f t="shared" si="166"/>
        <v>0.53333333333333333</v>
      </c>
      <c r="Y438" s="814">
        <f t="shared" si="167"/>
        <v>15</v>
      </c>
      <c r="Z438" s="417"/>
    </row>
    <row r="439" spans="1:26" ht="12.95" customHeight="1">
      <c r="A439" s="2"/>
      <c r="B439" s="37" t="s">
        <v>44</v>
      </c>
      <c r="C439" s="818">
        <v>3</v>
      </c>
      <c r="D439" s="812">
        <f t="shared" si="156"/>
        <v>1.1673151750972763E-2</v>
      </c>
      <c r="E439" s="818">
        <v>34</v>
      </c>
      <c r="F439" s="812">
        <f t="shared" si="157"/>
        <v>0.13229571984435798</v>
      </c>
      <c r="G439" s="818">
        <v>54</v>
      </c>
      <c r="H439" s="812">
        <f t="shared" si="158"/>
        <v>0.21011673151750973</v>
      </c>
      <c r="I439" s="813">
        <v>60</v>
      </c>
      <c r="J439" s="812">
        <f t="shared" si="159"/>
        <v>0.23346303501945526</v>
      </c>
      <c r="K439" s="811">
        <v>106</v>
      </c>
      <c r="L439" s="812">
        <f t="shared" si="160"/>
        <v>0.41245136186770426</v>
      </c>
      <c r="M439" s="814">
        <f t="shared" si="161"/>
        <v>257</v>
      </c>
      <c r="N439" s="815">
        <v>0</v>
      </c>
      <c r="O439" s="131"/>
      <c r="P439" s="812">
        <f t="shared" si="162"/>
        <v>0</v>
      </c>
      <c r="Q439" s="737">
        <v>0</v>
      </c>
      <c r="R439" s="812">
        <f t="shared" si="163"/>
        <v>0</v>
      </c>
      <c r="S439" s="817">
        <v>2</v>
      </c>
      <c r="T439" s="812">
        <f t="shared" si="164"/>
        <v>0.4</v>
      </c>
      <c r="U439" s="815">
        <v>1</v>
      </c>
      <c r="V439" s="812">
        <f t="shared" si="165"/>
        <v>0.2</v>
      </c>
      <c r="W439" s="815">
        <v>2</v>
      </c>
      <c r="X439" s="812">
        <f t="shared" si="166"/>
        <v>0.4</v>
      </c>
      <c r="Y439" s="814">
        <f t="shared" si="167"/>
        <v>5</v>
      </c>
      <c r="Z439" s="417"/>
    </row>
    <row r="440" spans="1:26" ht="12.95" customHeight="1">
      <c r="A440" s="2"/>
      <c r="B440" s="37" t="s">
        <v>45</v>
      </c>
      <c r="C440" s="818">
        <v>7</v>
      </c>
      <c r="D440" s="812">
        <f t="shared" si="156"/>
        <v>2.0710059171597635E-2</v>
      </c>
      <c r="E440" s="818">
        <v>18</v>
      </c>
      <c r="F440" s="812">
        <f t="shared" si="157"/>
        <v>5.3254437869822487E-2</v>
      </c>
      <c r="G440" s="818">
        <v>59</v>
      </c>
      <c r="H440" s="812">
        <f t="shared" si="158"/>
        <v>0.17455621301775148</v>
      </c>
      <c r="I440" s="813">
        <v>107</v>
      </c>
      <c r="J440" s="812">
        <f t="shared" si="159"/>
        <v>0.31656804733727811</v>
      </c>
      <c r="K440" s="811">
        <v>147</v>
      </c>
      <c r="L440" s="812">
        <f t="shared" si="160"/>
        <v>0.4349112426035503</v>
      </c>
      <c r="M440" s="814">
        <f t="shared" si="161"/>
        <v>338</v>
      </c>
      <c r="N440" s="815">
        <v>0</v>
      </c>
      <c r="O440" s="131"/>
      <c r="P440" s="812">
        <f t="shared" si="162"/>
        <v>0</v>
      </c>
      <c r="Q440" s="737">
        <v>9</v>
      </c>
      <c r="R440" s="812">
        <f t="shared" si="163"/>
        <v>0.39130434782608697</v>
      </c>
      <c r="S440" s="817">
        <v>3</v>
      </c>
      <c r="T440" s="812">
        <f t="shared" si="164"/>
        <v>0.13043478260869565</v>
      </c>
      <c r="U440" s="815">
        <v>1</v>
      </c>
      <c r="V440" s="812">
        <f t="shared" si="165"/>
        <v>4.3478260869565216E-2</v>
      </c>
      <c r="W440" s="815">
        <v>10</v>
      </c>
      <c r="X440" s="812">
        <f t="shared" si="166"/>
        <v>0.43478260869565216</v>
      </c>
      <c r="Y440" s="814">
        <f t="shared" si="167"/>
        <v>23</v>
      </c>
      <c r="Z440" s="417"/>
    </row>
    <row r="441" spans="1:26" ht="12.95" customHeight="1">
      <c r="A441" s="2"/>
      <c r="B441" s="37" t="s">
        <v>46</v>
      </c>
      <c r="C441" s="818">
        <v>5</v>
      </c>
      <c r="D441" s="812">
        <f t="shared" si="156"/>
        <v>4.5454545454545456E-2</v>
      </c>
      <c r="E441" s="818">
        <v>7</v>
      </c>
      <c r="F441" s="812">
        <f t="shared" si="157"/>
        <v>6.363636363636363E-2</v>
      </c>
      <c r="G441" s="818">
        <v>28</v>
      </c>
      <c r="H441" s="812">
        <f t="shared" si="158"/>
        <v>0.25454545454545452</v>
      </c>
      <c r="I441" s="813">
        <v>37</v>
      </c>
      <c r="J441" s="812">
        <f t="shared" si="159"/>
        <v>0.33636363636363636</v>
      </c>
      <c r="K441" s="811">
        <v>33</v>
      </c>
      <c r="L441" s="812">
        <f t="shared" si="160"/>
        <v>0.3</v>
      </c>
      <c r="M441" s="814">
        <f t="shared" si="161"/>
        <v>110</v>
      </c>
      <c r="N441" s="815">
        <v>0</v>
      </c>
      <c r="O441" s="131"/>
      <c r="P441" s="812">
        <f t="shared" si="162"/>
        <v>0</v>
      </c>
      <c r="Q441" s="737">
        <v>1</v>
      </c>
      <c r="R441" s="812">
        <f t="shared" si="163"/>
        <v>0.2</v>
      </c>
      <c r="S441" s="817">
        <v>1</v>
      </c>
      <c r="T441" s="812">
        <f t="shared" si="164"/>
        <v>0.2</v>
      </c>
      <c r="U441" s="815">
        <v>0</v>
      </c>
      <c r="V441" s="812">
        <f t="shared" si="165"/>
        <v>0</v>
      </c>
      <c r="W441" s="815">
        <v>3</v>
      </c>
      <c r="X441" s="812">
        <f t="shared" si="166"/>
        <v>0.6</v>
      </c>
      <c r="Y441" s="814">
        <f t="shared" si="167"/>
        <v>5</v>
      </c>
      <c r="Z441" s="417"/>
    </row>
    <row r="442" spans="1:26" ht="12.95" customHeight="1">
      <c r="A442" s="2"/>
      <c r="B442" s="37" t="s">
        <v>47</v>
      </c>
      <c r="C442" s="818">
        <v>0</v>
      </c>
      <c r="D442" s="812">
        <f t="shared" si="156"/>
        <v>0</v>
      </c>
      <c r="E442" s="818">
        <v>0</v>
      </c>
      <c r="F442" s="812">
        <f t="shared" si="157"/>
        <v>0</v>
      </c>
      <c r="G442" s="818">
        <v>3</v>
      </c>
      <c r="H442" s="812">
        <f t="shared" si="158"/>
        <v>7.4999999999999997E-2</v>
      </c>
      <c r="I442" s="813">
        <v>9</v>
      </c>
      <c r="J442" s="812">
        <f t="shared" si="159"/>
        <v>0.22500000000000001</v>
      </c>
      <c r="K442" s="811">
        <v>28</v>
      </c>
      <c r="L442" s="812">
        <f t="shared" si="160"/>
        <v>0.7</v>
      </c>
      <c r="M442" s="814">
        <f t="shared" si="161"/>
        <v>40</v>
      </c>
      <c r="N442" s="815">
        <v>0</v>
      </c>
      <c r="O442" s="131"/>
      <c r="P442" s="812">
        <f t="shared" si="162"/>
        <v>0</v>
      </c>
      <c r="Q442" s="737">
        <v>0</v>
      </c>
      <c r="R442" s="812">
        <f t="shared" si="163"/>
        <v>0</v>
      </c>
      <c r="S442" s="817">
        <v>0</v>
      </c>
      <c r="T442" s="812">
        <f t="shared" si="164"/>
        <v>0</v>
      </c>
      <c r="U442" s="815">
        <v>1</v>
      </c>
      <c r="V442" s="812">
        <f t="shared" si="165"/>
        <v>1</v>
      </c>
      <c r="W442" s="815">
        <v>0</v>
      </c>
      <c r="X442" s="812">
        <f t="shared" si="166"/>
        <v>0</v>
      </c>
      <c r="Y442" s="814">
        <f t="shared" si="167"/>
        <v>1</v>
      </c>
      <c r="Z442" s="417"/>
    </row>
    <row r="443" spans="1:26" ht="12.95" customHeight="1">
      <c r="A443" s="2"/>
      <c r="B443" s="31"/>
      <c r="C443" s="819"/>
      <c r="D443" s="820"/>
      <c r="E443" s="819"/>
      <c r="F443" s="820"/>
      <c r="G443" s="821"/>
      <c r="H443" s="820"/>
      <c r="I443" s="638"/>
      <c r="J443" s="820"/>
      <c r="K443" s="822"/>
      <c r="L443" s="131"/>
      <c r="M443" s="823"/>
      <c r="N443" s="7"/>
      <c r="O443" s="131"/>
      <c r="P443" s="44"/>
      <c r="Q443" s="173"/>
      <c r="R443" s="173"/>
      <c r="S443" s="131"/>
      <c r="T443" s="7"/>
      <c r="U443" s="7"/>
      <c r="V443" s="7"/>
      <c r="W443" s="7"/>
      <c r="X443" s="131"/>
      <c r="Y443" s="178"/>
      <c r="Z443" s="417"/>
    </row>
    <row r="444" spans="1:26" ht="12.95" customHeight="1">
      <c r="A444" s="2"/>
      <c r="B444" s="31" t="s">
        <v>6</v>
      </c>
      <c r="C444" s="824">
        <f>SUM(C424:C442)</f>
        <v>1215</v>
      </c>
      <c r="D444" s="825">
        <f t="shared" si="156"/>
        <v>2.4045121709875321E-2</v>
      </c>
      <c r="E444" s="824">
        <f>SUM(E424:E442)</f>
        <v>6493</v>
      </c>
      <c r="F444" s="826">
        <f t="shared" si="157"/>
        <v>0.12849792202651891</v>
      </c>
      <c r="G444" s="827">
        <f>SUM(G424:G442)</f>
        <v>13289</v>
      </c>
      <c r="H444" s="826">
        <f t="shared" si="158"/>
        <v>0.2629922818127845</v>
      </c>
      <c r="I444" s="827">
        <f>SUM(I424:I442)</f>
        <v>14343</v>
      </c>
      <c r="J444" s="826">
        <f t="shared" si="159"/>
        <v>0.28385117751830596</v>
      </c>
      <c r="K444" s="827">
        <f>SUM(K424:K442)</f>
        <v>15190</v>
      </c>
      <c r="L444" s="826">
        <f t="shared" si="160"/>
        <v>0.30061349693251532</v>
      </c>
      <c r="M444" s="828">
        <f>SUM(M424:M442)</f>
        <v>50530</v>
      </c>
      <c r="N444" s="829">
        <f>SUM(N424:N442)</f>
        <v>167</v>
      </c>
      <c r="O444" s="174"/>
      <c r="P444" s="812">
        <f t="shared" si="162"/>
        <v>7.1428571428571425E-2</v>
      </c>
      <c r="Q444" s="829">
        <f>SUM(Q424:Q442)</f>
        <v>477</v>
      </c>
      <c r="R444" s="812">
        <f t="shared" si="163"/>
        <v>0.20402053036783577</v>
      </c>
      <c r="S444" s="829">
        <f>SUM(S424:S442)</f>
        <v>462</v>
      </c>
      <c r="T444" s="812">
        <f>S444/Y444</f>
        <v>0.19760479041916168</v>
      </c>
      <c r="U444" s="829">
        <f>SUM(U424:U442)</f>
        <v>397</v>
      </c>
      <c r="V444" s="812">
        <f t="shared" si="165"/>
        <v>0.16980325064157401</v>
      </c>
      <c r="W444" s="829">
        <f>SUM(W424:W442)</f>
        <v>835</v>
      </c>
      <c r="X444" s="812">
        <f t="shared" si="166"/>
        <v>0.35714285714285715</v>
      </c>
      <c r="Y444" s="828">
        <f>SUM(Y424:Y442)</f>
        <v>2338</v>
      </c>
      <c r="Z444" s="417"/>
    </row>
    <row r="445" spans="1:26" ht="12.95" customHeight="1">
      <c r="A445" s="2"/>
      <c r="B445" s="31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N445" s="55"/>
      <c r="O445" s="55"/>
      <c r="P445" s="44"/>
      <c r="Q445" s="55"/>
      <c r="R445" s="55"/>
      <c r="S445" s="55"/>
      <c r="T445" s="55"/>
      <c r="U445" s="55"/>
      <c r="V445" s="55"/>
      <c r="W445" s="55"/>
      <c r="X445" s="57"/>
      <c r="Y445" s="57"/>
      <c r="Z445" s="417"/>
    </row>
    <row r="446" spans="1:26" s="279" customFormat="1" ht="12.95" customHeight="1">
      <c r="A446" s="2"/>
      <c r="B446" s="809" t="s">
        <v>12</v>
      </c>
      <c r="C446" s="809" t="s">
        <v>2</v>
      </c>
      <c r="D446" s="809" t="s">
        <v>66</v>
      </c>
      <c r="E446" s="809" t="s">
        <v>1</v>
      </c>
      <c r="F446" s="809" t="s">
        <v>65</v>
      </c>
      <c r="G446" s="809" t="s">
        <v>4</v>
      </c>
      <c r="H446" s="809" t="s">
        <v>5</v>
      </c>
      <c r="I446" s="809"/>
      <c r="J446" s="809" t="s">
        <v>167</v>
      </c>
      <c r="K446" s="809" t="s">
        <v>168</v>
      </c>
      <c r="L446" s="165"/>
      <c r="M446" s="830"/>
      <c r="N446" s="165"/>
      <c r="O446" s="809" t="s">
        <v>88</v>
      </c>
      <c r="P446" s="809" t="s">
        <v>88</v>
      </c>
      <c r="Q446" s="809" t="s">
        <v>1</v>
      </c>
      <c r="R446" s="809" t="s">
        <v>3</v>
      </c>
      <c r="S446" s="809" t="s">
        <v>5</v>
      </c>
      <c r="T446" s="809" t="s">
        <v>64</v>
      </c>
      <c r="U446" s="809" t="s">
        <v>56</v>
      </c>
      <c r="V446" s="809"/>
      <c r="W446" s="809" t="s">
        <v>167</v>
      </c>
      <c r="X446" s="809" t="s">
        <v>168</v>
      </c>
      <c r="Y446" s="830"/>
      <c r="Z446" s="429"/>
    </row>
    <row r="447" spans="1:26" ht="12.95" customHeight="1">
      <c r="A447" s="2"/>
      <c r="B447" s="809" t="s">
        <v>82</v>
      </c>
      <c r="C447" s="161" t="s">
        <v>83</v>
      </c>
      <c r="D447" s="162" t="s">
        <v>10</v>
      </c>
      <c r="E447" s="161" t="s">
        <v>84</v>
      </c>
      <c r="F447" s="162" t="s">
        <v>10</v>
      </c>
      <c r="G447" s="161" t="s">
        <v>85</v>
      </c>
      <c r="H447" s="162" t="s">
        <v>10</v>
      </c>
      <c r="I447" s="161" t="s">
        <v>86</v>
      </c>
      <c r="J447" s="162" t="s">
        <v>10</v>
      </c>
      <c r="K447" s="161" t="s">
        <v>87</v>
      </c>
      <c r="L447" s="162" t="s">
        <v>10</v>
      </c>
      <c r="M447" s="735" t="s">
        <v>142</v>
      </c>
      <c r="N447" s="163" t="s">
        <v>83</v>
      </c>
      <c r="O447" s="164" t="s">
        <v>10</v>
      </c>
      <c r="P447" s="431"/>
      <c r="Q447" s="163" t="s">
        <v>84</v>
      </c>
      <c r="R447" s="164" t="s">
        <v>10</v>
      </c>
      <c r="S447" s="163" t="s">
        <v>85</v>
      </c>
      <c r="T447" s="164" t="s">
        <v>10</v>
      </c>
      <c r="U447" s="163" t="s">
        <v>86</v>
      </c>
      <c r="V447" s="164" t="s">
        <v>10</v>
      </c>
      <c r="W447" s="163" t="s">
        <v>87</v>
      </c>
      <c r="X447" s="164" t="s">
        <v>10</v>
      </c>
      <c r="Y447" s="736" t="s">
        <v>142</v>
      </c>
      <c r="Z447" s="417"/>
    </row>
    <row r="448" spans="1:26" ht="12.95" customHeight="1">
      <c r="A448" s="179"/>
      <c r="B448" s="809" t="s">
        <v>0</v>
      </c>
      <c r="C448" s="734"/>
      <c r="D448" s="784" t="s">
        <v>58</v>
      </c>
      <c r="E448" s="784" t="s">
        <v>2</v>
      </c>
      <c r="F448" s="784" t="s">
        <v>4</v>
      </c>
      <c r="G448" s="784" t="s">
        <v>80</v>
      </c>
      <c r="H448" s="784" t="s">
        <v>55</v>
      </c>
      <c r="I448" s="784" t="s">
        <v>64</v>
      </c>
      <c r="J448" s="784" t="s">
        <v>56</v>
      </c>
      <c r="K448" s="784" t="s">
        <v>5</v>
      </c>
      <c r="L448" s="784" t="s">
        <v>80</v>
      </c>
      <c r="M448" s="209"/>
      <c r="N448" s="703"/>
      <c r="O448" s="710" t="s">
        <v>81</v>
      </c>
      <c r="P448" s="784" t="s">
        <v>81</v>
      </c>
      <c r="Q448" s="784" t="s">
        <v>2</v>
      </c>
      <c r="R448" s="696" t="s">
        <v>3</v>
      </c>
      <c r="S448" s="696" t="s">
        <v>66</v>
      </c>
      <c r="T448" s="696" t="s">
        <v>5</v>
      </c>
      <c r="U448" s="696" t="s">
        <v>58</v>
      </c>
      <c r="V448" s="696" t="s">
        <v>2</v>
      </c>
      <c r="W448" s="696" t="s">
        <v>63</v>
      </c>
      <c r="X448" s="702"/>
      <c r="Y448" s="160"/>
      <c r="Z448" s="417"/>
    </row>
    <row r="449" spans="1:26" ht="12" customHeight="1">
      <c r="A449" s="2"/>
      <c r="B449" s="732"/>
      <c r="C449" s="733">
        <v>1</v>
      </c>
      <c r="D449" s="733">
        <v>2</v>
      </c>
      <c r="E449" s="733">
        <v>3</v>
      </c>
      <c r="F449" s="733">
        <v>4</v>
      </c>
      <c r="G449" s="733">
        <v>5</v>
      </c>
      <c r="H449" s="733">
        <v>6</v>
      </c>
      <c r="I449" s="733">
        <v>7</v>
      </c>
      <c r="J449" s="733">
        <v>8</v>
      </c>
      <c r="K449" s="733">
        <v>9</v>
      </c>
      <c r="L449" s="733">
        <v>10</v>
      </c>
      <c r="M449" s="733">
        <v>11</v>
      </c>
      <c r="N449" s="733">
        <v>12</v>
      </c>
      <c r="O449" s="732"/>
      <c r="P449" s="733">
        <v>13</v>
      </c>
      <c r="Q449" s="733">
        <v>14</v>
      </c>
      <c r="R449" s="733">
        <v>15</v>
      </c>
      <c r="S449" s="733">
        <v>16</v>
      </c>
      <c r="T449" s="733">
        <v>17</v>
      </c>
      <c r="U449" s="733">
        <v>18</v>
      </c>
      <c r="V449" s="733">
        <v>19</v>
      </c>
      <c r="W449" s="733">
        <v>20</v>
      </c>
      <c r="X449" s="733">
        <v>21</v>
      </c>
      <c r="Y449" s="733">
        <v>22</v>
      </c>
      <c r="Z449" s="417"/>
    </row>
    <row r="450" spans="1:26" ht="12" customHeight="1">
      <c r="A450" s="2"/>
      <c r="B450" s="184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417"/>
    </row>
    <row r="451" spans="1:26">
      <c r="A451" s="25"/>
    </row>
    <row r="452" spans="1:26">
      <c r="A452" s="25"/>
    </row>
    <row r="453" spans="1:26">
      <c r="A453" s="25"/>
    </row>
    <row r="454" spans="1:26">
      <c r="A454" s="25"/>
    </row>
    <row r="455" spans="1:26" hidden="1">
      <c r="A455" s="25"/>
    </row>
    <row r="456" spans="1:26" hidden="1">
      <c r="A456" s="25"/>
    </row>
    <row r="457" spans="1:26" hidden="1">
      <c r="A457" s="25"/>
    </row>
    <row r="458" spans="1:26">
      <c r="A458" s="25"/>
      <c r="B458" s="31"/>
      <c r="C458" s="229"/>
      <c r="D458" s="45"/>
      <c r="E458" s="240"/>
      <c r="F458" s="45"/>
      <c r="G458" s="229"/>
      <c r="H458" s="45"/>
      <c r="I458" s="241"/>
      <c r="J458" s="45"/>
      <c r="K458" s="63"/>
      <c r="L458" s="45"/>
      <c r="M458" s="241"/>
      <c r="N458" s="45"/>
      <c r="O458" s="25"/>
      <c r="P458" s="63"/>
      <c r="Q458" s="45"/>
      <c r="R458" s="239"/>
      <c r="S458" s="45"/>
      <c r="T458" s="82"/>
      <c r="U458" s="82"/>
      <c r="V458" s="249"/>
      <c r="W458" s="36"/>
      <c r="X458" s="250"/>
      <c r="Z458" s="342"/>
    </row>
    <row r="459" spans="1:26" ht="12" customHeight="1">
      <c r="A459" s="2"/>
      <c r="B459" s="2"/>
      <c r="C459" s="85"/>
      <c r="D459" s="85"/>
      <c r="E459" s="85"/>
      <c r="F459" s="85"/>
      <c r="G459" s="85"/>
      <c r="H459" s="85"/>
      <c r="I459" s="85"/>
      <c r="J459" s="85"/>
      <c r="K459" s="85"/>
      <c r="L459" s="85"/>
      <c r="M459" s="85"/>
      <c r="N459" s="85"/>
      <c r="O459" s="2"/>
      <c r="P459" s="85"/>
      <c r="Q459" s="2"/>
      <c r="R459" s="2"/>
      <c r="S459" s="85"/>
      <c r="T459" s="85"/>
      <c r="U459" s="85"/>
      <c r="V459" s="85"/>
      <c r="W459" s="5"/>
      <c r="X459" s="5"/>
      <c r="Y459" s="184"/>
      <c r="Z459" s="417"/>
    </row>
    <row r="460" spans="1:26" ht="12" customHeight="1">
      <c r="A460" s="2"/>
      <c r="B460" s="732"/>
      <c r="C460" s="733">
        <v>1</v>
      </c>
      <c r="D460" s="733">
        <v>2</v>
      </c>
      <c r="E460" s="733">
        <v>3</v>
      </c>
      <c r="F460" s="733">
        <v>4</v>
      </c>
      <c r="G460" s="733">
        <v>5</v>
      </c>
      <c r="H460" s="733">
        <v>6</v>
      </c>
      <c r="I460" s="733">
        <v>7</v>
      </c>
      <c r="J460" s="733">
        <v>8</v>
      </c>
      <c r="K460" s="733">
        <v>9</v>
      </c>
      <c r="L460" s="733">
        <v>10</v>
      </c>
      <c r="M460" s="733">
        <v>11</v>
      </c>
      <c r="N460" s="733">
        <v>12</v>
      </c>
      <c r="O460" s="732"/>
      <c r="P460" s="733">
        <v>13</v>
      </c>
      <c r="Q460" s="733">
        <v>14</v>
      </c>
      <c r="R460" s="733">
        <v>15</v>
      </c>
      <c r="S460" s="733">
        <v>16</v>
      </c>
      <c r="T460" s="733">
        <v>17</v>
      </c>
      <c r="U460" s="733">
        <v>18</v>
      </c>
      <c r="V460" s="733">
        <v>19</v>
      </c>
      <c r="W460" s="733">
        <v>20</v>
      </c>
      <c r="X460" s="733">
        <v>21</v>
      </c>
      <c r="Y460" s="733">
        <v>22</v>
      </c>
      <c r="Z460" s="417"/>
    </row>
    <row r="461" spans="1:26" ht="12.95" customHeight="1">
      <c r="A461" s="2"/>
      <c r="B461" s="809" t="s">
        <v>0</v>
      </c>
      <c r="C461" s="734"/>
      <c r="D461" s="784" t="s">
        <v>58</v>
      </c>
      <c r="E461" s="784" t="s">
        <v>2</v>
      </c>
      <c r="F461" s="784" t="s">
        <v>4</v>
      </c>
      <c r="G461" s="784" t="s">
        <v>80</v>
      </c>
      <c r="H461" s="784" t="s">
        <v>55</v>
      </c>
      <c r="I461" s="784" t="s">
        <v>64</v>
      </c>
      <c r="J461" s="784" t="s">
        <v>56</v>
      </c>
      <c r="K461" s="784" t="s">
        <v>5</v>
      </c>
      <c r="L461" s="784" t="s">
        <v>80</v>
      </c>
      <c r="M461" s="209"/>
      <c r="N461" s="703"/>
      <c r="O461" s="710" t="s">
        <v>81</v>
      </c>
      <c r="P461" s="784" t="s">
        <v>81</v>
      </c>
      <c r="Q461" s="784" t="s">
        <v>2</v>
      </c>
      <c r="R461" s="696" t="s">
        <v>3</v>
      </c>
      <c r="S461" s="696" t="s">
        <v>66</v>
      </c>
      <c r="T461" s="696" t="s">
        <v>5</v>
      </c>
      <c r="U461" s="696" t="s">
        <v>58</v>
      </c>
      <c r="V461" s="696" t="s">
        <v>2</v>
      </c>
      <c r="W461" s="696" t="s">
        <v>63</v>
      </c>
      <c r="X461" s="702"/>
      <c r="Y461" s="160"/>
      <c r="Z461" s="417"/>
    </row>
    <row r="462" spans="1:26" ht="12.95" customHeight="1">
      <c r="A462" s="2"/>
      <c r="B462" s="809" t="s">
        <v>8</v>
      </c>
      <c r="C462" s="161" t="s">
        <v>83</v>
      </c>
      <c r="D462" s="162" t="s">
        <v>10</v>
      </c>
      <c r="E462" s="161" t="s">
        <v>84</v>
      </c>
      <c r="F462" s="162" t="s">
        <v>10</v>
      </c>
      <c r="G462" s="161" t="s">
        <v>85</v>
      </c>
      <c r="H462" s="162" t="s">
        <v>10</v>
      </c>
      <c r="I462" s="161" t="s">
        <v>86</v>
      </c>
      <c r="J462" s="162" t="s">
        <v>10</v>
      </c>
      <c r="K462" s="161" t="s">
        <v>87</v>
      </c>
      <c r="L462" s="162" t="s">
        <v>10</v>
      </c>
      <c r="M462" s="735" t="s">
        <v>142</v>
      </c>
      <c r="N462" s="163" t="s">
        <v>83</v>
      </c>
      <c r="O462" s="164" t="s">
        <v>10</v>
      </c>
      <c r="P462" s="164" t="s">
        <v>10</v>
      </c>
      <c r="Q462" s="163" t="s">
        <v>84</v>
      </c>
      <c r="R462" s="164" t="s">
        <v>10</v>
      </c>
      <c r="S462" s="163" t="s">
        <v>85</v>
      </c>
      <c r="T462" s="164" t="s">
        <v>10</v>
      </c>
      <c r="U462" s="163" t="s">
        <v>86</v>
      </c>
      <c r="V462" s="164" t="s">
        <v>10</v>
      </c>
      <c r="W462" s="163" t="s">
        <v>87</v>
      </c>
      <c r="X462" s="164" t="s">
        <v>10</v>
      </c>
      <c r="Y462" s="736" t="s">
        <v>142</v>
      </c>
      <c r="Z462" s="417"/>
    </row>
    <row r="463" spans="1:26" ht="12.95" customHeight="1">
      <c r="A463" s="2"/>
      <c r="B463" s="810" t="s">
        <v>12</v>
      </c>
      <c r="C463" s="809" t="s">
        <v>2</v>
      </c>
      <c r="D463" s="809" t="s">
        <v>66</v>
      </c>
      <c r="E463" s="809" t="s">
        <v>1</v>
      </c>
      <c r="F463" s="809" t="s">
        <v>65</v>
      </c>
      <c r="G463" s="809" t="s">
        <v>4</v>
      </c>
      <c r="H463" s="809" t="s">
        <v>80</v>
      </c>
      <c r="I463" s="809"/>
      <c r="J463" s="809" t="s">
        <v>169</v>
      </c>
      <c r="K463" s="809" t="s">
        <v>170</v>
      </c>
      <c r="L463" s="809" t="s">
        <v>158</v>
      </c>
      <c r="M463" s="830"/>
      <c r="N463" s="809" t="s">
        <v>88</v>
      </c>
      <c r="O463" s="809" t="s">
        <v>1</v>
      </c>
      <c r="P463" s="809" t="s">
        <v>1</v>
      </c>
      <c r="Q463" s="809" t="s">
        <v>3</v>
      </c>
      <c r="R463" s="809" t="s">
        <v>5</v>
      </c>
      <c r="S463" s="809" t="s">
        <v>64</v>
      </c>
      <c r="T463" s="809" t="s">
        <v>56</v>
      </c>
      <c r="U463" s="809"/>
      <c r="V463" s="809" t="s">
        <v>169</v>
      </c>
      <c r="W463" s="809" t="s">
        <v>170</v>
      </c>
      <c r="X463" s="809" t="s">
        <v>158</v>
      </c>
      <c r="Y463" s="168"/>
      <c r="Z463" s="417"/>
    </row>
    <row r="464" spans="1:26" ht="12.95" customHeight="1">
      <c r="A464" s="2"/>
      <c r="B464" s="7"/>
      <c r="C464" s="169"/>
      <c r="D464" s="170"/>
      <c r="E464" s="170"/>
      <c r="F464" s="170"/>
      <c r="G464" s="170"/>
      <c r="H464" s="170"/>
      <c r="I464" s="170"/>
      <c r="J464" s="170"/>
      <c r="K464" s="170"/>
      <c r="L464" s="170"/>
      <c r="M464" s="189"/>
      <c r="N464" s="170"/>
      <c r="O464" s="10"/>
      <c r="P464" s="25"/>
      <c r="Q464" s="10"/>
      <c r="R464" s="29"/>
      <c r="S464" s="171"/>
      <c r="T464" s="171"/>
      <c r="U464" s="171"/>
      <c r="V464" s="171"/>
      <c r="W464" s="171"/>
      <c r="X464" s="172"/>
      <c r="Y464" s="172"/>
      <c r="Z464" s="417"/>
    </row>
    <row r="465" spans="1:26" ht="12.95" customHeight="1">
      <c r="A465" s="2"/>
      <c r="B465" s="37" t="s">
        <v>29</v>
      </c>
      <c r="C465" s="831">
        <v>53</v>
      </c>
      <c r="D465" s="146"/>
      <c r="E465" s="831">
        <v>212</v>
      </c>
      <c r="F465" s="146"/>
      <c r="G465" s="831">
        <v>543</v>
      </c>
      <c r="H465" s="146"/>
      <c r="I465" s="832">
        <v>1025</v>
      </c>
      <c r="J465" s="146"/>
      <c r="K465" s="832">
        <v>1976</v>
      </c>
      <c r="L465" s="146"/>
      <c r="M465" s="833">
        <f>SUM(C465,E465,G465,I465,K465)</f>
        <v>3809</v>
      </c>
      <c r="N465" s="834">
        <v>13</v>
      </c>
      <c r="O465" s="146"/>
      <c r="P465" s="44"/>
      <c r="Q465" s="835">
        <v>33</v>
      </c>
      <c r="R465" s="147"/>
      <c r="S465" s="836">
        <v>36</v>
      </c>
      <c r="T465" s="147"/>
      <c r="U465" s="834">
        <v>36</v>
      </c>
      <c r="V465" s="147"/>
      <c r="W465" s="834">
        <v>55</v>
      </c>
      <c r="X465" s="146"/>
      <c r="Y465" s="833">
        <f>SUM(P465,Q465,S465,U465,W465)</f>
        <v>160</v>
      </c>
      <c r="Z465" s="417"/>
    </row>
    <row r="466" spans="1:26" ht="12.95" customHeight="1">
      <c r="A466" s="2"/>
      <c r="B466" s="37" t="s">
        <v>30</v>
      </c>
      <c r="C466" s="831">
        <v>43</v>
      </c>
      <c r="D466" s="10"/>
      <c r="E466" s="831">
        <v>133</v>
      </c>
      <c r="F466" s="8"/>
      <c r="G466" s="831">
        <v>395</v>
      </c>
      <c r="H466" s="8"/>
      <c r="I466" s="832">
        <v>729</v>
      </c>
      <c r="J466" s="8"/>
      <c r="K466" s="832">
        <v>1402</v>
      </c>
      <c r="L466" s="8"/>
      <c r="M466" s="833">
        <f t="shared" ref="M466:M483" si="168">SUM(C466,E466,G466,I466,K466)</f>
        <v>2702</v>
      </c>
      <c r="N466" s="834">
        <v>12</v>
      </c>
      <c r="O466" s="10"/>
      <c r="P466" s="44"/>
      <c r="Q466" s="835">
        <v>22</v>
      </c>
      <c r="R466" s="8"/>
      <c r="S466" s="837">
        <v>26</v>
      </c>
      <c r="T466" s="8"/>
      <c r="U466" s="834">
        <v>26</v>
      </c>
      <c r="V466" s="8"/>
      <c r="W466" s="834">
        <v>87</v>
      </c>
      <c r="X466" s="10"/>
      <c r="Y466" s="833">
        <f t="shared" ref="Y466:Y483" si="169">SUM(P466,Q466,S466,U466,W466)</f>
        <v>161</v>
      </c>
      <c r="Z466" s="417"/>
    </row>
    <row r="467" spans="1:26" ht="12.95" customHeight="1">
      <c r="A467" s="2"/>
      <c r="B467" s="37" t="s">
        <v>31</v>
      </c>
      <c r="C467" s="831">
        <v>15</v>
      </c>
      <c r="D467" s="131"/>
      <c r="E467" s="831">
        <v>62</v>
      </c>
      <c r="F467" s="131"/>
      <c r="G467" s="831">
        <v>183</v>
      </c>
      <c r="H467" s="131"/>
      <c r="I467" s="832">
        <v>396</v>
      </c>
      <c r="J467" s="131"/>
      <c r="K467" s="832">
        <v>819</v>
      </c>
      <c r="L467" s="131"/>
      <c r="M467" s="833">
        <f t="shared" si="168"/>
        <v>1475</v>
      </c>
      <c r="N467" s="834">
        <v>7</v>
      </c>
      <c r="O467" s="131"/>
      <c r="P467" s="44"/>
      <c r="Q467" s="835">
        <v>9</v>
      </c>
      <c r="R467" s="144"/>
      <c r="S467" s="837">
        <v>5</v>
      </c>
      <c r="T467" s="144"/>
      <c r="U467" s="834">
        <v>4</v>
      </c>
      <c r="V467" s="144"/>
      <c r="W467" s="834">
        <v>28</v>
      </c>
      <c r="X467" s="131"/>
      <c r="Y467" s="833">
        <f t="shared" si="169"/>
        <v>46</v>
      </c>
      <c r="Z467" s="417"/>
    </row>
    <row r="468" spans="1:26" ht="12.95" customHeight="1">
      <c r="A468" s="2"/>
      <c r="B468" s="37" t="s">
        <v>32</v>
      </c>
      <c r="C468" s="838">
        <v>35</v>
      </c>
      <c r="D468" s="131"/>
      <c r="E468" s="838">
        <v>79</v>
      </c>
      <c r="F468" s="131"/>
      <c r="G468" s="838">
        <v>239</v>
      </c>
      <c r="H468" s="131"/>
      <c r="I468" s="831">
        <v>453</v>
      </c>
      <c r="J468" s="131"/>
      <c r="K468" s="839">
        <v>830</v>
      </c>
      <c r="L468" s="131"/>
      <c r="M468" s="833">
        <f t="shared" si="168"/>
        <v>1636</v>
      </c>
      <c r="N468" s="834">
        <v>16</v>
      </c>
      <c r="O468" s="131"/>
      <c r="P468" s="44"/>
      <c r="Q468" s="835">
        <v>13</v>
      </c>
      <c r="R468" s="173"/>
      <c r="S468" s="837">
        <v>13</v>
      </c>
      <c r="T468" s="7"/>
      <c r="U468" s="834">
        <v>19</v>
      </c>
      <c r="V468" s="7"/>
      <c r="W468" s="834">
        <v>53</v>
      </c>
      <c r="X468" s="131"/>
      <c r="Y468" s="833">
        <f t="shared" si="169"/>
        <v>98</v>
      </c>
      <c r="Z468" s="417"/>
    </row>
    <row r="469" spans="1:26" ht="12.95" customHeight="1">
      <c r="A469" s="2"/>
      <c r="B469" s="37" t="s">
        <v>33</v>
      </c>
      <c r="C469" s="838">
        <v>15</v>
      </c>
      <c r="D469" s="131"/>
      <c r="E469" s="838">
        <v>71</v>
      </c>
      <c r="F469" s="131"/>
      <c r="G469" s="838">
        <v>184</v>
      </c>
      <c r="H469" s="131"/>
      <c r="I469" s="831">
        <v>329</v>
      </c>
      <c r="J469" s="131"/>
      <c r="K469" s="839">
        <v>851</v>
      </c>
      <c r="L469" s="131"/>
      <c r="M469" s="833">
        <f t="shared" si="168"/>
        <v>1450</v>
      </c>
      <c r="N469" s="834">
        <v>8</v>
      </c>
      <c r="O469" s="131"/>
      <c r="P469" s="44"/>
      <c r="Q469" s="835">
        <v>13</v>
      </c>
      <c r="R469" s="173"/>
      <c r="S469" s="837">
        <v>17</v>
      </c>
      <c r="T469" s="7"/>
      <c r="U469" s="834">
        <v>12</v>
      </c>
      <c r="V469" s="7"/>
      <c r="W469" s="834">
        <v>43</v>
      </c>
      <c r="X469" s="131"/>
      <c r="Y469" s="833">
        <f t="shared" si="169"/>
        <v>85</v>
      </c>
      <c r="Z469" s="417"/>
    </row>
    <row r="470" spans="1:26" ht="12.95" customHeight="1">
      <c r="A470" s="2"/>
      <c r="B470" s="37" t="s">
        <v>34</v>
      </c>
      <c r="C470" s="838">
        <v>13</v>
      </c>
      <c r="D470" s="131"/>
      <c r="E470" s="838">
        <v>47</v>
      </c>
      <c r="F470" s="131"/>
      <c r="G470" s="838">
        <v>127</v>
      </c>
      <c r="H470" s="131"/>
      <c r="I470" s="831">
        <v>233</v>
      </c>
      <c r="J470" s="131"/>
      <c r="K470" s="839">
        <v>494</v>
      </c>
      <c r="L470" s="131"/>
      <c r="M470" s="833">
        <f t="shared" si="168"/>
        <v>914</v>
      </c>
      <c r="N470" s="834">
        <v>7</v>
      </c>
      <c r="O470" s="131"/>
      <c r="P470" s="44"/>
      <c r="Q470" s="835">
        <v>3</v>
      </c>
      <c r="R470" s="173"/>
      <c r="S470" s="837">
        <v>9</v>
      </c>
      <c r="T470" s="7"/>
      <c r="U470" s="834">
        <v>6</v>
      </c>
      <c r="V470" s="7"/>
      <c r="W470" s="834">
        <v>13</v>
      </c>
      <c r="X470" s="131"/>
      <c r="Y470" s="833">
        <f t="shared" si="169"/>
        <v>31</v>
      </c>
      <c r="Z470" s="417"/>
    </row>
    <row r="471" spans="1:26" ht="12.95" customHeight="1">
      <c r="A471" s="2"/>
      <c r="B471" s="37" t="s">
        <v>35</v>
      </c>
      <c r="C471" s="838">
        <v>14</v>
      </c>
      <c r="D471" s="131"/>
      <c r="E471" s="838">
        <v>46</v>
      </c>
      <c r="F471" s="131"/>
      <c r="G471" s="838">
        <v>132</v>
      </c>
      <c r="H471" s="131"/>
      <c r="I471" s="831">
        <v>186</v>
      </c>
      <c r="J471" s="131"/>
      <c r="K471" s="839">
        <v>363</v>
      </c>
      <c r="L471" s="131"/>
      <c r="M471" s="833">
        <f t="shared" si="168"/>
        <v>741</v>
      </c>
      <c r="N471" s="834">
        <v>3</v>
      </c>
      <c r="O471" s="131"/>
      <c r="P471" s="44"/>
      <c r="Q471" s="835">
        <v>12</v>
      </c>
      <c r="R471" s="173"/>
      <c r="S471" s="837">
        <v>9</v>
      </c>
      <c r="T471" s="7"/>
      <c r="U471" s="834">
        <v>11</v>
      </c>
      <c r="V471" s="7"/>
      <c r="W471" s="834">
        <v>22</v>
      </c>
      <c r="X471" s="131"/>
      <c r="Y471" s="833">
        <f t="shared" si="169"/>
        <v>54</v>
      </c>
      <c r="Z471" s="417"/>
    </row>
    <row r="472" spans="1:26" ht="12.95" customHeight="1">
      <c r="A472" s="2"/>
      <c r="B472" s="37" t="s">
        <v>36</v>
      </c>
      <c r="C472" s="838">
        <v>1</v>
      </c>
      <c r="D472" s="131"/>
      <c r="E472" s="838">
        <v>19</v>
      </c>
      <c r="F472" s="131"/>
      <c r="G472" s="838">
        <v>82</v>
      </c>
      <c r="H472" s="131"/>
      <c r="I472" s="831">
        <v>149</v>
      </c>
      <c r="J472" s="131"/>
      <c r="K472" s="839">
        <v>271</v>
      </c>
      <c r="L472" s="131"/>
      <c r="M472" s="833">
        <f t="shared" si="168"/>
        <v>522</v>
      </c>
      <c r="N472" s="834">
        <v>0</v>
      </c>
      <c r="O472" s="131"/>
      <c r="P472" s="44"/>
      <c r="Q472" s="835">
        <v>3</v>
      </c>
      <c r="R472" s="173"/>
      <c r="S472" s="837">
        <v>1</v>
      </c>
      <c r="T472" s="7"/>
      <c r="U472" s="834">
        <v>2</v>
      </c>
      <c r="V472" s="7"/>
      <c r="W472" s="834">
        <v>8</v>
      </c>
      <c r="X472" s="131"/>
      <c r="Y472" s="833">
        <f t="shared" si="169"/>
        <v>14</v>
      </c>
      <c r="Z472" s="417"/>
    </row>
    <row r="473" spans="1:26" ht="12.95" customHeight="1">
      <c r="A473" s="2"/>
      <c r="B473" s="37" t="s">
        <v>37</v>
      </c>
      <c r="C473" s="838">
        <v>1</v>
      </c>
      <c r="D473" s="131"/>
      <c r="E473" s="838">
        <v>13</v>
      </c>
      <c r="F473" s="131"/>
      <c r="G473" s="838">
        <v>37</v>
      </c>
      <c r="H473" s="131"/>
      <c r="I473" s="831">
        <v>65</v>
      </c>
      <c r="J473" s="131"/>
      <c r="K473" s="839">
        <v>288</v>
      </c>
      <c r="L473" s="131"/>
      <c r="M473" s="833">
        <f t="shared" si="168"/>
        <v>404</v>
      </c>
      <c r="N473" s="834">
        <v>0</v>
      </c>
      <c r="O473" s="131"/>
      <c r="P473" s="44"/>
      <c r="Q473" s="835">
        <v>3</v>
      </c>
      <c r="R473" s="173"/>
      <c r="S473" s="837">
        <v>2</v>
      </c>
      <c r="T473" s="7"/>
      <c r="U473" s="834">
        <v>2</v>
      </c>
      <c r="V473" s="7"/>
      <c r="W473" s="834">
        <v>3</v>
      </c>
      <c r="X473" s="131"/>
      <c r="Y473" s="833">
        <f t="shared" si="169"/>
        <v>10</v>
      </c>
      <c r="Z473" s="417"/>
    </row>
    <row r="474" spans="1:26" ht="12.95" customHeight="1">
      <c r="A474" s="2"/>
      <c r="B474" s="37" t="s">
        <v>38</v>
      </c>
      <c r="C474" s="838">
        <v>6</v>
      </c>
      <c r="D474" s="131"/>
      <c r="E474" s="838">
        <v>12</v>
      </c>
      <c r="F474" s="131"/>
      <c r="G474" s="838">
        <v>41</v>
      </c>
      <c r="H474" s="131"/>
      <c r="I474" s="831">
        <v>92</v>
      </c>
      <c r="J474" s="131"/>
      <c r="K474" s="839">
        <v>136</v>
      </c>
      <c r="L474" s="131"/>
      <c r="M474" s="833">
        <f t="shared" si="168"/>
        <v>287</v>
      </c>
      <c r="N474" s="834">
        <v>7</v>
      </c>
      <c r="O474" s="131"/>
      <c r="P474" s="44"/>
      <c r="Q474" s="835">
        <v>2</v>
      </c>
      <c r="R474" s="173"/>
      <c r="S474" s="837">
        <v>5</v>
      </c>
      <c r="T474" s="7"/>
      <c r="U474" s="834">
        <v>3</v>
      </c>
      <c r="V474" s="7"/>
      <c r="W474" s="834">
        <v>2</v>
      </c>
      <c r="X474" s="131"/>
      <c r="Y474" s="833">
        <f t="shared" si="169"/>
        <v>12</v>
      </c>
      <c r="Z474" s="417"/>
    </row>
    <row r="475" spans="1:26" ht="12.95" customHeight="1">
      <c r="A475" s="2"/>
      <c r="B475" s="37" t="s">
        <v>39</v>
      </c>
      <c r="C475" s="838">
        <v>0</v>
      </c>
      <c r="D475" s="131"/>
      <c r="E475" s="838">
        <v>4</v>
      </c>
      <c r="F475" s="131"/>
      <c r="G475" s="838">
        <v>37</v>
      </c>
      <c r="H475" s="131"/>
      <c r="I475" s="831">
        <v>79</v>
      </c>
      <c r="J475" s="131"/>
      <c r="K475" s="839">
        <v>88</v>
      </c>
      <c r="L475" s="131"/>
      <c r="M475" s="833">
        <f t="shared" si="168"/>
        <v>208</v>
      </c>
      <c r="N475" s="834">
        <v>0</v>
      </c>
      <c r="O475" s="131"/>
      <c r="P475" s="44"/>
      <c r="Q475" s="835">
        <v>1</v>
      </c>
      <c r="R475" s="173"/>
      <c r="S475" s="837">
        <v>0</v>
      </c>
      <c r="T475" s="7"/>
      <c r="U475" s="834">
        <v>0</v>
      </c>
      <c r="V475" s="7"/>
      <c r="W475" s="834">
        <v>2</v>
      </c>
      <c r="X475" s="131"/>
      <c r="Y475" s="833">
        <f t="shared" si="169"/>
        <v>3</v>
      </c>
      <c r="Z475" s="417"/>
    </row>
    <row r="476" spans="1:26" ht="12.95" customHeight="1">
      <c r="A476" s="2"/>
      <c r="B476" s="37" t="s">
        <v>40</v>
      </c>
      <c r="C476" s="838">
        <v>3</v>
      </c>
      <c r="D476" s="131"/>
      <c r="E476" s="838">
        <v>4</v>
      </c>
      <c r="F476" s="131"/>
      <c r="G476" s="838">
        <v>17</v>
      </c>
      <c r="H476" s="131"/>
      <c r="I476" s="831">
        <v>45</v>
      </c>
      <c r="J476" s="131"/>
      <c r="K476" s="839">
        <v>105</v>
      </c>
      <c r="L476" s="131"/>
      <c r="M476" s="833">
        <f t="shared" si="168"/>
        <v>174</v>
      </c>
      <c r="N476" s="834">
        <v>0</v>
      </c>
      <c r="O476" s="131"/>
      <c r="P476" s="44"/>
      <c r="Q476" s="835">
        <v>1</v>
      </c>
      <c r="R476" s="173"/>
      <c r="S476" s="837">
        <v>1</v>
      </c>
      <c r="T476" s="7"/>
      <c r="U476" s="834">
        <v>2</v>
      </c>
      <c r="V476" s="7"/>
      <c r="W476" s="834">
        <v>5</v>
      </c>
      <c r="X476" s="131"/>
      <c r="Y476" s="833">
        <f t="shared" si="169"/>
        <v>9</v>
      </c>
      <c r="Z476" s="417"/>
    </row>
    <row r="477" spans="1:26" ht="12.95" customHeight="1">
      <c r="A477" s="2"/>
      <c r="B477" s="37" t="s">
        <v>41</v>
      </c>
      <c r="C477" s="838">
        <v>0</v>
      </c>
      <c r="D477" s="131"/>
      <c r="E477" s="838">
        <v>1</v>
      </c>
      <c r="F477" s="131"/>
      <c r="G477" s="838">
        <v>6</v>
      </c>
      <c r="H477" s="131"/>
      <c r="I477" s="831">
        <v>12</v>
      </c>
      <c r="J477" s="131"/>
      <c r="K477" s="839">
        <v>45</v>
      </c>
      <c r="L477" s="131"/>
      <c r="M477" s="833">
        <f t="shared" si="168"/>
        <v>64</v>
      </c>
      <c r="N477" s="834">
        <v>0</v>
      </c>
      <c r="O477" s="131"/>
      <c r="P477" s="44"/>
      <c r="Q477" s="835">
        <v>0</v>
      </c>
      <c r="R477" s="173"/>
      <c r="S477" s="837">
        <v>0</v>
      </c>
      <c r="T477" s="7"/>
      <c r="U477" s="834">
        <v>1</v>
      </c>
      <c r="V477" s="7"/>
      <c r="W477" s="834">
        <v>0</v>
      </c>
      <c r="X477" s="131"/>
      <c r="Y477" s="833">
        <f t="shared" si="169"/>
        <v>1</v>
      </c>
      <c r="Z477" s="417"/>
    </row>
    <row r="478" spans="1:26" ht="12.95" customHeight="1">
      <c r="A478" s="2"/>
      <c r="B478" s="37" t="s">
        <v>42</v>
      </c>
      <c r="C478" s="838">
        <v>1</v>
      </c>
      <c r="D478" s="131"/>
      <c r="E478" s="838">
        <v>6</v>
      </c>
      <c r="F478" s="131"/>
      <c r="G478" s="838">
        <v>11</v>
      </c>
      <c r="H478" s="131"/>
      <c r="I478" s="831">
        <v>15</v>
      </c>
      <c r="J478" s="131"/>
      <c r="K478" s="839">
        <v>63</v>
      </c>
      <c r="L478" s="131"/>
      <c r="M478" s="833">
        <f t="shared" si="168"/>
        <v>96</v>
      </c>
      <c r="N478" s="834">
        <v>0</v>
      </c>
      <c r="O478" s="131"/>
      <c r="P478" s="44"/>
      <c r="Q478" s="835">
        <v>1</v>
      </c>
      <c r="R478" s="173"/>
      <c r="S478" s="837">
        <v>5</v>
      </c>
      <c r="T478" s="7"/>
      <c r="U478" s="834">
        <v>5</v>
      </c>
      <c r="V478" s="7"/>
      <c r="W478" s="834">
        <v>7</v>
      </c>
      <c r="X478" s="131"/>
      <c r="Y478" s="833">
        <f t="shared" si="169"/>
        <v>18</v>
      </c>
      <c r="Z478" s="417"/>
    </row>
    <row r="479" spans="1:26" ht="12.95" customHeight="1">
      <c r="A479" s="2"/>
      <c r="B479" s="37" t="s">
        <v>43</v>
      </c>
      <c r="C479" s="838">
        <v>0</v>
      </c>
      <c r="D479" s="131"/>
      <c r="E479" s="838">
        <v>3</v>
      </c>
      <c r="F479" s="131"/>
      <c r="G479" s="838">
        <v>9</v>
      </c>
      <c r="H479" s="131"/>
      <c r="I479" s="831">
        <v>15</v>
      </c>
      <c r="J479" s="131"/>
      <c r="K479" s="839">
        <v>55</v>
      </c>
      <c r="L479" s="131"/>
      <c r="M479" s="833">
        <f t="shared" si="168"/>
        <v>82</v>
      </c>
      <c r="N479" s="834">
        <v>0</v>
      </c>
      <c r="O479" s="131"/>
      <c r="P479" s="44"/>
      <c r="Q479" s="835">
        <v>0</v>
      </c>
      <c r="R479" s="173"/>
      <c r="S479" s="837">
        <v>0</v>
      </c>
      <c r="T479" s="7"/>
      <c r="U479" s="834">
        <v>0</v>
      </c>
      <c r="V479" s="7"/>
      <c r="W479" s="834">
        <v>1</v>
      </c>
      <c r="X479" s="131"/>
      <c r="Y479" s="833">
        <f t="shared" si="169"/>
        <v>1</v>
      </c>
      <c r="Z479" s="417"/>
    </row>
    <row r="480" spans="1:26" ht="12.95" customHeight="1">
      <c r="A480" s="2"/>
      <c r="B480" s="37" t="s">
        <v>44</v>
      </c>
      <c r="C480" s="838">
        <v>0</v>
      </c>
      <c r="D480" s="131"/>
      <c r="E480" s="838">
        <v>1</v>
      </c>
      <c r="F480" s="131"/>
      <c r="G480" s="838">
        <v>4</v>
      </c>
      <c r="H480" s="131"/>
      <c r="I480" s="831">
        <v>11</v>
      </c>
      <c r="J480" s="131"/>
      <c r="K480" s="839">
        <v>38</v>
      </c>
      <c r="L480" s="131"/>
      <c r="M480" s="833">
        <f t="shared" si="168"/>
        <v>54</v>
      </c>
      <c r="N480" s="834">
        <v>0</v>
      </c>
      <c r="O480" s="131"/>
      <c r="P480" s="44"/>
      <c r="Q480" s="835">
        <v>0</v>
      </c>
      <c r="R480" s="173"/>
      <c r="S480" s="837">
        <v>0</v>
      </c>
      <c r="T480" s="7"/>
      <c r="U480" s="834">
        <v>0</v>
      </c>
      <c r="V480" s="7"/>
      <c r="W480" s="834">
        <v>1</v>
      </c>
      <c r="X480" s="131"/>
      <c r="Y480" s="833">
        <f t="shared" si="169"/>
        <v>1</v>
      </c>
      <c r="Z480" s="417"/>
    </row>
    <row r="481" spans="1:26" ht="12.95" customHeight="1">
      <c r="A481" s="2"/>
      <c r="B481" s="37" t="s">
        <v>45</v>
      </c>
      <c r="C481" s="838">
        <v>0</v>
      </c>
      <c r="D481" s="131"/>
      <c r="E481" s="838">
        <v>4</v>
      </c>
      <c r="F481" s="131"/>
      <c r="G481" s="838">
        <v>4</v>
      </c>
      <c r="H481" s="131"/>
      <c r="I481" s="831">
        <v>6</v>
      </c>
      <c r="J481" s="131"/>
      <c r="K481" s="839">
        <v>17</v>
      </c>
      <c r="L481" s="131"/>
      <c r="M481" s="833">
        <f t="shared" si="168"/>
        <v>31</v>
      </c>
      <c r="N481" s="834">
        <v>0</v>
      </c>
      <c r="O481" s="131"/>
      <c r="P481" s="44"/>
      <c r="Q481" s="835">
        <v>0</v>
      </c>
      <c r="R481" s="173"/>
      <c r="S481" s="837">
        <v>0</v>
      </c>
      <c r="T481" s="7"/>
      <c r="U481" s="834">
        <v>1</v>
      </c>
      <c r="V481" s="7"/>
      <c r="W481" s="834">
        <v>2</v>
      </c>
      <c r="X481" s="131"/>
      <c r="Y481" s="833">
        <f t="shared" si="169"/>
        <v>3</v>
      </c>
      <c r="Z481" s="417"/>
    </row>
    <row r="482" spans="1:26" ht="12.95" customHeight="1">
      <c r="A482" s="2"/>
      <c r="B482" s="37" t="s">
        <v>46</v>
      </c>
      <c r="C482" s="838">
        <v>0</v>
      </c>
      <c r="D482" s="131"/>
      <c r="E482" s="838">
        <v>2</v>
      </c>
      <c r="F482" s="131"/>
      <c r="G482" s="838">
        <v>1</v>
      </c>
      <c r="H482" s="131"/>
      <c r="I482" s="831">
        <v>4</v>
      </c>
      <c r="J482" s="131"/>
      <c r="K482" s="839">
        <v>9</v>
      </c>
      <c r="L482" s="131"/>
      <c r="M482" s="833">
        <f t="shared" si="168"/>
        <v>16</v>
      </c>
      <c r="N482" s="834">
        <v>0</v>
      </c>
      <c r="O482" s="131"/>
      <c r="P482" s="44"/>
      <c r="Q482" s="835">
        <v>0</v>
      </c>
      <c r="R482" s="173"/>
      <c r="S482" s="837">
        <v>0</v>
      </c>
      <c r="T482" s="7"/>
      <c r="U482" s="834">
        <v>1</v>
      </c>
      <c r="V482" s="7"/>
      <c r="W482" s="834">
        <v>0</v>
      </c>
      <c r="X482" s="131"/>
      <c r="Y482" s="833">
        <f t="shared" si="169"/>
        <v>1</v>
      </c>
      <c r="Z482" s="417"/>
    </row>
    <row r="483" spans="1:26" ht="12.95" customHeight="1">
      <c r="A483" s="2"/>
      <c r="B483" s="37" t="s">
        <v>47</v>
      </c>
      <c r="C483" s="838">
        <v>0</v>
      </c>
      <c r="D483" s="131"/>
      <c r="E483" s="838">
        <v>0</v>
      </c>
      <c r="F483" s="131"/>
      <c r="G483" s="838">
        <v>0</v>
      </c>
      <c r="H483" s="131"/>
      <c r="I483" s="831">
        <v>0</v>
      </c>
      <c r="J483" s="131"/>
      <c r="K483" s="839">
        <v>4</v>
      </c>
      <c r="L483" s="131"/>
      <c r="M483" s="833">
        <f t="shared" si="168"/>
        <v>4</v>
      </c>
      <c r="N483" s="834">
        <v>0</v>
      </c>
      <c r="O483" s="131"/>
      <c r="P483" s="44"/>
      <c r="Q483" s="835">
        <v>0</v>
      </c>
      <c r="R483" s="173"/>
      <c r="S483" s="837">
        <v>0</v>
      </c>
      <c r="T483" s="7"/>
      <c r="U483" s="834">
        <v>0</v>
      </c>
      <c r="V483" s="7"/>
      <c r="W483" s="834">
        <v>0</v>
      </c>
      <c r="X483" s="131"/>
      <c r="Y483" s="833">
        <f t="shared" si="169"/>
        <v>0</v>
      </c>
      <c r="Z483" s="417"/>
    </row>
    <row r="484" spans="1:26" ht="12.95" customHeight="1">
      <c r="A484" s="2"/>
      <c r="B484" s="31"/>
      <c r="C484" s="174"/>
      <c r="D484" s="131"/>
      <c r="E484" s="174"/>
      <c r="F484" s="131"/>
      <c r="G484" s="175"/>
      <c r="H484" s="131"/>
      <c r="I484" s="176"/>
      <c r="J484" s="131"/>
      <c r="K484" s="177"/>
      <c r="L484" s="131"/>
      <c r="M484" s="178"/>
      <c r="N484" s="7"/>
      <c r="O484" s="131"/>
      <c r="P484" s="44"/>
      <c r="Q484" s="173"/>
      <c r="R484" s="173"/>
      <c r="S484" s="131"/>
      <c r="T484" s="7"/>
      <c r="U484" s="7"/>
      <c r="V484" s="7"/>
      <c r="W484" s="7"/>
      <c r="X484" s="131"/>
      <c r="Y484" s="178"/>
      <c r="Z484" s="417"/>
    </row>
    <row r="485" spans="1:26" ht="12.95" customHeight="1">
      <c r="A485" s="2"/>
      <c r="B485" s="31" t="s">
        <v>6</v>
      </c>
      <c r="C485" s="829">
        <f>SUM(C464:C483)</f>
        <v>200</v>
      </c>
      <c r="D485" s="131"/>
      <c r="E485" s="829">
        <f>SUM(E464:E483)</f>
        <v>719</v>
      </c>
      <c r="F485" s="131"/>
      <c r="G485" s="829">
        <f>SUM(G464:G483)</f>
        <v>2052</v>
      </c>
      <c r="H485" s="131"/>
      <c r="I485" s="829">
        <f>SUM(I464:I483)</f>
        <v>3844</v>
      </c>
      <c r="J485" s="131"/>
      <c r="K485" s="829">
        <f>SUM(K464:K483)</f>
        <v>7854</v>
      </c>
      <c r="L485" s="131"/>
      <c r="M485" s="840">
        <f>SUM(M464:M483)</f>
        <v>14669</v>
      </c>
      <c r="N485" s="829">
        <f>SUM(N464:N483)</f>
        <v>73</v>
      </c>
      <c r="O485" s="174"/>
      <c r="P485" s="44"/>
      <c r="Q485" s="829">
        <f>SUM(Q464:Q483)</f>
        <v>116</v>
      </c>
      <c r="R485" s="174"/>
      <c r="S485" s="829">
        <f>SUM(S464:S483)</f>
        <v>129</v>
      </c>
      <c r="T485" s="174"/>
      <c r="U485" s="829">
        <f>SUM(U464:U483)</f>
        <v>131</v>
      </c>
      <c r="V485" s="174"/>
      <c r="W485" s="829">
        <f>SUM(W464:W483)</f>
        <v>332</v>
      </c>
      <c r="X485" s="131"/>
      <c r="Y485" s="841">
        <f>SUM(Y464:Y483)</f>
        <v>708</v>
      </c>
      <c r="Z485" s="417"/>
    </row>
    <row r="486" spans="1:26" ht="12.95" customHeight="1">
      <c r="A486" s="2"/>
      <c r="B486" s="31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N486" s="55"/>
      <c r="O486" s="55"/>
      <c r="P486" s="44"/>
      <c r="Q486" s="55"/>
      <c r="R486" s="55"/>
      <c r="S486" s="55"/>
      <c r="T486" s="55"/>
      <c r="U486" s="55"/>
      <c r="V486" s="55"/>
      <c r="W486" s="55"/>
      <c r="X486" s="57"/>
      <c r="Y486" s="57"/>
      <c r="Z486" s="417"/>
    </row>
    <row r="487" spans="1:26" ht="12.95" customHeight="1">
      <c r="A487" s="2"/>
      <c r="B487" s="809" t="s">
        <v>12</v>
      </c>
      <c r="C487" s="165"/>
      <c r="D487" s="166"/>
      <c r="E487" s="809" t="s">
        <v>2</v>
      </c>
      <c r="F487" s="809" t="s">
        <v>66</v>
      </c>
      <c r="G487" s="809" t="s">
        <v>1</v>
      </c>
      <c r="H487" s="809" t="s">
        <v>65</v>
      </c>
      <c r="I487" s="809" t="s">
        <v>4</v>
      </c>
      <c r="J487" s="809" t="s">
        <v>5</v>
      </c>
      <c r="K487" s="165"/>
      <c r="L487" s="165"/>
      <c r="M487" s="165"/>
      <c r="N487" s="165"/>
      <c r="O487" s="165"/>
      <c r="P487" s="165"/>
      <c r="Q487" s="809" t="s">
        <v>88</v>
      </c>
      <c r="R487" s="809" t="s">
        <v>1</v>
      </c>
      <c r="S487" s="809" t="s">
        <v>3</v>
      </c>
      <c r="T487" s="809" t="s">
        <v>5</v>
      </c>
      <c r="U487" s="809" t="s">
        <v>64</v>
      </c>
      <c r="V487" s="809" t="s">
        <v>56</v>
      </c>
      <c r="W487" s="165"/>
      <c r="X487" s="166"/>
      <c r="Y487" s="830"/>
      <c r="Z487" s="429"/>
    </row>
    <row r="488" spans="1:26" ht="12.95" customHeight="1">
      <c r="A488" s="2"/>
      <c r="B488" s="809" t="s">
        <v>82</v>
      </c>
      <c r="C488" s="161" t="s">
        <v>83</v>
      </c>
      <c r="D488" s="162" t="s">
        <v>10</v>
      </c>
      <c r="E488" s="161" t="s">
        <v>84</v>
      </c>
      <c r="F488" s="162" t="s">
        <v>10</v>
      </c>
      <c r="G488" s="161" t="s">
        <v>85</v>
      </c>
      <c r="H488" s="162" t="s">
        <v>10</v>
      </c>
      <c r="I488" s="161" t="s">
        <v>86</v>
      </c>
      <c r="J488" s="162" t="s">
        <v>10</v>
      </c>
      <c r="K488" s="161" t="s">
        <v>87</v>
      </c>
      <c r="L488" s="162" t="s">
        <v>10</v>
      </c>
      <c r="M488" s="842" t="s">
        <v>142</v>
      </c>
      <c r="N488" s="163" t="s">
        <v>83</v>
      </c>
      <c r="O488" s="164" t="s">
        <v>10</v>
      </c>
      <c r="P488" s="431"/>
      <c r="Q488" s="163" t="s">
        <v>84</v>
      </c>
      <c r="R488" s="164" t="s">
        <v>10</v>
      </c>
      <c r="S488" s="163" t="s">
        <v>85</v>
      </c>
      <c r="T488" s="164" t="s">
        <v>10</v>
      </c>
      <c r="U488" s="163" t="s">
        <v>86</v>
      </c>
      <c r="V488" s="164" t="s">
        <v>10</v>
      </c>
      <c r="W488" s="163" t="s">
        <v>87</v>
      </c>
      <c r="X488" s="164" t="s">
        <v>10</v>
      </c>
      <c r="Y488" s="843" t="s">
        <v>142</v>
      </c>
      <c r="Z488" s="417"/>
    </row>
    <row r="489" spans="1:26" ht="12.95" customHeight="1">
      <c r="A489" s="179"/>
      <c r="B489" s="809" t="s">
        <v>0</v>
      </c>
      <c r="C489" s="734"/>
      <c r="D489" s="784" t="s">
        <v>58</v>
      </c>
      <c r="E489" s="784" t="s">
        <v>2</v>
      </c>
      <c r="F489" s="784" t="s">
        <v>4</v>
      </c>
      <c r="G489" s="784" t="s">
        <v>80</v>
      </c>
      <c r="H489" s="784" t="s">
        <v>55</v>
      </c>
      <c r="I489" s="784" t="s">
        <v>64</v>
      </c>
      <c r="J489" s="784" t="s">
        <v>56</v>
      </c>
      <c r="K489" s="784" t="s">
        <v>5</v>
      </c>
      <c r="L489" s="784" t="s">
        <v>80</v>
      </c>
      <c r="M489" s="209"/>
      <c r="N489" s="703"/>
      <c r="O489" s="710" t="s">
        <v>81</v>
      </c>
      <c r="P489" s="784" t="s">
        <v>81</v>
      </c>
      <c r="Q489" s="784" t="s">
        <v>2</v>
      </c>
      <c r="R489" s="696" t="s">
        <v>3</v>
      </c>
      <c r="S489" s="696" t="s">
        <v>66</v>
      </c>
      <c r="T489" s="696" t="s">
        <v>5</v>
      </c>
      <c r="U489" s="696" t="s">
        <v>58</v>
      </c>
      <c r="V489" s="696" t="s">
        <v>2</v>
      </c>
      <c r="W489" s="696" t="s">
        <v>63</v>
      </c>
      <c r="X489" s="702"/>
      <c r="Y489" s="844"/>
      <c r="Z489" s="417"/>
    </row>
    <row r="490" spans="1:26" ht="12" customHeight="1">
      <c r="A490" s="2"/>
      <c r="B490" s="732"/>
      <c r="C490" s="733">
        <v>1</v>
      </c>
      <c r="D490" s="733">
        <v>2</v>
      </c>
      <c r="E490" s="733">
        <v>3</v>
      </c>
      <c r="F490" s="733">
        <v>4</v>
      </c>
      <c r="G490" s="733">
        <v>5</v>
      </c>
      <c r="H490" s="733">
        <v>6</v>
      </c>
      <c r="I490" s="733">
        <v>7</v>
      </c>
      <c r="J490" s="733">
        <v>8</v>
      </c>
      <c r="K490" s="733">
        <v>9</v>
      </c>
      <c r="L490" s="733">
        <v>10</v>
      </c>
      <c r="M490" s="733">
        <v>11</v>
      </c>
      <c r="N490" s="733">
        <v>12</v>
      </c>
      <c r="O490" s="732"/>
      <c r="P490" s="733">
        <v>13</v>
      </c>
      <c r="Q490" s="733">
        <v>14</v>
      </c>
      <c r="R490" s="733">
        <v>15</v>
      </c>
      <c r="S490" s="733">
        <v>16</v>
      </c>
      <c r="T490" s="733">
        <v>17</v>
      </c>
      <c r="U490" s="733">
        <v>18</v>
      </c>
      <c r="V490" s="733">
        <v>19</v>
      </c>
      <c r="W490" s="733">
        <v>20</v>
      </c>
      <c r="X490" s="733">
        <v>21</v>
      </c>
      <c r="Y490" s="733">
        <v>22</v>
      </c>
      <c r="Z490" s="417"/>
    </row>
    <row r="491" spans="1:26" ht="12" customHeight="1">
      <c r="A491" s="180"/>
      <c r="B491" s="2"/>
      <c r="C491" s="3"/>
      <c r="D491" s="4"/>
      <c r="E491" s="3"/>
      <c r="F491" s="3"/>
      <c r="G491" s="3"/>
      <c r="H491" s="3"/>
      <c r="I491" s="4"/>
      <c r="J491" s="3"/>
      <c r="K491" s="4"/>
      <c r="L491" s="4"/>
      <c r="M491" s="4"/>
      <c r="N491" s="4"/>
      <c r="O491" s="2"/>
      <c r="P491" s="181"/>
      <c r="Q491" s="2"/>
      <c r="R491" s="2"/>
      <c r="S491" s="182"/>
      <c r="T491" s="182"/>
      <c r="U491" s="182"/>
      <c r="V491" s="182"/>
      <c r="W491" s="183"/>
      <c r="X491" s="3"/>
      <c r="Y491" s="184"/>
      <c r="Z491" s="417"/>
    </row>
    <row r="496" spans="1:26" hidden="1"/>
    <row r="498" spans="1:26" ht="12" customHeight="1">
      <c r="A498" s="70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44"/>
      <c r="P498" s="2"/>
      <c r="Q498" s="2"/>
      <c r="R498" s="2"/>
      <c r="S498" s="2"/>
      <c r="T498" s="2"/>
      <c r="U498" s="2"/>
      <c r="V498" s="2"/>
      <c r="W498" s="4"/>
      <c r="X498" s="4"/>
      <c r="Y498" s="184"/>
      <c r="Z498" s="415"/>
    </row>
    <row r="499" spans="1:26" ht="12" customHeight="1">
      <c r="A499" s="2"/>
      <c r="B499" s="740"/>
      <c r="C499" s="741">
        <v>1</v>
      </c>
      <c r="D499" s="741">
        <v>2</v>
      </c>
      <c r="E499" s="741">
        <v>3</v>
      </c>
      <c r="F499" s="741">
        <v>4</v>
      </c>
      <c r="G499" s="741">
        <v>5</v>
      </c>
      <c r="H499" s="741">
        <v>6</v>
      </c>
      <c r="I499" s="741">
        <v>7</v>
      </c>
      <c r="J499" s="741">
        <v>8</v>
      </c>
      <c r="K499" s="741">
        <v>9</v>
      </c>
      <c r="L499" s="741">
        <v>10</v>
      </c>
      <c r="M499" s="741">
        <v>11</v>
      </c>
      <c r="N499" s="741">
        <v>12</v>
      </c>
      <c r="O499" s="742"/>
      <c r="P499" s="741">
        <v>13</v>
      </c>
      <c r="Q499" s="741">
        <v>14</v>
      </c>
      <c r="R499" s="741">
        <v>15</v>
      </c>
      <c r="S499" s="741">
        <v>16</v>
      </c>
      <c r="T499" s="741">
        <v>17</v>
      </c>
      <c r="U499" s="741">
        <v>18</v>
      </c>
      <c r="V499" s="741">
        <v>19</v>
      </c>
      <c r="W499" s="741">
        <v>20</v>
      </c>
      <c r="X499" s="741">
        <v>21</v>
      </c>
      <c r="Y499" s="741">
        <v>22</v>
      </c>
      <c r="Z499" s="415"/>
    </row>
    <row r="500" spans="1:26" ht="12.95" customHeight="1">
      <c r="A500" s="2"/>
      <c r="B500" s="740" t="s">
        <v>0</v>
      </c>
      <c r="C500" s="734"/>
      <c r="D500" s="784" t="s">
        <v>149</v>
      </c>
      <c r="E500" s="784" t="s">
        <v>150</v>
      </c>
      <c r="F500" s="784" t="s">
        <v>148</v>
      </c>
      <c r="G500" s="784" t="s">
        <v>151</v>
      </c>
      <c r="H500" s="784" t="s">
        <v>152</v>
      </c>
      <c r="I500" s="784" t="s">
        <v>153</v>
      </c>
      <c r="J500" s="784"/>
      <c r="K500" s="784" t="s">
        <v>157</v>
      </c>
      <c r="L500" s="784" t="s">
        <v>158</v>
      </c>
      <c r="M500" s="784" t="s">
        <v>159</v>
      </c>
      <c r="P500" s="784" t="s">
        <v>161</v>
      </c>
      <c r="Q500" s="784" t="s">
        <v>162</v>
      </c>
      <c r="R500" s="784" t="s">
        <v>222</v>
      </c>
      <c r="T500" s="784" t="s">
        <v>171</v>
      </c>
      <c r="U500" s="784" t="s">
        <v>172</v>
      </c>
      <c r="V500" s="784" t="s">
        <v>173</v>
      </c>
      <c r="W500" s="784" t="s">
        <v>174</v>
      </c>
      <c r="X500" s="702"/>
      <c r="Y500" s="300"/>
      <c r="Z500" s="415"/>
    </row>
    <row r="501" spans="1:26" ht="12.95" customHeight="1">
      <c r="A501" s="2"/>
      <c r="B501" s="740" t="s">
        <v>59</v>
      </c>
      <c r="C501" s="296" t="s">
        <v>60</v>
      </c>
      <c r="D501" s="297" t="s">
        <v>10</v>
      </c>
      <c r="E501" s="296" t="s">
        <v>60</v>
      </c>
      <c r="F501" s="297" t="s">
        <v>10</v>
      </c>
      <c r="G501" s="296" t="s">
        <v>60</v>
      </c>
      <c r="H501" s="297" t="s">
        <v>10</v>
      </c>
      <c r="I501" s="296" t="s">
        <v>60</v>
      </c>
      <c r="J501" s="297" t="s">
        <v>10</v>
      </c>
      <c r="K501" s="296" t="s">
        <v>67</v>
      </c>
      <c r="L501" s="297" t="s">
        <v>10</v>
      </c>
      <c r="M501" s="296" t="s">
        <v>60</v>
      </c>
      <c r="N501" s="297" t="s">
        <v>10</v>
      </c>
      <c r="O501" s="298" t="s">
        <v>52</v>
      </c>
      <c r="P501" s="296" t="s">
        <v>60</v>
      </c>
      <c r="Q501" s="297" t="s">
        <v>10</v>
      </c>
      <c r="R501" s="296" t="s">
        <v>60</v>
      </c>
      <c r="S501" s="297" t="s">
        <v>10</v>
      </c>
      <c r="T501" s="296" t="s">
        <v>60</v>
      </c>
      <c r="U501" s="297" t="s">
        <v>10</v>
      </c>
      <c r="V501" s="296" t="s">
        <v>60</v>
      </c>
      <c r="W501" s="296" t="s">
        <v>67</v>
      </c>
      <c r="X501" s="296" t="s">
        <v>67</v>
      </c>
      <c r="Y501" s="297" t="s">
        <v>10</v>
      </c>
      <c r="Z501" s="415"/>
    </row>
    <row r="502" spans="1:26" ht="12.95" customHeight="1">
      <c r="A502" s="2"/>
      <c r="B502" s="743" t="s">
        <v>12</v>
      </c>
      <c r="C502" s="296" t="s">
        <v>70</v>
      </c>
      <c r="D502" s="299"/>
      <c r="E502" s="296" t="s">
        <v>70</v>
      </c>
      <c r="F502" s="296"/>
      <c r="G502" s="296" t="s">
        <v>70</v>
      </c>
      <c r="H502" s="296"/>
      <c r="I502" s="296" t="s">
        <v>70</v>
      </c>
      <c r="J502" s="296"/>
      <c r="K502" s="296" t="s">
        <v>69</v>
      </c>
      <c r="L502" s="296"/>
      <c r="M502" s="296" t="s">
        <v>70</v>
      </c>
      <c r="N502" s="300"/>
      <c r="O502" s="296" t="s">
        <v>68</v>
      </c>
      <c r="P502" s="296" t="s">
        <v>70</v>
      </c>
      <c r="Q502" s="300"/>
      <c r="R502" s="296" t="s">
        <v>70</v>
      </c>
      <c r="S502" s="300"/>
      <c r="T502" s="296" t="s">
        <v>70</v>
      </c>
      <c r="U502" s="300"/>
      <c r="V502" s="296" t="s">
        <v>70</v>
      </c>
      <c r="W502" s="296" t="s">
        <v>69</v>
      </c>
      <c r="X502" s="296" t="s">
        <v>69</v>
      </c>
      <c r="Y502" s="300"/>
      <c r="Z502" s="415"/>
    </row>
    <row r="503" spans="1:26" s="631" customFormat="1" ht="12.95" customHeight="1">
      <c r="A503" s="24"/>
      <c r="B503" s="108"/>
      <c r="C503" s="665" t="s">
        <v>90</v>
      </c>
      <c r="D503" s="109" t="s">
        <v>113</v>
      </c>
      <c r="E503" s="665" t="s">
        <v>91</v>
      </c>
      <c r="F503" s="109" t="s">
        <v>114</v>
      </c>
      <c r="G503" s="665" t="s">
        <v>92</v>
      </c>
      <c r="H503" s="109" t="s">
        <v>115</v>
      </c>
      <c r="I503" s="665" t="s">
        <v>93</v>
      </c>
      <c r="J503" s="109" t="s">
        <v>116</v>
      </c>
      <c r="K503" s="636" t="s">
        <v>142</v>
      </c>
      <c r="L503" s="109" t="s">
        <v>130</v>
      </c>
      <c r="M503" s="665" t="s">
        <v>71</v>
      </c>
      <c r="N503" s="109" t="s">
        <v>118</v>
      </c>
      <c r="O503" s="6"/>
      <c r="P503" s="665" t="s">
        <v>72</v>
      </c>
      <c r="Q503" s="109" t="s">
        <v>119</v>
      </c>
      <c r="R503" s="665" t="s">
        <v>73</v>
      </c>
      <c r="S503" s="109" t="s">
        <v>120</v>
      </c>
      <c r="T503" s="666" t="s">
        <v>74</v>
      </c>
      <c r="U503" s="109" t="s">
        <v>121</v>
      </c>
      <c r="V503" s="738" t="s">
        <v>117</v>
      </c>
      <c r="W503" s="109" t="s">
        <v>131</v>
      </c>
      <c r="X503" s="636" t="s">
        <v>124</v>
      </c>
      <c r="Y503" s="380" t="s">
        <v>144</v>
      </c>
      <c r="Z503" s="1"/>
    </row>
    <row r="504" spans="1:26" ht="12.95" customHeight="1">
      <c r="A504" s="2"/>
      <c r="B504" s="37" t="s">
        <v>29</v>
      </c>
      <c r="C504" s="303">
        <v>286</v>
      </c>
      <c r="D504" s="32">
        <f>C504/K504</f>
        <v>0.16194790486976218</v>
      </c>
      <c r="E504" s="303">
        <v>845</v>
      </c>
      <c r="F504" s="32">
        <f>E504/K504</f>
        <v>0.47848244620611552</v>
      </c>
      <c r="G504" s="303">
        <v>323</v>
      </c>
      <c r="H504" s="32">
        <f>G504/K504</f>
        <v>0.18289920724801811</v>
      </c>
      <c r="I504" s="267">
        <v>312</v>
      </c>
      <c r="J504" s="32">
        <f>I504/K504</f>
        <v>0.17667044167610418</v>
      </c>
      <c r="K504" s="306">
        <f>SUM(C504,E504,G504,I504)</f>
        <v>1766</v>
      </c>
      <c r="L504" s="35">
        <f t="shared" ref="L504:L523" si="170">K504/$K$523</f>
        <v>0.26194007712844852</v>
      </c>
      <c r="M504" s="41">
        <v>27</v>
      </c>
      <c r="N504" s="78">
        <f>M504/X504</f>
        <v>8.4639498432601878E-2</v>
      </c>
      <c r="O504" s="44"/>
      <c r="P504" s="84">
        <v>48</v>
      </c>
      <c r="Q504" s="78">
        <f>P504/X504</f>
        <v>0.15047021943573669</v>
      </c>
      <c r="R504" s="41">
        <v>63</v>
      </c>
      <c r="S504" s="78">
        <f>R504/X504</f>
        <v>0.19749216300940439</v>
      </c>
      <c r="T504" s="41">
        <v>74</v>
      </c>
      <c r="U504" s="78">
        <f>T504/X504</f>
        <v>0.23197492163009403</v>
      </c>
      <c r="V504" s="41">
        <v>107</v>
      </c>
      <c r="W504" s="739">
        <f>SUM(M504,P504,R504)</f>
        <v>138</v>
      </c>
      <c r="X504" s="343">
        <f>SUM(M504,P504,R504,T504,V504)</f>
        <v>319</v>
      </c>
      <c r="Y504" s="376">
        <f t="shared" ref="Y504:Y522" si="171">X504/$X$523</f>
        <v>0.23525073746312683</v>
      </c>
      <c r="Z504" s="415"/>
    </row>
    <row r="505" spans="1:26" ht="12.95" customHeight="1">
      <c r="A505" s="2"/>
      <c r="B505" s="37" t="s">
        <v>30</v>
      </c>
      <c r="C505" s="303">
        <v>115</v>
      </c>
      <c r="D505" s="32">
        <f t="shared" ref="D505:D523" si="172">C505/K505</f>
        <v>0.13188073394495411</v>
      </c>
      <c r="E505" s="303">
        <v>405</v>
      </c>
      <c r="F505" s="32">
        <f t="shared" ref="F505:F523" si="173">E505/K505</f>
        <v>0.46444954128440369</v>
      </c>
      <c r="G505" s="303">
        <v>169</v>
      </c>
      <c r="H505" s="32">
        <f t="shared" ref="H505:H523" si="174">G505/K505</f>
        <v>0.19380733944954129</v>
      </c>
      <c r="I505" s="267">
        <v>183</v>
      </c>
      <c r="J505" s="32">
        <f t="shared" ref="J505:J523" si="175">I505/K505</f>
        <v>0.20986238532110091</v>
      </c>
      <c r="K505" s="306">
        <f t="shared" ref="K505:K523" si="176">SUM(C505,E505,G505,I505)</f>
        <v>872</v>
      </c>
      <c r="L505" s="35">
        <f t="shared" si="170"/>
        <v>0.12933847522990211</v>
      </c>
      <c r="M505" s="41">
        <v>13</v>
      </c>
      <c r="N505" s="78">
        <f t="shared" ref="N505:N523" si="177">M505/X505</f>
        <v>5.9360730593607303E-2</v>
      </c>
      <c r="O505" s="44"/>
      <c r="P505" s="84">
        <v>23</v>
      </c>
      <c r="Q505" s="78">
        <f t="shared" ref="Q505:Q523" si="178">P505/X505</f>
        <v>0.1050228310502283</v>
      </c>
      <c r="R505" s="41">
        <v>46</v>
      </c>
      <c r="S505" s="78">
        <f t="shared" ref="S505:S523" si="179">R505/X505</f>
        <v>0.21004566210045661</v>
      </c>
      <c r="T505" s="41">
        <v>52</v>
      </c>
      <c r="U505" s="78">
        <f t="shared" ref="U505:U523" si="180">T505/X505</f>
        <v>0.23744292237442921</v>
      </c>
      <c r="V505" s="41">
        <v>85</v>
      </c>
      <c r="W505" s="739">
        <f t="shared" ref="W505:W523" si="181">SUM(M505,P505,R505)</f>
        <v>82</v>
      </c>
      <c r="X505" s="343">
        <f t="shared" ref="X505:X522" si="182">SUM(M505,P505,R505,T505,V505)</f>
        <v>219</v>
      </c>
      <c r="Y505" s="375">
        <f t="shared" si="171"/>
        <v>0.16150442477876106</v>
      </c>
      <c r="Z505" s="415"/>
    </row>
    <row r="506" spans="1:26" ht="12.95" customHeight="1">
      <c r="A506" s="2"/>
      <c r="B506" s="37" t="s">
        <v>31</v>
      </c>
      <c r="C506" s="303">
        <v>120</v>
      </c>
      <c r="D506" s="32">
        <f t="shared" si="172"/>
        <v>0.12917115177610333</v>
      </c>
      <c r="E506" s="303">
        <v>445</v>
      </c>
      <c r="F506" s="32">
        <f t="shared" si="173"/>
        <v>0.4790096878363832</v>
      </c>
      <c r="G506" s="303">
        <v>194</v>
      </c>
      <c r="H506" s="32">
        <f t="shared" si="174"/>
        <v>0.20882669537136705</v>
      </c>
      <c r="I506" s="267">
        <v>170</v>
      </c>
      <c r="J506" s="32">
        <f t="shared" si="175"/>
        <v>0.18299246501614638</v>
      </c>
      <c r="K506" s="306">
        <f t="shared" si="176"/>
        <v>929</v>
      </c>
      <c r="L506" s="35">
        <f t="shared" si="170"/>
        <v>0.13779293978048057</v>
      </c>
      <c r="M506" s="41">
        <v>10</v>
      </c>
      <c r="N506" s="78">
        <f t="shared" si="177"/>
        <v>7.1428571428571425E-2</v>
      </c>
      <c r="O506" s="44"/>
      <c r="P506" s="84">
        <v>19</v>
      </c>
      <c r="Q506" s="78">
        <f t="shared" si="178"/>
        <v>0.1357142857142857</v>
      </c>
      <c r="R506" s="41">
        <v>26</v>
      </c>
      <c r="S506" s="78">
        <f t="shared" si="179"/>
        <v>0.18571428571428572</v>
      </c>
      <c r="T506" s="41">
        <v>38</v>
      </c>
      <c r="U506" s="78">
        <f t="shared" si="180"/>
        <v>0.27142857142857141</v>
      </c>
      <c r="V506" s="41">
        <v>47</v>
      </c>
      <c r="W506" s="739">
        <f t="shared" si="181"/>
        <v>55</v>
      </c>
      <c r="X506" s="343">
        <f t="shared" si="182"/>
        <v>140</v>
      </c>
      <c r="Y506" s="376">
        <f t="shared" si="171"/>
        <v>0.10324483775811209</v>
      </c>
      <c r="Z506" s="415"/>
    </row>
    <row r="507" spans="1:26" ht="12.95" customHeight="1">
      <c r="A507" s="2"/>
      <c r="B507" s="37" t="s">
        <v>32</v>
      </c>
      <c r="C507" s="303">
        <v>99</v>
      </c>
      <c r="D507" s="32">
        <f t="shared" si="172"/>
        <v>0.15068493150684931</v>
      </c>
      <c r="E507" s="303">
        <v>309</v>
      </c>
      <c r="F507" s="32">
        <f t="shared" si="173"/>
        <v>0.47031963470319632</v>
      </c>
      <c r="G507" s="303">
        <v>132</v>
      </c>
      <c r="H507" s="32">
        <f t="shared" si="174"/>
        <v>0.20091324200913241</v>
      </c>
      <c r="I507" s="267">
        <v>117</v>
      </c>
      <c r="J507" s="32">
        <f t="shared" si="175"/>
        <v>0.17808219178082191</v>
      </c>
      <c r="K507" s="306">
        <f t="shared" si="176"/>
        <v>657</v>
      </c>
      <c r="L507" s="35">
        <f t="shared" si="170"/>
        <v>9.7448828240878083E-2</v>
      </c>
      <c r="M507" s="41">
        <v>13</v>
      </c>
      <c r="N507" s="78">
        <f t="shared" si="177"/>
        <v>7.6023391812865493E-2</v>
      </c>
      <c r="O507" s="44"/>
      <c r="P507" s="84">
        <v>22</v>
      </c>
      <c r="Q507" s="78">
        <f t="shared" si="178"/>
        <v>0.12865497076023391</v>
      </c>
      <c r="R507" s="41">
        <v>33</v>
      </c>
      <c r="S507" s="78">
        <f t="shared" si="179"/>
        <v>0.19298245614035087</v>
      </c>
      <c r="T507" s="41">
        <v>41</v>
      </c>
      <c r="U507" s="78">
        <f t="shared" si="180"/>
        <v>0.23976608187134502</v>
      </c>
      <c r="V507" s="41">
        <v>62</v>
      </c>
      <c r="W507" s="739">
        <f t="shared" si="181"/>
        <v>68</v>
      </c>
      <c r="X507" s="343">
        <f t="shared" si="182"/>
        <v>171</v>
      </c>
      <c r="Y507" s="375">
        <f t="shared" si="171"/>
        <v>0.12610619469026549</v>
      </c>
      <c r="Z507" s="415"/>
    </row>
    <row r="508" spans="1:26" ht="12.95" customHeight="1">
      <c r="A508" s="2"/>
      <c r="B508" s="37" t="s">
        <v>33</v>
      </c>
      <c r="C508" s="303">
        <v>80</v>
      </c>
      <c r="D508" s="32">
        <f t="shared" si="172"/>
        <v>0.14814814814814814</v>
      </c>
      <c r="E508" s="303">
        <v>212</v>
      </c>
      <c r="F508" s="32">
        <f t="shared" si="173"/>
        <v>0.3925925925925926</v>
      </c>
      <c r="G508" s="303">
        <v>102</v>
      </c>
      <c r="H508" s="32">
        <f t="shared" si="174"/>
        <v>0.18888888888888888</v>
      </c>
      <c r="I508" s="267">
        <v>146</v>
      </c>
      <c r="J508" s="32">
        <f t="shared" si="175"/>
        <v>0.27037037037037037</v>
      </c>
      <c r="K508" s="306">
        <f t="shared" si="176"/>
        <v>540</v>
      </c>
      <c r="L508" s="35">
        <f t="shared" si="170"/>
        <v>8.0094927321269646E-2</v>
      </c>
      <c r="M508" s="41">
        <v>8</v>
      </c>
      <c r="N508" s="78">
        <f t="shared" si="177"/>
        <v>4.9689440993788817E-2</v>
      </c>
      <c r="O508" s="44"/>
      <c r="P508" s="84">
        <v>15</v>
      </c>
      <c r="Q508" s="78">
        <f t="shared" si="178"/>
        <v>9.3167701863354033E-2</v>
      </c>
      <c r="R508" s="41">
        <v>25</v>
      </c>
      <c r="S508" s="78">
        <f t="shared" si="179"/>
        <v>0.15527950310559005</v>
      </c>
      <c r="T508" s="41">
        <v>40</v>
      </c>
      <c r="U508" s="78">
        <f t="shared" si="180"/>
        <v>0.2484472049689441</v>
      </c>
      <c r="V508" s="41">
        <v>73</v>
      </c>
      <c r="W508" s="739">
        <f t="shared" si="181"/>
        <v>48</v>
      </c>
      <c r="X508" s="343">
        <f t="shared" si="182"/>
        <v>161</v>
      </c>
      <c r="Y508" s="375">
        <f t="shared" si="171"/>
        <v>0.1187315634218289</v>
      </c>
      <c r="Z508" s="415"/>
    </row>
    <row r="509" spans="1:26" ht="12.95" customHeight="1">
      <c r="A509" s="2"/>
      <c r="B509" s="37" t="s">
        <v>34</v>
      </c>
      <c r="C509" s="303">
        <v>65</v>
      </c>
      <c r="D509" s="32">
        <f t="shared" si="172"/>
        <v>0.11992619926199262</v>
      </c>
      <c r="E509" s="303">
        <v>209</v>
      </c>
      <c r="F509" s="32">
        <f t="shared" si="173"/>
        <v>0.38560885608856088</v>
      </c>
      <c r="G509" s="303">
        <v>110</v>
      </c>
      <c r="H509" s="32">
        <f t="shared" si="174"/>
        <v>0.2029520295202952</v>
      </c>
      <c r="I509" s="267">
        <v>158</v>
      </c>
      <c r="J509" s="32">
        <f t="shared" si="175"/>
        <v>0.29151291512915128</v>
      </c>
      <c r="K509" s="306">
        <f t="shared" si="176"/>
        <v>542</v>
      </c>
      <c r="L509" s="35">
        <f t="shared" si="170"/>
        <v>8.039157520023732E-2</v>
      </c>
      <c r="M509" s="41">
        <v>7</v>
      </c>
      <c r="N509" s="78">
        <f t="shared" si="177"/>
        <v>0.1111111111111111</v>
      </c>
      <c r="O509" s="44"/>
      <c r="P509" s="84">
        <v>7</v>
      </c>
      <c r="Q509" s="78">
        <f t="shared" si="178"/>
        <v>0.1111111111111111</v>
      </c>
      <c r="R509" s="41">
        <v>16</v>
      </c>
      <c r="S509" s="78">
        <f t="shared" si="179"/>
        <v>0.25396825396825395</v>
      </c>
      <c r="T509" s="41">
        <v>21</v>
      </c>
      <c r="U509" s="78">
        <f t="shared" si="180"/>
        <v>0.33333333333333331</v>
      </c>
      <c r="V509" s="41">
        <v>12</v>
      </c>
      <c r="W509" s="739">
        <f t="shared" si="181"/>
        <v>30</v>
      </c>
      <c r="X509" s="343">
        <f t="shared" si="182"/>
        <v>63</v>
      </c>
      <c r="Y509" s="376">
        <f t="shared" si="171"/>
        <v>4.6460176991150445E-2</v>
      </c>
      <c r="Z509" s="415"/>
    </row>
    <row r="510" spans="1:26" ht="12.95" customHeight="1">
      <c r="A510" s="2"/>
      <c r="B510" s="37" t="s">
        <v>35</v>
      </c>
      <c r="C510" s="303">
        <v>31</v>
      </c>
      <c r="D510" s="32">
        <f t="shared" si="172"/>
        <v>0.11923076923076924</v>
      </c>
      <c r="E510" s="303">
        <v>92</v>
      </c>
      <c r="F510" s="32">
        <f t="shared" si="173"/>
        <v>0.35384615384615387</v>
      </c>
      <c r="G510" s="303">
        <v>55</v>
      </c>
      <c r="H510" s="32">
        <f t="shared" si="174"/>
        <v>0.21153846153846154</v>
      </c>
      <c r="I510" s="267">
        <v>82</v>
      </c>
      <c r="J510" s="32">
        <f t="shared" si="175"/>
        <v>0.31538461538461537</v>
      </c>
      <c r="K510" s="306">
        <f t="shared" si="176"/>
        <v>260</v>
      </c>
      <c r="L510" s="35">
        <f t="shared" si="170"/>
        <v>3.8564224265796497E-2</v>
      </c>
      <c r="M510" s="41">
        <v>7</v>
      </c>
      <c r="N510" s="78">
        <f t="shared" si="177"/>
        <v>0.12727272727272726</v>
      </c>
      <c r="O510" s="44"/>
      <c r="P510" s="84">
        <v>8</v>
      </c>
      <c r="Q510" s="78">
        <f t="shared" si="178"/>
        <v>0.14545454545454545</v>
      </c>
      <c r="R510" s="41">
        <v>6</v>
      </c>
      <c r="S510" s="78">
        <f t="shared" si="179"/>
        <v>0.10909090909090909</v>
      </c>
      <c r="T510" s="41">
        <v>17</v>
      </c>
      <c r="U510" s="78">
        <f t="shared" si="180"/>
        <v>0.30909090909090908</v>
      </c>
      <c r="V510" s="41">
        <v>17</v>
      </c>
      <c r="W510" s="739">
        <f t="shared" si="181"/>
        <v>21</v>
      </c>
      <c r="X510" s="343">
        <f t="shared" si="182"/>
        <v>55</v>
      </c>
      <c r="Y510" s="376">
        <f t="shared" si="171"/>
        <v>4.0560471976401183E-2</v>
      </c>
      <c r="Z510" s="415"/>
    </row>
    <row r="511" spans="1:26" ht="12.95" customHeight="1">
      <c r="A511" s="2"/>
      <c r="B511" s="37" t="s">
        <v>36</v>
      </c>
      <c r="C511" s="303">
        <v>52</v>
      </c>
      <c r="D511" s="32">
        <f t="shared" si="172"/>
        <v>0.16507936507936508</v>
      </c>
      <c r="E511" s="303">
        <v>151</v>
      </c>
      <c r="F511" s="32">
        <f t="shared" si="173"/>
        <v>0.47936507936507938</v>
      </c>
      <c r="G511" s="303">
        <v>65</v>
      </c>
      <c r="H511" s="32">
        <f t="shared" si="174"/>
        <v>0.20634920634920634</v>
      </c>
      <c r="I511" s="267">
        <v>47</v>
      </c>
      <c r="J511" s="32">
        <f t="shared" si="175"/>
        <v>0.1492063492063492</v>
      </c>
      <c r="K511" s="306">
        <f t="shared" si="176"/>
        <v>315</v>
      </c>
      <c r="L511" s="35">
        <f t="shared" si="170"/>
        <v>4.6722040937407297E-2</v>
      </c>
      <c r="M511" s="41">
        <v>8</v>
      </c>
      <c r="N511" s="78">
        <f t="shared" si="177"/>
        <v>0.1095890410958904</v>
      </c>
      <c r="O511" s="44"/>
      <c r="P511" s="84">
        <v>10</v>
      </c>
      <c r="Q511" s="78">
        <f t="shared" si="178"/>
        <v>0.13698630136986301</v>
      </c>
      <c r="R511" s="41">
        <v>16</v>
      </c>
      <c r="S511" s="78">
        <f t="shared" si="179"/>
        <v>0.21917808219178081</v>
      </c>
      <c r="T511" s="41">
        <v>21</v>
      </c>
      <c r="U511" s="78">
        <f t="shared" si="180"/>
        <v>0.28767123287671231</v>
      </c>
      <c r="V511" s="41">
        <v>18</v>
      </c>
      <c r="W511" s="739">
        <f t="shared" si="181"/>
        <v>34</v>
      </c>
      <c r="X511" s="343">
        <f t="shared" si="182"/>
        <v>73</v>
      </c>
      <c r="Y511" s="375">
        <f t="shared" si="171"/>
        <v>5.3834808259587023E-2</v>
      </c>
      <c r="Z511" s="415"/>
    </row>
    <row r="512" spans="1:26" ht="12.95" customHeight="1">
      <c r="A512" s="2"/>
      <c r="B512" s="37" t="s">
        <v>37</v>
      </c>
      <c r="C512" s="303">
        <v>37</v>
      </c>
      <c r="D512" s="32">
        <f t="shared" si="172"/>
        <v>0.16591928251121077</v>
      </c>
      <c r="E512" s="303">
        <v>110</v>
      </c>
      <c r="F512" s="32">
        <f t="shared" si="173"/>
        <v>0.49327354260089684</v>
      </c>
      <c r="G512" s="303">
        <v>48</v>
      </c>
      <c r="H512" s="32">
        <f t="shared" si="174"/>
        <v>0.21524663677130046</v>
      </c>
      <c r="I512" s="267">
        <v>28</v>
      </c>
      <c r="J512" s="32">
        <f t="shared" si="175"/>
        <v>0.12556053811659193</v>
      </c>
      <c r="K512" s="306">
        <f t="shared" si="176"/>
        <v>223</v>
      </c>
      <c r="L512" s="35">
        <f t="shared" si="170"/>
        <v>3.3076238504894689E-2</v>
      </c>
      <c r="M512" s="41">
        <v>3</v>
      </c>
      <c r="N512" s="78">
        <f t="shared" si="177"/>
        <v>0.13636363636363635</v>
      </c>
      <c r="O512" s="44"/>
      <c r="P512" s="84">
        <v>5</v>
      </c>
      <c r="Q512" s="78">
        <f t="shared" si="178"/>
        <v>0.22727272727272727</v>
      </c>
      <c r="R512" s="41">
        <v>2</v>
      </c>
      <c r="S512" s="78">
        <f t="shared" si="179"/>
        <v>9.0909090909090912E-2</v>
      </c>
      <c r="T512" s="41">
        <v>5</v>
      </c>
      <c r="U512" s="78">
        <f t="shared" si="180"/>
        <v>0.22727272727272727</v>
      </c>
      <c r="V512" s="41">
        <v>7</v>
      </c>
      <c r="W512" s="739">
        <f t="shared" si="181"/>
        <v>10</v>
      </c>
      <c r="X512" s="343">
        <f t="shared" si="182"/>
        <v>22</v>
      </c>
      <c r="Y512" s="376">
        <f t="shared" si="171"/>
        <v>1.6224188790560472E-2</v>
      </c>
      <c r="Z512" s="415"/>
    </row>
    <row r="513" spans="1:26" ht="12.95" customHeight="1">
      <c r="A513" s="2"/>
      <c r="B513" s="37" t="s">
        <v>38</v>
      </c>
      <c r="C513" s="303">
        <v>24</v>
      </c>
      <c r="D513" s="32">
        <f t="shared" si="172"/>
        <v>0.17910447761194029</v>
      </c>
      <c r="E513" s="304">
        <v>57</v>
      </c>
      <c r="F513" s="32">
        <f t="shared" si="173"/>
        <v>0.42537313432835822</v>
      </c>
      <c r="G513" s="303">
        <v>24</v>
      </c>
      <c r="H513" s="32">
        <f t="shared" si="174"/>
        <v>0.17910447761194029</v>
      </c>
      <c r="I513" s="267">
        <v>29</v>
      </c>
      <c r="J513" s="32">
        <f t="shared" si="175"/>
        <v>0.21641791044776118</v>
      </c>
      <c r="K513" s="306">
        <f t="shared" si="176"/>
        <v>134</v>
      </c>
      <c r="L513" s="35">
        <f t="shared" si="170"/>
        <v>1.9875407890833582E-2</v>
      </c>
      <c r="M513" s="41">
        <v>9</v>
      </c>
      <c r="N513" s="78">
        <f t="shared" si="177"/>
        <v>0.21951219512195122</v>
      </c>
      <c r="O513" s="44"/>
      <c r="P513" s="84">
        <v>2</v>
      </c>
      <c r="Q513" s="78">
        <f t="shared" si="178"/>
        <v>4.878048780487805E-2</v>
      </c>
      <c r="R513" s="41">
        <v>10</v>
      </c>
      <c r="S513" s="78">
        <f t="shared" si="179"/>
        <v>0.24390243902439024</v>
      </c>
      <c r="T513" s="41">
        <v>8</v>
      </c>
      <c r="U513" s="78">
        <f t="shared" si="180"/>
        <v>0.1951219512195122</v>
      </c>
      <c r="V513" s="41">
        <v>12</v>
      </c>
      <c r="W513" s="739">
        <f t="shared" si="181"/>
        <v>21</v>
      </c>
      <c r="X513" s="343">
        <f t="shared" si="182"/>
        <v>41</v>
      </c>
      <c r="Y513" s="375">
        <f t="shared" si="171"/>
        <v>3.023598820058997E-2</v>
      </c>
      <c r="Z513" s="415"/>
    </row>
    <row r="514" spans="1:26" ht="12.95" customHeight="1">
      <c r="A514" s="2"/>
      <c r="B514" s="37" t="s">
        <v>39</v>
      </c>
      <c r="C514" s="303">
        <v>13</v>
      </c>
      <c r="D514" s="32">
        <f t="shared" si="172"/>
        <v>0.11711711711711711</v>
      </c>
      <c r="E514" s="303">
        <v>43</v>
      </c>
      <c r="F514" s="32">
        <f t="shared" si="173"/>
        <v>0.38738738738738737</v>
      </c>
      <c r="G514" s="303">
        <v>22</v>
      </c>
      <c r="H514" s="32">
        <f t="shared" si="174"/>
        <v>0.1981981981981982</v>
      </c>
      <c r="I514" s="267">
        <v>33</v>
      </c>
      <c r="J514" s="32">
        <f t="shared" si="175"/>
        <v>0.29729729729729731</v>
      </c>
      <c r="K514" s="306">
        <f t="shared" si="176"/>
        <v>111</v>
      </c>
      <c r="L514" s="35">
        <f t="shared" si="170"/>
        <v>1.646395728270543E-2</v>
      </c>
      <c r="M514" s="41">
        <v>5</v>
      </c>
      <c r="N514" s="78">
        <f t="shared" si="177"/>
        <v>0.27777777777777779</v>
      </c>
      <c r="O514" s="44"/>
      <c r="P514" s="84">
        <v>0</v>
      </c>
      <c r="Q514" s="78">
        <f t="shared" si="178"/>
        <v>0</v>
      </c>
      <c r="R514" s="41">
        <v>3</v>
      </c>
      <c r="S514" s="78">
        <f t="shared" si="179"/>
        <v>0.16666666666666666</v>
      </c>
      <c r="T514" s="41">
        <v>4</v>
      </c>
      <c r="U514" s="78">
        <f t="shared" si="180"/>
        <v>0.22222222222222221</v>
      </c>
      <c r="V514" s="41">
        <v>6</v>
      </c>
      <c r="W514" s="739">
        <f t="shared" si="181"/>
        <v>8</v>
      </c>
      <c r="X514" s="343">
        <f t="shared" si="182"/>
        <v>18</v>
      </c>
      <c r="Y514" s="376">
        <f t="shared" si="171"/>
        <v>1.3274336283185841E-2</v>
      </c>
      <c r="Z514" s="415"/>
    </row>
    <row r="515" spans="1:26" ht="12.95" customHeight="1">
      <c r="A515" s="2"/>
      <c r="B515" s="37" t="s">
        <v>40</v>
      </c>
      <c r="C515" s="303">
        <v>5</v>
      </c>
      <c r="D515" s="32">
        <f t="shared" si="172"/>
        <v>0.10204081632653061</v>
      </c>
      <c r="E515" s="303">
        <v>19</v>
      </c>
      <c r="F515" s="32">
        <f t="shared" si="173"/>
        <v>0.38775510204081631</v>
      </c>
      <c r="G515" s="303">
        <v>11</v>
      </c>
      <c r="H515" s="32">
        <f t="shared" si="174"/>
        <v>0.22448979591836735</v>
      </c>
      <c r="I515" s="267">
        <v>14</v>
      </c>
      <c r="J515" s="32">
        <f t="shared" si="175"/>
        <v>0.2857142857142857</v>
      </c>
      <c r="K515" s="306">
        <f t="shared" si="176"/>
        <v>49</v>
      </c>
      <c r="L515" s="35">
        <f t="shared" si="170"/>
        <v>7.267873034707802E-3</v>
      </c>
      <c r="M515" s="41">
        <v>1</v>
      </c>
      <c r="N515" s="78">
        <f t="shared" si="177"/>
        <v>5.8823529411764705E-2</v>
      </c>
      <c r="O515" s="44"/>
      <c r="P515" s="84">
        <v>1</v>
      </c>
      <c r="Q515" s="78">
        <f t="shared" si="178"/>
        <v>5.8823529411764705E-2</v>
      </c>
      <c r="R515" s="41">
        <v>3</v>
      </c>
      <c r="S515" s="78">
        <f t="shared" si="179"/>
        <v>0.17647058823529413</v>
      </c>
      <c r="T515" s="41">
        <v>6</v>
      </c>
      <c r="U515" s="78">
        <f t="shared" si="180"/>
        <v>0.35294117647058826</v>
      </c>
      <c r="V515" s="41">
        <v>6</v>
      </c>
      <c r="W515" s="739">
        <f t="shared" si="181"/>
        <v>5</v>
      </c>
      <c r="X515" s="343">
        <f t="shared" si="182"/>
        <v>17</v>
      </c>
      <c r="Y515" s="375">
        <f t="shared" si="171"/>
        <v>1.2536873156342183E-2</v>
      </c>
      <c r="Z515" s="415"/>
    </row>
    <row r="516" spans="1:26" ht="12.95" customHeight="1">
      <c r="A516" s="2"/>
      <c r="B516" s="37" t="s">
        <v>41</v>
      </c>
      <c r="C516" s="303">
        <v>10</v>
      </c>
      <c r="D516" s="32">
        <f t="shared" si="172"/>
        <v>0.18518518518518517</v>
      </c>
      <c r="E516" s="303">
        <v>31</v>
      </c>
      <c r="F516" s="32">
        <f t="shared" si="173"/>
        <v>0.57407407407407407</v>
      </c>
      <c r="G516" s="303">
        <v>5</v>
      </c>
      <c r="H516" s="32">
        <f t="shared" si="174"/>
        <v>9.2592592592592587E-2</v>
      </c>
      <c r="I516" s="267">
        <v>8</v>
      </c>
      <c r="J516" s="32">
        <f t="shared" si="175"/>
        <v>0.14814814814814814</v>
      </c>
      <c r="K516" s="306">
        <f t="shared" si="176"/>
        <v>54</v>
      </c>
      <c r="L516" s="35">
        <f t="shared" si="170"/>
        <v>8.009492732126965E-3</v>
      </c>
      <c r="M516" s="41">
        <v>0</v>
      </c>
      <c r="N516" s="78">
        <f t="shared" si="177"/>
        <v>0</v>
      </c>
      <c r="O516" s="44"/>
      <c r="P516" s="84">
        <v>0</v>
      </c>
      <c r="Q516" s="78">
        <f t="shared" si="178"/>
        <v>0</v>
      </c>
      <c r="R516" s="41">
        <v>3</v>
      </c>
      <c r="S516" s="78">
        <f t="shared" si="179"/>
        <v>0.42857142857142855</v>
      </c>
      <c r="T516" s="41">
        <v>3</v>
      </c>
      <c r="U516" s="78">
        <f t="shared" si="180"/>
        <v>0.42857142857142855</v>
      </c>
      <c r="V516" s="41">
        <v>1</v>
      </c>
      <c r="W516" s="739">
        <f t="shared" si="181"/>
        <v>3</v>
      </c>
      <c r="X516" s="343">
        <f t="shared" si="182"/>
        <v>7</v>
      </c>
      <c r="Y516" s="376">
        <f t="shared" si="171"/>
        <v>5.1622418879056046E-3</v>
      </c>
      <c r="Z516" s="416"/>
    </row>
    <row r="517" spans="1:26" ht="12.95" customHeight="1">
      <c r="A517" s="2"/>
      <c r="B517" s="37" t="s">
        <v>42</v>
      </c>
      <c r="C517" s="303">
        <v>20</v>
      </c>
      <c r="D517" s="32">
        <f t="shared" si="172"/>
        <v>0.22988505747126436</v>
      </c>
      <c r="E517" s="303">
        <v>44</v>
      </c>
      <c r="F517" s="32">
        <f t="shared" si="173"/>
        <v>0.50574712643678166</v>
      </c>
      <c r="G517" s="303">
        <v>12</v>
      </c>
      <c r="H517" s="32">
        <f t="shared" si="174"/>
        <v>0.13793103448275862</v>
      </c>
      <c r="I517" s="267">
        <v>11</v>
      </c>
      <c r="J517" s="32">
        <f t="shared" si="175"/>
        <v>0.12643678160919541</v>
      </c>
      <c r="K517" s="306">
        <f t="shared" si="176"/>
        <v>87</v>
      </c>
      <c r="L517" s="35">
        <f t="shared" si="170"/>
        <v>1.2904182735093445E-2</v>
      </c>
      <c r="M517" s="41">
        <v>1</v>
      </c>
      <c r="N517" s="78">
        <f t="shared" si="177"/>
        <v>7.6923076923076927E-2</v>
      </c>
      <c r="O517" s="44"/>
      <c r="P517" s="84">
        <v>1</v>
      </c>
      <c r="Q517" s="78">
        <f t="shared" si="178"/>
        <v>7.6923076923076927E-2</v>
      </c>
      <c r="R517" s="41">
        <v>1</v>
      </c>
      <c r="S517" s="78">
        <f t="shared" si="179"/>
        <v>7.6923076923076927E-2</v>
      </c>
      <c r="T517" s="41">
        <v>3</v>
      </c>
      <c r="U517" s="78">
        <f t="shared" si="180"/>
        <v>0.23076923076923078</v>
      </c>
      <c r="V517" s="41">
        <v>7</v>
      </c>
      <c r="W517" s="739">
        <f t="shared" si="181"/>
        <v>3</v>
      </c>
      <c r="X517" s="343">
        <f t="shared" si="182"/>
        <v>13</v>
      </c>
      <c r="Y517" s="376">
        <f t="shared" si="171"/>
        <v>9.5870206489675515E-3</v>
      </c>
      <c r="Z517" s="415"/>
    </row>
    <row r="518" spans="1:26" ht="12.95" customHeight="1">
      <c r="A518" s="2"/>
      <c r="B518" s="37" t="s">
        <v>43</v>
      </c>
      <c r="C518" s="303">
        <v>13</v>
      </c>
      <c r="D518" s="32">
        <f t="shared" si="172"/>
        <v>0.23636363636363636</v>
      </c>
      <c r="E518" s="303">
        <v>25</v>
      </c>
      <c r="F518" s="32">
        <f t="shared" si="173"/>
        <v>0.45454545454545453</v>
      </c>
      <c r="G518" s="303">
        <v>9</v>
      </c>
      <c r="H518" s="32">
        <f t="shared" si="174"/>
        <v>0.16363636363636364</v>
      </c>
      <c r="I518" s="267">
        <v>8</v>
      </c>
      <c r="J518" s="32">
        <f t="shared" si="175"/>
        <v>0.14545454545454545</v>
      </c>
      <c r="K518" s="306">
        <f t="shared" si="176"/>
        <v>55</v>
      </c>
      <c r="L518" s="35">
        <f t="shared" si="170"/>
        <v>8.1578166716107983E-3</v>
      </c>
      <c r="M518" s="41">
        <v>0</v>
      </c>
      <c r="N518" s="78">
        <f t="shared" si="177"/>
        <v>0</v>
      </c>
      <c r="O518" s="44"/>
      <c r="P518" s="84">
        <v>1</v>
      </c>
      <c r="Q518" s="78">
        <f t="shared" si="178"/>
        <v>0.16666666666666666</v>
      </c>
      <c r="R518" s="41">
        <v>0</v>
      </c>
      <c r="S518" s="78">
        <f t="shared" si="179"/>
        <v>0</v>
      </c>
      <c r="T518" s="41">
        <v>3</v>
      </c>
      <c r="U518" s="78">
        <f t="shared" si="180"/>
        <v>0.5</v>
      </c>
      <c r="V518" s="41">
        <v>2</v>
      </c>
      <c r="W518" s="739">
        <f t="shared" si="181"/>
        <v>1</v>
      </c>
      <c r="X518" s="343">
        <f t="shared" si="182"/>
        <v>6</v>
      </c>
      <c r="Y518" s="376">
        <f t="shared" si="171"/>
        <v>4.4247787610619468E-3</v>
      </c>
      <c r="Z518" s="416"/>
    </row>
    <row r="519" spans="1:26" ht="12.95" customHeight="1">
      <c r="A519" s="2"/>
      <c r="B519" s="37" t="s">
        <v>44</v>
      </c>
      <c r="C519" s="303">
        <v>4</v>
      </c>
      <c r="D519" s="32">
        <f t="shared" si="172"/>
        <v>0.12903225806451613</v>
      </c>
      <c r="E519" s="303">
        <v>15</v>
      </c>
      <c r="F519" s="32">
        <f t="shared" si="173"/>
        <v>0.4838709677419355</v>
      </c>
      <c r="G519" s="303">
        <v>4</v>
      </c>
      <c r="H519" s="32">
        <f t="shared" si="174"/>
        <v>0.12903225806451613</v>
      </c>
      <c r="I519" s="267">
        <v>8</v>
      </c>
      <c r="J519" s="32">
        <f t="shared" si="175"/>
        <v>0.25806451612903225</v>
      </c>
      <c r="K519" s="306">
        <f t="shared" si="176"/>
        <v>31</v>
      </c>
      <c r="L519" s="35">
        <f t="shared" si="170"/>
        <v>4.5980421239988131E-3</v>
      </c>
      <c r="M519" s="41">
        <v>0</v>
      </c>
      <c r="N519" s="78">
        <f t="shared" si="177"/>
        <v>0</v>
      </c>
      <c r="O519" s="44"/>
      <c r="P519" s="84">
        <v>0</v>
      </c>
      <c r="Q519" s="78">
        <f t="shared" si="178"/>
        <v>0</v>
      </c>
      <c r="R519" s="41">
        <v>0</v>
      </c>
      <c r="S519" s="78">
        <f t="shared" si="179"/>
        <v>0</v>
      </c>
      <c r="T519" s="41">
        <v>1</v>
      </c>
      <c r="U519" s="78">
        <f t="shared" si="180"/>
        <v>0.25</v>
      </c>
      <c r="V519" s="41">
        <v>3</v>
      </c>
      <c r="W519" s="739">
        <f t="shared" si="181"/>
        <v>0</v>
      </c>
      <c r="X519" s="343">
        <f t="shared" si="182"/>
        <v>4</v>
      </c>
      <c r="Y519" s="376">
        <f t="shared" si="171"/>
        <v>2.9498525073746312E-3</v>
      </c>
      <c r="Z519" s="416"/>
    </row>
    <row r="520" spans="1:26" ht="12.95" customHeight="1">
      <c r="A520" s="2"/>
      <c r="B520" s="37" t="s">
        <v>45</v>
      </c>
      <c r="C520" s="303">
        <v>12</v>
      </c>
      <c r="D520" s="32">
        <f t="shared" si="172"/>
        <v>0.13043478260869565</v>
      </c>
      <c r="E520" s="303">
        <v>47</v>
      </c>
      <c r="F520" s="32">
        <f t="shared" si="173"/>
        <v>0.51086956521739135</v>
      </c>
      <c r="G520" s="303">
        <v>15</v>
      </c>
      <c r="H520" s="32">
        <f t="shared" si="174"/>
        <v>0.16304347826086957</v>
      </c>
      <c r="I520" s="267">
        <v>18</v>
      </c>
      <c r="J520" s="32">
        <f t="shared" si="175"/>
        <v>0.19565217391304349</v>
      </c>
      <c r="K520" s="306">
        <f t="shared" si="176"/>
        <v>92</v>
      </c>
      <c r="L520" s="35">
        <f t="shared" si="170"/>
        <v>1.3645802432512608E-2</v>
      </c>
      <c r="M520" s="41">
        <v>0</v>
      </c>
      <c r="N520" s="78">
        <f t="shared" si="177"/>
        <v>0</v>
      </c>
      <c r="O520" s="44"/>
      <c r="P520" s="84">
        <v>0</v>
      </c>
      <c r="Q520" s="78">
        <f t="shared" si="178"/>
        <v>0</v>
      </c>
      <c r="R520" s="41">
        <v>3</v>
      </c>
      <c r="S520" s="78">
        <f t="shared" si="179"/>
        <v>0.17647058823529413</v>
      </c>
      <c r="T520" s="41">
        <v>7</v>
      </c>
      <c r="U520" s="78">
        <f t="shared" si="180"/>
        <v>0.41176470588235292</v>
      </c>
      <c r="V520" s="41">
        <v>7</v>
      </c>
      <c r="W520" s="739">
        <f t="shared" si="181"/>
        <v>3</v>
      </c>
      <c r="X520" s="343">
        <f t="shared" si="182"/>
        <v>17</v>
      </c>
      <c r="Y520" s="376">
        <f t="shared" si="171"/>
        <v>1.2536873156342183E-2</v>
      </c>
      <c r="Z520" s="415"/>
    </row>
    <row r="521" spans="1:26" ht="12.95" customHeight="1">
      <c r="A521" s="2"/>
      <c r="B521" s="37" t="s">
        <v>46</v>
      </c>
      <c r="C521" s="303">
        <v>6</v>
      </c>
      <c r="D521" s="32">
        <f t="shared" si="172"/>
        <v>0.2857142857142857</v>
      </c>
      <c r="E521" s="303">
        <v>7</v>
      </c>
      <c r="F521" s="32">
        <f t="shared" si="173"/>
        <v>0.33333333333333331</v>
      </c>
      <c r="G521" s="303">
        <v>5</v>
      </c>
      <c r="H521" s="32">
        <f t="shared" si="174"/>
        <v>0.23809523809523808</v>
      </c>
      <c r="I521" s="267">
        <v>3</v>
      </c>
      <c r="J521" s="32">
        <f t="shared" si="175"/>
        <v>0.14285714285714285</v>
      </c>
      <c r="K521" s="306">
        <f t="shared" si="176"/>
        <v>21</v>
      </c>
      <c r="L521" s="35">
        <f t="shared" si="170"/>
        <v>3.1148027291604866E-3</v>
      </c>
      <c r="M521" s="41">
        <v>0</v>
      </c>
      <c r="N521" s="78">
        <f t="shared" si="177"/>
        <v>0</v>
      </c>
      <c r="O521" s="44"/>
      <c r="P521" s="84">
        <v>2</v>
      </c>
      <c r="Q521" s="78">
        <f t="shared" si="178"/>
        <v>0.2</v>
      </c>
      <c r="R521" s="41">
        <v>1</v>
      </c>
      <c r="S521" s="78">
        <f t="shared" si="179"/>
        <v>0.1</v>
      </c>
      <c r="T521" s="41">
        <v>3</v>
      </c>
      <c r="U521" s="78">
        <f t="shared" si="180"/>
        <v>0.3</v>
      </c>
      <c r="V521" s="41">
        <v>4</v>
      </c>
      <c r="W521" s="739">
        <f t="shared" si="181"/>
        <v>3</v>
      </c>
      <c r="X521" s="343">
        <f t="shared" si="182"/>
        <v>10</v>
      </c>
      <c r="Y521" s="375">
        <f t="shared" si="171"/>
        <v>7.3746312684365781E-3</v>
      </c>
      <c r="Z521" s="415"/>
    </row>
    <row r="522" spans="1:26" ht="12.95" customHeight="1">
      <c r="A522" s="2"/>
      <c r="B522" s="37" t="s">
        <v>47</v>
      </c>
      <c r="C522" s="303">
        <v>2</v>
      </c>
      <c r="D522" s="32">
        <f t="shared" si="172"/>
        <v>0.5</v>
      </c>
      <c r="E522" s="303">
        <v>0</v>
      </c>
      <c r="F522" s="32">
        <f t="shared" si="173"/>
        <v>0</v>
      </c>
      <c r="G522" s="303">
        <v>0</v>
      </c>
      <c r="H522" s="32">
        <f t="shared" si="174"/>
        <v>0</v>
      </c>
      <c r="I522" s="267">
        <v>2</v>
      </c>
      <c r="J522" s="32">
        <f t="shared" si="175"/>
        <v>0.5</v>
      </c>
      <c r="K522" s="306">
        <f t="shared" si="176"/>
        <v>4</v>
      </c>
      <c r="L522" s="35">
        <f t="shared" si="170"/>
        <v>5.9329575793533079E-4</v>
      </c>
      <c r="M522" s="41">
        <v>0</v>
      </c>
      <c r="N522" s="78" t="e">
        <f t="shared" si="177"/>
        <v>#DIV/0!</v>
      </c>
      <c r="O522" s="44"/>
      <c r="P522" s="84">
        <v>0</v>
      </c>
      <c r="Q522" s="78" t="e">
        <f t="shared" si="178"/>
        <v>#DIV/0!</v>
      </c>
      <c r="R522" s="41">
        <v>0</v>
      </c>
      <c r="S522" s="78" t="e">
        <f t="shared" si="179"/>
        <v>#DIV/0!</v>
      </c>
      <c r="T522" s="41">
        <v>0</v>
      </c>
      <c r="U522" s="78" t="e">
        <f t="shared" si="180"/>
        <v>#DIV/0!</v>
      </c>
      <c r="V522" s="41">
        <v>0</v>
      </c>
      <c r="W522" s="739">
        <f t="shared" si="181"/>
        <v>0</v>
      </c>
      <c r="X522" s="343">
        <f t="shared" si="182"/>
        <v>0</v>
      </c>
      <c r="Y522" s="376">
        <f t="shared" si="171"/>
        <v>0</v>
      </c>
      <c r="Z522" s="415"/>
    </row>
    <row r="523" spans="1:26" ht="12.95" customHeight="1">
      <c r="A523" s="2"/>
      <c r="B523" s="6" t="s">
        <v>75</v>
      </c>
      <c r="C523" s="305">
        <f t="shared" ref="C523" si="183">SUM(C504:C522)</f>
        <v>994</v>
      </c>
      <c r="D523" s="35">
        <f t="shared" si="172"/>
        <v>0.14743399584692971</v>
      </c>
      <c r="E523" s="305">
        <f t="shared" ref="E523" si="184">SUM(E504:E522)</f>
        <v>3066</v>
      </c>
      <c r="F523" s="35">
        <f t="shared" si="173"/>
        <v>0.45476119845743102</v>
      </c>
      <c r="G523" s="305">
        <f t="shared" ref="G523" si="185">SUM(G504:G522)</f>
        <v>1305</v>
      </c>
      <c r="H523" s="35">
        <f t="shared" si="174"/>
        <v>0.19356274102640167</v>
      </c>
      <c r="I523" s="305">
        <f t="shared" ref="I523" si="186">SUM(I504:I522)</f>
        <v>1377</v>
      </c>
      <c r="J523" s="35">
        <f t="shared" si="175"/>
        <v>0.20424206466923761</v>
      </c>
      <c r="K523" s="133">
        <f t="shared" si="176"/>
        <v>6742</v>
      </c>
      <c r="L523" s="78">
        <f t="shared" si="170"/>
        <v>1</v>
      </c>
      <c r="M523" s="307">
        <f t="shared" ref="M523" si="187">SUM(M504:M522)</f>
        <v>112</v>
      </c>
      <c r="N523" s="78">
        <f t="shared" si="177"/>
        <v>8.2595870206489674E-2</v>
      </c>
      <c r="O523" s="44"/>
      <c r="P523" s="307">
        <f t="shared" ref="P523" si="188">SUM(P504:P522)</f>
        <v>164</v>
      </c>
      <c r="Q523" s="78">
        <f t="shared" si="178"/>
        <v>0.12094395280235988</v>
      </c>
      <c r="R523" s="307">
        <f t="shared" ref="R523" si="189">SUM(R504:R522)</f>
        <v>257</v>
      </c>
      <c r="S523" s="78">
        <f t="shared" si="179"/>
        <v>0.18952802359882007</v>
      </c>
      <c r="T523" s="307">
        <f t="shared" ref="T523" si="190">SUM(T504:T522)</f>
        <v>347</v>
      </c>
      <c r="U523" s="78">
        <f t="shared" si="180"/>
        <v>0.25589970501474929</v>
      </c>
      <c r="V523" s="307">
        <f t="shared" ref="V523" si="191">SUM(V504:V522)</f>
        <v>476</v>
      </c>
      <c r="W523" s="845">
        <f t="shared" si="181"/>
        <v>533</v>
      </c>
      <c r="X523" s="41">
        <f>SUM(M523,P523,R523,T523,V523)</f>
        <v>1356</v>
      </c>
      <c r="Y523" s="230">
        <f>W523/$W$523</f>
        <v>1</v>
      </c>
      <c r="Z523" s="417"/>
    </row>
    <row r="524" spans="1:26" ht="12.95" customHeight="1">
      <c r="A524" s="2"/>
      <c r="B524" s="88" t="s">
        <v>214</v>
      </c>
      <c r="C524" s="672">
        <f>C523/C278</f>
        <v>0.1480047647409172</v>
      </c>
      <c r="D524" s="36"/>
      <c r="E524" s="672">
        <f>E523/E278</f>
        <v>0.12359414681339945</v>
      </c>
      <c r="F524" s="36"/>
      <c r="G524" s="672">
        <f>G523/G278</f>
        <v>9.7286417176084689E-2</v>
      </c>
      <c r="H524" s="36"/>
      <c r="I524" s="672">
        <f>I523/I278</f>
        <v>8.4369830280007357E-2</v>
      </c>
      <c r="J524" s="36"/>
      <c r="K524" s="682">
        <f>K523/X278</f>
        <v>0.11005909432237422</v>
      </c>
      <c r="L524" s="261"/>
      <c r="M524" s="672">
        <f>M523/861</f>
        <v>0.13008130081300814</v>
      </c>
      <c r="N524" s="230"/>
      <c r="O524" s="25"/>
      <c r="P524" s="672">
        <f>P523/P278</f>
        <v>0.13969335604770017</v>
      </c>
      <c r="Q524" s="230"/>
      <c r="R524" s="672">
        <f>R523/R278</f>
        <v>0.24975704567541301</v>
      </c>
      <c r="S524" s="230"/>
      <c r="T524" s="672">
        <f>T523/3020</f>
        <v>0.11490066225165563</v>
      </c>
      <c r="U524" s="230"/>
      <c r="V524" s="672">
        <f>V523/3020</f>
        <v>0.15761589403973511</v>
      </c>
      <c r="W524" s="230"/>
      <c r="X524" s="682">
        <f>X523/6084</f>
        <v>0.22287968441814596</v>
      </c>
      <c r="Y524" s="239"/>
      <c r="Z524" s="417"/>
    </row>
    <row r="525" spans="1:26" ht="12.95" customHeight="1">
      <c r="A525" s="2"/>
      <c r="B525" s="88" t="s">
        <v>215</v>
      </c>
      <c r="C525" s="195"/>
      <c r="D525" s="36"/>
      <c r="E525" s="195"/>
      <c r="F525" s="36"/>
      <c r="G525" s="195"/>
      <c r="H525" s="36"/>
      <c r="I525" s="195"/>
      <c r="J525" s="36"/>
      <c r="K525" s="245"/>
      <c r="L525" s="261"/>
      <c r="M525" s="82"/>
      <c r="N525" s="230"/>
      <c r="O525" s="25"/>
      <c r="P525" s="82"/>
      <c r="Q525" s="230"/>
      <c r="R525" s="82"/>
      <c r="S525" s="230"/>
      <c r="T525" s="82"/>
      <c r="U525" s="230"/>
      <c r="V525" s="82"/>
      <c r="W525" s="282">
        <f>W523/3064</f>
        <v>0.17395561357702349</v>
      </c>
      <c r="X525" s="245"/>
      <c r="Y525" s="325"/>
      <c r="Z525" s="417"/>
    </row>
    <row r="526" spans="1:26" ht="12.95" customHeight="1">
      <c r="A526" s="2"/>
      <c r="B526" s="137" t="s">
        <v>79</v>
      </c>
      <c r="C526" s="138" t="e">
        <f>#REF!</f>
        <v>#REF!</v>
      </c>
      <c r="D526" s="138"/>
      <c r="E526" s="138" t="e">
        <f>#REF!</f>
        <v>#REF!</v>
      </c>
      <c r="F526" s="138"/>
      <c r="G526" s="138" t="e">
        <f>#REF!</f>
        <v>#REF!</v>
      </c>
      <c r="H526" s="138"/>
      <c r="I526" s="138" t="e">
        <f>#REF!</f>
        <v>#REF!</v>
      </c>
      <c r="J526" s="284"/>
      <c r="K526" s="291" t="e">
        <f>SUM(C526,E526,G526,I526)</f>
        <v>#REF!</v>
      </c>
      <c r="L526" s="32"/>
      <c r="M526" s="134"/>
      <c r="N526" s="93"/>
      <c r="O526" s="44"/>
      <c r="P526" s="136"/>
      <c r="Q526" s="134"/>
      <c r="R526" s="82"/>
      <c r="S526" s="134"/>
      <c r="T526" s="134"/>
      <c r="U526" s="134"/>
      <c r="V526" s="134"/>
      <c r="W526" s="136"/>
      <c r="X526" s="290">
        <v>1</v>
      </c>
      <c r="Y526" s="287">
        <v>33</v>
      </c>
      <c r="Z526" s="415"/>
    </row>
    <row r="527" spans="1:26" ht="12.95" customHeight="1">
      <c r="A527" s="2"/>
      <c r="B527" s="280" t="s">
        <v>76</v>
      </c>
      <c r="C527" s="138" t="e">
        <f>#REF!</f>
        <v>#REF!</v>
      </c>
      <c r="D527" s="285" t="e">
        <f>C527/#REF!</f>
        <v>#REF!</v>
      </c>
      <c r="E527" s="138" t="e">
        <f>#REF!</f>
        <v>#REF!</v>
      </c>
      <c r="F527" s="285" t="e">
        <f>E527/#REF!</f>
        <v>#REF!</v>
      </c>
      <c r="G527" s="138" t="e">
        <f>#REF!</f>
        <v>#REF!</v>
      </c>
      <c r="H527" s="285" t="e">
        <f>G527/#REF!</f>
        <v>#REF!</v>
      </c>
      <c r="I527" s="138" t="e">
        <f>#REF!</f>
        <v>#REF!</v>
      </c>
      <c r="J527" s="285" t="e">
        <f>I527/#REF!</f>
        <v>#REF!</v>
      </c>
      <c r="K527" s="286" t="e">
        <f t="shared" ref="K527" si="192">SUM(C527,E527,G527,I527)</f>
        <v>#REF!</v>
      </c>
      <c r="L527" s="94"/>
      <c r="M527" s="144"/>
      <c r="N527" s="94"/>
      <c r="O527" s="25"/>
      <c r="P527" s="176"/>
      <c r="Q527" s="44"/>
      <c r="R527" s="49"/>
      <c r="S527" s="49"/>
      <c r="T527" s="50"/>
      <c r="U527" s="139"/>
      <c r="V527" s="139"/>
      <c r="W527" s="140"/>
      <c r="X527" s="290">
        <v>7</v>
      </c>
      <c r="Y527" s="287">
        <v>1466</v>
      </c>
      <c r="Z527" s="415"/>
    </row>
    <row r="528" spans="1:26" ht="12.95" customHeight="1">
      <c r="A528" s="281"/>
      <c r="B528" s="108"/>
      <c r="C528" s="7" t="s">
        <v>90</v>
      </c>
      <c r="D528" s="109" t="s">
        <v>113</v>
      </c>
      <c r="E528" s="7" t="s">
        <v>91</v>
      </c>
      <c r="F528" s="109" t="s">
        <v>114</v>
      </c>
      <c r="G528" s="7" t="s">
        <v>92</v>
      </c>
      <c r="H528" s="109" t="s">
        <v>115</v>
      </c>
      <c r="I528" s="7" t="s">
        <v>93</v>
      </c>
      <c r="J528" s="109" t="s">
        <v>116</v>
      </c>
      <c r="K528" s="7"/>
      <c r="L528" s="109"/>
      <c r="M528" s="7" t="s">
        <v>71</v>
      </c>
      <c r="N528" s="109" t="s">
        <v>118</v>
      </c>
      <c r="O528" s="6"/>
      <c r="P528" s="7" t="s">
        <v>72</v>
      </c>
      <c r="Q528" s="109" t="s">
        <v>119</v>
      </c>
      <c r="R528" s="7" t="s">
        <v>73</v>
      </c>
      <c r="S528" s="109" t="s">
        <v>120</v>
      </c>
      <c r="T528" s="635" t="s">
        <v>74</v>
      </c>
      <c r="U528" s="109" t="s">
        <v>121</v>
      </c>
      <c r="V528" s="109" t="s">
        <v>117</v>
      </c>
      <c r="W528" s="109" t="s">
        <v>131</v>
      </c>
      <c r="X528" s="636" t="s">
        <v>124</v>
      </c>
      <c r="Y528" s="380" t="s">
        <v>144</v>
      </c>
      <c r="Z528" s="418"/>
    </row>
    <row r="529" spans="1:26" ht="12.95" customHeight="1">
      <c r="A529" s="2"/>
      <c r="B529" s="301" t="s">
        <v>12</v>
      </c>
      <c r="C529" s="296" t="s">
        <v>70</v>
      </c>
      <c r="D529" s="299"/>
      <c r="E529" s="296" t="s">
        <v>70</v>
      </c>
      <c r="F529" s="296"/>
      <c r="G529" s="296" t="s">
        <v>70</v>
      </c>
      <c r="H529" s="296"/>
      <c r="I529" s="296" t="s">
        <v>70</v>
      </c>
      <c r="J529" s="296"/>
      <c r="K529" s="296" t="s">
        <v>69</v>
      </c>
      <c r="L529" s="296"/>
      <c r="M529" s="296" t="s">
        <v>70</v>
      </c>
      <c r="N529" s="300"/>
      <c r="O529" s="296" t="s">
        <v>68</v>
      </c>
      <c r="P529" s="296" t="s">
        <v>70</v>
      </c>
      <c r="Q529" s="300"/>
      <c r="R529" s="296" t="s">
        <v>70</v>
      </c>
      <c r="S529" s="300"/>
      <c r="T529" s="296" t="s">
        <v>70</v>
      </c>
      <c r="U529" s="300"/>
      <c r="V529" s="296" t="s">
        <v>70</v>
      </c>
      <c r="W529" s="300"/>
      <c r="X529" s="296" t="s">
        <v>69</v>
      </c>
      <c r="Y529" s="300"/>
      <c r="Z529" s="415"/>
    </row>
    <row r="530" spans="1:26" ht="12.95" customHeight="1">
      <c r="A530" s="2"/>
      <c r="B530" s="292" t="s">
        <v>59</v>
      </c>
      <c r="C530" s="296" t="s">
        <v>60</v>
      </c>
      <c r="D530" s="297" t="s">
        <v>10</v>
      </c>
      <c r="E530" s="296" t="s">
        <v>60</v>
      </c>
      <c r="F530" s="297" t="s">
        <v>10</v>
      </c>
      <c r="G530" s="296" t="s">
        <v>60</v>
      </c>
      <c r="H530" s="297" t="s">
        <v>10</v>
      </c>
      <c r="I530" s="296" t="s">
        <v>60</v>
      </c>
      <c r="J530" s="297" t="s">
        <v>10</v>
      </c>
      <c r="K530" s="296" t="s">
        <v>67</v>
      </c>
      <c r="L530" s="297" t="s">
        <v>10</v>
      </c>
      <c r="M530" s="296" t="s">
        <v>60</v>
      </c>
      <c r="N530" s="297" t="s">
        <v>10</v>
      </c>
      <c r="O530" s="298" t="s">
        <v>52</v>
      </c>
      <c r="P530" s="296" t="s">
        <v>60</v>
      </c>
      <c r="Q530" s="297" t="s">
        <v>10</v>
      </c>
      <c r="R530" s="296" t="s">
        <v>60</v>
      </c>
      <c r="S530" s="297" t="s">
        <v>10</v>
      </c>
      <c r="T530" s="296" t="s">
        <v>60</v>
      </c>
      <c r="U530" s="297" t="s">
        <v>10</v>
      </c>
      <c r="V530" s="296" t="s">
        <v>60</v>
      </c>
      <c r="W530" s="297" t="s">
        <v>10</v>
      </c>
      <c r="X530" s="296" t="s">
        <v>67</v>
      </c>
      <c r="Y530" s="297" t="s">
        <v>10</v>
      </c>
      <c r="Z530" s="415"/>
    </row>
    <row r="531" spans="1:26" ht="12.95" customHeight="1">
      <c r="A531" s="2"/>
      <c r="B531" s="292" t="s">
        <v>0</v>
      </c>
      <c r="C531" s="153"/>
      <c r="D531" s="432" t="s">
        <v>149</v>
      </c>
      <c r="E531" s="432" t="s">
        <v>150</v>
      </c>
      <c r="F531" s="432" t="s">
        <v>148</v>
      </c>
      <c r="G531" s="432" t="s">
        <v>151</v>
      </c>
      <c r="H531" s="432" t="s">
        <v>152</v>
      </c>
      <c r="I531" s="432" t="s">
        <v>153</v>
      </c>
      <c r="J531" s="432"/>
      <c r="K531" s="432" t="s">
        <v>157</v>
      </c>
      <c r="L531" s="432" t="s">
        <v>158</v>
      </c>
      <c r="M531" s="432" t="s">
        <v>159</v>
      </c>
      <c r="N531" s="432" t="s">
        <v>161</v>
      </c>
      <c r="O531" s="294"/>
      <c r="P531" s="432" t="s">
        <v>162</v>
      </c>
      <c r="Q531" s="432" t="s">
        <v>89</v>
      </c>
      <c r="R531" s="432"/>
      <c r="S531" s="432" t="s">
        <v>171</v>
      </c>
      <c r="T531" s="432" t="s">
        <v>172</v>
      </c>
      <c r="U531" s="432" t="s">
        <v>173</v>
      </c>
      <c r="V531" s="432" t="s">
        <v>174</v>
      </c>
      <c r="W531" s="293"/>
      <c r="X531" s="295"/>
      <c r="Y531" s="154"/>
      <c r="Z531" s="415"/>
    </row>
    <row r="532" spans="1:26" ht="12" customHeight="1">
      <c r="A532" s="2"/>
      <c r="B532" s="7"/>
      <c r="C532" s="55">
        <v>1</v>
      </c>
      <c r="D532" s="55">
        <v>2</v>
      </c>
      <c r="E532" s="55">
        <v>3</v>
      </c>
      <c r="F532" s="55">
        <v>4</v>
      </c>
      <c r="G532" s="55">
        <v>5</v>
      </c>
      <c r="H532" s="55">
        <v>6</v>
      </c>
      <c r="I532" s="55">
        <v>7</v>
      </c>
      <c r="J532" s="55">
        <v>8</v>
      </c>
      <c r="K532" s="55">
        <v>9</v>
      </c>
      <c r="L532" s="55">
        <v>10</v>
      </c>
      <c r="M532" s="55">
        <v>11</v>
      </c>
      <c r="N532" s="55">
        <v>12</v>
      </c>
      <c r="O532" s="50"/>
      <c r="P532" s="55">
        <v>13</v>
      </c>
      <c r="Q532" s="55">
        <v>14</v>
      </c>
      <c r="R532" s="55">
        <v>15</v>
      </c>
      <c r="S532" s="55">
        <v>16</v>
      </c>
      <c r="T532" s="55">
        <v>17</v>
      </c>
      <c r="U532" s="55">
        <v>18</v>
      </c>
      <c r="V532" s="55">
        <v>19</v>
      </c>
      <c r="W532" s="55">
        <v>20</v>
      </c>
      <c r="X532" s="55">
        <v>21</v>
      </c>
      <c r="Y532" s="55">
        <v>22</v>
      </c>
      <c r="Z532" s="415"/>
    </row>
    <row r="533" spans="1:26" ht="12" customHeight="1">
      <c r="A533" s="2"/>
      <c r="B533" s="2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2"/>
      <c r="P533" s="2"/>
      <c r="Q533" s="2"/>
      <c r="R533" s="85"/>
      <c r="S533" s="85"/>
      <c r="T533" s="85"/>
      <c r="U533" s="85"/>
      <c r="V533" s="85"/>
      <c r="W533" s="5"/>
      <c r="X533" s="5"/>
      <c r="Y533" s="184"/>
      <c r="Z533" s="415"/>
    </row>
    <row r="534" spans="1:26" s="631" customFormat="1" ht="11.25">
      <c r="A534" s="108"/>
      <c r="B534" s="380"/>
      <c r="C534" s="380"/>
      <c r="D534" s="380"/>
      <c r="E534" s="380"/>
      <c r="F534" s="380"/>
      <c r="G534" s="380"/>
      <c r="H534" s="380"/>
      <c r="I534" s="380"/>
      <c r="J534" s="380"/>
      <c r="K534" s="380"/>
      <c r="L534" s="380"/>
      <c r="M534" s="380"/>
      <c r="N534" s="380"/>
      <c r="O534" s="380"/>
      <c r="P534" s="380"/>
      <c r="Q534" s="380"/>
      <c r="R534" s="380"/>
      <c r="S534" s="380"/>
      <c r="T534" s="380"/>
      <c r="U534" s="380"/>
      <c r="V534" s="380"/>
      <c r="W534" s="380"/>
      <c r="X534" s="380"/>
      <c r="Y534" s="380"/>
      <c r="Z534" s="330"/>
    </row>
    <row r="535" spans="1:26" hidden="1">
      <c r="A535" s="25"/>
      <c r="B535" s="189"/>
      <c r="C535" s="189"/>
      <c r="D535" s="189"/>
      <c r="E535" s="189"/>
      <c r="F535" s="189"/>
      <c r="G535" s="189"/>
      <c r="H535" s="189"/>
      <c r="I535" s="189"/>
      <c r="J535" s="189"/>
      <c r="K535" s="189"/>
      <c r="L535" s="189"/>
      <c r="M535" s="189"/>
      <c r="N535" s="189"/>
      <c r="O535" s="189"/>
      <c r="P535" s="189"/>
      <c r="Q535" s="189"/>
      <c r="R535" s="189"/>
      <c r="S535" s="189"/>
      <c r="T535" s="189"/>
      <c r="U535" s="189"/>
      <c r="V535" s="189"/>
      <c r="W535" s="189"/>
      <c r="X535" s="189"/>
      <c r="Y535" s="189"/>
      <c r="Z535" s="342"/>
    </row>
    <row r="536" spans="1:26" hidden="1">
      <c r="A536" s="25"/>
      <c r="B536" s="189"/>
      <c r="C536" s="189"/>
      <c r="D536" s="189"/>
      <c r="E536" s="189"/>
      <c r="F536" s="189"/>
      <c r="G536" s="189"/>
      <c r="H536" s="189"/>
      <c r="I536" s="189"/>
      <c r="J536" s="189"/>
      <c r="K536" s="189"/>
      <c r="L536" s="189"/>
      <c r="M536" s="189"/>
      <c r="N536" s="189"/>
      <c r="O536" s="189"/>
      <c r="P536" s="189"/>
      <c r="Q536" s="189"/>
      <c r="R536" s="189"/>
      <c r="S536" s="189"/>
      <c r="T536" s="189"/>
      <c r="U536" s="189"/>
      <c r="V536" s="189"/>
      <c r="W536" s="189"/>
      <c r="X536" s="189"/>
      <c r="Y536" s="189"/>
      <c r="Z536" s="342"/>
    </row>
    <row r="537" spans="1:26" hidden="1">
      <c r="A537" s="25"/>
      <c r="B537" s="189"/>
      <c r="C537" s="189"/>
      <c r="D537" s="189"/>
      <c r="E537" s="189"/>
      <c r="F537" s="189"/>
      <c r="G537" s="189"/>
      <c r="H537" s="189"/>
      <c r="I537" s="189"/>
      <c r="J537" s="189"/>
      <c r="K537" s="189"/>
      <c r="L537" s="189"/>
      <c r="M537" s="189"/>
      <c r="N537" s="189"/>
      <c r="O537" s="189"/>
      <c r="P537" s="189"/>
      <c r="Q537" s="189"/>
      <c r="R537" s="189"/>
      <c r="S537" s="189"/>
      <c r="T537" s="189"/>
      <c r="U537" s="189"/>
      <c r="V537" s="189"/>
      <c r="W537" s="189"/>
      <c r="X537" s="189"/>
      <c r="Y537" s="189"/>
      <c r="Z537" s="342"/>
    </row>
    <row r="538" spans="1:26" hidden="1">
      <c r="A538" s="25"/>
      <c r="B538" s="189"/>
      <c r="C538" s="189"/>
      <c r="D538" s="189"/>
      <c r="E538" s="189"/>
      <c r="F538" s="189"/>
      <c r="G538" s="189"/>
      <c r="H538" s="189"/>
      <c r="I538" s="189"/>
      <c r="J538" s="189"/>
      <c r="K538" s="189"/>
      <c r="L538" s="189"/>
      <c r="M538" s="189"/>
      <c r="N538" s="189"/>
      <c r="O538" s="189"/>
      <c r="P538" s="189"/>
      <c r="Q538" s="189"/>
      <c r="R538" s="189"/>
      <c r="S538" s="189"/>
      <c r="T538" s="189"/>
      <c r="U538" s="189"/>
      <c r="V538" s="189"/>
      <c r="W538" s="189"/>
      <c r="X538" s="189"/>
      <c r="Y538" s="189"/>
      <c r="Z538" s="342"/>
    </row>
    <row r="539" spans="1:26" hidden="1">
      <c r="A539" s="25"/>
      <c r="B539" s="189"/>
      <c r="C539" s="189"/>
      <c r="D539" s="189"/>
      <c r="E539" s="189"/>
      <c r="F539" s="189"/>
      <c r="G539" s="189"/>
      <c r="H539" s="189"/>
      <c r="I539" s="189"/>
      <c r="J539" s="189"/>
      <c r="K539" s="189"/>
      <c r="L539" s="189"/>
      <c r="M539" s="189"/>
      <c r="N539" s="189"/>
      <c r="O539" s="189"/>
      <c r="P539" s="189"/>
      <c r="Q539" s="189"/>
      <c r="R539" s="189"/>
      <c r="S539" s="189"/>
      <c r="T539" s="189"/>
      <c r="U539" s="189"/>
      <c r="V539" s="189"/>
      <c r="W539" s="189"/>
      <c r="X539" s="189"/>
      <c r="Y539" s="189"/>
      <c r="Z539" s="342"/>
    </row>
    <row r="540" spans="1:26" s="189" customFormat="1" hidden="1">
      <c r="Z540" s="410"/>
    </row>
    <row r="541" spans="1:26" s="189" customFormat="1">
      <c r="Z541" s="410"/>
    </row>
    <row r="542" spans="1:26" ht="12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44"/>
      <c r="P542" s="2"/>
      <c r="Q542" s="2"/>
      <c r="R542" s="2"/>
      <c r="S542" s="2"/>
      <c r="T542" s="2"/>
      <c r="U542" s="2"/>
      <c r="V542" s="2"/>
      <c r="W542" s="4"/>
      <c r="X542" s="4"/>
      <c r="Y542" s="184"/>
      <c r="Z542" s="415"/>
    </row>
    <row r="543" spans="1:26" ht="12" customHeight="1">
      <c r="A543" s="2"/>
      <c r="B543" s="7"/>
      <c r="C543" s="55">
        <v>1</v>
      </c>
      <c r="D543" s="55">
        <v>2</v>
      </c>
      <c r="E543" s="55">
        <v>3</v>
      </c>
      <c r="F543" s="55">
        <v>4</v>
      </c>
      <c r="G543" s="55">
        <v>5</v>
      </c>
      <c r="H543" s="55">
        <v>6</v>
      </c>
      <c r="I543" s="55">
        <v>7</v>
      </c>
      <c r="J543" s="55">
        <v>8</v>
      </c>
      <c r="K543" s="55">
        <v>9</v>
      </c>
      <c r="L543" s="55">
        <v>10</v>
      </c>
      <c r="M543" s="55">
        <v>11</v>
      </c>
      <c r="N543" s="55">
        <v>12</v>
      </c>
      <c r="O543" s="50"/>
      <c r="P543" s="55">
        <v>13</v>
      </c>
      <c r="Q543" s="55">
        <v>14</v>
      </c>
      <c r="R543" s="55">
        <v>15</v>
      </c>
      <c r="S543" s="55">
        <v>16</v>
      </c>
      <c r="T543" s="55">
        <v>17</v>
      </c>
      <c r="U543" s="55">
        <v>18</v>
      </c>
      <c r="V543" s="55">
        <v>19</v>
      </c>
      <c r="W543" s="55">
        <v>20</v>
      </c>
      <c r="X543" s="55">
        <v>21</v>
      </c>
      <c r="Y543" s="55">
        <v>22</v>
      </c>
      <c r="Z543" s="415"/>
    </row>
    <row r="544" spans="1:26" ht="12.95" customHeight="1">
      <c r="A544" s="2"/>
      <c r="B544" s="320" t="s">
        <v>0</v>
      </c>
      <c r="C544" s="158"/>
      <c r="D544" s="434" t="s">
        <v>149</v>
      </c>
      <c r="E544" s="434" t="s">
        <v>164</v>
      </c>
      <c r="F544" s="434" t="s">
        <v>148</v>
      </c>
      <c r="G544" s="434" t="s">
        <v>151</v>
      </c>
      <c r="H544" s="434" t="s">
        <v>152</v>
      </c>
      <c r="I544" s="434" t="s">
        <v>159</v>
      </c>
      <c r="J544" s="434"/>
      <c r="K544" s="434" t="s">
        <v>157</v>
      </c>
      <c r="L544" s="434" t="s">
        <v>158</v>
      </c>
      <c r="M544" s="434" t="s">
        <v>159</v>
      </c>
      <c r="N544" s="434" t="s">
        <v>161</v>
      </c>
      <c r="O544" s="294"/>
      <c r="P544" s="434" t="s">
        <v>162</v>
      </c>
      <c r="Q544" s="434" t="s">
        <v>89</v>
      </c>
      <c r="R544" s="434"/>
      <c r="S544" s="434" t="s">
        <v>171</v>
      </c>
      <c r="T544" s="434" t="s">
        <v>172</v>
      </c>
      <c r="U544" s="434" t="s">
        <v>173</v>
      </c>
      <c r="V544" s="434" t="s">
        <v>175</v>
      </c>
      <c r="W544" s="322"/>
      <c r="X544" s="159"/>
      <c r="Y544" s="322"/>
      <c r="Z544" s="415"/>
    </row>
    <row r="545" spans="1:26" ht="12.95" customHeight="1">
      <c r="A545" s="2"/>
      <c r="B545" s="320" t="s">
        <v>59</v>
      </c>
      <c r="C545" s="313" t="s">
        <v>61</v>
      </c>
      <c r="D545" s="314" t="s">
        <v>10</v>
      </c>
      <c r="E545" s="313" t="s">
        <v>61</v>
      </c>
      <c r="F545" s="314" t="s">
        <v>10</v>
      </c>
      <c r="G545" s="313" t="s">
        <v>61</v>
      </c>
      <c r="H545" s="314" t="s">
        <v>10</v>
      </c>
      <c r="I545" s="313" t="s">
        <v>61</v>
      </c>
      <c r="J545" s="314" t="s">
        <v>10</v>
      </c>
      <c r="K545" s="315" t="s">
        <v>67</v>
      </c>
      <c r="L545" s="314" t="s">
        <v>10</v>
      </c>
      <c r="M545" s="313" t="s">
        <v>61</v>
      </c>
      <c r="N545" s="314" t="s">
        <v>10</v>
      </c>
      <c r="O545" s="316" t="s">
        <v>52</v>
      </c>
      <c r="P545" s="313" t="s">
        <v>61</v>
      </c>
      <c r="Q545" s="314" t="s">
        <v>10</v>
      </c>
      <c r="R545" s="313" t="s">
        <v>61</v>
      </c>
      <c r="S545" s="314" t="s">
        <v>10</v>
      </c>
      <c r="T545" s="313" t="s">
        <v>61</v>
      </c>
      <c r="U545" s="314" t="s">
        <v>10</v>
      </c>
      <c r="V545" s="313" t="s">
        <v>61</v>
      </c>
      <c r="W545" s="315" t="s">
        <v>67</v>
      </c>
      <c r="X545" s="315" t="s">
        <v>67</v>
      </c>
      <c r="Y545" s="314" t="s">
        <v>10</v>
      </c>
      <c r="Z545" s="415"/>
    </row>
    <row r="546" spans="1:26" ht="12.95" customHeight="1">
      <c r="A546" s="2"/>
      <c r="B546" s="321" t="s">
        <v>12</v>
      </c>
      <c r="C546" s="315" t="s">
        <v>70</v>
      </c>
      <c r="D546" s="317"/>
      <c r="E546" s="315" t="s">
        <v>70</v>
      </c>
      <c r="F546" s="315"/>
      <c r="G546" s="315" t="s">
        <v>70</v>
      </c>
      <c r="H546" s="315"/>
      <c r="I546" s="315" t="s">
        <v>70</v>
      </c>
      <c r="J546" s="315"/>
      <c r="K546" s="315" t="s">
        <v>69</v>
      </c>
      <c r="L546" s="315"/>
      <c r="M546" s="315" t="s">
        <v>70</v>
      </c>
      <c r="N546" s="318"/>
      <c r="O546" s="315" t="s">
        <v>68</v>
      </c>
      <c r="P546" s="315" t="s">
        <v>70</v>
      </c>
      <c r="Q546" s="318"/>
      <c r="R546" s="315" t="s">
        <v>70</v>
      </c>
      <c r="S546" s="318"/>
      <c r="T546" s="315" t="s">
        <v>70</v>
      </c>
      <c r="U546" s="318"/>
      <c r="V546" s="315" t="s">
        <v>70</v>
      </c>
      <c r="W546" s="315" t="s">
        <v>69</v>
      </c>
      <c r="X546" s="315" t="s">
        <v>69</v>
      </c>
      <c r="Y546" s="315"/>
      <c r="Z546" s="415"/>
    </row>
    <row r="547" spans="1:26" s="631" customFormat="1" ht="12.95" customHeight="1">
      <c r="A547" s="24"/>
      <c r="B547" s="108"/>
      <c r="C547" s="665" t="s">
        <v>90</v>
      </c>
      <c r="D547" s="109" t="s">
        <v>113</v>
      </c>
      <c r="E547" s="665" t="s">
        <v>91</v>
      </c>
      <c r="F547" s="109" t="s">
        <v>114</v>
      </c>
      <c r="G547" s="665" t="s">
        <v>92</v>
      </c>
      <c r="H547" s="109" t="s">
        <v>115</v>
      </c>
      <c r="I547" s="665" t="s">
        <v>93</v>
      </c>
      <c r="J547" s="109" t="s">
        <v>116</v>
      </c>
      <c r="K547" s="7"/>
      <c r="L547" s="109" t="s">
        <v>130</v>
      </c>
      <c r="M547" s="665" t="s">
        <v>71</v>
      </c>
      <c r="N547" s="109" t="s">
        <v>118</v>
      </c>
      <c r="O547" s="6"/>
      <c r="P547" s="665" t="s">
        <v>72</v>
      </c>
      <c r="Q547" s="109" t="s">
        <v>119</v>
      </c>
      <c r="R547" s="665" t="s">
        <v>73</v>
      </c>
      <c r="S547" s="109" t="s">
        <v>120</v>
      </c>
      <c r="T547" s="666" t="s">
        <v>74</v>
      </c>
      <c r="U547" s="109" t="s">
        <v>121</v>
      </c>
      <c r="V547" s="666" t="s">
        <v>117</v>
      </c>
      <c r="W547" s="109" t="s">
        <v>131</v>
      </c>
      <c r="X547" s="636" t="s">
        <v>126</v>
      </c>
      <c r="Y547" s="380" t="s">
        <v>144</v>
      </c>
      <c r="Z547" s="1"/>
    </row>
    <row r="548" spans="1:26" ht="12.95" customHeight="1">
      <c r="A548" s="2"/>
      <c r="B548" s="37" t="s">
        <v>29</v>
      </c>
      <c r="C548" s="344">
        <v>64</v>
      </c>
      <c r="D548" s="32">
        <f>C548/K548</f>
        <v>6.2317429406037003E-2</v>
      </c>
      <c r="E548" s="344">
        <v>428</v>
      </c>
      <c r="F548" s="32">
        <f>E548/K548</f>
        <v>0.41674780915287246</v>
      </c>
      <c r="G548" s="344">
        <v>287</v>
      </c>
      <c r="H548" s="32">
        <f>G548/K548</f>
        <v>0.27945472249269715</v>
      </c>
      <c r="I548" s="346">
        <v>248</v>
      </c>
      <c r="J548" s="32">
        <f>I548/K548</f>
        <v>0.24148003894839337</v>
      </c>
      <c r="K548" s="347">
        <f>SUM(C548,E548,G548,I548)</f>
        <v>1027</v>
      </c>
      <c r="L548" s="35">
        <f t="shared" ref="L548:L567" si="193">K548/$K$567</f>
        <v>0.26489553778694869</v>
      </c>
      <c r="M548" s="132">
        <v>14</v>
      </c>
      <c r="N548" s="32">
        <f>M548/X548</f>
        <v>8.2352941176470587E-2</v>
      </c>
      <c r="O548" s="44"/>
      <c r="P548" s="350">
        <v>24</v>
      </c>
      <c r="Q548" s="32">
        <f>P548/X548</f>
        <v>0.14117647058823529</v>
      </c>
      <c r="R548" s="132">
        <v>36</v>
      </c>
      <c r="S548" s="32">
        <f>R548/X548</f>
        <v>0.21176470588235294</v>
      </c>
      <c r="T548" s="132">
        <v>60</v>
      </c>
      <c r="U548" s="32">
        <f>T548/X548</f>
        <v>0.35294117647058826</v>
      </c>
      <c r="V548" s="132">
        <v>36</v>
      </c>
      <c r="W548" s="739">
        <f>SUM(M548,P548,R548)</f>
        <v>74</v>
      </c>
      <c r="X548" s="352">
        <f>SUM(M548,P548,R548,T548,V548)</f>
        <v>170</v>
      </c>
      <c r="Y548" s="376">
        <f t="shared" ref="Y548:Y566" si="194">X548/$X$567</f>
        <v>0.24566473988439305</v>
      </c>
      <c r="Z548" s="415"/>
    </row>
    <row r="549" spans="1:26" ht="12.95" customHeight="1">
      <c r="A549" s="2"/>
      <c r="B549" s="37" t="s">
        <v>30</v>
      </c>
      <c r="C549" s="344">
        <v>33</v>
      </c>
      <c r="D549" s="32">
        <f t="shared" ref="D549:D567" si="195">C549/K549</f>
        <v>5.7894736842105263E-2</v>
      </c>
      <c r="E549" s="344">
        <v>248</v>
      </c>
      <c r="F549" s="32">
        <f t="shared" ref="F549:F567" si="196">E549/K549</f>
        <v>0.43508771929824563</v>
      </c>
      <c r="G549" s="344">
        <v>171</v>
      </c>
      <c r="H549" s="32">
        <f t="shared" ref="H549:H567" si="197">G549/K549</f>
        <v>0.3</v>
      </c>
      <c r="I549" s="346">
        <v>118</v>
      </c>
      <c r="J549" s="32">
        <f t="shared" ref="J549:J567" si="198">I549/K549</f>
        <v>0.20701754385964913</v>
      </c>
      <c r="K549" s="347">
        <f t="shared" ref="K549:K567" si="199">SUM(C549,E549,G549,I549)</f>
        <v>570</v>
      </c>
      <c r="L549" s="35">
        <f t="shared" si="193"/>
        <v>0.14702089244261027</v>
      </c>
      <c r="M549" s="132">
        <v>9</v>
      </c>
      <c r="N549" s="32">
        <f t="shared" ref="N549:N567" si="200">M549/X549</f>
        <v>6.6666666666666666E-2</v>
      </c>
      <c r="O549" s="44"/>
      <c r="P549" s="350">
        <v>15</v>
      </c>
      <c r="Q549" s="32">
        <f t="shared" ref="Q549:Q567" si="201">P549/X549</f>
        <v>0.1111111111111111</v>
      </c>
      <c r="R549" s="132">
        <v>22</v>
      </c>
      <c r="S549" s="32">
        <f t="shared" ref="S549:S567" si="202">R549/X549</f>
        <v>0.16296296296296298</v>
      </c>
      <c r="T549" s="132">
        <v>30</v>
      </c>
      <c r="U549" s="32">
        <f t="shared" ref="U549:U567" si="203">T549/X549</f>
        <v>0.22222222222222221</v>
      </c>
      <c r="V549" s="132">
        <v>59</v>
      </c>
      <c r="W549" s="739">
        <f t="shared" ref="W549:W567" si="204">SUM(M549,P549,R549)</f>
        <v>46</v>
      </c>
      <c r="X549" s="352">
        <f t="shared" ref="X549:X566" si="205">SUM(M549,P549,R549,T549,V549)</f>
        <v>135</v>
      </c>
      <c r="Y549" s="375">
        <f t="shared" si="194"/>
        <v>0.19508670520231214</v>
      </c>
      <c r="Z549" s="415"/>
    </row>
    <row r="550" spans="1:26" ht="12.95" customHeight="1">
      <c r="A550" s="2"/>
      <c r="B550" s="37" t="s">
        <v>31</v>
      </c>
      <c r="C550" s="344">
        <v>17</v>
      </c>
      <c r="D550" s="32">
        <f t="shared" si="195"/>
        <v>3.294573643410853E-2</v>
      </c>
      <c r="E550" s="344">
        <v>224</v>
      </c>
      <c r="F550" s="32">
        <f t="shared" si="196"/>
        <v>0.43410852713178294</v>
      </c>
      <c r="G550" s="344">
        <v>161</v>
      </c>
      <c r="H550" s="32">
        <f t="shared" si="197"/>
        <v>0.31201550387596899</v>
      </c>
      <c r="I550" s="346">
        <v>114</v>
      </c>
      <c r="J550" s="32">
        <f t="shared" si="198"/>
        <v>0.22093023255813954</v>
      </c>
      <c r="K550" s="347">
        <f t="shared" si="199"/>
        <v>516</v>
      </c>
      <c r="L550" s="35">
        <f t="shared" si="193"/>
        <v>0.13309259736909981</v>
      </c>
      <c r="M550" s="132">
        <v>3</v>
      </c>
      <c r="N550" s="32">
        <f t="shared" si="200"/>
        <v>5.5555555555555552E-2</v>
      </c>
      <c r="O550" s="44"/>
      <c r="P550" s="350">
        <v>5</v>
      </c>
      <c r="Q550" s="32">
        <f t="shared" si="201"/>
        <v>9.2592592592592587E-2</v>
      </c>
      <c r="R550" s="132">
        <v>16</v>
      </c>
      <c r="S550" s="32">
        <f t="shared" si="202"/>
        <v>0.29629629629629628</v>
      </c>
      <c r="T550" s="132">
        <v>13</v>
      </c>
      <c r="U550" s="32">
        <f t="shared" si="203"/>
        <v>0.24074074074074073</v>
      </c>
      <c r="V550" s="132">
        <v>17</v>
      </c>
      <c r="W550" s="739">
        <f t="shared" si="204"/>
        <v>24</v>
      </c>
      <c r="X550" s="352">
        <f t="shared" si="205"/>
        <v>54</v>
      </c>
      <c r="Y550" s="376">
        <f t="shared" si="194"/>
        <v>7.8034682080924858E-2</v>
      </c>
      <c r="Z550" s="415"/>
    </row>
    <row r="551" spans="1:26" ht="12.95" customHeight="1">
      <c r="A551" s="2"/>
      <c r="B551" s="37" t="s">
        <v>32</v>
      </c>
      <c r="C551" s="344">
        <v>30</v>
      </c>
      <c r="D551" s="32">
        <f t="shared" si="195"/>
        <v>7.5949367088607597E-2</v>
      </c>
      <c r="E551" s="344">
        <v>162</v>
      </c>
      <c r="F551" s="32">
        <f t="shared" si="196"/>
        <v>0.41012658227848103</v>
      </c>
      <c r="G551" s="344">
        <v>105</v>
      </c>
      <c r="H551" s="32">
        <f t="shared" si="197"/>
        <v>0.26582278481012656</v>
      </c>
      <c r="I551" s="346">
        <v>98</v>
      </c>
      <c r="J551" s="32">
        <f t="shared" si="198"/>
        <v>0.2481012658227848</v>
      </c>
      <c r="K551" s="347">
        <f t="shared" si="199"/>
        <v>395</v>
      </c>
      <c r="L551" s="35">
        <f t="shared" si="193"/>
        <v>0.10188289914882641</v>
      </c>
      <c r="M551" s="132">
        <v>6</v>
      </c>
      <c r="N551" s="32">
        <f t="shared" si="200"/>
        <v>6.4516129032258063E-2</v>
      </c>
      <c r="O551" s="44"/>
      <c r="P551" s="350">
        <v>14</v>
      </c>
      <c r="Q551" s="32">
        <f t="shared" si="201"/>
        <v>0.15053763440860216</v>
      </c>
      <c r="R551" s="132">
        <v>13</v>
      </c>
      <c r="S551" s="32">
        <f t="shared" si="202"/>
        <v>0.13978494623655913</v>
      </c>
      <c r="T551" s="132">
        <v>29</v>
      </c>
      <c r="U551" s="32">
        <f t="shared" si="203"/>
        <v>0.31182795698924731</v>
      </c>
      <c r="V551" s="132">
        <v>31</v>
      </c>
      <c r="W551" s="739">
        <f t="shared" si="204"/>
        <v>33</v>
      </c>
      <c r="X551" s="352">
        <f t="shared" si="205"/>
        <v>93</v>
      </c>
      <c r="Y551" s="375">
        <f t="shared" si="194"/>
        <v>0.13439306358381503</v>
      </c>
      <c r="Z551" s="415"/>
    </row>
    <row r="552" spans="1:26" ht="12.95" customHeight="1">
      <c r="A552" s="2"/>
      <c r="B552" s="37" t="s">
        <v>33</v>
      </c>
      <c r="C552" s="344">
        <v>20</v>
      </c>
      <c r="D552" s="32">
        <f t="shared" si="195"/>
        <v>6.6889632107023408E-2</v>
      </c>
      <c r="E552" s="344">
        <v>96</v>
      </c>
      <c r="F552" s="32">
        <f t="shared" si="196"/>
        <v>0.32107023411371238</v>
      </c>
      <c r="G552" s="344">
        <v>63</v>
      </c>
      <c r="H552" s="32">
        <f t="shared" si="197"/>
        <v>0.21070234113712374</v>
      </c>
      <c r="I552" s="346">
        <v>120</v>
      </c>
      <c r="J552" s="32">
        <f t="shared" si="198"/>
        <v>0.40133779264214048</v>
      </c>
      <c r="K552" s="347">
        <f t="shared" si="199"/>
        <v>299</v>
      </c>
      <c r="L552" s="35">
        <f t="shared" si="193"/>
        <v>7.7121485684807839E-2</v>
      </c>
      <c r="M552" s="132">
        <v>5</v>
      </c>
      <c r="N552" s="32">
        <f t="shared" si="200"/>
        <v>6.097560975609756E-2</v>
      </c>
      <c r="O552" s="44"/>
      <c r="P552" s="350">
        <v>6</v>
      </c>
      <c r="Q552" s="32">
        <f t="shared" si="201"/>
        <v>7.3170731707317069E-2</v>
      </c>
      <c r="R552" s="132">
        <v>15</v>
      </c>
      <c r="S552" s="32">
        <f t="shared" si="202"/>
        <v>0.18292682926829268</v>
      </c>
      <c r="T552" s="132">
        <v>23</v>
      </c>
      <c r="U552" s="32">
        <f t="shared" si="203"/>
        <v>0.28048780487804881</v>
      </c>
      <c r="V552" s="132">
        <v>33</v>
      </c>
      <c r="W552" s="739">
        <f t="shared" si="204"/>
        <v>26</v>
      </c>
      <c r="X552" s="352">
        <f t="shared" si="205"/>
        <v>82</v>
      </c>
      <c r="Y552" s="375">
        <f t="shared" si="194"/>
        <v>0.11849710982658959</v>
      </c>
      <c r="Z552" s="415"/>
    </row>
    <row r="553" spans="1:26" ht="12.95" customHeight="1">
      <c r="A553" s="2"/>
      <c r="B553" s="37" t="s">
        <v>34</v>
      </c>
      <c r="C553" s="344">
        <v>13</v>
      </c>
      <c r="D553" s="32">
        <f t="shared" si="195"/>
        <v>4.2345276872964167E-2</v>
      </c>
      <c r="E553" s="344">
        <v>110</v>
      </c>
      <c r="F553" s="32">
        <f t="shared" si="196"/>
        <v>0.35830618892508143</v>
      </c>
      <c r="G553" s="344">
        <v>94</v>
      </c>
      <c r="H553" s="32">
        <f t="shared" si="197"/>
        <v>0.30618892508143325</v>
      </c>
      <c r="I553" s="346">
        <v>90</v>
      </c>
      <c r="J553" s="32">
        <f t="shared" si="198"/>
        <v>0.29315960912052119</v>
      </c>
      <c r="K553" s="347">
        <f t="shared" si="199"/>
        <v>307</v>
      </c>
      <c r="L553" s="35">
        <f t="shared" si="193"/>
        <v>7.9184936806809395E-2</v>
      </c>
      <c r="M553" s="132">
        <v>2</v>
      </c>
      <c r="N553" s="32">
        <f t="shared" si="200"/>
        <v>6.0606060606060608E-2</v>
      </c>
      <c r="O553" s="44"/>
      <c r="P553" s="350">
        <v>8</v>
      </c>
      <c r="Q553" s="32">
        <f t="shared" si="201"/>
        <v>0.24242424242424243</v>
      </c>
      <c r="R553" s="132">
        <v>5</v>
      </c>
      <c r="S553" s="32">
        <f t="shared" si="202"/>
        <v>0.15151515151515152</v>
      </c>
      <c r="T553" s="132">
        <v>9</v>
      </c>
      <c r="U553" s="32">
        <f t="shared" si="203"/>
        <v>0.27272727272727271</v>
      </c>
      <c r="V553" s="132">
        <v>9</v>
      </c>
      <c r="W553" s="739">
        <f t="shared" si="204"/>
        <v>15</v>
      </c>
      <c r="X553" s="352">
        <f t="shared" si="205"/>
        <v>33</v>
      </c>
      <c r="Y553" s="376">
        <f t="shared" si="194"/>
        <v>4.7687861271676298E-2</v>
      </c>
      <c r="Z553" s="415"/>
    </row>
    <row r="554" spans="1:26" ht="12.95" customHeight="1">
      <c r="A554" s="2"/>
      <c r="B554" s="37" t="s">
        <v>35</v>
      </c>
      <c r="C554" s="344">
        <v>6</v>
      </c>
      <c r="D554" s="32">
        <f t="shared" si="195"/>
        <v>3.5502958579881658E-2</v>
      </c>
      <c r="E554" s="344">
        <v>68</v>
      </c>
      <c r="F554" s="32">
        <f t="shared" si="196"/>
        <v>0.40236686390532544</v>
      </c>
      <c r="G554" s="344">
        <v>43</v>
      </c>
      <c r="H554" s="32">
        <f t="shared" si="197"/>
        <v>0.25443786982248523</v>
      </c>
      <c r="I554" s="346">
        <v>52</v>
      </c>
      <c r="J554" s="32">
        <f t="shared" si="198"/>
        <v>0.30769230769230771</v>
      </c>
      <c r="K554" s="347">
        <f t="shared" si="199"/>
        <v>169</v>
      </c>
      <c r="L554" s="35">
        <f t="shared" si="193"/>
        <v>4.3590404952282689E-2</v>
      </c>
      <c r="M554" s="132">
        <v>3</v>
      </c>
      <c r="N554" s="32">
        <f t="shared" si="200"/>
        <v>0.10344827586206896</v>
      </c>
      <c r="O554" s="44"/>
      <c r="P554" s="350">
        <v>3</v>
      </c>
      <c r="Q554" s="32">
        <f t="shared" si="201"/>
        <v>0.10344827586206896</v>
      </c>
      <c r="R554" s="132">
        <v>5</v>
      </c>
      <c r="S554" s="32">
        <f t="shared" si="202"/>
        <v>0.17241379310344829</v>
      </c>
      <c r="T554" s="132">
        <v>7</v>
      </c>
      <c r="U554" s="32">
        <f t="shared" si="203"/>
        <v>0.2413793103448276</v>
      </c>
      <c r="V554" s="132">
        <v>11</v>
      </c>
      <c r="W554" s="739">
        <f t="shared" si="204"/>
        <v>11</v>
      </c>
      <c r="X554" s="352">
        <f t="shared" si="205"/>
        <v>29</v>
      </c>
      <c r="Y554" s="376">
        <f t="shared" si="194"/>
        <v>4.1907514450867052E-2</v>
      </c>
      <c r="Z554" s="415"/>
    </row>
    <row r="555" spans="1:26" ht="12.95" customHeight="1">
      <c r="A555" s="2"/>
      <c r="B555" s="37" t="s">
        <v>36</v>
      </c>
      <c r="C555" s="344">
        <v>16</v>
      </c>
      <c r="D555" s="32">
        <f t="shared" si="195"/>
        <v>7.441860465116279E-2</v>
      </c>
      <c r="E555" s="344">
        <v>92</v>
      </c>
      <c r="F555" s="32">
        <f t="shared" si="196"/>
        <v>0.42790697674418604</v>
      </c>
      <c r="G555" s="344">
        <v>67</v>
      </c>
      <c r="H555" s="32">
        <f t="shared" si="197"/>
        <v>0.3116279069767442</v>
      </c>
      <c r="I555" s="346">
        <v>40</v>
      </c>
      <c r="J555" s="32">
        <f t="shared" si="198"/>
        <v>0.18604651162790697</v>
      </c>
      <c r="K555" s="347">
        <f t="shared" si="199"/>
        <v>215</v>
      </c>
      <c r="L555" s="35">
        <f t="shared" si="193"/>
        <v>5.5455248903791589E-2</v>
      </c>
      <c r="M555" s="132">
        <v>8</v>
      </c>
      <c r="N555" s="32">
        <f t="shared" si="200"/>
        <v>0.36363636363636365</v>
      </c>
      <c r="O555" s="44"/>
      <c r="P555" s="350">
        <v>3</v>
      </c>
      <c r="Q555" s="32">
        <f t="shared" si="201"/>
        <v>0.13636363636363635</v>
      </c>
      <c r="R555" s="132">
        <v>2</v>
      </c>
      <c r="S555" s="32">
        <f t="shared" si="202"/>
        <v>9.0909090909090912E-2</v>
      </c>
      <c r="T555" s="132">
        <v>6</v>
      </c>
      <c r="U555" s="32">
        <f t="shared" si="203"/>
        <v>0.27272727272727271</v>
      </c>
      <c r="V555" s="132">
        <v>3</v>
      </c>
      <c r="W555" s="739">
        <f t="shared" si="204"/>
        <v>13</v>
      </c>
      <c r="X555" s="352">
        <f t="shared" si="205"/>
        <v>22</v>
      </c>
      <c r="Y555" s="376">
        <f t="shared" si="194"/>
        <v>3.1791907514450865E-2</v>
      </c>
      <c r="Z555" s="415"/>
    </row>
    <row r="556" spans="1:26" ht="12.95" customHeight="1">
      <c r="A556" s="2"/>
      <c r="B556" s="37" t="s">
        <v>37</v>
      </c>
      <c r="C556" s="344">
        <v>5</v>
      </c>
      <c r="D556" s="32">
        <f t="shared" si="195"/>
        <v>4.5871559633027525E-2</v>
      </c>
      <c r="E556" s="344">
        <v>50</v>
      </c>
      <c r="F556" s="32">
        <f t="shared" si="196"/>
        <v>0.45871559633027525</v>
      </c>
      <c r="G556" s="344">
        <v>32</v>
      </c>
      <c r="H556" s="32">
        <f t="shared" si="197"/>
        <v>0.29357798165137616</v>
      </c>
      <c r="I556" s="346">
        <v>22</v>
      </c>
      <c r="J556" s="32">
        <f t="shared" si="198"/>
        <v>0.20183486238532111</v>
      </c>
      <c r="K556" s="347">
        <f t="shared" si="199"/>
        <v>109</v>
      </c>
      <c r="L556" s="35">
        <f t="shared" si="193"/>
        <v>2.8114521537271085E-2</v>
      </c>
      <c r="M556" s="132">
        <v>1</v>
      </c>
      <c r="N556" s="32">
        <f t="shared" si="200"/>
        <v>6.25E-2</v>
      </c>
      <c r="O556" s="44"/>
      <c r="P556" s="350">
        <v>2</v>
      </c>
      <c r="Q556" s="32">
        <f t="shared" si="201"/>
        <v>0.125</v>
      </c>
      <c r="R556" s="132">
        <v>5</v>
      </c>
      <c r="S556" s="32">
        <f t="shared" si="202"/>
        <v>0.3125</v>
      </c>
      <c r="T556" s="132">
        <v>4</v>
      </c>
      <c r="U556" s="32">
        <f t="shared" si="203"/>
        <v>0.25</v>
      </c>
      <c r="V556" s="132">
        <v>4</v>
      </c>
      <c r="W556" s="739">
        <f t="shared" si="204"/>
        <v>8</v>
      </c>
      <c r="X556" s="352">
        <f t="shared" si="205"/>
        <v>16</v>
      </c>
      <c r="Y556" s="376">
        <f t="shared" si="194"/>
        <v>2.3121387283236993E-2</v>
      </c>
      <c r="Z556" s="415"/>
    </row>
    <row r="557" spans="1:26" ht="12.95" customHeight="1">
      <c r="A557" s="2"/>
      <c r="B557" s="37" t="s">
        <v>38</v>
      </c>
      <c r="C557" s="344">
        <v>5</v>
      </c>
      <c r="D557" s="32">
        <f t="shared" si="195"/>
        <v>7.1428571428571425E-2</v>
      </c>
      <c r="E557" s="345">
        <v>27</v>
      </c>
      <c r="F557" s="32">
        <f t="shared" si="196"/>
        <v>0.38571428571428573</v>
      </c>
      <c r="G557" s="344">
        <v>19</v>
      </c>
      <c r="H557" s="32">
        <f t="shared" si="197"/>
        <v>0.27142857142857141</v>
      </c>
      <c r="I557" s="346">
        <v>19</v>
      </c>
      <c r="J557" s="32">
        <f t="shared" si="198"/>
        <v>0.27142857142857141</v>
      </c>
      <c r="K557" s="347">
        <f t="shared" si="199"/>
        <v>70</v>
      </c>
      <c r="L557" s="35">
        <f t="shared" si="193"/>
        <v>1.8055197317513542E-2</v>
      </c>
      <c r="M557" s="132">
        <v>0</v>
      </c>
      <c r="N557" s="32">
        <f t="shared" si="200"/>
        <v>0</v>
      </c>
      <c r="O557" s="44"/>
      <c r="P557" s="350">
        <v>2</v>
      </c>
      <c r="Q557" s="32">
        <f t="shared" si="201"/>
        <v>0.13333333333333333</v>
      </c>
      <c r="R557" s="132">
        <v>6</v>
      </c>
      <c r="S557" s="32">
        <f t="shared" si="202"/>
        <v>0.4</v>
      </c>
      <c r="T557" s="132">
        <v>3</v>
      </c>
      <c r="U557" s="32">
        <f t="shared" si="203"/>
        <v>0.2</v>
      </c>
      <c r="V557" s="132">
        <v>4</v>
      </c>
      <c r="W557" s="739">
        <f t="shared" si="204"/>
        <v>8</v>
      </c>
      <c r="X557" s="352">
        <f t="shared" si="205"/>
        <v>15</v>
      </c>
      <c r="Y557" s="375">
        <f t="shared" si="194"/>
        <v>2.1676300578034682E-2</v>
      </c>
      <c r="Z557" s="415"/>
    </row>
    <row r="558" spans="1:26" ht="12.95" customHeight="1">
      <c r="A558" s="2"/>
      <c r="B558" s="37" t="s">
        <v>39</v>
      </c>
      <c r="C558" s="344">
        <v>2</v>
      </c>
      <c r="D558" s="32">
        <f t="shared" si="195"/>
        <v>4.5454545454545456E-2</v>
      </c>
      <c r="E558" s="344">
        <v>13</v>
      </c>
      <c r="F558" s="32">
        <f t="shared" si="196"/>
        <v>0.29545454545454547</v>
      </c>
      <c r="G558" s="344">
        <v>14</v>
      </c>
      <c r="H558" s="32">
        <f t="shared" si="197"/>
        <v>0.31818181818181818</v>
      </c>
      <c r="I558" s="346">
        <v>15</v>
      </c>
      <c r="J558" s="32">
        <f t="shared" si="198"/>
        <v>0.34090909090909088</v>
      </c>
      <c r="K558" s="347">
        <f t="shared" si="199"/>
        <v>44</v>
      </c>
      <c r="L558" s="35">
        <f t="shared" si="193"/>
        <v>1.1348981171008512E-2</v>
      </c>
      <c r="M558" s="132">
        <v>0</v>
      </c>
      <c r="N558" s="32">
        <f t="shared" si="200"/>
        <v>0</v>
      </c>
      <c r="O558" s="44"/>
      <c r="P558" s="350">
        <v>1</v>
      </c>
      <c r="Q558" s="32">
        <f t="shared" si="201"/>
        <v>0.125</v>
      </c>
      <c r="R558" s="132">
        <v>2</v>
      </c>
      <c r="S558" s="32">
        <f t="shared" si="202"/>
        <v>0.25</v>
      </c>
      <c r="T558" s="132">
        <v>3</v>
      </c>
      <c r="U558" s="32">
        <f t="shared" si="203"/>
        <v>0.375</v>
      </c>
      <c r="V558" s="132">
        <v>2</v>
      </c>
      <c r="W558" s="739">
        <f t="shared" si="204"/>
        <v>3</v>
      </c>
      <c r="X558" s="352">
        <f t="shared" si="205"/>
        <v>8</v>
      </c>
      <c r="Y558" s="375">
        <f t="shared" si="194"/>
        <v>1.1560693641618497E-2</v>
      </c>
      <c r="Z558" s="415"/>
    </row>
    <row r="559" spans="1:26" ht="12.95" customHeight="1">
      <c r="A559" s="2"/>
      <c r="B559" s="37" t="s">
        <v>40</v>
      </c>
      <c r="C559" s="344">
        <v>2</v>
      </c>
      <c r="D559" s="32">
        <f t="shared" si="195"/>
        <v>6.6666666666666666E-2</v>
      </c>
      <c r="E559" s="344">
        <v>14</v>
      </c>
      <c r="F559" s="32">
        <f t="shared" si="196"/>
        <v>0.46666666666666667</v>
      </c>
      <c r="G559" s="344">
        <v>8</v>
      </c>
      <c r="H559" s="32">
        <f t="shared" si="197"/>
        <v>0.26666666666666666</v>
      </c>
      <c r="I559" s="346">
        <v>6</v>
      </c>
      <c r="J559" s="32">
        <f t="shared" si="198"/>
        <v>0.2</v>
      </c>
      <c r="K559" s="347">
        <f t="shared" si="199"/>
        <v>30</v>
      </c>
      <c r="L559" s="35">
        <f t="shared" si="193"/>
        <v>7.7379417075058039E-3</v>
      </c>
      <c r="M559" s="132">
        <v>1</v>
      </c>
      <c r="N559" s="32">
        <f t="shared" si="200"/>
        <v>0.14285714285714285</v>
      </c>
      <c r="O559" s="44"/>
      <c r="P559" s="350">
        <v>0</v>
      </c>
      <c r="Q559" s="32">
        <f t="shared" si="201"/>
        <v>0</v>
      </c>
      <c r="R559" s="132">
        <v>0</v>
      </c>
      <c r="S559" s="32">
        <f t="shared" si="202"/>
        <v>0</v>
      </c>
      <c r="T559" s="132">
        <v>0</v>
      </c>
      <c r="U559" s="32">
        <f t="shared" si="203"/>
        <v>0</v>
      </c>
      <c r="V559" s="132">
        <v>6</v>
      </c>
      <c r="W559" s="739">
        <f t="shared" si="204"/>
        <v>1</v>
      </c>
      <c r="X559" s="352">
        <f t="shared" si="205"/>
        <v>7</v>
      </c>
      <c r="Y559" s="375">
        <f t="shared" si="194"/>
        <v>1.0115606936416185E-2</v>
      </c>
      <c r="Z559" s="415"/>
    </row>
    <row r="560" spans="1:26" ht="12.95" customHeight="1">
      <c r="A560" s="2"/>
      <c r="B560" s="37" t="s">
        <v>41</v>
      </c>
      <c r="C560" s="344">
        <v>1</v>
      </c>
      <c r="D560" s="32">
        <f t="shared" si="195"/>
        <v>4.3478260869565216E-2</v>
      </c>
      <c r="E560" s="344">
        <v>9</v>
      </c>
      <c r="F560" s="32">
        <f t="shared" si="196"/>
        <v>0.39130434782608697</v>
      </c>
      <c r="G560" s="344">
        <v>5</v>
      </c>
      <c r="H560" s="32">
        <f t="shared" si="197"/>
        <v>0.21739130434782608</v>
      </c>
      <c r="I560" s="346">
        <v>8</v>
      </c>
      <c r="J560" s="32">
        <f t="shared" si="198"/>
        <v>0.34782608695652173</v>
      </c>
      <c r="K560" s="347">
        <f t="shared" si="199"/>
        <v>23</v>
      </c>
      <c r="L560" s="35">
        <f t="shared" si="193"/>
        <v>5.9324219757544497E-3</v>
      </c>
      <c r="M560" s="132">
        <v>0</v>
      </c>
      <c r="N560" s="78" t="e">
        <f t="shared" si="200"/>
        <v>#DIV/0!</v>
      </c>
      <c r="O560" s="44"/>
      <c r="P560" s="350">
        <v>0</v>
      </c>
      <c r="Q560" s="32" t="e">
        <f t="shared" si="201"/>
        <v>#DIV/0!</v>
      </c>
      <c r="R560" s="132">
        <v>0</v>
      </c>
      <c r="S560" s="32" t="e">
        <f t="shared" si="202"/>
        <v>#DIV/0!</v>
      </c>
      <c r="T560" s="132">
        <v>0</v>
      </c>
      <c r="U560" s="32" t="e">
        <f t="shared" si="203"/>
        <v>#DIV/0!</v>
      </c>
      <c r="V560" s="132">
        <v>0</v>
      </c>
      <c r="W560" s="739">
        <f t="shared" si="204"/>
        <v>0</v>
      </c>
      <c r="X560" s="352">
        <f t="shared" si="205"/>
        <v>0</v>
      </c>
      <c r="Y560" s="376">
        <f t="shared" si="194"/>
        <v>0</v>
      </c>
      <c r="Z560" s="416"/>
    </row>
    <row r="561" spans="1:26" ht="12.95" customHeight="1">
      <c r="A561" s="2"/>
      <c r="B561" s="37" t="s">
        <v>42</v>
      </c>
      <c r="C561" s="344">
        <v>1</v>
      </c>
      <c r="D561" s="32">
        <f t="shared" si="195"/>
        <v>3.7037037037037035E-2</v>
      </c>
      <c r="E561" s="344">
        <v>16</v>
      </c>
      <c r="F561" s="32">
        <f t="shared" si="196"/>
        <v>0.59259259259259256</v>
      </c>
      <c r="G561" s="344">
        <v>6</v>
      </c>
      <c r="H561" s="32">
        <f t="shared" si="197"/>
        <v>0.22222222222222221</v>
      </c>
      <c r="I561" s="346">
        <v>4</v>
      </c>
      <c r="J561" s="32">
        <f t="shared" si="198"/>
        <v>0.14814814814814814</v>
      </c>
      <c r="K561" s="347">
        <f t="shared" si="199"/>
        <v>27</v>
      </c>
      <c r="L561" s="35">
        <f t="shared" si="193"/>
        <v>6.9641475367552231E-3</v>
      </c>
      <c r="M561" s="132">
        <v>1</v>
      </c>
      <c r="N561" s="32">
        <f t="shared" si="200"/>
        <v>8.3333333333333329E-2</v>
      </c>
      <c r="O561" s="44"/>
      <c r="P561" s="350">
        <v>1</v>
      </c>
      <c r="Q561" s="32">
        <f t="shared" si="201"/>
        <v>8.3333333333333329E-2</v>
      </c>
      <c r="R561" s="132">
        <v>0</v>
      </c>
      <c r="S561" s="32">
        <f t="shared" si="202"/>
        <v>0</v>
      </c>
      <c r="T561" s="132">
        <v>5</v>
      </c>
      <c r="U561" s="32">
        <f t="shared" si="203"/>
        <v>0.41666666666666669</v>
      </c>
      <c r="V561" s="132">
        <v>5</v>
      </c>
      <c r="W561" s="739">
        <f t="shared" si="204"/>
        <v>2</v>
      </c>
      <c r="X561" s="352">
        <f t="shared" si="205"/>
        <v>12</v>
      </c>
      <c r="Y561" s="375">
        <f t="shared" si="194"/>
        <v>1.7341040462427744E-2</v>
      </c>
      <c r="Z561" s="415"/>
    </row>
    <row r="562" spans="1:26" ht="12.95" customHeight="1">
      <c r="A562" s="2"/>
      <c r="B562" s="37" t="s">
        <v>43</v>
      </c>
      <c r="C562" s="344">
        <v>1</v>
      </c>
      <c r="D562" s="32">
        <f t="shared" si="195"/>
        <v>3.7037037037037035E-2</v>
      </c>
      <c r="E562" s="344">
        <v>18</v>
      </c>
      <c r="F562" s="32">
        <f t="shared" si="196"/>
        <v>0.66666666666666663</v>
      </c>
      <c r="G562" s="344">
        <v>5</v>
      </c>
      <c r="H562" s="32">
        <f t="shared" si="197"/>
        <v>0.18518518518518517</v>
      </c>
      <c r="I562" s="346">
        <v>3</v>
      </c>
      <c r="J562" s="32">
        <f t="shared" si="198"/>
        <v>0.1111111111111111</v>
      </c>
      <c r="K562" s="347">
        <f t="shared" si="199"/>
        <v>27</v>
      </c>
      <c r="L562" s="35">
        <f t="shared" si="193"/>
        <v>6.9641475367552231E-3</v>
      </c>
      <c r="M562" s="132">
        <v>0</v>
      </c>
      <c r="N562" s="32">
        <f t="shared" si="200"/>
        <v>0</v>
      </c>
      <c r="O562" s="44"/>
      <c r="P562" s="350">
        <v>1</v>
      </c>
      <c r="Q562" s="32">
        <f t="shared" si="201"/>
        <v>0.5</v>
      </c>
      <c r="R562" s="132">
        <v>0</v>
      </c>
      <c r="S562" s="32">
        <f t="shared" si="202"/>
        <v>0</v>
      </c>
      <c r="T562" s="132">
        <v>0</v>
      </c>
      <c r="U562" s="32">
        <f t="shared" si="203"/>
        <v>0</v>
      </c>
      <c r="V562" s="132">
        <v>1</v>
      </c>
      <c r="W562" s="739">
        <f t="shared" si="204"/>
        <v>1</v>
      </c>
      <c r="X562" s="352">
        <f t="shared" si="205"/>
        <v>2</v>
      </c>
      <c r="Y562" s="376">
        <f t="shared" si="194"/>
        <v>2.8901734104046241E-3</v>
      </c>
      <c r="Z562" s="416"/>
    </row>
    <row r="563" spans="1:26" ht="12.95" customHeight="1">
      <c r="A563" s="2"/>
      <c r="B563" s="37" t="s">
        <v>44</v>
      </c>
      <c r="C563" s="344">
        <v>0</v>
      </c>
      <c r="D563" s="32">
        <f t="shared" si="195"/>
        <v>0</v>
      </c>
      <c r="E563" s="344">
        <v>4</v>
      </c>
      <c r="F563" s="32">
        <f t="shared" si="196"/>
        <v>0.5714285714285714</v>
      </c>
      <c r="G563" s="344">
        <v>2</v>
      </c>
      <c r="H563" s="32">
        <f t="shared" si="197"/>
        <v>0.2857142857142857</v>
      </c>
      <c r="I563" s="346">
        <v>1</v>
      </c>
      <c r="J563" s="32">
        <f t="shared" si="198"/>
        <v>0.14285714285714285</v>
      </c>
      <c r="K563" s="347">
        <f t="shared" si="199"/>
        <v>7</v>
      </c>
      <c r="L563" s="35">
        <f t="shared" si="193"/>
        <v>1.8055197317513542E-3</v>
      </c>
      <c r="M563" s="132">
        <v>0</v>
      </c>
      <c r="N563" s="32">
        <f t="shared" si="200"/>
        <v>0</v>
      </c>
      <c r="O563" s="44"/>
      <c r="P563" s="350">
        <v>0</v>
      </c>
      <c r="Q563" s="32">
        <f t="shared" si="201"/>
        <v>0</v>
      </c>
      <c r="R563" s="132">
        <v>2</v>
      </c>
      <c r="S563" s="32">
        <f t="shared" si="202"/>
        <v>0.5</v>
      </c>
      <c r="T563" s="132">
        <v>2</v>
      </c>
      <c r="U563" s="32">
        <f t="shared" si="203"/>
        <v>0.5</v>
      </c>
      <c r="V563" s="132">
        <v>0</v>
      </c>
      <c r="W563" s="739">
        <f t="shared" si="204"/>
        <v>2</v>
      </c>
      <c r="X563" s="352">
        <f t="shared" si="205"/>
        <v>4</v>
      </c>
      <c r="Y563" s="375">
        <f t="shared" si="194"/>
        <v>5.7803468208092483E-3</v>
      </c>
      <c r="Z563" s="416"/>
    </row>
    <row r="564" spans="1:26" ht="12.95" customHeight="1">
      <c r="A564" s="2"/>
      <c r="B564" s="37" t="s">
        <v>45</v>
      </c>
      <c r="C564" s="344">
        <v>1</v>
      </c>
      <c r="D564" s="32">
        <f t="shared" si="195"/>
        <v>3.4482758620689655E-2</v>
      </c>
      <c r="E564" s="344">
        <v>18</v>
      </c>
      <c r="F564" s="32">
        <f t="shared" si="196"/>
        <v>0.62068965517241381</v>
      </c>
      <c r="G564" s="344">
        <v>6</v>
      </c>
      <c r="H564" s="32">
        <f t="shared" si="197"/>
        <v>0.20689655172413793</v>
      </c>
      <c r="I564" s="346">
        <v>4</v>
      </c>
      <c r="J564" s="32">
        <f t="shared" si="198"/>
        <v>0.13793103448275862</v>
      </c>
      <c r="K564" s="347">
        <f t="shared" si="199"/>
        <v>29</v>
      </c>
      <c r="L564" s="35">
        <f t="shared" si="193"/>
        <v>7.4800103172556103E-3</v>
      </c>
      <c r="M564" s="132">
        <v>1</v>
      </c>
      <c r="N564" s="32">
        <f t="shared" si="200"/>
        <v>0.25</v>
      </c>
      <c r="O564" s="44"/>
      <c r="P564" s="350">
        <v>1</v>
      </c>
      <c r="Q564" s="32">
        <f t="shared" si="201"/>
        <v>0.25</v>
      </c>
      <c r="R564" s="132">
        <v>0</v>
      </c>
      <c r="S564" s="32">
        <f t="shared" si="202"/>
        <v>0</v>
      </c>
      <c r="T564" s="132">
        <v>1</v>
      </c>
      <c r="U564" s="32">
        <f t="shared" si="203"/>
        <v>0.25</v>
      </c>
      <c r="V564" s="132">
        <v>1</v>
      </c>
      <c r="W564" s="739">
        <f t="shared" si="204"/>
        <v>2</v>
      </c>
      <c r="X564" s="352">
        <f t="shared" si="205"/>
        <v>4</v>
      </c>
      <c r="Y564" s="376">
        <f t="shared" si="194"/>
        <v>5.7803468208092483E-3</v>
      </c>
      <c r="Z564" s="415"/>
    </row>
    <row r="565" spans="1:26" ht="12.95" customHeight="1">
      <c r="A565" s="2"/>
      <c r="B565" s="37" t="s">
        <v>46</v>
      </c>
      <c r="C565" s="344">
        <v>4</v>
      </c>
      <c r="D565" s="32">
        <f t="shared" si="195"/>
        <v>0.33333333333333331</v>
      </c>
      <c r="E565" s="344">
        <v>2</v>
      </c>
      <c r="F565" s="32">
        <f t="shared" si="196"/>
        <v>0.16666666666666666</v>
      </c>
      <c r="G565" s="344">
        <v>1</v>
      </c>
      <c r="H565" s="32">
        <f t="shared" si="197"/>
        <v>8.3333333333333329E-2</v>
      </c>
      <c r="I565" s="346">
        <v>5</v>
      </c>
      <c r="J565" s="32">
        <f t="shared" si="198"/>
        <v>0.41666666666666669</v>
      </c>
      <c r="K565" s="347">
        <f t="shared" si="199"/>
        <v>12</v>
      </c>
      <c r="L565" s="35">
        <f t="shared" si="193"/>
        <v>3.0951766830023212E-3</v>
      </c>
      <c r="M565" s="132">
        <v>1</v>
      </c>
      <c r="N565" s="32">
        <f t="shared" si="200"/>
        <v>0.16666666666666666</v>
      </c>
      <c r="O565" s="44"/>
      <c r="P565" s="350">
        <v>0</v>
      </c>
      <c r="Q565" s="32">
        <f t="shared" si="201"/>
        <v>0</v>
      </c>
      <c r="R565" s="132">
        <v>2</v>
      </c>
      <c r="S565" s="32">
        <f t="shared" si="202"/>
        <v>0.33333333333333331</v>
      </c>
      <c r="T565" s="132">
        <v>2</v>
      </c>
      <c r="U565" s="32">
        <f t="shared" si="203"/>
        <v>0.33333333333333331</v>
      </c>
      <c r="V565" s="132">
        <v>1</v>
      </c>
      <c r="W565" s="739">
        <f t="shared" si="204"/>
        <v>3</v>
      </c>
      <c r="X565" s="352">
        <f t="shared" si="205"/>
        <v>6</v>
      </c>
      <c r="Y565" s="375">
        <f t="shared" si="194"/>
        <v>8.670520231213872E-3</v>
      </c>
      <c r="Z565" s="415"/>
    </row>
    <row r="566" spans="1:26" ht="12.95" customHeight="1">
      <c r="A566" s="2"/>
      <c r="B566" s="37" t="s">
        <v>47</v>
      </c>
      <c r="C566" s="344">
        <v>0</v>
      </c>
      <c r="D566" s="32">
        <f t="shared" si="195"/>
        <v>0</v>
      </c>
      <c r="E566" s="344">
        <v>0</v>
      </c>
      <c r="F566" s="32">
        <f t="shared" si="196"/>
        <v>0</v>
      </c>
      <c r="G566" s="344">
        <v>1</v>
      </c>
      <c r="H566" s="78">
        <f t="shared" si="197"/>
        <v>1</v>
      </c>
      <c r="I566" s="346">
        <v>0</v>
      </c>
      <c r="J566" s="32">
        <f t="shared" si="198"/>
        <v>0</v>
      </c>
      <c r="K566" s="347">
        <f t="shared" si="199"/>
        <v>1</v>
      </c>
      <c r="L566" s="35">
        <f t="shared" si="193"/>
        <v>2.5793139025019347E-4</v>
      </c>
      <c r="M566" s="132">
        <v>0</v>
      </c>
      <c r="N566" s="78" t="e">
        <f t="shared" si="200"/>
        <v>#DIV/0!</v>
      </c>
      <c r="O566" s="44"/>
      <c r="P566" s="350">
        <v>0</v>
      </c>
      <c r="Q566" s="78" t="e">
        <f>P566/#REF!</f>
        <v>#REF!</v>
      </c>
      <c r="R566" s="132">
        <v>0</v>
      </c>
      <c r="S566" s="78" t="e">
        <f>R566/#REF!</f>
        <v>#REF!</v>
      </c>
      <c r="T566" s="132">
        <v>0</v>
      </c>
      <c r="U566" s="78" t="e">
        <f>T566/#REF!</f>
        <v>#REF!</v>
      </c>
      <c r="V566" s="132">
        <v>0</v>
      </c>
      <c r="W566" s="739">
        <f t="shared" si="204"/>
        <v>0</v>
      </c>
      <c r="X566" s="352">
        <f t="shared" si="205"/>
        <v>0</v>
      </c>
      <c r="Y566" s="376">
        <f t="shared" si="194"/>
        <v>0</v>
      </c>
      <c r="Z566" s="415"/>
    </row>
    <row r="567" spans="1:26" ht="12.95" customHeight="1">
      <c r="A567" s="2"/>
      <c r="B567" s="6" t="s">
        <v>75</v>
      </c>
      <c r="C567" s="348">
        <f t="shared" ref="C567" si="206">SUM(C548:C566)</f>
        <v>221</v>
      </c>
      <c r="D567" s="35">
        <f t="shared" si="195"/>
        <v>5.7002837245292752E-2</v>
      </c>
      <c r="E567" s="348">
        <f t="shared" ref="E567" si="207">SUM(E548:E566)</f>
        <v>1599</v>
      </c>
      <c r="F567" s="35">
        <f t="shared" si="196"/>
        <v>0.41243229301005935</v>
      </c>
      <c r="G567" s="348">
        <f t="shared" ref="G567" si="208">SUM(G548:G566)</f>
        <v>1090</v>
      </c>
      <c r="H567" s="35">
        <f t="shared" si="197"/>
        <v>0.28114521537271087</v>
      </c>
      <c r="I567" s="348">
        <f t="shared" ref="I567" si="209">SUM(I548:I566)</f>
        <v>967</v>
      </c>
      <c r="J567" s="35">
        <f t="shared" si="198"/>
        <v>0.24941965437193706</v>
      </c>
      <c r="K567" s="349">
        <f t="shared" si="199"/>
        <v>3877</v>
      </c>
      <c r="L567" s="78">
        <f t="shared" si="193"/>
        <v>1</v>
      </c>
      <c r="M567" s="353">
        <f t="shared" ref="M567" si="210">SUM(M548:M566)</f>
        <v>55</v>
      </c>
      <c r="N567" s="32">
        <f t="shared" si="200"/>
        <v>7.947976878612717E-2</v>
      </c>
      <c r="O567" s="44"/>
      <c r="P567" s="353">
        <f t="shared" ref="P567" si="211">SUM(P548:P566)</f>
        <v>86</v>
      </c>
      <c r="Q567" s="32">
        <f t="shared" si="201"/>
        <v>0.12427745664739884</v>
      </c>
      <c r="R567" s="353">
        <f t="shared" ref="R567" si="212">SUM(R548:R566)</f>
        <v>131</v>
      </c>
      <c r="S567" s="32">
        <f t="shared" si="202"/>
        <v>0.18930635838150289</v>
      </c>
      <c r="T567" s="353">
        <f t="shared" ref="T567" si="213">SUM(T548:T566)</f>
        <v>197</v>
      </c>
      <c r="U567" s="32">
        <f t="shared" si="203"/>
        <v>0.28468208092485547</v>
      </c>
      <c r="V567" s="353">
        <f t="shared" ref="V567" si="214">SUM(V548:V566)</f>
        <v>223</v>
      </c>
      <c r="W567" s="845">
        <f t="shared" si="204"/>
        <v>272</v>
      </c>
      <c r="X567" s="351">
        <f>SUM(M567,P567,R567,T567,V567)</f>
        <v>692</v>
      </c>
      <c r="Y567" s="377">
        <f>W567/$W$567</f>
        <v>1</v>
      </c>
      <c r="Z567" s="417"/>
    </row>
    <row r="568" spans="1:26" ht="12.95" customHeight="1">
      <c r="A568" s="2"/>
      <c r="B568" s="88" t="s">
        <v>214</v>
      </c>
      <c r="C568" s="670">
        <f>C567/C318</f>
        <v>0.19134199134199134</v>
      </c>
      <c r="D568" s="36"/>
      <c r="E568" s="670">
        <f>E567/E318</f>
        <v>0.27770059048280654</v>
      </c>
      <c r="F568" s="36"/>
      <c r="G568" s="670">
        <f>G567/G318</f>
        <v>0.19646719538572457</v>
      </c>
      <c r="H568" s="36"/>
      <c r="I568" s="670">
        <f>I567/I318</f>
        <v>0.11632383014555515</v>
      </c>
      <c r="J568" s="36"/>
      <c r="K568" s="672">
        <f>K567/X318</f>
        <v>0.18662751516318474</v>
      </c>
      <c r="L568" s="261"/>
      <c r="M568" s="670">
        <f>M567/317</f>
        <v>0.17350157728706625</v>
      </c>
      <c r="N568" s="230"/>
      <c r="O568" s="25"/>
      <c r="P568" s="670">
        <f>P567/P318</f>
        <v>0.18105263157894738</v>
      </c>
      <c r="Q568" s="230"/>
      <c r="R568" s="670">
        <f>R567/R318</f>
        <v>0.30607476635514019</v>
      </c>
      <c r="S568" s="230"/>
      <c r="T568" s="670">
        <f>T567/1555</f>
        <v>0.12668810289389068</v>
      </c>
      <c r="U568" s="230"/>
      <c r="V568" s="670">
        <f>V567/1555</f>
        <v>0.14340836012861735</v>
      </c>
      <c r="W568" s="230"/>
      <c r="X568" s="672">
        <f>X567/2775</f>
        <v>0.24936936936936938</v>
      </c>
      <c r="Y568" s="239"/>
      <c r="Z568" s="417"/>
    </row>
    <row r="569" spans="1:26" ht="12.95" customHeight="1">
      <c r="A569" s="2"/>
      <c r="B569" s="88" t="s">
        <v>215</v>
      </c>
      <c r="C569" s="195"/>
      <c r="D569" s="36"/>
      <c r="E569" s="195"/>
      <c r="F569" s="36"/>
      <c r="G569" s="195"/>
      <c r="H569" s="36"/>
      <c r="I569" s="195"/>
      <c r="J569" s="36"/>
      <c r="K569" s="245"/>
      <c r="L569" s="261"/>
      <c r="M569" s="82"/>
      <c r="N569" s="230"/>
      <c r="O569" s="25"/>
      <c r="P569" s="82"/>
      <c r="Q569" s="230"/>
      <c r="R569" s="82"/>
      <c r="S569" s="230"/>
      <c r="T569" s="82"/>
      <c r="U569" s="230"/>
      <c r="V569" s="82"/>
      <c r="W569" s="230">
        <f>W567/1220</f>
        <v>0.22295081967213115</v>
      </c>
      <c r="X569" s="245"/>
      <c r="Y569" s="325"/>
      <c r="Z569" s="417"/>
    </row>
    <row r="570" spans="1:26" ht="12.95" customHeight="1">
      <c r="A570" s="2"/>
      <c r="B570" s="137" t="s">
        <v>79</v>
      </c>
      <c r="C570" s="138"/>
      <c r="D570" s="138"/>
      <c r="E570" s="138"/>
      <c r="F570" s="138"/>
      <c r="G570" s="138"/>
      <c r="H570" s="138"/>
      <c r="I570" s="138"/>
      <c r="J570" s="284"/>
      <c r="K570" s="291">
        <v>2</v>
      </c>
      <c r="L570" s="32"/>
      <c r="M570" s="134"/>
      <c r="N570" s="93"/>
      <c r="O570" s="44"/>
      <c r="P570" s="136"/>
      <c r="Q570" s="134"/>
      <c r="R570" s="82"/>
      <c r="S570" s="134"/>
      <c r="T570" s="134"/>
      <c r="U570" s="134"/>
      <c r="V570" s="134"/>
      <c r="W570" s="136"/>
      <c r="X570" s="290">
        <v>1</v>
      </c>
      <c r="Y570" s="287">
        <v>3</v>
      </c>
      <c r="Z570" s="415"/>
    </row>
    <row r="571" spans="1:26" ht="12.95" customHeight="1">
      <c r="A571" s="2"/>
      <c r="B571" s="280" t="s">
        <v>76</v>
      </c>
      <c r="C571" s="138" t="e">
        <f>#REF!</f>
        <v>#REF!</v>
      </c>
      <c r="D571" s="285" t="e">
        <f>C571/#REF!</f>
        <v>#REF!</v>
      </c>
      <c r="E571" s="138" t="e">
        <f>#REF!</f>
        <v>#REF!</v>
      </c>
      <c r="F571" s="285" t="e">
        <f>E571/#REF!</f>
        <v>#REF!</v>
      </c>
      <c r="G571" s="138" t="e">
        <f>#REF!</f>
        <v>#REF!</v>
      </c>
      <c r="H571" s="285" t="e">
        <f>G571/#REF!</f>
        <v>#REF!</v>
      </c>
      <c r="I571" s="138" t="e">
        <f>#REF!</f>
        <v>#REF!</v>
      </c>
      <c r="J571" s="285" t="e">
        <f>I571/#REF!</f>
        <v>#REF!</v>
      </c>
      <c r="K571" s="286" t="e">
        <f t="shared" ref="K571" si="215">SUM(C571,E571,G571,I571)</f>
        <v>#REF!</v>
      </c>
      <c r="L571" s="94"/>
      <c r="M571" s="144"/>
      <c r="N571" s="94"/>
      <c r="O571" s="25"/>
      <c r="P571" s="176"/>
      <c r="Q571" s="44"/>
      <c r="R571" s="49"/>
      <c r="S571" s="49"/>
      <c r="T571" s="50"/>
      <c r="U571" s="139"/>
      <c r="V571" s="139"/>
      <c r="W571" s="140"/>
      <c r="X571" s="290">
        <v>4</v>
      </c>
      <c r="Y571" s="287">
        <v>470</v>
      </c>
      <c r="Z571" s="415"/>
    </row>
    <row r="572" spans="1:26" ht="12.95" customHeight="1">
      <c r="A572" s="70"/>
      <c r="B572" s="283"/>
      <c r="C572" s="302"/>
      <c r="D572" s="45"/>
      <c r="E572" s="302"/>
      <c r="F572" s="45"/>
      <c r="G572" s="302"/>
      <c r="H572" s="45"/>
      <c r="I572" s="302"/>
      <c r="J572" s="45"/>
      <c r="K572" s="243"/>
      <c r="L572" s="283"/>
      <c r="M572" s="302"/>
      <c r="N572" s="45"/>
      <c r="O572" s="302"/>
      <c r="P572" s="302"/>
      <c r="Q572" s="45"/>
      <c r="R572" s="302"/>
      <c r="S572" s="45"/>
      <c r="T572" s="302"/>
      <c r="U572" s="45"/>
      <c r="V572" s="302"/>
      <c r="W572" s="302"/>
      <c r="X572" s="243"/>
      <c r="Y572" s="325"/>
      <c r="Z572" s="418"/>
    </row>
    <row r="573" spans="1:26" ht="12.95" customHeight="1">
      <c r="A573" s="180"/>
      <c r="B573" s="108"/>
      <c r="C573" s="7" t="s">
        <v>90</v>
      </c>
      <c r="D573" s="109" t="s">
        <v>113</v>
      </c>
      <c r="E573" s="7" t="s">
        <v>91</v>
      </c>
      <c r="F573" s="109" t="s">
        <v>114</v>
      </c>
      <c r="G573" s="7" t="s">
        <v>92</v>
      </c>
      <c r="H573" s="109" t="s">
        <v>115</v>
      </c>
      <c r="I573" s="7" t="s">
        <v>93</v>
      </c>
      <c r="J573" s="109" t="s">
        <v>116</v>
      </c>
      <c r="K573" s="7"/>
      <c r="L573" s="109"/>
      <c r="M573" s="7" t="s">
        <v>71</v>
      </c>
      <c r="N573" s="109" t="s">
        <v>118</v>
      </c>
      <c r="O573" s="6"/>
      <c r="P573" s="7" t="s">
        <v>72</v>
      </c>
      <c r="Q573" s="109" t="s">
        <v>119</v>
      </c>
      <c r="R573" s="7" t="s">
        <v>73</v>
      </c>
      <c r="S573" s="109" t="s">
        <v>120</v>
      </c>
      <c r="T573" s="635" t="s">
        <v>74</v>
      </c>
      <c r="U573" s="109" t="s">
        <v>121</v>
      </c>
      <c r="V573" s="109" t="s">
        <v>117</v>
      </c>
      <c r="W573" s="109" t="s">
        <v>122</v>
      </c>
      <c r="X573" s="636"/>
      <c r="Y573" s="631"/>
      <c r="Z573" s="1"/>
    </row>
    <row r="574" spans="1:26" ht="12.95" customHeight="1">
      <c r="A574" s="2"/>
      <c r="B574" s="321" t="s">
        <v>12</v>
      </c>
      <c r="C574" s="315" t="s">
        <v>70</v>
      </c>
      <c r="D574" s="317"/>
      <c r="E574" s="315" t="s">
        <v>70</v>
      </c>
      <c r="F574" s="315"/>
      <c r="G574" s="315" t="s">
        <v>70</v>
      </c>
      <c r="H574" s="315"/>
      <c r="I574" s="315" t="s">
        <v>70</v>
      </c>
      <c r="J574" s="315"/>
      <c r="K574" s="315" t="s">
        <v>69</v>
      </c>
      <c r="L574" s="315"/>
      <c r="M574" s="315" t="s">
        <v>70</v>
      </c>
      <c r="N574" s="318"/>
      <c r="O574" s="315" t="s">
        <v>68</v>
      </c>
      <c r="P574" s="315" t="s">
        <v>70</v>
      </c>
      <c r="Q574" s="318"/>
      <c r="R574" s="315" t="s">
        <v>70</v>
      </c>
      <c r="S574" s="318"/>
      <c r="T574" s="315" t="s">
        <v>70</v>
      </c>
      <c r="U574" s="318"/>
      <c r="V574" s="315" t="s">
        <v>70</v>
      </c>
      <c r="W574" s="318"/>
      <c r="X574" s="315" t="s">
        <v>69</v>
      </c>
      <c r="Y574" s="314" t="s">
        <v>10</v>
      </c>
      <c r="Z574" s="415"/>
    </row>
    <row r="575" spans="1:26" ht="12.95" customHeight="1">
      <c r="A575" s="184"/>
      <c r="B575" s="320" t="s">
        <v>59</v>
      </c>
      <c r="C575" s="313" t="s">
        <v>61</v>
      </c>
      <c r="D575" s="314" t="s">
        <v>10</v>
      </c>
      <c r="E575" s="313" t="s">
        <v>61</v>
      </c>
      <c r="F575" s="314" t="s">
        <v>10</v>
      </c>
      <c r="G575" s="313" t="s">
        <v>61</v>
      </c>
      <c r="H575" s="314" t="s">
        <v>10</v>
      </c>
      <c r="I575" s="313" t="s">
        <v>61</v>
      </c>
      <c r="J575" s="314" t="s">
        <v>10</v>
      </c>
      <c r="K575" s="315" t="s">
        <v>67</v>
      </c>
      <c r="L575" s="314" t="s">
        <v>10</v>
      </c>
      <c r="M575" s="313" t="s">
        <v>61</v>
      </c>
      <c r="N575" s="314" t="s">
        <v>10</v>
      </c>
      <c r="O575" s="316" t="s">
        <v>52</v>
      </c>
      <c r="P575" s="313" t="s">
        <v>61</v>
      </c>
      <c r="Q575" s="314" t="s">
        <v>10</v>
      </c>
      <c r="R575" s="313" t="s">
        <v>61</v>
      </c>
      <c r="S575" s="314" t="s">
        <v>10</v>
      </c>
      <c r="T575" s="313" t="s">
        <v>61</v>
      </c>
      <c r="U575" s="314" t="s">
        <v>10</v>
      </c>
      <c r="V575" s="313" t="s">
        <v>61</v>
      </c>
      <c r="W575" s="314" t="s">
        <v>10</v>
      </c>
      <c r="X575" s="315" t="s">
        <v>67</v>
      </c>
      <c r="Y575" s="315"/>
      <c r="Z575" s="415"/>
    </row>
    <row r="576" spans="1:26" ht="12.95" customHeight="1">
      <c r="A576" s="184"/>
      <c r="B576" s="320" t="s">
        <v>0</v>
      </c>
      <c r="C576" s="158"/>
      <c r="D576" s="434" t="s">
        <v>149</v>
      </c>
      <c r="E576" s="434" t="s">
        <v>164</v>
      </c>
      <c r="F576" s="434" t="s">
        <v>148</v>
      </c>
      <c r="G576" s="434" t="s">
        <v>151</v>
      </c>
      <c r="H576" s="434" t="s">
        <v>152</v>
      </c>
      <c r="I576" s="434" t="s">
        <v>159</v>
      </c>
      <c r="J576" s="434"/>
      <c r="K576" s="434" t="s">
        <v>157</v>
      </c>
      <c r="L576" s="434" t="s">
        <v>158</v>
      </c>
      <c r="M576" s="434" t="s">
        <v>159</v>
      </c>
      <c r="N576" s="434" t="s">
        <v>161</v>
      </c>
      <c r="O576" s="294"/>
      <c r="P576" s="434" t="s">
        <v>162</v>
      </c>
      <c r="Q576" s="434" t="s">
        <v>89</v>
      </c>
      <c r="R576" s="434"/>
      <c r="S576" s="434" t="s">
        <v>171</v>
      </c>
      <c r="T576" s="434" t="s">
        <v>172</v>
      </c>
      <c r="U576" s="434" t="s">
        <v>173</v>
      </c>
      <c r="V576" s="434" t="s">
        <v>175</v>
      </c>
      <c r="W576" s="322"/>
      <c r="X576" s="159"/>
      <c r="Y576" s="322"/>
      <c r="Z576" s="415"/>
    </row>
    <row r="577" spans="1:26" ht="12" customHeight="1">
      <c r="A577" s="184"/>
      <c r="B577" s="7"/>
      <c r="C577" s="55">
        <v>1</v>
      </c>
      <c r="D577" s="55">
        <v>2</v>
      </c>
      <c r="E577" s="55">
        <v>3</v>
      </c>
      <c r="F577" s="55">
        <v>4</v>
      </c>
      <c r="G577" s="55">
        <v>5</v>
      </c>
      <c r="H577" s="55">
        <v>6</v>
      </c>
      <c r="I577" s="55">
        <v>7</v>
      </c>
      <c r="J577" s="55">
        <v>8</v>
      </c>
      <c r="K577" s="55">
        <v>9</v>
      </c>
      <c r="L577" s="55">
        <v>10</v>
      </c>
      <c r="M577" s="55">
        <v>11</v>
      </c>
      <c r="N577" s="55">
        <v>12</v>
      </c>
      <c r="O577" s="50"/>
      <c r="P577" s="55">
        <v>13</v>
      </c>
      <c r="Q577" s="55">
        <v>14</v>
      </c>
      <c r="R577" s="55">
        <v>15</v>
      </c>
      <c r="S577" s="55">
        <v>16</v>
      </c>
      <c r="T577" s="55">
        <v>17</v>
      </c>
      <c r="U577" s="55">
        <v>18</v>
      </c>
      <c r="V577" s="55">
        <v>19</v>
      </c>
      <c r="W577" s="55">
        <v>20</v>
      </c>
      <c r="X577" s="55">
        <v>21</v>
      </c>
      <c r="Y577" s="55">
        <v>22</v>
      </c>
      <c r="Z577" s="415"/>
    </row>
    <row r="578" spans="1:26" s="631" customFormat="1" ht="12" customHeight="1">
      <c r="A578" s="632"/>
      <c r="B578" s="2"/>
      <c r="C578" s="85"/>
      <c r="D578" s="85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2"/>
      <c r="P578" s="2"/>
      <c r="Q578" s="2"/>
      <c r="R578" s="85"/>
      <c r="S578" s="85"/>
      <c r="T578" s="85"/>
      <c r="U578" s="85"/>
      <c r="V578" s="85"/>
      <c r="W578" s="5"/>
      <c r="X578" s="5"/>
      <c r="Y578" s="184"/>
      <c r="Z578" s="415"/>
    </row>
    <row r="579" spans="1:26" hidden="1">
      <c r="A579" s="189"/>
    </row>
    <row r="580" spans="1:26" hidden="1">
      <c r="A580" s="189"/>
    </row>
    <row r="581" spans="1:26" hidden="1">
      <c r="A581" s="189"/>
    </row>
    <row r="582" spans="1:26" hidden="1">
      <c r="A582" s="189"/>
    </row>
    <row r="583" spans="1:26" hidden="1">
      <c r="A583" s="189"/>
    </row>
    <row r="584" spans="1:26" hidden="1"/>
    <row r="586" spans="1:26" ht="12" customHeight="1">
      <c r="A586" s="70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44"/>
      <c r="P586" s="2"/>
      <c r="Q586" s="2"/>
      <c r="R586" s="2"/>
      <c r="S586" s="2"/>
      <c r="T586" s="2"/>
      <c r="U586" s="2"/>
      <c r="V586" s="2"/>
      <c r="W586" s="4"/>
      <c r="X586" s="4"/>
      <c r="Y586" s="184"/>
      <c r="Z586" s="415"/>
    </row>
    <row r="587" spans="1:26" ht="12" customHeight="1">
      <c r="A587" s="2"/>
      <c r="B587" s="7"/>
      <c r="C587" s="55">
        <v>1</v>
      </c>
      <c r="D587" s="55">
        <v>2</v>
      </c>
      <c r="E587" s="55">
        <v>3</v>
      </c>
      <c r="F587" s="55">
        <v>4</v>
      </c>
      <c r="G587" s="55">
        <v>5</v>
      </c>
      <c r="H587" s="55">
        <v>6</v>
      </c>
      <c r="I587" s="55">
        <v>7</v>
      </c>
      <c r="J587" s="55">
        <v>8</v>
      </c>
      <c r="K587" s="55">
        <v>9</v>
      </c>
      <c r="L587" s="55">
        <v>10</v>
      </c>
      <c r="M587" s="55">
        <v>11</v>
      </c>
      <c r="N587" s="55">
        <v>12</v>
      </c>
      <c r="O587" s="50"/>
      <c r="P587" s="55">
        <v>13</v>
      </c>
      <c r="Q587" s="55">
        <v>14</v>
      </c>
      <c r="R587" s="55">
        <v>15</v>
      </c>
      <c r="S587" s="55">
        <v>16</v>
      </c>
      <c r="T587" s="55">
        <v>17</v>
      </c>
      <c r="U587" s="55">
        <v>18</v>
      </c>
      <c r="V587" s="55">
        <v>19</v>
      </c>
      <c r="W587" s="55">
        <v>20</v>
      </c>
      <c r="X587" s="55">
        <v>21</v>
      </c>
      <c r="Y587" s="55">
        <v>22</v>
      </c>
      <c r="Z587" s="415"/>
    </row>
    <row r="588" spans="1:26" ht="12.95" customHeight="1">
      <c r="A588" s="2"/>
      <c r="B588" s="435" t="s">
        <v>0</v>
      </c>
      <c r="C588" s="436"/>
      <c r="D588" s="437"/>
      <c r="E588" s="438" t="s">
        <v>149</v>
      </c>
      <c r="F588" s="438" t="s">
        <v>150</v>
      </c>
      <c r="G588" s="438" t="s">
        <v>148</v>
      </c>
      <c r="H588" s="438" t="s">
        <v>151</v>
      </c>
      <c r="I588" s="438" t="s">
        <v>152</v>
      </c>
      <c r="J588" s="438" t="s">
        <v>153</v>
      </c>
      <c r="K588" s="438"/>
      <c r="L588" s="438" t="s">
        <v>157</v>
      </c>
      <c r="M588" s="438" t="s">
        <v>158</v>
      </c>
      <c r="N588" s="438" t="s">
        <v>159</v>
      </c>
      <c r="O588" s="439" t="s">
        <v>161</v>
      </c>
      <c r="P588" s="438" t="s">
        <v>161</v>
      </c>
      <c r="Q588" s="438" t="s">
        <v>162</v>
      </c>
      <c r="R588" s="438" t="s">
        <v>89</v>
      </c>
      <c r="S588" s="438"/>
      <c r="T588" s="438" t="s">
        <v>176</v>
      </c>
      <c r="U588" s="438" t="s">
        <v>151</v>
      </c>
      <c r="V588" s="438" t="s">
        <v>177</v>
      </c>
      <c r="W588" s="438" t="s">
        <v>154</v>
      </c>
      <c r="X588" s="437"/>
      <c r="Y588" s="440"/>
      <c r="Z588" s="415"/>
    </row>
    <row r="589" spans="1:26" ht="12.95" customHeight="1">
      <c r="A589" s="2"/>
      <c r="B589" s="668" t="s">
        <v>59</v>
      </c>
      <c r="C589" s="443" t="s">
        <v>60</v>
      </c>
      <c r="D589" s="442" t="s">
        <v>10</v>
      </c>
      <c r="E589" s="443" t="s">
        <v>60</v>
      </c>
      <c r="F589" s="442" t="s">
        <v>10</v>
      </c>
      <c r="G589" s="443" t="s">
        <v>60</v>
      </c>
      <c r="H589" s="442" t="s">
        <v>10</v>
      </c>
      <c r="I589" s="443" t="s">
        <v>60</v>
      </c>
      <c r="J589" s="442" t="s">
        <v>10</v>
      </c>
      <c r="K589" s="443" t="s">
        <v>67</v>
      </c>
      <c r="L589" s="442" t="s">
        <v>10</v>
      </c>
      <c r="M589" s="443" t="s">
        <v>60</v>
      </c>
      <c r="N589" s="442" t="s">
        <v>10</v>
      </c>
      <c r="O589" s="444" t="s">
        <v>52</v>
      </c>
      <c r="P589" s="443" t="s">
        <v>60</v>
      </c>
      <c r="Q589" s="442" t="s">
        <v>10</v>
      </c>
      <c r="R589" s="443" t="s">
        <v>60</v>
      </c>
      <c r="S589" s="442" t="s">
        <v>10</v>
      </c>
      <c r="T589" s="443" t="s">
        <v>60</v>
      </c>
      <c r="U589" s="442" t="s">
        <v>10</v>
      </c>
      <c r="V589" s="443" t="s">
        <v>60</v>
      </c>
      <c r="W589" s="443" t="s">
        <v>67</v>
      </c>
      <c r="X589" s="443" t="s">
        <v>67</v>
      </c>
      <c r="Y589" s="442" t="s">
        <v>10</v>
      </c>
      <c r="Z589" s="415"/>
    </row>
    <row r="590" spans="1:26" ht="12.95" customHeight="1">
      <c r="A590" s="2"/>
      <c r="B590" s="669" t="s">
        <v>12</v>
      </c>
      <c r="C590" s="443" t="s">
        <v>78</v>
      </c>
      <c r="D590" s="445"/>
      <c r="E590" s="443" t="s">
        <v>78</v>
      </c>
      <c r="F590" s="443"/>
      <c r="G590" s="443" t="s">
        <v>78</v>
      </c>
      <c r="H590" s="443"/>
      <c r="I590" s="443" t="s">
        <v>78</v>
      </c>
      <c r="J590" s="443"/>
      <c r="K590" s="443" t="s">
        <v>69</v>
      </c>
      <c r="L590" s="443"/>
      <c r="M590" s="443" t="s">
        <v>78</v>
      </c>
      <c r="N590" s="441"/>
      <c r="O590" s="443" t="s">
        <v>68</v>
      </c>
      <c r="P590" s="443" t="s">
        <v>78</v>
      </c>
      <c r="Q590" s="441"/>
      <c r="R590" s="443" t="s">
        <v>78</v>
      </c>
      <c r="S590" s="441"/>
      <c r="T590" s="443" t="s">
        <v>78</v>
      </c>
      <c r="U590" s="441"/>
      <c r="V590" s="443" t="s">
        <v>78</v>
      </c>
      <c r="W590" s="443" t="s">
        <v>69</v>
      </c>
      <c r="X590" s="443" t="s">
        <v>69</v>
      </c>
      <c r="Y590" s="441"/>
      <c r="Z590" s="415"/>
    </row>
    <row r="591" spans="1:26" s="631" customFormat="1" ht="12.95" customHeight="1">
      <c r="A591" s="24"/>
      <c r="B591" s="108"/>
      <c r="C591" s="665" t="s">
        <v>90</v>
      </c>
      <c r="D591" s="109" t="s">
        <v>113</v>
      </c>
      <c r="E591" s="665" t="s">
        <v>91</v>
      </c>
      <c r="F591" s="109" t="s">
        <v>114</v>
      </c>
      <c r="G591" s="665" t="s">
        <v>92</v>
      </c>
      <c r="H591" s="109" t="s">
        <v>115</v>
      </c>
      <c r="I591" s="665" t="s">
        <v>93</v>
      </c>
      <c r="J591" s="109" t="s">
        <v>116</v>
      </c>
      <c r="K591" s="7"/>
      <c r="L591" s="109" t="s">
        <v>130</v>
      </c>
      <c r="M591" s="665" t="s">
        <v>71</v>
      </c>
      <c r="N591" s="109" t="s">
        <v>118</v>
      </c>
      <c r="O591" s="6"/>
      <c r="P591" s="665" t="s">
        <v>72</v>
      </c>
      <c r="Q591" s="109" t="s">
        <v>119</v>
      </c>
      <c r="R591" s="665" t="s">
        <v>73</v>
      </c>
      <c r="S591" s="109" t="s">
        <v>120</v>
      </c>
      <c r="T591" s="666" t="s">
        <v>74</v>
      </c>
      <c r="U591" s="109" t="s">
        <v>121</v>
      </c>
      <c r="V591" s="738" t="s">
        <v>117</v>
      </c>
      <c r="W591" s="109" t="s">
        <v>131</v>
      </c>
      <c r="X591" s="636" t="s">
        <v>124</v>
      </c>
      <c r="Y591" s="380" t="s">
        <v>144</v>
      </c>
      <c r="Z591" s="1"/>
    </row>
    <row r="592" spans="1:26" ht="12.95" customHeight="1">
      <c r="A592" s="2"/>
      <c r="B592" s="37" t="s">
        <v>29</v>
      </c>
      <c r="C592" s="354">
        <v>87</v>
      </c>
      <c r="D592" s="32">
        <f>C592/K592</f>
        <v>0.18913043478260869</v>
      </c>
      <c r="E592" s="354">
        <v>221</v>
      </c>
      <c r="F592" s="32">
        <f>E592/K592</f>
        <v>0.48043478260869565</v>
      </c>
      <c r="G592" s="354">
        <v>57</v>
      </c>
      <c r="H592" s="32">
        <f>G592/K592</f>
        <v>0.12391304347826088</v>
      </c>
      <c r="I592" s="355">
        <v>95</v>
      </c>
      <c r="J592" s="32">
        <f>I592/K592</f>
        <v>0.20652173913043478</v>
      </c>
      <c r="K592" s="257">
        <f>SUM(C592,E592,G592,I592)</f>
        <v>460</v>
      </c>
      <c r="L592" s="256">
        <f t="shared" ref="L592:L611" si="216">K592/$K$611</f>
        <v>0.30524220305242206</v>
      </c>
      <c r="M592" s="319">
        <v>8</v>
      </c>
      <c r="N592" s="78">
        <f>M592/X592</f>
        <v>4.3010752688172046E-2</v>
      </c>
      <c r="O592" s="44"/>
      <c r="P592" s="305">
        <v>13</v>
      </c>
      <c r="Q592" s="78">
        <f>P592/X592</f>
        <v>6.9892473118279563E-2</v>
      </c>
      <c r="R592" s="319">
        <v>24</v>
      </c>
      <c r="S592" s="78">
        <f>R592/X592</f>
        <v>0.12903225806451613</v>
      </c>
      <c r="T592" s="319">
        <v>114</v>
      </c>
      <c r="U592" s="78">
        <f>T592/X592</f>
        <v>0.61290322580645162</v>
      </c>
      <c r="V592" s="343">
        <v>27</v>
      </c>
      <c r="W592" s="739">
        <f>SUM(M592,P592,R592)</f>
        <v>45</v>
      </c>
      <c r="X592" s="38">
        <f>SUM(M592,P592,R592,T592,V592)</f>
        <v>186</v>
      </c>
      <c r="Y592" s="378">
        <f t="shared" ref="Y592:Y610" si="217">X592/$X$611</f>
        <v>0.31155778894472363</v>
      </c>
      <c r="Z592" s="415"/>
    </row>
    <row r="593" spans="1:26" ht="12.95" customHeight="1">
      <c r="A593" s="2"/>
      <c r="B593" s="37" t="s">
        <v>30</v>
      </c>
      <c r="C593" s="354">
        <v>32</v>
      </c>
      <c r="D593" s="32">
        <f t="shared" ref="D593:D611" si="218">C593/K593</f>
        <v>0.24060150375939848</v>
      </c>
      <c r="E593" s="354">
        <v>49</v>
      </c>
      <c r="F593" s="32">
        <f t="shared" ref="F593:F611" si="219">E593/K593</f>
        <v>0.36842105263157893</v>
      </c>
      <c r="G593" s="354">
        <v>16</v>
      </c>
      <c r="H593" s="32">
        <f t="shared" ref="H593:H611" si="220">G593/K593</f>
        <v>0.12030075187969924</v>
      </c>
      <c r="I593" s="355">
        <v>36</v>
      </c>
      <c r="J593" s="32">
        <f t="shared" ref="J593:J611" si="221">I593/K593</f>
        <v>0.27067669172932329</v>
      </c>
      <c r="K593" s="257">
        <f t="shared" ref="K593:K611" si="222">SUM(C593,E593,G593,I593)</f>
        <v>133</v>
      </c>
      <c r="L593" s="256">
        <f t="shared" si="216"/>
        <v>8.8254810882548107E-2</v>
      </c>
      <c r="M593" s="319">
        <v>3</v>
      </c>
      <c r="N593" s="78">
        <f t="shared" ref="N593:N611" si="223">M593/X593</f>
        <v>3.5714285714285712E-2</v>
      </c>
      <c r="O593" s="44"/>
      <c r="P593" s="305">
        <v>5</v>
      </c>
      <c r="Q593" s="78">
        <f t="shared" ref="Q593:Q611" si="224">P593/X593</f>
        <v>5.9523809523809521E-2</v>
      </c>
      <c r="R593" s="319">
        <v>7</v>
      </c>
      <c r="S593" s="78">
        <f t="shared" ref="S593:S611" si="225">R593/X593</f>
        <v>8.3333333333333329E-2</v>
      </c>
      <c r="T593" s="319">
        <v>61</v>
      </c>
      <c r="U593" s="78">
        <f t="shared" ref="U593:U611" si="226">T593/X593</f>
        <v>0.72619047619047616</v>
      </c>
      <c r="V593" s="343">
        <v>8</v>
      </c>
      <c r="W593" s="739">
        <f t="shared" ref="W593:W611" si="227">SUM(M593,P593,R593)</f>
        <v>15</v>
      </c>
      <c r="X593" s="38">
        <f t="shared" ref="X593:X610" si="228">SUM(M593,P593,R593,T593,V593)</f>
        <v>84</v>
      </c>
      <c r="Y593" s="378">
        <f t="shared" si="217"/>
        <v>0.1407035175879397</v>
      </c>
      <c r="Z593" s="415"/>
    </row>
    <row r="594" spans="1:26" ht="12.95" customHeight="1">
      <c r="A594" s="2"/>
      <c r="B594" s="37" t="s">
        <v>31</v>
      </c>
      <c r="C594" s="354">
        <v>44</v>
      </c>
      <c r="D594" s="32">
        <f t="shared" si="218"/>
        <v>0.20370370370370369</v>
      </c>
      <c r="E594" s="354">
        <v>103</v>
      </c>
      <c r="F594" s="32">
        <f t="shared" si="219"/>
        <v>0.47685185185185186</v>
      </c>
      <c r="G594" s="354">
        <v>37</v>
      </c>
      <c r="H594" s="32">
        <f t="shared" si="220"/>
        <v>0.17129629629629631</v>
      </c>
      <c r="I594" s="355">
        <v>32</v>
      </c>
      <c r="J594" s="32">
        <f t="shared" si="221"/>
        <v>0.14814814814814814</v>
      </c>
      <c r="K594" s="257">
        <f t="shared" si="222"/>
        <v>216</v>
      </c>
      <c r="L594" s="256">
        <f t="shared" si="216"/>
        <v>0.14333112143331123</v>
      </c>
      <c r="M594" s="319">
        <v>4</v>
      </c>
      <c r="N594" s="78">
        <f t="shared" si="223"/>
        <v>0.12903225806451613</v>
      </c>
      <c r="O594" s="44"/>
      <c r="P594" s="305">
        <v>3</v>
      </c>
      <c r="Q594" s="78">
        <f t="shared" si="224"/>
        <v>9.6774193548387094E-2</v>
      </c>
      <c r="R594" s="319">
        <v>6</v>
      </c>
      <c r="S594" s="78">
        <f t="shared" si="225"/>
        <v>0.19354838709677419</v>
      </c>
      <c r="T594" s="319">
        <v>14</v>
      </c>
      <c r="U594" s="78">
        <f t="shared" si="226"/>
        <v>0.45161290322580644</v>
      </c>
      <c r="V594" s="343">
        <v>4</v>
      </c>
      <c r="W594" s="739">
        <f t="shared" si="227"/>
        <v>13</v>
      </c>
      <c r="X594" s="38">
        <f t="shared" si="228"/>
        <v>31</v>
      </c>
      <c r="Y594" s="412">
        <f t="shared" si="217"/>
        <v>5.1926298157453935E-2</v>
      </c>
      <c r="Z594" s="415"/>
    </row>
    <row r="595" spans="1:26" ht="12.95" customHeight="1">
      <c r="A595" s="2"/>
      <c r="B595" s="37" t="s">
        <v>32</v>
      </c>
      <c r="C595" s="354">
        <v>18</v>
      </c>
      <c r="D595" s="32">
        <f t="shared" si="218"/>
        <v>0.15789473684210525</v>
      </c>
      <c r="E595" s="354">
        <v>56</v>
      </c>
      <c r="F595" s="32">
        <f t="shared" si="219"/>
        <v>0.49122807017543857</v>
      </c>
      <c r="G595" s="354">
        <v>19</v>
      </c>
      <c r="H595" s="32">
        <f t="shared" si="220"/>
        <v>0.16666666666666666</v>
      </c>
      <c r="I595" s="355">
        <v>21</v>
      </c>
      <c r="J595" s="32">
        <f t="shared" si="221"/>
        <v>0.18421052631578946</v>
      </c>
      <c r="K595" s="257">
        <f t="shared" si="222"/>
        <v>114</v>
      </c>
      <c r="L595" s="256">
        <f t="shared" si="216"/>
        <v>7.5646980756469806E-2</v>
      </c>
      <c r="M595" s="319">
        <v>2</v>
      </c>
      <c r="N595" s="78">
        <f t="shared" si="223"/>
        <v>3.5087719298245612E-2</v>
      </c>
      <c r="O595" s="44"/>
      <c r="P595" s="305">
        <v>6</v>
      </c>
      <c r="Q595" s="78">
        <f t="shared" si="224"/>
        <v>0.10526315789473684</v>
      </c>
      <c r="R595" s="319">
        <v>9</v>
      </c>
      <c r="S595" s="78">
        <f t="shared" si="225"/>
        <v>0.15789473684210525</v>
      </c>
      <c r="T595" s="319">
        <v>33</v>
      </c>
      <c r="U595" s="78">
        <f t="shared" si="226"/>
        <v>0.57894736842105265</v>
      </c>
      <c r="V595" s="343">
        <v>7</v>
      </c>
      <c r="W595" s="739">
        <f t="shared" si="227"/>
        <v>17</v>
      </c>
      <c r="X595" s="38">
        <f t="shared" si="228"/>
        <v>57</v>
      </c>
      <c r="Y595" s="378">
        <f t="shared" si="217"/>
        <v>9.5477386934673364E-2</v>
      </c>
      <c r="Z595" s="415"/>
    </row>
    <row r="596" spans="1:26" ht="12.95" customHeight="1">
      <c r="A596" s="2"/>
      <c r="B596" s="37" t="s">
        <v>33</v>
      </c>
      <c r="C596" s="354">
        <v>11</v>
      </c>
      <c r="D596" s="32">
        <f t="shared" si="218"/>
        <v>0.22448979591836735</v>
      </c>
      <c r="E596" s="354">
        <v>24</v>
      </c>
      <c r="F596" s="32">
        <f t="shared" si="219"/>
        <v>0.48979591836734693</v>
      </c>
      <c r="G596" s="354">
        <v>9</v>
      </c>
      <c r="H596" s="32">
        <f t="shared" si="220"/>
        <v>0.18367346938775511</v>
      </c>
      <c r="I596" s="355">
        <v>5</v>
      </c>
      <c r="J596" s="32">
        <f t="shared" si="221"/>
        <v>0.10204081632653061</v>
      </c>
      <c r="K596" s="257">
        <f t="shared" si="222"/>
        <v>49</v>
      </c>
      <c r="L596" s="256">
        <f t="shared" si="216"/>
        <v>3.2514930325149301E-2</v>
      </c>
      <c r="M596" s="319">
        <v>1</v>
      </c>
      <c r="N596" s="78">
        <f t="shared" si="223"/>
        <v>2.0408163265306121E-2</v>
      </c>
      <c r="O596" s="44"/>
      <c r="P596" s="305">
        <v>4</v>
      </c>
      <c r="Q596" s="78">
        <f t="shared" si="224"/>
        <v>8.1632653061224483E-2</v>
      </c>
      <c r="R596" s="319">
        <v>4</v>
      </c>
      <c r="S596" s="78">
        <f t="shared" si="225"/>
        <v>8.1632653061224483E-2</v>
      </c>
      <c r="T596" s="319">
        <v>31</v>
      </c>
      <c r="U596" s="78">
        <f t="shared" si="226"/>
        <v>0.63265306122448983</v>
      </c>
      <c r="V596" s="343">
        <v>9</v>
      </c>
      <c r="W596" s="739">
        <f t="shared" si="227"/>
        <v>9</v>
      </c>
      <c r="X596" s="38">
        <f t="shared" si="228"/>
        <v>49</v>
      </c>
      <c r="Y596" s="378">
        <f t="shared" si="217"/>
        <v>8.2077051926298161E-2</v>
      </c>
      <c r="Z596" s="415"/>
    </row>
    <row r="597" spans="1:26" ht="12.95" customHeight="1">
      <c r="A597" s="2"/>
      <c r="B597" s="37" t="s">
        <v>34</v>
      </c>
      <c r="C597" s="354">
        <v>22</v>
      </c>
      <c r="D597" s="32">
        <f t="shared" si="218"/>
        <v>0.1981981981981982</v>
      </c>
      <c r="E597" s="354">
        <v>40</v>
      </c>
      <c r="F597" s="32">
        <f t="shared" si="219"/>
        <v>0.36036036036036034</v>
      </c>
      <c r="G597" s="354">
        <v>16</v>
      </c>
      <c r="H597" s="32">
        <f t="shared" si="220"/>
        <v>0.14414414414414414</v>
      </c>
      <c r="I597" s="355">
        <v>33</v>
      </c>
      <c r="J597" s="32">
        <f t="shared" si="221"/>
        <v>0.29729729729729731</v>
      </c>
      <c r="K597" s="257">
        <f t="shared" si="222"/>
        <v>111</v>
      </c>
      <c r="L597" s="256">
        <f t="shared" si="216"/>
        <v>7.365627073656271E-2</v>
      </c>
      <c r="M597" s="319">
        <v>3</v>
      </c>
      <c r="N597" s="78">
        <f t="shared" si="223"/>
        <v>5.1724137931034482E-2</v>
      </c>
      <c r="O597" s="44"/>
      <c r="P597" s="305">
        <v>5</v>
      </c>
      <c r="Q597" s="78">
        <f t="shared" si="224"/>
        <v>8.6206896551724144E-2</v>
      </c>
      <c r="R597" s="319">
        <v>6</v>
      </c>
      <c r="S597" s="78">
        <f t="shared" si="225"/>
        <v>0.10344827586206896</v>
      </c>
      <c r="T597" s="319">
        <v>34</v>
      </c>
      <c r="U597" s="78">
        <f t="shared" si="226"/>
        <v>0.58620689655172409</v>
      </c>
      <c r="V597" s="343">
        <v>10</v>
      </c>
      <c r="W597" s="739">
        <f t="shared" si="227"/>
        <v>14</v>
      </c>
      <c r="X597" s="38">
        <f t="shared" si="228"/>
        <v>58</v>
      </c>
      <c r="Y597" s="378">
        <f t="shared" si="217"/>
        <v>9.7152428810720268E-2</v>
      </c>
      <c r="Z597" s="415"/>
    </row>
    <row r="598" spans="1:26" ht="12.95" customHeight="1">
      <c r="A598" s="2"/>
      <c r="B598" s="37" t="s">
        <v>35</v>
      </c>
      <c r="C598" s="354">
        <v>14</v>
      </c>
      <c r="D598" s="32">
        <f t="shared" si="218"/>
        <v>0.17499999999999999</v>
      </c>
      <c r="E598" s="354">
        <v>33</v>
      </c>
      <c r="F598" s="32">
        <f t="shared" si="219"/>
        <v>0.41249999999999998</v>
      </c>
      <c r="G598" s="354">
        <v>15</v>
      </c>
      <c r="H598" s="32">
        <f t="shared" si="220"/>
        <v>0.1875</v>
      </c>
      <c r="I598" s="355">
        <v>18</v>
      </c>
      <c r="J598" s="32">
        <f t="shared" si="221"/>
        <v>0.22500000000000001</v>
      </c>
      <c r="K598" s="257">
        <f t="shared" si="222"/>
        <v>80</v>
      </c>
      <c r="L598" s="256">
        <f t="shared" si="216"/>
        <v>5.3085600530856009E-2</v>
      </c>
      <c r="M598" s="319">
        <v>3</v>
      </c>
      <c r="N598" s="78">
        <f t="shared" si="223"/>
        <v>0.13043478260869565</v>
      </c>
      <c r="O598" s="44"/>
      <c r="P598" s="305">
        <v>4</v>
      </c>
      <c r="Q598" s="78">
        <f t="shared" si="224"/>
        <v>0.17391304347826086</v>
      </c>
      <c r="R598" s="319">
        <v>1</v>
      </c>
      <c r="S598" s="78">
        <f t="shared" si="225"/>
        <v>4.3478260869565216E-2</v>
      </c>
      <c r="T598" s="319">
        <v>11</v>
      </c>
      <c r="U598" s="78">
        <f t="shared" si="226"/>
        <v>0.47826086956521741</v>
      </c>
      <c r="V598" s="343">
        <v>4</v>
      </c>
      <c r="W598" s="739">
        <f t="shared" si="227"/>
        <v>8</v>
      </c>
      <c r="X598" s="38">
        <f t="shared" si="228"/>
        <v>23</v>
      </c>
      <c r="Y598" s="412">
        <f t="shared" si="217"/>
        <v>3.8525963149078725E-2</v>
      </c>
      <c r="Z598" s="415"/>
    </row>
    <row r="599" spans="1:26" ht="12.95" customHeight="1">
      <c r="A599" s="2"/>
      <c r="B599" s="37" t="s">
        <v>36</v>
      </c>
      <c r="C599" s="354">
        <v>37</v>
      </c>
      <c r="D599" s="32">
        <f t="shared" si="218"/>
        <v>0.21637426900584794</v>
      </c>
      <c r="E599" s="354">
        <v>67</v>
      </c>
      <c r="F599" s="32">
        <f t="shared" si="219"/>
        <v>0.391812865497076</v>
      </c>
      <c r="G599" s="354">
        <v>36</v>
      </c>
      <c r="H599" s="32">
        <f t="shared" si="220"/>
        <v>0.21052631578947367</v>
      </c>
      <c r="I599" s="355">
        <v>31</v>
      </c>
      <c r="J599" s="32">
        <f t="shared" si="221"/>
        <v>0.18128654970760233</v>
      </c>
      <c r="K599" s="257">
        <f t="shared" si="222"/>
        <v>171</v>
      </c>
      <c r="L599" s="256">
        <f t="shared" si="216"/>
        <v>0.11347047113470471</v>
      </c>
      <c r="M599" s="319">
        <v>4</v>
      </c>
      <c r="N599" s="78">
        <f t="shared" si="223"/>
        <v>9.7560975609756101E-2</v>
      </c>
      <c r="O599" s="44"/>
      <c r="P599" s="305">
        <v>5</v>
      </c>
      <c r="Q599" s="78">
        <f t="shared" si="224"/>
        <v>0.12195121951219512</v>
      </c>
      <c r="R599" s="319">
        <v>7</v>
      </c>
      <c r="S599" s="78">
        <f t="shared" si="225"/>
        <v>0.17073170731707318</v>
      </c>
      <c r="T599" s="319">
        <v>18</v>
      </c>
      <c r="U599" s="78">
        <f t="shared" si="226"/>
        <v>0.43902439024390244</v>
      </c>
      <c r="V599" s="343">
        <v>7</v>
      </c>
      <c r="W599" s="739">
        <f t="shared" si="227"/>
        <v>16</v>
      </c>
      <c r="X599" s="38">
        <f t="shared" si="228"/>
        <v>41</v>
      </c>
      <c r="Y599" s="412">
        <f t="shared" si="217"/>
        <v>6.8676716917922945E-2</v>
      </c>
      <c r="Z599" s="415"/>
    </row>
    <row r="600" spans="1:26" ht="12.95" customHeight="1">
      <c r="A600" s="2"/>
      <c r="B600" s="37" t="s">
        <v>37</v>
      </c>
      <c r="C600" s="354">
        <v>3</v>
      </c>
      <c r="D600" s="32">
        <f t="shared" si="218"/>
        <v>0.10344827586206896</v>
      </c>
      <c r="E600" s="354">
        <v>13</v>
      </c>
      <c r="F600" s="32">
        <f t="shared" si="219"/>
        <v>0.44827586206896552</v>
      </c>
      <c r="G600" s="354">
        <v>7</v>
      </c>
      <c r="H600" s="32">
        <f t="shared" si="220"/>
        <v>0.2413793103448276</v>
      </c>
      <c r="I600" s="355">
        <v>6</v>
      </c>
      <c r="J600" s="32">
        <f t="shared" si="221"/>
        <v>0.20689655172413793</v>
      </c>
      <c r="K600" s="257">
        <f t="shared" si="222"/>
        <v>29</v>
      </c>
      <c r="L600" s="256">
        <f t="shared" si="216"/>
        <v>1.9243530192435302E-2</v>
      </c>
      <c r="M600" s="319">
        <v>1</v>
      </c>
      <c r="N600" s="78">
        <f t="shared" si="223"/>
        <v>0.14285714285714285</v>
      </c>
      <c r="O600" s="44"/>
      <c r="P600" s="305">
        <v>1</v>
      </c>
      <c r="Q600" s="78">
        <f t="shared" si="224"/>
        <v>0.14285714285714285</v>
      </c>
      <c r="R600" s="319">
        <v>1</v>
      </c>
      <c r="S600" s="78">
        <f t="shared" si="225"/>
        <v>0.14285714285714285</v>
      </c>
      <c r="T600" s="319">
        <v>4</v>
      </c>
      <c r="U600" s="78">
        <f t="shared" si="226"/>
        <v>0.5714285714285714</v>
      </c>
      <c r="V600" s="343">
        <v>0</v>
      </c>
      <c r="W600" s="739">
        <f t="shared" si="227"/>
        <v>3</v>
      </c>
      <c r="X600" s="38">
        <f t="shared" si="228"/>
        <v>7</v>
      </c>
      <c r="Y600" s="412">
        <f t="shared" si="217"/>
        <v>1.1725293132328308E-2</v>
      </c>
      <c r="Z600" s="415"/>
    </row>
    <row r="601" spans="1:26" ht="12.95" customHeight="1">
      <c r="A601" s="2"/>
      <c r="B601" s="37" t="s">
        <v>38</v>
      </c>
      <c r="C601" s="354">
        <v>5</v>
      </c>
      <c r="D601" s="32">
        <f t="shared" si="218"/>
        <v>0.16129032258064516</v>
      </c>
      <c r="E601" s="354">
        <v>9</v>
      </c>
      <c r="F601" s="32">
        <f t="shared" si="219"/>
        <v>0.29032258064516131</v>
      </c>
      <c r="G601" s="354">
        <v>9</v>
      </c>
      <c r="H601" s="32">
        <f t="shared" si="220"/>
        <v>0.29032258064516131</v>
      </c>
      <c r="I601" s="355">
        <v>8</v>
      </c>
      <c r="J601" s="32">
        <f t="shared" si="221"/>
        <v>0.25806451612903225</v>
      </c>
      <c r="K601" s="257">
        <f t="shared" si="222"/>
        <v>31</v>
      </c>
      <c r="L601" s="256">
        <f t="shared" si="216"/>
        <v>2.0570670205706701E-2</v>
      </c>
      <c r="M601" s="319">
        <v>1</v>
      </c>
      <c r="N601" s="78">
        <f t="shared" si="223"/>
        <v>4.7619047619047616E-2</v>
      </c>
      <c r="O601" s="44"/>
      <c r="P601" s="305">
        <v>2</v>
      </c>
      <c r="Q601" s="78">
        <f t="shared" si="224"/>
        <v>9.5238095238095233E-2</v>
      </c>
      <c r="R601" s="319">
        <v>1</v>
      </c>
      <c r="S601" s="78">
        <f t="shared" si="225"/>
        <v>4.7619047619047616E-2</v>
      </c>
      <c r="T601" s="319">
        <v>13</v>
      </c>
      <c r="U601" s="78">
        <f t="shared" si="226"/>
        <v>0.61904761904761907</v>
      </c>
      <c r="V601" s="343">
        <v>4</v>
      </c>
      <c r="W601" s="739">
        <f t="shared" si="227"/>
        <v>4</v>
      </c>
      <c r="X601" s="38">
        <f t="shared" si="228"/>
        <v>21</v>
      </c>
      <c r="Y601" s="378">
        <f t="shared" si="217"/>
        <v>3.5175879396984924E-2</v>
      </c>
      <c r="Z601" s="415"/>
    </row>
    <row r="602" spans="1:26" ht="12.95" customHeight="1">
      <c r="A602" s="2"/>
      <c r="B602" s="37" t="s">
        <v>39</v>
      </c>
      <c r="C602" s="354">
        <v>5</v>
      </c>
      <c r="D602" s="32">
        <f t="shared" si="218"/>
        <v>0.17857142857142858</v>
      </c>
      <c r="E602" s="354">
        <v>11</v>
      </c>
      <c r="F602" s="32">
        <f t="shared" si="219"/>
        <v>0.39285714285714285</v>
      </c>
      <c r="G602" s="354">
        <v>6</v>
      </c>
      <c r="H602" s="32">
        <f t="shared" si="220"/>
        <v>0.21428571428571427</v>
      </c>
      <c r="I602" s="355">
        <v>6</v>
      </c>
      <c r="J602" s="32">
        <f t="shared" si="221"/>
        <v>0.21428571428571427</v>
      </c>
      <c r="K602" s="257">
        <f t="shared" si="222"/>
        <v>28</v>
      </c>
      <c r="L602" s="256">
        <f t="shared" si="216"/>
        <v>1.8579960185799601E-2</v>
      </c>
      <c r="M602" s="319">
        <v>0</v>
      </c>
      <c r="N602" s="78">
        <f t="shared" si="223"/>
        <v>0</v>
      </c>
      <c r="O602" s="44"/>
      <c r="P602" s="305">
        <v>0</v>
      </c>
      <c r="Q602" s="78">
        <f t="shared" si="224"/>
        <v>0</v>
      </c>
      <c r="R602" s="319">
        <v>0</v>
      </c>
      <c r="S602" s="78">
        <f t="shared" si="225"/>
        <v>0</v>
      </c>
      <c r="T602" s="319">
        <v>2</v>
      </c>
      <c r="U602" s="78">
        <f t="shared" si="226"/>
        <v>0.5</v>
      </c>
      <c r="V602" s="343">
        <v>2</v>
      </c>
      <c r="W602" s="739">
        <f t="shared" si="227"/>
        <v>0</v>
      </c>
      <c r="X602" s="38">
        <f t="shared" si="228"/>
        <v>4</v>
      </c>
      <c r="Y602" s="412">
        <f t="shared" si="217"/>
        <v>6.7001675041876048E-3</v>
      </c>
      <c r="Z602" s="415"/>
    </row>
    <row r="603" spans="1:26" ht="12.95" customHeight="1">
      <c r="A603" s="2"/>
      <c r="B603" s="37" t="s">
        <v>40</v>
      </c>
      <c r="C603" s="354">
        <v>4</v>
      </c>
      <c r="D603" s="32">
        <f t="shared" si="218"/>
        <v>0.2857142857142857</v>
      </c>
      <c r="E603" s="354">
        <v>7</v>
      </c>
      <c r="F603" s="32">
        <f t="shared" si="219"/>
        <v>0.5</v>
      </c>
      <c r="G603" s="354">
        <v>2</v>
      </c>
      <c r="H603" s="32">
        <f t="shared" si="220"/>
        <v>0.14285714285714285</v>
      </c>
      <c r="I603" s="355">
        <v>1</v>
      </c>
      <c r="J603" s="32">
        <f t="shared" si="221"/>
        <v>7.1428571428571425E-2</v>
      </c>
      <c r="K603" s="257">
        <f t="shared" si="222"/>
        <v>14</v>
      </c>
      <c r="L603" s="256">
        <f t="shared" si="216"/>
        <v>9.2899800928998005E-3</v>
      </c>
      <c r="M603" s="319">
        <v>0</v>
      </c>
      <c r="N603" s="78">
        <f t="shared" si="223"/>
        <v>0</v>
      </c>
      <c r="O603" s="44"/>
      <c r="P603" s="305">
        <v>1</v>
      </c>
      <c r="Q603" s="78">
        <f t="shared" si="224"/>
        <v>0.05</v>
      </c>
      <c r="R603" s="319">
        <v>0</v>
      </c>
      <c r="S603" s="78">
        <f t="shared" si="225"/>
        <v>0</v>
      </c>
      <c r="T603" s="319">
        <v>16</v>
      </c>
      <c r="U603" s="78">
        <f t="shared" si="226"/>
        <v>0.8</v>
      </c>
      <c r="V603" s="343">
        <v>3</v>
      </c>
      <c r="W603" s="739">
        <f t="shared" si="227"/>
        <v>1</v>
      </c>
      <c r="X603" s="38">
        <f t="shared" si="228"/>
        <v>20</v>
      </c>
      <c r="Y603" s="378">
        <f t="shared" si="217"/>
        <v>3.350083752093802E-2</v>
      </c>
      <c r="Z603" s="415"/>
    </row>
    <row r="604" spans="1:26" ht="12.95" customHeight="1">
      <c r="A604" s="2"/>
      <c r="B604" s="37" t="s">
        <v>41</v>
      </c>
      <c r="C604" s="354">
        <v>1</v>
      </c>
      <c r="D604" s="32">
        <f t="shared" si="218"/>
        <v>0.1</v>
      </c>
      <c r="E604" s="354">
        <v>6</v>
      </c>
      <c r="F604" s="32">
        <f t="shared" si="219"/>
        <v>0.6</v>
      </c>
      <c r="G604" s="354">
        <v>1</v>
      </c>
      <c r="H604" s="32">
        <f t="shared" si="220"/>
        <v>0.1</v>
      </c>
      <c r="I604" s="355">
        <v>2</v>
      </c>
      <c r="J604" s="32">
        <f t="shared" si="221"/>
        <v>0.2</v>
      </c>
      <c r="K604" s="257">
        <f t="shared" si="222"/>
        <v>10</v>
      </c>
      <c r="L604" s="256">
        <f t="shared" si="216"/>
        <v>6.6357000663570011E-3</v>
      </c>
      <c r="M604" s="319">
        <v>0</v>
      </c>
      <c r="N604" s="78">
        <f t="shared" si="223"/>
        <v>0</v>
      </c>
      <c r="O604" s="44"/>
      <c r="P604" s="305">
        <v>0</v>
      </c>
      <c r="Q604" s="78">
        <f t="shared" si="224"/>
        <v>0</v>
      </c>
      <c r="R604" s="319">
        <v>1</v>
      </c>
      <c r="S604" s="78">
        <f t="shared" si="225"/>
        <v>0.14285714285714285</v>
      </c>
      <c r="T604" s="319">
        <v>4</v>
      </c>
      <c r="U604" s="78">
        <f t="shared" si="226"/>
        <v>0.5714285714285714</v>
      </c>
      <c r="V604" s="343">
        <v>2</v>
      </c>
      <c r="W604" s="739">
        <f t="shared" si="227"/>
        <v>1</v>
      </c>
      <c r="X604" s="38">
        <f t="shared" si="228"/>
        <v>7</v>
      </c>
      <c r="Y604" s="378">
        <f t="shared" si="217"/>
        <v>1.1725293132328308E-2</v>
      </c>
      <c r="Z604" s="416"/>
    </row>
    <row r="605" spans="1:26" ht="12.95" customHeight="1">
      <c r="A605" s="2"/>
      <c r="B605" s="37" t="s">
        <v>42</v>
      </c>
      <c r="C605" s="354">
        <v>3</v>
      </c>
      <c r="D605" s="32">
        <f t="shared" si="218"/>
        <v>0.11538461538461539</v>
      </c>
      <c r="E605" s="354">
        <v>12</v>
      </c>
      <c r="F605" s="32">
        <f t="shared" si="219"/>
        <v>0.46153846153846156</v>
      </c>
      <c r="G605" s="354">
        <v>5</v>
      </c>
      <c r="H605" s="32">
        <f t="shared" si="220"/>
        <v>0.19230769230769232</v>
      </c>
      <c r="I605" s="355">
        <v>6</v>
      </c>
      <c r="J605" s="32">
        <f t="shared" si="221"/>
        <v>0.23076923076923078</v>
      </c>
      <c r="K605" s="257">
        <f t="shared" si="222"/>
        <v>26</v>
      </c>
      <c r="L605" s="256">
        <f t="shared" si="216"/>
        <v>1.7252820172528202E-2</v>
      </c>
      <c r="M605" s="319">
        <v>0</v>
      </c>
      <c r="N605" s="78">
        <f t="shared" si="223"/>
        <v>0</v>
      </c>
      <c r="O605" s="44"/>
      <c r="P605" s="305">
        <v>0</v>
      </c>
      <c r="Q605" s="78">
        <f t="shared" si="224"/>
        <v>0</v>
      </c>
      <c r="R605" s="319">
        <v>2</v>
      </c>
      <c r="S605" s="78">
        <f t="shared" si="225"/>
        <v>1</v>
      </c>
      <c r="T605" s="319">
        <v>0</v>
      </c>
      <c r="U605" s="78">
        <f t="shared" si="226"/>
        <v>0</v>
      </c>
      <c r="V605" s="343">
        <v>0</v>
      </c>
      <c r="W605" s="739">
        <f t="shared" si="227"/>
        <v>2</v>
      </c>
      <c r="X605" s="38">
        <f t="shared" si="228"/>
        <v>2</v>
      </c>
      <c r="Y605" s="412">
        <f t="shared" si="217"/>
        <v>3.3500837520938024E-3</v>
      </c>
      <c r="Z605" s="415"/>
    </row>
    <row r="606" spans="1:26" ht="12.95" customHeight="1">
      <c r="A606" s="2"/>
      <c r="B606" s="37" t="s">
        <v>43</v>
      </c>
      <c r="C606" s="354">
        <v>9</v>
      </c>
      <c r="D606" s="32">
        <f t="shared" si="218"/>
        <v>0.52941176470588236</v>
      </c>
      <c r="E606" s="354">
        <v>5</v>
      </c>
      <c r="F606" s="32">
        <f t="shared" si="219"/>
        <v>0.29411764705882354</v>
      </c>
      <c r="G606" s="354">
        <v>2</v>
      </c>
      <c r="H606" s="32">
        <f t="shared" si="220"/>
        <v>0.11764705882352941</v>
      </c>
      <c r="I606" s="355">
        <v>1</v>
      </c>
      <c r="J606" s="32">
        <f t="shared" si="221"/>
        <v>5.8823529411764705E-2</v>
      </c>
      <c r="K606" s="257">
        <f t="shared" si="222"/>
        <v>17</v>
      </c>
      <c r="L606" s="256">
        <f t="shared" si="216"/>
        <v>1.12806901128069E-2</v>
      </c>
      <c r="M606" s="319">
        <v>0</v>
      </c>
      <c r="N606" s="78">
        <f t="shared" si="223"/>
        <v>0</v>
      </c>
      <c r="O606" s="44"/>
      <c r="P606" s="305">
        <v>0</v>
      </c>
      <c r="Q606" s="78">
        <f t="shared" si="224"/>
        <v>0</v>
      </c>
      <c r="R606" s="319">
        <v>0</v>
      </c>
      <c r="S606" s="78">
        <f t="shared" si="225"/>
        <v>0</v>
      </c>
      <c r="T606" s="319">
        <v>2</v>
      </c>
      <c r="U606" s="78">
        <f t="shared" si="226"/>
        <v>0.66666666666666663</v>
      </c>
      <c r="V606" s="343">
        <v>1</v>
      </c>
      <c r="W606" s="739">
        <f t="shared" si="227"/>
        <v>0</v>
      </c>
      <c r="X606" s="38">
        <f t="shared" si="228"/>
        <v>3</v>
      </c>
      <c r="Y606" s="412">
        <f t="shared" si="217"/>
        <v>5.0251256281407036E-3</v>
      </c>
      <c r="Z606" s="416"/>
    </row>
    <row r="607" spans="1:26" ht="12.95" customHeight="1">
      <c r="A607" s="2"/>
      <c r="B607" s="37" t="s">
        <v>44</v>
      </c>
      <c r="C607" s="354">
        <v>3</v>
      </c>
      <c r="D607" s="32">
        <f t="shared" si="218"/>
        <v>0.5</v>
      </c>
      <c r="E607" s="354">
        <v>3</v>
      </c>
      <c r="F607" s="32">
        <f t="shared" si="219"/>
        <v>0.5</v>
      </c>
      <c r="G607" s="354">
        <v>0</v>
      </c>
      <c r="H607" s="32">
        <f t="shared" si="220"/>
        <v>0</v>
      </c>
      <c r="I607" s="355">
        <v>0</v>
      </c>
      <c r="J607" s="32">
        <f t="shared" si="221"/>
        <v>0</v>
      </c>
      <c r="K607" s="257">
        <f t="shared" si="222"/>
        <v>6</v>
      </c>
      <c r="L607" s="256">
        <f t="shared" si="216"/>
        <v>3.9814200398142008E-3</v>
      </c>
      <c r="M607" s="319">
        <v>0</v>
      </c>
      <c r="N607" s="78" t="e">
        <f t="shared" si="223"/>
        <v>#DIV/0!</v>
      </c>
      <c r="O607" s="44"/>
      <c r="P607" s="305">
        <v>0</v>
      </c>
      <c r="Q607" s="78" t="e">
        <f t="shared" si="224"/>
        <v>#DIV/0!</v>
      </c>
      <c r="R607" s="319">
        <v>0</v>
      </c>
      <c r="S607" s="78" t="e">
        <f t="shared" si="225"/>
        <v>#DIV/0!</v>
      </c>
      <c r="T607" s="319">
        <v>0</v>
      </c>
      <c r="U607" s="78" t="e">
        <f t="shared" si="226"/>
        <v>#DIV/0!</v>
      </c>
      <c r="V607" s="343">
        <v>0</v>
      </c>
      <c r="W607" s="739">
        <f t="shared" si="227"/>
        <v>0</v>
      </c>
      <c r="X607" s="38">
        <f t="shared" si="228"/>
        <v>0</v>
      </c>
      <c r="Y607" s="412">
        <f t="shared" si="217"/>
        <v>0</v>
      </c>
      <c r="Z607" s="416"/>
    </row>
    <row r="608" spans="1:26" ht="12.95" customHeight="1">
      <c r="A608" s="2"/>
      <c r="B608" s="37" t="s">
        <v>45</v>
      </c>
      <c r="C608" s="354">
        <v>4</v>
      </c>
      <c r="D608" s="32">
        <f t="shared" si="218"/>
        <v>0.4</v>
      </c>
      <c r="E608" s="354">
        <v>3</v>
      </c>
      <c r="F608" s="32">
        <f t="shared" si="219"/>
        <v>0.3</v>
      </c>
      <c r="G608" s="354">
        <v>2</v>
      </c>
      <c r="H608" s="32">
        <f t="shared" si="220"/>
        <v>0.2</v>
      </c>
      <c r="I608" s="355">
        <v>1</v>
      </c>
      <c r="J608" s="32">
        <f t="shared" si="221"/>
        <v>0.1</v>
      </c>
      <c r="K608" s="257">
        <f t="shared" si="222"/>
        <v>10</v>
      </c>
      <c r="L608" s="256">
        <f t="shared" si="216"/>
        <v>6.6357000663570011E-3</v>
      </c>
      <c r="M608" s="319">
        <v>0</v>
      </c>
      <c r="N608" s="78">
        <f t="shared" si="223"/>
        <v>0</v>
      </c>
      <c r="O608" s="44"/>
      <c r="P608" s="305">
        <v>0</v>
      </c>
      <c r="Q608" s="78">
        <f t="shared" si="224"/>
        <v>0</v>
      </c>
      <c r="R608" s="319">
        <v>0</v>
      </c>
      <c r="S608" s="78">
        <f t="shared" si="225"/>
        <v>0</v>
      </c>
      <c r="T608" s="319">
        <v>2</v>
      </c>
      <c r="U608" s="78">
        <f t="shared" si="226"/>
        <v>1</v>
      </c>
      <c r="V608" s="319">
        <v>0</v>
      </c>
      <c r="W608" s="739">
        <f t="shared" si="227"/>
        <v>0</v>
      </c>
      <c r="X608" s="38">
        <f t="shared" si="228"/>
        <v>2</v>
      </c>
      <c r="Y608" s="412">
        <f t="shared" si="217"/>
        <v>3.3500837520938024E-3</v>
      </c>
      <c r="Z608" s="415"/>
    </row>
    <row r="609" spans="1:26" ht="12.95" customHeight="1">
      <c r="A609" s="2"/>
      <c r="B609" s="37" t="s">
        <v>46</v>
      </c>
      <c r="C609" s="354">
        <v>0</v>
      </c>
      <c r="D609" s="32">
        <f t="shared" si="218"/>
        <v>0</v>
      </c>
      <c r="E609" s="354">
        <v>0</v>
      </c>
      <c r="F609" s="32">
        <f t="shared" si="219"/>
        <v>0</v>
      </c>
      <c r="G609" s="354">
        <v>1</v>
      </c>
      <c r="H609" s="32">
        <f t="shared" si="220"/>
        <v>1</v>
      </c>
      <c r="I609" s="355">
        <v>0</v>
      </c>
      <c r="J609" s="32">
        <f t="shared" si="221"/>
        <v>0</v>
      </c>
      <c r="K609" s="257">
        <f t="shared" si="222"/>
        <v>1</v>
      </c>
      <c r="L609" s="256">
        <f t="shared" si="216"/>
        <v>6.6357000663570006E-4</v>
      </c>
      <c r="M609" s="319">
        <v>0</v>
      </c>
      <c r="N609" s="78">
        <f t="shared" si="223"/>
        <v>0</v>
      </c>
      <c r="O609" s="44"/>
      <c r="P609" s="305">
        <v>0</v>
      </c>
      <c r="Q609" s="78">
        <f t="shared" si="224"/>
        <v>0</v>
      </c>
      <c r="R609" s="319">
        <v>0</v>
      </c>
      <c r="S609" s="78">
        <f t="shared" si="225"/>
        <v>0</v>
      </c>
      <c r="T609" s="319">
        <v>1</v>
      </c>
      <c r="U609" s="78">
        <f t="shared" si="226"/>
        <v>0.5</v>
      </c>
      <c r="V609" s="319">
        <v>1</v>
      </c>
      <c r="W609" s="739">
        <f t="shared" si="227"/>
        <v>0</v>
      </c>
      <c r="X609" s="38">
        <f t="shared" si="228"/>
        <v>2</v>
      </c>
      <c r="Y609" s="378">
        <f t="shared" si="217"/>
        <v>3.3500837520938024E-3</v>
      </c>
      <c r="Z609" s="415"/>
    </row>
    <row r="610" spans="1:26" ht="12.95" customHeight="1">
      <c r="A610" s="2"/>
      <c r="B610" s="37" t="s">
        <v>47</v>
      </c>
      <c r="C610" s="354">
        <v>0</v>
      </c>
      <c r="D610" s="32">
        <f t="shared" si="218"/>
        <v>0</v>
      </c>
      <c r="E610" s="354">
        <v>0</v>
      </c>
      <c r="F610" s="32">
        <f t="shared" si="219"/>
        <v>0</v>
      </c>
      <c r="G610" s="354">
        <v>1</v>
      </c>
      <c r="H610" s="32">
        <f t="shared" si="220"/>
        <v>1</v>
      </c>
      <c r="I610" s="355">
        <v>0</v>
      </c>
      <c r="J610" s="32">
        <f t="shared" si="221"/>
        <v>0</v>
      </c>
      <c r="K610" s="257">
        <f t="shared" si="222"/>
        <v>1</v>
      </c>
      <c r="L610" s="256">
        <f t="shared" si="216"/>
        <v>6.6357000663570006E-4</v>
      </c>
      <c r="M610" s="319">
        <v>0</v>
      </c>
      <c r="N610" s="78" t="e">
        <f t="shared" si="223"/>
        <v>#DIV/0!</v>
      </c>
      <c r="O610" s="44"/>
      <c r="P610" s="305">
        <v>0</v>
      </c>
      <c r="Q610" s="78" t="e">
        <f t="shared" si="224"/>
        <v>#DIV/0!</v>
      </c>
      <c r="R610" s="319">
        <v>0</v>
      </c>
      <c r="S610" s="78" t="e">
        <f t="shared" si="225"/>
        <v>#DIV/0!</v>
      </c>
      <c r="T610" s="319">
        <v>0</v>
      </c>
      <c r="U610" s="78" t="e">
        <f t="shared" si="226"/>
        <v>#DIV/0!</v>
      </c>
      <c r="V610" s="319">
        <v>0</v>
      </c>
      <c r="W610" s="739">
        <f t="shared" si="227"/>
        <v>0</v>
      </c>
      <c r="X610" s="38">
        <f t="shared" si="228"/>
        <v>0</v>
      </c>
      <c r="Y610" s="412">
        <f t="shared" si="217"/>
        <v>0</v>
      </c>
      <c r="Z610" s="415"/>
    </row>
    <row r="611" spans="1:26" ht="12.95" customHeight="1">
      <c r="A611" s="2"/>
      <c r="B611" s="6" t="s">
        <v>75</v>
      </c>
      <c r="C611" s="253">
        <f t="shared" ref="C611" si="229">SUM(C592:C610)</f>
        <v>302</v>
      </c>
      <c r="D611" s="35">
        <f t="shared" si="218"/>
        <v>0.20039814200398143</v>
      </c>
      <c r="E611" s="253">
        <f t="shared" ref="E611" si="230">SUM(E592:E610)</f>
        <v>662</v>
      </c>
      <c r="F611" s="35">
        <f t="shared" si="219"/>
        <v>0.43928334439283345</v>
      </c>
      <c r="G611" s="253">
        <f t="shared" ref="G611" si="231">SUM(G592:G610)</f>
        <v>241</v>
      </c>
      <c r="H611" s="35">
        <f t="shared" si="220"/>
        <v>0.15992037159920372</v>
      </c>
      <c r="I611" s="253">
        <f t="shared" ref="I611" si="232">SUM(I592:I610)</f>
        <v>302</v>
      </c>
      <c r="J611" s="35">
        <f t="shared" si="221"/>
        <v>0.20039814200398143</v>
      </c>
      <c r="K611" s="356">
        <f t="shared" si="222"/>
        <v>1507</v>
      </c>
      <c r="L611" s="78">
        <f t="shared" si="216"/>
        <v>1</v>
      </c>
      <c r="M611" s="33">
        <f t="shared" ref="M611" si="233">SUM(M592:M610)</f>
        <v>30</v>
      </c>
      <c r="N611" s="78">
        <f t="shared" si="223"/>
        <v>5.0251256281407038E-2</v>
      </c>
      <c r="O611" s="44"/>
      <c r="P611" s="33">
        <f t="shared" ref="P611" si="234">SUM(P592:P610)</f>
        <v>49</v>
      </c>
      <c r="Q611" s="78">
        <f t="shared" si="224"/>
        <v>8.2077051926298161E-2</v>
      </c>
      <c r="R611" s="33">
        <f t="shared" ref="R611" si="235">SUM(R592:R610)</f>
        <v>69</v>
      </c>
      <c r="S611" s="78">
        <f t="shared" si="225"/>
        <v>0.11557788944723618</v>
      </c>
      <c r="T611" s="33">
        <f t="shared" ref="T611" si="236">SUM(T592:T610)</f>
        <v>360</v>
      </c>
      <c r="U611" s="78">
        <f t="shared" si="226"/>
        <v>0.60301507537688437</v>
      </c>
      <c r="V611" s="33">
        <f t="shared" ref="V611" si="237">SUM(V592:V610)</f>
        <v>89</v>
      </c>
      <c r="W611" s="845">
        <f t="shared" si="227"/>
        <v>148</v>
      </c>
      <c r="X611" s="306">
        <f>SUM(M611,P611,R611,T611,V611)</f>
        <v>597</v>
      </c>
      <c r="Y611" s="78">
        <f>W611/$W$611</f>
        <v>1</v>
      </c>
      <c r="Z611" s="417"/>
    </row>
    <row r="612" spans="1:26" ht="12.95" customHeight="1">
      <c r="A612" s="2"/>
      <c r="B612" s="88" t="s">
        <v>216</v>
      </c>
      <c r="C612" s="670">
        <f>C611/C278</f>
        <v>4.4967242406194166E-2</v>
      </c>
      <c r="D612" s="36"/>
      <c r="E612" s="670">
        <f>E611/E278</f>
        <v>2.6686016043858587E-2</v>
      </c>
      <c r="F612" s="36"/>
      <c r="G612" s="670">
        <f>G611/G278</f>
        <v>1.7966303861637094E-2</v>
      </c>
      <c r="H612" s="36"/>
      <c r="I612" s="670">
        <f>I611/I278</f>
        <v>1.8503768151461309E-2</v>
      </c>
      <c r="J612" s="36"/>
      <c r="K612" s="673">
        <f>K611/X278</f>
        <v>2.4600868457997322E-2</v>
      </c>
      <c r="L612" s="261"/>
      <c r="M612" s="670">
        <f>M611/861</f>
        <v>3.484320557491289E-2</v>
      </c>
      <c r="N612" s="230"/>
      <c r="O612" s="25"/>
      <c r="P612" s="670">
        <f>P611/P278</f>
        <v>4.1737649063032366E-2</v>
      </c>
      <c r="Q612" s="230"/>
      <c r="R612" s="670">
        <f>R611/R278</f>
        <v>6.7055393586005832E-2</v>
      </c>
      <c r="S612" s="230"/>
      <c r="T612" s="670">
        <f>T611/3020</f>
        <v>0.11920529801324503</v>
      </c>
      <c r="U612" s="230"/>
      <c r="V612" s="670">
        <f>V611/3020</f>
        <v>2.9470198675496689E-2</v>
      </c>
      <c r="W612" s="230"/>
      <c r="X612" s="673">
        <f>X611/6064</f>
        <v>9.8449868073878621E-2</v>
      </c>
      <c r="Y612" s="239"/>
      <c r="Z612" s="417"/>
    </row>
    <row r="613" spans="1:26" ht="12.95" customHeight="1">
      <c r="A613" s="2"/>
      <c r="B613" s="88" t="s">
        <v>217</v>
      </c>
      <c r="C613" s="195"/>
      <c r="D613" s="36"/>
      <c r="E613" s="195"/>
      <c r="F613" s="36"/>
      <c r="G613" s="195"/>
      <c r="H613" s="36"/>
      <c r="I613" s="195"/>
      <c r="J613" s="36"/>
      <c r="K613" s="245"/>
      <c r="L613" s="261"/>
      <c r="M613" s="82"/>
      <c r="N613" s="230"/>
      <c r="O613" s="25"/>
      <c r="P613" s="82"/>
      <c r="Q613" s="230"/>
      <c r="R613" s="82"/>
      <c r="S613" s="230"/>
      <c r="T613" s="82"/>
      <c r="U613" s="230"/>
      <c r="V613" s="82"/>
      <c r="W613" s="282">
        <f>W611/3064</f>
        <v>4.8302872062663184E-2</v>
      </c>
      <c r="X613" s="242"/>
      <c r="Y613" s="325"/>
      <c r="Z613" s="417"/>
    </row>
    <row r="614" spans="1:26" ht="12.95" customHeight="1">
      <c r="A614" s="2"/>
      <c r="B614" s="108"/>
      <c r="C614" s="7" t="s">
        <v>90</v>
      </c>
      <c r="D614" s="109" t="s">
        <v>113</v>
      </c>
      <c r="E614" s="7" t="s">
        <v>91</v>
      </c>
      <c r="F614" s="109" t="s">
        <v>114</v>
      </c>
      <c r="G614" s="7" t="s">
        <v>92</v>
      </c>
      <c r="H614" s="109" t="s">
        <v>115</v>
      </c>
      <c r="I614" s="7" t="s">
        <v>93</v>
      </c>
      <c r="J614" s="109" t="s">
        <v>116</v>
      </c>
      <c r="K614" s="7"/>
      <c r="L614" s="109"/>
      <c r="M614" s="7" t="s">
        <v>71</v>
      </c>
      <c r="N614" s="109" t="s">
        <v>118</v>
      </c>
      <c r="O614" s="6"/>
      <c r="P614" s="7" t="s">
        <v>72</v>
      </c>
      <c r="Q614" s="109" t="s">
        <v>119</v>
      </c>
      <c r="R614" s="7" t="s">
        <v>73</v>
      </c>
      <c r="S614" s="109" t="s">
        <v>120</v>
      </c>
      <c r="T614" s="635" t="s">
        <v>74</v>
      </c>
      <c r="U614" s="109" t="s">
        <v>121</v>
      </c>
      <c r="V614" s="109" t="s">
        <v>117</v>
      </c>
      <c r="W614" s="109" t="s">
        <v>131</v>
      </c>
      <c r="X614" s="636" t="s">
        <v>124</v>
      </c>
      <c r="Y614" s="380" t="s">
        <v>144</v>
      </c>
      <c r="Z614" s="415"/>
    </row>
    <row r="615" spans="1:26" ht="12.95" customHeight="1">
      <c r="A615" s="2"/>
      <c r="B615" s="446" t="s">
        <v>12</v>
      </c>
      <c r="C615" s="443" t="s">
        <v>78</v>
      </c>
      <c r="D615" s="445"/>
      <c r="E615" s="443" t="s">
        <v>78</v>
      </c>
      <c r="F615" s="443"/>
      <c r="G615" s="443" t="s">
        <v>78</v>
      </c>
      <c r="H615" s="443"/>
      <c r="I615" s="443" t="s">
        <v>78</v>
      </c>
      <c r="J615" s="443"/>
      <c r="K615" s="443" t="s">
        <v>69</v>
      </c>
      <c r="L615" s="443"/>
      <c r="M615" s="443" t="s">
        <v>78</v>
      </c>
      <c r="N615" s="441"/>
      <c r="O615" s="443" t="s">
        <v>68</v>
      </c>
      <c r="P615" s="443" t="s">
        <v>78</v>
      </c>
      <c r="Q615" s="441"/>
      <c r="R615" s="443" t="s">
        <v>78</v>
      </c>
      <c r="S615" s="441"/>
      <c r="T615" s="443" t="s">
        <v>78</v>
      </c>
      <c r="U615" s="441"/>
      <c r="V615" s="443" t="s">
        <v>78</v>
      </c>
      <c r="W615" s="441"/>
      <c r="X615" s="443" t="s">
        <v>69</v>
      </c>
      <c r="Y615" s="442" t="s">
        <v>10</v>
      </c>
      <c r="Z615" s="415"/>
    </row>
    <row r="616" spans="1:26" ht="12.95" customHeight="1">
      <c r="A616" s="281"/>
      <c r="B616" s="435" t="s">
        <v>59</v>
      </c>
      <c r="C616" s="443" t="s">
        <v>60</v>
      </c>
      <c r="D616" s="442" t="s">
        <v>10</v>
      </c>
      <c r="E616" s="443" t="s">
        <v>60</v>
      </c>
      <c r="F616" s="442" t="s">
        <v>10</v>
      </c>
      <c r="G616" s="443" t="s">
        <v>60</v>
      </c>
      <c r="H616" s="442" t="s">
        <v>10</v>
      </c>
      <c r="I616" s="443" t="s">
        <v>60</v>
      </c>
      <c r="J616" s="442" t="s">
        <v>10</v>
      </c>
      <c r="K616" s="443" t="s">
        <v>67</v>
      </c>
      <c r="L616" s="442" t="s">
        <v>10</v>
      </c>
      <c r="M616" s="443" t="s">
        <v>60</v>
      </c>
      <c r="N616" s="442" t="s">
        <v>10</v>
      </c>
      <c r="O616" s="444" t="s">
        <v>52</v>
      </c>
      <c r="P616" s="443" t="s">
        <v>60</v>
      </c>
      <c r="Q616" s="442" t="s">
        <v>10</v>
      </c>
      <c r="R616" s="443" t="s">
        <v>60</v>
      </c>
      <c r="S616" s="442" t="s">
        <v>10</v>
      </c>
      <c r="T616" s="443" t="s">
        <v>60</v>
      </c>
      <c r="U616" s="442" t="s">
        <v>10</v>
      </c>
      <c r="V616" s="443" t="s">
        <v>60</v>
      </c>
      <c r="W616" s="442" t="s">
        <v>10</v>
      </c>
      <c r="X616" s="443" t="s">
        <v>67</v>
      </c>
      <c r="Y616" s="441"/>
      <c r="Z616" s="418"/>
    </row>
    <row r="617" spans="1:26" ht="12.95" customHeight="1">
      <c r="A617" s="2"/>
      <c r="B617" s="435" t="s">
        <v>0</v>
      </c>
      <c r="C617" s="436"/>
      <c r="D617" s="437"/>
      <c r="E617" s="438" t="s">
        <v>149</v>
      </c>
      <c r="F617" s="438" t="s">
        <v>150</v>
      </c>
      <c r="G617" s="438" t="s">
        <v>148</v>
      </c>
      <c r="H617" s="438" t="s">
        <v>151</v>
      </c>
      <c r="I617" s="438" t="s">
        <v>152</v>
      </c>
      <c r="J617" s="438" t="s">
        <v>153</v>
      </c>
      <c r="K617" s="438"/>
      <c r="L617" s="438" t="s">
        <v>157</v>
      </c>
      <c r="M617" s="438" t="s">
        <v>158</v>
      </c>
      <c r="N617" s="438" t="s">
        <v>159</v>
      </c>
      <c r="O617" s="439" t="s">
        <v>161</v>
      </c>
      <c r="P617" s="438" t="s">
        <v>161</v>
      </c>
      <c r="Q617" s="438" t="s">
        <v>162</v>
      </c>
      <c r="R617" s="438" t="s">
        <v>89</v>
      </c>
      <c r="S617" s="438"/>
      <c r="T617" s="438" t="s">
        <v>176</v>
      </c>
      <c r="U617" s="438" t="s">
        <v>151</v>
      </c>
      <c r="V617" s="438" t="s">
        <v>177</v>
      </c>
      <c r="W617" s="438" t="s">
        <v>154</v>
      </c>
      <c r="X617" s="437"/>
      <c r="Y617" s="440"/>
      <c r="Z617" s="415"/>
    </row>
    <row r="618" spans="1:26" ht="12" customHeight="1">
      <c r="A618" s="2"/>
      <c r="B618" s="7"/>
      <c r="C618" s="55">
        <v>1</v>
      </c>
      <c r="D618" s="55">
        <v>2</v>
      </c>
      <c r="E618" s="55">
        <v>3</v>
      </c>
      <c r="F618" s="55">
        <v>4</v>
      </c>
      <c r="G618" s="55">
        <v>5</v>
      </c>
      <c r="H618" s="55">
        <v>6</v>
      </c>
      <c r="I618" s="55">
        <v>7</v>
      </c>
      <c r="J618" s="55">
        <v>8</v>
      </c>
      <c r="K618" s="55">
        <v>9</v>
      </c>
      <c r="L618" s="55">
        <v>10</v>
      </c>
      <c r="M618" s="55">
        <v>11</v>
      </c>
      <c r="N618" s="55">
        <v>12</v>
      </c>
      <c r="O618" s="50"/>
      <c r="P618" s="55">
        <v>13</v>
      </c>
      <c r="Q618" s="55">
        <v>14</v>
      </c>
      <c r="R618" s="55">
        <v>15</v>
      </c>
      <c r="S618" s="55">
        <v>16</v>
      </c>
      <c r="T618" s="55">
        <v>17</v>
      </c>
      <c r="U618" s="55">
        <v>18</v>
      </c>
      <c r="V618" s="55">
        <v>19</v>
      </c>
      <c r="W618" s="55">
        <v>20</v>
      </c>
      <c r="X618" s="55">
        <v>21</v>
      </c>
      <c r="Y618" s="55">
        <v>22</v>
      </c>
      <c r="Z618" s="415"/>
    </row>
    <row r="619" spans="1:26" ht="12" customHeight="1">
      <c r="A619" s="2"/>
      <c r="B619" s="2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2"/>
      <c r="P619" s="2"/>
      <c r="Q619" s="2"/>
      <c r="R619" s="85"/>
      <c r="S619" s="85"/>
      <c r="T619" s="85"/>
      <c r="U619" s="85"/>
      <c r="V619" s="85"/>
      <c r="W619" s="5"/>
      <c r="X619" s="5"/>
      <c r="Y619" s="184"/>
      <c r="Z619" s="415"/>
    </row>
    <row r="620" spans="1:26">
      <c r="A620" s="25"/>
      <c r="B620" s="798"/>
      <c r="C620" s="330"/>
      <c r="D620" s="10"/>
      <c r="E620" s="330"/>
      <c r="F620" s="8"/>
      <c r="G620" s="330"/>
      <c r="H620" s="8"/>
      <c r="I620" s="330"/>
      <c r="J620" s="8"/>
      <c r="K620" s="330"/>
      <c r="L620" s="10"/>
      <c r="M620" s="330"/>
      <c r="N620" s="330"/>
      <c r="O620" s="330"/>
      <c r="P620" s="330"/>
      <c r="Q620" s="330"/>
      <c r="R620" s="330"/>
      <c r="S620" s="330"/>
      <c r="T620" s="330"/>
      <c r="U620" s="330"/>
      <c r="V620" s="330"/>
      <c r="W620" s="131"/>
      <c r="X620" s="330"/>
      <c r="Y620" s="341"/>
      <c r="Z620" s="342"/>
    </row>
    <row r="621" spans="1:26">
      <c r="A621" s="25"/>
      <c r="B621" s="189"/>
      <c r="C621" s="141"/>
      <c r="D621" s="10"/>
      <c r="E621" s="8"/>
      <c r="F621" s="8"/>
      <c r="G621" s="8"/>
      <c r="H621" s="8"/>
      <c r="I621" s="10"/>
      <c r="J621" s="8"/>
      <c r="K621" s="10"/>
      <c r="L621" s="10"/>
      <c r="M621" s="10"/>
      <c r="N621" s="10"/>
      <c r="O621" s="25"/>
      <c r="P621" s="10"/>
      <c r="Q621" s="9"/>
      <c r="R621" s="10"/>
      <c r="S621" s="10"/>
      <c r="T621" s="64"/>
      <c r="U621" s="64"/>
      <c r="V621" s="13"/>
      <c r="W621" s="10"/>
      <c r="X621" s="232"/>
      <c r="Y621" s="189"/>
      <c r="Z621" s="342"/>
    </row>
    <row r="622" spans="1:26" s="631" customFormat="1" ht="11.25">
      <c r="A622" s="108"/>
      <c r="B622" s="380"/>
      <c r="C622" s="380"/>
      <c r="D622" s="380"/>
      <c r="E622" s="380"/>
      <c r="F622" s="380"/>
      <c r="G622" s="380"/>
      <c r="H622" s="380"/>
      <c r="I622" s="380"/>
      <c r="J622" s="380"/>
      <c r="K622" s="380"/>
      <c r="L622" s="380"/>
      <c r="M622" s="380"/>
      <c r="N622" s="380"/>
      <c r="O622" s="380"/>
      <c r="P622" s="380"/>
      <c r="Q622" s="380"/>
      <c r="R622" s="380"/>
      <c r="S622" s="380"/>
      <c r="T622" s="380"/>
      <c r="U622" s="380"/>
      <c r="V622" s="380"/>
      <c r="W622" s="380"/>
      <c r="X622" s="380"/>
      <c r="Y622" s="380"/>
      <c r="Z622" s="330"/>
    </row>
    <row r="623" spans="1:26" hidden="1">
      <c r="A623" s="25"/>
      <c r="B623" s="189"/>
      <c r="C623" s="189"/>
      <c r="D623" s="189"/>
      <c r="E623" s="189"/>
      <c r="F623" s="189"/>
      <c r="G623" s="189"/>
      <c r="H623" s="189"/>
      <c r="I623" s="189"/>
      <c r="J623" s="189"/>
      <c r="K623" s="189"/>
      <c r="L623" s="189"/>
      <c r="M623" s="189"/>
      <c r="N623" s="189"/>
      <c r="O623" s="189"/>
      <c r="P623" s="189"/>
      <c r="Q623" s="189"/>
      <c r="R623" s="189"/>
      <c r="S623" s="189"/>
      <c r="T623" s="189"/>
      <c r="U623" s="189"/>
      <c r="V623" s="189"/>
      <c r="W623" s="189"/>
      <c r="X623" s="189"/>
      <c r="Y623" s="189"/>
      <c r="Z623" s="342"/>
    </row>
    <row r="624" spans="1:26" hidden="1">
      <c r="A624" s="25"/>
      <c r="B624" s="189"/>
      <c r="C624" s="189"/>
      <c r="D624" s="189"/>
      <c r="E624" s="189"/>
      <c r="F624" s="189"/>
      <c r="G624" s="189"/>
      <c r="H624" s="189"/>
      <c r="I624" s="189"/>
      <c r="J624" s="189"/>
      <c r="K624" s="189"/>
      <c r="L624" s="189"/>
      <c r="M624" s="189"/>
      <c r="N624" s="189"/>
      <c r="O624" s="189"/>
      <c r="P624" s="189"/>
      <c r="Q624" s="189"/>
      <c r="R624" s="189"/>
      <c r="S624" s="189"/>
      <c r="T624" s="189"/>
      <c r="U624" s="189"/>
      <c r="V624" s="189"/>
      <c r="W624" s="189"/>
      <c r="X624" s="189"/>
      <c r="Y624" s="189"/>
      <c r="Z624" s="342"/>
    </row>
    <row r="625" spans="1:26" hidden="1">
      <c r="A625" s="25"/>
      <c r="B625" s="189"/>
      <c r="C625" s="189"/>
      <c r="D625" s="189"/>
      <c r="E625" s="189"/>
      <c r="F625" s="189"/>
      <c r="G625" s="189"/>
      <c r="H625" s="189"/>
      <c r="I625" s="189"/>
      <c r="J625" s="189"/>
      <c r="K625" s="189"/>
      <c r="L625" s="189"/>
      <c r="M625" s="189"/>
      <c r="N625" s="189"/>
      <c r="O625" s="189"/>
      <c r="P625" s="189"/>
      <c r="Q625" s="189"/>
      <c r="R625" s="189"/>
      <c r="S625" s="189"/>
      <c r="T625" s="189"/>
      <c r="U625" s="189"/>
      <c r="V625" s="189"/>
      <c r="W625" s="189"/>
      <c r="X625" s="189"/>
      <c r="Y625" s="189"/>
      <c r="Z625" s="342"/>
    </row>
    <row r="626" spans="1:26" hidden="1">
      <c r="A626" s="25"/>
      <c r="B626" s="189"/>
      <c r="C626" s="189"/>
      <c r="D626" s="189"/>
      <c r="E626" s="189"/>
      <c r="F626" s="189"/>
      <c r="G626" s="189"/>
      <c r="H626" s="189"/>
      <c r="I626" s="189"/>
      <c r="J626" s="189"/>
      <c r="K626" s="189"/>
      <c r="L626" s="189"/>
      <c r="M626" s="189"/>
      <c r="N626" s="189"/>
      <c r="O626" s="189"/>
      <c r="P626" s="189"/>
      <c r="Q626" s="189"/>
      <c r="R626" s="189"/>
      <c r="S626" s="189"/>
      <c r="T626" s="189"/>
      <c r="U626" s="189"/>
      <c r="V626" s="189"/>
      <c r="W626" s="189"/>
      <c r="X626" s="189"/>
      <c r="Y626" s="189"/>
      <c r="Z626" s="342"/>
    </row>
    <row r="627" spans="1:26" hidden="1">
      <c r="A627" s="25"/>
      <c r="B627" s="189"/>
      <c r="C627" s="189"/>
      <c r="D627" s="189"/>
      <c r="E627" s="189"/>
      <c r="F627" s="189"/>
      <c r="G627" s="189"/>
      <c r="H627" s="189"/>
      <c r="I627" s="189"/>
      <c r="J627" s="189"/>
      <c r="K627" s="189"/>
      <c r="L627" s="189"/>
      <c r="M627" s="189"/>
      <c r="N627" s="189"/>
      <c r="O627" s="189"/>
      <c r="P627" s="189"/>
      <c r="Q627" s="189"/>
      <c r="R627" s="189"/>
      <c r="S627" s="189"/>
      <c r="T627" s="189"/>
      <c r="U627" s="189"/>
      <c r="V627" s="189"/>
      <c r="W627" s="189"/>
      <c r="X627" s="189"/>
      <c r="Y627" s="189"/>
      <c r="Z627" s="342"/>
    </row>
    <row r="628" spans="1:26">
      <c r="A628" s="25"/>
      <c r="B628" s="25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25"/>
      <c r="P628" s="25"/>
      <c r="Q628" s="25"/>
      <c r="R628" s="89"/>
      <c r="S628" s="89"/>
      <c r="T628" s="89"/>
      <c r="U628" s="89"/>
      <c r="V628" s="89"/>
      <c r="W628" s="9"/>
      <c r="X628" s="9"/>
      <c r="Y628" s="189"/>
      <c r="Z628" s="342"/>
    </row>
    <row r="629" spans="1:26" ht="12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44"/>
      <c r="P629" s="2"/>
      <c r="Q629" s="2"/>
      <c r="R629" s="2"/>
      <c r="S629" s="2"/>
      <c r="T629" s="2"/>
      <c r="U629" s="2"/>
      <c r="V629" s="2"/>
      <c r="W629" s="4"/>
      <c r="X629" s="4"/>
      <c r="Y629" s="184"/>
      <c r="Z629" s="415"/>
    </row>
    <row r="630" spans="1:26" ht="12" customHeight="1">
      <c r="A630" s="2"/>
      <c r="B630" s="7"/>
      <c r="C630" s="55">
        <v>1</v>
      </c>
      <c r="D630" s="55">
        <v>2</v>
      </c>
      <c r="E630" s="55">
        <v>3</v>
      </c>
      <c r="F630" s="55">
        <v>4</v>
      </c>
      <c r="G630" s="55">
        <v>5</v>
      </c>
      <c r="H630" s="55">
        <v>6</v>
      </c>
      <c r="I630" s="55">
        <v>7</v>
      </c>
      <c r="J630" s="55">
        <v>8</v>
      </c>
      <c r="K630" s="55">
        <v>9</v>
      </c>
      <c r="L630" s="55">
        <v>10</v>
      </c>
      <c r="M630" s="55">
        <v>11</v>
      </c>
      <c r="N630" s="55">
        <v>12</v>
      </c>
      <c r="O630" s="50"/>
      <c r="P630" s="55">
        <v>13</v>
      </c>
      <c r="Q630" s="55">
        <v>14</v>
      </c>
      <c r="R630" s="55">
        <v>15</v>
      </c>
      <c r="S630" s="55">
        <v>16</v>
      </c>
      <c r="T630" s="55">
        <v>17</v>
      </c>
      <c r="U630" s="55">
        <v>18</v>
      </c>
      <c r="V630" s="55">
        <v>19</v>
      </c>
      <c r="W630" s="55">
        <v>20</v>
      </c>
      <c r="X630" s="55">
        <v>21</v>
      </c>
      <c r="Y630" s="55">
        <v>22</v>
      </c>
      <c r="Z630" s="415"/>
    </row>
    <row r="631" spans="1:26" ht="12.95" customHeight="1">
      <c r="A631" s="2"/>
      <c r="B631" s="120" t="s">
        <v>0</v>
      </c>
      <c r="C631" s="121"/>
      <c r="D631" s="423" t="s">
        <v>149</v>
      </c>
      <c r="E631" s="423" t="s">
        <v>164</v>
      </c>
      <c r="F631" s="423" t="s">
        <v>148</v>
      </c>
      <c r="G631" s="423" t="s">
        <v>151</v>
      </c>
      <c r="H631" s="423" t="s">
        <v>152</v>
      </c>
      <c r="I631" s="423" t="s">
        <v>159</v>
      </c>
      <c r="J631" s="423"/>
      <c r="K631" s="423" t="s">
        <v>157</v>
      </c>
      <c r="L631" s="423" t="s">
        <v>158</v>
      </c>
      <c r="M631" s="423" t="s">
        <v>159</v>
      </c>
      <c r="N631" s="447" t="s">
        <v>161</v>
      </c>
      <c r="O631" s="123"/>
      <c r="P631" s="423" t="s">
        <v>162</v>
      </c>
      <c r="Q631" s="423" t="s">
        <v>89</v>
      </c>
      <c r="R631" s="423"/>
      <c r="S631" s="423" t="s">
        <v>176</v>
      </c>
      <c r="T631" s="423" t="s">
        <v>151</v>
      </c>
      <c r="U631" s="423" t="s">
        <v>177</v>
      </c>
      <c r="V631" s="423" t="s">
        <v>178</v>
      </c>
      <c r="W631" s="122"/>
      <c r="X631" s="124"/>
      <c r="Y631" s="122"/>
      <c r="Z631" s="415"/>
    </row>
    <row r="632" spans="1:26" ht="12.95" customHeight="1">
      <c r="A632" s="2"/>
      <c r="B632" s="120" t="s">
        <v>59</v>
      </c>
      <c r="C632" s="448" t="s">
        <v>61</v>
      </c>
      <c r="D632" s="126" t="s">
        <v>10</v>
      </c>
      <c r="E632" s="448" t="s">
        <v>61</v>
      </c>
      <c r="F632" s="126" t="s">
        <v>10</v>
      </c>
      <c r="G632" s="448" t="s">
        <v>61</v>
      </c>
      <c r="H632" s="126" t="s">
        <v>10</v>
      </c>
      <c r="I632" s="448" t="s">
        <v>61</v>
      </c>
      <c r="J632" s="126" t="s">
        <v>10</v>
      </c>
      <c r="K632" s="125" t="s">
        <v>67</v>
      </c>
      <c r="L632" s="126" t="s">
        <v>10</v>
      </c>
      <c r="M632" s="448" t="s">
        <v>61</v>
      </c>
      <c r="N632" s="126" t="s">
        <v>10</v>
      </c>
      <c r="O632" s="127" t="s">
        <v>52</v>
      </c>
      <c r="P632" s="448" t="s">
        <v>61</v>
      </c>
      <c r="Q632" s="126" t="s">
        <v>10</v>
      </c>
      <c r="R632" s="448" t="s">
        <v>61</v>
      </c>
      <c r="S632" s="126" t="s">
        <v>10</v>
      </c>
      <c r="T632" s="448" t="s">
        <v>61</v>
      </c>
      <c r="U632" s="126" t="s">
        <v>10</v>
      </c>
      <c r="V632" s="448" t="s">
        <v>61</v>
      </c>
      <c r="W632" s="125" t="s">
        <v>67</v>
      </c>
      <c r="X632" s="125" t="s">
        <v>67</v>
      </c>
      <c r="Y632" s="126" t="s">
        <v>10</v>
      </c>
      <c r="Z632" s="415"/>
    </row>
    <row r="633" spans="1:26" ht="12.95" customHeight="1">
      <c r="A633" s="2"/>
      <c r="B633" s="132" t="s">
        <v>12</v>
      </c>
      <c r="C633" s="125" t="s">
        <v>78</v>
      </c>
      <c r="D633" s="128"/>
      <c r="E633" s="125" t="s">
        <v>78</v>
      </c>
      <c r="F633" s="125"/>
      <c r="G633" s="125" t="s">
        <v>78</v>
      </c>
      <c r="H633" s="125"/>
      <c r="I633" s="125" t="s">
        <v>78</v>
      </c>
      <c r="J633" s="125"/>
      <c r="K633" s="125" t="s">
        <v>69</v>
      </c>
      <c r="L633" s="125"/>
      <c r="M633" s="125" t="s">
        <v>78</v>
      </c>
      <c r="N633" s="129"/>
      <c r="O633" s="125" t="s">
        <v>68</v>
      </c>
      <c r="P633" s="125" t="s">
        <v>78</v>
      </c>
      <c r="Q633" s="129"/>
      <c r="R633" s="125" t="s">
        <v>78</v>
      </c>
      <c r="S633" s="129"/>
      <c r="T633" s="125" t="s">
        <v>78</v>
      </c>
      <c r="U633" s="129"/>
      <c r="V633" s="125" t="s">
        <v>78</v>
      </c>
      <c r="W633" s="125" t="s">
        <v>69</v>
      </c>
      <c r="X633" s="125" t="s">
        <v>69</v>
      </c>
      <c r="Y633" s="125"/>
      <c r="Z633" s="415"/>
    </row>
    <row r="634" spans="1:26" ht="12.95" customHeight="1">
      <c r="A634" s="2"/>
      <c r="B634" s="108"/>
      <c r="C634" s="161" t="s">
        <v>90</v>
      </c>
      <c r="D634" s="110" t="s">
        <v>113</v>
      </c>
      <c r="E634" s="161" t="s">
        <v>91</v>
      </c>
      <c r="F634" s="110" t="s">
        <v>114</v>
      </c>
      <c r="G634" s="161" t="s">
        <v>92</v>
      </c>
      <c r="H634" s="110" t="s">
        <v>115</v>
      </c>
      <c r="I634" s="161" t="s">
        <v>93</v>
      </c>
      <c r="J634" s="109" t="s">
        <v>116</v>
      </c>
      <c r="K634" s="89"/>
      <c r="L634" s="109" t="s">
        <v>130</v>
      </c>
      <c r="M634" s="804" t="s">
        <v>71</v>
      </c>
      <c r="N634" s="109" t="s">
        <v>118</v>
      </c>
      <c r="O634" s="130"/>
      <c r="P634" s="804" t="s">
        <v>72</v>
      </c>
      <c r="Q634" s="109" t="s">
        <v>119</v>
      </c>
      <c r="R634" s="804" t="s">
        <v>73</v>
      </c>
      <c r="S634" s="109" t="s">
        <v>120</v>
      </c>
      <c r="T634" s="842" t="s">
        <v>74</v>
      </c>
      <c r="U634" s="109" t="s">
        <v>121</v>
      </c>
      <c r="V634" s="846" t="s">
        <v>117</v>
      </c>
      <c r="W634" s="109" t="s">
        <v>131</v>
      </c>
      <c r="X634" s="131" t="s">
        <v>126</v>
      </c>
      <c r="Y634" s="283" t="s">
        <v>144</v>
      </c>
      <c r="Z634" s="415"/>
    </row>
    <row r="635" spans="1:26" ht="12.95" customHeight="1">
      <c r="A635" s="2"/>
      <c r="B635" s="37" t="s">
        <v>29</v>
      </c>
      <c r="C635" s="357">
        <v>13</v>
      </c>
      <c r="D635" s="32">
        <f>C635/K635</f>
        <v>7.6023391812865493E-2</v>
      </c>
      <c r="E635" s="357">
        <v>89</v>
      </c>
      <c r="F635" s="32">
        <f>E635/K635</f>
        <v>0.52046783625730997</v>
      </c>
      <c r="G635" s="357">
        <v>33</v>
      </c>
      <c r="H635" s="32">
        <f>G635/K635</f>
        <v>0.19298245614035087</v>
      </c>
      <c r="I635" s="358">
        <v>36</v>
      </c>
      <c r="J635" s="32">
        <f>I635/K635</f>
        <v>0.21052631578947367</v>
      </c>
      <c r="K635" s="258">
        <f>SUM(C635,E635,G635,I635)</f>
        <v>171</v>
      </c>
      <c r="L635" s="256">
        <f t="shared" ref="L635:L654" si="238">K635/$K$654</f>
        <v>0.26511627906976742</v>
      </c>
      <c r="M635" s="360">
        <v>4</v>
      </c>
      <c r="N635" s="78">
        <f>M635/X635</f>
        <v>4.8192771084337352E-2</v>
      </c>
      <c r="O635" s="44"/>
      <c r="P635" s="361">
        <v>3</v>
      </c>
      <c r="Q635" s="78">
        <f>P635/X635</f>
        <v>3.614457831325301E-2</v>
      </c>
      <c r="R635" s="360">
        <v>20</v>
      </c>
      <c r="S635" s="78">
        <f>R635/X635</f>
        <v>0.24096385542168675</v>
      </c>
      <c r="T635" s="360">
        <v>36</v>
      </c>
      <c r="U635" s="78">
        <f>T635/X635</f>
        <v>0.43373493975903615</v>
      </c>
      <c r="V635" s="360">
        <v>20</v>
      </c>
      <c r="W635" s="739">
        <f t="shared" ref="W635:W654" si="239">SUM(M635,P635,R635)</f>
        <v>27</v>
      </c>
      <c r="X635" s="363">
        <f>SUM(M635,P635,R635,T635,V635)</f>
        <v>83</v>
      </c>
      <c r="Y635" s="379">
        <f t="shared" ref="Y635:Y653" si="240">X635/$X$654</f>
        <v>0.34156378600823045</v>
      </c>
      <c r="Z635" s="415"/>
    </row>
    <row r="636" spans="1:26" ht="12.95" customHeight="1">
      <c r="A636" s="2"/>
      <c r="B636" s="37" t="s">
        <v>30</v>
      </c>
      <c r="C636" s="357">
        <v>9</v>
      </c>
      <c r="D636" s="32">
        <f t="shared" ref="D636:D654" si="241">C636/K636</f>
        <v>0.13043478260869565</v>
      </c>
      <c r="E636" s="357">
        <v>30</v>
      </c>
      <c r="F636" s="32">
        <f t="shared" ref="F636:F654" si="242">E636/K636</f>
        <v>0.43478260869565216</v>
      </c>
      <c r="G636" s="357">
        <v>20</v>
      </c>
      <c r="H636" s="32">
        <f t="shared" ref="H636:H654" si="243">G636/K636</f>
        <v>0.28985507246376813</v>
      </c>
      <c r="I636" s="358">
        <v>10</v>
      </c>
      <c r="J636" s="32">
        <f t="shared" ref="J636:J654" si="244">I636/K636</f>
        <v>0.14492753623188406</v>
      </c>
      <c r="K636" s="258">
        <f t="shared" ref="K636:K654" si="245">SUM(C636,E636,G636,I636)</f>
        <v>69</v>
      </c>
      <c r="L636" s="256">
        <f t="shared" si="238"/>
        <v>0.10697674418604651</v>
      </c>
      <c r="M636" s="360">
        <v>2</v>
      </c>
      <c r="N636" s="78">
        <f t="shared" ref="N636:N654" si="246">M636/X636</f>
        <v>3.9215686274509803E-2</v>
      </c>
      <c r="O636" s="44"/>
      <c r="P636" s="361">
        <v>8</v>
      </c>
      <c r="Q636" s="78">
        <f t="shared" ref="Q636:Q654" si="247">P636/X636</f>
        <v>0.15686274509803921</v>
      </c>
      <c r="R636" s="360">
        <v>6</v>
      </c>
      <c r="S636" s="78">
        <f t="shared" ref="S636:S654" si="248">R636/X636</f>
        <v>0.11764705882352941</v>
      </c>
      <c r="T636" s="360">
        <v>29</v>
      </c>
      <c r="U636" s="78">
        <f t="shared" ref="U636:U654" si="249">T636/X636</f>
        <v>0.56862745098039214</v>
      </c>
      <c r="V636" s="360">
        <v>6</v>
      </c>
      <c r="W636" s="739">
        <f t="shared" si="239"/>
        <v>16</v>
      </c>
      <c r="X636" s="363">
        <f t="shared" ref="X636:X653" si="250">SUM(M636,P636,R636,T636,V636)</f>
        <v>51</v>
      </c>
      <c r="Y636" s="379">
        <f t="shared" si="240"/>
        <v>0.20987654320987653</v>
      </c>
      <c r="Z636" s="415"/>
    </row>
    <row r="637" spans="1:26" ht="12.95" customHeight="1">
      <c r="A637" s="2"/>
      <c r="B637" s="37" t="s">
        <v>31</v>
      </c>
      <c r="C637" s="357">
        <v>7</v>
      </c>
      <c r="D637" s="32">
        <f t="shared" si="241"/>
        <v>0.109375</v>
      </c>
      <c r="E637" s="357">
        <v>35</v>
      </c>
      <c r="F637" s="32">
        <f t="shared" si="242"/>
        <v>0.546875</v>
      </c>
      <c r="G637" s="357">
        <v>12</v>
      </c>
      <c r="H637" s="32">
        <f t="shared" si="243"/>
        <v>0.1875</v>
      </c>
      <c r="I637" s="358">
        <v>10</v>
      </c>
      <c r="J637" s="32">
        <f t="shared" si="244"/>
        <v>0.15625</v>
      </c>
      <c r="K637" s="258">
        <f t="shared" si="245"/>
        <v>64</v>
      </c>
      <c r="L637" s="256">
        <f t="shared" si="238"/>
        <v>9.9224806201550386E-2</v>
      </c>
      <c r="M637" s="360">
        <v>3</v>
      </c>
      <c r="N637" s="78">
        <f t="shared" si="246"/>
        <v>0.2</v>
      </c>
      <c r="O637" s="44"/>
      <c r="P637" s="361">
        <v>4</v>
      </c>
      <c r="Q637" s="78">
        <f t="shared" si="247"/>
        <v>0.26666666666666666</v>
      </c>
      <c r="R637" s="360">
        <v>2</v>
      </c>
      <c r="S637" s="78">
        <f t="shared" si="248"/>
        <v>0.13333333333333333</v>
      </c>
      <c r="T637" s="360">
        <v>1</v>
      </c>
      <c r="U637" s="78">
        <f t="shared" si="249"/>
        <v>6.6666666666666666E-2</v>
      </c>
      <c r="V637" s="360">
        <v>5</v>
      </c>
      <c r="W637" s="739">
        <f t="shared" si="239"/>
        <v>9</v>
      </c>
      <c r="X637" s="363">
        <f t="shared" si="250"/>
        <v>15</v>
      </c>
      <c r="Y637" s="381">
        <f t="shared" si="240"/>
        <v>6.1728395061728392E-2</v>
      </c>
      <c r="Z637" s="415"/>
    </row>
    <row r="638" spans="1:26" ht="12.95" customHeight="1">
      <c r="A638" s="2"/>
      <c r="B638" s="37" t="s">
        <v>32</v>
      </c>
      <c r="C638" s="357">
        <v>7</v>
      </c>
      <c r="D638" s="32">
        <f t="shared" si="241"/>
        <v>0.11864406779661017</v>
      </c>
      <c r="E638" s="357">
        <v>23</v>
      </c>
      <c r="F638" s="32">
        <f t="shared" si="242"/>
        <v>0.38983050847457629</v>
      </c>
      <c r="G638" s="357">
        <v>14</v>
      </c>
      <c r="H638" s="32">
        <f t="shared" si="243"/>
        <v>0.23728813559322035</v>
      </c>
      <c r="I638" s="358">
        <v>15</v>
      </c>
      <c r="J638" s="32">
        <f t="shared" si="244"/>
        <v>0.25423728813559321</v>
      </c>
      <c r="K638" s="258">
        <f t="shared" si="245"/>
        <v>59</v>
      </c>
      <c r="L638" s="256">
        <f t="shared" si="238"/>
        <v>9.1472868217054262E-2</v>
      </c>
      <c r="M638" s="360">
        <v>1</v>
      </c>
      <c r="N638" s="78">
        <f t="shared" si="246"/>
        <v>5.8823529411764705E-2</v>
      </c>
      <c r="O638" s="44"/>
      <c r="P638" s="361">
        <v>0</v>
      </c>
      <c r="Q638" s="78">
        <f t="shared" si="247"/>
        <v>0</v>
      </c>
      <c r="R638" s="360">
        <v>3</v>
      </c>
      <c r="S638" s="78">
        <f t="shared" si="248"/>
        <v>0.17647058823529413</v>
      </c>
      <c r="T638" s="360">
        <v>10</v>
      </c>
      <c r="U638" s="78">
        <f t="shared" si="249"/>
        <v>0.58823529411764708</v>
      </c>
      <c r="V638" s="360">
        <v>3</v>
      </c>
      <c r="W638" s="739">
        <f t="shared" si="239"/>
        <v>4</v>
      </c>
      <c r="X638" s="363">
        <f t="shared" si="250"/>
        <v>17</v>
      </c>
      <c r="Y638" s="381">
        <f t="shared" si="240"/>
        <v>6.9958847736625515E-2</v>
      </c>
      <c r="Z638" s="415"/>
    </row>
    <row r="639" spans="1:26" ht="12.95" customHeight="1">
      <c r="A639" s="2"/>
      <c r="B639" s="37" t="s">
        <v>33</v>
      </c>
      <c r="C639" s="357">
        <v>2</v>
      </c>
      <c r="D639" s="32">
        <f t="shared" si="241"/>
        <v>0.1111111111111111</v>
      </c>
      <c r="E639" s="357">
        <v>7</v>
      </c>
      <c r="F639" s="32">
        <f t="shared" si="242"/>
        <v>0.3888888888888889</v>
      </c>
      <c r="G639" s="357">
        <v>4</v>
      </c>
      <c r="H639" s="32">
        <f t="shared" si="243"/>
        <v>0.22222222222222221</v>
      </c>
      <c r="I639" s="358">
        <v>5</v>
      </c>
      <c r="J639" s="32">
        <f t="shared" si="244"/>
        <v>0.27777777777777779</v>
      </c>
      <c r="K639" s="258">
        <f t="shared" si="245"/>
        <v>18</v>
      </c>
      <c r="L639" s="256">
        <f t="shared" si="238"/>
        <v>2.7906976744186046E-2</v>
      </c>
      <c r="M639" s="360">
        <v>0</v>
      </c>
      <c r="N639" s="78">
        <f t="shared" si="246"/>
        <v>0</v>
      </c>
      <c r="O639" s="44"/>
      <c r="P639" s="361">
        <v>1</v>
      </c>
      <c r="Q639" s="78">
        <f t="shared" si="247"/>
        <v>8.3333333333333329E-2</v>
      </c>
      <c r="R639" s="360">
        <v>2</v>
      </c>
      <c r="S639" s="78">
        <f t="shared" si="248"/>
        <v>0.16666666666666666</v>
      </c>
      <c r="T639" s="360">
        <v>7</v>
      </c>
      <c r="U639" s="78">
        <f t="shared" si="249"/>
        <v>0.58333333333333337</v>
      </c>
      <c r="V639" s="360">
        <v>2</v>
      </c>
      <c r="W639" s="739">
        <f t="shared" si="239"/>
        <v>3</v>
      </c>
      <c r="X639" s="363">
        <f t="shared" si="250"/>
        <v>12</v>
      </c>
      <c r="Y639" s="379">
        <f t="shared" si="240"/>
        <v>4.9382716049382713E-2</v>
      </c>
      <c r="Z639" s="415"/>
    </row>
    <row r="640" spans="1:26" ht="12.95" customHeight="1">
      <c r="A640" s="2"/>
      <c r="B640" s="37" t="s">
        <v>34</v>
      </c>
      <c r="C640" s="357">
        <v>2</v>
      </c>
      <c r="D640" s="32">
        <f t="shared" si="241"/>
        <v>4.1666666666666664E-2</v>
      </c>
      <c r="E640" s="357">
        <v>17</v>
      </c>
      <c r="F640" s="32">
        <f t="shared" si="242"/>
        <v>0.35416666666666669</v>
      </c>
      <c r="G640" s="357">
        <v>15</v>
      </c>
      <c r="H640" s="32">
        <f t="shared" si="243"/>
        <v>0.3125</v>
      </c>
      <c r="I640" s="358">
        <v>14</v>
      </c>
      <c r="J640" s="32">
        <f t="shared" si="244"/>
        <v>0.29166666666666669</v>
      </c>
      <c r="K640" s="258">
        <f t="shared" si="245"/>
        <v>48</v>
      </c>
      <c r="L640" s="256">
        <f t="shared" si="238"/>
        <v>7.441860465116279E-2</v>
      </c>
      <c r="M640" s="360">
        <v>0</v>
      </c>
      <c r="N640" s="78">
        <f t="shared" si="246"/>
        <v>0</v>
      </c>
      <c r="O640" s="44"/>
      <c r="P640" s="361">
        <v>2</v>
      </c>
      <c r="Q640" s="78">
        <f t="shared" si="247"/>
        <v>0.14285714285714285</v>
      </c>
      <c r="R640" s="360">
        <v>7</v>
      </c>
      <c r="S640" s="78">
        <f t="shared" si="248"/>
        <v>0.5</v>
      </c>
      <c r="T640" s="360">
        <v>4</v>
      </c>
      <c r="U640" s="78">
        <f t="shared" si="249"/>
        <v>0.2857142857142857</v>
      </c>
      <c r="V640" s="360">
        <v>1</v>
      </c>
      <c r="W640" s="739">
        <f t="shared" si="239"/>
        <v>9</v>
      </c>
      <c r="X640" s="363">
        <f t="shared" si="250"/>
        <v>14</v>
      </c>
      <c r="Y640" s="381">
        <f t="shared" si="240"/>
        <v>5.7613168724279837E-2</v>
      </c>
      <c r="Z640" s="415"/>
    </row>
    <row r="641" spans="1:26" ht="12.95" customHeight="1">
      <c r="A641" s="2"/>
      <c r="B641" s="37" t="s">
        <v>35</v>
      </c>
      <c r="C641" s="357">
        <v>2</v>
      </c>
      <c r="D641" s="32">
        <f t="shared" si="241"/>
        <v>5.4054054054054057E-2</v>
      </c>
      <c r="E641" s="357">
        <v>11</v>
      </c>
      <c r="F641" s="32">
        <f t="shared" si="242"/>
        <v>0.29729729729729731</v>
      </c>
      <c r="G641" s="357">
        <v>13</v>
      </c>
      <c r="H641" s="32">
        <f t="shared" si="243"/>
        <v>0.35135135135135137</v>
      </c>
      <c r="I641" s="358">
        <v>11</v>
      </c>
      <c r="J641" s="32">
        <f t="shared" si="244"/>
        <v>0.29729729729729731</v>
      </c>
      <c r="K641" s="258">
        <f t="shared" si="245"/>
        <v>37</v>
      </c>
      <c r="L641" s="256">
        <f t="shared" si="238"/>
        <v>5.7364341085271317E-2</v>
      </c>
      <c r="M641" s="360">
        <v>3</v>
      </c>
      <c r="N641" s="78">
        <f t="shared" si="246"/>
        <v>0.3</v>
      </c>
      <c r="O641" s="44"/>
      <c r="P641" s="361">
        <v>0</v>
      </c>
      <c r="Q641" s="78">
        <f t="shared" si="247"/>
        <v>0</v>
      </c>
      <c r="R641" s="360">
        <v>1</v>
      </c>
      <c r="S641" s="78">
        <f t="shared" si="248"/>
        <v>0.1</v>
      </c>
      <c r="T641" s="360">
        <v>5</v>
      </c>
      <c r="U641" s="78">
        <f t="shared" si="249"/>
        <v>0.5</v>
      </c>
      <c r="V641" s="360">
        <v>1</v>
      </c>
      <c r="W641" s="739">
        <f t="shared" si="239"/>
        <v>4</v>
      </c>
      <c r="X641" s="363">
        <f t="shared" si="250"/>
        <v>10</v>
      </c>
      <c r="Y641" s="381">
        <f t="shared" si="240"/>
        <v>4.1152263374485597E-2</v>
      </c>
      <c r="Z641" s="415"/>
    </row>
    <row r="642" spans="1:26" ht="12.95" customHeight="1">
      <c r="A642" s="2"/>
      <c r="B642" s="37" t="s">
        <v>36</v>
      </c>
      <c r="C642" s="357">
        <v>8</v>
      </c>
      <c r="D642" s="32">
        <f t="shared" si="241"/>
        <v>6.8376068376068383E-2</v>
      </c>
      <c r="E642" s="357">
        <v>50</v>
      </c>
      <c r="F642" s="32">
        <f t="shared" si="242"/>
        <v>0.42735042735042733</v>
      </c>
      <c r="G642" s="357">
        <v>30</v>
      </c>
      <c r="H642" s="32">
        <f t="shared" si="243"/>
        <v>0.25641025641025639</v>
      </c>
      <c r="I642" s="358">
        <v>29</v>
      </c>
      <c r="J642" s="32">
        <f t="shared" si="244"/>
        <v>0.24786324786324787</v>
      </c>
      <c r="K642" s="258">
        <f t="shared" si="245"/>
        <v>117</v>
      </c>
      <c r="L642" s="256">
        <f t="shared" si="238"/>
        <v>0.18139534883720931</v>
      </c>
      <c r="M642" s="360">
        <v>2</v>
      </c>
      <c r="N642" s="78">
        <f t="shared" si="246"/>
        <v>0.13333333333333333</v>
      </c>
      <c r="O642" s="44"/>
      <c r="P642" s="361">
        <v>2</v>
      </c>
      <c r="Q642" s="78">
        <f t="shared" si="247"/>
        <v>0.13333333333333333</v>
      </c>
      <c r="R642" s="360">
        <v>5</v>
      </c>
      <c r="S642" s="78">
        <f t="shared" si="248"/>
        <v>0.33333333333333331</v>
      </c>
      <c r="T642" s="360">
        <v>2</v>
      </c>
      <c r="U642" s="78">
        <f t="shared" si="249"/>
        <v>0.13333333333333333</v>
      </c>
      <c r="V642" s="360">
        <v>4</v>
      </c>
      <c r="W642" s="739">
        <f t="shared" si="239"/>
        <v>9</v>
      </c>
      <c r="X642" s="363">
        <f t="shared" si="250"/>
        <v>15</v>
      </c>
      <c r="Y642" s="381">
        <f t="shared" si="240"/>
        <v>6.1728395061728392E-2</v>
      </c>
      <c r="Z642" s="415"/>
    </row>
    <row r="643" spans="1:26" ht="12.95" customHeight="1">
      <c r="A643" s="2"/>
      <c r="B643" s="37" t="s">
        <v>37</v>
      </c>
      <c r="C643" s="357">
        <v>0</v>
      </c>
      <c r="D643" s="32">
        <f t="shared" si="241"/>
        <v>0</v>
      </c>
      <c r="E643" s="357">
        <v>4</v>
      </c>
      <c r="F643" s="32">
        <f t="shared" si="242"/>
        <v>0.44444444444444442</v>
      </c>
      <c r="G643" s="357">
        <v>3</v>
      </c>
      <c r="H643" s="32">
        <f t="shared" si="243"/>
        <v>0.33333333333333331</v>
      </c>
      <c r="I643" s="358">
        <v>2</v>
      </c>
      <c r="J643" s="32">
        <f t="shared" si="244"/>
        <v>0.22222222222222221</v>
      </c>
      <c r="K643" s="258">
        <f t="shared" si="245"/>
        <v>9</v>
      </c>
      <c r="L643" s="256">
        <f t="shared" si="238"/>
        <v>1.3953488372093023E-2</v>
      </c>
      <c r="M643" s="360">
        <v>0</v>
      </c>
      <c r="N643" s="78">
        <f t="shared" si="246"/>
        <v>0</v>
      </c>
      <c r="O643" s="44"/>
      <c r="P643" s="361">
        <v>1</v>
      </c>
      <c r="Q643" s="78">
        <f t="shared" si="247"/>
        <v>0.5</v>
      </c>
      <c r="R643" s="360">
        <v>0</v>
      </c>
      <c r="S643" s="78">
        <f t="shared" si="248"/>
        <v>0</v>
      </c>
      <c r="T643" s="360">
        <v>1</v>
      </c>
      <c r="U643" s="78">
        <f t="shared" si="249"/>
        <v>0.5</v>
      </c>
      <c r="V643" s="360">
        <v>0</v>
      </c>
      <c r="W643" s="739">
        <f t="shared" si="239"/>
        <v>1</v>
      </c>
      <c r="X643" s="363">
        <f t="shared" si="250"/>
        <v>2</v>
      </c>
      <c r="Y643" s="381">
        <f t="shared" si="240"/>
        <v>8.23045267489712E-3</v>
      </c>
      <c r="Z643" s="415"/>
    </row>
    <row r="644" spans="1:26" ht="12.95" customHeight="1">
      <c r="A644" s="2"/>
      <c r="B644" s="37" t="s">
        <v>38</v>
      </c>
      <c r="C644" s="357">
        <v>1</v>
      </c>
      <c r="D644" s="32">
        <f t="shared" si="241"/>
        <v>5.8823529411764705E-2</v>
      </c>
      <c r="E644" s="357">
        <v>6</v>
      </c>
      <c r="F644" s="32">
        <f t="shared" si="242"/>
        <v>0.35294117647058826</v>
      </c>
      <c r="G644" s="357">
        <v>1</v>
      </c>
      <c r="H644" s="32">
        <f t="shared" si="243"/>
        <v>5.8823529411764705E-2</v>
      </c>
      <c r="I644" s="358">
        <v>9</v>
      </c>
      <c r="J644" s="32">
        <f t="shared" si="244"/>
        <v>0.52941176470588236</v>
      </c>
      <c r="K644" s="258">
        <f t="shared" si="245"/>
        <v>17</v>
      </c>
      <c r="L644" s="256">
        <f t="shared" si="238"/>
        <v>2.6356589147286821E-2</v>
      </c>
      <c r="M644" s="360">
        <v>0</v>
      </c>
      <c r="N644" s="78">
        <f t="shared" si="246"/>
        <v>0</v>
      </c>
      <c r="O644" s="44"/>
      <c r="P644" s="361">
        <v>0</v>
      </c>
      <c r="Q644" s="78">
        <f t="shared" si="247"/>
        <v>0</v>
      </c>
      <c r="R644" s="360">
        <v>1</v>
      </c>
      <c r="S644" s="78">
        <f t="shared" si="248"/>
        <v>0.14285714285714285</v>
      </c>
      <c r="T644" s="360">
        <v>4</v>
      </c>
      <c r="U644" s="78">
        <f t="shared" si="249"/>
        <v>0.5714285714285714</v>
      </c>
      <c r="V644" s="360">
        <v>2</v>
      </c>
      <c r="W644" s="739">
        <f t="shared" si="239"/>
        <v>1</v>
      </c>
      <c r="X644" s="363">
        <f t="shared" si="250"/>
        <v>7</v>
      </c>
      <c r="Y644" s="381">
        <f t="shared" si="240"/>
        <v>2.8806584362139918E-2</v>
      </c>
      <c r="Z644" s="415"/>
    </row>
    <row r="645" spans="1:26" ht="12.95" customHeight="1">
      <c r="A645" s="2"/>
      <c r="B645" s="37" t="s">
        <v>39</v>
      </c>
      <c r="C645" s="357">
        <v>0</v>
      </c>
      <c r="D645" s="32">
        <f t="shared" si="241"/>
        <v>0</v>
      </c>
      <c r="E645" s="357">
        <v>2</v>
      </c>
      <c r="F645" s="32">
        <f t="shared" si="242"/>
        <v>0.18181818181818182</v>
      </c>
      <c r="G645" s="357">
        <v>5</v>
      </c>
      <c r="H645" s="32">
        <f t="shared" si="243"/>
        <v>0.45454545454545453</v>
      </c>
      <c r="I645" s="358">
        <v>4</v>
      </c>
      <c r="J645" s="32">
        <f t="shared" si="244"/>
        <v>0.36363636363636365</v>
      </c>
      <c r="K645" s="258">
        <f t="shared" si="245"/>
        <v>11</v>
      </c>
      <c r="L645" s="256">
        <f t="shared" si="238"/>
        <v>1.7054263565891473E-2</v>
      </c>
      <c r="M645" s="360">
        <v>0</v>
      </c>
      <c r="N645" s="78" t="e">
        <f t="shared" si="246"/>
        <v>#DIV/0!</v>
      </c>
      <c r="O645" s="44"/>
      <c r="P645" s="361">
        <v>0</v>
      </c>
      <c r="Q645" s="78" t="e">
        <f t="shared" si="247"/>
        <v>#DIV/0!</v>
      </c>
      <c r="R645" s="360">
        <v>0</v>
      </c>
      <c r="S645" s="78" t="e">
        <f t="shared" si="248"/>
        <v>#DIV/0!</v>
      </c>
      <c r="T645" s="360">
        <v>0</v>
      </c>
      <c r="U645" s="78" t="e">
        <f t="shared" si="249"/>
        <v>#DIV/0!</v>
      </c>
      <c r="V645" s="360">
        <v>0</v>
      </c>
      <c r="W645" s="739">
        <f t="shared" si="239"/>
        <v>0</v>
      </c>
      <c r="X645" s="363">
        <f t="shared" si="250"/>
        <v>0</v>
      </c>
      <c r="Y645" s="381">
        <f t="shared" si="240"/>
        <v>0</v>
      </c>
      <c r="Z645" s="415"/>
    </row>
    <row r="646" spans="1:26" ht="12.95" customHeight="1">
      <c r="A646" s="2"/>
      <c r="B646" s="37" t="s">
        <v>40</v>
      </c>
      <c r="C646" s="357">
        <v>0</v>
      </c>
      <c r="D646" s="32">
        <f t="shared" si="241"/>
        <v>0</v>
      </c>
      <c r="E646" s="357">
        <v>4</v>
      </c>
      <c r="F646" s="32">
        <f t="shared" si="242"/>
        <v>0.5714285714285714</v>
      </c>
      <c r="G646" s="357">
        <v>1</v>
      </c>
      <c r="H646" s="32">
        <f t="shared" si="243"/>
        <v>0.14285714285714285</v>
      </c>
      <c r="I646" s="358">
        <v>2</v>
      </c>
      <c r="J646" s="32">
        <f t="shared" si="244"/>
        <v>0.2857142857142857</v>
      </c>
      <c r="K646" s="258">
        <f t="shared" si="245"/>
        <v>7</v>
      </c>
      <c r="L646" s="256">
        <f t="shared" si="238"/>
        <v>1.0852713178294573E-2</v>
      </c>
      <c r="M646" s="360">
        <v>1</v>
      </c>
      <c r="N646" s="78">
        <f t="shared" si="246"/>
        <v>9.0909090909090912E-2</v>
      </c>
      <c r="O646" s="44"/>
      <c r="P646" s="361">
        <v>2</v>
      </c>
      <c r="Q646" s="78">
        <f t="shared" si="247"/>
        <v>0.18181818181818182</v>
      </c>
      <c r="R646" s="360">
        <v>0</v>
      </c>
      <c r="S646" s="78">
        <f t="shared" si="248"/>
        <v>0</v>
      </c>
      <c r="T646" s="360">
        <v>7</v>
      </c>
      <c r="U646" s="78">
        <f t="shared" si="249"/>
        <v>0.63636363636363635</v>
      </c>
      <c r="V646" s="360">
        <v>1</v>
      </c>
      <c r="W646" s="739">
        <f t="shared" si="239"/>
        <v>3</v>
      </c>
      <c r="X646" s="363">
        <f t="shared" si="250"/>
        <v>11</v>
      </c>
      <c r="Y646" s="379">
        <f t="shared" si="240"/>
        <v>4.5267489711934158E-2</v>
      </c>
      <c r="Z646" s="415"/>
    </row>
    <row r="647" spans="1:26" ht="12.95" customHeight="1">
      <c r="A647" s="2"/>
      <c r="B647" s="37" t="s">
        <v>41</v>
      </c>
      <c r="C647" s="357">
        <v>0</v>
      </c>
      <c r="D647" s="32">
        <f t="shared" si="241"/>
        <v>0</v>
      </c>
      <c r="E647" s="357">
        <v>1</v>
      </c>
      <c r="F647" s="32">
        <f t="shared" si="242"/>
        <v>0.5</v>
      </c>
      <c r="G647" s="357">
        <v>0</v>
      </c>
      <c r="H647" s="32">
        <f t="shared" si="243"/>
        <v>0</v>
      </c>
      <c r="I647" s="358">
        <v>1</v>
      </c>
      <c r="J647" s="32">
        <f t="shared" si="244"/>
        <v>0.5</v>
      </c>
      <c r="K647" s="258">
        <f t="shared" si="245"/>
        <v>2</v>
      </c>
      <c r="L647" s="256">
        <f t="shared" si="238"/>
        <v>3.1007751937984496E-3</v>
      </c>
      <c r="M647" s="360">
        <v>0</v>
      </c>
      <c r="N647" s="78">
        <f t="shared" si="246"/>
        <v>0</v>
      </c>
      <c r="O647" s="44"/>
      <c r="P647" s="361">
        <v>0</v>
      </c>
      <c r="Q647" s="78">
        <f t="shared" si="247"/>
        <v>0</v>
      </c>
      <c r="R647" s="360">
        <v>0</v>
      </c>
      <c r="S647" s="78">
        <f t="shared" si="248"/>
        <v>0</v>
      </c>
      <c r="T647" s="360">
        <v>0</v>
      </c>
      <c r="U647" s="78">
        <f t="shared" si="249"/>
        <v>0</v>
      </c>
      <c r="V647" s="360">
        <v>1</v>
      </c>
      <c r="W647" s="739">
        <f t="shared" si="239"/>
        <v>0</v>
      </c>
      <c r="X647" s="363">
        <f t="shared" si="250"/>
        <v>1</v>
      </c>
      <c r="Y647" s="381">
        <f t="shared" si="240"/>
        <v>4.11522633744856E-3</v>
      </c>
      <c r="Z647" s="416"/>
    </row>
    <row r="648" spans="1:26" ht="12.95" customHeight="1">
      <c r="A648" s="2"/>
      <c r="B648" s="37" t="s">
        <v>42</v>
      </c>
      <c r="C648" s="357">
        <v>1</v>
      </c>
      <c r="D648" s="32">
        <f t="shared" si="241"/>
        <v>0.16666666666666666</v>
      </c>
      <c r="E648" s="357">
        <v>2</v>
      </c>
      <c r="F648" s="32">
        <f t="shared" si="242"/>
        <v>0.33333333333333331</v>
      </c>
      <c r="G648" s="357">
        <v>2</v>
      </c>
      <c r="H648" s="32">
        <f t="shared" si="243"/>
        <v>0.33333333333333331</v>
      </c>
      <c r="I648" s="358">
        <v>1</v>
      </c>
      <c r="J648" s="32">
        <f t="shared" si="244"/>
        <v>0.16666666666666666</v>
      </c>
      <c r="K648" s="258">
        <f t="shared" si="245"/>
        <v>6</v>
      </c>
      <c r="L648" s="256">
        <f t="shared" si="238"/>
        <v>9.3023255813953487E-3</v>
      </c>
      <c r="M648" s="360">
        <v>0</v>
      </c>
      <c r="N648" s="78">
        <f t="shared" si="246"/>
        <v>0</v>
      </c>
      <c r="O648" s="44"/>
      <c r="P648" s="361">
        <v>1</v>
      </c>
      <c r="Q648" s="78">
        <f t="shared" si="247"/>
        <v>0.5</v>
      </c>
      <c r="R648" s="360">
        <v>0</v>
      </c>
      <c r="S648" s="78">
        <f t="shared" si="248"/>
        <v>0</v>
      </c>
      <c r="T648" s="360">
        <v>1</v>
      </c>
      <c r="U648" s="78">
        <f t="shared" si="249"/>
        <v>0.5</v>
      </c>
      <c r="V648" s="360">
        <v>0</v>
      </c>
      <c r="W648" s="739">
        <f t="shared" si="239"/>
        <v>1</v>
      </c>
      <c r="X648" s="363">
        <f t="shared" si="250"/>
        <v>2</v>
      </c>
      <c r="Y648" s="381">
        <f t="shared" si="240"/>
        <v>8.23045267489712E-3</v>
      </c>
      <c r="Z648" s="415"/>
    </row>
    <row r="649" spans="1:26" ht="12.95" customHeight="1">
      <c r="A649" s="2"/>
      <c r="B649" s="37" t="s">
        <v>43</v>
      </c>
      <c r="C649" s="357">
        <v>0</v>
      </c>
      <c r="D649" s="32">
        <f t="shared" si="241"/>
        <v>0</v>
      </c>
      <c r="E649" s="357">
        <v>2</v>
      </c>
      <c r="F649" s="32">
        <f t="shared" si="242"/>
        <v>0.5</v>
      </c>
      <c r="G649" s="357">
        <v>2</v>
      </c>
      <c r="H649" s="32">
        <f t="shared" si="243"/>
        <v>0.5</v>
      </c>
      <c r="I649" s="358">
        <v>0</v>
      </c>
      <c r="J649" s="32">
        <f t="shared" si="244"/>
        <v>0</v>
      </c>
      <c r="K649" s="258">
        <f t="shared" si="245"/>
        <v>4</v>
      </c>
      <c r="L649" s="256">
        <f t="shared" si="238"/>
        <v>6.2015503875968991E-3</v>
      </c>
      <c r="M649" s="360">
        <v>0</v>
      </c>
      <c r="N649" s="78" t="e">
        <f t="shared" si="246"/>
        <v>#DIV/0!</v>
      </c>
      <c r="O649" s="44"/>
      <c r="P649" s="361">
        <v>0</v>
      </c>
      <c r="Q649" s="78" t="e">
        <f t="shared" si="247"/>
        <v>#DIV/0!</v>
      </c>
      <c r="R649" s="360">
        <v>0</v>
      </c>
      <c r="S649" s="78" t="e">
        <f t="shared" si="248"/>
        <v>#DIV/0!</v>
      </c>
      <c r="T649" s="360">
        <v>0</v>
      </c>
      <c r="U649" s="78" t="e">
        <f t="shared" si="249"/>
        <v>#DIV/0!</v>
      </c>
      <c r="V649" s="360">
        <v>0</v>
      </c>
      <c r="W649" s="739">
        <f t="shared" si="239"/>
        <v>0</v>
      </c>
      <c r="X649" s="363">
        <f t="shared" si="250"/>
        <v>0</v>
      </c>
      <c r="Y649" s="381">
        <f t="shared" si="240"/>
        <v>0</v>
      </c>
      <c r="Z649" s="416"/>
    </row>
    <row r="650" spans="1:26" ht="12.95" customHeight="1">
      <c r="A650" s="2"/>
      <c r="B650" s="37" t="s">
        <v>44</v>
      </c>
      <c r="C650" s="357">
        <v>0</v>
      </c>
      <c r="D650" s="32" t="e">
        <f t="shared" si="241"/>
        <v>#DIV/0!</v>
      </c>
      <c r="E650" s="357">
        <v>0</v>
      </c>
      <c r="F650" s="32" t="e">
        <f t="shared" si="242"/>
        <v>#DIV/0!</v>
      </c>
      <c r="G650" s="357">
        <v>0</v>
      </c>
      <c r="H650" s="32" t="e">
        <f t="shared" si="243"/>
        <v>#DIV/0!</v>
      </c>
      <c r="I650" s="358">
        <v>0</v>
      </c>
      <c r="J650" s="32" t="e">
        <f t="shared" si="244"/>
        <v>#DIV/0!</v>
      </c>
      <c r="K650" s="258">
        <f t="shared" si="245"/>
        <v>0</v>
      </c>
      <c r="L650" s="256">
        <f t="shared" si="238"/>
        <v>0</v>
      </c>
      <c r="M650" s="360">
        <v>0</v>
      </c>
      <c r="N650" s="78">
        <f t="shared" si="246"/>
        <v>0</v>
      </c>
      <c r="O650" s="44"/>
      <c r="P650" s="361">
        <v>1</v>
      </c>
      <c r="Q650" s="78">
        <f t="shared" si="247"/>
        <v>1</v>
      </c>
      <c r="R650" s="360">
        <v>0</v>
      </c>
      <c r="S650" s="78">
        <f t="shared" si="248"/>
        <v>0</v>
      </c>
      <c r="T650" s="360">
        <v>0</v>
      </c>
      <c r="U650" s="78">
        <f t="shared" si="249"/>
        <v>0</v>
      </c>
      <c r="V650" s="360">
        <v>0</v>
      </c>
      <c r="W650" s="739">
        <f t="shared" si="239"/>
        <v>1</v>
      </c>
      <c r="X650" s="363">
        <f t="shared" si="250"/>
        <v>1</v>
      </c>
      <c r="Y650" s="379">
        <f t="shared" si="240"/>
        <v>4.11522633744856E-3</v>
      </c>
      <c r="Z650" s="416"/>
    </row>
    <row r="651" spans="1:26" ht="12.95" customHeight="1">
      <c r="A651" s="2"/>
      <c r="B651" s="37" t="s">
        <v>45</v>
      </c>
      <c r="C651" s="357">
        <v>0</v>
      </c>
      <c r="D651" s="32">
        <f t="shared" si="241"/>
        <v>0</v>
      </c>
      <c r="E651" s="357">
        <v>2</v>
      </c>
      <c r="F651" s="32">
        <f t="shared" si="242"/>
        <v>0.4</v>
      </c>
      <c r="G651" s="357">
        <v>2</v>
      </c>
      <c r="H651" s="32">
        <f t="shared" si="243"/>
        <v>0.4</v>
      </c>
      <c r="I651" s="358">
        <v>1</v>
      </c>
      <c r="J651" s="32">
        <f t="shared" si="244"/>
        <v>0.2</v>
      </c>
      <c r="K651" s="258">
        <f t="shared" si="245"/>
        <v>5</v>
      </c>
      <c r="L651" s="256">
        <f t="shared" si="238"/>
        <v>7.7519379844961239E-3</v>
      </c>
      <c r="M651" s="360">
        <v>0</v>
      </c>
      <c r="N651" s="78" t="e">
        <f t="shared" si="246"/>
        <v>#DIV/0!</v>
      </c>
      <c r="O651" s="44"/>
      <c r="P651" s="361">
        <v>0</v>
      </c>
      <c r="Q651" s="78" t="e">
        <f t="shared" si="247"/>
        <v>#DIV/0!</v>
      </c>
      <c r="R651" s="360">
        <v>0</v>
      </c>
      <c r="S651" s="78" t="e">
        <f t="shared" si="248"/>
        <v>#DIV/0!</v>
      </c>
      <c r="T651" s="360">
        <v>0</v>
      </c>
      <c r="U651" s="78" t="e">
        <f t="shared" si="249"/>
        <v>#DIV/0!</v>
      </c>
      <c r="V651" s="360">
        <v>0</v>
      </c>
      <c r="W651" s="739">
        <f t="shared" si="239"/>
        <v>0</v>
      </c>
      <c r="X651" s="363">
        <f t="shared" si="250"/>
        <v>0</v>
      </c>
      <c r="Y651" s="381">
        <f t="shared" si="240"/>
        <v>0</v>
      </c>
      <c r="Z651" s="415"/>
    </row>
    <row r="652" spans="1:26" ht="12.95" customHeight="1">
      <c r="A652" s="2"/>
      <c r="B652" s="37" t="s">
        <v>46</v>
      </c>
      <c r="C652" s="357">
        <v>0</v>
      </c>
      <c r="D652" s="32">
        <f t="shared" si="241"/>
        <v>0</v>
      </c>
      <c r="E652" s="357">
        <v>0</v>
      </c>
      <c r="F652" s="32">
        <f t="shared" si="242"/>
        <v>0</v>
      </c>
      <c r="G652" s="357">
        <v>1</v>
      </c>
      <c r="H652" s="32">
        <f t="shared" si="243"/>
        <v>1</v>
      </c>
      <c r="I652" s="358">
        <v>0</v>
      </c>
      <c r="J652" s="32">
        <f t="shared" si="244"/>
        <v>0</v>
      </c>
      <c r="K652" s="258">
        <f t="shared" si="245"/>
        <v>1</v>
      </c>
      <c r="L652" s="256">
        <f t="shared" si="238"/>
        <v>1.5503875968992248E-3</v>
      </c>
      <c r="M652" s="360">
        <v>0</v>
      </c>
      <c r="N652" s="78">
        <f t="shared" si="246"/>
        <v>0</v>
      </c>
      <c r="O652" s="44"/>
      <c r="P652" s="361">
        <v>0</v>
      </c>
      <c r="Q652" s="78">
        <f t="shared" si="247"/>
        <v>0</v>
      </c>
      <c r="R652" s="360">
        <v>0</v>
      </c>
      <c r="S652" s="78">
        <f t="shared" si="248"/>
        <v>0</v>
      </c>
      <c r="T652" s="360">
        <v>0</v>
      </c>
      <c r="U652" s="78">
        <f t="shared" si="249"/>
        <v>0</v>
      </c>
      <c r="V652" s="360">
        <v>2</v>
      </c>
      <c r="W652" s="739">
        <f t="shared" si="239"/>
        <v>0</v>
      </c>
      <c r="X652" s="363">
        <f t="shared" si="250"/>
        <v>2</v>
      </c>
      <c r="Y652" s="379">
        <f t="shared" si="240"/>
        <v>8.23045267489712E-3</v>
      </c>
      <c r="Z652" s="415"/>
    </row>
    <row r="653" spans="1:26" ht="12.95" customHeight="1">
      <c r="A653" s="2"/>
      <c r="B653" s="37" t="s">
        <v>47</v>
      </c>
      <c r="C653" s="357">
        <v>0</v>
      </c>
      <c r="D653" s="32" t="e">
        <f t="shared" si="241"/>
        <v>#DIV/0!</v>
      </c>
      <c r="E653" s="357">
        <v>0</v>
      </c>
      <c r="F653" s="32" t="e">
        <f t="shared" si="242"/>
        <v>#DIV/0!</v>
      </c>
      <c r="G653" s="357">
        <v>0</v>
      </c>
      <c r="H653" s="78" t="e">
        <f t="shared" si="243"/>
        <v>#DIV/0!</v>
      </c>
      <c r="I653" s="358">
        <v>0</v>
      </c>
      <c r="J653" s="32" t="e">
        <f t="shared" si="244"/>
        <v>#DIV/0!</v>
      </c>
      <c r="K653" s="258">
        <f t="shared" si="245"/>
        <v>0</v>
      </c>
      <c r="L653" s="256">
        <f t="shared" si="238"/>
        <v>0</v>
      </c>
      <c r="M653" s="360">
        <v>0</v>
      </c>
      <c r="N653" s="78" t="e">
        <f t="shared" si="246"/>
        <v>#DIV/0!</v>
      </c>
      <c r="O653" s="44"/>
      <c r="P653" s="361">
        <v>0</v>
      </c>
      <c r="Q653" s="78" t="e">
        <f t="shared" si="247"/>
        <v>#DIV/0!</v>
      </c>
      <c r="R653" s="360">
        <v>0</v>
      </c>
      <c r="S653" s="78" t="e">
        <f t="shared" si="248"/>
        <v>#DIV/0!</v>
      </c>
      <c r="T653" s="360">
        <v>0</v>
      </c>
      <c r="U653" s="78" t="e">
        <f t="shared" si="249"/>
        <v>#DIV/0!</v>
      </c>
      <c r="V653" s="360">
        <v>0</v>
      </c>
      <c r="W653" s="739">
        <f t="shared" si="239"/>
        <v>0</v>
      </c>
      <c r="X653" s="363">
        <f t="shared" si="250"/>
        <v>0</v>
      </c>
      <c r="Y653" s="381">
        <f t="shared" si="240"/>
        <v>0</v>
      </c>
      <c r="Z653" s="415"/>
    </row>
    <row r="654" spans="1:26" ht="12.95" customHeight="1">
      <c r="A654" s="2"/>
      <c r="B654" s="6" t="s">
        <v>75</v>
      </c>
      <c r="C654" s="84">
        <f t="shared" ref="C654" si="251">SUM(C635:C653)</f>
        <v>52</v>
      </c>
      <c r="D654" s="35">
        <f t="shared" si="241"/>
        <v>8.0620155038759689E-2</v>
      </c>
      <c r="E654" s="84">
        <f t="shared" ref="E654" si="252">SUM(E635:E653)</f>
        <v>285</v>
      </c>
      <c r="F654" s="35">
        <f t="shared" si="242"/>
        <v>0.44186046511627908</v>
      </c>
      <c r="G654" s="84">
        <f t="shared" ref="G654" si="253">SUM(G635:G653)</f>
        <v>158</v>
      </c>
      <c r="H654" s="35">
        <f t="shared" si="243"/>
        <v>0.24496124031007752</v>
      </c>
      <c r="I654" s="84">
        <f t="shared" ref="I654" si="254">SUM(I635:I653)</f>
        <v>150</v>
      </c>
      <c r="J654" s="35">
        <f t="shared" si="244"/>
        <v>0.23255813953488372</v>
      </c>
      <c r="K654" s="359">
        <f t="shared" si="245"/>
        <v>645</v>
      </c>
      <c r="L654" s="78">
        <f t="shared" si="238"/>
        <v>1</v>
      </c>
      <c r="M654" s="362">
        <f t="shared" ref="M654" si="255">SUM(M635:M653)</f>
        <v>16</v>
      </c>
      <c r="N654" s="78">
        <f t="shared" si="246"/>
        <v>6.584362139917696E-2</v>
      </c>
      <c r="O654" s="44"/>
      <c r="P654" s="362">
        <f t="shared" ref="P654" si="256">SUM(P635:P653)</f>
        <v>25</v>
      </c>
      <c r="Q654" s="78">
        <f t="shared" si="247"/>
        <v>0.102880658436214</v>
      </c>
      <c r="R654" s="362">
        <f t="shared" ref="R654" si="257">SUM(R635:R653)</f>
        <v>47</v>
      </c>
      <c r="S654" s="78">
        <f t="shared" si="248"/>
        <v>0.19341563786008231</v>
      </c>
      <c r="T654" s="362">
        <f t="shared" ref="T654" si="258">SUM(T635:T653)</f>
        <v>107</v>
      </c>
      <c r="U654" s="78">
        <f t="shared" si="249"/>
        <v>0.44032921810699588</v>
      </c>
      <c r="V654" s="362">
        <f t="shared" ref="V654" si="259">SUM(V635:V653)</f>
        <v>48</v>
      </c>
      <c r="W654" s="845">
        <f t="shared" si="239"/>
        <v>88</v>
      </c>
      <c r="X654" s="364">
        <f>SUM(M654,P654,R654,T654,V654)</f>
        <v>243</v>
      </c>
      <c r="Y654" s="78">
        <f>W654/$W$654</f>
        <v>1</v>
      </c>
      <c r="Z654" s="417"/>
    </row>
    <row r="655" spans="1:26" ht="12.95" customHeight="1">
      <c r="A655" s="2"/>
      <c r="B655" s="88" t="s">
        <v>216</v>
      </c>
      <c r="C655" s="670">
        <f>C654/C318</f>
        <v>4.5021645021645025E-2</v>
      </c>
      <c r="D655" s="36"/>
      <c r="E655" s="670">
        <f>E654/E318</f>
        <v>4.949635290031261E-2</v>
      </c>
      <c r="F655" s="36"/>
      <c r="G655" s="670">
        <f>G654/G318</f>
        <v>2.8478731074260993E-2</v>
      </c>
      <c r="H655" s="36"/>
      <c r="I655" s="670">
        <f>I654/I318</f>
        <v>1.804402742692169E-2</v>
      </c>
      <c r="J655" s="36"/>
      <c r="K655" s="671">
        <f>K654/X318</f>
        <v>3.1048425917011648E-2</v>
      </c>
      <c r="L655" s="261"/>
      <c r="M655" s="670">
        <f>M654/317</f>
        <v>5.0473186119873815E-2</v>
      </c>
      <c r="N655" s="230"/>
      <c r="O655" s="25"/>
      <c r="P655" s="670">
        <f>P654/P318</f>
        <v>5.2631578947368418E-2</v>
      </c>
      <c r="Q655" s="230"/>
      <c r="R655" s="670">
        <f>R654/R318</f>
        <v>0.10981308411214953</v>
      </c>
      <c r="S655" s="230"/>
      <c r="T655" s="670">
        <f>T654/1555</f>
        <v>6.8810289389067525E-2</v>
      </c>
      <c r="U655" s="230"/>
      <c r="V655" s="670">
        <f>V654/1555</f>
        <v>3.0868167202572346E-2</v>
      </c>
      <c r="W655" s="230"/>
      <c r="X655" s="671">
        <f>X654/2755</f>
        <v>8.8203266787658802E-2</v>
      </c>
      <c r="Y655" s="239"/>
      <c r="Z655" s="417"/>
    </row>
    <row r="656" spans="1:26" ht="12.95" customHeight="1">
      <c r="A656" s="2"/>
      <c r="B656" s="88" t="s">
        <v>217</v>
      </c>
      <c r="C656" s="195"/>
      <c r="D656" s="36"/>
      <c r="E656" s="195"/>
      <c r="F656" s="36"/>
      <c r="G656" s="195"/>
      <c r="H656" s="36"/>
      <c r="I656" s="195"/>
      <c r="J656" s="36"/>
      <c r="K656" s="245"/>
      <c r="L656" s="261"/>
      <c r="M656" s="82"/>
      <c r="N656" s="230"/>
      <c r="O656" s="25"/>
      <c r="P656" s="82"/>
      <c r="Q656" s="230"/>
      <c r="R656" s="82"/>
      <c r="S656" s="230"/>
      <c r="T656" s="82"/>
      <c r="U656" s="230"/>
      <c r="V656" s="82"/>
      <c r="W656" s="282">
        <f>W654/1220</f>
        <v>7.2131147540983612E-2</v>
      </c>
      <c r="X656" s="242"/>
      <c r="Y656" s="325"/>
      <c r="Z656" s="417"/>
    </row>
    <row r="657" spans="1:26" ht="12.95" customHeight="1">
      <c r="A657" s="2"/>
      <c r="B657" s="108"/>
      <c r="C657" s="9" t="s">
        <v>90</v>
      </c>
      <c r="D657" s="110" t="s">
        <v>113</v>
      </c>
      <c r="E657" s="9" t="s">
        <v>91</v>
      </c>
      <c r="F657" s="110" t="s">
        <v>114</v>
      </c>
      <c r="G657" s="9" t="s">
        <v>92</v>
      </c>
      <c r="H657" s="110" t="s">
        <v>115</v>
      </c>
      <c r="I657" s="9" t="s">
        <v>93</v>
      </c>
      <c r="J657" s="109" t="s">
        <v>116</v>
      </c>
      <c r="K657" s="89"/>
      <c r="L657" s="109"/>
      <c r="M657" s="28" t="s">
        <v>71</v>
      </c>
      <c r="N657" s="109" t="s">
        <v>118</v>
      </c>
      <c r="O657" s="130"/>
      <c r="P657" s="28" t="s">
        <v>72</v>
      </c>
      <c r="Q657" s="109" t="s">
        <v>119</v>
      </c>
      <c r="R657" s="28" t="s">
        <v>73</v>
      </c>
      <c r="S657" s="109" t="s">
        <v>120</v>
      </c>
      <c r="T657" s="260" t="s">
        <v>74</v>
      </c>
      <c r="U657" s="109" t="s">
        <v>121</v>
      </c>
      <c r="V657" s="259" t="s">
        <v>117</v>
      </c>
      <c r="W657" s="109" t="s">
        <v>131</v>
      </c>
      <c r="X657" s="131" t="s">
        <v>126</v>
      </c>
      <c r="Y657" s="283" t="s">
        <v>144</v>
      </c>
      <c r="Z657" s="415"/>
    </row>
    <row r="658" spans="1:26" ht="12.95" customHeight="1">
      <c r="A658" s="2"/>
      <c r="B658" s="132" t="s">
        <v>12</v>
      </c>
      <c r="C658" s="125" t="s">
        <v>78</v>
      </c>
      <c r="D658" s="128"/>
      <c r="E658" s="125" t="s">
        <v>78</v>
      </c>
      <c r="F658" s="125"/>
      <c r="G658" s="125" t="s">
        <v>78</v>
      </c>
      <c r="H658" s="125"/>
      <c r="I658" s="125" t="s">
        <v>78</v>
      </c>
      <c r="J658" s="125"/>
      <c r="K658" s="125" t="s">
        <v>69</v>
      </c>
      <c r="L658" s="125"/>
      <c r="M658" s="125" t="s">
        <v>78</v>
      </c>
      <c r="N658" s="129"/>
      <c r="O658" s="125" t="s">
        <v>68</v>
      </c>
      <c r="P658" s="125" t="s">
        <v>78</v>
      </c>
      <c r="Q658" s="129"/>
      <c r="R658" s="125" t="s">
        <v>78</v>
      </c>
      <c r="S658" s="129"/>
      <c r="T658" s="125" t="s">
        <v>78</v>
      </c>
      <c r="U658" s="129"/>
      <c r="V658" s="125" t="s">
        <v>78</v>
      </c>
      <c r="W658" s="125" t="s">
        <v>69</v>
      </c>
      <c r="X658" s="125" t="s">
        <v>69</v>
      </c>
      <c r="Y658" s="129"/>
      <c r="Z658" s="415"/>
    </row>
    <row r="659" spans="1:26" ht="12.95" customHeight="1">
      <c r="A659" s="70"/>
      <c r="B659" s="120" t="s">
        <v>59</v>
      </c>
      <c r="C659" s="448" t="s">
        <v>61</v>
      </c>
      <c r="D659" s="126" t="s">
        <v>10</v>
      </c>
      <c r="E659" s="448" t="s">
        <v>61</v>
      </c>
      <c r="F659" s="126" t="s">
        <v>10</v>
      </c>
      <c r="G659" s="448" t="s">
        <v>61</v>
      </c>
      <c r="H659" s="126" t="s">
        <v>10</v>
      </c>
      <c r="I659" s="448" t="s">
        <v>61</v>
      </c>
      <c r="J659" s="126" t="s">
        <v>10</v>
      </c>
      <c r="K659" s="125" t="s">
        <v>67</v>
      </c>
      <c r="L659" s="126" t="s">
        <v>10</v>
      </c>
      <c r="M659" s="448" t="s">
        <v>61</v>
      </c>
      <c r="N659" s="126" t="s">
        <v>10</v>
      </c>
      <c r="O659" s="127" t="s">
        <v>52</v>
      </c>
      <c r="P659" s="448" t="s">
        <v>61</v>
      </c>
      <c r="Q659" s="126" t="s">
        <v>10</v>
      </c>
      <c r="R659" s="448" t="s">
        <v>61</v>
      </c>
      <c r="S659" s="126" t="s">
        <v>10</v>
      </c>
      <c r="T659" s="448" t="s">
        <v>61</v>
      </c>
      <c r="U659" s="126" t="s">
        <v>10</v>
      </c>
      <c r="V659" s="448" t="s">
        <v>61</v>
      </c>
      <c r="W659" s="126" t="s">
        <v>10</v>
      </c>
      <c r="X659" s="125" t="s">
        <v>67</v>
      </c>
      <c r="Y659" s="126" t="s">
        <v>10</v>
      </c>
      <c r="Z659" s="418"/>
    </row>
    <row r="660" spans="1:26" ht="12.95" customHeight="1">
      <c r="A660" s="180"/>
      <c r="B660" s="120" t="s">
        <v>0</v>
      </c>
      <c r="C660" s="121"/>
      <c r="D660" s="423" t="s">
        <v>149</v>
      </c>
      <c r="E660" s="423" t="s">
        <v>164</v>
      </c>
      <c r="F660" s="423" t="s">
        <v>148</v>
      </c>
      <c r="G660" s="423" t="s">
        <v>151</v>
      </c>
      <c r="H660" s="423" t="s">
        <v>152</v>
      </c>
      <c r="I660" s="423" t="s">
        <v>159</v>
      </c>
      <c r="J660" s="423"/>
      <c r="K660" s="423" t="s">
        <v>157</v>
      </c>
      <c r="L660" s="423" t="s">
        <v>158</v>
      </c>
      <c r="M660" s="423" t="s">
        <v>159</v>
      </c>
      <c r="N660" s="447" t="s">
        <v>161</v>
      </c>
      <c r="O660" s="123"/>
      <c r="P660" s="423" t="s">
        <v>162</v>
      </c>
      <c r="Q660" s="423" t="s">
        <v>89</v>
      </c>
      <c r="R660" s="423"/>
      <c r="S660" s="423" t="s">
        <v>176</v>
      </c>
      <c r="T660" s="423" t="s">
        <v>151</v>
      </c>
      <c r="U660" s="423" t="s">
        <v>177</v>
      </c>
      <c r="V660" s="423" t="s">
        <v>178</v>
      </c>
      <c r="W660" s="122"/>
      <c r="X660" s="124"/>
      <c r="Y660" s="122"/>
      <c r="Z660" s="415"/>
    </row>
    <row r="661" spans="1:26" ht="12" customHeight="1">
      <c r="A661" s="2"/>
      <c r="B661" s="7"/>
      <c r="C661" s="55">
        <v>1</v>
      </c>
      <c r="D661" s="55">
        <v>2</v>
      </c>
      <c r="E661" s="55">
        <v>3</v>
      </c>
      <c r="F661" s="55">
        <v>4</v>
      </c>
      <c r="G661" s="55">
        <v>5</v>
      </c>
      <c r="H661" s="55">
        <v>6</v>
      </c>
      <c r="I661" s="55">
        <v>7</v>
      </c>
      <c r="J661" s="55">
        <v>8</v>
      </c>
      <c r="K661" s="55">
        <v>9</v>
      </c>
      <c r="L661" s="55">
        <v>10</v>
      </c>
      <c r="M661" s="55">
        <v>11</v>
      </c>
      <c r="N661" s="55">
        <v>12</v>
      </c>
      <c r="O661" s="50"/>
      <c r="P661" s="55">
        <v>13</v>
      </c>
      <c r="Q661" s="55">
        <v>14</v>
      </c>
      <c r="R661" s="55">
        <v>15</v>
      </c>
      <c r="S661" s="55">
        <v>16</v>
      </c>
      <c r="T661" s="55">
        <v>17</v>
      </c>
      <c r="U661" s="55">
        <v>18</v>
      </c>
      <c r="V661" s="55">
        <v>19</v>
      </c>
      <c r="W661" s="55">
        <v>20</v>
      </c>
      <c r="X661" s="55">
        <v>21</v>
      </c>
      <c r="Y661" s="55">
        <v>22</v>
      </c>
      <c r="Z661" s="415"/>
    </row>
    <row r="662" spans="1:26" ht="12" customHeight="1">
      <c r="A662" s="184"/>
      <c r="B662" s="2"/>
      <c r="C662" s="85"/>
      <c r="D662" s="85"/>
      <c r="E662" s="85"/>
      <c r="F662" s="85"/>
      <c r="G662" s="85"/>
      <c r="H662" s="85"/>
      <c r="I662" s="85"/>
      <c r="J662" s="85"/>
      <c r="K662" s="85"/>
      <c r="L662" s="85"/>
      <c r="M662" s="85"/>
      <c r="N662" s="85"/>
      <c r="O662" s="2"/>
      <c r="P662" s="2"/>
      <c r="Q662" s="2"/>
      <c r="R662" s="85"/>
      <c r="S662" s="85"/>
      <c r="T662" s="85"/>
      <c r="U662" s="85"/>
      <c r="V662" s="85"/>
      <c r="W662" s="5"/>
      <c r="X662" s="5"/>
      <c r="Y662" s="184"/>
      <c r="Z662" s="415"/>
    </row>
    <row r="663" spans="1:26">
      <c r="A663" s="189"/>
      <c r="B663" s="798"/>
      <c r="C663" s="8"/>
      <c r="D663" s="10"/>
      <c r="E663" s="8"/>
      <c r="F663" s="8"/>
      <c r="G663" s="8"/>
      <c r="H663" s="8"/>
      <c r="I663" s="10"/>
      <c r="J663" s="8"/>
      <c r="K663" s="10"/>
      <c r="L663" s="10"/>
      <c r="M663" s="10"/>
      <c r="N663" s="10"/>
      <c r="O663" s="25"/>
      <c r="P663" s="145"/>
      <c r="Q663" s="144"/>
      <c r="R663" s="144"/>
      <c r="S663" s="144"/>
      <c r="T663" s="144"/>
      <c r="U663" s="144"/>
      <c r="V663" s="144"/>
      <c r="W663" s="131"/>
      <c r="X663" s="231"/>
      <c r="Y663" s="341"/>
      <c r="Z663" s="342"/>
    </row>
    <row r="664" spans="1:26">
      <c r="A664" s="189"/>
      <c r="B664" s="189"/>
      <c r="C664" s="141"/>
      <c r="D664" s="10"/>
      <c r="E664" s="8"/>
      <c r="F664" s="8"/>
      <c r="G664" s="8"/>
      <c r="H664" s="8"/>
      <c r="I664" s="10"/>
      <c r="J664" s="8"/>
      <c r="K664" s="10"/>
      <c r="L664" s="10"/>
      <c r="M664" s="10"/>
      <c r="N664" s="10"/>
      <c r="O664" s="25"/>
      <c r="P664" s="10"/>
      <c r="Q664" s="9"/>
      <c r="R664" s="10"/>
      <c r="S664" s="10"/>
      <c r="T664" s="64"/>
      <c r="U664" s="64"/>
      <c r="V664" s="13"/>
      <c r="W664" s="10"/>
      <c r="X664" s="232"/>
      <c r="Y664" s="189"/>
      <c r="Z664" s="342"/>
    </row>
    <row r="665" spans="1:26">
      <c r="A665" s="189"/>
      <c r="B665" s="189"/>
      <c r="C665" s="189"/>
      <c r="D665" s="189"/>
      <c r="E665" s="189"/>
      <c r="F665" s="189"/>
      <c r="G665" s="189"/>
      <c r="H665" s="189"/>
      <c r="I665" s="189"/>
      <c r="J665" s="189"/>
      <c r="K665" s="189"/>
      <c r="L665" s="189"/>
      <c r="M665" s="189"/>
      <c r="N665" s="189"/>
      <c r="O665" s="189"/>
      <c r="P665" s="189"/>
      <c r="Q665" s="189"/>
      <c r="R665" s="189"/>
      <c r="S665" s="189"/>
      <c r="T665" s="189"/>
      <c r="U665" s="189"/>
      <c r="V665" s="189"/>
      <c r="W665" s="189"/>
      <c r="X665" s="189"/>
      <c r="Y665" s="189"/>
      <c r="Z665" s="342"/>
    </row>
    <row r="666" spans="1:26" hidden="1">
      <c r="A666" s="189"/>
      <c r="B666" s="189"/>
      <c r="C666" s="189"/>
      <c r="D666" s="189"/>
      <c r="E666" s="189"/>
      <c r="F666" s="189"/>
      <c r="G666" s="189"/>
      <c r="H666" s="189"/>
      <c r="I666" s="189"/>
      <c r="J666" s="189"/>
      <c r="K666" s="189"/>
      <c r="L666" s="189"/>
      <c r="M666" s="189"/>
      <c r="N666" s="189"/>
      <c r="O666" s="189"/>
      <c r="P666" s="189"/>
      <c r="Q666" s="189"/>
      <c r="R666" s="189"/>
      <c r="S666" s="189"/>
      <c r="T666" s="189"/>
      <c r="U666" s="189"/>
      <c r="V666" s="189"/>
      <c r="W666" s="189"/>
      <c r="X666" s="189"/>
      <c r="Y666" s="189"/>
      <c r="Z666" s="342"/>
    </row>
    <row r="667" spans="1:26" hidden="1">
      <c r="A667" s="189"/>
      <c r="B667" s="189"/>
      <c r="C667" s="189"/>
      <c r="D667" s="189"/>
      <c r="E667" s="189"/>
      <c r="F667" s="189"/>
      <c r="G667" s="189"/>
      <c r="H667" s="189"/>
      <c r="I667" s="189"/>
      <c r="J667" s="189"/>
      <c r="K667" s="189"/>
      <c r="L667" s="189"/>
      <c r="M667" s="189"/>
      <c r="N667" s="189"/>
      <c r="O667" s="189"/>
      <c r="P667" s="189"/>
      <c r="Q667" s="189"/>
      <c r="R667" s="189"/>
      <c r="S667" s="189"/>
      <c r="T667" s="189"/>
      <c r="U667" s="189"/>
      <c r="V667" s="189"/>
      <c r="W667" s="189"/>
      <c r="X667" s="189"/>
      <c r="Y667" s="189"/>
      <c r="Z667" s="342"/>
    </row>
    <row r="668" spans="1:26" hidden="1">
      <c r="A668" s="189"/>
      <c r="B668" s="189"/>
      <c r="C668" s="189"/>
      <c r="D668" s="189"/>
      <c r="E668" s="189"/>
      <c r="F668" s="189"/>
      <c r="G668" s="189"/>
      <c r="H668" s="189"/>
      <c r="I668" s="189"/>
      <c r="J668" s="189"/>
      <c r="K668" s="189"/>
      <c r="L668" s="189"/>
      <c r="M668" s="189"/>
      <c r="N668" s="189"/>
      <c r="O668" s="189"/>
      <c r="P668" s="189"/>
      <c r="Q668" s="189"/>
      <c r="R668" s="189"/>
      <c r="S668" s="189"/>
      <c r="T668" s="189"/>
      <c r="U668" s="189"/>
      <c r="V668" s="189"/>
      <c r="W668" s="189"/>
      <c r="X668" s="189"/>
      <c r="Y668" s="189"/>
      <c r="Z668" s="342"/>
    </row>
    <row r="669" spans="1:26" hidden="1">
      <c r="A669" s="189"/>
      <c r="B669" s="189"/>
      <c r="C669" s="189"/>
      <c r="D669" s="189"/>
      <c r="E669" s="189"/>
      <c r="F669" s="189"/>
      <c r="G669" s="189"/>
      <c r="H669" s="189"/>
      <c r="I669" s="189"/>
      <c r="J669" s="189"/>
      <c r="K669" s="189"/>
      <c r="L669" s="189"/>
      <c r="M669" s="189"/>
      <c r="N669" s="189"/>
      <c r="O669" s="189"/>
      <c r="P669" s="189"/>
      <c r="Q669" s="189"/>
      <c r="R669" s="189"/>
      <c r="S669" s="189"/>
      <c r="T669" s="189"/>
      <c r="U669" s="189"/>
      <c r="V669" s="189"/>
      <c r="W669" s="189"/>
      <c r="X669" s="189"/>
      <c r="Y669" s="189"/>
      <c r="Z669" s="342"/>
    </row>
    <row r="670" spans="1:26" hidden="1">
      <c r="A670" s="189"/>
      <c r="B670" s="189"/>
      <c r="C670" s="189"/>
      <c r="D670" s="189"/>
      <c r="E670" s="189"/>
      <c r="F670" s="189"/>
      <c r="G670" s="189"/>
      <c r="H670" s="189"/>
      <c r="I670" s="189"/>
      <c r="J670" s="189"/>
      <c r="K670" s="189"/>
      <c r="L670" s="189"/>
      <c r="M670" s="189"/>
      <c r="N670" s="189"/>
      <c r="O670" s="189"/>
      <c r="P670" s="189"/>
      <c r="Q670" s="189"/>
      <c r="R670" s="189"/>
      <c r="S670" s="189"/>
      <c r="T670" s="189"/>
      <c r="U670" s="189"/>
      <c r="V670" s="189"/>
      <c r="W670" s="189"/>
      <c r="X670" s="189"/>
      <c r="Y670" s="189"/>
      <c r="Z670" s="342"/>
    </row>
    <row r="672" spans="1:26" ht="12" customHeight="1">
      <c r="A672" s="70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44"/>
      <c r="P672" s="2"/>
      <c r="Q672" s="2"/>
      <c r="R672" s="2"/>
      <c r="S672" s="2"/>
      <c r="T672" s="2"/>
      <c r="U672" s="2"/>
      <c r="V672" s="2"/>
      <c r="W672" s="4"/>
      <c r="X672" s="4"/>
      <c r="Y672" s="184"/>
      <c r="Z672" s="417"/>
    </row>
    <row r="673" spans="1:26" ht="12" customHeight="1">
      <c r="A673" s="2"/>
      <c r="B673" s="7"/>
      <c r="C673" s="55">
        <v>1</v>
      </c>
      <c r="D673" s="55">
        <v>2</v>
      </c>
      <c r="E673" s="55">
        <v>3</v>
      </c>
      <c r="F673" s="55">
        <v>4</v>
      </c>
      <c r="G673" s="55">
        <v>5</v>
      </c>
      <c r="H673" s="55">
        <v>6</v>
      </c>
      <c r="I673" s="55">
        <v>7</v>
      </c>
      <c r="J673" s="55">
        <v>8</v>
      </c>
      <c r="K673" s="55">
        <v>9</v>
      </c>
      <c r="L673" s="55">
        <v>10</v>
      </c>
      <c r="M673" s="55">
        <v>11</v>
      </c>
      <c r="N673" s="55">
        <v>12</v>
      </c>
      <c r="O673" s="50"/>
      <c r="P673" s="55">
        <v>13</v>
      </c>
      <c r="Q673" s="55">
        <v>14</v>
      </c>
      <c r="R673" s="55">
        <v>15</v>
      </c>
      <c r="S673" s="55">
        <v>16</v>
      </c>
      <c r="T673" s="55">
        <v>17</v>
      </c>
      <c r="U673" s="55">
        <v>18</v>
      </c>
      <c r="V673" s="55">
        <v>19</v>
      </c>
      <c r="W673" s="55">
        <v>20</v>
      </c>
      <c r="X673" s="55">
        <v>21</v>
      </c>
      <c r="Y673" s="55">
        <v>22</v>
      </c>
      <c r="Z673" s="417"/>
    </row>
    <row r="674" spans="1:26" ht="12.95" customHeight="1">
      <c r="A674" s="2"/>
      <c r="B674" s="449" t="s">
        <v>0</v>
      </c>
      <c r="C674" s="450"/>
      <c r="D674" s="451"/>
      <c r="E674" s="452" t="s">
        <v>149</v>
      </c>
      <c r="F674" s="452" t="s">
        <v>150</v>
      </c>
      <c r="G674" s="452" t="s">
        <v>148</v>
      </c>
      <c r="H674" s="452" t="s">
        <v>151</v>
      </c>
      <c r="I674" s="452" t="s">
        <v>152</v>
      </c>
      <c r="J674" s="452" t="s">
        <v>153</v>
      </c>
      <c r="K674" s="452"/>
      <c r="L674" s="452" t="s">
        <v>157</v>
      </c>
      <c r="M674" s="452" t="s">
        <v>158</v>
      </c>
      <c r="N674" s="452" t="s">
        <v>159</v>
      </c>
      <c r="O674" s="453" t="s">
        <v>161</v>
      </c>
      <c r="P674" s="452" t="s">
        <v>161</v>
      </c>
      <c r="Q674" s="452" t="s">
        <v>162</v>
      </c>
      <c r="R674" s="452" t="s">
        <v>89</v>
      </c>
      <c r="S674" s="452"/>
      <c r="T674" s="452" t="s">
        <v>171</v>
      </c>
      <c r="U674" s="452" t="s">
        <v>176</v>
      </c>
      <c r="V674" s="452" t="s">
        <v>151</v>
      </c>
      <c r="W674" s="452" t="s">
        <v>177</v>
      </c>
      <c r="X674" s="452" t="s">
        <v>154</v>
      </c>
      <c r="Y674" s="454"/>
      <c r="Z674" s="417"/>
    </row>
    <row r="675" spans="1:26" ht="12.95" customHeight="1">
      <c r="A675" s="2"/>
      <c r="B675" s="449" t="s">
        <v>59</v>
      </c>
      <c r="C675" s="455" t="s">
        <v>60</v>
      </c>
      <c r="D675" s="456" t="s">
        <v>10</v>
      </c>
      <c r="E675" s="455" t="s">
        <v>60</v>
      </c>
      <c r="F675" s="456" t="s">
        <v>10</v>
      </c>
      <c r="G675" s="455" t="s">
        <v>60</v>
      </c>
      <c r="H675" s="456" t="s">
        <v>10</v>
      </c>
      <c r="I675" s="455" t="s">
        <v>60</v>
      </c>
      <c r="J675" s="456" t="s">
        <v>10</v>
      </c>
      <c r="K675" s="455" t="s">
        <v>67</v>
      </c>
      <c r="L675" s="456" t="s">
        <v>10</v>
      </c>
      <c r="M675" s="455" t="s">
        <v>60</v>
      </c>
      <c r="N675" s="456" t="s">
        <v>10</v>
      </c>
      <c r="O675" s="457" t="s">
        <v>52</v>
      </c>
      <c r="P675" s="455" t="s">
        <v>60</v>
      </c>
      <c r="Q675" s="456" t="s">
        <v>10</v>
      </c>
      <c r="R675" s="455" t="s">
        <v>60</v>
      </c>
      <c r="S675" s="456" t="s">
        <v>10</v>
      </c>
      <c r="T675" s="455" t="s">
        <v>60</v>
      </c>
      <c r="U675" s="456" t="s">
        <v>10</v>
      </c>
      <c r="V675" s="455" t="s">
        <v>60</v>
      </c>
      <c r="W675" s="455" t="s">
        <v>67</v>
      </c>
      <c r="X675" s="455" t="s">
        <v>67</v>
      </c>
      <c r="Y675" s="456" t="s">
        <v>10</v>
      </c>
      <c r="Z675" s="417"/>
    </row>
    <row r="676" spans="1:26" ht="12.95" customHeight="1">
      <c r="A676" s="2"/>
      <c r="B676" s="458" t="s">
        <v>12</v>
      </c>
      <c r="C676" s="455" t="s">
        <v>77</v>
      </c>
      <c r="D676" s="459"/>
      <c r="E676" s="455" t="s">
        <v>77</v>
      </c>
      <c r="F676" s="455"/>
      <c r="G676" s="455" t="s">
        <v>77</v>
      </c>
      <c r="H676" s="455"/>
      <c r="I676" s="455" t="s">
        <v>77</v>
      </c>
      <c r="J676" s="455"/>
      <c r="K676" s="455" t="s">
        <v>69</v>
      </c>
      <c r="L676" s="455"/>
      <c r="M676" s="455" t="s">
        <v>77</v>
      </c>
      <c r="N676" s="460"/>
      <c r="O676" s="455" t="s">
        <v>68</v>
      </c>
      <c r="P676" s="455" t="s">
        <v>77</v>
      </c>
      <c r="Q676" s="460"/>
      <c r="R676" s="455" t="s">
        <v>77</v>
      </c>
      <c r="S676" s="460"/>
      <c r="T676" s="455" t="s">
        <v>77</v>
      </c>
      <c r="U676" s="460"/>
      <c r="V676" s="455" t="s">
        <v>77</v>
      </c>
      <c r="W676" s="455" t="s">
        <v>69</v>
      </c>
      <c r="X676" s="455" t="s">
        <v>69</v>
      </c>
      <c r="Y676" s="460"/>
      <c r="Z676" s="417"/>
    </row>
    <row r="677" spans="1:26" s="631" customFormat="1" ht="12.95" customHeight="1">
      <c r="A677" s="24"/>
      <c r="B677" s="108"/>
      <c r="C677" s="7" t="s">
        <v>90</v>
      </c>
      <c r="D677" s="109" t="s">
        <v>113</v>
      </c>
      <c r="E677" s="7" t="s">
        <v>91</v>
      </c>
      <c r="F677" s="109" t="s">
        <v>114</v>
      </c>
      <c r="G677" s="7" t="s">
        <v>92</v>
      </c>
      <c r="H677" s="109" t="s">
        <v>115</v>
      </c>
      <c r="I677" s="7" t="s">
        <v>93</v>
      </c>
      <c r="J677" s="109" t="s">
        <v>116</v>
      </c>
      <c r="K677" s="7"/>
      <c r="L677" s="109" t="s">
        <v>130</v>
      </c>
      <c r="M677" s="665" t="s">
        <v>71</v>
      </c>
      <c r="N677" s="109" t="s">
        <v>118</v>
      </c>
      <c r="O677" s="6"/>
      <c r="P677" s="665" t="s">
        <v>72</v>
      </c>
      <c r="Q677" s="109" t="s">
        <v>119</v>
      </c>
      <c r="R677" s="665" t="s">
        <v>73</v>
      </c>
      <c r="S677" s="109" t="s">
        <v>120</v>
      </c>
      <c r="T677" s="666" t="s">
        <v>74</v>
      </c>
      <c r="U677" s="109" t="s">
        <v>121</v>
      </c>
      <c r="V677" s="738" t="s">
        <v>117</v>
      </c>
      <c r="W677" s="109" t="s">
        <v>131</v>
      </c>
      <c r="X677" s="636" t="s">
        <v>124</v>
      </c>
      <c r="Y677" s="380" t="s">
        <v>144</v>
      </c>
      <c r="Z677" s="478"/>
    </row>
    <row r="678" spans="1:26" ht="12.95" customHeight="1">
      <c r="A678" s="2"/>
      <c r="B678" s="37" t="s">
        <v>29</v>
      </c>
      <c r="C678" s="365">
        <v>94</v>
      </c>
      <c r="D678" s="32">
        <f>C678/K678</f>
        <v>0.13803230543318648</v>
      </c>
      <c r="E678" s="365">
        <v>332</v>
      </c>
      <c r="F678" s="32">
        <f>E678/K678</f>
        <v>0.48751835535976507</v>
      </c>
      <c r="G678" s="365">
        <v>115</v>
      </c>
      <c r="H678" s="32">
        <f>G678/K678</f>
        <v>0.16886930983847284</v>
      </c>
      <c r="I678" s="366">
        <v>140</v>
      </c>
      <c r="J678" s="32">
        <f>I678/K678</f>
        <v>0.20558002936857561</v>
      </c>
      <c r="K678" s="368">
        <f>SUM(C678,E678,G678,I678)</f>
        <v>681</v>
      </c>
      <c r="L678" s="35">
        <f t="shared" ref="L678:L697" si="260">K678/$K$697</f>
        <v>0.27404426559356138</v>
      </c>
      <c r="M678" s="308">
        <v>15</v>
      </c>
      <c r="N678" s="78">
        <f>M678/X678</f>
        <v>3.4246575342465752E-2</v>
      </c>
      <c r="O678" s="44"/>
      <c r="P678" s="327">
        <v>19</v>
      </c>
      <c r="Q678" s="78">
        <f>P678/X678</f>
        <v>4.3378995433789952E-2</v>
      </c>
      <c r="R678" s="308">
        <v>47</v>
      </c>
      <c r="S678" s="78">
        <f>R678/X678</f>
        <v>0.10730593607305935</v>
      </c>
      <c r="T678" s="308">
        <v>83</v>
      </c>
      <c r="U678" s="78">
        <f>T678/X678</f>
        <v>0.18949771689497716</v>
      </c>
      <c r="V678" s="847">
        <v>274</v>
      </c>
      <c r="W678" s="739">
        <f t="shared" ref="W678:W697" si="261">SUM(M678,P678,R678)</f>
        <v>81</v>
      </c>
      <c r="X678" s="42">
        <f>SUM(M678,P678,R678,T678,V678)</f>
        <v>438</v>
      </c>
      <c r="Y678" s="378">
        <f t="shared" ref="Y678:Y697" si="262">X678/$X$697</f>
        <v>0.28167202572347266</v>
      </c>
      <c r="Z678" s="417"/>
    </row>
    <row r="679" spans="1:26" ht="12.95" customHeight="1">
      <c r="A679" s="2"/>
      <c r="B679" s="37" t="s">
        <v>30</v>
      </c>
      <c r="C679" s="365">
        <v>41</v>
      </c>
      <c r="D679" s="32">
        <f t="shared" ref="D679:D697" si="263">C679/K679</f>
        <v>0.13804713804713806</v>
      </c>
      <c r="E679" s="365">
        <v>128</v>
      </c>
      <c r="F679" s="32">
        <f t="shared" ref="F679:F697" si="264">E679/K679</f>
        <v>0.43097643097643096</v>
      </c>
      <c r="G679" s="365">
        <v>58</v>
      </c>
      <c r="H679" s="32">
        <f t="shared" ref="H679:H697" si="265">G679/K679</f>
        <v>0.19528619528619529</v>
      </c>
      <c r="I679" s="366">
        <v>70</v>
      </c>
      <c r="J679" s="32">
        <f t="shared" ref="J679:J697" si="266">I679/K679</f>
        <v>0.2356902356902357</v>
      </c>
      <c r="K679" s="368">
        <f t="shared" ref="K679:K697" si="267">SUM(C679,E679,G679,I679)</f>
        <v>297</v>
      </c>
      <c r="L679" s="35">
        <f t="shared" si="260"/>
        <v>0.11951710261569416</v>
      </c>
      <c r="M679" s="308">
        <v>5</v>
      </c>
      <c r="N679" s="78">
        <f t="shared" ref="N679:N697" si="268">M679/X679</f>
        <v>2.2624434389140271E-2</v>
      </c>
      <c r="O679" s="44"/>
      <c r="P679" s="327">
        <v>11</v>
      </c>
      <c r="Q679" s="78">
        <f t="shared" ref="Q679:Q697" si="269">P679/X679</f>
        <v>4.9773755656108594E-2</v>
      </c>
      <c r="R679" s="308">
        <v>24</v>
      </c>
      <c r="S679" s="78">
        <f t="shared" ref="S679:S697" si="270">R679/X679</f>
        <v>0.10859728506787331</v>
      </c>
      <c r="T679" s="308">
        <v>33</v>
      </c>
      <c r="U679" s="78">
        <f t="shared" ref="U679:U697" si="271">T679/X679</f>
        <v>0.14932126696832579</v>
      </c>
      <c r="V679" s="847">
        <v>148</v>
      </c>
      <c r="W679" s="739">
        <f t="shared" si="261"/>
        <v>40</v>
      </c>
      <c r="X679" s="42">
        <f t="shared" ref="X679:X696" si="272">SUM(M679,P679,R679,T679,V679)</f>
        <v>221</v>
      </c>
      <c r="Y679" s="378">
        <f t="shared" si="262"/>
        <v>0.14212218649517686</v>
      </c>
      <c r="Z679" s="417"/>
    </row>
    <row r="680" spans="1:26" ht="12.95" customHeight="1">
      <c r="A680" s="2"/>
      <c r="B680" s="37" t="s">
        <v>31</v>
      </c>
      <c r="C680" s="365">
        <v>58</v>
      </c>
      <c r="D680" s="32">
        <f t="shared" si="263"/>
        <v>0.1901639344262295</v>
      </c>
      <c r="E680" s="365">
        <v>116</v>
      </c>
      <c r="F680" s="32">
        <f t="shared" si="264"/>
        <v>0.38032786885245901</v>
      </c>
      <c r="G680" s="365">
        <v>54</v>
      </c>
      <c r="H680" s="32">
        <f t="shared" si="265"/>
        <v>0.17704918032786884</v>
      </c>
      <c r="I680" s="366">
        <v>77</v>
      </c>
      <c r="J680" s="32">
        <f t="shared" si="266"/>
        <v>0.25245901639344265</v>
      </c>
      <c r="K680" s="368">
        <f t="shared" si="267"/>
        <v>305</v>
      </c>
      <c r="L680" s="35">
        <f t="shared" si="260"/>
        <v>0.1227364185110664</v>
      </c>
      <c r="M680" s="308">
        <v>8</v>
      </c>
      <c r="N680" s="78">
        <f t="shared" si="268"/>
        <v>4.3715846994535519E-2</v>
      </c>
      <c r="O680" s="44"/>
      <c r="P680" s="327">
        <v>12</v>
      </c>
      <c r="Q680" s="78">
        <f t="shared" si="269"/>
        <v>6.5573770491803282E-2</v>
      </c>
      <c r="R680" s="308">
        <v>21</v>
      </c>
      <c r="S680" s="78">
        <f t="shared" si="270"/>
        <v>0.11475409836065574</v>
      </c>
      <c r="T680" s="308">
        <v>34</v>
      </c>
      <c r="U680" s="78">
        <f t="shared" si="271"/>
        <v>0.18579234972677597</v>
      </c>
      <c r="V680" s="847">
        <v>108</v>
      </c>
      <c r="W680" s="739">
        <f t="shared" si="261"/>
        <v>41</v>
      </c>
      <c r="X680" s="42">
        <f t="shared" si="272"/>
        <v>183</v>
      </c>
      <c r="Y680" s="412">
        <f t="shared" si="262"/>
        <v>0.11768488745980707</v>
      </c>
      <c r="Z680" s="417"/>
    </row>
    <row r="681" spans="1:26" ht="12.95" customHeight="1">
      <c r="A681" s="2"/>
      <c r="B681" s="37" t="s">
        <v>32</v>
      </c>
      <c r="C681" s="365">
        <v>43</v>
      </c>
      <c r="D681" s="32">
        <f t="shared" si="263"/>
        <v>0.1575091575091575</v>
      </c>
      <c r="E681" s="365">
        <v>126</v>
      </c>
      <c r="F681" s="32">
        <f t="shared" si="264"/>
        <v>0.46153846153846156</v>
      </c>
      <c r="G681" s="365">
        <v>41</v>
      </c>
      <c r="H681" s="32">
        <f t="shared" si="265"/>
        <v>0.15018315018315018</v>
      </c>
      <c r="I681" s="366">
        <v>63</v>
      </c>
      <c r="J681" s="32">
        <f t="shared" si="266"/>
        <v>0.23076923076923078</v>
      </c>
      <c r="K681" s="368">
        <f t="shared" si="267"/>
        <v>273</v>
      </c>
      <c r="L681" s="35">
        <f t="shared" si="260"/>
        <v>0.10985915492957747</v>
      </c>
      <c r="M681" s="308">
        <v>11</v>
      </c>
      <c r="N681" s="78">
        <f t="shared" si="268"/>
        <v>5.5E-2</v>
      </c>
      <c r="O681" s="44"/>
      <c r="P681" s="327">
        <v>4</v>
      </c>
      <c r="Q681" s="78">
        <f t="shared" si="269"/>
        <v>0.02</v>
      </c>
      <c r="R681" s="308">
        <v>16</v>
      </c>
      <c r="S681" s="78">
        <f t="shared" si="270"/>
        <v>0.08</v>
      </c>
      <c r="T681" s="308">
        <v>25</v>
      </c>
      <c r="U681" s="78">
        <f t="shared" si="271"/>
        <v>0.125</v>
      </c>
      <c r="V681" s="847">
        <v>144</v>
      </c>
      <c r="W681" s="739">
        <f t="shared" si="261"/>
        <v>31</v>
      </c>
      <c r="X681" s="42">
        <f t="shared" si="272"/>
        <v>200</v>
      </c>
      <c r="Y681" s="378">
        <f t="shared" si="262"/>
        <v>0.12861736334405144</v>
      </c>
      <c r="Z681" s="417"/>
    </row>
    <row r="682" spans="1:26" ht="12.95" customHeight="1">
      <c r="A682" s="2"/>
      <c r="B682" s="37" t="s">
        <v>33</v>
      </c>
      <c r="C682" s="365">
        <v>20</v>
      </c>
      <c r="D682" s="32">
        <f t="shared" si="263"/>
        <v>9.6618357487922704E-2</v>
      </c>
      <c r="E682" s="365">
        <v>92</v>
      </c>
      <c r="F682" s="32">
        <f t="shared" si="264"/>
        <v>0.44444444444444442</v>
      </c>
      <c r="G682" s="365">
        <v>42</v>
      </c>
      <c r="H682" s="32">
        <f t="shared" si="265"/>
        <v>0.20289855072463769</v>
      </c>
      <c r="I682" s="366">
        <v>53</v>
      </c>
      <c r="J682" s="32">
        <f t="shared" si="266"/>
        <v>0.2560386473429952</v>
      </c>
      <c r="K682" s="368">
        <f t="shared" si="267"/>
        <v>207</v>
      </c>
      <c r="L682" s="35">
        <f t="shared" si="260"/>
        <v>8.3299798792756535E-2</v>
      </c>
      <c r="M682" s="308">
        <v>5</v>
      </c>
      <c r="N682" s="78">
        <f t="shared" si="268"/>
        <v>4.1666666666666664E-2</v>
      </c>
      <c r="O682" s="44"/>
      <c r="P682" s="327">
        <v>15</v>
      </c>
      <c r="Q682" s="78">
        <f t="shared" si="269"/>
        <v>0.125</v>
      </c>
      <c r="R682" s="308">
        <v>13</v>
      </c>
      <c r="S682" s="78">
        <f t="shared" si="270"/>
        <v>0.10833333333333334</v>
      </c>
      <c r="T682" s="308">
        <v>22</v>
      </c>
      <c r="U682" s="78">
        <f t="shared" si="271"/>
        <v>0.18333333333333332</v>
      </c>
      <c r="V682" s="847">
        <v>65</v>
      </c>
      <c r="W682" s="739">
        <f t="shared" si="261"/>
        <v>33</v>
      </c>
      <c r="X682" s="42">
        <f t="shared" si="272"/>
        <v>120</v>
      </c>
      <c r="Y682" s="412">
        <f t="shared" si="262"/>
        <v>7.7170418006430874E-2</v>
      </c>
      <c r="Z682" s="417"/>
    </row>
    <row r="683" spans="1:26" ht="12.95" customHeight="1">
      <c r="A683" s="2"/>
      <c r="B683" s="37" t="s">
        <v>34</v>
      </c>
      <c r="C683" s="365">
        <v>31</v>
      </c>
      <c r="D683" s="32">
        <f t="shared" si="263"/>
        <v>0.12601626016260162</v>
      </c>
      <c r="E683" s="365">
        <v>84</v>
      </c>
      <c r="F683" s="32">
        <f t="shared" si="264"/>
        <v>0.34146341463414637</v>
      </c>
      <c r="G683" s="365">
        <v>43</v>
      </c>
      <c r="H683" s="32">
        <f t="shared" si="265"/>
        <v>0.17479674796747968</v>
      </c>
      <c r="I683" s="366">
        <v>88</v>
      </c>
      <c r="J683" s="32">
        <f t="shared" si="266"/>
        <v>0.35772357723577236</v>
      </c>
      <c r="K683" s="368">
        <f t="shared" si="267"/>
        <v>246</v>
      </c>
      <c r="L683" s="35">
        <f t="shared" si="260"/>
        <v>9.8993963782696176E-2</v>
      </c>
      <c r="M683" s="308">
        <v>2</v>
      </c>
      <c r="N683" s="78">
        <f t="shared" si="268"/>
        <v>2.1276595744680851E-2</v>
      </c>
      <c r="O683" s="44"/>
      <c r="P683" s="327">
        <v>5</v>
      </c>
      <c r="Q683" s="78">
        <f t="shared" si="269"/>
        <v>5.3191489361702128E-2</v>
      </c>
      <c r="R683" s="308">
        <v>11</v>
      </c>
      <c r="S683" s="78">
        <f t="shared" si="270"/>
        <v>0.11702127659574468</v>
      </c>
      <c r="T683" s="308">
        <v>27</v>
      </c>
      <c r="U683" s="78">
        <f t="shared" si="271"/>
        <v>0.28723404255319152</v>
      </c>
      <c r="V683" s="847">
        <v>49</v>
      </c>
      <c r="W683" s="739">
        <f t="shared" si="261"/>
        <v>18</v>
      </c>
      <c r="X683" s="42">
        <f t="shared" si="272"/>
        <v>94</v>
      </c>
      <c r="Y683" s="412">
        <f t="shared" si="262"/>
        <v>6.0450160771704183E-2</v>
      </c>
      <c r="Z683" s="417"/>
    </row>
    <row r="684" spans="1:26" ht="12.95" customHeight="1">
      <c r="A684" s="2"/>
      <c r="B684" s="37" t="s">
        <v>35</v>
      </c>
      <c r="C684" s="365">
        <v>12</v>
      </c>
      <c r="D684" s="32">
        <f t="shared" si="263"/>
        <v>0.11428571428571428</v>
      </c>
      <c r="E684" s="365">
        <v>43</v>
      </c>
      <c r="F684" s="32">
        <f t="shared" si="264"/>
        <v>0.40952380952380951</v>
      </c>
      <c r="G684" s="365">
        <v>19</v>
      </c>
      <c r="H684" s="32">
        <f t="shared" si="265"/>
        <v>0.18095238095238095</v>
      </c>
      <c r="I684" s="366">
        <v>31</v>
      </c>
      <c r="J684" s="32">
        <f t="shared" si="266"/>
        <v>0.29523809523809524</v>
      </c>
      <c r="K684" s="368">
        <f t="shared" si="267"/>
        <v>105</v>
      </c>
      <c r="L684" s="35">
        <f t="shared" si="260"/>
        <v>4.2253521126760563E-2</v>
      </c>
      <c r="M684" s="308">
        <v>4</v>
      </c>
      <c r="N684" s="78">
        <f t="shared" si="268"/>
        <v>4.9382716049382713E-2</v>
      </c>
      <c r="O684" s="44"/>
      <c r="P684" s="327">
        <v>4</v>
      </c>
      <c r="Q684" s="78">
        <f t="shared" si="269"/>
        <v>4.9382716049382713E-2</v>
      </c>
      <c r="R684" s="308">
        <v>9</v>
      </c>
      <c r="S684" s="78">
        <f t="shared" si="270"/>
        <v>0.1111111111111111</v>
      </c>
      <c r="T684" s="308">
        <v>13</v>
      </c>
      <c r="U684" s="78">
        <f t="shared" si="271"/>
        <v>0.16049382716049382</v>
      </c>
      <c r="V684" s="847">
        <v>51</v>
      </c>
      <c r="W684" s="739">
        <f t="shared" si="261"/>
        <v>17</v>
      </c>
      <c r="X684" s="42">
        <f t="shared" si="272"/>
        <v>81</v>
      </c>
      <c r="Y684" s="378">
        <f t="shared" si="262"/>
        <v>5.2090032154340833E-2</v>
      </c>
      <c r="Z684" s="417"/>
    </row>
    <row r="685" spans="1:26" ht="12.95" customHeight="1">
      <c r="A685" s="2"/>
      <c r="B685" s="37" t="s">
        <v>36</v>
      </c>
      <c r="C685" s="365">
        <v>17</v>
      </c>
      <c r="D685" s="32">
        <f t="shared" si="263"/>
        <v>0.23287671232876711</v>
      </c>
      <c r="E685" s="365">
        <v>34</v>
      </c>
      <c r="F685" s="32">
        <f t="shared" si="264"/>
        <v>0.46575342465753422</v>
      </c>
      <c r="G685" s="365">
        <v>11</v>
      </c>
      <c r="H685" s="32">
        <f t="shared" si="265"/>
        <v>0.15068493150684931</v>
      </c>
      <c r="I685" s="366">
        <v>11</v>
      </c>
      <c r="J685" s="32">
        <f t="shared" si="266"/>
        <v>0.15068493150684931</v>
      </c>
      <c r="K685" s="368">
        <f t="shared" si="267"/>
        <v>73</v>
      </c>
      <c r="L685" s="35">
        <f t="shared" si="260"/>
        <v>2.9376257545271629E-2</v>
      </c>
      <c r="M685" s="308">
        <v>0</v>
      </c>
      <c r="N685" s="78">
        <f t="shared" si="268"/>
        <v>0</v>
      </c>
      <c r="O685" s="44"/>
      <c r="P685" s="327">
        <v>4</v>
      </c>
      <c r="Q685" s="78">
        <f t="shared" si="269"/>
        <v>7.5471698113207544E-2</v>
      </c>
      <c r="R685" s="308">
        <v>8</v>
      </c>
      <c r="S685" s="78">
        <f t="shared" si="270"/>
        <v>0.15094339622641509</v>
      </c>
      <c r="T685" s="308">
        <v>10</v>
      </c>
      <c r="U685" s="78">
        <f t="shared" si="271"/>
        <v>0.18867924528301888</v>
      </c>
      <c r="V685" s="847">
        <v>31</v>
      </c>
      <c r="W685" s="739">
        <f t="shared" si="261"/>
        <v>12</v>
      </c>
      <c r="X685" s="42">
        <f t="shared" si="272"/>
        <v>53</v>
      </c>
      <c r="Y685" s="412">
        <f t="shared" si="262"/>
        <v>3.4083601286173631E-2</v>
      </c>
      <c r="Z685" s="417"/>
    </row>
    <row r="686" spans="1:26" ht="12.95" customHeight="1">
      <c r="A686" s="2"/>
      <c r="B686" s="37" t="s">
        <v>37</v>
      </c>
      <c r="C686" s="365">
        <v>4</v>
      </c>
      <c r="D686" s="32">
        <f t="shared" si="263"/>
        <v>0.11764705882352941</v>
      </c>
      <c r="E686" s="365">
        <v>14</v>
      </c>
      <c r="F686" s="32">
        <f t="shared" si="264"/>
        <v>0.41176470588235292</v>
      </c>
      <c r="G686" s="365">
        <v>9</v>
      </c>
      <c r="H686" s="32">
        <f t="shared" si="265"/>
        <v>0.26470588235294118</v>
      </c>
      <c r="I686" s="366">
        <v>7</v>
      </c>
      <c r="J686" s="32">
        <f t="shared" si="266"/>
        <v>0.20588235294117646</v>
      </c>
      <c r="K686" s="368">
        <f t="shared" si="267"/>
        <v>34</v>
      </c>
      <c r="L686" s="35">
        <f t="shared" si="260"/>
        <v>1.3682092555331992E-2</v>
      </c>
      <c r="M686" s="308">
        <v>2</v>
      </c>
      <c r="N686" s="78">
        <f t="shared" si="268"/>
        <v>0.10526315789473684</v>
      </c>
      <c r="O686" s="44"/>
      <c r="P686" s="327">
        <v>3</v>
      </c>
      <c r="Q686" s="78">
        <f t="shared" si="269"/>
        <v>0.15789473684210525</v>
      </c>
      <c r="R686" s="308">
        <v>1</v>
      </c>
      <c r="S686" s="78">
        <f t="shared" si="270"/>
        <v>5.2631578947368418E-2</v>
      </c>
      <c r="T686" s="308">
        <v>0</v>
      </c>
      <c r="U686" s="78">
        <f t="shared" si="271"/>
        <v>0</v>
      </c>
      <c r="V686" s="847">
        <v>13</v>
      </c>
      <c r="W686" s="739">
        <f t="shared" si="261"/>
        <v>6</v>
      </c>
      <c r="X686" s="42">
        <f t="shared" si="272"/>
        <v>19</v>
      </c>
      <c r="Y686" s="378">
        <f t="shared" si="262"/>
        <v>1.2218649517684888E-2</v>
      </c>
      <c r="Z686" s="417"/>
    </row>
    <row r="687" spans="1:26" ht="12.95" customHeight="1">
      <c r="A687" s="2"/>
      <c r="B687" s="37" t="s">
        <v>38</v>
      </c>
      <c r="C687" s="365">
        <v>7</v>
      </c>
      <c r="D687" s="32">
        <f t="shared" si="263"/>
        <v>0.13725490196078433</v>
      </c>
      <c r="E687" s="365">
        <v>19</v>
      </c>
      <c r="F687" s="32">
        <f t="shared" si="264"/>
        <v>0.37254901960784315</v>
      </c>
      <c r="G687" s="365">
        <v>13</v>
      </c>
      <c r="H687" s="32">
        <f t="shared" si="265"/>
        <v>0.25490196078431371</v>
      </c>
      <c r="I687" s="366">
        <v>12</v>
      </c>
      <c r="J687" s="32">
        <f t="shared" si="266"/>
        <v>0.23529411764705882</v>
      </c>
      <c r="K687" s="368">
        <f t="shared" si="267"/>
        <v>51</v>
      </c>
      <c r="L687" s="35">
        <f t="shared" si="260"/>
        <v>2.0523138832997986E-2</v>
      </c>
      <c r="M687" s="308">
        <v>0</v>
      </c>
      <c r="N687" s="78">
        <f t="shared" si="268"/>
        <v>0</v>
      </c>
      <c r="O687" s="44"/>
      <c r="P687" s="327">
        <v>2</v>
      </c>
      <c r="Q687" s="78">
        <f t="shared" si="269"/>
        <v>5.7142857142857141E-2</v>
      </c>
      <c r="R687" s="308">
        <v>1</v>
      </c>
      <c r="S687" s="78">
        <f t="shared" si="270"/>
        <v>2.8571428571428571E-2</v>
      </c>
      <c r="T687" s="308">
        <v>4</v>
      </c>
      <c r="U687" s="78">
        <f t="shared" si="271"/>
        <v>0.11428571428571428</v>
      </c>
      <c r="V687" s="847">
        <v>28</v>
      </c>
      <c r="W687" s="739">
        <f t="shared" si="261"/>
        <v>3</v>
      </c>
      <c r="X687" s="42">
        <f t="shared" si="272"/>
        <v>35</v>
      </c>
      <c r="Y687" s="412">
        <f t="shared" si="262"/>
        <v>2.2508038585209004E-2</v>
      </c>
      <c r="Z687" s="417"/>
    </row>
    <row r="688" spans="1:26" ht="12.95" customHeight="1">
      <c r="A688" s="2"/>
      <c r="B688" s="37" t="s">
        <v>39</v>
      </c>
      <c r="C688" s="365">
        <v>3</v>
      </c>
      <c r="D688" s="32">
        <f t="shared" si="263"/>
        <v>0.13636363636363635</v>
      </c>
      <c r="E688" s="365">
        <v>12</v>
      </c>
      <c r="F688" s="32">
        <f t="shared" si="264"/>
        <v>0.54545454545454541</v>
      </c>
      <c r="G688" s="365">
        <v>5</v>
      </c>
      <c r="H688" s="32">
        <f t="shared" si="265"/>
        <v>0.22727272727272727</v>
      </c>
      <c r="I688" s="366">
        <v>2</v>
      </c>
      <c r="J688" s="32">
        <f t="shared" si="266"/>
        <v>9.0909090909090912E-2</v>
      </c>
      <c r="K688" s="368">
        <f t="shared" si="267"/>
        <v>22</v>
      </c>
      <c r="L688" s="35">
        <f t="shared" si="260"/>
        <v>8.8531187122736412E-3</v>
      </c>
      <c r="M688" s="308">
        <v>2</v>
      </c>
      <c r="N688" s="78">
        <f t="shared" si="268"/>
        <v>0.10526315789473684</v>
      </c>
      <c r="O688" s="44"/>
      <c r="P688" s="327">
        <v>1</v>
      </c>
      <c r="Q688" s="78">
        <f t="shared" si="269"/>
        <v>5.2631578947368418E-2</v>
      </c>
      <c r="R688" s="308">
        <v>1</v>
      </c>
      <c r="S688" s="78">
        <f t="shared" si="270"/>
        <v>5.2631578947368418E-2</v>
      </c>
      <c r="T688" s="308">
        <v>6</v>
      </c>
      <c r="U688" s="78">
        <f t="shared" si="271"/>
        <v>0.31578947368421051</v>
      </c>
      <c r="V688" s="847">
        <v>9</v>
      </c>
      <c r="W688" s="739">
        <f t="shared" si="261"/>
        <v>4</v>
      </c>
      <c r="X688" s="42">
        <f t="shared" si="272"/>
        <v>19</v>
      </c>
      <c r="Y688" s="412">
        <f t="shared" si="262"/>
        <v>1.2218649517684888E-2</v>
      </c>
      <c r="Z688" s="417"/>
    </row>
    <row r="689" spans="1:26" ht="12.95" customHeight="1">
      <c r="A689" s="2"/>
      <c r="B689" s="37" t="s">
        <v>40</v>
      </c>
      <c r="C689" s="365">
        <v>4</v>
      </c>
      <c r="D689" s="32">
        <f t="shared" si="263"/>
        <v>0.19047619047619047</v>
      </c>
      <c r="E689" s="365">
        <v>9</v>
      </c>
      <c r="F689" s="32">
        <f t="shared" si="264"/>
        <v>0.42857142857142855</v>
      </c>
      <c r="G689" s="365">
        <v>4</v>
      </c>
      <c r="H689" s="32">
        <f t="shared" si="265"/>
        <v>0.19047619047619047</v>
      </c>
      <c r="I689" s="366">
        <v>4</v>
      </c>
      <c r="J689" s="32">
        <f t="shared" si="266"/>
        <v>0.19047619047619047</v>
      </c>
      <c r="K689" s="368">
        <f t="shared" si="267"/>
        <v>21</v>
      </c>
      <c r="L689" s="35">
        <f t="shared" si="260"/>
        <v>8.4507042253521118E-3</v>
      </c>
      <c r="M689" s="308">
        <v>0</v>
      </c>
      <c r="N689" s="78">
        <f t="shared" si="268"/>
        <v>0</v>
      </c>
      <c r="O689" s="44"/>
      <c r="P689" s="327">
        <v>3</v>
      </c>
      <c r="Q689" s="78">
        <f t="shared" si="269"/>
        <v>0.16666666666666666</v>
      </c>
      <c r="R689" s="308">
        <v>1</v>
      </c>
      <c r="S689" s="78">
        <f t="shared" si="270"/>
        <v>5.5555555555555552E-2</v>
      </c>
      <c r="T689" s="308">
        <v>5</v>
      </c>
      <c r="U689" s="78">
        <f t="shared" si="271"/>
        <v>0.27777777777777779</v>
      </c>
      <c r="V689" s="847">
        <v>9</v>
      </c>
      <c r="W689" s="739">
        <f t="shared" si="261"/>
        <v>4</v>
      </c>
      <c r="X689" s="42">
        <f t="shared" si="272"/>
        <v>18</v>
      </c>
      <c r="Y689" s="378">
        <f t="shared" si="262"/>
        <v>1.1575562700964629E-2</v>
      </c>
      <c r="Z689" s="417"/>
    </row>
    <row r="690" spans="1:26" ht="12.95" customHeight="1">
      <c r="A690" s="2"/>
      <c r="B690" s="37" t="s">
        <v>41</v>
      </c>
      <c r="C690" s="365">
        <v>3</v>
      </c>
      <c r="D690" s="32">
        <f t="shared" si="263"/>
        <v>0.10714285714285714</v>
      </c>
      <c r="E690" s="365">
        <v>10</v>
      </c>
      <c r="F690" s="32">
        <f t="shared" si="264"/>
        <v>0.35714285714285715</v>
      </c>
      <c r="G690" s="365">
        <v>5</v>
      </c>
      <c r="H690" s="32">
        <f t="shared" si="265"/>
        <v>0.17857142857142858</v>
      </c>
      <c r="I690" s="366">
        <v>10</v>
      </c>
      <c r="J690" s="32">
        <f t="shared" si="266"/>
        <v>0.35714285714285715</v>
      </c>
      <c r="K690" s="368">
        <f t="shared" si="267"/>
        <v>28</v>
      </c>
      <c r="L690" s="35">
        <f t="shared" si="260"/>
        <v>1.1267605633802818E-2</v>
      </c>
      <c r="M690" s="308">
        <v>0</v>
      </c>
      <c r="N690" s="78">
        <f t="shared" si="268"/>
        <v>0</v>
      </c>
      <c r="O690" s="44"/>
      <c r="P690" s="327">
        <v>0</v>
      </c>
      <c r="Q690" s="78">
        <f t="shared" si="269"/>
        <v>0</v>
      </c>
      <c r="R690" s="308">
        <v>3</v>
      </c>
      <c r="S690" s="78">
        <f t="shared" si="270"/>
        <v>0.25</v>
      </c>
      <c r="T690" s="308">
        <v>4</v>
      </c>
      <c r="U690" s="78">
        <f t="shared" si="271"/>
        <v>0.33333333333333331</v>
      </c>
      <c r="V690" s="847">
        <v>5</v>
      </c>
      <c r="W690" s="739">
        <f t="shared" si="261"/>
        <v>3</v>
      </c>
      <c r="X690" s="42">
        <f t="shared" si="272"/>
        <v>12</v>
      </c>
      <c r="Y690" s="412">
        <f t="shared" si="262"/>
        <v>7.7170418006430866E-3</v>
      </c>
      <c r="Z690" s="417"/>
    </row>
    <row r="691" spans="1:26" ht="12.95" customHeight="1">
      <c r="A691" s="2"/>
      <c r="B691" s="37" t="s">
        <v>42</v>
      </c>
      <c r="C691" s="365">
        <v>11</v>
      </c>
      <c r="D691" s="32">
        <f t="shared" si="263"/>
        <v>0.30555555555555558</v>
      </c>
      <c r="E691" s="365">
        <v>20</v>
      </c>
      <c r="F691" s="32">
        <f t="shared" si="264"/>
        <v>0.55555555555555558</v>
      </c>
      <c r="G691" s="365">
        <v>2</v>
      </c>
      <c r="H691" s="32">
        <f t="shared" si="265"/>
        <v>5.5555555555555552E-2</v>
      </c>
      <c r="I691" s="366">
        <v>3</v>
      </c>
      <c r="J691" s="32">
        <f t="shared" si="266"/>
        <v>8.3333333333333329E-2</v>
      </c>
      <c r="K691" s="368">
        <f t="shared" si="267"/>
        <v>36</v>
      </c>
      <c r="L691" s="35">
        <f t="shared" si="260"/>
        <v>1.4486921529175051E-2</v>
      </c>
      <c r="M691" s="308">
        <v>6</v>
      </c>
      <c r="N691" s="78">
        <f t="shared" si="268"/>
        <v>0.2857142857142857</v>
      </c>
      <c r="O691" s="44"/>
      <c r="P691" s="327">
        <v>1</v>
      </c>
      <c r="Q691" s="78">
        <f t="shared" si="269"/>
        <v>4.7619047619047616E-2</v>
      </c>
      <c r="R691" s="308">
        <v>1</v>
      </c>
      <c r="S691" s="78">
        <f t="shared" si="270"/>
        <v>4.7619047619047616E-2</v>
      </c>
      <c r="T691" s="308">
        <v>1</v>
      </c>
      <c r="U691" s="78">
        <f t="shared" si="271"/>
        <v>4.7619047619047616E-2</v>
      </c>
      <c r="V691" s="847">
        <v>12</v>
      </c>
      <c r="W691" s="739">
        <f t="shared" si="261"/>
        <v>8</v>
      </c>
      <c r="X691" s="42">
        <f t="shared" si="272"/>
        <v>21</v>
      </c>
      <c r="Y691" s="378">
        <f t="shared" si="262"/>
        <v>1.3504823151125401E-2</v>
      </c>
      <c r="Z691" s="417"/>
    </row>
    <row r="692" spans="1:26" ht="12.95" customHeight="1">
      <c r="A692" s="2"/>
      <c r="B692" s="37" t="s">
        <v>43</v>
      </c>
      <c r="C692" s="365">
        <v>19</v>
      </c>
      <c r="D692" s="32">
        <f t="shared" si="263"/>
        <v>0.2878787878787879</v>
      </c>
      <c r="E692" s="365">
        <v>28</v>
      </c>
      <c r="F692" s="32">
        <f t="shared" si="264"/>
        <v>0.42424242424242425</v>
      </c>
      <c r="G692" s="365">
        <v>12</v>
      </c>
      <c r="H692" s="32">
        <f t="shared" si="265"/>
        <v>0.18181818181818182</v>
      </c>
      <c r="I692" s="366">
        <v>7</v>
      </c>
      <c r="J692" s="32">
        <f t="shared" si="266"/>
        <v>0.10606060606060606</v>
      </c>
      <c r="K692" s="368">
        <f t="shared" si="267"/>
        <v>66</v>
      </c>
      <c r="L692" s="35">
        <f t="shared" si="260"/>
        <v>2.6559356136820925E-2</v>
      </c>
      <c r="M692" s="308">
        <v>0</v>
      </c>
      <c r="N692" s="78">
        <f t="shared" si="268"/>
        <v>0</v>
      </c>
      <c r="O692" s="44"/>
      <c r="P692" s="327">
        <v>2</v>
      </c>
      <c r="Q692" s="78">
        <f t="shared" si="269"/>
        <v>8.3333333333333329E-2</v>
      </c>
      <c r="R692" s="308">
        <v>3</v>
      </c>
      <c r="S692" s="78">
        <f t="shared" si="270"/>
        <v>0.125</v>
      </c>
      <c r="T692" s="308">
        <v>2</v>
      </c>
      <c r="U692" s="78">
        <f t="shared" si="271"/>
        <v>8.3333333333333329E-2</v>
      </c>
      <c r="V692" s="847">
        <v>17</v>
      </c>
      <c r="W692" s="739">
        <f t="shared" si="261"/>
        <v>5</v>
      </c>
      <c r="X692" s="42">
        <f t="shared" si="272"/>
        <v>24</v>
      </c>
      <c r="Y692" s="412">
        <f t="shared" si="262"/>
        <v>1.5434083601286173E-2</v>
      </c>
      <c r="Z692" s="417"/>
    </row>
    <row r="693" spans="1:26" ht="12.95" customHeight="1">
      <c r="A693" s="2"/>
      <c r="B693" s="37" t="s">
        <v>44</v>
      </c>
      <c r="C693" s="365">
        <v>0</v>
      </c>
      <c r="D693" s="32">
        <f t="shared" si="263"/>
        <v>0</v>
      </c>
      <c r="E693" s="365">
        <v>4</v>
      </c>
      <c r="F693" s="32">
        <f t="shared" si="264"/>
        <v>0.5714285714285714</v>
      </c>
      <c r="G693" s="365">
        <v>1</v>
      </c>
      <c r="H693" s="32">
        <f t="shared" si="265"/>
        <v>0.14285714285714285</v>
      </c>
      <c r="I693" s="366">
        <v>2</v>
      </c>
      <c r="J693" s="32">
        <f t="shared" si="266"/>
        <v>0.2857142857142857</v>
      </c>
      <c r="K693" s="368">
        <f t="shared" si="267"/>
        <v>7</v>
      </c>
      <c r="L693" s="35">
        <f t="shared" si="260"/>
        <v>2.8169014084507044E-3</v>
      </c>
      <c r="M693" s="308">
        <v>0</v>
      </c>
      <c r="N693" s="78">
        <f t="shared" si="268"/>
        <v>0</v>
      </c>
      <c r="O693" s="44"/>
      <c r="P693" s="327">
        <v>0</v>
      </c>
      <c r="Q693" s="78">
        <f t="shared" si="269"/>
        <v>0</v>
      </c>
      <c r="R693" s="308">
        <v>0</v>
      </c>
      <c r="S693" s="78">
        <f t="shared" si="270"/>
        <v>0</v>
      </c>
      <c r="T693" s="308">
        <v>1</v>
      </c>
      <c r="U693" s="78">
        <f t="shared" si="271"/>
        <v>1</v>
      </c>
      <c r="V693" s="847">
        <v>0</v>
      </c>
      <c r="W693" s="739">
        <f t="shared" si="261"/>
        <v>0</v>
      </c>
      <c r="X693" s="42">
        <f t="shared" si="272"/>
        <v>1</v>
      </c>
      <c r="Y693" s="378">
        <f t="shared" si="262"/>
        <v>6.4308681672025725E-4</v>
      </c>
      <c r="Z693" s="417"/>
    </row>
    <row r="694" spans="1:26" ht="12.95" customHeight="1">
      <c r="A694" s="2"/>
      <c r="B694" s="37" t="s">
        <v>45</v>
      </c>
      <c r="C694" s="365">
        <v>5</v>
      </c>
      <c r="D694" s="32">
        <f t="shared" si="263"/>
        <v>0.19230769230769232</v>
      </c>
      <c r="E694" s="365">
        <v>13</v>
      </c>
      <c r="F694" s="32">
        <f t="shared" si="264"/>
        <v>0.5</v>
      </c>
      <c r="G694" s="365">
        <v>5</v>
      </c>
      <c r="H694" s="32">
        <f t="shared" si="265"/>
        <v>0.19230769230769232</v>
      </c>
      <c r="I694" s="366">
        <v>3</v>
      </c>
      <c r="J694" s="32">
        <f t="shared" si="266"/>
        <v>0.11538461538461539</v>
      </c>
      <c r="K694" s="368">
        <f t="shared" si="267"/>
        <v>26</v>
      </c>
      <c r="L694" s="35">
        <f t="shared" si="260"/>
        <v>1.0462776659959759E-2</v>
      </c>
      <c r="M694" s="308">
        <v>0</v>
      </c>
      <c r="N694" s="78">
        <f t="shared" si="268"/>
        <v>0</v>
      </c>
      <c r="O694" s="44"/>
      <c r="P694" s="327">
        <v>0</v>
      </c>
      <c r="Q694" s="78">
        <f t="shared" si="269"/>
        <v>0</v>
      </c>
      <c r="R694" s="308">
        <v>2</v>
      </c>
      <c r="S694" s="78">
        <f t="shared" si="270"/>
        <v>0.2</v>
      </c>
      <c r="T694" s="308">
        <v>0</v>
      </c>
      <c r="U694" s="78">
        <f t="shared" si="271"/>
        <v>0</v>
      </c>
      <c r="V694" s="847">
        <v>8</v>
      </c>
      <c r="W694" s="739">
        <f t="shared" si="261"/>
        <v>2</v>
      </c>
      <c r="X694" s="42">
        <f t="shared" si="272"/>
        <v>10</v>
      </c>
      <c r="Y694" s="378">
        <f t="shared" si="262"/>
        <v>6.4308681672025723E-3</v>
      </c>
      <c r="Z694" s="417"/>
    </row>
    <row r="695" spans="1:26" ht="12.95" customHeight="1">
      <c r="A695" s="2"/>
      <c r="B695" s="37" t="s">
        <v>46</v>
      </c>
      <c r="C695" s="365">
        <v>1</v>
      </c>
      <c r="D695" s="32">
        <f t="shared" si="263"/>
        <v>0.2</v>
      </c>
      <c r="E695" s="365">
        <v>2</v>
      </c>
      <c r="F695" s="32">
        <f t="shared" si="264"/>
        <v>0.4</v>
      </c>
      <c r="G695" s="365">
        <v>1</v>
      </c>
      <c r="H695" s="32">
        <f t="shared" si="265"/>
        <v>0.2</v>
      </c>
      <c r="I695" s="366">
        <v>1</v>
      </c>
      <c r="J695" s="32">
        <f t="shared" si="266"/>
        <v>0.2</v>
      </c>
      <c r="K695" s="368">
        <f t="shared" si="267"/>
        <v>5</v>
      </c>
      <c r="L695" s="35">
        <f t="shared" si="260"/>
        <v>2.012072434607646E-3</v>
      </c>
      <c r="M695" s="308">
        <v>0</v>
      </c>
      <c r="N695" s="78">
        <f t="shared" si="268"/>
        <v>0</v>
      </c>
      <c r="O695" s="44"/>
      <c r="P695" s="327">
        <v>1</v>
      </c>
      <c r="Q695" s="78">
        <f t="shared" si="269"/>
        <v>0.16666666666666666</v>
      </c>
      <c r="R695" s="308">
        <v>0</v>
      </c>
      <c r="S695" s="78">
        <f t="shared" si="270"/>
        <v>0</v>
      </c>
      <c r="T695" s="308">
        <v>2</v>
      </c>
      <c r="U695" s="78">
        <f t="shared" si="271"/>
        <v>0.33333333333333331</v>
      </c>
      <c r="V695" s="847">
        <v>3</v>
      </c>
      <c r="W695" s="739">
        <f t="shared" si="261"/>
        <v>1</v>
      </c>
      <c r="X695" s="42">
        <f t="shared" si="272"/>
        <v>6</v>
      </c>
      <c r="Y695" s="412">
        <f t="shared" si="262"/>
        <v>3.8585209003215433E-3</v>
      </c>
      <c r="Z695" s="417"/>
    </row>
    <row r="696" spans="1:26" ht="12.95" customHeight="1">
      <c r="A696" s="2"/>
      <c r="B696" s="37" t="s">
        <v>47</v>
      </c>
      <c r="C696" s="365">
        <v>1</v>
      </c>
      <c r="D696" s="32">
        <f t="shared" si="263"/>
        <v>0.5</v>
      </c>
      <c r="E696" s="365">
        <v>0</v>
      </c>
      <c r="F696" s="32">
        <f t="shared" si="264"/>
        <v>0</v>
      </c>
      <c r="G696" s="365">
        <v>1</v>
      </c>
      <c r="H696" s="32">
        <f t="shared" si="265"/>
        <v>0.5</v>
      </c>
      <c r="I696" s="366">
        <v>0</v>
      </c>
      <c r="J696" s="32">
        <f t="shared" si="266"/>
        <v>0</v>
      </c>
      <c r="K696" s="368">
        <f t="shared" si="267"/>
        <v>2</v>
      </c>
      <c r="L696" s="35">
        <f t="shared" si="260"/>
        <v>8.0482897384305833E-4</v>
      </c>
      <c r="M696" s="308">
        <v>0</v>
      </c>
      <c r="N696" s="78" t="e">
        <f t="shared" si="268"/>
        <v>#DIV/0!</v>
      </c>
      <c r="O696" s="44"/>
      <c r="P696" s="327">
        <v>0</v>
      </c>
      <c r="Q696" s="78" t="e">
        <f t="shared" si="269"/>
        <v>#DIV/0!</v>
      </c>
      <c r="R696" s="308">
        <v>0</v>
      </c>
      <c r="S696" s="78" t="e">
        <f t="shared" si="270"/>
        <v>#DIV/0!</v>
      </c>
      <c r="T696" s="308">
        <v>0</v>
      </c>
      <c r="U696" s="78" t="e">
        <f t="shared" si="271"/>
        <v>#DIV/0!</v>
      </c>
      <c r="V696" s="847">
        <v>0</v>
      </c>
      <c r="W696" s="739">
        <f t="shared" si="261"/>
        <v>0</v>
      </c>
      <c r="X696" s="42">
        <f t="shared" si="272"/>
        <v>0</v>
      </c>
      <c r="Y696" s="412">
        <f t="shared" si="262"/>
        <v>0</v>
      </c>
      <c r="Z696" s="417"/>
    </row>
    <row r="697" spans="1:26" ht="12.95" customHeight="1">
      <c r="A697" s="2"/>
      <c r="B697" s="6" t="s">
        <v>75</v>
      </c>
      <c r="C697" s="369">
        <f t="shared" ref="C697" si="273">SUM(C678:C696)</f>
        <v>374</v>
      </c>
      <c r="D697" s="35">
        <f t="shared" si="263"/>
        <v>0.15050301810865191</v>
      </c>
      <c r="E697" s="369">
        <f t="shared" ref="E697" si="274">SUM(E678:E696)</f>
        <v>1086</v>
      </c>
      <c r="F697" s="35">
        <f t="shared" si="264"/>
        <v>0.4370221327967807</v>
      </c>
      <c r="G697" s="369">
        <f t="shared" ref="G697" si="275">SUM(G678:G696)</f>
        <v>441</v>
      </c>
      <c r="H697" s="35">
        <f t="shared" si="265"/>
        <v>0.17746478873239438</v>
      </c>
      <c r="I697" s="369">
        <f t="shared" ref="I697" si="276">SUM(I678:I696)</f>
        <v>584</v>
      </c>
      <c r="J697" s="35">
        <f t="shared" si="266"/>
        <v>0.23501006036217303</v>
      </c>
      <c r="K697" s="367">
        <f t="shared" si="267"/>
        <v>2485</v>
      </c>
      <c r="L697" s="78">
        <f t="shared" si="260"/>
        <v>1</v>
      </c>
      <c r="M697" s="255">
        <f t="shared" ref="M697" si="277">SUM(M678:M696)</f>
        <v>60</v>
      </c>
      <c r="N697" s="78">
        <f t="shared" si="268"/>
        <v>3.8585209003215437E-2</v>
      </c>
      <c r="O697" s="44"/>
      <c r="P697" s="255">
        <f t="shared" ref="P697" si="278">SUM(P678:P696)</f>
        <v>87</v>
      </c>
      <c r="Q697" s="78">
        <f t="shared" si="269"/>
        <v>5.5948553054662377E-2</v>
      </c>
      <c r="R697" s="255">
        <f t="shared" ref="R697" si="279">SUM(R678:R696)</f>
        <v>162</v>
      </c>
      <c r="S697" s="78">
        <f t="shared" si="270"/>
        <v>0.10418006430868167</v>
      </c>
      <c r="T697" s="255">
        <f t="shared" ref="T697" si="280">SUM(T678:T696)</f>
        <v>272</v>
      </c>
      <c r="U697" s="78">
        <f t="shared" si="271"/>
        <v>0.17491961414790996</v>
      </c>
      <c r="V697" s="255">
        <f t="shared" ref="V697" si="281">SUM(V678:V696)</f>
        <v>974</v>
      </c>
      <c r="W697" s="845">
        <f t="shared" si="261"/>
        <v>309</v>
      </c>
      <c r="X697" s="370">
        <f>SUM(M697,P697,R697,T697,V697)</f>
        <v>1555</v>
      </c>
      <c r="Y697" s="78">
        <f t="shared" si="262"/>
        <v>1</v>
      </c>
      <c r="Z697" s="417"/>
    </row>
    <row r="698" spans="1:26" ht="12.95" customHeight="1">
      <c r="A698" s="2"/>
      <c r="B698" s="88" t="s">
        <v>218</v>
      </c>
      <c r="C698" s="674">
        <f>C697/C278</f>
        <v>5.5687909469922574E-2</v>
      </c>
      <c r="D698" s="36"/>
      <c r="E698" s="674">
        <f>E697/E278</f>
        <v>4.3777965896722698E-2</v>
      </c>
      <c r="F698" s="36"/>
      <c r="G698" s="674">
        <f>G697/G278</f>
        <v>3.2876099597435517E-2</v>
      </c>
      <c r="H698" s="36"/>
      <c r="I698" s="674">
        <f>I697/I278</f>
        <v>3.5782121193554318E-2</v>
      </c>
      <c r="J698" s="36"/>
      <c r="K698" s="675">
        <f>K697/X278</f>
        <v>4.0566130138104409E-2</v>
      </c>
      <c r="L698" s="261"/>
      <c r="M698" s="674">
        <f>M697/861</f>
        <v>6.968641114982578E-2</v>
      </c>
      <c r="N698" s="377"/>
      <c r="O698" s="248"/>
      <c r="P698" s="674">
        <f>P697/P278</f>
        <v>7.4105621805792166E-2</v>
      </c>
      <c r="Q698" s="377"/>
      <c r="R698" s="674">
        <f>R697/R278</f>
        <v>0.15743440233236153</v>
      </c>
      <c r="S698" s="377"/>
      <c r="T698" s="674">
        <f>T697/3020</f>
        <v>9.006622516556291E-2</v>
      </c>
      <c r="U698" s="230"/>
      <c r="V698" s="674">
        <f>V697/3020</f>
        <v>0.32251655629139075</v>
      </c>
      <c r="W698" s="230"/>
      <c r="X698" s="675">
        <f>X697/6084</f>
        <v>0.25558842866535175</v>
      </c>
      <c r="Y698" s="239"/>
      <c r="Z698" s="417"/>
    </row>
    <row r="699" spans="1:26" ht="12.95" customHeight="1">
      <c r="A699" s="2"/>
      <c r="B699" s="88" t="s">
        <v>219</v>
      </c>
      <c r="C699" s="195"/>
      <c r="D699" s="36"/>
      <c r="E699" s="195"/>
      <c r="F699" s="36"/>
      <c r="G699" s="195"/>
      <c r="H699" s="36"/>
      <c r="I699" s="195"/>
      <c r="J699" s="36"/>
      <c r="K699" s="245"/>
      <c r="L699" s="261"/>
      <c r="M699" s="82"/>
      <c r="N699" s="230"/>
      <c r="O699" s="25"/>
      <c r="P699" s="82"/>
      <c r="Q699" s="230"/>
      <c r="R699" s="82"/>
      <c r="S699" s="230"/>
      <c r="T699" s="82"/>
      <c r="U699" s="230"/>
      <c r="V699" s="82"/>
      <c r="W699" s="282">
        <f>W697/3064</f>
        <v>0.10084856396866841</v>
      </c>
      <c r="X699" s="245"/>
      <c r="Y699" s="325"/>
      <c r="Z699" s="417"/>
    </row>
    <row r="700" spans="1:26" ht="12.95" customHeight="1">
      <c r="A700" s="2"/>
      <c r="B700" s="108"/>
      <c r="C700" s="9" t="s">
        <v>90</v>
      </c>
      <c r="D700" s="110" t="s">
        <v>113</v>
      </c>
      <c r="E700" s="9" t="s">
        <v>91</v>
      </c>
      <c r="F700" s="110" t="s">
        <v>114</v>
      </c>
      <c r="G700" s="9" t="s">
        <v>92</v>
      </c>
      <c r="H700" s="110" t="s">
        <v>115</v>
      </c>
      <c r="I700" s="9" t="s">
        <v>93</v>
      </c>
      <c r="J700" s="109" t="s">
        <v>116</v>
      </c>
      <c r="K700" s="89"/>
      <c r="L700" s="109"/>
      <c r="M700" s="28" t="s">
        <v>71</v>
      </c>
      <c r="N700" s="109" t="s">
        <v>118</v>
      </c>
      <c r="O700" s="130"/>
      <c r="P700" s="28" t="s">
        <v>72</v>
      </c>
      <c r="Q700" s="109" t="s">
        <v>119</v>
      </c>
      <c r="R700" s="28" t="s">
        <v>73</v>
      </c>
      <c r="S700" s="109" t="s">
        <v>120</v>
      </c>
      <c r="T700" s="260" t="s">
        <v>74</v>
      </c>
      <c r="U700" s="109" t="s">
        <v>121</v>
      </c>
      <c r="V700" s="259" t="s">
        <v>117</v>
      </c>
      <c r="W700" s="109" t="s">
        <v>131</v>
      </c>
      <c r="X700" s="131" t="s">
        <v>124</v>
      </c>
      <c r="Y700" s="283" t="s">
        <v>144</v>
      </c>
      <c r="Z700" s="417"/>
    </row>
    <row r="701" spans="1:26" ht="12.95" customHeight="1">
      <c r="A701" s="2"/>
      <c r="B701" s="637" t="s">
        <v>12</v>
      </c>
      <c r="C701" s="455" t="s">
        <v>77</v>
      </c>
      <c r="D701" s="459"/>
      <c r="E701" s="455" t="s">
        <v>77</v>
      </c>
      <c r="F701" s="455"/>
      <c r="G701" s="455" t="s">
        <v>77</v>
      </c>
      <c r="H701" s="455"/>
      <c r="I701" s="455" t="s">
        <v>77</v>
      </c>
      <c r="J701" s="455"/>
      <c r="K701" s="455" t="s">
        <v>69</v>
      </c>
      <c r="L701" s="455"/>
      <c r="M701" s="455" t="s">
        <v>77</v>
      </c>
      <c r="N701" s="459"/>
      <c r="O701" s="455" t="s">
        <v>68</v>
      </c>
      <c r="P701" s="455" t="s">
        <v>77</v>
      </c>
      <c r="Q701" s="459"/>
      <c r="R701" s="455" t="s">
        <v>77</v>
      </c>
      <c r="S701" s="459"/>
      <c r="T701" s="455" t="s">
        <v>77</v>
      </c>
      <c r="U701" s="459"/>
      <c r="V701" s="455" t="s">
        <v>77</v>
      </c>
      <c r="W701" s="459"/>
      <c r="X701" s="455" t="s">
        <v>69</v>
      </c>
      <c r="Y701" s="459"/>
      <c r="Z701" s="417"/>
    </row>
    <row r="702" spans="1:26" ht="12.95" customHeight="1">
      <c r="A702" s="281"/>
      <c r="B702" s="449" t="s">
        <v>59</v>
      </c>
      <c r="C702" s="455" t="s">
        <v>60</v>
      </c>
      <c r="D702" s="456" t="s">
        <v>10</v>
      </c>
      <c r="E702" s="455" t="s">
        <v>60</v>
      </c>
      <c r="F702" s="456" t="s">
        <v>10</v>
      </c>
      <c r="G702" s="455" t="s">
        <v>60</v>
      </c>
      <c r="H702" s="456" t="s">
        <v>10</v>
      </c>
      <c r="I702" s="455" t="s">
        <v>60</v>
      </c>
      <c r="J702" s="456" t="s">
        <v>10</v>
      </c>
      <c r="K702" s="455" t="s">
        <v>67</v>
      </c>
      <c r="L702" s="456" t="s">
        <v>10</v>
      </c>
      <c r="M702" s="455" t="s">
        <v>60</v>
      </c>
      <c r="N702" s="456" t="s">
        <v>10</v>
      </c>
      <c r="O702" s="457" t="s">
        <v>52</v>
      </c>
      <c r="P702" s="455" t="s">
        <v>60</v>
      </c>
      <c r="Q702" s="456" t="s">
        <v>10</v>
      </c>
      <c r="R702" s="455" t="s">
        <v>60</v>
      </c>
      <c r="S702" s="456" t="s">
        <v>10</v>
      </c>
      <c r="T702" s="455" t="s">
        <v>60</v>
      </c>
      <c r="U702" s="456" t="s">
        <v>10</v>
      </c>
      <c r="V702" s="455" t="s">
        <v>60</v>
      </c>
      <c r="W702" s="456" t="s">
        <v>10</v>
      </c>
      <c r="X702" s="455" t="s">
        <v>67</v>
      </c>
      <c r="Y702" s="456" t="s">
        <v>10</v>
      </c>
      <c r="Z702" s="417"/>
    </row>
    <row r="703" spans="1:26" ht="12.95" customHeight="1">
      <c r="A703" s="2"/>
      <c r="B703" s="449" t="s">
        <v>0</v>
      </c>
      <c r="C703" s="450"/>
      <c r="D703" s="451"/>
      <c r="E703" s="452" t="s">
        <v>149</v>
      </c>
      <c r="F703" s="452" t="s">
        <v>150</v>
      </c>
      <c r="G703" s="452" t="s">
        <v>148</v>
      </c>
      <c r="H703" s="452" t="s">
        <v>151</v>
      </c>
      <c r="I703" s="452" t="s">
        <v>152</v>
      </c>
      <c r="J703" s="452" t="s">
        <v>153</v>
      </c>
      <c r="K703" s="452"/>
      <c r="L703" s="452" t="s">
        <v>157</v>
      </c>
      <c r="M703" s="452" t="s">
        <v>158</v>
      </c>
      <c r="N703" s="452" t="s">
        <v>159</v>
      </c>
      <c r="O703" s="453" t="s">
        <v>161</v>
      </c>
      <c r="P703" s="452" t="s">
        <v>161</v>
      </c>
      <c r="Q703" s="452" t="s">
        <v>162</v>
      </c>
      <c r="R703" s="452" t="s">
        <v>89</v>
      </c>
      <c r="S703" s="452"/>
      <c r="T703" s="452" t="s">
        <v>171</v>
      </c>
      <c r="U703" s="452" t="s">
        <v>176</v>
      </c>
      <c r="V703" s="452" t="s">
        <v>151</v>
      </c>
      <c r="W703" s="452" t="s">
        <v>177</v>
      </c>
      <c r="X703" s="452" t="s">
        <v>154</v>
      </c>
      <c r="Y703" s="454"/>
      <c r="Z703" s="417"/>
    </row>
    <row r="704" spans="1:26" ht="12" customHeight="1">
      <c r="A704" s="2"/>
      <c r="B704" s="7"/>
      <c r="C704" s="55">
        <v>1</v>
      </c>
      <c r="D704" s="55">
        <v>2</v>
      </c>
      <c r="E704" s="55">
        <v>3</v>
      </c>
      <c r="F704" s="55">
        <v>4</v>
      </c>
      <c r="G704" s="55">
        <v>5</v>
      </c>
      <c r="H704" s="55">
        <v>6</v>
      </c>
      <c r="I704" s="55">
        <v>7</v>
      </c>
      <c r="J704" s="55">
        <v>8</v>
      </c>
      <c r="K704" s="55">
        <v>9</v>
      </c>
      <c r="L704" s="55">
        <v>10</v>
      </c>
      <c r="M704" s="55">
        <v>11</v>
      </c>
      <c r="N704" s="55">
        <v>12</v>
      </c>
      <c r="O704" s="50"/>
      <c r="P704" s="55">
        <v>13</v>
      </c>
      <c r="Q704" s="55">
        <v>14</v>
      </c>
      <c r="R704" s="55">
        <v>15</v>
      </c>
      <c r="S704" s="55">
        <v>16</v>
      </c>
      <c r="T704" s="55">
        <v>17</v>
      </c>
      <c r="U704" s="55">
        <v>18</v>
      </c>
      <c r="V704" s="55">
        <v>19</v>
      </c>
      <c r="W704" s="55">
        <v>20</v>
      </c>
      <c r="X704" s="55">
        <v>21</v>
      </c>
      <c r="Y704" s="55">
        <v>22</v>
      </c>
      <c r="Z704" s="417"/>
    </row>
    <row r="705" spans="1:26" ht="12" customHeight="1">
      <c r="A705" s="2"/>
      <c r="B705" s="2"/>
      <c r="C705" s="85"/>
      <c r="D705" s="85"/>
      <c r="E705" s="85"/>
      <c r="F705" s="85"/>
      <c r="G705" s="85"/>
      <c r="H705" s="85"/>
      <c r="I705" s="85"/>
      <c r="J705" s="85"/>
      <c r="K705" s="85"/>
      <c r="L705" s="85"/>
      <c r="M705" s="85"/>
      <c r="N705" s="85"/>
      <c r="O705" s="2"/>
      <c r="P705" s="2"/>
      <c r="Q705" s="2"/>
      <c r="R705" s="85"/>
      <c r="S705" s="85"/>
      <c r="T705" s="85"/>
      <c r="U705" s="85"/>
      <c r="V705" s="85"/>
      <c r="W705" s="5"/>
      <c r="X705" s="5"/>
      <c r="Y705" s="184"/>
      <c r="Z705" s="417"/>
    </row>
    <row r="706" spans="1:26">
      <c r="A706" s="25"/>
      <c r="B706" s="798"/>
      <c r="C706" s="330"/>
      <c r="D706" s="10"/>
      <c r="E706" s="330"/>
      <c r="F706" s="8"/>
      <c r="G706" s="330"/>
      <c r="H706" s="8"/>
      <c r="I706" s="330"/>
      <c r="J706" s="8"/>
      <c r="K706" s="330"/>
      <c r="L706" s="10"/>
      <c r="M706" s="330"/>
      <c r="N706" s="330"/>
      <c r="O706" s="330"/>
      <c r="P706" s="330"/>
      <c r="Q706" s="330"/>
      <c r="R706" s="330"/>
      <c r="S706" s="330"/>
      <c r="T706" s="330"/>
      <c r="U706" s="330"/>
      <c r="V706" s="330"/>
      <c r="W706" s="131"/>
      <c r="X706" s="330"/>
      <c r="Y706" s="341"/>
      <c r="Z706" s="410"/>
    </row>
    <row r="707" spans="1:26">
      <c r="A707" s="25"/>
      <c r="B707" s="189"/>
      <c r="C707" s="141"/>
      <c r="D707" s="10"/>
      <c r="E707" s="8"/>
      <c r="F707" s="8"/>
      <c r="G707" s="8"/>
      <c r="H707" s="8"/>
      <c r="I707" s="10"/>
      <c r="J707" s="8"/>
      <c r="K707" s="10"/>
      <c r="L707" s="10"/>
      <c r="M707" s="10"/>
      <c r="N707" s="10"/>
      <c r="O707" s="25"/>
      <c r="P707" s="10"/>
      <c r="Q707" s="9"/>
      <c r="R707" s="10"/>
      <c r="S707" s="10"/>
      <c r="T707" s="64"/>
      <c r="U707" s="64"/>
      <c r="V707" s="13"/>
      <c r="W707" s="10"/>
      <c r="X707" s="232"/>
      <c r="Y707" s="189"/>
      <c r="Z707" s="410"/>
    </row>
    <row r="708" spans="1:26">
      <c r="A708" s="25"/>
      <c r="B708" s="189"/>
      <c r="C708" s="189"/>
      <c r="D708" s="189"/>
      <c r="E708" s="189"/>
      <c r="F708" s="189"/>
      <c r="G708" s="189"/>
      <c r="H708" s="189"/>
      <c r="I708" s="189"/>
      <c r="J708" s="189"/>
      <c r="K708" s="189"/>
      <c r="L708" s="189"/>
      <c r="M708" s="189"/>
      <c r="N708" s="189"/>
      <c r="O708" s="189"/>
      <c r="P708" s="189"/>
      <c r="Q708" s="189"/>
      <c r="R708" s="189"/>
      <c r="S708" s="189"/>
      <c r="T708" s="189"/>
      <c r="U708" s="189"/>
      <c r="V708" s="189"/>
      <c r="W708" s="189"/>
      <c r="X708" s="189"/>
      <c r="Y708" s="189"/>
      <c r="Z708" s="410"/>
    </row>
    <row r="709" spans="1:26" s="631" customFormat="1" ht="11.25" hidden="1">
      <c r="A709" s="108"/>
      <c r="B709" s="380"/>
      <c r="C709" s="380"/>
      <c r="D709" s="380"/>
      <c r="E709" s="380"/>
      <c r="F709" s="380"/>
      <c r="G709" s="380"/>
      <c r="H709" s="380"/>
      <c r="I709" s="380"/>
      <c r="J709" s="380"/>
      <c r="K709" s="380"/>
      <c r="L709" s="380"/>
      <c r="M709" s="380"/>
      <c r="N709" s="380"/>
      <c r="O709" s="380"/>
      <c r="P709" s="380"/>
      <c r="Q709" s="380"/>
      <c r="R709" s="380"/>
      <c r="S709" s="380"/>
      <c r="T709" s="380"/>
      <c r="U709" s="380"/>
      <c r="V709" s="380"/>
      <c r="W709" s="380"/>
      <c r="X709" s="380"/>
      <c r="Y709" s="380"/>
      <c r="Z709" s="639"/>
    </row>
    <row r="710" spans="1:26" hidden="1">
      <c r="A710" s="25"/>
      <c r="B710" s="189"/>
      <c r="C710" s="189"/>
      <c r="D710" s="189"/>
      <c r="E710" s="189"/>
      <c r="F710" s="189"/>
      <c r="G710" s="189"/>
      <c r="H710" s="189"/>
      <c r="I710" s="189"/>
      <c r="J710" s="189"/>
      <c r="K710" s="189"/>
      <c r="L710" s="189"/>
      <c r="M710" s="189"/>
      <c r="N710" s="189"/>
      <c r="O710" s="189"/>
      <c r="P710" s="189"/>
      <c r="Q710" s="189"/>
      <c r="R710" s="189"/>
      <c r="S710" s="189"/>
      <c r="T710" s="189"/>
      <c r="U710" s="189"/>
      <c r="V710" s="189"/>
      <c r="W710" s="189"/>
      <c r="X710" s="189"/>
      <c r="Y710" s="189"/>
      <c r="Z710" s="410"/>
    </row>
    <row r="711" spans="1:26" hidden="1">
      <c r="A711" s="25"/>
      <c r="B711" s="189"/>
      <c r="C711" s="189"/>
      <c r="D711" s="189"/>
      <c r="E711" s="189"/>
      <c r="F711" s="189"/>
      <c r="G711" s="189"/>
      <c r="H711" s="189"/>
      <c r="I711" s="189"/>
      <c r="J711" s="189"/>
      <c r="K711" s="189"/>
      <c r="L711" s="189"/>
      <c r="M711" s="189"/>
      <c r="N711" s="189"/>
      <c r="O711" s="189"/>
      <c r="P711" s="189"/>
      <c r="Q711" s="189"/>
      <c r="R711" s="189"/>
      <c r="S711" s="189"/>
      <c r="T711" s="189"/>
      <c r="U711" s="189"/>
      <c r="V711" s="189"/>
      <c r="W711" s="189"/>
      <c r="X711" s="189"/>
      <c r="Y711" s="189"/>
      <c r="Z711" s="410"/>
    </row>
    <row r="712" spans="1:26" hidden="1">
      <c r="A712" s="25"/>
      <c r="B712" s="189"/>
      <c r="C712" s="189"/>
      <c r="D712" s="189"/>
      <c r="E712" s="189"/>
      <c r="F712" s="189"/>
      <c r="G712" s="189"/>
      <c r="H712" s="189"/>
      <c r="I712" s="189"/>
      <c r="J712" s="189"/>
      <c r="K712" s="189"/>
      <c r="L712" s="189"/>
      <c r="M712" s="189"/>
      <c r="N712" s="189"/>
      <c r="O712" s="189"/>
      <c r="P712" s="189"/>
      <c r="Q712" s="189"/>
      <c r="R712" s="189"/>
      <c r="S712" s="189"/>
      <c r="T712" s="189"/>
      <c r="U712" s="189"/>
      <c r="V712" s="189"/>
      <c r="W712" s="189"/>
      <c r="X712" s="189"/>
      <c r="Y712" s="189"/>
      <c r="Z712" s="410"/>
    </row>
    <row r="713" spans="1:26" hidden="1">
      <c r="A713" s="25"/>
      <c r="B713" s="189"/>
      <c r="C713" s="189"/>
      <c r="D713" s="189"/>
      <c r="E713" s="189"/>
      <c r="F713" s="189"/>
      <c r="G713" s="189"/>
      <c r="H713" s="189"/>
      <c r="I713" s="189"/>
      <c r="J713" s="189"/>
      <c r="K713" s="189"/>
      <c r="L713" s="189"/>
      <c r="M713" s="189"/>
      <c r="N713" s="189"/>
      <c r="O713" s="189"/>
      <c r="P713" s="189"/>
      <c r="Q713" s="189"/>
      <c r="R713" s="189"/>
      <c r="S713" s="189"/>
      <c r="T713" s="189"/>
      <c r="U713" s="189"/>
      <c r="V713" s="189"/>
      <c r="W713" s="189"/>
      <c r="X713" s="189"/>
      <c r="Y713" s="189"/>
      <c r="Z713" s="410"/>
    </row>
    <row r="715" spans="1:26" ht="12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44"/>
      <c r="P715" s="2"/>
      <c r="Q715" s="2"/>
      <c r="R715" s="2"/>
      <c r="S715" s="2"/>
      <c r="T715" s="2"/>
      <c r="U715" s="2"/>
      <c r="V715" s="2"/>
      <c r="W715" s="4"/>
      <c r="X715" s="4"/>
      <c r="Y715" s="184"/>
      <c r="Z715" s="415"/>
    </row>
    <row r="716" spans="1:26" ht="12" customHeight="1">
      <c r="A716" s="2"/>
      <c r="B716" s="7"/>
      <c r="C716" s="55">
        <v>1</v>
      </c>
      <c r="D716" s="55">
        <v>2</v>
      </c>
      <c r="E716" s="55">
        <v>3</v>
      </c>
      <c r="F716" s="55">
        <v>4</v>
      </c>
      <c r="G716" s="55">
        <v>5</v>
      </c>
      <c r="H716" s="55">
        <v>6</v>
      </c>
      <c r="I716" s="55">
        <v>7</v>
      </c>
      <c r="J716" s="55">
        <v>8</v>
      </c>
      <c r="K716" s="55">
        <v>9</v>
      </c>
      <c r="L716" s="55">
        <v>10</v>
      </c>
      <c r="M716" s="55">
        <v>11</v>
      </c>
      <c r="N716" s="55">
        <v>12</v>
      </c>
      <c r="O716" s="50"/>
      <c r="P716" s="55">
        <v>13</v>
      </c>
      <c r="Q716" s="55">
        <v>14</v>
      </c>
      <c r="R716" s="55">
        <v>15</v>
      </c>
      <c r="S716" s="55">
        <v>16</v>
      </c>
      <c r="T716" s="55">
        <v>17</v>
      </c>
      <c r="U716" s="55">
        <v>18</v>
      </c>
      <c r="V716" s="55">
        <v>19</v>
      </c>
      <c r="W716" s="55">
        <v>20</v>
      </c>
      <c r="X716" s="55">
        <v>21</v>
      </c>
      <c r="Y716" s="55">
        <v>22</v>
      </c>
      <c r="Z716" s="415"/>
    </row>
    <row r="717" spans="1:26" ht="12.95" customHeight="1">
      <c r="A717" s="2"/>
      <c r="B717" s="433" t="s">
        <v>0</v>
      </c>
      <c r="C717" s="461"/>
      <c r="D717" s="462" t="s">
        <v>149</v>
      </c>
      <c r="E717" s="462" t="s">
        <v>164</v>
      </c>
      <c r="F717" s="462" t="s">
        <v>148</v>
      </c>
      <c r="G717" s="462" t="s">
        <v>151</v>
      </c>
      <c r="H717" s="462" t="s">
        <v>152</v>
      </c>
      <c r="I717" s="462" t="s">
        <v>159</v>
      </c>
      <c r="J717" s="462"/>
      <c r="K717" s="462" t="s">
        <v>157</v>
      </c>
      <c r="L717" s="462" t="s">
        <v>158</v>
      </c>
      <c r="M717" s="462" t="s">
        <v>159</v>
      </c>
      <c r="N717" s="462" t="s">
        <v>161</v>
      </c>
      <c r="O717" s="463"/>
      <c r="P717" s="462" t="s">
        <v>162</v>
      </c>
      <c r="Q717" s="462" t="s">
        <v>89</v>
      </c>
      <c r="R717" s="462"/>
      <c r="S717" s="462" t="s">
        <v>171</v>
      </c>
      <c r="T717" s="462" t="s">
        <v>176</v>
      </c>
      <c r="U717" s="462" t="s">
        <v>151</v>
      </c>
      <c r="V717" s="462" t="s">
        <v>177</v>
      </c>
      <c r="W717" s="462" t="s">
        <v>178</v>
      </c>
      <c r="X717" s="464"/>
      <c r="Y717" s="465"/>
      <c r="Z717" s="415"/>
    </row>
    <row r="718" spans="1:26" ht="12.95" customHeight="1">
      <c r="A718" s="2"/>
      <c r="B718" s="433" t="s">
        <v>59</v>
      </c>
      <c r="C718" s="466" t="s">
        <v>61</v>
      </c>
      <c r="D718" s="467" t="s">
        <v>10</v>
      </c>
      <c r="E718" s="466" t="s">
        <v>61</v>
      </c>
      <c r="F718" s="467" t="s">
        <v>10</v>
      </c>
      <c r="G718" s="466" t="s">
        <v>61</v>
      </c>
      <c r="H718" s="467" t="s">
        <v>10</v>
      </c>
      <c r="I718" s="466" t="s">
        <v>61</v>
      </c>
      <c r="J718" s="467" t="s">
        <v>10</v>
      </c>
      <c r="K718" s="468" t="s">
        <v>67</v>
      </c>
      <c r="L718" s="467" t="s">
        <v>10</v>
      </c>
      <c r="M718" s="466" t="s">
        <v>61</v>
      </c>
      <c r="N718" s="467" t="s">
        <v>10</v>
      </c>
      <c r="O718" s="469" t="s">
        <v>52</v>
      </c>
      <c r="P718" s="466" t="s">
        <v>61</v>
      </c>
      <c r="Q718" s="467" t="s">
        <v>10</v>
      </c>
      <c r="R718" s="466" t="s">
        <v>61</v>
      </c>
      <c r="S718" s="467" t="s">
        <v>10</v>
      </c>
      <c r="T718" s="466" t="s">
        <v>61</v>
      </c>
      <c r="U718" s="467" t="s">
        <v>10</v>
      </c>
      <c r="V718" s="466" t="s">
        <v>61</v>
      </c>
      <c r="W718" s="468" t="s">
        <v>67</v>
      </c>
      <c r="X718" s="468" t="s">
        <v>67</v>
      </c>
      <c r="Y718" s="467" t="s">
        <v>10</v>
      </c>
      <c r="Z718" s="415"/>
    </row>
    <row r="719" spans="1:26" ht="12.95" customHeight="1">
      <c r="A719" s="2"/>
      <c r="B719" s="111" t="s">
        <v>12</v>
      </c>
      <c r="C719" s="468" t="s">
        <v>77</v>
      </c>
      <c r="D719" s="470"/>
      <c r="E719" s="468" t="s">
        <v>77</v>
      </c>
      <c r="F719" s="468"/>
      <c r="G719" s="468" t="s">
        <v>77</v>
      </c>
      <c r="H719" s="468"/>
      <c r="I719" s="468" t="s">
        <v>77</v>
      </c>
      <c r="J719" s="468"/>
      <c r="K719" s="468" t="s">
        <v>69</v>
      </c>
      <c r="L719" s="468"/>
      <c r="M719" s="468" t="s">
        <v>77</v>
      </c>
      <c r="N719" s="471"/>
      <c r="O719" s="468" t="s">
        <v>68</v>
      </c>
      <c r="P719" s="468" t="s">
        <v>77</v>
      </c>
      <c r="Q719" s="471"/>
      <c r="R719" s="468" t="s">
        <v>77</v>
      </c>
      <c r="S719" s="471"/>
      <c r="T719" s="468" t="s">
        <v>77</v>
      </c>
      <c r="U719" s="471"/>
      <c r="V719" s="468" t="s">
        <v>77</v>
      </c>
      <c r="W719" s="468" t="s">
        <v>69</v>
      </c>
      <c r="X719" s="468" t="s">
        <v>69</v>
      </c>
      <c r="Y719" s="468"/>
      <c r="Z719" s="415"/>
    </row>
    <row r="720" spans="1:26" s="631" customFormat="1" ht="12.95" customHeight="1">
      <c r="A720" s="24"/>
      <c r="B720" s="108"/>
      <c r="C720" s="665" t="s">
        <v>90</v>
      </c>
      <c r="D720" s="109" t="s">
        <v>113</v>
      </c>
      <c r="E720" s="665" t="s">
        <v>91</v>
      </c>
      <c r="F720" s="109" t="s">
        <v>114</v>
      </c>
      <c r="G720" s="665" t="s">
        <v>92</v>
      </c>
      <c r="H720" s="109" t="s">
        <v>115</v>
      </c>
      <c r="I720" s="665" t="s">
        <v>93</v>
      </c>
      <c r="J720" s="109" t="s">
        <v>116</v>
      </c>
      <c r="K720" s="7"/>
      <c r="L720" s="109" t="s">
        <v>130</v>
      </c>
      <c r="M720" s="665" t="s">
        <v>71</v>
      </c>
      <c r="N720" s="109" t="s">
        <v>118</v>
      </c>
      <c r="O720" s="6"/>
      <c r="P720" s="665" t="s">
        <v>72</v>
      </c>
      <c r="Q720" s="109" t="s">
        <v>119</v>
      </c>
      <c r="R720" s="665" t="s">
        <v>73</v>
      </c>
      <c r="S720" s="109" t="s">
        <v>120</v>
      </c>
      <c r="T720" s="666" t="s">
        <v>74</v>
      </c>
      <c r="U720" s="109" t="s">
        <v>121</v>
      </c>
      <c r="V720" s="738" t="s">
        <v>117</v>
      </c>
      <c r="W720" s="109" t="s">
        <v>131</v>
      </c>
      <c r="X720" s="636" t="s">
        <v>126</v>
      </c>
      <c r="Y720" s="380" t="s">
        <v>144</v>
      </c>
      <c r="Z720" s="1"/>
    </row>
    <row r="721" spans="1:26" ht="12.95" customHeight="1">
      <c r="A721" s="2"/>
      <c r="B721" s="37" t="s">
        <v>29</v>
      </c>
      <c r="C721" s="357">
        <v>36</v>
      </c>
      <c r="D721" s="32">
        <f>C721/K721</f>
        <v>6.8702290076335881E-2</v>
      </c>
      <c r="E721" s="357">
        <v>195</v>
      </c>
      <c r="F721" s="32">
        <f>E721/K721</f>
        <v>0.37213740458015265</v>
      </c>
      <c r="G721" s="357">
        <v>127</v>
      </c>
      <c r="H721" s="32">
        <f>G721/K721</f>
        <v>0.24236641221374045</v>
      </c>
      <c r="I721" s="358">
        <v>166</v>
      </c>
      <c r="J721" s="32">
        <f>I721/K721</f>
        <v>0.31679389312977096</v>
      </c>
      <c r="K721" s="258">
        <f>SUM(C721,E721,G721,I721)</f>
        <v>524</v>
      </c>
      <c r="L721" s="35">
        <f t="shared" ref="L721:L740" si="282">K721/$K$740</f>
        <v>0.31433713257348528</v>
      </c>
      <c r="M721" s="360">
        <v>8</v>
      </c>
      <c r="N721" s="78">
        <f>M721/X721</f>
        <v>2.7874564459930314E-2</v>
      </c>
      <c r="O721" s="44"/>
      <c r="P721" s="361">
        <v>16</v>
      </c>
      <c r="Q721" s="78">
        <f>P721/X721</f>
        <v>5.5749128919860627E-2</v>
      </c>
      <c r="R721" s="360">
        <v>24</v>
      </c>
      <c r="S721" s="78">
        <f>R721/X721</f>
        <v>8.3623693379790948E-2</v>
      </c>
      <c r="T721" s="360">
        <v>48</v>
      </c>
      <c r="U721" s="78">
        <f>T721/X721</f>
        <v>0.1672473867595819</v>
      </c>
      <c r="V721" s="360">
        <v>191</v>
      </c>
      <c r="W721" s="739">
        <f t="shared" ref="W721:W740" si="283">SUM(M721,P721,R721)</f>
        <v>48</v>
      </c>
      <c r="X721" s="363">
        <f>SUM(M721,P721,R721,T721,V721)</f>
        <v>287</v>
      </c>
      <c r="Y721" s="35">
        <f t="shared" ref="Y721:Y739" si="284">X721/$X$740</f>
        <v>0.29618163054695562</v>
      </c>
      <c r="Z721" s="415"/>
    </row>
    <row r="722" spans="1:26" ht="12.95" customHeight="1">
      <c r="A722" s="2"/>
      <c r="B722" s="37" t="s">
        <v>30</v>
      </c>
      <c r="C722" s="357">
        <v>18</v>
      </c>
      <c r="D722" s="32">
        <f t="shared" ref="D722:D740" si="285">C722/K722</f>
        <v>6.545454545454546E-2</v>
      </c>
      <c r="E722" s="357">
        <v>126</v>
      </c>
      <c r="F722" s="32">
        <f t="shared" ref="F722:F740" si="286">E722/K722</f>
        <v>0.45818181818181819</v>
      </c>
      <c r="G722" s="357">
        <v>50</v>
      </c>
      <c r="H722" s="32">
        <f t="shared" ref="H722:H740" si="287">G722/K722</f>
        <v>0.18181818181818182</v>
      </c>
      <c r="I722" s="358">
        <v>81</v>
      </c>
      <c r="J722" s="32">
        <f t="shared" ref="J722:J740" si="288">I722/K722</f>
        <v>0.29454545454545455</v>
      </c>
      <c r="K722" s="258">
        <f t="shared" ref="K722:K740" si="289">SUM(C722,E722,G722,I722)</f>
        <v>275</v>
      </c>
      <c r="L722" s="35">
        <f t="shared" si="282"/>
        <v>0.16496700659868027</v>
      </c>
      <c r="M722" s="360">
        <v>6</v>
      </c>
      <c r="N722" s="78">
        <f t="shared" ref="N722:N740" si="290">M722/X722</f>
        <v>3.3707865168539325E-2</v>
      </c>
      <c r="O722" s="44"/>
      <c r="P722" s="361">
        <v>9</v>
      </c>
      <c r="Q722" s="78">
        <f t="shared" ref="Q722:Q740" si="291">P722/X722</f>
        <v>5.0561797752808987E-2</v>
      </c>
      <c r="R722" s="360">
        <v>11</v>
      </c>
      <c r="S722" s="78">
        <f t="shared" ref="S722:S740" si="292">R722/X722</f>
        <v>6.1797752808988762E-2</v>
      </c>
      <c r="T722" s="360">
        <v>21</v>
      </c>
      <c r="U722" s="78">
        <f t="shared" ref="U722:U740" si="293">T722/X722</f>
        <v>0.11797752808988764</v>
      </c>
      <c r="V722" s="360">
        <v>131</v>
      </c>
      <c r="W722" s="739">
        <f t="shared" si="283"/>
        <v>26</v>
      </c>
      <c r="X722" s="363">
        <f t="shared" ref="X722:X739" si="294">SUM(M722,P722,R722,T722,V722)</f>
        <v>178</v>
      </c>
      <c r="Y722" s="378">
        <f t="shared" si="284"/>
        <v>0.18369453044375644</v>
      </c>
      <c r="Z722" s="415"/>
    </row>
    <row r="723" spans="1:26" ht="12.95" customHeight="1">
      <c r="A723" s="2"/>
      <c r="B723" s="37" t="s">
        <v>31</v>
      </c>
      <c r="C723" s="357">
        <v>15</v>
      </c>
      <c r="D723" s="32">
        <f t="shared" si="285"/>
        <v>8.0645161290322578E-2</v>
      </c>
      <c r="E723" s="357">
        <v>79</v>
      </c>
      <c r="F723" s="32">
        <f t="shared" si="286"/>
        <v>0.42473118279569894</v>
      </c>
      <c r="G723" s="357">
        <v>34</v>
      </c>
      <c r="H723" s="32">
        <f t="shared" si="287"/>
        <v>0.18279569892473119</v>
      </c>
      <c r="I723" s="358">
        <v>58</v>
      </c>
      <c r="J723" s="32">
        <f t="shared" si="288"/>
        <v>0.31182795698924731</v>
      </c>
      <c r="K723" s="258">
        <f t="shared" si="289"/>
        <v>186</v>
      </c>
      <c r="L723" s="35">
        <f t="shared" si="282"/>
        <v>0.11157768446310738</v>
      </c>
      <c r="M723" s="360">
        <v>2</v>
      </c>
      <c r="N723" s="78">
        <f t="shared" si="290"/>
        <v>2.1505376344086023E-2</v>
      </c>
      <c r="O723" s="44"/>
      <c r="P723" s="361">
        <v>7</v>
      </c>
      <c r="Q723" s="78">
        <f t="shared" si="291"/>
        <v>7.5268817204301078E-2</v>
      </c>
      <c r="R723" s="360">
        <v>11</v>
      </c>
      <c r="S723" s="78">
        <f t="shared" si="292"/>
        <v>0.11827956989247312</v>
      </c>
      <c r="T723" s="360">
        <v>11</v>
      </c>
      <c r="U723" s="78">
        <f t="shared" si="293"/>
        <v>0.11827956989247312</v>
      </c>
      <c r="V723" s="360">
        <v>62</v>
      </c>
      <c r="W723" s="739">
        <f t="shared" si="283"/>
        <v>20</v>
      </c>
      <c r="X723" s="363">
        <f t="shared" si="294"/>
        <v>93</v>
      </c>
      <c r="Y723" s="35">
        <f t="shared" si="284"/>
        <v>9.5975232198142413E-2</v>
      </c>
      <c r="Z723" s="415"/>
    </row>
    <row r="724" spans="1:26" ht="12.95" customHeight="1">
      <c r="A724" s="2"/>
      <c r="B724" s="37" t="s">
        <v>32</v>
      </c>
      <c r="C724" s="357">
        <v>14</v>
      </c>
      <c r="D724" s="32">
        <f t="shared" si="285"/>
        <v>7.7777777777777779E-2</v>
      </c>
      <c r="E724" s="357">
        <v>76</v>
      </c>
      <c r="F724" s="32">
        <f t="shared" si="286"/>
        <v>0.42222222222222222</v>
      </c>
      <c r="G724" s="357">
        <v>38</v>
      </c>
      <c r="H724" s="32">
        <f t="shared" si="287"/>
        <v>0.21111111111111111</v>
      </c>
      <c r="I724" s="358">
        <v>52</v>
      </c>
      <c r="J724" s="32">
        <f t="shared" si="288"/>
        <v>0.28888888888888886</v>
      </c>
      <c r="K724" s="258">
        <f t="shared" si="289"/>
        <v>180</v>
      </c>
      <c r="L724" s="35">
        <f t="shared" si="282"/>
        <v>0.10797840431913618</v>
      </c>
      <c r="M724" s="360">
        <v>1</v>
      </c>
      <c r="N724" s="78">
        <f t="shared" si="290"/>
        <v>9.9009900990099011E-3</v>
      </c>
      <c r="O724" s="44"/>
      <c r="P724" s="361">
        <v>2</v>
      </c>
      <c r="Q724" s="78">
        <f t="shared" si="291"/>
        <v>1.9801980198019802E-2</v>
      </c>
      <c r="R724" s="360">
        <v>4</v>
      </c>
      <c r="S724" s="78">
        <f t="shared" si="292"/>
        <v>3.9603960396039604E-2</v>
      </c>
      <c r="T724" s="360">
        <v>17</v>
      </c>
      <c r="U724" s="78">
        <f t="shared" si="293"/>
        <v>0.16831683168316833</v>
      </c>
      <c r="V724" s="360">
        <v>77</v>
      </c>
      <c r="W724" s="739">
        <f t="shared" si="283"/>
        <v>7</v>
      </c>
      <c r="X724" s="363">
        <f t="shared" si="294"/>
        <v>101</v>
      </c>
      <c r="Y724" s="35">
        <f t="shared" si="284"/>
        <v>0.1042311661506708</v>
      </c>
      <c r="Z724" s="415"/>
    </row>
    <row r="725" spans="1:26" ht="12.95" customHeight="1">
      <c r="A725" s="2"/>
      <c r="B725" s="37" t="s">
        <v>33</v>
      </c>
      <c r="C725" s="357">
        <v>9</v>
      </c>
      <c r="D725" s="32">
        <f t="shared" si="285"/>
        <v>7.6271186440677971E-2</v>
      </c>
      <c r="E725" s="357">
        <v>25</v>
      </c>
      <c r="F725" s="32">
        <f t="shared" si="286"/>
        <v>0.21186440677966101</v>
      </c>
      <c r="G725" s="357">
        <v>22</v>
      </c>
      <c r="H725" s="32">
        <f t="shared" si="287"/>
        <v>0.1864406779661017</v>
      </c>
      <c r="I725" s="358">
        <v>62</v>
      </c>
      <c r="J725" s="32">
        <f t="shared" si="288"/>
        <v>0.52542372881355937</v>
      </c>
      <c r="K725" s="258">
        <f t="shared" si="289"/>
        <v>118</v>
      </c>
      <c r="L725" s="35">
        <f t="shared" si="282"/>
        <v>7.0785842831433715E-2</v>
      </c>
      <c r="M725" s="360">
        <v>4</v>
      </c>
      <c r="N725" s="78">
        <f t="shared" si="290"/>
        <v>4.9382716049382713E-2</v>
      </c>
      <c r="O725" s="44"/>
      <c r="P725" s="361">
        <v>13</v>
      </c>
      <c r="Q725" s="78">
        <f t="shared" si="291"/>
        <v>0.16049382716049382</v>
      </c>
      <c r="R725" s="360">
        <v>8</v>
      </c>
      <c r="S725" s="78">
        <f t="shared" si="292"/>
        <v>9.8765432098765427E-2</v>
      </c>
      <c r="T725" s="360">
        <v>10</v>
      </c>
      <c r="U725" s="78">
        <f t="shared" si="293"/>
        <v>0.12345679012345678</v>
      </c>
      <c r="V725" s="360">
        <v>46</v>
      </c>
      <c r="W725" s="739">
        <f t="shared" si="283"/>
        <v>25</v>
      </c>
      <c r="X725" s="363">
        <f t="shared" si="294"/>
        <v>81</v>
      </c>
      <c r="Y725" s="378">
        <f t="shared" si="284"/>
        <v>8.3591331269349839E-2</v>
      </c>
      <c r="Z725" s="415"/>
    </row>
    <row r="726" spans="1:26" ht="12.95" customHeight="1">
      <c r="A726" s="2"/>
      <c r="B726" s="37" t="s">
        <v>34</v>
      </c>
      <c r="C726" s="357">
        <v>6</v>
      </c>
      <c r="D726" s="32">
        <f t="shared" si="285"/>
        <v>5.3571428571428568E-2</v>
      </c>
      <c r="E726" s="357">
        <v>39</v>
      </c>
      <c r="F726" s="32">
        <f t="shared" si="286"/>
        <v>0.3482142857142857</v>
      </c>
      <c r="G726" s="357">
        <v>25</v>
      </c>
      <c r="H726" s="32">
        <f t="shared" si="287"/>
        <v>0.22321428571428573</v>
      </c>
      <c r="I726" s="358">
        <v>42</v>
      </c>
      <c r="J726" s="32">
        <f t="shared" si="288"/>
        <v>0.375</v>
      </c>
      <c r="K726" s="258">
        <f t="shared" si="289"/>
        <v>112</v>
      </c>
      <c r="L726" s="35">
        <f t="shared" si="282"/>
        <v>6.7186562687462509E-2</v>
      </c>
      <c r="M726" s="360">
        <v>3</v>
      </c>
      <c r="N726" s="78">
        <f t="shared" si="290"/>
        <v>6.5217391304347824E-2</v>
      </c>
      <c r="O726" s="44"/>
      <c r="P726" s="361">
        <v>3</v>
      </c>
      <c r="Q726" s="78">
        <f t="shared" si="291"/>
        <v>6.5217391304347824E-2</v>
      </c>
      <c r="R726" s="360">
        <v>5</v>
      </c>
      <c r="S726" s="78">
        <f t="shared" si="292"/>
        <v>0.10869565217391304</v>
      </c>
      <c r="T726" s="360">
        <v>5</v>
      </c>
      <c r="U726" s="78">
        <f t="shared" si="293"/>
        <v>0.10869565217391304</v>
      </c>
      <c r="V726" s="360">
        <v>30</v>
      </c>
      <c r="W726" s="739">
        <f t="shared" si="283"/>
        <v>11</v>
      </c>
      <c r="X726" s="363">
        <f t="shared" si="294"/>
        <v>46</v>
      </c>
      <c r="Y726" s="35">
        <f t="shared" si="284"/>
        <v>4.7471620227038186E-2</v>
      </c>
      <c r="Z726" s="415"/>
    </row>
    <row r="727" spans="1:26" ht="12.95" customHeight="1">
      <c r="A727" s="2"/>
      <c r="B727" s="37" t="s">
        <v>35</v>
      </c>
      <c r="C727" s="357">
        <v>11</v>
      </c>
      <c r="D727" s="32">
        <f t="shared" si="285"/>
        <v>0.13750000000000001</v>
      </c>
      <c r="E727" s="357">
        <v>20</v>
      </c>
      <c r="F727" s="32">
        <f t="shared" si="286"/>
        <v>0.25</v>
      </c>
      <c r="G727" s="357">
        <v>16</v>
      </c>
      <c r="H727" s="32">
        <f t="shared" si="287"/>
        <v>0.2</v>
      </c>
      <c r="I727" s="358">
        <v>33</v>
      </c>
      <c r="J727" s="32">
        <f t="shared" si="288"/>
        <v>0.41249999999999998</v>
      </c>
      <c r="K727" s="258">
        <f t="shared" si="289"/>
        <v>80</v>
      </c>
      <c r="L727" s="35">
        <f t="shared" si="282"/>
        <v>4.799040191961608E-2</v>
      </c>
      <c r="M727" s="360">
        <v>1</v>
      </c>
      <c r="N727" s="78">
        <f t="shared" si="290"/>
        <v>2.0833333333333332E-2</v>
      </c>
      <c r="O727" s="44"/>
      <c r="P727" s="361">
        <v>1</v>
      </c>
      <c r="Q727" s="78">
        <f t="shared" si="291"/>
        <v>2.0833333333333332E-2</v>
      </c>
      <c r="R727" s="360">
        <v>7</v>
      </c>
      <c r="S727" s="78">
        <f t="shared" si="292"/>
        <v>0.14583333333333334</v>
      </c>
      <c r="T727" s="360">
        <v>15</v>
      </c>
      <c r="U727" s="78">
        <f t="shared" si="293"/>
        <v>0.3125</v>
      </c>
      <c r="V727" s="360">
        <v>24</v>
      </c>
      <c r="W727" s="739">
        <f t="shared" si="283"/>
        <v>9</v>
      </c>
      <c r="X727" s="363">
        <f t="shared" si="294"/>
        <v>48</v>
      </c>
      <c r="Y727" s="378">
        <f t="shared" si="284"/>
        <v>4.9535603715170282E-2</v>
      </c>
      <c r="Z727" s="415"/>
    </row>
    <row r="728" spans="1:26" ht="12.95" customHeight="1">
      <c r="A728" s="2"/>
      <c r="B728" s="37" t="s">
        <v>36</v>
      </c>
      <c r="C728" s="357">
        <v>9</v>
      </c>
      <c r="D728" s="32">
        <f t="shared" si="285"/>
        <v>0.1875</v>
      </c>
      <c r="E728" s="357">
        <v>20</v>
      </c>
      <c r="F728" s="32">
        <f t="shared" si="286"/>
        <v>0.41666666666666669</v>
      </c>
      <c r="G728" s="357">
        <v>10</v>
      </c>
      <c r="H728" s="32">
        <f t="shared" si="287"/>
        <v>0.20833333333333334</v>
      </c>
      <c r="I728" s="358">
        <v>9</v>
      </c>
      <c r="J728" s="32">
        <f t="shared" si="288"/>
        <v>0.1875</v>
      </c>
      <c r="K728" s="258">
        <f t="shared" si="289"/>
        <v>48</v>
      </c>
      <c r="L728" s="35">
        <f t="shared" si="282"/>
        <v>2.8794241151769647E-2</v>
      </c>
      <c r="M728" s="360">
        <v>1</v>
      </c>
      <c r="N728" s="78">
        <f t="shared" si="290"/>
        <v>3.8461538461538464E-2</v>
      </c>
      <c r="O728" s="44"/>
      <c r="P728" s="361">
        <v>2</v>
      </c>
      <c r="Q728" s="78">
        <f t="shared" si="291"/>
        <v>7.6923076923076927E-2</v>
      </c>
      <c r="R728" s="360">
        <v>1</v>
      </c>
      <c r="S728" s="78">
        <f t="shared" si="292"/>
        <v>3.8461538461538464E-2</v>
      </c>
      <c r="T728" s="360">
        <v>6</v>
      </c>
      <c r="U728" s="78">
        <f t="shared" si="293"/>
        <v>0.23076923076923078</v>
      </c>
      <c r="V728" s="360">
        <v>16</v>
      </c>
      <c r="W728" s="739">
        <f t="shared" si="283"/>
        <v>4</v>
      </c>
      <c r="X728" s="363">
        <f t="shared" si="294"/>
        <v>26</v>
      </c>
      <c r="Y728" s="35">
        <f t="shared" si="284"/>
        <v>2.6831785345717233E-2</v>
      </c>
      <c r="Z728" s="415"/>
    </row>
    <row r="729" spans="1:26" ht="12.95" customHeight="1">
      <c r="A729" s="2"/>
      <c r="B729" s="37" t="s">
        <v>37</v>
      </c>
      <c r="C729" s="357">
        <v>1</v>
      </c>
      <c r="D729" s="32">
        <f t="shared" si="285"/>
        <v>6.25E-2</v>
      </c>
      <c r="E729" s="357">
        <v>7</v>
      </c>
      <c r="F729" s="32">
        <f t="shared" si="286"/>
        <v>0.4375</v>
      </c>
      <c r="G729" s="357">
        <v>1</v>
      </c>
      <c r="H729" s="32">
        <f t="shared" si="287"/>
        <v>6.25E-2</v>
      </c>
      <c r="I729" s="358">
        <v>7</v>
      </c>
      <c r="J729" s="32">
        <f t="shared" si="288"/>
        <v>0.4375</v>
      </c>
      <c r="K729" s="258">
        <f t="shared" si="289"/>
        <v>16</v>
      </c>
      <c r="L729" s="35">
        <f t="shared" si="282"/>
        <v>9.5980803839232146E-3</v>
      </c>
      <c r="M729" s="360">
        <v>0</v>
      </c>
      <c r="N729" s="78">
        <f t="shared" si="290"/>
        <v>0</v>
      </c>
      <c r="O729" s="44"/>
      <c r="P729" s="361">
        <v>0</v>
      </c>
      <c r="Q729" s="78">
        <f t="shared" si="291"/>
        <v>0</v>
      </c>
      <c r="R729" s="360">
        <v>0</v>
      </c>
      <c r="S729" s="78">
        <f t="shared" si="292"/>
        <v>0</v>
      </c>
      <c r="T729" s="360">
        <v>3</v>
      </c>
      <c r="U729" s="78">
        <f t="shared" si="293"/>
        <v>0.42857142857142855</v>
      </c>
      <c r="V729" s="360">
        <v>4</v>
      </c>
      <c r="W729" s="739">
        <f t="shared" si="283"/>
        <v>0</v>
      </c>
      <c r="X729" s="363">
        <f t="shared" si="294"/>
        <v>7</v>
      </c>
      <c r="Y729" s="35">
        <f t="shared" si="284"/>
        <v>7.2239422084623322E-3</v>
      </c>
      <c r="Z729" s="415"/>
    </row>
    <row r="730" spans="1:26" ht="12.95" customHeight="1">
      <c r="A730" s="2"/>
      <c r="B730" s="37" t="s">
        <v>38</v>
      </c>
      <c r="C730" s="357">
        <v>1</v>
      </c>
      <c r="D730" s="32">
        <f t="shared" si="285"/>
        <v>3.5714285714285712E-2</v>
      </c>
      <c r="E730" s="357">
        <v>9</v>
      </c>
      <c r="F730" s="32">
        <f t="shared" si="286"/>
        <v>0.32142857142857145</v>
      </c>
      <c r="G730" s="357">
        <v>4</v>
      </c>
      <c r="H730" s="32">
        <f t="shared" si="287"/>
        <v>0.14285714285714285</v>
      </c>
      <c r="I730" s="358">
        <v>14</v>
      </c>
      <c r="J730" s="32">
        <f t="shared" si="288"/>
        <v>0.5</v>
      </c>
      <c r="K730" s="258">
        <f t="shared" si="289"/>
        <v>28</v>
      </c>
      <c r="L730" s="35">
        <f t="shared" si="282"/>
        <v>1.6796640671865627E-2</v>
      </c>
      <c r="M730" s="360">
        <v>0</v>
      </c>
      <c r="N730" s="78">
        <f t="shared" si="290"/>
        <v>0</v>
      </c>
      <c r="O730" s="44"/>
      <c r="P730" s="361">
        <v>0</v>
      </c>
      <c r="Q730" s="78">
        <f t="shared" si="291"/>
        <v>0</v>
      </c>
      <c r="R730" s="360">
        <v>3</v>
      </c>
      <c r="S730" s="78">
        <f t="shared" si="292"/>
        <v>0.15</v>
      </c>
      <c r="T730" s="360">
        <v>1</v>
      </c>
      <c r="U730" s="78">
        <f t="shared" si="293"/>
        <v>0.05</v>
      </c>
      <c r="V730" s="360">
        <v>16</v>
      </c>
      <c r="W730" s="739">
        <f t="shared" si="283"/>
        <v>3</v>
      </c>
      <c r="X730" s="363">
        <f t="shared" si="294"/>
        <v>20</v>
      </c>
      <c r="Y730" s="378">
        <f t="shared" si="284"/>
        <v>2.063983488132095E-2</v>
      </c>
      <c r="Z730" s="415"/>
    </row>
    <row r="731" spans="1:26" ht="12.95" customHeight="1">
      <c r="A731" s="2"/>
      <c r="B731" s="37" t="s">
        <v>39</v>
      </c>
      <c r="C731" s="357">
        <v>0</v>
      </c>
      <c r="D731" s="32">
        <f t="shared" si="285"/>
        <v>0</v>
      </c>
      <c r="E731" s="357">
        <v>5</v>
      </c>
      <c r="F731" s="32">
        <f t="shared" si="286"/>
        <v>0.55555555555555558</v>
      </c>
      <c r="G731" s="357">
        <v>2</v>
      </c>
      <c r="H731" s="32">
        <f t="shared" si="287"/>
        <v>0.22222222222222221</v>
      </c>
      <c r="I731" s="358">
        <v>2</v>
      </c>
      <c r="J731" s="32">
        <f t="shared" si="288"/>
        <v>0.22222222222222221</v>
      </c>
      <c r="K731" s="258">
        <f t="shared" si="289"/>
        <v>9</v>
      </c>
      <c r="L731" s="35">
        <f t="shared" si="282"/>
        <v>5.3989202159568086E-3</v>
      </c>
      <c r="M731" s="360">
        <v>0</v>
      </c>
      <c r="N731" s="78">
        <f t="shared" si="290"/>
        <v>0</v>
      </c>
      <c r="O731" s="44"/>
      <c r="P731" s="361">
        <v>2</v>
      </c>
      <c r="Q731" s="78">
        <f t="shared" si="291"/>
        <v>0.15384615384615385</v>
      </c>
      <c r="R731" s="360">
        <v>0</v>
      </c>
      <c r="S731" s="78">
        <f t="shared" si="292"/>
        <v>0</v>
      </c>
      <c r="T731" s="360">
        <v>3</v>
      </c>
      <c r="U731" s="78">
        <f t="shared" si="293"/>
        <v>0.23076923076923078</v>
      </c>
      <c r="V731" s="360">
        <v>8</v>
      </c>
      <c r="W731" s="739">
        <f t="shared" si="283"/>
        <v>2</v>
      </c>
      <c r="X731" s="363">
        <f t="shared" si="294"/>
        <v>13</v>
      </c>
      <c r="Y731" s="378">
        <f t="shared" si="284"/>
        <v>1.3415892672858616E-2</v>
      </c>
      <c r="Z731" s="415"/>
    </row>
    <row r="732" spans="1:26" ht="12.95" customHeight="1">
      <c r="A732" s="2"/>
      <c r="B732" s="37" t="s">
        <v>40</v>
      </c>
      <c r="C732" s="357">
        <v>2</v>
      </c>
      <c r="D732" s="32">
        <f t="shared" si="285"/>
        <v>0.14285714285714285</v>
      </c>
      <c r="E732" s="357">
        <v>6</v>
      </c>
      <c r="F732" s="32">
        <f t="shared" si="286"/>
        <v>0.42857142857142855</v>
      </c>
      <c r="G732" s="357">
        <v>4</v>
      </c>
      <c r="H732" s="32">
        <f t="shared" si="287"/>
        <v>0.2857142857142857</v>
      </c>
      <c r="I732" s="358">
        <v>2</v>
      </c>
      <c r="J732" s="32">
        <f t="shared" si="288"/>
        <v>0.14285714285714285</v>
      </c>
      <c r="K732" s="258">
        <f t="shared" si="289"/>
        <v>14</v>
      </c>
      <c r="L732" s="35">
        <f t="shared" si="282"/>
        <v>8.3983203359328136E-3</v>
      </c>
      <c r="M732" s="360">
        <v>0</v>
      </c>
      <c r="N732" s="78">
        <f t="shared" si="290"/>
        <v>0</v>
      </c>
      <c r="O732" s="44"/>
      <c r="P732" s="361">
        <v>1</v>
      </c>
      <c r="Q732" s="78">
        <f t="shared" si="291"/>
        <v>7.1428571428571425E-2</v>
      </c>
      <c r="R732" s="360">
        <v>1</v>
      </c>
      <c r="S732" s="78">
        <f t="shared" si="292"/>
        <v>7.1428571428571425E-2</v>
      </c>
      <c r="T732" s="360">
        <v>0</v>
      </c>
      <c r="U732" s="78">
        <f t="shared" si="293"/>
        <v>0</v>
      </c>
      <c r="V732" s="360">
        <v>12</v>
      </c>
      <c r="W732" s="739">
        <f t="shared" si="283"/>
        <v>2</v>
      </c>
      <c r="X732" s="363">
        <f t="shared" si="294"/>
        <v>14</v>
      </c>
      <c r="Y732" s="378">
        <f t="shared" si="284"/>
        <v>1.4447884416924664E-2</v>
      </c>
      <c r="Z732" s="415"/>
    </row>
    <row r="733" spans="1:26" ht="12.95" customHeight="1">
      <c r="A733" s="2"/>
      <c r="B733" s="37" t="s">
        <v>41</v>
      </c>
      <c r="C733" s="357">
        <v>0</v>
      </c>
      <c r="D733" s="32">
        <f t="shared" si="285"/>
        <v>0</v>
      </c>
      <c r="E733" s="357">
        <v>2</v>
      </c>
      <c r="F733" s="32">
        <f t="shared" si="286"/>
        <v>0.2</v>
      </c>
      <c r="G733" s="357">
        <v>2</v>
      </c>
      <c r="H733" s="32">
        <f t="shared" si="287"/>
        <v>0.2</v>
      </c>
      <c r="I733" s="358">
        <v>6</v>
      </c>
      <c r="J733" s="32">
        <f t="shared" si="288"/>
        <v>0.6</v>
      </c>
      <c r="K733" s="258">
        <f t="shared" si="289"/>
        <v>10</v>
      </c>
      <c r="L733" s="35">
        <f t="shared" si="282"/>
        <v>5.99880023995201E-3</v>
      </c>
      <c r="M733" s="360">
        <v>0</v>
      </c>
      <c r="N733" s="78">
        <f t="shared" si="290"/>
        <v>0</v>
      </c>
      <c r="O733" s="44"/>
      <c r="P733" s="361">
        <v>1</v>
      </c>
      <c r="Q733" s="78">
        <f t="shared" si="291"/>
        <v>0.1111111111111111</v>
      </c>
      <c r="R733" s="360">
        <v>0</v>
      </c>
      <c r="S733" s="78">
        <f t="shared" si="292"/>
        <v>0</v>
      </c>
      <c r="T733" s="360">
        <v>4</v>
      </c>
      <c r="U733" s="78">
        <f t="shared" si="293"/>
        <v>0.44444444444444442</v>
      </c>
      <c r="V733" s="360">
        <v>4</v>
      </c>
      <c r="W733" s="739">
        <f t="shared" si="283"/>
        <v>1</v>
      </c>
      <c r="X733" s="363">
        <f t="shared" si="294"/>
        <v>9</v>
      </c>
      <c r="Y733" s="378">
        <f t="shared" si="284"/>
        <v>9.2879256965944269E-3</v>
      </c>
      <c r="Z733" s="416"/>
    </row>
    <row r="734" spans="1:26" ht="12.95" customHeight="1">
      <c r="A734" s="2"/>
      <c r="B734" s="37" t="s">
        <v>42</v>
      </c>
      <c r="C734" s="357">
        <v>7</v>
      </c>
      <c r="D734" s="32">
        <f t="shared" si="285"/>
        <v>0.30434782608695654</v>
      </c>
      <c r="E734" s="357">
        <v>8</v>
      </c>
      <c r="F734" s="32">
        <f t="shared" si="286"/>
        <v>0.34782608695652173</v>
      </c>
      <c r="G734" s="357">
        <v>5</v>
      </c>
      <c r="H734" s="32">
        <f t="shared" si="287"/>
        <v>0.21739130434782608</v>
      </c>
      <c r="I734" s="358">
        <v>3</v>
      </c>
      <c r="J734" s="32">
        <f t="shared" si="288"/>
        <v>0.13043478260869565</v>
      </c>
      <c r="K734" s="258">
        <f t="shared" si="289"/>
        <v>23</v>
      </c>
      <c r="L734" s="35">
        <f t="shared" si="282"/>
        <v>1.3797240551889621E-2</v>
      </c>
      <c r="M734" s="360">
        <v>13</v>
      </c>
      <c r="N734" s="78">
        <f t="shared" si="290"/>
        <v>0.61904761904761907</v>
      </c>
      <c r="O734" s="44"/>
      <c r="P734" s="361">
        <v>3</v>
      </c>
      <c r="Q734" s="78">
        <f t="shared" si="291"/>
        <v>0.14285714285714285</v>
      </c>
      <c r="R734" s="360">
        <v>0</v>
      </c>
      <c r="S734" s="78">
        <f t="shared" si="292"/>
        <v>0</v>
      </c>
      <c r="T734" s="360">
        <v>2</v>
      </c>
      <c r="U734" s="78">
        <f t="shared" si="293"/>
        <v>9.5238095238095233E-2</v>
      </c>
      <c r="V734" s="360">
        <v>3</v>
      </c>
      <c r="W734" s="739">
        <f t="shared" si="283"/>
        <v>16</v>
      </c>
      <c r="X734" s="363">
        <f t="shared" si="294"/>
        <v>21</v>
      </c>
      <c r="Y734" s="378">
        <f t="shared" si="284"/>
        <v>2.1671826625386997E-2</v>
      </c>
      <c r="Z734" s="415"/>
    </row>
    <row r="735" spans="1:26" ht="12.95" customHeight="1">
      <c r="A735" s="2"/>
      <c r="B735" s="37" t="s">
        <v>43</v>
      </c>
      <c r="C735" s="357">
        <v>4</v>
      </c>
      <c r="D735" s="32">
        <f t="shared" si="285"/>
        <v>0.11428571428571428</v>
      </c>
      <c r="E735" s="357">
        <v>19</v>
      </c>
      <c r="F735" s="32">
        <f t="shared" si="286"/>
        <v>0.54285714285714282</v>
      </c>
      <c r="G735" s="357">
        <v>8</v>
      </c>
      <c r="H735" s="32">
        <f t="shared" si="287"/>
        <v>0.22857142857142856</v>
      </c>
      <c r="I735" s="358">
        <v>4</v>
      </c>
      <c r="J735" s="32">
        <f t="shared" si="288"/>
        <v>0.11428571428571428</v>
      </c>
      <c r="K735" s="258">
        <f t="shared" si="289"/>
        <v>35</v>
      </c>
      <c r="L735" s="35">
        <f t="shared" si="282"/>
        <v>2.0995800839832032E-2</v>
      </c>
      <c r="M735" s="360">
        <v>2</v>
      </c>
      <c r="N735" s="78">
        <f t="shared" si="290"/>
        <v>0.1111111111111111</v>
      </c>
      <c r="O735" s="44"/>
      <c r="P735" s="361">
        <v>0</v>
      </c>
      <c r="Q735" s="78">
        <f t="shared" si="291"/>
        <v>0</v>
      </c>
      <c r="R735" s="360">
        <v>2</v>
      </c>
      <c r="S735" s="78">
        <f t="shared" si="292"/>
        <v>0.1111111111111111</v>
      </c>
      <c r="T735" s="360">
        <v>4</v>
      </c>
      <c r="U735" s="78">
        <f t="shared" si="293"/>
        <v>0.22222222222222221</v>
      </c>
      <c r="V735" s="360">
        <v>10</v>
      </c>
      <c r="W735" s="739">
        <f t="shared" si="283"/>
        <v>4</v>
      </c>
      <c r="X735" s="363">
        <f t="shared" si="294"/>
        <v>18</v>
      </c>
      <c r="Y735" s="35">
        <f t="shared" si="284"/>
        <v>1.8575851393188854E-2</v>
      </c>
      <c r="Z735" s="416"/>
    </row>
    <row r="736" spans="1:26" ht="12.95" customHeight="1">
      <c r="A736" s="2"/>
      <c r="B736" s="37" t="s">
        <v>44</v>
      </c>
      <c r="C736" s="357">
        <v>0</v>
      </c>
      <c r="D736" s="32" t="e">
        <f t="shared" si="285"/>
        <v>#DIV/0!</v>
      </c>
      <c r="E736" s="357">
        <v>0</v>
      </c>
      <c r="F736" s="32" t="e">
        <f t="shared" si="286"/>
        <v>#DIV/0!</v>
      </c>
      <c r="G736" s="357">
        <v>0</v>
      </c>
      <c r="H736" s="32" t="e">
        <f t="shared" si="287"/>
        <v>#DIV/0!</v>
      </c>
      <c r="I736" s="358">
        <v>0</v>
      </c>
      <c r="J736" s="32" t="e">
        <f t="shared" si="288"/>
        <v>#DIV/0!</v>
      </c>
      <c r="K736" s="258">
        <f t="shared" si="289"/>
        <v>0</v>
      </c>
      <c r="L736" s="35">
        <f t="shared" si="282"/>
        <v>0</v>
      </c>
      <c r="M736" s="360">
        <v>0</v>
      </c>
      <c r="N736" s="78" t="e">
        <f t="shared" si="290"/>
        <v>#DIV/0!</v>
      </c>
      <c r="O736" s="44"/>
      <c r="P736" s="361">
        <v>0</v>
      </c>
      <c r="Q736" s="78" t="e">
        <f t="shared" si="291"/>
        <v>#DIV/0!</v>
      </c>
      <c r="R736" s="360">
        <v>0</v>
      </c>
      <c r="S736" s="78" t="e">
        <f t="shared" si="292"/>
        <v>#DIV/0!</v>
      </c>
      <c r="T736" s="360">
        <v>0</v>
      </c>
      <c r="U736" s="78" t="e">
        <f t="shared" si="293"/>
        <v>#DIV/0!</v>
      </c>
      <c r="V736" s="360">
        <v>0</v>
      </c>
      <c r="W736" s="739">
        <f t="shared" si="283"/>
        <v>0</v>
      </c>
      <c r="X736" s="363">
        <f t="shared" si="294"/>
        <v>0</v>
      </c>
      <c r="Y736" s="35">
        <f t="shared" si="284"/>
        <v>0</v>
      </c>
      <c r="Z736" s="416"/>
    </row>
    <row r="737" spans="1:26" ht="12.95" customHeight="1">
      <c r="A737" s="2"/>
      <c r="B737" s="37" t="s">
        <v>45</v>
      </c>
      <c r="C737" s="357">
        <v>0</v>
      </c>
      <c r="D737" s="32">
        <f t="shared" si="285"/>
        <v>0</v>
      </c>
      <c r="E737" s="357">
        <v>5</v>
      </c>
      <c r="F737" s="32">
        <f t="shared" si="286"/>
        <v>0.7142857142857143</v>
      </c>
      <c r="G737" s="357">
        <v>2</v>
      </c>
      <c r="H737" s="32">
        <f t="shared" si="287"/>
        <v>0.2857142857142857</v>
      </c>
      <c r="I737" s="358">
        <v>0</v>
      </c>
      <c r="J737" s="32">
        <f t="shared" si="288"/>
        <v>0</v>
      </c>
      <c r="K737" s="258">
        <f t="shared" si="289"/>
        <v>7</v>
      </c>
      <c r="L737" s="35">
        <f t="shared" si="282"/>
        <v>4.1991601679664068E-3</v>
      </c>
      <c r="M737" s="360">
        <v>0</v>
      </c>
      <c r="N737" s="78">
        <f t="shared" si="290"/>
        <v>0</v>
      </c>
      <c r="O737" s="44"/>
      <c r="P737" s="361">
        <v>1</v>
      </c>
      <c r="Q737" s="78">
        <f t="shared" si="291"/>
        <v>0.25</v>
      </c>
      <c r="R737" s="360">
        <v>0</v>
      </c>
      <c r="S737" s="78">
        <f t="shared" si="292"/>
        <v>0</v>
      </c>
      <c r="T737" s="360">
        <v>1</v>
      </c>
      <c r="U737" s="78">
        <f t="shared" si="293"/>
        <v>0.25</v>
      </c>
      <c r="V737" s="360">
        <v>2</v>
      </c>
      <c r="W737" s="739">
        <f t="shared" si="283"/>
        <v>1</v>
      </c>
      <c r="X737" s="363">
        <f t="shared" si="294"/>
        <v>4</v>
      </c>
      <c r="Y737" s="35">
        <f t="shared" si="284"/>
        <v>4.1279669762641896E-3</v>
      </c>
      <c r="Z737" s="415"/>
    </row>
    <row r="738" spans="1:26" ht="12.95" customHeight="1">
      <c r="A738" s="2"/>
      <c r="B738" s="37" t="s">
        <v>46</v>
      </c>
      <c r="C738" s="357">
        <v>0</v>
      </c>
      <c r="D738" s="32">
        <f t="shared" si="285"/>
        <v>0</v>
      </c>
      <c r="E738" s="357">
        <v>1</v>
      </c>
      <c r="F738" s="32">
        <f t="shared" si="286"/>
        <v>0.5</v>
      </c>
      <c r="G738" s="357">
        <v>0</v>
      </c>
      <c r="H738" s="32">
        <f t="shared" si="287"/>
        <v>0</v>
      </c>
      <c r="I738" s="358">
        <v>1</v>
      </c>
      <c r="J738" s="32">
        <f t="shared" si="288"/>
        <v>0.5</v>
      </c>
      <c r="K738" s="258">
        <f t="shared" si="289"/>
        <v>2</v>
      </c>
      <c r="L738" s="35">
        <f t="shared" si="282"/>
        <v>1.1997600479904018E-3</v>
      </c>
      <c r="M738" s="360">
        <v>0</v>
      </c>
      <c r="N738" s="78">
        <f t="shared" si="290"/>
        <v>0</v>
      </c>
      <c r="O738" s="44"/>
      <c r="P738" s="361">
        <v>0</v>
      </c>
      <c r="Q738" s="78">
        <f t="shared" si="291"/>
        <v>0</v>
      </c>
      <c r="R738" s="360">
        <v>0</v>
      </c>
      <c r="S738" s="78">
        <f t="shared" si="292"/>
        <v>0</v>
      </c>
      <c r="T738" s="360">
        <v>2</v>
      </c>
      <c r="U738" s="78">
        <f t="shared" si="293"/>
        <v>0.66666666666666663</v>
      </c>
      <c r="V738" s="360">
        <v>1</v>
      </c>
      <c r="W738" s="739">
        <f t="shared" si="283"/>
        <v>0</v>
      </c>
      <c r="X738" s="363">
        <f t="shared" si="294"/>
        <v>3</v>
      </c>
      <c r="Y738" s="378">
        <f t="shared" si="284"/>
        <v>3.0959752321981426E-3</v>
      </c>
      <c r="Z738" s="415"/>
    </row>
    <row r="739" spans="1:26" ht="12.95" customHeight="1">
      <c r="A739" s="2"/>
      <c r="B739" s="37" t="s">
        <v>47</v>
      </c>
      <c r="C739" s="357">
        <v>0</v>
      </c>
      <c r="D739" s="32" t="e">
        <f t="shared" si="285"/>
        <v>#DIV/0!</v>
      </c>
      <c r="E739" s="357">
        <v>0</v>
      </c>
      <c r="F739" s="32" t="e">
        <f t="shared" si="286"/>
        <v>#DIV/0!</v>
      </c>
      <c r="G739" s="357">
        <v>0</v>
      </c>
      <c r="H739" s="78" t="e">
        <f t="shared" si="287"/>
        <v>#DIV/0!</v>
      </c>
      <c r="I739" s="358">
        <v>0</v>
      </c>
      <c r="J739" s="32" t="e">
        <f t="shared" si="288"/>
        <v>#DIV/0!</v>
      </c>
      <c r="K739" s="258">
        <f t="shared" si="289"/>
        <v>0</v>
      </c>
      <c r="L739" s="35">
        <f t="shared" si="282"/>
        <v>0</v>
      </c>
      <c r="M739" s="360">
        <v>0</v>
      </c>
      <c r="N739" s="78" t="e">
        <f t="shared" si="290"/>
        <v>#DIV/0!</v>
      </c>
      <c r="O739" s="44"/>
      <c r="P739" s="361">
        <v>0</v>
      </c>
      <c r="Q739" s="78" t="e">
        <f t="shared" si="291"/>
        <v>#DIV/0!</v>
      </c>
      <c r="R739" s="360">
        <v>0</v>
      </c>
      <c r="S739" s="78" t="e">
        <f t="shared" si="292"/>
        <v>#DIV/0!</v>
      </c>
      <c r="T739" s="360">
        <v>0</v>
      </c>
      <c r="U739" s="78" t="e">
        <f t="shared" si="293"/>
        <v>#DIV/0!</v>
      </c>
      <c r="V739" s="360">
        <v>0</v>
      </c>
      <c r="W739" s="739">
        <f t="shared" si="283"/>
        <v>0</v>
      </c>
      <c r="X739" s="363">
        <f t="shared" si="294"/>
        <v>0</v>
      </c>
      <c r="Y739" s="35">
        <f t="shared" si="284"/>
        <v>0</v>
      </c>
      <c r="Z739" s="415"/>
    </row>
    <row r="740" spans="1:26" ht="12.95" customHeight="1">
      <c r="A740" s="2"/>
      <c r="B740" s="6" t="s">
        <v>75</v>
      </c>
      <c r="C740" s="84">
        <f t="shared" ref="C740" si="295">SUM(C721:C739)</f>
        <v>133</v>
      </c>
      <c r="D740" s="35">
        <f t="shared" si="285"/>
        <v>7.9784043191361731E-2</v>
      </c>
      <c r="E740" s="84">
        <f t="shared" ref="E740" si="296">SUM(E721:E739)</f>
        <v>642</v>
      </c>
      <c r="F740" s="35">
        <f t="shared" si="286"/>
        <v>0.38512297540491902</v>
      </c>
      <c r="G740" s="84">
        <f t="shared" ref="G740" si="297">SUM(G721:G739)</f>
        <v>350</v>
      </c>
      <c r="H740" s="35">
        <f t="shared" si="287"/>
        <v>0.20995800839832032</v>
      </c>
      <c r="I740" s="84">
        <f t="shared" ref="I740" si="298">SUM(I721:I739)</f>
        <v>542</v>
      </c>
      <c r="J740" s="35">
        <f t="shared" si="288"/>
        <v>0.3251349730053989</v>
      </c>
      <c r="K740" s="359">
        <f t="shared" si="289"/>
        <v>1667</v>
      </c>
      <c r="L740" s="78">
        <f t="shared" si="282"/>
        <v>1</v>
      </c>
      <c r="M740" s="362">
        <f t="shared" ref="M740" si="299">SUM(M721:M739)</f>
        <v>41</v>
      </c>
      <c r="N740" s="78">
        <f t="shared" si="290"/>
        <v>4.2311661506707947E-2</v>
      </c>
      <c r="O740" s="44"/>
      <c r="P740" s="362">
        <f t="shared" ref="P740" si="300">SUM(P721:P739)</f>
        <v>61</v>
      </c>
      <c r="Q740" s="78">
        <f t="shared" si="291"/>
        <v>6.2951496388028896E-2</v>
      </c>
      <c r="R740" s="362">
        <f t="shared" ref="R740" si="301">SUM(R721:R739)</f>
        <v>77</v>
      </c>
      <c r="S740" s="78">
        <f t="shared" si="292"/>
        <v>7.9463364293085662E-2</v>
      </c>
      <c r="T740" s="362">
        <f t="shared" ref="T740" si="302">SUM(T721:T739)</f>
        <v>153</v>
      </c>
      <c r="U740" s="78">
        <f t="shared" si="293"/>
        <v>0.15789473684210525</v>
      </c>
      <c r="V740" s="362">
        <f t="shared" ref="V740" si="303">SUM(V721:V739)</f>
        <v>637</v>
      </c>
      <c r="W740" s="845">
        <f t="shared" si="283"/>
        <v>179</v>
      </c>
      <c r="X740" s="364">
        <f>SUM(M740,P740,R740,T740,V740)</f>
        <v>969</v>
      </c>
      <c r="Y740" s="78">
        <f>W740/$W$740</f>
        <v>1</v>
      </c>
      <c r="Z740" s="417"/>
    </row>
    <row r="741" spans="1:26" ht="12.95" customHeight="1">
      <c r="A741" s="2"/>
      <c r="B741" s="88" t="s">
        <v>218</v>
      </c>
      <c r="C741" s="674">
        <f>C740/C318</f>
        <v>0.11515151515151516</v>
      </c>
      <c r="D741" s="36"/>
      <c r="E741" s="674">
        <f>E740/E318</f>
        <v>0.11149704758596735</v>
      </c>
      <c r="F741" s="36"/>
      <c r="G741" s="674">
        <f>G740/G318</f>
        <v>6.3085796683489542E-2</v>
      </c>
      <c r="H741" s="36"/>
      <c r="I741" s="674">
        <f>I740/I318</f>
        <v>6.5199085769277035E-2</v>
      </c>
      <c r="J741" s="36"/>
      <c r="K741" s="676">
        <f>K740/X318</f>
        <v>8.0244536439780495E-2</v>
      </c>
      <c r="L741" s="261"/>
      <c r="M741" s="674">
        <f>M740/317</f>
        <v>0.12933753943217666</v>
      </c>
      <c r="N741" s="230"/>
      <c r="O741" s="25"/>
      <c r="P741" s="674">
        <f>P740/P318</f>
        <v>0.12842105263157894</v>
      </c>
      <c r="Q741" s="230"/>
      <c r="R741" s="674">
        <f>R740/R318</f>
        <v>0.17990654205607476</v>
      </c>
      <c r="S741" s="230"/>
      <c r="T741" s="674">
        <f>T740/1555</f>
        <v>9.8392282958199351E-2</v>
      </c>
      <c r="U741" s="230"/>
      <c r="V741" s="674">
        <f>V740/1555</f>
        <v>0.40964630225080384</v>
      </c>
      <c r="W741" s="230"/>
      <c r="X741" s="674">
        <f>X740/2755</f>
        <v>0.35172413793103446</v>
      </c>
      <c r="Y741" s="239"/>
      <c r="Z741" s="417"/>
    </row>
    <row r="742" spans="1:26" ht="12.95" customHeight="1">
      <c r="A742" s="2"/>
      <c r="B742" s="88" t="s">
        <v>219</v>
      </c>
      <c r="C742" s="195"/>
      <c r="D742" s="36"/>
      <c r="E742" s="195"/>
      <c r="F742" s="36"/>
      <c r="G742" s="195"/>
      <c r="H742" s="36"/>
      <c r="I742" s="195"/>
      <c r="J742" s="36"/>
      <c r="K742" s="245"/>
      <c r="L742" s="261"/>
      <c r="M742" s="82"/>
      <c r="N742" s="230"/>
      <c r="O742" s="25"/>
      <c r="P742" s="82"/>
      <c r="Q742" s="230"/>
      <c r="R742" s="82"/>
      <c r="S742" s="230"/>
      <c r="T742" s="82"/>
      <c r="U742" s="230"/>
      <c r="V742" s="82"/>
      <c r="W742" s="282">
        <f>W740/1220</f>
        <v>0.14672131147540984</v>
      </c>
      <c r="X742" s="245"/>
      <c r="Y742" s="325"/>
      <c r="Z742" s="417"/>
    </row>
    <row r="743" spans="1:26" ht="12.95" customHeight="1">
      <c r="A743" s="2"/>
      <c r="B743" s="108"/>
      <c r="C743" s="7" t="s">
        <v>90</v>
      </c>
      <c r="D743" s="109" t="s">
        <v>113</v>
      </c>
      <c r="E743" s="7" t="s">
        <v>91</v>
      </c>
      <c r="F743" s="109" t="s">
        <v>114</v>
      </c>
      <c r="G743" s="7" t="s">
        <v>92</v>
      </c>
      <c r="H743" s="109" t="s">
        <v>115</v>
      </c>
      <c r="I743" s="7" t="s">
        <v>93</v>
      </c>
      <c r="J743" s="109" t="s">
        <v>116</v>
      </c>
      <c r="K743" s="7"/>
      <c r="L743" s="109"/>
      <c r="M743" s="7" t="s">
        <v>71</v>
      </c>
      <c r="N743" s="109" t="s">
        <v>118</v>
      </c>
      <c r="O743" s="6"/>
      <c r="P743" s="7" t="s">
        <v>72</v>
      </c>
      <c r="Q743" s="109" t="s">
        <v>119</v>
      </c>
      <c r="R743" s="7" t="s">
        <v>73</v>
      </c>
      <c r="S743" s="109" t="s">
        <v>120</v>
      </c>
      <c r="T743" s="635" t="s">
        <v>74</v>
      </c>
      <c r="U743" s="109" t="s">
        <v>121</v>
      </c>
      <c r="V743" s="109" t="s">
        <v>117</v>
      </c>
      <c r="W743" s="109" t="s">
        <v>131</v>
      </c>
      <c r="X743" s="636" t="s">
        <v>126</v>
      </c>
      <c r="Y743" s="380" t="s">
        <v>144</v>
      </c>
      <c r="Z743" s="415"/>
    </row>
    <row r="744" spans="1:26" ht="12.95" customHeight="1">
      <c r="A744" s="2"/>
      <c r="B744" s="111" t="s">
        <v>12</v>
      </c>
      <c r="C744" s="468" t="s">
        <v>77</v>
      </c>
      <c r="D744" s="470"/>
      <c r="E744" s="468" t="s">
        <v>77</v>
      </c>
      <c r="F744" s="468"/>
      <c r="G744" s="468" t="s">
        <v>77</v>
      </c>
      <c r="H744" s="468"/>
      <c r="I744" s="468" t="s">
        <v>77</v>
      </c>
      <c r="J744" s="468"/>
      <c r="K744" s="468" t="s">
        <v>69</v>
      </c>
      <c r="L744" s="468"/>
      <c r="M744" s="468" t="s">
        <v>77</v>
      </c>
      <c r="N744" s="471"/>
      <c r="O744" s="468" t="s">
        <v>68</v>
      </c>
      <c r="P744" s="468" t="s">
        <v>77</v>
      </c>
      <c r="Q744" s="471"/>
      <c r="R744" s="468" t="s">
        <v>77</v>
      </c>
      <c r="S744" s="471"/>
      <c r="T744" s="468" t="s">
        <v>77</v>
      </c>
      <c r="U744" s="471"/>
      <c r="V744" s="468" t="s">
        <v>77</v>
      </c>
      <c r="W744" s="471"/>
      <c r="X744" s="468" t="s">
        <v>69</v>
      </c>
      <c r="Y744" s="471"/>
      <c r="Z744" s="415"/>
    </row>
    <row r="745" spans="1:26" ht="12.95" customHeight="1">
      <c r="A745" s="70"/>
      <c r="B745" s="433" t="s">
        <v>59</v>
      </c>
      <c r="C745" s="466" t="s">
        <v>61</v>
      </c>
      <c r="D745" s="467" t="s">
        <v>10</v>
      </c>
      <c r="E745" s="466" t="s">
        <v>61</v>
      </c>
      <c r="F745" s="467" t="s">
        <v>10</v>
      </c>
      <c r="G745" s="466" t="s">
        <v>61</v>
      </c>
      <c r="H745" s="467" t="s">
        <v>10</v>
      </c>
      <c r="I745" s="466" t="s">
        <v>61</v>
      </c>
      <c r="J745" s="467" t="s">
        <v>10</v>
      </c>
      <c r="K745" s="468" t="s">
        <v>67</v>
      </c>
      <c r="L745" s="467" t="s">
        <v>10</v>
      </c>
      <c r="M745" s="466" t="s">
        <v>61</v>
      </c>
      <c r="N745" s="467" t="s">
        <v>10</v>
      </c>
      <c r="O745" s="469" t="s">
        <v>52</v>
      </c>
      <c r="P745" s="466" t="s">
        <v>61</v>
      </c>
      <c r="Q745" s="467" t="s">
        <v>10</v>
      </c>
      <c r="R745" s="466" t="s">
        <v>61</v>
      </c>
      <c r="S745" s="467" t="s">
        <v>10</v>
      </c>
      <c r="T745" s="466" t="s">
        <v>61</v>
      </c>
      <c r="U745" s="467" t="s">
        <v>10</v>
      </c>
      <c r="V745" s="466" t="s">
        <v>61</v>
      </c>
      <c r="W745" s="467" t="s">
        <v>10</v>
      </c>
      <c r="X745" s="468" t="s">
        <v>67</v>
      </c>
      <c r="Y745" s="467" t="s">
        <v>10</v>
      </c>
      <c r="Z745" s="418"/>
    </row>
    <row r="746" spans="1:26" ht="12.95" customHeight="1">
      <c r="A746" s="180"/>
      <c r="B746" s="433" t="s">
        <v>0</v>
      </c>
      <c r="C746" s="461"/>
      <c r="D746" s="462" t="s">
        <v>149</v>
      </c>
      <c r="E746" s="462" t="s">
        <v>164</v>
      </c>
      <c r="F746" s="462" t="s">
        <v>148</v>
      </c>
      <c r="G746" s="462" t="s">
        <v>151</v>
      </c>
      <c r="H746" s="462" t="s">
        <v>152</v>
      </c>
      <c r="I746" s="462" t="s">
        <v>159</v>
      </c>
      <c r="J746" s="462"/>
      <c r="K746" s="462" t="s">
        <v>157</v>
      </c>
      <c r="L746" s="462" t="s">
        <v>158</v>
      </c>
      <c r="M746" s="462" t="s">
        <v>159</v>
      </c>
      <c r="N746" s="462" t="s">
        <v>161</v>
      </c>
      <c r="O746" s="463"/>
      <c r="P746" s="462" t="s">
        <v>162</v>
      </c>
      <c r="Q746" s="462" t="s">
        <v>89</v>
      </c>
      <c r="R746" s="462"/>
      <c r="S746" s="462" t="s">
        <v>171</v>
      </c>
      <c r="T746" s="462" t="s">
        <v>176</v>
      </c>
      <c r="U746" s="462" t="s">
        <v>151</v>
      </c>
      <c r="V746" s="462" t="s">
        <v>177</v>
      </c>
      <c r="W746" s="462" t="s">
        <v>178</v>
      </c>
      <c r="X746" s="464"/>
      <c r="Y746" s="465"/>
      <c r="Z746" s="415"/>
    </row>
    <row r="747" spans="1:26" ht="12" customHeight="1">
      <c r="A747" s="2"/>
      <c r="B747" s="7"/>
      <c r="C747" s="55">
        <v>1</v>
      </c>
      <c r="D747" s="55">
        <v>2</v>
      </c>
      <c r="E747" s="55">
        <v>3</v>
      </c>
      <c r="F747" s="55">
        <v>4</v>
      </c>
      <c r="G747" s="55">
        <v>5</v>
      </c>
      <c r="H747" s="55">
        <v>6</v>
      </c>
      <c r="I747" s="55">
        <v>7</v>
      </c>
      <c r="J747" s="55">
        <v>8</v>
      </c>
      <c r="K747" s="55">
        <v>9</v>
      </c>
      <c r="L747" s="55">
        <v>10</v>
      </c>
      <c r="M747" s="55">
        <v>11</v>
      </c>
      <c r="N747" s="55">
        <v>12</v>
      </c>
      <c r="O747" s="50"/>
      <c r="P747" s="55">
        <v>13</v>
      </c>
      <c r="Q747" s="55">
        <v>14</v>
      </c>
      <c r="R747" s="55">
        <v>15</v>
      </c>
      <c r="S747" s="55">
        <v>16</v>
      </c>
      <c r="T747" s="55">
        <v>17</v>
      </c>
      <c r="U747" s="55">
        <v>18</v>
      </c>
      <c r="V747" s="55">
        <v>19</v>
      </c>
      <c r="W747" s="55">
        <v>20</v>
      </c>
      <c r="X747" s="55">
        <v>21</v>
      </c>
      <c r="Y747" s="55">
        <v>22</v>
      </c>
      <c r="Z747" s="415"/>
    </row>
    <row r="748" spans="1:26" ht="12" customHeight="1">
      <c r="A748" s="184"/>
      <c r="B748" s="2"/>
      <c r="C748" s="85"/>
      <c r="D748" s="85"/>
      <c r="E748" s="85"/>
      <c r="F748" s="85"/>
      <c r="G748" s="85"/>
      <c r="H748" s="85"/>
      <c r="I748" s="85"/>
      <c r="J748" s="85"/>
      <c r="K748" s="85"/>
      <c r="L748" s="85"/>
      <c r="M748" s="85"/>
      <c r="N748" s="85"/>
      <c r="O748" s="2"/>
      <c r="P748" s="2"/>
      <c r="Q748" s="2"/>
      <c r="R748" s="85"/>
      <c r="S748" s="85"/>
      <c r="T748" s="85"/>
      <c r="U748" s="85"/>
      <c r="V748" s="85"/>
      <c r="W748" s="5"/>
      <c r="X748" s="5"/>
      <c r="Y748" s="184"/>
      <c r="Z748" s="415"/>
    </row>
    <row r="749" spans="1:26">
      <c r="A749" s="189"/>
      <c r="B749" s="798"/>
      <c r="C749" s="8"/>
      <c r="D749" s="10"/>
      <c r="E749" s="8"/>
      <c r="F749" s="8"/>
      <c r="G749" s="8"/>
      <c r="H749" s="8"/>
      <c r="I749" s="10"/>
      <c r="J749" s="8"/>
      <c r="K749" s="10"/>
      <c r="L749" s="10"/>
      <c r="M749" s="10"/>
      <c r="N749" s="10"/>
      <c r="O749" s="25"/>
      <c r="P749" s="145"/>
      <c r="Q749" s="144"/>
      <c r="R749" s="144"/>
      <c r="S749" s="144"/>
      <c r="T749" s="144"/>
      <c r="U749" s="144"/>
      <c r="V749" s="144"/>
      <c r="W749" s="131"/>
      <c r="X749" s="231"/>
      <c r="Y749" s="341"/>
      <c r="Z749" s="342"/>
    </row>
    <row r="750" spans="1:26">
      <c r="A750" s="189"/>
      <c r="B750" s="189"/>
      <c r="C750" s="141"/>
      <c r="D750" s="10"/>
      <c r="E750" s="8"/>
      <c r="F750" s="8"/>
      <c r="G750" s="8"/>
      <c r="H750" s="8"/>
      <c r="I750" s="10"/>
      <c r="J750" s="8"/>
      <c r="K750" s="10"/>
      <c r="L750" s="10"/>
      <c r="M750" s="10"/>
      <c r="N750" s="10"/>
      <c r="O750" s="25"/>
      <c r="P750" s="10"/>
      <c r="Q750" s="9"/>
      <c r="R750" s="10"/>
      <c r="S750" s="10"/>
      <c r="T750" s="64"/>
      <c r="U750" s="64"/>
      <c r="V750" s="13"/>
      <c r="W750" s="10"/>
      <c r="X750" s="232"/>
      <c r="Y750" s="189"/>
      <c r="Z750" s="342"/>
    </row>
    <row r="751" spans="1:26" s="631" customFormat="1" ht="11.25">
      <c r="A751" s="380"/>
      <c r="B751" s="380"/>
      <c r="C751" s="380"/>
      <c r="D751" s="380"/>
      <c r="E751" s="380"/>
      <c r="F751" s="380"/>
      <c r="G751" s="380"/>
      <c r="H751" s="380"/>
      <c r="I751" s="380"/>
      <c r="J751" s="380"/>
      <c r="K751" s="380"/>
      <c r="L751" s="380"/>
      <c r="M751" s="380"/>
      <c r="N751" s="380"/>
      <c r="O751" s="380"/>
      <c r="P751" s="380"/>
      <c r="Q751" s="380"/>
      <c r="R751" s="380"/>
      <c r="S751" s="380"/>
      <c r="T751" s="380"/>
      <c r="U751" s="380"/>
      <c r="V751" s="380"/>
      <c r="W751" s="380"/>
      <c r="X751" s="380"/>
      <c r="Y751" s="380"/>
      <c r="Z751" s="330"/>
    </row>
    <row r="752" spans="1:26" hidden="1">
      <c r="A752" s="189"/>
      <c r="B752" s="189"/>
      <c r="C752" s="189"/>
      <c r="D752" s="189"/>
      <c r="E752" s="189"/>
      <c r="F752" s="189"/>
      <c r="G752" s="189"/>
      <c r="H752" s="189"/>
      <c r="I752" s="189"/>
      <c r="J752" s="189"/>
      <c r="K752" s="189"/>
      <c r="L752" s="189"/>
      <c r="M752" s="189"/>
      <c r="N752" s="189"/>
      <c r="O752" s="189"/>
      <c r="P752" s="189"/>
      <c r="Q752" s="189"/>
      <c r="R752" s="189"/>
      <c r="S752" s="189"/>
      <c r="T752" s="189"/>
      <c r="U752" s="189"/>
      <c r="V752" s="189"/>
      <c r="W752" s="189"/>
      <c r="X752" s="189"/>
      <c r="Y752" s="189"/>
      <c r="Z752" s="342"/>
    </row>
    <row r="753" spans="1:26" hidden="1">
      <c r="A753" s="189"/>
      <c r="B753" s="189"/>
      <c r="C753" s="189"/>
      <c r="D753" s="189"/>
      <c r="E753" s="189"/>
      <c r="F753" s="189"/>
      <c r="G753" s="189"/>
      <c r="H753" s="189"/>
      <c r="I753" s="189"/>
      <c r="J753" s="189"/>
      <c r="K753" s="189"/>
      <c r="L753" s="189"/>
      <c r="M753" s="189"/>
      <c r="N753" s="189"/>
      <c r="O753" s="189"/>
      <c r="P753" s="189"/>
      <c r="Q753" s="189"/>
      <c r="R753" s="189"/>
      <c r="S753" s="189"/>
      <c r="T753" s="189"/>
      <c r="U753" s="189"/>
      <c r="V753" s="189"/>
      <c r="W753" s="189"/>
      <c r="X753" s="189"/>
      <c r="Y753" s="189"/>
      <c r="Z753" s="342"/>
    </row>
    <row r="754" spans="1:26" hidden="1">
      <c r="A754" s="189"/>
      <c r="B754" s="189"/>
      <c r="C754" s="189"/>
      <c r="D754" s="189"/>
      <c r="E754" s="189"/>
      <c r="F754" s="189"/>
      <c r="G754" s="189"/>
      <c r="H754" s="189"/>
      <c r="I754" s="189"/>
      <c r="J754" s="189"/>
      <c r="K754" s="189"/>
      <c r="L754" s="189"/>
      <c r="M754" s="189"/>
      <c r="N754" s="189"/>
      <c r="O754" s="189"/>
      <c r="P754" s="189"/>
      <c r="Q754" s="189"/>
      <c r="R754" s="189"/>
      <c r="S754" s="189"/>
      <c r="T754" s="189"/>
      <c r="U754" s="189"/>
      <c r="V754" s="189"/>
      <c r="W754" s="189"/>
      <c r="X754" s="189"/>
      <c r="Y754" s="189"/>
      <c r="Z754" s="342"/>
    </row>
    <row r="755" spans="1:26" hidden="1">
      <c r="A755" s="189"/>
      <c r="B755" s="189"/>
      <c r="C755" s="189"/>
      <c r="D755" s="189"/>
      <c r="E755" s="189"/>
      <c r="F755" s="189"/>
      <c r="G755" s="189"/>
      <c r="H755" s="189"/>
      <c r="I755" s="189"/>
      <c r="J755" s="189"/>
      <c r="K755" s="189"/>
      <c r="L755" s="189"/>
      <c r="M755" s="189"/>
      <c r="N755" s="189"/>
      <c r="O755" s="189"/>
      <c r="P755" s="189"/>
      <c r="Q755" s="189"/>
      <c r="R755" s="189"/>
      <c r="S755" s="189"/>
      <c r="T755" s="189"/>
      <c r="U755" s="189"/>
      <c r="V755" s="189"/>
      <c r="W755" s="189"/>
      <c r="X755" s="189"/>
      <c r="Y755" s="189"/>
      <c r="Z755" s="342"/>
    </row>
    <row r="756" spans="1:26" hidden="1">
      <c r="A756" s="189"/>
      <c r="B756" s="189"/>
      <c r="C756" s="189"/>
      <c r="D756" s="189"/>
      <c r="E756" s="189"/>
      <c r="F756" s="189"/>
      <c r="G756" s="189"/>
      <c r="H756" s="189"/>
      <c r="I756" s="189"/>
      <c r="J756" s="189"/>
      <c r="K756" s="189"/>
      <c r="L756" s="189"/>
      <c r="M756" s="189"/>
      <c r="N756" s="189"/>
      <c r="O756" s="189"/>
      <c r="P756" s="189"/>
      <c r="Q756" s="189"/>
      <c r="R756" s="189"/>
      <c r="S756" s="189"/>
      <c r="T756" s="189"/>
      <c r="U756" s="189"/>
      <c r="V756" s="189"/>
      <c r="W756" s="189"/>
      <c r="X756" s="189"/>
      <c r="Y756" s="189"/>
      <c r="Z756" s="342"/>
    </row>
    <row r="758" spans="1:26" ht="12" customHeight="1">
      <c r="A758" s="2"/>
      <c r="B758" s="201"/>
      <c r="C758" s="201"/>
      <c r="D758" s="201"/>
      <c r="E758" s="201"/>
      <c r="F758" s="201"/>
      <c r="G758" s="201"/>
      <c r="H758" s="201"/>
      <c r="I758" s="24"/>
      <c r="J758" s="201"/>
      <c r="K758" s="199"/>
      <c r="L758" s="199"/>
      <c r="M758" s="199"/>
      <c r="N758" s="199"/>
      <c r="O758" s="199"/>
      <c r="P758" s="421"/>
      <c r="Q758" s="199"/>
      <c r="R758" s="199"/>
      <c r="S758" s="200"/>
      <c r="T758" s="200"/>
      <c r="U758" s="201"/>
      <c r="V758" s="200"/>
      <c r="W758" s="200"/>
      <c r="X758" s="4"/>
      <c r="Y758" s="184"/>
      <c r="Z758" s="417"/>
    </row>
    <row r="759" spans="1:26" ht="12" customHeight="1">
      <c r="A759" s="2"/>
      <c r="B759" s="7"/>
      <c r="C759" s="402">
        <v>1</v>
      </c>
      <c r="D759" s="402">
        <v>2</v>
      </c>
      <c r="E759" s="402">
        <v>3</v>
      </c>
      <c r="F759" s="402">
        <v>4</v>
      </c>
      <c r="G759" s="402">
        <v>5</v>
      </c>
      <c r="H759" s="402">
        <v>6</v>
      </c>
      <c r="I759" s="402">
        <v>7</v>
      </c>
      <c r="J759" s="402">
        <v>8</v>
      </c>
      <c r="K759" s="402">
        <v>9</v>
      </c>
      <c r="L759" s="402">
        <v>10</v>
      </c>
      <c r="M759" s="402">
        <v>11</v>
      </c>
      <c r="N759" s="402">
        <v>12</v>
      </c>
      <c r="O759" s="69"/>
      <c r="P759" s="402">
        <v>13</v>
      </c>
      <c r="Q759" s="402">
        <v>14</v>
      </c>
      <c r="R759" s="402">
        <v>15</v>
      </c>
      <c r="S759" s="402">
        <v>16</v>
      </c>
      <c r="T759" s="402">
        <v>17</v>
      </c>
      <c r="U759" s="402">
        <v>18</v>
      </c>
      <c r="V759" s="402">
        <v>19</v>
      </c>
      <c r="W759" s="402">
        <v>20</v>
      </c>
      <c r="X759" s="402">
        <v>21</v>
      </c>
      <c r="Y759" s="402">
        <v>22</v>
      </c>
      <c r="Z759" s="417"/>
    </row>
    <row r="760" spans="1:26" ht="12.95" customHeight="1">
      <c r="A760" s="2"/>
      <c r="B760" s="320" t="s">
        <v>0</v>
      </c>
      <c r="C760" s="158"/>
      <c r="D760" s="322" t="s">
        <v>56</v>
      </c>
      <c r="E760" s="322" t="s">
        <v>5</v>
      </c>
      <c r="F760" s="322" t="s">
        <v>80</v>
      </c>
      <c r="G760" s="322" t="s">
        <v>63</v>
      </c>
      <c r="H760" s="322" t="s">
        <v>5</v>
      </c>
      <c r="I760" s="322" t="s">
        <v>65</v>
      </c>
      <c r="J760" s="322" t="s">
        <v>64</v>
      </c>
      <c r="K760" s="322" t="s">
        <v>55</v>
      </c>
      <c r="L760" s="322" t="s">
        <v>64</v>
      </c>
      <c r="M760" s="322"/>
      <c r="N760" s="322" t="s">
        <v>56</v>
      </c>
      <c r="O760" s="322" t="s">
        <v>5</v>
      </c>
      <c r="P760" s="322" t="s">
        <v>5</v>
      </c>
      <c r="Q760" s="322" t="s">
        <v>80</v>
      </c>
      <c r="R760" s="322" t="s">
        <v>63</v>
      </c>
      <c r="S760" s="322" t="s">
        <v>5</v>
      </c>
      <c r="T760" s="322" t="s">
        <v>65</v>
      </c>
      <c r="U760" s="322" t="s">
        <v>64</v>
      </c>
      <c r="V760" s="322" t="s">
        <v>55</v>
      </c>
      <c r="W760" s="322" t="s">
        <v>64</v>
      </c>
      <c r="X760" s="159"/>
      <c r="Y760" s="322"/>
      <c r="Z760" s="417"/>
    </row>
    <row r="761" spans="1:26" ht="12.95" customHeight="1">
      <c r="A761" s="2"/>
      <c r="B761" s="320" t="s">
        <v>59</v>
      </c>
      <c r="C761" s="313" t="s">
        <v>61</v>
      </c>
      <c r="D761" s="314" t="s">
        <v>10</v>
      </c>
      <c r="E761" s="313" t="s">
        <v>61</v>
      </c>
      <c r="F761" s="314" t="s">
        <v>10</v>
      </c>
      <c r="G761" s="313" t="s">
        <v>61</v>
      </c>
      <c r="H761" s="314" t="s">
        <v>10</v>
      </c>
      <c r="I761" s="315" t="s">
        <v>67</v>
      </c>
      <c r="J761" s="313" t="s">
        <v>61</v>
      </c>
      <c r="K761" s="313" t="s">
        <v>10</v>
      </c>
      <c r="L761" s="313" t="s">
        <v>61</v>
      </c>
      <c r="M761" s="313" t="s">
        <v>10</v>
      </c>
      <c r="N761" s="313" t="s">
        <v>61</v>
      </c>
      <c r="O761" s="313" t="s">
        <v>10</v>
      </c>
      <c r="P761" s="314" t="s">
        <v>10</v>
      </c>
      <c r="Q761" s="315" t="s">
        <v>67</v>
      </c>
      <c r="R761" s="313" t="s">
        <v>61</v>
      </c>
      <c r="S761" s="314" t="s">
        <v>10</v>
      </c>
      <c r="T761" s="313" t="s">
        <v>61</v>
      </c>
      <c r="U761" s="314" t="s">
        <v>10</v>
      </c>
      <c r="V761" s="313" t="s">
        <v>61</v>
      </c>
      <c r="W761" s="314" t="s">
        <v>10</v>
      </c>
      <c r="X761" s="315" t="s">
        <v>67</v>
      </c>
      <c r="Y761" s="391"/>
      <c r="Z761" s="417"/>
    </row>
    <row r="762" spans="1:26" ht="12.95" customHeight="1">
      <c r="A762" s="2"/>
      <c r="B762" s="321" t="s">
        <v>12</v>
      </c>
      <c r="C762" s="393" t="s">
        <v>90</v>
      </c>
      <c r="D762" s="314" t="s">
        <v>10</v>
      </c>
      <c r="E762" s="393" t="s">
        <v>90</v>
      </c>
      <c r="F762" s="314" t="s">
        <v>10</v>
      </c>
      <c r="G762" s="393" t="s">
        <v>90</v>
      </c>
      <c r="H762" s="314" t="s">
        <v>10</v>
      </c>
      <c r="I762" s="315" t="s">
        <v>69</v>
      </c>
      <c r="J762" s="393" t="s">
        <v>91</v>
      </c>
      <c r="K762" s="314" t="s">
        <v>10</v>
      </c>
      <c r="L762" s="393" t="s">
        <v>91</v>
      </c>
      <c r="M762" s="314" t="s">
        <v>10</v>
      </c>
      <c r="N762" s="393" t="s">
        <v>91</v>
      </c>
      <c r="O762" s="314" t="s">
        <v>10</v>
      </c>
      <c r="P762" s="314" t="s">
        <v>10</v>
      </c>
      <c r="Q762" s="315" t="s">
        <v>69</v>
      </c>
      <c r="R762" s="394" t="s">
        <v>134</v>
      </c>
      <c r="S762" s="314" t="s">
        <v>10</v>
      </c>
      <c r="T762" s="394" t="s">
        <v>134</v>
      </c>
      <c r="U762" s="314" t="s">
        <v>10</v>
      </c>
      <c r="V762" s="394" t="s">
        <v>134</v>
      </c>
      <c r="W762" s="314" t="s">
        <v>10</v>
      </c>
      <c r="X762" s="315" t="s">
        <v>69</v>
      </c>
      <c r="Y762" s="392" t="s">
        <v>6</v>
      </c>
      <c r="Z762" s="417"/>
    </row>
    <row r="763" spans="1:26" s="631" customFormat="1" ht="12.95" customHeight="1">
      <c r="A763" s="24"/>
      <c r="B763" s="108"/>
      <c r="C763" s="665" t="s">
        <v>221</v>
      </c>
      <c r="D763" s="109" t="s">
        <v>187</v>
      </c>
      <c r="E763" s="665" t="s">
        <v>78</v>
      </c>
      <c r="F763" s="109" t="s">
        <v>188</v>
      </c>
      <c r="G763" s="665" t="s">
        <v>77</v>
      </c>
      <c r="H763" s="109" t="s">
        <v>189</v>
      </c>
      <c r="I763" s="7"/>
      <c r="J763" s="665" t="s">
        <v>221</v>
      </c>
      <c r="K763" s="109" t="s">
        <v>190</v>
      </c>
      <c r="L763" s="665" t="s">
        <v>78</v>
      </c>
      <c r="M763" s="109" t="s">
        <v>191</v>
      </c>
      <c r="N763" s="665" t="s">
        <v>77</v>
      </c>
      <c r="O763" s="109" t="s">
        <v>77</v>
      </c>
      <c r="P763" s="109" t="s">
        <v>192</v>
      </c>
      <c r="Q763" s="7"/>
      <c r="R763" s="665" t="s">
        <v>221</v>
      </c>
      <c r="S763" s="109" t="s">
        <v>193</v>
      </c>
      <c r="T763" s="665" t="s">
        <v>78</v>
      </c>
      <c r="U763" s="109" t="s">
        <v>186</v>
      </c>
      <c r="V763" s="665" t="s">
        <v>77</v>
      </c>
      <c r="W763" s="109" t="s">
        <v>141</v>
      </c>
      <c r="X763" s="109"/>
      <c r="Y763" s="380"/>
      <c r="Z763" s="478"/>
    </row>
    <row r="764" spans="1:26" ht="12.95" customHeight="1">
      <c r="A764" s="2"/>
      <c r="B764" s="37" t="s">
        <v>29</v>
      </c>
      <c r="C764" s="357">
        <v>67</v>
      </c>
      <c r="D764" s="32">
        <f>C764/I764</f>
        <v>0.57758620689655171</v>
      </c>
      <c r="E764" s="357">
        <f t="shared" ref="E764:E782" si="304">C635</f>
        <v>13</v>
      </c>
      <c r="F764" s="32">
        <f>E764/I764</f>
        <v>0.11206896551724138</v>
      </c>
      <c r="G764" s="357">
        <f t="shared" ref="G764:G782" si="305">C721</f>
        <v>36</v>
      </c>
      <c r="H764" s="32">
        <f>G764/I764</f>
        <v>0.31034482758620691</v>
      </c>
      <c r="I764" s="385">
        <f>SUM(C764,E764,G764)</f>
        <v>116</v>
      </c>
      <c r="J764" s="361">
        <v>455</v>
      </c>
      <c r="K764" s="32">
        <f>J764/Q764</f>
        <v>0.61569688768606223</v>
      </c>
      <c r="L764" s="360">
        <f t="shared" ref="L764:L782" si="306">E635</f>
        <v>89</v>
      </c>
      <c r="M764" s="35">
        <f>L764/Q764</f>
        <v>0.12043301759133965</v>
      </c>
      <c r="N764" s="361">
        <f t="shared" ref="N764:N782" si="307">E721</f>
        <v>195</v>
      </c>
      <c r="O764" s="44"/>
      <c r="P764" s="35">
        <f>N764/Q764</f>
        <v>0.26387009472259809</v>
      </c>
      <c r="Q764" s="386">
        <f>SUM(J764,L764,N764)</f>
        <v>739</v>
      </c>
      <c r="R764" s="387">
        <v>607</v>
      </c>
      <c r="S764" s="32">
        <f t="shared" ref="S764:S783" si="308">R764/X764</f>
        <v>0.62641898864809087</v>
      </c>
      <c r="T764" s="389">
        <f t="shared" ref="T764:T783" si="309">SUM(G635,I635)</f>
        <v>69</v>
      </c>
      <c r="U764" s="32">
        <f t="shared" ref="U764:U783" si="310">T764/X764</f>
        <v>7.1207430340557279E-2</v>
      </c>
      <c r="V764" s="389">
        <f t="shared" ref="V764:V783" si="311">SUM(G721,I721)</f>
        <v>293</v>
      </c>
      <c r="W764" s="32">
        <f>V764/X764</f>
        <v>0.30237358101135192</v>
      </c>
      <c r="X764" s="848">
        <f t="shared" ref="X764:X783" si="312">SUM(R764,T764,V764)</f>
        <v>969</v>
      </c>
      <c r="Y764" s="413">
        <f>SUM(I764,Q764,X764)</f>
        <v>1824</v>
      </c>
      <c r="Z764" s="419"/>
    </row>
    <row r="765" spans="1:26" ht="12.95" customHeight="1">
      <c r="A765" s="2"/>
      <c r="B765" s="37" t="s">
        <v>30</v>
      </c>
      <c r="C765" s="357">
        <v>42</v>
      </c>
      <c r="D765" s="32">
        <f t="shared" ref="D765:D783" si="313">C765/I765</f>
        <v>0.60869565217391308</v>
      </c>
      <c r="E765" s="357">
        <f t="shared" si="304"/>
        <v>9</v>
      </c>
      <c r="F765" s="32">
        <f t="shared" ref="F765:F783" si="314">E765/I765</f>
        <v>0.13043478260869565</v>
      </c>
      <c r="G765" s="357">
        <f t="shared" si="305"/>
        <v>18</v>
      </c>
      <c r="H765" s="32">
        <f t="shared" ref="H765:H783" si="315">G765/I765</f>
        <v>0.2608695652173913</v>
      </c>
      <c r="I765" s="385">
        <f t="shared" ref="I765:I782" si="316">SUM(C765,E765,G765)</f>
        <v>69</v>
      </c>
      <c r="J765" s="361">
        <v>272</v>
      </c>
      <c r="K765" s="32">
        <f t="shared" ref="K765:K783" si="317">J765/Q765</f>
        <v>0.63551401869158874</v>
      </c>
      <c r="L765" s="360">
        <f t="shared" si="306"/>
        <v>30</v>
      </c>
      <c r="M765" s="35">
        <f t="shared" ref="M765:M783" si="318">L765/Q765</f>
        <v>7.0093457943925228E-2</v>
      </c>
      <c r="N765" s="361">
        <f t="shared" si="307"/>
        <v>126</v>
      </c>
      <c r="O765" s="44"/>
      <c r="P765" s="35">
        <f t="shared" ref="P765:P783" si="319">N765/Q765</f>
        <v>0.29439252336448596</v>
      </c>
      <c r="Q765" s="386">
        <f t="shared" ref="Q765:Q782" si="320">SUM(J765,L765,N765)</f>
        <v>428</v>
      </c>
      <c r="R765" s="387">
        <v>329</v>
      </c>
      <c r="S765" s="32">
        <f t="shared" si="308"/>
        <v>0.67142857142857137</v>
      </c>
      <c r="T765" s="389">
        <f t="shared" si="309"/>
        <v>30</v>
      </c>
      <c r="U765" s="32">
        <f t="shared" si="310"/>
        <v>6.1224489795918366E-2</v>
      </c>
      <c r="V765" s="389">
        <f t="shared" si="311"/>
        <v>131</v>
      </c>
      <c r="W765" s="32">
        <f t="shared" ref="W765:W783" si="321">V765/X765</f>
        <v>0.26734693877551019</v>
      </c>
      <c r="X765" s="848">
        <f t="shared" si="312"/>
        <v>490</v>
      </c>
      <c r="Y765" s="413">
        <f t="shared" ref="Y765:Y783" si="322">SUM(I765,Q765,X765)</f>
        <v>987</v>
      </c>
      <c r="Z765" s="419"/>
    </row>
    <row r="766" spans="1:26" ht="12.95" customHeight="1">
      <c r="A766" s="2"/>
      <c r="B766" s="37" t="s">
        <v>31</v>
      </c>
      <c r="C766" s="357">
        <v>25</v>
      </c>
      <c r="D766" s="32">
        <f t="shared" si="313"/>
        <v>0.53191489361702127</v>
      </c>
      <c r="E766" s="357">
        <f t="shared" si="304"/>
        <v>7</v>
      </c>
      <c r="F766" s="32">
        <f t="shared" si="314"/>
        <v>0.14893617021276595</v>
      </c>
      <c r="G766" s="357">
        <f t="shared" si="305"/>
        <v>15</v>
      </c>
      <c r="H766" s="32">
        <f t="shared" si="315"/>
        <v>0.31914893617021278</v>
      </c>
      <c r="I766" s="385">
        <f t="shared" si="316"/>
        <v>47</v>
      </c>
      <c r="J766" s="361">
        <v>236</v>
      </c>
      <c r="K766" s="32">
        <f t="shared" si="317"/>
        <v>0.67428571428571427</v>
      </c>
      <c r="L766" s="360">
        <f t="shared" si="306"/>
        <v>35</v>
      </c>
      <c r="M766" s="35">
        <f t="shared" si="318"/>
        <v>0.1</v>
      </c>
      <c r="N766" s="361">
        <f t="shared" si="307"/>
        <v>79</v>
      </c>
      <c r="O766" s="44"/>
      <c r="P766" s="35">
        <f t="shared" si="319"/>
        <v>0.2257142857142857</v>
      </c>
      <c r="Q766" s="386">
        <f t="shared" si="320"/>
        <v>350</v>
      </c>
      <c r="R766" s="387">
        <v>298</v>
      </c>
      <c r="S766" s="32">
        <f t="shared" si="308"/>
        <v>0.72330097087378642</v>
      </c>
      <c r="T766" s="389">
        <f t="shared" si="309"/>
        <v>22</v>
      </c>
      <c r="U766" s="32">
        <f t="shared" si="310"/>
        <v>5.3398058252427182E-2</v>
      </c>
      <c r="V766" s="389">
        <f t="shared" si="311"/>
        <v>92</v>
      </c>
      <c r="W766" s="32">
        <f t="shared" si="321"/>
        <v>0.22330097087378642</v>
      </c>
      <c r="X766" s="848">
        <f t="shared" si="312"/>
        <v>412</v>
      </c>
      <c r="Y766" s="413">
        <f t="shared" si="322"/>
        <v>809</v>
      </c>
      <c r="Z766" s="419"/>
    </row>
    <row r="767" spans="1:26" ht="12.95" customHeight="1">
      <c r="A767" s="2"/>
      <c r="B767" s="37" t="s">
        <v>32</v>
      </c>
      <c r="C767" s="357">
        <v>34</v>
      </c>
      <c r="D767" s="32">
        <f t="shared" si="313"/>
        <v>0.61818181818181817</v>
      </c>
      <c r="E767" s="357">
        <f t="shared" si="304"/>
        <v>7</v>
      </c>
      <c r="F767" s="32">
        <f t="shared" si="314"/>
        <v>0.12727272727272726</v>
      </c>
      <c r="G767" s="357">
        <f t="shared" si="305"/>
        <v>14</v>
      </c>
      <c r="H767" s="32">
        <f t="shared" si="315"/>
        <v>0.25454545454545452</v>
      </c>
      <c r="I767" s="385">
        <f t="shared" si="316"/>
        <v>55</v>
      </c>
      <c r="J767" s="361">
        <v>184</v>
      </c>
      <c r="K767" s="32">
        <f t="shared" si="317"/>
        <v>0.65017667844522964</v>
      </c>
      <c r="L767" s="360">
        <f t="shared" si="306"/>
        <v>23</v>
      </c>
      <c r="M767" s="35">
        <f t="shared" si="318"/>
        <v>8.1272084805653705E-2</v>
      </c>
      <c r="N767" s="361">
        <f t="shared" si="307"/>
        <v>76</v>
      </c>
      <c r="O767" s="44"/>
      <c r="P767" s="35">
        <f t="shared" si="319"/>
        <v>0.26855123674911663</v>
      </c>
      <c r="Q767" s="386">
        <f t="shared" si="320"/>
        <v>283</v>
      </c>
      <c r="R767" s="387">
        <v>239</v>
      </c>
      <c r="S767" s="32">
        <f t="shared" si="308"/>
        <v>0.66759776536312854</v>
      </c>
      <c r="T767" s="389">
        <f t="shared" si="309"/>
        <v>29</v>
      </c>
      <c r="U767" s="32">
        <f t="shared" si="310"/>
        <v>8.1005586592178769E-2</v>
      </c>
      <c r="V767" s="389">
        <f t="shared" si="311"/>
        <v>90</v>
      </c>
      <c r="W767" s="32">
        <f t="shared" si="321"/>
        <v>0.25139664804469275</v>
      </c>
      <c r="X767" s="848">
        <f t="shared" si="312"/>
        <v>358</v>
      </c>
      <c r="Y767" s="413">
        <f t="shared" si="322"/>
        <v>696</v>
      </c>
      <c r="Z767" s="419"/>
    </row>
    <row r="768" spans="1:26" ht="12.95" customHeight="1">
      <c r="A768" s="2"/>
      <c r="B768" s="37" t="s">
        <v>33</v>
      </c>
      <c r="C768" s="357">
        <v>25</v>
      </c>
      <c r="D768" s="32">
        <f t="shared" si="313"/>
        <v>0.69444444444444442</v>
      </c>
      <c r="E768" s="357">
        <f t="shared" si="304"/>
        <v>2</v>
      </c>
      <c r="F768" s="32">
        <f t="shared" si="314"/>
        <v>5.5555555555555552E-2</v>
      </c>
      <c r="G768" s="357">
        <f t="shared" si="305"/>
        <v>9</v>
      </c>
      <c r="H768" s="32">
        <f t="shared" si="315"/>
        <v>0.25</v>
      </c>
      <c r="I768" s="385">
        <f t="shared" si="316"/>
        <v>36</v>
      </c>
      <c r="J768" s="361">
        <v>104</v>
      </c>
      <c r="K768" s="32">
        <f t="shared" si="317"/>
        <v>0.76470588235294112</v>
      </c>
      <c r="L768" s="360">
        <f t="shared" si="306"/>
        <v>7</v>
      </c>
      <c r="M768" s="35">
        <f t="shared" si="318"/>
        <v>5.1470588235294115E-2</v>
      </c>
      <c r="N768" s="361">
        <f t="shared" si="307"/>
        <v>25</v>
      </c>
      <c r="O768" s="44"/>
      <c r="P768" s="35">
        <f t="shared" si="319"/>
        <v>0.18382352941176472</v>
      </c>
      <c r="Q768" s="386">
        <f t="shared" si="320"/>
        <v>136</v>
      </c>
      <c r="R768" s="387">
        <v>223</v>
      </c>
      <c r="S768" s="32">
        <f t="shared" si="308"/>
        <v>0.70569620253164556</v>
      </c>
      <c r="T768" s="389">
        <f t="shared" si="309"/>
        <v>9</v>
      </c>
      <c r="U768" s="32">
        <f t="shared" si="310"/>
        <v>2.8481012658227847E-2</v>
      </c>
      <c r="V768" s="389">
        <f t="shared" si="311"/>
        <v>84</v>
      </c>
      <c r="W768" s="32">
        <f t="shared" si="321"/>
        <v>0.26582278481012656</v>
      </c>
      <c r="X768" s="848">
        <f t="shared" si="312"/>
        <v>316</v>
      </c>
      <c r="Y768" s="413">
        <f t="shared" si="322"/>
        <v>488</v>
      </c>
      <c r="Z768" s="419"/>
    </row>
    <row r="769" spans="1:26" ht="12.95" customHeight="1">
      <c r="A769" s="2"/>
      <c r="B769" s="37" t="s">
        <v>34</v>
      </c>
      <c r="C769" s="357">
        <v>16</v>
      </c>
      <c r="D769" s="32">
        <f t="shared" si="313"/>
        <v>0.66666666666666663</v>
      </c>
      <c r="E769" s="357">
        <f t="shared" si="304"/>
        <v>2</v>
      </c>
      <c r="F769" s="32">
        <f t="shared" si="314"/>
        <v>8.3333333333333329E-2</v>
      </c>
      <c r="G769" s="357">
        <f t="shared" si="305"/>
        <v>6</v>
      </c>
      <c r="H769" s="32">
        <f t="shared" si="315"/>
        <v>0.25</v>
      </c>
      <c r="I769" s="385">
        <f t="shared" si="316"/>
        <v>24</v>
      </c>
      <c r="J769" s="361">
        <v>115</v>
      </c>
      <c r="K769" s="32">
        <f t="shared" si="317"/>
        <v>0.67251461988304095</v>
      </c>
      <c r="L769" s="360">
        <f t="shared" si="306"/>
        <v>17</v>
      </c>
      <c r="M769" s="35">
        <f t="shared" si="318"/>
        <v>9.9415204678362568E-2</v>
      </c>
      <c r="N769" s="361">
        <f t="shared" si="307"/>
        <v>39</v>
      </c>
      <c r="O769" s="44"/>
      <c r="P769" s="35">
        <f t="shared" si="319"/>
        <v>0.22807017543859648</v>
      </c>
      <c r="Q769" s="386">
        <f t="shared" si="320"/>
        <v>171</v>
      </c>
      <c r="R769" s="387">
        <v>203</v>
      </c>
      <c r="S769" s="32">
        <f t="shared" si="308"/>
        <v>0.67892976588628762</v>
      </c>
      <c r="T769" s="389">
        <f t="shared" si="309"/>
        <v>29</v>
      </c>
      <c r="U769" s="32">
        <f t="shared" si="310"/>
        <v>9.6989966555183951E-2</v>
      </c>
      <c r="V769" s="389">
        <f t="shared" si="311"/>
        <v>67</v>
      </c>
      <c r="W769" s="32">
        <f t="shared" si="321"/>
        <v>0.22408026755852842</v>
      </c>
      <c r="X769" s="848">
        <f t="shared" si="312"/>
        <v>299</v>
      </c>
      <c r="Y769" s="413">
        <f t="shared" si="322"/>
        <v>494</v>
      </c>
      <c r="Z769" s="419"/>
    </row>
    <row r="770" spans="1:26" ht="12.95" customHeight="1">
      <c r="A770" s="2"/>
      <c r="B770" s="37" t="s">
        <v>35</v>
      </c>
      <c r="C770" s="357">
        <v>6</v>
      </c>
      <c r="D770" s="32">
        <f t="shared" si="313"/>
        <v>0.31578947368421051</v>
      </c>
      <c r="E770" s="357">
        <f t="shared" si="304"/>
        <v>2</v>
      </c>
      <c r="F770" s="32">
        <f t="shared" si="314"/>
        <v>0.10526315789473684</v>
      </c>
      <c r="G770" s="357">
        <f t="shared" si="305"/>
        <v>11</v>
      </c>
      <c r="H770" s="32">
        <f t="shared" si="315"/>
        <v>0.57894736842105265</v>
      </c>
      <c r="I770" s="385">
        <f t="shared" si="316"/>
        <v>19</v>
      </c>
      <c r="J770" s="361">
        <v>73</v>
      </c>
      <c r="K770" s="32">
        <f t="shared" si="317"/>
        <v>0.70192307692307687</v>
      </c>
      <c r="L770" s="360">
        <f t="shared" si="306"/>
        <v>11</v>
      </c>
      <c r="M770" s="35">
        <f t="shared" si="318"/>
        <v>0.10576923076923077</v>
      </c>
      <c r="N770" s="361">
        <f t="shared" si="307"/>
        <v>20</v>
      </c>
      <c r="O770" s="44"/>
      <c r="P770" s="35">
        <f t="shared" si="319"/>
        <v>0.19230769230769232</v>
      </c>
      <c r="Q770" s="386">
        <f t="shared" si="320"/>
        <v>104</v>
      </c>
      <c r="R770" s="387">
        <v>104</v>
      </c>
      <c r="S770" s="32">
        <f t="shared" si="308"/>
        <v>0.58757062146892658</v>
      </c>
      <c r="T770" s="389">
        <f t="shared" si="309"/>
        <v>24</v>
      </c>
      <c r="U770" s="32">
        <f t="shared" si="310"/>
        <v>0.13559322033898305</v>
      </c>
      <c r="V770" s="389">
        <f t="shared" si="311"/>
        <v>49</v>
      </c>
      <c r="W770" s="32">
        <f t="shared" si="321"/>
        <v>0.2768361581920904</v>
      </c>
      <c r="X770" s="848">
        <f t="shared" si="312"/>
        <v>177</v>
      </c>
      <c r="Y770" s="413">
        <f t="shared" si="322"/>
        <v>300</v>
      </c>
      <c r="Z770" s="419"/>
    </row>
    <row r="771" spans="1:26" ht="12.95" customHeight="1">
      <c r="A771" s="2"/>
      <c r="B771" s="37" t="s">
        <v>36</v>
      </c>
      <c r="C771" s="357">
        <v>17</v>
      </c>
      <c r="D771" s="32">
        <f t="shared" si="313"/>
        <v>0.5</v>
      </c>
      <c r="E771" s="357">
        <f t="shared" si="304"/>
        <v>8</v>
      </c>
      <c r="F771" s="32">
        <f t="shared" si="314"/>
        <v>0.23529411764705882</v>
      </c>
      <c r="G771" s="357">
        <f t="shared" si="305"/>
        <v>9</v>
      </c>
      <c r="H771" s="32">
        <f t="shared" si="315"/>
        <v>0.26470588235294118</v>
      </c>
      <c r="I771" s="385">
        <f t="shared" si="316"/>
        <v>34</v>
      </c>
      <c r="J771" s="361">
        <v>100</v>
      </c>
      <c r="K771" s="32">
        <f t="shared" si="317"/>
        <v>0.58823529411764708</v>
      </c>
      <c r="L771" s="360">
        <f t="shared" si="306"/>
        <v>50</v>
      </c>
      <c r="M771" s="35">
        <f t="shared" si="318"/>
        <v>0.29411764705882354</v>
      </c>
      <c r="N771" s="361">
        <f t="shared" si="307"/>
        <v>20</v>
      </c>
      <c r="O771" s="44"/>
      <c r="P771" s="35">
        <f t="shared" si="319"/>
        <v>0.11764705882352941</v>
      </c>
      <c r="Q771" s="386">
        <f t="shared" si="320"/>
        <v>170</v>
      </c>
      <c r="R771" s="387">
        <v>127</v>
      </c>
      <c r="S771" s="32">
        <f t="shared" si="308"/>
        <v>0.61951219512195121</v>
      </c>
      <c r="T771" s="389">
        <f t="shared" si="309"/>
        <v>59</v>
      </c>
      <c r="U771" s="32">
        <f t="shared" si="310"/>
        <v>0.28780487804878047</v>
      </c>
      <c r="V771" s="389">
        <f t="shared" si="311"/>
        <v>19</v>
      </c>
      <c r="W771" s="32">
        <f t="shared" si="321"/>
        <v>9.2682926829268292E-2</v>
      </c>
      <c r="X771" s="848">
        <f t="shared" si="312"/>
        <v>205</v>
      </c>
      <c r="Y771" s="413">
        <f t="shared" si="322"/>
        <v>409</v>
      </c>
      <c r="Z771" s="419"/>
    </row>
    <row r="772" spans="1:26" ht="12.95" customHeight="1">
      <c r="A772" s="2"/>
      <c r="B772" s="37" t="s">
        <v>37</v>
      </c>
      <c r="C772" s="357">
        <v>10</v>
      </c>
      <c r="D772" s="32">
        <f t="shared" si="313"/>
        <v>0.90909090909090906</v>
      </c>
      <c r="E772" s="357">
        <f t="shared" si="304"/>
        <v>0</v>
      </c>
      <c r="F772" s="32">
        <f t="shared" si="314"/>
        <v>0</v>
      </c>
      <c r="G772" s="357">
        <f t="shared" si="305"/>
        <v>1</v>
      </c>
      <c r="H772" s="32">
        <f t="shared" si="315"/>
        <v>9.0909090909090912E-2</v>
      </c>
      <c r="I772" s="385">
        <f t="shared" si="316"/>
        <v>11</v>
      </c>
      <c r="J772" s="361">
        <v>58</v>
      </c>
      <c r="K772" s="32">
        <f t="shared" si="317"/>
        <v>0.84057971014492749</v>
      </c>
      <c r="L772" s="360">
        <f t="shared" si="306"/>
        <v>4</v>
      </c>
      <c r="M772" s="35">
        <f t="shared" si="318"/>
        <v>5.7971014492753624E-2</v>
      </c>
      <c r="N772" s="361">
        <f t="shared" si="307"/>
        <v>7</v>
      </c>
      <c r="O772" s="44"/>
      <c r="P772" s="35">
        <f t="shared" si="319"/>
        <v>0.10144927536231885</v>
      </c>
      <c r="Q772" s="386">
        <f t="shared" si="320"/>
        <v>69</v>
      </c>
      <c r="R772" s="387">
        <v>71</v>
      </c>
      <c r="S772" s="32">
        <f t="shared" si="308"/>
        <v>0.84523809523809523</v>
      </c>
      <c r="T772" s="389">
        <f t="shared" si="309"/>
        <v>5</v>
      </c>
      <c r="U772" s="32">
        <f t="shared" si="310"/>
        <v>5.9523809523809521E-2</v>
      </c>
      <c r="V772" s="389">
        <f t="shared" si="311"/>
        <v>8</v>
      </c>
      <c r="W772" s="32">
        <f t="shared" si="321"/>
        <v>9.5238095238095233E-2</v>
      </c>
      <c r="X772" s="848">
        <f t="shared" si="312"/>
        <v>84</v>
      </c>
      <c r="Y772" s="413">
        <f t="shared" si="322"/>
        <v>164</v>
      </c>
      <c r="Z772" s="419"/>
    </row>
    <row r="773" spans="1:26" ht="12.95" customHeight="1">
      <c r="A773" s="2"/>
      <c r="B773" s="37" t="s">
        <v>38</v>
      </c>
      <c r="C773" s="357">
        <v>7</v>
      </c>
      <c r="D773" s="32">
        <f t="shared" si="313"/>
        <v>0.77777777777777779</v>
      </c>
      <c r="E773" s="357">
        <f t="shared" si="304"/>
        <v>1</v>
      </c>
      <c r="F773" s="32">
        <f t="shared" si="314"/>
        <v>0.1111111111111111</v>
      </c>
      <c r="G773" s="357">
        <f t="shared" si="305"/>
        <v>1</v>
      </c>
      <c r="H773" s="32">
        <f t="shared" si="315"/>
        <v>0.1111111111111111</v>
      </c>
      <c r="I773" s="385">
        <f t="shared" si="316"/>
        <v>9</v>
      </c>
      <c r="J773" s="361">
        <v>27</v>
      </c>
      <c r="K773" s="32">
        <f t="shared" si="317"/>
        <v>0.6428571428571429</v>
      </c>
      <c r="L773" s="360">
        <f t="shared" si="306"/>
        <v>6</v>
      </c>
      <c r="M773" s="35">
        <f t="shared" si="318"/>
        <v>0.14285714285714285</v>
      </c>
      <c r="N773" s="361">
        <f t="shared" si="307"/>
        <v>9</v>
      </c>
      <c r="O773" s="44"/>
      <c r="P773" s="35">
        <f t="shared" si="319"/>
        <v>0.21428571428571427</v>
      </c>
      <c r="Q773" s="386">
        <f t="shared" si="320"/>
        <v>42</v>
      </c>
      <c r="R773" s="387">
        <v>48</v>
      </c>
      <c r="S773" s="32">
        <f t="shared" si="308"/>
        <v>0.63157894736842102</v>
      </c>
      <c r="T773" s="389">
        <f t="shared" si="309"/>
        <v>10</v>
      </c>
      <c r="U773" s="32">
        <f t="shared" si="310"/>
        <v>0.13157894736842105</v>
      </c>
      <c r="V773" s="389">
        <f t="shared" si="311"/>
        <v>18</v>
      </c>
      <c r="W773" s="32">
        <f t="shared" si="321"/>
        <v>0.23684210526315788</v>
      </c>
      <c r="X773" s="848">
        <f t="shared" si="312"/>
        <v>76</v>
      </c>
      <c r="Y773" s="413">
        <f t="shared" si="322"/>
        <v>127</v>
      </c>
      <c r="Z773" s="420"/>
    </row>
    <row r="774" spans="1:26" ht="12.95" customHeight="1">
      <c r="A774" s="2"/>
      <c r="B774" s="37" t="s">
        <v>39</v>
      </c>
      <c r="C774" s="357">
        <v>2</v>
      </c>
      <c r="D774" s="78">
        <f t="shared" si="313"/>
        <v>1</v>
      </c>
      <c r="E774" s="357">
        <f t="shared" si="304"/>
        <v>0</v>
      </c>
      <c r="F774" s="32">
        <f t="shared" si="314"/>
        <v>0</v>
      </c>
      <c r="G774" s="357">
        <f t="shared" si="305"/>
        <v>0</v>
      </c>
      <c r="H774" s="32">
        <f t="shared" si="315"/>
        <v>0</v>
      </c>
      <c r="I774" s="385">
        <f t="shared" si="316"/>
        <v>2</v>
      </c>
      <c r="J774" s="361">
        <v>13</v>
      </c>
      <c r="K774" s="32">
        <f t="shared" si="317"/>
        <v>0.65</v>
      </c>
      <c r="L774" s="360">
        <f t="shared" si="306"/>
        <v>2</v>
      </c>
      <c r="M774" s="35">
        <f t="shared" si="318"/>
        <v>0.1</v>
      </c>
      <c r="N774" s="361">
        <f t="shared" si="307"/>
        <v>5</v>
      </c>
      <c r="O774" s="44"/>
      <c r="P774" s="35">
        <f t="shared" si="319"/>
        <v>0.25</v>
      </c>
      <c r="Q774" s="386">
        <f t="shared" si="320"/>
        <v>20</v>
      </c>
      <c r="R774" s="387">
        <v>35</v>
      </c>
      <c r="S774" s="32">
        <f t="shared" si="308"/>
        <v>0.72916666666666663</v>
      </c>
      <c r="T774" s="389">
        <f t="shared" si="309"/>
        <v>9</v>
      </c>
      <c r="U774" s="32">
        <f t="shared" si="310"/>
        <v>0.1875</v>
      </c>
      <c r="V774" s="389">
        <f t="shared" si="311"/>
        <v>4</v>
      </c>
      <c r="W774" s="32">
        <f t="shared" si="321"/>
        <v>8.3333333333333329E-2</v>
      </c>
      <c r="X774" s="848">
        <f t="shared" si="312"/>
        <v>48</v>
      </c>
      <c r="Y774" s="413">
        <f t="shared" si="322"/>
        <v>70</v>
      </c>
      <c r="Z774" s="420"/>
    </row>
    <row r="775" spans="1:26" ht="12.95" customHeight="1">
      <c r="A775" s="2"/>
      <c r="B775" s="37" t="s">
        <v>40</v>
      </c>
      <c r="C775" s="357">
        <v>3</v>
      </c>
      <c r="D775" s="32">
        <f t="shared" si="313"/>
        <v>0.6</v>
      </c>
      <c r="E775" s="357">
        <f t="shared" si="304"/>
        <v>0</v>
      </c>
      <c r="F775" s="32">
        <f t="shared" si="314"/>
        <v>0</v>
      </c>
      <c r="G775" s="357">
        <f t="shared" si="305"/>
        <v>2</v>
      </c>
      <c r="H775" s="32">
        <f t="shared" si="315"/>
        <v>0.4</v>
      </c>
      <c r="I775" s="385">
        <f t="shared" si="316"/>
        <v>5</v>
      </c>
      <c r="J775" s="361">
        <v>16</v>
      </c>
      <c r="K775" s="32">
        <f t="shared" si="317"/>
        <v>0.61538461538461542</v>
      </c>
      <c r="L775" s="360">
        <f t="shared" si="306"/>
        <v>4</v>
      </c>
      <c r="M775" s="35">
        <f t="shared" si="318"/>
        <v>0.15384615384615385</v>
      </c>
      <c r="N775" s="361">
        <f t="shared" si="307"/>
        <v>6</v>
      </c>
      <c r="O775" s="44"/>
      <c r="P775" s="35">
        <f t="shared" si="319"/>
        <v>0.23076923076923078</v>
      </c>
      <c r="Q775" s="386">
        <f t="shared" si="320"/>
        <v>26</v>
      </c>
      <c r="R775" s="387">
        <v>15</v>
      </c>
      <c r="S775" s="32">
        <f t="shared" si="308"/>
        <v>0.625</v>
      </c>
      <c r="T775" s="389">
        <f t="shared" si="309"/>
        <v>3</v>
      </c>
      <c r="U775" s="32">
        <f t="shared" si="310"/>
        <v>0.125</v>
      </c>
      <c r="V775" s="389">
        <f t="shared" si="311"/>
        <v>6</v>
      </c>
      <c r="W775" s="32">
        <f t="shared" si="321"/>
        <v>0.25</v>
      </c>
      <c r="X775" s="848">
        <f t="shared" si="312"/>
        <v>24</v>
      </c>
      <c r="Y775" s="413">
        <f t="shared" si="322"/>
        <v>55</v>
      </c>
      <c r="Z775" s="420"/>
    </row>
    <row r="776" spans="1:26" ht="12.95" customHeight="1">
      <c r="A776" s="2"/>
      <c r="B776" s="37" t="s">
        <v>41</v>
      </c>
      <c r="C776" s="357">
        <v>1</v>
      </c>
      <c r="D776" s="78">
        <f t="shared" si="313"/>
        <v>1</v>
      </c>
      <c r="E776" s="357">
        <f t="shared" si="304"/>
        <v>0</v>
      </c>
      <c r="F776" s="32">
        <f t="shared" si="314"/>
        <v>0</v>
      </c>
      <c r="G776" s="357">
        <f t="shared" si="305"/>
        <v>0</v>
      </c>
      <c r="H776" s="32">
        <f t="shared" si="315"/>
        <v>0</v>
      </c>
      <c r="I776" s="385">
        <f t="shared" si="316"/>
        <v>1</v>
      </c>
      <c r="J776" s="361">
        <v>11</v>
      </c>
      <c r="K776" s="32">
        <f t="shared" si="317"/>
        <v>0.7857142857142857</v>
      </c>
      <c r="L776" s="360">
        <f t="shared" si="306"/>
        <v>1</v>
      </c>
      <c r="M776" s="35">
        <f t="shared" si="318"/>
        <v>7.1428571428571425E-2</v>
      </c>
      <c r="N776" s="361">
        <f t="shared" si="307"/>
        <v>2</v>
      </c>
      <c r="O776" s="44"/>
      <c r="P776" s="35">
        <f t="shared" si="319"/>
        <v>0.14285714285714285</v>
      </c>
      <c r="Q776" s="386">
        <f t="shared" si="320"/>
        <v>14</v>
      </c>
      <c r="R776" s="387">
        <v>14</v>
      </c>
      <c r="S776" s="32">
        <f t="shared" si="308"/>
        <v>0.60869565217391308</v>
      </c>
      <c r="T776" s="389">
        <f t="shared" si="309"/>
        <v>1</v>
      </c>
      <c r="U776" s="32">
        <f t="shared" si="310"/>
        <v>4.3478260869565216E-2</v>
      </c>
      <c r="V776" s="389">
        <f t="shared" si="311"/>
        <v>8</v>
      </c>
      <c r="W776" s="32">
        <f t="shared" si="321"/>
        <v>0.34782608695652173</v>
      </c>
      <c r="X776" s="848">
        <f t="shared" si="312"/>
        <v>23</v>
      </c>
      <c r="Y776" s="413">
        <f t="shared" si="322"/>
        <v>38</v>
      </c>
      <c r="Z776" s="420"/>
    </row>
    <row r="777" spans="1:26" ht="12.95" customHeight="1">
      <c r="A777" s="2"/>
      <c r="B777" s="37" t="s">
        <v>42</v>
      </c>
      <c r="C777" s="357">
        <v>1</v>
      </c>
      <c r="D777" s="32">
        <f t="shared" si="313"/>
        <v>0.1111111111111111</v>
      </c>
      <c r="E777" s="357">
        <f t="shared" si="304"/>
        <v>1</v>
      </c>
      <c r="F777" s="32">
        <f t="shared" si="314"/>
        <v>0.1111111111111111</v>
      </c>
      <c r="G777" s="357">
        <f t="shared" si="305"/>
        <v>7</v>
      </c>
      <c r="H777" s="32">
        <f t="shared" si="315"/>
        <v>0.77777777777777779</v>
      </c>
      <c r="I777" s="385">
        <f t="shared" si="316"/>
        <v>9</v>
      </c>
      <c r="J777" s="361">
        <v>17</v>
      </c>
      <c r="K777" s="32">
        <f t="shared" si="317"/>
        <v>0.62962962962962965</v>
      </c>
      <c r="L777" s="360">
        <f t="shared" si="306"/>
        <v>2</v>
      </c>
      <c r="M777" s="35">
        <f t="shared" si="318"/>
        <v>7.407407407407407E-2</v>
      </c>
      <c r="N777" s="361">
        <f t="shared" si="307"/>
        <v>8</v>
      </c>
      <c r="O777" s="44"/>
      <c r="P777" s="35">
        <f t="shared" si="319"/>
        <v>0.29629629629629628</v>
      </c>
      <c r="Q777" s="386">
        <f t="shared" si="320"/>
        <v>27</v>
      </c>
      <c r="R777" s="387">
        <v>12</v>
      </c>
      <c r="S777" s="32">
        <f t="shared" si="308"/>
        <v>0.52173913043478259</v>
      </c>
      <c r="T777" s="389">
        <f t="shared" si="309"/>
        <v>3</v>
      </c>
      <c r="U777" s="32">
        <f t="shared" si="310"/>
        <v>0.13043478260869565</v>
      </c>
      <c r="V777" s="389">
        <f t="shared" si="311"/>
        <v>8</v>
      </c>
      <c r="W777" s="32">
        <f t="shared" si="321"/>
        <v>0.34782608695652173</v>
      </c>
      <c r="X777" s="848">
        <f t="shared" si="312"/>
        <v>23</v>
      </c>
      <c r="Y777" s="413">
        <f t="shared" si="322"/>
        <v>59</v>
      </c>
      <c r="Z777" s="420"/>
    </row>
    <row r="778" spans="1:26" ht="12.95" customHeight="1">
      <c r="A778" s="2"/>
      <c r="B778" s="37" t="s">
        <v>43</v>
      </c>
      <c r="C778" s="357">
        <v>1</v>
      </c>
      <c r="D778" s="32">
        <f t="shared" si="313"/>
        <v>0.2</v>
      </c>
      <c r="E778" s="357">
        <f t="shared" si="304"/>
        <v>0</v>
      </c>
      <c r="F778" s="32">
        <f t="shared" si="314"/>
        <v>0</v>
      </c>
      <c r="G778" s="357">
        <f t="shared" si="305"/>
        <v>4</v>
      </c>
      <c r="H778" s="78">
        <f t="shared" si="315"/>
        <v>0.8</v>
      </c>
      <c r="I778" s="385">
        <f t="shared" si="316"/>
        <v>5</v>
      </c>
      <c r="J778" s="361">
        <v>18</v>
      </c>
      <c r="K778" s="32">
        <f t="shared" si="317"/>
        <v>0.46153846153846156</v>
      </c>
      <c r="L778" s="360">
        <f t="shared" si="306"/>
        <v>2</v>
      </c>
      <c r="M778" s="35">
        <f t="shared" si="318"/>
        <v>5.128205128205128E-2</v>
      </c>
      <c r="N778" s="361">
        <f t="shared" si="307"/>
        <v>19</v>
      </c>
      <c r="O778" s="44"/>
      <c r="P778" s="35">
        <f t="shared" si="319"/>
        <v>0.48717948717948717</v>
      </c>
      <c r="Q778" s="386">
        <f t="shared" si="320"/>
        <v>39</v>
      </c>
      <c r="R778" s="387">
        <v>10</v>
      </c>
      <c r="S778" s="32">
        <f t="shared" si="308"/>
        <v>0.41666666666666669</v>
      </c>
      <c r="T778" s="389">
        <f t="shared" si="309"/>
        <v>2</v>
      </c>
      <c r="U778" s="32">
        <f t="shared" si="310"/>
        <v>8.3333333333333329E-2</v>
      </c>
      <c r="V778" s="389">
        <f t="shared" si="311"/>
        <v>12</v>
      </c>
      <c r="W778" s="32">
        <f t="shared" si="321"/>
        <v>0.5</v>
      </c>
      <c r="X778" s="848">
        <f t="shared" si="312"/>
        <v>24</v>
      </c>
      <c r="Y778" s="413">
        <f t="shared" si="322"/>
        <v>68</v>
      </c>
      <c r="Z778" s="420"/>
    </row>
    <row r="779" spans="1:26" ht="12.95" customHeight="1">
      <c r="A779" s="2"/>
      <c r="B779" s="37" t="s">
        <v>44</v>
      </c>
      <c r="C779" s="357">
        <v>0</v>
      </c>
      <c r="D779" s="32" t="e">
        <f t="shared" si="313"/>
        <v>#DIV/0!</v>
      </c>
      <c r="E779" s="357">
        <f t="shared" si="304"/>
        <v>0</v>
      </c>
      <c r="F779" s="32" t="e">
        <f t="shared" si="314"/>
        <v>#DIV/0!</v>
      </c>
      <c r="G779" s="357">
        <f t="shared" si="305"/>
        <v>0</v>
      </c>
      <c r="H779" s="32" t="e">
        <f t="shared" si="315"/>
        <v>#DIV/0!</v>
      </c>
      <c r="I779" s="385">
        <f t="shared" si="316"/>
        <v>0</v>
      </c>
      <c r="J779" s="361">
        <v>4</v>
      </c>
      <c r="K779" s="78">
        <f t="shared" si="317"/>
        <v>1</v>
      </c>
      <c r="L779" s="360">
        <f t="shared" si="306"/>
        <v>0</v>
      </c>
      <c r="M779" s="35">
        <f t="shared" si="318"/>
        <v>0</v>
      </c>
      <c r="N779" s="361">
        <f t="shared" si="307"/>
        <v>0</v>
      </c>
      <c r="O779" s="44"/>
      <c r="P779" s="35">
        <f t="shared" si="319"/>
        <v>0</v>
      </c>
      <c r="Q779" s="386">
        <f t="shared" si="320"/>
        <v>4</v>
      </c>
      <c r="R779" s="387">
        <v>3</v>
      </c>
      <c r="S779" s="78">
        <f t="shared" si="308"/>
        <v>1</v>
      </c>
      <c r="T779" s="389">
        <f t="shared" si="309"/>
        <v>0</v>
      </c>
      <c r="U779" s="32">
        <f t="shared" si="310"/>
        <v>0</v>
      </c>
      <c r="V779" s="389">
        <f t="shared" si="311"/>
        <v>0</v>
      </c>
      <c r="W779" s="32">
        <f t="shared" si="321"/>
        <v>0</v>
      </c>
      <c r="X779" s="848">
        <f t="shared" si="312"/>
        <v>3</v>
      </c>
      <c r="Y779" s="413">
        <f t="shared" si="322"/>
        <v>7</v>
      </c>
      <c r="Z779" s="420"/>
    </row>
    <row r="780" spans="1:26" ht="12.95" customHeight="1">
      <c r="A780" s="2"/>
      <c r="B780" s="37" t="s">
        <v>45</v>
      </c>
      <c r="C780" s="357">
        <v>1</v>
      </c>
      <c r="D780" s="78">
        <f t="shared" si="313"/>
        <v>1</v>
      </c>
      <c r="E780" s="357">
        <f t="shared" si="304"/>
        <v>0</v>
      </c>
      <c r="F780" s="32">
        <f t="shared" si="314"/>
        <v>0</v>
      </c>
      <c r="G780" s="357">
        <f t="shared" si="305"/>
        <v>0</v>
      </c>
      <c r="H780" s="32">
        <f t="shared" si="315"/>
        <v>0</v>
      </c>
      <c r="I780" s="385">
        <f t="shared" si="316"/>
        <v>1</v>
      </c>
      <c r="J780" s="361">
        <v>19</v>
      </c>
      <c r="K780" s="32">
        <f t="shared" si="317"/>
        <v>0.73076923076923073</v>
      </c>
      <c r="L780" s="360">
        <f t="shared" si="306"/>
        <v>2</v>
      </c>
      <c r="M780" s="35">
        <f t="shared" si="318"/>
        <v>7.6923076923076927E-2</v>
      </c>
      <c r="N780" s="361">
        <f t="shared" si="307"/>
        <v>5</v>
      </c>
      <c r="O780" s="44"/>
      <c r="P780" s="35">
        <f t="shared" si="319"/>
        <v>0.19230769230769232</v>
      </c>
      <c r="Q780" s="386">
        <f t="shared" si="320"/>
        <v>26</v>
      </c>
      <c r="R780" s="387">
        <v>11</v>
      </c>
      <c r="S780" s="32">
        <f t="shared" si="308"/>
        <v>0.6875</v>
      </c>
      <c r="T780" s="389">
        <f t="shared" si="309"/>
        <v>3</v>
      </c>
      <c r="U780" s="32">
        <f t="shared" si="310"/>
        <v>0.1875</v>
      </c>
      <c r="V780" s="389">
        <f t="shared" si="311"/>
        <v>2</v>
      </c>
      <c r="W780" s="32">
        <f t="shared" si="321"/>
        <v>0.125</v>
      </c>
      <c r="X780" s="848">
        <f t="shared" si="312"/>
        <v>16</v>
      </c>
      <c r="Y780" s="413">
        <f t="shared" si="322"/>
        <v>43</v>
      </c>
      <c r="Z780" s="420"/>
    </row>
    <row r="781" spans="1:26" ht="12.95" customHeight="1">
      <c r="A781" s="2"/>
      <c r="B781" s="37" t="s">
        <v>46</v>
      </c>
      <c r="C781" s="357">
        <v>4</v>
      </c>
      <c r="D781" s="32">
        <f t="shared" si="313"/>
        <v>1</v>
      </c>
      <c r="E781" s="357">
        <f t="shared" si="304"/>
        <v>0</v>
      </c>
      <c r="F781" s="32">
        <f t="shared" si="314"/>
        <v>0</v>
      </c>
      <c r="G781" s="357">
        <f t="shared" si="305"/>
        <v>0</v>
      </c>
      <c r="H781" s="32">
        <f t="shared" si="315"/>
        <v>0</v>
      </c>
      <c r="I781" s="385">
        <f t="shared" si="316"/>
        <v>4</v>
      </c>
      <c r="J781" s="361">
        <v>2</v>
      </c>
      <c r="K781" s="32">
        <f t="shared" si="317"/>
        <v>0.66666666666666663</v>
      </c>
      <c r="L781" s="360">
        <f t="shared" si="306"/>
        <v>0</v>
      </c>
      <c r="M781" s="35">
        <f t="shared" si="318"/>
        <v>0</v>
      </c>
      <c r="N781" s="361">
        <f t="shared" si="307"/>
        <v>1</v>
      </c>
      <c r="O781" s="44"/>
      <c r="P781" s="35">
        <f t="shared" si="319"/>
        <v>0.33333333333333331</v>
      </c>
      <c r="Q781" s="386">
        <f t="shared" si="320"/>
        <v>3</v>
      </c>
      <c r="R781" s="387">
        <v>6</v>
      </c>
      <c r="S781" s="32">
        <f t="shared" si="308"/>
        <v>0.75</v>
      </c>
      <c r="T781" s="389">
        <f t="shared" si="309"/>
        <v>1</v>
      </c>
      <c r="U781" s="32">
        <f t="shared" si="310"/>
        <v>0.125</v>
      </c>
      <c r="V781" s="389">
        <f t="shared" si="311"/>
        <v>1</v>
      </c>
      <c r="W781" s="32">
        <f t="shared" si="321"/>
        <v>0.125</v>
      </c>
      <c r="X781" s="848">
        <f t="shared" si="312"/>
        <v>8</v>
      </c>
      <c r="Y781" s="413">
        <f t="shared" si="322"/>
        <v>15</v>
      </c>
      <c r="Z781" s="420"/>
    </row>
    <row r="782" spans="1:26" ht="12.95" customHeight="1">
      <c r="A782" s="2"/>
      <c r="B782" s="37" t="s">
        <v>47</v>
      </c>
      <c r="C782" s="357">
        <v>0</v>
      </c>
      <c r="D782" s="32" t="e">
        <f t="shared" si="313"/>
        <v>#DIV/0!</v>
      </c>
      <c r="E782" s="357">
        <f t="shared" si="304"/>
        <v>0</v>
      </c>
      <c r="F782" s="32" t="e">
        <f t="shared" si="314"/>
        <v>#DIV/0!</v>
      </c>
      <c r="G782" s="357">
        <f t="shared" si="305"/>
        <v>0</v>
      </c>
      <c r="H782" s="32" t="e">
        <f t="shared" si="315"/>
        <v>#DIV/0!</v>
      </c>
      <c r="I782" s="385">
        <f t="shared" si="316"/>
        <v>0</v>
      </c>
      <c r="J782" s="361">
        <v>0</v>
      </c>
      <c r="K782" s="32" t="e">
        <f t="shared" si="317"/>
        <v>#DIV/0!</v>
      </c>
      <c r="L782" s="360">
        <f t="shared" si="306"/>
        <v>0</v>
      </c>
      <c r="M782" s="35" t="e">
        <f t="shared" si="318"/>
        <v>#DIV/0!</v>
      </c>
      <c r="N782" s="361">
        <f t="shared" si="307"/>
        <v>0</v>
      </c>
      <c r="O782" s="44"/>
      <c r="P782" s="35" t="e">
        <f t="shared" si="319"/>
        <v>#DIV/0!</v>
      </c>
      <c r="Q782" s="386">
        <f t="shared" si="320"/>
        <v>0</v>
      </c>
      <c r="R782" s="387">
        <v>1</v>
      </c>
      <c r="S782" s="78">
        <f t="shared" si="308"/>
        <v>1</v>
      </c>
      <c r="T782" s="389">
        <f t="shared" si="309"/>
        <v>0</v>
      </c>
      <c r="U782" s="32">
        <f t="shared" si="310"/>
        <v>0</v>
      </c>
      <c r="V782" s="389">
        <f t="shared" si="311"/>
        <v>0</v>
      </c>
      <c r="W782" s="32">
        <f t="shared" si="321"/>
        <v>0</v>
      </c>
      <c r="X782" s="848">
        <f t="shared" si="312"/>
        <v>1</v>
      </c>
      <c r="Y782" s="413">
        <f t="shared" si="322"/>
        <v>1</v>
      </c>
      <c r="Z782" s="420"/>
    </row>
    <row r="783" spans="1:26" ht="12.95" customHeight="1">
      <c r="A783" s="2"/>
      <c r="B783" s="6" t="s">
        <v>75</v>
      </c>
      <c r="C783" s="84">
        <f t="shared" ref="C783:G783" si="323">SUM(C764:C782)</f>
        <v>262</v>
      </c>
      <c r="D783" s="32">
        <f t="shared" si="313"/>
        <v>0.58612975391498878</v>
      </c>
      <c r="E783" s="84">
        <f t="shared" si="323"/>
        <v>52</v>
      </c>
      <c r="F783" s="32">
        <f t="shared" si="314"/>
        <v>0.116331096196868</v>
      </c>
      <c r="G783" s="84">
        <f t="shared" si="323"/>
        <v>133</v>
      </c>
      <c r="H783" s="32">
        <f t="shared" si="315"/>
        <v>0.29753914988814317</v>
      </c>
      <c r="I783" s="849">
        <f t="shared" ref="I783:N783" si="324">SUM(I764:I782)</f>
        <v>447</v>
      </c>
      <c r="J783" s="253">
        <f t="shared" si="324"/>
        <v>1724</v>
      </c>
      <c r="K783" s="32">
        <f t="shared" si="317"/>
        <v>0.65032063372312332</v>
      </c>
      <c r="L783" s="253">
        <f t="shared" si="324"/>
        <v>285</v>
      </c>
      <c r="M783" s="35">
        <f t="shared" si="318"/>
        <v>0.10750660128253489</v>
      </c>
      <c r="N783" s="253">
        <f t="shared" si="324"/>
        <v>642</v>
      </c>
      <c r="O783" s="44"/>
      <c r="P783" s="35">
        <f t="shared" si="319"/>
        <v>0.24217276499434176</v>
      </c>
      <c r="Q783" s="722">
        <f t="shared" ref="Q783:R783" si="325">SUM(Q764:Q782)</f>
        <v>2651</v>
      </c>
      <c r="R783" s="388">
        <f t="shared" si="325"/>
        <v>2356</v>
      </c>
      <c r="S783" s="32">
        <f t="shared" si="308"/>
        <v>0.66254218222722161</v>
      </c>
      <c r="T783" s="390">
        <f t="shared" si="309"/>
        <v>308</v>
      </c>
      <c r="U783" s="32">
        <f t="shared" si="310"/>
        <v>8.6614173228346455E-2</v>
      </c>
      <c r="V783" s="390">
        <f t="shared" si="311"/>
        <v>892</v>
      </c>
      <c r="W783" s="32">
        <f t="shared" si="321"/>
        <v>0.25084364454443192</v>
      </c>
      <c r="X783" s="850">
        <f t="shared" si="312"/>
        <v>3556</v>
      </c>
      <c r="Y783" s="479">
        <f t="shared" si="322"/>
        <v>6654</v>
      </c>
      <c r="Z783" s="420"/>
    </row>
    <row r="784" spans="1:26" s="631" customFormat="1" ht="12.95" customHeight="1">
      <c r="A784" s="24"/>
      <c r="B784" s="88"/>
      <c r="C784" s="665" t="s">
        <v>221</v>
      </c>
      <c r="D784" s="109" t="s">
        <v>187</v>
      </c>
      <c r="E784" s="665" t="s">
        <v>78</v>
      </c>
      <c r="F784" s="109" t="s">
        <v>188</v>
      </c>
      <c r="G784" s="665" t="s">
        <v>77</v>
      </c>
      <c r="H784" s="109" t="s">
        <v>189</v>
      </c>
      <c r="I784" s="7"/>
      <c r="J784" s="665" t="s">
        <v>221</v>
      </c>
      <c r="K784" s="109" t="s">
        <v>190</v>
      </c>
      <c r="L784" s="665" t="s">
        <v>78</v>
      </c>
      <c r="M784" s="109" t="s">
        <v>191</v>
      </c>
      <c r="N784" s="665" t="s">
        <v>77</v>
      </c>
      <c r="O784" s="109" t="s">
        <v>77</v>
      </c>
      <c r="P784" s="109" t="s">
        <v>192</v>
      </c>
      <c r="Q784" s="7"/>
      <c r="R784" s="665" t="s">
        <v>221</v>
      </c>
      <c r="S784" s="109" t="s">
        <v>193</v>
      </c>
      <c r="T784" s="665" t="s">
        <v>78</v>
      </c>
      <c r="U784" s="109" t="s">
        <v>186</v>
      </c>
      <c r="V784" s="665" t="s">
        <v>77</v>
      </c>
      <c r="W784" s="109" t="s">
        <v>141</v>
      </c>
      <c r="X784" s="109"/>
      <c r="Y784" s="633"/>
      <c r="Z784" s="419"/>
    </row>
    <row r="785" spans="1:26" s="189" customFormat="1" ht="12.95" customHeight="1">
      <c r="A785" s="2"/>
      <c r="B785" s="321" t="s">
        <v>12</v>
      </c>
      <c r="C785" s="393" t="s">
        <v>90</v>
      </c>
      <c r="D785" s="314" t="s">
        <v>10</v>
      </c>
      <c r="E785" s="393" t="s">
        <v>90</v>
      </c>
      <c r="F785" s="314" t="s">
        <v>10</v>
      </c>
      <c r="G785" s="393" t="s">
        <v>90</v>
      </c>
      <c r="H785" s="314" t="s">
        <v>10</v>
      </c>
      <c r="I785" s="315" t="s">
        <v>69</v>
      </c>
      <c r="J785" s="393" t="s">
        <v>91</v>
      </c>
      <c r="K785" s="314" t="s">
        <v>10</v>
      </c>
      <c r="L785" s="393" t="s">
        <v>91</v>
      </c>
      <c r="M785" s="314" t="s">
        <v>10</v>
      </c>
      <c r="N785" s="393" t="s">
        <v>91</v>
      </c>
      <c r="O785" s="314" t="s">
        <v>10</v>
      </c>
      <c r="P785" s="314" t="s">
        <v>10</v>
      </c>
      <c r="Q785" s="315" t="s">
        <v>69</v>
      </c>
      <c r="R785" s="394" t="s">
        <v>134</v>
      </c>
      <c r="S785" s="314" t="s">
        <v>10</v>
      </c>
      <c r="T785" s="394" t="s">
        <v>134</v>
      </c>
      <c r="U785" s="314" t="s">
        <v>10</v>
      </c>
      <c r="V785" s="394" t="s">
        <v>134</v>
      </c>
      <c r="W785" s="314" t="s">
        <v>10</v>
      </c>
      <c r="X785" s="315" t="s">
        <v>69</v>
      </c>
      <c r="Y785" s="392" t="s">
        <v>6</v>
      </c>
      <c r="Z785" s="420"/>
    </row>
    <row r="786" spans="1:26" s="189" customFormat="1" ht="12.95" customHeight="1">
      <c r="A786" s="2"/>
      <c r="B786" s="320" t="s">
        <v>59</v>
      </c>
      <c r="C786" s="313" t="s">
        <v>61</v>
      </c>
      <c r="D786" s="314" t="s">
        <v>10</v>
      </c>
      <c r="E786" s="313" t="s">
        <v>61</v>
      </c>
      <c r="F786" s="314" t="s">
        <v>10</v>
      </c>
      <c r="G786" s="313" t="s">
        <v>61</v>
      </c>
      <c r="H786" s="314" t="s">
        <v>10</v>
      </c>
      <c r="I786" s="315" t="s">
        <v>67</v>
      </c>
      <c r="J786" s="313" t="s">
        <v>61</v>
      </c>
      <c r="K786" s="313" t="s">
        <v>10</v>
      </c>
      <c r="L786" s="313" t="s">
        <v>61</v>
      </c>
      <c r="M786" s="313" t="s">
        <v>10</v>
      </c>
      <c r="N786" s="313" t="s">
        <v>61</v>
      </c>
      <c r="O786" s="313" t="s">
        <v>10</v>
      </c>
      <c r="P786" s="314" t="s">
        <v>10</v>
      </c>
      <c r="Q786" s="315" t="s">
        <v>67</v>
      </c>
      <c r="R786" s="313" t="s">
        <v>61</v>
      </c>
      <c r="S786" s="314" t="s">
        <v>10</v>
      </c>
      <c r="T786" s="313" t="s">
        <v>61</v>
      </c>
      <c r="U786" s="314" t="s">
        <v>10</v>
      </c>
      <c r="V786" s="313" t="s">
        <v>61</v>
      </c>
      <c r="W786" s="314" t="s">
        <v>10</v>
      </c>
      <c r="X786" s="315" t="s">
        <v>67</v>
      </c>
      <c r="Y786" s="391"/>
      <c r="Z786" s="420"/>
    </row>
    <row r="787" spans="1:26" s="189" customFormat="1" ht="12.95" customHeight="1">
      <c r="A787" s="2"/>
      <c r="B787" s="320" t="s">
        <v>0</v>
      </c>
      <c r="C787" s="158"/>
      <c r="D787" s="322" t="s">
        <v>56</v>
      </c>
      <c r="E787" s="322" t="s">
        <v>5</v>
      </c>
      <c r="F787" s="322" t="s">
        <v>80</v>
      </c>
      <c r="G787" s="322" t="s">
        <v>63</v>
      </c>
      <c r="H787" s="322" t="s">
        <v>5</v>
      </c>
      <c r="I787" s="322" t="s">
        <v>65</v>
      </c>
      <c r="J787" s="322" t="s">
        <v>64</v>
      </c>
      <c r="K787" s="322" t="s">
        <v>55</v>
      </c>
      <c r="L787" s="322" t="s">
        <v>64</v>
      </c>
      <c r="M787" s="322"/>
      <c r="N787" s="322" t="s">
        <v>56</v>
      </c>
      <c r="O787" s="322" t="s">
        <v>5</v>
      </c>
      <c r="P787" s="322" t="s">
        <v>5</v>
      </c>
      <c r="Q787" s="322" t="s">
        <v>80</v>
      </c>
      <c r="R787" s="322" t="s">
        <v>63</v>
      </c>
      <c r="S787" s="322" t="s">
        <v>5</v>
      </c>
      <c r="T787" s="322" t="s">
        <v>65</v>
      </c>
      <c r="U787" s="322" t="s">
        <v>64</v>
      </c>
      <c r="V787" s="322" t="s">
        <v>55</v>
      </c>
      <c r="W787" s="322" t="s">
        <v>64</v>
      </c>
      <c r="X787" s="159"/>
      <c r="Y787" s="322"/>
      <c r="Z787" s="420"/>
    </row>
    <row r="788" spans="1:26" s="189" customFormat="1" ht="12" customHeight="1">
      <c r="A788" s="2"/>
      <c r="B788" s="7"/>
      <c r="C788" s="402">
        <v>1</v>
      </c>
      <c r="D788" s="402">
        <v>2</v>
      </c>
      <c r="E788" s="402">
        <v>3</v>
      </c>
      <c r="F788" s="402">
        <v>4</v>
      </c>
      <c r="G788" s="402">
        <v>5</v>
      </c>
      <c r="H788" s="402">
        <v>6</v>
      </c>
      <c r="I788" s="402">
        <v>7</v>
      </c>
      <c r="J788" s="402">
        <v>8</v>
      </c>
      <c r="K788" s="402">
        <v>9</v>
      </c>
      <c r="L788" s="402">
        <v>10</v>
      </c>
      <c r="M788" s="402">
        <v>11</v>
      </c>
      <c r="N788" s="402">
        <v>12</v>
      </c>
      <c r="O788" s="69"/>
      <c r="P788" s="402">
        <v>13</v>
      </c>
      <c r="Q788" s="402">
        <v>14</v>
      </c>
      <c r="R788" s="402">
        <v>15</v>
      </c>
      <c r="S788" s="402">
        <v>16</v>
      </c>
      <c r="T788" s="402">
        <v>17</v>
      </c>
      <c r="U788" s="402">
        <v>18</v>
      </c>
      <c r="V788" s="402">
        <v>19</v>
      </c>
      <c r="W788" s="402">
        <v>20</v>
      </c>
      <c r="X788" s="402">
        <v>21</v>
      </c>
      <c r="Y788" s="402">
        <v>22</v>
      </c>
      <c r="Z788" s="420"/>
    </row>
    <row r="789" spans="1:26" s="189" customFormat="1" ht="12" customHeight="1">
      <c r="A789" s="2"/>
      <c r="B789" s="70"/>
      <c r="C789" s="385"/>
      <c r="D789" s="472"/>
      <c r="E789" s="385"/>
      <c r="F789" s="472"/>
      <c r="G789" s="385"/>
      <c r="H789" s="472"/>
      <c r="I789" s="385"/>
      <c r="J789" s="385"/>
      <c r="K789" s="472"/>
      <c r="L789" s="385"/>
      <c r="M789" s="473"/>
      <c r="N789" s="385"/>
      <c r="O789" s="2"/>
      <c r="P789" s="473"/>
      <c r="Q789" s="385"/>
      <c r="R789" s="385"/>
      <c r="S789" s="472"/>
      <c r="T789" s="278"/>
      <c r="U789" s="472"/>
      <c r="V789" s="278"/>
      <c r="W789" s="472"/>
      <c r="X789" s="474"/>
      <c r="Y789" s="475"/>
      <c r="Z789" s="420"/>
    </row>
    <row r="790" spans="1:26" s="189" customFormat="1">
      <c r="A790" s="25"/>
      <c r="B790" s="88"/>
      <c r="C790" s="195"/>
      <c r="D790" s="45"/>
      <c r="E790" s="195"/>
      <c r="F790" s="45"/>
      <c r="G790" s="195"/>
      <c r="H790" s="45"/>
      <c r="I790" s="195"/>
      <c r="J790" s="195"/>
      <c r="K790" s="45"/>
      <c r="L790" s="195"/>
      <c r="M790" s="36"/>
      <c r="N790" s="195"/>
      <c r="O790" s="25"/>
      <c r="P790" s="36"/>
      <c r="Q790" s="195"/>
      <c r="R790" s="195"/>
      <c r="S790" s="45"/>
      <c r="T790" s="82"/>
      <c r="U790" s="45"/>
      <c r="V790" s="82"/>
      <c r="W790" s="45"/>
      <c r="X790" s="143"/>
      <c r="Y790" s="476"/>
      <c r="Z790" s="477"/>
    </row>
    <row r="791" spans="1:26" s="189" customFormat="1">
      <c r="A791" s="25"/>
      <c r="B791" s="88"/>
      <c r="C791" s="195"/>
      <c r="D791" s="45"/>
      <c r="E791" s="195"/>
      <c r="F791" s="45"/>
      <c r="G791" s="195"/>
      <c r="H791" s="45"/>
      <c r="I791" s="195"/>
      <c r="J791" s="195"/>
      <c r="K791" s="45"/>
      <c r="L791" s="195"/>
      <c r="M791" s="36"/>
      <c r="N791" s="195"/>
      <c r="O791" s="25"/>
      <c r="P791" s="36"/>
      <c r="Q791" s="195"/>
      <c r="R791" s="195"/>
      <c r="S791" s="45"/>
      <c r="T791" s="82"/>
      <c r="U791" s="45"/>
      <c r="V791" s="82"/>
      <c r="W791" s="45"/>
      <c r="X791" s="143"/>
      <c r="Y791" s="476"/>
      <c r="Z791" s="477"/>
    </row>
    <row r="792" spans="1:26" s="189" customFormat="1">
      <c r="A792" s="25"/>
      <c r="B792" s="88"/>
      <c r="C792" s="195"/>
      <c r="D792" s="45"/>
      <c r="E792" s="195"/>
      <c r="F792" s="45"/>
      <c r="G792" s="195"/>
      <c r="H792" s="45"/>
      <c r="I792" s="195"/>
      <c r="J792" s="195"/>
      <c r="K792" s="45"/>
      <c r="L792" s="195"/>
      <c r="M792" s="36"/>
      <c r="N792" s="195"/>
      <c r="O792" s="25"/>
      <c r="P792" s="36"/>
      <c r="Q792" s="195"/>
      <c r="R792" s="195"/>
      <c r="S792" s="45"/>
      <c r="T792" s="82"/>
      <c r="U792" s="45"/>
      <c r="V792" s="82"/>
      <c r="W792" s="45"/>
      <c r="X792" s="143"/>
      <c r="Y792" s="476"/>
      <c r="Z792" s="477"/>
    </row>
    <row r="793" spans="1:26" s="189" customFormat="1">
      <c r="A793" s="25"/>
      <c r="B793" s="88"/>
      <c r="C793" s="195"/>
      <c r="D793" s="45"/>
      <c r="E793" s="195"/>
      <c r="F793" s="45"/>
      <c r="G793" s="195"/>
      <c r="H793" s="45"/>
      <c r="I793" s="195"/>
      <c r="J793" s="195"/>
      <c r="K793" s="45"/>
      <c r="L793" s="195"/>
      <c r="M793" s="36"/>
      <c r="N793" s="195"/>
      <c r="O793" s="25"/>
      <c r="P793" s="36"/>
      <c r="Q793" s="195"/>
      <c r="R793" s="195"/>
      <c r="S793" s="45"/>
      <c r="T793" s="82"/>
      <c r="U793" s="45"/>
      <c r="V793" s="82"/>
      <c r="W793" s="45"/>
      <c r="X793" s="143"/>
      <c r="Y793" s="476"/>
      <c r="Z793" s="477"/>
    </row>
    <row r="794" spans="1:26" s="189" customFormat="1">
      <c r="A794" s="25"/>
      <c r="B794" s="88"/>
      <c r="C794" s="195"/>
      <c r="D794" s="45"/>
      <c r="E794" s="195"/>
      <c r="F794" s="45"/>
      <c r="G794" s="195"/>
      <c r="H794" s="45"/>
      <c r="I794" s="195"/>
      <c r="J794" s="195"/>
      <c r="K794" s="45"/>
      <c r="L794" s="195"/>
      <c r="M794" s="36"/>
      <c r="N794" s="195"/>
      <c r="O794" s="25"/>
      <c r="P794" s="36"/>
      <c r="Q794" s="195"/>
      <c r="R794" s="195"/>
      <c r="S794" s="45"/>
      <c r="T794" s="82"/>
      <c r="U794" s="45"/>
      <c r="V794" s="82"/>
      <c r="W794" s="45"/>
      <c r="X794" s="143"/>
      <c r="Y794" s="476"/>
      <c r="Z794" s="477"/>
    </row>
    <row r="795" spans="1:26" s="189" customFormat="1" hidden="1">
      <c r="A795" s="25"/>
      <c r="B795" s="88"/>
      <c r="C795" s="195"/>
      <c r="D795" s="45"/>
      <c r="E795" s="195"/>
      <c r="F795" s="45"/>
      <c r="G795" s="195"/>
      <c r="H795" s="45"/>
      <c r="I795" s="195"/>
      <c r="J795" s="195"/>
      <c r="K795" s="45"/>
      <c r="L795" s="195"/>
      <c r="M795" s="36"/>
      <c r="N795" s="195"/>
      <c r="O795" s="25"/>
      <c r="P795" s="36"/>
      <c r="Q795" s="195"/>
      <c r="R795" s="195"/>
      <c r="S795" s="45"/>
      <c r="T795" s="82"/>
      <c r="U795" s="45"/>
      <c r="V795" s="82"/>
      <c r="W795" s="45"/>
      <c r="X795" s="143"/>
      <c r="Y795" s="476"/>
      <c r="Z795" s="477"/>
    </row>
    <row r="796" spans="1:26" s="189" customFormat="1" hidden="1">
      <c r="A796" s="25"/>
      <c r="B796" s="88"/>
      <c r="C796" s="195"/>
      <c r="D796" s="45"/>
      <c r="E796" s="195"/>
      <c r="F796" s="45"/>
      <c r="G796" s="195"/>
      <c r="H796" s="45"/>
      <c r="I796" s="195"/>
      <c r="J796" s="195"/>
      <c r="K796" s="45"/>
      <c r="L796" s="195"/>
      <c r="M796" s="36"/>
      <c r="N796" s="195"/>
      <c r="O796" s="25"/>
      <c r="P796" s="36"/>
      <c r="Q796" s="195"/>
      <c r="R796" s="195"/>
      <c r="S796" s="45"/>
      <c r="T796" s="82"/>
      <c r="U796" s="45"/>
      <c r="V796" s="82"/>
      <c r="W796" s="45"/>
      <c r="X796" s="143"/>
      <c r="Y796" s="476"/>
      <c r="Z796" s="477"/>
    </row>
    <row r="797" spans="1:26" s="189" customFormat="1">
      <c r="A797" s="25"/>
      <c r="B797" s="88"/>
      <c r="C797" s="195"/>
      <c r="D797" s="45"/>
      <c r="E797" s="195"/>
      <c r="F797" s="45"/>
      <c r="G797" s="195"/>
      <c r="H797" s="45"/>
      <c r="I797" s="195"/>
      <c r="J797" s="195"/>
      <c r="K797" s="45"/>
      <c r="L797" s="195"/>
      <c r="M797" s="36"/>
      <c r="N797" s="195"/>
      <c r="O797" s="25"/>
      <c r="P797" s="36"/>
      <c r="Q797" s="195"/>
      <c r="R797" s="195"/>
      <c r="S797" s="45"/>
      <c r="T797" s="82"/>
      <c r="U797" s="45"/>
      <c r="V797" s="82"/>
      <c r="W797" s="45"/>
      <c r="X797" s="143"/>
      <c r="Y797" s="476"/>
      <c r="Z797" s="477"/>
    </row>
    <row r="798" spans="1:26" s="189" customFormat="1" ht="12" customHeight="1">
      <c r="A798" s="2"/>
      <c r="B798" s="70"/>
      <c r="C798" s="385"/>
      <c r="D798" s="472"/>
      <c r="E798" s="385"/>
      <c r="F798" s="472"/>
      <c r="G798" s="385"/>
      <c r="H798" s="472"/>
      <c r="I798" s="385"/>
      <c r="J798" s="385"/>
      <c r="K798" s="472"/>
      <c r="L798" s="385"/>
      <c r="M798" s="473"/>
      <c r="N798" s="385"/>
      <c r="O798" s="2"/>
      <c r="P798" s="473"/>
      <c r="Q798" s="385"/>
      <c r="R798" s="385"/>
      <c r="S798" s="472"/>
      <c r="T798" s="278"/>
      <c r="U798" s="472"/>
      <c r="V798" s="278"/>
      <c r="W798" s="472"/>
      <c r="X798" s="474"/>
      <c r="Y798" s="475"/>
      <c r="Z798" s="420"/>
    </row>
    <row r="799" spans="1:26" ht="12" customHeight="1">
      <c r="A799" s="184"/>
      <c r="B799" s="7"/>
      <c r="C799" s="402">
        <v>1</v>
      </c>
      <c r="D799" s="402">
        <v>2</v>
      </c>
      <c r="E799" s="402">
        <v>3</v>
      </c>
      <c r="F799" s="402">
        <v>4</v>
      </c>
      <c r="G799" s="402">
        <v>5</v>
      </c>
      <c r="H799" s="402">
        <v>6</v>
      </c>
      <c r="I799" s="402">
        <v>7</v>
      </c>
      <c r="J799" s="402">
        <v>8</v>
      </c>
      <c r="K799" s="402">
        <v>9</v>
      </c>
      <c r="L799" s="402">
        <v>10</v>
      </c>
      <c r="M799" s="402">
        <v>11</v>
      </c>
      <c r="N799" s="402">
        <v>12</v>
      </c>
      <c r="O799" s="69"/>
      <c r="P799" s="402">
        <v>13</v>
      </c>
      <c r="Q799" s="402">
        <v>14</v>
      </c>
      <c r="R799" s="402">
        <v>15</v>
      </c>
      <c r="S799" s="402">
        <v>16</v>
      </c>
      <c r="T799" s="402">
        <v>17</v>
      </c>
      <c r="U799" s="402">
        <v>18</v>
      </c>
      <c r="V799" s="402">
        <v>19</v>
      </c>
      <c r="W799" s="402">
        <v>20</v>
      </c>
      <c r="X799" s="402">
        <v>21</v>
      </c>
      <c r="Y799" s="402">
        <v>22</v>
      </c>
      <c r="Z799" s="475"/>
    </row>
    <row r="800" spans="1:26" ht="12.95" customHeight="1">
      <c r="A800" s="184"/>
      <c r="B800" s="488" t="s">
        <v>0</v>
      </c>
      <c r="C800" s="489"/>
      <c r="D800" s="490" t="s">
        <v>56</v>
      </c>
      <c r="E800" s="490" t="s">
        <v>5</v>
      </c>
      <c r="F800" s="490" t="s">
        <v>80</v>
      </c>
      <c r="G800" s="490" t="s">
        <v>63</v>
      </c>
      <c r="H800" s="490" t="s">
        <v>5</v>
      </c>
      <c r="I800" s="490" t="s">
        <v>65</v>
      </c>
      <c r="J800" s="490" t="s">
        <v>64</v>
      </c>
      <c r="K800" s="490" t="s">
        <v>55</v>
      </c>
      <c r="L800" s="490" t="s">
        <v>64</v>
      </c>
      <c r="M800" s="490"/>
      <c r="N800" s="490" t="s">
        <v>56</v>
      </c>
      <c r="O800" s="490" t="s">
        <v>5</v>
      </c>
      <c r="P800" s="490" t="s">
        <v>5</v>
      </c>
      <c r="Q800" s="490" t="s">
        <v>80</v>
      </c>
      <c r="R800" s="490" t="s">
        <v>63</v>
      </c>
      <c r="S800" s="490" t="s">
        <v>5</v>
      </c>
      <c r="T800" s="490" t="s">
        <v>65</v>
      </c>
      <c r="U800" s="490" t="s">
        <v>64</v>
      </c>
      <c r="V800" s="490" t="s">
        <v>55</v>
      </c>
      <c r="W800" s="490" t="s">
        <v>64</v>
      </c>
      <c r="X800" s="491"/>
      <c r="Y800" s="490"/>
      <c r="Z800" s="475"/>
    </row>
    <row r="801" spans="1:26" ht="12.95" customHeight="1">
      <c r="A801" s="184"/>
      <c r="B801" s="488" t="s">
        <v>59</v>
      </c>
      <c r="C801" s="492" t="s">
        <v>61</v>
      </c>
      <c r="D801" s="493" t="s">
        <v>10</v>
      </c>
      <c r="E801" s="492" t="s">
        <v>61</v>
      </c>
      <c r="F801" s="493" t="s">
        <v>10</v>
      </c>
      <c r="G801" s="492" t="s">
        <v>61</v>
      </c>
      <c r="H801" s="493" t="s">
        <v>10</v>
      </c>
      <c r="I801" s="494" t="s">
        <v>67</v>
      </c>
      <c r="J801" s="493" t="s">
        <v>10</v>
      </c>
      <c r="K801" s="492"/>
      <c r="L801" s="492" t="s">
        <v>61</v>
      </c>
      <c r="M801" s="493" t="s">
        <v>10</v>
      </c>
      <c r="N801" s="492" t="s">
        <v>61</v>
      </c>
      <c r="O801" s="495" t="s">
        <v>52</v>
      </c>
      <c r="P801" s="493" t="s">
        <v>10</v>
      </c>
      <c r="Q801" s="492" t="s">
        <v>61</v>
      </c>
      <c r="R801" s="493" t="s">
        <v>10</v>
      </c>
      <c r="S801" s="492"/>
      <c r="T801" s="492" t="s">
        <v>61</v>
      </c>
      <c r="U801" s="493" t="s">
        <v>10</v>
      </c>
      <c r="V801" s="492" t="s">
        <v>61</v>
      </c>
      <c r="W801" s="493" t="s">
        <v>10</v>
      </c>
      <c r="X801" s="494"/>
      <c r="Y801" s="493"/>
      <c r="Z801" s="478"/>
    </row>
    <row r="802" spans="1:26" ht="12.95" customHeight="1">
      <c r="A802" s="184"/>
      <c r="B802" s="239" t="s">
        <v>12</v>
      </c>
      <c r="C802" s="851" t="s">
        <v>90</v>
      </c>
      <c r="E802" s="852" t="s">
        <v>91</v>
      </c>
      <c r="F802" s="396"/>
      <c r="G802" s="852" t="s">
        <v>92</v>
      </c>
      <c r="H802" s="396"/>
      <c r="I802" s="852" t="s">
        <v>93</v>
      </c>
      <c r="J802" s="396"/>
      <c r="K802" s="395" t="s">
        <v>136</v>
      </c>
      <c r="L802" s="851" t="s">
        <v>71</v>
      </c>
      <c r="M802" s="251"/>
      <c r="N802" s="851" t="s">
        <v>72</v>
      </c>
      <c r="O802" s="251"/>
      <c r="P802" s="251"/>
      <c r="Q802" s="851" t="s">
        <v>73</v>
      </c>
      <c r="R802" s="395"/>
      <c r="S802" s="338" t="s">
        <v>136</v>
      </c>
      <c r="T802" s="851" t="s">
        <v>74</v>
      </c>
      <c r="U802" s="395"/>
      <c r="V802" s="851" t="s">
        <v>117</v>
      </c>
      <c r="X802" s="395" t="s">
        <v>136</v>
      </c>
      <c r="Y802" s="150"/>
      <c r="Z802" s="276"/>
    </row>
    <row r="803" spans="1:26" s="631" customFormat="1" ht="12.95" customHeight="1">
      <c r="A803" s="24"/>
      <c r="C803" s="7" t="s">
        <v>68</v>
      </c>
      <c r="D803" s="109" t="s">
        <v>179</v>
      </c>
      <c r="E803" s="7" t="s">
        <v>68</v>
      </c>
      <c r="F803" s="109" t="s">
        <v>180</v>
      </c>
      <c r="G803" s="7" t="s">
        <v>68</v>
      </c>
      <c r="H803" s="109" t="s">
        <v>181</v>
      </c>
      <c r="I803" s="7" t="s">
        <v>68</v>
      </c>
      <c r="J803" s="109" t="s">
        <v>182</v>
      </c>
      <c r="K803" s="109"/>
      <c r="L803" s="7" t="s">
        <v>68</v>
      </c>
      <c r="M803" s="109" t="s">
        <v>183</v>
      </c>
      <c r="N803" s="7" t="s">
        <v>68</v>
      </c>
      <c r="O803" s="109"/>
      <c r="P803" s="109" t="s">
        <v>184</v>
      </c>
      <c r="Q803" s="7" t="s">
        <v>68</v>
      </c>
      <c r="R803" s="7" t="s">
        <v>185</v>
      </c>
      <c r="T803" s="7" t="s">
        <v>68</v>
      </c>
      <c r="U803" s="7" t="s">
        <v>186</v>
      </c>
      <c r="V803" s="7" t="s">
        <v>68</v>
      </c>
      <c r="W803" s="7" t="s">
        <v>141</v>
      </c>
      <c r="Y803" s="7"/>
      <c r="Z803" s="634"/>
    </row>
    <row r="804" spans="1:26" ht="12.95" customHeight="1">
      <c r="A804" s="184"/>
      <c r="B804" s="37" t="s">
        <v>29</v>
      </c>
      <c r="C804" s="398">
        <f t="shared" ref="C804:C823" si="326">C381</f>
        <v>196</v>
      </c>
      <c r="D804" s="32">
        <f t="shared" ref="D804:D822" si="327">C804/K804</f>
        <v>5.226666666666667E-2</v>
      </c>
      <c r="E804" s="398">
        <f t="shared" ref="E804:E823" si="328">E381</f>
        <v>886</v>
      </c>
      <c r="F804" s="32">
        <f t="shared" ref="F804:F822" si="329">E804/K804</f>
        <v>0.23626666666666668</v>
      </c>
      <c r="G804" s="398">
        <f t="shared" ref="G804:G823" si="330">G381</f>
        <v>903</v>
      </c>
      <c r="H804" s="32">
        <f t="shared" ref="H804:H822" si="331">G804/K804</f>
        <v>0.24079999999999999</v>
      </c>
      <c r="I804" s="398">
        <f t="shared" ref="I804:I823" si="332">I381</f>
        <v>1765</v>
      </c>
      <c r="J804" s="32">
        <f t="shared" ref="J804:J822" si="333">I804/K804</f>
        <v>0.47066666666666668</v>
      </c>
      <c r="K804" s="355">
        <f t="shared" ref="K804:K822" si="334">SUM(C804,E804,I804,G804)</f>
        <v>3750</v>
      </c>
      <c r="L804" s="399">
        <f t="shared" ref="L804:L822" si="335">M381</f>
        <v>47</v>
      </c>
      <c r="M804" s="32">
        <f>L804/S804</f>
        <v>0.28313253012048195</v>
      </c>
      <c r="N804" s="399">
        <f t="shared" ref="N804:N822" si="336">P381</f>
        <v>66</v>
      </c>
      <c r="P804" s="32">
        <f>N804/S804</f>
        <v>0.39759036144578314</v>
      </c>
      <c r="Q804" s="399">
        <f t="shared" ref="Q804:Q822" si="337">R381</f>
        <v>53</v>
      </c>
      <c r="R804" s="32">
        <f>Q804/S804</f>
        <v>0.31927710843373491</v>
      </c>
      <c r="S804" s="397">
        <f>SUM(L804,N804,Q804)</f>
        <v>166</v>
      </c>
      <c r="T804" s="399">
        <f t="shared" ref="T804:T822" si="338">T381</f>
        <v>33</v>
      </c>
      <c r="U804" s="32">
        <f>T804/X804</f>
        <v>0.82499999999999996</v>
      </c>
      <c r="V804" s="399">
        <f t="shared" ref="V804:V822" si="339">V381</f>
        <v>7</v>
      </c>
      <c r="W804" s="32">
        <f>V804/$X$804</f>
        <v>0.17499999999999999</v>
      </c>
      <c r="X804" s="397">
        <f>SUM(T804,V804)</f>
        <v>40</v>
      </c>
      <c r="Z804" s="420"/>
    </row>
    <row r="805" spans="1:26" ht="12.95" customHeight="1">
      <c r="A805" s="184"/>
      <c r="B805" s="37" t="s">
        <v>30</v>
      </c>
      <c r="C805" s="398">
        <f t="shared" si="326"/>
        <v>144</v>
      </c>
      <c r="D805" s="32">
        <f t="shared" si="327"/>
        <v>5.5235903337169157E-2</v>
      </c>
      <c r="E805" s="398">
        <f t="shared" si="328"/>
        <v>544</v>
      </c>
      <c r="F805" s="32">
        <f t="shared" si="329"/>
        <v>0.20866896816263905</v>
      </c>
      <c r="G805" s="398">
        <f t="shared" si="330"/>
        <v>725</v>
      </c>
      <c r="H805" s="32">
        <f t="shared" si="331"/>
        <v>0.27809742999616416</v>
      </c>
      <c r="I805" s="398">
        <f t="shared" si="332"/>
        <v>1194</v>
      </c>
      <c r="J805" s="32">
        <f t="shared" si="333"/>
        <v>0.45799769850402761</v>
      </c>
      <c r="K805" s="355">
        <f t="shared" si="334"/>
        <v>2607</v>
      </c>
      <c r="L805" s="399">
        <f t="shared" si="335"/>
        <v>51</v>
      </c>
      <c r="M805" s="32">
        <f t="shared" ref="M805:M822" si="340">L805/S805</f>
        <v>0.36690647482014388</v>
      </c>
      <c r="N805" s="399">
        <f t="shared" si="336"/>
        <v>41</v>
      </c>
      <c r="P805" s="32">
        <f t="shared" ref="P805:P822" si="341">N805/S805</f>
        <v>0.29496402877697842</v>
      </c>
      <c r="Q805" s="399">
        <f t="shared" si="337"/>
        <v>47</v>
      </c>
      <c r="R805" s="32">
        <f t="shared" ref="R805:R822" si="342">Q805/S805</f>
        <v>0.33812949640287771</v>
      </c>
      <c r="S805" s="397">
        <f t="shared" ref="S805:S822" si="343">SUM(L805,N805,Q805)</f>
        <v>139</v>
      </c>
      <c r="T805" s="399">
        <f t="shared" si="338"/>
        <v>32</v>
      </c>
      <c r="U805" s="32">
        <f t="shared" ref="U805:U822" si="344">T805/X805</f>
        <v>0.65306122448979587</v>
      </c>
      <c r="V805" s="399">
        <f t="shared" si="339"/>
        <v>17</v>
      </c>
      <c r="W805" s="32">
        <f t="shared" ref="W805:W822" si="345">V805/$X$804</f>
        <v>0.42499999999999999</v>
      </c>
      <c r="X805" s="397">
        <f t="shared" ref="X805:X822" si="346">SUM(T805,V805)</f>
        <v>49</v>
      </c>
      <c r="Z805" s="420"/>
    </row>
    <row r="806" spans="1:26" ht="12.95" customHeight="1">
      <c r="A806" s="184"/>
      <c r="B806" s="37" t="s">
        <v>31</v>
      </c>
      <c r="C806" s="398">
        <f t="shared" si="326"/>
        <v>59</v>
      </c>
      <c r="D806" s="32">
        <f t="shared" si="327"/>
        <v>4.1172365666434056E-2</v>
      </c>
      <c r="E806" s="398">
        <f t="shared" si="328"/>
        <v>397</v>
      </c>
      <c r="F806" s="32">
        <f t="shared" si="329"/>
        <v>0.27704117236566644</v>
      </c>
      <c r="G806" s="398">
        <f t="shared" si="330"/>
        <v>463</v>
      </c>
      <c r="H806" s="32">
        <f t="shared" si="331"/>
        <v>0.32309839497557574</v>
      </c>
      <c r="I806" s="398">
        <f t="shared" si="332"/>
        <v>514</v>
      </c>
      <c r="J806" s="32">
        <f t="shared" si="333"/>
        <v>0.35868806699232381</v>
      </c>
      <c r="K806" s="355">
        <f t="shared" si="334"/>
        <v>1433</v>
      </c>
      <c r="L806" s="399">
        <f t="shared" si="335"/>
        <v>8</v>
      </c>
      <c r="M806" s="32">
        <f t="shared" si="340"/>
        <v>0.18604651162790697</v>
      </c>
      <c r="N806" s="399">
        <f t="shared" si="336"/>
        <v>17</v>
      </c>
      <c r="P806" s="32">
        <f t="shared" si="341"/>
        <v>0.39534883720930231</v>
      </c>
      <c r="Q806" s="399">
        <f t="shared" si="337"/>
        <v>18</v>
      </c>
      <c r="R806" s="32">
        <f t="shared" si="342"/>
        <v>0.41860465116279072</v>
      </c>
      <c r="S806" s="397">
        <f t="shared" si="343"/>
        <v>43</v>
      </c>
      <c r="T806" s="399">
        <f t="shared" si="338"/>
        <v>9</v>
      </c>
      <c r="U806" s="32">
        <f t="shared" si="344"/>
        <v>0.75</v>
      </c>
      <c r="V806" s="399">
        <f t="shared" si="339"/>
        <v>3</v>
      </c>
      <c r="W806" s="32">
        <f t="shared" si="345"/>
        <v>7.4999999999999997E-2</v>
      </c>
      <c r="X806" s="397">
        <f t="shared" si="346"/>
        <v>12</v>
      </c>
      <c r="Z806" s="420"/>
    </row>
    <row r="807" spans="1:26" ht="12.95" customHeight="1">
      <c r="A807" s="184"/>
      <c r="B807" s="37" t="s">
        <v>32</v>
      </c>
      <c r="C807" s="398">
        <f t="shared" si="326"/>
        <v>78</v>
      </c>
      <c r="D807" s="32">
        <f t="shared" si="327"/>
        <v>4.9523809523809526E-2</v>
      </c>
      <c r="E807" s="398">
        <f t="shared" si="328"/>
        <v>343</v>
      </c>
      <c r="F807" s="32">
        <f t="shared" si="329"/>
        <v>0.21777777777777776</v>
      </c>
      <c r="G807" s="398">
        <f t="shared" si="330"/>
        <v>414</v>
      </c>
      <c r="H807" s="32">
        <f t="shared" si="331"/>
        <v>0.26285714285714284</v>
      </c>
      <c r="I807" s="398">
        <f t="shared" si="332"/>
        <v>740</v>
      </c>
      <c r="J807" s="32">
        <f t="shared" si="333"/>
        <v>0.46984126984126984</v>
      </c>
      <c r="K807" s="355">
        <f t="shared" si="334"/>
        <v>1575</v>
      </c>
      <c r="L807" s="399">
        <f t="shared" si="335"/>
        <v>22</v>
      </c>
      <c r="M807" s="32">
        <f t="shared" si="340"/>
        <v>0.22222222222222221</v>
      </c>
      <c r="N807" s="399">
        <f t="shared" si="336"/>
        <v>39</v>
      </c>
      <c r="P807" s="32">
        <f t="shared" si="341"/>
        <v>0.39393939393939392</v>
      </c>
      <c r="Q807" s="399">
        <f t="shared" si="337"/>
        <v>38</v>
      </c>
      <c r="R807" s="32">
        <f t="shared" si="342"/>
        <v>0.38383838383838381</v>
      </c>
      <c r="S807" s="397">
        <f t="shared" si="343"/>
        <v>99</v>
      </c>
      <c r="T807" s="399">
        <f t="shared" si="338"/>
        <v>22</v>
      </c>
      <c r="U807" s="32">
        <f t="shared" si="344"/>
        <v>0.95652173913043481</v>
      </c>
      <c r="V807" s="399">
        <f t="shared" si="339"/>
        <v>1</v>
      </c>
      <c r="W807" s="32">
        <f t="shared" si="345"/>
        <v>2.5000000000000001E-2</v>
      </c>
      <c r="X807" s="397">
        <f t="shared" si="346"/>
        <v>23</v>
      </c>
      <c r="Z807" s="420"/>
    </row>
    <row r="808" spans="1:26" ht="12.95" customHeight="1">
      <c r="A808" s="184"/>
      <c r="B808" s="37" t="s">
        <v>33</v>
      </c>
      <c r="C808" s="398">
        <f t="shared" si="326"/>
        <v>59</v>
      </c>
      <c r="D808" s="32">
        <f t="shared" si="327"/>
        <v>4.2568542568542568E-2</v>
      </c>
      <c r="E808" s="398">
        <f t="shared" si="328"/>
        <v>263</v>
      </c>
      <c r="F808" s="32">
        <f t="shared" si="329"/>
        <v>0.18975468975468976</v>
      </c>
      <c r="G808" s="398">
        <f t="shared" si="330"/>
        <v>393</v>
      </c>
      <c r="H808" s="32">
        <f t="shared" si="331"/>
        <v>0.28354978354978355</v>
      </c>
      <c r="I808" s="398">
        <f t="shared" si="332"/>
        <v>671</v>
      </c>
      <c r="J808" s="32">
        <f t="shared" si="333"/>
        <v>0.48412698412698413</v>
      </c>
      <c r="K808" s="355">
        <f t="shared" si="334"/>
        <v>1386</v>
      </c>
      <c r="L808" s="399">
        <f t="shared" si="335"/>
        <v>20</v>
      </c>
      <c r="M808" s="32">
        <f t="shared" si="340"/>
        <v>0.26666666666666666</v>
      </c>
      <c r="N808" s="399">
        <f t="shared" si="336"/>
        <v>31</v>
      </c>
      <c r="P808" s="32">
        <f t="shared" si="341"/>
        <v>0.41333333333333333</v>
      </c>
      <c r="Q808" s="399">
        <f t="shared" si="337"/>
        <v>24</v>
      </c>
      <c r="R808" s="32">
        <f t="shared" si="342"/>
        <v>0.32</v>
      </c>
      <c r="S808" s="397">
        <f t="shared" si="343"/>
        <v>75</v>
      </c>
      <c r="T808" s="399">
        <f t="shared" si="338"/>
        <v>18</v>
      </c>
      <c r="U808" s="32">
        <f t="shared" si="344"/>
        <v>0.62068965517241381</v>
      </c>
      <c r="V808" s="399">
        <f t="shared" si="339"/>
        <v>11</v>
      </c>
      <c r="W808" s="32">
        <f t="shared" si="345"/>
        <v>0.27500000000000002</v>
      </c>
      <c r="X808" s="397">
        <f t="shared" si="346"/>
        <v>29</v>
      </c>
      <c r="Z808" s="420"/>
    </row>
    <row r="809" spans="1:26" ht="12.95" customHeight="1">
      <c r="A809" s="184"/>
      <c r="B809" s="37" t="s">
        <v>34</v>
      </c>
      <c r="C809" s="398">
        <f t="shared" si="326"/>
        <v>24</v>
      </c>
      <c r="D809" s="32">
        <f t="shared" si="327"/>
        <v>2.6996625421822271E-2</v>
      </c>
      <c r="E809" s="398">
        <f t="shared" si="328"/>
        <v>201</v>
      </c>
      <c r="F809" s="32">
        <f t="shared" si="329"/>
        <v>0.22609673790776152</v>
      </c>
      <c r="G809" s="398">
        <f t="shared" si="330"/>
        <v>267</v>
      </c>
      <c r="H809" s="32">
        <f t="shared" si="331"/>
        <v>0.30033745781777277</v>
      </c>
      <c r="I809" s="398">
        <f t="shared" si="332"/>
        <v>397</v>
      </c>
      <c r="J809" s="32">
        <f t="shared" si="333"/>
        <v>0.44656917885264341</v>
      </c>
      <c r="K809" s="355">
        <f t="shared" si="334"/>
        <v>889</v>
      </c>
      <c r="L809" s="399">
        <f t="shared" si="335"/>
        <v>12</v>
      </c>
      <c r="M809" s="32">
        <f t="shared" si="340"/>
        <v>0.29268292682926828</v>
      </c>
      <c r="N809" s="399">
        <f t="shared" si="336"/>
        <v>20</v>
      </c>
      <c r="P809" s="32">
        <f t="shared" si="341"/>
        <v>0.48780487804878048</v>
      </c>
      <c r="Q809" s="399">
        <f t="shared" si="337"/>
        <v>9</v>
      </c>
      <c r="R809" s="32">
        <f t="shared" si="342"/>
        <v>0.21951219512195122</v>
      </c>
      <c r="S809" s="397">
        <f t="shared" si="343"/>
        <v>41</v>
      </c>
      <c r="T809" s="399">
        <f t="shared" si="338"/>
        <v>3</v>
      </c>
      <c r="U809" s="32">
        <f t="shared" si="344"/>
        <v>0.6</v>
      </c>
      <c r="V809" s="399">
        <f t="shared" si="339"/>
        <v>2</v>
      </c>
      <c r="W809" s="32">
        <f t="shared" si="345"/>
        <v>0.05</v>
      </c>
      <c r="X809" s="397">
        <f t="shared" si="346"/>
        <v>5</v>
      </c>
      <c r="Z809" s="420"/>
    </row>
    <row r="810" spans="1:26" ht="12.95" customHeight="1">
      <c r="A810" s="184"/>
      <c r="B810" s="37" t="s">
        <v>35</v>
      </c>
      <c r="C810" s="398">
        <f t="shared" si="326"/>
        <v>46</v>
      </c>
      <c r="D810" s="32">
        <f t="shared" si="327"/>
        <v>6.3800277392510402E-2</v>
      </c>
      <c r="E810" s="398">
        <f t="shared" si="328"/>
        <v>133</v>
      </c>
      <c r="F810" s="32">
        <f t="shared" si="329"/>
        <v>0.18446601941747573</v>
      </c>
      <c r="G810" s="398">
        <f t="shared" si="330"/>
        <v>189</v>
      </c>
      <c r="H810" s="32">
        <f t="shared" si="331"/>
        <v>0.26213592233009708</v>
      </c>
      <c r="I810" s="398">
        <f t="shared" si="332"/>
        <v>353</v>
      </c>
      <c r="J810" s="32">
        <f t="shared" si="333"/>
        <v>0.48959778085991679</v>
      </c>
      <c r="K810" s="355">
        <f t="shared" si="334"/>
        <v>721</v>
      </c>
      <c r="L810" s="399">
        <f t="shared" si="335"/>
        <v>19</v>
      </c>
      <c r="M810" s="32">
        <f t="shared" si="340"/>
        <v>0.36538461538461536</v>
      </c>
      <c r="N810" s="399">
        <f t="shared" si="336"/>
        <v>18</v>
      </c>
      <c r="P810" s="32">
        <f t="shared" si="341"/>
        <v>0.34615384615384615</v>
      </c>
      <c r="Q810" s="399">
        <f t="shared" si="337"/>
        <v>15</v>
      </c>
      <c r="R810" s="32">
        <f t="shared" si="342"/>
        <v>0.28846153846153844</v>
      </c>
      <c r="S810" s="397">
        <f t="shared" si="343"/>
        <v>52</v>
      </c>
      <c r="T810" s="399">
        <f t="shared" si="338"/>
        <v>12</v>
      </c>
      <c r="U810" s="32">
        <f t="shared" si="344"/>
        <v>0.92307692307692313</v>
      </c>
      <c r="V810" s="399">
        <f t="shared" si="339"/>
        <v>1</v>
      </c>
      <c r="W810" s="32">
        <f t="shared" si="345"/>
        <v>2.5000000000000001E-2</v>
      </c>
      <c r="X810" s="397">
        <f t="shared" si="346"/>
        <v>13</v>
      </c>
      <c r="Z810" s="420"/>
    </row>
    <row r="811" spans="1:26" ht="12.95" customHeight="1">
      <c r="A811" s="184"/>
      <c r="B811" s="37" t="s">
        <v>36</v>
      </c>
      <c r="C811" s="398">
        <f t="shared" si="326"/>
        <v>30</v>
      </c>
      <c r="D811" s="32">
        <f t="shared" si="327"/>
        <v>5.859375E-2</v>
      </c>
      <c r="E811" s="398">
        <f t="shared" si="328"/>
        <v>130</v>
      </c>
      <c r="F811" s="32">
        <f t="shared" si="329"/>
        <v>0.25390625</v>
      </c>
      <c r="G811" s="398">
        <f t="shared" si="330"/>
        <v>131</v>
      </c>
      <c r="H811" s="32">
        <f t="shared" si="331"/>
        <v>0.255859375</v>
      </c>
      <c r="I811" s="398">
        <f t="shared" si="332"/>
        <v>221</v>
      </c>
      <c r="J811" s="32">
        <f t="shared" si="333"/>
        <v>0.431640625</v>
      </c>
      <c r="K811" s="355">
        <f t="shared" si="334"/>
        <v>512</v>
      </c>
      <c r="L811" s="399">
        <f t="shared" si="335"/>
        <v>3</v>
      </c>
      <c r="M811" s="32">
        <f t="shared" si="340"/>
        <v>0.27272727272727271</v>
      </c>
      <c r="N811" s="399">
        <f t="shared" si="336"/>
        <v>5</v>
      </c>
      <c r="P811" s="32">
        <f t="shared" si="341"/>
        <v>0.45454545454545453</v>
      </c>
      <c r="Q811" s="399">
        <f t="shared" si="337"/>
        <v>3</v>
      </c>
      <c r="R811" s="32">
        <f t="shared" si="342"/>
        <v>0.27272727272727271</v>
      </c>
      <c r="S811" s="397">
        <f t="shared" si="343"/>
        <v>11</v>
      </c>
      <c r="T811" s="399">
        <f t="shared" si="338"/>
        <v>2</v>
      </c>
      <c r="U811" s="32">
        <f t="shared" si="344"/>
        <v>0.5</v>
      </c>
      <c r="V811" s="399">
        <f t="shared" si="339"/>
        <v>2</v>
      </c>
      <c r="W811" s="32">
        <f t="shared" si="345"/>
        <v>0.05</v>
      </c>
      <c r="X811" s="397">
        <f t="shared" si="346"/>
        <v>4</v>
      </c>
      <c r="Z811" s="420"/>
    </row>
    <row r="812" spans="1:26" ht="12.95" customHeight="1">
      <c r="A812" s="184"/>
      <c r="B812" s="37" t="s">
        <v>37</v>
      </c>
      <c r="C812" s="398">
        <f t="shared" si="326"/>
        <v>23</v>
      </c>
      <c r="D812" s="32">
        <f t="shared" si="327"/>
        <v>6.0686015831134567E-2</v>
      </c>
      <c r="E812" s="398">
        <f t="shared" si="328"/>
        <v>92</v>
      </c>
      <c r="F812" s="32">
        <f t="shared" si="329"/>
        <v>0.24274406332453827</v>
      </c>
      <c r="G812" s="398">
        <f t="shared" si="330"/>
        <v>106</v>
      </c>
      <c r="H812" s="32">
        <f t="shared" si="331"/>
        <v>0.27968337730870713</v>
      </c>
      <c r="I812" s="398">
        <f t="shared" si="332"/>
        <v>158</v>
      </c>
      <c r="J812" s="32">
        <f t="shared" si="333"/>
        <v>0.41688654353562005</v>
      </c>
      <c r="K812" s="355">
        <f t="shared" si="334"/>
        <v>379</v>
      </c>
      <c r="L812" s="399">
        <f t="shared" si="335"/>
        <v>1</v>
      </c>
      <c r="M812" s="32">
        <f t="shared" si="340"/>
        <v>0.16666666666666666</v>
      </c>
      <c r="N812" s="399">
        <f t="shared" si="336"/>
        <v>3</v>
      </c>
      <c r="P812" s="32">
        <f t="shared" si="341"/>
        <v>0.5</v>
      </c>
      <c r="Q812" s="399">
        <f t="shared" si="337"/>
        <v>2</v>
      </c>
      <c r="R812" s="32">
        <f t="shared" si="342"/>
        <v>0.33333333333333331</v>
      </c>
      <c r="S812" s="397">
        <f t="shared" si="343"/>
        <v>6</v>
      </c>
      <c r="T812" s="399">
        <f t="shared" si="338"/>
        <v>2</v>
      </c>
      <c r="U812" s="32">
        <f t="shared" si="344"/>
        <v>0.5</v>
      </c>
      <c r="V812" s="399">
        <f t="shared" si="339"/>
        <v>2</v>
      </c>
      <c r="W812" s="32">
        <f t="shared" si="345"/>
        <v>0.05</v>
      </c>
      <c r="X812" s="397">
        <f t="shared" si="346"/>
        <v>4</v>
      </c>
      <c r="Z812" s="420"/>
    </row>
    <row r="813" spans="1:26" ht="12.95" customHeight="1">
      <c r="A813" s="184"/>
      <c r="B813" s="37" t="s">
        <v>38</v>
      </c>
      <c r="C813" s="398">
        <f t="shared" si="326"/>
        <v>16</v>
      </c>
      <c r="D813" s="32">
        <f t="shared" si="327"/>
        <v>5.536332179930796E-2</v>
      </c>
      <c r="E813" s="398">
        <f t="shared" si="328"/>
        <v>71</v>
      </c>
      <c r="F813" s="32">
        <f t="shared" si="329"/>
        <v>0.24567474048442905</v>
      </c>
      <c r="G813" s="398">
        <f t="shared" si="330"/>
        <v>72</v>
      </c>
      <c r="H813" s="32">
        <f t="shared" si="331"/>
        <v>0.2491349480968858</v>
      </c>
      <c r="I813" s="398">
        <f t="shared" si="332"/>
        <v>130</v>
      </c>
      <c r="J813" s="32">
        <f t="shared" si="333"/>
        <v>0.44982698961937717</v>
      </c>
      <c r="K813" s="355">
        <f t="shared" si="334"/>
        <v>289</v>
      </c>
      <c r="L813" s="399">
        <f t="shared" si="335"/>
        <v>10</v>
      </c>
      <c r="M813" s="32">
        <f t="shared" si="340"/>
        <v>0.47619047619047616</v>
      </c>
      <c r="N813" s="399">
        <f t="shared" si="336"/>
        <v>5</v>
      </c>
      <c r="P813" s="32">
        <f t="shared" si="341"/>
        <v>0.23809523809523808</v>
      </c>
      <c r="Q813" s="399">
        <f t="shared" si="337"/>
        <v>6</v>
      </c>
      <c r="R813" s="32">
        <f t="shared" si="342"/>
        <v>0.2857142857142857</v>
      </c>
      <c r="S813" s="397">
        <f t="shared" si="343"/>
        <v>21</v>
      </c>
      <c r="T813" s="399">
        <f t="shared" si="338"/>
        <v>3</v>
      </c>
      <c r="U813" s="32">
        <f t="shared" si="344"/>
        <v>1</v>
      </c>
      <c r="V813" s="399">
        <f t="shared" si="339"/>
        <v>0</v>
      </c>
      <c r="W813" s="32">
        <f t="shared" si="345"/>
        <v>0</v>
      </c>
      <c r="X813" s="397">
        <f t="shared" si="346"/>
        <v>3</v>
      </c>
      <c r="Z813" s="420"/>
    </row>
    <row r="814" spans="1:26" ht="12.95" customHeight="1">
      <c r="A814" s="184"/>
      <c r="B814" s="37" t="s">
        <v>39</v>
      </c>
      <c r="C814" s="398">
        <f t="shared" si="326"/>
        <v>5</v>
      </c>
      <c r="D814" s="32">
        <f t="shared" si="327"/>
        <v>2.4752475247524754E-2</v>
      </c>
      <c r="E814" s="398">
        <f t="shared" si="328"/>
        <v>39</v>
      </c>
      <c r="F814" s="32">
        <f t="shared" si="329"/>
        <v>0.19306930693069307</v>
      </c>
      <c r="G814" s="398">
        <f t="shared" si="330"/>
        <v>45</v>
      </c>
      <c r="H814" s="32">
        <f t="shared" si="331"/>
        <v>0.22277227722772278</v>
      </c>
      <c r="I814" s="398">
        <f t="shared" si="332"/>
        <v>113</v>
      </c>
      <c r="J814" s="32">
        <f t="shared" si="333"/>
        <v>0.55940594059405946</v>
      </c>
      <c r="K814" s="355">
        <f t="shared" si="334"/>
        <v>202</v>
      </c>
      <c r="L814" s="399">
        <f t="shared" si="335"/>
        <v>1</v>
      </c>
      <c r="M814" s="32">
        <f t="shared" si="340"/>
        <v>0.33333333333333331</v>
      </c>
      <c r="N814" s="399">
        <f t="shared" si="336"/>
        <v>2</v>
      </c>
      <c r="P814" s="32">
        <f t="shared" si="341"/>
        <v>0.66666666666666663</v>
      </c>
      <c r="Q814" s="399">
        <f t="shared" si="337"/>
        <v>0</v>
      </c>
      <c r="R814" s="32">
        <f t="shared" si="342"/>
        <v>0</v>
      </c>
      <c r="S814" s="397">
        <f t="shared" si="343"/>
        <v>3</v>
      </c>
      <c r="T814" s="399">
        <f t="shared" si="338"/>
        <v>0</v>
      </c>
      <c r="U814" s="32" t="e">
        <f t="shared" si="344"/>
        <v>#DIV/0!</v>
      </c>
      <c r="V814" s="399">
        <f t="shared" si="339"/>
        <v>0</v>
      </c>
      <c r="W814" s="32">
        <f t="shared" si="345"/>
        <v>0</v>
      </c>
      <c r="X814" s="397">
        <f t="shared" si="346"/>
        <v>0</v>
      </c>
      <c r="Z814" s="420"/>
    </row>
    <row r="815" spans="1:26" ht="12.95" customHeight="1">
      <c r="A815" s="184"/>
      <c r="B815" s="37" t="s">
        <v>40</v>
      </c>
      <c r="C815" s="398">
        <f t="shared" si="326"/>
        <v>12</v>
      </c>
      <c r="D815" s="32">
        <f t="shared" si="327"/>
        <v>7.1005917159763315E-2</v>
      </c>
      <c r="E815" s="398">
        <f t="shared" si="328"/>
        <v>42</v>
      </c>
      <c r="F815" s="32">
        <f t="shared" si="329"/>
        <v>0.24852071005917159</v>
      </c>
      <c r="G815" s="398">
        <f t="shared" si="330"/>
        <v>41</v>
      </c>
      <c r="H815" s="32">
        <f t="shared" si="331"/>
        <v>0.24260355029585798</v>
      </c>
      <c r="I815" s="398">
        <f t="shared" si="332"/>
        <v>74</v>
      </c>
      <c r="J815" s="32">
        <f t="shared" si="333"/>
        <v>0.43786982248520712</v>
      </c>
      <c r="K815" s="355">
        <f t="shared" si="334"/>
        <v>169</v>
      </c>
      <c r="L815" s="399">
        <f t="shared" si="335"/>
        <v>1</v>
      </c>
      <c r="M815" s="32">
        <f t="shared" si="340"/>
        <v>0.14285714285714285</v>
      </c>
      <c r="N815" s="399">
        <f t="shared" si="336"/>
        <v>1</v>
      </c>
      <c r="P815" s="32">
        <f t="shared" si="341"/>
        <v>0.14285714285714285</v>
      </c>
      <c r="Q815" s="399">
        <f t="shared" si="337"/>
        <v>5</v>
      </c>
      <c r="R815" s="32">
        <f t="shared" si="342"/>
        <v>0.7142857142857143</v>
      </c>
      <c r="S815" s="397">
        <f t="shared" si="343"/>
        <v>7</v>
      </c>
      <c r="T815" s="399">
        <f t="shared" si="338"/>
        <v>2</v>
      </c>
      <c r="U815" s="32">
        <f t="shared" si="344"/>
        <v>0.66666666666666663</v>
      </c>
      <c r="V815" s="399">
        <f t="shared" si="339"/>
        <v>1</v>
      </c>
      <c r="W815" s="32">
        <f t="shared" si="345"/>
        <v>2.5000000000000001E-2</v>
      </c>
      <c r="X815" s="397">
        <f t="shared" si="346"/>
        <v>3</v>
      </c>
      <c r="Z815" s="420"/>
    </row>
    <row r="816" spans="1:26" ht="12.95" customHeight="1">
      <c r="A816" s="184"/>
      <c r="B816" s="37" t="s">
        <v>41</v>
      </c>
      <c r="C816" s="398">
        <f t="shared" si="326"/>
        <v>1</v>
      </c>
      <c r="D816" s="32">
        <f t="shared" si="327"/>
        <v>1.6393442622950821E-2</v>
      </c>
      <c r="E816" s="398">
        <f t="shared" si="328"/>
        <v>18</v>
      </c>
      <c r="F816" s="32">
        <f t="shared" si="329"/>
        <v>0.29508196721311475</v>
      </c>
      <c r="G816" s="398">
        <f t="shared" si="330"/>
        <v>15</v>
      </c>
      <c r="H816" s="32">
        <f t="shared" si="331"/>
        <v>0.24590163934426229</v>
      </c>
      <c r="I816" s="398">
        <f t="shared" si="332"/>
        <v>27</v>
      </c>
      <c r="J816" s="32">
        <f t="shared" si="333"/>
        <v>0.44262295081967212</v>
      </c>
      <c r="K816" s="355">
        <f t="shared" si="334"/>
        <v>61</v>
      </c>
      <c r="L816" s="399">
        <f t="shared" si="335"/>
        <v>0</v>
      </c>
      <c r="M816" s="32">
        <f t="shared" si="340"/>
        <v>0</v>
      </c>
      <c r="N816" s="399">
        <f t="shared" si="336"/>
        <v>0</v>
      </c>
      <c r="P816" s="32">
        <f t="shared" si="341"/>
        <v>0</v>
      </c>
      <c r="Q816" s="399">
        <f t="shared" si="337"/>
        <v>1</v>
      </c>
      <c r="R816" s="32">
        <f t="shared" si="342"/>
        <v>1</v>
      </c>
      <c r="S816" s="397">
        <f t="shared" si="343"/>
        <v>1</v>
      </c>
      <c r="T816" s="399">
        <f t="shared" si="338"/>
        <v>0</v>
      </c>
      <c r="U816" s="32" t="e">
        <f t="shared" si="344"/>
        <v>#DIV/0!</v>
      </c>
      <c r="V816" s="399">
        <f t="shared" si="339"/>
        <v>0</v>
      </c>
      <c r="W816" s="32">
        <f t="shared" si="345"/>
        <v>0</v>
      </c>
      <c r="X816" s="397">
        <f t="shared" si="346"/>
        <v>0</v>
      </c>
      <c r="Z816" s="420"/>
    </row>
    <row r="817" spans="1:26" ht="12.95" customHeight="1">
      <c r="A817" s="184"/>
      <c r="B817" s="37" t="s">
        <v>42</v>
      </c>
      <c r="C817" s="398">
        <f t="shared" si="326"/>
        <v>5</v>
      </c>
      <c r="D817" s="32">
        <f t="shared" si="327"/>
        <v>5.434782608695652E-2</v>
      </c>
      <c r="E817" s="398">
        <f t="shared" si="328"/>
        <v>28</v>
      </c>
      <c r="F817" s="32">
        <f t="shared" si="329"/>
        <v>0.30434782608695654</v>
      </c>
      <c r="G817" s="398">
        <f t="shared" si="330"/>
        <v>31</v>
      </c>
      <c r="H817" s="32">
        <f t="shared" si="331"/>
        <v>0.33695652173913043</v>
      </c>
      <c r="I817" s="398">
        <f t="shared" si="332"/>
        <v>28</v>
      </c>
      <c r="J817" s="32">
        <f t="shared" si="333"/>
        <v>0.30434782608695654</v>
      </c>
      <c r="K817" s="355">
        <f t="shared" si="334"/>
        <v>92</v>
      </c>
      <c r="L817" s="399">
        <f t="shared" si="335"/>
        <v>5</v>
      </c>
      <c r="M817" s="32">
        <f t="shared" si="340"/>
        <v>0.38461538461538464</v>
      </c>
      <c r="N817" s="399">
        <f t="shared" si="336"/>
        <v>5</v>
      </c>
      <c r="P817" s="32">
        <f t="shared" si="341"/>
        <v>0.38461538461538464</v>
      </c>
      <c r="Q817" s="399">
        <f t="shared" si="337"/>
        <v>3</v>
      </c>
      <c r="R817" s="32">
        <f t="shared" si="342"/>
        <v>0.23076923076923078</v>
      </c>
      <c r="S817" s="397">
        <f t="shared" si="343"/>
        <v>13</v>
      </c>
      <c r="T817" s="399">
        <f t="shared" si="338"/>
        <v>4</v>
      </c>
      <c r="U817" s="32">
        <f t="shared" si="344"/>
        <v>0.66666666666666663</v>
      </c>
      <c r="V817" s="399">
        <f t="shared" si="339"/>
        <v>2</v>
      </c>
      <c r="W817" s="32">
        <f t="shared" si="345"/>
        <v>0.05</v>
      </c>
      <c r="X817" s="397">
        <f t="shared" si="346"/>
        <v>6</v>
      </c>
      <c r="Z817" s="420"/>
    </row>
    <row r="818" spans="1:26" ht="12.95" customHeight="1">
      <c r="A818" s="184"/>
      <c r="B818" s="37" t="s">
        <v>43</v>
      </c>
      <c r="C818" s="398">
        <f t="shared" si="326"/>
        <v>5</v>
      </c>
      <c r="D818" s="32">
        <f t="shared" si="327"/>
        <v>6.25E-2</v>
      </c>
      <c r="E818" s="398">
        <f t="shared" si="328"/>
        <v>18</v>
      </c>
      <c r="F818" s="32">
        <f t="shared" si="329"/>
        <v>0.22500000000000001</v>
      </c>
      <c r="G818" s="398">
        <f t="shared" si="330"/>
        <v>26</v>
      </c>
      <c r="H818" s="32">
        <f t="shared" si="331"/>
        <v>0.32500000000000001</v>
      </c>
      <c r="I818" s="398">
        <f t="shared" si="332"/>
        <v>31</v>
      </c>
      <c r="J818" s="32">
        <f t="shared" si="333"/>
        <v>0.38750000000000001</v>
      </c>
      <c r="K818" s="355">
        <f t="shared" si="334"/>
        <v>80</v>
      </c>
      <c r="L818" s="399">
        <f t="shared" si="335"/>
        <v>0</v>
      </c>
      <c r="M818" s="32">
        <f t="shared" si="340"/>
        <v>0</v>
      </c>
      <c r="N818" s="399">
        <f t="shared" si="336"/>
        <v>0</v>
      </c>
      <c r="P818" s="32">
        <f t="shared" si="341"/>
        <v>0</v>
      </c>
      <c r="Q818" s="399">
        <f t="shared" si="337"/>
        <v>1</v>
      </c>
      <c r="R818" s="32">
        <f t="shared" si="342"/>
        <v>1</v>
      </c>
      <c r="S818" s="397">
        <f t="shared" si="343"/>
        <v>1</v>
      </c>
      <c r="T818" s="399">
        <f t="shared" si="338"/>
        <v>0</v>
      </c>
      <c r="U818" s="32" t="e">
        <f t="shared" si="344"/>
        <v>#DIV/0!</v>
      </c>
      <c r="V818" s="399">
        <f t="shared" si="339"/>
        <v>0</v>
      </c>
      <c r="W818" s="32">
        <f t="shared" si="345"/>
        <v>0</v>
      </c>
      <c r="X818" s="397">
        <f t="shared" si="346"/>
        <v>0</v>
      </c>
      <c r="Z818" s="420"/>
    </row>
    <row r="819" spans="1:26" ht="12.95" customHeight="1">
      <c r="A819" s="184"/>
      <c r="B819" s="37" t="s">
        <v>44</v>
      </c>
      <c r="C819" s="398">
        <f t="shared" si="326"/>
        <v>1</v>
      </c>
      <c r="D819" s="32">
        <f t="shared" si="327"/>
        <v>1.7543859649122806E-2</v>
      </c>
      <c r="E819" s="398">
        <f t="shared" si="328"/>
        <v>12</v>
      </c>
      <c r="F819" s="32">
        <f t="shared" si="329"/>
        <v>0.21052631578947367</v>
      </c>
      <c r="G819" s="398">
        <f t="shared" si="330"/>
        <v>19</v>
      </c>
      <c r="H819" s="32">
        <f t="shared" si="331"/>
        <v>0.33333333333333331</v>
      </c>
      <c r="I819" s="398">
        <f t="shared" si="332"/>
        <v>25</v>
      </c>
      <c r="J819" s="32">
        <f t="shared" si="333"/>
        <v>0.43859649122807015</v>
      </c>
      <c r="K819" s="355">
        <f t="shared" si="334"/>
        <v>57</v>
      </c>
      <c r="L819" s="399">
        <f t="shared" si="335"/>
        <v>0</v>
      </c>
      <c r="M819" s="32" t="e">
        <f t="shared" si="340"/>
        <v>#DIV/0!</v>
      </c>
      <c r="N819" s="399">
        <f t="shared" si="336"/>
        <v>0</v>
      </c>
      <c r="P819" s="32" t="e">
        <f t="shared" si="341"/>
        <v>#DIV/0!</v>
      </c>
      <c r="Q819" s="399">
        <f t="shared" si="337"/>
        <v>0</v>
      </c>
      <c r="R819" s="32" t="e">
        <f t="shared" si="342"/>
        <v>#DIV/0!</v>
      </c>
      <c r="S819" s="397">
        <f t="shared" si="343"/>
        <v>0</v>
      </c>
      <c r="T819" s="399">
        <f t="shared" si="338"/>
        <v>0</v>
      </c>
      <c r="U819" s="32">
        <f t="shared" si="344"/>
        <v>0</v>
      </c>
      <c r="V819" s="399">
        <f t="shared" si="339"/>
        <v>1</v>
      </c>
      <c r="W819" s="32">
        <f t="shared" si="345"/>
        <v>2.5000000000000001E-2</v>
      </c>
      <c r="X819" s="397">
        <f t="shared" si="346"/>
        <v>1</v>
      </c>
      <c r="Z819" s="420"/>
    </row>
    <row r="820" spans="1:26" ht="12.95" customHeight="1">
      <c r="A820" s="184"/>
      <c r="B820" s="37" t="s">
        <v>45</v>
      </c>
      <c r="C820" s="398">
        <f t="shared" si="326"/>
        <v>5</v>
      </c>
      <c r="D820" s="32">
        <f t="shared" si="327"/>
        <v>0.17241379310344829</v>
      </c>
      <c r="E820" s="398">
        <f t="shared" si="328"/>
        <v>4</v>
      </c>
      <c r="F820" s="32">
        <f t="shared" si="329"/>
        <v>0.13793103448275862</v>
      </c>
      <c r="G820" s="398">
        <f t="shared" si="330"/>
        <v>11</v>
      </c>
      <c r="H820" s="32">
        <f t="shared" si="331"/>
        <v>0.37931034482758619</v>
      </c>
      <c r="I820" s="398">
        <f t="shared" si="332"/>
        <v>9</v>
      </c>
      <c r="J820" s="32">
        <f t="shared" si="333"/>
        <v>0.31034482758620691</v>
      </c>
      <c r="K820" s="355">
        <f t="shared" si="334"/>
        <v>29</v>
      </c>
      <c r="L820" s="399">
        <f t="shared" si="335"/>
        <v>0</v>
      </c>
      <c r="M820" s="32">
        <f t="shared" si="340"/>
        <v>0</v>
      </c>
      <c r="N820" s="399">
        <f t="shared" si="336"/>
        <v>0</v>
      </c>
      <c r="P820" s="32">
        <f t="shared" si="341"/>
        <v>0</v>
      </c>
      <c r="Q820" s="399">
        <f t="shared" si="337"/>
        <v>2</v>
      </c>
      <c r="R820" s="32">
        <f t="shared" si="342"/>
        <v>1</v>
      </c>
      <c r="S820" s="397">
        <f t="shared" si="343"/>
        <v>2</v>
      </c>
      <c r="T820" s="399">
        <f t="shared" si="338"/>
        <v>0</v>
      </c>
      <c r="U820" s="32" t="e">
        <f t="shared" si="344"/>
        <v>#DIV/0!</v>
      </c>
      <c r="V820" s="399">
        <f t="shared" si="339"/>
        <v>0</v>
      </c>
      <c r="W820" s="32">
        <f t="shared" si="345"/>
        <v>0</v>
      </c>
      <c r="X820" s="397">
        <f t="shared" si="346"/>
        <v>0</v>
      </c>
      <c r="Z820" s="420"/>
    </row>
    <row r="821" spans="1:26" ht="12.95" customHeight="1">
      <c r="A821" s="184"/>
      <c r="B821" s="37" t="s">
        <v>46</v>
      </c>
      <c r="C821" s="398">
        <f t="shared" si="326"/>
        <v>3</v>
      </c>
      <c r="D821" s="32">
        <f t="shared" si="327"/>
        <v>0.2</v>
      </c>
      <c r="E821" s="398">
        <f t="shared" si="328"/>
        <v>4</v>
      </c>
      <c r="F821" s="32">
        <f t="shared" si="329"/>
        <v>0.26666666666666666</v>
      </c>
      <c r="G821" s="398">
        <f t="shared" si="330"/>
        <v>3</v>
      </c>
      <c r="H821" s="32">
        <f t="shared" si="331"/>
        <v>0.2</v>
      </c>
      <c r="I821" s="398">
        <f t="shared" si="332"/>
        <v>5</v>
      </c>
      <c r="J821" s="32">
        <f t="shared" si="333"/>
        <v>0.33333333333333331</v>
      </c>
      <c r="K821" s="355">
        <f t="shared" si="334"/>
        <v>15</v>
      </c>
      <c r="L821" s="399">
        <f t="shared" si="335"/>
        <v>1</v>
      </c>
      <c r="M821" s="32">
        <f t="shared" si="340"/>
        <v>0.5</v>
      </c>
      <c r="N821" s="399">
        <f t="shared" si="336"/>
        <v>1</v>
      </c>
      <c r="P821" s="32">
        <f t="shared" si="341"/>
        <v>0.5</v>
      </c>
      <c r="Q821" s="399">
        <f t="shared" si="337"/>
        <v>0</v>
      </c>
      <c r="R821" s="32">
        <f t="shared" si="342"/>
        <v>0</v>
      </c>
      <c r="S821" s="397">
        <f t="shared" si="343"/>
        <v>2</v>
      </c>
      <c r="T821" s="399">
        <f t="shared" si="338"/>
        <v>0</v>
      </c>
      <c r="U821" s="32" t="e">
        <f t="shared" si="344"/>
        <v>#DIV/0!</v>
      </c>
      <c r="V821" s="399">
        <f t="shared" si="339"/>
        <v>0</v>
      </c>
      <c r="W821" s="32">
        <f t="shared" si="345"/>
        <v>0</v>
      </c>
      <c r="X821" s="397">
        <f t="shared" si="346"/>
        <v>0</v>
      </c>
      <c r="Z821" s="420"/>
    </row>
    <row r="822" spans="1:26" ht="12.95" customHeight="1">
      <c r="A822" s="184"/>
      <c r="B822" s="37" t="s">
        <v>47</v>
      </c>
      <c r="C822" s="398">
        <f t="shared" si="326"/>
        <v>1</v>
      </c>
      <c r="D822" s="32">
        <f t="shared" si="327"/>
        <v>0.25</v>
      </c>
      <c r="E822" s="398">
        <f t="shared" si="328"/>
        <v>1</v>
      </c>
      <c r="F822" s="32">
        <f t="shared" si="329"/>
        <v>0.25</v>
      </c>
      <c r="G822" s="398">
        <f t="shared" si="330"/>
        <v>1</v>
      </c>
      <c r="H822" s="32">
        <f t="shared" si="331"/>
        <v>0.25</v>
      </c>
      <c r="I822" s="398">
        <f t="shared" si="332"/>
        <v>1</v>
      </c>
      <c r="J822" s="32">
        <f t="shared" si="333"/>
        <v>0.25</v>
      </c>
      <c r="K822" s="355">
        <f t="shared" si="334"/>
        <v>4</v>
      </c>
      <c r="L822" s="399">
        <f t="shared" si="335"/>
        <v>0</v>
      </c>
      <c r="M822" s="32" t="e">
        <f t="shared" si="340"/>
        <v>#DIV/0!</v>
      </c>
      <c r="N822" s="399">
        <f t="shared" si="336"/>
        <v>0</v>
      </c>
      <c r="P822" s="32" t="e">
        <f t="shared" si="341"/>
        <v>#DIV/0!</v>
      </c>
      <c r="Q822" s="399">
        <f t="shared" si="337"/>
        <v>0</v>
      </c>
      <c r="R822" s="32" t="e">
        <f t="shared" si="342"/>
        <v>#DIV/0!</v>
      </c>
      <c r="S822" s="397">
        <f t="shared" si="343"/>
        <v>0</v>
      </c>
      <c r="T822" s="399">
        <f t="shared" si="338"/>
        <v>0</v>
      </c>
      <c r="U822" s="32" t="e">
        <f t="shared" si="344"/>
        <v>#DIV/0!</v>
      </c>
      <c r="V822" s="399">
        <f t="shared" si="339"/>
        <v>0</v>
      </c>
      <c r="W822" s="32">
        <f t="shared" si="345"/>
        <v>0</v>
      </c>
      <c r="X822" s="397">
        <f t="shared" si="346"/>
        <v>0</v>
      </c>
      <c r="Z822" s="420"/>
    </row>
    <row r="823" spans="1:26" ht="12.95" customHeight="1">
      <c r="A823" s="184"/>
      <c r="B823" s="6" t="s">
        <v>75</v>
      </c>
      <c r="C823" s="400">
        <f t="shared" si="326"/>
        <v>713</v>
      </c>
      <c r="D823" s="32">
        <f>C823/K823</f>
        <v>5.0035087719298245E-2</v>
      </c>
      <c r="E823" s="400">
        <f t="shared" si="328"/>
        <v>3226</v>
      </c>
      <c r="F823" s="32">
        <f>E823/K823</f>
        <v>0.22638596491228069</v>
      </c>
      <c r="G823" s="400">
        <f t="shared" si="330"/>
        <v>3855</v>
      </c>
      <c r="H823" s="32">
        <f>G823/K823</f>
        <v>0.27052631578947367</v>
      </c>
      <c r="I823" s="401">
        <f t="shared" si="332"/>
        <v>6456</v>
      </c>
      <c r="J823" s="32">
        <f>I823/K823</f>
        <v>0.45305263157894737</v>
      </c>
      <c r="K823" s="216">
        <f>SUM(C823,E823,I823,G823)</f>
        <v>14250</v>
      </c>
      <c r="L823" s="397">
        <f>SUM(L804:L822)</f>
        <v>201</v>
      </c>
      <c r="M823" s="32">
        <f>L823/$S$823</f>
        <v>0.29472140762463345</v>
      </c>
      <c r="N823" s="397">
        <f>SUM(N804:N822)</f>
        <v>254</v>
      </c>
      <c r="P823" s="32">
        <f>N823/$S$823</f>
        <v>0.37243401759530792</v>
      </c>
      <c r="Q823" s="397">
        <f>SUM(Q804:Q822)</f>
        <v>227</v>
      </c>
      <c r="R823" s="32">
        <f>Q823/$S$823</f>
        <v>0.33284457478005863</v>
      </c>
      <c r="S823" s="677">
        <f>SUM(S804:S822)</f>
        <v>682</v>
      </c>
      <c r="T823" s="397">
        <f>SUM(T804:T822)</f>
        <v>142</v>
      </c>
      <c r="U823" s="32">
        <f>T823/X823</f>
        <v>0.73958333333333337</v>
      </c>
      <c r="V823" s="397">
        <f>SUM(V804:V822)</f>
        <v>50</v>
      </c>
      <c r="W823" s="32" t="e">
        <f>T823/#REF!</f>
        <v>#REF!</v>
      </c>
      <c r="X823" s="677">
        <f>SUM(X804:X822)</f>
        <v>192</v>
      </c>
      <c r="Z823" s="420"/>
    </row>
    <row r="824" spans="1:26" ht="12.95" customHeight="1">
      <c r="A824" s="184"/>
      <c r="B824" s="40" t="s">
        <v>220</v>
      </c>
      <c r="C824" s="678">
        <f>C823/C318</f>
        <v>0.61731601731601726</v>
      </c>
      <c r="E824" s="678">
        <f>E823/E318</f>
        <v>0.56026398054880167</v>
      </c>
      <c r="G824" s="678">
        <f>G823/G318</f>
        <v>0.69484498918529203</v>
      </c>
      <c r="I824" s="678">
        <f>I823/I318</f>
        <v>0.77661494045470947</v>
      </c>
      <c r="K824" s="679">
        <f>K823/X318</f>
        <v>0.68595359584095505</v>
      </c>
      <c r="L824" s="678">
        <f>L823/317</f>
        <v>0.63406940063091488</v>
      </c>
      <c r="N824" s="678">
        <f>N823/428</f>
        <v>0.59345794392523366</v>
      </c>
      <c r="Q824" s="678">
        <f>Q823/475</f>
        <v>0.47789473684210526</v>
      </c>
      <c r="S824" s="679">
        <f>S823/1220</f>
        <v>0.55901639344262299</v>
      </c>
      <c r="T824" s="678">
        <f>T823/1555</f>
        <v>9.1318327974276525E-2</v>
      </c>
      <c r="V824" s="678">
        <f>V823/1555</f>
        <v>3.215434083601286E-2</v>
      </c>
      <c r="X824" s="679">
        <f>X823/1555</f>
        <v>0.12347266881028938</v>
      </c>
      <c r="Z824" s="420"/>
    </row>
    <row r="825" spans="1:26" s="631" customFormat="1" ht="12.95" customHeight="1">
      <c r="A825" s="24"/>
      <c r="B825" s="88"/>
      <c r="C825" s="7" t="s">
        <v>68</v>
      </c>
      <c r="D825" s="109" t="s">
        <v>179</v>
      </c>
      <c r="E825" s="7" t="s">
        <v>68</v>
      </c>
      <c r="F825" s="109" t="s">
        <v>180</v>
      </c>
      <c r="G825" s="7" t="s">
        <v>68</v>
      </c>
      <c r="H825" s="109" t="s">
        <v>181</v>
      </c>
      <c r="I825" s="7" t="s">
        <v>68</v>
      </c>
      <c r="J825" s="109" t="s">
        <v>182</v>
      </c>
      <c r="K825" s="109"/>
      <c r="L825" s="7" t="s">
        <v>68</v>
      </c>
      <c r="M825" s="109" t="s">
        <v>183</v>
      </c>
      <c r="N825" s="7" t="s">
        <v>68</v>
      </c>
      <c r="O825" s="109"/>
      <c r="P825" s="109" t="s">
        <v>184</v>
      </c>
      <c r="Q825" s="7" t="s">
        <v>68</v>
      </c>
      <c r="R825" s="7" t="s">
        <v>185</v>
      </c>
      <c r="T825" s="7" t="s">
        <v>68</v>
      </c>
      <c r="U825" s="7" t="s">
        <v>186</v>
      </c>
      <c r="V825" s="7" t="s">
        <v>68</v>
      </c>
      <c r="W825" s="7" t="s">
        <v>141</v>
      </c>
      <c r="Y825" s="7"/>
      <c r="Z825" s="419"/>
    </row>
    <row r="826" spans="1:26" ht="12.95" customHeight="1">
      <c r="A826" s="2"/>
      <c r="B826" s="239" t="s">
        <v>12</v>
      </c>
      <c r="C826" s="851" t="s">
        <v>90</v>
      </c>
      <c r="E826" s="852" t="s">
        <v>91</v>
      </c>
      <c r="F826" s="396"/>
      <c r="G826" s="852" t="s">
        <v>92</v>
      </c>
      <c r="H826" s="396"/>
      <c r="I826" s="852" t="s">
        <v>93</v>
      </c>
      <c r="J826" s="396"/>
      <c r="K826" s="395" t="s">
        <v>136</v>
      </c>
      <c r="L826" s="851" t="s">
        <v>71</v>
      </c>
      <c r="M826" s="251"/>
      <c r="N826" s="851" t="s">
        <v>72</v>
      </c>
      <c r="O826" s="251"/>
      <c r="P826" s="251"/>
      <c r="Q826" s="851" t="s">
        <v>73</v>
      </c>
      <c r="R826" s="395"/>
      <c r="S826" s="395" t="s">
        <v>136</v>
      </c>
      <c r="T826" s="851" t="s">
        <v>74</v>
      </c>
      <c r="U826" s="395"/>
      <c r="V826" s="851" t="s">
        <v>117</v>
      </c>
      <c r="X826" s="395" t="s">
        <v>136</v>
      </c>
      <c r="Y826" s="235"/>
      <c r="Z826" s="420"/>
    </row>
    <row r="827" spans="1:26" ht="12.95" customHeight="1">
      <c r="A827" s="2"/>
      <c r="B827" s="488" t="s">
        <v>0</v>
      </c>
      <c r="C827" s="489"/>
      <c r="D827" s="490" t="s">
        <v>56</v>
      </c>
      <c r="E827" s="490" t="s">
        <v>5</v>
      </c>
      <c r="F827" s="490" t="s">
        <v>80</v>
      </c>
      <c r="G827" s="490" t="s">
        <v>63</v>
      </c>
      <c r="H827" s="490" t="s">
        <v>5</v>
      </c>
      <c r="I827" s="490" t="s">
        <v>65</v>
      </c>
      <c r="J827" s="490" t="s">
        <v>64</v>
      </c>
      <c r="K827" s="490" t="s">
        <v>55</v>
      </c>
      <c r="L827" s="490" t="s">
        <v>64</v>
      </c>
      <c r="M827" s="490"/>
      <c r="N827" s="490" t="s">
        <v>56</v>
      </c>
      <c r="O827" s="490" t="s">
        <v>5</v>
      </c>
      <c r="P827" s="490" t="s">
        <v>5</v>
      </c>
      <c r="Q827" s="490" t="s">
        <v>80</v>
      </c>
      <c r="R827" s="490" t="s">
        <v>63</v>
      </c>
      <c r="S827" s="490" t="s">
        <v>5</v>
      </c>
      <c r="T827" s="490" t="s">
        <v>65</v>
      </c>
      <c r="U827" s="490" t="s">
        <v>64</v>
      </c>
      <c r="V827" s="490" t="s">
        <v>55</v>
      </c>
      <c r="W827" s="490" t="s">
        <v>64</v>
      </c>
      <c r="X827" s="491"/>
      <c r="Y827" s="490"/>
      <c r="Z827" s="420"/>
    </row>
    <row r="828" spans="1:26" ht="12.95" customHeight="1">
      <c r="A828" s="2"/>
      <c r="B828" s="488" t="s">
        <v>59</v>
      </c>
      <c r="C828" s="492" t="s">
        <v>61</v>
      </c>
      <c r="D828" s="493" t="s">
        <v>10</v>
      </c>
      <c r="E828" s="492" t="s">
        <v>61</v>
      </c>
      <c r="F828" s="493" t="s">
        <v>10</v>
      </c>
      <c r="G828" s="492" t="s">
        <v>61</v>
      </c>
      <c r="H828" s="493" t="s">
        <v>10</v>
      </c>
      <c r="I828" s="494" t="s">
        <v>67</v>
      </c>
      <c r="J828" s="493" t="s">
        <v>10</v>
      </c>
      <c r="K828" s="492"/>
      <c r="L828" s="492" t="s">
        <v>61</v>
      </c>
      <c r="M828" s="493" t="s">
        <v>10</v>
      </c>
      <c r="N828" s="492" t="s">
        <v>61</v>
      </c>
      <c r="O828" s="495" t="s">
        <v>52</v>
      </c>
      <c r="P828" s="493" t="s">
        <v>10</v>
      </c>
      <c r="Q828" s="492" t="s">
        <v>61</v>
      </c>
      <c r="R828" s="493" t="s">
        <v>10</v>
      </c>
      <c r="S828" s="492"/>
      <c r="T828" s="492" t="s">
        <v>61</v>
      </c>
      <c r="U828" s="493" t="s">
        <v>10</v>
      </c>
      <c r="V828" s="492" t="s">
        <v>61</v>
      </c>
      <c r="W828" s="493" t="s">
        <v>10</v>
      </c>
      <c r="X828" s="494"/>
      <c r="Y828" s="493"/>
      <c r="Z828" s="420"/>
    </row>
    <row r="829" spans="1:26" ht="12" customHeight="1">
      <c r="A829" s="2"/>
      <c r="B829" s="7"/>
      <c r="C829" s="402">
        <v>1</v>
      </c>
      <c r="D829" s="402">
        <v>2</v>
      </c>
      <c r="E829" s="402">
        <v>3</v>
      </c>
      <c r="F829" s="402">
        <v>4</v>
      </c>
      <c r="G829" s="402">
        <v>5</v>
      </c>
      <c r="H829" s="402">
        <v>6</v>
      </c>
      <c r="I829" s="402">
        <v>7</v>
      </c>
      <c r="J829" s="402">
        <v>8</v>
      </c>
      <c r="K829" s="402">
        <v>9</v>
      </c>
      <c r="L829" s="402">
        <v>10</v>
      </c>
      <c r="M829" s="402">
        <v>11</v>
      </c>
      <c r="N829" s="402">
        <v>12</v>
      </c>
      <c r="O829" s="69"/>
      <c r="P829" s="402">
        <v>13</v>
      </c>
      <c r="Q829" s="402">
        <v>14</v>
      </c>
      <c r="R829" s="402">
        <v>15</v>
      </c>
      <c r="S829" s="402">
        <v>16</v>
      </c>
      <c r="T829" s="402">
        <v>17</v>
      </c>
      <c r="U829" s="402">
        <v>18</v>
      </c>
      <c r="V829" s="402">
        <v>19</v>
      </c>
      <c r="W829" s="402">
        <v>20</v>
      </c>
      <c r="X829" s="402">
        <v>21</v>
      </c>
      <c r="Y829" s="402">
        <v>22</v>
      </c>
      <c r="Z829" s="420"/>
    </row>
    <row r="830" spans="1:26" ht="12" customHeight="1">
      <c r="A830" s="2"/>
      <c r="B830" s="70"/>
      <c r="C830" s="385"/>
      <c r="D830" s="472"/>
      <c r="E830" s="385"/>
      <c r="F830" s="472"/>
      <c r="G830" s="385"/>
      <c r="H830" s="472"/>
      <c r="I830" s="385"/>
      <c r="J830" s="385"/>
      <c r="K830" s="472"/>
      <c r="L830" s="385"/>
      <c r="M830" s="473"/>
      <c r="N830" s="385"/>
      <c r="O830" s="2"/>
      <c r="P830" s="473"/>
      <c r="Q830" s="385"/>
      <c r="R830" s="385"/>
      <c r="S830" s="472"/>
      <c r="T830" s="278"/>
      <c r="U830" s="472"/>
      <c r="V830" s="278"/>
      <c r="W830" s="472"/>
      <c r="X830" s="474"/>
      <c r="Y830" s="475"/>
      <c r="Z830" s="420"/>
    </row>
    <row r="831" spans="1:26">
      <c r="A831" s="189"/>
      <c r="B831" s="189"/>
      <c r="C831" s="189"/>
      <c r="D831" s="189"/>
      <c r="E831" s="189"/>
      <c r="F831" s="189"/>
      <c r="G831" s="189"/>
      <c r="H831" s="189"/>
      <c r="I831" s="189"/>
      <c r="J831" s="189"/>
      <c r="K831" s="189"/>
      <c r="L831" s="189"/>
      <c r="M831" s="189"/>
      <c r="N831" s="189"/>
      <c r="O831" s="189"/>
      <c r="P831" s="189"/>
      <c r="Q831" s="189"/>
      <c r="R831" s="189"/>
      <c r="S831" s="189"/>
      <c r="T831" s="189"/>
      <c r="U831" s="189"/>
      <c r="V831" s="189"/>
      <c r="W831" s="189"/>
      <c r="X831" s="189"/>
      <c r="Y831" s="189"/>
      <c r="Z831" s="410"/>
    </row>
    <row r="835" spans="1:26" hidden="1"/>
    <row r="836" spans="1:26" hidden="1"/>
    <row r="837" spans="1:26" hidden="1"/>
    <row r="838" spans="1:26" hidden="1"/>
    <row r="840" spans="1:26" ht="12" customHeight="1">
      <c r="A840" s="2"/>
      <c r="B840" s="201"/>
      <c r="C840" s="201"/>
      <c r="D840" s="201"/>
      <c r="E840" s="201"/>
      <c r="F840" s="201"/>
      <c r="G840" s="201"/>
      <c r="H840" s="201"/>
      <c r="I840" s="24"/>
      <c r="J840" s="201"/>
      <c r="K840" s="199"/>
      <c r="L840" s="199"/>
      <c r="M840" s="199"/>
      <c r="N840" s="199"/>
      <c r="O840" s="199"/>
      <c r="P840" s="421"/>
      <c r="Q840" s="199"/>
      <c r="R840" s="199"/>
      <c r="S840" s="200"/>
      <c r="T840" s="200"/>
      <c r="U840" s="201"/>
      <c r="V840" s="200"/>
      <c r="W840" s="200"/>
      <c r="X840" s="4"/>
      <c r="Y840" s="184"/>
      <c r="Z840" s="417"/>
    </row>
    <row r="841" spans="1:26" ht="12" customHeight="1">
      <c r="A841" s="2"/>
      <c r="B841" s="7"/>
      <c r="C841" s="402">
        <v>1</v>
      </c>
      <c r="D841" s="402">
        <v>2</v>
      </c>
      <c r="E841" s="402">
        <v>3</v>
      </c>
      <c r="F841" s="402">
        <v>4</v>
      </c>
      <c r="G841" s="402">
        <v>5</v>
      </c>
      <c r="H841" s="402">
        <v>6</v>
      </c>
      <c r="I841" s="402">
        <v>7</v>
      </c>
      <c r="J841" s="402">
        <v>8</v>
      </c>
      <c r="K841" s="402">
        <v>9</v>
      </c>
      <c r="L841" s="402">
        <v>10</v>
      </c>
      <c r="M841" s="402">
        <v>11</v>
      </c>
      <c r="N841" s="402">
        <v>12</v>
      </c>
      <c r="O841" s="69"/>
      <c r="P841" s="402">
        <v>13</v>
      </c>
      <c r="Q841" s="402">
        <v>14</v>
      </c>
      <c r="R841" s="402">
        <v>15</v>
      </c>
      <c r="S841" s="402">
        <v>16</v>
      </c>
      <c r="T841" s="402">
        <v>17</v>
      </c>
      <c r="U841" s="402">
        <v>18</v>
      </c>
      <c r="V841" s="402">
        <v>19</v>
      </c>
      <c r="W841" s="402">
        <v>20</v>
      </c>
      <c r="X841" s="402">
        <v>21</v>
      </c>
      <c r="Y841" s="402">
        <v>22</v>
      </c>
      <c r="Z841" s="417"/>
    </row>
    <row r="842" spans="1:26" ht="12.95" customHeight="1">
      <c r="A842" s="2"/>
      <c r="B842" s="292" t="s">
        <v>0</v>
      </c>
      <c r="C842" s="153"/>
      <c r="D842" s="293" t="s">
        <v>56</v>
      </c>
      <c r="E842" s="293" t="s">
        <v>5</v>
      </c>
      <c r="F842" s="293" t="s">
        <v>80</v>
      </c>
      <c r="G842" s="293" t="s">
        <v>63</v>
      </c>
      <c r="H842" s="293" t="s">
        <v>5</v>
      </c>
      <c r="I842" s="293" t="s">
        <v>65</v>
      </c>
      <c r="J842" s="293" t="s">
        <v>64</v>
      </c>
      <c r="K842" s="293" t="s">
        <v>55</v>
      </c>
      <c r="L842" s="293" t="s">
        <v>64</v>
      </c>
      <c r="M842" s="293"/>
      <c r="N842" s="293" t="s">
        <v>56</v>
      </c>
      <c r="O842" s="293" t="s">
        <v>5</v>
      </c>
      <c r="P842" s="293" t="s">
        <v>5</v>
      </c>
      <c r="Q842" s="293" t="s">
        <v>80</v>
      </c>
      <c r="R842" s="293" t="s">
        <v>63</v>
      </c>
      <c r="S842" s="293" t="s">
        <v>5</v>
      </c>
      <c r="T842" s="293" t="s">
        <v>65</v>
      </c>
      <c r="U842" s="293" t="s">
        <v>64</v>
      </c>
      <c r="V842" s="293" t="s">
        <v>55</v>
      </c>
      <c r="W842" s="293" t="s">
        <v>64</v>
      </c>
      <c r="X842" s="295"/>
      <c r="Y842" s="154"/>
      <c r="Z842" s="417"/>
    </row>
    <row r="843" spans="1:26" ht="12.95" customHeight="1">
      <c r="A843" s="2"/>
      <c r="B843" s="292" t="s">
        <v>59</v>
      </c>
      <c r="C843" s="296" t="s">
        <v>60</v>
      </c>
      <c r="D843" s="297" t="s">
        <v>10</v>
      </c>
      <c r="E843" s="296" t="s">
        <v>60</v>
      </c>
      <c r="F843" s="297" t="s">
        <v>10</v>
      </c>
      <c r="G843" s="296" t="s">
        <v>60</v>
      </c>
      <c r="H843" s="297" t="s">
        <v>10</v>
      </c>
      <c r="I843" s="296" t="s">
        <v>67</v>
      </c>
      <c r="J843" s="296" t="s">
        <v>60</v>
      </c>
      <c r="K843" s="297" t="s">
        <v>10</v>
      </c>
      <c r="L843" s="296" t="s">
        <v>60</v>
      </c>
      <c r="M843" s="297" t="s">
        <v>10</v>
      </c>
      <c r="N843" s="296" t="s">
        <v>60</v>
      </c>
      <c r="O843" s="297" t="s">
        <v>10</v>
      </c>
      <c r="P843" s="297" t="s">
        <v>10</v>
      </c>
      <c r="Q843" s="296" t="s">
        <v>67</v>
      </c>
      <c r="R843" s="296" t="s">
        <v>60</v>
      </c>
      <c r="S843" s="297" t="s">
        <v>10</v>
      </c>
      <c r="T843" s="296" t="s">
        <v>60</v>
      </c>
      <c r="U843" s="297" t="s">
        <v>10</v>
      </c>
      <c r="V843" s="296" t="s">
        <v>60</v>
      </c>
      <c r="W843" s="297" t="s">
        <v>10</v>
      </c>
      <c r="X843" s="296" t="s">
        <v>67</v>
      </c>
      <c r="Y843" s="297" t="s">
        <v>10</v>
      </c>
      <c r="Z843" s="417"/>
    </row>
    <row r="844" spans="1:26" ht="12.95" customHeight="1">
      <c r="A844" s="2"/>
      <c r="B844" s="156" t="s">
        <v>12</v>
      </c>
      <c r="C844" s="403" t="s">
        <v>90</v>
      </c>
      <c r="D844" s="297" t="s">
        <v>10</v>
      </c>
      <c r="E844" s="403" t="s">
        <v>90</v>
      </c>
      <c r="F844" s="297" t="s">
        <v>10</v>
      </c>
      <c r="G844" s="403" t="s">
        <v>90</v>
      </c>
      <c r="H844" s="297" t="s">
        <v>10</v>
      </c>
      <c r="I844" s="296" t="s">
        <v>69</v>
      </c>
      <c r="J844" s="403" t="s">
        <v>91</v>
      </c>
      <c r="K844" s="297" t="s">
        <v>10</v>
      </c>
      <c r="L844" s="403" t="s">
        <v>91</v>
      </c>
      <c r="M844" s="297" t="s">
        <v>10</v>
      </c>
      <c r="N844" s="403" t="s">
        <v>91</v>
      </c>
      <c r="O844" s="297" t="s">
        <v>10</v>
      </c>
      <c r="P844" s="297" t="s">
        <v>10</v>
      </c>
      <c r="Q844" s="296" t="s">
        <v>69</v>
      </c>
      <c r="R844" s="404" t="s">
        <v>134</v>
      </c>
      <c r="S844" s="297" t="s">
        <v>10</v>
      </c>
      <c r="T844" s="404" t="s">
        <v>134</v>
      </c>
      <c r="U844" s="297" t="s">
        <v>10</v>
      </c>
      <c r="V844" s="404" t="s">
        <v>134</v>
      </c>
      <c r="W844" s="297" t="s">
        <v>10</v>
      </c>
      <c r="X844" s="296" t="s">
        <v>69</v>
      </c>
      <c r="Y844" s="296" t="s">
        <v>6</v>
      </c>
      <c r="Z844" s="417"/>
    </row>
    <row r="845" spans="1:26" s="631" customFormat="1" ht="12.95" customHeight="1">
      <c r="A845" s="24"/>
      <c r="B845" s="108"/>
      <c r="C845" s="665" t="s">
        <v>221</v>
      </c>
      <c r="D845" s="109" t="s">
        <v>187</v>
      </c>
      <c r="E845" s="665" t="s">
        <v>78</v>
      </c>
      <c r="F845" s="109" t="s">
        <v>188</v>
      </c>
      <c r="G845" s="665" t="s">
        <v>77</v>
      </c>
      <c r="H845" s="109" t="s">
        <v>189</v>
      </c>
      <c r="I845" s="7"/>
      <c r="J845" s="665" t="s">
        <v>221</v>
      </c>
      <c r="K845" s="109" t="s">
        <v>190</v>
      </c>
      <c r="L845" s="665" t="s">
        <v>78</v>
      </c>
      <c r="M845" s="109" t="s">
        <v>191</v>
      </c>
      <c r="N845" s="665" t="s">
        <v>77</v>
      </c>
      <c r="O845" s="109" t="s">
        <v>77</v>
      </c>
      <c r="P845" s="109" t="s">
        <v>192</v>
      </c>
      <c r="Q845" s="7"/>
      <c r="R845" s="665" t="s">
        <v>221</v>
      </c>
      <c r="S845" s="109" t="s">
        <v>193</v>
      </c>
      <c r="T845" s="665" t="s">
        <v>78</v>
      </c>
      <c r="U845" s="109" t="s">
        <v>186</v>
      </c>
      <c r="V845" s="665" t="s">
        <v>77</v>
      </c>
      <c r="W845" s="109" t="s">
        <v>141</v>
      </c>
      <c r="X845" s="109"/>
      <c r="Y845" s="380"/>
      <c r="Z845" s="478"/>
    </row>
    <row r="846" spans="1:26" ht="12.95" customHeight="1">
      <c r="A846" s="2"/>
      <c r="B846" s="37" t="s">
        <v>29</v>
      </c>
      <c r="C846" s="357">
        <v>324</v>
      </c>
      <c r="D846" s="32">
        <f>C846/I846</f>
        <v>0.6415841584158416</v>
      </c>
      <c r="E846" s="357">
        <f t="shared" ref="E846:E864" si="347">C592</f>
        <v>87</v>
      </c>
      <c r="F846" s="32">
        <f>E846/I846</f>
        <v>0.17227722772277226</v>
      </c>
      <c r="G846" s="357">
        <f t="shared" ref="G846:G864" si="348">C678</f>
        <v>94</v>
      </c>
      <c r="H846" s="32">
        <f>G846/I846</f>
        <v>0.18613861386138614</v>
      </c>
      <c r="I846" s="385">
        <f>SUM(C846,E846,G846)</f>
        <v>505</v>
      </c>
      <c r="J846" s="361">
        <v>976</v>
      </c>
      <c r="K846" s="32">
        <f>J846/Q846</f>
        <v>0.63832570307390446</v>
      </c>
      <c r="L846" s="360">
        <f t="shared" ref="L846:L864" si="349">E592</f>
        <v>221</v>
      </c>
      <c r="M846" s="35">
        <f>L846/Q846</f>
        <v>0.14453891432308699</v>
      </c>
      <c r="N846" s="361">
        <f t="shared" ref="N846:N864" si="350">E678</f>
        <v>332</v>
      </c>
      <c r="O846" s="44"/>
      <c r="P846" s="35">
        <f>N846/Q846</f>
        <v>0.21713538260300849</v>
      </c>
      <c r="Q846" s="386">
        <f>SUM(J846,L846,N846)</f>
        <v>1529</v>
      </c>
      <c r="R846" s="387">
        <v>751</v>
      </c>
      <c r="S846" s="32">
        <f t="shared" ref="S846:S865" si="351">R846/X846</f>
        <v>0.64853195164075994</v>
      </c>
      <c r="T846" s="387">
        <f t="shared" ref="T846:T864" si="352">SUM(I592,G592)</f>
        <v>152</v>
      </c>
      <c r="U846" s="32">
        <f t="shared" ref="U846:U865" si="353">T846/X846</f>
        <v>0.13126079447322972</v>
      </c>
      <c r="V846" s="387">
        <f t="shared" ref="V846:V864" si="354">SUM(G678,I678)</f>
        <v>255</v>
      </c>
      <c r="W846" s="32">
        <f>V846/X846</f>
        <v>0.22020725388601037</v>
      </c>
      <c r="X846" s="630">
        <f t="shared" ref="X846:X865" si="355">SUM(R846,T846,V846)</f>
        <v>1158</v>
      </c>
      <c r="Y846" s="405">
        <f t="shared" ref="Y846:Y865" si="356">SUM(I846,Q846,X846)</f>
        <v>3192</v>
      </c>
      <c r="Z846" s="419"/>
    </row>
    <row r="847" spans="1:26" ht="12.95" customHeight="1">
      <c r="A847" s="2"/>
      <c r="B847" s="37" t="s">
        <v>30</v>
      </c>
      <c r="C847" s="357">
        <v>141</v>
      </c>
      <c r="D847" s="32">
        <f t="shared" ref="D847:D865" si="357">C847/I847</f>
        <v>0.65887850467289721</v>
      </c>
      <c r="E847" s="357">
        <f t="shared" si="347"/>
        <v>32</v>
      </c>
      <c r="F847" s="32">
        <f t="shared" ref="F847:F865" si="358">E847/I847</f>
        <v>0.14953271028037382</v>
      </c>
      <c r="G847" s="357">
        <f t="shared" si="348"/>
        <v>41</v>
      </c>
      <c r="H847" s="32">
        <f t="shared" ref="H847:H865" si="359">G847/I847</f>
        <v>0.19158878504672897</v>
      </c>
      <c r="I847" s="385">
        <f t="shared" ref="I847:I864" si="360">SUM(C847,E847,G847)</f>
        <v>214</v>
      </c>
      <c r="J847" s="361">
        <v>484</v>
      </c>
      <c r="K847" s="32">
        <f t="shared" ref="K847:K865" si="361">J847/Q847</f>
        <v>0.73222390317700459</v>
      </c>
      <c r="L847" s="360">
        <f t="shared" si="349"/>
        <v>49</v>
      </c>
      <c r="M847" s="35">
        <f t="shared" ref="M847:M865" si="362">L847/Q847</f>
        <v>7.4130105900151289E-2</v>
      </c>
      <c r="N847" s="361">
        <f t="shared" si="350"/>
        <v>128</v>
      </c>
      <c r="O847" s="44"/>
      <c r="P847" s="35">
        <f t="shared" ref="P847:P865" si="363">N847/Q847</f>
        <v>0.19364599092284418</v>
      </c>
      <c r="Q847" s="386">
        <f t="shared" ref="Q847:Q864" si="364">SUM(J847,L847,N847)</f>
        <v>661</v>
      </c>
      <c r="R847" s="387">
        <v>437</v>
      </c>
      <c r="S847" s="32">
        <f t="shared" si="351"/>
        <v>0.70826580226904379</v>
      </c>
      <c r="T847" s="387">
        <f t="shared" si="352"/>
        <v>52</v>
      </c>
      <c r="U847" s="32">
        <f t="shared" si="353"/>
        <v>8.4278768233387355E-2</v>
      </c>
      <c r="V847" s="387">
        <f t="shared" si="354"/>
        <v>128</v>
      </c>
      <c r="W847" s="32">
        <f t="shared" ref="W847:W865" si="365">V847/X847</f>
        <v>0.20745542949756887</v>
      </c>
      <c r="X847" s="630">
        <f t="shared" si="355"/>
        <v>617</v>
      </c>
      <c r="Y847" s="405">
        <f t="shared" si="356"/>
        <v>1492</v>
      </c>
      <c r="Z847" s="419"/>
    </row>
    <row r="848" spans="1:26" ht="12.95" customHeight="1">
      <c r="A848" s="2"/>
      <c r="B848" s="37" t="s">
        <v>31</v>
      </c>
      <c r="C848" s="357">
        <v>136</v>
      </c>
      <c r="D848" s="32">
        <f t="shared" si="357"/>
        <v>0.5714285714285714</v>
      </c>
      <c r="E848" s="357">
        <f t="shared" si="347"/>
        <v>44</v>
      </c>
      <c r="F848" s="32">
        <f t="shared" si="358"/>
        <v>0.18487394957983194</v>
      </c>
      <c r="G848" s="357">
        <f t="shared" si="348"/>
        <v>58</v>
      </c>
      <c r="H848" s="32">
        <f t="shared" si="359"/>
        <v>0.24369747899159663</v>
      </c>
      <c r="I848" s="385">
        <f t="shared" si="360"/>
        <v>238</v>
      </c>
      <c r="J848" s="361">
        <v>533</v>
      </c>
      <c r="K848" s="32">
        <f t="shared" si="361"/>
        <v>0.70877659574468088</v>
      </c>
      <c r="L848" s="360">
        <f t="shared" si="349"/>
        <v>103</v>
      </c>
      <c r="M848" s="35">
        <f t="shared" si="362"/>
        <v>0.13696808510638298</v>
      </c>
      <c r="N848" s="361">
        <f t="shared" si="350"/>
        <v>116</v>
      </c>
      <c r="O848" s="44"/>
      <c r="P848" s="35">
        <f t="shared" si="363"/>
        <v>0.15425531914893617</v>
      </c>
      <c r="Q848" s="386">
        <f t="shared" si="364"/>
        <v>752</v>
      </c>
      <c r="R848" s="387">
        <v>440</v>
      </c>
      <c r="S848" s="32">
        <f t="shared" si="351"/>
        <v>0.6875</v>
      </c>
      <c r="T848" s="387">
        <f t="shared" si="352"/>
        <v>69</v>
      </c>
      <c r="U848" s="32">
        <f t="shared" si="353"/>
        <v>0.10781250000000001</v>
      </c>
      <c r="V848" s="387">
        <f t="shared" si="354"/>
        <v>131</v>
      </c>
      <c r="W848" s="32">
        <f t="shared" si="365"/>
        <v>0.20468749999999999</v>
      </c>
      <c r="X848" s="630">
        <f t="shared" si="355"/>
        <v>640</v>
      </c>
      <c r="Y848" s="405">
        <f t="shared" si="356"/>
        <v>1630</v>
      </c>
      <c r="Z848" s="419"/>
    </row>
    <row r="849" spans="1:26" ht="12.95" customHeight="1">
      <c r="A849" s="2"/>
      <c r="B849" s="37" t="s">
        <v>32</v>
      </c>
      <c r="C849" s="357">
        <v>122</v>
      </c>
      <c r="D849" s="32">
        <f t="shared" si="357"/>
        <v>0.66666666666666663</v>
      </c>
      <c r="E849" s="357">
        <f t="shared" si="347"/>
        <v>18</v>
      </c>
      <c r="F849" s="32">
        <f t="shared" si="358"/>
        <v>9.8360655737704916E-2</v>
      </c>
      <c r="G849" s="357">
        <f t="shared" si="348"/>
        <v>43</v>
      </c>
      <c r="H849" s="32">
        <f t="shared" si="359"/>
        <v>0.23497267759562843</v>
      </c>
      <c r="I849" s="385">
        <f t="shared" si="360"/>
        <v>183</v>
      </c>
      <c r="J849" s="361">
        <v>377</v>
      </c>
      <c r="K849" s="32">
        <f t="shared" si="361"/>
        <v>0.67441860465116277</v>
      </c>
      <c r="L849" s="360">
        <f t="shared" si="349"/>
        <v>56</v>
      </c>
      <c r="M849" s="35">
        <f t="shared" si="362"/>
        <v>0.1001788908765653</v>
      </c>
      <c r="N849" s="361">
        <f t="shared" si="350"/>
        <v>126</v>
      </c>
      <c r="O849" s="44"/>
      <c r="P849" s="35">
        <f t="shared" si="363"/>
        <v>0.22540250447227192</v>
      </c>
      <c r="Q849" s="386">
        <f t="shared" si="364"/>
        <v>559</v>
      </c>
      <c r="R849" s="387">
        <v>333</v>
      </c>
      <c r="S849" s="32">
        <f t="shared" si="351"/>
        <v>0.69811320754716977</v>
      </c>
      <c r="T849" s="387">
        <f t="shared" si="352"/>
        <v>40</v>
      </c>
      <c r="U849" s="32">
        <f t="shared" si="353"/>
        <v>8.385744234800839E-2</v>
      </c>
      <c r="V849" s="387">
        <f t="shared" si="354"/>
        <v>104</v>
      </c>
      <c r="W849" s="32">
        <f t="shared" si="365"/>
        <v>0.2180293501048218</v>
      </c>
      <c r="X849" s="630">
        <f t="shared" si="355"/>
        <v>477</v>
      </c>
      <c r="Y849" s="405">
        <f t="shared" si="356"/>
        <v>1219</v>
      </c>
      <c r="Z849" s="419"/>
    </row>
    <row r="850" spans="1:26" ht="12.95" customHeight="1">
      <c r="A850" s="2"/>
      <c r="B850" s="37" t="s">
        <v>33</v>
      </c>
      <c r="C850" s="357">
        <v>102</v>
      </c>
      <c r="D850" s="32">
        <f t="shared" si="357"/>
        <v>0.76691729323308266</v>
      </c>
      <c r="E850" s="357">
        <f t="shared" si="347"/>
        <v>11</v>
      </c>
      <c r="F850" s="32">
        <f t="shared" si="358"/>
        <v>8.2706766917293228E-2</v>
      </c>
      <c r="G850" s="357">
        <f t="shared" si="348"/>
        <v>20</v>
      </c>
      <c r="H850" s="32">
        <f t="shared" si="359"/>
        <v>0.15037593984962405</v>
      </c>
      <c r="I850" s="385">
        <f t="shared" si="360"/>
        <v>133</v>
      </c>
      <c r="J850" s="361">
        <v>268</v>
      </c>
      <c r="K850" s="32">
        <f t="shared" si="361"/>
        <v>0.69791666666666663</v>
      </c>
      <c r="L850" s="360">
        <f t="shared" si="349"/>
        <v>24</v>
      </c>
      <c r="M850" s="35">
        <f t="shared" si="362"/>
        <v>6.25E-2</v>
      </c>
      <c r="N850" s="361">
        <f t="shared" si="350"/>
        <v>92</v>
      </c>
      <c r="O850" s="44"/>
      <c r="P850" s="35">
        <f t="shared" si="363"/>
        <v>0.23958333333333334</v>
      </c>
      <c r="Q850" s="386">
        <f t="shared" si="364"/>
        <v>384</v>
      </c>
      <c r="R850" s="387">
        <v>334</v>
      </c>
      <c r="S850" s="32">
        <f t="shared" si="351"/>
        <v>0.75395033860045146</v>
      </c>
      <c r="T850" s="387">
        <f t="shared" si="352"/>
        <v>14</v>
      </c>
      <c r="U850" s="32">
        <f t="shared" si="353"/>
        <v>3.160270880361174E-2</v>
      </c>
      <c r="V850" s="387">
        <f t="shared" si="354"/>
        <v>95</v>
      </c>
      <c r="W850" s="32">
        <f t="shared" si="365"/>
        <v>0.2144469525959368</v>
      </c>
      <c r="X850" s="630">
        <f t="shared" si="355"/>
        <v>443</v>
      </c>
      <c r="Y850" s="405">
        <f t="shared" si="356"/>
        <v>960</v>
      </c>
      <c r="Z850" s="419"/>
    </row>
    <row r="851" spans="1:26" ht="12.95" customHeight="1">
      <c r="A851" s="2"/>
      <c r="B851" s="37" t="s">
        <v>34</v>
      </c>
      <c r="C851" s="357">
        <v>81</v>
      </c>
      <c r="D851" s="32">
        <f t="shared" si="357"/>
        <v>0.60447761194029848</v>
      </c>
      <c r="E851" s="357">
        <f t="shared" si="347"/>
        <v>22</v>
      </c>
      <c r="F851" s="32">
        <f t="shared" si="358"/>
        <v>0.16417910447761194</v>
      </c>
      <c r="G851" s="357">
        <f t="shared" si="348"/>
        <v>31</v>
      </c>
      <c r="H851" s="32">
        <f t="shared" si="359"/>
        <v>0.23134328358208955</v>
      </c>
      <c r="I851" s="385">
        <f t="shared" si="360"/>
        <v>134</v>
      </c>
      <c r="J851" s="361">
        <v>255</v>
      </c>
      <c r="K851" s="32">
        <f t="shared" si="361"/>
        <v>0.67282321899736153</v>
      </c>
      <c r="L851" s="360">
        <f t="shared" si="349"/>
        <v>40</v>
      </c>
      <c r="M851" s="35">
        <f t="shared" si="362"/>
        <v>0.10554089709762533</v>
      </c>
      <c r="N851" s="361">
        <f t="shared" si="350"/>
        <v>84</v>
      </c>
      <c r="O851" s="44"/>
      <c r="P851" s="35">
        <f t="shared" si="363"/>
        <v>0.22163588390501318</v>
      </c>
      <c r="Q851" s="386">
        <f t="shared" si="364"/>
        <v>379</v>
      </c>
      <c r="R851" s="387">
        <v>313</v>
      </c>
      <c r="S851" s="32">
        <f t="shared" si="351"/>
        <v>0.63488843813387419</v>
      </c>
      <c r="T851" s="387">
        <f t="shared" si="352"/>
        <v>49</v>
      </c>
      <c r="U851" s="32">
        <f t="shared" si="353"/>
        <v>9.9391480730223122E-2</v>
      </c>
      <c r="V851" s="387">
        <f t="shared" si="354"/>
        <v>131</v>
      </c>
      <c r="W851" s="32">
        <f t="shared" si="365"/>
        <v>0.26572008113590262</v>
      </c>
      <c r="X851" s="630">
        <f t="shared" si="355"/>
        <v>493</v>
      </c>
      <c r="Y851" s="405">
        <f t="shared" si="356"/>
        <v>1006</v>
      </c>
      <c r="Z851" s="419"/>
    </row>
    <row r="852" spans="1:26" ht="12.95" customHeight="1">
      <c r="A852" s="2"/>
      <c r="B852" s="37" t="s">
        <v>35</v>
      </c>
      <c r="C852" s="357">
        <v>40</v>
      </c>
      <c r="D852" s="32">
        <f t="shared" si="357"/>
        <v>0.60606060606060608</v>
      </c>
      <c r="E852" s="357">
        <f t="shared" si="347"/>
        <v>14</v>
      </c>
      <c r="F852" s="32">
        <f t="shared" si="358"/>
        <v>0.21212121212121213</v>
      </c>
      <c r="G852" s="357">
        <f t="shared" si="348"/>
        <v>12</v>
      </c>
      <c r="H852" s="32">
        <f t="shared" si="359"/>
        <v>0.18181818181818182</v>
      </c>
      <c r="I852" s="385">
        <f t="shared" si="360"/>
        <v>66</v>
      </c>
      <c r="J852" s="361">
        <v>106</v>
      </c>
      <c r="K852" s="32">
        <f t="shared" si="361"/>
        <v>0.58241758241758246</v>
      </c>
      <c r="L852" s="360">
        <f t="shared" si="349"/>
        <v>33</v>
      </c>
      <c r="M852" s="35">
        <f t="shared" si="362"/>
        <v>0.18131868131868131</v>
      </c>
      <c r="N852" s="361">
        <f t="shared" si="350"/>
        <v>43</v>
      </c>
      <c r="O852" s="44"/>
      <c r="P852" s="35">
        <f t="shared" si="363"/>
        <v>0.23626373626373626</v>
      </c>
      <c r="Q852" s="386">
        <f t="shared" si="364"/>
        <v>182</v>
      </c>
      <c r="R852" s="387">
        <v>160</v>
      </c>
      <c r="S852" s="32">
        <f t="shared" si="351"/>
        <v>0.65843621399176955</v>
      </c>
      <c r="T852" s="387">
        <f t="shared" si="352"/>
        <v>33</v>
      </c>
      <c r="U852" s="32">
        <f t="shared" si="353"/>
        <v>0.13580246913580246</v>
      </c>
      <c r="V852" s="387">
        <f t="shared" si="354"/>
        <v>50</v>
      </c>
      <c r="W852" s="32">
        <f t="shared" si="365"/>
        <v>0.20576131687242799</v>
      </c>
      <c r="X852" s="630">
        <f t="shared" si="355"/>
        <v>243</v>
      </c>
      <c r="Y852" s="405">
        <f t="shared" si="356"/>
        <v>491</v>
      </c>
      <c r="Z852" s="419"/>
    </row>
    <row r="853" spans="1:26" ht="12.95" customHeight="1">
      <c r="A853" s="2"/>
      <c r="B853" s="37" t="s">
        <v>36</v>
      </c>
      <c r="C853" s="357">
        <v>68</v>
      </c>
      <c r="D853" s="32">
        <f t="shared" si="357"/>
        <v>0.55737704918032782</v>
      </c>
      <c r="E853" s="357">
        <f t="shared" si="347"/>
        <v>37</v>
      </c>
      <c r="F853" s="32">
        <f t="shared" si="358"/>
        <v>0.30327868852459017</v>
      </c>
      <c r="G853" s="357">
        <f t="shared" si="348"/>
        <v>17</v>
      </c>
      <c r="H853" s="32">
        <f t="shared" si="359"/>
        <v>0.13934426229508196</v>
      </c>
      <c r="I853" s="385">
        <f t="shared" si="360"/>
        <v>122</v>
      </c>
      <c r="J853" s="361">
        <v>186</v>
      </c>
      <c r="K853" s="32">
        <f t="shared" si="361"/>
        <v>0.6480836236933798</v>
      </c>
      <c r="L853" s="360">
        <f t="shared" si="349"/>
        <v>67</v>
      </c>
      <c r="M853" s="35">
        <f t="shared" si="362"/>
        <v>0.23344947735191637</v>
      </c>
      <c r="N853" s="361">
        <f t="shared" si="350"/>
        <v>34</v>
      </c>
      <c r="O853" s="44"/>
      <c r="P853" s="35">
        <f t="shared" si="363"/>
        <v>0.11846689895470383</v>
      </c>
      <c r="Q853" s="386">
        <f t="shared" si="364"/>
        <v>287</v>
      </c>
      <c r="R853" s="387">
        <v>143</v>
      </c>
      <c r="S853" s="32">
        <f t="shared" si="351"/>
        <v>0.61637931034482762</v>
      </c>
      <c r="T853" s="387">
        <f t="shared" si="352"/>
        <v>67</v>
      </c>
      <c r="U853" s="32">
        <f t="shared" si="353"/>
        <v>0.28879310344827586</v>
      </c>
      <c r="V853" s="387">
        <f t="shared" si="354"/>
        <v>22</v>
      </c>
      <c r="W853" s="32">
        <f t="shared" si="365"/>
        <v>9.4827586206896547E-2</v>
      </c>
      <c r="X853" s="630">
        <f t="shared" si="355"/>
        <v>232</v>
      </c>
      <c r="Y853" s="405">
        <f t="shared" si="356"/>
        <v>641</v>
      </c>
      <c r="Z853" s="419"/>
    </row>
    <row r="854" spans="1:26" ht="12.95" customHeight="1">
      <c r="A854" s="2"/>
      <c r="B854" s="37" t="s">
        <v>37</v>
      </c>
      <c r="C854" s="357">
        <v>47</v>
      </c>
      <c r="D854" s="32">
        <f t="shared" si="357"/>
        <v>0.87037037037037035</v>
      </c>
      <c r="E854" s="357">
        <f t="shared" si="347"/>
        <v>3</v>
      </c>
      <c r="F854" s="32">
        <f t="shared" si="358"/>
        <v>5.5555555555555552E-2</v>
      </c>
      <c r="G854" s="357">
        <f t="shared" si="348"/>
        <v>4</v>
      </c>
      <c r="H854" s="32">
        <f t="shared" si="359"/>
        <v>7.407407407407407E-2</v>
      </c>
      <c r="I854" s="385">
        <f t="shared" si="360"/>
        <v>54</v>
      </c>
      <c r="J854" s="361">
        <v>142</v>
      </c>
      <c r="K854" s="32">
        <f t="shared" si="361"/>
        <v>0.84023668639053251</v>
      </c>
      <c r="L854" s="360">
        <f t="shared" si="349"/>
        <v>13</v>
      </c>
      <c r="M854" s="35">
        <f t="shared" si="362"/>
        <v>7.6923076923076927E-2</v>
      </c>
      <c r="N854" s="361">
        <f t="shared" si="350"/>
        <v>14</v>
      </c>
      <c r="O854" s="44"/>
      <c r="P854" s="35">
        <f t="shared" si="363"/>
        <v>8.2840236686390539E-2</v>
      </c>
      <c r="Q854" s="386">
        <f t="shared" si="364"/>
        <v>169</v>
      </c>
      <c r="R854" s="387">
        <v>116</v>
      </c>
      <c r="S854" s="32">
        <f t="shared" si="351"/>
        <v>0.8</v>
      </c>
      <c r="T854" s="387">
        <f t="shared" si="352"/>
        <v>13</v>
      </c>
      <c r="U854" s="32">
        <f t="shared" si="353"/>
        <v>8.9655172413793102E-2</v>
      </c>
      <c r="V854" s="387">
        <f t="shared" si="354"/>
        <v>16</v>
      </c>
      <c r="W854" s="32">
        <f t="shared" si="365"/>
        <v>0.1103448275862069</v>
      </c>
      <c r="X854" s="630">
        <f t="shared" si="355"/>
        <v>145</v>
      </c>
      <c r="Y854" s="405">
        <f t="shared" si="356"/>
        <v>368</v>
      </c>
      <c r="Z854" s="419"/>
    </row>
    <row r="855" spans="1:26" ht="12.95" customHeight="1">
      <c r="A855" s="2"/>
      <c r="B855" s="37" t="s">
        <v>38</v>
      </c>
      <c r="C855" s="357">
        <v>29</v>
      </c>
      <c r="D855" s="32">
        <f t="shared" si="357"/>
        <v>0.70731707317073167</v>
      </c>
      <c r="E855" s="357">
        <f t="shared" si="347"/>
        <v>5</v>
      </c>
      <c r="F855" s="32">
        <f t="shared" si="358"/>
        <v>0.12195121951219512</v>
      </c>
      <c r="G855" s="357">
        <f t="shared" si="348"/>
        <v>7</v>
      </c>
      <c r="H855" s="32">
        <f t="shared" si="359"/>
        <v>0.17073170731707318</v>
      </c>
      <c r="I855" s="385">
        <f t="shared" si="360"/>
        <v>41</v>
      </c>
      <c r="J855" s="361">
        <v>67</v>
      </c>
      <c r="K855" s="32">
        <f t="shared" si="361"/>
        <v>0.70526315789473681</v>
      </c>
      <c r="L855" s="360">
        <f t="shared" si="349"/>
        <v>9</v>
      </c>
      <c r="M855" s="35">
        <f t="shared" si="362"/>
        <v>9.4736842105263161E-2</v>
      </c>
      <c r="N855" s="361">
        <f t="shared" si="350"/>
        <v>19</v>
      </c>
      <c r="O855" s="44"/>
      <c r="P855" s="35">
        <f t="shared" si="363"/>
        <v>0.2</v>
      </c>
      <c r="Q855" s="386">
        <f t="shared" si="364"/>
        <v>95</v>
      </c>
      <c r="R855" s="387">
        <v>62</v>
      </c>
      <c r="S855" s="32">
        <f t="shared" si="351"/>
        <v>0.59615384615384615</v>
      </c>
      <c r="T855" s="387">
        <f t="shared" si="352"/>
        <v>17</v>
      </c>
      <c r="U855" s="32">
        <f t="shared" si="353"/>
        <v>0.16346153846153846</v>
      </c>
      <c r="V855" s="387">
        <f t="shared" si="354"/>
        <v>25</v>
      </c>
      <c r="W855" s="32">
        <f t="shared" si="365"/>
        <v>0.24038461538461539</v>
      </c>
      <c r="X855" s="630">
        <f t="shared" si="355"/>
        <v>104</v>
      </c>
      <c r="Y855" s="405">
        <f t="shared" si="356"/>
        <v>240</v>
      </c>
      <c r="Z855" s="420"/>
    </row>
    <row r="856" spans="1:26" ht="12.95" customHeight="1">
      <c r="A856" s="2"/>
      <c r="B856" s="37" t="s">
        <v>39</v>
      </c>
      <c r="C856" s="357">
        <v>16</v>
      </c>
      <c r="D856" s="78">
        <f t="shared" si="357"/>
        <v>0.66666666666666663</v>
      </c>
      <c r="E856" s="357">
        <f t="shared" si="347"/>
        <v>5</v>
      </c>
      <c r="F856" s="32">
        <f t="shared" si="358"/>
        <v>0.20833333333333334</v>
      </c>
      <c r="G856" s="357">
        <f t="shared" si="348"/>
        <v>3</v>
      </c>
      <c r="H856" s="32">
        <f t="shared" si="359"/>
        <v>0.125</v>
      </c>
      <c r="I856" s="385">
        <f t="shared" si="360"/>
        <v>24</v>
      </c>
      <c r="J856" s="361">
        <v>52</v>
      </c>
      <c r="K856" s="32">
        <f t="shared" si="361"/>
        <v>0.69333333333333336</v>
      </c>
      <c r="L856" s="360">
        <f t="shared" si="349"/>
        <v>11</v>
      </c>
      <c r="M856" s="35">
        <f t="shared" si="362"/>
        <v>0.14666666666666667</v>
      </c>
      <c r="N856" s="361">
        <f t="shared" si="350"/>
        <v>12</v>
      </c>
      <c r="O856" s="44"/>
      <c r="P856" s="35">
        <f t="shared" si="363"/>
        <v>0.16</v>
      </c>
      <c r="Q856" s="386">
        <f t="shared" si="364"/>
        <v>75</v>
      </c>
      <c r="R856" s="387">
        <v>65</v>
      </c>
      <c r="S856" s="32">
        <f t="shared" si="351"/>
        <v>0.77380952380952384</v>
      </c>
      <c r="T856" s="387">
        <f t="shared" si="352"/>
        <v>12</v>
      </c>
      <c r="U856" s="32">
        <f t="shared" si="353"/>
        <v>0.14285714285714285</v>
      </c>
      <c r="V856" s="387">
        <f t="shared" si="354"/>
        <v>7</v>
      </c>
      <c r="W856" s="32">
        <f t="shared" si="365"/>
        <v>8.3333333333333329E-2</v>
      </c>
      <c r="X856" s="630">
        <f t="shared" si="355"/>
        <v>84</v>
      </c>
      <c r="Y856" s="405">
        <f t="shared" si="356"/>
        <v>183</v>
      </c>
      <c r="Z856" s="420"/>
    </row>
    <row r="857" spans="1:26" ht="12.95" customHeight="1">
      <c r="A857" s="2"/>
      <c r="B857" s="37" t="s">
        <v>40</v>
      </c>
      <c r="C857" s="357">
        <v>7</v>
      </c>
      <c r="D857" s="32">
        <f t="shared" si="357"/>
        <v>0.46666666666666667</v>
      </c>
      <c r="E857" s="357">
        <f t="shared" si="347"/>
        <v>4</v>
      </c>
      <c r="F857" s="32">
        <f t="shared" si="358"/>
        <v>0.26666666666666666</v>
      </c>
      <c r="G857" s="357">
        <f t="shared" si="348"/>
        <v>4</v>
      </c>
      <c r="H857" s="32">
        <f t="shared" si="359"/>
        <v>0.26666666666666666</v>
      </c>
      <c r="I857" s="385">
        <f t="shared" si="360"/>
        <v>15</v>
      </c>
      <c r="J857" s="361">
        <v>29</v>
      </c>
      <c r="K857" s="32">
        <f t="shared" si="361"/>
        <v>0.64444444444444449</v>
      </c>
      <c r="L857" s="360">
        <f t="shared" si="349"/>
        <v>7</v>
      </c>
      <c r="M857" s="35">
        <f t="shared" si="362"/>
        <v>0.15555555555555556</v>
      </c>
      <c r="N857" s="361">
        <f t="shared" si="350"/>
        <v>9</v>
      </c>
      <c r="O857" s="44"/>
      <c r="P857" s="35">
        <f t="shared" si="363"/>
        <v>0.2</v>
      </c>
      <c r="Q857" s="386">
        <f t="shared" si="364"/>
        <v>45</v>
      </c>
      <c r="R857" s="387">
        <v>28</v>
      </c>
      <c r="S857" s="32">
        <f t="shared" si="351"/>
        <v>0.71794871794871795</v>
      </c>
      <c r="T857" s="387">
        <f t="shared" si="352"/>
        <v>3</v>
      </c>
      <c r="U857" s="32">
        <f t="shared" si="353"/>
        <v>7.6923076923076927E-2</v>
      </c>
      <c r="V857" s="387">
        <f t="shared" si="354"/>
        <v>8</v>
      </c>
      <c r="W857" s="32">
        <f t="shared" si="365"/>
        <v>0.20512820512820512</v>
      </c>
      <c r="X857" s="630">
        <f t="shared" si="355"/>
        <v>39</v>
      </c>
      <c r="Y857" s="405">
        <f t="shared" si="356"/>
        <v>99</v>
      </c>
      <c r="Z857" s="420"/>
    </row>
    <row r="858" spans="1:26" ht="12.95" customHeight="1">
      <c r="A858" s="2"/>
      <c r="B858" s="37" t="s">
        <v>41</v>
      </c>
      <c r="C858" s="357">
        <v>15</v>
      </c>
      <c r="D858" s="78">
        <f t="shared" si="357"/>
        <v>0.78947368421052633</v>
      </c>
      <c r="E858" s="357">
        <f t="shared" si="347"/>
        <v>1</v>
      </c>
      <c r="F858" s="32">
        <f t="shared" si="358"/>
        <v>5.2631578947368418E-2</v>
      </c>
      <c r="G858" s="357">
        <f t="shared" si="348"/>
        <v>3</v>
      </c>
      <c r="H858" s="32">
        <f t="shared" si="359"/>
        <v>0.15789473684210525</v>
      </c>
      <c r="I858" s="385">
        <f t="shared" si="360"/>
        <v>19</v>
      </c>
      <c r="J858" s="361">
        <v>43</v>
      </c>
      <c r="K858" s="32">
        <f t="shared" si="361"/>
        <v>0.72881355932203384</v>
      </c>
      <c r="L858" s="360">
        <f t="shared" si="349"/>
        <v>6</v>
      </c>
      <c r="M858" s="35">
        <f t="shared" si="362"/>
        <v>0.10169491525423729</v>
      </c>
      <c r="N858" s="361">
        <f t="shared" si="350"/>
        <v>10</v>
      </c>
      <c r="O858" s="44"/>
      <c r="P858" s="35">
        <f t="shared" si="363"/>
        <v>0.16949152542372881</v>
      </c>
      <c r="Q858" s="386">
        <f t="shared" si="364"/>
        <v>59</v>
      </c>
      <c r="R858" s="387">
        <v>25</v>
      </c>
      <c r="S858" s="32">
        <f t="shared" si="351"/>
        <v>0.58139534883720934</v>
      </c>
      <c r="T858" s="387">
        <f t="shared" si="352"/>
        <v>3</v>
      </c>
      <c r="U858" s="32">
        <f t="shared" si="353"/>
        <v>6.9767441860465115E-2</v>
      </c>
      <c r="V858" s="387">
        <f t="shared" si="354"/>
        <v>15</v>
      </c>
      <c r="W858" s="32">
        <f t="shared" si="365"/>
        <v>0.34883720930232559</v>
      </c>
      <c r="X858" s="630">
        <f t="shared" si="355"/>
        <v>43</v>
      </c>
      <c r="Y858" s="405">
        <f t="shared" si="356"/>
        <v>121</v>
      </c>
      <c r="Z858" s="420"/>
    </row>
    <row r="859" spans="1:26" ht="12.95" customHeight="1">
      <c r="A859" s="2"/>
      <c r="B859" s="37" t="s">
        <v>42</v>
      </c>
      <c r="C859" s="357">
        <v>26</v>
      </c>
      <c r="D859" s="32">
        <f t="shared" si="357"/>
        <v>0.65</v>
      </c>
      <c r="E859" s="357">
        <f t="shared" si="347"/>
        <v>3</v>
      </c>
      <c r="F859" s="32">
        <f t="shared" si="358"/>
        <v>7.4999999999999997E-2</v>
      </c>
      <c r="G859" s="357">
        <f t="shared" si="348"/>
        <v>11</v>
      </c>
      <c r="H859" s="32">
        <f t="shared" si="359"/>
        <v>0.27500000000000002</v>
      </c>
      <c r="I859" s="385">
        <f t="shared" si="360"/>
        <v>40</v>
      </c>
      <c r="J859" s="361">
        <v>49</v>
      </c>
      <c r="K859" s="32">
        <f t="shared" si="361"/>
        <v>0.60493827160493829</v>
      </c>
      <c r="L859" s="360">
        <f t="shared" si="349"/>
        <v>12</v>
      </c>
      <c r="M859" s="35">
        <f t="shared" si="362"/>
        <v>0.14814814814814814</v>
      </c>
      <c r="N859" s="361">
        <f t="shared" si="350"/>
        <v>20</v>
      </c>
      <c r="O859" s="44"/>
      <c r="P859" s="35">
        <f t="shared" si="363"/>
        <v>0.24691358024691357</v>
      </c>
      <c r="Q859" s="386">
        <f t="shared" si="364"/>
        <v>81</v>
      </c>
      <c r="R859" s="387">
        <v>27</v>
      </c>
      <c r="S859" s="32">
        <f t="shared" si="351"/>
        <v>0.62790697674418605</v>
      </c>
      <c r="T859" s="387">
        <f t="shared" si="352"/>
        <v>11</v>
      </c>
      <c r="U859" s="32">
        <f t="shared" si="353"/>
        <v>0.2558139534883721</v>
      </c>
      <c r="V859" s="387">
        <f t="shared" si="354"/>
        <v>5</v>
      </c>
      <c r="W859" s="32">
        <f t="shared" si="365"/>
        <v>0.11627906976744186</v>
      </c>
      <c r="X859" s="630">
        <f t="shared" si="355"/>
        <v>43</v>
      </c>
      <c r="Y859" s="405">
        <f t="shared" si="356"/>
        <v>164</v>
      </c>
      <c r="Z859" s="420"/>
    </row>
    <row r="860" spans="1:26" ht="12.95" customHeight="1">
      <c r="A860" s="2"/>
      <c r="B860" s="37" t="s">
        <v>43</v>
      </c>
      <c r="C860" s="357">
        <v>14</v>
      </c>
      <c r="D860" s="32">
        <f t="shared" si="357"/>
        <v>0.33333333333333331</v>
      </c>
      <c r="E860" s="357">
        <f t="shared" si="347"/>
        <v>9</v>
      </c>
      <c r="F860" s="32">
        <f t="shared" si="358"/>
        <v>0.21428571428571427</v>
      </c>
      <c r="G860" s="357">
        <f t="shared" si="348"/>
        <v>19</v>
      </c>
      <c r="H860" s="78">
        <f t="shared" si="359"/>
        <v>0.45238095238095238</v>
      </c>
      <c r="I860" s="385">
        <f t="shared" si="360"/>
        <v>42</v>
      </c>
      <c r="J860" s="361">
        <v>32</v>
      </c>
      <c r="K860" s="32">
        <f t="shared" si="361"/>
        <v>0.49230769230769234</v>
      </c>
      <c r="L860" s="360">
        <f t="shared" si="349"/>
        <v>5</v>
      </c>
      <c r="M860" s="35">
        <f t="shared" si="362"/>
        <v>7.6923076923076927E-2</v>
      </c>
      <c r="N860" s="361">
        <f t="shared" si="350"/>
        <v>28</v>
      </c>
      <c r="O860" s="44"/>
      <c r="P860" s="35">
        <f t="shared" si="363"/>
        <v>0.43076923076923079</v>
      </c>
      <c r="Q860" s="386">
        <f t="shared" si="364"/>
        <v>65</v>
      </c>
      <c r="R860" s="387">
        <v>21</v>
      </c>
      <c r="S860" s="32">
        <f t="shared" si="351"/>
        <v>0.48837209302325579</v>
      </c>
      <c r="T860" s="387">
        <f t="shared" si="352"/>
        <v>3</v>
      </c>
      <c r="U860" s="32">
        <f t="shared" si="353"/>
        <v>6.9767441860465115E-2</v>
      </c>
      <c r="V860" s="387">
        <f t="shared" si="354"/>
        <v>19</v>
      </c>
      <c r="W860" s="32">
        <f t="shared" si="365"/>
        <v>0.44186046511627908</v>
      </c>
      <c r="X860" s="630">
        <f t="shared" si="355"/>
        <v>43</v>
      </c>
      <c r="Y860" s="405">
        <f t="shared" si="356"/>
        <v>150</v>
      </c>
      <c r="Z860" s="420"/>
    </row>
    <row r="861" spans="1:26" ht="12.95" customHeight="1">
      <c r="A861" s="2"/>
      <c r="B861" s="37" t="s">
        <v>44</v>
      </c>
      <c r="C861" s="357">
        <v>4</v>
      </c>
      <c r="D861" s="32">
        <f t="shared" si="357"/>
        <v>0.5714285714285714</v>
      </c>
      <c r="E861" s="357">
        <f t="shared" si="347"/>
        <v>3</v>
      </c>
      <c r="F861" s="32">
        <f t="shared" si="358"/>
        <v>0.42857142857142855</v>
      </c>
      <c r="G861" s="357">
        <f t="shared" si="348"/>
        <v>0</v>
      </c>
      <c r="H861" s="32">
        <f t="shared" si="359"/>
        <v>0</v>
      </c>
      <c r="I861" s="385">
        <f t="shared" si="360"/>
        <v>7</v>
      </c>
      <c r="J861" s="361">
        <v>16</v>
      </c>
      <c r="K861" s="78">
        <f t="shared" si="361"/>
        <v>0.69565217391304346</v>
      </c>
      <c r="L861" s="360">
        <f t="shared" si="349"/>
        <v>3</v>
      </c>
      <c r="M861" s="35">
        <f t="shared" si="362"/>
        <v>0.13043478260869565</v>
      </c>
      <c r="N861" s="361">
        <f t="shared" si="350"/>
        <v>4</v>
      </c>
      <c r="O861" s="44"/>
      <c r="P861" s="35">
        <f t="shared" si="363"/>
        <v>0.17391304347826086</v>
      </c>
      <c r="Q861" s="386">
        <f t="shared" si="364"/>
        <v>23</v>
      </c>
      <c r="R861" s="387">
        <v>13</v>
      </c>
      <c r="S861" s="78">
        <f t="shared" si="351"/>
        <v>0.8125</v>
      </c>
      <c r="T861" s="387">
        <f t="shared" si="352"/>
        <v>0</v>
      </c>
      <c r="U861" s="32">
        <f t="shared" si="353"/>
        <v>0</v>
      </c>
      <c r="V861" s="387">
        <f t="shared" si="354"/>
        <v>3</v>
      </c>
      <c r="W861" s="32">
        <f t="shared" si="365"/>
        <v>0.1875</v>
      </c>
      <c r="X861" s="630">
        <f t="shared" si="355"/>
        <v>16</v>
      </c>
      <c r="Y861" s="405">
        <f t="shared" si="356"/>
        <v>46</v>
      </c>
      <c r="Z861" s="420"/>
    </row>
    <row r="862" spans="1:26" ht="12.95" customHeight="1">
      <c r="A862" s="2"/>
      <c r="B862" s="37" t="s">
        <v>45</v>
      </c>
      <c r="C862" s="357">
        <v>12</v>
      </c>
      <c r="D862" s="78">
        <f t="shared" si="357"/>
        <v>0.5714285714285714</v>
      </c>
      <c r="E862" s="357">
        <f t="shared" si="347"/>
        <v>4</v>
      </c>
      <c r="F862" s="32">
        <f t="shared" si="358"/>
        <v>0.19047619047619047</v>
      </c>
      <c r="G862" s="357">
        <f t="shared" si="348"/>
        <v>5</v>
      </c>
      <c r="H862" s="32">
        <f t="shared" si="359"/>
        <v>0.23809523809523808</v>
      </c>
      <c r="I862" s="385">
        <f t="shared" si="360"/>
        <v>21</v>
      </c>
      <c r="J862" s="361">
        <v>50</v>
      </c>
      <c r="K862" s="32">
        <f t="shared" si="361"/>
        <v>0.75757575757575757</v>
      </c>
      <c r="L862" s="360">
        <f t="shared" si="349"/>
        <v>3</v>
      </c>
      <c r="M862" s="35">
        <f t="shared" si="362"/>
        <v>4.5454545454545456E-2</v>
      </c>
      <c r="N862" s="361">
        <f t="shared" si="350"/>
        <v>13</v>
      </c>
      <c r="O862" s="44"/>
      <c r="P862" s="35">
        <f t="shared" si="363"/>
        <v>0.19696969696969696</v>
      </c>
      <c r="Q862" s="386">
        <f t="shared" si="364"/>
        <v>66</v>
      </c>
      <c r="R862" s="387">
        <v>36</v>
      </c>
      <c r="S862" s="32">
        <f t="shared" si="351"/>
        <v>0.76595744680851063</v>
      </c>
      <c r="T862" s="387">
        <f t="shared" si="352"/>
        <v>3</v>
      </c>
      <c r="U862" s="32">
        <f t="shared" si="353"/>
        <v>6.3829787234042548E-2</v>
      </c>
      <c r="V862" s="387">
        <f t="shared" si="354"/>
        <v>8</v>
      </c>
      <c r="W862" s="32">
        <f t="shared" si="365"/>
        <v>0.1702127659574468</v>
      </c>
      <c r="X862" s="630">
        <f t="shared" si="355"/>
        <v>47</v>
      </c>
      <c r="Y862" s="405">
        <f t="shared" si="356"/>
        <v>134</v>
      </c>
      <c r="Z862" s="420"/>
    </row>
    <row r="863" spans="1:26" ht="12.95" customHeight="1">
      <c r="A863" s="2"/>
      <c r="B863" s="37" t="s">
        <v>46</v>
      </c>
      <c r="C863" s="357">
        <v>6</v>
      </c>
      <c r="D863" s="32">
        <f t="shared" si="357"/>
        <v>0.8571428571428571</v>
      </c>
      <c r="E863" s="357">
        <f t="shared" si="347"/>
        <v>0</v>
      </c>
      <c r="F863" s="32">
        <f t="shared" si="358"/>
        <v>0</v>
      </c>
      <c r="G863" s="357">
        <f t="shared" si="348"/>
        <v>1</v>
      </c>
      <c r="H863" s="32">
        <f t="shared" si="359"/>
        <v>0.14285714285714285</v>
      </c>
      <c r="I863" s="385">
        <f t="shared" si="360"/>
        <v>7</v>
      </c>
      <c r="J863" s="361">
        <v>7</v>
      </c>
      <c r="K863" s="32">
        <f t="shared" si="361"/>
        <v>0.77777777777777779</v>
      </c>
      <c r="L863" s="360">
        <f t="shared" si="349"/>
        <v>0</v>
      </c>
      <c r="M863" s="35">
        <f t="shared" si="362"/>
        <v>0</v>
      </c>
      <c r="N863" s="361">
        <f t="shared" si="350"/>
        <v>2</v>
      </c>
      <c r="O863" s="44"/>
      <c r="P863" s="78">
        <f t="shared" si="363"/>
        <v>0.22222222222222221</v>
      </c>
      <c r="Q863" s="386">
        <f t="shared" si="364"/>
        <v>9</v>
      </c>
      <c r="R863" s="387">
        <v>10</v>
      </c>
      <c r="S863" s="32">
        <f t="shared" si="351"/>
        <v>0.76923076923076927</v>
      </c>
      <c r="T863" s="387">
        <f t="shared" si="352"/>
        <v>1</v>
      </c>
      <c r="U863" s="32">
        <f t="shared" si="353"/>
        <v>7.6923076923076927E-2</v>
      </c>
      <c r="V863" s="387">
        <f t="shared" si="354"/>
        <v>2</v>
      </c>
      <c r="W863" s="32">
        <f t="shared" si="365"/>
        <v>0.15384615384615385</v>
      </c>
      <c r="X863" s="630">
        <f t="shared" si="355"/>
        <v>13</v>
      </c>
      <c r="Y863" s="405">
        <f t="shared" si="356"/>
        <v>29</v>
      </c>
      <c r="Z863" s="420"/>
    </row>
    <row r="864" spans="1:26" ht="12.95" customHeight="1">
      <c r="A864" s="2"/>
      <c r="B864" s="37" t="s">
        <v>47</v>
      </c>
      <c r="C864" s="357">
        <v>2</v>
      </c>
      <c r="D864" s="78">
        <f t="shared" si="357"/>
        <v>0.66666666666666663</v>
      </c>
      <c r="E864" s="357">
        <f t="shared" si="347"/>
        <v>0</v>
      </c>
      <c r="F864" s="32">
        <f t="shared" si="358"/>
        <v>0</v>
      </c>
      <c r="G864" s="357">
        <f t="shared" si="348"/>
        <v>1</v>
      </c>
      <c r="H864" s="32">
        <f t="shared" si="359"/>
        <v>0.33333333333333331</v>
      </c>
      <c r="I864" s="385">
        <f t="shared" si="360"/>
        <v>3</v>
      </c>
      <c r="J864" s="361">
        <v>2</v>
      </c>
      <c r="K864" s="32">
        <f t="shared" si="361"/>
        <v>1</v>
      </c>
      <c r="L864" s="360">
        <f t="shared" si="349"/>
        <v>0</v>
      </c>
      <c r="M864" s="35">
        <f t="shared" si="362"/>
        <v>0</v>
      </c>
      <c r="N864" s="361">
        <f t="shared" si="350"/>
        <v>0</v>
      </c>
      <c r="O864" s="44"/>
      <c r="P864" s="35">
        <f t="shared" si="363"/>
        <v>0</v>
      </c>
      <c r="Q864" s="386">
        <f t="shared" si="364"/>
        <v>2</v>
      </c>
      <c r="R864" s="387">
        <v>2</v>
      </c>
      <c r="S864" s="78">
        <f t="shared" si="351"/>
        <v>0.5</v>
      </c>
      <c r="T864" s="387">
        <f t="shared" si="352"/>
        <v>1</v>
      </c>
      <c r="U864" s="32">
        <f t="shared" si="353"/>
        <v>0.25</v>
      </c>
      <c r="V864" s="387">
        <f t="shared" si="354"/>
        <v>1</v>
      </c>
      <c r="W864" s="32">
        <f t="shared" si="365"/>
        <v>0.25</v>
      </c>
      <c r="X864" s="630">
        <f t="shared" si="355"/>
        <v>4</v>
      </c>
      <c r="Y864" s="405">
        <f t="shared" si="356"/>
        <v>9</v>
      </c>
      <c r="Z864" s="420"/>
    </row>
    <row r="865" spans="1:26" ht="12.95" customHeight="1">
      <c r="A865" s="2"/>
      <c r="B865" s="6" t="s">
        <v>75</v>
      </c>
      <c r="C865" s="84">
        <f t="shared" ref="C865" si="366">SUM(C846:C864)</f>
        <v>1192</v>
      </c>
      <c r="D865" s="32">
        <f t="shared" si="357"/>
        <v>0.63811563169164887</v>
      </c>
      <c r="E865" s="84">
        <f t="shared" ref="E865" si="367">SUM(E846:E864)</f>
        <v>302</v>
      </c>
      <c r="F865" s="32">
        <f t="shared" si="358"/>
        <v>0.16167023554603854</v>
      </c>
      <c r="G865" s="84">
        <f t="shared" ref="G865" si="368">SUM(G846:G864)</f>
        <v>374</v>
      </c>
      <c r="H865" s="32">
        <f t="shared" si="359"/>
        <v>0.20021413276231265</v>
      </c>
      <c r="I865" s="849">
        <f t="shared" ref="I865:J865" si="369">SUM(I846:I864)</f>
        <v>1868</v>
      </c>
      <c r="J865" s="253">
        <f t="shared" si="369"/>
        <v>3674</v>
      </c>
      <c r="K865" s="32">
        <f t="shared" si="361"/>
        <v>0.6776097381040207</v>
      </c>
      <c r="L865" s="253">
        <f t="shared" ref="L865" si="370">SUM(L846:L864)</f>
        <v>662</v>
      </c>
      <c r="M865" s="36">
        <f t="shared" si="362"/>
        <v>0.12209516783474733</v>
      </c>
      <c r="N865" s="253">
        <f t="shared" ref="N865" si="371">SUM(N846:N864)</f>
        <v>1086</v>
      </c>
      <c r="O865" s="44"/>
      <c r="P865" s="35">
        <f t="shared" si="363"/>
        <v>0.20029509406123203</v>
      </c>
      <c r="Q865" s="722">
        <f t="shared" ref="Q865:V865" si="372">SUM(Q846:Q864)</f>
        <v>5422</v>
      </c>
      <c r="R865" s="388">
        <f t="shared" si="372"/>
        <v>3316</v>
      </c>
      <c r="S865" s="32">
        <f t="shared" si="351"/>
        <v>0.67895167895167896</v>
      </c>
      <c r="T865" s="388">
        <f t="shared" si="372"/>
        <v>543</v>
      </c>
      <c r="U865" s="45">
        <f t="shared" si="353"/>
        <v>0.11117936117936118</v>
      </c>
      <c r="V865" s="388">
        <f t="shared" si="372"/>
        <v>1025</v>
      </c>
      <c r="W865" s="32">
        <f t="shared" si="365"/>
        <v>0.20986895986895987</v>
      </c>
      <c r="X865" s="853">
        <f t="shared" si="355"/>
        <v>4884</v>
      </c>
      <c r="Y865" s="480">
        <f t="shared" si="356"/>
        <v>12174</v>
      </c>
      <c r="Z865" s="420"/>
    </row>
    <row r="866" spans="1:26" s="631" customFormat="1" ht="12.95" customHeight="1">
      <c r="A866" s="632"/>
      <c r="B866" s="88"/>
      <c r="C866" s="665" t="s">
        <v>221</v>
      </c>
      <c r="D866" s="109" t="s">
        <v>187</v>
      </c>
      <c r="E866" s="665" t="s">
        <v>78</v>
      </c>
      <c r="F866" s="109" t="s">
        <v>188</v>
      </c>
      <c r="G866" s="665" t="s">
        <v>77</v>
      </c>
      <c r="H866" s="109" t="s">
        <v>189</v>
      </c>
      <c r="I866" s="7"/>
      <c r="J866" s="665" t="s">
        <v>221</v>
      </c>
      <c r="K866" s="109" t="s">
        <v>190</v>
      </c>
      <c r="L866" s="665" t="s">
        <v>78</v>
      </c>
      <c r="M866" s="109" t="s">
        <v>191</v>
      </c>
      <c r="N866" s="665" t="s">
        <v>77</v>
      </c>
      <c r="O866" s="109" t="s">
        <v>77</v>
      </c>
      <c r="P866" s="109" t="s">
        <v>192</v>
      </c>
      <c r="Q866" s="7"/>
      <c r="R866" s="665" t="s">
        <v>221</v>
      </c>
      <c r="S866" s="109" t="s">
        <v>193</v>
      </c>
      <c r="T866" s="665" t="s">
        <v>78</v>
      </c>
      <c r="U866" s="109" t="s">
        <v>186</v>
      </c>
      <c r="V866" s="665" t="s">
        <v>77</v>
      </c>
      <c r="W866" s="109" t="s">
        <v>141</v>
      </c>
      <c r="X866" s="109"/>
      <c r="Y866" s="633"/>
      <c r="Z866" s="1"/>
    </row>
    <row r="867" spans="1:26" ht="12.95" customHeight="1">
      <c r="A867" s="184"/>
      <c r="B867" s="321" t="s">
        <v>12</v>
      </c>
      <c r="C867" s="403" t="s">
        <v>90</v>
      </c>
      <c r="D867" s="297" t="s">
        <v>10</v>
      </c>
      <c r="E867" s="403" t="s">
        <v>90</v>
      </c>
      <c r="F867" s="297" t="s">
        <v>10</v>
      </c>
      <c r="G867" s="403" t="s">
        <v>90</v>
      </c>
      <c r="H867" s="297" t="s">
        <v>10</v>
      </c>
      <c r="I867" s="296" t="s">
        <v>69</v>
      </c>
      <c r="J867" s="403" t="s">
        <v>91</v>
      </c>
      <c r="K867" s="297" t="s">
        <v>10</v>
      </c>
      <c r="L867" s="403" t="s">
        <v>91</v>
      </c>
      <c r="M867" s="297" t="s">
        <v>10</v>
      </c>
      <c r="N867" s="403" t="s">
        <v>91</v>
      </c>
      <c r="O867" s="297" t="s">
        <v>10</v>
      </c>
      <c r="P867" s="297" t="s">
        <v>10</v>
      </c>
      <c r="Q867" s="296" t="s">
        <v>69</v>
      </c>
      <c r="R867" s="404" t="s">
        <v>134</v>
      </c>
      <c r="S867" s="297" t="s">
        <v>10</v>
      </c>
      <c r="T867" s="404" t="s">
        <v>134</v>
      </c>
      <c r="U867" s="297" t="s">
        <v>10</v>
      </c>
      <c r="V867" s="404" t="s">
        <v>134</v>
      </c>
      <c r="W867" s="297" t="s">
        <v>10</v>
      </c>
      <c r="X867" s="296" t="s">
        <v>69</v>
      </c>
      <c r="Y867" s="296" t="s">
        <v>6</v>
      </c>
      <c r="Z867" s="415"/>
    </row>
    <row r="868" spans="1:26" ht="12.95" customHeight="1">
      <c r="A868" s="184"/>
      <c r="B868" s="320" t="s">
        <v>59</v>
      </c>
      <c r="C868" s="296" t="s">
        <v>60</v>
      </c>
      <c r="D868" s="297" t="s">
        <v>10</v>
      </c>
      <c r="E868" s="296" t="s">
        <v>60</v>
      </c>
      <c r="F868" s="297" t="s">
        <v>10</v>
      </c>
      <c r="G868" s="296" t="s">
        <v>60</v>
      </c>
      <c r="H868" s="297" t="s">
        <v>10</v>
      </c>
      <c r="I868" s="296" t="s">
        <v>67</v>
      </c>
      <c r="J868" s="296" t="s">
        <v>60</v>
      </c>
      <c r="K868" s="297" t="s">
        <v>10</v>
      </c>
      <c r="L868" s="296" t="s">
        <v>60</v>
      </c>
      <c r="M868" s="297" t="s">
        <v>10</v>
      </c>
      <c r="N868" s="296" t="s">
        <v>60</v>
      </c>
      <c r="O868" s="297" t="s">
        <v>10</v>
      </c>
      <c r="P868" s="297" t="s">
        <v>10</v>
      </c>
      <c r="Q868" s="296" t="s">
        <v>67</v>
      </c>
      <c r="R868" s="296" t="s">
        <v>60</v>
      </c>
      <c r="S868" s="297" t="s">
        <v>10</v>
      </c>
      <c r="T868" s="296" t="s">
        <v>60</v>
      </c>
      <c r="U868" s="297" t="s">
        <v>10</v>
      </c>
      <c r="V868" s="296" t="s">
        <v>60</v>
      </c>
      <c r="W868" s="297" t="s">
        <v>10</v>
      </c>
      <c r="X868" s="296" t="s">
        <v>67</v>
      </c>
      <c r="Y868" s="297" t="s">
        <v>10</v>
      </c>
      <c r="Z868" s="415"/>
    </row>
    <row r="869" spans="1:26" ht="12.95" customHeight="1">
      <c r="A869" s="184"/>
      <c r="B869" s="292" t="s">
        <v>0</v>
      </c>
      <c r="C869" s="153"/>
      <c r="D869" s="293" t="s">
        <v>56</v>
      </c>
      <c r="E869" s="293" t="s">
        <v>5</v>
      </c>
      <c r="F869" s="293" t="s">
        <v>80</v>
      </c>
      <c r="G869" s="293" t="s">
        <v>63</v>
      </c>
      <c r="H869" s="293" t="s">
        <v>5</v>
      </c>
      <c r="I869" s="293" t="s">
        <v>65</v>
      </c>
      <c r="J869" s="293" t="s">
        <v>64</v>
      </c>
      <c r="K869" s="293" t="s">
        <v>55</v>
      </c>
      <c r="L869" s="293" t="s">
        <v>64</v>
      </c>
      <c r="M869" s="293"/>
      <c r="N869" s="293" t="s">
        <v>56</v>
      </c>
      <c r="O869" s="293" t="s">
        <v>5</v>
      </c>
      <c r="P869" s="293" t="s">
        <v>5</v>
      </c>
      <c r="Q869" s="293" t="s">
        <v>80</v>
      </c>
      <c r="R869" s="293" t="s">
        <v>63</v>
      </c>
      <c r="S869" s="293" t="s">
        <v>5</v>
      </c>
      <c r="T869" s="293" t="s">
        <v>65</v>
      </c>
      <c r="U869" s="293" t="s">
        <v>64</v>
      </c>
      <c r="V869" s="293" t="s">
        <v>55</v>
      </c>
      <c r="W869" s="293" t="s">
        <v>64</v>
      </c>
      <c r="X869" s="295"/>
      <c r="Y869" s="154"/>
      <c r="Z869" s="415"/>
    </row>
    <row r="870" spans="1:26" ht="12" customHeight="1">
      <c r="A870" s="184"/>
      <c r="B870" s="7"/>
      <c r="C870" s="402">
        <v>1</v>
      </c>
      <c r="D870" s="402">
        <v>2</v>
      </c>
      <c r="E870" s="402">
        <v>3</v>
      </c>
      <c r="F870" s="402">
        <v>4</v>
      </c>
      <c r="G870" s="402">
        <v>5</v>
      </c>
      <c r="H870" s="402">
        <v>6</v>
      </c>
      <c r="I870" s="402">
        <v>7</v>
      </c>
      <c r="J870" s="402">
        <v>8</v>
      </c>
      <c r="K870" s="402">
        <v>9</v>
      </c>
      <c r="L870" s="402">
        <v>10</v>
      </c>
      <c r="M870" s="402">
        <v>11</v>
      </c>
      <c r="N870" s="402">
        <v>12</v>
      </c>
      <c r="O870" s="69"/>
      <c r="P870" s="402">
        <v>13</v>
      </c>
      <c r="Q870" s="402">
        <v>14</v>
      </c>
      <c r="R870" s="402">
        <v>15</v>
      </c>
      <c r="S870" s="402">
        <v>16</v>
      </c>
      <c r="T870" s="402">
        <v>17</v>
      </c>
      <c r="U870" s="402">
        <v>18</v>
      </c>
      <c r="V870" s="402">
        <v>19</v>
      </c>
      <c r="W870" s="402">
        <v>20</v>
      </c>
      <c r="X870" s="402">
        <v>21</v>
      </c>
      <c r="Y870" s="402">
        <v>22</v>
      </c>
      <c r="Z870" s="415"/>
    </row>
    <row r="871" spans="1:26" ht="12" customHeight="1">
      <c r="A871" s="184"/>
      <c r="B871" s="184"/>
      <c r="C871" s="184"/>
      <c r="D871" s="184"/>
      <c r="E871" s="184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416"/>
    </row>
    <row r="872" spans="1:26" s="189" customFormat="1">
      <c r="Z872" s="342"/>
    </row>
    <row r="873" spans="1:26" s="189" customFormat="1">
      <c r="Z873" s="64"/>
    </row>
    <row r="874" spans="1:26" s="189" customFormat="1">
      <c r="Z874" s="64"/>
    </row>
    <row r="875" spans="1:26" s="189" customFormat="1">
      <c r="Z875" s="342"/>
    </row>
    <row r="876" spans="1:26" s="189" customFormat="1">
      <c r="Z876" s="342"/>
    </row>
    <row r="877" spans="1:26" s="189" customFormat="1" hidden="1">
      <c r="Z877" s="342"/>
    </row>
    <row r="878" spans="1:26" s="189" customFormat="1"/>
    <row r="879" spans="1:26" s="189" customFormat="1" ht="12" customHeight="1">
      <c r="A879" s="2"/>
      <c r="B879" s="201"/>
      <c r="C879" s="201"/>
      <c r="D879" s="201"/>
      <c r="E879" s="201"/>
      <c r="F879" s="201"/>
      <c r="G879" s="201"/>
      <c r="H879" s="201"/>
      <c r="I879" s="24"/>
      <c r="J879" s="201"/>
      <c r="K879" s="199"/>
      <c r="L879" s="199"/>
      <c r="M879" s="199"/>
      <c r="N879" s="199"/>
      <c r="O879" s="199"/>
      <c r="P879" s="421"/>
      <c r="Q879" s="199"/>
      <c r="R879" s="199"/>
      <c r="S879" s="200"/>
      <c r="T879" s="200"/>
      <c r="U879" s="201"/>
      <c r="V879" s="200"/>
      <c r="W879" s="200"/>
      <c r="X879" s="4"/>
      <c r="Y879" s="184"/>
      <c r="Z879" s="417"/>
    </row>
    <row r="880" spans="1:26" ht="12" customHeight="1">
      <c r="A880" s="2"/>
      <c r="B880" s="7"/>
      <c r="C880" s="402">
        <v>1</v>
      </c>
      <c r="D880" s="402">
        <v>2</v>
      </c>
      <c r="E880" s="402">
        <v>3</v>
      </c>
      <c r="F880" s="402">
        <v>4</v>
      </c>
      <c r="G880" s="402">
        <v>5</v>
      </c>
      <c r="H880" s="402">
        <v>6</v>
      </c>
      <c r="I880" s="402">
        <v>7</v>
      </c>
      <c r="J880" s="402">
        <v>8</v>
      </c>
      <c r="K880" s="402">
        <v>9</v>
      </c>
      <c r="L880" s="402">
        <v>10</v>
      </c>
      <c r="M880" s="402">
        <v>11</v>
      </c>
      <c r="N880" s="402">
        <v>12</v>
      </c>
      <c r="O880" s="69"/>
      <c r="P880" s="402">
        <v>13</v>
      </c>
      <c r="Q880" s="402">
        <v>14</v>
      </c>
      <c r="R880" s="402">
        <v>15</v>
      </c>
      <c r="S880" s="402">
        <v>16</v>
      </c>
      <c r="T880" s="402">
        <v>17</v>
      </c>
      <c r="U880" s="402">
        <v>18</v>
      </c>
      <c r="V880" s="402">
        <v>19</v>
      </c>
      <c r="W880" s="402">
        <v>20</v>
      </c>
      <c r="X880" s="402">
        <v>21</v>
      </c>
      <c r="Y880" s="402">
        <v>22</v>
      </c>
      <c r="Z880" s="417"/>
    </row>
    <row r="881" spans="1:26" ht="12.95" customHeight="1">
      <c r="A881" s="2"/>
      <c r="B881" s="481" t="s">
        <v>0</v>
      </c>
      <c r="C881" s="482"/>
      <c r="D881" s="791" t="s">
        <v>56</v>
      </c>
      <c r="E881" s="791" t="s">
        <v>5</v>
      </c>
      <c r="F881" s="791" t="s">
        <v>80</v>
      </c>
      <c r="G881" s="791" t="s">
        <v>63</v>
      </c>
      <c r="H881" s="791" t="s">
        <v>5</v>
      </c>
      <c r="I881" s="791" t="s">
        <v>65</v>
      </c>
      <c r="J881" s="791" t="s">
        <v>64</v>
      </c>
      <c r="K881" s="791" t="s">
        <v>55</v>
      </c>
      <c r="L881" s="791" t="s">
        <v>64</v>
      </c>
      <c r="M881" s="791"/>
      <c r="N881" s="791" t="s">
        <v>56</v>
      </c>
      <c r="O881" s="791" t="s">
        <v>5</v>
      </c>
      <c r="P881" s="791" t="s">
        <v>5</v>
      </c>
      <c r="Q881" s="791" t="s">
        <v>80</v>
      </c>
      <c r="R881" s="791" t="s">
        <v>63</v>
      </c>
      <c r="S881" s="791" t="s">
        <v>5</v>
      </c>
      <c r="T881" s="791" t="s">
        <v>65</v>
      </c>
      <c r="U881" s="791" t="s">
        <v>64</v>
      </c>
      <c r="V881" s="791" t="s">
        <v>55</v>
      </c>
      <c r="W881" s="791" t="s">
        <v>64</v>
      </c>
      <c r="X881" s="483"/>
      <c r="Y881" s="484"/>
      <c r="Z881" s="417"/>
    </row>
    <row r="882" spans="1:26" ht="12.95" customHeight="1">
      <c r="A882" s="2"/>
      <c r="B882" s="481" t="s">
        <v>59</v>
      </c>
      <c r="C882" s="485" t="s">
        <v>60</v>
      </c>
      <c r="D882" s="486" t="s">
        <v>10</v>
      </c>
      <c r="E882" s="485" t="s">
        <v>60</v>
      </c>
      <c r="F882" s="486" t="s">
        <v>10</v>
      </c>
      <c r="G882" s="485" t="s">
        <v>60</v>
      </c>
      <c r="H882" s="486" t="s">
        <v>10</v>
      </c>
      <c r="I882" s="485" t="s">
        <v>60</v>
      </c>
      <c r="J882" s="486" t="s">
        <v>10</v>
      </c>
      <c r="K882" s="485"/>
      <c r="L882" s="486" t="s">
        <v>10</v>
      </c>
      <c r="M882" s="485" t="s">
        <v>60</v>
      </c>
      <c r="N882" s="486" t="s">
        <v>10</v>
      </c>
      <c r="O882" s="487" t="s">
        <v>52</v>
      </c>
      <c r="P882" s="485" t="s">
        <v>60</v>
      </c>
      <c r="Q882" s="486" t="s">
        <v>10</v>
      </c>
      <c r="R882" s="485" t="s">
        <v>60</v>
      </c>
      <c r="S882" s="486" t="s">
        <v>10</v>
      </c>
      <c r="T882" s="485" t="s">
        <v>60</v>
      </c>
      <c r="U882" s="486" t="s">
        <v>10</v>
      </c>
      <c r="V882" s="485" t="s">
        <v>60</v>
      </c>
      <c r="W882" s="486" t="s">
        <v>10</v>
      </c>
      <c r="X882" s="485"/>
      <c r="Y882" s="486"/>
      <c r="Z882" s="417"/>
    </row>
    <row r="883" spans="1:26" ht="12.95" customHeight="1">
      <c r="A883" s="2"/>
      <c r="B883" s="88"/>
      <c r="C883" s="851" t="s">
        <v>90</v>
      </c>
      <c r="E883" s="852" t="s">
        <v>91</v>
      </c>
      <c r="F883" s="396"/>
      <c r="G883" s="852" t="s">
        <v>92</v>
      </c>
      <c r="H883" s="396"/>
      <c r="I883" s="852" t="s">
        <v>93</v>
      </c>
      <c r="J883" s="396"/>
      <c r="K883" s="395" t="s">
        <v>136</v>
      </c>
      <c r="L883" s="851" t="s">
        <v>71</v>
      </c>
      <c r="M883" s="251"/>
      <c r="N883" s="851" t="s">
        <v>72</v>
      </c>
      <c r="O883" s="251"/>
      <c r="P883" s="251"/>
      <c r="Q883" s="851" t="s">
        <v>73</v>
      </c>
      <c r="R883" s="395"/>
      <c r="S883" s="395" t="s">
        <v>136</v>
      </c>
      <c r="T883" s="851" t="s">
        <v>74</v>
      </c>
      <c r="V883" s="851" t="s">
        <v>117</v>
      </c>
      <c r="X883" s="395" t="s">
        <v>136</v>
      </c>
      <c r="Z883" s="420"/>
    </row>
    <row r="884" spans="1:26" ht="12.95" customHeight="1">
      <c r="A884" s="2"/>
      <c r="B884" s="88"/>
      <c r="C884" s="9" t="s">
        <v>68</v>
      </c>
      <c r="D884" s="110" t="s">
        <v>179</v>
      </c>
      <c r="E884" s="9" t="s">
        <v>68</v>
      </c>
      <c r="F884" s="110" t="s">
        <v>180</v>
      </c>
      <c r="G884" s="9" t="s">
        <v>68</v>
      </c>
      <c r="H884" s="110" t="s">
        <v>181</v>
      </c>
      <c r="I884" s="9" t="s">
        <v>68</v>
      </c>
      <c r="J884" s="110" t="s">
        <v>182</v>
      </c>
      <c r="K884" s="110"/>
      <c r="L884" s="9" t="s">
        <v>68</v>
      </c>
      <c r="M884" s="110" t="s">
        <v>183</v>
      </c>
      <c r="N884" s="9" t="s">
        <v>68</v>
      </c>
      <c r="O884" s="110"/>
      <c r="P884" s="110" t="s">
        <v>184</v>
      </c>
      <c r="Q884" s="9" t="s">
        <v>68</v>
      </c>
      <c r="R884" s="9" t="s">
        <v>185</v>
      </c>
      <c r="S884" s="9" t="s">
        <v>68</v>
      </c>
      <c r="U884" s="9" t="s">
        <v>186</v>
      </c>
      <c r="V884" s="9" t="s">
        <v>68</v>
      </c>
      <c r="W884" s="9" t="s">
        <v>141</v>
      </c>
      <c r="Z884" s="420"/>
    </row>
    <row r="885" spans="1:26" ht="12.95" customHeight="1">
      <c r="A885" s="184"/>
      <c r="B885" s="37" t="s">
        <v>29</v>
      </c>
      <c r="C885" s="398">
        <f t="shared" ref="C885:C903" si="373">C337</f>
        <v>1241</v>
      </c>
      <c r="D885" s="32">
        <f t="shared" ref="D885:D905" si="374">C885/K885</f>
        <v>9.9192710414834948E-2</v>
      </c>
      <c r="E885" s="398">
        <f t="shared" ref="E885:E903" si="375">E337</f>
        <v>4840</v>
      </c>
      <c r="F885" s="32">
        <f t="shared" ref="F885:F905" si="376">E885/K885</f>
        <v>0.38685956358404605</v>
      </c>
      <c r="G885" s="398">
        <f t="shared" ref="G885:G903" si="377">G337</f>
        <v>2704</v>
      </c>
      <c r="H885" s="32">
        <f t="shared" ref="H885:H905" si="378">G885/K885</f>
        <v>0.21612980577092158</v>
      </c>
      <c r="I885" s="398">
        <f t="shared" ref="I885:I903" si="379">I337</f>
        <v>3726</v>
      </c>
      <c r="J885" s="32">
        <f t="shared" ref="J885:J905" si="380">I885/K885</f>
        <v>0.29781792023019743</v>
      </c>
      <c r="K885" s="355">
        <f t="shared" ref="K885:K905" si="381">SUM(C885,E885,I885,G885)</f>
        <v>12511</v>
      </c>
      <c r="L885" s="399">
        <f t="shared" ref="L885:L903" si="382">M337</f>
        <v>195</v>
      </c>
      <c r="M885" s="32">
        <f>L885/S885</f>
        <v>0.34697508896797152</v>
      </c>
      <c r="N885" s="399">
        <f t="shared" ref="N885:N903" si="383">P337</f>
        <v>196</v>
      </c>
      <c r="P885" s="32">
        <f>N885/S885</f>
        <v>0.3487544483985765</v>
      </c>
      <c r="Q885" s="399">
        <f t="shared" ref="Q885:Q903" si="384">R337</f>
        <v>171</v>
      </c>
      <c r="R885" s="32">
        <f>Q885/S885</f>
        <v>0.30427046263345198</v>
      </c>
      <c r="S885" s="397">
        <f>SUM(L885,N885,Q885)</f>
        <v>562</v>
      </c>
      <c r="T885" s="399">
        <f t="shared" ref="T885:T903" si="385">T337</f>
        <v>95</v>
      </c>
      <c r="U885" s="32">
        <f>T885/X885</f>
        <v>0.64189189189189189</v>
      </c>
      <c r="V885" s="399">
        <f t="shared" ref="V885:V903" si="386">V337</f>
        <v>53</v>
      </c>
      <c r="W885" s="32">
        <f>V885/X885</f>
        <v>0.35810810810810811</v>
      </c>
      <c r="X885" s="397">
        <f>SUM(T885,V885)</f>
        <v>148</v>
      </c>
      <c r="Z885" s="420"/>
    </row>
    <row r="886" spans="1:26" ht="12.95" customHeight="1">
      <c r="A886" s="184"/>
      <c r="B886" s="37" t="s">
        <v>30</v>
      </c>
      <c r="C886" s="398">
        <f t="shared" si="373"/>
        <v>824</v>
      </c>
      <c r="D886" s="32">
        <f t="shared" si="374"/>
        <v>0.11191090588075513</v>
      </c>
      <c r="E886" s="398">
        <f t="shared" si="375"/>
        <v>2573</v>
      </c>
      <c r="F886" s="32">
        <f t="shared" si="376"/>
        <v>0.34944995246502786</v>
      </c>
      <c r="G886" s="398">
        <f t="shared" si="377"/>
        <v>1648</v>
      </c>
      <c r="H886" s="32">
        <f t="shared" si="378"/>
        <v>0.22382181176151025</v>
      </c>
      <c r="I886" s="398">
        <f t="shared" si="379"/>
        <v>2318</v>
      </c>
      <c r="J886" s="32">
        <f t="shared" si="380"/>
        <v>0.31481732989270678</v>
      </c>
      <c r="K886" s="355">
        <f t="shared" si="381"/>
        <v>7363</v>
      </c>
      <c r="L886" s="399">
        <f t="shared" si="382"/>
        <v>110</v>
      </c>
      <c r="M886" s="32">
        <f t="shared" ref="M886:M905" si="387">L886/S886</f>
        <v>0.29333333333333333</v>
      </c>
      <c r="N886" s="399">
        <f t="shared" si="383"/>
        <v>122</v>
      </c>
      <c r="P886" s="32">
        <f t="shared" ref="P886:P903" si="388">N886/S886</f>
        <v>0.32533333333333331</v>
      </c>
      <c r="Q886" s="399">
        <f t="shared" si="384"/>
        <v>143</v>
      </c>
      <c r="R886" s="32">
        <f t="shared" ref="R886:R903" si="389">Q886/S886</f>
        <v>0.38133333333333336</v>
      </c>
      <c r="S886" s="397">
        <f t="shared" ref="S886:S903" si="390">SUM(L886,N886,Q886)</f>
        <v>375</v>
      </c>
      <c r="T886" s="399">
        <f t="shared" si="385"/>
        <v>71</v>
      </c>
      <c r="U886" s="32">
        <f t="shared" ref="U886:U903" si="391">T886/X886</f>
        <v>0.6454545454545455</v>
      </c>
      <c r="V886" s="399">
        <f t="shared" si="386"/>
        <v>39</v>
      </c>
      <c r="W886" s="32">
        <f t="shared" ref="W886:W905" si="392">V886/X886</f>
        <v>0.35454545454545455</v>
      </c>
      <c r="X886" s="397">
        <f t="shared" ref="X886:X905" si="393">SUM(T886,V886)</f>
        <v>110</v>
      </c>
      <c r="Z886" s="420"/>
    </row>
    <row r="887" spans="1:26" ht="12.95" customHeight="1">
      <c r="A887" s="184"/>
      <c r="B887" s="37" t="s">
        <v>31</v>
      </c>
      <c r="C887" s="398">
        <f t="shared" si="373"/>
        <v>635</v>
      </c>
      <c r="D887" s="32">
        <f t="shared" si="374"/>
        <v>9.6255873882067605E-2</v>
      </c>
      <c r="E887" s="398">
        <f t="shared" si="375"/>
        <v>3073</v>
      </c>
      <c r="F887" s="32">
        <f t="shared" si="376"/>
        <v>0.46581779596786416</v>
      </c>
      <c r="G887" s="398">
        <f t="shared" si="377"/>
        <v>1500</v>
      </c>
      <c r="H887" s="32">
        <f t="shared" si="378"/>
        <v>0.22737608003638018</v>
      </c>
      <c r="I887" s="398">
        <f t="shared" si="379"/>
        <v>1389</v>
      </c>
      <c r="J887" s="32">
        <f t="shared" si="380"/>
        <v>0.21055025011368805</v>
      </c>
      <c r="K887" s="355">
        <f t="shared" si="381"/>
        <v>6597</v>
      </c>
      <c r="L887" s="399">
        <f t="shared" si="382"/>
        <v>54</v>
      </c>
      <c r="M887" s="32">
        <f t="shared" si="387"/>
        <v>0.35526315789473684</v>
      </c>
      <c r="N887" s="399">
        <f t="shared" si="383"/>
        <v>56</v>
      </c>
      <c r="P887" s="32">
        <f t="shared" si="388"/>
        <v>0.36842105263157893</v>
      </c>
      <c r="Q887" s="399">
        <f t="shared" si="384"/>
        <v>42</v>
      </c>
      <c r="R887" s="32">
        <f t="shared" si="389"/>
        <v>0.27631578947368424</v>
      </c>
      <c r="S887" s="397">
        <f t="shared" si="390"/>
        <v>152</v>
      </c>
      <c r="T887" s="399">
        <f t="shared" si="385"/>
        <v>32</v>
      </c>
      <c r="U887" s="32">
        <f t="shared" si="391"/>
        <v>0.69565217391304346</v>
      </c>
      <c r="V887" s="399">
        <f t="shared" si="386"/>
        <v>14</v>
      </c>
      <c r="W887" s="32">
        <f t="shared" si="392"/>
        <v>0.30434782608695654</v>
      </c>
      <c r="X887" s="397">
        <f t="shared" si="393"/>
        <v>46</v>
      </c>
      <c r="Z887" s="420"/>
    </row>
    <row r="888" spans="1:26" ht="12.95" customHeight="1">
      <c r="A888" s="184"/>
      <c r="B888" s="37" t="s">
        <v>32</v>
      </c>
      <c r="C888" s="398">
        <f t="shared" si="373"/>
        <v>471</v>
      </c>
      <c r="D888" s="32">
        <f t="shared" si="374"/>
        <v>9.1509617252768599E-2</v>
      </c>
      <c r="E888" s="398">
        <f t="shared" si="375"/>
        <v>1971</v>
      </c>
      <c r="F888" s="32">
        <f t="shared" si="376"/>
        <v>0.38294151933164949</v>
      </c>
      <c r="G888" s="398">
        <f t="shared" si="377"/>
        <v>1171</v>
      </c>
      <c r="H888" s="32">
        <f t="shared" si="378"/>
        <v>0.22751117155624637</v>
      </c>
      <c r="I888" s="398">
        <f t="shared" si="379"/>
        <v>1534</v>
      </c>
      <c r="J888" s="32">
        <f t="shared" si="380"/>
        <v>0.29803769185933554</v>
      </c>
      <c r="K888" s="355">
        <f t="shared" si="381"/>
        <v>5147</v>
      </c>
      <c r="L888" s="399">
        <f t="shared" si="382"/>
        <v>80</v>
      </c>
      <c r="M888" s="32">
        <f t="shared" si="387"/>
        <v>0.29962546816479402</v>
      </c>
      <c r="N888" s="399">
        <f t="shared" si="383"/>
        <v>87</v>
      </c>
      <c r="P888" s="32">
        <f t="shared" si="388"/>
        <v>0.3258426966292135</v>
      </c>
      <c r="Q888" s="399">
        <f t="shared" si="384"/>
        <v>100</v>
      </c>
      <c r="R888" s="32">
        <f t="shared" si="389"/>
        <v>0.37453183520599254</v>
      </c>
      <c r="S888" s="397">
        <f t="shared" si="390"/>
        <v>267</v>
      </c>
      <c r="T888" s="399">
        <f t="shared" si="385"/>
        <v>43</v>
      </c>
      <c r="U888" s="32">
        <f t="shared" si="391"/>
        <v>0.671875</v>
      </c>
      <c r="V888" s="399">
        <f t="shared" si="386"/>
        <v>21</v>
      </c>
      <c r="W888" s="32">
        <f t="shared" si="392"/>
        <v>0.328125</v>
      </c>
      <c r="X888" s="397">
        <f t="shared" si="393"/>
        <v>64</v>
      </c>
      <c r="Z888" s="420"/>
    </row>
    <row r="889" spans="1:26" ht="12.95" customHeight="1">
      <c r="A889" s="184"/>
      <c r="B889" s="37" t="s">
        <v>33</v>
      </c>
      <c r="C889" s="398">
        <f t="shared" si="373"/>
        <v>363</v>
      </c>
      <c r="D889" s="32">
        <f t="shared" si="374"/>
        <v>7.4969021065675337E-2</v>
      </c>
      <c r="E889" s="398">
        <f t="shared" si="375"/>
        <v>1788</v>
      </c>
      <c r="F889" s="32">
        <f t="shared" si="376"/>
        <v>0.36926889714993805</v>
      </c>
      <c r="G889" s="398">
        <f t="shared" si="377"/>
        <v>1097</v>
      </c>
      <c r="H889" s="32">
        <f t="shared" si="378"/>
        <v>0.22655927302767451</v>
      </c>
      <c r="I889" s="398">
        <f t="shared" si="379"/>
        <v>1594</v>
      </c>
      <c r="J889" s="32">
        <f t="shared" si="380"/>
        <v>0.3292028087567121</v>
      </c>
      <c r="K889" s="355">
        <f t="shared" si="381"/>
        <v>4842</v>
      </c>
      <c r="L889" s="399">
        <f t="shared" si="382"/>
        <v>58</v>
      </c>
      <c r="M889" s="32">
        <f t="shared" si="387"/>
        <v>0.27619047619047621</v>
      </c>
      <c r="N889" s="399">
        <f t="shared" si="383"/>
        <v>73</v>
      </c>
      <c r="P889" s="32">
        <f t="shared" si="388"/>
        <v>0.34761904761904761</v>
      </c>
      <c r="Q889" s="399">
        <f t="shared" si="384"/>
        <v>79</v>
      </c>
      <c r="R889" s="32">
        <f t="shared" si="389"/>
        <v>0.37619047619047619</v>
      </c>
      <c r="S889" s="397">
        <f t="shared" si="390"/>
        <v>210</v>
      </c>
      <c r="T889" s="399">
        <f t="shared" si="385"/>
        <v>60</v>
      </c>
      <c r="U889" s="32">
        <f t="shared" si="391"/>
        <v>0.72289156626506024</v>
      </c>
      <c r="V889" s="399">
        <f t="shared" si="386"/>
        <v>23</v>
      </c>
      <c r="W889" s="32">
        <f t="shared" si="392"/>
        <v>0.27710843373493976</v>
      </c>
      <c r="X889" s="397">
        <f t="shared" si="393"/>
        <v>83</v>
      </c>
      <c r="Z889" s="420"/>
    </row>
    <row r="890" spans="1:26" ht="12.95" customHeight="1">
      <c r="A890" s="184"/>
      <c r="B890" s="37" t="s">
        <v>34</v>
      </c>
      <c r="C890" s="398">
        <f t="shared" si="373"/>
        <v>299</v>
      </c>
      <c r="D890" s="32">
        <f t="shared" si="374"/>
        <v>8.4439423891556051E-2</v>
      </c>
      <c r="E890" s="398">
        <f t="shared" si="375"/>
        <v>1411</v>
      </c>
      <c r="F890" s="32">
        <f t="shared" si="376"/>
        <v>0.39847500706015249</v>
      </c>
      <c r="G890" s="398">
        <f t="shared" si="377"/>
        <v>877</v>
      </c>
      <c r="H890" s="32">
        <f t="shared" si="378"/>
        <v>0.24767014967523299</v>
      </c>
      <c r="I890" s="398">
        <f t="shared" si="379"/>
        <v>954</v>
      </c>
      <c r="J890" s="32">
        <f t="shared" si="380"/>
        <v>0.26941541937305846</v>
      </c>
      <c r="K890" s="355">
        <f t="shared" si="381"/>
        <v>3541</v>
      </c>
      <c r="L890" s="399">
        <f t="shared" si="382"/>
        <v>24</v>
      </c>
      <c r="M890" s="32">
        <f t="shared" si="387"/>
        <v>0.22018348623853212</v>
      </c>
      <c r="N890" s="399">
        <f t="shared" si="383"/>
        <v>47</v>
      </c>
      <c r="P890" s="32">
        <f t="shared" si="388"/>
        <v>0.43119266055045874</v>
      </c>
      <c r="Q890" s="399">
        <f t="shared" si="384"/>
        <v>38</v>
      </c>
      <c r="R890" s="32">
        <f t="shared" si="389"/>
        <v>0.34862385321100919</v>
      </c>
      <c r="S890" s="397">
        <f t="shared" si="390"/>
        <v>109</v>
      </c>
      <c r="T890" s="399">
        <f t="shared" si="385"/>
        <v>23</v>
      </c>
      <c r="U890" s="32">
        <f t="shared" si="391"/>
        <v>0.67647058823529416</v>
      </c>
      <c r="V890" s="399">
        <f t="shared" si="386"/>
        <v>11</v>
      </c>
      <c r="W890" s="32">
        <f t="shared" si="392"/>
        <v>0.3235294117647059</v>
      </c>
      <c r="X890" s="397">
        <f t="shared" si="393"/>
        <v>34</v>
      </c>
      <c r="Z890" s="420"/>
    </row>
    <row r="891" spans="1:26" ht="12.95" customHeight="1">
      <c r="A891" s="184"/>
      <c r="B891" s="37" t="s">
        <v>35</v>
      </c>
      <c r="C891" s="398">
        <f t="shared" si="373"/>
        <v>213</v>
      </c>
      <c r="D891" s="32">
        <f t="shared" si="374"/>
        <v>0.10823170731707317</v>
      </c>
      <c r="E891" s="398">
        <f t="shared" si="375"/>
        <v>648</v>
      </c>
      <c r="F891" s="32">
        <f t="shared" si="376"/>
        <v>0.32926829268292684</v>
      </c>
      <c r="G891" s="398">
        <f t="shared" si="377"/>
        <v>454</v>
      </c>
      <c r="H891" s="32">
        <f t="shared" si="378"/>
        <v>0.2306910569105691</v>
      </c>
      <c r="I891" s="398">
        <f t="shared" si="379"/>
        <v>653</v>
      </c>
      <c r="J891" s="32">
        <f t="shared" si="380"/>
        <v>0.33180894308943087</v>
      </c>
      <c r="K891" s="355">
        <f t="shared" si="381"/>
        <v>1968</v>
      </c>
      <c r="L891" s="399">
        <f t="shared" si="382"/>
        <v>28</v>
      </c>
      <c r="M891" s="32">
        <f t="shared" si="387"/>
        <v>0.32941176470588235</v>
      </c>
      <c r="N891" s="399">
        <f t="shared" si="383"/>
        <v>30</v>
      </c>
      <c r="P891" s="32">
        <f t="shared" si="388"/>
        <v>0.35294117647058826</v>
      </c>
      <c r="Q891" s="399">
        <f t="shared" si="384"/>
        <v>27</v>
      </c>
      <c r="R891" s="32">
        <f t="shared" si="389"/>
        <v>0.31764705882352939</v>
      </c>
      <c r="S891" s="397">
        <f t="shared" si="390"/>
        <v>85</v>
      </c>
      <c r="T891" s="399">
        <f t="shared" si="385"/>
        <v>21</v>
      </c>
      <c r="U891" s="32">
        <f t="shared" si="391"/>
        <v>0.75</v>
      </c>
      <c r="V891" s="399">
        <f t="shared" si="386"/>
        <v>7</v>
      </c>
      <c r="W891" s="32">
        <f t="shared" si="392"/>
        <v>0.25</v>
      </c>
      <c r="X891" s="397">
        <f t="shared" si="393"/>
        <v>28</v>
      </c>
      <c r="Z891" s="420"/>
    </row>
    <row r="892" spans="1:26" ht="12.95" customHeight="1">
      <c r="A892" s="184"/>
      <c r="B892" s="37" t="s">
        <v>36</v>
      </c>
      <c r="C892" s="398">
        <f t="shared" si="373"/>
        <v>224</v>
      </c>
      <c r="D892" s="32">
        <f t="shared" si="374"/>
        <v>0.13559322033898305</v>
      </c>
      <c r="E892" s="398">
        <f t="shared" si="375"/>
        <v>683</v>
      </c>
      <c r="F892" s="32">
        <f t="shared" si="376"/>
        <v>0.41343825665859563</v>
      </c>
      <c r="G892" s="398">
        <f t="shared" si="377"/>
        <v>350</v>
      </c>
      <c r="H892" s="32">
        <f t="shared" si="378"/>
        <v>0.21186440677966101</v>
      </c>
      <c r="I892" s="398">
        <f t="shared" si="379"/>
        <v>395</v>
      </c>
      <c r="J892" s="32">
        <f t="shared" si="380"/>
        <v>0.23910411622276029</v>
      </c>
      <c r="K892" s="355">
        <f t="shared" si="381"/>
        <v>1652</v>
      </c>
      <c r="L892" s="399">
        <f t="shared" si="382"/>
        <v>25</v>
      </c>
      <c r="M892" s="32">
        <f t="shared" si="387"/>
        <v>0.26881720430107525</v>
      </c>
      <c r="N892" s="399">
        <f t="shared" si="383"/>
        <v>39</v>
      </c>
      <c r="P892" s="32">
        <f t="shared" si="388"/>
        <v>0.41935483870967744</v>
      </c>
      <c r="Q892" s="399">
        <f t="shared" si="384"/>
        <v>29</v>
      </c>
      <c r="R892" s="32">
        <f t="shared" si="389"/>
        <v>0.31182795698924731</v>
      </c>
      <c r="S892" s="397">
        <f t="shared" si="390"/>
        <v>93</v>
      </c>
      <c r="T892" s="399">
        <f t="shared" si="385"/>
        <v>8</v>
      </c>
      <c r="U892" s="32">
        <f t="shared" si="391"/>
        <v>0.5714285714285714</v>
      </c>
      <c r="V892" s="399">
        <f t="shared" si="386"/>
        <v>6</v>
      </c>
      <c r="W892" s="32">
        <f t="shared" si="392"/>
        <v>0.42857142857142855</v>
      </c>
      <c r="X892" s="397">
        <f t="shared" si="393"/>
        <v>14</v>
      </c>
      <c r="Z892" s="420"/>
    </row>
    <row r="893" spans="1:26" ht="12.95" customHeight="1">
      <c r="A893" s="184"/>
      <c r="B893" s="37" t="s">
        <v>37</v>
      </c>
      <c r="C893" s="398">
        <f t="shared" si="373"/>
        <v>185</v>
      </c>
      <c r="D893" s="32">
        <f t="shared" si="374"/>
        <v>0.12325116588940706</v>
      </c>
      <c r="E893" s="398">
        <f t="shared" si="375"/>
        <v>692</v>
      </c>
      <c r="F893" s="32">
        <f t="shared" si="376"/>
        <v>0.46102598267821454</v>
      </c>
      <c r="G893" s="398">
        <f t="shared" si="377"/>
        <v>330</v>
      </c>
      <c r="H893" s="32">
        <f t="shared" si="378"/>
        <v>0.21985343104596936</v>
      </c>
      <c r="I893" s="398">
        <f t="shared" si="379"/>
        <v>294</v>
      </c>
      <c r="J893" s="32">
        <f t="shared" si="380"/>
        <v>0.19586942038640906</v>
      </c>
      <c r="K893" s="355">
        <f t="shared" si="381"/>
        <v>1501</v>
      </c>
      <c r="L893" s="399">
        <f t="shared" si="382"/>
        <v>11</v>
      </c>
      <c r="M893" s="32">
        <f t="shared" si="387"/>
        <v>0.33333333333333331</v>
      </c>
      <c r="N893" s="399">
        <f t="shared" si="383"/>
        <v>12</v>
      </c>
      <c r="P893" s="32">
        <f t="shared" si="388"/>
        <v>0.36363636363636365</v>
      </c>
      <c r="Q893" s="399">
        <f t="shared" si="384"/>
        <v>10</v>
      </c>
      <c r="R893" s="32">
        <f t="shared" si="389"/>
        <v>0.30303030303030304</v>
      </c>
      <c r="S893" s="397">
        <f t="shared" si="390"/>
        <v>33</v>
      </c>
      <c r="T893" s="399">
        <f t="shared" si="385"/>
        <v>8</v>
      </c>
      <c r="U893" s="32">
        <f t="shared" si="391"/>
        <v>0.66666666666666663</v>
      </c>
      <c r="V893" s="399">
        <f t="shared" si="386"/>
        <v>4</v>
      </c>
      <c r="W893" s="32">
        <f t="shared" si="392"/>
        <v>0.33333333333333331</v>
      </c>
      <c r="X893" s="397">
        <f t="shared" si="393"/>
        <v>12</v>
      </c>
      <c r="Z893" s="420"/>
    </row>
    <row r="894" spans="1:26" ht="12.95" customHeight="1">
      <c r="A894" s="184"/>
      <c r="B894" s="37" t="s">
        <v>38</v>
      </c>
      <c r="C894" s="398">
        <f t="shared" si="373"/>
        <v>88</v>
      </c>
      <c r="D894" s="32">
        <f t="shared" si="374"/>
        <v>9.7023153252480704E-2</v>
      </c>
      <c r="E894" s="398">
        <f t="shared" si="375"/>
        <v>353</v>
      </c>
      <c r="F894" s="32">
        <f t="shared" si="376"/>
        <v>0.38919514884233736</v>
      </c>
      <c r="G894" s="398">
        <f t="shared" si="377"/>
        <v>254</v>
      </c>
      <c r="H894" s="32">
        <f t="shared" si="378"/>
        <v>0.28004410143329656</v>
      </c>
      <c r="I894" s="398">
        <f t="shared" si="379"/>
        <v>212</v>
      </c>
      <c r="J894" s="32">
        <f t="shared" si="380"/>
        <v>0.23373759647188533</v>
      </c>
      <c r="K894" s="355">
        <f t="shared" si="381"/>
        <v>907</v>
      </c>
      <c r="L894" s="399">
        <f t="shared" si="382"/>
        <v>27</v>
      </c>
      <c r="M894" s="32">
        <f t="shared" si="387"/>
        <v>0.42857142857142855</v>
      </c>
      <c r="N894" s="399">
        <f t="shared" si="383"/>
        <v>23</v>
      </c>
      <c r="P894" s="32">
        <f t="shared" si="388"/>
        <v>0.36507936507936506</v>
      </c>
      <c r="Q894" s="399">
        <f t="shared" si="384"/>
        <v>13</v>
      </c>
      <c r="R894" s="32">
        <f t="shared" si="389"/>
        <v>0.20634920634920634</v>
      </c>
      <c r="S894" s="397">
        <f t="shared" si="390"/>
        <v>63</v>
      </c>
      <c r="T894" s="399">
        <f t="shared" si="385"/>
        <v>7</v>
      </c>
      <c r="U894" s="32">
        <f t="shared" si="391"/>
        <v>0.58333333333333337</v>
      </c>
      <c r="V894" s="399">
        <f t="shared" si="386"/>
        <v>5</v>
      </c>
      <c r="W894" s="32">
        <f t="shared" si="392"/>
        <v>0.41666666666666669</v>
      </c>
      <c r="X894" s="397">
        <f t="shared" si="393"/>
        <v>12</v>
      </c>
      <c r="Z894" s="420"/>
    </row>
    <row r="895" spans="1:26" ht="12.95" customHeight="1">
      <c r="A895" s="184"/>
      <c r="B895" s="37" t="s">
        <v>39</v>
      </c>
      <c r="C895" s="398">
        <f t="shared" si="373"/>
        <v>39</v>
      </c>
      <c r="D895" s="32">
        <f t="shared" si="374"/>
        <v>6.8062827225130892E-2</v>
      </c>
      <c r="E895" s="398">
        <f t="shared" si="375"/>
        <v>234</v>
      </c>
      <c r="F895" s="32">
        <f t="shared" si="376"/>
        <v>0.40837696335078533</v>
      </c>
      <c r="G895" s="398">
        <f t="shared" si="377"/>
        <v>126</v>
      </c>
      <c r="H895" s="32">
        <f t="shared" si="378"/>
        <v>0.21989528795811519</v>
      </c>
      <c r="I895" s="398">
        <f t="shared" si="379"/>
        <v>174</v>
      </c>
      <c r="J895" s="32">
        <f t="shared" si="380"/>
        <v>0.30366492146596857</v>
      </c>
      <c r="K895" s="355">
        <f t="shared" si="381"/>
        <v>573</v>
      </c>
      <c r="L895" s="399">
        <f t="shared" si="382"/>
        <v>6</v>
      </c>
      <c r="M895" s="32">
        <f t="shared" si="387"/>
        <v>0.4</v>
      </c>
      <c r="N895" s="399">
        <f t="shared" si="383"/>
        <v>4</v>
      </c>
      <c r="P895" s="32">
        <f t="shared" si="388"/>
        <v>0.26666666666666666</v>
      </c>
      <c r="Q895" s="399">
        <f t="shared" si="384"/>
        <v>5</v>
      </c>
      <c r="R895" s="32">
        <f t="shared" si="389"/>
        <v>0.33333333333333331</v>
      </c>
      <c r="S895" s="397">
        <f t="shared" si="390"/>
        <v>15</v>
      </c>
      <c r="T895" s="399">
        <f t="shared" si="385"/>
        <v>4</v>
      </c>
      <c r="U895" s="32">
        <f t="shared" si="391"/>
        <v>1</v>
      </c>
      <c r="V895" s="399">
        <f t="shared" si="386"/>
        <v>0</v>
      </c>
      <c r="W895" s="32">
        <f t="shared" si="392"/>
        <v>0</v>
      </c>
      <c r="X895" s="397">
        <f t="shared" si="393"/>
        <v>4</v>
      </c>
      <c r="Z895" s="420"/>
    </row>
    <row r="896" spans="1:26" ht="12.95" customHeight="1">
      <c r="A896" s="184"/>
      <c r="B896" s="37" t="s">
        <v>40</v>
      </c>
      <c r="C896" s="398">
        <f t="shared" si="373"/>
        <v>76</v>
      </c>
      <c r="D896" s="32">
        <f t="shared" si="374"/>
        <v>0.14339622641509434</v>
      </c>
      <c r="E896" s="398">
        <f t="shared" si="375"/>
        <v>222</v>
      </c>
      <c r="F896" s="32">
        <f t="shared" si="376"/>
        <v>0.4188679245283019</v>
      </c>
      <c r="G896" s="398">
        <f t="shared" si="377"/>
        <v>107</v>
      </c>
      <c r="H896" s="32">
        <f t="shared" si="378"/>
        <v>0.2018867924528302</v>
      </c>
      <c r="I896" s="398">
        <f t="shared" si="379"/>
        <v>125</v>
      </c>
      <c r="J896" s="32">
        <f t="shared" si="380"/>
        <v>0.23584905660377359</v>
      </c>
      <c r="K896" s="355">
        <f t="shared" si="381"/>
        <v>530</v>
      </c>
      <c r="L896" s="399">
        <f t="shared" si="382"/>
        <v>9</v>
      </c>
      <c r="M896" s="32">
        <f t="shared" si="387"/>
        <v>0.34615384615384615</v>
      </c>
      <c r="N896" s="399">
        <f t="shared" si="383"/>
        <v>11</v>
      </c>
      <c r="P896" s="32">
        <f t="shared" si="388"/>
        <v>0.42307692307692307</v>
      </c>
      <c r="Q896" s="399">
        <f t="shared" si="384"/>
        <v>6</v>
      </c>
      <c r="R896" s="32">
        <f t="shared" si="389"/>
        <v>0.23076923076923078</v>
      </c>
      <c r="S896" s="397">
        <f t="shared" si="390"/>
        <v>26</v>
      </c>
      <c r="T896" s="399">
        <f t="shared" si="385"/>
        <v>10</v>
      </c>
      <c r="U896" s="32">
        <f t="shared" si="391"/>
        <v>0.90909090909090906</v>
      </c>
      <c r="V896" s="399">
        <f t="shared" si="386"/>
        <v>1</v>
      </c>
      <c r="W896" s="32">
        <f t="shared" si="392"/>
        <v>9.0909090909090912E-2</v>
      </c>
      <c r="X896" s="397">
        <f t="shared" si="393"/>
        <v>11</v>
      </c>
      <c r="Z896" s="420"/>
    </row>
    <row r="897" spans="1:26" ht="12.95" customHeight="1">
      <c r="A897" s="184"/>
      <c r="B897" s="37" t="s">
        <v>41</v>
      </c>
      <c r="C897" s="398">
        <f t="shared" si="373"/>
        <v>43</v>
      </c>
      <c r="D897" s="32">
        <f t="shared" si="374"/>
        <v>8.651911468812877E-2</v>
      </c>
      <c r="E897" s="398">
        <f t="shared" si="375"/>
        <v>228</v>
      </c>
      <c r="F897" s="32">
        <f t="shared" si="376"/>
        <v>0.45875251509054327</v>
      </c>
      <c r="G897" s="398">
        <f t="shared" si="377"/>
        <v>119</v>
      </c>
      <c r="H897" s="32">
        <f t="shared" si="378"/>
        <v>0.23943661971830985</v>
      </c>
      <c r="I897" s="398">
        <f t="shared" si="379"/>
        <v>107</v>
      </c>
      <c r="J897" s="32">
        <f t="shared" si="380"/>
        <v>0.2152917505030181</v>
      </c>
      <c r="K897" s="355">
        <f t="shared" si="381"/>
        <v>497</v>
      </c>
      <c r="L897" s="399">
        <f t="shared" si="382"/>
        <v>2</v>
      </c>
      <c r="M897" s="32">
        <f t="shared" si="387"/>
        <v>0.2857142857142857</v>
      </c>
      <c r="N897" s="399">
        <f t="shared" si="383"/>
        <v>4</v>
      </c>
      <c r="P897" s="32">
        <f t="shared" si="388"/>
        <v>0.5714285714285714</v>
      </c>
      <c r="Q897" s="399">
        <f t="shared" si="384"/>
        <v>1</v>
      </c>
      <c r="R897" s="32">
        <f t="shared" si="389"/>
        <v>0.14285714285714285</v>
      </c>
      <c r="S897" s="397">
        <f t="shared" si="390"/>
        <v>7</v>
      </c>
      <c r="T897" s="399">
        <f t="shared" si="385"/>
        <v>2</v>
      </c>
      <c r="U897" s="32">
        <f t="shared" si="391"/>
        <v>1</v>
      </c>
      <c r="V897" s="399">
        <f t="shared" si="386"/>
        <v>0</v>
      </c>
      <c r="W897" s="32">
        <f t="shared" si="392"/>
        <v>0</v>
      </c>
      <c r="X897" s="397">
        <f t="shared" si="393"/>
        <v>2</v>
      </c>
      <c r="Z897" s="420"/>
    </row>
    <row r="898" spans="1:26" ht="12.95" customHeight="1">
      <c r="A898" s="184"/>
      <c r="B898" s="37" t="s">
        <v>42</v>
      </c>
      <c r="C898" s="398">
        <f t="shared" si="373"/>
        <v>46</v>
      </c>
      <c r="D898" s="32">
        <f t="shared" si="374"/>
        <v>9.8290598290598288E-2</v>
      </c>
      <c r="E898" s="398">
        <f t="shared" si="375"/>
        <v>230</v>
      </c>
      <c r="F898" s="32">
        <f t="shared" si="376"/>
        <v>0.49145299145299143</v>
      </c>
      <c r="G898" s="398">
        <f t="shared" si="377"/>
        <v>115</v>
      </c>
      <c r="H898" s="32">
        <f t="shared" si="378"/>
        <v>0.24572649572649571</v>
      </c>
      <c r="I898" s="398">
        <f t="shared" si="379"/>
        <v>77</v>
      </c>
      <c r="J898" s="32">
        <f t="shared" si="380"/>
        <v>0.16452991452991453</v>
      </c>
      <c r="K898" s="355">
        <f t="shared" si="381"/>
        <v>468</v>
      </c>
      <c r="L898" s="399">
        <f t="shared" si="382"/>
        <v>7</v>
      </c>
      <c r="M898" s="32">
        <f t="shared" si="387"/>
        <v>0.23333333333333334</v>
      </c>
      <c r="N898" s="399">
        <f t="shared" si="383"/>
        <v>12</v>
      </c>
      <c r="P898" s="32">
        <f t="shared" si="388"/>
        <v>0.4</v>
      </c>
      <c r="Q898" s="399">
        <f t="shared" si="384"/>
        <v>11</v>
      </c>
      <c r="R898" s="32">
        <f t="shared" si="389"/>
        <v>0.36666666666666664</v>
      </c>
      <c r="S898" s="397">
        <f t="shared" si="390"/>
        <v>30</v>
      </c>
      <c r="T898" s="399">
        <f t="shared" si="385"/>
        <v>4</v>
      </c>
      <c r="U898" s="32">
        <f t="shared" si="391"/>
        <v>0.36363636363636365</v>
      </c>
      <c r="V898" s="399">
        <f t="shared" si="386"/>
        <v>7</v>
      </c>
      <c r="W898" s="32">
        <f t="shared" si="392"/>
        <v>0.63636363636363635</v>
      </c>
      <c r="X898" s="397">
        <f t="shared" si="393"/>
        <v>11</v>
      </c>
      <c r="Z898" s="420"/>
    </row>
    <row r="899" spans="1:26" ht="12.95" customHeight="1">
      <c r="A899" s="184"/>
      <c r="B899" s="37" t="s">
        <v>43</v>
      </c>
      <c r="C899" s="398">
        <f t="shared" si="373"/>
        <v>35</v>
      </c>
      <c r="D899" s="32">
        <f t="shared" si="374"/>
        <v>9.8591549295774641E-2</v>
      </c>
      <c r="E899" s="398">
        <f t="shared" si="375"/>
        <v>140</v>
      </c>
      <c r="F899" s="32">
        <f t="shared" si="376"/>
        <v>0.39436619718309857</v>
      </c>
      <c r="G899" s="398">
        <f t="shared" si="377"/>
        <v>106</v>
      </c>
      <c r="H899" s="32">
        <f t="shared" si="378"/>
        <v>0.29859154929577464</v>
      </c>
      <c r="I899" s="398">
        <f t="shared" si="379"/>
        <v>74</v>
      </c>
      <c r="J899" s="32">
        <f t="shared" si="380"/>
        <v>0.20845070422535211</v>
      </c>
      <c r="K899" s="355">
        <f t="shared" si="381"/>
        <v>355</v>
      </c>
      <c r="L899" s="399">
        <f t="shared" si="382"/>
        <v>5</v>
      </c>
      <c r="M899" s="32">
        <f t="shared" si="387"/>
        <v>0.45454545454545453</v>
      </c>
      <c r="N899" s="399">
        <f t="shared" si="383"/>
        <v>4</v>
      </c>
      <c r="P899" s="32">
        <f t="shared" si="388"/>
        <v>0.36363636363636365</v>
      </c>
      <c r="Q899" s="399">
        <f t="shared" si="384"/>
        <v>2</v>
      </c>
      <c r="R899" s="32">
        <f t="shared" si="389"/>
        <v>0.18181818181818182</v>
      </c>
      <c r="S899" s="397">
        <f t="shared" si="390"/>
        <v>11</v>
      </c>
      <c r="T899" s="399">
        <f t="shared" si="385"/>
        <v>3</v>
      </c>
      <c r="U899" s="32">
        <f t="shared" si="391"/>
        <v>0.5</v>
      </c>
      <c r="V899" s="399">
        <f t="shared" si="386"/>
        <v>3</v>
      </c>
      <c r="W899" s="32">
        <f t="shared" si="392"/>
        <v>0.5</v>
      </c>
      <c r="X899" s="397">
        <f t="shared" si="393"/>
        <v>6</v>
      </c>
      <c r="Z899" s="420"/>
    </row>
    <row r="900" spans="1:26" ht="12.95" customHeight="1">
      <c r="A900" s="184"/>
      <c r="B900" s="37" t="s">
        <v>44</v>
      </c>
      <c r="C900" s="398">
        <f t="shared" si="373"/>
        <v>20</v>
      </c>
      <c r="D900" s="32">
        <f t="shared" si="374"/>
        <v>7.9681274900398405E-2</v>
      </c>
      <c r="E900" s="398">
        <f t="shared" si="375"/>
        <v>107</v>
      </c>
      <c r="F900" s="32">
        <f t="shared" si="376"/>
        <v>0.42629482071713148</v>
      </c>
      <c r="G900" s="398">
        <f t="shared" si="377"/>
        <v>67</v>
      </c>
      <c r="H900" s="32">
        <f t="shared" si="378"/>
        <v>0.26693227091633465</v>
      </c>
      <c r="I900" s="398">
        <f t="shared" si="379"/>
        <v>57</v>
      </c>
      <c r="J900" s="32">
        <f t="shared" si="380"/>
        <v>0.22709163346613545</v>
      </c>
      <c r="K900" s="355">
        <f t="shared" si="381"/>
        <v>251</v>
      </c>
      <c r="L900" s="399">
        <f t="shared" si="382"/>
        <v>9</v>
      </c>
      <c r="M900" s="32">
        <f t="shared" si="387"/>
        <v>0.81818181818181823</v>
      </c>
      <c r="N900" s="399">
        <f t="shared" si="383"/>
        <v>1</v>
      </c>
      <c r="P900" s="32">
        <f t="shared" si="388"/>
        <v>9.0909090909090912E-2</v>
      </c>
      <c r="Q900" s="399">
        <f t="shared" si="384"/>
        <v>1</v>
      </c>
      <c r="R900" s="32">
        <f t="shared" si="389"/>
        <v>9.0909090909090912E-2</v>
      </c>
      <c r="S900" s="397">
        <f t="shared" si="390"/>
        <v>11</v>
      </c>
      <c r="T900" s="399">
        <f t="shared" si="385"/>
        <v>0</v>
      </c>
      <c r="U900" s="32">
        <f t="shared" si="391"/>
        <v>0</v>
      </c>
      <c r="V900" s="399">
        <f t="shared" si="386"/>
        <v>1</v>
      </c>
      <c r="W900" s="32">
        <f t="shared" si="392"/>
        <v>1</v>
      </c>
      <c r="X900" s="397">
        <f t="shared" si="393"/>
        <v>1</v>
      </c>
      <c r="Z900" s="420"/>
    </row>
    <row r="901" spans="1:26" ht="12.95" customHeight="1">
      <c r="A901" s="184"/>
      <c r="B901" s="37" t="s">
        <v>45</v>
      </c>
      <c r="C901" s="398">
        <f t="shared" si="373"/>
        <v>44</v>
      </c>
      <c r="D901" s="32">
        <f t="shared" si="374"/>
        <v>0.1337386018237082</v>
      </c>
      <c r="E901" s="398">
        <f t="shared" si="375"/>
        <v>167</v>
      </c>
      <c r="F901" s="32">
        <f t="shared" si="376"/>
        <v>0.50759878419452886</v>
      </c>
      <c r="G901" s="398">
        <f t="shared" si="377"/>
        <v>71</v>
      </c>
      <c r="H901" s="32">
        <f t="shared" si="378"/>
        <v>0.21580547112462006</v>
      </c>
      <c r="I901" s="398">
        <f t="shared" si="379"/>
        <v>47</v>
      </c>
      <c r="J901" s="32">
        <f t="shared" si="380"/>
        <v>0.14285714285714285</v>
      </c>
      <c r="K901" s="355">
        <f t="shared" si="381"/>
        <v>329</v>
      </c>
      <c r="L901" s="399">
        <f t="shared" si="382"/>
        <v>1</v>
      </c>
      <c r="M901" s="32">
        <f t="shared" si="387"/>
        <v>6.25E-2</v>
      </c>
      <c r="N901" s="399">
        <f t="shared" si="383"/>
        <v>8</v>
      </c>
      <c r="P901" s="32">
        <f t="shared" si="388"/>
        <v>0.5</v>
      </c>
      <c r="Q901" s="399">
        <f t="shared" si="384"/>
        <v>7</v>
      </c>
      <c r="R901" s="32">
        <f t="shared" si="389"/>
        <v>0.4375</v>
      </c>
      <c r="S901" s="397">
        <f t="shared" si="390"/>
        <v>16</v>
      </c>
      <c r="T901" s="399">
        <f t="shared" si="385"/>
        <v>7</v>
      </c>
      <c r="U901" s="32">
        <f t="shared" si="391"/>
        <v>0.875</v>
      </c>
      <c r="V901" s="399">
        <f t="shared" si="386"/>
        <v>1</v>
      </c>
      <c r="W901" s="32">
        <f t="shared" si="392"/>
        <v>0.125</v>
      </c>
      <c r="X901" s="397">
        <f t="shared" si="393"/>
        <v>8</v>
      </c>
      <c r="Z901" s="420"/>
    </row>
    <row r="902" spans="1:26" ht="12.95" customHeight="1">
      <c r="A902" s="184"/>
      <c r="B902" s="37" t="s">
        <v>46</v>
      </c>
      <c r="C902" s="398">
        <f t="shared" si="373"/>
        <v>14</v>
      </c>
      <c r="D902" s="32">
        <f t="shared" si="374"/>
        <v>0.13084112149532709</v>
      </c>
      <c r="E902" s="398">
        <f t="shared" si="375"/>
        <v>57</v>
      </c>
      <c r="F902" s="32">
        <f t="shared" si="376"/>
        <v>0.53271028037383172</v>
      </c>
      <c r="G902" s="398">
        <f t="shared" si="377"/>
        <v>20</v>
      </c>
      <c r="H902" s="32">
        <f t="shared" si="378"/>
        <v>0.18691588785046728</v>
      </c>
      <c r="I902" s="398">
        <f t="shared" si="379"/>
        <v>16</v>
      </c>
      <c r="J902" s="32">
        <f t="shared" si="380"/>
        <v>0.14953271028037382</v>
      </c>
      <c r="K902" s="355">
        <f t="shared" si="381"/>
        <v>107</v>
      </c>
      <c r="L902" s="399">
        <f t="shared" si="382"/>
        <v>2</v>
      </c>
      <c r="M902" s="32">
        <f t="shared" si="387"/>
        <v>0.4</v>
      </c>
      <c r="N902" s="399">
        <f t="shared" si="383"/>
        <v>1</v>
      </c>
      <c r="P902" s="32">
        <f t="shared" si="388"/>
        <v>0.2</v>
      </c>
      <c r="Q902" s="399">
        <f t="shared" si="384"/>
        <v>2</v>
      </c>
      <c r="R902" s="32">
        <f t="shared" si="389"/>
        <v>0.4</v>
      </c>
      <c r="S902" s="397">
        <f t="shared" si="390"/>
        <v>5</v>
      </c>
      <c r="T902" s="399">
        <f t="shared" si="385"/>
        <v>0</v>
      </c>
      <c r="U902" s="32" t="e">
        <f t="shared" si="391"/>
        <v>#DIV/0!</v>
      </c>
      <c r="V902" s="399">
        <f t="shared" si="386"/>
        <v>0</v>
      </c>
      <c r="W902" s="32" t="e">
        <f t="shared" si="392"/>
        <v>#DIV/0!</v>
      </c>
      <c r="X902" s="397">
        <f t="shared" si="393"/>
        <v>0</v>
      </c>
      <c r="Z902" s="420"/>
    </row>
    <row r="903" spans="1:26" ht="12.95" customHeight="1">
      <c r="A903" s="184"/>
      <c r="B903" s="37" t="s">
        <v>47</v>
      </c>
      <c r="C903" s="398">
        <f t="shared" si="373"/>
        <v>4</v>
      </c>
      <c r="D903" s="32">
        <f t="shared" si="374"/>
        <v>0.10526315789473684</v>
      </c>
      <c r="E903" s="398">
        <f t="shared" si="375"/>
        <v>16</v>
      </c>
      <c r="F903" s="32">
        <f t="shared" si="376"/>
        <v>0.42105263157894735</v>
      </c>
      <c r="G903" s="398">
        <f t="shared" si="377"/>
        <v>10</v>
      </c>
      <c r="H903" s="32">
        <f t="shared" si="378"/>
        <v>0.26315789473684209</v>
      </c>
      <c r="I903" s="398">
        <f t="shared" si="379"/>
        <v>8</v>
      </c>
      <c r="J903" s="32">
        <f t="shared" si="380"/>
        <v>0.21052631578947367</v>
      </c>
      <c r="K903" s="355">
        <f t="shared" si="381"/>
        <v>38</v>
      </c>
      <c r="L903" s="399">
        <f t="shared" si="382"/>
        <v>0</v>
      </c>
      <c r="M903" s="32">
        <f t="shared" si="387"/>
        <v>0</v>
      </c>
      <c r="N903" s="399">
        <f t="shared" si="383"/>
        <v>0</v>
      </c>
      <c r="P903" s="32">
        <f t="shared" si="388"/>
        <v>0</v>
      </c>
      <c r="Q903" s="399">
        <f t="shared" si="384"/>
        <v>1</v>
      </c>
      <c r="R903" s="32">
        <f t="shared" si="389"/>
        <v>1</v>
      </c>
      <c r="S903" s="397">
        <f t="shared" si="390"/>
        <v>1</v>
      </c>
      <c r="T903" s="399">
        <f t="shared" si="385"/>
        <v>0</v>
      </c>
      <c r="U903" s="32" t="e">
        <f t="shared" si="391"/>
        <v>#DIV/0!</v>
      </c>
      <c r="V903" s="399">
        <f t="shared" si="386"/>
        <v>0</v>
      </c>
      <c r="W903" s="32" t="e">
        <f t="shared" si="392"/>
        <v>#DIV/0!</v>
      </c>
      <c r="X903" s="397">
        <f t="shared" si="393"/>
        <v>0</v>
      </c>
      <c r="Z903" s="420"/>
    </row>
    <row r="904" spans="1:26" ht="12.95" customHeight="1">
      <c r="A904" s="184"/>
      <c r="B904" s="37" t="s">
        <v>145</v>
      </c>
      <c r="C904" s="302"/>
      <c r="D904" s="45"/>
      <c r="E904" s="302"/>
      <c r="F904" s="45"/>
      <c r="G904" s="302"/>
      <c r="H904" s="45"/>
      <c r="I904" s="302"/>
      <c r="J904" s="45"/>
      <c r="K904" s="195"/>
      <c r="L904" s="302"/>
      <c r="M904" s="45"/>
      <c r="N904" s="302"/>
      <c r="O904" s="189"/>
      <c r="P904" s="45"/>
      <c r="Q904" s="302"/>
      <c r="R904" s="45"/>
      <c r="S904" s="302"/>
      <c r="U904" s="45"/>
      <c r="V904" s="302"/>
      <c r="W904" s="189"/>
      <c r="X904" s="414"/>
      <c r="Z904" s="420"/>
    </row>
    <row r="905" spans="1:26" ht="12.95" customHeight="1">
      <c r="A905" s="184"/>
      <c r="B905" s="6" t="s">
        <v>75</v>
      </c>
      <c r="C905" s="355">
        <f t="shared" ref="C905:I905" si="394">SUM(C885:C903)</f>
        <v>4864</v>
      </c>
      <c r="D905" s="32">
        <f t="shared" si="374"/>
        <v>9.8908026109766761E-2</v>
      </c>
      <c r="E905" s="355">
        <f t="shared" si="394"/>
        <v>19433</v>
      </c>
      <c r="F905" s="32">
        <f t="shared" si="376"/>
        <v>0.39516440612481446</v>
      </c>
      <c r="G905" s="355">
        <f t="shared" si="394"/>
        <v>11126</v>
      </c>
      <c r="H905" s="32">
        <f t="shared" si="378"/>
        <v>0.22624397584236533</v>
      </c>
      <c r="I905" s="355">
        <f t="shared" si="394"/>
        <v>13754</v>
      </c>
      <c r="J905" s="32">
        <f t="shared" si="380"/>
        <v>0.27968359192305348</v>
      </c>
      <c r="K905" s="854">
        <f t="shared" si="381"/>
        <v>49177</v>
      </c>
      <c r="L905" s="327">
        <f t="shared" ref="L905:N905" si="395">SUM(L885:L903)</f>
        <v>653</v>
      </c>
      <c r="M905" s="32">
        <f t="shared" si="387"/>
        <v>0.31530661516175762</v>
      </c>
      <c r="N905" s="327">
        <f t="shared" si="395"/>
        <v>730</v>
      </c>
      <c r="P905" s="32">
        <f>N905/S905</f>
        <v>0.35248672139063253</v>
      </c>
      <c r="Q905" s="327">
        <f t="shared" ref="Q905:V905" si="396">SUM(Q885:Q903)</f>
        <v>688</v>
      </c>
      <c r="R905" s="32">
        <f>Q905/S905</f>
        <v>0.33220666344760985</v>
      </c>
      <c r="S905" s="366">
        <f t="shared" si="396"/>
        <v>2071</v>
      </c>
      <c r="T905" s="327">
        <f t="shared" si="396"/>
        <v>398</v>
      </c>
      <c r="U905" s="32">
        <f>T905/X905</f>
        <v>0.67003367003366998</v>
      </c>
      <c r="V905" s="327">
        <f t="shared" si="396"/>
        <v>196</v>
      </c>
      <c r="W905" s="32">
        <f t="shared" si="392"/>
        <v>0.32996632996632996</v>
      </c>
      <c r="X905" s="855">
        <f t="shared" si="393"/>
        <v>594</v>
      </c>
      <c r="Z905" s="420"/>
    </row>
    <row r="906" spans="1:26" ht="12.95" customHeight="1">
      <c r="A906" s="184"/>
      <c r="B906" s="88"/>
      <c r="C906" s="9" t="s">
        <v>68</v>
      </c>
      <c r="D906" s="110" t="s">
        <v>179</v>
      </c>
      <c r="E906" s="9" t="s">
        <v>68</v>
      </c>
      <c r="F906" s="110" t="s">
        <v>180</v>
      </c>
      <c r="G906" s="9" t="s">
        <v>68</v>
      </c>
      <c r="H906" s="110" t="s">
        <v>181</v>
      </c>
      <c r="I906" s="9" t="s">
        <v>68</v>
      </c>
      <c r="J906" s="110" t="s">
        <v>182</v>
      </c>
      <c r="K906" s="110"/>
      <c r="L906" s="9" t="s">
        <v>68</v>
      </c>
      <c r="M906" s="110" t="s">
        <v>183</v>
      </c>
      <c r="N906" s="9" t="s">
        <v>68</v>
      </c>
      <c r="O906" s="110"/>
      <c r="P906" s="110" t="s">
        <v>184</v>
      </c>
      <c r="Q906" s="9" t="s">
        <v>68</v>
      </c>
      <c r="R906" s="9" t="s">
        <v>185</v>
      </c>
      <c r="S906" s="9" t="s">
        <v>68</v>
      </c>
      <c r="U906" s="9" t="s">
        <v>186</v>
      </c>
      <c r="V906" s="9" t="s">
        <v>68</v>
      </c>
      <c r="W906" s="9" t="s">
        <v>141</v>
      </c>
      <c r="Z906" s="417"/>
    </row>
    <row r="907" spans="1:26" ht="12.95" customHeight="1">
      <c r="A907" s="184"/>
      <c r="B907" s="88"/>
      <c r="C907" s="851" t="s">
        <v>90</v>
      </c>
      <c r="E907" s="852" t="s">
        <v>91</v>
      </c>
      <c r="F907" s="396"/>
      <c r="G907" s="852" t="s">
        <v>92</v>
      </c>
      <c r="H907" s="396"/>
      <c r="I907" s="852" t="s">
        <v>93</v>
      </c>
      <c r="J907" s="396"/>
      <c r="K907" s="395" t="s">
        <v>136</v>
      </c>
      <c r="L907" s="851" t="s">
        <v>71</v>
      </c>
      <c r="M907" s="251"/>
      <c r="N907" s="851" t="s">
        <v>72</v>
      </c>
      <c r="O907" s="251"/>
      <c r="P907" s="251"/>
      <c r="Q907" s="851" t="s">
        <v>73</v>
      </c>
      <c r="R907" s="395"/>
      <c r="S907" s="395" t="s">
        <v>136</v>
      </c>
      <c r="T907" s="851" t="s">
        <v>74</v>
      </c>
      <c r="V907" s="851" t="s">
        <v>117</v>
      </c>
      <c r="Z907" s="417"/>
    </row>
    <row r="908" spans="1:26" ht="12.95" customHeight="1">
      <c r="A908" s="184"/>
      <c r="B908" s="481" t="s">
        <v>59</v>
      </c>
      <c r="C908" s="485" t="s">
        <v>60</v>
      </c>
      <c r="D908" s="486" t="s">
        <v>10</v>
      </c>
      <c r="E908" s="485" t="s">
        <v>60</v>
      </c>
      <c r="F908" s="486" t="s">
        <v>10</v>
      </c>
      <c r="G908" s="485" t="s">
        <v>60</v>
      </c>
      <c r="H908" s="486" t="s">
        <v>10</v>
      </c>
      <c r="I908" s="485" t="s">
        <v>60</v>
      </c>
      <c r="J908" s="486" t="s">
        <v>10</v>
      </c>
      <c r="K908" s="485"/>
      <c r="L908" s="486" t="s">
        <v>10</v>
      </c>
      <c r="M908" s="485" t="s">
        <v>60</v>
      </c>
      <c r="N908" s="486" t="s">
        <v>10</v>
      </c>
      <c r="O908" s="487" t="s">
        <v>52</v>
      </c>
      <c r="P908" s="485" t="s">
        <v>60</v>
      </c>
      <c r="Q908" s="486" t="s">
        <v>10</v>
      </c>
      <c r="R908" s="485" t="s">
        <v>60</v>
      </c>
      <c r="S908" s="486" t="s">
        <v>10</v>
      </c>
      <c r="T908" s="485" t="s">
        <v>60</v>
      </c>
      <c r="U908" s="486" t="s">
        <v>10</v>
      </c>
      <c r="V908" s="485" t="s">
        <v>60</v>
      </c>
      <c r="W908" s="486" t="s">
        <v>10</v>
      </c>
      <c r="X908" s="485"/>
      <c r="Y908" s="486"/>
      <c r="Z908" s="417"/>
    </row>
    <row r="909" spans="1:26" ht="12.95" customHeight="1">
      <c r="A909" s="184"/>
      <c r="B909" s="481" t="s">
        <v>0</v>
      </c>
      <c r="C909" s="482"/>
      <c r="D909" s="791" t="s">
        <v>56</v>
      </c>
      <c r="E909" s="791" t="s">
        <v>5</v>
      </c>
      <c r="F909" s="791" t="s">
        <v>80</v>
      </c>
      <c r="G909" s="791" t="s">
        <v>63</v>
      </c>
      <c r="H909" s="791" t="s">
        <v>5</v>
      </c>
      <c r="I909" s="791" t="s">
        <v>65</v>
      </c>
      <c r="J909" s="791" t="s">
        <v>64</v>
      </c>
      <c r="K909" s="791" t="s">
        <v>55</v>
      </c>
      <c r="L909" s="791" t="s">
        <v>64</v>
      </c>
      <c r="M909" s="791"/>
      <c r="N909" s="791" t="s">
        <v>56</v>
      </c>
      <c r="O909" s="791" t="s">
        <v>5</v>
      </c>
      <c r="P909" s="791" t="s">
        <v>5</v>
      </c>
      <c r="Q909" s="791" t="s">
        <v>80</v>
      </c>
      <c r="R909" s="791" t="s">
        <v>63</v>
      </c>
      <c r="S909" s="791" t="s">
        <v>5</v>
      </c>
      <c r="T909" s="791" t="s">
        <v>65</v>
      </c>
      <c r="U909" s="791" t="s">
        <v>64</v>
      </c>
      <c r="V909" s="791" t="s">
        <v>55</v>
      </c>
      <c r="W909" s="791" t="s">
        <v>64</v>
      </c>
      <c r="X909" s="483"/>
      <c r="Y909" s="484"/>
      <c r="Z909" s="417"/>
    </row>
    <row r="910" spans="1:26" ht="12" customHeight="1">
      <c r="A910" s="184"/>
      <c r="B910" s="7"/>
      <c r="C910" s="402">
        <v>1</v>
      </c>
      <c r="D910" s="402">
        <v>2</v>
      </c>
      <c r="E910" s="402">
        <v>3</v>
      </c>
      <c r="F910" s="402">
        <v>4</v>
      </c>
      <c r="G910" s="402">
        <v>5</v>
      </c>
      <c r="H910" s="402">
        <v>6</v>
      </c>
      <c r="I910" s="402">
        <v>7</v>
      </c>
      <c r="J910" s="402">
        <v>8</v>
      </c>
      <c r="K910" s="402">
        <v>9</v>
      </c>
      <c r="L910" s="402">
        <v>10</v>
      </c>
      <c r="M910" s="402">
        <v>11</v>
      </c>
      <c r="N910" s="402">
        <v>12</v>
      </c>
      <c r="O910" s="69"/>
      <c r="P910" s="402">
        <v>13</v>
      </c>
      <c r="Q910" s="402">
        <v>14</v>
      </c>
      <c r="R910" s="402">
        <v>15</v>
      </c>
      <c r="S910" s="402">
        <v>16</v>
      </c>
      <c r="T910" s="402">
        <v>17</v>
      </c>
      <c r="U910" s="402">
        <v>18</v>
      </c>
      <c r="V910" s="402">
        <v>19</v>
      </c>
      <c r="W910" s="402">
        <v>20</v>
      </c>
      <c r="X910" s="402">
        <v>21</v>
      </c>
      <c r="Y910" s="402">
        <v>22</v>
      </c>
      <c r="Z910" s="417"/>
    </row>
    <row r="911" spans="1:26" ht="12" customHeight="1">
      <c r="A911" s="184"/>
      <c r="B911" s="184"/>
      <c r="C911" s="184"/>
      <c r="D911" s="184"/>
      <c r="E911" s="184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417"/>
    </row>
    <row r="916" spans="1:26" hidden="1"/>
    <row r="917" spans="1:26" hidden="1"/>
    <row r="918" spans="1:26" hidden="1"/>
    <row r="919" spans="1:26" hidden="1"/>
    <row r="920" spans="1:26" hidden="1"/>
    <row r="922" spans="1:26" ht="12" customHeight="1">
      <c r="A922" s="502"/>
      <c r="B922" s="503"/>
      <c r="C922" s="504"/>
      <c r="D922" s="504"/>
      <c r="E922" s="504"/>
      <c r="F922" s="504"/>
      <c r="G922" s="504"/>
      <c r="H922" s="504"/>
      <c r="I922" s="504"/>
      <c r="J922" s="504"/>
      <c r="K922" s="504"/>
      <c r="L922" s="504"/>
      <c r="M922" s="504"/>
      <c r="N922" s="504"/>
      <c r="O922" s="505"/>
      <c r="P922" s="504"/>
      <c r="Q922" s="504"/>
      <c r="R922" s="504"/>
      <c r="S922" s="504"/>
      <c r="T922" s="504"/>
      <c r="U922" s="504"/>
      <c r="V922" s="504"/>
      <c r="W922" s="503"/>
      <c r="X922" s="503"/>
      <c r="Y922" s="184"/>
      <c r="Z922" s="503"/>
    </row>
    <row r="923" spans="1:26" ht="12" customHeight="1">
      <c r="A923" s="506"/>
      <c r="B923" s="507"/>
      <c r="C923" s="508">
        <v>1</v>
      </c>
      <c r="D923" s="508">
        <v>2</v>
      </c>
      <c r="E923" s="508">
        <v>3</v>
      </c>
      <c r="F923" s="508">
        <v>4</v>
      </c>
      <c r="G923" s="508">
        <v>5</v>
      </c>
      <c r="H923" s="508">
        <v>6</v>
      </c>
      <c r="I923" s="508">
        <v>7</v>
      </c>
      <c r="J923" s="508">
        <v>8</v>
      </c>
      <c r="K923" s="508">
        <v>9</v>
      </c>
      <c r="L923" s="508">
        <v>10</v>
      </c>
      <c r="M923" s="508">
        <v>11</v>
      </c>
      <c r="N923" s="508">
        <v>12</v>
      </c>
      <c r="O923" s="509"/>
      <c r="P923" s="508">
        <v>13</v>
      </c>
      <c r="Q923" s="508">
        <v>14</v>
      </c>
      <c r="R923" s="508">
        <v>15</v>
      </c>
      <c r="S923" s="508">
        <v>16</v>
      </c>
      <c r="T923" s="508">
        <v>17</v>
      </c>
      <c r="U923" s="508">
        <v>18</v>
      </c>
      <c r="V923" s="508">
        <v>19</v>
      </c>
      <c r="W923" s="508">
        <v>20</v>
      </c>
      <c r="X923" s="508">
        <v>21</v>
      </c>
      <c r="Y923" s="629">
        <v>22</v>
      </c>
      <c r="Z923" s="503"/>
    </row>
    <row r="924" spans="1:26" ht="12.95" customHeight="1">
      <c r="A924" s="503"/>
      <c r="B924" s="510"/>
      <c r="C924" s="1381" t="s">
        <v>194</v>
      </c>
      <c r="D924" s="1381"/>
      <c r="E924" s="1381"/>
      <c r="F924" s="1381"/>
      <c r="G924" s="1381"/>
      <c r="H924" s="1381"/>
      <c r="I924" s="1381"/>
      <c r="J924" s="1381"/>
      <c r="K924" s="1381"/>
      <c r="L924" s="1381"/>
      <c r="M924" s="1381"/>
      <c r="N924" s="1381"/>
      <c r="O924" s="1381"/>
      <c r="P924" s="1381"/>
      <c r="Q924" s="1381"/>
      <c r="R924" s="1381"/>
      <c r="S924" s="1381"/>
      <c r="T924" s="1381"/>
      <c r="U924" s="1381"/>
      <c r="V924" s="1381"/>
      <c r="W924" s="511"/>
      <c r="X924" s="512"/>
      <c r="Y924" s="628"/>
      <c r="Z924" s="503"/>
    </row>
    <row r="925" spans="1:26" ht="12.95" customHeight="1">
      <c r="A925" s="503"/>
      <c r="B925" s="513" t="s">
        <v>195</v>
      </c>
      <c r="C925" s="623" t="s">
        <v>2</v>
      </c>
      <c r="D925" s="515" t="s">
        <v>66</v>
      </c>
      <c r="E925" s="623" t="s">
        <v>1</v>
      </c>
      <c r="F925" s="515" t="s">
        <v>65</v>
      </c>
      <c r="G925" s="623" t="s">
        <v>4</v>
      </c>
      <c r="H925" s="515" t="s">
        <v>5</v>
      </c>
      <c r="I925" s="1382" t="s">
        <v>196</v>
      </c>
      <c r="J925" s="515" t="s">
        <v>212</v>
      </c>
      <c r="K925" s="515" t="s">
        <v>88</v>
      </c>
      <c r="L925" s="623" t="s">
        <v>1</v>
      </c>
      <c r="M925" s="515" t="s">
        <v>3</v>
      </c>
      <c r="N925" s="623" t="s">
        <v>5</v>
      </c>
      <c r="O925" s="515" t="s">
        <v>64</v>
      </c>
      <c r="P925" s="623">
        <v>0</v>
      </c>
      <c r="Q925" s="515" t="s">
        <v>56</v>
      </c>
      <c r="R925" s="1382" t="s">
        <v>196</v>
      </c>
      <c r="S925" s="515" t="s">
        <v>212</v>
      </c>
      <c r="T925" s="515" t="s">
        <v>142</v>
      </c>
      <c r="U925" s="515" t="s">
        <v>142</v>
      </c>
      <c r="V925" s="515"/>
      <c r="W925" s="515" t="s">
        <v>142</v>
      </c>
      <c r="X925" s="626" t="s">
        <v>10</v>
      </c>
      <c r="Y925" s="515" t="s">
        <v>212</v>
      </c>
      <c r="Z925" s="503"/>
    </row>
    <row r="926" spans="1:26" ht="12.95" customHeight="1">
      <c r="A926" s="503"/>
      <c r="B926" s="516"/>
      <c r="C926" s="624" t="s">
        <v>197</v>
      </c>
      <c r="D926" s="624" t="s">
        <v>10</v>
      </c>
      <c r="E926" s="624" t="s">
        <v>57</v>
      </c>
      <c r="F926" s="624"/>
      <c r="G926" s="624" t="s">
        <v>142</v>
      </c>
      <c r="H926" s="624"/>
      <c r="I926" s="1383"/>
      <c r="J926" s="624" t="s">
        <v>213</v>
      </c>
      <c r="K926" s="624" t="s">
        <v>197</v>
      </c>
      <c r="L926" s="624"/>
      <c r="M926" s="624" t="s">
        <v>57</v>
      </c>
      <c r="N926" s="625"/>
      <c r="O926" s="625"/>
      <c r="P926" s="624" t="s">
        <v>142</v>
      </c>
      <c r="Q926" s="625"/>
      <c r="R926" s="1383"/>
      <c r="S926" s="624" t="s">
        <v>213</v>
      </c>
      <c r="T926" s="624" t="s">
        <v>197</v>
      </c>
      <c r="U926" s="624" t="s">
        <v>57</v>
      </c>
      <c r="V926" s="624"/>
      <c r="W926" s="624" t="s">
        <v>198</v>
      </c>
      <c r="X926" s="627" t="s">
        <v>199</v>
      </c>
      <c r="Y926" s="624" t="s">
        <v>213</v>
      </c>
      <c r="Z926" s="503"/>
    </row>
    <row r="927" spans="1:26" ht="12.95" customHeight="1">
      <c r="A927" s="503"/>
      <c r="B927" s="521"/>
      <c r="C927" s="522"/>
      <c r="D927" s="523"/>
      <c r="E927" s="522"/>
      <c r="F927" s="523"/>
      <c r="G927" s="522"/>
      <c r="H927" s="523"/>
      <c r="I927" s="522"/>
      <c r="J927" s="523"/>
      <c r="K927" s="522"/>
      <c r="L927" s="523"/>
      <c r="M927" s="522"/>
      <c r="N927" s="523"/>
      <c r="O927" s="509"/>
      <c r="P927" s="522"/>
      <c r="Q927" s="523"/>
      <c r="R927" s="522"/>
      <c r="S927" s="523"/>
      <c r="T927" s="524"/>
      <c r="U927" s="524"/>
      <c r="V927" s="525"/>
      <c r="W927" s="526"/>
      <c r="X927" s="526"/>
      <c r="Z927" s="503"/>
    </row>
    <row r="928" spans="1:26" ht="12.95" customHeight="1">
      <c r="A928" s="503"/>
      <c r="B928" s="527">
        <v>1997</v>
      </c>
      <c r="C928" s="528"/>
      <c r="D928" s="528"/>
      <c r="E928" s="528"/>
      <c r="F928" s="529"/>
      <c r="G928" s="528"/>
      <c r="H928" s="529"/>
      <c r="I928" s="528"/>
      <c r="J928" s="528"/>
      <c r="K928" s="528"/>
      <c r="L928" s="528"/>
      <c r="M928" s="528"/>
      <c r="N928" s="528"/>
      <c r="O928" s="530"/>
      <c r="P928" s="528"/>
      <c r="Q928" s="530"/>
      <c r="R928" s="530"/>
      <c r="S928" s="528"/>
      <c r="T928" s="509"/>
      <c r="U928" s="509"/>
      <c r="V928" s="531"/>
      <c r="W928" s="528"/>
      <c r="X928" s="529"/>
      <c r="Z928" s="503"/>
    </row>
    <row r="929" spans="1:26" ht="12.95" customHeight="1">
      <c r="A929" s="503"/>
      <c r="B929" s="532">
        <v>1998</v>
      </c>
      <c r="C929" s="578">
        <v>34897</v>
      </c>
      <c r="D929" s="534">
        <f t="shared" ref="D929:D930" si="397">C929/W929</f>
        <v>0.63118579076834036</v>
      </c>
      <c r="E929" s="578">
        <v>15908</v>
      </c>
      <c r="F929" s="534">
        <f t="shared" ref="F929:F930" si="398">E929/W929</f>
        <v>0.28772970626537403</v>
      </c>
      <c r="G929" s="539">
        <f>SUM(C929,E929)</f>
        <v>50805</v>
      </c>
      <c r="H929" s="534">
        <f t="shared" ref="H929:H930" si="399">G929/W929</f>
        <v>0.91891549703371433</v>
      </c>
      <c r="I929" s="536"/>
      <c r="J929" s="535"/>
      <c r="K929" s="537">
        <v>3131</v>
      </c>
      <c r="L929" s="534">
        <f>K929/W929</f>
        <v>5.6630733613080596E-2</v>
      </c>
      <c r="M929" s="537">
        <v>1352</v>
      </c>
      <c r="N929" s="534">
        <f t="shared" ref="N929:N930" si="400">M929/W929</f>
        <v>2.4453769353205035E-2</v>
      </c>
      <c r="O929" s="538"/>
      <c r="P929" s="539">
        <f>SUM(K929,M929)</f>
        <v>4483</v>
      </c>
      <c r="Q929" s="534"/>
      <c r="R929" s="536"/>
      <c r="S929" s="541"/>
      <c r="T929" s="537">
        <f>SUM(C929,K929)</f>
        <v>38028</v>
      </c>
      <c r="U929" s="537">
        <f>SUM(E929,M929)</f>
        <v>17260</v>
      </c>
      <c r="V929" s="542"/>
      <c r="W929" s="543">
        <f>SUM(T929,U929)</f>
        <v>55288</v>
      </c>
      <c r="X929" s="544"/>
      <c r="Z929" s="503"/>
    </row>
    <row r="930" spans="1:26" ht="12.95" customHeight="1">
      <c r="A930" s="503"/>
      <c r="B930" s="532">
        <v>1999</v>
      </c>
      <c r="C930" s="578">
        <v>35032</v>
      </c>
      <c r="D930" s="534">
        <f t="shared" si="397"/>
        <v>0.62512491077801569</v>
      </c>
      <c r="E930" s="578">
        <v>16365</v>
      </c>
      <c r="F930" s="534">
        <f t="shared" si="398"/>
        <v>0.29202355460385437</v>
      </c>
      <c r="G930" s="539">
        <f>SUM(C930,E930)</f>
        <v>51397</v>
      </c>
      <c r="H930" s="534">
        <f t="shared" si="399"/>
        <v>0.91714846538187011</v>
      </c>
      <c r="I930" s="580">
        <f>SUM(G930,-G929)/G929</f>
        <v>1.1652396417675426E-2</v>
      </c>
      <c r="J930" s="540">
        <f>SUM(G930,-G929)/$G$929</f>
        <v>1.1652396417675426E-2</v>
      </c>
      <c r="K930" s="537">
        <v>3251</v>
      </c>
      <c r="L930" s="534">
        <f>K930/W930</f>
        <v>5.8012134189864381E-2</v>
      </c>
      <c r="M930" s="537">
        <v>1392</v>
      </c>
      <c r="N930" s="534">
        <f t="shared" si="400"/>
        <v>2.4839400428265525E-2</v>
      </c>
      <c r="O930" s="538"/>
      <c r="P930" s="539">
        <f>SUM(K930,M930)</f>
        <v>4643</v>
      </c>
      <c r="Q930" s="534">
        <f>P930/W930</f>
        <v>8.2851534618129913E-2</v>
      </c>
      <c r="R930" s="580">
        <f>SUM(P930,-P929)/P929</f>
        <v>3.5690385902297568E-2</v>
      </c>
      <c r="S930" s="540">
        <f>SUM(P930,-$P$929)/$P$929</f>
        <v>3.5690385902297568E-2</v>
      </c>
      <c r="T930" s="537">
        <f>SUM(C930,K930)</f>
        <v>38283</v>
      </c>
      <c r="U930" s="537">
        <f>SUM(E930,M930)</f>
        <v>17757</v>
      </c>
      <c r="V930" s="542"/>
      <c r="W930" s="543">
        <f>SUM(T930,U930)</f>
        <v>56040</v>
      </c>
      <c r="X930" s="545">
        <f>SUM(W930,-W929)/W929</f>
        <v>1.3601504847344813E-2</v>
      </c>
      <c r="Y930" s="540">
        <f>SUM(W930,-$W$929)/$W$929</f>
        <v>1.3601504847344813E-2</v>
      </c>
      <c r="Z930" s="503"/>
    </row>
    <row r="931" spans="1:26" ht="12.95" customHeight="1">
      <c r="A931" s="503"/>
      <c r="B931" s="532">
        <v>2000</v>
      </c>
      <c r="C931" s="578">
        <v>37090</v>
      </c>
      <c r="D931" s="534">
        <f>C931/W931</f>
        <v>0.6275485169957532</v>
      </c>
      <c r="E931" s="578">
        <v>17026</v>
      </c>
      <c r="F931" s="534">
        <f>E931/W931</f>
        <v>0.28807336345024787</v>
      </c>
      <c r="G931" s="539">
        <f>SUM(C931,E931)</f>
        <v>54116</v>
      </c>
      <c r="H931" s="534">
        <f>G931/W931</f>
        <v>0.91562188044600101</v>
      </c>
      <c r="I931" s="580">
        <f>SUM(G931,-G930)/G930</f>
        <v>5.2901920345545458E-2</v>
      </c>
      <c r="J931" s="540">
        <f>SUM(G931,-$G$929)/$G$929</f>
        <v>6.5170750910343467E-2</v>
      </c>
      <c r="K931" s="537">
        <v>3519</v>
      </c>
      <c r="L931" s="534">
        <f>K931/W931</f>
        <v>5.9540124866758033E-2</v>
      </c>
      <c r="M931" s="537">
        <v>1468</v>
      </c>
      <c r="N931" s="534">
        <f>M931/W931</f>
        <v>2.4837994687240919E-2</v>
      </c>
      <c r="O931" s="538"/>
      <c r="P931" s="539">
        <f>SUM(K931,M931)</f>
        <v>4987</v>
      </c>
      <c r="Q931" s="534">
        <f>P931/W931</f>
        <v>8.4378119553998945E-2</v>
      </c>
      <c r="R931" s="580">
        <f>SUM(P931,-P930)/P930</f>
        <v>7.4090027999138483E-2</v>
      </c>
      <c r="S931" s="540">
        <f t="shared" ref="S931:S945" si="401">SUM(P931,-$P$929)/$P$929</f>
        <v>0.11242471559223734</v>
      </c>
      <c r="T931" s="537">
        <f>SUM(C931,K931)</f>
        <v>40609</v>
      </c>
      <c r="U931" s="537">
        <f>SUM(E931,M931)</f>
        <v>18494</v>
      </c>
      <c r="V931" s="542"/>
      <c r="W931" s="543">
        <f>SUM(T931,U931)</f>
        <v>59103</v>
      </c>
      <c r="X931" s="545">
        <f>SUM(W931,-W930)/W930</f>
        <v>5.4657387580299789E-2</v>
      </c>
      <c r="Y931" s="540">
        <f t="shared" ref="Y931:Y945" si="402">SUM(W931,-$W$929)/$W$929</f>
        <v>6.9002315149761254E-2</v>
      </c>
      <c r="Z931" s="503"/>
    </row>
    <row r="932" spans="1:26" ht="12.95" customHeight="1">
      <c r="A932" s="503"/>
      <c r="B932" s="532">
        <v>2001</v>
      </c>
      <c r="C932" s="578">
        <v>40543</v>
      </c>
      <c r="D932" s="534">
        <f t="shared" ref="D932:D945" si="403">C932/W932</f>
        <v>0.6332172364783607</v>
      </c>
      <c r="E932" s="578">
        <v>17874</v>
      </c>
      <c r="F932" s="534">
        <f t="shared" ref="F932:F945" si="404">E932/W932</f>
        <v>0.27916347790775764</v>
      </c>
      <c r="G932" s="539">
        <f t="shared" ref="G932:G945" si="405">SUM(C932,E932)</f>
        <v>58417</v>
      </c>
      <c r="H932" s="534">
        <f t="shared" ref="H932:H945" si="406">G932/W932</f>
        <v>0.91238071438611834</v>
      </c>
      <c r="I932" s="580">
        <f>SUM(G932,-G931)/G931</f>
        <v>7.9477418877965847E-2</v>
      </c>
      <c r="J932" s="540">
        <f t="shared" ref="J932:J945" si="407">SUM(G932,-$G$929)/$G$929</f>
        <v>0.14982777285700227</v>
      </c>
      <c r="K932" s="537">
        <v>3951</v>
      </c>
      <c r="L932" s="534">
        <f t="shared" ref="L932:L945" si="408">K932/W932</f>
        <v>6.1708341793305949E-2</v>
      </c>
      <c r="M932" s="537">
        <v>1659</v>
      </c>
      <c r="N932" s="534">
        <f t="shared" ref="N932:N945" si="409">M932/W932</f>
        <v>2.5910943820575693E-2</v>
      </c>
      <c r="O932" s="538"/>
      <c r="P932" s="539">
        <f t="shared" ref="P932:P945" si="410">SUM(K932,M932)</f>
        <v>5610</v>
      </c>
      <c r="Q932" s="534">
        <f t="shared" ref="Q932:Q945" si="411">P932/W932</f>
        <v>8.7619285613881645E-2</v>
      </c>
      <c r="R932" s="580">
        <f>SUM(P932,-P931)/P931</f>
        <v>0.12492480449167837</v>
      </c>
      <c r="S932" s="540">
        <f t="shared" si="401"/>
        <v>0.25139415569930851</v>
      </c>
      <c r="T932" s="537">
        <f t="shared" ref="T932:T945" si="412">SUM(C932,K932)</f>
        <v>44494</v>
      </c>
      <c r="U932" s="537">
        <f t="shared" ref="U932:U945" si="413">SUM(E932,M932)</f>
        <v>19533</v>
      </c>
      <c r="V932" s="542"/>
      <c r="W932" s="543">
        <f t="shared" ref="W932:W945" si="414">SUM(T932,U932)</f>
        <v>64027</v>
      </c>
      <c r="X932" s="545">
        <f>SUM(W932,-W931)/W931</f>
        <v>8.3312183814696378E-2</v>
      </c>
      <c r="Y932" s="540">
        <f t="shared" si="402"/>
        <v>0.15806323252785415</v>
      </c>
      <c r="Z932" s="503"/>
    </row>
    <row r="933" spans="1:26" ht="12.95" customHeight="1">
      <c r="A933" s="503"/>
      <c r="B933" s="546">
        <v>2002</v>
      </c>
      <c r="C933" s="578">
        <v>43528</v>
      </c>
      <c r="D933" s="534">
        <f t="shared" si="403"/>
        <v>0.64399106389903982</v>
      </c>
      <c r="E933" s="578">
        <v>18861</v>
      </c>
      <c r="F933" s="534">
        <f t="shared" si="404"/>
        <v>0.27904602683789259</v>
      </c>
      <c r="G933" s="539">
        <f t="shared" si="405"/>
        <v>62389</v>
      </c>
      <c r="H933" s="534">
        <f t="shared" si="406"/>
        <v>0.92303709073693241</v>
      </c>
      <c r="I933" s="580">
        <f>SUM(G933,-G932)/G932</f>
        <v>6.7993905883561287E-2</v>
      </c>
      <c r="J933" s="540">
        <f t="shared" si="407"/>
        <v>0.22800905422694617</v>
      </c>
      <c r="K933" s="537">
        <v>3629</v>
      </c>
      <c r="L933" s="534">
        <f t="shared" si="408"/>
        <v>5.3690580106818958E-2</v>
      </c>
      <c r="M933" s="537">
        <v>1573</v>
      </c>
      <c r="N933" s="534">
        <f t="shared" si="409"/>
        <v>2.3272329156248613E-2</v>
      </c>
      <c r="O933" s="538"/>
      <c r="P933" s="539">
        <f t="shared" si="410"/>
        <v>5202</v>
      </c>
      <c r="Q933" s="534">
        <f t="shared" si="411"/>
        <v>7.6962909263067564E-2</v>
      </c>
      <c r="R933" s="580">
        <f>SUM(P933,-P932)/P932</f>
        <v>-7.2727272727272724E-2</v>
      </c>
      <c r="S933" s="540">
        <f t="shared" si="401"/>
        <v>0.16038367164844969</v>
      </c>
      <c r="T933" s="537">
        <f t="shared" si="412"/>
        <v>47157</v>
      </c>
      <c r="U933" s="537">
        <f t="shared" si="413"/>
        <v>20434</v>
      </c>
      <c r="V933" s="542"/>
      <c r="W933" s="543">
        <f t="shared" si="414"/>
        <v>67591</v>
      </c>
      <c r="X933" s="545">
        <f>SUM(W933,-W932)/W932</f>
        <v>5.5664016742936577E-2</v>
      </c>
      <c r="Y933" s="540">
        <f t="shared" si="402"/>
        <v>0.22252568369266387</v>
      </c>
      <c r="Z933" s="503"/>
    </row>
    <row r="934" spans="1:26" ht="12.95" customHeight="1">
      <c r="A934" s="503"/>
      <c r="B934" s="532">
        <v>2003</v>
      </c>
      <c r="C934" s="578">
        <v>46673</v>
      </c>
      <c r="D934" s="534">
        <f t="shared" si="403"/>
        <v>0.64449446270264299</v>
      </c>
      <c r="E934" s="578">
        <v>19679</v>
      </c>
      <c r="F934" s="534">
        <f t="shared" si="404"/>
        <v>0.27174183214118036</v>
      </c>
      <c r="G934" s="539">
        <f t="shared" si="405"/>
        <v>66352</v>
      </c>
      <c r="H934" s="534">
        <f t="shared" si="406"/>
        <v>0.91623629484382341</v>
      </c>
      <c r="I934" s="580">
        <f t="shared" ref="I934:I945" si="415">SUM(G934,-G933)/G933</f>
        <v>6.3520812963823753E-2</v>
      </c>
      <c r="J934" s="540">
        <f t="shared" si="407"/>
        <v>0.3060131876783781</v>
      </c>
      <c r="K934" s="537">
        <v>4229</v>
      </c>
      <c r="L934" s="534">
        <f t="shared" si="408"/>
        <v>5.8397083598000499E-2</v>
      </c>
      <c r="M934" s="537">
        <v>1837</v>
      </c>
      <c r="N934" s="534">
        <f t="shared" si="409"/>
        <v>2.5366621558176143E-2</v>
      </c>
      <c r="O934" s="538"/>
      <c r="P934" s="539">
        <f t="shared" si="410"/>
        <v>6066</v>
      </c>
      <c r="Q934" s="534">
        <f t="shared" si="411"/>
        <v>8.3763705156176635E-2</v>
      </c>
      <c r="R934" s="580">
        <f t="shared" ref="R934:R945" si="416">SUM(P934,-P933)/P933</f>
        <v>0.16608996539792387</v>
      </c>
      <c r="S934" s="540">
        <f t="shared" si="401"/>
        <v>0.35311175552085655</v>
      </c>
      <c r="T934" s="537">
        <f t="shared" si="412"/>
        <v>50902</v>
      </c>
      <c r="U934" s="537">
        <f t="shared" si="413"/>
        <v>21516</v>
      </c>
      <c r="V934" s="542"/>
      <c r="W934" s="543">
        <f t="shared" si="414"/>
        <v>72418</v>
      </c>
      <c r="X934" s="545">
        <f t="shared" ref="X934:X945" si="417">SUM(W934,-W933)/W933</f>
        <v>7.1414833335799149E-2</v>
      </c>
      <c r="Y934" s="540">
        <f t="shared" si="402"/>
        <v>0.30983215164230937</v>
      </c>
      <c r="Z934" s="503"/>
    </row>
    <row r="935" spans="1:26" ht="12.95" customHeight="1">
      <c r="A935" s="503"/>
      <c r="B935" s="532">
        <v>2004</v>
      </c>
      <c r="C935" s="578">
        <v>49765</v>
      </c>
      <c r="D935" s="534">
        <f t="shared" si="403"/>
        <v>0.64455755880219667</v>
      </c>
      <c r="E935" s="578">
        <v>20300</v>
      </c>
      <c r="F935" s="534">
        <f t="shared" si="404"/>
        <v>0.26292612164542534</v>
      </c>
      <c r="G935" s="539">
        <f t="shared" si="405"/>
        <v>70065</v>
      </c>
      <c r="H935" s="534">
        <f t="shared" si="406"/>
        <v>0.90748368044762195</v>
      </c>
      <c r="I935" s="580">
        <f t="shared" si="415"/>
        <v>5.5959127079816734E-2</v>
      </c>
      <c r="J935" s="540">
        <f t="shared" si="407"/>
        <v>0.37909654561558903</v>
      </c>
      <c r="K935" s="537">
        <v>4899</v>
      </c>
      <c r="L935" s="534">
        <f t="shared" si="408"/>
        <v>6.3451973888716193E-2</v>
      </c>
      <c r="M935" s="537">
        <v>2244</v>
      </c>
      <c r="N935" s="534">
        <f t="shared" si="409"/>
        <v>2.9064345663661798E-2</v>
      </c>
      <c r="O935" s="538"/>
      <c r="P935" s="539">
        <f t="shared" si="410"/>
        <v>7143</v>
      </c>
      <c r="Q935" s="534">
        <f t="shared" si="411"/>
        <v>9.251631955237799E-2</v>
      </c>
      <c r="R935" s="580">
        <f t="shared" si="416"/>
        <v>0.17754698318496537</v>
      </c>
      <c r="S935" s="540">
        <f t="shared" si="401"/>
        <v>0.59335266562569711</v>
      </c>
      <c r="T935" s="537">
        <f t="shared" si="412"/>
        <v>54664</v>
      </c>
      <c r="U935" s="537">
        <f t="shared" si="413"/>
        <v>22544</v>
      </c>
      <c r="V935" s="542"/>
      <c r="W935" s="543">
        <f t="shared" si="414"/>
        <v>77208</v>
      </c>
      <c r="X935" s="545">
        <f t="shared" si="417"/>
        <v>6.6143776409180038E-2</v>
      </c>
      <c r="Y935" s="540">
        <f t="shared" si="402"/>
        <v>0.39646939661409347</v>
      </c>
      <c r="Z935" s="503"/>
    </row>
    <row r="936" spans="1:26" ht="12.95" customHeight="1">
      <c r="A936" s="503"/>
      <c r="B936" s="532">
        <v>2005</v>
      </c>
      <c r="C936" s="578">
        <v>52264</v>
      </c>
      <c r="D936" s="534">
        <f t="shared" si="403"/>
        <v>0.64056084617175912</v>
      </c>
      <c r="E936" s="578">
        <v>20778</v>
      </c>
      <c r="F936" s="534">
        <f t="shared" si="404"/>
        <v>0.25466044048975989</v>
      </c>
      <c r="G936" s="539">
        <f t="shared" si="405"/>
        <v>73042</v>
      </c>
      <c r="H936" s="534">
        <f t="shared" si="406"/>
        <v>0.89522128666151901</v>
      </c>
      <c r="I936" s="580">
        <f t="shared" si="415"/>
        <v>4.2489117248269467E-2</v>
      </c>
      <c r="J936" s="540">
        <f t="shared" si="407"/>
        <v>0.43769314043893315</v>
      </c>
      <c r="K936" s="537">
        <v>5786</v>
      </c>
      <c r="L936" s="534">
        <f t="shared" si="408"/>
        <v>7.0914684217622037E-2</v>
      </c>
      <c r="M936" s="537">
        <v>2763</v>
      </c>
      <c r="N936" s="534">
        <f t="shared" si="409"/>
        <v>3.3864029120858917E-2</v>
      </c>
      <c r="O936" s="538"/>
      <c r="P936" s="539">
        <f t="shared" si="410"/>
        <v>8549</v>
      </c>
      <c r="Q936" s="534">
        <f t="shared" si="411"/>
        <v>0.10477871333848096</v>
      </c>
      <c r="R936" s="580">
        <f t="shared" si="416"/>
        <v>0.19683606327873443</v>
      </c>
      <c r="S936" s="540">
        <f t="shared" si="401"/>
        <v>0.90698193174213693</v>
      </c>
      <c r="T936" s="537">
        <f t="shared" si="412"/>
        <v>58050</v>
      </c>
      <c r="U936" s="537">
        <f t="shared" si="413"/>
        <v>23541</v>
      </c>
      <c r="V936" s="542"/>
      <c r="W936" s="543">
        <f t="shared" si="414"/>
        <v>81591</v>
      </c>
      <c r="X936" s="545">
        <f t="shared" si="417"/>
        <v>5.6768728629157598E-2</v>
      </c>
      <c r="Y936" s="540">
        <f t="shared" si="402"/>
        <v>0.47574518882940242</v>
      </c>
      <c r="Z936" s="503"/>
    </row>
    <row r="937" spans="1:26" ht="12.95" customHeight="1">
      <c r="A937" s="503"/>
      <c r="B937" s="532">
        <v>2006</v>
      </c>
      <c r="C937" s="578">
        <v>54782</v>
      </c>
      <c r="D937" s="534">
        <f t="shared" si="403"/>
        <v>0.64779405678337887</v>
      </c>
      <c r="E937" s="578">
        <v>21448</v>
      </c>
      <c r="F937" s="534">
        <f t="shared" si="404"/>
        <v>0.25362138895786773</v>
      </c>
      <c r="G937" s="539">
        <f t="shared" si="405"/>
        <v>76230</v>
      </c>
      <c r="H937" s="534">
        <f t="shared" si="406"/>
        <v>0.90141544574124655</v>
      </c>
      <c r="I937" s="580">
        <f t="shared" si="415"/>
        <v>4.3646121409599954E-2</v>
      </c>
      <c r="J937" s="540">
        <f t="shared" si="407"/>
        <v>0.50044286979627994</v>
      </c>
      <c r="K937" s="537">
        <v>5690</v>
      </c>
      <c r="L937" s="534">
        <f t="shared" si="408"/>
        <v>6.7283928719240368E-2</v>
      </c>
      <c r="M937" s="537">
        <v>2647</v>
      </c>
      <c r="N937" s="534">
        <f t="shared" si="409"/>
        <v>3.1300625539513051E-2</v>
      </c>
      <c r="O937" s="538"/>
      <c r="P937" s="539">
        <f t="shared" si="410"/>
        <v>8337</v>
      </c>
      <c r="Q937" s="534">
        <f t="shared" si="411"/>
        <v>9.8584554258753412E-2</v>
      </c>
      <c r="R937" s="580">
        <f t="shared" si="416"/>
        <v>-2.4798222014270677E-2</v>
      </c>
      <c r="S937" s="540">
        <f t="shared" si="401"/>
        <v>0.85969217042159274</v>
      </c>
      <c r="T937" s="537">
        <f t="shared" si="412"/>
        <v>60472</v>
      </c>
      <c r="U937" s="537">
        <f t="shared" si="413"/>
        <v>24095</v>
      </c>
      <c r="V937" s="542"/>
      <c r="W937" s="543">
        <f t="shared" si="414"/>
        <v>84567</v>
      </c>
      <c r="X937" s="545">
        <f t="shared" si="417"/>
        <v>3.6474611170349669E-2</v>
      </c>
      <c r="Y937" s="540">
        <f t="shared" si="402"/>
        <v>0.52957242077846911</v>
      </c>
      <c r="Z937" s="503"/>
    </row>
    <row r="938" spans="1:26" ht="12.95" customHeight="1">
      <c r="A938" s="503"/>
      <c r="B938" s="532">
        <v>2007</v>
      </c>
      <c r="C938" s="578">
        <v>59519</v>
      </c>
      <c r="D938" s="534">
        <f t="shared" si="403"/>
        <v>0.64531133108540328</v>
      </c>
      <c r="E938" s="578">
        <v>23100</v>
      </c>
      <c r="F938" s="534">
        <f t="shared" si="404"/>
        <v>0.25045265794238503</v>
      </c>
      <c r="G938" s="539">
        <f t="shared" si="405"/>
        <v>82619</v>
      </c>
      <c r="H938" s="534">
        <f t="shared" si="406"/>
        <v>0.89576398902778831</v>
      </c>
      <c r="I938" s="580">
        <f t="shared" si="415"/>
        <v>8.3812147448511079E-2</v>
      </c>
      <c r="J938" s="540">
        <f t="shared" si="407"/>
        <v>0.62619820883771282</v>
      </c>
      <c r="K938" s="537">
        <v>6489</v>
      </c>
      <c r="L938" s="534">
        <f t="shared" si="408"/>
        <v>7.0354428458360888E-2</v>
      </c>
      <c r="M938" s="537">
        <v>3125</v>
      </c>
      <c r="N938" s="534">
        <f t="shared" si="409"/>
        <v>3.3881582513850789E-2</v>
      </c>
      <c r="O938" s="538"/>
      <c r="P938" s="539">
        <f t="shared" si="410"/>
        <v>9614</v>
      </c>
      <c r="Q938" s="534">
        <f t="shared" si="411"/>
        <v>0.10423601097221168</v>
      </c>
      <c r="R938" s="580">
        <f t="shared" si="416"/>
        <v>0.15317260405421615</v>
      </c>
      <c r="S938" s="540">
        <f t="shared" si="401"/>
        <v>1.1445460629043052</v>
      </c>
      <c r="T938" s="537">
        <f t="shared" si="412"/>
        <v>66008</v>
      </c>
      <c r="U938" s="537">
        <f t="shared" si="413"/>
        <v>26225</v>
      </c>
      <c r="V938" s="542"/>
      <c r="W938" s="543">
        <f t="shared" si="414"/>
        <v>92233</v>
      </c>
      <c r="X938" s="545">
        <f t="shared" si="417"/>
        <v>9.0650017146168133E-2</v>
      </c>
      <c r="Y938" s="540">
        <f t="shared" si="402"/>
        <v>0.66822818694834318</v>
      </c>
      <c r="Z938" s="503"/>
    </row>
    <row r="939" spans="1:26" ht="12.95" customHeight="1">
      <c r="A939" s="503"/>
      <c r="B939" s="532">
        <v>2008</v>
      </c>
      <c r="C939" s="578">
        <v>62113</v>
      </c>
      <c r="D939" s="534">
        <f t="shared" si="403"/>
        <v>0.64686217741767515</v>
      </c>
      <c r="E939" s="578">
        <v>23686</v>
      </c>
      <c r="F939" s="534">
        <f t="shared" si="404"/>
        <v>0.2466726375205682</v>
      </c>
      <c r="G939" s="539">
        <f t="shared" si="405"/>
        <v>85799</v>
      </c>
      <c r="H939" s="534">
        <f t="shared" si="406"/>
        <v>0.89353481493824327</v>
      </c>
      <c r="I939" s="580">
        <f t="shared" si="415"/>
        <v>3.8489935729069585E-2</v>
      </c>
      <c r="J939" s="540">
        <f t="shared" si="407"/>
        <v>0.68879047337860444</v>
      </c>
      <c r="K939" s="537">
        <v>6834</v>
      </c>
      <c r="L939" s="534">
        <f t="shared" si="408"/>
        <v>7.1171189935639756E-2</v>
      </c>
      <c r="M939" s="537">
        <v>3389</v>
      </c>
      <c r="N939" s="534">
        <f t="shared" si="409"/>
        <v>3.5293995126116931E-2</v>
      </c>
      <c r="O939" s="538"/>
      <c r="P939" s="539">
        <f t="shared" si="410"/>
        <v>10223</v>
      </c>
      <c r="Q939" s="534">
        <f t="shared" si="411"/>
        <v>0.10646518506175669</v>
      </c>
      <c r="R939" s="580">
        <f t="shared" si="416"/>
        <v>6.3345121697524445E-2</v>
      </c>
      <c r="S939" s="540">
        <f t="shared" si="401"/>
        <v>1.2803925942449252</v>
      </c>
      <c r="T939" s="537">
        <f t="shared" si="412"/>
        <v>68947</v>
      </c>
      <c r="U939" s="537">
        <f t="shared" si="413"/>
        <v>27075</v>
      </c>
      <c r="V939" s="542"/>
      <c r="W939" s="543">
        <f t="shared" si="414"/>
        <v>96022</v>
      </c>
      <c r="X939" s="545">
        <f t="shared" si="417"/>
        <v>4.1080741166393805E-2</v>
      </c>
      <c r="Y939" s="540">
        <f t="shared" si="402"/>
        <v>0.73676023730285056</v>
      </c>
      <c r="Z939" s="503"/>
    </row>
    <row r="940" spans="1:26" ht="12.95" customHeight="1">
      <c r="A940" s="503"/>
      <c r="B940" s="532">
        <v>2009</v>
      </c>
      <c r="C940" s="578">
        <v>64755</v>
      </c>
      <c r="D940" s="534">
        <f t="shared" si="403"/>
        <v>0.6455037531026645</v>
      </c>
      <c r="E940" s="578">
        <v>24558</v>
      </c>
      <c r="F940" s="534">
        <f t="shared" si="404"/>
        <v>0.24480397141062832</v>
      </c>
      <c r="G940" s="539">
        <f t="shared" si="405"/>
        <v>89313</v>
      </c>
      <c r="H940" s="534">
        <f t="shared" si="406"/>
        <v>0.89030772451329288</v>
      </c>
      <c r="I940" s="580">
        <f t="shared" si="415"/>
        <v>4.0956188300562947E-2</v>
      </c>
      <c r="J940" s="540">
        <f t="shared" si="407"/>
        <v>0.75795689400649546</v>
      </c>
      <c r="K940" s="537">
        <v>7381</v>
      </c>
      <c r="L940" s="534">
        <f t="shared" si="408"/>
        <v>7.3576761665520296E-2</v>
      </c>
      <c r="M940" s="537">
        <v>3623</v>
      </c>
      <c r="N940" s="534">
        <f t="shared" si="409"/>
        <v>3.6115513821186836E-2</v>
      </c>
      <c r="O940" s="538"/>
      <c r="P940" s="539">
        <f t="shared" si="410"/>
        <v>11004</v>
      </c>
      <c r="Q940" s="534">
        <f t="shared" si="411"/>
        <v>0.10969227548670714</v>
      </c>
      <c r="R940" s="580">
        <f t="shared" si="416"/>
        <v>7.6396361146434513E-2</v>
      </c>
      <c r="S940" s="540">
        <f t="shared" si="401"/>
        <v>1.4546062904305153</v>
      </c>
      <c r="T940" s="537">
        <f t="shared" si="412"/>
        <v>72136</v>
      </c>
      <c r="U940" s="537">
        <f t="shared" si="413"/>
        <v>28181</v>
      </c>
      <c r="V940" s="542"/>
      <c r="W940" s="588">
        <f t="shared" si="414"/>
        <v>100317</v>
      </c>
      <c r="X940" s="545">
        <f t="shared" si="417"/>
        <v>4.4729332861219301E-2</v>
      </c>
      <c r="Y940" s="540">
        <f t="shared" si="402"/>
        <v>0.81444436405729992</v>
      </c>
      <c r="Z940" s="503"/>
    </row>
    <row r="941" spans="1:26" ht="12.95" customHeight="1">
      <c r="A941" s="503"/>
      <c r="B941" s="532">
        <v>2010</v>
      </c>
      <c r="C941" s="578">
        <v>64688</v>
      </c>
      <c r="D941" s="534">
        <f t="shared" si="403"/>
        <v>0.64335441779050806</v>
      </c>
      <c r="E941" s="578">
        <v>23890</v>
      </c>
      <c r="F941" s="534">
        <f t="shared" si="404"/>
        <v>0.23759796316187293</v>
      </c>
      <c r="G941" s="539">
        <f t="shared" si="405"/>
        <v>88578</v>
      </c>
      <c r="H941" s="534">
        <f t="shared" si="406"/>
        <v>0.88095238095238093</v>
      </c>
      <c r="I941" s="580">
        <f t="shared" si="415"/>
        <v>-8.2294850693628019E-3</v>
      </c>
      <c r="J941" s="540">
        <f t="shared" si="407"/>
        <v>0.74348981399468561</v>
      </c>
      <c r="K941" s="537">
        <v>7996</v>
      </c>
      <c r="L941" s="534">
        <f t="shared" si="408"/>
        <v>7.9524207343756217E-2</v>
      </c>
      <c r="M941" s="537">
        <v>3974</v>
      </c>
      <c r="N941" s="534">
        <f t="shared" si="409"/>
        <v>3.952341170386283E-2</v>
      </c>
      <c r="O941" s="538"/>
      <c r="P941" s="539">
        <f t="shared" si="410"/>
        <v>11970</v>
      </c>
      <c r="Q941" s="534">
        <f t="shared" si="411"/>
        <v>0.11904761904761904</v>
      </c>
      <c r="R941" s="580">
        <f t="shared" si="416"/>
        <v>8.7786259541984726E-2</v>
      </c>
      <c r="S941" s="540">
        <f t="shared" si="401"/>
        <v>1.6700869953156368</v>
      </c>
      <c r="T941" s="537">
        <f t="shared" si="412"/>
        <v>72684</v>
      </c>
      <c r="U941" s="537">
        <f t="shared" si="413"/>
        <v>27864</v>
      </c>
      <c r="V941" s="542"/>
      <c r="W941" s="588">
        <f t="shared" si="414"/>
        <v>100548</v>
      </c>
      <c r="X941" s="545">
        <f t="shared" si="417"/>
        <v>2.3027004396064476E-3</v>
      </c>
      <c r="Y941" s="540">
        <f t="shared" si="402"/>
        <v>0.81862248589205611</v>
      </c>
      <c r="Z941" s="503"/>
    </row>
    <row r="942" spans="1:26" ht="12.95" customHeight="1">
      <c r="A942" s="503"/>
      <c r="B942" s="532">
        <v>2011</v>
      </c>
      <c r="C942" s="578">
        <v>66727</v>
      </c>
      <c r="D942" s="534">
        <f t="shared" si="403"/>
        <v>0.65536207116689749</v>
      </c>
      <c r="E942" s="578">
        <v>23586</v>
      </c>
      <c r="F942" s="534">
        <f t="shared" si="404"/>
        <v>0.23165090309083944</v>
      </c>
      <c r="G942" s="539">
        <f t="shared" si="405"/>
        <v>90313</v>
      </c>
      <c r="H942" s="534">
        <f t="shared" si="406"/>
        <v>0.88701297425773695</v>
      </c>
      <c r="I942" s="580">
        <f t="shared" si="415"/>
        <v>1.9587256429361693E-2</v>
      </c>
      <c r="J942" s="540">
        <f t="shared" si="407"/>
        <v>0.77763999606337963</v>
      </c>
      <c r="K942" s="537">
        <v>7828</v>
      </c>
      <c r="L942" s="534">
        <f t="shared" si="408"/>
        <v>7.6883035249516285E-2</v>
      </c>
      <c r="M942" s="537">
        <v>3676</v>
      </c>
      <c r="N942" s="534">
        <f t="shared" si="409"/>
        <v>3.610399049274679E-2</v>
      </c>
      <c r="O942" s="538"/>
      <c r="P942" s="539">
        <f t="shared" si="410"/>
        <v>11504</v>
      </c>
      <c r="Q942" s="534">
        <f t="shared" si="411"/>
        <v>0.11298702574226308</v>
      </c>
      <c r="R942" s="580">
        <f t="shared" si="416"/>
        <v>-3.8930659983291566E-2</v>
      </c>
      <c r="S942" s="540">
        <f t="shared" si="401"/>
        <v>1.5661387463751952</v>
      </c>
      <c r="T942" s="537">
        <f t="shared" si="412"/>
        <v>74555</v>
      </c>
      <c r="U942" s="537">
        <f t="shared" si="413"/>
        <v>27262</v>
      </c>
      <c r="V942" s="542"/>
      <c r="W942" s="588">
        <f t="shared" si="414"/>
        <v>101817</v>
      </c>
      <c r="X942" s="545">
        <f t="shared" si="417"/>
        <v>1.2620837808807734E-2</v>
      </c>
      <c r="Y942" s="540">
        <f t="shared" si="402"/>
        <v>0.8415750253219505</v>
      </c>
      <c r="Z942" s="503"/>
    </row>
    <row r="943" spans="1:26" ht="12.95" customHeight="1">
      <c r="A943" s="503"/>
      <c r="B943" s="532">
        <v>2012</v>
      </c>
      <c r="C943" s="578">
        <v>64875</v>
      </c>
      <c r="D943" s="534">
        <f t="shared" si="403"/>
        <v>0.65647008823767505</v>
      </c>
      <c r="E943" s="578">
        <v>22612</v>
      </c>
      <c r="F943" s="534">
        <f t="shared" si="404"/>
        <v>0.22881081518659435</v>
      </c>
      <c r="G943" s="539">
        <f t="shared" si="405"/>
        <v>87487</v>
      </c>
      <c r="H943" s="534">
        <f t="shared" si="406"/>
        <v>0.88528090342426946</v>
      </c>
      <c r="I943" s="580">
        <f t="shared" si="415"/>
        <v>-3.1291176242622877E-2</v>
      </c>
      <c r="J943" s="540">
        <f t="shared" si="407"/>
        <v>0.72201554965062498</v>
      </c>
      <c r="K943" s="537">
        <v>7558</v>
      </c>
      <c r="L943" s="534">
        <f t="shared" si="408"/>
        <v>7.647939771715373E-2</v>
      </c>
      <c r="M943" s="537">
        <v>3779</v>
      </c>
      <c r="N943" s="534">
        <f t="shared" si="409"/>
        <v>3.8239698858576865E-2</v>
      </c>
      <c r="O943" s="538"/>
      <c r="P943" s="539">
        <f t="shared" si="410"/>
        <v>11337</v>
      </c>
      <c r="Q943" s="534">
        <f t="shared" si="411"/>
        <v>0.11471909657573059</v>
      </c>
      <c r="R943" s="580">
        <f t="shared" si="416"/>
        <v>-1.4516689847009736E-2</v>
      </c>
      <c r="S943" s="540">
        <f t="shared" si="401"/>
        <v>1.5288869060896721</v>
      </c>
      <c r="T943" s="537">
        <f t="shared" si="412"/>
        <v>72433</v>
      </c>
      <c r="U943" s="537">
        <f t="shared" si="413"/>
        <v>26391</v>
      </c>
      <c r="V943" s="542"/>
      <c r="W943" s="543">
        <f t="shared" si="414"/>
        <v>98824</v>
      </c>
      <c r="X943" s="545">
        <f t="shared" si="417"/>
        <v>-2.9395876916428493E-2</v>
      </c>
      <c r="Y943" s="540">
        <f t="shared" si="402"/>
        <v>0.78744031254521774</v>
      </c>
      <c r="Z943" s="503"/>
    </row>
    <row r="944" spans="1:26" ht="12.95" customHeight="1">
      <c r="A944" s="503"/>
      <c r="B944" s="532">
        <v>2013</v>
      </c>
      <c r="C944" s="578">
        <v>62298</v>
      </c>
      <c r="D944" s="534">
        <f t="shared" si="403"/>
        <v>0.66894307895499794</v>
      </c>
      <c r="E944" s="578">
        <v>21273</v>
      </c>
      <c r="F944" s="534">
        <f t="shared" si="404"/>
        <v>0.22842508778146442</v>
      </c>
      <c r="G944" s="539">
        <f t="shared" si="405"/>
        <v>83571</v>
      </c>
      <c r="H944" s="534">
        <f t="shared" si="406"/>
        <v>0.89736816673646236</v>
      </c>
      <c r="I944" s="580">
        <f t="shared" si="415"/>
        <v>-4.4760935910478125E-2</v>
      </c>
      <c r="J944" s="540">
        <f t="shared" si="407"/>
        <v>0.6449365219958666</v>
      </c>
      <c r="K944" s="581">
        <v>6512</v>
      </c>
      <c r="L944" s="579">
        <f t="shared" si="408"/>
        <v>6.9924513309495437E-2</v>
      </c>
      <c r="M944" s="537">
        <v>3046</v>
      </c>
      <c r="N944" s="579">
        <f t="shared" si="409"/>
        <v>3.270731995404224E-2</v>
      </c>
      <c r="O944" s="582"/>
      <c r="P944" s="539">
        <f t="shared" si="410"/>
        <v>9558</v>
      </c>
      <c r="Q944" s="534">
        <f t="shared" si="411"/>
        <v>0.10263183326353767</v>
      </c>
      <c r="R944" s="584">
        <f t="shared" si="416"/>
        <v>-0.15691982005821645</v>
      </c>
      <c r="S944" s="540">
        <f t="shared" si="401"/>
        <v>1.132054427838501</v>
      </c>
      <c r="T944" s="581">
        <f t="shared" si="412"/>
        <v>68810</v>
      </c>
      <c r="U944" s="581">
        <f t="shared" si="413"/>
        <v>24319</v>
      </c>
      <c r="V944" s="583"/>
      <c r="W944" s="543">
        <f t="shared" si="414"/>
        <v>93129</v>
      </c>
      <c r="X944" s="545">
        <f t="shared" si="417"/>
        <v>-5.7627701772848698E-2</v>
      </c>
      <c r="Y944" s="540">
        <f t="shared" si="402"/>
        <v>0.68443423527709446</v>
      </c>
      <c r="Z944" s="503"/>
    </row>
    <row r="945" spans="1:26" ht="12.95" customHeight="1">
      <c r="A945" s="503"/>
      <c r="B945" s="546">
        <v>2014</v>
      </c>
      <c r="C945" s="578">
        <v>61871</v>
      </c>
      <c r="D945" s="534">
        <f t="shared" si="403"/>
        <v>0.67461537622801571</v>
      </c>
      <c r="E945" s="578">
        <v>20929</v>
      </c>
      <c r="F945" s="534">
        <f t="shared" si="404"/>
        <v>0.22820101839433887</v>
      </c>
      <c r="G945" s="539">
        <f t="shared" si="405"/>
        <v>82800</v>
      </c>
      <c r="H945" s="534">
        <f t="shared" si="406"/>
        <v>0.90281639462235452</v>
      </c>
      <c r="I945" s="580">
        <f t="shared" si="415"/>
        <v>-9.2256883368632657E-3</v>
      </c>
      <c r="J945" s="540">
        <f t="shared" si="407"/>
        <v>0.62976085031000884</v>
      </c>
      <c r="K945" s="537">
        <v>6119</v>
      </c>
      <c r="L945" s="579">
        <f t="shared" si="408"/>
        <v>6.6719003848963621E-2</v>
      </c>
      <c r="M945" s="537">
        <v>2794</v>
      </c>
      <c r="N945" s="579">
        <f t="shared" si="409"/>
        <v>3.0464601528681867E-2</v>
      </c>
      <c r="O945" s="538"/>
      <c r="P945" s="549">
        <f t="shared" si="410"/>
        <v>8913</v>
      </c>
      <c r="Q945" s="534">
        <f t="shared" si="411"/>
        <v>9.7183605377645477E-2</v>
      </c>
      <c r="R945" s="584">
        <f t="shared" si="416"/>
        <v>-6.7482736974262394E-2</v>
      </c>
      <c r="S945" s="540">
        <f t="shared" si="401"/>
        <v>0.98817755966986398</v>
      </c>
      <c r="T945" s="581">
        <f t="shared" si="412"/>
        <v>67990</v>
      </c>
      <c r="U945" s="581">
        <f t="shared" si="413"/>
        <v>23723</v>
      </c>
      <c r="V945" s="542"/>
      <c r="W945" s="543">
        <f t="shared" si="414"/>
        <v>91713</v>
      </c>
      <c r="X945" s="545">
        <f t="shared" si="417"/>
        <v>-1.5204716039042618E-2</v>
      </c>
      <c r="Y945" s="540">
        <f t="shared" si="402"/>
        <v>0.65882289104326441</v>
      </c>
      <c r="Z945" s="503"/>
    </row>
    <row r="946" spans="1:26" ht="12.95" customHeight="1">
      <c r="A946" s="503"/>
      <c r="B946" s="546">
        <v>2015</v>
      </c>
      <c r="C946" s="533"/>
      <c r="D946" s="534"/>
      <c r="E946" s="533"/>
      <c r="F946" s="534"/>
      <c r="G946" s="547"/>
      <c r="H946" s="535"/>
      <c r="I946" s="548"/>
      <c r="J946" s="535"/>
      <c r="K946" s="537"/>
      <c r="L946" s="534"/>
      <c r="M946" s="537"/>
      <c r="N946" s="540"/>
      <c r="O946" s="538"/>
      <c r="P946" s="549"/>
      <c r="Q946" s="540"/>
      <c r="R946" s="548"/>
      <c r="S946" s="541"/>
      <c r="T946" s="537"/>
      <c r="U946" s="553"/>
      <c r="V946" s="542"/>
      <c r="W946" s="551"/>
      <c r="X946" s="552"/>
      <c r="Z946" s="503"/>
    </row>
    <row r="947" spans="1:26" ht="12.95" customHeight="1">
      <c r="A947" s="503"/>
      <c r="B947" s="546">
        <v>2016</v>
      </c>
      <c r="C947" s="550"/>
      <c r="D947" s="534"/>
      <c r="E947" s="550"/>
      <c r="F947" s="534"/>
      <c r="G947" s="549"/>
      <c r="H947" s="540"/>
      <c r="I947" s="548"/>
      <c r="J947" s="540"/>
      <c r="K947" s="550"/>
      <c r="L947" s="540"/>
      <c r="M947" s="537"/>
      <c r="N947" s="540"/>
      <c r="O947" s="538"/>
      <c r="P947" s="549"/>
      <c r="Q947" s="540"/>
      <c r="R947" s="548"/>
      <c r="S947" s="541"/>
      <c r="T947" s="550"/>
      <c r="U947" s="550"/>
      <c r="V947" s="542"/>
      <c r="W947" s="551"/>
      <c r="X947" s="554"/>
      <c r="Z947" s="503"/>
    </row>
    <row r="948" spans="1:26" ht="12.95" customHeight="1">
      <c r="A948" s="503"/>
      <c r="B948" s="546">
        <v>2017</v>
      </c>
      <c r="C948" s="555"/>
      <c r="D948" s="556"/>
      <c r="E948" s="557"/>
      <c r="F948" s="558"/>
      <c r="G948" s="559"/>
      <c r="H948" s="560"/>
      <c r="I948" s="548"/>
      <c r="J948" s="558"/>
      <c r="K948" s="557"/>
      <c r="L948" s="561"/>
      <c r="M948" s="562"/>
      <c r="N948" s="536"/>
      <c r="O948" s="563"/>
      <c r="P948" s="559"/>
      <c r="Q948" s="561"/>
      <c r="R948" s="548"/>
      <c r="S948" s="541"/>
      <c r="T948" s="557"/>
      <c r="U948" s="564"/>
      <c r="V948" s="542"/>
      <c r="W948" s="551"/>
      <c r="X948" s="565"/>
      <c r="Z948" s="503"/>
    </row>
    <row r="949" spans="1:26" ht="12.95" customHeight="1">
      <c r="A949" s="503"/>
      <c r="B949" s="546">
        <v>2018</v>
      </c>
      <c r="C949" s="566"/>
      <c r="D949" s="535"/>
      <c r="E949" s="566"/>
      <c r="F949" s="567"/>
      <c r="G949" s="568"/>
      <c r="H949" s="535"/>
      <c r="I949" s="548"/>
      <c r="J949" s="567"/>
      <c r="K949" s="569"/>
      <c r="L949" s="535"/>
      <c r="M949" s="570"/>
      <c r="N949" s="541"/>
      <c r="O949" s="538"/>
      <c r="P949" s="571"/>
      <c r="Q949" s="535"/>
      <c r="R949" s="548"/>
      <c r="S949" s="541"/>
      <c r="T949" s="569"/>
      <c r="U949" s="572"/>
      <c r="V949" s="542"/>
      <c r="W949" s="551"/>
      <c r="X949" s="573"/>
      <c r="Z949" s="503"/>
    </row>
    <row r="950" spans="1:26" ht="12.95" customHeight="1">
      <c r="A950" s="503"/>
      <c r="B950" s="574"/>
      <c r="C950" s="522"/>
      <c r="D950" s="523"/>
      <c r="E950" s="522"/>
      <c r="F950" s="523"/>
      <c r="G950" s="522"/>
      <c r="H950" s="523"/>
      <c r="I950" s="522"/>
      <c r="J950" s="523"/>
      <c r="K950" s="522"/>
      <c r="L950" s="523"/>
      <c r="M950" s="522"/>
      <c r="N950" s="523"/>
      <c r="O950" s="509"/>
      <c r="P950" s="522"/>
      <c r="Q950" s="523"/>
      <c r="R950" s="522"/>
      <c r="S950" s="523"/>
      <c r="T950" s="524"/>
      <c r="U950" s="524"/>
      <c r="V950" s="525"/>
      <c r="W950" s="526"/>
      <c r="X950" s="526"/>
      <c r="Z950" s="503"/>
    </row>
    <row r="951" spans="1:26" ht="12.95" customHeight="1">
      <c r="A951" s="575"/>
      <c r="B951" s="516"/>
      <c r="C951" s="517" t="s">
        <v>197</v>
      </c>
      <c r="D951" s="517"/>
      <c r="E951" s="517" t="s">
        <v>57</v>
      </c>
      <c r="F951" s="517"/>
      <c r="G951" s="517" t="s">
        <v>142</v>
      </c>
      <c r="H951" s="517"/>
      <c r="I951" s="1384" t="s">
        <v>196</v>
      </c>
      <c r="J951" s="517"/>
      <c r="K951" s="517" t="s">
        <v>197</v>
      </c>
      <c r="L951" s="517"/>
      <c r="M951" s="517" t="s">
        <v>57</v>
      </c>
      <c r="N951" s="518"/>
      <c r="O951" s="519"/>
      <c r="P951" s="517" t="s">
        <v>142</v>
      </c>
      <c r="Q951" s="518"/>
      <c r="R951" s="1384" t="s">
        <v>196</v>
      </c>
      <c r="S951" s="517"/>
      <c r="T951" s="517" t="s">
        <v>197</v>
      </c>
      <c r="U951" s="517" t="s">
        <v>57</v>
      </c>
      <c r="V951" s="517"/>
      <c r="W951" s="517" t="s">
        <v>198</v>
      </c>
      <c r="X951" s="520" t="s">
        <v>199</v>
      </c>
      <c r="Z951" s="575"/>
    </row>
    <row r="952" spans="1:26" ht="12.95" customHeight="1">
      <c r="A952" s="503"/>
      <c r="B952" s="513" t="s">
        <v>195</v>
      </c>
      <c r="C952" s="514" t="s">
        <v>2</v>
      </c>
      <c r="D952" s="515" t="s">
        <v>66</v>
      </c>
      <c r="E952" s="514" t="s">
        <v>1</v>
      </c>
      <c r="F952" s="515" t="s">
        <v>65</v>
      </c>
      <c r="G952" s="514" t="s">
        <v>4</v>
      </c>
      <c r="H952" s="515" t="s">
        <v>5</v>
      </c>
      <c r="I952" s="1385"/>
      <c r="J952" s="515" t="s">
        <v>88</v>
      </c>
      <c r="K952" s="514" t="s">
        <v>1</v>
      </c>
      <c r="L952" s="515" t="s">
        <v>3</v>
      </c>
      <c r="M952" s="514" t="s">
        <v>5</v>
      </c>
      <c r="N952" s="515" t="s">
        <v>64</v>
      </c>
      <c r="O952" s="514" t="s">
        <v>56</v>
      </c>
      <c r="P952" s="515" t="s">
        <v>56</v>
      </c>
      <c r="Q952" s="514"/>
      <c r="R952" s="1385"/>
      <c r="S952" s="514"/>
      <c r="T952" s="515" t="s">
        <v>142</v>
      </c>
      <c r="U952" s="515" t="s">
        <v>142</v>
      </c>
      <c r="V952" s="515"/>
      <c r="W952" s="515" t="s">
        <v>142</v>
      </c>
      <c r="X952" s="513" t="s">
        <v>10</v>
      </c>
      <c r="Z952" s="503"/>
    </row>
    <row r="953" spans="1:26" ht="12.95" customHeight="1">
      <c r="A953" s="575"/>
      <c r="B953" s="510"/>
      <c r="C953" s="1381" t="s">
        <v>194</v>
      </c>
      <c r="D953" s="1381"/>
      <c r="E953" s="1381"/>
      <c r="F953" s="1381"/>
      <c r="G953" s="1381"/>
      <c r="H953" s="1381"/>
      <c r="I953" s="1381"/>
      <c r="J953" s="1381"/>
      <c r="K953" s="1381"/>
      <c r="L953" s="1381"/>
      <c r="M953" s="1381"/>
      <c r="N953" s="1381"/>
      <c r="O953" s="1381"/>
      <c r="P953" s="1381"/>
      <c r="Q953" s="1381"/>
      <c r="R953" s="1381"/>
      <c r="S953" s="1381"/>
      <c r="T953" s="1381"/>
      <c r="U953" s="1381"/>
      <c r="V953" s="1381"/>
      <c r="W953" s="1381"/>
      <c r="X953" s="512"/>
      <c r="Z953" s="575"/>
    </row>
    <row r="954" spans="1:26" ht="12" customHeight="1">
      <c r="A954" s="575"/>
      <c r="B954" s="507"/>
      <c r="C954" s="508">
        <v>1</v>
      </c>
      <c r="D954" s="508">
        <v>2</v>
      </c>
      <c r="E954" s="508">
        <v>3</v>
      </c>
      <c r="F954" s="508">
        <v>4</v>
      </c>
      <c r="G954" s="508">
        <v>5</v>
      </c>
      <c r="H954" s="508">
        <v>6</v>
      </c>
      <c r="I954" s="508">
        <v>7</v>
      </c>
      <c r="J954" s="508">
        <v>8</v>
      </c>
      <c r="K954" s="508">
        <v>9</v>
      </c>
      <c r="L954" s="508">
        <v>10</v>
      </c>
      <c r="M954" s="508">
        <v>11</v>
      </c>
      <c r="N954" s="508">
        <v>12</v>
      </c>
      <c r="O954" s="576"/>
      <c r="P954" s="508">
        <v>13</v>
      </c>
      <c r="Q954" s="508">
        <v>14</v>
      </c>
      <c r="R954" s="508">
        <v>15</v>
      </c>
      <c r="S954" s="508">
        <v>16</v>
      </c>
      <c r="T954" s="508">
        <v>17</v>
      </c>
      <c r="U954" s="508">
        <v>18</v>
      </c>
      <c r="V954" s="508">
        <v>19</v>
      </c>
      <c r="W954" s="508">
        <v>20</v>
      </c>
      <c r="X954" s="508">
        <v>21</v>
      </c>
      <c r="Y954" s="629">
        <v>22</v>
      </c>
      <c r="Z954" s="575"/>
    </row>
    <row r="955" spans="1:26" ht="12" customHeight="1">
      <c r="A955" s="503"/>
      <c r="B955" s="502"/>
      <c r="C955" s="503"/>
      <c r="D955" s="503"/>
      <c r="E955" s="503"/>
      <c r="F955" s="503"/>
      <c r="G955" s="503"/>
      <c r="H955" s="503"/>
      <c r="I955" s="503"/>
      <c r="J955" s="503"/>
      <c r="K955" s="503"/>
      <c r="L955" s="503"/>
      <c r="M955" s="503"/>
      <c r="N955" s="503"/>
      <c r="O955" s="509"/>
      <c r="P955" s="503"/>
      <c r="Q955" s="503"/>
      <c r="R955" s="503"/>
      <c r="S955" s="503"/>
      <c r="T955" s="503"/>
      <c r="U955" s="503"/>
      <c r="V955" s="503"/>
      <c r="W955" s="577"/>
      <c r="X955" s="577"/>
      <c r="Y955" s="184"/>
      <c r="Z955" s="503"/>
    </row>
    <row r="956" spans="1:26" s="189" customFormat="1">
      <c r="A956" s="585"/>
      <c r="B956" s="586"/>
      <c r="C956" s="1379"/>
      <c r="D956" s="1379"/>
      <c r="E956" s="1379"/>
      <c r="F956" s="1379"/>
      <c r="G956" s="1379"/>
      <c r="H956" s="1379"/>
      <c r="I956" s="1379"/>
      <c r="J956" s="1379"/>
      <c r="K956" s="1379"/>
      <c r="L956" s="1379"/>
      <c r="M956" s="1379"/>
      <c r="N956" s="1379"/>
      <c r="O956" s="1379"/>
      <c r="P956" s="1379"/>
      <c r="Q956" s="1379"/>
      <c r="R956" s="1379"/>
      <c r="S956" s="1379"/>
      <c r="T956" s="1379"/>
      <c r="U956" s="1379"/>
      <c r="V956" s="1379"/>
      <c r="W956" s="1379"/>
      <c r="X956" s="587"/>
      <c r="Y956" s="585"/>
      <c r="Z956" s="410"/>
    </row>
    <row r="957" spans="1:26" s="189" customFormat="1" ht="15.75">
      <c r="A957" s="585"/>
      <c r="B957" s="507"/>
      <c r="C957" s="522"/>
      <c r="D957" s="522"/>
      <c r="E957" s="522"/>
      <c r="F957" s="522"/>
      <c r="G957" s="522"/>
      <c r="H957" s="522"/>
      <c r="I957" s="522"/>
      <c r="J957" s="522"/>
      <c r="K957" s="522"/>
      <c r="L957" s="522"/>
      <c r="M957" s="522"/>
      <c r="N957" s="522"/>
      <c r="O957" s="585"/>
      <c r="P957" s="522"/>
      <c r="Q957" s="522"/>
      <c r="R957" s="522"/>
      <c r="S957" s="522"/>
      <c r="T957" s="522"/>
      <c r="U957" s="522"/>
      <c r="V957" s="522"/>
      <c r="W957" s="522"/>
      <c r="X957" s="522"/>
      <c r="Y957" s="585"/>
      <c r="Z957" s="410"/>
    </row>
    <row r="960" spans="1:26" ht="12" customHeight="1">
      <c r="A960" s="502"/>
      <c r="B960" s="503"/>
      <c r="C960" s="503"/>
      <c r="D960" s="503"/>
      <c r="E960" s="503"/>
      <c r="F960" s="503"/>
      <c r="G960" s="503"/>
      <c r="H960" s="503"/>
      <c r="I960" s="503"/>
      <c r="J960" s="503"/>
      <c r="K960" s="503"/>
      <c r="L960" s="503"/>
      <c r="M960" s="503"/>
      <c r="N960" s="503"/>
      <c r="O960" s="509"/>
      <c r="P960" s="503"/>
      <c r="Q960" s="503"/>
      <c r="R960" s="503"/>
      <c r="S960" s="503"/>
      <c r="T960" s="503"/>
      <c r="U960" s="503"/>
      <c r="V960" s="503"/>
      <c r="W960" s="503"/>
      <c r="X960" s="503"/>
      <c r="Y960" s="184"/>
      <c r="Z960" s="503"/>
    </row>
    <row r="961" spans="1:26" ht="12" customHeight="1">
      <c r="A961" s="506"/>
      <c r="B961" s="507"/>
      <c r="C961" s="508">
        <v>1</v>
      </c>
      <c r="D961" s="508">
        <v>2</v>
      </c>
      <c r="E961" s="508">
        <v>3</v>
      </c>
      <c r="F961" s="508">
        <v>4</v>
      </c>
      <c r="G961" s="508">
        <v>5</v>
      </c>
      <c r="H961" s="508">
        <v>6</v>
      </c>
      <c r="I961" s="508">
        <v>7</v>
      </c>
      <c r="J961" s="508">
        <v>8</v>
      </c>
      <c r="K961" s="508">
        <v>9</v>
      </c>
      <c r="L961" s="508">
        <v>10</v>
      </c>
      <c r="M961" s="508">
        <v>11</v>
      </c>
      <c r="N961" s="508">
        <v>12</v>
      </c>
      <c r="O961" s="509"/>
      <c r="P961" s="508">
        <v>13</v>
      </c>
      <c r="Q961" s="508">
        <v>14</v>
      </c>
      <c r="R961" s="508">
        <v>15</v>
      </c>
      <c r="S961" s="508">
        <v>16</v>
      </c>
      <c r="T961" s="508">
        <v>17</v>
      </c>
      <c r="U961" s="508">
        <v>18</v>
      </c>
      <c r="V961" s="508">
        <v>19</v>
      </c>
      <c r="W961" s="508">
        <v>20</v>
      </c>
      <c r="X961" s="508">
        <v>21</v>
      </c>
      <c r="Z961" s="503"/>
    </row>
    <row r="962" spans="1:26" ht="14.1" customHeight="1">
      <c r="A962" s="503"/>
      <c r="B962" s="589"/>
      <c r="C962" s="1380" t="s">
        <v>200</v>
      </c>
      <c r="D962" s="1380"/>
      <c r="E962" s="1380"/>
      <c r="F962" s="1380"/>
      <c r="G962" s="1380"/>
      <c r="H962" s="1380"/>
      <c r="I962" s="1380"/>
      <c r="J962" s="1380"/>
      <c r="K962" s="1380"/>
      <c r="L962" s="1380"/>
      <c r="M962" s="1380"/>
      <c r="N962" s="1380"/>
      <c r="O962" s="1380"/>
      <c r="P962" s="1380"/>
      <c r="Q962" s="1380"/>
      <c r="R962" s="1380"/>
      <c r="S962" s="1380"/>
      <c r="T962" s="1380"/>
      <c r="U962" s="1380"/>
      <c r="V962" s="1380"/>
      <c r="W962" s="1380"/>
      <c r="X962" s="590" t="s">
        <v>6</v>
      </c>
      <c r="Z962" s="503"/>
    </row>
    <row r="963" spans="1:26" ht="14.1" customHeight="1">
      <c r="A963" s="503"/>
      <c r="B963" s="589" t="s">
        <v>201</v>
      </c>
      <c r="C963" s="591">
        <v>9</v>
      </c>
      <c r="D963" s="592"/>
      <c r="E963" s="591">
        <v>18</v>
      </c>
      <c r="F963" s="592"/>
      <c r="G963" s="591">
        <v>27</v>
      </c>
      <c r="H963" s="592"/>
      <c r="I963" s="591" t="s">
        <v>202</v>
      </c>
      <c r="J963" s="592"/>
      <c r="K963" s="591" t="s">
        <v>203</v>
      </c>
      <c r="L963" s="592"/>
      <c r="M963" s="591" t="s">
        <v>203</v>
      </c>
      <c r="N963" s="592"/>
      <c r="O963" s="593"/>
      <c r="P963" s="591" t="s">
        <v>204</v>
      </c>
      <c r="Q963" s="592"/>
      <c r="R963" s="591" t="s">
        <v>204</v>
      </c>
      <c r="S963" s="592"/>
      <c r="T963" s="591" t="s">
        <v>205</v>
      </c>
      <c r="U963" s="594" t="s">
        <v>205</v>
      </c>
      <c r="V963" s="591" t="s">
        <v>205</v>
      </c>
      <c r="W963" s="594" t="s">
        <v>205</v>
      </c>
      <c r="X963" s="595" t="s">
        <v>206</v>
      </c>
      <c r="Z963" s="503"/>
    </row>
    <row r="964" spans="1:26" ht="14.1" customHeight="1">
      <c r="A964" s="503"/>
      <c r="B964" s="596"/>
      <c r="C964" s="597" t="s">
        <v>207</v>
      </c>
      <c r="D964" s="597"/>
      <c r="E964" s="597" t="s">
        <v>207</v>
      </c>
      <c r="F964" s="597"/>
      <c r="G964" s="597" t="s">
        <v>207</v>
      </c>
      <c r="H964" s="597"/>
      <c r="I964" s="597" t="s">
        <v>207</v>
      </c>
      <c r="J964" s="597"/>
      <c r="K964" s="597" t="s">
        <v>204</v>
      </c>
      <c r="L964" s="598"/>
      <c r="M964" s="597" t="s">
        <v>207</v>
      </c>
      <c r="N964" s="598"/>
      <c r="O964" s="599"/>
      <c r="P964" s="597" t="s">
        <v>208</v>
      </c>
      <c r="Q964" s="598"/>
      <c r="R964" s="597" t="s">
        <v>209</v>
      </c>
      <c r="S964" s="597"/>
      <c r="T964" s="597" t="s">
        <v>204</v>
      </c>
      <c r="U964" s="594" t="s">
        <v>210</v>
      </c>
      <c r="V964" s="597" t="s">
        <v>207</v>
      </c>
      <c r="W964" s="594" t="s">
        <v>210</v>
      </c>
      <c r="X964" s="600" t="s">
        <v>211</v>
      </c>
      <c r="Z964" s="503"/>
    </row>
    <row r="965" spans="1:26" ht="14.1" customHeight="1">
      <c r="A965" s="503"/>
      <c r="B965" s="521"/>
      <c r="C965" s="522"/>
      <c r="D965" s="523"/>
      <c r="E965" s="522"/>
      <c r="F965" s="523"/>
      <c r="G965" s="522"/>
      <c r="H965" s="523"/>
      <c r="I965" s="522"/>
      <c r="J965" s="523"/>
      <c r="K965" s="522"/>
      <c r="L965" s="523"/>
      <c r="M965" s="522"/>
      <c r="N965" s="523"/>
      <c r="O965" s="509"/>
      <c r="P965" s="522"/>
      <c r="Q965" s="523"/>
      <c r="R965" s="522"/>
      <c r="S965" s="523"/>
      <c r="T965" s="524"/>
      <c r="U965" s="524"/>
      <c r="V965" s="525"/>
      <c r="W965" s="526"/>
      <c r="X965" s="526"/>
      <c r="Z965" s="503"/>
    </row>
    <row r="966" spans="1:26" ht="14.1" customHeight="1">
      <c r="A966" s="503"/>
      <c r="B966" s="601" t="s">
        <v>29</v>
      </c>
      <c r="C966" s="602">
        <v>11</v>
      </c>
      <c r="D966" s="534">
        <f>C966/K966</f>
        <v>0.27500000000000002</v>
      </c>
      <c r="E966" s="602">
        <v>20</v>
      </c>
      <c r="F966" s="534">
        <f>E966/K966</f>
        <v>0.5</v>
      </c>
      <c r="G966" s="602">
        <v>8</v>
      </c>
      <c r="H966" s="534">
        <f>G966/K966</f>
        <v>0.2</v>
      </c>
      <c r="I966" s="603">
        <v>1</v>
      </c>
      <c r="J966" s="534">
        <f>I966/K966</f>
        <v>2.5000000000000001E-2</v>
      </c>
      <c r="K966" s="856">
        <f>SUM(C966,E966,G966,I966)</f>
        <v>40</v>
      </c>
      <c r="L966" s="534">
        <f>K966/$K$985</f>
        <v>0.16806722689075632</v>
      </c>
      <c r="M966" s="856">
        <v>711</v>
      </c>
      <c r="N966" s="534">
        <f>M966/$M$985</f>
        <v>0.19362745098039216</v>
      </c>
      <c r="O966" s="538"/>
      <c r="P966" s="857">
        <v>9</v>
      </c>
      <c r="Q966" s="534">
        <f>P966/$P$985</f>
        <v>0.21951219512195122</v>
      </c>
      <c r="R966" s="857">
        <v>20</v>
      </c>
      <c r="S966" s="534">
        <f>R966/$R$985</f>
        <v>0.145985401459854</v>
      </c>
      <c r="T966" s="856">
        <f>23515/K966</f>
        <v>587.875</v>
      </c>
      <c r="U966" s="604">
        <f>18398/K966</f>
        <v>459.95</v>
      </c>
      <c r="V966" s="856">
        <f>23515/M966</f>
        <v>33.073136427566808</v>
      </c>
      <c r="W966" s="604">
        <f>18398/M966</f>
        <v>25.876230661040786</v>
      </c>
      <c r="X966" s="552">
        <f>SUM(K966,P966,R966)</f>
        <v>69</v>
      </c>
      <c r="Y966" s="858"/>
      <c r="Z966" s="503"/>
    </row>
    <row r="967" spans="1:26" ht="14.1" customHeight="1">
      <c r="A967" s="503"/>
      <c r="B967" s="601" t="s">
        <v>30</v>
      </c>
      <c r="C967" s="602">
        <v>29</v>
      </c>
      <c r="D967" s="534">
        <f t="shared" ref="D967:D985" si="418">C967/K967</f>
        <v>0.63043478260869568</v>
      </c>
      <c r="E967" s="602">
        <v>11</v>
      </c>
      <c r="F967" s="534">
        <f t="shared" ref="F967:F985" si="419">E967/K967</f>
        <v>0.2391304347826087</v>
      </c>
      <c r="G967" s="602">
        <v>1</v>
      </c>
      <c r="H967" s="534">
        <f t="shared" ref="H967:H985" si="420">G967/K967</f>
        <v>2.1739130434782608E-2</v>
      </c>
      <c r="I967" s="603">
        <v>5</v>
      </c>
      <c r="J967" s="534">
        <f t="shared" ref="J967:J985" si="421">I967/K967</f>
        <v>0.10869565217391304</v>
      </c>
      <c r="K967" s="856">
        <f t="shared" ref="K967:K984" si="422">SUM(C967,E967,G967,I967)</f>
        <v>46</v>
      </c>
      <c r="L967" s="534">
        <f t="shared" ref="L967:L985" si="423">K967/$K$985</f>
        <v>0.19327731092436976</v>
      </c>
      <c r="M967" s="856">
        <v>666</v>
      </c>
      <c r="N967" s="534">
        <f t="shared" ref="N967:N984" si="424">M967/$M$985</f>
        <v>0.18137254901960784</v>
      </c>
      <c r="O967" s="538"/>
      <c r="P967" s="857">
        <v>4</v>
      </c>
      <c r="Q967" s="534">
        <f t="shared" ref="Q967:Q984" si="425">P967/$P$985</f>
        <v>9.7560975609756101E-2</v>
      </c>
      <c r="R967" s="857">
        <v>17</v>
      </c>
      <c r="S967" s="534">
        <f t="shared" ref="S967:S984" si="426">R967/$R$985</f>
        <v>0.12408759124087591</v>
      </c>
      <c r="T967" s="856">
        <f>13755/K967</f>
        <v>299.02173913043481</v>
      </c>
      <c r="U967" s="604">
        <f>11565/K967</f>
        <v>251.41304347826087</v>
      </c>
      <c r="V967" s="856">
        <f>13755/M967</f>
        <v>20.653153153153152</v>
      </c>
      <c r="W967" s="604">
        <f>11565/M967</f>
        <v>17.364864864864863</v>
      </c>
      <c r="X967" s="552">
        <f t="shared" ref="X967:X984" si="427">SUM(K967,P967,R967)</f>
        <v>67</v>
      </c>
      <c r="Y967" s="858"/>
      <c r="Z967" s="503"/>
    </row>
    <row r="968" spans="1:26" ht="14.1" customHeight="1">
      <c r="A968" s="503"/>
      <c r="B968" s="601" t="s">
        <v>31</v>
      </c>
      <c r="C968" s="602">
        <v>10</v>
      </c>
      <c r="D968" s="534">
        <f t="shared" si="418"/>
        <v>0.38461538461538464</v>
      </c>
      <c r="E968" s="602">
        <v>15</v>
      </c>
      <c r="F968" s="534">
        <f t="shared" si="419"/>
        <v>0.57692307692307687</v>
      </c>
      <c r="G968" s="602">
        <v>1</v>
      </c>
      <c r="H968" s="534">
        <f t="shared" si="420"/>
        <v>3.8461538461538464E-2</v>
      </c>
      <c r="I968" s="603">
        <v>0</v>
      </c>
      <c r="J968" s="534">
        <f t="shared" si="421"/>
        <v>0</v>
      </c>
      <c r="K968" s="856">
        <f t="shared" si="422"/>
        <v>26</v>
      </c>
      <c r="L968" s="534">
        <f t="shared" si="423"/>
        <v>0.1092436974789916</v>
      </c>
      <c r="M968" s="856">
        <v>387</v>
      </c>
      <c r="N968" s="534">
        <f t="shared" si="424"/>
        <v>0.1053921568627451</v>
      </c>
      <c r="O968" s="538"/>
      <c r="P968" s="857">
        <v>5</v>
      </c>
      <c r="Q968" s="534">
        <f t="shared" si="425"/>
        <v>0.12195121951219512</v>
      </c>
      <c r="R968" s="857">
        <v>13</v>
      </c>
      <c r="S968" s="534">
        <f t="shared" si="426"/>
        <v>9.4890510948905105E-2</v>
      </c>
      <c r="T968" s="856">
        <f>11205/K968</f>
        <v>430.96153846153845</v>
      </c>
      <c r="U968" s="604">
        <f>9657/K968</f>
        <v>371.42307692307691</v>
      </c>
      <c r="V968" s="856">
        <f>11205/M968</f>
        <v>28.953488372093023</v>
      </c>
      <c r="W968" s="604">
        <f>9657/M968</f>
        <v>24.953488372093023</v>
      </c>
      <c r="X968" s="552">
        <f t="shared" si="427"/>
        <v>44</v>
      </c>
      <c r="Y968" s="858"/>
      <c r="Z968" s="503"/>
    </row>
    <row r="969" spans="1:26" ht="14.1" customHeight="1">
      <c r="A969" s="503"/>
      <c r="B969" s="601" t="s">
        <v>32</v>
      </c>
      <c r="C969" s="602">
        <v>10</v>
      </c>
      <c r="D969" s="534">
        <f t="shared" si="418"/>
        <v>0.37037037037037035</v>
      </c>
      <c r="E969" s="602">
        <v>14</v>
      </c>
      <c r="F969" s="534">
        <f t="shared" si="419"/>
        <v>0.51851851851851849</v>
      </c>
      <c r="G969" s="602">
        <v>3</v>
      </c>
      <c r="H969" s="534">
        <f t="shared" si="420"/>
        <v>0.1111111111111111</v>
      </c>
      <c r="I969" s="603">
        <v>0</v>
      </c>
      <c r="J969" s="534">
        <f t="shared" si="421"/>
        <v>0</v>
      </c>
      <c r="K969" s="856">
        <f t="shared" si="422"/>
        <v>27</v>
      </c>
      <c r="L969" s="534">
        <f t="shared" si="423"/>
        <v>0.1134453781512605</v>
      </c>
      <c r="M969" s="856">
        <v>423</v>
      </c>
      <c r="N969" s="534">
        <f t="shared" si="424"/>
        <v>0.11519607843137254</v>
      </c>
      <c r="O969" s="538"/>
      <c r="P969" s="857">
        <v>5</v>
      </c>
      <c r="Q969" s="534">
        <f t="shared" si="425"/>
        <v>0.12195121951219512</v>
      </c>
      <c r="R969" s="857">
        <v>13</v>
      </c>
      <c r="S969" s="534">
        <f t="shared" si="426"/>
        <v>9.4890510948905105E-2</v>
      </c>
      <c r="T969" s="856">
        <f>9721/K969</f>
        <v>360.03703703703701</v>
      </c>
      <c r="U969" s="604">
        <f>8632/K969</f>
        <v>319.7037037037037</v>
      </c>
      <c r="V969" s="856">
        <f>9721/M969</f>
        <v>22.981087470449172</v>
      </c>
      <c r="W969" s="604">
        <f>8632/M969</f>
        <v>20.40661938534279</v>
      </c>
      <c r="X969" s="552">
        <f t="shared" si="427"/>
        <v>45</v>
      </c>
      <c r="Z969" s="503"/>
    </row>
    <row r="970" spans="1:26" ht="14.1" customHeight="1">
      <c r="A970" s="503"/>
      <c r="B970" s="601" t="s">
        <v>33</v>
      </c>
      <c r="C970" s="602">
        <v>6</v>
      </c>
      <c r="D970" s="534">
        <f t="shared" si="418"/>
        <v>0.35294117647058826</v>
      </c>
      <c r="E970" s="602">
        <v>10</v>
      </c>
      <c r="F970" s="534">
        <f t="shared" si="419"/>
        <v>0.58823529411764708</v>
      </c>
      <c r="G970" s="602">
        <v>1</v>
      </c>
      <c r="H970" s="534">
        <f t="shared" si="420"/>
        <v>5.8823529411764705E-2</v>
      </c>
      <c r="I970" s="603">
        <v>0</v>
      </c>
      <c r="J970" s="534">
        <f t="shared" si="421"/>
        <v>0</v>
      </c>
      <c r="K970" s="856">
        <f t="shared" si="422"/>
        <v>17</v>
      </c>
      <c r="L970" s="534">
        <f t="shared" si="423"/>
        <v>7.1428571428571425E-2</v>
      </c>
      <c r="M970" s="856">
        <v>261</v>
      </c>
      <c r="N970" s="534">
        <f t="shared" si="424"/>
        <v>7.1078431372549017E-2</v>
      </c>
      <c r="O970" s="538"/>
      <c r="P970" s="857">
        <v>1</v>
      </c>
      <c r="Q970" s="534">
        <f t="shared" si="425"/>
        <v>2.4390243902439025E-2</v>
      </c>
      <c r="R970" s="857">
        <v>12</v>
      </c>
      <c r="S970" s="534">
        <f t="shared" si="426"/>
        <v>8.7591240875912413E-2</v>
      </c>
      <c r="T970" s="856">
        <f>8574/K970</f>
        <v>504.35294117647061</v>
      </c>
      <c r="U970" s="604">
        <f>7264/K970</f>
        <v>427.29411764705884</v>
      </c>
      <c r="V970" s="856">
        <f>8574/M970</f>
        <v>32.850574712643677</v>
      </c>
      <c r="W970" s="604">
        <f>7264/M970</f>
        <v>27.831417624521073</v>
      </c>
      <c r="X970" s="552">
        <f t="shared" si="427"/>
        <v>30</v>
      </c>
      <c r="Z970" s="503"/>
    </row>
    <row r="971" spans="1:26" ht="14.1" customHeight="1">
      <c r="A971" s="503"/>
      <c r="B971" s="601" t="s">
        <v>34</v>
      </c>
      <c r="C971" s="602">
        <v>9</v>
      </c>
      <c r="D971" s="534">
        <f t="shared" si="418"/>
        <v>0.42857142857142855</v>
      </c>
      <c r="E971" s="602">
        <v>10</v>
      </c>
      <c r="F971" s="534">
        <f t="shared" si="419"/>
        <v>0.47619047619047616</v>
      </c>
      <c r="G971" s="602">
        <v>1</v>
      </c>
      <c r="H971" s="534">
        <f t="shared" si="420"/>
        <v>4.7619047619047616E-2</v>
      </c>
      <c r="I971" s="603">
        <v>1</v>
      </c>
      <c r="J971" s="534">
        <f t="shared" si="421"/>
        <v>4.7619047619047616E-2</v>
      </c>
      <c r="K971" s="856">
        <f t="shared" si="422"/>
        <v>21</v>
      </c>
      <c r="L971" s="534">
        <f t="shared" si="423"/>
        <v>8.8235294117647065E-2</v>
      </c>
      <c r="M971" s="856">
        <v>324</v>
      </c>
      <c r="N971" s="534">
        <f t="shared" si="424"/>
        <v>8.8235294117647065E-2</v>
      </c>
      <c r="O971" s="538"/>
      <c r="P971" s="857">
        <v>5</v>
      </c>
      <c r="Q971" s="534">
        <f t="shared" si="425"/>
        <v>0.12195121951219512</v>
      </c>
      <c r="R971" s="857">
        <v>13</v>
      </c>
      <c r="S971" s="534">
        <f t="shared" si="426"/>
        <v>9.4890510948905105E-2</v>
      </c>
      <c r="T971" s="856">
        <f>6401/K971</f>
        <v>304.8095238095238</v>
      </c>
      <c r="U971" s="604">
        <f>4712/K971</f>
        <v>224.38095238095238</v>
      </c>
      <c r="V971" s="856">
        <f>6401/M971</f>
        <v>19.756172839506174</v>
      </c>
      <c r="W971" s="604">
        <f>4712/M971</f>
        <v>14.543209876543211</v>
      </c>
      <c r="X971" s="552">
        <f t="shared" si="427"/>
        <v>39</v>
      </c>
      <c r="Y971" s="858"/>
      <c r="Z971" s="503"/>
    </row>
    <row r="972" spans="1:26" ht="14.1" customHeight="1">
      <c r="A972" s="503"/>
      <c r="B972" s="601" t="s">
        <v>35</v>
      </c>
      <c r="C972" s="602">
        <v>3</v>
      </c>
      <c r="D972" s="534">
        <f t="shared" si="418"/>
        <v>0.42857142857142855</v>
      </c>
      <c r="E972" s="602">
        <v>4</v>
      </c>
      <c r="F972" s="534">
        <f t="shared" si="419"/>
        <v>0.5714285714285714</v>
      </c>
      <c r="G972" s="602">
        <v>0</v>
      </c>
      <c r="H972" s="534">
        <f t="shared" si="420"/>
        <v>0</v>
      </c>
      <c r="I972" s="603">
        <v>0</v>
      </c>
      <c r="J972" s="534">
        <f t="shared" si="421"/>
        <v>0</v>
      </c>
      <c r="K972" s="856">
        <f t="shared" si="422"/>
        <v>7</v>
      </c>
      <c r="L972" s="534">
        <f t="shared" si="423"/>
        <v>2.9411764705882353E-2</v>
      </c>
      <c r="M972" s="856">
        <v>99</v>
      </c>
      <c r="N972" s="534">
        <f t="shared" si="424"/>
        <v>2.6960784313725492E-2</v>
      </c>
      <c r="O972" s="538"/>
      <c r="P972" s="857">
        <v>1</v>
      </c>
      <c r="Q972" s="534">
        <f t="shared" si="425"/>
        <v>2.4390243902439025E-2</v>
      </c>
      <c r="R972" s="857">
        <v>3</v>
      </c>
      <c r="S972" s="534">
        <f t="shared" si="426"/>
        <v>2.1897810218978103E-2</v>
      </c>
      <c r="T972" s="856">
        <f>3884/K972</f>
        <v>554.85714285714289</v>
      </c>
      <c r="U972" s="604">
        <f>2903/K972</f>
        <v>414.71428571428572</v>
      </c>
      <c r="V972" s="856">
        <f>3884/M972</f>
        <v>39.232323232323232</v>
      </c>
      <c r="W972" s="604">
        <f>2903/M972</f>
        <v>29.323232323232322</v>
      </c>
      <c r="X972" s="552">
        <f t="shared" si="427"/>
        <v>11</v>
      </c>
      <c r="Y972" s="858"/>
      <c r="Z972" s="503"/>
    </row>
    <row r="973" spans="1:26" ht="14.1" customHeight="1">
      <c r="A973" s="503"/>
      <c r="B973" s="601" t="s">
        <v>36</v>
      </c>
      <c r="C973" s="602">
        <v>8</v>
      </c>
      <c r="D973" s="534">
        <f t="shared" si="418"/>
        <v>0.66666666666666663</v>
      </c>
      <c r="E973" s="602">
        <v>4</v>
      </c>
      <c r="F973" s="534">
        <f t="shared" si="419"/>
        <v>0.33333333333333331</v>
      </c>
      <c r="G973" s="602">
        <v>0</v>
      </c>
      <c r="H973" s="534">
        <f t="shared" si="420"/>
        <v>0</v>
      </c>
      <c r="I973" s="603">
        <v>0</v>
      </c>
      <c r="J973" s="534">
        <f t="shared" si="421"/>
        <v>0</v>
      </c>
      <c r="K973" s="856">
        <f t="shared" si="422"/>
        <v>12</v>
      </c>
      <c r="L973" s="534">
        <f t="shared" si="423"/>
        <v>5.0420168067226892E-2</v>
      </c>
      <c r="M973" s="856">
        <v>144</v>
      </c>
      <c r="N973" s="534">
        <f t="shared" si="424"/>
        <v>3.9215686274509803E-2</v>
      </c>
      <c r="O973" s="538"/>
      <c r="P973" s="857">
        <v>4</v>
      </c>
      <c r="Q973" s="534">
        <f t="shared" si="425"/>
        <v>9.7560975609756101E-2</v>
      </c>
      <c r="R973" s="857">
        <v>7</v>
      </c>
      <c r="S973" s="534">
        <f t="shared" si="426"/>
        <v>5.1094890510948905E-2</v>
      </c>
      <c r="T973" s="856">
        <f>3553/K973</f>
        <v>296.08333333333331</v>
      </c>
      <c r="U973" s="605">
        <f>2033/K973</f>
        <v>169.41666666666666</v>
      </c>
      <c r="V973" s="856">
        <f>3553/M973</f>
        <v>24.673611111111111</v>
      </c>
      <c r="W973" s="605">
        <f>2033/M973</f>
        <v>14.118055555555555</v>
      </c>
      <c r="X973" s="552">
        <f t="shared" si="427"/>
        <v>23</v>
      </c>
      <c r="Y973" s="858"/>
      <c r="Z973" s="503"/>
    </row>
    <row r="974" spans="1:26" ht="14.1" customHeight="1">
      <c r="A974" s="503"/>
      <c r="B974" s="601" t="s">
        <v>37</v>
      </c>
      <c r="C974" s="602">
        <v>2</v>
      </c>
      <c r="D974" s="534">
        <f t="shared" si="418"/>
        <v>0.66666666666666663</v>
      </c>
      <c r="E974" s="602">
        <v>1</v>
      </c>
      <c r="F974" s="534">
        <f t="shared" si="419"/>
        <v>0.33333333333333331</v>
      </c>
      <c r="G974" s="602">
        <v>0</v>
      </c>
      <c r="H974" s="534">
        <v>0</v>
      </c>
      <c r="I974" s="603">
        <v>0</v>
      </c>
      <c r="J974" s="534">
        <f t="shared" si="421"/>
        <v>0</v>
      </c>
      <c r="K974" s="856">
        <f t="shared" si="422"/>
        <v>3</v>
      </c>
      <c r="L974" s="534">
        <f t="shared" si="423"/>
        <v>1.2605042016806723E-2</v>
      </c>
      <c r="M974" s="856">
        <v>36</v>
      </c>
      <c r="N974" s="534">
        <f t="shared" si="424"/>
        <v>9.8039215686274508E-3</v>
      </c>
      <c r="O974" s="538"/>
      <c r="P974" s="857">
        <v>1</v>
      </c>
      <c r="Q974" s="534">
        <f t="shared" si="425"/>
        <v>2.4390243902439025E-2</v>
      </c>
      <c r="R974" s="857">
        <v>10</v>
      </c>
      <c r="S974" s="534">
        <f t="shared" si="426"/>
        <v>7.2992700729927001E-2</v>
      </c>
      <c r="T974" s="856">
        <f>2541/K974</f>
        <v>847</v>
      </c>
      <c r="U974" s="604">
        <f>383/K974</f>
        <v>127.66666666666667</v>
      </c>
      <c r="V974" s="856">
        <f>2541/M974</f>
        <v>70.583333333333329</v>
      </c>
      <c r="W974" s="604">
        <f>383/M974</f>
        <v>10.638888888888889</v>
      </c>
      <c r="X974" s="552">
        <f t="shared" si="427"/>
        <v>14</v>
      </c>
      <c r="Z974" s="503"/>
    </row>
    <row r="975" spans="1:26" ht="14.1" customHeight="1">
      <c r="A975" s="503"/>
      <c r="B975" s="601" t="s">
        <v>38</v>
      </c>
      <c r="C975" s="602">
        <v>0</v>
      </c>
      <c r="D975" s="534">
        <v>0</v>
      </c>
      <c r="E975" s="602">
        <v>7</v>
      </c>
      <c r="F975" s="606">
        <f t="shared" si="419"/>
        <v>1</v>
      </c>
      <c r="G975" s="602">
        <v>0</v>
      </c>
      <c r="H975" s="534">
        <v>0</v>
      </c>
      <c r="I975" s="603">
        <v>0</v>
      </c>
      <c r="J975" s="534">
        <f t="shared" si="421"/>
        <v>0</v>
      </c>
      <c r="K975" s="856">
        <f t="shared" si="422"/>
        <v>7</v>
      </c>
      <c r="L975" s="534">
        <f t="shared" si="423"/>
        <v>2.9411764705882353E-2</v>
      </c>
      <c r="M975" s="856">
        <v>126</v>
      </c>
      <c r="N975" s="534">
        <f t="shared" si="424"/>
        <v>3.4313725490196081E-2</v>
      </c>
      <c r="O975" s="538"/>
      <c r="P975" s="857">
        <v>1</v>
      </c>
      <c r="Q975" s="534">
        <f t="shared" si="425"/>
        <v>2.4390243902439025E-2</v>
      </c>
      <c r="R975" s="857">
        <v>1</v>
      </c>
      <c r="S975" s="534">
        <f t="shared" si="426"/>
        <v>7.2992700729927005E-3</v>
      </c>
      <c r="T975" s="856">
        <f>1790/K975</f>
        <v>255.71428571428572</v>
      </c>
      <c r="U975" s="604">
        <f>1530/K975</f>
        <v>218.57142857142858</v>
      </c>
      <c r="V975" s="856">
        <f>1790/M975</f>
        <v>14.206349206349206</v>
      </c>
      <c r="W975" s="604">
        <f>1530/M975</f>
        <v>12.142857142857142</v>
      </c>
      <c r="X975" s="552">
        <f t="shared" si="427"/>
        <v>9</v>
      </c>
      <c r="Z975" s="503"/>
    </row>
    <row r="976" spans="1:26" ht="14.1" customHeight="1">
      <c r="A976" s="503"/>
      <c r="B976" s="601" t="s">
        <v>39</v>
      </c>
      <c r="C976" s="602">
        <v>2</v>
      </c>
      <c r="D976" s="534">
        <f t="shared" si="418"/>
        <v>0.33333333333333331</v>
      </c>
      <c r="E976" s="602">
        <v>4</v>
      </c>
      <c r="F976" s="534">
        <f t="shared" si="419"/>
        <v>0.66666666666666663</v>
      </c>
      <c r="G976" s="602">
        <v>0</v>
      </c>
      <c r="H976" s="534">
        <f t="shared" si="420"/>
        <v>0</v>
      </c>
      <c r="I976" s="603">
        <v>0</v>
      </c>
      <c r="J976" s="534">
        <f t="shared" si="421"/>
        <v>0</v>
      </c>
      <c r="K976" s="856">
        <f t="shared" si="422"/>
        <v>6</v>
      </c>
      <c r="L976" s="534">
        <f t="shared" si="423"/>
        <v>2.5210084033613446E-2</v>
      </c>
      <c r="M976" s="856">
        <v>90</v>
      </c>
      <c r="N976" s="534">
        <f t="shared" si="424"/>
        <v>2.4509803921568627E-2</v>
      </c>
      <c r="O976" s="538"/>
      <c r="P976" s="857">
        <v>0</v>
      </c>
      <c r="Q976" s="534">
        <f t="shared" si="425"/>
        <v>0</v>
      </c>
      <c r="R976" s="857">
        <v>6</v>
      </c>
      <c r="S976" s="534">
        <f t="shared" si="426"/>
        <v>4.3795620437956206E-2</v>
      </c>
      <c r="T976" s="856">
        <f>1107/K976</f>
        <v>184.5</v>
      </c>
      <c r="U976" s="604">
        <f>853/K976</f>
        <v>142.16666666666666</v>
      </c>
      <c r="V976" s="856">
        <f>1107/M976</f>
        <v>12.3</v>
      </c>
      <c r="W976" s="604">
        <f>853/M976</f>
        <v>9.4777777777777779</v>
      </c>
      <c r="X976" s="552">
        <f t="shared" si="427"/>
        <v>12</v>
      </c>
      <c r="Z976" s="503"/>
    </row>
    <row r="977" spans="1:26" ht="14.1" customHeight="1">
      <c r="A977" s="503"/>
      <c r="B977" s="601" t="s">
        <v>40</v>
      </c>
      <c r="C977" s="602">
        <v>4</v>
      </c>
      <c r="D977" s="534">
        <f t="shared" si="418"/>
        <v>0.8</v>
      </c>
      <c r="E977" s="602">
        <v>1</v>
      </c>
      <c r="F977" s="534">
        <f t="shared" si="419"/>
        <v>0.2</v>
      </c>
      <c r="G977" s="602">
        <v>0</v>
      </c>
      <c r="H977" s="534">
        <v>0</v>
      </c>
      <c r="I977" s="603">
        <v>0</v>
      </c>
      <c r="J977" s="534">
        <f t="shared" si="421"/>
        <v>0</v>
      </c>
      <c r="K977" s="856">
        <f t="shared" si="422"/>
        <v>5</v>
      </c>
      <c r="L977" s="534">
        <f t="shared" si="423"/>
        <v>2.100840336134454E-2</v>
      </c>
      <c r="M977" s="856">
        <v>54</v>
      </c>
      <c r="N977" s="534">
        <f t="shared" si="424"/>
        <v>1.4705882352941176E-2</v>
      </c>
      <c r="O977" s="538"/>
      <c r="P977" s="857">
        <v>1</v>
      </c>
      <c r="Q977" s="534">
        <f t="shared" si="425"/>
        <v>2.4390243902439025E-2</v>
      </c>
      <c r="R977" s="857">
        <v>1</v>
      </c>
      <c r="S977" s="534">
        <f t="shared" si="426"/>
        <v>7.2992700729927005E-3</v>
      </c>
      <c r="T977" s="856">
        <f>981/K977</f>
        <v>196.2</v>
      </c>
      <c r="U977" s="604">
        <f>837/K977</f>
        <v>167.4</v>
      </c>
      <c r="V977" s="856">
        <f>981/M977</f>
        <v>18.166666666666668</v>
      </c>
      <c r="W977" s="604">
        <f>837/M977</f>
        <v>15.5</v>
      </c>
      <c r="X977" s="552">
        <f t="shared" si="427"/>
        <v>7</v>
      </c>
      <c r="Z977" s="503"/>
    </row>
    <row r="978" spans="1:26" ht="14.1" customHeight="1">
      <c r="A978" s="503"/>
      <c r="B978" s="601" t="s">
        <v>41</v>
      </c>
      <c r="C978" s="602">
        <v>1</v>
      </c>
      <c r="D978" s="534">
        <f t="shared" si="418"/>
        <v>0.33333333333333331</v>
      </c>
      <c r="E978" s="602">
        <v>2</v>
      </c>
      <c r="F978" s="534">
        <f t="shared" si="419"/>
        <v>0.66666666666666663</v>
      </c>
      <c r="G978" s="602">
        <v>0</v>
      </c>
      <c r="H978" s="534">
        <f t="shared" si="420"/>
        <v>0</v>
      </c>
      <c r="I978" s="603">
        <v>0</v>
      </c>
      <c r="J978" s="534">
        <f t="shared" si="421"/>
        <v>0</v>
      </c>
      <c r="K978" s="856">
        <f t="shared" si="422"/>
        <v>3</v>
      </c>
      <c r="L978" s="534">
        <f t="shared" si="423"/>
        <v>1.2605042016806723E-2</v>
      </c>
      <c r="M978" s="856">
        <v>45</v>
      </c>
      <c r="N978" s="534">
        <f t="shared" si="424"/>
        <v>1.2254901960784314E-2</v>
      </c>
      <c r="O978" s="538"/>
      <c r="P978" s="857">
        <v>1</v>
      </c>
      <c r="Q978" s="534">
        <f t="shared" si="425"/>
        <v>2.4390243902439025E-2</v>
      </c>
      <c r="R978" s="857">
        <v>7</v>
      </c>
      <c r="S978" s="534">
        <f t="shared" si="426"/>
        <v>5.1094890510948905E-2</v>
      </c>
      <c r="T978" s="856">
        <f>762/K978</f>
        <v>254</v>
      </c>
      <c r="U978" s="604">
        <f>455/K978</f>
        <v>151.66666666666666</v>
      </c>
      <c r="V978" s="856">
        <f>762/M978</f>
        <v>16.933333333333334</v>
      </c>
      <c r="W978" s="604">
        <f>455/M978</f>
        <v>10.111111111111111</v>
      </c>
      <c r="X978" s="552">
        <f t="shared" si="427"/>
        <v>11</v>
      </c>
      <c r="Z978" s="503"/>
    </row>
    <row r="979" spans="1:26" ht="14.1" customHeight="1">
      <c r="A979" s="503"/>
      <c r="B979" s="601" t="s">
        <v>42</v>
      </c>
      <c r="C979" s="602">
        <v>0</v>
      </c>
      <c r="D979" s="534">
        <f t="shared" si="418"/>
        <v>0</v>
      </c>
      <c r="E979" s="602">
        <v>4</v>
      </c>
      <c r="F979" s="606">
        <f t="shared" si="419"/>
        <v>1</v>
      </c>
      <c r="G979" s="602">
        <v>0</v>
      </c>
      <c r="H979" s="534">
        <f t="shared" si="420"/>
        <v>0</v>
      </c>
      <c r="I979" s="603">
        <v>0</v>
      </c>
      <c r="J979" s="534">
        <f t="shared" si="421"/>
        <v>0</v>
      </c>
      <c r="K979" s="856">
        <f t="shared" si="422"/>
        <v>4</v>
      </c>
      <c r="L979" s="534">
        <f t="shared" si="423"/>
        <v>1.680672268907563E-2</v>
      </c>
      <c r="M979" s="856">
        <v>72</v>
      </c>
      <c r="N979" s="534">
        <f t="shared" si="424"/>
        <v>1.9607843137254902E-2</v>
      </c>
      <c r="O979" s="538"/>
      <c r="P979" s="857">
        <v>1</v>
      </c>
      <c r="Q979" s="534">
        <f t="shared" si="425"/>
        <v>2.4390243902439025E-2</v>
      </c>
      <c r="R979" s="857">
        <v>4</v>
      </c>
      <c r="S979" s="534">
        <f t="shared" si="426"/>
        <v>2.9197080291970802E-2</v>
      </c>
      <c r="T979" s="856">
        <f>928/K979</f>
        <v>232</v>
      </c>
      <c r="U979" s="604">
        <f>757/K979</f>
        <v>189.25</v>
      </c>
      <c r="V979" s="856">
        <f>928/M979</f>
        <v>12.888888888888889</v>
      </c>
      <c r="W979" s="604">
        <f>757/M979</f>
        <v>10.513888888888889</v>
      </c>
      <c r="X979" s="552">
        <f t="shared" si="427"/>
        <v>9</v>
      </c>
      <c r="Z979" s="503"/>
    </row>
    <row r="980" spans="1:26" ht="14.1" customHeight="1">
      <c r="A980" s="503"/>
      <c r="B980" s="601" t="s">
        <v>43</v>
      </c>
      <c r="C980" s="602">
        <v>0</v>
      </c>
      <c r="D980" s="534">
        <f t="shared" si="418"/>
        <v>0</v>
      </c>
      <c r="E980" s="602">
        <v>2</v>
      </c>
      <c r="F980" s="606">
        <f t="shared" si="419"/>
        <v>1</v>
      </c>
      <c r="G980" s="602">
        <v>0</v>
      </c>
      <c r="H980" s="534">
        <v>0</v>
      </c>
      <c r="I980" s="603">
        <v>0</v>
      </c>
      <c r="J980" s="534">
        <f t="shared" si="421"/>
        <v>0</v>
      </c>
      <c r="K980" s="856">
        <f t="shared" si="422"/>
        <v>2</v>
      </c>
      <c r="L980" s="534">
        <f t="shared" si="423"/>
        <v>8.4033613445378148E-3</v>
      </c>
      <c r="M980" s="856">
        <v>36</v>
      </c>
      <c r="N980" s="534">
        <f t="shared" si="424"/>
        <v>9.8039215686274508E-3</v>
      </c>
      <c r="O980" s="538"/>
      <c r="P980" s="857">
        <v>0</v>
      </c>
      <c r="Q980" s="534">
        <f t="shared" si="425"/>
        <v>0</v>
      </c>
      <c r="R980" s="857">
        <v>5</v>
      </c>
      <c r="S980" s="534">
        <f t="shared" si="426"/>
        <v>3.6496350364963501E-2</v>
      </c>
      <c r="T980" s="856">
        <f>722/K980</f>
        <v>361</v>
      </c>
      <c r="U980" s="604">
        <f>523/K980</f>
        <v>261.5</v>
      </c>
      <c r="V980" s="856">
        <f>722/M980</f>
        <v>20.055555555555557</v>
      </c>
      <c r="W980" s="604">
        <f>523/M980</f>
        <v>14.527777777777779</v>
      </c>
      <c r="X980" s="552">
        <f t="shared" si="427"/>
        <v>7</v>
      </c>
      <c r="Z980" s="503"/>
    </row>
    <row r="981" spans="1:26" ht="14.1" customHeight="1">
      <c r="A981" s="503"/>
      <c r="B981" s="601" t="s">
        <v>44</v>
      </c>
      <c r="C981" s="602">
        <v>3</v>
      </c>
      <c r="D981" s="534">
        <f t="shared" si="418"/>
        <v>0.75</v>
      </c>
      <c r="E981" s="602">
        <v>1</v>
      </c>
      <c r="F981" s="534">
        <f t="shared" si="419"/>
        <v>0.25</v>
      </c>
      <c r="G981" s="602">
        <v>0</v>
      </c>
      <c r="H981" s="534">
        <f t="shared" si="420"/>
        <v>0</v>
      </c>
      <c r="I981" s="603">
        <v>0</v>
      </c>
      <c r="J981" s="534">
        <f t="shared" si="421"/>
        <v>0</v>
      </c>
      <c r="K981" s="856">
        <f t="shared" si="422"/>
        <v>4</v>
      </c>
      <c r="L981" s="534">
        <f t="shared" si="423"/>
        <v>1.680672268907563E-2</v>
      </c>
      <c r="M981" s="856">
        <v>45</v>
      </c>
      <c r="N981" s="534">
        <f t="shared" si="424"/>
        <v>1.2254901960784314E-2</v>
      </c>
      <c r="O981" s="538"/>
      <c r="P981" s="857">
        <v>1</v>
      </c>
      <c r="Q981" s="534">
        <f t="shared" si="425"/>
        <v>2.4390243902439025E-2</v>
      </c>
      <c r="R981" s="857">
        <v>1</v>
      </c>
      <c r="S981" s="534">
        <f t="shared" si="426"/>
        <v>7.2992700729927005E-3</v>
      </c>
      <c r="T981" s="856">
        <f>385/K981</f>
        <v>96.25</v>
      </c>
      <c r="U981" s="604">
        <f>304/K981</f>
        <v>76</v>
      </c>
      <c r="V981" s="856">
        <f>385/M981</f>
        <v>8.5555555555555554</v>
      </c>
      <c r="W981" s="604">
        <f>304/M981</f>
        <v>6.7555555555555555</v>
      </c>
      <c r="X981" s="552">
        <f t="shared" si="427"/>
        <v>6</v>
      </c>
      <c r="Z981" s="503"/>
    </row>
    <row r="982" spans="1:26" ht="14.1" customHeight="1">
      <c r="A982" s="503"/>
      <c r="B982" s="601" t="s">
        <v>45</v>
      </c>
      <c r="C982" s="602">
        <v>1</v>
      </c>
      <c r="D982" s="534">
        <f t="shared" si="418"/>
        <v>0.2</v>
      </c>
      <c r="E982" s="602">
        <v>2</v>
      </c>
      <c r="F982" s="534">
        <f t="shared" si="419"/>
        <v>0.4</v>
      </c>
      <c r="G982" s="602">
        <v>0</v>
      </c>
      <c r="H982" s="534">
        <f t="shared" si="420"/>
        <v>0</v>
      </c>
      <c r="I982" s="603">
        <v>2</v>
      </c>
      <c r="J982" s="534">
        <f t="shared" si="421"/>
        <v>0.4</v>
      </c>
      <c r="K982" s="856">
        <f t="shared" si="422"/>
        <v>5</v>
      </c>
      <c r="L982" s="534">
        <f t="shared" si="423"/>
        <v>2.100840336134454E-2</v>
      </c>
      <c r="M982" s="856">
        <v>126</v>
      </c>
      <c r="N982" s="534">
        <f t="shared" si="424"/>
        <v>3.4313725490196081E-2</v>
      </c>
      <c r="O982" s="538"/>
      <c r="P982" s="857">
        <v>0</v>
      </c>
      <c r="Q982" s="534">
        <f t="shared" si="425"/>
        <v>0</v>
      </c>
      <c r="R982" s="857">
        <v>2</v>
      </c>
      <c r="S982" s="534">
        <f t="shared" si="426"/>
        <v>1.4598540145985401E-2</v>
      </c>
      <c r="T982" s="856">
        <f>590/K982</f>
        <v>118</v>
      </c>
      <c r="U982" s="604">
        <f>566/K982</f>
        <v>113.2</v>
      </c>
      <c r="V982" s="856">
        <f>590/M982</f>
        <v>4.6825396825396828</v>
      </c>
      <c r="W982" s="604">
        <f>566/M982</f>
        <v>4.4920634920634921</v>
      </c>
      <c r="X982" s="552">
        <f t="shared" si="427"/>
        <v>7</v>
      </c>
      <c r="Z982" s="503"/>
    </row>
    <row r="983" spans="1:26" ht="14.1" customHeight="1">
      <c r="A983" s="503"/>
      <c r="B983" s="601" t="s">
        <v>46</v>
      </c>
      <c r="C983" s="602">
        <v>3</v>
      </c>
      <c r="D983" s="606">
        <f t="shared" si="418"/>
        <v>1</v>
      </c>
      <c r="E983" s="602">
        <v>0</v>
      </c>
      <c r="F983" s="534">
        <f t="shared" si="419"/>
        <v>0</v>
      </c>
      <c r="G983" s="602">
        <v>0</v>
      </c>
      <c r="H983" s="534">
        <f t="shared" si="420"/>
        <v>0</v>
      </c>
      <c r="I983" s="603">
        <v>0</v>
      </c>
      <c r="J983" s="534">
        <f t="shared" si="421"/>
        <v>0</v>
      </c>
      <c r="K983" s="856">
        <f t="shared" si="422"/>
        <v>3</v>
      </c>
      <c r="L983" s="534">
        <f t="shared" si="423"/>
        <v>1.2605042016806723E-2</v>
      </c>
      <c r="M983" s="856">
        <v>27</v>
      </c>
      <c r="N983" s="534">
        <f t="shared" si="424"/>
        <v>7.3529411764705881E-3</v>
      </c>
      <c r="O983" s="538"/>
      <c r="P983" s="857">
        <v>0</v>
      </c>
      <c r="Q983" s="534">
        <f t="shared" si="425"/>
        <v>0</v>
      </c>
      <c r="R983" s="857">
        <v>1</v>
      </c>
      <c r="S983" s="534">
        <f t="shared" si="426"/>
        <v>7.2992700729927005E-3</v>
      </c>
      <c r="T983" s="856">
        <f>194/K983</f>
        <v>64.666666666666671</v>
      </c>
      <c r="U983" s="604">
        <f>188/K983</f>
        <v>62.666666666666664</v>
      </c>
      <c r="V983" s="856">
        <f>194/M983</f>
        <v>7.1851851851851851</v>
      </c>
      <c r="W983" s="604">
        <f>188/M983</f>
        <v>6.9629629629629628</v>
      </c>
      <c r="X983" s="552">
        <f t="shared" si="427"/>
        <v>4</v>
      </c>
      <c r="Z983" s="503"/>
    </row>
    <row r="984" spans="1:26" s="189" customFormat="1" ht="14.1" customHeight="1">
      <c r="A984" s="503"/>
      <c r="B984" s="601" t="s">
        <v>47</v>
      </c>
      <c r="C984" s="602">
        <v>0</v>
      </c>
      <c r="D984" s="606" t="e">
        <f t="shared" si="418"/>
        <v>#DIV/0!</v>
      </c>
      <c r="E984" s="602">
        <v>0</v>
      </c>
      <c r="F984" s="606" t="e">
        <f t="shared" si="419"/>
        <v>#DIV/0!</v>
      </c>
      <c r="G984" s="602">
        <v>0</v>
      </c>
      <c r="H984" s="606" t="e">
        <f t="shared" si="420"/>
        <v>#DIV/0!</v>
      </c>
      <c r="I984" s="603">
        <v>0</v>
      </c>
      <c r="J984" s="606" t="e">
        <f t="shared" si="421"/>
        <v>#DIV/0!</v>
      </c>
      <c r="K984" s="856">
        <f t="shared" si="422"/>
        <v>0</v>
      </c>
      <c r="L984" s="534">
        <f t="shared" si="423"/>
        <v>0</v>
      </c>
      <c r="M984" s="856">
        <v>0</v>
      </c>
      <c r="N984" s="534">
        <f t="shared" si="424"/>
        <v>0</v>
      </c>
      <c r="O984" s="538"/>
      <c r="P984" s="857">
        <v>1</v>
      </c>
      <c r="Q984" s="534">
        <f t="shared" si="425"/>
        <v>2.4390243902439025E-2</v>
      </c>
      <c r="R984" s="857">
        <v>1</v>
      </c>
      <c r="S984" s="534">
        <f t="shared" si="426"/>
        <v>7.2992700729927005E-3</v>
      </c>
      <c r="T984" s="860" t="e">
        <f>52/K984</f>
        <v>#DIV/0!</v>
      </c>
      <c r="U984" s="604" t="e">
        <f>200/K984</f>
        <v>#DIV/0!</v>
      </c>
      <c r="V984" s="860" t="e">
        <f>52/M984</f>
        <v>#DIV/0!</v>
      </c>
      <c r="W984" s="604" t="e">
        <f>200/M984</f>
        <v>#DIV/0!</v>
      </c>
      <c r="X984" s="552">
        <f t="shared" si="427"/>
        <v>2</v>
      </c>
      <c r="Z984" s="503"/>
    </row>
    <row r="985" spans="1:26" ht="14.1" customHeight="1">
      <c r="A985" s="503"/>
      <c r="B985" s="607" t="s">
        <v>6</v>
      </c>
      <c r="C985" s="549">
        <f>SUM(C966:C984)</f>
        <v>102</v>
      </c>
      <c r="D985" s="534">
        <f t="shared" si="418"/>
        <v>0.42857142857142855</v>
      </c>
      <c r="E985" s="549">
        <f>SUM(E966:E984)</f>
        <v>112</v>
      </c>
      <c r="F985" s="534">
        <f t="shared" si="419"/>
        <v>0.47058823529411764</v>
      </c>
      <c r="G985" s="549">
        <f>SUM(G966:G984)</f>
        <v>15</v>
      </c>
      <c r="H985" s="534">
        <f t="shared" si="420"/>
        <v>6.3025210084033612E-2</v>
      </c>
      <c r="I985" s="549">
        <f>SUM(I966:I984)</f>
        <v>9</v>
      </c>
      <c r="J985" s="534">
        <f t="shared" si="421"/>
        <v>3.7815126050420166E-2</v>
      </c>
      <c r="K985" s="549">
        <f>SUM(K966:K984)</f>
        <v>238</v>
      </c>
      <c r="L985" s="540">
        <f t="shared" si="423"/>
        <v>1</v>
      </c>
      <c r="M985" s="549">
        <f>SUM(M966:M984)</f>
        <v>3672</v>
      </c>
      <c r="N985" s="540">
        <f>M985/$M$985</f>
        <v>1</v>
      </c>
      <c r="O985" s="538"/>
      <c r="P985" s="549">
        <f>SUM(P966:P984)</f>
        <v>41</v>
      </c>
      <c r="Q985" s="540">
        <f>P985/$P$985</f>
        <v>1</v>
      </c>
      <c r="R985" s="549">
        <f>SUM(R966:R984)</f>
        <v>137</v>
      </c>
      <c r="S985" s="540">
        <f>R985/$R$985</f>
        <v>1</v>
      </c>
      <c r="T985" s="549">
        <f>92213/K985</f>
        <v>387.44957983193279</v>
      </c>
      <c r="U985" s="608">
        <f>72859/K985</f>
        <v>306.13025210084032</v>
      </c>
      <c r="V985" s="549">
        <f>92213/M985</f>
        <v>25.112472766884533</v>
      </c>
      <c r="W985" s="608">
        <f>72859/M985</f>
        <v>19.841775599128539</v>
      </c>
      <c r="X985" s="549">
        <f>SUM(X966:X984)</f>
        <v>416</v>
      </c>
      <c r="Z985" s="503"/>
    </row>
    <row r="986" spans="1:26" ht="14.1" customHeight="1">
      <c r="A986" s="503"/>
      <c r="B986" s="609"/>
      <c r="C986" s="610"/>
      <c r="D986" s="611"/>
      <c r="E986" s="612"/>
      <c r="F986" s="613"/>
      <c r="G986" s="612"/>
      <c r="H986" s="614"/>
      <c r="I986" s="612"/>
      <c r="J986" s="613"/>
      <c r="K986" s="612"/>
      <c r="L986" s="615"/>
      <c r="M986" s="612"/>
      <c r="N986" s="616"/>
      <c r="O986" s="617"/>
      <c r="P986" s="612"/>
      <c r="Q986" s="615"/>
      <c r="R986" s="612"/>
      <c r="S986" s="615"/>
      <c r="T986" s="585"/>
      <c r="U986" s="615"/>
      <c r="V986" s="618"/>
      <c r="W986" s="528"/>
      <c r="X986" s="529"/>
      <c r="Z986" s="503"/>
    </row>
    <row r="987" spans="1:26" ht="14.1" customHeight="1">
      <c r="A987" s="503"/>
      <c r="B987" s="609"/>
      <c r="C987" s="529"/>
      <c r="D987" s="619"/>
      <c r="E987" s="529"/>
      <c r="F987" s="529"/>
      <c r="G987" s="529"/>
      <c r="H987" s="619"/>
      <c r="I987" s="528"/>
      <c r="J987" s="529"/>
      <c r="K987" s="528"/>
      <c r="L987" s="619"/>
      <c r="M987" s="861"/>
      <c r="N987" s="528"/>
      <c r="O987" s="509"/>
      <c r="P987" s="528"/>
      <c r="Q987" s="619"/>
      <c r="R987" s="528"/>
      <c r="S987" s="528"/>
      <c r="T987" s="620"/>
      <c r="U987" s="619"/>
      <c r="V987" s="621"/>
      <c r="W987" s="528"/>
      <c r="X987" s="529"/>
      <c r="Z987" s="503"/>
    </row>
    <row r="988" spans="1:26" ht="14.1" customHeight="1">
      <c r="A988" s="503"/>
      <c r="B988" s="622"/>
      <c r="C988" s="522"/>
      <c r="D988" s="523"/>
      <c r="E988" s="522"/>
      <c r="F988" s="523"/>
      <c r="G988" s="522"/>
      <c r="H988" s="523"/>
      <c r="I988" s="522"/>
      <c r="J988" s="523"/>
      <c r="K988" s="522"/>
      <c r="L988" s="523"/>
      <c r="M988" s="522"/>
      <c r="N988" s="523"/>
      <c r="O988" s="509"/>
      <c r="P988" s="522"/>
      <c r="Q988" s="523"/>
      <c r="R988" s="522"/>
      <c r="S988" s="523"/>
      <c r="T988" s="524"/>
      <c r="U988" s="524"/>
      <c r="V988" s="525"/>
      <c r="W988" s="526"/>
      <c r="X988" s="526"/>
      <c r="Z988" s="503"/>
    </row>
    <row r="989" spans="1:26" ht="14.1" customHeight="1">
      <c r="A989" s="575"/>
      <c r="B989" s="589"/>
      <c r="C989" s="597" t="s">
        <v>207</v>
      </c>
      <c r="D989" s="597"/>
      <c r="E989" s="597" t="s">
        <v>207</v>
      </c>
      <c r="F989" s="597"/>
      <c r="G989" s="597" t="s">
        <v>207</v>
      </c>
      <c r="H989" s="597"/>
      <c r="I989" s="597" t="s">
        <v>207</v>
      </c>
      <c r="J989" s="597"/>
      <c r="K989" s="597" t="s">
        <v>204</v>
      </c>
      <c r="L989" s="598"/>
      <c r="M989" s="597" t="s">
        <v>207</v>
      </c>
      <c r="N989" s="598"/>
      <c r="O989" s="599"/>
      <c r="P989" s="597" t="s">
        <v>208</v>
      </c>
      <c r="Q989" s="598"/>
      <c r="R989" s="597" t="s">
        <v>209</v>
      </c>
      <c r="S989" s="597"/>
      <c r="T989" s="597" t="s">
        <v>204</v>
      </c>
      <c r="U989" s="594" t="s">
        <v>210</v>
      </c>
      <c r="V989" s="597" t="s">
        <v>207</v>
      </c>
      <c r="W989" s="594" t="s">
        <v>210</v>
      </c>
      <c r="X989" s="595">
        <v>2013</v>
      </c>
      <c r="Z989" s="575"/>
    </row>
    <row r="990" spans="1:26" ht="14.1" customHeight="1">
      <c r="A990" s="503"/>
      <c r="B990" s="589" t="s">
        <v>201</v>
      </c>
      <c r="C990" s="591">
        <v>9</v>
      </c>
      <c r="D990" s="592"/>
      <c r="E990" s="591">
        <v>18</v>
      </c>
      <c r="F990" s="592"/>
      <c r="G990" s="591">
        <v>27</v>
      </c>
      <c r="H990" s="592"/>
      <c r="I990" s="591" t="s">
        <v>202</v>
      </c>
      <c r="J990" s="592"/>
      <c r="K990" s="591" t="s">
        <v>203</v>
      </c>
      <c r="L990" s="592"/>
      <c r="M990" s="591" t="s">
        <v>203</v>
      </c>
      <c r="N990" s="592"/>
      <c r="O990" s="593"/>
      <c r="P990" s="591" t="s">
        <v>204</v>
      </c>
      <c r="Q990" s="592"/>
      <c r="R990" s="591" t="s">
        <v>204</v>
      </c>
      <c r="S990" s="592"/>
      <c r="T990" s="591" t="s">
        <v>205</v>
      </c>
      <c r="U990" s="594" t="s">
        <v>205</v>
      </c>
      <c r="V990" s="591" t="s">
        <v>205</v>
      </c>
      <c r="W990" s="594" t="s">
        <v>205</v>
      </c>
      <c r="X990" s="595" t="s">
        <v>206</v>
      </c>
      <c r="Z990" s="503"/>
    </row>
    <row r="991" spans="1:26" ht="14.1" customHeight="1">
      <c r="A991" s="575"/>
      <c r="B991" s="589"/>
      <c r="C991" s="1380" t="s">
        <v>200</v>
      </c>
      <c r="D991" s="1380"/>
      <c r="E991" s="1380"/>
      <c r="F991" s="1380"/>
      <c r="G991" s="1380"/>
      <c r="H991" s="1380"/>
      <c r="I991" s="1380"/>
      <c r="J991" s="1380"/>
      <c r="K991" s="1380"/>
      <c r="L991" s="1380"/>
      <c r="M991" s="1380"/>
      <c r="N991" s="1380"/>
      <c r="O991" s="1380"/>
      <c r="P991" s="1380"/>
      <c r="Q991" s="1380"/>
      <c r="R991" s="1380"/>
      <c r="S991" s="1380"/>
      <c r="T991" s="1380"/>
      <c r="U991" s="1380"/>
      <c r="V991" s="1380"/>
      <c r="W991" s="1380"/>
      <c r="X991" s="590" t="s">
        <v>6</v>
      </c>
      <c r="Z991" s="575"/>
    </row>
    <row r="992" spans="1:26" ht="12" customHeight="1">
      <c r="A992" s="575"/>
      <c r="B992" s="507"/>
      <c r="C992" s="508">
        <v>1</v>
      </c>
      <c r="D992" s="508">
        <v>2</v>
      </c>
      <c r="E992" s="508">
        <v>3</v>
      </c>
      <c r="F992" s="508">
        <v>4</v>
      </c>
      <c r="G992" s="508">
        <v>5</v>
      </c>
      <c r="H992" s="508">
        <v>6</v>
      </c>
      <c r="I992" s="508">
        <v>7</v>
      </c>
      <c r="J992" s="508">
        <v>8</v>
      </c>
      <c r="K992" s="508">
        <v>9</v>
      </c>
      <c r="L992" s="508">
        <v>10</v>
      </c>
      <c r="M992" s="508">
        <v>11</v>
      </c>
      <c r="N992" s="508">
        <v>12</v>
      </c>
      <c r="O992" s="576"/>
      <c r="P992" s="508">
        <v>13</v>
      </c>
      <c r="Q992" s="508">
        <v>14</v>
      </c>
      <c r="R992" s="508">
        <v>15</v>
      </c>
      <c r="S992" s="508">
        <v>16</v>
      </c>
      <c r="T992" s="508">
        <v>17</v>
      </c>
      <c r="U992" s="508">
        <v>18</v>
      </c>
      <c r="V992" s="508">
        <v>19</v>
      </c>
      <c r="W992" s="508">
        <v>20</v>
      </c>
      <c r="X992" s="508">
        <v>21</v>
      </c>
      <c r="Z992" s="575"/>
    </row>
    <row r="993" spans="1:26" ht="12" customHeight="1">
      <c r="A993" s="503"/>
      <c r="B993" s="502"/>
      <c r="C993" s="503"/>
      <c r="D993" s="503"/>
      <c r="E993" s="503"/>
      <c r="F993" s="503"/>
      <c r="G993" s="503"/>
      <c r="H993" s="503"/>
      <c r="I993" s="503"/>
      <c r="J993" s="503"/>
      <c r="K993" s="503"/>
      <c r="L993" s="503"/>
      <c r="M993" s="503"/>
      <c r="N993" s="503"/>
      <c r="O993" s="509"/>
      <c r="P993" s="503"/>
      <c r="Q993" s="503"/>
      <c r="R993" s="503"/>
      <c r="S993" s="503"/>
      <c r="T993" s="503"/>
      <c r="U993" s="503"/>
      <c r="V993" s="503"/>
      <c r="W993" s="577"/>
      <c r="X993" s="577"/>
      <c r="Y993" s="184"/>
      <c r="Z993" s="503"/>
    </row>
  </sheetData>
  <mergeCells count="9">
    <mergeCell ref="C956:W956"/>
    <mergeCell ref="C962:W962"/>
    <mergeCell ref="C991:W991"/>
    <mergeCell ref="C924:V924"/>
    <mergeCell ref="I925:I926"/>
    <mergeCell ref="R925:R926"/>
    <mergeCell ref="I951:I952"/>
    <mergeCell ref="R951:R952"/>
    <mergeCell ref="C953:W953"/>
  </mergeCells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EZ239"/>
  <sheetViews>
    <sheetView workbookViewId="0">
      <selection activeCell="T68" sqref="T68"/>
    </sheetView>
  </sheetViews>
  <sheetFormatPr defaultRowHeight="15"/>
  <cols>
    <col min="1" max="1" width="2.7109375" customWidth="1"/>
    <col min="2" max="2" width="26.7109375" customWidth="1"/>
    <col min="3" max="5" width="6.7109375" hidden="1" customWidth="1"/>
    <col min="6" max="6" width="7.28515625" hidden="1" customWidth="1"/>
    <col min="7" max="7" width="1.7109375" customWidth="1"/>
    <col min="8" max="10" width="6.7109375" customWidth="1"/>
    <col min="11" max="11" width="7.28515625" customWidth="1"/>
    <col min="12" max="12" width="1.7109375" hidden="1" customWidth="1"/>
    <col min="13" max="15" width="6.7109375" hidden="1" customWidth="1"/>
    <col min="16" max="16" width="7.28515625" hidden="1" customWidth="1"/>
    <col min="17" max="17" width="2.7109375" customWidth="1"/>
    <col min="18" max="18" width="7.28515625" customWidth="1"/>
    <col min="21" max="21" width="2.7109375" customWidth="1"/>
    <col min="22" max="22" width="26.7109375" customWidth="1"/>
    <col min="23" max="26" width="0" hidden="1" customWidth="1"/>
    <col min="27" max="27" width="1.7109375" customWidth="1"/>
    <col min="28" max="30" width="6.7109375" customWidth="1"/>
    <col min="31" max="31" width="7.28515625" customWidth="1"/>
    <col min="32" max="32" width="9.42578125" hidden="1" customWidth="1"/>
    <col min="33" max="33" width="10.28515625" hidden="1" customWidth="1"/>
    <col min="34" max="34" width="11" hidden="1" customWidth="1"/>
    <col min="35" max="35" width="10.28515625" hidden="1" customWidth="1"/>
    <col min="36" max="36" width="10.140625" hidden="1" customWidth="1"/>
    <col min="37" max="37" width="2.7109375" customWidth="1"/>
    <col min="38" max="38" width="7.28515625" customWidth="1"/>
    <col min="39" max="39" width="18.7109375" customWidth="1"/>
    <col min="40" max="40" width="2.7109375" customWidth="1"/>
    <col min="41" max="41" width="26.7109375" customWidth="1"/>
    <col min="42" max="44" width="6.7109375" hidden="1" customWidth="1"/>
    <col min="45" max="45" width="7.28515625" hidden="1" customWidth="1"/>
    <col min="46" max="46" width="1.7109375" customWidth="1"/>
    <col min="47" max="49" width="6.7109375" customWidth="1"/>
    <col min="50" max="50" width="7.28515625" customWidth="1"/>
    <col min="51" max="55" width="0" hidden="1" customWidth="1"/>
    <col min="56" max="56" width="2.7109375" customWidth="1"/>
    <col min="57" max="57" width="7.28515625" customWidth="1"/>
    <col min="58" max="58" width="18.7109375" customWidth="1"/>
    <col min="59" max="59" width="2.7109375" customWidth="1"/>
    <col min="60" max="60" width="26.7109375" customWidth="1"/>
    <col min="61" max="64" width="0" hidden="1" customWidth="1"/>
    <col min="65" max="65" width="1.7109375" customWidth="1"/>
    <col min="66" max="68" width="6.7109375" customWidth="1"/>
    <col min="69" max="69" width="7.28515625" customWidth="1"/>
    <col min="70" max="74" width="0" hidden="1" customWidth="1"/>
    <col min="75" max="75" width="2.7109375" customWidth="1"/>
    <col min="76" max="76" width="7.28515625" customWidth="1"/>
    <col min="79" max="79" width="2.7109375" customWidth="1"/>
    <col min="80" max="80" width="26.7109375" customWidth="1"/>
    <col min="81" max="84" width="0" hidden="1" customWidth="1"/>
    <col min="85" max="85" width="1.7109375" customWidth="1"/>
    <col min="86" max="88" width="6.7109375" customWidth="1"/>
    <col min="89" max="89" width="7.28515625" customWidth="1"/>
    <col min="90" max="94" width="0" hidden="1" customWidth="1"/>
    <col min="95" max="95" width="2.7109375" customWidth="1"/>
    <col min="96" max="96" width="7.42578125" customWidth="1"/>
    <col min="99" max="99" width="2.7109375" customWidth="1"/>
    <col min="100" max="100" width="26.7109375" customWidth="1"/>
    <col min="101" max="104" width="0" hidden="1" customWidth="1"/>
    <col min="105" max="105" width="1.7109375" customWidth="1"/>
    <col min="106" max="108" width="6.7109375" customWidth="1"/>
    <col min="109" max="109" width="7.42578125" customWidth="1"/>
    <col min="110" max="114" width="0" hidden="1" customWidth="1"/>
    <col min="115" max="115" width="2.7109375" customWidth="1"/>
    <col min="116" max="116" width="7.42578125" customWidth="1"/>
    <col min="119" max="119" width="2.7109375" customWidth="1"/>
    <col min="120" max="120" width="26.7109375" customWidth="1"/>
    <col min="121" max="124" width="0" hidden="1" customWidth="1"/>
    <col min="125" max="125" width="1.7109375" customWidth="1"/>
    <col min="126" max="128" width="6.7109375" customWidth="1"/>
    <col min="129" max="129" width="7.42578125" customWidth="1"/>
    <col min="130" max="134" width="0" hidden="1" customWidth="1"/>
    <col min="135" max="135" width="2.7109375" customWidth="1"/>
    <col min="136" max="136" width="7.42578125" customWidth="1"/>
    <col min="139" max="139" width="2.7109375" customWidth="1"/>
    <col min="140" max="140" width="26.7109375" customWidth="1"/>
    <col min="141" max="144" width="0" hidden="1" customWidth="1"/>
    <col min="145" max="145" width="1.7109375" customWidth="1"/>
    <col min="146" max="148" width="6.7109375" customWidth="1"/>
    <col min="149" max="149" width="8.28515625" customWidth="1"/>
    <col min="150" max="154" width="0" hidden="1" customWidth="1"/>
    <col min="155" max="155" width="2.7109375" customWidth="1"/>
    <col min="156" max="156" width="7.42578125" customWidth="1"/>
  </cols>
  <sheetData>
    <row r="1" spans="1:156">
      <c r="A1" s="862" t="s">
        <v>2</v>
      </c>
      <c r="B1" s="338">
        <v>1</v>
      </c>
      <c r="C1" s="338">
        <v>2</v>
      </c>
      <c r="D1" s="338">
        <v>3</v>
      </c>
      <c r="E1" s="338">
        <v>4</v>
      </c>
      <c r="F1" s="863">
        <v>5</v>
      </c>
      <c r="G1" s="864"/>
      <c r="H1" s="338">
        <v>6</v>
      </c>
      <c r="I1" s="338">
        <v>7</v>
      </c>
      <c r="J1" s="338">
        <v>8</v>
      </c>
      <c r="K1" s="863">
        <v>9</v>
      </c>
      <c r="L1" s="865"/>
      <c r="M1" s="338">
        <v>10</v>
      </c>
      <c r="N1" s="338">
        <v>11</v>
      </c>
      <c r="O1" s="338">
        <v>12</v>
      </c>
      <c r="P1" s="863">
        <v>13</v>
      </c>
      <c r="R1" s="866"/>
      <c r="U1" s="867" t="s">
        <v>2</v>
      </c>
      <c r="V1" s="302">
        <v>1</v>
      </c>
      <c r="W1" s="302">
        <v>2</v>
      </c>
      <c r="X1" s="302">
        <v>3</v>
      </c>
      <c r="Y1" s="302">
        <v>4</v>
      </c>
      <c r="Z1" s="868">
        <v>5</v>
      </c>
      <c r="AA1" s="869"/>
      <c r="AB1" s="302">
        <v>6</v>
      </c>
      <c r="AC1" s="302">
        <v>7</v>
      </c>
      <c r="AD1" s="302">
        <v>8</v>
      </c>
      <c r="AE1" s="868">
        <v>9</v>
      </c>
      <c r="AF1" s="869"/>
      <c r="AG1" s="302">
        <v>10</v>
      </c>
      <c r="AH1" s="302">
        <v>11</v>
      </c>
      <c r="AI1" s="302">
        <v>12</v>
      </c>
      <c r="AJ1" s="868">
        <v>13</v>
      </c>
      <c r="AK1" s="870" t="s">
        <v>2</v>
      </c>
      <c r="AL1" s="871"/>
      <c r="AN1" s="867" t="s">
        <v>2</v>
      </c>
      <c r="AO1" s="302">
        <v>1</v>
      </c>
      <c r="AP1" s="302">
        <v>2</v>
      </c>
      <c r="AQ1" s="302">
        <v>3</v>
      </c>
      <c r="AR1" s="302">
        <v>4</v>
      </c>
      <c r="AS1" s="868">
        <v>5</v>
      </c>
      <c r="AT1" s="869"/>
      <c r="AU1" s="302">
        <v>6</v>
      </c>
      <c r="AV1" s="302">
        <v>7</v>
      </c>
      <c r="AW1" s="302">
        <v>8</v>
      </c>
      <c r="AX1" s="868">
        <v>9</v>
      </c>
      <c r="AY1" s="869"/>
      <c r="AZ1" s="302">
        <v>10</v>
      </c>
      <c r="BA1" s="302">
        <v>11</v>
      </c>
      <c r="BB1" s="302">
        <v>12</v>
      </c>
      <c r="BC1" s="868">
        <v>13</v>
      </c>
      <c r="BD1" s="870" t="s">
        <v>2</v>
      </c>
      <c r="BE1" s="871"/>
      <c r="BG1" s="867" t="s">
        <v>2</v>
      </c>
      <c r="BH1" s="302">
        <v>1</v>
      </c>
      <c r="BI1" s="302">
        <v>2</v>
      </c>
      <c r="BJ1" s="302">
        <v>3</v>
      </c>
      <c r="BK1" s="302">
        <v>4</v>
      </c>
      <c r="BL1" s="868">
        <v>5</v>
      </c>
      <c r="BM1" s="869"/>
      <c r="BN1" s="302">
        <v>6</v>
      </c>
      <c r="BO1" s="302">
        <v>7</v>
      </c>
      <c r="BP1" s="302">
        <v>8</v>
      </c>
      <c r="BQ1" s="868">
        <v>9</v>
      </c>
      <c r="BR1" s="869"/>
      <c r="BS1" s="302">
        <v>10</v>
      </c>
      <c r="BT1" s="302">
        <v>11</v>
      </c>
      <c r="BU1" s="302">
        <v>12</v>
      </c>
      <c r="BV1" s="868">
        <v>13</v>
      </c>
      <c r="BW1" s="870" t="s">
        <v>2</v>
      </c>
      <c r="BX1" s="871"/>
      <c r="CA1" s="867" t="s">
        <v>2</v>
      </c>
      <c r="CB1" s="302">
        <v>1</v>
      </c>
      <c r="CC1" s="302">
        <v>2</v>
      </c>
      <c r="CD1" s="302">
        <v>3</v>
      </c>
      <c r="CE1" s="302">
        <v>4</v>
      </c>
      <c r="CF1" s="868">
        <v>5</v>
      </c>
      <c r="CG1" s="869"/>
      <c r="CH1" s="302">
        <v>6</v>
      </c>
      <c r="CI1" s="302">
        <v>7</v>
      </c>
      <c r="CJ1" s="302">
        <v>8</v>
      </c>
      <c r="CK1" s="868">
        <v>9</v>
      </c>
      <c r="CL1" s="869"/>
      <c r="CM1" s="302">
        <v>10</v>
      </c>
      <c r="CN1" s="302">
        <v>11</v>
      </c>
      <c r="CO1" s="302">
        <v>12</v>
      </c>
      <c r="CP1" s="868">
        <v>13</v>
      </c>
      <c r="CQ1" s="870" t="s">
        <v>2</v>
      </c>
      <c r="CR1" s="871"/>
      <c r="CU1" s="867" t="s">
        <v>2</v>
      </c>
      <c r="CV1" s="302">
        <v>1</v>
      </c>
      <c r="CW1" s="302">
        <v>2</v>
      </c>
      <c r="CX1" s="302">
        <v>3</v>
      </c>
      <c r="CY1" s="302">
        <v>4</v>
      </c>
      <c r="CZ1" s="868">
        <v>5</v>
      </c>
      <c r="DA1" s="869"/>
      <c r="DB1" s="302">
        <v>6</v>
      </c>
      <c r="DC1" s="302">
        <v>7</v>
      </c>
      <c r="DD1" s="302">
        <v>8</v>
      </c>
      <c r="DE1" s="868">
        <v>9</v>
      </c>
      <c r="DF1" s="869"/>
      <c r="DG1" s="302">
        <v>10</v>
      </c>
      <c r="DH1" s="302">
        <v>11</v>
      </c>
      <c r="DI1" s="302">
        <v>12</v>
      </c>
      <c r="DJ1" s="868">
        <v>13</v>
      </c>
      <c r="DK1" s="870" t="s">
        <v>2</v>
      </c>
      <c r="DL1" s="871"/>
      <c r="DO1" s="867" t="s">
        <v>2</v>
      </c>
      <c r="DP1" s="302">
        <v>1</v>
      </c>
      <c r="DQ1" s="302">
        <v>2</v>
      </c>
      <c r="DR1" s="302">
        <v>3</v>
      </c>
      <c r="DS1" s="302">
        <v>4</v>
      </c>
      <c r="DT1" s="868">
        <v>5</v>
      </c>
      <c r="DU1" s="869"/>
      <c r="DV1" s="302">
        <v>6</v>
      </c>
      <c r="DW1" s="302">
        <v>7</v>
      </c>
      <c r="DX1" s="302">
        <v>8</v>
      </c>
      <c r="DY1" s="868">
        <v>9</v>
      </c>
      <c r="DZ1" s="869"/>
      <c r="EA1" s="302">
        <v>10</v>
      </c>
      <c r="EB1" s="302">
        <v>11</v>
      </c>
      <c r="EC1" s="302">
        <v>12</v>
      </c>
      <c r="ED1" s="868">
        <v>13</v>
      </c>
      <c r="EE1" s="870" t="s">
        <v>2</v>
      </c>
      <c r="EF1" s="871"/>
      <c r="EI1" s="867" t="s">
        <v>2</v>
      </c>
      <c r="EJ1" s="302">
        <v>1</v>
      </c>
      <c r="EK1" s="302">
        <v>2</v>
      </c>
      <c r="EL1" s="302">
        <v>3</v>
      </c>
      <c r="EM1" s="302">
        <v>4</v>
      </c>
      <c r="EN1" s="868">
        <v>5</v>
      </c>
      <c r="EO1" s="869"/>
      <c r="EP1" s="302">
        <v>6</v>
      </c>
      <c r="EQ1" s="302">
        <v>7</v>
      </c>
      <c r="ER1" s="302">
        <v>8</v>
      </c>
      <c r="ES1" s="868">
        <v>9</v>
      </c>
      <c r="ET1" s="869"/>
      <c r="EU1" s="302">
        <v>10</v>
      </c>
      <c r="EV1" s="302">
        <v>11</v>
      </c>
      <c r="EW1" s="302">
        <v>12</v>
      </c>
      <c r="EX1" s="868">
        <v>13</v>
      </c>
      <c r="EY1" s="870" t="s">
        <v>2</v>
      </c>
      <c r="EZ1" s="871"/>
    </row>
    <row r="2" spans="1:156" ht="15" customHeight="1">
      <c r="A2" s="400" t="s">
        <v>27</v>
      </c>
      <c r="B2" s="872" t="s">
        <v>233</v>
      </c>
      <c r="C2" s="872">
        <v>2012</v>
      </c>
      <c r="D2" s="872">
        <v>2013</v>
      </c>
      <c r="E2" s="872" t="s">
        <v>234</v>
      </c>
      <c r="F2" s="873" t="s">
        <v>10</v>
      </c>
      <c r="G2" s="874" t="s">
        <v>27</v>
      </c>
      <c r="H2" s="872">
        <v>2013</v>
      </c>
      <c r="I2" s="872">
        <v>2014</v>
      </c>
      <c r="J2" s="872" t="s">
        <v>234</v>
      </c>
      <c r="K2" s="873" t="s">
        <v>10</v>
      </c>
      <c r="L2" s="874"/>
      <c r="M2" s="872">
        <v>2013</v>
      </c>
      <c r="N2" s="400">
        <v>2014</v>
      </c>
      <c r="O2" s="872" t="s">
        <v>234</v>
      </c>
      <c r="P2" s="873" t="s">
        <v>10</v>
      </c>
      <c r="Q2" s="875"/>
      <c r="R2" s="760" t="s">
        <v>235</v>
      </c>
      <c r="U2" s="876" t="s">
        <v>27</v>
      </c>
      <c r="V2" s="877" t="s">
        <v>236</v>
      </c>
      <c r="W2" s="877">
        <v>2012</v>
      </c>
      <c r="X2" s="877">
        <v>2013</v>
      </c>
      <c r="Y2" s="877" t="s">
        <v>234</v>
      </c>
      <c r="Z2" s="878" t="s">
        <v>10</v>
      </c>
      <c r="AA2" s="879"/>
      <c r="AB2" s="877">
        <v>2013</v>
      </c>
      <c r="AC2" s="877">
        <v>2014</v>
      </c>
      <c r="AD2" s="877" t="s">
        <v>234</v>
      </c>
      <c r="AE2" s="878" t="s">
        <v>10</v>
      </c>
      <c r="AF2" s="879" t="s">
        <v>27</v>
      </c>
      <c r="AG2" s="877">
        <v>2013</v>
      </c>
      <c r="AH2" s="877">
        <v>2014</v>
      </c>
      <c r="AI2" s="877" t="s">
        <v>234</v>
      </c>
      <c r="AJ2" s="878" t="s">
        <v>10</v>
      </c>
      <c r="AK2" s="876" t="s">
        <v>27</v>
      </c>
      <c r="AL2" s="760" t="s">
        <v>235</v>
      </c>
      <c r="AN2" s="880" t="s">
        <v>27</v>
      </c>
      <c r="AO2" s="881" t="s">
        <v>237</v>
      </c>
      <c r="AP2" s="881">
        <v>2012</v>
      </c>
      <c r="AQ2" s="881">
        <v>2013</v>
      </c>
      <c r="AR2" s="881" t="s">
        <v>234</v>
      </c>
      <c r="AS2" s="882" t="s">
        <v>10</v>
      </c>
      <c r="AT2" s="883"/>
      <c r="AU2" s="881">
        <v>2013</v>
      </c>
      <c r="AV2" s="881">
        <v>2014</v>
      </c>
      <c r="AW2" s="881" t="s">
        <v>234</v>
      </c>
      <c r="AX2" s="882" t="s">
        <v>10</v>
      </c>
      <c r="AY2" s="879" t="s">
        <v>27</v>
      </c>
      <c r="AZ2" s="877">
        <v>2013</v>
      </c>
      <c r="BA2" s="877">
        <v>2014</v>
      </c>
      <c r="BB2" s="877" t="s">
        <v>234</v>
      </c>
      <c r="BC2" s="878" t="s">
        <v>10</v>
      </c>
      <c r="BD2" s="880" t="s">
        <v>27</v>
      </c>
      <c r="BE2" s="760" t="s">
        <v>235</v>
      </c>
      <c r="BG2" s="876" t="s">
        <v>27</v>
      </c>
      <c r="BH2" s="877" t="s">
        <v>238</v>
      </c>
      <c r="BI2" s="877">
        <v>2012</v>
      </c>
      <c r="BJ2" s="877">
        <v>2013</v>
      </c>
      <c r="BK2" s="877" t="s">
        <v>234</v>
      </c>
      <c r="BL2" s="878" t="s">
        <v>10</v>
      </c>
      <c r="BM2" s="879"/>
      <c r="BN2" s="877">
        <v>2013</v>
      </c>
      <c r="BO2" s="877">
        <v>2014</v>
      </c>
      <c r="BP2" s="877" t="s">
        <v>234</v>
      </c>
      <c r="BQ2" s="878" t="s">
        <v>10</v>
      </c>
      <c r="BR2" s="879" t="s">
        <v>27</v>
      </c>
      <c r="BS2" s="877">
        <v>2013</v>
      </c>
      <c r="BT2" s="877">
        <v>2014</v>
      </c>
      <c r="BU2" s="877" t="s">
        <v>234</v>
      </c>
      <c r="BV2" s="878" t="s">
        <v>10</v>
      </c>
      <c r="BW2" s="876" t="s">
        <v>27</v>
      </c>
      <c r="BX2" s="760" t="s">
        <v>235</v>
      </c>
      <c r="CA2" s="880" t="s">
        <v>27</v>
      </c>
      <c r="CB2" s="881" t="s">
        <v>239</v>
      </c>
      <c r="CC2" s="881">
        <v>2012</v>
      </c>
      <c r="CD2" s="881">
        <v>2013</v>
      </c>
      <c r="CE2" s="881" t="s">
        <v>234</v>
      </c>
      <c r="CF2" s="882" t="s">
        <v>10</v>
      </c>
      <c r="CG2" s="883"/>
      <c r="CH2" s="881">
        <v>2013</v>
      </c>
      <c r="CI2" s="881">
        <v>2014</v>
      </c>
      <c r="CJ2" s="881" t="s">
        <v>234</v>
      </c>
      <c r="CK2" s="882" t="s">
        <v>10</v>
      </c>
      <c r="CL2" s="879" t="s">
        <v>27</v>
      </c>
      <c r="CM2" s="877">
        <v>2013</v>
      </c>
      <c r="CN2" s="877">
        <v>2014</v>
      </c>
      <c r="CO2" s="877" t="s">
        <v>234</v>
      </c>
      <c r="CP2" s="878" t="s">
        <v>10</v>
      </c>
      <c r="CQ2" s="880" t="s">
        <v>27</v>
      </c>
      <c r="CR2" s="760" t="s">
        <v>235</v>
      </c>
      <c r="CU2" s="876" t="s">
        <v>27</v>
      </c>
      <c r="CV2" s="877" t="s">
        <v>240</v>
      </c>
      <c r="CW2" s="877">
        <v>2012</v>
      </c>
      <c r="CX2" s="877">
        <v>2013</v>
      </c>
      <c r="CY2" s="877" t="s">
        <v>234</v>
      </c>
      <c r="CZ2" s="878" t="s">
        <v>10</v>
      </c>
      <c r="DA2" s="879"/>
      <c r="DB2" s="877">
        <v>2013</v>
      </c>
      <c r="DC2" s="877">
        <v>2014</v>
      </c>
      <c r="DD2" s="877" t="s">
        <v>234</v>
      </c>
      <c r="DE2" s="878" t="s">
        <v>10</v>
      </c>
      <c r="DF2" s="879" t="s">
        <v>27</v>
      </c>
      <c r="DG2" s="877">
        <v>2013</v>
      </c>
      <c r="DH2" s="877">
        <v>2014</v>
      </c>
      <c r="DI2" s="877" t="s">
        <v>234</v>
      </c>
      <c r="DJ2" s="878" t="s">
        <v>10</v>
      </c>
      <c r="DK2" s="876" t="s">
        <v>27</v>
      </c>
      <c r="DL2" s="760" t="s">
        <v>235</v>
      </c>
      <c r="DO2" s="880" t="s">
        <v>27</v>
      </c>
      <c r="DP2" s="881" t="s">
        <v>241</v>
      </c>
      <c r="DQ2" s="881">
        <v>2012</v>
      </c>
      <c r="DR2" s="881">
        <v>2013</v>
      </c>
      <c r="DS2" s="881" t="s">
        <v>234</v>
      </c>
      <c r="DT2" s="882" t="s">
        <v>10</v>
      </c>
      <c r="DU2" s="883"/>
      <c r="DV2" s="881">
        <v>2013</v>
      </c>
      <c r="DW2" s="881">
        <v>2014</v>
      </c>
      <c r="DX2" s="881" t="s">
        <v>234</v>
      </c>
      <c r="DY2" s="882" t="s">
        <v>10</v>
      </c>
      <c r="DZ2" s="879" t="s">
        <v>27</v>
      </c>
      <c r="EA2" s="877">
        <v>2013</v>
      </c>
      <c r="EB2" s="877">
        <v>2014</v>
      </c>
      <c r="EC2" s="877" t="s">
        <v>234</v>
      </c>
      <c r="ED2" s="878" t="s">
        <v>10</v>
      </c>
      <c r="EE2" s="880" t="s">
        <v>27</v>
      </c>
      <c r="EF2" s="760" t="s">
        <v>235</v>
      </c>
      <c r="EI2" s="397" t="s">
        <v>27</v>
      </c>
      <c r="EJ2" s="884" t="s">
        <v>242</v>
      </c>
      <c r="EK2" s="884">
        <v>2012</v>
      </c>
      <c r="EL2" s="884">
        <v>2013</v>
      </c>
      <c r="EM2" s="884" t="s">
        <v>234</v>
      </c>
      <c r="EN2" s="885" t="s">
        <v>10</v>
      </c>
      <c r="EO2" s="886"/>
      <c r="EP2" s="884">
        <v>2013</v>
      </c>
      <c r="EQ2" s="884">
        <v>2014</v>
      </c>
      <c r="ER2" s="884" t="s">
        <v>234</v>
      </c>
      <c r="ES2" s="885" t="s">
        <v>10</v>
      </c>
      <c r="ET2" s="886" t="s">
        <v>27</v>
      </c>
      <c r="EU2" s="884">
        <v>2013</v>
      </c>
      <c r="EV2" s="884">
        <v>2014</v>
      </c>
      <c r="EW2" s="884" t="s">
        <v>234</v>
      </c>
      <c r="EX2" s="885" t="s">
        <v>10</v>
      </c>
      <c r="EY2" s="397" t="s">
        <v>27</v>
      </c>
      <c r="EZ2" s="760" t="s">
        <v>235</v>
      </c>
    </row>
    <row r="3" spans="1:156">
      <c r="A3" s="887"/>
      <c r="B3" s="338" t="s">
        <v>243</v>
      </c>
      <c r="C3" s="888">
        <v>41639</v>
      </c>
      <c r="D3" s="888">
        <v>41639</v>
      </c>
      <c r="E3" s="888">
        <v>41639</v>
      </c>
      <c r="F3" s="888">
        <v>41639</v>
      </c>
      <c r="G3" s="888"/>
      <c r="H3" s="888">
        <v>41639</v>
      </c>
      <c r="I3" s="888">
        <v>41639</v>
      </c>
      <c r="J3" s="889"/>
      <c r="K3" s="890"/>
      <c r="L3" s="891"/>
      <c r="M3" s="892">
        <v>41639</v>
      </c>
      <c r="N3" s="892">
        <v>41578</v>
      </c>
      <c r="O3" s="893"/>
      <c r="P3" s="894"/>
      <c r="Q3" s="875"/>
      <c r="R3" s="760" t="s">
        <v>244</v>
      </c>
      <c r="U3" s="893"/>
      <c r="V3" s="338" t="s">
        <v>243</v>
      </c>
      <c r="W3" s="895">
        <v>41639</v>
      </c>
      <c r="X3" s="888">
        <v>41578</v>
      </c>
      <c r="Y3" s="888"/>
      <c r="Z3" s="888"/>
      <c r="AA3" s="888"/>
      <c r="AB3" s="888">
        <v>41639</v>
      </c>
      <c r="AC3" s="888">
        <v>41639</v>
      </c>
      <c r="AD3" s="896"/>
      <c r="AE3" s="897"/>
      <c r="AF3" s="898"/>
      <c r="AG3" s="892">
        <v>41639</v>
      </c>
      <c r="AH3" s="892">
        <v>41578</v>
      </c>
      <c r="AI3" s="899"/>
      <c r="AJ3" s="900"/>
      <c r="AK3" s="893"/>
      <c r="AL3" s="760" t="s">
        <v>244</v>
      </c>
      <c r="AN3" s="901"/>
      <c r="AO3" s="338" t="s">
        <v>243</v>
      </c>
      <c r="AP3" s="895">
        <v>41639</v>
      </c>
      <c r="AQ3" s="888">
        <v>41578</v>
      </c>
      <c r="AR3" s="888"/>
      <c r="AS3" s="888"/>
      <c r="AT3" s="888"/>
      <c r="AU3" s="888">
        <v>41639</v>
      </c>
      <c r="AV3" s="888">
        <v>41639</v>
      </c>
      <c r="AW3" s="896"/>
      <c r="AX3" s="897"/>
      <c r="AY3" s="898"/>
      <c r="AZ3" s="892">
        <v>41639</v>
      </c>
      <c r="BA3" s="892">
        <v>41578</v>
      </c>
      <c r="BB3" s="899"/>
      <c r="BC3" s="900"/>
      <c r="BD3" s="901"/>
      <c r="BE3" s="760" t="s">
        <v>244</v>
      </c>
      <c r="BG3" s="893"/>
      <c r="BH3" s="338" t="s">
        <v>243</v>
      </c>
      <c r="BI3" s="895">
        <v>41639</v>
      </c>
      <c r="BJ3" s="888">
        <v>41578</v>
      </c>
      <c r="BK3" s="888"/>
      <c r="BL3" s="888"/>
      <c r="BM3" s="888"/>
      <c r="BN3" s="888">
        <v>41639</v>
      </c>
      <c r="BO3" s="888">
        <v>41639</v>
      </c>
      <c r="BP3" s="896"/>
      <c r="BQ3" s="897"/>
      <c r="BR3" s="898"/>
      <c r="BS3" s="892">
        <v>41639</v>
      </c>
      <c r="BT3" s="892">
        <v>41578</v>
      </c>
      <c r="BU3" s="899"/>
      <c r="BV3" s="900"/>
      <c r="BW3" s="893"/>
      <c r="BX3" s="760" t="s">
        <v>244</v>
      </c>
      <c r="CA3" s="901"/>
      <c r="CB3" s="338" t="s">
        <v>243</v>
      </c>
      <c r="CC3" s="895">
        <v>41639</v>
      </c>
      <c r="CD3" s="888">
        <v>41578</v>
      </c>
      <c r="CE3" s="888"/>
      <c r="CF3" s="888"/>
      <c r="CG3" s="888"/>
      <c r="CH3" s="888">
        <v>41639</v>
      </c>
      <c r="CI3" s="888">
        <v>41639</v>
      </c>
      <c r="CJ3" s="896"/>
      <c r="CK3" s="897"/>
      <c r="CL3" s="898"/>
      <c r="CM3" s="892">
        <v>41639</v>
      </c>
      <c r="CN3" s="892">
        <v>41578</v>
      </c>
      <c r="CO3" s="899"/>
      <c r="CP3" s="900"/>
      <c r="CQ3" s="901"/>
      <c r="CR3" s="760" t="s">
        <v>244</v>
      </c>
      <c r="CU3" s="893"/>
      <c r="CV3" s="338" t="s">
        <v>243</v>
      </c>
      <c r="CW3" s="895">
        <v>41639</v>
      </c>
      <c r="CX3" s="888">
        <v>41578</v>
      </c>
      <c r="CY3" s="888"/>
      <c r="CZ3" s="888"/>
      <c r="DA3" s="888"/>
      <c r="DB3" s="888">
        <v>41639</v>
      </c>
      <c r="DC3" s="888">
        <v>41639</v>
      </c>
      <c r="DD3" s="896"/>
      <c r="DE3" s="897"/>
      <c r="DF3" s="898"/>
      <c r="DG3" s="892">
        <v>41639</v>
      </c>
      <c r="DH3" s="892">
        <v>41578</v>
      </c>
      <c r="DI3" s="899"/>
      <c r="DJ3" s="900"/>
      <c r="DK3" s="893"/>
      <c r="DL3" s="760" t="s">
        <v>244</v>
      </c>
      <c r="DO3" s="901"/>
      <c r="DP3" s="338" t="s">
        <v>243</v>
      </c>
      <c r="DQ3" s="895">
        <v>41639</v>
      </c>
      <c r="DR3" s="888">
        <v>41578</v>
      </c>
      <c r="DS3" s="888"/>
      <c r="DT3" s="888"/>
      <c r="DU3" s="888"/>
      <c r="DV3" s="888">
        <v>41639</v>
      </c>
      <c r="DW3" s="888">
        <v>41639</v>
      </c>
      <c r="DX3" s="896"/>
      <c r="DY3" s="897"/>
      <c r="DZ3" s="898"/>
      <c r="EA3" s="892">
        <v>41639</v>
      </c>
      <c r="EB3" s="892">
        <v>41578</v>
      </c>
      <c r="EC3" s="899"/>
      <c r="ED3" s="900"/>
      <c r="EE3" s="901"/>
      <c r="EF3" s="760" t="s">
        <v>244</v>
      </c>
      <c r="EI3" s="902"/>
      <c r="EJ3" s="903" t="s">
        <v>243</v>
      </c>
      <c r="EK3" s="895">
        <v>41639</v>
      </c>
      <c r="EL3" s="888">
        <v>41578</v>
      </c>
      <c r="EM3" s="888"/>
      <c r="EN3" s="888"/>
      <c r="EO3" s="888"/>
      <c r="EP3" s="888">
        <v>41639</v>
      </c>
      <c r="EQ3" s="888">
        <v>41639</v>
      </c>
      <c r="ER3" s="896"/>
      <c r="ES3" s="897"/>
      <c r="ET3" s="898"/>
      <c r="EU3" s="892">
        <v>41639</v>
      </c>
      <c r="EV3" s="892">
        <v>41578</v>
      </c>
      <c r="EW3" s="899"/>
      <c r="EX3" s="900"/>
      <c r="EY3" s="902"/>
      <c r="EZ3" s="760" t="s">
        <v>244</v>
      </c>
    </row>
    <row r="4" spans="1:156" ht="5.0999999999999996" customHeight="1">
      <c r="A4" s="400"/>
      <c r="B4" s="904"/>
      <c r="C4" s="905"/>
      <c r="D4" s="905"/>
      <c r="E4" s="429"/>
      <c r="F4" s="906"/>
      <c r="G4" s="907"/>
      <c r="H4" s="908"/>
      <c r="I4" s="908"/>
      <c r="J4" s="904"/>
      <c r="K4" s="909"/>
      <c r="L4" s="879"/>
      <c r="M4" s="905"/>
      <c r="N4" s="905"/>
      <c r="O4" s="429"/>
      <c r="P4" s="906"/>
      <c r="Q4" s="875"/>
      <c r="R4" s="866"/>
      <c r="U4" s="876"/>
      <c r="V4" s="429"/>
      <c r="W4" s="905"/>
      <c r="X4" s="905"/>
      <c r="Y4" s="429"/>
      <c r="Z4" s="906"/>
      <c r="AA4" s="910"/>
      <c r="AB4" s="905"/>
      <c r="AC4" s="905"/>
      <c r="AD4" s="429"/>
      <c r="AE4" s="906"/>
      <c r="AF4" s="910"/>
      <c r="AG4" s="905"/>
      <c r="AH4" s="905"/>
      <c r="AI4" s="429"/>
      <c r="AJ4" s="906"/>
      <c r="AK4" s="876"/>
      <c r="AL4" s="871"/>
      <c r="AN4" s="880"/>
      <c r="AO4" s="911"/>
      <c r="AP4" s="905"/>
      <c r="AQ4" s="905"/>
      <c r="AR4" s="429"/>
      <c r="AS4" s="906"/>
      <c r="AT4" s="912"/>
      <c r="AU4" s="913"/>
      <c r="AV4" s="913"/>
      <c r="AW4" s="911"/>
      <c r="AX4" s="914"/>
      <c r="AY4" s="910"/>
      <c r="AZ4" s="905"/>
      <c r="BA4" s="905"/>
      <c r="BB4" s="429"/>
      <c r="BC4" s="906"/>
      <c r="BD4" s="880"/>
      <c r="BE4" s="871"/>
      <c r="BG4" s="876"/>
      <c r="BH4" s="429"/>
      <c r="BI4" s="905"/>
      <c r="BJ4" s="905"/>
      <c r="BK4" s="429"/>
      <c r="BL4" s="906"/>
      <c r="BM4" s="910"/>
      <c r="BN4" s="905"/>
      <c r="BO4" s="905"/>
      <c r="BP4" s="429"/>
      <c r="BQ4" s="906"/>
      <c r="BR4" s="910"/>
      <c r="BS4" s="905"/>
      <c r="BT4" s="905"/>
      <c r="BU4" s="429"/>
      <c r="BV4" s="906"/>
      <c r="BW4" s="876"/>
      <c r="BX4" s="871"/>
      <c r="CA4" s="880"/>
      <c r="CB4" s="911"/>
      <c r="CC4" s="905"/>
      <c r="CD4" s="905"/>
      <c r="CE4" s="429"/>
      <c r="CF4" s="906"/>
      <c r="CG4" s="912"/>
      <c r="CH4" s="913"/>
      <c r="CI4" s="913"/>
      <c r="CJ4" s="911"/>
      <c r="CK4" s="914"/>
      <c r="CL4" s="910"/>
      <c r="CM4" s="905"/>
      <c r="CN4" s="905"/>
      <c r="CO4" s="429"/>
      <c r="CP4" s="906"/>
      <c r="CQ4" s="880"/>
      <c r="CR4" s="871"/>
      <c r="CU4" s="876"/>
      <c r="CV4" s="429"/>
      <c r="CW4" s="905"/>
      <c r="CX4" s="905"/>
      <c r="CY4" s="429"/>
      <c r="CZ4" s="906"/>
      <c r="DA4" s="910"/>
      <c r="DB4" s="905"/>
      <c r="DC4" s="905"/>
      <c r="DD4" s="429"/>
      <c r="DE4" s="906"/>
      <c r="DF4" s="910"/>
      <c r="DG4" s="905"/>
      <c r="DH4" s="905"/>
      <c r="DI4" s="429"/>
      <c r="DJ4" s="906"/>
      <c r="DK4" s="876"/>
      <c r="DL4" s="871"/>
      <c r="DO4" s="880"/>
      <c r="DP4" s="911"/>
      <c r="DQ4" s="905"/>
      <c r="DR4" s="905"/>
      <c r="DS4" s="429"/>
      <c r="DT4" s="906"/>
      <c r="DU4" s="912"/>
      <c r="DV4" s="913"/>
      <c r="DW4" s="913"/>
      <c r="DX4" s="911"/>
      <c r="DY4" s="914"/>
      <c r="DZ4" s="910"/>
      <c r="EA4" s="905"/>
      <c r="EB4" s="905"/>
      <c r="EC4" s="429"/>
      <c r="ED4" s="906"/>
      <c r="EE4" s="880"/>
      <c r="EF4" s="871"/>
      <c r="EI4" s="397"/>
      <c r="EJ4" s="915"/>
      <c r="EK4" s="905"/>
      <c r="EL4" s="905"/>
      <c r="EM4" s="429"/>
      <c r="EN4" s="906"/>
      <c r="EO4" s="916"/>
      <c r="EP4" s="917"/>
      <c r="EQ4" s="917"/>
      <c r="ER4" s="915"/>
      <c r="ES4" s="918"/>
      <c r="ET4" s="910"/>
      <c r="EU4" s="905"/>
      <c r="EV4" s="905"/>
      <c r="EW4" s="429"/>
      <c r="EX4" s="906"/>
      <c r="EY4" s="397"/>
      <c r="EZ4" s="871"/>
    </row>
    <row r="5" spans="1:156" hidden="1">
      <c r="A5" s="400">
        <v>1</v>
      </c>
      <c r="B5" s="279" t="s">
        <v>245</v>
      </c>
      <c r="C5" s="867"/>
      <c r="D5" s="867">
        <v>42967</v>
      </c>
      <c r="E5" s="919">
        <f>SUM(D5,-C5)</f>
        <v>42967</v>
      </c>
      <c r="F5" s="920" t="e">
        <f>E5/C5</f>
        <v>#DIV/0!</v>
      </c>
      <c r="G5" s="921">
        <v>1</v>
      </c>
      <c r="H5" s="302">
        <v>42607</v>
      </c>
      <c r="I5" s="867"/>
      <c r="J5" s="919">
        <f>SUM(I5,-H5)</f>
        <v>-42607</v>
      </c>
      <c r="K5" s="920">
        <f>J5/H5</f>
        <v>-1</v>
      </c>
      <c r="L5" s="922">
        <v>1</v>
      </c>
      <c r="M5" s="867">
        <v>42967</v>
      </c>
      <c r="N5" s="867"/>
      <c r="O5" s="919">
        <f>SUM(N5,-M5)</f>
        <v>-42967</v>
      </c>
      <c r="P5" s="920">
        <f>O5/M5</f>
        <v>-1</v>
      </c>
      <c r="Q5" s="875"/>
      <c r="R5" s="866"/>
      <c r="U5" s="876">
        <v>1</v>
      </c>
      <c r="V5" s="279" t="s">
        <v>245</v>
      </c>
      <c r="W5" s="867">
        <v>45812</v>
      </c>
      <c r="X5" s="867">
        <v>42967</v>
      </c>
      <c r="Y5" s="919">
        <f>SUM(X5,-W5)</f>
        <v>-2845</v>
      </c>
      <c r="Z5" s="920">
        <f>Y5/W5</f>
        <v>-6.2101632759975552E-2</v>
      </c>
      <c r="AA5" s="921"/>
      <c r="AB5" s="302">
        <v>42607</v>
      </c>
      <c r="AC5" s="867"/>
      <c r="AD5" s="919">
        <f>SUM(AC5,-AB5)</f>
        <v>-42607</v>
      </c>
      <c r="AE5" s="920">
        <f>AD5/AB5</f>
        <v>-1</v>
      </c>
      <c r="AF5" s="921">
        <v>1</v>
      </c>
      <c r="AG5" s="867">
        <v>42967</v>
      </c>
      <c r="AH5" s="867"/>
      <c r="AI5" s="919">
        <f>SUM(AH5,-AG5)</f>
        <v>-42967</v>
      </c>
      <c r="AJ5" s="920">
        <f>AI5/AG5</f>
        <v>-1</v>
      </c>
      <c r="AK5" s="876">
        <v>1</v>
      </c>
      <c r="AL5" s="871"/>
      <c r="AN5" s="880">
        <v>1</v>
      </c>
      <c r="AO5" s="279" t="s">
        <v>245</v>
      </c>
      <c r="AP5" s="867">
        <v>45812</v>
      </c>
      <c r="AQ5" s="867">
        <v>42967</v>
      </c>
      <c r="AR5" s="919">
        <f>SUM(AQ5,-AP5)</f>
        <v>-2845</v>
      </c>
      <c r="AS5" s="920">
        <f>AR5/AP5</f>
        <v>-6.2101632759975552E-2</v>
      </c>
      <c r="AT5" s="921"/>
      <c r="AU5" s="302">
        <v>42607</v>
      </c>
      <c r="AV5" s="867"/>
      <c r="AW5" s="919">
        <f>SUM(AV5,-AU5)</f>
        <v>-42607</v>
      </c>
      <c r="AX5" s="920">
        <f>AW5/AU5</f>
        <v>-1</v>
      </c>
      <c r="AY5" s="921">
        <v>1</v>
      </c>
      <c r="AZ5" s="867">
        <v>42967</v>
      </c>
      <c r="BA5" s="867"/>
      <c r="BB5" s="919">
        <f>SUM(BA5,-AZ5)</f>
        <v>-42967</v>
      </c>
      <c r="BC5" s="920">
        <f>BB5/AZ5</f>
        <v>-1</v>
      </c>
      <c r="BD5" s="880">
        <v>1</v>
      </c>
      <c r="BE5" s="871"/>
      <c r="BG5" s="876">
        <v>1</v>
      </c>
      <c r="BH5" s="279" t="s">
        <v>245</v>
      </c>
      <c r="BI5" s="867">
        <v>45812</v>
      </c>
      <c r="BJ5" s="867">
        <v>42967</v>
      </c>
      <c r="BK5" s="919">
        <f>SUM(BJ5,-BI5)</f>
        <v>-2845</v>
      </c>
      <c r="BL5" s="920">
        <f>BK5/BI5</f>
        <v>-6.2101632759975552E-2</v>
      </c>
      <c r="BM5" s="921"/>
      <c r="BN5" s="302">
        <v>42607</v>
      </c>
      <c r="BO5" s="867"/>
      <c r="BP5" s="919">
        <f>SUM(BO5,-BN5)</f>
        <v>-42607</v>
      </c>
      <c r="BQ5" s="920">
        <f>BP5/BN5</f>
        <v>-1</v>
      </c>
      <c r="BR5" s="921">
        <v>1</v>
      </c>
      <c r="BS5" s="867">
        <v>42967</v>
      </c>
      <c r="BT5" s="867"/>
      <c r="BU5" s="919">
        <f>SUM(BT5,-BS5)</f>
        <v>-42967</v>
      </c>
      <c r="BV5" s="920">
        <f>BU5/BS5</f>
        <v>-1</v>
      </c>
      <c r="BW5" s="876">
        <v>1</v>
      </c>
      <c r="BX5" s="871"/>
      <c r="CA5" s="880">
        <v>1</v>
      </c>
      <c r="CB5" s="279" t="s">
        <v>245</v>
      </c>
      <c r="CC5" s="867">
        <v>45812</v>
      </c>
      <c r="CD5" s="867">
        <v>42967</v>
      </c>
      <c r="CE5" s="919">
        <f>SUM(CD5,-CC5)</f>
        <v>-2845</v>
      </c>
      <c r="CF5" s="920">
        <f>CE5/CC5</f>
        <v>-6.2101632759975552E-2</v>
      </c>
      <c r="CG5" s="921"/>
      <c r="CH5" s="302">
        <v>42607</v>
      </c>
      <c r="CI5" s="867"/>
      <c r="CJ5" s="919">
        <f>SUM(CI5,-CH5)</f>
        <v>-42607</v>
      </c>
      <c r="CK5" s="920">
        <f>CJ5/CH5</f>
        <v>-1</v>
      </c>
      <c r="CL5" s="921">
        <v>1</v>
      </c>
      <c r="CM5" s="867">
        <v>42967</v>
      </c>
      <c r="CN5" s="867"/>
      <c r="CO5" s="919">
        <f>SUM(CN5,-CM5)</f>
        <v>-42967</v>
      </c>
      <c r="CP5" s="920">
        <f>CO5/CM5</f>
        <v>-1</v>
      </c>
      <c r="CQ5" s="880">
        <v>1</v>
      </c>
      <c r="CR5" s="871"/>
      <c r="CU5" s="876">
        <v>1</v>
      </c>
      <c r="CV5" s="279" t="s">
        <v>245</v>
      </c>
      <c r="CW5" s="867">
        <v>45812</v>
      </c>
      <c r="CX5" s="867">
        <v>42967</v>
      </c>
      <c r="CY5" s="919">
        <f>SUM(CX5,-CW5)</f>
        <v>-2845</v>
      </c>
      <c r="CZ5" s="920">
        <f>CY5/CW5</f>
        <v>-6.2101632759975552E-2</v>
      </c>
      <c r="DA5" s="921"/>
      <c r="DB5" s="302">
        <v>42607</v>
      </c>
      <c r="DC5" s="867"/>
      <c r="DD5" s="919">
        <f>SUM(DC5,-DB5)</f>
        <v>-42607</v>
      </c>
      <c r="DE5" s="920">
        <f>DD5/DB5</f>
        <v>-1</v>
      </c>
      <c r="DF5" s="921">
        <v>1</v>
      </c>
      <c r="DG5" s="867">
        <v>42967</v>
      </c>
      <c r="DH5" s="867"/>
      <c r="DI5" s="919">
        <f>SUM(DH5,-DG5)</f>
        <v>-42967</v>
      </c>
      <c r="DJ5" s="920">
        <f>DI5/DG5</f>
        <v>-1</v>
      </c>
      <c r="DK5" s="876">
        <v>1</v>
      </c>
      <c r="DL5" s="871"/>
      <c r="DO5" s="880">
        <v>1</v>
      </c>
      <c r="DP5" s="279" t="s">
        <v>245</v>
      </c>
      <c r="DQ5" s="867">
        <v>45812</v>
      </c>
      <c r="DR5" s="867">
        <v>42967</v>
      </c>
      <c r="DS5" s="919">
        <f>SUM(DR5,-DQ5)</f>
        <v>-2845</v>
      </c>
      <c r="DT5" s="920">
        <f>DS5/DQ5</f>
        <v>-6.2101632759975552E-2</v>
      </c>
      <c r="DU5" s="921"/>
      <c r="DV5" s="302">
        <v>42607</v>
      </c>
      <c r="DW5" s="867"/>
      <c r="DX5" s="919">
        <f>SUM(DW5,-DV5)</f>
        <v>-42607</v>
      </c>
      <c r="DY5" s="920">
        <f>DX5/DV5</f>
        <v>-1</v>
      </c>
      <c r="DZ5" s="921">
        <v>1</v>
      </c>
      <c r="EA5" s="867">
        <v>42967</v>
      </c>
      <c r="EB5" s="867"/>
      <c r="EC5" s="919">
        <f>SUM(EB5,-EA5)</f>
        <v>-42967</v>
      </c>
      <c r="ED5" s="920">
        <f>EC5/EA5</f>
        <v>-1</v>
      </c>
      <c r="EE5" s="880">
        <v>1</v>
      </c>
      <c r="EF5" s="871"/>
      <c r="EI5" s="397">
        <v>1</v>
      </c>
      <c r="EJ5" s="279" t="s">
        <v>245</v>
      </c>
      <c r="EK5" s="867">
        <v>45812</v>
      </c>
      <c r="EL5" s="867">
        <v>42967</v>
      </c>
      <c r="EM5" s="919">
        <f>SUM(EL5,-EK5)</f>
        <v>-2845</v>
      </c>
      <c r="EN5" s="920">
        <f>EM5/EK5</f>
        <v>-6.2101632759975552E-2</v>
      </c>
      <c r="EO5" s="921"/>
      <c r="EP5" s="302">
        <v>42607</v>
      </c>
      <c r="EQ5" s="867"/>
      <c r="ER5" s="919">
        <f>SUM(EQ5,-EP5)</f>
        <v>-42607</v>
      </c>
      <c r="ES5" s="920">
        <f>ER5/EP5</f>
        <v>-1</v>
      </c>
      <c r="ET5" s="921">
        <v>1</v>
      </c>
      <c r="EU5" s="867">
        <v>42967</v>
      </c>
      <c r="EV5" s="867"/>
      <c r="EW5" s="919">
        <f>SUM(EV5,-EU5)</f>
        <v>-42967</v>
      </c>
      <c r="EX5" s="920">
        <f>EW5/EU5</f>
        <v>-1</v>
      </c>
      <c r="EY5" s="397">
        <v>1</v>
      </c>
      <c r="EZ5" s="871"/>
    </row>
    <row r="6" spans="1:156" hidden="1">
      <c r="A6" s="400">
        <v>2</v>
      </c>
      <c r="B6" s="279" t="s">
        <v>246</v>
      </c>
      <c r="C6" s="867">
        <v>17478</v>
      </c>
      <c r="D6" s="867">
        <v>16044</v>
      </c>
      <c r="E6" s="919">
        <f>SUM(D6,-C6)</f>
        <v>-1434</v>
      </c>
      <c r="F6" s="923">
        <f>E6/C6</f>
        <v>-8.2046000686577414E-2</v>
      </c>
      <c r="G6" s="921">
        <v>2</v>
      </c>
      <c r="H6" s="302">
        <v>15909</v>
      </c>
      <c r="I6" s="867"/>
      <c r="J6" s="919">
        <f>SUM(I6,-H6)</f>
        <v>-15909</v>
      </c>
      <c r="K6" s="923">
        <f>J6/H6</f>
        <v>-1</v>
      </c>
      <c r="L6" s="922">
        <v>2</v>
      </c>
      <c r="M6" s="867">
        <v>16044</v>
      </c>
      <c r="N6" s="867"/>
      <c r="O6" s="919">
        <f>SUM(N6,-M6)</f>
        <v>-16044</v>
      </c>
      <c r="P6" s="923">
        <f>O6/M6</f>
        <v>-1</v>
      </c>
      <c r="Q6" s="875"/>
      <c r="R6" s="866"/>
      <c r="U6" s="876">
        <v>2</v>
      </c>
      <c r="V6" s="279" t="s">
        <v>246</v>
      </c>
      <c r="W6" s="867">
        <v>17478</v>
      </c>
      <c r="X6" s="867">
        <v>16044</v>
      </c>
      <c r="Y6" s="919">
        <f>SUM(X6,-W6)</f>
        <v>-1434</v>
      </c>
      <c r="Z6" s="923">
        <f>Y6/W6</f>
        <v>-8.2046000686577414E-2</v>
      </c>
      <c r="AA6" s="921"/>
      <c r="AB6" s="302">
        <v>15909</v>
      </c>
      <c r="AC6" s="867"/>
      <c r="AD6" s="919">
        <f>SUM(AC6,-AB6)</f>
        <v>-15909</v>
      </c>
      <c r="AE6" s="923">
        <f>AD6/AB6</f>
        <v>-1</v>
      </c>
      <c r="AF6" s="921">
        <v>2</v>
      </c>
      <c r="AG6" s="867">
        <v>16044</v>
      </c>
      <c r="AH6" s="867"/>
      <c r="AI6" s="919">
        <f>SUM(AH6,-AG6)</f>
        <v>-16044</v>
      </c>
      <c r="AJ6" s="923">
        <f>AI6/AG6</f>
        <v>-1</v>
      </c>
      <c r="AK6" s="876">
        <v>2</v>
      </c>
      <c r="AL6" s="871"/>
      <c r="AN6" s="880">
        <v>2</v>
      </c>
      <c r="AO6" s="279" t="s">
        <v>246</v>
      </c>
      <c r="AP6" s="867">
        <v>17478</v>
      </c>
      <c r="AQ6" s="867">
        <v>16044</v>
      </c>
      <c r="AR6" s="919">
        <f>SUM(AQ6,-AP6)</f>
        <v>-1434</v>
      </c>
      <c r="AS6" s="923">
        <f>AR6/AP6</f>
        <v>-8.2046000686577414E-2</v>
      </c>
      <c r="AT6" s="921"/>
      <c r="AU6" s="302">
        <v>15909</v>
      </c>
      <c r="AV6" s="867"/>
      <c r="AW6" s="919">
        <f>SUM(AV6,-AU6)</f>
        <v>-15909</v>
      </c>
      <c r="AX6" s="923">
        <f>AW6/AU6</f>
        <v>-1</v>
      </c>
      <c r="AY6" s="921">
        <v>2</v>
      </c>
      <c r="AZ6" s="867">
        <v>16044</v>
      </c>
      <c r="BA6" s="867"/>
      <c r="BB6" s="919">
        <f>SUM(BA6,-AZ6)</f>
        <v>-16044</v>
      </c>
      <c r="BC6" s="923">
        <f>BB6/AZ6</f>
        <v>-1</v>
      </c>
      <c r="BD6" s="880">
        <v>2</v>
      </c>
      <c r="BE6" s="871"/>
      <c r="BG6" s="876">
        <v>2</v>
      </c>
      <c r="BH6" s="279" t="s">
        <v>246</v>
      </c>
      <c r="BI6" s="867">
        <v>17478</v>
      </c>
      <c r="BJ6" s="867">
        <v>16044</v>
      </c>
      <c r="BK6" s="919">
        <f>SUM(BJ6,-BI6)</f>
        <v>-1434</v>
      </c>
      <c r="BL6" s="923">
        <f>BK6/BI6</f>
        <v>-8.2046000686577414E-2</v>
      </c>
      <c r="BM6" s="921"/>
      <c r="BN6" s="302">
        <v>15909</v>
      </c>
      <c r="BO6" s="867"/>
      <c r="BP6" s="919">
        <f>SUM(BO6,-BN6)</f>
        <v>-15909</v>
      </c>
      <c r="BQ6" s="923">
        <f>BP6/BN6</f>
        <v>-1</v>
      </c>
      <c r="BR6" s="921">
        <v>2</v>
      </c>
      <c r="BS6" s="867">
        <v>16044</v>
      </c>
      <c r="BT6" s="867"/>
      <c r="BU6" s="919">
        <f>SUM(BT6,-BS6)</f>
        <v>-16044</v>
      </c>
      <c r="BV6" s="923">
        <f>BU6/BS6</f>
        <v>-1</v>
      </c>
      <c r="BW6" s="876">
        <v>2</v>
      </c>
      <c r="BX6" s="871"/>
      <c r="CA6" s="880">
        <v>2</v>
      </c>
      <c r="CB6" s="279" t="s">
        <v>246</v>
      </c>
      <c r="CC6" s="867">
        <v>17478</v>
      </c>
      <c r="CD6" s="867">
        <v>16044</v>
      </c>
      <c r="CE6" s="919">
        <f>SUM(CD6,-CC6)</f>
        <v>-1434</v>
      </c>
      <c r="CF6" s="923">
        <f>CE6/CC6</f>
        <v>-8.2046000686577414E-2</v>
      </c>
      <c r="CG6" s="921"/>
      <c r="CH6" s="302">
        <v>15909</v>
      </c>
      <c r="CI6" s="867"/>
      <c r="CJ6" s="919">
        <f>SUM(CI6,-CH6)</f>
        <v>-15909</v>
      </c>
      <c r="CK6" s="923">
        <f>CJ6/CH6</f>
        <v>-1</v>
      </c>
      <c r="CL6" s="921">
        <v>2</v>
      </c>
      <c r="CM6" s="867">
        <v>16044</v>
      </c>
      <c r="CN6" s="867"/>
      <c r="CO6" s="919">
        <f>SUM(CN6,-CM6)</f>
        <v>-16044</v>
      </c>
      <c r="CP6" s="923">
        <f>CO6/CM6</f>
        <v>-1</v>
      </c>
      <c r="CQ6" s="880">
        <v>2</v>
      </c>
      <c r="CR6" s="871"/>
      <c r="CU6" s="876">
        <v>2</v>
      </c>
      <c r="CV6" s="279" t="s">
        <v>246</v>
      </c>
      <c r="CW6" s="867">
        <v>17478</v>
      </c>
      <c r="CX6" s="867">
        <v>16044</v>
      </c>
      <c r="CY6" s="919">
        <f>SUM(CX6,-CW6)</f>
        <v>-1434</v>
      </c>
      <c r="CZ6" s="923">
        <f>CY6/CW6</f>
        <v>-8.2046000686577414E-2</v>
      </c>
      <c r="DA6" s="921"/>
      <c r="DB6" s="302">
        <v>15909</v>
      </c>
      <c r="DC6" s="867"/>
      <c r="DD6" s="919">
        <f>SUM(DC6,-DB6)</f>
        <v>-15909</v>
      </c>
      <c r="DE6" s="923">
        <f>DD6/DB6</f>
        <v>-1</v>
      </c>
      <c r="DF6" s="921">
        <v>2</v>
      </c>
      <c r="DG6" s="867">
        <v>16044</v>
      </c>
      <c r="DH6" s="867"/>
      <c r="DI6" s="919">
        <f>SUM(DH6,-DG6)</f>
        <v>-16044</v>
      </c>
      <c r="DJ6" s="923">
        <f>DI6/DG6</f>
        <v>-1</v>
      </c>
      <c r="DK6" s="876">
        <v>2</v>
      </c>
      <c r="DL6" s="871"/>
      <c r="DO6" s="880">
        <v>2</v>
      </c>
      <c r="DP6" s="279" t="s">
        <v>246</v>
      </c>
      <c r="DQ6" s="867">
        <v>17478</v>
      </c>
      <c r="DR6" s="867">
        <v>16044</v>
      </c>
      <c r="DS6" s="919">
        <f>SUM(DR6,-DQ6)</f>
        <v>-1434</v>
      </c>
      <c r="DT6" s="923">
        <f>DS6/DQ6</f>
        <v>-8.2046000686577414E-2</v>
      </c>
      <c r="DU6" s="921"/>
      <c r="DV6" s="302">
        <v>15909</v>
      </c>
      <c r="DW6" s="867"/>
      <c r="DX6" s="919">
        <f>SUM(DW6,-DV6)</f>
        <v>-15909</v>
      </c>
      <c r="DY6" s="923">
        <f>DX6/DV6</f>
        <v>-1</v>
      </c>
      <c r="DZ6" s="921">
        <v>2</v>
      </c>
      <c r="EA6" s="867">
        <v>16044</v>
      </c>
      <c r="EB6" s="867"/>
      <c r="EC6" s="919">
        <f>SUM(EB6,-EA6)</f>
        <v>-16044</v>
      </c>
      <c r="ED6" s="923">
        <f>EC6/EA6</f>
        <v>-1</v>
      </c>
      <c r="EE6" s="880">
        <v>2</v>
      </c>
      <c r="EF6" s="871"/>
      <c r="EI6" s="397">
        <v>2</v>
      </c>
      <c r="EJ6" s="279" t="s">
        <v>246</v>
      </c>
      <c r="EK6" s="867">
        <v>17478</v>
      </c>
      <c r="EL6" s="867">
        <v>16044</v>
      </c>
      <c r="EM6" s="919">
        <f>SUM(EL6,-EK6)</f>
        <v>-1434</v>
      </c>
      <c r="EN6" s="923">
        <f>EM6/EK6</f>
        <v>-8.2046000686577414E-2</v>
      </c>
      <c r="EO6" s="921"/>
      <c r="EP6" s="302">
        <v>15909</v>
      </c>
      <c r="EQ6" s="867"/>
      <c r="ER6" s="919">
        <f>SUM(EQ6,-EP6)</f>
        <v>-15909</v>
      </c>
      <c r="ES6" s="923">
        <f>ER6/EP6</f>
        <v>-1</v>
      </c>
      <c r="ET6" s="921">
        <v>2</v>
      </c>
      <c r="EU6" s="867">
        <v>16044</v>
      </c>
      <c r="EV6" s="867"/>
      <c r="EW6" s="919">
        <f>SUM(EV6,-EU6)</f>
        <v>-16044</v>
      </c>
      <c r="EX6" s="923">
        <f>EW6/EU6</f>
        <v>-1</v>
      </c>
      <c r="EY6" s="397">
        <v>2</v>
      </c>
      <c r="EZ6" s="871"/>
    </row>
    <row r="7" spans="1:156" ht="15" customHeight="1">
      <c r="A7" s="400">
        <v>1</v>
      </c>
      <c r="B7" s="924" t="s">
        <v>247</v>
      </c>
      <c r="C7" s="925"/>
      <c r="D7" s="925">
        <f>M7</f>
        <v>56755</v>
      </c>
      <c r="E7" s="926">
        <f>SUM(D7,-C7)</f>
        <v>56755</v>
      </c>
      <c r="F7" s="927" t="e">
        <f>E7/C7</f>
        <v>#DIV/0!</v>
      </c>
      <c r="G7" s="921"/>
      <c r="H7" s="925">
        <f>D7</f>
        <v>56755</v>
      </c>
      <c r="I7" s="925">
        <v>55426</v>
      </c>
      <c r="J7" s="926">
        <f>SUM(I7,-H7)</f>
        <v>-1329</v>
      </c>
      <c r="K7" s="928">
        <f>J7/H7</f>
        <v>-2.3416439080257246E-2</v>
      </c>
      <c r="L7" s="922"/>
      <c r="M7" s="929">
        <v>56755</v>
      </c>
      <c r="N7" s="929">
        <f>I7</f>
        <v>55426</v>
      </c>
      <c r="O7" s="930">
        <f>SUM(N7,-M7)</f>
        <v>-1329</v>
      </c>
      <c r="P7" s="931">
        <f>O7/M7</f>
        <v>-2.3416439080257246E-2</v>
      </c>
      <c r="Q7" s="400">
        <v>1</v>
      </c>
      <c r="R7" s="932">
        <f>SUM(I7,-$H$16)/$H$16</f>
        <v>-8.6404694402320834E-2</v>
      </c>
      <c r="S7" s="799"/>
      <c r="T7" s="800"/>
      <c r="U7" s="876">
        <v>1</v>
      </c>
      <c r="V7" s="924" t="s">
        <v>247</v>
      </c>
      <c r="W7" s="933" t="e">
        <f>#REF!</f>
        <v>#REF!</v>
      </c>
      <c r="X7" s="934">
        <v>14432</v>
      </c>
      <c r="Y7" s="935" t="e">
        <f>SUM(X7,-W7)</f>
        <v>#REF!</v>
      </c>
      <c r="Z7" s="936" t="e">
        <f>Y7/W7</f>
        <v>#REF!</v>
      </c>
      <c r="AA7" s="921"/>
      <c r="AB7" s="934">
        <v>14718</v>
      </c>
      <c r="AC7" s="934">
        <v>14089</v>
      </c>
      <c r="AD7" s="935">
        <f>SUM(AC7,-AB7)</f>
        <v>-629</v>
      </c>
      <c r="AE7" s="928">
        <f>AD7/AB7</f>
        <v>-4.2736784889251256E-2</v>
      </c>
      <c r="AF7" s="910">
        <v>3</v>
      </c>
      <c r="AG7" s="929">
        <v>14718</v>
      </c>
      <c r="AH7" s="937">
        <f>AC7</f>
        <v>14089</v>
      </c>
      <c r="AI7" s="930">
        <f>SUM(AH7,-AG7)</f>
        <v>-629</v>
      </c>
      <c r="AJ7" s="938">
        <f>AI7/AG7</f>
        <v>-4.2736784889251256E-2</v>
      </c>
      <c r="AK7" s="876">
        <v>1</v>
      </c>
      <c r="AL7" s="932">
        <f>SUM(AC7,-$AB$16)/$AB$16</f>
        <v>-9.0914956768615302E-2</v>
      </c>
      <c r="AN7" s="880">
        <v>1</v>
      </c>
      <c r="AO7" s="924" t="s">
        <v>247</v>
      </c>
      <c r="AP7" s="933" t="e">
        <f>#REF!</f>
        <v>#REF!</v>
      </c>
      <c r="AQ7" s="934">
        <v>14432</v>
      </c>
      <c r="AR7" s="935" t="e">
        <f>SUM(AQ7,-AP7)</f>
        <v>#REF!</v>
      </c>
      <c r="AS7" s="936" t="e">
        <f>AR7/AP7</f>
        <v>#REF!</v>
      </c>
      <c r="AT7" s="921"/>
      <c r="AU7" s="934">
        <v>9316</v>
      </c>
      <c r="AV7" s="934">
        <v>9018</v>
      </c>
      <c r="AW7" s="935">
        <f>SUM(AV7,-AU7)</f>
        <v>-298</v>
      </c>
      <c r="AX7" s="928">
        <f>AW7/AU7</f>
        <v>-3.1987977672820953E-2</v>
      </c>
      <c r="AY7" s="910">
        <v>3</v>
      </c>
      <c r="AZ7" s="929">
        <v>14718</v>
      </c>
      <c r="BA7" s="937">
        <f>AV7</f>
        <v>9018</v>
      </c>
      <c r="BB7" s="930">
        <f>SUM(BA7,-AZ7)</f>
        <v>-5700</v>
      </c>
      <c r="BC7" s="938">
        <f>BB7/AZ7</f>
        <v>-0.38728088055442317</v>
      </c>
      <c r="BD7" s="880">
        <v>1</v>
      </c>
      <c r="BE7" s="932">
        <f>SUM(AV7,-$AU$16)/$AU$16</f>
        <v>-8.400203148806501E-2</v>
      </c>
      <c r="BG7" s="876">
        <v>1</v>
      </c>
      <c r="BH7" s="924" t="s">
        <v>247</v>
      </c>
      <c r="BI7" s="933" t="e">
        <f>#REF!</f>
        <v>#REF!</v>
      </c>
      <c r="BJ7" s="934">
        <v>14432</v>
      </c>
      <c r="BK7" s="935" t="e">
        <f>SUM(BJ7,-BI7)</f>
        <v>#REF!</v>
      </c>
      <c r="BL7" s="936" t="e">
        <f>BK7/BI7</f>
        <v>#REF!</v>
      </c>
      <c r="BM7" s="921"/>
      <c r="BN7" s="934">
        <v>6586</v>
      </c>
      <c r="BO7" s="934">
        <v>6543</v>
      </c>
      <c r="BP7" s="935">
        <f>SUM(BO7,-BN7)</f>
        <v>-43</v>
      </c>
      <c r="BQ7" s="928">
        <f>BP7/BN7</f>
        <v>-6.5290009110233827E-3</v>
      </c>
      <c r="BR7" s="910">
        <v>3</v>
      </c>
      <c r="BS7" s="929">
        <v>14718</v>
      </c>
      <c r="BT7" s="937">
        <f>BO7</f>
        <v>6543</v>
      </c>
      <c r="BU7" s="930">
        <f>SUM(BT7,-BS7)</f>
        <v>-8175</v>
      </c>
      <c r="BV7" s="938">
        <f>BU7/BS7</f>
        <v>-0.55544231553200163</v>
      </c>
      <c r="BW7" s="876">
        <v>1</v>
      </c>
      <c r="BX7" s="932">
        <f>SUM(BO7,-$BN$16)/$BN$16</f>
        <v>-8.2842724978973922E-2</v>
      </c>
      <c r="CA7" s="880">
        <v>1</v>
      </c>
      <c r="CB7" s="924" t="s">
        <v>247</v>
      </c>
      <c r="CC7" s="933" t="e">
        <f>#REF!</f>
        <v>#REF!</v>
      </c>
      <c r="CD7" s="934">
        <v>14432</v>
      </c>
      <c r="CE7" s="935" t="e">
        <f>SUM(CD7,-CC7)</f>
        <v>#REF!</v>
      </c>
      <c r="CF7" s="936" t="e">
        <f>CE7/CC7</f>
        <v>#REF!</v>
      </c>
      <c r="CG7" s="921"/>
      <c r="CH7" s="934">
        <v>7658</v>
      </c>
      <c r="CI7" s="934">
        <v>7962</v>
      </c>
      <c r="CJ7" s="935">
        <f>SUM(CI7,-CH7)</f>
        <v>304</v>
      </c>
      <c r="CK7" s="939">
        <f>CJ7/CH7</f>
        <v>3.9697048837816662E-2</v>
      </c>
      <c r="CL7" s="910">
        <v>3</v>
      </c>
      <c r="CM7" s="929">
        <v>14718</v>
      </c>
      <c r="CN7" s="937">
        <f>CI7</f>
        <v>7962</v>
      </c>
      <c r="CO7" s="930">
        <f>SUM(CN7,-CM7)</f>
        <v>-6756</v>
      </c>
      <c r="CP7" s="938">
        <f>CO7/CM7</f>
        <v>-0.45902975947818997</v>
      </c>
      <c r="CQ7" s="880">
        <v>1</v>
      </c>
      <c r="CR7" s="932">
        <f>SUM(CI7,-$CH$16)/$CH$16</f>
        <v>-3.3503277494537506E-2</v>
      </c>
      <c r="CU7" s="876">
        <v>1</v>
      </c>
      <c r="CV7" s="924" t="s">
        <v>247</v>
      </c>
      <c r="CW7" s="933" t="e">
        <f>#REF!</f>
        <v>#REF!</v>
      </c>
      <c r="CX7" s="934">
        <v>14432</v>
      </c>
      <c r="CY7" s="935" t="e">
        <f>SUM(CX7,-CW7)</f>
        <v>#REF!</v>
      </c>
      <c r="CZ7" s="936" t="e">
        <f>CY7/CW7</f>
        <v>#REF!</v>
      </c>
      <c r="DA7" s="921"/>
      <c r="DB7" s="934">
        <v>4044</v>
      </c>
      <c r="DC7" s="934">
        <v>3835</v>
      </c>
      <c r="DD7" s="935">
        <f>SUM(DC7,-DB7)</f>
        <v>-209</v>
      </c>
      <c r="DE7" s="928">
        <f>DD7/DB7</f>
        <v>-5.1681503461918889E-2</v>
      </c>
      <c r="DF7" s="910">
        <v>3</v>
      </c>
      <c r="DG7" s="929">
        <v>14718</v>
      </c>
      <c r="DH7" s="937">
        <f>DC7</f>
        <v>3835</v>
      </c>
      <c r="DI7" s="930">
        <f>SUM(DH7,-DG7)</f>
        <v>-10883</v>
      </c>
      <c r="DJ7" s="938">
        <f>DI7/DG7</f>
        <v>-0.73943470580241877</v>
      </c>
      <c r="DK7" s="876">
        <v>1</v>
      </c>
      <c r="DL7" s="932">
        <f>SUM(DC7,-$DB$16)/$DB$16</f>
        <v>-0.10896840148698884</v>
      </c>
      <c r="DO7" s="880">
        <v>1</v>
      </c>
      <c r="DP7" s="924" t="s">
        <v>247</v>
      </c>
      <c r="DQ7" s="933" t="e">
        <f>#REF!</f>
        <v>#REF!</v>
      </c>
      <c r="DR7" s="934">
        <v>14432</v>
      </c>
      <c r="DS7" s="935" t="e">
        <f>SUM(DR7,-DQ7)</f>
        <v>#REF!</v>
      </c>
      <c r="DT7" s="936" t="e">
        <f>DS7/DQ7</f>
        <v>#REF!</v>
      </c>
      <c r="DU7" s="921"/>
      <c r="DV7" s="934">
        <v>6201</v>
      </c>
      <c r="DW7" s="934">
        <v>5830</v>
      </c>
      <c r="DX7" s="935">
        <f>SUM(DW7,-DV7)</f>
        <v>-371</v>
      </c>
      <c r="DY7" s="928">
        <f>DX7/DV7</f>
        <v>-5.9829059829059832E-2</v>
      </c>
      <c r="DZ7" s="910">
        <v>3</v>
      </c>
      <c r="EA7" s="929">
        <v>14718</v>
      </c>
      <c r="EB7" s="937">
        <f>DW7</f>
        <v>5830</v>
      </c>
      <c r="EC7" s="930">
        <f>SUM(EB7,-EA7)</f>
        <v>-8888</v>
      </c>
      <c r="ED7" s="938">
        <f>EC7/EA7</f>
        <v>-0.60388639760837071</v>
      </c>
      <c r="EE7" s="880">
        <v>1</v>
      </c>
      <c r="EF7" s="932">
        <f>SUM(DW7,-$DV$16)/$DV$16</f>
        <v>-0.11893607374943328</v>
      </c>
      <c r="EI7" s="397">
        <v>1</v>
      </c>
      <c r="EJ7" s="924" t="s">
        <v>247</v>
      </c>
      <c r="EK7" s="933" t="e">
        <f>#REF!</f>
        <v>#REF!</v>
      </c>
      <c r="EL7" s="934">
        <v>14432</v>
      </c>
      <c r="EM7" s="935" t="e">
        <f>SUM(EL7,-EK7)</f>
        <v>#REF!</v>
      </c>
      <c r="EN7" s="936" t="e">
        <f>EM7/EK7</f>
        <v>#REF!</v>
      </c>
      <c r="EO7" s="921"/>
      <c r="EP7" s="934">
        <f t="shared" ref="EP7:EQ9" si="0">SUM(AB7,AU7,BN7,CH7,DB7,DV7)</f>
        <v>48523</v>
      </c>
      <c r="EQ7" s="934">
        <f t="shared" si="0"/>
        <v>47277</v>
      </c>
      <c r="ER7" s="935">
        <f>SUM(EQ7,-EP7)</f>
        <v>-1246</v>
      </c>
      <c r="ES7" s="928">
        <f>ER7/EP7</f>
        <v>-2.5678544195536137E-2</v>
      </c>
      <c r="ET7" s="910">
        <v>3</v>
      </c>
      <c r="EU7" s="929">
        <v>14718</v>
      </c>
      <c r="EV7" s="937">
        <f>EQ7</f>
        <v>47277</v>
      </c>
      <c r="EW7" s="930">
        <f>SUM(EV7,-EU7)</f>
        <v>32559</v>
      </c>
      <c r="EX7" s="938">
        <f>EW7/EU7</f>
        <v>2.2121891561353446</v>
      </c>
      <c r="EY7" s="397">
        <v>1</v>
      </c>
      <c r="EZ7" s="932">
        <f>SUM(EQ7,-$EP$16)/$EP$16</f>
        <v>-8.4417848013014177E-2</v>
      </c>
    </row>
    <row r="8" spans="1:156">
      <c r="A8" s="400">
        <v>2</v>
      </c>
      <c r="B8" s="371" t="s">
        <v>248</v>
      </c>
      <c r="C8" s="424"/>
      <c r="D8" s="940"/>
      <c r="E8" s="279"/>
      <c r="F8" s="941">
        <f>D8/D7</f>
        <v>0</v>
      </c>
      <c r="G8" s="921"/>
      <c r="H8" s="942">
        <v>50648</v>
      </c>
      <c r="I8" s="942">
        <v>48681</v>
      </c>
      <c r="J8" s="943">
        <f>H8/H7</f>
        <v>0.89239714562593608</v>
      </c>
      <c r="K8" s="944">
        <f>I8/I7</f>
        <v>0.87830621008191101</v>
      </c>
      <c r="L8" s="922"/>
      <c r="M8" s="940"/>
      <c r="N8" s="940"/>
      <c r="O8" s="279"/>
      <c r="P8" s="945"/>
      <c r="Q8" s="400">
        <v>2</v>
      </c>
      <c r="R8" s="932">
        <f>SUM(I8,-$H$16)/$H$16</f>
        <v>-0.19758356959187709</v>
      </c>
      <c r="S8" s="799"/>
      <c r="T8" s="800"/>
      <c r="U8" s="876">
        <v>2</v>
      </c>
      <c r="V8" s="371" t="s">
        <v>248</v>
      </c>
      <c r="W8" s="424"/>
      <c r="X8" s="940">
        <v>13167</v>
      </c>
      <c r="Y8" s="279"/>
      <c r="Z8" s="941">
        <f>X8/X7</f>
        <v>0.91234756097560976</v>
      </c>
      <c r="AA8" s="921"/>
      <c r="AB8" s="942">
        <v>13411</v>
      </c>
      <c r="AC8" s="942">
        <v>12735</v>
      </c>
      <c r="AD8" s="943">
        <f>AB8/AB7</f>
        <v>0.91119717352901208</v>
      </c>
      <c r="AE8" s="944">
        <f>AC8/AC7</f>
        <v>0.90389665696642774</v>
      </c>
      <c r="AF8" s="910">
        <v>4</v>
      </c>
      <c r="AG8" s="940"/>
      <c r="AH8" s="940"/>
      <c r="AI8" s="283"/>
      <c r="AJ8" s="945"/>
      <c r="AK8" s="876">
        <v>2</v>
      </c>
      <c r="AL8" s="932">
        <f>SUM(AC8,-$AB$16)/$AB$16</f>
        <v>-0.17828106852497097</v>
      </c>
      <c r="AN8" s="880">
        <v>2</v>
      </c>
      <c r="AO8" s="371" t="s">
        <v>248</v>
      </c>
      <c r="AP8" s="424"/>
      <c r="AQ8" s="940">
        <v>13167</v>
      </c>
      <c r="AR8" s="279"/>
      <c r="AS8" s="941">
        <f>AQ8/AQ7</f>
        <v>0.91234756097560976</v>
      </c>
      <c r="AT8" s="921"/>
      <c r="AU8" s="942">
        <v>8454</v>
      </c>
      <c r="AV8" s="942">
        <v>7977</v>
      </c>
      <c r="AW8" s="943">
        <f>AU8/AU7</f>
        <v>0.90747101760412197</v>
      </c>
      <c r="AX8" s="944">
        <f>AV8/AV7</f>
        <v>0.88456420492348631</v>
      </c>
      <c r="AY8" s="910">
        <v>4</v>
      </c>
      <c r="AZ8" s="940"/>
      <c r="BA8" s="940"/>
      <c r="BB8" s="283"/>
      <c r="BC8" s="945"/>
      <c r="BD8" s="880">
        <v>2</v>
      </c>
      <c r="BE8" s="932">
        <f>SUM(AV8,-$AU$16)/$AU$16</f>
        <v>-0.18974098527171152</v>
      </c>
      <c r="BG8" s="876">
        <v>2</v>
      </c>
      <c r="BH8" s="371" t="s">
        <v>248</v>
      </c>
      <c r="BI8" s="424"/>
      <c r="BJ8" s="940">
        <v>13167</v>
      </c>
      <c r="BK8" s="279"/>
      <c r="BL8" s="941">
        <f>BJ8/BJ7</f>
        <v>0.91234756097560976</v>
      </c>
      <c r="BM8" s="921"/>
      <c r="BN8" s="942">
        <v>6036</v>
      </c>
      <c r="BO8" s="942">
        <v>5681</v>
      </c>
      <c r="BP8" s="943">
        <f>BN8/BN7</f>
        <v>0.91648952323109623</v>
      </c>
      <c r="BQ8" s="944">
        <f>BO8/BO7</f>
        <v>0.86825615161241021</v>
      </c>
      <c r="BR8" s="910">
        <v>4</v>
      </c>
      <c r="BS8" s="940"/>
      <c r="BT8" s="940"/>
      <c r="BU8" s="283"/>
      <c r="BV8" s="945"/>
      <c r="BW8" s="876">
        <v>2</v>
      </c>
      <c r="BX8" s="932">
        <f>SUM(BO8,-$BN$16)/$BN$16</f>
        <v>-0.20367255396691897</v>
      </c>
      <c r="CA8" s="880">
        <v>2</v>
      </c>
      <c r="CB8" s="371" t="s">
        <v>248</v>
      </c>
      <c r="CC8" s="424"/>
      <c r="CD8" s="940">
        <v>13167</v>
      </c>
      <c r="CE8" s="279"/>
      <c r="CF8" s="941">
        <f>CD8/CD7</f>
        <v>0.91234756097560976</v>
      </c>
      <c r="CG8" s="921"/>
      <c r="CH8" s="942">
        <v>6328</v>
      </c>
      <c r="CI8" s="942">
        <v>6433</v>
      </c>
      <c r="CJ8" s="943">
        <f>CH8/CH7</f>
        <v>0.82632541133455206</v>
      </c>
      <c r="CK8" s="944">
        <f>CI8/CI7</f>
        <v>0.80796282341120318</v>
      </c>
      <c r="CL8" s="910">
        <v>4</v>
      </c>
      <c r="CM8" s="940"/>
      <c r="CN8" s="940"/>
      <c r="CO8" s="283"/>
      <c r="CP8" s="945"/>
      <c r="CQ8" s="880">
        <v>2</v>
      </c>
      <c r="CR8" s="932">
        <f>SUM(CI8,-$CH$16)/$CH$16</f>
        <v>-0.21910657926681235</v>
      </c>
      <c r="CU8" s="876">
        <v>2</v>
      </c>
      <c r="CV8" s="371" t="s">
        <v>248</v>
      </c>
      <c r="CW8" s="424"/>
      <c r="CX8" s="940">
        <v>13167</v>
      </c>
      <c r="CY8" s="279"/>
      <c r="CZ8" s="941">
        <f>CX8/CX7</f>
        <v>0.91234756097560976</v>
      </c>
      <c r="DA8" s="921"/>
      <c r="DB8" s="942">
        <v>3541</v>
      </c>
      <c r="DC8" s="942">
        <v>3327</v>
      </c>
      <c r="DD8" s="943">
        <f>DB8/DB7</f>
        <v>0.87561819980217603</v>
      </c>
      <c r="DE8" s="944">
        <f>DC8/DC7</f>
        <v>0.86753585397653199</v>
      </c>
      <c r="DF8" s="910">
        <v>4</v>
      </c>
      <c r="DG8" s="940"/>
      <c r="DH8" s="940"/>
      <c r="DI8" s="283"/>
      <c r="DJ8" s="945"/>
      <c r="DK8" s="876">
        <v>2</v>
      </c>
      <c r="DL8" s="932">
        <f>SUM(DC8,-$DB$16)/$DB$16</f>
        <v>-0.22699814126394052</v>
      </c>
      <c r="DO8" s="880">
        <v>2</v>
      </c>
      <c r="DP8" s="371" t="s">
        <v>248</v>
      </c>
      <c r="DQ8" s="424"/>
      <c r="DR8" s="940">
        <v>13167</v>
      </c>
      <c r="DS8" s="279"/>
      <c r="DT8" s="941">
        <f>DR8/DR7</f>
        <v>0.91234756097560976</v>
      </c>
      <c r="DU8" s="921"/>
      <c r="DV8" s="942">
        <v>5322</v>
      </c>
      <c r="DW8" s="942">
        <v>5016</v>
      </c>
      <c r="DX8" s="944">
        <f>DV8/DV7</f>
        <v>0.85824866956942425</v>
      </c>
      <c r="DY8" s="943">
        <f>DW8/DW7</f>
        <v>0.86037735849056607</v>
      </c>
      <c r="DZ8" s="910">
        <v>4</v>
      </c>
      <c r="EA8" s="940"/>
      <c r="EB8" s="940"/>
      <c r="EC8" s="283"/>
      <c r="ED8" s="945"/>
      <c r="EE8" s="880">
        <v>2</v>
      </c>
      <c r="EF8" s="932">
        <f>SUM(DW8,-$DV$16)/$DV$16</f>
        <v>-0.24195254647121051</v>
      </c>
      <c r="EI8" s="397">
        <v>2</v>
      </c>
      <c r="EJ8" s="371" t="s">
        <v>248</v>
      </c>
      <c r="EK8" s="424"/>
      <c r="EL8" s="940">
        <v>13167</v>
      </c>
      <c r="EM8" s="279"/>
      <c r="EN8" s="941">
        <f>EL8/EL7</f>
        <v>0.91234756097560976</v>
      </c>
      <c r="EO8" s="921"/>
      <c r="EP8" s="946">
        <f t="shared" si="0"/>
        <v>43092</v>
      </c>
      <c r="EQ8" s="946">
        <f t="shared" si="0"/>
        <v>41169</v>
      </c>
      <c r="ER8" s="944">
        <f>EP8/EP7</f>
        <v>0.88807369700966554</v>
      </c>
      <c r="ES8" s="943">
        <f>EQ8/EQ7</f>
        <v>0.87080398502443046</v>
      </c>
      <c r="ET8" s="910">
        <v>4</v>
      </c>
      <c r="EU8" s="940"/>
      <c r="EV8" s="940"/>
      <c r="EW8" s="283"/>
      <c r="EX8" s="945"/>
      <c r="EY8" s="397">
        <v>2</v>
      </c>
      <c r="EZ8" s="932">
        <f>SUM(EQ8,-$EP$16)/$EP$16</f>
        <v>-0.20270741343248896</v>
      </c>
    </row>
    <row r="9" spans="1:156">
      <c r="A9" s="400">
        <v>3</v>
      </c>
      <c r="B9" s="371" t="s">
        <v>249</v>
      </c>
      <c r="C9" s="424"/>
      <c r="D9" s="940"/>
      <c r="E9" s="279"/>
      <c r="F9" s="941">
        <f>D9/D7</f>
        <v>0</v>
      </c>
      <c r="G9" s="921"/>
      <c r="H9" s="942">
        <v>6107</v>
      </c>
      <c r="I9" s="942">
        <v>6745</v>
      </c>
      <c r="J9" s="944">
        <f>H9/H7</f>
        <v>0.10760285437406396</v>
      </c>
      <c r="K9" s="943">
        <f>I9/I7</f>
        <v>0.12169378991808899</v>
      </c>
      <c r="L9" s="922"/>
      <c r="M9" s="940"/>
      <c r="N9" s="940"/>
      <c r="O9" s="279"/>
      <c r="P9" s="945"/>
      <c r="Q9" s="400">
        <v>3</v>
      </c>
      <c r="R9" s="866"/>
      <c r="S9" s="799"/>
      <c r="T9" s="800"/>
      <c r="U9" s="876">
        <v>3</v>
      </c>
      <c r="V9" s="371" t="s">
        <v>249</v>
      </c>
      <c r="W9" s="424"/>
      <c r="X9" s="940">
        <v>1265</v>
      </c>
      <c r="Y9" s="279"/>
      <c r="Z9" s="941">
        <f>X9/X7</f>
        <v>8.7652439024390238E-2</v>
      </c>
      <c r="AA9" s="921"/>
      <c r="AB9" s="942">
        <v>1307</v>
      </c>
      <c r="AC9" s="942">
        <v>1354</v>
      </c>
      <c r="AD9" s="944">
        <f>AB9/AB7</f>
        <v>8.8802826470987903E-2</v>
      </c>
      <c r="AE9" s="943">
        <f>AC9/AC7</f>
        <v>9.6103343033572292E-2</v>
      </c>
      <c r="AF9" s="910">
        <v>5</v>
      </c>
      <c r="AG9" s="940"/>
      <c r="AH9" s="940"/>
      <c r="AI9" s="283"/>
      <c r="AJ9" s="945"/>
      <c r="AK9" s="876">
        <v>3</v>
      </c>
      <c r="AL9" s="947"/>
      <c r="AN9" s="880">
        <v>3</v>
      </c>
      <c r="AO9" s="371" t="s">
        <v>249</v>
      </c>
      <c r="AP9" s="424"/>
      <c r="AQ9" s="940">
        <v>1265</v>
      </c>
      <c r="AR9" s="279"/>
      <c r="AS9" s="941">
        <f>AQ9/AQ7</f>
        <v>8.7652439024390238E-2</v>
      </c>
      <c r="AT9" s="921"/>
      <c r="AU9" s="942">
        <v>862</v>
      </c>
      <c r="AV9" s="942">
        <v>1041</v>
      </c>
      <c r="AW9" s="944">
        <f>AU9/AU7</f>
        <v>9.2528982395878062E-2</v>
      </c>
      <c r="AX9" s="943">
        <f>AV9/AV7</f>
        <v>0.11543579507651364</v>
      </c>
      <c r="AY9" s="910">
        <v>5</v>
      </c>
      <c r="AZ9" s="940"/>
      <c r="BA9" s="940"/>
      <c r="BB9" s="283"/>
      <c r="BC9" s="945"/>
      <c r="BD9" s="880">
        <v>3</v>
      </c>
      <c r="BE9" s="947"/>
      <c r="BG9" s="876">
        <v>3</v>
      </c>
      <c r="BH9" s="371" t="s">
        <v>249</v>
      </c>
      <c r="BI9" s="424"/>
      <c r="BJ9" s="940">
        <v>1265</v>
      </c>
      <c r="BK9" s="279"/>
      <c r="BL9" s="941">
        <f>BJ9/BJ7</f>
        <v>8.7652439024390238E-2</v>
      </c>
      <c r="BM9" s="921"/>
      <c r="BN9" s="942">
        <v>550</v>
      </c>
      <c r="BO9" s="942">
        <v>862</v>
      </c>
      <c r="BP9" s="944">
        <f>BN9/BN7</f>
        <v>8.3510476768903733E-2</v>
      </c>
      <c r="BQ9" s="943">
        <f>BO9/BO7</f>
        <v>0.13174384838758979</v>
      </c>
      <c r="BR9" s="910">
        <v>5</v>
      </c>
      <c r="BS9" s="940"/>
      <c r="BT9" s="940"/>
      <c r="BU9" s="283"/>
      <c r="BV9" s="945"/>
      <c r="BW9" s="876">
        <v>3</v>
      </c>
      <c r="BX9" s="947"/>
      <c r="CA9" s="880">
        <v>3</v>
      </c>
      <c r="CB9" s="371" t="s">
        <v>249</v>
      </c>
      <c r="CC9" s="424"/>
      <c r="CD9" s="940">
        <v>1265</v>
      </c>
      <c r="CE9" s="279"/>
      <c r="CF9" s="941">
        <f>CD9/CD7</f>
        <v>8.7652439024390238E-2</v>
      </c>
      <c r="CG9" s="921"/>
      <c r="CH9" s="942">
        <v>1330</v>
      </c>
      <c r="CI9" s="942">
        <v>1529</v>
      </c>
      <c r="CJ9" s="944">
        <f>CH9/CH7</f>
        <v>0.17367458866544791</v>
      </c>
      <c r="CK9" s="943">
        <f>CI9/CI7</f>
        <v>0.19203717658879679</v>
      </c>
      <c r="CL9" s="910">
        <v>5</v>
      </c>
      <c r="CM9" s="940"/>
      <c r="CN9" s="940"/>
      <c r="CO9" s="283"/>
      <c r="CP9" s="945"/>
      <c r="CQ9" s="880">
        <v>3</v>
      </c>
      <c r="CR9" s="947"/>
      <c r="CU9" s="876">
        <v>3</v>
      </c>
      <c r="CV9" s="371" t="s">
        <v>249</v>
      </c>
      <c r="CW9" s="424"/>
      <c r="CX9" s="940">
        <v>1265</v>
      </c>
      <c r="CY9" s="279"/>
      <c r="CZ9" s="941">
        <f>CX9/CX7</f>
        <v>8.7652439024390238E-2</v>
      </c>
      <c r="DA9" s="921"/>
      <c r="DB9" s="942">
        <v>503</v>
      </c>
      <c r="DC9" s="942">
        <v>508</v>
      </c>
      <c r="DD9" s="944">
        <f>DB9/DB7</f>
        <v>0.12438180019782394</v>
      </c>
      <c r="DE9" s="943">
        <f>DC9/DC7</f>
        <v>0.13246414602346807</v>
      </c>
      <c r="DF9" s="910">
        <v>5</v>
      </c>
      <c r="DG9" s="940"/>
      <c r="DH9" s="940"/>
      <c r="DI9" s="283"/>
      <c r="DJ9" s="945"/>
      <c r="DK9" s="876">
        <v>3</v>
      </c>
      <c r="DL9" s="947"/>
      <c r="DO9" s="880">
        <v>3</v>
      </c>
      <c r="DP9" s="371" t="s">
        <v>249</v>
      </c>
      <c r="DQ9" s="424"/>
      <c r="DR9" s="940">
        <v>1265</v>
      </c>
      <c r="DS9" s="279"/>
      <c r="DT9" s="941">
        <f>DR9/DR7</f>
        <v>8.7652439024390238E-2</v>
      </c>
      <c r="DU9" s="921"/>
      <c r="DV9" s="942">
        <v>879</v>
      </c>
      <c r="DW9" s="942">
        <v>814</v>
      </c>
      <c r="DX9" s="943">
        <f>DV9/DV7</f>
        <v>0.14175133043057572</v>
      </c>
      <c r="DY9" s="944">
        <f>DW9/DW7</f>
        <v>0.13962264150943396</v>
      </c>
      <c r="DZ9" s="910">
        <v>5</v>
      </c>
      <c r="EA9" s="940"/>
      <c r="EB9" s="940"/>
      <c r="EC9" s="283"/>
      <c r="ED9" s="945"/>
      <c r="EE9" s="880">
        <v>3</v>
      </c>
      <c r="EF9" s="947"/>
      <c r="EI9" s="397">
        <v>3</v>
      </c>
      <c r="EJ9" s="371" t="s">
        <v>249</v>
      </c>
      <c r="EK9" s="424"/>
      <c r="EL9" s="940">
        <v>1265</v>
      </c>
      <c r="EM9" s="279"/>
      <c r="EN9" s="941">
        <f>EL9/EL7</f>
        <v>8.7652439024390238E-2</v>
      </c>
      <c r="EO9" s="921"/>
      <c r="EP9" s="946">
        <f t="shared" si="0"/>
        <v>5431</v>
      </c>
      <c r="EQ9" s="946">
        <f t="shared" si="0"/>
        <v>6108</v>
      </c>
      <c r="ER9" s="943">
        <f>EP9/EP7</f>
        <v>0.11192630299033449</v>
      </c>
      <c r="ES9" s="944">
        <f>EQ9/EQ7</f>
        <v>0.12919601497556951</v>
      </c>
      <c r="ET9" s="910">
        <v>5</v>
      </c>
      <c r="EU9" s="940"/>
      <c r="EV9" s="940"/>
      <c r="EW9" s="283"/>
      <c r="EX9" s="945"/>
      <c r="EY9" s="397">
        <v>3</v>
      </c>
      <c r="EZ9" s="947"/>
    </row>
    <row r="10" spans="1:156" hidden="1">
      <c r="A10" s="400">
        <v>4</v>
      </c>
      <c r="B10" s="371" t="s">
        <v>250</v>
      </c>
      <c r="C10" s="867"/>
      <c r="D10" s="940"/>
      <c r="E10" s="279"/>
      <c r="F10" s="948"/>
      <c r="G10" s="921"/>
      <c r="H10" s="942"/>
      <c r="I10" s="942"/>
      <c r="J10" s="949"/>
      <c r="K10" s="950"/>
      <c r="L10" s="922"/>
      <c r="M10" s="940"/>
      <c r="N10" s="940"/>
      <c r="O10" s="279"/>
      <c r="P10" s="945"/>
      <c r="Q10" s="400">
        <v>4</v>
      </c>
      <c r="R10" s="866"/>
      <c r="S10" s="799"/>
      <c r="T10" s="800"/>
      <c r="U10" s="876">
        <v>4</v>
      </c>
      <c r="V10" s="371" t="s">
        <v>251</v>
      </c>
      <c r="W10" s="867"/>
      <c r="X10" s="940"/>
      <c r="Y10" s="279"/>
      <c r="Z10" s="948"/>
      <c r="AA10" s="921"/>
      <c r="AB10" s="942"/>
      <c r="AC10" s="942"/>
      <c r="AD10" s="949"/>
      <c r="AE10" s="944"/>
      <c r="AF10" s="910">
        <v>6</v>
      </c>
      <c r="AG10" s="940"/>
      <c r="AH10" s="940"/>
      <c r="AI10" s="283"/>
      <c r="AJ10" s="945"/>
      <c r="AK10" s="876">
        <v>4</v>
      </c>
      <c r="AL10" s="947"/>
      <c r="AN10" s="880">
        <v>4</v>
      </c>
      <c r="AO10" s="371" t="s">
        <v>251</v>
      </c>
      <c r="AP10" s="867"/>
      <c r="AQ10" s="940"/>
      <c r="AR10" s="279"/>
      <c r="AS10" s="948"/>
      <c r="AT10" s="921"/>
      <c r="AU10" s="942"/>
      <c r="AV10" s="942"/>
      <c r="AW10" s="949"/>
      <c r="AX10" s="944"/>
      <c r="AY10" s="910">
        <v>6</v>
      </c>
      <c r="AZ10" s="940"/>
      <c r="BA10" s="940"/>
      <c r="BB10" s="283"/>
      <c r="BC10" s="945"/>
      <c r="BD10" s="880">
        <v>4</v>
      </c>
      <c r="BE10" s="947"/>
      <c r="BG10" s="876">
        <v>4</v>
      </c>
      <c r="BH10" s="371" t="s">
        <v>251</v>
      </c>
      <c r="BI10" s="867"/>
      <c r="BJ10" s="940"/>
      <c r="BK10" s="279"/>
      <c r="BL10" s="948"/>
      <c r="BM10" s="921"/>
      <c r="BN10" s="942"/>
      <c r="BO10" s="942"/>
      <c r="BP10" s="949"/>
      <c r="BQ10" s="944"/>
      <c r="BR10" s="910">
        <v>6</v>
      </c>
      <c r="BS10" s="940"/>
      <c r="BT10" s="940"/>
      <c r="BU10" s="283"/>
      <c r="BV10" s="945"/>
      <c r="BW10" s="876">
        <v>4</v>
      </c>
      <c r="BX10" s="947"/>
      <c r="CA10" s="880">
        <v>4</v>
      </c>
      <c r="CB10" s="371" t="s">
        <v>251</v>
      </c>
      <c r="CC10" s="867"/>
      <c r="CD10" s="940"/>
      <c r="CE10" s="279"/>
      <c r="CF10" s="948"/>
      <c r="CG10" s="921"/>
      <c r="CH10" s="942"/>
      <c r="CI10" s="942"/>
      <c r="CJ10" s="949"/>
      <c r="CK10" s="944"/>
      <c r="CL10" s="910">
        <v>6</v>
      </c>
      <c r="CM10" s="940"/>
      <c r="CN10" s="940"/>
      <c r="CO10" s="283"/>
      <c r="CP10" s="945"/>
      <c r="CQ10" s="880">
        <v>4</v>
      </c>
      <c r="CR10" s="947"/>
      <c r="CU10" s="876">
        <v>4</v>
      </c>
      <c r="CV10" s="371" t="s">
        <v>251</v>
      </c>
      <c r="CW10" s="867"/>
      <c r="CX10" s="940"/>
      <c r="CY10" s="279"/>
      <c r="CZ10" s="948"/>
      <c r="DA10" s="921"/>
      <c r="DB10" s="942"/>
      <c r="DC10" s="942"/>
      <c r="DD10" s="949"/>
      <c r="DE10" s="944"/>
      <c r="DF10" s="910">
        <v>6</v>
      </c>
      <c r="DG10" s="940"/>
      <c r="DH10" s="940"/>
      <c r="DI10" s="283"/>
      <c r="DJ10" s="945"/>
      <c r="DK10" s="876">
        <v>4</v>
      </c>
      <c r="DL10" s="947"/>
      <c r="DO10" s="880">
        <v>4</v>
      </c>
      <c r="DP10" s="371" t="s">
        <v>251</v>
      </c>
      <c r="DQ10" s="867"/>
      <c r="DR10" s="940"/>
      <c r="DS10" s="279"/>
      <c r="DT10" s="948"/>
      <c r="DU10" s="921"/>
      <c r="DV10" s="942"/>
      <c r="DW10" s="942"/>
      <c r="DX10" s="949"/>
      <c r="DY10" s="944"/>
      <c r="DZ10" s="910">
        <v>6</v>
      </c>
      <c r="EA10" s="940"/>
      <c r="EB10" s="940"/>
      <c r="EC10" s="283"/>
      <c r="ED10" s="945"/>
      <c r="EE10" s="880">
        <v>4</v>
      </c>
      <c r="EF10" s="947"/>
      <c r="EI10" s="397">
        <v>4</v>
      </c>
      <c r="EJ10" s="371" t="s">
        <v>251</v>
      </c>
      <c r="EK10" s="867"/>
      <c r="EL10" s="940"/>
      <c r="EM10" s="279"/>
      <c r="EN10" s="948"/>
      <c r="EO10" s="921"/>
      <c r="EP10" s="942"/>
      <c r="EQ10" s="942"/>
      <c r="ER10" s="949"/>
      <c r="ES10" s="944"/>
      <c r="ET10" s="910">
        <v>6</v>
      </c>
      <c r="EU10" s="940"/>
      <c r="EV10" s="940"/>
      <c r="EW10" s="283"/>
      <c r="EX10" s="945"/>
      <c r="EY10" s="397">
        <v>4</v>
      </c>
      <c r="EZ10" s="947"/>
    </row>
    <row r="11" spans="1:156" ht="5.0999999999999996" customHeight="1">
      <c r="A11" s="400"/>
      <c r="B11" s="951"/>
      <c r="C11" s="399"/>
      <c r="D11" s="952"/>
      <c r="E11" s="953"/>
      <c r="F11" s="954"/>
      <c r="G11" s="921"/>
      <c r="H11" s="952"/>
      <c r="I11" s="952"/>
      <c r="J11" s="953"/>
      <c r="K11" s="954"/>
      <c r="L11" s="922"/>
      <c r="M11" s="952"/>
      <c r="N11" s="952"/>
      <c r="O11" s="953"/>
      <c r="P11" s="945"/>
      <c r="Q11" s="400"/>
      <c r="R11" s="866"/>
      <c r="S11" s="799"/>
      <c r="T11" s="800"/>
      <c r="U11" s="876"/>
      <c r="V11" s="951"/>
      <c r="W11" s="399"/>
      <c r="X11" s="952"/>
      <c r="Y11" s="953"/>
      <c r="Z11" s="954"/>
      <c r="AA11" s="921"/>
      <c r="AB11" s="952"/>
      <c r="AC11" s="952"/>
      <c r="AD11" s="953"/>
      <c r="AE11" s="954"/>
      <c r="AF11" s="910"/>
      <c r="AG11" s="952"/>
      <c r="AH11" s="952"/>
      <c r="AI11" s="953"/>
      <c r="AJ11" s="954"/>
      <c r="AK11" s="876"/>
      <c r="AL11" s="947"/>
      <c r="AN11" s="880"/>
      <c r="AO11" s="951"/>
      <c r="AP11" s="399"/>
      <c r="AQ11" s="952"/>
      <c r="AR11" s="953"/>
      <c r="AS11" s="954"/>
      <c r="AT11" s="921"/>
      <c r="AU11" s="952"/>
      <c r="AV11" s="952"/>
      <c r="AW11" s="953"/>
      <c r="AX11" s="954"/>
      <c r="AY11" s="910"/>
      <c r="AZ11" s="952"/>
      <c r="BA11" s="952"/>
      <c r="BB11" s="953"/>
      <c r="BC11" s="954"/>
      <c r="BD11" s="880"/>
      <c r="BE11" s="947"/>
      <c r="BG11" s="876"/>
      <c r="BH11" s="951"/>
      <c r="BI11" s="399"/>
      <c r="BJ11" s="952"/>
      <c r="BK11" s="953"/>
      <c r="BL11" s="954"/>
      <c r="BM11" s="921"/>
      <c r="BN11" s="952"/>
      <c r="BO11" s="952"/>
      <c r="BP11" s="953"/>
      <c r="BQ11" s="954"/>
      <c r="BR11" s="910"/>
      <c r="BS11" s="952"/>
      <c r="BT11" s="952"/>
      <c r="BU11" s="953"/>
      <c r="BV11" s="954"/>
      <c r="BW11" s="876"/>
      <c r="BX11" s="947"/>
      <c r="CA11" s="880"/>
      <c r="CB11" s="951"/>
      <c r="CC11" s="399"/>
      <c r="CD11" s="952"/>
      <c r="CE11" s="953"/>
      <c r="CF11" s="954"/>
      <c r="CG11" s="921"/>
      <c r="CH11" s="952"/>
      <c r="CI11" s="952"/>
      <c r="CJ11" s="953"/>
      <c r="CK11" s="954"/>
      <c r="CL11" s="910"/>
      <c r="CM11" s="952"/>
      <c r="CN11" s="952"/>
      <c r="CO11" s="953"/>
      <c r="CP11" s="954"/>
      <c r="CQ11" s="880"/>
      <c r="CR11" s="947"/>
      <c r="CU11" s="876"/>
      <c r="CV11" s="951"/>
      <c r="CW11" s="399"/>
      <c r="CX11" s="952"/>
      <c r="CY11" s="953"/>
      <c r="CZ11" s="954"/>
      <c r="DA11" s="921"/>
      <c r="DB11" s="952"/>
      <c r="DC11" s="952"/>
      <c r="DD11" s="953"/>
      <c r="DE11" s="954"/>
      <c r="DF11" s="910"/>
      <c r="DG11" s="952"/>
      <c r="DH11" s="952"/>
      <c r="DI11" s="953"/>
      <c r="DJ11" s="954"/>
      <c r="DK11" s="876"/>
      <c r="DL11" s="947"/>
      <c r="DO11" s="880"/>
      <c r="DP11" s="951"/>
      <c r="DQ11" s="399"/>
      <c r="DR11" s="952"/>
      <c r="DS11" s="953"/>
      <c r="DT11" s="954"/>
      <c r="DU11" s="921"/>
      <c r="DV11" s="952"/>
      <c r="DW11" s="952"/>
      <c r="DX11" s="953"/>
      <c r="DY11" s="954"/>
      <c r="DZ11" s="910"/>
      <c r="EA11" s="952"/>
      <c r="EB11" s="952"/>
      <c r="EC11" s="953"/>
      <c r="ED11" s="954"/>
      <c r="EE11" s="880"/>
      <c r="EF11" s="947"/>
      <c r="EI11" s="397"/>
      <c r="EJ11" s="951"/>
      <c r="EK11" s="399"/>
      <c r="EL11" s="952"/>
      <c r="EM11" s="953"/>
      <c r="EN11" s="954"/>
      <c r="EO11" s="921"/>
      <c r="EP11" s="952"/>
      <c r="EQ11" s="952"/>
      <c r="ER11" s="953"/>
      <c r="ES11" s="954"/>
      <c r="ET11" s="910"/>
      <c r="EU11" s="952"/>
      <c r="EV11" s="952"/>
      <c r="EW11" s="953"/>
      <c r="EX11" s="954"/>
      <c r="EY11" s="397"/>
      <c r="EZ11" s="947"/>
    </row>
    <row r="12" spans="1:156" hidden="1">
      <c r="A12" s="400">
        <v>4</v>
      </c>
      <c r="B12" s="279" t="s">
        <v>252</v>
      </c>
      <c r="C12" s="867"/>
      <c r="D12" s="867"/>
      <c r="E12" s="279"/>
      <c r="F12" s="948"/>
      <c r="G12" s="921"/>
      <c r="H12" s="930"/>
      <c r="I12" s="867"/>
      <c r="J12" s="279"/>
      <c r="K12" s="948"/>
      <c r="L12" s="922"/>
      <c r="M12" s="867">
        <v>2252</v>
      </c>
      <c r="N12" s="867"/>
      <c r="O12" s="279"/>
      <c r="P12" s="945"/>
      <c r="Q12" s="400">
        <v>4</v>
      </c>
      <c r="R12" s="866"/>
      <c r="S12" s="799"/>
      <c r="T12" s="800"/>
      <c r="U12" s="876">
        <v>4</v>
      </c>
      <c r="V12" s="279" t="s">
        <v>252</v>
      </c>
      <c r="W12" s="867"/>
      <c r="X12" s="867"/>
      <c r="Y12" s="279"/>
      <c r="Z12" s="948"/>
      <c r="AA12" s="921"/>
      <c r="AB12" s="930"/>
      <c r="AC12" s="867"/>
      <c r="AD12" s="279"/>
      <c r="AE12" s="948"/>
      <c r="AF12" s="910">
        <v>4</v>
      </c>
      <c r="AG12" s="302"/>
      <c r="AH12" s="302"/>
      <c r="AI12" s="283"/>
      <c r="AJ12" s="945"/>
      <c r="AK12" s="876">
        <v>4</v>
      </c>
      <c r="AL12" s="947"/>
      <c r="AN12" s="880">
        <v>4</v>
      </c>
      <c r="AO12" s="279" t="s">
        <v>252</v>
      </c>
      <c r="AP12" s="867"/>
      <c r="AQ12" s="867"/>
      <c r="AR12" s="279"/>
      <c r="AS12" s="948"/>
      <c r="AT12" s="921"/>
      <c r="AU12" s="930"/>
      <c r="AV12" s="867"/>
      <c r="AW12" s="279"/>
      <c r="AX12" s="948"/>
      <c r="AY12" s="910">
        <v>4</v>
      </c>
      <c r="AZ12" s="302"/>
      <c r="BA12" s="302"/>
      <c r="BB12" s="283"/>
      <c r="BC12" s="945"/>
      <c r="BD12" s="880">
        <v>4</v>
      </c>
      <c r="BE12" s="947"/>
      <c r="BG12" s="876">
        <v>4</v>
      </c>
      <c r="BH12" s="279" t="s">
        <v>252</v>
      </c>
      <c r="BI12" s="867"/>
      <c r="BJ12" s="867"/>
      <c r="BK12" s="279"/>
      <c r="BL12" s="948"/>
      <c r="BM12" s="921"/>
      <c r="BN12" s="930"/>
      <c r="BO12" s="867"/>
      <c r="BP12" s="279"/>
      <c r="BQ12" s="948"/>
      <c r="BR12" s="910">
        <v>4</v>
      </c>
      <c r="BS12" s="302"/>
      <c r="BT12" s="302"/>
      <c r="BU12" s="283"/>
      <c r="BV12" s="945"/>
      <c r="BW12" s="876">
        <v>4</v>
      </c>
      <c r="BX12" s="947"/>
      <c r="CA12" s="880">
        <v>4</v>
      </c>
      <c r="CB12" s="279" t="s">
        <v>252</v>
      </c>
      <c r="CC12" s="867"/>
      <c r="CD12" s="867"/>
      <c r="CE12" s="279"/>
      <c r="CF12" s="948"/>
      <c r="CG12" s="921"/>
      <c r="CH12" s="930"/>
      <c r="CI12" s="867"/>
      <c r="CJ12" s="279"/>
      <c r="CK12" s="948"/>
      <c r="CL12" s="910">
        <v>4</v>
      </c>
      <c r="CM12" s="302"/>
      <c r="CN12" s="302"/>
      <c r="CO12" s="283"/>
      <c r="CP12" s="945"/>
      <c r="CQ12" s="880">
        <v>4</v>
      </c>
      <c r="CR12" s="947"/>
      <c r="CU12" s="876">
        <v>4</v>
      </c>
      <c r="CV12" s="279" t="s">
        <v>252</v>
      </c>
      <c r="CW12" s="867"/>
      <c r="CX12" s="867"/>
      <c r="CY12" s="279"/>
      <c r="CZ12" s="948"/>
      <c r="DA12" s="921"/>
      <c r="DB12" s="930"/>
      <c r="DC12" s="867"/>
      <c r="DD12" s="279"/>
      <c r="DE12" s="948"/>
      <c r="DF12" s="910">
        <v>4</v>
      </c>
      <c r="DG12" s="302"/>
      <c r="DH12" s="302"/>
      <c r="DI12" s="283"/>
      <c r="DJ12" s="945"/>
      <c r="DK12" s="876">
        <v>4</v>
      </c>
      <c r="DL12" s="947"/>
      <c r="DO12" s="880">
        <v>4</v>
      </c>
      <c r="DP12" s="279" t="s">
        <v>252</v>
      </c>
      <c r="DQ12" s="867"/>
      <c r="DR12" s="867"/>
      <c r="DS12" s="279"/>
      <c r="DT12" s="948"/>
      <c r="DU12" s="921"/>
      <c r="DV12" s="930"/>
      <c r="DW12" s="867"/>
      <c r="DX12" s="279"/>
      <c r="DY12" s="948"/>
      <c r="DZ12" s="910">
        <v>4</v>
      </c>
      <c r="EA12" s="302"/>
      <c r="EB12" s="302"/>
      <c r="EC12" s="283"/>
      <c r="ED12" s="945"/>
      <c r="EE12" s="880">
        <v>4</v>
      </c>
      <c r="EF12" s="947"/>
      <c r="EI12" s="397">
        <v>4</v>
      </c>
      <c r="EJ12" s="279" t="s">
        <v>252</v>
      </c>
      <c r="EK12" s="867"/>
      <c r="EL12" s="867"/>
      <c r="EM12" s="279"/>
      <c r="EN12" s="948"/>
      <c r="EO12" s="921"/>
      <c r="EP12" s="930"/>
      <c r="EQ12" s="867"/>
      <c r="ER12" s="279"/>
      <c r="ES12" s="948"/>
      <c r="ET12" s="910">
        <v>4</v>
      </c>
      <c r="EU12" s="302"/>
      <c r="EV12" s="302"/>
      <c r="EW12" s="283"/>
      <c r="EX12" s="945"/>
      <c r="EY12" s="397">
        <v>4</v>
      </c>
      <c r="EZ12" s="947"/>
    </row>
    <row r="13" spans="1:156" hidden="1">
      <c r="A13" s="400">
        <v>5</v>
      </c>
      <c r="B13" s="279" t="s">
        <v>253</v>
      </c>
      <c r="C13" s="867"/>
      <c r="D13" s="867"/>
      <c r="E13" s="279"/>
      <c r="F13" s="948"/>
      <c r="G13" s="921"/>
      <c r="H13" s="302"/>
      <c r="I13" s="867"/>
      <c r="J13" s="279"/>
      <c r="K13" s="948"/>
      <c r="L13" s="922"/>
      <c r="M13" s="867">
        <v>901</v>
      </c>
      <c r="N13" s="867"/>
      <c r="O13" s="279"/>
      <c r="P13" s="945"/>
      <c r="Q13" s="400">
        <v>5</v>
      </c>
      <c r="R13" s="866"/>
      <c r="S13" s="799"/>
      <c r="T13" s="800"/>
      <c r="U13" s="876">
        <v>5</v>
      </c>
      <c r="V13" s="279" t="s">
        <v>253</v>
      </c>
      <c r="W13" s="867"/>
      <c r="X13" s="867"/>
      <c r="Y13" s="279"/>
      <c r="Z13" s="948"/>
      <c r="AA13" s="921"/>
      <c r="AB13" s="302"/>
      <c r="AC13" s="867"/>
      <c r="AD13" s="279"/>
      <c r="AE13" s="948"/>
      <c r="AF13" s="910">
        <v>5</v>
      </c>
      <c r="AG13" s="302"/>
      <c r="AH13" s="302"/>
      <c r="AI13" s="283"/>
      <c r="AJ13" s="945"/>
      <c r="AK13" s="876">
        <v>5</v>
      </c>
      <c r="AL13" s="947"/>
      <c r="AN13" s="880">
        <v>5</v>
      </c>
      <c r="AO13" s="279" t="s">
        <v>253</v>
      </c>
      <c r="AP13" s="867"/>
      <c r="AQ13" s="867"/>
      <c r="AR13" s="279"/>
      <c r="AS13" s="948"/>
      <c r="AT13" s="921"/>
      <c r="AU13" s="302"/>
      <c r="AV13" s="867"/>
      <c r="AW13" s="279"/>
      <c r="AX13" s="948"/>
      <c r="AY13" s="910">
        <v>5</v>
      </c>
      <c r="AZ13" s="302"/>
      <c r="BA13" s="302"/>
      <c r="BB13" s="283"/>
      <c r="BC13" s="945"/>
      <c r="BD13" s="880">
        <v>5</v>
      </c>
      <c r="BE13" s="947"/>
      <c r="BG13" s="876">
        <v>5</v>
      </c>
      <c r="BH13" s="279" t="s">
        <v>253</v>
      </c>
      <c r="BI13" s="867"/>
      <c r="BJ13" s="867"/>
      <c r="BK13" s="279"/>
      <c r="BL13" s="948"/>
      <c r="BM13" s="921"/>
      <c r="BN13" s="302"/>
      <c r="BO13" s="867"/>
      <c r="BP13" s="279"/>
      <c r="BQ13" s="948"/>
      <c r="BR13" s="910">
        <v>5</v>
      </c>
      <c r="BS13" s="302"/>
      <c r="BT13" s="302"/>
      <c r="BU13" s="283"/>
      <c r="BV13" s="945"/>
      <c r="BW13" s="876">
        <v>5</v>
      </c>
      <c r="BX13" s="947"/>
      <c r="CA13" s="880">
        <v>5</v>
      </c>
      <c r="CB13" s="279" t="s">
        <v>253</v>
      </c>
      <c r="CC13" s="867"/>
      <c r="CD13" s="867"/>
      <c r="CE13" s="279"/>
      <c r="CF13" s="948"/>
      <c r="CG13" s="921"/>
      <c r="CH13" s="302"/>
      <c r="CI13" s="867"/>
      <c r="CJ13" s="279"/>
      <c r="CK13" s="948"/>
      <c r="CL13" s="910">
        <v>5</v>
      </c>
      <c r="CM13" s="302"/>
      <c r="CN13" s="302"/>
      <c r="CO13" s="283"/>
      <c r="CP13" s="945"/>
      <c r="CQ13" s="880">
        <v>5</v>
      </c>
      <c r="CR13" s="947"/>
      <c r="CU13" s="876">
        <v>5</v>
      </c>
      <c r="CV13" s="279" t="s">
        <v>253</v>
      </c>
      <c r="CW13" s="867"/>
      <c r="CX13" s="867"/>
      <c r="CY13" s="279"/>
      <c r="CZ13" s="948"/>
      <c r="DA13" s="921"/>
      <c r="DB13" s="302"/>
      <c r="DC13" s="867"/>
      <c r="DD13" s="279"/>
      <c r="DE13" s="948"/>
      <c r="DF13" s="910">
        <v>5</v>
      </c>
      <c r="DG13" s="302"/>
      <c r="DH13" s="302"/>
      <c r="DI13" s="283"/>
      <c r="DJ13" s="945"/>
      <c r="DK13" s="876">
        <v>5</v>
      </c>
      <c r="DL13" s="947"/>
      <c r="DO13" s="880">
        <v>5</v>
      </c>
      <c r="DP13" s="279" t="s">
        <v>253</v>
      </c>
      <c r="DQ13" s="867"/>
      <c r="DR13" s="867"/>
      <c r="DS13" s="279"/>
      <c r="DT13" s="948"/>
      <c r="DU13" s="921"/>
      <c r="DV13" s="302"/>
      <c r="DW13" s="867"/>
      <c r="DX13" s="279"/>
      <c r="DY13" s="948"/>
      <c r="DZ13" s="910">
        <v>5</v>
      </c>
      <c r="EA13" s="302"/>
      <c r="EB13" s="302"/>
      <c r="EC13" s="283"/>
      <c r="ED13" s="945"/>
      <c r="EE13" s="880">
        <v>5</v>
      </c>
      <c r="EF13" s="947"/>
      <c r="EI13" s="397">
        <v>5</v>
      </c>
      <c r="EJ13" s="279" t="s">
        <v>253</v>
      </c>
      <c r="EK13" s="867"/>
      <c r="EL13" s="867"/>
      <c r="EM13" s="279"/>
      <c r="EN13" s="948"/>
      <c r="EO13" s="921"/>
      <c r="EP13" s="302"/>
      <c r="EQ13" s="867"/>
      <c r="ER13" s="279"/>
      <c r="ES13" s="948"/>
      <c r="ET13" s="910">
        <v>5</v>
      </c>
      <c r="EU13" s="302"/>
      <c r="EV13" s="302"/>
      <c r="EW13" s="283"/>
      <c r="EX13" s="945"/>
      <c r="EY13" s="397">
        <v>5</v>
      </c>
      <c r="EZ13" s="947"/>
    </row>
    <row r="14" spans="1:156">
      <c r="A14" s="400">
        <v>4</v>
      </c>
      <c r="B14" s="924" t="s">
        <v>254</v>
      </c>
      <c r="C14" s="925"/>
      <c r="D14" s="925">
        <f>M14</f>
        <v>3913</v>
      </c>
      <c r="E14" s="926">
        <f>SUM(D14,-C14)</f>
        <v>3913</v>
      </c>
      <c r="F14" s="927" t="e">
        <f>E14/C14</f>
        <v>#DIV/0!</v>
      </c>
      <c r="G14" s="921"/>
      <c r="H14" s="925">
        <f>D14</f>
        <v>3913</v>
      </c>
      <c r="I14" s="925">
        <v>4181</v>
      </c>
      <c r="J14" s="926">
        <f>SUM(I14,-H14)</f>
        <v>268</v>
      </c>
      <c r="K14" s="939">
        <f>J14/H14</f>
        <v>6.8489649884998727E-2</v>
      </c>
      <c r="L14" s="922"/>
      <c r="M14" s="929">
        <v>3913</v>
      </c>
      <c r="N14" s="929">
        <f>I14</f>
        <v>4181</v>
      </c>
      <c r="O14" s="930">
        <f>SUM(N14,-M14)</f>
        <v>268</v>
      </c>
      <c r="P14" s="931">
        <f>O14/M14</f>
        <v>6.8489649884998727E-2</v>
      </c>
      <c r="Q14" s="400">
        <v>4</v>
      </c>
      <c r="R14" s="866"/>
      <c r="S14" s="799"/>
      <c r="T14" s="800"/>
      <c r="U14" s="876">
        <v>4</v>
      </c>
      <c r="V14" s="924" t="s">
        <v>254</v>
      </c>
      <c r="W14" s="955" t="e">
        <f>#REF!</f>
        <v>#REF!</v>
      </c>
      <c r="X14" s="956">
        <v>740</v>
      </c>
      <c r="Y14" s="957" t="e">
        <f>SUM(X14,-W14)</f>
        <v>#REF!</v>
      </c>
      <c r="Z14" s="958" t="e">
        <f>Y14/W14</f>
        <v>#REF!</v>
      </c>
      <c r="AA14" s="921"/>
      <c r="AB14" s="925">
        <v>780</v>
      </c>
      <c r="AC14" s="925">
        <v>804</v>
      </c>
      <c r="AD14" s="926">
        <f>SUM(AC14,-AB14)</f>
        <v>24</v>
      </c>
      <c r="AE14" s="939">
        <f>AD14/AB14</f>
        <v>3.0769230769230771E-2</v>
      </c>
      <c r="AF14" s="910">
        <v>6</v>
      </c>
      <c r="AG14" s="929">
        <v>780</v>
      </c>
      <c r="AH14" s="937">
        <f>AC14</f>
        <v>804</v>
      </c>
      <c r="AI14" s="930">
        <f>SUM(AH14,-AG14)</f>
        <v>24</v>
      </c>
      <c r="AJ14" s="938">
        <f>AI14/AG14</f>
        <v>3.0769230769230771E-2</v>
      </c>
      <c r="AK14" s="876">
        <v>4</v>
      </c>
      <c r="AL14" s="947"/>
      <c r="AN14" s="880">
        <v>4</v>
      </c>
      <c r="AO14" s="924" t="s">
        <v>254</v>
      </c>
      <c r="AP14" s="955" t="e">
        <f>#REF!</f>
        <v>#REF!</v>
      </c>
      <c r="AQ14" s="956">
        <v>740</v>
      </c>
      <c r="AR14" s="957" t="e">
        <f>SUM(AQ14,-AP14)</f>
        <v>#REF!</v>
      </c>
      <c r="AS14" s="958" t="e">
        <f>AR14/AP14</f>
        <v>#REF!</v>
      </c>
      <c r="AT14" s="921"/>
      <c r="AU14" s="925">
        <v>529</v>
      </c>
      <c r="AV14" s="925">
        <v>599</v>
      </c>
      <c r="AW14" s="926">
        <f>SUM(AV14,-AU14)</f>
        <v>70</v>
      </c>
      <c r="AX14" s="939">
        <f>AW14/AU14</f>
        <v>0.1323251417769376</v>
      </c>
      <c r="AY14" s="910">
        <v>6</v>
      </c>
      <c r="AZ14" s="929">
        <v>780</v>
      </c>
      <c r="BA14" s="937">
        <f>AV14</f>
        <v>599</v>
      </c>
      <c r="BB14" s="930">
        <f>SUM(BA14,-AZ14)</f>
        <v>-181</v>
      </c>
      <c r="BC14" s="938">
        <f>BB14/AZ14</f>
        <v>-0.23205128205128206</v>
      </c>
      <c r="BD14" s="880">
        <v>4</v>
      </c>
      <c r="BE14" s="947"/>
      <c r="BG14" s="876">
        <v>4</v>
      </c>
      <c r="BH14" s="924" t="s">
        <v>254</v>
      </c>
      <c r="BI14" s="955" t="e">
        <f>#REF!</f>
        <v>#REF!</v>
      </c>
      <c r="BJ14" s="956">
        <v>740</v>
      </c>
      <c r="BK14" s="957" t="e">
        <f>SUM(BJ14,-BI14)</f>
        <v>#REF!</v>
      </c>
      <c r="BL14" s="958" t="e">
        <f>BK14/BI14</f>
        <v>#REF!</v>
      </c>
      <c r="BM14" s="921"/>
      <c r="BN14" s="925">
        <v>548</v>
      </c>
      <c r="BO14" s="925">
        <v>662</v>
      </c>
      <c r="BP14" s="926">
        <f>SUM(BO14,-BN14)</f>
        <v>114</v>
      </c>
      <c r="BQ14" s="939">
        <f>BP14/BN14</f>
        <v>0.20802919708029197</v>
      </c>
      <c r="BR14" s="910">
        <v>6</v>
      </c>
      <c r="BS14" s="929">
        <v>780</v>
      </c>
      <c r="BT14" s="937">
        <f>BO14</f>
        <v>662</v>
      </c>
      <c r="BU14" s="930">
        <f>SUM(BT14,-BS14)</f>
        <v>-118</v>
      </c>
      <c r="BV14" s="938">
        <f>BU14/BS14</f>
        <v>-0.15128205128205127</v>
      </c>
      <c r="BW14" s="876">
        <v>4</v>
      </c>
      <c r="BX14" s="947"/>
      <c r="CA14" s="880">
        <v>4</v>
      </c>
      <c r="CB14" s="924" t="s">
        <v>254</v>
      </c>
      <c r="CC14" s="955" t="e">
        <f>#REF!</f>
        <v>#REF!</v>
      </c>
      <c r="CD14" s="956">
        <v>740</v>
      </c>
      <c r="CE14" s="957" t="e">
        <f>SUM(CD14,-CC14)</f>
        <v>#REF!</v>
      </c>
      <c r="CF14" s="958" t="e">
        <f>CE14/CC14</f>
        <v>#REF!</v>
      </c>
      <c r="CG14" s="921"/>
      <c r="CH14" s="925">
        <v>580</v>
      </c>
      <c r="CI14" s="925">
        <v>653</v>
      </c>
      <c r="CJ14" s="926">
        <f>SUM(CI14,-CH14)</f>
        <v>73</v>
      </c>
      <c r="CK14" s="939">
        <f>CJ14/CH14</f>
        <v>0.12586206896551724</v>
      </c>
      <c r="CL14" s="910">
        <v>6</v>
      </c>
      <c r="CM14" s="929">
        <v>780</v>
      </c>
      <c r="CN14" s="937">
        <f>CI14</f>
        <v>653</v>
      </c>
      <c r="CO14" s="930">
        <f>SUM(CN14,-CM14)</f>
        <v>-127</v>
      </c>
      <c r="CP14" s="938">
        <f>CO14/CM14</f>
        <v>-0.16282051282051282</v>
      </c>
      <c r="CQ14" s="880">
        <v>4</v>
      </c>
      <c r="CR14" s="947"/>
      <c r="CU14" s="876">
        <v>4</v>
      </c>
      <c r="CV14" s="924" t="s">
        <v>254</v>
      </c>
      <c r="CW14" s="955" t="e">
        <f>#REF!</f>
        <v>#REF!</v>
      </c>
      <c r="CX14" s="956">
        <v>740</v>
      </c>
      <c r="CY14" s="957" t="e">
        <f>SUM(CX14,-CW14)</f>
        <v>#REF!</v>
      </c>
      <c r="CZ14" s="958" t="e">
        <f>CY14/CW14</f>
        <v>#REF!</v>
      </c>
      <c r="DA14" s="921"/>
      <c r="DB14" s="925">
        <v>260</v>
      </c>
      <c r="DC14" s="925">
        <v>342</v>
      </c>
      <c r="DD14" s="926">
        <f>SUM(DC14,-DB14)</f>
        <v>82</v>
      </c>
      <c r="DE14" s="939">
        <f>DD14/DB14</f>
        <v>0.31538461538461537</v>
      </c>
      <c r="DF14" s="910">
        <v>6</v>
      </c>
      <c r="DG14" s="929">
        <v>780</v>
      </c>
      <c r="DH14" s="937">
        <f>DC14</f>
        <v>342</v>
      </c>
      <c r="DI14" s="930">
        <f>SUM(DH14,-DG14)</f>
        <v>-438</v>
      </c>
      <c r="DJ14" s="938">
        <f>DI14/DG14</f>
        <v>-0.56153846153846154</v>
      </c>
      <c r="DK14" s="876">
        <v>4</v>
      </c>
      <c r="DL14" s="947"/>
      <c r="DO14" s="880">
        <v>4</v>
      </c>
      <c r="DP14" s="924" t="s">
        <v>254</v>
      </c>
      <c r="DQ14" s="955" t="e">
        <f>#REF!</f>
        <v>#REF!</v>
      </c>
      <c r="DR14" s="956">
        <v>740</v>
      </c>
      <c r="DS14" s="957" t="e">
        <f>SUM(DR14,-DQ14)</f>
        <v>#REF!</v>
      </c>
      <c r="DT14" s="958" t="e">
        <f>DS14/DQ14</f>
        <v>#REF!</v>
      </c>
      <c r="DU14" s="921"/>
      <c r="DV14" s="925">
        <v>416</v>
      </c>
      <c r="DW14" s="925">
        <v>402</v>
      </c>
      <c r="DX14" s="926">
        <f>SUM(DW14,-DV14)</f>
        <v>-14</v>
      </c>
      <c r="DY14" s="928">
        <f>DX14/DV14</f>
        <v>-3.3653846153846152E-2</v>
      </c>
      <c r="DZ14" s="910">
        <v>6</v>
      </c>
      <c r="EA14" s="929">
        <v>780</v>
      </c>
      <c r="EB14" s="937">
        <f>DW14</f>
        <v>402</v>
      </c>
      <c r="EC14" s="930">
        <f>SUM(EB14,-EA14)</f>
        <v>-378</v>
      </c>
      <c r="ED14" s="938">
        <f>EC14/EA14</f>
        <v>-0.48461538461538461</v>
      </c>
      <c r="EE14" s="880">
        <v>4</v>
      </c>
      <c r="EF14" s="947"/>
      <c r="EI14" s="397">
        <v>4</v>
      </c>
      <c r="EJ14" s="924" t="s">
        <v>254</v>
      </c>
      <c r="EK14" s="955" t="e">
        <f>#REF!</f>
        <v>#REF!</v>
      </c>
      <c r="EL14" s="956">
        <v>740</v>
      </c>
      <c r="EM14" s="957" t="e">
        <f>SUM(EL14,-EK14)</f>
        <v>#REF!</v>
      </c>
      <c r="EN14" s="958" t="e">
        <f>EM14/EK14</f>
        <v>#REF!</v>
      </c>
      <c r="EO14" s="921"/>
      <c r="EP14" s="934">
        <f>SUM(AB14,AU14,BN14,CH14,DB14,DV14)</f>
        <v>3113</v>
      </c>
      <c r="EQ14" s="934">
        <f>SUM(AC14,AV14,BO14,CI14,DC14,DW14)</f>
        <v>3462</v>
      </c>
      <c r="ER14" s="926">
        <f>SUM(EQ14,-EP14)</f>
        <v>349</v>
      </c>
      <c r="ES14" s="939">
        <f>ER14/EP14</f>
        <v>0.11211050433665275</v>
      </c>
      <c r="ET14" s="910">
        <v>6</v>
      </c>
      <c r="EU14" s="929">
        <v>780</v>
      </c>
      <c r="EV14" s="937">
        <f>EQ14</f>
        <v>3462</v>
      </c>
      <c r="EW14" s="930">
        <f>SUM(EV14,-EU14)</f>
        <v>2682</v>
      </c>
      <c r="EX14" s="938">
        <f>EW14/EU14</f>
        <v>3.4384615384615387</v>
      </c>
      <c r="EY14" s="397">
        <v>4</v>
      </c>
      <c r="EZ14" s="947"/>
    </row>
    <row r="15" spans="1:156" hidden="1">
      <c r="A15" s="401"/>
      <c r="L15" s="959"/>
      <c r="P15" s="189"/>
      <c r="Q15" s="401"/>
      <c r="R15" s="866"/>
      <c r="S15" s="799"/>
      <c r="T15" s="800"/>
      <c r="U15" s="876">
        <v>5</v>
      </c>
      <c r="V15" s="960" t="s">
        <v>255</v>
      </c>
      <c r="W15" s="961" t="e">
        <f>SUM(W7,W14)</f>
        <v>#REF!</v>
      </c>
      <c r="X15" s="962">
        <f>SUM(X7,X14)</f>
        <v>15172</v>
      </c>
      <c r="Y15" s="963" t="e">
        <f>SUM(X15,-W15)</f>
        <v>#REF!</v>
      </c>
      <c r="Z15" s="938" t="e">
        <f>Y15/W15</f>
        <v>#REF!</v>
      </c>
      <c r="AA15" s="921"/>
      <c r="AB15" s="962">
        <f>SUM(AB7,AB14)</f>
        <v>15498</v>
      </c>
      <c r="AC15" s="962">
        <f>SUM(AC7,AC14)</f>
        <v>14893</v>
      </c>
      <c r="AD15" s="963">
        <f>SUM(AC15,-AB15)</f>
        <v>-605</v>
      </c>
      <c r="AE15" s="964">
        <f>AD15/AB15</f>
        <v>-3.9037295134856112E-2</v>
      </c>
      <c r="AF15" s="910">
        <v>7</v>
      </c>
      <c r="AG15" s="965">
        <f>SUM(AG7,AG14)</f>
        <v>15498</v>
      </c>
      <c r="AH15" s="962">
        <f>SUM(AH7,AH14)</f>
        <v>14893</v>
      </c>
      <c r="AI15" s="930">
        <f>SUM(AH15,-AG15)</f>
        <v>-605</v>
      </c>
      <c r="AJ15" s="938">
        <f>AI15/AG15</f>
        <v>-3.9037295134856112E-2</v>
      </c>
      <c r="AK15" s="876">
        <v>5</v>
      </c>
      <c r="AL15" s="947"/>
      <c r="AN15" s="880">
        <v>5</v>
      </c>
      <c r="AO15" s="960" t="s">
        <v>255</v>
      </c>
      <c r="AP15" s="961" t="e">
        <f>SUM(AP7,AP14)</f>
        <v>#REF!</v>
      </c>
      <c r="AQ15" s="962">
        <f>SUM(AQ7,AQ14)</f>
        <v>15172</v>
      </c>
      <c r="AR15" s="963" t="e">
        <f>SUM(AQ15,-AP15)</f>
        <v>#REF!</v>
      </c>
      <c r="AS15" s="938" t="e">
        <f>AR15/AP15</f>
        <v>#REF!</v>
      </c>
      <c r="AT15" s="921"/>
      <c r="AU15" s="962">
        <f>SUM(AU7,AU14)</f>
        <v>9845</v>
      </c>
      <c r="AV15" s="962">
        <f>SUM(AV7,AV14)</f>
        <v>9617</v>
      </c>
      <c r="AW15" s="963">
        <f>SUM(AV15,-AU15)</f>
        <v>-228</v>
      </c>
      <c r="AX15" s="964">
        <f>AW15/AU15</f>
        <v>-2.3158963941086845E-2</v>
      </c>
      <c r="AY15" s="910">
        <v>7</v>
      </c>
      <c r="AZ15" s="965">
        <f>SUM(AZ7,AZ14)</f>
        <v>15498</v>
      </c>
      <c r="BA15" s="962">
        <f>SUM(BA7,BA14)</f>
        <v>9617</v>
      </c>
      <c r="BB15" s="930">
        <f>SUM(BA15,-AZ15)</f>
        <v>-5881</v>
      </c>
      <c r="BC15" s="938">
        <f>BB15/AZ15</f>
        <v>-0.37946831849270873</v>
      </c>
      <c r="BD15" s="880">
        <v>5</v>
      </c>
      <c r="BE15" s="947"/>
      <c r="BG15" s="876">
        <v>5</v>
      </c>
      <c r="BH15" s="960" t="s">
        <v>255</v>
      </c>
      <c r="BI15" s="961" t="e">
        <f>SUM(BI7,BI14)</f>
        <v>#REF!</v>
      </c>
      <c r="BJ15" s="962">
        <f>SUM(BJ7,BJ14)</f>
        <v>15172</v>
      </c>
      <c r="BK15" s="963" t="e">
        <f>SUM(BJ15,-BI15)</f>
        <v>#REF!</v>
      </c>
      <c r="BL15" s="938" t="e">
        <f>BK15/BI15</f>
        <v>#REF!</v>
      </c>
      <c r="BM15" s="921"/>
      <c r="BN15" s="962">
        <f>SUM(BN7,BN14)</f>
        <v>7134</v>
      </c>
      <c r="BO15" s="962">
        <f>SUM(BO7,BO14)</f>
        <v>7205</v>
      </c>
      <c r="BP15" s="963">
        <f>SUM(BO15,-BN15)</f>
        <v>71</v>
      </c>
      <c r="BQ15" s="964">
        <f>BP15/BN15</f>
        <v>9.952340902719372E-3</v>
      </c>
      <c r="BR15" s="910">
        <v>7</v>
      </c>
      <c r="BS15" s="965">
        <f>SUM(BS7,BS14)</f>
        <v>15498</v>
      </c>
      <c r="BT15" s="962">
        <f>SUM(BT7,BT14)</f>
        <v>7205</v>
      </c>
      <c r="BU15" s="930">
        <f>SUM(BT15,-BS15)</f>
        <v>-8293</v>
      </c>
      <c r="BV15" s="938">
        <f>BU15/BS15</f>
        <v>-0.53510130339398632</v>
      </c>
      <c r="BW15" s="876">
        <v>5</v>
      </c>
      <c r="BX15" s="947"/>
      <c r="CA15" s="880">
        <v>5</v>
      </c>
      <c r="CB15" s="960" t="s">
        <v>255</v>
      </c>
      <c r="CC15" s="961" t="e">
        <f>SUM(CC7,CC14)</f>
        <v>#REF!</v>
      </c>
      <c r="CD15" s="962">
        <f>SUM(CD7,CD14)</f>
        <v>15172</v>
      </c>
      <c r="CE15" s="963" t="e">
        <f>SUM(CD15,-CC15)</f>
        <v>#REF!</v>
      </c>
      <c r="CF15" s="938" t="e">
        <f>CE15/CC15</f>
        <v>#REF!</v>
      </c>
      <c r="CG15" s="921"/>
      <c r="CH15" s="962">
        <f>SUM(CH7,CH14)</f>
        <v>8238</v>
      </c>
      <c r="CI15" s="962">
        <f>SUM(CI7,CI14)</f>
        <v>8615</v>
      </c>
      <c r="CJ15" s="963">
        <f>SUM(CI15,-CH15)</f>
        <v>377</v>
      </c>
      <c r="CK15" s="964">
        <f>CJ15/CH15</f>
        <v>4.5763534838553048E-2</v>
      </c>
      <c r="CL15" s="910">
        <v>7</v>
      </c>
      <c r="CM15" s="965">
        <f>SUM(CM7,CM14)</f>
        <v>15498</v>
      </c>
      <c r="CN15" s="962">
        <f>SUM(CN7,CN14)</f>
        <v>8615</v>
      </c>
      <c r="CO15" s="930">
        <f>SUM(CN15,-CM15)</f>
        <v>-6883</v>
      </c>
      <c r="CP15" s="938">
        <f>CO15/CM15</f>
        <v>-0.44412182217060264</v>
      </c>
      <c r="CQ15" s="880">
        <v>5</v>
      </c>
      <c r="CR15" s="947"/>
      <c r="CU15" s="876">
        <v>5</v>
      </c>
      <c r="CV15" s="960" t="s">
        <v>255</v>
      </c>
      <c r="CW15" s="961" t="e">
        <f>SUM(CW7,CW14)</f>
        <v>#REF!</v>
      </c>
      <c r="CX15" s="962">
        <f>SUM(CX7,CX14)</f>
        <v>15172</v>
      </c>
      <c r="CY15" s="963" t="e">
        <f>SUM(CX15,-CW15)</f>
        <v>#REF!</v>
      </c>
      <c r="CZ15" s="938" t="e">
        <f>CY15/CW15</f>
        <v>#REF!</v>
      </c>
      <c r="DA15" s="921"/>
      <c r="DB15" s="962">
        <f>SUM(DB7,DB14)</f>
        <v>4304</v>
      </c>
      <c r="DC15" s="962">
        <f>SUM(DC7,DC14)</f>
        <v>4177</v>
      </c>
      <c r="DD15" s="963">
        <f>SUM(DC15,-DB15)</f>
        <v>-127</v>
      </c>
      <c r="DE15" s="964">
        <f>DD15/DB15</f>
        <v>-2.950743494423792E-2</v>
      </c>
      <c r="DF15" s="910">
        <v>7</v>
      </c>
      <c r="DG15" s="965">
        <f>SUM(DG7,DG14)</f>
        <v>15498</v>
      </c>
      <c r="DH15" s="962">
        <f>SUM(DH7,DH14)</f>
        <v>4177</v>
      </c>
      <c r="DI15" s="930">
        <f>SUM(DH15,-DG15)</f>
        <v>-11321</v>
      </c>
      <c r="DJ15" s="938">
        <f>DI15/DG15</f>
        <v>-0.73048135243257195</v>
      </c>
      <c r="DK15" s="876">
        <v>5</v>
      </c>
      <c r="DL15" s="947"/>
      <c r="DO15" s="880">
        <v>5</v>
      </c>
      <c r="DP15" s="960" t="s">
        <v>255</v>
      </c>
      <c r="DQ15" s="961" t="e">
        <f>SUM(DQ7,DQ14)</f>
        <v>#REF!</v>
      </c>
      <c r="DR15" s="962">
        <f>SUM(DR7,DR14)</f>
        <v>15172</v>
      </c>
      <c r="DS15" s="963" t="e">
        <f>SUM(DR15,-DQ15)</f>
        <v>#REF!</v>
      </c>
      <c r="DT15" s="938" t="e">
        <f>DS15/DQ15</f>
        <v>#REF!</v>
      </c>
      <c r="DU15" s="921"/>
      <c r="DV15" s="962">
        <f>SUM(DV7,DV14)</f>
        <v>6617</v>
      </c>
      <c r="DW15" s="962">
        <f>SUM(DW7,DW14)</f>
        <v>6232</v>
      </c>
      <c r="DX15" s="963">
        <f>SUM(DW15,-DV15)</f>
        <v>-385</v>
      </c>
      <c r="DY15" s="964">
        <f>DX15/DV15</f>
        <v>-5.8183466827867611E-2</v>
      </c>
      <c r="DZ15" s="910">
        <v>7</v>
      </c>
      <c r="EA15" s="965">
        <f>SUM(EA7,EA14)</f>
        <v>15498</v>
      </c>
      <c r="EB15" s="962">
        <f>SUM(EB7,EB14)</f>
        <v>6232</v>
      </c>
      <c r="EC15" s="930">
        <f>SUM(EB15,-EA15)</f>
        <v>-9266</v>
      </c>
      <c r="ED15" s="938">
        <f>EC15/EA15</f>
        <v>-0.59788359788359791</v>
      </c>
      <c r="EE15" s="880">
        <v>5</v>
      </c>
      <c r="EF15" s="947"/>
      <c r="EI15" s="397">
        <v>5</v>
      </c>
      <c r="EJ15" s="960" t="s">
        <v>255</v>
      </c>
      <c r="EK15" s="961" t="e">
        <f>SUM(EK7,EK14)</f>
        <v>#REF!</v>
      </c>
      <c r="EL15" s="962">
        <f>SUM(EL7,EL14)</f>
        <v>15172</v>
      </c>
      <c r="EM15" s="963" t="e">
        <f>SUM(EL15,-EK15)</f>
        <v>#REF!</v>
      </c>
      <c r="EN15" s="938" t="e">
        <f>EM15/EK15</f>
        <v>#REF!</v>
      </c>
      <c r="EO15" s="921"/>
      <c r="EP15" s="962">
        <f>SUM(EP7,EP14)</f>
        <v>51636</v>
      </c>
      <c r="EQ15" s="962">
        <f>SUM(EQ7,EQ14)</f>
        <v>50739</v>
      </c>
      <c r="ER15" s="963">
        <f>SUM(EQ15,-EP15)</f>
        <v>-897</v>
      </c>
      <c r="ES15" s="964">
        <f>ER15/EP15</f>
        <v>-1.7371601208459216E-2</v>
      </c>
      <c r="ET15" s="910">
        <v>7</v>
      </c>
      <c r="EU15" s="965">
        <f>SUM(EU7,EU14)</f>
        <v>15498</v>
      </c>
      <c r="EV15" s="962">
        <f>SUM(EV7,EV14)</f>
        <v>50739</v>
      </c>
      <c r="EW15" s="930">
        <f>SUM(EV15,-EU15)</f>
        <v>35241</v>
      </c>
      <c r="EX15" s="938">
        <f>EW15/EU15</f>
        <v>2.2739063104916761</v>
      </c>
      <c r="EY15" s="397">
        <v>5</v>
      </c>
      <c r="EZ15" s="947"/>
    </row>
    <row r="16" spans="1:156">
      <c r="A16" s="400">
        <v>5</v>
      </c>
      <c r="B16" s="697" t="s">
        <v>255</v>
      </c>
      <c r="C16" s="966">
        <f>SUM(C7,C14)</f>
        <v>0</v>
      </c>
      <c r="D16" s="966">
        <f>SUM(D7,D14)</f>
        <v>60668</v>
      </c>
      <c r="E16" s="967">
        <f>SUM(D16,-C16)</f>
        <v>60668</v>
      </c>
      <c r="F16" s="968" t="e">
        <f>E16/C16</f>
        <v>#DIV/0!</v>
      </c>
      <c r="G16" s="921"/>
      <c r="H16" s="966">
        <f>SUM(H7,H14)</f>
        <v>60668</v>
      </c>
      <c r="I16" s="966">
        <f>SUM(I7,I14)</f>
        <v>59607</v>
      </c>
      <c r="J16" s="967">
        <f>SUM(I16,-H16)</f>
        <v>-1061</v>
      </c>
      <c r="K16" s="964">
        <f>J16/H16</f>
        <v>-1.748862662359069E-2</v>
      </c>
      <c r="L16" s="922"/>
      <c r="M16" s="966">
        <f>SUM(M7,M14)</f>
        <v>60668</v>
      </c>
      <c r="N16" s="966">
        <f>SUM(N7,N14)</f>
        <v>59607</v>
      </c>
      <c r="O16" s="967">
        <f>SUM(N16,-M16)</f>
        <v>-1061</v>
      </c>
      <c r="P16" s="931">
        <f>O16/M16</f>
        <v>-1.748862662359069E-2</v>
      </c>
      <c r="Q16" s="400">
        <v>5</v>
      </c>
      <c r="R16" s="866"/>
      <c r="S16" s="799"/>
      <c r="T16" s="800"/>
      <c r="U16" s="876">
        <v>5</v>
      </c>
      <c r="V16" s="697" t="s">
        <v>255</v>
      </c>
      <c r="W16" s="867"/>
      <c r="X16" s="867"/>
      <c r="Y16" s="279"/>
      <c r="Z16" s="948"/>
      <c r="AA16" s="921"/>
      <c r="AB16" s="966">
        <f>SUM(AB7,AB14)</f>
        <v>15498</v>
      </c>
      <c r="AC16" s="966">
        <f>SUM(AC7,AC14)</f>
        <v>14893</v>
      </c>
      <c r="AD16" s="966">
        <f>SUM(AD7,AD14)</f>
        <v>-605</v>
      </c>
      <c r="AE16" s="928">
        <f>AD16/AB16</f>
        <v>-3.9037295134856112E-2</v>
      </c>
      <c r="AF16" s="910"/>
      <c r="AG16" s="867"/>
      <c r="AH16" s="867"/>
      <c r="AI16" s="279"/>
      <c r="AJ16" s="948"/>
      <c r="AK16" s="876">
        <v>5</v>
      </c>
      <c r="AL16" s="947"/>
      <c r="AN16" s="880">
        <v>5</v>
      </c>
      <c r="AO16" s="697" t="s">
        <v>255</v>
      </c>
      <c r="AP16" s="867"/>
      <c r="AQ16" s="867"/>
      <c r="AR16" s="279"/>
      <c r="AS16" s="948"/>
      <c r="AT16" s="921"/>
      <c r="AU16" s="966">
        <f>SUM(AU7,AU14)</f>
        <v>9845</v>
      </c>
      <c r="AV16" s="966">
        <f>SUM(AV7,AV14)</f>
        <v>9617</v>
      </c>
      <c r="AW16" s="966">
        <f>SUM(AW7,AW14)</f>
        <v>-228</v>
      </c>
      <c r="AX16" s="928">
        <f>AW16/AU16</f>
        <v>-2.3158963941086845E-2</v>
      </c>
      <c r="AY16" s="910"/>
      <c r="AZ16" s="867"/>
      <c r="BA16" s="867"/>
      <c r="BB16" s="279"/>
      <c r="BC16" s="948"/>
      <c r="BD16" s="880">
        <v>5</v>
      </c>
      <c r="BE16" s="947"/>
      <c r="BG16" s="876">
        <v>5</v>
      </c>
      <c r="BH16" s="697" t="s">
        <v>255</v>
      </c>
      <c r="BI16" s="867"/>
      <c r="BJ16" s="867"/>
      <c r="BK16" s="279"/>
      <c r="BL16" s="948"/>
      <c r="BM16" s="921"/>
      <c r="BN16" s="966">
        <f>SUM(BN7,BN14)</f>
        <v>7134</v>
      </c>
      <c r="BO16" s="966">
        <f>SUM(BO7,BO14)</f>
        <v>7205</v>
      </c>
      <c r="BP16" s="966">
        <f>SUM(BP7,BP14)</f>
        <v>71</v>
      </c>
      <c r="BQ16" s="939">
        <f>BP16/BN16</f>
        <v>9.952340902719372E-3</v>
      </c>
      <c r="BR16" s="910"/>
      <c r="BS16" s="867"/>
      <c r="BT16" s="867"/>
      <c r="BU16" s="279"/>
      <c r="BV16" s="948"/>
      <c r="BW16" s="876">
        <v>5</v>
      </c>
      <c r="BX16" s="947"/>
      <c r="CA16" s="880">
        <v>5</v>
      </c>
      <c r="CB16" s="697" t="s">
        <v>255</v>
      </c>
      <c r="CC16" s="867"/>
      <c r="CD16" s="867"/>
      <c r="CE16" s="279"/>
      <c r="CF16" s="948"/>
      <c r="CG16" s="921"/>
      <c r="CH16" s="966">
        <f>SUM(CH7,CH14)</f>
        <v>8238</v>
      </c>
      <c r="CI16" s="966">
        <f>SUM(CI7,CI14)</f>
        <v>8615</v>
      </c>
      <c r="CJ16" s="966">
        <f>SUM(CJ7,CJ14)</f>
        <v>377</v>
      </c>
      <c r="CK16" s="939">
        <f>CJ16/CH16</f>
        <v>4.5763534838553048E-2</v>
      </c>
      <c r="CL16" s="910"/>
      <c r="CM16" s="867"/>
      <c r="CN16" s="867"/>
      <c r="CO16" s="279"/>
      <c r="CP16" s="948"/>
      <c r="CQ16" s="880">
        <v>5</v>
      </c>
      <c r="CR16" s="947"/>
      <c r="CU16" s="876">
        <v>5</v>
      </c>
      <c r="CV16" s="697" t="s">
        <v>255</v>
      </c>
      <c r="CW16" s="867"/>
      <c r="CX16" s="867"/>
      <c r="CY16" s="279"/>
      <c r="CZ16" s="948"/>
      <c r="DA16" s="921"/>
      <c r="DB16" s="966">
        <f>SUM(DB7,DB14)</f>
        <v>4304</v>
      </c>
      <c r="DC16" s="966">
        <f>SUM(DC7,DC14)</f>
        <v>4177</v>
      </c>
      <c r="DD16" s="966">
        <f>SUM(DD7,DD14)</f>
        <v>-127</v>
      </c>
      <c r="DE16" s="928">
        <f>DD16/DB16</f>
        <v>-2.950743494423792E-2</v>
      </c>
      <c r="DF16" s="910"/>
      <c r="DG16" s="867"/>
      <c r="DH16" s="867"/>
      <c r="DI16" s="279"/>
      <c r="DJ16" s="948"/>
      <c r="DK16" s="876">
        <v>5</v>
      </c>
      <c r="DL16" s="947"/>
      <c r="DO16" s="880">
        <v>5</v>
      </c>
      <c r="DP16" s="697" t="s">
        <v>255</v>
      </c>
      <c r="DQ16" s="867"/>
      <c r="DR16" s="867"/>
      <c r="DS16" s="279"/>
      <c r="DT16" s="948"/>
      <c r="DU16" s="921"/>
      <c r="DV16" s="966">
        <f>SUM(DV7,DV14)</f>
        <v>6617</v>
      </c>
      <c r="DW16" s="966">
        <f>SUM(DW7,DW14)</f>
        <v>6232</v>
      </c>
      <c r="DX16" s="966">
        <f>SUM(DX7,DX14)</f>
        <v>-385</v>
      </c>
      <c r="DY16" s="928">
        <f>DX16/DV16</f>
        <v>-5.8183466827867611E-2</v>
      </c>
      <c r="DZ16" s="910"/>
      <c r="EA16" s="867"/>
      <c r="EB16" s="867"/>
      <c r="EC16" s="279"/>
      <c r="ED16" s="948"/>
      <c r="EE16" s="880">
        <v>5</v>
      </c>
      <c r="EF16" s="947"/>
      <c r="EI16" s="397">
        <v>5</v>
      </c>
      <c r="EJ16" s="697" t="s">
        <v>255</v>
      </c>
      <c r="EK16" s="867"/>
      <c r="EL16" s="867"/>
      <c r="EM16" s="279"/>
      <c r="EN16" s="948"/>
      <c r="EO16" s="921"/>
      <c r="EP16" s="966">
        <f>SUM(EP7,EP14)</f>
        <v>51636</v>
      </c>
      <c r="EQ16" s="966">
        <f>SUM(EQ7,EQ14)</f>
        <v>50739</v>
      </c>
      <c r="ER16" s="966">
        <f>SUM(ER7,ER14)</f>
        <v>-897</v>
      </c>
      <c r="ES16" s="928">
        <f>ER16/EP16</f>
        <v>-1.7371601208459216E-2</v>
      </c>
      <c r="ET16" s="910"/>
      <c r="EU16" s="867"/>
      <c r="EV16" s="867"/>
      <c r="EW16" s="279"/>
      <c r="EX16" s="948"/>
      <c r="EY16" s="397">
        <v>5</v>
      </c>
      <c r="EZ16" s="947"/>
    </row>
    <row r="17" spans="1:156" hidden="1">
      <c r="A17" s="400"/>
      <c r="B17" s="279"/>
      <c r="C17" s="867"/>
      <c r="D17" s="867"/>
      <c r="E17" s="279"/>
      <c r="F17" s="948"/>
      <c r="G17" s="969"/>
      <c r="H17" s="867"/>
      <c r="I17" s="867"/>
      <c r="J17" s="279"/>
      <c r="K17" s="948"/>
      <c r="L17" s="922"/>
      <c r="M17" s="867"/>
      <c r="N17" s="867"/>
      <c r="O17" s="279"/>
      <c r="P17" s="945"/>
      <c r="Q17" s="400"/>
      <c r="R17" s="866"/>
      <c r="S17" s="799"/>
      <c r="T17" s="800"/>
      <c r="U17" s="876"/>
      <c r="V17" s="279"/>
      <c r="W17" s="867"/>
      <c r="X17" s="867"/>
      <c r="Y17" s="279"/>
      <c r="Z17" s="948"/>
      <c r="AA17" s="969"/>
      <c r="AB17" s="867"/>
      <c r="AC17" s="867"/>
      <c r="AD17" s="279"/>
      <c r="AE17" s="948"/>
      <c r="AF17" s="910"/>
      <c r="AG17" s="867"/>
      <c r="AH17" s="867"/>
      <c r="AI17" s="279"/>
      <c r="AJ17" s="948"/>
      <c r="AK17" s="876"/>
      <c r="AL17" s="947"/>
      <c r="AN17" s="880"/>
      <c r="AO17" s="279"/>
      <c r="AP17" s="867"/>
      <c r="AQ17" s="867"/>
      <c r="AR17" s="279"/>
      <c r="AS17" s="948"/>
      <c r="AT17" s="969"/>
      <c r="AU17" s="867"/>
      <c r="AV17" s="867"/>
      <c r="AW17" s="279"/>
      <c r="AX17" s="948"/>
      <c r="AY17" s="910"/>
      <c r="AZ17" s="867"/>
      <c r="BA17" s="867"/>
      <c r="BB17" s="279"/>
      <c r="BC17" s="948"/>
      <c r="BD17" s="880"/>
      <c r="BE17" s="947"/>
      <c r="BG17" s="876"/>
      <c r="BH17" s="279"/>
      <c r="BI17" s="867"/>
      <c r="BJ17" s="867"/>
      <c r="BK17" s="279"/>
      <c r="BL17" s="948"/>
      <c r="BM17" s="969"/>
      <c r="BN17" s="867"/>
      <c r="BO17" s="867"/>
      <c r="BP17" s="279"/>
      <c r="BQ17" s="948"/>
      <c r="BR17" s="910"/>
      <c r="BS17" s="867"/>
      <c r="BT17" s="867"/>
      <c r="BU17" s="279"/>
      <c r="BV17" s="948"/>
      <c r="BW17" s="876"/>
      <c r="BX17" s="947"/>
      <c r="CA17" s="880"/>
      <c r="CB17" s="279"/>
      <c r="CC17" s="867"/>
      <c r="CD17" s="867"/>
      <c r="CE17" s="279"/>
      <c r="CF17" s="948"/>
      <c r="CG17" s="969"/>
      <c r="CH17" s="867"/>
      <c r="CI17" s="867"/>
      <c r="CJ17" s="279"/>
      <c r="CK17" s="948"/>
      <c r="CL17" s="910"/>
      <c r="CM17" s="867"/>
      <c r="CN17" s="867"/>
      <c r="CO17" s="279"/>
      <c r="CP17" s="948"/>
      <c r="CQ17" s="880"/>
      <c r="CR17" s="947"/>
      <c r="CU17" s="876"/>
      <c r="CV17" s="279"/>
      <c r="CW17" s="867"/>
      <c r="CX17" s="867"/>
      <c r="CY17" s="279"/>
      <c r="CZ17" s="948"/>
      <c r="DA17" s="969"/>
      <c r="DB17" s="867"/>
      <c r="DC17" s="867"/>
      <c r="DD17" s="279"/>
      <c r="DE17" s="948"/>
      <c r="DF17" s="910"/>
      <c r="DG17" s="867"/>
      <c r="DH17" s="867"/>
      <c r="DI17" s="279"/>
      <c r="DJ17" s="948"/>
      <c r="DK17" s="876"/>
      <c r="DL17" s="947"/>
      <c r="DO17" s="880"/>
      <c r="DP17" s="279"/>
      <c r="DQ17" s="867"/>
      <c r="DR17" s="867"/>
      <c r="DS17" s="279"/>
      <c r="DT17" s="948"/>
      <c r="DU17" s="969"/>
      <c r="DV17" s="867"/>
      <c r="DW17" s="867"/>
      <c r="DX17" s="279"/>
      <c r="DY17" s="948"/>
      <c r="DZ17" s="910"/>
      <c r="EA17" s="867"/>
      <c r="EB17" s="867"/>
      <c r="EC17" s="279"/>
      <c r="ED17" s="948"/>
      <c r="EE17" s="880"/>
      <c r="EF17" s="947"/>
      <c r="EI17" s="397"/>
      <c r="EJ17" s="279"/>
      <c r="EK17" s="867"/>
      <c r="EL17" s="867"/>
      <c r="EM17" s="279"/>
      <c r="EN17" s="948"/>
      <c r="EO17" s="969"/>
      <c r="EP17" s="867"/>
      <c r="EQ17" s="867"/>
      <c r="ER17" s="279"/>
      <c r="ES17" s="948"/>
      <c r="ET17" s="910"/>
      <c r="EU17" s="867"/>
      <c r="EV17" s="867"/>
      <c r="EW17" s="279"/>
      <c r="EX17" s="948"/>
      <c r="EY17" s="397"/>
      <c r="EZ17" s="947"/>
    </row>
    <row r="18" spans="1:156" ht="5.0999999999999996" customHeight="1">
      <c r="A18" s="400"/>
      <c r="B18" s="951"/>
      <c r="C18" s="399"/>
      <c r="D18" s="666"/>
      <c r="E18" s="953"/>
      <c r="F18" s="954"/>
      <c r="G18" s="921"/>
      <c r="H18" s="666"/>
      <c r="I18" s="666"/>
      <c r="J18" s="953"/>
      <c r="K18" s="954"/>
      <c r="L18" s="922"/>
      <c r="M18" s="666"/>
      <c r="N18" s="666"/>
      <c r="O18" s="953"/>
      <c r="P18" s="945"/>
      <c r="Q18" s="400"/>
      <c r="R18" s="866"/>
      <c r="S18" s="799"/>
      <c r="T18" s="800"/>
      <c r="U18" s="876"/>
      <c r="V18" s="951"/>
      <c r="W18" s="399"/>
      <c r="X18" s="666"/>
      <c r="Y18" s="953"/>
      <c r="Z18" s="954"/>
      <c r="AA18" s="921"/>
      <c r="AB18" s="666"/>
      <c r="AC18" s="666"/>
      <c r="AD18" s="953"/>
      <c r="AE18" s="954"/>
      <c r="AF18" s="910"/>
      <c r="AG18" s="666"/>
      <c r="AH18" s="666"/>
      <c r="AI18" s="953"/>
      <c r="AJ18" s="954"/>
      <c r="AK18" s="876"/>
      <c r="AL18" s="947"/>
      <c r="AN18" s="880"/>
      <c r="AO18" s="951"/>
      <c r="AP18" s="399"/>
      <c r="AQ18" s="666"/>
      <c r="AR18" s="953"/>
      <c r="AS18" s="954"/>
      <c r="AT18" s="921"/>
      <c r="AU18" s="666"/>
      <c r="AV18" s="666"/>
      <c r="AW18" s="953"/>
      <c r="AX18" s="954"/>
      <c r="AY18" s="910"/>
      <c r="AZ18" s="666"/>
      <c r="BA18" s="666"/>
      <c r="BB18" s="953"/>
      <c r="BC18" s="954"/>
      <c r="BD18" s="880"/>
      <c r="BE18" s="947"/>
      <c r="BG18" s="876"/>
      <c r="BH18" s="951"/>
      <c r="BI18" s="399"/>
      <c r="BJ18" s="666"/>
      <c r="BK18" s="953"/>
      <c r="BL18" s="954"/>
      <c r="BM18" s="921"/>
      <c r="BN18" s="666"/>
      <c r="BO18" s="666"/>
      <c r="BP18" s="953"/>
      <c r="BQ18" s="954"/>
      <c r="BR18" s="910"/>
      <c r="BS18" s="666"/>
      <c r="BT18" s="666"/>
      <c r="BU18" s="953"/>
      <c r="BV18" s="954"/>
      <c r="BW18" s="876"/>
      <c r="BX18" s="947"/>
      <c r="CA18" s="880"/>
      <c r="CB18" s="951"/>
      <c r="CC18" s="399"/>
      <c r="CD18" s="666"/>
      <c r="CE18" s="953"/>
      <c r="CF18" s="954"/>
      <c r="CG18" s="921"/>
      <c r="CH18" s="666"/>
      <c r="CI18" s="666"/>
      <c r="CJ18" s="953"/>
      <c r="CK18" s="954"/>
      <c r="CL18" s="910"/>
      <c r="CM18" s="666"/>
      <c r="CN18" s="666"/>
      <c r="CO18" s="953"/>
      <c r="CP18" s="954"/>
      <c r="CQ18" s="880"/>
      <c r="CR18" s="947"/>
      <c r="CU18" s="876"/>
      <c r="CV18" s="951"/>
      <c r="CW18" s="399"/>
      <c r="CX18" s="666"/>
      <c r="CY18" s="953"/>
      <c r="CZ18" s="954"/>
      <c r="DA18" s="921"/>
      <c r="DB18" s="666"/>
      <c r="DC18" s="666"/>
      <c r="DD18" s="953"/>
      <c r="DE18" s="954"/>
      <c r="DF18" s="910"/>
      <c r="DG18" s="666"/>
      <c r="DH18" s="666"/>
      <c r="DI18" s="953"/>
      <c r="DJ18" s="954"/>
      <c r="DK18" s="876"/>
      <c r="DL18" s="947"/>
      <c r="DO18" s="880"/>
      <c r="DP18" s="951"/>
      <c r="DQ18" s="399"/>
      <c r="DR18" s="666"/>
      <c r="DS18" s="953"/>
      <c r="DT18" s="954"/>
      <c r="DU18" s="921"/>
      <c r="DV18" s="666"/>
      <c r="DW18" s="666"/>
      <c r="DX18" s="953"/>
      <c r="DY18" s="954"/>
      <c r="DZ18" s="910"/>
      <c r="EA18" s="666"/>
      <c r="EB18" s="666"/>
      <c r="EC18" s="953"/>
      <c r="ED18" s="954"/>
      <c r="EE18" s="880"/>
      <c r="EF18" s="947"/>
      <c r="EI18" s="397"/>
      <c r="EJ18" s="951"/>
      <c r="EK18" s="399"/>
      <c r="EL18" s="666"/>
      <c r="EM18" s="953"/>
      <c r="EN18" s="954"/>
      <c r="EO18" s="921"/>
      <c r="EP18" s="666"/>
      <c r="EQ18" s="666"/>
      <c r="ER18" s="953"/>
      <c r="ES18" s="954"/>
      <c r="ET18" s="910"/>
      <c r="EU18" s="666"/>
      <c r="EV18" s="666"/>
      <c r="EW18" s="953"/>
      <c r="EX18" s="954"/>
      <c r="EY18" s="397"/>
      <c r="EZ18" s="947"/>
    </row>
    <row r="19" spans="1:156" hidden="1">
      <c r="A19" s="400">
        <v>8</v>
      </c>
      <c r="B19" s="279" t="s">
        <v>256</v>
      </c>
      <c r="C19" s="867">
        <v>15184</v>
      </c>
      <c r="D19" s="867">
        <v>12470</v>
      </c>
      <c r="E19" s="919">
        <f>SUM(D19,-C19)</f>
        <v>-2714</v>
      </c>
      <c r="F19" s="923">
        <f>E19/C19</f>
        <v>-0.17874077976817704</v>
      </c>
      <c r="G19" s="921"/>
      <c r="H19" s="302">
        <v>12582</v>
      </c>
      <c r="I19" s="867"/>
      <c r="J19" s="919">
        <f>SUM(I19,-H19)</f>
        <v>-12582</v>
      </c>
      <c r="K19" s="923">
        <f>J19/H19</f>
        <v>-1</v>
      </c>
      <c r="L19" s="922"/>
      <c r="M19" s="867">
        <v>12470</v>
      </c>
      <c r="N19" s="867"/>
      <c r="O19" s="919">
        <f>SUM(N19,-M19)</f>
        <v>-12470</v>
      </c>
      <c r="P19" s="970">
        <f>O19/M19</f>
        <v>-1</v>
      </c>
      <c r="Q19" s="400">
        <v>8</v>
      </c>
      <c r="R19" s="866"/>
      <c r="S19" s="799"/>
      <c r="T19" s="800"/>
      <c r="U19" s="876">
        <v>8</v>
      </c>
      <c r="V19" s="279" t="s">
        <v>256</v>
      </c>
      <c r="W19" s="867">
        <v>15184</v>
      </c>
      <c r="X19" s="867">
        <v>12470</v>
      </c>
      <c r="Y19" s="919">
        <f>SUM(X19,-W19)</f>
        <v>-2714</v>
      </c>
      <c r="Z19" s="923">
        <f>Y19/W19</f>
        <v>-0.17874077976817704</v>
      </c>
      <c r="AA19" s="921"/>
      <c r="AB19" s="302">
        <v>12582</v>
      </c>
      <c r="AC19" s="867"/>
      <c r="AD19" s="919">
        <f>SUM(AC19,-AB19)</f>
        <v>-12582</v>
      </c>
      <c r="AE19" s="923">
        <f>AD19/AB19</f>
        <v>-1</v>
      </c>
      <c r="AF19" s="910">
        <v>8</v>
      </c>
      <c r="AG19" s="867">
        <v>12470</v>
      </c>
      <c r="AH19" s="867"/>
      <c r="AI19" s="919">
        <f>SUM(AH19,-AG19)</f>
        <v>-12470</v>
      </c>
      <c r="AJ19" s="923">
        <f>AI19/AG19</f>
        <v>-1</v>
      </c>
      <c r="AK19" s="876">
        <v>8</v>
      </c>
      <c r="AL19" s="947"/>
      <c r="AN19" s="880">
        <v>8</v>
      </c>
      <c r="AO19" s="279" t="s">
        <v>256</v>
      </c>
      <c r="AP19" s="867">
        <v>15184</v>
      </c>
      <c r="AQ19" s="867">
        <v>12470</v>
      </c>
      <c r="AR19" s="919">
        <f>SUM(AQ19,-AP19)</f>
        <v>-2714</v>
      </c>
      <c r="AS19" s="923">
        <f>AR19/AP19</f>
        <v>-0.17874077976817704</v>
      </c>
      <c r="AT19" s="921"/>
      <c r="AU19" s="302">
        <v>12582</v>
      </c>
      <c r="AV19" s="867"/>
      <c r="AW19" s="919">
        <f>SUM(AV19,-AU19)</f>
        <v>-12582</v>
      </c>
      <c r="AX19" s="923">
        <f>AW19/AU19</f>
        <v>-1</v>
      </c>
      <c r="AY19" s="910">
        <v>8</v>
      </c>
      <c r="AZ19" s="867">
        <v>12470</v>
      </c>
      <c r="BA19" s="867"/>
      <c r="BB19" s="919">
        <f>SUM(BA19,-AZ19)</f>
        <v>-12470</v>
      </c>
      <c r="BC19" s="923">
        <f>BB19/AZ19</f>
        <v>-1</v>
      </c>
      <c r="BD19" s="880">
        <v>8</v>
      </c>
      <c r="BE19" s="947"/>
      <c r="BG19" s="876">
        <v>8</v>
      </c>
      <c r="BH19" s="279" t="s">
        <v>256</v>
      </c>
      <c r="BI19" s="867">
        <v>15184</v>
      </c>
      <c r="BJ19" s="867">
        <v>12470</v>
      </c>
      <c r="BK19" s="919">
        <f>SUM(BJ19,-BI19)</f>
        <v>-2714</v>
      </c>
      <c r="BL19" s="923">
        <f>BK19/BI19</f>
        <v>-0.17874077976817704</v>
      </c>
      <c r="BM19" s="921"/>
      <c r="BN19" s="302">
        <v>12582</v>
      </c>
      <c r="BO19" s="867"/>
      <c r="BP19" s="919">
        <f>SUM(BO19,-BN19)</f>
        <v>-12582</v>
      </c>
      <c r="BQ19" s="923">
        <f>BP19/BN19</f>
        <v>-1</v>
      </c>
      <c r="BR19" s="910">
        <v>8</v>
      </c>
      <c r="BS19" s="867">
        <v>12470</v>
      </c>
      <c r="BT19" s="867"/>
      <c r="BU19" s="919">
        <f>SUM(BT19,-BS19)</f>
        <v>-12470</v>
      </c>
      <c r="BV19" s="923">
        <f>BU19/BS19</f>
        <v>-1</v>
      </c>
      <c r="BW19" s="876">
        <v>8</v>
      </c>
      <c r="BX19" s="947"/>
      <c r="CA19" s="880">
        <v>8</v>
      </c>
      <c r="CB19" s="279" t="s">
        <v>256</v>
      </c>
      <c r="CC19" s="867">
        <v>15184</v>
      </c>
      <c r="CD19" s="867">
        <v>12470</v>
      </c>
      <c r="CE19" s="919">
        <f>SUM(CD19,-CC19)</f>
        <v>-2714</v>
      </c>
      <c r="CF19" s="923">
        <f>CE19/CC19</f>
        <v>-0.17874077976817704</v>
      </c>
      <c r="CG19" s="921"/>
      <c r="CH19" s="302">
        <v>12582</v>
      </c>
      <c r="CI19" s="867"/>
      <c r="CJ19" s="919">
        <f>SUM(CI19,-CH19)</f>
        <v>-12582</v>
      </c>
      <c r="CK19" s="923">
        <f>CJ19/CH19</f>
        <v>-1</v>
      </c>
      <c r="CL19" s="910">
        <v>8</v>
      </c>
      <c r="CM19" s="867">
        <v>12470</v>
      </c>
      <c r="CN19" s="867"/>
      <c r="CO19" s="919">
        <f>SUM(CN19,-CM19)</f>
        <v>-12470</v>
      </c>
      <c r="CP19" s="923">
        <f>CO19/CM19</f>
        <v>-1</v>
      </c>
      <c r="CQ19" s="880">
        <v>8</v>
      </c>
      <c r="CR19" s="947"/>
      <c r="CU19" s="876">
        <v>8</v>
      </c>
      <c r="CV19" s="279" t="s">
        <v>256</v>
      </c>
      <c r="CW19" s="867">
        <v>15184</v>
      </c>
      <c r="CX19" s="867">
        <v>12470</v>
      </c>
      <c r="CY19" s="919">
        <f>SUM(CX19,-CW19)</f>
        <v>-2714</v>
      </c>
      <c r="CZ19" s="923">
        <f>CY19/CW19</f>
        <v>-0.17874077976817704</v>
      </c>
      <c r="DA19" s="921"/>
      <c r="DB19" s="302">
        <v>12582</v>
      </c>
      <c r="DC19" s="867"/>
      <c r="DD19" s="919">
        <f>SUM(DC19,-DB19)</f>
        <v>-12582</v>
      </c>
      <c r="DE19" s="923">
        <f>DD19/DB19</f>
        <v>-1</v>
      </c>
      <c r="DF19" s="910">
        <v>8</v>
      </c>
      <c r="DG19" s="867">
        <v>12470</v>
      </c>
      <c r="DH19" s="867"/>
      <c r="DI19" s="919">
        <f>SUM(DH19,-DG19)</f>
        <v>-12470</v>
      </c>
      <c r="DJ19" s="923">
        <f>DI19/DG19</f>
        <v>-1</v>
      </c>
      <c r="DK19" s="876">
        <v>8</v>
      </c>
      <c r="DL19" s="947"/>
      <c r="DO19" s="880">
        <v>8</v>
      </c>
      <c r="DP19" s="279" t="s">
        <v>256</v>
      </c>
      <c r="DQ19" s="867">
        <v>15184</v>
      </c>
      <c r="DR19" s="867">
        <v>12470</v>
      </c>
      <c r="DS19" s="919">
        <f>SUM(DR19,-DQ19)</f>
        <v>-2714</v>
      </c>
      <c r="DT19" s="923">
        <f>DS19/DQ19</f>
        <v>-0.17874077976817704</v>
      </c>
      <c r="DU19" s="921"/>
      <c r="DV19" s="302">
        <v>12582</v>
      </c>
      <c r="DW19" s="867"/>
      <c r="DX19" s="919">
        <f>SUM(DW19,-DV19)</f>
        <v>-12582</v>
      </c>
      <c r="DY19" s="923">
        <f>DX19/DV19</f>
        <v>-1</v>
      </c>
      <c r="DZ19" s="910">
        <v>8</v>
      </c>
      <c r="EA19" s="867">
        <v>12470</v>
      </c>
      <c r="EB19" s="867"/>
      <c r="EC19" s="919">
        <f>SUM(EB19,-EA19)</f>
        <v>-12470</v>
      </c>
      <c r="ED19" s="923">
        <f>EC19/EA19</f>
        <v>-1</v>
      </c>
      <c r="EE19" s="880">
        <v>8</v>
      </c>
      <c r="EF19" s="947"/>
      <c r="EI19" s="397">
        <v>8</v>
      </c>
      <c r="EJ19" s="279" t="s">
        <v>256</v>
      </c>
      <c r="EK19" s="867">
        <v>15184</v>
      </c>
      <c r="EL19" s="867">
        <v>12470</v>
      </c>
      <c r="EM19" s="919">
        <f>SUM(EL19,-EK19)</f>
        <v>-2714</v>
      </c>
      <c r="EN19" s="923">
        <f>EM19/EK19</f>
        <v>-0.17874077976817704</v>
      </c>
      <c r="EO19" s="921"/>
      <c r="EP19" s="302">
        <v>12582</v>
      </c>
      <c r="EQ19" s="867"/>
      <c r="ER19" s="919">
        <f>SUM(EQ19,-EP19)</f>
        <v>-12582</v>
      </c>
      <c r="ES19" s="923">
        <f>ER19/EP19</f>
        <v>-1</v>
      </c>
      <c r="ET19" s="910">
        <v>8</v>
      </c>
      <c r="EU19" s="867">
        <v>12470</v>
      </c>
      <c r="EV19" s="867"/>
      <c r="EW19" s="919">
        <f>SUM(EV19,-EU19)</f>
        <v>-12470</v>
      </c>
      <c r="EX19" s="923">
        <f>EW19/EU19</f>
        <v>-1</v>
      </c>
      <c r="EY19" s="397">
        <v>8</v>
      </c>
      <c r="EZ19" s="947"/>
    </row>
    <row r="20" spans="1:156" hidden="1">
      <c r="A20" s="400">
        <v>9</v>
      </c>
      <c r="B20" s="279" t="s">
        <v>257</v>
      </c>
      <c r="C20" s="867">
        <v>4214</v>
      </c>
      <c r="D20" s="867">
        <v>3345</v>
      </c>
      <c r="E20" s="919">
        <f>SUM(D20,-C20)</f>
        <v>-869</v>
      </c>
      <c r="F20" s="923">
        <f>E20/C20</f>
        <v>-0.2062173706691979</v>
      </c>
      <c r="G20" s="921"/>
      <c r="H20" s="302">
        <v>3384</v>
      </c>
      <c r="I20" s="867"/>
      <c r="J20" s="919">
        <f>SUM(I20,-H20)</f>
        <v>-3384</v>
      </c>
      <c r="K20" s="923">
        <f>J20/H20</f>
        <v>-1</v>
      </c>
      <c r="L20" s="922"/>
      <c r="M20" s="867">
        <v>3345</v>
      </c>
      <c r="N20" s="867"/>
      <c r="O20" s="919">
        <f>SUM(N20,-M20)</f>
        <v>-3345</v>
      </c>
      <c r="P20" s="970">
        <f>O20/M20</f>
        <v>-1</v>
      </c>
      <c r="Q20" s="400">
        <v>9</v>
      </c>
      <c r="R20" s="866"/>
      <c r="S20" s="799"/>
      <c r="T20" s="800"/>
      <c r="U20" s="876">
        <v>9</v>
      </c>
      <c r="V20" s="279" t="s">
        <v>257</v>
      </c>
      <c r="W20" s="867">
        <v>4214</v>
      </c>
      <c r="X20" s="867">
        <v>3345</v>
      </c>
      <c r="Y20" s="919">
        <f>SUM(X20,-W20)</f>
        <v>-869</v>
      </c>
      <c r="Z20" s="923">
        <f>Y20/W20</f>
        <v>-0.2062173706691979</v>
      </c>
      <c r="AA20" s="921"/>
      <c r="AB20" s="302">
        <v>3384</v>
      </c>
      <c r="AC20" s="867"/>
      <c r="AD20" s="919">
        <f>SUM(AC20,-AB20)</f>
        <v>-3384</v>
      </c>
      <c r="AE20" s="923">
        <f>AD20/AB20</f>
        <v>-1</v>
      </c>
      <c r="AF20" s="910">
        <v>9</v>
      </c>
      <c r="AG20" s="867">
        <v>3345</v>
      </c>
      <c r="AH20" s="867"/>
      <c r="AI20" s="919">
        <f>SUM(AH20,-AG20)</f>
        <v>-3345</v>
      </c>
      <c r="AJ20" s="923">
        <f>AI20/AG20</f>
        <v>-1</v>
      </c>
      <c r="AK20" s="876">
        <v>9</v>
      </c>
      <c r="AL20" s="947"/>
      <c r="AN20" s="880">
        <v>9</v>
      </c>
      <c r="AO20" s="279" t="s">
        <v>257</v>
      </c>
      <c r="AP20" s="867">
        <v>4214</v>
      </c>
      <c r="AQ20" s="867">
        <v>3345</v>
      </c>
      <c r="AR20" s="919">
        <f>SUM(AQ20,-AP20)</f>
        <v>-869</v>
      </c>
      <c r="AS20" s="923">
        <f>AR20/AP20</f>
        <v>-0.2062173706691979</v>
      </c>
      <c r="AT20" s="921"/>
      <c r="AU20" s="302">
        <v>3384</v>
      </c>
      <c r="AV20" s="867"/>
      <c r="AW20" s="919">
        <f>SUM(AV20,-AU20)</f>
        <v>-3384</v>
      </c>
      <c r="AX20" s="923">
        <f>AW20/AU20</f>
        <v>-1</v>
      </c>
      <c r="AY20" s="910">
        <v>9</v>
      </c>
      <c r="AZ20" s="867">
        <v>3345</v>
      </c>
      <c r="BA20" s="867"/>
      <c r="BB20" s="919">
        <f>SUM(BA20,-AZ20)</f>
        <v>-3345</v>
      </c>
      <c r="BC20" s="923">
        <f>BB20/AZ20</f>
        <v>-1</v>
      </c>
      <c r="BD20" s="880">
        <v>9</v>
      </c>
      <c r="BE20" s="947"/>
      <c r="BG20" s="876">
        <v>9</v>
      </c>
      <c r="BH20" s="279" t="s">
        <v>257</v>
      </c>
      <c r="BI20" s="867">
        <v>4214</v>
      </c>
      <c r="BJ20" s="867">
        <v>3345</v>
      </c>
      <c r="BK20" s="919">
        <f>SUM(BJ20,-BI20)</f>
        <v>-869</v>
      </c>
      <c r="BL20" s="923">
        <f>BK20/BI20</f>
        <v>-0.2062173706691979</v>
      </c>
      <c r="BM20" s="921"/>
      <c r="BN20" s="302">
        <v>3384</v>
      </c>
      <c r="BO20" s="867"/>
      <c r="BP20" s="919">
        <f>SUM(BO20,-BN20)</f>
        <v>-3384</v>
      </c>
      <c r="BQ20" s="923">
        <f>BP20/BN20</f>
        <v>-1</v>
      </c>
      <c r="BR20" s="910">
        <v>9</v>
      </c>
      <c r="BS20" s="867">
        <v>3345</v>
      </c>
      <c r="BT20" s="867"/>
      <c r="BU20" s="919">
        <f>SUM(BT20,-BS20)</f>
        <v>-3345</v>
      </c>
      <c r="BV20" s="923">
        <f>BU20/BS20</f>
        <v>-1</v>
      </c>
      <c r="BW20" s="876">
        <v>9</v>
      </c>
      <c r="BX20" s="947"/>
      <c r="CA20" s="880">
        <v>9</v>
      </c>
      <c r="CB20" s="279" t="s">
        <v>257</v>
      </c>
      <c r="CC20" s="867">
        <v>4214</v>
      </c>
      <c r="CD20" s="867">
        <v>3345</v>
      </c>
      <c r="CE20" s="919">
        <f>SUM(CD20,-CC20)</f>
        <v>-869</v>
      </c>
      <c r="CF20" s="923">
        <f>CE20/CC20</f>
        <v>-0.2062173706691979</v>
      </c>
      <c r="CG20" s="921"/>
      <c r="CH20" s="302">
        <v>3384</v>
      </c>
      <c r="CI20" s="867"/>
      <c r="CJ20" s="919">
        <f>SUM(CI20,-CH20)</f>
        <v>-3384</v>
      </c>
      <c r="CK20" s="923">
        <f>CJ20/CH20</f>
        <v>-1</v>
      </c>
      <c r="CL20" s="910">
        <v>9</v>
      </c>
      <c r="CM20" s="867">
        <v>3345</v>
      </c>
      <c r="CN20" s="867"/>
      <c r="CO20" s="919">
        <f>SUM(CN20,-CM20)</f>
        <v>-3345</v>
      </c>
      <c r="CP20" s="923">
        <f>CO20/CM20</f>
        <v>-1</v>
      </c>
      <c r="CQ20" s="880">
        <v>9</v>
      </c>
      <c r="CR20" s="947"/>
      <c r="CU20" s="876">
        <v>9</v>
      </c>
      <c r="CV20" s="279" t="s">
        <v>257</v>
      </c>
      <c r="CW20" s="867">
        <v>4214</v>
      </c>
      <c r="CX20" s="867">
        <v>3345</v>
      </c>
      <c r="CY20" s="919">
        <f>SUM(CX20,-CW20)</f>
        <v>-869</v>
      </c>
      <c r="CZ20" s="923">
        <f>CY20/CW20</f>
        <v>-0.2062173706691979</v>
      </c>
      <c r="DA20" s="921"/>
      <c r="DB20" s="302">
        <v>3384</v>
      </c>
      <c r="DC20" s="867"/>
      <c r="DD20" s="919">
        <f>SUM(DC20,-DB20)</f>
        <v>-3384</v>
      </c>
      <c r="DE20" s="923">
        <f>DD20/DB20</f>
        <v>-1</v>
      </c>
      <c r="DF20" s="910">
        <v>9</v>
      </c>
      <c r="DG20" s="867">
        <v>3345</v>
      </c>
      <c r="DH20" s="867"/>
      <c r="DI20" s="919">
        <f>SUM(DH20,-DG20)</f>
        <v>-3345</v>
      </c>
      <c r="DJ20" s="923">
        <f>DI20/DG20</f>
        <v>-1</v>
      </c>
      <c r="DK20" s="876">
        <v>9</v>
      </c>
      <c r="DL20" s="947"/>
      <c r="DO20" s="880">
        <v>9</v>
      </c>
      <c r="DP20" s="279" t="s">
        <v>257</v>
      </c>
      <c r="DQ20" s="867">
        <v>4214</v>
      </c>
      <c r="DR20" s="867">
        <v>3345</v>
      </c>
      <c r="DS20" s="919">
        <f>SUM(DR20,-DQ20)</f>
        <v>-869</v>
      </c>
      <c r="DT20" s="923">
        <f>DS20/DQ20</f>
        <v>-0.2062173706691979</v>
      </c>
      <c r="DU20" s="921"/>
      <c r="DV20" s="302">
        <v>3384</v>
      </c>
      <c r="DW20" s="867"/>
      <c r="DX20" s="919">
        <f>SUM(DW20,-DV20)</f>
        <v>-3384</v>
      </c>
      <c r="DY20" s="923">
        <f>DX20/DV20</f>
        <v>-1</v>
      </c>
      <c r="DZ20" s="910">
        <v>9</v>
      </c>
      <c r="EA20" s="867">
        <v>3345</v>
      </c>
      <c r="EB20" s="867"/>
      <c r="EC20" s="919">
        <f>SUM(EB20,-EA20)</f>
        <v>-3345</v>
      </c>
      <c r="ED20" s="923">
        <f>EC20/EA20</f>
        <v>-1</v>
      </c>
      <c r="EE20" s="880">
        <v>9</v>
      </c>
      <c r="EF20" s="947"/>
      <c r="EI20" s="397">
        <v>9</v>
      </c>
      <c r="EJ20" s="279" t="s">
        <v>257</v>
      </c>
      <c r="EK20" s="867">
        <v>4214</v>
      </c>
      <c r="EL20" s="867">
        <v>3345</v>
      </c>
      <c r="EM20" s="919">
        <f>SUM(EL20,-EK20)</f>
        <v>-869</v>
      </c>
      <c r="EN20" s="923">
        <f>EM20/EK20</f>
        <v>-0.2062173706691979</v>
      </c>
      <c r="EO20" s="921"/>
      <c r="EP20" s="302">
        <v>3384</v>
      </c>
      <c r="EQ20" s="867"/>
      <c r="ER20" s="919">
        <f>SUM(EQ20,-EP20)</f>
        <v>-3384</v>
      </c>
      <c r="ES20" s="923">
        <f>ER20/EP20</f>
        <v>-1</v>
      </c>
      <c r="ET20" s="910">
        <v>9</v>
      </c>
      <c r="EU20" s="867">
        <v>3345</v>
      </c>
      <c r="EV20" s="867"/>
      <c r="EW20" s="919">
        <f>SUM(EV20,-EU20)</f>
        <v>-3345</v>
      </c>
      <c r="EX20" s="923">
        <f>EW20/EU20</f>
        <v>-1</v>
      </c>
      <c r="EY20" s="397">
        <v>9</v>
      </c>
      <c r="EZ20" s="947"/>
    </row>
    <row r="21" spans="1:156">
      <c r="A21" s="400">
        <v>6</v>
      </c>
      <c r="B21" s="971" t="s">
        <v>258</v>
      </c>
      <c r="C21" s="925"/>
      <c r="D21" s="925">
        <f>M21</f>
        <v>14133</v>
      </c>
      <c r="E21" s="926">
        <f>SUM(D21,-C21)</f>
        <v>14133</v>
      </c>
      <c r="F21" s="927" t="e">
        <f>E21/C21</f>
        <v>#DIV/0!</v>
      </c>
      <c r="G21" s="921"/>
      <c r="H21" s="925">
        <f>D21</f>
        <v>14133</v>
      </c>
      <c r="I21" s="925">
        <v>13925</v>
      </c>
      <c r="J21" s="926">
        <f>SUM(I21,-H21)</f>
        <v>-208</v>
      </c>
      <c r="K21" s="928">
        <f>J21/H21</f>
        <v>-1.4717328238873558E-2</v>
      </c>
      <c r="L21" s="922"/>
      <c r="M21" s="929">
        <v>14133</v>
      </c>
      <c r="N21" s="929">
        <f>I21</f>
        <v>13925</v>
      </c>
      <c r="O21" s="930">
        <f>SUM(N21,-M21)</f>
        <v>-208</v>
      </c>
      <c r="P21" s="931">
        <f>O21/M21</f>
        <v>-1.4717328238873558E-2</v>
      </c>
      <c r="Q21" s="400">
        <v>6</v>
      </c>
      <c r="R21" s="932">
        <f>SUM(I21,-$H$30)/$H$30</f>
        <v>-0.15947365244160078</v>
      </c>
      <c r="S21" s="972"/>
      <c r="T21" s="800"/>
      <c r="U21" s="876">
        <v>6</v>
      </c>
      <c r="V21" s="973" t="s">
        <v>258</v>
      </c>
      <c r="W21" s="933" t="e">
        <f>#REF!</f>
        <v>#REF!</v>
      </c>
      <c r="X21" s="934">
        <v>3848</v>
      </c>
      <c r="Y21" s="935" t="e">
        <f>SUM(X21,-W21)</f>
        <v>#REF!</v>
      </c>
      <c r="Z21" s="936" t="e">
        <f>Y21/W21</f>
        <v>#REF!</v>
      </c>
      <c r="AA21" s="921"/>
      <c r="AB21" s="934">
        <v>3572</v>
      </c>
      <c r="AC21" s="934">
        <v>3746</v>
      </c>
      <c r="AD21" s="935">
        <f>SUM(AC21,-AB21)</f>
        <v>174</v>
      </c>
      <c r="AE21" s="939">
        <f>AD21/AB21</f>
        <v>4.8712206047032476E-2</v>
      </c>
      <c r="AF21" s="910">
        <v>10</v>
      </c>
      <c r="AG21" s="929">
        <v>3572</v>
      </c>
      <c r="AH21" s="937">
        <f>AC21</f>
        <v>3746</v>
      </c>
      <c r="AI21" s="930">
        <f>SUM(AH21,-AG21)</f>
        <v>174</v>
      </c>
      <c r="AJ21" s="938">
        <f>AI21/AG21</f>
        <v>4.8712206047032476E-2</v>
      </c>
      <c r="AK21" s="876">
        <v>6</v>
      </c>
      <c r="AL21" s="932">
        <f>SUM(AC21,-$AB$30)/$AB$30</f>
        <v>-0.11650943396226415</v>
      </c>
      <c r="AN21" s="880">
        <v>6</v>
      </c>
      <c r="AO21" s="973" t="s">
        <v>258</v>
      </c>
      <c r="AP21" s="933" t="e">
        <f>#REF!</f>
        <v>#REF!</v>
      </c>
      <c r="AQ21" s="934">
        <v>3848</v>
      </c>
      <c r="AR21" s="935" t="e">
        <f>SUM(AQ21,-AP21)</f>
        <v>#REF!</v>
      </c>
      <c r="AS21" s="936" t="e">
        <f>AR21/AP21</f>
        <v>#REF!</v>
      </c>
      <c r="AT21" s="921"/>
      <c r="AU21" s="934">
        <v>1722</v>
      </c>
      <c r="AV21" s="934">
        <v>1645</v>
      </c>
      <c r="AW21" s="935">
        <f>SUM(AV21,-AU21)</f>
        <v>-77</v>
      </c>
      <c r="AX21" s="928">
        <f>AW21/AU21</f>
        <v>-4.4715447154471545E-2</v>
      </c>
      <c r="AY21" s="910">
        <v>10</v>
      </c>
      <c r="AZ21" s="929">
        <v>3572</v>
      </c>
      <c r="BA21" s="937">
        <f>AV21</f>
        <v>1645</v>
      </c>
      <c r="BB21" s="930">
        <f>SUM(BA21,-AZ21)</f>
        <v>-1927</v>
      </c>
      <c r="BC21" s="938">
        <f>BB21/AZ21</f>
        <v>-0.53947368421052633</v>
      </c>
      <c r="BD21" s="880">
        <v>6</v>
      </c>
      <c r="BE21" s="932">
        <f>SUM(AV21,-$AU$30)/$AU$30</f>
        <v>-0.18281172379533037</v>
      </c>
      <c r="BG21" s="876">
        <v>6</v>
      </c>
      <c r="BH21" s="973" t="s">
        <v>258</v>
      </c>
      <c r="BI21" s="933" t="e">
        <f>#REF!</f>
        <v>#REF!</v>
      </c>
      <c r="BJ21" s="934">
        <v>3848</v>
      </c>
      <c r="BK21" s="935" t="e">
        <f>SUM(BJ21,-BI21)</f>
        <v>#REF!</v>
      </c>
      <c r="BL21" s="936" t="e">
        <f>BK21/BI21</f>
        <v>#REF!</v>
      </c>
      <c r="BM21" s="921"/>
      <c r="BN21" s="934">
        <v>865</v>
      </c>
      <c r="BO21" s="934">
        <v>759</v>
      </c>
      <c r="BP21" s="935">
        <f>SUM(BO21,-BN21)</f>
        <v>-106</v>
      </c>
      <c r="BQ21" s="928">
        <f>BP21/BN21</f>
        <v>-0.12254335260115606</v>
      </c>
      <c r="BR21" s="910">
        <v>10</v>
      </c>
      <c r="BS21" s="929">
        <v>3572</v>
      </c>
      <c r="BT21" s="937">
        <f>BO21</f>
        <v>759</v>
      </c>
      <c r="BU21" s="930">
        <f>SUM(BT21,-BS21)</f>
        <v>-2813</v>
      </c>
      <c r="BV21" s="938">
        <f>BU21/BS21</f>
        <v>-0.78751399776035835</v>
      </c>
      <c r="BW21" s="876">
        <v>6</v>
      </c>
      <c r="BX21" s="932">
        <f>SUM(BO21,-$BN$30)/$BN$30</f>
        <v>-0.2587890625</v>
      </c>
      <c r="CA21" s="880">
        <v>6</v>
      </c>
      <c r="CB21" s="973" t="s">
        <v>258</v>
      </c>
      <c r="CC21" s="933" t="e">
        <f>#REF!</f>
        <v>#REF!</v>
      </c>
      <c r="CD21" s="934">
        <v>3848</v>
      </c>
      <c r="CE21" s="935" t="e">
        <f>SUM(CD21,-CC21)</f>
        <v>#REF!</v>
      </c>
      <c r="CF21" s="936" t="e">
        <f>CE21/CC21</f>
        <v>#REF!</v>
      </c>
      <c r="CG21" s="921"/>
      <c r="CH21" s="934">
        <v>1027</v>
      </c>
      <c r="CI21" s="934">
        <v>1021</v>
      </c>
      <c r="CJ21" s="935">
        <f>SUM(CI21,-CH21)</f>
        <v>-6</v>
      </c>
      <c r="CK21" s="928">
        <f>CJ21/CH21</f>
        <v>-5.8422590068159686E-3</v>
      </c>
      <c r="CL21" s="910">
        <v>10</v>
      </c>
      <c r="CM21" s="929">
        <v>3572</v>
      </c>
      <c r="CN21" s="937">
        <f>CI21</f>
        <v>1021</v>
      </c>
      <c r="CO21" s="930">
        <f>SUM(CN21,-CM21)</f>
        <v>-2551</v>
      </c>
      <c r="CP21" s="938">
        <f>CO21/CM21</f>
        <v>-0.71416573348264278</v>
      </c>
      <c r="CQ21" s="880">
        <v>6</v>
      </c>
      <c r="CR21" s="932">
        <f>SUM(CI21,-$CH$30)/$CH$30</f>
        <v>-0.16721044045676997</v>
      </c>
      <c r="CU21" s="876">
        <v>6</v>
      </c>
      <c r="CV21" s="973" t="s">
        <v>258</v>
      </c>
      <c r="CW21" s="933" t="e">
        <f>#REF!</f>
        <v>#REF!</v>
      </c>
      <c r="CX21" s="934">
        <v>3848</v>
      </c>
      <c r="CY21" s="935" t="e">
        <f>SUM(CX21,-CW21)</f>
        <v>#REF!</v>
      </c>
      <c r="CZ21" s="936" t="e">
        <f>CY21/CW21</f>
        <v>#REF!</v>
      </c>
      <c r="DA21" s="921"/>
      <c r="DB21" s="934">
        <v>1404</v>
      </c>
      <c r="DC21" s="934">
        <v>1355</v>
      </c>
      <c r="DD21" s="935">
        <f>SUM(DC21,-DB21)</f>
        <v>-49</v>
      </c>
      <c r="DE21" s="928">
        <f>DD21/DB21</f>
        <v>-3.4900284900284899E-2</v>
      </c>
      <c r="DF21" s="910">
        <v>10</v>
      </c>
      <c r="DG21" s="929">
        <v>3572</v>
      </c>
      <c r="DH21" s="937">
        <f>DC21</f>
        <v>1355</v>
      </c>
      <c r="DI21" s="930">
        <f>SUM(DH21,-DG21)</f>
        <v>-2217</v>
      </c>
      <c r="DJ21" s="938">
        <f>DI21/DG21</f>
        <v>-0.62066069428891379</v>
      </c>
      <c r="DK21" s="876">
        <v>6</v>
      </c>
      <c r="DL21" s="932">
        <f>SUM(DC21,-$DB$30)/$DB$30</f>
        <v>-0.13749204328453216</v>
      </c>
      <c r="DO21" s="880">
        <v>6</v>
      </c>
      <c r="DP21" s="973" t="s">
        <v>258</v>
      </c>
      <c r="DQ21" s="933" t="e">
        <f>#REF!</f>
        <v>#REF!</v>
      </c>
      <c r="DR21" s="934">
        <v>3848</v>
      </c>
      <c r="DS21" s="935" t="e">
        <f>SUM(DR21,-DQ21)</f>
        <v>#REF!</v>
      </c>
      <c r="DT21" s="936" t="e">
        <f>DS21/DQ21</f>
        <v>#REF!</v>
      </c>
      <c r="DU21" s="921"/>
      <c r="DV21" s="934">
        <v>713</v>
      </c>
      <c r="DW21" s="934">
        <v>724</v>
      </c>
      <c r="DX21" s="935">
        <f>SUM(DW21,-DV21)</f>
        <v>11</v>
      </c>
      <c r="DY21" s="939">
        <f>DX21/DV21</f>
        <v>1.5427769985974754E-2</v>
      </c>
      <c r="DZ21" s="910">
        <v>10</v>
      </c>
      <c r="EA21" s="929">
        <v>3572</v>
      </c>
      <c r="EB21" s="937">
        <f>DW21</f>
        <v>724</v>
      </c>
      <c r="EC21" s="930">
        <f>SUM(EB21,-EA21)</f>
        <v>-2848</v>
      </c>
      <c r="ED21" s="938">
        <f>EC21/EA21</f>
        <v>-0.79731243001119823</v>
      </c>
      <c r="EE21" s="880">
        <v>6</v>
      </c>
      <c r="EF21" s="932">
        <f>SUM(DW21,-$DV$30)/$DV$30</f>
        <v>-0.18834080717488788</v>
      </c>
      <c r="EI21" s="397">
        <v>6</v>
      </c>
      <c r="EJ21" s="973" t="s">
        <v>258</v>
      </c>
      <c r="EK21" s="933" t="e">
        <f>#REF!</f>
        <v>#REF!</v>
      </c>
      <c r="EL21" s="934">
        <v>3848</v>
      </c>
      <c r="EM21" s="935" t="e">
        <f>SUM(EL21,-EK21)</f>
        <v>#REF!</v>
      </c>
      <c r="EN21" s="936" t="e">
        <f>EM21/EK21</f>
        <v>#REF!</v>
      </c>
      <c r="EO21" s="921"/>
      <c r="EP21" s="934">
        <f t="shared" ref="EP21:EQ23" si="1">SUM(AB21,AU21,BN21,CH21,DB21,DV21)</f>
        <v>9303</v>
      </c>
      <c r="EQ21" s="934">
        <f t="shared" si="1"/>
        <v>9250</v>
      </c>
      <c r="ER21" s="935">
        <f>SUM(EQ21,-EP21)</f>
        <v>-53</v>
      </c>
      <c r="ES21" s="928">
        <f>ER21/EP21</f>
        <v>-5.6970869611953131E-3</v>
      </c>
      <c r="ET21" s="910">
        <v>10</v>
      </c>
      <c r="EU21" s="929">
        <v>3572</v>
      </c>
      <c r="EV21" s="937">
        <f>EQ21</f>
        <v>9250</v>
      </c>
      <c r="EW21" s="930">
        <f>SUM(EV21,-EU21)</f>
        <v>5678</v>
      </c>
      <c r="EX21" s="938">
        <f>EW21/EU21</f>
        <v>1.5895856662933932</v>
      </c>
      <c r="EY21" s="397">
        <v>6</v>
      </c>
      <c r="EZ21" s="932">
        <f>SUM(EQ21,-$EP$30)/$EP$30</f>
        <v>-0.15648367681925954</v>
      </c>
    </row>
    <row r="22" spans="1:156">
      <c r="A22" s="400">
        <v>7</v>
      </c>
      <c r="B22" s="371" t="s">
        <v>248</v>
      </c>
      <c r="C22" s="867"/>
      <c r="D22" s="940"/>
      <c r="E22" s="279"/>
      <c r="F22" s="941">
        <f>D22/D21</f>
        <v>0</v>
      </c>
      <c r="G22" s="921"/>
      <c r="H22" s="942">
        <v>11533</v>
      </c>
      <c r="I22" s="942">
        <v>11360</v>
      </c>
      <c r="J22" s="944">
        <f>H22/H21</f>
        <v>0.81603339701408051</v>
      </c>
      <c r="K22" s="944">
        <f>I22/I21</f>
        <v>0.81579892280071808</v>
      </c>
      <c r="L22" s="922"/>
      <c r="M22" s="940"/>
      <c r="N22" s="940"/>
      <c r="O22" s="279"/>
      <c r="P22" s="945"/>
      <c r="Q22" s="400">
        <v>7</v>
      </c>
      <c r="R22" s="932">
        <f>SUM(I22,-$H$30)/$H$30</f>
        <v>-0.31429951107623588</v>
      </c>
      <c r="S22" s="799"/>
      <c r="T22" s="800"/>
      <c r="U22" s="876">
        <v>7</v>
      </c>
      <c r="V22" s="371" t="s">
        <v>248</v>
      </c>
      <c r="W22" s="867"/>
      <c r="X22" s="940">
        <v>3299</v>
      </c>
      <c r="Y22" s="279"/>
      <c r="Z22" s="941">
        <f>X22/X21</f>
        <v>0.85732848232848236</v>
      </c>
      <c r="AA22" s="921"/>
      <c r="AB22" s="946">
        <v>3064</v>
      </c>
      <c r="AC22" s="946">
        <v>3041</v>
      </c>
      <c r="AD22" s="943">
        <f>AB22/AB21</f>
        <v>0.85778275475923849</v>
      </c>
      <c r="AE22" s="944">
        <f>AC22/AC21</f>
        <v>0.81179925253603846</v>
      </c>
      <c r="AF22" s="910">
        <v>14</v>
      </c>
      <c r="AG22" s="940"/>
      <c r="AH22" s="940"/>
      <c r="AI22" s="283"/>
      <c r="AJ22" s="945"/>
      <c r="AK22" s="876">
        <v>7</v>
      </c>
      <c r="AL22" s="932">
        <f>SUM(AC22,-$AB$30)/$AB$30</f>
        <v>-0.28278301886792451</v>
      </c>
      <c r="AN22" s="880">
        <v>7</v>
      </c>
      <c r="AO22" s="371" t="s">
        <v>248</v>
      </c>
      <c r="AP22" s="867"/>
      <c r="AQ22" s="940">
        <v>3299</v>
      </c>
      <c r="AR22" s="279"/>
      <c r="AS22" s="941">
        <f>AQ22/AQ21</f>
        <v>0.85732848232848236</v>
      </c>
      <c r="AT22" s="921"/>
      <c r="AU22" s="946">
        <v>1263</v>
      </c>
      <c r="AV22" s="946">
        <v>1299</v>
      </c>
      <c r="AW22" s="944">
        <f>AU22/AU21</f>
        <v>0.73344947735191635</v>
      </c>
      <c r="AX22" s="943">
        <f>AV22/AV21</f>
        <v>0.78966565349544071</v>
      </c>
      <c r="AY22" s="910">
        <v>14</v>
      </c>
      <c r="AZ22" s="940"/>
      <c r="BA22" s="940"/>
      <c r="BB22" s="283"/>
      <c r="BC22" s="945"/>
      <c r="BD22" s="880">
        <v>7</v>
      </c>
      <c r="BE22" s="932">
        <f>SUM(AV22,-$AU$30)/$AU$30</f>
        <v>-0.35469448584202684</v>
      </c>
      <c r="BG22" s="876">
        <v>7</v>
      </c>
      <c r="BH22" s="371" t="s">
        <v>248</v>
      </c>
      <c r="BI22" s="867"/>
      <c r="BJ22" s="940">
        <v>3299</v>
      </c>
      <c r="BK22" s="279"/>
      <c r="BL22" s="941">
        <f>BJ22/BJ21</f>
        <v>0.85732848232848236</v>
      </c>
      <c r="BM22" s="921"/>
      <c r="BN22" s="946">
        <v>744</v>
      </c>
      <c r="BO22" s="946">
        <v>600</v>
      </c>
      <c r="BP22" s="943">
        <f>BN22/BN21</f>
        <v>0.8601156069364162</v>
      </c>
      <c r="BQ22" s="944">
        <f>BO22/BO21</f>
        <v>0.79051383399209485</v>
      </c>
      <c r="BR22" s="910">
        <v>14</v>
      </c>
      <c r="BS22" s="940"/>
      <c r="BT22" s="940"/>
      <c r="BU22" s="283"/>
      <c r="BV22" s="945"/>
      <c r="BW22" s="876">
        <v>7</v>
      </c>
      <c r="BX22" s="932">
        <f>SUM(BO22,-$BN$30)/$BN$30</f>
        <v>-0.4140625</v>
      </c>
      <c r="CA22" s="880">
        <v>7</v>
      </c>
      <c r="CB22" s="371" t="s">
        <v>248</v>
      </c>
      <c r="CC22" s="867"/>
      <c r="CD22" s="940">
        <v>3299</v>
      </c>
      <c r="CE22" s="279"/>
      <c r="CF22" s="941">
        <f>CD22/CD21</f>
        <v>0.85732848232848236</v>
      </c>
      <c r="CG22" s="921"/>
      <c r="CH22" s="946">
        <v>820</v>
      </c>
      <c r="CI22" s="946">
        <v>869</v>
      </c>
      <c r="CJ22" s="944">
        <f>CH22/CH21</f>
        <v>0.79844206426484909</v>
      </c>
      <c r="CK22" s="943">
        <f>CI22/CI21</f>
        <v>0.85112634671890308</v>
      </c>
      <c r="CL22" s="910">
        <v>14</v>
      </c>
      <c r="CM22" s="940"/>
      <c r="CN22" s="940"/>
      <c r="CO22" s="283"/>
      <c r="CP22" s="945"/>
      <c r="CQ22" s="880">
        <v>7</v>
      </c>
      <c r="CR22" s="932">
        <f>SUM(CI22,-$CH$30)/$CH$30</f>
        <v>-0.29119086460032628</v>
      </c>
      <c r="CU22" s="876">
        <v>7</v>
      </c>
      <c r="CV22" s="371" t="s">
        <v>248</v>
      </c>
      <c r="CW22" s="867"/>
      <c r="CX22" s="940">
        <v>3299</v>
      </c>
      <c r="CY22" s="279"/>
      <c r="CZ22" s="941">
        <f>CX22/CX21</f>
        <v>0.85732848232848236</v>
      </c>
      <c r="DA22" s="921"/>
      <c r="DB22" s="946">
        <v>1245</v>
      </c>
      <c r="DC22" s="946">
        <v>1177</v>
      </c>
      <c r="DD22" s="943">
        <f>DB22/DB21</f>
        <v>0.88675213675213671</v>
      </c>
      <c r="DE22" s="944">
        <f>DC22/DC21</f>
        <v>0.86863468634686347</v>
      </c>
      <c r="DF22" s="910">
        <v>14</v>
      </c>
      <c r="DG22" s="940"/>
      <c r="DH22" s="940"/>
      <c r="DI22" s="283"/>
      <c r="DJ22" s="945"/>
      <c r="DK22" s="876">
        <v>7</v>
      </c>
      <c r="DL22" s="932">
        <f>SUM(DC22,-$DB$30)/$DB$30</f>
        <v>-0.2507956715467855</v>
      </c>
      <c r="DO22" s="880">
        <v>7</v>
      </c>
      <c r="DP22" s="371" t="s">
        <v>248</v>
      </c>
      <c r="DQ22" s="867"/>
      <c r="DR22" s="940">
        <v>3299</v>
      </c>
      <c r="DS22" s="279"/>
      <c r="DT22" s="941">
        <f>DR22/DR21</f>
        <v>0.85732848232848236</v>
      </c>
      <c r="DU22" s="921"/>
      <c r="DV22" s="946">
        <v>526</v>
      </c>
      <c r="DW22" s="946">
        <v>536</v>
      </c>
      <c r="DX22" s="944">
        <f>DV22/DV21</f>
        <v>0.73772791023842921</v>
      </c>
      <c r="DY22" s="943">
        <f>DW22/DW21</f>
        <v>0.74033149171270718</v>
      </c>
      <c r="DZ22" s="910">
        <v>14</v>
      </c>
      <c r="EA22" s="940"/>
      <c r="EB22" s="940"/>
      <c r="EC22" s="283"/>
      <c r="ED22" s="945"/>
      <c r="EE22" s="880">
        <v>7</v>
      </c>
      <c r="EF22" s="932">
        <f>SUM(DW22,-$DV$30)/$DV$30</f>
        <v>-0.3991031390134529</v>
      </c>
      <c r="EI22" s="397">
        <v>7</v>
      </c>
      <c r="EJ22" s="371" t="s">
        <v>248</v>
      </c>
      <c r="EK22" s="867"/>
      <c r="EL22" s="940">
        <v>3299</v>
      </c>
      <c r="EM22" s="279"/>
      <c r="EN22" s="941">
        <f>EL22/EL21</f>
        <v>0.85732848232848236</v>
      </c>
      <c r="EO22" s="921"/>
      <c r="EP22" s="946">
        <f t="shared" si="1"/>
        <v>7662</v>
      </c>
      <c r="EQ22" s="946">
        <f t="shared" si="1"/>
        <v>7522</v>
      </c>
      <c r="ER22" s="944">
        <f>EP22/EP21</f>
        <v>0.82360528861657534</v>
      </c>
      <c r="ES22" s="943">
        <f>EQ22/EQ21</f>
        <v>0.81318918918918914</v>
      </c>
      <c r="ET22" s="910">
        <v>14</v>
      </c>
      <c r="EU22" s="940"/>
      <c r="EV22" s="940"/>
      <c r="EW22" s="283"/>
      <c r="EX22" s="945"/>
      <c r="EY22" s="397">
        <v>7</v>
      </c>
      <c r="EZ22" s="932">
        <f>SUM(EQ22,-$EP$30)/$EP$30</f>
        <v>-0.31406164508480761</v>
      </c>
    </row>
    <row r="23" spans="1:156">
      <c r="A23" s="400">
        <v>8</v>
      </c>
      <c r="B23" s="371" t="s">
        <v>249</v>
      </c>
      <c r="C23" s="867"/>
      <c r="D23" s="940"/>
      <c r="E23" s="279"/>
      <c r="F23" s="941">
        <f>D23/D21</f>
        <v>0</v>
      </c>
      <c r="G23" s="921"/>
      <c r="H23" s="942">
        <v>2600</v>
      </c>
      <c r="I23" s="942">
        <v>2565</v>
      </c>
      <c r="J23" s="944">
        <f>H23/H21</f>
        <v>0.18396660298591949</v>
      </c>
      <c r="K23" s="944">
        <f>I23/I21</f>
        <v>0.18420107719928186</v>
      </c>
      <c r="L23" s="922"/>
      <c r="M23" s="940"/>
      <c r="N23" s="940"/>
      <c r="O23" s="279"/>
      <c r="P23" s="945"/>
      <c r="Q23" s="400">
        <v>8</v>
      </c>
      <c r="R23" s="866"/>
      <c r="S23" s="799"/>
      <c r="T23" s="800"/>
      <c r="U23" s="876">
        <v>8</v>
      </c>
      <c r="V23" s="371" t="s">
        <v>249</v>
      </c>
      <c r="W23" s="867"/>
      <c r="X23" s="940">
        <v>549</v>
      </c>
      <c r="Y23" s="279"/>
      <c r="Z23" s="941">
        <f>X23/X21</f>
        <v>0.14267151767151767</v>
      </c>
      <c r="AA23" s="921"/>
      <c r="AB23" s="946">
        <v>508</v>
      </c>
      <c r="AC23" s="946">
        <v>705</v>
      </c>
      <c r="AD23" s="944">
        <f>AB23/AB21</f>
        <v>0.14221724524076149</v>
      </c>
      <c r="AE23" s="943">
        <f>AC23/AC21</f>
        <v>0.18820074746396157</v>
      </c>
      <c r="AF23" s="910">
        <v>15</v>
      </c>
      <c r="AG23" s="940"/>
      <c r="AH23" s="940"/>
      <c r="AI23" s="283"/>
      <c r="AJ23" s="945"/>
      <c r="AK23" s="876">
        <v>8</v>
      </c>
      <c r="AL23" s="871"/>
      <c r="AN23" s="880">
        <v>8</v>
      </c>
      <c r="AO23" s="371" t="s">
        <v>249</v>
      </c>
      <c r="AP23" s="867"/>
      <c r="AQ23" s="940">
        <v>549</v>
      </c>
      <c r="AR23" s="279"/>
      <c r="AS23" s="941">
        <f>AQ23/AQ21</f>
        <v>0.14267151767151767</v>
      </c>
      <c r="AT23" s="921"/>
      <c r="AU23" s="946">
        <v>459</v>
      </c>
      <c r="AV23" s="946">
        <v>346</v>
      </c>
      <c r="AW23" s="943">
        <f>AU23/AU21</f>
        <v>0.2665505226480836</v>
      </c>
      <c r="AX23" s="944">
        <f>AV23/AV21</f>
        <v>0.21033434650455926</v>
      </c>
      <c r="AY23" s="910">
        <v>15</v>
      </c>
      <c r="AZ23" s="940"/>
      <c r="BA23" s="940"/>
      <c r="BB23" s="283"/>
      <c r="BC23" s="945"/>
      <c r="BD23" s="880">
        <v>8</v>
      </c>
      <c r="BE23" s="871"/>
      <c r="BG23" s="876">
        <v>8</v>
      </c>
      <c r="BH23" s="371" t="s">
        <v>249</v>
      </c>
      <c r="BI23" s="867"/>
      <c r="BJ23" s="940">
        <v>549</v>
      </c>
      <c r="BK23" s="279"/>
      <c r="BL23" s="941">
        <f>BJ23/BJ21</f>
        <v>0.14267151767151767</v>
      </c>
      <c r="BM23" s="921"/>
      <c r="BN23" s="946">
        <v>121</v>
      </c>
      <c r="BO23" s="946">
        <v>159</v>
      </c>
      <c r="BP23" s="944">
        <f>BN23/BN21</f>
        <v>0.13988439306358383</v>
      </c>
      <c r="BQ23" s="943">
        <f>BO23/BO21</f>
        <v>0.20948616600790515</v>
      </c>
      <c r="BR23" s="910">
        <v>15</v>
      </c>
      <c r="BS23" s="940"/>
      <c r="BT23" s="940"/>
      <c r="BU23" s="283"/>
      <c r="BV23" s="945"/>
      <c r="BW23" s="876">
        <v>8</v>
      </c>
      <c r="BX23" s="871"/>
      <c r="CA23" s="880">
        <v>8</v>
      </c>
      <c r="CB23" s="371" t="s">
        <v>249</v>
      </c>
      <c r="CC23" s="867"/>
      <c r="CD23" s="940">
        <v>549</v>
      </c>
      <c r="CE23" s="279"/>
      <c r="CF23" s="941">
        <f>CD23/CD21</f>
        <v>0.14267151767151767</v>
      </c>
      <c r="CG23" s="921"/>
      <c r="CH23" s="946">
        <v>207</v>
      </c>
      <c r="CI23" s="946">
        <v>152</v>
      </c>
      <c r="CJ23" s="943">
        <f>CH23/CH21</f>
        <v>0.20155793573515093</v>
      </c>
      <c r="CK23" s="944">
        <f>CI23/CI21</f>
        <v>0.14887365328109697</v>
      </c>
      <c r="CL23" s="910">
        <v>15</v>
      </c>
      <c r="CM23" s="940"/>
      <c r="CN23" s="940"/>
      <c r="CO23" s="283"/>
      <c r="CP23" s="945"/>
      <c r="CQ23" s="880">
        <v>8</v>
      </c>
      <c r="CR23" s="871"/>
      <c r="CU23" s="876">
        <v>8</v>
      </c>
      <c r="CV23" s="371" t="s">
        <v>249</v>
      </c>
      <c r="CW23" s="867"/>
      <c r="CX23" s="940">
        <v>549</v>
      </c>
      <c r="CY23" s="279"/>
      <c r="CZ23" s="941">
        <f>CX23/CX21</f>
        <v>0.14267151767151767</v>
      </c>
      <c r="DA23" s="921"/>
      <c r="DB23" s="946">
        <v>159</v>
      </c>
      <c r="DC23" s="946">
        <v>178</v>
      </c>
      <c r="DD23" s="944">
        <f>DB23/DB21</f>
        <v>0.11324786324786325</v>
      </c>
      <c r="DE23" s="943">
        <f>DC23/DC21</f>
        <v>0.13136531365313653</v>
      </c>
      <c r="DF23" s="910">
        <v>15</v>
      </c>
      <c r="DG23" s="940"/>
      <c r="DH23" s="940"/>
      <c r="DI23" s="283"/>
      <c r="DJ23" s="945"/>
      <c r="DK23" s="876">
        <v>8</v>
      </c>
      <c r="DL23" s="871"/>
      <c r="DO23" s="880">
        <v>8</v>
      </c>
      <c r="DP23" s="371" t="s">
        <v>249</v>
      </c>
      <c r="DQ23" s="867"/>
      <c r="DR23" s="940">
        <v>549</v>
      </c>
      <c r="DS23" s="279"/>
      <c r="DT23" s="941">
        <f>DR23/DR21</f>
        <v>0.14267151767151767</v>
      </c>
      <c r="DU23" s="921"/>
      <c r="DV23" s="946">
        <v>187</v>
      </c>
      <c r="DW23" s="946">
        <v>188</v>
      </c>
      <c r="DX23" s="943">
        <f>DV23/DV21</f>
        <v>0.26227208976157085</v>
      </c>
      <c r="DY23" s="944">
        <f>DW23/DW21</f>
        <v>0.25966850828729282</v>
      </c>
      <c r="DZ23" s="910">
        <v>15</v>
      </c>
      <c r="EA23" s="940"/>
      <c r="EB23" s="940"/>
      <c r="EC23" s="283"/>
      <c r="ED23" s="945"/>
      <c r="EE23" s="880">
        <v>8</v>
      </c>
      <c r="EF23" s="871"/>
      <c r="EI23" s="397">
        <v>8</v>
      </c>
      <c r="EJ23" s="371" t="s">
        <v>249</v>
      </c>
      <c r="EK23" s="867"/>
      <c r="EL23" s="940">
        <v>549</v>
      </c>
      <c r="EM23" s="279"/>
      <c r="EN23" s="941">
        <f>EL23/EL21</f>
        <v>0.14267151767151767</v>
      </c>
      <c r="EO23" s="921"/>
      <c r="EP23" s="946">
        <f t="shared" si="1"/>
        <v>1641</v>
      </c>
      <c r="EQ23" s="946">
        <f t="shared" si="1"/>
        <v>1728</v>
      </c>
      <c r="ER23" s="943">
        <f>EP23/EP21</f>
        <v>0.17639471138342469</v>
      </c>
      <c r="ES23" s="944">
        <f>EQ23/EQ21</f>
        <v>0.1868108108108108</v>
      </c>
      <c r="ET23" s="910">
        <v>15</v>
      </c>
      <c r="EU23" s="940"/>
      <c r="EV23" s="940"/>
      <c r="EW23" s="283"/>
      <c r="EX23" s="945"/>
      <c r="EY23" s="397">
        <v>8</v>
      </c>
      <c r="EZ23" s="871"/>
    </row>
    <row r="24" spans="1:156" hidden="1">
      <c r="A24" s="400">
        <v>9</v>
      </c>
      <c r="B24" s="371" t="s">
        <v>250</v>
      </c>
      <c r="C24" s="867"/>
      <c r="D24" s="940"/>
      <c r="E24" s="279"/>
      <c r="F24" s="948"/>
      <c r="G24" s="921"/>
      <c r="H24" s="942"/>
      <c r="I24" s="942"/>
      <c r="J24" s="949"/>
      <c r="K24" s="950"/>
      <c r="L24" s="922"/>
      <c r="M24" s="940"/>
      <c r="N24" s="940"/>
      <c r="O24" s="279"/>
      <c r="P24" s="945"/>
      <c r="Q24" s="400">
        <v>9</v>
      </c>
      <c r="R24" s="866"/>
      <c r="S24" s="799"/>
      <c r="T24" s="800">
        <v>6036</v>
      </c>
      <c r="U24" s="876">
        <v>10</v>
      </c>
      <c r="V24" s="371" t="s">
        <v>259</v>
      </c>
      <c r="W24" s="867"/>
      <c r="X24" s="940"/>
      <c r="Y24" s="279"/>
      <c r="Z24" s="948"/>
      <c r="AA24" s="921"/>
      <c r="AB24" s="942"/>
      <c r="AC24" s="942"/>
      <c r="AD24" s="949"/>
      <c r="AE24" s="944"/>
      <c r="AF24" s="910">
        <v>16</v>
      </c>
      <c r="AG24" s="940"/>
      <c r="AH24" s="940"/>
      <c r="AI24" s="283"/>
      <c r="AJ24" s="945"/>
      <c r="AK24" s="876">
        <v>10</v>
      </c>
      <c r="AL24" s="871"/>
      <c r="AN24" s="880">
        <v>10</v>
      </c>
      <c r="AO24" s="371" t="s">
        <v>259</v>
      </c>
      <c r="AP24" s="867"/>
      <c r="AQ24" s="940"/>
      <c r="AR24" s="279"/>
      <c r="AS24" s="948"/>
      <c r="AT24" s="921"/>
      <c r="AU24" s="942"/>
      <c r="AV24" s="942"/>
      <c r="AW24" s="949"/>
      <c r="AX24" s="944"/>
      <c r="AY24" s="910">
        <v>16</v>
      </c>
      <c r="AZ24" s="940"/>
      <c r="BA24" s="940"/>
      <c r="BB24" s="283"/>
      <c r="BC24" s="945"/>
      <c r="BD24" s="880">
        <v>10</v>
      </c>
      <c r="BE24" s="871"/>
      <c r="BG24" s="876">
        <v>10</v>
      </c>
      <c r="BH24" s="371" t="s">
        <v>259</v>
      </c>
      <c r="BI24" s="867"/>
      <c r="BJ24" s="940"/>
      <c r="BK24" s="279"/>
      <c r="BL24" s="948"/>
      <c r="BM24" s="921"/>
      <c r="BN24" s="942"/>
      <c r="BO24" s="942"/>
      <c r="BP24" s="949"/>
      <c r="BQ24" s="944"/>
      <c r="BR24" s="910">
        <v>16</v>
      </c>
      <c r="BS24" s="940"/>
      <c r="BT24" s="940"/>
      <c r="BU24" s="283"/>
      <c r="BV24" s="945"/>
      <c r="BW24" s="876">
        <v>10</v>
      </c>
      <c r="BX24" s="871"/>
      <c r="CA24" s="880">
        <v>10</v>
      </c>
      <c r="CB24" s="371" t="s">
        <v>259</v>
      </c>
      <c r="CC24" s="867"/>
      <c r="CD24" s="940"/>
      <c r="CE24" s="279"/>
      <c r="CF24" s="948"/>
      <c r="CG24" s="921"/>
      <c r="CH24" s="942"/>
      <c r="CI24" s="942"/>
      <c r="CJ24" s="949"/>
      <c r="CK24" s="944"/>
      <c r="CL24" s="910">
        <v>16</v>
      </c>
      <c r="CM24" s="940"/>
      <c r="CN24" s="940"/>
      <c r="CO24" s="283"/>
      <c r="CP24" s="945"/>
      <c r="CQ24" s="880">
        <v>10</v>
      </c>
      <c r="CR24" s="871"/>
      <c r="CU24" s="876">
        <v>10</v>
      </c>
      <c r="CV24" s="371" t="s">
        <v>259</v>
      </c>
      <c r="CW24" s="867"/>
      <c r="CX24" s="940"/>
      <c r="CY24" s="279"/>
      <c r="CZ24" s="948"/>
      <c r="DA24" s="921"/>
      <c r="DB24" s="942"/>
      <c r="DC24" s="942"/>
      <c r="DD24" s="949"/>
      <c r="DE24" s="944"/>
      <c r="DF24" s="910">
        <v>16</v>
      </c>
      <c r="DG24" s="940"/>
      <c r="DH24" s="940"/>
      <c r="DI24" s="283"/>
      <c r="DJ24" s="945"/>
      <c r="DK24" s="876">
        <v>10</v>
      </c>
      <c r="DL24" s="871"/>
      <c r="DO24" s="880">
        <v>10</v>
      </c>
      <c r="DP24" s="371" t="s">
        <v>259</v>
      </c>
      <c r="DQ24" s="867"/>
      <c r="DR24" s="940"/>
      <c r="DS24" s="279"/>
      <c r="DT24" s="948"/>
      <c r="DU24" s="921"/>
      <c r="DV24" s="942"/>
      <c r="DW24" s="942"/>
      <c r="DX24" s="949"/>
      <c r="DY24" s="944"/>
      <c r="DZ24" s="910">
        <v>16</v>
      </c>
      <c r="EA24" s="940"/>
      <c r="EB24" s="940"/>
      <c r="EC24" s="283"/>
      <c r="ED24" s="945"/>
      <c r="EE24" s="880">
        <v>10</v>
      </c>
      <c r="EF24" s="871"/>
      <c r="EI24" s="397">
        <v>10</v>
      </c>
      <c r="EJ24" s="371" t="s">
        <v>259</v>
      </c>
      <c r="EK24" s="867"/>
      <c r="EL24" s="940"/>
      <c r="EM24" s="279"/>
      <c r="EN24" s="948"/>
      <c r="EO24" s="921"/>
      <c r="EP24" s="942"/>
      <c r="EQ24" s="942"/>
      <c r="ER24" s="949"/>
      <c r="ES24" s="944"/>
      <c r="ET24" s="910">
        <v>16</v>
      </c>
      <c r="EU24" s="940"/>
      <c r="EV24" s="940"/>
      <c r="EW24" s="283"/>
      <c r="EX24" s="945"/>
      <c r="EY24" s="397">
        <v>10</v>
      </c>
      <c r="EZ24" s="871"/>
    </row>
    <row r="25" spans="1:156" hidden="1">
      <c r="A25" s="400"/>
      <c r="B25" s="371"/>
      <c r="C25" s="867"/>
      <c r="D25" s="940"/>
      <c r="E25" s="279"/>
      <c r="F25" s="948"/>
      <c r="G25" s="921"/>
      <c r="H25" s="942"/>
      <c r="I25" s="942"/>
      <c r="J25" s="949"/>
      <c r="K25" s="950"/>
      <c r="L25" s="922"/>
      <c r="M25" s="940"/>
      <c r="N25" s="940"/>
      <c r="O25" s="279"/>
      <c r="P25" s="945"/>
      <c r="Q25" s="400"/>
      <c r="R25" s="866"/>
      <c r="S25" s="974"/>
      <c r="T25" s="975">
        <v>50648</v>
      </c>
      <c r="U25" s="876"/>
      <c r="V25" s="396" t="s">
        <v>260</v>
      </c>
      <c r="W25" s="867"/>
      <c r="X25" s="976"/>
      <c r="Y25" s="279"/>
      <c r="Z25" s="977"/>
      <c r="AA25" s="921"/>
      <c r="AB25" s="942"/>
      <c r="AC25" s="978"/>
      <c r="AD25" s="949"/>
      <c r="AE25" s="943"/>
      <c r="AF25" s="910"/>
      <c r="AG25" s="940"/>
      <c r="AH25" s="940"/>
      <c r="AI25" s="283"/>
      <c r="AJ25" s="945"/>
      <c r="AK25" s="876"/>
      <c r="AL25" s="871"/>
      <c r="AN25" s="880"/>
      <c r="AO25" s="396" t="s">
        <v>260</v>
      </c>
      <c r="AP25" s="867"/>
      <c r="AQ25" s="976"/>
      <c r="AR25" s="279"/>
      <c r="AS25" s="977"/>
      <c r="AT25" s="921"/>
      <c r="AU25" s="942"/>
      <c r="AV25" s="978"/>
      <c r="AW25" s="949"/>
      <c r="AX25" s="943"/>
      <c r="AY25" s="910"/>
      <c r="AZ25" s="940"/>
      <c r="BA25" s="940"/>
      <c r="BB25" s="283"/>
      <c r="BC25" s="945"/>
      <c r="BD25" s="880"/>
      <c r="BE25" s="871"/>
      <c r="BG25" s="876"/>
      <c r="BH25" s="396" t="s">
        <v>260</v>
      </c>
      <c r="BI25" s="867"/>
      <c r="BJ25" s="976"/>
      <c r="BK25" s="279"/>
      <c r="BL25" s="977"/>
      <c r="BM25" s="921"/>
      <c r="BN25" s="942"/>
      <c r="BO25" s="978"/>
      <c r="BP25" s="949"/>
      <c r="BQ25" s="943"/>
      <c r="BR25" s="910"/>
      <c r="BS25" s="940"/>
      <c r="BT25" s="940"/>
      <c r="BU25" s="283"/>
      <c r="BV25" s="945"/>
      <c r="BW25" s="876"/>
      <c r="BX25" s="871"/>
      <c r="CA25" s="880"/>
      <c r="CB25" s="396" t="s">
        <v>260</v>
      </c>
      <c r="CC25" s="867"/>
      <c r="CD25" s="976"/>
      <c r="CE25" s="279"/>
      <c r="CF25" s="977"/>
      <c r="CG25" s="921"/>
      <c r="CH25" s="942"/>
      <c r="CI25" s="978"/>
      <c r="CJ25" s="949"/>
      <c r="CK25" s="943"/>
      <c r="CL25" s="910"/>
      <c r="CM25" s="940"/>
      <c r="CN25" s="940"/>
      <c r="CO25" s="283"/>
      <c r="CP25" s="945"/>
      <c r="CQ25" s="880"/>
      <c r="CR25" s="871"/>
      <c r="CU25" s="876"/>
      <c r="CV25" s="396" t="s">
        <v>260</v>
      </c>
      <c r="CW25" s="867"/>
      <c r="CX25" s="976"/>
      <c r="CY25" s="279"/>
      <c r="CZ25" s="977"/>
      <c r="DA25" s="921"/>
      <c r="DB25" s="942"/>
      <c r="DC25" s="978"/>
      <c r="DD25" s="949"/>
      <c r="DE25" s="943"/>
      <c r="DF25" s="910"/>
      <c r="DG25" s="940"/>
      <c r="DH25" s="940"/>
      <c r="DI25" s="283"/>
      <c r="DJ25" s="945"/>
      <c r="DK25" s="876"/>
      <c r="DL25" s="871"/>
      <c r="DO25" s="880"/>
      <c r="DP25" s="396" t="s">
        <v>260</v>
      </c>
      <c r="DQ25" s="867"/>
      <c r="DR25" s="976"/>
      <c r="DS25" s="279"/>
      <c r="DT25" s="977"/>
      <c r="DU25" s="921"/>
      <c r="DV25" s="942"/>
      <c r="DW25" s="978"/>
      <c r="DX25" s="949"/>
      <c r="DY25" s="943"/>
      <c r="DZ25" s="910"/>
      <c r="EA25" s="940"/>
      <c r="EB25" s="940"/>
      <c r="EC25" s="283"/>
      <c r="ED25" s="945"/>
      <c r="EE25" s="880"/>
      <c r="EF25" s="871"/>
      <c r="EI25" s="397"/>
      <c r="EJ25" s="396" t="s">
        <v>260</v>
      </c>
      <c r="EK25" s="867"/>
      <c r="EL25" s="976"/>
      <c r="EM25" s="279"/>
      <c r="EN25" s="977"/>
      <c r="EO25" s="921"/>
      <c r="EP25" s="942"/>
      <c r="EQ25" s="978"/>
      <c r="ER25" s="949"/>
      <c r="ES25" s="943"/>
      <c r="ET25" s="910"/>
      <c r="EU25" s="940"/>
      <c r="EV25" s="940"/>
      <c r="EW25" s="283"/>
      <c r="EX25" s="945"/>
      <c r="EY25" s="397"/>
      <c r="EZ25" s="871"/>
    </row>
    <row r="26" spans="1:156" ht="5.0999999999999996" customHeight="1">
      <c r="A26" s="400"/>
      <c r="B26" s="951"/>
      <c r="C26" s="399"/>
      <c r="D26" s="952"/>
      <c r="E26" s="953"/>
      <c r="F26" s="954"/>
      <c r="G26" s="921"/>
      <c r="H26" s="952"/>
      <c r="I26" s="952"/>
      <c r="J26" s="953"/>
      <c r="K26" s="954"/>
      <c r="L26" s="922"/>
      <c r="M26" s="952"/>
      <c r="N26" s="952"/>
      <c r="O26" s="953"/>
      <c r="P26" s="945"/>
      <c r="Q26" s="400"/>
      <c r="R26" s="866"/>
      <c r="U26" s="876"/>
      <c r="V26" s="951"/>
      <c r="W26" s="399"/>
      <c r="X26" s="952"/>
      <c r="Y26" s="953"/>
      <c r="Z26" s="954"/>
      <c r="AA26" s="921"/>
      <c r="AB26" s="952"/>
      <c r="AC26" s="952"/>
      <c r="AD26" s="953"/>
      <c r="AE26" s="954"/>
      <c r="AF26" s="910"/>
      <c r="AG26" s="940"/>
      <c r="AH26" s="940"/>
      <c r="AI26" s="283"/>
      <c r="AJ26" s="945"/>
      <c r="AK26" s="876"/>
      <c r="AL26" s="871"/>
      <c r="AN26" s="880"/>
      <c r="AO26" s="951"/>
      <c r="AP26" s="399"/>
      <c r="AQ26" s="952"/>
      <c r="AR26" s="953"/>
      <c r="AS26" s="954"/>
      <c r="AT26" s="921"/>
      <c r="AU26" s="952"/>
      <c r="AV26" s="952"/>
      <c r="AW26" s="953"/>
      <c r="AX26" s="954"/>
      <c r="AY26" s="910"/>
      <c r="AZ26" s="940"/>
      <c r="BA26" s="940"/>
      <c r="BB26" s="283"/>
      <c r="BC26" s="945"/>
      <c r="BD26" s="880"/>
      <c r="BE26" s="871"/>
      <c r="BG26" s="876"/>
      <c r="BH26" s="951"/>
      <c r="BI26" s="399"/>
      <c r="BJ26" s="952"/>
      <c r="BK26" s="953"/>
      <c r="BL26" s="954"/>
      <c r="BM26" s="921"/>
      <c r="BN26" s="952"/>
      <c r="BO26" s="952"/>
      <c r="BP26" s="953"/>
      <c r="BQ26" s="954"/>
      <c r="BR26" s="910"/>
      <c r="BS26" s="940"/>
      <c r="BT26" s="940"/>
      <c r="BU26" s="283"/>
      <c r="BV26" s="945"/>
      <c r="BW26" s="876"/>
      <c r="BX26" s="871"/>
      <c r="CA26" s="880"/>
      <c r="CB26" s="951"/>
      <c r="CC26" s="399"/>
      <c r="CD26" s="952"/>
      <c r="CE26" s="953"/>
      <c r="CF26" s="954"/>
      <c r="CG26" s="921"/>
      <c r="CH26" s="952"/>
      <c r="CI26" s="952"/>
      <c r="CJ26" s="953"/>
      <c r="CK26" s="954"/>
      <c r="CL26" s="910"/>
      <c r="CM26" s="940"/>
      <c r="CN26" s="940"/>
      <c r="CO26" s="283"/>
      <c r="CP26" s="945"/>
      <c r="CQ26" s="880"/>
      <c r="CR26" s="871"/>
      <c r="CU26" s="876"/>
      <c r="CV26" s="951"/>
      <c r="CW26" s="399"/>
      <c r="CX26" s="952"/>
      <c r="CY26" s="953"/>
      <c r="CZ26" s="954"/>
      <c r="DA26" s="921"/>
      <c r="DB26" s="952"/>
      <c r="DC26" s="952"/>
      <c r="DD26" s="953"/>
      <c r="DE26" s="954"/>
      <c r="DF26" s="910"/>
      <c r="DG26" s="940"/>
      <c r="DH26" s="940"/>
      <c r="DI26" s="283"/>
      <c r="DJ26" s="945"/>
      <c r="DK26" s="876"/>
      <c r="DL26" s="871"/>
      <c r="DO26" s="880"/>
      <c r="DP26" s="951"/>
      <c r="DQ26" s="399"/>
      <c r="DR26" s="952"/>
      <c r="DS26" s="953"/>
      <c r="DT26" s="954"/>
      <c r="DU26" s="921"/>
      <c r="DV26" s="952"/>
      <c r="DW26" s="952"/>
      <c r="DX26" s="953"/>
      <c r="DY26" s="954"/>
      <c r="DZ26" s="910"/>
      <c r="EA26" s="940"/>
      <c r="EB26" s="940"/>
      <c r="EC26" s="283"/>
      <c r="ED26" s="945"/>
      <c r="EE26" s="880"/>
      <c r="EF26" s="871"/>
      <c r="EI26" s="397"/>
      <c r="EJ26" s="951"/>
      <c r="EK26" s="399"/>
      <c r="EL26" s="952"/>
      <c r="EM26" s="953"/>
      <c r="EN26" s="954"/>
      <c r="EO26" s="921"/>
      <c r="EP26" s="952"/>
      <c r="EQ26" s="952"/>
      <c r="ER26" s="953"/>
      <c r="ES26" s="954"/>
      <c r="ET26" s="910"/>
      <c r="EU26" s="940"/>
      <c r="EV26" s="940"/>
      <c r="EW26" s="283"/>
      <c r="EX26" s="945"/>
      <c r="EY26" s="397"/>
      <c r="EZ26" s="871"/>
    </row>
    <row r="27" spans="1:156" hidden="1">
      <c r="A27" s="400">
        <v>11</v>
      </c>
      <c r="B27" s="279" t="s">
        <v>261</v>
      </c>
      <c r="C27" s="867"/>
      <c r="D27" s="867"/>
      <c r="E27" s="279"/>
      <c r="F27" s="948"/>
      <c r="G27" s="921"/>
      <c r="H27" s="639"/>
      <c r="I27" s="867"/>
      <c r="J27" s="279"/>
      <c r="K27" s="948"/>
      <c r="L27" s="922"/>
      <c r="M27" s="867">
        <v>1955</v>
      </c>
      <c r="N27" s="867"/>
      <c r="O27" s="279"/>
      <c r="P27" s="945"/>
      <c r="Q27" s="400">
        <v>11</v>
      </c>
      <c r="R27" s="866"/>
      <c r="U27" s="876">
        <v>11</v>
      </c>
      <c r="V27" s="279" t="s">
        <v>261</v>
      </c>
      <c r="W27" s="867"/>
      <c r="X27" s="867">
        <v>1955</v>
      </c>
      <c r="Y27" s="279"/>
      <c r="Z27" s="948"/>
      <c r="AA27" s="921"/>
      <c r="AB27" s="639"/>
      <c r="AC27" s="867"/>
      <c r="AD27" s="279"/>
      <c r="AE27" s="948"/>
      <c r="AF27" s="910">
        <v>11</v>
      </c>
      <c r="AG27" s="302"/>
      <c r="AH27" s="302"/>
      <c r="AI27" s="283"/>
      <c r="AJ27" s="945"/>
      <c r="AK27" s="876">
        <v>11</v>
      </c>
      <c r="AL27" s="871"/>
      <c r="AN27" s="880">
        <v>11</v>
      </c>
      <c r="AO27" s="279" t="s">
        <v>261</v>
      </c>
      <c r="AP27" s="867"/>
      <c r="AQ27" s="867">
        <v>1955</v>
      </c>
      <c r="AR27" s="279"/>
      <c r="AS27" s="948"/>
      <c r="AT27" s="921"/>
      <c r="AU27" s="639"/>
      <c r="AV27" s="867"/>
      <c r="AW27" s="279"/>
      <c r="AX27" s="948"/>
      <c r="AY27" s="910">
        <v>11</v>
      </c>
      <c r="AZ27" s="302"/>
      <c r="BA27" s="302"/>
      <c r="BB27" s="283"/>
      <c r="BC27" s="945"/>
      <c r="BD27" s="880">
        <v>11</v>
      </c>
      <c r="BE27" s="871"/>
      <c r="BG27" s="876">
        <v>11</v>
      </c>
      <c r="BH27" s="279" t="s">
        <v>261</v>
      </c>
      <c r="BI27" s="867"/>
      <c r="BJ27" s="867">
        <v>1955</v>
      </c>
      <c r="BK27" s="279"/>
      <c r="BL27" s="948"/>
      <c r="BM27" s="921"/>
      <c r="BN27" s="639"/>
      <c r="BO27" s="867"/>
      <c r="BP27" s="279"/>
      <c r="BQ27" s="948"/>
      <c r="BR27" s="910">
        <v>11</v>
      </c>
      <c r="BS27" s="302"/>
      <c r="BT27" s="302"/>
      <c r="BU27" s="283"/>
      <c r="BV27" s="945"/>
      <c r="BW27" s="876">
        <v>11</v>
      </c>
      <c r="BX27" s="871"/>
      <c r="CA27" s="880">
        <v>11</v>
      </c>
      <c r="CB27" s="279" t="s">
        <v>261</v>
      </c>
      <c r="CC27" s="867"/>
      <c r="CD27" s="867">
        <v>1955</v>
      </c>
      <c r="CE27" s="279"/>
      <c r="CF27" s="948"/>
      <c r="CG27" s="921"/>
      <c r="CH27" s="639"/>
      <c r="CI27" s="867"/>
      <c r="CJ27" s="279"/>
      <c r="CK27" s="948"/>
      <c r="CL27" s="910">
        <v>11</v>
      </c>
      <c r="CM27" s="302"/>
      <c r="CN27" s="302"/>
      <c r="CO27" s="283"/>
      <c r="CP27" s="945"/>
      <c r="CQ27" s="880">
        <v>11</v>
      </c>
      <c r="CR27" s="871"/>
      <c r="CU27" s="876">
        <v>11</v>
      </c>
      <c r="CV27" s="279" t="s">
        <v>261</v>
      </c>
      <c r="CW27" s="867"/>
      <c r="CX27" s="867">
        <v>1955</v>
      </c>
      <c r="CY27" s="279"/>
      <c r="CZ27" s="948"/>
      <c r="DA27" s="921"/>
      <c r="DB27" s="639"/>
      <c r="DC27" s="867"/>
      <c r="DD27" s="279"/>
      <c r="DE27" s="948"/>
      <c r="DF27" s="910">
        <v>11</v>
      </c>
      <c r="DG27" s="302"/>
      <c r="DH27" s="302"/>
      <c r="DI27" s="283"/>
      <c r="DJ27" s="945"/>
      <c r="DK27" s="876">
        <v>11</v>
      </c>
      <c r="DL27" s="871"/>
      <c r="DO27" s="880">
        <v>11</v>
      </c>
      <c r="DP27" s="279" t="s">
        <v>261</v>
      </c>
      <c r="DQ27" s="867"/>
      <c r="DR27" s="867">
        <v>1955</v>
      </c>
      <c r="DS27" s="279"/>
      <c r="DT27" s="948"/>
      <c r="DU27" s="921"/>
      <c r="DV27" s="639"/>
      <c r="DW27" s="867"/>
      <c r="DX27" s="279"/>
      <c r="DY27" s="948"/>
      <c r="DZ27" s="910">
        <v>11</v>
      </c>
      <c r="EA27" s="302"/>
      <c r="EB27" s="302"/>
      <c r="EC27" s="283"/>
      <c r="ED27" s="945"/>
      <c r="EE27" s="880">
        <v>11</v>
      </c>
      <c r="EF27" s="871"/>
      <c r="EI27" s="397">
        <v>11</v>
      </c>
      <c r="EJ27" s="279" t="s">
        <v>261</v>
      </c>
      <c r="EK27" s="867"/>
      <c r="EL27" s="867">
        <v>1955</v>
      </c>
      <c r="EM27" s="279"/>
      <c r="EN27" s="948"/>
      <c r="EO27" s="921"/>
      <c r="EP27" s="639"/>
      <c r="EQ27" s="867"/>
      <c r="ER27" s="279"/>
      <c r="ES27" s="948"/>
      <c r="ET27" s="910">
        <v>11</v>
      </c>
      <c r="EU27" s="302"/>
      <c r="EV27" s="302"/>
      <c r="EW27" s="283"/>
      <c r="EX27" s="945"/>
      <c r="EY27" s="397">
        <v>11</v>
      </c>
      <c r="EZ27" s="871"/>
    </row>
    <row r="28" spans="1:156" hidden="1">
      <c r="A28" s="400">
        <v>12</v>
      </c>
      <c r="B28" s="279" t="s">
        <v>262</v>
      </c>
      <c r="C28" s="867"/>
      <c r="D28" s="867"/>
      <c r="E28" s="279"/>
      <c r="F28" s="948"/>
      <c r="G28" s="921"/>
      <c r="H28" s="302"/>
      <c r="I28" s="867"/>
      <c r="J28" s="279"/>
      <c r="K28" s="948"/>
      <c r="L28" s="922"/>
      <c r="M28" s="867">
        <v>518</v>
      </c>
      <c r="N28" s="867"/>
      <c r="O28" s="279"/>
      <c r="P28" s="945"/>
      <c r="Q28" s="400">
        <v>12</v>
      </c>
      <c r="R28" s="866"/>
      <c r="U28" s="876">
        <v>12</v>
      </c>
      <c r="V28" s="279" t="s">
        <v>262</v>
      </c>
      <c r="W28" s="867"/>
      <c r="X28" s="867">
        <v>518</v>
      </c>
      <c r="Y28" s="279"/>
      <c r="Z28" s="948"/>
      <c r="AA28" s="921"/>
      <c r="AB28" s="302"/>
      <c r="AC28" s="867"/>
      <c r="AD28" s="279"/>
      <c r="AE28" s="948"/>
      <c r="AF28" s="910">
        <v>12</v>
      </c>
      <c r="AG28" s="302"/>
      <c r="AH28" s="302"/>
      <c r="AI28" s="283"/>
      <c r="AJ28" s="945"/>
      <c r="AK28" s="876">
        <v>12</v>
      </c>
      <c r="AL28" s="871"/>
      <c r="AN28" s="880">
        <v>12</v>
      </c>
      <c r="AO28" s="279" t="s">
        <v>262</v>
      </c>
      <c r="AP28" s="867"/>
      <c r="AQ28" s="867">
        <v>518</v>
      </c>
      <c r="AR28" s="279"/>
      <c r="AS28" s="948"/>
      <c r="AT28" s="921"/>
      <c r="AU28" s="302"/>
      <c r="AV28" s="867"/>
      <c r="AW28" s="279"/>
      <c r="AX28" s="948"/>
      <c r="AY28" s="910">
        <v>12</v>
      </c>
      <c r="AZ28" s="302"/>
      <c r="BA28" s="302"/>
      <c r="BB28" s="283"/>
      <c r="BC28" s="945"/>
      <c r="BD28" s="880">
        <v>12</v>
      </c>
      <c r="BE28" s="871"/>
      <c r="BG28" s="876">
        <v>12</v>
      </c>
      <c r="BH28" s="279" t="s">
        <v>262</v>
      </c>
      <c r="BI28" s="867"/>
      <c r="BJ28" s="867">
        <v>518</v>
      </c>
      <c r="BK28" s="279"/>
      <c r="BL28" s="948"/>
      <c r="BM28" s="921"/>
      <c r="BN28" s="302"/>
      <c r="BO28" s="867"/>
      <c r="BP28" s="279"/>
      <c r="BQ28" s="948"/>
      <c r="BR28" s="910">
        <v>12</v>
      </c>
      <c r="BS28" s="302"/>
      <c r="BT28" s="302"/>
      <c r="BU28" s="283"/>
      <c r="BV28" s="945"/>
      <c r="BW28" s="876">
        <v>12</v>
      </c>
      <c r="BX28" s="871"/>
      <c r="CA28" s="880">
        <v>12</v>
      </c>
      <c r="CB28" s="279" t="s">
        <v>262</v>
      </c>
      <c r="CC28" s="867"/>
      <c r="CD28" s="867">
        <v>518</v>
      </c>
      <c r="CE28" s="279"/>
      <c r="CF28" s="948"/>
      <c r="CG28" s="921"/>
      <c r="CH28" s="302"/>
      <c r="CI28" s="867"/>
      <c r="CJ28" s="279"/>
      <c r="CK28" s="948"/>
      <c r="CL28" s="910">
        <v>12</v>
      </c>
      <c r="CM28" s="302"/>
      <c r="CN28" s="302"/>
      <c r="CO28" s="283"/>
      <c r="CP28" s="945"/>
      <c r="CQ28" s="880">
        <v>12</v>
      </c>
      <c r="CR28" s="871"/>
      <c r="CU28" s="876">
        <v>12</v>
      </c>
      <c r="CV28" s="279" t="s">
        <v>262</v>
      </c>
      <c r="CW28" s="867"/>
      <c r="CX28" s="867">
        <v>518</v>
      </c>
      <c r="CY28" s="279"/>
      <c r="CZ28" s="948"/>
      <c r="DA28" s="921"/>
      <c r="DB28" s="302"/>
      <c r="DC28" s="867"/>
      <c r="DD28" s="279"/>
      <c r="DE28" s="948"/>
      <c r="DF28" s="910">
        <v>12</v>
      </c>
      <c r="DG28" s="302"/>
      <c r="DH28" s="302"/>
      <c r="DI28" s="283"/>
      <c r="DJ28" s="945"/>
      <c r="DK28" s="876">
        <v>12</v>
      </c>
      <c r="DL28" s="871"/>
      <c r="DO28" s="880">
        <v>12</v>
      </c>
      <c r="DP28" s="279" t="s">
        <v>262</v>
      </c>
      <c r="DQ28" s="867"/>
      <c r="DR28" s="867">
        <v>518</v>
      </c>
      <c r="DS28" s="279"/>
      <c r="DT28" s="948"/>
      <c r="DU28" s="921"/>
      <c r="DV28" s="302"/>
      <c r="DW28" s="867"/>
      <c r="DX28" s="279"/>
      <c r="DY28" s="948"/>
      <c r="DZ28" s="910">
        <v>12</v>
      </c>
      <c r="EA28" s="302"/>
      <c r="EB28" s="302"/>
      <c r="EC28" s="283"/>
      <c r="ED28" s="945"/>
      <c r="EE28" s="880">
        <v>12</v>
      </c>
      <c r="EF28" s="871"/>
      <c r="EI28" s="397">
        <v>12</v>
      </c>
      <c r="EJ28" s="279" t="s">
        <v>262</v>
      </c>
      <c r="EK28" s="867"/>
      <c r="EL28" s="867">
        <v>518</v>
      </c>
      <c r="EM28" s="279"/>
      <c r="EN28" s="948"/>
      <c r="EO28" s="921"/>
      <c r="EP28" s="302"/>
      <c r="EQ28" s="867"/>
      <c r="ER28" s="279"/>
      <c r="ES28" s="948"/>
      <c r="ET28" s="910">
        <v>12</v>
      </c>
      <c r="EU28" s="302"/>
      <c r="EV28" s="302"/>
      <c r="EW28" s="283"/>
      <c r="EX28" s="945"/>
      <c r="EY28" s="397">
        <v>12</v>
      </c>
      <c r="EZ28" s="871"/>
    </row>
    <row r="29" spans="1:156">
      <c r="A29" s="400">
        <v>10</v>
      </c>
      <c r="B29" s="971" t="s">
        <v>263</v>
      </c>
      <c r="C29" s="979"/>
      <c r="D29" s="925">
        <f>M29</f>
        <v>2434</v>
      </c>
      <c r="E29" s="980"/>
      <c r="F29" s="981"/>
      <c r="G29" s="921"/>
      <c r="H29" s="925">
        <f>D29</f>
        <v>2434</v>
      </c>
      <c r="I29" s="925">
        <v>2688</v>
      </c>
      <c r="J29" s="926">
        <f>SUM(I29,-H29)</f>
        <v>254</v>
      </c>
      <c r="K29" s="939">
        <f>J29/H29</f>
        <v>0.10435497124075596</v>
      </c>
      <c r="L29" s="922"/>
      <c r="M29" s="929">
        <v>2434</v>
      </c>
      <c r="N29" s="929">
        <f>I29</f>
        <v>2688</v>
      </c>
      <c r="O29" s="930">
        <f>SUM(N29,-M29)</f>
        <v>254</v>
      </c>
      <c r="P29" s="931">
        <f>O29/M29</f>
        <v>0.10435497124075596</v>
      </c>
      <c r="Q29" s="400">
        <v>10</v>
      </c>
      <c r="R29" s="866"/>
      <c r="U29" s="876">
        <v>10</v>
      </c>
      <c r="V29" s="971" t="s">
        <v>263</v>
      </c>
      <c r="W29" s="955" t="e">
        <f>#REF!</f>
        <v>#REF!</v>
      </c>
      <c r="X29" s="956">
        <v>696</v>
      </c>
      <c r="Y29" s="982"/>
      <c r="Z29" s="983"/>
      <c r="AA29" s="921"/>
      <c r="AB29" s="925">
        <v>668</v>
      </c>
      <c r="AC29" s="925">
        <v>667</v>
      </c>
      <c r="AD29" s="926">
        <f>SUM(AC29,-AB29)</f>
        <v>-1</v>
      </c>
      <c r="AE29" s="928">
        <f>AD29/AB29</f>
        <v>-1.4970059880239522E-3</v>
      </c>
      <c r="AF29" s="910">
        <v>13</v>
      </c>
      <c r="AG29" s="929">
        <v>668</v>
      </c>
      <c r="AH29" s="937">
        <f>AC29</f>
        <v>667</v>
      </c>
      <c r="AI29" s="930">
        <f>SUM(AH29,-AG29)</f>
        <v>-1</v>
      </c>
      <c r="AJ29" s="938">
        <f>AI29/AG29</f>
        <v>-1.4970059880239522E-3</v>
      </c>
      <c r="AK29" s="876">
        <v>10</v>
      </c>
      <c r="AL29" s="871"/>
      <c r="AN29" s="880">
        <v>10</v>
      </c>
      <c r="AO29" s="971" t="s">
        <v>263</v>
      </c>
      <c r="AP29" s="955" t="e">
        <f>#REF!</f>
        <v>#REF!</v>
      </c>
      <c r="AQ29" s="956">
        <v>696</v>
      </c>
      <c r="AR29" s="982"/>
      <c r="AS29" s="983"/>
      <c r="AT29" s="921"/>
      <c r="AU29" s="925">
        <v>291</v>
      </c>
      <c r="AV29" s="925">
        <v>290</v>
      </c>
      <c r="AW29" s="926">
        <f>SUM(AV29,-AU29)</f>
        <v>-1</v>
      </c>
      <c r="AX29" s="928">
        <f>AW29/AU29</f>
        <v>-3.4364261168384879E-3</v>
      </c>
      <c r="AY29" s="910">
        <v>13</v>
      </c>
      <c r="AZ29" s="929">
        <v>668</v>
      </c>
      <c r="BA29" s="937">
        <f>AV29</f>
        <v>290</v>
      </c>
      <c r="BB29" s="930">
        <f>SUM(BA29,-AZ29)</f>
        <v>-378</v>
      </c>
      <c r="BC29" s="938">
        <f>BB29/AZ29</f>
        <v>-0.56586826347305386</v>
      </c>
      <c r="BD29" s="880">
        <v>10</v>
      </c>
      <c r="BE29" s="871"/>
      <c r="BG29" s="876">
        <v>10</v>
      </c>
      <c r="BH29" s="971" t="s">
        <v>263</v>
      </c>
      <c r="BI29" s="955" t="e">
        <f>#REF!</f>
        <v>#REF!</v>
      </c>
      <c r="BJ29" s="956">
        <v>696</v>
      </c>
      <c r="BK29" s="982"/>
      <c r="BL29" s="983"/>
      <c r="BM29" s="921"/>
      <c r="BN29" s="925">
        <v>159</v>
      </c>
      <c r="BO29" s="925">
        <v>171</v>
      </c>
      <c r="BP29" s="926">
        <f>SUM(BO29,-BN29)</f>
        <v>12</v>
      </c>
      <c r="BQ29" s="939">
        <f>BP29/BN29</f>
        <v>7.5471698113207544E-2</v>
      </c>
      <c r="BR29" s="910">
        <v>13</v>
      </c>
      <c r="BS29" s="929">
        <v>668</v>
      </c>
      <c r="BT29" s="937">
        <f>BO29</f>
        <v>171</v>
      </c>
      <c r="BU29" s="930">
        <f>SUM(BT29,-BS29)</f>
        <v>-497</v>
      </c>
      <c r="BV29" s="938">
        <f>BU29/BS29</f>
        <v>-0.74401197604790414</v>
      </c>
      <c r="BW29" s="876">
        <v>10</v>
      </c>
      <c r="BX29" s="871"/>
      <c r="CA29" s="880">
        <v>10</v>
      </c>
      <c r="CB29" s="971" t="s">
        <v>263</v>
      </c>
      <c r="CC29" s="955" t="e">
        <f>#REF!</f>
        <v>#REF!</v>
      </c>
      <c r="CD29" s="956">
        <v>696</v>
      </c>
      <c r="CE29" s="982"/>
      <c r="CF29" s="983"/>
      <c r="CG29" s="921"/>
      <c r="CH29" s="925">
        <v>199</v>
      </c>
      <c r="CI29" s="925">
        <v>277</v>
      </c>
      <c r="CJ29" s="926">
        <f>SUM(CI29,-CH29)</f>
        <v>78</v>
      </c>
      <c r="CK29" s="939">
        <f>CJ29/CH29</f>
        <v>0.39195979899497485</v>
      </c>
      <c r="CL29" s="910">
        <v>13</v>
      </c>
      <c r="CM29" s="929">
        <v>668</v>
      </c>
      <c r="CN29" s="937">
        <f>CI29</f>
        <v>277</v>
      </c>
      <c r="CO29" s="930">
        <f>SUM(CN29,-CM29)</f>
        <v>-391</v>
      </c>
      <c r="CP29" s="938">
        <f>CO29/CM29</f>
        <v>-0.58532934131736525</v>
      </c>
      <c r="CQ29" s="880">
        <v>10</v>
      </c>
      <c r="CR29" s="871"/>
      <c r="CU29" s="876">
        <v>10</v>
      </c>
      <c r="CV29" s="971" t="s">
        <v>263</v>
      </c>
      <c r="CW29" s="955" t="e">
        <f>#REF!</f>
        <v>#REF!</v>
      </c>
      <c r="CX29" s="956">
        <v>696</v>
      </c>
      <c r="CY29" s="982"/>
      <c r="CZ29" s="983"/>
      <c r="DA29" s="921"/>
      <c r="DB29" s="925">
        <v>167</v>
      </c>
      <c r="DC29" s="925">
        <v>169</v>
      </c>
      <c r="DD29" s="926">
        <f>SUM(DC29,-DB29)</f>
        <v>2</v>
      </c>
      <c r="DE29" s="939">
        <f>DD29/DB29</f>
        <v>1.1976047904191617E-2</v>
      </c>
      <c r="DF29" s="910">
        <v>13</v>
      </c>
      <c r="DG29" s="929">
        <v>668</v>
      </c>
      <c r="DH29" s="937">
        <f>DC29</f>
        <v>169</v>
      </c>
      <c r="DI29" s="930">
        <f>SUM(DH29,-DG29)</f>
        <v>-499</v>
      </c>
      <c r="DJ29" s="938">
        <f>DI29/DG29</f>
        <v>-0.74700598802395213</v>
      </c>
      <c r="DK29" s="876">
        <v>10</v>
      </c>
      <c r="DL29" s="871"/>
      <c r="DO29" s="880">
        <v>10</v>
      </c>
      <c r="DP29" s="971" t="s">
        <v>263</v>
      </c>
      <c r="DQ29" s="955" t="e">
        <f>#REF!</f>
        <v>#REF!</v>
      </c>
      <c r="DR29" s="956">
        <v>696</v>
      </c>
      <c r="DS29" s="982"/>
      <c r="DT29" s="983"/>
      <c r="DU29" s="921"/>
      <c r="DV29" s="925">
        <v>179</v>
      </c>
      <c r="DW29" s="925">
        <v>283</v>
      </c>
      <c r="DX29" s="926">
        <f>SUM(DW29,-DV29)</f>
        <v>104</v>
      </c>
      <c r="DY29" s="939">
        <f>DX29/DV29</f>
        <v>0.58100558659217882</v>
      </c>
      <c r="DZ29" s="910">
        <v>13</v>
      </c>
      <c r="EA29" s="929">
        <v>668</v>
      </c>
      <c r="EB29" s="937">
        <f>DW29</f>
        <v>283</v>
      </c>
      <c r="EC29" s="930">
        <f>SUM(EB29,-EA29)</f>
        <v>-385</v>
      </c>
      <c r="ED29" s="938">
        <f>EC29/EA29</f>
        <v>-0.57634730538922152</v>
      </c>
      <c r="EE29" s="880">
        <v>10</v>
      </c>
      <c r="EF29" s="871"/>
      <c r="EI29" s="397">
        <v>10</v>
      </c>
      <c r="EJ29" s="971" t="s">
        <v>263</v>
      </c>
      <c r="EK29" s="955" t="e">
        <f>#REF!</f>
        <v>#REF!</v>
      </c>
      <c r="EL29" s="956">
        <v>696</v>
      </c>
      <c r="EM29" s="982"/>
      <c r="EN29" s="983"/>
      <c r="EO29" s="921"/>
      <c r="EP29" s="934">
        <f>SUM(AB29,AU29,BN29,CH29,DB29,DV29)</f>
        <v>1663</v>
      </c>
      <c r="EQ29" s="934">
        <f>SUM(AC29,AV29,BO29,CI29,DC29,DW29)</f>
        <v>1857</v>
      </c>
      <c r="ER29" s="926">
        <f>SUM(EQ29,-EP29)</f>
        <v>194</v>
      </c>
      <c r="ES29" s="939">
        <f>ER29/EP29</f>
        <v>0.11665664461815996</v>
      </c>
      <c r="ET29" s="910">
        <v>13</v>
      </c>
      <c r="EU29" s="929">
        <v>668</v>
      </c>
      <c r="EV29" s="937">
        <f>EQ29</f>
        <v>1857</v>
      </c>
      <c r="EW29" s="930">
        <f>SUM(EV29,-EU29)</f>
        <v>1189</v>
      </c>
      <c r="EX29" s="938">
        <f>EW29/EU29</f>
        <v>1.7799401197604789</v>
      </c>
      <c r="EY29" s="397">
        <v>10</v>
      </c>
      <c r="EZ29" s="871"/>
    </row>
    <row r="30" spans="1:156">
      <c r="A30" s="400">
        <v>11</v>
      </c>
      <c r="B30" s="697" t="s">
        <v>264</v>
      </c>
      <c r="C30" s="966">
        <f>SUM(C21,C29)</f>
        <v>0</v>
      </c>
      <c r="D30" s="966">
        <f>SUM(D21,D29)</f>
        <v>16567</v>
      </c>
      <c r="E30" s="967">
        <f>SUM(D30,-C30)</f>
        <v>16567</v>
      </c>
      <c r="F30" s="968" t="e">
        <f>E30/C30</f>
        <v>#DIV/0!</v>
      </c>
      <c r="G30" s="921"/>
      <c r="H30" s="966">
        <f>SUM(H21,H29)</f>
        <v>16567</v>
      </c>
      <c r="I30" s="966">
        <f>SUM(I21,I29)</f>
        <v>16613</v>
      </c>
      <c r="J30" s="967">
        <f>SUM(I30,-H30)</f>
        <v>46</v>
      </c>
      <c r="K30" s="984">
        <f>J30/H30</f>
        <v>2.7766040924729883E-3</v>
      </c>
      <c r="L30" s="922"/>
      <c r="M30" s="966">
        <f>SUM(M21,M29)</f>
        <v>16567</v>
      </c>
      <c r="N30" s="966">
        <f>SUM(N21,N29)</f>
        <v>16613</v>
      </c>
      <c r="O30" s="967">
        <f>SUM(N30,-M30)</f>
        <v>46</v>
      </c>
      <c r="P30" s="931">
        <f>O30/M30</f>
        <v>2.7766040924729883E-3</v>
      </c>
      <c r="Q30" s="400">
        <v>11</v>
      </c>
      <c r="R30" s="866"/>
      <c r="U30" s="876">
        <v>11</v>
      </c>
      <c r="V30" s="960" t="s">
        <v>264</v>
      </c>
      <c r="W30" s="961" t="e">
        <f>SUM(W21,W29)</f>
        <v>#REF!</v>
      </c>
      <c r="X30" s="962">
        <f>SUM(X21,X29)</f>
        <v>4544</v>
      </c>
      <c r="Y30" s="963" t="e">
        <f>SUM(X30,-W30)</f>
        <v>#REF!</v>
      </c>
      <c r="Z30" s="938" t="e">
        <f>Y30/W30</f>
        <v>#REF!</v>
      </c>
      <c r="AA30" s="921"/>
      <c r="AB30" s="962">
        <f>SUM(AB21,AB29)</f>
        <v>4240</v>
      </c>
      <c r="AC30" s="962">
        <f>SUM(AC21,AC29)</f>
        <v>4413</v>
      </c>
      <c r="AD30" s="963">
        <f>SUM(AC30,-AB30)</f>
        <v>173</v>
      </c>
      <c r="AE30" s="984">
        <f>AD30/AB30</f>
        <v>4.0801886792452828E-2</v>
      </c>
      <c r="AF30" s="910">
        <v>14</v>
      </c>
      <c r="AG30" s="965">
        <f>SUM(AG21,AG29)</f>
        <v>4240</v>
      </c>
      <c r="AH30" s="962">
        <f>SUM(AH21,AH29)</f>
        <v>4413</v>
      </c>
      <c r="AI30" s="930">
        <f>SUM(AH30,-AG30)</f>
        <v>173</v>
      </c>
      <c r="AJ30" s="938">
        <f>AI30/AG30</f>
        <v>4.0801886792452828E-2</v>
      </c>
      <c r="AK30" s="876">
        <v>11</v>
      </c>
      <c r="AL30" s="871"/>
      <c r="AN30" s="880">
        <v>11</v>
      </c>
      <c r="AO30" s="960" t="s">
        <v>264</v>
      </c>
      <c r="AP30" s="961" t="e">
        <f>SUM(AP21,AP29)</f>
        <v>#REF!</v>
      </c>
      <c r="AQ30" s="962">
        <f>SUM(AQ21,AQ29)</f>
        <v>4544</v>
      </c>
      <c r="AR30" s="963" t="e">
        <f>SUM(AQ30,-AP30)</f>
        <v>#REF!</v>
      </c>
      <c r="AS30" s="938" t="e">
        <f>AR30/AP30</f>
        <v>#REF!</v>
      </c>
      <c r="AT30" s="921"/>
      <c r="AU30" s="962">
        <f>SUM(AU21,AU29)</f>
        <v>2013</v>
      </c>
      <c r="AV30" s="962">
        <f>SUM(AV21,AV29)</f>
        <v>1935</v>
      </c>
      <c r="AW30" s="963">
        <f>SUM(AV30,-AU30)</f>
        <v>-78</v>
      </c>
      <c r="AX30" s="964">
        <f>AW30/AU30</f>
        <v>-3.8748137108792845E-2</v>
      </c>
      <c r="AY30" s="910">
        <v>14</v>
      </c>
      <c r="AZ30" s="965">
        <f>SUM(AZ21,AZ29)</f>
        <v>4240</v>
      </c>
      <c r="BA30" s="962">
        <f>SUM(BA21,BA29)</f>
        <v>1935</v>
      </c>
      <c r="BB30" s="930">
        <f>SUM(BA30,-AZ30)</f>
        <v>-2305</v>
      </c>
      <c r="BC30" s="938">
        <f>BB30/AZ30</f>
        <v>-0.54363207547169812</v>
      </c>
      <c r="BD30" s="880">
        <v>11</v>
      </c>
      <c r="BE30" s="871"/>
      <c r="BG30" s="876">
        <v>11</v>
      </c>
      <c r="BH30" s="960" t="s">
        <v>264</v>
      </c>
      <c r="BI30" s="961" t="e">
        <f>SUM(BI21,BI29)</f>
        <v>#REF!</v>
      </c>
      <c r="BJ30" s="962">
        <f>SUM(BJ21,BJ29)</f>
        <v>4544</v>
      </c>
      <c r="BK30" s="963" t="e">
        <f>SUM(BJ30,-BI30)</f>
        <v>#REF!</v>
      </c>
      <c r="BL30" s="938" t="e">
        <f>BK30/BI30</f>
        <v>#REF!</v>
      </c>
      <c r="BM30" s="921"/>
      <c r="BN30" s="962">
        <f>SUM(BN21,BN29)</f>
        <v>1024</v>
      </c>
      <c r="BO30" s="962">
        <f>SUM(BO21,BO29)</f>
        <v>930</v>
      </c>
      <c r="BP30" s="963">
        <f>SUM(BO30,-BN30)</f>
        <v>-94</v>
      </c>
      <c r="BQ30" s="964">
        <f>BP30/BN30</f>
        <v>-9.1796875E-2</v>
      </c>
      <c r="BR30" s="910">
        <v>14</v>
      </c>
      <c r="BS30" s="965">
        <f>SUM(BS21,BS29)</f>
        <v>4240</v>
      </c>
      <c r="BT30" s="962">
        <f>SUM(BT21,BT29)</f>
        <v>930</v>
      </c>
      <c r="BU30" s="930">
        <f>SUM(BT30,-BS30)</f>
        <v>-3310</v>
      </c>
      <c r="BV30" s="938">
        <f>BU30/BS30</f>
        <v>-0.78066037735849059</v>
      </c>
      <c r="BW30" s="876">
        <v>11</v>
      </c>
      <c r="BX30" s="871"/>
      <c r="CA30" s="880">
        <v>11</v>
      </c>
      <c r="CB30" s="960" t="s">
        <v>264</v>
      </c>
      <c r="CC30" s="961" t="e">
        <f>SUM(CC21,CC29)</f>
        <v>#REF!</v>
      </c>
      <c r="CD30" s="962">
        <f>SUM(CD21,CD29)</f>
        <v>4544</v>
      </c>
      <c r="CE30" s="963" t="e">
        <f>SUM(CD30,-CC30)</f>
        <v>#REF!</v>
      </c>
      <c r="CF30" s="938" t="e">
        <f>CE30/CC30</f>
        <v>#REF!</v>
      </c>
      <c r="CG30" s="921"/>
      <c r="CH30" s="962">
        <f>SUM(CH21,CH29)</f>
        <v>1226</v>
      </c>
      <c r="CI30" s="962">
        <f>SUM(CI21,CI29)</f>
        <v>1298</v>
      </c>
      <c r="CJ30" s="963">
        <f>SUM(CI30,-CH30)</f>
        <v>72</v>
      </c>
      <c r="CK30" s="984">
        <f>CJ30/CH30</f>
        <v>5.872756933115824E-2</v>
      </c>
      <c r="CL30" s="910">
        <v>14</v>
      </c>
      <c r="CM30" s="965">
        <f>SUM(CM21,CM29)</f>
        <v>4240</v>
      </c>
      <c r="CN30" s="962">
        <f>SUM(CN21,CN29)</f>
        <v>1298</v>
      </c>
      <c r="CO30" s="930">
        <f>SUM(CN30,-CM30)</f>
        <v>-2942</v>
      </c>
      <c r="CP30" s="938">
        <f>CO30/CM30</f>
        <v>-0.69386792452830193</v>
      </c>
      <c r="CQ30" s="880">
        <v>11</v>
      </c>
      <c r="CR30" s="871"/>
      <c r="CU30" s="876">
        <v>11</v>
      </c>
      <c r="CV30" s="960" t="s">
        <v>264</v>
      </c>
      <c r="CW30" s="961" t="e">
        <f>SUM(CW21,CW29)</f>
        <v>#REF!</v>
      </c>
      <c r="CX30" s="962">
        <f>SUM(CX21,CX29)</f>
        <v>4544</v>
      </c>
      <c r="CY30" s="963" t="e">
        <f>SUM(CX30,-CW30)</f>
        <v>#REF!</v>
      </c>
      <c r="CZ30" s="938" t="e">
        <f>CY30/CW30</f>
        <v>#REF!</v>
      </c>
      <c r="DA30" s="921"/>
      <c r="DB30" s="962">
        <f>SUM(DB21,DB29)</f>
        <v>1571</v>
      </c>
      <c r="DC30" s="962">
        <f>SUM(DC21,DC29)</f>
        <v>1524</v>
      </c>
      <c r="DD30" s="963">
        <f>SUM(DC30,-DB30)</f>
        <v>-47</v>
      </c>
      <c r="DE30" s="964">
        <f>DD30/DB30</f>
        <v>-2.9917250159134309E-2</v>
      </c>
      <c r="DF30" s="910">
        <v>14</v>
      </c>
      <c r="DG30" s="965">
        <f>SUM(DG21,DG29)</f>
        <v>4240</v>
      </c>
      <c r="DH30" s="962">
        <f>SUM(DH21,DH29)</f>
        <v>1524</v>
      </c>
      <c r="DI30" s="930">
        <f>SUM(DH30,-DG30)</f>
        <v>-2716</v>
      </c>
      <c r="DJ30" s="938">
        <f>DI30/DG30</f>
        <v>-0.64056603773584908</v>
      </c>
      <c r="DK30" s="876">
        <v>11</v>
      </c>
      <c r="DL30" s="871"/>
      <c r="DO30" s="880">
        <v>11</v>
      </c>
      <c r="DP30" s="960" t="s">
        <v>264</v>
      </c>
      <c r="DQ30" s="961" t="e">
        <f>SUM(DQ21,DQ29)</f>
        <v>#REF!</v>
      </c>
      <c r="DR30" s="962">
        <f>SUM(DR21,DR29)</f>
        <v>4544</v>
      </c>
      <c r="DS30" s="963" t="e">
        <f>SUM(DR30,-DQ30)</f>
        <v>#REF!</v>
      </c>
      <c r="DT30" s="938" t="e">
        <f>DS30/DQ30</f>
        <v>#REF!</v>
      </c>
      <c r="DU30" s="921"/>
      <c r="DV30" s="962">
        <f>SUM(DV21,DV29)</f>
        <v>892</v>
      </c>
      <c r="DW30" s="962">
        <f>SUM(DW21,DW29)</f>
        <v>1007</v>
      </c>
      <c r="DX30" s="963">
        <f>SUM(DW30,-DV30)</f>
        <v>115</v>
      </c>
      <c r="DY30" s="984">
        <f>DX30/DV30</f>
        <v>0.12892376681614351</v>
      </c>
      <c r="DZ30" s="910">
        <v>14</v>
      </c>
      <c r="EA30" s="965">
        <f>SUM(EA21,EA29)</f>
        <v>4240</v>
      </c>
      <c r="EB30" s="962">
        <f>SUM(EB21,EB29)</f>
        <v>1007</v>
      </c>
      <c r="EC30" s="930">
        <f>SUM(EB30,-EA30)</f>
        <v>-3233</v>
      </c>
      <c r="ED30" s="938">
        <f>EC30/EA30</f>
        <v>-0.76249999999999996</v>
      </c>
      <c r="EE30" s="880">
        <v>11</v>
      </c>
      <c r="EF30" s="871"/>
      <c r="EI30" s="397">
        <v>11</v>
      </c>
      <c r="EJ30" s="960" t="s">
        <v>264</v>
      </c>
      <c r="EK30" s="961" t="e">
        <f>SUM(EK21,EK29)</f>
        <v>#REF!</v>
      </c>
      <c r="EL30" s="962">
        <f>SUM(EL21,EL29)</f>
        <v>4544</v>
      </c>
      <c r="EM30" s="963" t="e">
        <f>SUM(EL30,-EK30)</f>
        <v>#REF!</v>
      </c>
      <c r="EN30" s="938" t="e">
        <f>EM30/EK30</f>
        <v>#REF!</v>
      </c>
      <c r="EO30" s="921"/>
      <c r="EP30" s="962">
        <f>SUM(EP21,EP29)</f>
        <v>10966</v>
      </c>
      <c r="EQ30" s="962">
        <f>SUM(EQ21,EQ29)</f>
        <v>11107</v>
      </c>
      <c r="ER30" s="963">
        <f>SUM(EQ30,-EP30)</f>
        <v>141</v>
      </c>
      <c r="ES30" s="984">
        <f>ER30/EP30</f>
        <v>1.2857924493890206E-2</v>
      </c>
      <c r="ET30" s="910">
        <v>14</v>
      </c>
      <c r="EU30" s="965">
        <f>SUM(EU21,EU29)</f>
        <v>4240</v>
      </c>
      <c r="EV30" s="962">
        <f>SUM(EV21,EV29)</f>
        <v>11107</v>
      </c>
      <c r="EW30" s="930">
        <f>SUM(EV30,-EU30)</f>
        <v>6867</v>
      </c>
      <c r="EX30" s="938">
        <f>EW30/EU30</f>
        <v>1.6195754716981132</v>
      </c>
      <c r="EY30" s="397">
        <v>11</v>
      </c>
      <c r="EZ30" s="871"/>
    </row>
    <row r="31" spans="1:156" hidden="1">
      <c r="A31" s="400"/>
      <c r="B31" s="279"/>
      <c r="C31" s="867"/>
      <c r="D31" s="867"/>
      <c r="E31" s="279"/>
      <c r="F31" s="948"/>
      <c r="G31" s="969"/>
      <c r="H31" s="867"/>
      <c r="I31" s="867"/>
      <c r="J31" s="279"/>
      <c r="K31" s="948"/>
      <c r="L31" s="922"/>
      <c r="M31" s="867"/>
      <c r="N31" s="867"/>
      <c r="O31" s="279"/>
      <c r="P31" s="945"/>
      <c r="Q31" s="400"/>
      <c r="R31" s="866"/>
      <c r="U31" s="876"/>
      <c r="V31" s="279"/>
      <c r="W31" s="867"/>
      <c r="X31" s="867"/>
      <c r="Y31" s="279"/>
      <c r="Z31" s="948"/>
      <c r="AA31" s="969"/>
      <c r="AB31" s="867"/>
      <c r="AC31" s="867"/>
      <c r="AD31" s="279"/>
      <c r="AE31" s="948"/>
      <c r="AF31" s="910"/>
      <c r="AG31" s="867"/>
      <c r="AH31" s="867"/>
      <c r="AI31" s="279"/>
      <c r="AJ31" s="948"/>
      <c r="AK31" s="876"/>
      <c r="AL31" s="871"/>
      <c r="AN31" s="880"/>
      <c r="AO31" s="279"/>
      <c r="AP31" s="867"/>
      <c r="AQ31" s="867"/>
      <c r="AR31" s="279"/>
      <c r="AS31" s="948"/>
      <c r="AT31" s="969"/>
      <c r="AU31" s="867"/>
      <c r="AV31" s="867"/>
      <c r="AW31" s="279"/>
      <c r="AX31" s="948"/>
      <c r="AY31" s="910"/>
      <c r="AZ31" s="867"/>
      <c r="BA31" s="867"/>
      <c r="BB31" s="279"/>
      <c r="BC31" s="948"/>
      <c r="BD31" s="880"/>
      <c r="BE31" s="871"/>
      <c r="BG31" s="876"/>
      <c r="BH31" s="279"/>
      <c r="BI31" s="867"/>
      <c r="BJ31" s="867"/>
      <c r="BK31" s="279"/>
      <c r="BL31" s="948"/>
      <c r="BM31" s="969"/>
      <c r="BN31" s="867"/>
      <c r="BO31" s="867"/>
      <c r="BP31" s="279"/>
      <c r="BQ31" s="948"/>
      <c r="BR31" s="910"/>
      <c r="BS31" s="867"/>
      <c r="BT31" s="867"/>
      <c r="BU31" s="279"/>
      <c r="BV31" s="948"/>
      <c r="BW31" s="876"/>
      <c r="BX31" s="871"/>
      <c r="CA31" s="880"/>
      <c r="CB31" s="279"/>
      <c r="CC31" s="867"/>
      <c r="CD31" s="867"/>
      <c r="CE31" s="279"/>
      <c r="CF31" s="948"/>
      <c r="CG31" s="969"/>
      <c r="CH31" s="867"/>
      <c r="CI31" s="867"/>
      <c r="CJ31" s="279"/>
      <c r="CK31" s="948"/>
      <c r="CL31" s="910"/>
      <c r="CM31" s="867"/>
      <c r="CN31" s="867"/>
      <c r="CO31" s="279"/>
      <c r="CP31" s="948"/>
      <c r="CQ31" s="880"/>
      <c r="CR31" s="871"/>
      <c r="CU31" s="876"/>
      <c r="CV31" s="279"/>
      <c r="CW31" s="867"/>
      <c r="CX31" s="867"/>
      <c r="CY31" s="279"/>
      <c r="CZ31" s="948"/>
      <c r="DA31" s="969"/>
      <c r="DB31" s="867"/>
      <c r="DC31" s="867"/>
      <c r="DD31" s="279"/>
      <c r="DE31" s="948"/>
      <c r="DF31" s="910"/>
      <c r="DG31" s="867"/>
      <c r="DH31" s="867"/>
      <c r="DI31" s="279"/>
      <c r="DJ31" s="948"/>
      <c r="DK31" s="876"/>
      <c r="DL31" s="871"/>
      <c r="DO31" s="880"/>
      <c r="DP31" s="279"/>
      <c r="DQ31" s="867"/>
      <c r="DR31" s="867"/>
      <c r="DS31" s="279"/>
      <c r="DT31" s="948"/>
      <c r="DU31" s="969"/>
      <c r="DV31" s="867"/>
      <c r="DW31" s="867"/>
      <c r="DX31" s="279"/>
      <c r="DY31" s="948"/>
      <c r="DZ31" s="910"/>
      <c r="EA31" s="867"/>
      <c r="EB31" s="867"/>
      <c r="EC31" s="279"/>
      <c r="ED31" s="948"/>
      <c r="EE31" s="880"/>
      <c r="EF31" s="871"/>
      <c r="EI31" s="397"/>
      <c r="EJ31" s="279"/>
      <c r="EK31" s="867"/>
      <c r="EL31" s="867"/>
      <c r="EM31" s="279"/>
      <c r="EN31" s="948"/>
      <c r="EO31" s="969"/>
      <c r="EP31" s="867"/>
      <c r="EQ31" s="867"/>
      <c r="ER31" s="279"/>
      <c r="ES31" s="948"/>
      <c r="ET31" s="910"/>
      <c r="EU31" s="867"/>
      <c r="EV31" s="867"/>
      <c r="EW31" s="279"/>
      <c r="EX31" s="948"/>
      <c r="EY31" s="397"/>
      <c r="EZ31" s="871"/>
    </row>
    <row r="32" spans="1:156" hidden="1">
      <c r="A32" s="400"/>
      <c r="B32" s="279"/>
      <c r="C32" s="867"/>
      <c r="D32" s="867"/>
      <c r="E32" s="279"/>
      <c r="F32" s="948"/>
      <c r="G32" s="969"/>
      <c r="H32" s="867"/>
      <c r="I32" s="867"/>
      <c r="J32" s="279"/>
      <c r="K32" s="948"/>
      <c r="L32" s="922"/>
      <c r="M32" s="867"/>
      <c r="N32" s="867"/>
      <c r="O32" s="279"/>
      <c r="P32" s="945"/>
      <c r="Q32" s="400"/>
      <c r="R32" s="866"/>
      <c r="U32" s="876"/>
      <c r="V32" s="279"/>
      <c r="W32" s="867"/>
      <c r="X32" s="867"/>
      <c r="Y32" s="279"/>
      <c r="Z32" s="948"/>
      <c r="AA32" s="969"/>
      <c r="AB32" s="867"/>
      <c r="AC32" s="867"/>
      <c r="AD32" s="279"/>
      <c r="AE32" s="948"/>
      <c r="AF32" s="910"/>
      <c r="AG32" s="867"/>
      <c r="AH32" s="867"/>
      <c r="AI32" s="279"/>
      <c r="AJ32" s="948"/>
      <c r="AK32" s="876"/>
      <c r="AL32" s="871"/>
      <c r="AN32" s="880"/>
      <c r="AO32" s="279"/>
      <c r="AP32" s="867"/>
      <c r="AQ32" s="867"/>
      <c r="AR32" s="279"/>
      <c r="AS32" s="948"/>
      <c r="AT32" s="969"/>
      <c r="AU32" s="867"/>
      <c r="AV32" s="867"/>
      <c r="AW32" s="279"/>
      <c r="AX32" s="948"/>
      <c r="AY32" s="910"/>
      <c r="AZ32" s="867"/>
      <c r="BA32" s="867"/>
      <c r="BB32" s="279"/>
      <c r="BC32" s="948"/>
      <c r="BD32" s="880"/>
      <c r="BE32" s="871"/>
      <c r="BG32" s="876"/>
      <c r="BH32" s="279"/>
      <c r="BI32" s="867"/>
      <c r="BJ32" s="867"/>
      <c r="BK32" s="279"/>
      <c r="BL32" s="948"/>
      <c r="BM32" s="969"/>
      <c r="BN32" s="867"/>
      <c r="BO32" s="867"/>
      <c r="BP32" s="279"/>
      <c r="BQ32" s="948"/>
      <c r="BR32" s="910"/>
      <c r="BS32" s="867"/>
      <c r="BT32" s="867"/>
      <c r="BU32" s="279"/>
      <c r="BV32" s="948"/>
      <c r="BW32" s="876"/>
      <c r="BX32" s="871"/>
      <c r="CA32" s="880"/>
      <c r="CB32" s="279"/>
      <c r="CC32" s="867"/>
      <c r="CD32" s="867"/>
      <c r="CE32" s="279"/>
      <c r="CF32" s="948"/>
      <c r="CG32" s="969"/>
      <c r="CH32" s="867"/>
      <c r="CI32" s="867"/>
      <c r="CJ32" s="279"/>
      <c r="CK32" s="948"/>
      <c r="CL32" s="910"/>
      <c r="CM32" s="867"/>
      <c r="CN32" s="867"/>
      <c r="CO32" s="279"/>
      <c r="CP32" s="948"/>
      <c r="CQ32" s="880"/>
      <c r="CR32" s="871"/>
      <c r="CU32" s="876"/>
      <c r="CV32" s="279"/>
      <c r="CW32" s="867"/>
      <c r="CX32" s="867"/>
      <c r="CY32" s="279"/>
      <c r="CZ32" s="948"/>
      <c r="DA32" s="969"/>
      <c r="DB32" s="867"/>
      <c r="DC32" s="867"/>
      <c r="DD32" s="279"/>
      <c r="DE32" s="948"/>
      <c r="DF32" s="910"/>
      <c r="DG32" s="867"/>
      <c r="DH32" s="867"/>
      <c r="DI32" s="279"/>
      <c r="DJ32" s="948"/>
      <c r="DK32" s="876"/>
      <c r="DL32" s="871"/>
      <c r="DO32" s="880"/>
      <c r="DP32" s="279"/>
      <c r="DQ32" s="867"/>
      <c r="DR32" s="867"/>
      <c r="DS32" s="279"/>
      <c r="DT32" s="948"/>
      <c r="DU32" s="969"/>
      <c r="DV32" s="867"/>
      <c r="DW32" s="867"/>
      <c r="DX32" s="279"/>
      <c r="DY32" s="948"/>
      <c r="DZ32" s="910"/>
      <c r="EA32" s="867"/>
      <c r="EB32" s="867"/>
      <c r="EC32" s="279"/>
      <c r="ED32" s="948"/>
      <c r="EE32" s="880"/>
      <c r="EF32" s="871"/>
      <c r="EI32" s="397"/>
      <c r="EJ32" s="279"/>
      <c r="EK32" s="867"/>
      <c r="EL32" s="867"/>
      <c r="EM32" s="279"/>
      <c r="EN32" s="948"/>
      <c r="EO32" s="969"/>
      <c r="EP32" s="867"/>
      <c r="EQ32" s="867"/>
      <c r="ER32" s="279"/>
      <c r="ES32" s="948"/>
      <c r="ET32" s="910"/>
      <c r="EU32" s="867"/>
      <c r="EV32" s="867"/>
      <c r="EW32" s="279"/>
      <c r="EX32" s="948"/>
      <c r="EY32" s="397"/>
      <c r="EZ32" s="871"/>
    </row>
    <row r="33" spans="1:156" ht="3.95" customHeight="1">
      <c r="A33" s="400"/>
      <c r="B33" s="951"/>
      <c r="C33" s="399"/>
      <c r="D33" s="666"/>
      <c r="E33" s="953"/>
      <c r="F33" s="954"/>
      <c r="G33" s="921"/>
      <c r="H33" s="666"/>
      <c r="I33" s="666"/>
      <c r="J33" s="953"/>
      <c r="K33" s="954"/>
      <c r="L33" s="922"/>
      <c r="M33" s="666"/>
      <c r="N33" s="666"/>
      <c r="O33" s="953"/>
      <c r="P33" s="945"/>
      <c r="Q33" s="400"/>
      <c r="R33" s="866"/>
      <c r="U33" s="876"/>
      <c r="V33" s="951"/>
      <c r="W33" s="399"/>
      <c r="X33" s="666"/>
      <c r="Y33" s="953"/>
      <c r="Z33" s="954"/>
      <c r="AA33" s="921"/>
      <c r="AB33" s="666"/>
      <c r="AC33" s="666"/>
      <c r="AD33" s="953"/>
      <c r="AE33" s="954"/>
      <c r="AF33" s="910"/>
      <c r="AG33" s="666"/>
      <c r="AH33" s="666"/>
      <c r="AI33" s="953"/>
      <c r="AJ33" s="954"/>
      <c r="AK33" s="876"/>
      <c r="AL33" s="871"/>
      <c r="AN33" s="880"/>
      <c r="AO33" s="951"/>
      <c r="AP33" s="399"/>
      <c r="AQ33" s="666"/>
      <c r="AR33" s="953"/>
      <c r="AS33" s="954"/>
      <c r="AT33" s="921"/>
      <c r="AU33" s="666"/>
      <c r="AV33" s="666"/>
      <c r="AW33" s="953"/>
      <c r="AX33" s="954"/>
      <c r="AY33" s="910"/>
      <c r="AZ33" s="666"/>
      <c r="BA33" s="666"/>
      <c r="BB33" s="953"/>
      <c r="BC33" s="954"/>
      <c r="BD33" s="880"/>
      <c r="BE33" s="871"/>
      <c r="BG33" s="876"/>
      <c r="BH33" s="951"/>
      <c r="BI33" s="399"/>
      <c r="BJ33" s="666"/>
      <c r="BK33" s="953"/>
      <c r="BL33" s="954"/>
      <c r="BM33" s="921"/>
      <c r="BN33" s="666"/>
      <c r="BO33" s="666"/>
      <c r="BP33" s="953"/>
      <c r="BQ33" s="954"/>
      <c r="BR33" s="910"/>
      <c r="BS33" s="666"/>
      <c r="BT33" s="666"/>
      <c r="BU33" s="953"/>
      <c r="BV33" s="954"/>
      <c r="BW33" s="876"/>
      <c r="BX33" s="871"/>
      <c r="CA33" s="880"/>
      <c r="CB33" s="951"/>
      <c r="CC33" s="399"/>
      <c r="CD33" s="666"/>
      <c r="CE33" s="953"/>
      <c r="CF33" s="954"/>
      <c r="CG33" s="921"/>
      <c r="CH33" s="666"/>
      <c r="CI33" s="666"/>
      <c r="CJ33" s="953"/>
      <c r="CK33" s="954"/>
      <c r="CL33" s="910"/>
      <c r="CM33" s="666"/>
      <c r="CN33" s="666"/>
      <c r="CO33" s="953"/>
      <c r="CP33" s="954"/>
      <c r="CQ33" s="880"/>
      <c r="CR33" s="871"/>
      <c r="CU33" s="876"/>
      <c r="CV33" s="951"/>
      <c r="CW33" s="399"/>
      <c r="CX33" s="666"/>
      <c r="CY33" s="953"/>
      <c r="CZ33" s="954"/>
      <c r="DA33" s="921"/>
      <c r="DB33" s="666"/>
      <c r="DC33" s="666"/>
      <c r="DD33" s="953"/>
      <c r="DE33" s="954"/>
      <c r="DF33" s="910"/>
      <c r="DG33" s="666"/>
      <c r="DH33" s="666"/>
      <c r="DI33" s="953"/>
      <c r="DJ33" s="954"/>
      <c r="DK33" s="876"/>
      <c r="DL33" s="871"/>
      <c r="DO33" s="880"/>
      <c r="DP33" s="951"/>
      <c r="DQ33" s="399"/>
      <c r="DR33" s="666"/>
      <c r="DS33" s="953"/>
      <c r="DT33" s="954"/>
      <c r="DU33" s="921"/>
      <c r="DV33" s="666"/>
      <c r="DW33" s="666"/>
      <c r="DX33" s="953"/>
      <c r="DY33" s="954"/>
      <c r="DZ33" s="910"/>
      <c r="EA33" s="666"/>
      <c r="EB33" s="666"/>
      <c r="EC33" s="953"/>
      <c r="ED33" s="954"/>
      <c r="EE33" s="880"/>
      <c r="EF33" s="871"/>
      <c r="EI33" s="397"/>
      <c r="EJ33" s="951"/>
      <c r="EK33" s="399"/>
      <c r="EL33" s="666"/>
      <c r="EM33" s="953"/>
      <c r="EN33" s="954"/>
      <c r="EO33" s="921"/>
      <c r="EP33" s="666"/>
      <c r="EQ33" s="666"/>
      <c r="ER33" s="953"/>
      <c r="ES33" s="954"/>
      <c r="ET33" s="910"/>
      <c r="EU33" s="666"/>
      <c r="EV33" s="666"/>
      <c r="EW33" s="953"/>
      <c r="EX33" s="954"/>
      <c r="EY33" s="397"/>
      <c r="EZ33" s="871"/>
    </row>
    <row r="34" spans="1:156" hidden="1">
      <c r="A34" s="400">
        <v>21</v>
      </c>
      <c r="B34" s="985" t="s">
        <v>265</v>
      </c>
      <c r="C34" s="966">
        <f>SUM(C16,C30)</f>
        <v>0</v>
      </c>
      <c r="D34" s="966">
        <f>SUM(D16,D30)</f>
        <v>77235</v>
      </c>
      <c r="E34" s="260">
        <f>SUM(D34,-C34)</f>
        <v>77235</v>
      </c>
      <c r="F34" s="986" t="e">
        <f>E34/C34</f>
        <v>#DIV/0!</v>
      </c>
      <c r="G34" s="921"/>
      <c r="H34" s="966">
        <f>SUM(H16,H30)</f>
        <v>77235</v>
      </c>
      <c r="I34" s="966">
        <f>SUM(I16,I30)</f>
        <v>76220</v>
      </c>
      <c r="J34" s="260">
        <f>SUM(I34,-H34)</f>
        <v>-1015</v>
      </c>
      <c r="K34" s="986">
        <f>J34/H34</f>
        <v>-1.3141710364472066E-2</v>
      </c>
      <c r="L34" s="922"/>
      <c r="M34" s="966">
        <f>SUM(M16,M30)</f>
        <v>77235</v>
      </c>
      <c r="N34" s="966">
        <f>SUM(N16,N30)</f>
        <v>76220</v>
      </c>
      <c r="O34" s="260">
        <f>SUM(N34,-M34)</f>
        <v>-1015</v>
      </c>
      <c r="P34" s="987">
        <f>O34/M34</f>
        <v>-1.3141710364472066E-2</v>
      </c>
      <c r="Q34" s="400">
        <v>21</v>
      </c>
      <c r="R34" s="866"/>
      <c r="U34" s="876">
        <v>21</v>
      </c>
      <c r="V34" s="985" t="s">
        <v>265</v>
      </c>
      <c r="W34" s="966" t="e">
        <f>SUM(W15,W30)</f>
        <v>#REF!</v>
      </c>
      <c r="X34" s="966">
        <f>SUM(X15,X30)</f>
        <v>19716</v>
      </c>
      <c r="Y34" s="260" t="e">
        <f>SUM(X34,-W34)</f>
        <v>#REF!</v>
      </c>
      <c r="Z34" s="986" t="e">
        <f>Y34/W34</f>
        <v>#REF!</v>
      </c>
      <c r="AA34" s="921"/>
      <c r="AB34" s="966">
        <f>SUM(AB15,AB30)</f>
        <v>19738</v>
      </c>
      <c r="AC34" s="966">
        <f>SUM(AC15,AC30)</f>
        <v>19306</v>
      </c>
      <c r="AD34" s="260">
        <f>SUM(AC34,-AB34)</f>
        <v>-432</v>
      </c>
      <c r="AE34" s="986">
        <f>AD34/AB34</f>
        <v>-2.1886715979329213E-2</v>
      </c>
      <c r="AF34" s="910">
        <v>21</v>
      </c>
      <c r="AG34" s="966">
        <f>SUM(AG15,AG30)</f>
        <v>19738</v>
      </c>
      <c r="AH34" s="966">
        <f>SUM(AH15,AH30)</f>
        <v>19306</v>
      </c>
      <c r="AI34" s="260">
        <f>SUM(AH34,-AG34)</f>
        <v>-432</v>
      </c>
      <c r="AJ34" s="986">
        <f>AI34/AG34</f>
        <v>-2.1886715979329213E-2</v>
      </c>
      <c r="AK34" s="876">
        <v>21</v>
      </c>
      <c r="AL34" s="871"/>
      <c r="AN34" s="880">
        <v>21</v>
      </c>
      <c r="AO34" s="985" t="s">
        <v>265</v>
      </c>
      <c r="AP34" s="966" t="e">
        <f>SUM(AP15,AP30)</f>
        <v>#REF!</v>
      </c>
      <c r="AQ34" s="966">
        <f>SUM(AQ15,AQ30)</f>
        <v>19716</v>
      </c>
      <c r="AR34" s="260" t="e">
        <f>SUM(AQ34,-AP34)</f>
        <v>#REF!</v>
      </c>
      <c r="AS34" s="986" t="e">
        <f>AR34/AP34</f>
        <v>#REF!</v>
      </c>
      <c r="AT34" s="921"/>
      <c r="AU34" s="966">
        <f>SUM(AU15,AU30)</f>
        <v>11858</v>
      </c>
      <c r="AV34" s="966">
        <f>SUM(AV15,AV30)</f>
        <v>11552</v>
      </c>
      <c r="AW34" s="260">
        <f>SUM(AV34,-AU34)</f>
        <v>-306</v>
      </c>
      <c r="AX34" s="986">
        <f>AW34/AU34</f>
        <v>-2.5805363467701129E-2</v>
      </c>
      <c r="AY34" s="910">
        <v>21</v>
      </c>
      <c r="AZ34" s="966">
        <f>SUM(AZ15,AZ30)</f>
        <v>19738</v>
      </c>
      <c r="BA34" s="966">
        <f>SUM(BA15,BA30)</f>
        <v>11552</v>
      </c>
      <c r="BB34" s="260">
        <f>SUM(BA34,-AZ34)</f>
        <v>-8186</v>
      </c>
      <c r="BC34" s="986">
        <f>BB34/AZ34</f>
        <v>-0.41473300233052995</v>
      </c>
      <c r="BD34" s="880">
        <v>21</v>
      </c>
      <c r="BE34" s="871"/>
      <c r="BG34" s="876">
        <v>21</v>
      </c>
      <c r="BH34" s="985" t="s">
        <v>265</v>
      </c>
      <c r="BI34" s="966" t="e">
        <f>SUM(BI15,BI30)</f>
        <v>#REF!</v>
      </c>
      <c r="BJ34" s="966">
        <f>SUM(BJ15,BJ30)</f>
        <v>19716</v>
      </c>
      <c r="BK34" s="260" t="e">
        <f>SUM(BJ34,-BI34)</f>
        <v>#REF!</v>
      </c>
      <c r="BL34" s="986" t="e">
        <f>BK34/BI34</f>
        <v>#REF!</v>
      </c>
      <c r="BM34" s="921"/>
      <c r="BN34" s="966">
        <f>SUM(BN15,BN30)</f>
        <v>8158</v>
      </c>
      <c r="BO34" s="966">
        <f>SUM(BO15,BO30)</f>
        <v>8135</v>
      </c>
      <c r="BP34" s="260">
        <f>SUM(BO34,-BN34)</f>
        <v>-23</v>
      </c>
      <c r="BQ34" s="986">
        <f>BP34/BN34</f>
        <v>-2.8193184604069625E-3</v>
      </c>
      <c r="BR34" s="910">
        <v>21</v>
      </c>
      <c r="BS34" s="966">
        <f>SUM(BS15,BS30)</f>
        <v>19738</v>
      </c>
      <c r="BT34" s="966">
        <f>SUM(BT15,BT30)</f>
        <v>8135</v>
      </c>
      <c r="BU34" s="260">
        <f>SUM(BT34,-BS34)</f>
        <v>-11603</v>
      </c>
      <c r="BV34" s="986">
        <f>BU34/BS34</f>
        <v>-0.58785084608369642</v>
      </c>
      <c r="BW34" s="876">
        <v>21</v>
      </c>
      <c r="BX34" s="871"/>
      <c r="CA34" s="880">
        <v>21</v>
      </c>
      <c r="CB34" s="985" t="s">
        <v>265</v>
      </c>
      <c r="CC34" s="966" t="e">
        <f>SUM(CC15,CC30)</f>
        <v>#REF!</v>
      </c>
      <c r="CD34" s="966">
        <f>SUM(CD15,CD30)</f>
        <v>19716</v>
      </c>
      <c r="CE34" s="260" t="e">
        <f>SUM(CD34,-CC34)</f>
        <v>#REF!</v>
      </c>
      <c r="CF34" s="986" t="e">
        <f>CE34/CC34</f>
        <v>#REF!</v>
      </c>
      <c r="CG34" s="921"/>
      <c r="CH34" s="966">
        <f>SUM(CH15,CH30)</f>
        <v>9464</v>
      </c>
      <c r="CI34" s="966">
        <f>SUM(CI15,CI30)</f>
        <v>9913</v>
      </c>
      <c r="CJ34" s="260">
        <f>SUM(CI34,-CH34)</f>
        <v>449</v>
      </c>
      <c r="CK34" s="986">
        <f>CJ34/CH34</f>
        <v>4.7442941673710902E-2</v>
      </c>
      <c r="CL34" s="910">
        <v>21</v>
      </c>
      <c r="CM34" s="966">
        <f>SUM(CM15,CM30)</f>
        <v>19738</v>
      </c>
      <c r="CN34" s="966">
        <f>SUM(CN15,CN30)</f>
        <v>9913</v>
      </c>
      <c r="CO34" s="260">
        <f>SUM(CN34,-CM34)</f>
        <v>-9825</v>
      </c>
      <c r="CP34" s="986">
        <f>CO34/CM34</f>
        <v>-0.49777079744654978</v>
      </c>
      <c r="CQ34" s="880">
        <v>21</v>
      </c>
      <c r="CR34" s="871"/>
      <c r="CU34" s="876">
        <v>21</v>
      </c>
      <c r="CV34" s="985" t="s">
        <v>265</v>
      </c>
      <c r="CW34" s="966" t="e">
        <f>SUM(CW15,CW30)</f>
        <v>#REF!</v>
      </c>
      <c r="CX34" s="966">
        <f>SUM(CX15,CX30)</f>
        <v>19716</v>
      </c>
      <c r="CY34" s="260" t="e">
        <f>SUM(CX34,-CW34)</f>
        <v>#REF!</v>
      </c>
      <c r="CZ34" s="986" t="e">
        <f>CY34/CW34</f>
        <v>#REF!</v>
      </c>
      <c r="DA34" s="921"/>
      <c r="DB34" s="966">
        <f>SUM(DB15,DB30)</f>
        <v>5875</v>
      </c>
      <c r="DC34" s="966">
        <f>SUM(DC15,DC30)</f>
        <v>5701</v>
      </c>
      <c r="DD34" s="260">
        <f>SUM(DC34,-DB34)</f>
        <v>-174</v>
      </c>
      <c r="DE34" s="986">
        <f>DD34/DB34</f>
        <v>-2.9617021276595743E-2</v>
      </c>
      <c r="DF34" s="910">
        <v>21</v>
      </c>
      <c r="DG34" s="966">
        <f>SUM(DG15,DG30)</f>
        <v>19738</v>
      </c>
      <c r="DH34" s="966">
        <f>SUM(DH15,DH30)</f>
        <v>5701</v>
      </c>
      <c r="DI34" s="260">
        <f>SUM(DH34,-DG34)</f>
        <v>-14037</v>
      </c>
      <c r="DJ34" s="986">
        <f>DI34/DG34</f>
        <v>-0.71116627824500966</v>
      </c>
      <c r="DK34" s="876">
        <v>21</v>
      </c>
      <c r="DL34" s="871"/>
      <c r="DO34" s="880">
        <v>21</v>
      </c>
      <c r="DP34" s="985" t="s">
        <v>265</v>
      </c>
      <c r="DQ34" s="966" t="e">
        <f>SUM(DQ15,DQ30)</f>
        <v>#REF!</v>
      </c>
      <c r="DR34" s="966">
        <f>SUM(DR15,DR30)</f>
        <v>19716</v>
      </c>
      <c r="DS34" s="260" t="e">
        <f>SUM(DR34,-DQ34)</f>
        <v>#REF!</v>
      </c>
      <c r="DT34" s="986" t="e">
        <f>DS34/DQ34</f>
        <v>#REF!</v>
      </c>
      <c r="DU34" s="921"/>
      <c r="DV34" s="966">
        <f>SUM(DV15,DV30)</f>
        <v>7509</v>
      </c>
      <c r="DW34" s="966">
        <f>SUM(DW15,DW30)</f>
        <v>7239</v>
      </c>
      <c r="DX34" s="260">
        <f>SUM(DW34,-DV34)</f>
        <v>-270</v>
      </c>
      <c r="DY34" s="986">
        <f>DX34/DV34</f>
        <v>-3.5956851777866561E-2</v>
      </c>
      <c r="DZ34" s="910">
        <v>21</v>
      </c>
      <c r="EA34" s="966">
        <f>SUM(EA15,EA30)</f>
        <v>19738</v>
      </c>
      <c r="EB34" s="966">
        <f>SUM(EB15,EB30)</f>
        <v>7239</v>
      </c>
      <c r="EC34" s="260">
        <f>SUM(EB34,-EA34)</f>
        <v>-12499</v>
      </c>
      <c r="ED34" s="986">
        <f>EC34/EA34</f>
        <v>-0.63324551626304593</v>
      </c>
      <c r="EE34" s="880">
        <v>21</v>
      </c>
      <c r="EF34" s="871"/>
      <c r="EI34" s="397">
        <v>21</v>
      </c>
      <c r="EJ34" s="985" t="s">
        <v>265</v>
      </c>
      <c r="EK34" s="966" t="e">
        <f>SUM(EK15,EK30)</f>
        <v>#REF!</v>
      </c>
      <c r="EL34" s="966">
        <f>SUM(EL15,EL30)</f>
        <v>19716</v>
      </c>
      <c r="EM34" s="260" t="e">
        <f>SUM(EL34,-EK34)</f>
        <v>#REF!</v>
      </c>
      <c r="EN34" s="986" t="e">
        <f>EM34/EK34</f>
        <v>#REF!</v>
      </c>
      <c r="EO34" s="921"/>
      <c r="EP34" s="966">
        <f>SUM(EP15,EP30)</f>
        <v>62602</v>
      </c>
      <c r="EQ34" s="966">
        <f>SUM(EQ15,EQ30)</f>
        <v>61846</v>
      </c>
      <c r="ER34" s="260">
        <f>SUM(EQ34,-EP34)</f>
        <v>-756</v>
      </c>
      <c r="ES34" s="986">
        <f>ER34/EP34</f>
        <v>-1.2076291492284591E-2</v>
      </c>
      <c r="ET34" s="910">
        <v>21</v>
      </c>
      <c r="EU34" s="966">
        <f>SUM(EU15,EU30)</f>
        <v>19738</v>
      </c>
      <c r="EV34" s="966">
        <f>SUM(EV15,EV30)</f>
        <v>61846</v>
      </c>
      <c r="EW34" s="260">
        <f>SUM(EV34,-EU34)</f>
        <v>42108</v>
      </c>
      <c r="EX34" s="986">
        <f>EW34/EU34</f>
        <v>2.133346843651839</v>
      </c>
      <c r="EY34" s="397">
        <v>21</v>
      </c>
      <c r="EZ34" s="871"/>
    </row>
    <row r="35" spans="1:156" hidden="1">
      <c r="A35" s="400"/>
      <c r="B35" s="988"/>
      <c r="C35" s="989"/>
      <c r="D35" s="990"/>
      <c r="E35" s="991"/>
      <c r="F35" s="992"/>
      <c r="G35" s="921"/>
      <c r="H35" s="990"/>
      <c r="I35" s="990"/>
      <c r="J35" s="991"/>
      <c r="K35" s="992"/>
      <c r="L35" s="922"/>
      <c r="M35" s="990"/>
      <c r="N35" s="990"/>
      <c r="O35" s="991"/>
      <c r="P35" s="945"/>
      <c r="Q35" s="400"/>
      <c r="R35" s="866"/>
      <c r="U35" s="876"/>
      <c r="V35" s="988"/>
      <c r="W35" s="989"/>
      <c r="X35" s="990"/>
      <c r="Y35" s="991"/>
      <c r="Z35" s="992"/>
      <c r="AA35" s="921"/>
      <c r="AB35" s="990"/>
      <c r="AC35" s="990"/>
      <c r="AD35" s="991"/>
      <c r="AE35" s="992"/>
      <c r="AF35" s="910"/>
      <c r="AG35" s="990"/>
      <c r="AH35" s="990"/>
      <c r="AI35" s="991"/>
      <c r="AJ35" s="992"/>
      <c r="AK35" s="876"/>
      <c r="AL35" s="871"/>
      <c r="AN35" s="880"/>
      <c r="AO35" s="988"/>
      <c r="AP35" s="989"/>
      <c r="AQ35" s="990"/>
      <c r="AR35" s="991"/>
      <c r="AS35" s="992"/>
      <c r="AT35" s="921"/>
      <c r="AU35" s="990"/>
      <c r="AV35" s="990"/>
      <c r="AW35" s="991"/>
      <c r="AX35" s="992"/>
      <c r="AY35" s="910"/>
      <c r="AZ35" s="990"/>
      <c r="BA35" s="990"/>
      <c r="BB35" s="991"/>
      <c r="BC35" s="992"/>
      <c r="BD35" s="880"/>
      <c r="BE35" s="871"/>
      <c r="BG35" s="876"/>
      <c r="BH35" s="988"/>
      <c r="BI35" s="989"/>
      <c r="BJ35" s="990"/>
      <c r="BK35" s="991"/>
      <c r="BL35" s="992"/>
      <c r="BM35" s="921"/>
      <c r="BN35" s="990"/>
      <c r="BO35" s="990"/>
      <c r="BP35" s="991"/>
      <c r="BQ35" s="992"/>
      <c r="BR35" s="910"/>
      <c r="BS35" s="990"/>
      <c r="BT35" s="990"/>
      <c r="BU35" s="991"/>
      <c r="BV35" s="992"/>
      <c r="BW35" s="876"/>
      <c r="BX35" s="871"/>
      <c r="CA35" s="880"/>
      <c r="CB35" s="988"/>
      <c r="CC35" s="989"/>
      <c r="CD35" s="990"/>
      <c r="CE35" s="991"/>
      <c r="CF35" s="992"/>
      <c r="CG35" s="921"/>
      <c r="CH35" s="990"/>
      <c r="CI35" s="990"/>
      <c r="CJ35" s="991"/>
      <c r="CK35" s="992"/>
      <c r="CL35" s="910"/>
      <c r="CM35" s="990"/>
      <c r="CN35" s="990"/>
      <c r="CO35" s="991"/>
      <c r="CP35" s="992"/>
      <c r="CQ35" s="880"/>
      <c r="CR35" s="871"/>
      <c r="CU35" s="876"/>
      <c r="CV35" s="988"/>
      <c r="CW35" s="989"/>
      <c r="CX35" s="990"/>
      <c r="CY35" s="991"/>
      <c r="CZ35" s="992"/>
      <c r="DA35" s="921"/>
      <c r="DB35" s="990"/>
      <c r="DC35" s="990"/>
      <c r="DD35" s="991"/>
      <c r="DE35" s="992"/>
      <c r="DF35" s="910"/>
      <c r="DG35" s="990"/>
      <c r="DH35" s="990"/>
      <c r="DI35" s="991"/>
      <c r="DJ35" s="992"/>
      <c r="DK35" s="876"/>
      <c r="DL35" s="871"/>
      <c r="DO35" s="880"/>
      <c r="DP35" s="988"/>
      <c r="DQ35" s="989"/>
      <c r="DR35" s="990"/>
      <c r="DS35" s="991"/>
      <c r="DT35" s="992"/>
      <c r="DU35" s="921"/>
      <c r="DV35" s="990"/>
      <c r="DW35" s="990"/>
      <c r="DX35" s="991"/>
      <c r="DY35" s="992"/>
      <c r="DZ35" s="910"/>
      <c r="EA35" s="990"/>
      <c r="EB35" s="990"/>
      <c r="EC35" s="991"/>
      <c r="ED35" s="992"/>
      <c r="EE35" s="880"/>
      <c r="EF35" s="871"/>
      <c r="EI35" s="397"/>
      <c r="EJ35" s="988"/>
      <c r="EK35" s="989"/>
      <c r="EL35" s="990"/>
      <c r="EM35" s="991"/>
      <c r="EN35" s="992"/>
      <c r="EO35" s="921"/>
      <c r="EP35" s="990"/>
      <c r="EQ35" s="990"/>
      <c r="ER35" s="991"/>
      <c r="ES35" s="992"/>
      <c r="ET35" s="910"/>
      <c r="EU35" s="990"/>
      <c r="EV35" s="990"/>
      <c r="EW35" s="991"/>
      <c r="EX35" s="992"/>
      <c r="EY35" s="397"/>
      <c r="EZ35" s="871"/>
    </row>
    <row r="36" spans="1:156" hidden="1">
      <c r="A36" s="400">
        <v>22</v>
      </c>
      <c r="B36" s="993" t="s">
        <v>266</v>
      </c>
      <c r="C36" s="994">
        <f>C96</f>
        <v>0</v>
      </c>
      <c r="D36" s="994">
        <f>D96</f>
        <v>5693</v>
      </c>
      <c r="E36" s="919">
        <f>SUM(D36,-C36)</f>
        <v>5693</v>
      </c>
      <c r="F36" s="923" t="e">
        <f>E36/C36</f>
        <v>#DIV/0!</v>
      </c>
      <c r="G36" s="921"/>
      <c r="H36" s="994">
        <f>H96</f>
        <v>5693</v>
      </c>
      <c r="I36" s="994">
        <f>I96</f>
        <v>5912</v>
      </c>
      <c r="J36" s="919">
        <f>SUM(I36,-H36)</f>
        <v>219</v>
      </c>
      <c r="K36" s="923">
        <f>J36/H36</f>
        <v>3.8468294396627439E-2</v>
      </c>
      <c r="L36" s="922"/>
      <c r="M36" s="994">
        <f>M96</f>
        <v>5693</v>
      </c>
      <c r="N36" s="994">
        <f>N96</f>
        <v>5912</v>
      </c>
      <c r="O36" s="919">
        <f>SUM(N36,-M36)</f>
        <v>219</v>
      </c>
      <c r="P36" s="970">
        <f>O36/M36</f>
        <v>3.8468294396627439E-2</v>
      </c>
      <c r="Q36" s="400">
        <v>22</v>
      </c>
      <c r="R36" s="866"/>
      <c r="U36" s="876">
        <v>22</v>
      </c>
      <c r="V36" s="993" t="s">
        <v>266</v>
      </c>
      <c r="W36" s="994" t="e">
        <f>W97</f>
        <v>#REF!</v>
      </c>
      <c r="X36" s="994">
        <f>X97</f>
        <v>1864</v>
      </c>
      <c r="Y36" s="919" t="e">
        <f>SUM(X36,-W36)</f>
        <v>#REF!</v>
      </c>
      <c r="Z36" s="923" t="e">
        <f>Y36/W36</f>
        <v>#REF!</v>
      </c>
      <c r="AA36" s="921"/>
      <c r="AB36" s="994">
        <f>AB97</f>
        <v>1895</v>
      </c>
      <c r="AC36" s="994">
        <f>AC97</f>
        <v>1935</v>
      </c>
      <c r="AD36" s="919">
        <f>SUM(AC36,-AB36)</f>
        <v>40</v>
      </c>
      <c r="AE36" s="923">
        <f>AD36/AB36</f>
        <v>2.1108179419525065E-2</v>
      </c>
      <c r="AF36" s="910">
        <v>22</v>
      </c>
      <c r="AG36" s="994">
        <f>AG98</f>
        <v>1895</v>
      </c>
      <c r="AH36" s="994">
        <f>AH98</f>
        <v>1935</v>
      </c>
      <c r="AI36" s="919">
        <f>SUM(AH36,-AG36)</f>
        <v>40</v>
      </c>
      <c r="AJ36" s="923">
        <f>AI36/AG36</f>
        <v>2.1108179419525065E-2</v>
      </c>
      <c r="AK36" s="876">
        <v>22</v>
      </c>
      <c r="AL36" s="871"/>
      <c r="AN36" s="880">
        <v>22</v>
      </c>
      <c r="AO36" s="993" t="s">
        <v>266</v>
      </c>
      <c r="AP36" s="994" t="e">
        <f>AP97</f>
        <v>#REF!</v>
      </c>
      <c r="AQ36" s="994">
        <f>AQ97</f>
        <v>1864</v>
      </c>
      <c r="AR36" s="919" t="e">
        <f>SUM(AQ36,-AP36)</f>
        <v>#REF!</v>
      </c>
      <c r="AS36" s="923" t="e">
        <f>AR36/AP36</f>
        <v>#REF!</v>
      </c>
      <c r="AT36" s="921"/>
      <c r="AU36" s="994">
        <f>AU97</f>
        <v>851</v>
      </c>
      <c r="AV36" s="994">
        <f>AV97</f>
        <v>885</v>
      </c>
      <c r="AW36" s="919">
        <f>SUM(AV36,-AU36)</f>
        <v>34</v>
      </c>
      <c r="AX36" s="923">
        <f>AW36/AU36</f>
        <v>3.9952996474735603E-2</v>
      </c>
      <c r="AY36" s="910">
        <v>22</v>
      </c>
      <c r="AZ36" s="994">
        <f>AZ98</f>
        <v>1895</v>
      </c>
      <c r="BA36" s="994">
        <f>BA98</f>
        <v>885</v>
      </c>
      <c r="BB36" s="919">
        <f>SUM(BA36,-AZ36)</f>
        <v>-1010</v>
      </c>
      <c r="BC36" s="923">
        <f>BB36/AZ36</f>
        <v>-0.53298153034300788</v>
      </c>
      <c r="BD36" s="880">
        <v>22</v>
      </c>
      <c r="BE36" s="871"/>
      <c r="BG36" s="876">
        <v>22</v>
      </c>
      <c r="BH36" s="993" t="s">
        <v>266</v>
      </c>
      <c r="BI36" s="994" t="e">
        <f>BI97</f>
        <v>#REF!</v>
      </c>
      <c r="BJ36" s="994">
        <f>BJ97</f>
        <v>1864</v>
      </c>
      <c r="BK36" s="919" t="e">
        <f>SUM(BJ36,-BI36)</f>
        <v>#REF!</v>
      </c>
      <c r="BL36" s="923" t="e">
        <f>BK36/BI36</f>
        <v>#REF!</v>
      </c>
      <c r="BM36" s="921"/>
      <c r="BN36" s="994">
        <f>BN97</f>
        <v>445</v>
      </c>
      <c r="BO36" s="994">
        <f>BO97</f>
        <v>492</v>
      </c>
      <c r="BP36" s="919">
        <f>SUM(BO36,-BN36)</f>
        <v>47</v>
      </c>
      <c r="BQ36" s="923">
        <f>BP36/BN36</f>
        <v>0.10561797752808989</v>
      </c>
      <c r="BR36" s="910">
        <v>22</v>
      </c>
      <c r="BS36" s="994">
        <f>BS98</f>
        <v>1895</v>
      </c>
      <c r="BT36" s="994">
        <f>BT98</f>
        <v>492</v>
      </c>
      <c r="BU36" s="919">
        <f>SUM(BT36,-BS36)</f>
        <v>-1403</v>
      </c>
      <c r="BV36" s="923">
        <f>BU36/BS36</f>
        <v>-0.74036939313984174</v>
      </c>
      <c r="BW36" s="876">
        <v>22</v>
      </c>
      <c r="BX36" s="871"/>
      <c r="CA36" s="880">
        <v>22</v>
      </c>
      <c r="CB36" s="993" t="s">
        <v>266</v>
      </c>
      <c r="CC36" s="994" t="e">
        <f>CC97</f>
        <v>#REF!</v>
      </c>
      <c r="CD36" s="994">
        <f>CD97</f>
        <v>1864</v>
      </c>
      <c r="CE36" s="919" t="e">
        <f>SUM(CD36,-CC36)</f>
        <v>#REF!</v>
      </c>
      <c r="CF36" s="923" t="e">
        <f>CE36/CC36</f>
        <v>#REF!</v>
      </c>
      <c r="CG36" s="921"/>
      <c r="CH36" s="994">
        <f>CH97</f>
        <v>526</v>
      </c>
      <c r="CI36" s="994">
        <f>CI97</f>
        <v>525</v>
      </c>
      <c r="CJ36" s="919">
        <f>SUM(CI36,-CH36)</f>
        <v>-1</v>
      </c>
      <c r="CK36" s="923">
        <f>CJ36/CH36</f>
        <v>-1.9011406844106464E-3</v>
      </c>
      <c r="CL36" s="910">
        <v>22</v>
      </c>
      <c r="CM36" s="994">
        <f>CM98</f>
        <v>1895</v>
      </c>
      <c r="CN36" s="994">
        <f>CN98</f>
        <v>525</v>
      </c>
      <c r="CO36" s="919">
        <f>SUM(CN36,-CM36)</f>
        <v>-1370</v>
      </c>
      <c r="CP36" s="923">
        <f>CO36/CM36</f>
        <v>-0.72295514511873349</v>
      </c>
      <c r="CQ36" s="880">
        <v>22</v>
      </c>
      <c r="CR36" s="871"/>
      <c r="CU36" s="876">
        <v>22</v>
      </c>
      <c r="CV36" s="993" t="s">
        <v>266</v>
      </c>
      <c r="CW36" s="994" t="e">
        <f>CW97</f>
        <v>#REF!</v>
      </c>
      <c r="CX36" s="994">
        <f>CX97</f>
        <v>1864</v>
      </c>
      <c r="CY36" s="919" t="e">
        <f>SUM(CX36,-CW36)</f>
        <v>#REF!</v>
      </c>
      <c r="CZ36" s="923" t="e">
        <f>CY36/CW36</f>
        <v>#REF!</v>
      </c>
      <c r="DA36" s="921"/>
      <c r="DB36" s="994">
        <f>DB97</f>
        <v>230</v>
      </c>
      <c r="DC36" s="994">
        <f>DC97</f>
        <v>233</v>
      </c>
      <c r="DD36" s="919">
        <f>SUM(DC36,-DB36)</f>
        <v>3</v>
      </c>
      <c r="DE36" s="923">
        <f>DD36/DB36</f>
        <v>1.3043478260869565E-2</v>
      </c>
      <c r="DF36" s="910">
        <v>22</v>
      </c>
      <c r="DG36" s="994">
        <f>DG98</f>
        <v>1895</v>
      </c>
      <c r="DH36" s="994">
        <f>DH98</f>
        <v>233</v>
      </c>
      <c r="DI36" s="919">
        <f>SUM(DH36,-DG36)</f>
        <v>-1662</v>
      </c>
      <c r="DJ36" s="923">
        <f>DI36/DG36</f>
        <v>-0.87704485488126649</v>
      </c>
      <c r="DK36" s="876">
        <v>22</v>
      </c>
      <c r="DL36" s="871"/>
      <c r="DO36" s="880">
        <v>22</v>
      </c>
      <c r="DP36" s="993" t="s">
        <v>266</v>
      </c>
      <c r="DQ36" s="994" t="e">
        <f>DQ97</f>
        <v>#REF!</v>
      </c>
      <c r="DR36" s="994">
        <f>DR97</f>
        <v>1864</v>
      </c>
      <c r="DS36" s="919" t="e">
        <f>SUM(DR36,-DQ36)</f>
        <v>#REF!</v>
      </c>
      <c r="DT36" s="923" t="e">
        <f>DS36/DQ36</f>
        <v>#REF!</v>
      </c>
      <c r="DU36" s="921"/>
      <c r="DV36" s="994">
        <f>DV97</f>
        <v>426</v>
      </c>
      <c r="DW36" s="994">
        <f>DW97</f>
        <v>427</v>
      </c>
      <c r="DX36" s="919">
        <f>SUM(DW36,-DV36)</f>
        <v>1</v>
      </c>
      <c r="DY36" s="923">
        <f>DX36/DV36</f>
        <v>2.3474178403755869E-3</v>
      </c>
      <c r="DZ36" s="910">
        <v>22</v>
      </c>
      <c r="EA36" s="994">
        <f>EA98</f>
        <v>1895</v>
      </c>
      <c r="EB36" s="994">
        <f>EB98</f>
        <v>427</v>
      </c>
      <c r="EC36" s="919">
        <f>SUM(EB36,-EA36)</f>
        <v>-1468</v>
      </c>
      <c r="ED36" s="923">
        <f>EC36/EA36</f>
        <v>-0.7746701846965699</v>
      </c>
      <c r="EE36" s="880">
        <v>22</v>
      </c>
      <c r="EF36" s="871"/>
      <c r="EI36" s="397">
        <v>22</v>
      </c>
      <c r="EJ36" s="993" t="s">
        <v>266</v>
      </c>
      <c r="EK36" s="994" t="e">
        <f>EK97</f>
        <v>#REF!</v>
      </c>
      <c r="EL36" s="994">
        <f>EL97</f>
        <v>1864</v>
      </c>
      <c r="EM36" s="919" t="e">
        <f>SUM(EL36,-EK36)</f>
        <v>#REF!</v>
      </c>
      <c r="EN36" s="923" t="e">
        <f>EM36/EK36</f>
        <v>#REF!</v>
      </c>
      <c r="EO36" s="921"/>
      <c r="EP36" s="994">
        <f>EP97</f>
        <v>4373</v>
      </c>
      <c r="EQ36" s="994">
        <f>EQ97</f>
        <v>4497</v>
      </c>
      <c r="ER36" s="919">
        <f>SUM(EQ36,-EP36)</f>
        <v>124</v>
      </c>
      <c r="ES36" s="923">
        <f>ER36/EP36</f>
        <v>2.8355819803338671E-2</v>
      </c>
      <c r="ET36" s="910">
        <v>22</v>
      </c>
      <c r="EU36" s="994">
        <f>EU98</f>
        <v>1895</v>
      </c>
      <c r="EV36" s="994">
        <f>EV98</f>
        <v>4497</v>
      </c>
      <c r="EW36" s="919">
        <f>SUM(EV36,-EU36)</f>
        <v>2602</v>
      </c>
      <c r="EX36" s="923">
        <f>EW36/EU36</f>
        <v>1.3730870712401055</v>
      </c>
      <c r="EY36" s="397">
        <v>22</v>
      </c>
      <c r="EZ36" s="871"/>
    </row>
    <row r="37" spans="1:156" hidden="1">
      <c r="A37" s="400"/>
      <c r="B37" s="988"/>
      <c r="C37" s="989"/>
      <c r="D37" s="995"/>
      <c r="E37" s="991"/>
      <c r="F37" s="992"/>
      <c r="G37" s="921"/>
      <c r="H37" s="995"/>
      <c r="I37" s="995"/>
      <c r="J37" s="991"/>
      <c r="K37" s="992"/>
      <c r="L37" s="922"/>
      <c r="M37" s="995"/>
      <c r="N37" s="995"/>
      <c r="O37" s="991"/>
      <c r="P37" s="945"/>
      <c r="Q37" s="400"/>
      <c r="R37" s="866"/>
      <c r="U37" s="876"/>
      <c r="V37" s="988"/>
      <c r="W37" s="989"/>
      <c r="X37" s="995"/>
      <c r="Y37" s="991"/>
      <c r="Z37" s="992"/>
      <c r="AA37" s="921"/>
      <c r="AB37" s="995"/>
      <c r="AC37" s="995"/>
      <c r="AD37" s="991"/>
      <c r="AE37" s="992"/>
      <c r="AF37" s="910"/>
      <c r="AG37" s="995"/>
      <c r="AH37" s="995"/>
      <c r="AI37" s="991"/>
      <c r="AJ37" s="992"/>
      <c r="AK37" s="876"/>
      <c r="AL37" s="871"/>
      <c r="AN37" s="880"/>
      <c r="AO37" s="988"/>
      <c r="AP37" s="989"/>
      <c r="AQ37" s="995"/>
      <c r="AR37" s="991"/>
      <c r="AS37" s="992"/>
      <c r="AT37" s="921"/>
      <c r="AU37" s="995"/>
      <c r="AV37" s="995"/>
      <c r="AW37" s="991"/>
      <c r="AX37" s="992"/>
      <c r="AY37" s="910"/>
      <c r="AZ37" s="995"/>
      <c r="BA37" s="995"/>
      <c r="BB37" s="991"/>
      <c r="BC37" s="992"/>
      <c r="BD37" s="880"/>
      <c r="BE37" s="871"/>
      <c r="BG37" s="876"/>
      <c r="BH37" s="988"/>
      <c r="BI37" s="989"/>
      <c r="BJ37" s="995"/>
      <c r="BK37" s="991"/>
      <c r="BL37" s="992"/>
      <c r="BM37" s="921"/>
      <c r="BN37" s="995"/>
      <c r="BO37" s="995"/>
      <c r="BP37" s="991"/>
      <c r="BQ37" s="992"/>
      <c r="BR37" s="910"/>
      <c r="BS37" s="995"/>
      <c r="BT37" s="995"/>
      <c r="BU37" s="991"/>
      <c r="BV37" s="992"/>
      <c r="BW37" s="876"/>
      <c r="BX37" s="871"/>
      <c r="CA37" s="880"/>
      <c r="CB37" s="988"/>
      <c r="CC37" s="989"/>
      <c r="CD37" s="995"/>
      <c r="CE37" s="991"/>
      <c r="CF37" s="992"/>
      <c r="CG37" s="921"/>
      <c r="CH37" s="995"/>
      <c r="CI37" s="995"/>
      <c r="CJ37" s="991"/>
      <c r="CK37" s="992"/>
      <c r="CL37" s="910"/>
      <c r="CM37" s="995"/>
      <c r="CN37" s="995"/>
      <c r="CO37" s="991"/>
      <c r="CP37" s="992"/>
      <c r="CQ37" s="880"/>
      <c r="CR37" s="871"/>
      <c r="CU37" s="876"/>
      <c r="CV37" s="988"/>
      <c r="CW37" s="989"/>
      <c r="CX37" s="995"/>
      <c r="CY37" s="991"/>
      <c r="CZ37" s="992"/>
      <c r="DA37" s="921"/>
      <c r="DB37" s="995"/>
      <c r="DC37" s="995"/>
      <c r="DD37" s="991"/>
      <c r="DE37" s="992"/>
      <c r="DF37" s="910"/>
      <c r="DG37" s="995"/>
      <c r="DH37" s="995"/>
      <c r="DI37" s="991"/>
      <c r="DJ37" s="992"/>
      <c r="DK37" s="876"/>
      <c r="DL37" s="871"/>
      <c r="DO37" s="880"/>
      <c r="DP37" s="988"/>
      <c r="DQ37" s="989"/>
      <c r="DR37" s="995"/>
      <c r="DS37" s="991"/>
      <c r="DT37" s="992"/>
      <c r="DU37" s="921"/>
      <c r="DV37" s="995"/>
      <c r="DW37" s="995"/>
      <c r="DX37" s="991"/>
      <c r="DY37" s="992"/>
      <c r="DZ37" s="910"/>
      <c r="EA37" s="995"/>
      <c r="EB37" s="995"/>
      <c r="EC37" s="991"/>
      <c r="ED37" s="992"/>
      <c r="EE37" s="880"/>
      <c r="EF37" s="871"/>
      <c r="EI37" s="397"/>
      <c r="EJ37" s="988"/>
      <c r="EK37" s="989"/>
      <c r="EL37" s="995"/>
      <c r="EM37" s="991"/>
      <c r="EN37" s="992"/>
      <c r="EO37" s="921"/>
      <c r="EP37" s="995"/>
      <c r="EQ37" s="995"/>
      <c r="ER37" s="991"/>
      <c r="ES37" s="992"/>
      <c r="ET37" s="910"/>
      <c r="EU37" s="995"/>
      <c r="EV37" s="995"/>
      <c r="EW37" s="991"/>
      <c r="EX37" s="992"/>
      <c r="EY37" s="397"/>
      <c r="EZ37" s="871"/>
    </row>
    <row r="38" spans="1:156" hidden="1">
      <c r="A38" s="400">
        <v>23</v>
      </c>
      <c r="B38" s="996" t="s">
        <v>267</v>
      </c>
      <c r="C38" s="997">
        <f>SUM(C34,C36)</f>
        <v>0</v>
      </c>
      <c r="D38" s="997">
        <f>SUM(D34,D36)</f>
        <v>82928</v>
      </c>
      <c r="E38" s="998">
        <f>SUM(D38,-C38)</f>
        <v>82928</v>
      </c>
      <c r="F38" s="999" t="e">
        <f>E38/C38</f>
        <v>#DIV/0!</v>
      </c>
      <c r="G38" s="921"/>
      <c r="H38" s="997">
        <f>SUM(H34,H36)</f>
        <v>82928</v>
      </c>
      <c r="I38" s="997">
        <f>SUM(I34,I36)</f>
        <v>82132</v>
      </c>
      <c r="J38" s="998">
        <f>SUM(I38,-H38)</f>
        <v>-796</v>
      </c>
      <c r="K38" s="999">
        <f>J38/H38</f>
        <v>-9.5986880185220912E-3</v>
      </c>
      <c r="L38" s="922"/>
      <c r="M38" s="997">
        <f>SUM(M34,M36)</f>
        <v>82928</v>
      </c>
      <c r="N38" s="997">
        <f>SUM(N34,N36)</f>
        <v>82132</v>
      </c>
      <c r="O38" s="998">
        <f>SUM(N38,-M38)</f>
        <v>-796</v>
      </c>
      <c r="P38" s="931">
        <f>O38/M38</f>
        <v>-9.5986880185220912E-3</v>
      </c>
      <c r="Q38" s="400">
        <v>23</v>
      </c>
      <c r="R38" s="866"/>
      <c r="U38" s="876">
        <v>23</v>
      </c>
      <c r="V38" s="996" t="s">
        <v>267</v>
      </c>
      <c r="W38" s="997" t="e">
        <f>SUM(W34,W36)</f>
        <v>#REF!</v>
      </c>
      <c r="X38" s="997">
        <f>SUM(X34,X36)</f>
        <v>21580</v>
      </c>
      <c r="Y38" s="998" t="e">
        <f>SUM(X38,-W38)</f>
        <v>#REF!</v>
      </c>
      <c r="Z38" s="999" t="e">
        <f>Y38/W38</f>
        <v>#REF!</v>
      </c>
      <c r="AA38" s="921"/>
      <c r="AB38" s="997">
        <f>SUM(AB34,AB36)</f>
        <v>21633</v>
      </c>
      <c r="AC38" s="997">
        <f>SUM(AC34,AC36)</f>
        <v>21241</v>
      </c>
      <c r="AD38" s="998">
        <f>SUM(AC38,-AB38)</f>
        <v>-392</v>
      </c>
      <c r="AE38" s="999">
        <f>AD38/AB38</f>
        <v>-1.8120464105764341E-2</v>
      </c>
      <c r="AF38" s="910">
        <v>23</v>
      </c>
      <c r="AG38" s="997">
        <f>SUM(AG34,AG36)</f>
        <v>21633</v>
      </c>
      <c r="AH38" s="997">
        <f>SUM(AH34,AH36)</f>
        <v>21241</v>
      </c>
      <c r="AI38" s="998">
        <f>SUM(AH38,-AG38)</f>
        <v>-392</v>
      </c>
      <c r="AJ38" s="999">
        <f>AI38/AG38</f>
        <v>-1.8120464105764341E-2</v>
      </c>
      <c r="AK38" s="876">
        <v>23</v>
      </c>
      <c r="AL38" s="871"/>
      <c r="AN38" s="880">
        <v>23</v>
      </c>
      <c r="AO38" s="996" t="s">
        <v>267</v>
      </c>
      <c r="AP38" s="997" t="e">
        <f>SUM(AP34,AP36)</f>
        <v>#REF!</v>
      </c>
      <c r="AQ38" s="997">
        <f>SUM(AQ34,AQ36)</f>
        <v>21580</v>
      </c>
      <c r="AR38" s="998" t="e">
        <f>SUM(AQ38,-AP38)</f>
        <v>#REF!</v>
      </c>
      <c r="AS38" s="999" t="e">
        <f>AR38/AP38</f>
        <v>#REF!</v>
      </c>
      <c r="AT38" s="921"/>
      <c r="AU38" s="997">
        <f>SUM(AU34,AU36)</f>
        <v>12709</v>
      </c>
      <c r="AV38" s="997">
        <f>SUM(AV34,AV36)</f>
        <v>12437</v>
      </c>
      <c r="AW38" s="998">
        <f>SUM(AV38,-AU38)</f>
        <v>-272</v>
      </c>
      <c r="AX38" s="999">
        <f>AW38/AU38</f>
        <v>-2.1402155952474623E-2</v>
      </c>
      <c r="AY38" s="910">
        <v>23</v>
      </c>
      <c r="AZ38" s="997">
        <f>SUM(AZ34,AZ36)</f>
        <v>21633</v>
      </c>
      <c r="BA38" s="997">
        <f>SUM(BA34,BA36)</f>
        <v>12437</v>
      </c>
      <c r="BB38" s="998">
        <f>SUM(BA38,-AZ38)</f>
        <v>-9196</v>
      </c>
      <c r="BC38" s="999">
        <f>BB38/AZ38</f>
        <v>-0.42509129570563492</v>
      </c>
      <c r="BD38" s="880">
        <v>23</v>
      </c>
      <c r="BE38" s="871"/>
      <c r="BG38" s="876">
        <v>23</v>
      </c>
      <c r="BH38" s="996" t="s">
        <v>267</v>
      </c>
      <c r="BI38" s="997" t="e">
        <f>SUM(BI34,BI36)</f>
        <v>#REF!</v>
      </c>
      <c r="BJ38" s="997">
        <f>SUM(BJ34,BJ36)</f>
        <v>21580</v>
      </c>
      <c r="BK38" s="998" t="e">
        <f>SUM(BJ38,-BI38)</f>
        <v>#REF!</v>
      </c>
      <c r="BL38" s="999" t="e">
        <f>BK38/BI38</f>
        <v>#REF!</v>
      </c>
      <c r="BM38" s="921"/>
      <c r="BN38" s="997">
        <f>SUM(BN34,BN36)</f>
        <v>8603</v>
      </c>
      <c r="BO38" s="997">
        <f>SUM(BO34,BO36)</f>
        <v>8627</v>
      </c>
      <c r="BP38" s="998">
        <f>SUM(BO38,-BN38)</f>
        <v>24</v>
      </c>
      <c r="BQ38" s="999">
        <f>BP38/BN38</f>
        <v>2.7897245147041729E-3</v>
      </c>
      <c r="BR38" s="910">
        <v>23</v>
      </c>
      <c r="BS38" s="997">
        <f>SUM(BS34,BS36)</f>
        <v>21633</v>
      </c>
      <c r="BT38" s="997">
        <f>SUM(BT34,BT36)</f>
        <v>8627</v>
      </c>
      <c r="BU38" s="998">
        <f>SUM(BT38,-BS38)</f>
        <v>-13006</v>
      </c>
      <c r="BV38" s="999">
        <f>BU38/BS38</f>
        <v>-0.60121111265196692</v>
      </c>
      <c r="BW38" s="876">
        <v>23</v>
      </c>
      <c r="BX38" s="871"/>
      <c r="CA38" s="880">
        <v>23</v>
      </c>
      <c r="CB38" s="996" t="s">
        <v>267</v>
      </c>
      <c r="CC38" s="997" t="e">
        <f>SUM(CC34,CC36)</f>
        <v>#REF!</v>
      </c>
      <c r="CD38" s="997">
        <f>SUM(CD34,CD36)</f>
        <v>21580</v>
      </c>
      <c r="CE38" s="998" t="e">
        <f>SUM(CD38,-CC38)</f>
        <v>#REF!</v>
      </c>
      <c r="CF38" s="999" t="e">
        <f>CE38/CC38</f>
        <v>#REF!</v>
      </c>
      <c r="CG38" s="921"/>
      <c r="CH38" s="997">
        <f>SUM(CH34,CH36)</f>
        <v>9990</v>
      </c>
      <c r="CI38" s="997">
        <f>SUM(CI34,CI36)</f>
        <v>10438</v>
      </c>
      <c r="CJ38" s="998">
        <f>SUM(CI38,-CH38)</f>
        <v>448</v>
      </c>
      <c r="CK38" s="999">
        <f>CJ38/CH38</f>
        <v>4.4844844844844842E-2</v>
      </c>
      <c r="CL38" s="910">
        <v>23</v>
      </c>
      <c r="CM38" s="997">
        <f>SUM(CM34,CM36)</f>
        <v>21633</v>
      </c>
      <c r="CN38" s="997">
        <f>SUM(CN34,CN36)</f>
        <v>10438</v>
      </c>
      <c r="CO38" s="998">
        <f>SUM(CN38,-CM38)</f>
        <v>-11195</v>
      </c>
      <c r="CP38" s="999">
        <f>CO38/CM38</f>
        <v>-0.51749641751028519</v>
      </c>
      <c r="CQ38" s="880">
        <v>23</v>
      </c>
      <c r="CR38" s="871"/>
      <c r="CU38" s="876">
        <v>23</v>
      </c>
      <c r="CV38" s="996" t="s">
        <v>267</v>
      </c>
      <c r="CW38" s="997" t="e">
        <f>SUM(CW34,CW36)</f>
        <v>#REF!</v>
      </c>
      <c r="CX38" s="997">
        <f>SUM(CX34,CX36)</f>
        <v>21580</v>
      </c>
      <c r="CY38" s="998" t="e">
        <f>SUM(CX38,-CW38)</f>
        <v>#REF!</v>
      </c>
      <c r="CZ38" s="999" t="e">
        <f>CY38/CW38</f>
        <v>#REF!</v>
      </c>
      <c r="DA38" s="921"/>
      <c r="DB38" s="997">
        <f>SUM(DB34,DB36)</f>
        <v>6105</v>
      </c>
      <c r="DC38" s="997">
        <f>SUM(DC34,DC36)</f>
        <v>5934</v>
      </c>
      <c r="DD38" s="998">
        <f>SUM(DC38,-DB38)</f>
        <v>-171</v>
      </c>
      <c r="DE38" s="999">
        <f>DD38/DB38</f>
        <v>-2.800982800982801E-2</v>
      </c>
      <c r="DF38" s="910">
        <v>23</v>
      </c>
      <c r="DG38" s="997">
        <f>SUM(DG34,DG36)</f>
        <v>21633</v>
      </c>
      <c r="DH38" s="997">
        <f>SUM(DH34,DH36)</f>
        <v>5934</v>
      </c>
      <c r="DI38" s="998">
        <f>SUM(DH38,-DG38)</f>
        <v>-15699</v>
      </c>
      <c r="DJ38" s="999">
        <f>DI38/DG38</f>
        <v>-0.72569685203161838</v>
      </c>
      <c r="DK38" s="876">
        <v>23</v>
      </c>
      <c r="DL38" s="871"/>
      <c r="DO38" s="880">
        <v>23</v>
      </c>
      <c r="DP38" s="996" t="s">
        <v>267</v>
      </c>
      <c r="DQ38" s="997" t="e">
        <f>SUM(DQ34,DQ36)</f>
        <v>#REF!</v>
      </c>
      <c r="DR38" s="997">
        <f>SUM(DR34,DR36)</f>
        <v>21580</v>
      </c>
      <c r="DS38" s="998" t="e">
        <f>SUM(DR38,-DQ38)</f>
        <v>#REF!</v>
      </c>
      <c r="DT38" s="999" t="e">
        <f>DS38/DQ38</f>
        <v>#REF!</v>
      </c>
      <c r="DU38" s="921"/>
      <c r="DV38" s="997">
        <f>SUM(DV34,DV36)</f>
        <v>7935</v>
      </c>
      <c r="DW38" s="997">
        <f>SUM(DW34,DW36)</f>
        <v>7666</v>
      </c>
      <c r="DX38" s="998">
        <f>SUM(DW38,-DV38)</f>
        <v>-269</v>
      </c>
      <c r="DY38" s="999">
        <f>DX38/DV38</f>
        <v>-3.3900441083805924E-2</v>
      </c>
      <c r="DZ38" s="910">
        <v>23</v>
      </c>
      <c r="EA38" s="997">
        <f>SUM(EA34,EA36)</f>
        <v>21633</v>
      </c>
      <c r="EB38" s="997">
        <f>SUM(EB34,EB36)</f>
        <v>7666</v>
      </c>
      <c r="EC38" s="998">
        <f>SUM(EB38,-EA38)</f>
        <v>-13967</v>
      </c>
      <c r="ED38" s="999">
        <f>EC38/EA38</f>
        <v>-0.6456339851153331</v>
      </c>
      <c r="EE38" s="880">
        <v>23</v>
      </c>
      <c r="EF38" s="871"/>
      <c r="EI38" s="397">
        <v>23</v>
      </c>
      <c r="EJ38" s="996" t="s">
        <v>267</v>
      </c>
      <c r="EK38" s="997" t="e">
        <f>SUM(EK34,EK36)</f>
        <v>#REF!</v>
      </c>
      <c r="EL38" s="997">
        <f>SUM(EL34,EL36)</f>
        <v>21580</v>
      </c>
      <c r="EM38" s="998" t="e">
        <f>SUM(EL38,-EK38)</f>
        <v>#REF!</v>
      </c>
      <c r="EN38" s="999" t="e">
        <f>EM38/EK38</f>
        <v>#REF!</v>
      </c>
      <c r="EO38" s="921"/>
      <c r="EP38" s="997">
        <f>SUM(EP34,EP36)</f>
        <v>66975</v>
      </c>
      <c r="EQ38" s="997">
        <f>SUM(EQ34,EQ36)</f>
        <v>66343</v>
      </c>
      <c r="ER38" s="998">
        <f>SUM(EQ38,-EP38)</f>
        <v>-632</v>
      </c>
      <c r="ES38" s="999">
        <f>ER38/EP38</f>
        <v>-9.4363568495707349E-3</v>
      </c>
      <c r="ET38" s="910">
        <v>23</v>
      </c>
      <c r="EU38" s="997">
        <f>SUM(EU34,EU36)</f>
        <v>21633</v>
      </c>
      <c r="EV38" s="997">
        <f>SUM(EV34,EV36)</f>
        <v>66343</v>
      </c>
      <c r="EW38" s="998">
        <f>SUM(EV38,-EU38)</f>
        <v>44710</v>
      </c>
      <c r="EX38" s="999">
        <f>EW38/EU38</f>
        <v>2.0667498728793974</v>
      </c>
      <c r="EY38" s="397">
        <v>23</v>
      </c>
      <c r="EZ38" s="871"/>
    </row>
    <row r="39" spans="1:156" hidden="1">
      <c r="A39" s="400"/>
      <c r="B39" s="991"/>
      <c r="C39" s="989"/>
      <c r="D39" s="995"/>
      <c r="E39" s="991"/>
      <c r="F39" s="992"/>
      <c r="G39" s="921"/>
      <c r="H39" s="995"/>
      <c r="I39" s="995"/>
      <c r="J39" s="991"/>
      <c r="K39" s="992"/>
      <c r="L39" s="922"/>
      <c r="M39" s="995"/>
      <c r="N39" s="995"/>
      <c r="O39" s="991"/>
      <c r="P39" s="945"/>
      <c r="Q39" s="400"/>
      <c r="R39" s="866"/>
      <c r="U39" s="876"/>
      <c r="V39" s="991"/>
      <c r="W39" s="989"/>
      <c r="X39" s="995"/>
      <c r="Y39" s="991"/>
      <c r="Z39" s="992"/>
      <c r="AA39" s="921"/>
      <c r="AB39" s="995"/>
      <c r="AC39" s="995"/>
      <c r="AD39" s="991"/>
      <c r="AE39" s="992"/>
      <c r="AF39" s="910"/>
      <c r="AG39" s="995"/>
      <c r="AH39" s="995"/>
      <c r="AI39" s="991"/>
      <c r="AJ39" s="992"/>
      <c r="AK39" s="876"/>
      <c r="AL39" s="871"/>
      <c r="AN39" s="880"/>
      <c r="AO39" s="991"/>
      <c r="AP39" s="989"/>
      <c r="AQ39" s="995"/>
      <c r="AR39" s="991"/>
      <c r="AS39" s="992"/>
      <c r="AT39" s="921"/>
      <c r="AU39" s="995"/>
      <c r="AV39" s="995"/>
      <c r="AW39" s="991"/>
      <c r="AX39" s="992"/>
      <c r="AY39" s="910"/>
      <c r="AZ39" s="995"/>
      <c r="BA39" s="995"/>
      <c r="BB39" s="991"/>
      <c r="BC39" s="992"/>
      <c r="BD39" s="880"/>
      <c r="BE39" s="871"/>
      <c r="BG39" s="876"/>
      <c r="BH39" s="991"/>
      <c r="BI39" s="989"/>
      <c r="BJ39" s="995"/>
      <c r="BK39" s="991"/>
      <c r="BL39" s="992"/>
      <c r="BM39" s="921"/>
      <c r="BN39" s="995"/>
      <c r="BO39" s="995"/>
      <c r="BP39" s="991"/>
      <c r="BQ39" s="992"/>
      <c r="BR39" s="910"/>
      <c r="BS39" s="995"/>
      <c r="BT39" s="995"/>
      <c r="BU39" s="991"/>
      <c r="BV39" s="992"/>
      <c r="BW39" s="876"/>
      <c r="BX39" s="871"/>
      <c r="CA39" s="880"/>
      <c r="CB39" s="991"/>
      <c r="CC39" s="989"/>
      <c r="CD39" s="995"/>
      <c r="CE39" s="991"/>
      <c r="CF39" s="992"/>
      <c r="CG39" s="921"/>
      <c r="CH39" s="995"/>
      <c r="CI39" s="995"/>
      <c r="CJ39" s="991"/>
      <c r="CK39" s="992"/>
      <c r="CL39" s="910"/>
      <c r="CM39" s="995"/>
      <c r="CN39" s="995"/>
      <c r="CO39" s="991"/>
      <c r="CP39" s="992"/>
      <c r="CQ39" s="880"/>
      <c r="CR39" s="871"/>
      <c r="CU39" s="876"/>
      <c r="CV39" s="991"/>
      <c r="CW39" s="989"/>
      <c r="CX39" s="995"/>
      <c r="CY39" s="991"/>
      <c r="CZ39" s="992"/>
      <c r="DA39" s="921"/>
      <c r="DB39" s="995"/>
      <c r="DC39" s="995"/>
      <c r="DD39" s="991"/>
      <c r="DE39" s="992"/>
      <c r="DF39" s="910"/>
      <c r="DG39" s="995"/>
      <c r="DH39" s="995"/>
      <c r="DI39" s="991"/>
      <c r="DJ39" s="992"/>
      <c r="DK39" s="876"/>
      <c r="DL39" s="871"/>
      <c r="DO39" s="880"/>
      <c r="DP39" s="991"/>
      <c r="DQ39" s="989"/>
      <c r="DR39" s="995"/>
      <c r="DS39" s="991"/>
      <c r="DT39" s="992"/>
      <c r="DU39" s="921"/>
      <c r="DV39" s="995"/>
      <c r="DW39" s="995"/>
      <c r="DX39" s="991"/>
      <c r="DY39" s="992"/>
      <c r="DZ39" s="910"/>
      <c r="EA39" s="995"/>
      <c r="EB39" s="995"/>
      <c r="EC39" s="991"/>
      <c r="ED39" s="992"/>
      <c r="EE39" s="880"/>
      <c r="EF39" s="871"/>
      <c r="EI39" s="397"/>
      <c r="EJ39" s="991"/>
      <c r="EK39" s="989"/>
      <c r="EL39" s="995"/>
      <c r="EM39" s="991"/>
      <c r="EN39" s="992"/>
      <c r="EO39" s="921"/>
      <c r="EP39" s="995"/>
      <c r="EQ39" s="995"/>
      <c r="ER39" s="991"/>
      <c r="ES39" s="992"/>
      <c r="ET39" s="910"/>
      <c r="EU39" s="995"/>
      <c r="EV39" s="995"/>
      <c r="EW39" s="991"/>
      <c r="EX39" s="992"/>
      <c r="EY39" s="397"/>
      <c r="EZ39" s="871"/>
    </row>
    <row r="40" spans="1:156" hidden="1">
      <c r="A40" s="400">
        <v>24</v>
      </c>
      <c r="B40" s="1000" t="s">
        <v>268</v>
      </c>
      <c r="C40" s="1001">
        <f>C195</f>
        <v>0</v>
      </c>
      <c r="D40" s="1001">
        <f>D195</f>
        <v>32</v>
      </c>
      <c r="E40" s="1002">
        <f>SUM(D40,-C40)</f>
        <v>32</v>
      </c>
      <c r="F40" s="1003" t="e">
        <f>E40/C40</f>
        <v>#DIV/0!</v>
      </c>
      <c r="G40" s="921"/>
      <c r="H40" s="1001">
        <f>H195</f>
        <v>32</v>
      </c>
      <c r="I40" s="1001">
        <f>I195</f>
        <v>41</v>
      </c>
      <c r="J40" s="1002">
        <f>SUM(I40,-H40)</f>
        <v>9</v>
      </c>
      <c r="K40" s="1003">
        <f>J40/H40</f>
        <v>0.28125</v>
      </c>
      <c r="L40" s="922"/>
      <c r="M40" s="1001">
        <f>M195</f>
        <v>0</v>
      </c>
      <c r="N40" s="1001">
        <f>N195</f>
        <v>0</v>
      </c>
      <c r="O40" s="1002">
        <f>SUM(N40,-M40)</f>
        <v>0</v>
      </c>
      <c r="P40" s="931" t="e">
        <f>O40/M40</f>
        <v>#DIV/0!</v>
      </c>
      <c r="Q40" s="400">
        <v>24</v>
      </c>
      <c r="R40" s="866"/>
      <c r="U40" s="876">
        <v>24</v>
      </c>
      <c r="V40" s="1000" t="s">
        <v>268</v>
      </c>
      <c r="W40" s="1001" t="e">
        <f>#REF!</f>
        <v>#REF!</v>
      </c>
      <c r="X40" s="1001" t="e">
        <f>#REF!</f>
        <v>#REF!</v>
      </c>
      <c r="Y40" s="1002" t="e">
        <f>SUM(X40,-W40)</f>
        <v>#REF!</v>
      </c>
      <c r="Z40" s="1003" t="e">
        <f>Y40/W40</f>
        <v>#REF!</v>
      </c>
      <c r="AA40" s="921"/>
      <c r="AB40" s="1001" t="e">
        <f>#REF!</f>
        <v>#REF!</v>
      </c>
      <c r="AC40" s="1001" t="e">
        <f>#REF!</f>
        <v>#REF!</v>
      </c>
      <c r="AD40" s="1002" t="e">
        <f>SUM(AC40,-AB40)</f>
        <v>#REF!</v>
      </c>
      <c r="AE40" s="1003" t="e">
        <f>AD40/AB40</f>
        <v>#REF!</v>
      </c>
      <c r="AF40" s="910">
        <v>24</v>
      </c>
      <c r="AG40" s="1001" t="e">
        <f>#REF!</f>
        <v>#REF!</v>
      </c>
      <c r="AH40" s="1001" t="e">
        <f>#REF!</f>
        <v>#REF!</v>
      </c>
      <c r="AI40" s="1002" t="e">
        <f>SUM(AH40,-AG40)</f>
        <v>#REF!</v>
      </c>
      <c r="AJ40" s="1003" t="e">
        <f>AI40/AG40</f>
        <v>#REF!</v>
      </c>
      <c r="AK40" s="876">
        <v>24</v>
      </c>
      <c r="AL40" s="871"/>
      <c r="AN40" s="880">
        <v>24</v>
      </c>
      <c r="AO40" s="1000" t="s">
        <v>268</v>
      </c>
      <c r="AP40" s="1001" t="e">
        <f>#REF!</f>
        <v>#REF!</v>
      </c>
      <c r="AQ40" s="1001" t="e">
        <f>#REF!</f>
        <v>#REF!</v>
      </c>
      <c r="AR40" s="1002" t="e">
        <f>SUM(AQ40,-AP40)</f>
        <v>#REF!</v>
      </c>
      <c r="AS40" s="1003" t="e">
        <f>AR40/AP40</f>
        <v>#REF!</v>
      </c>
      <c r="AT40" s="921"/>
      <c r="AU40" s="1001" t="e">
        <f>#REF!</f>
        <v>#REF!</v>
      </c>
      <c r="AV40" s="1001" t="e">
        <f>#REF!</f>
        <v>#REF!</v>
      </c>
      <c r="AW40" s="1002" t="e">
        <f>SUM(AV40,-AU40)</f>
        <v>#REF!</v>
      </c>
      <c r="AX40" s="1003" t="e">
        <f>AW40/AU40</f>
        <v>#REF!</v>
      </c>
      <c r="AY40" s="910">
        <v>24</v>
      </c>
      <c r="AZ40" s="1001" t="e">
        <f>#REF!</f>
        <v>#REF!</v>
      </c>
      <c r="BA40" s="1001" t="e">
        <f>#REF!</f>
        <v>#REF!</v>
      </c>
      <c r="BB40" s="1002" t="e">
        <f>SUM(BA40,-AZ40)</f>
        <v>#REF!</v>
      </c>
      <c r="BC40" s="1003" t="e">
        <f>BB40/AZ40</f>
        <v>#REF!</v>
      </c>
      <c r="BD40" s="880">
        <v>24</v>
      </c>
      <c r="BE40" s="871"/>
      <c r="BG40" s="876">
        <v>24</v>
      </c>
      <c r="BH40" s="1000" t="s">
        <v>268</v>
      </c>
      <c r="BI40" s="1001" t="e">
        <f>#REF!</f>
        <v>#REF!</v>
      </c>
      <c r="BJ40" s="1001" t="e">
        <f>#REF!</f>
        <v>#REF!</v>
      </c>
      <c r="BK40" s="1002" t="e">
        <f>SUM(BJ40,-BI40)</f>
        <v>#REF!</v>
      </c>
      <c r="BL40" s="1003" t="e">
        <f>BK40/BI40</f>
        <v>#REF!</v>
      </c>
      <c r="BM40" s="921"/>
      <c r="BN40" s="1001" t="e">
        <f>#REF!</f>
        <v>#REF!</v>
      </c>
      <c r="BO40" s="1001" t="e">
        <f>#REF!</f>
        <v>#REF!</v>
      </c>
      <c r="BP40" s="1002" t="e">
        <f>SUM(BO40,-BN40)</f>
        <v>#REF!</v>
      </c>
      <c r="BQ40" s="1003" t="e">
        <f>BP40/BN40</f>
        <v>#REF!</v>
      </c>
      <c r="BR40" s="910">
        <v>24</v>
      </c>
      <c r="BS40" s="1001" t="e">
        <f>#REF!</f>
        <v>#REF!</v>
      </c>
      <c r="BT40" s="1001" t="e">
        <f>#REF!</f>
        <v>#REF!</v>
      </c>
      <c r="BU40" s="1002" t="e">
        <f>SUM(BT40,-BS40)</f>
        <v>#REF!</v>
      </c>
      <c r="BV40" s="1003" t="e">
        <f>BU40/BS40</f>
        <v>#REF!</v>
      </c>
      <c r="BW40" s="876">
        <v>24</v>
      </c>
      <c r="BX40" s="871"/>
      <c r="CA40" s="880">
        <v>24</v>
      </c>
      <c r="CB40" s="1000" t="s">
        <v>268</v>
      </c>
      <c r="CC40" s="1001" t="e">
        <f>#REF!</f>
        <v>#REF!</v>
      </c>
      <c r="CD40" s="1001" t="e">
        <f>#REF!</f>
        <v>#REF!</v>
      </c>
      <c r="CE40" s="1002" t="e">
        <f>SUM(CD40,-CC40)</f>
        <v>#REF!</v>
      </c>
      <c r="CF40" s="1003" t="e">
        <f>CE40/CC40</f>
        <v>#REF!</v>
      </c>
      <c r="CG40" s="921"/>
      <c r="CH40" s="1001" t="e">
        <f>#REF!</f>
        <v>#REF!</v>
      </c>
      <c r="CI40" s="1001" t="e">
        <f>#REF!</f>
        <v>#REF!</v>
      </c>
      <c r="CJ40" s="1002" t="e">
        <f>SUM(CI40,-CH40)</f>
        <v>#REF!</v>
      </c>
      <c r="CK40" s="1003" t="e">
        <f>CJ40/CH40</f>
        <v>#REF!</v>
      </c>
      <c r="CL40" s="910">
        <v>24</v>
      </c>
      <c r="CM40" s="1001" t="e">
        <f>#REF!</f>
        <v>#REF!</v>
      </c>
      <c r="CN40" s="1001" t="e">
        <f>#REF!</f>
        <v>#REF!</v>
      </c>
      <c r="CO40" s="1002" t="e">
        <f>SUM(CN40,-CM40)</f>
        <v>#REF!</v>
      </c>
      <c r="CP40" s="1003" t="e">
        <f>CO40/CM40</f>
        <v>#REF!</v>
      </c>
      <c r="CQ40" s="880">
        <v>24</v>
      </c>
      <c r="CR40" s="871"/>
      <c r="CU40" s="876">
        <v>24</v>
      </c>
      <c r="CV40" s="1000" t="s">
        <v>268</v>
      </c>
      <c r="CW40" s="1001" t="e">
        <f>#REF!</f>
        <v>#REF!</v>
      </c>
      <c r="CX40" s="1001" t="e">
        <f>#REF!</f>
        <v>#REF!</v>
      </c>
      <c r="CY40" s="1002" t="e">
        <f>SUM(CX40,-CW40)</f>
        <v>#REF!</v>
      </c>
      <c r="CZ40" s="1003" t="e">
        <f>CY40/CW40</f>
        <v>#REF!</v>
      </c>
      <c r="DA40" s="921"/>
      <c r="DB40" s="1001" t="e">
        <f>#REF!</f>
        <v>#REF!</v>
      </c>
      <c r="DC40" s="1001" t="e">
        <f>#REF!</f>
        <v>#REF!</v>
      </c>
      <c r="DD40" s="1002" t="e">
        <f>SUM(DC40,-DB40)</f>
        <v>#REF!</v>
      </c>
      <c r="DE40" s="1003" t="e">
        <f>DD40/DB40</f>
        <v>#REF!</v>
      </c>
      <c r="DF40" s="910">
        <v>24</v>
      </c>
      <c r="DG40" s="1001" t="e">
        <f>#REF!</f>
        <v>#REF!</v>
      </c>
      <c r="DH40" s="1001" t="e">
        <f>#REF!</f>
        <v>#REF!</v>
      </c>
      <c r="DI40" s="1002" t="e">
        <f>SUM(DH40,-DG40)</f>
        <v>#REF!</v>
      </c>
      <c r="DJ40" s="1003" t="e">
        <f>DI40/DG40</f>
        <v>#REF!</v>
      </c>
      <c r="DK40" s="876">
        <v>24</v>
      </c>
      <c r="DL40" s="871"/>
      <c r="DO40" s="880">
        <v>24</v>
      </c>
      <c r="DP40" s="1000" t="s">
        <v>268</v>
      </c>
      <c r="DQ40" s="1001" t="e">
        <f>#REF!</f>
        <v>#REF!</v>
      </c>
      <c r="DR40" s="1001" t="e">
        <f>#REF!</f>
        <v>#REF!</v>
      </c>
      <c r="DS40" s="1002" t="e">
        <f>SUM(DR40,-DQ40)</f>
        <v>#REF!</v>
      </c>
      <c r="DT40" s="1003" t="e">
        <f>DS40/DQ40</f>
        <v>#REF!</v>
      </c>
      <c r="DU40" s="921"/>
      <c r="DV40" s="1001" t="e">
        <f>#REF!</f>
        <v>#REF!</v>
      </c>
      <c r="DW40" s="1001" t="e">
        <f>#REF!</f>
        <v>#REF!</v>
      </c>
      <c r="DX40" s="1002" t="e">
        <f>SUM(DW40,-DV40)</f>
        <v>#REF!</v>
      </c>
      <c r="DY40" s="1003" t="e">
        <f>DX40/DV40</f>
        <v>#REF!</v>
      </c>
      <c r="DZ40" s="910">
        <v>24</v>
      </c>
      <c r="EA40" s="1001" t="e">
        <f>#REF!</f>
        <v>#REF!</v>
      </c>
      <c r="EB40" s="1001" t="e">
        <f>#REF!</f>
        <v>#REF!</v>
      </c>
      <c r="EC40" s="1002" t="e">
        <f>SUM(EB40,-EA40)</f>
        <v>#REF!</v>
      </c>
      <c r="ED40" s="1003" t="e">
        <f>EC40/EA40</f>
        <v>#REF!</v>
      </c>
      <c r="EE40" s="880">
        <v>24</v>
      </c>
      <c r="EF40" s="871"/>
      <c r="EI40" s="397">
        <v>24</v>
      </c>
      <c r="EJ40" s="1000" t="s">
        <v>268</v>
      </c>
      <c r="EK40" s="1001" t="e">
        <f>#REF!</f>
        <v>#REF!</v>
      </c>
      <c r="EL40" s="1001" t="e">
        <f>#REF!</f>
        <v>#REF!</v>
      </c>
      <c r="EM40" s="1002" t="e">
        <f>SUM(EL40,-EK40)</f>
        <v>#REF!</v>
      </c>
      <c r="EN40" s="1003" t="e">
        <f>EM40/EK40</f>
        <v>#REF!</v>
      </c>
      <c r="EO40" s="921"/>
      <c r="EP40" s="1001" t="e">
        <f>#REF!</f>
        <v>#REF!</v>
      </c>
      <c r="EQ40" s="1001" t="e">
        <f>#REF!</f>
        <v>#REF!</v>
      </c>
      <c r="ER40" s="1002" t="e">
        <f>SUM(EQ40,-EP40)</f>
        <v>#REF!</v>
      </c>
      <c r="ES40" s="1003" t="e">
        <f>ER40/EP40</f>
        <v>#REF!</v>
      </c>
      <c r="ET40" s="910">
        <v>24</v>
      </c>
      <c r="EU40" s="1001" t="e">
        <f>#REF!</f>
        <v>#REF!</v>
      </c>
      <c r="EV40" s="1001" t="e">
        <f>#REF!</f>
        <v>#REF!</v>
      </c>
      <c r="EW40" s="1002" t="e">
        <f>SUM(EV40,-EU40)</f>
        <v>#REF!</v>
      </c>
      <c r="EX40" s="1003" t="e">
        <f>EW40/EU40</f>
        <v>#REF!</v>
      </c>
      <c r="EY40" s="397">
        <v>24</v>
      </c>
      <c r="EZ40" s="871"/>
    </row>
    <row r="41" spans="1:156" hidden="1">
      <c r="A41" s="400"/>
      <c r="B41" s="991"/>
      <c r="C41" s="989"/>
      <c r="D41" s="991"/>
      <c r="E41" s="991"/>
      <c r="F41" s="992"/>
      <c r="G41" s="921"/>
      <c r="H41" s="991"/>
      <c r="I41" s="991"/>
      <c r="J41" s="991"/>
      <c r="K41" s="992"/>
      <c r="L41" s="922"/>
      <c r="M41" s="991"/>
      <c r="N41" s="991"/>
      <c r="O41" s="991"/>
      <c r="P41" s="945"/>
      <c r="Q41" s="400"/>
      <c r="R41" s="866"/>
      <c r="U41" s="876"/>
      <c r="V41" s="991"/>
      <c r="W41" s="989"/>
      <c r="X41" s="991"/>
      <c r="Y41" s="991"/>
      <c r="Z41" s="992"/>
      <c r="AA41" s="921"/>
      <c r="AB41" s="991"/>
      <c r="AC41" s="991"/>
      <c r="AD41" s="991"/>
      <c r="AE41" s="992"/>
      <c r="AF41" s="910"/>
      <c r="AG41" s="989"/>
      <c r="AH41" s="991"/>
      <c r="AI41" s="991"/>
      <c r="AJ41" s="992"/>
      <c r="AK41" s="876"/>
      <c r="AL41" s="871"/>
      <c r="AN41" s="880"/>
      <c r="AO41" s="991"/>
      <c r="AP41" s="989"/>
      <c r="AQ41" s="991"/>
      <c r="AR41" s="991"/>
      <c r="AS41" s="992"/>
      <c r="AT41" s="921"/>
      <c r="AU41" s="991"/>
      <c r="AV41" s="991"/>
      <c r="AW41" s="991"/>
      <c r="AX41" s="992"/>
      <c r="AY41" s="910"/>
      <c r="AZ41" s="989"/>
      <c r="BA41" s="991"/>
      <c r="BB41" s="991"/>
      <c r="BC41" s="992"/>
      <c r="BD41" s="880"/>
      <c r="BE41" s="871"/>
      <c r="BG41" s="876"/>
      <c r="BH41" s="991"/>
      <c r="BI41" s="989"/>
      <c r="BJ41" s="991"/>
      <c r="BK41" s="991"/>
      <c r="BL41" s="992"/>
      <c r="BM41" s="921"/>
      <c r="BN41" s="991"/>
      <c r="BO41" s="991"/>
      <c r="BP41" s="991"/>
      <c r="BQ41" s="992"/>
      <c r="BR41" s="910"/>
      <c r="BS41" s="989"/>
      <c r="BT41" s="991"/>
      <c r="BU41" s="991"/>
      <c r="BV41" s="992"/>
      <c r="BW41" s="876"/>
      <c r="BX41" s="871"/>
      <c r="CA41" s="880"/>
      <c r="CB41" s="991"/>
      <c r="CC41" s="989"/>
      <c r="CD41" s="991"/>
      <c r="CE41" s="991"/>
      <c r="CF41" s="992"/>
      <c r="CG41" s="921"/>
      <c r="CH41" s="991"/>
      <c r="CI41" s="991"/>
      <c r="CJ41" s="991"/>
      <c r="CK41" s="992"/>
      <c r="CL41" s="910"/>
      <c r="CM41" s="989"/>
      <c r="CN41" s="991"/>
      <c r="CO41" s="991"/>
      <c r="CP41" s="992"/>
      <c r="CQ41" s="880"/>
      <c r="CR41" s="871"/>
      <c r="CU41" s="876"/>
      <c r="CV41" s="991"/>
      <c r="CW41" s="989"/>
      <c r="CX41" s="991"/>
      <c r="CY41" s="991"/>
      <c r="CZ41" s="992"/>
      <c r="DA41" s="921"/>
      <c r="DB41" s="991"/>
      <c r="DC41" s="991"/>
      <c r="DD41" s="991"/>
      <c r="DE41" s="992"/>
      <c r="DF41" s="910"/>
      <c r="DG41" s="989"/>
      <c r="DH41" s="991"/>
      <c r="DI41" s="991"/>
      <c r="DJ41" s="992"/>
      <c r="DK41" s="876"/>
      <c r="DL41" s="871"/>
      <c r="DO41" s="880"/>
      <c r="DP41" s="991"/>
      <c r="DQ41" s="989"/>
      <c r="DR41" s="991"/>
      <c r="DS41" s="991"/>
      <c r="DT41" s="992"/>
      <c r="DU41" s="921"/>
      <c r="DV41" s="991"/>
      <c r="DW41" s="991"/>
      <c r="DX41" s="991"/>
      <c r="DY41" s="992"/>
      <c r="DZ41" s="910"/>
      <c r="EA41" s="989"/>
      <c r="EB41" s="991"/>
      <c r="EC41" s="991"/>
      <c r="ED41" s="992"/>
      <c r="EE41" s="880"/>
      <c r="EF41" s="871"/>
      <c r="EI41" s="397"/>
      <c r="EJ41" s="991"/>
      <c r="EK41" s="989"/>
      <c r="EL41" s="991"/>
      <c r="EM41" s="991"/>
      <c r="EN41" s="992"/>
      <c r="EO41" s="921"/>
      <c r="EP41" s="991"/>
      <c r="EQ41" s="991"/>
      <c r="ER41" s="991"/>
      <c r="ES41" s="992"/>
      <c r="ET41" s="910"/>
      <c r="EU41" s="989"/>
      <c r="EV41" s="991"/>
      <c r="EW41" s="991"/>
      <c r="EX41" s="992"/>
      <c r="EY41" s="397"/>
      <c r="EZ41" s="871"/>
    </row>
    <row r="42" spans="1:156" hidden="1">
      <c r="A42" s="400">
        <v>25</v>
      </c>
      <c r="B42" s="1004" t="s">
        <v>269</v>
      </c>
      <c r="C42" s="1004">
        <f>SUM(C38,C40)</f>
        <v>0</v>
      </c>
      <c r="D42" s="1004">
        <f>SUM(D38,D40)</f>
        <v>82960</v>
      </c>
      <c r="E42" s="1005">
        <f>SUM(D42,-C42)</f>
        <v>82960</v>
      </c>
      <c r="F42" s="1006" t="e">
        <f>E42/C42</f>
        <v>#DIV/0!</v>
      </c>
      <c r="G42" s="921"/>
      <c r="H42" s="1004">
        <f>SUM(H38,H40)</f>
        <v>82960</v>
      </c>
      <c r="I42" s="1004">
        <f>SUM(I38,I40)</f>
        <v>82173</v>
      </c>
      <c r="J42" s="1005">
        <f>SUM(I42,-H42)</f>
        <v>-787</v>
      </c>
      <c r="K42" s="1006">
        <f>J42/H42</f>
        <v>-9.4864995178399227E-3</v>
      </c>
      <c r="L42" s="922"/>
      <c r="M42" s="1004">
        <f>SUM(M38,M40)</f>
        <v>82928</v>
      </c>
      <c r="N42" s="1004">
        <f>SUM(N38,N40)</f>
        <v>82132</v>
      </c>
      <c r="O42" s="1005">
        <f>SUM(N42,-M42)</f>
        <v>-796</v>
      </c>
      <c r="P42" s="1007">
        <f>O42/M42</f>
        <v>-9.5986880185220912E-3</v>
      </c>
      <c r="Q42" s="400">
        <v>25</v>
      </c>
      <c r="R42" s="866"/>
      <c r="U42" s="876">
        <v>25</v>
      </c>
      <c r="V42" s="1004" t="s">
        <v>269</v>
      </c>
      <c r="W42" s="1004" t="e">
        <f>SUM(W38,W40)</f>
        <v>#REF!</v>
      </c>
      <c r="X42" s="1004" t="e">
        <f>SUM(X38,X40)</f>
        <v>#REF!</v>
      </c>
      <c r="Y42" s="1005" t="e">
        <f>SUM(X42,-W42)</f>
        <v>#REF!</v>
      </c>
      <c r="Z42" s="1006" t="e">
        <f>Y42/W42</f>
        <v>#REF!</v>
      </c>
      <c r="AA42" s="921"/>
      <c r="AB42" s="1004" t="e">
        <f>SUM(AB38,AB40)</f>
        <v>#REF!</v>
      </c>
      <c r="AC42" s="1004" t="e">
        <f>SUM(AC38,AC40)</f>
        <v>#REF!</v>
      </c>
      <c r="AD42" s="1005" t="e">
        <f>SUM(AC42,-AB42)</f>
        <v>#REF!</v>
      </c>
      <c r="AE42" s="1006" t="e">
        <f>AD42/AB42</f>
        <v>#REF!</v>
      </c>
      <c r="AF42" s="910">
        <v>25</v>
      </c>
      <c r="AG42" s="1004" t="e">
        <f>SUM(AG38,AG40)</f>
        <v>#REF!</v>
      </c>
      <c r="AH42" s="1004" t="e">
        <f>SUM(AH38,AH40)</f>
        <v>#REF!</v>
      </c>
      <c r="AI42" s="1005" t="e">
        <f>SUM(AH42,-AG42)</f>
        <v>#REF!</v>
      </c>
      <c r="AJ42" s="1006" t="e">
        <f>AI42/AG42</f>
        <v>#REF!</v>
      </c>
      <c r="AK42" s="876">
        <v>25</v>
      </c>
      <c r="AL42" s="871"/>
      <c r="AN42" s="880">
        <v>25</v>
      </c>
      <c r="AO42" s="1004" t="s">
        <v>269</v>
      </c>
      <c r="AP42" s="1004" t="e">
        <f>SUM(AP38,AP40)</f>
        <v>#REF!</v>
      </c>
      <c r="AQ42" s="1004" t="e">
        <f>SUM(AQ38,AQ40)</f>
        <v>#REF!</v>
      </c>
      <c r="AR42" s="1005" t="e">
        <f>SUM(AQ42,-AP42)</f>
        <v>#REF!</v>
      </c>
      <c r="AS42" s="1006" t="e">
        <f>AR42/AP42</f>
        <v>#REF!</v>
      </c>
      <c r="AT42" s="921"/>
      <c r="AU42" s="1004" t="e">
        <f>SUM(AU38,AU40)</f>
        <v>#REF!</v>
      </c>
      <c r="AV42" s="1004" t="e">
        <f>SUM(AV38,AV40)</f>
        <v>#REF!</v>
      </c>
      <c r="AW42" s="1005" t="e">
        <f>SUM(AV42,-AU42)</f>
        <v>#REF!</v>
      </c>
      <c r="AX42" s="1006" t="e">
        <f>AW42/AU42</f>
        <v>#REF!</v>
      </c>
      <c r="AY42" s="910">
        <v>25</v>
      </c>
      <c r="AZ42" s="1004" t="e">
        <f>SUM(AZ38,AZ40)</f>
        <v>#REF!</v>
      </c>
      <c r="BA42" s="1004" t="e">
        <f>SUM(BA38,BA40)</f>
        <v>#REF!</v>
      </c>
      <c r="BB42" s="1005" t="e">
        <f>SUM(BA42,-AZ42)</f>
        <v>#REF!</v>
      </c>
      <c r="BC42" s="1006" t="e">
        <f>BB42/AZ42</f>
        <v>#REF!</v>
      </c>
      <c r="BD42" s="880">
        <v>25</v>
      </c>
      <c r="BE42" s="871"/>
      <c r="BG42" s="876">
        <v>25</v>
      </c>
      <c r="BH42" s="1004" t="s">
        <v>269</v>
      </c>
      <c r="BI42" s="1004" t="e">
        <f>SUM(BI38,BI40)</f>
        <v>#REF!</v>
      </c>
      <c r="BJ42" s="1004" t="e">
        <f>SUM(BJ38,BJ40)</f>
        <v>#REF!</v>
      </c>
      <c r="BK42" s="1005" t="e">
        <f>SUM(BJ42,-BI42)</f>
        <v>#REF!</v>
      </c>
      <c r="BL42" s="1006" t="e">
        <f>BK42/BI42</f>
        <v>#REF!</v>
      </c>
      <c r="BM42" s="921"/>
      <c r="BN42" s="1004" t="e">
        <f>SUM(BN38,BN40)</f>
        <v>#REF!</v>
      </c>
      <c r="BO42" s="1004" t="e">
        <f>SUM(BO38,BO40)</f>
        <v>#REF!</v>
      </c>
      <c r="BP42" s="1005" t="e">
        <f>SUM(BO42,-BN42)</f>
        <v>#REF!</v>
      </c>
      <c r="BQ42" s="1006" t="e">
        <f>BP42/BN42</f>
        <v>#REF!</v>
      </c>
      <c r="BR42" s="910">
        <v>25</v>
      </c>
      <c r="BS42" s="1004" t="e">
        <f>SUM(BS38,BS40)</f>
        <v>#REF!</v>
      </c>
      <c r="BT42" s="1004" t="e">
        <f>SUM(BT38,BT40)</f>
        <v>#REF!</v>
      </c>
      <c r="BU42" s="1005" t="e">
        <f>SUM(BT42,-BS42)</f>
        <v>#REF!</v>
      </c>
      <c r="BV42" s="1006" t="e">
        <f>BU42/BS42</f>
        <v>#REF!</v>
      </c>
      <c r="BW42" s="876">
        <v>25</v>
      </c>
      <c r="BX42" s="871"/>
      <c r="CA42" s="880">
        <v>25</v>
      </c>
      <c r="CB42" s="1004" t="s">
        <v>269</v>
      </c>
      <c r="CC42" s="1004" t="e">
        <f>SUM(CC38,CC40)</f>
        <v>#REF!</v>
      </c>
      <c r="CD42" s="1004" t="e">
        <f>SUM(CD38,CD40)</f>
        <v>#REF!</v>
      </c>
      <c r="CE42" s="1005" t="e">
        <f>SUM(CD42,-CC42)</f>
        <v>#REF!</v>
      </c>
      <c r="CF42" s="1006" t="e">
        <f>CE42/CC42</f>
        <v>#REF!</v>
      </c>
      <c r="CG42" s="921"/>
      <c r="CH42" s="1004" t="e">
        <f>SUM(CH38,CH40)</f>
        <v>#REF!</v>
      </c>
      <c r="CI42" s="1004" t="e">
        <f>SUM(CI38,CI40)</f>
        <v>#REF!</v>
      </c>
      <c r="CJ42" s="1005" t="e">
        <f>SUM(CI42,-CH42)</f>
        <v>#REF!</v>
      </c>
      <c r="CK42" s="1006" t="e">
        <f>CJ42/CH42</f>
        <v>#REF!</v>
      </c>
      <c r="CL42" s="910">
        <v>25</v>
      </c>
      <c r="CM42" s="1004" t="e">
        <f>SUM(CM38,CM40)</f>
        <v>#REF!</v>
      </c>
      <c r="CN42" s="1004" t="e">
        <f>SUM(CN38,CN40)</f>
        <v>#REF!</v>
      </c>
      <c r="CO42" s="1005" t="e">
        <f>SUM(CN42,-CM42)</f>
        <v>#REF!</v>
      </c>
      <c r="CP42" s="1006" t="e">
        <f>CO42/CM42</f>
        <v>#REF!</v>
      </c>
      <c r="CQ42" s="880">
        <v>25</v>
      </c>
      <c r="CR42" s="871"/>
      <c r="CU42" s="876">
        <v>25</v>
      </c>
      <c r="CV42" s="1004" t="s">
        <v>269</v>
      </c>
      <c r="CW42" s="1004" t="e">
        <f>SUM(CW38,CW40)</f>
        <v>#REF!</v>
      </c>
      <c r="CX42" s="1004" t="e">
        <f>SUM(CX38,CX40)</f>
        <v>#REF!</v>
      </c>
      <c r="CY42" s="1005" t="e">
        <f>SUM(CX42,-CW42)</f>
        <v>#REF!</v>
      </c>
      <c r="CZ42" s="1006" t="e">
        <f>CY42/CW42</f>
        <v>#REF!</v>
      </c>
      <c r="DA42" s="921"/>
      <c r="DB42" s="1004" t="e">
        <f>SUM(DB38,DB40)</f>
        <v>#REF!</v>
      </c>
      <c r="DC42" s="1004" t="e">
        <f>SUM(DC38,DC40)</f>
        <v>#REF!</v>
      </c>
      <c r="DD42" s="1005" t="e">
        <f>SUM(DC42,-DB42)</f>
        <v>#REF!</v>
      </c>
      <c r="DE42" s="1006" t="e">
        <f>DD42/DB42</f>
        <v>#REF!</v>
      </c>
      <c r="DF42" s="910">
        <v>25</v>
      </c>
      <c r="DG42" s="1004" t="e">
        <f>SUM(DG38,DG40)</f>
        <v>#REF!</v>
      </c>
      <c r="DH42" s="1004" t="e">
        <f>SUM(DH38,DH40)</f>
        <v>#REF!</v>
      </c>
      <c r="DI42" s="1005" t="e">
        <f>SUM(DH42,-DG42)</f>
        <v>#REF!</v>
      </c>
      <c r="DJ42" s="1006" t="e">
        <f>DI42/DG42</f>
        <v>#REF!</v>
      </c>
      <c r="DK42" s="876">
        <v>25</v>
      </c>
      <c r="DL42" s="871"/>
      <c r="DO42" s="880">
        <v>25</v>
      </c>
      <c r="DP42" s="1004" t="s">
        <v>269</v>
      </c>
      <c r="DQ42" s="1004" t="e">
        <f>SUM(DQ38,DQ40)</f>
        <v>#REF!</v>
      </c>
      <c r="DR42" s="1004" t="e">
        <f>SUM(DR38,DR40)</f>
        <v>#REF!</v>
      </c>
      <c r="DS42" s="1005" t="e">
        <f>SUM(DR42,-DQ42)</f>
        <v>#REF!</v>
      </c>
      <c r="DT42" s="1006" t="e">
        <f>DS42/DQ42</f>
        <v>#REF!</v>
      </c>
      <c r="DU42" s="921"/>
      <c r="DV42" s="1004" t="e">
        <f>SUM(DV38,DV40)</f>
        <v>#REF!</v>
      </c>
      <c r="DW42" s="1004" t="e">
        <f>SUM(DW38,DW40)</f>
        <v>#REF!</v>
      </c>
      <c r="DX42" s="1005" t="e">
        <f>SUM(DW42,-DV42)</f>
        <v>#REF!</v>
      </c>
      <c r="DY42" s="1006" t="e">
        <f>DX42/DV42</f>
        <v>#REF!</v>
      </c>
      <c r="DZ42" s="910">
        <v>25</v>
      </c>
      <c r="EA42" s="1004" t="e">
        <f>SUM(EA38,EA40)</f>
        <v>#REF!</v>
      </c>
      <c r="EB42" s="1004" t="e">
        <f>SUM(EB38,EB40)</f>
        <v>#REF!</v>
      </c>
      <c r="EC42" s="1005" t="e">
        <f>SUM(EB42,-EA42)</f>
        <v>#REF!</v>
      </c>
      <c r="ED42" s="1006" t="e">
        <f>EC42/EA42</f>
        <v>#REF!</v>
      </c>
      <c r="EE42" s="880">
        <v>25</v>
      </c>
      <c r="EF42" s="871"/>
      <c r="EI42" s="397">
        <v>25</v>
      </c>
      <c r="EJ42" s="1004" t="s">
        <v>269</v>
      </c>
      <c r="EK42" s="1004" t="e">
        <f>SUM(EK38,EK40)</f>
        <v>#REF!</v>
      </c>
      <c r="EL42" s="1004" t="e">
        <f>SUM(EL38,EL40)</f>
        <v>#REF!</v>
      </c>
      <c r="EM42" s="1005" t="e">
        <f>SUM(EL42,-EK42)</f>
        <v>#REF!</v>
      </c>
      <c r="EN42" s="1006" t="e">
        <f>EM42/EK42</f>
        <v>#REF!</v>
      </c>
      <c r="EO42" s="921"/>
      <c r="EP42" s="1004" t="e">
        <f>SUM(EP38,EP40)</f>
        <v>#REF!</v>
      </c>
      <c r="EQ42" s="1004" t="e">
        <f>SUM(EQ38,EQ40)</f>
        <v>#REF!</v>
      </c>
      <c r="ER42" s="1005" t="e">
        <f>SUM(EQ42,-EP42)</f>
        <v>#REF!</v>
      </c>
      <c r="ES42" s="1006" t="e">
        <f>ER42/EP42</f>
        <v>#REF!</v>
      </c>
      <c r="ET42" s="910">
        <v>25</v>
      </c>
      <c r="EU42" s="1004" t="e">
        <f>SUM(EU38,EU40)</f>
        <v>#REF!</v>
      </c>
      <c r="EV42" s="1004" t="e">
        <f>SUM(EV38,EV40)</f>
        <v>#REF!</v>
      </c>
      <c r="EW42" s="1005" t="e">
        <f>SUM(EV42,-EU42)</f>
        <v>#REF!</v>
      </c>
      <c r="EX42" s="1006" t="e">
        <f>EW42/EU42</f>
        <v>#REF!</v>
      </c>
      <c r="EY42" s="397">
        <v>25</v>
      </c>
      <c r="EZ42" s="871"/>
    </row>
    <row r="43" spans="1:156" hidden="1">
      <c r="A43" s="400"/>
      <c r="B43" s="991"/>
      <c r="C43" s="989"/>
      <c r="D43" s="991"/>
      <c r="E43" s="991"/>
      <c r="F43" s="992"/>
      <c r="G43" s="921"/>
      <c r="H43" s="991"/>
      <c r="I43" s="991"/>
      <c r="J43" s="991"/>
      <c r="K43" s="992"/>
      <c r="L43" s="922"/>
      <c r="M43" s="991"/>
      <c r="N43" s="991"/>
      <c r="O43" s="991"/>
      <c r="P43" s="945"/>
      <c r="Q43" s="400"/>
      <c r="R43" s="866"/>
      <c r="U43" s="876"/>
      <c r="V43" s="991"/>
      <c r="W43" s="989"/>
      <c r="X43" s="991"/>
      <c r="Y43" s="991"/>
      <c r="Z43" s="992"/>
      <c r="AA43" s="921"/>
      <c r="AB43" s="991"/>
      <c r="AC43" s="991"/>
      <c r="AD43" s="991"/>
      <c r="AE43" s="992"/>
      <c r="AF43" s="910"/>
      <c r="AG43" s="989"/>
      <c r="AH43" s="991"/>
      <c r="AI43" s="991"/>
      <c r="AJ43" s="992"/>
      <c r="AK43" s="876"/>
      <c r="AL43" s="871"/>
      <c r="AN43" s="880"/>
      <c r="AO43" s="991"/>
      <c r="AP43" s="989"/>
      <c r="AQ43" s="991"/>
      <c r="AR43" s="991"/>
      <c r="AS43" s="992"/>
      <c r="AT43" s="921"/>
      <c r="AU43" s="991"/>
      <c r="AV43" s="991"/>
      <c r="AW43" s="991"/>
      <c r="AX43" s="992"/>
      <c r="AY43" s="910"/>
      <c r="AZ43" s="989"/>
      <c r="BA43" s="991"/>
      <c r="BB43" s="991"/>
      <c r="BC43" s="992"/>
      <c r="BD43" s="880"/>
      <c r="BE43" s="871"/>
      <c r="BG43" s="876"/>
      <c r="BH43" s="991"/>
      <c r="BI43" s="989"/>
      <c r="BJ43" s="991"/>
      <c r="BK43" s="991"/>
      <c r="BL43" s="992"/>
      <c r="BM43" s="921"/>
      <c r="BN43" s="991"/>
      <c r="BO43" s="991"/>
      <c r="BP43" s="991"/>
      <c r="BQ43" s="992"/>
      <c r="BR43" s="910"/>
      <c r="BS43" s="989"/>
      <c r="BT43" s="991"/>
      <c r="BU43" s="991"/>
      <c r="BV43" s="992"/>
      <c r="BW43" s="876"/>
      <c r="BX43" s="871"/>
      <c r="CA43" s="880"/>
      <c r="CB43" s="991"/>
      <c r="CC43" s="989"/>
      <c r="CD43" s="991"/>
      <c r="CE43" s="991"/>
      <c r="CF43" s="992"/>
      <c r="CG43" s="921"/>
      <c r="CH43" s="991"/>
      <c r="CI43" s="991"/>
      <c r="CJ43" s="991"/>
      <c r="CK43" s="992"/>
      <c r="CL43" s="910"/>
      <c r="CM43" s="989"/>
      <c r="CN43" s="991"/>
      <c r="CO43" s="991"/>
      <c r="CP43" s="992"/>
      <c r="CQ43" s="880"/>
      <c r="CR43" s="871"/>
      <c r="CU43" s="876"/>
      <c r="CV43" s="991"/>
      <c r="CW43" s="989"/>
      <c r="CX43" s="991"/>
      <c r="CY43" s="991"/>
      <c r="CZ43" s="992"/>
      <c r="DA43" s="921"/>
      <c r="DB43" s="991"/>
      <c r="DC43" s="991"/>
      <c r="DD43" s="991"/>
      <c r="DE43" s="992"/>
      <c r="DF43" s="910"/>
      <c r="DG43" s="989"/>
      <c r="DH43" s="991"/>
      <c r="DI43" s="991"/>
      <c r="DJ43" s="992"/>
      <c r="DK43" s="876"/>
      <c r="DL43" s="871"/>
      <c r="DO43" s="880"/>
      <c r="DP43" s="991"/>
      <c r="DQ43" s="989"/>
      <c r="DR43" s="991"/>
      <c r="DS43" s="991"/>
      <c r="DT43" s="992"/>
      <c r="DU43" s="921"/>
      <c r="DV43" s="991"/>
      <c r="DW43" s="991"/>
      <c r="DX43" s="991"/>
      <c r="DY43" s="992"/>
      <c r="DZ43" s="910"/>
      <c r="EA43" s="989"/>
      <c r="EB43" s="991"/>
      <c r="EC43" s="991"/>
      <c r="ED43" s="992"/>
      <c r="EE43" s="880"/>
      <c r="EF43" s="871"/>
      <c r="EI43" s="397"/>
      <c r="EJ43" s="991"/>
      <c r="EK43" s="989"/>
      <c r="EL43" s="991"/>
      <c r="EM43" s="991"/>
      <c r="EN43" s="992"/>
      <c r="EO43" s="921"/>
      <c r="EP43" s="991"/>
      <c r="EQ43" s="991"/>
      <c r="ER43" s="991"/>
      <c r="ES43" s="992"/>
      <c r="ET43" s="910"/>
      <c r="EU43" s="989"/>
      <c r="EV43" s="991"/>
      <c r="EW43" s="991"/>
      <c r="EX43" s="992"/>
      <c r="EY43" s="397"/>
      <c r="EZ43" s="871"/>
    </row>
    <row r="44" spans="1:156" hidden="1">
      <c r="A44" s="400">
        <v>26</v>
      </c>
      <c r="B44" s="302" t="s">
        <v>270</v>
      </c>
      <c r="C44" s="302">
        <v>822</v>
      </c>
      <c r="D44" s="302">
        <v>1475</v>
      </c>
      <c r="E44" s="919"/>
      <c r="F44" s="1008"/>
      <c r="G44" s="921"/>
      <c r="H44" s="302">
        <v>1113</v>
      </c>
      <c r="I44" s="302">
        <v>0</v>
      </c>
      <c r="J44" s="919">
        <f>SUM(I44,-H44)</f>
        <v>-1113</v>
      </c>
      <c r="K44" s="923">
        <f>J44/H44</f>
        <v>-1</v>
      </c>
      <c r="L44" s="922"/>
      <c r="M44" s="302">
        <v>1475</v>
      </c>
      <c r="N44" s="302"/>
      <c r="O44" s="919"/>
      <c r="P44" s="1009"/>
      <c r="Q44" s="400">
        <v>26</v>
      </c>
      <c r="R44" s="866"/>
      <c r="U44" s="876">
        <v>26</v>
      </c>
      <c r="V44" s="302" t="s">
        <v>270</v>
      </c>
      <c r="W44" s="302">
        <v>822</v>
      </c>
      <c r="X44" s="302">
        <v>1475</v>
      </c>
      <c r="Y44" s="919"/>
      <c r="Z44" s="1008"/>
      <c r="AA44" s="921"/>
      <c r="AB44" s="302">
        <v>1113</v>
      </c>
      <c r="AC44" s="302">
        <v>0</v>
      </c>
      <c r="AD44" s="919">
        <f>SUM(AC44,-AB44)</f>
        <v>-1113</v>
      </c>
      <c r="AE44" s="923">
        <f>AD44/AB44</f>
        <v>-1</v>
      </c>
      <c r="AF44" s="910">
        <v>26</v>
      </c>
      <c r="AG44" s="302">
        <v>1475</v>
      </c>
      <c r="AH44" s="302"/>
      <c r="AI44" s="919"/>
      <c r="AJ44" s="1008"/>
      <c r="AK44" s="876">
        <v>26</v>
      </c>
      <c r="AL44" s="871"/>
      <c r="AN44" s="880">
        <v>26</v>
      </c>
      <c r="AO44" s="302" t="s">
        <v>270</v>
      </c>
      <c r="AP44" s="302">
        <v>822</v>
      </c>
      <c r="AQ44" s="302">
        <v>1475</v>
      </c>
      <c r="AR44" s="919"/>
      <c r="AS44" s="1008"/>
      <c r="AT44" s="921"/>
      <c r="AU44" s="302">
        <v>1113</v>
      </c>
      <c r="AV44" s="302">
        <v>0</v>
      </c>
      <c r="AW44" s="919">
        <f>SUM(AV44,-AU44)</f>
        <v>-1113</v>
      </c>
      <c r="AX44" s="923">
        <f>AW44/AU44</f>
        <v>-1</v>
      </c>
      <c r="AY44" s="910">
        <v>26</v>
      </c>
      <c r="AZ44" s="302">
        <v>1475</v>
      </c>
      <c r="BA44" s="302"/>
      <c r="BB44" s="919"/>
      <c r="BC44" s="1008"/>
      <c r="BD44" s="880">
        <v>26</v>
      </c>
      <c r="BE44" s="871"/>
      <c r="BG44" s="876">
        <v>26</v>
      </c>
      <c r="BH44" s="302" t="s">
        <v>270</v>
      </c>
      <c r="BI44" s="302">
        <v>822</v>
      </c>
      <c r="BJ44" s="302">
        <v>1475</v>
      </c>
      <c r="BK44" s="919"/>
      <c r="BL44" s="1008"/>
      <c r="BM44" s="921"/>
      <c r="BN44" s="302">
        <v>1113</v>
      </c>
      <c r="BO44" s="302">
        <v>0</v>
      </c>
      <c r="BP44" s="919">
        <f>SUM(BO44,-BN44)</f>
        <v>-1113</v>
      </c>
      <c r="BQ44" s="923">
        <f>BP44/BN44</f>
        <v>-1</v>
      </c>
      <c r="BR44" s="910">
        <v>26</v>
      </c>
      <c r="BS44" s="302">
        <v>1475</v>
      </c>
      <c r="BT44" s="302"/>
      <c r="BU44" s="919"/>
      <c r="BV44" s="1008"/>
      <c r="BW44" s="876">
        <v>26</v>
      </c>
      <c r="BX44" s="871"/>
      <c r="CA44" s="880">
        <v>26</v>
      </c>
      <c r="CB44" s="302" t="s">
        <v>270</v>
      </c>
      <c r="CC44" s="302">
        <v>822</v>
      </c>
      <c r="CD44" s="302">
        <v>1475</v>
      </c>
      <c r="CE44" s="919"/>
      <c r="CF44" s="1008"/>
      <c r="CG44" s="921"/>
      <c r="CH44" s="302">
        <v>1113</v>
      </c>
      <c r="CI44" s="302">
        <v>0</v>
      </c>
      <c r="CJ44" s="919">
        <f>SUM(CI44,-CH44)</f>
        <v>-1113</v>
      </c>
      <c r="CK44" s="923">
        <f>CJ44/CH44</f>
        <v>-1</v>
      </c>
      <c r="CL44" s="910">
        <v>26</v>
      </c>
      <c r="CM44" s="302">
        <v>1475</v>
      </c>
      <c r="CN44" s="302"/>
      <c r="CO44" s="919"/>
      <c r="CP44" s="1008"/>
      <c r="CQ44" s="880">
        <v>26</v>
      </c>
      <c r="CR44" s="871"/>
      <c r="CU44" s="876">
        <v>26</v>
      </c>
      <c r="CV44" s="302" t="s">
        <v>270</v>
      </c>
      <c r="CW44" s="302">
        <v>822</v>
      </c>
      <c r="CX44" s="302">
        <v>1475</v>
      </c>
      <c r="CY44" s="919"/>
      <c r="CZ44" s="1008"/>
      <c r="DA44" s="921"/>
      <c r="DB44" s="302">
        <v>1113</v>
      </c>
      <c r="DC44" s="302">
        <v>0</v>
      </c>
      <c r="DD44" s="919">
        <f>SUM(DC44,-DB44)</f>
        <v>-1113</v>
      </c>
      <c r="DE44" s="923">
        <f>DD44/DB44</f>
        <v>-1</v>
      </c>
      <c r="DF44" s="910">
        <v>26</v>
      </c>
      <c r="DG44" s="302">
        <v>1475</v>
      </c>
      <c r="DH44" s="302"/>
      <c r="DI44" s="919"/>
      <c r="DJ44" s="1008"/>
      <c r="DK44" s="876">
        <v>26</v>
      </c>
      <c r="DL44" s="871"/>
      <c r="DO44" s="880">
        <v>26</v>
      </c>
      <c r="DP44" s="302" t="s">
        <v>270</v>
      </c>
      <c r="DQ44" s="302">
        <v>822</v>
      </c>
      <c r="DR44" s="302">
        <v>1475</v>
      </c>
      <c r="DS44" s="919"/>
      <c r="DT44" s="1008"/>
      <c r="DU44" s="921"/>
      <c r="DV44" s="302">
        <v>1113</v>
      </c>
      <c r="DW44" s="302">
        <v>0</v>
      </c>
      <c r="DX44" s="919">
        <f>SUM(DW44,-DV44)</f>
        <v>-1113</v>
      </c>
      <c r="DY44" s="923">
        <f>DX44/DV44</f>
        <v>-1</v>
      </c>
      <c r="DZ44" s="910">
        <v>26</v>
      </c>
      <c r="EA44" s="302">
        <v>1475</v>
      </c>
      <c r="EB44" s="302"/>
      <c r="EC44" s="919"/>
      <c r="ED44" s="1008"/>
      <c r="EE44" s="880">
        <v>26</v>
      </c>
      <c r="EF44" s="871"/>
      <c r="EI44" s="397">
        <v>26</v>
      </c>
      <c r="EJ44" s="302" t="s">
        <v>270</v>
      </c>
      <c r="EK44" s="302">
        <v>822</v>
      </c>
      <c r="EL44" s="302">
        <v>1475</v>
      </c>
      <c r="EM44" s="919"/>
      <c r="EN44" s="1008"/>
      <c r="EO44" s="921"/>
      <c r="EP44" s="302">
        <v>1113</v>
      </c>
      <c r="EQ44" s="302">
        <v>0</v>
      </c>
      <c r="ER44" s="919">
        <f>SUM(EQ44,-EP44)</f>
        <v>-1113</v>
      </c>
      <c r="ES44" s="923">
        <f>ER44/EP44</f>
        <v>-1</v>
      </c>
      <c r="ET44" s="910">
        <v>26</v>
      </c>
      <c r="EU44" s="302">
        <v>1475</v>
      </c>
      <c r="EV44" s="302"/>
      <c r="EW44" s="919"/>
      <c r="EX44" s="1008"/>
      <c r="EY44" s="397">
        <v>26</v>
      </c>
      <c r="EZ44" s="871"/>
    </row>
    <row r="45" spans="1:156" hidden="1">
      <c r="A45" s="400"/>
      <c r="B45" s="991"/>
      <c r="C45" s="989"/>
      <c r="D45" s="991"/>
      <c r="E45" s="991"/>
      <c r="F45" s="992"/>
      <c r="G45" s="921"/>
      <c r="H45" s="991"/>
      <c r="I45" s="991"/>
      <c r="J45" s="991"/>
      <c r="K45" s="992"/>
      <c r="L45" s="922"/>
      <c r="M45" s="991"/>
      <c r="N45" s="991"/>
      <c r="O45" s="991"/>
      <c r="P45" s="945"/>
      <c r="Q45" s="400"/>
      <c r="R45" s="866"/>
      <c r="U45" s="876"/>
      <c r="V45" s="991"/>
      <c r="W45" s="989"/>
      <c r="X45" s="991"/>
      <c r="Y45" s="991"/>
      <c r="Z45" s="992"/>
      <c r="AA45" s="921"/>
      <c r="AB45" s="991"/>
      <c r="AC45" s="991"/>
      <c r="AD45" s="991"/>
      <c r="AE45" s="992"/>
      <c r="AF45" s="910"/>
      <c r="AG45" s="989"/>
      <c r="AH45" s="991"/>
      <c r="AI45" s="991"/>
      <c r="AJ45" s="992"/>
      <c r="AK45" s="876"/>
      <c r="AL45" s="871"/>
      <c r="AN45" s="880"/>
      <c r="AO45" s="991"/>
      <c r="AP45" s="989"/>
      <c r="AQ45" s="991"/>
      <c r="AR45" s="991"/>
      <c r="AS45" s="992"/>
      <c r="AT45" s="921"/>
      <c r="AU45" s="991"/>
      <c r="AV45" s="991"/>
      <c r="AW45" s="991"/>
      <c r="AX45" s="992"/>
      <c r="AY45" s="910"/>
      <c r="AZ45" s="989"/>
      <c r="BA45" s="991"/>
      <c r="BB45" s="991"/>
      <c r="BC45" s="992"/>
      <c r="BD45" s="880"/>
      <c r="BE45" s="871"/>
      <c r="BG45" s="876"/>
      <c r="BH45" s="991"/>
      <c r="BI45" s="989"/>
      <c r="BJ45" s="991"/>
      <c r="BK45" s="991"/>
      <c r="BL45" s="992"/>
      <c r="BM45" s="921"/>
      <c r="BN45" s="991"/>
      <c r="BO45" s="991"/>
      <c r="BP45" s="991"/>
      <c r="BQ45" s="992"/>
      <c r="BR45" s="910"/>
      <c r="BS45" s="989"/>
      <c r="BT45" s="991"/>
      <c r="BU45" s="991"/>
      <c r="BV45" s="992"/>
      <c r="BW45" s="876"/>
      <c r="BX45" s="871"/>
      <c r="CA45" s="880"/>
      <c r="CB45" s="991"/>
      <c r="CC45" s="989"/>
      <c r="CD45" s="991"/>
      <c r="CE45" s="991"/>
      <c r="CF45" s="992"/>
      <c r="CG45" s="921"/>
      <c r="CH45" s="991"/>
      <c r="CI45" s="991"/>
      <c r="CJ45" s="991"/>
      <c r="CK45" s="992"/>
      <c r="CL45" s="910"/>
      <c r="CM45" s="989"/>
      <c r="CN45" s="991"/>
      <c r="CO45" s="991"/>
      <c r="CP45" s="992"/>
      <c r="CQ45" s="880"/>
      <c r="CR45" s="871"/>
      <c r="CU45" s="876"/>
      <c r="CV45" s="991"/>
      <c r="CW45" s="989"/>
      <c r="CX45" s="991"/>
      <c r="CY45" s="991"/>
      <c r="CZ45" s="992"/>
      <c r="DA45" s="921"/>
      <c r="DB45" s="991"/>
      <c r="DC45" s="991"/>
      <c r="DD45" s="991"/>
      <c r="DE45" s="992"/>
      <c r="DF45" s="910"/>
      <c r="DG45" s="989"/>
      <c r="DH45" s="991"/>
      <c r="DI45" s="991"/>
      <c r="DJ45" s="992"/>
      <c r="DK45" s="876"/>
      <c r="DL45" s="871"/>
      <c r="DO45" s="880"/>
      <c r="DP45" s="991"/>
      <c r="DQ45" s="989"/>
      <c r="DR45" s="991"/>
      <c r="DS45" s="991"/>
      <c r="DT45" s="992"/>
      <c r="DU45" s="921"/>
      <c r="DV45" s="991"/>
      <c r="DW45" s="991"/>
      <c r="DX45" s="991"/>
      <c r="DY45" s="992"/>
      <c r="DZ45" s="910"/>
      <c r="EA45" s="989"/>
      <c r="EB45" s="991"/>
      <c r="EC45" s="991"/>
      <c r="ED45" s="992"/>
      <c r="EE45" s="880"/>
      <c r="EF45" s="871"/>
      <c r="EI45" s="397"/>
      <c r="EJ45" s="991"/>
      <c r="EK45" s="989"/>
      <c r="EL45" s="991"/>
      <c r="EM45" s="991"/>
      <c r="EN45" s="992"/>
      <c r="EO45" s="921"/>
      <c r="EP45" s="991"/>
      <c r="EQ45" s="991"/>
      <c r="ER45" s="991"/>
      <c r="ES45" s="992"/>
      <c r="ET45" s="910"/>
      <c r="EU45" s="989"/>
      <c r="EV45" s="991"/>
      <c r="EW45" s="991"/>
      <c r="EX45" s="992"/>
      <c r="EY45" s="397"/>
      <c r="EZ45" s="871"/>
    </row>
    <row r="46" spans="1:156" hidden="1">
      <c r="A46" s="400">
        <v>27</v>
      </c>
      <c r="B46" s="867" t="s">
        <v>271</v>
      </c>
      <c r="C46" s="302">
        <v>648</v>
      </c>
      <c r="D46" s="302">
        <v>643</v>
      </c>
      <c r="E46" s="635"/>
      <c r="F46" s="968"/>
      <c r="G46" s="921"/>
      <c r="H46" s="302">
        <v>592</v>
      </c>
      <c r="I46" s="302"/>
      <c r="J46" s="635"/>
      <c r="K46" s="968"/>
      <c r="L46" s="922"/>
      <c r="M46" s="302">
        <v>643</v>
      </c>
      <c r="N46" s="302"/>
      <c r="O46" s="635"/>
      <c r="P46" s="931"/>
      <c r="Q46" s="400">
        <v>27</v>
      </c>
      <c r="R46" s="866"/>
      <c r="U46" s="876">
        <v>27</v>
      </c>
      <c r="V46" s="867" t="s">
        <v>271</v>
      </c>
      <c r="W46" s="302">
        <v>648</v>
      </c>
      <c r="X46" s="302">
        <v>643</v>
      </c>
      <c r="Y46" s="635"/>
      <c r="Z46" s="968"/>
      <c r="AA46" s="921"/>
      <c r="AB46" s="302">
        <v>592</v>
      </c>
      <c r="AC46" s="302"/>
      <c r="AD46" s="635"/>
      <c r="AE46" s="968"/>
      <c r="AF46" s="910">
        <v>27</v>
      </c>
      <c r="AG46" s="302">
        <v>643</v>
      </c>
      <c r="AH46" s="302"/>
      <c r="AI46" s="635"/>
      <c r="AJ46" s="968"/>
      <c r="AK46" s="876">
        <v>27</v>
      </c>
      <c r="AL46" s="871"/>
      <c r="AN46" s="880">
        <v>27</v>
      </c>
      <c r="AO46" s="867" t="s">
        <v>271</v>
      </c>
      <c r="AP46" s="302">
        <v>648</v>
      </c>
      <c r="AQ46" s="302">
        <v>643</v>
      </c>
      <c r="AR46" s="635"/>
      <c r="AS46" s="968"/>
      <c r="AT46" s="921"/>
      <c r="AU46" s="302">
        <v>592</v>
      </c>
      <c r="AV46" s="302"/>
      <c r="AW46" s="635"/>
      <c r="AX46" s="968"/>
      <c r="AY46" s="910">
        <v>27</v>
      </c>
      <c r="AZ46" s="302">
        <v>643</v>
      </c>
      <c r="BA46" s="302"/>
      <c r="BB46" s="635"/>
      <c r="BC46" s="968"/>
      <c r="BD46" s="880">
        <v>27</v>
      </c>
      <c r="BE46" s="871"/>
      <c r="BG46" s="876">
        <v>27</v>
      </c>
      <c r="BH46" s="867" t="s">
        <v>271</v>
      </c>
      <c r="BI46" s="302">
        <v>648</v>
      </c>
      <c r="BJ46" s="302">
        <v>643</v>
      </c>
      <c r="BK46" s="635"/>
      <c r="BL46" s="968"/>
      <c r="BM46" s="921"/>
      <c r="BN46" s="302">
        <v>592</v>
      </c>
      <c r="BO46" s="302"/>
      <c r="BP46" s="635"/>
      <c r="BQ46" s="968"/>
      <c r="BR46" s="910">
        <v>27</v>
      </c>
      <c r="BS46" s="302">
        <v>643</v>
      </c>
      <c r="BT46" s="302"/>
      <c r="BU46" s="635"/>
      <c r="BV46" s="968"/>
      <c r="BW46" s="876">
        <v>27</v>
      </c>
      <c r="BX46" s="871"/>
      <c r="CA46" s="880">
        <v>27</v>
      </c>
      <c r="CB46" s="867" t="s">
        <v>271</v>
      </c>
      <c r="CC46" s="302">
        <v>648</v>
      </c>
      <c r="CD46" s="302">
        <v>643</v>
      </c>
      <c r="CE46" s="635"/>
      <c r="CF46" s="968"/>
      <c r="CG46" s="921"/>
      <c r="CH46" s="302">
        <v>592</v>
      </c>
      <c r="CI46" s="302"/>
      <c r="CJ46" s="635"/>
      <c r="CK46" s="968"/>
      <c r="CL46" s="910">
        <v>27</v>
      </c>
      <c r="CM46" s="302">
        <v>643</v>
      </c>
      <c r="CN46" s="302"/>
      <c r="CO46" s="635"/>
      <c r="CP46" s="968"/>
      <c r="CQ46" s="880">
        <v>27</v>
      </c>
      <c r="CR46" s="871"/>
      <c r="CU46" s="876">
        <v>27</v>
      </c>
      <c r="CV46" s="867" t="s">
        <v>271</v>
      </c>
      <c r="CW46" s="302">
        <v>648</v>
      </c>
      <c r="CX46" s="302">
        <v>643</v>
      </c>
      <c r="CY46" s="635"/>
      <c r="CZ46" s="968"/>
      <c r="DA46" s="921"/>
      <c r="DB46" s="302">
        <v>592</v>
      </c>
      <c r="DC46" s="302"/>
      <c r="DD46" s="635"/>
      <c r="DE46" s="968"/>
      <c r="DF46" s="910">
        <v>27</v>
      </c>
      <c r="DG46" s="302">
        <v>643</v>
      </c>
      <c r="DH46" s="302"/>
      <c r="DI46" s="635"/>
      <c r="DJ46" s="968"/>
      <c r="DK46" s="876">
        <v>27</v>
      </c>
      <c r="DL46" s="871"/>
      <c r="DO46" s="880">
        <v>27</v>
      </c>
      <c r="DP46" s="867" t="s">
        <v>271</v>
      </c>
      <c r="DQ46" s="302">
        <v>648</v>
      </c>
      <c r="DR46" s="302">
        <v>643</v>
      </c>
      <c r="DS46" s="635"/>
      <c r="DT46" s="968"/>
      <c r="DU46" s="921"/>
      <c r="DV46" s="302">
        <v>592</v>
      </c>
      <c r="DW46" s="302"/>
      <c r="DX46" s="635"/>
      <c r="DY46" s="968"/>
      <c r="DZ46" s="910">
        <v>27</v>
      </c>
      <c r="EA46" s="302">
        <v>643</v>
      </c>
      <c r="EB46" s="302"/>
      <c r="EC46" s="635"/>
      <c r="ED46" s="968"/>
      <c r="EE46" s="880">
        <v>27</v>
      </c>
      <c r="EF46" s="871"/>
      <c r="EI46" s="397">
        <v>27</v>
      </c>
      <c r="EJ46" s="867" t="s">
        <v>271</v>
      </c>
      <c r="EK46" s="302">
        <v>648</v>
      </c>
      <c r="EL46" s="302">
        <v>643</v>
      </c>
      <c r="EM46" s="635"/>
      <c r="EN46" s="968"/>
      <c r="EO46" s="921"/>
      <c r="EP46" s="302">
        <v>592</v>
      </c>
      <c r="EQ46" s="302"/>
      <c r="ER46" s="635"/>
      <c r="ES46" s="968"/>
      <c r="ET46" s="910">
        <v>27</v>
      </c>
      <c r="EU46" s="302">
        <v>643</v>
      </c>
      <c r="EV46" s="302"/>
      <c r="EW46" s="635"/>
      <c r="EX46" s="968"/>
      <c r="EY46" s="397">
        <v>27</v>
      </c>
      <c r="EZ46" s="871"/>
    </row>
    <row r="47" spans="1:156" hidden="1">
      <c r="A47" s="400"/>
      <c r="B47" s="991"/>
      <c r="C47" s="989"/>
      <c r="D47" s="991"/>
      <c r="E47" s="991"/>
      <c r="F47" s="992"/>
      <c r="G47" s="921"/>
      <c r="H47" s="991"/>
      <c r="I47" s="991"/>
      <c r="J47" s="991"/>
      <c r="K47" s="992"/>
      <c r="L47" s="922"/>
      <c r="M47" s="991"/>
      <c r="N47" s="991"/>
      <c r="O47" s="991"/>
      <c r="P47" s="945"/>
      <c r="Q47" s="400"/>
      <c r="R47" s="866"/>
      <c r="U47" s="876"/>
      <c r="V47" s="991"/>
      <c r="W47" s="989"/>
      <c r="X47" s="991"/>
      <c r="Y47" s="991"/>
      <c r="Z47" s="992"/>
      <c r="AA47" s="921"/>
      <c r="AB47" s="991"/>
      <c r="AC47" s="991"/>
      <c r="AD47" s="991"/>
      <c r="AE47" s="992"/>
      <c r="AF47" s="910"/>
      <c r="AG47" s="989"/>
      <c r="AH47" s="991"/>
      <c r="AI47" s="991"/>
      <c r="AJ47" s="992"/>
      <c r="AK47" s="876"/>
      <c r="AL47" s="871"/>
      <c r="AN47" s="880"/>
      <c r="AO47" s="991"/>
      <c r="AP47" s="989"/>
      <c r="AQ47" s="991"/>
      <c r="AR47" s="991"/>
      <c r="AS47" s="992"/>
      <c r="AT47" s="921"/>
      <c r="AU47" s="991"/>
      <c r="AV47" s="991"/>
      <c r="AW47" s="991"/>
      <c r="AX47" s="992"/>
      <c r="AY47" s="910"/>
      <c r="AZ47" s="989"/>
      <c r="BA47" s="991"/>
      <c r="BB47" s="991"/>
      <c r="BC47" s="992"/>
      <c r="BD47" s="880"/>
      <c r="BE47" s="871"/>
      <c r="BG47" s="876"/>
      <c r="BH47" s="991"/>
      <c r="BI47" s="989"/>
      <c r="BJ47" s="991"/>
      <c r="BK47" s="991"/>
      <c r="BL47" s="992"/>
      <c r="BM47" s="921"/>
      <c r="BN47" s="991"/>
      <c r="BO47" s="991"/>
      <c r="BP47" s="991"/>
      <c r="BQ47" s="992"/>
      <c r="BR47" s="910"/>
      <c r="BS47" s="989"/>
      <c r="BT47" s="991"/>
      <c r="BU47" s="991"/>
      <c r="BV47" s="992"/>
      <c r="BW47" s="876"/>
      <c r="BX47" s="871"/>
      <c r="CA47" s="880"/>
      <c r="CB47" s="991"/>
      <c r="CC47" s="989"/>
      <c r="CD47" s="991"/>
      <c r="CE47" s="991"/>
      <c r="CF47" s="992"/>
      <c r="CG47" s="921"/>
      <c r="CH47" s="991"/>
      <c r="CI47" s="991"/>
      <c r="CJ47" s="991"/>
      <c r="CK47" s="992"/>
      <c r="CL47" s="910"/>
      <c r="CM47" s="989"/>
      <c r="CN47" s="991"/>
      <c r="CO47" s="991"/>
      <c r="CP47" s="992"/>
      <c r="CQ47" s="880"/>
      <c r="CR47" s="871"/>
      <c r="CU47" s="876"/>
      <c r="CV47" s="991"/>
      <c r="CW47" s="989"/>
      <c r="CX47" s="991"/>
      <c r="CY47" s="991"/>
      <c r="CZ47" s="992"/>
      <c r="DA47" s="921"/>
      <c r="DB47" s="991"/>
      <c r="DC47" s="991"/>
      <c r="DD47" s="991"/>
      <c r="DE47" s="992"/>
      <c r="DF47" s="910"/>
      <c r="DG47" s="989"/>
      <c r="DH47" s="991"/>
      <c r="DI47" s="991"/>
      <c r="DJ47" s="992"/>
      <c r="DK47" s="876"/>
      <c r="DL47" s="871"/>
      <c r="DO47" s="880"/>
      <c r="DP47" s="991"/>
      <c r="DQ47" s="989"/>
      <c r="DR47" s="991"/>
      <c r="DS47" s="991"/>
      <c r="DT47" s="992"/>
      <c r="DU47" s="921"/>
      <c r="DV47" s="991"/>
      <c r="DW47" s="991"/>
      <c r="DX47" s="991"/>
      <c r="DY47" s="992"/>
      <c r="DZ47" s="910"/>
      <c r="EA47" s="989"/>
      <c r="EB47" s="991"/>
      <c r="EC47" s="991"/>
      <c r="ED47" s="992"/>
      <c r="EE47" s="880"/>
      <c r="EF47" s="871"/>
      <c r="EI47" s="397"/>
      <c r="EJ47" s="991"/>
      <c r="EK47" s="989"/>
      <c r="EL47" s="991"/>
      <c r="EM47" s="991"/>
      <c r="EN47" s="992"/>
      <c r="EO47" s="921"/>
      <c r="EP47" s="991"/>
      <c r="EQ47" s="991"/>
      <c r="ER47" s="991"/>
      <c r="ES47" s="992"/>
      <c r="ET47" s="910"/>
      <c r="EU47" s="989"/>
      <c r="EV47" s="991"/>
      <c r="EW47" s="991"/>
      <c r="EX47" s="992"/>
      <c r="EY47" s="397"/>
      <c r="EZ47" s="871"/>
    </row>
    <row r="48" spans="1:156" hidden="1">
      <c r="A48" s="400">
        <v>28</v>
      </c>
      <c r="B48" s="1010" t="s">
        <v>272</v>
      </c>
      <c r="C48" s="260">
        <f>SUM(C42,C44,C46)</f>
        <v>1470</v>
      </c>
      <c r="D48" s="260">
        <f>SUM(D42,D46,D44)</f>
        <v>85078</v>
      </c>
      <c r="E48" s="260">
        <f>SUM(D48,-C48)</f>
        <v>83608</v>
      </c>
      <c r="F48" s="986">
        <f>E48/C48</f>
        <v>56.876190476190473</v>
      </c>
      <c r="G48" s="921"/>
      <c r="H48" s="260">
        <f>SUM(H42,H46,H44)</f>
        <v>84665</v>
      </c>
      <c r="I48" s="260">
        <f>SUM(I42,I46,I44)</f>
        <v>82173</v>
      </c>
      <c r="J48" s="260">
        <f>SUM(I48,-H48)</f>
        <v>-2492</v>
      </c>
      <c r="K48" s="986">
        <f>J48/H48</f>
        <v>-2.9433650268706077E-2</v>
      </c>
      <c r="L48" s="922"/>
      <c r="M48" s="260">
        <f>SUM(M42,M46,M44)</f>
        <v>85046</v>
      </c>
      <c r="N48" s="260">
        <f>SUM(N42,N46,N44)</f>
        <v>82132</v>
      </c>
      <c r="O48" s="260">
        <f>SUM(N48,-M48)</f>
        <v>-2914</v>
      </c>
      <c r="P48" s="987">
        <f>O48/M48</f>
        <v>-3.426381017331797E-2</v>
      </c>
      <c r="Q48" s="400">
        <v>28</v>
      </c>
      <c r="R48" s="866"/>
      <c r="U48" s="876">
        <v>28</v>
      </c>
      <c r="V48" s="1010" t="s">
        <v>272</v>
      </c>
      <c r="W48" s="260" t="e">
        <f>SUM(W42,W44,W46)</f>
        <v>#REF!</v>
      </c>
      <c r="X48" s="260" t="e">
        <f>SUM(X42,X46,X44)</f>
        <v>#REF!</v>
      </c>
      <c r="Y48" s="260" t="e">
        <f>SUM(X48,-W48)</f>
        <v>#REF!</v>
      </c>
      <c r="Z48" s="986" t="e">
        <f>Y48/W48</f>
        <v>#REF!</v>
      </c>
      <c r="AA48" s="921"/>
      <c r="AB48" s="260" t="e">
        <f>SUM(AB42,AB46,AB44)</f>
        <v>#REF!</v>
      </c>
      <c r="AC48" s="260" t="e">
        <f>SUM(AC42,AC46,AC44)</f>
        <v>#REF!</v>
      </c>
      <c r="AD48" s="260" t="e">
        <f>SUM(AC48,-AB48)</f>
        <v>#REF!</v>
      </c>
      <c r="AE48" s="986" t="e">
        <f>AD48/AB48</f>
        <v>#REF!</v>
      </c>
      <c r="AF48" s="910">
        <v>28</v>
      </c>
      <c r="AG48" s="260" t="e">
        <f>SUM(AG42,AG46,AG44)</f>
        <v>#REF!</v>
      </c>
      <c r="AH48" s="260" t="e">
        <f>SUM(AH42,AH46,AH44)</f>
        <v>#REF!</v>
      </c>
      <c r="AI48" s="260" t="e">
        <f>SUM(AH48,-AG48)</f>
        <v>#REF!</v>
      </c>
      <c r="AJ48" s="986" t="e">
        <f>AI48/AG48</f>
        <v>#REF!</v>
      </c>
      <c r="AK48" s="876">
        <v>28</v>
      </c>
      <c r="AL48" s="871"/>
      <c r="AN48" s="880">
        <v>28</v>
      </c>
      <c r="AO48" s="1010" t="s">
        <v>272</v>
      </c>
      <c r="AP48" s="260" t="e">
        <f>SUM(AP42,AP44,AP46)</f>
        <v>#REF!</v>
      </c>
      <c r="AQ48" s="260" t="e">
        <f>SUM(AQ42,AQ46,AQ44)</f>
        <v>#REF!</v>
      </c>
      <c r="AR48" s="260" t="e">
        <f>SUM(AQ48,-AP48)</f>
        <v>#REF!</v>
      </c>
      <c r="AS48" s="986" t="e">
        <f>AR48/AP48</f>
        <v>#REF!</v>
      </c>
      <c r="AT48" s="921"/>
      <c r="AU48" s="260" t="e">
        <f>SUM(AU42,AU46,AU44)</f>
        <v>#REF!</v>
      </c>
      <c r="AV48" s="260" t="e">
        <f>SUM(AV42,AV46,AV44)</f>
        <v>#REF!</v>
      </c>
      <c r="AW48" s="260" t="e">
        <f>SUM(AV48,-AU48)</f>
        <v>#REF!</v>
      </c>
      <c r="AX48" s="986" t="e">
        <f>AW48/AU48</f>
        <v>#REF!</v>
      </c>
      <c r="AY48" s="910">
        <v>28</v>
      </c>
      <c r="AZ48" s="260" t="e">
        <f>SUM(AZ42,AZ46,AZ44)</f>
        <v>#REF!</v>
      </c>
      <c r="BA48" s="260" t="e">
        <f>SUM(BA42,BA46,BA44)</f>
        <v>#REF!</v>
      </c>
      <c r="BB48" s="260" t="e">
        <f>SUM(BA48,-AZ48)</f>
        <v>#REF!</v>
      </c>
      <c r="BC48" s="986" t="e">
        <f>BB48/AZ48</f>
        <v>#REF!</v>
      </c>
      <c r="BD48" s="880">
        <v>28</v>
      </c>
      <c r="BE48" s="871"/>
      <c r="BG48" s="876">
        <v>28</v>
      </c>
      <c r="BH48" s="1010" t="s">
        <v>272</v>
      </c>
      <c r="BI48" s="260" t="e">
        <f>SUM(BI42,BI44,BI46)</f>
        <v>#REF!</v>
      </c>
      <c r="BJ48" s="260" t="e">
        <f>SUM(BJ42,BJ46,BJ44)</f>
        <v>#REF!</v>
      </c>
      <c r="BK48" s="260" t="e">
        <f>SUM(BJ48,-BI48)</f>
        <v>#REF!</v>
      </c>
      <c r="BL48" s="986" t="e">
        <f>BK48/BI48</f>
        <v>#REF!</v>
      </c>
      <c r="BM48" s="921"/>
      <c r="BN48" s="260" t="e">
        <f>SUM(BN42,BN46,BN44)</f>
        <v>#REF!</v>
      </c>
      <c r="BO48" s="260" t="e">
        <f>SUM(BO42,BO46,BO44)</f>
        <v>#REF!</v>
      </c>
      <c r="BP48" s="260" t="e">
        <f>SUM(BO48,-BN48)</f>
        <v>#REF!</v>
      </c>
      <c r="BQ48" s="986" t="e">
        <f>BP48/BN48</f>
        <v>#REF!</v>
      </c>
      <c r="BR48" s="910">
        <v>28</v>
      </c>
      <c r="BS48" s="260" t="e">
        <f>SUM(BS42,BS46,BS44)</f>
        <v>#REF!</v>
      </c>
      <c r="BT48" s="260" t="e">
        <f>SUM(BT42,BT46,BT44)</f>
        <v>#REF!</v>
      </c>
      <c r="BU48" s="260" t="e">
        <f>SUM(BT48,-BS48)</f>
        <v>#REF!</v>
      </c>
      <c r="BV48" s="986" t="e">
        <f>BU48/BS48</f>
        <v>#REF!</v>
      </c>
      <c r="BW48" s="876">
        <v>28</v>
      </c>
      <c r="BX48" s="871"/>
      <c r="CA48" s="880">
        <v>28</v>
      </c>
      <c r="CB48" s="1010" t="s">
        <v>272</v>
      </c>
      <c r="CC48" s="260" t="e">
        <f>SUM(CC42,CC44,CC46)</f>
        <v>#REF!</v>
      </c>
      <c r="CD48" s="260" t="e">
        <f>SUM(CD42,CD46,CD44)</f>
        <v>#REF!</v>
      </c>
      <c r="CE48" s="260" t="e">
        <f>SUM(CD48,-CC48)</f>
        <v>#REF!</v>
      </c>
      <c r="CF48" s="986" t="e">
        <f>CE48/CC48</f>
        <v>#REF!</v>
      </c>
      <c r="CG48" s="921"/>
      <c r="CH48" s="260" t="e">
        <f>SUM(CH42,CH46,CH44)</f>
        <v>#REF!</v>
      </c>
      <c r="CI48" s="260" t="e">
        <f>SUM(CI42,CI46,CI44)</f>
        <v>#REF!</v>
      </c>
      <c r="CJ48" s="260" t="e">
        <f>SUM(CI48,-CH48)</f>
        <v>#REF!</v>
      </c>
      <c r="CK48" s="986" t="e">
        <f>CJ48/CH48</f>
        <v>#REF!</v>
      </c>
      <c r="CL48" s="910">
        <v>28</v>
      </c>
      <c r="CM48" s="260" t="e">
        <f>SUM(CM42,CM46,CM44)</f>
        <v>#REF!</v>
      </c>
      <c r="CN48" s="260" t="e">
        <f>SUM(CN42,CN46,CN44)</f>
        <v>#REF!</v>
      </c>
      <c r="CO48" s="260" t="e">
        <f>SUM(CN48,-CM48)</f>
        <v>#REF!</v>
      </c>
      <c r="CP48" s="986" t="e">
        <f>CO48/CM48</f>
        <v>#REF!</v>
      </c>
      <c r="CQ48" s="880">
        <v>28</v>
      </c>
      <c r="CR48" s="871"/>
      <c r="CU48" s="876">
        <v>28</v>
      </c>
      <c r="CV48" s="1010" t="s">
        <v>272</v>
      </c>
      <c r="CW48" s="260" t="e">
        <f>SUM(CW42,CW44,CW46)</f>
        <v>#REF!</v>
      </c>
      <c r="CX48" s="260" t="e">
        <f>SUM(CX42,CX46,CX44)</f>
        <v>#REF!</v>
      </c>
      <c r="CY48" s="260" t="e">
        <f>SUM(CX48,-CW48)</f>
        <v>#REF!</v>
      </c>
      <c r="CZ48" s="986" t="e">
        <f>CY48/CW48</f>
        <v>#REF!</v>
      </c>
      <c r="DA48" s="921"/>
      <c r="DB48" s="260" t="e">
        <f>SUM(DB42,DB46,DB44)</f>
        <v>#REF!</v>
      </c>
      <c r="DC48" s="260" t="e">
        <f>SUM(DC42,DC46,DC44)</f>
        <v>#REF!</v>
      </c>
      <c r="DD48" s="260" t="e">
        <f>SUM(DC48,-DB48)</f>
        <v>#REF!</v>
      </c>
      <c r="DE48" s="986" t="e">
        <f>DD48/DB48</f>
        <v>#REF!</v>
      </c>
      <c r="DF48" s="910">
        <v>28</v>
      </c>
      <c r="DG48" s="260" t="e">
        <f>SUM(DG42,DG46,DG44)</f>
        <v>#REF!</v>
      </c>
      <c r="DH48" s="260" t="e">
        <f>SUM(DH42,DH46,DH44)</f>
        <v>#REF!</v>
      </c>
      <c r="DI48" s="260" t="e">
        <f>SUM(DH48,-DG48)</f>
        <v>#REF!</v>
      </c>
      <c r="DJ48" s="986" t="e">
        <f>DI48/DG48</f>
        <v>#REF!</v>
      </c>
      <c r="DK48" s="876">
        <v>28</v>
      </c>
      <c r="DL48" s="871"/>
      <c r="DO48" s="880">
        <v>28</v>
      </c>
      <c r="DP48" s="1010" t="s">
        <v>272</v>
      </c>
      <c r="DQ48" s="260" t="e">
        <f>SUM(DQ42,DQ44,DQ46)</f>
        <v>#REF!</v>
      </c>
      <c r="DR48" s="260" t="e">
        <f>SUM(DR42,DR46,DR44)</f>
        <v>#REF!</v>
      </c>
      <c r="DS48" s="260" t="e">
        <f>SUM(DR48,-DQ48)</f>
        <v>#REF!</v>
      </c>
      <c r="DT48" s="986" t="e">
        <f>DS48/DQ48</f>
        <v>#REF!</v>
      </c>
      <c r="DU48" s="921"/>
      <c r="DV48" s="260" t="e">
        <f>SUM(DV42,DV46,DV44)</f>
        <v>#REF!</v>
      </c>
      <c r="DW48" s="260" t="e">
        <f>SUM(DW42,DW46,DW44)</f>
        <v>#REF!</v>
      </c>
      <c r="DX48" s="260" t="e">
        <f>SUM(DW48,-DV48)</f>
        <v>#REF!</v>
      </c>
      <c r="DY48" s="986" t="e">
        <f>DX48/DV48</f>
        <v>#REF!</v>
      </c>
      <c r="DZ48" s="910">
        <v>28</v>
      </c>
      <c r="EA48" s="260" t="e">
        <f>SUM(EA42,EA46,EA44)</f>
        <v>#REF!</v>
      </c>
      <c r="EB48" s="260" t="e">
        <f>SUM(EB42,EB46,EB44)</f>
        <v>#REF!</v>
      </c>
      <c r="EC48" s="260" t="e">
        <f>SUM(EB48,-EA48)</f>
        <v>#REF!</v>
      </c>
      <c r="ED48" s="986" t="e">
        <f>EC48/EA48</f>
        <v>#REF!</v>
      </c>
      <c r="EE48" s="880">
        <v>28</v>
      </c>
      <c r="EF48" s="871"/>
      <c r="EI48" s="397">
        <v>28</v>
      </c>
      <c r="EJ48" s="1010" t="s">
        <v>272</v>
      </c>
      <c r="EK48" s="260" t="e">
        <f>SUM(EK42,EK44,EK46)</f>
        <v>#REF!</v>
      </c>
      <c r="EL48" s="260" t="e">
        <f>SUM(EL42,EL46,EL44)</f>
        <v>#REF!</v>
      </c>
      <c r="EM48" s="260" t="e">
        <f>SUM(EL48,-EK48)</f>
        <v>#REF!</v>
      </c>
      <c r="EN48" s="986" t="e">
        <f>EM48/EK48</f>
        <v>#REF!</v>
      </c>
      <c r="EO48" s="921"/>
      <c r="EP48" s="260" t="e">
        <f>SUM(EP42,EP46,EP44)</f>
        <v>#REF!</v>
      </c>
      <c r="EQ48" s="260" t="e">
        <f>SUM(EQ42,EQ46,EQ44)</f>
        <v>#REF!</v>
      </c>
      <c r="ER48" s="260" t="e">
        <f>SUM(EQ48,-EP48)</f>
        <v>#REF!</v>
      </c>
      <c r="ES48" s="986" t="e">
        <f>ER48/EP48</f>
        <v>#REF!</v>
      </c>
      <c r="ET48" s="910">
        <v>28</v>
      </c>
      <c r="EU48" s="260" t="e">
        <f>SUM(EU42,EU46,EU44)</f>
        <v>#REF!</v>
      </c>
      <c r="EV48" s="260" t="e">
        <f>SUM(EV42,EV46,EV44)</f>
        <v>#REF!</v>
      </c>
      <c r="EW48" s="260" t="e">
        <f>SUM(EV48,-EU48)</f>
        <v>#REF!</v>
      </c>
      <c r="EX48" s="986" t="e">
        <f>EW48/EU48</f>
        <v>#REF!</v>
      </c>
      <c r="EY48" s="397">
        <v>28</v>
      </c>
      <c r="EZ48" s="871"/>
    </row>
    <row r="49" spans="1:156" hidden="1">
      <c r="A49" s="400"/>
      <c r="B49" s="1011"/>
      <c r="C49" s="1012"/>
      <c r="D49" s="1011"/>
      <c r="E49" s="1011"/>
      <c r="F49" s="1013"/>
      <c r="G49" s="921"/>
      <c r="H49" s="1011"/>
      <c r="I49" s="1011"/>
      <c r="J49" s="1011"/>
      <c r="K49" s="1013"/>
      <c r="L49" s="922"/>
      <c r="M49" s="1011"/>
      <c r="N49" s="1011"/>
      <c r="O49" s="1011"/>
      <c r="P49" s="945"/>
      <c r="Q49" s="400"/>
      <c r="R49" s="866"/>
      <c r="U49" s="876"/>
      <c r="V49" s="1011"/>
      <c r="W49" s="1012"/>
      <c r="X49" s="1011"/>
      <c r="Y49" s="1011"/>
      <c r="Z49" s="1013"/>
      <c r="AA49" s="921"/>
      <c r="AB49" s="1011"/>
      <c r="AC49" s="1011"/>
      <c r="AD49" s="1011"/>
      <c r="AE49" s="1013"/>
      <c r="AF49" s="910"/>
      <c r="AG49" s="1012"/>
      <c r="AH49" s="1011"/>
      <c r="AI49" s="1011"/>
      <c r="AJ49" s="1013"/>
      <c r="AK49" s="876"/>
      <c r="AL49" s="871"/>
      <c r="AN49" s="880"/>
      <c r="AO49" s="1011"/>
      <c r="AP49" s="1012"/>
      <c r="AQ49" s="1011"/>
      <c r="AR49" s="1011"/>
      <c r="AS49" s="1013"/>
      <c r="AT49" s="921"/>
      <c r="AU49" s="1011"/>
      <c r="AV49" s="1011"/>
      <c r="AW49" s="1011"/>
      <c r="AX49" s="1013"/>
      <c r="AY49" s="910"/>
      <c r="AZ49" s="1012"/>
      <c r="BA49" s="1011"/>
      <c r="BB49" s="1011"/>
      <c r="BC49" s="1013"/>
      <c r="BD49" s="880"/>
      <c r="BE49" s="871"/>
      <c r="BG49" s="876"/>
      <c r="BH49" s="1011"/>
      <c r="BI49" s="1012"/>
      <c r="BJ49" s="1011"/>
      <c r="BK49" s="1011"/>
      <c r="BL49" s="1013"/>
      <c r="BM49" s="921"/>
      <c r="BN49" s="1011"/>
      <c r="BO49" s="1011"/>
      <c r="BP49" s="1011"/>
      <c r="BQ49" s="1013"/>
      <c r="BR49" s="910"/>
      <c r="BS49" s="1012"/>
      <c r="BT49" s="1011"/>
      <c r="BU49" s="1011"/>
      <c r="BV49" s="1013"/>
      <c r="BW49" s="876"/>
      <c r="BX49" s="871"/>
      <c r="CA49" s="880"/>
      <c r="CB49" s="1011"/>
      <c r="CC49" s="1012"/>
      <c r="CD49" s="1011"/>
      <c r="CE49" s="1011"/>
      <c r="CF49" s="1013"/>
      <c r="CG49" s="921"/>
      <c r="CH49" s="1011"/>
      <c r="CI49" s="1011"/>
      <c r="CJ49" s="1011"/>
      <c r="CK49" s="1013"/>
      <c r="CL49" s="910"/>
      <c r="CM49" s="1012"/>
      <c r="CN49" s="1011"/>
      <c r="CO49" s="1011"/>
      <c r="CP49" s="1013"/>
      <c r="CQ49" s="880"/>
      <c r="CR49" s="871"/>
      <c r="CU49" s="876"/>
      <c r="CV49" s="1011"/>
      <c r="CW49" s="1012"/>
      <c r="CX49" s="1011"/>
      <c r="CY49" s="1011"/>
      <c r="CZ49" s="1013"/>
      <c r="DA49" s="921"/>
      <c r="DB49" s="1011"/>
      <c r="DC49" s="1011"/>
      <c r="DD49" s="1011"/>
      <c r="DE49" s="1013"/>
      <c r="DF49" s="910"/>
      <c r="DG49" s="1012"/>
      <c r="DH49" s="1011"/>
      <c r="DI49" s="1011"/>
      <c r="DJ49" s="1013"/>
      <c r="DK49" s="876"/>
      <c r="DL49" s="871"/>
      <c r="DO49" s="880"/>
      <c r="DP49" s="1011"/>
      <c r="DQ49" s="1012"/>
      <c r="DR49" s="1011"/>
      <c r="DS49" s="1011"/>
      <c r="DT49" s="1013"/>
      <c r="DU49" s="921"/>
      <c r="DV49" s="1011"/>
      <c r="DW49" s="1011"/>
      <c r="DX49" s="1011"/>
      <c r="DY49" s="1013"/>
      <c r="DZ49" s="910"/>
      <c r="EA49" s="1012"/>
      <c r="EB49" s="1011"/>
      <c r="EC49" s="1011"/>
      <c r="ED49" s="1013"/>
      <c r="EE49" s="880"/>
      <c r="EF49" s="871"/>
      <c r="EI49" s="397"/>
      <c r="EJ49" s="1011"/>
      <c r="EK49" s="1012"/>
      <c r="EL49" s="1011"/>
      <c r="EM49" s="1011"/>
      <c r="EN49" s="1013"/>
      <c r="EO49" s="921"/>
      <c r="EP49" s="1011"/>
      <c r="EQ49" s="1011"/>
      <c r="ER49" s="1011"/>
      <c r="ES49" s="1013"/>
      <c r="ET49" s="910"/>
      <c r="EU49" s="1012"/>
      <c r="EV49" s="1011"/>
      <c r="EW49" s="1011"/>
      <c r="EX49" s="1013"/>
      <c r="EY49" s="397"/>
      <c r="EZ49" s="871"/>
    </row>
    <row r="50" spans="1:156" hidden="1">
      <c r="A50" s="401"/>
      <c r="B50" s="1014"/>
      <c r="C50" s="1015"/>
      <c r="D50" s="1014"/>
      <c r="E50" s="1015"/>
      <c r="F50" s="1016"/>
      <c r="G50" s="1015"/>
      <c r="H50" s="1014"/>
      <c r="I50" s="1014"/>
      <c r="J50" s="1015"/>
      <c r="K50" s="1016"/>
      <c r="L50" s="1017"/>
      <c r="M50" s="1014"/>
      <c r="N50" s="1014"/>
      <c r="O50" s="1015"/>
      <c r="P50" s="945"/>
      <c r="Q50" s="401"/>
      <c r="R50" s="866"/>
      <c r="U50" s="1018"/>
      <c r="V50" s="1014"/>
      <c r="W50" s="1015"/>
      <c r="X50" s="1014"/>
      <c r="Y50" s="1015"/>
      <c r="Z50" s="1016"/>
      <c r="AA50" s="1015"/>
      <c r="AB50" s="1014"/>
      <c r="AC50" s="1014"/>
      <c r="AD50" s="1015"/>
      <c r="AE50" s="1016"/>
      <c r="AF50" s="429"/>
      <c r="AG50" s="1014"/>
      <c r="AH50" s="1014"/>
      <c r="AI50" s="1015"/>
      <c r="AJ50" s="1016"/>
      <c r="AK50" s="1018"/>
      <c r="AL50" s="871"/>
      <c r="AN50" s="1019"/>
      <c r="AO50" s="1014"/>
      <c r="AP50" s="1015"/>
      <c r="AQ50" s="1014"/>
      <c r="AR50" s="1015"/>
      <c r="AS50" s="1016"/>
      <c r="AT50" s="1015"/>
      <c r="AU50" s="1014"/>
      <c r="AV50" s="1014"/>
      <c r="AW50" s="1015"/>
      <c r="AX50" s="1016"/>
      <c r="AY50" s="429"/>
      <c r="AZ50" s="1014"/>
      <c r="BA50" s="1014"/>
      <c r="BB50" s="1015"/>
      <c r="BC50" s="1016"/>
      <c r="BD50" s="1019"/>
      <c r="BE50" s="871"/>
      <c r="BG50" s="1018"/>
      <c r="BH50" s="1014"/>
      <c r="BI50" s="1015"/>
      <c r="BJ50" s="1014"/>
      <c r="BK50" s="1015"/>
      <c r="BL50" s="1016"/>
      <c r="BM50" s="1015"/>
      <c r="BN50" s="1014"/>
      <c r="BO50" s="1014"/>
      <c r="BP50" s="1015"/>
      <c r="BQ50" s="1016"/>
      <c r="BR50" s="429"/>
      <c r="BS50" s="1014"/>
      <c r="BT50" s="1014"/>
      <c r="BU50" s="1015"/>
      <c r="BV50" s="1016"/>
      <c r="BW50" s="1018"/>
      <c r="BX50" s="871"/>
      <c r="CA50" s="1019"/>
      <c r="CB50" s="1014"/>
      <c r="CC50" s="1015"/>
      <c r="CD50" s="1014"/>
      <c r="CE50" s="1015"/>
      <c r="CF50" s="1016"/>
      <c r="CG50" s="1015"/>
      <c r="CH50" s="1014"/>
      <c r="CI50" s="1014"/>
      <c r="CJ50" s="1015"/>
      <c r="CK50" s="1016"/>
      <c r="CL50" s="429"/>
      <c r="CM50" s="1014"/>
      <c r="CN50" s="1014"/>
      <c r="CO50" s="1015"/>
      <c r="CP50" s="1016"/>
      <c r="CQ50" s="1019"/>
      <c r="CR50" s="871"/>
      <c r="CU50" s="1018"/>
      <c r="CV50" s="1014"/>
      <c r="CW50" s="1015"/>
      <c r="CX50" s="1014"/>
      <c r="CY50" s="1015"/>
      <c r="CZ50" s="1016"/>
      <c r="DA50" s="1015"/>
      <c r="DB50" s="1014"/>
      <c r="DC50" s="1014"/>
      <c r="DD50" s="1015"/>
      <c r="DE50" s="1016"/>
      <c r="DF50" s="429"/>
      <c r="DG50" s="1014"/>
      <c r="DH50" s="1014"/>
      <c r="DI50" s="1015"/>
      <c r="DJ50" s="1016"/>
      <c r="DK50" s="1018"/>
      <c r="DL50" s="871"/>
      <c r="DO50" s="1019"/>
      <c r="DP50" s="1014"/>
      <c r="DQ50" s="1015"/>
      <c r="DR50" s="1014"/>
      <c r="DS50" s="1015"/>
      <c r="DT50" s="1016"/>
      <c r="DU50" s="1015"/>
      <c r="DV50" s="1014"/>
      <c r="DW50" s="1014"/>
      <c r="DX50" s="1015"/>
      <c r="DY50" s="1016"/>
      <c r="DZ50" s="429"/>
      <c r="EA50" s="1014"/>
      <c r="EB50" s="1014"/>
      <c r="EC50" s="1015"/>
      <c r="ED50" s="1016"/>
      <c r="EE50" s="1019"/>
      <c r="EF50" s="871"/>
      <c r="EI50" s="1020"/>
      <c r="EJ50" s="1014"/>
      <c r="EK50" s="1015"/>
      <c r="EL50" s="1014"/>
      <c r="EM50" s="1015"/>
      <c r="EN50" s="1016"/>
      <c r="EO50" s="1015"/>
      <c r="EP50" s="1014"/>
      <c r="EQ50" s="1014"/>
      <c r="ER50" s="1015"/>
      <c r="ES50" s="1016"/>
      <c r="ET50" s="429"/>
      <c r="EU50" s="1014"/>
      <c r="EV50" s="1014"/>
      <c r="EW50" s="1015"/>
      <c r="EX50" s="1016"/>
      <c r="EY50" s="1020"/>
      <c r="EZ50" s="871"/>
    </row>
    <row r="51" spans="1:156" hidden="1">
      <c r="A51" s="400"/>
      <c r="B51" s="283"/>
      <c r="C51" s="302"/>
      <c r="D51" s="283"/>
      <c r="E51" s="283"/>
      <c r="F51" s="945"/>
      <c r="G51" s="869"/>
      <c r="H51" s="283"/>
      <c r="I51" s="283"/>
      <c r="J51" s="283"/>
      <c r="K51" s="945"/>
      <c r="L51" s="922"/>
      <c r="M51" s="283"/>
      <c r="N51" s="283"/>
      <c r="O51" s="283"/>
      <c r="P51" s="945"/>
      <c r="Q51" s="400"/>
      <c r="R51" s="866"/>
      <c r="U51" s="876"/>
      <c r="V51" s="283"/>
      <c r="W51" s="302"/>
      <c r="X51" s="283"/>
      <c r="Y51" s="283"/>
      <c r="Z51" s="945"/>
      <c r="AA51" s="869"/>
      <c r="AB51" s="283"/>
      <c r="AC51" s="283"/>
      <c r="AD51" s="283"/>
      <c r="AE51" s="945"/>
      <c r="AF51" s="910"/>
      <c r="AG51" s="302"/>
      <c r="AH51" s="283"/>
      <c r="AI51" s="283"/>
      <c r="AJ51" s="945"/>
      <c r="AK51" s="876"/>
      <c r="AL51" s="871"/>
      <c r="AN51" s="880"/>
      <c r="AO51" s="283"/>
      <c r="AP51" s="302"/>
      <c r="AQ51" s="283"/>
      <c r="AR51" s="283"/>
      <c r="AS51" s="945"/>
      <c r="AT51" s="869"/>
      <c r="AU51" s="283"/>
      <c r="AV51" s="283"/>
      <c r="AW51" s="283"/>
      <c r="AX51" s="945"/>
      <c r="AY51" s="910"/>
      <c r="AZ51" s="302"/>
      <c r="BA51" s="283"/>
      <c r="BB51" s="283"/>
      <c r="BC51" s="945"/>
      <c r="BD51" s="880"/>
      <c r="BE51" s="871"/>
      <c r="BG51" s="876"/>
      <c r="BH51" s="283"/>
      <c r="BI51" s="302"/>
      <c r="BJ51" s="283"/>
      <c r="BK51" s="283"/>
      <c r="BL51" s="945"/>
      <c r="BM51" s="869"/>
      <c r="BN51" s="283"/>
      <c r="BO51" s="283"/>
      <c r="BP51" s="283"/>
      <c r="BQ51" s="945"/>
      <c r="BR51" s="910"/>
      <c r="BS51" s="302"/>
      <c r="BT51" s="283"/>
      <c r="BU51" s="283"/>
      <c r="BV51" s="945"/>
      <c r="BW51" s="876"/>
      <c r="BX51" s="871"/>
      <c r="CA51" s="880"/>
      <c r="CB51" s="283"/>
      <c r="CC51" s="302"/>
      <c r="CD51" s="283"/>
      <c r="CE51" s="283"/>
      <c r="CF51" s="945"/>
      <c r="CG51" s="869"/>
      <c r="CH51" s="283"/>
      <c r="CI51" s="283"/>
      <c r="CJ51" s="283"/>
      <c r="CK51" s="945"/>
      <c r="CL51" s="910"/>
      <c r="CM51" s="302"/>
      <c r="CN51" s="283"/>
      <c r="CO51" s="283"/>
      <c r="CP51" s="945"/>
      <c r="CQ51" s="880"/>
      <c r="CR51" s="871"/>
      <c r="CU51" s="876"/>
      <c r="CV51" s="283"/>
      <c r="CW51" s="302"/>
      <c r="CX51" s="283"/>
      <c r="CY51" s="283"/>
      <c r="CZ51" s="945"/>
      <c r="DA51" s="869"/>
      <c r="DB51" s="283"/>
      <c r="DC51" s="283"/>
      <c r="DD51" s="283"/>
      <c r="DE51" s="945"/>
      <c r="DF51" s="910"/>
      <c r="DG51" s="302"/>
      <c r="DH51" s="283"/>
      <c r="DI51" s="283"/>
      <c r="DJ51" s="945"/>
      <c r="DK51" s="876"/>
      <c r="DL51" s="871"/>
      <c r="DO51" s="880"/>
      <c r="DP51" s="283"/>
      <c r="DQ51" s="302"/>
      <c r="DR51" s="283"/>
      <c r="DS51" s="283"/>
      <c r="DT51" s="945"/>
      <c r="DU51" s="869"/>
      <c r="DV51" s="283"/>
      <c r="DW51" s="283"/>
      <c r="DX51" s="283"/>
      <c r="DY51" s="945"/>
      <c r="DZ51" s="910"/>
      <c r="EA51" s="302"/>
      <c r="EB51" s="283"/>
      <c r="EC51" s="283"/>
      <c r="ED51" s="945"/>
      <c r="EE51" s="880"/>
      <c r="EF51" s="871"/>
      <c r="EI51" s="397"/>
      <c r="EJ51" s="283"/>
      <c r="EK51" s="302"/>
      <c r="EL51" s="283"/>
      <c r="EM51" s="283"/>
      <c r="EN51" s="945"/>
      <c r="EO51" s="869"/>
      <c r="EP51" s="283"/>
      <c r="EQ51" s="283"/>
      <c r="ER51" s="283"/>
      <c r="ES51" s="945"/>
      <c r="ET51" s="910"/>
      <c r="EU51" s="302"/>
      <c r="EV51" s="283"/>
      <c r="EW51" s="283"/>
      <c r="EX51" s="945"/>
      <c r="EY51" s="397"/>
      <c r="EZ51" s="871"/>
    </row>
    <row r="52" spans="1:156" hidden="1">
      <c r="A52" s="400"/>
      <c r="B52" s="302"/>
      <c r="C52" s="302"/>
      <c r="D52" s="302"/>
      <c r="E52" s="283"/>
      <c r="F52" s="945"/>
      <c r="G52" s="869"/>
      <c r="H52" s="302"/>
      <c r="I52" s="302"/>
      <c r="J52" s="283"/>
      <c r="K52" s="945"/>
      <c r="L52" s="922"/>
      <c r="M52" s="302"/>
      <c r="N52" s="302"/>
      <c r="O52" s="283"/>
      <c r="P52" s="945"/>
      <c r="Q52" s="400"/>
      <c r="R52" s="866"/>
      <c r="U52" s="876"/>
      <c r="V52" s="302"/>
      <c r="W52" s="302"/>
      <c r="X52" s="302"/>
      <c r="Y52" s="283"/>
      <c r="Z52" s="945"/>
      <c r="AA52" s="869"/>
      <c r="AB52" s="302"/>
      <c r="AC52" s="302"/>
      <c r="AD52" s="283"/>
      <c r="AE52" s="945"/>
      <c r="AF52" s="910"/>
      <c r="AG52" s="302"/>
      <c r="AH52" s="302"/>
      <c r="AI52" s="283"/>
      <c r="AJ52" s="945"/>
      <c r="AK52" s="876"/>
      <c r="AL52" s="871"/>
      <c r="AN52" s="880"/>
      <c r="AO52" s="302"/>
      <c r="AP52" s="302"/>
      <c r="AQ52" s="302"/>
      <c r="AR52" s="283"/>
      <c r="AS52" s="945"/>
      <c r="AT52" s="869"/>
      <c r="AU52" s="302"/>
      <c r="AV52" s="302"/>
      <c r="AW52" s="283"/>
      <c r="AX52" s="945"/>
      <c r="AY52" s="910"/>
      <c r="AZ52" s="302"/>
      <c r="BA52" s="302"/>
      <c r="BB52" s="283"/>
      <c r="BC52" s="945"/>
      <c r="BD52" s="880"/>
      <c r="BE52" s="871"/>
      <c r="BG52" s="876"/>
      <c r="BH52" s="302"/>
      <c r="BI52" s="302"/>
      <c r="BJ52" s="302"/>
      <c r="BK52" s="283"/>
      <c r="BL52" s="945"/>
      <c r="BM52" s="869"/>
      <c r="BN52" s="302"/>
      <c r="BO52" s="302"/>
      <c r="BP52" s="283"/>
      <c r="BQ52" s="945"/>
      <c r="BR52" s="910"/>
      <c r="BS52" s="302"/>
      <c r="BT52" s="302"/>
      <c r="BU52" s="283"/>
      <c r="BV52" s="945"/>
      <c r="BW52" s="876"/>
      <c r="BX52" s="871"/>
      <c r="CA52" s="880"/>
      <c r="CB52" s="302"/>
      <c r="CC52" s="302"/>
      <c r="CD52" s="302"/>
      <c r="CE52" s="283"/>
      <c r="CF52" s="945"/>
      <c r="CG52" s="869"/>
      <c r="CH52" s="302"/>
      <c r="CI52" s="302"/>
      <c r="CJ52" s="283"/>
      <c r="CK52" s="945"/>
      <c r="CL52" s="910"/>
      <c r="CM52" s="302"/>
      <c r="CN52" s="302"/>
      <c r="CO52" s="283"/>
      <c r="CP52" s="945"/>
      <c r="CQ52" s="880"/>
      <c r="CR52" s="871"/>
      <c r="CU52" s="876"/>
      <c r="CV52" s="302"/>
      <c r="CW52" s="302"/>
      <c r="CX52" s="302"/>
      <c r="CY52" s="283"/>
      <c r="CZ52" s="945"/>
      <c r="DA52" s="869"/>
      <c r="DB52" s="302"/>
      <c r="DC52" s="302"/>
      <c r="DD52" s="283"/>
      <c r="DE52" s="945"/>
      <c r="DF52" s="910"/>
      <c r="DG52" s="302"/>
      <c r="DH52" s="302"/>
      <c r="DI52" s="283"/>
      <c r="DJ52" s="945"/>
      <c r="DK52" s="876"/>
      <c r="DL52" s="871"/>
      <c r="DO52" s="880"/>
      <c r="DP52" s="302"/>
      <c r="DQ52" s="302"/>
      <c r="DR52" s="302"/>
      <c r="DS52" s="283"/>
      <c r="DT52" s="945"/>
      <c r="DU52" s="869"/>
      <c r="DV52" s="302"/>
      <c r="DW52" s="302"/>
      <c r="DX52" s="283"/>
      <c r="DY52" s="945"/>
      <c r="DZ52" s="910"/>
      <c r="EA52" s="302"/>
      <c r="EB52" s="302"/>
      <c r="EC52" s="283"/>
      <c r="ED52" s="945"/>
      <c r="EE52" s="880"/>
      <c r="EF52" s="871"/>
      <c r="EI52" s="397"/>
      <c r="EJ52" s="302"/>
      <c r="EK52" s="302"/>
      <c r="EL52" s="302"/>
      <c r="EM52" s="283"/>
      <c r="EN52" s="945"/>
      <c r="EO52" s="869"/>
      <c r="EP52" s="302"/>
      <c r="EQ52" s="302"/>
      <c r="ER52" s="283"/>
      <c r="ES52" s="945"/>
      <c r="ET52" s="910"/>
      <c r="EU52" s="302"/>
      <c r="EV52" s="302"/>
      <c r="EW52" s="283"/>
      <c r="EX52" s="945"/>
      <c r="EY52" s="397"/>
      <c r="EZ52" s="871"/>
    </row>
    <row r="53" spans="1:156" hidden="1">
      <c r="A53" s="400"/>
      <c r="B53" s="283"/>
      <c r="C53" s="302"/>
      <c r="D53" s="283"/>
      <c r="E53" s="283"/>
      <c r="F53" s="945"/>
      <c r="G53" s="869"/>
      <c r="H53" s="283"/>
      <c r="I53" s="283"/>
      <c r="J53" s="283"/>
      <c r="K53" s="945"/>
      <c r="L53" s="922"/>
      <c r="M53" s="283"/>
      <c r="N53" s="283"/>
      <c r="O53" s="283"/>
      <c r="P53" s="945"/>
      <c r="Q53" s="400"/>
      <c r="R53" s="866"/>
      <c r="U53" s="876"/>
      <c r="V53" s="283"/>
      <c r="W53" s="302"/>
      <c r="X53" s="283"/>
      <c r="Y53" s="283"/>
      <c r="Z53" s="945"/>
      <c r="AA53" s="869"/>
      <c r="AB53" s="283"/>
      <c r="AC53" s="283"/>
      <c r="AD53" s="283"/>
      <c r="AE53" s="945"/>
      <c r="AF53" s="910"/>
      <c r="AG53" s="302"/>
      <c r="AH53" s="283"/>
      <c r="AI53" s="283"/>
      <c r="AJ53" s="945"/>
      <c r="AK53" s="876"/>
      <c r="AL53" s="871"/>
      <c r="AN53" s="880"/>
      <c r="AO53" s="283"/>
      <c r="AP53" s="302"/>
      <c r="AQ53" s="283"/>
      <c r="AR53" s="283"/>
      <c r="AS53" s="945"/>
      <c r="AT53" s="869"/>
      <c r="AU53" s="283"/>
      <c r="AV53" s="283"/>
      <c r="AW53" s="283"/>
      <c r="AX53" s="945"/>
      <c r="AY53" s="910"/>
      <c r="AZ53" s="302"/>
      <c r="BA53" s="283"/>
      <c r="BB53" s="283"/>
      <c r="BC53" s="945"/>
      <c r="BD53" s="880"/>
      <c r="BE53" s="871"/>
      <c r="BG53" s="876"/>
      <c r="BH53" s="283"/>
      <c r="BI53" s="302"/>
      <c r="BJ53" s="283"/>
      <c r="BK53" s="283"/>
      <c r="BL53" s="945"/>
      <c r="BM53" s="869"/>
      <c r="BN53" s="283"/>
      <c r="BO53" s="283"/>
      <c r="BP53" s="283"/>
      <c r="BQ53" s="945"/>
      <c r="BR53" s="910"/>
      <c r="BS53" s="302"/>
      <c r="BT53" s="283"/>
      <c r="BU53" s="283"/>
      <c r="BV53" s="945"/>
      <c r="BW53" s="876"/>
      <c r="BX53" s="871"/>
      <c r="CA53" s="880"/>
      <c r="CB53" s="283"/>
      <c r="CC53" s="302"/>
      <c r="CD53" s="283"/>
      <c r="CE53" s="283"/>
      <c r="CF53" s="945"/>
      <c r="CG53" s="869"/>
      <c r="CH53" s="283"/>
      <c r="CI53" s="283"/>
      <c r="CJ53" s="283"/>
      <c r="CK53" s="945"/>
      <c r="CL53" s="910"/>
      <c r="CM53" s="302"/>
      <c r="CN53" s="283"/>
      <c r="CO53" s="283"/>
      <c r="CP53" s="945"/>
      <c r="CQ53" s="880"/>
      <c r="CR53" s="871"/>
      <c r="CU53" s="876"/>
      <c r="CV53" s="283"/>
      <c r="CW53" s="302"/>
      <c r="CX53" s="283"/>
      <c r="CY53" s="283"/>
      <c r="CZ53" s="945"/>
      <c r="DA53" s="869"/>
      <c r="DB53" s="283"/>
      <c r="DC53" s="283"/>
      <c r="DD53" s="283"/>
      <c r="DE53" s="945"/>
      <c r="DF53" s="910"/>
      <c r="DG53" s="302"/>
      <c r="DH53" s="283"/>
      <c r="DI53" s="283"/>
      <c r="DJ53" s="945"/>
      <c r="DK53" s="876"/>
      <c r="DL53" s="871"/>
      <c r="DO53" s="880"/>
      <c r="DP53" s="283"/>
      <c r="DQ53" s="302"/>
      <c r="DR53" s="283"/>
      <c r="DS53" s="283"/>
      <c r="DT53" s="945"/>
      <c r="DU53" s="869"/>
      <c r="DV53" s="283"/>
      <c r="DW53" s="283"/>
      <c r="DX53" s="283"/>
      <c r="DY53" s="945"/>
      <c r="DZ53" s="910"/>
      <c r="EA53" s="302"/>
      <c r="EB53" s="283"/>
      <c r="EC53" s="283"/>
      <c r="ED53" s="945"/>
      <c r="EE53" s="880"/>
      <c r="EF53" s="871"/>
      <c r="EI53" s="397"/>
      <c r="EJ53" s="283"/>
      <c r="EK53" s="302"/>
      <c r="EL53" s="283"/>
      <c r="EM53" s="283"/>
      <c r="EN53" s="945"/>
      <c r="EO53" s="869"/>
      <c r="EP53" s="283"/>
      <c r="EQ53" s="283"/>
      <c r="ER53" s="283"/>
      <c r="ES53" s="945"/>
      <c r="ET53" s="910"/>
      <c r="EU53" s="302"/>
      <c r="EV53" s="283"/>
      <c r="EW53" s="283"/>
      <c r="EX53" s="945"/>
      <c r="EY53" s="397"/>
      <c r="EZ53" s="871"/>
    </row>
    <row r="54" spans="1:156" ht="15.75" hidden="1">
      <c r="A54" s="400"/>
      <c r="B54" s="1021"/>
      <c r="C54" s="1022"/>
      <c r="D54" s="1023"/>
      <c r="E54" s="1024"/>
      <c r="F54" s="931"/>
      <c r="G54" s="869"/>
      <c r="H54" s="1023"/>
      <c r="I54" s="1023"/>
      <c r="J54" s="1024"/>
      <c r="K54" s="931"/>
      <c r="L54" s="922"/>
      <c r="M54" s="1023"/>
      <c r="N54" s="1023"/>
      <c r="O54" s="1024"/>
      <c r="P54" s="931"/>
      <c r="Q54" s="400"/>
      <c r="R54" s="866"/>
      <c r="U54" s="876"/>
      <c r="V54" s="1021"/>
      <c r="W54" s="1022"/>
      <c r="X54" s="1023"/>
      <c r="Y54" s="1024"/>
      <c r="Z54" s="931"/>
      <c r="AA54" s="869"/>
      <c r="AB54" s="1023"/>
      <c r="AC54" s="1023"/>
      <c r="AD54" s="1024"/>
      <c r="AE54" s="931"/>
      <c r="AF54" s="910"/>
      <c r="AG54" s="1023"/>
      <c r="AH54" s="1023"/>
      <c r="AI54" s="1024"/>
      <c r="AJ54" s="931"/>
      <c r="AK54" s="876"/>
      <c r="AL54" s="871"/>
      <c r="AN54" s="880"/>
      <c r="AO54" s="1021"/>
      <c r="AP54" s="1022"/>
      <c r="AQ54" s="1023"/>
      <c r="AR54" s="1024"/>
      <c r="AS54" s="931"/>
      <c r="AT54" s="869"/>
      <c r="AU54" s="1023"/>
      <c r="AV54" s="1023"/>
      <c r="AW54" s="1024"/>
      <c r="AX54" s="931"/>
      <c r="AY54" s="910"/>
      <c r="AZ54" s="1023"/>
      <c r="BA54" s="1023"/>
      <c r="BB54" s="1024"/>
      <c r="BC54" s="931"/>
      <c r="BD54" s="880"/>
      <c r="BE54" s="871"/>
      <c r="BG54" s="876"/>
      <c r="BH54" s="1021"/>
      <c r="BI54" s="1022"/>
      <c r="BJ54" s="1023"/>
      <c r="BK54" s="1024"/>
      <c r="BL54" s="931"/>
      <c r="BM54" s="869"/>
      <c r="BN54" s="1023"/>
      <c r="BO54" s="1023"/>
      <c r="BP54" s="1024"/>
      <c r="BQ54" s="931"/>
      <c r="BR54" s="910"/>
      <c r="BS54" s="1023"/>
      <c r="BT54" s="1023"/>
      <c r="BU54" s="1024"/>
      <c r="BV54" s="931"/>
      <c r="BW54" s="876"/>
      <c r="BX54" s="871"/>
      <c r="CA54" s="880"/>
      <c r="CB54" s="1021"/>
      <c r="CC54" s="1022"/>
      <c r="CD54" s="1023"/>
      <c r="CE54" s="1024"/>
      <c r="CF54" s="931"/>
      <c r="CG54" s="869"/>
      <c r="CH54" s="1023"/>
      <c r="CI54" s="1023"/>
      <c r="CJ54" s="1024"/>
      <c r="CK54" s="931"/>
      <c r="CL54" s="910"/>
      <c r="CM54" s="1023"/>
      <c r="CN54" s="1023"/>
      <c r="CO54" s="1024"/>
      <c r="CP54" s="931"/>
      <c r="CQ54" s="880"/>
      <c r="CR54" s="871"/>
      <c r="CU54" s="876"/>
      <c r="CV54" s="1021"/>
      <c r="CW54" s="1022"/>
      <c r="CX54" s="1023"/>
      <c r="CY54" s="1024"/>
      <c r="CZ54" s="931"/>
      <c r="DA54" s="869"/>
      <c r="DB54" s="1023"/>
      <c r="DC54" s="1023"/>
      <c r="DD54" s="1024"/>
      <c r="DE54" s="931"/>
      <c r="DF54" s="910"/>
      <c r="DG54" s="1023"/>
      <c r="DH54" s="1023"/>
      <c r="DI54" s="1024"/>
      <c r="DJ54" s="931"/>
      <c r="DK54" s="876"/>
      <c r="DL54" s="871"/>
      <c r="DO54" s="880"/>
      <c r="DP54" s="1021"/>
      <c r="DQ54" s="1022"/>
      <c r="DR54" s="1023"/>
      <c r="DS54" s="1024"/>
      <c r="DT54" s="931"/>
      <c r="DU54" s="869"/>
      <c r="DV54" s="1023"/>
      <c r="DW54" s="1023"/>
      <c r="DX54" s="1024"/>
      <c r="DY54" s="931"/>
      <c r="DZ54" s="910"/>
      <c r="EA54" s="1023"/>
      <c r="EB54" s="1023"/>
      <c r="EC54" s="1024"/>
      <c r="ED54" s="931"/>
      <c r="EE54" s="880"/>
      <c r="EF54" s="871"/>
      <c r="EI54" s="397"/>
      <c r="EJ54" s="1021"/>
      <c r="EK54" s="1022"/>
      <c r="EL54" s="1023"/>
      <c r="EM54" s="1024"/>
      <c r="EN54" s="931"/>
      <c r="EO54" s="869"/>
      <c r="EP54" s="1023"/>
      <c r="EQ54" s="1023"/>
      <c r="ER54" s="1024"/>
      <c r="ES54" s="931"/>
      <c r="ET54" s="910"/>
      <c r="EU54" s="1023"/>
      <c r="EV54" s="1023"/>
      <c r="EW54" s="1024"/>
      <c r="EX54" s="931"/>
      <c r="EY54" s="397"/>
      <c r="EZ54" s="871"/>
    </row>
    <row r="55" spans="1:156" hidden="1">
      <c r="A55" s="400"/>
      <c r="B55" s="283"/>
      <c r="C55" s="302"/>
      <c r="D55" s="283"/>
      <c r="E55" s="283"/>
      <c r="F55" s="945"/>
      <c r="G55" s="869"/>
      <c r="H55" s="283"/>
      <c r="I55" s="283"/>
      <c r="J55" s="283"/>
      <c r="K55" s="945"/>
      <c r="L55" s="922"/>
      <c r="M55" s="283"/>
      <c r="N55" s="283"/>
      <c r="O55" s="283"/>
      <c r="P55" s="945"/>
      <c r="Q55" s="400"/>
      <c r="R55" s="866"/>
      <c r="U55" s="876"/>
      <c r="V55" s="283"/>
      <c r="W55" s="302"/>
      <c r="X55" s="283"/>
      <c r="Y55" s="283"/>
      <c r="Z55" s="945"/>
      <c r="AA55" s="869"/>
      <c r="AB55" s="283"/>
      <c r="AC55" s="283"/>
      <c r="AD55" s="283"/>
      <c r="AE55" s="945"/>
      <c r="AF55" s="910"/>
      <c r="AG55" s="302"/>
      <c r="AH55" s="283"/>
      <c r="AI55" s="283"/>
      <c r="AJ55" s="945"/>
      <c r="AK55" s="876"/>
      <c r="AL55" s="871"/>
      <c r="AN55" s="880"/>
      <c r="AO55" s="283"/>
      <c r="AP55" s="302"/>
      <c r="AQ55" s="283"/>
      <c r="AR55" s="283"/>
      <c r="AS55" s="945"/>
      <c r="AT55" s="869"/>
      <c r="AU55" s="283"/>
      <c r="AV55" s="283"/>
      <c r="AW55" s="283"/>
      <c r="AX55" s="945"/>
      <c r="AY55" s="910"/>
      <c r="AZ55" s="302"/>
      <c r="BA55" s="283"/>
      <c r="BB55" s="283"/>
      <c r="BC55" s="945"/>
      <c r="BD55" s="880"/>
      <c r="BE55" s="871"/>
      <c r="BG55" s="876"/>
      <c r="BH55" s="283"/>
      <c r="BI55" s="302"/>
      <c r="BJ55" s="283"/>
      <c r="BK55" s="283"/>
      <c r="BL55" s="945"/>
      <c r="BM55" s="869"/>
      <c r="BN55" s="283"/>
      <c r="BO55" s="283"/>
      <c r="BP55" s="283"/>
      <c r="BQ55" s="945"/>
      <c r="BR55" s="910"/>
      <c r="BS55" s="302"/>
      <c r="BT55" s="283"/>
      <c r="BU55" s="283"/>
      <c r="BV55" s="945"/>
      <c r="BW55" s="876"/>
      <c r="BX55" s="871"/>
      <c r="CA55" s="880"/>
      <c r="CB55" s="283"/>
      <c r="CC55" s="302"/>
      <c r="CD55" s="283"/>
      <c r="CE55" s="283"/>
      <c r="CF55" s="945"/>
      <c r="CG55" s="869"/>
      <c r="CH55" s="283"/>
      <c r="CI55" s="283"/>
      <c r="CJ55" s="283"/>
      <c r="CK55" s="945"/>
      <c r="CL55" s="910"/>
      <c r="CM55" s="302"/>
      <c r="CN55" s="283"/>
      <c r="CO55" s="283"/>
      <c r="CP55" s="945"/>
      <c r="CQ55" s="880"/>
      <c r="CR55" s="871"/>
      <c r="CU55" s="876"/>
      <c r="CV55" s="283"/>
      <c r="CW55" s="302"/>
      <c r="CX55" s="283"/>
      <c r="CY55" s="283"/>
      <c r="CZ55" s="945"/>
      <c r="DA55" s="869"/>
      <c r="DB55" s="283"/>
      <c r="DC55" s="283"/>
      <c r="DD55" s="283"/>
      <c r="DE55" s="945"/>
      <c r="DF55" s="910"/>
      <c r="DG55" s="302"/>
      <c r="DH55" s="283"/>
      <c r="DI55" s="283"/>
      <c r="DJ55" s="945"/>
      <c r="DK55" s="876"/>
      <c r="DL55" s="871"/>
      <c r="DO55" s="880"/>
      <c r="DP55" s="283"/>
      <c r="DQ55" s="302"/>
      <c r="DR55" s="283"/>
      <c r="DS55" s="283"/>
      <c r="DT55" s="945"/>
      <c r="DU55" s="869"/>
      <c r="DV55" s="283"/>
      <c r="DW55" s="283"/>
      <c r="DX55" s="283"/>
      <c r="DY55" s="945"/>
      <c r="DZ55" s="910"/>
      <c r="EA55" s="302"/>
      <c r="EB55" s="283"/>
      <c r="EC55" s="283"/>
      <c r="ED55" s="945"/>
      <c r="EE55" s="880"/>
      <c r="EF55" s="871"/>
      <c r="EI55" s="397"/>
      <c r="EJ55" s="283"/>
      <c r="EK55" s="302"/>
      <c r="EL55" s="283"/>
      <c r="EM55" s="283"/>
      <c r="EN55" s="945"/>
      <c r="EO55" s="869"/>
      <c r="EP55" s="283"/>
      <c r="EQ55" s="283"/>
      <c r="ER55" s="283"/>
      <c r="ES55" s="945"/>
      <c r="ET55" s="910"/>
      <c r="EU55" s="302"/>
      <c r="EV55" s="283"/>
      <c r="EW55" s="283"/>
      <c r="EX55" s="945"/>
      <c r="EY55" s="397"/>
      <c r="EZ55" s="871"/>
    </row>
    <row r="56" spans="1:156" hidden="1">
      <c r="A56" s="400"/>
      <c r="B56" s="283"/>
      <c r="C56" s="302"/>
      <c r="D56" s="283"/>
      <c r="E56" s="283"/>
      <c r="F56" s="945"/>
      <c r="G56" s="869"/>
      <c r="H56" s="283"/>
      <c r="I56" s="283"/>
      <c r="J56" s="283"/>
      <c r="K56" s="945"/>
      <c r="L56" s="922"/>
      <c r="M56" s="283"/>
      <c r="N56" s="283"/>
      <c r="O56" s="283"/>
      <c r="P56" s="945"/>
      <c r="Q56" s="400"/>
      <c r="R56" s="866"/>
      <c r="U56" s="876"/>
      <c r="V56" s="283"/>
      <c r="W56" s="302"/>
      <c r="X56" s="283"/>
      <c r="Y56" s="283"/>
      <c r="Z56" s="945"/>
      <c r="AA56" s="869"/>
      <c r="AB56" s="283"/>
      <c r="AC56" s="283"/>
      <c r="AD56" s="283"/>
      <c r="AE56" s="945"/>
      <c r="AF56" s="910"/>
      <c r="AG56" s="302"/>
      <c r="AH56" s="283"/>
      <c r="AI56" s="283"/>
      <c r="AJ56" s="945"/>
      <c r="AK56" s="876"/>
      <c r="AL56" s="871"/>
      <c r="AN56" s="880"/>
      <c r="AO56" s="283"/>
      <c r="AP56" s="302"/>
      <c r="AQ56" s="283"/>
      <c r="AR56" s="283"/>
      <c r="AS56" s="945"/>
      <c r="AT56" s="869"/>
      <c r="AU56" s="283"/>
      <c r="AV56" s="283"/>
      <c r="AW56" s="283"/>
      <c r="AX56" s="945"/>
      <c r="AY56" s="910"/>
      <c r="AZ56" s="302"/>
      <c r="BA56" s="283"/>
      <c r="BB56" s="283"/>
      <c r="BC56" s="945"/>
      <c r="BD56" s="880"/>
      <c r="BE56" s="871"/>
      <c r="BG56" s="876"/>
      <c r="BH56" s="283"/>
      <c r="BI56" s="302"/>
      <c r="BJ56" s="283"/>
      <c r="BK56" s="283"/>
      <c r="BL56" s="945"/>
      <c r="BM56" s="869"/>
      <c r="BN56" s="283"/>
      <c r="BO56" s="283"/>
      <c r="BP56" s="283"/>
      <c r="BQ56" s="945"/>
      <c r="BR56" s="910"/>
      <c r="BS56" s="302"/>
      <c r="BT56" s="283"/>
      <c r="BU56" s="283"/>
      <c r="BV56" s="945"/>
      <c r="BW56" s="876"/>
      <c r="BX56" s="871"/>
      <c r="CA56" s="880"/>
      <c r="CB56" s="283"/>
      <c r="CC56" s="302"/>
      <c r="CD56" s="283"/>
      <c r="CE56" s="283"/>
      <c r="CF56" s="945"/>
      <c r="CG56" s="869"/>
      <c r="CH56" s="283"/>
      <c r="CI56" s="283"/>
      <c r="CJ56" s="283"/>
      <c r="CK56" s="945"/>
      <c r="CL56" s="910"/>
      <c r="CM56" s="302"/>
      <c r="CN56" s="283"/>
      <c r="CO56" s="283"/>
      <c r="CP56" s="945"/>
      <c r="CQ56" s="880"/>
      <c r="CR56" s="871"/>
      <c r="CU56" s="876"/>
      <c r="CV56" s="283"/>
      <c r="CW56" s="302"/>
      <c r="CX56" s="283"/>
      <c r="CY56" s="283"/>
      <c r="CZ56" s="945"/>
      <c r="DA56" s="869"/>
      <c r="DB56" s="283"/>
      <c r="DC56" s="283"/>
      <c r="DD56" s="283"/>
      <c r="DE56" s="945"/>
      <c r="DF56" s="910"/>
      <c r="DG56" s="302"/>
      <c r="DH56" s="283"/>
      <c r="DI56" s="283"/>
      <c r="DJ56" s="945"/>
      <c r="DK56" s="876"/>
      <c r="DL56" s="871"/>
      <c r="DO56" s="880"/>
      <c r="DP56" s="283"/>
      <c r="DQ56" s="302"/>
      <c r="DR56" s="283"/>
      <c r="DS56" s="283"/>
      <c r="DT56" s="945"/>
      <c r="DU56" s="869"/>
      <c r="DV56" s="283"/>
      <c r="DW56" s="283"/>
      <c r="DX56" s="283"/>
      <c r="DY56" s="945"/>
      <c r="DZ56" s="910"/>
      <c r="EA56" s="302"/>
      <c r="EB56" s="283"/>
      <c r="EC56" s="283"/>
      <c r="ED56" s="945"/>
      <c r="EE56" s="880"/>
      <c r="EF56" s="871"/>
      <c r="EI56" s="397"/>
      <c r="EJ56" s="283"/>
      <c r="EK56" s="302"/>
      <c r="EL56" s="283"/>
      <c r="EM56" s="283"/>
      <c r="EN56" s="945"/>
      <c r="EO56" s="869"/>
      <c r="EP56" s="283"/>
      <c r="EQ56" s="283"/>
      <c r="ER56" s="283"/>
      <c r="ES56" s="945"/>
      <c r="ET56" s="910"/>
      <c r="EU56" s="302"/>
      <c r="EV56" s="283"/>
      <c r="EW56" s="283"/>
      <c r="EX56" s="945"/>
      <c r="EY56" s="397"/>
      <c r="EZ56" s="871"/>
    </row>
    <row r="57" spans="1:156" hidden="1">
      <c r="A57" s="400"/>
      <c r="B57" s="283"/>
      <c r="C57" s="302"/>
      <c r="D57" s="283"/>
      <c r="E57" s="283"/>
      <c r="F57" s="945"/>
      <c r="G57" s="869"/>
      <c r="H57" s="283"/>
      <c r="I57" s="283"/>
      <c r="J57" s="283"/>
      <c r="K57" s="945"/>
      <c r="L57" s="922"/>
      <c r="M57" s="283"/>
      <c r="N57" s="283"/>
      <c r="O57" s="283"/>
      <c r="P57" s="945"/>
      <c r="Q57" s="400"/>
      <c r="R57" s="866"/>
      <c r="U57" s="876"/>
      <c r="V57" s="283"/>
      <c r="W57" s="302"/>
      <c r="X57" s="283"/>
      <c r="Y57" s="283"/>
      <c r="Z57" s="945"/>
      <c r="AA57" s="869"/>
      <c r="AB57" s="283"/>
      <c r="AC57" s="283"/>
      <c r="AD57" s="283"/>
      <c r="AE57" s="945"/>
      <c r="AF57" s="910"/>
      <c r="AG57" s="302"/>
      <c r="AH57" s="283"/>
      <c r="AI57" s="283"/>
      <c r="AJ57" s="945"/>
      <c r="AK57" s="876"/>
      <c r="AL57" s="871"/>
      <c r="AN57" s="880"/>
      <c r="AO57" s="283"/>
      <c r="AP57" s="302"/>
      <c r="AQ57" s="283"/>
      <c r="AR57" s="283"/>
      <c r="AS57" s="945"/>
      <c r="AT57" s="869"/>
      <c r="AU57" s="283"/>
      <c r="AV57" s="283"/>
      <c r="AW57" s="283"/>
      <c r="AX57" s="945"/>
      <c r="AY57" s="910"/>
      <c r="AZ57" s="302"/>
      <c r="BA57" s="283"/>
      <c r="BB57" s="283"/>
      <c r="BC57" s="945"/>
      <c r="BD57" s="880"/>
      <c r="BE57" s="871"/>
      <c r="BG57" s="876"/>
      <c r="BH57" s="283"/>
      <c r="BI57" s="302"/>
      <c r="BJ57" s="283"/>
      <c r="BK57" s="283"/>
      <c r="BL57" s="945"/>
      <c r="BM57" s="869"/>
      <c r="BN57" s="283"/>
      <c r="BO57" s="283"/>
      <c r="BP57" s="283"/>
      <c r="BQ57" s="945"/>
      <c r="BR57" s="910"/>
      <c r="BS57" s="302"/>
      <c r="BT57" s="283"/>
      <c r="BU57" s="283"/>
      <c r="BV57" s="945"/>
      <c r="BW57" s="876"/>
      <c r="BX57" s="871"/>
      <c r="CA57" s="880"/>
      <c r="CB57" s="283"/>
      <c r="CC57" s="302"/>
      <c r="CD57" s="283"/>
      <c r="CE57" s="283"/>
      <c r="CF57" s="945"/>
      <c r="CG57" s="869"/>
      <c r="CH57" s="283"/>
      <c r="CI57" s="283"/>
      <c r="CJ57" s="283"/>
      <c r="CK57" s="945"/>
      <c r="CL57" s="910"/>
      <c r="CM57" s="302"/>
      <c r="CN57" s="283"/>
      <c r="CO57" s="283"/>
      <c r="CP57" s="945"/>
      <c r="CQ57" s="880"/>
      <c r="CR57" s="871"/>
      <c r="CU57" s="876"/>
      <c r="CV57" s="283"/>
      <c r="CW57" s="302"/>
      <c r="CX57" s="283"/>
      <c r="CY57" s="283"/>
      <c r="CZ57" s="945"/>
      <c r="DA57" s="869"/>
      <c r="DB57" s="283"/>
      <c r="DC57" s="283"/>
      <c r="DD57" s="283"/>
      <c r="DE57" s="945"/>
      <c r="DF57" s="910"/>
      <c r="DG57" s="302"/>
      <c r="DH57" s="283"/>
      <c r="DI57" s="283"/>
      <c r="DJ57" s="945"/>
      <c r="DK57" s="876"/>
      <c r="DL57" s="871"/>
      <c r="DO57" s="880"/>
      <c r="DP57" s="283"/>
      <c r="DQ57" s="302"/>
      <c r="DR57" s="283"/>
      <c r="DS57" s="283"/>
      <c r="DT57" s="945"/>
      <c r="DU57" s="869"/>
      <c r="DV57" s="283"/>
      <c r="DW57" s="283"/>
      <c r="DX57" s="283"/>
      <c r="DY57" s="945"/>
      <c r="DZ57" s="910"/>
      <c r="EA57" s="302"/>
      <c r="EB57" s="283"/>
      <c r="EC57" s="283"/>
      <c r="ED57" s="945"/>
      <c r="EE57" s="880"/>
      <c r="EF57" s="871"/>
      <c r="EI57" s="397"/>
      <c r="EJ57" s="283"/>
      <c r="EK57" s="302"/>
      <c r="EL57" s="283"/>
      <c r="EM57" s="283"/>
      <c r="EN57" s="945"/>
      <c r="EO57" s="869"/>
      <c r="EP57" s="283"/>
      <c r="EQ57" s="283"/>
      <c r="ER57" s="283"/>
      <c r="ES57" s="945"/>
      <c r="ET57" s="910"/>
      <c r="EU57" s="302"/>
      <c r="EV57" s="283"/>
      <c r="EW57" s="283"/>
      <c r="EX57" s="945"/>
      <c r="EY57" s="397"/>
      <c r="EZ57" s="871"/>
    </row>
    <row r="58" spans="1:156" hidden="1">
      <c r="A58" s="400"/>
      <c r="B58" s="283"/>
      <c r="C58" s="302"/>
      <c r="D58" s="283"/>
      <c r="E58" s="283"/>
      <c r="F58" s="945"/>
      <c r="G58" s="921"/>
      <c r="H58" s="283"/>
      <c r="I58" s="283"/>
      <c r="J58" s="283"/>
      <c r="K58" s="945"/>
      <c r="L58" s="922"/>
      <c r="M58" s="283"/>
      <c r="N58" s="283"/>
      <c r="O58" s="283"/>
      <c r="P58" s="945"/>
      <c r="Q58" s="400"/>
      <c r="R58" s="866"/>
      <c r="U58" s="876"/>
      <c r="V58" s="283"/>
      <c r="W58" s="302"/>
      <c r="X58" s="283"/>
      <c r="Y58" s="283"/>
      <c r="Z58" s="945"/>
      <c r="AA58" s="921"/>
      <c r="AB58" s="283"/>
      <c r="AC58" s="283"/>
      <c r="AD58" s="283"/>
      <c r="AE58" s="945"/>
      <c r="AF58" s="910"/>
      <c r="AG58" s="302"/>
      <c r="AH58" s="283"/>
      <c r="AI58" s="283"/>
      <c r="AJ58" s="945"/>
      <c r="AK58" s="876"/>
      <c r="AL58" s="871"/>
      <c r="AN58" s="880"/>
      <c r="AO58" s="283"/>
      <c r="AP58" s="302"/>
      <c r="AQ58" s="283"/>
      <c r="AR58" s="283"/>
      <c r="AS58" s="945"/>
      <c r="AT58" s="921"/>
      <c r="AU58" s="283"/>
      <c r="AV58" s="283"/>
      <c r="AW58" s="283"/>
      <c r="AX58" s="945"/>
      <c r="AY58" s="910"/>
      <c r="AZ58" s="302"/>
      <c r="BA58" s="283"/>
      <c r="BB58" s="283"/>
      <c r="BC58" s="945"/>
      <c r="BD58" s="880"/>
      <c r="BE58" s="871"/>
      <c r="BG58" s="876"/>
      <c r="BH58" s="283"/>
      <c r="BI58" s="302"/>
      <c r="BJ58" s="283"/>
      <c r="BK58" s="283"/>
      <c r="BL58" s="945"/>
      <c r="BM58" s="921"/>
      <c r="BN58" s="283"/>
      <c r="BO58" s="283"/>
      <c r="BP58" s="283"/>
      <c r="BQ58" s="945"/>
      <c r="BR58" s="910"/>
      <c r="BS58" s="302"/>
      <c r="BT58" s="283"/>
      <c r="BU58" s="283"/>
      <c r="BV58" s="945"/>
      <c r="BW58" s="876"/>
      <c r="BX58" s="871"/>
      <c r="CA58" s="880"/>
      <c r="CB58" s="283"/>
      <c r="CC58" s="302"/>
      <c r="CD58" s="283"/>
      <c r="CE58" s="283"/>
      <c r="CF58" s="945"/>
      <c r="CG58" s="921"/>
      <c r="CH58" s="283"/>
      <c r="CI58" s="283"/>
      <c r="CJ58" s="283"/>
      <c r="CK58" s="945"/>
      <c r="CL58" s="910"/>
      <c r="CM58" s="302"/>
      <c r="CN58" s="283"/>
      <c r="CO58" s="283"/>
      <c r="CP58" s="945"/>
      <c r="CQ58" s="880"/>
      <c r="CR58" s="871"/>
      <c r="CU58" s="876"/>
      <c r="CV58" s="283"/>
      <c r="CW58" s="302"/>
      <c r="CX58" s="283"/>
      <c r="CY58" s="283"/>
      <c r="CZ58" s="945"/>
      <c r="DA58" s="921"/>
      <c r="DB58" s="283"/>
      <c r="DC58" s="283"/>
      <c r="DD58" s="283"/>
      <c r="DE58" s="945"/>
      <c r="DF58" s="910"/>
      <c r="DG58" s="302"/>
      <c r="DH58" s="283"/>
      <c r="DI58" s="283"/>
      <c r="DJ58" s="945"/>
      <c r="DK58" s="876"/>
      <c r="DL58" s="871"/>
      <c r="DO58" s="880"/>
      <c r="DP58" s="283"/>
      <c r="DQ58" s="302"/>
      <c r="DR58" s="283"/>
      <c r="DS58" s="283"/>
      <c r="DT58" s="945"/>
      <c r="DU58" s="921"/>
      <c r="DV58" s="283"/>
      <c r="DW58" s="283"/>
      <c r="DX58" s="283"/>
      <c r="DY58" s="945"/>
      <c r="DZ58" s="910"/>
      <c r="EA58" s="302"/>
      <c r="EB58" s="283"/>
      <c r="EC58" s="283"/>
      <c r="ED58" s="945"/>
      <c r="EE58" s="880"/>
      <c r="EF58" s="871"/>
      <c r="EI58" s="397"/>
      <c r="EJ58" s="283"/>
      <c r="EK58" s="302"/>
      <c r="EL58" s="283"/>
      <c r="EM58" s="283"/>
      <c r="EN58" s="945"/>
      <c r="EO58" s="921"/>
      <c r="EP58" s="283"/>
      <c r="EQ58" s="283"/>
      <c r="ER58" s="283"/>
      <c r="ES58" s="945"/>
      <c r="ET58" s="910"/>
      <c r="EU58" s="302"/>
      <c r="EV58" s="283"/>
      <c r="EW58" s="283"/>
      <c r="EX58" s="945"/>
      <c r="EY58" s="397"/>
      <c r="EZ58" s="871"/>
    </row>
    <row r="59" spans="1:156" hidden="1">
      <c r="A59" s="400" t="s">
        <v>273</v>
      </c>
      <c r="B59" s="302">
        <v>1</v>
      </c>
      <c r="C59" s="302">
        <v>2</v>
      </c>
      <c r="D59" s="302">
        <v>3</v>
      </c>
      <c r="E59" s="302">
        <v>4</v>
      </c>
      <c r="F59" s="868">
        <v>5</v>
      </c>
      <c r="G59" s="869"/>
      <c r="H59" s="302">
        <v>6</v>
      </c>
      <c r="I59" s="302">
        <v>7</v>
      </c>
      <c r="J59" s="302">
        <v>8</v>
      </c>
      <c r="K59" s="868">
        <v>9</v>
      </c>
      <c r="L59" s="922"/>
      <c r="M59" s="302">
        <v>10</v>
      </c>
      <c r="N59" s="302">
        <v>11</v>
      </c>
      <c r="O59" s="302">
        <v>12</v>
      </c>
      <c r="P59" s="868">
        <v>13</v>
      </c>
      <c r="Q59" s="400" t="s">
        <v>273</v>
      </c>
      <c r="R59" s="866"/>
      <c r="U59" s="876" t="s">
        <v>273</v>
      </c>
      <c r="V59" s="302">
        <v>1</v>
      </c>
      <c r="W59" s="302">
        <v>2</v>
      </c>
      <c r="X59" s="302">
        <v>3</v>
      </c>
      <c r="Y59" s="302">
        <v>4</v>
      </c>
      <c r="Z59" s="868">
        <v>5</v>
      </c>
      <c r="AA59" s="869"/>
      <c r="AB59" s="302">
        <v>6</v>
      </c>
      <c r="AC59" s="302">
        <v>7</v>
      </c>
      <c r="AD59" s="302">
        <v>8</v>
      </c>
      <c r="AE59" s="868">
        <v>9</v>
      </c>
      <c r="AF59" s="910"/>
      <c r="AG59" s="302">
        <v>10</v>
      </c>
      <c r="AH59" s="302">
        <v>11</v>
      </c>
      <c r="AI59" s="302">
        <v>12</v>
      </c>
      <c r="AJ59" s="868">
        <v>13</v>
      </c>
      <c r="AK59" s="876" t="s">
        <v>273</v>
      </c>
      <c r="AL59" s="871"/>
      <c r="AN59" s="880" t="s">
        <v>273</v>
      </c>
      <c r="AO59" s="302">
        <v>1</v>
      </c>
      <c r="AP59" s="302">
        <v>2</v>
      </c>
      <c r="AQ59" s="302">
        <v>3</v>
      </c>
      <c r="AR59" s="302">
        <v>4</v>
      </c>
      <c r="AS59" s="868">
        <v>5</v>
      </c>
      <c r="AT59" s="869"/>
      <c r="AU59" s="302">
        <v>6</v>
      </c>
      <c r="AV59" s="302">
        <v>7</v>
      </c>
      <c r="AW59" s="302">
        <v>8</v>
      </c>
      <c r="AX59" s="868">
        <v>9</v>
      </c>
      <c r="AY59" s="910"/>
      <c r="AZ59" s="302">
        <v>10</v>
      </c>
      <c r="BA59" s="302">
        <v>11</v>
      </c>
      <c r="BB59" s="302">
        <v>12</v>
      </c>
      <c r="BC59" s="868">
        <v>13</v>
      </c>
      <c r="BD59" s="880" t="s">
        <v>273</v>
      </c>
      <c r="BE59" s="871"/>
      <c r="BG59" s="876" t="s">
        <v>273</v>
      </c>
      <c r="BH59" s="302">
        <v>1</v>
      </c>
      <c r="BI59" s="302">
        <v>2</v>
      </c>
      <c r="BJ59" s="302">
        <v>3</v>
      </c>
      <c r="BK59" s="302">
        <v>4</v>
      </c>
      <c r="BL59" s="868">
        <v>5</v>
      </c>
      <c r="BM59" s="869"/>
      <c r="BN59" s="302">
        <v>6</v>
      </c>
      <c r="BO59" s="302">
        <v>7</v>
      </c>
      <c r="BP59" s="302">
        <v>8</v>
      </c>
      <c r="BQ59" s="868">
        <v>9</v>
      </c>
      <c r="BR59" s="910"/>
      <c r="BS59" s="302">
        <v>10</v>
      </c>
      <c r="BT59" s="302">
        <v>11</v>
      </c>
      <c r="BU59" s="302">
        <v>12</v>
      </c>
      <c r="BV59" s="868">
        <v>13</v>
      </c>
      <c r="BW59" s="876" t="s">
        <v>273</v>
      </c>
      <c r="BX59" s="871"/>
      <c r="CA59" s="880" t="s">
        <v>273</v>
      </c>
      <c r="CB59" s="302">
        <v>1</v>
      </c>
      <c r="CC59" s="302">
        <v>2</v>
      </c>
      <c r="CD59" s="302">
        <v>3</v>
      </c>
      <c r="CE59" s="302">
        <v>4</v>
      </c>
      <c r="CF59" s="868">
        <v>5</v>
      </c>
      <c r="CG59" s="869"/>
      <c r="CH59" s="302">
        <v>6</v>
      </c>
      <c r="CI59" s="302">
        <v>7</v>
      </c>
      <c r="CJ59" s="302">
        <v>8</v>
      </c>
      <c r="CK59" s="868">
        <v>9</v>
      </c>
      <c r="CL59" s="910"/>
      <c r="CM59" s="302">
        <v>10</v>
      </c>
      <c r="CN59" s="302">
        <v>11</v>
      </c>
      <c r="CO59" s="302">
        <v>12</v>
      </c>
      <c r="CP59" s="868">
        <v>13</v>
      </c>
      <c r="CQ59" s="880" t="s">
        <v>273</v>
      </c>
      <c r="CR59" s="871"/>
      <c r="CU59" s="876" t="s">
        <v>273</v>
      </c>
      <c r="CV59" s="302">
        <v>1</v>
      </c>
      <c r="CW59" s="302">
        <v>2</v>
      </c>
      <c r="CX59" s="302">
        <v>3</v>
      </c>
      <c r="CY59" s="302">
        <v>4</v>
      </c>
      <c r="CZ59" s="868">
        <v>5</v>
      </c>
      <c r="DA59" s="869"/>
      <c r="DB59" s="302">
        <v>6</v>
      </c>
      <c r="DC59" s="302">
        <v>7</v>
      </c>
      <c r="DD59" s="302">
        <v>8</v>
      </c>
      <c r="DE59" s="868">
        <v>9</v>
      </c>
      <c r="DF59" s="910"/>
      <c r="DG59" s="302">
        <v>10</v>
      </c>
      <c r="DH59" s="302">
        <v>11</v>
      </c>
      <c r="DI59" s="302">
        <v>12</v>
      </c>
      <c r="DJ59" s="868">
        <v>13</v>
      </c>
      <c r="DK59" s="876" t="s">
        <v>273</v>
      </c>
      <c r="DL59" s="871"/>
      <c r="DO59" s="880" t="s">
        <v>273</v>
      </c>
      <c r="DP59" s="302">
        <v>1</v>
      </c>
      <c r="DQ59" s="302">
        <v>2</v>
      </c>
      <c r="DR59" s="302">
        <v>3</v>
      </c>
      <c r="DS59" s="302">
        <v>4</v>
      </c>
      <c r="DT59" s="868">
        <v>5</v>
      </c>
      <c r="DU59" s="869"/>
      <c r="DV59" s="302">
        <v>6</v>
      </c>
      <c r="DW59" s="302">
        <v>7</v>
      </c>
      <c r="DX59" s="302">
        <v>8</v>
      </c>
      <c r="DY59" s="868">
        <v>9</v>
      </c>
      <c r="DZ59" s="910"/>
      <c r="EA59" s="302">
        <v>10</v>
      </c>
      <c r="EB59" s="302">
        <v>11</v>
      </c>
      <c r="EC59" s="302">
        <v>12</v>
      </c>
      <c r="ED59" s="868">
        <v>13</v>
      </c>
      <c r="EE59" s="880" t="s">
        <v>273</v>
      </c>
      <c r="EF59" s="871"/>
      <c r="EI59" s="397" t="s">
        <v>273</v>
      </c>
      <c r="EJ59" s="302">
        <v>1</v>
      </c>
      <c r="EK59" s="302">
        <v>2</v>
      </c>
      <c r="EL59" s="302">
        <v>3</v>
      </c>
      <c r="EM59" s="302">
        <v>4</v>
      </c>
      <c r="EN59" s="868">
        <v>5</v>
      </c>
      <c r="EO59" s="869"/>
      <c r="EP59" s="302">
        <v>6</v>
      </c>
      <c r="EQ59" s="302">
        <v>7</v>
      </c>
      <c r="ER59" s="302">
        <v>8</v>
      </c>
      <c r="ES59" s="868">
        <v>9</v>
      </c>
      <c r="ET59" s="910"/>
      <c r="EU59" s="302">
        <v>10</v>
      </c>
      <c r="EV59" s="302">
        <v>11</v>
      </c>
      <c r="EW59" s="302">
        <v>12</v>
      </c>
      <c r="EX59" s="868">
        <v>13</v>
      </c>
      <c r="EY59" s="397" t="s">
        <v>273</v>
      </c>
      <c r="EZ59" s="871"/>
    </row>
    <row r="60" spans="1:156" hidden="1">
      <c r="A60" s="400" t="s">
        <v>27</v>
      </c>
      <c r="B60" s="1025" t="s">
        <v>274</v>
      </c>
      <c r="C60" s="1025" t="s">
        <v>275</v>
      </c>
      <c r="D60" s="1025" t="s">
        <v>276</v>
      </c>
      <c r="E60" s="1025" t="s">
        <v>234</v>
      </c>
      <c r="F60" s="1026" t="s">
        <v>10</v>
      </c>
      <c r="G60" s="1027"/>
      <c r="H60" s="1025" t="s">
        <v>276</v>
      </c>
      <c r="I60" s="1025" t="s">
        <v>277</v>
      </c>
      <c r="J60" s="1025" t="s">
        <v>234</v>
      </c>
      <c r="K60" s="1026" t="s">
        <v>10</v>
      </c>
      <c r="L60" s="922"/>
      <c r="M60" s="1025" t="s">
        <v>276</v>
      </c>
      <c r="N60" s="1025" t="s">
        <v>277</v>
      </c>
      <c r="O60" s="1025" t="s">
        <v>234</v>
      </c>
      <c r="P60" s="1028" t="s">
        <v>10</v>
      </c>
      <c r="Q60" s="400" t="s">
        <v>27</v>
      </c>
      <c r="R60" s="866"/>
      <c r="U60" s="876" t="s">
        <v>27</v>
      </c>
      <c r="V60" s="1025" t="s">
        <v>274</v>
      </c>
      <c r="W60" s="1025" t="s">
        <v>275</v>
      </c>
      <c r="X60" s="1025" t="s">
        <v>276</v>
      </c>
      <c r="Y60" s="1025" t="s">
        <v>234</v>
      </c>
      <c r="Z60" s="1026" t="s">
        <v>10</v>
      </c>
      <c r="AA60" s="1027"/>
      <c r="AB60" s="1025" t="s">
        <v>276</v>
      </c>
      <c r="AC60" s="1025" t="s">
        <v>277</v>
      </c>
      <c r="AD60" s="1025" t="s">
        <v>234</v>
      </c>
      <c r="AE60" s="1026" t="s">
        <v>10</v>
      </c>
      <c r="AF60" s="879" t="s">
        <v>27</v>
      </c>
      <c r="AG60" s="1025" t="s">
        <v>276</v>
      </c>
      <c r="AH60" s="1025" t="s">
        <v>277</v>
      </c>
      <c r="AI60" s="1025" t="s">
        <v>234</v>
      </c>
      <c r="AJ60" s="1026" t="s">
        <v>10</v>
      </c>
      <c r="AK60" s="876" t="s">
        <v>27</v>
      </c>
      <c r="AL60" s="871"/>
      <c r="AN60" s="880" t="s">
        <v>27</v>
      </c>
      <c r="AO60" s="1025" t="s">
        <v>274</v>
      </c>
      <c r="AP60" s="1025" t="s">
        <v>275</v>
      </c>
      <c r="AQ60" s="1025" t="s">
        <v>276</v>
      </c>
      <c r="AR60" s="1025" t="s">
        <v>234</v>
      </c>
      <c r="AS60" s="1026" t="s">
        <v>10</v>
      </c>
      <c r="AT60" s="1027"/>
      <c r="AU60" s="1025" t="s">
        <v>276</v>
      </c>
      <c r="AV60" s="1025" t="s">
        <v>277</v>
      </c>
      <c r="AW60" s="1025" t="s">
        <v>234</v>
      </c>
      <c r="AX60" s="1026" t="s">
        <v>10</v>
      </c>
      <c r="AY60" s="879" t="s">
        <v>27</v>
      </c>
      <c r="AZ60" s="1025" t="s">
        <v>276</v>
      </c>
      <c r="BA60" s="1025" t="s">
        <v>277</v>
      </c>
      <c r="BB60" s="1025" t="s">
        <v>234</v>
      </c>
      <c r="BC60" s="1026" t="s">
        <v>10</v>
      </c>
      <c r="BD60" s="880" t="s">
        <v>27</v>
      </c>
      <c r="BE60" s="871"/>
      <c r="BG60" s="876" t="s">
        <v>27</v>
      </c>
      <c r="BH60" s="1025" t="s">
        <v>274</v>
      </c>
      <c r="BI60" s="1025" t="s">
        <v>275</v>
      </c>
      <c r="BJ60" s="1025" t="s">
        <v>276</v>
      </c>
      <c r="BK60" s="1025" t="s">
        <v>234</v>
      </c>
      <c r="BL60" s="1026" t="s">
        <v>10</v>
      </c>
      <c r="BM60" s="1027"/>
      <c r="BN60" s="1025" t="s">
        <v>276</v>
      </c>
      <c r="BO60" s="1025" t="s">
        <v>277</v>
      </c>
      <c r="BP60" s="1025" t="s">
        <v>234</v>
      </c>
      <c r="BQ60" s="1026" t="s">
        <v>10</v>
      </c>
      <c r="BR60" s="879" t="s">
        <v>27</v>
      </c>
      <c r="BS60" s="1025" t="s">
        <v>276</v>
      </c>
      <c r="BT60" s="1025" t="s">
        <v>277</v>
      </c>
      <c r="BU60" s="1025" t="s">
        <v>234</v>
      </c>
      <c r="BV60" s="1026" t="s">
        <v>10</v>
      </c>
      <c r="BW60" s="876" t="s">
        <v>27</v>
      </c>
      <c r="BX60" s="871"/>
      <c r="CA60" s="880" t="s">
        <v>27</v>
      </c>
      <c r="CB60" s="1025" t="s">
        <v>274</v>
      </c>
      <c r="CC60" s="1025" t="s">
        <v>275</v>
      </c>
      <c r="CD60" s="1025" t="s">
        <v>276</v>
      </c>
      <c r="CE60" s="1025" t="s">
        <v>234</v>
      </c>
      <c r="CF60" s="1026" t="s">
        <v>10</v>
      </c>
      <c r="CG60" s="1027"/>
      <c r="CH60" s="1025" t="s">
        <v>276</v>
      </c>
      <c r="CI60" s="1025" t="s">
        <v>277</v>
      </c>
      <c r="CJ60" s="1025" t="s">
        <v>234</v>
      </c>
      <c r="CK60" s="1026" t="s">
        <v>10</v>
      </c>
      <c r="CL60" s="879" t="s">
        <v>27</v>
      </c>
      <c r="CM60" s="1025" t="s">
        <v>276</v>
      </c>
      <c r="CN60" s="1025" t="s">
        <v>277</v>
      </c>
      <c r="CO60" s="1025" t="s">
        <v>234</v>
      </c>
      <c r="CP60" s="1026" t="s">
        <v>10</v>
      </c>
      <c r="CQ60" s="880" t="s">
        <v>27</v>
      </c>
      <c r="CR60" s="871"/>
      <c r="CU60" s="876" t="s">
        <v>27</v>
      </c>
      <c r="CV60" s="1025" t="s">
        <v>274</v>
      </c>
      <c r="CW60" s="1025" t="s">
        <v>275</v>
      </c>
      <c r="CX60" s="1025" t="s">
        <v>276</v>
      </c>
      <c r="CY60" s="1025" t="s">
        <v>234</v>
      </c>
      <c r="CZ60" s="1026" t="s">
        <v>10</v>
      </c>
      <c r="DA60" s="1027"/>
      <c r="DB60" s="1025" t="s">
        <v>276</v>
      </c>
      <c r="DC60" s="1025" t="s">
        <v>277</v>
      </c>
      <c r="DD60" s="1025" t="s">
        <v>234</v>
      </c>
      <c r="DE60" s="1026" t="s">
        <v>10</v>
      </c>
      <c r="DF60" s="879" t="s">
        <v>27</v>
      </c>
      <c r="DG60" s="1025" t="s">
        <v>276</v>
      </c>
      <c r="DH60" s="1025" t="s">
        <v>277</v>
      </c>
      <c r="DI60" s="1025" t="s">
        <v>234</v>
      </c>
      <c r="DJ60" s="1026" t="s">
        <v>10</v>
      </c>
      <c r="DK60" s="876" t="s">
        <v>27</v>
      </c>
      <c r="DL60" s="871"/>
      <c r="DO60" s="880" t="s">
        <v>27</v>
      </c>
      <c r="DP60" s="1025" t="s">
        <v>274</v>
      </c>
      <c r="DQ60" s="1025" t="s">
        <v>275</v>
      </c>
      <c r="DR60" s="1025" t="s">
        <v>276</v>
      </c>
      <c r="DS60" s="1025" t="s">
        <v>234</v>
      </c>
      <c r="DT60" s="1026" t="s">
        <v>10</v>
      </c>
      <c r="DU60" s="1027"/>
      <c r="DV60" s="1025" t="s">
        <v>276</v>
      </c>
      <c r="DW60" s="1025" t="s">
        <v>277</v>
      </c>
      <c r="DX60" s="1025" t="s">
        <v>234</v>
      </c>
      <c r="DY60" s="1026" t="s">
        <v>10</v>
      </c>
      <c r="DZ60" s="879" t="s">
        <v>27</v>
      </c>
      <c r="EA60" s="1025" t="s">
        <v>276</v>
      </c>
      <c r="EB60" s="1025" t="s">
        <v>277</v>
      </c>
      <c r="EC60" s="1025" t="s">
        <v>234</v>
      </c>
      <c r="ED60" s="1026" t="s">
        <v>10</v>
      </c>
      <c r="EE60" s="880" t="s">
        <v>27</v>
      </c>
      <c r="EF60" s="871"/>
      <c r="EI60" s="397" t="s">
        <v>27</v>
      </c>
      <c r="EJ60" s="1025" t="s">
        <v>274</v>
      </c>
      <c r="EK60" s="1025" t="s">
        <v>275</v>
      </c>
      <c r="EL60" s="1025" t="s">
        <v>276</v>
      </c>
      <c r="EM60" s="1025" t="s">
        <v>234</v>
      </c>
      <c r="EN60" s="1026" t="s">
        <v>10</v>
      </c>
      <c r="EO60" s="1027"/>
      <c r="EP60" s="1025" t="s">
        <v>276</v>
      </c>
      <c r="EQ60" s="1025" t="s">
        <v>277</v>
      </c>
      <c r="ER60" s="1025" t="s">
        <v>234</v>
      </c>
      <c r="ES60" s="1026" t="s">
        <v>10</v>
      </c>
      <c r="ET60" s="879" t="s">
        <v>27</v>
      </c>
      <c r="EU60" s="1025" t="s">
        <v>276</v>
      </c>
      <c r="EV60" s="1025" t="s">
        <v>277</v>
      </c>
      <c r="EW60" s="1025" t="s">
        <v>234</v>
      </c>
      <c r="EX60" s="1026" t="s">
        <v>10</v>
      </c>
      <c r="EY60" s="397" t="s">
        <v>27</v>
      </c>
      <c r="EZ60" s="871"/>
    </row>
    <row r="61" spans="1:156" hidden="1">
      <c r="A61" s="887"/>
      <c r="B61" s="1029" t="s">
        <v>278</v>
      </c>
      <c r="C61" s="1030">
        <v>41639</v>
      </c>
      <c r="D61" s="1030">
        <v>41639</v>
      </c>
      <c r="E61" s="1031"/>
      <c r="F61" s="1032"/>
      <c r="G61" s="1033"/>
      <c r="H61" s="1030">
        <v>41455</v>
      </c>
      <c r="I61" s="1030">
        <v>41455</v>
      </c>
      <c r="J61" s="1031"/>
      <c r="K61" s="1032"/>
      <c r="L61" s="1034"/>
      <c r="M61" s="1030">
        <v>41639</v>
      </c>
      <c r="N61" s="1030">
        <v>41639</v>
      </c>
      <c r="O61" s="1031"/>
      <c r="P61" s="890"/>
      <c r="Q61" s="887"/>
      <c r="R61" s="866"/>
      <c r="U61" s="893"/>
      <c r="V61" s="1029" t="s">
        <v>278</v>
      </c>
      <c r="W61" s="1030">
        <v>41639</v>
      </c>
      <c r="X61" s="1030">
        <v>41639</v>
      </c>
      <c r="Y61" s="1031"/>
      <c r="Z61" s="1032"/>
      <c r="AA61" s="1033"/>
      <c r="AB61" s="1030">
        <v>41455</v>
      </c>
      <c r="AC61" s="1030">
        <v>41455</v>
      </c>
      <c r="AD61" s="1031"/>
      <c r="AE61" s="1032"/>
      <c r="AF61" s="1035"/>
      <c r="AG61" s="1036">
        <v>41639</v>
      </c>
      <c r="AH61" s="1030">
        <v>41639</v>
      </c>
      <c r="AI61" s="1031"/>
      <c r="AJ61" s="1032"/>
      <c r="AK61" s="893"/>
      <c r="AL61" s="871"/>
      <c r="AN61" s="901"/>
      <c r="AO61" s="1029" t="s">
        <v>278</v>
      </c>
      <c r="AP61" s="1030">
        <v>41639</v>
      </c>
      <c r="AQ61" s="1030">
        <v>41639</v>
      </c>
      <c r="AR61" s="1031"/>
      <c r="AS61" s="1032"/>
      <c r="AT61" s="1033"/>
      <c r="AU61" s="1030">
        <v>41455</v>
      </c>
      <c r="AV61" s="1030">
        <v>41455</v>
      </c>
      <c r="AW61" s="1031"/>
      <c r="AX61" s="1032"/>
      <c r="AY61" s="1035"/>
      <c r="AZ61" s="1036">
        <v>41639</v>
      </c>
      <c r="BA61" s="1030">
        <v>41639</v>
      </c>
      <c r="BB61" s="1031"/>
      <c r="BC61" s="1032"/>
      <c r="BD61" s="901"/>
      <c r="BE61" s="871"/>
      <c r="BG61" s="893"/>
      <c r="BH61" s="1029" t="s">
        <v>278</v>
      </c>
      <c r="BI61" s="1030">
        <v>41639</v>
      </c>
      <c r="BJ61" s="1030">
        <v>41639</v>
      </c>
      <c r="BK61" s="1031"/>
      <c r="BL61" s="1032"/>
      <c r="BM61" s="1033"/>
      <c r="BN61" s="1030">
        <v>41455</v>
      </c>
      <c r="BO61" s="1030">
        <v>41455</v>
      </c>
      <c r="BP61" s="1031"/>
      <c r="BQ61" s="1032"/>
      <c r="BR61" s="1035"/>
      <c r="BS61" s="1036">
        <v>41639</v>
      </c>
      <c r="BT61" s="1030">
        <v>41639</v>
      </c>
      <c r="BU61" s="1031"/>
      <c r="BV61" s="1032"/>
      <c r="BW61" s="893"/>
      <c r="BX61" s="871"/>
      <c r="CA61" s="901"/>
      <c r="CB61" s="1029" t="s">
        <v>278</v>
      </c>
      <c r="CC61" s="1030">
        <v>41639</v>
      </c>
      <c r="CD61" s="1030">
        <v>41639</v>
      </c>
      <c r="CE61" s="1031"/>
      <c r="CF61" s="1032"/>
      <c r="CG61" s="1033"/>
      <c r="CH61" s="1030">
        <v>41455</v>
      </c>
      <c r="CI61" s="1030">
        <v>41455</v>
      </c>
      <c r="CJ61" s="1031"/>
      <c r="CK61" s="1032"/>
      <c r="CL61" s="1035"/>
      <c r="CM61" s="1036">
        <v>41639</v>
      </c>
      <c r="CN61" s="1030">
        <v>41639</v>
      </c>
      <c r="CO61" s="1031"/>
      <c r="CP61" s="1032"/>
      <c r="CQ61" s="901"/>
      <c r="CR61" s="871"/>
      <c r="CU61" s="893"/>
      <c r="CV61" s="1029" t="s">
        <v>278</v>
      </c>
      <c r="CW61" s="1030">
        <v>41639</v>
      </c>
      <c r="CX61" s="1030">
        <v>41639</v>
      </c>
      <c r="CY61" s="1031"/>
      <c r="CZ61" s="1032"/>
      <c r="DA61" s="1033"/>
      <c r="DB61" s="1030">
        <v>41455</v>
      </c>
      <c r="DC61" s="1030">
        <v>41455</v>
      </c>
      <c r="DD61" s="1031"/>
      <c r="DE61" s="1032"/>
      <c r="DF61" s="1035"/>
      <c r="DG61" s="1036">
        <v>41639</v>
      </c>
      <c r="DH61" s="1030">
        <v>41639</v>
      </c>
      <c r="DI61" s="1031"/>
      <c r="DJ61" s="1032"/>
      <c r="DK61" s="893"/>
      <c r="DL61" s="871"/>
      <c r="DO61" s="901"/>
      <c r="DP61" s="1029" t="s">
        <v>278</v>
      </c>
      <c r="DQ61" s="1030">
        <v>41639</v>
      </c>
      <c r="DR61" s="1030">
        <v>41639</v>
      </c>
      <c r="DS61" s="1031"/>
      <c r="DT61" s="1032"/>
      <c r="DU61" s="1033"/>
      <c r="DV61" s="1030">
        <v>41455</v>
      </c>
      <c r="DW61" s="1030">
        <v>41455</v>
      </c>
      <c r="DX61" s="1031"/>
      <c r="DY61" s="1032"/>
      <c r="DZ61" s="1035"/>
      <c r="EA61" s="1036">
        <v>41639</v>
      </c>
      <c r="EB61" s="1030">
        <v>41639</v>
      </c>
      <c r="EC61" s="1031"/>
      <c r="ED61" s="1032"/>
      <c r="EE61" s="901"/>
      <c r="EF61" s="871"/>
      <c r="EI61" s="902"/>
      <c r="EJ61" s="1029" t="s">
        <v>278</v>
      </c>
      <c r="EK61" s="1030">
        <v>41639</v>
      </c>
      <c r="EL61" s="1030">
        <v>41639</v>
      </c>
      <c r="EM61" s="1031"/>
      <c r="EN61" s="1032"/>
      <c r="EO61" s="1033"/>
      <c r="EP61" s="1030">
        <v>41455</v>
      </c>
      <c r="EQ61" s="1030">
        <v>41455</v>
      </c>
      <c r="ER61" s="1031"/>
      <c r="ES61" s="1032"/>
      <c r="ET61" s="1035"/>
      <c r="EU61" s="1036">
        <v>41639</v>
      </c>
      <c r="EV61" s="1030">
        <v>41639</v>
      </c>
      <c r="EW61" s="1031"/>
      <c r="EX61" s="1032"/>
      <c r="EY61" s="902"/>
      <c r="EZ61" s="871"/>
    </row>
    <row r="62" spans="1:156" hidden="1">
      <c r="A62" s="400"/>
      <c r="B62" s="279"/>
      <c r="C62" s="867"/>
      <c r="D62" s="867"/>
      <c r="E62" s="279"/>
      <c r="F62" s="948"/>
      <c r="H62" s="867"/>
      <c r="I62" s="867"/>
      <c r="J62" s="279"/>
      <c r="K62" s="948"/>
      <c r="L62" s="959"/>
      <c r="M62" s="867"/>
      <c r="N62" s="867"/>
      <c r="O62" s="279"/>
      <c r="P62" s="945"/>
      <c r="Q62" s="400"/>
      <c r="R62" s="866"/>
      <c r="U62" s="876"/>
      <c r="V62" s="279"/>
      <c r="W62" s="867"/>
      <c r="X62" s="867"/>
      <c r="Y62" s="279"/>
      <c r="Z62" s="948"/>
      <c r="AB62" s="867"/>
      <c r="AC62" s="867"/>
      <c r="AD62" s="279"/>
      <c r="AE62" s="948"/>
      <c r="AF62" s="184"/>
      <c r="AG62" s="867"/>
      <c r="AH62" s="867"/>
      <c r="AI62" s="279"/>
      <c r="AJ62" s="948"/>
      <c r="AK62" s="876"/>
      <c r="AL62" s="871"/>
      <c r="AN62" s="880"/>
      <c r="AO62" s="279"/>
      <c r="AP62" s="867"/>
      <c r="AQ62" s="867"/>
      <c r="AR62" s="279"/>
      <c r="AS62" s="948"/>
      <c r="AU62" s="867"/>
      <c r="AV62" s="867"/>
      <c r="AW62" s="279"/>
      <c r="AX62" s="948"/>
      <c r="AY62" s="184"/>
      <c r="AZ62" s="867"/>
      <c r="BA62" s="867"/>
      <c r="BB62" s="279"/>
      <c r="BC62" s="948"/>
      <c r="BD62" s="880"/>
      <c r="BE62" s="871"/>
      <c r="BG62" s="876"/>
      <c r="BH62" s="279"/>
      <c r="BI62" s="867"/>
      <c r="BJ62" s="867"/>
      <c r="BK62" s="279"/>
      <c r="BL62" s="948"/>
      <c r="BN62" s="867"/>
      <c r="BO62" s="867"/>
      <c r="BP62" s="279"/>
      <c r="BQ62" s="948"/>
      <c r="BR62" s="184"/>
      <c r="BS62" s="867"/>
      <c r="BT62" s="867"/>
      <c r="BU62" s="279"/>
      <c r="BV62" s="948"/>
      <c r="BW62" s="876"/>
      <c r="BX62" s="871"/>
      <c r="CA62" s="880"/>
      <c r="CB62" s="279"/>
      <c r="CC62" s="867"/>
      <c r="CD62" s="867"/>
      <c r="CE62" s="279"/>
      <c r="CF62" s="948"/>
      <c r="CH62" s="867"/>
      <c r="CI62" s="867"/>
      <c r="CJ62" s="279"/>
      <c r="CK62" s="948"/>
      <c r="CL62" s="184"/>
      <c r="CM62" s="867"/>
      <c r="CN62" s="867"/>
      <c r="CO62" s="279"/>
      <c r="CP62" s="948"/>
      <c r="CQ62" s="880"/>
      <c r="CR62" s="871"/>
      <c r="CU62" s="876"/>
      <c r="CV62" s="279"/>
      <c r="CW62" s="867"/>
      <c r="CX62" s="867"/>
      <c r="CY62" s="279"/>
      <c r="CZ62" s="948"/>
      <c r="DB62" s="867"/>
      <c r="DC62" s="867"/>
      <c r="DD62" s="279"/>
      <c r="DE62" s="948"/>
      <c r="DF62" s="184"/>
      <c r="DG62" s="867"/>
      <c r="DH62" s="867"/>
      <c r="DI62" s="279"/>
      <c r="DJ62" s="948"/>
      <c r="DK62" s="876"/>
      <c r="DL62" s="871"/>
      <c r="DO62" s="880"/>
      <c r="DP62" s="279"/>
      <c r="DQ62" s="867"/>
      <c r="DR62" s="867"/>
      <c r="DS62" s="279"/>
      <c r="DT62" s="948"/>
      <c r="DV62" s="867"/>
      <c r="DW62" s="867"/>
      <c r="DX62" s="279"/>
      <c r="DY62" s="948"/>
      <c r="DZ62" s="184"/>
      <c r="EA62" s="867"/>
      <c r="EB62" s="867"/>
      <c r="EC62" s="279"/>
      <c r="ED62" s="948"/>
      <c r="EE62" s="880"/>
      <c r="EF62" s="871"/>
      <c r="EI62" s="397"/>
      <c r="EJ62" s="279"/>
      <c r="EK62" s="867"/>
      <c r="EL62" s="867"/>
      <c r="EM62" s="279"/>
      <c r="EN62" s="948"/>
      <c r="EP62" s="867"/>
      <c r="EQ62" s="867"/>
      <c r="ER62" s="279"/>
      <c r="ES62" s="948"/>
      <c r="ET62" s="184"/>
      <c r="EU62" s="867"/>
      <c r="EV62" s="867"/>
      <c r="EW62" s="279"/>
      <c r="EX62" s="948"/>
      <c r="EY62" s="397"/>
      <c r="EZ62" s="871"/>
    </row>
    <row r="63" spans="1:156" hidden="1">
      <c r="A63" s="400"/>
      <c r="B63" s="951"/>
      <c r="C63" s="399"/>
      <c r="D63" s="952"/>
      <c r="E63" s="953"/>
      <c r="F63" s="954"/>
      <c r="G63" s="921"/>
      <c r="H63" s="952"/>
      <c r="I63" s="952"/>
      <c r="J63" s="953"/>
      <c r="K63" s="954"/>
      <c r="L63" s="922"/>
      <c r="M63" s="952"/>
      <c r="N63" s="952"/>
      <c r="O63" s="953"/>
      <c r="P63" s="945"/>
      <c r="Q63" s="400"/>
      <c r="R63" s="866"/>
      <c r="U63" s="876"/>
      <c r="V63" s="951"/>
      <c r="W63" s="399"/>
      <c r="X63" s="952"/>
      <c r="Y63" s="953"/>
      <c r="Z63" s="954"/>
      <c r="AA63" s="921"/>
      <c r="AB63" s="952"/>
      <c r="AC63" s="952"/>
      <c r="AD63" s="953"/>
      <c r="AE63" s="954"/>
      <c r="AF63" s="910"/>
      <c r="AG63" s="952"/>
      <c r="AH63" s="952"/>
      <c r="AI63" s="953"/>
      <c r="AJ63" s="954"/>
      <c r="AK63" s="876"/>
      <c r="AL63" s="871"/>
      <c r="AN63" s="880"/>
      <c r="AO63" s="951"/>
      <c r="AP63" s="399"/>
      <c r="AQ63" s="952"/>
      <c r="AR63" s="953"/>
      <c r="AS63" s="954"/>
      <c r="AT63" s="921"/>
      <c r="AU63" s="952"/>
      <c r="AV63" s="952"/>
      <c r="AW63" s="953"/>
      <c r="AX63" s="954"/>
      <c r="AY63" s="910"/>
      <c r="AZ63" s="952"/>
      <c r="BA63" s="952"/>
      <c r="BB63" s="953"/>
      <c r="BC63" s="954"/>
      <c r="BD63" s="880"/>
      <c r="BE63" s="871"/>
      <c r="BG63" s="876"/>
      <c r="BH63" s="951"/>
      <c r="BI63" s="399"/>
      <c r="BJ63" s="952"/>
      <c r="BK63" s="953"/>
      <c r="BL63" s="954"/>
      <c r="BM63" s="921"/>
      <c r="BN63" s="952"/>
      <c r="BO63" s="952"/>
      <c r="BP63" s="953"/>
      <c r="BQ63" s="954"/>
      <c r="BR63" s="910"/>
      <c r="BS63" s="952"/>
      <c r="BT63" s="952"/>
      <c r="BU63" s="953"/>
      <c r="BV63" s="954"/>
      <c r="BW63" s="876"/>
      <c r="BX63" s="871"/>
      <c r="CA63" s="880"/>
      <c r="CB63" s="951"/>
      <c r="CC63" s="399"/>
      <c r="CD63" s="952"/>
      <c r="CE63" s="953"/>
      <c r="CF63" s="954"/>
      <c r="CG63" s="921"/>
      <c r="CH63" s="952"/>
      <c r="CI63" s="952"/>
      <c r="CJ63" s="953"/>
      <c r="CK63" s="954"/>
      <c r="CL63" s="910"/>
      <c r="CM63" s="952"/>
      <c r="CN63" s="952"/>
      <c r="CO63" s="953"/>
      <c r="CP63" s="954"/>
      <c r="CQ63" s="880"/>
      <c r="CR63" s="871"/>
      <c r="CU63" s="876"/>
      <c r="CV63" s="951"/>
      <c r="CW63" s="399"/>
      <c r="CX63" s="952"/>
      <c r="CY63" s="953"/>
      <c r="CZ63" s="954"/>
      <c r="DA63" s="921"/>
      <c r="DB63" s="952"/>
      <c r="DC63" s="952"/>
      <c r="DD63" s="953"/>
      <c r="DE63" s="954"/>
      <c r="DF63" s="910"/>
      <c r="DG63" s="952"/>
      <c r="DH63" s="952"/>
      <c r="DI63" s="953"/>
      <c r="DJ63" s="954"/>
      <c r="DK63" s="876"/>
      <c r="DL63" s="871"/>
      <c r="DO63" s="880"/>
      <c r="DP63" s="951"/>
      <c r="DQ63" s="399"/>
      <c r="DR63" s="952"/>
      <c r="DS63" s="953"/>
      <c r="DT63" s="954"/>
      <c r="DU63" s="921"/>
      <c r="DV63" s="952"/>
      <c r="DW63" s="952"/>
      <c r="DX63" s="953"/>
      <c r="DY63" s="954"/>
      <c r="DZ63" s="910"/>
      <c r="EA63" s="952"/>
      <c r="EB63" s="952"/>
      <c r="EC63" s="953"/>
      <c r="ED63" s="954"/>
      <c r="EE63" s="880"/>
      <c r="EF63" s="871"/>
      <c r="EI63" s="397"/>
      <c r="EJ63" s="951"/>
      <c r="EK63" s="399"/>
      <c r="EL63" s="952"/>
      <c r="EM63" s="953"/>
      <c r="EN63" s="954"/>
      <c r="EO63" s="921"/>
      <c r="EP63" s="952"/>
      <c r="EQ63" s="952"/>
      <c r="ER63" s="953"/>
      <c r="ES63" s="954"/>
      <c r="ET63" s="910"/>
      <c r="EU63" s="952"/>
      <c r="EV63" s="952"/>
      <c r="EW63" s="953"/>
      <c r="EX63" s="954"/>
      <c r="EY63" s="397"/>
      <c r="EZ63" s="871"/>
    </row>
    <row r="64" spans="1:156" ht="15" customHeight="1">
      <c r="A64" s="400">
        <v>12</v>
      </c>
      <c r="B64" s="1037" t="s">
        <v>279</v>
      </c>
      <c r="C64" s="1038">
        <f>SUM(C16,C30)</f>
        <v>0</v>
      </c>
      <c r="D64" s="1038">
        <f>SUM(D16,D30)</f>
        <v>77235</v>
      </c>
      <c r="E64" s="1039">
        <f>SUM(D64,-C64)</f>
        <v>77235</v>
      </c>
      <c r="F64" s="1040" t="e">
        <f>E64/C64</f>
        <v>#DIV/0!</v>
      </c>
      <c r="G64" s="1041"/>
      <c r="H64" s="1042">
        <f>SUM(H16,H30)</f>
        <v>77235</v>
      </c>
      <c r="I64" s="1042">
        <f>SUM(I16,I30)</f>
        <v>76220</v>
      </c>
      <c r="J64" s="1043">
        <f>SUM(I64,-H64)</f>
        <v>-1015</v>
      </c>
      <c r="K64" s="1044">
        <f>J64/H64</f>
        <v>-1.3141710364472066E-2</v>
      </c>
      <c r="L64" s="922"/>
      <c r="M64" s="876">
        <f>SUM(M16,M30)</f>
        <v>77235</v>
      </c>
      <c r="N64" s="876">
        <f>SUM(N16,N30)</f>
        <v>76220</v>
      </c>
      <c r="O64" s="1045">
        <f>SUM(N64,-M64)</f>
        <v>-1015</v>
      </c>
      <c r="P64" s="1046">
        <f>O64/M64</f>
        <v>-1.3141710364472066E-2</v>
      </c>
      <c r="Q64" s="400">
        <v>12</v>
      </c>
      <c r="R64" s="866"/>
      <c r="U64" s="876">
        <v>12</v>
      </c>
      <c r="V64" s="1047" t="s">
        <v>279</v>
      </c>
      <c r="W64" s="1048" t="e">
        <f>SUM(W15,W30)</f>
        <v>#REF!</v>
      </c>
      <c r="X64" s="1038">
        <f>SUM(X15,X30)</f>
        <v>19716</v>
      </c>
      <c r="Y64" s="1039" t="e">
        <f>SUM(X64,-W64)</f>
        <v>#REF!</v>
      </c>
      <c r="Z64" s="1040" t="e">
        <f>Y64/W64</f>
        <v>#REF!</v>
      </c>
      <c r="AA64" s="1041"/>
      <c r="AB64" s="1049">
        <f>SUM(AB15,AB30)</f>
        <v>19738</v>
      </c>
      <c r="AC64" s="1049">
        <f>SUM(AC15,AC30)</f>
        <v>19306</v>
      </c>
      <c r="AD64" s="1050">
        <f>SUM(AC64,-AB64)</f>
        <v>-432</v>
      </c>
      <c r="AE64" s="1051">
        <f>AD64/AB64</f>
        <v>-2.1886715979329213E-2</v>
      </c>
      <c r="AF64" s="910"/>
      <c r="AG64" s="876">
        <f>SUM(AG15,AG30)</f>
        <v>19738</v>
      </c>
      <c r="AH64" s="876">
        <f>SUM(AH15,AH30)</f>
        <v>19306</v>
      </c>
      <c r="AI64" s="1045">
        <f>SUM(AH64,-AG64)</f>
        <v>-432</v>
      </c>
      <c r="AJ64" s="1046">
        <f>AI64/AG64</f>
        <v>-2.1886715979329213E-2</v>
      </c>
      <c r="AK64" s="876">
        <v>12</v>
      </c>
      <c r="AL64" s="871"/>
      <c r="AN64" s="880">
        <v>12</v>
      </c>
      <c r="AO64" s="1047" t="s">
        <v>279</v>
      </c>
      <c r="AP64" s="1048" t="e">
        <f>SUM(AP15,AP30)</f>
        <v>#REF!</v>
      </c>
      <c r="AQ64" s="1038">
        <f>SUM(AQ15,AQ30)</f>
        <v>19716</v>
      </c>
      <c r="AR64" s="1039" t="e">
        <f>SUM(AQ64,-AP64)</f>
        <v>#REF!</v>
      </c>
      <c r="AS64" s="1040" t="e">
        <f>AR64/AP64</f>
        <v>#REF!</v>
      </c>
      <c r="AT64" s="1041"/>
      <c r="AU64" s="1049">
        <f>SUM(AU15,AU30)</f>
        <v>11858</v>
      </c>
      <c r="AV64" s="1049">
        <f>SUM(AV15,AV30)</f>
        <v>11552</v>
      </c>
      <c r="AW64" s="1050">
        <f>SUM(AV64,-AU64)</f>
        <v>-306</v>
      </c>
      <c r="AX64" s="1051">
        <f>AW64/AU64</f>
        <v>-2.5805363467701129E-2</v>
      </c>
      <c r="AY64" s="910"/>
      <c r="AZ64" s="876">
        <f>SUM(AZ15,AZ30)</f>
        <v>19738</v>
      </c>
      <c r="BA64" s="876">
        <f>SUM(BA15,BA30)</f>
        <v>11552</v>
      </c>
      <c r="BB64" s="1045">
        <f>SUM(BA64,-AZ64)</f>
        <v>-8186</v>
      </c>
      <c r="BC64" s="1046">
        <f>BB64/AZ64</f>
        <v>-0.41473300233052995</v>
      </c>
      <c r="BD64" s="880">
        <v>12</v>
      </c>
      <c r="BE64" s="871"/>
      <c r="BG64" s="876">
        <v>12</v>
      </c>
      <c r="BH64" s="1047" t="s">
        <v>279</v>
      </c>
      <c r="BI64" s="1048" t="e">
        <f>SUM(BI15,BI30)</f>
        <v>#REF!</v>
      </c>
      <c r="BJ64" s="1038">
        <f>SUM(BJ15,BJ30)</f>
        <v>19716</v>
      </c>
      <c r="BK64" s="1039" t="e">
        <f>SUM(BJ64,-BI64)</f>
        <v>#REF!</v>
      </c>
      <c r="BL64" s="1040" t="e">
        <f>BK64/BI64</f>
        <v>#REF!</v>
      </c>
      <c r="BM64" s="1041"/>
      <c r="BN64" s="1049">
        <f>SUM(BN15,BN30)</f>
        <v>8158</v>
      </c>
      <c r="BO64" s="1049">
        <f>SUM(BO15,BO30)</f>
        <v>8135</v>
      </c>
      <c r="BP64" s="1050">
        <f>SUM(BO64,-BN64)</f>
        <v>-23</v>
      </c>
      <c r="BQ64" s="1051">
        <f>BP64/BN64</f>
        <v>-2.8193184604069625E-3</v>
      </c>
      <c r="BR64" s="910"/>
      <c r="BS64" s="876">
        <f>SUM(BS15,BS30)</f>
        <v>19738</v>
      </c>
      <c r="BT64" s="876">
        <f>SUM(BT15,BT30)</f>
        <v>8135</v>
      </c>
      <c r="BU64" s="1045">
        <f>SUM(BT64,-BS64)</f>
        <v>-11603</v>
      </c>
      <c r="BV64" s="1046">
        <f>BU64/BS64</f>
        <v>-0.58785084608369642</v>
      </c>
      <c r="BW64" s="876">
        <v>12</v>
      </c>
      <c r="BX64" s="871"/>
      <c r="CA64" s="880">
        <v>12</v>
      </c>
      <c r="CB64" s="1047" t="s">
        <v>279</v>
      </c>
      <c r="CC64" s="1048" t="e">
        <f>SUM(CC15,CC30)</f>
        <v>#REF!</v>
      </c>
      <c r="CD64" s="1038">
        <f>SUM(CD15,CD30)</f>
        <v>19716</v>
      </c>
      <c r="CE64" s="1039" t="e">
        <f>SUM(CD64,-CC64)</f>
        <v>#REF!</v>
      </c>
      <c r="CF64" s="1040" t="e">
        <f>CE64/CC64</f>
        <v>#REF!</v>
      </c>
      <c r="CG64" s="1041"/>
      <c r="CH64" s="1049">
        <f>SUM(CH15,CH30)</f>
        <v>9464</v>
      </c>
      <c r="CI64" s="1049">
        <f>SUM(CI15,CI30)</f>
        <v>9913</v>
      </c>
      <c r="CJ64" s="1050">
        <f>SUM(CI64,-CH64)</f>
        <v>449</v>
      </c>
      <c r="CK64" s="1051">
        <f>CJ64/CH64</f>
        <v>4.7442941673710902E-2</v>
      </c>
      <c r="CL64" s="910"/>
      <c r="CM64" s="876">
        <f>SUM(CM15,CM30)</f>
        <v>19738</v>
      </c>
      <c r="CN64" s="876">
        <f>SUM(CN15,CN30)</f>
        <v>9913</v>
      </c>
      <c r="CO64" s="1045">
        <f>SUM(CN64,-CM64)</f>
        <v>-9825</v>
      </c>
      <c r="CP64" s="1046">
        <f>CO64/CM64</f>
        <v>-0.49777079744654978</v>
      </c>
      <c r="CQ64" s="880">
        <v>12</v>
      </c>
      <c r="CR64" s="871"/>
      <c r="CU64" s="876">
        <v>12</v>
      </c>
      <c r="CV64" s="1047" t="s">
        <v>279</v>
      </c>
      <c r="CW64" s="1048" t="e">
        <f>SUM(CW15,CW30)</f>
        <v>#REF!</v>
      </c>
      <c r="CX64" s="1038">
        <f>SUM(CX15,CX30)</f>
        <v>19716</v>
      </c>
      <c r="CY64" s="1039" t="e">
        <f>SUM(CX64,-CW64)</f>
        <v>#REF!</v>
      </c>
      <c r="CZ64" s="1040" t="e">
        <f>CY64/CW64</f>
        <v>#REF!</v>
      </c>
      <c r="DA64" s="1041"/>
      <c r="DB64" s="1049">
        <f>SUM(DB15,DB30)</f>
        <v>5875</v>
      </c>
      <c r="DC64" s="1049">
        <f>SUM(DC15,DC30)</f>
        <v>5701</v>
      </c>
      <c r="DD64" s="1050">
        <f>SUM(DC64,-DB64)</f>
        <v>-174</v>
      </c>
      <c r="DE64" s="1051">
        <f>DD64/DB64</f>
        <v>-2.9617021276595743E-2</v>
      </c>
      <c r="DF64" s="910"/>
      <c r="DG64" s="876">
        <f>SUM(DG15,DG30)</f>
        <v>19738</v>
      </c>
      <c r="DH64" s="876">
        <f>SUM(DH15,DH30)</f>
        <v>5701</v>
      </c>
      <c r="DI64" s="1045">
        <f>SUM(DH64,-DG64)</f>
        <v>-14037</v>
      </c>
      <c r="DJ64" s="1046">
        <f>DI64/DG64</f>
        <v>-0.71116627824500966</v>
      </c>
      <c r="DK64" s="876">
        <v>12</v>
      </c>
      <c r="DL64" s="871"/>
      <c r="DO64" s="880">
        <v>12</v>
      </c>
      <c r="DP64" s="1047" t="s">
        <v>279</v>
      </c>
      <c r="DQ64" s="1048" t="e">
        <f>SUM(DQ15,DQ30)</f>
        <v>#REF!</v>
      </c>
      <c r="DR64" s="1038">
        <f>SUM(DR15,DR30)</f>
        <v>19716</v>
      </c>
      <c r="DS64" s="1039" t="e">
        <f>SUM(DR64,-DQ64)</f>
        <v>#REF!</v>
      </c>
      <c r="DT64" s="1040" t="e">
        <f>DS64/DQ64</f>
        <v>#REF!</v>
      </c>
      <c r="DU64" s="1041"/>
      <c r="DV64" s="1049">
        <f>SUM(DV15,DV30)</f>
        <v>7509</v>
      </c>
      <c r="DW64" s="1049">
        <f>SUM(DW15,DW30)</f>
        <v>7239</v>
      </c>
      <c r="DX64" s="1050">
        <f>SUM(DW64,-DV64)</f>
        <v>-270</v>
      </c>
      <c r="DY64" s="1051">
        <f>DX64/DV64</f>
        <v>-3.5956851777866561E-2</v>
      </c>
      <c r="DZ64" s="910"/>
      <c r="EA64" s="876">
        <f>SUM(EA15,EA30)</f>
        <v>19738</v>
      </c>
      <c r="EB64" s="876">
        <f>SUM(EB15,EB30)</f>
        <v>7239</v>
      </c>
      <c r="EC64" s="1045">
        <f>SUM(EB64,-EA64)</f>
        <v>-12499</v>
      </c>
      <c r="ED64" s="1046">
        <f>EC64/EA64</f>
        <v>-0.63324551626304593</v>
      </c>
      <c r="EE64" s="880">
        <v>12</v>
      </c>
      <c r="EF64" s="871"/>
      <c r="EI64" s="397">
        <v>12</v>
      </c>
      <c r="EJ64" s="1052" t="s">
        <v>279</v>
      </c>
      <c r="EK64" s="1048" t="e">
        <f>SUM(EK15,EK30)</f>
        <v>#REF!</v>
      </c>
      <c r="EL64" s="1038">
        <f>SUM(EL15,EL30)</f>
        <v>19716</v>
      </c>
      <c r="EM64" s="1039" t="e">
        <f>SUM(EL64,-EK64)</f>
        <v>#REF!</v>
      </c>
      <c r="EN64" s="1040" t="e">
        <f>EM64/EK64</f>
        <v>#REF!</v>
      </c>
      <c r="EO64" s="1041"/>
      <c r="EP64" s="1053">
        <f>SUM(EP15,EP30)</f>
        <v>62602</v>
      </c>
      <c r="EQ64" s="1053">
        <f>SUM(EQ15,EQ30)</f>
        <v>61846</v>
      </c>
      <c r="ER64" s="1054">
        <f>SUM(EQ64,-EP64)</f>
        <v>-756</v>
      </c>
      <c r="ES64" s="1055">
        <f>ER64/EP64</f>
        <v>-1.2076291492284591E-2</v>
      </c>
      <c r="ET64" s="910"/>
      <c r="EU64" s="876">
        <f>SUM(EU15,EU30)</f>
        <v>19738</v>
      </c>
      <c r="EV64" s="876">
        <f>SUM(EV15,EV30)</f>
        <v>61846</v>
      </c>
      <c r="EW64" s="1045">
        <f>SUM(EV64,-EU64)</f>
        <v>42108</v>
      </c>
      <c r="EX64" s="1046">
        <f>EW64/EU64</f>
        <v>2.133346843651839</v>
      </c>
      <c r="EY64" s="397">
        <v>12</v>
      </c>
      <c r="EZ64" s="871"/>
    </row>
    <row r="65" spans="1:156" hidden="1">
      <c r="A65" s="400">
        <v>15</v>
      </c>
      <c r="B65" s="279" t="s">
        <v>280</v>
      </c>
      <c r="C65" s="867">
        <v>3884</v>
      </c>
      <c r="D65" s="867">
        <v>1781</v>
      </c>
      <c r="E65" s="919">
        <f>SUM(D65,-C65)</f>
        <v>-2103</v>
      </c>
      <c r="F65" s="923">
        <f>E65/C65</f>
        <v>-0.54145211122554071</v>
      </c>
      <c r="G65" s="921"/>
      <c r="H65" s="302">
        <v>1750</v>
      </c>
      <c r="I65" s="867"/>
      <c r="J65" s="919">
        <f>SUM(I65,-H65)</f>
        <v>-1750</v>
      </c>
      <c r="K65" s="923">
        <f>J65/H65</f>
        <v>-1</v>
      </c>
      <c r="L65" s="879"/>
      <c r="M65" s="867">
        <v>1781</v>
      </c>
      <c r="N65" s="867"/>
      <c r="O65" s="919">
        <f>SUM(N65,-M65)</f>
        <v>-1781</v>
      </c>
      <c r="P65" s="970">
        <f>O65/M65</f>
        <v>-1</v>
      </c>
      <c r="Q65" s="875"/>
      <c r="R65" s="866"/>
      <c r="U65" s="876">
        <v>15</v>
      </c>
      <c r="V65" s="279" t="s">
        <v>280</v>
      </c>
      <c r="W65" s="867">
        <v>3884</v>
      </c>
      <c r="X65" s="867">
        <v>1781</v>
      </c>
      <c r="Y65" s="919">
        <f>SUM(X65,-W65)</f>
        <v>-2103</v>
      </c>
      <c r="Z65" s="923">
        <f>Y65/W65</f>
        <v>-0.54145211122554071</v>
      </c>
      <c r="AA65" s="921"/>
      <c r="AB65" s="302">
        <v>1750</v>
      </c>
      <c r="AC65" s="867"/>
      <c r="AD65" s="919">
        <f>SUM(AC65,-AB65)</f>
        <v>-1750</v>
      </c>
      <c r="AE65" s="923">
        <f>AD65/AB65</f>
        <v>-1</v>
      </c>
      <c r="AF65" s="910">
        <v>15</v>
      </c>
      <c r="AG65" s="867">
        <v>1781</v>
      </c>
      <c r="AH65" s="867"/>
      <c r="AI65" s="919">
        <f>SUM(AH65,-AG65)</f>
        <v>-1781</v>
      </c>
      <c r="AJ65" s="923">
        <f>AI65/AG65</f>
        <v>-1</v>
      </c>
      <c r="AK65" s="876">
        <v>15</v>
      </c>
      <c r="AL65" s="871"/>
      <c r="AN65" s="880">
        <v>15</v>
      </c>
      <c r="AO65" s="279" t="s">
        <v>280</v>
      </c>
      <c r="AP65" s="867">
        <v>3884</v>
      </c>
      <c r="AQ65" s="867">
        <v>1781</v>
      </c>
      <c r="AR65" s="919">
        <f>SUM(AQ65,-AP65)</f>
        <v>-2103</v>
      </c>
      <c r="AS65" s="923">
        <f>AR65/AP65</f>
        <v>-0.54145211122554071</v>
      </c>
      <c r="AT65" s="921"/>
      <c r="AU65" s="302">
        <v>1750</v>
      </c>
      <c r="AV65" s="867"/>
      <c r="AW65" s="919">
        <f>SUM(AV65,-AU65)</f>
        <v>-1750</v>
      </c>
      <c r="AX65" s="923">
        <f>AW65/AU65</f>
        <v>-1</v>
      </c>
      <c r="AY65" s="910">
        <v>15</v>
      </c>
      <c r="AZ65" s="867">
        <v>1781</v>
      </c>
      <c r="BA65" s="867"/>
      <c r="BB65" s="919">
        <f>SUM(BA65,-AZ65)</f>
        <v>-1781</v>
      </c>
      <c r="BC65" s="923">
        <f>BB65/AZ65</f>
        <v>-1</v>
      </c>
      <c r="BD65" s="880">
        <v>15</v>
      </c>
      <c r="BE65" s="871"/>
      <c r="BG65" s="876">
        <v>15</v>
      </c>
      <c r="BH65" s="279" t="s">
        <v>280</v>
      </c>
      <c r="BI65" s="867">
        <v>3884</v>
      </c>
      <c r="BJ65" s="867">
        <v>1781</v>
      </c>
      <c r="BK65" s="919">
        <f>SUM(BJ65,-BI65)</f>
        <v>-2103</v>
      </c>
      <c r="BL65" s="923">
        <f>BK65/BI65</f>
        <v>-0.54145211122554071</v>
      </c>
      <c r="BM65" s="921"/>
      <c r="BN65" s="302">
        <v>1750</v>
      </c>
      <c r="BO65" s="867"/>
      <c r="BP65" s="919">
        <f>SUM(BO65,-BN65)</f>
        <v>-1750</v>
      </c>
      <c r="BQ65" s="923">
        <f>BP65/BN65</f>
        <v>-1</v>
      </c>
      <c r="BR65" s="910">
        <v>15</v>
      </c>
      <c r="BS65" s="867">
        <v>1781</v>
      </c>
      <c r="BT65" s="867"/>
      <c r="BU65" s="919">
        <f>SUM(BT65,-BS65)</f>
        <v>-1781</v>
      </c>
      <c r="BV65" s="923">
        <f>BU65/BS65</f>
        <v>-1</v>
      </c>
      <c r="BW65" s="876">
        <v>15</v>
      </c>
      <c r="BX65" s="871"/>
      <c r="CA65" s="880">
        <v>15</v>
      </c>
      <c r="CB65" s="279" t="s">
        <v>280</v>
      </c>
      <c r="CC65" s="867">
        <v>3884</v>
      </c>
      <c r="CD65" s="867">
        <v>1781</v>
      </c>
      <c r="CE65" s="919">
        <f>SUM(CD65,-CC65)</f>
        <v>-2103</v>
      </c>
      <c r="CF65" s="923">
        <f>CE65/CC65</f>
        <v>-0.54145211122554071</v>
      </c>
      <c r="CG65" s="921"/>
      <c r="CH65" s="302">
        <v>1750</v>
      </c>
      <c r="CI65" s="867"/>
      <c r="CJ65" s="919">
        <f>SUM(CI65,-CH65)</f>
        <v>-1750</v>
      </c>
      <c r="CK65" s="923">
        <f>CJ65/CH65</f>
        <v>-1</v>
      </c>
      <c r="CL65" s="910">
        <v>15</v>
      </c>
      <c r="CM65" s="867">
        <v>1781</v>
      </c>
      <c r="CN65" s="867"/>
      <c r="CO65" s="919">
        <f>SUM(CN65,-CM65)</f>
        <v>-1781</v>
      </c>
      <c r="CP65" s="923">
        <f>CO65/CM65</f>
        <v>-1</v>
      </c>
      <c r="CQ65" s="880">
        <v>15</v>
      </c>
      <c r="CR65" s="871"/>
      <c r="CU65" s="876">
        <v>15</v>
      </c>
      <c r="CV65" s="279" t="s">
        <v>280</v>
      </c>
      <c r="CW65" s="867">
        <v>3884</v>
      </c>
      <c r="CX65" s="867">
        <v>1781</v>
      </c>
      <c r="CY65" s="919">
        <f>SUM(CX65,-CW65)</f>
        <v>-2103</v>
      </c>
      <c r="CZ65" s="923">
        <f>CY65/CW65</f>
        <v>-0.54145211122554071</v>
      </c>
      <c r="DA65" s="921"/>
      <c r="DB65" s="302">
        <v>1750</v>
      </c>
      <c r="DC65" s="867"/>
      <c r="DD65" s="919">
        <f>SUM(DC65,-DB65)</f>
        <v>-1750</v>
      </c>
      <c r="DE65" s="923">
        <f>DD65/DB65</f>
        <v>-1</v>
      </c>
      <c r="DF65" s="910">
        <v>15</v>
      </c>
      <c r="DG65" s="867">
        <v>1781</v>
      </c>
      <c r="DH65" s="867"/>
      <c r="DI65" s="919">
        <f>SUM(DH65,-DG65)</f>
        <v>-1781</v>
      </c>
      <c r="DJ65" s="923">
        <f>DI65/DG65</f>
        <v>-1</v>
      </c>
      <c r="DK65" s="876">
        <v>15</v>
      </c>
      <c r="DL65" s="871"/>
      <c r="DO65" s="880">
        <v>15</v>
      </c>
      <c r="DP65" s="279" t="s">
        <v>280</v>
      </c>
      <c r="DQ65" s="867">
        <v>3884</v>
      </c>
      <c r="DR65" s="867">
        <v>1781</v>
      </c>
      <c r="DS65" s="919">
        <f>SUM(DR65,-DQ65)</f>
        <v>-2103</v>
      </c>
      <c r="DT65" s="923">
        <f>DS65/DQ65</f>
        <v>-0.54145211122554071</v>
      </c>
      <c r="DU65" s="921"/>
      <c r="DV65" s="302">
        <v>1750</v>
      </c>
      <c r="DW65" s="867"/>
      <c r="DX65" s="919">
        <f>SUM(DW65,-DV65)</f>
        <v>-1750</v>
      </c>
      <c r="DY65" s="923">
        <f>DX65/DV65</f>
        <v>-1</v>
      </c>
      <c r="DZ65" s="910">
        <v>15</v>
      </c>
      <c r="EA65" s="867">
        <v>1781</v>
      </c>
      <c r="EB65" s="867"/>
      <c r="EC65" s="919">
        <f>SUM(EB65,-EA65)</f>
        <v>-1781</v>
      </c>
      <c r="ED65" s="923">
        <f>EC65/EA65</f>
        <v>-1</v>
      </c>
      <c r="EE65" s="880">
        <v>15</v>
      </c>
      <c r="EF65" s="871"/>
      <c r="EI65" s="397">
        <v>15</v>
      </c>
      <c r="EJ65" s="279" t="s">
        <v>280</v>
      </c>
      <c r="EK65" s="867">
        <v>3884</v>
      </c>
      <c r="EL65" s="867">
        <v>1781</v>
      </c>
      <c r="EM65" s="919">
        <f>SUM(EL65,-EK65)</f>
        <v>-2103</v>
      </c>
      <c r="EN65" s="923">
        <f>EM65/EK65</f>
        <v>-0.54145211122554071</v>
      </c>
      <c r="EO65" s="921"/>
      <c r="EP65" s="302">
        <v>1750</v>
      </c>
      <c r="EQ65" s="867"/>
      <c r="ER65" s="919">
        <f>SUM(EQ65,-EP65)</f>
        <v>-1750</v>
      </c>
      <c r="ES65" s="923">
        <f>ER65/EP65</f>
        <v>-1</v>
      </c>
      <c r="ET65" s="910">
        <v>15</v>
      </c>
      <c r="EU65" s="867">
        <v>1781</v>
      </c>
      <c r="EV65" s="867"/>
      <c r="EW65" s="919">
        <f>SUM(EV65,-EU65)</f>
        <v>-1781</v>
      </c>
      <c r="EX65" s="923">
        <f>EW65/EU65</f>
        <v>-1</v>
      </c>
      <c r="EY65" s="397">
        <v>15</v>
      </c>
      <c r="EZ65" s="871"/>
    </row>
    <row r="66" spans="1:156" hidden="1">
      <c r="A66" s="400">
        <v>16</v>
      </c>
      <c r="B66" s="279" t="s">
        <v>281</v>
      </c>
      <c r="C66" s="867">
        <v>1405</v>
      </c>
      <c r="D66" s="867">
        <v>574</v>
      </c>
      <c r="E66" s="919">
        <f>SUM(D66,-C66)</f>
        <v>-831</v>
      </c>
      <c r="F66" s="923">
        <f>E66/C66</f>
        <v>-0.59145907473309611</v>
      </c>
      <c r="G66" s="921"/>
      <c r="H66" s="302">
        <v>566</v>
      </c>
      <c r="I66" s="867"/>
      <c r="J66" s="919">
        <f>SUM(I66,-H66)</f>
        <v>-566</v>
      </c>
      <c r="K66" s="923">
        <f>J66/H66</f>
        <v>-1</v>
      </c>
      <c r="L66" s="879"/>
      <c r="M66" s="867">
        <v>574</v>
      </c>
      <c r="N66" s="867"/>
      <c r="O66" s="919">
        <f>SUM(N66,-M66)</f>
        <v>-574</v>
      </c>
      <c r="P66" s="970">
        <f>O66/M66</f>
        <v>-1</v>
      </c>
      <c r="Q66" s="875"/>
      <c r="R66" s="866"/>
      <c r="U66" s="876">
        <v>16</v>
      </c>
      <c r="V66" s="279" t="s">
        <v>281</v>
      </c>
      <c r="W66" s="867">
        <v>1405</v>
      </c>
      <c r="X66" s="867">
        <v>574</v>
      </c>
      <c r="Y66" s="919">
        <f>SUM(X66,-W66)</f>
        <v>-831</v>
      </c>
      <c r="Z66" s="923">
        <f>Y66/W66</f>
        <v>-0.59145907473309611</v>
      </c>
      <c r="AA66" s="921"/>
      <c r="AB66" s="302">
        <v>566</v>
      </c>
      <c r="AC66" s="867"/>
      <c r="AD66" s="919">
        <f>SUM(AC66,-AB66)</f>
        <v>-566</v>
      </c>
      <c r="AE66" s="923">
        <f>AD66/AB66</f>
        <v>-1</v>
      </c>
      <c r="AF66" s="910">
        <v>16</v>
      </c>
      <c r="AG66" s="867">
        <v>574</v>
      </c>
      <c r="AH66" s="867"/>
      <c r="AI66" s="919">
        <f>SUM(AH66,-AG66)</f>
        <v>-574</v>
      </c>
      <c r="AJ66" s="923">
        <f>AI66/AG66</f>
        <v>-1</v>
      </c>
      <c r="AK66" s="876">
        <v>16</v>
      </c>
      <c r="AL66" s="871"/>
      <c r="AN66" s="880">
        <v>16</v>
      </c>
      <c r="AO66" s="279" t="s">
        <v>281</v>
      </c>
      <c r="AP66" s="867">
        <v>1405</v>
      </c>
      <c r="AQ66" s="867">
        <v>574</v>
      </c>
      <c r="AR66" s="919">
        <f>SUM(AQ66,-AP66)</f>
        <v>-831</v>
      </c>
      <c r="AS66" s="923">
        <f>AR66/AP66</f>
        <v>-0.59145907473309611</v>
      </c>
      <c r="AT66" s="921"/>
      <c r="AU66" s="302">
        <v>566</v>
      </c>
      <c r="AV66" s="867"/>
      <c r="AW66" s="919">
        <f>SUM(AV66,-AU66)</f>
        <v>-566</v>
      </c>
      <c r="AX66" s="923">
        <f>AW66/AU66</f>
        <v>-1</v>
      </c>
      <c r="AY66" s="910">
        <v>16</v>
      </c>
      <c r="AZ66" s="867">
        <v>574</v>
      </c>
      <c r="BA66" s="867"/>
      <c r="BB66" s="919">
        <f>SUM(BA66,-AZ66)</f>
        <v>-574</v>
      </c>
      <c r="BC66" s="923">
        <f>BB66/AZ66</f>
        <v>-1</v>
      </c>
      <c r="BD66" s="880">
        <v>16</v>
      </c>
      <c r="BE66" s="871"/>
      <c r="BG66" s="876">
        <v>16</v>
      </c>
      <c r="BH66" s="279" t="s">
        <v>281</v>
      </c>
      <c r="BI66" s="867">
        <v>1405</v>
      </c>
      <c r="BJ66" s="867">
        <v>574</v>
      </c>
      <c r="BK66" s="919">
        <f>SUM(BJ66,-BI66)</f>
        <v>-831</v>
      </c>
      <c r="BL66" s="923">
        <f>BK66/BI66</f>
        <v>-0.59145907473309611</v>
      </c>
      <c r="BM66" s="921"/>
      <c r="BN66" s="302">
        <v>566</v>
      </c>
      <c r="BO66" s="867"/>
      <c r="BP66" s="919">
        <f>SUM(BO66,-BN66)</f>
        <v>-566</v>
      </c>
      <c r="BQ66" s="923">
        <f>BP66/BN66</f>
        <v>-1</v>
      </c>
      <c r="BR66" s="910">
        <v>16</v>
      </c>
      <c r="BS66" s="867">
        <v>574</v>
      </c>
      <c r="BT66" s="867"/>
      <c r="BU66" s="919">
        <f>SUM(BT66,-BS66)</f>
        <v>-574</v>
      </c>
      <c r="BV66" s="923">
        <f>BU66/BS66</f>
        <v>-1</v>
      </c>
      <c r="BW66" s="876">
        <v>16</v>
      </c>
      <c r="BX66" s="871"/>
      <c r="CA66" s="880">
        <v>16</v>
      </c>
      <c r="CB66" s="279" t="s">
        <v>281</v>
      </c>
      <c r="CC66" s="867">
        <v>1405</v>
      </c>
      <c r="CD66" s="867">
        <v>574</v>
      </c>
      <c r="CE66" s="919">
        <f>SUM(CD66,-CC66)</f>
        <v>-831</v>
      </c>
      <c r="CF66" s="923">
        <f>CE66/CC66</f>
        <v>-0.59145907473309611</v>
      </c>
      <c r="CG66" s="921"/>
      <c r="CH66" s="302">
        <v>566</v>
      </c>
      <c r="CI66" s="867"/>
      <c r="CJ66" s="919">
        <f>SUM(CI66,-CH66)</f>
        <v>-566</v>
      </c>
      <c r="CK66" s="923">
        <f>CJ66/CH66</f>
        <v>-1</v>
      </c>
      <c r="CL66" s="910">
        <v>16</v>
      </c>
      <c r="CM66" s="867">
        <v>574</v>
      </c>
      <c r="CN66" s="867"/>
      <c r="CO66" s="919">
        <f>SUM(CN66,-CM66)</f>
        <v>-574</v>
      </c>
      <c r="CP66" s="923">
        <f>CO66/CM66</f>
        <v>-1</v>
      </c>
      <c r="CQ66" s="880">
        <v>16</v>
      </c>
      <c r="CR66" s="871"/>
      <c r="CU66" s="876">
        <v>16</v>
      </c>
      <c r="CV66" s="279" t="s">
        <v>281</v>
      </c>
      <c r="CW66" s="867">
        <v>1405</v>
      </c>
      <c r="CX66" s="867">
        <v>574</v>
      </c>
      <c r="CY66" s="919">
        <f>SUM(CX66,-CW66)</f>
        <v>-831</v>
      </c>
      <c r="CZ66" s="923">
        <f>CY66/CW66</f>
        <v>-0.59145907473309611</v>
      </c>
      <c r="DA66" s="921"/>
      <c r="DB66" s="302">
        <v>566</v>
      </c>
      <c r="DC66" s="867"/>
      <c r="DD66" s="919">
        <f>SUM(DC66,-DB66)</f>
        <v>-566</v>
      </c>
      <c r="DE66" s="923">
        <f>DD66/DB66</f>
        <v>-1</v>
      </c>
      <c r="DF66" s="910">
        <v>16</v>
      </c>
      <c r="DG66" s="867">
        <v>574</v>
      </c>
      <c r="DH66" s="867"/>
      <c r="DI66" s="919">
        <f>SUM(DH66,-DG66)</f>
        <v>-574</v>
      </c>
      <c r="DJ66" s="923">
        <f>DI66/DG66</f>
        <v>-1</v>
      </c>
      <c r="DK66" s="876">
        <v>16</v>
      </c>
      <c r="DL66" s="871"/>
      <c r="DO66" s="880">
        <v>16</v>
      </c>
      <c r="DP66" s="279" t="s">
        <v>281</v>
      </c>
      <c r="DQ66" s="867">
        <v>1405</v>
      </c>
      <c r="DR66" s="867">
        <v>574</v>
      </c>
      <c r="DS66" s="919">
        <f>SUM(DR66,-DQ66)</f>
        <v>-831</v>
      </c>
      <c r="DT66" s="923">
        <f>DS66/DQ66</f>
        <v>-0.59145907473309611</v>
      </c>
      <c r="DU66" s="921"/>
      <c r="DV66" s="302">
        <v>566</v>
      </c>
      <c r="DW66" s="867"/>
      <c r="DX66" s="919">
        <f>SUM(DW66,-DV66)</f>
        <v>-566</v>
      </c>
      <c r="DY66" s="923">
        <f>DX66/DV66</f>
        <v>-1</v>
      </c>
      <c r="DZ66" s="910">
        <v>16</v>
      </c>
      <c r="EA66" s="867">
        <v>574</v>
      </c>
      <c r="EB66" s="867"/>
      <c r="EC66" s="919">
        <f>SUM(EB66,-EA66)</f>
        <v>-574</v>
      </c>
      <c r="ED66" s="923">
        <f>EC66/EA66</f>
        <v>-1</v>
      </c>
      <c r="EE66" s="880">
        <v>16</v>
      </c>
      <c r="EF66" s="871"/>
      <c r="EI66" s="397">
        <v>16</v>
      </c>
      <c r="EJ66" s="279" t="s">
        <v>281</v>
      </c>
      <c r="EK66" s="867">
        <v>1405</v>
      </c>
      <c r="EL66" s="867">
        <v>574</v>
      </c>
      <c r="EM66" s="919">
        <f>SUM(EL66,-EK66)</f>
        <v>-831</v>
      </c>
      <c r="EN66" s="923">
        <f>EM66/EK66</f>
        <v>-0.59145907473309611</v>
      </c>
      <c r="EO66" s="921"/>
      <c r="EP66" s="302">
        <v>566</v>
      </c>
      <c r="EQ66" s="867"/>
      <c r="ER66" s="919">
        <f>SUM(EQ66,-EP66)</f>
        <v>-566</v>
      </c>
      <c r="ES66" s="923">
        <f>ER66/EP66</f>
        <v>-1</v>
      </c>
      <c r="ET66" s="910">
        <v>16</v>
      </c>
      <c r="EU66" s="867">
        <v>574</v>
      </c>
      <c r="EV66" s="867"/>
      <c r="EW66" s="919">
        <f>SUM(EV66,-EU66)</f>
        <v>-574</v>
      </c>
      <c r="EX66" s="923">
        <f>EW66/EU66</f>
        <v>-1</v>
      </c>
      <c r="EY66" s="397">
        <v>16</v>
      </c>
      <c r="EZ66" s="871"/>
    </row>
    <row r="67" spans="1:156" ht="3" hidden="1" customHeight="1">
      <c r="A67" s="400"/>
      <c r="B67" s="953"/>
      <c r="C67" s="302"/>
      <c r="D67" s="302"/>
      <c r="E67" s="639"/>
      <c r="F67" s="970"/>
      <c r="G67" s="921"/>
      <c r="H67" s="399"/>
      <c r="I67" s="399"/>
      <c r="J67" s="1056"/>
      <c r="K67" s="1057"/>
      <c r="L67" s="922"/>
      <c r="M67" s="399"/>
      <c r="N67" s="399"/>
      <c r="O67" s="1056"/>
      <c r="P67" s="970"/>
      <c r="Q67" s="875"/>
      <c r="R67" s="866"/>
      <c r="U67" s="876"/>
      <c r="V67" s="953"/>
      <c r="W67" s="399"/>
      <c r="X67" s="399"/>
      <c r="Y67" s="1056"/>
      <c r="Z67" s="1057"/>
      <c r="AA67" s="921"/>
      <c r="AB67" s="399"/>
      <c r="AC67" s="399"/>
      <c r="AD67" s="1056"/>
      <c r="AE67" s="1057"/>
      <c r="AF67" s="910"/>
      <c r="AG67" s="399"/>
      <c r="AH67" s="399"/>
      <c r="AI67" s="1056"/>
      <c r="AJ67" s="1057"/>
      <c r="AK67" s="876"/>
      <c r="AL67" s="871"/>
      <c r="AN67" s="880"/>
      <c r="AO67" s="953"/>
      <c r="AP67" s="399"/>
      <c r="AQ67" s="399"/>
      <c r="AR67" s="1056"/>
      <c r="AS67" s="1057"/>
      <c r="AT67" s="921"/>
      <c r="AU67" s="399"/>
      <c r="AV67" s="399"/>
      <c r="AW67" s="1056"/>
      <c r="AX67" s="1057"/>
      <c r="AY67" s="910"/>
      <c r="AZ67" s="399"/>
      <c r="BA67" s="399"/>
      <c r="BB67" s="1056"/>
      <c r="BC67" s="1057"/>
      <c r="BD67" s="880"/>
      <c r="BE67" s="871"/>
      <c r="BG67" s="876"/>
      <c r="BH67" s="953"/>
      <c r="BI67" s="399"/>
      <c r="BJ67" s="399"/>
      <c r="BK67" s="1056"/>
      <c r="BL67" s="1057"/>
      <c r="BM67" s="921"/>
      <c r="BN67" s="399"/>
      <c r="BO67" s="399"/>
      <c r="BP67" s="1056"/>
      <c r="BQ67" s="1057"/>
      <c r="BR67" s="910"/>
      <c r="BS67" s="399"/>
      <c r="BT67" s="399"/>
      <c r="BU67" s="1056"/>
      <c r="BV67" s="1057"/>
      <c r="BW67" s="876"/>
      <c r="BX67" s="871"/>
      <c r="CA67" s="880"/>
      <c r="CB67" s="953"/>
      <c r="CC67" s="399"/>
      <c r="CD67" s="399"/>
      <c r="CE67" s="1056"/>
      <c r="CF67" s="1057"/>
      <c r="CG67" s="921"/>
      <c r="CH67" s="399"/>
      <c r="CI67" s="399"/>
      <c r="CJ67" s="1056"/>
      <c r="CK67" s="1057"/>
      <c r="CL67" s="910"/>
      <c r="CM67" s="399"/>
      <c r="CN67" s="399"/>
      <c r="CO67" s="1056"/>
      <c r="CP67" s="1057"/>
      <c r="CQ67" s="880"/>
      <c r="CR67" s="871"/>
      <c r="CU67" s="876"/>
      <c r="CV67" s="953"/>
      <c r="CW67" s="399"/>
      <c r="CX67" s="399"/>
      <c r="CY67" s="1056"/>
      <c r="CZ67" s="1057"/>
      <c r="DA67" s="921"/>
      <c r="DB67" s="399"/>
      <c r="DC67" s="399"/>
      <c r="DD67" s="1056"/>
      <c r="DE67" s="1057"/>
      <c r="DF67" s="910"/>
      <c r="DG67" s="399"/>
      <c r="DH67" s="399"/>
      <c r="DI67" s="1056"/>
      <c r="DJ67" s="1057"/>
      <c r="DK67" s="876"/>
      <c r="DL67" s="871"/>
      <c r="DO67" s="880"/>
      <c r="DP67" s="953"/>
      <c r="DQ67" s="399"/>
      <c r="DR67" s="399"/>
      <c r="DS67" s="1056"/>
      <c r="DT67" s="1057"/>
      <c r="DU67" s="921"/>
      <c r="DV67" s="399"/>
      <c r="DW67" s="399"/>
      <c r="DX67" s="1056"/>
      <c r="DY67" s="1057"/>
      <c r="DZ67" s="910"/>
      <c r="EA67" s="399"/>
      <c r="EB67" s="399"/>
      <c r="EC67" s="1056"/>
      <c r="ED67" s="1057"/>
      <c r="EE67" s="880"/>
      <c r="EF67" s="871"/>
      <c r="EI67" s="397"/>
      <c r="EJ67" s="953"/>
      <c r="EK67" s="399"/>
      <c r="EL67" s="399"/>
      <c r="EM67" s="1056"/>
      <c r="EN67" s="1057"/>
      <c r="EO67" s="921"/>
      <c r="EP67" s="399"/>
      <c r="EQ67" s="399"/>
      <c r="ER67" s="1056"/>
      <c r="ES67" s="1057"/>
      <c r="ET67" s="910"/>
      <c r="EU67" s="399"/>
      <c r="EV67" s="399"/>
      <c r="EW67" s="1056"/>
      <c r="EX67" s="1057"/>
      <c r="EY67" s="397"/>
      <c r="EZ67" s="871"/>
    </row>
    <row r="68" spans="1:156" ht="15" customHeight="1">
      <c r="A68" s="1058" t="s">
        <v>282</v>
      </c>
      <c r="B68" s="1059" t="s">
        <v>283</v>
      </c>
      <c r="C68" s="302"/>
      <c r="D68" s="302"/>
      <c r="E68" s="639"/>
      <c r="F68" s="970"/>
      <c r="G68" s="921"/>
      <c r="H68" s="1060">
        <f>H64</f>
        <v>77235</v>
      </c>
      <c r="I68" s="1060">
        <f>SUM(I7,I21)</f>
        <v>69351</v>
      </c>
      <c r="J68" s="1061">
        <f>SUM(I68,-H68)</f>
        <v>-7884</v>
      </c>
      <c r="K68" s="1062">
        <f>J68/H68</f>
        <v>-0.10207807341231306</v>
      </c>
      <c r="L68" s="922"/>
      <c r="M68" s="1063">
        <f>M64</f>
        <v>77235</v>
      </c>
      <c r="N68" s="1063">
        <f>SUM(N7,N21)</f>
        <v>69351</v>
      </c>
      <c r="O68" s="1064">
        <f>SUM(N68,-M68)</f>
        <v>-7884</v>
      </c>
      <c r="P68" s="1065">
        <f>O68/M68</f>
        <v>-0.10207807341231306</v>
      </c>
      <c r="Q68" s="1058" t="s">
        <v>282</v>
      </c>
      <c r="R68" s="1066">
        <v>-0.1021</v>
      </c>
      <c r="U68" s="876" t="s">
        <v>284</v>
      </c>
      <c r="V68" s="1059" t="s">
        <v>283</v>
      </c>
      <c r="W68" s="302"/>
      <c r="X68" s="302"/>
      <c r="Y68" s="283"/>
      <c r="Z68" s="945"/>
      <c r="AA68" s="921"/>
      <c r="AB68" s="1067">
        <v>19738</v>
      </c>
      <c r="AC68" s="1060">
        <f>SUM(AC7,AC21)</f>
        <v>17835</v>
      </c>
      <c r="AD68" s="1061">
        <f>SUM(AC68,-AB68)</f>
        <v>-1903</v>
      </c>
      <c r="AE68" s="1062">
        <f>AD68/AB68</f>
        <v>-9.6413010436721042E-2</v>
      </c>
      <c r="AF68" s="910"/>
      <c r="AG68" s="1068">
        <v>19738</v>
      </c>
      <c r="AH68" s="1068">
        <f>SUM(AH7,AH21)</f>
        <v>17835</v>
      </c>
      <c r="AI68" s="1069">
        <f>SUM(AH68,-AG68)</f>
        <v>-1903</v>
      </c>
      <c r="AJ68" s="1070">
        <f>AI68/AG68</f>
        <v>-9.6413010436721042E-2</v>
      </c>
      <c r="AK68" s="876" t="s">
        <v>284</v>
      </c>
      <c r="AL68" s="1066">
        <v>-9.64E-2</v>
      </c>
      <c r="AN68" s="880" t="s">
        <v>284</v>
      </c>
      <c r="AO68" s="1059" t="s">
        <v>283</v>
      </c>
      <c r="AP68" s="302"/>
      <c r="AQ68" s="302"/>
      <c r="AR68" s="283"/>
      <c r="AS68" s="945"/>
      <c r="AT68" s="921"/>
      <c r="AU68" s="1067">
        <v>11858</v>
      </c>
      <c r="AV68" s="1060">
        <f>SUM(AV7,AV21)</f>
        <v>10663</v>
      </c>
      <c r="AW68" s="1061">
        <f>SUM(AV68,-AU68)</f>
        <v>-1195</v>
      </c>
      <c r="AX68" s="1062">
        <f>AW68/AU68</f>
        <v>-0.10077584752909428</v>
      </c>
      <c r="AY68" s="910"/>
      <c r="AZ68" s="1068">
        <v>19738</v>
      </c>
      <c r="BA68" s="1068">
        <f>SUM(BA7,BA21)</f>
        <v>10663</v>
      </c>
      <c r="BB68" s="1069">
        <f>SUM(BA68,-AZ68)</f>
        <v>-9075</v>
      </c>
      <c r="BC68" s="1070">
        <f>BB68/AZ68</f>
        <v>-0.45977302664910324</v>
      </c>
      <c r="BD68" s="880" t="s">
        <v>284</v>
      </c>
      <c r="BE68" s="1066">
        <v>-0.1008</v>
      </c>
      <c r="BG68" s="876" t="s">
        <v>284</v>
      </c>
      <c r="BH68" s="1059" t="s">
        <v>283</v>
      </c>
      <c r="BI68" s="302"/>
      <c r="BJ68" s="302"/>
      <c r="BK68" s="283"/>
      <c r="BL68" s="945"/>
      <c r="BM68" s="921"/>
      <c r="BN68" s="1067">
        <v>8158</v>
      </c>
      <c r="BO68" s="1060">
        <f>SUM(BO7,BO21)</f>
        <v>7302</v>
      </c>
      <c r="BP68" s="1061">
        <f>SUM(BO68,-BN68)</f>
        <v>-856</v>
      </c>
      <c r="BQ68" s="1062">
        <f>BP68/BN68</f>
        <v>-0.10492767835253738</v>
      </c>
      <c r="BR68" s="910"/>
      <c r="BS68" s="1068">
        <v>19738</v>
      </c>
      <c r="BT68" s="1068">
        <f>SUM(BT7,BT21)</f>
        <v>7302</v>
      </c>
      <c r="BU68" s="1069">
        <f>SUM(BT68,-BS68)</f>
        <v>-12436</v>
      </c>
      <c r="BV68" s="1070">
        <f>BU68/BS68</f>
        <v>-0.63005370351606038</v>
      </c>
      <c r="BW68" s="876" t="s">
        <v>284</v>
      </c>
      <c r="BX68" s="1066">
        <v>-0.10489999999999999</v>
      </c>
      <c r="CA68" s="880" t="s">
        <v>284</v>
      </c>
      <c r="CB68" s="1059" t="s">
        <v>283</v>
      </c>
      <c r="CC68" s="302"/>
      <c r="CD68" s="302"/>
      <c r="CE68" s="283"/>
      <c r="CF68" s="945"/>
      <c r="CG68" s="921"/>
      <c r="CH68" s="1067">
        <v>9464</v>
      </c>
      <c r="CI68" s="1060">
        <f>SUM(CI7,CI21)</f>
        <v>8983</v>
      </c>
      <c r="CJ68" s="1061">
        <f>SUM(CI68,-CH68)</f>
        <v>-481</v>
      </c>
      <c r="CK68" s="1062">
        <f>CJ68/CH68</f>
        <v>-5.0824175824175824E-2</v>
      </c>
      <c r="CL68" s="910"/>
      <c r="CM68" s="1068">
        <v>19738</v>
      </c>
      <c r="CN68" s="1068">
        <f>SUM(CN7,CN21)</f>
        <v>8983</v>
      </c>
      <c r="CO68" s="1069">
        <f>SUM(CN68,-CM68)</f>
        <v>-10755</v>
      </c>
      <c r="CP68" s="1070">
        <f>CO68/CM68</f>
        <v>-0.54488803323538348</v>
      </c>
      <c r="CQ68" s="880" t="s">
        <v>284</v>
      </c>
      <c r="CR68" s="1066">
        <v>-5.0799999999999998E-2</v>
      </c>
      <c r="CU68" s="876" t="s">
        <v>284</v>
      </c>
      <c r="CV68" s="1059" t="s">
        <v>283</v>
      </c>
      <c r="CW68" s="302"/>
      <c r="CX68" s="302"/>
      <c r="CY68" s="283"/>
      <c r="CZ68" s="945"/>
      <c r="DA68" s="921"/>
      <c r="DB68" s="1067">
        <v>5875</v>
      </c>
      <c r="DC68" s="1060">
        <f>SUM(DC7,DC21)</f>
        <v>5190</v>
      </c>
      <c r="DD68" s="1061">
        <f>SUM(DC68,-DB68)</f>
        <v>-685</v>
      </c>
      <c r="DE68" s="1062">
        <f>DD68/DB68</f>
        <v>-0.11659574468085106</v>
      </c>
      <c r="DF68" s="910"/>
      <c r="DG68" s="1068">
        <v>19738</v>
      </c>
      <c r="DH68" s="1068">
        <f>SUM(DH7,DH21)</f>
        <v>5190</v>
      </c>
      <c r="DI68" s="1069">
        <f>SUM(DH68,-DG68)</f>
        <v>-14548</v>
      </c>
      <c r="DJ68" s="1070">
        <f>DI68/DG68</f>
        <v>-0.73705542608166985</v>
      </c>
      <c r="DK68" s="876" t="s">
        <v>284</v>
      </c>
      <c r="DL68" s="1066">
        <v>-0.1166</v>
      </c>
      <c r="DO68" s="880" t="s">
        <v>284</v>
      </c>
      <c r="DP68" s="1059" t="s">
        <v>283</v>
      </c>
      <c r="DQ68" s="302"/>
      <c r="DR68" s="302"/>
      <c r="DS68" s="283"/>
      <c r="DT68" s="945"/>
      <c r="DU68" s="921"/>
      <c r="DV68" s="1067">
        <v>7509</v>
      </c>
      <c r="DW68" s="1060">
        <f>SUM(DW7,DW21)</f>
        <v>6554</v>
      </c>
      <c r="DX68" s="1061">
        <f>SUM(DW68,-DV68)</f>
        <v>-955</v>
      </c>
      <c r="DY68" s="1062">
        <f>DX68/DV68</f>
        <v>-0.12718071647356505</v>
      </c>
      <c r="DZ68" s="910"/>
      <c r="EA68" s="1068">
        <v>19738</v>
      </c>
      <c r="EB68" s="1068">
        <f>SUM(EB7,EB21)</f>
        <v>6554</v>
      </c>
      <c r="EC68" s="1069">
        <f>SUM(EB68,-EA68)</f>
        <v>-13184</v>
      </c>
      <c r="ED68" s="1070">
        <f>EC68/EA68</f>
        <v>-0.66795014692471377</v>
      </c>
      <c r="EE68" s="880" t="s">
        <v>284</v>
      </c>
      <c r="EF68" s="1066">
        <v>-0.12720000000000001</v>
      </c>
      <c r="EI68" s="397" t="s">
        <v>284</v>
      </c>
      <c r="EJ68" s="1059" t="s">
        <v>283</v>
      </c>
      <c r="EK68" s="302"/>
      <c r="EL68" s="302"/>
      <c r="EM68" s="283"/>
      <c r="EN68" s="945"/>
      <c r="EO68" s="921"/>
      <c r="EP68" s="1067">
        <v>62602</v>
      </c>
      <c r="EQ68" s="1060">
        <f>SUM(EQ7,EQ21)</f>
        <v>56527</v>
      </c>
      <c r="ER68" s="1061">
        <f>SUM(EQ68,-EP68)</f>
        <v>-6075</v>
      </c>
      <c r="ES68" s="1062">
        <f>ER68/EP68</f>
        <v>-9.7041628063001178E-2</v>
      </c>
      <c r="ET68" s="910"/>
      <c r="EU68" s="1068">
        <v>19738</v>
      </c>
      <c r="EV68" s="1068">
        <f>SUM(EV7,EV21)</f>
        <v>56527</v>
      </c>
      <c r="EW68" s="1069">
        <f>SUM(EV68,-EU68)</f>
        <v>36789</v>
      </c>
      <c r="EX68" s="1070">
        <f>EW68/EU68</f>
        <v>1.8638666531563481</v>
      </c>
      <c r="EY68" s="397" t="s">
        <v>284</v>
      </c>
      <c r="EZ68" s="1066">
        <v>-9.7000000000000003E-2</v>
      </c>
    </row>
    <row r="69" spans="1:156" ht="3.95" customHeight="1">
      <c r="A69" s="1058"/>
      <c r="B69" s="1071"/>
      <c r="C69" s="302"/>
      <c r="D69" s="302"/>
      <c r="E69" s="639"/>
      <c r="F69" s="970"/>
      <c r="G69" s="921"/>
      <c r="H69" s="677"/>
      <c r="I69" s="677"/>
      <c r="J69" s="1072"/>
      <c r="K69" s="1073"/>
      <c r="L69" s="922"/>
      <c r="M69" s="1063"/>
      <c r="N69" s="1063"/>
      <c r="O69" s="1064"/>
      <c r="P69" s="1065"/>
      <c r="Q69" s="1058"/>
      <c r="R69" s="1074"/>
      <c r="U69" s="876"/>
      <c r="V69" s="1071"/>
      <c r="W69" s="302"/>
      <c r="X69" s="302"/>
      <c r="Y69" s="283"/>
      <c r="Z69" s="945"/>
      <c r="AA69" s="921"/>
      <c r="AB69" s="399"/>
      <c r="AC69" s="677"/>
      <c r="AD69" s="1072"/>
      <c r="AE69" s="1073"/>
      <c r="AF69" s="910"/>
      <c r="AG69" s="1068"/>
      <c r="AH69" s="1068"/>
      <c r="AI69" s="1069"/>
      <c r="AJ69" s="1070"/>
      <c r="AK69" s="876"/>
      <c r="AL69" s="1074"/>
      <c r="AN69" s="880"/>
      <c r="AO69" s="1071"/>
      <c r="AP69" s="302"/>
      <c r="AQ69" s="302"/>
      <c r="AR69" s="283"/>
      <c r="AS69" s="945"/>
      <c r="AT69" s="921"/>
      <c r="AU69" s="399"/>
      <c r="AV69" s="677"/>
      <c r="AW69" s="1072"/>
      <c r="AX69" s="1073"/>
      <c r="AY69" s="910"/>
      <c r="AZ69" s="1068"/>
      <c r="BA69" s="1068"/>
      <c r="BB69" s="1069"/>
      <c r="BC69" s="1070"/>
      <c r="BD69" s="880"/>
      <c r="BE69" s="1074"/>
      <c r="BG69" s="876"/>
      <c r="BH69" s="1071"/>
      <c r="BI69" s="302"/>
      <c r="BJ69" s="302"/>
      <c r="BK69" s="283"/>
      <c r="BL69" s="945"/>
      <c r="BM69" s="921"/>
      <c r="BN69" s="399"/>
      <c r="BO69" s="677"/>
      <c r="BP69" s="1072"/>
      <c r="BQ69" s="1073"/>
      <c r="BR69" s="910"/>
      <c r="BS69" s="1068"/>
      <c r="BT69" s="1068"/>
      <c r="BU69" s="1069"/>
      <c r="BV69" s="1070"/>
      <c r="BW69" s="876"/>
      <c r="BX69" s="1074"/>
      <c r="CA69" s="880"/>
      <c r="CB69" s="1071"/>
      <c r="CC69" s="302"/>
      <c r="CD69" s="302"/>
      <c r="CE69" s="283"/>
      <c r="CF69" s="945"/>
      <c r="CG69" s="921"/>
      <c r="CH69" s="399"/>
      <c r="CI69" s="677"/>
      <c r="CJ69" s="1072"/>
      <c r="CK69" s="1073"/>
      <c r="CL69" s="910"/>
      <c r="CM69" s="1068"/>
      <c r="CN69" s="1068"/>
      <c r="CO69" s="1069"/>
      <c r="CP69" s="1070"/>
      <c r="CQ69" s="880"/>
      <c r="CR69" s="1074"/>
      <c r="CU69" s="876"/>
      <c r="CV69" s="1071"/>
      <c r="CW69" s="302"/>
      <c r="CX69" s="302"/>
      <c r="CY69" s="283"/>
      <c r="CZ69" s="945"/>
      <c r="DA69" s="921"/>
      <c r="DB69" s="399"/>
      <c r="DC69" s="677"/>
      <c r="DD69" s="1072"/>
      <c r="DE69" s="1073"/>
      <c r="DF69" s="910"/>
      <c r="DG69" s="1068"/>
      <c r="DH69" s="1068"/>
      <c r="DI69" s="1069"/>
      <c r="DJ69" s="1070"/>
      <c r="DK69" s="876"/>
      <c r="DL69" s="1074"/>
      <c r="DO69" s="880"/>
      <c r="DP69" s="1071"/>
      <c r="DQ69" s="302"/>
      <c r="DR69" s="302"/>
      <c r="DS69" s="283"/>
      <c r="DT69" s="945"/>
      <c r="DU69" s="921"/>
      <c r="DV69" s="399"/>
      <c r="DW69" s="677"/>
      <c r="DX69" s="1072"/>
      <c r="DY69" s="1073"/>
      <c r="DZ69" s="910"/>
      <c r="EA69" s="1068"/>
      <c r="EB69" s="1068"/>
      <c r="EC69" s="1069"/>
      <c r="ED69" s="1070"/>
      <c r="EE69" s="880"/>
      <c r="EF69" s="1074"/>
      <c r="EI69" s="397"/>
      <c r="EJ69" s="1071"/>
      <c r="EK69" s="302"/>
      <c r="EL69" s="302"/>
      <c r="EM69" s="283"/>
      <c r="EN69" s="945"/>
      <c r="EO69" s="921"/>
      <c r="EP69" s="399"/>
      <c r="EQ69" s="677"/>
      <c r="ER69" s="1072"/>
      <c r="ES69" s="1073"/>
      <c r="ET69" s="910"/>
      <c r="EU69" s="1068"/>
      <c r="EV69" s="1068"/>
      <c r="EW69" s="1069"/>
      <c r="EX69" s="1070"/>
      <c r="EY69" s="397"/>
      <c r="EZ69" s="1074"/>
    </row>
    <row r="70" spans="1:156">
      <c r="A70" s="400">
        <v>13</v>
      </c>
      <c r="B70" s="971" t="s">
        <v>285</v>
      </c>
      <c r="C70" s="925"/>
      <c r="D70" s="925">
        <f>M70</f>
        <v>2197</v>
      </c>
      <c r="E70" s="926">
        <f>SUM(D70,-C70)</f>
        <v>2197</v>
      </c>
      <c r="F70" s="927" t="e">
        <f>E70/C70</f>
        <v>#DIV/0!</v>
      </c>
      <c r="G70" s="921"/>
      <c r="H70" s="925">
        <f>D70</f>
        <v>2197</v>
      </c>
      <c r="I70" s="925">
        <v>2117</v>
      </c>
      <c r="J70" s="926">
        <f>SUM(I70,-H70)</f>
        <v>-80</v>
      </c>
      <c r="K70" s="928">
        <f>J70/H70</f>
        <v>-3.6413290851160671E-2</v>
      </c>
      <c r="L70" s="922"/>
      <c r="M70" s="929">
        <v>2197</v>
      </c>
      <c r="N70" s="929">
        <f>I70</f>
        <v>2117</v>
      </c>
      <c r="O70" s="930">
        <f>SUM(N70,-M70)</f>
        <v>-80</v>
      </c>
      <c r="P70" s="931">
        <f>O70/M70</f>
        <v>-3.6413290851160671E-2</v>
      </c>
      <c r="Q70" s="400">
        <v>13</v>
      </c>
      <c r="R70" s="932">
        <f>SUM(I70,-$H$79)/$H$79</f>
        <v>-0.51209956211108554</v>
      </c>
      <c r="U70" s="876">
        <v>13</v>
      </c>
      <c r="V70" s="973" t="s">
        <v>285</v>
      </c>
      <c r="W70" s="933" t="e">
        <f>#REF!</f>
        <v>#REF!</v>
      </c>
      <c r="X70" s="934">
        <v>788</v>
      </c>
      <c r="Y70" s="935" t="e">
        <f>SUM(X70,-W70)</f>
        <v>#REF!</v>
      </c>
      <c r="Z70" s="936" t="e">
        <f>Y70/W70</f>
        <v>#REF!</v>
      </c>
      <c r="AA70" s="921"/>
      <c r="AB70" s="934">
        <v>814</v>
      </c>
      <c r="AC70" s="934">
        <v>721</v>
      </c>
      <c r="AD70" s="935">
        <f>SUM(AC70,-AB70)</f>
        <v>-93</v>
      </c>
      <c r="AE70" s="928">
        <f>AD70/AB70</f>
        <v>-0.11425061425061425</v>
      </c>
      <c r="AF70" s="910">
        <v>17</v>
      </c>
      <c r="AG70" s="929">
        <v>814</v>
      </c>
      <c r="AH70" s="937">
        <f>AC70</f>
        <v>721</v>
      </c>
      <c r="AI70" s="930">
        <f>SUM(AH70,-AG70)</f>
        <v>-93</v>
      </c>
      <c r="AJ70" s="938">
        <f>AI70/AG70</f>
        <v>-0.11425061425061425</v>
      </c>
      <c r="AK70" s="876">
        <v>13</v>
      </c>
      <c r="AL70" s="932">
        <f>SUM(AC70,-$AB$79)/$AB$79</f>
        <v>-0.48017303532804612</v>
      </c>
      <c r="AN70" s="880">
        <v>13</v>
      </c>
      <c r="AO70" s="973" t="s">
        <v>285</v>
      </c>
      <c r="AP70" s="933" t="e">
        <f>#REF!</f>
        <v>#REF!</v>
      </c>
      <c r="AQ70" s="934">
        <v>788</v>
      </c>
      <c r="AR70" s="935" t="e">
        <f>SUM(AQ70,-AP70)</f>
        <v>#REF!</v>
      </c>
      <c r="AS70" s="936" t="e">
        <f>AR70/AP70</f>
        <v>#REF!</v>
      </c>
      <c r="AT70" s="921"/>
      <c r="AU70" s="934">
        <v>364</v>
      </c>
      <c r="AV70" s="934">
        <v>331</v>
      </c>
      <c r="AW70" s="935">
        <f>SUM(AV70,-AU70)</f>
        <v>-33</v>
      </c>
      <c r="AX70" s="928">
        <f>AW70/AU70</f>
        <v>-9.0659340659340656E-2</v>
      </c>
      <c r="AY70" s="910">
        <v>17</v>
      </c>
      <c r="AZ70" s="929">
        <v>814</v>
      </c>
      <c r="BA70" s="937">
        <f>AV70</f>
        <v>331</v>
      </c>
      <c r="BB70" s="930">
        <f>SUM(BA70,-AZ70)</f>
        <v>-483</v>
      </c>
      <c r="BC70" s="938">
        <f>BB70/AZ70</f>
        <v>-0.59336609336609336</v>
      </c>
      <c r="BD70" s="880">
        <v>13</v>
      </c>
      <c r="BE70" s="932">
        <f>SUM(AV70,-$AU$79)/$AU$79</f>
        <v>-0.49619482496194822</v>
      </c>
      <c r="BG70" s="876">
        <v>13</v>
      </c>
      <c r="BH70" s="973" t="s">
        <v>285</v>
      </c>
      <c r="BI70" s="933" t="e">
        <f>#REF!</f>
        <v>#REF!</v>
      </c>
      <c r="BJ70" s="934">
        <v>788</v>
      </c>
      <c r="BK70" s="935" t="e">
        <f>SUM(BJ70,-BI70)</f>
        <v>#REF!</v>
      </c>
      <c r="BL70" s="936" t="e">
        <f>BK70/BI70</f>
        <v>#REF!</v>
      </c>
      <c r="BM70" s="921"/>
      <c r="BN70" s="934">
        <v>179</v>
      </c>
      <c r="BO70" s="934">
        <v>216</v>
      </c>
      <c r="BP70" s="935">
        <f>SUM(BO70,-BN70)</f>
        <v>37</v>
      </c>
      <c r="BQ70" s="939">
        <f>BP70/BN70</f>
        <v>0.20670391061452514</v>
      </c>
      <c r="BR70" s="910">
        <v>17</v>
      </c>
      <c r="BS70" s="929">
        <v>814</v>
      </c>
      <c r="BT70" s="937">
        <f>BO70</f>
        <v>216</v>
      </c>
      <c r="BU70" s="930">
        <f>SUM(BT70,-BS70)</f>
        <v>-598</v>
      </c>
      <c r="BV70" s="938">
        <f>BU70/BS70</f>
        <v>-0.73464373464373467</v>
      </c>
      <c r="BW70" s="876">
        <v>13</v>
      </c>
      <c r="BX70" s="932">
        <f>SUM(BO70,-$BN$79)/$BN$79</f>
        <v>-0.45038167938931295</v>
      </c>
      <c r="CA70" s="880">
        <v>13</v>
      </c>
      <c r="CB70" s="973" t="s">
        <v>285</v>
      </c>
      <c r="CC70" s="933" t="e">
        <f>#REF!</f>
        <v>#REF!</v>
      </c>
      <c r="CD70" s="934">
        <v>788</v>
      </c>
      <c r="CE70" s="935" t="e">
        <f>SUM(CD70,-CC70)</f>
        <v>#REF!</v>
      </c>
      <c r="CF70" s="936" t="e">
        <f>CE70/CC70</f>
        <v>#REF!</v>
      </c>
      <c r="CG70" s="921"/>
      <c r="CH70" s="934">
        <v>172</v>
      </c>
      <c r="CI70" s="934">
        <v>159</v>
      </c>
      <c r="CJ70" s="935">
        <f>SUM(CI70,-CH70)</f>
        <v>-13</v>
      </c>
      <c r="CK70" s="928">
        <f>CJ70/CH70</f>
        <v>-7.5581395348837205E-2</v>
      </c>
      <c r="CL70" s="910">
        <v>17</v>
      </c>
      <c r="CM70" s="929">
        <v>814</v>
      </c>
      <c r="CN70" s="937">
        <f>CI70</f>
        <v>159</v>
      </c>
      <c r="CO70" s="930">
        <f>SUM(CN70,-CM70)</f>
        <v>-655</v>
      </c>
      <c r="CP70" s="938">
        <f>CO70/CM70</f>
        <v>-0.80466830466830463</v>
      </c>
      <c r="CQ70" s="880">
        <v>13</v>
      </c>
      <c r="CR70" s="932">
        <f>SUM(CI70,-$CH$79)/$CH$79</f>
        <v>-0.63781321184510253</v>
      </c>
      <c r="CU70" s="876">
        <v>13</v>
      </c>
      <c r="CV70" s="973" t="s">
        <v>285</v>
      </c>
      <c r="CW70" s="933" t="e">
        <f>#REF!</f>
        <v>#REF!</v>
      </c>
      <c r="CX70" s="934">
        <v>788</v>
      </c>
      <c r="CY70" s="935" t="e">
        <f>SUM(CX70,-CW70)</f>
        <v>#REF!</v>
      </c>
      <c r="CZ70" s="936" t="e">
        <f>CY70/CW70</f>
        <v>#REF!</v>
      </c>
      <c r="DA70" s="921"/>
      <c r="DB70" s="934">
        <v>97</v>
      </c>
      <c r="DC70" s="934">
        <v>83</v>
      </c>
      <c r="DD70" s="935">
        <f>SUM(DC70,-DB70)</f>
        <v>-14</v>
      </c>
      <c r="DE70" s="928">
        <f>DD70/DB70</f>
        <v>-0.14432989690721648</v>
      </c>
      <c r="DF70" s="910">
        <v>17</v>
      </c>
      <c r="DG70" s="929">
        <v>814</v>
      </c>
      <c r="DH70" s="937">
        <f>DC70</f>
        <v>83</v>
      </c>
      <c r="DI70" s="930">
        <f>SUM(DH70,-DG70)</f>
        <v>-731</v>
      </c>
      <c r="DJ70" s="938">
        <f>DI70/DG70</f>
        <v>-0.898034398034398</v>
      </c>
      <c r="DK70" s="876">
        <v>13</v>
      </c>
      <c r="DL70" s="932">
        <f>SUM(DC70,-$DB$79)/$DB$79</f>
        <v>-0.52840909090909094</v>
      </c>
      <c r="DO70" s="880">
        <v>13</v>
      </c>
      <c r="DP70" s="973" t="s">
        <v>285</v>
      </c>
      <c r="DQ70" s="933" t="e">
        <f>#REF!</f>
        <v>#REF!</v>
      </c>
      <c r="DR70" s="934">
        <v>788</v>
      </c>
      <c r="DS70" s="935" t="e">
        <f>SUM(DR70,-DQ70)</f>
        <v>#REF!</v>
      </c>
      <c r="DT70" s="936" t="e">
        <f>DS70/DQ70</f>
        <v>#REF!</v>
      </c>
      <c r="DU70" s="921"/>
      <c r="DV70" s="934">
        <v>123</v>
      </c>
      <c r="DW70" s="934">
        <v>113</v>
      </c>
      <c r="DX70" s="935">
        <f>SUM(DW70,-DV70)</f>
        <v>-10</v>
      </c>
      <c r="DY70" s="928">
        <f>DX70/DV70</f>
        <v>-8.1300813008130079E-2</v>
      </c>
      <c r="DZ70" s="910">
        <v>17</v>
      </c>
      <c r="EA70" s="929">
        <v>814</v>
      </c>
      <c r="EB70" s="937">
        <f>DW70</f>
        <v>113</v>
      </c>
      <c r="EC70" s="930">
        <f>SUM(EB70,-EA70)</f>
        <v>-701</v>
      </c>
      <c r="ED70" s="938">
        <f>EC70/EA70</f>
        <v>-0.86117936117936122</v>
      </c>
      <c r="EE70" s="880">
        <v>13</v>
      </c>
      <c r="EF70" s="932">
        <f>SUM(DW70,-$DV$79)/$DV$79</f>
        <v>-0.58759124087591241</v>
      </c>
      <c r="EI70" s="397">
        <v>13</v>
      </c>
      <c r="EJ70" s="973" t="s">
        <v>285</v>
      </c>
      <c r="EK70" s="933" t="e">
        <f>#REF!</f>
        <v>#REF!</v>
      </c>
      <c r="EL70" s="934">
        <v>788</v>
      </c>
      <c r="EM70" s="935" t="e">
        <f>SUM(EL70,-EK70)</f>
        <v>#REF!</v>
      </c>
      <c r="EN70" s="936" t="e">
        <f>EM70/EK70</f>
        <v>#REF!</v>
      </c>
      <c r="EO70" s="921"/>
      <c r="EP70" s="934">
        <f t="shared" ref="EP70:EQ73" si="2">SUM(AB70,AU70,BN70,CH70,DB70,DV70)</f>
        <v>1749</v>
      </c>
      <c r="EQ70" s="934">
        <f t="shared" si="2"/>
        <v>1623</v>
      </c>
      <c r="ER70" s="935">
        <f>SUM(EQ70,-EP70)</f>
        <v>-126</v>
      </c>
      <c r="ES70" s="928">
        <f>ER70/EP70</f>
        <v>-7.2041166380789029E-2</v>
      </c>
      <c r="ET70" s="910">
        <v>17</v>
      </c>
      <c r="EU70" s="929">
        <v>814</v>
      </c>
      <c r="EV70" s="937">
        <f>EQ70</f>
        <v>1623</v>
      </c>
      <c r="EW70" s="930">
        <f>SUM(EV70,-EU70)</f>
        <v>809</v>
      </c>
      <c r="EX70" s="938">
        <f>EW70/EU70</f>
        <v>0.99385749385749389</v>
      </c>
      <c r="EY70" s="397">
        <v>13</v>
      </c>
      <c r="EZ70" s="932">
        <f>SUM(EQ70,-$EP$79)/$EP$79</f>
        <v>-0.5120264582080577</v>
      </c>
    </row>
    <row r="71" spans="1:156">
      <c r="A71" s="400">
        <v>14</v>
      </c>
      <c r="B71" s="371" t="s">
        <v>248</v>
      </c>
      <c r="C71" s="940"/>
      <c r="D71" s="424"/>
      <c r="E71" s="279"/>
      <c r="F71" s="941">
        <f>D71/D70</f>
        <v>0</v>
      </c>
      <c r="G71" s="921"/>
      <c r="H71" s="942">
        <v>1923</v>
      </c>
      <c r="I71" s="942">
        <v>1828</v>
      </c>
      <c r="J71" s="943">
        <f>H71/H70</f>
        <v>0.87528447883477467</v>
      </c>
      <c r="K71" s="944">
        <f>I71/I70</f>
        <v>0.86348606518658477</v>
      </c>
      <c r="L71" s="922"/>
      <c r="M71" s="424"/>
      <c r="N71" s="867"/>
      <c r="O71" s="279"/>
      <c r="P71" s="931"/>
      <c r="Q71" s="400">
        <v>14</v>
      </c>
      <c r="R71" s="932">
        <f>SUM(I71,-$H$79)/$H$79</f>
        <v>-0.57870477068448956</v>
      </c>
      <c r="U71" s="876">
        <v>14</v>
      </c>
      <c r="V71" s="371" t="s">
        <v>248</v>
      </c>
      <c r="W71" s="940"/>
      <c r="X71" s="867">
        <v>690</v>
      </c>
      <c r="Y71" s="279"/>
      <c r="Z71" s="941">
        <f>X71/X70</f>
        <v>0.87563451776649748</v>
      </c>
      <c r="AA71" s="921"/>
      <c r="AB71" s="946">
        <v>712</v>
      </c>
      <c r="AC71" s="946">
        <v>626</v>
      </c>
      <c r="AD71" s="943">
        <f>AB71/AB70</f>
        <v>0.87469287469287471</v>
      </c>
      <c r="AE71" s="944">
        <f>AC71/AC70</f>
        <v>0.86823855755894586</v>
      </c>
      <c r="AF71" s="910">
        <v>4</v>
      </c>
      <c r="AG71" s="940"/>
      <c r="AH71" s="302"/>
      <c r="AI71" s="283"/>
      <c r="AJ71" s="931"/>
      <c r="AK71" s="876">
        <v>14</v>
      </c>
      <c r="AL71" s="932">
        <f>SUM(AC71,-$AB$79)/$AB$79</f>
        <v>-0.54866618601297767</v>
      </c>
      <c r="AN71" s="880">
        <v>14</v>
      </c>
      <c r="AO71" s="371" t="s">
        <v>248</v>
      </c>
      <c r="AP71" s="940"/>
      <c r="AQ71" s="867">
        <v>690</v>
      </c>
      <c r="AR71" s="279"/>
      <c r="AS71" s="941">
        <f>AQ71/AQ70</f>
        <v>0.87563451776649748</v>
      </c>
      <c r="AT71" s="921"/>
      <c r="AU71" s="946">
        <v>315</v>
      </c>
      <c r="AV71" s="946">
        <v>286</v>
      </c>
      <c r="AW71" s="944">
        <f>AU71/AU70</f>
        <v>0.86538461538461542</v>
      </c>
      <c r="AX71" s="944">
        <f>AV71/AV70</f>
        <v>0.86404833836858008</v>
      </c>
      <c r="AY71" s="910">
        <v>4</v>
      </c>
      <c r="AZ71" s="940"/>
      <c r="BA71" s="302"/>
      <c r="BB71" s="283"/>
      <c r="BC71" s="931"/>
      <c r="BD71" s="880">
        <v>14</v>
      </c>
      <c r="BE71" s="932">
        <f>SUM(AV71,-$AU$79)/$AU$79</f>
        <v>-0.56468797564687978</v>
      </c>
      <c r="BG71" s="876">
        <v>14</v>
      </c>
      <c r="BH71" s="371" t="s">
        <v>248</v>
      </c>
      <c r="BI71" s="940"/>
      <c r="BJ71" s="867">
        <v>690</v>
      </c>
      <c r="BK71" s="279"/>
      <c r="BL71" s="941">
        <f>BJ71/BJ70</f>
        <v>0.87563451776649748</v>
      </c>
      <c r="BM71" s="921"/>
      <c r="BN71" s="946">
        <v>166</v>
      </c>
      <c r="BO71" s="946">
        <v>190</v>
      </c>
      <c r="BP71" s="943">
        <f>BN71/BN70</f>
        <v>0.92737430167597767</v>
      </c>
      <c r="BQ71" s="944">
        <f>BO71/BO70</f>
        <v>0.87962962962962965</v>
      </c>
      <c r="BR71" s="910">
        <v>4</v>
      </c>
      <c r="BS71" s="940"/>
      <c r="BT71" s="302"/>
      <c r="BU71" s="283"/>
      <c r="BV71" s="931"/>
      <c r="BW71" s="876">
        <v>14</v>
      </c>
      <c r="BX71" s="932">
        <f>SUM(BO71,-$BN$79)/$BN$79</f>
        <v>-0.51653944020356235</v>
      </c>
      <c r="CA71" s="880">
        <v>14</v>
      </c>
      <c r="CB71" s="371" t="s">
        <v>248</v>
      </c>
      <c r="CC71" s="940"/>
      <c r="CD71" s="867">
        <v>690</v>
      </c>
      <c r="CE71" s="279"/>
      <c r="CF71" s="941">
        <f>CD71/CD70</f>
        <v>0.87563451776649748</v>
      </c>
      <c r="CG71" s="921"/>
      <c r="CH71" s="946">
        <v>51</v>
      </c>
      <c r="CI71" s="946">
        <v>129</v>
      </c>
      <c r="CJ71" s="944">
        <f>CH71/CH70</f>
        <v>0.29651162790697677</v>
      </c>
      <c r="CK71" s="943">
        <f>CI71/CI70</f>
        <v>0.81132075471698117</v>
      </c>
      <c r="CL71" s="910">
        <v>4</v>
      </c>
      <c r="CM71" s="940"/>
      <c r="CN71" s="302"/>
      <c r="CO71" s="283"/>
      <c r="CP71" s="931"/>
      <c r="CQ71" s="880">
        <v>14</v>
      </c>
      <c r="CR71" s="932">
        <f>SUM(CI71,-$CH$79)/$CH$79</f>
        <v>-0.70615034168564916</v>
      </c>
      <c r="CU71" s="876">
        <v>14</v>
      </c>
      <c r="CV71" s="371" t="s">
        <v>248</v>
      </c>
      <c r="CW71" s="940"/>
      <c r="CX71" s="867">
        <v>690</v>
      </c>
      <c r="CY71" s="279"/>
      <c r="CZ71" s="941">
        <f>CX71/CX70</f>
        <v>0.87563451776649748</v>
      </c>
      <c r="DA71" s="921"/>
      <c r="DB71" s="946">
        <v>46</v>
      </c>
      <c r="DC71" s="946">
        <v>73</v>
      </c>
      <c r="DD71" s="944">
        <f>DB71/DB70</f>
        <v>0.47422680412371132</v>
      </c>
      <c r="DE71" s="943">
        <f>DC71/DC70</f>
        <v>0.87951807228915657</v>
      </c>
      <c r="DF71" s="910">
        <v>4</v>
      </c>
      <c r="DG71" s="940"/>
      <c r="DH71" s="302"/>
      <c r="DI71" s="283"/>
      <c r="DJ71" s="931"/>
      <c r="DK71" s="876">
        <v>14</v>
      </c>
      <c r="DL71" s="932">
        <f>SUM(DC71,-$DB$79)/$DB$79</f>
        <v>-0.58522727272727271</v>
      </c>
      <c r="DO71" s="880">
        <v>14</v>
      </c>
      <c r="DP71" s="371" t="s">
        <v>248</v>
      </c>
      <c r="DQ71" s="940"/>
      <c r="DR71" s="867">
        <v>690</v>
      </c>
      <c r="DS71" s="279"/>
      <c r="DT71" s="941">
        <f>DR71/DR70</f>
        <v>0.87563451776649748</v>
      </c>
      <c r="DU71" s="921"/>
      <c r="DV71" s="946">
        <v>154</v>
      </c>
      <c r="DW71" s="946">
        <v>93</v>
      </c>
      <c r="DX71" s="944">
        <f>DV71/DV70</f>
        <v>1.2520325203252032</v>
      </c>
      <c r="DY71" s="944">
        <f>DW71/DW70</f>
        <v>0.82300884955752207</v>
      </c>
      <c r="DZ71" s="910">
        <v>4</v>
      </c>
      <c r="EA71" s="940"/>
      <c r="EB71" s="302"/>
      <c r="EC71" s="283"/>
      <c r="ED71" s="931"/>
      <c r="EE71" s="880">
        <v>14</v>
      </c>
      <c r="EF71" s="932">
        <f>SUM(DW71,-$DV$79)/$DV$79</f>
        <v>-0.66058394160583944</v>
      </c>
      <c r="EI71" s="397">
        <v>14</v>
      </c>
      <c r="EJ71" s="371" t="s">
        <v>248</v>
      </c>
      <c r="EK71" s="940"/>
      <c r="EL71" s="867">
        <v>690</v>
      </c>
      <c r="EM71" s="279"/>
      <c r="EN71" s="941">
        <f>EL71/EL70</f>
        <v>0.87563451776649748</v>
      </c>
      <c r="EO71" s="921"/>
      <c r="EP71" s="946">
        <f t="shared" si="2"/>
        <v>1444</v>
      </c>
      <c r="EQ71" s="946">
        <f t="shared" si="2"/>
        <v>1397</v>
      </c>
      <c r="ER71" s="943">
        <f>EP71/EP70</f>
        <v>0.82561463693539161</v>
      </c>
      <c r="ES71" s="944">
        <f>EQ71/EQ70</f>
        <v>0.86075169439309918</v>
      </c>
      <c r="ET71" s="910">
        <v>4</v>
      </c>
      <c r="EU71" s="940"/>
      <c r="EV71" s="302"/>
      <c r="EW71" s="283"/>
      <c r="EX71" s="931"/>
      <c r="EY71" s="397">
        <v>14</v>
      </c>
      <c r="EZ71" s="932">
        <f>SUM(EQ71,-$EP$79)/$EP$79</f>
        <v>-0.57997594708358391</v>
      </c>
    </row>
    <row r="72" spans="1:156" hidden="1">
      <c r="A72" s="400">
        <v>5</v>
      </c>
      <c r="B72" s="371"/>
      <c r="C72" s="940"/>
      <c r="D72" s="1075"/>
      <c r="E72" s="279"/>
      <c r="F72" s="941">
        <f>D72/D70</f>
        <v>0</v>
      </c>
      <c r="G72" s="921"/>
      <c r="H72" s="942"/>
      <c r="I72" s="949"/>
      <c r="J72" s="944">
        <f>H72/H70</f>
        <v>0</v>
      </c>
      <c r="K72" s="944">
        <f>I72/I70</f>
        <v>0</v>
      </c>
      <c r="L72" s="922"/>
      <c r="M72" s="1075"/>
      <c r="N72" s="279"/>
      <c r="O72" s="279"/>
      <c r="P72" s="931"/>
      <c r="Q72" s="400">
        <v>5</v>
      </c>
      <c r="R72" s="866"/>
      <c r="U72" s="876">
        <v>5</v>
      </c>
      <c r="V72" s="371"/>
      <c r="W72" s="940"/>
      <c r="X72" s="279"/>
      <c r="Y72" s="279"/>
      <c r="Z72" s="941">
        <f>X72/X70</f>
        <v>0</v>
      </c>
      <c r="AA72" s="921"/>
      <c r="AB72" s="1076"/>
      <c r="AC72" s="1076"/>
      <c r="AD72" s="944">
        <f>AB72/AB71</f>
        <v>0</v>
      </c>
      <c r="AE72" s="944">
        <f>AC72/AC71</f>
        <v>0</v>
      </c>
      <c r="AF72" s="910">
        <v>4</v>
      </c>
      <c r="AG72" s="940"/>
      <c r="AH72" s="283"/>
      <c r="AI72" s="283"/>
      <c r="AJ72" s="931"/>
      <c r="AK72" s="876">
        <v>5</v>
      </c>
      <c r="AL72" s="871"/>
      <c r="AN72" s="880">
        <v>5</v>
      </c>
      <c r="AO72" s="371"/>
      <c r="AP72" s="940"/>
      <c r="AQ72" s="279"/>
      <c r="AR72" s="279"/>
      <c r="AS72" s="941">
        <f>AQ72/AQ70</f>
        <v>0</v>
      </c>
      <c r="AT72" s="921"/>
      <c r="AU72" s="1076"/>
      <c r="AV72" s="1076"/>
      <c r="AW72" s="944">
        <f>AU72/AU71</f>
        <v>0</v>
      </c>
      <c r="AX72" s="944">
        <f>AV72/AV71</f>
        <v>0</v>
      </c>
      <c r="AY72" s="910">
        <v>4</v>
      </c>
      <c r="AZ72" s="940"/>
      <c r="BA72" s="283"/>
      <c r="BB72" s="283"/>
      <c r="BC72" s="931"/>
      <c r="BD72" s="880">
        <v>5</v>
      </c>
      <c r="BE72" s="871"/>
      <c r="BG72" s="876">
        <v>5</v>
      </c>
      <c r="BH72" s="371"/>
      <c r="BI72" s="940"/>
      <c r="BJ72" s="279"/>
      <c r="BK72" s="279"/>
      <c r="BL72" s="941">
        <f>BJ72/BJ70</f>
        <v>0</v>
      </c>
      <c r="BM72" s="921"/>
      <c r="BN72" s="1076"/>
      <c r="BO72" s="1076"/>
      <c r="BP72" s="944">
        <f>BN72/BN71</f>
        <v>0</v>
      </c>
      <c r="BQ72" s="944">
        <f>BO72/BO71</f>
        <v>0</v>
      </c>
      <c r="BR72" s="910">
        <v>4</v>
      </c>
      <c r="BS72" s="940"/>
      <c r="BT72" s="283"/>
      <c r="BU72" s="283"/>
      <c r="BV72" s="931"/>
      <c r="BW72" s="876">
        <v>5</v>
      </c>
      <c r="BX72" s="871"/>
      <c r="CA72" s="880">
        <v>5</v>
      </c>
      <c r="CB72" s="371"/>
      <c r="CC72" s="940"/>
      <c r="CD72" s="279"/>
      <c r="CE72" s="279"/>
      <c r="CF72" s="941">
        <f>CD72/CD70</f>
        <v>0</v>
      </c>
      <c r="CG72" s="921"/>
      <c r="CH72" s="1076"/>
      <c r="CI72" s="1076"/>
      <c r="CJ72" s="944">
        <f>CH72/CH71</f>
        <v>0</v>
      </c>
      <c r="CK72" s="944">
        <f>CI72/CI71</f>
        <v>0</v>
      </c>
      <c r="CL72" s="910">
        <v>4</v>
      </c>
      <c r="CM72" s="940"/>
      <c r="CN72" s="283"/>
      <c r="CO72" s="283"/>
      <c r="CP72" s="931"/>
      <c r="CQ72" s="880">
        <v>5</v>
      </c>
      <c r="CR72" s="871"/>
      <c r="CU72" s="876">
        <v>5</v>
      </c>
      <c r="CV72" s="371"/>
      <c r="CW72" s="940"/>
      <c r="CX72" s="279"/>
      <c r="CY72" s="279"/>
      <c r="CZ72" s="941">
        <f>CX72/CX70</f>
        <v>0</v>
      </c>
      <c r="DA72" s="921"/>
      <c r="DB72" s="1076"/>
      <c r="DC72" s="1076"/>
      <c r="DD72" s="944">
        <f>DB72/DB71</f>
        <v>0</v>
      </c>
      <c r="DE72" s="944">
        <f>DC72/DC71</f>
        <v>0</v>
      </c>
      <c r="DF72" s="910">
        <v>4</v>
      </c>
      <c r="DG72" s="940"/>
      <c r="DH72" s="283"/>
      <c r="DI72" s="283"/>
      <c r="DJ72" s="931"/>
      <c r="DK72" s="876">
        <v>5</v>
      </c>
      <c r="DL72" s="871"/>
      <c r="DO72" s="880">
        <v>5</v>
      </c>
      <c r="DP72" s="371"/>
      <c r="DQ72" s="940"/>
      <c r="DR72" s="279"/>
      <c r="DS72" s="279"/>
      <c r="DT72" s="941">
        <f>DR72/DR70</f>
        <v>0</v>
      </c>
      <c r="DU72" s="921"/>
      <c r="DV72" s="1076"/>
      <c r="DW72" s="1076"/>
      <c r="DX72" s="944">
        <f>DV72/DV71</f>
        <v>0</v>
      </c>
      <c r="DY72" s="944">
        <f>DW72/DW71</f>
        <v>0</v>
      </c>
      <c r="DZ72" s="910">
        <v>4</v>
      </c>
      <c r="EA72" s="940"/>
      <c r="EB72" s="283"/>
      <c r="EC72" s="283"/>
      <c r="ED72" s="931"/>
      <c r="EE72" s="880">
        <v>5</v>
      </c>
      <c r="EF72" s="871"/>
      <c r="EI72" s="397">
        <v>5</v>
      </c>
      <c r="EJ72" s="371"/>
      <c r="EK72" s="940"/>
      <c r="EL72" s="279"/>
      <c r="EM72" s="279"/>
      <c r="EN72" s="941">
        <f>EL72/EL70</f>
        <v>0</v>
      </c>
      <c r="EO72" s="921"/>
      <c r="EP72" s="946">
        <f t="shared" si="2"/>
        <v>0</v>
      </c>
      <c r="EQ72" s="946">
        <f t="shared" si="2"/>
        <v>0</v>
      </c>
      <c r="ER72" s="944">
        <f>EP72/EP71</f>
        <v>0</v>
      </c>
      <c r="ES72" s="944">
        <f>EQ72/EQ71</f>
        <v>0</v>
      </c>
      <c r="ET72" s="910">
        <v>4</v>
      </c>
      <c r="EU72" s="940"/>
      <c r="EV72" s="283"/>
      <c r="EW72" s="283"/>
      <c r="EX72" s="931"/>
      <c r="EY72" s="397">
        <v>5</v>
      </c>
      <c r="EZ72" s="871"/>
    </row>
    <row r="73" spans="1:156">
      <c r="A73" s="400">
        <v>15</v>
      </c>
      <c r="B73" s="371" t="s">
        <v>249</v>
      </c>
      <c r="C73" s="940"/>
      <c r="D73" s="424"/>
      <c r="E73" s="279"/>
      <c r="F73" s="941">
        <f>D73/D70</f>
        <v>0</v>
      </c>
      <c r="G73" s="921"/>
      <c r="H73" s="942">
        <v>274</v>
      </c>
      <c r="I73" s="942">
        <v>289</v>
      </c>
      <c r="J73" s="944">
        <f>H73/H70</f>
        <v>0.1247155211652253</v>
      </c>
      <c r="K73" s="943">
        <f>I73/I70</f>
        <v>0.1365139348134152</v>
      </c>
      <c r="L73" s="922"/>
      <c r="M73" s="424"/>
      <c r="N73" s="867"/>
      <c r="O73" s="279"/>
      <c r="P73" s="945"/>
      <c r="Q73" s="400">
        <v>15</v>
      </c>
      <c r="R73" s="866"/>
      <c r="U73" s="876">
        <v>15</v>
      </c>
      <c r="V73" s="371" t="s">
        <v>249</v>
      </c>
      <c r="W73" s="940"/>
      <c r="X73" s="867">
        <v>98</v>
      </c>
      <c r="Y73" s="279"/>
      <c r="Z73" s="941">
        <f>X73/X70</f>
        <v>0.12436548223350254</v>
      </c>
      <c r="AA73" s="921"/>
      <c r="AB73" s="946">
        <v>102</v>
      </c>
      <c r="AC73" s="946">
        <v>95</v>
      </c>
      <c r="AD73" s="944">
        <f>AB73/AB70</f>
        <v>0.12530712530712532</v>
      </c>
      <c r="AE73" s="943">
        <f>AC73/AC70</f>
        <v>0.13176144244105409</v>
      </c>
      <c r="AF73" s="910">
        <v>5</v>
      </c>
      <c r="AG73" s="940"/>
      <c r="AH73" s="302"/>
      <c r="AI73" s="283"/>
      <c r="AJ73" s="945"/>
      <c r="AK73" s="876">
        <v>15</v>
      </c>
      <c r="AL73" s="871"/>
      <c r="AN73" s="880">
        <v>15</v>
      </c>
      <c r="AO73" s="371" t="s">
        <v>249</v>
      </c>
      <c r="AP73" s="940"/>
      <c r="AQ73" s="867">
        <v>98</v>
      </c>
      <c r="AR73" s="279"/>
      <c r="AS73" s="941">
        <f>AQ73/AQ70</f>
        <v>0.12436548223350254</v>
      </c>
      <c r="AT73" s="921"/>
      <c r="AU73" s="946">
        <v>49</v>
      </c>
      <c r="AV73" s="946">
        <v>45</v>
      </c>
      <c r="AW73" s="944">
        <f>AU73/AU70</f>
        <v>0.13461538461538461</v>
      </c>
      <c r="AX73" s="944">
        <f>AV73/AV70</f>
        <v>0.13595166163141995</v>
      </c>
      <c r="AY73" s="910">
        <v>5</v>
      </c>
      <c r="AZ73" s="940"/>
      <c r="BA73" s="302"/>
      <c r="BB73" s="283"/>
      <c r="BC73" s="945"/>
      <c r="BD73" s="880">
        <v>15</v>
      </c>
      <c r="BE73" s="871"/>
      <c r="BG73" s="876">
        <v>15</v>
      </c>
      <c r="BH73" s="371" t="s">
        <v>249</v>
      </c>
      <c r="BI73" s="940"/>
      <c r="BJ73" s="867">
        <v>98</v>
      </c>
      <c r="BK73" s="279"/>
      <c r="BL73" s="941">
        <f>BJ73/BJ70</f>
        <v>0.12436548223350254</v>
      </c>
      <c r="BM73" s="921"/>
      <c r="BN73" s="946">
        <v>13</v>
      </c>
      <c r="BO73" s="946">
        <v>26</v>
      </c>
      <c r="BP73" s="944">
        <f>BN73/BN70</f>
        <v>7.2625698324022353E-2</v>
      </c>
      <c r="BQ73" s="943">
        <f>BO73/BO70</f>
        <v>0.12037037037037036</v>
      </c>
      <c r="BR73" s="910">
        <v>5</v>
      </c>
      <c r="BS73" s="940"/>
      <c r="BT73" s="302"/>
      <c r="BU73" s="283"/>
      <c r="BV73" s="945"/>
      <c r="BW73" s="876">
        <v>15</v>
      </c>
      <c r="BX73" s="871"/>
      <c r="CA73" s="880">
        <v>15</v>
      </c>
      <c r="CB73" s="371" t="s">
        <v>249</v>
      </c>
      <c r="CC73" s="940"/>
      <c r="CD73" s="867">
        <v>98</v>
      </c>
      <c r="CE73" s="279"/>
      <c r="CF73" s="941">
        <f>CD73/CD70</f>
        <v>0.12436548223350254</v>
      </c>
      <c r="CG73" s="921"/>
      <c r="CH73" s="946">
        <v>121</v>
      </c>
      <c r="CI73" s="946">
        <v>30</v>
      </c>
      <c r="CJ73" s="943">
        <f>CH73/CH70</f>
        <v>0.70348837209302328</v>
      </c>
      <c r="CK73" s="944">
        <f>CI73/CI70</f>
        <v>0.18867924528301888</v>
      </c>
      <c r="CL73" s="910">
        <v>5</v>
      </c>
      <c r="CM73" s="940"/>
      <c r="CN73" s="302"/>
      <c r="CO73" s="283"/>
      <c r="CP73" s="945"/>
      <c r="CQ73" s="880">
        <v>15</v>
      </c>
      <c r="CR73" s="871"/>
      <c r="CU73" s="876">
        <v>15</v>
      </c>
      <c r="CV73" s="371" t="s">
        <v>249</v>
      </c>
      <c r="CW73" s="940"/>
      <c r="CX73" s="867">
        <v>98</v>
      </c>
      <c r="CY73" s="279"/>
      <c r="CZ73" s="941">
        <f>CX73/CX70</f>
        <v>0.12436548223350254</v>
      </c>
      <c r="DA73" s="921"/>
      <c r="DB73" s="946">
        <v>51</v>
      </c>
      <c r="DC73" s="946">
        <v>10</v>
      </c>
      <c r="DD73" s="943">
        <f>DB73/DB70</f>
        <v>0.52577319587628868</v>
      </c>
      <c r="DE73" s="944">
        <f>DC73/DC70</f>
        <v>0.12048192771084337</v>
      </c>
      <c r="DF73" s="910">
        <v>5</v>
      </c>
      <c r="DG73" s="940"/>
      <c r="DH73" s="302"/>
      <c r="DI73" s="283"/>
      <c r="DJ73" s="945"/>
      <c r="DK73" s="876">
        <v>15</v>
      </c>
      <c r="DL73" s="871"/>
      <c r="DO73" s="880">
        <v>15</v>
      </c>
      <c r="DP73" s="371" t="s">
        <v>249</v>
      </c>
      <c r="DQ73" s="940"/>
      <c r="DR73" s="867">
        <v>98</v>
      </c>
      <c r="DS73" s="279"/>
      <c r="DT73" s="941">
        <f>DR73/DR70</f>
        <v>0.12436548223350254</v>
      </c>
      <c r="DU73" s="921"/>
      <c r="DV73" s="946">
        <v>-31</v>
      </c>
      <c r="DW73" s="946">
        <v>20</v>
      </c>
      <c r="DX73" s="944">
        <f>DV73/DV70</f>
        <v>-0.25203252032520324</v>
      </c>
      <c r="DY73" s="944">
        <f>DW73/DW70</f>
        <v>0.17699115044247787</v>
      </c>
      <c r="DZ73" s="910">
        <v>5</v>
      </c>
      <c r="EA73" s="940"/>
      <c r="EB73" s="302"/>
      <c r="EC73" s="283"/>
      <c r="ED73" s="945"/>
      <c r="EE73" s="880">
        <v>15</v>
      </c>
      <c r="EF73" s="871"/>
      <c r="EI73" s="397">
        <v>15</v>
      </c>
      <c r="EJ73" s="371" t="s">
        <v>249</v>
      </c>
      <c r="EK73" s="940"/>
      <c r="EL73" s="867">
        <v>98</v>
      </c>
      <c r="EM73" s="279"/>
      <c r="EN73" s="941">
        <f>EL73/EL70</f>
        <v>0.12436548223350254</v>
      </c>
      <c r="EO73" s="921"/>
      <c r="EP73" s="946">
        <f t="shared" si="2"/>
        <v>305</v>
      </c>
      <c r="EQ73" s="946">
        <f t="shared" si="2"/>
        <v>226</v>
      </c>
      <c r="ER73" s="944">
        <f>EP73/EP70</f>
        <v>0.17438536306460833</v>
      </c>
      <c r="ES73" s="943">
        <f>EQ73/EQ70</f>
        <v>0.1392483056069008</v>
      </c>
      <c r="ET73" s="910">
        <v>5</v>
      </c>
      <c r="EU73" s="940"/>
      <c r="EV73" s="302"/>
      <c r="EW73" s="283"/>
      <c r="EX73" s="945"/>
      <c r="EY73" s="397">
        <v>15</v>
      </c>
      <c r="EZ73" s="871"/>
    </row>
    <row r="74" spans="1:156" hidden="1">
      <c r="A74" s="400">
        <v>17</v>
      </c>
      <c r="B74" s="371" t="s">
        <v>250</v>
      </c>
      <c r="C74" s="940"/>
      <c r="D74" s="279"/>
      <c r="E74" s="279"/>
      <c r="F74" s="948"/>
      <c r="G74" s="921"/>
      <c r="H74" s="279"/>
      <c r="I74" s="279"/>
      <c r="J74" s="279"/>
      <c r="K74" s="948"/>
      <c r="L74" s="922"/>
      <c r="M74" s="279"/>
      <c r="N74" s="279"/>
      <c r="O74" s="279"/>
      <c r="P74" s="945"/>
      <c r="Q74" s="400">
        <v>17</v>
      </c>
      <c r="R74" s="866"/>
      <c r="U74" s="876">
        <v>17</v>
      </c>
      <c r="V74" s="371" t="s">
        <v>286</v>
      </c>
      <c r="W74" s="940"/>
      <c r="X74" s="279"/>
      <c r="Y74" s="279"/>
      <c r="Z74" s="948"/>
      <c r="AA74" s="921"/>
      <c r="AB74" s="949"/>
      <c r="AC74" s="949"/>
      <c r="AD74" s="949"/>
      <c r="AE74" s="950"/>
      <c r="AF74" s="910">
        <v>6</v>
      </c>
      <c r="AG74" s="302"/>
      <c r="AH74" s="283"/>
      <c r="AI74" s="283"/>
      <c r="AJ74" s="945"/>
      <c r="AK74" s="876">
        <v>17</v>
      </c>
      <c r="AL74" s="871"/>
      <c r="AN74" s="880">
        <v>17</v>
      </c>
      <c r="AO74" s="371" t="s">
        <v>286</v>
      </c>
      <c r="AP74" s="940"/>
      <c r="AQ74" s="279"/>
      <c r="AR74" s="279"/>
      <c r="AS74" s="948"/>
      <c r="AT74" s="921"/>
      <c r="AU74" s="949"/>
      <c r="AV74" s="949"/>
      <c r="AW74" s="949"/>
      <c r="AX74" s="950"/>
      <c r="AY74" s="910">
        <v>6</v>
      </c>
      <c r="AZ74" s="302"/>
      <c r="BA74" s="283"/>
      <c r="BB74" s="283"/>
      <c r="BC74" s="945"/>
      <c r="BD74" s="880">
        <v>17</v>
      </c>
      <c r="BE74" s="871"/>
      <c r="BG74" s="876">
        <v>17</v>
      </c>
      <c r="BH74" s="371" t="s">
        <v>286</v>
      </c>
      <c r="BI74" s="940"/>
      <c r="BJ74" s="279"/>
      <c r="BK74" s="279"/>
      <c r="BL74" s="948"/>
      <c r="BM74" s="921"/>
      <c r="BN74" s="949"/>
      <c r="BO74" s="949"/>
      <c r="BP74" s="949"/>
      <c r="BQ74" s="950"/>
      <c r="BR74" s="910">
        <v>6</v>
      </c>
      <c r="BS74" s="302"/>
      <c r="BT74" s="283"/>
      <c r="BU74" s="283"/>
      <c r="BV74" s="945"/>
      <c r="BW74" s="876">
        <v>17</v>
      </c>
      <c r="BX74" s="871"/>
      <c r="CA74" s="880">
        <v>17</v>
      </c>
      <c r="CB74" s="371" t="s">
        <v>286</v>
      </c>
      <c r="CC74" s="940"/>
      <c r="CD74" s="279"/>
      <c r="CE74" s="279"/>
      <c r="CF74" s="948"/>
      <c r="CG74" s="921"/>
      <c r="CH74" s="949"/>
      <c r="CI74" s="949"/>
      <c r="CJ74" s="949"/>
      <c r="CK74" s="950"/>
      <c r="CL74" s="910">
        <v>6</v>
      </c>
      <c r="CM74" s="302"/>
      <c r="CN74" s="283"/>
      <c r="CO74" s="283"/>
      <c r="CP74" s="945"/>
      <c r="CQ74" s="880">
        <v>17</v>
      </c>
      <c r="CR74" s="871"/>
      <c r="CU74" s="876">
        <v>17</v>
      </c>
      <c r="CV74" s="371" t="s">
        <v>286</v>
      </c>
      <c r="CW74" s="940"/>
      <c r="CX74" s="279"/>
      <c r="CY74" s="279"/>
      <c r="CZ74" s="948"/>
      <c r="DA74" s="921"/>
      <c r="DB74" s="949"/>
      <c r="DC74" s="949"/>
      <c r="DD74" s="949"/>
      <c r="DE74" s="950"/>
      <c r="DF74" s="910">
        <v>6</v>
      </c>
      <c r="DG74" s="302"/>
      <c r="DH74" s="283"/>
      <c r="DI74" s="283"/>
      <c r="DJ74" s="945"/>
      <c r="DK74" s="876">
        <v>17</v>
      </c>
      <c r="DL74" s="871"/>
      <c r="DO74" s="880">
        <v>17</v>
      </c>
      <c r="DP74" s="371" t="s">
        <v>286</v>
      </c>
      <c r="DQ74" s="940"/>
      <c r="DR74" s="279"/>
      <c r="DS74" s="279"/>
      <c r="DT74" s="948"/>
      <c r="DU74" s="921"/>
      <c r="DV74" s="949"/>
      <c r="DW74" s="949"/>
      <c r="DX74" s="949"/>
      <c r="DY74" s="950"/>
      <c r="DZ74" s="910">
        <v>6</v>
      </c>
      <c r="EA74" s="302"/>
      <c r="EB74" s="283"/>
      <c r="EC74" s="283"/>
      <c r="ED74" s="945"/>
      <c r="EE74" s="880">
        <v>17</v>
      </c>
      <c r="EF74" s="871"/>
      <c r="EI74" s="397">
        <v>17</v>
      </c>
      <c r="EJ74" s="371" t="s">
        <v>286</v>
      </c>
      <c r="EK74" s="940"/>
      <c r="EL74" s="279"/>
      <c r="EM74" s="279"/>
      <c r="EN74" s="948"/>
      <c r="EO74" s="921"/>
      <c r="EP74" s="949"/>
      <c r="EQ74" s="949"/>
      <c r="ER74" s="949"/>
      <c r="ES74" s="950"/>
      <c r="ET74" s="910">
        <v>6</v>
      </c>
      <c r="EU74" s="302"/>
      <c r="EV74" s="283"/>
      <c r="EW74" s="283"/>
      <c r="EX74" s="945"/>
      <c r="EY74" s="397">
        <v>17</v>
      </c>
      <c r="EZ74" s="871"/>
    </row>
    <row r="75" spans="1:156" ht="5.0999999999999996" customHeight="1">
      <c r="A75" s="400"/>
      <c r="B75" s="951"/>
      <c r="C75" s="952"/>
      <c r="D75" s="953"/>
      <c r="E75" s="953"/>
      <c r="F75" s="954"/>
      <c r="G75" s="921"/>
      <c r="H75" s="953"/>
      <c r="I75" s="953"/>
      <c r="J75" s="953"/>
      <c r="K75" s="954"/>
      <c r="L75" s="922"/>
      <c r="M75" s="953"/>
      <c r="N75" s="953"/>
      <c r="O75" s="953"/>
      <c r="P75" s="945"/>
      <c r="Q75" s="400"/>
      <c r="R75" s="866"/>
      <c r="U75" s="876"/>
      <c r="V75" s="951"/>
      <c r="W75" s="952"/>
      <c r="X75" s="953"/>
      <c r="Y75" s="953"/>
      <c r="Z75" s="954"/>
      <c r="AA75" s="921"/>
      <c r="AB75" s="953"/>
      <c r="AC75" s="953"/>
      <c r="AD75" s="953"/>
      <c r="AE75" s="954"/>
      <c r="AF75" s="910"/>
      <c r="AG75" s="399"/>
      <c r="AH75" s="953"/>
      <c r="AI75" s="953"/>
      <c r="AJ75" s="954"/>
      <c r="AK75" s="876"/>
      <c r="AL75" s="871"/>
      <c r="AN75" s="880"/>
      <c r="AO75" s="951"/>
      <c r="AP75" s="952"/>
      <c r="AQ75" s="953"/>
      <c r="AR75" s="953"/>
      <c r="AS75" s="954"/>
      <c r="AT75" s="921"/>
      <c r="AU75" s="953"/>
      <c r="AV75" s="953"/>
      <c r="AW75" s="953"/>
      <c r="AX75" s="954"/>
      <c r="AY75" s="910"/>
      <c r="AZ75" s="399"/>
      <c r="BA75" s="953"/>
      <c r="BB75" s="953"/>
      <c r="BC75" s="954"/>
      <c r="BD75" s="880"/>
      <c r="BE75" s="871"/>
      <c r="BG75" s="876"/>
      <c r="BH75" s="951"/>
      <c r="BI75" s="952"/>
      <c r="BJ75" s="953"/>
      <c r="BK75" s="953"/>
      <c r="BL75" s="954"/>
      <c r="BM75" s="921"/>
      <c r="BN75" s="953"/>
      <c r="BO75" s="953"/>
      <c r="BP75" s="953"/>
      <c r="BQ75" s="954"/>
      <c r="BR75" s="910"/>
      <c r="BS75" s="399"/>
      <c r="BT75" s="953"/>
      <c r="BU75" s="953"/>
      <c r="BV75" s="954"/>
      <c r="BW75" s="876"/>
      <c r="BX75" s="871"/>
      <c r="CA75" s="880"/>
      <c r="CB75" s="951"/>
      <c r="CC75" s="952"/>
      <c r="CD75" s="953"/>
      <c r="CE75" s="953"/>
      <c r="CF75" s="954"/>
      <c r="CG75" s="921"/>
      <c r="CH75" s="953"/>
      <c r="CI75" s="953"/>
      <c r="CJ75" s="953"/>
      <c r="CK75" s="954"/>
      <c r="CL75" s="910"/>
      <c r="CM75" s="399"/>
      <c r="CN75" s="953"/>
      <c r="CO75" s="953"/>
      <c r="CP75" s="954"/>
      <c r="CQ75" s="880"/>
      <c r="CR75" s="871"/>
      <c r="CU75" s="876"/>
      <c r="CV75" s="951"/>
      <c r="CW75" s="952"/>
      <c r="CX75" s="953"/>
      <c r="CY75" s="953"/>
      <c r="CZ75" s="954"/>
      <c r="DA75" s="921"/>
      <c r="DB75" s="953"/>
      <c r="DC75" s="953"/>
      <c r="DD75" s="953"/>
      <c r="DE75" s="954"/>
      <c r="DF75" s="910"/>
      <c r="DG75" s="399"/>
      <c r="DH75" s="953"/>
      <c r="DI75" s="953"/>
      <c r="DJ75" s="954"/>
      <c r="DK75" s="876"/>
      <c r="DL75" s="871"/>
      <c r="DO75" s="880"/>
      <c r="DP75" s="951"/>
      <c r="DQ75" s="952"/>
      <c r="DR75" s="953"/>
      <c r="DS75" s="953"/>
      <c r="DT75" s="954"/>
      <c r="DU75" s="921"/>
      <c r="DV75" s="953"/>
      <c r="DW75" s="953"/>
      <c r="DX75" s="953"/>
      <c r="DY75" s="954"/>
      <c r="DZ75" s="910"/>
      <c r="EA75" s="399"/>
      <c r="EB75" s="953"/>
      <c r="EC75" s="953"/>
      <c r="ED75" s="954"/>
      <c r="EE75" s="880"/>
      <c r="EF75" s="871"/>
      <c r="EI75" s="397"/>
      <c r="EJ75" s="951"/>
      <c r="EK75" s="952"/>
      <c r="EL75" s="953"/>
      <c r="EM75" s="953"/>
      <c r="EN75" s="954"/>
      <c r="EO75" s="921"/>
      <c r="EP75" s="953"/>
      <c r="EQ75" s="953"/>
      <c r="ER75" s="953"/>
      <c r="ES75" s="954"/>
      <c r="ET75" s="910"/>
      <c r="EU75" s="399"/>
      <c r="EV75" s="953"/>
      <c r="EW75" s="953"/>
      <c r="EX75" s="954"/>
      <c r="EY75" s="397"/>
      <c r="EZ75" s="871"/>
    </row>
    <row r="76" spans="1:156" hidden="1">
      <c r="A76" s="400">
        <v>18</v>
      </c>
      <c r="B76" s="279" t="s">
        <v>287</v>
      </c>
      <c r="C76" s="867"/>
      <c r="D76" s="867">
        <v>1622</v>
      </c>
      <c r="E76" s="1077"/>
      <c r="F76" s="945"/>
      <c r="G76" s="921"/>
      <c r="H76" s="639"/>
      <c r="I76" s="867"/>
      <c r="J76" s="1077"/>
      <c r="K76" s="945"/>
      <c r="L76" s="922"/>
      <c r="M76" s="867">
        <v>1622</v>
      </c>
      <c r="N76" s="867"/>
      <c r="O76" s="1077"/>
      <c r="P76" s="945"/>
      <c r="Q76" s="400">
        <v>18</v>
      </c>
      <c r="R76" s="866"/>
      <c r="U76" s="876">
        <v>18</v>
      </c>
      <c r="V76" s="279" t="s">
        <v>287</v>
      </c>
      <c r="W76" s="867"/>
      <c r="X76" s="867"/>
      <c r="Y76" s="1077"/>
      <c r="Z76" s="945"/>
      <c r="AA76" s="921"/>
      <c r="AB76" s="639"/>
      <c r="AC76" s="867"/>
      <c r="AD76" s="1077"/>
      <c r="AE76" s="945"/>
      <c r="AF76" s="910">
        <v>18</v>
      </c>
      <c r="AG76" s="302"/>
      <c r="AH76" s="302"/>
      <c r="AI76" s="1078"/>
      <c r="AJ76" s="945"/>
      <c r="AK76" s="876">
        <v>18</v>
      </c>
      <c r="AL76" s="871"/>
      <c r="AN76" s="880">
        <v>18</v>
      </c>
      <c r="AO76" s="279" t="s">
        <v>287</v>
      </c>
      <c r="AP76" s="867"/>
      <c r="AQ76" s="867"/>
      <c r="AR76" s="1077"/>
      <c r="AS76" s="945"/>
      <c r="AT76" s="921"/>
      <c r="AU76" s="639"/>
      <c r="AV76" s="867"/>
      <c r="AW76" s="1077"/>
      <c r="AX76" s="945"/>
      <c r="AY76" s="910">
        <v>18</v>
      </c>
      <c r="AZ76" s="302"/>
      <c r="BA76" s="302"/>
      <c r="BB76" s="1078"/>
      <c r="BC76" s="945"/>
      <c r="BD76" s="880">
        <v>18</v>
      </c>
      <c r="BE76" s="871"/>
      <c r="BG76" s="876">
        <v>18</v>
      </c>
      <c r="BH76" s="279" t="s">
        <v>287</v>
      </c>
      <c r="BI76" s="867"/>
      <c r="BJ76" s="867"/>
      <c r="BK76" s="1077"/>
      <c r="BL76" s="945"/>
      <c r="BM76" s="921"/>
      <c r="BN76" s="639"/>
      <c r="BO76" s="867"/>
      <c r="BP76" s="1077"/>
      <c r="BQ76" s="945"/>
      <c r="BR76" s="910">
        <v>18</v>
      </c>
      <c r="BS76" s="302"/>
      <c r="BT76" s="302"/>
      <c r="BU76" s="1078"/>
      <c r="BV76" s="945"/>
      <c r="BW76" s="876">
        <v>18</v>
      </c>
      <c r="BX76" s="871"/>
      <c r="CA76" s="880">
        <v>18</v>
      </c>
      <c r="CB76" s="279" t="s">
        <v>287</v>
      </c>
      <c r="CC76" s="867"/>
      <c r="CD76" s="867"/>
      <c r="CE76" s="1077"/>
      <c r="CF76" s="945"/>
      <c r="CG76" s="921"/>
      <c r="CH76" s="639"/>
      <c r="CI76" s="867"/>
      <c r="CJ76" s="1077"/>
      <c r="CK76" s="945"/>
      <c r="CL76" s="910">
        <v>18</v>
      </c>
      <c r="CM76" s="302"/>
      <c r="CN76" s="302"/>
      <c r="CO76" s="1078"/>
      <c r="CP76" s="945"/>
      <c r="CQ76" s="880">
        <v>18</v>
      </c>
      <c r="CR76" s="871"/>
      <c r="CU76" s="876">
        <v>18</v>
      </c>
      <c r="CV76" s="279" t="s">
        <v>287</v>
      </c>
      <c r="CW76" s="867"/>
      <c r="CX76" s="867"/>
      <c r="CY76" s="1077"/>
      <c r="CZ76" s="945"/>
      <c r="DA76" s="921"/>
      <c r="DB76" s="639"/>
      <c r="DC76" s="867"/>
      <c r="DD76" s="1077"/>
      <c r="DE76" s="945"/>
      <c r="DF76" s="910">
        <v>18</v>
      </c>
      <c r="DG76" s="302"/>
      <c r="DH76" s="302"/>
      <c r="DI76" s="1078"/>
      <c r="DJ76" s="945"/>
      <c r="DK76" s="876">
        <v>18</v>
      </c>
      <c r="DL76" s="871"/>
      <c r="DO76" s="880">
        <v>18</v>
      </c>
      <c r="DP76" s="279" t="s">
        <v>287</v>
      </c>
      <c r="DQ76" s="867"/>
      <c r="DR76" s="867"/>
      <c r="DS76" s="1077"/>
      <c r="DT76" s="945"/>
      <c r="DU76" s="921"/>
      <c r="DV76" s="639"/>
      <c r="DW76" s="867"/>
      <c r="DX76" s="1077"/>
      <c r="DY76" s="945"/>
      <c r="DZ76" s="910">
        <v>18</v>
      </c>
      <c r="EA76" s="302"/>
      <c r="EB76" s="302"/>
      <c r="EC76" s="1078"/>
      <c r="ED76" s="945"/>
      <c r="EE76" s="880">
        <v>18</v>
      </c>
      <c r="EF76" s="871"/>
      <c r="EI76" s="397">
        <v>18</v>
      </c>
      <c r="EJ76" s="279" t="s">
        <v>287</v>
      </c>
      <c r="EK76" s="867"/>
      <c r="EL76" s="867"/>
      <c r="EM76" s="1077"/>
      <c r="EN76" s="945"/>
      <c r="EO76" s="921"/>
      <c r="EP76" s="639"/>
      <c r="EQ76" s="867"/>
      <c r="ER76" s="1077"/>
      <c r="ES76" s="945"/>
      <c r="ET76" s="910">
        <v>18</v>
      </c>
      <c r="EU76" s="302"/>
      <c r="EV76" s="302"/>
      <c r="EW76" s="1078"/>
      <c r="EX76" s="945"/>
      <c r="EY76" s="397">
        <v>18</v>
      </c>
      <c r="EZ76" s="871"/>
    </row>
    <row r="77" spans="1:156" hidden="1">
      <c r="A77" s="400">
        <v>19</v>
      </c>
      <c r="B77" s="953" t="s">
        <v>288</v>
      </c>
      <c r="C77" s="399"/>
      <c r="D77" s="399">
        <v>675</v>
      </c>
      <c r="E77" s="1079"/>
      <c r="F77" s="1057"/>
      <c r="G77" s="921"/>
      <c r="H77" s="399"/>
      <c r="I77" s="399"/>
      <c r="J77" s="1079"/>
      <c r="K77" s="1057"/>
      <c r="L77" s="922"/>
      <c r="M77" s="399">
        <v>675</v>
      </c>
      <c r="N77" s="399"/>
      <c r="O77" s="1079"/>
      <c r="P77" s="970"/>
      <c r="Q77" s="400">
        <v>19</v>
      </c>
      <c r="R77" s="866"/>
      <c r="U77" s="876">
        <v>19</v>
      </c>
      <c r="V77" s="279" t="s">
        <v>288</v>
      </c>
      <c r="W77" s="867"/>
      <c r="X77" s="867"/>
      <c r="Y77" s="1077"/>
      <c r="Z77" s="923"/>
      <c r="AA77" s="921"/>
      <c r="AB77" s="302"/>
      <c r="AC77" s="867"/>
      <c r="AD77" s="1077"/>
      <c r="AE77" s="923"/>
      <c r="AF77" s="910">
        <v>19</v>
      </c>
      <c r="AG77" s="302"/>
      <c r="AH77" s="302"/>
      <c r="AI77" s="1078"/>
      <c r="AJ77" s="970"/>
      <c r="AK77" s="876">
        <v>19</v>
      </c>
      <c r="AL77" s="871"/>
      <c r="AN77" s="880">
        <v>19</v>
      </c>
      <c r="AO77" s="279" t="s">
        <v>288</v>
      </c>
      <c r="AP77" s="867"/>
      <c r="AQ77" s="867"/>
      <c r="AR77" s="1077"/>
      <c r="AS77" s="923"/>
      <c r="AT77" s="921"/>
      <c r="AU77" s="302"/>
      <c r="AV77" s="867"/>
      <c r="AW77" s="1077"/>
      <c r="AX77" s="923"/>
      <c r="AY77" s="910">
        <v>19</v>
      </c>
      <c r="AZ77" s="302"/>
      <c r="BA77" s="302"/>
      <c r="BB77" s="1078"/>
      <c r="BC77" s="970"/>
      <c r="BD77" s="880">
        <v>19</v>
      </c>
      <c r="BE77" s="871"/>
      <c r="BG77" s="876">
        <v>19</v>
      </c>
      <c r="BH77" s="279" t="s">
        <v>288</v>
      </c>
      <c r="BI77" s="867"/>
      <c r="BJ77" s="867"/>
      <c r="BK77" s="1077"/>
      <c r="BL77" s="923"/>
      <c r="BM77" s="921"/>
      <c r="BN77" s="302"/>
      <c r="BO77" s="867"/>
      <c r="BP77" s="1077"/>
      <c r="BQ77" s="923"/>
      <c r="BR77" s="910">
        <v>19</v>
      </c>
      <c r="BS77" s="302"/>
      <c r="BT77" s="302"/>
      <c r="BU77" s="1078"/>
      <c r="BV77" s="970"/>
      <c r="BW77" s="876">
        <v>19</v>
      </c>
      <c r="BX77" s="871"/>
      <c r="CA77" s="880">
        <v>19</v>
      </c>
      <c r="CB77" s="279" t="s">
        <v>288</v>
      </c>
      <c r="CC77" s="867"/>
      <c r="CD77" s="867"/>
      <c r="CE77" s="1077"/>
      <c r="CF77" s="923"/>
      <c r="CG77" s="921"/>
      <c r="CH77" s="302"/>
      <c r="CI77" s="867"/>
      <c r="CJ77" s="1077"/>
      <c r="CK77" s="923"/>
      <c r="CL77" s="910">
        <v>19</v>
      </c>
      <c r="CM77" s="302"/>
      <c r="CN77" s="302"/>
      <c r="CO77" s="1078"/>
      <c r="CP77" s="970"/>
      <c r="CQ77" s="880">
        <v>19</v>
      </c>
      <c r="CR77" s="871"/>
      <c r="CU77" s="876">
        <v>19</v>
      </c>
      <c r="CV77" s="279" t="s">
        <v>288</v>
      </c>
      <c r="CW77" s="867"/>
      <c r="CX77" s="867"/>
      <c r="CY77" s="1077"/>
      <c r="CZ77" s="923"/>
      <c r="DA77" s="921"/>
      <c r="DB77" s="302"/>
      <c r="DC77" s="867"/>
      <c r="DD77" s="1077"/>
      <c r="DE77" s="923"/>
      <c r="DF77" s="910">
        <v>19</v>
      </c>
      <c r="DG77" s="302"/>
      <c r="DH77" s="302"/>
      <c r="DI77" s="1078"/>
      <c r="DJ77" s="970"/>
      <c r="DK77" s="876">
        <v>19</v>
      </c>
      <c r="DL77" s="871"/>
      <c r="DO77" s="880">
        <v>19</v>
      </c>
      <c r="DP77" s="279" t="s">
        <v>288</v>
      </c>
      <c r="DQ77" s="867"/>
      <c r="DR77" s="867"/>
      <c r="DS77" s="1077"/>
      <c r="DT77" s="923"/>
      <c r="DU77" s="921"/>
      <c r="DV77" s="302"/>
      <c r="DW77" s="867"/>
      <c r="DX77" s="1077"/>
      <c r="DY77" s="923"/>
      <c r="DZ77" s="910">
        <v>19</v>
      </c>
      <c r="EA77" s="302"/>
      <c r="EB77" s="302"/>
      <c r="EC77" s="1078"/>
      <c r="ED77" s="970"/>
      <c r="EE77" s="880">
        <v>19</v>
      </c>
      <c r="EF77" s="871"/>
      <c r="EI77" s="397">
        <v>19</v>
      </c>
      <c r="EJ77" s="279" t="s">
        <v>288</v>
      </c>
      <c r="EK77" s="867"/>
      <c r="EL77" s="867"/>
      <c r="EM77" s="1077"/>
      <c r="EN77" s="923"/>
      <c r="EO77" s="921"/>
      <c r="EP77" s="302"/>
      <c r="EQ77" s="867"/>
      <c r="ER77" s="1077"/>
      <c r="ES77" s="923"/>
      <c r="ET77" s="910">
        <v>19</v>
      </c>
      <c r="EU77" s="302"/>
      <c r="EV77" s="302"/>
      <c r="EW77" s="1078"/>
      <c r="EX77" s="970"/>
      <c r="EY77" s="397">
        <v>19</v>
      </c>
      <c r="EZ77" s="871"/>
    </row>
    <row r="78" spans="1:156">
      <c r="A78" s="400">
        <v>16</v>
      </c>
      <c r="B78" s="971" t="s">
        <v>289</v>
      </c>
      <c r="C78" s="925"/>
      <c r="D78" s="925">
        <f>M78</f>
        <v>2142</v>
      </c>
      <c r="E78" s="926">
        <f>SUM(D78,-C78)</f>
        <v>2142</v>
      </c>
      <c r="F78" s="927" t="e">
        <f>E78/C78</f>
        <v>#DIV/0!</v>
      </c>
      <c r="G78" s="921"/>
      <c r="H78" s="925">
        <f>D78</f>
        <v>2142</v>
      </c>
      <c r="I78" s="925">
        <v>2339</v>
      </c>
      <c r="J78" s="926">
        <f>SUM(I78,-H78)</f>
        <v>197</v>
      </c>
      <c r="K78" s="939">
        <f>J78/H78</f>
        <v>9.1970121381886094E-2</v>
      </c>
      <c r="L78" s="922"/>
      <c r="M78" s="929">
        <v>2142</v>
      </c>
      <c r="N78" s="929">
        <f>I78</f>
        <v>2339</v>
      </c>
      <c r="O78" s="930">
        <f>SUM(N78,-M78)</f>
        <v>197</v>
      </c>
      <c r="P78" s="931">
        <f>O78/M78</f>
        <v>9.1970121381886094E-2</v>
      </c>
      <c r="Q78" s="400">
        <v>16</v>
      </c>
      <c r="R78" s="866"/>
      <c r="U78" s="876">
        <v>16</v>
      </c>
      <c r="V78" s="973" t="s">
        <v>289</v>
      </c>
      <c r="W78" s="955" t="e">
        <f>#REF!</f>
        <v>#REF!</v>
      </c>
      <c r="X78" s="956">
        <v>520</v>
      </c>
      <c r="Y78" s="957" t="e">
        <f>SUM(X78,-W78)</f>
        <v>#REF!</v>
      </c>
      <c r="Z78" s="958" t="e">
        <f>Y78/W78</f>
        <v>#REF!</v>
      </c>
      <c r="AA78" s="921"/>
      <c r="AB78" s="925">
        <v>573</v>
      </c>
      <c r="AC78" s="925">
        <v>701</v>
      </c>
      <c r="AD78" s="926">
        <f>SUM(AC78,-AB78)</f>
        <v>128</v>
      </c>
      <c r="AE78" s="939">
        <f>AD78/AB78</f>
        <v>0.22338568935427575</v>
      </c>
      <c r="AF78" s="910">
        <v>20</v>
      </c>
      <c r="AG78" s="929">
        <v>573</v>
      </c>
      <c r="AH78" s="937">
        <f>AC78</f>
        <v>701</v>
      </c>
      <c r="AI78" s="930">
        <f>SUM(AH78,-AG78)</f>
        <v>128</v>
      </c>
      <c r="AJ78" s="938">
        <f>AI78/AG78</f>
        <v>0.22338568935427575</v>
      </c>
      <c r="AK78" s="876">
        <v>16</v>
      </c>
      <c r="AL78" s="871"/>
      <c r="AN78" s="880">
        <v>16</v>
      </c>
      <c r="AO78" s="973" t="s">
        <v>289</v>
      </c>
      <c r="AP78" s="955" t="e">
        <f>#REF!</f>
        <v>#REF!</v>
      </c>
      <c r="AQ78" s="956">
        <v>520</v>
      </c>
      <c r="AR78" s="957" t="e">
        <f>SUM(AQ78,-AP78)</f>
        <v>#REF!</v>
      </c>
      <c r="AS78" s="958" t="e">
        <f>AR78/AP78</f>
        <v>#REF!</v>
      </c>
      <c r="AT78" s="921"/>
      <c r="AU78" s="925">
        <v>293</v>
      </c>
      <c r="AV78" s="925">
        <v>306</v>
      </c>
      <c r="AW78" s="926">
        <f>SUM(AV78,-AU78)</f>
        <v>13</v>
      </c>
      <c r="AX78" s="939">
        <f>AW78/AU78</f>
        <v>4.4368600682593858E-2</v>
      </c>
      <c r="AY78" s="910">
        <v>20</v>
      </c>
      <c r="AZ78" s="929">
        <v>573</v>
      </c>
      <c r="BA78" s="937">
        <f>AV78</f>
        <v>306</v>
      </c>
      <c r="BB78" s="930">
        <f>SUM(BA78,-AZ78)</f>
        <v>-267</v>
      </c>
      <c r="BC78" s="938">
        <f>BB78/AZ78</f>
        <v>-0.46596858638743455</v>
      </c>
      <c r="BD78" s="880">
        <v>16</v>
      </c>
      <c r="BE78" s="871"/>
      <c r="BG78" s="876">
        <v>16</v>
      </c>
      <c r="BH78" s="973" t="s">
        <v>289</v>
      </c>
      <c r="BI78" s="955" t="e">
        <f>#REF!</f>
        <v>#REF!</v>
      </c>
      <c r="BJ78" s="956">
        <v>520</v>
      </c>
      <c r="BK78" s="957" t="e">
        <f>SUM(BJ78,-BI78)</f>
        <v>#REF!</v>
      </c>
      <c r="BL78" s="958" t="e">
        <f>BK78/BI78</f>
        <v>#REF!</v>
      </c>
      <c r="BM78" s="921"/>
      <c r="BN78" s="925">
        <v>214</v>
      </c>
      <c r="BO78" s="925">
        <v>216</v>
      </c>
      <c r="BP78" s="926">
        <f>SUM(BO78,-BN78)</f>
        <v>2</v>
      </c>
      <c r="BQ78" s="939">
        <f>BP78/BN78</f>
        <v>9.3457943925233638E-3</v>
      </c>
      <c r="BR78" s="910">
        <v>20</v>
      </c>
      <c r="BS78" s="929">
        <v>573</v>
      </c>
      <c r="BT78" s="937">
        <f>BO78</f>
        <v>216</v>
      </c>
      <c r="BU78" s="930">
        <f>SUM(BT78,-BS78)</f>
        <v>-357</v>
      </c>
      <c r="BV78" s="938">
        <f>BU78/BS78</f>
        <v>-0.62303664921465973</v>
      </c>
      <c r="BW78" s="876">
        <v>16</v>
      </c>
      <c r="BX78" s="871"/>
      <c r="CA78" s="880">
        <v>16</v>
      </c>
      <c r="CB78" s="973" t="s">
        <v>289</v>
      </c>
      <c r="CC78" s="955" t="e">
        <f>#REF!</f>
        <v>#REF!</v>
      </c>
      <c r="CD78" s="956">
        <v>520</v>
      </c>
      <c r="CE78" s="957" t="e">
        <f>SUM(CD78,-CC78)</f>
        <v>#REF!</v>
      </c>
      <c r="CF78" s="958" t="e">
        <f>CE78/CC78</f>
        <v>#REF!</v>
      </c>
      <c r="CG78" s="921"/>
      <c r="CH78" s="925">
        <v>267</v>
      </c>
      <c r="CI78" s="925">
        <v>249</v>
      </c>
      <c r="CJ78" s="926">
        <f>SUM(CI78,-CH78)</f>
        <v>-18</v>
      </c>
      <c r="CK78" s="928">
        <f>CJ78/CH78</f>
        <v>-6.741573033707865E-2</v>
      </c>
      <c r="CL78" s="910">
        <v>20</v>
      </c>
      <c r="CM78" s="929">
        <v>573</v>
      </c>
      <c r="CN78" s="937">
        <f>CI78</f>
        <v>249</v>
      </c>
      <c r="CO78" s="930">
        <f>SUM(CN78,-CM78)</f>
        <v>-324</v>
      </c>
      <c r="CP78" s="938">
        <f>CO78/CM78</f>
        <v>-0.56544502617801051</v>
      </c>
      <c r="CQ78" s="880">
        <v>16</v>
      </c>
      <c r="CR78" s="871"/>
      <c r="CU78" s="876">
        <v>16</v>
      </c>
      <c r="CV78" s="973" t="s">
        <v>289</v>
      </c>
      <c r="CW78" s="955" t="e">
        <f>#REF!</f>
        <v>#REF!</v>
      </c>
      <c r="CX78" s="956">
        <v>520</v>
      </c>
      <c r="CY78" s="957" t="e">
        <f>SUM(CX78,-CW78)</f>
        <v>#REF!</v>
      </c>
      <c r="CZ78" s="958" t="e">
        <f>CY78/CW78</f>
        <v>#REF!</v>
      </c>
      <c r="DA78" s="921"/>
      <c r="DB78" s="925">
        <v>79</v>
      </c>
      <c r="DC78" s="925">
        <v>93</v>
      </c>
      <c r="DD78" s="926">
        <f>SUM(DC78,-DB78)</f>
        <v>14</v>
      </c>
      <c r="DE78" s="939">
        <f>DD78/DB78</f>
        <v>0.17721518987341772</v>
      </c>
      <c r="DF78" s="910">
        <v>20</v>
      </c>
      <c r="DG78" s="929">
        <v>573</v>
      </c>
      <c r="DH78" s="937">
        <f>DC78</f>
        <v>93</v>
      </c>
      <c r="DI78" s="930">
        <f>SUM(DH78,-DG78)</f>
        <v>-480</v>
      </c>
      <c r="DJ78" s="938">
        <f>DI78/DG78</f>
        <v>-0.83769633507853403</v>
      </c>
      <c r="DK78" s="876">
        <v>16</v>
      </c>
      <c r="DL78" s="871"/>
      <c r="DO78" s="880">
        <v>16</v>
      </c>
      <c r="DP78" s="973" t="s">
        <v>289</v>
      </c>
      <c r="DQ78" s="955" t="e">
        <f>#REF!</f>
        <v>#REF!</v>
      </c>
      <c r="DR78" s="956">
        <v>520</v>
      </c>
      <c r="DS78" s="957" t="e">
        <f>SUM(DR78,-DQ78)</f>
        <v>#REF!</v>
      </c>
      <c r="DT78" s="958" t="e">
        <f>DS78/DQ78</f>
        <v>#REF!</v>
      </c>
      <c r="DU78" s="921"/>
      <c r="DV78" s="925">
        <v>151</v>
      </c>
      <c r="DW78" s="925">
        <v>163</v>
      </c>
      <c r="DX78" s="926">
        <f>SUM(DW78,-DV78)</f>
        <v>12</v>
      </c>
      <c r="DY78" s="939">
        <f>DX78/DV78</f>
        <v>7.9470198675496692E-2</v>
      </c>
      <c r="DZ78" s="910">
        <v>20</v>
      </c>
      <c r="EA78" s="929">
        <v>573</v>
      </c>
      <c r="EB78" s="937">
        <f>DW78</f>
        <v>163</v>
      </c>
      <c r="EC78" s="930">
        <f>SUM(EB78,-EA78)</f>
        <v>-410</v>
      </c>
      <c r="ED78" s="938">
        <f>EC78/EA78</f>
        <v>-0.71553228621291454</v>
      </c>
      <c r="EE78" s="880">
        <v>16</v>
      </c>
      <c r="EF78" s="871"/>
      <c r="EI78" s="397">
        <v>16</v>
      </c>
      <c r="EJ78" s="973" t="s">
        <v>289</v>
      </c>
      <c r="EK78" s="955" t="e">
        <f>#REF!</f>
        <v>#REF!</v>
      </c>
      <c r="EL78" s="956">
        <v>520</v>
      </c>
      <c r="EM78" s="957" t="e">
        <f>SUM(EL78,-EK78)</f>
        <v>#REF!</v>
      </c>
      <c r="EN78" s="958" t="e">
        <f>EM78/EK78</f>
        <v>#REF!</v>
      </c>
      <c r="EO78" s="921"/>
      <c r="EP78" s="934">
        <f>SUM(AB78,AU78,BN78,CH78,DB78,DV78)</f>
        <v>1577</v>
      </c>
      <c r="EQ78" s="934">
        <f>SUM(AC78,AV78,BO78,CI78,DC78,DW78)</f>
        <v>1728</v>
      </c>
      <c r="ER78" s="926">
        <f>SUM(EQ78,-EP78)</f>
        <v>151</v>
      </c>
      <c r="ES78" s="939">
        <f>ER78/EP78</f>
        <v>9.5751426759670258E-2</v>
      </c>
      <c r="ET78" s="910">
        <v>20</v>
      </c>
      <c r="EU78" s="929">
        <v>573</v>
      </c>
      <c r="EV78" s="937">
        <f>EQ78</f>
        <v>1728</v>
      </c>
      <c r="EW78" s="930">
        <f>SUM(EV78,-EU78)</f>
        <v>1155</v>
      </c>
      <c r="EX78" s="938">
        <f>EW78/EU78</f>
        <v>2.0157068062827226</v>
      </c>
      <c r="EY78" s="397">
        <v>16</v>
      </c>
      <c r="EZ78" s="871"/>
    </row>
    <row r="79" spans="1:156">
      <c r="A79" s="400">
        <v>17</v>
      </c>
      <c r="B79" s="697" t="s">
        <v>290</v>
      </c>
      <c r="C79" s="966">
        <f>SUM(C70,C78)</f>
        <v>0</v>
      </c>
      <c r="D79" s="966">
        <f>SUM(D70,D78)</f>
        <v>4339</v>
      </c>
      <c r="E79" s="967">
        <f>SUM(D79,-C79)</f>
        <v>4339</v>
      </c>
      <c r="F79" s="968" t="e">
        <f>E79/C79</f>
        <v>#DIV/0!</v>
      </c>
      <c r="G79" s="921"/>
      <c r="H79" s="966">
        <f>SUM(H70,H78)</f>
        <v>4339</v>
      </c>
      <c r="I79" s="966">
        <f>SUM(I70,I78)</f>
        <v>4456</v>
      </c>
      <c r="J79" s="967">
        <f>SUM(I79,-H79)</f>
        <v>117</v>
      </c>
      <c r="K79" s="984">
        <f>J79/H79</f>
        <v>2.6964738418990549E-2</v>
      </c>
      <c r="L79" s="922"/>
      <c r="M79" s="966">
        <f>SUM(M70,M78)</f>
        <v>4339</v>
      </c>
      <c r="N79" s="966">
        <f>SUM(N70,N78)</f>
        <v>4456</v>
      </c>
      <c r="O79" s="967">
        <f>SUM(N79,-M79)</f>
        <v>117</v>
      </c>
      <c r="P79" s="931">
        <f>O79/M79</f>
        <v>2.6964738418990549E-2</v>
      </c>
      <c r="Q79" s="400">
        <v>17</v>
      </c>
      <c r="R79" s="866"/>
      <c r="U79" s="876">
        <v>17</v>
      </c>
      <c r="V79" s="960" t="s">
        <v>290</v>
      </c>
      <c r="W79" s="961" t="e">
        <f>SUM(W70,W78)</f>
        <v>#REF!</v>
      </c>
      <c r="X79" s="962">
        <f>SUM(X70,X78)</f>
        <v>1308</v>
      </c>
      <c r="Y79" s="963" t="e">
        <f>SUM(X79,-W79)</f>
        <v>#REF!</v>
      </c>
      <c r="Z79" s="938" t="e">
        <f>Y79/W79</f>
        <v>#REF!</v>
      </c>
      <c r="AA79" s="921"/>
      <c r="AB79" s="962">
        <f>SUM(AB70,AB78)</f>
        <v>1387</v>
      </c>
      <c r="AC79" s="962">
        <f>SUM(AC70,AC78)</f>
        <v>1422</v>
      </c>
      <c r="AD79" s="963">
        <f>SUM(AC79,-AB79)</f>
        <v>35</v>
      </c>
      <c r="AE79" s="984">
        <f>AD79/AB79</f>
        <v>2.5234318673395817E-2</v>
      </c>
      <c r="AF79" s="910">
        <v>21</v>
      </c>
      <c r="AG79" s="965">
        <f>SUM(AG70,AG78)</f>
        <v>1387</v>
      </c>
      <c r="AH79" s="965">
        <f>SUM(AH70,AH78)</f>
        <v>1422</v>
      </c>
      <c r="AI79" s="930">
        <f>SUM(AH79,-AG79)</f>
        <v>35</v>
      </c>
      <c r="AJ79" s="938">
        <f>AI79/AG79</f>
        <v>2.5234318673395817E-2</v>
      </c>
      <c r="AK79" s="876">
        <v>17</v>
      </c>
      <c r="AL79" s="871"/>
      <c r="AN79" s="880">
        <v>17</v>
      </c>
      <c r="AO79" s="960" t="s">
        <v>290</v>
      </c>
      <c r="AP79" s="961" t="e">
        <f>SUM(AP70,AP78)</f>
        <v>#REF!</v>
      </c>
      <c r="AQ79" s="962">
        <f>SUM(AQ70,AQ78)</f>
        <v>1308</v>
      </c>
      <c r="AR79" s="963" t="e">
        <f>SUM(AQ79,-AP79)</f>
        <v>#REF!</v>
      </c>
      <c r="AS79" s="938" t="e">
        <f>AR79/AP79</f>
        <v>#REF!</v>
      </c>
      <c r="AT79" s="921"/>
      <c r="AU79" s="962">
        <f>SUM(AU70,AU78)</f>
        <v>657</v>
      </c>
      <c r="AV79" s="962">
        <f>SUM(AV70,AV78)</f>
        <v>637</v>
      </c>
      <c r="AW79" s="963">
        <f>SUM(AV79,-AU79)</f>
        <v>-20</v>
      </c>
      <c r="AX79" s="964">
        <f>AW79/AU79</f>
        <v>-3.0441400304414001E-2</v>
      </c>
      <c r="AY79" s="910">
        <v>21</v>
      </c>
      <c r="AZ79" s="965">
        <f>SUM(AZ70,AZ78)</f>
        <v>1387</v>
      </c>
      <c r="BA79" s="965">
        <f>SUM(BA70,BA78)</f>
        <v>637</v>
      </c>
      <c r="BB79" s="930">
        <f>SUM(BA79,-AZ79)</f>
        <v>-750</v>
      </c>
      <c r="BC79" s="938">
        <f>BB79/AZ79</f>
        <v>-0.54073540014419608</v>
      </c>
      <c r="BD79" s="880">
        <v>17</v>
      </c>
      <c r="BE79" s="871"/>
      <c r="BG79" s="876">
        <v>17</v>
      </c>
      <c r="BH79" s="960" t="s">
        <v>290</v>
      </c>
      <c r="BI79" s="961" t="e">
        <f>SUM(BI70,BI78)</f>
        <v>#REF!</v>
      </c>
      <c r="BJ79" s="962">
        <f>SUM(BJ70,BJ78)</f>
        <v>1308</v>
      </c>
      <c r="BK79" s="963" t="e">
        <f>SUM(BJ79,-BI79)</f>
        <v>#REF!</v>
      </c>
      <c r="BL79" s="938" t="e">
        <f>BK79/BI79</f>
        <v>#REF!</v>
      </c>
      <c r="BM79" s="921"/>
      <c r="BN79" s="962">
        <f>SUM(BN70,BN78)</f>
        <v>393</v>
      </c>
      <c r="BO79" s="962">
        <f>SUM(BO70,BO78)</f>
        <v>432</v>
      </c>
      <c r="BP79" s="963">
        <f>SUM(BO79,-BN79)</f>
        <v>39</v>
      </c>
      <c r="BQ79" s="984">
        <f>BP79/BN79</f>
        <v>9.9236641221374045E-2</v>
      </c>
      <c r="BR79" s="910">
        <v>21</v>
      </c>
      <c r="BS79" s="965">
        <f>SUM(BS70,BS78)</f>
        <v>1387</v>
      </c>
      <c r="BT79" s="965">
        <f>SUM(BT70,BT78)</f>
        <v>432</v>
      </c>
      <c r="BU79" s="930">
        <f>SUM(BT79,-BS79)</f>
        <v>-955</v>
      </c>
      <c r="BV79" s="938">
        <f>BU79/BS79</f>
        <v>-0.68853640951694306</v>
      </c>
      <c r="BW79" s="876">
        <v>17</v>
      </c>
      <c r="BX79" s="871"/>
      <c r="CA79" s="880">
        <v>17</v>
      </c>
      <c r="CB79" s="960" t="s">
        <v>290</v>
      </c>
      <c r="CC79" s="961" t="e">
        <f>SUM(CC70,CC78)</f>
        <v>#REF!</v>
      </c>
      <c r="CD79" s="962">
        <f>SUM(CD70,CD78)</f>
        <v>1308</v>
      </c>
      <c r="CE79" s="963" t="e">
        <f>SUM(CD79,-CC79)</f>
        <v>#REF!</v>
      </c>
      <c r="CF79" s="938" t="e">
        <f>CE79/CC79</f>
        <v>#REF!</v>
      </c>
      <c r="CG79" s="921"/>
      <c r="CH79" s="962">
        <f>SUM(CH70,CH78)</f>
        <v>439</v>
      </c>
      <c r="CI79" s="962">
        <f>SUM(CI70,CI78)</f>
        <v>408</v>
      </c>
      <c r="CJ79" s="963">
        <f>SUM(CI79,-CH79)</f>
        <v>-31</v>
      </c>
      <c r="CK79" s="964">
        <f>CJ79/CH79</f>
        <v>-7.0615034168564919E-2</v>
      </c>
      <c r="CL79" s="910">
        <v>21</v>
      </c>
      <c r="CM79" s="965">
        <f>SUM(CM70,CM78)</f>
        <v>1387</v>
      </c>
      <c r="CN79" s="965">
        <f>SUM(CN70,CN78)</f>
        <v>408</v>
      </c>
      <c r="CO79" s="930">
        <f>SUM(CN79,-CM79)</f>
        <v>-979</v>
      </c>
      <c r="CP79" s="938">
        <f>CO79/CM79</f>
        <v>-0.70583994232155733</v>
      </c>
      <c r="CQ79" s="880">
        <v>17</v>
      </c>
      <c r="CR79" s="871"/>
      <c r="CU79" s="876">
        <v>17</v>
      </c>
      <c r="CV79" s="960" t="s">
        <v>290</v>
      </c>
      <c r="CW79" s="961" t="e">
        <f>SUM(CW70,CW78)</f>
        <v>#REF!</v>
      </c>
      <c r="CX79" s="962">
        <f>SUM(CX70,CX78)</f>
        <v>1308</v>
      </c>
      <c r="CY79" s="963" t="e">
        <f>SUM(CX79,-CW79)</f>
        <v>#REF!</v>
      </c>
      <c r="CZ79" s="938" t="e">
        <f>CY79/CW79</f>
        <v>#REF!</v>
      </c>
      <c r="DA79" s="921"/>
      <c r="DB79" s="962">
        <f>SUM(DB70,DB78)</f>
        <v>176</v>
      </c>
      <c r="DC79" s="962">
        <f>SUM(DC70,DC78)</f>
        <v>176</v>
      </c>
      <c r="DD79" s="963">
        <f>SUM(DC79,-DB79)</f>
        <v>0</v>
      </c>
      <c r="DE79" s="984">
        <f>DD79/DB79</f>
        <v>0</v>
      </c>
      <c r="DF79" s="910">
        <v>21</v>
      </c>
      <c r="DG79" s="965">
        <f>SUM(DG70,DG78)</f>
        <v>1387</v>
      </c>
      <c r="DH79" s="965">
        <f>SUM(DH70,DH78)</f>
        <v>176</v>
      </c>
      <c r="DI79" s="930">
        <f>SUM(DH79,-DG79)</f>
        <v>-1211</v>
      </c>
      <c r="DJ79" s="938">
        <f>DI79/DG79</f>
        <v>-0.87310742609949532</v>
      </c>
      <c r="DK79" s="876">
        <v>17</v>
      </c>
      <c r="DL79" s="871"/>
      <c r="DO79" s="880">
        <v>17</v>
      </c>
      <c r="DP79" s="960" t="s">
        <v>290</v>
      </c>
      <c r="DQ79" s="961" t="e">
        <f>SUM(DQ70,DQ78)</f>
        <v>#REF!</v>
      </c>
      <c r="DR79" s="962">
        <f>SUM(DR70,DR78)</f>
        <v>1308</v>
      </c>
      <c r="DS79" s="963" t="e">
        <f>SUM(DR79,-DQ79)</f>
        <v>#REF!</v>
      </c>
      <c r="DT79" s="938" t="e">
        <f>DS79/DQ79</f>
        <v>#REF!</v>
      </c>
      <c r="DU79" s="921"/>
      <c r="DV79" s="962">
        <f>SUM(DV70,DV78)</f>
        <v>274</v>
      </c>
      <c r="DW79" s="962">
        <f>SUM(DW70,DW78)</f>
        <v>276</v>
      </c>
      <c r="DX79" s="963">
        <f>SUM(DW79,-DV79)</f>
        <v>2</v>
      </c>
      <c r="DY79" s="984">
        <f>DX79/DV79</f>
        <v>7.2992700729927005E-3</v>
      </c>
      <c r="DZ79" s="910">
        <v>21</v>
      </c>
      <c r="EA79" s="965">
        <f>SUM(EA70,EA78)</f>
        <v>1387</v>
      </c>
      <c r="EB79" s="965">
        <f>SUM(EB70,EB78)</f>
        <v>276</v>
      </c>
      <c r="EC79" s="930">
        <f>SUM(EB79,-EA79)</f>
        <v>-1111</v>
      </c>
      <c r="ED79" s="938">
        <f>EC79/EA79</f>
        <v>-0.80100937274693584</v>
      </c>
      <c r="EE79" s="880">
        <v>17</v>
      </c>
      <c r="EF79" s="871"/>
      <c r="EI79" s="397">
        <v>17</v>
      </c>
      <c r="EJ79" s="960" t="s">
        <v>290</v>
      </c>
      <c r="EK79" s="961" t="e">
        <f>SUM(EK70,EK78)</f>
        <v>#REF!</v>
      </c>
      <c r="EL79" s="962">
        <f>SUM(EL70,EL78)</f>
        <v>1308</v>
      </c>
      <c r="EM79" s="963" t="e">
        <f>SUM(EL79,-EK79)</f>
        <v>#REF!</v>
      </c>
      <c r="EN79" s="938" t="e">
        <f>EM79/EK79</f>
        <v>#REF!</v>
      </c>
      <c r="EO79" s="921"/>
      <c r="EP79" s="962">
        <f>SUM(EP70,EP78)</f>
        <v>3326</v>
      </c>
      <c r="EQ79" s="962">
        <f>SUM(EQ70,EQ78)</f>
        <v>3351</v>
      </c>
      <c r="ER79" s="963">
        <f>SUM(EQ79,-EP79)</f>
        <v>25</v>
      </c>
      <c r="ES79" s="984">
        <f>ER79/EP79</f>
        <v>7.5165363800360797E-3</v>
      </c>
      <c r="ET79" s="910">
        <v>21</v>
      </c>
      <c r="EU79" s="965">
        <f>SUM(EU70,EU78)</f>
        <v>1387</v>
      </c>
      <c r="EV79" s="965">
        <f>SUM(EV70,EV78)</f>
        <v>3351</v>
      </c>
      <c r="EW79" s="930">
        <f>SUM(EV79,-EU79)</f>
        <v>1964</v>
      </c>
      <c r="EX79" s="938">
        <f>EW79/EU79</f>
        <v>1.4160057678442681</v>
      </c>
      <c r="EY79" s="397">
        <v>17</v>
      </c>
      <c r="EZ79" s="871"/>
    </row>
    <row r="80" spans="1:156" hidden="1">
      <c r="A80" s="400"/>
      <c r="B80" s="279"/>
      <c r="C80" s="867"/>
      <c r="D80" s="279"/>
      <c r="E80" s="279"/>
      <c r="F80" s="948"/>
      <c r="G80" s="969"/>
      <c r="H80" s="279"/>
      <c r="I80" s="279"/>
      <c r="J80" s="279"/>
      <c r="K80" s="948"/>
      <c r="L80" s="922"/>
      <c r="M80" s="279"/>
      <c r="N80" s="279"/>
      <c r="O80" s="279"/>
      <c r="P80" s="945"/>
      <c r="Q80" s="400"/>
      <c r="R80" s="866"/>
      <c r="U80" s="876"/>
      <c r="V80" s="279"/>
      <c r="W80" s="867"/>
      <c r="X80" s="279"/>
      <c r="Y80" s="279"/>
      <c r="Z80" s="948"/>
      <c r="AA80" s="969"/>
      <c r="AB80" s="279"/>
      <c r="AC80" s="279"/>
      <c r="AD80" s="279"/>
      <c r="AE80" s="948"/>
      <c r="AF80" s="910"/>
      <c r="AG80" s="867"/>
      <c r="AH80" s="279"/>
      <c r="AI80" s="279"/>
      <c r="AJ80" s="948"/>
      <c r="AK80" s="876"/>
      <c r="AL80" s="871"/>
      <c r="AN80" s="880"/>
      <c r="AO80" s="279"/>
      <c r="AP80" s="867"/>
      <c r="AQ80" s="279"/>
      <c r="AR80" s="279"/>
      <c r="AS80" s="948"/>
      <c r="AT80" s="969"/>
      <c r="AU80" s="279"/>
      <c r="AV80" s="279"/>
      <c r="AW80" s="279"/>
      <c r="AX80" s="948"/>
      <c r="AY80" s="910"/>
      <c r="AZ80" s="867"/>
      <c r="BA80" s="279"/>
      <c r="BB80" s="279"/>
      <c r="BC80" s="948"/>
      <c r="BD80" s="880"/>
      <c r="BE80" s="871"/>
      <c r="BG80" s="876"/>
      <c r="BH80" s="279"/>
      <c r="BI80" s="867"/>
      <c r="BJ80" s="279"/>
      <c r="BK80" s="279"/>
      <c r="BL80" s="948"/>
      <c r="BM80" s="969"/>
      <c r="BN80" s="279"/>
      <c r="BO80" s="279"/>
      <c r="BP80" s="279"/>
      <c r="BQ80" s="948"/>
      <c r="BR80" s="910"/>
      <c r="BS80" s="867"/>
      <c r="BT80" s="279"/>
      <c r="BU80" s="279"/>
      <c r="BV80" s="948"/>
      <c r="BW80" s="876"/>
      <c r="BX80" s="871"/>
      <c r="CA80" s="880"/>
      <c r="CB80" s="279"/>
      <c r="CC80" s="867"/>
      <c r="CD80" s="279"/>
      <c r="CE80" s="279"/>
      <c r="CF80" s="948"/>
      <c r="CG80" s="969"/>
      <c r="CH80" s="279"/>
      <c r="CI80" s="279"/>
      <c r="CJ80" s="279"/>
      <c r="CK80" s="948"/>
      <c r="CL80" s="910"/>
      <c r="CM80" s="867"/>
      <c r="CN80" s="279"/>
      <c r="CO80" s="279"/>
      <c r="CP80" s="948"/>
      <c r="CQ80" s="880"/>
      <c r="CR80" s="871"/>
      <c r="CU80" s="876"/>
      <c r="CV80" s="279"/>
      <c r="CW80" s="867"/>
      <c r="CX80" s="279"/>
      <c r="CY80" s="279"/>
      <c r="CZ80" s="948"/>
      <c r="DA80" s="969"/>
      <c r="DB80" s="279"/>
      <c r="DC80" s="279"/>
      <c r="DD80" s="279"/>
      <c r="DE80" s="948"/>
      <c r="DF80" s="910"/>
      <c r="DG80" s="867"/>
      <c r="DH80" s="279"/>
      <c r="DI80" s="279"/>
      <c r="DJ80" s="948"/>
      <c r="DK80" s="876"/>
      <c r="DL80" s="871"/>
      <c r="DO80" s="880"/>
      <c r="DP80" s="279"/>
      <c r="DQ80" s="867"/>
      <c r="DR80" s="279"/>
      <c r="DS80" s="279"/>
      <c r="DT80" s="948"/>
      <c r="DU80" s="969"/>
      <c r="DV80" s="279"/>
      <c r="DW80" s="279"/>
      <c r="DX80" s="279"/>
      <c r="DY80" s="948"/>
      <c r="DZ80" s="910"/>
      <c r="EA80" s="867"/>
      <c r="EB80" s="279"/>
      <c r="EC80" s="279"/>
      <c r="ED80" s="948"/>
      <c r="EE80" s="880"/>
      <c r="EF80" s="871"/>
      <c r="EI80" s="397"/>
      <c r="EJ80" s="279"/>
      <c r="EK80" s="867"/>
      <c r="EL80" s="279"/>
      <c r="EM80" s="279"/>
      <c r="EN80" s="948"/>
      <c r="EO80" s="969"/>
      <c r="EP80" s="279"/>
      <c r="EQ80" s="279"/>
      <c r="ER80" s="279"/>
      <c r="ES80" s="948"/>
      <c r="ET80" s="910"/>
      <c r="EU80" s="867"/>
      <c r="EV80" s="279"/>
      <c r="EW80" s="279"/>
      <c r="EX80" s="948"/>
      <c r="EY80" s="397"/>
      <c r="EZ80" s="871"/>
    </row>
    <row r="81" spans="1:156" hidden="1">
      <c r="A81" s="400"/>
      <c r="B81" s="279"/>
      <c r="C81" s="867"/>
      <c r="D81" s="279"/>
      <c r="E81" s="279"/>
      <c r="F81" s="948"/>
      <c r="G81" s="969"/>
      <c r="H81" s="279"/>
      <c r="I81" s="279"/>
      <c r="J81" s="279"/>
      <c r="K81" s="948"/>
      <c r="L81" s="922"/>
      <c r="M81" s="279"/>
      <c r="N81" s="279"/>
      <c r="O81" s="279"/>
      <c r="P81" s="945"/>
      <c r="Q81" s="400"/>
      <c r="R81" s="866"/>
      <c r="U81" s="876"/>
      <c r="V81" s="279"/>
      <c r="W81" s="867"/>
      <c r="X81" s="279"/>
      <c r="Y81" s="279"/>
      <c r="Z81" s="948"/>
      <c r="AA81" s="969"/>
      <c r="AB81" s="279"/>
      <c r="AC81" s="279"/>
      <c r="AD81" s="279"/>
      <c r="AE81" s="948"/>
      <c r="AF81" s="910"/>
      <c r="AG81" s="867"/>
      <c r="AH81" s="279"/>
      <c r="AI81" s="279"/>
      <c r="AJ81" s="948"/>
      <c r="AK81" s="876"/>
      <c r="AL81" s="871"/>
      <c r="AN81" s="880"/>
      <c r="AO81" s="279"/>
      <c r="AP81" s="867"/>
      <c r="AQ81" s="279"/>
      <c r="AR81" s="279"/>
      <c r="AS81" s="948"/>
      <c r="AT81" s="969"/>
      <c r="AU81" s="279"/>
      <c r="AV81" s="279"/>
      <c r="AW81" s="279"/>
      <c r="AX81" s="948"/>
      <c r="AY81" s="910"/>
      <c r="AZ81" s="867"/>
      <c r="BA81" s="279"/>
      <c r="BB81" s="279"/>
      <c r="BC81" s="948"/>
      <c r="BD81" s="880"/>
      <c r="BE81" s="871"/>
      <c r="BG81" s="876"/>
      <c r="BH81" s="279"/>
      <c r="BI81" s="867"/>
      <c r="BJ81" s="279"/>
      <c r="BK81" s="279"/>
      <c r="BL81" s="948"/>
      <c r="BM81" s="969"/>
      <c r="BN81" s="279"/>
      <c r="BO81" s="279"/>
      <c r="BP81" s="279"/>
      <c r="BQ81" s="948"/>
      <c r="BR81" s="910"/>
      <c r="BS81" s="867"/>
      <c r="BT81" s="279"/>
      <c r="BU81" s="279"/>
      <c r="BV81" s="948"/>
      <c r="BW81" s="876"/>
      <c r="BX81" s="871"/>
      <c r="CA81" s="880"/>
      <c r="CB81" s="279"/>
      <c r="CC81" s="867"/>
      <c r="CD81" s="279"/>
      <c r="CE81" s="279"/>
      <c r="CF81" s="948"/>
      <c r="CG81" s="969"/>
      <c r="CH81" s="279"/>
      <c r="CI81" s="279"/>
      <c r="CJ81" s="279"/>
      <c r="CK81" s="948"/>
      <c r="CL81" s="910"/>
      <c r="CM81" s="867"/>
      <c r="CN81" s="279"/>
      <c r="CO81" s="279"/>
      <c r="CP81" s="948"/>
      <c r="CQ81" s="880"/>
      <c r="CR81" s="871"/>
      <c r="CU81" s="876"/>
      <c r="CV81" s="279"/>
      <c r="CW81" s="867"/>
      <c r="CX81" s="279"/>
      <c r="CY81" s="279"/>
      <c r="CZ81" s="948"/>
      <c r="DA81" s="969"/>
      <c r="DB81" s="279"/>
      <c r="DC81" s="279"/>
      <c r="DD81" s="279"/>
      <c r="DE81" s="948"/>
      <c r="DF81" s="910"/>
      <c r="DG81" s="867"/>
      <c r="DH81" s="279"/>
      <c r="DI81" s="279"/>
      <c r="DJ81" s="948"/>
      <c r="DK81" s="876"/>
      <c r="DL81" s="871"/>
      <c r="DO81" s="880"/>
      <c r="DP81" s="279"/>
      <c r="DQ81" s="867"/>
      <c r="DR81" s="279"/>
      <c r="DS81" s="279"/>
      <c r="DT81" s="948"/>
      <c r="DU81" s="969"/>
      <c r="DV81" s="279"/>
      <c r="DW81" s="279"/>
      <c r="DX81" s="279"/>
      <c r="DY81" s="948"/>
      <c r="DZ81" s="910"/>
      <c r="EA81" s="867"/>
      <c r="EB81" s="279"/>
      <c r="EC81" s="279"/>
      <c r="ED81" s="948"/>
      <c r="EE81" s="880"/>
      <c r="EF81" s="871"/>
      <c r="EI81" s="397"/>
      <c r="EJ81" s="279"/>
      <c r="EK81" s="867"/>
      <c r="EL81" s="279"/>
      <c r="EM81" s="279"/>
      <c r="EN81" s="948"/>
      <c r="EO81" s="969"/>
      <c r="EP81" s="279"/>
      <c r="EQ81" s="279"/>
      <c r="ER81" s="279"/>
      <c r="ES81" s="948"/>
      <c r="ET81" s="910"/>
      <c r="EU81" s="867"/>
      <c r="EV81" s="279"/>
      <c r="EW81" s="279"/>
      <c r="EX81" s="948"/>
      <c r="EY81" s="397"/>
      <c r="EZ81" s="871"/>
    </row>
    <row r="82" spans="1:156" ht="5.0999999999999996" customHeight="1">
      <c r="A82" s="400"/>
      <c r="B82" s="951"/>
      <c r="C82" s="666"/>
      <c r="D82" s="953"/>
      <c r="E82" s="953"/>
      <c r="F82" s="954"/>
      <c r="G82" s="921"/>
      <c r="H82" s="953"/>
      <c r="I82" s="953"/>
      <c r="J82" s="953"/>
      <c r="K82" s="954"/>
      <c r="L82" s="922"/>
      <c r="M82" s="953"/>
      <c r="N82" s="953"/>
      <c r="O82" s="953"/>
      <c r="P82" s="945"/>
      <c r="Q82" s="400"/>
      <c r="R82" s="866"/>
      <c r="U82" s="876"/>
      <c r="V82" s="951"/>
      <c r="W82" s="666"/>
      <c r="X82" s="953"/>
      <c r="Y82" s="953"/>
      <c r="Z82" s="954"/>
      <c r="AA82" s="921"/>
      <c r="AB82" s="953"/>
      <c r="AC82" s="953"/>
      <c r="AD82" s="953"/>
      <c r="AE82" s="954"/>
      <c r="AF82" s="910"/>
      <c r="AG82" s="399"/>
      <c r="AH82" s="953"/>
      <c r="AI82" s="953"/>
      <c r="AJ82" s="954"/>
      <c r="AK82" s="876"/>
      <c r="AL82" s="871"/>
      <c r="AN82" s="880"/>
      <c r="AO82" s="951"/>
      <c r="AP82" s="666"/>
      <c r="AQ82" s="953"/>
      <c r="AR82" s="953"/>
      <c r="AS82" s="954"/>
      <c r="AT82" s="921"/>
      <c r="AU82" s="953"/>
      <c r="AV82" s="953"/>
      <c r="AW82" s="953"/>
      <c r="AX82" s="954"/>
      <c r="AY82" s="910"/>
      <c r="AZ82" s="399"/>
      <c r="BA82" s="953"/>
      <c r="BB82" s="953"/>
      <c r="BC82" s="954"/>
      <c r="BD82" s="880"/>
      <c r="BE82" s="871"/>
      <c r="BG82" s="876"/>
      <c r="BH82" s="951"/>
      <c r="BI82" s="666"/>
      <c r="BJ82" s="953"/>
      <c r="BK82" s="953"/>
      <c r="BL82" s="954"/>
      <c r="BM82" s="921"/>
      <c r="BN82" s="953"/>
      <c r="BO82" s="953"/>
      <c r="BP82" s="953"/>
      <c r="BQ82" s="954"/>
      <c r="BR82" s="910"/>
      <c r="BS82" s="399"/>
      <c r="BT82" s="953"/>
      <c r="BU82" s="953"/>
      <c r="BV82" s="954"/>
      <c r="BW82" s="876"/>
      <c r="BX82" s="871"/>
      <c r="CA82" s="880"/>
      <c r="CB82" s="951"/>
      <c r="CC82" s="666"/>
      <c r="CD82" s="953"/>
      <c r="CE82" s="953"/>
      <c r="CF82" s="954"/>
      <c r="CG82" s="921"/>
      <c r="CH82" s="953"/>
      <c r="CI82" s="953"/>
      <c r="CJ82" s="953"/>
      <c r="CK82" s="954"/>
      <c r="CL82" s="910"/>
      <c r="CM82" s="399"/>
      <c r="CN82" s="953"/>
      <c r="CO82" s="953"/>
      <c r="CP82" s="954"/>
      <c r="CQ82" s="880"/>
      <c r="CR82" s="871"/>
      <c r="CU82" s="876"/>
      <c r="CV82" s="951"/>
      <c r="CW82" s="666"/>
      <c r="CX82" s="953"/>
      <c r="CY82" s="953"/>
      <c r="CZ82" s="954"/>
      <c r="DA82" s="921"/>
      <c r="DB82" s="953"/>
      <c r="DC82" s="953"/>
      <c r="DD82" s="953"/>
      <c r="DE82" s="954"/>
      <c r="DF82" s="910"/>
      <c r="DG82" s="399"/>
      <c r="DH82" s="953"/>
      <c r="DI82" s="953"/>
      <c r="DJ82" s="954"/>
      <c r="DK82" s="876"/>
      <c r="DL82" s="871"/>
      <c r="DO82" s="880"/>
      <c r="DP82" s="951"/>
      <c r="DQ82" s="666"/>
      <c r="DR82" s="953"/>
      <c r="DS82" s="953"/>
      <c r="DT82" s="954"/>
      <c r="DU82" s="921"/>
      <c r="DV82" s="953"/>
      <c r="DW82" s="953"/>
      <c r="DX82" s="953"/>
      <c r="DY82" s="954"/>
      <c r="DZ82" s="910"/>
      <c r="EA82" s="399"/>
      <c r="EB82" s="953"/>
      <c r="EC82" s="953"/>
      <c r="ED82" s="954"/>
      <c r="EE82" s="880"/>
      <c r="EF82" s="871"/>
      <c r="EI82" s="397"/>
      <c r="EJ82" s="951"/>
      <c r="EK82" s="666"/>
      <c r="EL82" s="953"/>
      <c r="EM82" s="953"/>
      <c r="EN82" s="954"/>
      <c r="EO82" s="921"/>
      <c r="EP82" s="953"/>
      <c r="EQ82" s="953"/>
      <c r="ER82" s="953"/>
      <c r="ES82" s="954"/>
      <c r="ET82" s="910"/>
      <c r="EU82" s="399"/>
      <c r="EV82" s="953"/>
      <c r="EW82" s="953"/>
      <c r="EX82" s="954"/>
      <c r="EY82" s="397"/>
      <c r="EZ82" s="871"/>
    </row>
    <row r="83" spans="1:156" hidden="1">
      <c r="A83" s="400">
        <v>22</v>
      </c>
      <c r="B83" s="279" t="s">
        <v>291</v>
      </c>
      <c r="C83" s="867">
        <v>1268</v>
      </c>
      <c r="D83" s="867">
        <v>578</v>
      </c>
      <c r="E83" s="919">
        <f>SUM(D83,-C83)</f>
        <v>-690</v>
      </c>
      <c r="F83" s="923">
        <f>E83/C83</f>
        <v>-0.54416403785488954</v>
      </c>
      <c r="G83" s="921"/>
      <c r="H83" s="302">
        <v>568</v>
      </c>
      <c r="I83" s="867"/>
      <c r="J83" s="919">
        <f>SUM(I83,-H83)</f>
        <v>-568</v>
      </c>
      <c r="K83" s="923">
        <f>J83/H83</f>
        <v>-1</v>
      </c>
      <c r="L83" s="922"/>
      <c r="M83" s="867">
        <v>578</v>
      </c>
      <c r="N83" s="867"/>
      <c r="O83" s="919">
        <f>SUM(N83,-M83)</f>
        <v>-578</v>
      </c>
      <c r="P83" s="970">
        <f>O83/M83</f>
        <v>-1</v>
      </c>
      <c r="Q83" s="400">
        <v>22</v>
      </c>
      <c r="R83" s="866"/>
      <c r="U83" s="876">
        <v>22</v>
      </c>
      <c r="V83" s="279" t="s">
        <v>291</v>
      </c>
      <c r="W83" s="867">
        <v>1268</v>
      </c>
      <c r="X83" s="867">
        <v>578</v>
      </c>
      <c r="Y83" s="919">
        <f>SUM(X83,-W83)</f>
        <v>-690</v>
      </c>
      <c r="Z83" s="923">
        <f>Y83/W83</f>
        <v>-0.54416403785488954</v>
      </c>
      <c r="AA83" s="921"/>
      <c r="AB83" s="302"/>
      <c r="AC83" s="867"/>
      <c r="AD83" s="919">
        <f>SUM(AC83,-AB83)</f>
        <v>0</v>
      </c>
      <c r="AE83" s="923" t="e">
        <f>AD83/AB83</f>
        <v>#DIV/0!</v>
      </c>
      <c r="AF83" s="910">
        <v>22</v>
      </c>
      <c r="AG83" s="867">
        <v>578</v>
      </c>
      <c r="AH83" s="867"/>
      <c r="AI83" s="919">
        <f>SUM(AH83,-AG83)</f>
        <v>-578</v>
      </c>
      <c r="AJ83" s="923">
        <f>AI83/AG83</f>
        <v>-1</v>
      </c>
      <c r="AK83" s="876">
        <v>22</v>
      </c>
      <c r="AL83" s="871"/>
      <c r="AN83" s="880">
        <v>22</v>
      </c>
      <c r="AO83" s="279" t="s">
        <v>291</v>
      </c>
      <c r="AP83" s="867">
        <v>1268</v>
      </c>
      <c r="AQ83" s="867">
        <v>578</v>
      </c>
      <c r="AR83" s="919">
        <f>SUM(AQ83,-AP83)</f>
        <v>-690</v>
      </c>
      <c r="AS83" s="923">
        <f>AR83/AP83</f>
        <v>-0.54416403785488954</v>
      </c>
      <c r="AT83" s="921"/>
      <c r="AU83" s="302"/>
      <c r="AV83" s="867"/>
      <c r="AW83" s="919">
        <f>SUM(AV83,-AU83)</f>
        <v>0</v>
      </c>
      <c r="AX83" s="923" t="e">
        <f>AW83/AU83</f>
        <v>#DIV/0!</v>
      </c>
      <c r="AY83" s="910">
        <v>22</v>
      </c>
      <c r="AZ83" s="867">
        <v>578</v>
      </c>
      <c r="BA83" s="867"/>
      <c r="BB83" s="919">
        <f>SUM(BA83,-AZ83)</f>
        <v>-578</v>
      </c>
      <c r="BC83" s="923">
        <f>BB83/AZ83</f>
        <v>-1</v>
      </c>
      <c r="BD83" s="880">
        <v>22</v>
      </c>
      <c r="BE83" s="871"/>
      <c r="BG83" s="876">
        <v>22</v>
      </c>
      <c r="BH83" s="279" t="s">
        <v>291</v>
      </c>
      <c r="BI83" s="867">
        <v>1268</v>
      </c>
      <c r="BJ83" s="867">
        <v>578</v>
      </c>
      <c r="BK83" s="919">
        <f>SUM(BJ83,-BI83)</f>
        <v>-690</v>
      </c>
      <c r="BL83" s="923">
        <f>BK83/BI83</f>
        <v>-0.54416403785488954</v>
      </c>
      <c r="BM83" s="921"/>
      <c r="BN83" s="302"/>
      <c r="BO83" s="867"/>
      <c r="BP83" s="919">
        <f>SUM(BO83,-BN83)</f>
        <v>0</v>
      </c>
      <c r="BQ83" s="923" t="e">
        <f>BP83/BN83</f>
        <v>#DIV/0!</v>
      </c>
      <c r="BR83" s="910">
        <v>22</v>
      </c>
      <c r="BS83" s="867">
        <v>578</v>
      </c>
      <c r="BT83" s="867"/>
      <c r="BU83" s="919">
        <f>SUM(BT83,-BS83)</f>
        <v>-578</v>
      </c>
      <c r="BV83" s="923">
        <f>BU83/BS83</f>
        <v>-1</v>
      </c>
      <c r="BW83" s="876">
        <v>22</v>
      </c>
      <c r="BX83" s="871"/>
      <c r="CA83" s="880">
        <v>22</v>
      </c>
      <c r="CB83" s="279" t="s">
        <v>291</v>
      </c>
      <c r="CC83" s="867">
        <v>1268</v>
      </c>
      <c r="CD83" s="867">
        <v>578</v>
      </c>
      <c r="CE83" s="919">
        <f>SUM(CD83,-CC83)</f>
        <v>-690</v>
      </c>
      <c r="CF83" s="923">
        <f>CE83/CC83</f>
        <v>-0.54416403785488954</v>
      </c>
      <c r="CG83" s="921"/>
      <c r="CH83" s="302"/>
      <c r="CI83" s="867"/>
      <c r="CJ83" s="919">
        <f>SUM(CI83,-CH83)</f>
        <v>0</v>
      </c>
      <c r="CK83" s="923" t="e">
        <f>CJ83/CH83</f>
        <v>#DIV/0!</v>
      </c>
      <c r="CL83" s="910">
        <v>22</v>
      </c>
      <c r="CM83" s="867">
        <v>578</v>
      </c>
      <c r="CN83" s="867"/>
      <c r="CO83" s="919">
        <f>SUM(CN83,-CM83)</f>
        <v>-578</v>
      </c>
      <c r="CP83" s="923">
        <f>CO83/CM83</f>
        <v>-1</v>
      </c>
      <c r="CQ83" s="880">
        <v>22</v>
      </c>
      <c r="CR83" s="871"/>
      <c r="CU83" s="876">
        <v>22</v>
      </c>
      <c r="CV83" s="279" t="s">
        <v>291</v>
      </c>
      <c r="CW83" s="867">
        <v>1268</v>
      </c>
      <c r="CX83" s="867">
        <v>578</v>
      </c>
      <c r="CY83" s="919">
        <f>SUM(CX83,-CW83)</f>
        <v>-690</v>
      </c>
      <c r="CZ83" s="923">
        <f>CY83/CW83</f>
        <v>-0.54416403785488954</v>
      </c>
      <c r="DA83" s="921"/>
      <c r="DB83" s="302"/>
      <c r="DC83" s="867"/>
      <c r="DD83" s="919">
        <f>SUM(DC83,-DB83)</f>
        <v>0</v>
      </c>
      <c r="DE83" s="923" t="e">
        <f>DD83/DB83</f>
        <v>#DIV/0!</v>
      </c>
      <c r="DF83" s="910">
        <v>22</v>
      </c>
      <c r="DG83" s="867">
        <v>578</v>
      </c>
      <c r="DH83" s="867"/>
      <c r="DI83" s="919">
        <f>SUM(DH83,-DG83)</f>
        <v>-578</v>
      </c>
      <c r="DJ83" s="923">
        <f>DI83/DG83</f>
        <v>-1</v>
      </c>
      <c r="DK83" s="876">
        <v>22</v>
      </c>
      <c r="DL83" s="871"/>
      <c r="DO83" s="880">
        <v>22</v>
      </c>
      <c r="DP83" s="279" t="s">
        <v>291</v>
      </c>
      <c r="DQ83" s="867">
        <v>1268</v>
      </c>
      <c r="DR83" s="867">
        <v>578</v>
      </c>
      <c r="DS83" s="919">
        <f>SUM(DR83,-DQ83)</f>
        <v>-690</v>
      </c>
      <c r="DT83" s="923">
        <f>DS83/DQ83</f>
        <v>-0.54416403785488954</v>
      </c>
      <c r="DU83" s="921"/>
      <c r="DV83" s="302"/>
      <c r="DW83" s="867"/>
      <c r="DX83" s="919">
        <f>SUM(DW83,-DV83)</f>
        <v>0</v>
      </c>
      <c r="DY83" s="923" t="e">
        <f>DX83/DV83</f>
        <v>#DIV/0!</v>
      </c>
      <c r="DZ83" s="910">
        <v>22</v>
      </c>
      <c r="EA83" s="867">
        <v>578</v>
      </c>
      <c r="EB83" s="867"/>
      <c r="EC83" s="919">
        <f>SUM(EB83,-EA83)</f>
        <v>-578</v>
      </c>
      <c r="ED83" s="923">
        <f>EC83/EA83</f>
        <v>-1</v>
      </c>
      <c r="EE83" s="880">
        <v>22</v>
      </c>
      <c r="EF83" s="871"/>
      <c r="EI83" s="397">
        <v>22</v>
      </c>
      <c r="EJ83" s="279" t="s">
        <v>291</v>
      </c>
      <c r="EK83" s="867">
        <v>1268</v>
      </c>
      <c r="EL83" s="867">
        <v>578</v>
      </c>
      <c r="EM83" s="919">
        <f>SUM(EL83,-EK83)</f>
        <v>-690</v>
      </c>
      <c r="EN83" s="923">
        <f>EM83/EK83</f>
        <v>-0.54416403785488954</v>
      </c>
      <c r="EO83" s="921"/>
      <c r="EP83" s="302"/>
      <c r="EQ83" s="867"/>
      <c r="ER83" s="919">
        <f>SUM(EQ83,-EP83)</f>
        <v>0</v>
      </c>
      <c r="ES83" s="923" t="e">
        <f>ER83/EP83</f>
        <v>#DIV/0!</v>
      </c>
      <c r="ET83" s="910">
        <v>22</v>
      </c>
      <c r="EU83" s="867">
        <v>578</v>
      </c>
      <c r="EV83" s="867"/>
      <c r="EW83" s="919">
        <f>SUM(EV83,-EU83)</f>
        <v>-578</v>
      </c>
      <c r="EX83" s="923">
        <f>EW83/EU83</f>
        <v>-1</v>
      </c>
      <c r="EY83" s="397">
        <v>22</v>
      </c>
      <c r="EZ83" s="871"/>
    </row>
    <row r="84" spans="1:156" hidden="1">
      <c r="A84" s="400">
        <v>23</v>
      </c>
      <c r="B84" s="279" t="s">
        <v>292</v>
      </c>
      <c r="C84" s="867">
        <v>420</v>
      </c>
      <c r="D84" s="867">
        <v>186</v>
      </c>
      <c r="E84" s="919">
        <f>SUM(D84,-C84)</f>
        <v>-234</v>
      </c>
      <c r="F84" s="923">
        <f>E84/C84</f>
        <v>-0.55714285714285716</v>
      </c>
      <c r="G84" s="921"/>
      <c r="H84" s="302">
        <v>187</v>
      </c>
      <c r="I84" s="867"/>
      <c r="J84" s="919">
        <f>SUM(I84,-H84)</f>
        <v>-187</v>
      </c>
      <c r="K84" s="923">
        <f>J84/H84</f>
        <v>-1</v>
      </c>
      <c r="L84" s="922"/>
      <c r="M84" s="867">
        <v>186</v>
      </c>
      <c r="N84" s="867"/>
      <c r="O84" s="919">
        <f>SUM(N84,-M84)</f>
        <v>-186</v>
      </c>
      <c r="P84" s="970">
        <f>O84/M84</f>
        <v>-1</v>
      </c>
      <c r="Q84" s="400">
        <v>23</v>
      </c>
      <c r="R84" s="866"/>
      <c r="U84" s="876">
        <v>23</v>
      </c>
      <c r="V84" s="279" t="s">
        <v>292</v>
      </c>
      <c r="W84" s="867">
        <v>420</v>
      </c>
      <c r="X84" s="867">
        <v>186</v>
      </c>
      <c r="Y84" s="919">
        <f>SUM(X84,-W84)</f>
        <v>-234</v>
      </c>
      <c r="Z84" s="923">
        <f>Y84/W84</f>
        <v>-0.55714285714285716</v>
      </c>
      <c r="AA84" s="921"/>
      <c r="AB84" s="302"/>
      <c r="AC84" s="867"/>
      <c r="AD84" s="919">
        <f>SUM(AC84,-AB84)</f>
        <v>0</v>
      </c>
      <c r="AE84" s="923" t="e">
        <f>AD84/AB84</f>
        <v>#DIV/0!</v>
      </c>
      <c r="AF84" s="910">
        <v>23</v>
      </c>
      <c r="AG84" s="867">
        <v>186</v>
      </c>
      <c r="AH84" s="867"/>
      <c r="AI84" s="919">
        <f>SUM(AH84,-AG84)</f>
        <v>-186</v>
      </c>
      <c r="AJ84" s="923">
        <f>AI84/AG84</f>
        <v>-1</v>
      </c>
      <c r="AK84" s="876">
        <v>23</v>
      </c>
      <c r="AL84" s="871"/>
      <c r="AN84" s="880">
        <v>23</v>
      </c>
      <c r="AO84" s="279" t="s">
        <v>292</v>
      </c>
      <c r="AP84" s="867">
        <v>420</v>
      </c>
      <c r="AQ84" s="867">
        <v>186</v>
      </c>
      <c r="AR84" s="919">
        <f>SUM(AQ84,-AP84)</f>
        <v>-234</v>
      </c>
      <c r="AS84" s="923">
        <f>AR84/AP84</f>
        <v>-0.55714285714285716</v>
      </c>
      <c r="AT84" s="921"/>
      <c r="AU84" s="302"/>
      <c r="AV84" s="867"/>
      <c r="AW84" s="919">
        <f>SUM(AV84,-AU84)</f>
        <v>0</v>
      </c>
      <c r="AX84" s="923" t="e">
        <f>AW84/AU84</f>
        <v>#DIV/0!</v>
      </c>
      <c r="AY84" s="910">
        <v>23</v>
      </c>
      <c r="AZ84" s="867">
        <v>186</v>
      </c>
      <c r="BA84" s="867"/>
      <c r="BB84" s="919">
        <f>SUM(BA84,-AZ84)</f>
        <v>-186</v>
      </c>
      <c r="BC84" s="923">
        <f>BB84/AZ84</f>
        <v>-1</v>
      </c>
      <c r="BD84" s="880">
        <v>23</v>
      </c>
      <c r="BE84" s="871"/>
      <c r="BG84" s="876">
        <v>23</v>
      </c>
      <c r="BH84" s="279" t="s">
        <v>292</v>
      </c>
      <c r="BI84" s="867">
        <v>420</v>
      </c>
      <c r="BJ84" s="867">
        <v>186</v>
      </c>
      <c r="BK84" s="919">
        <f>SUM(BJ84,-BI84)</f>
        <v>-234</v>
      </c>
      <c r="BL84" s="923">
        <f>BK84/BI84</f>
        <v>-0.55714285714285716</v>
      </c>
      <c r="BM84" s="921"/>
      <c r="BN84" s="302"/>
      <c r="BO84" s="867"/>
      <c r="BP84" s="919">
        <f>SUM(BO84,-BN84)</f>
        <v>0</v>
      </c>
      <c r="BQ84" s="923" t="e">
        <f>BP84/BN84</f>
        <v>#DIV/0!</v>
      </c>
      <c r="BR84" s="910">
        <v>23</v>
      </c>
      <c r="BS84" s="867">
        <v>186</v>
      </c>
      <c r="BT84" s="867"/>
      <c r="BU84" s="919">
        <f>SUM(BT84,-BS84)</f>
        <v>-186</v>
      </c>
      <c r="BV84" s="923">
        <f>BU84/BS84</f>
        <v>-1</v>
      </c>
      <c r="BW84" s="876">
        <v>23</v>
      </c>
      <c r="BX84" s="871"/>
      <c r="CA84" s="880">
        <v>23</v>
      </c>
      <c r="CB84" s="279" t="s">
        <v>292</v>
      </c>
      <c r="CC84" s="867">
        <v>420</v>
      </c>
      <c r="CD84" s="867">
        <v>186</v>
      </c>
      <c r="CE84" s="919">
        <f>SUM(CD84,-CC84)</f>
        <v>-234</v>
      </c>
      <c r="CF84" s="923">
        <f>CE84/CC84</f>
        <v>-0.55714285714285716</v>
      </c>
      <c r="CG84" s="921"/>
      <c r="CH84" s="302"/>
      <c r="CI84" s="867"/>
      <c r="CJ84" s="919">
        <f>SUM(CI84,-CH84)</f>
        <v>0</v>
      </c>
      <c r="CK84" s="923" t="e">
        <f>CJ84/CH84</f>
        <v>#DIV/0!</v>
      </c>
      <c r="CL84" s="910">
        <v>23</v>
      </c>
      <c r="CM84" s="867">
        <v>186</v>
      </c>
      <c r="CN84" s="867"/>
      <c r="CO84" s="919">
        <f>SUM(CN84,-CM84)</f>
        <v>-186</v>
      </c>
      <c r="CP84" s="923">
        <f>CO84/CM84</f>
        <v>-1</v>
      </c>
      <c r="CQ84" s="880">
        <v>23</v>
      </c>
      <c r="CR84" s="871"/>
      <c r="CU84" s="876">
        <v>23</v>
      </c>
      <c r="CV84" s="279" t="s">
        <v>292</v>
      </c>
      <c r="CW84" s="867">
        <v>420</v>
      </c>
      <c r="CX84" s="867">
        <v>186</v>
      </c>
      <c r="CY84" s="919">
        <f>SUM(CX84,-CW84)</f>
        <v>-234</v>
      </c>
      <c r="CZ84" s="923">
        <f>CY84/CW84</f>
        <v>-0.55714285714285716</v>
      </c>
      <c r="DA84" s="921"/>
      <c r="DB84" s="302"/>
      <c r="DC84" s="867"/>
      <c r="DD84" s="919">
        <f>SUM(DC84,-DB84)</f>
        <v>0</v>
      </c>
      <c r="DE84" s="923" t="e">
        <f>DD84/DB84</f>
        <v>#DIV/0!</v>
      </c>
      <c r="DF84" s="910">
        <v>23</v>
      </c>
      <c r="DG84" s="867">
        <v>186</v>
      </c>
      <c r="DH84" s="867"/>
      <c r="DI84" s="919">
        <f>SUM(DH84,-DG84)</f>
        <v>-186</v>
      </c>
      <c r="DJ84" s="923">
        <f>DI84/DG84</f>
        <v>-1</v>
      </c>
      <c r="DK84" s="876">
        <v>23</v>
      </c>
      <c r="DL84" s="871"/>
      <c r="DO84" s="880">
        <v>23</v>
      </c>
      <c r="DP84" s="279" t="s">
        <v>292</v>
      </c>
      <c r="DQ84" s="867">
        <v>420</v>
      </c>
      <c r="DR84" s="867">
        <v>186</v>
      </c>
      <c r="DS84" s="919">
        <f>SUM(DR84,-DQ84)</f>
        <v>-234</v>
      </c>
      <c r="DT84" s="923">
        <f>DS84/DQ84</f>
        <v>-0.55714285714285716</v>
      </c>
      <c r="DU84" s="921"/>
      <c r="DV84" s="302"/>
      <c r="DW84" s="867"/>
      <c r="DX84" s="919">
        <f>SUM(DW84,-DV84)</f>
        <v>0</v>
      </c>
      <c r="DY84" s="923" t="e">
        <f>DX84/DV84</f>
        <v>#DIV/0!</v>
      </c>
      <c r="DZ84" s="910">
        <v>23</v>
      </c>
      <c r="EA84" s="867">
        <v>186</v>
      </c>
      <c r="EB84" s="867"/>
      <c r="EC84" s="919">
        <f>SUM(EB84,-EA84)</f>
        <v>-186</v>
      </c>
      <c r="ED84" s="923">
        <f>EC84/EA84</f>
        <v>-1</v>
      </c>
      <c r="EE84" s="880">
        <v>23</v>
      </c>
      <c r="EF84" s="871"/>
      <c r="EI84" s="397">
        <v>23</v>
      </c>
      <c r="EJ84" s="279" t="s">
        <v>292</v>
      </c>
      <c r="EK84" s="867">
        <v>420</v>
      </c>
      <c r="EL84" s="867">
        <v>186</v>
      </c>
      <c r="EM84" s="919">
        <f>SUM(EL84,-EK84)</f>
        <v>-234</v>
      </c>
      <c r="EN84" s="923">
        <f>EM84/EK84</f>
        <v>-0.55714285714285716</v>
      </c>
      <c r="EO84" s="921"/>
      <c r="EP84" s="302"/>
      <c r="EQ84" s="867"/>
      <c r="ER84" s="919">
        <f>SUM(EQ84,-EP84)</f>
        <v>0</v>
      </c>
      <c r="ES84" s="923" t="e">
        <f>ER84/EP84</f>
        <v>#DIV/0!</v>
      </c>
      <c r="ET84" s="910">
        <v>23</v>
      </c>
      <c r="EU84" s="867">
        <v>186</v>
      </c>
      <c r="EV84" s="867"/>
      <c r="EW84" s="919">
        <f>SUM(EV84,-EU84)</f>
        <v>-186</v>
      </c>
      <c r="EX84" s="923">
        <f>EW84/EU84</f>
        <v>-1</v>
      </c>
      <c r="EY84" s="397">
        <v>23</v>
      </c>
      <c r="EZ84" s="871"/>
    </row>
    <row r="85" spans="1:156">
      <c r="A85" s="400">
        <v>18</v>
      </c>
      <c r="B85" s="971" t="s">
        <v>293</v>
      </c>
      <c r="C85" s="925"/>
      <c r="D85" s="925">
        <f>M85</f>
        <v>716</v>
      </c>
      <c r="E85" s="926">
        <f>SUM(D85,-C85)</f>
        <v>716</v>
      </c>
      <c r="F85" s="927" t="e">
        <f>E85/C85</f>
        <v>#DIV/0!</v>
      </c>
      <c r="G85" s="921"/>
      <c r="H85" s="925">
        <f>D85</f>
        <v>716</v>
      </c>
      <c r="I85" s="925">
        <v>754</v>
      </c>
      <c r="J85" s="926">
        <f>SUM(I85,-H85)</f>
        <v>38</v>
      </c>
      <c r="K85" s="939">
        <f>J85/H85</f>
        <v>5.3072625698324022E-2</v>
      </c>
      <c r="L85" s="922"/>
      <c r="M85" s="929">
        <v>716</v>
      </c>
      <c r="N85" s="929">
        <f>I85</f>
        <v>754</v>
      </c>
      <c r="O85" s="967">
        <f>SUM(N85,-M85)</f>
        <v>38</v>
      </c>
      <c r="P85" s="931">
        <f>O85/M85</f>
        <v>5.3072625698324022E-2</v>
      </c>
      <c r="Q85" s="400">
        <v>18</v>
      </c>
      <c r="R85" s="932">
        <f>SUM(I85,-$H$93)/$H$93</f>
        <v>-0.44313146233382572</v>
      </c>
      <c r="U85" s="876">
        <v>18</v>
      </c>
      <c r="V85" s="973" t="s">
        <v>293</v>
      </c>
      <c r="W85" s="933" t="e">
        <f>#REF!</f>
        <v>#REF!</v>
      </c>
      <c r="X85" s="934">
        <v>313</v>
      </c>
      <c r="Y85" s="935" t="e">
        <f>SUM(X85,-W85)</f>
        <v>#REF!</v>
      </c>
      <c r="Z85" s="936" t="e">
        <f>Y85/W85</f>
        <v>#REF!</v>
      </c>
      <c r="AA85" s="921"/>
      <c r="AB85" s="934">
        <v>285</v>
      </c>
      <c r="AC85" s="934">
        <v>275</v>
      </c>
      <c r="AD85" s="935">
        <f>SUM(AC85,-AB85)</f>
        <v>-10</v>
      </c>
      <c r="AE85" s="928">
        <f>AD85/AB85</f>
        <v>-3.5087719298245612E-2</v>
      </c>
      <c r="AF85" s="910">
        <v>24</v>
      </c>
      <c r="AG85" s="929">
        <v>285</v>
      </c>
      <c r="AH85" s="937">
        <f>AC85</f>
        <v>275</v>
      </c>
      <c r="AI85" s="930">
        <f>SUM(AH85,-AG85)</f>
        <v>-10</v>
      </c>
      <c r="AJ85" s="938">
        <f>AI85/AG85</f>
        <v>-3.5087719298245612E-2</v>
      </c>
      <c r="AK85" s="876">
        <v>18</v>
      </c>
      <c r="AL85" s="932">
        <f>SUM(AC85,-$AB$93)/$AB$93</f>
        <v>-0.45866141732283466</v>
      </c>
      <c r="AN85" s="880">
        <v>18</v>
      </c>
      <c r="AO85" s="973" t="s">
        <v>293</v>
      </c>
      <c r="AP85" s="933" t="e">
        <f>#REF!</f>
        <v>#REF!</v>
      </c>
      <c r="AQ85" s="934">
        <v>313</v>
      </c>
      <c r="AR85" s="935" t="e">
        <f>SUM(AQ85,-AP85)</f>
        <v>#REF!</v>
      </c>
      <c r="AS85" s="936" t="e">
        <f>AR85/AP85</f>
        <v>#REF!</v>
      </c>
      <c r="AT85" s="921"/>
      <c r="AU85" s="934">
        <v>102</v>
      </c>
      <c r="AV85" s="934">
        <v>129</v>
      </c>
      <c r="AW85" s="935">
        <f>SUM(AV85,-AU85)</f>
        <v>27</v>
      </c>
      <c r="AX85" s="939">
        <f>AW85/AU85</f>
        <v>0.26470588235294118</v>
      </c>
      <c r="AY85" s="910">
        <v>24</v>
      </c>
      <c r="AZ85" s="929">
        <v>285</v>
      </c>
      <c r="BA85" s="937">
        <f>AV85</f>
        <v>129</v>
      </c>
      <c r="BB85" s="930">
        <f>SUM(BA85,-AZ85)</f>
        <v>-156</v>
      </c>
      <c r="BC85" s="938">
        <f>BB85/AZ85</f>
        <v>-0.54736842105263162</v>
      </c>
      <c r="BD85" s="880">
        <v>18</v>
      </c>
      <c r="BE85" s="932">
        <f>SUM(AV85,-$AU$93)/$AU$93</f>
        <v>-0.33505154639175255</v>
      </c>
      <c r="BG85" s="876">
        <v>18</v>
      </c>
      <c r="BH85" s="973" t="s">
        <v>293</v>
      </c>
      <c r="BI85" s="933" t="e">
        <f>#REF!</f>
        <v>#REF!</v>
      </c>
      <c r="BJ85" s="934">
        <v>313</v>
      </c>
      <c r="BK85" s="935" t="e">
        <f>SUM(BJ85,-BI85)</f>
        <v>#REF!</v>
      </c>
      <c r="BL85" s="936" t="e">
        <f>BK85/BI85</f>
        <v>#REF!</v>
      </c>
      <c r="BM85" s="921"/>
      <c r="BN85" s="934">
        <v>27</v>
      </c>
      <c r="BO85" s="934">
        <v>29</v>
      </c>
      <c r="BP85" s="935">
        <f>SUM(BO85,-BN85)</f>
        <v>2</v>
      </c>
      <c r="BQ85" s="939">
        <f>BP85/BN85</f>
        <v>7.407407407407407E-2</v>
      </c>
      <c r="BR85" s="910">
        <v>24</v>
      </c>
      <c r="BS85" s="929">
        <v>285</v>
      </c>
      <c r="BT85" s="937">
        <f>BO85</f>
        <v>29</v>
      </c>
      <c r="BU85" s="930">
        <f>SUM(BT85,-BS85)</f>
        <v>-256</v>
      </c>
      <c r="BV85" s="938">
        <f>BU85/BS85</f>
        <v>-0.89824561403508774</v>
      </c>
      <c r="BW85" s="876">
        <v>18</v>
      </c>
      <c r="BX85" s="932">
        <f>SUM(BO85,-$BN$93)/$BN$93</f>
        <v>-0.44230769230769229</v>
      </c>
      <c r="CA85" s="880">
        <v>18</v>
      </c>
      <c r="CB85" s="973" t="s">
        <v>293</v>
      </c>
      <c r="CC85" s="933" t="e">
        <f>#REF!</f>
        <v>#REF!</v>
      </c>
      <c r="CD85" s="934">
        <v>313</v>
      </c>
      <c r="CE85" s="935" t="e">
        <f>SUM(CD85,-CC85)</f>
        <v>#REF!</v>
      </c>
      <c r="CF85" s="936" t="e">
        <f>CE85/CC85</f>
        <v>#REF!</v>
      </c>
      <c r="CG85" s="921"/>
      <c r="CH85" s="934">
        <v>40</v>
      </c>
      <c r="CI85" s="934">
        <v>53</v>
      </c>
      <c r="CJ85" s="935">
        <f>SUM(CI85,-CH85)</f>
        <v>13</v>
      </c>
      <c r="CK85" s="939">
        <f>CJ85/CH85</f>
        <v>0.32500000000000001</v>
      </c>
      <c r="CL85" s="910">
        <v>24</v>
      </c>
      <c r="CM85" s="929">
        <v>285</v>
      </c>
      <c r="CN85" s="937">
        <f>CI85</f>
        <v>53</v>
      </c>
      <c r="CO85" s="930">
        <f>SUM(CN85,-CM85)</f>
        <v>-232</v>
      </c>
      <c r="CP85" s="938">
        <f>CO85/CM85</f>
        <v>-0.81403508771929822</v>
      </c>
      <c r="CQ85" s="880">
        <v>18</v>
      </c>
      <c r="CR85" s="932">
        <f>SUM(CI85,-$CH$93)/$CH$93</f>
        <v>-0.39080459770114945</v>
      </c>
      <c r="CU85" s="876">
        <v>18</v>
      </c>
      <c r="CV85" s="973" t="s">
        <v>293</v>
      </c>
      <c r="CW85" s="933" t="e">
        <f>#REF!</f>
        <v>#REF!</v>
      </c>
      <c r="CX85" s="934">
        <v>313</v>
      </c>
      <c r="CY85" s="935" t="e">
        <f>SUM(CX85,-CW85)</f>
        <v>#REF!</v>
      </c>
      <c r="CZ85" s="936" t="e">
        <f>CY85/CW85</f>
        <v>#REF!</v>
      </c>
      <c r="DA85" s="921"/>
      <c r="DB85" s="934">
        <v>19</v>
      </c>
      <c r="DC85" s="934">
        <v>28</v>
      </c>
      <c r="DD85" s="935">
        <f>SUM(DC85,-DB85)</f>
        <v>9</v>
      </c>
      <c r="DE85" s="939">
        <f>DD85/DB85</f>
        <v>0.47368421052631576</v>
      </c>
      <c r="DF85" s="910">
        <v>24</v>
      </c>
      <c r="DG85" s="929">
        <v>285</v>
      </c>
      <c r="DH85" s="937">
        <f>DC85</f>
        <v>28</v>
      </c>
      <c r="DI85" s="930">
        <f>SUM(DH85,-DG85)</f>
        <v>-257</v>
      </c>
      <c r="DJ85" s="938">
        <f>DI85/DG85</f>
        <v>-0.90175438596491231</v>
      </c>
      <c r="DK85" s="876">
        <v>18</v>
      </c>
      <c r="DL85" s="932">
        <f>SUM(DC85,-$DB$93)/$DB$93</f>
        <v>-0.48148148148148145</v>
      </c>
      <c r="DO85" s="880">
        <v>18</v>
      </c>
      <c r="DP85" s="973" t="s">
        <v>293</v>
      </c>
      <c r="DQ85" s="933" t="e">
        <f>#REF!</f>
        <v>#REF!</v>
      </c>
      <c r="DR85" s="934">
        <v>313</v>
      </c>
      <c r="DS85" s="935" t="e">
        <f>SUM(DR85,-DQ85)</f>
        <v>#REF!</v>
      </c>
      <c r="DT85" s="936" t="e">
        <f>DS85/DQ85</f>
        <v>#REF!</v>
      </c>
      <c r="DU85" s="921"/>
      <c r="DV85" s="934">
        <v>56</v>
      </c>
      <c r="DW85" s="934">
        <v>68</v>
      </c>
      <c r="DX85" s="935">
        <f>SUM(DW85,-DV85)</f>
        <v>12</v>
      </c>
      <c r="DY85" s="939">
        <f>DX85/DV85</f>
        <v>0.21428571428571427</v>
      </c>
      <c r="DZ85" s="910">
        <v>24</v>
      </c>
      <c r="EA85" s="929">
        <v>285</v>
      </c>
      <c r="EB85" s="937">
        <f>DW85</f>
        <v>68</v>
      </c>
      <c r="EC85" s="930">
        <f>SUM(EB85,-EA85)</f>
        <v>-217</v>
      </c>
      <c r="ED85" s="938">
        <f>EC85/EA85</f>
        <v>-0.76140350877192986</v>
      </c>
      <c r="EE85" s="880">
        <v>18</v>
      </c>
      <c r="EF85" s="932">
        <f>SUM(DW85,-$DV$93)/$DV$93</f>
        <v>-0.55263157894736847</v>
      </c>
      <c r="EI85" s="397">
        <v>18</v>
      </c>
      <c r="EJ85" s="973" t="s">
        <v>293</v>
      </c>
      <c r="EK85" s="933" t="e">
        <f>#REF!</f>
        <v>#REF!</v>
      </c>
      <c r="EL85" s="934">
        <v>313</v>
      </c>
      <c r="EM85" s="935" t="e">
        <f>SUM(EL85,-EK85)</f>
        <v>#REF!</v>
      </c>
      <c r="EN85" s="936" t="e">
        <f>EM85/EK85</f>
        <v>#REF!</v>
      </c>
      <c r="EO85" s="921"/>
      <c r="EP85" s="934">
        <f t="shared" ref="EP85:EQ88" si="3">SUM(AB85,AU85,BN85,CH85,DB85,DV85)</f>
        <v>529</v>
      </c>
      <c r="EQ85" s="934">
        <f t="shared" si="3"/>
        <v>582</v>
      </c>
      <c r="ER85" s="935">
        <f>SUM(EQ85,-EP85)</f>
        <v>53</v>
      </c>
      <c r="ES85" s="939">
        <f>ER85/EP85</f>
        <v>0.1001890359168242</v>
      </c>
      <c r="ET85" s="910">
        <v>24</v>
      </c>
      <c r="EU85" s="929">
        <v>285</v>
      </c>
      <c r="EV85" s="937">
        <f>EQ85</f>
        <v>582</v>
      </c>
      <c r="EW85" s="930">
        <f>SUM(EV85,-EU85)</f>
        <v>297</v>
      </c>
      <c r="EX85" s="938">
        <f>EW85/EU85</f>
        <v>1.0421052631578946</v>
      </c>
      <c r="EY85" s="397">
        <v>18</v>
      </c>
      <c r="EZ85" s="932">
        <f>SUM(EQ85,-$EP$93)/$EP$93</f>
        <v>-0.44412607449856734</v>
      </c>
    </row>
    <row r="86" spans="1:156">
      <c r="A86" s="400">
        <v>19</v>
      </c>
      <c r="B86" s="371" t="s">
        <v>248</v>
      </c>
      <c r="C86" s="940"/>
      <c r="D86" s="867"/>
      <c r="E86" s="279"/>
      <c r="F86" s="941">
        <f>D86/D85</f>
        <v>0</v>
      </c>
      <c r="G86" s="921"/>
      <c r="H86" s="942">
        <v>596</v>
      </c>
      <c r="I86" s="942">
        <v>608</v>
      </c>
      <c r="J86" s="943">
        <f>H86/H85</f>
        <v>0.83240223463687146</v>
      </c>
      <c r="K86" s="944">
        <f>I86/I85</f>
        <v>0.80636604774535814</v>
      </c>
      <c r="L86" s="922"/>
      <c r="M86" s="424"/>
      <c r="N86" s="867"/>
      <c r="O86" s="279"/>
      <c r="P86" s="931"/>
      <c r="Q86" s="400">
        <v>19</v>
      </c>
      <c r="R86" s="932">
        <f>SUM(I86,-$H$93)/$H$93</f>
        <v>-0.55096011816838997</v>
      </c>
      <c r="U86" s="876">
        <v>19</v>
      </c>
      <c r="V86" s="371" t="s">
        <v>248</v>
      </c>
      <c r="W86" s="940"/>
      <c r="X86" s="867">
        <v>275</v>
      </c>
      <c r="Y86" s="279"/>
      <c r="Z86" s="941">
        <f>X86/X85</f>
        <v>0.87859424920127793</v>
      </c>
      <c r="AA86" s="921"/>
      <c r="AB86" s="1080">
        <v>252</v>
      </c>
      <c r="AC86" s="946">
        <v>234</v>
      </c>
      <c r="AD86" s="943">
        <f>AB86/AB85</f>
        <v>0.88421052631578945</v>
      </c>
      <c r="AE86" s="944">
        <f>AC86/AC85</f>
        <v>0.85090909090909095</v>
      </c>
      <c r="AF86" s="910">
        <v>14</v>
      </c>
      <c r="AG86" s="940"/>
      <c r="AH86" s="302"/>
      <c r="AI86" s="283"/>
      <c r="AJ86" s="931"/>
      <c r="AK86" s="876">
        <v>19</v>
      </c>
      <c r="AL86" s="932">
        <f>SUM(AC86,-$AB$93)/$AB$93</f>
        <v>-0.53937007874015752</v>
      </c>
      <c r="AN86" s="880">
        <v>19</v>
      </c>
      <c r="AO86" s="371" t="s">
        <v>248</v>
      </c>
      <c r="AP86" s="940"/>
      <c r="AQ86" s="867">
        <v>275</v>
      </c>
      <c r="AR86" s="279"/>
      <c r="AS86" s="941">
        <f>AQ86/AQ85</f>
        <v>0.87859424920127793</v>
      </c>
      <c r="AT86" s="921"/>
      <c r="AU86" s="1080">
        <v>84</v>
      </c>
      <c r="AV86" s="946">
        <v>96</v>
      </c>
      <c r="AW86" s="943">
        <f>AU86/AU85</f>
        <v>0.82352941176470584</v>
      </c>
      <c r="AX86" s="944">
        <f>AV86/AV85</f>
        <v>0.7441860465116279</v>
      </c>
      <c r="AY86" s="910">
        <v>14</v>
      </c>
      <c r="AZ86" s="940"/>
      <c r="BA86" s="302"/>
      <c r="BB86" s="283"/>
      <c r="BC86" s="931"/>
      <c r="BD86" s="880">
        <v>19</v>
      </c>
      <c r="BE86" s="932">
        <f>SUM(AV86,-$AU$93)/$AU$93</f>
        <v>-0.50515463917525771</v>
      </c>
      <c r="BG86" s="876">
        <v>19</v>
      </c>
      <c r="BH86" s="371" t="s">
        <v>248</v>
      </c>
      <c r="BI86" s="940"/>
      <c r="BJ86" s="867">
        <v>275</v>
      </c>
      <c r="BK86" s="279"/>
      <c r="BL86" s="941">
        <f>BJ86/BJ85</f>
        <v>0.87859424920127793</v>
      </c>
      <c r="BM86" s="921"/>
      <c r="BN86" s="1080">
        <v>21</v>
      </c>
      <c r="BO86" s="946">
        <v>23</v>
      </c>
      <c r="BP86" s="944">
        <f>BN86/BN85</f>
        <v>0.77777777777777779</v>
      </c>
      <c r="BQ86" s="943">
        <f>BO86/BO85</f>
        <v>0.7931034482758621</v>
      </c>
      <c r="BR86" s="910">
        <v>14</v>
      </c>
      <c r="BS86" s="940"/>
      <c r="BT86" s="302"/>
      <c r="BU86" s="283"/>
      <c r="BV86" s="931"/>
      <c r="BW86" s="876">
        <v>19</v>
      </c>
      <c r="BX86" s="932">
        <f>SUM(BO86,-$BN$93)/$BN$93</f>
        <v>-0.55769230769230771</v>
      </c>
      <c r="CA86" s="880">
        <v>19</v>
      </c>
      <c r="CB86" s="371" t="s">
        <v>248</v>
      </c>
      <c r="CC86" s="940"/>
      <c r="CD86" s="867">
        <v>275</v>
      </c>
      <c r="CE86" s="279"/>
      <c r="CF86" s="941">
        <f>CD86/CD85</f>
        <v>0.87859424920127793</v>
      </c>
      <c r="CG86" s="921"/>
      <c r="CH86" s="1080">
        <v>27</v>
      </c>
      <c r="CI86" s="946">
        <v>41</v>
      </c>
      <c r="CJ86" s="944">
        <f>CH86/CH85</f>
        <v>0.67500000000000004</v>
      </c>
      <c r="CK86" s="943">
        <f>CI86/CI85</f>
        <v>0.77358490566037741</v>
      </c>
      <c r="CL86" s="910">
        <v>14</v>
      </c>
      <c r="CM86" s="940"/>
      <c r="CN86" s="302"/>
      <c r="CO86" s="283"/>
      <c r="CP86" s="931"/>
      <c r="CQ86" s="880">
        <v>19</v>
      </c>
      <c r="CR86" s="932">
        <f>SUM(CI86,-$CH$93)/$CH$93</f>
        <v>-0.52873563218390807</v>
      </c>
      <c r="CU86" s="876">
        <v>19</v>
      </c>
      <c r="CV86" s="371" t="s">
        <v>248</v>
      </c>
      <c r="CW86" s="940"/>
      <c r="CX86" s="867">
        <v>275</v>
      </c>
      <c r="CY86" s="279"/>
      <c r="CZ86" s="941">
        <f>CX86/CX85</f>
        <v>0.87859424920127793</v>
      </c>
      <c r="DA86" s="921"/>
      <c r="DB86" s="1080">
        <v>14</v>
      </c>
      <c r="DC86" s="946">
        <v>22</v>
      </c>
      <c r="DD86" s="944">
        <f>DB86/DB85</f>
        <v>0.73684210526315785</v>
      </c>
      <c r="DE86" s="943">
        <f>DC86/DC85</f>
        <v>0.7857142857142857</v>
      </c>
      <c r="DF86" s="910">
        <v>14</v>
      </c>
      <c r="DG86" s="940"/>
      <c r="DH86" s="302"/>
      <c r="DI86" s="283"/>
      <c r="DJ86" s="931"/>
      <c r="DK86" s="876">
        <v>19</v>
      </c>
      <c r="DL86" s="932">
        <f>SUM(DC86,-$DB$93)/$DB$93</f>
        <v>-0.59259259259259256</v>
      </c>
      <c r="DO86" s="880">
        <v>19</v>
      </c>
      <c r="DP86" s="371" t="s">
        <v>248</v>
      </c>
      <c r="DQ86" s="940"/>
      <c r="DR86" s="867">
        <v>275</v>
      </c>
      <c r="DS86" s="279"/>
      <c r="DT86" s="941">
        <f>DR86/DR85</f>
        <v>0.87859424920127793</v>
      </c>
      <c r="DU86" s="921"/>
      <c r="DV86" s="1080">
        <v>38</v>
      </c>
      <c r="DW86" s="946">
        <v>49</v>
      </c>
      <c r="DX86" s="944">
        <f>DV86/DV85</f>
        <v>0.6785714285714286</v>
      </c>
      <c r="DY86" s="943">
        <f>DW86/DW85</f>
        <v>0.72058823529411764</v>
      </c>
      <c r="DZ86" s="910">
        <v>14</v>
      </c>
      <c r="EA86" s="940"/>
      <c r="EB86" s="302"/>
      <c r="EC86" s="283"/>
      <c r="ED86" s="931"/>
      <c r="EE86" s="880">
        <v>19</v>
      </c>
      <c r="EF86" s="932">
        <f>SUM(DW86,-$DV$93)/$DV$93</f>
        <v>-0.67763157894736847</v>
      </c>
      <c r="EI86" s="397">
        <v>19</v>
      </c>
      <c r="EJ86" s="371" t="s">
        <v>248</v>
      </c>
      <c r="EK86" s="940"/>
      <c r="EL86" s="867">
        <v>275</v>
      </c>
      <c r="EM86" s="279"/>
      <c r="EN86" s="941">
        <f>EL86/EL85</f>
        <v>0.87859424920127793</v>
      </c>
      <c r="EO86" s="921"/>
      <c r="EP86" s="946">
        <f t="shared" si="3"/>
        <v>436</v>
      </c>
      <c r="EQ86" s="946">
        <f t="shared" si="3"/>
        <v>465</v>
      </c>
      <c r="ER86" s="944">
        <f>EP86/EP85</f>
        <v>0.82419659735349715</v>
      </c>
      <c r="ES86" s="944">
        <f>EQ86/EQ85</f>
        <v>0.7989690721649485</v>
      </c>
      <c r="ET86" s="910">
        <v>14</v>
      </c>
      <c r="EU86" s="940"/>
      <c r="EV86" s="302"/>
      <c r="EW86" s="283"/>
      <c r="EX86" s="931"/>
      <c r="EY86" s="397">
        <v>19</v>
      </c>
      <c r="EZ86" s="932">
        <f>SUM(EQ86,-$EP$93)/$EP$93</f>
        <v>-0.55587392550143266</v>
      </c>
    </row>
    <row r="87" spans="1:156">
      <c r="A87" s="400">
        <v>20</v>
      </c>
      <c r="B87" s="371" t="s">
        <v>249</v>
      </c>
      <c r="C87" s="940"/>
      <c r="D87" s="867"/>
      <c r="E87" s="279"/>
      <c r="F87" s="941">
        <f>D87/D85</f>
        <v>0</v>
      </c>
      <c r="G87" s="921"/>
      <c r="H87" s="942">
        <v>120</v>
      </c>
      <c r="I87" s="942">
        <v>146</v>
      </c>
      <c r="J87" s="944">
        <f>H87/H85</f>
        <v>0.16759776536312848</v>
      </c>
      <c r="K87" s="943">
        <f>I87/I85</f>
        <v>0.19363395225464192</v>
      </c>
      <c r="L87" s="922"/>
      <c r="M87" s="424"/>
      <c r="N87" s="867"/>
      <c r="O87" s="279"/>
      <c r="P87" s="945"/>
      <c r="Q87" s="400">
        <v>20</v>
      </c>
      <c r="R87" s="866"/>
      <c r="U87" s="876">
        <v>20</v>
      </c>
      <c r="V87" s="371" t="s">
        <v>249</v>
      </c>
      <c r="W87" s="940"/>
      <c r="X87" s="867">
        <v>38</v>
      </c>
      <c r="Y87" s="279"/>
      <c r="Z87" s="941">
        <f>X87/X85</f>
        <v>0.12140575079872204</v>
      </c>
      <c r="AA87" s="921"/>
      <c r="AB87" s="1080">
        <v>33</v>
      </c>
      <c r="AC87" s="946">
        <v>41</v>
      </c>
      <c r="AD87" s="944">
        <f>AB87/AB85</f>
        <v>0.11578947368421053</v>
      </c>
      <c r="AE87" s="943">
        <f>AC87/AC85</f>
        <v>0.14909090909090908</v>
      </c>
      <c r="AF87" s="910">
        <v>15</v>
      </c>
      <c r="AG87" s="940"/>
      <c r="AH87" s="302"/>
      <c r="AI87" s="283"/>
      <c r="AJ87" s="945"/>
      <c r="AK87" s="876">
        <v>20</v>
      </c>
      <c r="AL87" s="871"/>
      <c r="AN87" s="880">
        <v>20</v>
      </c>
      <c r="AO87" s="371" t="s">
        <v>249</v>
      </c>
      <c r="AP87" s="940"/>
      <c r="AQ87" s="867">
        <v>38</v>
      </c>
      <c r="AR87" s="279"/>
      <c r="AS87" s="941">
        <f>AQ87/AQ85</f>
        <v>0.12140575079872204</v>
      </c>
      <c r="AT87" s="921"/>
      <c r="AU87" s="1080">
        <v>18</v>
      </c>
      <c r="AV87" s="946">
        <v>33</v>
      </c>
      <c r="AW87" s="944">
        <f>AU87/AU85</f>
        <v>0.17647058823529413</v>
      </c>
      <c r="AX87" s="943">
        <f>AV87/AV85</f>
        <v>0.2558139534883721</v>
      </c>
      <c r="AY87" s="910">
        <v>15</v>
      </c>
      <c r="AZ87" s="940"/>
      <c r="BA87" s="302"/>
      <c r="BB87" s="283"/>
      <c r="BC87" s="945"/>
      <c r="BD87" s="880">
        <v>20</v>
      </c>
      <c r="BE87" s="871"/>
      <c r="BG87" s="876">
        <v>20</v>
      </c>
      <c r="BH87" s="371" t="s">
        <v>249</v>
      </c>
      <c r="BI87" s="940"/>
      <c r="BJ87" s="867">
        <v>38</v>
      </c>
      <c r="BK87" s="279"/>
      <c r="BL87" s="941">
        <f>BJ87/BJ85</f>
        <v>0.12140575079872204</v>
      </c>
      <c r="BM87" s="921"/>
      <c r="BN87" s="1080">
        <v>6</v>
      </c>
      <c r="BO87" s="946">
        <v>6</v>
      </c>
      <c r="BP87" s="943">
        <f>BN87/BN85</f>
        <v>0.22222222222222221</v>
      </c>
      <c r="BQ87" s="944">
        <f>BO87/BO85</f>
        <v>0.20689655172413793</v>
      </c>
      <c r="BR87" s="910">
        <v>15</v>
      </c>
      <c r="BS87" s="940"/>
      <c r="BT87" s="302"/>
      <c r="BU87" s="283"/>
      <c r="BV87" s="945"/>
      <c r="BW87" s="876">
        <v>20</v>
      </c>
      <c r="BX87" s="871"/>
      <c r="CA87" s="880">
        <v>20</v>
      </c>
      <c r="CB87" s="371" t="s">
        <v>249</v>
      </c>
      <c r="CC87" s="940"/>
      <c r="CD87" s="867">
        <v>38</v>
      </c>
      <c r="CE87" s="279"/>
      <c r="CF87" s="941">
        <f>CD87/CD85</f>
        <v>0.12140575079872204</v>
      </c>
      <c r="CG87" s="921"/>
      <c r="CH87" s="1080">
        <v>13</v>
      </c>
      <c r="CI87" s="946">
        <v>12</v>
      </c>
      <c r="CJ87" s="943">
        <f>CH87/CH85</f>
        <v>0.32500000000000001</v>
      </c>
      <c r="CK87" s="944">
        <f>CI87/CI85</f>
        <v>0.22641509433962265</v>
      </c>
      <c r="CL87" s="910">
        <v>15</v>
      </c>
      <c r="CM87" s="940"/>
      <c r="CN87" s="302"/>
      <c r="CO87" s="283"/>
      <c r="CP87" s="945"/>
      <c r="CQ87" s="880">
        <v>20</v>
      </c>
      <c r="CR87" s="871"/>
      <c r="CU87" s="876">
        <v>20</v>
      </c>
      <c r="CV87" s="371" t="s">
        <v>249</v>
      </c>
      <c r="CW87" s="940"/>
      <c r="CX87" s="867">
        <v>38</v>
      </c>
      <c r="CY87" s="279"/>
      <c r="CZ87" s="941">
        <f>CX87/CX85</f>
        <v>0.12140575079872204</v>
      </c>
      <c r="DA87" s="921"/>
      <c r="DB87" s="1080">
        <v>5</v>
      </c>
      <c r="DC87" s="946">
        <v>6</v>
      </c>
      <c r="DD87" s="943">
        <f>DB87/DB85</f>
        <v>0.26315789473684209</v>
      </c>
      <c r="DE87" s="944">
        <f>DC87/DC85</f>
        <v>0.21428571428571427</v>
      </c>
      <c r="DF87" s="910">
        <v>15</v>
      </c>
      <c r="DG87" s="940"/>
      <c r="DH87" s="302"/>
      <c r="DI87" s="283"/>
      <c r="DJ87" s="945"/>
      <c r="DK87" s="876">
        <v>20</v>
      </c>
      <c r="DL87" s="871"/>
      <c r="DO87" s="880">
        <v>20</v>
      </c>
      <c r="DP87" s="371" t="s">
        <v>249</v>
      </c>
      <c r="DQ87" s="940"/>
      <c r="DR87" s="867">
        <v>38</v>
      </c>
      <c r="DS87" s="279"/>
      <c r="DT87" s="941">
        <f>DR87/DR85</f>
        <v>0.12140575079872204</v>
      </c>
      <c r="DU87" s="921"/>
      <c r="DV87" s="1080">
        <v>18</v>
      </c>
      <c r="DW87" s="946">
        <v>19</v>
      </c>
      <c r="DX87" s="943">
        <f>DV87/DV85</f>
        <v>0.32142857142857145</v>
      </c>
      <c r="DY87" s="944">
        <f>DW87/DW85</f>
        <v>0.27941176470588236</v>
      </c>
      <c r="DZ87" s="910">
        <v>15</v>
      </c>
      <c r="EA87" s="940"/>
      <c r="EB87" s="302"/>
      <c r="EC87" s="283"/>
      <c r="ED87" s="945"/>
      <c r="EE87" s="880">
        <v>20</v>
      </c>
      <c r="EF87" s="871"/>
      <c r="EI87" s="397">
        <v>20</v>
      </c>
      <c r="EJ87" s="371" t="s">
        <v>249</v>
      </c>
      <c r="EK87" s="940"/>
      <c r="EL87" s="867">
        <v>38</v>
      </c>
      <c r="EM87" s="279"/>
      <c r="EN87" s="941">
        <f>EL87/EL85</f>
        <v>0.12140575079872204</v>
      </c>
      <c r="EO87" s="921"/>
      <c r="EP87" s="946">
        <f t="shared" si="3"/>
        <v>93</v>
      </c>
      <c r="EQ87" s="946">
        <f t="shared" si="3"/>
        <v>117</v>
      </c>
      <c r="ER87" s="944">
        <f>EP87/EP85</f>
        <v>0.17580340264650285</v>
      </c>
      <c r="ES87" s="944">
        <f>EQ87/EQ85</f>
        <v>0.20103092783505155</v>
      </c>
      <c r="ET87" s="910">
        <v>15</v>
      </c>
      <c r="EU87" s="940"/>
      <c r="EV87" s="302"/>
      <c r="EW87" s="283"/>
      <c r="EX87" s="945"/>
      <c r="EY87" s="397">
        <v>20</v>
      </c>
      <c r="EZ87" s="871"/>
    </row>
    <row r="88" spans="1:156" hidden="1">
      <c r="A88" s="400">
        <v>23</v>
      </c>
      <c r="B88" s="371" t="s">
        <v>250</v>
      </c>
      <c r="C88" s="940"/>
      <c r="D88" s="279"/>
      <c r="E88" s="279"/>
      <c r="F88" s="948"/>
      <c r="G88" s="921">
        <v>16</v>
      </c>
      <c r="H88" s="279"/>
      <c r="I88" s="279"/>
      <c r="J88" s="279"/>
      <c r="K88" s="948"/>
      <c r="L88" s="922"/>
      <c r="M88" s="279"/>
      <c r="N88" s="279"/>
      <c r="O88" s="279"/>
      <c r="P88" s="945"/>
      <c r="Q88" s="400">
        <v>23</v>
      </c>
      <c r="R88" s="866"/>
      <c r="U88" s="876">
        <v>23</v>
      </c>
      <c r="V88" s="371" t="s">
        <v>286</v>
      </c>
      <c r="W88" s="940"/>
      <c r="X88" s="279"/>
      <c r="Y88" s="279"/>
      <c r="Z88" s="948"/>
      <c r="AA88" s="921"/>
      <c r="AB88" s="949"/>
      <c r="AC88" s="949"/>
      <c r="AD88" s="978"/>
      <c r="AE88" s="1081"/>
      <c r="AF88" s="910">
        <v>16</v>
      </c>
      <c r="AG88" s="302"/>
      <c r="AH88" s="283"/>
      <c r="AI88" s="283"/>
      <c r="AJ88" s="945"/>
      <c r="AK88" s="876">
        <v>23</v>
      </c>
      <c r="AL88" s="871"/>
      <c r="AN88" s="880">
        <v>23</v>
      </c>
      <c r="AO88" s="371" t="s">
        <v>286</v>
      </c>
      <c r="AP88" s="940"/>
      <c r="AQ88" s="279"/>
      <c r="AR88" s="279"/>
      <c r="AS88" s="948"/>
      <c r="AT88" s="921"/>
      <c r="AU88" s="949"/>
      <c r="AV88" s="949"/>
      <c r="AW88" s="978"/>
      <c r="AX88" s="1081"/>
      <c r="AY88" s="910">
        <v>16</v>
      </c>
      <c r="AZ88" s="302"/>
      <c r="BA88" s="283"/>
      <c r="BB88" s="283"/>
      <c r="BC88" s="945"/>
      <c r="BD88" s="880">
        <v>23</v>
      </c>
      <c r="BE88" s="871"/>
      <c r="BG88" s="876">
        <v>23</v>
      </c>
      <c r="BH88" s="371" t="s">
        <v>286</v>
      </c>
      <c r="BI88" s="940"/>
      <c r="BJ88" s="279"/>
      <c r="BK88" s="279"/>
      <c r="BL88" s="948"/>
      <c r="BM88" s="921"/>
      <c r="BN88" s="949"/>
      <c r="BO88" s="949"/>
      <c r="BP88" s="978"/>
      <c r="BQ88" s="1081"/>
      <c r="BR88" s="910">
        <v>16</v>
      </c>
      <c r="BS88" s="302"/>
      <c r="BT88" s="283"/>
      <c r="BU88" s="283"/>
      <c r="BV88" s="945"/>
      <c r="BW88" s="876">
        <v>23</v>
      </c>
      <c r="BX88" s="871"/>
      <c r="CA88" s="880">
        <v>23</v>
      </c>
      <c r="CB88" s="371" t="s">
        <v>286</v>
      </c>
      <c r="CC88" s="940"/>
      <c r="CD88" s="279"/>
      <c r="CE88" s="279"/>
      <c r="CF88" s="948"/>
      <c r="CG88" s="921"/>
      <c r="CH88" s="949"/>
      <c r="CI88" s="949"/>
      <c r="CJ88" s="978"/>
      <c r="CK88" s="1081"/>
      <c r="CL88" s="910">
        <v>16</v>
      </c>
      <c r="CM88" s="302"/>
      <c r="CN88" s="283"/>
      <c r="CO88" s="283"/>
      <c r="CP88" s="945"/>
      <c r="CQ88" s="880">
        <v>23</v>
      </c>
      <c r="CR88" s="871"/>
      <c r="CU88" s="876">
        <v>23</v>
      </c>
      <c r="CV88" s="371" t="s">
        <v>286</v>
      </c>
      <c r="CW88" s="940"/>
      <c r="CX88" s="279"/>
      <c r="CY88" s="279"/>
      <c r="CZ88" s="948"/>
      <c r="DA88" s="921"/>
      <c r="DB88" s="949"/>
      <c r="DC88" s="949"/>
      <c r="DD88" s="978"/>
      <c r="DE88" s="1081"/>
      <c r="DF88" s="910">
        <v>16</v>
      </c>
      <c r="DG88" s="302"/>
      <c r="DH88" s="283"/>
      <c r="DI88" s="283"/>
      <c r="DJ88" s="945"/>
      <c r="DK88" s="876">
        <v>23</v>
      </c>
      <c r="DL88" s="871"/>
      <c r="DO88" s="880">
        <v>23</v>
      </c>
      <c r="DP88" s="371" t="s">
        <v>286</v>
      </c>
      <c r="DQ88" s="940"/>
      <c r="DR88" s="279"/>
      <c r="DS88" s="279"/>
      <c r="DT88" s="948"/>
      <c r="DU88" s="921"/>
      <c r="DV88" s="949"/>
      <c r="DW88" s="949"/>
      <c r="DX88" s="978"/>
      <c r="DY88" s="1081"/>
      <c r="DZ88" s="910">
        <v>16</v>
      </c>
      <c r="EA88" s="302"/>
      <c r="EB88" s="283"/>
      <c r="EC88" s="283"/>
      <c r="ED88" s="945"/>
      <c r="EE88" s="880">
        <v>23</v>
      </c>
      <c r="EF88" s="871"/>
      <c r="EI88" s="397">
        <v>23</v>
      </c>
      <c r="EJ88" s="371" t="s">
        <v>286</v>
      </c>
      <c r="EK88" s="940"/>
      <c r="EL88" s="279"/>
      <c r="EM88" s="279"/>
      <c r="EN88" s="948"/>
      <c r="EO88" s="921"/>
      <c r="EP88" s="946">
        <f t="shared" si="3"/>
        <v>0</v>
      </c>
      <c r="EQ88" s="946">
        <f t="shared" si="3"/>
        <v>0</v>
      </c>
      <c r="ER88" s="978"/>
      <c r="ES88" s="1081"/>
      <c r="ET88" s="910">
        <v>16</v>
      </c>
      <c r="EU88" s="302"/>
      <c r="EV88" s="283"/>
      <c r="EW88" s="283"/>
      <c r="EX88" s="945"/>
      <c r="EY88" s="397">
        <v>23</v>
      </c>
      <c r="EZ88" s="871"/>
    </row>
    <row r="89" spans="1:156" ht="5.0999999999999996" customHeight="1">
      <c r="A89" s="400"/>
      <c r="B89" s="951"/>
      <c r="C89" s="952"/>
      <c r="D89" s="953"/>
      <c r="E89" s="953"/>
      <c r="F89" s="954"/>
      <c r="G89" s="921"/>
      <c r="H89" s="953"/>
      <c r="I89" s="953"/>
      <c r="J89" s="953"/>
      <c r="K89" s="954"/>
      <c r="L89" s="922"/>
      <c r="M89" s="953"/>
      <c r="N89" s="953"/>
      <c r="O89" s="953"/>
      <c r="P89" s="945"/>
      <c r="Q89" s="400"/>
      <c r="R89" s="866"/>
      <c r="U89" s="876"/>
      <c r="V89" s="951"/>
      <c r="W89" s="940"/>
      <c r="X89" s="279"/>
      <c r="Y89" s="279"/>
      <c r="Z89" s="948"/>
      <c r="AA89" s="921"/>
      <c r="AB89" s="953"/>
      <c r="AC89" s="953"/>
      <c r="AD89" s="1082"/>
      <c r="AE89" s="1083"/>
      <c r="AF89" s="910"/>
      <c r="AG89" s="302"/>
      <c r="AH89" s="283"/>
      <c r="AI89" s="283"/>
      <c r="AJ89" s="945"/>
      <c r="AK89" s="876"/>
      <c r="AL89" s="871"/>
      <c r="AN89" s="880"/>
      <c r="AO89" s="951"/>
      <c r="AP89" s="940"/>
      <c r="AQ89" s="279"/>
      <c r="AR89" s="279"/>
      <c r="AS89" s="948"/>
      <c r="AT89" s="921"/>
      <c r="AU89" s="953"/>
      <c r="AV89" s="953"/>
      <c r="AW89" s="1082"/>
      <c r="AX89" s="1083"/>
      <c r="AY89" s="910"/>
      <c r="AZ89" s="302"/>
      <c r="BA89" s="283"/>
      <c r="BB89" s="283"/>
      <c r="BC89" s="945"/>
      <c r="BD89" s="880"/>
      <c r="BE89" s="871"/>
      <c r="BG89" s="876"/>
      <c r="BH89" s="951"/>
      <c r="BI89" s="940"/>
      <c r="BJ89" s="279"/>
      <c r="BK89" s="279"/>
      <c r="BL89" s="948"/>
      <c r="BM89" s="921"/>
      <c r="BN89" s="953"/>
      <c r="BO89" s="953"/>
      <c r="BP89" s="1082"/>
      <c r="BQ89" s="1083"/>
      <c r="BR89" s="910"/>
      <c r="BS89" s="302"/>
      <c r="BT89" s="283"/>
      <c r="BU89" s="283"/>
      <c r="BV89" s="945"/>
      <c r="BW89" s="876"/>
      <c r="BX89" s="871"/>
      <c r="CA89" s="880"/>
      <c r="CB89" s="951"/>
      <c r="CC89" s="940"/>
      <c r="CD89" s="279"/>
      <c r="CE89" s="279"/>
      <c r="CF89" s="948"/>
      <c r="CG89" s="921"/>
      <c r="CH89" s="953"/>
      <c r="CI89" s="953"/>
      <c r="CJ89" s="1082"/>
      <c r="CK89" s="1083"/>
      <c r="CL89" s="910"/>
      <c r="CM89" s="302"/>
      <c r="CN89" s="283"/>
      <c r="CO89" s="283"/>
      <c r="CP89" s="945"/>
      <c r="CQ89" s="880"/>
      <c r="CR89" s="871"/>
      <c r="CU89" s="876"/>
      <c r="CV89" s="951"/>
      <c r="CW89" s="940"/>
      <c r="CX89" s="279"/>
      <c r="CY89" s="279"/>
      <c r="CZ89" s="948"/>
      <c r="DA89" s="921"/>
      <c r="DB89" s="953"/>
      <c r="DC89" s="953"/>
      <c r="DD89" s="1082"/>
      <c r="DE89" s="1083"/>
      <c r="DF89" s="910"/>
      <c r="DG89" s="302"/>
      <c r="DH89" s="283"/>
      <c r="DI89" s="283"/>
      <c r="DJ89" s="945"/>
      <c r="DK89" s="876"/>
      <c r="DL89" s="871"/>
      <c r="DO89" s="880"/>
      <c r="DP89" s="951"/>
      <c r="DQ89" s="940"/>
      <c r="DR89" s="279"/>
      <c r="DS89" s="279"/>
      <c r="DT89" s="948"/>
      <c r="DU89" s="921"/>
      <c r="DV89" s="953"/>
      <c r="DW89" s="953"/>
      <c r="DX89" s="1082"/>
      <c r="DY89" s="1083"/>
      <c r="DZ89" s="910"/>
      <c r="EA89" s="302"/>
      <c r="EB89" s="283"/>
      <c r="EC89" s="283"/>
      <c r="ED89" s="945"/>
      <c r="EE89" s="880"/>
      <c r="EF89" s="871"/>
      <c r="EI89" s="397"/>
      <c r="EJ89" s="951"/>
      <c r="EK89" s="940"/>
      <c r="EL89" s="279"/>
      <c r="EM89" s="279"/>
      <c r="EN89" s="948"/>
      <c r="EO89" s="921"/>
      <c r="EP89" s="953"/>
      <c r="EQ89" s="953"/>
      <c r="ER89" s="1082"/>
      <c r="ES89" s="1083"/>
      <c r="ET89" s="910"/>
      <c r="EU89" s="302"/>
      <c r="EV89" s="283"/>
      <c r="EW89" s="283"/>
      <c r="EX89" s="945"/>
      <c r="EY89" s="397"/>
      <c r="EZ89" s="871"/>
    </row>
    <row r="90" spans="1:156" hidden="1">
      <c r="A90" s="400">
        <v>25</v>
      </c>
      <c r="B90" s="279" t="s">
        <v>294</v>
      </c>
      <c r="C90" s="867"/>
      <c r="D90" s="867"/>
      <c r="E90" s="279"/>
      <c r="F90" s="945"/>
      <c r="G90" s="921">
        <v>25</v>
      </c>
      <c r="H90" s="639"/>
      <c r="I90" s="867"/>
      <c r="J90" s="279"/>
      <c r="K90" s="945"/>
      <c r="L90" s="922"/>
      <c r="M90" s="867"/>
      <c r="N90" s="867"/>
      <c r="O90" s="279"/>
      <c r="P90" s="945"/>
      <c r="Q90" s="400">
        <v>25</v>
      </c>
      <c r="R90" s="866"/>
      <c r="U90" s="876"/>
      <c r="V90" s="951"/>
      <c r="W90" s="952"/>
      <c r="X90" s="953"/>
      <c r="Y90" s="953"/>
      <c r="Z90" s="954"/>
      <c r="AA90" s="921"/>
      <c r="AB90" s="953"/>
      <c r="AC90" s="953"/>
      <c r="AD90" s="953"/>
      <c r="AE90" s="954"/>
      <c r="AF90" s="910"/>
      <c r="AG90" s="302"/>
      <c r="AH90" s="283"/>
      <c r="AI90" s="283"/>
      <c r="AJ90" s="945"/>
      <c r="AK90" s="876"/>
      <c r="AL90" s="871"/>
      <c r="AN90" s="880"/>
      <c r="AO90" s="951"/>
      <c r="AP90" s="952"/>
      <c r="AQ90" s="953"/>
      <c r="AR90" s="953"/>
      <c r="AS90" s="954"/>
      <c r="AT90" s="921"/>
      <c r="AU90" s="953"/>
      <c r="AV90" s="953"/>
      <c r="AW90" s="953"/>
      <c r="AX90" s="954"/>
      <c r="AY90" s="910"/>
      <c r="AZ90" s="302"/>
      <c r="BA90" s="283"/>
      <c r="BB90" s="283"/>
      <c r="BC90" s="945"/>
      <c r="BD90" s="880"/>
      <c r="BE90" s="871"/>
      <c r="BG90" s="876"/>
      <c r="BH90" s="951"/>
      <c r="BI90" s="952"/>
      <c r="BJ90" s="953"/>
      <c r="BK90" s="953"/>
      <c r="BL90" s="954"/>
      <c r="BM90" s="921"/>
      <c r="BN90" s="953"/>
      <c r="BO90" s="953"/>
      <c r="BP90" s="953"/>
      <c r="BQ90" s="954"/>
      <c r="BR90" s="910"/>
      <c r="BS90" s="302"/>
      <c r="BT90" s="283"/>
      <c r="BU90" s="283"/>
      <c r="BV90" s="945"/>
      <c r="BW90" s="876"/>
      <c r="BX90" s="871"/>
      <c r="CA90" s="880"/>
      <c r="CB90" s="951"/>
      <c r="CC90" s="952"/>
      <c r="CD90" s="953"/>
      <c r="CE90" s="953"/>
      <c r="CF90" s="954"/>
      <c r="CG90" s="921"/>
      <c r="CH90" s="953"/>
      <c r="CI90" s="953"/>
      <c r="CJ90" s="953"/>
      <c r="CK90" s="954"/>
      <c r="CL90" s="910"/>
      <c r="CM90" s="302"/>
      <c r="CN90" s="283"/>
      <c r="CO90" s="283"/>
      <c r="CP90" s="945"/>
      <c r="CQ90" s="880"/>
      <c r="CR90" s="871"/>
      <c r="CU90" s="876"/>
      <c r="CV90" s="951"/>
      <c r="CW90" s="952"/>
      <c r="CX90" s="953"/>
      <c r="CY90" s="953"/>
      <c r="CZ90" s="954"/>
      <c r="DA90" s="921"/>
      <c r="DB90" s="953"/>
      <c r="DC90" s="953"/>
      <c r="DD90" s="953"/>
      <c r="DE90" s="954"/>
      <c r="DF90" s="910"/>
      <c r="DG90" s="302"/>
      <c r="DH90" s="283"/>
      <c r="DI90" s="283"/>
      <c r="DJ90" s="945"/>
      <c r="DK90" s="876"/>
      <c r="DL90" s="871"/>
      <c r="DO90" s="880"/>
      <c r="DP90" s="951"/>
      <c r="DQ90" s="952"/>
      <c r="DR90" s="953"/>
      <c r="DS90" s="953"/>
      <c r="DT90" s="954"/>
      <c r="DU90" s="921"/>
      <c r="DV90" s="953"/>
      <c r="DW90" s="953"/>
      <c r="DX90" s="953"/>
      <c r="DY90" s="954"/>
      <c r="DZ90" s="910"/>
      <c r="EA90" s="302"/>
      <c r="EB90" s="283"/>
      <c r="EC90" s="283"/>
      <c r="ED90" s="945"/>
      <c r="EE90" s="880"/>
      <c r="EF90" s="871"/>
      <c r="EI90" s="397"/>
      <c r="EJ90" s="951"/>
      <c r="EK90" s="952"/>
      <c r="EL90" s="953"/>
      <c r="EM90" s="953"/>
      <c r="EN90" s="954"/>
      <c r="EO90" s="921"/>
      <c r="EP90" s="953"/>
      <c r="EQ90" s="953"/>
      <c r="ER90" s="953"/>
      <c r="ES90" s="954"/>
      <c r="ET90" s="910"/>
      <c r="EU90" s="302"/>
      <c r="EV90" s="283"/>
      <c r="EW90" s="283"/>
      <c r="EX90" s="945"/>
      <c r="EY90" s="397"/>
      <c r="EZ90" s="871"/>
    </row>
    <row r="91" spans="1:156" hidden="1">
      <c r="A91" s="400">
        <v>26</v>
      </c>
      <c r="B91" s="279" t="s">
        <v>295</v>
      </c>
      <c r="C91" s="867"/>
      <c r="D91" s="867"/>
      <c r="E91" s="279"/>
      <c r="F91" s="945"/>
      <c r="G91" s="921">
        <v>26</v>
      </c>
      <c r="H91" s="639"/>
      <c r="I91" s="867"/>
      <c r="J91" s="279"/>
      <c r="K91" s="945"/>
      <c r="L91" s="922"/>
      <c r="M91" s="867"/>
      <c r="N91" s="867"/>
      <c r="O91" s="279"/>
      <c r="P91" s="945"/>
      <c r="Q91" s="400">
        <v>26</v>
      </c>
      <c r="R91" s="866"/>
      <c r="U91" s="876">
        <v>25</v>
      </c>
      <c r="V91" s="279" t="s">
        <v>294</v>
      </c>
      <c r="W91" s="867">
        <v>-100</v>
      </c>
      <c r="X91" s="867">
        <v>580</v>
      </c>
      <c r="Y91" s="279"/>
      <c r="Z91" s="945"/>
      <c r="AA91" s="921"/>
      <c r="AB91" s="639"/>
      <c r="AC91" s="867"/>
      <c r="AD91" s="279"/>
      <c r="AE91" s="945"/>
      <c r="AF91" s="910">
        <v>25</v>
      </c>
      <c r="AG91" s="302"/>
      <c r="AH91" s="302"/>
      <c r="AI91" s="283"/>
      <c r="AJ91" s="945"/>
      <c r="AK91" s="876">
        <v>25</v>
      </c>
      <c r="AL91" s="871"/>
      <c r="AN91" s="880">
        <v>25</v>
      </c>
      <c r="AO91" s="279" t="s">
        <v>294</v>
      </c>
      <c r="AP91" s="867">
        <v>-100</v>
      </c>
      <c r="AQ91" s="867">
        <v>580</v>
      </c>
      <c r="AR91" s="279"/>
      <c r="AS91" s="945"/>
      <c r="AT91" s="921"/>
      <c r="AU91" s="639"/>
      <c r="AV91" s="867"/>
      <c r="AW91" s="279"/>
      <c r="AX91" s="945"/>
      <c r="AY91" s="910">
        <v>25</v>
      </c>
      <c r="AZ91" s="302"/>
      <c r="BA91" s="302"/>
      <c r="BB91" s="283"/>
      <c r="BC91" s="945"/>
      <c r="BD91" s="880">
        <v>25</v>
      </c>
      <c r="BE91" s="871"/>
      <c r="BG91" s="876">
        <v>25</v>
      </c>
      <c r="BH91" s="279" t="s">
        <v>294</v>
      </c>
      <c r="BI91" s="867">
        <v>-100</v>
      </c>
      <c r="BJ91" s="867">
        <v>580</v>
      </c>
      <c r="BK91" s="279"/>
      <c r="BL91" s="945"/>
      <c r="BM91" s="921"/>
      <c r="BN91" s="639"/>
      <c r="BO91" s="867"/>
      <c r="BP91" s="279"/>
      <c r="BQ91" s="945"/>
      <c r="BR91" s="910">
        <v>25</v>
      </c>
      <c r="BS91" s="302"/>
      <c r="BT91" s="302"/>
      <c r="BU91" s="283"/>
      <c r="BV91" s="945"/>
      <c r="BW91" s="876">
        <v>25</v>
      </c>
      <c r="BX91" s="871"/>
      <c r="CA91" s="880">
        <v>25</v>
      </c>
      <c r="CB91" s="279" t="s">
        <v>294</v>
      </c>
      <c r="CC91" s="867">
        <v>-100</v>
      </c>
      <c r="CD91" s="867">
        <v>580</v>
      </c>
      <c r="CE91" s="279"/>
      <c r="CF91" s="945"/>
      <c r="CG91" s="921"/>
      <c r="CH91" s="639"/>
      <c r="CI91" s="867"/>
      <c r="CJ91" s="279"/>
      <c r="CK91" s="945"/>
      <c r="CL91" s="910">
        <v>25</v>
      </c>
      <c r="CM91" s="302"/>
      <c r="CN91" s="302"/>
      <c r="CO91" s="283"/>
      <c r="CP91" s="945"/>
      <c r="CQ91" s="880">
        <v>25</v>
      </c>
      <c r="CR91" s="871"/>
      <c r="CU91" s="876">
        <v>25</v>
      </c>
      <c r="CV91" s="279" t="s">
        <v>294</v>
      </c>
      <c r="CW91" s="867">
        <v>-100</v>
      </c>
      <c r="CX91" s="867">
        <v>580</v>
      </c>
      <c r="CY91" s="279"/>
      <c r="CZ91" s="945"/>
      <c r="DA91" s="921"/>
      <c r="DB91" s="639"/>
      <c r="DC91" s="867"/>
      <c r="DD91" s="279"/>
      <c r="DE91" s="945"/>
      <c r="DF91" s="910">
        <v>25</v>
      </c>
      <c r="DG91" s="302"/>
      <c r="DH91" s="302"/>
      <c r="DI91" s="283"/>
      <c r="DJ91" s="945"/>
      <c r="DK91" s="876">
        <v>25</v>
      </c>
      <c r="DL91" s="871"/>
      <c r="DO91" s="880">
        <v>25</v>
      </c>
      <c r="DP91" s="279" t="s">
        <v>294</v>
      </c>
      <c r="DQ91" s="867">
        <v>-100</v>
      </c>
      <c r="DR91" s="867">
        <v>580</v>
      </c>
      <c r="DS91" s="279"/>
      <c r="DT91" s="945"/>
      <c r="DU91" s="921"/>
      <c r="DV91" s="639"/>
      <c r="DW91" s="867"/>
      <c r="DX91" s="279"/>
      <c r="DY91" s="945"/>
      <c r="DZ91" s="910">
        <v>25</v>
      </c>
      <c r="EA91" s="302"/>
      <c r="EB91" s="302"/>
      <c r="EC91" s="283"/>
      <c r="ED91" s="945"/>
      <c r="EE91" s="880">
        <v>25</v>
      </c>
      <c r="EF91" s="871"/>
      <c r="EI91" s="397">
        <v>25</v>
      </c>
      <c r="EJ91" s="279" t="s">
        <v>294</v>
      </c>
      <c r="EK91" s="867">
        <v>-100</v>
      </c>
      <c r="EL91" s="867">
        <v>580</v>
      </c>
      <c r="EM91" s="279"/>
      <c r="EN91" s="945"/>
      <c r="EO91" s="921"/>
      <c r="EP91" s="639"/>
      <c r="EQ91" s="867"/>
      <c r="ER91" s="279"/>
      <c r="ES91" s="945"/>
      <c r="ET91" s="910">
        <v>25</v>
      </c>
      <c r="EU91" s="302"/>
      <c r="EV91" s="302"/>
      <c r="EW91" s="283"/>
      <c r="EX91" s="945"/>
      <c r="EY91" s="397">
        <v>25</v>
      </c>
      <c r="EZ91" s="871"/>
    </row>
    <row r="92" spans="1:156">
      <c r="A92" s="400">
        <v>21</v>
      </c>
      <c r="B92" s="971" t="s">
        <v>296</v>
      </c>
      <c r="C92" s="925"/>
      <c r="D92" s="925">
        <f>M92</f>
        <v>638</v>
      </c>
      <c r="E92" s="980"/>
      <c r="F92" s="981"/>
      <c r="G92" s="921"/>
      <c r="H92" s="925">
        <f>D92</f>
        <v>638</v>
      </c>
      <c r="I92" s="925">
        <v>702</v>
      </c>
      <c r="J92" s="926">
        <f>SUM(I92,-H92)</f>
        <v>64</v>
      </c>
      <c r="K92" s="939">
        <f>J92/H92</f>
        <v>0.10031347962382445</v>
      </c>
      <c r="L92" s="922"/>
      <c r="M92" s="929">
        <v>638</v>
      </c>
      <c r="N92" s="929">
        <f>I92</f>
        <v>702</v>
      </c>
      <c r="O92" s="930">
        <f>SUM(N92,-M92)</f>
        <v>64</v>
      </c>
      <c r="P92" s="931">
        <f>O92/M92</f>
        <v>0.10031347962382445</v>
      </c>
      <c r="Q92" s="400">
        <v>21</v>
      </c>
      <c r="R92" s="866"/>
      <c r="U92" s="876">
        <v>21</v>
      </c>
      <c r="V92" s="973" t="s">
        <v>296</v>
      </c>
      <c r="W92" s="955" t="e">
        <f>#REF!</f>
        <v>#REF!</v>
      </c>
      <c r="X92" s="956">
        <v>243</v>
      </c>
      <c r="Y92" s="982"/>
      <c r="Z92" s="983"/>
      <c r="AA92" s="921"/>
      <c r="AB92" s="925">
        <v>223</v>
      </c>
      <c r="AC92" s="925">
        <v>238</v>
      </c>
      <c r="AD92" s="926">
        <f>SUM(AC92,-AB92)</f>
        <v>15</v>
      </c>
      <c r="AE92" s="939">
        <f>AD92/AB92</f>
        <v>6.726457399103139E-2</v>
      </c>
      <c r="AF92" s="910">
        <v>26</v>
      </c>
      <c r="AG92" s="302"/>
      <c r="AH92" s="302"/>
      <c r="AI92" s="283"/>
      <c r="AJ92" s="945"/>
      <c r="AK92" s="876">
        <v>21</v>
      </c>
      <c r="AL92" s="871"/>
      <c r="AN92" s="880">
        <v>21</v>
      </c>
      <c r="AO92" s="973" t="s">
        <v>296</v>
      </c>
      <c r="AP92" s="955" t="e">
        <f>#REF!</f>
        <v>#REF!</v>
      </c>
      <c r="AQ92" s="956">
        <v>243</v>
      </c>
      <c r="AR92" s="982"/>
      <c r="AS92" s="983"/>
      <c r="AT92" s="921"/>
      <c r="AU92" s="925">
        <v>92</v>
      </c>
      <c r="AV92" s="925">
        <v>119</v>
      </c>
      <c r="AW92" s="926">
        <f>SUM(AV92,-AU92)</f>
        <v>27</v>
      </c>
      <c r="AX92" s="939">
        <f>AW92/AU92</f>
        <v>0.29347826086956524</v>
      </c>
      <c r="AY92" s="910">
        <v>26</v>
      </c>
      <c r="AZ92" s="302"/>
      <c r="BA92" s="302"/>
      <c r="BB92" s="283"/>
      <c r="BC92" s="945"/>
      <c r="BD92" s="880">
        <v>21</v>
      </c>
      <c r="BE92" s="871"/>
      <c r="BG92" s="876">
        <v>21</v>
      </c>
      <c r="BH92" s="973" t="s">
        <v>296</v>
      </c>
      <c r="BI92" s="955" t="e">
        <f>#REF!</f>
        <v>#REF!</v>
      </c>
      <c r="BJ92" s="956">
        <v>243</v>
      </c>
      <c r="BK92" s="982"/>
      <c r="BL92" s="983"/>
      <c r="BM92" s="921"/>
      <c r="BN92" s="925">
        <v>25</v>
      </c>
      <c r="BO92" s="925">
        <v>31</v>
      </c>
      <c r="BP92" s="926">
        <f>SUM(BO92,-BN92)</f>
        <v>6</v>
      </c>
      <c r="BQ92" s="939">
        <f>BP92/BN92</f>
        <v>0.24</v>
      </c>
      <c r="BR92" s="910">
        <v>26</v>
      </c>
      <c r="BS92" s="302"/>
      <c r="BT92" s="302"/>
      <c r="BU92" s="283"/>
      <c r="BV92" s="945"/>
      <c r="BW92" s="876">
        <v>21</v>
      </c>
      <c r="BX92" s="871"/>
      <c r="CA92" s="880">
        <v>21</v>
      </c>
      <c r="CB92" s="973" t="s">
        <v>296</v>
      </c>
      <c r="CC92" s="955" t="e">
        <f>#REF!</f>
        <v>#REF!</v>
      </c>
      <c r="CD92" s="956">
        <v>243</v>
      </c>
      <c r="CE92" s="982"/>
      <c r="CF92" s="983"/>
      <c r="CG92" s="921"/>
      <c r="CH92" s="925">
        <v>47</v>
      </c>
      <c r="CI92" s="925">
        <v>64</v>
      </c>
      <c r="CJ92" s="926">
        <f>SUM(CI92,-CH92)</f>
        <v>17</v>
      </c>
      <c r="CK92" s="939">
        <f>CJ92/CH92</f>
        <v>0.36170212765957449</v>
      </c>
      <c r="CL92" s="910">
        <v>26</v>
      </c>
      <c r="CM92" s="302"/>
      <c r="CN92" s="302"/>
      <c r="CO92" s="283"/>
      <c r="CP92" s="945"/>
      <c r="CQ92" s="880">
        <v>21</v>
      </c>
      <c r="CR92" s="871"/>
      <c r="CU92" s="876">
        <v>21</v>
      </c>
      <c r="CV92" s="973" t="s">
        <v>296</v>
      </c>
      <c r="CW92" s="955" t="e">
        <f>#REF!</f>
        <v>#REF!</v>
      </c>
      <c r="CX92" s="956">
        <v>243</v>
      </c>
      <c r="CY92" s="982"/>
      <c r="CZ92" s="983"/>
      <c r="DA92" s="921"/>
      <c r="DB92" s="925">
        <v>35</v>
      </c>
      <c r="DC92" s="925">
        <v>29</v>
      </c>
      <c r="DD92" s="926">
        <f>SUM(DC92,-DB92)</f>
        <v>-6</v>
      </c>
      <c r="DE92" s="928">
        <f>DD92/DB92</f>
        <v>-0.17142857142857143</v>
      </c>
      <c r="DF92" s="910">
        <v>26</v>
      </c>
      <c r="DG92" s="302"/>
      <c r="DH92" s="302"/>
      <c r="DI92" s="283"/>
      <c r="DJ92" s="945"/>
      <c r="DK92" s="876">
        <v>21</v>
      </c>
      <c r="DL92" s="871"/>
      <c r="DO92" s="880">
        <v>21</v>
      </c>
      <c r="DP92" s="973" t="s">
        <v>296</v>
      </c>
      <c r="DQ92" s="955" t="e">
        <f>#REF!</f>
        <v>#REF!</v>
      </c>
      <c r="DR92" s="956">
        <v>243</v>
      </c>
      <c r="DS92" s="982"/>
      <c r="DT92" s="983"/>
      <c r="DU92" s="921"/>
      <c r="DV92" s="925">
        <v>96</v>
      </c>
      <c r="DW92" s="925">
        <v>83</v>
      </c>
      <c r="DX92" s="926">
        <f>SUM(DW92,-DV92)</f>
        <v>-13</v>
      </c>
      <c r="DY92" s="928">
        <f>DX92/DV92</f>
        <v>-0.13541666666666666</v>
      </c>
      <c r="DZ92" s="910">
        <v>26</v>
      </c>
      <c r="EA92" s="302"/>
      <c r="EB92" s="302"/>
      <c r="EC92" s="283"/>
      <c r="ED92" s="945"/>
      <c r="EE92" s="880">
        <v>21</v>
      </c>
      <c r="EF92" s="871"/>
      <c r="EI92" s="397">
        <v>21</v>
      </c>
      <c r="EJ92" s="973" t="s">
        <v>296</v>
      </c>
      <c r="EK92" s="955" t="e">
        <f>#REF!</f>
        <v>#REF!</v>
      </c>
      <c r="EL92" s="956">
        <v>243</v>
      </c>
      <c r="EM92" s="982"/>
      <c r="EN92" s="983"/>
      <c r="EO92" s="921"/>
      <c r="EP92" s="934">
        <f>SUM(AB92,AU92,BN92,CH92,DB92,DV92)</f>
        <v>518</v>
      </c>
      <c r="EQ92" s="934">
        <f>SUM(AC92,AV92,BO92,CI92,DC92,DW92)</f>
        <v>564</v>
      </c>
      <c r="ER92" s="926">
        <f>SUM(EQ92,-EP92)</f>
        <v>46</v>
      </c>
      <c r="ES92" s="939">
        <f>ER92/EP92</f>
        <v>8.8803088803088806E-2</v>
      </c>
      <c r="ET92" s="910">
        <v>26</v>
      </c>
      <c r="EU92" s="302"/>
      <c r="EV92" s="302"/>
      <c r="EW92" s="283"/>
      <c r="EX92" s="945"/>
      <c r="EY92" s="397">
        <v>21</v>
      </c>
      <c r="EZ92" s="871"/>
    </row>
    <row r="93" spans="1:156">
      <c r="A93" s="400">
        <v>22</v>
      </c>
      <c r="B93" s="697" t="s">
        <v>297</v>
      </c>
      <c r="C93" s="966">
        <f>SUM(C85,C92)</f>
        <v>0</v>
      </c>
      <c r="D93" s="966">
        <f>SUM(D85,D92)</f>
        <v>1354</v>
      </c>
      <c r="E93" s="967">
        <f>SUM(D93,-C93)</f>
        <v>1354</v>
      </c>
      <c r="F93" s="968" t="e">
        <f>E93/C93</f>
        <v>#DIV/0!</v>
      </c>
      <c r="G93" s="921"/>
      <c r="H93" s="966">
        <f>SUM(H85,H92)</f>
        <v>1354</v>
      </c>
      <c r="I93" s="966">
        <f>SUM(I85,I92)</f>
        <v>1456</v>
      </c>
      <c r="J93" s="967">
        <f>SUM(I93,-H93)</f>
        <v>102</v>
      </c>
      <c r="K93" s="984">
        <f>J93/H93</f>
        <v>7.5332348596750365E-2</v>
      </c>
      <c r="L93" s="922"/>
      <c r="M93" s="966">
        <f>SUM(M85,M92)</f>
        <v>1354</v>
      </c>
      <c r="N93" s="966">
        <f>SUM(N85,N92)</f>
        <v>1456</v>
      </c>
      <c r="O93" s="967">
        <f>SUM(N93,-M93)</f>
        <v>102</v>
      </c>
      <c r="P93" s="931">
        <f>O93/M93</f>
        <v>7.5332348596750365E-2</v>
      </c>
      <c r="Q93" s="400">
        <v>22</v>
      </c>
      <c r="R93" s="866"/>
      <c r="U93" s="876">
        <v>22</v>
      </c>
      <c r="V93" s="960" t="s">
        <v>297</v>
      </c>
      <c r="W93" s="961" t="e">
        <f>SUM(W85,W92)</f>
        <v>#REF!</v>
      </c>
      <c r="X93" s="962">
        <f>SUM(X85,X92)</f>
        <v>556</v>
      </c>
      <c r="Y93" s="963" t="e">
        <f>SUM(X93,-W93)</f>
        <v>#REF!</v>
      </c>
      <c r="Z93" s="938" t="e">
        <f>Y93/W93</f>
        <v>#REF!</v>
      </c>
      <c r="AA93" s="921"/>
      <c r="AB93" s="962">
        <f>SUM(AB85,AB92)</f>
        <v>508</v>
      </c>
      <c r="AC93" s="962">
        <f>SUM(AC85,AC92)</f>
        <v>513</v>
      </c>
      <c r="AD93" s="963">
        <f>SUM(AC93,-AB93)</f>
        <v>5</v>
      </c>
      <c r="AE93" s="984">
        <f>AD93/AB93</f>
        <v>9.8425196850393699E-3</v>
      </c>
      <c r="AF93" s="910">
        <v>27</v>
      </c>
      <c r="AG93" s="929">
        <v>223</v>
      </c>
      <c r="AH93" s="937">
        <f>AC92</f>
        <v>238</v>
      </c>
      <c r="AI93" s="930">
        <f>SUM(AH93,-AG93)</f>
        <v>15</v>
      </c>
      <c r="AJ93" s="938">
        <f>AI93/AG93</f>
        <v>6.726457399103139E-2</v>
      </c>
      <c r="AK93" s="876">
        <v>22</v>
      </c>
      <c r="AL93" s="871"/>
      <c r="AN93" s="880">
        <v>22</v>
      </c>
      <c r="AO93" s="960" t="s">
        <v>297</v>
      </c>
      <c r="AP93" s="961" t="e">
        <f>SUM(AP85,AP92)</f>
        <v>#REF!</v>
      </c>
      <c r="AQ93" s="962">
        <f>SUM(AQ85,AQ92)</f>
        <v>556</v>
      </c>
      <c r="AR93" s="963" t="e">
        <f>SUM(AQ93,-AP93)</f>
        <v>#REF!</v>
      </c>
      <c r="AS93" s="938" t="e">
        <f>AR93/AP93</f>
        <v>#REF!</v>
      </c>
      <c r="AT93" s="921"/>
      <c r="AU93" s="962">
        <f>SUM(AU85,AU92)</f>
        <v>194</v>
      </c>
      <c r="AV93" s="962">
        <f>SUM(AV85,AV92)</f>
        <v>248</v>
      </c>
      <c r="AW93" s="963">
        <f>SUM(AV93,-AU93)</f>
        <v>54</v>
      </c>
      <c r="AX93" s="984">
        <f>AW93/AU93</f>
        <v>0.27835051546391754</v>
      </c>
      <c r="AY93" s="910">
        <v>27</v>
      </c>
      <c r="AZ93" s="929">
        <v>223</v>
      </c>
      <c r="BA93" s="937">
        <f>AV92</f>
        <v>119</v>
      </c>
      <c r="BB93" s="930">
        <f>SUM(BA93,-AZ93)</f>
        <v>-104</v>
      </c>
      <c r="BC93" s="938">
        <f>BB93/AZ93</f>
        <v>-0.46636771300448432</v>
      </c>
      <c r="BD93" s="880">
        <v>22</v>
      </c>
      <c r="BE93" s="871"/>
      <c r="BG93" s="876">
        <v>22</v>
      </c>
      <c r="BH93" s="960" t="s">
        <v>297</v>
      </c>
      <c r="BI93" s="961" t="e">
        <f>SUM(BI85,BI92)</f>
        <v>#REF!</v>
      </c>
      <c r="BJ93" s="962">
        <f>SUM(BJ85,BJ92)</f>
        <v>556</v>
      </c>
      <c r="BK93" s="963" t="e">
        <f>SUM(BJ93,-BI93)</f>
        <v>#REF!</v>
      </c>
      <c r="BL93" s="938" t="e">
        <f>BK93/BI93</f>
        <v>#REF!</v>
      </c>
      <c r="BM93" s="921"/>
      <c r="BN93" s="962">
        <f>SUM(BN85,BN92)</f>
        <v>52</v>
      </c>
      <c r="BO93" s="962">
        <f>SUM(BO85,BO92)</f>
        <v>60</v>
      </c>
      <c r="BP93" s="963">
        <f>SUM(BO93,-BN93)</f>
        <v>8</v>
      </c>
      <c r="BQ93" s="984">
        <f>BP93/BN93</f>
        <v>0.15384615384615385</v>
      </c>
      <c r="BR93" s="910">
        <v>27</v>
      </c>
      <c r="BS93" s="929">
        <v>223</v>
      </c>
      <c r="BT93" s="937">
        <f>BO92</f>
        <v>31</v>
      </c>
      <c r="BU93" s="930">
        <f>SUM(BT93,-BS93)</f>
        <v>-192</v>
      </c>
      <c r="BV93" s="938">
        <f>BU93/BS93</f>
        <v>-0.86098654708520184</v>
      </c>
      <c r="BW93" s="876">
        <v>22</v>
      </c>
      <c r="BX93" s="871"/>
      <c r="CA93" s="880">
        <v>22</v>
      </c>
      <c r="CB93" s="960" t="s">
        <v>297</v>
      </c>
      <c r="CC93" s="961" t="e">
        <f>SUM(CC85,CC92)</f>
        <v>#REF!</v>
      </c>
      <c r="CD93" s="962">
        <f>SUM(CD85,CD92)</f>
        <v>556</v>
      </c>
      <c r="CE93" s="963" t="e">
        <f>SUM(CD93,-CC93)</f>
        <v>#REF!</v>
      </c>
      <c r="CF93" s="938" t="e">
        <f>CE93/CC93</f>
        <v>#REF!</v>
      </c>
      <c r="CG93" s="921"/>
      <c r="CH93" s="962">
        <f>SUM(CH85,CH92)</f>
        <v>87</v>
      </c>
      <c r="CI93" s="962">
        <f>SUM(CI85,CI92)</f>
        <v>117</v>
      </c>
      <c r="CJ93" s="963">
        <f>SUM(CI93,-CH93)</f>
        <v>30</v>
      </c>
      <c r="CK93" s="984">
        <f>CJ93/CH93</f>
        <v>0.34482758620689657</v>
      </c>
      <c r="CL93" s="910">
        <v>27</v>
      </c>
      <c r="CM93" s="929">
        <v>223</v>
      </c>
      <c r="CN93" s="937">
        <f>CI92</f>
        <v>64</v>
      </c>
      <c r="CO93" s="930">
        <f>SUM(CN93,-CM93)</f>
        <v>-159</v>
      </c>
      <c r="CP93" s="938">
        <f>CO93/CM93</f>
        <v>-0.71300448430493268</v>
      </c>
      <c r="CQ93" s="880">
        <v>22</v>
      </c>
      <c r="CR93" s="871"/>
      <c r="CU93" s="876">
        <v>22</v>
      </c>
      <c r="CV93" s="960" t="s">
        <v>297</v>
      </c>
      <c r="CW93" s="961" t="e">
        <f>SUM(CW85,CW92)</f>
        <v>#REF!</v>
      </c>
      <c r="CX93" s="962">
        <f>SUM(CX85,CX92)</f>
        <v>556</v>
      </c>
      <c r="CY93" s="963" t="e">
        <f>SUM(CX93,-CW93)</f>
        <v>#REF!</v>
      </c>
      <c r="CZ93" s="938" t="e">
        <f>CY93/CW93</f>
        <v>#REF!</v>
      </c>
      <c r="DA93" s="921"/>
      <c r="DB93" s="962">
        <f>SUM(DB85,DB92)</f>
        <v>54</v>
      </c>
      <c r="DC93" s="962">
        <f>SUM(DC85,DC92)</f>
        <v>57</v>
      </c>
      <c r="DD93" s="963">
        <f>SUM(DC93,-DB93)</f>
        <v>3</v>
      </c>
      <c r="DE93" s="984">
        <f>DD93/DB93</f>
        <v>5.5555555555555552E-2</v>
      </c>
      <c r="DF93" s="910">
        <v>27</v>
      </c>
      <c r="DG93" s="929">
        <v>223</v>
      </c>
      <c r="DH93" s="937">
        <f>DC92</f>
        <v>29</v>
      </c>
      <c r="DI93" s="930">
        <f>SUM(DH93,-DG93)</f>
        <v>-194</v>
      </c>
      <c r="DJ93" s="938">
        <f>DI93/DG93</f>
        <v>-0.8699551569506726</v>
      </c>
      <c r="DK93" s="876">
        <v>22</v>
      </c>
      <c r="DL93" s="871"/>
      <c r="DO93" s="880">
        <v>22</v>
      </c>
      <c r="DP93" s="960" t="s">
        <v>297</v>
      </c>
      <c r="DQ93" s="961" t="e">
        <f>SUM(DQ85,DQ92)</f>
        <v>#REF!</v>
      </c>
      <c r="DR93" s="962">
        <f>SUM(DR85,DR92)</f>
        <v>556</v>
      </c>
      <c r="DS93" s="963" t="e">
        <f>SUM(DR93,-DQ93)</f>
        <v>#REF!</v>
      </c>
      <c r="DT93" s="938" t="e">
        <f>DS93/DQ93</f>
        <v>#REF!</v>
      </c>
      <c r="DU93" s="921"/>
      <c r="DV93" s="962">
        <f>SUM(DV85,DV92)</f>
        <v>152</v>
      </c>
      <c r="DW93" s="962">
        <f>SUM(DW85,DW92)</f>
        <v>151</v>
      </c>
      <c r="DX93" s="963">
        <f>SUM(DW93,-DV93)</f>
        <v>-1</v>
      </c>
      <c r="DY93" s="964">
        <f>DX93/DV93</f>
        <v>-6.5789473684210523E-3</v>
      </c>
      <c r="DZ93" s="910">
        <v>27</v>
      </c>
      <c r="EA93" s="929">
        <v>223</v>
      </c>
      <c r="EB93" s="937">
        <f>DW92</f>
        <v>83</v>
      </c>
      <c r="EC93" s="930">
        <f>SUM(EB93,-EA93)</f>
        <v>-140</v>
      </c>
      <c r="ED93" s="938">
        <f>EC93/EA93</f>
        <v>-0.62780269058295968</v>
      </c>
      <c r="EE93" s="880">
        <v>22</v>
      </c>
      <c r="EF93" s="871"/>
      <c r="EI93" s="397">
        <v>22</v>
      </c>
      <c r="EJ93" s="960" t="s">
        <v>297</v>
      </c>
      <c r="EK93" s="961" t="e">
        <f>SUM(EK85,EK92)</f>
        <v>#REF!</v>
      </c>
      <c r="EL93" s="962">
        <f>SUM(EL85,EL92)</f>
        <v>556</v>
      </c>
      <c r="EM93" s="963" t="e">
        <f>SUM(EL93,-EK93)</f>
        <v>#REF!</v>
      </c>
      <c r="EN93" s="938" t="e">
        <f>EM93/EK93</f>
        <v>#REF!</v>
      </c>
      <c r="EO93" s="921"/>
      <c r="EP93" s="962">
        <f>SUM(EP85,EP92)</f>
        <v>1047</v>
      </c>
      <c r="EQ93" s="962">
        <f>SUM(EQ85,EQ92)</f>
        <v>1146</v>
      </c>
      <c r="ER93" s="963">
        <f>SUM(EQ93,-EP93)</f>
        <v>99</v>
      </c>
      <c r="ES93" s="984">
        <f>ER93/EP93</f>
        <v>9.4555873925501438E-2</v>
      </c>
      <c r="ET93" s="910">
        <v>27</v>
      </c>
      <c r="EU93" s="929">
        <v>223</v>
      </c>
      <c r="EV93" s="937">
        <f>EQ92</f>
        <v>564</v>
      </c>
      <c r="EW93" s="930">
        <f>SUM(EV93,-EU93)</f>
        <v>341</v>
      </c>
      <c r="EX93" s="938">
        <f>EW93/EU93</f>
        <v>1.5291479820627802</v>
      </c>
      <c r="EY93" s="397">
        <v>22</v>
      </c>
      <c r="EZ93" s="871"/>
    </row>
    <row r="94" spans="1:156" ht="3.95" customHeight="1">
      <c r="A94" s="400"/>
      <c r="B94" s="1084"/>
      <c r="C94" s="1085"/>
      <c r="D94" s="1082"/>
      <c r="E94" s="1083"/>
      <c r="F94" s="1057"/>
      <c r="G94" s="921"/>
      <c r="H94" s="1082"/>
      <c r="I94" s="1082"/>
      <c r="J94" s="1083"/>
      <c r="K94" s="1057"/>
      <c r="L94" s="922"/>
      <c r="M94" s="1082"/>
      <c r="N94" s="1082"/>
      <c r="O94" s="1083"/>
      <c r="P94" s="970"/>
      <c r="Q94" s="400"/>
      <c r="R94" s="866"/>
      <c r="U94" s="876">
        <v>22</v>
      </c>
      <c r="V94" s="1084"/>
      <c r="AA94" s="921"/>
      <c r="AB94" s="430"/>
      <c r="AC94" s="430"/>
      <c r="AD94" s="430"/>
      <c r="AE94" s="430"/>
      <c r="AF94" s="910">
        <v>28</v>
      </c>
      <c r="AG94" s="965">
        <f>SUM(AG85,AG93)</f>
        <v>508</v>
      </c>
      <c r="AH94" s="962">
        <f>SUM(AH85,AH93)</f>
        <v>513</v>
      </c>
      <c r="AI94" s="930">
        <f>SUM(AH94,-AG94)</f>
        <v>5</v>
      </c>
      <c r="AJ94" s="938">
        <f>AI94/AG94</f>
        <v>9.8425196850393699E-3</v>
      </c>
      <c r="AK94" s="876">
        <v>22</v>
      </c>
      <c r="AL94" s="871"/>
      <c r="AN94" s="880">
        <v>22</v>
      </c>
      <c r="AO94" s="1084"/>
      <c r="AT94" s="921"/>
      <c r="AU94" s="430"/>
      <c r="AV94" s="430"/>
      <c r="AW94" s="430"/>
      <c r="AX94" s="430"/>
      <c r="AY94" s="910">
        <v>28</v>
      </c>
      <c r="AZ94" s="965">
        <f>SUM(AZ85,AZ93)</f>
        <v>508</v>
      </c>
      <c r="BA94" s="962">
        <f>SUM(BA85,BA93)</f>
        <v>248</v>
      </c>
      <c r="BB94" s="930">
        <f>SUM(BA94,-AZ94)</f>
        <v>-260</v>
      </c>
      <c r="BC94" s="938">
        <f>BB94/AZ94</f>
        <v>-0.51181102362204722</v>
      </c>
      <c r="BD94" s="880">
        <v>22</v>
      </c>
      <c r="BE94" s="871"/>
      <c r="BG94" s="876">
        <v>22</v>
      </c>
      <c r="BH94" s="1084"/>
      <c r="BM94" s="921"/>
      <c r="BN94" s="430"/>
      <c r="BO94" s="430"/>
      <c r="BP94" s="430"/>
      <c r="BQ94" s="430"/>
      <c r="BR94" s="910">
        <v>28</v>
      </c>
      <c r="BS94" s="965">
        <f>SUM(BS85,BS93)</f>
        <v>508</v>
      </c>
      <c r="BT94" s="962">
        <f>SUM(BT85,BT93)</f>
        <v>60</v>
      </c>
      <c r="BU94" s="930">
        <f>SUM(BT94,-BS94)</f>
        <v>-448</v>
      </c>
      <c r="BV94" s="938">
        <f>BU94/BS94</f>
        <v>-0.88188976377952755</v>
      </c>
      <c r="BW94" s="876">
        <v>22</v>
      </c>
      <c r="BX94" s="871"/>
      <c r="CA94" s="880">
        <v>22</v>
      </c>
      <c r="CB94" s="1084"/>
      <c r="CG94" s="921"/>
      <c r="CH94" s="430"/>
      <c r="CI94" s="430"/>
      <c r="CJ94" s="430"/>
      <c r="CK94" s="430"/>
      <c r="CL94" s="910">
        <v>28</v>
      </c>
      <c r="CM94" s="965">
        <f>SUM(CM85,CM93)</f>
        <v>508</v>
      </c>
      <c r="CN94" s="962">
        <f>SUM(CN85,CN93)</f>
        <v>117</v>
      </c>
      <c r="CO94" s="930">
        <f>SUM(CN94,-CM94)</f>
        <v>-391</v>
      </c>
      <c r="CP94" s="938">
        <f>CO94/CM94</f>
        <v>-0.76968503937007871</v>
      </c>
      <c r="CQ94" s="880">
        <v>22</v>
      </c>
      <c r="CR94" s="871"/>
      <c r="CU94" s="876">
        <v>22</v>
      </c>
      <c r="CV94" s="1084"/>
      <c r="DA94" s="921"/>
      <c r="DB94" s="430"/>
      <c r="DC94" s="430"/>
      <c r="DD94" s="430"/>
      <c r="DE94" s="430"/>
      <c r="DF94" s="910">
        <v>28</v>
      </c>
      <c r="DG94" s="965">
        <f>SUM(DG85,DG93)</f>
        <v>508</v>
      </c>
      <c r="DH94" s="962">
        <f>SUM(DH85,DH93)</f>
        <v>57</v>
      </c>
      <c r="DI94" s="930">
        <f>SUM(DH94,-DG94)</f>
        <v>-451</v>
      </c>
      <c r="DJ94" s="938">
        <f>DI94/DG94</f>
        <v>-0.88779527559055116</v>
      </c>
      <c r="DK94" s="876">
        <v>22</v>
      </c>
      <c r="DL94" s="871"/>
      <c r="DO94" s="880">
        <v>22</v>
      </c>
      <c r="DP94" s="1084"/>
      <c r="DU94" s="921"/>
      <c r="DV94" s="430"/>
      <c r="DW94" s="430"/>
      <c r="DX94" s="430"/>
      <c r="DY94" s="430"/>
      <c r="DZ94" s="910">
        <v>28</v>
      </c>
      <c r="EA94" s="965">
        <f>SUM(EA85,EA93)</f>
        <v>508</v>
      </c>
      <c r="EB94" s="962">
        <f>SUM(EB85,EB93)</f>
        <v>151</v>
      </c>
      <c r="EC94" s="930">
        <f>SUM(EB94,-EA94)</f>
        <v>-357</v>
      </c>
      <c r="ED94" s="938">
        <f>EC94/EA94</f>
        <v>-0.702755905511811</v>
      </c>
      <c r="EE94" s="880">
        <v>22</v>
      </c>
      <c r="EF94" s="871"/>
      <c r="EI94" s="397">
        <v>22</v>
      </c>
      <c r="EJ94" s="1084"/>
      <c r="EO94" s="921"/>
      <c r="EP94" s="430"/>
      <c r="EQ94" s="430"/>
      <c r="ER94" s="430"/>
      <c r="ES94" s="430"/>
      <c r="ET94" s="910">
        <v>28</v>
      </c>
      <c r="EU94" s="965">
        <f>SUM(EU85,EU93)</f>
        <v>508</v>
      </c>
      <c r="EV94" s="962">
        <f>SUM(EV85,EV93)</f>
        <v>1146</v>
      </c>
      <c r="EW94" s="930">
        <f>SUM(EV94,-EU94)</f>
        <v>638</v>
      </c>
      <c r="EX94" s="938">
        <f>EW94/EU94</f>
        <v>1.2559055118110236</v>
      </c>
      <c r="EY94" s="397">
        <v>22</v>
      </c>
      <c r="EZ94" s="871"/>
    </row>
    <row r="95" spans="1:156" hidden="1">
      <c r="A95" s="400"/>
      <c r="B95" s="1084"/>
      <c r="C95" s="1085"/>
      <c r="D95" s="1082"/>
      <c r="E95" s="1083"/>
      <c r="F95" s="1057"/>
      <c r="G95" s="921"/>
      <c r="H95" s="1082"/>
      <c r="I95" s="1082"/>
      <c r="J95" s="1083"/>
      <c r="K95" s="1057"/>
      <c r="L95" s="922"/>
      <c r="M95" s="1082"/>
      <c r="N95" s="1082"/>
      <c r="O95" s="1083"/>
      <c r="P95" s="970"/>
      <c r="Q95" s="400"/>
      <c r="R95" s="866"/>
      <c r="U95" s="876"/>
      <c r="V95" s="1084"/>
      <c r="W95" s="1048" t="e">
        <f>SUM(W79,W93)</f>
        <v>#REF!</v>
      </c>
      <c r="X95" s="1038">
        <f>SUM(X79,X93)</f>
        <v>1864</v>
      </c>
      <c r="Y95" s="1039" t="e">
        <f>SUM(X95,-W95)</f>
        <v>#REF!</v>
      </c>
      <c r="Z95" s="1040" t="e">
        <f>Y95/W95</f>
        <v>#REF!</v>
      </c>
      <c r="AA95" s="921"/>
      <c r="AB95" s="1038">
        <f>SUM(AB79,AB93)</f>
        <v>1895</v>
      </c>
      <c r="AC95" s="1038">
        <f>SUM(AC79,AC93)</f>
        <v>1935</v>
      </c>
      <c r="AD95" s="1039">
        <f>SUM(AC95,-AB95)</f>
        <v>40</v>
      </c>
      <c r="AE95" s="1040">
        <f>AD95/AB95</f>
        <v>2.1108179419525065E-2</v>
      </c>
      <c r="AF95" s="910"/>
      <c r="AG95" s="876">
        <f>SUM(AG79,AG94)</f>
        <v>1895</v>
      </c>
      <c r="AH95" s="876">
        <f>SUM(AH79,AH94)</f>
        <v>1935</v>
      </c>
      <c r="AI95" s="1045">
        <f>SUM(AH95,-AG95)</f>
        <v>40</v>
      </c>
      <c r="AJ95" s="1046">
        <f>AI95/AG95</f>
        <v>2.1108179419525065E-2</v>
      </c>
      <c r="AK95" s="876"/>
      <c r="AL95" s="871"/>
      <c r="AN95" s="880"/>
      <c r="AO95" s="1084"/>
      <c r="AP95" s="1048" t="e">
        <f>SUM(AP79,AP93)</f>
        <v>#REF!</v>
      </c>
      <c r="AQ95" s="1038">
        <f>SUM(AQ79,AQ93)</f>
        <v>1864</v>
      </c>
      <c r="AR95" s="1039" t="e">
        <f>SUM(AQ95,-AP95)</f>
        <v>#REF!</v>
      </c>
      <c r="AS95" s="1040" t="e">
        <f>AR95/AP95</f>
        <v>#REF!</v>
      </c>
      <c r="AT95" s="921"/>
      <c r="AU95" s="1038">
        <f>SUM(AU79,AU93)</f>
        <v>851</v>
      </c>
      <c r="AV95" s="1038">
        <f>SUM(AV79,AV93)</f>
        <v>885</v>
      </c>
      <c r="AW95" s="1039">
        <f>SUM(AV95,-AU95)</f>
        <v>34</v>
      </c>
      <c r="AX95" s="1040">
        <f>AW95/AU95</f>
        <v>3.9952996474735603E-2</v>
      </c>
      <c r="AY95" s="910"/>
      <c r="AZ95" s="876">
        <f>SUM(AZ79,AZ94)</f>
        <v>1895</v>
      </c>
      <c r="BA95" s="876">
        <f>SUM(BA79,BA94)</f>
        <v>885</v>
      </c>
      <c r="BB95" s="1045">
        <f>SUM(BA95,-AZ95)</f>
        <v>-1010</v>
      </c>
      <c r="BC95" s="1046">
        <f>BB95/AZ95</f>
        <v>-0.53298153034300788</v>
      </c>
      <c r="BD95" s="880"/>
      <c r="BE95" s="871"/>
      <c r="BG95" s="876"/>
      <c r="BH95" s="1084"/>
      <c r="BI95" s="1048" t="e">
        <f>SUM(BI79,BI93)</f>
        <v>#REF!</v>
      </c>
      <c r="BJ95" s="1038">
        <f>SUM(BJ79,BJ93)</f>
        <v>1864</v>
      </c>
      <c r="BK95" s="1039" t="e">
        <f>SUM(BJ95,-BI95)</f>
        <v>#REF!</v>
      </c>
      <c r="BL95" s="1040" t="e">
        <f>BK95/BI95</f>
        <v>#REF!</v>
      </c>
      <c r="BM95" s="921"/>
      <c r="BN95" s="1038">
        <f>SUM(BN79,BN93)</f>
        <v>445</v>
      </c>
      <c r="BO95" s="1038">
        <f>SUM(BO79,BO93)</f>
        <v>492</v>
      </c>
      <c r="BP95" s="1039">
        <f>SUM(BO95,-BN95)</f>
        <v>47</v>
      </c>
      <c r="BQ95" s="1040">
        <f>BP95/BN95</f>
        <v>0.10561797752808989</v>
      </c>
      <c r="BR95" s="910"/>
      <c r="BS95" s="876">
        <f>SUM(BS79,BS94)</f>
        <v>1895</v>
      </c>
      <c r="BT95" s="876">
        <f>SUM(BT79,BT94)</f>
        <v>492</v>
      </c>
      <c r="BU95" s="1045">
        <f>SUM(BT95,-BS95)</f>
        <v>-1403</v>
      </c>
      <c r="BV95" s="1046">
        <f>BU95/BS95</f>
        <v>-0.74036939313984174</v>
      </c>
      <c r="BW95" s="876"/>
      <c r="BX95" s="871"/>
      <c r="CA95" s="880"/>
      <c r="CB95" s="1084"/>
      <c r="CC95" s="1048" t="e">
        <f>SUM(CC79,CC93)</f>
        <v>#REF!</v>
      </c>
      <c r="CD95" s="1038">
        <f>SUM(CD79,CD93)</f>
        <v>1864</v>
      </c>
      <c r="CE95" s="1039" t="e">
        <f>SUM(CD95,-CC95)</f>
        <v>#REF!</v>
      </c>
      <c r="CF95" s="1040" t="e">
        <f>CE95/CC95</f>
        <v>#REF!</v>
      </c>
      <c r="CG95" s="921"/>
      <c r="CH95" s="1038">
        <f>SUM(CH79,CH93)</f>
        <v>526</v>
      </c>
      <c r="CI95" s="1038">
        <f>SUM(CI79,CI93)</f>
        <v>525</v>
      </c>
      <c r="CJ95" s="1039">
        <f>SUM(CI95,-CH95)</f>
        <v>-1</v>
      </c>
      <c r="CK95" s="1040">
        <f>CJ95/CH95</f>
        <v>-1.9011406844106464E-3</v>
      </c>
      <c r="CL95" s="910"/>
      <c r="CM95" s="876">
        <f>SUM(CM79,CM94)</f>
        <v>1895</v>
      </c>
      <c r="CN95" s="876">
        <f>SUM(CN79,CN94)</f>
        <v>525</v>
      </c>
      <c r="CO95" s="1045">
        <f>SUM(CN95,-CM95)</f>
        <v>-1370</v>
      </c>
      <c r="CP95" s="1046">
        <f>CO95/CM95</f>
        <v>-0.72295514511873349</v>
      </c>
      <c r="CQ95" s="880"/>
      <c r="CR95" s="871"/>
      <c r="CU95" s="876"/>
      <c r="CV95" s="1084"/>
      <c r="CW95" s="1048" t="e">
        <f>SUM(CW79,CW93)</f>
        <v>#REF!</v>
      </c>
      <c r="CX95" s="1038">
        <f>SUM(CX79,CX93)</f>
        <v>1864</v>
      </c>
      <c r="CY95" s="1039" t="e">
        <f>SUM(CX95,-CW95)</f>
        <v>#REF!</v>
      </c>
      <c r="CZ95" s="1040" t="e">
        <f>CY95/CW95</f>
        <v>#REF!</v>
      </c>
      <c r="DA95" s="921"/>
      <c r="DB95" s="1038">
        <f>SUM(DB79,DB93)</f>
        <v>230</v>
      </c>
      <c r="DC95" s="1038">
        <f>SUM(DC79,DC93)</f>
        <v>233</v>
      </c>
      <c r="DD95" s="1039">
        <f>SUM(DC95,-DB95)</f>
        <v>3</v>
      </c>
      <c r="DE95" s="1040">
        <f>DD95/DB95</f>
        <v>1.3043478260869565E-2</v>
      </c>
      <c r="DF95" s="910"/>
      <c r="DG95" s="876">
        <f>SUM(DG79,DG94)</f>
        <v>1895</v>
      </c>
      <c r="DH95" s="876">
        <f>SUM(DH79,DH94)</f>
        <v>233</v>
      </c>
      <c r="DI95" s="1045">
        <f>SUM(DH95,-DG95)</f>
        <v>-1662</v>
      </c>
      <c r="DJ95" s="1046">
        <f>DI95/DG95</f>
        <v>-0.87704485488126649</v>
      </c>
      <c r="DK95" s="876"/>
      <c r="DL95" s="871"/>
      <c r="DO95" s="880"/>
      <c r="DP95" s="1084"/>
      <c r="DQ95" s="1048" t="e">
        <f>SUM(DQ79,DQ93)</f>
        <v>#REF!</v>
      </c>
      <c r="DR95" s="1038">
        <f>SUM(DR79,DR93)</f>
        <v>1864</v>
      </c>
      <c r="DS95" s="1039" t="e">
        <f>SUM(DR95,-DQ95)</f>
        <v>#REF!</v>
      </c>
      <c r="DT95" s="1040" t="e">
        <f>DS95/DQ95</f>
        <v>#REF!</v>
      </c>
      <c r="DU95" s="921"/>
      <c r="DV95" s="1038">
        <f>SUM(DV79,DV93)</f>
        <v>426</v>
      </c>
      <c r="DW95" s="1038">
        <f>SUM(DW79,DW93)</f>
        <v>427</v>
      </c>
      <c r="DX95" s="1039">
        <f>SUM(DW95,-DV95)</f>
        <v>1</v>
      </c>
      <c r="DY95" s="1040">
        <f>DX95/DV95</f>
        <v>2.3474178403755869E-3</v>
      </c>
      <c r="DZ95" s="910"/>
      <c r="EA95" s="876">
        <f>SUM(EA79,EA94)</f>
        <v>1895</v>
      </c>
      <c r="EB95" s="876">
        <f>SUM(EB79,EB94)</f>
        <v>427</v>
      </c>
      <c r="EC95" s="1045">
        <f>SUM(EB95,-EA95)</f>
        <v>-1468</v>
      </c>
      <c r="ED95" s="1046">
        <f>EC95/EA95</f>
        <v>-0.7746701846965699</v>
      </c>
      <c r="EE95" s="880"/>
      <c r="EF95" s="871"/>
      <c r="EI95" s="397"/>
      <c r="EJ95" s="1084"/>
      <c r="EK95" s="1048" t="e">
        <f>SUM(EK79,EK93)</f>
        <v>#REF!</v>
      </c>
      <c r="EL95" s="1038">
        <f>SUM(EL79,EL93)</f>
        <v>1864</v>
      </c>
      <c r="EM95" s="1039" t="e">
        <f>SUM(EL95,-EK95)</f>
        <v>#REF!</v>
      </c>
      <c r="EN95" s="1040" t="e">
        <f>EM95/EK95</f>
        <v>#REF!</v>
      </c>
      <c r="EO95" s="921"/>
      <c r="EP95" s="1038">
        <f>SUM(EP79,EP93)</f>
        <v>4373</v>
      </c>
      <c r="EQ95" s="1038">
        <f>SUM(EQ79,EQ93)</f>
        <v>4497</v>
      </c>
      <c r="ER95" s="1039">
        <f>SUM(EQ95,-EP95)</f>
        <v>124</v>
      </c>
      <c r="ES95" s="1040">
        <f>ER95/EP95</f>
        <v>2.8355819803338671E-2</v>
      </c>
      <c r="ET95" s="910"/>
      <c r="EU95" s="876">
        <f>SUM(EU79,EU94)</f>
        <v>1895</v>
      </c>
      <c r="EV95" s="876">
        <f>SUM(EV79,EV94)</f>
        <v>4497</v>
      </c>
      <c r="EW95" s="1045">
        <f>SUM(EV95,-EU95)</f>
        <v>2602</v>
      </c>
      <c r="EX95" s="1046">
        <f>EW95/EU95</f>
        <v>1.3730870712401055</v>
      </c>
      <c r="EY95" s="397"/>
      <c r="EZ95" s="871"/>
    </row>
    <row r="96" spans="1:156" hidden="1">
      <c r="A96" s="400">
        <v>21</v>
      </c>
      <c r="B96" s="985" t="s">
        <v>266</v>
      </c>
      <c r="C96" s="966">
        <f>SUM(C79,C90:C93)</f>
        <v>0</v>
      </c>
      <c r="D96" s="966">
        <f>SUM(D79,D93)</f>
        <v>5693</v>
      </c>
      <c r="E96" s="1010">
        <f>SUM(D96,-C96)</f>
        <v>5693</v>
      </c>
      <c r="F96" s="1086" t="e">
        <f>E96/C96</f>
        <v>#DIV/0!</v>
      </c>
      <c r="G96" s="921"/>
      <c r="H96" s="966">
        <f>SUM(H79,H93)</f>
        <v>5693</v>
      </c>
      <c r="I96" s="966">
        <f>SUM(I79,I93)</f>
        <v>5912</v>
      </c>
      <c r="J96" s="1010">
        <f>SUM(I96,-H96)</f>
        <v>219</v>
      </c>
      <c r="K96" s="1086">
        <f>J96/H96</f>
        <v>3.8468294396627439E-2</v>
      </c>
      <c r="L96" s="922"/>
      <c r="M96" s="966">
        <f>SUM(M79,M93)</f>
        <v>5693</v>
      </c>
      <c r="N96" s="966">
        <f>SUM(N79,N93)</f>
        <v>5912</v>
      </c>
      <c r="O96" s="1010">
        <f>SUM(N96,-M96)</f>
        <v>219</v>
      </c>
      <c r="P96" s="1087">
        <f>O96/M96</f>
        <v>3.8468294396627439E-2</v>
      </c>
      <c r="Q96" s="400">
        <v>21</v>
      </c>
      <c r="R96" s="866"/>
      <c r="U96" s="876"/>
      <c r="V96" s="985" t="s">
        <v>266</v>
      </c>
      <c r="W96" s="1085"/>
      <c r="X96" s="1082"/>
      <c r="Y96" s="1083"/>
      <c r="Z96" s="1057"/>
      <c r="AA96" s="921"/>
      <c r="AB96" s="1082"/>
      <c r="AC96" s="1082"/>
      <c r="AD96" s="1083"/>
      <c r="AE96" s="1057"/>
      <c r="AF96" s="910"/>
      <c r="AG96" s="1082"/>
      <c r="AH96" s="1082"/>
      <c r="AI96" s="1083"/>
      <c r="AJ96" s="1057"/>
      <c r="AK96" s="876"/>
      <c r="AL96" s="871"/>
      <c r="AN96" s="880"/>
      <c r="AO96" s="985" t="s">
        <v>266</v>
      </c>
      <c r="AP96" s="1085"/>
      <c r="AQ96" s="1082"/>
      <c r="AR96" s="1083"/>
      <c r="AS96" s="1057"/>
      <c r="AT96" s="921"/>
      <c r="AU96" s="1082"/>
      <c r="AV96" s="1082"/>
      <c r="AW96" s="1083"/>
      <c r="AX96" s="1057"/>
      <c r="AY96" s="910"/>
      <c r="AZ96" s="1082"/>
      <c r="BA96" s="1082"/>
      <c r="BB96" s="1083"/>
      <c r="BC96" s="1057"/>
      <c r="BD96" s="880"/>
      <c r="BE96" s="871"/>
      <c r="BG96" s="876"/>
      <c r="BH96" s="985" t="s">
        <v>266</v>
      </c>
      <c r="BI96" s="1085"/>
      <c r="BJ96" s="1082"/>
      <c r="BK96" s="1083"/>
      <c r="BL96" s="1057"/>
      <c r="BM96" s="921"/>
      <c r="BN96" s="1082"/>
      <c r="BO96" s="1082"/>
      <c r="BP96" s="1083"/>
      <c r="BQ96" s="1057"/>
      <c r="BR96" s="910"/>
      <c r="BS96" s="1082"/>
      <c r="BT96" s="1082"/>
      <c r="BU96" s="1083"/>
      <c r="BV96" s="1057"/>
      <c r="BW96" s="876"/>
      <c r="BX96" s="871"/>
      <c r="CA96" s="880"/>
      <c r="CB96" s="985" t="s">
        <v>266</v>
      </c>
      <c r="CC96" s="1085"/>
      <c r="CD96" s="1082"/>
      <c r="CE96" s="1083"/>
      <c r="CF96" s="1057"/>
      <c r="CG96" s="921"/>
      <c r="CH96" s="1082"/>
      <c r="CI96" s="1082"/>
      <c r="CJ96" s="1083"/>
      <c r="CK96" s="1057"/>
      <c r="CL96" s="910"/>
      <c r="CM96" s="1082"/>
      <c r="CN96" s="1082"/>
      <c r="CO96" s="1083"/>
      <c r="CP96" s="1057"/>
      <c r="CQ96" s="880"/>
      <c r="CR96" s="871"/>
      <c r="CU96" s="876"/>
      <c r="CV96" s="985" t="s">
        <v>266</v>
      </c>
      <c r="CW96" s="1085"/>
      <c r="CX96" s="1082"/>
      <c r="CY96" s="1083"/>
      <c r="CZ96" s="1057"/>
      <c r="DA96" s="921"/>
      <c r="DB96" s="1082"/>
      <c r="DC96" s="1082"/>
      <c r="DD96" s="1083"/>
      <c r="DE96" s="1057"/>
      <c r="DF96" s="910"/>
      <c r="DG96" s="1082"/>
      <c r="DH96" s="1082"/>
      <c r="DI96" s="1083"/>
      <c r="DJ96" s="1057"/>
      <c r="DK96" s="876"/>
      <c r="DL96" s="871"/>
      <c r="DO96" s="880"/>
      <c r="DP96" s="985" t="s">
        <v>266</v>
      </c>
      <c r="DQ96" s="1085"/>
      <c r="DR96" s="1082"/>
      <c r="DS96" s="1083"/>
      <c r="DT96" s="1057"/>
      <c r="DU96" s="921"/>
      <c r="DV96" s="1082"/>
      <c r="DW96" s="1082"/>
      <c r="DX96" s="1083"/>
      <c r="DY96" s="1057"/>
      <c r="DZ96" s="910"/>
      <c r="EA96" s="1082"/>
      <c r="EB96" s="1082"/>
      <c r="EC96" s="1083"/>
      <c r="ED96" s="1057"/>
      <c r="EE96" s="880"/>
      <c r="EF96" s="871"/>
      <c r="EI96" s="397"/>
      <c r="EJ96" s="985" t="s">
        <v>266</v>
      </c>
      <c r="EK96" s="1085"/>
      <c r="EL96" s="1082"/>
      <c r="EM96" s="1083"/>
      <c r="EN96" s="1057"/>
      <c r="EO96" s="921"/>
      <c r="EP96" s="1082"/>
      <c r="EQ96" s="1082"/>
      <c r="ER96" s="1083"/>
      <c r="ES96" s="1057"/>
      <c r="ET96" s="910"/>
      <c r="EU96" s="1082"/>
      <c r="EV96" s="1082"/>
      <c r="EW96" s="1083"/>
      <c r="EX96" s="1057"/>
      <c r="EY96" s="397"/>
      <c r="EZ96" s="871"/>
    </row>
    <row r="97" spans="1:156">
      <c r="A97" s="400">
        <v>23</v>
      </c>
      <c r="B97" s="1037" t="s">
        <v>298</v>
      </c>
      <c r="C97" s="1038">
        <f>SUM(C78,C70)</f>
        <v>0</v>
      </c>
      <c r="D97" s="1038">
        <f>SUM(D79,D93)</f>
        <v>5693</v>
      </c>
      <c r="E97" s="1039">
        <f>SUM(D97,-C97)</f>
        <v>5693</v>
      </c>
      <c r="F97" s="1040" t="e">
        <f>E97/C97</f>
        <v>#DIV/0!</v>
      </c>
      <c r="G97" s="921"/>
      <c r="H97" s="1042">
        <f>SUM(H79,H93)</f>
        <v>5693</v>
      </c>
      <c r="I97" s="1042">
        <f>SUM(I79,I93)</f>
        <v>5912</v>
      </c>
      <c r="J97" s="1043">
        <f>SUM(I97,-H97)</f>
        <v>219</v>
      </c>
      <c r="K97" s="1044">
        <f>J97/H97</f>
        <v>3.8468294396627439E-2</v>
      </c>
      <c r="L97" s="922"/>
      <c r="M97" s="876">
        <f>SUM(M79,M93)</f>
        <v>5693</v>
      </c>
      <c r="N97" s="876">
        <f>SUM(N79,N93)</f>
        <v>5912</v>
      </c>
      <c r="O97" s="1045">
        <f>SUM(N97,-M97)</f>
        <v>219</v>
      </c>
      <c r="P97" s="1046">
        <f>O97/M97</f>
        <v>3.8468294396627439E-2</v>
      </c>
      <c r="Q97" s="400">
        <v>23</v>
      </c>
      <c r="R97" s="866"/>
      <c r="U97" s="876">
        <v>23</v>
      </c>
      <c r="V97" s="1047" t="s">
        <v>298</v>
      </c>
      <c r="W97" s="966" t="e">
        <f>SUM(W79,W91:W96)</f>
        <v>#REF!</v>
      </c>
      <c r="X97" s="966">
        <f>SUM(X79,X93)</f>
        <v>1864</v>
      </c>
      <c r="Y97" s="1010" t="e">
        <f>SUM(X97,-W97)</f>
        <v>#REF!</v>
      </c>
      <c r="Z97" s="1086" t="e">
        <f>Y97/W97</f>
        <v>#REF!</v>
      </c>
      <c r="AA97" s="921"/>
      <c r="AB97" s="1088">
        <f>SUM(AB79,AB93)</f>
        <v>1895</v>
      </c>
      <c r="AC97" s="1088">
        <f>SUM(AC79,AC93)</f>
        <v>1935</v>
      </c>
      <c r="AD97" s="1089">
        <f>SUM(AC97,-AB97)</f>
        <v>40</v>
      </c>
      <c r="AE97" s="1090">
        <f>AD97/AB97</f>
        <v>2.1108179419525065E-2</v>
      </c>
      <c r="AF97" s="910"/>
      <c r="AG97" s="1082"/>
      <c r="AH97" s="1082"/>
      <c r="AI97" s="1083"/>
      <c r="AJ97" s="1057"/>
      <c r="AK97" s="876">
        <v>23</v>
      </c>
      <c r="AL97" s="871"/>
      <c r="AN97" s="880">
        <v>23</v>
      </c>
      <c r="AO97" s="1047" t="s">
        <v>298</v>
      </c>
      <c r="AP97" s="966" t="e">
        <f>SUM(AP79,AP91:AP96)</f>
        <v>#REF!</v>
      </c>
      <c r="AQ97" s="966">
        <f>SUM(AQ79,AQ93)</f>
        <v>1864</v>
      </c>
      <c r="AR97" s="1010" t="e">
        <f>SUM(AQ97,-AP97)</f>
        <v>#REF!</v>
      </c>
      <c r="AS97" s="1086" t="e">
        <f>AR97/AP97</f>
        <v>#REF!</v>
      </c>
      <c r="AT97" s="921"/>
      <c r="AU97" s="1088">
        <f>SUM(AU79,AU93)</f>
        <v>851</v>
      </c>
      <c r="AV97" s="1088">
        <f>SUM(AV79,AV93)</f>
        <v>885</v>
      </c>
      <c r="AW97" s="1089">
        <f>SUM(AV97,-AU97)</f>
        <v>34</v>
      </c>
      <c r="AX97" s="1090">
        <f>AW97/AU97</f>
        <v>3.9952996474735603E-2</v>
      </c>
      <c r="AY97" s="910"/>
      <c r="AZ97" s="1082"/>
      <c r="BA97" s="1082"/>
      <c r="BB97" s="1083"/>
      <c r="BC97" s="1057"/>
      <c r="BD97" s="880">
        <v>23</v>
      </c>
      <c r="BE97" s="871"/>
      <c r="BG97" s="876">
        <v>23</v>
      </c>
      <c r="BH97" s="1047" t="s">
        <v>298</v>
      </c>
      <c r="BI97" s="966" t="e">
        <f>SUM(BI79,BI91:BI96)</f>
        <v>#REF!</v>
      </c>
      <c r="BJ97" s="966">
        <f>SUM(BJ79,BJ93)</f>
        <v>1864</v>
      </c>
      <c r="BK97" s="1010" t="e">
        <f>SUM(BJ97,-BI97)</f>
        <v>#REF!</v>
      </c>
      <c r="BL97" s="1086" t="e">
        <f>BK97/BI97</f>
        <v>#REF!</v>
      </c>
      <c r="BM97" s="921"/>
      <c r="BN97" s="1088">
        <f>SUM(BN79,BN93)</f>
        <v>445</v>
      </c>
      <c r="BO97" s="1088">
        <f>SUM(BO79,BO93)</f>
        <v>492</v>
      </c>
      <c r="BP97" s="1089">
        <f>SUM(BO97,-BN97)</f>
        <v>47</v>
      </c>
      <c r="BQ97" s="1090">
        <f>BP97/BN97</f>
        <v>0.10561797752808989</v>
      </c>
      <c r="BR97" s="910"/>
      <c r="BS97" s="1082"/>
      <c r="BT97" s="1082"/>
      <c r="BU97" s="1083"/>
      <c r="BV97" s="1057"/>
      <c r="BW97" s="876">
        <v>23</v>
      </c>
      <c r="BX97" s="871"/>
      <c r="CA97" s="880">
        <v>23</v>
      </c>
      <c r="CB97" s="1047" t="s">
        <v>298</v>
      </c>
      <c r="CC97" s="966" t="e">
        <f>SUM(CC79,CC91:CC96)</f>
        <v>#REF!</v>
      </c>
      <c r="CD97" s="966">
        <f>SUM(CD79,CD93)</f>
        <v>1864</v>
      </c>
      <c r="CE97" s="1010" t="e">
        <f>SUM(CD97,-CC97)</f>
        <v>#REF!</v>
      </c>
      <c r="CF97" s="1086" t="e">
        <f>CE97/CC97</f>
        <v>#REF!</v>
      </c>
      <c r="CG97" s="921"/>
      <c r="CH97" s="1088">
        <f>SUM(CH79,CH93)</f>
        <v>526</v>
      </c>
      <c r="CI97" s="1088">
        <f>SUM(CI79,CI93)</f>
        <v>525</v>
      </c>
      <c r="CJ97" s="1089">
        <f>SUM(CI97,-CH97)</f>
        <v>-1</v>
      </c>
      <c r="CK97" s="1090">
        <f>CJ97/CH97</f>
        <v>-1.9011406844106464E-3</v>
      </c>
      <c r="CL97" s="910"/>
      <c r="CM97" s="1082"/>
      <c r="CN97" s="1082"/>
      <c r="CO97" s="1083"/>
      <c r="CP97" s="1057"/>
      <c r="CQ97" s="880">
        <v>23</v>
      </c>
      <c r="CR97" s="871"/>
      <c r="CU97" s="876">
        <v>23</v>
      </c>
      <c r="CV97" s="1047" t="s">
        <v>298</v>
      </c>
      <c r="CW97" s="966" t="e">
        <f>SUM(CW79,CW91:CW96)</f>
        <v>#REF!</v>
      </c>
      <c r="CX97" s="966">
        <f>SUM(CX79,CX93)</f>
        <v>1864</v>
      </c>
      <c r="CY97" s="1010" t="e">
        <f>SUM(CX97,-CW97)</f>
        <v>#REF!</v>
      </c>
      <c r="CZ97" s="1086" t="e">
        <f>CY97/CW97</f>
        <v>#REF!</v>
      </c>
      <c r="DA97" s="921"/>
      <c r="DB97" s="1088">
        <f>SUM(DB79,DB93)</f>
        <v>230</v>
      </c>
      <c r="DC97" s="1088">
        <f>SUM(DC79,DC93)</f>
        <v>233</v>
      </c>
      <c r="DD97" s="1089">
        <f>SUM(DC97,-DB97)</f>
        <v>3</v>
      </c>
      <c r="DE97" s="1090">
        <f>DD97/DB97</f>
        <v>1.3043478260869565E-2</v>
      </c>
      <c r="DF97" s="910"/>
      <c r="DG97" s="1082"/>
      <c r="DH97" s="1082"/>
      <c r="DI97" s="1083"/>
      <c r="DJ97" s="1057"/>
      <c r="DK97" s="876">
        <v>23</v>
      </c>
      <c r="DL97" s="871"/>
      <c r="DO97" s="880">
        <v>23</v>
      </c>
      <c r="DP97" s="1047" t="s">
        <v>298</v>
      </c>
      <c r="DQ97" s="966" t="e">
        <f>SUM(DQ79,DQ91:DQ96)</f>
        <v>#REF!</v>
      </c>
      <c r="DR97" s="966">
        <f>SUM(DR79,DR93)</f>
        <v>1864</v>
      </c>
      <c r="DS97" s="1010" t="e">
        <f>SUM(DR97,-DQ97)</f>
        <v>#REF!</v>
      </c>
      <c r="DT97" s="1086" t="e">
        <f>DS97/DQ97</f>
        <v>#REF!</v>
      </c>
      <c r="DU97" s="921"/>
      <c r="DV97" s="1088">
        <f>SUM(DV79,DV93)</f>
        <v>426</v>
      </c>
      <c r="DW97" s="1088">
        <f>SUM(DW79,DW93)</f>
        <v>427</v>
      </c>
      <c r="DX97" s="1089">
        <f>SUM(DW97,-DV97)</f>
        <v>1</v>
      </c>
      <c r="DY97" s="1090">
        <f>DX97/DV97</f>
        <v>2.3474178403755869E-3</v>
      </c>
      <c r="DZ97" s="910"/>
      <c r="EA97" s="1082"/>
      <c r="EB97" s="1082"/>
      <c r="EC97" s="1083"/>
      <c r="ED97" s="1057"/>
      <c r="EE97" s="880">
        <v>23</v>
      </c>
      <c r="EF97" s="871"/>
      <c r="EI97" s="397">
        <v>23</v>
      </c>
      <c r="EJ97" s="1052" t="s">
        <v>298</v>
      </c>
      <c r="EK97" s="966" t="e">
        <f>SUM(EK79,EK91:EK96)</f>
        <v>#REF!</v>
      </c>
      <c r="EL97" s="966">
        <f>SUM(EL79,EL93)</f>
        <v>1864</v>
      </c>
      <c r="EM97" s="1010" t="e">
        <f>SUM(EL97,-EK97)</f>
        <v>#REF!</v>
      </c>
      <c r="EN97" s="1086" t="e">
        <f>EM97/EK97</f>
        <v>#REF!</v>
      </c>
      <c r="EO97" s="921"/>
      <c r="EP97" s="1053">
        <f>SUM(EP79,EP93)</f>
        <v>4373</v>
      </c>
      <c r="EQ97" s="1053">
        <f>SUM(EQ79,EQ93)</f>
        <v>4497</v>
      </c>
      <c r="ER97" s="1091">
        <f>SUM(EQ97,-EP97)</f>
        <v>124</v>
      </c>
      <c r="ES97" s="1092">
        <f>ER97/EP97</f>
        <v>2.8355819803338671E-2</v>
      </c>
      <c r="ET97" s="910"/>
      <c r="EU97" s="1082"/>
      <c r="EV97" s="1082"/>
      <c r="EW97" s="1083"/>
      <c r="EX97" s="1057"/>
      <c r="EY97" s="397">
        <v>23</v>
      </c>
      <c r="EZ97" s="871"/>
    </row>
    <row r="98" spans="1:156" ht="5.0999999999999996" hidden="1" customHeight="1">
      <c r="A98" s="400"/>
      <c r="B98" s="951"/>
      <c r="C98" s="399"/>
      <c r="D98" s="953"/>
      <c r="E98" s="953"/>
      <c r="F98" s="954"/>
      <c r="G98" s="921"/>
      <c r="H98" s="953"/>
      <c r="I98" s="953"/>
      <c r="J98" s="953"/>
      <c r="K98" s="954"/>
      <c r="L98" s="922"/>
      <c r="M98" s="953"/>
      <c r="N98" s="953"/>
      <c r="O98" s="953"/>
      <c r="P98" s="945"/>
      <c r="Q98" s="875"/>
      <c r="R98" s="866"/>
      <c r="U98" s="876"/>
      <c r="V98" s="951"/>
      <c r="AA98" s="921"/>
      <c r="AB98" s="430"/>
      <c r="AC98" s="430"/>
      <c r="AD98" s="430"/>
      <c r="AE98" s="430"/>
      <c r="AF98" s="910">
        <v>21</v>
      </c>
      <c r="AG98" s="966">
        <f>SUM(AG79,AG94)</f>
        <v>1895</v>
      </c>
      <c r="AH98" s="966">
        <f>SUM(AH79,AH94)</f>
        <v>1935</v>
      </c>
      <c r="AI98" s="1010">
        <f>SUM(AH98,-AG98)</f>
        <v>40</v>
      </c>
      <c r="AJ98" s="1086">
        <f>AI98/AG98</f>
        <v>2.1108179419525065E-2</v>
      </c>
      <c r="AK98" s="876"/>
      <c r="AL98" s="871"/>
      <c r="AN98" s="880"/>
      <c r="AO98" s="951"/>
      <c r="AT98" s="921"/>
      <c r="AU98" s="430"/>
      <c r="AV98" s="430"/>
      <c r="AW98" s="430"/>
      <c r="AX98" s="430"/>
      <c r="AY98" s="910">
        <v>21</v>
      </c>
      <c r="AZ98" s="966">
        <f>SUM(AZ79,AZ94)</f>
        <v>1895</v>
      </c>
      <c r="BA98" s="966">
        <f>SUM(BA79,BA94)</f>
        <v>885</v>
      </c>
      <c r="BB98" s="1010">
        <f>SUM(BA98,-AZ98)</f>
        <v>-1010</v>
      </c>
      <c r="BC98" s="1086">
        <f>BB98/AZ98</f>
        <v>-0.53298153034300788</v>
      </c>
      <c r="BD98" s="880"/>
      <c r="BE98" s="871"/>
      <c r="BG98" s="876"/>
      <c r="BH98" s="951"/>
      <c r="BM98" s="921"/>
      <c r="BN98" s="430"/>
      <c r="BO98" s="430"/>
      <c r="BP98" s="430"/>
      <c r="BQ98" s="430"/>
      <c r="BR98" s="910">
        <v>21</v>
      </c>
      <c r="BS98" s="966">
        <f>SUM(BS79,BS94)</f>
        <v>1895</v>
      </c>
      <c r="BT98" s="966">
        <f>SUM(BT79,BT94)</f>
        <v>492</v>
      </c>
      <c r="BU98" s="1010">
        <f>SUM(BT98,-BS98)</f>
        <v>-1403</v>
      </c>
      <c r="BV98" s="1086">
        <f>BU98/BS98</f>
        <v>-0.74036939313984174</v>
      </c>
      <c r="BW98" s="876"/>
      <c r="BX98" s="871"/>
      <c r="CA98" s="880"/>
      <c r="CB98" s="951"/>
      <c r="CG98" s="921"/>
      <c r="CH98" s="430"/>
      <c r="CI98" s="430"/>
      <c r="CJ98" s="430"/>
      <c r="CK98" s="430"/>
      <c r="CL98" s="910">
        <v>21</v>
      </c>
      <c r="CM98" s="966">
        <f>SUM(CM79,CM94)</f>
        <v>1895</v>
      </c>
      <c r="CN98" s="966">
        <f>SUM(CN79,CN94)</f>
        <v>525</v>
      </c>
      <c r="CO98" s="1010">
        <f>SUM(CN98,-CM98)</f>
        <v>-1370</v>
      </c>
      <c r="CP98" s="1086">
        <f>CO98/CM98</f>
        <v>-0.72295514511873349</v>
      </c>
      <c r="CQ98" s="880"/>
      <c r="CR98" s="871"/>
      <c r="CU98" s="876"/>
      <c r="CV98" s="951"/>
      <c r="DA98" s="921"/>
      <c r="DB98" s="430"/>
      <c r="DC98" s="430"/>
      <c r="DD98" s="430"/>
      <c r="DE98" s="430"/>
      <c r="DF98" s="910">
        <v>21</v>
      </c>
      <c r="DG98" s="966">
        <f>SUM(DG79,DG94)</f>
        <v>1895</v>
      </c>
      <c r="DH98" s="966">
        <f>SUM(DH79,DH94)</f>
        <v>233</v>
      </c>
      <c r="DI98" s="1010">
        <f>SUM(DH98,-DG98)</f>
        <v>-1662</v>
      </c>
      <c r="DJ98" s="1086">
        <f>DI98/DG98</f>
        <v>-0.87704485488126649</v>
      </c>
      <c r="DK98" s="876"/>
      <c r="DL98" s="871"/>
      <c r="DO98" s="880"/>
      <c r="DP98" s="951"/>
      <c r="DU98" s="921"/>
      <c r="DV98" s="430"/>
      <c r="DW98" s="430"/>
      <c r="DX98" s="430"/>
      <c r="DY98" s="430"/>
      <c r="DZ98" s="910">
        <v>21</v>
      </c>
      <c r="EA98" s="966">
        <f>SUM(EA79,EA94)</f>
        <v>1895</v>
      </c>
      <c r="EB98" s="966">
        <f>SUM(EB79,EB94)</f>
        <v>427</v>
      </c>
      <c r="EC98" s="1010">
        <f>SUM(EB98,-EA98)</f>
        <v>-1468</v>
      </c>
      <c r="ED98" s="1086">
        <f>EC98/EA98</f>
        <v>-0.7746701846965699</v>
      </c>
      <c r="EE98" s="880"/>
      <c r="EF98" s="871"/>
      <c r="EI98" s="397"/>
      <c r="EJ98" s="951"/>
      <c r="EO98" s="921"/>
      <c r="EP98" s="430"/>
      <c r="EQ98" s="430"/>
      <c r="ER98" s="430"/>
      <c r="ES98" s="430"/>
      <c r="ET98" s="910">
        <v>21</v>
      </c>
      <c r="EU98" s="966">
        <f>SUM(EU79,EU94)</f>
        <v>1895</v>
      </c>
      <c r="EV98" s="966">
        <f>SUM(EV79,EV94)</f>
        <v>4497</v>
      </c>
      <c r="EW98" s="1010">
        <f>SUM(EV98,-EU98)</f>
        <v>2602</v>
      </c>
      <c r="EX98" s="1086">
        <f>EW98/EU98</f>
        <v>1.3730870712401055</v>
      </c>
      <c r="EY98" s="397"/>
      <c r="EZ98" s="871"/>
    </row>
    <row r="99" spans="1:156" hidden="1">
      <c r="A99" s="400">
        <v>22</v>
      </c>
      <c r="B99" s="993" t="s">
        <v>265</v>
      </c>
      <c r="C99" s="302">
        <f>C34</f>
        <v>0</v>
      </c>
      <c r="D99" s="302">
        <f>D34</f>
        <v>77235</v>
      </c>
      <c r="E99" s="919">
        <f>SUM(D99,-C99)</f>
        <v>77235</v>
      </c>
      <c r="F99" s="923" t="e">
        <f>E99/C99</f>
        <v>#DIV/0!</v>
      </c>
      <c r="G99" s="921"/>
      <c r="H99" s="399">
        <f>H34</f>
        <v>77235</v>
      </c>
      <c r="I99" s="399">
        <f>I34</f>
        <v>76220</v>
      </c>
      <c r="J99" s="1056">
        <f>SUM(I99,-H99)</f>
        <v>-1015</v>
      </c>
      <c r="K99" s="1057">
        <f>J99/H99</f>
        <v>-1.3141710364472066E-2</v>
      </c>
      <c r="L99" s="922"/>
      <c r="M99" s="302">
        <f>M34</f>
        <v>77235</v>
      </c>
      <c r="N99" s="302">
        <f>N34</f>
        <v>76220</v>
      </c>
      <c r="O99" s="919">
        <f>SUM(N99,-M99)</f>
        <v>-1015</v>
      </c>
      <c r="P99" s="970">
        <f>O99/M99</f>
        <v>-1.3141710364472066E-2</v>
      </c>
      <c r="Q99" s="875"/>
      <c r="R99" s="866"/>
      <c r="U99" s="876">
        <v>23</v>
      </c>
      <c r="V99" s="993" t="s">
        <v>265</v>
      </c>
      <c r="W99" s="1038" t="e">
        <f>SUM(W79,W93)</f>
        <v>#REF!</v>
      </c>
      <c r="X99" s="1038">
        <f>SUM(X79,X93)</f>
        <v>1864</v>
      </c>
      <c r="Y99" s="1039" t="e">
        <f>SUM(X99,-W99)</f>
        <v>#REF!</v>
      </c>
      <c r="Z99" s="1040" t="e">
        <f>Y99/W99</f>
        <v>#REF!</v>
      </c>
      <c r="AA99" s="921"/>
      <c r="AB99" s="1038">
        <f>SUM(AB79,AB93)</f>
        <v>1895</v>
      </c>
      <c r="AC99" s="1038">
        <f>SUM(AC79,AC93)</f>
        <v>1935</v>
      </c>
      <c r="AD99" s="1039">
        <f>SUM(AC99,-AB99)</f>
        <v>40</v>
      </c>
      <c r="AE99" s="1040">
        <f>AD99/AB99</f>
        <v>2.1108179419525065E-2</v>
      </c>
      <c r="AF99" s="910"/>
      <c r="AG99" s="1038">
        <f>SUM(AG79,AG94)</f>
        <v>1895</v>
      </c>
      <c r="AH99" s="1038">
        <f>SUM(AH79,AH94)</f>
        <v>1935</v>
      </c>
      <c r="AI99" s="1039">
        <f>SUM(AH99,-AG99)</f>
        <v>40</v>
      </c>
      <c r="AJ99" s="1040">
        <f>AI99/AG99</f>
        <v>2.1108179419525065E-2</v>
      </c>
      <c r="AK99" s="876">
        <v>23</v>
      </c>
      <c r="AL99" s="871"/>
      <c r="AN99" s="880">
        <v>23</v>
      </c>
      <c r="AO99" s="993" t="s">
        <v>265</v>
      </c>
      <c r="AP99" s="1038" t="e">
        <f>SUM(AP79,AP93)</f>
        <v>#REF!</v>
      </c>
      <c r="AQ99" s="1038">
        <f>SUM(AQ79,AQ93)</f>
        <v>1864</v>
      </c>
      <c r="AR99" s="1039" t="e">
        <f>SUM(AQ99,-AP99)</f>
        <v>#REF!</v>
      </c>
      <c r="AS99" s="1040" t="e">
        <f>AR99/AP99</f>
        <v>#REF!</v>
      </c>
      <c r="AT99" s="921"/>
      <c r="AU99" s="1038">
        <f>SUM(AU79,AU93)</f>
        <v>851</v>
      </c>
      <c r="AV99" s="1038">
        <f>SUM(AV79,AV93)</f>
        <v>885</v>
      </c>
      <c r="AW99" s="1039">
        <f>SUM(AV99,-AU99)</f>
        <v>34</v>
      </c>
      <c r="AX99" s="1040">
        <f>AW99/AU99</f>
        <v>3.9952996474735603E-2</v>
      </c>
      <c r="AY99" s="910"/>
      <c r="AZ99" s="1038">
        <f>SUM(AZ79,AZ94)</f>
        <v>1895</v>
      </c>
      <c r="BA99" s="1038">
        <f>SUM(BA79,BA94)</f>
        <v>885</v>
      </c>
      <c r="BB99" s="1039">
        <f>SUM(BA99,-AZ99)</f>
        <v>-1010</v>
      </c>
      <c r="BC99" s="1040">
        <f>BB99/AZ99</f>
        <v>-0.53298153034300788</v>
      </c>
      <c r="BD99" s="880">
        <v>23</v>
      </c>
      <c r="BE99" s="871"/>
      <c r="BG99" s="876">
        <v>23</v>
      </c>
      <c r="BH99" s="993" t="s">
        <v>265</v>
      </c>
      <c r="BI99" s="1038" t="e">
        <f>SUM(BI79,BI93)</f>
        <v>#REF!</v>
      </c>
      <c r="BJ99" s="1038">
        <f>SUM(BJ79,BJ93)</f>
        <v>1864</v>
      </c>
      <c r="BK99" s="1039" t="e">
        <f>SUM(BJ99,-BI99)</f>
        <v>#REF!</v>
      </c>
      <c r="BL99" s="1040" t="e">
        <f>BK99/BI99</f>
        <v>#REF!</v>
      </c>
      <c r="BM99" s="921"/>
      <c r="BN99" s="1038">
        <f>SUM(BN79,BN93)</f>
        <v>445</v>
      </c>
      <c r="BO99" s="1038">
        <f>SUM(BO79,BO93)</f>
        <v>492</v>
      </c>
      <c r="BP99" s="1039">
        <f>SUM(BO99,-BN99)</f>
        <v>47</v>
      </c>
      <c r="BQ99" s="1040">
        <f>BP99/BN99</f>
        <v>0.10561797752808989</v>
      </c>
      <c r="BR99" s="910"/>
      <c r="BS99" s="1038">
        <f>SUM(BS79,BS94)</f>
        <v>1895</v>
      </c>
      <c r="BT99" s="1038">
        <f>SUM(BT79,BT94)</f>
        <v>492</v>
      </c>
      <c r="BU99" s="1039">
        <f>SUM(BT99,-BS99)</f>
        <v>-1403</v>
      </c>
      <c r="BV99" s="1040">
        <f>BU99/BS99</f>
        <v>-0.74036939313984174</v>
      </c>
      <c r="BW99" s="876">
        <v>23</v>
      </c>
      <c r="BX99" s="871"/>
      <c r="CA99" s="880">
        <v>23</v>
      </c>
      <c r="CB99" s="993" t="s">
        <v>265</v>
      </c>
      <c r="CC99" s="1038" t="e">
        <f>SUM(CC79,CC93)</f>
        <v>#REF!</v>
      </c>
      <c r="CD99" s="1038">
        <f>SUM(CD79,CD93)</f>
        <v>1864</v>
      </c>
      <c r="CE99" s="1039" t="e">
        <f>SUM(CD99,-CC99)</f>
        <v>#REF!</v>
      </c>
      <c r="CF99" s="1040" t="e">
        <f>CE99/CC99</f>
        <v>#REF!</v>
      </c>
      <c r="CG99" s="921"/>
      <c r="CH99" s="1038">
        <f>SUM(CH79,CH93)</f>
        <v>526</v>
      </c>
      <c r="CI99" s="1038">
        <f>SUM(CI79,CI93)</f>
        <v>525</v>
      </c>
      <c r="CJ99" s="1039">
        <f>SUM(CI99,-CH99)</f>
        <v>-1</v>
      </c>
      <c r="CK99" s="1040">
        <f>CJ99/CH99</f>
        <v>-1.9011406844106464E-3</v>
      </c>
      <c r="CL99" s="910"/>
      <c r="CM99" s="1038">
        <f>SUM(CM79,CM94)</f>
        <v>1895</v>
      </c>
      <c r="CN99" s="1038">
        <f>SUM(CN79,CN94)</f>
        <v>525</v>
      </c>
      <c r="CO99" s="1039">
        <f>SUM(CN99,-CM99)</f>
        <v>-1370</v>
      </c>
      <c r="CP99" s="1040">
        <f>CO99/CM99</f>
        <v>-0.72295514511873349</v>
      </c>
      <c r="CQ99" s="880">
        <v>23</v>
      </c>
      <c r="CR99" s="871"/>
      <c r="CU99" s="876">
        <v>23</v>
      </c>
      <c r="CV99" s="993" t="s">
        <v>265</v>
      </c>
      <c r="CW99" s="1038" t="e">
        <f>SUM(CW79,CW93)</f>
        <v>#REF!</v>
      </c>
      <c r="CX99" s="1038">
        <f>SUM(CX79,CX93)</f>
        <v>1864</v>
      </c>
      <c r="CY99" s="1039" t="e">
        <f>SUM(CX99,-CW99)</f>
        <v>#REF!</v>
      </c>
      <c r="CZ99" s="1040" t="e">
        <f>CY99/CW99</f>
        <v>#REF!</v>
      </c>
      <c r="DA99" s="921"/>
      <c r="DB99" s="1038">
        <f>SUM(DB79,DB93)</f>
        <v>230</v>
      </c>
      <c r="DC99" s="1038">
        <f>SUM(DC79,DC93)</f>
        <v>233</v>
      </c>
      <c r="DD99" s="1039">
        <f>SUM(DC99,-DB99)</f>
        <v>3</v>
      </c>
      <c r="DE99" s="1040">
        <f>DD99/DB99</f>
        <v>1.3043478260869565E-2</v>
      </c>
      <c r="DF99" s="910"/>
      <c r="DG99" s="1038">
        <f>SUM(DG79,DG94)</f>
        <v>1895</v>
      </c>
      <c r="DH99" s="1038">
        <f>SUM(DH79,DH94)</f>
        <v>233</v>
      </c>
      <c r="DI99" s="1039">
        <f>SUM(DH99,-DG99)</f>
        <v>-1662</v>
      </c>
      <c r="DJ99" s="1040">
        <f>DI99/DG99</f>
        <v>-0.87704485488126649</v>
      </c>
      <c r="DK99" s="876">
        <v>23</v>
      </c>
      <c r="DL99" s="871"/>
      <c r="DO99" s="880">
        <v>23</v>
      </c>
      <c r="DP99" s="993" t="s">
        <v>265</v>
      </c>
      <c r="DQ99" s="1038" t="e">
        <f>SUM(DQ79,DQ93)</f>
        <v>#REF!</v>
      </c>
      <c r="DR99" s="1038">
        <f>SUM(DR79,DR93)</f>
        <v>1864</v>
      </c>
      <c r="DS99" s="1039" t="e">
        <f>SUM(DR99,-DQ99)</f>
        <v>#REF!</v>
      </c>
      <c r="DT99" s="1040" t="e">
        <f>DS99/DQ99</f>
        <v>#REF!</v>
      </c>
      <c r="DU99" s="921"/>
      <c r="DV99" s="1038">
        <f>SUM(DV79,DV93)</f>
        <v>426</v>
      </c>
      <c r="DW99" s="1038">
        <f>SUM(DW79,DW93)</f>
        <v>427</v>
      </c>
      <c r="DX99" s="1039">
        <f>SUM(DW99,-DV99)</f>
        <v>1</v>
      </c>
      <c r="DY99" s="1040">
        <f>DX99/DV99</f>
        <v>2.3474178403755869E-3</v>
      </c>
      <c r="DZ99" s="910"/>
      <c r="EA99" s="1038">
        <f>SUM(EA79,EA94)</f>
        <v>1895</v>
      </c>
      <c r="EB99" s="1038">
        <f>SUM(EB79,EB94)</f>
        <v>427</v>
      </c>
      <c r="EC99" s="1039">
        <f>SUM(EB99,-EA99)</f>
        <v>-1468</v>
      </c>
      <c r="ED99" s="1040">
        <f>EC99/EA99</f>
        <v>-0.7746701846965699</v>
      </c>
      <c r="EE99" s="880">
        <v>23</v>
      </c>
      <c r="EF99" s="871"/>
      <c r="EI99" s="397">
        <v>23</v>
      </c>
      <c r="EJ99" s="993" t="s">
        <v>265</v>
      </c>
      <c r="EK99" s="1038" t="e">
        <f>SUM(EK79,EK93)</f>
        <v>#REF!</v>
      </c>
      <c r="EL99" s="1038">
        <f>SUM(EL79,EL93)</f>
        <v>1864</v>
      </c>
      <c r="EM99" s="1039" t="e">
        <f>SUM(EL99,-EK99)</f>
        <v>#REF!</v>
      </c>
      <c r="EN99" s="1040" t="e">
        <f>EM99/EK99</f>
        <v>#REF!</v>
      </c>
      <c r="EO99" s="921"/>
      <c r="EP99" s="1038">
        <f>SUM(EP79,EP93)</f>
        <v>4373</v>
      </c>
      <c r="EQ99" s="1038">
        <f>SUM(EQ79,EQ93)</f>
        <v>4497</v>
      </c>
      <c r="ER99" s="1039">
        <f>SUM(EQ99,-EP99)</f>
        <v>124</v>
      </c>
      <c r="ES99" s="1040">
        <f>ER99/EP99</f>
        <v>2.8355819803338671E-2</v>
      </c>
      <c r="ET99" s="910"/>
      <c r="EU99" s="1038">
        <f>SUM(EU79,EU94)</f>
        <v>1895</v>
      </c>
      <c r="EV99" s="1038">
        <f>SUM(EV79,EV94)</f>
        <v>4497</v>
      </c>
      <c r="EW99" s="1039">
        <f>SUM(EV99,-EU99)</f>
        <v>2602</v>
      </c>
      <c r="EX99" s="1040">
        <f>EW99/EU99</f>
        <v>1.3730870712401055</v>
      </c>
      <c r="EY99" s="397">
        <v>23</v>
      </c>
      <c r="EZ99" s="871"/>
    </row>
    <row r="100" spans="1:156" hidden="1">
      <c r="A100" s="400"/>
      <c r="B100" s="988"/>
      <c r="C100" s="990"/>
      <c r="D100" s="991"/>
      <c r="E100" s="991"/>
      <c r="F100" s="992"/>
      <c r="G100" s="921"/>
      <c r="H100" s="953"/>
      <c r="I100" s="953"/>
      <c r="J100" s="953"/>
      <c r="K100" s="954"/>
      <c r="L100" s="922"/>
      <c r="M100" s="991"/>
      <c r="N100" s="991"/>
      <c r="O100" s="991"/>
      <c r="P100" s="945"/>
      <c r="Q100" s="875"/>
      <c r="R100" s="866"/>
      <c r="U100" s="876"/>
      <c r="V100" s="988"/>
      <c r="W100" s="908"/>
      <c r="X100" s="904"/>
      <c r="Y100" s="904"/>
      <c r="Z100" s="909"/>
      <c r="AA100" s="921"/>
      <c r="AB100" s="904"/>
      <c r="AC100" s="904"/>
      <c r="AD100" s="904"/>
      <c r="AE100" s="909"/>
      <c r="AF100" s="910"/>
      <c r="AG100" s="908"/>
      <c r="AH100" s="904"/>
      <c r="AI100" s="904"/>
      <c r="AJ100" s="909"/>
      <c r="AK100" s="876"/>
      <c r="AL100" s="871"/>
      <c r="AN100" s="880"/>
      <c r="AO100" s="988"/>
      <c r="AP100" s="908"/>
      <c r="AQ100" s="904"/>
      <c r="AR100" s="904"/>
      <c r="AS100" s="909"/>
      <c r="AT100" s="921"/>
      <c r="AU100" s="904"/>
      <c r="AV100" s="904"/>
      <c r="AW100" s="904"/>
      <c r="AX100" s="909"/>
      <c r="AY100" s="910"/>
      <c r="AZ100" s="908"/>
      <c r="BA100" s="904"/>
      <c r="BB100" s="904"/>
      <c r="BC100" s="909"/>
      <c r="BD100" s="880"/>
      <c r="BE100" s="871"/>
      <c r="BG100" s="876"/>
      <c r="BH100" s="988"/>
      <c r="BI100" s="908"/>
      <c r="BJ100" s="904"/>
      <c r="BK100" s="904"/>
      <c r="BL100" s="909"/>
      <c r="BM100" s="921"/>
      <c r="BN100" s="904"/>
      <c r="BO100" s="904"/>
      <c r="BP100" s="904"/>
      <c r="BQ100" s="909"/>
      <c r="BR100" s="910"/>
      <c r="BS100" s="908"/>
      <c r="BT100" s="904"/>
      <c r="BU100" s="904"/>
      <c r="BV100" s="909"/>
      <c r="BW100" s="876"/>
      <c r="BX100" s="871"/>
      <c r="CA100" s="880"/>
      <c r="CB100" s="988"/>
      <c r="CC100" s="908"/>
      <c r="CD100" s="904"/>
      <c r="CE100" s="904"/>
      <c r="CF100" s="909"/>
      <c r="CG100" s="921"/>
      <c r="CH100" s="904"/>
      <c r="CI100" s="904"/>
      <c r="CJ100" s="904"/>
      <c r="CK100" s="909"/>
      <c r="CL100" s="910"/>
      <c r="CM100" s="908"/>
      <c r="CN100" s="904"/>
      <c r="CO100" s="904"/>
      <c r="CP100" s="909"/>
      <c r="CQ100" s="880"/>
      <c r="CR100" s="871"/>
      <c r="CU100" s="876"/>
      <c r="CV100" s="988"/>
      <c r="CW100" s="908"/>
      <c r="CX100" s="904"/>
      <c r="CY100" s="904"/>
      <c r="CZ100" s="909"/>
      <c r="DA100" s="921"/>
      <c r="DB100" s="904"/>
      <c r="DC100" s="904"/>
      <c r="DD100" s="904"/>
      <c r="DE100" s="909"/>
      <c r="DF100" s="910"/>
      <c r="DG100" s="908"/>
      <c r="DH100" s="904"/>
      <c r="DI100" s="904"/>
      <c r="DJ100" s="909"/>
      <c r="DK100" s="876"/>
      <c r="DL100" s="871"/>
      <c r="DO100" s="880"/>
      <c r="DP100" s="988"/>
      <c r="DQ100" s="908"/>
      <c r="DR100" s="904"/>
      <c r="DS100" s="904"/>
      <c r="DT100" s="909"/>
      <c r="DU100" s="921"/>
      <c r="DV100" s="904"/>
      <c r="DW100" s="904"/>
      <c r="DX100" s="904"/>
      <c r="DY100" s="909"/>
      <c r="DZ100" s="910"/>
      <c r="EA100" s="908"/>
      <c r="EB100" s="904"/>
      <c r="EC100" s="904"/>
      <c r="ED100" s="909"/>
      <c r="EE100" s="880"/>
      <c r="EF100" s="871"/>
      <c r="EI100" s="397"/>
      <c r="EJ100" s="988"/>
      <c r="EK100" s="908"/>
      <c r="EL100" s="904"/>
      <c r="EM100" s="904"/>
      <c r="EN100" s="909"/>
      <c r="EO100" s="921"/>
      <c r="EP100" s="904"/>
      <c r="EQ100" s="904"/>
      <c r="ER100" s="904"/>
      <c r="ES100" s="909"/>
      <c r="ET100" s="910"/>
      <c r="EU100" s="908"/>
      <c r="EV100" s="904"/>
      <c r="EW100" s="904"/>
      <c r="EX100" s="909"/>
      <c r="EY100" s="397"/>
      <c r="EZ100" s="871"/>
    </row>
    <row r="101" spans="1:156">
      <c r="A101" s="1093" t="s">
        <v>299</v>
      </c>
      <c r="B101" s="1094" t="s">
        <v>283</v>
      </c>
      <c r="C101" s="1024"/>
      <c r="D101" s="283"/>
      <c r="E101" s="283"/>
      <c r="F101" s="945"/>
      <c r="G101" s="921"/>
      <c r="H101" s="1095">
        <f>H97</f>
        <v>5693</v>
      </c>
      <c r="I101" s="1095">
        <f>SUM(I70,I85)</f>
        <v>2871</v>
      </c>
      <c r="J101" s="1096">
        <f>SUM(I101,-H101)</f>
        <v>-2822</v>
      </c>
      <c r="K101" s="1097">
        <f>J101/H101</f>
        <v>-0.49569646934832251</v>
      </c>
      <c r="L101" s="922"/>
      <c r="M101" s="1063">
        <f>M97</f>
        <v>5693</v>
      </c>
      <c r="N101" s="1063">
        <f>SUM(N70,N85)</f>
        <v>2871</v>
      </c>
      <c r="O101" s="1064">
        <f>SUM(N101,-M101)</f>
        <v>-2822</v>
      </c>
      <c r="P101" s="1065">
        <f>O101/M101</f>
        <v>-0.49569646934832251</v>
      </c>
      <c r="Q101" s="875" t="s">
        <v>299</v>
      </c>
      <c r="R101" s="1066">
        <v>-0.49569999999999997</v>
      </c>
      <c r="U101" s="876" t="s">
        <v>300</v>
      </c>
      <c r="V101" s="1094" t="s">
        <v>283</v>
      </c>
      <c r="W101" s="302" t="e">
        <f>W34</f>
        <v>#REF!</v>
      </c>
      <c r="X101" s="302">
        <f>X34</f>
        <v>19716</v>
      </c>
      <c r="Y101" s="919" t="e">
        <f>SUM(X101,-W101)</f>
        <v>#REF!</v>
      </c>
      <c r="Z101" s="923" t="e">
        <f>Y101/W101</f>
        <v>#REF!</v>
      </c>
      <c r="AA101" s="921"/>
      <c r="AB101" s="1067">
        <v>1895</v>
      </c>
      <c r="AC101" s="1060">
        <f>SUM(AC70,AC85)</f>
        <v>996</v>
      </c>
      <c r="AD101" s="1098">
        <f>SUM(AC101,-AB101)</f>
        <v>-899</v>
      </c>
      <c r="AE101" s="1099">
        <f>AD101/AB101</f>
        <v>-0.47440633245382585</v>
      </c>
      <c r="AF101" s="910">
        <v>22</v>
      </c>
      <c r="AG101" s="302">
        <f>AG34</f>
        <v>19738</v>
      </c>
      <c r="AH101" s="302">
        <f>AH34</f>
        <v>19306</v>
      </c>
      <c r="AI101" s="919">
        <f>SUM(AH101,-AG101)</f>
        <v>-432</v>
      </c>
      <c r="AJ101" s="923">
        <f>AI101/AG101</f>
        <v>-2.1886715979329213E-2</v>
      </c>
      <c r="AK101" s="876" t="s">
        <v>300</v>
      </c>
      <c r="AL101" s="1066">
        <v>-0.47439999999999999</v>
      </c>
      <c r="AN101" s="880" t="s">
        <v>300</v>
      </c>
      <c r="AO101" s="1094" t="s">
        <v>283</v>
      </c>
      <c r="AP101" s="302" t="e">
        <f>AP34</f>
        <v>#REF!</v>
      </c>
      <c r="AQ101" s="302">
        <f>AQ34</f>
        <v>19716</v>
      </c>
      <c r="AR101" s="919" t="e">
        <f>SUM(AQ101,-AP101)</f>
        <v>#REF!</v>
      </c>
      <c r="AS101" s="923" t="e">
        <f>AR101/AP101</f>
        <v>#REF!</v>
      </c>
      <c r="AT101" s="921"/>
      <c r="AU101" s="1067">
        <f>851</f>
        <v>851</v>
      </c>
      <c r="AV101" s="1060">
        <f>SUM(AV70,AV85)</f>
        <v>460</v>
      </c>
      <c r="AW101" s="1098">
        <f>SUM(AV101,-AU101)</f>
        <v>-391</v>
      </c>
      <c r="AX101" s="1099">
        <f>AW101/AU101</f>
        <v>-0.45945945945945948</v>
      </c>
      <c r="AY101" s="910">
        <v>22</v>
      </c>
      <c r="AZ101" s="302">
        <f>AZ34</f>
        <v>19738</v>
      </c>
      <c r="BA101" s="302">
        <f>BA34</f>
        <v>11552</v>
      </c>
      <c r="BB101" s="919">
        <f>SUM(BA101,-AZ101)</f>
        <v>-8186</v>
      </c>
      <c r="BC101" s="923">
        <f>BB101/AZ101</f>
        <v>-0.41473300233052995</v>
      </c>
      <c r="BD101" s="880" t="s">
        <v>300</v>
      </c>
      <c r="BE101" s="1066">
        <v>-0.45950000000000002</v>
      </c>
      <c r="BG101" s="876" t="s">
        <v>300</v>
      </c>
      <c r="BH101" s="1094" t="s">
        <v>283</v>
      </c>
      <c r="BI101" s="302" t="e">
        <f>BI34</f>
        <v>#REF!</v>
      </c>
      <c r="BJ101" s="302">
        <f>BJ34</f>
        <v>19716</v>
      </c>
      <c r="BK101" s="919" t="e">
        <f>SUM(BJ101,-BI101)</f>
        <v>#REF!</v>
      </c>
      <c r="BL101" s="923" t="e">
        <f>BK101/BI101</f>
        <v>#REF!</v>
      </c>
      <c r="BM101" s="921"/>
      <c r="BN101" s="1067">
        <v>445</v>
      </c>
      <c r="BO101" s="1060">
        <f>SUM(BO70,BO85)</f>
        <v>245</v>
      </c>
      <c r="BP101" s="1098">
        <f>SUM(BO101,-BN101)</f>
        <v>-200</v>
      </c>
      <c r="BQ101" s="1099">
        <f>BP101/BN101</f>
        <v>-0.449438202247191</v>
      </c>
      <c r="BR101" s="910">
        <v>22</v>
      </c>
      <c r="BS101" s="302">
        <f>BS34</f>
        <v>19738</v>
      </c>
      <c r="BT101" s="302">
        <f>BT34</f>
        <v>8135</v>
      </c>
      <c r="BU101" s="919">
        <f>SUM(BT101,-BS101)</f>
        <v>-11603</v>
      </c>
      <c r="BV101" s="923">
        <f>BU101/BS101</f>
        <v>-0.58785084608369642</v>
      </c>
      <c r="BW101" s="876" t="s">
        <v>300</v>
      </c>
      <c r="BX101" s="1066">
        <v>-0.44940000000000002</v>
      </c>
      <c r="CA101" s="880" t="s">
        <v>300</v>
      </c>
      <c r="CB101" s="1094" t="s">
        <v>283</v>
      </c>
      <c r="CC101" s="302" t="e">
        <f>CC34</f>
        <v>#REF!</v>
      </c>
      <c r="CD101" s="302">
        <f>CD34</f>
        <v>19716</v>
      </c>
      <c r="CE101" s="919" t="e">
        <f>SUM(CD101,-CC101)</f>
        <v>#REF!</v>
      </c>
      <c r="CF101" s="923" t="e">
        <f>CE101/CC101</f>
        <v>#REF!</v>
      </c>
      <c r="CG101" s="921"/>
      <c r="CH101" s="1067">
        <v>526</v>
      </c>
      <c r="CI101" s="1060">
        <f>SUM(CI70,CI85)</f>
        <v>212</v>
      </c>
      <c r="CJ101" s="1098">
        <f>SUM(CI101,-CH101)</f>
        <v>-314</v>
      </c>
      <c r="CK101" s="1099">
        <f>CJ101/CH101</f>
        <v>-0.59695817490494296</v>
      </c>
      <c r="CL101" s="910">
        <v>22</v>
      </c>
      <c r="CM101" s="302">
        <f>CM34</f>
        <v>19738</v>
      </c>
      <c r="CN101" s="302">
        <f>CN34</f>
        <v>9913</v>
      </c>
      <c r="CO101" s="919">
        <f>SUM(CN101,-CM101)</f>
        <v>-9825</v>
      </c>
      <c r="CP101" s="923">
        <f>CO101/CM101</f>
        <v>-0.49777079744654978</v>
      </c>
      <c r="CQ101" s="880" t="s">
        <v>300</v>
      </c>
      <c r="CR101" s="1066">
        <v>-0.59699999999999998</v>
      </c>
      <c r="CU101" s="876" t="s">
        <v>300</v>
      </c>
      <c r="CV101" s="1094" t="s">
        <v>283</v>
      </c>
      <c r="CW101" s="302" t="e">
        <f>CW34</f>
        <v>#REF!</v>
      </c>
      <c r="CX101" s="302">
        <f>CX34</f>
        <v>19716</v>
      </c>
      <c r="CY101" s="919" t="e">
        <f>SUM(CX101,-CW101)</f>
        <v>#REF!</v>
      </c>
      <c r="CZ101" s="923" t="e">
        <f>CY101/CW101</f>
        <v>#REF!</v>
      </c>
      <c r="DA101" s="921"/>
      <c r="DB101" s="1067">
        <v>230</v>
      </c>
      <c r="DC101" s="1060">
        <f>SUM(DC70,DC85)</f>
        <v>111</v>
      </c>
      <c r="DD101" s="1098">
        <f>SUM(DC101,-DB101)</f>
        <v>-119</v>
      </c>
      <c r="DE101" s="1099">
        <f>DD101/DB101</f>
        <v>-0.5173913043478261</v>
      </c>
      <c r="DF101" s="910">
        <v>22</v>
      </c>
      <c r="DG101" s="302">
        <f>DG34</f>
        <v>19738</v>
      </c>
      <c r="DH101" s="302">
        <f>DH34</f>
        <v>5701</v>
      </c>
      <c r="DI101" s="919">
        <f>SUM(DH101,-DG101)</f>
        <v>-14037</v>
      </c>
      <c r="DJ101" s="923">
        <f>DI101/DG101</f>
        <v>-0.71116627824500966</v>
      </c>
      <c r="DK101" s="876" t="s">
        <v>300</v>
      </c>
      <c r="DL101" s="1066">
        <v>-0.51739999999999997</v>
      </c>
      <c r="DO101" s="880" t="s">
        <v>300</v>
      </c>
      <c r="DP101" s="1094" t="s">
        <v>283</v>
      </c>
      <c r="DQ101" s="302" t="e">
        <f>DQ34</f>
        <v>#REF!</v>
      </c>
      <c r="DR101" s="302">
        <f>DR34</f>
        <v>19716</v>
      </c>
      <c r="DS101" s="919" t="e">
        <f>SUM(DR101,-DQ101)</f>
        <v>#REF!</v>
      </c>
      <c r="DT101" s="923" t="e">
        <f>DS101/DQ101</f>
        <v>#REF!</v>
      </c>
      <c r="DU101" s="921"/>
      <c r="DV101" s="1067">
        <v>426</v>
      </c>
      <c r="DW101" s="1060">
        <f>SUM(DW70,DW85)</f>
        <v>181</v>
      </c>
      <c r="DX101" s="1098">
        <f>SUM(DW101,-DV101)</f>
        <v>-245</v>
      </c>
      <c r="DY101" s="1099">
        <f>DX101/DV101</f>
        <v>-0.57511737089201875</v>
      </c>
      <c r="DZ101" s="910">
        <v>22</v>
      </c>
      <c r="EA101" s="302">
        <f>EA34</f>
        <v>19738</v>
      </c>
      <c r="EB101" s="302">
        <f>EB34</f>
        <v>7239</v>
      </c>
      <c r="EC101" s="919">
        <f>SUM(EB101,-EA101)</f>
        <v>-12499</v>
      </c>
      <c r="ED101" s="923">
        <f>EC101/EA101</f>
        <v>-0.63324551626304593</v>
      </c>
      <c r="EE101" s="880" t="s">
        <v>300</v>
      </c>
      <c r="EF101" s="1066">
        <v>-0.57509999999999994</v>
      </c>
      <c r="EI101" s="397" t="s">
        <v>300</v>
      </c>
      <c r="EJ101" s="1094" t="s">
        <v>283</v>
      </c>
      <c r="EK101" s="302" t="e">
        <f>EK34</f>
        <v>#REF!</v>
      </c>
      <c r="EL101" s="302">
        <f>EL34</f>
        <v>19716</v>
      </c>
      <c r="EM101" s="919" t="e">
        <f>SUM(EL101,-EK101)</f>
        <v>#REF!</v>
      </c>
      <c r="EN101" s="923" t="e">
        <f>EM101/EK101</f>
        <v>#REF!</v>
      </c>
      <c r="EO101" s="921"/>
      <c r="EP101" s="1067">
        <v>4373</v>
      </c>
      <c r="EQ101" s="1060">
        <f>SUM(EQ70,EQ85)</f>
        <v>2205</v>
      </c>
      <c r="ER101" s="1098">
        <f>SUM(EQ101,-EP101)</f>
        <v>-2168</v>
      </c>
      <c r="ES101" s="1099">
        <f>ER101/EP101</f>
        <v>-0.4957694946261148</v>
      </c>
      <c r="ET101" s="910">
        <v>22</v>
      </c>
      <c r="EU101" s="302">
        <f>EU34</f>
        <v>19738</v>
      </c>
      <c r="EV101" s="302">
        <f>EV34</f>
        <v>61846</v>
      </c>
      <c r="EW101" s="919">
        <f>SUM(EV101,-EU101)</f>
        <v>42108</v>
      </c>
      <c r="EX101" s="923">
        <f>EW101/EU101</f>
        <v>2.133346843651839</v>
      </c>
      <c r="EY101" s="397" t="s">
        <v>300</v>
      </c>
      <c r="EZ101" s="1066">
        <v>-0.49580000000000002</v>
      </c>
    </row>
    <row r="102" spans="1:156" ht="3.95" customHeight="1">
      <c r="A102" s="1093"/>
      <c r="B102" s="1071"/>
      <c r="C102" s="1024"/>
      <c r="D102" s="283"/>
      <c r="E102" s="283"/>
      <c r="F102" s="945"/>
      <c r="G102" s="921"/>
      <c r="H102" s="677"/>
      <c r="I102" s="677"/>
      <c r="J102" s="1100"/>
      <c r="K102" s="1101"/>
      <c r="L102" s="922"/>
      <c r="M102" s="1063"/>
      <c r="N102" s="1063"/>
      <c r="O102" s="1064"/>
      <c r="P102" s="1065"/>
      <c r="Q102" s="875"/>
      <c r="R102" s="1074"/>
      <c r="U102" s="876"/>
      <c r="V102" s="1071"/>
      <c r="W102" s="302"/>
      <c r="X102" s="302"/>
      <c r="Y102" s="919"/>
      <c r="Z102" s="923"/>
      <c r="AA102" s="921"/>
      <c r="AB102" s="399"/>
      <c r="AC102" s="677"/>
      <c r="AD102" s="1056"/>
      <c r="AE102" s="1057"/>
      <c r="AF102" s="910"/>
      <c r="AG102" s="302"/>
      <c r="AH102" s="302"/>
      <c r="AI102" s="919"/>
      <c r="AJ102" s="923"/>
      <c r="AK102" s="876"/>
      <c r="AL102" s="1074"/>
      <c r="AN102" s="880"/>
      <c r="AO102" s="1071"/>
      <c r="AP102" s="302"/>
      <c r="AQ102" s="302"/>
      <c r="AR102" s="919"/>
      <c r="AS102" s="923"/>
      <c r="AT102" s="921"/>
      <c r="AU102" s="399"/>
      <c r="AV102" s="677"/>
      <c r="AW102" s="1056"/>
      <c r="AX102" s="1057"/>
      <c r="AY102" s="910"/>
      <c r="AZ102" s="302"/>
      <c r="BA102" s="302"/>
      <c r="BB102" s="919"/>
      <c r="BC102" s="923"/>
      <c r="BD102" s="880"/>
      <c r="BE102" s="1074"/>
      <c r="BG102" s="876"/>
      <c r="BH102" s="1071"/>
      <c r="BI102" s="302"/>
      <c r="BJ102" s="302"/>
      <c r="BK102" s="919"/>
      <c r="BL102" s="923"/>
      <c r="BM102" s="921"/>
      <c r="BN102" s="399"/>
      <c r="BO102" s="677"/>
      <c r="BP102" s="1056"/>
      <c r="BQ102" s="1057"/>
      <c r="BR102" s="910"/>
      <c r="BS102" s="302"/>
      <c r="BT102" s="302"/>
      <c r="BU102" s="919"/>
      <c r="BV102" s="923"/>
      <c r="BW102" s="876"/>
      <c r="BX102" s="1074"/>
      <c r="CA102" s="880"/>
      <c r="CB102" s="1071"/>
      <c r="CC102" s="302"/>
      <c r="CD102" s="302"/>
      <c r="CE102" s="919"/>
      <c r="CF102" s="923"/>
      <c r="CG102" s="921"/>
      <c r="CH102" s="399"/>
      <c r="CI102" s="677"/>
      <c r="CJ102" s="1056"/>
      <c r="CK102" s="1057"/>
      <c r="CL102" s="910"/>
      <c r="CM102" s="302"/>
      <c r="CN102" s="302"/>
      <c r="CO102" s="919"/>
      <c r="CP102" s="923"/>
      <c r="CQ102" s="880"/>
      <c r="CR102" s="1074"/>
      <c r="CU102" s="876"/>
      <c r="CV102" s="1071"/>
      <c r="CW102" s="302"/>
      <c r="CX102" s="302"/>
      <c r="CY102" s="919"/>
      <c r="CZ102" s="923"/>
      <c r="DA102" s="921"/>
      <c r="DB102" s="399"/>
      <c r="DC102" s="677"/>
      <c r="DD102" s="1056"/>
      <c r="DE102" s="1057"/>
      <c r="DF102" s="910"/>
      <c r="DG102" s="302"/>
      <c r="DH102" s="302"/>
      <c r="DI102" s="919"/>
      <c r="DJ102" s="923"/>
      <c r="DK102" s="876"/>
      <c r="DL102" s="1074"/>
      <c r="DO102" s="880"/>
      <c r="DP102" s="1071"/>
      <c r="DQ102" s="302"/>
      <c r="DR102" s="302"/>
      <c r="DS102" s="919"/>
      <c r="DT102" s="923"/>
      <c r="DU102" s="921"/>
      <c r="DV102" s="399"/>
      <c r="DW102" s="677"/>
      <c r="DX102" s="1056"/>
      <c r="DY102" s="1057"/>
      <c r="DZ102" s="910"/>
      <c r="EA102" s="302"/>
      <c r="EB102" s="302"/>
      <c r="EC102" s="919"/>
      <c r="ED102" s="923"/>
      <c r="EE102" s="880"/>
      <c r="EF102" s="1074"/>
      <c r="EI102" s="397"/>
      <c r="EJ102" s="1071"/>
      <c r="EK102" s="302"/>
      <c r="EL102" s="302"/>
      <c r="EM102" s="919"/>
      <c r="EN102" s="923"/>
      <c r="EO102" s="921"/>
      <c r="EP102" s="399"/>
      <c r="EQ102" s="677"/>
      <c r="ER102" s="1056"/>
      <c r="ES102" s="1057"/>
      <c r="ET102" s="910"/>
      <c r="EU102" s="302"/>
      <c r="EV102" s="302"/>
      <c r="EW102" s="919"/>
      <c r="EX102" s="923"/>
      <c r="EY102" s="397"/>
      <c r="EZ102" s="1074"/>
    </row>
    <row r="103" spans="1:156" ht="15.75">
      <c r="A103" s="400">
        <v>24</v>
      </c>
      <c r="B103" s="996" t="s">
        <v>267</v>
      </c>
      <c r="C103" s="996">
        <f>SUM(C64,C97)</f>
        <v>0</v>
      </c>
      <c r="D103" s="996">
        <f>SUM(D96,D99)</f>
        <v>82928</v>
      </c>
      <c r="E103" s="998">
        <f>SUM(D103,-C103)</f>
        <v>82928</v>
      </c>
      <c r="F103" s="999" t="e">
        <f>E103/C103</f>
        <v>#DIV/0!</v>
      </c>
      <c r="G103" s="921"/>
      <c r="H103" s="1102">
        <f>SUM(H16,H30,H79,H93)</f>
        <v>82928</v>
      </c>
      <c r="I103" s="1102">
        <f>SUM(I96,I99)</f>
        <v>82132</v>
      </c>
      <c r="J103" s="998">
        <f>SUM(I103,-H103)</f>
        <v>-796</v>
      </c>
      <c r="K103" s="1103">
        <f>J103/H103</f>
        <v>-9.5986880185220912E-3</v>
      </c>
      <c r="L103" s="922"/>
      <c r="M103" s="340">
        <f>SUM(M16,M30,M79,M93)</f>
        <v>82928</v>
      </c>
      <c r="N103" s="340">
        <f>SUM(N64,N97)</f>
        <v>82132</v>
      </c>
      <c r="O103" s="930">
        <f>SUM(N103,-M103)</f>
        <v>-796</v>
      </c>
      <c r="P103" s="931">
        <f>O103/M103</f>
        <v>-9.5986880185220912E-3</v>
      </c>
      <c r="Q103" s="400">
        <v>24</v>
      </c>
      <c r="R103" s="866"/>
      <c r="U103" s="876">
        <v>24</v>
      </c>
      <c r="V103" s="996" t="s">
        <v>267</v>
      </c>
      <c r="W103" s="990"/>
      <c r="X103" s="991"/>
      <c r="Y103" s="991"/>
      <c r="Z103" s="992"/>
      <c r="AA103" s="921"/>
      <c r="AB103" s="1102">
        <f>SUM(AB16,AB30,AB79,AB93)</f>
        <v>21633</v>
      </c>
      <c r="AC103" s="1102">
        <f>SUM(AC16,AC30,AC79,AC93)</f>
        <v>21241</v>
      </c>
      <c r="AD103" s="998">
        <f>SUM(AC103,-AB103)</f>
        <v>-392</v>
      </c>
      <c r="AE103" s="1103">
        <f>AD103/AB103</f>
        <v>-1.8120464105764341E-2</v>
      </c>
      <c r="AF103" s="910"/>
      <c r="AG103" s="989"/>
      <c r="AH103" s="991"/>
      <c r="AI103" s="991"/>
      <c r="AJ103" s="992"/>
      <c r="AK103" s="876">
        <v>24</v>
      </c>
      <c r="AL103" s="871"/>
      <c r="AN103" s="880">
        <v>24</v>
      </c>
      <c r="AO103" s="996" t="s">
        <v>267</v>
      </c>
      <c r="AP103" s="990"/>
      <c r="AQ103" s="991"/>
      <c r="AR103" s="991"/>
      <c r="AS103" s="992"/>
      <c r="AT103" s="921"/>
      <c r="AU103" s="1102">
        <f>SUM(AU16,AU30,AU79,AU93)</f>
        <v>12709</v>
      </c>
      <c r="AV103" s="1102">
        <f>SUM(AV16,AV30,AV79,AV93)</f>
        <v>12437</v>
      </c>
      <c r="AW103" s="998">
        <f>SUM(AV103,-AU103)</f>
        <v>-272</v>
      </c>
      <c r="AX103" s="1103">
        <f>AW103/AU103</f>
        <v>-2.1402155952474623E-2</v>
      </c>
      <c r="AY103" s="910"/>
      <c r="AZ103" s="989"/>
      <c r="BA103" s="991"/>
      <c r="BB103" s="991"/>
      <c r="BC103" s="992"/>
      <c r="BD103" s="880">
        <v>24</v>
      </c>
      <c r="BE103" s="871"/>
      <c r="BG103" s="876">
        <v>24</v>
      </c>
      <c r="BH103" s="996" t="s">
        <v>267</v>
      </c>
      <c r="BI103" s="990"/>
      <c r="BJ103" s="991"/>
      <c r="BK103" s="991"/>
      <c r="BL103" s="992"/>
      <c r="BM103" s="921"/>
      <c r="BN103" s="1102">
        <f>SUM(BN16,BN30,BN79,BN93)</f>
        <v>8603</v>
      </c>
      <c r="BO103" s="1102">
        <f>SUM(BO16,BO30,BO79,BO93)</f>
        <v>8627</v>
      </c>
      <c r="BP103" s="998">
        <f>SUM(BO103,-BN103)</f>
        <v>24</v>
      </c>
      <c r="BQ103" s="1103">
        <f>BP103/BN103</f>
        <v>2.7897245147041729E-3</v>
      </c>
      <c r="BR103" s="910"/>
      <c r="BS103" s="989"/>
      <c r="BT103" s="991"/>
      <c r="BU103" s="991"/>
      <c r="BV103" s="992"/>
      <c r="BW103" s="876">
        <v>24</v>
      </c>
      <c r="BX103" s="871"/>
      <c r="CA103" s="880">
        <v>24</v>
      </c>
      <c r="CB103" s="996" t="s">
        <v>267</v>
      </c>
      <c r="CC103" s="990"/>
      <c r="CD103" s="991"/>
      <c r="CE103" s="991"/>
      <c r="CF103" s="992"/>
      <c r="CG103" s="921"/>
      <c r="CH103" s="1102">
        <f>SUM(CH16,CH30,CH79,CH93)</f>
        <v>9990</v>
      </c>
      <c r="CI103" s="1102">
        <f>SUM(CI16,CI30,CI79,CI93)</f>
        <v>10438</v>
      </c>
      <c r="CJ103" s="998">
        <f>SUM(CI103,-CH103)</f>
        <v>448</v>
      </c>
      <c r="CK103" s="1103">
        <f>CJ103/CH103</f>
        <v>4.4844844844844842E-2</v>
      </c>
      <c r="CL103" s="910"/>
      <c r="CM103" s="989"/>
      <c r="CN103" s="991"/>
      <c r="CO103" s="991"/>
      <c r="CP103" s="992"/>
      <c r="CQ103" s="880">
        <v>24</v>
      </c>
      <c r="CR103" s="871"/>
      <c r="CU103" s="876">
        <v>24</v>
      </c>
      <c r="CV103" s="996" t="s">
        <v>267</v>
      </c>
      <c r="CW103" s="990"/>
      <c r="CX103" s="991"/>
      <c r="CY103" s="991"/>
      <c r="CZ103" s="992"/>
      <c r="DA103" s="921"/>
      <c r="DB103" s="1102">
        <f>SUM(DB16,DB30,DB79,DB93)</f>
        <v>6105</v>
      </c>
      <c r="DC103" s="1102">
        <f>SUM(DC16,DC30,DC79,DC93)</f>
        <v>5934</v>
      </c>
      <c r="DD103" s="998">
        <f>SUM(DC103,-DB103)</f>
        <v>-171</v>
      </c>
      <c r="DE103" s="1103">
        <f>DD103/DB103</f>
        <v>-2.800982800982801E-2</v>
      </c>
      <c r="DF103" s="910"/>
      <c r="DG103" s="989"/>
      <c r="DH103" s="991"/>
      <c r="DI103" s="991"/>
      <c r="DJ103" s="992"/>
      <c r="DK103" s="876">
        <v>24</v>
      </c>
      <c r="DL103" s="871"/>
      <c r="DO103" s="880">
        <v>24</v>
      </c>
      <c r="DP103" s="996" t="s">
        <v>267</v>
      </c>
      <c r="DQ103" s="990"/>
      <c r="DR103" s="991"/>
      <c r="DS103" s="991"/>
      <c r="DT103" s="992"/>
      <c r="DU103" s="921"/>
      <c r="DV103" s="1102">
        <f>SUM(DV16,DV30,DV79,DV93)</f>
        <v>7935</v>
      </c>
      <c r="DW103" s="1102">
        <f>SUM(DW16,DW30,DW79,DW93)</f>
        <v>7666</v>
      </c>
      <c r="DX103" s="998">
        <f>SUM(DW103,-DV103)</f>
        <v>-269</v>
      </c>
      <c r="DY103" s="1103">
        <f>DX103/DV103</f>
        <v>-3.3900441083805924E-2</v>
      </c>
      <c r="DZ103" s="910"/>
      <c r="EA103" s="989"/>
      <c r="EB103" s="991"/>
      <c r="EC103" s="991"/>
      <c r="ED103" s="992"/>
      <c r="EE103" s="880">
        <v>24</v>
      </c>
      <c r="EF103" s="871"/>
      <c r="EI103" s="397">
        <v>24</v>
      </c>
      <c r="EJ103" s="996" t="s">
        <v>267</v>
      </c>
      <c r="EK103" s="990"/>
      <c r="EL103" s="991"/>
      <c r="EM103" s="991"/>
      <c r="EN103" s="992"/>
      <c r="EO103" s="921"/>
      <c r="EP103" s="1102">
        <f>SUM(EP16,EP30,EP79,EP93)</f>
        <v>66975</v>
      </c>
      <c r="EQ103" s="1102">
        <f>SUM(EQ16,EQ30,EQ79,EQ93)</f>
        <v>66343</v>
      </c>
      <c r="ER103" s="998">
        <f>SUM(EQ103,-EP103)</f>
        <v>-632</v>
      </c>
      <c r="ES103" s="1103">
        <f>ER103/EP103</f>
        <v>-9.4363568495707349E-3</v>
      </c>
      <c r="ET103" s="910"/>
      <c r="EU103" s="989"/>
      <c r="EV103" s="991"/>
      <c r="EW103" s="991"/>
      <c r="EX103" s="992"/>
      <c r="EY103" s="397">
        <v>24</v>
      </c>
      <c r="EZ103" s="871"/>
    </row>
    <row r="104" spans="1:156" hidden="1">
      <c r="A104" s="400"/>
      <c r="B104" s="991"/>
      <c r="C104" s="1104"/>
      <c r="D104" s="1105"/>
      <c r="E104" s="1106"/>
      <c r="F104" s="992"/>
      <c r="G104" s="921"/>
      <c r="H104" s="1105"/>
      <c r="I104" s="1105"/>
      <c r="J104" s="1106"/>
      <c r="K104" s="992"/>
      <c r="L104" s="922"/>
      <c r="M104" s="639"/>
      <c r="N104" s="639"/>
      <c r="O104" s="1078"/>
      <c r="P104" s="945"/>
      <c r="Q104" s="400"/>
      <c r="R104" s="866"/>
      <c r="U104" s="876"/>
      <c r="V104" s="951"/>
      <c r="W104" s="666"/>
      <c r="X104" s="953"/>
      <c r="Y104" s="953"/>
      <c r="Z104" s="954"/>
      <c r="AA104" s="921"/>
      <c r="AB104" s="953"/>
      <c r="AC104" s="953"/>
      <c r="AD104" s="953"/>
      <c r="AE104" s="954"/>
      <c r="AF104" s="910"/>
      <c r="AG104" s="399"/>
      <c r="AH104" s="953"/>
      <c r="AI104" s="953"/>
      <c r="AJ104" s="954"/>
      <c r="AK104" s="876"/>
      <c r="AL104" s="871"/>
      <c r="AN104" s="880"/>
      <c r="AO104" s="951"/>
      <c r="AP104" s="666"/>
      <c r="AQ104" s="953"/>
      <c r="AR104" s="953"/>
      <c r="AS104" s="954"/>
      <c r="AT104" s="921"/>
      <c r="AU104" s="953"/>
      <c r="AV104" s="953"/>
      <c r="AW104" s="953"/>
      <c r="AX104" s="954"/>
      <c r="AY104" s="910"/>
      <c r="AZ104" s="399"/>
      <c r="BA104" s="953"/>
      <c r="BB104" s="953"/>
      <c r="BC104" s="954"/>
      <c r="BD104" s="880"/>
      <c r="BE104" s="871"/>
      <c r="BG104" s="876"/>
      <c r="BH104" s="951"/>
      <c r="BI104" s="666"/>
      <c r="BJ104" s="953"/>
      <c r="BK104" s="953"/>
      <c r="BL104" s="954"/>
      <c r="BM104" s="921"/>
      <c r="BN104" s="953"/>
      <c r="BO104" s="953"/>
      <c r="BP104" s="953"/>
      <c r="BQ104" s="954"/>
      <c r="BR104" s="910"/>
      <c r="BS104" s="399"/>
      <c r="BT104" s="953"/>
      <c r="BU104" s="953"/>
      <c r="BV104" s="954"/>
      <c r="BW104" s="876"/>
      <c r="BX104" s="871"/>
      <c r="CA104" s="880"/>
      <c r="CB104" s="951"/>
      <c r="CC104" s="666"/>
      <c r="CD104" s="953"/>
      <c r="CE104" s="953"/>
      <c r="CF104" s="954"/>
      <c r="CG104" s="921"/>
      <c r="CH104" s="953"/>
      <c r="CI104" s="953"/>
      <c r="CJ104" s="953"/>
      <c r="CK104" s="954"/>
      <c r="CL104" s="910"/>
      <c r="CM104" s="399"/>
      <c r="CN104" s="953"/>
      <c r="CO104" s="953"/>
      <c r="CP104" s="954"/>
      <c r="CQ104" s="880"/>
      <c r="CR104" s="871"/>
      <c r="CU104" s="876"/>
      <c r="CV104" s="951"/>
      <c r="CW104" s="666"/>
      <c r="CX104" s="953"/>
      <c r="CY104" s="953"/>
      <c r="CZ104" s="954"/>
      <c r="DA104" s="921"/>
      <c r="DB104" s="953"/>
      <c r="DC104" s="953"/>
      <c r="DD104" s="953"/>
      <c r="DE104" s="954"/>
      <c r="DF104" s="910"/>
      <c r="DG104" s="399"/>
      <c r="DH104" s="953"/>
      <c r="DI104" s="953"/>
      <c r="DJ104" s="954"/>
      <c r="DK104" s="876"/>
      <c r="DL104" s="871"/>
      <c r="DO104" s="880"/>
      <c r="DP104" s="951"/>
      <c r="DQ104" s="666"/>
      <c r="DR104" s="953"/>
      <c r="DS104" s="953"/>
      <c r="DT104" s="954"/>
      <c r="DU104" s="921"/>
      <c r="DV104" s="953"/>
      <c r="DW104" s="953"/>
      <c r="DX104" s="953"/>
      <c r="DY104" s="954"/>
      <c r="DZ104" s="910"/>
      <c r="EA104" s="399"/>
      <c r="EB104" s="953"/>
      <c r="EC104" s="953"/>
      <c r="ED104" s="954"/>
      <c r="EE104" s="880"/>
      <c r="EF104" s="871"/>
      <c r="EI104" s="397"/>
      <c r="EJ104" s="951"/>
      <c r="EK104" s="666"/>
      <c r="EL104" s="953"/>
      <c r="EM104" s="953"/>
      <c r="EN104" s="954"/>
      <c r="EO104" s="921"/>
      <c r="EP104" s="953"/>
      <c r="EQ104" s="953"/>
      <c r="ER104" s="953"/>
      <c r="ES104" s="954"/>
      <c r="ET104" s="910"/>
      <c r="EU104" s="399"/>
      <c r="EV104" s="953"/>
      <c r="EW104" s="953"/>
      <c r="EX104" s="954"/>
      <c r="EY104" s="397"/>
      <c r="EZ104" s="871"/>
    </row>
    <row r="105" spans="1:156" hidden="1">
      <c r="A105" s="400"/>
      <c r="B105" s="991"/>
      <c r="C105" s="1104"/>
      <c r="D105" s="1105"/>
      <c r="E105" s="1106"/>
      <c r="F105" s="992"/>
      <c r="G105" s="921"/>
      <c r="H105" s="1105"/>
      <c r="I105" s="1105"/>
      <c r="J105" s="1106"/>
      <c r="K105" s="992"/>
      <c r="L105" s="922"/>
      <c r="M105" s="639"/>
      <c r="N105" s="639"/>
      <c r="O105" s="1078"/>
      <c r="P105" s="945"/>
      <c r="Q105" s="400"/>
      <c r="R105" s="866"/>
      <c r="U105" s="876" t="s">
        <v>284</v>
      </c>
      <c r="V105" s="1107" t="s">
        <v>301</v>
      </c>
      <c r="W105" s="302"/>
      <c r="X105" s="302"/>
      <c r="Y105" s="283"/>
      <c r="Z105" s="945"/>
      <c r="AA105" s="921"/>
      <c r="AB105" s="302"/>
      <c r="AC105" s="302"/>
      <c r="AD105" s="639"/>
      <c r="AE105" s="970"/>
      <c r="AF105" s="910"/>
      <c r="AG105" s="1068">
        <v>1895</v>
      </c>
      <c r="AH105" s="1068">
        <f>SUM(AH70,AH85)</f>
        <v>996</v>
      </c>
      <c r="AI105" s="1069">
        <f>SUM(AH105,-AG105)</f>
        <v>-899</v>
      </c>
      <c r="AJ105" s="1070">
        <f>AI105/AG105</f>
        <v>-0.47440633245382585</v>
      </c>
      <c r="AK105" s="876" t="s">
        <v>284</v>
      </c>
      <c r="AL105" s="1108">
        <v>-0.47389999999999999</v>
      </c>
      <c r="AN105" s="880" t="s">
        <v>284</v>
      </c>
      <c r="AO105" s="1107" t="s">
        <v>301</v>
      </c>
      <c r="AP105" s="302"/>
      <c r="AQ105" s="302"/>
      <c r="AR105" s="283"/>
      <c r="AS105" s="945"/>
      <c r="AT105" s="921"/>
      <c r="AU105" s="302"/>
      <c r="AV105" s="302"/>
      <c r="AW105" s="639"/>
      <c r="AX105" s="970"/>
      <c r="AY105" s="910"/>
      <c r="AZ105" s="1068">
        <v>1895</v>
      </c>
      <c r="BA105" s="1068">
        <f>SUM(BA70,BA85)</f>
        <v>460</v>
      </c>
      <c r="BB105" s="1069">
        <f>SUM(BA105,-AZ105)</f>
        <v>-1435</v>
      </c>
      <c r="BC105" s="1070">
        <f>BB105/AZ105</f>
        <v>-0.75725593667546176</v>
      </c>
      <c r="BD105" s="880" t="s">
        <v>284</v>
      </c>
      <c r="BE105" s="1108">
        <v>-0.47389999999999999</v>
      </c>
      <c r="BG105" s="876" t="s">
        <v>284</v>
      </c>
      <c r="BH105" s="1107" t="s">
        <v>301</v>
      </c>
      <c r="BI105" s="302"/>
      <c r="BJ105" s="302"/>
      <c r="BK105" s="283"/>
      <c r="BL105" s="945"/>
      <c r="BM105" s="921"/>
      <c r="BN105" s="302"/>
      <c r="BO105" s="302"/>
      <c r="BP105" s="639"/>
      <c r="BQ105" s="970"/>
      <c r="BR105" s="910"/>
      <c r="BS105" s="1068">
        <v>1895</v>
      </c>
      <c r="BT105" s="1068">
        <f>SUM(BT70,BT85)</f>
        <v>245</v>
      </c>
      <c r="BU105" s="1069">
        <f>SUM(BT105,-BS105)</f>
        <v>-1650</v>
      </c>
      <c r="BV105" s="1070">
        <f>BU105/BS105</f>
        <v>-0.87071240105540892</v>
      </c>
      <c r="BW105" s="876" t="s">
        <v>284</v>
      </c>
      <c r="BX105" s="1108">
        <v>-0.47389999999999999</v>
      </c>
      <c r="CA105" s="880" t="s">
        <v>284</v>
      </c>
      <c r="CB105" s="1107" t="s">
        <v>301</v>
      </c>
      <c r="CC105" s="302"/>
      <c r="CD105" s="302"/>
      <c r="CE105" s="283"/>
      <c r="CF105" s="945"/>
      <c r="CG105" s="921"/>
      <c r="CH105" s="302"/>
      <c r="CI105" s="302"/>
      <c r="CJ105" s="639"/>
      <c r="CK105" s="970"/>
      <c r="CL105" s="910"/>
      <c r="CM105" s="1068">
        <v>1895</v>
      </c>
      <c r="CN105" s="1068">
        <f>SUM(CN70,CN85)</f>
        <v>212</v>
      </c>
      <c r="CO105" s="1069">
        <f>SUM(CN105,-CM105)</f>
        <v>-1683</v>
      </c>
      <c r="CP105" s="1070">
        <f>CO105/CM105</f>
        <v>-0.88812664907651717</v>
      </c>
      <c r="CQ105" s="880" t="s">
        <v>284</v>
      </c>
      <c r="CR105" s="1108">
        <v>-0.47389999999999999</v>
      </c>
      <c r="CU105" s="876" t="s">
        <v>284</v>
      </c>
      <c r="CV105" s="1107" t="s">
        <v>301</v>
      </c>
      <c r="CW105" s="302"/>
      <c r="CX105" s="302"/>
      <c r="CY105" s="283"/>
      <c r="CZ105" s="945"/>
      <c r="DA105" s="921"/>
      <c r="DB105" s="302"/>
      <c r="DC105" s="302"/>
      <c r="DD105" s="639"/>
      <c r="DE105" s="970"/>
      <c r="DF105" s="910"/>
      <c r="DG105" s="1068">
        <v>1895</v>
      </c>
      <c r="DH105" s="1068">
        <f>SUM(DH70,DH85)</f>
        <v>111</v>
      </c>
      <c r="DI105" s="1069">
        <f>SUM(DH105,-DG105)</f>
        <v>-1784</v>
      </c>
      <c r="DJ105" s="1070">
        <f>DI105/DG105</f>
        <v>-0.94142480211081792</v>
      </c>
      <c r="DK105" s="876" t="s">
        <v>284</v>
      </c>
      <c r="DL105" s="1108">
        <v>-0.47389999999999999</v>
      </c>
      <c r="DO105" s="880" t="s">
        <v>284</v>
      </c>
      <c r="DP105" s="1107" t="s">
        <v>301</v>
      </c>
      <c r="DQ105" s="302"/>
      <c r="DR105" s="302"/>
      <c r="DS105" s="283"/>
      <c r="DT105" s="945"/>
      <c r="DU105" s="921"/>
      <c r="DV105" s="302"/>
      <c r="DW105" s="302"/>
      <c r="DX105" s="639"/>
      <c r="DY105" s="970"/>
      <c r="DZ105" s="910"/>
      <c r="EA105" s="1068">
        <v>1895</v>
      </c>
      <c r="EB105" s="1068">
        <f>SUM(EB70,EB85)</f>
        <v>181</v>
      </c>
      <c r="EC105" s="1069">
        <f>SUM(EB105,-EA105)</f>
        <v>-1714</v>
      </c>
      <c r="ED105" s="1070">
        <f>EC105/EA105</f>
        <v>-0.90448548812664908</v>
      </c>
      <c r="EE105" s="880" t="s">
        <v>284</v>
      </c>
      <c r="EF105" s="1108">
        <v>-0.47389999999999999</v>
      </c>
      <c r="EI105" s="397" t="s">
        <v>284</v>
      </c>
      <c r="EJ105" s="1107" t="s">
        <v>301</v>
      </c>
      <c r="EK105" s="302"/>
      <c r="EL105" s="302"/>
      <c r="EM105" s="283"/>
      <c r="EN105" s="945"/>
      <c r="EO105" s="921"/>
      <c r="EP105" s="302"/>
      <c r="EQ105" s="302"/>
      <c r="ER105" s="639"/>
      <c r="ES105" s="970"/>
      <c r="ET105" s="910"/>
      <c r="EU105" s="1068">
        <v>1895</v>
      </c>
      <c r="EV105" s="1068">
        <f>SUM(EV70,EV85)</f>
        <v>2205</v>
      </c>
      <c r="EW105" s="1069">
        <f>SUM(EV105,-EU105)</f>
        <v>310</v>
      </c>
      <c r="EX105" s="1070">
        <f>EW105/EU105</f>
        <v>0.16358839050131926</v>
      </c>
      <c r="EY105" s="397" t="s">
        <v>284</v>
      </c>
      <c r="EZ105" s="1108">
        <v>-0.47389999999999999</v>
      </c>
    </row>
    <row r="106" spans="1:156">
      <c r="A106" s="400">
        <v>25</v>
      </c>
      <c r="B106" s="1109" t="s">
        <v>302</v>
      </c>
      <c r="C106" s="302">
        <f>SUM(C14,C29,C78,C92)</f>
        <v>0</v>
      </c>
      <c r="D106" s="302">
        <f>SUM(D14,D29,D78,D92)</f>
        <v>9127</v>
      </c>
      <c r="E106" s="1110">
        <f>SUM(D106,-C106)</f>
        <v>9127</v>
      </c>
      <c r="F106" s="1111" t="e">
        <f>E106/C106</f>
        <v>#DIV/0!</v>
      </c>
      <c r="G106" s="921"/>
      <c r="H106" s="1024">
        <f>SUM(H14,H29,H78,H92)</f>
        <v>9127</v>
      </c>
      <c r="I106" s="1024">
        <f>SUM(I14,I29,I78,I92)</f>
        <v>9910</v>
      </c>
      <c r="J106" s="1110">
        <f t="shared" ref="J106:J114" si="4">SUM(I106,-H106)</f>
        <v>783</v>
      </c>
      <c r="K106" s="1111">
        <f t="shared" ref="K106:K112" si="5">J106/H106</f>
        <v>8.5789416018406922E-2</v>
      </c>
      <c r="L106" s="922"/>
      <c r="M106" s="1024">
        <f>SUM(M14,M29,M78,M92)</f>
        <v>9127</v>
      </c>
      <c r="N106" s="1024">
        <f>SUM(N14,N29,N78,N92)</f>
        <v>9910</v>
      </c>
      <c r="O106" s="930">
        <f>SUM(N106,-M106)</f>
        <v>783</v>
      </c>
      <c r="P106" s="931">
        <f>O106/M106</f>
        <v>8.5789416018406922E-2</v>
      </c>
      <c r="Q106" s="400">
        <v>25</v>
      </c>
      <c r="R106" s="1112">
        <v>0.57340000000000002</v>
      </c>
      <c r="T106" s="1113"/>
      <c r="U106" s="876">
        <v>25</v>
      </c>
      <c r="V106" s="1109" t="s">
        <v>303</v>
      </c>
      <c r="W106" s="302" t="e">
        <f>SUM(W14,W29,W78,W92)</f>
        <v>#REF!</v>
      </c>
      <c r="X106" s="302">
        <f>SUM(X14,X29,X78,X92)</f>
        <v>2199</v>
      </c>
      <c r="Y106" s="1110" t="e">
        <f>SUM(X106,-W106)</f>
        <v>#REF!</v>
      </c>
      <c r="Z106" s="1111" t="e">
        <f>Y106/W106</f>
        <v>#REF!</v>
      </c>
      <c r="AA106" s="921"/>
      <c r="AB106" s="1024">
        <f>SUM(AB14,AB29,AB78,AB92)</f>
        <v>2244</v>
      </c>
      <c r="AC106" s="1024">
        <f>SUM(AC14,AC29,AC78,AC92)</f>
        <v>2410</v>
      </c>
      <c r="AD106" s="1110">
        <f t="shared" ref="AD106:AD114" si="6">SUM(AC106,-AB106)</f>
        <v>166</v>
      </c>
      <c r="AE106" s="1111">
        <f t="shared" ref="AE106:AE114" si="7">AD106/AB106</f>
        <v>7.3975044563279857E-2</v>
      </c>
      <c r="AF106" s="910">
        <v>29</v>
      </c>
      <c r="AG106" s="340">
        <f>SUM(AG15,AG30,AG79,AG94)</f>
        <v>21633</v>
      </c>
      <c r="AH106" s="340">
        <f>SUM(AH15,AH30,AH79,AH94)</f>
        <v>21241</v>
      </c>
      <c r="AI106" s="930">
        <f>SUM(AH106,-AG106)</f>
        <v>-392</v>
      </c>
      <c r="AJ106" s="938">
        <f>AI106/AG106</f>
        <v>-1.8120464105764341E-2</v>
      </c>
      <c r="AK106" s="876">
        <v>25</v>
      </c>
      <c r="AL106" s="1112">
        <v>0.6</v>
      </c>
      <c r="AN106" s="880">
        <v>25</v>
      </c>
      <c r="AO106" s="1109" t="s">
        <v>303</v>
      </c>
      <c r="AP106" s="302" t="e">
        <f>SUM(AP14,AP29,AP78,AP92)</f>
        <v>#REF!</v>
      </c>
      <c r="AQ106" s="302">
        <f>SUM(AQ14,AQ29,AQ78,AQ92)</f>
        <v>2199</v>
      </c>
      <c r="AR106" s="1110" t="e">
        <f>SUM(AQ106,-AP106)</f>
        <v>#REF!</v>
      </c>
      <c r="AS106" s="1111" t="e">
        <f>AR106/AP106</f>
        <v>#REF!</v>
      </c>
      <c r="AT106" s="921"/>
      <c r="AU106" s="1024">
        <f>SUM(AU14,AU29,AU78,AU92)</f>
        <v>1205</v>
      </c>
      <c r="AV106" s="1024">
        <f>SUM(AV14,AV29,AV78,AV92)</f>
        <v>1314</v>
      </c>
      <c r="AW106" s="1110">
        <f t="shared" ref="AW106:AW114" si="8">SUM(AV106,-AU106)</f>
        <v>109</v>
      </c>
      <c r="AX106" s="1111">
        <f t="shared" ref="AX106:AX114" si="9">AW106/AU106</f>
        <v>9.0456431535269707E-2</v>
      </c>
      <c r="AY106" s="910">
        <v>29</v>
      </c>
      <c r="AZ106" s="340">
        <f>SUM(AZ15,AZ30,AZ79,AZ94)</f>
        <v>21633</v>
      </c>
      <c r="BA106" s="340">
        <f>SUM(BA15,BA30,BA79,BA94)</f>
        <v>12437</v>
      </c>
      <c r="BB106" s="930">
        <f>SUM(BA106,-AZ106)</f>
        <v>-9196</v>
      </c>
      <c r="BC106" s="938">
        <f>BB106/AZ106</f>
        <v>-0.42509129570563492</v>
      </c>
      <c r="BD106" s="880">
        <v>25</v>
      </c>
      <c r="BE106" s="1112">
        <v>0.58140000000000003</v>
      </c>
      <c r="BG106" s="876">
        <v>25</v>
      </c>
      <c r="BH106" s="1109" t="s">
        <v>302</v>
      </c>
      <c r="BI106" s="302" t="e">
        <f>SUM(BI14,BI29,BI78,BI92)</f>
        <v>#REF!</v>
      </c>
      <c r="BJ106" s="302">
        <f>SUM(BJ14,BJ29,BJ78,BJ92)</f>
        <v>2199</v>
      </c>
      <c r="BK106" s="1110" t="e">
        <f>SUM(BJ106,-BI106)</f>
        <v>#REF!</v>
      </c>
      <c r="BL106" s="1111" t="e">
        <f>BK106/BI106</f>
        <v>#REF!</v>
      </c>
      <c r="BM106" s="921"/>
      <c r="BN106" s="1024">
        <f>SUM(BN14,BN29,BN78,BN92)</f>
        <v>946</v>
      </c>
      <c r="BO106" s="1024">
        <f>SUM(BO14,BO29,BO78,BO92)</f>
        <v>1080</v>
      </c>
      <c r="BP106" s="1110">
        <f>SUM(BO106,-BN106)</f>
        <v>134</v>
      </c>
      <c r="BQ106" s="1111">
        <f t="shared" ref="BQ106:BQ114" si="10">BP106/BN106</f>
        <v>0.14164904862579281</v>
      </c>
      <c r="BR106" s="910">
        <v>29</v>
      </c>
      <c r="BS106" s="340">
        <f>SUM(BS15,BS30,BS79,BS94)</f>
        <v>21633</v>
      </c>
      <c r="BT106" s="340">
        <f>SUM(BT15,BT30,BT79,BT94)</f>
        <v>8627</v>
      </c>
      <c r="BU106" s="930">
        <f>SUM(BT106,-BS106)</f>
        <v>-13006</v>
      </c>
      <c r="BV106" s="938">
        <f>BU106/BS106</f>
        <v>-0.60121111265196692</v>
      </c>
      <c r="BW106" s="876">
        <v>25</v>
      </c>
      <c r="BX106" s="1112">
        <v>0.58240000000000003</v>
      </c>
      <c r="CA106" s="880">
        <v>25</v>
      </c>
      <c r="CB106" s="1109" t="s">
        <v>303</v>
      </c>
      <c r="CC106" s="302" t="e">
        <f>SUM(CC14,CC29,CC78,CC92)</f>
        <v>#REF!</v>
      </c>
      <c r="CD106" s="302">
        <f>SUM(CD14,CD29,CD78,CD92)</f>
        <v>2199</v>
      </c>
      <c r="CE106" s="1110" t="e">
        <f>SUM(CD106,-CC106)</f>
        <v>#REF!</v>
      </c>
      <c r="CF106" s="1111" t="e">
        <f>CE106/CC106</f>
        <v>#REF!</v>
      </c>
      <c r="CG106" s="921"/>
      <c r="CH106" s="1024">
        <f>SUM(CH14,CH29,CH78,CH92)</f>
        <v>1093</v>
      </c>
      <c r="CI106" s="1024">
        <f>SUM(CI14,CI29,CI78,CI92)</f>
        <v>1243</v>
      </c>
      <c r="CJ106" s="1110">
        <f>SUM(CI106,-CH106)</f>
        <v>150</v>
      </c>
      <c r="CK106" s="1111">
        <f t="shared" ref="CK106:CK114" si="11">CJ106/CH106</f>
        <v>0.1372369624885636</v>
      </c>
      <c r="CL106" s="910">
        <v>29</v>
      </c>
      <c r="CM106" s="340">
        <f>SUM(CM15,CM30,CM79,CM94)</f>
        <v>21633</v>
      </c>
      <c r="CN106" s="340">
        <f>SUM(CN15,CN30,CN79,CN94)</f>
        <v>10438</v>
      </c>
      <c r="CO106" s="930">
        <f>SUM(CN106,-CM106)</f>
        <v>-11195</v>
      </c>
      <c r="CP106" s="938">
        <f>CO106/CM106</f>
        <v>-0.51749641751028519</v>
      </c>
      <c r="CQ106" s="880">
        <v>25</v>
      </c>
      <c r="CR106" s="1112">
        <v>0.56020000000000003</v>
      </c>
      <c r="CU106" s="876">
        <v>25</v>
      </c>
      <c r="CV106" s="1109" t="s">
        <v>303</v>
      </c>
      <c r="CW106" s="302" t="e">
        <f>SUM(CW14,CW29,CW78,CW92)</f>
        <v>#REF!</v>
      </c>
      <c r="CX106" s="302">
        <f>SUM(CX14,CX29,CX78,CX92)</f>
        <v>2199</v>
      </c>
      <c r="CY106" s="1110" t="e">
        <f>SUM(CX106,-CW106)</f>
        <v>#REF!</v>
      </c>
      <c r="CZ106" s="1111" t="e">
        <f>CY106/CW106</f>
        <v>#REF!</v>
      </c>
      <c r="DA106" s="921"/>
      <c r="DB106" s="1024">
        <f>SUM(DB14,DB29,DB78,DB92)</f>
        <v>541</v>
      </c>
      <c r="DC106" s="1024">
        <f>SUM(DC14,DC29,DC78,DC92)</f>
        <v>633</v>
      </c>
      <c r="DD106" s="1110">
        <f>SUM(DC106,-DB106)</f>
        <v>92</v>
      </c>
      <c r="DE106" s="1111">
        <f t="shared" ref="DE106:DE114" si="12">DD106/DB106</f>
        <v>0.17005545286506468</v>
      </c>
      <c r="DF106" s="910">
        <v>29</v>
      </c>
      <c r="DG106" s="340">
        <f>SUM(DG15,DG30,DG79,DG94)</f>
        <v>21633</v>
      </c>
      <c r="DH106" s="340">
        <f>SUM(DH15,DH30,DH79,DH94)</f>
        <v>5934</v>
      </c>
      <c r="DI106" s="930">
        <f>SUM(DH106,-DG106)</f>
        <v>-15699</v>
      </c>
      <c r="DJ106" s="938">
        <f>DI106/DG106</f>
        <v>-0.72569685203161838</v>
      </c>
      <c r="DK106" s="876">
        <v>25</v>
      </c>
      <c r="DL106" s="1112">
        <v>0.48970000000000002</v>
      </c>
      <c r="DO106" s="880">
        <v>25</v>
      </c>
      <c r="DP106" s="1109" t="s">
        <v>303</v>
      </c>
      <c r="DQ106" s="302" t="e">
        <f>SUM(DQ14,DQ29,DQ78,DQ92)</f>
        <v>#REF!</v>
      </c>
      <c r="DR106" s="302">
        <f>SUM(DR14,DR29,DR78,DR92)</f>
        <v>2199</v>
      </c>
      <c r="DS106" s="1110" t="e">
        <f>SUM(DR106,-DQ106)</f>
        <v>#REF!</v>
      </c>
      <c r="DT106" s="1111" t="e">
        <f>DS106/DQ106</f>
        <v>#REF!</v>
      </c>
      <c r="DU106" s="921"/>
      <c r="DV106" s="1024">
        <f>SUM(DV14,DV29,DV78,DV92)</f>
        <v>842</v>
      </c>
      <c r="DW106" s="1024">
        <f>SUM(DW14,DW29,DW78,DW92)</f>
        <v>931</v>
      </c>
      <c r="DX106" s="1110">
        <f>SUM(DW106,-DV106)</f>
        <v>89</v>
      </c>
      <c r="DY106" s="1111">
        <f t="shared" ref="DY106:DY114" si="13">DX106/DV106</f>
        <v>0.10570071258907364</v>
      </c>
      <c r="DZ106" s="910">
        <v>29</v>
      </c>
      <c r="EA106" s="340">
        <f>SUM(EA15,EA30,EA79,EA94)</f>
        <v>21633</v>
      </c>
      <c r="EB106" s="340">
        <f>SUM(EB15,EB30,EB79,EB94)</f>
        <v>7666</v>
      </c>
      <c r="EC106" s="930">
        <f>SUM(EB106,-EA106)</f>
        <v>-13967</v>
      </c>
      <c r="ED106" s="938">
        <f>EC106/EA106</f>
        <v>-0.6456339851153331</v>
      </c>
      <c r="EE106" s="880">
        <v>25</v>
      </c>
      <c r="EF106" s="1112">
        <v>0.59819999999999995</v>
      </c>
      <c r="EI106" s="397">
        <v>25</v>
      </c>
      <c r="EJ106" s="1109" t="s">
        <v>303</v>
      </c>
      <c r="EK106" s="302" t="e">
        <f>SUM(EK14,EK29,EK78,EK92)</f>
        <v>#REF!</v>
      </c>
      <c r="EL106" s="302">
        <f>SUM(EL14,EL29,EL78,EL92)</f>
        <v>2199</v>
      </c>
      <c r="EM106" s="1110" t="e">
        <f>SUM(EL106,-EK106)</f>
        <v>#REF!</v>
      </c>
      <c r="EN106" s="1111" t="e">
        <f>EM106/EK106</f>
        <v>#REF!</v>
      </c>
      <c r="EO106" s="921"/>
      <c r="EP106" s="1024">
        <f>SUM(EP14,EP29,EP78,EP92)</f>
        <v>6871</v>
      </c>
      <c r="EQ106" s="1024">
        <f>SUM(EQ14,EQ29,EQ78,EQ92)</f>
        <v>7611</v>
      </c>
      <c r="ER106" s="1110">
        <f>SUM(EQ106,-EP106)</f>
        <v>740</v>
      </c>
      <c r="ES106" s="1111">
        <f t="shared" ref="ES106:ES114" si="14">ER106/EP106</f>
        <v>0.1076990248872071</v>
      </c>
      <c r="ET106" s="910">
        <v>29</v>
      </c>
      <c r="EU106" s="340">
        <f>SUM(EU15,EU30,EU79,EU94)</f>
        <v>21633</v>
      </c>
      <c r="EV106" s="340">
        <f>SUM(EV15,EV30,EV79,EV94)</f>
        <v>66343</v>
      </c>
      <c r="EW106" s="930">
        <f>SUM(EV106,-EU106)</f>
        <v>44710</v>
      </c>
      <c r="EX106" s="938">
        <f>EW106/EU106</f>
        <v>2.0667498728793974</v>
      </c>
      <c r="EY106" s="397">
        <v>25</v>
      </c>
      <c r="EZ106" s="1112">
        <v>0.5786</v>
      </c>
    </row>
    <row r="107" spans="1:156">
      <c r="A107" s="400" t="s">
        <v>304</v>
      </c>
      <c r="B107" s="1109" t="s">
        <v>305</v>
      </c>
      <c r="C107" s="302"/>
      <c r="D107" s="302"/>
      <c r="E107" s="1110"/>
      <c r="F107" s="1111"/>
      <c r="G107" s="921"/>
      <c r="H107" s="1024">
        <f>SUM(H78,H92)</f>
        <v>2780</v>
      </c>
      <c r="I107" s="1024">
        <f>SUM(I78,I92)</f>
        <v>3041</v>
      </c>
      <c r="J107" s="1110">
        <f t="shared" si="4"/>
        <v>261</v>
      </c>
      <c r="K107" s="1111">
        <f t="shared" si="5"/>
        <v>9.388489208633094E-2</v>
      </c>
      <c r="L107" s="922"/>
      <c r="M107" s="1024"/>
      <c r="N107" s="1024"/>
      <c r="O107" s="930"/>
      <c r="P107" s="931"/>
      <c r="Q107" s="400" t="s">
        <v>304</v>
      </c>
      <c r="R107" s="1112">
        <v>0.74580000000000002</v>
      </c>
      <c r="T107" s="1113"/>
      <c r="U107" s="876" t="s">
        <v>304</v>
      </c>
      <c r="V107" s="1109" t="s">
        <v>306</v>
      </c>
      <c r="W107" s="302"/>
      <c r="X107" s="302"/>
      <c r="Y107" s="1110"/>
      <c r="Z107" s="1111"/>
      <c r="AA107" s="921"/>
      <c r="AB107" s="1024">
        <f>SUM(AB78,AB92)</f>
        <v>796</v>
      </c>
      <c r="AC107" s="1024">
        <f>SUM(AC78,AC92)</f>
        <v>939</v>
      </c>
      <c r="AD107" s="1110">
        <f t="shared" si="6"/>
        <v>143</v>
      </c>
      <c r="AE107" s="1111">
        <f t="shared" si="7"/>
        <v>0.17964824120603015</v>
      </c>
      <c r="AF107" s="910"/>
      <c r="AG107" s="340"/>
      <c r="AH107" s="340"/>
      <c r="AI107" s="930"/>
      <c r="AJ107" s="938"/>
      <c r="AK107" s="876" t="s">
        <v>304</v>
      </c>
      <c r="AL107" s="1112">
        <v>0.7359</v>
      </c>
      <c r="AN107" s="880" t="s">
        <v>304</v>
      </c>
      <c r="AO107" s="1109" t="s">
        <v>306</v>
      </c>
      <c r="AP107" s="302"/>
      <c r="AQ107" s="302"/>
      <c r="AR107" s="1110"/>
      <c r="AS107" s="1111"/>
      <c r="AT107" s="921"/>
      <c r="AU107" s="1024">
        <f>SUM(AU78,AU92)</f>
        <v>385</v>
      </c>
      <c r="AV107" s="1024">
        <f>SUM(AV78,AV92)</f>
        <v>425</v>
      </c>
      <c r="AW107" s="1110">
        <f t="shared" si="8"/>
        <v>40</v>
      </c>
      <c r="AX107" s="1111">
        <f t="shared" si="9"/>
        <v>0.1038961038961039</v>
      </c>
      <c r="AY107" s="910"/>
      <c r="AZ107" s="340"/>
      <c r="BA107" s="340"/>
      <c r="BB107" s="930"/>
      <c r="BC107" s="938"/>
      <c r="BD107" s="880" t="s">
        <v>304</v>
      </c>
      <c r="BE107" s="1112">
        <v>0.72940000000000005</v>
      </c>
      <c r="BG107" s="876" t="s">
        <v>304</v>
      </c>
      <c r="BH107" s="1109" t="s">
        <v>306</v>
      </c>
      <c r="BI107" s="302"/>
      <c r="BJ107" s="302"/>
      <c r="BK107" s="1110"/>
      <c r="BL107" s="1111"/>
      <c r="BM107" s="921"/>
      <c r="BN107" s="1024">
        <f>SUM(BN78,BN92)</f>
        <v>239</v>
      </c>
      <c r="BO107" s="1024">
        <f>SUM(BO78,BO92)</f>
        <v>247</v>
      </c>
      <c r="BP107" s="1110">
        <f>SUM(BO107,-BN107)</f>
        <v>8</v>
      </c>
      <c r="BQ107" s="1111">
        <f t="shared" si="10"/>
        <v>3.3472803347280332E-2</v>
      </c>
      <c r="BR107" s="910"/>
      <c r="BS107" s="340"/>
      <c r="BT107" s="340"/>
      <c r="BU107" s="930"/>
      <c r="BV107" s="938"/>
      <c r="BW107" s="876" t="s">
        <v>304</v>
      </c>
      <c r="BX107" s="1112">
        <v>0.7651</v>
      </c>
      <c r="CA107" s="880" t="s">
        <v>304</v>
      </c>
      <c r="CB107" s="1109" t="s">
        <v>306</v>
      </c>
      <c r="CC107" s="302"/>
      <c r="CD107" s="302"/>
      <c r="CE107" s="1110"/>
      <c r="CF107" s="1111"/>
      <c r="CG107" s="921"/>
      <c r="CH107" s="1024">
        <f>SUM(CH78,CH92)</f>
        <v>314</v>
      </c>
      <c r="CI107" s="1024">
        <f>SUM(CI78,CI92)</f>
        <v>313</v>
      </c>
      <c r="CJ107" s="1110">
        <f>SUM(CI107,-CH107)</f>
        <v>-1</v>
      </c>
      <c r="CK107" s="1111">
        <f t="shared" si="11"/>
        <v>-3.1847133757961785E-3</v>
      </c>
      <c r="CL107" s="910"/>
      <c r="CM107" s="340"/>
      <c r="CN107" s="340"/>
      <c r="CO107" s="930"/>
      <c r="CP107" s="938"/>
      <c r="CQ107" s="880" t="s">
        <v>304</v>
      </c>
      <c r="CR107" s="1112">
        <v>1</v>
      </c>
      <c r="CU107" s="876" t="s">
        <v>304</v>
      </c>
      <c r="CV107" s="1109" t="s">
        <v>307</v>
      </c>
      <c r="CW107" s="302"/>
      <c r="CX107" s="302"/>
      <c r="CY107" s="1110"/>
      <c r="CZ107" s="1111"/>
      <c r="DA107" s="921"/>
      <c r="DB107" s="1024">
        <f>SUM(DB78,DB92)</f>
        <v>114</v>
      </c>
      <c r="DC107" s="1024">
        <f>SUM(DC78,DC92)</f>
        <v>122</v>
      </c>
      <c r="DD107" s="1110">
        <f>SUM(DC107,-DB107)</f>
        <v>8</v>
      </c>
      <c r="DE107" s="1111">
        <f t="shared" si="12"/>
        <v>7.0175438596491224E-2</v>
      </c>
      <c r="DF107" s="910"/>
      <c r="DG107" s="340"/>
      <c r="DH107" s="340"/>
      <c r="DI107" s="930"/>
      <c r="DJ107" s="938"/>
      <c r="DK107" s="876" t="s">
        <v>304</v>
      </c>
      <c r="DL107" s="1112">
        <v>0.68030000000000002</v>
      </c>
      <c r="DO107" s="880" t="s">
        <v>304</v>
      </c>
      <c r="DP107" s="1109" t="s">
        <v>306</v>
      </c>
      <c r="DQ107" s="302"/>
      <c r="DR107" s="302"/>
      <c r="DS107" s="1110"/>
      <c r="DT107" s="1111"/>
      <c r="DU107" s="921"/>
      <c r="DV107" s="1024">
        <f>SUM(DV78,DV92)</f>
        <v>247</v>
      </c>
      <c r="DW107" s="1024">
        <f>SUM(DW78,DW92)</f>
        <v>246</v>
      </c>
      <c r="DX107" s="1110">
        <f>SUM(DW107,-DV107)</f>
        <v>-1</v>
      </c>
      <c r="DY107" s="1111">
        <f t="shared" si="13"/>
        <v>-4.048582995951417E-3</v>
      </c>
      <c r="DZ107" s="910"/>
      <c r="EA107" s="340"/>
      <c r="EB107" s="340"/>
      <c r="EC107" s="930"/>
      <c r="ED107" s="938"/>
      <c r="EE107" s="880" t="s">
        <v>304</v>
      </c>
      <c r="EF107" s="1112">
        <v>0.71540000000000004</v>
      </c>
      <c r="EI107" s="397" t="s">
        <v>304</v>
      </c>
      <c r="EJ107" s="1109" t="s">
        <v>306</v>
      </c>
      <c r="EK107" s="302"/>
      <c r="EL107" s="302"/>
      <c r="EM107" s="1110"/>
      <c r="EN107" s="1111"/>
      <c r="EO107" s="921"/>
      <c r="EP107" s="1024">
        <f>SUM(EP78,EP92)</f>
        <v>2095</v>
      </c>
      <c r="EQ107" s="1024">
        <f>SUM(EQ78,EQ92)</f>
        <v>2292</v>
      </c>
      <c r="ER107" s="1110">
        <f>SUM(EQ107,-EP107)</f>
        <v>197</v>
      </c>
      <c r="ES107" s="1111">
        <f t="shared" si="14"/>
        <v>9.4033412887828169E-2</v>
      </c>
      <c r="ET107" s="910"/>
      <c r="EU107" s="340"/>
      <c r="EV107" s="340"/>
      <c r="EW107" s="930"/>
      <c r="EX107" s="938"/>
      <c r="EY107" s="397" t="s">
        <v>304</v>
      </c>
      <c r="EZ107" s="1112">
        <v>0.76149999999999995</v>
      </c>
    </row>
    <row r="108" spans="1:156">
      <c r="A108" s="400" t="s">
        <v>308</v>
      </c>
      <c r="B108" s="1109" t="s">
        <v>309</v>
      </c>
      <c r="C108" s="302"/>
      <c r="D108" s="302"/>
      <c r="E108" s="1110"/>
      <c r="F108" s="1111"/>
      <c r="G108" s="921"/>
      <c r="H108" s="1024">
        <f>SUM(H14,H29)</f>
        <v>6347</v>
      </c>
      <c r="I108" s="1024">
        <f>SUM(I14,I29)</f>
        <v>6869</v>
      </c>
      <c r="J108" s="1110">
        <f t="shared" si="4"/>
        <v>522</v>
      </c>
      <c r="K108" s="1111">
        <f t="shared" si="5"/>
        <v>8.2243579643926271E-2</v>
      </c>
      <c r="L108" s="922"/>
      <c r="M108" s="1024"/>
      <c r="N108" s="1024"/>
      <c r="O108" s="930"/>
      <c r="P108" s="931"/>
      <c r="Q108" s="400" t="s">
        <v>308</v>
      </c>
      <c r="R108" s="1114">
        <v>0.49709999999999999</v>
      </c>
      <c r="T108" s="1113"/>
      <c r="U108" s="876" t="s">
        <v>308</v>
      </c>
      <c r="V108" s="1109" t="s">
        <v>310</v>
      </c>
      <c r="W108" s="302"/>
      <c r="X108" s="302"/>
      <c r="Y108" s="1110"/>
      <c r="Z108" s="1111"/>
      <c r="AA108" s="921"/>
      <c r="AB108" s="1024">
        <f>SUM(AB14,AB29)</f>
        <v>1448</v>
      </c>
      <c r="AC108" s="1024">
        <f>SUM(AC14,AC29)</f>
        <v>1471</v>
      </c>
      <c r="AD108" s="1110">
        <f t="shared" si="6"/>
        <v>23</v>
      </c>
      <c r="AE108" s="1111">
        <f t="shared" si="7"/>
        <v>1.5883977900552487E-2</v>
      </c>
      <c r="AF108" s="910"/>
      <c r="AG108" s="340"/>
      <c r="AH108" s="340"/>
      <c r="AI108" s="930"/>
      <c r="AJ108" s="938"/>
      <c r="AK108" s="876" t="s">
        <v>308</v>
      </c>
      <c r="AL108" s="1114">
        <v>0.51329999999999998</v>
      </c>
      <c r="AN108" s="880" t="s">
        <v>308</v>
      </c>
      <c r="AO108" s="1109" t="s">
        <v>309</v>
      </c>
      <c r="AP108" s="302"/>
      <c r="AQ108" s="302"/>
      <c r="AR108" s="1110"/>
      <c r="AS108" s="1111"/>
      <c r="AT108" s="921"/>
      <c r="AU108" s="1024">
        <f>SUM(AU14,AU29)</f>
        <v>820</v>
      </c>
      <c r="AV108" s="1024">
        <f>SUM(AV14,AV29)</f>
        <v>889</v>
      </c>
      <c r="AW108" s="1110">
        <f t="shared" si="8"/>
        <v>69</v>
      </c>
      <c r="AX108" s="1111">
        <f t="shared" si="9"/>
        <v>8.4146341463414639E-2</v>
      </c>
      <c r="AY108" s="910"/>
      <c r="AZ108" s="340"/>
      <c r="BA108" s="340"/>
      <c r="BB108" s="930"/>
      <c r="BC108" s="938"/>
      <c r="BD108" s="880" t="s">
        <v>308</v>
      </c>
      <c r="BE108" s="1114">
        <v>0.51060000000000005</v>
      </c>
      <c r="BG108" s="876" t="s">
        <v>308</v>
      </c>
      <c r="BH108" s="1109" t="s">
        <v>309</v>
      </c>
      <c r="BI108" s="302"/>
      <c r="BJ108" s="302"/>
      <c r="BK108" s="1110"/>
      <c r="BL108" s="1111"/>
      <c r="BM108" s="921"/>
      <c r="BN108" s="1024">
        <f>SUM(BN14,BN29)</f>
        <v>707</v>
      </c>
      <c r="BO108" s="1024">
        <f>SUM(BO14,BO29)</f>
        <v>833</v>
      </c>
      <c r="BP108" s="1110">
        <f>SUM(BO108,-BN108)</f>
        <v>126</v>
      </c>
      <c r="BQ108" s="1111">
        <f t="shared" si="10"/>
        <v>0.17821782178217821</v>
      </c>
      <c r="BR108" s="910"/>
      <c r="BS108" s="340"/>
      <c r="BT108" s="340"/>
      <c r="BU108" s="930"/>
      <c r="BV108" s="938"/>
      <c r="BW108" s="876" t="s">
        <v>308</v>
      </c>
      <c r="BX108" s="1114">
        <v>0.5282</v>
      </c>
      <c r="CA108" s="880" t="s">
        <v>308</v>
      </c>
      <c r="CB108" s="1109" t="s">
        <v>309</v>
      </c>
      <c r="CC108" s="302"/>
      <c r="CD108" s="302"/>
      <c r="CE108" s="1110"/>
      <c r="CF108" s="1111"/>
      <c r="CG108" s="921"/>
      <c r="CH108" s="1024">
        <f>SUM(CH14,CH29)</f>
        <v>779</v>
      </c>
      <c r="CI108" s="1024">
        <f>SUM(CI14,CI29)</f>
        <v>930</v>
      </c>
      <c r="CJ108" s="1110">
        <f>SUM(CI108,-CH108)</f>
        <v>151</v>
      </c>
      <c r="CK108" s="1111">
        <f t="shared" si="11"/>
        <v>0.19383825417201542</v>
      </c>
      <c r="CL108" s="910"/>
      <c r="CM108" s="340"/>
      <c r="CN108" s="340"/>
      <c r="CO108" s="930"/>
      <c r="CP108" s="938"/>
      <c r="CQ108" s="880" t="s">
        <v>308</v>
      </c>
      <c r="CR108" s="1114">
        <v>0.45479999999999998</v>
      </c>
      <c r="CU108" s="876" t="s">
        <v>308</v>
      </c>
      <c r="CV108" s="1109" t="s">
        <v>310</v>
      </c>
      <c r="CW108" s="302"/>
      <c r="CX108" s="302"/>
      <c r="CY108" s="1110"/>
      <c r="CZ108" s="1111"/>
      <c r="DA108" s="921"/>
      <c r="DB108" s="1024">
        <f>SUM(DB14,DB29)</f>
        <v>427</v>
      </c>
      <c r="DC108" s="1024">
        <f>SUM(DC14,DC29)</f>
        <v>511</v>
      </c>
      <c r="DD108" s="1110">
        <f>SUM(DC108,-DB108)</f>
        <v>84</v>
      </c>
      <c r="DE108" s="1111">
        <f t="shared" si="12"/>
        <v>0.19672131147540983</v>
      </c>
      <c r="DF108" s="910"/>
      <c r="DG108" s="340"/>
      <c r="DH108" s="340"/>
      <c r="DI108" s="930"/>
      <c r="DJ108" s="938"/>
      <c r="DK108" s="876" t="s">
        <v>308</v>
      </c>
      <c r="DL108" s="1114">
        <v>0.44419999999999998</v>
      </c>
      <c r="DO108" s="880" t="s">
        <v>308</v>
      </c>
      <c r="DP108" s="1109" t="s">
        <v>309</v>
      </c>
      <c r="DQ108" s="302"/>
      <c r="DR108" s="302"/>
      <c r="DS108" s="1110"/>
      <c r="DT108" s="1111"/>
      <c r="DU108" s="921"/>
      <c r="DV108" s="1024">
        <f>SUM(DV14,DV29)</f>
        <v>595</v>
      </c>
      <c r="DW108" s="1024">
        <f>SUM(DW14,DW29)</f>
        <v>685</v>
      </c>
      <c r="DX108" s="1110">
        <f>SUM(DW108,-DV108)</f>
        <v>90</v>
      </c>
      <c r="DY108" s="1111">
        <f t="shared" si="13"/>
        <v>0.15126050420168066</v>
      </c>
      <c r="DZ108" s="910"/>
      <c r="EA108" s="340"/>
      <c r="EB108" s="340"/>
      <c r="EC108" s="930"/>
      <c r="ED108" s="938"/>
      <c r="EE108" s="880" t="s">
        <v>308</v>
      </c>
      <c r="EF108" s="1114">
        <v>0.55620000000000003</v>
      </c>
      <c r="EI108" s="397" t="s">
        <v>308</v>
      </c>
      <c r="EJ108" s="1109" t="s">
        <v>309</v>
      </c>
      <c r="EK108" s="302"/>
      <c r="EL108" s="302"/>
      <c r="EM108" s="1110"/>
      <c r="EN108" s="1111"/>
      <c r="EO108" s="921"/>
      <c r="EP108" s="1024">
        <f>SUM(EP14,EP29)</f>
        <v>4776</v>
      </c>
      <c r="EQ108" s="1024">
        <f>SUM(EQ14,EQ29)</f>
        <v>5319</v>
      </c>
      <c r="ER108" s="1110">
        <f>SUM(EQ108,-EP108)</f>
        <v>543</v>
      </c>
      <c r="ES108" s="1111">
        <f t="shared" si="14"/>
        <v>0.11369346733668342</v>
      </c>
      <c r="ET108" s="910"/>
      <c r="EU108" s="340"/>
      <c r="EV108" s="340"/>
      <c r="EW108" s="930"/>
      <c r="EX108" s="938"/>
      <c r="EY108" s="397" t="s">
        <v>308</v>
      </c>
      <c r="EZ108" s="1114">
        <v>0.50290000000000001</v>
      </c>
    </row>
    <row r="109" spans="1:156">
      <c r="A109" s="400">
        <v>26</v>
      </c>
      <c r="B109" s="1115" t="s">
        <v>311</v>
      </c>
      <c r="C109" s="1116"/>
      <c r="D109" s="1117">
        <v>61547</v>
      </c>
      <c r="E109" s="1118"/>
      <c r="F109" s="1119">
        <f>D109/D103</f>
        <v>0.74217393401504916</v>
      </c>
      <c r="G109" s="921"/>
      <c r="H109" s="1116">
        <v>61707</v>
      </c>
      <c r="I109" s="1116">
        <v>61258</v>
      </c>
      <c r="J109" s="998">
        <f t="shared" si="4"/>
        <v>-449</v>
      </c>
      <c r="K109" s="1120">
        <f t="shared" si="5"/>
        <v>-7.2763219731959098E-3</v>
      </c>
      <c r="L109" s="922"/>
      <c r="M109" s="639"/>
      <c r="N109" s="940"/>
      <c r="O109" s="1078"/>
      <c r="P109" s="1121"/>
      <c r="Q109" s="400">
        <v>26</v>
      </c>
      <c r="R109" s="866"/>
      <c r="U109" s="876">
        <v>26</v>
      </c>
      <c r="V109" s="1115" t="s">
        <v>311</v>
      </c>
      <c r="W109" s="1116"/>
      <c r="X109" s="1116">
        <v>15971</v>
      </c>
      <c r="Y109" s="998"/>
      <c r="Z109" s="999" t="e">
        <f>+X109/#REF!</f>
        <v>#REF!</v>
      </c>
      <c r="AA109" s="921"/>
      <c r="AB109" s="1116">
        <v>16009</v>
      </c>
      <c r="AC109" s="1116">
        <v>15673</v>
      </c>
      <c r="AD109" s="1122">
        <f t="shared" si="6"/>
        <v>-336</v>
      </c>
      <c r="AE109" s="1123">
        <f t="shared" si="7"/>
        <v>-2.0988194140795804E-2</v>
      </c>
      <c r="AF109" s="910"/>
      <c r="AG109" s="1024">
        <f>SUM(AG14,AG29,AG78,AG93)</f>
        <v>2244</v>
      </c>
      <c r="AH109" s="1024">
        <f>SUM(AH14,AH29,AH78,AH93)</f>
        <v>2410</v>
      </c>
      <c r="AI109" s="1110">
        <f>SUM(AH109,-AG109)</f>
        <v>166</v>
      </c>
      <c r="AJ109" s="1111">
        <f>AI109/AG109</f>
        <v>7.3975044563279857E-2</v>
      </c>
      <c r="AK109" s="876">
        <v>26</v>
      </c>
      <c r="AL109" s="871"/>
      <c r="AN109" s="880">
        <v>26</v>
      </c>
      <c r="AO109" s="1115" t="s">
        <v>311</v>
      </c>
      <c r="AP109" s="1116"/>
      <c r="AQ109" s="1116">
        <v>15971</v>
      </c>
      <c r="AR109" s="998"/>
      <c r="AS109" s="999" t="e">
        <f>+AQ109/#REF!</f>
        <v>#REF!</v>
      </c>
      <c r="AT109" s="921"/>
      <c r="AU109" s="1116">
        <v>9038</v>
      </c>
      <c r="AV109" s="1116">
        <v>8848</v>
      </c>
      <c r="AW109" s="998">
        <f t="shared" si="8"/>
        <v>-190</v>
      </c>
      <c r="AX109" s="1120">
        <f t="shared" si="9"/>
        <v>-2.1022350077450763E-2</v>
      </c>
      <c r="AY109" s="910"/>
      <c r="AZ109" s="1024">
        <f>SUM(AZ14,AZ29,AZ78,AZ93)</f>
        <v>2244</v>
      </c>
      <c r="BA109" s="1024">
        <f>SUM(BA14,BA29,BA78,BA93)</f>
        <v>1314</v>
      </c>
      <c r="BB109" s="1110">
        <f>SUM(BA109,-AZ109)</f>
        <v>-930</v>
      </c>
      <c r="BC109" s="1111">
        <f>BB109/AZ109</f>
        <v>-0.41443850267379678</v>
      </c>
      <c r="BD109" s="880">
        <v>26</v>
      </c>
      <c r="BE109" s="871"/>
      <c r="BG109" s="876">
        <v>26</v>
      </c>
      <c r="BH109" s="1115" t="s">
        <v>311</v>
      </c>
      <c r="BI109" s="1116"/>
      <c r="BJ109" s="1116">
        <v>15971</v>
      </c>
      <c r="BK109" s="998"/>
      <c r="BL109" s="999" t="e">
        <f>+BJ109/#REF!</f>
        <v>#REF!</v>
      </c>
      <c r="BM109" s="921"/>
      <c r="BN109" s="1116">
        <v>6278</v>
      </c>
      <c r="BO109" s="1116">
        <v>6354</v>
      </c>
      <c r="BP109" s="998">
        <f t="shared" ref="BP109:BP114" si="15">SUM(BO109,-BN109)</f>
        <v>76</v>
      </c>
      <c r="BQ109" s="1120">
        <f t="shared" si="10"/>
        <v>1.2105766167569289E-2</v>
      </c>
      <c r="BR109" s="910"/>
      <c r="BS109" s="1024">
        <f>SUM(BS14,BS29,BS78,BS93)</f>
        <v>2244</v>
      </c>
      <c r="BT109" s="1024">
        <f>SUM(BT14,BT29,BT78,BT93)</f>
        <v>1080</v>
      </c>
      <c r="BU109" s="1110">
        <f>SUM(BT109,-BS109)</f>
        <v>-1164</v>
      </c>
      <c r="BV109" s="1111">
        <f>BU109/BS109</f>
        <v>-0.51871657754010692</v>
      </c>
      <c r="BW109" s="876">
        <v>26</v>
      </c>
      <c r="BX109" s="871"/>
      <c r="CA109" s="880">
        <v>26</v>
      </c>
      <c r="CB109" s="1115" t="s">
        <v>311</v>
      </c>
      <c r="CC109" s="1116"/>
      <c r="CD109" s="1116">
        <v>15971</v>
      </c>
      <c r="CE109" s="998"/>
      <c r="CF109" s="999" t="e">
        <f>+CD109/#REF!</f>
        <v>#REF!</v>
      </c>
      <c r="CG109" s="921"/>
      <c r="CH109" s="1116">
        <v>7819</v>
      </c>
      <c r="CI109" s="1116">
        <v>8205</v>
      </c>
      <c r="CJ109" s="998">
        <f t="shared" ref="CJ109:CJ114" si="16">SUM(CI109,-CH109)</f>
        <v>386</v>
      </c>
      <c r="CK109" s="1120">
        <f t="shared" si="11"/>
        <v>4.9366926716971481E-2</v>
      </c>
      <c r="CL109" s="910"/>
      <c r="CM109" s="1024">
        <f>SUM(CM14,CM29,CM78,CM93)</f>
        <v>2244</v>
      </c>
      <c r="CN109" s="1024">
        <f>SUM(CN14,CN29,CN78,CN93)</f>
        <v>1243</v>
      </c>
      <c r="CO109" s="1110">
        <f>SUM(CN109,-CM109)</f>
        <v>-1001</v>
      </c>
      <c r="CP109" s="1111">
        <f>CO109/CM109</f>
        <v>-0.44607843137254904</v>
      </c>
      <c r="CQ109" s="880">
        <v>26</v>
      </c>
      <c r="CR109" s="871"/>
      <c r="CU109" s="876">
        <v>26</v>
      </c>
      <c r="CV109" s="1115" t="s">
        <v>311</v>
      </c>
      <c r="CW109" s="1116"/>
      <c r="CX109" s="1116">
        <v>15971</v>
      </c>
      <c r="CY109" s="998"/>
      <c r="CZ109" s="999" t="e">
        <f>+CX109/#REF!</f>
        <v>#REF!</v>
      </c>
      <c r="DA109" s="921"/>
      <c r="DB109" s="1116">
        <v>4741</v>
      </c>
      <c r="DC109" s="1116">
        <v>4550</v>
      </c>
      <c r="DD109" s="998">
        <f t="shared" ref="DD109:DD114" si="17">SUM(DC109,-DB109)</f>
        <v>-191</v>
      </c>
      <c r="DE109" s="1120">
        <f t="shared" si="12"/>
        <v>-4.0286859312381351E-2</v>
      </c>
      <c r="DF109" s="910"/>
      <c r="DG109" s="1024">
        <f>SUM(DG14,DG29,DG78,DG93)</f>
        <v>2244</v>
      </c>
      <c r="DH109" s="1024">
        <f>SUM(DH14,DH29,DH78,DH93)</f>
        <v>633</v>
      </c>
      <c r="DI109" s="1110">
        <f>SUM(DH109,-DG109)</f>
        <v>-1611</v>
      </c>
      <c r="DJ109" s="1111">
        <f>DI109/DG109</f>
        <v>-0.71791443850267378</v>
      </c>
      <c r="DK109" s="876">
        <v>26</v>
      </c>
      <c r="DL109" s="871"/>
      <c r="DO109" s="880">
        <v>26</v>
      </c>
      <c r="DP109" s="1115" t="s">
        <v>311</v>
      </c>
      <c r="DQ109" s="1116"/>
      <c r="DR109" s="1116">
        <v>15971</v>
      </c>
      <c r="DS109" s="998"/>
      <c r="DT109" s="999" t="e">
        <f>+DR109/#REF!</f>
        <v>#REF!</v>
      </c>
      <c r="DU109" s="921"/>
      <c r="DV109" s="1116">
        <v>5953</v>
      </c>
      <c r="DW109" s="1116">
        <v>5793</v>
      </c>
      <c r="DX109" s="998">
        <f t="shared" ref="DX109:DX114" si="18">SUM(DW109,-DV109)</f>
        <v>-160</v>
      </c>
      <c r="DY109" s="1120">
        <f t="shared" si="13"/>
        <v>-2.6877204770703846E-2</v>
      </c>
      <c r="DZ109" s="910"/>
      <c r="EA109" s="1024">
        <f>SUM(EA14,EA29,EA78,EA93)</f>
        <v>2244</v>
      </c>
      <c r="EB109" s="1024">
        <f>SUM(EB14,EB29,EB78,EB93)</f>
        <v>931</v>
      </c>
      <c r="EC109" s="1110">
        <f>SUM(EB109,-EA109)</f>
        <v>-1313</v>
      </c>
      <c r="ED109" s="1111">
        <f>EC109/EA109</f>
        <v>-0.5851158645276292</v>
      </c>
      <c r="EE109" s="880">
        <v>26</v>
      </c>
      <c r="EF109" s="871"/>
      <c r="EI109" s="397">
        <v>26</v>
      </c>
      <c r="EJ109" s="1115" t="s">
        <v>311</v>
      </c>
      <c r="EK109" s="1116"/>
      <c r="EL109" s="1116">
        <v>15971</v>
      </c>
      <c r="EM109" s="998"/>
      <c r="EN109" s="999" t="e">
        <f>+EL109/#REF!</f>
        <v>#REF!</v>
      </c>
      <c r="EO109" s="921"/>
      <c r="EP109" s="1124">
        <f>SUM(AB109,AU109,BN109,CH109,DB109,DV109)</f>
        <v>49838</v>
      </c>
      <c r="EQ109" s="1124">
        <f>SUM(AC109,AV109,BO109,CI109,DC109,DW109)</f>
        <v>49423</v>
      </c>
      <c r="ER109" s="998">
        <f t="shared" ref="ER109:ER114" si="19">SUM(EQ109,-EP109)</f>
        <v>-415</v>
      </c>
      <c r="ES109" s="1120">
        <f t="shared" si="14"/>
        <v>-8.3269794132990894E-3</v>
      </c>
      <c r="ET109" s="910"/>
      <c r="EU109" s="1024">
        <f>SUM(EU14,EU29,EU78,EU93)</f>
        <v>2244</v>
      </c>
      <c r="EV109" s="1024">
        <f>SUM(EV14,EV29,EV78,EV93)</f>
        <v>7611</v>
      </c>
      <c r="EW109" s="1110">
        <f>SUM(EV109,-EU109)</f>
        <v>5367</v>
      </c>
      <c r="EX109" s="1111">
        <f>EW109/EU109</f>
        <v>2.391711229946524</v>
      </c>
      <c r="EY109" s="397">
        <v>26</v>
      </c>
      <c r="EZ109" s="871"/>
    </row>
    <row r="110" spans="1:156">
      <c r="A110" s="400">
        <v>27</v>
      </c>
      <c r="B110" s="1115" t="s">
        <v>312</v>
      </c>
      <c r="C110" s="1116"/>
      <c r="D110" s="1117">
        <v>21178</v>
      </c>
      <c r="E110" s="1118"/>
      <c r="F110" s="1119">
        <f>D110/D103</f>
        <v>0.25537815936716185</v>
      </c>
      <c r="G110" s="921"/>
      <c r="H110" s="1116">
        <v>21221</v>
      </c>
      <c r="I110" s="1116">
        <v>20874</v>
      </c>
      <c r="J110" s="998">
        <f t="shared" si="4"/>
        <v>-347</v>
      </c>
      <c r="K110" s="1120">
        <f t="shared" si="5"/>
        <v>-1.6351727062815135E-2</v>
      </c>
      <c r="L110" s="922"/>
      <c r="M110" s="639"/>
      <c r="N110" s="940"/>
      <c r="O110" s="1078"/>
      <c r="P110" s="1121"/>
      <c r="Q110" s="400">
        <v>27</v>
      </c>
      <c r="R110" s="866"/>
      <c r="U110" s="876">
        <v>27</v>
      </c>
      <c r="V110" s="1115" t="s">
        <v>312</v>
      </c>
      <c r="W110" s="1116"/>
      <c r="X110" s="1116">
        <v>5609</v>
      </c>
      <c r="Y110" s="998"/>
      <c r="Z110" s="999" t="e">
        <f>+X110/#REF!</f>
        <v>#REF!</v>
      </c>
      <c r="AA110" s="921"/>
      <c r="AB110" s="1116">
        <v>5624</v>
      </c>
      <c r="AC110" s="1116">
        <v>5568</v>
      </c>
      <c r="AD110" s="1122">
        <f t="shared" si="6"/>
        <v>-56</v>
      </c>
      <c r="AE110" s="1123">
        <f t="shared" si="7"/>
        <v>-9.9573257467994308E-3</v>
      </c>
      <c r="AF110" s="910"/>
      <c r="AG110" s="340"/>
      <c r="AH110" s="639"/>
      <c r="AI110" s="1024"/>
      <c r="AJ110" s="1125">
        <f>AH110/AH106</f>
        <v>0</v>
      </c>
      <c r="AK110" s="876">
        <v>27</v>
      </c>
      <c r="AL110" s="871"/>
      <c r="AN110" s="880">
        <v>27</v>
      </c>
      <c r="AO110" s="1115" t="s">
        <v>312</v>
      </c>
      <c r="AP110" s="1116"/>
      <c r="AQ110" s="1116">
        <v>5609</v>
      </c>
      <c r="AR110" s="998"/>
      <c r="AS110" s="999" t="e">
        <f>+AQ110/#REF!</f>
        <v>#REF!</v>
      </c>
      <c r="AT110" s="921"/>
      <c r="AU110" s="1116">
        <v>3671</v>
      </c>
      <c r="AV110" s="1116">
        <v>3589</v>
      </c>
      <c r="AW110" s="998">
        <f t="shared" si="8"/>
        <v>-82</v>
      </c>
      <c r="AX110" s="1120">
        <f t="shared" si="9"/>
        <v>-2.2337237809861073E-2</v>
      </c>
      <c r="AY110" s="910"/>
      <c r="AZ110" s="340"/>
      <c r="BA110" s="639"/>
      <c r="BB110" s="1024"/>
      <c r="BC110" s="1125">
        <f>BA110/BA106</f>
        <v>0</v>
      </c>
      <c r="BD110" s="880">
        <v>27</v>
      </c>
      <c r="BE110" s="871"/>
      <c r="BG110" s="876">
        <v>27</v>
      </c>
      <c r="BH110" s="1115" t="s">
        <v>312</v>
      </c>
      <c r="BI110" s="1116"/>
      <c r="BJ110" s="1116">
        <v>5609</v>
      </c>
      <c r="BK110" s="998"/>
      <c r="BL110" s="999" t="e">
        <f>+BJ110/#REF!</f>
        <v>#REF!</v>
      </c>
      <c r="BM110" s="921"/>
      <c r="BN110" s="1116">
        <v>2325</v>
      </c>
      <c r="BO110" s="1116">
        <v>2273</v>
      </c>
      <c r="BP110" s="998">
        <f t="shared" si="15"/>
        <v>-52</v>
      </c>
      <c r="BQ110" s="1120">
        <f t="shared" si="10"/>
        <v>-2.2365591397849462E-2</v>
      </c>
      <c r="BR110" s="910"/>
      <c r="BS110" s="340"/>
      <c r="BT110" s="639"/>
      <c r="BU110" s="1024"/>
      <c r="BV110" s="1125">
        <f>BT110/BT106</f>
        <v>0</v>
      </c>
      <c r="BW110" s="876">
        <v>27</v>
      </c>
      <c r="BX110" s="871"/>
      <c r="CA110" s="880">
        <v>27</v>
      </c>
      <c r="CB110" s="1115" t="s">
        <v>312</v>
      </c>
      <c r="CC110" s="1116"/>
      <c r="CD110" s="1116">
        <v>5609</v>
      </c>
      <c r="CE110" s="998"/>
      <c r="CF110" s="999" t="e">
        <f>+CD110/#REF!</f>
        <v>#REF!</v>
      </c>
      <c r="CG110" s="921"/>
      <c r="CH110" s="1116">
        <v>2171</v>
      </c>
      <c r="CI110" s="1116">
        <v>2233</v>
      </c>
      <c r="CJ110" s="998">
        <f t="shared" si="16"/>
        <v>62</v>
      </c>
      <c r="CK110" s="1120">
        <f t="shared" si="11"/>
        <v>2.8558268079226162E-2</v>
      </c>
      <c r="CL110" s="910"/>
      <c r="CM110" s="340"/>
      <c r="CN110" s="639"/>
      <c r="CO110" s="1024"/>
      <c r="CP110" s="1125">
        <f>CN110/CN106</f>
        <v>0</v>
      </c>
      <c r="CQ110" s="880">
        <v>27</v>
      </c>
      <c r="CR110" s="871"/>
      <c r="CU110" s="876">
        <v>27</v>
      </c>
      <c r="CV110" s="1115" t="s">
        <v>312</v>
      </c>
      <c r="CW110" s="1116"/>
      <c r="CX110" s="1116">
        <v>5609</v>
      </c>
      <c r="CY110" s="998"/>
      <c r="CZ110" s="999" t="e">
        <f>+CX110/#REF!</f>
        <v>#REF!</v>
      </c>
      <c r="DA110" s="921"/>
      <c r="DB110" s="1116">
        <v>1473</v>
      </c>
      <c r="DC110" s="1116">
        <v>1384</v>
      </c>
      <c r="DD110" s="998">
        <f t="shared" si="17"/>
        <v>-89</v>
      </c>
      <c r="DE110" s="1120">
        <f t="shared" si="12"/>
        <v>-6.042090970807875E-2</v>
      </c>
      <c r="DF110" s="910"/>
      <c r="DG110" s="340"/>
      <c r="DH110" s="639"/>
      <c r="DI110" s="1024"/>
      <c r="DJ110" s="1125">
        <f>DH110/DH106</f>
        <v>0</v>
      </c>
      <c r="DK110" s="876">
        <v>27</v>
      </c>
      <c r="DL110" s="871"/>
      <c r="DO110" s="880">
        <v>27</v>
      </c>
      <c r="DP110" s="1115" t="s">
        <v>312</v>
      </c>
      <c r="DQ110" s="1116"/>
      <c r="DR110" s="1116">
        <v>5609</v>
      </c>
      <c r="DS110" s="998"/>
      <c r="DT110" s="999" t="e">
        <f>+DR110/#REF!</f>
        <v>#REF!</v>
      </c>
      <c r="DU110" s="921"/>
      <c r="DV110" s="1116">
        <v>1982</v>
      </c>
      <c r="DW110" s="1126">
        <v>1873</v>
      </c>
      <c r="DX110" s="998">
        <f t="shared" si="18"/>
        <v>-109</v>
      </c>
      <c r="DY110" s="1120">
        <f t="shared" si="13"/>
        <v>-5.49949545913219E-2</v>
      </c>
      <c r="DZ110" s="910"/>
      <c r="EA110" s="340"/>
      <c r="EB110" s="639"/>
      <c r="EC110" s="1024"/>
      <c r="ED110" s="1125">
        <f>EB110/EB106</f>
        <v>0</v>
      </c>
      <c r="EE110" s="880">
        <v>27</v>
      </c>
      <c r="EF110" s="871"/>
      <c r="EI110" s="397">
        <v>27</v>
      </c>
      <c r="EJ110" s="1115" t="s">
        <v>312</v>
      </c>
      <c r="EK110" s="1116"/>
      <c r="EL110" s="1116">
        <v>5609</v>
      </c>
      <c r="EM110" s="998"/>
      <c r="EN110" s="999" t="e">
        <f>+EL110/#REF!</f>
        <v>#REF!</v>
      </c>
      <c r="EO110" s="921"/>
      <c r="EP110" s="1124">
        <f>SUM(AB110,AU110,BN110,CH110,DB110,DV110)</f>
        <v>17246</v>
      </c>
      <c r="EQ110" s="1124">
        <f>SUM(AC110,AV110,BO110,CI110,DC110,DW110)</f>
        <v>16920</v>
      </c>
      <c r="ER110" s="998">
        <f t="shared" si="19"/>
        <v>-326</v>
      </c>
      <c r="ES110" s="1120">
        <f t="shared" si="14"/>
        <v>-1.8902934013684331E-2</v>
      </c>
      <c r="ET110" s="910"/>
      <c r="EU110" s="340"/>
      <c r="EV110" s="639"/>
      <c r="EW110" s="1024"/>
      <c r="EX110" s="1125">
        <f>EV110/EV106</f>
        <v>0</v>
      </c>
      <c r="EY110" s="397">
        <v>27</v>
      </c>
      <c r="EZ110" s="871"/>
    </row>
    <row r="111" spans="1:156">
      <c r="A111" s="400">
        <v>28</v>
      </c>
      <c r="B111" s="1127" t="s">
        <v>268</v>
      </c>
      <c r="C111" s="1128">
        <f>C226</f>
        <v>0</v>
      </c>
      <c r="D111" s="1128">
        <f>D226</f>
        <v>9204</v>
      </c>
      <c r="E111" s="1129">
        <f>SUM(D111,-C111)</f>
        <v>9204</v>
      </c>
      <c r="F111" s="1130" t="e">
        <f>E111/C111</f>
        <v>#DIV/0!</v>
      </c>
      <c r="G111" s="921"/>
      <c r="H111" s="1131">
        <f>H226</f>
        <v>9285</v>
      </c>
      <c r="I111" s="1131">
        <f>I226</f>
        <v>8859</v>
      </c>
      <c r="J111" s="1129">
        <f t="shared" si="4"/>
        <v>-426</v>
      </c>
      <c r="K111" s="1132">
        <f t="shared" si="5"/>
        <v>-4.588045234248788E-2</v>
      </c>
      <c r="L111" s="922"/>
      <c r="M111" s="929">
        <v>9285</v>
      </c>
      <c r="N111" s="929">
        <f>N226</f>
        <v>8859</v>
      </c>
      <c r="O111" s="930">
        <f>SUM(N111,-M111)</f>
        <v>-426</v>
      </c>
      <c r="P111" s="931">
        <f>O111/M111</f>
        <v>-4.588045234248788E-2</v>
      </c>
      <c r="Q111" s="400">
        <v>28</v>
      </c>
      <c r="R111" s="866"/>
      <c r="U111" s="876">
        <v>28</v>
      </c>
      <c r="V111" s="1127" t="s">
        <v>268</v>
      </c>
      <c r="W111" s="1131" t="e">
        <f t="shared" ref="W111:X114" si="20">W230</f>
        <v>#REF!</v>
      </c>
      <c r="X111" s="1131">
        <f t="shared" si="20"/>
        <v>2471</v>
      </c>
      <c r="Y111" s="1129" t="e">
        <f>SUM(X111,-W111)</f>
        <v>#REF!</v>
      </c>
      <c r="Z111" s="1130" t="e">
        <f>Y111/W111</f>
        <v>#REF!</v>
      </c>
      <c r="AA111" s="921"/>
      <c r="AB111" s="1131">
        <f>AB226</f>
        <v>2490</v>
      </c>
      <c r="AC111" s="1131">
        <f>AC226</f>
        <v>2374</v>
      </c>
      <c r="AD111" s="1129">
        <f t="shared" si="6"/>
        <v>-116</v>
      </c>
      <c r="AE111" s="1132">
        <f t="shared" si="7"/>
        <v>-4.6586345381526104E-2</v>
      </c>
      <c r="AF111" s="910"/>
      <c r="AG111" s="340"/>
      <c r="AH111" s="639"/>
      <c r="AI111" s="1024"/>
      <c r="AJ111" s="1125">
        <f>AH111/AH106</f>
        <v>0</v>
      </c>
      <c r="AK111" s="876">
        <v>28</v>
      </c>
      <c r="AL111" s="871"/>
      <c r="AN111" s="880">
        <v>28</v>
      </c>
      <c r="AO111" s="1127" t="s">
        <v>268</v>
      </c>
      <c r="AP111" s="1131" t="e">
        <f t="shared" ref="AP111:AQ114" si="21">AP230</f>
        <v>#REF!</v>
      </c>
      <c r="AQ111" s="1131">
        <f t="shared" si="21"/>
        <v>2471</v>
      </c>
      <c r="AR111" s="1129" t="e">
        <f>SUM(AQ111,-AP111)</f>
        <v>#REF!</v>
      </c>
      <c r="AS111" s="1130" t="e">
        <f>AR111/AP111</f>
        <v>#REF!</v>
      </c>
      <c r="AT111" s="921"/>
      <c r="AU111" s="1131">
        <f>AU226</f>
        <v>1633</v>
      </c>
      <c r="AV111" s="1131">
        <f>AV226</f>
        <v>1518</v>
      </c>
      <c r="AW111" s="1129">
        <f t="shared" si="8"/>
        <v>-115</v>
      </c>
      <c r="AX111" s="1132">
        <f t="shared" si="9"/>
        <v>-7.0422535211267609E-2</v>
      </c>
      <c r="AY111" s="910"/>
      <c r="AZ111" s="340"/>
      <c r="BA111" s="639"/>
      <c r="BB111" s="1024"/>
      <c r="BC111" s="1125">
        <f>BA111/BA106</f>
        <v>0</v>
      </c>
      <c r="BD111" s="880">
        <v>28</v>
      </c>
      <c r="BE111" s="871"/>
      <c r="BG111" s="876">
        <v>28</v>
      </c>
      <c r="BH111" s="1127" t="s">
        <v>268</v>
      </c>
      <c r="BI111" s="1131" t="e">
        <f t="shared" ref="BI111:BJ114" si="22">BI230</f>
        <v>#REF!</v>
      </c>
      <c r="BJ111" s="1131">
        <f t="shared" si="22"/>
        <v>2471</v>
      </c>
      <c r="BK111" s="1129" t="e">
        <f>SUM(BJ111,-BI111)</f>
        <v>#REF!</v>
      </c>
      <c r="BL111" s="1130" t="e">
        <f>BK111/BI111</f>
        <v>#REF!</v>
      </c>
      <c r="BM111" s="921"/>
      <c r="BN111" s="1131">
        <v>1112</v>
      </c>
      <c r="BO111" s="1131">
        <f>BO226</f>
        <v>1094</v>
      </c>
      <c r="BP111" s="1129">
        <f t="shared" si="15"/>
        <v>-18</v>
      </c>
      <c r="BQ111" s="1132">
        <f t="shared" si="10"/>
        <v>-1.618705035971223E-2</v>
      </c>
      <c r="BR111" s="910"/>
      <c r="BS111" s="340"/>
      <c r="BT111" s="639"/>
      <c r="BU111" s="1024"/>
      <c r="BV111" s="1125">
        <f>BT111/BT106</f>
        <v>0</v>
      </c>
      <c r="BW111" s="876">
        <v>28</v>
      </c>
      <c r="BX111" s="871"/>
      <c r="CA111" s="880">
        <v>28</v>
      </c>
      <c r="CB111" s="1127" t="s">
        <v>268</v>
      </c>
      <c r="CC111" s="1131" t="e">
        <f t="shared" ref="CC111:CD114" si="23">CC230</f>
        <v>#REF!</v>
      </c>
      <c r="CD111" s="1131">
        <f t="shared" si="23"/>
        <v>2471</v>
      </c>
      <c r="CE111" s="1129" t="e">
        <f>SUM(CD111,-CC111)</f>
        <v>#REF!</v>
      </c>
      <c r="CF111" s="1130" t="e">
        <f>CE111/CC111</f>
        <v>#REF!</v>
      </c>
      <c r="CG111" s="921"/>
      <c r="CH111" s="1131">
        <v>785</v>
      </c>
      <c r="CI111" s="1131">
        <f>CI226</f>
        <v>767</v>
      </c>
      <c r="CJ111" s="1129">
        <f t="shared" si="16"/>
        <v>-18</v>
      </c>
      <c r="CK111" s="1132">
        <f t="shared" si="11"/>
        <v>-2.2929936305732482E-2</v>
      </c>
      <c r="CL111" s="910"/>
      <c r="CM111" s="340"/>
      <c r="CN111" s="639"/>
      <c r="CO111" s="1024"/>
      <c r="CP111" s="1125">
        <f>CN111/CN106</f>
        <v>0</v>
      </c>
      <c r="CQ111" s="880">
        <v>28</v>
      </c>
      <c r="CR111" s="871"/>
      <c r="CU111" s="876">
        <v>28</v>
      </c>
      <c r="CV111" s="1127" t="s">
        <v>268</v>
      </c>
      <c r="CW111" s="1131" t="e">
        <f t="shared" ref="CW111:CX114" si="24">CW230</f>
        <v>#REF!</v>
      </c>
      <c r="CX111" s="1131">
        <f t="shared" si="24"/>
        <v>2471</v>
      </c>
      <c r="CY111" s="1129" t="e">
        <f>SUM(CX111,-CW111)</f>
        <v>#REF!</v>
      </c>
      <c r="CZ111" s="1130" t="e">
        <f>CY111/CW111</f>
        <v>#REF!</v>
      </c>
      <c r="DA111" s="921"/>
      <c r="DB111" s="1131">
        <v>546</v>
      </c>
      <c r="DC111" s="1131">
        <f>DC226</f>
        <v>497</v>
      </c>
      <c r="DD111" s="1129">
        <f t="shared" si="17"/>
        <v>-49</v>
      </c>
      <c r="DE111" s="1132">
        <f t="shared" si="12"/>
        <v>-8.9743589743589744E-2</v>
      </c>
      <c r="DF111" s="910"/>
      <c r="DG111" s="340"/>
      <c r="DH111" s="639"/>
      <c r="DI111" s="1024"/>
      <c r="DJ111" s="1125">
        <f>DH111/DH106</f>
        <v>0</v>
      </c>
      <c r="DK111" s="876">
        <v>28</v>
      </c>
      <c r="DL111" s="871"/>
      <c r="DO111" s="880">
        <v>28</v>
      </c>
      <c r="DP111" s="1127" t="s">
        <v>268</v>
      </c>
      <c r="DQ111" s="1131" t="e">
        <f t="shared" ref="DQ111:DR114" si="25">DQ230</f>
        <v>#REF!</v>
      </c>
      <c r="DR111" s="1131">
        <f t="shared" si="25"/>
        <v>2471</v>
      </c>
      <c r="DS111" s="1129" t="e">
        <f>SUM(DR111,-DQ111)</f>
        <v>#REF!</v>
      </c>
      <c r="DT111" s="1130" t="e">
        <f>DS111/DQ111</f>
        <v>#REF!</v>
      </c>
      <c r="DU111" s="921"/>
      <c r="DV111" s="1131">
        <v>985</v>
      </c>
      <c r="DW111" s="1131">
        <f>DW226</f>
        <v>908</v>
      </c>
      <c r="DX111" s="1129">
        <f t="shared" si="18"/>
        <v>-77</v>
      </c>
      <c r="DY111" s="1132">
        <f t="shared" si="13"/>
        <v>-7.8172588832487316E-2</v>
      </c>
      <c r="DZ111" s="910"/>
      <c r="EA111" s="340"/>
      <c r="EB111" s="639"/>
      <c r="EC111" s="1024"/>
      <c r="ED111" s="1125">
        <f>EB111/EB106</f>
        <v>0</v>
      </c>
      <c r="EE111" s="880">
        <v>28</v>
      </c>
      <c r="EF111" s="871"/>
      <c r="EI111" s="397">
        <v>28</v>
      </c>
      <c r="EJ111" s="1127" t="s">
        <v>268</v>
      </c>
      <c r="EK111" s="1131" t="e">
        <f t="shared" ref="EK111:EL114" si="26">EK230</f>
        <v>#REF!</v>
      </c>
      <c r="EL111" s="1131">
        <f t="shared" si="26"/>
        <v>2471</v>
      </c>
      <c r="EM111" s="1129" t="e">
        <f>SUM(EL111,-EK111)</f>
        <v>#REF!</v>
      </c>
      <c r="EN111" s="1130" t="e">
        <f>EM111/EK111</f>
        <v>#REF!</v>
      </c>
      <c r="EO111" s="921"/>
      <c r="EP111" s="1131">
        <f t="shared" ref="EP111:EQ114" si="27">EP226</f>
        <v>7551</v>
      </c>
      <c r="EQ111" s="1131">
        <f t="shared" si="27"/>
        <v>7158</v>
      </c>
      <c r="ER111" s="1129">
        <f t="shared" si="19"/>
        <v>-393</v>
      </c>
      <c r="ES111" s="1132">
        <f t="shared" si="14"/>
        <v>-5.2046086611044894E-2</v>
      </c>
      <c r="ET111" s="910"/>
      <c r="EU111" s="340"/>
      <c r="EV111" s="639"/>
      <c r="EW111" s="1024"/>
      <c r="EX111" s="1125">
        <f>EV111/EV106</f>
        <v>0</v>
      </c>
      <c r="EY111" s="397">
        <v>28</v>
      </c>
      <c r="EZ111" s="871"/>
    </row>
    <row r="112" spans="1:156">
      <c r="A112" s="400">
        <v>29</v>
      </c>
      <c r="B112" s="1109" t="s">
        <v>313</v>
      </c>
      <c r="C112" s="302">
        <f>C227</f>
        <v>0</v>
      </c>
      <c r="D112" s="302">
        <f>D227</f>
        <v>2229</v>
      </c>
      <c r="E112" s="1110">
        <f>SUM(D112,-C112)</f>
        <v>2229</v>
      </c>
      <c r="F112" s="1111" t="e">
        <f>E112/C112</f>
        <v>#DIV/0!</v>
      </c>
      <c r="G112" s="921"/>
      <c r="H112" s="976">
        <f>H227</f>
        <v>2305</v>
      </c>
      <c r="I112" s="976">
        <f>I227</f>
        <v>2297</v>
      </c>
      <c r="J112" s="963">
        <f t="shared" si="4"/>
        <v>-8</v>
      </c>
      <c r="K112" s="938">
        <f t="shared" si="5"/>
        <v>-3.4707158351409977E-3</v>
      </c>
      <c r="L112" s="922"/>
      <c r="M112" s="302">
        <v>2305</v>
      </c>
      <c r="N112" s="1024">
        <f>N227</f>
        <v>2297</v>
      </c>
      <c r="O112" s="930">
        <f>SUM(N112,-M112)</f>
        <v>-8</v>
      </c>
      <c r="P112" s="931">
        <f>O112/M112</f>
        <v>-3.4707158351409977E-3</v>
      </c>
      <c r="Q112" s="400">
        <v>29</v>
      </c>
      <c r="R112" s="866"/>
      <c r="U112" s="876">
        <v>29</v>
      </c>
      <c r="V112" s="1109" t="s">
        <v>313</v>
      </c>
      <c r="W112" s="929" t="e">
        <f t="shared" si="20"/>
        <v>#REF!</v>
      </c>
      <c r="X112" s="929">
        <f t="shared" si="20"/>
        <v>576</v>
      </c>
      <c r="Y112" s="1110" t="e">
        <f>SUM(X112,-W112)</f>
        <v>#REF!</v>
      </c>
      <c r="Z112" s="1111" t="e">
        <f>Y112/W112</f>
        <v>#REF!</v>
      </c>
      <c r="AA112" s="921"/>
      <c r="AB112" s="976">
        <f>X231</f>
        <v>576</v>
      </c>
      <c r="AC112" s="976">
        <f>AC227</f>
        <v>581</v>
      </c>
      <c r="AD112" s="963">
        <f t="shared" si="6"/>
        <v>5</v>
      </c>
      <c r="AE112" s="938">
        <f t="shared" si="7"/>
        <v>8.6805555555555559E-3</v>
      </c>
      <c r="AF112" s="910">
        <v>23</v>
      </c>
      <c r="AG112" s="1105"/>
      <c r="AH112" s="1105">
        <v>5609</v>
      </c>
      <c r="AI112" s="1106"/>
      <c r="AJ112" s="992"/>
      <c r="AK112" s="876">
        <v>29</v>
      </c>
      <c r="AL112" s="871"/>
      <c r="AN112" s="880">
        <v>29</v>
      </c>
      <c r="AO112" s="1109" t="s">
        <v>313</v>
      </c>
      <c r="AP112" s="929" t="e">
        <f t="shared" si="21"/>
        <v>#REF!</v>
      </c>
      <c r="AQ112" s="929">
        <f t="shared" si="21"/>
        <v>576</v>
      </c>
      <c r="AR112" s="1110" t="e">
        <f>SUM(AQ112,-AP112)</f>
        <v>#REF!</v>
      </c>
      <c r="AS112" s="1111" t="e">
        <f>AR112/AP112</f>
        <v>#REF!</v>
      </c>
      <c r="AT112" s="921"/>
      <c r="AU112" s="976">
        <v>361</v>
      </c>
      <c r="AV112" s="976">
        <f>AV227</f>
        <v>349</v>
      </c>
      <c r="AW112" s="963">
        <f t="shared" si="8"/>
        <v>-12</v>
      </c>
      <c r="AX112" s="938">
        <f t="shared" si="9"/>
        <v>-3.3240997229916899E-2</v>
      </c>
      <c r="AY112" s="910">
        <v>23</v>
      </c>
      <c r="AZ112" s="1105"/>
      <c r="BA112" s="1105">
        <v>5609</v>
      </c>
      <c r="BB112" s="1106"/>
      <c r="BC112" s="992"/>
      <c r="BD112" s="880">
        <v>29</v>
      </c>
      <c r="BE112" s="871"/>
      <c r="BG112" s="876">
        <v>29</v>
      </c>
      <c r="BH112" s="1109" t="s">
        <v>313</v>
      </c>
      <c r="BI112" s="929" t="e">
        <f t="shared" si="22"/>
        <v>#REF!</v>
      </c>
      <c r="BJ112" s="929">
        <f t="shared" si="22"/>
        <v>576</v>
      </c>
      <c r="BK112" s="1110" t="e">
        <f>SUM(BJ112,-BI112)</f>
        <v>#REF!</v>
      </c>
      <c r="BL112" s="1111" t="e">
        <f>BK112/BI112</f>
        <v>#REF!</v>
      </c>
      <c r="BM112" s="921"/>
      <c r="BN112" s="930">
        <v>287</v>
      </c>
      <c r="BO112" s="976">
        <f>BO227</f>
        <v>279</v>
      </c>
      <c r="BP112" s="963">
        <f t="shared" si="15"/>
        <v>-8</v>
      </c>
      <c r="BQ112" s="938">
        <f t="shared" si="10"/>
        <v>-2.7874564459930314E-2</v>
      </c>
      <c r="BR112" s="910">
        <v>23</v>
      </c>
      <c r="BS112" s="1105"/>
      <c r="BT112" s="1105">
        <v>5609</v>
      </c>
      <c r="BU112" s="1106"/>
      <c r="BV112" s="992"/>
      <c r="BW112" s="876">
        <v>29</v>
      </c>
      <c r="BX112" s="871"/>
      <c r="CA112" s="880">
        <v>29</v>
      </c>
      <c r="CB112" s="1109" t="s">
        <v>313</v>
      </c>
      <c r="CC112" s="929" t="e">
        <f t="shared" si="23"/>
        <v>#REF!</v>
      </c>
      <c r="CD112" s="929">
        <f t="shared" si="23"/>
        <v>576</v>
      </c>
      <c r="CE112" s="1110" t="e">
        <f>SUM(CD112,-CC112)</f>
        <v>#REF!</v>
      </c>
      <c r="CF112" s="1111" t="e">
        <f>CE112/CC112</f>
        <v>#REF!</v>
      </c>
      <c r="CG112" s="921"/>
      <c r="CH112" s="930">
        <v>176</v>
      </c>
      <c r="CI112" s="976">
        <f>CI227</f>
        <v>219</v>
      </c>
      <c r="CJ112" s="963">
        <f t="shared" si="16"/>
        <v>43</v>
      </c>
      <c r="CK112" s="938">
        <f t="shared" si="11"/>
        <v>0.24431818181818182</v>
      </c>
      <c r="CL112" s="910">
        <v>23</v>
      </c>
      <c r="CM112" s="1105"/>
      <c r="CN112" s="1105">
        <v>5609</v>
      </c>
      <c r="CO112" s="1106"/>
      <c r="CP112" s="992"/>
      <c r="CQ112" s="880">
        <v>29</v>
      </c>
      <c r="CR112" s="871"/>
      <c r="CU112" s="876">
        <v>29</v>
      </c>
      <c r="CV112" s="1109" t="s">
        <v>313</v>
      </c>
      <c r="CW112" s="929" t="e">
        <f t="shared" si="24"/>
        <v>#REF!</v>
      </c>
      <c r="CX112" s="929">
        <f t="shared" si="24"/>
        <v>576</v>
      </c>
      <c r="CY112" s="1110" t="e">
        <f>SUM(CX112,-CW112)</f>
        <v>#REF!</v>
      </c>
      <c r="CZ112" s="1111" t="e">
        <f>CY112/CW112</f>
        <v>#REF!</v>
      </c>
      <c r="DA112" s="921"/>
      <c r="DB112" s="930">
        <v>179</v>
      </c>
      <c r="DC112" s="976">
        <f>DC227</f>
        <v>94</v>
      </c>
      <c r="DD112" s="963">
        <f t="shared" si="17"/>
        <v>-85</v>
      </c>
      <c r="DE112" s="938">
        <f t="shared" si="12"/>
        <v>-0.47486033519553073</v>
      </c>
      <c r="DF112" s="910">
        <v>23</v>
      </c>
      <c r="DG112" s="1105"/>
      <c r="DH112" s="1105">
        <v>5609</v>
      </c>
      <c r="DI112" s="1106"/>
      <c r="DJ112" s="992"/>
      <c r="DK112" s="876">
        <v>29</v>
      </c>
      <c r="DL112" s="871"/>
      <c r="DO112" s="880">
        <v>29</v>
      </c>
      <c r="DP112" s="1109" t="s">
        <v>313</v>
      </c>
      <c r="DQ112" s="929" t="e">
        <f t="shared" si="25"/>
        <v>#REF!</v>
      </c>
      <c r="DR112" s="929">
        <f t="shared" si="25"/>
        <v>576</v>
      </c>
      <c r="DS112" s="1110" t="e">
        <f>SUM(DR112,-DQ112)</f>
        <v>#REF!</v>
      </c>
      <c r="DT112" s="1111" t="e">
        <f>DS112/DQ112</f>
        <v>#REF!</v>
      </c>
      <c r="DU112" s="921"/>
      <c r="DV112" s="930">
        <v>283</v>
      </c>
      <c r="DW112" s="976">
        <f>DW227</f>
        <v>255</v>
      </c>
      <c r="DX112" s="963">
        <f t="shared" si="18"/>
        <v>-28</v>
      </c>
      <c r="DY112" s="938">
        <f t="shared" si="13"/>
        <v>-9.8939929328621903E-2</v>
      </c>
      <c r="DZ112" s="910">
        <v>23</v>
      </c>
      <c r="EA112" s="1105"/>
      <c r="EB112" s="1105">
        <v>5609</v>
      </c>
      <c r="EC112" s="1106"/>
      <c r="ED112" s="992"/>
      <c r="EE112" s="880">
        <v>29</v>
      </c>
      <c r="EF112" s="871"/>
      <c r="EI112" s="397">
        <v>29</v>
      </c>
      <c r="EJ112" s="1109" t="s">
        <v>313</v>
      </c>
      <c r="EK112" s="929" t="e">
        <f t="shared" si="26"/>
        <v>#REF!</v>
      </c>
      <c r="EL112" s="929">
        <f t="shared" si="26"/>
        <v>576</v>
      </c>
      <c r="EM112" s="1110" t="e">
        <f>SUM(EL112,-EK112)</f>
        <v>#REF!</v>
      </c>
      <c r="EN112" s="1111" t="e">
        <f>EM112/EK112</f>
        <v>#REF!</v>
      </c>
      <c r="EO112" s="921"/>
      <c r="EP112" s="976">
        <f t="shared" si="27"/>
        <v>1827</v>
      </c>
      <c r="EQ112" s="976">
        <f t="shared" si="27"/>
        <v>1777</v>
      </c>
      <c r="ER112" s="963">
        <f t="shared" si="19"/>
        <v>-50</v>
      </c>
      <c r="ES112" s="938">
        <f t="shared" si="14"/>
        <v>-2.736726874657909E-2</v>
      </c>
      <c r="ET112" s="910">
        <v>23</v>
      </c>
      <c r="EU112" s="1105"/>
      <c r="EV112" s="1105">
        <v>5609</v>
      </c>
      <c r="EW112" s="1106"/>
      <c r="EX112" s="992"/>
      <c r="EY112" s="397">
        <v>29</v>
      </c>
      <c r="EZ112" s="871"/>
    </row>
    <row r="113" spans="1:156">
      <c r="A113" s="400">
        <v>30</v>
      </c>
      <c r="B113" s="1133" t="s">
        <v>314</v>
      </c>
      <c r="C113" s="1134"/>
      <c r="D113" s="1134">
        <f>D228</f>
        <v>6303</v>
      </c>
      <c r="E113" s="1135"/>
      <c r="F113" s="1136">
        <f>D113/D111</f>
        <v>0.68481095176010431</v>
      </c>
      <c r="G113" s="921"/>
      <c r="H113" s="1137">
        <v>6361</v>
      </c>
      <c r="I113" s="1137">
        <f>I228</f>
        <v>6084</v>
      </c>
      <c r="J113" s="1129">
        <f t="shared" si="4"/>
        <v>-277</v>
      </c>
      <c r="K113" s="1130">
        <f>J113/H113</f>
        <v>-4.3546612167898131E-2</v>
      </c>
      <c r="L113" s="922"/>
      <c r="M113" s="283"/>
      <c r="N113" s="940"/>
      <c r="O113" s="283"/>
      <c r="P113" s="1121"/>
      <c r="Q113" s="400">
        <v>30</v>
      </c>
      <c r="R113" s="866"/>
      <c r="U113" s="876">
        <v>30</v>
      </c>
      <c r="V113" s="1133" t="s">
        <v>314</v>
      </c>
      <c r="W113" s="1131">
        <f t="shared" si="20"/>
        <v>0</v>
      </c>
      <c r="X113" s="1131">
        <f t="shared" si="20"/>
        <v>1703</v>
      </c>
      <c r="Y113" s="1129"/>
      <c r="Z113" s="1130">
        <f>Z232</f>
        <v>0.68919465803318491</v>
      </c>
      <c r="AA113" s="921"/>
      <c r="AB113" s="1137">
        <v>1717</v>
      </c>
      <c r="AC113" s="1137">
        <v>1625</v>
      </c>
      <c r="AD113" s="1129">
        <f t="shared" si="6"/>
        <v>-92</v>
      </c>
      <c r="AE113" s="1130">
        <f t="shared" si="7"/>
        <v>-5.3581828771112408E-2</v>
      </c>
      <c r="AF113" s="910">
        <v>30</v>
      </c>
      <c r="AG113" s="340">
        <v>2490</v>
      </c>
      <c r="AH113" s="340">
        <f>AH230</f>
        <v>2347</v>
      </c>
      <c r="AI113" s="930">
        <f>SUM(AH113,-AG113)</f>
        <v>-143</v>
      </c>
      <c r="AJ113" s="938">
        <f>AI113/AG113</f>
        <v>-5.7429718875502009E-2</v>
      </c>
      <c r="AK113" s="876">
        <v>30</v>
      </c>
      <c r="AL113" s="871"/>
      <c r="AN113" s="880">
        <v>30</v>
      </c>
      <c r="AO113" s="1133" t="s">
        <v>314</v>
      </c>
      <c r="AP113" s="1131">
        <f t="shared" si="21"/>
        <v>0</v>
      </c>
      <c r="AQ113" s="1131">
        <f t="shared" si="21"/>
        <v>1703</v>
      </c>
      <c r="AR113" s="1129"/>
      <c r="AS113" s="1130">
        <f>AS232</f>
        <v>0.68919465803318491</v>
      </c>
      <c r="AT113" s="921"/>
      <c r="AU113" s="1137">
        <v>1062</v>
      </c>
      <c r="AV113" s="1137">
        <v>980</v>
      </c>
      <c r="AW113" s="1129">
        <f t="shared" si="8"/>
        <v>-82</v>
      </c>
      <c r="AX113" s="1138">
        <f t="shared" si="9"/>
        <v>-7.7212806026365349E-2</v>
      </c>
      <c r="AY113" s="910">
        <v>30</v>
      </c>
      <c r="AZ113" s="340">
        <v>2490</v>
      </c>
      <c r="BA113" s="340">
        <f>BA230</f>
        <v>1613</v>
      </c>
      <c r="BB113" s="930">
        <f>SUM(BA113,-AZ113)</f>
        <v>-877</v>
      </c>
      <c r="BC113" s="938">
        <f>BB113/AZ113</f>
        <v>-0.35220883534136549</v>
      </c>
      <c r="BD113" s="880">
        <v>30</v>
      </c>
      <c r="BE113" s="871"/>
      <c r="BG113" s="876">
        <v>30</v>
      </c>
      <c r="BH113" s="1133" t="s">
        <v>314</v>
      </c>
      <c r="BI113" s="1131">
        <f t="shared" si="22"/>
        <v>0</v>
      </c>
      <c r="BJ113" s="1131">
        <f t="shared" si="22"/>
        <v>1703</v>
      </c>
      <c r="BK113" s="1129"/>
      <c r="BL113" s="1130">
        <f>BL232</f>
        <v>0.68919465803318491</v>
      </c>
      <c r="BM113" s="921"/>
      <c r="BN113" s="1137">
        <v>765</v>
      </c>
      <c r="BO113" s="1137">
        <v>764</v>
      </c>
      <c r="BP113" s="1129">
        <f t="shared" si="15"/>
        <v>-1</v>
      </c>
      <c r="BQ113" s="1138">
        <f t="shared" si="10"/>
        <v>-1.30718954248366E-3</v>
      </c>
      <c r="BR113" s="910">
        <v>30</v>
      </c>
      <c r="BS113" s="340">
        <v>2490</v>
      </c>
      <c r="BT113" s="340">
        <f>BT230</f>
        <v>1195</v>
      </c>
      <c r="BU113" s="930">
        <f>SUM(BT113,-BS113)</f>
        <v>-1295</v>
      </c>
      <c r="BV113" s="938">
        <f>BU113/BS113</f>
        <v>-0.52008032128514059</v>
      </c>
      <c r="BW113" s="876">
        <v>30</v>
      </c>
      <c r="BX113" s="871"/>
      <c r="CA113" s="880">
        <v>30</v>
      </c>
      <c r="CB113" s="1133" t="s">
        <v>314</v>
      </c>
      <c r="CC113" s="1131">
        <f t="shared" si="23"/>
        <v>0</v>
      </c>
      <c r="CD113" s="1131">
        <f t="shared" si="23"/>
        <v>1703</v>
      </c>
      <c r="CE113" s="1129"/>
      <c r="CF113" s="1130">
        <f>CF232</f>
        <v>0.68919465803318491</v>
      </c>
      <c r="CG113" s="921"/>
      <c r="CH113" s="1137">
        <v>562</v>
      </c>
      <c r="CI113" s="1137">
        <v>551</v>
      </c>
      <c r="CJ113" s="1129">
        <f t="shared" si="16"/>
        <v>-11</v>
      </c>
      <c r="CK113" s="1138">
        <f t="shared" si="11"/>
        <v>-1.9572953736654804E-2</v>
      </c>
      <c r="CL113" s="910">
        <v>30</v>
      </c>
      <c r="CM113" s="340">
        <v>2490</v>
      </c>
      <c r="CN113" s="340">
        <f>CN230</f>
        <v>906</v>
      </c>
      <c r="CO113" s="930">
        <f>SUM(CN113,-CM113)</f>
        <v>-1584</v>
      </c>
      <c r="CP113" s="938">
        <f>CO113/CM113</f>
        <v>-0.636144578313253</v>
      </c>
      <c r="CQ113" s="880">
        <v>30</v>
      </c>
      <c r="CR113" s="871"/>
      <c r="CU113" s="876">
        <v>30</v>
      </c>
      <c r="CV113" s="1133" t="s">
        <v>314</v>
      </c>
      <c r="CW113" s="1131">
        <f t="shared" si="24"/>
        <v>0</v>
      </c>
      <c r="CX113" s="1131">
        <f t="shared" si="24"/>
        <v>1703</v>
      </c>
      <c r="CY113" s="1129"/>
      <c r="CZ113" s="1130">
        <f>CZ232</f>
        <v>0.68919465803318491</v>
      </c>
      <c r="DA113" s="921"/>
      <c r="DB113" s="1137">
        <v>372</v>
      </c>
      <c r="DC113" s="1137">
        <v>357</v>
      </c>
      <c r="DD113" s="1129">
        <f t="shared" si="17"/>
        <v>-15</v>
      </c>
      <c r="DE113" s="1138">
        <f t="shared" si="12"/>
        <v>-4.0322580645161289E-2</v>
      </c>
      <c r="DF113" s="910">
        <v>30</v>
      </c>
      <c r="DG113" s="340">
        <v>2490</v>
      </c>
      <c r="DH113" s="340">
        <f>DH230</f>
        <v>674</v>
      </c>
      <c r="DI113" s="930">
        <f>SUM(DH113,-DG113)</f>
        <v>-1816</v>
      </c>
      <c r="DJ113" s="938">
        <f>DI113/DG113</f>
        <v>-0.72931726907630523</v>
      </c>
      <c r="DK113" s="876">
        <v>30</v>
      </c>
      <c r="DL113" s="871"/>
      <c r="DO113" s="880">
        <v>30</v>
      </c>
      <c r="DP113" s="1133" t="s">
        <v>314</v>
      </c>
      <c r="DQ113" s="1131">
        <f t="shared" si="25"/>
        <v>0</v>
      </c>
      <c r="DR113" s="1131">
        <f t="shared" si="25"/>
        <v>1703</v>
      </c>
      <c r="DS113" s="1129"/>
      <c r="DT113" s="1130">
        <f>DT232</f>
        <v>0.68919465803318491</v>
      </c>
      <c r="DU113" s="921"/>
      <c r="DV113" s="1137">
        <v>682</v>
      </c>
      <c r="DW113" s="1137">
        <v>621</v>
      </c>
      <c r="DX113" s="1129">
        <f t="shared" si="18"/>
        <v>-61</v>
      </c>
      <c r="DY113" s="1138">
        <f t="shared" si="13"/>
        <v>-8.9442815249266866E-2</v>
      </c>
      <c r="DZ113" s="910">
        <v>30</v>
      </c>
      <c r="EA113" s="340">
        <v>2490</v>
      </c>
      <c r="EB113" s="340">
        <f>EB230</f>
        <v>1063</v>
      </c>
      <c r="EC113" s="930">
        <f>SUM(EB113,-EA113)</f>
        <v>-1427</v>
      </c>
      <c r="ED113" s="938">
        <f>EC113/EA113</f>
        <v>-0.57309236947791165</v>
      </c>
      <c r="EE113" s="880">
        <v>30</v>
      </c>
      <c r="EF113" s="871"/>
      <c r="EI113" s="397">
        <v>30</v>
      </c>
      <c r="EJ113" s="1133" t="s">
        <v>314</v>
      </c>
      <c r="EK113" s="1131">
        <f t="shared" si="26"/>
        <v>0</v>
      </c>
      <c r="EL113" s="1131">
        <f t="shared" si="26"/>
        <v>1703</v>
      </c>
      <c r="EM113" s="1129"/>
      <c r="EN113" s="1130">
        <f>EN232</f>
        <v>0.68919465803318491</v>
      </c>
      <c r="EO113" s="921"/>
      <c r="EP113" s="1134">
        <f t="shared" si="27"/>
        <v>5160</v>
      </c>
      <c r="EQ113" s="1134">
        <f t="shared" si="27"/>
        <v>4898</v>
      </c>
      <c r="ER113" s="1129">
        <f t="shared" si="19"/>
        <v>-262</v>
      </c>
      <c r="ES113" s="1138">
        <f t="shared" si="14"/>
        <v>-5.0775193798449615E-2</v>
      </c>
      <c r="ET113" s="910">
        <v>30</v>
      </c>
      <c r="EU113" s="340">
        <v>2490</v>
      </c>
      <c r="EV113" s="340">
        <f>EV230</f>
        <v>6852</v>
      </c>
      <c r="EW113" s="930">
        <f>SUM(EV113,-EU113)</f>
        <v>4362</v>
      </c>
      <c r="EX113" s="938">
        <f>EW113/EU113</f>
        <v>1.7518072289156625</v>
      </c>
      <c r="EY113" s="397">
        <v>30</v>
      </c>
      <c r="EZ113" s="871"/>
    </row>
    <row r="114" spans="1:156">
      <c r="A114" s="400">
        <v>31</v>
      </c>
      <c r="B114" s="1133" t="s">
        <v>315</v>
      </c>
      <c r="C114" s="1134"/>
      <c r="D114" s="1134">
        <f>D229</f>
        <v>2901</v>
      </c>
      <c r="E114" s="1135"/>
      <c r="F114" s="1136">
        <f>D114/D111</f>
        <v>0.31518904823989569</v>
      </c>
      <c r="G114" s="921"/>
      <c r="H114" s="1137">
        <v>2924</v>
      </c>
      <c r="I114" s="1137">
        <f>I229</f>
        <v>2775</v>
      </c>
      <c r="J114" s="1129">
        <f t="shared" si="4"/>
        <v>-149</v>
      </c>
      <c r="K114" s="1130">
        <f>J114/H114</f>
        <v>-5.0957592339261289E-2</v>
      </c>
      <c r="L114" s="922"/>
      <c r="M114" s="283"/>
      <c r="N114" s="940"/>
      <c r="O114" s="283"/>
      <c r="P114" s="1121"/>
      <c r="Q114" s="400">
        <v>31</v>
      </c>
      <c r="R114" s="866"/>
      <c r="U114" s="876">
        <v>31</v>
      </c>
      <c r="V114" s="1133" t="s">
        <v>315</v>
      </c>
      <c r="W114" s="1131">
        <f t="shared" si="20"/>
        <v>0</v>
      </c>
      <c r="X114" s="1131">
        <f t="shared" si="20"/>
        <v>768</v>
      </c>
      <c r="Y114" s="1129"/>
      <c r="Z114" s="1130">
        <f>Z233</f>
        <v>0.31080534196681503</v>
      </c>
      <c r="AA114" s="921"/>
      <c r="AB114" s="1137">
        <v>773</v>
      </c>
      <c r="AC114" s="1137">
        <v>749</v>
      </c>
      <c r="AD114" s="1129">
        <f t="shared" si="6"/>
        <v>-24</v>
      </c>
      <c r="AE114" s="1130">
        <f t="shared" si="7"/>
        <v>-3.1047865459249677E-2</v>
      </c>
      <c r="AF114" s="910"/>
      <c r="AG114" s="930">
        <f>AG231</f>
        <v>592</v>
      </c>
      <c r="AH114" s="930">
        <f>AH231</f>
        <v>579</v>
      </c>
      <c r="AI114" s="963">
        <f>SUM(AH114,-AG114)</f>
        <v>-13</v>
      </c>
      <c r="AJ114" s="938">
        <f>AI114/AG114</f>
        <v>-2.1959459459459461E-2</v>
      </c>
      <c r="AK114" s="876">
        <v>31</v>
      </c>
      <c r="AL114" s="871"/>
      <c r="AN114" s="880">
        <v>31</v>
      </c>
      <c r="AO114" s="1133" t="s">
        <v>315</v>
      </c>
      <c r="AP114" s="1131">
        <f t="shared" si="21"/>
        <v>0</v>
      </c>
      <c r="AQ114" s="1131">
        <f t="shared" si="21"/>
        <v>768</v>
      </c>
      <c r="AR114" s="1129"/>
      <c r="AS114" s="1130">
        <f>AS233</f>
        <v>0.31080534196681503</v>
      </c>
      <c r="AT114" s="921"/>
      <c r="AU114" s="1137">
        <v>571</v>
      </c>
      <c r="AV114" s="1137">
        <v>538</v>
      </c>
      <c r="AW114" s="1129">
        <f t="shared" si="8"/>
        <v>-33</v>
      </c>
      <c r="AX114" s="1138">
        <f t="shared" si="9"/>
        <v>-5.7793345008756568E-2</v>
      </c>
      <c r="AY114" s="910"/>
      <c r="AZ114" s="930">
        <f>AZ231</f>
        <v>592</v>
      </c>
      <c r="BA114" s="930">
        <f>BA231</f>
        <v>456</v>
      </c>
      <c r="BB114" s="963">
        <f>SUM(BA114,-AZ114)</f>
        <v>-136</v>
      </c>
      <c r="BC114" s="938">
        <f>BB114/AZ114</f>
        <v>-0.22972972972972974</v>
      </c>
      <c r="BD114" s="880">
        <v>31</v>
      </c>
      <c r="BE114" s="871"/>
      <c r="BG114" s="876">
        <v>31</v>
      </c>
      <c r="BH114" s="1133" t="s">
        <v>315</v>
      </c>
      <c r="BI114" s="1131">
        <f t="shared" si="22"/>
        <v>0</v>
      </c>
      <c r="BJ114" s="1131">
        <f t="shared" si="22"/>
        <v>768</v>
      </c>
      <c r="BK114" s="1129"/>
      <c r="BL114" s="1130">
        <f>BL233</f>
        <v>0.31080534196681503</v>
      </c>
      <c r="BM114" s="921"/>
      <c r="BN114" s="1137">
        <v>347</v>
      </c>
      <c r="BO114" s="1137">
        <v>330</v>
      </c>
      <c r="BP114" s="1129">
        <f t="shared" si="15"/>
        <v>-17</v>
      </c>
      <c r="BQ114" s="1138">
        <f t="shared" si="10"/>
        <v>-4.8991354466858789E-2</v>
      </c>
      <c r="BR114" s="910"/>
      <c r="BS114" s="930">
        <f>BS231</f>
        <v>592</v>
      </c>
      <c r="BT114" s="930">
        <f>BT231</f>
        <v>392</v>
      </c>
      <c r="BU114" s="963">
        <f>SUM(BT114,-BS114)</f>
        <v>-200</v>
      </c>
      <c r="BV114" s="938">
        <f>BU114/BS114</f>
        <v>-0.33783783783783783</v>
      </c>
      <c r="BW114" s="876">
        <v>31</v>
      </c>
      <c r="BX114" s="871"/>
      <c r="CA114" s="880">
        <v>31</v>
      </c>
      <c r="CB114" s="1133" t="s">
        <v>315</v>
      </c>
      <c r="CC114" s="1131">
        <f t="shared" si="23"/>
        <v>0</v>
      </c>
      <c r="CD114" s="1131">
        <f t="shared" si="23"/>
        <v>768</v>
      </c>
      <c r="CE114" s="1129"/>
      <c r="CF114" s="1130">
        <f>CF233</f>
        <v>0.31080534196681503</v>
      </c>
      <c r="CG114" s="921"/>
      <c r="CH114" s="1137">
        <v>223</v>
      </c>
      <c r="CI114" s="1137">
        <v>216</v>
      </c>
      <c r="CJ114" s="1129">
        <f t="shared" si="16"/>
        <v>-7</v>
      </c>
      <c r="CK114" s="1138">
        <f t="shared" si="11"/>
        <v>-3.1390134529147982E-2</v>
      </c>
      <c r="CL114" s="910"/>
      <c r="CM114" s="930">
        <f>CM231</f>
        <v>592</v>
      </c>
      <c r="CN114" s="930">
        <f>CN231</f>
        <v>360</v>
      </c>
      <c r="CO114" s="963">
        <f>SUM(CN114,-CM114)</f>
        <v>-232</v>
      </c>
      <c r="CP114" s="938">
        <f>CO114/CM114</f>
        <v>-0.39189189189189189</v>
      </c>
      <c r="CQ114" s="880">
        <v>31</v>
      </c>
      <c r="CR114" s="871"/>
      <c r="CU114" s="876">
        <v>31</v>
      </c>
      <c r="CV114" s="1133" t="s">
        <v>315</v>
      </c>
      <c r="CW114" s="1131">
        <f t="shared" si="24"/>
        <v>0</v>
      </c>
      <c r="CX114" s="1131">
        <f t="shared" si="24"/>
        <v>768</v>
      </c>
      <c r="CY114" s="1129"/>
      <c r="CZ114" s="1130">
        <f>CZ233</f>
        <v>0.31080534196681503</v>
      </c>
      <c r="DA114" s="921"/>
      <c r="DB114" s="1137">
        <v>174</v>
      </c>
      <c r="DC114" s="1137">
        <v>140</v>
      </c>
      <c r="DD114" s="1129">
        <f t="shared" si="17"/>
        <v>-34</v>
      </c>
      <c r="DE114" s="1138">
        <f t="shared" si="12"/>
        <v>-0.19540229885057472</v>
      </c>
      <c r="DF114" s="910"/>
      <c r="DG114" s="930">
        <f>DG231</f>
        <v>592</v>
      </c>
      <c r="DH114" s="930">
        <f>DH231</f>
        <v>272</v>
      </c>
      <c r="DI114" s="963">
        <f>SUM(DH114,-DG114)</f>
        <v>-320</v>
      </c>
      <c r="DJ114" s="938">
        <f>DI114/DG114</f>
        <v>-0.54054054054054057</v>
      </c>
      <c r="DK114" s="876">
        <v>31</v>
      </c>
      <c r="DL114" s="871"/>
      <c r="DO114" s="880">
        <v>31</v>
      </c>
      <c r="DP114" s="1133" t="s">
        <v>315</v>
      </c>
      <c r="DQ114" s="1131">
        <f t="shared" si="25"/>
        <v>0</v>
      </c>
      <c r="DR114" s="1131">
        <f t="shared" si="25"/>
        <v>768</v>
      </c>
      <c r="DS114" s="1129"/>
      <c r="DT114" s="1130">
        <f>DT233</f>
        <v>0.31080534196681503</v>
      </c>
      <c r="DU114" s="921"/>
      <c r="DV114" s="1137">
        <v>303</v>
      </c>
      <c r="DW114" s="1137">
        <v>287</v>
      </c>
      <c r="DX114" s="1129">
        <f t="shared" si="18"/>
        <v>-16</v>
      </c>
      <c r="DY114" s="1138">
        <f t="shared" si="13"/>
        <v>-5.2805280528052806E-2</v>
      </c>
      <c r="DZ114" s="910"/>
      <c r="EA114" s="930">
        <f>EA231</f>
        <v>592</v>
      </c>
      <c r="EB114" s="930">
        <f>EB231</f>
        <v>411</v>
      </c>
      <c r="EC114" s="963">
        <f>SUM(EB114,-EA114)</f>
        <v>-181</v>
      </c>
      <c r="ED114" s="938">
        <f>EC114/EA114</f>
        <v>-0.30574324324324326</v>
      </c>
      <c r="EE114" s="880">
        <v>31</v>
      </c>
      <c r="EF114" s="871"/>
      <c r="EI114" s="397">
        <v>31</v>
      </c>
      <c r="EJ114" s="1133" t="s">
        <v>315</v>
      </c>
      <c r="EK114" s="1131">
        <f t="shared" si="26"/>
        <v>0</v>
      </c>
      <c r="EL114" s="1131">
        <f t="shared" si="26"/>
        <v>768</v>
      </c>
      <c r="EM114" s="1129"/>
      <c r="EN114" s="1130">
        <f>EN233</f>
        <v>0.31080534196681503</v>
      </c>
      <c r="EO114" s="921"/>
      <c r="EP114" s="1134">
        <f t="shared" si="27"/>
        <v>2391</v>
      </c>
      <c r="EQ114" s="1134">
        <f t="shared" si="27"/>
        <v>2260</v>
      </c>
      <c r="ER114" s="1129">
        <f t="shared" si="19"/>
        <v>-131</v>
      </c>
      <c r="ES114" s="1138">
        <f t="shared" si="14"/>
        <v>-5.4788791300711001E-2</v>
      </c>
      <c r="ET114" s="910"/>
      <c r="EU114" s="930">
        <f>EU231</f>
        <v>592</v>
      </c>
      <c r="EV114" s="930">
        <f>EV231</f>
        <v>1535</v>
      </c>
      <c r="EW114" s="963">
        <f>SUM(EV114,-EU114)</f>
        <v>943</v>
      </c>
      <c r="EX114" s="938">
        <f>EW114/EU114</f>
        <v>1.5929054054054055</v>
      </c>
      <c r="EY114" s="397">
        <v>31</v>
      </c>
      <c r="EZ114" s="871"/>
    </row>
    <row r="115" spans="1:156" ht="5.0999999999999996" customHeight="1">
      <c r="A115" s="400"/>
      <c r="B115" s="904"/>
      <c r="C115" s="905"/>
      <c r="D115" s="429"/>
      <c r="E115" s="429"/>
      <c r="F115" s="906"/>
      <c r="G115" s="907"/>
      <c r="H115" s="904"/>
      <c r="I115" s="904"/>
      <c r="J115" s="904"/>
      <c r="K115" s="909"/>
      <c r="L115" s="922"/>
      <c r="M115" s="429"/>
      <c r="N115" s="429"/>
      <c r="O115" s="429"/>
      <c r="P115" s="906"/>
      <c r="Q115" s="400"/>
      <c r="R115" s="866"/>
      <c r="U115" s="876"/>
      <c r="V115" s="429"/>
      <c r="W115" s="905"/>
      <c r="X115" s="429"/>
      <c r="Y115" s="429"/>
      <c r="Z115" s="906"/>
      <c r="AA115" s="910"/>
      <c r="AB115" s="429"/>
      <c r="AC115" s="429"/>
      <c r="AD115" s="429"/>
      <c r="AE115" s="906"/>
      <c r="AF115" s="910"/>
      <c r="AG115" s="929"/>
      <c r="AH115" s="940"/>
      <c r="AI115" s="1139"/>
      <c r="AJ115" s="1125">
        <f>AH115/AH113</f>
        <v>0</v>
      </c>
      <c r="AK115" s="876"/>
      <c r="AL115" s="871"/>
      <c r="AN115" s="880"/>
      <c r="AO115" s="911"/>
      <c r="AP115" s="905"/>
      <c r="AQ115" s="429"/>
      <c r="AR115" s="429"/>
      <c r="AS115" s="906"/>
      <c r="AT115" s="912"/>
      <c r="AU115" s="911"/>
      <c r="AV115" s="911"/>
      <c r="AW115" s="911"/>
      <c r="AX115" s="914"/>
      <c r="AY115" s="910"/>
      <c r="AZ115" s="929"/>
      <c r="BA115" s="940"/>
      <c r="BB115" s="1139"/>
      <c r="BC115" s="1125">
        <f>BA115/BA113</f>
        <v>0</v>
      </c>
      <c r="BD115" s="880"/>
      <c r="BE115" s="871"/>
      <c r="BG115" s="876"/>
      <c r="BH115" s="429"/>
      <c r="BI115" s="905"/>
      <c r="BJ115" s="429"/>
      <c r="BK115" s="429"/>
      <c r="BL115" s="906"/>
      <c r="BM115" s="910"/>
      <c r="BN115" s="429"/>
      <c r="BO115" s="429"/>
      <c r="BP115" s="429"/>
      <c r="BQ115" s="906"/>
      <c r="BR115" s="910"/>
      <c r="BS115" s="929"/>
      <c r="BT115" s="940"/>
      <c r="BU115" s="1139"/>
      <c r="BV115" s="1125">
        <f>BT115/BT113</f>
        <v>0</v>
      </c>
      <c r="BW115" s="876"/>
      <c r="BX115" s="871"/>
      <c r="CA115" s="880"/>
      <c r="CB115" s="911"/>
      <c r="CC115" s="905"/>
      <c r="CD115" s="429"/>
      <c r="CE115" s="429"/>
      <c r="CF115" s="906"/>
      <c r="CG115" s="912"/>
      <c r="CH115" s="911"/>
      <c r="CI115" s="911"/>
      <c r="CJ115" s="911"/>
      <c r="CK115" s="914"/>
      <c r="CL115" s="910"/>
      <c r="CM115" s="929"/>
      <c r="CN115" s="940"/>
      <c r="CO115" s="1139"/>
      <c r="CP115" s="1125">
        <f>CN115/CN113</f>
        <v>0</v>
      </c>
      <c r="CQ115" s="880"/>
      <c r="CR115" s="871"/>
      <c r="CU115" s="876"/>
      <c r="CV115" s="429"/>
      <c r="CW115" s="905"/>
      <c r="CX115" s="429"/>
      <c r="CY115" s="429"/>
      <c r="CZ115" s="906"/>
      <c r="DA115" s="910"/>
      <c r="DB115" s="429"/>
      <c r="DC115" s="429"/>
      <c r="DD115" s="429"/>
      <c r="DE115" s="906"/>
      <c r="DF115" s="910"/>
      <c r="DG115" s="929"/>
      <c r="DH115" s="940"/>
      <c r="DI115" s="1139"/>
      <c r="DJ115" s="1125">
        <f>DH115/DH113</f>
        <v>0</v>
      </c>
      <c r="DK115" s="876"/>
      <c r="DL115" s="871"/>
      <c r="DO115" s="880"/>
      <c r="DP115" s="911"/>
      <c r="DQ115" s="905"/>
      <c r="DR115" s="429"/>
      <c r="DS115" s="429"/>
      <c r="DT115" s="906"/>
      <c r="DU115" s="912"/>
      <c r="DV115" s="911"/>
      <c r="DW115" s="911"/>
      <c r="DX115" s="911"/>
      <c r="DY115" s="914"/>
      <c r="DZ115" s="910"/>
      <c r="EA115" s="929"/>
      <c r="EB115" s="940"/>
      <c r="EC115" s="1139"/>
      <c r="ED115" s="1125">
        <f>EB115/EB113</f>
        <v>0</v>
      </c>
      <c r="EE115" s="880"/>
      <c r="EF115" s="871"/>
      <c r="EI115" s="397"/>
      <c r="EJ115" s="915"/>
      <c r="EK115" s="905"/>
      <c r="EL115" s="429"/>
      <c r="EM115" s="429"/>
      <c r="EN115" s="906"/>
      <c r="EO115" s="916"/>
      <c r="EP115" s="915"/>
      <c r="EQ115" s="915"/>
      <c r="ER115" s="915"/>
      <c r="ES115" s="918"/>
      <c r="ET115" s="910"/>
      <c r="EU115" s="929"/>
      <c r="EV115" s="940"/>
      <c r="EW115" s="1139"/>
      <c r="EX115" s="1125">
        <f>EV115/EV113</f>
        <v>0</v>
      </c>
      <c r="EY115" s="397"/>
      <c r="EZ115" s="871"/>
    </row>
    <row r="116" spans="1:156">
      <c r="A116" s="400">
        <v>32</v>
      </c>
      <c r="B116" s="1004" t="s">
        <v>269</v>
      </c>
      <c r="C116" s="1140">
        <f>SUM(C103,C111)</f>
        <v>0</v>
      </c>
      <c r="D116" s="1140">
        <f>SUM(D103,D111)</f>
        <v>92132</v>
      </c>
      <c r="E116" s="1141">
        <f>SUM(D116,-C116)</f>
        <v>92132</v>
      </c>
      <c r="F116" s="1006" t="e">
        <f>E116/C116</f>
        <v>#DIV/0!</v>
      </c>
      <c r="G116" s="1142"/>
      <c r="H116" s="1004">
        <f>SUM(H103,H111)</f>
        <v>92213</v>
      </c>
      <c r="I116" s="1004">
        <f>SUM(I103,I111)</f>
        <v>90991</v>
      </c>
      <c r="J116" s="1004">
        <f>SUM(I116,-H116)</f>
        <v>-1222</v>
      </c>
      <c r="K116" s="1143">
        <f>J116/H116</f>
        <v>-1.3251927602398794E-2</v>
      </c>
      <c r="L116" s="922"/>
      <c r="M116" s="1144">
        <f>SUM(M103,M111)</f>
        <v>92213</v>
      </c>
      <c r="N116" s="1144">
        <f>SUM(N103,N111)</f>
        <v>90991</v>
      </c>
      <c r="O116" s="1145">
        <f>SUM(N116,-M116)</f>
        <v>-1222</v>
      </c>
      <c r="P116" s="1146">
        <f>O116/M116</f>
        <v>-1.3251927602398794E-2</v>
      </c>
      <c r="Q116" s="400">
        <v>32</v>
      </c>
      <c r="R116" s="866"/>
      <c r="U116" s="876">
        <v>32</v>
      </c>
      <c r="V116" s="1004" t="s">
        <v>269</v>
      </c>
      <c r="W116" s="1004" t="e">
        <f>SUM(#REF!,W111)</f>
        <v>#REF!</v>
      </c>
      <c r="X116" s="1004" t="e">
        <f>SUM(#REF!,X111)</f>
        <v>#REF!</v>
      </c>
      <c r="Y116" s="1141" t="e">
        <f>SUM(X116,-W116)</f>
        <v>#REF!</v>
      </c>
      <c r="Z116" s="1006" t="e">
        <f>Y116/W116</f>
        <v>#REF!</v>
      </c>
      <c r="AA116" s="1142"/>
      <c r="AB116" s="1004">
        <f>SUM(AB103,AB111)</f>
        <v>24123</v>
      </c>
      <c r="AC116" s="1004">
        <f>SUM(AC103,AC111)</f>
        <v>23615</v>
      </c>
      <c r="AD116" s="1004">
        <f>SUM(AC116,-AB116)</f>
        <v>-508</v>
      </c>
      <c r="AE116" s="1147">
        <f>AD116/AB116</f>
        <v>-2.1058740620984125E-2</v>
      </c>
      <c r="AF116" s="910"/>
      <c r="AG116" s="929"/>
      <c r="AH116" s="940"/>
      <c r="AI116" s="1139"/>
      <c r="AJ116" s="1125">
        <f>AH116/AH113</f>
        <v>0</v>
      </c>
      <c r="AK116" s="876">
        <v>32</v>
      </c>
      <c r="AL116" s="871"/>
      <c r="AN116" s="880">
        <v>32</v>
      </c>
      <c r="AO116" s="1004" t="s">
        <v>269</v>
      </c>
      <c r="AP116" s="1004" t="e">
        <f>SUM(#REF!,AP111)</f>
        <v>#REF!</v>
      </c>
      <c r="AQ116" s="1004" t="e">
        <f>SUM(#REF!,AQ111)</f>
        <v>#REF!</v>
      </c>
      <c r="AR116" s="1141" t="e">
        <f>SUM(AQ116,-AP116)</f>
        <v>#REF!</v>
      </c>
      <c r="AS116" s="1006" t="e">
        <f>AR116/AP116</f>
        <v>#REF!</v>
      </c>
      <c r="AT116" s="1142"/>
      <c r="AU116" s="1004">
        <f>SUM(AU103,AU111)</f>
        <v>14342</v>
      </c>
      <c r="AV116" s="1004">
        <f>SUM(AV103,AV111)</f>
        <v>13955</v>
      </c>
      <c r="AW116" s="1004">
        <f>SUM(AV116,-AU116)</f>
        <v>-387</v>
      </c>
      <c r="AX116" s="1147">
        <f>AW116/AU116</f>
        <v>-2.6983684283921349E-2</v>
      </c>
      <c r="AY116" s="910"/>
      <c r="AZ116" s="929"/>
      <c r="BA116" s="940"/>
      <c r="BB116" s="1139"/>
      <c r="BC116" s="1125">
        <f>BA116/BA113</f>
        <v>0</v>
      </c>
      <c r="BD116" s="880">
        <v>32</v>
      </c>
      <c r="BE116" s="871"/>
      <c r="BG116" s="876">
        <v>32</v>
      </c>
      <c r="BH116" s="1004" t="s">
        <v>269</v>
      </c>
      <c r="BI116" s="1004" t="e">
        <f>SUM(#REF!,BI111)</f>
        <v>#REF!</v>
      </c>
      <c r="BJ116" s="1004" t="e">
        <f>SUM(#REF!,BJ111)</f>
        <v>#REF!</v>
      </c>
      <c r="BK116" s="1141" t="e">
        <f>SUM(BJ116,-BI116)</f>
        <v>#REF!</v>
      </c>
      <c r="BL116" s="1006" t="e">
        <f>BK116/BI116</f>
        <v>#REF!</v>
      </c>
      <c r="BM116" s="1142"/>
      <c r="BN116" s="1004">
        <f>SUM(BN103,BN111)</f>
        <v>9715</v>
      </c>
      <c r="BO116" s="1004">
        <f>SUM(BO103,BO111)</f>
        <v>9721</v>
      </c>
      <c r="BP116" s="1004">
        <f>SUM(BO116,-BN116)</f>
        <v>6</v>
      </c>
      <c r="BQ116" s="1147">
        <f>BP116/BN116</f>
        <v>6.1760164693772514E-4</v>
      </c>
      <c r="BR116" s="910"/>
      <c r="BS116" s="929"/>
      <c r="BT116" s="940"/>
      <c r="BU116" s="1139"/>
      <c r="BV116" s="1125">
        <f>BT116/BT113</f>
        <v>0</v>
      </c>
      <c r="BW116" s="876">
        <v>32</v>
      </c>
      <c r="BX116" s="871"/>
      <c r="CA116" s="880">
        <v>32</v>
      </c>
      <c r="CB116" s="1004" t="s">
        <v>269</v>
      </c>
      <c r="CC116" s="1004" t="e">
        <f>SUM(#REF!,CC111)</f>
        <v>#REF!</v>
      </c>
      <c r="CD116" s="1004" t="e">
        <f>SUM(#REF!,CD111)</f>
        <v>#REF!</v>
      </c>
      <c r="CE116" s="1141" t="e">
        <f>SUM(CD116,-CC116)</f>
        <v>#REF!</v>
      </c>
      <c r="CF116" s="1006" t="e">
        <f>CE116/CC116</f>
        <v>#REF!</v>
      </c>
      <c r="CG116" s="1142"/>
      <c r="CH116" s="1004">
        <f>SUM(CH103,CH111)</f>
        <v>10775</v>
      </c>
      <c r="CI116" s="1004">
        <f>SUM(CI103,CI111)</f>
        <v>11205</v>
      </c>
      <c r="CJ116" s="1004">
        <f>SUM(CI116,-CH116)</f>
        <v>430</v>
      </c>
      <c r="CK116" s="1147">
        <f>CJ116/CH116</f>
        <v>3.9907192575406029E-2</v>
      </c>
      <c r="CL116" s="910"/>
      <c r="CM116" s="929"/>
      <c r="CN116" s="940"/>
      <c r="CO116" s="1139"/>
      <c r="CP116" s="1125">
        <f>CN116/CN113</f>
        <v>0</v>
      </c>
      <c r="CQ116" s="880">
        <v>32</v>
      </c>
      <c r="CR116" s="871"/>
      <c r="CU116" s="876">
        <v>32</v>
      </c>
      <c r="CV116" s="1004" t="s">
        <v>269</v>
      </c>
      <c r="CW116" s="1004" t="e">
        <f>SUM(#REF!,CW111)</f>
        <v>#REF!</v>
      </c>
      <c r="CX116" s="1004" t="e">
        <f>SUM(#REF!,CX111)</f>
        <v>#REF!</v>
      </c>
      <c r="CY116" s="1141" t="e">
        <f>SUM(CX116,-CW116)</f>
        <v>#REF!</v>
      </c>
      <c r="CZ116" s="1006" t="e">
        <f>CY116/CW116</f>
        <v>#REF!</v>
      </c>
      <c r="DA116" s="1142"/>
      <c r="DB116" s="1004">
        <f>SUM(DB103,DB111)</f>
        <v>6651</v>
      </c>
      <c r="DC116" s="1004">
        <f>SUM(DC103,DC111)</f>
        <v>6431</v>
      </c>
      <c r="DD116" s="1004">
        <f>SUM(DC116,-DB116)</f>
        <v>-220</v>
      </c>
      <c r="DE116" s="1147">
        <f>DD116/DB116</f>
        <v>-3.307773267177868E-2</v>
      </c>
      <c r="DF116" s="910"/>
      <c r="DG116" s="929"/>
      <c r="DH116" s="940"/>
      <c r="DI116" s="1139"/>
      <c r="DJ116" s="1125">
        <f>DH116/DH113</f>
        <v>0</v>
      </c>
      <c r="DK116" s="876">
        <v>32</v>
      </c>
      <c r="DL116" s="871"/>
      <c r="DO116" s="880">
        <v>32</v>
      </c>
      <c r="DP116" s="1004" t="s">
        <v>269</v>
      </c>
      <c r="DQ116" s="1004" t="e">
        <f>SUM(#REF!,DQ111)</f>
        <v>#REF!</v>
      </c>
      <c r="DR116" s="1004" t="e">
        <f>SUM(#REF!,DR111)</f>
        <v>#REF!</v>
      </c>
      <c r="DS116" s="1141" t="e">
        <f>SUM(DR116,-DQ116)</f>
        <v>#REF!</v>
      </c>
      <c r="DT116" s="1006" t="e">
        <f>DS116/DQ116</f>
        <v>#REF!</v>
      </c>
      <c r="DU116" s="1142"/>
      <c r="DV116" s="1004">
        <f>SUM(DV103,DV111)</f>
        <v>8920</v>
      </c>
      <c r="DW116" s="1004">
        <f>SUM(DW103,DW111)</f>
        <v>8574</v>
      </c>
      <c r="DX116" s="1004">
        <f>SUM(DW116,-DV116)</f>
        <v>-346</v>
      </c>
      <c r="DY116" s="1147">
        <f>DX116/DV116</f>
        <v>-3.8789237668161433E-2</v>
      </c>
      <c r="DZ116" s="910"/>
      <c r="EA116" s="929"/>
      <c r="EB116" s="940"/>
      <c r="EC116" s="1139"/>
      <c r="ED116" s="1125">
        <f>EB116/EB113</f>
        <v>0</v>
      </c>
      <c r="EE116" s="880">
        <v>32</v>
      </c>
      <c r="EF116" s="871"/>
      <c r="EI116" s="397">
        <v>32</v>
      </c>
      <c r="EJ116" s="1004" t="s">
        <v>269</v>
      </c>
      <c r="EK116" s="1004" t="e">
        <f>SUM(#REF!,EK111)</f>
        <v>#REF!</v>
      </c>
      <c r="EL116" s="1004" t="e">
        <f>SUM(#REF!,EL111)</f>
        <v>#REF!</v>
      </c>
      <c r="EM116" s="1141" t="e">
        <f>SUM(EL116,-EK116)</f>
        <v>#REF!</v>
      </c>
      <c r="EN116" s="1006" t="e">
        <f>EM116/EK116</f>
        <v>#REF!</v>
      </c>
      <c r="EO116" s="1142"/>
      <c r="EP116" s="1004">
        <f>SUM(EP103,EP111)</f>
        <v>74526</v>
      </c>
      <c r="EQ116" s="1004">
        <f>SUM(EQ103,EQ111)</f>
        <v>73501</v>
      </c>
      <c r="ER116" s="1004">
        <f>SUM(EQ116,-EP116)</f>
        <v>-1025</v>
      </c>
      <c r="ES116" s="1147">
        <f>ER116/EP116</f>
        <v>-1.3753589351367309E-2</v>
      </c>
      <c r="ET116" s="910"/>
      <c r="EU116" s="929"/>
      <c r="EV116" s="940"/>
      <c r="EW116" s="1139"/>
      <c r="EX116" s="1125">
        <f>EV116/EV113</f>
        <v>0</v>
      </c>
      <c r="EY116" s="397">
        <v>32</v>
      </c>
      <c r="EZ116" s="871"/>
    </row>
    <row r="117" spans="1:156" ht="15" customHeight="1">
      <c r="A117" s="401"/>
      <c r="B117" s="872" t="s">
        <v>233</v>
      </c>
      <c r="C117" s="872">
        <v>2012</v>
      </c>
      <c r="D117" s="872">
        <v>2013</v>
      </c>
      <c r="E117" s="872" t="s">
        <v>234</v>
      </c>
      <c r="F117" s="873" t="s">
        <v>10</v>
      </c>
      <c r="G117" s="874" t="s">
        <v>27</v>
      </c>
      <c r="H117" s="872">
        <v>2013</v>
      </c>
      <c r="I117" s="872">
        <v>2014</v>
      </c>
      <c r="J117" s="872" t="s">
        <v>234</v>
      </c>
      <c r="K117" s="873" t="s">
        <v>10</v>
      </c>
      <c r="L117" s="1148"/>
      <c r="M117" s="430"/>
      <c r="N117" s="430"/>
      <c r="O117" s="430"/>
      <c r="P117" s="430"/>
      <c r="Q117" s="875"/>
      <c r="R117" s="866"/>
      <c r="U117" s="876"/>
      <c r="V117" s="877" t="s">
        <v>236</v>
      </c>
      <c r="W117" s="1149"/>
      <c r="X117" s="1149"/>
      <c r="Y117" s="1150"/>
      <c r="Z117" s="1151"/>
      <c r="AA117" s="910"/>
      <c r="AB117" s="1149">
        <v>24123</v>
      </c>
      <c r="AC117" s="1149">
        <v>23528</v>
      </c>
      <c r="AD117" s="1149">
        <f>SUM(AC117,-AB117)</f>
        <v>-595</v>
      </c>
      <c r="AE117" s="1152">
        <f>AD117/AB117</f>
        <v>-2.4665257223396759E-2</v>
      </c>
      <c r="AF117" s="910"/>
      <c r="AG117" s="1149"/>
      <c r="AH117" s="1149"/>
      <c r="AI117" s="1045"/>
      <c r="AJ117" s="1151"/>
      <c r="AK117" s="876"/>
      <c r="AL117" s="871"/>
      <c r="AN117" s="880"/>
      <c r="AO117" s="881" t="s">
        <v>237</v>
      </c>
      <c r="AP117" s="1153"/>
      <c r="AQ117" s="1153"/>
      <c r="AR117" s="1154"/>
      <c r="AS117" s="1155"/>
      <c r="AT117" s="912"/>
      <c r="AU117" s="1153">
        <v>14342</v>
      </c>
      <c r="AV117" s="1153">
        <v>14042</v>
      </c>
      <c r="AW117" s="1153">
        <f>SUM(AV117,-AU117)</f>
        <v>-300</v>
      </c>
      <c r="AX117" s="1156">
        <f>AW117/AU117</f>
        <v>-2.0917584716218102E-2</v>
      </c>
      <c r="AY117" s="910"/>
      <c r="AZ117" s="1149"/>
      <c r="BA117" s="1149"/>
      <c r="BB117" s="1045"/>
      <c r="BC117" s="1151"/>
      <c r="BD117" s="880"/>
      <c r="BE117" s="871"/>
      <c r="BG117" s="876"/>
      <c r="BH117" s="877" t="s">
        <v>238</v>
      </c>
      <c r="BI117" s="1149"/>
      <c r="BJ117" s="1149"/>
      <c r="BK117" s="1150"/>
      <c r="BL117" s="1151"/>
      <c r="BM117" s="910"/>
      <c r="BN117" s="877">
        <v>2013</v>
      </c>
      <c r="BO117" s="877">
        <v>2014</v>
      </c>
      <c r="BP117" s="877" t="s">
        <v>234</v>
      </c>
      <c r="BQ117" s="878" t="s">
        <v>10</v>
      </c>
      <c r="BR117" s="910"/>
      <c r="BS117" s="1149"/>
      <c r="BT117" s="1149"/>
      <c r="BU117" s="1045"/>
      <c r="BV117" s="1151"/>
      <c r="BW117" s="876"/>
      <c r="BX117" s="871"/>
      <c r="CA117" s="880"/>
      <c r="CB117" s="881" t="s">
        <v>239</v>
      </c>
      <c r="CC117" s="881">
        <v>2012</v>
      </c>
      <c r="CD117" s="881">
        <v>2013</v>
      </c>
      <c r="CE117" s="881" t="s">
        <v>234</v>
      </c>
      <c r="CF117" s="882" t="s">
        <v>10</v>
      </c>
      <c r="CG117" s="883"/>
      <c r="CH117" s="881">
        <v>2013</v>
      </c>
      <c r="CI117" s="881">
        <v>2014</v>
      </c>
      <c r="CJ117" s="881" t="s">
        <v>234</v>
      </c>
      <c r="CK117" s="882" t="s">
        <v>10</v>
      </c>
      <c r="CL117" s="910"/>
      <c r="CM117" s="1149"/>
      <c r="CN117" s="1149"/>
      <c r="CO117" s="1045"/>
      <c r="CP117" s="1151"/>
      <c r="CQ117" s="880"/>
      <c r="CR117" s="871"/>
      <c r="CU117" s="876"/>
      <c r="CV117" s="877" t="s">
        <v>240</v>
      </c>
      <c r="CW117" s="877">
        <v>2012</v>
      </c>
      <c r="CX117" s="877">
        <v>2013</v>
      </c>
      <c r="CY117" s="877" t="s">
        <v>234</v>
      </c>
      <c r="CZ117" s="878" t="s">
        <v>10</v>
      </c>
      <c r="DA117" s="879"/>
      <c r="DB117" s="877">
        <v>2013</v>
      </c>
      <c r="DC117" s="877">
        <v>2014</v>
      </c>
      <c r="DD117" s="877" t="s">
        <v>234</v>
      </c>
      <c r="DE117" s="878" t="s">
        <v>10</v>
      </c>
      <c r="DF117" s="910"/>
      <c r="DG117" s="1149"/>
      <c r="DH117" s="1149"/>
      <c r="DI117" s="1045"/>
      <c r="DJ117" s="1151"/>
      <c r="DK117" s="876"/>
      <c r="DL117" s="871"/>
      <c r="DO117" s="880"/>
      <c r="DP117" s="881" t="s">
        <v>241</v>
      </c>
      <c r="DQ117" s="881">
        <v>2012</v>
      </c>
      <c r="DR117" s="881">
        <v>2013</v>
      </c>
      <c r="DS117" s="881" t="s">
        <v>234</v>
      </c>
      <c r="DT117" s="882" t="s">
        <v>10</v>
      </c>
      <c r="DU117" s="883"/>
      <c r="DV117" s="881">
        <v>2013</v>
      </c>
      <c r="DW117" s="881">
        <v>2014</v>
      </c>
      <c r="DX117" s="881" t="s">
        <v>234</v>
      </c>
      <c r="DY117" s="882" t="s">
        <v>10</v>
      </c>
      <c r="DZ117" s="910"/>
      <c r="EA117" s="1149"/>
      <c r="EB117" s="1149"/>
      <c r="EC117" s="1045"/>
      <c r="ED117" s="1151"/>
      <c r="EE117" s="880"/>
      <c r="EF117" s="871"/>
      <c r="EI117" s="397"/>
      <c r="EJ117" s="884" t="s">
        <v>242</v>
      </c>
      <c r="EK117" s="884">
        <v>2012</v>
      </c>
      <c r="EL117" s="884">
        <v>2013</v>
      </c>
      <c r="EM117" s="884" t="s">
        <v>234</v>
      </c>
      <c r="EN117" s="885" t="s">
        <v>10</v>
      </c>
      <c r="EO117" s="886"/>
      <c r="EP117" s="884">
        <v>2013</v>
      </c>
      <c r="EQ117" s="884">
        <v>2014</v>
      </c>
      <c r="ER117" s="884" t="s">
        <v>234</v>
      </c>
      <c r="ES117" s="885" t="s">
        <v>10</v>
      </c>
      <c r="ET117" s="910"/>
      <c r="EU117" s="1149"/>
      <c r="EV117" s="1149"/>
      <c r="EW117" s="1045"/>
      <c r="EX117" s="1151"/>
      <c r="EY117" s="397"/>
      <c r="EZ117" s="871"/>
    </row>
    <row r="118" spans="1:156" hidden="1">
      <c r="A118" s="189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U118" s="414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869"/>
      <c r="AG118" s="1157"/>
      <c r="AH118" s="1157"/>
      <c r="AI118" s="1158"/>
      <c r="AJ118" s="1007"/>
      <c r="AK118" s="1159"/>
      <c r="AL118" s="871"/>
      <c r="AN118" s="1159"/>
      <c r="AO118" s="283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  <c r="BA118" s="189"/>
      <c r="BB118" s="189"/>
      <c r="BC118" s="189"/>
      <c r="BD118" s="283"/>
      <c r="BE118" s="189"/>
      <c r="BG118" s="1159"/>
      <c r="BH118" s="283"/>
      <c r="BI118" s="189"/>
      <c r="BJ118" s="189"/>
      <c r="BK118" s="189"/>
      <c r="BL118" s="189"/>
      <c r="BM118" s="189"/>
      <c r="BN118" s="189"/>
      <c r="BO118" s="189"/>
      <c r="BP118" s="189"/>
      <c r="BQ118" s="189"/>
      <c r="BR118" s="189"/>
      <c r="BS118" s="189"/>
      <c r="BT118" s="189"/>
      <c r="BU118" s="189"/>
      <c r="BV118" s="189"/>
      <c r="BW118" s="283"/>
      <c r="BX118" s="189"/>
    </row>
    <row r="119" spans="1:156">
      <c r="AL119" s="871"/>
      <c r="AN119" s="1159"/>
      <c r="AO119" s="302"/>
      <c r="AP119" s="302"/>
      <c r="AQ119" s="302"/>
      <c r="AR119" s="302"/>
      <c r="AS119" s="868"/>
      <c r="AT119" s="869"/>
      <c r="AU119" s="302"/>
      <c r="AV119" s="302"/>
      <c r="AW119" s="302"/>
      <c r="AX119" s="868"/>
      <c r="AY119" s="869"/>
      <c r="AZ119" s="302"/>
      <c r="BA119" s="302"/>
      <c r="BB119" s="302"/>
      <c r="BC119" s="868"/>
      <c r="BD119" s="302"/>
      <c r="BE119" s="189"/>
      <c r="BG119" s="1159"/>
      <c r="BH119" s="302"/>
      <c r="BI119" s="302"/>
      <c r="BJ119" s="302"/>
      <c r="BK119" s="302"/>
      <c r="BL119" s="868"/>
      <c r="BM119" s="869"/>
      <c r="BN119" s="302"/>
      <c r="BO119" s="302"/>
      <c r="BP119" s="302"/>
      <c r="BQ119" s="868"/>
      <c r="BR119" s="869"/>
      <c r="BS119" s="302"/>
      <c r="BT119" s="302"/>
      <c r="BU119" s="302"/>
      <c r="BV119" s="868"/>
      <c r="BW119" s="302"/>
      <c r="BX119" s="189"/>
    </row>
    <row r="120" spans="1:156">
      <c r="U120" s="279"/>
      <c r="AG120" s="1160"/>
      <c r="AK120" s="1161"/>
      <c r="AL120" s="871"/>
      <c r="AN120" s="1159"/>
      <c r="AO120" s="1162"/>
      <c r="AP120" s="1162"/>
      <c r="AQ120" s="1162"/>
      <c r="AR120" s="1162"/>
      <c r="AS120" s="1028"/>
      <c r="AT120" s="1163"/>
      <c r="AU120" s="1162"/>
      <c r="AV120" s="1162"/>
      <c r="AW120" s="1162"/>
      <c r="AX120" s="1028"/>
      <c r="AY120" s="1163"/>
      <c r="AZ120" s="1162"/>
      <c r="BA120" s="1162"/>
      <c r="BB120" s="1162"/>
      <c r="BC120" s="1028"/>
      <c r="BD120" s="414"/>
      <c r="BE120" s="776"/>
      <c r="BG120" s="1159"/>
      <c r="BH120" s="1162"/>
      <c r="BI120" s="1162"/>
      <c r="BJ120" s="1162"/>
      <c r="BK120" s="1162"/>
      <c r="BL120" s="1028"/>
      <c r="BM120" s="1163"/>
      <c r="BN120" s="1162"/>
      <c r="BO120" s="1162"/>
      <c r="BP120" s="1162"/>
      <c r="BQ120" s="1028"/>
      <c r="BR120" s="1163"/>
      <c r="BS120" s="1162"/>
      <c r="BT120" s="1162"/>
      <c r="BU120" s="1162"/>
      <c r="BV120" s="1028"/>
      <c r="BW120" s="414"/>
      <c r="BX120" s="776"/>
    </row>
    <row r="121" spans="1:156">
      <c r="L121" s="1163"/>
      <c r="M121" s="302">
        <v>10</v>
      </c>
      <c r="N121" s="302">
        <v>11</v>
      </c>
      <c r="O121" s="302">
        <v>12</v>
      </c>
      <c r="P121" s="868">
        <v>13</v>
      </c>
      <c r="U121" s="279"/>
      <c r="AG121" s="1160"/>
      <c r="AK121" s="1161"/>
      <c r="AL121" s="871"/>
      <c r="AN121" s="1159"/>
      <c r="AO121" s="338"/>
      <c r="AP121" s="888"/>
      <c r="AQ121" s="888"/>
      <c r="AR121" s="888"/>
      <c r="AS121" s="888"/>
      <c r="AT121" s="888"/>
      <c r="AU121" s="888"/>
      <c r="AV121" s="888"/>
      <c r="AW121" s="896"/>
      <c r="AX121" s="897"/>
      <c r="AY121" s="1164"/>
      <c r="AZ121" s="1165"/>
      <c r="BA121" s="1165"/>
      <c r="BB121" s="1166"/>
      <c r="BC121" s="1167"/>
      <c r="BD121" s="414"/>
      <c r="BE121" s="776"/>
      <c r="BG121" s="1159"/>
      <c r="BH121" s="338"/>
      <c r="BI121" s="888"/>
      <c r="BJ121" s="888"/>
      <c r="BK121" s="888"/>
      <c r="BL121" s="888"/>
      <c r="BM121" s="888"/>
      <c r="BN121" s="888"/>
      <c r="BO121" s="888"/>
      <c r="BP121" s="896"/>
      <c r="BQ121" s="897"/>
      <c r="BR121" s="1164"/>
      <c r="BS121" s="1165"/>
      <c r="BT121" s="1165"/>
      <c r="BU121" s="1166"/>
      <c r="BV121" s="1167"/>
      <c r="BW121" s="414"/>
      <c r="BX121" s="776"/>
    </row>
    <row r="122" spans="1:156">
      <c r="B122" s="302"/>
      <c r="C122" s="302"/>
      <c r="D122" s="302"/>
      <c r="E122" s="302"/>
      <c r="F122" s="868"/>
      <c r="G122" s="869"/>
      <c r="H122" s="302"/>
      <c r="I122" s="302"/>
      <c r="J122" s="302"/>
      <c r="K122" s="868"/>
      <c r="L122" s="1163"/>
      <c r="M122" s="302"/>
      <c r="N122" s="302"/>
      <c r="O122" s="302"/>
      <c r="P122" s="868"/>
      <c r="AN122" s="1159"/>
      <c r="AO122" s="283"/>
      <c r="AP122" s="302"/>
      <c r="AQ122" s="283"/>
      <c r="AR122" s="283"/>
      <c r="AS122" s="945"/>
      <c r="AT122" s="189"/>
      <c r="AU122" s="283"/>
      <c r="AV122" s="283"/>
      <c r="AW122" s="283"/>
      <c r="AX122" s="945"/>
      <c r="AY122" s="1168"/>
      <c r="AZ122" s="414"/>
      <c r="BA122" s="1169"/>
      <c r="BB122" s="1169"/>
      <c r="BC122" s="1170"/>
      <c r="BD122" s="414"/>
      <c r="BE122" s="189"/>
      <c r="BG122" s="1159"/>
      <c r="BH122" s="283"/>
      <c r="BI122" s="302"/>
      <c r="BJ122" s="283"/>
      <c r="BK122" s="283"/>
      <c r="BL122" s="945"/>
      <c r="BM122" s="189"/>
      <c r="BN122" s="283"/>
      <c r="BO122" s="283"/>
      <c r="BP122" s="283"/>
      <c r="BQ122" s="945"/>
      <c r="BR122" s="1168"/>
      <c r="BS122" s="414"/>
      <c r="BT122" s="1169"/>
      <c r="BU122" s="1169"/>
      <c r="BV122" s="1170"/>
      <c r="BW122" s="414"/>
      <c r="BX122" s="189"/>
    </row>
    <row r="123" spans="1:156">
      <c r="B123" s="302"/>
      <c r="C123" s="302"/>
      <c r="D123" s="302"/>
      <c r="E123" s="302"/>
      <c r="F123" s="868"/>
      <c r="G123" s="869"/>
      <c r="H123" s="302"/>
      <c r="I123" s="302"/>
      <c r="J123" s="302"/>
      <c r="K123" s="868"/>
      <c r="L123" s="1163"/>
      <c r="M123" s="302"/>
      <c r="N123" s="302"/>
      <c r="O123" s="302"/>
      <c r="P123" s="868"/>
      <c r="AN123" s="1159"/>
      <c r="AO123" s="283"/>
      <c r="AP123" s="302"/>
      <c r="AQ123" s="302"/>
      <c r="AR123" s="639"/>
      <c r="AS123" s="1171"/>
      <c r="AT123" s="869"/>
      <c r="AU123" s="302"/>
      <c r="AV123" s="302"/>
      <c r="AW123" s="639"/>
      <c r="AX123" s="1171"/>
      <c r="AY123" s="869"/>
      <c r="AZ123" s="302"/>
      <c r="BA123" s="302"/>
      <c r="BB123" s="639"/>
      <c r="BC123" s="1171"/>
      <c r="BD123" s="414"/>
      <c r="BE123" s="189"/>
      <c r="BG123" s="1159"/>
      <c r="BH123" s="283"/>
      <c r="BI123" s="302"/>
      <c r="BJ123" s="302"/>
      <c r="BK123" s="639"/>
      <c r="BL123" s="1171"/>
      <c r="BM123" s="869"/>
      <c r="BN123" s="302"/>
      <c r="BO123" s="302"/>
      <c r="BP123" s="639"/>
      <c r="BQ123" s="1171"/>
      <c r="BR123" s="869"/>
      <c r="BS123" s="302"/>
      <c r="BT123" s="302"/>
      <c r="BU123" s="639"/>
      <c r="BV123" s="1171"/>
      <c r="BW123" s="414"/>
      <c r="BX123" s="189"/>
    </row>
    <row r="124" spans="1:156">
      <c r="B124" s="302"/>
      <c r="C124" s="302"/>
      <c r="D124" s="302"/>
      <c r="E124" s="302"/>
      <c r="F124" s="868"/>
      <c r="G124" s="869"/>
      <c r="H124" s="302"/>
      <c r="I124" s="302"/>
      <c r="J124" s="302"/>
      <c r="K124" s="868"/>
      <c r="L124" s="1163"/>
      <c r="M124" s="302"/>
      <c r="N124" s="302"/>
      <c r="O124" s="302"/>
      <c r="P124" s="868"/>
      <c r="AN124" s="1159"/>
      <c r="AO124" s="283"/>
      <c r="AP124" s="302"/>
      <c r="AQ124" s="302"/>
      <c r="AR124" s="639"/>
      <c r="AS124" s="1171"/>
      <c r="AT124" s="869"/>
      <c r="AU124" s="302"/>
      <c r="AV124" s="302"/>
      <c r="AW124" s="639"/>
      <c r="AX124" s="1171"/>
      <c r="AY124" s="869"/>
      <c r="AZ124" s="302"/>
      <c r="BA124" s="302"/>
      <c r="BB124" s="639"/>
      <c r="BC124" s="1171"/>
      <c r="BD124" s="414"/>
      <c r="BE124" s="189"/>
      <c r="BG124" s="1159"/>
      <c r="BH124" s="283"/>
      <c r="BI124" s="302"/>
      <c r="BJ124" s="302"/>
      <c r="BK124" s="639"/>
      <c r="BL124" s="1171"/>
      <c r="BM124" s="869"/>
      <c r="BN124" s="302"/>
      <c r="BO124" s="302"/>
      <c r="BP124" s="639"/>
      <c r="BQ124" s="1171"/>
      <c r="BR124" s="869"/>
      <c r="BS124" s="302"/>
      <c r="BT124" s="302"/>
      <c r="BU124" s="639"/>
      <c r="BV124" s="1171"/>
      <c r="BW124" s="414"/>
      <c r="BX124" s="189"/>
    </row>
    <row r="125" spans="1:156">
      <c r="B125" s="302"/>
      <c r="C125" s="302"/>
      <c r="D125" s="302"/>
      <c r="E125" s="302"/>
      <c r="F125" s="868"/>
      <c r="G125" s="869"/>
      <c r="H125" s="302"/>
      <c r="I125" s="302"/>
      <c r="J125" s="302"/>
      <c r="K125" s="868"/>
      <c r="L125" s="1163"/>
      <c r="M125" s="302"/>
      <c r="N125" s="302"/>
      <c r="O125" s="302"/>
      <c r="P125" s="868"/>
      <c r="AN125" s="1159"/>
      <c r="AO125" s="1172"/>
      <c r="AP125" s="937"/>
      <c r="AQ125" s="937"/>
      <c r="AR125" s="1110"/>
      <c r="AS125" s="1111"/>
      <c r="AT125" s="869"/>
      <c r="AU125" s="937"/>
      <c r="AV125" s="937"/>
      <c r="AW125" s="1110"/>
      <c r="AX125" s="1173"/>
      <c r="AY125" s="869"/>
      <c r="AZ125" s="929"/>
      <c r="BA125" s="929"/>
      <c r="BB125" s="930"/>
      <c r="BC125" s="938"/>
      <c r="BD125" s="414"/>
      <c r="BE125" s="1174"/>
      <c r="BG125" s="1159"/>
      <c r="BH125" s="1172"/>
      <c r="BI125" s="937"/>
      <c r="BJ125" s="937"/>
      <c r="BK125" s="1110"/>
      <c r="BL125" s="1111"/>
      <c r="BM125" s="869"/>
      <c r="BN125" s="937"/>
      <c r="BO125" s="937"/>
      <c r="BP125" s="1110"/>
      <c r="BQ125" s="1173"/>
      <c r="BR125" s="869"/>
      <c r="BS125" s="929"/>
      <c r="BT125" s="929"/>
      <c r="BU125" s="930"/>
      <c r="BV125" s="938"/>
      <c r="BW125" s="414"/>
      <c r="BX125" s="1174"/>
    </row>
    <row r="126" spans="1:156" hidden="1">
      <c r="B126" s="302"/>
      <c r="C126" s="302"/>
      <c r="D126" s="302"/>
      <c r="E126" s="302"/>
      <c r="F126" s="868"/>
      <c r="G126" s="869"/>
      <c r="H126" s="302"/>
      <c r="I126" s="302"/>
      <c r="J126" s="302"/>
      <c r="K126" s="868"/>
      <c r="L126" s="1163"/>
      <c r="M126" s="302"/>
      <c r="N126" s="302"/>
      <c r="O126" s="302"/>
      <c r="P126" s="868"/>
      <c r="AN126" s="1159"/>
      <c r="AO126" s="339"/>
      <c r="AP126" s="302"/>
      <c r="AQ126" s="940"/>
      <c r="AR126" s="283"/>
      <c r="AS126" s="1175"/>
      <c r="AT126" s="869"/>
      <c r="AU126" s="1139"/>
      <c r="AV126" s="940"/>
      <c r="AW126" s="283"/>
      <c r="AX126" s="1175"/>
      <c r="AY126" s="869"/>
      <c r="AZ126" s="940"/>
      <c r="BA126" s="940"/>
      <c r="BB126" s="283"/>
      <c r="BC126" s="945"/>
      <c r="BD126" s="414"/>
      <c r="BE126" s="1174"/>
      <c r="BG126" s="1159"/>
      <c r="BH126" s="339"/>
      <c r="BI126" s="302"/>
      <c r="BJ126" s="940"/>
      <c r="BK126" s="283"/>
      <c r="BL126" s="1175"/>
      <c r="BM126" s="869"/>
      <c r="BN126" s="1139"/>
      <c r="BO126" s="940"/>
      <c r="BP126" s="283"/>
      <c r="BQ126" s="1175"/>
      <c r="BR126" s="869"/>
      <c r="BS126" s="940"/>
      <c r="BT126" s="940"/>
      <c r="BU126" s="283"/>
      <c r="BV126" s="945"/>
      <c r="BW126" s="414"/>
      <c r="BX126" s="1174"/>
    </row>
    <row r="127" spans="1:156" ht="12.95" customHeight="1">
      <c r="B127" s="302">
        <v>1</v>
      </c>
      <c r="C127" s="302">
        <v>2</v>
      </c>
      <c r="D127" s="302">
        <v>3</v>
      </c>
      <c r="E127" s="302">
        <v>4</v>
      </c>
      <c r="F127" s="868">
        <v>5</v>
      </c>
      <c r="G127" s="869"/>
      <c r="H127" s="302">
        <v>6</v>
      </c>
      <c r="I127" s="302">
        <v>7</v>
      </c>
      <c r="J127" s="302">
        <v>8</v>
      </c>
      <c r="K127" s="868">
        <v>9</v>
      </c>
      <c r="L127" s="1163"/>
      <c r="M127" s="302"/>
      <c r="N127" s="302"/>
      <c r="O127" s="302"/>
      <c r="P127" s="868"/>
      <c r="U127" s="302" t="s">
        <v>273</v>
      </c>
      <c r="V127" s="302">
        <v>1</v>
      </c>
      <c r="W127" s="302">
        <v>2</v>
      </c>
      <c r="X127" s="302">
        <v>3</v>
      </c>
      <c r="Y127" s="302">
        <v>4</v>
      </c>
      <c r="Z127" s="868">
        <v>5</v>
      </c>
      <c r="AA127" s="869"/>
      <c r="AB127" s="1176">
        <v>6</v>
      </c>
      <c r="AC127" s="1176">
        <v>7</v>
      </c>
      <c r="AD127" s="1176">
        <v>8</v>
      </c>
      <c r="AE127" s="1177">
        <v>9</v>
      </c>
      <c r="AF127" s="869"/>
      <c r="AG127" s="302">
        <v>10</v>
      </c>
      <c r="AH127" s="302">
        <v>11</v>
      </c>
      <c r="AI127" s="302">
        <v>12</v>
      </c>
      <c r="AJ127" s="868">
        <v>13</v>
      </c>
      <c r="AK127" s="1159" t="s">
        <v>273</v>
      </c>
      <c r="AL127" s="1178" t="s">
        <v>284</v>
      </c>
      <c r="AN127" s="302" t="s">
        <v>273</v>
      </c>
      <c r="AO127" s="302">
        <v>1</v>
      </c>
      <c r="AP127" s="302">
        <v>2</v>
      </c>
      <c r="AQ127" s="302">
        <v>3</v>
      </c>
      <c r="AR127" s="302">
        <v>4</v>
      </c>
      <c r="AS127" s="868">
        <v>5</v>
      </c>
      <c r="AT127" s="869"/>
      <c r="AU127" s="1176">
        <v>6</v>
      </c>
      <c r="AV127" s="1176">
        <v>7</v>
      </c>
      <c r="AW127" s="1176">
        <v>8</v>
      </c>
      <c r="AX127" s="1177">
        <v>9</v>
      </c>
      <c r="AY127" s="869"/>
      <c r="AZ127" s="302">
        <v>10</v>
      </c>
      <c r="BA127" s="302">
        <v>11</v>
      </c>
      <c r="BB127" s="302">
        <v>12</v>
      </c>
      <c r="BC127" s="868">
        <v>13</v>
      </c>
      <c r="BD127" s="1159" t="s">
        <v>273</v>
      </c>
      <c r="BE127" s="1178" t="s">
        <v>284</v>
      </c>
      <c r="BG127" s="302" t="s">
        <v>273</v>
      </c>
      <c r="BH127" s="302">
        <v>1</v>
      </c>
      <c r="BI127" s="302">
        <v>2</v>
      </c>
      <c r="BJ127" s="302">
        <v>3</v>
      </c>
      <c r="BK127" s="302">
        <v>4</v>
      </c>
      <c r="BL127" s="868">
        <v>5</v>
      </c>
      <c r="BM127" s="869"/>
      <c r="BN127" s="1176">
        <v>6</v>
      </c>
      <c r="BO127" s="1176">
        <v>7</v>
      </c>
      <c r="BP127" s="1176">
        <v>8</v>
      </c>
      <c r="BQ127" s="1177">
        <v>9</v>
      </c>
      <c r="BR127" s="869"/>
      <c r="BS127" s="302">
        <v>10</v>
      </c>
      <c r="BT127" s="302">
        <v>11</v>
      </c>
      <c r="BU127" s="302">
        <v>12</v>
      </c>
      <c r="BV127" s="868">
        <v>13</v>
      </c>
      <c r="BW127" s="1159" t="s">
        <v>273</v>
      </c>
      <c r="BX127" s="1178" t="s">
        <v>284</v>
      </c>
      <c r="CA127" s="302" t="s">
        <v>273</v>
      </c>
      <c r="CB127" s="302">
        <v>1</v>
      </c>
      <c r="CC127" s="302">
        <v>2</v>
      </c>
      <c r="CD127" s="302">
        <v>3</v>
      </c>
      <c r="CE127" s="302">
        <v>4</v>
      </c>
      <c r="CF127" s="868">
        <v>5</v>
      </c>
      <c r="CG127" s="869"/>
      <c r="CH127" s="1176">
        <v>6</v>
      </c>
      <c r="CI127" s="1176">
        <v>7</v>
      </c>
      <c r="CJ127" s="1176">
        <v>8</v>
      </c>
      <c r="CK127" s="1177">
        <v>9</v>
      </c>
      <c r="CL127" s="869"/>
      <c r="CM127" s="302">
        <v>10</v>
      </c>
      <c r="CN127" s="302">
        <v>11</v>
      </c>
      <c r="CO127" s="302">
        <v>12</v>
      </c>
      <c r="CP127" s="868">
        <v>13</v>
      </c>
      <c r="CQ127" s="1159" t="s">
        <v>273</v>
      </c>
      <c r="CR127" s="1178" t="s">
        <v>284</v>
      </c>
      <c r="CU127" s="302" t="s">
        <v>273</v>
      </c>
      <c r="CV127" s="302">
        <v>1</v>
      </c>
      <c r="CW127" s="302">
        <v>2</v>
      </c>
      <c r="CX127" s="302">
        <v>3</v>
      </c>
      <c r="CY127" s="302">
        <v>4</v>
      </c>
      <c r="CZ127" s="868">
        <v>5</v>
      </c>
      <c r="DA127" s="869"/>
      <c r="DB127" s="1176">
        <v>6</v>
      </c>
      <c r="DC127" s="1176">
        <v>7</v>
      </c>
      <c r="DD127" s="1176">
        <v>8</v>
      </c>
      <c r="DE127" s="1177">
        <v>9</v>
      </c>
      <c r="DF127" s="869"/>
      <c r="DG127" s="302">
        <v>10</v>
      </c>
      <c r="DH127" s="302">
        <v>11</v>
      </c>
      <c r="DI127" s="302">
        <v>12</v>
      </c>
      <c r="DJ127" s="868">
        <v>13</v>
      </c>
      <c r="DK127" s="1159" t="s">
        <v>273</v>
      </c>
      <c r="DL127" s="1178" t="s">
        <v>284</v>
      </c>
      <c r="DO127" s="302" t="s">
        <v>273</v>
      </c>
      <c r="DP127" s="302">
        <v>1</v>
      </c>
      <c r="DQ127" s="302">
        <v>2</v>
      </c>
      <c r="DR127" s="302">
        <v>3</v>
      </c>
      <c r="DS127" s="302">
        <v>4</v>
      </c>
      <c r="DT127" s="868">
        <v>5</v>
      </c>
      <c r="DU127" s="869"/>
      <c r="DV127" s="1176">
        <v>6</v>
      </c>
      <c r="DW127" s="1176">
        <v>7</v>
      </c>
      <c r="DX127" s="1176">
        <v>8</v>
      </c>
      <c r="DY127" s="1177">
        <v>9</v>
      </c>
      <c r="DZ127" s="869"/>
      <c r="EA127" s="302">
        <v>10</v>
      </c>
      <c r="EB127" s="302">
        <v>11</v>
      </c>
      <c r="EC127" s="302">
        <v>12</v>
      </c>
      <c r="ED127" s="868">
        <v>13</v>
      </c>
      <c r="EE127" s="1159" t="s">
        <v>273</v>
      </c>
      <c r="EF127" s="1178" t="s">
        <v>284</v>
      </c>
      <c r="EI127" s="302" t="s">
        <v>273</v>
      </c>
      <c r="EJ127" s="302">
        <v>1</v>
      </c>
      <c r="EK127" s="302">
        <v>2</v>
      </c>
      <c r="EL127" s="302">
        <v>3</v>
      </c>
      <c r="EM127" s="302">
        <v>4</v>
      </c>
      <c r="EN127" s="868">
        <v>5</v>
      </c>
      <c r="EO127" s="869"/>
      <c r="EP127" s="1176">
        <v>6</v>
      </c>
      <c r="EQ127" s="1176">
        <v>7</v>
      </c>
      <c r="ER127" s="1176">
        <v>8</v>
      </c>
      <c r="ES127" s="1177">
        <v>9</v>
      </c>
      <c r="ET127" s="869"/>
      <c r="EU127" s="302">
        <v>10</v>
      </c>
      <c r="EV127" s="302">
        <v>11</v>
      </c>
      <c r="EW127" s="302">
        <v>12</v>
      </c>
      <c r="EX127" s="868">
        <v>13</v>
      </c>
      <c r="EY127" s="1159" t="s">
        <v>273</v>
      </c>
      <c r="EZ127" s="1178" t="s">
        <v>284</v>
      </c>
    </row>
    <row r="128" spans="1:156" ht="12.95" customHeight="1">
      <c r="A128" s="1179" t="s">
        <v>27</v>
      </c>
      <c r="B128" s="1180" t="s">
        <v>233</v>
      </c>
      <c r="C128" s="1180">
        <v>2012</v>
      </c>
      <c r="D128" s="1180">
        <v>2013</v>
      </c>
      <c r="E128" s="1180" t="s">
        <v>234</v>
      </c>
      <c r="F128" s="1181" t="s">
        <v>10</v>
      </c>
      <c r="G128" s="1182" t="s">
        <v>27</v>
      </c>
      <c r="H128" s="1180">
        <v>2013</v>
      </c>
      <c r="I128" s="1180">
        <v>2014</v>
      </c>
      <c r="J128" s="1180" t="s">
        <v>234</v>
      </c>
      <c r="K128" s="1181" t="s">
        <v>10</v>
      </c>
      <c r="L128" s="1182" t="s">
        <v>27</v>
      </c>
      <c r="M128" s="1180">
        <v>2013</v>
      </c>
      <c r="N128" s="1180">
        <v>2014</v>
      </c>
      <c r="O128" s="1180" t="s">
        <v>234</v>
      </c>
      <c r="P128" s="1181" t="s">
        <v>10</v>
      </c>
      <c r="Q128" s="1183"/>
      <c r="R128" s="760" t="s">
        <v>235</v>
      </c>
      <c r="U128" s="1184" t="s">
        <v>27</v>
      </c>
      <c r="V128" s="1185" t="s">
        <v>236</v>
      </c>
      <c r="W128" s="1185">
        <v>2012</v>
      </c>
      <c r="X128" s="1185">
        <v>2013</v>
      </c>
      <c r="Y128" s="1185" t="s">
        <v>234</v>
      </c>
      <c r="Z128" s="1186" t="s">
        <v>10</v>
      </c>
      <c r="AA128" s="1187"/>
      <c r="AB128" s="1185">
        <v>2013</v>
      </c>
      <c r="AC128" s="1185">
        <v>2014</v>
      </c>
      <c r="AD128" s="1185" t="s">
        <v>234</v>
      </c>
      <c r="AE128" s="1186" t="s">
        <v>10</v>
      </c>
      <c r="AF128" s="1187" t="s">
        <v>27</v>
      </c>
      <c r="AG128" s="1185">
        <v>2013</v>
      </c>
      <c r="AH128" s="1185">
        <v>2014</v>
      </c>
      <c r="AI128" s="1185" t="s">
        <v>234</v>
      </c>
      <c r="AJ128" s="1186" t="s">
        <v>10</v>
      </c>
      <c r="AK128" s="1184" t="s">
        <v>27</v>
      </c>
      <c r="AL128" s="760" t="s">
        <v>235</v>
      </c>
      <c r="AN128" s="880" t="s">
        <v>27</v>
      </c>
      <c r="AO128" s="881" t="s">
        <v>237</v>
      </c>
      <c r="AP128" s="881">
        <v>2012</v>
      </c>
      <c r="AQ128" s="881">
        <v>2013</v>
      </c>
      <c r="AR128" s="881" t="s">
        <v>234</v>
      </c>
      <c r="AS128" s="882" t="s">
        <v>10</v>
      </c>
      <c r="AT128" s="883"/>
      <c r="AU128" s="881">
        <v>2013</v>
      </c>
      <c r="AV128" s="881">
        <v>2014</v>
      </c>
      <c r="AW128" s="881" t="s">
        <v>234</v>
      </c>
      <c r="AX128" s="882" t="s">
        <v>10</v>
      </c>
      <c r="AY128" s="879" t="s">
        <v>27</v>
      </c>
      <c r="AZ128" s="877">
        <v>2013</v>
      </c>
      <c r="BA128" s="877">
        <v>2014</v>
      </c>
      <c r="BB128" s="877" t="s">
        <v>234</v>
      </c>
      <c r="BC128" s="878" t="s">
        <v>10</v>
      </c>
      <c r="BD128" s="880" t="s">
        <v>27</v>
      </c>
      <c r="BE128" s="760" t="s">
        <v>235</v>
      </c>
      <c r="BG128" s="1184" t="s">
        <v>27</v>
      </c>
      <c r="BH128" s="1185" t="s">
        <v>238</v>
      </c>
      <c r="BI128" s="1185">
        <v>2012</v>
      </c>
      <c r="BJ128" s="1185">
        <v>2013</v>
      </c>
      <c r="BK128" s="1185" t="s">
        <v>234</v>
      </c>
      <c r="BL128" s="1186" t="s">
        <v>10</v>
      </c>
      <c r="BM128" s="1187"/>
      <c r="BN128" s="1185">
        <v>2013</v>
      </c>
      <c r="BO128" s="1185">
        <v>2014</v>
      </c>
      <c r="BP128" s="1185" t="s">
        <v>234</v>
      </c>
      <c r="BQ128" s="1186" t="s">
        <v>10</v>
      </c>
      <c r="BR128" s="1187" t="s">
        <v>27</v>
      </c>
      <c r="BS128" s="1185">
        <v>2013</v>
      </c>
      <c r="BT128" s="1185">
        <v>2014</v>
      </c>
      <c r="BU128" s="1185" t="s">
        <v>234</v>
      </c>
      <c r="BV128" s="1186" t="s">
        <v>10</v>
      </c>
      <c r="BW128" s="1184" t="s">
        <v>27</v>
      </c>
      <c r="BX128" s="760" t="s">
        <v>235</v>
      </c>
      <c r="CA128" s="880" t="s">
        <v>27</v>
      </c>
      <c r="CB128" s="881" t="s">
        <v>239</v>
      </c>
      <c r="CC128" s="881">
        <v>2012</v>
      </c>
      <c r="CD128" s="881">
        <v>2013</v>
      </c>
      <c r="CE128" s="881" t="s">
        <v>234</v>
      </c>
      <c r="CF128" s="882" t="s">
        <v>10</v>
      </c>
      <c r="CG128" s="883"/>
      <c r="CH128" s="881">
        <v>2013</v>
      </c>
      <c r="CI128" s="881">
        <v>2014</v>
      </c>
      <c r="CJ128" s="881" t="s">
        <v>234</v>
      </c>
      <c r="CK128" s="882" t="s">
        <v>10</v>
      </c>
      <c r="CL128" s="879" t="s">
        <v>27</v>
      </c>
      <c r="CM128" s="877">
        <v>2013</v>
      </c>
      <c r="CN128" s="877">
        <v>2014</v>
      </c>
      <c r="CO128" s="877" t="s">
        <v>234</v>
      </c>
      <c r="CP128" s="878" t="s">
        <v>10</v>
      </c>
      <c r="CQ128" s="880" t="s">
        <v>27</v>
      </c>
      <c r="CR128" s="760" t="s">
        <v>235</v>
      </c>
      <c r="CU128" s="1184" t="s">
        <v>27</v>
      </c>
      <c r="CV128" s="1185" t="s">
        <v>240</v>
      </c>
      <c r="CW128" s="1185">
        <v>2012</v>
      </c>
      <c r="CX128" s="1185">
        <v>2013</v>
      </c>
      <c r="CY128" s="1185" t="s">
        <v>234</v>
      </c>
      <c r="CZ128" s="1186" t="s">
        <v>10</v>
      </c>
      <c r="DA128" s="1187"/>
      <c r="DB128" s="1185">
        <v>2013</v>
      </c>
      <c r="DC128" s="1185">
        <v>2014</v>
      </c>
      <c r="DD128" s="1185" t="s">
        <v>234</v>
      </c>
      <c r="DE128" s="1186" t="s">
        <v>10</v>
      </c>
      <c r="DF128" s="1187" t="s">
        <v>27</v>
      </c>
      <c r="DG128" s="1185">
        <v>2013</v>
      </c>
      <c r="DH128" s="1185">
        <v>2014</v>
      </c>
      <c r="DI128" s="1185" t="s">
        <v>234</v>
      </c>
      <c r="DJ128" s="1186" t="s">
        <v>10</v>
      </c>
      <c r="DK128" s="1184" t="s">
        <v>27</v>
      </c>
      <c r="DL128" s="760" t="s">
        <v>235</v>
      </c>
      <c r="DO128" s="880" t="s">
        <v>27</v>
      </c>
      <c r="DP128" s="881" t="s">
        <v>241</v>
      </c>
      <c r="DQ128" s="881">
        <v>2012</v>
      </c>
      <c r="DR128" s="881">
        <v>2013</v>
      </c>
      <c r="DS128" s="881" t="s">
        <v>234</v>
      </c>
      <c r="DT128" s="882" t="s">
        <v>10</v>
      </c>
      <c r="DU128" s="883"/>
      <c r="DV128" s="881">
        <v>2013</v>
      </c>
      <c r="DW128" s="881">
        <v>2014</v>
      </c>
      <c r="DX128" s="881" t="s">
        <v>234</v>
      </c>
      <c r="DY128" s="882" t="s">
        <v>10</v>
      </c>
      <c r="DZ128" s="879" t="s">
        <v>27</v>
      </c>
      <c r="EA128" s="877">
        <v>2013</v>
      </c>
      <c r="EB128" s="877">
        <v>2014</v>
      </c>
      <c r="EC128" s="877" t="s">
        <v>234</v>
      </c>
      <c r="ED128" s="878" t="s">
        <v>10</v>
      </c>
      <c r="EE128" s="880" t="s">
        <v>27</v>
      </c>
      <c r="EF128" s="760" t="s">
        <v>235</v>
      </c>
      <c r="EI128" s="1188" t="s">
        <v>27</v>
      </c>
      <c r="EJ128" s="1189" t="s">
        <v>242</v>
      </c>
      <c r="EK128" s="1190">
        <v>2012</v>
      </c>
      <c r="EL128" s="1190">
        <v>2013</v>
      </c>
      <c r="EM128" s="1190" t="s">
        <v>234</v>
      </c>
      <c r="EN128" s="1191" t="s">
        <v>10</v>
      </c>
      <c r="EO128" s="1192"/>
      <c r="EP128" s="1189">
        <v>2013</v>
      </c>
      <c r="EQ128" s="1189">
        <v>2014</v>
      </c>
      <c r="ER128" s="1189" t="s">
        <v>234</v>
      </c>
      <c r="ES128" s="1193" t="s">
        <v>10</v>
      </c>
      <c r="ET128" s="1194" t="s">
        <v>27</v>
      </c>
      <c r="EU128" s="1189">
        <v>2013</v>
      </c>
      <c r="EV128" s="1189">
        <v>2014</v>
      </c>
      <c r="EW128" s="1189" t="s">
        <v>234</v>
      </c>
      <c r="EX128" s="1193" t="s">
        <v>10</v>
      </c>
      <c r="EY128" s="1188" t="s">
        <v>27</v>
      </c>
      <c r="EZ128" s="760" t="s">
        <v>235</v>
      </c>
    </row>
    <row r="129" spans="1:156">
      <c r="A129" s="1179"/>
      <c r="B129" s="338" t="s">
        <v>316</v>
      </c>
      <c r="C129" s="888">
        <v>41578</v>
      </c>
      <c r="D129" s="888">
        <v>41578</v>
      </c>
      <c r="E129" s="1195"/>
      <c r="F129" s="1195"/>
      <c r="G129" s="1195"/>
      <c r="H129" s="888">
        <v>41639</v>
      </c>
      <c r="I129" s="888">
        <v>41639</v>
      </c>
      <c r="J129" s="889"/>
      <c r="K129" s="890"/>
      <c r="L129" s="1196"/>
      <c r="M129" s="892">
        <v>41639</v>
      </c>
      <c r="N129" s="892">
        <v>41578</v>
      </c>
      <c r="O129" s="899"/>
      <c r="P129" s="900"/>
      <c r="Q129" s="1197"/>
      <c r="R129" s="760" t="s">
        <v>244</v>
      </c>
      <c r="U129" s="1184"/>
      <c r="V129" s="338" t="s">
        <v>316</v>
      </c>
      <c r="W129" s="888">
        <v>41578</v>
      </c>
      <c r="X129" s="888">
        <v>41578</v>
      </c>
      <c r="Y129" s="888"/>
      <c r="Z129" s="888"/>
      <c r="AA129" s="888"/>
      <c r="AB129" s="888">
        <v>41639</v>
      </c>
      <c r="AC129" s="888">
        <v>41639</v>
      </c>
      <c r="AD129" s="896"/>
      <c r="AE129" s="897"/>
      <c r="AF129" s="898"/>
      <c r="AG129" s="892">
        <v>41639</v>
      </c>
      <c r="AH129" s="892">
        <v>41578</v>
      </c>
      <c r="AI129" s="893"/>
      <c r="AJ129" s="894"/>
      <c r="AK129" s="1184"/>
      <c r="AL129" s="760" t="s">
        <v>244</v>
      </c>
      <c r="AN129" s="880"/>
      <c r="AO129" s="338" t="s">
        <v>316</v>
      </c>
      <c r="AP129" s="888">
        <v>41578</v>
      </c>
      <c r="AQ129" s="888">
        <v>41578</v>
      </c>
      <c r="AR129" s="888"/>
      <c r="AS129" s="888"/>
      <c r="AT129" s="888"/>
      <c r="AU129" s="888">
        <v>41639</v>
      </c>
      <c r="AV129" s="888">
        <v>41639</v>
      </c>
      <c r="AW129" s="896"/>
      <c r="AX129" s="897"/>
      <c r="AY129" s="898"/>
      <c r="AZ129" s="892">
        <v>41639</v>
      </c>
      <c r="BA129" s="892">
        <v>41578</v>
      </c>
      <c r="BB129" s="893"/>
      <c r="BC129" s="894"/>
      <c r="BD129" s="880"/>
      <c r="BE129" s="760" t="s">
        <v>244</v>
      </c>
      <c r="BG129" s="1184"/>
      <c r="BH129" s="338" t="s">
        <v>316</v>
      </c>
      <c r="BI129" s="888">
        <v>41578</v>
      </c>
      <c r="BJ129" s="888">
        <v>41578</v>
      </c>
      <c r="BK129" s="888"/>
      <c r="BL129" s="888"/>
      <c r="BM129" s="888"/>
      <c r="BN129" s="888">
        <v>41639</v>
      </c>
      <c r="BO129" s="888">
        <v>41639</v>
      </c>
      <c r="BP129" s="896"/>
      <c r="BQ129" s="897"/>
      <c r="BR129" s="898"/>
      <c r="BS129" s="892">
        <v>41639</v>
      </c>
      <c r="BT129" s="892">
        <v>41578</v>
      </c>
      <c r="BU129" s="893"/>
      <c r="BV129" s="894"/>
      <c r="BW129" s="1184"/>
      <c r="BX129" s="760" t="s">
        <v>244</v>
      </c>
      <c r="CA129" s="880"/>
      <c r="CB129" s="338" t="s">
        <v>316</v>
      </c>
      <c r="CC129" s="888">
        <v>41578</v>
      </c>
      <c r="CD129" s="888">
        <v>41578</v>
      </c>
      <c r="CE129" s="888"/>
      <c r="CF129" s="888"/>
      <c r="CG129" s="888"/>
      <c r="CH129" s="888">
        <v>41639</v>
      </c>
      <c r="CI129" s="888">
        <v>41639</v>
      </c>
      <c r="CJ129" s="896"/>
      <c r="CK129" s="897"/>
      <c r="CL129" s="898"/>
      <c r="CM129" s="892">
        <v>41639</v>
      </c>
      <c r="CN129" s="892">
        <v>41578</v>
      </c>
      <c r="CO129" s="893"/>
      <c r="CP129" s="894"/>
      <c r="CQ129" s="880"/>
      <c r="CR129" s="760" t="s">
        <v>244</v>
      </c>
      <c r="CU129" s="1184"/>
      <c r="CV129" s="338" t="s">
        <v>316</v>
      </c>
      <c r="CW129" s="888">
        <v>41578</v>
      </c>
      <c r="CX129" s="888">
        <v>41578</v>
      </c>
      <c r="CY129" s="888"/>
      <c r="CZ129" s="888"/>
      <c r="DA129" s="888"/>
      <c r="DB129" s="888">
        <v>41639</v>
      </c>
      <c r="DC129" s="888">
        <v>41639</v>
      </c>
      <c r="DD129" s="896"/>
      <c r="DE129" s="897"/>
      <c r="DF129" s="898"/>
      <c r="DG129" s="892">
        <v>41639</v>
      </c>
      <c r="DH129" s="892">
        <v>41578</v>
      </c>
      <c r="DI129" s="893"/>
      <c r="DJ129" s="894"/>
      <c r="DK129" s="1184"/>
      <c r="DL129" s="760" t="s">
        <v>244</v>
      </c>
      <c r="DO129" s="880"/>
      <c r="DP129" s="338" t="s">
        <v>316</v>
      </c>
      <c r="DQ129" s="888">
        <v>41578</v>
      </c>
      <c r="DR129" s="888">
        <v>41578</v>
      </c>
      <c r="DS129" s="888"/>
      <c r="DT129" s="888"/>
      <c r="DU129" s="888"/>
      <c r="DV129" s="888">
        <v>41639</v>
      </c>
      <c r="DW129" s="888">
        <v>41639</v>
      </c>
      <c r="DX129" s="896"/>
      <c r="DY129" s="897"/>
      <c r="DZ129" s="898"/>
      <c r="EA129" s="892">
        <v>41639</v>
      </c>
      <c r="EB129" s="892">
        <v>41578</v>
      </c>
      <c r="EC129" s="893"/>
      <c r="ED129" s="894"/>
      <c r="EE129" s="880"/>
      <c r="EF129" s="760" t="s">
        <v>244</v>
      </c>
      <c r="EI129" s="1188"/>
      <c r="EJ129" s="903" t="s">
        <v>316</v>
      </c>
      <c r="EK129" s="888">
        <v>41578</v>
      </c>
      <c r="EL129" s="888">
        <v>41578</v>
      </c>
      <c r="EM129" s="888"/>
      <c r="EN129" s="888"/>
      <c r="EO129" s="888"/>
      <c r="EP129" s="888">
        <v>41639</v>
      </c>
      <c r="EQ129" s="888">
        <v>41639</v>
      </c>
      <c r="ER129" s="896"/>
      <c r="ES129" s="897"/>
      <c r="ET129" s="898"/>
      <c r="EU129" s="892">
        <v>41639</v>
      </c>
      <c r="EV129" s="892">
        <v>41578</v>
      </c>
      <c r="EW129" s="893"/>
      <c r="EX129" s="894"/>
      <c r="EY129" s="1188"/>
      <c r="EZ129" s="760" t="s">
        <v>244</v>
      </c>
    </row>
    <row r="130" spans="1:156" ht="5.0999999999999996" customHeight="1">
      <c r="A130" s="1179"/>
      <c r="B130" s="1198"/>
      <c r="C130" s="905"/>
      <c r="D130" s="429"/>
      <c r="E130" s="429"/>
      <c r="F130" s="906"/>
      <c r="G130" s="1197"/>
      <c r="H130" s="1198"/>
      <c r="I130" s="1198"/>
      <c r="J130" s="1198"/>
      <c r="K130" s="1199"/>
      <c r="L130" s="1200"/>
      <c r="M130" s="429"/>
      <c r="N130" s="429"/>
      <c r="O130" s="429"/>
      <c r="P130" s="906"/>
      <c r="Q130" s="1197"/>
      <c r="R130" s="1201"/>
      <c r="U130" s="1184"/>
      <c r="V130" s="1202"/>
      <c r="W130" s="905"/>
      <c r="X130" s="429"/>
      <c r="Y130" s="429"/>
      <c r="Z130" s="906"/>
      <c r="AA130" s="628"/>
      <c r="AB130" s="1202"/>
      <c r="AC130" s="1202"/>
      <c r="AD130" s="1202"/>
      <c r="AE130" s="1203"/>
      <c r="AF130" s="1200"/>
      <c r="AG130" s="876"/>
      <c r="AH130" s="1018"/>
      <c r="AI130" s="1018"/>
      <c r="AJ130" s="1204"/>
      <c r="AK130" s="1184"/>
      <c r="AL130" s="871"/>
      <c r="AN130" s="880"/>
      <c r="AO130" s="911"/>
      <c r="AP130" s="905"/>
      <c r="AQ130" s="429"/>
      <c r="AR130" s="429"/>
      <c r="AS130" s="906"/>
      <c r="AT130" s="1205"/>
      <c r="AU130" s="911"/>
      <c r="AV130" s="911"/>
      <c r="AW130" s="911"/>
      <c r="AX130" s="914"/>
      <c r="AY130" s="1200"/>
      <c r="AZ130" s="876"/>
      <c r="BA130" s="1018"/>
      <c r="BB130" s="1018"/>
      <c r="BC130" s="1204"/>
      <c r="BD130" s="880"/>
      <c r="BE130" s="871"/>
      <c r="BG130" s="1184"/>
      <c r="BH130" s="1202"/>
      <c r="BI130" s="905"/>
      <c r="BJ130" s="429"/>
      <c r="BK130" s="429"/>
      <c r="BL130" s="906"/>
      <c r="BM130" s="628"/>
      <c r="BN130" s="1202"/>
      <c r="BO130" s="1202"/>
      <c r="BP130" s="1202"/>
      <c r="BQ130" s="1203"/>
      <c r="BR130" s="1200"/>
      <c r="BS130" s="876"/>
      <c r="BT130" s="1018"/>
      <c r="BU130" s="1018"/>
      <c r="BV130" s="1204"/>
      <c r="BW130" s="1184"/>
      <c r="BX130" s="871"/>
      <c r="CA130" s="880"/>
      <c r="CB130" s="911"/>
      <c r="CC130" s="905"/>
      <c r="CD130" s="429"/>
      <c r="CE130" s="429"/>
      <c r="CF130" s="906"/>
      <c r="CG130" s="1205"/>
      <c r="CH130" s="911"/>
      <c r="CI130" s="911"/>
      <c r="CJ130" s="911"/>
      <c r="CK130" s="914"/>
      <c r="CL130" s="1200"/>
      <c r="CM130" s="876"/>
      <c r="CN130" s="1018"/>
      <c r="CO130" s="1018"/>
      <c r="CP130" s="1204"/>
      <c r="CQ130" s="880"/>
      <c r="CR130" s="871"/>
      <c r="CU130" s="1184"/>
      <c r="CV130" s="1202"/>
      <c r="CW130" s="905"/>
      <c r="CX130" s="429"/>
      <c r="CY130" s="429"/>
      <c r="CZ130" s="906"/>
      <c r="DA130" s="628"/>
      <c r="DB130" s="1202"/>
      <c r="DC130" s="1202"/>
      <c r="DD130" s="1202"/>
      <c r="DE130" s="1203"/>
      <c r="DF130" s="1200"/>
      <c r="DG130" s="876"/>
      <c r="DH130" s="1018"/>
      <c r="DI130" s="1018"/>
      <c r="DJ130" s="1204"/>
      <c r="DK130" s="1184"/>
      <c r="DL130" s="871"/>
      <c r="DO130" s="880"/>
      <c r="DP130" s="911"/>
      <c r="DQ130" s="905"/>
      <c r="DR130" s="429"/>
      <c r="DS130" s="429"/>
      <c r="DT130" s="906"/>
      <c r="DU130" s="1205"/>
      <c r="DV130" s="911"/>
      <c r="DW130" s="911"/>
      <c r="DX130" s="911"/>
      <c r="DY130" s="914"/>
      <c r="DZ130" s="1200"/>
      <c r="EA130" s="876"/>
      <c r="EB130" s="1018"/>
      <c r="EC130" s="1018"/>
      <c r="ED130" s="1204"/>
      <c r="EE130" s="880"/>
      <c r="EF130" s="871"/>
      <c r="EI130" s="1188"/>
      <c r="EJ130" s="1206"/>
      <c r="EK130" s="905"/>
      <c r="EL130" s="429"/>
      <c r="EM130" s="429"/>
      <c r="EN130" s="906"/>
      <c r="EO130" s="1207"/>
      <c r="EP130" s="1206"/>
      <c r="EQ130" s="1206"/>
      <c r="ER130" s="1206"/>
      <c r="ES130" s="1208"/>
      <c r="ET130" s="1200"/>
      <c r="EU130" s="876"/>
      <c r="EV130" s="1018"/>
      <c r="EW130" s="1018"/>
      <c r="EX130" s="1204"/>
      <c r="EY130" s="1188"/>
      <c r="EZ130" s="871"/>
    </row>
    <row r="131" spans="1:156" ht="9.9499999999999993" customHeight="1">
      <c r="A131" s="1179"/>
      <c r="B131" s="279" t="s">
        <v>317</v>
      </c>
      <c r="C131" s="867">
        <v>5430</v>
      </c>
      <c r="D131" s="867">
        <v>4281</v>
      </c>
      <c r="E131" s="919">
        <f>SUM(D131,-C131)</f>
        <v>-1149</v>
      </c>
      <c r="F131" s="920">
        <f>E131/C131</f>
        <v>-0.21160220994475137</v>
      </c>
      <c r="G131" s="921"/>
      <c r="H131" s="867">
        <v>3881</v>
      </c>
      <c r="I131" s="867">
        <v>3629</v>
      </c>
      <c r="J131" s="919">
        <f>SUM(I131,-H131)</f>
        <v>-252</v>
      </c>
      <c r="K131" s="920">
        <f>J131/H131</f>
        <v>-6.4931718629219273E-2</v>
      </c>
      <c r="L131" s="883">
        <v>1</v>
      </c>
      <c r="M131" s="867">
        <v>4281</v>
      </c>
      <c r="N131" s="867"/>
      <c r="O131" s="919">
        <f>SUM(N131,-M131)</f>
        <v>-4281</v>
      </c>
      <c r="P131" s="920">
        <f>O131/M131</f>
        <v>-1</v>
      </c>
      <c r="Q131" s="1197"/>
      <c r="R131" s="1209"/>
      <c r="U131" s="1184"/>
      <c r="V131" s="279" t="s">
        <v>317</v>
      </c>
      <c r="W131" s="867">
        <v>5430</v>
      </c>
      <c r="X131" s="867">
        <v>4281</v>
      </c>
      <c r="Y131" s="919">
        <f>SUM(X131,-W131)</f>
        <v>-1149</v>
      </c>
      <c r="Z131" s="920">
        <f>Y131/W131</f>
        <v>-0.21160220994475137</v>
      </c>
      <c r="AA131" s="921"/>
      <c r="AB131" s="867">
        <v>1051</v>
      </c>
      <c r="AC131" s="867">
        <v>991</v>
      </c>
      <c r="AD131" s="919">
        <f>SUM(AC131,-AB131)</f>
        <v>-60</v>
      </c>
      <c r="AE131" s="920">
        <f>AD131/AB131</f>
        <v>-5.7088487155090392E-2</v>
      </c>
      <c r="AF131" s="921">
        <v>1</v>
      </c>
      <c r="AG131" s="867">
        <v>4281</v>
      </c>
      <c r="AH131" s="867"/>
      <c r="AI131" s="919">
        <f>SUM(AH131,-AG131)</f>
        <v>-4281</v>
      </c>
      <c r="AJ131" s="920">
        <f>AI131/AG131</f>
        <v>-1</v>
      </c>
      <c r="AK131" s="1184"/>
      <c r="AL131" s="871"/>
      <c r="AN131" s="880"/>
      <c r="AO131" s="279" t="s">
        <v>317</v>
      </c>
      <c r="AP131" s="867">
        <v>5430</v>
      </c>
      <c r="AQ131" s="867">
        <v>4281</v>
      </c>
      <c r="AR131" s="919">
        <f>SUM(AQ131,-AP131)</f>
        <v>-1149</v>
      </c>
      <c r="AS131" s="920">
        <f>AR131/AP131</f>
        <v>-0.21160220994475137</v>
      </c>
      <c r="AT131" s="921"/>
      <c r="AU131" s="867">
        <v>700</v>
      </c>
      <c r="AV131" s="867">
        <v>642</v>
      </c>
      <c r="AW131" s="919">
        <f>SUM(AV131,-AU131)</f>
        <v>-58</v>
      </c>
      <c r="AX131" s="920">
        <f>AW131/AU131</f>
        <v>-8.2857142857142851E-2</v>
      </c>
      <c r="AY131" s="921">
        <v>1</v>
      </c>
      <c r="AZ131" s="867">
        <v>4281</v>
      </c>
      <c r="BA131" s="867"/>
      <c r="BB131" s="919">
        <f>SUM(BA131,-AZ131)</f>
        <v>-4281</v>
      </c>
      <c r="BC131" s="920">
        <f>BB131/AZ131</f>
        <v>-1</v>
      </c>
      <c r="BD131" s="880"/>
      <c r="BE131" s="871"/>
      <c r="BG131" s="1184"/>
      <c r="BH131" s="279" t="s">
        <v>317</v>
      </c>
      <c r="BI131" s="867">
        <v>5430</v>
      </c>
      <c r="BJ131" s="867">
        <v>4281</v>
      </c>
      <c r="BK131" s="919">
        <f>SUM(BJ131,-BI131)</f>
        <v>-1149</v>
      </c>
      <c r="BL131" s="920">
        <f>BK131/BI131</f>
        <v>-0.21160220994475137</v>
      </c>
      <c r="BM131" s="921"/>
      <c r="BN131" s="867">
        <v>476</v>
      </c>
      <c r="BO131" s="867">
        <v>475</v>
      </c>
      <c r="BP131" s="919">
        <f>SUM(BO131,-BN131)</f>
        <v>-1</v>
      </c>
      <c r="BQ131" s="920">
        <f>BP131/BN131</f>
        <v>-2.1008403361344537E-3</v>
      </c>
      <c r="BR131" s="921">
        <v>1</v>
      </c>
      <c r="BS131" s="867">
        <v>4281</v>
      </c>
      <c r="BT131" s="867"/>
      <c r="BU131" s="919">
        <f>SUM(BT131,-BS131)</f>
        <v>-4281</v>
      </c>
      <c r="BV131" s="920">
        <f>BU131/BS131</f>
        <v>-1</v>
      </c>
      <c r="BW131" s="1184"/>
      <c r="BX131" s="871"/>
      <c r="CA131" s="880"/>
      <c r="CB131" s="279" t="s">
        <v>317</v>
      </c>
      <c r="CC131" s="867">
        <v>5430</v>
      </c>
      <c r="CD131" s="867">
        <v>4281</v>
      </c>
      <c r="CE131" s="919">
        <f>SUM(CD131,-CC131)</f>
        <v>-1149</v>
      </c>
      <c r="CF131" s="920">
        <f>CE131/CC131</f>
        <v>-0.21160220994475137</v>
      </c>
      <c r="CG131" s="921"/>
      <c r="CH131" s="867">
        <v>370</v>
      </c>
      <c r="CI131" s="867">
        <v>329</v>
      </c>
      <c r="CJ131" s="919">
        <f>SUM(CI131,-CH131)</f>
        <v>-41</v>
      </c>
      <c r="CK131" s="920">
        <f>CJ131/CH131</f>
        <v>-0.11081081081081082</v>
      </c>
      <c r="CL131" s="921">
        <v>1</v>
      </c>
      <c r="CM131" s="867">
        <v>4281</v>
      </c>
      <c r="CN131" s="867"/>
      <c r="CO131" s="919">
        <f>SUM(CN131,-CM131)</f>
        <v>-4281</v>
      </c>
      <c r="CP131" s="920">
        <f>CO131/CM131</f>
        <v>-1</v>
      </c>
      <c r="CQ131" s="880"/>
      <c r="CR131" s="871"/>
      <c r="CU131" s="1184"/>
      <c r="CV131" s="279" t="s">
        <v>317</v>
      </c>
      <c r="CW131" s="867">
        <v>5430</v>
      </c>
      <c r="CX131" s="867">
        <v>4281</v>
      </c>
      <c r="CY131" s="919">
        <f>SUM(CX131,-CW131)</f>
        <v>-1149</v>
      </c>
      <c r="CZ131" s="920">
        <f>CY131/CW131</f>
        <v>-0.21160220994475137</v>
      </c>
      <c r="DA131" s="921"/>
      <c r="DB131" s="867">
        <v>207</v>
      </c>
      <c r="DC131" s="867">
        <v>192</v>
      </c>
      <c r="DD131" s="919">
        <f>SUM(DC131,-DB131)</f>
        <v>-15</v>
      </c>
      <c r="DE131" s="920">
        <f>DD131/DB131</f>
        <v>-7.2463768115942032E-2</v>
      </c>
      <c r="DF131" s="921">
        <v>1</v>
      </c>
      <c r="DG131" s="867">
        <v>4281</v>
      </c>
      <c r="DH131" s="867"/>
      <c r="DI131" s="919">
        <f>SUM(DH131,-DG131)</f>
        <v>-4281</v>
      </c>
      <c r="DJ131" s="920">
        <f>DI131/DG131</f>
        <v>-1</v>
      </c>
      <c r="DK131" s="1184"/>
      <c r="DL131" s="871"/>
      <c r="DO131" s="880"/>
      <c r="DP131" s="279" t="s">
        <v>317</v>
      </c>
      <c r="DQ131" s="867">
        <v>5430</v>
      </c>
      <c r="DR131" s="867">
        <v>4281</v>
      </c>
      <c r="DS131" s="919">
        <f>SUM(DR131,-DQ131)</f>
        <v>-1149</v>
      </c>
      <c r="DT131" s="920">
        <f>DS131/DQ131</f>
        <v>-0.21160220994475137</v>
      </c>
      <c r="DU131" s="921"/>
      <c r="DV131" s="867">
        <v>430</v>
      </c>
      <c r="DW131" s="867">
        <v>385</v>
      </c>
      <c r="DX131" s="919">
        <f>SUM(DW131,-DV131)</f>
        <v>-45</v>
      </c>
      <c r="DY131" s="920">
        <f>DX131/DV131</f>
        <v>-0.10465116279069768</v>
      </c>
      <c r="DZ131" s="921">
        <v>1</v>
      </c>
      <c r="EA131" s="867">
        <v>4281</v>
      </c>
      <c r="EB131" s="867"/>
      <c r="EC131" s="919">
        <f>SUM(EB131,-EA131)</f>
        <v>-4281</v>
      </c>
      <c r="ED131" s="920">
        <f>EC131/EA131</f>
        <v>-1</v>
      </c>
      <c r="EE131" s="880"/>
      <c r="EF131" s="871"/>
      <c r="EI131" s="1188"/>
      <c r="EJ131" s="279" t="s">
        <v>317</v>
      </c>
      <c r="EK131" s="867">
        <v>5430</v>
      </c>
      <c r="EL131" s="867">
        <v>4281</v>
      </c>
      <c r="EM131" s="919">
        <f>SUM(EL131,-EK131)</f>
        <v>-1149</v>
      </c>
      <c r="EN131" s="920">
        <f>EM131/EK131</f>
        <v>-0.21160220994475137</v>
      </c>
      <c r="EO131" s="921"/>
      <c r="EP131" s="1139">
        <f t="shared" ref="EP131:EQ132" si="28">SUM(AB131,AU131,BN131,CH131,DB131,DV131)</f>
        <v>3234</v>
      </c>
      <c r="EQ131" s="1139">
        <f t="shared" si="28"/>
        <v>3014</v>
      </c>
      <c r="ER131" s="919">
        <f>SUM(EQ131,-EP131)</f>
        <v>-220</v>
      </c>
      <c r="ES131" s="920">
        <f>ER131/EP131</f>
        <v>-6.8027210884353748E-2</v>
      </c>
      <c r="ET131" s="921">
        <v>1</v>
      </c>
      <c r="EU131" s="867">
        <v>4281</v>
      </c>
      <c r="EV131" s="867"/>
      <c r="EW131" s="919">
        <f>SUM(EV131,-EU131)</f>
        <v>-4281</v>
      </c>
      <c r="EX131" s="920">
        <f>EW131/EU131</f>
        <v>-1</v>
      </c>
      <c r="EY131" s="1188"/>
      <c r="EZ131" s="871"/>
    </row>
    <row r="132" spans="1:156" ht="9.9499999999999993" customHeight="1">
      <c r="A132" s="1179"/>
      <c r="B132" s="279" t="s">
        <v>318</v>
      </c>
      <c r="C132" s="867">
        <v>2588</v>
      </c>
      <c r="D132" s="867">
        <v>2010</v>
      </c>
      <c r="E132" s="919">
        <f>SUM(D132,-C132)</f>
        <v>-578</v>
      </c>
      <c r="F132" s="920">
        <f>E132/C132</f>
        <v>-0.223338485316847</v>
      </c>
      <c r="G132" s="921"/>
      <c r="H132" s="867">
        <v>1791</v>
      </c>
      <c r="I132" s="867">
        <v>1707</v>
      </c>
      <c r="J132" s="919">
        <f>SUM(I132,-H132)</f>
        <v>-84</v>
      </c>
      <c r="K132" s="920">
        <f>J132/H132</f>
        <v>-4.690117252931323E-2</v>
      </c>
      <c r="L132" s="883">
        <v>2</v>
      </c>
      <c r="M132" s="867">
        <v>2010</v>
      </c>
      <c r="N132" s="867"/>
      <c r="O132" s="919">
        <f>SUM(N132,-M132)</f>
        <v>-2010</v>
      </c>
      <c r="P132" s="920">
        <f>O132/M132</f>
        <v>-1</v>
      </c>
      <c r="Q132" s="1197"/>
      <c r="R132" s="1209"/>
      <c r="U132" s="1184"/>
      <c r="V132" s="279" t="s">
        <v>318</v>
      </c>
      <c r="W132" s="867">
        <v>2588</v>
      </c>
      <c r="X132" s="867">
        <v>2010</v>
      </c>
      <c r="Y132" s="919">
        <f>SUM(X132,-W132)</f>
        <v>-578</v>
      </c>
      <c r="Z132" s="920">
        <f>Y132/W132</f>
        <v>-0.223338485316847</v>
      </c>
      <c r="AA132" s="921"/>
      <c r="AB132" s="867">
        <v>487</v>
      </c>
      <c r="AC132" s="867">
        <v>461</v>
      </c>
      <c r="AD132" s="919">
        <f>SUM(AC132,-AB132)</f>
        <v>-26</v>
      </c>
      <c r="AE132" s="920">
        <f>AD132/AB132</f>
        <v>-5.3388090349075976E-2</v>
      </c>
      <c r="AF132" s="921">
        <v>2</v>
      </c>
      <c r="AG132" s="867">
        <v>2010</v>
      </c>
      <c r="AH132" s="867"/>
      <c r="AI132" s="919">
        <f>SUM(AH132,-AG132)</f>
        <v>-2010</v>
      </c>
      <c r="AJ132" s="920">
        <f>AI132/AG132</f>
        <v>-1</v>
      </c>
      <c r="AK132" s="1184"/>
      <c r="AL132" s="871"/>
      <c r="AN132" s="880"/>
      <c r="AO132" s="279" t="s">
        <v>318</v>
      </c>
      <c r="AP132" s="867">
        <v>2588</v>
      </c>
      <c r="AQ132" s="867">
        <v>2010</v>
      </c>
      <c r="AR132" s="919">
        <f>SUM(AQ132,-AP132)</f>
        <v>-578</v>
      </c>
      <c r="AS132" s="920">
        <f>AR132/AP132</f>
        <v>-0.223338485316847</v>
      </c>
      <c r="AT132" s="921"/>
      <c r="AU132" s="867">
        <v>346</v>
      </c>
      <c r="AV132" s="867">
        <v>342</v>
      </c>
      <c r="AW132" s="919">
        <f>SUM(AV132,-AU132)</f>
        <v>-4</v>
      </c>
      <c r="AX132" s="920">
        <f>AW132/AU132</f>
        <v>-1.1560693641618497E-2</v>
      </c>
      <c r="AY132" s="921">
        <v>2</v>
      </c>
      <c r="AZ132" s="867">
        <v>2010</v>
      </c>
      <c r="BA132" s="867"/>
      <c r="BB132" s="919">
        <f>SUM(BA132,-AZ132)</f>
        <v>-2010</v>
      </c>
      <c r="BC132" s="920">
        <f>BB132/AZ132</f>
        <v>-1</v>
      </c>
      <c r="BD132" s="880"/>
      <c r="BE132" s="871"/>
      <c r="BG132" s="1184"/>
      <c r="BH132" s="279" t="s">
        <v>318</v>
      </c>
      <c r="BI132" s="867">
        <v>2588</v>
      </c>
      <c r="BJ132" s="867">
        <v>2010</v>
      </c>
      <c r="BK132" s="919">
        <f>SUM(BJ132,-BI132)</f>
        <v>-578</v>
      </c>
      <c r="BL132" s="920">
        <f>BK132/BI132</f>
        <v>-0.223338485316847</v>
      </c>
      <c r="BM132" s="921"/>
      <c r="BN132" s="867">
        <v>223</v>
      </c>
      <c r="BO132" s="867">
        <v>224</v>
      </c>
      <c r="BP132" s="919">
        <f>SUM(BO132,-BN132)</f>
        <v>1</v>
      </c>
      <c r="BQ132" s="920">
        <f>BP132/BN132</f>
        <v>4.4843049327354259E-3</v>
      </c>
      <c r="BR132" s="921">
        <v>2</v>
      </c>
      <c r="BS132" s="867">
        <v>2010</v>
      </c>
      <c r="BT132" s="867"/>
      <c r="BU132" s="919">
        <f>SUM(BT132,-BS132)</f>
        <v>-2010</v>
      </c>
      <c r="BV132" s="920">
        <f>BU132/BS132</f>
        <v>-1</v>
      </c>
      <c r="BW132" s="1184"/>
      <c r="BX132" s="871"/>
      <c r="CA132" s="880"/>
      <c r="CB132" s="279" t="s">
        <v>318</v>
      </c>
      <c r="CC132" s="867">
        <v>2588</v>
      </c>
      <c r="CD132" s="867">
        <v>2010</v>
      </c>
      <c r="CE132" s="919">
        <f>SUM(CD132,-CC132)</f>
        <v>-578</v>
      </c>
      <c r="CF132" s="920">
        <f>CE132/CC132</f>
        <v>-0.223338485316847</v>
      </c>
      <c r="CG132" s="921"/>
      <c r="CH132" s="867">
        <v>158</v>
      </c>
      <c r="CI132" s="867">
        <v>137</v>
      </c>
      <c r="CJ132" s="919">
        <f>SUM(CI132,-CH132)</f>
        <v>-21</v>
      </c>
      <c r="CK132" s="920">
        <f>CJ132/CH132</f>
        <v>-0.13291139240506328</v>
      </c>
      <c r="CL132" s="921">
        <v>2</v>
      </c>
      <c r="CM132" s="867">
        <v>2010</v>
      </c>
      <c r="CN132" s="867"/>
      <c r="CO132" s="919">
        <f>SUM(CN132,-CM132)</f>
        <v>-2010</v>
      </c>
      <c r="CP132" s="920">
        <f>CO132/CM132</f>
        <v>-1</v>
      </c>
      <c r="CQ132" s="880"/>
      <c r="CR132" s="871"/>
      <c r="CU132" s="1184"/>
      <c r="CV132" s="279" t="s">
        <v>318</v>
      </c>
      <c r="CW132" s="867">
        <v>2588</v>
      </c>
      <c r="CX132" s="867">
        <v>2010</v>
      </c>
      <c r="CY132" s="919">
        <f>SUM(CX132,-CW132)</f>
        <v>-578</v>
      </c>
      <c r="CZ132" s="920">
        <f>CY132/CW132</f>
        <v>-0.223338485316847</v>
      </c>
      <c r="DA132" s="921"/>
      <c r="DB132" s="867">
        <v>103</v>
      </c>
      <c r="DC132" s="867">
        <v>98</v>
      </c>
      <c r="DD132" s="919">
        <f>SUM(DC132,-DB132)</f>
        <v>-5</v>
      </c>
      <c r="DE132" s="920">
        <f>DD132/DB132</f>
        <v>-4.8543689320388349E-2</v>
      </c>
      <c r="DF132" s="921">
        <v>2</v>
      </c>
      <c r="DG132" s="867">
        <v>2010</v>
      </c>
      <c r="DH132" s="867"/>
      <c r="DI132" s="919">
        <f>SUM(DH132,-DG132)</f>
        <v>-2010</v>
      </c>
      <c r="DJ132" s="920">
        <f>DI132/DG132</f>
        <v>-1</v>
      </c>
      <c r="DK132" s="1184"/>
      <c r="DL132" s="871"/>
      <c r="DO132" s="880"/>
      <c r="DP132" s="279" t="s">
        <v>318</v>
      </c>
      <c r="DQ132" s="867">
        <v>2588</v>
      </c>
      <c r="DR132" s="867">
        <v>2010</v>
      </c>
      <c r="DS132" s="919">
        <f>SUM(DR132,-DQ132)</f>
        <v>-578</v>
      </c>
      <c r="DT132" s="920">
        <f>DS132/DQ132</f>
        <v>-0.223338485316847</v>
      </c>
      <c r="DU132" s="921"/>
      <c r="DV132" s="867">
        <v>187</v>
      </c>
      <c r="DW132" s="867">
        <v>174</v>
      </c>
      <c r="DX132" s="919">
        <f>SUM(DW132,-DV132)</f>
        <v>-13</v>
      </c>
      <c r="DY132" s="920">
        <f>DX132/DV132</f>
        <v>-6.9518716577540107E-2</v>
      </c>
      <c r="DZ132" s="921">
        <v>2</v>
      </c>
      <c r="EA132" s="867">
        <v>2010</v>
      </c>
      <c r="EB132" s="867"/>
      <c r="EC132" s="919">
        <f>SUM(EB132,-EA132)</f>
        <v>-2010</v>
      </c>
      <c r="ED132" s="920">
        <f>EC132/EA132</f>
        <v>-1</v>
      </c>
      <c r="EE132" s="880"/>
      <c r="EF132" s="871"/>
      <c r="EI132" s="1188"/>
      <c r="EJ132" s="279" t="s">
        <v>318</v>
      </c>
      <c r="EK132" s="867">
        <v>2588</v>
      </c>
      <c r="EL132" s="867">
        <v>2010</v>
      </c>
      <c r="EM132" s="919">
        <f>SUM(EL132,-EK132)</f>
        <v>-578</v>
      </c>
      <c r="EN132" s="920">
        <f>EM132/EK132</f>
        <v>-0.223338485316847</v>
      </c>
      <c r="EO132" s="921"/>
      <c r="EP132" s="1139">
        <f t="shared" si="28"/>
        <v>1504</v>
      </c>
      <c r="EQ132" s="1139">
        <f t="shared" si="28"/>
        <v>1436</v>
      </c>
      <c r="ER132" s="919">
        <f>SUM(EQ132,-EP132)</f>
        <v>-68</v>
      </c>
      <c r="ES132" s="920">
        <f>ER132/EP132</f>
        <v>-4.5212765957446811E-2</v>
      </c>
      <c r="ET132" s="921">
        <v>2</v>
      </c>
      <c r="EU132" s="867">
        <v>2010</v>
      </c>
      <c r="EV132" s="867"/>
      <c r="EW132" s="919">
        <f>SUM(EV132,-EU132)</f>
        <v>-2010</v>
      </c>
      <c r="EX132" s="920">
        <f>EW132/EU132</f>
        <v>-1</v>
      </c>
      <c r="EY132" s="1188"/>
      <c r="EZ132" s="871"/>
    </row>
    <row r="133" spans="1:156">
      <c r="A133" s="1179">
        <v>1</v>
      </c>
      <c r="B133" s="971" t="s">
        <v>319</v>
      </c>
      <c r="C133" s="925"/>
      <c r="D133" s="925">
        <v>5642</v>
      </c>
      <c r="E133" s="1210">
        <f>SUM(D133,-C133)</f>
        <v>5642</v>
      </c>
      <c r="F133" s="1211" t="e">
        <f>E133/C133</f>
        <v>#DIV/0!</v>
      </c>
      <c r="G133" s="921"/>
      <c r="H133" s="925">
        <v>5672</v>
      </c>
      <c r="I133" s="925">
        <v>5336</v>
      </c>
      <c r="J133" s="1210">
        <f>SUM(I133,-H133)</f>
        <v>-336</v>
      </c>
      <c r="K133" s="1212">
        <f>J133/H133</f>
        <v>-5.9238363892806768E-2</v>
      </c>
      <c r="L133" s="879"/>
      <c r="M133" s="929">
        <v>5672</v>
      </c>
      <c r="N133" s="929">
        <f>I133</f>
        <v>5336</v>
      </c>
      <c r="O133" s="1024">
        <f>SUM(N133,-M133)</f>
        <v>-336</v>
      </c>
      <c r="P133" s="1213">
        <f>O133/M133</f>
        <v>-5.9238363892806768E-2</v>
      </c>
      <c r="Q133" s="1179">
        <v>1</v>
      </c>
      <c r="R133" s="932">
        <f>SUM(I133,-$H$141)/$H$141</f>
        <v>-0.24042704626334518</v>
      </c>
      <c r="U133" s="1184">
        <v>1</v>
      </c>
      <c r="V133" s="973" t="s">
        <v>319</v>
      </c>
      <c r="W133" s="933" t="e">
        <f>#REF!</f>
        <v>#REF!</v>
      </c>
      <c r="X133" s="934">
        <v>1518</v>
      </c>
      <c r="Y133" s="1214" t="e">
        <f>SUM(X133,-W133)</f>
        <v>#REF!</v>
      </c>
      <c r="Z133" s="1215" t="e">
        <f>Y133/W133</f>
        <v>#REF!</v>
      </c>
      <c r="AA133" s="921"/>
      <c r="AB133" s="934">
        <v>1538</v>
      </c>
      <c r="AC133" s="934">
        <v>1452</v>
      </c>
      <c r="AD133" s="1214">
        <f>SUM(AC133,-AB133)</f>
        <v>-86</v>
      </c>
      <c r="AE133" s="1212">
        <f>AD133/AB133</f>
        <v>-5.5916775032509754E-2</v>
      </c>
      <c r="AF133" s="910">
        <v>3</v>
      </c>
      <c r="AG133" s="929">
        <f>N128</f>
        <v>2014</v>
      </c>
      <c r="AH133" s="929">
        <f>AC133</f>
        <v>1452</v>
      </c>
      <c r="AI133" s="930">
        <f>SUM(AH133,-AG133)</f>
        <v>-562</v>
      </c>
      <c r="AJ133" s="938">
        <f>AI133/AG133</f>
        <v>-0.27904667328699106</v>
      </c>
      <c r="AK133" s="1184">
        <v>1</v>
      </c>
      <c r="AL133" s="932">
        <f>SUM(AC133,-$AB$141)/$AB$141</f>
        <v>-0.214710654407788</v>
      </c>
      <c r="AN133" s="880">
        <v>1</v>
      </c>
      <c r="AO133" s="973" t="s">
        <v>319</v>
      </c>
      <c r="AP133" s="933" t="e">
        <f>#REF!</f>
        <v>#REF!</v>
      </c>
      <c r="AQ133" s="934">
        <v>1518</v>
      </c>
      <c r="AR133" s="1214" t="e">
        <f>SUM(AQ133,-AP133)</f>
        <v>#REF!</v>
      </c>
      <c r="AS133" s="1215" t="e">
        <f>AR133/AP133</f>
        <v>#REF!</v>
      </c>
      <c r="AT133" s="921"/>
      <c r="AU133" s="934">
        <v>1046</v>
      </c>
      <c r="AV133" s="934">
        <v>984</v>
      </c>
      <c r="AW133" s="1214">
        <f>SUM(AV133,-AU133)</f>
        <v>-62</v>
      </c>
      <c r="AX133" s="1212">
        <f>AW133/AU133</f>
        <v>-5.9273422562141492E-2</v>
      </c>
      <c r="AY133" s="910">
        <v>3</v>
      </c>
      <c r="AZ133" s="929">
        <f>AG128</f>
        <v>2013</v>
      </c>
      <c r="BA133" s="929">
        <f>AV133</f>
        <v>984</v>
      </c>
      <c r="BB133" s="930">
        <f>SUM(BA133,-AZ133)</f>
        <v>-1029</v>
      </c>
      <c r="BC133" s="938">
        <f>BB133/AZ133</f>
        <v>-0.51117734724292097</v>
      </c>
      <c r="BD133" s="880">
        <v>1</v>
      </c>
      <c r="BE133" s="932">
        <f>SUM(AV133,-$AU$141)/$AU$141</f>
        <v>-0.20772946859903382</v>
      </c>
      <c r="BG133" s="1184">
        <v>1</v>
      </c>
      <c r="BH133" s="973" t="s">
        <v>319</v>
      </c>
      <c r="BI133" s="933" t="e">
        <f>#REF!</f>
        <v>#REF!</v>
      </c>
      <c r="BJ133" s="934">
        <v>1518</v>
      </c>
      <c r="BK133" s="1214" t="e">
        <f>SUM(BJ133,-BI133)</f>
        <v>#REF!</v>
      </c>
      <c r="BL133" s="1215" t="e">
        <f>BK133/BI133</f>
        <v>#REF!</v>
      </c>
      <c r="BM133" s="921"/>
      <c r="BN133" s="934">
        <v>699</v>
      </c>
      <c r="BO133" s="934">
        <v>699</v>
      </c>
      <c r="BP133" s="1214">
        <f>SUM(BO133,-BN133)</f>
        <v>0</v>
      </c>
      <c r="BQ133" s="1216">
        <f>BP133/BN133</f>
        <v>0</v>
      </c>
      <c r="BR133" s="910">
        <v>3</v>
      </c>
      <c r="BS133" s="929">
        <f>AZ128</f>
        <v>2013</v>
      </c>
      <c r="BT133" s="929">
        <f>BO133</f>
        <v>699</v>
      </c>
      <c r="BU133" s="930">
        <f>SUM(BT133,-BS133)</f>
        <v>-1314</v>
      </c>
      <c r="BV133" s="938">
        <f>BU133/BS133</f>
        <v>-0.65275707898658719</v>
      </c>
      <c r="BW133" s="1184">
        <v>1</v>
      </c>
      <c r="BX133" s="932">
        <f>SUM(BO133,-$BN$141)/$BN$141</f>
        <v>-0.2110609480812641</v>
      </c>
      <c r="CA133" s="880">
        <v>1</v>
      </c>
      <c r="CB133" s="973" t="s">
        <v>319</v>
      </c>
      <c r="CC133" s="933" t="e">
        <f>#REF!</f>
        <v>#REF!</v>
      </c>
      <c r="CD133" s="934">
        <v>1518</v>
      </c>
      <c r="CE133" s="1214" t="e">
        <f>SUM(CD133,-CC133)</f>
        <v>#REF!</v>
      </c>
      <c r="CF133" s="1215" t="e">
        <f>CE133/CC133</f>
        <v>#REF!</v>
      </c>
      <c r="CG133" s="921"/>
      <c r="CH133" s="934">
        <v>528</v>
      </c>
      <c r="CI133" s="934">
        <v>466</v>
      </c>
      <c r="CJ133" s="1214">
        <f>SUM(CI133,-CH133)</f>
        <v>-62</v>
      </c>
      <c r="CK133" s="1212">
        <f>CJ133/CH133</f>
        <v>-0.11742424242424243</v>
      </c>
      <c r="CL133" s="910">
        <v>3</v>
      </c>
      <c r="CM133" s="929">
        <f>BT128</f>
        <v>2014</v>
      </c>
      <c r="CN133" s="929">
        <f>CI133</f>
        <v>466</v>
      </c>
      <c r="CO133" s="930">
        <f>SUM(CN133,-CM133)</f>
        <v>-1548</v>
      </c>
      <c r="CP133" s="938">
        <f>CO133/CM133</f>
        <v>-0.7686196623634558</v>
      </c>
      <c r="CQ133" s="880">
        <v>1</v>
      </c>
      <c r="CR133" s="932">
        <f>SUM(CI133,-$CH$141)/$CH$141</f>
        <v>-0.28637059724349156</v>
      </c>
      <c r="CU133" s="1184">
        <v>1</v>
      </c>
      <c r="CV133" s="973" t="s">
        <v>319</v>
      </c>
      <c r="CW133" s="933" t="e">
        <f>#REF!</f>
        <v>#REF!</v>
      </c>
      <c r="CX133" s="934">
        <v>1518</v>
      </c>
      <c r="CY133" s="1214" t="e">
        <f>SUM(CX133,-CW133)</f>
        <v>#REF!</v>
      </c>
      <c r="CZ133" s="1215" t="e">
        <f>CY133/CW133</f>
        <v>#REF!</v>
      </c>
      <c r="DA133" s="921"/>
      <c r="DB133" s="934">
        <v>310</v>
      </c>
      <c r="DC133" s="934">
        <v>280</v>
      </c>
      <c r="DD133" s="1214">
        <f>SUM(DC133,-DB133)</f>
        <v>-30</v>
      </c>
      <c r="DE133" s="1212">
        <f>DD133/DB133</f>
        <v>-9.6774193548387094E-2</v>
      </c>
      <c r="DF133" s="910">
        <v>3</v>
      </c>
      <c r="DG133" s="929">
        <f>CN128</f>
        <v>2014</v>
      </c>
      <c r="DH133" s="929">
        <f>DC133</f>
        <v>280</v>
      </c>
      <c r="DI133" s="930">
        <f>SUM(DH133,-DG133)</f>
        <v>-1734</v>
      </c>
      <c r="DJ133" s="938">
        <f>DI133/DG133</f>
        <v>-0.86097318768619657</v>
      </c>
      <c r="DK133" s="1184">
        <v>1</v>
      </c>
      <c r="DL133" s="932">
        <f>SUM(DC133,-$DB$141)/$DB$141</f>
        <v>-0.29292929292929293</v>
      </c>
      <c r="DO133" s="880">
        <v>1</v>
      </c>
      <c r="DP133" s="973" t="s">
        <v>319</v>
      </c>
      <c r="DQ133" s="933" t="e">
        <f>#REF!</f>
        <v>#REF!</v>
      </c>
      <c r="DR133" s="934">
        <v>1518</v>
      </c>
      <c r="DS133" s="1214" t="e">
        <f>SUM(DR133,-DQ133)</f>
        <v>#REF!</v>
      </c>
      <c r="DT133" s="1215" t="e">
        <f>DS133/DQ133</f>
        <v>#REF!</v>
      </c>
      <c r="DU133" s="921"/>
      <c r="DV133" s="934">
        <v>617</v>
      </c>
      <c r="DW133" s="934">
        <v>559</v>
      </c>
      <c r="DX133" s="1214">
        <f>SUM(DW133,-DV133)</f>
        <v>-58</v>
      </c>
      <c r="DY133" s="1212">
        <f>DX133/DV133</f>
        <v>-9.4003241491085895E-2</v>
      </c>
      <c r="DZ133" s="910">
        <v>3</v>
      </c>
      <c r="EA133" s="929">
        <f>DH128</f>
        <v>2014</v>
      </c>
      <c r="EB133" s="929">
        <f>DW133</f>
        <v>559</v>
      </c>
      <c r="EC133" s="930">
        <f>SUM(EB133,-EA133)</f>
        <v>-1455</v>
      </c>
      <c r="ED133" s="938">
        <f>EC133/EA133</f>
        <v>-0.72244289970208542</v>
      </c>
      <c r="EE133" s="880">
        <v>1</v>
      </c>
      <c r="EF133" s="932">
        <f>SUM(DW133,-$DV$141)/$DV$141</f>
        <v>-0.28607918263090676</v>
      </c>
      <c r="EI133" s="1188">
        <v>1</v>
      </c>
      <c r="EJ133" s="973" t="s">
        <v>319</v>
      </c>
      <c r="EK133" s="933" t="e">
        <f>#REF!</f>
        <v>#REF!</v>
      </c>
      <c r="EL133" s="934">
        <v>1518</v>
      </c>
      <c r="EM133" s="1214" t="e">
        <f>SUM(EL133,-EK133)</f>
        <v>#REF!</v>
      </c>
      <c r="EN133" s="1215" t="e">
        <f>EM133/EK133</f>
        <v>#REF!</v>
      </c>
      <c r="EO133" s="921"/>
      <c r="EP133" s="934">
        <f>SUM(AB133,AU133,BN133,CH133,DB133,DV133)</f>
        <v>4738</v>
      </c>
      <c r="EQ133" s="934">
        <f>SUM(AC133,AV133,BO133,CI133,DC133,DW133)</f>
        <v>4440</v>
      </c>
      <c r="ER133" s="1214">
        <f>SUM(EQ133,-EP133)</f>
        <v>-298</v>
      </c>
      <c r="ES133" s="1212">
        <f>ER133/EP133</f>
        <v>-6.2895736597720561E-2</v>
      </c>
      <c r="ET133" s="910">
        <v>3</v>
      </c>
      <c r="EU133" s="929">
        <f>EB128</f>
        <v>2014</v>
      </c>
      <c r="EV133" s="929">
        <f>EQ133</f>
        <v>4440</v>
      </c>
      <c r="EW133" s="930">
        <f>SUM(EV133,-EU133)</f>
        <v>2426</v>
      </c>
      <c r="EX133" s="938">
        <f>EW133/EU133</f>
        <v>1.2045680238331677</v>
      </c>
      <c r="EY133" s="1188">
        <v>1</v>
      </c>
      <c r="EZ133" s="932">
        <f>SUM(EQ133,-$EP$141)/$EP$141</f>
        <v>-0.2356687898089172</v>
      </c>
    </row>
    <row r="134" spans="1:156">
      <c r="A134" s="1179">
        <v>2</v>
      </c>
      <c r="B134" s="371" t="s">
        <v>248</v>
      </c>
      <c r="C134" s="424"/>
      <c r="D134" s="424">
        <v>5153</v>
      </c>
      <c r="E134" s="279"/>
      <c r="F134" s="1175">
        <f>D134/D133</f>
        <v>0.91332860687699402</v>
      </c>
      <c r="G134" s="921"/>
      <c r="H134" s="942">
        <v>5173</v>
      </c>
      <c r="I134" s="942">
        <v>4771</v>
      </c>
      <c r="J134" s="943">
        <f>H134/H133</f>
        <v>0.91202397743300423</v>
      </c>
      <c r="K134" s="944">
        <f>I134/I133</f>
        <v>0.89411544227886053</v>
      </c>
      <c r="L134" s="879"/>
      <c r="M134" s="424"/>
      <c r="N134" s="424"/>
      <c r="O134" s="279"/>
      <c r="P134" s="948"/>
      <c r="Q134" s="1179">
        <v>2</v>
      </c>
      <c r="R134" s="932">
        <f>SUM(I134,-$H$141)/$H$141</f>
        <v>-0.32085409252669039</v>
      </c>
      <c r="U134" s="1184">
        <v>2</v>
      </c>
      <c r="V134" s="371" t="s">
        <v>248</v>
      </c>
      <c r="W134" s="424"/>
      <c r="X134" s="424">
        <v>1391</v>
      </c>
      <c r="Y134" s="279"/>
      <c r="Z134" s="941">
        <f>X134/X133</f>
        <v>0.9163372859025033</v>
      </c>
      <c r="AA134" s="921"/>
      <c r="AB134" s="946">
        <v>1405</v>
      </c>
      <c r="AC134" s="946">
        <v>1319</v>
      </c>
      <c r="AD134" s="943">
        <f>AB134/AB133</f>
        <v>0.91352405721716512</v>
      </c>
      <c r="AE134" s="944">
        <f>AC134/AC133</f>
        <v>0.9084022038567493</v>
      </c>
      <c r="AF134" s="910">
        <v>4</v>
      </c>
      <c r="AG134" s="940"/>
      <c r="AH134" s="940"/>
      <c r="AI134" s="283"/>
      <c r="AJ134" s="945"/>
      <c r="AK134" s="1184">
        <v>2</v>
      </c>
      <c r="AL134" s="932">
        <f>SUM(AC134,-$AB$141)/$AB$141</f>
        <v>-0.28664142779881019</v>
      </c>
      <c r="AN134" s="880">
        <v>2</v>
      </c>
      <c r="AO134" s="371" t="s">
        <v>248</v>
      </c>
      <c r="AP134" s="424"/>
      <c r="AQ134" s="424">
        <v>1391</v>
      </c>
      <c r="AR134" s="279"/>
      <c r="AS134" s="941">
        <f>AQ134/AQ133</f>
        <v>0.9163372859025033</v>
      </c>
      <c r="AT134" s="921"/>
      <c r="AU134" s="946">
        <v>950</v>
      </c>
      <c r="AV134" s="946">
        <v>878</v>
      </c>
      <c r="AW134" s="943">
        <f>AU134/AU133</f>
        <v>0.90822179732313579</v>
      </c>
      <c r="AX134" s="944">
        <f>AV134/AV133</f>
        <v>0.89227642276422769</v>
      </c>
      <c r="AY134" s="910">
        <v>4</v>
      </c>
      <c r="AZ134" s="940"/>
      <c r="BA134" s="940"/>
      <c r="BB134" s="283"/>
      <c r="BC134" s="945"/>
      <c r="BD134" s="880">
        <v>2</v>
      </c>
      <c r="BE134" s="932">
        <f>SUM(AV134,-$AU$141)/$AU$141</f>
        <v>-0.29307568438003223</v>
      </c>
      <c r="BG134" s="1184">
        <v>2</v>
      </c>
      <c r="BH134" s="371" t="s">
        <v>248</v>
      </c>
      <c r="BI134" s="424"/>
      <c r="BJ134" s="424">
        <v>1391</v>
      </c>
      <c r="BK134" s="279"/>
      <c r="BL134" s="941">
        <f>BJ134/BJ133</f>
        <v>0.9163372859025033</v>
      </c>
      <c r="BM134" s="921"/>
      <c r="BN134" s="946">
        <v>626</v>
      </c>
      <c r="BO134" s="946">
        <v>608</v>
      </c>
      <c r="BP134" s="943">
        <f>BN134/BN133</f>
        <v>0.89556509298998566</v>
      </c>
      <c r="BQ134" s="944">
        <f>BO134/BO133</f>
        <v>0.8698140200286123</v>
      </c>
      <c r="BR134" s="910">
        <v>4</v>
      </c>
      <c r="BS134" s="940"/>
      <c r="BT134" s="940"/>
      <c r="BU134" s="283"/>
      <c r="BV134" s="945"/>
      <c r="BW134" s="1184">
        <v>2</v>
      </c>
      <c r="BX134" s="932">
        <f>SUM(BO134,-$BN$141)/$BN$141</f>
        <v>-0.31376975169300225</v>
      </c>
      <c r="CA134" s="880">
        <v>2</v>
      </c>
      <c r="CB134" s="371" t="s">
        <v>248</v>
      </c>
      <c r="CC134" s="424"/>
      <c r="CD134" s="424">
        <v>1391</v>
      </c>
      <c r="CE134" s="279"/>
      <c r="CF134" s="941">
        <f>CD134/CD133</f>
        <v>0.9163372859025033</v>
      </c>
      <c r="CG134" s="921"/>
      <c r="CH134" s="946">
        <v>496</v>
      </c>
      <c r="CI134" s="946">
        <v>403</v>
      </c>
      <c r="CJ134" s="943">
        <f>CH134/CH133</f>
        <v>0.93939393939393945</v>
      </c>
      <c r="CK134" s="944">
        <f>CI134/CI133</f>
        <v>0.86480686695278974</v>
      </c>
      <c r="CL134" s="910">
        <v>4</v>
      </c>
      <c r="CM134" s="940"/>
      <c r="CN134" s="940"/>
      <c r="CO134" s="283"/>
      <c r="CP134" s="945"/>
      <c r="CQ134" s="880">
        <v>2</v>
      </c>
      <c r="CR134" s="932">
        <f>SUM(CI134,-$CH$141)/$CH$141</f>
        <v>-0.38284839203675347</v>
      </c>
      <c r="CU134" s="1184">
        <v>2</v>
      </c>
      <c r="CV134" s="371" t="s">
        <v>248</v>
      </c>
      <c r="CW134" s="424"/>
      <c r="CX134" s="424">
        <v>1391</v>
      </c>
      <c r="CY134" s="279"/>
      <c r="CZ134" s="941">
        <f>CX134/CX133</f>
        <v>0.9163372859025033</v>
      </c>
      <c r="DA134" s="921"/>
      <c r="DB134" s="946">
        <v>287</v>
      </c>
      <c r="DC134" s="946">
        <v>250</v>
      </c>
      <c r="DD134" s="943">
        <f>DB134/DB133</f>
        <v>0.9258064516129032</v>
      </c>
      <c r="DE134" s="944">
        <f>DC134/DC133</f>
        <v>0.8928571428571429</v>
      </c>
      <c r="DF134" s="910">
        <v>4</v>
      </c>
      <c r="DG134" s="940"/>
      <c r="DH134" s="940"/>
      <c r="DI134" s="283"/>
      <c r="DJ134" s="945"/>
      <c r="DK134" s="1184">
        <v>2</v>
      </c>
      <c r="DL134" s="932">
        <f>SUM(DC134,-$DB$141)/$DB$141</f>
        <v>-0.36868686868686867</v>
      </c>
      <c r="DO134" s="880">
        <v>2</v>
      </c>
      <c r="DP134" s="371" t="s">
        <v>248</v>
      </c>
      <c r="DQ134" s="424"/>
      <c r="DR134" s="424">
        <v>1391</v>
      </c>
      <c r="DS134" s="279"/>
      <c r="DT134" s="941">
        <f>DR134/DR133</f>
        <v>0.9163372859025033</v>
      </c>
      <c r="DU134" s="921"/>
      <c r="DV134" s="946">
        <v>563</v>
      </c>
      <c r="DW134" s="946">
        <v>481</v>
      </c>
      <c r="DX134" s="943">
        <f>DV134/DV133</f>
        <v>0.91247974068071314</v>
      </c>
      <c r="DY134" s="944">
        <f>DW134/DW133</f>
        <v>0.86046511627906974</v>
      </c>
      <c r="DZ134" s="910">
        <v>4</v>
      </c>
      <c r="EA134" s="940"/>
      <c r="EB134" s="940"/>
      <c r="EC134" s="283"/>
      <c r="ED134" s="945"/>
      <c r="EE134" s="880">
        <v>2</v>
      </c>
      <c r="EF134" s="932">
        <f>SUM(DW134,-$DV$141)/$DV$141</f>
        <v>-0.38569604086845466</v>
      </c>
      <c r="EI134" s="1188">
        <v>2</v>
      </c>
      <c r="EJ134" s="371" t="s">
        <v>248</v>
      </c>
      <c r="EK134" s="424"/>
      <c r="EL134" s="424">
        <v>1391</v>
      </c>
      <c r="EM134" s="279"/>
      <c r="EN134" s="941">
        <f>EL134/EL133</f>
        <v>0.9163372859025033</v>
      </c>
      <c r="EO134" s="921"/>
      <c r="EP134" s="946">
        <v>846</v>
      </c>
      <c r="EQ134" s="946">
        <v>832</v>
      </c>
      <c r="ER134" s="944">
        <f>EP134/EP133</f>
        <v>0.17855635289151542</v>
      </c>
      <c r="ES134" s="943">
        <f>EQ134/EQ133</f>
        <v>0.18738738738738739</v>
      </c>
      <c r="ET134" s="910">
        <v>4</v>
      </c>
      <c r="EU134" s="940"/>
      <c r="EV134" s="940"/>
      <c r="EW134" s="283"/>
      <c r="EX134" s="945"/>
      <c r="EY134" s="1188">
        <v>2</v>
      </c>
      <c r="EZ134" s="932">
        <f>SUM(EQ134,-$EP$141)/$EP$141</f>
        <v>-0.85677397142365297</v>
      </c>
    </row>
    <row r="135" spans="1:156">
      <c r="A135" s="1179">
        <v>3</v>
      </c>
      <c r="B135" s="371" t="s">
        <v>249</v>
      </c>
      <c r="C135" s="424"/>
      <c r="D135" s="424">
        <v>489</v>
      </c>
      <c r="E135" s="279"/>
      <c r="F135" s="1175">
        <f>D135/D133</f>
        <v>8.6671393123006021E-2</v>
      </c>
      <c r="G135" s="921"/>
      <c r="H135" s="942">
        <v>499</v>
      </c>
      <c r="I135" s="942">
        <v>565</v>
      </c>
      <c r="J135" s="944">
        <f>H135/H133</f>
        <v>8.7976022566995771E-2</v>
      </c>
      <c r="K135" s="943">
        <f>I135/I133</f>
        <v>0.10588455772113943</v>
      </c>
      <c r="L135" s="879"/>
      <c r="M135" s="424"/>
      <c r="N135" s="424"/>
      <c r="O135" s="279"/>
      <c r="P135" s="948"/>
      <c r="Q135" s="1179">
        <v>3</v>
      </c>
      <c r="R135" s="947"/>
      <c r="U135" s="1184">
        <v>3</v>
      </c>
      <c r="V135" s="371" t="s">
        <v>249</v>
      </c>
      <c r="W135" s="424"/>
      <c r="X135" s="424">
        <v>127</v>
      </c>
      <c r="Y135" s="279"/>
      <c r="Z135" s="941">
        <f>X135/X133</f>
        <v>8.3662714097496704E-2</v>
      </c>
      <c r="AA135" s="921"/>
      <c r="AB135" s="946">
        <v>133</v>
      </c>
      <c r="AC135" s="946">
        <v>133</v>
      </c>
      <c r="AD135" s="944">
        <f>AB135/AB133</f>
        <v>8.6475942782834853E-2</v>
      </c>
      <c r="AE135" s="943">
        <f>AC135/AC133</f>
        <v>9.1597796143250684E-2</v>
      </c>
      <c r="AF135" s="910">
        <v>5</v>
      </c>
      <c r="AG135" s="940"/>
      <c r="AH135" s="940"/>
      <c r="AI135" s="283"/>
      <c r="AJ135" s="945"/>
      <c r="AK135" s="1184">
        <v>3</v>
      </c>
      <c r="AL135" s="947"/>
      <c r="AN135" s="880">
        <v>3</v>
      </c>
      <c r="AO135" s="371" t="s">
        <v>249</v>
      </c>
      <c r="AP135" s="424"/>
      <c r="AQ135" s="424">
        <v>127</v>
      </c>
      <c r="AR135" s="279"/>
      <c r="AS135" s="941">
        <f>AQ135/AQ133</f>
        <v>8.3662714097496704E-2</v>
      </c>
      <c r="AT135" s="921"/>
      <c r="AU135" s="946">
        <v>96</v>
      </c>
      <c r="AV135" s="946">
        <v>106</v>
      </c>
      <c r="AW135" s="944">
        <f>AU135/AU133</f>
        <v>9.1778202676864248E-2</v>
      </c>
      <c r="AX135" s="943">
        <f>AV135/AV133</f>
        <v>0.10772357723577236</v>
      </c>
      <c r="AY135" s="910">
        <v>5</v>
      </c>
      <c r="AZ135" s="940"/>
      <c r="BA135" s="940"/>
      <c r="BB135" s="283"/>
      <c r="BC135" s="945"/>
      <c r="BD135" s="880">
        <v>3</v>
      </c>
      <c r="BE135" s="947"/>
      <c r="BG135" s="1184">
        <v>3</v>
      </c>
      <c r="BH135" s="371" t="s">
        <v>249</v>
      </c>
      <c r="BI135" s="424"/>
      <c r="BJ135" s="424">
        <v>127</v>
      </c>
      <c r="BK135" s="279"/>
      <c r="BL135" s="941">
        <f>BJ135/BJ133</f>
        <v>8.3662714097496704E-2</v>
      </c>
      <c r="BM135" s="921"/>
      <c r="BN135" s="946">
        <v>73</v>
      </c>
      <c r="BO135" s="946">
        <v>91</v>
      </c>
      <c r="BP135" s="944">
        <f>BN135/BN133</f>
        <v>0.1044349070100143</v>
      </c>
      <c r="BQ135" s="943">
        <f>BO135/BO133</f>
        <v>0.1301859799713877</v>
      </c>
      <c r="BR135" s="910">
        <v>5</v>
      </c>
      <c r="BS135" s="940"/>
      <c r="BT135" s="940"/>
      <c r="BU135" s="283"/>
      <c r="BV135" s="945"/>
      <c r="BW135" s="1184">
        <v>3</v>
      </c>
      <c r="BX135" s="947"/>
      <c r="CA135" s="880">
        <v>3</v>
      </c>
      <c r="CB135" s="371" t="s">
        <v>249</v>
      </c>
      <c r="CC135" s="424"/>
      <c r="CD135" s="424">
        <v>127</v>
      </c>
      <c r="CE135" s="279"/>
      <c r="CF135" s="941">
        <f>CD135/CD133</f>
        <v>8.3662714097496704E-2</v>
      </c>
      <c r="CG135" s="921"/>
      <c r="CH135" s="946">
        <v>32</v>
      </c>
      <c r="CI135" s="946">
        <v>63</v>
      </c>
      <c r="CJ135" s="944">
        <f>CH135/CH133</f>
        <v>6.0606060606060608E-2</v>
      </c>
      <c r="CK135" s="943">
        <f>CI135/CI133</f>
        <v>0.13519313304721031</v>
      </c>
      <c r="CL135" s="910">
        <v>5</v>
      </c>
      <c r="CM135" s="940"/>
      <c r="CN135" s="940"/>
      <c r="CO135" s="283"/>
      <c r="CP135" s="945"/>
      <c r="CQ135" s="880">
        <v>3</v>
      </c>
      <c r="CR135" s="947"/>
      <c r="CU135" s="1184">
        <v>3</v>
      </c>
      <c r="CV135" s="371" t="s">
        <v>249</v>
      </c>
      <c r="CW135" s="424"/>
      <c r="CX135" s="424">
        <v>127</v>
      </c>
      <c r="CY135" s="279"/>
      <c r="CZ135" s="941">
        <f>CX135/CX133</f>
        <v>8.3662714097496704E-2</v>
      </c>
      <c r="DA135" s="921"/>
      <c r="DB135" s="946">
        <v>33</v>
      </c>
      <c r="DC135" s="946">
        <v>30</v>
      </c>
      <c r="DD135" s="944">
        <f>DB135/DB133</f>
        <v>0.1064516129032258</v>
      </c>
      <c r="DE135" s="943">
        <f>DC135/DC133</f>
        <v>0.10714285714285714</v>
      </c>
      <c r="DF135" s="910">
        <v>5</v>
      </c>
      <c r="DG135" s="940"/>
      <c r="DH135" s="940"/>
      <c r="DI135" s="283"/>
      <c r="DJ135" s="945"/>
      <c r="DK135" s="1184">
        <v>3</v>
      </c>
      <c r="DL135" s="947"/>
      <c r="DO135" s="880">
        <v>3</v>
      </c>
      <c r="DP135" s="371" t="s">
        <v>249</v>
      </c>
      <c r="DQ135" s="424"/>
      <c r="DR135" s="424">
        <v>127</v>
      </c>
      <c r="DS135" s="279"/>
      <c r="DT135" s="941">
        <f>DR135/DR133</f>
        <v>8.3662714097496704E-2</v>
      </c>
      <c r="DU135" s="921"/>
      <c r="DV135" s="946">
        <v>54</v>
      </c>
      <c r="DW135" s="946">
        <v>78</v>
      </c>
      <c r="DX135" s="944">
        <f>DV135/DV133</f>
        <v>8.7520259319286878E-2</v>
      </c>
      <c r="DY135" s="943">
        <f>DW135/DW133</f>
        <v>0.13953488372093023</v>
      </c>
      <c r="DZ135" s="910">
        <v>5</v>
      </c>
      <c r="EA135" s="940"/>
      <c r="EB135" s="940"/>
      <c r="EC135" s="283"/>
      <c r="ED135" s="945"/>
      <c r="EE135" s="880">
        <v>3</v>
      </c>
      <c r="EF135" s="947"/>
      <c r="EI135" s="1188">
        <v>3</v>
      </c>
      <c r="EJ135" s="371" t="s">
        <v>249</v>
      </c>
      <c r="EK135" s="424"/>
      <c r="EL135" s="424">
        <v>127</v>
      </c>
      <c r="EM135" s="279"/>
      <c r="EN135" s="941">
        <f>EL135/EL133</f>
        <v>8.3662714097496704E-2</v>
      </c>
      <c r="EO135" s="921"/>
      <c r="EP135" s="946">
        <v>88</v>
      </c>
      <c r="EQ135" s="946">
        <v>64</v>
      </c>
      <c r="ER135" s="943">
        <f>EP135/EP133</f>
        <v>1.8573237653018153E-2</v>
      </c>
      <c r="ES135" s="944">
        <f>EQ135/EQ133</f>
        <v>1.4414414414414415E-2</v>
      </c>
      <c r="ET135" s="910">
        <v>5</v>
      </c>
      <c r="EU135" s="940"/>
      <c r="EV135" s="940"/>
      <c r="EW135" s="283"/>
      <c r="EX135" s="945"/>
      <c r="EY135" s="1188">
        <v>3</v>
      </c>
      <c r="EZ135" s="947"/>
    </row>
    <row r="136" spans="1:156" hidden="1">
      <c r="A136" s="1179">
        <v>4</v>
      </c>
      <c r="B136" s="371" t="s">
        <v>320</v>
      </c>
      <c r="C136" s="302"/>
      <c r="D136" s="283"/>
      <c r="E136" s="283"/>
      <c r="F136" s="945"/>
      <c r="G136" s="921"/>
      <c r="H136" s="949"/>
      <c r="I136" s="949"/>
      <c r="J136" s="949"/>
      <c r="K136" s="950"/>
      <c r="L136" s="879"/>
      <c r="M136" s="283"/>
      <c r="N136" s="283"/>
      <c r="O136" s="283"/>
      <c r="P136" s="945"/>
      <c r="Q136" s="1179">
        <v>4</v>
      </c>
      <c r="R136" s="947"/>
      <c r="U136" s="1184">
        <v>4</v>
      </c>
      <c r="V136" s="371" t="s">
        <v>321</v>
      </c>
      <c r="W136" s="302"/>
      <c r="X136" s="283"/>
      <c r="Y136" s="283"/>
      <c r="Z136" s="945"/>
      <c r="AA136" s="921"/>
      <c r="AB136" s="949"/>
      <c r="AC136" s="1217"/>
      <c r="AD136" s="949"/>
      <c r="AE136" s="944"/>
      <c r="AF136" s="910">
        <v>6</v>
      </c>
      <c r="AG136" s="302"/>
      <c r="AH136" s="283"/>
      <c r="AI136" s="283"/>
      <c r="AJ136" s="945"/>
      <c r="AK136" s="1184">
        <v>4</v>
      </c>
      <c r="AL136" s="947"/>
      <c r="AN136" s="880">
        <v>4</v>
      </c>
      <c r="AO136" s="371" t="s">
        <v>321</v>
      </c>
      <c r="AP136" s="302"/>
      <c r="AQ136" s="283"/>
      <c r="AR136" s="283"/>
      <c r="AS136" s="945"/>
      <c r="AT136" s="921"/>
      <c r="AU136" s="949"/>
      <c r="AV136" s="1217"/>
      <c r="AW136" s="949"/>
      <c r="AX136" s="944"/>
      <c r="AY136" s="910">
        <v>6</v>
      </c>
      <c r="AZ136" s="302"/>
      <c r="BA136" s="283"/>
      <c r="BB136" s="283"/>
      <c r="BC136" s="945"/>
      <c r="BD136" s="880">
        <v>4</v>
      </c>
      <c r="BE136" s="947"/>
      <c r="BG136" s="1184">
        <v>4</v>
      </c>
      <c r="BH136" s="371" t="s">
        <v>321</v>
      </c>
      <c r="BI136" s="302"/>
      <c r="BJ136" s="283"/>
      <c r="BK136" s="283"/>
      <c r="BL136" s="945"/>
      <c r="BM136" s="921"/>
      <c r="BN136" s="949"/>
      <c r="BO136" s="1217"/>
      <c r="BP136" s="949"/>
      <c r="BQ136" s="944"/>
      <c r="BR136" s="910">
        <v>6</v>
      </c>
      <c r="BS136" s="302"/>
      <c r="BT136" s="283"/>
      <c r="BU136" s="283"/>
      <c r="BV136" s="945"/>
      <c r="BW136" s="1184">
        <v>4</v>
      </c>
      <c r="BX136" s="947"/>
      <c r="CA136" s="880">
        <v>4</v>
      </c>
      <c r="CB136" s="371" t="s">
        <v>321</v>
      </c>
      <c r="CC136" s="302"/>
      <c r="CD136" s="283"/>
      <c r="CE136" s="283"/>
      <c r="CF136" s="945"/>
      <c r="CG136" s="921"/>
      <c r="CH136" s="949"/>
      <c r="CI136" s="1217"/>
      <c r="CJ136" s="949"/>
      <c r="CK136" s="944"/>
      <c r="CL136" s="910">
        <v>6</v>
      </c>
      <c r="CM136" s="302"/>
      <c r="CN136" s="283"/>
      <c r="CO136" s="283"/>
      <c r="CP136" s="945"/>
      <c r="CQ136" s="880">
        <v>4</v>
      </c>
      <c r="CR136" s="947"/>
      <c r="CU136" s="1184">
        <v>4</v>
      </c>
      <c r="CV136" s="371" t="s">
        <v>321</v>
      </c>
      <c r="CW136" s="302"/>
      <c r="CX136" s="283"/>
      <c r="CY136" s="283"/>
      <c r="CZ136" s="945"/>
      <c r="DA136" s="921"/>
      <c r="DB136" s="949"/>
      <c r="DC136" s="1217"/>
      <c r="DD136" s="949"/>
      <c r="DE136" s="944"/>
      <c r="DF136" s="910">
        <v>6</v>
      </c>
      <c r="DG136" s="302"/>
      <c r="DH136" s="283"/>
      <c r="DI136" s="283"/>
      <c r="DJ136" s="945"/>
      <c r="DK136" s="1184">
        <v>4</v>
      </c>
      <c r="DL136" s="947"/>
      <c r="DO136" s="880">
        <v>4</v>
      </c>
      <c r="DP136" s="371" t="s">
        <v>321</v>
      </c>
      <c r="DQ136" s="302"/>
      <c r="DR136" s="283"/>
      <c r="DS136" s="283"/>
      <c r="DT136" s="945"/>
      <c r="DU136" s="921"/>
      <c r="DV136" s="949"/>
      <c r="DW136" s="1217"/>
      <c r="DX136" s="949"/>
      <c r="DY136" s="944"/>
      <c r="DZ136" s="910">
        <v>6</v>
      </c>
      <c r="EA136" s="302"/>
      <c r="EB136" s="283"/>
      <c r="EC136" s="283"/>
      <c r="ED136" s="945"/>
      <c r="EE136" s="880">
        <v>4</v>
      </c>
      <c r="EF136" s="947"/>
      <c r="EI136" s="1188">
        <v>4</v>
      </c>
      <c r="EJ136" s="371" t="s">
        <v>321</v>
      </c>
      <c r="EK136" s="302"/>
      <c r="EL136" s="283"/>
      <c r="EM136" s="283"/>
      <c r="EN136" s="945"/>
      <c r="EO136" s="921"/>
      <c r="EP136" s="949"/>
      <c r="EQ136" s="1217"/>
      <c r="ER136" s="949"/>
      <c r="ES136" s="944"/>
      <c r="ET136" s="910">
        <v>6</v>
      </c>
      <c r="EU136" s="302"/>
      <c r="EV136" s="283"/>
      <c r="EW136" s="283"/>
      <c r="EX136" s="945"/>
      <c r="EY136" s="1188">
        <v>4</v>
      </c>
      <c r="EZ136" s="947"/>
    </row>
    <row r="137" spans="1:156" ht="3" customHeight="1">
      <c r="A137" s="1179"/>
      <c r="B137" s="951"/>
      <c r="C137" s="399"/>
      <c r="D137" s="952"/>
      <c r="E137" s="953"/>
      <c r="F137" s="954"/>
      <c r="G137" s="921"/>
      <c r="H137" s="952"/>
      <c r="I137" s="952"/>
      <c r="J137" s="953"/>
      <c r="K137" s="954"/>
      <c r="L137" s="879"/>
      <c r="M137" s="952"/>
      <c r="N137" s="952"/>
      <c r="O137" s="953"/>
      <c r="P137" s="954"/>
      <c r="Q137" s="1179"/>
      <c r="R137" s="947"/>
      <c r="U137" s="1184"/>
      <c r="V137" s="951"/>
      <c r="W137" s="399"/>
      <c r="X137" s="952"/>
      <c r="Y137" s="953"/>
      <c r="Z137" s="954"/>
      <c r="AA137" s="921"/>
      <c r="AB137" s="952"/>
      <c r="AC137" s="952"/>
      <c r="AD137" s="953"/>
      <c r="AE137" s="954"/>
      <c r="AF137" s="910">
        <v>6</v>
      </c>
      <c r="AG137" s="952"/>
      <c r="AH137" s="952"/>
      <c r="AI137" s="953"/>
      <c r="AJ137" s="954"/>
      <c r="AK137" s="1184"/>
      <c r="AL137" s="947"/>
      <c r="AN137" s="880"/>
      <c r="AO137" s="951"/>
      <c r="AP137" s="399"/>
      <c r="AQ137" s="952"/>
      <c r="AR137" s="953"/>
      <c r="AS137" s="954"/>
      <c r="AT137" s="921"/>
      <c r="AU137" s="952"/>
      <c r="AV137" s="952"/>
      <c r="AW137" s="953"/>
      <c r="AX137" s="954"/>
      <c r="AY137" s="910">
        <v>6</v>
      </c>
      <c r="AZ137" s="952"/>
      <c r="BA137" s="952"/>
      <c r="BB137" s="953"/>
      <c r="BC137" s="954"/>
      <c r="BD137" s="880"/>
      <c r="BE137" s="947"/>
      <c r="BG137" s="1184"/>
      <c r="BH137" s="951"/>
      <c r="BI137" s="399"/>
      <c r="BJ137" s="952"/>
      <c r="BK137" s="953"/>
      <c r="BL137" s="954"/>
      <c r="BM137" s="921"/>
      <c r="BN137" s="952"/>
      <c r="BO137" s="952"/>
      <c r="BP137" s="953"/>
      <c r="BQ137" s="954"/>
      <c r="BR137" s="910">
        <v>6</v>
      </c>
      <c r="BS137" s="952"/>
      <c r="BT137" s="952"/>
      <c r="BU137" s="953"/>
      <c r="BV137" s="954"/>
      <c r="BW137" s="1184"/>
      <c r="BX137" s="947"/>
      <c r="CA137" s="880"/>
      <c r="CB137" s="951"/>
      <c r="CC137" s="399"/>
      <c r="CD137" s="952"/>
      <c r="CE137" s="953"/>
      <c r="CF137" s="954"/>
      <c r="CG137" s="921"/>
      <c r="CH137" s="952"/>
      <c r="CI137" s="952"/>
      <c r="CJ137" s="953"/>
      <c r="CK137" s="954"/>
      <c r="CL137" s="910">
        <v>6</v>
      </c>
      <c r="CM137" s="952"/>
      <c r="CN137" s="952"/>
      <c r="CO137" s="953"/>
      <c r="CP137" s="954"/>
      <c r="CQ137" s="880"/>
      <c r="CR137" s="947"/>
      <c r="CU137" s="1184"/>
      <c r="CV137" s="951"/>
      <c r="CW137" s="399"/>
      <c r="CX137" s="952"/>
      <c r="CY137" s="953"/>
      <c r="CZ137" s="954"/>
      <c r="DA137" s="921"/>
      <c r="DB137" s="952"/>
      <c r="DC137" s="952"/>
      <c r="DD137" s="953"/>
      <c r="DE137" s="954"/>
      <c r="DF137" s="910">
        <v>6</v>
      </c>
      <c r="DG137" s="952"/>
      <c r="DH137" s="952"/>
      <c r="DI137" s="953"/>
      <c r="DJ137" s="954"/>
      <c r="DK137" s="1184"/>
      <c r="DL137" s="947"/>
      <c r="DO137" s="880"/>
      <c r="DP137" s="951"/>
      <c r="DQ137" s="399"/>
      <c r="DR137" s="952"/>
      <c r="DS137" s="953"/>
      <c r="DT137" s="954"/>
      <c r="DU137" s="921"/>
      <c r="DV137" s="952"/>
      <c r="DW137" s="952"/>
      <c r="DX137" s="953"/>
      <c r="DY137" s="954"/>
      <c r="DZ137" s="910">
        <v>6</v>
      </c>
      <c r="EA137" s="952"/>
      <c r="EB137" s="952"/>
      <c r="EC137" s="953"/>
      <c r="ED137" s="954"/>
      <c r="EE137" s="880"/>
      <c r="EF137" s="947"/>
      <c r="EI137" s="1188"/>
      <c r="EJ137" s="951"/>
      <c r="EK137" s="399"/>
      <c r="EL137" s="952"/>
      <c r="EM137" s="953"/>
      <c r="EN137" s="954"/>
      <c r="EO137" s="921"/>
      <c r="EP137" s="952"/>
      <c r="EQ137" s="952"/>
      <c r="ER137" s="953"/>
      <c r="ES137" s="954"/>
      <c r="ET137" s="910">
        <v>6</v>
      </c>
      <c r="EU137" s="952"/>
      <c r="EV137" s="952"/>
      <c r="EW137" s="953"/>
      <c r="EX137" s="954"/>
      <c r="EY137" s="1188"/>
      <c r="EZ137" s="947"/>
    </row>
    <row r="138" spans="1:156" ht="9.9499999999999993" customHeight="1">
      <c r="A138" s="1179"/>
      <c r="B138" s="279" t="s">
        <v>322</v>
      </c>
      <c r="C138" s="867"/>
      <c r="D138" s="867"/>
      <c r="E138" s="279"/>
      <c r="F138" s="948"/>
      <c r="G138" s="921"/>
      <c r="H138" s="867">
        <v>896</v>
      </c>
      <c r="I138" s="867">
        <v>902</v>
      </c>
      <c r="J138" s="919">
        <f>SUM(I138,-H138)</f>
        <v>6</v>
      </c>
      <c r="K138" s="920">
        <f>J138/H138</f>
        <v>6.6964285714285711E-3</v>
      </c>
      <c r="L138" s="879"/>
      <c r="M138" s="867">
        <v>874</v>
      </c>
      <c r="N138" s="867"/>
      <c r="O138" s="279"/>
      <c r="P138" s="948"/>
      <c r="Q138" s="1179"/>
      <c r="R138" s="947"/>
      <c r="U138" s="1184"/>
      <c r="V138" s="279" t="s">
        <v>322</v>
      </c>
      <c r="W138" s="867"/>
      <c r="X138" s="867"/>
      <c r="Y138" s="279"/>
      <c r="Z138" s="948"/>
      <c r="AA138" s="921"/>
      <c r="AB138" s="867">
        <v>214</v>
      </c>
      <c r="AC138" s="867">
        <v>195</v>
      </c>
      <c r="AD138" s="919">
        <f>SUM(AC138,-AB138)</f>
        <v>-19</v>
      </c>
      <c r="AE138" s="920">
        <f>AD138/AB138</f>
        <v>-8.8785046728971959E-2</v>
      </c>
      <c r="AF138" s="910">
        <v>7</v>
      </c>
      <c r="AG138" s="302"/>
      <c r="AH138" s="302"/>
      <c r="AI138" s="283"/>
      <c r="AJ138" s="945"/>
      <c r="AK138" s="1184"/>
      <c r="AL138" s="947"/>
      <c r="AN138" s="880"/>
      <c r="AO138" s="279" t="s">
        <v>322</v>
      </c>
      <c r="AP138" s="867"/>
      <c r="AQ138" s="867"/>
      <c r="AR138" s="279"/>
      <c r="AS138" s="948"/>
      <c r="AT138" s="921"/>
      <c r="AU138" s="867">
        <v>122</v>
      </c>
      <c r="AV138" s="867">
        <v>135</v>
      </c>
      <c r="AW138" s="919">
        <f>SUM(AV138,-AU138)</f>
        <v>13</v>
      </c>
      <c r="AX138" s="920">
        <f>AW138/AU138</f>
        <v>0.10655737704918032</v>
      </c>
      <c r="AY138" s="910">
        <v>7</v>
      </c>
      <c r="AZ138" s="302"/>
      <c r="BA138" s="302"/>
      <c r="BB138" s="283"/>
      <c r="BC138" s="945"/>
      <c r="BD138" s="880"/>
      <c r="BE138" s="947"/>
      <c r="BG138" s="1184"/>
      <c r="BH138" s="279" t="s">
        <v>322</v>
      </c>
      <c r="BI138" s="867"/>
      <c r="BJ138" s="867"/>
      <c r="BK138" s="279"/>
      <c r="BL138" s="948"/>
      <c r="BM138" s="921"/>
      <c r="BN138" s="867">
        <v>126</v>
      </c>
      <c r="BO138" s="867">
        <v>134</v>
      </c>
      <c r="BP138" s="919">
        <f>SUM(BO138,-BN138)</f>
        <v>8</v>
      </c>
      <c r="BQ138" s="920">
        <f>BP138/BN138</f>
        <v>6.3492063492063489E-2</v>
      </c>
      <c r="BR138" s="910">
        <v>7</v>
      </c>
      <c r="BS138" s="302"/>
      <c r="BT138" s="302"/>
      <c r="BU138" s="283"/>
      <c r="BV138" s="945"/>
      <c r="BW138" s="1184"/>
      <c r="BX138" s="947"/>
      <c r="CA138" s="880"/>
      <c r="CB138" s="279" t="s">
        <v>322</v>
      </c>
      <c r="CC138" s="867"/>
      <c r="CD138" s="867"/>
      <c r="CE138" s="279"/>
      <c r="CF138" s="948"/>
      <c r="CG138" s="921"/>
      <c r="CH138" s="867">
        <v>85</v>
      </c>
      <c r="CI138" s="867">
        <v>102</v>
      </c>
      <c r="CJ138" s="919">
        <f>SUM(CI138,-CH138)</f>
        <v>17</v>
      </c>
      <c r="CK138" s="920">
        <f>CJ138/CH138</f>
        <v>0.2</v>
      </c>
      <c r="CL138" s="910">
        <v>7</v>
      </c>
      <c r="CM138" s="302"/>
      <c r="CN138" s="302"/>
      <c r="CO138" s="283"/>
      <c r="CP138" s="945"/>
      <c r="CQ138" s="880"/>
      <c r="CR138" s="947"/>
      <c r="CU138" s="1184"/>
      <c r="CV138" s="279" t="s">
        <v>322</v>
      </c>
      <c r="CW138" s="867"/>
      <c r="CX138" s="867"/>
      <c r="CY138" s="279"/>
      <c r="CZ138" s="948"/>
      <c r="DA138" s="921"/>
      <c r="DB138" s="867">
        <v>61</v>
      </c>
      <c r="DC138" s="867">
        <v>49</v>
      </c>
      <c r="DD138" s="919">
        <f>SUM(DC138,-DB138)</f>
        <v>-12</v>
      </c>
      <c r="DE138" s="920">
        <f>DD138/DB138</f>
        <v>-0.19672131147540983</v>
      </c>
      <c r="DF138" s="910">
        <v>7</v>
      </c>
      <c r="DG138" s="302"/>
      <c r="DH138" s="302"/>
      <c r="DI138" s="283"/>
      <c r="DJ138" s="945"/>
      <c r="DK138" s="1184"/>
      <c r="DL138" s="947"/>
      <c r="DO138" s="880"/>
      <c r="DP138" s="279" t="s">
        <v>322</v>
      </c>
      <c r="DQ138" s="867"/>
      <c r="DR138" s="867"/>
      <c r="DS138" s="279"/>
      <c r="DT138" s="948"/>
      <c r="DU138" s="921"/>
      <c r="DV138" s="867">
        <v>107</v>
      </c>
      <c r="DW138" s="867">
        <v>96</v>
      </c>
      <c r="DX138" s="919">
        <f>SUM(DW138,-DV138)</f>
        <v>-11</v>
      </c>
      <c r="DY138" s="920">
        <f>DX138/DV138</f>
        <v>-0.10280373831775701</v>
      </c>
      <c r="DZ138" s="910">
        <v>7</v>
      </c>
      <c r="EA138" s="302"/>
      <c r="EB138" s="302"/>
      <c r="EC138" s="283"/>
      <c r="ED138" s="945"/>
      <c r="EE138" s="880"/>
      <c r="EF138" s="947"/>
      <c r="EI138" s="1188"/>
      <c r="EJ138" s="283" t="s">
        <v>322</v>
      </c>
      <c r="EK138" s="867"/>
      <c r="EL138" s="867"/>
      <c r="EM138" s="279"/>
      <c r="EN138" s="948"/>
      <c r="EO138" s="921"/>
      <c r="EP138" s="1139">
        <f t="shared" ref="EP138:EQ139" si="29">SUM(AB138,AU138,BN138,CH138,DB138,DV138)</f>
        <v>715</v>
      </c>
      <c r="EQ138" s="1139">
        <f t="shared" si="29"/>
        <v>711</v>
      </c>
      <c r="ER138" s="919">
        <f>SUM(EQ138,-EP138)</f>
        <v>-4</v>
      </c>
      <c r="ES138" s="920">
        <f>ER138/EP138</f>
        <v>-5.5944055944055944E-3</v>
      </c>
      <c r="ET138" s="910">
        <v>7</v>
      </c>
      <c r="EU138" s="302"/>
      <c r="EV138" s="302"/>
      <c r="EW138" s="283"/>
      <c r="EX138" s="945"/>
      <c r="EY138" s="1188"/>
      <c r="EZ138" s="947"/>
    </row>
    <row r="139" spans="1:156" ht="9.9499999999999993" customHeight="1">
      <c r="A139" s="1179"/>
      <c r="B139" s="279" t="s">
        <v>323</v>
      </c>
      <c r="C139" s="867"/>
      <c r="D139" s="867"/>
      <c r="E139" s="279"/>
      <c r="F139" s="948"/>
      <c r="G139" s="921"/>
      <c r="H139" s="867">
        <v>457</v>
      </c>
      <c r="I139" s="867">
        <v>445</v>
      </c>
      <c r="J139" s="919">
        <f>SUM(I139,-H139)</f>
        <v>-12</v>
      </c>
      <c r="K139" s="920">
        <f>J139/H139</f>
        <v>-2.6258205689277898E-2</v>
      </c>
      <c r="L139" s="879"/>
      <c r="M139" s="867">
        <v>466</v>
      </c>
      <c r="N139" s="867"/>
      <c r="O139" s="279"/>
      <c r="P139" s="948"/>
      <c r="Q139" s="1179"/>
      <c r="R139" s="947"/>
      <c r="U139" s="1184"/>
      <c r="V139" s="279" t="s">
        <v>323</v>
      </c>
      <c r="W139" s="867"/>
      <c r="X139" s="867"/>
      <c r="Y139" s="279"/>
      <c r="Z139" s="948"/>
      <c r="AA139" s="921"/>
      <c r="AB139" s="867">
        <v>97</v>
      </c>
      <c r="AC139" s="867">
        <v>138</v>
      </c>
      <c r="AD139" s="919">
        <f>SUM(AC139,-AB139)</f>
        <v>41</v>
      </c>
      <c r="AE139" s="920">
        <f>AD139/AB139</f>
        <v>0.42268041237113402</v>
      </c>
      <c r="AF139" s="910">
        <v>8</v>
      </c>
      <c r="AG139" s="302"/>
      <c r="AH139" s="302"/>
      <c r="AI139" s="283"/>
      <c r="AJ139" s="945"/>
      <c r="AK139" s="1184"/>
      <c r="AL139" s="947"/>
      <c r="AN139" s="880"/>
      <c r="AO139" s="279" t="s">
        <v>323</v>
      </c>
      <c r="AP139" s="867"/>
      <c r="AQ139" s="867"/>
      <c r="AR139" s="279"/>
      <c r="AS139" s="948"/>
      <c r="AT139" s="921"/>
      <c r="AU139" s="867">
        <v>76</v>
      </c>
      <c r="AV139" s="867">
        <v>83</v>
      </c>
      <c r="AW139" s="919">
        <f>SUM(AV139,-AU139)</f>
        <v>7</v>
      </c>
      <c r="AX139" s="920">
        <f>AW139/AU139</f>
        <v>9.2105263157894732E-2</v>
      </c>
      <c r="AY139" s="910">
        <v>8</v>
      </c>
      <c r="AZ139" s="302"/>
      <c r="BA139" s="302"/>
      <c r="BB139" s="283"/>
      <c r="BC139" s="945"/>
      <c r="BD139" s="880"/>
      <c r="BE139" s="947"/>
      <c r="BG139" s="1184"/>
      <c r="BH139" s="279" t="s">
        <v>323</v>
      </c>
      <c r="BI139" s="867"/>
      <c r="BJ139" s="867"/>
      <c r="BK139" s="279"/>
      <c r="BL139" s="948"/>
      <c r="BM139" s="921"/>
      <c r="BN139" s="867">
        <v>61</v>
      </c>
      <c r="BO139" s="867">
        <v>49</v>
      </c>
      <c r="BP139" s="919">
        <f>SUM(BO139,-BN139)</f>
        <v>-12</v>
      </c>
      <c r="BQ139" s="920">
        <f>BP139/BN139</f>
        <v>-0.19672131147540983</v>
      </c>
      <c r="BR139" s="910">
        <v>8</v>
      </c>
      <c r="BS139" s="302"/>
      <c r="BT139" s="302"/>
      <c r="BU139" s="283"/>
      <c r="BV139" s="945"/>
      <c r="BW139" s="1184"/>
      <c r="BX139" s="947"/>
      <c r="CA139" s="880"/>
      <c r="CB139" s="279" t="s">
        <v>323</v>
      </c>
      <c r="CC139" s="867"/>
      <c r="CD139" s="867"/>
      <c r="CE139" s="279"/>
      <c r="CF139" s="948"/>
      <c r="CG139" s="921"/>
      <c r="CH139" s="867">
        <v>40</v>
      </c>
      <c r="CI139" s="867">
        <v>36</v>
      </c>
      <c r="CJ139" s="919">
        <f>SUM(CI139,-CH139)</f>
        <v>-4</v>
      </c>
      <c r="CK139" s="920">
        <f>CJ139/CH139</f>
        <v>-0.1</v>
      </c>
      <c r="CL139" s="910">
        <v>8</v>
      </c>
      <c r="CM139" s="302"/>
      <c r="CN139" s="302"/>
      <c r="CO139" s="283"/>
      <c r="CP139" s="945"/>
      <c r="CQ139" s="880"/>
      <c r="CR139" s="947"/>
      <c r="CU139" s="1184"/>
      <c r="CV139" s="279" t="s">
        <v>323</v>
      </c>
      <c r="CW139" s="867"/>
      <c r="CX139" s="867"/>
      <c r="CY139" s="279"/>
      <c r="CZ139" s="948"/>
      <c r="DA139" s="921"/>
      <c r="DB139" s="867">
        <v>25</v>
      </c>
      <c r="DC139" s="867">
        <v>10</v>
      </c>
      <c r="DD139" s="919">
        <f>SUM(DC139,-DB139)</f>
        <v>-15</v>
      </c>
      <c r="DE139" s="920">
        <f>DD139/DB139</f>
        <v>-0.6</v>
      </c>
      <c r="DF139" s="910">
        <v>8</v>
      </c>
      <c r="DG139" s="302"/>
      <c r="DH139" s="302"/>
      <c r="DI139" s="283"/>
      <c r="DJ139" s="945"/>
      <c r="DK139" s="1184"/>
      <c r="DL139" s="947"/>
      <c r="DO139" s="880"/>
      <c r="DP139" s="279" t="s">
        <v>323</v>
      </c>
      <c r="DQ139" s="867"/>
      <c r="DR139" s="867"/>
      <c r="DS139" s="279"/>
      <c r="DT139" s="948"/>
      <c r="DU139" s="921"/>
      <c r="DV139" s="867">
        <v>59</v>
      </c>
      <c r="DW139" s="867">
        <v>48</v>
      </c>
      <c r="DX139" s="919">
        <f>SUM(DW139,-DV139)</f>
        <v>-11</v>
      </c>
      <c r="DY139" s="920">
        <f>DX139/DV139</f>
        <v>-0.1864406779661017</v>
      </c>
      <c r="DZ139" s="910">
        <v>8</v>
      </c>
      <c r="EA139" s="302"/>
      <c r="EB139" s="302"/>
      <c r="EC139" s="283"/>
      <c r="ED139" s="945"/>
      <c r="EE139" s="880"/>
      <c r="EF139" s="947"/>
      <c r="EI139" s="1188"/>
      <c r="EJ139" s="279" t="s">
        <v>323</v>
      </c>
      <c r="EK139" s="867"/>
      <c r="EL139" s="867"/>
      <c r="EM139" s="279"/>
      <c r="EN139" s="948"/>
      <c r="EO139" s="921"/>
      <c r="EP139" s="1139">
        <f t="shared" si="29"/>
        <v>358</v>
      </c>
      <c r="EQ139" s="1139">
        <f t="shared" si="29"/>
        <v>364</v>
      </c>
      <c r="ER139" s="919">
        <f>SUM(EQ139,-EP139)</f>
        <v>6</v>
      </c>
      <c r="ES139" s="920">
        <f>ER139/EP139</f>
        <v>1.6759776536312849E-2</v>
      </c>
      <c r="ET139" s="910">
        <v>8</v>
      </c>
      <c r="EU139" s="302"/>
      <c r="EV139" s="302"/>
      <c r="EW139" s="283"/>
      <c r="EX139" s="945"/>
      <c r="EY139" s="1188"/>
      <c r="EZ139" s="947"/>
    </row>
    <row r="140" spans="1:156">
      <c r="A140" s="1179">
        <v>4</v>
      </c>
      <c r="B140" s="971" t="s">
        <v>324</v>
      </c>
      <c r="C140" s="925"/>
      <c r="D140" s="925">
        <v>1289</v>
      </c>
      <c r="E140" s="1210">
        <f>SUM(D140,-C140)</f>
        <v>1289</v>
      </c>
      <c r="F140" s="1211" t="e">
        <f>E140/C140</f>
        <v>#DIV/0!</v>
      </c>
      <c r="G140" s="921"/>
      <c r="H140" s="925">
        <v>1353</v>
      </c>
      <c r="I140" s="925">
        <v>1347</v>
      </c>
      <c r="J140" s="1210">
        <f>SUM(I140,-H140)</f>
        <v>-6</v>
      </c>
      <c r="K140" s="1212">
        <f>J140/H140</f>
        <v>-4.434589800443459E-3</v>
      </c>
      <c r="L140" s="879"/>
      <c r="M140" s="929">
        <v>1353</v>
      </c>
      <c r="N140" s="929">
        <f>I140</f>
        <v>1347</v>
      </c>
      <c r="O140" s="1024">
        <f>SUM(N140,-M140)</f>
        <v>-6</v>
      </c>
      <c r="P140" s="1213">
        <f>O140/M140</f>
        <v>-4.434589800443459E-3</v>
      </c>
      <c r="Q140" s="1179">
        <v>4</v>
      </c>
      <c r="R140" s="947"/>
      <c r="U140" s="1184">
        <v>4</v>
      </c>
      <c r="V140" s="973" t="s">
        <v>324</v>
      </c>
      <c r="W140" s="955" t="e">
        <f>#REF!</f>
        <v>#REF!</v>
      </c>
      <c r="X140" s="956">
        <v>296</v>
      </c>
      <c r="Y140" s="957" t="e">
        <f>SUM(X140,-W140)</f>
        <v>#REF!</v>
      </c>
      <c r="Z140" s="958" t="e">
        <f>Y140/W140</f>
        <v>#REF!</v>
      </c>
      <c r="AA140" s="921"/>
      <c r="AB140" s="925">
        <v>311</v>
      </c>
      <c r="AC140" s="925">
        <v>333</v>
      </c>
      <c r="AD140" s="1214">
        <f>SUM(AC140,-AB140)</f>
        <v>22</v>
      </c>
      <c r="AE140" s="1216">
        <f>AD140/AB140</f>
        <v>7.0739549839228297E-2</v>
      </c>
      <c r="AF140" s="910">
        <v>9</v>
      </c>
      <c r="AG140" s="929">
        <f>N135</f>
        <v>0</v>
      </c>
      <c r="AH140" s="929">
        <f>AC140</f>
        <v>333</v>
      </c>
      <c r="AI140" s="930">
        <f>SUM(AH140,-AG140)</f>
        <v>333</v>
      </c>
      <c r="AJ140" s="938" t="e">
        <f>AI140/AG140</f>
        <v>#DIV/0!</v>
      </c>
      <c r="AK140" s="1184">
        <v>4</v>
      </c>
      <c r="AL140" s="947"/>
      <c r="AN140" s="880">
        <v>4</v>
      </c>
      <c r="AO140" s="973" t="s">
        <v>324</v>
      </c>
      <c r="AP140" s="955" t="e">
        <f>#REF!</f>
        <v>#REF!</v>
      </c>
      <c r="AQ140" s="956">
        <v>296</v>
      </c>
      <c r="AR140" s="957" t="e">
        <f>SUM(AQ140,-AP140)</f>
        <v>#REF!</v>
      </c>
      <c r="AS140" s="958" t="e">
        <f>AR140/AP140</f>
        <v>#REF!</v>
      </c>
      <c r="AT140" s="921"/>
      <c r="AU140" s="925">
        <v>196</v>
      </c>
      <c r="AV140" s="925">
        <v>218</v>
      </c>
      <c r="AW140" s="1214">
        <f>SUM(AV140,-AU140)</f>
        <v>22</v>
      </c>
      <c r="AX140" s="1216">
        <f>AW140/AU140</f>
        <v>0.11224489795918367</v>
      </c>
      <c r="AY140" s="910">
        <v>9</v>
      </c>
      <c r="AZ140" s="929">
        <f>AG135</f>
        <v>0</v>
      </c>
      <c r="BA140" s="929">
        <f>AV140</f>
        <v>218</v>
      </c>
      <c r="BB140" s="930">
        <f>SUM(BA140,-AZ140)</f>
        <v>218</v>
      </c>
      <c r="BC140" s="938" t="e">
        <f>BB140/AZ140</f>
        <v>#DIV/0!</v>
      </c>
      <c r="BD140" s="880">
        <v>4</v>
      </c>
      <c r="BE140" s="947"/>
      <c r="BG140" s="1184">
        <v>4</v>
      </c>
      <c r="BH140" s="973" t="s">
        <v>324</v>
      </c>
      <c r="BI140" s="955" t="e">
        <f>#REF!</f>
        <v>#REF!</v>
      </c>
      <c r="BJ140" s="956">
        <v>296</v>
      </c>
      <c r="BK140" s="957" t="e">
        <f>SUM(BJ140,-BI140)</f>
        <v>#REF!</v>
      </c>
      <c r="BL140" s="958" t="e">
        <f>BK140/BI140</f>
        <v>#REF!</v>
      </c>
      <c r="BM140" s="921"/>
      <c r="BN140" s="925">
        <v>187</v>
      </c>
      <c r="BO140" s="925">
        <v>183</v>
      </c>
      <c r="BP140" s="1214">
        <f>SUM(BO140,-BN140)</f>
        <v>-4</v>
      </c>
      <c r="BQ140" s="1212">
        <f>BP140/BN140</f>
        <v>-2.1390374331550801E-2</v>
      </c>
      <c r="BR140" s="910">
        <v>9</v>
      </c>
      <c r="BS140" s="929">
        <f>AZ135</f>
        <v>0</v>
      </c>
      <c r="BT140" s="929">
        <f>BO140</f>
        <v>183</v>
      </c>
      <c r="BU140" s="930">
        <f>SUM(BT140,-BS140)</f>
        <v>183</v>
      </c>
      <c r="BV140" s="938" t="e">
        <f>BU140/BS140</f>
        <v>#DIV/0!</v>
      </c>
      <c r="BW140" s="1184">
        <v>4</v>
      </c>
      <c r="BX140" s="947"/>
      <c r="CA140" s="880">
        <v>4</v>
      </c>
      <c r="CB140" s="973" t="s">
        <v>324</v>
      </c>
      <c r="CC140" s="955" t="e">
        <f>#REF!</f>
        <v>#REF!</v>
      </c>
      <c r="CD140" s="956">
        <v>296</v>
      </c>
      <c r="CE140" s="957" t="e">
        <f>SUM(CD140,-CC140)</f>
        <v>#REF!</v>
      </c>
      <c r="CF140" s="958" t="e">
        <f>CE140/CC140</f>
        <v>#REF!</v>
      </c>
      <c r="CG140" s="921"/>
      <c r="CH140" s="925">
        <v>125</v>
      </c>
      <c r="CI140" s="925">
        <v>138</v>
      </c>
      <c r="CJ140" s="1214">
        <f>SUM(CI140,-CH140)</f>
        <v>13</v>
      </c>
      <c r="CK140" s="1216">
        <f>CJ140/CH140</f>
        <v>0.104</v>
      </c>
      <c r="CL140" s="910">
        <v>9</v>
      </c>
      <c r="CM140" s="929">
        <f>BT135</f>
        <v>0</v>
      </c>
      <c r="CN140" s="929">
        <f>CI140</f>
        <v>138</v>
      </c>
      <c r="CO140" s="930">
        <f>SUM(CN140,-CM140)</f>
        <v>138</v>
      </c>
      <c r="CP140" s="938" t="e">
        <f>CO140/CM140</f>
        <v>#DIV/0!</v>
      </c>
      <c r="CQ140" s="880">
        <v>4</v>
      </c>
      <c r="CR140" s="947"/>
      <c r="CU140" s="1184">
        <v>4</v>
      </c>
      <c r="CV140" s="973" t="s">
        <v>324</v>
      </c>
      <c r="CW140" s="955" t="e">
        <f>#REF!</f>
        <v>#REF!</v>
      </c>
      <c r="CX140" s="956">
        <v>296</v>
      </c>
      <c r="CY140" s="957" t="e">
        <f>SUM(CX140,-CW140)</f>
        <v>#REF!</v>
      </c>
      <c r="CZ140" s="958" t="e">
        <f>CY140/CW140</f>
        <v>#REF!</v>
      </c>
      <c r="DA140" s="921"/>
      <c r="DB140" s="925">
        <v>86</v>
      </c>
      <c r="DC140" s="925">
        <v>59</v>
      </c>
      <c r="DD140" s="1214">
        <f>SUM(DC140,-DB140)</f>
        <v>-27</v>
      </c>
      <c r="DE140" s="1212">
        <f>DD140/DB140</f>
        <v>-0.31395348837209303</v>
      </c>
      <c r="DF140" s="910">
        <v>9</v>
      </c>
      <c r="DG140" s="929">
        <f>CN135</f>
        <v>0</v>
      </c>
      <c r="DH140" s="929">
        <f>DC140</f>
        <v>59</v>
      </c>
      <c r="DI140" s="930">
        <f>SUM(DH140,-DG140)</f>
        <v>59</v>
      </c>
      <c r="DJ140" s="938" t="e">
        <f>DI140/DG140</f>
        <v>#DIV/0!</v>
      </c>
      <c r="DK140" s="1184">
        <v>4</v>
      </c>
      <c r="DL140" s="947"/>
      <c r="DO140" s="880">
        <v>4</v>
      </c>
      <c r="DP140" s="973" t="s">
        <v>324</v>
      </c>
      <c r="DQ140" s="955" t="e">
        <f>#REF!</f>
        <v>#REF!</v>
      </c>
      <c r="DR140" s="956">
        <v>296</v>
      </c>
      <c r="DS140" s="957" t="e">
        <f>SUM(DR140,-DQ140)</f>
        <v>#REF!</v>
      </c>
      <c r="DT140" s="958" t="e">
        <f>DS140/DQ140</f>
        <v>#REF!</v>
      </c>
      <c r="DU140" s="921"/>
      <c r="DV140" s="925">
        <v>166</v>
      </c>
      <c r="DW140" s="925">
        <v>144</v>
      </c>
      <c r="DX140" s="1214">
        <f>SUM(DW140,-DV140)</f>
        <v>-22</v>
      </c>
      <c r="DY140" s="1212">
        <f>DX140/DV140</f>
        <v>-0.13253012048192772</v>
      </c>
      <c r="DZ140" s="910">
        <v>9</v>
      </c>
      <c r="EA140" s="929">
        <f>DH135</f>
        <v>0</v>
      </c>
      <c r="EB140" s="929">
        <f>DW140</f>
        <v>144</v>
      </c>
      <c r="EC140" s="930">
        <f>SUM(EB140,-EA140)</f>
        <v>144</v>
      </c>
      <c r="ED140" s="938" t="e">
        <f>EC140/EA140</f>
        <v>#DIV/0!</v>
      </c>
      <c r="EE140" s="880">
        <v>4</v>
      </c>
      <c r="EF140" s="947"/>
      <c r="EI140" s="1188">
        <v>4</v>
      </c>
      <c r="EJ140" s="973" t="s">
        <v>324</v>
      </c>
      <c r="EK140" s="955" t="e">
        <f>#REF!</f>
        <v>#REF!</v>
      </c>
      <c r="EL140" s="956">
        <v>296</v>
      </c>
      <c r="EM140" s="957" t="e">
        <f>SUM(EL140,-EK140)</f>
        <v>#REF!</v>
      </c>
      <c r="EN140" s="958" t="e">
        <f>EM140/EK140</f>
        <v>#REF!</v>
      </c>
      <c r="EO140" s="921"/>
      <c r="EP140" s="934">
        <f>SUM(AB140,AU140,BN140,CH140,DB140,DV140)</f>
        <v>1071</v>
      </c>
      <c r="EQ140" s="934">
        <f>SUM(AC140,AV140,BO140,CI140,DC140,DW140)</f>
        <v>1075</v>
      </c>
      <c r="ER140" s="1214">
        <f>SUM(EQ140,-EP140)</f>
        <v>4</v>
      </c>
      <c r="ES140" s="1216">
        <f>ER140/EP140</f>
        <v>3.7348272642390291E-3</v>
      </c>
      <c r="ET140" s="910">
        <v>9</v>
      </c>
      <c r="EU140" s="929">
        <f>EB135</f>
        <v>0</v>
      </c>
      <c r="EV140" s="929">
        <f>EQ140</f>
        <v>1075</v>
      </c>
      <c r="EW140" s="930">
        <f>SUM(EV140,-EU140)</f>
        <v>1075</v>
      </c>
      <c r="EX140" s="938" t="e">
        <f>EW140/EU140</f>
        <v>#DIV/0!</v>
      </c>
      <c r="EY140" s="1188">
        <v>4</v>
      </c>
      <c r="EZ140" s="947"/>
    </row>
    <row r="141" spans="1:156">
      <c r="A141" s="1179">
        <v>5</v>
      </c>
      <c r="B141" s="697" t="s">
        <v>325</v>
      </c>
      <c r="C141" s="966">
        <f>SUM(C133,C140)</f>
        <v>0</v>
      </c>
      <c r="D141" s="966">
        <f>SUM(D133,D140)</f>
        <v>6931</v>
      </c>
      <c r="E141" s="635">
        <f>SUM(D141,-C141)</f>
        <v>6931</v>
      </c>
      <c r="F141" s="1218" t="e">
        <f>E141/C141</f>
        <v>#DIV/0!</v>
      </c>
      <c r="G141" s="921"/>
      <c r="H141" s="966">
        <f>SUM(H133,H140)</f>
        <v>7025</v>
      </c>
      <c r="I141" s="966">
        <f>SUM(I133,I140)</f>
        <v>6683</v>
      </c>
      <c r="J141" s="635">
        <f>SUM(I141,-H141)</f>
        <v>-342</v>
      </c>
      <c r="K141" s="1219">
        <f>J141/H141</f>
        <v>-4.8683274021352314E-2</v>
      </c>
      <c r="L141" s="879"/>
      <c r="M141" s="966">
        <f>SUM(M133,M140)</f>
        <v>7025</v>
      </c>
      <c r="N141" s="966">
        <f>SUM(N133,N140)</f>
        <v>6683</v>
      </c>
      <c r="O141" s="635">
        <f>SUM(N141,-M141)</f>
        <v>-342</v>
      </c>
      <c r="P141" s="1218">
        <f>O141/M141</f>
        <v>-4.8683274021352314E-2</v>
      </c>
      <c r="Q141" s="1179">
        <v>5</v>
      </c>
      <c r="R141" s="947"/>
      <c r="U141" s="1184">
        <v>5</v>
      </c>
      <c r="V141" s="960" t="s">
        <v>325</v>
      </c>
      <c r="W141" s="961" t="e">
        <f>SUM(W133,W140)</f>
        <v>#REF!</v>
      </c>
      <c r="X141" s="962">
        <f>SUM(X133,X140)</f>
        <v>1814</v>
      </c>
      <c r="Y141" s="1110" t="e">
        <f>SUM(X141,-W141)</f>
        <v>#REF!</v>
      </c>
      <c r="Z141" s="1111" t="e">
        <f>Y141/W141</f>
        <v>#REF!</v>
      </c>
      <c r="AA141" s="921"/>
      <c r="AB141" s="962">
        <f>SUM(AB133,AB140)</f>
        <v>1849</v>
      </c>
      <c r="AC141" s="962">
        <f>SUM(AC133,AC140)</f>
        <v>1785</v>
      </c>
      <c r="AD141" s="1110">
        <f>SUM(AC141,-AB141)</f>
        <v>-64</v>
      </c>
      <c r="AE141" s="1220">
        <f>AD141/AB141</f>
        <v>-3.4613304488912928E-2</v>
      </c>
      <c r="AF141" s="910">
        <v>10</v>
      </c>
      <c r="AG141" s="965">
        <f>SUM(AG133,AG140)</f>
        <v>2014</v>
      </c>
      <c r="AH141" s="962">
        <f>SUM(AH133,AH140)</f>
        <v>1785</v>
      </c>
      <c r="AI141" s="930">
        <f>SUM(AH141,-AG141)</f>
        <v>-229</v>
      </c>
      <c r="AJ141" s="938">
        <f>AI141/AG141</f>
        <v>-0.11370407149950347</v>
      </c>
      <c r="AK141" s="1184">
        <v>5</v>
      </c>
      <c r="AL141" s="947"/>
      <c r="AN141" s="880">
        <v>5</v>
      </c>
      <c r="AO141" s="960" t="s">
        <v>325</v>
      </c>
      <c r="AP141" s="961" t="e">
        <f>SUM(AP133,AP140)</f>
        <v>#REF!</v>
      </c>
      <c r="AQ141" s="962">
        <f>SUM(AQ133,AQ140)</f>
        <v>1814</v>
      </c>
      <c r="AR141" s="1110" t="e">
        <f>SUM(AQ141,-AP141)</f>
        <v>#REF!</v>
      </c>
      <c r="AS141" s="1111" t="e">
        <f>AR141/AP141</f>
        <v>#REF!</v>
      </c>
      <c r="AT141" s="921"/>
      <c r="AU141" s="962">
        <f>SUM(AU133,AU140)</f>
        <v>1242</v>
      </c>
      <c r="AV141" s="962">
        <f>SUM(AV133,AV140)</f>
        <v>1202</v>
      </c>
      <c r="AW141" s="1110">
        <f>SUM(AV141,-AU141)</f>
        <v>-40</v>
      </c>
      <c r="AX141" s="1220">
        <f>AW141/AU141</f>
        <v>-3.2206119162640899E-2</v>
      </c>
      <c r="AY141" s="910">
        <v>10</v>
      </c>
      <c r="AZ141" s="965">
        <f>SUM(AZ133,AZ140)</f>
        <v>2013</v>
      </c>
      <c r="BA141" s="962">
        <f>SUM(BA133,BA140)</f>
        <v>1202</v>
      </c>
      <c r="BB141" s="930">
        <f>SUM(BA141,-AZ141)</f>
        <v>-811</v>
      </c>
      <c r="BC141" s="938">
        <f>BB141/AZ141</f>
        <v>-0.40288127173373073</v>
      </c>
      <c r="BD141" s="880">
        <v>5</v>
      </c>
      <c r="BE141" s="947"/>
      <c r="BG141" s="1184">
        <v>5</v>
      </c>
      <c r="BH141" s="960" t="s">
        <v>325</v>
      </c>
      <c r="BI141" s="961" t="e">
        <f>SUM(BI133,BI140)</f>
        <v>#REF!</v>
      </c>
      <c r="BJ141" s="962">
        <f>SUM(BJ133,BJ140)</f>
        <v>1814</v>
      </c>
      <c r="BK141" s="1110" t="e">
        <f>SUM(BJ141,-BI141)</f>
        <v>#REF!</v>
      </c>
      <c r="BL141" s="1111" t="e">
        <f>BK141/BI141</f>
        <v>#REF!</v>
      </c>
      <c r="BM141" s="921"/>
      <c r="BN141" s="962">
        <f>SUM(BN133,BN140)</f>
        <v>886</v>
      </c>
      <c r="BO141" s="962">
        <f>SUM(BO133,BO140)</f>
        <v>882</v>
      </c>
      <c r="BP141" s="1110">
        <f>SUM(BO141,-BN141)</f>
        <v>-4</v>
      </c>
      <c r="BQ141" s="1220">
        <f>BP141/BN141</f>
        <v>-4.5146726862302479E-3</v>
      </c>
      <c r="BR141" s="910">
        <v>10</v>
      </c>
      <c r="BS141" s="965">
        <f>SUM(BS133,BS140)</f>
        <v>2013</v>
      </c>
      <c r="BT141" s="962">
        <f>SUM(BT133,BT140)</f>
        <v>882</v>
      </c>
      <c r="BU141" s="930">
        <f>SUM(BT141,-BS141)</f>
        <v>-1131</v>
      </c>
      <c r="BV141" s="938">
        <f>BU141/BS141</f>
        <v>-0.56184798807749625</v>
      </c>
      <c r="BW141" s="1184">
        <v>5</v>
      </c>
      <c r="BX141" s="947"/>
      <c r="CA141" s="880">
        <v>5</v>
      </c>
      <c r="CB141" s="960" t="s">
        <v>325</v>
      </c>
      <c r="CC141" s="961" t="e">
        <f>SUM(CC133,CC140)</f>
        <v>#REF!</v>
      </c>
      <c r="CD141" s="962">
        <f>SUM(CD133,CD140)</f>
        <v>1814</v>
      </c>
      <c r="CE141" s="1110" t="e">
        <f>SUM(CD141,-CC141)</f>
        <v>#REF!</v>
      </c>
      <c r="CF141" s="1111" t="e">
        <f>CE141/CC141</f>
        <v>#REF!</v>
      </c>
      <c r="CG141" s="921"/>
      <c r="CH141" s="962">
        <f>SUM(CH133,CH140)</f>
        <v>653</v>
      </c>
      <c r="CI141" s="962">
        <f>SUM(CI133,CI140)</f>
        <v>604</v>
      </c>
      <c r="CJ141" s="1110">
        <f>SUM(CI141,-CH141)</f>
        <v>-49</v>
      </c>
      <c r="CK141" s="1220">
        <f>CJ141/CH141</f>
        <v>-7.5038284839203676E-2</v>
      </c>
      <c r="CL141" s="910">
        <v>10</v>
      </c>
      <c r="CM141" s="965">
        <f>SUM(CM133,CM140)</f>
        <v>2014</v>
      </c>
      <c r="CN141" s="962">
        <f>SUM(CN133,CN140)</f>
        <v>604</v>
      </c>
      <c r="CO141" s="930">
        <f>SUM(CN141,-CM141)</f>
        <v>-1410</v>
      </c>
      <c r="CP141" s="938">
        <f>CO141/CM141</f>
        <v>-0.70009930486593841</v>
      </c>
      <c r="CQ141" s="880">
        <v>5</v>
      </c>
      <c r="CR141" s="947"/>
      <c r="CU141" s="1184">
        <v>5</v>
      </c>
      <c r="CV141" s="960" t="s">
        <v>325</v>
      </c>
      <c r="CW141" s="961" t="e">
        <f>SUM(CW133,CW140)</f>
        <v>#REF!</v>
      </c>
      <c r="CX141" s="962">
        <f>SUM(CX133,CX140)</f>
        <v>1814</v>
      </c>
      <c r="CY141" s="1110" t="e">
        <f>SUM(CX141,-CW141)</f>
        <v>#REF!</v>
      </c>
      <c r="CZ141" s="1111" t="e">
        <f>CY141/CW141</f>
        <v>#REF!</v>
      </c>
      <c r="DA141" s="921"/>
      <c r="DB141" s="962">
        <f>SUM(DB133,DB140)</f>
        <v>396</v>
      </c>
      <c r="DC141" s="962">
        <f>SUM(DC133,DC140)</f>
        <v>339</v>
      </c>
      <c r="DD141" s="1110">
        <f>SUM(DC141,-DB141)</f>
        <v>-57</v>
      </c>
      <c r="DE141" s="1220">
        <f>DD141/DB141</f>
        <v>-0.14393939393939395</v>
      </c>
      <c r="DF141" s="910">
        <v>10</v>
      </c>
      <c r="DG141" s="965">
        <f>SUM(DG133,DG140)</f>
        <v>2014</v>
      </c>
      <c r="DH141" s="962">
        <f>SUM(DH133,DH140)</f>
        <v>339</v>
      </c>
      <c r="DI141" s="930">
        <f>SUM(DH141,-DG141)</f>
        <v>-1675</v>
      </c>
      <c r="DJ141" s="938">
        <f>DI141/DG141</f>
        <v>-0.83167825223435954</v>
      </c>
      <c r="DK141" s="1184">
        <v>5</v>
      </c>
      <c r="DL141" s="947"/>
      <c r="DO141" s="880">
        <v>5</v>
      </c>
      <c r="DP141" s="960" t="s">
        <v>325</v>
      </c>
      <c r="DQ141" s="961" t="e">
        <f>SUM(DQ133,DQ140)</f>
        <v>#REF!</v>
      </c>
      <c r="DR141" s="962">
        <f>SUM(DR133,DR140)</f>
        <v>1814</v>
      </c>
      <c r="DS141" s="1110" t="e">
        <f>SUM(DR141,-DQ141)</f>
        <v>#REF!</v>
      </c>
      <c r="DT141" s="1111" t="e">
        <f>DS141/DQ141</f>
        <v>#REF!</v>
      </c>
      <c r="DU141" s="921"/>
      <c r="DV141" s="962">
        <f>SUM(DV133,DV140)</f>
        <v>783</v>
      </c>
      <c r="DW141" s="962">
        <f>SUM(DW133,DW140)</f>
        <v>703</v>
      </c>
      <c r="DX141" s="1110">
        <f>SUM(DW141,-DV141)</f>
        <v>-80</v>
      </c>
      <c r="DY141" s="1220">
        <f>DX141/DV141</f>
        <v>-0.10217113665389528</v>
      </c>
      <c r="DZ141" s="910">
        <v>10</v>
      </c>
      <c r="EA141" s="965">
        <f>SUM(EA133,EA140)</f>
        <v>2014</v>
      </c>
      <c r="EB141" s="962">
        <f>SUM(EB133,EB140)</f>
        <v>703</v>
      </c>
      <c r="EC141" s="930">
        <f>SUM(EB141,-EA141)</f>
        <v>-1311</v>
      </c>
      <c r="ED141" s="938">
        <f>EC141/EA141</f>
        <v>-0.65094339622641506</v>
      </c>
      <c r="EE141" s="880">
        <v>5</v>
      </c>
      <c r="EF141" s="947"/>
      <c r="EI141" s="1188">
        <v>5</v>
      </c>
      <c r="EJ141" s="960" t="s">
        <v>325</v>
      </c>
      <c r="EK141" s="961" t="e">
        <f>SUM(EK133,EK140)</f>
        <v>#REF!</v>
      </c>
      <c r="EL141" s="962">
        <f>SUM(EL133,EL140)</f>
        <v>1814</v>
      </c>
      <c r="EM141" s="1110" t="e">
        <f>SUM(EL141,-EK141)</f>
        <v>#REF!</v>
      </c>
      <c r="EN141" s="1111" t="e">
        <f>EM141/EK141</f>
        <v>#REF!</v>
      </c>
      <c r="EO141" s="921"/>
      <c r="EP141" s="962">
        <f>SUM(EP133,EP140)</f>
        <v>5809</v>
      </c>
      <c r="EQ141" s="962">
        <f>SUM(EQ133,EQ140)</f>
        <v>5515</v>
      </c>
      <c r="ER141" s="1110">
        <f>SUM(EQ141,-EP141)</f>
        <v>-294</v>
      </c>
      <c r="ES141" s="1220">
        <f>ER141/EP141</f>
        <v>-5.0611120674814943E-2</v>
      </c>
      <c r="ET141" s="910">
        <v>10</v>
      </c>
      <c r="EU141" s="965">
        <f>SUM(EU133,EU140)</f>
        <v>2014</v>
      </c>
      <c r="EV141" s="962">
        <f>SUM(EV133,EV140)</f>
        <v>5515</v>
      </c>
      <c r="EW141" s="930">
        <f>SUM(EV141,-EU141)</f>
        <v>3501</v>
      </c>
      <c r="EX141" s="938">
        <f>EW141/EU141</f>
        <v>1.7383316782522344</v>
      </c>
      <c r="EY141" s="1188">
        <v>5</v>
      </c>
      <c r="EZ141" s="947"/>
    </row>
    <row r="142" spans="1:156" hidden="1">
      <c r="A142" s="1179">
        <v>5</v>
      </c>
      <c r="B142" s="279"/>
      <c r="C142" s="867"/>
      <c r="D142" s="279"/>
      <c r="E142" s="279"/>
      <c r="F142" s="948"/>
      <c r="G142" s="921"/>
      <c r="H142" s="279"/>
      <c r="I142" s="279"/>
      <c r="J142" s="279"/>
      <c r="K142" s="948"/>
      <c r="L142" s="879"/>
      <c r="M142" s="279"/>
      <c r="N142" s="279"/>
      <c r="O142" s="279"/>
      <c r="P142" s="948"/>
      <c r="Q142" s="1179">
        <v>5</v>
      </c>
      <c r="R142" s="947"/>
      <c r="U142" s="1184"/>
      <c r="V142" s="279"/>
      <c r="W142" s="867"/>
      <c r="X142" s="279"/>
      <c r="Y142" s="279"/>
      <c r="Z142" s="948"/>
      <c r="AA142" s="921"/>
      <c r="AB142" s="279"/>
      <c r="AC142" s="279"/>
      <c r="AD142" s="279"/>
      <c r="AE142" s="948"/>
      <c r="AF142" s="910"/>
      <c r="AG142" s="867"/>
      <c r="AH142" s="279"/>
      <c r="AI142" s="279"/>
      <c r="AJ142" s="948"/>
      <c r="AK142" s="1184"/>
      <c r="AL142" s="947"/>
      <c r="AN142" s="880"/>
      <c r="AO142" s="279"/>
      <c r="AP142" s="867"/>
      <c r="AQ142" s="279"/>
      <c r="AR142" s="279"/>
      <c r="AS142" s="948"/>
      <c r="AT142" s="921"/>
      <c r="AU142" s="279"/>
      <c r="AV142" s="279"/>
      <c r="AW142" s="279"/>
      <c r="AX142" s="948"/>
      <c r="AY142" s="910"/>
      <c r="AZ142" s="867"/>
      <c r="BA142" s="279"/>
      <c r="BB142" s="279"/>
      <c r="BC142" s="948"/>
      <c r="BD142" s="880"/>
      <c r="BE142" s="947"/>
      <c r="BG142" s="1184"/>
      <c r="BH142" s="279"/>
      <c r="BI142" s="867"/>
      <c r="BJ142" s="279"/>
      <c r="BK142" s="279"/>
      <c r="BL142" s="948"/>
      <c r="BM142" s="921"/>
      <c r="BN142" s="279"/>
      <c r="BO142" s="279"/>
      <c r="BP142" s="279"/>
      <c r="BQ142" s="948"/>
      <c r="BR142" s="910"/>
      <c r="BS142" s="867"/>
      <c r="BT142" s="279"/>
      <c r="BU142" s="279"/>
      <c r="BV142" s="948"/>
      <c r="BW142" s="1184"/>
      <c r="BX142" s="947"/>
      <c r="CA142" s="880"/>
      <c r="CB142" s="279"/>
      <c r="CC142" s="867"/>
      <c r="CD142" s="279"/>
      <c r="CE142" s="279"/>
      <c r="CF142" s="948"/>
      <c r="CG142" s="921"/>
      <c r="CH142" s="279"/>
      <c r="CI142" s="279"/>
      <c r="CJ142" s="279"/>
      <c r="CK142" s="948"/>
      <c r="CL142" s="910"/>
      <c r="CM142" s="867"/>
      <c r="CN142" s="279"/>
      <c r="CO142" s="279"/>
      <c r="CP142" s="948"/>
      <c r="CQ142" s="880"/>
      <c r="CR142" s="947"/>
      <c r="CU142" s="1184"/>
      <c r="CV142" s="279"/>
      <c r="CW142" s="867"/>
      <c r="CX142" s="279"/>
      <c r="CY142" s="279"/>
      <c r="CZ142" s="948"/>
      <c r="DA142" s="921"/>
      <c r="DB142" s="279"/>
      <c r="DC142" s="279"/>
      <c r="DD142" s="279"/>
      <c r="DE142" s="948"/>
      <c r="DF142" s="910"/>
      <c r="DG142" s="867"/>
      <c r="DH142" s="279"/>
      <c r="DI142" s="279"/>
      <c r="DJ142" s="948"/>
      <c r="DK142" s="1184"/>
      <c r="DL142" s="947"/>
      <c r="DO142" s="880"/>
      <c r="DP142" s="279"/>
      <c r="DQ142" s="867"/>
      <c r="DR142" s="279"/>
      <c r="DS142" s="279"/>
      <c r="DT142" s="948"/>
      <c r="DU142" s="921"/>
      <c r="DV142" s="279"/>
      <c r="DW142" s="279"/>
      <c r="DX142" s="279"/>
      <c r="DY142" s="948"/>
      <c r="DZ142" s="910"/>
      <c r="EA142" s="867"/>
      <c r="EB142" s="279"/>
      <c r="EC142" s="279"/>
      <c r="ED142" s="948"/>
      <c r="EE142" s="880"/>
      <c r="EF142" s="947"/>
      <c r="EI142" s="1188"/>
      <c r="EJ142" s="279"/>
      <c r="EK142" s="867"/>
      <c r="EL142" s="279"/>
      <c r="EM142" s="279"/>
      <c r="EN142" s="948"/>
      <c r="EO142" s="921"/>
      <c r="EP142" s="279"/>
      <c r="EQ142" s="279"/>
      <c r="ER142" s="279"/>
      <c r="ES142" s="948"/>
      <c r="ET142" s="910"/>
      <c r="EU142" s="867"/>
      <c r="EV142" s="279"/>
      <c r="EW142" s="279"/>
      <c r="EX142" s="948"/>
      <c r="EY142" s="1188"/>
      <c r="EZ142" s="947"/>
    </row>
    <row r="143" spans="1:156" hidden="1">
      <c r="A143" s="1179"/>
      <c r="B143" s="279"/>
      <c r="C143" s="867"/>
      <c r="D143" s="279"/>
      <c r="E143" s="279"/>
      <c r="F143" s="948"/>
      <c r="G143" s="921"/>
      <c r="H143" s="279"/>
      <c r="I143" s="279"/>
      <c r="J143" s="279"/>
      <c r="K143" s="948"/>
      <c r="L143" s="879"/>
      <c r="M143" s="279"/>
      <c r="N143" s="279"/>
      <c r="O143" s="279"/>
      <c r="P143" s="948"/>
      <c r="Q143" s="1179"/>
      <c r="R143" s="947"/>
      <c r="U143" s="1184"/>
      <c r="V143" s="279"/>
      <c r="W143" s="867"/>
      <c r="X143" s="279"/>
      <c r="Y143" s="279"/>
      <c r="Z143" s="948"/>
      <c r="AA143" s="921"/>
      <c r="AB143" s="279"/>
      <c r="AC143" s="279"/>
      <c r="AD143" s="279"/>
      <c r="AE143" s="948"/>
      <c r="AF143" s="910"/>
      <c r="AG143" s="867"/>
      <c r="AH143" s="279"/>
      <c r="AI143" s="279"/>
      <c r="AJ143" s="948"/>
      <c r="AK143" s="1184"/>
      <c r="AL143" s="947"/>
      <c r="AN143" s="880"/>
      <c r="AO143" s="279"/>
      <c r="AP143" s="867"/>
      <c r="AQ143" s="279"/>
      <c r="AR143" s="279"/>
      <c r="AS143" s="948"/>
      <c r="AT143" s="921"/>
      <c r="AU143" s="279"/>
      <c r="AV143" s="279"/>
      <c r="AW143" s="279"/>
      <c r="AX143" s="948"/>
      <c r="AY143" s="910"/>
      <c r="AZ143" s="867"/>
      <c r="BA143" s="279"/>
      <c r="BB143" s="279"/>
      <c r="BC143" s="948"/>
      <c r="BD143" s="880"/>
      <c r="BE143" s="947"/>
      <c r="BG143" s="1184"/>
      <c r="BH143" s="279"/>
      <c r="BI143" s="867"/>
      <c r="BJ143" s="279"/>
      <c r="BK143" s="279"/>
      <c r="BL143" s="948"/>
      <c r="BM143" s="921"/>
      <c r="BN143" s="279"/>
      <c r="BO143" s="279"/>
      <c r="BP143" s="279"/>
      <c r="BQ143" s="948"/>
      <c r="BR143" s="910"/>
      <c r="BS143" s="867"/>
      <c r="BT143" s="279"/>
      <c r="BU143" s="279"/>
      <c r="BV143" s="948"/>
      <c r="BW143" s="1184"/>
      <c r="BX143" s="947"/>
      <c r="CA143" s="880"/>
      <c r="CB143" s="279"/>
      <c r="CC143" s="867"/>
      <c r="CD143" s="279"/>
      <c r="CE143" s="279"/>
      <c r="CF143" s="948"/>
      <c r="CG143" s="921"/>
      <c r="CH143" s="279"/>
      <c r="CI143" s="279"/>
      <c r="CJ143" s="279"/>
      <c r="CK143" s="948"/>
      <c r="CL143" s="910"/>
      <c r="CM143" s="867"/>
      <c r="CN143" s="279"/>
      <c r="CO143" s="279"/>
      <c r="CP143" s="948"/>
      <c r="CQ143" s="880"/>
      <c r="CR143" s="947"/>
      <c r="CU143" s="1184"/>
      <c r="CV143" s="279"/>
      <c r="CW143" s="867"/>
      <c r="CX143" s="279"/>
      <c r="CY143" s="279"/>
      <c r="CZ143" s="948"/>
      <c r="DA143" s="921"/>
      <c r="DB143" s="279"/>
      <c r="DC143" s="279"/>
      <c r="DD143" s="279"/>
      <c r="DE143" s="948"/>
      <c r="DF143" s="910"/>
      <c r="DG143" s="867"/>
      <c r="DH143" s="279"/>
      <c r="DI143" s="279"/>
      <c r="DJ143" s="948"/>
      <c r="DK143" s="1184"/>
      <c r="DL143" s="947"/>
      <c r="DO143" s="880"/>
      <c r="DP143" s="279"/>
      <c r="DQ143" s="867"/>
      <c r="DR143" s="279"/>
      <c r="DS143" s="279"/>
      <c r="DT143" s="948"/>
      <c r="DU143" s="921"/>
      <c r="DV143" s="279"/>
      <c r="DW143" s="279"/>
      <c r="DX143" s="279"/>
      <c r="DY143" s="948"/>
      <c r="DZ143" s="910"/>
      <c r="EA143" s="867"/>
      <c r="EB143" s="279"/>
      <c r="EC143" s="279"/>
      <c r="ED143" s="948"/>
      <c r="EE143" s="880"/>
      <c r="EF143" s="947"/>
      <c r="EI143" s="1188"/>
      <c r="EJ143" s="279"/>
      <c r="EK143" s="867"/>
      <c r="EL143" s="279"/>
      <c r="EM143" s="279"/>
      <c r="EN143" s="948"/>
      <c r="EO143" s="921"/>
      <c r="EP143" s="279"/>
      <c r="EQ143" s="279"/>
      <c r="ER143" s="279"/>
      <c r="ES143" s="948"/>
      <c r="ET143" s="910"/>
      <c r="EU143" s="867"/>
      <c r="EV143" s="279"/>
      <c r="EW143" s="279"/>
      <c r="EX143" s="948"/>
      <c r="EY143" s="1188"/>
      <c r="EZ143" s="947"/>
    </row>
    <row r="144" spans="1:156" hidden="1">
      <c r="A144" s="1179"/>
      <c r="B144" s="279"/>
      <c r="C144" s="867"/>
      <c r="D144" s="279"/>
      <c r="E144" s="279"/>
      <c r="F144" s="948"/>
      <c r="G144" s="921"/>
      <c r="H144" s="279"/>
      <c r="I144" s="279"/>
      <c r="J144" s="279"/>
      <c r="K144" s="948"/>
      <c r="L144" s="879"/>
      <c r="M144" s="279"/>
      <c r="N144" s="279"/>
      <c r="O144" s="279"/>
      <c r="P144" s="948"/>
      <c r="Q144" s="1179"/>
      <c r="R144" s="947"/>
      <c r="U144" s="1184"/>
      <c r="V144" s="279"/>
      <c r="W144" s="867"/>
      <c r="X144" s="279"/>
      <c r="Y144" s="279"/>
      <c r="Z144" s="948"/>
      <c r="AA144" s="921"/>
      <c r="AB144" s="279"/>
      <c r="AC144" s="279"/>
      <c r="AD144" s="279"/>
      <c r="AE144" s="948"/>
      <c r="AF144" s="910"/>
      <c r="AG144" s="867"/>
      <c r="AH144" s="279"/>
      <c r="AI144" s="279"/>
      <c r="AJ144" s="948"/>
      <c r="AK144" s="1184"/>
      <c r="AL144" s="947"/>
      <c r="AN144" s="880"/>
      <c r="AO144" s="279"/>
      <c r="AP144" s="867"/>
      <c r="AQ144" s="279"/>
      <c r="AR144" s="279"/>
      <c r="AS144" s="948"/>
      <c r="AT144" s="921"/>
      <c r="AU144" s="279"/>
      <c r="AV144" s="279"/>
      <c r="AW144" s="279"/>
      <c r="AX144" s="948"/>
      <c r="AY144" s="910"/>
      <c r="AZ144" s="867"/>
      <c r="BA144" s="279"/>
      <c r="BB144" s="279"/>
      <c r="BC144" s="948"/>
      <c r="BD144" s="880"/>
      <c r="BE144" s="947"/>
      <c r="BG144" s="1184"/>
      <c r="BH144" s="279"/>
      <c r="BI144" s="867"/>
      <c r="BJ144" s="279"/>
      <c r="BK144" s="279"/>
      <c r="BL144" s="948"/>
      <c r="BM144" s="921"/>
      <c r="BN144" s="279"/>
      <c r="BO144" s="279"/>
      <c r="BP144" s="279"/>
      <c r="BQ144" s="948"/>
      <c r="BR144" s="910"/>
      <c r="BS144" s="867"/>
      <c r="BT144" s="279"/>
      <c r="BU144" s="279"/>
      <c r="BV144" s="948"/>
      <c r="BW144" s="1184"/>
      <c r="BX144" s="947"/>
      <c r="CA144" s="880"/>
      <c r="CB144" s="279"/>
      <c r="CC144" s="867"/>
      <c r="CD144" s="279"/>
      <c r="CE144" s="279"/>
      <c r="CF144" s="948"/>
      <c r="CG144" s="921"/>
      <c r="CH144" s="279"/>
      <c r="CI144" s="279"/>
      <c r="CJ144" s="279"/>
      <c r="CK144" s="948"/>
      <c r="CL144" s="910"/>
      <c r="CM144" s="867"/>
      <c r="CN144" s="279"/>
      <c r="CO144" s="279"/>
      <c r="CP144" s="948"/>
      <c r="CQ144" s="880"/>
      <c r="CR144" s="947"/>
      <c r="CU144" s="1184"/>
      <c r="CV144" s="279"/>
      <c r="CW144" s="867"/>
      <c r="CX144" s="279"/>
      <c r="CY144" s="279"/>
      <c r="CZ144" s="948"/>
      <c r="DA144" s="921"/>
      <c r="DB144" s="279"/>
      <c r="DC144" s="279"/>
      <c r="DD144" s="279"/>
      <c r="DE144" s="948"/>
      <c r="DF144" s="910"/>
      <c r="DG144" s="867"/>
      <c r="DH144" s="279"/>
      <c r="DI144" s="279"/>
      <c r="DJ144" s="948"/>
      <c r="DK144" s="1184"/>
      <c r="DL144" s="947"/>
      <c r="DO144" s="880"/>
      <c r="DP144" s="279"/>
      <c r="DQ144" s="867"/>
      <c r="DR144" s="279"/>
      <c r="DS144" s="279"/>
      <c r="DT144" s="948"/>
      <c r="DU144" s="921"/>
      <c r="DV144" s="279"/>
      <c r="DW144" s="279"/>
      <c r="DX144" s="279"/>
      <c r="DY144" s="948"/>
      <c r="DZ144" s="910"/>
      <c r="EA144" s="867"/>
      <c r="EB144" s="279"/>
      <c r="EC144" s="279"/>
      <c r="ED144" s="948"/>
      <c r="EE144" s="880"/>
      <c r="EF144" s="947"/>
      <c r="EI144" s="1188"/>
      <c r="EJ144" s="279"/>
      <c r="EK144" s="867"/>
      <c r="EL144" s="279"/>
      <c r="EM144" s="279"/>
      <c r="EN144" s="948"/>
      <c r="EO144" s="921"/>
      <c r="EP144" s="279"/>
      <c r="EQ144" s="279"/>
      <c r="ER144" s="279"/>
      <c r="ES144" s="948"/>
      <c r="ET144" s="910"/>
      <c r="EU144" s="867"/>
      <c r="EV144" s="279"/>
      <c r="EW144" s="279"/>
      <c r="EX144" s="948"/>
      <c r="EY144" s="1188"/>
      <c r="EZ144" s="947"/>
    </row>
    <row r="145" spans="1:156" ht="3" customHeight="1">
      <c r="A145" s="1179">
        <v>8</v>
      </c>
      <c r="B145" s="951"/>
      <c r="C145" s="399"/>
      <c r="D145" s="666"/>
      <c r="E145" s="953"/>
      <c r="F145" s="954"/>
      <c r="G145" s="921"/>
      <c r="H145" s="666"/>
      <c r="I145" s="666"/>
      <c r="J145" s="953"/>
      <c r="K145" s="954"/>
      <c r="L145" s="879"/>
      <c r="M145" s="666"/>
      <c r="N145" s="666"/>
      <c r="O145" s="953"/>
      <c r="P145" s="954"/>
      <c r="Q145" s="1179">
        <v>8</v>
      </c>
      <c r="R145" s="947"/>
      <c r="U145" s="1184"/>
      <c r="V145" s="951"/>
      <c r="W145" s="399"/>
      <c r="X145" s="666"/>
      <c r="Y145" s="953"/>
      <c r="Z145" s="954"/>
      <c r="AA145" s="921"/>
      <c r="AB145" s="666"/>
      <c r="AC145" s="666"/>
      <c r="AD145" s="953"/>
      <c r="AE145" s="954"/>
      <c r="AF145" s="910"/>
      <c r="AG145" s="666"/>
      <c r="AH145" s="666"/>
      <c r="AI145" s="953"/>
      <c r="AJ145" s="954"/>
      <c r="AK145" s="1184"/>
      <c r="AL145" s="947"/>
      <c r="AN145" s="880"/>
      <c r="AO145" s="951"/>
      <c r="AP145" s="399"/>
      <c r="AQ145" s="666"/>
      <c r="AR145" s="953"/>
      <c r="AS145" s="954"/>
      <c r="AT145" s="921"/>
      <c r="AU145" s="666"/>
      <c r="AV145" s="666"/>
      <c r="AW145" s="953"/>
      <c r="AX145" s="954"/>
      <c r="AY145" s="910"/>
      <c r="AZ145" s="666"/>
      <c r="BA145" s="666"/>
      <c r="BB145" s="953"/>
      <c r="BC145" s="954"/>
      <c r="BD145" s="880"/>
      <c r="BE145" s="947"/>
      <c r="BG145" s="1184"/>
      <c r="BH145" s="951"/>
      <c r="BI145" s="399"/>
      <c r="BJ145" s="666"/>
      <c r="BK145" s="953"/>
      <c r="BL145" s="954"/>
      <c r="BM145" s="921"/>
      <c r="BN145" s="666"/>
      <c r="BO145" s="666"/>
      <c r="BP145" s="953"/>
      <c r="BQ145" s="954"/>
      <c r="BR145" s="910"/>
      <c r="BS145" s="666"/>
      <c r="BT145" s="666"/>
      <c r="BU145" s="953"/>
      <c r="BV145" s="954"/>
      <c r="BW145" s="1184"/>
      <c r="BX145" s="947"/>
      <c r="CA145" s="880"/>
      <c r="CB145" s="951"/>
      <c r="CC145" s="399"/>
      <c r="CD145" s="666"/>
      <c r="CE145" s="953"/>
      <c r="CF145" s="954"/>
      <c r="CG145" s="921"/>
      <c r="CH145" s="666"/>
      <c r="CI145" s="666"/>
      <c r="CJ145" s="953"/>
      <c r="CK145" s="954"/>
      <c r="CL145" s="910"/>
      <c r="CM145" s="666"/>
      <c r="CN145" s="666"/>
      <c r="CO145" s="953"/>
      <c r="CP145" s="954"/>
      <c r="CQ145" s="880"/>
      <c r="CR145" s="947"/>
      <c r="CU145" s="1184"/>
      <c r="CV145" s="951"/>
      <c r="CW145" s="399"/>
      <c r="CX145" s="666"/>
      <c r="CY145" s="953"/>
      <c r="CZ145" s="954"/>
      <c r="DA145" s="921"/>
      <c r="DB145" s="666"/>
      <c r="DC145" s="666"/>
      <c r="DD145" s="953"/>
      <c r="DE145" s="954"/>
      <c r="DF145" s="910"/>
      <c r="DG145" s="666"/>
      <c r="DH145" s="666"/>
      <c r="DI145" s="953"/>
      <c r="DJ145" s="954"/>
      <c r="DK145" s="1184"/>
      <c r="DL145" s="947"/>
      <c r="DO145" s="880"/>
      <c r="DP145" s="951"/>
      <c r="DQ145" s="399"/>
      <c r="DR145" s="666"/>
      <c r="DS145" s="953"/>
      <c r="DT145" s="954"/>
      <c r="DU145" s="921"/>
      <c r="DV145" s="666"/>
      <c r="DW145" s="666"/>
      <c r="DX145" s="953"/>
      <c r="DY145" s="954"/>
      <c r="DZ145" s="910"/>
      <c r="EA145" s="666"/>
      <c r="EB145" s="666"/>
      <c r="EC145" s="953"/>
      <c r="ED145" s="954"/>
      <c r="EE145" s="880"/>
      <c r="EF145" s="947"/>
      <c r="EI145" s="1188"/>
      <c r="EJ145" s="951"/>
      <c r="EK145" s="399"/>
      <c r="EL145" s="666"/>
      <c r="EM145" s="953"/>
      <c r="EN145" s="954"/>
      <c r="EO145" s="921"/>
      <c r="EP145" s="666"/>
      <c r="EQ145" s="666"/>
      <c r="ER145" s="953"/>
      <c r="ES145" s="954"/>
      <c r="ET145" s="910"/>
      <c r="EU145" s="666"/>
      <c r="EV145" s="666"/>
      <c r="EW145" s="953"/>
      <c r="EX145" s="954"/>
      <c r="EY145" s="1188"/>
      <c r="EZ145" s="947"/>
    </row>
    <row r="146" spans="1:156" ht="9.9499999999999993" customHeight="1">
      <c r="A146" s="1179"/>
      <c r="B146" s="279" t="s">
        <v>326</v>
      </c>
      <c r="C146" s="867">
        <v>1125</v>
      </c>
      <c r="D146" s="867">
        <v>656</v>
      </c>
      <c r="E146" s="919">
        <f>SUM(D146,-C146)</f>
        <v>-469</v>
      </c>
      <c r="F146" s="920">
        <f>E146/C146</f>
        <v>-0.41688888888888886</v>
      </c>
      <c r="G146" s="921"/>
      <c r="H146" s="867">
        <v>615</v>
      </c>
      <c r="I146" s="867">
        <v>598</v>
      </c>
      <c r="J146" s="919">
        <f>SUM(I146,-H146)</f>
        <v>-17</v>
      </c>
      <c r="K146" s="920">
        <f>J146/H146</f>
        <v>-2.7642276422764227E-2</v>
      </c>
      <c r="L146" s="879"/>
      <c r="M146" s="867">
        <v>656</v>
      </c>
      <c r="N146" s="867"/>
      <c r="O146" s="919">
        <f>SUM(N146,-M146)</f>
        <v>-656</v>
      </c>
      <c r="P146" s="920">
        <f>O146/M146</f>
        <v>-1</v>
      </c>
      <c r="Q146" s="1179"/>
      <c r="R146" s="947"/>
      <c r="U146" s="1184"/>
      <c r="V146" s="279" t="s">
        <v>326</v>
      </c>
      <c r="W146" s="867">
        <v>1125</v>
      </c>
      <c r="X146" s="867">
        <v>656</v>
      </c>
      <c r="Y146" s="919">
        <f>SUM(X146,-W146)</f>
        <v>-469</v>
      </c>
      <c r="Z146" s="920">
        <f>Y146/W146</f>
        <v>-0.41688888888888886</v>
      </c>
      <c r="AA146" s="921"/>
      <c r="AB146" s="867">
        <v>133</v>
      </c>
      <c r="AC146" s="867">
        <v>140</v>
      </c>
      <c r="AD146" s="919">
        <f>SUM(AC146,-AB146)</f>
        <v>7</v>
      </c>
      <c r="AE146" s="920">
        <f>AD146/AB146</f>
        <v>5.2631578947368418E-2</v>
      </c>
      <c r="AF146" s="910">
        <v>11</v>
      </c>
      <c r="AG146" s="867">
        <v>656</v>
      </c>
      <c r="AH146" s="867"/>
      <c r="AI146" s="919">
        <f>SUM(AH146,-AG146)</f>
        <v>-656</v>
      </c>
      <c r="AJ146" s="920">
        <f>AI146/AG146</f>
        <v>-1</v>
      </c>
      <c r="AK146" s="1184"/>
      <c r="AL146" s="947"/>
      <c r="AN146" s="880"/>
      <c r="AO146" s="279" t="s">
        <v>326</v>
      </c>
      <c r="AP146" s="867">
        <v>1125</v>
      </c>
      <c r="AQ146" s="867">
        <v>656</v>
      </c>
      <c r="AR146" s="919">
        <f>SUM(AQ146,-AP146)</f>
        <v>-469</v>
      </c>
      <c r="AS146" s="920">
        <f>AR146/AP146</f>
        <v>-0.41688888888888886</v>
      </c>
      <c r="AT146" s="921"/>
      <c r="AU146" s="867">
        <v>92</v>
      </c>
      <c r="AV146" s="867">
        <v>80</v>
      </c>
      <c r="AW146" s="919">
        <f>SUM(AV146,-AU146)</f>
        <v>-12</v>
      </c>
      <c r="AX146" s="920">
        <f>AW146/AU146</f>
        <v>-0.13043478260869565</v>
      </c>
      <c r="AY146" s="910">
        <v>11</v>
      </c>
      <c r="AZ146" s="867">
        <v>656</v>
      </c>
      <c r="BA146" s="867"/>
      <c r="BB146" s="919">
        <f>SUM(BA146,-AZ146)</f>
        <v>-656</v>
      </c>
      <c r="BC146" s="920">
        <f>BB146/AZ146</f>
        <v>-1</v>
      </c>
      <c r="BD146" s="880"/>
      <c r="BE146" s="947"/>
      <c r="BG146" s="1184"/>
      <c r="BH146" s="279" t="s">
        <v>326</v>
      </c>
      <c r="BI146" s="867">
        <v>1125</v>
      </c>
      <c r="BJ146" s="867">
        <v>656</v>
      </c>
      <c r="BK146" s="919">
        <f>SUM(BJ146,-BI146)</f>
        <v>-469</v>
      </c>
      <c r="BL146" s="920">
        <f>BK146/BI146</f>
        <v>-0.41688888888888886</v>
      </c>
      <c r="BM146" s="921"/>
      <c r="BN146" s="867">
        <v>50</v>
      </c>
      <c r="BO146" s="867">
        <v>42</v>
      </c>
      <c r="BP146" s="919">
        <f>SUM(BO146,-BN146)</f>
        <v>-8</v>
      </c>
      <c r="BQ146" s="920">
        <f>BP146/BN146</f>
        <v>-0.16</v>
      </c>
      <c r="BR146" s="910">
        <v>11</v>
      </c>
      <c r="BS146" s="867">
        <v>656</v>
      </c>
      <c r="BT146" s="867"/>
      <c r="BU146" s="919">
        <f>SUM(BT146,-BS146)</f>
        <v>-656</v>
      </c>
      <c r="BV146" s="920">
        <f>BU146/BS146</f>
        <v>-1</v>
      </c>
      <c r="BW146" s="1184"/>
      <c r="BX146" s="947"/>
      <c r="CA146" s="880"/>
      <c r="CB146" s="279" t="s">
        <v>326</v>
      </c>
      <c r="CC146" s="867">
        <v>1125</v>
      </c>
      <c r="CD146" s="867">
        <v>656</v>
      </c>
      <c r="CE146" s="919">
        <f>SUM(CD146,-CC146)</f>
        <v>-469</v>
      </c>
      <c r="CF146" s="920">
        <f>CE146/CC146</f>
        <v>-0.41688888888888886</v>
      </c>
      <c r="CG146" s="921"/>
      <c r="CH146" s="867">
        <v>59</v>
      </c>
      <c r="CI146" s="867">
        <v>64</v>
      </c>
      <c r="CJ146" s="919">
        <f>SUM(CI146,-CH146)</f>
        <v>5</v>
      </c>
      <c r="CK146" s="920">
        <f>CJ146/CH146</f>
        <v>8.4745762711864403E-2</v>
      </c>
      <c r="CL146" s="910">
        <v>11</v>
      </c>
      <c r="CM146" s="867">
        <v>656</v>
      </c>
      <c r="CN146" s="867"/>
      <c r="CO146" s="919">
        <f>SUM(CN146,-CM146)</f>
        <v>-656</v>
      </c>
      <c r="CP146" s="920">
        <f>CO146/CM146</f>
        <v>-1</v>
      </c>
      <c r="CQ146" s="880"/>
      <c r="CR146" s="947"/>
      <c r="CU146" s="1184"/>
      <c r="CV146" s="279" t="s">
        <v>326</v>
      </c>
      <c r="CW146" s="867">
        <v>1125</v>
      </c>
      <c r="CX146" s="867">
        <v>656</v>
      </c>
      <c r="CY146" s="919">
        <f>SUM(CX146,-CW146)</f>
        <v>-469</v>
      </c>
      <c r="CZ146" s="920">
        <f>CY146/CW146</f>
        <v>-0.41688888888888886</v>
      </c>
      <c r="DA146" s="921"/>
      <c r="DB146" s="867">
        <v>67</v>
      </c>
      <c r="DC146" s="867">
        <v>77</v>
      </c>
      <c r="DD146" s="919">
        <f>SUM(DC146,-DB146)</f>
        <v>10</v>
      </c>
      <c r="DE146" s="920">
        <f>DD146/DB146</f>
        <v>0.14925373134328357</v>
      </c>
      <c r="DF146" s="910">
        <v>11</v>
      </c>
      <c r="DG146" s="867">
        <v>656</v>
      </c>
      <c r="DH146" s="867"/>
      <c r="DI146" s="919">
        <f>SUM(DH146,-DG146)</f>
        <v>-656</v>
      </c>
      <c r="DJ146" s="920">
        <f>DI146/DG146</f>
        <v>-1</v>
      </c>
      <c r="DK146" s="1184"/>
      <c r="DL146" s="947"/>
      <c r="DO146" s="880"/>
      <c r="DP146" s="279" t="s">
        <v>326</v>
      </c>
      <c r="DQ146" s="867">
        <v>1125</v>
      </c>
      <c r="DR146" s="867">
        <v>656</v>
      </c>
      <c r="DS146" s="919">
        <f>SUM(DR146,-DQ146)</f>
        <v>-469</v>
      </c>
      <c r="DT146" s="920">
        <f>DS146/DQ146</f>
        <v>-0.41688888888888886</v>
      </c>
      <c r="DU146" s="921"/>
      <c r="DV146" s="867">
        <v>44</v>
      </c>
      <c r="DW146" s="867">
        <v>46</v>
      </c>
      <c r="DX146" s="919">
        <f>SUM(DW146,-DV146)</f>
        <v>2</v>
      </c>
      <c r="DY146" s="920">
        <f>DX146/DV146</f>
        <v>4.5454545454545456E-2</v>
      </c>
      <c r="DZ146" s="910">
        <v>11</v>
      </c>
      <c r="EA146" s="867">
        <v>656</v>
      </c>
      <c r="EB146" s="867"/>
      <c r="EC146" s="919">
        <f>SUM(EB146,-EA146)</f>
        <v>-656</v>
      </c>
      <c r="ED146" s="920">
        <f>EC146/EA146</f>
        <v>-1</v>
      </c>
      <c r="EE146" s="880"/>
      <c r="EF146" s="947"/>
      <c r="EI146" s="1188"/>
      <c r="EJ146" s="279" t="s">
        <v>326</v>
      </c>
      <c r="EK146" s="867">
        <v>1125</v>
      </c>
      <c r="EL146" s="867">
        <v>656</v>
      </c>
      <c r="EM146" s="919">
        <f>SUM(EL146,-EK146)</f>
        <v>-469</v>
      </c>
      <c r="EN146" s="920">
        <f>EM146/EK146</f>
        <v>-0.41688888888888886</v>
      </c>
      <c r="EO146" s="921"/>
      <c r="EP146" s="1139">
        <f t="shared" ref="EP146:EQ147" si="30">SUM(AB146,AU146,BN146,CH146,DB146,DV146)</f>
        <v>445</v>
      </c>
      <c r="EQ146" s="1139">
        <f t="shared" si="30"/>
        <v>449</v>
      </c>
      <c r="ER146" s="919">
        <f>SUM(EQ146,-EP146)</f>
        <v>4</v>
      </c>
      <c r="ES146" s="920">
        <f>ER146/EP146</f>
        <v>8.988764044943821E-3</v>
      </c>
      <c r="ET146" s="910">
        <v>11</v>
      </c>
      <c r="EU146" s="867">
        <v>656</v>
      </c>
      <c r="EV146" s="867"/>
      <c r="EW146" s="919">
        <f>SUM(EV146,-EU146)</f>
        <v>-656</v>
      </c>
      <c r="EX146" s="920">
        <f>EW146/EU146</f>
        <v>-1</v>
      </c>
      <c r="EY146" s="1188"/>
      <c r="EZ146" s="947"/>
    </row>
    <row r="147" spans="1:156" ht="9.9499999999999993" customHeight="1">
      <c r="A147" s="1179"/>
      <c r="B147" s="279" t="s">
        <v>327</v>
      </c>
      <c r="C147" s="867">
        <v>412</v>
      </c>
      <c r="D147" s="867">
        <v>232</v>
      </c>
      <c r="E147" s="919">
        <f>SUM(D147,-C147)</f>
        <v>-180</v>
      </c>
      <c r="F147" s="920">
        <f>E147/C147</f>
        <v>-0.43689320388349512</v>
      </c>
      <c r="G147" s="921"/>
      <c r="H147" s="867">
        <v>214</v>
      </c>
      <c r="I147" s="867">
        <v>191</v>
      </c>
      <c r="J147" s="919">
        <f>SUM(I147,-H147)</f>
        <v>-23</v>
      </c>
      <c r="K147" s="920">
        <f>J147/H147</f>
        <v>-0.10747663551401869</v>
      </c>
      <c r="L147" s="879"/>
      <c r="M147" s="867">
        <v>232</v>
      </c>
      <c r="N147" s="867"/>
      <c r="O147" s="919">
        <f>SUM(N147,-M147)</f>
        <v>-232</v>
      </c>
      <c r="P147" s="920">
        <f>O147/M147</f>
        <v>-1</v>
      </c>
      <c r="Q147" s="1179"/>
      <c r="R147" s="947"/>
      <c r="U147" s="1184"/>
      <c r="V147" s="279" t="s">
        <v>327</v>
      </c>
      <c r="W147" s="867">
        <v>412</v>
      </c>
      <c r="X147" s="867">
        <v>232</v>
      </c>
      <c r="Y147" s="919">
        <f>SUM(X147,-W147)</f>
        <v>-180</v>
      </c>
      <c r="Z147" s="920">
        <f>Y147/W147</f>
        <v>-0.43689320388349512</v>
      </c>
      <c r="AA147" s="921"/>
      <c r="AB147" s="867">
        <v>38</v>
      </c>
      <c r="AC147" s="867">
        <v>30</v>
      </c>
      <c r="AD147" s="919">
        <f>SUM(AC147,-AB147)</f>
        <v>-8</v>
      </c>
      <c r="AE147" s="920">
        <f>AD147/AB147</f>
        <v>-0.21052631578947367</v>
      </c>
      <c r="AF147" s="910">
        <v>12</v>
      </c>
      <c r="AG147" s="867">
        <v>232</v>
      </c>
      <c r="AH147" s="867"/>
      <c r="AI147" s="919">
        <f>SUM(AH147,-AG147)</f>
        <v>-232</v>
      </c>
      <c r="AJ147" s="920">
        <f>AI147/AG147</f>
        <v>-1</v>
      </c>
      <c r="AK147" s="1184"/>
      <c r="AL147" s="1174"/>
      <c r="AN147" s="880"/>
      <c r="AO147" s="279" t="s">
        <v>327</v>
      </c>
      <c r="AP147" s="867">
        <v>412</v>
      </c>
      <c r="AQ147" s="867">
        <v>232</v>
      </c>
      <c r="AR147" s="919">
        <f>SUM(AQ147,-AP147)</f>
        <v>-180</v>
      </c>
      <c r="AS147" s="920">
        <f>AR147/AP147</f>
        <v>-0.43689320388349512</v>
      </c>
      <c r="AT147" s="921"/>
      <c r="AU147" s="867">
        <v>49</v>
      </c>
      <c r="AV147" s="867">
        <v>46</v>
      </c>
      <c r="AW147" s="919">
        <f>SUM(AV147,-AU147)</f>
        <v>-3</v>
      </c>
      <c r="AX147" s="920">
        <f>AW147/AU147</f>
        <v>-6.1224489795918366E-2</v>
      </c>
      <c r="AY147" s="910">
        <v>12</v>
      </c>
      <c r="AZ147" s="867">
        <v>232</v>
      </c>
      <c r="BA147" s="867"/>
      <c r="BB147" s="919">
        <f>SUM(BA147,-AZ147)</f>
        <v>-232</v>
      </c>
      <c r="BC147" s="920">
        <f>BB147/AZ147</f>
        <v>-1</v>
      </c>
      <c r="BD147" s="880"/>
      <c r="BE147" s="1174"/>
      <c r="BG147" s="1184"/>
      <c r="BH147" s="279" t="s">
        <v>327</v>
      </c>
      <c r="BI147" s="867">
        <v>412</v>
      </c>
      <c r="BJ147" s="867">
        <v>232</v>
      </c>
      <c r="BK147" s="919">
        <f>SUM(BJ147,-BI147)</f>
        <v>-180</v>
      </c>
      <c r="BL147" s="920">
        <f>BK147/BI147</f>
        <v>-0.43689320388349512</v>
      </c>
      <c r="BM147" s="921"/>
      <c r="BN147" s="867">
        <v>16</v>
      </c>
      <c r="BO147" s="867">
        <v>14</v>
      </c>
      <c r="BP147" s="919">
        <f>SUM(BO147,-BN147)</f>
        <v>-2</v>
      </c>
      <c r="BQ147" s="920">
        <f>BP147/BN147</f>
        <v>-0.125</v>
      </c>
      <c r="BR147" s="910">
        <v>12</v>
      </c>
      <c r="BS147" s="867">
        <v>232</v>
      </c>
      <c r="BT147" s="867"/>
      <c r="BU147" s="919">
        <f>SUM(BT147,-BS147)</f>
        <v>-232</v>
      </c>
      <c r="BV147" s="920">
        <f>BU147/BS147</f>
        <v>-1</v>
      </c>
      <c r="BW147" s="1184"/>
      <c r="BX147" s="1174"/>
      <c r="CA147" s="880"/>
      <c r="CB147" s="279" t="s">
        <v>327</v>
      </c>
      <c r="CC147" s="867">
        <v>412</v>
      </c>
      <c r="CD147" s="867">
        <v>232</v>
      </c>
      <c r="CE147" s="919">
        <f>SUM(CD147,-CC147)</f>
        <v>-180</v>
      </c>
      <c r="CF147" s="920">
        <f>CE147/CC147</f>
        <v>-0.43689320388349512</v>
      </c>
      <c r="CG147" s="921"/>
      <c r="CH147" s="867">
        <v>11</v>
      </c>
      <c r="CI147" s="867">
        <v>9</v>
      </c>
      <c r="CJ147" s="919">
        <f>SUM(CI147,-CH147)</f>
        <v>-2</v>
      </c>
      <c r="CK147" s="920">
        <f>CJ147/CH147</f>
        <v>-0.18181818181818182</v>
      </c>
      <c r="CL147" s="910">
        <v>12</v>
      </c>
      <c r="CM147" s="867">
        <v>232</v>
      </c>
      <c r="CN147" s="867"/>
      <c r="CO147" s="919">
        <f>SUM(CN147,-CM147)</f>
        <v>-232</v>
      </c>
      <c r="CP147" s="920">
        <f>CO147/CM147</f>
        <v>-1</v>
      </c>
      <c r="CQ147" s="880"/>
      <c r="CR147" s="1174"/>
      <c r="CU147" s="1184"/>
      <c r="CV147" s="279" t="s">
        <v>327</v>
      </c>
      <c r="CW147" s="867">
        <v>412</v>
      </c>
      <c r="CX147" s="867">
        <v>232</v>
      </c>
      <c r="CY147" s="919">
        <f>SUM(CX147,-CW147)</f>
        <v>-180</v>
      </c>
      <c r="CZ147" s="920">
        <f>CY147/CW147</f>
        <v>-0.43689320388349512</v>
      </c>
      <c r="DA147" s="921"/>
      <c r="DB147" s="867">
        <v>31</v>
      </c>
      <c r="DC147" s="867">
        <v>34</v>
      </c>
      <c r="DD147" s="919">
        <f>SUM(DC147,-DB147)</f>
        <v>3</v>
      </c>
      <c r="DE147" s="920">
        <f>DD147/DB147</f>
        <v>9.6774193548387094E-2</v>
      </c>
      <c r="DF147" s="910">
        <v>12</v>
      </c>
      <c r="DG147" s="867">
        <v>232</v>
      </c>
      <c r="DH147" s="867"/>
      <c r="DI147" s="919">
        <f>SUM(DH147,-DG147)</f>
        <v>-232</v>
      </c>
      <c r="DJ147" s="920">
        <f>DI147/DG147</f>
        <v>-1</v>
      </c>
      <c r="DK147" s="1184"/>
      <c r="DL147" s="1174"/>
      <c r="DO147" s="880"/>
      <c r="DP147" s="279" t="s">
        <v>327</v>
      </c>
      <c r="DQ147" s="867">
        <v>412</v>
      </c>
      <c r="DR147" s="867">
        <v>232</v>
      </c>
      <c r="DS147" s="919">
        <f>SUM(DR147,-DQ147)</f>
        <v>-180</v>
      </c>
      <c r="DT147" s="920">
        <f>DS147/DQ147</f>
        <v>-0.43689320388349512</v>
      </c>
      <c r="DU147" s="921"/>
      <c r="DV147" s="867">
        <v>9</v>
      </c>
      <c r="DW147" s="867">
        <v>14</v>
      </c>
      <c r="DX147" s="919">
        <f>SUM(DW147,-DV147)</f>
        <v>5</v>
      </c>
      <c r="DY147" s="920">
        <f>DX147/DV147</f>
        <v>0.55555555555555558</v>
      </c>
      <c r="DZ147" s="910">
        <v>12</v>
      </c>
      <c r="EA147" s="867">
        <v>232</v>
      </c>
      <c r="EB147" s="867"/>
      <c r="EC147" s="919">
        <f>SUM(EB147,-EA147)</f>
        <v>-232</v>
      </c>
      <c r="ED147" s="920">
        <f>EC147/EA147</f>
        <v>-1</v>
      </c>
      <c r="EE147" s="880"/>
      <c r="EF147" s="1174"/>
      <c r="EI147" s="1188"/>
      <c r="EJ147" s="279" t="s">
        <v>327</v>
      </c>
      <c r="EK147" s="867">
        <v>412</v>
      </c>
      <c r="EL147" s="867">
        <v>232</v>
      </c>
      <c r="EM147" s="919">
        <f>SUM(EL147,-EK147)</f>
        <v>-180</v>
      </c>
      <c r="EN147" s="920">
        <f>EM147/EK147</f>
        <v>-0.43689320388349512</v>
      </c>
      <c r="EO147" s="921"/>
      <c r="EP147" s="1139">
        <f t="shared" si="30"/>
        <v>154</v>
      </c>
      <c r="EQ147" s="1139">
        <f t="shared" si="30"/>
        <v>147</v>
      </c>
      <c r="ER147" s="919">
        <f>SUM(EQ147,-EP147)</f>
        <v>-7</v>
      </c>
      <c r="ES147" s="920">
        <f>ER147/EP147</f>
        <v>-4.5454545454545456E-2</v>
      </c>
      <c r="ET147" s="910">
        <v>12</v>
      </c>
      <c r="EU147" s="867">
        <v>232</v>
      </c>
      <c r="EV147" s="867"/>
      <c r="EW147" s="919">
        <f>SUM(EV147,-EU147)</f>
        <v>-232</v>
      </c>
      <c r="EX147" s="920">
        <f>EW147/EU147</f>
        <v>-1</v>
      </c>
      <c r="EY147" s="1188"/>
      <c r="EZ147" s="1174"/>
    </row>
    <row r="148" spans="1:156">
      <c r="A148" s="1179">
        <v>6</v>
      </c>
      <c r="B148" s="971" t="s">
        <v>328</v>
      </c>
      <c r="C148" s="925"/>
      <c r="D148" s="925">
        <v>848</v>
      </c>
      <c r="E148" s="1210">
        <f>SUM(D148,-C148)</f>
        <v>848</v>
      </c>
      <c r="F148" s="1211" t="e">
        <f>E148/C148</f>
        <v>#DIV/0!</v>
      </c>
      <c r="G148" s="921"/>
      <c r="H148" s="925">
        <v>829</v>
      </c>
      <c r="I148" s="925">
        <v>789</v>
      </c>
      <c r="J148" s="1210">
        <f>SUM(I148,-H148)</f>
        <v>-40</v>
      </c>
      <c r="K148" s="1212">
        <f>J148/H148</f>
        <v>-4.8250904704463207E-2</v>
      </c>
      <c r="L148" s="879"/>
      <c r="M148" s="929">
        <v>829</v>
      </c>
      <c r="N148" s="929">
        <f>I148</f>
        <v>789</v>
      </c>
      <c r="O148" s="1024">
        <f>SUM(N148,-M148)</f>
        <v>-40</v>
      </c>
      <c r="P148" s="1213">
        <f>O148/M148</f>
        <v>-4.8250904704463207E-2</v>
      </c>
      <c r="Q148" s="1179">
        <v>6</v>
      </c>
      <c r="R148" s="932">
        <f>SUM(I148,-$H$157)/$H$157</f>
        <v>-0.32851063829787236</v>
      </c>
      <c r="U148" s="1184">
        <v>6</v>
      </c>
      <c r="V148" s="973" t="s">
        <v>328</v>
      </c>
      <c r="W148" s="933" t="e">
        <f>#REF!</f>
        <v>#REF!</v>
      </c>
      <c r="X148" s="934">
        <v>187</v>
      </c>
      <c r="Y148" s="1214" t="e">
        <f>SUM(X148,-W148)</f>
        <v>#REF!</v>
      </c>
      <c r="Z148" s="1215" t="e">
        <f>Y148/W148</f>
        <v>#REF!</v>
      </c>
      <c r="AA148" s="921"/>
      <c r="AB148" s="934">
        <v>171</v>
      </c>
      <c r="AC148" s="934">
        <v>170</v>
      </c>
      <c r="AD148" s="1214">
        <f>SUM(AC148,-AB148)</f>
        <v>-1</v>
      </c>
      <c r="AE148" s="1212">
        <f>AD148/AB148</f>
        <v>-5.8479532163742687E-3</v>
      </c>
      <c r="AF148" s="910">
        <v>13</v>
      </c>
      <c r="AG148" s="929">
        <f>N143</f>
        <v>0</v>
      </c>
      <c r="AH148" s="929">
        <f>AC148</f>
        <v>170</v>
      </c>
      <c r="AI148" s="930">
        <f>SUM(AH148,-AG148)</f>
        <v>170</v>
      </c>
      <c r="AJ148" s="938" t="e">
        <f>AI148/AG148</f>
        <v>#DIV/0!</v>
      </c>
      <c r="AK148" s="1184">
        <v>6</v>
      </c>
      <c r="AL148" s="932">
        <f>SUM(AC148,-$AB$157)/$AB$157</f>
        <v>-0.28870292887029286</v>
      </c>
      <c r="AN148" s="880">
        <v>6</v>
      </c>
      <c r="AO148" s="973" t="s">
        <v>328</v>
      </c>
      <c r="AP148" s="933" t="e">
        <f>#REF!</f>
        <v>#REF!</v>
      </c>
      <c r="AQ148" s="934">
        <v>187</v>
      </c>
      <c r="AR148" s="1214" t="e">
        <f>SUM(AQ148,-AP148)</f>
        <v>#REF!</v>
      </c>
      <c r="AS148" s="1215" t="e">
        <f>AR148/AP148</f>
        <v>#REF!</v>
      </c>
      <c r="AT148" s="921"/>
      <c r="AU148" s="934">
        <v>141</v>
      </c>
      <c r="AV148" s="934">
        <v>126</v>
      </c>
      <c r="AW148" s="1214">
        <f>SUM(AV148,-AU148)</f>
        <v>-15</v>
      </c>
      <c r="AX148" s="1212">
        <f>AW148/AU148</f>
        <v>-0.10638297872340426</v>
      </c>
      <c r="AY148" s="910">
        <v>13</v>
      </c>
      <c r="AZ148" s="929">
        <f>AG143</f>
        <v>0</v>
      </c>
      <c r="BA148" s="929">
        <f>AV148</f>
        <v>126</v>
      </c>
      <c r="BB148" s="930">
        <f>SUM(BA148,-AZ148)</f>
        <v>126</v>
      </c>
      <c r="BC148" s="938" t="e">
        <f>BB148/AZ148</f>
        <v>#DIV/0!</v>
      </c>
      <c r="BD148" s="880">
        <v>6</v>
      </c>
      <c r="BE148" s="932">
        <f>SUM(AV148,-$AU$157)/$AU$157</f>
        <v>-0.35384615384615387</v>
      </c>
      <c r="BG148" s="1184">
        <v>6</v>
      </c>
      <c r="BH148" s="973" t="s">
        <v>328</v>
      </c>
      <c r="BI148" s="933" t="e">
        <f>#REF!</f>
        <v>#REF!</v>
      </c>
      <c r="BJ148" s="934">
        <v>187</v>
      </c>
      <c r="BK148" s="1214" t="e">
        <f>SUM(BJ148,-BI148)</f>
        <v>#REF!</v>
      </c>
      <c r="BL148" s="1215" t="e">
        <f>BK148/BI148</f>
        <v>#REF!</v>
      </c>
      <c r="BM148" s="921"/>
      <c r="BN148" s="934">
        <v>66</v>
      </c>
      <c r="BO148" s="934">
        <v>56</v>
      </c>
      <c r="BP148" s="1214">
        <f>SUM(BO148,-BN148)</f>
        <v>-10</v>
      </c>
      <c r="BQ148" s="1212">
        <f>BP148/BN148</f>
        <v>-0.15151515151515152</v>
      </c>
      <c r="BR148" s="910">
        <v>13</v>
      </c>
      <c r="BS148" s="929">
        <f>AZ143</f>
        <v>0</v>
      </c>
      <c r="BT148" s="929">
        <f>BO148</f>
        <v>56</v>
      </c>
      <c r="BU148" s="930">
        <f>SUM(BT148,-BS148)</f>
        <v>56</v>
      </c>
      <c r="BV148" s="938" t="e">
        <f>BU148/BS148</f>
        <v>#DIV/0!</v>
      </c>
      <c r="BW148" s="1184">
        <v>6</v>
      </c>
      <c r="BX148" s="932">
        <f>SUM(BO148,-$BN$157)/$BN$157</f>
        <v>-0.42268041237113402</v>
      </c>
      <c r="CA148" s="880">
        <v>6</v>
      </c>
      <c r="CB148" s="973" t="s">
        <v>328</v>
      </c>
      <c r="CC148" s="933" t="e">
        <f>#REF!</f>
        <v>#REF!</v>
      </c>
      <c r="CD148" s="934">
        <v>187</v>
      </c>
      <c r="CE148" s="1214" t="e">
        <f>SUM(CD148,-CC148)</f>
        <v>#REF!</v>
      </c>
      <c r="CF148" s="1215" t="e">
        <f>CE148/CC148</f>
        <v>#REF!</v>
      </c>
      <c r="CG148" s="921"/>
      <c r="CH148" s="934">
        <v>70</v>
      </c>
      <c r="CI148" s="934">
        <v>73</v>
      </c>
      <c r="CJ148" s="1214">
        <f>SUM(CI148,-CH148)</f>
        <v>3</v>
      </c>
      <c r="CK148" s="1216">
        <f>CJ148/CH148</f>
        <v>4.2857142857142858E-2</v>
      </c>
      <c r="CL148" s="910">
        <v>13</v>
      </c>
      <c r="CM148" s="929">
        <f>BT143</f>
        <v>0</v>
      </c>
      <c r="CN148" s="929">
        <f>CI148</f>
        <v>73</v>
      </c>
      <c r="CO148" s="930">
        <f>SUM(CN148,-CM148)</f>
        <v>73</v>
      </c>
      <c r="CP148" s="938" t="e">
        <f>CO148/CM148</f>
        <v>#DIV/0!</v>
      </c>
      <c r="CQ148" s="880">
        <v>6</v>
      </c>
      <c r="CR148" s="932">
        <f>SUM(CI148,-$CH$157)/$CH$157</f>
        <v>-0.27</v>
      </c>
      <c r="CU148" s="1184">
        <v>6</v>
      </c>
      <c r="CV148" s="973" t="s">
        <v>328</v>
      </c>
      <c r="CW148" s="933" t="e">
        <f>#REF!</f>
        <v>#REF!</v>
      </c>
      <c r="CX148" s="934">
        <v>187</v>
      </c>
      <c r="CY148" s="1214" t="e">
        <f>SUM(CX148,-CW148)</f>
        <v>#REF!</v>
      </c>
      <c r="CZ148" s="1215" t="e">
        <f>CY148/CW148</f>
        <v>#REF!</v>
      </c>
      <c r="DA148" s="921"/>
      <c r="DB148" s="934">
        <v>98</v>
      </c>
      <c r="DC148" s="934">
        <v>111</v>
      </c>
      <c r="DD148" s="1214">
        <f>SUM(DC148,-DB148)</f>
        <v>13</v>
      </c>
      <c r="DE148" s="1216">
        <f>DD148/DB148</f>
        <v>0.1326530612244898</v>
      </c>
      <c r="DF148" s="910">
        <v>13</v>
      </c>
      <c r="DG148" s="929">
        <f>CN143</f>
        <v>0</v>
      </c>
      <c r="DH148" s="929">
        <f>DC148</f>
        <v>111</v>
      </c>
      <c r="DI148" s="930">
        <f>SUM(DH148,-DG148)</f>
        <v>111</v>
      </c>
      <c r="DJ148" s="938" t="e">
        <f>DI148/DG148</f>
        <v>#DIV/0!</v>
      </c>
      <c r="DK148" s="1184">
        <v>6</v>
      </c>
      <c r="DL148" s="932">
        <f>SUM(DC148,-$DB$157)/$DB$157</f>
        <v>-0.13953488372093023</v>
      </c>
      <c r="DO148" s="880">
        <v>6</v>
      </c>
      <c r="DP148" s="973" t="s">
        <v>328</v>
      </c>
      <c r="DQ148" s="933" t="e">
        <f>#REF!</f>
        <v>#REF!</v>
      </c>
      <c r="DR148" s="934">
        <v>187</v>
      </c>
      <c r="DS148" s="1214" t="e">
        <f>SUM(DR148,-DQ148)</f>
        <v>#REF!</v>
      </c>
      <c r="DT148" s="1215" t="e">
        <f>DS148/DQ148</f>
        <v>#REF!</v>
      </c>
      <c r="DU148" s="921"/>
      <c r="DV148" s="934">
        <v>53</v>
      </c>
      <c r="DW148" s="934">
        <v>60</v>
      </c>
      <c r="DX148" s="1214">
        <f>SUM(DW148,-DV148)</f>
        <v>7</v>
      </c>
      <c r="DY148" s="1216">
        <f>DX148/DV148</f>
        <v>0.13207547169811321</v>
      </c>
      <c r="DZ148" s="910">
        <v>13</v>
      </c>
      <c r="EA148" s="929">
        <f>DH143</f>
        <v>0</v>
      </c>
      <c r="EB148" s="929">
        <f>DW148</f>
        <v>60</v>
      </c>
      <c r="EC148" s="930">
        <f>SUM(EB148,-EA148)</f>
        <v>60</v>
      </c>
      <c r="ED148" s="938" t="e">
        <f>EC148/EA148</f>
        <v>#DIV/0!</v>
      </c>
      <c r="EE148" s="880">
        <v>6</v>
      </c>
      <c r="EF148" s="932">
        <f>SUM(DW148,-$DV$157)/$DV$157</f>
        <v>-0.47826086956521741</v>
      </c>
      <c r="EI148" s="1188">
        <v>6</v>
      </c>
      <c r="EJ148" s="973" t="s">
        <v>328</v>
      </c>
      <c r="EK148" s="933" t="e">
        <f>#REF!</f>
        <v>#REF!</v>
      </c>
      <c r="EL148" s="934">
        <v>187</v>
      </c>
      <c r="EM148" s="1214" t="e">
        <f>SUM(EL148,-EK148)</f>
        <v>#REF!</v>
      </c>
      <c r="EN148" s="1215" t="e">
        <f>EM148/EK148</f>
        <v>#REF!</v>
      </c>
      <c r="EO148" s="921"/>
      <c r="EP148" s="934">
        <f>SUM(AB148,AU148,BN148,CH148,DB148,DV148)</f>
        <v>599</v>
      </c>
      <c r="EQ148" s="934">
        <f>SUM(AC148,AV148,BO148,CI148,DC148,DW148)</f>
        <v>596</v>
      </c>
      <c r="ER148" s="1214">
        <f>SUM(EQ148,-EP148)</f>
        <v>-3</v>
      </c>
      <c r="ES148" s="1212">
        <f>ER148/EP148</f>
        <v>-5.008347245409015E-3</v>
      </c>
      <c r="ET148" s="910">
        <v>13</v>
      </c>
      <c r="EU148" s="929">
        <f>EB143</f>
        <v>0</v>
      </c>
      <c r="EV148" s="929">
        <f>EQ148</f>
        <v>596</v>
      </c>
      <c r="EW148" s="930">
        <f>SUM(EV148,-EU148)</f>
        <v>596</v>
      </c>
      <c r="EX148" s="938" t="e">
        <f>EW148/EU148</f>
        <v>#DIV/0!</v>
      </c>
      <c r="EY148" s="1188">
        <v>6</v>
      </c>
      <c r="EZ148" s="932">
        <f>SUM(EQ148,-$EP$157)/$EP$157</f>
        <v>-0.31885714285714284</v>
      </c>
    </row>
    <row r="149" spans="1:156">
      <c r="A149" s="1179">
        <v>7</v>
      </c>
      <c r="B149" s="371" t="s">
        <v>248</v>
      </c>
      <c r="C149" s="867"/>
      <c r="D149" s="424">
        <v>717</v>
      </c>
      <c r="E149" s="279"/>
      <c r="F149" s="1175">
        <f>D149/D148</f>
        <v>0.84551886792452835</v>
      </c>
      <c r="G149" s="921"/>
      <c r="H149" s="942">
        <v>706</v>
      </c>
      <c r="I149" s="942">
        <v>678</v>
      </c>
      <c r="J149" s="944">
        <f>H149/H148</f>
        <v>0.85162846803377568</v>
      </c>
      <c r="K149" s="944">
        <f>I149/I148</f>
        <v>0.85931558935361219</v>
      </c>
      <c r="L149" s="879"/>
      <c r="M149" s="424"/>
      <c r="N149" s="424"/>
      <c r="O149" s="279"/>
      <c r="P149" s="948"/>
      <c r="Q149" s="1179">
        <v>7</v>
      </c>
      <c r="R149" s="932">
        <f>SUM(I149,-$H$157)/$H$157</f>
        <v>-0.4229787234042553</v>
      </c>
      <c r="U149" s="1184">
        <v>7</v>
      </c>
      <c r="V149" s="371" t="s">
        <v>248</v>
      </c>
      <c r="W149" s="867"/>
      <c r="X149" s="424">
        <v>154</v>
      </c>
      <c r="Y149" s="279"/>
      <c r="Z149" s="941">
        <f>X149/X148</f>
        <v>0.82352941176470584</v>
      </c>
      <c r="AA149" s="921"/>
      <c r="AB149" s="946">
        <v>142</v>
      </c>
      <c r="AC149" s="942">
        <v>148</v>
      </c>
      <c r="AD149" s="944">
        <f>AB149/AB148</f>
        <v>0.83040935672514615</v>
      </c>
      <c r="AE149" s="943">
        <f>AC149/AC148</f>
        <v>0.87058823529411766</v>
      </c>
      <c r="AF149" s="910">
        <v>14</v>
      </c>
      <c r="AG149" s="940"/>
      <c r="AH149" s="940"/>
      <c r="AI149" s="283"/>
      <c r="AJ149" s="945"/>
      <c r="AK149" s="1184">
        <v>7</v>
      </c>
      <c r="AL149" s="932">
        <f>SUM(AC149,-$AB$157)/$AB$157</f>
        <v>-0.3807531380753138</v>
      </c>
      <c r="AN149" s="880">
        <v>7</v>
      </c>
      <c r="AO149" s="371" t="s">
        <v>248</v>
      </c>
      <c r="AP149" s="867"/>
      <c r="AQ149" s="424">
        <v>154</v>
      </c>
      <c r="AR149" s="279"/>
      <c r="AS149" s="941">
        <f>AQ149/AQ148</f>
        <v>0.82352941176470584</v>
      </c>
      <c r="AT149" s="921"/>
      <c r="AU149" s="946">
        <v>106</v>
      </c>
      <c r="AV149" s="942">
        <v>108</v>
      </c>
      <c r="AW149" s="944">
        <f>AU149/AU148</f>
        <v>0.75177304964539005</v>
      </c>
      <c r="AX149" s="943">
        <f>AV149/AV148</f>
        <v>0.8571428571428571</v>
      </c>
      <c r="AY149" s="910">
        <v>14</v>
      </c>
      <c r="AZ149" s="940"/>
      <c r="BA149" s="940"/>
      <c r="BB149" s="283"/>
      <c r="BC149" s="945"/>
      <c r="BD149" s="880">
        <v>7</v>
      </c>
      <c r="BE149" s="932">
        <f>SUM(AV149,-$AU$157)/$AU$157</f>
        <v>-0.44615384615384618</v>
      </c>
      <c r="BG149" s="1184">
        <v>7</v>
      </c>
      <c r="BH149" s="371" t="s">
        <v>248</v>
      </c>
      <c r="BI149" s="867"/>
      <c r="BJ149" s="424">
        <v>154</v>
      </c>
      <c r="BK149" s="279"/>
      <c r="BL149" s="941">
        <f>BJ149/BJ148</f>
        <v>0.82352941176470584</v>
      </c>
      <c r="BM149" s="921"/>
      <c r="BN149" s="946">
        <v>59</v>
      </c>
      <c r="BO149" s="942">
        <v>49</v>
      </c>
      <c r="BP149" s="943">
        <f>BN149/BN148</f>
        <v>0.89393939393939392</v>
      </c>
      <c r="BQ149" s="944">
        <f>BO149/BO148</f>
        <v>0.875</v>
      </c>
      <c r="BR149" s="910">
        <v>14</v>
      </c>
      <c r="BS149" s="940"/>
      <c r="BT149" s="940"/>
      <c r="BU149" s="283"/>
      <c r="BV149" s="945"/>
      <c r="BW149" s="1184">
        <v>7</v>
      </c>
      <c r="BX149" s="932">
        <f>SUM(BO149,-$BN$157)/$BN$157</f>
        <v>-0.49484536082474229</v>
      </c>
      <c r="CA149" s="880">
        <v>7</v>
      </c>
      <c r="CB149" s="371" t="s">
        <v>248</v>
      </c>
      <c r="CC149" s="867"/>
      <c r="CD149" s="424">
        <v>154</v>
      </c>
      <c r="CE149" s="279"/>
      <c r="CF149" s="941">
        <f>CD149/CD148</f>
        <v>0.82352941176470584</v>
      </c>
      <c r="CG149" s="921"/>
      <c r="CH149" s="946">
        <v>60</v>
      </c>
      <c r="CI149" s="942">
        <v>58</v>
      </c>
      <c r="CJ149" s="943">
        <f>CH149/CH148</f>
        <v>0.8571428571428571</v>
      </c>
      <c r="CK149" s="944">
        <f>CI149/CI148</f>
        <v>0.79452054794520544</v>
      </c>
      <c r="CL149" s="910">
        <v>14</v>
      </c>
      <c r="CM149" s="940"/>
      <c r="CN149" s="940"/>
      <c r="CO149" s="283"/>
      <c r="CP149" s="945"/>
      <c r="CQ149" s="880">
        <v>7</v>
      </c>
      <c r="CR149" s="932">
        <f>SUM(CI149,-$CH$157)/$CH$157</f>
        <v>-0.42</v>
      </c>
      <c r="CU149" s="1184">
        <v>7</v>
      </c>
      <c r="CV149" s="371" t="s">
        <v>248</v>
      </c>
      <c r="CW149" s="867"/>
      <c r="CX149" s="424">
        <v>154</v>
      </c>
      <c r="CY149" s="279"/>
      <c r="CZ149" s="941">
        <f>CX149/CX148</f>
        <v>0.82352941176470584</v>
      </c>
      <c r="DA149" s="921"/>
      <c r="DB149" s="946">
        <v>93</v>
      </c>
      <c r="DC149" s="942">
        <v>103</v>
      </c>
      <c r="DD149" s="943">
        <f>DB149/DB148</f>
        <v>0.94897959183673475</v>
      </c>
      <c r="DE149" s="944">
        <f>DC149/DC148</f>
        <v>0.92792792792792789</v>
      </c>
      <c r="DF149" s="910">
        <v>14</v>
      </c>
      <c r="DG149" s="940"/>
      <c r="DH149" s="940"/>
      <c r="DI149" s="283"/>
      <c r="DJ149" s="945"/>
      <c r="DK149" s="1184">
        <v>7</v>
      </c>
      <c r="DL149" s="932">
        <f>SUM(DC149,-$DB$157)/$DB$157</f>
        <v>-0.20155038759689922</v>
      </c>
      <c r="DO149" s="880">
        <v>7</v>
      </c>
      <c r="DP149" s="371" t="s">
        <v>248</v>
      </c>
      <c r="DQ149" s="867"/>
      <c r="DR149" s="424">
        <v>154</v>
      </c>
      <c r="DS149" s="279"/>
      <c r="DT149" s="941">
        <f>DR149/DR148</f>
        <v>0.82352941176470584</v>
      </c>
      <c r="DU149" s="921"/>
      <c r="DV149" s="946">
        <v>43</v>
      </c>
      <c r="DW149" s="942">
        <v>46</v>
      </c>
      <c r="DX149" s="943">
        <f>DV149/DV148</f>
        <v>0.81132075471698117</v>
      </c>
      <c r="DY149" s="944">
        <f>DW149/DW148</f>
        <v>0.76666666666666672</v>
      </c>
      <c r="DZ149" s="910">
        <v>14</v>
      </c>
      <c r="EA149" s="940"/>
      <c r="EB149" s="940"/>
      <c r="EC149" s="283"/>
      <c r="ED149" s="945"/>
      <c r="EE149" s="880">
        <v>7</v>
      </c>
      <c r="EF149" s="932">
        <f>SUM(DW149,-$DV$157)/$DV$157</f>
        <v>-0.6</v>
      </c>
      <c r="EI149" s="1188">
        <v>7</v>
      </c>
      <c r="EJ149" s="371" t="s">
        <v>248</v>
      </c>
      <c r="EK149" s="867"/>
      <c r="EL149" s="424">
        <v>154</v>
      </c>
      <c r="EM149" s="279"/>
      <c r="EN149" s="941">
        <f>EL149/EL148</f>
        <v>0.82352941176470584</v>
      </c>
      <c r="EO149" s="921"/>
      <c r="EP149" s="946">
        <v>202</v>
      </c>
      <c r="EQ149" s="942">
        <v>166</v>
      </c>
      <c r="ER149" s="943">
        <f>EP149/EP148</f>
        <v>0.337228714524207</v>
      </c>
      <c r="ES149" s="944">
        <f>EQ149/EQ148</f>
        <v>0.27852348993288589</v>
      </c>
      <c r="ET149" s="910">
        <v>14</v>
      </c>
      <c r="EU149" s="940"/>
      <c r="EV149" s="940"/>
      <c r="EW149" s="283"/>
      <c r="EX149" s="945"/>
      <c r="EY149" s="1188">
        <v>7</v>
      </c>
      <c r="EZ149" s="932">
        <f>SUM(EQ149,-$EP$157)/$EP$157</f>
        <v>-0.81028571428571428</v>
      </c>
    </row>
    <row r="150" spans="1:156">
      <c r="A150" s="1179">
        <v>8</v>
      </c>
      <c r="B150" s="371" t="s">
        <v>249</v>
      </c>
      <c r="C150" s="867"/>
      <c r="D150" s="424">
        <v>131</v>
      </c>
      <c r="E150" s="279"/>
      <c r="F150" s="1175">
        <f>D150/D148</f>
        <v>0.15448113207547171</v>
      </c>
      <c r="G150" s="921"/>
      <c r="H150" s="942">
        <v>123</v>
      </c>
      <c r="I150" s="942">
        <v>111</v>
      </c>
      <c r="J150" s="944">
        <f>H150/H148</f>
        <v>0.14837153196622438</v>
      </c>
      <c r="K150" s="944">
        <f>I150/I148</f>
        <v>0.14068441064638784</v>
      </c>
      <c r="L150" s="879"/>
      <c r="M150" s="424"/>
      <c r="N150" s="424"/>
      <c r="O150" s="279"/>
      <c r="P150" s="948"/>
      <c r="Q150" s="1179">
        <v>8</v>
      </c>
      <c r="R150" s="947"/>
      <c r="U150" s="1184">
        <v>8</v>
      </c>
      <c r="V150" s="371" t="s">
        <v>249</v>
      </c>
      <c r="W150" s="867"/>
      <c r="X150" s="424">
        <v>33</v>
      </c>
      <c r="Y150" s="279"/>
      <c r="Z150" s="941">
        <f>X150/X148</f>
        <v>0.17647058823529413</v>
      </c>
      <c r="AA150" s="921"/>
      <c r="AB150" s="946">
        <v>29</v>
      </c>
      <c r="AC150" s="942">
        <v>22</v>
      </c>
      <c r="AD150" s="943">
        <f>AB150/AB148</f>
        <v>0.16959064327485379</v>
      </c>
      <c r="AE150" s="944">
        <f>AC150/AC148</f>
        <v>0.12941176470588237</v>
      </c>
      <c r="AF150" s="910">
        <v>15</v>
      </c>
      <c r="AG150" s="940"/>
      <c r="AH150" s="940"/>
      <c r="AI150" s="283"/>
      <c r="AJ150" s="945"/>
      <c r="AK150" s="1184">
        <v>8</v>
      </c>
      <c r="AL150" s="871"/>
      <c r="AN150" s="880">
        <v>8</v>
      </c>
      <c r="AO150" s="371" t="s">
        <v>249</v>
      </c>
      <c r="AP150" s="867"/>
      <c r="AQ150" s="424">
        <v>33</v>
      </c>
      <c r="AR150" s="279"/>
      <c r="AS150" s="941">
        <f>AQ150/AQ148</f>
        <v>0.17647058823529413</v>
      </c>
      <c r="AT150" s="921"/>
      <c r="AU150" s="946">
        <v>35</v>
      </c>
      <c r="AV150" s="942">
        <v>18</v>
      </c>
      <c r="AW150" s="943">
        <f>AU150/AU148</f>
        <v>0.24822695035460993</v>
      </c>
      <c r="AX150" s="944">
        <f>AV150/AV148</f>
        <v>0.14285714285714285</v>
      </c>
      <c r="AY150" s="910">
        <v>15</v>
      </c>
      <c r="AZ150" s="940"/>
      <c r="BA150" s="940"/>
      <c r="BB150" s="283"/>
      <c r="BC150" s="945"/>
      <c r="BD150" s="880">
        <v>8</v>
      </c>
      <c r="BE150" s="871"/>
      <c r="BG150" s="1184">
        <v>8</v>
      </c>
      <c r="BH150" s="371" t="s">
        <v>249</v>
      </c>
      <c r="BI150" s="867"/>
      <c r="BJ150" s="424">
        <v>33</v>
      </c>
      <c r="BK150" s="279"/>
      <c r="BL150" s="941">
        <f>BJ150/BJ148</f>
        <v>0.17647058823529413</v>
      </c>
      <c r="BM150" s="921"/>
      <c r="BN150" s="946">
        <v>7</v>
      </c>
      <c r="BO150" s="942">
        <v>7</v>
      </c>
      <c r="BP150" s="944">
        <f>BN150/BN148</f>
        <v>0.10606060606060606</v>
      </c>
      <c r="BQ150" s="943">
        <f>BO150/BO148</f>
        <v>0.125</v>
      </c>
      <c r="BR150" s="910">
        <v>15</v>
      </c>
      <c r="BS150" s="940"/>
      <c r="BT150" s="940"/>
      <c r="BU150" s="283"/>
      <c r="BV150" s="945"/>
      <c r="BW150" s="1184">
        <v>8</v>
      </c>
      <c r="BX150" s="871"/>
      <c r="CA150" s="880">
        <v>8</v>
      </c>
      <c r="CB150" s="371" t="s">
        <v>249</v>
      </c>
      <c r="CC150" s="867"/>
      <c r="CD150" s="424">
        <v>33</v>
      </c>
      <c r="CE150" s="279"/>
      <c r="CF150" s="941">
        <f>CD150/CD148</f>
        <v>0.17647058823529413</v>
      </c>
      <c r="CG150" s="921"/>
      <c r="CH150" s="946">
        <v>10</v>
      </c>
      <c r="CI150" s="942">
        <v>15</v>
      </c>
      <c r="CJ150" s="944">
        <f>CH150/CH148</f>
        <v>0.14285714285714285</v>
      </c>
      <c r="CK150" s="943">
        <f>CI150/CI148</f>
        <v>0.20547945205479451</v>
      </c>
      <c r="CL150" s="910">
        <v>15</v>
      </c>
      <c r="CM150" s="940"/>
      <c r="CN150" s="940"/>
      <c r="CO150" s="283"/>
      <c r="CP150" s="945"/>
      <c r="CQ150" s="880">
        <v>8</v>
      </c>
      <c r="CR150" s="871"/>
      <c r="CU150" s="1184">
        <v>8</v>
      </c>
      <c r="CV150" s="371" t="s">
        <v>249</v>
      </c>
      <c r="CW150" s="867"/>
      <c r="CX150" s="424">
        <v>33</v>
      </c>
      <c r="CY150" s="279"/>
      <c r="CZ150" s="941">
        <f>CX150/CX148</f>
        <v>0.17647058823529413</v>
      </c>
      <c r="DA150" s="921"/>
      <c r="DB150" s="946">
        <v>5</v>
      </c>
      <c r="DC150" s="942">
        <v>8</v>
      </c>
      <c r="DD150" s="944">
        <f>DB150/DB148</f>
        <v>5.1020408163265307E-2</v>
      </c>
      <c r="DE150" s="943">
        <f>DC150/DC148</f>
        <v>7.2072072072072071E-2</v>
      </c>
      <c r="DF150" s="910">
        <v>15</v>
      </c>
      <c r="DG150" s="940"/>
      <c r="DH150" s="940"/>
      <c r="DI150" s="283"/>
      <c r="DJ150" s="945"/>
      <c r="DK150" s="1184">
        <v>8</v>
      </c>
      <c r="DL150" s="871"/>
      <c r="DO150" s="880">
        <v>8</v>
      </c>
      <c r="DP150" s="371" t="s">
        <v>249</v>
      </c>
      <c r="DQ150" s="867"/>
      <c r="DR150" s="424">
        <v>33</v>
      </c>
      <c r="DS150" s="279"/>
      <c r="DT150" s="941">
        <f>DR150/DR148</f>
        <v>0.17647058823529413</v>
      </c>
      <c r="DU150" s="921"/>
      <c r="DV150" s="946">
        <v>10</v>
      </c>
      <c r="DW150" s="942">
        <v>14</v>
      </c>
      <c r="DX150" s="944">
        <f>DV150/DV148</f>
        <v>0.18867924528301888</v>
      </c>
      <c r="DY150" s="943">
        <f>DW150/DW148</f>
        <v>0.23333333333333334</v>
      </c>
      <c r="DZ150" s="910">
        <v>15</v>
      </c>
      <c r="EA150" s="940"/>
      <c r="EB150" s="940"/>
      <c r="EC150" s="283"/>
      <c r="ED150" s="945"/>
      <c r="EE150" s="880">
        <v>8</v>
      </c>
      <c r="EF150" s="871"/>
      <c r="EI150" s="1188">
        <v>8</v>
      </c>
      <c r="EJ150" s="371" t="s">
        <v>249</v>
      </c>
      <c r="EK150" s="867"/>
      <c r="EL150" s="424">
        <v>33</v>
      </c>
      <c r="EM150" s="279"/>
      <c r="EN150" s="941">
        <f>EL150/EL148</f>
        <v>0.17647058823529413</v>
      </c>
      <c r="EO150" s="921"/>
      <c r="EP150" s="946">
        <v>28</v>
      </c>
      <c r="EQ150" s="942">
        <v>27</v>
      </c>
      <c r="ER150" s="944">
        <f>EP150/EP148</f>
        <v>4.6744574290484141E-2</v>
      </c>
      <c r="ES150" s="943">
        <f>EQ150/EQ148</f>
        <v>4.5302013422818789E-2</v>
      </c>
      <c r="ET150" s="910">
        <v>15</v>
      </c>
      <c r="EU150" s="940"/>
      <c r="EV150" s="940"/>
      <c r="EW150" s="283"/>
      <c r="EX150" s="945"/>
      <c r="EY150" s="1188">
        <v>8</v>
      </c>
      <c r="EZ150" s="871"/>
    </row>
    <row r="151" spans="1:156" hidden="1">
      <c r="A151" s="1179"/>
      <c r="B151" s="371" t="s">
        <v>320</v>
      </c>
      <c r="C151" s="302"/>
      <c r="D151" s="283"/>
      <c r="E151" s="283"/>
      <c r="F151" s="945"/>
      <c r="G151" s="921"/>
      <c r="H151" s="949"/>
      <c r="I151" s="949"/>
      <c r="J151" s="949"/>
      <c r="K151" s="950"/>
      <c r="L151" s="879"/>
      <c r="M151" s="283"/>
      <c r="N151" s="283"/>
      <c r="O151" s="283"/>
      <c r="P151" s="945"/>
      <c r="Q151" s="1179"/>
      <c r="R151" s="947"/>
      <c r="U151" s="1184">
        <v>10</v>
      </c>
      <c r="V151" s="371" t="s">
        <v>329</v>
      </c>
      <c r="W151" s="302"/>
      <c r="X151" s="283"/>
      <c r="Y151" s="283"/>
      <c r="Z151" s="945"/>
      <c r="AA151" s="921"/>
      <c r="AB151" s="949"/>
      <c r="AC151" s="1217"/>
      <c r="AD151" s="949"/>
      <c r="AE151" s="944"/>
      <c r="AF151" s="910">
        <v>16</v>
      </c>
      <c r="AG151" s="302"/>
      <c r="AH151" s="283"/>
      <c r="AI151" s="283"/>
      <c r="AJ151" s="945"/>
      <c r="AK151" s="1184">
        <v>10</v>
      </c>
      <c r="AL151" s="871"/>
      <c r="AN151" s="880">
        <v>10</v>
      </c>
      <c r="AO151" s="371" t="s">
        <v>329</v>
      </c>
      <c r="AP151" s="302"/>
      <c r="AQ151" s="283"/>
      <c r="AR151" s="283"/>
      <c r="AS151" s="945"/>
      <c r="AT151" s="921"/>
      <c r="AU151" s="949"/>
      <c r="AV151" s="1217"/>
      <c r="AW151" s="949"/>
      <c r="AX151" s="944"/>
      <c r="AY151" s="910">
        <v>16</v>
      </c>
      <c r="AZ151" s="302"/>
      <c r="BA151" s="283"/>
      <c r="BB151" s="283"/>
      <c r="BC151" s="945"/>
      <c r="BD151" s="880">
        <v>10</v>
      </c>
      <c r="BE151" s="871"/>
      <c r="BG151" s="1184">
        <v>10</v>
      </c>
      <c r="BH151" s="371" t="s">
        <v>329</v>
      </c>
      <c r="BI151" s="302"/>
      <c r="BJ151" s="283"/>
      <c r="BK151" s="283"/>
      <c r="BL151" s="945"/>
      <c r="BM151" s="921"/>
      <c r="BN151" s="949"/>
      <c r="BO151" s="1217"/>
      <c r="BP151" s="949"/>
      <c r="BQ151" s="944"/>
      <c r="BR151" s="910">
        <v>16</v>
      </c>
      <c r="BS151" s="302"/>
      <c r="BT151" s="283"/>
      <c r="BU151" s="283"/>
      <c r="BV151" s="945"/>
      <c r="BW151" s="1184">
        <v>10</v>
      </c>
      <c r="BX151" s="871"/>
      <c r="CA151" s="880">
        <v>10</v>
      </c>
      <c r="CB151" s="371" t="s">
        <v>329</v>
      </c>
      <c r="CC151" s="302"/>
      <c r="CD151" s="283"/>
      <c r="CE151" s="283"/>
      <c r="CF151" s="945"/>
      <c r="CG151" s="921"/>
      <c r="CH151" s="949"/>
      <c r="CI151" s="1217"/>
      <c r="CJ151" s="949"/>
      <c r="CK151" s="944"/>
      <c r="CL151" s="910">
        <v>16</v>
      </c>
      <c r="CM151" s="302"/>
      <c r="CN151" s="283"/>
      <c r="CO151" s="283"/>
      <c r="CP151" s="945"/>
      <c r="CQ151" s="880">
        <v>10</v>
      </c>
      <c r="CR151" s="871"/>
      <c r="CU151" s="1184">
        <v>10</v>
      </c>
      <c r="CV151" s="371" t="s">
        <v>329</v>
      </c>
      <c r="CW151" s="302"/>
      <c r="CX151" s="283"/>
      <c r="CY151" s="283"/>
      <c r="CZ151" s="945"/>
      <c r="DA151" s="921"/>
      <c r="DB151" s="949"/>
      <c r="DC151" s="1217"/>
      <c r="DD151" s="949"/>
      <c r="DE151" s="944"/>
      <c r="DF151" s="910">
        <v>16</v>
      </c>
      <c r="DG151" s="302"/>
      <c r="DH151" s="283"/>
      <c r="DI151" s="283"/>
      <c r="DJ151" s="945"/>
      <c r="DK151" s="1184">
        <v>10</v>
      </c>
      <c r="DL151" s="871"/>
      <c r="DO151" s="880">
        <v>10</v>
      </c>
      <c r="DP151" s="371" t="s">
        <v>329</v>
      </c>
      <c r="DQ151" s="302"/>
      <c r="DR151" s="283"/>
      <c r="DS151" s="283"/>
      <c r="DT151" s="945"/>
      <c r="DU151" s="921"/>
      <c r="DV151" s="949"/>
      <c r="DW151" s="1217"/>
      <c r="DX151" s="949"/>
      <c r="DY151" s="944"/>
      <c r="DZ151" s="910">
        <v>16</v>
      </c>
      <c r="EA151" s="302"/>
      <c r="EB151" s="283"/>
      <c r="EC151" s="283"/>
      <c r="ED151" s="945"/>
      <c r="EE151" s="880">
        <v>10</v>
      </c>
      <c r="EF151" s="871"/>
      <c r="EI151" s="1188">
        <v>10</v>
      </c>
      <c r="EJ151" s="371" t="s">
        <v>329</v>
      </c>
      <c r="EK151" s="302"/>
      <c r="EL151" s="283"/>
      <c r="EM151" s="283"/>
      <c r="EN151" s="945"/>
      <c r="EO151" s="921"/>
      <c r="EP151" s="949"/>
      <c r="EQ151" s="1217"/>
      <c r="ER151" s="949"/>
      <c r="ES151" s="944"/>
      <c r="ET151" s="910">
        <v>16</v>
      </c>
      <c r="EU151" s="302"/>
      <c r="EV151" s="283"/>
      <c r="EW151" s="283"/>
      <c r="EX151" s="945"/>
      <c r="EY151" s="1188">
        <v>10</v>
      </c>
      <c r="EZ151" s="871"/>
    </row>
    <row r="152" spans="1:156" hidden="1">
      <c r="A152" s="1179"/>
      <c r="B152" s="371"/>
      <c r="C152" s="302"/>
      <c r="D152" s="283"/>
      <c r="E152" s="283"/>
      <c r="F152" s="945"/>
      <c r="G152" s="921"/>
      <c r="H152" s="949"/>
      <c r="I152" s="949"/>
      <c r="J152" s="949"/>
      <c r="K152" s="950"/>
      <c r="L152" s="879"/>
      <c r="M152" s="283"/>
      <c r="N152" s="283"/>
      <c r="O152" s="283"/>
      <c r="P152" s="945"/>
      <c r="Q152" s="1179"/>
      <c r="R152" s="947"/>
      <c r="U152" s="1184"/>
      <c r="V152" s="396" t="s">
        <v>330</v>
      </c>
      <c r="W152" s="302"/>
      <c r="X152" s="283"/>
      <c r="Y152" s="283"/>
      <c r="Z152" s="945"/>
      <c r="AA152" s="921"/>
      <c r="AB152" s="949"/>
      <c r="AC152" s="1221"/>
      <c r="AD152" s="949"/>
      <c r="AE152" s="943">
        <f>AC152/AC160</f>
        <v>0</v>
      </c>
      <c r="AF152" s="910"/>
      <c r="AG152" s="302"/>
      <c r="AH152" s="283"/>
      <c r="AI152" s="283"/>
      <c r="AJ152" s="945"/>
      <c r="AK152" s="1184"/>
      <c r="AL152" s="871"/>
      <c r="AN152" s="880"/>
      <c r="AO152" s="396" t="s">
        <v>330</v>
      </c>
      <c r="AP152" s="302"/>
      <c r="AQ152" s="283"/>
      <c r="AR152" s="283"/>
      <c r="AS152" s="945"/>
      <c r="AT152" s="921"/>
      <c r="AU152" s="949"/>
      <c r="AV152" s="1221"/>
      <c r="AW152" s="949"/>
      <c r="AX152" s="943">
        <f>AV152/AV160</f>
        <v>0</v>
      </c>
      <c r="AY152" s="910"/>
      <c r="AZ152" s="302"/>
      <c r="BA152" s="283"/>
      <c r="BB152" s="283"/>
      <c r="BC152" s="945"/>
      <c r="BD152" s="880"/>
      <c r="BE152" s="871"/>
      <c r="BG152" s="1184"/>
      <c r="BH152" s="396" t="s">
        <v>330</v>
      </c>
      <c r="BI152" s="302"/>
      <c r="BJ152" s="283"/>
      <c r="BK152" s="283"/>
      <c r="BL152" s="945"/>
      <c r="BM152" s="921"/>
      <c r="BN152" s="949"/>
      <c r="BO152" s="1221"/>
      <c r="BP152" s="949"/>
      <c r="BQ152" s="943">
        <f>BO152/BO160</f>
        <v>0</v>
      </c>
      <c r="BR152" s="910"/>
      <c r="BS152" s="302"/>
      <c r="BT152" s="283"/>
      <c r="BU152" s="283"/>
      <c r="BV152" s="945"/>
      <c r="BW152" s="1184"/>
      <c r="BX152" s="871"/>
      <c r="CA152" s="880"/>
      <c r="CB152" s="396" t="s">
        <v>330</v>
      </c>
      <c r="CC152" s="302"/>
      <c r="CD152" s="283"/>
      <c r="CE152" s="283"/>
      <c r="CF152" s="945"/>
      <c r="CG152" s="921"/>
      <c r="CH152" s="949"/>
      <c r="CI152" s="1221"/>
      <c r="CJ152" s="949"/>
      <c r="CK152" s="943">
        <f>CI152/CI160</f>
        <v>0</v>
      </c>
      <c r="CL152" s="910"/>
      <c r="CM152" s="302"/>
      <c r="CN152" s="283"/>
      <c r="CO152" s="283"/>
      <c r="CP152" s="945"/>
      <c r="CQ152" s="880"/>
      <c r="CR152" s="871"/>
      <c r="CU152" s="1184"/>
      <c r="CV152" s="396" t="s">
        <v>330</v>
      </c>
      <c r="CW152" s="302"/>
      <c r="CX152" s="283"/>
      <c r="CY152" s="283"/>
      <c r="CZ152" s="945"/>
      <c r="DA152" s="921"/>
      <c r="DB152" s="949"/>
      <c r="DC152" s="1221"/>
      <c r="DD152" s="949"/>
      <c r="DE152" s="943">
        <f>DC152/DC160</f>
        <v>0</v>
      </c>
      <c r="DF152" s="910"/>
      <c r="DG152" s="302"/>
      <c r="DH152" s="283"/>
      <c r="DI152" s="283"/>
      <c r="DJ152" s="945"/>
      <c r="DK152" s="1184"/>
      <c r="DL152" s="871"/>
      <c r="DO152" s="880"/>
      <c r="DP152" s="396" t="s">
        <v>330</v>
      </c>
      <c r="DQ152" s="302"/>
      <c r="DR152" s="283"/>
      <c r="DS152" s="283"/>
      <c r="DT152" s="945"/>
      <c r="DU152" s="921"/>
      <c r="DV152" s="949"/>
      <c r="DW152" s="1221"/>
      <c r="DX152" s="949"/>
      <c r="DY152" s="943">
        <f>DW152/DW160</f>
        <v>0</v>
      </c>
      <c r="DZ152" s="910"/>
      <c r="EA152" s="302"/>
      <c r="EB152" s="283"/>
      <c r="EC152" s="283"/>
      <c r="ED152" s="945"/>
      <c r="EE152" s="880"/>
      <c r="EF152" s="871"/>
      <c r="EI152" s="1188"/>
      <c r="EJ152" s="396" t="s">
        <v>330</v>
      </c>
      <c r="EK152" s="302"/>
      <c r="EL152" s="283"/>
      <c r="EM152" s="283"/>
      <c r="EN152" s="945"/>
      <c r="EO152" s="921"/>
      <c r="EP152" s="949"/>
      <c r="EQ152" s="1221"/>
      <c r="ER152" s="949"/>
      <c r="ES152" s="943">
        <f>EQ152/EQ160</f>
        <v>0</v>
      </c>
      <c r="ET152" s="910"/>
      <c r="EU152" s="302"/>
      <c r="EV152" s="283"/>
      <c r="EW152" s="283"/>
      <c r="EX152" s="945"/>
      <c r="EY152" s="1188"/>
      <c r="EZ152" s="871"/>
    </row>
    <row r="153" spans="1:156" ht="3" customHeight="1">
      <c r="A153" s="1179">
        <v>9</v>
      </c>
      <c r="B153" s="951"/>
      <c r="C153" s="399"/>
      <c r="D153" s="952"/>
      <c r="E153" s="953"/>
      <c r="F153" s="954"/>
      <c r="G153" s="921"/>
      <c r="H153" s="952"/>
      <c r="I153" s="952"/>
      <c r="J153" s="953"/>
      <c r="K153" s="954"/>
      <c r="L153" s="879"/>
      <c r="M153" s="952"/>
      <c r="N153" s="952"/>
      <c r="O153" s="953"/>
      <c r="P153" s="954"/>
      <c r="Q153" s="1179">
        <v>9</v>
      </c>
      <c r="R153" s="947"/>
      <c r="U153" s="1184">
        <v>11</v>
      </c>
      <c r="V153" s="951"/>
      <c r="W153" s="399"/>
      <c r="X153" s="952"/>
      <c r="Y153" s="953"/>
      <c r="Z153" s="954"/>
      <c r="AA153" s="921"/>
      <c r="AB153" s="952"/>
      <c r="AC153" s="952"/>
      <c r="AD153" s="953"/>
      <c r="AE153" s="954"/>
      <c r="AF153" s="910">
        <v>15</v>
      </c>
      <c r="AG153" s="940"/>
      <c r="AH153" s="940"/>
      <c r="AI153" s="283"/>
      <c r="AJ153" s="945"/>
      <c r="AK153" s="1184">
        <v>11</v>
      </c>
      <c r="AL153" s="871"/>
      <c r="AN153" s="880">
        <v>11</v>
      </c>
      <c r="AO153" s="951"/>
      <c r="AP153" s="399"/>
      <c r="AQ153" s="952"/>
      <c r="AR153" s="953"/>
      <c r="AS153" s="954"/>
      <c r="AT153" s="921"/>
      <c r="AU153" s="952"/>
      <c r="AV153" s="952"/>
      <c r="AW153" s="953"/>
      <c r="AX153" s="954"/>
      <c r="AY153" s="910">
        <v>15</v>
      </c>
      <c r="AZ153" s="940"/>
      <c r="BA153" s="940"/>
      <c r="BB153" s="283"/>
      <c r="BC153" s="945"/>
      <c r="BD153" s="880">
        <v>11</v>
      </c>
      <c r="BE153" s="871"/>
      <c r="BG153" s="1184">
        <v>11</v>
      </c>
      <c r="BH153" s="951"/>
      <c r="BI153" s="399"/>
      <c r="BJ153" s="952"/>
      <c r="BK153" s="953"/>
      <c r="BL153" s="954"/>
      <c r="BM153" s="921"/>
      <c r="BN153" s="952"/>
      <c r="BO153" s="952"/>
      <c r="BP153" s="953"/>
      <c r="BQ153" s="954"/>
      <c r="BR153" s="910">
        <v>15</v>
      </c>
      <c r="BS153" s="940"/>
      <c r="BT153" s="940"/>
      <c r="BU153" s="283"/>
      <c r="BV153" s="945"/>
      <c r="BW153" s="1184">
        <v>11</v>
      </c>
      <c r="BX153" s="871"/>
      <c r="CA153" s="880">
        <v>11</v>
      </c>
      <c r="CB153" s="951"/>
      <c r="CC153" s="399"/>
      <c r="CD153" s="952"/>
      <c r="CE153" s="953"/>
      <c r="CF153" s="954"/>
      <c r="CG153" s="921"/>
      <c r="CH153" s="952"/>
      <c r="CI153" s="952"/>
      <c r="CJ153" s="953"/>
      <c r="CK153" s="954"/>
      <c r="CL153" s="910">
        <v>15</v>
      </c>
      <c r="CM153" s="940"/>
      <c r="CN153" s="940"/>
      <c r="CO153" s="283"/>
      <c r="CP153" s="945"/>
      <c r="CQ153" s="880">
        <v>11</v>
      </c>
      <c r="CR153" s="871"/>
      <c r="CU153" s="1184">
        <v>11</v>
      </c>
      <c r="CV153" s="951"/>
      <c r="CW153" s="399"/>
      <c r="CX153" s="952"/>
      <c r="CY153" s="953"/>
      <c r="CZ153" s="954"/>
      <c r="DA153" s="921"/>
      <c r="DB153" s="952"/>
      <c r="DC153" s="952"/>
      <c r="DD153" s="953"/>
      <c r="DE153" s="954"/>
      <c r="DF153" s="910">
        <v>15</v>
      </c>
      <c r="DG153" s="940"/>
      <c r="DH153" s="940"/>
      <c r="DI153" s="283"/>
      <c r="DJ153" s="945"/>
      <c r="DK153" s="1184">
        <v>11</v>
      </c>
      <c r="DL153" s="871"/>
      <c r="DO153" s="880">
        <v>11</v>
      </c>
      <c r="DP153" s="951"/>
      <c r="DQ153" s="399"/>
      <c r="DR153" s="952"/>
      <c r="DS153" s="953"/>
      <c r="DT153" s="954"/>
      <c r="DU153" s="921"/>
      <c r="DV153" s="952"/>
      <c r="DW153" s="952"/>
      <c r="DX153" s="953"/>
      <c r="DY153" s="954"/>
      <c r="DZ153" s="910">
        <v>15</v>
      </c>
      <c r="EA153" s="940"/>
      <c r="EB153" s="940"/>
      <c r="EC153" s="283"/>
      <c r="ED153" s="945"/>
      <c r="EE153" s="880">
        <v>11</v>
      </c>
      <c r="EF153" s="871"/>
      <c r="EI153" s="1188">
        <v>11</v>
      </c>
      <c r="EJ153" s="951"/>
      <c r="EK153" s="399"/>
      <c r="EL153" s="952"/>
      <c r="EM153" s="953"/>
      <c r="EN153" s="954"/>
      <c r="EO153" s="921"/>
      <c r="EP153" s="952"/>
      <c r="EQ153" s="952"/>
      <c r="ER153" s="953"/>
      <c r="ES153" s="954"/>
      <c r="ET153" s="910">
        <v>15</v>
      </c>
      <c r="EU153" s="940"/>
      <c r="EV153" s="940"/>
      <c r="EW153" s="283"/>
      <c r="EX153" s="945"/>
      <c r="EY153" s="1188">
        <v>11</v>
      </c>
      <c r="EZ153" s="871"/>
    </row>
    <row r="154" spans="1:156" ht="9.9499999999999993" customHeight="1">
      <c r="A154" s="1179"/>
      <c r="B154" s="279" t="s">
        <v>331</v>
      </c>
      <c r="C154" s="867"/>
      <c r="D154" s="867"/>
      <c r="E154" s="279"/>
      <c r="F154" s="948"/>
      <c r="G154" s="921"/>
      <c r="H154" s="867">
        <v>239</v>
      </c>
      <c r="I154" s="867">
        <v>241</v>
      </c>
      <c r="J154" s="919">
        <f>SUM(I154,-H154)</f>
        <v>2</v>
      </c>
      <c r="K154" s="920">
        <f>J154/H154</f>
        <v>8.368200836820083E-3</v>
      </c>
      <c r="L154" s="879"/>
      <c r="M154" s="867">
        <v>243</v>
      </c>
      <c r="N154" s="867"/>
      <c r="O154" s="279"/>
      <c r="P154" s="948"/>
      <c r="Q154" s="1179"/>
      <c r="R154" s="947"/>
      <c r="U154" s="1184"/>
      <c r="V154" s="279" t="s">
        <v>331</v>
      </c>
      <c r="W154" s="867"/>
      <c r="X154" s="867">
        <v>243</v>
      </c>
      <c r="Y154" s="279"/>
      <c r="Z154" s="948"/>
      <c r="AA154" s="921"/>
      <c r="AB154" s="867">
        <v>49</v>
      </c>
      <c r="AC154" s="867">
        <v>51</v>
      </c>
      <c r="AD154" s="919">
        <f>SUM(AC154,-AB154)</f>
        <v>2</v>
      </c>
      <c r="AE154" s="920">
        <f>AD154/AB154</f>
        <v>4.0816326530612242E-2</v>
      </c>
      <c r="AF154" s="910">
        <v>17</v>
      </c>
      <c r="AG154" s="302"/>
      <c r="AH154" s="302"/>
      <c r="AI154" s="283"/>
      <c r="AJ154" s="945"/>
      <c r="AK154" s="1184"/>
      <c r="AL154" s="871"/>
      <c r="AN154" s="880"/>
      <c r="AO154" s="279" t="s">
        <v>331</v>
      </c>
      <c r="AP154" s="867"/>
      <c r="AQ154" s="867">
        <v>243</v>
      </c>
      <c r="AR154" s="279"/>
      <c r="AS154" s="948"/>
      <c r="AT154" s="921"/>
      <c r="AU154" s="867">
        <v>31</v>
      </c>
      <c r="AV154" s="867">
        <v>33</v>
      </c>
      <c r="AW154" s="919">
        <f>SUM(AV154,-AU154)</f>
        <v>2</v>
      </c>
      <c r="AX154" s="920">
        <f>AW154/AU154</f>
        <v>6.4516129032258063E-2</v>
      </c>
      <c r="AY154" s="910">
        <v>17</v>
      </c>
      <c r="AZ154" s="302"/>
      <c r="BA154" s="302"/>
      <c r="BB154" s="283"/>
      <c r="BC154" s="945"/>
      <c r="BD154" s="880"/>
      <c r="BE154" s="871"/>
      <c r="BG154" s="1184"/>
      <c r="BH154" s="279" t="s">
        <v>331</v>
      </c>
      <c r="BI154" s="867"/>
      <c r="BJ154" s="867">
        <v>243</v>
      </c>
      <c r="BK154" s="279"/>
      <c r="BL154" s="948"/>
      <c r="BM154" s="921"/>
      <c r="BN154" s="867">
        <v>23</v>
      </c>
      <c r="BO154" s="867">
        <v>18</v>
      </c>
      <c r="BP154" s="919">
        <f>SUM(BO154,-BN154)</f>
        <v>-5</v>
      </c>
      <c r="BQ154" s="920">
        <f>BP154/BN154</f>
        <v>-0.21739130434782608</v>
      </c>
      <c r="BR154" s="910">
        <v>17</v>
      </c>
      <c r="BS154" s="302"/>
      <c r="BT154" s="302"/>
      <c r="BU154" s="283"/>
      <c r="BV154" s="945"/>
      <c r="BW154" s="1184"/>
      <c r="BX154" s="871"/>
      <c r="CA154" s="880"/>
      <c r="CB154" s="279" t="s">
        <v>331</v>
      </c>
      <c r="CC154" s="867"/>
      <c r="CD154" s="867">
        <v>243</v>
      </c>
      <c r="CE154" s="279"/>
      <c r="CF154" s="948"/>
      <c r="CG154" s="921"/>
      <c r="CH154" s="867">
        <v>20</v>
      </c>
      <c r="CI154" s="867">
        <v>25</v>
      </c>
      <c r="CJ154" s="919">
        <f>SUM(CI154,-CH154)</f>
        <v>5</v>
      </c>
      <c r="CK154" s="920">
        <f>CJ154/CH154</f>
        <v>0.25</v>
      </c>
      <c r="CL154" s="910">
        <v>17</v>
      </c>
      <c r="CM154" s="302"/>
      <c r="CN154" s="302"/>
      <c r="CO154" s="283"/>
      <c r="CP154" s="945"/>
      <c r="CQ154" s="880"/>
      <c r="CR154" s="871"/>
      <c r="CU154" s="1184"/>
      <c r="CV154" s="279" t="s">
        <v>331</v>
      </c>
      <c r="CW154" s="867"/>
      <c r="CX154" s="867">
        <v>243</v>
      </c>
      <c r="CY154" s="279"/>
      <c r="CZ154" s="948"/>
      <c r="DA154" s="921"/>
      <c r="DB154" s="867">
        <v>21</v>
      </c>
      <c r="DC154" s="867">
        <v>23</v>
      </c>
      <c r="DD154" s="919">
        <f>SUM(DC154,-DB154)</f>
        <v>2</v>
      </c>
      <c r="DE154" s="920">
        <f>DD154/DB154</f>
        <v>9.5238095238095233E-2</v>
      </c>
      <c r="DF154" s="910">
        <v>17</v>
      </c>
      <c r="DG154" s="302"/>
      <c r="DH154" s="302"/>
      <c r="DI154" s="283"/>
      <c r="DJ154" s="945"/>
      <c r="DK154" s="1184"/>
      <c r="DL154" s="871"/>
      <c r="DO154" s="880"/>
      <c r="DP154" s="279" t="s">
        <v>331</v>
      </c>
      <c r="DQ154" s="867"/>
      <c r="DR154" s="867">
        <v>243</v>
      </c>
      <c r="DS154" s="279"/>
      <c r="DT154" s="948"/>
      <c r="DU154" s="921"/>
      <c r="DV154" s="867">
        <v>46</v>
      </c>
      <c r="DW154" s="867">
        <v>53</v>
      </c>
      <c r="DX154" s="919">
        <f>SUM(DW154,-DV154)</f>
        <v>7</v>
      </c>
      <c r="DY154" s="920">
        <f>DX154/DV154</f>
        <v>0.15217391304347827</v>
      </c>
      <c r="DZ154" s="910">
        <v>17</v>
      </c>
      <c r="EA154" s="302"/>
      <c r="EB154" s="302"/>
      <c r="EC154" s="283"/>
      <c r="ED154" s="945"/>
      <c r="EE154" s="880"/>
      <c r="EF154" s="871"/>
      <c r="EI154" s="1188"/>
      <c r="EJ154" s="279" t="s">
        <v>331</v>
      </c>
      <c r="EK154" s="867"/>
      <c r="EL154" s="867">
        <v>243</v>
      </c>
      <c r="EM154" s="279"/>
      <c r="EN154" s="948"/>
      <c r="EO154" s="921"/>
      <c r="EP154" s="1139">
        <f t="shared" ref="EP154:EQ155" si="31">SUM(AB154,AU154,BN154,CH154,DB154,DV154)</f>
        <v>190</v>
      </c>
      <c r="EQ154" s="1139">
        <f t="shared" si="31"/>
        <v>203</v>
      </c>
      <c r="ER154" s="919">
        <f>SUM(EQ154,-EP154)</f>
        <v>13</v>
      </c>
      <c r="ES154" s="920">
        <f>ER154/EP154</f>
        <v>6.8421052631578952E-2</v>
      </c>
      <c r="ET154" s="910">
        <v>17</v>
      </c>
      <c r="EU154" s="302"/>
      <c r="EV154" s="302"/>
      <c r="EW154" s="283"/>
      <c r="EX154" s="945"/>
      <c r="EY154" s="1188"/>
      <c r="EZ154" s="871"/>
    </row>
    <row r="155" spans="1:156" ht="9.9499999999999993" customHeight="1">
      <c r="A155" s="1179"/>
      <c r="B155" s="279" t="s">
        <v>332</v>
      </c>
      <c r="C155" s="867"/>
      <c r="D155" s="867"/>
      <c r="E155" s="279"/>
      <c r="F155" s="948"/>
      <c r="G155" s="921"/>
      <c r="H155" s="867">
        <v>107</v>
      </c>
      <c r="I155" s="867">
        <v>95</v>
      </c>
      <c r="J155" s="919">
        <f>SUM(I155,-H155)</f>
        <v>-12</v>
      </c>
      <c r="K155" s="920">
        <f>J155/H155</f>
        <v>-0.11214953271028037</v>
      </c>
      <c r="L155" s="879"/>
      <c r="M155" s="867">
        <v>127</v>
      </c>
      <c r="N155" s="867"/>
      <c r="O155" s="279"/>
      <c r="P155" s="948"/>
      <c r="Q155" s="1179"/>
      <c r="R155" s="947"/>
      <c r="U155" s="1184"/>
      <c r="V155" s="279" t="s">
        <v>332</v>
      </c>
      <c r="W155" s="867"/>
      <c r="X155" s="867">
        <v>127</v>
      </c>
      <c r="Y155" s="279"/>
      <c r="Z155" s="948"/>
      <c r="AA155" s="921"/>
      <c r="AB155" s="867">
        <v>19</v>
      </c>
      <c r="AC155" s="867">
        <v>8</v>
      </c>
      <c r="AD155" s="919">
        <f>SUM(AC155,-AB155)</f>
        <v>-11</v>
      </c>
      <c r="AE155" s="920">
        <f>AD155/AB155</f>
        <v>-0.57894736842105265</v>
      </c>
      <c r="AF155" s="910">
        <v>18</v>
      </c>
      <c r="AG155" s="302"/>
      <c r="AH155" s="302"/>
      <c r="AI155" s="283"/>
      <c r="AJ155" s="945"/>
      <c r="AK155" s="1184"/>
      <c r="AL155" s="871"/>
      <c r="AN155" s="880"/>
      <c r="AO155" s="279" t="s">
        <v>332</v>
      </c>
      <c r="AP155" s="867"/>
      <c r="AQ155" s="867">
        <v>127</v>
      </c>
      <c r="AR155" s="279"/>
      <c r="AS155" s="948"/>
      <c r="AT155" s="921"/>
      <c r="AU155" s="867">
        <v>23</v>
      </c>
      <c r="AV155" s="867">
        <v>18</v>
      </c>
      <c r="AW155" s="919">
        <f>SUM(AV155,-AU155)</f>
        <v>-5</v>
      </c>
      <c r="AX155" s="920">
        <f>AW155/AU155</f>
        <v>-0.21739130434782608</v>
      </c>
      <c r="AY155" s="910">
        <v>18</v>
      </c>
      <c r="AZ155" s="302"/>
      <c r="BA155" s="302"/>
      <c r="BB155" s="283"/>
      <c r="BC155" s="945"/>
      <c r="BD155" s="880"/>
      <c r="BE155" s="871"/>
      <c r="BG155" s="1184"/>
      <c r="BH155" s="279" t="s">
        <v>332</v>
      </c>
      <c r="BI155" s="867"/>
      <c r="BJ155" s="867">
        <v>127</v>
      </c>
      <c r="BK155" s="279"/>
      <c r="BL155" s="948"/>
      <c r="BM155" s="921"/>
      <c r="BN155" s="867">
        <v>8</v>
      </c>
      <c r="BO155" s="867">
        <v>4</v>
      </c>
      <c r="BP155" s="919">
        <f>SUM(BO155,-BN155)</f>
        <v>-4</v>
      </c>
      <c r="BQ155" s="920">
        <f>BP155/BN155</f>
        <v>-0.5</v>
      </c>
      <c r="BR155" s="910">
        <v>18</v>
      </c>
      <c r="BS155" s="302"/>
      <c r="BT155" s="302"/>
      <c r="BU155" s="283"/>
      <c r="BV155" s="945"/>
      <c r="BW155" s="1184"/>
      <c r="BX155" s="871"/>
      <c r="CA155" s="880"/>
      <c r="CB155" s="279" t="s">
        <v>332</v>
      </c>
      <c r="CC155" s="867"/>
      <c r="CD155" s="867">
        <v>127</v>
      </c>
      <c r="CE155" s="279"/>
      <c r="CF155" s="948"/>
      <c r="CG155" s="921"/>
      <c r="CH155" s="867">
        <v>10</v>
      </c>
      <c r="CI155" s="867">
        <v>10</v>
      </c>
      <c r="CJ155" s="919">
        <f>SUM(CI155,-CH155)</f>
        <v>0</v>
      </c>
      <c r="CK155" s="920">
        <f>CJ155/CH155</f>
        <v>0</v>
      </c>
      <c r="CL155" s="910">
        <v>18</v>
      </c>
      <c r="CM155" s="302"/>
      <c r="CN155" s="302"/>
      <c r="CO155" s="283"/>
      <c r="CP155" s="945"/>
      <c r="CQ155" s="880"/>
      <c r="CR155" s="871"/>
      <c r="CU155" s="1184"/>
      <c r="CV155" s="279" t="s">
        <v>332</v>
      </c>
      <c r="CW155" s="867"/>
      <c r="CX155" s="867">
        <v>127</v>
      </c>
      <c r="CY155" s="279"/>
      <c r="CZ155" s="948"/>
      <c r="DA155" s="921"/>
      <c r="DB155" s="867">
        <v>10</v>
      </c>
      <c r="DC155" s="867">
        <v>3</v>
      </c>
      <c r="DD155" s="919">
        <f>SUM(DC155,-DB155)</f>
        <v>-7</v>
      </c>
      <c r="DE155" s="920">
        <f>DD155/DB155</f>
        <v>-0.7</v>
      </c>
      <c r="DF155" s="910">
        <v>18</v>
      </c>
      <c r="DG155" s="302"/>
      <c r="DH155" s="302"/>
      <c r="DI155" s="283"/>
      <c r="DJ155" s="945"/>
      <c r="DK155" s="1184"/>
      <c r="DL155" s="871"/>
      <c r="DO155" s="880"/>
      <c r="DP155" s="279" t="s">
        <v>332</v>
      </c>
      <c r="DQ155" s="867"/>
      <c r="DR155" s="867">
        <v>127</v>
      </c>
      <c r="DS155" s="279"/>
      <c r="DT155" s="948"/>
      <c r="DU155" s="921"/>
      <c r="DV155" s="867">
        <v>16</v>
      </c>
      <c r="DW155" s="867">
        <v>27</v>
      </c>
      <c r="DX155" s="919">
        <f>SUM(DW155,-DV155)</f>
        <v>11</v>
      </c>
      <c r="DY155" s="920">
        <f>DX155/DV155</f>
        <v>0.6875</v>
      </c>
      <c r="DZ155" s="910">
        <v>18</v>
      </c>
      <c r="EA155" s="302"/>
      <c r="EB155" s="302"/>
      <c r="EC155" s="283"/>
      <c r="ED155" s="945"/>
      <c r="EE155" s="880"/>
      <c r="EF155" s="871"/>
      <c r="EI155" s="1188"/>
      <c r="EJ155" s="279" t="s">
        <v>332</v>
      </c>
      <c r="EK155" s="867"/>
      <c r="EL155" s="867">
        <v>127</v>
      </c>
      <c r="EM155" s="279"/>
      <c r="EN155" s="948"/>
      <c r="EO155" s="921"/>
      <c r="EP155" s="1139">
        <f t="shared" si="31"/>
        <v>86</v>
      </c>
      <c r="EQ155" s="1139">
        <f t="shared" si="31"/>
        <v>70</v>
      </c>
      <c r="ER155" s="919">
        <f>SUM(EQ155,-EP155)</f>
        <v>-16</v>
      </c>
      <c r="ES155" s="920">
        <f>ER155/EP155</f>
        <v>-0.18604651162790697</v>
      </c>
      <c r="ET155" s="910">
        <v>18</v>
      </c>
      <c r="EU155" s="302"/>
      <c r="EV155" s="302"/>
      <c r="EW155" s="283"/>
      <c r="EX155" s="945"/>
      <c r="EY155" s="1188"/>
      <c r="EZ155" s="871"/>
    </row>
    <row r="156" spans="1:156">
      <c r="A156" s="1179">
        <v>10</v>
      </c>
      <c r="B156" s="971" t="s">
        <v>333</v>
      </c>
      <c r="C156" s="979"/>
      <c r="D156" s="925">
        <v>353</v>
      </c>
      <c r="E156" s="980"/>
      <c r="F156" s="1211" t="e">
        <f>E156/C156</f>
        <v>#DIV/0!</v>
      </c>
      <c r="G156" s="921"/>
      <c r="H156" s="925">
        <v>346</v>
      </c>
      <c r="I156" s="925">
        <v>336</v>
      </c>
      <c r="J156" s="1210">
        <f>SUM(I156,-H156)</f>
        <v>-10</v>
      </c>
      <c r="K156" s="1212">
        <f>J156/H156</f>
        <v>-2.8901734104046242E-2</v>
      </c>
      <c r="L156" s="879"/>
      <c r="M156" s="929">
        <v>346</v>
      </c>
      <c r="N156" s="929">
        <f>I156</f>
        <v>336</v>
      </c>
      <c r="O156" s="1024">
        <f>SUM(N156,-M156)</f>
        <v>-10</v>
      </c>
      <c r="P156" s="1213">
        <f>O156/M156</f>
        <v>-2.8901734104046242E-2</v>
      </c>
      <c r="Q156" s="1179">
        <v>10</v>
      </c>
      <c r="R156" s="947"/>
      <c r="U156" s="1184">
        <v>10</v>
      </c>
      <c r="V156" s="973" t="s">
        <v>333</v>
      </c>
      <c r="W156" s="955" t="e">
        <f>#REF!</f>
        <v>#REF!</v>
      </c>
      <c r="X156" s="956">
        <v>76</v>
      </c>
      <c r="Y156" s="982"/>
      <c r="Z156" s="983"/>
      <c r="AA156" s="921"/>
      <c r="AB156" s="925">
        <v>68</v>
      </c>
      <c r="AC156" s="925">
        <v>59</v>
      </c>
      <c r="AD156" s="1214">
        <f>SUM(AC156,-AB156)</f>
        <v>-9</v>
      </c>
      <c r="AE156" s="1212">
        <f>AD156/AB156</f>
        <v>-0.13235294117647059</v>
      </c>
      <c r="AF156" s="910">
        <v>19</v>
      </c>
      <c r="AG156" s="929">
        <f>N151</f>
        <v>0</v>
      </c>
      <c r="AH156" s="929">
        <f>AC156</f>
        <v>59</v>
      </c>
      <c r="AI156" s="283"/>
      <c r="AJ156" s="945"/>
      <c r="AK156" s="1184">
        <v>10</v>
      </c>
      <c r="AL156" s="871"/>
      <c r="AN156" s="880">
        <v>10</v>
      </c>
      <c r="AO156" s="973" t="s">
        <v>333</v>
      </c>
      <c r="AP156" s="955" t="e">
        <f>#REF!</f>
        <v>#REF!</v>
      </c>
      <c r="AQ156" s="956">
        <v>76</v>
      </c>
      <c r="AR156" s="982"/>
      <c r="AS156" s="983"/>
      <c r="AT156" s="921"/>
      <c r="AU156" s="925">
        <v>54</v>
      </c>
      <c r="AV156" s="925">
        <v>51</v>
      </c>
      <c r="AW156" s="1214">
        <f>SUM(AV156,-AU156)</f>
        <v>-3</v>
      </c>
      <c r="AX156" s="1212">
        <f>AW156/AU156</f>
        <v>-5.5555555555555552E-2</v>
      </c>
      <c r="AY156" s="910">
        <v>19</v>
      </c>
      <c r="AZ156" s="929">
        <f>AG151</f>
        <v>0</v>
      </c>
      <c r="BA156" s="929">
        <f>AV156</f>
        <v>51</v>
      </c>
      <c r="BB156" s="283"/>
      <c r="BC156" s="945"/>
      <c r="BD156" s="880">
        <v>10</v>
      </c>
      <c r="BE156" s="871"/>
      <c r="BG156" s="1184">
        <v>10</v>
      </c>
      <c r="BH156" s="973" t="s">
        <v>333</v>
      </c>
      <c r="BI156" s="955" t="e">
        <f>#REF!</f>
        <v>#REF!</v>
      </c>
      <c r="BJ156" s="956">
        <v>76</v>
      </c>
      <c r="BK156" s="982"/>
      <c r="BL156" s="983"/>
      <c r="BM156" s="921"/>
      <c r="BN156" s="925">
        <v>31</v>
      </c>
      <c r="BO156" s="925">
        <v>22</v>
      </c>
      <c r="BP156" s="1214">
        <f>SUM(BO156,-BN156)</f>
        <v>-9</v>
      </c>
      <c r="BQ156" s="1212">
        <f>BP156/BN156</f>
        <v>-0.29032258064516131</v>
      </c>
      <c r="BR156" s="910">
        <v>19</v>
      </c>
      <c r="BS156" s="929">
        <f>AZ151</f>
        <v>0</v>
      </c>
      <c r="BT156" s="929">
        <f>BO156</f>
        <v>22</v>
      </c>
      <c r="BU156" s="283"/>
      <c r="BV156" s="945"/>
      <c r="BW156" s="1184">
        <v>10</v>
      </c>
      <c r="BX156" s="871"/>
      <c r="CA156" s="880">
        <v>10</v>
      </c>
      <c r="CB156" s="973" t="s">
        <v>333</v>
      </c>
      <c r="CC156" s="955" t="e">
        <f>#REF!</f>
        <v>#REF!</v>
      </c>
      <c r="CD156" s="956">
        <v>76</v>
      </c>
      <c r="CE156" s="982"/>
      <c r="CF156" s="983"/>
      <c r="CG156" s="921"/>
      <c r="CH156" s="925">
        <v>30</v>
      </c>
      <c r="CI156" s="925">
        <v>35</v>
      </c>
      <c r="CJ156" s="1214">
        <f>SUM(CI156,-CH156)</f>
        <v>5</v>
      </c>
      <c r="CK156" s="1216">
        <f>CJ156/CH156</f>
        <v>0.16666666666666666</v>
      </c>
      <c r="CL156" s="910">
        <v>19</v>
      </c>
      <c r="CM156" s="929">
        <f>BT151</f>
        <v>0</v>
      </c>
      <c r="CN156" s="929">
        <f>CI156</f>
        <v>35</v>
      </c>
      <c r="CO156" s="283"/>
      <c r="CP156" s="945"/>
      <c r="CQ156" s="880">
        <v>10</v>
      </c>
      <c r="CR156" s="871"/>
      <c r="CU156" s="1184">
        <v>10</v>
      </c>
      <c r="CV156" s="973" t="s">
        <v>333</v>
      </c>
      <c r="CW156" s="955" t="e">
        <f>#REF!</f>
        <v>#REF!</v>
      </c>
      <c r="CX156" s="956">
        <v>76</v>
      </c>
      <c r="CY156" s="982"/>
      <c r="CZ156" s="983"/>
      <c r="DA156" s="921"/>
      <c r="DB156" s="925">
        <v>31</v>
      </c>
      <c r="DC156" s="925">
        <v>26</v>
      </c>
      <c r="DD156" s="1214">
        <f>SUM(DC156,-DB156)</f>
        <v>-5</v>
      </c>
      <c r="DE156" s="1212">
        <f>DD156/DB156</f>
        <v>-0.16129032258064516</v>
      </c>
      <c r="DF156" s="910">
        <v>19</v>
      </c>
      <c r="DG156" s="929">
        <f>CN151</f>
        <v>0</v>
      </c>
      <c r="DH156" s="929">
        <f>DC156</f>
        <v>26</v>
      </c>
      <c r="DI156" s="283"/>
      <c r="DJ156" s="945"/>
      <c r="DK156" s="1184">
        <v>10</v>
      </c>
      <c r="DL156" s="871"/>
      <c r="DO156" s="880">
        <v>10</v>
      </c>
      <c r="DP156" s="973" t="s">
        <v>333</v>
      </c>
      <c r="DQ156" s="955" t="e">
        <f>#REF!</f>
        <v>#REF!</v>
      </c>
      <c r="DR156" s="956">
        <v>76</v>
      </c>
      <c r="DS156" s="982"/>
      <c r="DT156" s="983"/>
      <c r="DU156" s="921"/>
      <c r="DV156" s="925">
        <v>62</v>
      </c>
      <c r="DW156" s="925">
        <v>80</v>
      </c>
      <c r="DX156" s="1214">
        <f>SUM(DW156,-DV156)</f>
        <v>18</v>
      </c>
      <c r="DY156" s="1216">
        <f>DX156/DV156</f>
        <v>0.29032258064516131</v>
      </c>
      <c r="DZ156" s="910">
        <v>19</v>
      </c>
      <c r="EA156" s="929">
        <f>DH151</f>
        <v>0</v>
      </c>
      <c r="EB156" s="929">
        <f>DW156</f>
        <v>80</v>
      </c>
      <c r="EC156" s="283"/>
      <c r="ED156" s="945"/>
      <c r="EE156" s="880">
        <v>10</v>
      </c>
      <c r="EF156" s="871"/>
      <c r="EI156" s="1188">
        <v>10</v>
      </c>
      <c r="EJ156" s="973" t="s">
        <v>333</v>
      </c>
      <c r="EK156" s="955" t="e">
        <f>#REF!</f>
        <v>#REF!</v>
      </c>
      <c r="EL156" s="956">
        <v>76</v>
      </c>
      <c r="EM156" s="982"/>
      <c r="EN156" s="983"/>
      <c r="EO156" s="921"/>
      <c r="EP156" s="934">
        <f>SUM(AB156,AU156,BN156,CH156,DB156,DV156)</f>
        <v>276</v>
      </c>
      <c r="EQ156" s="934">
        <f>SUM(AC156,AV156,BO156,CI156,DC156,DW156)</f>
        <v>273</v>
      </c>
      <c r="ER156" s="1214">
        <f>SUM(EQ156,-EP156)</f>
        <v>-3</v>
      </c>
      <c r="ES156" s="1212">
        <f>ER156/EP156</f>
        <v>-1.0869565217391304E-2</v>
      </c>
      <c r="ET156" s="910">
        <v>19</v>
      </c>
      <c r="EU156" s="929">
        <f>EB151</f>
        <v>0</v>
      </c>
      <c r="EV156" s="929">
        <f>EQ156</f>
        <v>273</v>
      </c>
      <c r="EW156" s="283"/>
      <c r="EX156" s="945"/>
      <c r="EY156" s="1188">
        <v>10</v>
      </c>
      <c r="EZ156" s="871"/>
    </row>
    <row r="157" spans="1:156">
      <c r="A157" s="1179">
        <v>11</v>
      </c>
      <c r="B157" s="697" t="s">
        <v>334</v>
      </c>
      <c r="C157" s="966">
        <f>SUM(C148,C156)</f>
        <v>0</v>
      </c>
      <c r="D157" s="966">
        <f>SUM(D148,D156)</f>
        <v>1201</v>
      </c>
      <c r="E157" s="635">
        <f>SUM(D157,-C157)</f>
        <v>1201</v>
      </c>
      <c r="F157" s="1218" t="e">
        <f>E157/C157</f>
        <v>#DIV/0!</v>
      </c>
      <c r="G157" s="921"/>
      <c r="H157" s="966">
        <f>SUM(H148,H156)</f>
        <v>1175</v>
      </c>
      <c r="I157" s="966">
        <f>SUM(I148,I156)</f>
        <v>1125</v>
      </c>
      <c r="J157" s="635">
        <f>SUM(I157,-H157)</f>
        <v>-50</v>
      </c>
      <c r="K157" s="1219">
        <f>J157/H157</f>
        <v>-4.2553191489361701E-2</v>
      </c>
      <c r="L157" s="879"/>
      <c r="M157" s="966">
        <f>SUM(M148,M156)</f>
        <v>1175</v>
      </c>
      <c r="N157" s="966">
        <f>SUM(N148,N156)</f>
        <v>1125</v>
      </c>
      <c r="O157" s="635">
        <f>SUM(N157,-M157)</f>
        <v>-50</v>
      </c>
      <c r="P157" s="1218">
        <f>O157/M157</f>
        <v>-4.2553191489361701E-2</v>
      </c>
      <c r="Q157" s="1179">
        <v>11</v>
      </c>
      <c r="R157" s="947"/>
      <c r="U157" s="1184">
        <v>11</v>
      </c>
      <c r="V157" s="960" t="s">
        <v>334</v>
      </c>
      <c r="W157" s="961" t="e">
        <f>SUM(W148,W156)</f>
        <v>#REF!</v>
      </c>
      <c r="X157" s="962">
        <f>SUM(X148,X156)</f>
        <v>263</v>
      </c>
      <c r="Y157" s="1110" t="e">
        <f>SUM(X157,-W157)</f>
        <v>#REF!</v>
      </c>
      <c r="Z157" s="1111" t="e">
        <f>Y157/W157</f>
        <v>#REF!</v>
      </c>
      <c r="AA157" s="921"/>
      <c r="AB157" s="962">
        <f>SUM(AB148,AB156)</f>
        <v>239</v>
      </c>
      <c r="AC157" s="962">
        <f>SUM(AC148,AC156)</f>
        <v>229</v>
      </c>
      <c r="AD157" s="1110">
        <f>SUM(AC157,-AB157)</f>
        <v>-10</v>
      </c>
      <c r="AE157" s="1219">
        <f>AD157/AB157</f>
        <v>-4.1841004184100417E-2</v>
      </c>
      <c r="AF157" s="910">
        <v>20</v>
      </c>
      <c r="AG157" s="965">
        <f>SUM(AG148,AG156)</f>
        <v>0</v>
      </c>
      <c r="AH157" s="965">
        <f>SUM(AH148,AH156)</f>
        <v>229</v>
      </c>
      <c r="AI157" s="930">
        <f>SUM(AH157,-AG157)</f>
        <v>229</v>
      </c>
      <c r="AJ157" s="938" t="e">
        <f>AI157/AG157</f>
        <v>#DIV/0!</v>
      </c>
      <c r="AK157" s="1184">
        <v>11</v>
      </c>
      <c r="AL157" s="871"/>
      <c r="AN157" s="880">
        <v>11</v>
      </c>
      <c r="AO157" s="960" t="s">
        <v>334</v>
      </c>
      <c r="AP157" s="961" t="e">
        <f>SUM(AP148,AP156)</f>
        <v>#REF!</v>
      </c>
      <c r="AQ157" s="962">
        <f>SUM(AQ148,AQ156)</f>
        <v>263</v>
      </c>
      <c r="AR157" s="1110" t="e">
        <f>SUM(AQ157,-AP157)</f>
        <v>#REF!</v>
      </c>
      <c r="AS157" s="1111" t="e">
        <f>AR157/AP157</f>
        <v>#REF!</v>
      </c>
      <c r="AT157" s="921"/>
      <c r="AU157" s="962">
        <f>SUM(AU148,AU156)</f>
        <v>195</v>
      </c>
      <c r="AV157" s="962">
        <f>SUM(AV148,AV156)</f>
        <v>177</v>
      </c>
      <c r="AW157" s="1110">
        <f>SUM(AV157,-AU157)</f>
        <v>-18</v>
      </c>
      <c r="AX157" s="1219">
        <f>AW157/AU157</f>
        <v>-9.2307692307692313E-2</v>
      </c>
      <c r="AY157" s="910">
        <v>20</v>
      </c>
      <c r="AZ157" s="965">
        <f>SUM(AZ148,AZ156)</f>
        <v>0</v>
      </c>
      <c r="BA157" s="965">
        <f>SUM(BA148,BA156)</f>
        <v>177</v>
      </c>
      <c r="BB157" s="930">
        <f>SUM(BA157,-AZ157)</f>
        <v>177</v>
      </c>
      <c r="BC157" s="938" t="e">
        <f>BB157/AZ157</f>
        <v>#DIV/0!</v>
      </c>
      <c r="BD157" s="880">
        <v>11</v>
      </c>
      <c r="BE157" s="871"/>
      <c r="BG157" s="1184">
        <v>11</v>
      </c>
      <c r="BH157" s="960" t="s">
        <v>334</v>
      </c>
      <c r="BI157" s="961" t="e">
        <f>SUM(BI148,BI156)</f>
        <v>#REF!</v>
      </c>
      <c r="BJ157" s="962">
        <f>SUM(BJ148,BJ156)</f>
        <v>263</v>
      </c>
      <c r="BK157" s="1110" t="e">
        <f>SUM(BJ157,-BI157)</f>
        <v>#REF!</v>
      </c>
      <c r="BL157" s="1111" t="e">
        <f>BK157/BI157</f>
        <v>#REF!</v>
      </c>
      <c r="BM157" s="921"/>
      <c r="BN157" s="962">
        <f>SUM(BN148,BN156)</f>
        <v>97</v>
      </c>
      <c r="BO157" s="962">
        <f>SUM(BO148,BO156)</f>
        <v>78</v>
      </c>
      <c r="BP157" s="1110">
        <f>SUM(BO157,-BN157)</f>
        <v>-19</v>
      </c>
      <c r="BQ157" s="1219">
        <f>BP157/BN157</f>
        <v>-0.19587628865979381</v>
      </c>
      <c r="BR157" s="910">
        <v>20</v>
      </c>
      <c r="BS157" s="965">
        <f>SUM(BS148,BS156)</f>
        <v>0</v>
      </c>
      <c r="BT157" s="965">
        <f>SUM(BT148,BT156)</f>
        <v>78</v>
      </c>
      <c r="BU157" s="930">
        <f>SUM(BT157,-BS157)</f>
        <v>78</v>
      </c>
      <c r="BV157" s="938" t="e">
        <f>BU157/BS157</f>
        <v>#DIV/0!</v>
      </c>
      <c r="BW157" s="1184">
        <v>11</v>
      </c>
      <c r="BX157" s="871"/>
      <c r="CA157" s="880">
        <v>11</v>
      </c>
      <c r="CB157" s="960" t="s">
        <v>334</v>
      </c>
      <c r="CC157" s="961" t="e">
        <f>SUM(CC148,CC156)</f>
        <v>#REF!</v>
      </c>
      <c r="CD157" s="962">
        <f>SUM(CD148,CD156)</f>
        <v>263</v>
      </c>
      <c r="CE157" s="1110" t="e">
        <f>SUM(CD157,-CC157)</f>
        <v>#REF!</v>
      </c>
      <c r="CF157" s="1111" t="e">
        <f>CE157/CC157</f>
        <v>#REF!</v>
      </c>
      <c r="CG157" s="921"/>
      <c r="CH157" s="962">
        <f>SUM(CH148,CH156)</f>
        <v>100</v>
      </c>
      <c r="CI157" s="962">
        <f>SUM(CI148,CI156)</f>
        <v>108</v>
      </c>
      <c r="CJ157" s="1110">
        <f>SUM(CI157,-CH157)</f>
        <v>8</v>
      </c>
      <c r="CK157" s="1222">
        <f>CJ157/CH157</f>
        <v>0.08</v>
      </c>
      <c r="CL157" s="910">
        <v>20</v>
      </c>
      <c r="CM157" s="965">
        <f>SUM(CM148,CM156)</f>
        <v>0</v>
      </c>
      <c r="CN157" s="965">
        <f>SUM(CN148,CN156)</f>
        <v>108</v>
      </c>
      <c r="CO157" s="930">
        <f>SUM(CN157,-CM157)</f>
        <v>108</v>
      </c>
      <c r="CP157" s="938" t="e">
        <f>CO157/CM157</f>
        <v>#DIV/0!</v>
      </c>
      <c r="CQ157" s="880">
        <v>11</v>
      </c>
      <c r="CR157" s="871"/>
      <c r="CU157" s="1184">
        <v>11</v>
      </c>
      <c r="CV157" s="960" t="s">
        <v>334</v>
      </c>
      <c r="CW157" s="961" t="e">
        <f>SUM(CW148,CW156)</f>
        <v>#REF!</v>
      </c>
      <c r="CX157" s="962">
        <f>SUM(CX148,CX156)</f>
        <v>263</v>
      </c>
      <c r="CY157" s="1110" t="e">
        <f>SUM(CX157,-CW157)</f>
        <v>#REF!</v>
      </c>
      <c r="CZ157" s="1111" t="e">
        <f>CY157/CW157</f>
        <v>#REF!</v>
      </c>
      <c r="DA157" s="921"/>
      <c r="DB157" s="962">
        <f>SUM(DB148,DB156)</f>
        <v>129</v>
      </c>
      <c r="DC157" s="962">
        <f>SUM(DC148,DC156)</f>
        <v>137</v>
      </c>
      <c r="DD157" s="1110">
        <f>SUM(DC157,-DB157)</f>
        <v>8</v>
      </c>
      <c r="DE157" s="1222">
        <f>DD157/DB157</f>
        <v>6.2015503875968991E-2</v>
      </c>
      <c r="DF157" s="910">
        <v>20</v>
      </c>
      <c r="DG157" s="965">
        <f>SUM(DG148,DG156)</f>
        <v>0</v>
      </c>
      <c r="DH157" s="965">
        <f>SUM(DH148,DH156)</f>
        <v>137</v>
      </c>
      <c r="DI157" s="930">
        <f>SUM(DH157,-DG157)</f>
        <v>137</v>
      </c>
      <c r="DJ157" s="938" t="e">
        <f>DI157/DG157</f>
        <v>#DIV/0!</v>
      </c>
      <c r="DK157" s="1184">
        <v>11</v>
      </c>
      <c r="DL157" s="871"/>
      <c r="DO157" s="880">
        <v>11</v>
      </c>
      <c r="DP157" s="960" t="s">
        <v>334</v>
      </c>
      <c r="DQ157" s="961" t="e">
        <f>SUM(DQ148,DQ156)</f>
        <v>#REF!</v>
      </c>
      <c r="DR157" s="962">
        <f>SUM(DR148,DR156)</f>
        <v>263</v>
      </c>
      <c r="DS157" s="1110" t="e">
        <f>SUM(DR157,-DQ157)</f>
        <v>#REF!</v>
      </c>
      <c r="DT157" s="1111" t="e">
        <f>DS157/DQ157</f>
        <v>#REF!</v>
      </c>
      <c r="DU157" s="921"/>
      <c r="DV157" s="962">
        <f>SUM(DV148,DV156)</f>
        <v>115</v>
      </c>
      <c r="DW157" s="962">
        <f>SUM(DW148,DW156)</f>
        <v>140</v>
      </c>
      <c r="DX157" s="1110">
        <f>SUM(DW157,-DV157)</f>
        <v>25</v>
      </c>
      <c r="DY157" s="1222">
        <f>DX157/DV157</f>
        <v>0.21739130434782608</v>
      </c>
      <c r="DZ157" s="910">
        <v>20</v>
      </c>
      <c r="EA157" s="965">
        <f>SUM(EA148,EA156)</f>
        <v>0</v>
      </c>
      <c r="EB157" s="965">
        <f>SUM(EB148,EB156)</f>
        <v>140</v>
      </c>
      <c r="EC157" s="930">
        <f>SUM(EB157,-EA157)</f>
        <v>140</v>
      </c>
      <c r="ED157" s="938" t="e">
        <f>EC157/EA157</f>
        <v>#DIV/0!</v>
      </c>
      <c r="EE157" s="880">
        <v>11</v>
      </c>
      <c r="EF157" s="871"/>
      <c r="EI157" s="1188">
        <v>11</v>
      </c>
      <c r="EJ157" s="960" t="s">
        <v>334</v>
      </c>
      <c r="EK157" s="961" t="e">
        <f>SUM(EK148,EK156)</f>
        <v>#REF!</v>
      </c>
      <c r="EL157" s="962">
        <f>SUM(EL148,EL156)</f>
        <v>263</v>
      </c>
      <c r="EM157" s="1110" t="e">
        <f>SUM(EL157,-EK157)</f>
        <v>#REF!</v>
      </c>
      <c r="EN157" s="1111" t="e">
        <f>EM157/EK157</f>
        <v>#REF!</v>
      </c>
      <c r="EO157" s="921"/>
      <c r="EP157" s="962">
        <f>SUM(EP148,EP156)</f>
        <v>875</v>
      </c>
      <c r="EQ157" s="962">
        <f>SUM(EQ148,EQ156)</f>
        <v>869</v>
      </c>
      <c r="ER157" s="1110">
        <f>SUM(EQ157,-EP157)</f>
        <v>-6</v>
      </c>
      <c r="ES157" s="1219">
        <f>ER157/EP157</f>
        <v>-6.8571428571428568E-3</v>
      </c>
      <c r="ET157" s="910">
        <v>20</v>
      </c>
      <c r="EU157" s="965">
        <f>SUM(EU148,EU156)</f>
        <v>0</v>
      </c>
      <c r="EV157" s="965">
        <f>SUM(EV148,EV156)</f>
        <v>869</v>
      </c>
      <c r="EW157" s="930">
        <f>SUM(EV157,-EU157)</f>
        <v>869</v>
      </c>
      <c r="EX157" s="938" t="e">
        <f>EW157/EU157</f>
        <v>#DIV/0!</v>
      </c>
      <c r="EY157" s="1188">
        <v>11</v>
      </c>
      <c r="EZ157" s="871"/>
    </row>
    <row r="158" spans="1:156" hidden="1">
      <c r="A158" s="1179"/>
      <c r="B158" s="279"/>
      <c r="C158" s="867"/>
      <c r="D158" s="867"/>
      <c r="E158" s="279"/>
      <c r="F158" s="948"/>
      <c r="G158" s="921"/>
      <c r="H158" s="867"/>
      <c r="I158" s="867"/>
      <c r="J158" s="279"/>
      <c r="K158" s="948"/>
      <c r="L158" s="879"/>
      <c r="M158" s="867"/>
      <c r="N158" s="867"/>
      <c r="O158" s="279"/>
      <c r="P158" s="948"/>
      <c r="Q158" s="1179"/>
      <c r="R158" s="947"/>
      <c r="U158" s="1184"/>
      <c r="V158" s="279"/>
      <c r="W158" s="867"/>
      <c r="X158" s="867"/>
      <c r="Y158" s="279"/>
      <c r="Z158" s="948"/>
      <c r="AA158" s="921"/>
      <c r="AB158" s="867"/>
      <c r="AC158" s="867"/>
      <c r="AD158" s="279"/>
      <c r="AE158" s="948"/>
      <c r="AF158" s="910"/>
      <c r="AG158" s="867"/>
      <c r="AH158" s="867"/>
      <c r="AI158" s="279"/>
      <c r="AJ158" s="948"/>
      <c r="AK158" s="1184"/>
      <c r="AL158" s="871"/>
      <c r="AN158" s="880"/>
      <c r="AO158" s="279"/>
      <c r="AP158" s="867"/>
      <c r="AQ158" s="867"/>
      <c r="AR158" s="279"/>
      <c r="AS158" s="948"/>
      <c r="AT158" s="921"/>
      <c r="AU158" s="867"/>
      <c r="AV158" s="867"/>
      <c r="AW158" s="279"/>
      <c r="AX158" s="948"/>
      <c r="AY158" s="910"/>
      <c r="AZ158" s="867"/>
      <c r="BA158" s="867"/>
      <c r="BB158" s="279"/>
      <c r="BC158" s="948"/>
      <c r="BD158" s="880"/>
      <c r="BE158" s="871"/>
      <c r="BG158" s="1184"/>
      <c r="BH158" s="279"/>
      <c r="BI158" s="867"/>
      <c r="BJ158" s="867"/>
      <c r="BK158" s="279"/>
      <c r="BL158" s="948"/>
      <c r="BM158" s="921"/>
      <c r="BN158" s="867"/>
      <c r="BO158" s="867"/>
      <c r="BP158" s="279"/>
      <c r="BQ158" s="948"/>
      <c r="BR158" s="910"/>
      <c r="BS158" s="867"/>
      <c r="BT158" s="867"/>
      <c r="BU158" s="279"/>
      <c r="BV158" s="948"/>
      <c r="BW158" s="1184"/>
      <c r="BX158" s="871"/>
      <c r="CA158" s="880"/>
      <c r="CB158" s="279"/>
      <c r="CC158" s="867"/>
      <c r="CD158" s="867"/>
      <c r="CE158" s="279"/>
      <c r="CF158" s="948"/>
      <c r="CG158" s="921"/>
      <c r="CH158" s="867"/>
      <c r="CI158" s="867"/>
      <c r="CJ158" s="279"/>
      <c r="CK158" s="948"/>
      <c r="CL158" s="910"/>
      <c r="CM158" s="867"/>
      <c r="CN158" s="867"/>
      <c r="CO158" s="279"/>
      <c r="CP158" s="948"/>
      <c r="CQ158" s="880"/>
      <c r="CR158" s="871"/>
      <c r="CU158" s="1184"/>
      <c r="CV158" s="279"/>
      <c r="CW158" s="867"/>
      <c r="CX158" s="867"/>
      <c r="CY158" s="279"/>
      <c r="CZ158" s="948"/>
      <c r="DA158" s="921"/>
      <c r="DB158" s="867"/>
      <c r="DC158" s="867"/>
      <c r="DD158" s="279"/>
      <c r="DE158" s="948"/>
      <c r="DF158" s="910"/>
      <c r="DG158" s="867"/>
      <c r="DH158" s="867"/>
      <c r="DI158" s="279"/>
      <c r="DJ158" s="948"/>
      <c r="DK158" s="1184"/>
      <c r="DL158" s="871"/>
      <c r="DO158" s="880"/>
      <c r="DP158" s="279"/>
      <c r="DQ158" s="867"/>
      <c r="DR158" s="867"/>
      <c r="DS158" s="279"/>
      <c r="DT158" s="948"/>
      <c r="DU158" s="921"/>
      <c r="DV158" s="867"/>
      <c r="DW158" s="867"/>
      <c r="DX158" s="279"/>
      <c r="DY158" s="948"/>
      <c r="DZ158" s="910"/>
      <c r="EA158" s="867"/>
      <c r="EB158" s="867"/>
      <c r="EC158" s="279"/>
      <c r="ED158" s="948"/>
      <c r="EE158" s="880"/>
      <c r="EF158" s="871"/>
      <c r="EI158" s="1188"/>
      <c r="EJ158" s="279"/>
      <c r="EK158" s="867"/>
      <c r="EL158" s="867"/>
      <c r="EM158" s="279"/>
      <c r="EN158" s="948"/>
      <c r="EO158" s="921"/>
      <c r="EP158" s="867"/>
      <c r="EQ158" s="867"/>
      <c r="ER158" s="279"/>
      <c r="ES158" s="948"/>
      <c r="ET158" s="910"/>
      <c r="EU158" s="867"/>
      <c r="EV158" s="867"/>
      <c r="EW158" s="279"/>
      <c r="EX158" s="948"/>
      <c r="EY158" s="1188"/>
      <c r="EZ158" s="871"/>
    </row>
    <row r="159" spans="1:156" ht="3" customHeight="1">
      <c r="A159" s="1179">
        <v>1</v>
      </c>
      <c r="B159" s="953"/>
      <c r="C159" s="399"/>
      <c r="D159" s="399"/>
      <c r="E159" s="953"/>
      <c r="F159" s="954"/>
      <c r="G159" s="921"/>
      <c r="H159" s="399"/>
      <c r="I159" s="399"/>
      <c r="J159" s="953"/>
      <c r="K159" s="954"/>
      <c r="L159" s="879"/>
      <c r="M159" s="399"/>
      <c r="N159" s="399"/>
      <c r="O159" s="953"/>
      <c r="P159" s="954"/>
      <c r="Q159" s="1179">
        <v>1</v>
      </c>
      <c r="R159" s="947"/>
      <c r="U159" s="1184"/>
      <c r="V159" s="953"/>
      <c r="W159" s="399"/>
      <c r="X159" s="399"/>
      <c r="Y159" s="953"/>
      <c r="Z159" s="954"/>
      <c r="AA159" s="921"/>
      <c r="AB159" s="399"/>
      <c r="AC159" s="399"/>
      <c r="AD159" s="953"/>
      <c r="AE159" s="954"/>
      <c r="AF159" s="910"/>
      <c r="AG159" s="399"/>
      <c r="AH159" s="399"/>
      <c r="AI159" s="953"/>
      <c r="AJ159" s="954"/>
      <c r="AK159" s="1184"/>
      <c r="AL159" s="871"/>
      <c r="AN159" s="880"/>
      <c r="AO159" s="953"/>
      <c r="AP159" s="399"/>
      <c r="AQ159" s="399"/>
      <c r="AR159" s="953"/>
      <c r="AS159" s="954"/>
      <c r="AT159" s="921"/>
      <c r="AU159" s="399"/>
      <c r="AV159" s="399"/>
      <c r="AW159" s="953"/>
      <c r="AX159" s="954"/>
      <c r="AY159" s="910"/>
      <c r="AZ159" s="399"/>
      <c r="BA159" s="399"/>
      <c r="BB159" s="953"/>
      <c r="BC159" s="954"/>
      <c r="BD159" s="880"/>
      <c r="BE159" s="871"/>
      <c r="BG159" s="1184"/>
      <c r="BH159" s="953"/>
      <c r="BI159" s="399"/>
      <c r="BJ159" s="399"/>
      <c r="BK159" s="953"/>
      <c r="BL159" s="954"/>
      <c r="BM159" s="921"/>
      <c r="BN159" s="399"/>
      <c r="BO159" s="399"/>
      <c r="BP159" s="953"/>
      <c r="BQ159" s="954"/>
      <c r="BR159" s="910"/>
      <c r="BS159" s="399"/>
      <c r="BT159" s="399"/>
      <c r="BU159" s="953"/>
      <c r="BV159" s="954"/>
      <c r="BW159" s="1184"/>
      <c r="BX159" s="871"/>
      <c r="CA159" s="880"/>
      <c r="CB159" s="953"/>
      <c r="CC159" s="399"/>
      <c r="CD159" s="399"/>
      <c r="CE159" s="953"/>
      <c r="CF159" s="954"/>
      <c r="CG159" s="921"/>
      <c r="CH159" s="399"/>
      <c r="CI159" s="399"/>
      <c r="CJ159" s="953"/>
      <c r="CK159" s="954"/>
      <c r="CL159" s="910"/>
      <c r="CM159" s="399"/>
      <c r="CN159" s="399"/>
      <c r="CO159" s="953"/>
      <c r="CP159" s="954"/>
      <c r="CQ159" s="880"/>
      <c r="CR159" s="871"/>
      <c r="CU159" s="1184"/>
      <c r="CV159" s="953"/>
      <c r="CW159" s="399"/>
      <c r="CX159" s="399"/>
      <c r="CY159" s="953"/>
      <c r="CZ159" s="954"/>
      <c r="DA159" s="921"/>
      <c r="DB159" s="399"/>
      <c r="DC159" s="399"/>
      <c r="DD159" s="953"/>
      <c r="DE159" s="954"/>
      <c r="DF159" s="910"/>
      <c r="DG159" s="399"/>
      <c r="DH159" s="399"/>
      <c r="DI159" s="953"/>
      <c r="DJ159" s="954"/>
      <c r="DK159" s="1184"/>
      <c r="DL159" s="871"/>
      <c r="DO159" s="880"/>
      <c r="DP159" s="953"/>
      <c r="DQ159" s="399"/>
      <c r="DR159" s="399"/>
      <c r="DS159" s="953"/>
      <c r="DT159" s="954"/>
      <c r="DU159" s="921"/>
      <c r="DV159" s="399"/>
      <c r="DW159" s="399"/>
      <c r="DX159" s="953"/>
      <c r="DY159" s="954"/>
      <c r="DZ159" s="910"/>
      <c r="EA159" s="399"/>
      <c r="EB159" s="399"/>
      <c r="EC159" s="953"/>
      <c r="ED159" s="954"/>
      <c r="EE159" s="880"/>
      <c r="EF159" s="871"/>
      <c r="EI159" s="1188"/>
      <c r="EJ159" s="953"/>
      <c r="EK159" s="399"/>
      <c r="EL159" s="399"/>
      <c r="EM159" s="953"/>
      <c r="EN159" s="954"/>
      <c r="EO159" s="921"/>
      <c r="EP159" s="399"/>
      <c r="EQ159" s="399"/>
      <c r="ER159" s="953"/>
      <c r="ES159" s="954"/>
      <c r="ET159" s="910"/>
      <c r="EU159" s="399"/>
      <c r="EV159" s="399"/>
      <c r="EW159" s="953"/>
      <c r="EX159" s="954"/>
      <c r="EY159" s="1188"/>
      <c r="EZ159" s="871"/>
    </row>
    <row r="160" spans="1:156">
      <c r="A160" s="1179">
        <v>12</v>
      </c>
      <c r="B160" s="1037" t="s">
        <v>335</v>
      </c>
      <c r="C160" s="1038">
        <f>SUM(C141,C157)</f>
        <v>0</v>
      </c>
      <c r="D160" s="1038">
        <f>SUM(D141,D157)</f>
        <v>8132</v>
      </c>
      <c r="E160" s="1039">
        <f>SUM(D160,-C160)</f>
        <v>8132</v>
      </c>
      <c r="F160" s="1040" t="e">
        <f>E160/C160</f>
        <v>#DIV/0!</v>
      </c>
      <c r="G160" s="921"/>
      <c r="H160" s="1184">
        <f>SUM(H141,H157)</f>
        <v>8200</v>
      </c>
      <c r="I160" s="1184">
        <f>SUM(I141,I157)</f>
        <v>7808</v>
      </c>
      <c r="J160" s="1223">
        <f>SUM(I160,-H160)</f>
        <v>-392</v>
      </c>
      <c r="K160" s="1224">
        <f>J160/H160</f>
        <v>-4.7804878048780489E-2</v>
      </c>
      <c r="L160" s="879"/>
      <c r="M160" s="876">
        <f>SUM(M141,M157)</f>
        <v>8200</v>
      </c>
      <c r="N160" s="876">
        <f>SUM(N141,N157)</f>
        <v>7808</v>
      </c>
      <c r="O160" s="1045">
        <f>SUM(N160,-M160)</f>
        <v>-392</v>
      </c>
      <c r="P160" s="1046">
        <f>O160/M160</f>
        <v>-4.7804878048780489E-2</v>
      </c>
      <c r="Q160" s="1179">
        <v>12</v>
      </c>
      <c r="R160" s="947"/>
      <c r="U160" s="1184">
        <v>12</v>
      </c>
      <c r="V160" s="1047" t="s">
        <v>335</v>
      </c>
      <c r="W160" s="1048" t="e">
        <f>SUM(W141,W157)</f>
        <v>#REF!</v>
      </c>
      <c r="X160" s="1038">
        <f>SUM(X141,X157)</f>
        <v>2077</v>
      </c>
      <c r="Y160" s="1039" t="e">
        <f>SUM(X160,-W160)</f>
        <v>#REF!</v>
      </c>
      <c r="Z160" s="1040" t="e">
        <f>Y160/W160</f>
        <v>#REF!</v>
      </c>
      <c r="AA160" s="921"/>
      <c r="AB160" s="1038">
        <f>SUM(AB141,AB157)</f>
        <v>2088</v>
      </c>
      <c r="AC160" s="1038">
        <f>SUM(AC141,AC157)</f>
        <v>2014</v>
      </c>
      <c r="AD160" s="1039">
        <f>SUM(AC160,-AB160)</f>
        <v>-74</v>
      </c>
      <c r="AE160" s="1225">
        <f>AD160/AB160</f>
        <v>-3.5440613026819924E-2</v>
      </c>
      <c r="AF160" s="910"/>
      <c r="AG160" s="876">
        <f>SUM(AG141,AG157)</f>
        <v>2014</v>
      </c>
      <c r="AH160" s="876">
        <f>SUM(AH141,AH157)</f>
        <v>2014</v>
      </c>
      <c r="AI160" s="1045">
        <f>SUM(AH160,-AG160)</f>
        <v>0</v>
      </c>
      <c r="AJ160" s="1046">
        <f>AI160/AG160</f>
        <v>0</v>
      </c>
      <c r="AK160" s="1184">
        <v>12</v>
      </c>
      <c r="AL160" s="871"/>
      <c r="AN160" s="880">
        <v>12</v>
      </c>
      <c r="AO160" s="1047" t="s">
        <v>335</v>
      </c>
      <c r="AP160" s="1048" t="e">
        <f>SUM(AP141,AP157)</f>
        <v>#REF!</v>
      </c>
      <c r="AQ160" s="1038">
        <f>SUM(AQ141,AQ157)</f>
        <v>2077</v>
      </c>
      <c r="AR160" s="1039" t="e">
        <f>SUM(AQ160,-AP160)</f>
        <v>#REF!</v>
      </c>
      <c r="AS160" s="1040" t="e">
        <f>AR160/AP160</f>
        <v>#REF!</v>
      </c>
      <c r="AT160" s="921"/>
      <c r="AU160" s="1038">
        <f>SUM(AU141,AU157)</f>
        <v>1437</v>
      </c>
      <c r="AV160" s="1038">
        <f>SUM(AV141,AV157)</f>
        <v>1379</v>
      </c>
      <c r="AW160" s="1039">
        <f>SUM(AV160,-AU160)</f>
        <v>-58</v>
      </c>
      <c r="AX160" s="1225">
        <f>AW160/AU160</f>
        <v>-4.036186499652053E-2</v>
      </c>
      <c r="AY160" s="910"/>
      <c r="AZ160" s="876">
        <f>SUM(AZ141,AZ157)</f>
        <v>2013</v>
      </c>
      <c r="BA160" s="876">
        <f>SUM(BA141,BA157)</f>
        <v>1379</v>
      </c>
      <c r="BB160" s="1045">
        <f>SUM(BA160,-AZ160)</f>
        <v>-634</v>
      </c>
      <c r="BC160" s="1046">
        <f>BB160/AZ160</f>
        <v>-0.31495280675608545</v>
      </c>
      <c r="BD160" s="880">
        <v>12</v>
      </c>
      <c r="BE160" s="871"/>
      <c r="BG160" s="1184">
        <v>12</v>
      </c>
      <c r="BH160" s="1047" t="s">
        <v>335</v>
      </c>
      <c r="BI160" s="1048" t="e">
        <f>SUM(BI141,BI157)</f>
        <v>#REF!</v>
      </c>
      <c r="BJ160" s="1038">
        <f>SUM(BJ141,BJ157)</f>
        <v>2077</v>
      </c>
      <c r="BK160" s="1039" t="e">
        <f>SUM(BJ160,-BI160)</f>
        <v>#REF!</v>
      </c>
      <c r="BL160" s="1040" t="e">
        <f>BK160/BI160</f>
        <v>#REF!</v>
      </c>
      <c r="BM160" s="921"/>
      <c r="BN160" s="1038">
        <f>SUM(BN141,BN157)</f>
        <v>983</v>
      </c>
      <c r="BO160" s="1038">
        <f>SUM(BO141,BO157)</f>
        <v>960</v>
      </c>
      <c r="BP160" s="1039">
        <f>SUM(BO160,-BN160)</f>
        <v>-23</v>
      </c>
      <c r="BQ160" s="1225">
        <f>BP160/BN160</f>
        <v>-2.3397761953204477E-2</v>
      </c>
      <c r="BR160" s="910"/>
      <c r="BS160" s="876">
        <f>SUM(BS141,BS157)</f>
        <v>2013</v>
      </c>
      <c r="BT160" s="876">
        <f>SUM(BT141,BT157)</f>
        <v>960</v>
      </c>
      <c r="BU160" s="1045">
        <f>SUM(BT160,-BS160)</f>
        <v>-1053</v>
      </c>
      <c r="BV160" s="1046">
        <f>BU160/BS160</f>
        <v>-0.52309985096870337</v>
      </c>
      <c r="BW160" s="1184">
        <v>12</v>
      </c>
      <c r="BX160" s="871"/>
      <c r="CA160" s="880">
        <v>12</v>
      </c>
      <c r="CB160" s="1047" t="s">
        <v>335</v>
      </c>
      <c r="CC160" s="1048" t="e">
        <f>SUM(CC141,CC157)</f>
        <v>#REF!</v>
      </c>
      <c r="CD160" s="1038">
        <f>SUM(CD141,CD157)</f>
        <v>2077</v>
      </c>
      <c r="CE160" s="1039" t="e">
        <f>SUM(CD160,-CC160)</f>
        <v>#REF!</v>
      </c>
      <c r="CF160" s="1040" t="e">
        <f>CE160/CC160</f>
        <v>#REF!</v>
      </c>
      <c r="CG160" s="921"/>
      <c r="CH160" s="1038">
        <f>SUM(CH141,CH157)</f>
        <v>753</v>
      </c>
      <c r="CI160" s="1038">
        <f>SUM(CI141,CI157)</f>
        <v>712</v>
      </c>
      <c r="CJ160" s="1039">
        <f>SUM(CI160,-CH160)</f>
        <v>-41</v>
      </c>
      <c r="CK160" s="1225">
        <f>CJ160/CH160</f>
        <v>-5.4448871181938911E-2</v>
      </c>
      <c r="CL160" s="910"/>
      <c r="CM160" s="876">
        <f>SUM(CM141,CM157)</f>
        <v>2014</v>
      </c>
      <c r="CN160" s="876">
        <f>SUM(CN141,CN157)</f>
        <v>712</v>
      </c>
      <c r="CO160" s="1045">
        <f>SUM(CN160,-CM160)</f>
        <v>-1302</v>
      </c>
      <c r="CP160" s="1046">
        <f>CO160/CM160</f>
        <v>-0.64647467725918573</v>
      </c>
      <c r="CQ160" s="880">
        <v>12</v>
      </c>
      <c r="CR160" s="871"/>
      <c r="CU160" s="1184">
        <v>12</v>
      </c>
      <c r="CV160" s="1047" t="s">
        <v>335</v>
      </c>
      <c r="CW160" s="1048" t="e">
        <f>SUM(CW141,CW157)</f>
        <v>#REF!</v>
      </c>
      <c r="CX160" s="1038">
        <f>SUM(CX141,CX157)</f>
        <v>2077</v>
      </c>
      <c r="CY160" s="1039" t="e">
        <f>SUM(CX160,-CW160)</f>
        <v>#REF!</v>
      </c>
      <c r="CZ160" s="1040" t="e">
        <f>CY160/CW160</f>
        <v>#REF!</v>
      </c>
      <c r="DA160" s="921"/>
      <c r="DB160" s="1038">
        <f>SUM(DB141,DB157)</f>
        <v>525</v>
      </c>
      <c r="DC160" s="1038">
        <f>SUM(DC141,DC157)</f>
        <v>476</v>
      </c>
      <c r="DD160" s="1039">
        <f>SUM(DC160,-DB160)</f>
        <v>-49</v>
      </c>
      <c r="DE160" s="1225">
        <f>DD160/DB160</f>
        <v>-9.3333333333333338E-2</v>
      </c>
      <c r="DF160" s="910"/>
      <c r="DG160" s="876">
        <f>SUM(DG141,DG157)</f>
        <v>2014</v>
      </c>
      <c r="DH160" s="876">
        <f>SUM(DH141,DH157)</f>
        <v>476</v>
      </c>
      <c r="DI160" s="1045">
        <f>SUM(DH160,-DG160)</f>
        <v>-1538</v>
      </c>
      <c r="DJ160" s="1046">
        <f>DI160/DG160</f>
        <v>-0.76365441906653431</v>
      </c>
      <c r="DK160" s="1184">
        <v>12</v>
      </c>
      <c r="DL160" s="871"/>
      <c r="DO160" s="880">
        <v>12</v>
      </c>
      <c r="DP160" s="1047" t="s">
        <v>335</v>
      </c>
      <c r="DQ160" s="1048" t="e">
        <f>SUM(DQ141,DQ157)</f>
        <v>#REF!</v>
      </c>
      <c r="DR160" s="1038">
        <f>SUM(DR141,DR157)</f>
        <v>2077</v>
      </c>
      <c r="DS160" s="1039" t="e">
        <f>SUM(DR160,-DQ160)</f>
        <v>#REF!</v>
      </c>
      <c r="DT160" s="1040" t="e">
        <f>DS160/DQ160</f>
        <v>#REF!</v>
      </c>
      <c r="DU160" s="921"/>
      <c r="DV160" s="1038">
        <f>SUM(DV141,DV157)</f>
        <v>898</v>
      </c>
      <c r="DW160" s="1038">
        <f>SUM(DW141,DW157)</f>
        <v>843</v>
      </c>
      <c r="DX160" s="1039">
        <f>SUM(DW160,-DV160)</f>
        <v>-55</v>
      </c>
      <c r="DY160" s="1225">
        <f>DX160/DV160</f>
        <v>-6.1247216035634745E-2</v>
      </c>
      <c r="DZ160" s="910"/>
      <c r="EA160" s="876">
        <f>SUM(EA141,EA157)</f>
        <v>2014</v>
      </c>
      <c r="EB160" s="876">
        <f>SUM(EB141,EB157)</f>
        <v>843</v>
      </c>
      <c r="EC160" s="1045">
        <f>SUM(EB160,-EA160)</f>
        <v>-1171</v>
      </c>
      <c r="ED160" s="1046">
        <f>EC160/EA160</f>
        <v>-0.58142999006951346</v>
      </c>
      <c r="EE160" s="880">
        <v>12</v>
      </c>
      <c r="EF160" s="871"/>
      <c r="EI160" s="1188">
        <v>12</v>
      </c>
      <c r="EJ160" s="1052" t="s">
        <v>335</v>
      </c>
      <c r="EK160" s="1048" t="e">
        <f>SUM(EK141,EK157)</f>
        <v>#REF!</v>
      </c>
      <c r="EL160" s="1038">
        <f>SUM(EL141,EL157)</f>
        <v>2077</v>
      </c>
      <c r="EM160" s="1039" t="e">
        <f>SUM(EL160,-EK160)</f>
        <v>#REF!</v>
      </c>
      <c r="EN160" s="1040" t="e">
        <f>EM160/EK160</f>
        <v>#REF!</v>
      </c>
      <c r="EO160" s="921"/>
      <c r="EP160" s="1226">
        <f>SUM(EP141,EP157)</f>
        <v>6684</v>
      </c>
      <c r="EQ160" s="1226">
        <f>SUM(EQ141,EQ157)</f>
        <v>6384</v>
      </c>
      <c r="ER160" s="1227">
        <f>SUM(EQ160,-EP160)</f>
        <v>-300</v>
      </c>
      <c r="ES160" s="1228">
        <f>ER160/EP160</f>
        <v>-4.4883303411131059E-2</v>
      </c>
      <c r="ET160" s="910"/>
      <c r="EU160" s="876">
        <f>SUM(EU141,EU157)</f>
        <v>2014</v>
      </c>
      <c r="EV160" s="876">
        <f>SUM(EV141,EV157)</f>
        <v>6384</v>
      </c>
      <c r="EW160" s="1045">
        <f>SUM(EV160,-EU160)</f>
        <v>4370</v>
      </c>
      <c r="EX160" s="1046">
        <f>EW160/EU160</f>
        <v>2.1698113207547172</v>
      </c>
      <c r="EY160" s="1188">
        <v>12</v>
      </c>
      <c r="EZ160" s="871"/>
    </row>
    <row r="161" spans="1:156" ht="5.0999999999999996" hidden="1" customHeight="1">
      <c r="A161" s="1179"/>
      <c r="B161" s="951"/>
      <c r="C161" s="399"/>
      <c r="D161" s="666"/>
      <c r="E161" s="953"/>
      <c r="F161" s="954"/>
      <c r="G161" s="921"/>
      <c r="H161" s="666"/>
      <c r="I161" s="666"/>
      <c r="J161" s="953"/>
      <c r="K161" s="954"/>
      <c r="L161" s="879"/>
      <c r="M161" s="666"/>
      <c r="N161" s="666"/>
      <c r="O161" s="953"/>
      <c r="P161" s="954"/>
      <c r="Q161" s="1179"/>
      <c r="R161" s="947"/>
      <c r="U161" s="1184"/>
      <c r="V161" s="951"/>
      <c r="W161" s="399"/>
      <c r="X161" s="666"/>
      <c r="Y161" s="953"/>
      <c r="Z161" s="954"/>
      <c r="AA161" s="921"/>
      <c r="AB161" s="666"/>
      <c r="AC161" s="666"/>
      <c r="AD161" s="953"/>
      <c r="AE161" s="954"/>
      <c r="AF161" s="910"/>
      <c r="AG161" s="666"/>
      <c r="AH161" s="666"/>
      <c r="AI161" s="953"/>
      <c r="AJ161" s="954"/>
      <c r="AK161" s="1184"/>
      <c r="AL161" s="871"/>
      <c r="AN161" s="880"/>
      <c r="AO161" s="951"/>
      <c r="AP161" s="399"/>
      <c r="AQ161" s="666"/>
      <c r="AR161" s="953"/>
      <c r="AS161" s="954"/>
      <c r="AT161" s="921"/>
      <c r="AU161" s="666"/>
      <c r="AV161" s="666"/>
      <c r="AW161" s="953"/>
      <c r="AX161" s="954"/>
      <c r="AY161" s="910"/>
      <c r="AZ161" s="666"/>
      <c r="BA161" s="666"/>
      <c r="BB161" s="953"/>
      <c r="BC161" s="954"/>
      <c r="BD161" s="880"/>
      <c r="BE161" s="871"/>
      <c r="BG161" s="1184"/>
      <c r="BH161" s="951"/>
      <c r="BI161" s="399"/>
      <c r="BJ161" s="666"/>
      <c r="BK161" s="953"/>
      <c r="BL161" s="954"/>
      <c r="BM161" s="921"/>
      <c r="BN161" s="666"/>
      <c r="BO161" s="666"/>
      <c r="BP161" s="953"/>
      <c r="BQ161" s="954"/>
      <c r="BR161" s="910"/>
      <c r="BS161" s="666"/>
      <c r="BT161" s="666"/>
      <c r="BU161" s="953"/>
      <c r="BV161" s="954"/>
      <c r="BW161" s="1184"/>
      <c r="BX161" s="871"/>
      <c r="CA161" s="880"/>
      <c r="CB161" s="951"/>
      <c r="CC161" s="399"/>
      <c r="CD161" s="666"/>
      <c r="CE161" s="953"/>
      <c r="CF161" s="954"/>
      <c r="CG161" s="921"/>
      <c r="CH161" s="666"/>
      <c r="CI161" s="666"/>
      <c r="CJ161" s="953"/>
      <c r="CK161" s="954"/>
      <c r="CL161" s="910"/>
      <c r="CM161" s="666"/>
      <c r="CN161" s="666"/>
      <c r="CO161" s="953"/>
      <c r="CP161" s="954"/>
      <c r="CQ161" s="880"/>
      <c r="CR161" s="871"/>
      <c r="CU161" s="1184"/>
      <c r="CV161" s="951"/>
      <c r="CW161" s="399"/>
      <c r="CX161" s="666"/>
      <c r="CY161" s="953"/>
      <c r="CZ161" s="954"/>
      <c r="DA161" s="921"/>
      <c r="DB161" s="666"/>
      <c r="DC161" s="666"/>
      <c r="DD161" s="953"/>
      <c r="DE161" s="954"/>
      <c r="DF161" s="910"/>
      <c r="DG161" s="666"/>
      <c r="DH161" s="666"/>
      <c r="DI161" s="953"/>
      <c r="DJ161" s="954"/>
      <c r="DK161" s="1184"/>
      <c r="DL161" s="871"/>
      <c r="DO161" s="880"/>
      <c r="DP161" s="951"/>
      <c r="DQ161" s="399"/>
      <c r="DR161" s="666"/>
      <c r="DS161" s="953"/>
      <c r="DT161" s="954"/>
      <c r="DU161" s="921"/>
      <c r="DV161" s="666"/>
      <c r="DW161" s="666"/>
      <c r="DX161" s="953"/>
      <c r="DY161" s="954"/>
      <c r="DZ161" s="910"/>
      <c r="EA161" s="666"/>
      <c r="EB161" s="666"/>
      <c r="EC161" s="953"/>
      <c r="ED161" s="954"/>
      <c r="EE161" s="880"/>
      <c r="EF161" s="871"/>
      <c r="EI161" s="1188"/>
      <c r="EJ161" s="951"/>
      <c r="EK161" s="399"/>
      <c r="EL161" s="666"/>
      <c r="EM161" s="953"/>
      <c r="EN161" s="954"/>
      <c r="EO161" s="921"/>
      <c r="EP161" s="666"/>
      <c r="EQ161" s="666"/>
      <c r="ER161" s="953"/>
      <c r="ES161" s="954"/>
      <c r="ET161" s="910"/>
      <c r="EU161" s="666"/>
      <c r="EV161" s="666"/>
      <c r="EW161" s="953"/>
      <c r="EX161" s="954"/>
      <c r="EY161" s="1188"/>
      <c r="EZ161" s="871"/>
    </row>
    <row r="162" spans="1:156" hidden="1">
      <c r="A162" s="1179">
        <v>22</v>
      </c>
      <c r="B162" s="985" t="s">
        <v>336</v>
      </c>
      <c r="C162" s="985">
        <f>SUM(C141,C157)</f>
        <v>0</v>
      </c>
      <c r="D162" s="985">
        <f>SUM(D141,D157)</f>
        <v>8132</v>
      </c>
      <c r="E162" s="635">
        <f>SUM(D162,-C162)</f>
        <v>8132</v>
      </c>
      <c r="F162" s="1218" t="e">
        <f>E162/C162</f>
        <v>#DIV/0!</v>
      </c>
      <c r="G162" s="921">
        <v>21</v>
      </c>
      <c r="H162" s="985">
        <f>SUM(H141,H157)</f>
        <v>8200</v>
      </c>
      <c r="I162" s="985">
        <f>SUM(I141,I157)</f>
        <v>7808</v>
      </c>
      <c r="J162" s="635">
        <f>SUM(I162,-H162)</f>
        <v>-392</v>
      </c>
      <c r="K162" s="1218">
        <f>J162/H162</f>
        <v>-4.7804878048780489E-2</v>
      </c>
      <c r="L162" s="879"/>
      <c r="M162" s="985">
        <f>SUM(M141,M157)</f>
        <v>8200</v>
      </c>
      <c r="N162" s="985">
        <f>SUM(N141,N157)</f>
        <v>7808</v>
      </c>
      <c r="O162" s="635">
        <f>SUM(N162,-M162)</f>
        <v>-392</v>
      </c>
      <c r="P162" s="1218">
        <f>O162/M162</f>
        <v>-4.7804878048780489E-2</v>
      </c>
      <c r="Q162" s="1179">
        <v>22</v>
      </c>
      <c r="R162" s="947"/>
      <c r="U162" s="1184">
        <v>22</v>
      </c>
      <c r="V162" s="985" t="s">
        <v>336</v>
      </c>
      <c r="W162" s="985" t="e">
        <f>SUM(W141,W157)</f>
        <v>#REF!</v>
      </c>
      <c r="X162" s="985">
        <f>SUM(X141,X157)</f>
        <v>2077</v>
      </c>
      <c r="Y162" s="635" t="e">
        <f>SUM(X162,-W162)</f>
        <v>#REF!</v>
      </c>
      <c r="Z162" s="1218" t="e">
        <f>Y162/W162</f>
        <v>#REF!</v>
      </c>
      <c r="AA162" s="921"/>
      <c r="AB162" s="985">
        <f>SUM(AB141,AB157)</f>
        <v>2088</v>
      </c>
      <c r="AC162" s="985">
        <f>SUM(AC141,AC157)</f>
        <v>2014</v>
      </c>
      <c r="AD162" s="635">
        <f>SUM(AC162,-AB162)</f>
        <v>-74</v>
      </c>
      <c r="AE162" s="1218">
        <f>AD162/AB162</f>
        <v>-3.5440613026819924E-2</v>
      </c>
      <c r="AF162" s="910">
        <v>21</v>
      </c>
      <c r="AG162" s="985">
        <f>SUM(AG141,AG157)</f>
        <v>2014</v>
      </c>
      <c r="AH162" s="985">
        <f>SUM(AH141,AH157)</f>
        <v>2014</v>
      </c>
      <c r="AI162" s="635">
        <f>SUM(AH162,-AG162)</f>
        <v>0</v>
      </c>
      <c r="AJ162" s="1218">
        <f>AI162/AG162</f>
        <v>0</v>
      </c>
      <c r="AK162" s="1184">
        <v>22</v>
      </c>
      <c r="AL162" s="871"/>
      <c r="AN162" s="880">
        <v>22</v>
      </c>
      <c r="AO162" s="985" t="s">
        <v>336</v>
      </c>
      <c r="AP162" s="985" t="e">
        <f>SUM(AP141,AP157)</f>
        <v>#REF!</v>
      </c>
      <c r="AQ162" s="985">
        <f>SUM(AQ141,AQ157)</f>
        <v>2077</v>
      </c>
      <c r="AR162" s="635" t="e">
        <f>SUM(AQ162,-AP162)</f>
        <v>#REF!</v>
      </c>
      <c r="AS162" s="1218" t="e">
        <f>AR162/AP162</f>
        <v>#REF!</v>
      </c>
      <c r="AT162" s="921"/>
      <c r="AU162" s="985">
        <f>SUM(AU141,AU157)</f>
        <v>1437</v>
      </c>
      <c r="AV162" s="985">
        <f>SUM(AV141,AV157)</f>
        <v>1379</v>
      </c>
      <c r="AW162" s="635">
        <f>SUM(AV162,-AU162)</f>
        <v>-58</v>
      </c>
      <c r="AX162" s="1218">
        <f>AW162/AU162</f>
        <v>-4.036186499652053E-2</v>
      </c>
      <c r="AY162" s="910">
        <v>21</v>
      </c>
      <c r="AZ162" s="985">
        <f>SUM(AZ141,AZ157)</f>
        <v>2013</v>
      </c>
      <c r="BA162" s="985">
        <f>SUM(BA141,BA157)</f>
        <v>1379</v>
      </c>
      <c r="BB162" s="635">
        <f>SUM(BA162,-AZ162)</f>
        <v>-634</v>
      </c>
      <c r="BC162" s="1218">
        <f>BB162/AZ162</f>
        <v>-0.31495280675608545</v>
      </c>
      <c r="BD162" s="880">
        <v>22</v>
      </c>
      <c r="BE162" s="871"/>
      <c r="BG162" s="1184">
        <v>22</v>
      </c>
      <c r="BH162" s="985" t="s">
        <v>336</v>
      </c>
      <c r="BI162" s="985" t="e">
        <f>SUM(BI141,BI157)</f>
        <v>#REF!</v>
      </c>
      <c r="BJ162" s="985">
        <f>SUM(BJ141,BJ157)</f>
        <v>2077</v>
      </c>
      <c r="BK162" s="635" t="e">
        <f>SUM(BJ162,-BI162)</f>
        <v>#REF!</v>
      </c>
      <c r="BL162" s="1218" t="e">
        <f>BK162/BI162</f>
        <v>#REF!</v>
      </c>
      <c r="BM162" s="921"/>
      <c r="BN162" s="985">
        <f>SUM(BN141,BN157)</f>
        <v>983</v>
      </c>
      <c r="BO162" s="985">
        <f>SUM(BO141,BO157)</f>
        <v>960</v>
      </c>
      <c r="BP162" s="635">
        <f>SUM(BO162,-BN162)</f>
        <v>-23</v>
      </c>
      <c r="BQ162" s="1218">
        <f>BP162/BN162</f>
        <v>-2.3397761953204477E-2</v>
      </c>
      <c r="BR162" s="910">
        <v>21</v>
      </c>
      <c r="BS162" s="985">
        <f>SUM(BS141,BS157)</f>
        <v>2013</v>
      </c>
      <c r="BT162" s="985">
        <f>SUM(BT141,BT157)</f>
        <v>960</v>
      </c>
      <c r="BU162" s="635">
        <f>SUM(BT162,-BS162)</f>
        <v>-1053</v>
      </c>
      <c r="BV162" s="1218">
        <f>BU162/BS162</f>
        <v>-0.52309985096870337</v>
      </c>
      <c r="BW162" s="1184">
        <v>22</v>
      </c>
      <c r="BX162" s="871"/>
      <c r="CA162" s="880">
        <v>22</v>
      </c>
      <c r="CB162" s="985" t="s">
        <v>336</v>
      </c>
      <c r="CC162" s="985" t="e">
        <f>SUM(CC141,CC157)</f>
        <v>#REF!</v>
      </c>
      <c r="CD162" s="985">
        <f>SUM(CD141,CD157)</f>
        <v>2077</v>
      </c>
      <c r="CE162" s="635" t="e">
        <f>SUM(CD162,-CC162)</f>
        <v>#REF!</v>
      </c>
      <c r="CF162" s="1218" t="e">
        <f>CE162/CC162</f>
        <v>#REF!</v>
      </c>
      <c r="CG162" s="921"/>
      <c r="CH162" s="985">
        <f>SUM(CH141,CH157)</f>
        <v>753</v>
      </c>
      <c r="CI162" s="985">
        <f>SUM(CI141,CI157)</f>
        <v>712</v>
      </c>
      <c r="CJ162" s="635">
        <f>SUM(CI162,-CH162)</f>
        <v>-41</v>
      </c>
      <c r="CK162" s="1218">
        <f>CJ162/CH162</f>
        <v>-5.4448871181938911E-2</v>
      </c>
      <c r="CL162" s="910">
        <v>21</v>
      </c>
      <c r="CM162" s="985">
        <f>SUM(CM141,CM157)</f>
        <v>2014</v>
      </c>
      <c r="CN162" s="985">
        <f>SUM(CN141,CN157)</f>
        <v>712</v>
      </c>
      <c r="CO162" s="635">
        <f>SUM(CN162,-CM162)</f>
        <v>-1302</v>
      </c>
      <c r="CP162" s="1218">
        <f>CO162/CM162</f>
        <v>-0.64647467725918573</v>
      </c>
      <c r="CQ162" s="880">
        <v>22</v>
      </c>
      <c r="CR162" s="871"/>
      <c r="CU162" s="1184">
        <v>22</v>
      </c>
      <c r="CV162" s="985" t="s">
        <v>336</v>
      </c>
      <c r="CW162" s="985" t="e">
        <f>SUM(CW141,CW157)</f>
        <v>#REF!</v>
      </c>
      <c r="CX162" s="985">
        <f>SUM(CX141,CX157)</f>
        <v>2077</v>
      </c>
      <c r="CY162" s="635" t="e">
        <f>SUM(CX162,-CW162)</f>
        <v>#REF!</v>
      </c>
      <c r="CZ162" s="1218" t="e">
        <f>CY162/CW162</f>
        <v>#REF!</v>
      </c>
      <c r="DA162" s="921"/>
      <c r="DB162" s="985">
        <f>SUM(DB141,DB157)</f>
        <v>525</v>
      </c>
      <c r="DC162" s="985">
        <f>SUM(DC141,DC157)</f>
        <v>476</v>
      </c>
      <c r="DD162" s="635">
        <f>SUM(DC162,-DB162)</f>
        <v>-49</v>
      </c>
      <c r="DE162" s="1218">
        <f>DD162/DB162</f>
        <v>-9.3333333333333338E-2</v>
      </c>
      <c r="DF162" s="910">
        <v>21</v>
      </c>
      <c r="DG162" s="985">
        <f>SUM(DG141,DG157)</f>
        <v>2014</v>
      </c>
      <c r="DH162" s="985">
        <f>SUM(DH141,DH157)</f>
        <v>476</v>
      </c>
      <c r="DI162" s="635">
        <f>SUM(DH162,-DG162)</f>
        <v>-1538</v>
      </c>
      <c r="DJ162" s="1218">
        <f>DI162/DG162</f>
        <v>-0.76365441906653431</v>
      </c>
      <c r="DK162" s="1184">
        <v>22</v>
      </c>
      <c r="DL162" s="871"/>
      <c r="DO162" s="880">
        <v>22</v>
      </c>
      <c r="DP162" s="985" t="s">
        <v>336</v>
      </c>
      <c r="DQ162" s="985" t="e">
        <f>SUM(DQ141,DQ157)</f>
        <v>#REF!</v>
      </c>
      <c r="DR162" s="985">
        <f>SUM(DR141,DR157)</f>
        <v>2077</v>
      </c>
      <c r="DS162" s="635" t="e">
        <f>SUM(DR162,-DQ162)</f>
        <v>#REF!</v>
      </c>
      <c r="DT162" s="1218" t="e">
        <f>DS162/DQ162</f>
        <v>#REF!</v>
      </c>
      <c r="DU162" s="921"/>
      <c r="DV162" s="985">
        <f>SUM(DV141,DV157)</f>
        <v>898</v>
      </c>
      <c r="DW162" s="985">
        <f>SUM(DW141,DW157)</f>
        <v>843</v>
      </c>
      <c r="DX162" s="635">
        <f>SUM(DW162,-DV162)</f>
        <v>-55</v>
      </c>
      <c r="DY162" s="1218">
        <f>DX162/DV162</f>
        <v>-6.1247216035634745E-2</v>
      </c>
      <c r="DZ162" s="910">
        <v>21</v>
      </c>
      <c r="EA162" s="985">
        <f>SUM(EA141,EA157)</f>
        <v>2014</v>
      </c>
      <c r="EB162" s="985">
        <f>SUM(EB141,EB157)</f>
        <v>843</v>
      </c>
      <c r="EC162" s="635">
        <f>SUM(EB162,-EA162)</f>
        <v>-1171</v>
      </c>
      <c r="ED162" s="1218">
        <f>EC162/EA162</f>
        <v>-0.58142999006951346</v>
      </c>
      <c r="EE162" s="880">
        <v>22</v>
      </c>
      <c r="EF162" s="871"/>
      <c r="EI162" s="1188">
        <v>22</v>
      </c>
      <c r="EJ162" s="985" t="s">
        <v>336</v>
      </c>
      <c r="EK162" s="985" t="e">
        <f>SUM(EK141,EK157)</f>
        <v>#REF!</v>
      </c>
      <c r="EL162" s="985">
        <f>SUM(EL141,EL157)</f>
        <v>2077</v>
      </c>
      <c r="EM162" s="635" t="e">
        <f>SUM(EL162,-EK162)</f>
        <v>#REF!</v>
      </c>
      <c r="EN162" s="1218" t="e">
        <f>EM162/EK162</f>
        <v>#REF!</v>
      </c>
      <c r="EO162" s="921"/>
      <c r="EP162" s="985">
        <f>SUM(EP141,EP157)</f>
        <v>6684</v>
      </c>
      <c r="EQ162" s="985">
        <f>SUM(EQ141,EQ157)</f>
        <v>6384</v>
      </c>
      <c r="ER162" s="635">
        <f>SUM(EQ162,-EP162)</f>
        <v>-300</v>
      </c>
      <c r="ES162" s="1218">
        <f>ER162/EP162</f>
        <v>-4.4883303411131059E-2</v>
      </c>
      <c r="ET162" s="910">
        <v>21</v>
      </c>
      <c r="EU162" s="985">
        <f>SUM(EU141,EU157)</f>
        <v>2014</v>
      </c>
      <c r="EV162" s="985">
        <f>SUM(EV141,EV157)</f>
        <v>6384</v>
      </c>
      <c r="EW162" s="635">
        <f>SUM(EV162,-EU162)</f>
        <v>4370</v>
      </c>
      <c r="EX162" s="1218">
        <f>EW162/EU162</f>
        <v>2.1698113207547172</v>
      </c>
      <c r="EY162" s="1188">
        <v>22</v>
      </c>
      <c r="EZ162" s="871"/>
    </row>
    <row r="163" spans="1:156" hidden="1">
      <c r="A163" s="1179"/>
      <c r="B163" s="988"/>
      <c r="C163" s="989"/>
      <c r="D163" s="990"/>
      <c r="E163" s="991"/>
      <c r="F163" s="992"/>
      <c r="G163" s="921"/>
      <c r="H163" s="990"/>
      <c r="I163" s="990"/>
      <c r="J163" s="991"/>
      <c r="K163" s="992"/>
      <c r="L163" s="879"/>
      <c r="M163" s="990"/>
      <c r="N163" s="990"/>
      <c r="O163" s="991"/>
      <c r="P163" s="992"/>
      <c r="Q163" s="1179"/>
      <c r="R163" s="947"/>
      <c r="U163" s="1184"/>
      <c r="V163" s="988"/>
      <c r="W163" s="989"/>
      <c r="X163" s="990"/>
      <c r="Y163" s="991"/>
      <c r="Z163" s="992"/>
      <c r="AA163" s="921"/>
      <c r="AB163" s="990"/>
      <c r="AC163" s="990"/>
      <c r="AD163" s="991"/>
      <c r="AE163" s="992"/>
      <c r="AF163" s="910"/>
      <c r="AG163" s="990"/>
      <c r="AH163" s="990"/>
      <c r="AI163" s="991"/>
      <c r="AJ163" s="992"/>
      <c r="AK163" s="1184"/>
      <c r="AL163" s="871"/>
      <c r="AN163" s="880"/>
      <c r="AO163" s="988"/>
      <c r="AP163" s="989"/>
      <c r="AQ163" s="990"/>
      <c r="AR163" s="991"/>
      <c r="AS163" s="992"/>
      <c r="AT163" s="921"/>
      <c r="AU163" s="990"/>
      <c r="AV163" s="990"/>
      <c r="AW163" s="991"/>
      <c r="AX163" s="992"/>
      <c r="AY163" s="910"/>
      <c r="AZ163" s="990"/>
      <c r="BA163" s="990"/>
      <c r="BB163" s="991"/>
      <c r="BC163" s="992"/>
      <c r="BD163" s="880"/>
      <c r="BE163" s="871"/>
      <c r="BG163" s="1184"/>
      <c r="BH163" s="988"/>
      <c r="BI163" s="989"/>
      <c r="BJ163" s="990"/>
      <c r="BK163" s="991"/>
      <c r="BL163" s="992"/>
      <c r="BM163" s="921"/>
      <c r="BN163" s="990"/>
      <c r="BO163" s="990"/>
      <c r="BP163" s="991"/>
      <c r="BQ163" s="992"/>
      <c r="BR163" s="910"/>
      <c r="BS163" s="990"/>
      <c r="BT163" s="990"/>
      <c r="BU163" s="991"/>
      <c r="BV163" s="992"/>
      <c r="BW163" s="1184"/>
      <c r="BX163" s="871"/>
      <c r="CA163" s="880"/>
      <c r="CB163" s="988"/>
      <c r="CC163" s="989"/>
      <c r="CD163" s="990"/>
      <c r="CE163" s="991"/>
      <c r="CF163" s="992"/>
      <c r="CG163" s="921"/>
      <c r="CH163" s="990"/>
      <c r="CI163" s="990"/>
      <c r="CJ163" s="991"/>
      <c r="CK163" s="992"/>
      <c r="CL163" s="910"/>
      <c r="CM163" s="990"/>
      <c r="CN163" s="990"/>
      <c r="CO163" s="991"/>
      <c r="CP163" s="992"/>
      <c r="CQ163" s="880"/>
      <c r="CR163" s="871"/>
      <c r="CU163" s="1184"/>
      <c r="CV163" s="988"/>
      <c r="CW163" s="989"/>
      <c r="CX163" s="990"/>
      <c r="CY163" s="991"/>
      <c r="CZ163" s="992"/>
      <c r="DA163" s="921"/>
      <c r="DB163" s="990"/>
      <c r="DC163" s="990"/>
      <c r="DD163" s="991"/>
      <c r="DE163" s="992"/>
      <c r="DF163" s="910"/>
      <c r="DG163" s="990"/>
      <c r="DH163" s="990"/>
      <c r="DI163" s="991"/>
      <c r="DJ163" s="992"/>
      <c r="DK163" s="1184"/>
      <c r="DL163" s="871"/>
      <c r="DO163" s="880"/>
      <c r="DP163" s="988"/>
      <c r="DQ163" s="989"/>
      <c r="DR163" s="990"/>
      <c r="DS163" s="991"/>
      <c r="DT163" s="992"/>
      <c r="DU163" s="921"/>
      <c r="DV163" s="990"/>
      <c r="DW163" s="990"/>
      <c r="DX163" s="991"/>
      <c r="DY163" s="992"/>
      <c r="DZ163" s="910"/>
      <c r="EA163" s="990"/>
      <c r="EB163" s="990"/>
      <c r="EC163" s="991"/>
      <c r="ED163" s="992"/>
      <c r="EE163" s="880"/>
      <c r="EF163" s="871"/>
      <c r="EI163" s="1188"/>
      <c r="EJ163" s="988"/>
      <c r="EK163" s="989"/>
      <c r="EL163" s="990"/>
      <c r="EM163" s="991"/>
      <c r="EN163" s="992"/>
      <c r="EO163" s="921"/>
      <c r="EP163" s="990"/>
      <c r="EQ163" s="990"/>
      <c r="ER163" s="991"/>
      <c r="ES163" s="992"/>
      <c r="ET163" s="910"/>
      <c r="EU163" s="990"/>
      <c r="EV163" s="990"/>
      <c r="EW163" s="991"/>
      <c r="EX163" s="992"/>
      <c r="EY163" s="1188"/>
      <c r="EZ163" s="871"/>
    </row>
    <row r="164" spans="1:156" hidden="1">
      <c r="A164" s="1179">
        <v>23</v>
      </c>
      <c r="B164" s="993" t="s">
        <v>337</v>
      </c>
      <c r="C164" s="867">
        <f>C220</f>
        <v>0</v>
      </c>
      <c r="D164" s="867">
        <f>D220</f>
        <v>1072</v>
      </c>
      <c r="E164" s="919">
        <f>SUM(D164,-C164)</f>
        <v>1072</v>
      </c>
      <c r="F164" s="920" t="e">
        <f>E164/C164</f>
        <v>#DIV/0!</v>
      </c>
      <c r="G164" s="921">
        <v>22</v>
      </c>
      <c r="H164" s="867">
        <f>H220</f>
        <v>1085</v>
      </c>
      <c r="I164" s="867">
        <f>I220</f>
        <v>1051</v>
      </c>
      <c r="J164" s="919">
        <f>SUM(I164,-H164)</f>
        <v>-34</v>
      </c>
      <c r="K164" s="920">
        <f>J164/H164</f>
        <v>-3.1336405529953919E-2</v>
      </c>
      <c r="L164" s="879"/>
      <c r="M164" s="867">
        <f>M220</f>
        <v>1085</v>
      </c>
      <c r="N164" s="867">
        <f>N220</f>
        <v>1051</v>
      </c>
      <c r="O164" s="919">
        <f>SUM(N164,-M164)</f>
        <v>-34</v>
      </c>
      <c r="P164" s="920">
        <f>O164/M164</f>
        <v>-3.1336405529953919E-2</v>
      </c>
      <c r="Q164" s="1179">
        <v>23</v>
      </c>
      <c r="R164" s="947"/>
      <c r="U164" s="1184">
        <v>23</v>
      </c>
      <c r="V164" s="993" t="s">
        <v>337</v>
      </c>
      <c r="W164" s="867" t="e">
        <f>W223</f>
        <v>#REF!</v>
      </c>
      <c r="X164" s="867">
        <f>X223</f>
        <v>394</v>
      </c>
      <c r="Y164" s="919" t="e">
        <f>SUM(X164,-W164)</f>
        <v>#REF!</v>
      </c>
      <c r="Z164" s="920" t="e">
        <f>Y164/W164</f>
        <v>#REF!</v>
      </c>
      <c r="AA164" s="921"/>
      <c r="AB164" s="867">
        <f>AB223</f>
        <v>343</v>
      </c>
      <c r="AC164" s="867">
        <f>AC223</f>
        <v>333</v>
      </c>
      <c r="AD164" s="919">
        <f>SUM(AC164,-AB164)</f>
        <v>-10</v>
      </c>
      <c r="AE164" s="920">
        <f>AD164/AB164</f>
        <v>-2.9154518950437316E-2</v>
      </c>
      <c r="AF164" s="910">
        <v>22</v>
      </c>
      <c r="AG164" s="867">
        <f>AG223</f>
        <v>0</v>
      </c>
      <c r="AH164" s="867">
        <f>AH223</f>
        <v>333</v>
      </c>
      <c r="AI164" s="919">
        <f>SUM(AH164,-AG164)</f>
        <v>333</v>
      </c>
      <c r="AJ164" s="920" t="e">
        <f>AI164/AG164</f>
        <v>#DIV/0!</v>
      </c>
      <c r="AK164" s="1184">
        <v>23</v>
      </c>
      <c r="AL164" s="871"/>
      <c r="AN164" s="880">
        <v>23</v>
      </c>
      <c r="AO164" s="993" t="s">
        <v>337</v>
      </c>
      <c r="AP164" s="867" t="e">
        <f>AP223</f>
        <v>#REF!</v>
      </c>
      <c r="AQ164" s="867">
        <f>AQ223</f>
        <v>394</v>
      </c>
      <c r="AR164" s="919" t="e">
        <f>SUM(AQ164,-AP164)</f>
        <v>#REF!</v>
      </c>
      <c r="AS164" s="920" t="e">
        <f>AR164/AP164</f>
        <v>#REF!</v>
      </c>
      <c r="AT164" s="921"/>
      <c r="AU164" s="867">
        <f>AU223</f>
        <v>267</v>
      </c>
      <c r="AV164" s="867">
        <f>AV223</f>
        <v>234</v>
      </c>
      <c r="AW164" s="919">
        <f>SUM(AV164,-AU164)</f>
        <v>-33</v>
      </c>
      <c r="AX164" s="920">
        <f>AW164/AU164</f>
        <v>-0.12359550561797752</v>
      </c>
      <c r="AY164" s="910">
        <v>22</v>
      </c>
      <c r="AZ164" s="867">
        <f>AZ223</f>
        <v>0</v>
      </c>
      <c r="BA164" s="867">
        <f>BA223</f>
        <v>234</v>
      </c>
      <c r="BB164" s="919">
        <f>SUM(BA164,-AZ164)</f>
        <v>234</v>
      </c>
      <c r="BC164" s="920" t="e">
        <f>BB164/AZ164</f>
        <v>#DIV/0!</v>
      </c>
      <c r="BD164" s="880">
        <v>23</v>
      </c>
      <c r="BE164" s="871"/>
      <c r="BG164" s="1184">
        <v>23</v>
      </c>
      <c r="BH164" s="993" t="s">
        <v>337</v>
      </c>
      <c r="BI164" s="867" t="e">
        <f>BI223</f>
        <v>#REF!</v>
      </c>
      <c r="BJ164" s="867">
        <f>BJ223</f>
        <v>394</v>
      </c>
      <c r="BK164" s="919" t="e">
        <f>SUM(BJ164,-BI164)</f>
        <v>#REF!</v>
      </c>
      <c r="BL164" s="920" t="e">
        <f>BK164/BI164</f>
        <v>#REF!</v>
      </c>
      <c r="BM164" s="921"/>
      <c r="BN164" s="867">
        <f>BN223</f>
        <v>255</v>
      </c>
      <c r="BO164" s="867">
        <f>BO223</f>
        <v>235</v>
      </c>
      <c r="BP164" s="919">
        <f>SUM(BO164,-BN164)</f>
        <v>-20</v>
      </c>
      <c r="BQ164" s="920">
        <f>BP164/BN164</f>
        <v>-7.8431372549019607E-2</v>
      </c>
      <c r="BR164" s="910">
        <v>22</v>
      </c>
      <c r="BS164" s="867">
        <f>BS223</f>
        <v>0</v>
      </c>
      <c r="BT164" s="867">
        <f>BT223</f>
        <v>235</v>
      </c>
      <c r="BU164" s="919">
        <f>SUM(BT164,-BS164)</f>
        <v>235</v>
      </c>
      <c r="BV164" s="920" t="e">
        <f>BU164/BS164</f>
        <v>#DIV/0!</v>
      </c>
      <c r="BW164" s="1184">
        <v>23</v>
      </c>
      <c r="BX164" s="871"/>
      <c r="CA164" s="880">
        <v>23</v>
      </c>
      <c r="CB164" s="993" t="s">
        <v>337</v>
      </c>
      <c r="CC164" s="867" t="e">
        <f>CC223</f>
        <v>#REF!</v>
      </c>
      <c r="CD164" s="867">
        <f>CD223</f>
        <v>394</v>
      </c>
      <c r="CE164" s="919" t="e">
        <f>SUM(CD164,-CC164)</f>
        <v>#REF!</v>
      </c>
      <c r="CF164" s="920" t="e">
        <f>CE164/CC164</f>
        <v>#REF!</v>
      </c>
      <c r="CG164" s="921"/>
      <c r="CH164" s="867">
        <f>CH223</f>
        <v>213</v>
      </c>
      <c r="CI164" s="867">
        <f>CI223</f>
        <v>194</v>
      </c>
      <c r="CJ164" s="919">
        <f>SUM(CI164,-CH164)</f>
        <v>-19</v>
      </c>
      <c r="CK164" s="920">
        <f>CJ164/CH164</f>
        <v>-8.9201877934272297E-2</v>
      </c>
      <c r="CL164" s="910">
        <v>22</v>
      </c>
      <c r="CM164" s="867">
        <f>CM223</f>
        <v>0</v>
      </c>
      <c r="CN164" s="867">
        <f>CN223</f>
        <v>194</v>
      </c>
      <c r="CO164" s="919">
        <f>SUM(CN164,-CM164)</f>
        <v>194</v>
      </c>
      <c r="CP164" s="920" t="e">
        <f>CO164/CM164</f>
        <v>#DIV/0!</v>
      </c>
      <c r="CQ164" s="880">
        <v>23</v>
      </c>
      <c r="CR164" s="871"/>
      <c r="CU164" s="1184">
        <v>23</v>
      </c>
      <c r="CV164" s="993" t="s">
        <v>337</v>
      </c>
      <c r="CW164" s="867" t="e">
        <f>CW223</f>
        <v>#REF!</v>
      </c>
      <c r="CX164" s="867">
        <f>CX223</f>
        <v>394</v>
      </c>
      <c r="CY164" s="919" t="e">
        <f>SUM(CX164,-CW164)</f>
        <v>#REF!</v>
      </c>
      <c r="CZ164" s="920" t="e">
        <f>CY164/CW164</f>
        <v>#REF!</v>
      </c>
      <c r="DA164" s="921"/>
      <c r="DB164" s="867">
        <f>DB223</f>
        <v>213</v>
      </c>
      <c r="DC164" s="867">
        <f>DC223</f>
        <v>198</v>
      </c>
      <c r="DD164" s="919">
        <f>SUM(DC164,-DB164)</f>
        <v>-15</v>
      </c>
      <c r="DE164" s="920">
        <f>DD164/DB164</f>
        <v>-7.0422535211267609E-2</v>
      </c>
      <c r="DF164" s="910">
        <v>22</v>
      </c>
      <c r="DG164" s="867">
        <f>DG223</f>
        <v>0</v>
      </c>
      <c r="DH164" s="867">
        <f>DH223</f>
        <v>198</v>
      </c>
      <c r="DI164" s="919">
        <f>SUM(DH164,-DG164)</f>
        <v>198</v>
      </c>
      <c r="DJ164" s="920" t="e">
        <f>DI164/DG164</f>
        <v>#DIV/0!</v>
      </c>
      <c r="DK164" s="1184">
        <v>23</v>
      </c>
      <c r="DL164" s="871"/>
      <c r="DO164" s="880">
        <v>23</v>
      </c>
      <c r="DP164" s="993" t="s">
        <v>337</v>
      </c>
      <c r="DQ164" s="867" t="e">
        <f>DQ223</f>
        <v>#REF!</v>
      </c>
      <c r="DR164" s="867">
        <f>DR223</f>
        <v>394</v>
      </c>
      <c r="DS164" s="919" t="e">
        <f>SUM(DR164,-DQ164)</f>
        <v>#REF!</v>
      </c>
      <c r="DT164" s="920" t="e">
        <f>DS164/DQ164</f>
        <v>#REF!</v>
      </c>
      <c r="DU164" s="921"/>
      <c r="DV164" s="867">
        <f>DV223</f>
        <v>232</v>
      </c>
      <c r="DW164" s="867">
        <f>DW223</f>
        <v>220</v>
      </c>
      <c r="DX164" s="919">
        <f>SUM(DW164,-DV164)</f>
        <v>-12</v>
      </c>
      <c r="DY164" s="920">
        <f>DX164/DV164</f>
        <v>-5.1724137931034482E-2</v>
      </c>
      <c r="DZ164" s="910">
        <v>22</v>
      </c>
      <c r="EA164" s="867">
        <f>EA223</f>
        <v>0</v>
      </c>
      <c r="EB164" s="867">
        <f>EB223</f>
        <v>220</v>
      </c>
      <c r="EC164" s="919">
        <f>SUM(EB164,-EA164)</f>
        <v>220</v>
      </c>
      <c r="ED164" s="920" t="e">
        <f>EC164/EA164</f>
        <v>#DIV/0!</v>
      </c>
      <c r="EE164" s="880">
        <v>23</v>
      </c>
      <c r="EF164" s="871"/>
      <c r="EI164" s="1188">
        <v>23</v>
      </c>
      <c r="EJ164" s="993" t="s">
        <v>337</v>
      </c>
      <c r="EK164" s="867" t="e">
        <f>EK223</f>
        <v>#REF!</v>
      </c>
      <c r="EL164" s="867">
        <f>EL223</f>
        <v>394</v>
      </c>
      <c r="EM164" s="919" t="e">
        <f>SUM(EL164,-EK164)</f>
        <v>#REF!</v>
      </c>
      <c r="EN164" s="920" t="e">
        <f>EM164/EK164</f>
        <v>#REF!</v>
      </c>
      <c r="EO164" s="921"/>
      <c r="EP164" s="867">
        <f>EP223</f>
        <v>496</v>
      </c>
      <c r="EQ164" s="867">
        <f>EQ223</f>
        <v>468</v>
      </c>
      <c r="ER164" s="919">
        <f>SUM(EQ164,-EP164)</f>
        <v>-28</v>
      </c>
      <c r="ES164" s="920">
        <f>ER164/EP164</f>
        <v>-5.6451612903225805E-2</v>
      </c>
      <c r="ET164" s="910">
        <v>22</v>
      </c>
      <c r="EU164" s="867">
        <f>EU223</f>
        <v>0</v>
      </c>
      <c r="EV164" s="867">
        <f>EV223</f>
        <v>468</v>
      </c>
      <c r="EW164" s="919">
        <f>SUM(EV164,-EU164)</f>
        <v>468</v>
      </c>
      <c r="EX164" s="920" t="e">
        <f>EW164/EU164</f>
        <v>#DIV/0!</v>
      </c>
      <c r="EY164" s="1188">
        <v>23</v>
      </c>
      <c r="EZ164" s="871"/>
    </row>
    <row r="165" spans="1:156" hidden="1">
      <c r="A165" s="1179"/>
      <c r="B165" s="988"/>
      <c r="C165" s="989"/>
      <c r="D165" s="990"/>
      <c r="E165" s="991"/>
      <c r="F165" s="992"/>
      <c r="G165" s="921"/>
      <c r="H165" s="990"/>
      <c r="I165" s="990"/>
      <c r="J165" s="991"/>
      <c r="K165" s="992"/>
      <c r="L165" s="879"/>
      <c r="M165" s="990"/>
      <c r="N165" s="990"/>
      <c r="O165" s="991"/>
      <c r="P165" s="992"/>
      <c r="Q165" s="1179"/>
      <c r="R165" s="947"/>
      <c r="U165" s="1184"/>
      <c r="V165" s="988"/>
      <c r="W165" s="989"/>
      <c r="X165" s="990"/>
      <c r="Y165" s="991"/>
      <c r="Z165" s="992"/>
      <c r="AA165" s="921"/>
      <c r="AB165" s="990"/>
      <c r="AC165" s="990"/>
      <c r="AD165" s="991"/>
      <c r="AE165" s="992"/>
      <c r="AF165" s="910"/>
      <c r="AG165" s="990"/>
      <c r="AH165" s="990"/>
      <c r="AI165" s="991"/>
      <c r="AJ165" s="992"/>
      <c r="AK165" s="1184"/>
      <c r="AL165" s="871"/>
      <c r="AN165" s="880"/>
      <c r="AO165" s="988"/>
      <c r="AP165" s="989"/>
      <c r="AQ165" s="990"/>
      <c r="AR165" s="991"/>
      <c r="AS165" s="992"/>
      <c r="AT165" s="921"/>
      <c r="AU165" s="990"/>
      <c r="AV165" s="990"/>
      <c r="AW165" s="991"/>
      <c r="AX165" s="992"/>
      <c r="AY165" s="910"/>
      <c r="AZ165" s="990"/>
      <c r="BA165" s="990"/>
      <c r="BB165" s="991"/>
      <c r="BC165" s="992"/>
      <c r="BD165" s="880"/>
      <c r="BE165" s="871"/>
      <c r="BG165" s="1184"/>
      <c r="BH165" s="988"/>
      <c r="BI165" s="989"/>
      <c r="BJ165" s="990"/>
      <c r="BK165" s="991"/>
      <c r="BL165" s="992"/>
      <c r="BM165" s="921"/>
      <c r="BN165" s="990"/>
      <c r="BO165" s="990"/>
      <c r="BP165" s="991"/>
      <c r="BQ165" s="992"/>
      <c r="BR165" s="910"/>
      <c r="BS165" s="990"/>
      <c r="BT165" s="990"/>
      <c r="BU165" s="991"/>
      <c r="BV165" s="992"/>
      <c r="BW165" s="1184"/>
      <c r="BX165" s="871"/>
      <c r="CA165" s="880"/>
      <c r="CB165" s="988"/>
      <c r="CC165" s="989"/>
      <c r="CD165" s="990"/>
      <c r="CE165" s="991"/>
      <c r="CF165" s="992"/>
      <c r="CG165" s="921"/>
      <c r="CH165" s="990"/>
      <c r="CI165" s="990"/>
      <c r="CJ165" s="991"/>
      <c r="CK165" s="992"/>
      <c r="CL165" s="910"/>
      <c r="CM165" s="990"/>
      <c r="CN165" s="990"/>
      <c r="CO165" s="991"/>
      <c r="CP165" s="992"/>
      <c r="CQ165" s="880"/>
      <c r="CR165" s="871"/>
      <c r="CU165" s="1184"/>
      <c r="CV165" s="988"/>
      <c r="CW165" s="989"/>
      <c r="CX165" s="990"/>
      <c r="CY165" s="991"/>
      <c r="CZ165" s="992"/>
      <c r="DA165" s="921"/>
      <c r="DB165" s="990"/>
      <c r="DC165" s="990"/>
      <c r="DD165" s="991"/>
      <c r="DE165" s="992"/>
      <c r="DF165" s="910"/>
      <c r="DG165" s="990"/>
      <c r="DH165" s="990"/>
      <c r="DI165" s="991"/>
      <c r="DJ165" s="992"/>
      <c r="DK165" s="1184"/>
      <c r="DL165" s="871"/>
      <c r="DO165" s="880"/>
      <c r="DP165" s="988"/>
      <c r="DQ165" s="989"/>
      <c r="DR165" s="990"/>
      <c r="DS165" s="991"/>
      <c r="DT165" s="992"/>
      <c r="DU165" s="921"/>
      <c r="DV165" s="990"/>
      <c r="DW165" s="990"/>
      <c r="DX165" s="991"/>
      <c r="DY165" s="992"/>
      <c r="DZ165" s="910"/>
      <c r="EA165" s="990"/>
      <c r="EB165" s="990"/>
      <c r="EC165" s="991"/>
      <c r="ED165" s="992"/>
      <c r="EE165" s="880"/>
      <c r="EF165" s="871"/>
      <c r="EI165" s="1188"/>
      <c r="EJ165" s="988"/>
      <c r="EK165" s="989"/>
      <c r="EL165" s="990"/>
      <c r="EM165" s="991"/>
      <c r="EN165" s="992"/>
      <c r="EO165" s="921"/>
      <c r="EP165" s="990"/>
      <c r="EQ165" s="990"/>
      <c r="ER165" s="991"/>
      <c r="ES165" s="992"/>
      <c r="ET165" s="910"/>
      <c r="EU165" s="990"/>
      <c r="EV165" s="990"/>
      <c r="EW165" s="991"/>
      <c r="EX165" s="992"/>
      <c r="EY165" s="1188"/>
      <c r="EZ165" s="871"/>
    </row>
    <row r="166" spans="1:156" hidden="1">
      <c r="A166" s="1179">
        <v>24</v>
      </c>
      <c r="B166" s="1000" t="s">
        <v>338</v>
      </c>
      <c r="C166" s="1001">
        <f>SUM(C162,C164)</f>
        <v>0</v>
      </c>
      <c r="D166" s="1001">
        <f>SUM(D162,D164)</f>
        <v>9204</v>
      </c>
      <c r="E166" s="1229">
        <f>SUM(D166,-C166)</f>
        <v>9204</v>
      </c>
      <c r="F166" s="1003" t="e">
        <f>E166/C166</f>
        <v>#DIV/0!</v>
      </c>
      <c r="G166" s="921">
        <v>23</v>
      </c>
      <c r="H166" s="1001">
        <f>SUM(H162,H164)</f>
        <v>9285</v>
      </c>
      <c r="I166" s="1001">
        <f>SUM(I162,I164)</f>
        <v>8859</v>
      </c>
      <c r="J166" s="1229">
        <f>SUM(I166,-H166)</f>
        <v>-426</v>
      </c>
      <c r="K166" s="1003">
        <f>J166/H166</f>
        <v>-4.588045234248788E-2</v>
      </c>
      <c r="L166" s="879"/>
      <c r="M166" s="1001">
        <f>SUM(M162,M164)</f>
        <v>9285</v>
      </c>
      <c r="N166" s="1001">
        <f>SUM(N162,N164)</f>
        <v>8859</v>
      </c>
      <c r="O166" s="1229">
        <f>SUM(N166,-M166)</f>
        <v>-426</v>
      </c>
      <c r="P166" s="1003">
        <f>O166/M166</f>
        <v>-4.588045234248788E-2</v>
      </c>
      <c r="Q166" s="1179">
        <v>24</v>
      </c>
      <c r="R166" s="947"/>
      <c r="U166" s="1184">
        <v>24</v>
      </c>
      <c r="V166" s="1000" t="s">
        <v>338</v>
      </c>
      <c r="W166" s="1001" t="e">
        <f>SUM(W162,W164)</f>
        <v>#REF!</v>
      </c>
      <c r="X166" s="1001">
        <f>SUM(X162,X164)</f>
        <v>2471</v>
      </c>
      <c r="Y166" s="1229" t="e">
        <f>SUM(X166,-W166)</f>
        <v>#REF!</v>
      </c>
      <c r="Z166" s="1003" t="e">
        <f>Y166/W166</f>
        <v>#REF!</v>
      </c>
      <c r="AA166" s="921"/>
      <c r="AB166" s="1001">
        <f>SUM(AB162,AB164)</f>
        <v>2431</v>
      </c>
      <c r="AC166" s="1001">
        <f>SUM(AC162,AC164)</f>
        <v>2347</v>
      </c>
      <c r="AD166" s="1229">
        <f>SUM(AC166,-AB166)</f>
        <v>-84</v>
      </c>
      <c r="AE166" s="1003">
        <f>AD166/AB166</f>
        <v>-3.455368161250514E-2</v>
      </c>
      <c r="AF166" s="910">
        <v>23</v>
      </c>
      <c r="AG166" s="1001">
        <f>SUM(AG162,AG164)</f>
        <v>2014</v>
      </c>
      <c r="AH166" s="1001">
        <f>SUM(AH162,AH164)</f>
        <v>2347</v>
      </c>
      <c r="AI166" s="1229">
        <f>SUM(AH166,-AG166)</f>
        <v>333</v>
      </c>
      <c r="AJ166" s="1003">
        <f>AI166/AG166</f>
        <v>0.16534260178748758</v>
      </c>
      <c r="AK166" s="1184">
        <v>24</v>
      </c>
      <c r="AL166" s="871"/>
      <c r="AN166" s="880">
        <v>24</v>
      </c>
      <c r="AO166" s="1000" t="s">
        <v>338</v>
      </c>
      <c r="AP166" s="1001" t="e">
        <f>SUM(AP162,AP164)</f>
        <v>#REF!</v>
      </c>
      <c r="AQ166" s="1001">
        <f>SUM(AQ162,AQ164)</f>
        <v>2471</v>
      </c>
      <c r="AR166" s="1229" t="e">
        <f>SUM(AQ166,-AP166)</f>
        <v>#REF!</v>
      </c>
      <c r="AS166" s="1003" t="e">
        <f>AR166/AP166</f>
        <v>#REF!</v>
      </c>
      <c r="AT166" s="921"/>
      <c r="AU166" s="1001">
        <f>SUM(AU162,AU164)</f>
        <v>1704</v>
      </c>
      <c r="AV166" s="1001">
        <f>SUM(AV162,AV164)</f>
        <v>1613</v>
      </c>
      <c r="AW166" s="1229">
        <f>SUM(AV166,-AU166)</f>
        <v>-91</v>
      </c>
      <c r="AX166" s="1003">
        <f>AW166/AU166</f>
        <v>-5.3403755868544601E-2</v>
      </c>
      <c r="AY166" s="910">
        <v>23</v>
      </c>
      <c r="AZ166" s="1001">
        <f>SUM(AZ162,AZ164)</f>
        <v>2013</v>
      </c>
      <c r="BA166" s="1001">
        <f>SUM(BA162,BA164)</f>
        <v>1613</v>
      </c>
      <c r="BB166" s="1229">
        <f>SUM(BA166,-AZ166)</f>
        <v>-400</v>
      </c>
      <c r="BC166" s="1003">
        <f>BB166/AZ166</f>
        <v>-0.19870839542970692</v>
      </c>
      <c r="BD166" s="880">
        <v>24</v>
      </c>
      <c r="BE166" s="871"/>
      <c r="BG166" s="1184">
        <v>24</v>
      </c>
      <c r="BH166" s="1000" t="s">
        <v>338</v>
      </c>
      <c r="BI166" s="1001" t="e">
        <f>SUM(BI162,BI164)</f>
        <v>#REF!</v>
      </c>
      <c r="BJ166" s="1001">
        <f>SUM(BJ162,BJ164)</f>
        <v>2471</v>
      </c>
      <c r="BK166" s="1229" t="e">
        <f>SUM(BJ166,-BI166)</f>
        <v>#REF!</v>
      </c>
      <c r="BL166" s="1003" t="e">
        <f>BK166/BI166</f>
        <v>#REF!</v>
      </c>
      <c r="BM166" s="921"/>
      <c r="BN166" s="1001">
        <f>SUM(BN162,BN164)</f>
        <v>1238</v>
      </c>
      <c r="BO166" s="1001">
        <f>SUM(BO162,BO164)</f>
        <v>1195</v>
      </c>
      <c r="BP166" s="1229">
        <f>SUM(BO166,-BN166)</f>
        <v>-43</v>
      </c>
      <c r="BQ166" s="1003">
        <f>BP166/BN166</f>
        <v>-3.4733441033925685E-2</v>
      </c>
      <c r="BR166" s="910">
        <v>23</v>
      </c>
      <c r="BS166" s="1001">
        <f>SUM(BS162,BS164)</f>
        <v>2013</v>
      </c>
      <c r="BT166" s="1001">
        <f>SUM(BT162,BT164)</f>
        <v>1195</v>
      </c>
      <c r="BU166" s="1229">
        <f>SUM(BT166,-BS166)</f>
        <v>-818</v>
      </c>
      <c r="BV166" s="1003">
        <f>BU166/BS166</f>
        <v>-0.40635866865375064</v>
      </c>
      <c r="BW166" s="1184">
        <v>24</v>
      </c>
      <c r="BX166" s="871"/>
      <c r="CA166" s="880">
        <v>24</v>
      </c>
      <c r="CB166" s="1000" t="s">
        <v>338</v>
      </c>
      <c r="CC166" s="1001" t="e">
        <f>SUM(CC162,CC164)</f>
        <v>#REF!</v>
      </c>
      <c r="CD166" s="1001">
        <f>SUM(CD162,CD164)</f>
        <v>2471</v>
      </c>
      <c r="CE166" s="1229" t="e">
        <f>SUM(CD166,-CC166)</f>
        <v>#REF!</v>
      </c>
      <c r="CF166" s="1003" t="e">
        <f>CE166/CC166</f>
        <v>#REF!</v>
      </c>
      <c r="CG166" s="921"/>
      <c r="CH166" s="1001">
        <f>SUM(CH162,CH164)</f>
        <v>966</v>
      </c>
      <c r="CI166" s="1001">
        <f>SUM(CI162,CI164)</f>
        <v>906</v>
      </c>
      <c r="CJ166" s="1229">
        <f>SUM(CI166,-CH166)</f>
        <v>-60</v>
      </c>
      <c r="CK166" s="1003">
        <f>CJ166/CH166</f>
        <v>-6.2111801242236024E-2</v>
      </c>
      <c r="CL166" s="910">
        <v>23</v>
      </c>
      <c r="CM166" s="1001">
        <f>SUM(CM162,CM164)</f>
        <v>2014</v>
      </c>
      <c r="CN166" s="1001">
        <f>SUM(CN162,CN164)</f>
        <v>906</v>
      </c>
      <c r="CO166" s="1229">
        <f>SUM(CN166,-CM166)</f>
        <v>-1108</v>
      </c>
      <c r="CP166" s="1003">
        <f>CO166/CM166</f>
        <v>-0.55014895729890767</v>
      </c>
      <c r="CQ166" s="880">
        <v>24</v>
      </c>
      <c r="CR166" s="871"/>
      <c r="CU166" s="1184">
        <v>24</v>
      </c>
      <c r="CV166" s="1000" t="s">
        <v>338</v>
      </c>
      <c r="CW166" s="1001" t="e">
        <f>SUM(CW162,CW164)</f>
        <v>#REF!</v>
      </c>
      <c r="CX166" s="1001">
        <f>SUM(CX162,CX164)</f>
        <v>2471</v>
      </c>
      <c r="CY166" s="1229" t="e">
        <f>SUM(CX166,-CW166)</f>
        <v>#REF!</v>
      </c>
      <c r="CZ166" s="1003" t="e">
        <f>CY166/CW166</f>
        <v>#REF!</v>
      </c>
      <c r="DA166" s="921"/>
      <c r="DB166" s="1001">
        <f>SUM(DB162,DB164)</f>
        <v>738</v>
      </c>
      <c r="DC166" s="1001">
        <f>SUM(DC162,DC164)</f>
        <v>674</v>
      </c>
      <c r="DD166" s="1229">
        <f>SUM(DC166,-DB166)</f>
        <v>-64</v>
      </c>
      <c r="DE166" s="1003">
        <f>DD166/DB166</f>
        <v>-8.6720867208672087E-2</v>
      </c>
      <c r="DF166" s="910">
        <v>23</v>
      </c>
      <c r="DG166" s="1001">
        <f>SUM(DG162,DG164)</f>
        <v>2014</v>
      </c>
      <c r="DH166" s="1001">
        <f>SUM(DH162,DH164)</f>
        <v>674</v>
      </c>
      <c r="DI166" s="1229">
        <f>SUM(DH166,-DG166)</f>
        <v>-1340</v>
      </c>
      <c r="DJ166" s="1003">
        <f>DI166/DG166</f>
        <v>-0.66534260178748761</v>
      </c>
      <c r="DK166" s="1184">
        <v>24</v>
      </c>
      <c r="DL166" s="871"/>
      <c r="DO166" s="880">
        <v>24</v>
      </c>
      <c r="DP166" s="1000" t="s">
        <v>338</v>
      </c>
      <c r="DQ166" s="1001" t="e">
        <f>SUM(DQ162,DQ164)</f>
        <v>#REF!</v>
      </c>
      <c r="DR166" s="1001">
        <f>SUM(DR162,DR164)</f>
        <v>2471</v>
      </c>
      <c r="DS166" s="1229" t="e">
        <f>SUM(DR166,-DQ166)</f>
        <v>#REF!</v>
      </c>
      <c r="DT166" s="1003" t="e">
        <f>DS166/DQ166</f>
        <v>#REF!</v>
      </c>
      <c r="DU166" s="921"/>
      <c r="DV166" s="1001">
        <f>SUM(DV162,DV164)</f>
        <v>1130</v>
      </c>
      <c r="DW166" s="1001">
        <f>SUM(DW162,DW164)</f>
        <v>1063</v>
      </c>
      <c r="DX166" s="1229">
        <f>SUM(DW166,-DV166)</f>
        <v>-67</v>
      </c>
      <c r="DY166" s="1003">
        <f>DX166/DV166</f>
        <v>-5.9292035398230088E-2</v>
      </c>
      <c r="DZ166" s="910">
        <v>23</v>
      </c>
      <c r="EA166" s="1001">
        <f>SUM(EA162,EA164)</f>
        <v>2014</v>
      </c>
      <c r="EB166" s="1001">
        <f>SUM(EB162,EB164)</f>
        <v>1063</v>
      </c>
      <c r="EC166" s="1229">
        <f>SUM(EB166,-EA166)</f>
        <v>-951</v>
      </c>
      <c r="ED166" s="1003">
        <f>EC166/EA166</f>
        <v>-0.47219463753723934</v>
      </c>
      <c r="EE166" s="880">
        <v>24</v>
      </c>
      <c r="EF166" s="871"/>
      <c r="EI166" s="1188">
        <v>24</v>
      </c>
      <c r="EJ166" s="1000" t="s">
        <v>338</v>
      </c>
      <c r="EK166" s="1001" t="e">
        <f>SUM(EK162,EK164)</f>
        <v>#REF!</v>
      </c>
      <c r="EL166" s="1001">
        <f>SUM(EL162,EL164)</f>
        <v>2471</v>
      </c>
      <c r="EM166" s="1229" t="e">
        <f>SUM(EL166,-EK166)</f>
        <v>#REF!</v>
      </c>
      <c r="EN166" s="1003" t="e">
        <f>EM166/EK166</f>
        <v>#REF!</v>
      </c>
      <c r="EO166" s="921"/>
      <c r="EP166" s="1001">
        <f>SUM(EP162,EP164)</f>
        <v>7180</v>
      </c>
      <c r="EQ166" s="1001">
        <f>SUM(EQ162,EQ164)</f>
        <v>6852</v>
      </c>
      <c r="ER166" s="1229">
        <f>SUM(EQ166,-EP166)</f>
        <v>-328</v>
      </c>
      <c r="ES166" s="1003">
        <f>ER166/EP166</f>
        <v>-4.5682451253481894E-2</v>
      </c>
      <c r="ET166" s="910">
        <v>23</v>
      </c>
      <c r="EU166" s="1001">
        <f>SUM(EU162,EU164)</f>
        <v>2014</v>
      </c>
      <c r="EV166" s="1001">
        <f>SUM(EV162,EV164)</f>
        <v>6852</v>
      </c>
      <c r="EW166" s="1229">
        <f>SUM(EV166,-EU166)</f>
        <v>4838</v>
      </c>
      <c r="EX166" s="1003">
        <f>EW166/EU166</f>
        <v>2.4021847070506457</v>
      </c>
      <c r="EY166" s="1188">
        <v>24</v>
      </c>
      <c r="EZ166" s="871"/>
    </row>
    <row r="167" spans="1:156" hidden="1">
      <c r="A167" s="1179"/>
      <c r="B167" s="991"/>
      <c r="C167" s="989"/>
      <c r="D167" s="990"/>
      <c r="E167" s="991"/>
      <c r="F167" s="992"/>
      <c r="G167" s="921"/>
      <c r="H167" s="990"/>
      <c r="I167" s="990"/>
      <c r="J167" s="991"/>
      <c r="K167" s="992"/>
      <c r="L167" s="879"/>
      <c r="M167" s="990"/>
      <c r="N167" s="990"/>
      <c r="O167" s="991"/>
      <c r="P167" s="992"/>
      <c r="Q167" s="1179"/>
      <c r="R167" s="947"/>
      <c r="U167" s="1184"/>
      <c r="V167" s="991"/>
      <c r="W167" s="989"/>
      <c r="X167" s="990"/>
      <c r="Y167" s="991"/>
      <c r="Z167" s="992"/>
      <c r="AA167" s="921"/>
      <c r="AB167" s="990"/>
      <c r="AC167" s="990"/>
      <c r="AD167" s="991"/>
      <c r="AE167" s="992"/>
      <c r="AF167" s="910"/>
      <c r="AG167" s="990"/>
      <c r="AH167" s="990"/>
      <c r="AI167" s="991"/>
      <c r="AJ167" s="992"/>
      <c r="AK167" s="1184"/>
      <c r="AL167" s="871"/>
      <c r="AN167" s="880"/>
      <c r="AO167" s="991"/>
      <c r="AP167" s="989"/>
      <c r="AQ167" s="990"/>
      <c r="AR167" s="991"/>
      <c r="AS167" s="992"/>
      <c r="AT167" s="921"/>
      <c r="AU167" s="990"/>
      <c r="AV167" s="990"/>
      <c r="AW167" s="991"/>
      <c r="AX167" s="992"/>
      <c r="AY167" s="910"/>
      <c r="AZ167" s="990"/>
      <c r="BA167" s="990"/>
      <c r="BB167" s="991"/>
      <c r="BC167" s="992"/>
      <c r="BD167" s="880"/>
      <c r="BE167" s="871"/>
      <c r="BG167" s="1184"/>
      <c r="BH167" s="991"/>
      <c r="BI167" s="989"/>
      <c r="BJ167" s="990"/>
      <c r="BK167" s="991"/>
      <c r="BL167" s="992"/>
      <c r="BM167" s="921"/>
      <c r="BN167" s="990"/>
      <c r="BO167" s="990"/>
      <c r="BP167" s="991"/>
      <c r="BQ167" s="992"/>
      <c r="BR167" s="910"/>
      <c r="BS167" s="990"/>
      <c r="BT167" s="990"/>
      <c r="BU167" s="991"/>
      <c r="BV167" s="992"/>
      <c r="BW167" s="1184"/>
      <c r="BX167" s="871"/>
      <c r="CA167" s="880"/>
      <c r="CB167" s="991"/>
      <c r="CC167" s="989"/>
      <c r="CD167" s="990"/>
      <c r="CE167" s="991"/>
      <c r="CF167" s="992"/>
      <c r="CG167" s="921"/>
      <c r="CH167" s="990"/>
      <c r="CI167" s="990"/>
      <c r="CJ167" s="991"/>
      <c r="CK167" s="992"/>
      <c r="CL167" s="910"/>
      <c r="CM167" s="990"/>
      <c r="CN167" s="990"/>
      <c r="CO167" s="991"/>
      <c r="CP167" s="992"/>
      <c r="CQ167" s="880"/>
      <c r="CR167" s="871"/>
      <c r="CU167" s="1184"/>
      <c r="CV167" s="991"/>
      <c r="CW167" s="989"/>
      <c r="CX167" s="990"/>
      <c r="CY167" s="991"/>
      <c r="CZ167" s="992"/>
      <c r="DA167" s="921"/>
      <c r="DB167" s="990"/>
      <c r="DC167" s="990"/>
      <c r="DD167" s="991"/>
      <c r="DE167" s="992"/>
      <c r="DF167" s="910"/>
      <c r="DG167" s="990"/>
      <c r="DH167" s="990"/>
      <c r="DI167" s="991"/>
      <c r="DJ167" s="992"/>
      <c r="DK167" s="1184"/>
      <c r="DL167" s="871"/>
      <c r="DO167" s="880"/>
      <c r="DP167" s="991"/>
      <c r="DQ167" s="989"/>
      <c r="DR167" s="990"/>
      <c r="DS167" s="991"/>
      <c r="DT167" s="992"/>
      <c r="DU167" s="921"/>
      <c r="DV167" s="990"/>
      <c r="DW167" s="990"/>
      <c r="DX167" s="991"/>
      <c r="DY167" s="992"/>
      <c r="DZ167" s="910"/>
      <c r="EA167" s="990"/>
      <c r="EB167" s="990"/>
      <c r="EC167" s="991"/>
      <c r="ED167" s="992"/>
      <c r="EE167" s="880"/>
      <c r="EF167" s="871"/>
      <c r="EI167" s="1188"/>
      <c r="EJ167" s="991"/>
      <c r="EK167" s="989"/>
      <c r="EL167" s="990"/>
      <c r="EM167" s="991"/>
      <c r="EN167" s="992"/>
      <c r="EO167" s="921"/>
      <c r="EP167" s="990"/>
      <c r="EQ167" s="990"/>
      <c r="ER167" s="991"/>
      <c r="ES167" s="992"/>
      <c r="ET167" s="910"/>
      <c r="EU167" s="990"/>
      <c r="EV167" s="990"/>
      <c r="EW167" s="991"/>
      <c r="EX167" s="992"/>
      <c r="EY167" s="1188"/>
      <c r="EZ167" s="871"/>
    </row>
    <row r="168" spans="1:156" hidden="1">
      <c r="A168" s="1179">
        <v>25</v>
      </c>
      <c r="B168" s="996" t="s">
        <v>339</v>
      </c>
      <c r="C168" s="997">
        <f>C73</f>
        <v>0</v>
      </c>
      <c r="D168" s="997">
        <f>D73</f>
        <v>0</v>
      </c>
      <c r="E168" s="1122">
        <f>SUM(D168,-C168)</f>
        <v>0</v>
      </c>
      <c r="F168" s="999" t="e">
        <f>E168/C168</f>
        <v>#DIV/0!</v>
      </c>
      <c r="G168" s="921">
        <v>24</v>
      </c>
      <c r="H168" s="997">
        <f>H73</f>
        <v>274</v>
      </c>
      <c r="I168" s="997">
        <f>I73</f>
        <v>289</v>
      </c>
      <c r="J168" s="1122">
        <f>SUM(I168,-H168)</f>
        <v>15</v>
      </c>
      <c r="K168" s="999">
        <f>J168/H168</f>
        <v>5.4744525547445258E-2</v>
      </c>
      <c r="L168" s="879"/>
      <c r="M168" s="997">
        <f>M73</f>
        <v>0</v>
      </c>
      <c r="N168" s="997">
        <f>N73</f>
        <v>0</v>
      </c>
      <c r="O168" s="1122">
        <f>SUM(N168,-M168)</f>
        <v>0</v>
      </c>
      <c r="P168" s="999" t="e">
        <f>O168/M168</f>
        <v>#DIV/0!</v>
      </c>
      <c r="Q168" s="1179">
        <v>25</v>
      </c>
      <c r="R168" s="947"/>
      <c r="U168" s="1184">
        <v>25</v>
      </c>
      <c r="V168" s="996" t="s">
        <v>339</v>
      </c>
      <c r="W168" s="997">
        <f>W74</f>
        <v>0</v>
      </c>
      <c r="X168" s="997">
        <f>X74</f>
        <v>0</v>
      </c>
      <c r="Y168" s="1122">
        <f>SUM(X168,-W168)</f>
        <v>0</v>
      </c>
      <c r="Z168" s="999" t="e">
        <f>Y168/W168</f>
        <v>#DIV/0!</v>
      </c>
      <c r="AA168" s="921"/>
      <c r="AB168" s="997">
        <f>AB74</f>
        <v>0</v>
      </c>
      <c r="AC168" s="997">
        <f>AC74</f>
        <v>0</v>
      </c>
      <c r="AD168" s="1122">
        <f>SUM(AC168,-AB168)</f>
        <v>0</v>
      </c>
      <c r="AE168" s="999" t="e">
        <f>AD168/AB168</f>
        <v>#DIV/0!</v>
      </c>
      <c r="AF168" s="910">
        <v>24</v>
      </c>
      <c r="AG168" s="997">
        <f>AG74</f>
        <v>0</v>
      </c>
      <c r="AH168" s="997">
        <f>AH74</f>
        <v>0</v>
      </c>
      <c r="AI168" s="1122">
        <f>SUM(AH168,-AG168)</f>
        <v>0</v>
      </c>
      <c r="AJ168" s="999" t="e">
        <f>AI168/AG168</f>
        <v>#DIV/0!</v>
      </c>
      <c r="AK168" s="1184">
        <v>25</v>
      </c>
      <c r="AL168" s="871"/>
      <c r="AN168" s="880">
        <v>25</v>
      </c>
      <c r="AO168" s="996" t="s">
        <v>339</v>
      </c>
      <c r="AP168" s="997">
        <f>AP74</f>
        <v>0</v>
      </c>
      <c r="AQ168" s="997">
        <f>AQ74</f>
        <v>0</v>
      </c>
      <c r="AR168" s="1122">
        <f>SUM(AQ168,-AP168)</f>
        <v>0</v>
      </c>
      <c r="AS168" s="999" t="e">
        <f>AR168/AP168</f>
        <v>#DIV/0!</v>
      </c>
      <c r="AT168" s="921"/>
      <c r="AU168" s="997">
        <f>AU74</f>
        <v>0</v>
      </c>
      <c r="AV168" s="997">
        <f>AV74</f>
        <v>0</v>
      </c>
      <c r="AW168" s="1122">
        <f>SUM(AV168,-AU168)</f>
        <v>0</v>
      </c>
      <c r="AX168" s="999" t="e">
        <f>AW168/AU168</f>
        <v>#DIV/0!</v>
      </c>
      <c r="AY168" s="910">
        <v>24</v>
      </c>
      <c r="AZ168" s="997">
        <f>AZ74</f>
        <v>0</v>
      </c>
      <c r="BA168" s="997">
        <f>BA74</f>
        <v>0</v>
      </c>
      <c r="BB168" s="1122">
        <f>SUM(BA168,-AZ168)</f>
        <v>0</v>
      </c>
      <c r="BC168" s="999" t="e">
        <f>BB168/AZ168</f>
        <v>#DIV/0!</v>
      </c>
      <c r="BD168" s="880">
        <v>25</v>
      </c>
      <c r="BE168" s="871"/>
      <c r="BG168" s="1184">
        <v>25</v>
      </c>
      <c r="BH168" s="996" t="s">
        <v>339</v>
      </c>
      <c r="BI168" s="997">
        <f>BI74</f>
        <v>0</v>
      </c>
      <c r="BJ168" s="997">
        <f>BJ74</f>
        <v>0</v>
      </c>
      <c r="BK168" s="1122">
        <f>SUM(BJ168,-BI168)</f>
        <v>0</v>
      </c>
      <c r="BL168" s="999" t="e">
        <f>BK168/BI168</f>
        <v>#DIV/0!</v>
      </c>
      <c r="BM168" s="921"/>
      <c r="BN168" s="997">
        <f>BN74</f>
        <v>0</v>
      </c>
      <c r="BO168" s="997">
        <f>BO74</f>
        <v>0</v>
      </c>
      <c r="BP168" s="1122">
        <f>SUM(BO168,-BN168)</f>
        <v>0</v>
      </c>
      <c r="BQ168" s="999" t="e">
        <f>BP168/BN168</f>
        <v>#DIV/0!</v>
      </c>
      <c r="BR168" s="910">
        <v>24</v>
      </c>
      <c r="BS168" s="997">
        <f>BS74</f>
        <v>0</v>
      </c>
      <c r="BT168" s="997">
        <f>BT74</f>
        <v>0</v>
      </c>
      <c r="BU168" s="1122">
        <f>SUM(BT168,-BS168)</f>
        <v>0</v>
      </c>
      <c r="BV168" s="999" t="e">
        <f>BU168/BS168</f>
        <v>#DIV/0!</v>
      </c>
      <c r="BW168" s="1184">
        <v>25</v>
      </c>
      <c r="BX168" s="871"/>
      <c r="CA168" s="880">
        <v>25</v>
      </c>
      <c r="CB168" s="996" t="s">
        <v>339</v>
      </c>
      <c r="CC168" s="997">
        <f>CC74</f>
        <v>0</v>
      </c>
      <c r="CD168" s="997">
        <f>CD74</f>
        <v>0</v>
      </c>
      <c r="CE168" s="1122">
        <f>SUM(CD168,-CC168)</f>
        <v>0</v>
      </c>
      <c r="CF168" s="999" t="e">
        <f>CE168/CC168</f>
        <v>#DIV/0!</v>
      </c>
      <c r="CG168" s="921"/>
      <c r="CH168" s="997">
        <f>CH74</f>
        <v>0</v>
      </c>
      <c r="CI168" s="997">
        <f>CI74</f>
        <v>0</v>
      </c>
      <c r="CJ168" s="1122">
        <f>SUM(CI168,-CH168)</f>
        <v>0</v>
      </c>
      <c r="CK168" s="999" t="e">
        <f>CJ168/CH168</f>
        <v>#DIV/0!</v>
      </c>
      <c r="CL168" s="910">
        <v>24</v>
      </c>
      <c r="CM168" s="997">
        <f>CM74</f>
        <v>0</v>
      </c>
      <c r="CN168" s="997">
        <f>CN74</f>
        <v>0</v>
      </c>
      <c r="CO168" s="1122">
        <f>SUM(CN168,-CM168)</f>
        <v>0</v>
      </c>
      <c r="CP168" s="999" t="e">
        <f>CO168/CM168</f>
        <v>#DIV/0!</v>
      </c>
      <c r="CQ168" s="880">
        <v>25</v>
      </c>
      <c r="CR168" s="871"/>
      <c r="CU168" s="1184">
        <v>25</v>
      </c>
      <c r="CV168" s="996" t="s">
        <v>339</v>
      </c>
      <c r="CW168" s="997">
        <f>CW74</f>
        <v>0</v>
      </c>
      <c r="CX168" s="997">
        <f>CX74</f>
        <v>0</v>
      </c>
      <c r="CY168" s="1122">
        <f>SUM(CX168,-CW168)</f>
        <v>0</v>
      </c>
      <c r="CZ168" s="999" t="e">
        <f>CY168/CW168</f>
        <v>#DIV/0!</v>
      </c>
      <c r="DA168" s="921"/>
      <c r="DB168" s="997">
        <f>DB74</f>
        <v>0</v>
      </c>
      <c r="DC168" s="997">
        <f>DC74</f>
        <v>0</v>
      </c>
      <c r="DD168" s="1122">
        <f>SUM(DC168,-DB168)</f>
        <v>0</v>
      </c>
      <c r="DE168" s="999" t="e">
        <f>DD168/DB168</f>
        <v>#DIV/0!</v>
      </c>
      <c r="DF168" s="910">
        <v>24</v>
      </c>
      <c r="DG168" s="997">
        <f>DG74</f>
        <v>0</v>
      </c>
      <c r="DH168" s="997">
        <f>DH74</f>
        <v>0</v>
      </c>
      <c r="DI168" s="1122">
        <f>SUM(DH168,-DG168)</f>
        <v>0</v>
      </c>
      <c r="DJ168" s="999" t="e">
        <f>DI168/DG168</f>
        <v>#DIV/0!</v>
      </c>
      <c r="DK168" s="1184">
        <v>25</v>
      </c>
      <c r="DL168" s="871"/>
      <c r="DO168" s="880">
        <v>25</v>
      </c>
      <c r="DP168" s="996" t="s">
        <v>339</v>
      </c>
      <c r="DQ168" s="997">
        <f>DQ74</f>
        <v>0</v>
      </c>
      <c r="DR168" s="997">
        <f>DR74</f>
        <v>0</v>
      </c>
      <c r="DS168" s="1122">
        <f>SUM(DR168,-DQ168)</f>
        <v>0</v>
      </c>
      <c r="DT168" s="999" t="e">
        <f>DS168/DQ168</f>
        <v>#DIV/0!</v>
      </c>
      <c r="DU168" s="921"/>
      <c r="DV168" s="997">
        <f>DV74</f>
        <v>0</v>
      </c>
      <c r="DW168" s="997">
        <f>DW74</f>
        <v>0</v>
      </c>
      <c r="DX168" s="1122">
        <f>SUM(DW168,-DV168)</f>
        <v>0</v>
      </c>
      <c r="DY168" s="999" t="e">
        <f>DX168/DV168</f>
        <v>#DIV/0!</v>
      </c>
      <c r="DZ168" s="910">
        <v>24</v>
      </c>
      <c r="EA168" s="997">
        <f>EA74</f>
        <v>0</v>
      </c>
      <c r="EB168" s="997">
        <f>EB74</f>
        <v>0</v>
      </c>
      <c r="EC168" s="1122">
        <f>SUM(EB168,-EA168)</f>
        <v>0</v>
      </c>
      <c r="ED168" s="999" t="e">
        <f>EC168/EA168</f>
        <v>#DIV/0!</v>
      </c>
      <c r="EE168" s="880">
        <v>25</v>
      </c>
      <c r="EF168" s="871"/>
      <c r="EI168" s="1188">
        <v>25</v>
      </c>
      <c r="EJ168" s="996" t="s">
        <v>339</v>
      </c>
      <c r="EK168" s="997">
        <f>EK74</f>
        <v>0</v>
      </c>
      <c r="EL168" s="997">
        <f>EL74</f>
        <v>0</v>
      </c>
      <c r="EM168" s="1122">
        <f>SUM(EL168,-EK168)</f>
        <v>0</v>
      </c>
      <c r="EN168" s="999" t="e">
        <f>EM168/EK168</f>
        <v>#DIV/0!</v>
      </c>
      <c r="EO168" s="921"/>
      <c r="EP168" s="997">
        <f>EP74</f>
        <v>0</v>
      </c>
      <c r="EQ168" s="997">
        <f>EQ74</f>
        <v>0</v>
      </c>
      <c r="ER168" s="1122">
        <f>SUM(EQ168,-EP168)</f>
        <v>0</v>
      </c>
      <c r="ES168" s="999" t="e">
        <f>ER168/EP168</f>
        <v>#DIV/0!</v>
      </c>
      <c r="ET168" s="910">
        <v>24</v>
      </c>
      <c r="EU168" s="997">
        <f>EU74</f>
        <v>0</v>
      </c>
      <c r="EV168" s="997">
        <f>EV74</f>
        <v>0</v>
      </c>
      <c r="EW168" s="1122">
        <f>SUM(EV168,-EU168)</f>
        <v>0</v>
      </c>
      <c r="EX168" s="999" t="e">
        <f>EW168/EU168</f>
        <v>#DIV/0!</v>
      </c>
      <c r="EY168" s="1188">
        <v>25</v>
      </c>
      <c r="EZ168" s="871"/>
    </row>
    <row r="169" spans="1:156" hidden="1">
      <c r="A169" s="1179"/>
      <c r="B169" s="991"/>
      <c r="C169" s="989"/>
      <c r="D169" s="991"/>
      <c r="E169" s="991"/>
      <c r="F169" s="992"/>
      <c r="G169" s="921"/>
      <c r="H169" s="991"/>
      <c r="I169" s="991"/>
      <c r="J169" s="991"/>
      <c r="K169" s="992"/>
      <c r="L169" s="879"/>
      <c r="M169" s="991"/>
      <c r="N169" s="991"/>
      <c r="O169" s="991"/>
      <c r="P169" s="992"/>
      <c r="Q169" s="1179"/>
      <c r="R169" s="947"/>
      <c r="U169" s="1184"/>
      <c r="V169" s="991"/>
      <c r="W169" s="989"/>
      <c r="X169" s="991"/>
      <c r="Y169" s="991"/>
      <c r="Z169" s="992"/>
      <c r="AA169" s="921"/>
      <c r="AB169" s="991"/>
      <c r="AC169" s="991"/>
      <c r="AD169" s="991"/>
      <c r="AE169" s="992"/>
      <c r="AF169" s="910"/>
      <c r="AG169" s="989"/>
      <c r="AH169" s="991"/>
      <c r="AI169" s="991"/>
      <c r="AJ169" s="992"/>
      <c r="AK169" s="1184"/>
      <c r="AL169" s="871"/>
      <c r="AN169" s="880"/>
      <c r="AO169" s="991"/>
      <c r="AP169" s="989"/>
      <c r="AQ169" s="991"/>
      <c r="AR169" s="991"/>
      <c r="AS169" s="992"/>
      <c r="AT169" s="921"/>
      <c r="AU169" s="991"/>
      <c r="AV169" s="991"/>
      <c r="AW169" s="991"/>
      <c r="AX169" s="992"/>
      <c r="AY169" s="910"/>
      <c r="AZ169" s="989"/>
      <c r="BA169" s="991"/>
      <c r="BB169" s="991"/>
      <c r="BC169" s="992"/>
      <c r="BD169" s="880"/>
      <c r="BE169" s="871"/>
      <c r="BG169" s="1184"/>
      <c r="BH169" s="991"/>
      <c r="BI169" s="989"/>
      <c r="BJ169" s="991"/>
      <c r="BK169" s="991"/>
      <c r="BL169" s="992"/>
      <c r="BM169" s="921"/>
      <c r="BN169" s="991"/>
      <c r="BO169" s="991"/>
      <c r="BP169" s="991"/>
      <c r="BQ169" s="992"/>
      <c r="BR169" s="910"/>
      <c r="BS169" s="989"/>
      <c r="BT169" s="991"/>
      <c r="BU169" s="991"/>
      <c r="BV169" s="992"/>
      <c r="BW169" s="1184"/>
      <c r="BX169" s="871"/>
      <c r="CA169" s="880"/>
      <c r="CB169" s="991"/>
      <c r="CC169" s="989"/>
      <c r="CD169" s="991"/>
      <c r="CE169" s="991"/>
      <c r="CF169" s="992"/>
      <c r="CG169" s="921"/>
      <c r="CH169" s="991"/>
      <c r="CI169" s="991"/>
      <c r="CJ169" s="991"/>
      <c r="CK169" s="992"/>
      <c r="CL169" s="910"/>
      <c r="CM169" s="989"/>
      <c r="CN169" s="991"/>
      <c r="CO169" s="991"/>
      <c r="CP169" s="992"/>
      <c r="CQ169" s="880"/>
      <c r="CR169" s="871"/>
      <c r="CU169" s="1184"/>
      <c r="CV169" s="991"/>
      <c r="CW169" s="989"/>
      <c r="CX169" s="991"/>
      <c r="CY169" s="991"/>
      <c r="CZ169" s="992"/>
      <c r="DA169" s="921"/>
      <c r="DB169" s="991"/>
      <c r="DC169" s="991"/>
      <c r="DD169" s="991"/>
      <c r="DE169" s="992"/>
      <c r="DF169" s="910"/>
      <c r="DG169" s="989"/>
      <c r="DH169" s="991"/>
      <c r="DI169" s="991"/>
      <c r="DJ169" s="992"/>
      <c r="DK169" s="1184"/>
      <c r="DL169" s="871"/>
      <c r="DO169" s="880"/>
      <c r="DP169" s="991"/>
      <c r="DQ169" s="989"/>
      <c r="DR169" s="991"/>
      <c r="DS169" s="991"/>
      <c r="DT169" s="992"/>
      <c r="DU169" s="921"/>
      <c r="DV169" s="991"/>
      <c r="DW169" s="991"/>
      <c r="DX169" s="991"/>
      <c r="DY169" s="992"/>
      <c r="DZ169" s="910"/>
      <c r="EA169" s="989"/>
      <c r="EB169" s="991"/>
      <c r="EC169" s="991"/>
      <c r="ED169" s="992"/>
      <c r="EE169" s="880"/>
      <c r="EF169" s="871"/>
      <c r="EI169" s="1188"/>
      <c r="EJ169" s="991"/>
      <c r="EK169" s="989"/>
      <c r="EL169" s="991"/>
      <c r="EM169" s="991"/>
      <c r="EN169" s="992"/>
      <c r="EO169" s="921"/>
      <c r="EP169" s="991"/>
      <c r="EQ169" s="991"/>
      <c r="ER169" s="991"/>
      <c r="ES169" s="992"/>
      <c r="ET169" s="910"/>
      <c r="EU169" s="989"/>
      <c r="EV169" s="991"/>
      <c r="EW169" s="991"/>
      <c r="EX169" s="992"/>
      <c r="EY169" s="1188"/>
      <c r="EZ169" s="871"/>
    </row>
    <row r="170" spans="1:156" hidden="1">
      <c r="A170" s="1179">
        <v>26</v>
      </c>
      <c r="B170" s="1004" t="s">
        <v>269</v>
      </c>
      <c r="C170" s="1004">
        <f>SUM(C166,C168)</f>
        <v>0</v>
      </c>
      <c r="D170" s="1004">
        <f>SUM(D166,D168)</f>
        <v>9204</v>
      </c>
      <c r="E170" s="1141">
        <f>SUM(D170,-C170)</f>
        <v>9204</v>
      </c>
      <c r="F170" s="1006" t="e">
        <f>E170/C170</f>
        <v>#DIV/0!</v>
      </c>
      <c r="G170" s="921">
        <v>25</v>
      </c>
      <c r="H170" s="1004">
        <f>SUM(H166,H168)</f>
        <v>9559</v>
      </c>
      <c r="I170" s="1004">
        <f>SUM(I166,I168)</f>
        <v>9148</v>
      </c>
      <c r="J170" s="1141">
        <f>SUM(I170,-H170)</f>
        <v>-411</v>
      </c>
      <c r="K170" s="1006">
        <f>J170/H170</f>
        <v>-4.2996129302228264E-2</v>
      </c>
      <c r="L170" s="879"/>
      <c r="M170" s="1004">
        <f>SUM(M166,M168)</f>
        <v>9285</v>
      </c>
      <c r="N170" s="1004">
        <f>SUM(N166,N168)</f>
        <v>8859</v>
      </c>
      <c r="O170" s="1141">
        <f>SUM(N170,-M170)</f>
        <v>-426</v>
      </c>
      <c r="P170" s="1006">
        <f>O170/M170</f>
        <v>-4.588045234248788E-2</v>
      </c>
      <c r="Q170" s="1179">
        <v>26</v>
      </c>
      <c r="R170" s="947"/>
      <c r="U170" s="1184">
        <v>26</v>
      </c>
      <c r="V170" s="1004" t="s">
        <v>269</v>
      </c>
      <c r="W170" s="1004" t="e">
        <f>SUM(W166,W168)</f>
        <v>#REF!</v>
      </c>
      <c r="X170" s="1004">
        <f>SUM(X166,X168)</f>
        <v>2471</v>
      </c>
      <c r="Y170" s="1141" t="e">
        <f>SUM(X170,-W170)</f>
        <v>#REF!</v>
      </c>
      <c r="Z170" s="1006" t="e">
        <f>Y170/W170</f>
        <v>#REF!</v>
      </c>
      <c r="AA170" s="921"/>
      <c r="AB170" s="1004">
        <f>SUM(AB166,AB168)</f>
        <v>2431</v>
      </c>
      <c r="AC170" s="1004">
        <f>SUM(AC166,AC168)</f>
        <v>2347</v>
      </c>
      <c r="AD170" s="1141">
        <f>SUM(AC170,-AB170)</f>
        <v>-84</v>
      </c>
      <c r="AE170" s="1006">
        <f>AD170/AB170</f>
        <v>-3.455368161250514E-2</v>
      </c>
      <c r="AF170" s="910">
        <v>25</v>
      </c>
      <c r="AG170" s="1004">
        <f>SUM(AG166,AG168)</f>
        <v>2014</v>
      </c>
      <c r="AH170" s="1004">
        <f>SUM(AH166,AH168)</f>
        <v>2347</v>
      </c>
      <c r="AI170" s="1141">
        <f>SUM(AH170,-AG170)</f>
        <v>333</v>
      </c>
      <c r="AJ170" s="1006">
        <f>AI170/AG170</f>
        <v>0.16534260178748758</v>
      </c>
      <c r="AK170" s="1184">
        <v>26</v>
      </c>
      <c r="AL170" s="871"/>
      <c r="AN170" s="880">
        <v>26</v>
      </c>
      <c r="AO170" s="1004" t="s">
        <v>269</v>
      </c>
      <c r="AP170" s="1004" t="e">
        <f>SUM(AP166,AP168)</f>
        <v>#REF!</v>
      </c>
      <c r="AQ170" s="1004">
        <f>SUM(AQ166,AQ168)</f>
        <v>2471</v>
      </c>
      <c r="AR170" s="1141" t="e">
        <f>SUM(AQ170,-AP170)</f>
        <v>#REF!</v>
      </c>
      <c r="AS170" s="1006" t="e">
        <f>AR170/AP170</f>
        <v>#REF!</v>
      </c>
      <c r="AT170" s="921"/>
      <c r="AU170" s="1004">
        <f>SUM(AU166,AU168)</f>
        <v>1704</v>
      </c>
      <c r="AV170" s="1004">
        <f>SUM(AV166,AV168)</f>
        <v>1613</v>
      </c>
      <c r="AW170" s="1141">
        <f>SUM(AV170,-AU170)</f>
        <v>-91</v>
      </c>
      <c r="AX170" s="1006">
        <f>AW170/AU170</f>
        <v>-5.3403755868544601E-2</v>
      </c>
      <c r="AY170" s="910">
        <v>25</v>
      </c>
      <c r="AZ170" s="1004">
        <f>SUM(AZ166,AZ168)</f>
        <v>2013</v>
      </c>
      <c r="BA170" s="1004">
        <f>SUM(BA166,BA168)</f>
        <v>1613</v>
      </c>
      <c r="BB170" s="1141">
        <f>SUM(BA170,-AZ170)</f>
        <v>-400</v>
      </c>
      <c r="BC170" s="1006">
        <f>BB170/AZ170</f>
        <v>-0.19870839542970692</v>
      </c>
      <c r="BD170" s="880">
        <v>26</v>
      </c>
      <c r="BE170" s="871"/>
      <c r="BG170" s="1184">
        <v>26</v>
      </c>
      <c r="BH170" s="1004" t="s">
        <v>269</v>
      </c>
      <c r="BI170" s="1004" t="e">
        <f>SUM(BI166,BI168)</f>
        <v>#REF!</v>
      </c>
      <c r="BJ170" s="1004">
        <f>SUM(BJ166,BJ168)</f>
        <v>2471</v>
      </c>
      <c r="BK170" s="1141" t="e">
        <f>SUM(BJ170,-BI170)</f>
        <v>#REF!</v>
      </c>
      <c r="BL170" s="1006" t="e">
        <f>BK170/BI170</f>
        <v>#REF!</v>
      </c>
      <c r="BM170" s="921"/>
      <c r="BN170" s="1004">
        <f>SUM(BN166,BN168)</f>
        <v>1238</v>
      </c>
      <c r="BO170" s="1004">
        <f>SUM(BO166,BO168)</f>
        <v>1195</v>
      </c>
      <c r="BP170" s="1141">
        <f>SUM(BO170,-BN170)</f>
        <v>-43</v>
      </c>
      <c r="BQ170" s="1006">
        <f>BP170/BN170</f>
        <v>-3.4733441033925685E-2</v>
      </c>
      <c r="BR170" s="910">
        <v>25</v>
      </c>
      <c r="BS170" s="1004">
        <f>SUM(BS166,BS168)</f>
        <v>2013</v>
      </c>
      <c r="BT170" s="1004">
        <f>SUM(BT166,BT168)</f>
        <v>1195</v>
      </c>
      <c r="BU170" s="1141">
        <f>SUM(BT170,-BS170)</f>
        <v>-818</v>
      </c>
      <c r="BV170" s="1006">
        <f>BU170/BS170</f>
        <v>-0.40635866865375064</v>
      </c>
      <c r="BW170" s="1184">
        <v>26</v>
      </c>
      <c r="BX170" s="871"/>
      <c r="CA170" s="880">
        <v>26</v>
      </c>
      <c r="CB170" s="1004" t="s">
        <v>269</v>
      </c>
      <c r="CC170" s="1004" t="e">
        <f>SUM(CC166,CC168)</f>
        <v>#REF!</v>
      </c>
      <c r="CD170" s="1004">
        <f>SUM(CD166,CD168)</f>
        <v>2471</v>
      </c>
      <c r="CE170" s="1141" t="e">
        <f>SUM(CD170,-CC170)</f>
        <v>#REF!</v>
      </c>
      <c r="CF170" s="1006" t="e">
        <f>CE170/CC170</f>
        <v>#REF!</v>
      </c>
      <c r="CG170" s="921"/>
      <c r="CH170" s="1004">
        <f>SUM(CH166,CH168)</f>
        <v>966</v>
      </c>
      <c r="CI170" s="1004">
        <f>SUM(CI166,CI168)</f>
        <v>906</v>
      </c>
      <c r="CJ170" s="1141">
        <f>SUM(CI170,-CH170)</f>
        <v>-60</v>
      </c>
      <c r="CK170" s="1006">
        <f>CJ170/CH170</f>
        <v>-6.2111801242236024E-2</v>
      </c>
      <c r="CL170" s="910">
        <v>25</v>
      </c>
      <c r="CM170" s="1004">
        <f>SUM(CM166,CM168)</f>
        <v>2014</v>
      </c>
      <c r="CN170" s="1004">
        <f>SUM(CN166,CN168)</f>
        <v>906</v>
      </c>
      <c r="CO170" s="1141">
        <f>SUM(CN170,-CM170)</f>
        <v>-1108</v>
      </c>
      <c r="CP170" s="1006">
        <f>CO170/CM170</f>
        <v>-0.55014895729890767</v>
      </c>
      <c r="CQ170" s="880">
        <v>26</v>
      </c>
      <c r="CR170" s="871"/>
      <c r="CU170" s="1184">
        <v>26</v>
      </c>
      <c r="CV170" s="1004" t="s">
        <v>269</v>
      </c>
      <c r="CW170" s="1004" t="e">
        <f>SUM(CW166,CW168)</f>
        <v>#REF!</v>
      </c>
      <c r="CX170" s="1004">
        <f>SUM(CX166,CX168)</f>
        <v>2471</v>
      </c>
      <c r="CY170" s="1141" t="e">
        <f>SUM(CX170,-CW170)</f>
        <v>#REF!</v>
      </c>
      <c r="CZ170" s="1006" t="e">
        <f>CY170/CW170</f>
        <v>#REF!</v>
      </c>
      <c r="DA170" s="921"/>
      <c r="DB170" s="1004">
        <f>SUM(DB166,DB168)</f>
        <v>738</v>
      </c>
      <c r="DC170" s="1004">
        <f>SUM(DC166,DC168)</f>
        <v>674</v>
      </c>
      <c r="DD170" s="1141">
        <f>SUM(DC170,-DB170)</f>
        <v>-64</v>
      </c>
      <c r="DE170" s="1006">
        <f>DD170/DB170</f>
        <v>-8.6720867208672087E-2</v>
      </c>
      <c r="DF170" s="910">
        <v>25</v>
      </c>
      <c r="DG170" s="1004">
        <f>SUM(DG166,DG168)</f>
        <v>2014</v>
      </c>
      <c r="DH170" s="1004">
        <f>SUM(DH166,DH168)</f>
        <v>674</v>
      </c>
      <c r="DI170" s="1141">
        <f>SUM(DH170,-DG170)</f>
        <v>-1340</v>
      </c>
      <c r="DJ170" s="1006">
        <f>DI170/DG170</f>
        <v>-0.66534260178748761</v>
      </c>
      <c r="DK170" s="1184">
        <v>26</v>
      </c>
      <c r="DL170" s="871"/>
      <c r="DO170" s="880">
        <v>26</v>
      </c>
      <c r="DP170" s="1004" t="s">
        <v>269</v>
      </c>
      <c r="DQ170" s="1004" t="e">
        <f>SUM(DQ166,DQ168)</f>
        <v>#REF!</v>
      </c>
      <c r="DR170" s="1004">
        <f>SUM(DR166,DR168)</f>
        <v>2471</v>
      </c>
      <c r="DS170" s="1141" t="e">
        <f>SUM(DR170,-DQ170)</f>
        <v>#REF!</v>
      </c>
      <c r="DT170" s="1006" t="e">
        <f>DS170/DQ170</f>
        <v>#REF!</v>
      </c>
      <c r="DU170" s="921"/>
      <c r="DV170" s="1004">
        <f>SUM(DV166,DV168)</f>
        <v>1130</v>
      </c>
      <c r="DW170" s="1004">
        <f>SUM(DW166,DW168)</f>
        <v>1063</v>
      </c>
      <c r="DX170" s="1141">
        <f>SUM(DW170,-DV170)</f>
        <v>-67</v>
      </c>
      <c r="DY170" s="1006">
        <f>DX170/DV170</f>
        <v>-5.9292035398230088E-2</v>
      </c>
      <c r="DZ170" s="910">
        <v>25</v>
      </c>
      <c r="EA170" s="1004">
        <f>SUM(EA166,EA168)</f>
        <v>2014</v>
      </c>
      <c r="EB170" s="1004">
        <f>SUM(EB166,EB168)</f>
        <v>1063</v>
      </c>
      <c r="EC170" s="1141">
        <f>SUM(EB170,-EA170)</f>
        <v>-951</v>
      </c>
      <c r="ED170" s="1006">
        <f>EC170/EA170</f>
        <v>-0.47219463753723934</v>
      </c>
      <c r="EE170" s="880">
        <v>26</v>
      </c>
      <c r="EF170" s="871"/>
      <c r="EI170" s="1188">
        <v>26</v>
      </c>
      <c r="EJ170" s="1004" t="s">
        <v>269</v>
      </c>
      <c r="EK170" s="1004" t="e">
        <f>SUM(EK166,EK168)</f>
        <v>#REF!</v>
      </c>
      <c r="EL170" s="1004">
        <f>SUM(EL166,EL168)</f>
        <v>2471</v>
      </c>
      <c r="EM170" s="1141" t="e">
        <f>SUM(EL170,-EK170)</f>
        <v>#REF!</v>
      </c>
      <c r="EN170" s="1006" t="e">
        <f>EM170/EK170</f>
        <v>#REF!</v>
      </c>
      <c r="EO170" s="921"/>
      <c r="EP170" s="1004">
        <f>SUM(EP166,EP168)</f>
        <v>7180</v>
      </c>
      <c r="EQ170" s="1004">
        <f>SUM(EQ166,EQ168)</f>
        <v>6852</v>
      </c>
      <c r="ER170" s="1141">
        <f>SUM(EQ170,-EP170)</f>
        <v>-328</v>
      </c>
      <c r="ES170" s="1006">
        <f>ER170/EP170</f>
        <v>-4.5682451253481894E-2</v>
      </c>
      <c r="ET170" s="910">
        <v>25</v>
      </c>
      <c r="EU170" s="1004">
        <f>SUM(EU166,EU168)</f>
        <v>2014</v>
      </c>
      <c r="EV170" s="1004">
        <f>SUM(EV166,EV168)</f>
        <v>6852</v>
      </c>
      <c r="EW170" s="1141">
        <f>SUM(EV170,-EU170)</f>
        <v>4838</v>
      </c>
      <c r="EX170" s="1006">
        <f>EW170/EU170</f>
        <v>2.4021847070506457</v>
      </c>
      <c r="EY170" s="1188">
        <v>26</v>
      </c>
      <c r="EZ170" s="871"/>
    </row>
    <row r="171" spans="1:156" hidden="1">
      <c r="A171" s="1179"/>
      <c r="B171" s="991"/>
      <c r="C171" s="989"/>
      <c r="D171" s="991"/>
      <c r="E171" s="991"/>
      <c r="F171" s="992"/>
      <c r="G171" s="921"/>
      <c r="H171" s="991"/>
      <c r="I171" s="991"/>
      <c r="J171" s="991"/>
      <c r="K171" s="992"/>
      <c r="L171" s="879"/>
      <c r="M171" s="991"/>
      <c r="N171" s="991"/>
      <c r="O171" s="991"/>
      <c r="P171" s="992"/>
      <c r="Q171" s="1179"/>
      <c r="R171" s="947"/>
      <c r="U171" s="1184"/>
      <c r="V171" s="991"/>
      <c r="W171" s="989"/>
      <c r="X171" s="991"/>
      <c r="Y171" s="991"/>
      <c r="Z171" s="992"/>
      <c r="AA171" s="921"/>
      <c r="AB171" s="991"/>
      <c r="AC171" s="991"/>
      <c r="AD171" s="991"/>
      <c r="AE171" s="992"/>
      <c r="AF171" s="910"/>
      <c r="AG171" s="989"/>
      <c r="AH171" s="991"/>
      <c r="AI171" s="991"/>
      <c r="AJ171" s="992"/>
      <c r="AK171" s="1184"/>
      <c r="AL171" s="871"/>
      <c r="AN171" s="880"/>
      <c r="AO171" s="991"/>
      <c r="AP171" s="989"/>
      <c r="AQ171" s="991"/>
      <c r="AR171" s="991"/>
      <c r="AS171" s="992"/>
      <c r="AT171" s="921"/>
      <c r="AU171" s="991"/>
      <c r="AV171" s="991"/>
      <c r="AW171" s="991"/>
      <c r="AX171" s="992"/>
      <c r="AY171" s="910"/>
      <c r="AZ171" s="989"/>
      <c r="BA171" s="991"/>
      <c r="BB171" s="991"/>
      <c r="BC171" s="992"/>
      <c r="BD171" s="880"/>
      <c r="BE171" s="871"/>
      <c r="BG171" s="1184"/>
      <c r="BH171" s="991"/>
      <c r="BI171" s="989"/>
      <c r="BJ171" s="991"/>
      <c r="BK171" s="991"/>
      <c r="BL171" s="992"/>
      <c r="BM171" s="921"/>
      <c r="BN171" s="991"/>
      <c r="BO171" s="991"/>
      <c r="BP171" s="991"/>
      <c r="BQ171" s="992"/>
      <c r="BR171" s="910"/>
      <c r="BS171" s="989"/>
      <c r="BT171" s="991"/>
      <c r="BU171" s="991"/>
      <c r="BV171" s="992"/>
      <c r="BW171" s="1184"/>
      <c r="BX171" s="871"/>
      <c r="CA171" s="880"/>
      <c r="CB171" s="991"/>
      <c r="CC171" s="989"/>
      <c r="CD171" s="991"/>
      <c r="CE171" s="991"/>
      <c r="CF171" s="992"/>
      <c r="CG171" s="921"/>
      <c r="CH171" s="991"/>
      <c r="CI171" s="991"/>
      <c r="CJ171" s="991"/>
      <c r="CK171" s="992"/>
      <c r="CL171" s="910"/>
      <c r="CM171" s="989"/>
      <c r="CN171" s="991"/>
      <c r="CO171" s="991"/>
      <c r="CP171" s="992"/>
      <c r="CQ171" s="880"/>
      <c r="CR171" s="871"/>
      <c r="CU171" s="1184"/>
      <c r="CV171" s="991"/>
      <c r="CW171" s="989"/>
      <c r="CX171" s="991"/>
      <c r="CY171" s="991"/>
      <c r="CZ171" s="992"/>
      <c r="DA171" s="921"/>
      <c r="DB171" s="991"/>
      <c r="DC171" s="991"/>
      <c r="DD171" s="991"/>
      <c r="DE171" s="992"/>
      <c r="DF171" s="910"/>
      <c r="DG171" s="989"/>
      <c r="DH171" s="991"/>
      <c r="DI171" s="991"/>
      <c r="DJ171" s="992"/>
      <c r="DK171" s="1184"/>
      <c r="DL171" s="871"/>
      <c r="DO171" s="880"/>
      <c r="DP171" s="991"/>
      <c r="DQ171" s="989"/>
      <c r="DR171" s="991"/>
      <c r="DS171" s="991"/>
      <c r="DT171" s="992"/>
      <c r="DU171" s="921"/>
      <c r="DV171" s="991"/>
      <c r="DW171" s="991"/>
      <c r="DX171" s="991"/>
      <c r="DY171" s="992"/>
      <c r="DZ171" s="910"/>
      <c r="EA171" s="989"/>
      <c r="EB171" s="991"/>
      <c r="EC171" s="991"/>
      <c r="ED171" s="992"/>
      <c r="EE171" s="880"/>
      <c r="EF171" s="871"/>
      <c r="EI171" s="1188"/>
      <c r="EJ171" s="991"/>
      <c r="EK171" s="989"/>
      <c r="EL171" s="991"/>
      <c r="EM171" s="991"/>
      <c r="EN171" s="992"/>
      <c r="EO171" s="921"/>
      <c r="EP171" s="991"/>
      <c r="EQ171" s="991"/>
      <c r="ER171" s="991"/>
      <c r="ES171" s="992"/>
      <c r="ET171" s="910"/>
      <c r="EU171" s="989"/>
      <c r="EV171" s="991"/>
      <c r="EW171" s="991"/>
      <c r="EX171" s="992"/>
      <c r="EY171" s="1188"/>
      <c r="EZ171" s="871"/>
    </row>
    <row r="172" spans="1:156" hidden="1">
      <c r="A172" s="1179">
        <v>27</v>
      </c>
      <c r="B172" s="302" t="s">
        <v>270</v>
      </c>
      <c r="C172" s="302">
        <v>822</v>
      </c>
      <c r="D172" s="302">
        <v>1475</v>
      </c>
      <c r="E172" s="919"/>
      <c r="F172" s="1230"/>
      <c r="G172" s="921">
        <v>26</v>
      </c>
      <c r="H172" s="302">
        <v>1113</v>
      </c>
      <c r="I172" s="302"/>
      <c r="J172" s="919"/>
      <c r="K172" s="1230"/>
      <c r="L172" s="879"/>
      <c r="M172" s="302">
        <v>1475</v>
      </c>
      <c r="N172" s="302"/>
      <c r="O172" s="919"/>
      <c r="P172" s="1230"/>
      <c r="Q172" s="1179">
        <v>27</v>
      </c>
      <c r="R172" s="947"/>
      <c r="U172" s="1184">
        <v>27</v>
      </c>
      <c r="V172" s="302" t="s">
        <v>270</v>
      </c>
      <c r="W172" s="302">
        <v>822</v>
      </c>
      <c r="X172" s="302">
        <v>1475</v>
      </c>
      <c r="Y172" s="919"/>
      <c r="Z172" s="1230"/>
      <c r="AA172" s="921"/>
      <c r="AB172" s="302">
        <v>1113</v>
      </c>
      <c r="AC172" s="302"/>
      <c r="AD172" s="919"/>
      <c r="AE172" s="1230"/>
      <c r="AF172" s="910">
        <v>26</v>
      </c>
      <c r="AG172" s="302">
        <v>1475</v>
      </c>
      <c r="AH172" s="302"/>
      <c r="AI172" s="919"/>
      <c r="AJ172" s="1230"/>
      <c r="AK172" s="1184">
        <v>27</v>
      </c>
      <c r="AL172" s="871"/>
      <c r="AN172" s="880">
        <v>27</v>
      </c>
      <c r="AO172" s="302" t="s">
        <v>270</v>
      </c>
      <c r="AP172" s="302">
        <v>822</v>
      </c>
      <c r="AQ172" s="302">
        <v>1475</v>
      </c>
      <c r="AR172" s="919"/>
      <c r="AS172" s="1230"/>
      <c r="AT172" s="921"/>
      <c r="AU172" s="302">
        <v>1113</v>
      </c>
      <c r="AV172" s="302"/>
      <c r="AW172" s="919"/>
      <c r="AX172" s="1230"/>
      <c r="AY172" s="910">
        <v>26</v>
      </c>
      <c r="AZ172" s="302">
        <v>1475</v>
      </c>
      <c r="BA172" s="302"/>
      <c r="BB172" s="919"/>
      <c r="BC172" s="1230"/>
      <c r="BD172" s="880">
        <v>27</v>
      </c>
      <c r="BE172" s="871"/>
      <c r="BG172" s="1184">
        <v>27</v>
      </c>
      <c r="BH172" s="302" t="s">
        <v>270</v>
      </c>
      <c r="BI172" s="302">
        <v>822</v>
      </c>
      <c r="BJ172" s="302">
        <v>1475</v>
      </c>
      <c r="BK172" s="919"/>
      <c r="BL172" s="1230"/>
      <c r="BM172" s="921"/>
      <c r="BN172" s="302">
        <v>1113</v>
      </c>
      <c r="BO172" s="302"/>
      <c r="BP172" s="919"/>
      <c r="BQ172" s="1230"/>
      <c r="BR172" s="910">
        <v>26</v>
      </c>
      <c r="BS172" s="302">
        <v>1475</v>
      </c>
      <c r="BT172" s="302"/>
      <c r="BU172" s="919"/>
      <c r="BV172" s="1230"/>
      <c r="BW172" s="1184">
        <v>27</v>
      </c>
      <c r="BX172" s="871"/>
      <c r="CA172" s="880">
        <v>27</v>
      </c>
      <c r="CB172" s="302" t="s">
        <v>270</v>
      </c>
      <c r="CC172" s="302">
        <v>822</v>
      </c>
      <c r="CD172" s="302">
        <v>1475</v>
      </c>
      <c r="CE172" s="919"/>
      <c r="CF172" s="1230"/>
      <c r="CG172" s="921"/>
      <c r="CH172" s="302">
        <v>1113</v>
      </c>
      <c r="CI172" s="302"/>
      <c r="CJ172" s="919"/>
      <c r="CK172" s="1230"/>
      <c r="CL172" s="910">
        <v>26</v>
      </c>
      <c r="CM172" s="302">
        <v>1475</v>
      </c>
      <c r="CN172" s="302"/>
      <c r="CO172" s="919"/>
      <c r="CP172" s="1230"/>
      <c r="CQ172" s="880">
        <v>27</v>
      </c>
      <c r="CR172" s="871"/>
      <c r="CU172" s="1184">
        <v>27</v>
      </c>
      <c r="CV172" s="302" t="s">
        <v>270</v>
      </c>
      <c r="CW172" s="302">
        <v>822</v>
      </c>
      <c r="CX172" s="302">
        <v>1475</v>
      </c>
      <c r="CY172" s="919"/>
      <c r="CZ172" s="1230"/>
      <c r="DA172" s="921"/>
      <c r="DB172" s="302">
        <v>1113</v>
      </c>
      <c r="DC172" s="302"/>
      <c r="DD172" s="919"/>
      <c r="DE172" s="1230"/>
      <c r="DF172" s="910">
        <v>26</v>
      </c>
      <c r="DG172" s="302">
        <v>1475</v>
      </c>
      <c r="DH172" s="302"/>
      <c r="DI172" s="919"/>
      <c r="DJ172" s="1230"/>
      <c r="DK172" s="1184">
        <v>27</v>
      </c>
      <c r="DL172" s="871"/>
      <c r="DO172" s="880">
        <v>27</v>
      </c>
      <c r="DP172" s="302" t="s">
        <v>270</v>
      </c>
      <c r="DQ172" s="302">
        <v>822</v>
      </c>
      <c r="DR172" s="302">
        <v>1475</v>
      </c>
      <c r="DS172" s="919"/>
      <c r="DT172" s="1230"/>
      <c r="DU172" s="921"/>
      <c r="DV172" s="302">
        <v>1113</v>
      </c>
      <c r="DW172" s="302"/>
      <c r="DX172" s="919"/>
      <c r="DY172" s="1230"/>
      <c r="DZ172" s="910">
        <v>26</v>
      </c>
      <c r="EA172" s="302">
        <v>1475</v>
      </c>
      <c r="EB172" s="302"/>
      <c r="EC172" s="919"/>
      <c r="ED172" s="1230"/>
      <c r="EE172" s="880">
        <v>27</v>
      </c>
      <c r="EF172" s="871"/>
      <c r="EI172" s="1188">
        <v>27</v>
      </c>
      <c r="EJ172" s="302" t="s">
        <v>270</v>
      </c>
      <c r="EK172" s="302">
        <v>822</v>
      </c>
      <c r="EL172" s="302">
        <v>1475</v>
      </c>
      <c r="EM172" s="919"/>
      <c r="EN172" s="1230"/>
      <c r="EO172" s="921"/>
      <c r="EP172" s="302">
        <v>1113</v>
      </c>
      <c r="EQ172" s="302"/>
      <c r="ER172" s="919"/>
      <c r="ES172" s="1230"/>
      <c r="ET172" s="910">
        <v>26</v>
      </c>
      <c r="EU172" s="302">
        <v>1475</v>
      </c>
      <c r="EV172" s="302"/>
      <c r="EW172" s="919"/>
      <c r="EX172" s="1230"/>
      <c r="EY172" s="1188">
        <v>27</v>
      </c>
      <c r="EZ172" s="871"/>
    </row>
    <row r="173" spans="1:156" hidden="1">
      <c r="A173" s="1179"/>
      <c r="B173" s="991"/>
      <c r="C173" s="989"/>
      <c r="D173" s="991"/>
      <c r="E173" s="991"/>
      <c r="F173" s="992"/>
      <c r="G173" s="921"/>
      <c r="H173" s="991"/>
      <c r="I173" s="991"/>
      <c r="J173" s="991"/>
      <c r="K173" s="992"/>
      <c r="L173" s="879"/>
      <c r="M173" s="991"/>
      <c r="N173" s="991"/>
      <c r="O173" s="991"/>
      <c r="P173" s="992"/>
      <c r="Q173" s="1179"/>
      <c r="R173" s="947"/>
      <c r="U173" s="1184"/>
      <c r="V173" s="991"/>
      <c r="W173" s="989"/>
      <c r="X173" s="991"/>
      <c r="Y173" s="991"/>
      <c r="Z173" s="992"/>
      <c r="AA173" s="921"/>
      <c r="AB173" s="991"/>
      <c r="AC173" s="991"/>
      <c r="AD173" s="991"/>
      <c r="AE173" s="992"/>
      <c r="AF173" s="910"/>
      <c r="AG173" s="989"/>
      <c r="AH173" s="991"/>
      <c r="AI173" s="991"/>
      <c r="AJ173" s="992"/>
      <c r="AK173" s="1184"/>
      <c r="AL173" s="871"/>
      <c r="AN173" s="880"/>
      <c r="AO173" s="991"/>
      <c r="AP173" s="989"/>
      <c r="AQ173" s="991"/>
      <c r="AR173" s="991"/>
      <c r="AS173" s="992"/>
      <c r="AT173" s="921"/>
      <c r="AU173" s="991"/>
      <c r="AV173" s="991"/>
      <c r="AW173" s="991"/>
      <c r="AX173" s="992"/>
      <c r="AY173" s="910"/>
      <c r="AZ173" s="989"/>
      <c r="BA173" s="991"/>
      <c r="BB173" s="991"/>
      <c r="BC173" s="992"/>
      <c r="BD173" s="880"/>
      <c r="BE173" s="871"/>
      <c r="BG173" s="1184"/>
      <c r="BH173" s="991"/>
      <c r="BI173" s="989"/>
      <c r="BJ173" s="991"/>
      <c r="BK173" s="991"/>
      <c r="BL173" s="992"/>
      <c r="BM173" s="921"/>
      <c r="BN173" s="991"/>
      <c r="BO173" s="991"/>
      <c r="BP173" s="991"/>
      <c r="BQ173" s="992"/>
      <c r="BR173" s="910"/>
      <c r="BS173" s="989"/>
      <c r="BT173" s="991"/>
      <c r="BU173" s="991"/>
      <c r="BV173" s="992"/>
      <c r="BW173" s="1184"/>
      <c r="BX173" s="871"/>
      <c r="CA173" s="880"/>
      <c r="CB173" s="991"/>
      <c r="CC173" s="989"/>
      <c r="CD173" s="991"/>
      <c r="CE173" s="991"/>
      <c r="CF173" s="992"/>
      <c r="CG173" s="921"/>
      <c r="CH173" s="991"/>
      <c r="CI173" s="991"/>
      <c r="CJ173" s="991"/>
      <c r="CK173" s="992"/>
      <c r="CL173" s="910"/>
      <c r="CM173" s="989"/>
      <c r="CN173" s="991"/>
      <c r="CO173" s="991"/>
      <c r="CP173" s="992"/>
      <c r="CQ173" s="880"/>
      <c r="CR173" s="871"/>
      <c r="CU173" s="1184"/>
      <c r="CV173" s="991"/>
      <c r="CW173" s="989"/>
      <c r="CX173" s="991"/>
      <c r="CY173" s="991"/>
      <c r="CZ173" s="992"/>
      <c r="DA173" s="921"/>
      <c r="DB173" s="991"/>
      <c r="DC173" s="991"/>
      <c r="DD173" s="991"/>
      <c r="DE173" s="992"/>
      <c r="DF173" s="910"/>
      <c r="DG173" s="989"/>
      <c r="DH173" s="991"/>
      <c r="DI173" s="991"/>
      <c r="DJ173" s="992"/>
      <c r="DK173" s="1184"/>
      <c r="DL173" s="871"/>
      <c r="DO173" s="880"/>
      <c r="DP173" s="991"/>
      <c r="DQ173" s="989"/>
      <c r="DR173" s="991"/>
      <c r="DS173" s="991"/>
      <c r="DT173" s="992"/>
      <c r="DU173" s="921"/>
      <c r="DV173" s="991"/>
      <c r="DW173" s="991"/>
      <c r="DX173" s="991"/>
      <c r="DY173" s="992"/>
      <c r="DZ173" s="910"/>
      <c r="EA173" s="989"/>
      <c r="EB173" s="991"/>
      <c r="EC173" s="991"/>
      <c r="ED173" s="992"/>
      <c r="EE173" s="880"/>
      <c r="EF173" s="871"/>
      <c r="EI173" s="1188"/>
      <c r="EJ173" s="991"/>
      <c r="EK173" s="989"/>
      <c r="EL173" s="991"/>
      <c r="EM173" s="991"/>
      <c r="EN173" s="992"/>
      <c r="EO173" s="921"/>
      <c r="EP173" s="991"/>
      <c r="EQ173" s="991"/>
      <c r="ER173" s="991"/>
      <c r="ES173" s="992"/>
      <c r="ET173" s="910"/>
      <c r="EU173" s="989"/>
      <c r="EV173" s="991"/>
      <c r="EW173" s="991"/>
      <c r="EX173" s="992"/>
      <c r="EY173" s="1188"/>
      <c r="EZ173" s="871"/>
    </row>
    <row r="174" spans="1:156" hidden="1">
      <c r="A174" s="1179">
        <v>28</v>
      </c>
      <c r="B174" s="867" t="s">
        <v>271</v>
      </c>
      <c r="C174" s="867">
        <v>648</v>
      </c>
      <c r="D174" s="867">
        <v>643</v>
      </c>
      <c r="E174" s="635"/>
      <c r="F174" s="920"/>
      <c r="G174" s="921">
        <v>27</v>
      </c>
      <c r="H174" s="302">
        <v>592</v>
      </c>
      <c r="I174" s="867"/>
      <c r="J174" s="635"/>
      <c r="K174" s="920"/>
      <c r="L174" s="879"/>
      <c r="M174" s="867">
        <v>643</v>
      </c>
      <c r="N174" s="867"/>
      <c r="O174" s="635"/>
      <c r="P174" s="920"/>
      <c r="Q174" s="1179">
        <v>28</v>
      </c>
      <c r="R174" s="947"/>
      <c r="U174" s="1184">
        <v>28</v>
      </c>
      <c r="V174" s="867" t="s">
        <v>271</v>
      </c>
      <c r="W174" s="867">
        <v>648</v>
      </c>
      <c r="X174" s="867">
        <v>643</v>
      </c>
      <c r="Y174" s="635"/>
      <c r="Z174" s="920"/>
      <c r="AA174" s="921"/>
      <c r="AB174" s="302">
        <v>592</v>
      </c>
      <c r="AC174" s="867"/>
      <c r="AD174" s="635"/>
      <c r="AE174" s="920"/>
      <c r="AF174" s="910">
        <v>27</v>
      </c>
      <c r="AG174" s="867">
        <v>643</v>
      </c>
      <c r="AH174" s="867"/>
      <c r="AI174" s="635"/>
      <c r="AJ174" s="920"/>
      <c r="AK174" s="1184">
        <v>28</v>
      </c>
      <c r="AL174" s="871"/>
      <c r="AN174" s="880">
        <v>28</v>
      </c>
      <c r="AO174" s="867" t="s">
        <v>271</v>
      </c>
      <c r="AP174" s="867">
        <v>648</v>
      </c>
      <c r="AQ174" s="867">
        <v>643</v>
      </c>
      <c r="AR174" s="635"/>
      <c r="AS174" s="920"/>
      <c r="AT174" s="921"/>
      <c r="AU174" s="302">
        <v>592</v>
      </c>
      <c r="AV174" s="867"/>
      <c r="AW174" s="635"/>
      <c r="AX174" s="920"/>
      <c r="AY174" s="910">
        <v>27</v>
      </c>
      <c r="AZ174" s="867">
        <v>643</v>
      </c>
      <c r="BA174" s="867"/>
      <c r="BB174" s="635"/>
      <c r="BC174" s="920"/>
      <c r="BD174" s="880">
        <v>28</v>
      </c>
      <c r="BE174" s="871"/>
      <c r="BG174" s="1184">
        <v>28</v>
      </c>
      <c r="BH174" s="867" t="s">
        <v>271</v>
      </c>
      <c r="BI174" s="867">
        <v>648</v>
      </c>
      <c r="BJ174" s="867">
        <v>643</v>
      </c>
      <c r="BK174" s="635"/>
      <c r="BL174" s="920"/>
      <c r="BM174" s="921"/>
      <c r="BN174" s="302">
        <v>592</v>
      </c>
      <c r="BO174" s="867"/>
      <c r="BP174" s="635"/>
      <c r="BQ174" s="920"/>
      <c r="BR174" s="910">
        <v>27</v>
      </c>
      <c r="BS174" s="867">
        <v>643</v>
      </c>
      <c r="BT174" s="867"/>
      <c r="BU174" s="635"/>
      <c r="BV174" s="920"/>
      <c r="BW174" s="1184">
        <v>28</v>
      </c>
      <c r="BX174" s="871"/>
      <c r="CA174" s="880">
        <v>28</v>
      </c>
      <c r="CB174" s="867" t="s">
        <v>271</v>
      </c>
      <c r="CC174" s="867">
        <v>648</v>
      </c>
      <c r="CD174" s="867">
        <v>643</v>
      </c>
      <c r="CE174" s="635"/>
      <c r="CF174" s="920"/>
      <c r="CG174" s="921"/>
      <c r="CH174" s="302">
        <v>592</v>
      </c>
      <c r="CI174" s="867"/>
      <c r="CJ174" s="635"/>
      <c r="CK174" s="920"/>
      <c r="CL174" s="910">
        <v>27</v>
      </c>
      <c r="CM174" s="867">
        <v>643</v>
      </c>
      <c r="CN174" s="867"/>
      <c r="CO174" s="635"/>
      <c r="CP174" s="920"/>
      <c r="CQ174" s="880">
        <v>28</v>
      </c>
      <c r="CR174" s="871"/>
      <c r="CU174" s="1184">
        <v>28</v>
      </c>
      <c r="CV174" s="867" t="s">
        <v>271</v>
      </c>
      <c r="CW174" s="867">
        <v>648</v>
      </c>
      <c r="CX174" s="867">
        <v>643</v>
      </c>
      <c r="CY174" s="635"/>
      <c r="CZ174" s="920"/>
      <c r="DA174" s="921"/>
      <c r="DB174" s="302">
        <v>592</v>
      </c>
      <c r="DC174" s="867"/>
      <c r="DD174" s="635"/>
      <c r="DE174" s="920"/>
      <c r="DF174" s="910">
        <v>27</v>
      </c>
      <c r="DG174" s="867">
        <v>643</v>
      </c>
      <c r="DH174" s="867"/>
      <c r="DI174" s="635"/>
      <c r="DJ174" s="920"/>
      <c r="DK174" s="1184">
        <v>28</v>
      </c>
      <c r="DL174" s="871"/>
      <c r="DO174" s="880">
        <v>28</v>
      </c>
      <c r="DP174" s="867" t="s">
        <v>271</v>
      </c>
      <c r="DQ174" s="867">
        <v>648</v>
      </c>
      <c r="DR174" s="867">
        <v>643</v>
      </c>
      <c r="DS174" s="635"/>
      <c r="DT174" s="920"/>
      <c r="DU174" s="921"/>
      <c r="DV174" s="302">
        <v>592</v>
      </c>
      <c r="DW174" s="867"/>
      <c r="DX174" s="635"/>
      <c r="DY174" s="920"/>
      <c r="DZ174" s="910">
        <v>27</v>
      </c>
      <c r="EA174" s="867">
        <v>643</v>
      </c>
      <c r="EB174" s="867"/>
      <c r="EC174" s="635"/>
      <c r="ED174" s="920"/>
      <c r="EE174" s="880">
        <v>28</v>
      </c>
      <c r="EF174" s="871"/>
      <c r="EI174" s="1188">
        <v>28</v>
      </c>
      <c r="EJ174" s="867" t="s">
        <v>271</v>
      </c>
      <c r="EK174" s="867">
        <v>648</v>
      </c>
      <c r="EL174" s="867">
        <v>643</v>
      </c>
      <c r="EM174" s="635"/>
      <c r="EN174" s="920"/>
      <c r="EO174" s="921"/>
      <c r="EP174" s="302">
        <v>592</v>
      </c>
      <c r="EQ174" s="867"/>
      <c r="ER174" s="635"/>
      <c r="ES174" s="920"/>
      <c r="ET174" s="910">
        <v>27</v>
      </c>
      <c r="EU174" s="867">
        <v>643</v>
      </c>
      <c r="EV174" s="867"/>
      <c r="EW174" s="635"/>
      <c r="EX174" s="920"/>
      <c r="EY174" s="1188">
        <v>28</v>
      </c>
      <c r="EZ174" s="871"/>
    </row>
    <row r="175" spans="1:156" ht="15.75">
      <c r="A175" s="1231" t="s">
        <v>282</v>
      </c>
      <c r="B175" s="1232" t="s">
        <v>283</v>
      </c>
      <c r="C175" s="1233"/>
      <c r="D175" s="867"/>
      <c r="E175" s="919"/>
      <c r="F175" s="920"/>
      <c r="G175" s="921"/>
      <c r="H175" s="1068">
        <f>H160</f>
        <v>8200</v>
      </c>
      <c r="I175" s="1068">
        <f>SUM(I133,I148)</f>
        <v>6125</v>
      </c>
      <c r="J175" s="1234">
        <f>SUM(I175,-H175)</f>
        <v>-2075</v>
      </c>
      <c r="K175" s="1235">
        <f>J175/H175</f>
        <v>-0.25304878048780488</v>
      </c>
      <c r="L175" s="879"/>
      <c r="M175" s="1068">
        <f>M160</f>
        <v>8200</v>
      </c>
      <c r="N175" s="1068">
        <f>SUM(N133,N148)</f>
        <v>6125</v>
      </c>
      <c r="O175" s="1234">
        <f>SUM(N175,-M175)</f>
        <v>-2075</v>
      </c>
      <c r="P175" s="1235">
        <f>O175/M175</f>
        <v>-0.25304878048780488</v>
      </c>
      <c r="Q175" s="1231" t="s">
        <v>282</v>
      </c>
      <c r="R175" s="1066">
        <v>-0.253</v>
      </c>
      <c r="U175" s="1184" t="s">
        <v>284</v>
      </c>
      <c r="V175" s="1232" t="s">
        <v>283</v>
      </c>
      <c r="W175" s="302"/>
      <c r="X175" s="302"/>
      <c r="Y175" s="283"/>
      <c r="Z175" s="945"/>
      <c r="AA175" s="921"/>
      <c r="AB175" s="1236">
        <v>2088</v>
      </c>
      <c r="AC175" s="1068">
        <f>SUM(AC133,AC148)</f>
        <v>1622</v>
      </c>
      <c r="AD175" s="1234">
        <f>SUM(AC175,-AB175)</f>
        <v>-466</v>
      </c>
      <c r="AE175" s="1235">
        <f>AD175/AB175</f>
        <v>-0.22318007662835249</v>
      </c>
      <c r="AF175" s="910"/>
      <c r="AG175" s="1068">
        <v>2088</v>
      </c>
      <c r="AH175" s="1068">
        <f>SUM(AH133,AH149)</f>
        <v>1452</v>
      </c>
      <c r="AI175" s="1069">
        <f>SUM(AH175,-AG175)</f>
        <v>-636</v>
      </c>
      <c r="AJ175" s="1070">
        <f>AI175/AG175</f>
        <v>-0.3045977011494253</v>
      </c>
      <c r="AK175" s="1184" t="s">
        <v>284</v>
      </c>
      <c r="AL175" s="1066">
        <v>-0.22320000000000001</v>
      </c>
      <c r="AN175" s="880" t="s">
        <v>284</v>
      </c>
      <c r="AO175" s="1232" t="s">
        <v>283</v>
      </c>
      <c r="AP175" s="302"/>
      <c r="AQ175" s="302"/>
      <c r="AR175" s="283"/>
      <c r="AS175" s="945"/>
      <c r="AT175" s="921"/>
      <c r="AU175" s="1236">
        <v>1437</v>
      </c>
      <c r="AV175" s="1068">
        <f>SUM(AV133,AV148)</f>
        <v>1110</v>
      </c>
      <c r="AW175" s="1234">
        <f>SUM(AV175,-AU175)</f>
        <v>-327</v>
      </c>
      <c r="AX175" s="1235">
        <f>AW175/AU175</f>
        <v>-0.22755741127348644</v>
      </c>
      <c r="AY175" s="910"/>
      <c r="AZ175" s="1068">
        <v>2088</v>
      </c>
      <c r="BA175" s="1068">
        <f>SUM(BA133,BA149)</f>
        <v>984</v>
      </c>
      <c r="BB175" s="1069">
        <f>SUM(BA175,-AZ175)</f>
        <v>-1104</v>
      </c>
      <c r="BC175" s="1070">
        <f>BB175/AZ175</f>
        <v>-0.52873563218390807</v>
      </c>
      <c r="BD175" s="880" t="s">
        <v>284</v>
      </c>
      <c r="BE175" s="1066">
        <v>-0.2276</v>
      </c>
      <c r="BG175" s="1184" t="s">
        <v>284</v>
      </c>
      <c r="BH175" s="1232" t="s">
        <v>283</v>
      </c>
      <c r="BI175" s="302"/>
      <c r="BJ175" s="302"/>
      <c r="BK175" s="283"/>
      <c r="BL175" s="945"/>
      <c r="BM175" s="921"/>
      <c r="BN175" s="1236">
        <v>983</v>
      </c>
      <c r="BO175" s="1068">
        <f>SUM(BO133,BO148)</f>
        <v>755</v>
      </c>
      <c r="BP175" s="1234">
        <f>SUM(BO175,-BN175)</f>
        <v>-228</v>
      </c>
      <c r="BQ175" s="1235">
        <f>BP175/BN175</f>
        <v>-0.23194303153611392</v>
      </c>
      <c r="BR175" s="910"/>
      <c r="BS175" s="1068">
        <v>2088</v>
      </c>
      <c r="BT175" s="1068">
        <f>SUM(BT133,BT149)</f>
        <v>699</v>
      </c>
      <c r="BU175" s="1069">
        <f>SUM(BT175,-BS175)</f>
        <v>-1389</v>
      </c>
      <c r="BV175" s="1070">
        <f>BU175/BS175</f>
        <v>-0.66522988505747127</v>
      </c>
      <c r="BW175" s="1184" t="s">
        <v>284</v>
      </c>
      <c r="BX175" s="1066">
        <v>-0.2319</v>
      </c>
      <c r="CA175" s="880" t="s">
        <v>284</v>
      </c>
      <c r="CB175" s="1232" t="s">
        <v>283</v>
      </c>
      <c r="CC175" s="302"/>
      <c r="CD175" s="302"/>
      <c r="CE175" s="283"/>
      <c r="CF175" s="945"/>
      <c r="CG175" s="921"/>
      <c r="CH175" s="1236">
        <v>753</v>
      </c>
      <c r="CI175" s="1068">
        <f>SUM(CI133,CI148)</f>
        <v>539</v>
      </c>
      <c r="CJ175" s="1234">
        <f>SUM(CI175,-CH175)</f>
        <v>-214</v>
      </c>
      <c r="CK175" s="1235">
        <f>CJ175/CH175</f>
        <v>-0.28419654714475434</v>
      </c>
      <c r="CL175" s="910"/>
      <c r="CM175" s="1068">
        <v>2088</v>
      </c>
      <c r="CN175" s="1068">
        <f>SUM(CN133,CN149)</f>
        <v>466</v>
      </c>
      <c r="CO175" s="1069">
        <f>SUM(CN175,-CM175)</f>
        <v>-1622</v>
      </c>
      <c r="CP175" s="1070">
        <f>CO175/CM175</f>
        <v>-0.77681992337164751</v>
      </c>
      <c r="CQ175" s="880" t="s">
        <v>284</v>
      </c>
      <c r="CR175" s="1066">
        <v>-0.28420000000000001</v>
      </c>
      <c r="CU175" s="1184" t="s">
        <v>284</v>
      </c>
      <c r="CV175" s="1232" t="s">
        <v>283</v>
      </c>
      <c r="CW175" s="302"/>
      <c r="CX175" s="302"/>
      <c r="CY175" s="283"/>
      <c r="CZ175" s="945"/>
      <c r="DA175" s="921"/>
      <c r="DB175" s="1236">
        <v>525</v>
      </c>
      <c r="DC175" s="1068">
        <f>SUM(DC133,DC148)</f>
        <v>391</v>
      </c>
      <c r="DD175" s="1234">
        <f>SUM(DC175,-DB175)</f>
        <v>-134</v>
      </c>
      <c r="DE175" s="1235">
        <f>DD175/DB175</f>
        <v>-0.25523809523809526</v>
      </c>
      <c r="DF175" s="910"/>
      <c r="DG175" s="1068">
        <v>2088</v>
      </c>
      <c r="DH175" s="1068">
        <f>SUM(DH133,DH149)</f>
        <v>280</v>
      </c>
      <c r="DI175" s="1069">
        <f>SUM(DH175,-DG175)</f>
        <v>-1808</v>
      </c>
      <c r="DJ175" s="1070">
        <f>DI175/DG175</f>
        <v>-0.86590038314176243</v>
      </c>
      <c r="DK175" s="1184" t="s">
        <v>284</v>
      </c>
      <c r="DL175" s="1066">
        <v>-0.25519999999999998</v>
      </c>
      <c r="DO175" s="880" t="s">
        <v>284</v>
      </c>
      <c r="DP175" s="1232" t="s">
        <v>283</v>
      </c>
      <c r="DQ175" s="302"/>
      <c r="DR175" s="302"/>
      <c r="DS175" s="283"/>
      <c r="DT175" s="945"/>
      <c r="DU175" s="921"/>
      <c r="DV175" s="1236">
        <v>898</v>
      </c>
      <c r="DW175" s="1068">
        <f>SUM(DW133,DW148)</f>
        <v>619</v>
      </c>
      <c r="DX175" s="1234">
        <f>SUM(DW175,-DV175)</f>
        <v>-279</v>
      </c>
      <c r="DY175" s="1235">
        <f>DX175/DV175</f>
        <v>-0.3106904231625835</v>
      </c>
      <c r="DZ175" s="910"/>
      <c r="EA175" s="1068">
        <v>2088</v>
      </c>
      <c r="EB175" s="1068">
        <f>SUM(EB133,EB149)</f>
        <v>559</v>
      </c>
      <c r="EC175" s="1069">
        <f>SUM(EB175,-EA175)</f>
        <v>-1529</v>
      </c>
      <c r="ED175" s="1070">
        <f>EC175/EA175</f>
        <v>-0.73227969348659006</v>
      </c>
      <c r="EE175" s="880" t="s">
        <v>284</v>
      </c>
      <c r="EF175" s="1066">
        <v>-0.31069999999999998</v>
      </c>
      <c r="EI175" s="1188" t="s">
        <v>284</v>
      </c>
      <c r="EJ175" s="1232" t="s">
        <v>283</v>
      </c>
      <c r="EK175" s="302"/>
      <c r="EL175" s="302"/>
      <c r="EM175" s="283"/>
      <c r="EN175" s="945"/>
      <c r="EO175" s="921"/>
      <c r="EP175" s="1236">
        <v>6684</v>
      </c>
      <c r="EQ175" s="1068">
        <f>SUM(EQ133,EQ148)</f>
        <v>5036</v>
      </c>
      <c r="ER175" s="1234">
        <f>SUM(EQ175,-EP175)</f>
        <v>-1648</v>
      </c>
      <c r="ES175" s="1235">
        <f>ER175/EP175</f>
        <v>-0.24655894673847994</v>
      </c>
      <c r="ET175" s="910"/>
      <c r="EU175" s="1068">
        <v>2088</v>
      </c>
      <c r="EV175" s="1068">
        <f>SUM(EV133,EV149)</f>
        <v>4440</v>
      </c>
      <c r="EW175" s="1069">
        <f>SUM(EV175,-EU175)</f>
        <v>2352</v>
      </c>
      <c r="EX175" s="1070">
        <f>EW175/EU175</f>
        <v>1.1264367816091954</v>
      </c>
      <c r="EY175" s="1188" t="s">
        <v>284</v>
      </c>
      <c r="EZ175" s="1066">
        <v>-0.24660000000000001</v>
      </c>
    </row>
    <row r="176" spans="1:156" hidden="1">
      <c r="A176" s="1237"/>
      <c r="B176" s="867" t="s">
        <v>340</v>
      </c>
      <c r="C176" s="395">
        <f>SUM(C170,C172,C174)</f>
        <v>1470</v>
      </c>
      <c r="D176" s="395">
        <f>SUM(D170,D174,D172)</f>
        <v>11322</v>
      </c>
      <c r="E176" s="635">
        <f>SUM(D176,-C176)</f>
        <v>9852</v>
      </c>
      <c r="F176" s="1218">
        <f>E176/C176</f>
        <v>6.702040816326531</v>
      </c>
      <c r="G176" s="921"/>
      <c r="H176" s="395">
        <f>SUM(H170,H174,H172)</f>
        <v>11264</v>
      </c>
      <c r="I176" s="395">
        <f>SUM(I170,I174,I172)</f>
        <v>9148</v>
      </c>
      <c r="J176" s="635">
        <f>SUM(I176,-H176)</f>
        <v>-2116</v>
      </c>
      <c r="K176" s="1218">
        <f>J176/H176</f>
        <v>-0.18785511363636365</v>
      </c>
      <c r="L176" s="879"/>
      <c r="M176" s="395">
        <f>SUM(M170,M174,M172)</f>
        <v>11403</v>
      </c>
      <c r="N176" s="395">
        <f>SUM(N170,N174,N172)</f>
        <v>8859</v>
      </c>
      <c r="O176" s="635">
        <f>SUM(N176,-M176)</f>
        <v>-2544</v>
      </c>
      <c r="P176" s="1218">
        <f>O176/M176</f>
        <v>-0.22309918442515128</v>
      </c>
      <c r="Q176" s="1237"/>
      <c r="R176" s="947"/>
      <c r="U176" s="1238"/>
      <c r="V176" s="867" t="s">
        <v>340</v>
      </c>
      <c r="W176" s="395" t="e">
        <f>SUM(W170,W172,W174)</f>
        <v>#REF!</v>
      </c>
      <c r="X176" s="395">
        <f>SUM(X170,X174,X172)</f>
        <v>4589</v>
      </c>
      <c r="Y176" s="635" t="e">
        <f>SUM(X176,-W176)</f>
        <v>#REF!</v>
      </c>
      <c r="Z176" s="1218" t="e">
        <f>Y176/W176</f>
        <v>#REF!</v>
      </c>
      <c r="AA176" s="921"/>
      <c r="AB176" s="395">
        <f>SUM(AB170,AB174,AB172)</f>
        <v>4136</v>
      </c>
      <c r="AC176" s="395">
        <f>SUM(AC170,AC174,AC172)</f>
        <v>2347</v>
      </c>
      <c r="AD176" s="635">
        <f>SUM(AC176,-AB176)</f>
        <v>-1789</v>
      </c>
      <c r="AE176" s="1218">
        <f>AD176/AB176</f>
        <v>-0.43254352030947774</v>
      </c>
      <c r="AF176" s="910" t="s">
        <v>80</v>
      </c>
      <c r="AG176" s="395">
        <f>SUM(AG170,AG174,AG172)</f>
        <v>4132</v>
      </c>
      <c r="AH176" s="395">
        <f>SUM(AH170,AH174,AH172)</f>
        <v>2347</v>
      </c>
      <c r="AI176" s="635">
        <f>SUM(AH176,-AG176)</f>
        <v>-1785</v>
      </c>
      <c r="AJ176" s="1218">
        <f>AI176/AG176</f>
        <v>-0.4319941916747338</v>
      </c>
      <c r="AK176" s="1238"/>
      <c r="AL176" s="871"/>
      <c r="AN176" s="1019"/>
      <c r="AO176" s="867" t="s">
        <v>340</v>
      </c>
      <c r="AP176" s="395" t="e">
        <f>SUM(AP170,AP172,AP174)</f>
        <v>#REF!</v>
      </c>
      <c r="AQ176" s="395">
        <f>SUM(AQ170,AQ174,AQ172)</f>
        <v>4589</v>
      </c>
      <c r="AR176" s="635" t="e">
        <f>SUM(AQ176,-AP176)</f>
        <v>#REF!</v>
      </c>
      <c r="AS176" s="1218" t="e">
        <f>AR176/AP176</f>
        <v>#REF!</v>
      </c>
      <c r="AT176" s="921"/>
      <c r="AU176" s="395">
        <f>SUM(AU170,AU174,AU172)</f>
        <v>3409</v>
      </c>
      <c r="AV176" s="395">
        <f>SUM(AV170,AV174,AV172)</f>
        <v>1613</v>
      </c>
      <c r="AW176" s="635">
        <f>SUM(AV176,-AU176)</f>
        <v>-1796</v>
      </c>
      <c r="AX176" s="1218">
        <f>AW176/AU176</f>
        <v>-0.52684071575242009</v>
      </c>
      <c r="AY176" s="910" t="s">
        <v>80</v>
      </c>
      <c r="AZ176" s="395">
        <f>SUM(AZ170,AZ174,AZ172)</f>
        <v>4131</v>
      </c>
      <c r="BA176" s="395">
        <f>SUM(BA170,BA174,BA172)</f>
        <v>1613</v>
      </c>
      <c r="BB176" s="635">
        <f>SUM(BA176,-AZ176)</f>
        <v>-2518</v>
      </c>
      <c r="BC176" s="1218">
        <f>BB176/AZ176</f>
        <v>-0.60953764221738083</v>
      </c>
      <c r="BD176" s="1019"/>
      <c r="BE176" s="871"/>
      <c r="BG176" s="1238"/>
      <c r="BH176" s="867" t="s">
        <v>340</v>
      </c>
      <c r="BI176" s="395" t="e">
        <f>SUM(BI170,BI172,BI174)</f>
        <v>#REF!</v>
      </c>
      <c r="BJ176" s="395">
        <f>SUM(BJ170,BJ174,BJ172)</f>
        <v>4589</v>
      </c>
      <c r="BK176" s="635" t="e">
        <f>SUM(BJ176,-BI176)</f>
        <v>#REF!</v>
      </c>
      <c r="BL176" s="1218" t="e">
        <f>BK176/BI176</f>
        <v>#REF!</v>
      </c>
      <c r="BM176" s="921"/>
      <c r="BN176" s="395">
        <f>SUM(BN170,BN174,BN172)</f>
        <v>2943</v>
      </c>
      <c r="BO176" s="395">
        <f>SUM(BO170,BO174,BO172)</f>
        <v>1195</v>
      </c>
      <c r="BP176" s="635">
        <f>SUM(BO176,-BN176)</f>
        <v>-1748</v>
      </c>
      <c r="BQ176" s="1218">
        <f>BP176/BN176</f>
        <v>-0.59395174991505262</v>
      </c>
      <c r="BR176" s="910" t="s">
        <v>80</v>
      </c>
      <c r="BS176" s="395">
        <f>SUM(BS170,BS174,BS172)</f>
        <v>4131</v>
      </c>
      <c r="BT176" s="395">
        <f>SUM(BT170,BT174,BT172)</f>
        <v>1195</v>
      </c>
      <c r="BU176" s="635">
        <f>SUM(BT176,-BS176)</f>
        <v>-2936</v>
      </c>
      <c r="BV176" s="1218">
        <f>BU176/BS176</f>
        <v>-0.71072379569111599</v>
      </c>
      <c r="BW176" s="1238"/>
      <c r="BX176" s="871"/>
      <c r="CA176" s="1019"/>
      <c r="CB176" s="867" t="s">
        <v>340</v>
      </c>
      <c r="CC176" s="395" t="e">
        <f>SUM(CC170,CC172,CC174)</f>
        <v>#REF!</v>
      </c>
      <c r="CD176" s="395">
        <f>SUM(CD170,CD174,CD172)</f>
        <v>4589</v>
      </c>
      <c r="CE176" s="635" t="e">
        <f>SUM(CD176,-CC176)</f>
        <v>#REF!</v>
      </c>
      <c r="CF176" s="1218" t="e">
        <f>CE176/CC176</f>
        <v>#REF!</v>
      </c>
      <c r="CG176" s="921"/>
      <c r="CH176" s="395">
        <f>SUM(CH170,CH174,CH172)</f>
        <v>2671</v>
      </c>
      <c r="CI176" s="395">
        <f>SUM(CI170,CI174,CI172)</f>
        <v>906</v>
      </c>
      <c r="CJ176" s="635">
        <f>SUM(CI176,-CH176)</f>
        <v>-1765</v>
      </c>
      <c r="CK176" s="1218">
        <f>CJ176/CH176</f>
        <v>-0.66080119805316362</v>
      </c>
      <c r="CL176" s="910" t="s">
        <v>80</v>
      </c>
      <c r="CM176" s="395">
        <f>SUM(CM170,CM174,CM172)</f>
        <v>4132</v>
      </c>
      <c r="CN176" s="395">
        <f>SUM(CN170,CN174,CN172)</f>
        <v>906</v>
      </c>
      <c r="CO176" s="635">
        <f>SUM(CN176,-CM176)</f>
        <v>-3226</v>
      </c>
      <c r="CP176" s="1218">
        <f>CO176/CM176</f>
        <v>-0.78073572120038726</v>
      </c>
      <c r="CQ176" s="1019"/>
      <c r="CR176" s="871"/>
      <c r="CU176" s="1238"/>
      <c r="CV176" s="867" t="s">
        <v>340</v>
      </c>
      <c r="CW176" s="395" t="e">
        <f>SUM(CW170,CW172,CW174)</f>
        <v>#REF!</v>
      </c>
      <c r="CX176" s="395">
        <f>SUM(CX170,CX174,CX172)</f>
        <v>4589</v>
      </c>
      <c r="CY176" s="635" t="e">
        <f>SUM(CX176,-CW176)</f>
        <v>#REF!</v>
      </c>
      <c r="CZ176" s="1218" t="e">
        <f>CY176/CW176</f>
        <v>#REF!</v>
      </c>
      <c r="DA176" s="921"/>
      <c r="DB176" s="395">
        <f>SUM(DB170,DB174,DB172)</f>
        <v>2443</v>
      </c>
      <c r="DC176" s="395">
        <f>SUM(DC170,DC174,DC172)</f>
        <v>674</v>
      </c>
      <c r="DD176" s="635">
        <f>SUM(DC176,-DB176)</f>
        <v>-1769</v>
      </c>
      <c r="DE176" s="1218">
        <f>DD176/DB176</f>
        <v>-0.72410970118706508</v>
      </c>
      <c r="DF176" s="910" t="s">
        <v>80</v>
      </c>
      <c r="DG176" s="395">
        <f>SUM(DG170,DG174,DG172)</f>
        <v>4132</v>
      </c>
      <c r="DH176" s="395">
        <f>SUM(DH170,DH174,DH172)</f>
        <v>674</v>
      </c>
      <c r="DI176" s="635">
        <f>SUM(DH176,-DG176)</f>
        <v>-3458</v>
      </c>
      <c r="DJ176" s="1218">
        <f>DI176/DG176</f>
        <v>-0.83688286544046464</v>
      </c>
      <c r="DK176" s="1238"/>
      <c r="DL176" s="871"/>
      <c r="DO176" s="1019"/>
      <c r="DP176" s="867" t="s">
        <v>340</v>
      </c>
      <c r="DQ176" s="395" t="e">
        <f>SUM(DQ170,DQ172,DQ174)</f>
        <v>#REF!</v>
      </c>
      <c r="DR176" s="395">
        <f>SUM(DR170,DR174,DR172)</f>
        <v>4589</v>
      </c>
      <c r="DS176" s="635" t="e">
        <f>SUM(DR176,-DQ176)</f>
        <v>#REF!</v>
      </c>
      <c r="DT176" s="1218" t="e">
        <f>DS176/DQ176</f>
        <v>#REF!</v>
      </c>
      <c r="DU176" s="921"/>
      <c r="DV176" s="395">
        <f>SUM(DV170,DV174,DV172)</f>
        <v>2835</v>
      </c>
      <c r="DW176" s="395">
        <f>SUM(DW170,DW174,DW172)</f>
        <v>1063</v>
      </c>
      <c r="DX176" s="635">
        <f>SUM(DW176,-DV176)</f>
        <v>-1772</v>
      </c>
      <c r="DY176" s="1218">
        <f>DX176/DV176</f>
        <v>-0.62504409171075836</v>
      </c>
      <c r="DZ176" s="910" t="s">
        <v>80</v>
      </c>
      <c r="EA176" s="395">
        <f>SUM(EA170,EA174,EA172)</f>
        <v>4132</v>
      </c>
      <c r="EB176" s="395">
        <f>SUM(EB170,EB174,EB172)</f>
        <v>1063</v>
      </c>
      <c r="EC176" s="635">
        <f>SUM(EB176,-EA176)</f>
        <v>-3069</v>
      </c>
      <c r="ED176" s="1218">
        <f>EC176/EA176</f>
        <v>-0.74273959341723139</v>
      </c>
      <c r="EE176" s="1019"/>
      <c r="EF176" s="871"/>
      <c r="EI176" s="1239"/>
      <c r="EJ176" s="867" t="s">
        <v>340</v>
      </c>
      <c r="EK176" s="395" t="e">
        <f>SUM(EK170,EK172,EK174)</f>
        <v>#REF!</v>
      </c>
      <c r="EL176" s="395">
        <f>SUM(EL170,EL174,EL172)</f>
        <v>4589</v>
      </c>
      <c r="EM176" s="635" t="e">
        <f>SUM(EL176,-EK176)</f>
        <v>#REF!</v>
      </c>
      <c r="EN176" s="1218" t="e">
        <f>EM176/EK176</f>
        <v>#REF!</v>
      </c>
      <c r="EO176" s="921"/>
      <c r="EP176" s="395">
        <f>SUM(EP170,EP174,EP172)</f>
        <v>8885</v>
      </c>
      <c r="EQ176" s="395">
        <f>SUM(EQ170,EQ174,EQ172)</f>
        <v>6852</v>
      </c>
      <c r="ER176" s="635">
        <f>SUM(EQ176,-EP176)</f>
        <v>-2033</v>
      </c>
      <c r="ES176" s="1218">
        <f>ER176/EP176</f>
        <v>-0.22881260551491278</v>
      </c>
      <c r="ET176" s="910" t="s">
        <v>80</v>
      </c>
      <c r="EU176" s="395">
        <f>SUM(EU170,EU174,EU172)</f>
        <v>4132</v>
      </c>
      <c r="EV176" s="395">
        <f>SUM(EV170,EV174,EV172)</f>
        <v>6852</v>
      </c>
      <c r="EW176" s="635">
        <f>SUM(EV176,-EU176)</f>
        <v>2720</v>
      </c>
      <c r="EX176" s="1218">
        <f>EW176/EU176</f>
        <v>0.65827686350435621</v>
      </c>
      <c r="EY176" s="1239"/>
      <c r="EZ176" s="871"/>
    </row>
    <row r="177" spans="1:156" hidden="1">
      <c r="A177" s="1179"/>
      <c r="B177" s="1011"/>
      <c r="C177" s="1012"/>
      <c r="D177" s="1011"/>
      <c r="E177" s="1011"/>
      <c r="F177" s="1013"/>
      <c r="G177" s="921"/>
      <c r="H177" s="1011"/>
      <c r="I177" s="1011"/>
      <c r="J177" s="1011"/>
      <c r="K177" s="1013"/>
      <c r="L177" s="879"/>
      <c r="M177" s="1011"/>
      <c r="N177" s="1011"/>
      <c r="O177" s="1011"/>
      <c r="P177" s="1013"/>
      <c r="Q177" s="1179"/>
      <c r="R177" s="947"/>
      <c r="U177" s="1184"/>
      <c r="V177" s="1011"/>
      <c r="W177" s="1012"/>
      <c r="X177" s="1011"/>
      <c r="Y177" s="1011"/>
      <c r="Z177" s="1013"/>
      <c r="AA177" s="921"/>
      <c r="AB177" s="1011"/>
      <c r="AC177" s="1011"/>
      <c r="AD177" s="1011"/>
      <c r="AE177" s="1013"/>
      <c r="AF177" s="910"/>
      <c r="AG177" s="1012"/>
      <c r="AH177" s="1011"/>
      <c r="AI177" s="1011"/>
      <c r="AJ177" s="1013"/>
      <c r="AK177" s="1184"/>
      <c r="AL177" s="871"/>
      <c r="AN177" s="880"/>
      <c r="AO177" s="1011"/>
      <c r="AP177" s="1012"/>
      <c r="AQ177" s="1011"/>
      <c r="AR177" s="1011"/>
      <c r="AS177" s="1013"/>
      <c r="AT177" s="921"/>
      <c r="AU177" s="1011"/>
      <c r="AV177" s="1011"/>
      <c r="AW177" s="1011"/>
      <c r="AX177" s="1013"/>
      <c r="AY177" s="910"/>
      <c r="AZ177" s="1012"/>
      <c r="BA177" s="1011"/>
      <c r="BB177" s="1011"/>
      <c r="BC177" s="1013"/>
      <c r="BD177" s="880"/>
      <c r="BE177" s="871"/>
      <c r="BG177" s="1184"/>
      <c r="BH177" s="1011"/>
      <c r="BI177" s="1012"/>
      <c r="BJ177" s="1011"/>
      <c r="BK177" s="1011"/>
      <c r="BL177" s="1013"/>
      <c r="BM177" s="921"/>
      <c r="BN177" s="1011"/>
      <c r="BO177" s="1011"/>
      <c r="BP177" s="1011"/>
      <c r="BQ177" s="1013"/>
      <c r="BR177" s="910"/>
      <c r="BS177" s="1012"/>
      <c r="BT177" s="1011"/>
      <c r="BU177" s="1011"/>
      <c r="BV177" s="1013"/>
      <c r="BW177" s="1184"/>
      <c r="BX177" s="871"/>
      <c r="CA177" s="880"/>
      <c r="CB177" s="1011"/>
      <c r="CC177" s="1012"/>
      <c r="CD177" s="1011"/>
      <c r="CE177" s="1011"/>
      <c r="CF177" s="1013"/>
      <c r="CG177" s="921"/>
      <c r="CH177" s="1011"/>
      <c r="CI177" s="1011"/>
      <c r="CJ177" s="1011"/>
      <c r="CK177" s="1013"/>
      <c r="CL177" s="910"/>
      <c r="CM177" s="1012"/>
      <c r="CN177" s="1011"/>
      <c r="CO177" s="1011"/>
      <c r="CP177" s="1013"/>
      <c r="CQ177" s="880"/>
      <c r="CR177" s="871"/>
      <c r="CU177" s="1184"/>
      <c r="CV177" s="1011"/>
      <c r="CW177" s="1012"/>
      <c r="CX177" s="1011"/>
      <c r="CY177" s="1011"/>
      <c r="CZ177" s="1013"/>
      <c r="DA177" s="921"/>
      <c r="DB177" s="1011"/>
      <c r="DC177" s="1011"/>
      <c r="DD177" s="1011"/>
      <c r="DE177" s="1013"/>
      <c r="DF177" s="910"/>
      <c r="DG177" s="1012"/>
      <c r="DH177" s="1011"/>
      <c r="DI177" s="1011"/>
      <c r="DJ177" s="1013"/>
      <c r="DK177" s="1184"/>
      <c r="DL177" s="871"/>
      <c r="DO177" s="880"/>
      <c r="DP177" s="1011"/>
      <c r="DQ177" s="1012"/>
      <c r="DR177" s="1011"/>
      <c r="DS177" s="1011"/>
      <c r="DT177" s="1013"/>
      <c r="DU177" s="921"/>
      <c r="DV177" s="1011"/>
      <c r="DW177" s="1011"/>
      <c r="DX177" s="1011"/>
      <c r="DY177" s="1013"/>
      <c r="DZ177" s="910"/>
      <c r="EA177" s="1012"/>
      <c r="EB177" s="1011"/>
      <c r="EC177" s="1011"/>
      <c r="ED177" s="1013"/>
      <c r="EE177" s="880"/>
      <c r="EF177" s="871"/>
      <c r="EI177" s="1188"/>
      <c r="EJ177" s="1011"/>
      <c r="EK177" s="1012"/>
      <c r="EL177" s="1011"/>
      <c r="EM177" s="1011"/>
      <c r="EN177" s="1013"/>
      <c r="EO177" s="921"/>
      <c r="EP177" s="1011"/>
      <c r="EQ177" s="1011"/>
      <c r="ER177" s="1011"/>
      <c r="ES177" s="1013"/>
      <c r="ET177" s="910"/>
      <c r="EU177" s="1012"/>
      <c r="EV177" s="1011"/>
      <c r="EW177" s="1011"/>
      <c r="EX177" s="1013"/>
      <c r="EY177" s="1188"/>
      <c r="EZ177" s="871"/>
    </row>
    <row r="178" spans="1:156" hidden="1">
      <c r="A178" s="1179"/>
      <c r="B178" s="867"/>
      <c r="C178" s="279"/>
      <c r="D178" s="867"/>
      <c r="E178" s="279"/>
      <c r="F178" s="948"/>
      <c r="G178" s="279"/>
      <c r="H178" s="867"/>
      <c r="I178" s="867"/>
      <c r="J178" s="279"/>
      <c r="K178" s="948"/>
      <c r="L178" s="1018"/>
      <c r="M178" s="867"/>
      <c r="N178" s="867"/>
      <c r="O178" s="279"/>
      <c r="P178" s="948"/>
      <c r="Q178" s="1179"/>
      <c r="R178" s="947"/>
      <c r="U178" s="1184"/>
      <c r="V178" s="867"/>
      <c r="W178" s="279"/>
      <c r="X178" s="867"/>
      <c r="Y178" s="279"/>
      <c r="Z178" s="948"/>
      <c r="AA178" s="279"/>
      <c r="AB178" s="867"/>
      <c r="AC178" s="867"/>
      <c r="AD178" s="279"/>
      <c r="AE178" s="948"/>
      <c r="AF178" s="429"/>
      <c r="AG178" s="867"/>
      <c r="AH178" s="867"/>
      <c r="AI178" s="279"/>
      <c r="AJ178" s="948"/>
      <c r="AK178" s="1184"/>
      <c r="AL178" s="871"/>
      <c r="AN178" s="880"/>
      <c r="AO178" s="867"/>
      <c r="AP178" s="279"/>
      <c r="AQ178" s="867"/>
      <c r="AR178" s="279"/>
      <c r="AS178" s="948"/>
      <c r="AT178" s="279"/>
      <c r="AU178" s="867"/>
      <c r="AV178" s="867"/>
      <c r="AW178" s="279"/>
      <c r="AX178" s="948"/>
      <c r="AY178" s="429"/>
      <c r="AZ178" s="867"/>
      <c r="BA178" s="867"/>
      <c r="BB178" s="279"/>
      <c r="BC178" s="948"/>
      <c r="BD178" s="880"/>
      <c r="BE178" s="871"/>
      <c r="BG178" s="1184"/>
      <c r="BH178" s="867"/>
      <c r="BI178" s="279"/>
      <c r="BJ178" s="867"/>
      <c r="BK178" s="279"/>
      <c r="BL178" s="948"/>
      <c r="BM178" s="279"/>
      <c r="BN178" s="867"/>
      <c r="BO178" s="867"/>
      <c r="BP178" s="279"/>
      <c r="BQ178" s="948"/>
      <c r="BR178" s="429"/>
      <c r="BS178" s="867"/>
      <c r="BT178" s="867"/>
      <c r="BU178" s="279"/>
      <c r="BV178" s="948"/>
      <c r="BW178" s="1184"/>
      <c r="BX178" s="871"/>
      <c r="CA178" s="880"/>
      <c r="CB178" s="867"/>
      <c r="CC178" s="279"/>
      <c r="CD178" s="867"/>
      <c r="CE178" s="279"/>
      <c r="CF178" s="948"/>
      <c r="CG178" s="279"/>
      <c r="CH178" s="867"/>
      <c r="CI178" s="867"/>
      <c r="CJ178" s="279"/>
      <c r="CK178" s="948"/>
      <c r="CL178" s="429"/>
      <c r="CM178" s="867"/>
      <c r="CN178" s="867"/>
      <c r="CO178" s="279"/>
      <c r="CP178" s="948"/>
      <c r="CQ178" s="880"/>
      <c r="CR178" s="871"/>
      <c r="CU178" s="1184"/>
      <c r="CV178" s="867"/>
      <c r="CW178" s="279"/>
      <c r="CX178" s="867"/>
      <c r="CY178" s="279"/>
      <c r="CZ178" s="948"/>
      <c r="DA178" s="279"/>
      <c r="DB178" s="867"/>
      <c r="DC178" s="867"/>
      <c r="DD178" s="279"/>
      <c r="DE178" s="948"/>
      <c r="DF178" s="429"/>
      <c r="DG178" s="867"/>
      <c r="DH178" s="867"/>
      <c r="DI178" s="279"/>
      <c r="DJ178" s="948"/>
      <c r="DK178" s="1184"/>
      <c r="DL178" s="871"/>
      <c r="DO178" s="880"/>
      <c r="DP178" s="867"/>
      <c r="DQ178" s="279"/>
      <c r="DR178" s="867"/>
      <c r="DS178" s="279"/>
      <c r="DT178" s="948"/>
      <c r="DU178" s="279"/>
      <c r="DV178" s="867"/>
      <c r="DW178" s="867"/>
      <c r="DX178" s="279"/>
      <c r="DY178" s="948"/>
      <c r="DZ178" s="429"/>
      <c r="EA178" s="867"/>
      <c r="EB178" s="867"/>
      <c r="EC178" s="279"/>
      <c r="ED178" s="948"/>
      <c r="EE178" s="880"/>
      <c r="EF178" s="871"/>
      <c r="EI178" s="1188"/>
      <c r="EJ178" s="867"/>
      <c r="EK178" s="279"/>
      <c r="EL178" s="867"/>
      <c r="EM178" s="279"/>
      <c r="EN178" s="948"/>
      <c r="EO178" s="279"/>
      <c r="EP178" s="867"/>
      <c r="EQ178" s="867"/>
      <c r="ER178" s="279"/>
      <c r="ES178" s="948"/>
      <c r="ET178" s="429"/>
      <c r="EU178" s="867"/>
      <c r="EV178" s="867"/>
      <c r="EW178" s="279"/>
      <c r="EX178" s="948"/>
      <c r="EY178" s="1188"/>
      <c r="EZ178" s="871"/>
    </row>
    <row r="179" spans="1:156" hidden="1">
      <c r="A179" s="1179"/>
      <c r="B179" s="1011"/>
      <c r="C179" s="1012"/>
      <c r="D179" s="1011"/>
      <c r="E179" s="1011"/>
      <c r="F179" s="1013"/>
      <c r="G179" s="921"/>
      <c r="H179" s="1011"/>
      <c r="I179" s="1011"/>
      <c r="J179" s="1011"/>
      <c r="K179" s="1013"/>
      <c r="L179" s="879"/>
      <c r="M179" s="1011"/>
      <c r="N179" s="1011"/>
      <c r="O179" s="1011"/>
      <c r="P179" s="1013"/>
      <c r="Q179" s="1179"/>
      <c r="R179" s="947"/>
      <c r="U179" s="1184"/>
      <c r="V179" s="1011"/>
      <c r="W179" s="1012"/>
      <c r="X179" s="1011"/>
      <c r="Y179" s="1011"/>
      <c r="Z179" s="1013"/>
      <c r="AA179" s="921"/>
      <c r="AB179" s="1011"/>
      <c r="AC179" s="1011"/>
      <c r="AD179" s="1011"/>
      <c r="AE179" s="1013"/>
      <c r="AF179" s="910"/>
      <c r="AG179" s="1012"/>
      <c r="AH179" s="1011"/>
      <c r="AI179" s="1011"/>
      <c r="AJ179" s="1013"/>
      <c r="AK179" s="1184"/>
      <c r="AL179" s="871"/>
      <c r="AN179" s="880"/>
      <c r="AO179" s="1011"/>
      <c r="AP179" s="1012"/>
      <c r="AQ179" s="1011"/>
      <c r="AR179" s="1011"/>
      <c r="AS179" s="1013"/>
      <c r="AT179" s="921"/>
      <c r="AU179" s="1011"/>
      <c r="AV179" s="1011"/>
      <c r="AW179" s="1011"/>
      <c r="AX179" s="1013"/>
      <c r="AY179" s="910"/>
      <c r="AZ179" s="1012"/>
      <c r="BA179" s="1011"/>
      <c r="BB179" s="1011"/>
      <c r="BC179" s="1013"/>
      <c r="BD179" s="880"/>
      <c r="BE179" s="871"/>
      <c r="BG179" s="1184"/>
      <c r="BH179" s="1011"/>
      <c r="BI179" s="1012"/>
      <c r="BJ179" s="1011"/>
      <c r="BK179" s="1011"/>
      <c r="BL179" s="1013"/>
      <c r="BM179" s="921"/>
      <c r="BN179" s="1011"/>
      <c r="BO179" s="1011"/>
      <c r="BP179" s="1011"/>
      <c r="BQ179" s="1013"/>
      <c r="BR179" s="910"/>
      <c r="BS179" s="1012"/>
      <c r="BT179" s="1011"/>
      <c r="BU179" s="1011"/>
      <c r="BV179" s="1013"/>
      <c r="BW179" s="1184"/>
      <c r="BX179" s="871"/>
      <c r="CA179" s="880"/>
      <c r="CB179" s="1011"/>
      <c r="CC179" s="1012"/>
      <c r="CD179" s="1011"/>
      <c r="CE179" s="1011"/>
      <c r="CF179" s="1013"/>
      <c r="CG179" s="921"/>
      <c r="CH179" s="1011"/>
      <c r="CI179" s="1011"/>
      <c r="CJ179" s="1011"/>
      <c r="CK179" s="1013"/>
      <c r="CL179" s="910"/>
      <c r="CM179" s="1012"/>
      <c r="CN179" s="1011"/>
      <c r="CO179" s="1011"/>
      <c r="CP179" s="1013"/>
      <c r="CQ179" s="880"/>
      <c r="CR179" s="871"/>
      <c r="CU179" s="1184"/>
      <c r="CV179" s="1011"/>
      <c r="CW179" s="1012"/>
      <c r="CX179" s="1011"/>
      <c r="CY179" s="1011"/>
      <c r="CZ179" s="1013"/>
      <c r="DA179" s="921"/>
      <c r="DB179" s="1011"/>
      <c r="DC179" s="1011"/>
      <c r="DD179" s="1011"/>
      <c r="DE179" s="1013"/>
      <c r="DF179" s="910"/>
      <c r="DG179" s="1012"/>
      <c r="DH179" s="1011"/>
      <c r="DI179" s="1011"/>
      <c r="DJ179" s="1013"/>
      <c r="DK179" s="1184"/>
      <c r="DL179" s="871"/>
      <c r="DO179" s="880"/>
      <c r="DP179" s="1011"/>
      <c r="DQ179" s="1012"/>
      <c r="DR179" s="1011"/>
      <c r="DS179" s="1011"/>
      <c r="DT179" s="1013"/>
      <c r="DU179" s="921"/>
      <c r="DV179" s="1011"/>
      <c r="DW179" s="1011"/>
      <c r="DX179" s="1011"/>
      <c r="DY179" s="1013"/>
      <c r="DZ179" s="910"/>
      <c r="EA179" s="1012"/>
      <c r="EB179" s="1011"/>
      <c r="EC179" s="1011"/>
      <c r="ED179" s="1013"/>
      <c r="EE179" s="880"/>
      <c r="EF179" s="871"/>
      <c r="EI179" s="1188"/>
      <c r="EJ179" s="1011"/>
      <c r="EK179" s="1012"/>
      <c r="EL179" s="1011"/>
      <c r="EM179" s="1011"/>
      <c r="EN179" s="1013"/>
      <c r="EO179" s="921"/>
      <c r="EP179" s="1011"/>
      <c r="EQ179" s="1011"/>
      <c r="ER179" s="1011"/>
      <c r="ES179" s="1013"/>
      <c r="ET179" s="910"/>
      <c r="EU179" s="1012"/>
      <c r="EV179" s="1011"/>
      <c r="EW179" s="1011"/>
      <c r="EX179" s="1013"/>
      <c r="EY179" s="1188"/>
      <c r="EZ179" s="871"/>
    </row>
    <row r="180" spans="1:156" hidden="1">
      <c r="A180" s="1179"/>
      <c r="B180" s="867" t="s">
        <v>341</v>
      </c>
      <c r="C180" s="867">
        <v>0</v>
      </c>
      <c r="D180" s="867"/>
      <c r="E180" s="279"/>
      <c r="F180" s="948"/>
      <c r="G180" s="921"/>
      <c r="H180" s="867"/>
      <c r="I180" s="867"/>
      <c r="J180" s="279"/>
      <c r="K180" s="948"/>
      <c r="L180" s="879"/>
      <c r="M180" s="867"/>
      <c r="N180" s="867"/>
      <c r="O180" s="279"/>
      <c r="P180" s="948"/>
      <c r="Q180" s="1179"/>
      <c r="R180" s="947"/>
      <c r="U180" s="1184"/>
      <c r="V180" s="867" t="s">
        <v>341</v>
      </c>
      <c r="W180" s="867">
        <v>0</v>
      </c>
      <c r="X180" s="867"/>
      <c r="Y180" s="279"/>
      <c r="Z180" s="948"/>
      <c r="AA180" s="921"/>
      <c r="AB180" s="867"/>
      <c r="AC180" s="867"/>
      <c r="AD180" s="279"/>
      <c r="AE180" s="948"/>
      <c r="AF180" s="910" t="s">
        <v>57</v>
      </c>
      <c r="AG180" s="867"/>
      <c r="AH180" s="867"/>
      <c r="AI180" s="279"/>
      <c r="AJ180" s="948"/>
      <c r="AK180" s="1184"/>
      <c r="AL180" s="871"/>
      <c r="AN180" s="880"/>
      <c r="AO180" s="867" t="s">
        <v>341</v>
      </c>
      <c r="AP180" s="867">
        <v>0</v>
      </c>
      <c r="AQ180" s="867"/>
      <c r="AR180" s="279"/>
      <c r="AS180" s="948"/>
      <c r="AT180" s="921"/>
      <c r="AU180" s="867"/>
      <c r="AV180" s="867"/>
      <c r="AW180" s="279"/>
      <c r="AX180" s="948"/>
      <c r="AY180" s="910" t="s">
        <v>57</v>
      </c>
      <c r="AZ180" s="867"/>
      <c r="BA180" s="867"/>
      <c r="BB180" s="279"/>
      <c r="BC180" s="948"/>
      <c r="BD180" s="880"/>
      <c r="BE180" s="871"/>
      <c r="BG180" s="1184"/>
      <c r="BH180" s="867" t="s">
        <v>341</v>
      </c>
      <c r="BI180" s="867">
        <v>0</v>
      </c>
      <c r="BJ180" s="867"/>
      <c r="BK180" s="279"/>
      <c r="BL180" s="948"/>
      <c r="BM180" s="921"/>
      <c r="BN180" s="867"/>
      <c r="BO180" s="867"/>
      <c r="BP180" s="279"/>
      <c r="BQ180" s="948"/>
      <c r="BR180" s="910" t="s">
        <v>57</v>
      </c>
      <c r="BS180" s="867"/>
      <c r="BT180" s="867"/>
      <c r="BU180" s="279"/>
      <c r="BV180" s="948"/>
      <c r="BW180" s="1184"/>
      <c r="BX180" s="871"/>
      <c r="CA180" s="880"/>
      <c r="CB180" s="867" t="s">
        <v>341</v>
      </c>
      <c r="CC180" s="867">
        <v>0</v>
      </c>
      <c r="CD180" s="867"/>
      <c r="CE180" s="279"/>
      <c r="CF180" s="948"/>
      <c r="CG180" s="921"/>
      <c r="CH180" s="867"/>
      <c r="CI180" s="867"/>
      <c r="CJ180" s="279"/>
      <c r="CK180" s="948"/>
      <c r="CL180" s="910" t="s">
        <v>57</v>
      </c>
      <c r="CM180" s="867"/>
      <c r="CN180" s="867"/>
      <c r="CO180" s="279"/>
      <c r="CP180" s="948"/>
      <c r="CQ180" s="880"/>
      <c r="CR180" s="871"/>
      <c r="CU180" s="1184"/>
      <c r="CV180" s="867" t="s">
        <v>341</v>
      </c>
      <c r="CW180" s="867">
        <v>0</v>
      </c>
      <c r="CX180" s="867"/>
      <c r="CY180" s="279"/>
      <c r="CZ180" s="948"/>
      <c r="DA180" s="921"/>
      <c r="DB180" s="867"/>
      <c r="DC180" s="867"/>
      <c r="DD180" s="279"/>
      <c r="DE180" s="948"/>
      <c r="DF180" s="910" t="s">
        <v>57</v>
      </c>
      <c r="DG180" s="867"/>
      <c r="DH180" s="867"/>
      <c r="DI180" s="279"/>
      <c r="DJ180" s="948"/>
      <c r="DK180" s="1184"/>
      <c r="DL180" s="871"/>
      <c r="DO180" s="880"/>
      <c r="DP180" s="867" t="s">
        <v>341</v>
      </c>
      <c r="DQ180" s="867">
        <v>0</v>
      </c>
      <c r="DR180" s="867"/>
      <c r="DS180" s="279"/>
      <c r="DT180" s="948"/>
      <c r="DU180" s="921"/>
      <c r="DV180" s="867"/>
      <c r="DW180" s="867"/>
      <c r="DX180" s="279"/>
      <c r="DY180" s="948"/>
      <c r="DZ180" s="910" t="s">
        <v>57</v>
      </c>
      <c r="EA180" s="867"/>
      <c r="EB180" s="867"/>
      <c r="EC180" s="279"/>
      <c r="ED180" s="948"/>
      <c r="EE180" s="880"/>
      <c r="EF180" s="871"/>
      <c r="EI180" s="1188"/>
      <c r="EJ180" s="867" t="s">
        <v>341</v>
      </c>
      <c r="EK180" s="867">
        <v>0</v>
      </c>
      <c r="EL180" s="867"/>
      <c r="EM180" s="279"/>
      <c r="EN180" s="948"/>
      <c r="EO180" s="921"/>
      <c r="EP180" s="867"/>
      <c r="EQ180" s="867"/>
      <c r="ER180" s="279"/>
      <c r="ES180" s="948"/>
      <c r="ET180" s="910" t="s">
        <v>57</v>
      </c>
      <c r="EU180" s="867"/>
      <c r="EV180" s="867"/>
      <c r="EW180" s="279"/>
      <c r="EX180" s="948"/>
      <c r="EY180" s="1188"/>
      <c r="EZ180" s="871"/>
    </row>
    <row r="181" spans="1:156" hidden="1">
      <c r="A181" s="1179"/>
      <c r="B181" s="1011"/>
      <c r="C181" s="1012"/>
      <c r="D181" s="1011"/>
      <c r="E181" s="1011"/>
      <c r="F181" s="1013"/>
      <c r="G181" s="921"/>
      <c r="H181" s="1011"/>
      <c r="I181" s="1011"/>
      <c r="J181" s="1011"/>
      <c r="K181" s="1013"/>
      <c r="L181" s="879"/>
      <c r="M181" s="1011"/>
      <c r="N181" s="1011"/>
      <c r="O181" s="1011"/>
      <c r="P181" s="1013"/>
      <c r="Q181" s="1179"/>
      <c r="R181" s="947"/>
      <c r="U181" s="1184"/>
      <c r="V181" s="1011"/>
      <c r="W181" s="1012"/>
      <c r="X181" s="1011"/>
      <c r="Y181" s="1011"/>
      <c r="Z181" s="1013"/>
      <c r="AA181" s="921"/>
      <c r="AB181" s="1011"/>
      <c r="AC181" s="1011"/>
      <c r="AD181" s="1011"/>
      <c r="AE181" s="1013"/>
      <c r="AF181" s="910"/>
      <c r="AG181" s="1012"/>
      <c r="AH181" s="1011"/>
      <c r="AI181" s="1011"/>
      <c r="AJ181" s="1013"/>
      <c r="AK181" s="1184"/>
      <c r="AL181" s="871"/>
      <c r="AN181" s="880"/>
      <c r="AO181" s="1011"/>
      <c r="AP181" s="1012"/>
      <c r="AQ181" s="1011"/>
      <c r="AR181" s="1011"/>
      <c r="AS181" s="1013"/>
      <c r="AT181" s="921"/>
      <c r="AU181" s="1011"/>
      <c r="AV181" s="1011"/>
      <c r="AW181" s="1011"/>
      <c r="AX181" s="1013"/>
      <c r="AY181" s="910"/>
      <c r="AZ181" s="1012"/>
      <c r="BA181" s="1011"/>
      <c r="BB181" s="1011"/>
      <c r="BC181" s="1013"/>
      <c r="BD181" s="880"/>
      <c r="BE181" s="871"/>
      <c r="BG181" s="1184"/>
      <c r="BH181" s="1011"/>
      <c r="BI181" s="1012"/>
      <c r="BJ181" s="1011"/>
      <c r="BK181" s="1011"/>
      <c r="BL181" s="1013"/>
      <c r="BM181" s="921"/>
      <c r="BN181" s="1011"/>
      <c r="BO181" s="1011"/>
      <c r="BP181" s="1011"/>
      <c r="BQ181" s="1013"/>
      <c r="BR181" s="910"/>
      <c r="BS181" s="1012"/>
      <c r="BT181" s="1011"/>
      <c r="BU181" s="1011"/>
      <c r="BV181" s="1013"/>
      <c r="BW181" s="1184"/>
      <c r="BX181" s="871"/>
      <c r="CA181" s="880"/>
      <c r="CB181" s="1011"/>
      <c r="CC181" s="1012"/>
      <c r="CD181" s="1011"/>
      <c r="CE181" s="1011"/>
      <c r="CF181" s="1013"/>
      <c r="CG181" s="921"/>
      <c r="CH181" s="1011"/>
      <c r="CI181" s="1011"/>
      <c r="CJ181" s="1011"/>
      <c r="CK181" s="1013"/>
      <c r="CL181" s="910"/>
      <c r="CM181" s="1012"/>
      <c r="CN181" s="1011"/>
      <c r="CO181" s="1011"/>
      <c r="CP181" s="1013"/>
      <c r="CQ181" s="880"/>
      <c r="CR181" s="871"/>
      <c r="CU181" s="1184"/>
      <c r="CV181" s="1011"/>
      <c r="CW181" s="1012"/>
      <c r="CX181" s="1011"/>
      <c r="CY181" s="1011"/>
      <c r="CZ181" s="1013"/>
      <c r="DA181" s="921"/>
      <c r="DB181" s="1011"/>
      <c r="DC181" s="1011"/>
      <c r="DD181" s="1011"/>
      <c r="DE181" s="1013"/>
      <c r="DF181" s="910"/>
      <c r="DG181" s="1012"/>
      <c r="DH181" s="1011"/>
      <c r="DI181" s="1011"/>
      <c r="DJ181" s="1013"/>
      <c r="DK181" s="1184"/>
      <c r="DL181" s="871"/>
      <c r="DO181" s="880"/>
      <c r="DP181" s="1011"/>
      <c r="DQ181" s="1012"/>
      <c r="DR181" s="1011"/>
      <c r="DS181" s="1011"/>
      <c r="DT181" s="1013"/>
      <c r="DU181" s="921"/>
      <c r="DV181" s="1011"/>
      <c r="DW181" s="1011"/>
      <c r="DX181" s="1011"/>
      <c r="DY181" s="1013"/>
      <c r="DZ181" s="910"/>
      <c r="EA181" s="1012"/>
      <c r="EB181" s="1011"/>
      <c r="EC181" s="1011"/>
      <c r="ED181" s="1013"/>
      <c r="EE181" s="880"/>
      <c r="EF181" s="871"/>
      <c r="EI181" s="1188"/>
      <c r="EJ181" s="1011"/>
      <c r="EK181" s="1012"/>
      <c r="EL181" s="1011"/>
      <c r="EM181" s="1011"/>
      <c r="EN181" s="1013"/>
      <c r="EO181" s="921"/>
      <c r="EP181" s="1011"/>
      <c r="EQ181" s="1011"/>
      <c r="ER181" s="1011"/>
      <c r="ES181" s="1013"/>
      <c r="ET181" s="910"/>
      <c r="EU181" s="1012"/>
      <c r="EV181" s="1011"/>
      <c r="EW181" s="1011"/>
      <c r="EX181" s="1013"/>
      <c r="EY181" s="1188"/>
      <c r="EZ181" s="871"/>
    </row>
    <row r="182" spans="1:156" hidden="1">
      <c r="A182" s="1179"/>
      <c r="B182" s="260" t="s">
        <v>272</v>
      </c>
      <c r="C182" s="1240">
        <v>101817</v>
      </c>
      <c r="D182" s="260">
        <f>SUM(D176,D180)</f>
        <v>11322</v>
      </c>
      <c r="E182" s="260">
        <f>SUM(D182,-C182)</f>
        <v>-90495</v>
      </c>
      <c r="F182" s="1241">
        <f>E182/C182</f>
        <v>-0.88880049500574565</v>
      </c>
      <c r="G182" s="921"/>
      <c r="H182" s="260">
        <f>SUM(H176,H180)</f>
        <v>11264</v>
      </c>
      <c r="I182" s="260">
        <f>SUM(I176,I180)</f>
        <v>9148</v>
      </c>
      <c r="J182" s="260">
        <f>SUM(I182,-H182)</f>
        <v>-2116</v>
      </c>
      <c r="K182" s="1241">
        <f>J182/H182</f>
        <v>-0.18785511363636365</v>
      </c>
      <c r="L182" s="879"/>
      <c r="M182" s="260">
        <f>SUM(M176,M180)</f>
        <v>11403</v>
      </c>
      <c r="N182" s="260">
        <f>SUM(N176,N180)</f>
        <v>8859</v>
      </c>
      <c r="O182" s="260">
        <f>SUM(N182,-M182)</f>
        <v>-2544</v>
      </c>
      <c r="P182" s="1241">
        <f>O182/M182</f>
        <v>-0.22309918442515128</v>
      </c>
      <c r="Q182" s="1179"/>
      <c r="R182" s="947"/>
      <c r="U182" s="1184"/>
      <c r="V182" s="260" t="s">
        <v>272</v>
      </c>
      <c r="W182" s="1240">
        <v>101817</v>
      </c>
      <c r="X182" s="260">
        <f>SUM(X176,X180)</f>
        <v>4589</v>
      </c>
      <c r="Y182" s="260">
        <f>SUM(X182,-W182)</f>
        <v>-97228</v>
      </c>
      <c r="Z182" s="1241">
        <f>Y182/W182</f>
        <v>-0.95492894113949534</v>
      </c>
      <c r="AA182" s="921"/>
      <c r="AB182" s="260">
        <f>SUM(AB176,AB180)</f>
        <v>4136</v>
      </c>
      <c r="AC182" s="260">
        <f>SUM(AC176,AC180)</f>
        <v>2347</v>
      </c>
      <c r="AD182" s="260">
        <f>SUM(AC182,-AB182)</f>
        <v>-1789</v>
      </c>
      <c r="AE182" s="1241">
        <f>AD182/AB182</f>
        <v>-0.43254352030947774</v>
      </c>
      <c r="AF182" s="910">
        <v>28</v>
      </c>
      <c r="AG182" s="260">
        <f>SUM(AG176,AG180)</f>
        <v>4132</v>
      </c>
      <c r="AH182" s="260">
        <f>SUM(AH176,AH180)</f>
        <v>2347</v>
      </c>
      <c r="AI182" s="260">
        <f>SUM(AH182,-AG182)</f>
        <v>-1785</v>
      </c>
      <c r="AJ182" s="1241">
        <f>AI182/AG182</f>
        <v>-0.4319941916747338</v>
      </c>
      <c r="AK182" s="1184"/>
      <c r="AL182" s="871"/>
      <c r="AN182" s="880"/>
      <c r="AO182" s="260" t="s">
        <v>272</v>
      </c>
      <c r="AP182" s="1240">
        <v>101817</v>
      </c>
      <c r="AQ182" s="260">
        <f>SUM(AQ176,AQ180)</f>
        <v>4589</v>
      </c>
      <c r="AR182" s="260">
        <f>SUM(AQ182,-AP182)</f>
        <v>-97228</v>
      </c>
      <c r="AS182" s="1241">
        <f>AR182/AP182</f>
        <v>-0.95492894113949534</v>
      </c>
      <c r="AT182" s="921"/>
      <c r="AU182" s="260">
        <f>SUM(AU176,AU180)</f>
        <v>3409</v>
      </c>
      <c r="AV182" s="260">
        <f>SUM(AV176,AV180)</f>
        <v>1613</v>
      </c>
      <c r="AW182" s="260">
        <f>SUM(AV182,-AU182)</f>
        <v>-1796</v>
      </c>
      <c r="AX182" s="1241">
        <f>AW182/AU182</f>
        <v>-0.52684071575242009</v>
      </c>
      <c r="AY182" s="910">
        <v>28</v>
      </c>
      <c r="AZ182" s="260">
        <f>SUM(AZ176,AZ180)</f>
        <v>4131</v>
      </c>
      <c r="BA182" s="260">
        <f>SUM(BA176,BA180)</f>
        <v>1613</v>
      </c>
      <c r="BB182" s="260">
        <f>SUM(BA182,-AZ182)</f>
        <v>-2518</v>
      </c>
      <c r="BC182" s="1241">
        <f>BB182/AZ182</f>
        <v>-0.60953764221738083</v>
      </c>
      <c r="BD182" s="880"/>
      <c r="BE182" s="871"/>
      <c r="BG182" s="1184"/>
      <c r="BH182" s="260" t="s">
        <v>272</v>
      </c>
      <c r="BI182" s="1240">
        <v>101817</v>
      </c>
      <c r="BJ182" s="260">
        <f>SUM(BJ176,BJ180)</f>
        <v>4589</v>
      </c>
      <c r="BK182" s="260">
        <f>SUM(BJ182,-BI182)</f>
        <v>-97228</v>
      </c>
      <c r="BL182" s="1241">
        <f>BK182/BI182</f>
        <v>-0.95492894113949534</v>
      </c>
      <c r="BM182" s="921"/>
      <c r="BN182" s="260">
        <f>SUM(BN176,BN180)</f>
        <v>2943</v>
      </c>
      <c r="BO182" s="260">
        <f>SUM(BO176,BO180)</f>
        <v>1195</v>
      </c>
      <c r="BP182" s="260">
        <f>SUM(BO182,-BN182)</f>
        <v>-1748</v>
      </c>
      <c r="BQ182" s="1241">
        <f>BP182/BN182</f>
        <v>-0.59395174991505262</v>
      </c>
      <c r="BR182" s="910">
        <v>28</v>
      </c>
      <c r="BS182" s="260">
        <f>SUM(BS176,BS180)</f>
        <v>4131</v>
      </c>
      <c r="BT182" s="260">
        <f>SUM(BT176,BT180)</f>
        <v>1195</v>
      </c>
      <c r="BU182" s="260">
        <f>SUM(BT182,-BS182)</f>
        <v>-2936</v>
      </c>
      <c r="BV182" s="1241">
        <f>BU182/BS182</f>
        <v>-0.71072379569111599</v>
      </c>
      <c r="BW182" s="1184"/>
      <c r="BX182" s="871"/>
      <c r="CA182" s="880"/>
      <c r="CB182" s="260" t="s">
        <v>272</v>
      </c>
      <c r="CC182" s="1240">
        <v>101817</v>
      </c>
      <c r="CD182" s="260">
        <f>SUM(CD176,CD180)</f>
        <v>4589</v>
      </c>
      <c r="CE182" s="260">
        <f>SUM(CD182,-CC182)</f>
        <v>-97228</v>
      </c>
      <c r="CF182" s="1241">
        <f>CE182/CC182</f>
        <v>-0.95492894113949534</v>
      </c>
      <c r="CG182" s="921"/>
      <c r="CH182" s="260">
        <f>SUM(CH176,CH180)</f>
        <v>2671</v>
      </c>
      <c r="CI182" s="260">
        <f>SUM(CI176,CI180)</f>
        <v>906</v>
      </c>
      <c r="CJ182" s="260">
        <f>SUM(CI182,-CH182)</f>
        <v>-1765</v>
      </c>
      <c r="CK182" s="1241">
        <f>CJ182/CH182</f>
        <v>-0.66080119805316362</v>
      </c>
      <c r="CL182" s="910">
        <v>28</v>
      </c>
      <c r="CM182" s="260">
        <f>SUM(CM176,CM180)</f>
        <v>4132</v>
      </c>
      <c r="CN182" s="260">
        <f>SUM(CN176,CN180)</f>
        <v>906</v>
      </c>
      <c r="CO182" s="260">
        <f>SUM(CN182,-CM182)</f>
        <v>-3226</v>
      </c>
      <c r="CP182" s="1241">
        <f>CO182/CM182</f>
        <v>-0.78073572120038726</v>
      </c>
      <c r="CQ182" s="880"/>
      <c r="CR182" s="871"/>
      <c r="CU182" s="1184"/>
      <c r="CV182" s="260" t="s">
        <v>272</v>
      </c>
      <c r="CW182" s="1240">
        <v>101817</v>
      </c>
      <c r="CX182" s="260">
        <f>SUM(CX176,CX180)</f>
        <v>4589</v>
      </c>
      <c r="CY182" s="260">
        <f>SUM(CX182,-CW182)</f>
        <v>-97228</v>
      </c>
      <c r="CZ182" s="1241">
        <f>CY182/CW182</f>
        <v>-0.95492894113949534</v>
      </c>
      <c r="DA182" s="921"/>
      <c r="DB182" s="260">
        <f>SUM(DB176,DB180)</f>
        <v>2443</v>
      </c>
      <c r="DC182" s="260">
        <f>SUM(DC176,DC180)</f>
        <v>674</v>
      </c>
      <c r="DD182" s="260">
        <f>SUM(DC182,-DB182)</f>
        <v>-1769</v>
      </c>
      <c r="DE182" s="1241">
        <f>DD182/DB182</f>
        <v>-0.72410970118706508</v>
      </c>
      <c r="DF182" s="910">
        <v>28</v>
      </c>
      <c r="DG182" s="260">
        <f>SUM(DG176,DG180)</f>
        <v>4132</v>
      </c>
      <c r="DH182" s="260">
        <f>SUM(DH176,DH180)</f>
        <v>674</v>
      </c>
      <c r="DI182" s="260">
        <f>SUM(DH182,-DG182)</f>
        <v>-3458</v>
      </c>
      <c r="DJ182" s="1241">
        <f>DI182/DG182</f>
        <v>-0.83688286544046464</v>
      </c>
      <c r="DK182" s="1184"/>
      <c r="DL182" s="871"/>
      <c r="DO182" s="880"/>
      <c r="DP182" s="260" t="s">
        <v>272</v>
      </c>
      <c r="DQ182" s="1240">
        <v>101817</v>
      </c>
      <c r="DR182" s="260">
        <f>SUM(DR176,DR180)</f>
        <v>4589</v>
      </c>
      <c r="DS182" s="260">
        <f>SUM(DR182,-DQ182)</f>
        <v>-97228</v>
      </c>
      <c r="DT182" s="1241">
        <f>DS182/DQ182</f>
        <v>-0.95492894113949534</v>
      </c>
      <c r="DU182" s="921"/>
      <c r="DV182" s="260">
        <f>SUM(DV176,DV180)</f>
        <v>2835</v>
      </c>
      <c r="DW182" s="260">
        <f>SUM(DW176,DW180)</f>
        <v>1063</v>
      </c>
      <c r="DX182" s="260">
        <f>SUM(DW182,-DV182)</f>
        <v>-1772</v>
      </c>
      <c r="DY182" s="1241">
        <f>DX182/DV182</f>
        <v>-0.62504409171075836</v>
      </c>
      <c r="DZ182" s="910">
        <v>28</v>
      </c>
      <c r="EA182" s="260">
        <f>SUM(EA176,EA180)</f>
        <v>4132</v>
      </c>
      <c r="EB182" s="260">
        <f>SUM(EB176,EB180)</f>
        <v>1063</v>
      </c>
      <c r="EC182" s="260">
        <f>SUM(EB182,-EA182)</f>
        <v>-3069</v>
      </c>
      <c r="ED182" s="1241">
        <f>EC182/EA182</f>
        <v>-0.74273959341723139</v>
      </c>
      <c r="EE182" s="880"/>
      <c r="EF182" s="871"/>
      <c r="EI182" s="1188"/>
      <c r="EJ182" s="260" t="s">
        <v>272</v>
      </c>
      <c r="EK182" s="1240">
        <v>101817</v>
      </c>
      <c r="EL182" s="260">
        <f>SUM(EL176,EL180)</f>
        <v>4589</v>
      </c>
      <c r="EM182" s="260">
        <f>SUM(EL182,-EK182)</f>
        <v>-97228</v>
      </c>
      <c r="EN182" s="1241">
        <f>EM182/EK182</f>
        <v>-0.95492894113949534</v>
      </c>
      <c r="EO182" s="921"/>
      <c r="EP182" s="260">
        <f>SUM(EP176,EP180)</f>
        <v>8885</v>
      </c>
      <c r="EQ182" s="260">
        <f>SUM(EQ176,EQ180)</f>
        <v>6852</v>
      </c>
      <c r="ER182" s="260">
        <f>SUM(EQ182,-EP182)</f>
        <v>-2033</v>
      </c>
      <c r="ES182" s="1241">
        <f>ER182/EP182</f>
        <v>-0.22881260551491278</v>
      </c>
      <c r="ET182" s="910">
        <v>28</v>
      </c>
      <c r="EU182" s="260">
        <f>SUM(EU176,EU180)</f>
        <v>4132</v>
      </c>
      <c r="EV182" s="260">
        <f>SUM(EV176,EV180)</f>
        <v>6852</v>
      </c>
      <c r="EW182" s="260">
        <f>SUM(EV182,-EU182)</f>
        <v>2720</v>
      </c>
      <c r="EX182" s="1241">
        <f>EW182/EU182</f>
        <v>0.65827686350435621</v>
      </c>
      <c r="EY182" s="1188"/>
      <c r="EZ182" s="871"/>
    </row>
    <row r="183" spans="1:156" hidden="1">
      <c r="A183" s="1179"/>
      <c r="B183" s="991"/>
      <c r="C183" s="989"/>
      <c r="D183" s="991"/>
      <c r="E183" s="991"/>
      <c r="F183" s="992"/>
      <c r="G183" s="921"/>
      <c r="H183" s="991"/>
      <c r="I183" s="991"/>
      <c r="J183" s="991"/>
      <c r="K183" s="992"/>
      <c r="L183" s="879"/>
      <c r="M183" s="991"/>
      <c r="N183" s="991"/>
      <c r="O183" s="991"/>
      <c r="P183" s="992"/>
      <c r="Q183" s="1179"/>
      <c r="R183" s="947"/>
      <c r="U183" s="1184"/>
      <c r="V183" s="991"/>
      <c r="W183" s="989"/>
      <c r="X183" s="991"/>
      <c r="Y183" s="991"/>
      <c r="Z183" s="992"/>
      <c r="AA183" s="921"/>
      <c r="AB183" s="991"/>
      <c r="AC183" s="991"/>
      <c r="AD183" s="991"/>
      <c r="AE183" s="992"/>
      <c r="AF183" s="910"/>
      <c r="AG183" s="989"/>
      <c r="AH183" s="991"/>
      <c r="AI183" s="991"/>
      <c r="AJ183" s="992"/>
      <c r="AK183" s="1184"/>
      <c r="AL183" s="871"/>
      <c r="AN183" s="880"/>
      <c r="AO183" s="991"/>
      <c r="AP183" s="989"/>
      <c r="AQ183" s="991"/>
      <c r="AR183" s="991"/>
      <c r="AS183" s="992"/>
      <c r="AT183" s="921"/>
      <c r="AU183" s="991"/>
      <c r="AV183" s="991"/>
      <c r="AW183" s="991"/>
      <c r="AX183" s="992"/>
      <c r="AY183" s="910"/>
      <c r="AZ183" s="989"/>
      <c r="BA183" s="991"/>
      <c r="BB183" s="991"/>
      <c r="BC183" s="992"/>
      <c r="BD183" s="880"/>
      <c r="BE183" s="871"/>
      <c r="BG183" s="1184"/>
      <c r="BH183" s="991"/>
      <c r="BI183" s="989"/>
      <c r="BJ183" s="991"/>
      <c r="BK183" s="991"/>
      <c r="BL183" s="992"/>
      <c r="BM183" s="921"/>
      <c r="BN183" s="991"/>
      <c r="BO183" s="991"/>
      <c r="BP183" s="991"/>
      <c r="BQ183" s="992"/>
      <c r="BR183" s="910"/>
      <c r="BS183" s="989"/>
      <c r="BT183" s="991"/>
      <c r="BU183" s="991"/>
      <c r="BV183" s="992"/>
      <c r="BW183" s="1184"/>
      <c r="BX183" s="871"/>
      <c r="CA183" s="880"/>
      <c r="CB183" s="991"/>
      <c r="CC183" s="989"/>
      <c r="CD183" s="991"/>
      <c r="CE183" s="991"/>
      <c r="CF183" s="992"/>
      <c r="CG183" s="921"/>
      <c r="CH183" s="991"/>
      <c r="CI183" s="991"/>
      <c r="CJ183" s="991"/>
      <c r="CK183" s="992"/>
      <c r="CL183" s="910"/>
      <c r="CM183" s="989"/>
      <c r="CN183" s="991"/>
      <c r="CO183" s="991"/>
      <c r="CP183" s="992"/>
      <c r="CQ183" s="880"/>
      <c r="CR183" s="871"/>
      <c r="CU183" s="1184"/>
      <c r="CV183" s="991"/>
      <c r="CW183" s="989"/>
      <c r="CX183" s="991"/>
      <c r="CY183" s="991"/>
      <c r="CZ183" s="992"/>
      <c r="DA183" s="921"/>
      <c r="DB183" s="991"/>
      <c r="DC183" s="991"/>
      <c r="DD183" s="991"/>
      <c r="DE183" s="992"/>
      <c r="DF183" s="910"/>
      <c r="DG183" s="989"/>
      <c r="DH183" s="991"/>
      <c r="DI183" s="991"/>
      <c r="DJ183" s="992"/>
      <c r="DK183" s="1184"/>
      <c r="DL183" s="871"/>
      <c r="DO183" s="880"/>
      <c r="DP183" s="991"/>
      <c r="DQ183" s="989"/>
      <c r="DR183" s="991"/>
      <c r="DS183" s="991"/>
      <c r="DT183" s="992"/>
      <c r="DU183" s="921"/>
      <c r="DV183" s="991"/>
      <c r="DW183" s="991"/>
      <c r="DX183" s="991"/>
      <c r="DY183" s="992"/>
      <c r="DZ183" s="910"/>
      <c r="EA183" s="989"/>
      <c r="EB183" s="991"/>
      <c r="EC183" s="991"/>
      <c r="ED183" s="992"/>
      <c r="EE183" s="880"/>
      <c r="EF183" s="871"/>
      <c r="EI183" s="1188"/>
      <c r="EJ183" s="991"/>
      <c r="EK183" s="989"/>
      <c r="EL183" s="991"/>
      <c r="EM183" s="991"/>
      <c r="EN183" s="992"/>
      <c r="EO183" s="921"/>
      <c r="EP183" s="991"/>
      <c r="EQ183" s="991"/>
      <c r="ER183" s="991"/>
      <c r="ES183" s="992"/>
      <c r="ET183" s="910"/>
      <c r="EU183" s="989"/>
      <c r="EV183" s="991"/>
      <c r="EW183" s="991"/>
      <c r="EX183" s="992"/>
      <c r="EY183" s="1188"/>
      <c r="EZ183" s="871"/>
    </row>
    <row r="184" spans="1:156" hidden="1">
      <c r="A184" s="1179"/>
      <c r="B184" s="1015"/>
      <c r="C184" s="1014"/>
      <c r="D184" s="1015"/>
      <c r="E184" s="1015"/>
      <c r="F184" s="1016"/>
      <c r="G184" s="1242"/>
      <c r="H184" s="1015"/>
      <c r="I184" s="1015"/>
      <c r="J184" s="1015"/>
      <c r="K184" s="1016"/>
      <c r="L184" s="879"/>
      <c r="M184" s="1015"/>
      <c r="N184" s="1015"/>
      <c r="O184" s="1015"/>
      <c r="P184" s="1016"/>
      <c r="Q184" s="1179"/>
      <c r="R184" s="947"/>
      <c r="U184" s="1184"/>
      <c r="V184" s="1015"/>
      <c r="W184" s="1014"/>
      <c r="X184" s="1015"/>
      <c r="Y184" s="1015"/>
      <c r="Z184" s="1016"/>
      <c r="AA184" s="1242"/>
      <c r="AB184" s="1015"/>
      <c r="AC184" s="1015"/>
      <c r="AD184" s="1015"/>
      <c r="AE184" s="1016"/>
      <c r="AF184" s="910"/>
      <c r="AG184" s="1014"/>
      <c r="AH184" s="1015"/>
      <c r="AI184" s="1015"/>
      <c r="AJ184" s="1016"/>
      <c r="AK184" s="1184"/>
      <c r="AL184" s="871"/>
      <c r="AN184" s="880"/>
      <c r="AO184" s="1015"/>
      <c r="AP184" s="1014"/>
      <c r="AQ184" s="1015"/>
      <c r="AR184" s="1015"/>
      <c r="AS184" s="1016"/>
      <c r="AT184" s="1242"/>
      <c r="AU184" s="1015"/>
      <c r="AV184" s="1015"/>
      <c r="AW184" s="1015"/>
      <c r="AX184" s="1016"/>
      <c r="AY184" s="910"/>
      <c r="AZ184" s="1014"/>
      <c r="BA184" s="1015"/>
      <c r="BB184" s="1015"/>
      <c r="BC184" s="1016"/>
      <c r="BD184" s="880"/>
      <c r="BE184" s="871"/>
      <c r="BG184" s="1184"/>
      <c r="BH184" s="1015"/>
      <c r="BI184" s="1014"/>
      <c r="BJ184" s="1015"/>
      <c r="BK184" s="1015"/>
      <c r="BL184" s="1016"/>
      <c r="BM184" s="1242"/>
      <c r="BN184" s="1015"/>
      <c r="BO184" s="1015"/>
      <c r="BP184" s="1015"/>
      <c r="BQ184" s="1016"/>
      <c r="BR184" s="910"/>
      <c r="BS184" s="1014"/>
      <c r="BT184" s="1015"/>
      <c r="BU184" s="1015"/>
      <c r="BV184" s="1016"/>
      <c r="BW184" s="1184"/>
      <c r="BX184" s="871"/>
      <c r="CA184" s="880"/>
      <c r="CB184" s="1015"/>
      <c r="CC184" s="1014"/>
      <c r="CD184" s="1015"/>
      <c r="CE184" s="1015"/>
      <c r="CF184" s="1016"/>
      <c r="CG184" s="1242"/>
      <c r="CH184" s="1015"/>
      <c r="CI184" s="1015"/>
      <c r="CJ184" s="1015"/>
      <c r="CK184" s="1016"/>
      <c r="CL184" s="910"/>
      <c r="CM184" s="1014"/>
      <c r="CN184" s="1015"/>
      <c r="CO184" s="1015"/>
      <c r="CP184" s="1016"/>
      <c r="CQ184" s="880"/>
      <c r="CR184" s="871"/>
      <c r="CU184" s="1184"/>
      <c r="CV184" s="1015"/>
      <c r="CW184" s="1014"/>
      <c r="CX184" s="1015"/>
      <c r="CY184" s="1015"/>
      <c r="CZ184" s="1016"/>
      <c r="DA184" s="1242"/>
      <c r="DB184" s="1015"/>
      <c r="DC184" s="1015"/>
      <c r="DD184" s="1015"/>
      <c r="DE184" s="1016"/>
      <c r="DF184" s="910"/>
      <c r="DG184" s="1014"/>
      <c r="DH184" s="1015"/>
      <c r="DI184" s="1015"/>
      <c r="DJ184" s="1016"/>
      <c r="DK184" s="1184"/>
      <c r="DL184" s="871"/>
      <c r="DO184" s="880"/>
      <c r="DP184" s="1015"/>
      <c r="DQ184" s="1014"/>
      <c r="DR184" s="1015"/>
      <c r="DS184" s="1015"/>
      <c r="DT184" s="1016"/>
      <c r="DU184" s="1242"/>
      <c r="DV184" s="1015"/>
      <c r="DW184" s="1015"/>
      <c r="DX184" s="1015"/>
      <c r="DY184" s="1016"/>
      <c r="DZ184" s="910"/>
      <c r="EA184" s="1014"/>
      <c r="EB184" s="1015"/>
      <c r="EC184" s="1015"/>
      <c r="ED184" s="1016"/>
      <c r="EE184" s="880"/>
      <c r="EF184" s="871"/>
      <c r="EI184" s="1188"/>
      <c r="EJ184" s="1015"/>
      <c r="EK184" s="1014"/>
      <c r="EL184" s="1015"/>
      <c r="EM184" s="1015"/>
      <c r="EN184" s="1016"/>
      <c r="EO184" s="1242"/>
      <c r="EP184" s="1015"/>
      <c r="EQ184" s="1015"/>
      <c r="ER184" s="1015"/>
      <c r="ES184" s="1016"/>
      <c r="ET184" s="910"/>
      <c r="EU184" s="1014"/>
      <c r="EV184" s="1015"/>
      <c r="EW184" s="1015"/>
      <c r="EX184" s="1016"/>
      <c r="EY184" s="1188"/>
      <c r="EZ184" s="871"/>
    </row>
    <row r="185" spans="1:156" hidden="1">
      <c r="A185" s="1179" t="s">
        <v>273</v>
      </c>
      <c r="B185" s="283"/>
      <c r="C185" s="283"/>
      <c r="D185" s="283"/>
      <c r="E185" s="283"/>
      <c r="F185" s="283"/>
      <c r="G185" s="283"/>
      <c r="H185" s="283"/>
      <c r="I185" s="283"/>
      <c r="J185" s="283"/>
      <c r="K185" s="283"/>
      <c r="L185" s="1018"/>
      <c r="M185" s="283"/>
      <c r="N185" s="283"/>
      <c r="O185" s="283"/>
      <c r="P185" s="283"/>
      <c r="Q185" s="1179" t="s">
        <v>273</v>
      </c>
      <c r="R185" s="947"/>
      <c r="U185" s="1184" t="s">
        <v>273</v>
      </c>
      <c r="V185" s="283"/>
      <c r="W185" s="283"/>
      <c r="X185" s="283"/>
      <c r="Y185" s="283"/>
      <c r="Z185" s="283"/>
      <c r="AA185" s="283"/>
      <c r="AB185" s="283"/>
      <c r="AC185" s="283"/>
      <c r="AD185" s="283"/>
      <c r="AE185" s="283"/>
      <c r="AF185" s="429"/>
      <c r="AG185" s="302"/>
      <c r="AH185" s="283"/>
      <c r="AI185" s="283"/>
      <c r="AJ185" s="283"/>
      <c r="AK185" s="1184" t="s">
        <v>273</v>
      </c>
      <c r="AL185" s="871"/>
      <c r="AN185" s="880" t="s">
        <v>273</v>
      </c>
      <c r="AO185" s="283"/>
      <c r="AP185" s="283"/>
      <c r="AQ185" s="283"/>
      <c r="AR185" s="283"/>
      <c r="AS185" s="283"/>
      <c r="AT185" s="283"/>
      <c r="AU185" s="283"/>
      <c r="AV185" s="283"/>
      <c r="AW185" s="283"/>
      <c r="AX185" s="283"/>
      <c r="AY185" s="429"/>
      <c r="AZ185" s="302"/>
      <c r="BA185" s="283"/>
      <c r="BB185" s="283"/>
      <c r="BC185" s="283"/>
      <c r="BD185" s="880" t="s">
        <v>273</v>
      </c>
      <c r="BE185" s="871"/>
      <c r="BG185" s="1184" t="s">
        <v>273</v>
      </c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429"/>
      <c r="BS185" s="302"/>
      <c r="BT185" s="283"/>
      <c r="BU185" s="283"/>
      <c r="BV185" s="283"/>
      <c r="BW185" s="1184" t="s">
        <v>273</v>
      </c>
      <c r="BX185" s="871"/>
      <c r="CA185" s="880" t="s">
        <v>273</v>
      </c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429"/>
      <c r="CM185" s="302"/>
      <c r="CN185" s="283"/>
      <c r="CO185" s="283"/>
      <c r="CP185" s="283"/>
      <c r="CQ185" s="880" t="s">
        <v>273</v>
      </c>
      <c r="CR185" s="871"/>
      <c r="CU185" s="1184" t="s">
        <v>273</v>
      </c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429"/>
      <c r="DG185" s="302"/>
      <c r="DH185" s="283"/>
      <c r="DI185" s="283"/>
      <c r="DJ185" s="283"/>
      <c r="DK185" s="1184" t="s">
        <v>273</v>
      </c>
      <c r="DL185" s="871"/>
      <c r="DO185" s="880" t="s">
        <v>273</v>
      </c>
      <c r="DP185" s="283"/>
      <c r="DQ185" s="283"/>
      <c r="DR185" s="283"/>
      <c r="DS185" s="283"/>
      <c r="DT185" s="283"/>
      <c r="DU185" s="283"/>
      <c r="DV185" s="283"/>
      <c r="DW185" s="283"/>
      <c r="DX185" s="283"/>
      <c r="DY185" s="283"/>
      <c r="DZ185" s="429"/>
      <c r="EA185" s="302"/>
      <c r="EB185" s="283"/>
      <c r="EC185" s="283"/>
      <c r="ED185" s="283"/>
      <c r="EE185" s="880" t="s">
        <v>273</v>
      </c>
      <c r="EF185" s="871"/>
      <c r="EI185" s="1188" t="s">
        <v>273</v>
      </c>
      <c r="EJ185" s="283"/>
      <c r="EK185" s="283"/>
      <c r="EL185" s="283"/>
      <c r="EM185" s="283"/>
      <c r="EN185" s="283"/>
      <c r="EO185" s="283"/>
      <c r="EP185" s="283"/>
      <c r="EQ185" s="283"/>
      <c r="ER185" s="283"/>
      <c r="ES185" s="283"/>
      <c r="ET185" s="429"/>
      <c r="EU185" s="302"/>
      <c r="EV185" s="283"/>
      <c r="EW185" s="283"/>
      <c r="EX185" s="283"/>
      <c r="EY185" s="1188" t="s">
        <v>273</v>
      </c>
      <c r="EZ185" s="871"/>
    </row>
    <row r="186" spans="1:156" hidden="1">
      <c r="A186" s="1179" t="s">
        <v>27</v>
      </c>
      <c r="B186" s="283"/>
      <c r="C186" s="302"/>
      <c r="D186" s="283"/>
      <c r="E186" s="283"/>
      <c r="F186" s="945"/>
      <c r="G186" s="869"/>
      <c r="H186" s="283"/>
      <c r="I186" s="283"/>
      <c r="J186" s="283"/>
      <c r="K186" s="945"/>
      <c r="L186" s="879"/>
      <c r="M186" s="283"/>
      <c r="N186" s="283"/>
      <c r="O186" s="283"/>
      <c r="P186" s="945"/>
      <c r="Q186" s="1179" t="s">
        <v>27</v>
      </c>
      <c r="R186" s="947"/>
      <c r="U186" s="1184" t="s">
        <v>27</v>
      </c>
      <c r="V186" s="283"/>
      <c r="W186" s="302"/>
      <c r="X186" s="283"/>
      <c r="Y186" s="283"/>
      <c r="Z186" s="945"/>
      <c r="AA186" s="869"/>
      <c r="AB186" s="283"/>
      <c r="AC186" s="283"/>
      <c r="AD186" s="283"/>
      <c r="AE186" s="945"/>
      <c r="AF186" s="910"/>
      <c r="AG186" s="302"/>
      <c r="AH186" s="283"/>
      <c r="AI186" s="283"/>
      <c r="AJ186" s="945"/>
      <c r="AK186" s="1184" t="s">
        <v>27</v>
      </c>
      <c r="AL186" s="871"/>
      <c r="AN186" s="880" t="s">
        <v>27</v>
      </c>
      <c r="AO186" s="283"/>
      <c r="AP186" s="302"/>
      <c r="AQ186" s="283"/>
      <c r="AR186" s="283"/>
      <c r="AS186" s="945"/>
      <c r="AT186" s="869"/>
      <c r="AU186" s="283"/>
      <c r="AV186" s="283"/>
      <c r="AW186" s="283"/>
      <c r="AX186" s="945"/>
      <c r="AY186" s="910"/>
      <c r="AZ186" s="302"/>
      <c r="BA186" s="283"/>
      <c r="BB186" s="283"/>
      <c r="BC186" s="945"/>
      <c r="BD186" s="880" t="s">
        <v>27</v>
      </c>
      <c r="BE186" s="871"/>
      <c r="BG186" s="1184" t="s">
        <v>27</v>
      </c>
      <c r="BH186" s="283"/>
      <c r="BI186" s="302"/>
      <c r="BJ186" s="283"/>
      <c r="BK186" s="283"/>
      <c r="BL186" s="945"/>
      <c r="BM186" s="869"/>
      <c r="BN186" s="283"/>
      <c r="BO186" s="283"/>
      <c r="BP186" s="283"/>
      <c r="BQ186" s="945"/>
      <c r="BR186" s="910"/>
      <c r="BS186" s="302"/>
      <c r="BT186" s="283"/>
      <c r="BU186" s="283"/>
      <c r="BV186" s="945"/>
      <c r="BW186" s="1184" t="s">
        <v>27</v>
      </c>
      <c r="BX186" s="871"/>
      <c r="CA186" s="880" t="s">
        <v>27</v>
      </c>
      <c r="CB186" s="283"/>
      <c r="CC186" s="302"/>
      <c r="CD186" s="283"/>
      <c r="CE186" s="283"/>
      <c r="CF186" s="945"/>
      <c r="CG186" s="869"/>
      <c r="CH186" s="283"/>
      <c r="CI186" s="283"/>
      <c r="CJ186" s="283"/>
      <c r="CK186" s="945"/>
      <c r="CL186" s="910"/>
      <c r="CM186" s="302"/>
      <c r="CN186" s="283"/>
      <c r="CO186" s="283"/>
      <c r="CP186" s="945"/>
      <c r="CQ186" s="880" t="s">
        <v>27</v>
      </c>
      <c r="CR186" s="871"/>
      <c r="CU186" s="1184" t="s">
        <v>27</v>
      </c>
      <c r="CV186" s="283"/>
      <c r="CW186" s="302"/>
      <c r="CX186" s="283"/>
      <c r="CY186" s="283"/>
      <c r="CZ186" s="945"/>
      <c r="DA186" s="869"/>
      <c r="DB186" s="283"/>
      <c r="DC186" s="283"/>
      <c r="DD186" s="283"/>
      <c r="DE186" s="945"/>
      <c r="DF186" s="910"/>
      <c r="DG186" s="302"/>
      <c r="DH186" s="283"/>
      <c r="DI186" s="283"/>
      <c r="DJ186" s="945"/>
      <c r="DK186" s="1184" t="s">
        <v>27</v>
      </c>
      <c r="DL186" s="871"/>
      <c r="DO186" s="880" t="s">
        <v>27</v>
      </c>
      <c r="DP186" s="283"/>
      <c r="DQ186" s="302"/>
      <c r="DR186" s="283"/>
      <c r="DS186" s="283"/>
      <c r="DT186" s="945"/>
      <c r="DU186" s="869"/>
      <c r="DV186" s="283"/>
      <c r="DW186" s="283"/>
      <c r="DX186" s="283"/>
      <c r="DY186" s="945"/>
      <c r="DZ186" s="910"/>
      <c r="EA186" s="302"/>
      <c r="EB186" s="283"/>
      <c r="EC186" s="283"/>
      <c r="ED186" s="945"/>
      <c r="EE186" s="880" t="s">
        <v>27</v>
      </c>
      <c r="EF186" s="871"/>
      <c r="EI186" s="1188" t="s">
        <v>27</v>
      </c>
      <c r="EJ186" s="283"/>
      <c r="EK186" s="302"/>
      <c r="EL186" s="283"/>
      <c r="EM186" s="283"/>
      <c r="EN186" s="945"/>
      <c r="EO186" s="869"/>
      <c r="EP186" s="283"/>
      <c r="EQ186" s="283"/>
      <c r="ER186" s="283"/>
      <c r="ES186" s="945"/>
      <c r="ET186" s="910"/>
      <c r="EU186" s="302"/>
      <c r="EV186" s="283"/>
      <c r="EW186" s="283"/>
      <c r="EX186" s="945"/>
      <c r="EY186" s="1188" t="s">
        <v>27</v>
      </c>
      <c r="EZ186" s="871"/>
    </row>
    <row r="187" spans="1:156" hidden="1">
      <c r="A187" s="1243"/>
      <c r="B187" s="302">
        <v>1</v>
      </c>
      <c r="C187" s="302">
        <v>2</v>
      </c>
      <c r="D187" s="302">
        <v>3</v>
      </c>
      <c r="E187" s="302">
        <v>4</v>
      </c>
      <c r="F187" s="868">
        <v>5</v>
      </c>
      <c r="G187" s="869"/>
      <c r="H187" s="302">
        <v>6</v>
      </c>
      <c r="I187" s="302">
        <v>7</v>
      </c>
      <c r="J187" s="302">
        <v>8</v>
      </c>
      <c r="K187" s="868">
        <v>9</v>
      </c>
      <c r="L187" s="879"/>
      <c r="M187" s="302">
        <v>10</v>
      </c>
      <c r="N187" s="302">
        <v>11</v>
      </c>
      <c r="O187" s="302">
        <v>12</v>
      </c>
      <c r="P187" s="868">
        <v>13</v>
      </c>
      <c r="Q187" s="1243"/>
      <c r="R187" s="947"/>
      <c r="U187" s="1244"/>
      <c r="V187" s="302">
        <v>1</v>
      </c>
      <c r="W187" s="302">
        <v>2</v>
      </c>
      <c r="X187" s="302">
        <v>3</v>
      </c>
      <c r="Y187" s="302">
        <v>4</v>
      </c>
      <c r="Z187" s="868">
        <v>5</v>
      </c>
      <c r="AA187" s="869"/>
      <c r="AB187" s="302">
        <v>6</v>
      </c>
      <c r="AC187" s="302">
        <v>7</v>
      </c>
      <c r="AD187" s="302">
        <v>8</v>
      </c>
      <c r="AE187" s="868">
        <v>9</v>
      </c>
      <c r="AF187" s="910"/>
      <c r="AG187" s="302">
        <v>10</v>
      </c>
      <c r="AH187" s="302">
        <v>11</v>
      </c>
      <c r="AI187" s="302">
        <v>12</v>
      </c>
      <c r="AJ187" s="868">
        <v>13</v>
      </c>
      <c r="AK187" s="1244"/>
      <c r="AL187" s="871"/>
      <c r="AN187" s="901"/>
      <c r="AO187" s="302">
        <v>1</v>
      </c>
      <c r="AP187" s="302">
        <v>2</v>
      </c>
      <c r="AQ187" s="302">
        <v>3</v>
      </c>
      <c r="AR187" s="302">
        <v>4</v>
      </c>
      <c r="AS187" s="868">
        <v>5</v>
      </c>
      <c r="AT187" s="869"/>
      <c r="AU187" s="302">
        <v>6</v>
      </c>
      <c r="AV187" s="302">
        <v>7</v>
      </c>
      <c r="AW187" s="302">
        <v>8</v>
      </c>
      <c r="AX187" s="868">
        <v>9</v>
      </c>
      <c r="AY187" s="910"/>
      <c r="AZ187" s="302">
        <v>10</v>
      </c>
      <c r="BA187" s="302">
        <v>11</v>
      </c>
      <c r="BB187" s="302">
        <v>12</v>
      </c>
      <c r="BC187" s="868">
        <v>13</v>
      </c>
      <c r="BD187" s="901"/>
      <c r="BE187" s="871"/>
      <c r="BG187" s="1244"/>
      <c r="BH187" s="302">
        <v>1</v>
      </c>
      <c r="BI187" s="302">
        <v>2</v>
      </c>
      <c r="BJ187" s="302">
        <v>3</v>
      </c>
      <c r="BK187" s="302">
        <v>4</v>
      </c>
      <c r="BL187" s="868">
        <v>5</v>
      </c>
      <c r="BM187" s="869"/>
      <c r="BN187" s="302">
        <v>6</v>
      </c>
      <c r="BO187" s="302">
        <v>7</v>
      </c>
      <c r="BP187" s="302">
        <v>8</v>
      </c>
      <c r="BQ187" s="868">
        <v>9</v>
      </c>
      <c r="BR187" s="910"/>
      <c r="BS187" s="302">
        <v>10</v>
      </c>
      <c r="BT187" s="302">
        <v>11</v>
      </c>
      <c r="BU187" s="302">
        <v>12</v>
      </c>
      <c r="BV187" s="868">
        <v>13</v>
      </c>
      <c r="BW187" s="1244"/>
      <c r="BX187" s="871"/>
      <c r="CA187" s="901"/>
      <c r="CB187" s="302">
        <v>1</v>
      </c>
      <c r="CC187" s="302">
        <v>2</v>
      </c>
      <c r="CD187" s="302">
        <v>3</v>
      </c>
      <c r="CE187" s="302">
        <v>4</v>
      </c>
      <c r="CF187" s="868">
        <v>5</v>
      </c>
      <c r="CG187" s="869"/>
      <c r="CH187" s="302">
        <v>6</v>
      </c>
      <c r="CI187" s="302">
        <v>7</v>
      </c>
      <c r="CJ187" s="302">
        <v>8</v>
      </c>
      <c r="CK187" s="868">
        <v>9</v>
      </c>
      <c r="CL187" s="910"/>
      <c r="CM187" s="302">
        <v>10</v>
      </c>
      <c r="CN187" s="302">
        <v>11</v>
      </c>
      <c r="CO187" s="302">
        <v>12</v>
      </c>
      <c r="CP187" s="868">
        <v>13</v>
      </c>
      <c r="CQ187" s="901"/>
      <c r="CR187" s="871"/>
      <c r="CU187" s="1244"/>
      <c r="CV187" s="302">
        <v>1</v>
      </c>
      <c r="CW187" s="302">
        <v>2</v>
      </c>
      <c r="CX187" s="302">
        <v>3</v>
      </c>
      <c r="CY187" s="302">
        <v>4</v>
      </c>
      <c r="CZ187" s="868">
        <v>5</v>
      </c>
      <c r="DA187" s="869"/>
      <c r="DB187" s="302">
        <v>6</v>
      </c>
      <c r="DC187" s="302">
        <v>7</v>
      </c>
      <c r="DD187" s="302">
        <v>8</v>
      </c>
      <c r="DE187" s="868">
        <v>9</v>
      </c>
      <c r="DF187" s="910"/>
      <c r="DG187" s="302">
        <v>10</v>
      </c>
      <c r="DH187" s="302">
        <v>11</v>
      </c>
      <c r="DI187" s="302">
        <v>12</v>
      </c>
      <c r="DJ187" s="868">
        <v>13</v>
      </c>
      <c r="DK187" s="1244"/>
      <c r="DL187" s="871"/>
      <c r="DO187" s="901"/>
      <c r="DP187" s="302">
        <v>1</v>
      </c>
      <c r="DQ187" s="302">
        <v>2</v>
      </c>
      <c r="DR187" s="302">
        <v>3</v>
      </c>
      <c r="DS187" s="302">
        <v>4</v>
      </c>
      <c r="DT187" s="868">
        <v>5</v>
      </c>
      <c r="DU187" s="869"/>
      <c r="DV187" s="302">
        <v>6</v>
      </c>
      <c r="DW187" s="302">
        <v>7</v>
      </c>
      <c r="DX187" s="302">
        <v>8</v>
      </c>
      <c r="DY187" s="868">
        <v>9</v>
      </c>
      <c r="DZ187" s="910"/>
      <c r="EA187" s="302">
        <v>10</v>
      </c>
      <c r="EB187" s="302">
        <v>11</v>
      </c>
      <c r="EC187" s="302">
        <v>12</v>
      </c>
      <c r="ED187" s="868">
        <v>13</v>
      </c>
      <c r="EE187" s="901"/>
      <c r="EF187" s="871"/>
      <c r="EI187" s="1245"/>
      <c r="EJ187" s="302">
        <v>1</v>
      </c>
      <c r="EK187" s="302">
        <v>2</v>
      </c>
      <c r="EL187" s="302">
        <v>3</v>
      </c>
      <c r="EM187" s="302">
        <v>4</v>
      </c>
      <c r="EN187" s="868">
        <v>5</v>
      </c>
      <c r="EO187" s="869"/>
      <c r="EP187" s="302">
        <v>6</v>
      </c>
      <c r="EQ187" s="302">
        <v>7</v>
      </c>
      <c r="ER187" s="302">
        <v>8</v>
      </c>
      <c r="ES187" s="868">
        <v>9</v>
      </c>
      <c r="ET187" s="910"/>
      <c r="EU187" s="302">
        <v>10</v>
      </c>
      <c r="EV187" s="302">
        <v>11</v>
      </c>
      <c r="EW187" s="302">
        <v>12</v>
      </c>
      <c r="EX187" s="868">
        <v>13</v>
      </c>
      <c r="EY187" s="1245"/>
      <c r="EZ187" s="871"/>
    </row>
    <row r="188" spans="1:156" hidden="1">
      <c r="A188" s="1179"/>
      <c r="B188" s="1025" t="s">
        <v>274</v>
      </c>
      <c r="C188" s="1025" t="s">
        <v>275</v>
      </c>
      <c r="D188" s="1025" t="s">
        <v>276</v>
      </c>
      <c r="E188" s="1025" t="s">
        <v>234</v>
      </c>
      <c r="F188" s="1026" t="s">
        <v>10</v>
      </c>
      <c r="G188" s="1027"/>
      <c r="H188" s="1025" t="s">
        <v>276</v>
      </c>
      <c r="I188" s="1025" t="s">
        <v>277</v>
      </c>
      <c r="J188" s="1025" t="s">
        <v>234</v>
      </c>
      <c r="K188" s="1026" t="s">
        <v>10</v>
      </c>
      <c r="L188" s="879"/>
      <c r="M188" s="1025" t="s">
        <v>276</v>
      </c>
      <c r="N188" s="1025" t="s">
        <v>277</v>
      </c>
      <c r="O188" s="1025" t="s">
        <v>234</v>
      </c>
      <c r="P188" s="1026" t="s">
        <v>10</v>
      </c>
      <c r="Q188" s="1179"/>
      <c r="R188" s="947"/>
      <c r="U188" s="1184"/>
      <c r="V188" s="1025" t="s">
        <v>274</v>
      </c>
      <c r="W188" s="1025" t="s">
        <v>275</v>
      </c>
      <c r="X188" s="1025" t="s">
        <v>276</v>
      </c>
      <c r="Y188" s="1025" t="s">
        <v>234</v>
      </c>
      <c r="Z188" s="1026" t="s">
        <v>10</v>
      </c>
      <c r="AA188" s="1027"/>
      <c r="AB188" s="1025" t="s">
        <v>276</v>
      </c>
      <c r="AC188" s="1025" t="s">
        <v>277</v>
      </c>
      <c r="AD188" s="1025" t="s">
        <v>234</v>
      </c>
      <c r="AE188" s="1026" t="s">
        <v>10</v>
      </c>
      <c r="AF188" s="879" t="s">
        <v>27</v>
      </c>
      <c r="AG188" s="1025" t="s">
        <v>276</v>
      </c>
      <c r="AH188" s="1025" t="s">
        <v>277</v>
      </c>
      <c r="AI188" s="1025" t="s">
        <v>234</v>
      </c>
      <c r="AJ188" s="1026" t="s">
        <v>10</v>
      </c>
      <c r="AK188" s="1184"/>
      <c r="AL188" s="871"/>
      <c r="AN188" s="880"/>
      <c r="AO188" s="1025" t="s">
        <v>274</v>
      </c>
      <c r="AP188" s="1025" t="s">
        <v>275</v>
      </c>
      <c r="AQ188" s="1025" t="s">
        <v>276</v>
      </c>
      <c r="AR188" s="1025" t="s">
        <v>234</v>
      </c>
      <c r="AS188" s="1026" t="s">
        <v>10</v>
      </c>
      <c r="AT188" s="1027"/>
      <c r="AU188" s="1025" t="s">
        <v>276</v>
      </c>
      <c r="AV188" s="1025" t="s">
        <v>277</v>
      </c>
      <c r="AW188" s="1025" t="s">
        <v>234</v>
      </c>
      <c r="AX188" s="1026" t="s">
        <v>10</v>
      </c>
      <c r="AY188" s="879" t="s">
        <v>27</v>
      </c>
      <c r="AZ188" s="1025" t="s">
        <v>276</v>
      </c>
      <c r="BA188" s="1025" t="s">
        <v>277</v>
      </c>
      <c r="BB188" s="1025" t="s">
        <v>234</v>
      </c>
      <c r="BC188" s="1026" t="s">
        <v>10</v>
      </c>
      <c r="BD188" s="880"/>
      <c r="BE188" s="871"/>
      <c r="BG188" s="1184"/>
      <c r="BH188" s="1025" t="s">
        <v>274</v>
      </c>
      <c r="BI188" s="1025" t="s">
        <v>275</v>
      </c>
      <c r="BJ188" s="1025" t="s">
        <v>276</v>
      </c>
      <c r="BK188" s="1025" t="s">
        <v>234</v>
      </c>
      <c r="BL188" s="1026" t="s">
        <v>10</v>
      </c>
      <c r="BM188" s="1027"/>
      <c r="BN188" s="1025" t="s">
        <v>276</v>
      </c>
      <c r="BO188" s="1025" t="s">
        <v>277</v>
      </c>
      <c r="BP188" s="1025" t="s">
        <v>234</v>
      </c>
      <c r="BQ188" s="1026" t="s">
        <v>10</v>
      </c>
      <c r="BR188" s="879" t="s">
        <v>27</v>
      </c>
      <c r="BS188" s="1025" t="s">
        <v>276</v>
      </c>
      <c r="BT188" s="1025" t="s">
        <v>277</v>
      </c>
      <c r="BU188" s="1025" t="s">
        <v>234</v>
      </c>
      <c r="BV188" s="1026" t="s">
        <v>10</v>
      </c>
      <c r="BW188" s="1184"/>
      <c r="BX188" s="871"/>
      <c r="CA188" s="880"/>
      <c r="CB188" s="1025" t="s">
        <v>274</v>
      </c>
      <c r="CC188" s="1025" t="s">
        <v>275</v>
      </c>
      <c r="CD188" s="1025" t="s">
        <v>276</v>
      </c>
      <c r="CE188" s="1025" t="s">
        <v>234</v>
      </c>
      <c r="CF188" s="1026" t="s">
        <v>10</v>
      </c>
      <c r="CG188" s="1027"/>
      <c r="CH188" s="1025" t="s">
        <v>276</v>
      </c>
      <c r="CI188" s="1025" t="s">
        <v>277</v>
      </c>
      <c r="CJ188" s="1025" t="s">
        <v>234</v>
      </c>
      <c r="CK188" s="1026" t="s">
        <v>10</v>
      </c>
      <c r="CL188" s="879" t="s">
        <v>27</v>
      </c>
      <c r="CM188" s="1025" t="s">
        <v>276</v>
      </c>
      <c r="CN188" s="1025" t="s">
        <v>277</v>
      </c>
      <c r="CO188" s="1025" t="s">
        <v>234</v>
      </c>
      <c r="CP188" s="1026" t="s">
        <v>10</v>
      </c>
      <c r="CQ188" s="880"/>
      <c r="CR188" s="871"/>
      <c r="CU188" s="1184"/>
      <c r="CV188" s="1025" t="s">
        <v>274</v>
      </c>
      <c r="CW188" s="1025" t="s">
        <v>275</v>
      </c>
      <c r="CX188" s="1025" t="s">
        <v>276</v>
      </c>
      <c r="CY188" s="1025" t="s">
        <v>234</v>
      </c>
      <c r="CZ188" s="1026" t="s">
        <v>10</v>
      </c>
      <c r="DA188" s="1027"/>
      <c r="DB188" s="1025" t="s">
        <v>276</v>
      </c>
      <c r="DC188" s="1025" t="s">
        <v>277</v>
      </c>
      <c r="DD188" s="1025" t="s">
        <v>234</v>
      </c>
      <c r="DE188" s="1026" t="s">
        <v>10</v>
      </c>
      <c r="DF188" s="879" t="s">
        <v>27</v>
      </c>
      <c r="DG188" s="1025" t="s">
        <v>276</v>
      </c>
      <c r="DH188" s="1025" t="s">
        <v>277</v>
      </c>
      <c r="DI188" s="1025" t="s">
        <v>234</v>
      </c>
      <c r="DJ188" s="1026" t="s">
        <v>10</v>
      </c>
      <c r="DK188" s="1184"/>
      <c r="DL188" s="871"/>
      <c r="DO188" s="880"/>
      <c r="DP188" s="1025" t="s">
        <v>274</v>
      </c>
      <c r="DQ188" s="1025" t="s">
        <v>275</v>
      </c>
      <c r="DR188" s="1025" t="s">
        <v>276</v>
      </c>
      <c r="DS188" s="1025" t="s">
        <v>234</v>
      </c>
      <c r="DT188" s="1026" t="s">
        <v>10</v>
      </c>
      <c r="DU188" s="1027"/>
      <c r="DV188" s="1025" t="s">
        <v>276</v>
      </c>
      <c r="DW188" s="1025" t="s">
        <v>277</v>
      </c>
      <c r="DX188" s="1025" t="s">
        <v>234</v>
      </c>
      <c r="DY188" s="1026" t="s">
        <v>10</v>
      </c>
      <c r="DZ188" s="879" t="s">
        <v>27</v>
      </c>
      <c r="EA188" s="1025" t="s">
        <v>276</v>
      </c>
      <c r="EB188" s="1025" t="s">
        <v>277</v>
      </c>
      <c r="EC188" s="1025" t="s">
        <v>234</v>
      </c>
      <c r="ED188" s="1026" t="s">
        <v>10</v>
      </c>
      <c r="EE188" s="880"/>
      <c r="EF188" s="871"/>
      <c r="EI188" s="1188"/>
      <c r="EJ188" s="1025" t="s">
        <v>274</v>
      </c>
      <c r="EK188" s="1025" t="s">
        <v>275</v>
      </c>
      <c r="EL188" s="1025" t="s">
        <v>276</v>
      </c>
      <c r="EM188" s="1025" t="s">
        <v>234</v>
      </c>
      <c r="EN188" s="1026" t="s">
        <v>10</v>
      </c>
      <c r="EO188" s="1027"/>
      <c r="EP188" s="1025" t="s">
        <v>276</v>
      </c>
      <c r="EQ188" s="1025" t="s">
        <v>277</v>
      </c>
      <c r="ER188" s="1025" t="s">
        <v>234</v>
      </c>
      <c r="ES188" s="1026" t="s">
        <v>10</v>
      </c>
      <c r="ET188" s="879" t="s">
        <v>27</v>
      </c>
      <c r="EU188" s="1025" t="s">
        <v>276</v>
      </c>
      <c r="EV188" s="1025" t="s">
        <v>277</v>
      </c>
      <c r="EW188" s="1025" t="s">
        <v>234</v>
      </c>
      <c r="EX188" s="1026" t="s">
        <v>10</v>
      </c>
      <c r="EY188" s="1188"/>
      <c r="EZ188" s="871"/>
    </row>
    <row r="189" spans="1:156" hidden="1">
      <c r="A189" s="1179"/>
      <c r="B189" s="1029" t="s">
        <v>342</v>
      </c>
      <c r="C189" s="1030">
        <v>41639</v>
      </c>
      <c r="D189" s="1030">
        <v>41639</v>
      </c>
      <c r="E189" s="1031"/>
      <c r="F189" s="1032"/>
      <c r="G189" s="1033"/>
      <c r="H189" s="1030">
        <v>41455</v>
      </c>
      <c r="I189" s="1030">
        <v>41455</v>
      </c>
      <c r="J189" s="1031"/>
      <c r="K189" s="1032"/>
      <c r="L189" s="1196"/>
      <c r="M189" s="1030">
        <v>41639</v>
      </c>
      <c r="N189" s="1030">
        <v>41639</v>
      </c>
      <c r="O189" s="1031"/>
      <c r="P189" s="1032"/>
      <c r="Q189" s="1179"/>
      <c r="R189" s="947"/>
      <c r="U189" s="1184"/>
      <c r="V189" s="1029" t="s">
        <v>342</v>
      </c>
      <c r="W189" s="1030">
        <v>41639</v>
      </c>
      <c r="X189" s="1030">
        <v>41639</v>
      </c>
      <c r="Y189" s="1031"/>
      <c r="Z189" s="1032"/>
      <c r="AA189" s="1033"/>
      <c r="AB189" s="1030">
        <v>41455</v>
      </c>
      <c r="AC189" s="1030">
        <v>41455</v>
      </c>
      <c r="AD189" s="1031"/>
      <c r="AE189" s="1032"/>
      <c r="AF189" s="1035"/>
      <c r="AG189" s="1036">
        <v>41639</v>
      </c>
      <c r="AH189" s="1030">
        <v>41639</v>
      </c>
      <c r="AI189" s="1031"/>
      <c r="AJ189" s="1032"/>
      <c r="AK189" s="1184"/>
      <c r="AL189" s="871"/>
      <c r="AN189" s="880"/>
      <c r="AO189" s="1029" t="s">
        <v>342</v>
      </c>
      <c r="AP189" s="1030">
        <v>41639</v>
      </c>
      <c r="AQ189" s="1030">
        <v>41639</v>
      </c>
      <c r="AR189" s="1031"/>
      <c r="AS189" s="1032"/>
      <c r="AT189" s="1033"/>
      <c r="AU189" s="1030">
        <v>41455</v>
      </c>
      <c r="AV189" s="1030">
        <v>41455</v>
      </c>
      <c r="AW189" s="1031"/>
      <c r="AX189" s="1032"/>
      <c r="AY189" s="1035"/>
      <c r="AZ189" s="1036">
        <v>41639</v>
      </c>
      <c r="BA189" s="1030">
        <v>41639</v>
      </c>
      <c r="BB189" s="1031"/>
      <c r="BC189" s="1032"/>
      <c r="BD189" s="880"/>
      <c r="BE189" s="871"/>
      <c r="BG189" s="1184"/>
      <c r="BH189" s="1029" t="s">
        <v>342</v>
      </c>
      <c r="BI189" s="1030">
        <v>41639</v>
      </c>
      <c r="BJ189" s="1030">
        <v>41639</v>
      </c>
      <c r="BK189" s="1031"/>
      <c r="BL189" s="1032"/>
      <c r="BM189" s="1033"/>
      <c r="BN189" s="1030">
        <v>41455</v>
      </c>
      <c r="BO189" s="1030">
        <v>41455</v>
      </c>
      <c r="BP189" s="1031"/>
      <c r="BQ189" s="1032"/>
      <c r="BR189" s="1035"/>
      <c r="BS189" s="1036">
        <v>41639</v>
      </c>
      <c r="BT189" s="1030">
        <v>41639</v>
      </c>
      <c r="BU189" s="1031"/>
      <c r="BV189" s="1032"/>
      <c r="BW189" s="1184"/>
      <c r="BX189" s="871"/>
      <c r="CA189" s="880"/>
      <c r="CB189" s="1029" t="s">
        <v>342</v>
      </c>
      <c r="CC189" s="1030">
        <v>41639</v>
      </c>
      <c r="CD189" s="1030">
        <v>41639</v>
      </c>
      <c r="CE189" s="1031"/>
      <c r="CF189" s="1032"/>
      <c r="CG189" s="1033"/>
      <c r="CH189" s="1030">
        <v>41455</v>
      </c>
      <c r="CI189" s="1030">
        <v>41455</v>
      </c>
      <c r="CJ189" s="1031"/>
      <c r="CK189" s="1032"/>
      <c r="CL189" s="1035"/>
      <c r="CM189" s="1036">
        <v>41639</v>
      </c>
      <c r="CN189" s="1030">
        <v>41639</v>
      </c>
      <c r="CO189" s="1031"/>
      <c r="CP189" s="1032"/>
      <c r="CQ189" s="880"/>
      <c r="CR189" s="871"/>
      <c r="CU189" s="1184"/>
      <c r="CV189" s="1029" t="s">
        <v>342</v>
      </c>
      <c r="CW189" s="1030">
        <v>41639</v>
      </c>
      <c r="CX189" s="1030">
        <v>41639</v>
      </c>
      <c r="CY189" s="1031"/>
      <c r="CZ189" s="1032"/>
      <c r="DA189" s="1033"/>
      <c r="DB189" s="1030">
        <v>41455</v>
      </c>
      <c r="DC189" s="1030">
        <v>41455</v>
      </c>
      <c r="DD189" s="1031"/>
      <c r="DE189" s="1032"/>
      <c r="DF189" s="1035"/>
      <c r="DG189" s="1036">
        <v>41639</v>
      </c>
      <c r="DH189" s="1030">
        <v>41639</v>
      </c>
      <c r="DI189" s="1031"/>
      <c r="DJ189" s="1032"/>
      <c r="DK189" s="1184"/>
      <c r="DL189" s="871"/>
      <c r="DO189" s="880"/>
      <c r="DP189" s="1029" t="s">
        <v>342</v>
      </c>
      <c r="DQ189" s="1030">
        <v>41639</v>
      </c>
      <c r="DR189" s="1030">
        <v>41639</v>
      </c>
      <c r="DS189" s="1031"/>
      <c r="DT189" s="1032"/>
      <c r="DU189" s="1033"/>
      <c r="DV189" s="1030">
        <v>41455</v>
      </c>
      <c r="DW189" s="1030">
        <v>41455</v>
      </c>
      <c r="DX189" s="1031"/>
      <c r="DY189" s="1032"/>
      <c r="DZ189" s="1035"/>
      <c r="EA189" s="1036">
        <v>41639</v>
      </c>
      <c r="EB189" s="1030">
        <v>41639</v>
      </c>
      <c r="EC189" s="1031"/>
      <c r="ED189" s="1032"/>
      <c r="EE189" s="880"/>
      <c r="EF189" s="871"/>
      <c r="EI189" s="1188"/>
      <c r="EJ189" s="1029" t="s">
        <v>342</v>
      </c>
      <c r="EK189" s="1030">
        <v>41639</v>
      </c>
      <c r="EL189" s="1030">
        <v>41639</v>
      </c>
      <c r="EM189" s="1031"/>
      <c r="EN189" s="1032"/>
      <c r="EO189" s="1033"/>
      <c r="EP189" s="1030">
        <v>41455</v>
      </c>
      <c r="EQ189" s="1030">
        <v>41455</v>
      </c>
      <c r="ER189" s="1031"/>
      <c r="ES189" s="1032"/>
      <c r="ET189" s="1035"/>
      <c r="EU189" s="1036">
        <v>41639</v>
      </c>
      <c r="EV189" s="1030">
        <v>41639</v>
      </c>
      <c r="EW189" s="1031"/>
      <c r="EX189" s="1032"/>
      <c r="EY189" s="1188"/>
      <c r="EZ189" s="871"/>
    </row>
    <row r="190" spans="1:156" ht="3.95" customHeight="1">
      <c r="A190" s="1179">
        <v>12</v>
      </c>
      <c r="B190" s="851"/>
      <c r="C190" s="1246"/>
      <c r="D190" s="1246"/>
      <c r="E190" s="1247"/>
      <c r="F190" s="1248"/>
      <c r="G190" s="1033"/>
      <c r="H190" s="1246"/>
      <c r="I190" s="1246"/>
      <c r="J190" s="1247"/>
      <c r="K190" s="1248"/>
      <c r="L190" s="1196"/>
      <c r="M190" s="1246"/>
      <c r="N190" s="1246"/>
      <c r="O190" s="1247"/>
      <c r="P190" s="1248"/>
      <c r="Q190" s="1179">
        <v>12</v>
      </c>
      <c r="R190" s="947"/>
      <c r="U190" s="1184">
        <v>13</v>
      </c>
      <c r="V190" s="851"/>
      <c r="W190" s="1246"/>
      <c r="X190" s="1246"/>
      <c r="Y190" s="1247"/>
      <c r="Z190" s="1248"/>
      <c r="AA190" s="1033"/>
      <c r="AB190" s="1246"/>
      <c r="AC190" s="1246"/>
      <c r="AD190" s="1247"/>
      <c r="AE190" s="1248"/>
      <c r="AF190" s="1035"/>
      <c r="AG190" s="1249"/>
      <c r="AH190" s="1246"/>
      <c r="AI190" s="1247"/>
      <c r="AJ190" s="1248"/>
      <c r="AK190" s="1184">
        <v>13</v>
      </c>
      <c r="AL190" s="871"/>
      <c r="AN190" s="880">
        <v>13</v>
      </c>
      <c r="AO190" s="851"/>
      <c r="AP190" s="1246"/>
      <c r="AQ190" s="1246"/>
      <c r="AR190" s="1247"/>
      <c r="AS190" s="1248"/>
      <c r="AT190" s="1033"/>
      <c r="AU190" s="1246"/>
      <c r="AV190" s="1246"/>
      <c r="AW190" s="1247"/>
      <c r="AX190" s="1248"/>
      <c r="AY190" s="1035"/>
      <c r="AZ190" s="1249"/>
      <c r="BA190" s="1246"/>
      <c r="BB190" s="1247"/>
      <c r="BC190" s="1248"/>
      <c r="BD190" s="880">
        <v>13</v>
      </c>
      <c r="BE190" s="871"/>
      <c r="BG190" s="1184">
        <v>13</v>
      </c>
      <c r="BH190" s="851"/>
      <c r="BI190" s="1246"/>
      <c r="BJ190" s="1246"/>
      <c r="BK190" s="1247"/>
      <c r="BL190" s="1248"/>
      <c r="BM190" s="1033"/>
      <c r="BN190" s="1246"/>
      <c r="BO190" s="1246"/>
      <c r="BP190" s="1247"/>
      <c r="BQ190" s="1248"/>
      <c r="BR190" s="1035"/>
      <c r="BS190" s="1249"/>
      <c r="BT190" s="1246"/>
      <c r="BU190" s="1247"/>
      <c r="BV190" s="1248"/>
      <c r="BW190" s="1184">
        <v>13</v>
      </c>
      <c r="BX190" s="871"/>
      <c r="CA190" s="880">
        <v>13</v>
      </c>
      <c r="CB190" s="851"/>
      <c r="CC190" s="1246"/>
      <c r="CD190" s="1246"/>
      <c r="CE190" s="1247"/>
      <c r="CF190" s="1248"/>
      <c r="CG190" s="1033"/>
      <c r="CH190" s="1246"/>
      <c r="CI190" s="1246"/>
      <c r="CJ190" s="1247"/>
      <c r="CK190" s="1248"/>
      <c r="CL190" s="1035"/>
      <c r="CM190" s="1249"/>
      <c r="CN190" s="1246"/>
      <c r="CO190" s="1247"/>
      <c r="CP190" s="1248"/>
      <c r="CQ190" s="880">
        <v>13</v>
      </c>
      <c r="CR190" s="871"/>
      <c r="CU190" s="1184">
        <v>13</v>
      </c>
      <c r="CV190" s="851"/>
      <c r="CW190" s="1246"/>
      <c r="CX190" s="1246"/>
      <c r="CY190" s="1247"/>
      <c r="CZ190" s="1248"/>
      <c r="DA190" s="1033"/>
      <c r="DB190" s="1246"/>
      <c r="DC190" s="1246"/>
      <c r="DD190" s="1247"/>
      <c r="DE190" s="1248"/>
      <c r="DF190" s="1035"/>
      <c r="DG190" s="1249"/>
      <c r="DH190" s="1246"/>
      <c r="DI190" s="1247"/>
      <c r="DJ190" s="1248"/>
      <c r="DK190" s="1184">
        <v>13</v>
      </c>
      <c r="DL190" s="871"/>
      <c r="DO190" s="880">
        <v>13</v>
      </c>
      <c r="DP190" s="851"/>
      <c r="DQ190" s="1246"/>
      <c r="DR190" s="1246"/>
      <c r="DS190" s="1247"/>
      <c r="DT190" s="1248"/>
      <c r="DU190" s="1033"/>
      <c r="DV190" s="1246"/>
      <c r="DW190" s="1246"/>
      <c r="DX190" s="1247"/>
      <c r="DY190" s="1248"/>
      <c r="DZ190" s="1035"/>
      <c r="EA190" s="1249"/>
      <c r="EB190" s="1246"/>
      <c r="EC190" s="1247"/>
      <c r="ED190" s="1248"/>
      <c r="EE190" s="880">
        <v>13</v>
      </c>
      <c r="EF190" s="871"/>
      <c r="EI190" s="1188">
        <v>13</v>
      </c>
      <c r="EJ190" s="851"/>
      <c r="EK190" s="1246"/>
      <c r="EL190" s="1246"/>
      <c r="EM190" s="1247"/>
      <c r="EN190" s="1248"/>
      <c r="EO190" s="1033"/>
      <c r="EP190" s="1246"/>
      <c r="EQ190" s="1246"/>
      <c r="ER190" s="1247"/>
      <c r="ES190" s="1248"/>
      <c r="ET190" s="1035"/>
      <c r="EU190" s="1249"/>
      <c r="EV190" s="1246"/>
      <c r="EW190" s="1247"/>
      <c r="EX190" s="1248"/>
      <c r="EY190" s="1188">
        <v>13</v>
      </c>
      <c r="EZ190" s="871"/>
    </row>
    <row r="191" spans="1:156" ht="9.9499999999999993" customHeight="1">
      <c r="A191" s="1179"/>
      <c r="B191" s="279" t="s">
        <v>343</v>
      </c>
      <c r="C191" s="1233">
        <v>422</v>
      </c>
      <c r="D191" s="867">
        <v>250</v>
      </c>
      <c r="E191" s="919">
        <f>SUM(D191,-C191)</f>
        <v>-172</v>
      </c>
      <c r="F191" s="920">
        <f>E191/C191</f>
        <v>-0.40758293838862558</v>
      </c>
      <c r="G191" s="921"/>
      <c r="H191" s="867">
        <v>247</v>
      </c>
      <c r="I191" s="867">
        <v>246</v>
      </c>
      <c r="J191" s="919">
        <f>SUM(I191,-H191)</f>
        <v>-1</v>
      </c>
      <c r="K191" s="920">
        <f>J191/H191</f>
        <v>-4.048582995951417E-3</v>
      </c>
      <c r="L191" s="879"/>
      <c r="M191" s="867">
        <v>250</v>
      </c>
      <c r="N191" s="867"/>
      <c r="O191" s="919">
        <f>SUM(N191,-M191)</f>
        <v>-250</v>
      </c>
      <c r="P191" s="920">
        <f>O191/M191</f>
        <v>-1</v>
      </c>
      <c r="Q191" s="1179"/>
      <c r="R191" s="947"/>
      <c r="U191" s="1184"/>
      <c r="V191" s="279" t="s">
        <v>343</v>
      </c>
      <c r="W191" s="1233">
        <v>422</v>
      </c>
      <c r="X191" s="867">
        <v>250</v>
      </c>
      <c r="Y191" s="919">
        <f>SUM(X191,-W191)</f>
        <v>-172</v>
      </c>
      <c r="Z191" s="920">
        <f>Y191/W191</f>
        <v>-0.40758293838862558</v>
      </c>
      <c r="AA191" s="921"/>
      <c r="AB191" s="867">
        <v>97</v>
      </c>
      <c r="AC191" s="867">
        <v>96</v>
      </c>
      <c r="AD191" s="919">
        <f>SUM(AC191,-AB191)</f>
        <v>-1</v>
      </c>
      <c r="AE191" s="920">
        <f>AD191/AB191</f>
        <v>-1.0309278350515464E-2</v>
      </c>
      <c r="AF191" s="910">
        <v>1</v>
      </c>
      <c r="AG191" s="867">
        <v>250</v>
      </c>
      <c r="AH191" s="867"/>
      <c r="AI191" s="919">
        <f>SUM(AH191,-AG191)</f>
        <v>-250</v>
      </c>
      <c r="AJ191" s="920">
        <f>AI191/AG191</f>
        <v>-1</v>
      </c>
      <c r="AK191" s="1184"/>
      <c r="AL191" s="871"/>
      <c r="AN191" s="880"/>
      <c r="AO191" s="279" t="s">
        <v>343</v>
      </c>
      <c r="AP191" s="1233">
        <v>422</v>
      </c>
      <c r="AQ191" s="867">
        <v>250</v>
      </c>
      <c r="AR191" s="919">
        <f>SUM(AQ191,-AP191)</f>
        <v>-172</v>
      </c>
      <c r="AS191" s="920">
        <f>AR191/AP191</f>
        <v>-0.40758293838862558</v>
      </c>
      <c r="AT191" s="921"/>
      <c r="AU191" s="867">
        <v>35</v>
      </c>
      <c r="AV191" s="867">
        <v>30</v>
      </c>
      <c r="AW191" s="919">
        <f>SUM(AV191,-AU191)</f>
        <v>-5</v>
      </c>
      <c r="AX191" s="920">
        <f>AW191/AU191</f>
        <v>-0.14285714285714285</v>
      </c>
      <c r="AY191" s="910">
        <v>1</v>
      </c>
      <c r="AZ191" s="867">
        <v>250</v>
      </c>
      <c r="BA191" s="867"/>
      <c r="BB191" s="919">
        <f>SUM(BA191,-AZ191)</f>
        <v>-250</v>
      </c>
      <c r="BC191" s="920">
        <f>BB191/AZ191</f>
        <v>-1</v>
      </c>
      <c r="BD191" s="880"/>
      <c r="BE191" s="871"/>
      <c r="BG191" s="1184"/>
      <c r="BH191" s="279" t="s">
        <v>343</v>
      </c>
      <c r="BI191" s="1233">
        <v>422</v>
      </c>
      <c r="BJ191" s="867">
        <v>250</v>
      </c>
      <c r="BK191" s="919">
        <f>SUM(BJ191,-BI191)</f>
        <v>-172</v>
      </c>
      <c r="BL191" s="920">
        <f>BK191/BI191</f>
        <v>-0.40758293838862558</v>
      </c>
      <c r="BM191" s="921"/>
      <c r="BN191" s="867">
        <v>49</v>
      </c>
      <c r="BO191" s="867">
        <v>40</v>
      </c>
      <c r="BP191" s="919">
        <f>SUM(BO191,-BN191)</f>
        <v>-9</v>
      </c>
      <c r="BQ191" s="920">
        <f>BP191/BN191</f>
        <v>-0.18367346938775511</v>
      </c>
      <c r="BR191" s="910">
        <v>1</v>
      </c>
      <c r="BS191" s="867">
        <v>250</v>
      </c>
      <c r="BT191" s="867"/>
      <c r="BU191" s="919">
        <f>SUM(BT191,-BS191)</f>
        <v>-250</v>
      </c>
      <c r="BV191" s="920">
        <f>BU191/BS191</f>
        <v>-1</v>
      </c>
      <c r="BW191" s="1184"/>
      <c r="BX191" s="871"/>
      <c r="CA191" s="880"/>
      <c r="CB191" s="279" t="s">
        <v>343</v>
      </c>
      <c r="CC191" s="1233">
        <v>422</v>
      </c>
      <c r="CD191" s="867">
        <v>250</v>
      </c>
      <c r="CE191" s="919">
        <f>SUM(CD191,-CC191)</f>
        <v>-172</v>
      </c>
      <c r="CF191" s="920">
        <f>CE191/CC191</f>
        <v>-0.40758293838862558</v>
      </c>
      <c r="CG191" s="921"/>
      <c r="CH191" s="867">
        <v>8</v>
      </c>
      <c r="CI191" s="867">
        <v>6</v>
      </c>
      <c r="CJ191" s="919">
        <f>SUM(CI191,-CH191)</f>
        <v>-2</v>
      </c>
      <c r="CK191" s="920">
        <f>CJ191/CH191</f>
        <v>-0.25</v>
      </c>
      <c r="CL191" s="910">
        <v>1</v>
      </c>
      <c r="CM191" s="867">
        <v>250</v>
      </c>
      <c r="CN191" s="867"/>
      <c r="CO191" s="919">
        <f>SUM(CN191,-CM191)</f>
        <v>-250</v>
      </c>
      <c r="CP191" s="920">
        <f>CO191/CM191</f>
        <v>-1</v>
      </c>
      <c r="CQ191" s="880"/>
      <c r="CR191" s="871"/>
      <c r="CU191" s="1184"/>
      <c r="CV191" s="279" t="s">
        <v>343</v>
      </c>
      <c r="CW191" s="1233">
        <v>422</v>
      </c>
      <c r="CX191" s="867">
        <v>250</v>
      </c>
      <c r="CY191" s="919">
        <f>SUM(CX191,-CW191)</f>
        <v>-172</v>
      </c>
      <c r="CZ191" s="920">
        <f>CY191/CW191</f>
        <v>-0.40758293838862558</v>
      </c>
      <c r="DA191" s="921"/>
      <c r="DB191" s="867">
        <v>8</v>
      </c>
      <c r="DC191" s="867">
        <v>9</v>
      </c>
      <c r="DD191" s="919">
        <f>SUM(DC191,-DB191)</f>
        <v>1</v>
      </c>
      <c r="DE191" s="920">
        <f>DD191/DB191</f>
        <v>0.125</v>
      </c>
      <c r="DF191" s="910">
        <v>1</v>
      </c>
      <c r="DG191" s="867">
        <v>250</v>
      </c>
      <c r="DH191" s="867"/>
      <c r="DI191" s="919">
        <f>SUM(DH191,-DG191)</f>
        <v>-250</v>
      </c>
      <c r="DJ191" s="920">
        <f>DI191/DG191</f>
        <v>-1</v>
      </c>
      <c r="DK191" s="1184"/>
      <c r="DL191" s="871"/>
      <c r="DO191" s="880"/>
      <c r="DP191" s="279" t="s">
        <v>343</v>
      </c>
      <c r="DQ191" s="1233">
        <v>422</v>
      </c>
      <c r="DR191" s="867">
        <v>250</v>
      </c>
      <c r="DS191" s="919">
        <f>SUM(DR191,-DQ191)</f>
        <v>-172</v>
      </c>
      <c r="DT191" s="920">
        <f>DS191/DQ191</f>
        <v>-0.40758293838862558</v>
      </c>
      <c r="DU191" s="921"/>
      <c r="DV191" s="867">
        <v>22</v>
      </c>
      <c r="DW191" s="867">
        <v>18</v>
      </c>
      <c r="DX191" s="919">
        <f>SUM(DW191,-DV191)</f>
        <v>-4</v>
      </c>
      <c r="DY191" s="920">
        <f>DX191/DV191</f>
        <v>-0.18181818181818182</v>
      </c>
      <c r="DZ191" s="910">
        <v>1</v>
      </c>
      <c r="EA191" s="867">
        <v>250</v>
      </c>
      <c r="EB191" s="867"/>
      <c r="EC191" s="919">
        <f>SUM(EB191,-EA191)</f>
        <v>-250</v>
      </c>
      <c r="ED191" s="920">
        <f>EC191/EA191</f>
        <v>-1</v>
      </c>
      <c r="EE191" s="880"/>
      <c r="EF191" s="871"/>
      <c r="EI191" s="1188"/>
      <c r="EJ191" s="279" t="s">
        <v>343</v>
      </c>
      <c r="EK191" s="1233">
        <v>422</v>
      </c>
      <c r="EL191" s="867">
        <v>250</v>
      </c>
      <c r="EM191" s="919">
        <f>SUM(EL191,-EK191)</f>
        <v>-172</v>
      </c>
      <c r="EN191" s="920">
        <f>EM191/EK191</f>
        <v>-0.40758293838862558</v>
      </c>
      <c r="EO191" s="921"/>
      <c r="EP191" s="1139">
        <f t="shared" ref="EP191:EQ192" si="32">SUM(AB191,AU191,BN191,CH191,DB191,DV191)</f>
        <v>219</v>
      </c>
      <c r="EQ191" s="1139">
        <f t="shared" si="32"/>
        <v>199</v>
      </c>
      <c r="ER191" s="919">
        <f>SUM(EQ191,-EP191)</f>
        <v>-20</v>
      </c>
      <c r="ES191" s="920">
        <f>ER191/EP191</f>
        <v>-9.1324200913242004E-2</v>
      </c>
      <c r="ET191" s="910">
        <v>1</v>
      </c>
      <c r="EU191" s="867">
        <v>250</v>
      </c>
      <c r="EV191" s="867"/>
      <c r="EW191" s="919">
        <f>SUM(EV191,-EU191)</f>
        <v>-250</v>
      </c>
      <c r="EX191" s="920">
        <f>EW191/EU191</f>
        <v>-1</v>
      </c>
      <c r="EY191" s="1188"/>
      <c r="EZ191" s="871"/>
    </row>
    <row r="192" spans="1:156" ht="9.9499999999999993" customHeight="1">
      <c r="A192" s="1179"/>
      <c r="B192" s="279" t="s">
        <v>344</v>
      </c>
      <c r="G192" s="921"/>
      <c r="H192" s="867">
        <v>101</v>
      </c>
      <c r="I192" s="867">
        <v>77</v>
      </c>
      <c r="J192" s="919">
        <f>SUM(I192,-H192)</f>
        <v>-24</v>
      </c>
      <c r="K192" s="920">
        <f>J192/H192</f>
        <v>-0.23762376237623761</v>
      </c>
      <c r="Q192" s="1179"/>
      <c r="U192" s="1184"/>
      <c r="V192" s="279" t="s">
        <v>344</v>
      </c>
      <c r="W192" s="1233">
        <v>247</v>
      </c>
      <c r="X192" s="867">
        <v>94</v>
      </c>
      <c r="Y192" s="919">
        <f>SUM(X192,-W192)</f>
        <v>-153</v>
      </c>
      <c r="Z192" s="920">
        <f>Y192/W192</f>
        <v>-0.61943319838056676</v>
      </c>
      <c r="AA192" s="921"/>
      <c r="AB192" s="867">
        <v>35</v>
      </c>
      <c r="AC192" s="867">
        <v>43</v>
      </c>
      <c r="AD192" s="919">
        <f>SUM(AC192,-AB192)</f>
        <v>8</v>
      </c>
      <c r="AE192" s="920">
        <f>AD192/AB192</f>
        <v>0.22857142857142856</v>
      </c>
      <c r="AF192" s="910">
        <v>2</v>
      </c>
      <c r="AG192" s="867">
        <v>94</v>
      </c>
      <c r="AH192" s="867"/>
      <c r="AI192" s="919">
        <f>SUM(AH192,-AG192)</f>
        <v>-94</v>
      </c>
      <c r="AJ192" s="920">
        <f>AI192/AG192</f>
        <v>-1</v>
      </c>
      <c r="AK192" s="1184"/>
      <c r="AL192" s="871"/>
      <c r="AN192" s="880"/>
      <c r="AO192" s="279" t="s">
        <v>344</v>
      </c>
      <c r="AP192" s="1233">
        <v>247</v>
      </c>
      <c r="AQ192" s="867">
        <v>94</v>
      </c>
      <c r="AR192" s="919">
        <f>SUM(AQ192,-AP192)</f>
        <v>-153</v>
      </c>
      <c r="AS192" s="920">
        <f>AR192/AP192</f>
        <v>-0.61943319838056676</v>
      </c>
      <c r="AT192" s="921"/>
      <c r="AU192" s="867">
        <v>27</v>
      </c>
      <c r="AV192" s="867">
        <v>14</v>
      </c>
      <c r="AW192" s="919">
        <f>SUM(AV192,-AU192)</f>
        <v>-13</v>
      </c>
      <c r="AX192" s="920">
        <f>AW192/AU192</f>
        <v>-0.48148148148148145</v>
      </c>
      <c r="AY192" s="910">
        <v>2</v>
      </c>
      <c r="AZ192" s="867">
        <v>94</v>
      </c>
      <c r="BA192" s="867"/>
      <c r="BB192" s="919">
        <f>SUM(BA192,-AZ192)</f>
        <v>-94</v>
      </c>
      <c r="BC192" s="920">
        <f>BB192/AZ192</f>
        <v>-1</v>
      </c>
      <c r="BD192" s="880"/>
      <c r="BE192" s="871"/>
      <c r="BG192" s="1184"/>
      <c r="BH192" s="279" t="s">
        <v>344</v>
      </c>
      <c r="BI192" s="1233">
        <v>247</v>
      </c>
      <c r="BJ192" s="867">
        <v>94</v>
      </c>
      <c r="BK192" s="919">
        <f>SUM(BJ192,-BI192)</f>
        <v>-153</v>
      </c>
      <c r="BL192" s="920">
        <f>BK192/BI192</f>
        <v>-0.61943319838056676</v>
      </c>
      <c r="BM192" s="921"/>
      <c r="BN192" s="867">
        <v>1</v>
      </c>
      <c r="BO192" s="867">
        <v>8</v>
      </c>
      <c r="BP192" s="919">
        <f>SUM(BO192,-BN192)</f>
        <v>7</v>
      </c>
      <c r="BQ192" s="920">
        <f>BP192/BN192</f>
        <v>7</v>
      </c>
      <c r="BR192" s="910">
        <v>2</v>
      </c>
      <c r="BS192" s="867">
        <v>94</v>
      </c>
      <c r="BT192" s="867"/>
      <c r="BU192" s="919">
        <f>SUM(BT192,-BS192)</f>
        <v>-94</v>
      </c>
      <c r="BV192" s="920">
        <f>BU192/BS192</f>
        <v>-1</v>
      </c>
      <c r="BW192" s="1184"/>
      <c r="BX192" s="871"/>
      <c r="CA192" s="880"/>
      <c r="CB192" s="279" t="s">
        <v>344</v>
      </c>
      <c r="CC192" s="1233">
        <v>247</v>
      </c>
      <c r="CD192" s="867">
        <v>94</v>
      </c>
      <c r="CE192" s="919">
        <f>SUM(CD192,-CC192)</f>
        <v>-153</v>
      </c>
      <c r="CF192" s="920">
        <f>CE192/CC192</f>
        <v>-0.61943319838056676</v>
      </c>
      <c r="CG192" s="921"/>
      <c r="CH192" s="867">
        <v>1</v>
      </c>
      <c r="CI192" s="867">
        <v>1</v>
      </c>
      <c r="CJ192" s="919">
        <f>SUM(CI192,-CH192)</f>
        <v>0</v>
      </c>
      <c r="CK192" s="920">
        <f>CJ192/CH192</f>
        <v>0</v>
      </c>
      <c r="CL192" s="910">
        <v>2</v>
      </c>
      <c r="CM192" s="867">
        <v>94</v>
      </c>
      <c r="CN192" s="867"/>
      <c r="CO192" s="919">
        <f>SUM(CN192,-CM192)</f>
        <v>-94</v>
      </c>
      <c r="CP192" s="920">
        <f>CO192/CM192</f>
        <v>-1</v>
      </c>
      <c r="CQ192" s="880"/>
      <c r="CR192" s="871"/>
      <c r="CU192" s="1184"/>
      <c r="CV192" s="279" t="s">
        <v>344</v>
      </c>
      <c r="CW192" s="1233">
        <v>247</v>
      </c>
      <c r="CX192" s="867">
        <v>94</v>
      </c>
      <c r="CY192" s="919">
        <f>SUM(CX192,-CW192)</f>
        <v>-153</v>
      </c>
      <c r="CZ192" s="920">
        <f>CY192/CW192</f>
        <v>-0.61943319838056676</v>
      </c>
      <c r="DA192" s="921"/>
      <c r="DB192" s="867">
        <v>1</v>
      </c>
      <c r="DC192" s="867">
        <v>2</v>
      </c>
      <c r="DD192" s="919">
        <f>SUM(DC192,-DB192)</f>
        <v>1</v>
      </c>
      <c r="DE192" s="920">
        <f>DD192/DB192</f>
        <v>1</v>
      </c>
      <c r="DF192" s="910">
        <v>2</v>
      </c>
      <c r="DG192" s="867">
        <v>94</v>
      </c>
      <c r="DH192" s="867"/>
      <c r="DI192" s="919">
        <f>SUM(DH192,-DG192)</f>
        <v>-94</v>
      </c>
      <c r="DJ192" s="920">
        <f>DI192/DG192</f>
        <v>-1</v>
      </c>
      <c r="DK192" s="1184"/>
      <c r="DL192" s="871"/>
      <c r="DO192" s="880"/>
      <c r="DP192" s="279" t="s">
        <v>344</v>
      </c>
      <c r="DQ192" s="1233">
        <v>247</v>
      </c>
      <c r="DR192" s="867">
        <v>94</v>
      </c>
      <c r="DS192" s="919">
        <f>SUM(DR192,-DQ192)</f>
        <v>-153</v>
      </c>
      <c r="DT192" s="920">
        <f>DS192/DQ192</f>
        <v>-0.61943319838056676</v>
      </c>
      <c r="DU192" s="921"/>
      <c r="DV192" s="867">
        <v>6</v>
      </c>
      <c r="DW192" s="867">
        <v>13</v>
      </c>
      <c r="DX192" s="919">
        <f>SUM(DW192,-DV192)</f>
        <v>7</v>
      </c>
      <c r="DY192" s="920">
        <f>DX192/DV192</f>
        <v>1.1666666666666667</v>
      </c>
      <c r="DZ192" s="910">
        <v>2</v>
      </c>
      <c r="EA192" s="867">
        <v>94</v>
      </c>
      <c r="EB192" s="867"/>
      <c r="EC192" s="919">
        <f>SUM(EB192,-EA192)</f>
        <v>-94</v>
      </c>
      <c r="ED192" s="920">
        <f>EC192/EA192</f>
        <v>-1</v>
      </c>
      <c r="EE192" s="880"/>
      <c r="EF192" s="871"/>
      <c r="EI192" s="1188"/>
      <c r="EJ192" s="279" t="s">
        <v>344</v>
      </c>
      <c r="EK192" s="1233">
        <v>247</v>
      </c>
      <c r="EL192" s="867">
        <v>94</v>
      </c>
      <c r="EM192" s="919">
        <f>SUM(EL192,-EK192)</f>
        <v>-153</v>
      </c>
      <c r="EN192" s="920">
        <f>EM192/EK192</f>
        <v>-0.61943319838056676</v>
      </c>
      <c r="EO192" s="921"/>
      <c r="EP192" s="1139">
        <f t="shared" si="32"/>
        <v>71</v>
      </c>
      <c r="EQ192" s="1139">
        <f t="shared" si="32"/>
        <v>81</v>
      </c>
      <c r="ER192" s="919">
        <f>SUM(EQ192,-EP192)</f>
        <v>10</v>
      </c>
      <c r="ES192" s="920">
        <f>ER192/EP192</f>
        <v>0.14084507042253522</v>
      </c>
      <c r="ET192" s="910">
        <v>2</v>
      </c>
      <c r="EU192" s="867">
        <v>94</v>
      </c>
      <c r="EV192" s="867"/>
      <c r="EW192" s="919">
        <f>SUM(EV192,-EU192)</f>
        <v>-94</v>
      </c>
      <c r="EX192" s="920">
        <f>EW192/EU192</f>
        <v>-1</v>
      </c>
      <c r="EY192" s="1188"/>
      <c r="EZ192" s="871"/>
    </row>
    <row r="193" spans="1:156">
      <c r="A193" s="1179">
        <v>13</v>
      </c>
      <c r="B193" s="971" t="s">
        <v>345</v>
      </c>
      <c r="C193" s="934"/>
      <c r="D193" s="925">
        <v>346</v>
      </c>
      <c r="E193" s="1210">
        <f>SUM(D193,-C193)</f>
        <v>346</v>
      </c>
      <c r="F193" s="1211" t="e">
        <f>E193/C193</f>
        <v>#DIV/0!</v>
      </c>
      <c r="G193" s="921"/>
      <c r="H193" s="925">
        <v>348</v>
      </c>
      <c r="I193" s="925">
        <v>343</v>
      </c>
      <c r="J193" s="1210">
        <f>SUM(I193,-H193)</f>
        <v>-5</v>
      </c>
      <c r="K193" s="1212">
        <f>J193/H193</f>
        <v>-1.4367816091954023E-2</v>
      </c>
      <c r="L193" s="879"/>
      <c r="M193" s="929">
        <v>348</v>
      </c>
      <c r="N193" s="929">
        <f>I193</f>
        <v>343</v>
      </c>
      <c r="O193" s="1024">
        <f>SUM(N193,-M193)</f>
        <v>-5</v>
      </c>
      <c r="P193" s="1213">
        <f>O193/M193</f>
        <v>-1.4367816091954023E-2</v>
      </c>
      <c r="Q193" s="1179">
        <v>13</v>
      </c>
      <c r="R193" s="932">
        <f>SUM(I193,-$H$201)/$H$201</f>
        <v>-0.58524788391777505</v>
      </c>
      <c r="U193" s="1184">
        <v>13</v>
      </c>
      <c r="V193" s="973" t="s">
        <v>345</v>
      </c>
      <c r="W193" s="933" t="e">
        <f>#REF!</f>
        <v>#REF!</v>
      </c>
      <c r="X193" s="934">
        <v>130</v>
      </c>
      <c r="Y193" s="1214" t="e">
        <f>SUM(X193,-W193)</f>
        <v>#REF!</v>
      </c>
      <c r="Z193" s="1215" t="e">
        <f>Y193/W193</f>
        <v>#REF!</v>
      </c>
      <c r="AA193" s="921"/>
      <c r="AB193" s="934">
        <v>132</v>
      </c>
      <c r="AC193" s="934">
        <v>139</v>
      </c>
      <c r="AD193" s="1214">
        <f>SUM(AC193,-AB193)</f>
        <v>7</v>
      </c>
      <c r="AE193" s="1216">
        <f>AD193/AB193</f>
        <v>5.3030303030303032E-2</v>
      </c>
      <c r="AF193" s="910">
        <v>3</v>
      </c>
      <c r="AG193" s="929">
        <f>N190</f>
        <v>0</v>
      </c>
      <c r="AH193" s="929">
        <f>AC193</f>
        <v>139</v>
      </c>
      <c r="AI193" s="930">
        <f>SUM(AH193,-AG193)</f>
        <v>139</v>
      </c>
      <c r="AJ193" s="938" t="e">
        <f>AI193/AG193</f>
        <v>#DIV/0!</v>
      </c>
      <c r="AK193" s="1184">
        <v>13</v>
      </c>
      <c r="AL193" s="932">
        <f>SUM(AC193,-$AB$201)/$AB$201</f>
        <v>-0.54575163398692805</v>
      </c>
      <c r="AN193" s="880">
        <v>13</v>
      </c>
      <c r="AO193" s="973" t="s">
        <v>345</v>
      </c>
      <c r="AP193" s="933" t="e">
        <f>#REF!</f>
        <v>#REF!</v>
      </c>
      <c r="AQ193" s="934">
        <v>130</v>
      </c>
      <c r="AR193" s="1214" t="e">
        <f>SUM(AQ193,-AP193)</f>
        <v>#REF!</v>
      </c>
      <c r="AS193" s="1215" t="e">
        <f>AR193/AP193</f>
        <v>#REF!</v>
      </c>
      <c r="AT193" s="921"/>
      <c r="AU193" s="934">
        <v>62</v>
      </c>
      <c r="AV193" s="934">
        <v>44</v>
      </c>
      <c r="AW193" s="1214">
        <f>SUM(AV193,-AU193)</f>
        <v>-18</v>
      </c>
      <c r="AX193" s="1212">
        <f>AW193/AU193</f>
        <v>-0.29032258064516131</v>
      </c>
      <c r="AY193" s="910">
        <v>3</v>
      </c>
      <c r="AZ193" s="929">
        <f>AG190</f>
        <v>0</v>
      </c>
      <c r="BA193" s="929">
        <f>AV193</f>
        <v>44</v>
      </c>
      <c r="BB193" s="930">
        <f>SUM(BA193,-AZ193)</f>
        <v>44</v>
      </c>
      <c r="BC193" s="938" t="e">
        <f>BB193/AZ193</f>
        <v>#DIV/0!</v>
      </c>
      <c r="BD193" s="880">
        <v>13</v>
      </c>
      <c r="BE193" s="932">
        <f>SUM(AV193,-$AU$201)/$AU$201</f>
        <v>-0.70860927152317876</v>
      </c>
      <c r="BG193" s="1184">
        <v>13</v>
      </c>
      <c r="BH193" s="973" t="s">
        <v>345</v>
      </c>
      <c r="BI193" s="933" t="e">
        <f>#REF!</f>
        <v>#REF!</v>
      </c>
      <c r="BJ193" s="934">
        <v>130</v>
      </c>
      <c r="BK193" s="1214" t="e">
        <f>SUM(BJ193,-BI193)</f>
        <v>#REF!</v>
      </c>
      <c r="BL193" s="1215" t="e">
        <f>BK193/BI193</f>
        <v>#REF!</v>
      </c>
      <c r="BM193" s="921"/>
      <c r="BN193" s="934">
        <v>50</v>
      </c>
      <c r="BO193" s="934">
        <v>48</v>
      </c>
      <c r="BP193" s="1214">
        <f>SUM(BO193,-BN193)</f>
        <v>-2</v>
      </c>
      <c r="BQ193" s="1212">
        <f>BP193/BN193</f>
        <v>-0.04</v>
      </c>
      <c r="BR193" s="910">
        <v>3</v>
      </c>
      <c r="BS193" s="929">
        <f>AZ190</f>
        <v>0</v>
      </c>
      <c r="BT193" s="929">
        <f>BO193</f>
        <v>48</v>
      </c>
      <c r="BU193" s="930">
        <f>SUM(BT193,-BS193)</f>
        <v>48</v>
      </c>
      <c r="BV193" s="938" t="e">
        <f>BU193/BS193</f>
        <v>#DIV/0!</v>
      </c>
      <c r="BW193" s="1184">
        <v>13</v>
      </c>
      <c r="BX193" s="932">
        <f>SUM(BO193,-$BN$201)/$BN$201</f>
        <v>-0.55555555555555558</v>
      </c>
      <c r="CA193" s="880">
        <v>13</v>
      </c>
      <c r="CB193" s="973" t="s">
        <v>345</v>
      </c>
      <c r="CC193" s="933" t="e">
        <f>#REF!</f>
        <v>#REF!</v>
      </c>
      <c r="CD193" s="934">
        <v>130</v>
      </c>
      <c r="CE193" s="1214" t="e">
        <f>SUM(CD193,-CC193)</f>
        <v>#REF!</v>
      </c>
      <c r="CF193" s="1215" t="e">
        <f>CE193/CC193</f>
        <v>#REF!</v>
      </c>
      <c r="CG193" s="921"/>
      <c r="CH193" s="934">
        <v>9</v>
      </c>
      <c r="CI193" s="934">
        <v>7</v>
      </c>
      <c r="CJ193" s="1214">
        <f>SUM(CI193,-CH193)</f>
        <v>-2</v>
      </c>
      <c r="CK193" s="1212">
        <f>CJ193/CH193</f>
        <v>-0.22222222222222221</v>
      </c>
      <c r="CL193" s="910">
        <v>3</v>
      </c>
      <c r="CM193" s="929">
        <f>BT190</f>
        <v>0</v>
      </c>
      <c r="CN193" s="929">
        <f>CI193</f>
        <v>7</v>
      </c>
      <c r="CO193" s="930">
        <f>SUM(CN193,-CM193)</f>
        <v>7</v>
      </c>
      <c r="CP193" s="938" t="e">
        <f>CO193/CM193</f>
        <v>#DIV/0!</v>
      </c>
      <c r="CQ193" s="880">
        <v>13</v>
      </c>
      <c r="CR193" s="932">
        <f>SUM(CI193,-$CH$201)/$CH$201</f>
        <v>-0.75</v>
      </c>
      <c r="CU193" s="1184">
        <v>13</v>
      </c>
      <c r="CV193" s="973" t="s">
        <v>345</v>
      </c>
      <c r="CW193" s="933" t="e">
        <f>#REF!</f>
        <v>#REF!</v>
      </c>
      <c r="CX193" s="934">
        <v>130</v>
      </c>
      <c r="CY193" s="1214" t="e">
        <f>SUM(CX193,-CW193)</f>
        <v>#REF!</v>
      </c>
      <c r="CZ193" s="1215" t="e">
        <f>CY193/CW193</f>
        <v>#REF!</v>
      </c>
      <c r="DA193" s="921"/>
      <c r="DB193" s="934">
        <v>9</v>
      </c>
      <c r="DC193" s="934">
        <v>11</v>
      </c>
      <c r="DD193" s="1214">
        <f>SUM(DC193,-DB193)</f>
        <v>2</v>
      </c>
      <c r="DE193" s="1216">
        <f>DD193/DB193</f>
        <v>0.22222222222222221</v>
      </c>
      <c r="DF193" s="910">
        <v>3</v>
      </c>
      <c r="DG193" s="929">
        <f>CN190</f>
        <v>0</v>
      </c>
      <c r="DH193" s="929">
        <f>DC193</f>
        <v>11</v>
      </c>
      <c r="DI193" s="930">
        <f>SUM(DH193,-DG193)</f>
        <v>11</v>
      </c>
      <c r="DJ193" s="938" t="e">
        <f>DI193/DG193</f>
        <v>#DIV/0!</v>
      </c>
      <c r="DK193" s="1184">
        <v>13</v>
      </c>
      <c r="DL193" s="932">
        <f>SUM(DC193,-$DB$201)/$DB$201</f>
        <v>-0.3888888888888889</v>
      </c>
      <c r="DO193" s="880">
        <v>13</v>
      </c>
      <c r="DP193" s="973" t="s">
        <v>345</v>
      </c>
      <c r="DQ193" s="933" t="e">
        <f>#REF!</f>
        <v>#REF!</v>
      </c>
      <c r="DR193" s="934">
        <v>130</v>
      </c>
      <c r="DS193" s="1214" t="e">
        <f>SUM(DR193,-DQ193)</f>
        <v>#REF!</v>
      </c>
      <c r="DT193" s="1215" t="e">
        <f>DS193/DQ193</f>
        <v>#REF!</v>
      </c>
      <c r="DU193" s="921"/>
      <c r="DV193" s="934">
        <v>28</v>
      </c>
      <c r="DW193" s="934">
        <v>31</v>
      </c>
      <c r="DX193" s="1214">
        <f>SUM(DW193,-DV193)</f>
        <v>3</v>
      </c>
      <c r="DY193" s="1216">
        <f>DX193/DV193</f>
        <v>0.10714285714285714</v>
      </c>
      <c r="DZ193" s="910">
        <v>3</v>
      </c>
      <c r="EA193" s="929">
        <f>DH190</f>
        <v>0</v>
      </c>
      <c r="EB193" s="929">
        <f>DW193</f>
        <v>31</v>
      </c>
      <c r="EC193" s="930">
        <f>SUM(EB193,-EA193)</f>
        <v>31</v>
      </c>
      <c r="ED193" s="938" t="e">
        <f>EC193/EA193</f>
        <v>#DIV/0!</v>
      </c>
      <c r="EE193" s="880">
        <v>13</v>
      </c>
      <c r="EF193" s="932">
        <f>SUM(DW193,-$DV$201)/$DV$201</f>
        <v>-0.46551724137931033</v>
      </c>
      <c r="EI193" s="1188">
        <v>13</v>
      </c>
      <c r="EJ193" s="973" t="s">
        <v>345</v>
      </c>
      <c r="EK193" s="933" t="e">
        <f>#REF!</f>
        <v>#REF!</v>
      </c>
      <c r="EL193" s="934">
        <v>130</v>
      </c>
      <c r="EM193" s="1214" t="e">
        <f>SUM(EL193,-EK193)</f>
        <v>#REF!</v>
      </c>
      <c r="EN193" s="1215" t="e">
        <f>EM193/EK193</f>
        <v>#REF!</v>
      </c>
      <c r="EO193" s="921"/>
      <c r="EP193" s="934">
        <f>SUM(AB193,AU193,BN193,CH193,DB193,DV193)</f>
        <v>290</v>
      </c>
      <c r="EQ193" s="934">
        <f>SUM(AC193,AV193,BO193,CI193,DC193,DW193)</f>
        <v>280</v>
      </c>
      <c r="ER193" s="1214">
        <f>SUM(EQ193,-EP193)</f>
        <v>-10</v>
      </c>
      <c r="ES193" s="1212">
        <f>ER193/EP193</f>
        <v>-3.4482758620689655E-2</v>
      </c>
      <c r="ET193" s="910">
        <v>3</v>
      </c>
      <c r="EU193" s="929">
        <f>EB190</f>
        <v>0</v>
      </c>
      <c r="EV193" s="929">
        <f>EQ193</f>
        <v>280</v>
      </c>
      <c r="EW193" s="930">
        <f>SUM(EV193,-EU193)</f>
        <v>280</v>
      </c>
      <c r="EX193" s="938" t="e">
        <f>EW193/EU193</f>
        <v>#DIV/0!</v>
      </c>
      <c r="EY193" s="1188">
        <v>13</v>
      </c>
      <c r="EZ193" s="932">
        <f>SUM(EQ193,-$EP$201)/$EP$201</f>
        <v>-0.58146487294469362</v>
      </c>
    </row>
    <row r="194" spans="1:156">
      <c r="A194" s="1179">
        <v>14</v>
      </c>
      <c r="B194" s="371" t="s">
        <v>248</v>
      </c>
      <c r="C194" s="424"/>
      <c r="D194" s="424">
        <v>314</v>
      </c>
      <c r="E194" s="279"/>
      <c r="F194" s="1175">
        <f>D194/D193</f>
        <v>0.90751445086705207</v>
      </c>
      <c r="G194" s="921"/>
      <c r="H194" s="942">
        <v>316</v>
      </c>
      <c r="I194" s="942">
        <v>302</v>
      </c>
      <c r="J194" s="943">
        <f>H194/H193</f>
        <v>0.90804597701149425</v>
      </c>
      <c r="K194" s="944">
        <f>I194/I193</f>
        <v>0.88046647230320696</v>
      </c>
      <c r="L194" s="879"/>
      <c r="M194" s="424"/>
      <c r="N194" s="424"/>
      <c r="O194" s="279"/>
      <c r="P194" s="948"/>
      <c r="Q194" s="1179">
        <v>14</v>
      </c>
      <c r="R194" s="932">
        <f>SUM(I194,-$H$201)/$H$201</f>
        <v>-0.6348246674727932</v>
      </c>
      <c r="U194" s="1184">
        <v>14</v>
      </c>
      <c r="V194" s="371" t="s">
        <v>248</v>
      </c>
      <c r="W194" s="424"/>
      <c r="X194" s="424">
        <v>314</v>
      </c>
      <c r="Y194" s="279"/>
      <c r="Z194" s="1175">
        <f>X194/X193</f>
        <v>2.4153846153846152</v>
      </c>
      <c r="AA194" s="921"/>
      <c r="AB194" s="942">
        <v>115</v>
      </c>
      <c r="AC194" s="942">
        <v>128</v>
      </c>
      <c r="AD194" s="944">
        <f>AB194/AB193</f>
        <v>0.87121212121212122</v>
      </c>
      <c r="AE194" s="943">
        <f>AC194/AC193</f>
        <v>0.92086330935251803</v>
      </c>
      <c r="AK194" s="1184">
        <v>14</v>
      </c>
      <c r="AL194" s="932">
        <f>SUM(AC194,-$AB$201)/$AB$201</f>
        <v>-0.5816993464052288</v>
      </c>
      <c r="AN194" s="880">
        <v>14</v>
      </c>
      <c r="AO194" s="371" t="s">
        <v>248</v>
      </c>
      <c r="AP194" s="424"/>
      <c r="AQ194" s="424">
        <v>314</v>
      </c>
      <c r="AR194" s="279"/>
      <c r="AS194" s="1175">
        <f>AQ194/AQ193</f>
        <v>2.4153846153846152</v>
      </c>
      <c r="AT194" s="921"/>
      <c r="AU194" s="942">
        <v>55</v>
      </c>
      <c r="AV194" s="942">
        <v>40</v>
      </c>
      <c r="AW194" s="944">
        <f>AU194/AU193</f>
        <v>0.88709677419354838</v>
      </c>
      <c r="AX194" s="943">
        <f>AV194/AV193</f>
        <v>0.90909090909090906</v>
      </c>
      <c r="BD194" s="880">
        <v>14</v>
      </c>
      <c r="BE194" s="932">
        <f>SUM(AV194,-$AU$201)/$AU$201</f>
        <v>-0.73509933774834435</v>
      </c>
      <c r="BG194" s="1184">
        <v>14</v>
      </c>
      <c r="BH194" s="371" t="s">
        <v>248</v>
      </c>
      <c r="BI194" s="424"/>
      <c r="BJ194" s="424">
        <v>314</v>
      </c>
      <c r="BK194" s="279"/>
      <c r="BL194" s="1175">
        <f>BJ194/BJ193</f>
        <v>2.4153846153846152</v>
      </c>
      <c r="BM194" s="921"/>
      <c r="BN194" s="942">
        <v>36</v>
      </c>
      <c r="BO194" s="942">
        <v>45</v>
      </c>
      <c r="BP194" s="944">
        <f>BN194/BN193</f>
        <v>0.72</v>
      </c>
      <c r="BQ194" s="943">
        <f>BO194/BO193</f>
        <v>0.9375</v>
      </c>
      <c r="BW194" s="1184">
        <v>14</v>
      </c>
      <c r="BX194" s="932">
        <f>SUM(BO194,-$BN$201)/$BN$201</f>
        <v>-0.58333333333333337</v>
      </c>
      <c r="CA194" s="880">
        <v>14</v>
      </c>
      <c r="CB194" s="371" t="s">
        <v>248</v>
      </c>
      <c r="CC194" s="424"/>
      <c r="CD194" s="424">
        <v>314</v>
      </c>
      <c r="CE194" s="279"/>
      <c r="CF194" s="1175">
        <f>CD194/CD193</f>
        <v>2.4153846153846152</v>
      </c>
      <c r="CG194" s="921"/>
      <c r="CH194" s="942">
        <v>8</v>
      </c>
      <c r="CI194" s="942">
        <v>7</v>
      </c>
      <c r="CJ194" s="944">
        <f>CH194/CH193</f>
        <v>0.88888888888888884</v>
      </c>
      <c r="CK194" s="943">
        <f>CI194/CI193</f>
        <v>1</v>
      </c>
      <c r="CQ194" s="880">
        <v>14</v>
      </c>
      <c r="CR194" s="932">
        <f>SUM(CI194,-$CH$201)/$CH$201</f>
        <v>-0.75</v>
      </c>
      <c r="CU194" s="1184">
        <v>14</v>
      </c>
      <c r="CV194" s="371" t="s">
        <v>248</v>
      </c>
      <c r="CW194" s="424"/>
      <c r="CX194" s="424">
        <v>314</v>
      </c>
      <c r="CY194" s="279"/>
      <c r="CZ194" s="1175">
        <f>CX194/CX193</f>
        <v>2.4153846153846152</v>
      </c>
      <c r="DA194" s="921"/>
      <c r="DB194" s="942">
        <v>9</v>
      </c>
      <c r="DC194" s="942">
        <v>9</v>
      </c>
      <c r="DD194" s="1250">
        <f>DB194/DB193</f>
        <v>1</v>
      </c>
      <c r="DE194" s="944">
        <f>DC194/DC193</f>
        <v>0.81818181818181823</v>
      </c>
      <c r="DK194" s="1184">
        <v>14</v>
      </c>
      <c r="DL194" s="932">
        <f>SUM(DC194,-$DB$201)/$DB$201</f>
        <v>-0.5</v>
      </c>
      <c r="DO194" s="880">
        <v>14</v>
      </c>
      <c r="DP194" s="371" t="s">
        <v>248</v>
      </c>
      <c r="DQ194" s="424"/>
      <c r="DR194" s="424">
        <v>314</v>
      </c>
      <c r="DS194" s="279"/>
      <c r="DT194" s="1175">
        <f>DR194/DR193</f>
        <v>2.4153846153846152</v>
      </c>
      <c r="DU194" s="921"/>
      <c r="DV194" s="942">
        <v>25</v>
      </c>
      <c r="DW194" s="942">
        <v>30</v>
      </c>
      <c r="DX194" s="944">
        <f>DV194/DV193</f>
        <v>0.8928571428571429</v>
      </c>
      <c r="DY194" s="943">
        <f>DW194/DW193</f>
        <v>0.967741935483871</v>
      </c>
      <c r="EE194" s="880">
        <v>14</v>
      </c>
      <c r="EF194" s="932">
        <f>SUM(DW194,-$DV$201)/$DV$201</f>
        <v>-0.48275862068965519</v>
      </c>
      <c r="EI194" s="1188">
        <v>14</v>
      </c>
      <c r="EJ194" s="371" t="s">
        <v>248</v>
      </c>
      <c r="EK194" s="424"/>
      <c r="EL194" s="424">
        <v>314</v>
      </c>
      <c r="EM194" s="279"/>
      <c r="EN194" s="1175">
        <f>EL194/EL193</f>
        <v>2.4153846153846152</v>
      </c>
      <c r="EO194" s="921"/>
      <c r="EP194" s="942">
        <v>55</v>
      </c>
      <c r="EQ194" s="942">
        <v>55</v>
      </c>
      <c r="ER194" s="943">
        <f>EP194/EP193</f>
        <v>0.18965517241379309</v>
      </c>
      <c r="ES194" s="944">
        <f>EQ194/EQ193</f>
        <v>0.19642857142857142</v>
      </c>
      <c r="EY194" s="1188">
        <v>14</v>
      </c>
      <c r="EZ194" s="932">
        <f>SUM(EQ194,-$EP$201)/$EP$201</f>
        <v>-0.91778774289985054</v>
      </c>
    </row>
    <row r="195" spans="1:156">
      <c r="A195" s="1179">
        <v>15</v>
      </c>
      <c r="B195" s="371" t="s">
        <v>249</v>
      </c>
      <c r="C195" s="424"/>
      <c r="D195" s="424">
        <v>32</v>
      </c>
      <c r="E195" s="279"/>
      <c r="F195" s="1175">
        <f>D195/D193</f>
        <v>9.2485549132947972E-2</v>
      </c>
      <c r="G195" s="921"/>
      <c r="H195" s="942">
        <v>32</v>
      </c>
      <c r="I195" s="942">
        <v>41</v>
      </c>
      <c r="J195" s="944">
        <f>H195/H193</f>
        <v>9.1954022988505746E-2</v>
      </c>
      <c r="K195" s="943">
        <f>I195/I193</f>
        <v>0.119533527696793</v>
      </c>
      <c r="L195" s="879"/>
      <c r="M195" s="424"/>
      <c r="N195" s="424"/>
      <c r="O195" s="279"/>
      <c r="P195" s="948"/>
      <c r="Q195" s="1179">
        <v>15</v>
      </c>
      <c r="R195" s="866"/>
      <c r="U195" s="1184">
        <v>15</v>
      </c>
      <c r="V195" s="371" t="s">
        <v>249</v>
      </c>
      <c r="W195" s="424"/>
      <c r="X195" s="424">
        <v>32</v>
      </c>
      <c r="Y195" s="279"/>
      <c r="Z195" s="1175">
        <f>X195/X193</f>
        <v>0.24615384615384617</v>
      </c>
      <c r="AA195" s="921"/>
      <c r="AB195" s="942">
        <v>17</v>
      </c>
      <c r="AC195" s="942">
        <v>11</v>
      </c>
      <c r="AD195" s="943">
        <f>AB195/AB193</f>
        <v>0.12878787878787878</v>
      </c>
      <c r="AE195" s="944">
        <f>AC195/AC193</f>
        <v>7.9136690647482008E-2</v>
      </c>
      <c r="AK195" s="1184">
        <v>15</v>
      </c>
      <c r="AN195" s="880">
        <v>15</v>
      </c>
      <c r="AO195" s="371" t="s">
        <v>249</v>
      </c>
      <c r="AP195" s="424"/>
      <c r="AQ195" s="424">
        <v>32</v>
      </c>
      <c r="AR195" s="279"/>
      <c r="AS195" s="1175">
        <f>AQ195/AQ193</f>
        <v>0.24615384615384617</v>
      </c>
      <c r="AT195" s="921"/>
      <c r="AU195" s="942">
        <v>7</v>
      </c>
      <c r="AV195" s="942">
        <v>4</v>
      </c>
      <c r="AW195" s="943">
        <f>AU195/AU193</f>
        <v>0.11290322580645161</v>
      </c>
      <c r="AX195" s="944">
        <f>AV195/AV193</f>
        <v>9.0909090909090912E-2</v>
      </c>
      <c r="BD195" s="880">
        <v>15</v>
      </c>
      <c r="BG195" s="1184">
        <v>15</v>
      </c>
      <c r="BH195" s="371" t="s">
        <v>249</v>
      </c>
      <c r="BI195" s="424"/>
      <c r="BJ195" s="424">
        <v>32</v>
      </c>
      <c r="BK195" s="279"/>
      <c r="BL195" s="1175">
        <f>BJ195/BJ193</f>
        <v>0.24615384615384617</v>
      </c>
      <c r="BM195" s="921"/>
      <c r="BN195" s="942">
        <v>14</v>
      </c>
      <c r="BO195" s="942">
        <v>3</v>
      </c>
      <c r="BP195" s="943">
        <f>BN195/BN193</f>
        <v>0.28000000000000003</v>
      </c>
      <c r="BQ195" s="944">
        <f>BO195/BO193</f>
        <v>6.25E-2</v>
      </c>
      <c r="BW195" s="1184">
        <v>15</v>
      </c>
      <c r="CA195" s="880">
        <v>15</v>
      </c>
      <c r="CB195" s="371" t="s">
        <v>249</v>
      </c>
      <c r="CC195" s="424"/>
      <c r="CD195" s="424">
        <v>32</v>
      </c>
      <c r="CE195" s="279"/>
      <c r="CF195" s="1175">
        <f>CD195/CD193</f>
        <v>0.24615384615384617</v>
      </c>
      <c r="CG195" s="921"/>
      <c r="CH195" s="942">
        <v>1</v>
      </c>
      <c r="CI195" s="942">
        <v>0</v>
      </c>
      <c r="CJ195" s="943">
        <f>CH195/CH193</f>
        <v>0.1111111111111111</v>
      </c>
      <c r="CK195" s="944">
        <f>CI195/CI193</f>
        <v>0</v>
      </c>
      <c r="CQ195" s="880">
        <v>15</v>
      </c>
      <c r="CU195" s="1184">
        <v>15</v>
      </c>
      <c r="CV195" s="371" t="s">
        <v>249</v>
      </c>
      <c r="CW195" s="424"/>
      <c r="CX195" s="424">
        <v>32</v>
      </c>
      <c r="CY195" s="279"/>
      <c r="CZ195" s="1175">
        <f>CX195/CX193</f>
        <v>0.24615384615384617</v>
      </c>
      <c r="DA195" s="921"/>
      <c r="DB195" s="942">
        <v>0</v>
      </c>
      <c r="DC195" s="942">
        <v>2</v>
      </c>
      <c r="DD195" s="944">
        <f>DB195/DB193</f>
        <v>0</v>
      </c>
      <c r="DE195" s="943">
        <f>DC195/DC193</f>
        <v>0.18181818181818182</v>
      </c>
      <c r="DK195" s="1184">
        <v>15</v>
      </c>
      <c r="DO195" s="880">
        <v>15</v>
      </c>
      <c r="DP195" s="371" t="s">
        <v>249</v>
      </c>
      <c r="DQ195" s="424"/>
      <c r="DR195" s="424">
        <v>32</v>
      </c>
      <c r="DS195" s="279"/>
      <c r="DT195" s="1175">
        <f>DR195/DR193</f>
        <v>0.24615384615384617</v>
      </c>
      <c r="DU195" s="921"/>
      <c r="DV195" s="942">
        <v>3</v>
      </c>
      <c r="DW195" s="942">
        <v>1</v>
      </c>
      <c r="DX195" s="943">
        <f>DV195/DV193</f>
        <v>0.10714285714285714</v>
      </c>
      <c r="DY195" s="944">
        <f>DW195/DW193</f>
        <v>3.2258064516129031E-2</v>
      </c>
      <c r="EE195" s="880">
        <v>15</v>
      </c>
      <c r="EI195" s="1188">
        <v>15</v>
      </c>
      <c r="EJ195" s="371" t="s">
        <v>249</v>
      </c>
      <c r="EK195" s="424"/>
      <c r="EL195" s="424">
        <v>32</v>
      </c>
      <c r="EM195" s="279"/>
      <c r="EN195" s="1175">
        <f>EL195/EL193</f>
        <v>0.24615384615384617</v>
      </c>
      <c r="EO195" s="921"/>
      <c r="EP195" s="942">
        <v>3</v>
      </c>
      <c r="EQ195" s="942">
        <v>17</v>
      </c>
      <c r="ER195" s="944">
        <f>EP195/EP193</f>
        <v>1.0344827586206896E-2</v>
      </c>
      <c r="ES195" s="943">
        <f>EQ195/EQ193</f>
        <v>6.0714285714285714E-2</v>
      </c>
      <c r="EY195" s="1188">
        <v>15</v>
      </c>
    </row>
    <row r="196" spans="1:156" hidden="1">
      <c r="A196" s="1179">
        <v>5</v>
      </c>
      <c r="B196" s="371" t="s">
        <v>320</v>
      </c>
      <c r="C196" s="867"/>
      <c r="D196" s="867"/>
      <c r="E196" s="279"/>
      <c r="F196" s="948"/>
      <c r="G196" s="921"/>
      <c r="H196" s="867"/>
      <c r="I196" s="867"/>
      <c r="J196" s="279"/>
      <c r="K196" s="948"/>
      <c r="L196" s="879"/>
      <c r="M196" s="867"/>
      <c r="N196" s="867"/>
      <c r="O196" s="279"/>
      <c r="P196" s="948"/>
      <c r="Q196" s="1179">
        <v>5</v>
      </c>
      <c r="R196" s="866"/>
      <c r="U196" s="1184">
        <v>14</v>
      </c>
      <c r="V196" s="371" t="s">
        <v>248</v>
      </c>
      <c r="W196" s="424"/>
      <c r="X196" s="424">
        <v>113</v>
      </c>
      <c r="Y196" s="279"/>
      <c r="Z196" s="941">
        <f>X196/X193</f>
        <v>0.86923076923076925</v>
      </c>
      <c r="AA196" s="921"/>
      <c r="AB196" s="946"/>
      <c r="AC196" s="946">
        <v>128</v>
      </c>
      <c r="AD196" s="946"/>
      <c r="AE196" s="944">
        <f>AC196/AC193</f>
        <v>0.92086330935251803</v>
      </c>
      <c r="AF196" s="910">
        <v>4</v>
      </c>
      <c r="AG196" s="940"/>
      <c r="AH196" s="940"/>
      <c r="AI196" s="283"/>
      <c r="AJ196" s="945"/>
      <c r="AK196" s="1184">
        <v>14</v>
      </c>
      <c r="AL196" s="932" t="e">
        <f>SUM(AC196,-$DR$429)/$DR$429</f>
        <v>#DIV/0!</v>
      </c>
      <c r="AN196" s="880">
        <v>14</v>
      </c>
      <c r="AO196" s="371" t="s">
        <v>248</v>
      </c>
      <c r="AP196" s="424"/>
      <c r="AQ196" s="424">
        <v>113</v>
      </c>
      <c r="AR196" s="279"/>
      <c r="AS196" s="941">
        <f>AQ196/AQ193</f>
        <v>0.86923076923076925</v>
      </c>
      <c r="AT196" s="921"/>
      <c r="AU196" s="946"/>
      <c r="AV196" s="946">
        <v>128</v>
      </c>
      <c r="AW196" s="946"/>
      <c r="AX196" s="944">
        <f>AV196/AV193</f>
        <v>2.9090909090909092</v>
      </c>
      <c r="AY196" s="910">
        <v>4</v>
      </c>
      <c r="AZ196" s="940"/>
      <c r="BA196" s="940"/>
      <c r="BB196" s="283"/>
      <c r="BC196" s="945"/>
      <c r="BD196" s="880">
        <v>14</v>
      </c>
      <c r="BE196" s="932" t="e">
        <f>SUM(AV196,-$DR$429)/$DR$429</f>
        <v>#DIV/0!</v>
      </c>
      <c r="BG196" s="1184">
        <v>14</v>
      </c>
      <c r="BH196" s="371" t="s">
        <v>248</v>
      </c>
      <c r="BI196" s="424"/>
      <c r="BJ196" s="424">
        <v>113</v>
      </c>
      <c r="BK196" s="279"/>
      <c r="BL196" s="941">
        <f>BJ196/BJ193</f>
        <v>0.86923076923076925</v>
      </c>
      <c r="BM196" s="921"/>
      <c r="BN196" s="946"/>
      <c r="BO196" s="946">
        <v>128</v>
      </c>
      <c r="BP196" s="946"/>
      <c r="BQ196" s="944">
        <f>BO196/BO193</f>
        <v>2.6666666666666665</v>
      </c>
      <c r="BR196" s="910">
        <v>4</v>
      </c>
      <c r="BS196" s="940"/>
      <c r="BT196" s="940"/>
      <c r="BU196" s="283"/>
      <c r="BV196" s="945"/>
      <c r="BW196" s="1184">
        <v>14</v>
      </c>
      <c r="BX196" s="932" t="e">
        <f>SUM(BO196,-$DR$429)/$DR$429</f>
        <v>#DIV/0!</v>
      </c>
      <c r="CA196" s="880">
        <v>14</v>
      </c>
      <c r="CB196" s="371" t="s">
        <v>248</v>
      </c>
      <c r="CC196" s="424"/>
      <c r="CD196" s="424">
        <v>113</v>
      </c>
      <c r="CE196" s="279"/>
      <c r="CF196" s="941">
        <f>CD196/CD193</f>
        <v>0.86923076923076925</v>
      </c>
      <c r="CG196" s="921"/>
      <c r="CH196" s="946"/>
      <c r="CI196" s="946">
        <v>128</v>
      </c>
      <c r="CJ196" s="946"/>
      <c r="CK196" s="944">
        <f>CI196/CI193</f>
        <v>18.285714285714285</v>
      </c>
      <c r="CL196" s="910">
        <v>4</v>
      </c>
      <c r="CM196" s="940"/>
      <c r="CN196" s="940"/>
      <c r="CO196" s="283"/>
      <c r="CP196" s="945"/>
      <c r="CQ196" s="880">
        <v>14</v>
      </c>
      <c r="CR196" s="932" t="e">
        <f>SUM(CI196,-$DR$429)/$DR$429</f>
        <v>#DIV/0!</v>
      </c>
      <c r="CU196" s="1184">
        <v>14</v>
      </c>
      <c r="CV196" s="371" t="s">
        <v>248</v>
      </c>
      <c r="CW196" s="424"/>
      <c r="CX196" s="424">
        <v>113</v>
      </c>
      <c r="CY196" s="279"/>
      <c r="CZ196" s="941">
        <f>CX196/CX193</f>
        <v>0.86923076923076925</v>
      </c>
      <c r="DA196" s="921"/>
      <c r="DB196" s="946"/>
      <c r="DC196" s="946">
        <v>128</v>
      </c>
      <c r="DD196" s="946"/>
      <c r="DE196" s="944">
        <f>DC196/DC193</f>
        <v>11.636363636363637</v>
      </c>
      <c r="DF196" s="910">
        <v>4</v>
      </c>
      <c r="DG196" s="940"/>
      <c r="DH196" s="940"/>
      <c r="DI196" s="283"/>
      <c r="DJ196" s="945"/>
      <c r="DK196" s="1184">
        <v>14</v>
      </c>
      <c r="DL196" s="932" t="e">
        <f>SUM(DC196,-$DR$429)/$DR$429</f>
        <v>#DIV/0!</v>
      </c>
      <c r="DO196" s="880">
        <v>14</v>
      </c>
      <c r="DP196" s="371" t="s">
        <v>248</v>
      </c>
      <c r="DQ196" s="424"/>
      <c r="DR196" s="424">
        <v>113</v>
      </c>
      <c r="DS196" s="279"/>
      <c r="DT196" s="941">
        <f>DR196/DR193</f>
        <v>0.86923076923076925</v>
      </c>
      <c r="DU196" s="921"/>
      <c r="DV196" s="946"/>
      <c r="DW196" s="946">
        <v>128</v>
      </c>
      <c r="DX196" s="946"/>
      <c r="DY196" s="944">
        <f>DW196/DW193</f>
        <v>4.129032258064516</v>
      </c>
      <c r="DZ196" s="910">
        <v>4</v>
      </c>
      <c r="EA196" s="940"/>
      <c r="EB196" s="940"/>
      <c r="EC196" s="283"/>
      <c r="ED196" s="945"/>
      <c r="EE196" s="880">
        <v>14</v>
      </c>
      <c r="EF196" s="932" t="e">
        <f>SUM(DW196,-$DR$429)/$DR$429</f>
        <v>#DIV/0!</v>
      </c>
      <c r="EI196" s="1188">
        <v>14</v>
      </c>
      <c r="EJ196" s="371" t="s">
        <v>248</v>
      </c>
      <c r="EK196" s="424"/>
      <c r="EL196" s="424">
        <v>113</v>
      </c>
      <c r="EM196" s="279"/>
      <c r="EN196" s="941">
        <f>EL196/EL193</f>
        <v>0.86923076923076925</v>
      </c>
      <c r="EO196" s="921"/>
      <c r="EP196" s="946"/>
      <c r="EQ196" s="946">
        <v>128</v>
      </c>
      <c r="ER196" s="946"/>
      <c r="ES196" s="944">
        <f>EQ196/EQ193</f>
        <v>0.45714285714285713</v>
      </c>
      <c r="ET196" s="910">
        <v>4</v>
      </c>
      <c r="EU196" s="940"/>
      <c r="EV196" s="940"/>
      <c r="EW196" s="283"/>
      <c r="EX196" s="945"/>
      <c r="EY196" s="1188">
        <v>14</v>
      </c>
      <c r="EZ196" s="932" t="e">
        <f>SUM(EQ196,-$DR$429)/$DR$429</f>
        <v>#DIV/0!</v>
      </c>
    </row>
    <row r="197" spans="1:156" ht="3" customHeight="1">
      <c r="A197" s="1179"/>
      <c r="B197" s="951"/>
      <c r="C197" s="399"/>
      <c r="D197" s="952"/>
      <c r="E197" s="953"/>
      <c r="F197" s="954"/>
      <c r="G197" s="921"/>
      <c r="H197" s="952"/>
      <c r="I197" s="952"/>
      <c r="J197" s="953"/>
      <c r="K197" s="954"/>
      <c r="L197" s="879"/>
      <c r="M197" s="952"/>
      <c r="N197" s="952"/>
      <c r="O197" s="953"/>
      <c r="P197" s="954"/>
      <c r="Q197" s="1179"/>
      <c r="R197" s="866"/>
      <c r="U197" s="1251"/>
      <c r="V197" s="399"/>
      <c r="W197" s="952"/>
      <c r="X197" s="953"/>
      <c r="Y197" s="954"/>
      <c r="Z197" s="921"/>
      <c r="AA197" s="921"/>
      <c r="AB197" s="952"/>
      <c r="AC197" s="953"/>
      <c r="AD197" s="954"/>
      <c r="AE197" s="1252">
        <v>24</v>
      </c>
      <c r="AF197" s="952"/>
      <c r="AG197" s="952"/>
      <c r="AH197" s="953"/>
      <c r="AI197" s="954"/>
      <c r="AJ197" s="419">
        <v>17</v>
      </c>
      <c r="AK197" s="1251"/>
      <c r="AL197" s="871"/>
      <c r="AN197" s="1253"/>
      <c r="AO197" s="399"/>
      <c r="AP197" s="952"/>
      <c r="AQ197" s="953"/>
      <c r="AR197" s="954"/>
      <c r="AS197" s="921"/>
      <c r="AT197" s="921"/>
      <c r="AU197" s="952"/>
      <c r="AV197" s="953"/>
      <c r="AW197" s="954"/>
      <c r="AX197" s="1252">
        <v>24</v>
      </c>
      <c r="AY197" s="952"/>
      <c r="AZ197" s="952"/>
      <c r="BA197" s="953"/>
      <c r="BB197" s="954"/>
      <c r="BC197" s="419">
        <v>17</v>
      </c>
      <c r="BD197" s="1253"/>
      <c r="BE197" s="871"/>
      <c r="BG197" s="1251"/>
      <c r="BH197" s="399"/>
      <c r="BI197" s="952"/>
      <c r="BJ197" s="953"/>
      <c r="BK197" s="954"/>
      <c r="BL197" s="921"/>
      <c r="BM197" s="921"/>
      <c r="BN197" s="952"/>
      <c r="BO197" s="953"/>
      <c r="BP197" s="954"/>
      <c r="BQ197" s="1252">
        <v>24</v>
      </c>
      <c r="BR197" s="952"/>
      <c r="BS197" s="952"/>
      <c r="BT197" s="953"/>
      <c r="BU197" s="954"/>
      <c r="BV197" s="419">
        <v>17</v>
      </c>
      <c r="BW197" s="1251"/>
      <c r="BX197" s="871"/>
      <c r="CA197" s="1253"/>
      <c r="CB197" s="399"/>
      <c r="CC197" s="952"/>
      <c r="CD197" s="953"/>
      <c r="CE197" s="954"/>
      <c r="CF197" s="921"/>
      <c r="CG197" s="921"/>
      <c r="CH197" s="952"/>
      <c r="CI197" s="953"/>
      <c r="CJ197" s="954"/>
      <c r="CK197" s="1252">
        <v>24</v>
      </c>
      <c r="CL197" s="952"/>
      <c r="CM197" s="952"/>
      <c r="CN197" s="953"/>
      <c r="CO197" s="954"/>
      <c r="CP197" s="419">
        <v>17</v>
      </c>
      <c r="CQ197" s="1253"/>
      <c r="CR197" s="871"/>
      <c r="CU197" s="1251"/>
      <c r="CV197" s="399"/>
      <c r="CW197" s="952"/>
      <c r="CX197" s="953"/>
      <c r="CY197" s="954"/>
      <c r="CZ197" s="921"/>
      <c r="DA197" s="921"/>
      <c r="DB197" s="952"/>
      <c r="DC197" s="953"/>
      <c r="DD197" s="954"/>
      <c r="DE197" s="1252">
        <v>24</v>
      </c>
      <c r="DF197" s="952"/>
      <c r="DG197" s="952"/>
      <c r="DH197" s="953"/>
      <c r="DI197" s="954"/>
      <c r="DJ197" s="419">
        <v>17</v>
      </c>
      <c r="DK197" s="1251"/>
      <c r="DL197" s="871"/>
      <c r="DO197" s="1253"/>
      <c r="DP197" s="399"/>
      <c r="DQ197" s="952"/>
      <c r="DR197" s="953"/>
      <c r="DS197" s="954"/>
      <c r="DT197" s="921"/>
      <c r="DU197" s="921"/>
      <c r="DV197" s="952"/>
      <c r="DW197" s="953"/>
      <c r="DX197" s="954"/>
      <c r="DY197" s="1252">
        <v>24</v>
      </c>
      <c r="DZ197" s="952"/>
      <c r="EA197" s="952"/>
      <c r="EB197" s="953"/>
      <c r="EC197" s="954"/>
      <c r="ED197" s="419">
        <v>17</v>
      </c>
      <c r="EE197" s="1253"/>
      <c r="EF197" s="871"/>
      <c r="EI197" s="1254"/>
      <c r="EJ197" s="399"/>
      <c r="EK197" s="952"/>
      <c r="EL197" s="953"/>
      <c r="EM197" s="954"/>
      <c r="EN197" s="921"/>
      <c r="EO197" s="921"/>
      <c r="EP197" s="952"/>
      <c r="EQ197" s="953"/>
      <c r="ER197" s="954"/>
      <c r="ES197" s="1252">
        <v>24</v>
      </c>
      <c r="ET197" s="952"/>
      <c r="EU197" s="952"/>
      <c r="EV197" s="953"/>
      <c r="EW197" s="954"/>
      <c r="EX197" s="419">
        <v>17</v>
      </c>
      <c r="EY197" s="1254"/>
      <c r="EZ197" s="871"/>
    </row>
    <row r="198" spans="1:156" ht="9.9499999999999993" customHeight="1">
      <c r="A198" s="1179"/>
      <c r="B198" s="279" t="s">
        <v>346</v>
      </c>
      <c r="C198" s="867"/>
      <c r="D198" s="867"/>
      <c r="E198" s="279"/>
      <c r="F198" s="948"/>
      <c r="G198" s="921"/>
      <c r="H198" s="867">
        <v>306</v>
      </c>
      <c r="I198" s="867">
        <v>313</v>
      </c>
      <c r="J198" s="919">
        <f>SUM(I198,-H198)</f>
        <v>7</v>
      </c>
      <c r="K198" s="920">
        <f>J198/H198</f>
        <v>2.2875816993464051E-2</v>
      </c>
      <c r="L198" s="879"/>
      <c r="M198" s="867">
        <v>318</v>
      </c>
      <c r="N198" s="867"/>
      <c r="O198" s="919">
        <f>SUM(N198,-M198)</f>
        <v>-318</v>
      </c>
      <c r="P198" s="948"/>
      <c r="Q198" s="1179"/>
      <c r="R198" s="866"/>
      <c r="U198" s="1184"/>
      <c r="V198" s="279" t="s">
        <v>346</v>
      </c>
      <c r="W198" s="867"/>
      <c r="X198" s="867"/>
      <c r="Y198" s="279"/>
      <c r="Z198" s="948"/>
      <c r="AA198" s="921"/>
      <c r="AB198" s="302">
        <v>108</v>
      </c>
      <c r="AC198" s="302">
        <v>108</v>
      </c>
      <c r="AD198" s="919">
        <f t="shared" ref="AD198:AD203" si="33">SUM(AC198,-AB198)</f>
        <v>0</v>
      </c>
      <c r="AE198" s="920">
        <f t="shared" ref="AE198:AE203" si="34">AD198/AB198</f>
        <v>0</v>
      </c>
      <c r="AF198" s="910">
        <v>6</v>
      </c>
      <c r="AG198" s="302"/>
      <c r="AH198" s="302"/>
      <c r="AI198" s="283"/>
      <c r="AJ198" s="945"/>
      <c r="AK198" s="1184"/>
      <c r="AL198" s="871"/>
      <c r="AN198" s="880"/>
      <c r="AO198" s="279" t="s">
        <v>346</v>
      </c>
      <c r="AP198" s="867"/>
      <c r="AQ198" s="867"/>
      <c r="AR198" s="279"/>
      <c r="AS198" s="948"/>
      <c r="AT198" s="921"/>
      <c r="AU198" s="302">
        <v>49</v>
      </c>
      <c r="AV198" s="302">
        <v>39</v>
      </c>
      <c r="AW198" s="919">
        <f t="shared" ref="AW198:AW203" si="35">SUM(AV198,-AU198)</f>
        <v>-10</v>
      </c>
      <c r="AX198" s="920">
        <f t="shared" ref="AX198:AX203" si="36">AW198/AU198</f>
        <v>-0.20408163265306123</v>
      </c>
      <c r="AY198" s="910">
        <v>6</v>
      </c>
      <c r="AZ198" s="302"/>
      <c r="BA198" s="302"/>
      <c r="BB198" s="283"/>
      <c r="BC198" s="945"/>
      <c r="BD198" s="880"/>
      <c r="BE198" s="871"/>
      <c r="BG198" s="1184"/>
      <c r="BH198" s="279" t="s">
        <v>346</v>
      </c>
      <c r="BI198" s="867"/>
      <c r="BJ198" s="867"/>
      <c r="BK198" s="279"/>
      <c r="BL198" s="948"/>
      <c r="BM198" s="921"/>
      <c r="BN198" s="302">
        <v>39</v>
      </c>
      <c r="BO198" s="302">
        <v>39</v>
      </c>
      <c r="BP198" s="919">
        <f t="shared" ref="BP198:BP203" si="37">SUM(BO198,-BN198)</f>
        <v>0</v>
      </c>
      <c r="BQ198" s="920">
        <f t="shared" ref="BQ198:BQ203" si="38">BP198/BN198</f>
        <v>0</v>
      </c>
      <c r="BR198" s="910">
        <v>6</v>
      </c>
      <c r="BS198" s="302"/>
      <c r="BT198" s="302"/>
      <c r="BU198" s="283"/>
      <c r="BV198" s="945"/>
      <c r="BW198" s="1184"/>
      <c r="BX198" s="871"/>
      <c r="CA198" s="880"/>
      <c r="CB198" s="279" t="s">
        <v>346</v>
      </c>
      <c r="CC198" s="867"/>
      <c r="CD198" s="867"/>
      <c r="CE198" s="279"/>
      <c r="CF198" s="948"/>
      <c r="CG198" s="921"/>
      <c r="CH198" s="302">
        <v>17</v>
      </c>
      <c r="CI198" s="302">
        <v>13</v>
      </c>
      <c r="CJ198" s="919">
        <f t="shared" ref="CJ198:CJ203" si="39">SUM(CI198,-CH198)</f>
        <v>-4</v>
      </c>
      <c r="CK198" s="920">
        <f t="shared" ref="CK198:CK203" si="40">CJ198/CH198</f>
        <v>-0.23529411764705882</v>
      </c>
      <c r="CL198" s="910">
        <v>6</v>
      </c>
      <c r="CM198" s="302"/>
      <c r="CN198" s="302"/>
      <c r="CO198" s="283"/>
      <c r="CP198" s="945"/>
      <c r="CQ198" s="880"/>
      <c r="CR198" s="871"/>
      <c r="CU198" s="1184"/>
      <c r="CV198" s="279" t="s">
        <v>346</v>
      </c>
      <c r="CW198" s="867"/>
      <c r="CX198" s="867"/>
      <c r="CY198" s="279"/>
      <c r="CZ198" s="948"/>
      <c r="DA198" s="921"/>
      <c r="DB198" s="302">
        <v>7</v>
      </c>
      <c r="DC198" s="302">
        <v>7</v>
      </c>
      <c r="DD198" s="919">
        <f t="shared" ref="DD198:DD203" si="41">SUM(DC198,-DB198)</f>
        <v>0</v>
      </c>
      <c r="DE198" s="920">
        <f t="shared" ref="DE198:DE203" si="42">DD198/DB198</f>
        <v>0</v>
      </c>
      <c r="DF198" s="910">
        <v>6</v>
      </c>
      <c r="DG198" s="302"/>
      <c r="DH198" s="302"/>
      <c r="DI198" s="283"/>
      <c r="DJ198" s="945"/>
      <c r="DK198" s="1184"/>
      <c r="DL198" s="871"/>
      <c r="DO198" s="880"/>
      <c r="DP198" s="279" t="s">
        <v>346</v>
      </c>
      <c r="DQ198" s="867"/>
      <c r="DR198" s="867"/>
      <c r="DS198" s="279"/>
      <c r="DT198" s="948"/>
      <c r="DU198" s="921"/>
      <c r="DV198" s="302">
        <v>17</v>
      </c>
      <c r="DW198" s="302">
        <v>15</v>
      </c>
      <c r="DX198" s="919">
        <f t="shared" ref="DX198:DX203" si="43">SUM(DW198,-DV198)</f>
        <v>-2</v>
      </c>
      <c r="DY198" s="920">
        <f t="shared" ref="DY198:DY203" si="44">DX198/DV198</f>
        <v>-0.11764705882352941</v>
      </c>
      <c r="DZ198" s="910">
        <v>6</v>
      </c>
      <c r="EA198" s="302"/>
      <c r="EB198" s="302"/>
      <c r="EC198" s="283"/>
      <c r="ED198" s="945"/>
      <c r="EE198" s="880"/>
      <c r="EF198" s="871"/>
      <c r="EI198" s="1188"/>
      <c r="EJ198" s="279" t="s">
        <v>346</v>
      </c>
      <c r="EK198" s="867"/>
      <c r="EL198" s="867"/>
      <c r="EM198" s="279"/>
      <c r="EN198" s="948"/>
      <c r="EO198" s="921"/>
      <c r="EP198" s="1139">
        <f t="shared" ref="EP198:EQ199" si="45">SUM(AB198,AU198,BN198,CH198,DB198,DV198)</f>
        <v>237</v>
      </c>
      <c r="EQ198" s="1139">
        <f t="shared" si="45"/>
        <v>221</v>
      </c>
      <c r="ER198" s="919">
        <f t="shared" ref="ER198:ER203" si="46">SUM(EQ198,-EP198)</f>
        <v>-16</v>
      </c>
      <c r="ES198" s="920">
        <f t="shared" ref="ES198:ES203" si="47">ER198/EP198</f>
        <v>-6.7510548523206745E-2</v>
      </c>
      <c r="ET198" s="910">
        <v>6</v>
      </c>
      <c r="EU198" s="302"/>
      <c r="EV198" s="302"/>
      <c r="EW198" s="283"/>
      <c r="EX198" s="945"/>
      <c r="EY198" s="1188"/>
      <c r="EZ198" s="871"/>
    </row>
    <row r="199" spans="1:156" ht="9.9499999999999993" customHeight="1">
      <c r="A199" s="1179"/>
      <c r="B199" s="279" t="s">
        <v>347</v>
      </c>
      <c r="C199" s="867"/>
      <c r="D199" s="867"/>
      <c r="E199" s="279"/>
      <c r="F199" s="948"/>
      <c r="G199" s="921"/>
      <c r="H199" s="867">
        <v>173</v>
      </c>
      <c r="I199" s="867">
        <v>158</v>
      </c>
      <c r="J199" s="919">
        <f>SUM(I199,-H199)</f>
        <v>-15</v>
      </c>
      <c r="K199" s="920">
        <f>J199/H199</f>
        <v>-8.6705202312138727E-2</v>
      </c>
      <c r="L199" s="879"/>
      <c r="M199" s="867">
        <v>136</v>
      </c>
      <c r="N199" s="867"/>
      <c r="O199" s="919">
        <f>SUM(N199,-M199)</f>
        <v>-136</v>
      </c>
      <c r="P199" s="948"/>
      <c r="Q199" s="1179"/>
      <c r="R199" s="866"/>
      <c r="U199" s="1184"/>
      <c r="V199" s="279" t="s">
        <v>347</v>
      </c>
      <c r="AA199" s="921"/>
      <c r="AB199" s="302">
        <v>66</v>
      </c>
      <c r="AC199" s="302">
        <v>51</v>
      </c>
      <c r="AD199" s="919">
        <f t="shared" si="33"/>
        <v>-15</v>
      </c>
      <c r="AE199" s="920">
        <f t="shared" si="34"/>
        <v>-0.22727272727272727</v>
      </c>
      <c r="AK199" s="1184"/>
      <c r="AL199" s="871"/>
      <c r="AN199" s="880"/>
      <c r="AO199" s="279" t="s">
        <v>347</v>
      </c>
      <c r="AT199" s="921"/>
      <c r="AU199" s="302">
        <v>40</v>
      </c>
      <c r="AV199" s="302">
        <v>26</v>
      </c>
      <c r="AW199" s="919">
        <f t="shared" si="35"/>
        <v>-14</v>
      </c>
      <c r="AX199" s="920">
        <f t="shared" si="36"/>
        <v>-0.35</v>
      </c>
      <c r="BD199" s="880"/>
      <c r="BE199" s="871"/>
      <c r="BG199" s="1184"/>
      <c r="BH199" s="279" t="s">
        <v>347</v>
      </c>
      <c r="BM199" s="921"/>
      <c r="BN199" s="302">
        <v>19</v>
      </c>
      <c r="BO199" s="302">
        <v>26</v>
      </c>
      <c r="BP199" s="919">
        <f t="shared" si="37"/>
        <v>7</v>
      </c>
      <c r="BQ199" s="920">
        <f t="shared" si="38"/>
        <v>0.36842105263157893</v>
      </c>
      <c r="BW199" s="1184"/>
      <c r="BX199" s="871"/>
      <c r="CA199" s="880"/>
      <c r="CB199" s="279" t="s">
        <v>347</v>
      </c>
      <c r="CG199" s="921"/>
      <c r="CH199" s="302">
        <v>2</v>
      </c>
      <c r="CI199" s="302">
        <v>10</v>
      </c>
      <c r="CJ199" s="919">
        <f t="shared" si="39"/>
        <v>8</v>
      </c>
      <c r="CK199" s="920">
        <f t="shared" si="40"/>
        <v>4</v>
      </c>
      <c r="CQ199" s="880"/>
      <c r="CR199" s="871"/>
      <c r="CU199" s="1184"/>
      <c r="CV199" s="279" t="s">
        <v>347</v>
      </c>
      <c r="DA199" s="921"/>
      <c r="DB199" s="302">
        <v>2</v>
      </c>
      <c r="DC199" s="302">
        <v>2</v>
      </c>
      <c r="DD199" s="919">
        <f t="shared" si="41"/>
        <v>0</v>
      </c>
      <c r="DE199" s="920">
        <f t="shared" si="42"/>
        <v>0</v>
      </c>
      <c r="DK199" s="1184"/>
      <c r="DL199" s="871"/>
      <c r="DO199" s="880"/>
      <c r="DP199" s="279" t="s">
        <v>347</v>
      </c>
      <c r="DU199" s="921"/>
      <c r="DV199" s="302">
        <v>13</v>
      </c>
      <c r="DW199" s="302">
        <v>7</v>
      </c>
      <c r="DX199" s="919">
        <f t="shared" si="43"/>
        <v>-6</v>
      </c>
      <c r="DY199" s="920">
        <f t="shared" si="44"/>
        <v>-0.46153846153846156</v>
      </c>
      <c r="EE199" s="880"/>
      <c r="EF199" s="871"/>
      <c r="EI199" s="1188"/>
      <c r="EJ199" s="279" t="s">
        <v>347</v>
      </c>
      <c r="EO199" s="921"/>
      <c r="EP199" s="1139">
        <f t="shared" si="45"/>
        <v>142</v>
      </c>
      <c r="EQ199" s="1139">
        <f t="shared" si="45"/>
        <v>122</v>
      </c>
      <c r="ER199" s="919">
        <f t="shared" si="46"/>
        <v>-20</v>
      </c>
      <c r="ES199" s="920">
        <f t="shared" si="47"/>
        <v>-0.14084507042253522</v>
      </c>
      <c r="EY199" s="1188"/>
      <c r="EZ199" s="871"/>
    </row>
    <row r="200" spans="1:156">
      <c r="A200" s="1179">
        <v>16</v>
      </c>
      <c r="B200" s="971" t="s">
        <v>348</v>
      </c>
      <c r="C200" s="925"/>
      <c r="D200" s="925">
        <v>460</v>
      </c>
      <c r="E200" s="980"/>
      <c r="F200" s="981"/>
      <c r="G200" s="921"/>
      <c r="H200" s="925">
        <v>479</v>
      </c>
      <c r="I200" s="925">
        <v>471</v>
      </c>
      <c r="J200" s="1210">
        <f>SUM(I200,-H200)</f>
        <v>-8</v>
      </c>
      <c r="K200" s="1212">
        <f>J200/H200</f>
        <v>-1.6701461377870562E-2</v>
      </c>
      <c r="L200" s="879"/>
      <c r="M200" s="929">
        <v>479</v>
      </c>
      <c r="N200" s="929">
        <f>I200</f>
        <v>471</v>
      </c>
      <c r="O200" s="1024">
        <f>SUM(N200,-M200)</f>
        <v>-8</v>
      </c>
      <c r="P200" s="1213">
        <f>O200/M200</f>
        <v>-1.6701461377870562E-2</v>
      </c>
      <c r="Q200" s="1179">
        <v>16</v>
      </c>
      <c r="R200" s="866"/>
      <c r="U200" s="1184">
        <v>16</v>
      </c>
      <c r="V200" s="971" t="s">
        <v>348</v>
      </c>
      <c r="W200" s="867"/>
      <c r="X200" s="867"/>
      <c r="Y200" s="279"/>
      <c r="Z200" s="948"/>
      <c r="AA200" s="921"/>
      <c r="AB200" s="925">
        <v>174</v>
      </c>
      <c r="AC200" s="925">
        <v>159</v>
      </c>
      <c r="AD200" s="1214">
        <f t="shared" si="33"/>
        <v>-15</v>
      </c>
      <c r="AE200" s="1212">
        <f t="shared" si="34"/>
        <v>-8.6206896551724144E-2</v>
      </c>
      <c r="AF200" s="910">
        <v>7</v>
      </c>
      <c r="AG200" s="302"/>
      <c r="AH200" s="302"/>
      <c r="AI200" s="639">
        <f>SUM(AH200,-AG200)</f>
        <v>0</v>
      </c>
      <c r="AJ200" s="945"/>
      <c r="AK200" s="1184">
        <v>16</v>
      </c>
      <c r="AL200" s="871"/>
      <c r="AN200" s="880">
        <v>16</v>
      </c>
      <c r="AO200" s="971" t="s">
        <v>348</v>
      </c>
      <c r="AP200" s="867"/>
      <c r="AQ200" s="867"/>
      <c r="AR200" s="279"/>
      <c r="AS200" s="948"/>
      <c r="AT200" s="921"/>
      <c r="AU200" s="925">
        <v>89</v>
      </c>
      <c r="AV200" s="934">
        <v>65</v>
      </c>
      <c r="AW200" s="1214">
        <f t="shared" si="35"/>
        <v>-24</v>
      </c>
      <c r="AX200" s="1212">
        <f t="shared" si="36"/>
        <v>-0.2696629213483146</v>
      </c>
      <c r="AY200" s="910">
        <v>7</v>
      </c>
      <c r="AZ200" s="302"/>
      <c r="BA200" s="302"/>
      <c r="BB200" s="639">
        <f>SUM(BA200,-AZ200)</f>
        <v>0</v>
      </c>
      <c r="BC200" s="945"/>
      <c r="BD200" s="880">
        <v>16</v>
      </c>
      <c r="BE200" s="871"/>
      <c r="BG200" s="1184">
        <v>16</v>
      </c>
      <c r="BH200" s="971" t="s">
        <v>348</v>
      </c>
      <c r="BI200" s="867"/>
      <c r="BJ200" s="867"/>
      <c r="BK200" s="279"/>
      <c r="BL200" s="948"/>
      <c r="BM200" s="921"/>
      <c r="BN200" s="925">
        <v>58</v>
      </c>
      <c r="BO200" s="925">
        <v>65</v>
      </c>
      <c r="BP200" s="1214">
        <f t="shared" si="37"/>
        <v>7</v>
      </c>
      <c r="BQ200" s="1216">
        <f t="shared" si="38"/>
        <v>0.1206896551724138</v>
      </c>
      <c r="BR200" s="910">
        <v>7</v>
      </c>
      <c r="BS200" s="302"/>
      <c r="BT200" s="302"/>
      <c r="BU200" s="639">
        <f>SUM(BT200,-BS200)</f>
        <v>0</v>
      </c>
      <c r="BV200" s="945"/>
      <c r="BW200" s="1184">
        <v>16</v>
      </c>
      <c r="BX200" s="871"/>
      <c r="CA200" s="880">
        <v>16</v>
      </c>
      <c r="CB200" s="971" t="s">
        <v>348</v>
      </c>
      <c r="CC200" s="867"/>
      <c r="CD200" s="867"/>
      <c r="CE200" s="279"/>
      <c r="CF200" s="948"/>
      <c r="CG200" s="921"/>
      <c r="CH200" s="925">
        <v>19</v>
      </c>
      <c r="CI200" s="925">
        <v>23</v>
      </c>
      <c r="CJ200" s="1214">
        <f t="shared" si="39"/>
        <v>4</v>
      </c>
      <c r="CK200" s="1216">
        <f t="shared" si="40"/>
        <v>0.21052631578947367</v>
      </c>
      <c r="CL200" s="910">
        <v>7</v>
      </c>
      <c r="CM200" s="302"/>
      <c r="CN200" s="302"/>
      <c r="CO200" s="639">
        <f>SUM(CN200,-CM200)</f>
        <v>0</v>
      </c>
      <c r="CP200" s="945"/>
      <c r="CQ200" s="880">
        <v>16</v>
      </c>
      <c r="CR200" s="871"/>
      <c r="CU200" s="1184">
        <v>16</v>
      </c>
      <c r="CV200" s="971" t="s">
        <v>348</v>
      </c>
      <c r="CW200" s="867"/>
      <c r="CX200" s="867"/>
      <c r="CY200" s="279"/>
      <c r="CZ200" s="948"/>
      <c r="DA200" s="921"/>
      <c r="DB200" s="925">
        <v>9</v>
      </c>
      <c r="DC200" s="925">
        <v>9</v>
      </c>
      <c r="DD200" s="1214">
        <f t="shared" si="41"/>
        <v>0</v>
      </c>
      <c r="DE200" s="1216">
        <f t="shared" si="42"/>
        <v>0</v>
      </c>
      <c r="DF200" s="910">
        <v>7</v>
      </c>
      <c r="DG200" s="302"/>
      <c r="DH200" s="302"/>
      <c r="DI200" s="639">
        <f>SUM(DH200,-DG200)</f>
        <v>0</v>
      </c>
      <c r="DJ200" s="945"/>
      <c r="DK200" s="1184">
        <v>16</v>
      </c>
      <c r="DL200" s="871"/>
      <c r="DO200" s="880">
        <v>16</v>
      </c>
      <c r="DP200" s="971" t="s">
        <v>348</v>
      </c>
      <c r="DQ200" s="867"/>
      <c r="DR200" s="867"/>
      <c r="DS200" s="279"/>
      <c r="DT200" s="948"/>
      <c r="DU200" s="921"/>
      <c r="DV200" s="925">
        <v>30</v>
      </c>
      <c r="DW200" s="925">
        <v>22</v>
      </c>
      <c r="DX200" s="1214">
        <f t="shared" si="43"/>
        <v>-8</v>
      </c>
      <c r="DY200" s="1212">
        <f t="shared" si="44"/>
        <v>-0.26666666666666666</v>
      </c>
      <c r="DZ200" s="910">
        <v>7</v>
      </c>
      <c r="EA200" s="302"/>
      <c r="EB200" s="302"/>
      <c r="EC200" s="639">
        <f>SUM(EB200,-EA200)</f>
        <v>0</v>
      </c>
      <c r="ED200" s="945"/>
      <c r="EE200" s="880">
        <v>16</v>
      </c>
      <c r="EF200" s="871"/>
      <c r="EI200" s="1188">
        <v>16</v>
      </c>
      <c r="EJ200" s="971" t="s">
        <v>348</v>
      </c>
      <c r="EK200" s="867"/>
      <c r="EL200" s="867"/>
      <c r="EM200" s="279"/>
      <c r="EN200" s="948"/>
      <c r="EO200" s="921"/>
      <c r="EP200" s="934">
        <f>SUM(AB200,AU200,BN200,CH200,DB200,DV200)</f>
        <v>379</v>
      </c>
      <c r="EQ200" s="934">
        <f>SUM(AC200,AV200,BO200,CI200,DC200,DW200)</f>
        <v>343</v>
      </c>
      <c r="ER200" s="1214">
        <f t="shared" si="46"/>
        <v>-36</v>
      </c>
      <c r="ES200" s="1212">
        <f t="shared" si="47"/>
        <v>-9.498680738786279E-2</v>
      </c>
      <c r="ET200" s="910">
        <v>7</v>
      </c>
      <c r="EU200" s="302"/>
      <c r="EV200" s="302"/>
      <c r="EW200" s="639">
        <f>SUM(EV200,-EU200)</f>
        <v>0</v>
      </c>
      <c r="EX200" s="945"/>
      <c r="EY200" s="1188">
        <v>16</v>
      </c>
      <c r="EZ200" s="871"/>
    </row>
    <row r="201" spans="1:156">
      <c r="A201" s="1179">
        <v>17</v>
      </c>
      <c r="B201" s="697" t="s">
        <v>349</v>
      </c>
      <c r="C201" s="966">
        <f>SUM(C193,C200)</f>
        <v>0</v>
      </c>
      <c r="D201" s="966">
        <f>SUM(D193,D200)</f>
        <v>806</v>
      </c>
      <c r="E201" s="635">
        <f>SUM(D201,-C201)</f>
        <v>806</v>
      </c>
      <c r="F201" s="1218" t="e">
        <f>E201/C201</f>
        <v>#DIV/0!</v>
      </c>
      <c r="G201" s="921"/>
      <c r="H201" s="966">
        <f>SUM(H193,H200)</f>
        <v>827</v>
      </c>
      <c r="I201" s="966">
        <f>SUM(I193,I200)</f>
        <v>814</v>
      </c>
      <c r="J201" s="635">
        <f>SUM(I201,-H201)</f>
        <v>-13</v>
      </c>
      <c r="K201" s="1219">
        <f>J201/H201</f>
        <v>-1.5719467956469165E-2</v>
      </c>
      <c r="L201" s="879"/>
      <c r="M201" s="966">
        <f>SUM(M193,M200)</f>
        <v>827</v>
      </c>
      <c r="N201" s="966">
        <f>SUM(N193,N200)</f>
        <v>814</v>
      </c>
      <c r="O201" s="635">
        <f>SUM(N201,-M201)</f>
        <v>-13</v>
      </c>
      <c r="P201" s="1218">
        <f>O201/M201</f>
        <v>-1.5719467956469165E-2</v>
      </c>
      <c r="Q201" s="1179">
        <v>17</v>
      </c>
      <c r="R201" s="866"/>
      <c r="U201" s="1184">
        <v>17</v>
      </c>
      <c r="V201" s="697" t="s">
        <v>349</v>
      </c>
      <c r="W201" s="867"/>
      <c r="X201" s="867"/>
      <c r="Y201" s="279"/>
      <c r="Z201" s="948"/>
      <c r="AA201" s="921"/>
      <c r="AB201" s="966">
        <f>SUM(AB193,AB200)</f>
        <v>306</v>
      </c>
      <c r="AC201" s="966">
        <f>SUM(AC193,AC200)</f>
        <v>298</v>
      </c>
      <c r="AD201" s="1110">
        <f t="shared" si="33"/>
        <v>-8</v>
      </c>
      <c r="AE201" s="1219">
        <f t="shared" si="34"/>
        <v>-2.6143790849673203E-2</v>
      </c>
      <c r="AF201" s="910">
        <v>8</v>
      </c>
      <c r="AG201" s="302"/>
      <c r="AH201" s="302"/>
      <c r="AI201" s="639">
        <f>SUM(AH201,-AG201)</f>
        <v>0</v>
      </c>
      <c r="AJ201" s="945"/>
      <c r="AK201" s="1184">
        <v>17</v>
      </c>
      <c r="AL201" s="871"/>
      <c r="AN201" s="880">
        <v>17</v>
      </c>
      <c r="AO201" s="697" t="s">
        <v>349</v>
      </c>
      <c r="AP201" s="867"/>
      <c r="AQ201" s="867"/>
      <c r="AR201" s="279"/>
      <c r="AS201" s="948"/>
      <c r="AT201" s="921"/>
      <c r="AU201" s="966">
        <f>SUM(AU193,AU200)</f>
        <v>151</v>
      </c>
      <c r="AV201" s="966">
        <f>SUM(AV193,AV200)</f>
        <v>109</v>
      </c>
      <c r="AW201" s="1110">
        <f t="shared" si="35"/>
        <v>-42</v>
      </c>
      <c r="AX201" s="1219">
        <f t="shared" si="36"/>
        <v>-0.27814569536423839</v>
      </c>
      <c r="AY201" s="910">
        <v>8</v>
      </c>
      <c r="AZ201" s="302"/>
      <c r="BA201" s="302"/>
      <c r="BB201" s="639">
        <f>SUM(BA201,-AZ201)</f>
        <v>0</v>
      </c>
      <c r="BC201" s="945"/>
      <c r="BD201" s="880">
        <v>17</v>
      </c>
      <c r="BE201" s="871"/>
      <c r="BG201" s="1184">
        <v>17</v>
      </c>
      <c r="BH201" s="697" t="s">
        <v>349</v>
      </c>
      <c r="BI201" s="867"/>
      <c r="BJ201" s="867"/>
      <c r="BK201" s="279"/>
      <c r="BL201" s="948"/>
      <c r="BM201" s="921"/>
      <c r="BN201" s="966">
        <f>SUM(BN193,BN200)</f>
        <v>108</v>
      </c>
      <c r="BO201" s="966">
        <f>SUM(BO193,BO200)</f>
        <v>113</v>
      </c>
      <c r="BP201" s="1110">
        <f t="shared" si="37"/>
        <v>5</v>
      </c>
      <c r="BQ201" s="1222">
        <f t="shared" si="38"/>
        <v>4.6296296296296294E-2</v>
      </c>
      <c r="BR201" s="910">
        <v>8</v>
      </c>
      <c r="BS201" s="302"/>
      <c r="BT201" s="302"/>
      <c r="BU201" s="639">
        <f>SUM(BT201,-BS201)</f>
        <v>0</v>
      </c>
      <c r="BV201" s="945"/>
      <c r="BW201" s="1184">
        <v>17</v>
      </c>
      <c r="BX201" s="871"/>
      <c r="CA201" s="880">
        <v>17</v>
      </c>
      <c r="CB201" s="697" t="s">
        <v>349</v>
      </c>
      <c r="CC201" s="867"/>
      <c r="CD201" s="867"/>
      <c r="CE201" s="279"/>
      <c r="CF201" s="948"/>
      <c r="CG201" s="921"/>
      <c r="CH201" s="966">
        <f>SUM(CH193,CH200)</f>
        <v>28</v>
      </c>
      <c r="CI201" s="966">
        <f>SUM(CI193,CI200)</f>
        <v>30</v>
      </c>
      <c r="CJ201" s="1110">
        <f t="shared" si="39"/>
        <v>2</v>
      </c>
      <c r="CK201" s="1222">
        <f t="shared" si="40"/>
        <v>7.1428571428571425E-2</v>
      </c>
      <c r="CL201" s="910">
        <v>8</v>
      </c>
      <c r="CM201" s="302"/>
      <c r="CN201" s="302"/>
      <c r="CO201" s="639">
        <f>SUM(CN201,-CM201)</f>
        <v>0</v>
      </c>
      <c r="CP201" s="945"/>
      <c r="CQ201" s="880">
        <v>17</v>
      </c>
      <c r="CR201" s="871"/>
      <c r="CU201" s="1184">
        <v>17</v>
      </c>
      <c r="CV201" s="1255" t="s">
        <v>349</v>
      </c>
      <c r="CW201" s="867"/>
      <c r="CX201" s="867"/>
      <c r="CY201" s="279"/>
      <c r="CZ201" s="948"/>
      <c r="DA201" s="921"/>
      <c r="DB201" s="966">
        <f>SUM(DB193,DB200)</f>
        <v>18</v>
      </c>
      <c r="DC201" s="966">
        <f>SUM(DC193,DC200)</f>
        <v>20</v>
      </c>
      <c r="DD201" s="1110">
        <f t="shared" si="41"/>
        <v>2</v>
      </c>
      <c r="DE201" s="1222">
        <f t="shared" si="42"/>
        <v>0.1111111111111111</v>
      </c>
      <c r="DF201" s="910">
        <v>8</v>
      </c>
      <c r="DG201" s="302"/>
      <c r="DH201" s="302"/>
      <c r="DI201" s="639">
        <f>SUM(DH201,-DG201)</f>
        <v>0</v>
      </c>
      <c r="DJ201" s="945"/>
      <c r="DK201" s="1184">
        <v>17</v>
      </c>
      <c r="DL201" s="871"/>
      <c r="DO201" s="880">
        <v>17</v>
      </c>
      <c r="DP201" s="1255" t="s">
        <v>349</v>
      </c>
      <c r="DQ201" s="867"/>
      <c r="DR201" s="867"/>
      <c r="DS201" s="279"/>
      <c r="DT201" s="948"/>
      <c r="DU201" s="921"/>
      <c r="DV201" s="966">
        <f>SUM(DV193,DV200)</f>
        <v>58</v>
      </c>
      <c r="DW201" s="966">
        <f>SUM(DW193,DW200)</f>
        <v>53</v>
      </c>
      <c r="DX201" s="1110">
        <f t="shared" si="43"/>
        <v>-5</v>
      </c>
      <c r="DY201" s="1219">
        <f t="shared" si="44"/>
        <v>-8.6206896551724144E-2</v>
      </c>
      <c r="DZ201" s="910">
        <v>8</v>
      </c>
      <c r="EA201" s="302"/>
      <c r="EB201" s="302"/>
      <c r="EC201" s="639">
        <f>SUM(EB201,-EA201)</f>
        <v>0</v>
      </c>
      <c r="ED201" s="945"/>
      <c r="EE201" s="880">
        <v>17</v>
      </c>
      <c r="EF201" s="871"/>
      <c r="EI201" s="1188">
        <v>17</v>
      </c>
      <c r="EJ201" s="1255" t="s">
        <v>349</v>
      </c>
      <c r="EK201" s="867"/>
      <c r="EL201" s="867"/>
      <c r="EM201" s="279"/>
      <c r="EN201" s="948"/>
      <c r="EO201" s="921"/>
      <c r="EP201" s="966">
        <f>SUM(EP193,EP200)</f>
        <v>669</v>
      </c>
      <c r="EQ201" s="966">
        <f>SUM(EQ193,EQ200)</f>
        <v>623</v>
      </c>
      <c r="ER201" s="1110">
        <f t="shared" si="46"/>
        <v>-46</v>
      </c>
      <c r="ES201" s="1219">
        <f t="shared" si="47"/>
        <v>-6.8759342301943194E-2</v>
      </c>
      <c r="ET201" s="910">
        <v>8</v>
      </c>
      <c r="EU201" s="302"/>
      <c r="EV201" s="302"/>
      <c r="EW201" s="639">
        <f>SUM(EV201,-EU201)</f>
        <v>0</v>
      </c>
      <c r="EX201" s="945"/>
      <c r="EY201" s="1188">
        <v>17</v>
      </c>
      <c r="EZ201" s="871"/>
    </row>
    <row r="202" spans="1:156" hidden="1">
      <c r="A202" s="1179">
        <v>16</v>
      </c>
      <c r="B202" s="279"/>
      <c r="C202" s="867"/>
      <c r="D202" s="867"/>
      <c r="E202" s="279"/>
      <c r="F202" s="948"/>
      <c r="G202" s="921"/>
      <c r="H202" s="867"/>
      <c r="I202" s="867"/>
      <c r="J202" s="279"/>
      <c r="K202" s="948"/>
      <c r="L202" s="879"/>
      <c r="M202" s="867"/>
      <c r="N202" s="867"/>
      <c r="O202" s="279"/>
      <c r="P202" s="948"/>
      <c r="Q202" s="1179">
        <v>16</v>
      </c>
      <c r="R202" s="866"/>
      <c r="U202" s="1184">
        <v>16</v>
      </c>
      <c r="V202" s="1256" t="s">
        <v>348</v>
      </c>
      <c r="W202" s="955" t="e">
        <f>#REF!</f>
        <v>#REF!</v>
      </c>
      <c r="X202" s="956">
        <v>164</v>
      </c>
      <c r="Y202" s="957" t="e">
        <f>SUM(AB202,-W202)</f>
        <v>#REF!</v>
      </c>
      <c r="Z202" s="958" t="e">
        <f>Y202/W202</f>
        <v>#REF!</v>
      </c>
      <c r="AA202" s="921"/>
      <c r="AB202" s="956">
        <f>X202</f>
        <v>164</v>
      </c>
      <c r="AC202" s="956">
        <v>157</v>
      </c>
      <c r="AD202" s="1257">
        <f t="shared" si="33"/>
        <v>-7</v>
      </c>
      <c r="AE202" s="1212">
        <f t="shared" si="34"/>
        <v>-4.2682926829268296E-2</v>
      </c>
      <c r="AF202" s="910">
        <v>9</v>
      </c>
      <c r="AG202" s="929">
        <f>N197</f>
        <v>0</v>
      </c>
      <c r="AH202" s="929">
        <f>AC202</f>
        <v>157</v>
      </c>
      <c r="AI202" s="930">
        <f>SUM(AH202,-AG202)</f>
        <v>157</v>
      </c>
      <c r="AJ202" s="938" t="e">
        <f>AI202/AG202</f>
        <v>#DIV/0!</v>
      </c>
      <c r="AK202" s="1184">
        <v>16</v>
      </c>
      <c r="AL202" s="871"/>
      <c r="AN202" s="880">
        <v>16</v>
      </c>
      <c r="AO202" s="1256" t="s">
        <v>348</v>
      </c>
      <c r="AP202" s="955" t="e">
        <f>#REF!</f>
        <v>#REF!</v>
      </c>
      <c r="AQ202" s="956">
        <v>164</v>
      </c>
      <c r="AR202" s="957" t="e">
        <f>SUM(AU202,-AP202)</f>
        <v>#REF!</v>
      </c>
      <c r="AS202" s="958" t="e">
        <f>AR202/AP202</f>
        <v>#REF!</v>
      </c>
      <c r="AT202" s="921"/>
      <c r="AU202" s="956">
        <f>AQ202</f>
        <v>164</v>
      </c>
      <c r="AV202" s="956">
        <v>157</v>
      </c>
      <c r="AW202" s="1257">
        <f t="shared" si="35"/>
        <v>-7</v>
      </c>
      <c r="AX202" s="1212">
        <f t="shared" si="36"/>
        <v>-4.2682926829268296E-2</v>
      </c>
      <c r="AY202" s="910">
        <v>9</v>
      </c>
      <c r="AZ202" s="929">
        <f>AG197</f>
        <v>0</v>
      </c>
      <c r="BA202" s="929">
        <f>AV202</f>
        <v>157</v>
      </c>
      <c r="BB202" s="930">
        <f>SUM(BA202,-AZ202)</f>
        <v>157</v>
      </c>
      <c r="BC202" s="938" t="e">
        <f>BB202/AZ202</f>
        <v>#DIV/0!</v>
      </c>
      <c r="BD202" s="880">
        <v>16</v>
      </c>
      <c r="BE202" s="871"/>
      <c r="BG202" s="1184">
        <v>16</v>
      </c>
      <c r="BH202" s="1256" t="s">
        <v>348</v>
      </c>
      <c r="BI202" s="955" t="e">
        <f>#REF!</f>
        <v>#REF!</v>
      </c>
      <c r="BJ202" s="956">
        <v>164</v>
      </c>
      <c r="BK202" s="957" t="e">
        <f>SUM(BN202,-BI202)</f>
        <v>#REF!</v>
      </c>
      <c r="BL202" s="958" t="e">
        <f>BK202/BI202</f>
        <v>#REF!</v>
      </c>
      <c r="BM202" s="921"/>
      <c r="BN202" s="956">
        <f>BJ202</f>
        <v>164</v>
      </c>
      <c r="BO202" s="956">
        <v>157</v>
      </c>
      <c r="BP202" s="1257">
        <f t="shared" si="37"/>
        <v>-7</v>
      </c>
      <c r="BQ202" s="1212">
        <f t="shared" si="38"/>
        <v>-4.2682926829268296E-2</v>
      </c>
      <c r="BR202" s="910">
        <v>9</v>
      </c>
      <c r="BS202" s="929">
        <f>AZ197</f>
        <v>0</v>
      </c>
      <c r="BT202" s="929">
        <f>BO202</f>
        <v>157</v>
      </c>
      <c r="BU202" s="930">
        <f>SUM(BT202,-BS202)</f>
        <v>157</v>
      </c>
      <c r="BV202" s="938" t="e">
        <f>BU202/BS202</f>
        <v>#DIV/0!</v>
      </c>
      <c r="BW202" s="1184">
        <v>16</v>
      </c>
      <c r="BX202" s="871"/>
      <c r="CA202" s="880">
        <v>16</v>
      </c>
      <c r="CB202" s="1256" t="s">
        <v>348</v>
      </c>
      <c r="CC202" s="955" t="e">
        <f>#REF!</f>
        <v>#REF!</v>
      </c>
      <c r="CD202" s="956">
        <v>164</v>
      </c>
      <c r="CE202" s="957" t="e">
        <f>SUM(CH202,-CC202)</f>
        <v>#REF!</v>
      </c>
      <c r="CF202" s="958" t="e">
        <f>CE202/CC202</f>
        <v>#REF!</v>
      </c>
      <c r="CG202" s="921"/>
      <c r="CH202" s="956">
        <f>CD202</f>
        <v>164</v>
      </c>
      <c r="CI202" s="956">
        <v>157</v>
      </c>
      <c r="CJ202" s="1257">
        <f t="shared" si="39"/>
        <v>-7</v>
      </c>
      <c r="CK202" s="1212">
        <f t="shared" si="40"/>
        <v>-4.2682926829268296E-2</v>
      </c>
      <c r="CL202" s="910">
        <v>9</v>
      </c>
      <c r="CM202" s="929">
        <f>BT197</f>
        <v>0</v>
      </c>
      <c r="CN202" s="929">
        <f>CI202</f>
        <v>157</v>
      </c>
      <c r="CO202" s="930">
        <f>SUM(CN202,-CM202)</f>
        <v>157</v>
      </c>
      <c r="CP202" s="938" t="e">
        <f>CO202/CM202</f>
        <v>#DIV/0!</v>
      </c>
      <c r="CQ202" s="880">
        <v>16</v>
      </c>
      <c r="CR202" s="871"/>
      <c r="CU202" s="1184">
        <v>16</v>
      </c>
      <c r="CV202" s="1256" t="s">
        <v>348</v>
      </c>
      <c r="CW202" s="955" t="e">
        <f>#REF!</f>
        <v>#REF!</v>
      </c>
      <c r="CX202" s="956">
        <v>164</v>
      </c>
      <c r="CY202" s="957" t="e">
        <f>SUM(DB202,-CW202)</f>
        <v>#REF!</v>
      </c>
      <c r="CZ202" s="958" t="e">
        <f>CY202/CW202</f>
        <v>#REF!</v>
      </c>
      <c r="DA202" s="921"/>
      <c r="DB202" s="956">
        <f>CX202</f>
        <v>164</v>
      </c>
      <c r="DC202" s="956">
        <v>157</v>
      </c>
      <c r="DD202" s="1257">
        <f t="shared" si="41"/>
        <v>-7</v>
      </c>
      <c r="DE202" s="1212">
        <f t="shared" si="42"/>
        <v>-4.2682926829268296E-2</v>
      </c>
      <c r="DF202" s="910">
        <v>9</v>
      </c>
      <c r="DG202" s="929">
        <f>CN197</f>
        <v>0</v>
      </c>
      <c r="DH202" s="929">
        <f>DC202</f>
        <v>157</v>
      </c>
      <c r="DI202" s="930">
        <f>SUM(DH202,-DG202)</f>
        <v>157</v>
      </c>
      <c r="DJ202" s="938" t="e">
        <f>DI202/DG202</f>
        <v>#DIV/0!</v>
      </c>
      <c r="DK202" s="1184">
        <v>16</v>
      </c>
      <c r="DL202" s="871"/>
      <c r="DO202" s="880">
        <v>16</v>
      </c>
      <c r="DP202" s="1256" t="s">
        <v>348</v>
      </c>
      <c r="DQ202" s="955" t="e">
        <f>#REF!</f>
        <v>#REF!</v>
      </c>
      <c r="DR202" s="956">
        <v>164</v>
      </c>
      <c r="DS202" s="957" t="e">
        <f>SUM(DV202,-DQ202)</f>
        <v>#REF!</v>
      </c>
      <c r="DT202" s="958" t="e">
        <f>DS202/DQ202</f>
        <v>#REF!</v>
      </c>
      <c r="DU202" s="921"/>
      <c r="DV202" s="956">
        <f>DR202</f>
        <v>164</v>
      </c>
      <c r="DW202" s="956">
        <v>157</v>
      </c>
      <c r="DX202" s="1257">
        <f t="shared" si="43"/>
        <v>-7</v>
      </c>
      <c r="DY202" s="1212">
        <f t="shared" si="44"/>
        <v>-4.2682926829268296E-2</v>
      </c>
      <c r="DZ202" s="910">
        <v>9</v>
      </c>
      <c r="EA202" s="929">
        <f>DH197</f>
        <v>0</v>
      </c>
      <c r="EB202" s="929">
        <f>DW202</f>
        <v>157</v>
      </c>
      <c r="EC202" s="930">
        <f>SUM(EB202,-EA202)</f>
        <v>157</v>
      </c>
      <c r="ED202" s="938" t="e">
        <f>EC202/EA202</f>
        <v>#DIV/0!</v>
      </c>
      <c r="EE202" s="880">
        <v>16</v>
      </c>
      <c r="EF202" s="871"/>
      <c r="EI202" s="1188">
        <v>16</v>
      </c>
      <c r="EJ202" s="1256" t="s">
        <v>348</v>
      </c>
      <c r="EK202" s="955" t="e">
        <f>#REF!</f>
        <v>#REF!</v>
      </c>
      <c r="EL202" s="956">
        <v>164</v>
      </c>
      <c r="EM202" s="957" t="e">
        <f>SUM(EP202,-EK202)</f>
        <v>#REF!</v>
      </c>
      <c r="EN202" s="958" t="e">
        <f>EM202/EK202</f>
        <v>#REF!</v>
      </c>
      <c r="EO202" s="921"/>
      <c r="EP202" s="956">
        <f>EL202</f>
        <v>164</v>
      </c>
      <c r="EQ202" s="956">
        <v>157</v>
      </c>
      <c r="ER202" s="1257">
        <f t="shared" si="46"/>
        <v>-7</v>
      </c>
      <c r="ES202" s="1212">
        <f t="shared" si="47"/>
        <v>-4.2682926829268296E-2</v>
      </c>
      <c r="ET202" s="910">
        <v>9</v>
      </c>
      <c r="EU202" s="929">
        <f>EB197</f>
        <v>0</v>
      </c>
      <c r="EV202" s="929">
        <f>EQ202</f>
        <v>157</v>
      </c>
      <c r="EW202" s="930">
        <f>SUM(EV202,-EU202)</f>
        <v>157</v>
      </c>
      <c r="EX202" s="938" t="e">
        <f>EW202/EU202</f>
        <v>#DIV/0!</v>
      </c>
      <c r="EY202" s="1188">
        <v>16</v>
      </c>
      <c r="EZ202" s="871"/>
    </row>
    <row r="203" spans="1:156" hidden="1">
      <c r="A203" s="1179">
        <v>17</v>
      </c>
      <c r="B203" s="279"/>
      <c r="C203" s="867"/>
      <c r="D203" s="867"/>
      <c r="E203" s="279"/>
      <c r="F203" s="948"/>
      <c r="G203" s="921"/>
      <c r="H203" s="867"/>
      <c r="I203" s="867"/>
      <c r="J203" s="279"/>
      <c r="K203" s="948"/>
      <c r="L203" s="879"/>
      <c r="M203" s="867"/>
      <c r="N203" s="867"/>
      <c r="O203" s="279"/>
      <c r="P203" s="948"/>
      <c r="Q203" s="1179">
        <v>17</v>
      </c>
      <c r="R203" s="866"/>
      <c r="U203" s="1184">
        <v>17</v>
      </c>
      <c r="V203" s="960" t="s">
        <v>349</v>
      </c>
      <c r="W203" s="961" t="e">
        <f>SUM(W193,W202)</f>
        <v>#REF!</v>
      </c>
      <c r="X203" s="962">
        <f>SUM(X193,X202)</f>
        <v>294</v>
      </c>
      <c r="Y203" s="1110" t="e">
        <f>SUM(X203,-W203)</f>
        <v>#REF!</v>
      </c>
      <c r="Z203" s="1111" t="e">
        <f>Y203/W203</f>
        <v>#REF!</v>
      </c>
      <c r="AA203" s="921"/>
      <c r="AB203" s="962">
        <f>SUM(AB193,AB202)</f>
        <v>296</v>
      </c>
      <c r="AC203" s="962">
        <f>SUM(AC193,AC202)</f>
        <v>296</v>
      </c>
      <c r="AD203" s="1110">
        <f t="shared" si="33"/>
        <v>0</v>
      </c>
      <c r="AE203" s="1222">
        <f t="shared" si="34"/>
        <v>0</v>
      </c>
      <c r="AF203" s="910">
        <v>10</v>
      </c>
      <c r="AG203" s="965">
        <f>SUM(AG193,AG202)</f>
        <v>0</v>
      </c>
      <c r="AH203" s="965">
        <f>SUM(AH193,AH202)</f>
        <v>296</v>
      </c>
      <c r="AI203" s="930">
        <f>SUM(AH203,-AG203)</f>
        <v>296</v>
      </c>
      <c r="AJ203" s="938" t="e">
        <f>AI203/AG203</f>
        <v>#DIV/0!</v>
      </c>
      <c r="AK203" s="1184">
        <v>17</v>
      </c>
      <c r="AL203" s="871"/>
      <c r="AN203" s="880">
        <v>17</v>
      </c>
      <c r="AO203" s="960" t="s">
        <v>349</v>
      </c>
      <c r="AP203" s="961" t="e">
        <f>SUM(AP193,AP202)</f>
        <v>#REF!</v>
      </c>
      <c r="AQ203" s="962">
        <f>SUM(AQ193,AQ202)</f>
        <v>294</v>
      </c>
      <c r="AR203" s="1110" t="e">
        <f>SUM(AQ203,-AP203)</f>
        <v>#REF!</v>
      </c>
      <c r="AS203" s="1111" t="e">
        <f>AR203/AP203</f>
        <v>#REF!</v>
      </c>
      <c r="AT203" s="921"/>
      <c r="AU203" s="962">
        <f>SUM(AU193,AU202)</f>
        <v>226</v>
      </c>
      <c r="AV203" s="962">
        <f>SUM(AV193,AV202)</f>
        <v>201</v>
      </c>
      <c r="AW203" s="1110">
        <f t="shared" si="35"/>
        <v>-25</v>
      </c>
      <c r="AX203" s="1222">
        <f t="shared" si="36"/>
        <v>-0.11061946902654868</v>
      </c>
      <c r="AY203" s="910">
        <v>10</v>
      </c>
      <c r="AZ203" s="965">
        <f>SUM(AZ193,AZ202)</f>
        <v>0</v>
      </c>
      <c r="BA203" s="965">
        <f>SUM(BA193,BA202)</f>
        <v>201</v>
      </c>
      <c r="BB203" s="930">
        <f>SUM(BA203,-AZ203)</f>
        <v>201</v>
      </c>
      <c r="BC203" s="938" t="e">
        <f>BB203/AZ203</f>
        <v>#DIV/0!</v>
      </c>
      <c r="BD203" s="880">
        <v>17</v>
      </c>
      <c r="BE203" s="871"/>
      <c r="BG203" s="1184">
        <v>17</v>
      </c>
      <c r="BH203" s="960" t="s">
        <v>349</v>
      </c>
      <c r="BI203" s="961" t="e">
        <f>SUM(BI193,BI202)</f>
        <v>#REF!</v>
      </c>
      <c r="BJ203" s="962">
        <f>SUM(BJ193,BJ202)</f>
        <v>294</v>
      </c>
      <c r="BK203" s="1110" t="e">
        <f>SUM(BJ203,-BI203)</f>
        <v>#REF!</v>
      </c>
      <c r="BL203" s="1111" t="e">
        <f>BK203/BI203</f>
        <v>#REF!</v>
      </c>
      <c r="BM203" s="921"/>
      <c r="BN203" s="962">
        <f>SUM(BN193,BN202)</f>
        <v>214</v>
      </c>
      <c r="BO203" s="962">
        <f>SUM(BO193,BO202)</f>
        <v>205</v>
      </c>
      <c r="BP203" s="1110">
        <f t="shared" si="37"/>
        <v>-9</v>
      </c>
      <c r="BQ203" s="1222">
        <f t="shared" si="38"/>
        <v>-4.2056074766355138E-2</v>
      </c>
      <c r="BR203" s="910">
        <v>10</v>
      </c>
      <c r="BS203" s="965">
        <f>SUM(BS193,BS202)</f>
        <v>0</v>
      </c>
      <c r="BT203" s="965">
        <f>SUM(BT193,BT202)</f>
        <v>205</v>
      </c>
      <c r="BU203" s="930">
        <f>SUM(BT203,-BS203)</f>
        <v>205</v>
      </c>
      <c r="BV203" s="938" t="e">
        <f>BU203/BS203</f>
        <v>#DIV/0!</v>
      </c>
      <c r="BW203" s="1184">
        <v>17</v>
      </c>
      <c r="BX203" s="871"/>
      <c r="CA203" s="880">
        <v>17</v>
      </c>
      <c r="CB203" s="960" t="s">
        <v>349</v>
      </c>
      <c r="CC203" s="961" t="e">
        <f>SUM(CC193,CC202)</f>
        <v>#REF!</v>
      </c>
      <c r="CD203" s="962">
        <f>SUM(CD193,CD202)</f>
        <v>294</v>
      </c>
      <c r="CE203" s="1110" t="e">
        <f>SUM(CD203,-CC203)</f>
        <v>#REF!</v>
      </c>
      <c r="CF203" s="1111" t="e">
        <f>CE203/CC203</f>
        <v>#REF!</v>
      </c>
      <c r="CG203" s="921"/>
      <c r="CH203" s="962">
        <f>SUM(CH193,CH202)</f>
        <v>173</v>
      </c>
      <c r="CI203" s="962">
        <f>SUM(CI193,CI202)</f>
        <v>164</v>
      </c>
      <c r="CJ203" s="1110">
        <f t="shared" si="39"/>
        <v>-9</v>
      </c>
      <c r="CK203" s="1222">
        <f t="shared" si="40"/>
        <v>-5.2023121387283239E-2</v>
      </c>
      <c r="CL203" s="910">
        <v>10</v>
      </c>
      <c r="CM203" s="965">
        <f>SUM(CM193,CM202)</f>
        <v>0</v>
      </c>
      <c r="CN203" s="965">
        <f>SUM(CN193,CN202)</f>
        <v>164</v>
      </c>
      <c r="CO203" s="930">
        <f>SUM(CN203,-CM203)</f>
        <v>164</v>
      </c>
      <c r="CP203" s="938" t="e">
        <f>CO203/CM203</f>
        <v>#DIV/0!</v>
      </c>
      <c r="CQ203" s="880">
        <v>17</v>
      </c>
      <c r="CR203" s="871"/>
      <c r="CU203" s="1184">
        <v>17</v>
      </c>
      <c r="CV203" s="960" t="s">
        <v>349</v>
      </c>
      <c r="CW203" s="961" t="e">
        <f>SUM(CW193,CW202)</f>
        <v>#REF!</v>
      </c>
      <c r="CX203" s="962">
        <f>SUM(CX193,CX202)</f>
        <v>294</v>
      </c>
      <c r="CY203" s="1110" t="e">
        <f>SUM(CX203,-CW203)</f>
        <v>#REF!</v>
      </c>
      <c r="CZ203" s="1111" t="e">
        <f>CY203/CW203</f>
        <v>#REF!</v>
      </c>
      <c r="DA203" s="921"/>
      <c r="DB203" s="962">
        <f>SUM(DB193,DB202)</f>
        <v>173</v>
      </c>
      <c r="DC203" s="962">
        <f>SUM(DC193,DC202)</f>
        <v>168</v>
      </c>
      <c r="DD203" s="1110">
        <f t="shared" si="41"/>
        <v>-5</v>
      </c>
      <c r="DE203" s="1222">
        <f t="shared" si="42"/>
        <v>-2.8901734104046242E-2</v>
      </c>
      <c r="DF203" s="910">
        <v>10</v>
      </c>
      <c r="DG203" s="965">
        <f>SUM(DG193,DG202)</f>
        <v>0</v>
      </c>
      <c r="DH203" s="965">
        <f>SUM(DH193,DH202)</f>
        <v>168</v>
      </c>
      <c r="DI203" s="930">
        <f>SUM(DH203,-DG203)</f>
        <v>168</v>
      </c>
      <c r="DJ203" s="938" t="e">
        <f>DI203/DG203</f>
        <v>#DIV/0!</v>
      </c>
      <c r="DK203" s="1184">
        <v>17</v>
      </c>
      <c r="DL203" s="871"/>
      <c r="DO203" s="880">
        <v>17</v>
      </c>
      <c r="DP203" s="960" t="s">
        <v>349</v>
      </c>
      <c r="DQ203" s="961" t="e">
        <f>SUM(DQ193,DQ202)</f>
        <v>#REF!</v>
      </c>
      <c r="DR203" s="962">
        <f>SUM(DR193,DR202)</f>
        <v>294</v>
      </c>
      <c r="DS203" s="1110" t="e">
        <f>SUM(DR203,-DQ203)</f>
        <v>#REF!</v>
      </c>
      <c r="DT203" s="1111" t="e">
        <f>DS203/DQ203</f>
        <v>#REF!</v>
      </c>
      <c r="DU203" s="921"/>
      <c r="DV203" s="962">
        <f>SUM(DV193,DV202)</f>
        <v>192</v>
      </c>
      <c r="DW203" s="962">
        <f>SUM(DW193,DW202)</f>
        <v>188</v>
      </c>
      <c r="DX203" s="1110">
        <f t="shared" si="43"/>
        <v>-4</v>
      </c>
      <c r="DY203" s="1222">
        <f t="shared" si="44"/>
        <v>-2.0833333333333332E-2</v>
      </c>
      <c r="DZ203" s="910">
        <v>10</v>
      </c>
      <c r="EA203" s="965">
        <f>SUM(EA193,EA202)</f>
        <v>0</v>
      </c>
      <c r="EB203" s="965">
        <f>SUM(EB193,EB202)</f>
        <v>188</v>
      </c>
      <c r="EC203" s="930">
        <f>SUM(EB203,-EA203)</f>
        <v>188</v>
      </c>
      <c r="ED203" s="938" t="e">
        <f>EC203/EA203</f>
        <v>#DIV/0!</v>
      </c>
      <c r="EE203" s="880">
        <v>17</v>
      </c>
      <c r="EF203" s="871"/>
      <c r="EI203" s="1188">
        <v>17</v>
      </c>
      <c r="EJ203" s="960" t="s">
        <v>349</v>
      </c>
      <c r="EK203" s="961" t="e">
        <f>SUM(EK193,EK202)</f>
        <v>#REF!</v>
      </c>
      <c r="EL203" s="962">
        <f>SUM(EL193,EL202)</f>
        <v>294</v>
      </c>
      <c r="EM203" s="1110" t="e">
        <f>SUM(EL203,-EK203)</f>
        <v>#REF!</v>
      </c>
      <c r="EN203" s="1111" t="e">
        <f>EM203/EK203</f>
        <v>#REF!</v>
      </c>
      <c r="EO203" s="921"/>
      <c r="EP203" s="962">
        <f>SUM(EP193,EP202)</f>
        <v>454</v>
      </c>
      <c r="EQ203" s="962">
        <f>SUM(EQ193,EQ202)</f>
        <v>437</v>
      </c>
      <c r="ER203" s="1110">
        <f t="shared" si="46"/>
        <v>-17</v>
      </c>
      <c r="ES203" s="1222">
        <f t="shared" si="47"/>
        <v>-3.7444933920704845E-2</v>
      </c>
      <c r="ET203" s="910">
        <v>10</v>
      </c>
      <c r="EU203" s="965">
        <f>SUM(EU193,EU202)</f>
        <v>0</v>
      </c>
      <c r="EV203" s="965">
        <f>SUM(EV193,EV202)</f>
        <v>437</v>
      </c>
      <c r="EW203" s="930">
        <f>SUM(EV203,-EU203)</f>
        <v>437</v>
      </c>
      <c r="EX203" s="938" t="e">
        <f>EW203/EU203</f>
        <v>#DIV/0!</v>
      </c>
      <c r="EY203" s="1188">
        <v>17</v>
      </c>
      <c r="EZ203" s="871"/>
    </row>
    <row r="204" spans="1:156" ht="3" customHeight="1">
      <c r="A204" s="1179"/>
      <c r="B204" s="951"/>
      <c r="C204" s="399"/>
      <c r="D204" s="666"/>
      <c r="E204" s="953"/>
      <c r="F204" s="954"/>
      <c r="G204" s="921"/>
      <c r="H204" s="666"/>
      <c r="I204" s="666"/>
      <c r="J204" s="953"/>
      <c r="K204" s="954"/>
      <c r="L204" s="879"/>
      <c r="M204" s="666"/>
      <c r="N204" s="666"/>
      <c r="O204" s="953"/>
      <c r="P204" s="954"/>
      <c r="Q204" s="1179"/>
      <c r="R204" s="866"/>
      <c r="U204" s="1184">
        <v>19</v>
      </c>
      <c r="V204" s="953"/>
      <c r="W204" s="867"/>
      <c r="X204" s="867"/>
      <c r="Y204" s="279"/>
      <c r="Z204" s="948"/>
      <c r="AA204" s="921"/>
      <c r="AB204" s="399"/>
      <c r="AC204" s="399"/>
      <c r="AD204" s="953"/>
      <c r="AE204" s="954"/>
      <c r="AF204" s="910"/>
      <c r="AG204" s="867"/>
      <c r="AH204" s="867"/>
      <c r="AI204" s="279"/>
      <c r="AJ204" s="948"/>
      <c r="AK204" s="1184">
        <v>19</v>
      </c>
      <c r="AL204" s="871"/>
      <c r="AN204" s="880">
        <v>19</v>
      </c>
      <c r="AO204" s="953"/>
      <c r="AP204" s="867"/>
      <c r="AQ204" s="867"/>
      <c r="AR204" s="279"/>
      <c r="AS204" s="948"/>
      <c r="AT204" s="921"/>
      <c r="AU204" s="399"/>
      <c r="AV204" s="399"/>
      <c r="AW204" s="953"/>
      <c r="AX204" s="954"/>
      <c r="AY204" s="910"/>
      <c r="AZ204" s="867"/>
      <c r="BA204" s="867"/>
      <c r="BB204" s="279"/>
      <c r="BC204" s="948"/>
      <c r="BD204" s="880">
        <v>19</v>
      </c>
      <c r="BE204" s="871"/>
      <c r="BG204" s="1184">
        <v>19</v>
      </c>
      <c r="BH204" s="953"/>
      <c r="BI204" s="867"/>
      <c r="BJ204" s="867"/>
      <c r="BK204" s="279"/>
      <c r="BL204" s="948"/>
      <c r="BM204" s="921"/>
      <c r="BN204" s="399"/>
      <c r="BO204" s="399"/>
      <c r="BP204" s="953"/>
      <c r="BQ204" s="954"/>
      <c r="BR204" s="910"/>
      <c r="BS204" s="867"/>
      <c r="BT204" s="867"/>
      <c r="BU204" s="279"/>
      <c r="BV204" s="948"/>
      <c r="BW204" s="1184">
        <v>19</v>
      </c>
      <c r="BX204" s="871"/>
      <c r="CA204" s="880">
        <v>19</v>
      </c>
      <c r="CB204" s="953"/>
      <c r="CC204" s="867"/>
      <c r="CD204" s="867"/>
      <c r="CE204" s="279"/>
      <c r="CF204" s="948"/>
      <c r="CG204" s="921"/>
      <c r="CH204" s="399"/>
      <c r="CI204" s="399"/>
      <c r="CJ204" s="953"/>
      <c r="CK204" s="954"/>
      <c r="CL204" s="910"/>
      <c r="CM204" s="867"/>
      <c r="CN204" s="867"/>
      <c r="CO204" s="279"/>
      <c r="CP204" s="948"/>
      <c r="CQ204" s="880">
        <v>19</v>
      </c>
      <c r="CR204" s="871"/>
      <c r="CU204" s="1184">
        <v>19</v>
      </c>
      <c r="CV204" s="953"/>
      <c r="CW204" s="867"/>
      <c r="CX204" s="867"/>
      <c r="CY204" s="279"/>
      <c r="CZ204" s="948"/>
      <c r="DA204" s="921"/>
      <c r="DB204" s="399"/>
      <c r="DC204" s="399"/>
      <c r="DD204" s="953"/>
      <c r="DE204" s="954"/>
      <c r="DF204" s="910"/>
      <c r="DG204" s="867"/>
      <c r="DH204" s="867"/>
      <c r="DI204" s="279"/>
      <c r="DJ204" s="948"/>
      <c r="DK204" s="1184">
        <v>19</v>
      </c>
      <c r="DL204" s="871"/>
      <c r="DO204" s="880">
        <v>19</v>
      </c>
      <c r="DP204" s="953"/>
      <c r="DQ204" s="867"/>
      <c r="DR204" s="867"/>
      <c r="DS204" s="279"/>
      <c r="DT204" s="948"/>
      <c r="DU204" s="921"/>
      <c r="DV204" s="399"/>
      <c r="DW204" s="399"/>
      <c r="DX204" s="953"/>
      <c r="DY204" s="954"/>
      <c r="DZ204" s="910"/>
      <c r="EA204" s="867"/>
      <c r="EB204" s="867"/>
      <c r="EC204" s="279"/>
      <c r="ED204" s="948"/>
      <c r="EE204" s="880">
        <v>19</v>
      </c>
      <c r="EF204" s="871"/>
      <c r="EI204" s="1188">
        <v>19</v>
      </c>
      <c r="EJ204" s="953"/>
      <c r="EK204" s="867"/>
      <c r="EL204" s="867"/>
      <c r="EM204" s="279"/>
      <c r="EN204" s="948"/>
      <c r="EO204" s="921"/>
      <c r="EP204" s="399"/>
      <c r="EQ204" s="399"/>
      <c r="ER204" s="953"/>
      <c r="ES204" s="954"/>
      <c r="ET204" s="910"/>
      <c r="EU204" s="867"/>
      <c r="EV204" s="867"/>
      <c r="EW204" s="279"/>
      <c r="EX204" s="948"/>
      <c r="EY204" s="1188">
        <v>19</v>
      </c>
      <c r="EZ204" s="871"/>
    </row>
    <row r="205" spans="1:156" ht="9.9499999999999993" customHeight="1">
      <c r="A205" s="1179"/>
      <c r="B205" s="279" t="s">
        <v>350</v>
      </c>
      <c r="C205" s="867">
        <v>370</v>
      </c>
      <c r="D205" s="867">
        <v>111</v>
      </c>
      <c r="E205" s="919">
        <f>SUM(D205,-C205)</f>
        <v>-259</v>
      </c>
      <c r="F205" s="920">
        <f>E205/C205</f>
        <v>-0.7</v>
      </c>
      <c r="G205" s="921"/>
      <c r="H205" s="867">
        <v>90</v>
      </c>
      <c r="I205" s="867">
        <v>73</v>
      </c>
      <c r="J205" s="919">
        <f>SUM(I205,-H205)</f>
        <v>-17</v>
      </c>
      <c r="K205" s="920">
        <f>J205/H205</f>
        <v>-0.18888888888888888</v>
      </c>
      <c r="L205" s="879"/>
      <c r="M205" s="867">
        <v>111</v>
      </c>
      <c r="N205" s="867"/>
      <c r="O205" s="919">
        <f>SUM(N205,-M205)</f>
        <v>-111</v>
      </c>
      <c r="P205" s="920">
        <f>O205/M205</f>
        <v>-1</v>
      </c>
      <c r="Q205" s="1179"/>
      <c r="R205" s="866"/>
      <c r="U205" s="1184"/>
      <c r="V205" s="279" t="s">
        <v>350</v>
      </c>
      <c r="W205" s="867"/>
      <c r="X205" s="867"/>
      <c r="Y205" s="279"/>
      <c r="Z205" s="948"/>
      <c r="AA205" s="921"/>
      <c r="AB205" s="867">
        <v>38</v>
      </c>
      <c r="AC205" s="867">
        <v>24</v>
      </c>
      <c r="AD205" s="919">
        <f>SUM(AC205,-AB205)</f>
        <v>-14</v>
      </c>
      <c r="AE205" s="920">
        <f>AD205/AB205</f>
        <v>-0.36842105263157893</v>
      </c>
      <c r="AF205" s="910"/>
      <c r="AG205" s="867"/>
      <c r="AH205" s="867"/>
      <c r="AI205" s="279"/>
      <c r="AJ205" s="948"/>
      <c r="AK205" s="1184"/>
      <c r="AL205" s="871"/>
      <c r="AN205" s="880"/>
      <c r="AO205" s="279" t="s">
        <v>350</v>
      </c>
      <c r="AP205" s="867"/>
      <c r="AQ205" s="867"/>
      <c r="AR205" s="279"/>
      <c r="AS205" s="948"/>
      <c r="AT205" s="921"/>
      <c r="AU205" s="867">
        <v>16</v>
      </c>
      <c r="AV205" s="867">
        <v>11</v>
      </c>
      <c r="AW205" s="919">
        <f>SUM(AV205,-AU205)</f>
        <v>-5</v>
      </c>
      <c r="AX205" s="920">
        <f>AW205/AU205</f>
        <v>-0.3125</v>
      </c>
      <c r="AY205" s="910"/>
      <c r="AZ205" s="867"/>
      <c r="BA205" s="867"/>
      <c r="BB205" s="279"/>
      <c r="BC205" s="948"/>
      <c r="BD205" s="880"/>
      <c r="BE205" s="871"/>
      <c r="BG205" s="1184"/>
      <c r="BH205" s="279" t="s">
        <v>350</v>
      </c>
      <c r="BI205" s="867"/>
      <c r="BJ205" s="867"/>
      <c r="BK205" s="279"/>
      <c r="BL205" s="948"/>
      <c r="BM205" s="921"/>
      <c r="BN205" s="867">
        <v>7</v>
      </c>
      <c r="BO205" s="867">
        <v>9</v>
      </c>
      <c r="BP205" s="919">
        <f>SUM(BO205,-BN205)</f>
        <v>2</v>
      </c>
      <c r="BQ205" s="920">
        <f>BP205/BN205</f>
        <v>0.2857142857142857</v>
      </c>
      <c r="BR205" s="910"/>
      <c r="BS205" s="867"/>
      <c r="BT205" s="867"/>
      <c r="BU205" s="279"/>
      <c r="BV205" s="948"/>
      <c r="BW205" s="1184"/>
      <c r="BX205" s="871"/>
      <c r="CA205" s="880"/>
      <c r="CB205" s="279" t="s">
        <v>350</v>
      </c>
      <c r="CC205" s="867"/>
      <c r="CD205" s="867"/>
      <c r="CE205" s="279"/>
      <c r="CF205" s="948"/>
      <c r="CG205" s="921"/>
      <c r="CH205" s="867">
        <v>2</v>
      </c>
      <c r="CI205" s="867">
        <v>2</v>
      </c>
      <c r="CJ205" s="919">
        <f>SUM(CI205,-CH205)</f>
        <v>0</v>
      </c>
      <c r="CK205" s="920">
        <f>CJ205/CH205</f>
        <v>0</v>
      </c>
      <c r="CL205" s="910"/>
      <c r="CM205" s="867"/>
      <c r="CN205" s="867"/>
      <c r="CO205" s="279"/>
      <c r="CP205" s="948"/>
      <c r="CQ205" s="880"/>
      <c r="CR205" s="871"/>
      <c r="CU205" s="1184"/>
      <c r="CV205" s="279" t="s">
        <v>350</v>
      </c>
      <c r="CW205" s="867"/>
      <c r="CX205" s="867"/>
      <c r="CY205" s="279"/>
      <c r="CZ205" s="948"/>
      <c r="DA205" s="921"/>
      <c r="DB205" s="867">
        <v>0</v>
      </c>
      <c r="DC205" s="867">
        <v>0</v>
      </c>
      <c r="DD205" s="919">
        <f>SUM(DC205,-DB205)</f>
        <v>0</v>
      </c>
      <c r="DE205" s="920" t="e">
        <f>DD205/DB205</f>
        <v>#DIV/0!</v>
      </c>
      <c r="DF205" s="910"/>
      <c r="DG205" s="867"/>
      <c r="DH205" s="867"/>
      <c r="DI205" s="279"/>
      <c r="DJ205" s="948"/>
      <c r="DK205" s="1184"/>
      <c r="DL205" s="871"/>
      <c r="DO205" s="880"/>
      <c r="DP205" s="279" t="s">
        <v>350</v>
      </c>
      <c r="DQ205" s="867"/>
      <c r="DR205" s="867"/>
      <c r="DS205" s="279"/>
      <c r="DT205" s="948"/>
      <c r="DU205" s="921"/>
      <c r="DV205" s="867">
        <v>1</v>
      </c>
      <c r="DW205" s="867">
        <v>3</v>
      </c>
      <c r="DX205" s="919">
        <f>SUM(DW205,-DV205)</f>
        <v>2</v>
      </c>
      <c r="DY205" s="920">
        <f>DX205/DV205</f>
        <v>2</v>
      </c>
      <c r="DZ205" s="910"/>
      <c r="EA205" s="867"/>
      <c r="EB205" s="867"/>
      <c r="EC205" s="279"/>
      <c r="ED205" s="948"/>
      <c r="EE205" s="880"/>
      <c r="EF205" s="871"/>
      <c r="EI205" s="1188"/>
      <c r="EJ205" s="279" t="s">
        <v>350</v>
      </c>
      <c r="EK205" s="867"/>
      <c r="EL205" s="867"/>
      <c r="EM205" s="279"/>
      <c r="EN205" s="948"/>
      <c r="EO205" s="921"/>
      <c r="EP205" s="1139">
        <f t="shared" ref="EP205:EQ206" si="48">SUM(AB205,AU205,BN205,CH205,DB205,DV205)</f>
        <v>64</v>
      </c>
      <c r="EQ205" s="1139">
        <f t="shared" si="48"/>
        <v>49</v>
      </c>
      <c r="ER205" s="919">
        <f>SUM(EQ205,-EP205)</f>
        <v>-15</v>
      </c>
      <c r="ES205" s="920">
        <f>ER205/EP205</f>
        <v>-0.234375</v>
      </c>
      <c r="ET205" s="910"/>
      <c r="EU205" s="867"/>
      <c r="EV205" s="867"/>
      <c r="EW205" s="279"/>
      <c r="EX205" s="948"/>
      <c r="EY205" s="1188"/>
      <c r="EZ205" s="871"/>
    </row>
    <row r="206" spans="1:156" ht="9.9499999999999993" customHeight="1">
      <c r="A206" s="1179"/>
      <c r="B206" s="279" t="s">
        <v>351</v>
      </c>
      <c r="C206" s="867">
        <v>188</v>
      </c>
      <c r="D206" s="867">
        <v>42</v>
      </c>
      <c r="E206" s="919">
        <f>SUM(D206,-C206)</f>
        <v>-146</v>
      </c>
      <c r="F206" s="920">
        <f>E206/C206</f>
        <v>-0.77659574468085102</v>
      </c>
      <c r="G206" s="921"/>
      <c r="H206" s="867">
        <v>41</v>
      </c>
      <c r="I206" s="867">
        <v>21</v>
      </c>
      <c r="J206" s="919">
        <f>SUM(I206,-H206)</f>
        <v>-20</v>
      </c>
      <c r="K206" s="920">
        <f>J206/H206</f>
        <v>-0.48780487804878048</v>
      </c>
      <c r="L206" s="879"/>
      <c r="M206" s="867">
        <v>42</v>
      </c>
      <c r="N206" s="867"/>
      <c r="O206" s="919">
        <f>SUM(N206,-M206)</f>
        <v>-42</v>
      </c>
      <c r="P206" s="920">
        <f>O206/M206</f>
        <v>-1</v>
      </c>
      <c r="Q206" s="1179"/>
      <c r="R206" s="866"/>
      <c r="U206" s="1184"/>
      <c r="V206" s="279" t="s">
        <v>351</v>
      </c>
      <c r="W206" s="399"/>
      <c r="X206" s="666"/>
      <c r="Y206" s="953"/>
      <c r="Z206" s="954"/>
      <c r="AA206" s="921"/>
      <c r="AB206" s="639">
        <v>19</v>
      </c>
      <c r="AC206" s="639">
        <v>8</v>
      </c>
      <c r="AD206" s="919">
        <f>SUM(AC206,-AB206)</f>
        <v>-11</v>
      </c>
      <c r="AE206" s="920">
        <f>AD206/AB206</f>
        <v>-0.57894736842105265</v>
      </c>
      <c r="AF206" s="910"/>
      <c r="AG206" s="666"/>
      <c r="AH206" s="666"/>
      <c r="AI206" s="953"/>
      <c r="AJ206" s="954"/>
      <c r="AK206" s="1184"/>
      <c r="AL206" s="871"/>
      <c r="AN206" s="880"/>
      <c r="AO206" s="279" t="s">
        <v>351</v>
      </c>
      <c r="AP206" s="399"/>
      <c r="AQ206" s="666"/>
      <c r="AR206" s="953"/>
      <c r="AS206" s="954"/>
      <c r="AT206" s="921"/>
      <c r="AU206" s="1024">
        <v>7</v>
      </c>
      <c r="AV206" s="639">
        <v>4</v>
      </c>
      <c r="AW206" s="919">
        <f>SUM(AV206,-AU206)</f>
        <v>-3</v>
      </c>
      <c r="AX206" s="920">
        <f>AW206/AU206</f>
        <v>-0.42857142857142855</v>
      </c>
      <c r="AY206" s="910"/>
      <c r="AZ206" s="666"/>
      <c r="BA206" s="666"/>
      <c r="BB206" s="953"/>
      <c r="BC206" s="954"/>
      <c r="BD206" s="880"/>
      <c r="BE206" s="871"/>
      <c r="BG206" s="1184"/>
      <c r="BH206" s="279" t="s">
        <v>351</v>
      </c>
      <c r="BI206" s="399"/>
      <c r="BJ206" s="666"/>
      <c r="BK206" s="953"/>
      <c r="BL206" s="954"/>
      <c r="BM206" s="921"/>
      <c r="BN206" s="1024">
        <v>3</v>
      </c>
      <c r="BO206" s="639">
        <v>3</v>
      </c>
      <c r="BP206" s="919">
        <f>SUM(BO206,-BN206)</f>
        <v>0</v>
      </c>
      <c r="BQ206" s="920">
        <f>BP206/BN206</f>
        <v>0</v>
      </c>
      <c r="BR206" s="910"/>
      <c r="BS206" s="666"/>
      <c r="BT206" s="666"/>
      <c r="BU206" s="953"/>
      <c r="BV206" s="954"/>
      <c r="BW206" s="1184"/>
      <c r="BX206" s="871"/>
      <c r="CA206" s="880"/>
      <c r="CB206" s="279" t="s">
        <v>351</v>
      </c>
      <c r="CC206" s="399"/>
      <c r="CD206" s="666"/>
      <c r="CE206" s="953"/>
      <c r="CF206" s="954"/>
      <c r="CG206" s="921"/>
      <c r="CH206" s="1024">
        <v>0</v>
      </c>
      <c r="CI206" s="639">
        <v>0</v>
      </c>
      <c r="CJ206" s="919">
        <f>SUM(CI206,-CH206)</f>
        <v>0</v>
      </c>
      <c r="CK206" s="920" t="e">
        <f>CJ206/CH206</f>
        <v>#DIV/0!</v>
      </c>
      <c r="CL206" s="910"/>
      <c r="CM206" s="666"/>
      <c r="CN206" s="666"/>
      <c r="CO206" s="953"/>
      <c r="CP206" s="954"/>
      <c r="CQ206" s="880"/>
      <c r="CR206" s="871"/>
      <c r="CU206" s="1184"/>
      <c r="CV206" s="279" t="s">
        <v>351</v>
      </c>
      <c r="CW206" s="399"/>
      <c r="CX206" s="666"/>
      <c r="CY206" s="953"/>
      <c r="CZ206" s="954"/>
      <c r="DA206" s="921"/>
      <c r="DB206" s="1024">
        <v>1</v>
      </c>
      <c r="DC206" s="639">
        <v>1</v>
      </c>
      <c r="DD206" s="919">
        <f>SUM(DC206,-DB206)</f>
        <v>0</v>
      </c>
      <c r="DE206" s="920">
        <f>DD206/DB206</f>
        <v>0</v>
      </c>
      <c r="DF206" s="910"/>
      <c r="DG206" s="666"/>
      <c r="DH206" s="666"/>
      <c r="DI206" s="953"/>
      <c r="DJ206" s="954"/>
      <c r="DK206" s="1184"/>
      <c r="DL206" s="871"/>
      <c r="DO206" s="880"/>
      <c r="DP206" s="279" t="s">
        <v>351</v>
      </c>
      <c r="DQ206" s="399"/>
      <c r="DR206" s="666"/>
      <c r="DS206" s="953"/>
      <c r="DT206" s="954"/>
      <c r="DU206" s="921"/>
      <c r="DV206" s="1024">
        <v>3</v>
      </c>
      <c r="DW206" s="639">
        <v>0</v>
      </c>
      <c r="DX206" s="919">
        <f>SUM(DW206,-DV206)</f>
        <v>-3</v>
      </c>
      <c r="DY206" s="920">
        <f>DX206/DV206</f>
        <v>-1</v>
      </c>
      <c r="DZ206" s="910"/>
      <c r="EA206" s="666"/>
      <c r="EB206" s="666"/>
      <c r="EC206" s="953"/>
      <c r="ED206" s="954"/>
      <c r="EE206" s="880"/>
      <c r="EF206" s="871"/>
      <c r="EI206" s="1188"/>
      <c r="EJ206" s="279" t="s">
        <v>351</v>
      </c>
      <c r="EK206" s="399"/>
      <c r="EL206" s="666"/>
      <c r="EM206" s="953"/>
      <c r="EN206" s="954"/>
      <c r="EO206" s="921"/>
      <c r="EP206" s="1139">
        <f t="shared" si="48"/>
        <v>33</v>
      </c>
      <c r="EQ206" s="1139">
        <f t="shared" si="48"/>
        <v>16</v>
      </c>
      <c r="ER206" s="919">
        <f>SUM(EQ206,-EP206)</f>
        <v>-17</v>
      </c>
      <c r="ES206" s="920">
        <f>ER206/EP206</f>
        <v>-0.51515151515151514</v>
      </c>
      <c r="ET206" s="910"/>
      <c r="EU206" s="666"/>
      <c r="EV206" s="666"/>
      <c r="EW206" s="953"/>
      <c r="EX206" s="954"/>
      <c r="EY206" s="1188"/>
      <c r="EZ206" s="871"/>
    </row>
    <row r="207" spans="1:156">
      <c r="A207" s="1179">
        <v>18</v>
      </c>
      <c r="B207" s="971" t="s">
        <v>352</v>
      </c>
      <c r="C207" s="925"/>
      <c r="D207" s="925">
        <v>139</v>
      </c>
      <c r="E207" s="1210">
        <f>SUM(D207,-C207)</f>
        <v>139</v>
      </c>
      <c r="F207" s="1211" t="e">
        <f>E207/C207</f>
        <v>#DIV/0!</v>
      </c>
      <c r="G207" s="921"/>
      <c r="H207" s="925">
        <v>131</v>
      </c>
      <c r="I207" s="925">
        <v>94</v>
      </c>
      <c r="J207" s="1210">
        <f>SUM(I207,-H207)</f>
        <v>-37</v>
      </c>
      <c r="K207" s="1212">
        <f>J207/H207</f>
        <v>-0.28244274809160308</v>
      </c>
      <c r="L207" s="879"/>
      <c r="M207" s="929">
        <v>131</v>
      </c>
      <c r="N207" s="929">
        <f>I207</f>
        <v>94</v>
      </c>
      <c r="O207" s="1024">
        <f>SUM(N207,-M207)</f>
        <v>-37</v>
      </c>
      <c r="P207" s="1213">
        <f>O207/M207</f>
        <v>-0.28244274809160308</v>
      </c>
      <c r="Q207" s="1179">
        <v>18</v>
      </c>
      <c r="R207" s="932">
        <f>SUM(I207,-$H$215)/$H$215</f>
        <v>-0.63565891472868219</v>
      </c>
      <c r="U207" s="1184">
        <v>18</v>
      </c>
      <c r="V207" s="971" t="s">
        <v>352</v>
      </c>
      <c r="W207" s="867">
        <v>370</v>
      </c>
      <c r="X207" s="867">
        <v>111</v>
      </c>
      <c r="Y207" s="919">
        <f>SUM(X207,-W207)</f>
        <v>-259</v>
      </c>
      <c r="Z207" s="920">
        <f>Y207/W207</f>
        <v>-0.7</v>
      </c>
      <c r="AA207" s="921"/>
      <c r="AB207" s="925">
        <v>57</v>
      </c>
      <c r="AC207" s="925">
        <v>32</v>
      </c>
      <c r="AD207" s="1258">
        <f>SUM(AC207,-AB207)</f>
        <v>-25</v>
      </c>
      <c r="AE207" s="1259">
        <f>AD207/AB207</f>
        <v>-0.43859649122807015</v>
      </c>
      <c r="AF207" s="910">
        <v>11</v>
      </c>
      <c r="AG207" s="867">
        <v>111</v>
      </c>
      <c r="AH207" s="867"/>
      <c r="AI207" s="919">
        <f>SUM(AH207,-AG207)</f>
        <v>-111</v>
      </c>
      <c r="AJ207" s="920">
        <f>AI207/AG207</f>
        <v>-1</v>
      </c>
      <c r="AK207" s="1184">
        <v>18</v>
      </c>
      <c r="AL207" s="932">
        <f>SUM(AC207,-$AB$215)/$AB$215</f>
        <v>-0.66666666666666663</v>
      </c>
      <c r="AN207" s="880">
        <v>18</v>
      </c>
      <c r="AO207" s="971" t="s">
        <v>352</v>
      </c>
      <c r="AP207" s="867">
        <v>370</v>
      </c>
      <c r="AQ207" s="867">
        <v>111</v>
      </c>
      <c r="AR207" s="919">
        <f>SUM(AQ207,-AP207)</f>
        <v>-259</v>
      </c>
      <c r="AS207" s="920">
        <f>AR207/AP207</f>
        <v>-0.7</v>
      </c>
      <c r="AT207" s="921"/>
      <c r="AU207" s="925">
        <v>23</v>
      </c>
      <c r="AV207" s="925">
        <v>15</v>
      </c>
      <c r="AW207" s="1258">
        <f>SUM(AV207,-AU207)</f>
        <v>-8</v>
      </c>
      <c r="AX207" s="1259">
        <f>AW207/AU207</f>
        <v>-0.34782608695652173</v>
      </c>
      <c r="AY207" s="910">
        <v>11</v>
      </c>
      <c r="AZ207" s="867">
        <v>111</v>
      </c>
      <c r="BA207" s="867"/>
      <c r="BB207" s="919">
        <f>SUM(BA207,-AZ207)</f>
        <v>-111</v>
      </c>
      <c r="BC207" s="920">
        <f>BB207/AZ207</f>
        <v>-1</v>
      </c>
      <c r="BD207" s="880">
        <v>18</v>
      </c>
      <c r="BE207" s="932">
        <f>SUM(AV207,-$AU$215)/$AU$215</f>
        <v>-0.66666666666666663</v>
      </c>
      <c r="BG207" s="1184">
        <v>18</v>
      </c>
      <c r="BH207" s="971" t="s">
        <v>352</v>
      </c>
      <c r="BI207" s="867">
        <v>370</v>
      </c>
      <c r="BJ207" s="867">
        <v>111</v>
      </c>
      <c r="BK207" s="919">
        <f>SUM(BJ207,-BI207)</f>
        <v>-259</v>
      </c>
      <c r="BL207" s="920">
        <f>BK207/BI207</f>
        <v>-0.7</v>
      </c>
      <c r="BM207" s="921"/>
      <c r="BN207" s="925">
        <v>10</v>
      </c>
      <c r="BO207" s="925">
        <v>12</v>
      </c>
      <c r="BP207" s="1258">
        <f>SUM(BO207,-BN207)</f>
        <v>2</v>
      </c>
      <c r="BQ207" s="1260">
        <f>BP207/BN207</f>
        <v>0.2</v>
      </c>
      <c r="BR207" s="910">
        <v>11</v>
      </c>
      <c r="BS207" s="867">
        <v>111</v>
      </c>
      <c r="BT207" s="867"/>
      <c r="BU207" s="919">
        <f>SUM(BT207,-BS207)</f>
        <v>-111</v>
      </c>
      <c r="BV207" s="920">
        <f>BU207/BS207</f>
        <v>-1</v>
      </c>
      <c r="BW207" s="1184">
        <v>18</v>
      </c>
      <c r="BX207" s="932">
        <f>SUM(BO207,-$BN$215)/$BN$215</f>
        <v>-0.42857142857142855</v>
      </c>
      <c r="CA207" s="880">
        <v>18</v>
      </c>
      <c r="CB207" s="971" t="s">
        <v>352</v>
      </c>
      <c r="CC207" s="867">
        <v>370</v>
      </c>
      <c r="CD207" s="867">
        <v>111</v>
      </c>
      <c r="CE207" s="919">
        <f>SUM(CD207,-CC207)</f>
        <v>-259</v>
      </c>
      <c r="CF207" s="920">
        <f>CE207/CC207</f>
        <v>-0.7</v>
      </c>
      <c r="CG207" s="921"/>
      <c r="CH207" s="925">
        <v>2</v>
      </c>
      <c r="CI207" s="925">
        <v>2</v>
      </c>
      <c r="CJ207" s="1258">
        <f>SUM(CI207,-CH207)</f>
        <v>0</v>
      </c>
      <c r="CK207" s="1260">
        <f>CJ207/CH207</f>
        <v>0</v>
      </c>
      <c r="CL207" s="910">
        <v>11</v>
      </c>
      <c r="CM207" s="867">
        <v>111</v>
      </c>
      <c r="CN207" s="867"/>
      <c r="CO207" s="919">
        <f>SUM(CN207,-CM207)</f>
        <v>-111</v>
      </c>
      <c r="CP207" s="920">
        <f>CO207/CM207</f>
        <v>-1</v>
      </c>
      <c r="CQ207" s="880">
        <v>18</v>
      </c>
      <c r="CR207" s="932">
        <f>SUM(CI207,-$CH$215)/$CH$215</f>
        <v>-0.5</v>
      </c>
      <c r="CU207" s="1184">
        <v>18</v>
      </c>
      <c r="CV207" s="971" t="s">
        <v>352</v>
      </c>
      <c r="CW207" s="867">
        <v>370</v>
      </c>
      <c r="CX207" s="867">
        <v>111</v>
      </c>
      <c r="CY207" s="919">
        <f>SUM(CX207,-CW207)</f>
        <v>-259</v>
      </c>
      <c r="CZ207" s="920">
        <f>CY207/CW207</f>
        <v>-0.7</v>
      </c>
      <c r="DA207" s="921"/>
      <c r="DB207" s="925">
        <v>1</v>
      </c>
      <c r="DC207" s="925">
        <v>1</v>
      </c>
      <c r="DD207" s="1258">
        <f>SUM(DC207,-DB207)</f>
        <v>0</v>
      </c>
      <c r="DE207" s="1260">
        <f>DD207/DB207</f>
        <v>0</v>
      </c>
      <c r="DF207" s="910">
        <v>11</v>
      </c>
      <c r="DG207" s="867">
        <v>111</v>
      </c>
      <c r="DH207" s="867"/>
      <c r="DI207" s="919">
        <f>SUM(DH207,-DG207)</f>
        <v>-111</v>
      </c>
      <c r="DJ207" s="920">
        <f>DI207/DG207</f>
        <v>-1</v>
      </c>
      <c r="DK207" s="1184">
        <v>18</v>
      </c>
      <c r="DL207" s="932">
        <f>SUM(DC207,-$DB$215)/$DB$215</f>
        <v>-0.66666666666666663</v>
      </c>
      <c r="DO207" s="880">
        <v>18</v>
      </c>
      <c r="DP207" s="971" t="s">
        <v>352</v>
      </c>
      <c r="DQ207" s="867">
        <v>370</v>
      </c>
      <c r="DR207" s="867">
        <v>111</v>
      </c>
      <c r="DS207" s="919">
        <f>SUM(DR207,-DQ207)</f>
        <v>-259</v>
      </c>
      <c r="DT207" s="920">
        <f>DS207/DQ207</f>
        <v>-0.7</v>
      </c>
      <c r="DU207" s="921"/>
      <c r="DV207" s="925">
        <v>4</v>
      </c>
      <c r="DW207" s="925">
        <v>3</v>
      </c>
      <c r="DX207" s="1258">
        <f>SUM(DW207,-DV207)</f>
        <v>-1</v>
      </c>
      <c r="DY207" s="1259">
        <f>DX207/DV207</f>
        <v>-0.25</v>
      </c>
      <c r="DZ207" s="910">
        <v>11</v>
      </c>
      <c r="EA207" s="867">
        <v>111</v>
      </c>
      <c r="EB207" s="867"/>
      <c r="EC207" s="919">
        <f>SUM(EB207,-EA207)</f>
        <v>-111</v>
      </c>
      <c r="ED207" s="920">
        <f>EC207/EA207</f>
        <v>-1</v>
      </c>
      <c r="EE207" s="880">
        <v>18</v>
      </c>
      <c r="EF207" s="932">
        <f>SUM(DW207,-$DV$215)/$DV$215</f>
        <v>-0.89655172413793105</v>
      </c>
      <c r="EI207" s="1188">
        <v>18</v>
      </c>
      <c r="EJ207" s="971" t="s">
        <v>352</v>
      </c>
      <c r="EK207" s="867">
        <v>370</v>
      </c>
      <c r="EL207" s="867">
        <v>111</v>
      </c>
      <c r="EM207" s="919">
        <f>SUM(EL207,-EK207)</f>
        <v>-259</v>
      </c>
      <c r="EN207" s="920">
        <f>EM207/EK207</f>
        <v>-0.7</v>
      </c>
      <c r="EO207" s="921"/>
      <c r="EP207" s="934">
        <f>SUM(AB207,AU207,BN207,CH207,DB207,DV207)</f>
        <v>97</v>
      </c>
      <c r="EQ207" s="934">
        <f>SUM(AC207,AV207,BO207,CI207,DC207,DW207)</f>
        <v>65</v>
      </c>
      <c r="ER207" s="1258">
        <f>SUM(EQ207,-EP207)</f>
        <v>-32</v>
      </c>
      <c r="ES207" s="1259">
        <f>ER207/EP207</f>
        <v>-0.32989690721649484</v>
      </c>
      <c r="ET207" s="910">
        <v>11</v>
      </c>
      <c r="EU207" s="867">
        <v>111</v>
      </c>
      <c r="EV207" s="867"/>
      <c r="EW207" s="919">
        <f>SUM(EV207,-EU207)</f>
        <v>-111</v>
      </c>
      <c r="EX207" s="920">
        <f>EW207/EU207</f>
        <v>-1</v>
      </c>
      <c r="EY207" s="1188">
        <v>18</v>
      </c>
      <c r="EZ207" s="932">
        <f>SUM(EQ207,-$EP$215)/$EP$215</f>
        <v>-0.67171717171717171</v>
      </c>
    </row>
    <row r="208" spans="1:156">
      <c r="A208" s="1179">
        <v>19</v>
      </c>
      <c r="B208" s="371" t="s">
        <v>248</v>
      </c>
      <c r="C208" s="867"/>
      <c r="D208" s="424">
        <v>126</v>
      </c>
      <c r="E208" s="279"/>
      <c r="F208" s="1175">
        <f>D208/D207</f>
        <v>0.90647482014388492</v>
      </c>
      <c r="G208" s="921"/>
      <c r="H208" s="942">
        <v>119</v>
      </c>
      <c r="I208" s="942">
        <v>80</v>
      </c>
      <c r="J208" s="943">
        <f>H208/H207</f>
        <v>0.90839694656488545</v>
      </c>
      <c r="K208" s="944">
        <f>I208/I207</f>
        <v>0.85106382978723405</v>
      </c>
      <c r="L208" s="879"/>
      <c r="M208" s="424"/>
      <c r="N208" s="424"/>
      <c r="O208" s="279"/>
      <c r="P208" s="948"/>
      <c r="Q208" s="1179">
        <v>19</v>
      </c>
      <c r="R208" s="932">
        <f>SUM(I208,-$H$215)/$H$215</f>
        <v>-0.68992248062015504</v>
      </c>
      <c r="U208" s="1184">
        <v>19</v>
      </c>
      <c r="V208" s="371" t="s">
        <v>248</v>
      </c>
      <c r="W208" s="867">
        <v>188</v>
      </c>
      <c r="X208" s="867">
        <v>42</v>
      </c>
      <c r="Y208" s="919">
        <f>SUM(X208,-W208)</f>
        <v>-146</v>
      </c>
      <c r="Z208" s="920">
        <f>Y208/W208</f>
        <v>-0.77659574468085102</v>
      </c>
      <c r="AA208" s="921"/>
      <c r="AB208" s="1261">
        <v>50</v>
      </c>
      <c r="AC208" s="1261">
        <v>25</v>
      </c>
      <c r="AD208" s="943">
        <f>AB208/AB207</f>
        <v>0.8771929824561403</v>
      </c>
      <c r="AE208" s="944">
        <f>AC208/AC207</f>
        <v>0.78125</v>
      </c>
      <c r="AF208" s="910">
        <v>12</v>
      </c>
      <c r="AG208" s="867">
        <v>42</v>
      </c>
      <c r="AH208" s="867"/>
      <c r="AI208" s="919">
        <f>SUM(AH208,-AG208)</f>
        <v>-42</v>
      </c>
      <c r="AJ208" s="920">
        <f>AI208/AG208</f>
        <v>-1</v>
      </c>
      <c r="AK208" s="1184">
        <v>19</v>
      </c>
      <c r="AL208" s="932">
        <f>SUM(AC208,-$AB$215)/$AB$215</f>
        <v>-0.73958333333333337</v>
      </c>
      <c r="AN208" s="880">
        <v>19</v>
      </c>
      <c r="AO208" s="371" t="s">
        <v>248</v>
      </c>
      <c r="AP208" s="867">
        <v>188</v>
      </c>
      <c r="AQ208" s="867">
        <v>42</v>
      </c>
      <c r="AR208" s="919">
        <f>SUM(AQ208,-AP208)</f>
        <v>-146</v>
      </c>
      <c r="AS208" s="920">
        <f>AR208/AP208</f>
        <v>-0.77659574468085102</v>
      </c>
      <c r="AT208" s="921"/>
      <c r="AU208" s="1261">
        <v>22</v>
      </c>
      <c r="AV208" s="1261">
        <v>12</v>
      </c>
      <c r="AW208" s="943">
        <f>AU208/AU207</f>
        <v>0.95652173913043481</v>
      </c>
      <c r="AX208" s="944">
        <f>AV208/AV207</f>
        <v>0.8</v>
      </c>
      <c r="AY208" s="910">
        <v>12</v>
      </c>
      <c r="AZ208" s="867">
        <v>42</v>
      </c>
      <c r="BA208" s="867"/>
      <c r="BB208" s="919">
        <f>SUM(BA208,-AZ208)</f>
        <v>-42</v>
      </c>
      <c r="BC208" s="920">
        <f>BB208/AZ208</f>
        <v>-1</v>
      </c>
      <c r="BD208" s="880">
        <v>19</v>
      </c>
      <c r="BE208" s="932">
        <f>SUM(AV208,-$AU$215)/$AU$215</f>
        <v>-0.73333333333333328</v>
      </c>
      <c r="BG208" s="1184">
        <v>19</v>
      </c>
      <c r="BH208" s="371" t="s">
        <v>248</v>
      </c>
      <c r="BI208" s="867">
        <v>188</v>
      </c>
      <c r="BJ208" s="867">
        <v>42</v>
      </c>
      <c r="BK208" s="919">
        <f>SUM(BJ208,-BI208)</f>
        <v>-146</v>
      </c>
      <c r="BL208" s="920">
        <f>BK208/BI208</f>
        <v>-0.77659574468085102</v>
      </c>
      <c r="BM208" s="921"/>
      <c r="BN208" s="1261">
        <v>9</v>
      </c>
      <c r="BO208" s="1261">
        <v>12</v>
      </c>
      <c r="BP208" s="944">
        <f>BN208/BN207</f>
        <v>0.9</v>
      </c>
      <c r="BQ208" s="943">
        <f>BO208/BO207</f>
        <v>1</v>
      </c>
      <c r="BR208" s="910">
        <v>12</v>
      </c>
      <c r="BS208" s="867">
        <v>42</v>
      </c>
      <c r="BT208" s="867"/>
      <c r="BU208" s="919">
        <f>SUM(BT208,-BS208)</f>
        <v>-42</v>
      </c>
      <c r="BV208" s="920">
        <f>BU208/BS208</f>
        <v>-1</v>
      </c>
      <c r="BW208" s="1184">
        <v>19</v>
      </c>
      <c r="BX208" s="932">
        <f>SUM(BO208,-$BN$215)/$BN$215</f>
        <v>-0.42857142857142855</v>
      </c>
      <c r="CA208" s="880">
        <v>19</v>
      </c>
      <c r="CB208" s="371" t="s">
        <v>248</v>
      </c>
      <c r="CC208" s="867">
        <v>188</v>
      </c>
      <c r="CD208" s="867">
        <v>42</v>
      </c>
      <c r="CE208" s="919">
        <f>SUM(CD208,-CC208)</f>
        <v>-146</v>
      </c>
      <c r="CF208" s="920">
        <f>CE208/CC208</f>
        <v>-0.77659574468085102</v>
      </c>
      <c r="CG208" s="921"/>
      <c r="CH208" s="1261">
        <v>2</v>
      </c>
      <c r="CI208" s="1261">
        <v>2</v>
      </c>
      <c r="CJ208" s="944">
        <f>CH208/CH207</f>
        <v>1</v>
      </c>
      <c r="CK208" s="944">
        <f>CI208/CI207</f>
        <v>1</v>
      </c>
      <c r="CL208" s="910">
        <v>12</v>
      </c>
      <c r="CM208" s="867">
        <v>42</v>
      </c>
      <c r="CN208" s="867"/>
      <c r="CO208" s="919">
        <f>SUM(CN208,-CM208)</f>
        <v>-42</v>
      </c>
      <c r="CP208" s="920">
        <f>CO208/CM208</f>
        <v>-1</v>
      </c>
      <c r="CQ208" s="880">
        <v>19</v>
      </c>
      <c r="CR208" s="932">
        <f>SUM(CI208,-$CH$215)/$CH$215</f>
        <v>-0.5</v>
      </c>
      <c r="CU208" s="1184">
        <v>19</v>
      </c>
      <c r="CV208" s="371" t="s">
        <v>248</v>
      </c>
      <c r="CW208" s="867">
        <v>188</v>
      </c>
      <c r="CX208" s="867">
        <v>42</v>
      </c>
      <c r="CY208" s="919">
        <f>SUM(CX208,-CW208)</f>
        <v>-146</v>
      </c>
      <c r="CZ208" s="920">
        <f>CY208/CW208</f>
        <v>-0.77659574468085102</v>
      </c>
      <c r="DA208" s="921"/>
      <c r="DB208" s="1261">
        <v>1</v>
      </c>
      <c r="DC208" s="1261">
        <v>1</v>
      </c>
      <c r="DD208" s="944">
        <f>DB208/DB207</f>
        <v>1</v>
      </c>
      <c r="DE208" s="944">
        <f>DC208/DC207</f>
        <v>1</v>
      </c>
      <c r="DF208" s="910">
        <v>12</v>
      </c>
      <c r="DG208" s="867">
        <v>42</v>
      </c>
      <c r="DH208" s="867"/>
      <c r="DI208" s="919">
        <f>SUM(DH208,-DG208)</f>
        <v>-42</v>
      </c>
      <c r="DJ208" s="920">
        <f>DI208/DG208</f>
        <v>-1</v>
      </c>
      <c r="DK208" s="1184">
        <v>19</v>
      </c>
      <c r="DL208" s="932">
        <f>SUM(DC208,-$DB$215)/$DB$215</f>
        <v>-0.66666666666666663</v>
      </c>
      <c r="DO208" s="880">
        <v>19</v>
      </c>
      <c r="DP208" s="371" t="s">
        <v>248</v>
      </c>
      <c r="DQ208" s="867">
        <v>188</v>
      </c>
      <c r="DR208" s="867">
        <v>42</v>
      </c>
      <c r="DS208" s="919">
        <f>SUM(DR208,-DQ208)</f>
        <v>-146</v>
      </c>
      <c r="DT208" s="920">
        <f>DS208/DQ208</f>
        <v>-0.77659574468085102</v>
      </c>
      <c r="DU208" s="921"/>
      <c r="DV208" s="1261">
        <v>4</v>
      </c>
      <c r="DW208" s="1261">
        <v>1</v>
      </c>
      <c r="DX208" s="1250">
        <f>DV208/DV207</f>
        <v>1</v>
      </c>
      <c r="DY208" s="944">
        <f>DW208/DW207</f>
        <v>0.33333333333333331</v>
      </c>
      <c r="DZ208" s="910">
        <v>12</v>
      </c>
      <c r="EA208" s="867">
        <v>42</v>
      </c>
      <c r="EB208" s="867"/>
      <c r="EC208" s="919">
        <f>SUM(EB208,-EA208)</f>
        <v>-42</v>
      </c>
      <c r="ED208" s="920">
        <f>EC208/EA208</f>
        <v>-1</v>
      </c>
      <c r="EE208" s="880">
        <v>19</v>
      </c>
      <c r="EF208" s="932">
        <f>SUM(DW208,-$DV$215)/$DV$215</f>
        <v>-0.96551724137931039</v>
      </c>
      <c r="EI208" s="1188">
        <v>19</v>
      </c>
      <c r="EJ208" s="371" t="s">
        <v>248</v>
      </c>
      <c r="EK208" s="867">
        <v>188</v>
      </c>
      <c r="EL208" s="867">
        <v>42</v>
      </c>
      <c r="EM208" s="919">
        <f>SUM(EL208,-EK208)</f>
        <v>-146</v>
      </c>
      <c r="EN208" s="920">
        <f>EM208/EK208</f>
        <v>-0.77659574468085102</v>
      </c>
      <c r="EO208" s="921"/>
      <c r="EP208" s="1261">
        <v>32</v>
      </c>
      <c r="EQ208" s="1261">
        <v>28</v>
      </c>
      <c r="ER208" s="944">
        <f>EP208/EP207</f>
        <v>0.32989690721649484</v>
      </c>
      <c r="ES208" s="943">
        <f>EQ208/EQ207</f>
        <v>0.43076923076923079</v>
      </c>
      <c r="ET208" s="910">
        <v>12</v>
      </c>
      <c r="EU208" s="867">
        <v>42</v>
      </c>
      <c r="EV208" s="867"/>
      <c r="EW208" s="919">
        <f>SUM(EV208,-EU208)</f>
        <v>-42</v>
      </c>
      <c r="EX208" s="920">
        <f>EW208/EU208</f>
        <v>-1</v>
      </c>
      <c r="EY208" s="1188">
        <v>19</v>
      </c>
      <c r="EZ208" s="932">
        <f>SUM(EQ208,-$EP$215)/$EP$215</f>
        <v>-0.85858585858585856</v>
      </c>
    </row>
    <row r="209" spans="1:156">
      <c r="A209" s="1179">
        <v>20</v>
      </c>
      <c r="B209" s="371" t="s">
        <v>249</v>
      </c>
      <c r="C209" s="966"/>
      <c r="D209" s="424">
        <v>13</v>
      </c>
      <c r="E209" s="279"/>
      <c r="F209" s="1175">
        <f>D209/D207</f>
        <v>9.3525179856115109E-2</v>
      </c>
      <c r="G209" s="921"/>
      <c r="H209" s="942">
        <v>12</v>
      </c>
      <c r="I209" s="942">
        <v>14</v>
      </c>
      <c r="J209" s="944">
        <f>H209/H207</f>
        <v>9.1603053435114504E-2</v>
      </c>
      <c r="K209" s="943">
        <f>I209/I207</f>
        <v>0.14893617021276595</v>
      </c>
      <c r="L209" s="879"/>
      <c r="M209" s="424"/>
      <c r="N209" s="424"/>
      <c r="O209" s="279"/>
      <c r="P209" s="948"/>
      <c r="Q209" s="1179">
        <v>20</v>
      </c>
      <c r="R209" s="866"/>
      <c r="U209" s="1184">
        <v>20</v>
      </c>
      <c r="V209" s="371" t="s">
        <v>249</v>
      </c>
      <c r="W209" s="933" t="e">
        <f>#REF!</f>
        <v>#REF!</v>
      </c>
      <c r="X209" s="934">
        <v>60</v>
      </c>
      <c r="Y209" s="1214" t="e">
        <f>SUM(X209,-W209)</f>
        <v>#REF!</v>
      </c>
      <c r="Z209" s="1215" t="e">
        <f>Y209/W209</f>
        <v>#REF!</v>
      </c>
      <c r="AA209" s="921"/>
      <c r="AB209" s="1262">
        <v>7</v>
      </c>
      <c r="AC209" s="1263">
        <v>7</v>
      </c>
      <c r="AD209" s="944">
        <f>AB209/AB207</f>
        <v>0.12280701754385964</v>
      </c>
      <c r="AE209" s="943">
        <f>AC209/AC207</f>
        <v>0.21875</v>
      </c>
      <c r="AF209" s="910">
        <v>13</v>
      </c>
      <c r="AG209" s="929">
        <f>N204</f>
        <v>0</v>
      </c>
      <c r="AH209" s="929">
        <f>AC209</f>
        <v>7</v>
      </c>
      <c r="AI209" s="930">
        <f>SUM(AH209,-AG209)</f>
        <v>7</v>
      </c>
      <c r="AJ209" s="938" t="e">
        <f>AI209/AG209</f>
        <v>#DIV/0!</v>
      </c>
      <c r="AK209" s="1184">
        <v>20</v>
      </c>
      <c r="AN209" s="880">
        <v>20</v>
      </c>
      <c r="AO209" s="371" t="s">
        <v>249</v>
      </c>
      <c r="AP209" s="933" t="e">
        <f>#REF!</f>
        <v>#REF!</v>
      </c>
      <c r="AQ209" s="934">
        <v>60</v>
      </c>
      <c r="AR209" s="1214" t="e">
        <f>SUM(AQ209,-AP209)</f>
        <v>#REF!</v>
      </c>
      <c r="AS209" s="1215" t="e">
        <f>AR209/AP209</f>
        <v>#REF!</v>
      </c>
      <c r="AT209" s="921"/>
      <c r="AU209" s="1262">
        <v>1</v>
      </c>
      <c r="AV209" s="1263">
        <v>3</v>
      </c>
      <c r="AW209" s="944">
        <f>AU209/AU207</f>
        <v>4.3478260869565216E-2</v>
      </c>
      <c r="AX209" s="943">
        <f>AV209/AV207</f>
        <v>0.2</v>
      </c>
      <c r="AY209" s="910">
        <v>13</v>
      </c>
      <c r="AZ209" s="929">
        <f>AG204</f>
        <v>0</v>
      </c>
      <c r="BA209" s="929">
        <f>AV209</f>
        <v>3</v>
      </c>
      <c r="BB209" s="930">
        <f>SUM(BA209,-AZ209)</f>
        <v>3</v>
      </c>
      <c r="BC209" s="938" t="e">
        <f>BB209/AZ209</f>
        <v>#DIV/0!</v>
      </c>
      <c r="BD209" s="880">
        <v>20</v>
      </c>
      <c r="BG209" s="1184">
        <v>20</v>
      </c>
      <c r="BH209" s="371" t="s">
        <v>249</v>
      </c>
      <c r="BI209" s="933" t="e">
        <f>#REF!</f>
        <v>#REF!</v>
      </c>
      <c r="BJ209" s="934">
        <v>60</v>
      </c>
      <c r="BK209" s="1214" t="e">
        <f>SUM(BJ209,-BI209)</f>
        <v>#REF!</v>
      </c>
      <c r="BL209" s="1215" t="e">
        <f>BK209/BI209</f>
        <v>#REF!</v>
      </c>
      <c r="BM209" s="921"/>
      <c r="BN209" s="1262">
        <v>1</v>
      </c>
      <c r="BO209" s="1263">
        <v>0</v>
      </c>
      <c r="BP209" s="943">
        <f>BN209/BN207</f>
        <v>0.1</v>
      </c>
      <c r="BQ209" s="944">
        <f>BO209/BO207</f>
        <v>0</v>
      </c>
      <c r="BR209" s="910">
        <v>13</v>
      </c>
      <c r="BS209" s="929">
        <f>AZ204</f>
        <v>0</v>
      </c>
      <c r="BT209" s="929">
        <f>BO209</f>
        <v>0</v>
      </c>
      <c r="BU209" s="930">
        <f>SUM(BT209,-BS209)</f>
        <v>0</v>
      </c>
      <c r="BV209" s="938" t="e">
        <f>BU209/BS209</f>
        <v>#DIV/0!</v>
      </c>
      <c r="BW209" s="1184">
        <v>20</v>
      </c>
      <c r="CA209" s="880">
        <v>20</v>
      </c>
      <c r="CB209" s="371" t="s">
        <v>249</v>
      </c>
      <c r="CC209" s="933" t="e">
        <f>#REF!</f>
        <v>#REF!</v>
      </c>
      <c r="CD209" s="934">
        <v>60</v>
      </c>
      <c r="CE209" s="1214" t="e">
        <f>SUM(CD209,-CC209)</f>
        <v>#REF!</v>
      </c>
      <c r="CF209" s="1215" t="e">
        <f>CE209/CC209</f>
        <v>#REF!</v>
      </c>
      <c r="CG209" s="921"/>
      <c r="CH209" s="1262">
        <v>0</v>
      </c>
      <c r="CI209" s="1263">
        <v>0</v>
      </c>
      <c r="CJ209" s="944">
        <f>CH209/CH207</f>
        <v>0</v>
      </c>
      <c r="CK209" s="944">
        <f>CI209/CI207</f>
        <v>0</v>
      </c>
      <c r="CL209" s="910">
        <v>13</v>
      </c>
      <c r="CM209" s="929">
        <f>BT204</f>
        <v>0</v>
      </c>
      <c r="CN209" s="929">
        <f>CI209</f>
        <v>0</v>
      </c>
      <c r="CO209" s="930">
        <f>SUM(CN209,-CM209)</f>
        <v>0</v>
      </c>
      <c r="CP209" s="938" t="e">
        <f>CO209/CM209</f>
        <v>#DIV/0!</v>
      </c>
      <c r="CQ209" s="880">
        <v>20</v>
      </c>
      <c r="CU209" s="1184">
        <v>20</v>
      </c>
      <c r="CV209" s="371" t="s">
        <v>249</v>
      </c>
      <c r="CW209" s="933" t="e">
        <f>#REF!</f>
        <v>#REF!</v>
      </c>
      <c r="CX209" s="934">
        <v>60</v>
      </c>
      <c r="CY209" s="1214" t="e">
        <f>SUM(CX209,-CW209)</f>
        <v>#REF!</v>
      </c>
      <c r="CZ209" s="1215" t="e">
        <f>CY209/CW209</f>
        <v>#REF!</v>
      </c>
      <c r="DA209" s="921"/>
      <c r="DB209" s="1262">
        <v>0</v>
      </c>
      <c r="DC209" s="1263">
        <v>0</v>
      </c>
      <c r="DD209" s="944">
        <f>DB209/DB207</f>
        <v>0</v>
      </c>
      <c r="DE209" s="944">
        <f>DC209/DC207</f>
        <v>0</v>
      </c>
      <c r="DF209" s="910">
        <v>13</v>
      </c>
      <c r="DG209" s="929">
        <f>CN204</f>
        <v>0</v>
      </c>
      <c r="DH209" s="929">
        <f>DC209</f>
        <v>0</v>
      </c>
      <c r="DI209" s="930">
        <f>SUM(DH209,-DG209)</f>
        <v>0</v>
      </c>
      <c r="DJ209" s="938" t="e">
        <f>DI209/DG209</f>
        <v>#DIV/0!</v>
      </c>
      <c r="DK209" s="1184">
        <v>20</v>
      </c>
      <c r="DO209" s="880">
        <v>20</v>
      </c>
      <c r="DP209" s="371" t="s">
        <v>249</v>
      </c>
      <c r="DQ209" s="933" t="e">
        <f>#REF!</f>
        <v>#REF!</v>
      </c>
      <c r="DR209" s="934">
        <v>60</v>
      </c>
      <c r="DS209" s="1214" t="e">
        <f>SUM(DR209,-DQ209)</f>
        <v>#REF!</v>
      </c>
      <c r="DT209" s="1215" t="e">
        <f>DS209/DQ209</f>
        <v>#REF!</v>
      </c>
      <c r="DU209" s="921"/>
      <c r="DV209" s="1262">
        <v>0</v>
      </c>
      <c r="DW209" s="1263">
        <v>2</v>
      </c>
      <c r="DX209" s="944">
        <f>DV209/DV207</f>
        <v>0</v>
      </c>
      <c r="DY209" s="943">
        <f>DW209/DW207</f>
        <v>0.66666666666666663</v>
      </c>
      <c r="DZ209" s="910">
        <v>13</v>
      </c>
      <c r="EA209" s="929">
        <f>DH204</f>
        <v>0</v>
      </c>
      <c r="EB209" s="929">
        <f>DW209</f>
        <v>2</v>
      </c>
      <c r="EC209" s="930">
        <f>SUM(EB209,-EA209)</f>
        <v>2</v>
      </c>
      <c r="ED209" s="938" t="e">
        <f>EC209/EA209</f>
        <v>#DIV/0!</v>
      </c>
      <c r="EE209" s="880">
        <v>20</v>
      </c>
      <c r="EI209" s="1188">
        <v>20</v>
      </c>
      <c r="EJ209" s="371" t="s">
        <v>249</v>
      </c>
      <c r="EK209" s="933" t="e">
        <f>#REF!</f>
        <v>#REF!</v>
      </c>
      <c r="EL209" s="934">
        <v>60</v>
      </c>
      <c r="EM209" s="1214" t="e">
        <f>SUM(EL209,-EK209)</f>
        <v>#REF!</v>
      </c>
      <c r="EN209" s="1215" t="e">
        <f>EM209/EK209</f>
        <v>#REF!</v>
      </c>
      <c r="EO209" s="921"/>
      <c r="EP209" s="1262">
        <v>2</v>
      </c>
      <c r="EQ209" s="1263">
        <v>1</v>
      </c>
      <c r="ER209" s="943">
        <f>EP209/EP207</f>
        <v>2.0618556701030927E-2</v>
      </c>
      <c r="ES209" s="944">
        <f>EQ209/EQ207</f>
        <v>1.5384615384615385E-2</v>
      </c>
      <c r="ET209" s="910">
        <v>13</v>
      </c>
      <c r="EU209" s="929">
        <f>EB204</f>
        <v>0</v>
      </c>
      <c r="EV209" s="929">
        <f>EQ209</f>
        <v>1</v>
      </c>
      <c r="EW209" s="930">
        <f>SUM(EV209,-EU209)</f>
        <v>1</v>
      </c>
      <c r="EX209" s="938" t="e">
        <f>EW209/EU209</f>
        <v>#DIV/0!</v>
      </c>
      <c r="EY209" s="1188">
        <v>20</v>
      </c>
    </row>
    <row r="210" spans="1:156" hidden="1">
      <c r="A210" s="1179">
        <v>19</v>
      </c>
      <c r="B210" s="371" t="s">
        <v>320</v>
      </c>
      <c r="C210" s="867"/>
      <c r="D210" s="867"/>
      <c r="E210" s="279"/>
      <c r="F210" s="948"/>
      <c r="G210" s="921"/>
      <c r="H210" s="867"/>
      <c r="I210" s="867"/>
      <c r="J210" s="279"/>
      <c r="K210" s="948"/>
      <c r="L210" s="879"/>
      <c r="M210" s="867"/>
      <c r="N210" s="867"/>
      <c r="O210" s="279"/>
      <c r="P210" s="948"/>
      <c r="Q210" s="1179">
        <v>19</v>
      </c>
      <c r="R210" s="866"/>
      <c r="U210" s="1184">
        <v>19</v>
      </c>
      <c r="V210" s="371" t="s">
        <v>248</v>
      </c>
      <c r="W210" s="867"/>
      <c r="X210" s="424">
        <v>52</v>
      </c>
      <c r="Y210" s="279"/>
      <c r="Z210" s="941">
        <f>X210/X209</f>
        <v>0.8666666666666667</v>
      </c>
      <c r="AA210" s="921"/>
      <c r="AB210" s="946"/>
      <c r="AC210" s="946">
        <v>24</v>
      </c>
      <c r="AD210" s="946"/>
      <c r="AE210" s="944">
        <f>AC210/AC209</f>
        <v>3.4285714285714284</v>
      </c>
      <c r="AF210" s="910">
        <v>14</v>
      </c>
      <c r="AG210" s="940"/>
      <c r="AH210" s="940"/>
      <c r="AI210" s="283"/>
      <c r="AJ210" s="945"/>
      <c r="AK210" s="1184">
        <v>19</v>
      </c>
      <c r="AL210" s="932" t="e">
        <f>SUM(AC211,-$DR$443)/$DR$443</f>
        <v>#DIV/0!</v>
      </c>
      <c r="AN210" s="880">
        <v>19</v>
      </c>
      <c r="AO210" s="371" t="s">
        <v>248</v>
      </c>
      <c r="AP210" s="867"/>
      <c r="AQ210" s="424">
        <v>52</v>
      </c>
      <c r="AR210" s="279"/>
      <c r="AS210" s="941">
        <f>AQ210/AQ209</f>
        <v>0.8666666666666667</v>
      </c>
      <c r="AT210" s="921"/>
      <c r="AU210" s="946"/>
      <c r="AV210" s="946">
        <v>24</v>
      </c>
      <c r="AW210" s="946"/>
      <c r="AX210" s="944">
        <f>AV210/AV209</f>
        <v>8</v>
      </c>
      <c r="AY210" s="910">
        <v>14</v>
      </c>
      <c r="AZ210" s="940"/>
      <c r="BA210" s="940"/>
      <c r="BB210" s="283"/>
      <c r="BC210" s="945"/>
      <c r="BD210" s="880">
        <v>19</v>
      </c>
      <c r="BE210" s="932" t="e">
        <f>SUM(AV211,-$DR$443)/$DR$443</f>
        <v>#DIV/0!</v>
      </c>
      <c r="BG210" s="1184">
        <v>19</v>
      </c>
      <c r="BH210" s="371" t="s">
        <v>248</v>
      </c>
      <c r="BI210" s="867"/>
      <c r="BJ210" s="424">
        <v>52</v>
      </c>
      <c r="BK210" s="279"/>
      <c r="BL210" s="941">
        <f>BJ210/BJ209</f>
        <v>0.8666666666666667</v>
      </c>
      <c r="BM210" s="921"/>
      <c r="BN210" s="946"/>
      <c r="BO210" s="946">
        <v>24</v>
      </c>
      <c r="BP210" s="946"/>
      <c r="BQ210" s="944" t="e">
        <f>BO210/BO209</f>
        <v>#DIV/0!</v>
      </c>
      <c r="BR210" s="910">
        <v>14</v>
      </c>
      <c r="BS210" s="940"/>
      <c r="BT210" s="940"/>
      <c r="BU210" s="283"/>
      <c r="BV210" s="945"/>
      <c r="BW210" s="1184">
        <v>19</v>
      </c>
      <c r="BX210" s="932" t="e">
        <f>SUM(BO211,-$DR$443)/$DR$443</f>
        <v>#DIV/0!</v>
      </c>
      <c r="CA210" s="880">
        <v>19</v>
      </c>
      <c r="CB210" s="371" t="s">
        <v>248</v>
      </c>
      <c r="CC210" s="867"/>
      <c r="CD210" s="424">
        <v>52</v>
      </c>
      <c r="CE210" s="279"/>
      <c r="CF210" s="941">
        <f>CD210/CD209</f>
        <v>0.8666666666666667</v>
      </c>
      <c r="CG210" s="921"/>
      <c r="CH210" s="946"/>
      <c r="CI210" s="946">
        <v>24</v>
      </c>
      <c r="CJ210" s="946"/>
      <c r="CK210" s="944" t="e">
        <f>CI210/CI209</f>
        <v>#DIV/0!</v>
      </c>
      <c r="CL210" s="910">
        <v>14</v>
      </c>
      <c r="CM210" s="940"/>
      <c r="CN210" s="940"/>
      <c r="CO210" s="283"/>
      <c r="CP210" s="945"/>
      <c r="CQ210" s="880">
        <v>19</v>
      </c>
      <c r="CR210" s="932" t="e">
        <f>SUM(CI211,-$DR$443)/$DR$443</f>
        <v>#DIV/0!</v>
      </c>
      <c r="CU210" s="1184">
        <v>19</v>
      </c>
      <c r="CV210" s="371" t="s">
        <v>248</v>
      </c>
      <c r="CW210" s="867"/>
      <c r="CX210" s="424">
        <v>52</v>
      </c>
      <c r="CY210" s="279"/>
      <c r="CZ210" s="941">
        <f>CX210/CX209</f>
        <v>0.8666666666666667</v>
      </c>
      <c r="DA210" s="921"/>
      <c r="DB210" s="946"/>
      <c r="DC210" s="946">
        <v>24</v>
      </c>
      <c r="DD210" s="946"/>
      <c r="DE210" s="944" t="e">
        <f>DC210/DC209</f>
        <v>#DIV/0!</v>
      </c>
      <c r="DF210" s="910">
        <v>14</v>
      </c>
      <c r="DG210" s="940"/>
      <c r="DH210" s="940"/>
      <c r="DI210" s="283"/>
      <c r="DJ210" s="945"/>
      <c r="DK210" s="1184">
        <v>19</v>
      </c>
      <c r="DL210" s="932" t="e">
        <f>SUM(DC211,-$DR$443)/$DR$443</f>
        <v>#DIV/0!</v>
      </c>
      <c r="DO210" s="880">
        <v>19</v>
      </c>
      <c r="DP210" s="371" t="s">
        <v>248</v>
      </c>
      <c r="DQ210" s="867"/>
      <c r="DR210" s="424">
        <v>52</v>
      </c>
      <c r="DS210" s="279"/>
      <c r="DT210" s="941">
        <f>DR210/DR209</f>
        <v>0.8666666666666667</v>
      </c>
      <c r="DU210" s="921"/>
      <c r="DV210" s="946"/>
      <c r="DW210" s="946">
        <v>24</v>
      </c>
      <c r="DX210" s="946"/>
      <c r="DY210" s="944">
        <f>DW210/DW209</f>
        <v>12</v>
      </c>
      <c r="DZ210" s="910">
        <v>14</v>
      </c>
      <c r="EA210" s="940"/>
      <c r="EB210" s="940"/>
      <c r="EC210" s="283"/>
      <c r="ED210" s="945"/>
      <c r="EE210" s="880">
        <v>19</v>
      </c>
      <c r="EF210" s="932" t="e">
        <f>SUM(DW211,-$DR$443)/$DR$443</f>
        <v>#DIV/0!</v>
      </c>
      <c r="EI210" s="1188">
        <v>19</v>
      </c>
      <c r="EJ210" s="371" t="s">
        <v>248</v>
      </c>
      <c r="EK210" s="867"/>
      <c r="EL210" s="424">
        <v>52</v>
      </c>
      <c r="EM210" s="279"/>
      <c r="EN210" s="941">
        <f>EL210/EL209</f>
        <v>0.8666666666666667</v>
      </c>
      <c r="EO210" s="921"/>
      <c r="EP210" s="946"/>
      <c r="EQ210" s="946">
        <v>24</v>
      </c>
      <c r="ER210" s="946"/>
      <c r="ES210" s="944">
        <f>EQ210/EQ209</f>
        <v>24</v>
      </c>
      <c r="ET210" s="910">
        <v>14</v>
      </c>
      <c r="EU210" s="940"/>
      <c r="EV210" s="940"/>
      <c r="EW210" s="283"/>
      <c r="EX210" s="945"/>
      <c r="EY210" s="1188">
        <v>19</v>
      </c>
      <c r="EZ210" s="932" t="e">
        <f>SUM(EQ211,-$DR$443)/$DR$443</f>
        <v>#DIV/0!</v>
      </c>
    </row>
    <row r="211" spans="1:156" ht="3" customHeight="1">
      <c r="A211" s="1179">
        <v>20</v>
      </c>
      <c r="B211" s="951"/>
      <c r="C211" s="399"/>
      <c r="D211" s="952"/>
      <c r="E211" s="953"/>
      <c r="F211" s="954"/>
      <c r="G211" s="921"/>
      <c r="H211" s="952"/>
      <c r="I211" s="952"/>
      <c r="J211" s="953"/>
      <c r="K211" s="954"/>
      <c r="L211" s="879"/>
      <c r="M211" s="952"/>
      <c r="N211" s="952"/>
      <c r="O211" s="953"/>
      <c r="P211" s="954"/>
      <c r="Q211" s="1179">
        <v>20</v>
      </c>
      <c r="R211" s="866"/>
      <c r="U211" s="1184">
        <v>20</v>
      </c>
      <c r="V211" s="371" t="s">
        <v>249</v>
      </c>
      <c r="W211" s="966"/>
      <c r="X211" s="424">
        <v>8</v>
      </c>
      <c r="Y211" s="279"/>
      <c r="Z211" s="941">
        <f>X211/X209</f>
        <v>0.13333333333333333</v>
      </c>
      <c r="AA211" s="921"/>
      <c r="AB211" s="946"/>
      <c r="AC211" s="946">
        <v>8</v>
      </c>
      <c r="AD211" s="946"/>
      <c r="AE211" s="944">
        <f>AC211/AC209</f>
        <v>1.1428571428571428</v>
      </c>
      <c r="AF211" s="910">
        <v>15</v>
      </c>
      <c r="AG211" s="940"/>
      <c r="AH211" s="940"/>
      <c r="AI211" s="283"/>
      <c r="AJ211" s="945"/>
      <c r="AK211" s="1184">
        <v>20</v>
      </c>
      <c r="AL211" s="1264"/>
      <c r="AN211" s="880">
        <v>20</v>
      </c>
      <c r="AO211" s="371" t="s">
        <v>249</v>
      </c>
      <c r="AP211" s="966"/>
      <c r="AQ211" s="424">
        <v>8</v>
      </c>
      <c r="AR211" s="279"/>
      <c r="AS211" s="941">
        <f>AQ211/AQ209</f>
        <v>0.13333333333333333</v>
      </c>
      <c r="AT211" s="921"/>
      <c r="AU211" s="946"/>
      <c r="AV211" s="946">
        <v>8</v>
      </c>
      <c r="AW211" s="946"/>
      <c r="AX211" s="944">
        <f>AV211/AV209</f>
        <v>2.6666666666666665</v>
      </c>
      <c r="AY211" s="910">
        <v>15</v>
      </c>
      <c r="AZ211" s="940"/>
      <c r="BA211" s="940"/>
      <c r="BB211" s="283"/>
      <c r="BC211" s="945"/>
      <c r="BD211" s="880">
        <v>20</v>
      </c>
      <c r="BE211" s="1264"/>
      <c r="BG211" s="1184">
        <v>20</v>
      </c>
      <c r="BH211" s="371" t="s">
        <v>249</v>
      </c>
      <c r="BI211" s="966"/>
      <c r="BJ211" s="424">
        <v>8</v>
      </c>
      <c r="BK211" s="279"/>
      <c r="BL211" s="941">
        <f>BJ211/BJ209</f>
        <v>0.13333333333333333</v>
      </c>
      <c r="BM211" s="921"/>
      <c r="BN211" s="946"/>
      <c r="BO211" s="946">
        <v>8</v>
      </c>
      <c r="BP211" s="946"/>
      <c r="BQ211" s="944" t="e">
        <f>BO211/BO209</f>
        <v>#DIV/0!</v>
      </c>
      <c r="BR211" s="910">
        <v>15</v>
      </c>
      <c r="BS211" s="940"/>
      <c r="BT211" s="940"/>
      <c r="BU211" s="283"/>
      <c r="BV211" s="945"/>
      <c r="BW211" s="1184">
        <v>20</v>
      </c>
      <c r="BX211" s="1264"/>
      <c r="CA211" s="880">
        <v>20</v>
      </c>
      <c r="CB211" s="371" t="s">
        <v>249</v>
      </c>
      <c r="CC211" s="966"/>
      <c r="CD211" s="424">
        <v>8</v>
      </c>
      <c r="CE211" s="279"/>
      <c r="CF211" s="941">
        <f>CD211/CD209</f>
        <v>0.13333333333333333</v>
      </c>
      <c r="CG211" s="921"/>
      <c r="CH211" s="946"/>
      <c r="CI211" s="946">
        <v>8</v>
      </c>
      <c r="CJ211" s="946"/>
      <c r="CK211" s="944" t="e">
        <f>CI211/CI209</f>
        <v>#DIV/0!</v>
      </c>
      <c r="CL211" s="910">
        <v>15</v>
      </c>
      <c r="CM211" s="940"/>
      <c r="CN211" s="940"/>
      <c r="CO211" s="283"/>
      <c r="CP211" s="945"/>
      <c r="CQ211" s="880">
        <v>20</v>
      </c>
      <c r="CR211" s="1264"/>
      <c r="CU211" s="1184">
        <v>20</v>
      </c>
      <c r="CV211" s="371" t="s">
        <v>249</v>
      </c>
      <c r="CW211" s="966"/>
      <c r="CX211" s="424">
        <v>8</v>
      </c>
      <c r="CY211" s="279"/>
      <c r="CZ211" s="941">
        <f>CX211/CX209</f>
        <v>0.13333333333333333</v>
      </c>
      <c r="DA211" s="921"/>
      <c r="DB211" s="946"/>
      <c r="DC211" s="946">
        <v>8</v>
      </c>
      <c r="DD211" s="946"/>
      <c r="DE211" s="944" t="e">
        <f>DC211/DC209</f>
        <v>#DIV/0!</v>
      </c>
      <c r="DF211" s="910">
        <v>15</v>
      </c>
      <c r="DG211" s="940"/>
      <c r="DH211" s="940"/>
      <c r="DI211" s="283"/>
      <c r="DJ211" s="945"/>
      <c r="DK211" s="1184">
        <v>20</v>
      </c>
      <c r="DL211" s="1264"/>
      <c r="DO211" s="880">
        <v>20</v>
      </c>
      <c r="DP211" s="371" t="s">
        <v>249</v>
      </c>
      <c r="DQ211" s="966"/>
      <c r="DR211" s="424">
        <v>8</v>
      </c>
      <c r="DS211" s="279"/>
      <c r="DT211" s="941">
        <f>DR211/DR209</f>
        <v>0.13333333333333333</v>
      </c>
      <c r="DU211" s="921"/>
      <c r="DV211" s="946"/>
      <c r="DW211" s="946">
        <v>8</v>
      </c>
      <c r="DX211" s="946"/>
      <c r="DY211" s="944">
        <f>DW211/DW209</f>
        <v>4</v>
      </c>
      <c r="DZ211" s="910">
        <v>15</v>
      </c>
      <c r="EA211" s="940"/>
      <c r="EB211" s="940"/>
      <c r="EC211" s="283"/>
      <c r="ED211" s="945"/>
      <c r="EE211" s="880">
        <v>20</v>
      </c>
      <c r="EF211" s="1264"/>
      <c r="EI211" s="1188">
        <v>20</v>
      </c>
      <c r="EJ211" s="371" t="s">
        <v>249</v>
      </c>
      <c r="EK211" s="966"/>
      <c r="EL211" s="424">
        <v>8</v>
      </c>
      <c r="EM211" s="279"/>
      <c r="EN211" s="941">
        <f>EL211/EL209</f>
        <v>0.13333333333333333</v>
      </c>
      <c r="EO211" s="921"/>
      <c r="EP211" s="946"/>
      <c r="EQ211" s="946">
        <v>8</v>
      </c>
      <c r="ER211" s="946"/>
      <c r="ES211" s="944">
        <f>EQ211/EQ209</f>
        <v>8</v>
      </c>
      <c r="ET211" s="910">
        <v>15</v>
      </c>
      <c r="EU211" s="940"/>
      <c r="EV211" s="940"/>
      <c r="EW211" s="283"/>
      <c r="EX211" s="945"/>
      <c r="EY211" s="1188">
        <v>20</v>
      </c>
      <c r="EZ211" s="1264"/>
    </row>
    <row r="212" spans="1:156" ht="9.9499999999999993" customHeight="1">
      <c r="A212" s="1179"/>
      <c r="B212" s="279" t="s">
        <v>353</v>
      </c>
      <c r="C212" s="867"/>
      <c r="D212" s="867"/>
      <c r="E212" s="279"/>
      <c r="F212" s="948"/>
      <c r="G212" s="921"/>
      <c r="H212" s="867">
        <v>87</v>
      </c>
      <c r="I212" s="867">
        <v>82</v>
      </c>
      <c r="J212" s="919">
        <f>SUM(I212,-H212)</f>
        <v>-5</v>
      </c>
      <c r="K212" s="920">
        <f>J212/H212</f>
        <v>-5.7471264367816091E-2</v>
      </c>
      <c r="L212" s="879"/>
      <c r="M212" s="867">
        <v>114</v>
      </c>
      <c r="N212" s="867"/>
      <c r="O212" s="279"/>
      <c r="P212" s="948"/>
      <c r="Q212" s="1179"/>
      <c r="R212" s="866"/>
      <c r="U212" s="1184"/>
      <c r="V212" s="279" t="s">
        <v>353</v>
      </c>
      <c r="W212" s="867"/>
      <c r="X212" s="867"/>
      <c r="Y212" s="279"/>
      <c r="Z212" s="948"/>
      <c r="AA212" s="921"/>
      <c r="AB212" s="302">
        <v>27</v>
      </c>
      <c r="AC212" s="302">
        <v>19</v>
      </c>
      <c r="AD212" s="919">
        <f t="shared" ref="AD212:AD218" si="49">SUM(AC212,-AB212)</f>
        <v>-8</v>
      </c>
      <c r="AE212" s="920">
        <f t="shared" ref="AE212:AE218" si="50">AD212/AB212</f>
        <v>-0.29629629629629628</v>
      </c>
      <c r="AF212" s="910">
        <v>16</v>
      </c>
      <c r="AG212" s="302"/>
      <c r="AH212" s="302"/>
      <c r="AI212" s="283"/>
      <c r="AJ212" s="945"/>
      <c r="AK212" s="1184"/>
      <c r="AL212" s="871"/>
      <c r="AN212" s="880"/>
      <c r="AO212" s="279" t="s">
        <v>353</v>
      </c>
      <c r="AP212" s="867"/>
      <c r="AQ212" s="867"/>
      <c r="AR212" s="279"/>
      <c r="AS212" s="948"/>
      <c r="AT212" s="921"/>
      <c r="AU212" s="302">
        <v>17</v>
      </c>
      <c r="AV212" s="302">
        <v>10</v>
      </c>
      <c r="AW212" s="919">
        <f t="shared" ref="AW212:AW218" si="51">SUM(AV212,-AU212)</f>
        <v>-7</v>
      </c>
      <c r="AX212" s="920">
        <f t="shared" ref="AX212:AX217" si="52">AW212/AU212</f>
        <v>-0.41176470588235292</v>
      </c>
      <c r="AY212" s="910">
        <v>16</v>
      </c>
      <c r="AZ212" s="302"/>
      <c r="BA212" s="302"/>
      <c r="BB212" s="283"/>
      <c r="BC212" s="945"/>
      <c r="BD212" s="880"/>
      <c r="BE212" s="871"/>
      <c r="BG212" s="1184"/>
      <c r="BH212" s="279" t="s">
        <v>353</v>
      </c>
      <c r="BI212" s="867"/>
      <c r="BJ212" s="867"/>
      <c r="BK212" s="279"/>
      <c r="BL212" s="948"/>
      <c r="BM212" s="921"/>
      <c r="BN212" s="302">
        <v>8</v>
      </c>
      <c r="BO212" s="302">
        <v>7</v>
      </c>
      <c r="BP212" s="919">
        <f t="shared" ref="BP212:BP218" si="53">SUM(BO212,-BN212)</f>
        <v>-1</v>
      </c>
      <c r="BQ212" s="920">
        <f t="shared" ref="BQ212:BQ217" si="54">BP212/BN212</f>
        <v>-0.125</v>
      </c>
      <c r="BR212" s="910">
        <v>16</v>
      </c>
      <c r="BS212" s="302"/>
      <c r="BT212" s="302"/>
      <c r="BU212" s="283"/>
      <c r="BV212" s="945"/>
      <c r="BW212" s="1184"/>
      <c r="BX212" s="871"/>
      <c r="CA212" s="880"/>
      <c r="CB212" s="279" t="s">
        <v>353</v>
      </c>
      <c r="CC212" s="867"/>
      <c r="CD212" s="867"/>
      <c r="CE212" s="279"/>
      <c r="CF212" s="948"/>
      <c r="CG212" s="921"/>
      <c r="CH212" s="302">
        <v>1</v>
      </c>
      <c r="CI212" s="302">
        <v>10</v>
      </c>
      <c r="CJ212" s="919">
        <f t="shared" ref="CJ212:CJ218" si="55">SUM(CI212,-CH212)</f>
        <v>9</v>
      </c>
      <c r="CK212" s="920">
        <f t="shared" ref="CK212:CK218" si="56">CJ212/CH212</f>
        <v>9</v>
      </c>
      <c r="CL212" s="910">
        <v>16</v>
      </c>
      <c r="CM212" s="302"/>
      <c r="CN212" s="302"/>
      <c r="CO212" s="283"/>
      <c r="CP212" s="945"/>
      <c r="CQ212" s="880"/>
      <c r="CR212" s="871"/>
      <c r="CU212" s="1184"/>
      <c r="CV212" s="279" t="s">
        <v>353</v>
      </c>
      <c r="CW212" s="867"/>
      <c r="CX212" s="867"/>
      <c r="CY212" s="279"/>
      <c r="CZ212" s="948"/>
      <c r="DA212" s="921"/>
      <c r="DB212" s="302">
        <v>0</v>
      </c>
      <c r="DC212" s="302">
        <v>0</v>
      </c>
      <c r="DD212" s="919">
        <f t="shared" ref="DD212:DD218" si="57">SUM(DC212,-DB212)</f>
        <v>0</v>
      </c>
      <c r="DE212" s="920" t="e">
        <f t="shared" ref="DE212:DE218" si="58">DD212/DB212</f>
        <v>#DIV/0!</v>
      </c>
      <c r="DF212" s="910">
        <v>16</v>
      </c>
      <c r="DG212" s="302"/>
      <c r="DH212" s="302"/>
      <c r="DI212" s="283"/>
      <c r="DJ212" s="945"/>
      <c r="DK212" s="1184"/>
      <c r="DL212" s="871"/>
      <c r="DO212" s="880"/>
      <c r="DP212" s="279" t="s">
        <v>353</v>
      </c>
      <c r="DQ212" s="867"/>
      <c r="DR212" s="867"/>
      <c r="DS212" s="279"/>
      <c r="DT212" s="948"/>
      <c r="DU212" s="921"/>
      <c r="DV212" s="302">
        <v>15</v>
      </c>
      <c r="DW212" s="302">
        <v>5</v>
      </c>
      <c r="DX212" s="919">
        <f t="shared" ref="DX212:DX218" si="59">SUM(DW212,-DV212)</f>
        <v>-10</v>
      </c>
      <c r="DY212" s="920">
        <f t="shared" ref="DY212:DY218" si="60">DX212/DV212</f>
        <v>-0.66666666666666663</v>
      </c>
      <c r="DZ212" s="910">
        <v>16</v>
      </c>
      <c r="EA212" s="302"/>
      <c r="EB212" s="302"/>
      <c r="EC212" s="283"/>
      <c r="ED212" s="945"/>
      <c r="EE212" s="880"/>
      <c r="EF212" s="871"/>
      <c r="EI212" s="1188"/>
      <c r="EJ212" s="279" t="s">
        <v>353</v>
      </c>
      <c r="EK212" s="867"/>
      <c r="EL212" s="867"/>
      <c r="EM212" s="279"/>
      <c r="EN212" s="948"/>
      <c r="EO212" s="921"/>
      <c r="EP212" s="1139">
        <f t="shared" ref="EP212:EQ213" si="61">SUM(AB212,AU212,BN212,CH212,DB212,DV212)</f>
        <v>68</v>
      </c>
      <c r="EQ212" s="1139">
        <f t="shared" si="61"/>
        <v>51</v>
      </c>
      <c r="ER212" s="919">
        <f t="shared" ref="ER212:ER218" si="62">SUM(EQ212,-EP212)</f>
        <v>-17</v>
      </c>
      <c r="ES212" s="920">
        <f t="shared" ref="ES212:ES218" si="63">ER212/EP212</f>
        <v>-0.25</v>
      </c>
      <c r="ET212" s="910">
        <v>16</v>
      </c>
      <c r="EU212" s="302"/>
      <c r="EV212" s="302"/>
      <c r="EW212" s="283"/>
      <c r="EX212" s="945"/>
      <c r="EY212" s="1188"/>
      <c r="EZ212" s="871"/>
    </row>
    <row r="213" spans="1:156" ht="9.9499999999999993" customHeight="1">
      <c r="A213" s="1179"/>
      <c r="B213" s="279" t="s">
        <v>354</v>
      </c>
      <c r="C213" s="867"/>
      <c r="D213" s="867"/>
      <c r="E213" s="279"/>
      <c r="F213" s="948"/>
      <c r="G213" s="921"/>
      <c r="H213" s="867">
        <v>40</v>
      </c>
      <c r="I213" s="867">
        <v>61</v>
      </c>
      <c r="J213" s="919">
        <f>SUM(I213,-H213)</f>
        <v>21</v>
      </c>
      <c r="K213" s="920">
        <f>J213/H213</f>
        <v>0.52500000000000002</v>
      </c>
      <c r="L213" s="879"/>
      <c r="M213" s="867">
        <v>74</v>
      </c>
      <c r="N213" s="867"/>
      <c r="O213" s="279"/>
      <c r="P213" s="948"/>
      <c r="Q213" s="1179"/>
      <c r="R213" s="866"/>
      <c r="U213" s="1184"/>
      <c r="V213" s="279" t="s">
        <v>354</v>
      </c>
      <c r="W213" s="399"/>
      <c r="X213" s="952"/>
      <c r="Y213" s="953"/>
      <c r="Z213" s="954"/>
      <c r="AA213" s="921"/>
      <c r="AB213" s="940">
        <v>12</v>
      </c>
      <c r="AC213" s="639">
        <v>11</v>
      </c>
      <c r="AD213" s="919">
        <f t="shared" si="49"/>
        <v>-1</v>
      </c>
      <c r="AE213" s="920">
        <f t="shared" si="50"/>
        <v>-8.3333333333333329E-2</v>
      </c>
      <c r="AF213" s="910"/>
      <c r="AG213" s="940"/>
      <c r="AH213" s="940"/>
      <c r="AI213" s="283"/>
      <c r="AJ213" s="945"/>
      <c r="AK213" s="1184"/>
      <c r="AL213" s="871"/>
      <c r="AN213" s="880"/>
      <c r="AO213" s="279" t="s">
        <v>354</v>
      </c>
      <c r="AP213" s="399"/>
      <c r="AQ213" s="952"/>
      <c r="AR213" s="953"/>
      <c r="AS213" s="954"/>
      <c r="AT213" s="921"/>
      <c r="AU213" s="639">
        <v>5</v>
      </c>
      <c r="AV213" s="639">
        <v>5</v>
      </c>
      <c r="AW213" s="919">
        <f t="shared" si="51"/>
        <v>0</v>
      </c>
      <c r="AX213" s="920">
        <f t="shared" si="52"/>
        <v>0</v>
      </c>
      <c r="AY213" s="910"/>
      <c r="AZ213" s="940"/>
      <c r="BA213" s="940"/>
      <c r="BB213" s="283"/>
      <c r="BC213" s="945"/>
      <c r="BD213" s="880"/>
      <c r="BE213" s="871"/>
      <c r="BG213" s="1184"/>
      <c r="BH213" s="279" t="s">
        <v>354</v>
      </c>
      <c r="BI213" s="399"/>
      <c r="BJ213" s="952"/>
      <c r="BK213" s="953"/>
      <c r="BL213" s="954"/>
      <c r="BM213" s="921"/>
      <c r="BN213" s="940">
        <v>3</v>
      </c>
      <c r="BO213" s="639">
        <v>2</v>
      </c>
      <c r="BP213" s="919">
        <f t="shared" si="53"/>
        <v>-1</v>
      </c>
      <c r="BQ213" s="920">
        <f t="shared" si="54"/>
        <v>-0.33333333333333331</v>
      </c>
      <c r="BR213" s="910"/>
      <c r="BS213" s="940"/>
      <c r="BT213" s="940"/>
      <c r="BU213" s="283"/>
      <c r="BV213" s="945"/>
      <c r="BW213" s="1184"/>
      <c r="BX213" s="871"/>
      <c r="CA213" s="880"/>
      <c r="CB213" s="279" t="s">
        <v>354</v>
      </c>
      <c r="CC213" s="399"/>
      <c r="CD213" s="952"/>
      <c r="CE213" s="953"/>
      <c r="CF213" s="954"/>
      <c r="CG213" s="921"/>
      <c r="CH213" s="639">
        <v>1</v>
      </c>
      <c r="CI213" s="639">
        <v>13</v>
      </c>
      <c r="CJ213" s="919">
        <f t="shared" si="55"/>
        <v>12</v>
      </c>
      <c r="CK213" s="1265">
        <f t="shared" si="56"/>
        <v>12</v>
      </c>
      <c r="CL213" s="910"/>
      <c r="CM213" s="940"/>
      <c r="CN213" s="940"/>
      <c r="CO213" s="283"/>
      <c r="CP213" s="945"/>
      <c r="CQ213" s="880"/>
      <c r="CR213" s="871"/>
      <c r="CU213" s="1184"/>
      <c r="CV213" s="279" t="s">
        <v>354</v>
      </c>
      <c r="CW213" s="399"/>
      <c r="CX213" s="952"/>
      <c r="CY213" s="953"/>
      <c r="CZ213" s="954"/>
      <c r="DA213" s="921"/>
      <c r="DB213" s="639">
        <v>2</v>
      </c>
      <c r="DC213" s="639">
        <v>0</v>
      </c>
      <c r="DD213" s="919">
        <f t="shared" si="57"/>
        <v>-2</v>
      </c>
      <c r="DE213" s="920">
        <f t="shared" si="58"/>
        <v>-1</v>
      </c>
      <c r="DF213" s="910"/>
      <c r="DG213" s="940"/>
      <c r="DH213" s="940"/>
      <c r="DI213" s="283"/>
      <c r="DJ213" s="945"/>
      <c r="DK213" s="1184"/>
      <c r="DL213" s="871"/>
      <c r="DO213" s="880"/>
      <c r="DP213" s="279" t="s">
        <v>354</v>
      </c>
      <c r="DQ213" s="399"/>
      <c r="DR213" s="952"/>
      <c r="DS213" s="953"/>
      <c r="DT213" s="954"/>
      <c r="DU213" s="921"/>
      <c r="DV213" s="639">
        <v>10</v>
      </c>
      <c r="DW213" s="639">
        <v>4</v>
      </c>
      <c r="DX213" s="919">
        <f t="shared" si="59"/>
        <v>-6</v>
      </c>
      <c r="DY213" s="920">
        <f t="shared" si="60"/>
        <v>-0.6</v>
      </c>
      <c r="DZ213" s="910"/>
      <c r="EA213" s="940"/>
      <c r="EB213" s="940"/>
      <c r="EC213" s="283"/>
      <c r="ED213" s="945"/>
      <c r="EE213" s="880"/>
      <c r="EF213" s="871"/>
      <c r="EI213" s="1188"/>
      <c r="EJ213" s="279" t="s">
        <v>354</v>
      </c>
      <c r="EK213" s="399"/>
      <c r="EL213" s="952"/>
      <c r="EM213" s="953"/>
      <c r="EN213" s="954"/>
      <c r="EO213" s="921"/>
      <c r="EP213" s="1139">
        <f t="shared" si="61"/>
        <v>33</v>
      </c>
      <c r="EQ213" s="1139">
        <f t="shared" si="61"/>
        <v>35</v>
      </c>
      <c r="ER213" s="919">
        <f t="shared" si="62"/>
        <v>2</v>
      </c>
      <c r="ES213" s="920">
        <f t="shared" si="63"/>
        <v>6.0606060606060608E-2</v>
      </c>
      <c r="ET213" s="910"/>
      <c r="EU213" s="940"/>
      <c r="EV213" s="940"/>
      <c r="EW213" s="283"/>
      <c r="EX213" s="945"/>
      <c r="EY213" s="1188"/>
      <c r="EZ213" s="871"/>
    </row>
    <row r="214" spans="1:156">
      <c r="A214" s="1179">
        <v>21</v>
      </c>
      <c r="B214" s="971" t="s">
        <v>355</v>
      </c>
      <c r="C214" s="979"/>
      <c r="D214" s="925">
        <v>127</v>
      </c>
      <c r="E214" s="980"/>
      <c r="F214" s="981"/>
      <c r="G214" s="921"/>
      <c r="H214" s="925">
        <v>127</v>
      </c>
      <c r="I214" s="925">
        <v>143</v>
      </c>
      <c r="J214" s="1210">
        <f>SUM(I214,-H214)</f>
        <v>16</v>
      </c>
      <c r="K214" s="1216">
        <f>J214/H214</f>
        <v>0.12598425196850394</v>
      </c>
      <c r="L214" s="879"/>
      <c r="M214" s="929">
        <v>127</v>
      </c>
      <c r="N214" s="929">
        <f>I214</f>
        <v>143</v>
      </c>
      <c r="O214" s="1024">
        <f>SUM(N214,-M214)</f>
        <v>16</v>
      </c>
      <c r="P214" s="1213">
        <f>O214/M214</f>
        <v>0.12598425196850394</v>
      </c>
      <c r="Q214" s="1179">
        <v>21</v>
      </c>
      <c r="R214" s="866"/>
      <c r="U214" s="1184">
        <v>21</v>
      </c>
      <c r="V214" s="971" t="s">
        <v>355</v>
      </c>
      <c r="W214" s="867"/>
      <c r="X214" s="867">
        <v>114</v>
      </c>
      <c r="Y214" s="279"/>
      <c r="Z214" s="948"/>
      <c r="AA214" s="921"/>
      <c r="AB214" s="1266">
        <v>39</v>
      </c>
      <c r="AC214" s="979">
        <v>30</v>
      </c>
      <c r="AD214" s="1258">
        <f t="shared" si="49"/>
        <v>-9</v>
      </c>
      <c r="AE214" s="1259">
        <f t="shared" si="50"/>
        <v>-0.23076923076923078</v>
      </c>
      <c r="AF214" s="910">
        <v>17</v>
      </c>
      <c r="AG214" s="302"/>
      <c r="AH214" s="302"/>
      <c r="AI214" s="283"/>
      <c r="AJ214" s="945"/>
      <c r="AK214" s="1184">
        <v>21</v>
      </c>
      <c r="AL214" s="871"/>
      <c r="AN214" s="880">
        <v>21</v>
      </c>
      <c r="AO214" s="971" t="s">
        <v>355</v>
      </c>
      <c r="AP214" s="867"/>
      <c r="AQ214" s="867">
        <v>114</v>
      </c>
      <c r="AR214" s="279"/>
      <c r="AS214" s="948"/>
      <c r="AT214" s="921"/>
      <c r="AU214" s="1266">
        <v>22</v>
      </c>
      <c r="AV214" s="925">
        <v>15</v>
      </c>
      <c r="AW214" s="1214">
        <f t="shared" si="51"/>
        <v>-7</v>
      </c>
      <c r="AX214" s="1212">
        <f t="shared" si="52"/>
        <v>-0.31818181818181818</v>
      </c>
      <c r="AY214" s="910">
        <v>17</v>
      </c>
      <c r="AZ214" s="302"/>
      <c r="BA214" s="302"/>
      <c r="BB214" s="283"/>
      <c r="BC214" s="945"/>
      <c r="BD214" s="880">
        <v>21</v>
      </c>
      <c r="BE214" s="871"/>
      <c r="BG214" s="1184">
        <v>21</v>
      </c>
      <c r="BH214" s="971" t="s">
        <v>355</v>
      </c>
      <c r="BI214" s="867"/>
      <c r="BJ214" s="867">
        <v>114</v>
      </c>
      <c r="BK214" s="279"/>
      <c r="BL214" s="948"/>
      <c r="BM214" s="921"/>
      <c r="BN214" s="1266">
        <v>11</v>
      </c>
      <c r="BO214" s="925">
        <v>9</v>
      </c>
      <c r="BP214" s="1214">
        <f t="shared" si="53"/>
        <v>-2</v>
      </c>
      <c r="BQ214" s="1212">
        <f t="shared" si="54"/>
        <v>-0.18181818181818182</v>
      </c>
      <c r="BR214" s="910">
        <v>17</v>
      </c>
      <c r="BS214" s="302"/>
      <c r="BT214" s="302"/>
      <c r="BU214" s="283"/>
      <c r="BV214" s="945"/>
      <c r="BW214" s="1184">
        <v>21</v>
      </c>
      <c r="BX214" s="871"/>
      <c r="CA214" s="880">
        <v>21</v>
      </c>
      <c r="CB214" s="971" t="s">
        <v>355</v>
      </c>
      <c r="CC214" s="867"/>
      <c r="CD214" s="867">
        <v>114</v>
      </c>
      <c r="CE214" s="279"/>
      <c r="CF214" s="948"/>
      <c r="CG214" s="921"/>
      <c r="CH214" s="1266">
        <v>2</v>
      </c>
      <c r="CI214" s="925">
        <v>23</v>
      </c>
      <c r="CJ214" s="1258">
        <f t="shared" si="55"/>
        <v>21</v>
      </c>
      <c r="CK214" s="1267">
        <f t="shared" si="56"/>
        <v>10.5</v>
      </c>
      <c r="CL214" s="910">
        <v>17</v>
      </c>
      <c r="CM214" s="302"/>
      <c r="CN214" s="302"/>
      <c r="CO214" s="283"/>
      <c r="CP214" s="945"/>
      <c r="CQ214" s="880">
        <v>21</v>
      </c>
      <c r="CR214" s="871"/>
      <c r="CU214" s="1184">
        <v>21</v>
      </c>
      <c r="CV214" s="971" t="s">
        <v>355</v>
      </c>
      <c r="CW214" s="867"/>
      <c r="CX214" s="867">
        <v>114</v>
      </c>
      <c r="CY214" s="279"/>
      <c r="CZ214" s="948"/>
      <c r="DA214" s="921"/>
      <c r="DB214" s="1266">
        <v>2</v>
      </c>
      <c r="DC214" s="925">
        <v>0</v>
      </c>
      <c r="DD214" s="1258">
        <f t="shared" si="57"/>
        <v>-2</v>
      </c>
      <c r="DE214" s="1268">
        <f t="shared" si="58"/>
        <v>-1</v>
      </c>
      <c r="DF214" s="910">
        <v>17</v>
      </c>
      <c r="DG214" s="302"/>
      <c r="DH214" s="302"/>
      <c r="DI214" s="283"/>
      <c r="DJ214" s="945"/>
      <c r="DK214" s="1184">
        <v>21</v>
      </c>
      <c r="DL214" s="871"/>
      <c r="DO214" s="880">
        <v>21</v>
      </c>
      <c r="DP214" s="971" t="s">
        <v>355</v>
      </c>
      <c r="DQ214" s="867"/>
      <c r="DR214" s="867">
        <v>114</v>
      </c>
      <c r="DS214" s="279"/>
      <c r="DT214" s="948"/>
      <c r="DU214" s="921"/>
      <c r="DV214" s="1266">
        <v>25</v>
      </c>
      <c r="DW214" s="925">
        <v>9</v>
      </c>
      <c r="DX214" s="1258">
        <f t="shared" si="59"/>
        <v>-16</v>
      </c>
      <c r="DY214" s="1259">
        <f t="shared" si="60"/>
        <v>-0.64</v>
      </c>
      <c r="DZ214" s="910">
        <v>17</v>
      </c>
      <c r="EA214" s="302"/>
      <c r="EB214" s="302"/>
      <c r="EC214" s="283"/>
      <c r="ED214" s="945"/>
      <c r="EE214" s="880">
        <v>21</v>
      </c>
      <c r="EF214" s="871"/>
      <c r="EI214" s="1188">
        <v>21</v>
      </c>
      <c r="EJ214" s="971" t="s">
        <v>355</v>
      </c>
      <c r="EK214" s="867"/>
      <c r="EL214" s="867">
        <v>114</v>
      </c>
      <c r="EM214" s="279"/>
      <c r="EN214" s="948"/>
      <c r="EO214" s="921"/>
      <c r="EP214" s="934">
        <f>SUM(AB214,AU214,BN214,CH214,DB214,DV214)</f>
        <v>101</v>
      </c>
      <c r="EQ214" s="934">
        <f>SUM(AC214,AV214,BO214,CI214,DC214,DW214)</f>
        <v>86</v>
      </c>
      <c r="ER214" s="1258">
        <f t="shared" si="62"/>
        <v>-15</v>
      </c>
      <c r="ES214" s="1259">
        <f t="shared" si="63"/>
        <v>-0.14851485148514851</v>
      </c>
      <c r="ET214" s="910">
        <v>17</v>
      </c>
      <c r="EU214" s="302"/>
      <c r="EV214" s="302"/>
      <c r="EW214" s="283"/>
      <c r="EX214" s="945"/>
      <c r="EY214" s="1188">
        <v>21</v>
      </c>
      <c r="EZ214" s="871"/>
    </row>
    <row r="215" spans="1:156">
      <c r="A215" s="1179">
        <v>22</v>
      </c>
      <c r="B215" s="697" t="s">
        <v>356</v>
      </c>
      <c r="C215" s="966">
        <f>SUM(C207,C214)</f>
        <v>0</v>
      </c>
      <c r="D215" s="966">
        <f>SUM(D207,D214)</f>
        <v>266</v>
      </c>
      <c r="E215" s="635">
        <f>SUM(D215,-C215)</f>
        <v>266</v>
      </c>
      <c r="F215" s="1218" t="e">
        <f>E215/C215</f>
        <v>#DIV/0!</v>
      </c>
      <c r="G215" s="921"/>
      <c r="H215" s="966">
        <f>SUM(H207,H214)</f>
        <v>258</v>
      </c>
      <c r="I215" s="966">
        <f>SUM(I207,I214)</f>
        <v>237</v>
      </c>
      <c r="J215" s="635">
        <f>SUM(I215,-H215)</f>
        <v>-21</v>
      </c>
      <c r="K215" s="1219">
        <f>J215/H215</f>
        <v>-8.1395348837209308E-2</v>
      </c>
      <c r="L215" s="879"/>
      <c r="M215" s="966">
        <v>258</v>
      </c>
      <c r="N215" s="966">
        <f>SUM(N207,N214)</f>
        <v>237</v>
      </c>
      <c r="O215" s="635">
        <f>SUM(N215,-M215)</f>
        <v>-21</v>
      </c>
      <c r="P215" s="1218">
        <f>O215/M215</f>
        <v>-8.1395348837209308E-2</v>
      </c>
      <c r="Q215" s="1179">
        <v>22</v>
      </c>
      <c r="R215" s="866"/>
      <c r="U215" s="1184">
        <v>22</v>
      </c>
      <c r="V215" s="697" t="s">
        <v>356</v>
      </c>
      <c r="W215" s="867"/>
      <c r="X215" s="867">
        <v>74</v>
      </c>
      <c r="Y215" s="279"/>
      <c r="Z215" s="948"/>
      <c r="AA215" s="921"/>
      <c r="AB215" s="966">
        <f>SUM(AB207,AB214)</f>
        <v>96</v>
      </c>
      <c r="AC215" s="966">
        <f>SUM(AC207,AC214)</f>
        <v>62</v>
      </c>
      <c r="AD215" s="1110">
        <f t="shared" si="49"/>
        <v>-34</v>
      </c>
      <c r="AE215" s="1219">
        <f t="shared" si="50"/>
        <v>-0.35416666666666669</v>
      </c>
      <c r="AF215" s="910">
        <v>18</v>
      </c>
      <c r="AG215" s="302"/>
      <c r="AH215" s="302"/>
      <c r="AI215" s="283"/>
      <c r="AJ215" s="945"/>
      <c r="AK215" s="1184">
        <v>22</v>
      </c>
      <c r="AL215" s="871"/>
      <c r="AN215" s="880">
        <v>22</v>
      </c>
      <c r="AO215" s="697" t="s">
        <v>356</v>
      </c>
      <c r="AP215" s="867"/>
      <c r="AQ215" s="867">
        <v>74</v>
      </c>
      <c r="AR215" s="279"/>
      <c r="AS215" s="948"/>
      <c r="AT215" s="921"/>
      <c r="AU215" s="966">
        <f>SUM(AU207,AU214)</f>
        <v>45</v>
      </c>
      <c r="AV215" s="966">
        <f>SUM(AV207,AV214)</f>
        <v>30</v>
      </c>
      <c r="AW215" s="1110">
        <f t="shared" si="51"/>
        <v>-15</v>
      </c>
      <c r="AX215" s="1219">
        <f t="shared" si="52"/>
        <v>-0.33333333333333331</v>
      </c>
      <c r="AY215" s="910">
        <v>18</v>
      </c>
      <c r="AZ215" s="302"/>
      <c r="BA215" s="302"/>
      <c r="BB215" s="283"/>
      <c r="BC215" s="945"/>
      <c r="BD215" s="880">
        <v>22</v>
      </c>
      <c r="BE215" s="871"/>
      <c r="BG215" s="1184">
        <v>22</v>
      </c>
      <c r="BH215" s="697" t="s">
        <v>356</v>
      </c>
      <c r="BI215" s="867"/>
      <c r="BJ215" s="867">
        <v>74</v>
      </c>
      <c r="BK215" s="279"/>
      <c r="BL215" s="948"/>
      <c r="BM215" s="921"/>
      <c r="BN215" s="966">
        <f>SUM(BN207,BN214)</f>
        <v>21</v>
      </c>
      <c r="BO215" s="966">
        <f>SUM(BO207,BO214)</f>
        <v>21</v>
      </c>
      <c r="BP215" s="1110">
        <f t="shared" si="53"/>
        <v>0</v>
      </c>
      <c r="BQ215" s="1222">
        <f t="shared" si="54"/>
        <v>0</v>
      </c>
      <c r="BR215" s="910">
        <v>18</v>
      </c>
      <c r="BS215" s="302"/>
      <c r="BT215" s="302"/>
      <c r="BU215" s="283"/>
      <c r="BV215" s="945"/>
      <c r="BW215" s="1184">
        <v>22</v>
      </c>
      <c r="BX215" s="871"/>
      <c r="CA215" s="880">
        <v>22</v>
      </c>
      <c r="CB215" s="697" t="s">
        <v>356</v>
      </c>
      <c r="CC215" s="867"/>
      <c r="CD215" s="867">
        <v>74</v>
      </c>
      <c r="CE215" s="279"/>
      <c r="CF215" s="948"/>
      <c r="CG215" s="921"/>
      <c r="CH215" s="966">
        <f>SUM(CH207,CH214)</f>
        <v>4</v>
      </c>
      <c r="CI215" s="966">
        <f>SUM(CI207,CI214)</f>
        <v>25</v>
      </c>
      <c r="CJ215" s="1110">
        <f t="shared" si="55"/>
        <v>21</v>
      </c>
      <c r="CK215" s="1269">
        <f t="shared" si="56"/>
        <v>5.25</v>
      </c>
      <c r="CL215" s="910">
        <v>18</v>
      </c>
      <c r="CM215" s="302"/>
      <c r="CN215" s="302"/>
      <c r="CO215" s="283"/>
      <c r="CP215" s="945"/>
      <c r="CQ215" s="880">
        <v>22</v>
      </c>
      <c r="CR215" s="871"/>
      <c r="CU215" s="1184">
        <v>22</v>
      </c>
      <c r="CV215" s="697" t="s">
        <v>356</v>
      </c>
      <c r="CW215" s="867"/>
      <c r="CX215" s="867">
        <v>74</v>
      </c>
      <c r="CY215" s="279"/>
      <c r="CZ215" s="948"/>
      <c r="DA215" s="921"/>
      <c r="DB215" s="966">
        <f>SUM(DB207,DB214)</f>
        <v>3</v>
      </c>
      <c r="DC215" s="966">
        <f>SUM(DC207,DC214)</f>
        <v>1</v>
      </c>
      <c r="DD215" s="1110">
        <f t="shared" si="57"/>
        <v>-2</v>
      </c>
      <c r="DE215" s="1270">
        <f t="shared" si="58"/>
        <v>-0.66666666666666663</v>
      </c>
      <c r="DF215" s="910">
        <v>18</v>
      </c>
      <c r="DG215" s="302"/>
      <c r="DH215" s="302"/>
      <c r="DI215" s="283"/>
      <c r="DJ215" s="945"/>
      <c r="DK215" s="1184">
        <v>22</v>
      </c>
      <c r="DL215" s="871"/>
      <c r="DO215" s="880">
        <v>22</v>
      </c>
      <c r="DP215" s="697" t="s">
        <v>356</v>
      </c>
      <c r="DQ215" s="867"/>
      <c r="DR215" s="867">
        <v>74</v>
      </c>
      <c r="DS215" s="279"/>
      <c r="DT215" s="948"/>
      <c r="DU215" s="921"/>
      <c r="DV215" s="966">
        <f>SUM(DV207,DV214)</f>
        <v>29</v>
      </c>
      <c r="DW215" s="966">
        <f>SUM(DW207,DW214)</f>
        <v>12</v>
      </c>
      <c r="DX215" s="1110">
        <f t="shared" si="59"/>
        <v>-17</v>
      </c>
      <c r="DY215" s="1270">
        <f t="shared" si="60"/>
        <v>-0.58620689655172409</v>
      </c>
      <c r="DZ215" s="910">
        <v>18</v>
      </c>
      <c r="EA215" s="302"/>
      <c r="EB215" s="302"/>
      <c r="EC215" s="283"/>
      <c r="ED215" s="945"/>
      <c r="EE215" s="880">
        <v>22</v>
      </c>
      <c r="EF215" s="871"/>
      <c r="EI215" s="1188">
        <v>22</v>
      </c>
      <c r="EJ215" s="697" t="s">
        <v>356</v>
      </c>
      <c r="EK215" s="867"/>
      <c r="EL215" s="867">
        <v>74</v>
      </c>
      <c r="EM215" s="279"/>
      <c r="EN215" s="948"/>
      <c r="EO215" s="921"/>
      <c r="EP215" s="966">
        <f>SUM(EP207,EP214)</f>
        <v>198</v>
      </c>
      <c r="EQ215" s="966">
        <f>SUM(EQ207,EQ214)</f>
        <v>151</v>
      </c>
      <c r="ER215" s="1110">
        <f t="shared" si="62"/>
        <v>-47</v>
      </c>
      <c r="ES215" s="1270">
        <f t="shared" si="63"/>
        <v>-0.23737373737373738</v>
      </c>
      <c r="ET215" s="910">
        <v>18</v>
      </c>
      <c r="EU215" s="302"/>
      <c r="EV215" s="302"/>
      <c r="EW215" s="283"/>
      <c r="EX215" s="945"/>
      <c r="EY215" s="1188">
        <v>22</v>
      </c>
      <c r="EZ215" s="871"/>
    </row>
    <row r="216" spans="1:156" ht="3.95" customHeight="1">
      <c r="A216" s="1179"/>
      <c r="B216" s="953"/>
      <c r="C216" s="399"/>
      <c r="D216" s="399"/>
      <c r="E216" s="953"/>
      <c r="F216" s="954"/>
      <c r="G216" s="1271"/>
      <c r="H216" s="399"/>
      <c r="I216" s="399"/>
      <c r="J216" s="953"/>
      <c r="K216" s="954"/>
      <c r="L216" s="1200"/>
      <c r="M216" s="399"/>
      <c r="N216" s="399"/>
      <c r="O216" s="953"/>
      <c r="P216" s="954"/>
      <c r="Q216" s="1179"/>
      <c r="R216" s="866"/>
      <c r="U216" s="1184">
        <v>21</v>
      </c>
      <c r="V216" s="953"/>
      <c r="W216" s="955" t="e">
        <f>#REF!</f>
        <v>#REF!</v>
      </c>
      <c r="X216" s="956">
        <v>40</v>
      </c>
      <c r="Y216" s="982"/>
      <c r="Z216" s="983"/>
      <c r="AA216" s="921"/>
      <c r="AB216" s="1272">
        <f>X216</f>
        <v>40</v>
      </c>
      <c r="AC216" s="1272">
        <v>30</v>
      </c>
      <c r="AD216" s="666">
        <f t="shared" si="49"/>
        <v>-10</v>
      </c>
      <c r="AE216" s="1273">
        <f t="shared" si="50"/>
        <v>-0.25</v>
      </c>
      <c r="AF216" s="910">
        <v>19</v>
      </c>
      <c r="AG216" s="929">
        <f>N211</f>
        <v>0</v>
      </c>
      <c r="AH216" s="929">
        <f>AC216</f>
        <v>30</v>
      </c>
      <c r="AI216" s="283"/>
      <c r="AJ216" s="945"/>
      <c r="AK216" s="1184">
        <v>21</v>
      </c>
      <c r="AL216" s="871"/>
      <c r="AN216" s="880">
        <v>21</v>
      </c>
      <c r="AO216" s="953"/>
      <c r="AP216" s="955" t="e">
        <f>#REF!</f>
        <v>#REF!</v>
      </c>
      <c r="AQ216" s="956">
        <v>40</v>
      </c>
      <c r="AR216" s="982"/>
      <c r="AS216" s="983"/>
      <c r="AT216" s="921"/>
      <c r="AU216" s="1272">
        <f>AQ216</f>
        <v>40</v>
      </c>
      <c r="AV216" s="1272">
        <v>30</v>
      </c>
      <c r="AW216" s="666">
        <f t="shared" si="51"/>
        <v>-10</v>
      </c>
      <c r="AX216" s="1273">
        <f t="shared" si="52"/>
        <v>-0.25</v>
      </c>
      <c r="AY216" s="910">
        <v>19</v>
      </c>
      <c r="AZ216" s="929">
        <f>AG211</f>
        <v>0</v>
      </c>
      <c r="BA216" s="929">
        <f>AV216</f>
        <v>30</v>
      </c>
      <c r="BB216" s="283"/>
      <c r="BC216" s="945"/>
      <c r="BD216" s="880">
        <v>21</v>
      </c>
      <c r="BE216" s="871"/>
      <c r="BG216" s="1184">
        <v>21</v>
      </c>
      <c r="BH216" s="953"/>
      <c r="BI216" s="955" t="e">
        <f>#REF!</f>
        <v>#REF!</v>
      </c>
      <c r="BJ216" s="956">
        <v>40</v>
      </c>
      <c r="BK216" s="982"/>
      <c r="BL216" s="983"/>
      <c r="BM216" s="921"/>
      <c r="BN216" s="1272">
        <f>BJ216</f>
        <v>40</v>
      </c>
      <c r="BO216" s="1272">
        <v>30</v>
      </c>
      <c r="BP216" s="666">
        <f t="shared" si="53"/>
        <v>-10</v>
      </c>
      <c r="BQ216" s="1273">
        <f t="shared" si="54"/>
        <v>-0.25</v>
      </c>
      <c r="BR216" s="910">
        <v>19</v>
      </c>
      <c r="BS216" s="929">
        <f>AZ211</f>
        <v>0</v>
      </c>
      <c r="BT216" s="929">
        <f>BO216</f>
        <v>30</v>
      </c>
      <c r="BU216" s="283"/>
      <c r="BV216" s="945"/>
      <c r="BW216" s="1184">
        <v>21</v>
      </c>
      <c r="BX216" s="871"/>
      <c r="CA216" s="880">
        <v>21</v>
      </c>
      <c r="CB216" s="953"/>
      <c r="CC216" s="955" t="e">
        <f>#REF!</f>
        <v>#REF!</v>
      </c>
      <c r="CD216" s="956">
        <v>40</v>
      </c>
      <c r="CE216" s="982"/>
      <c r="CF216" s="983"/>
      <c r="CG216" s="921"/>
      <c r="CH216" s="1272">
        <f>CD216</f>
        <v>40</v>
      </c>
      <c r="CI216" s="1272">
        <v>30</v>
      </c>
      <c r="CJ216" s="666">
        <f t="shared" si="55"/>
        <v>-10</v>
      </c>
      <c r="CK216" s="1273">
        <f t="shared" si="56"/>
        <v>-0.25</v>
      </c>
      <c r="CL216" s="910">
        <v>19</v>
      </c>
      <c r="CM216" s="929">
        <f>BT211</f>
        <v>0</v>
      </c>
      <c r="CN216" s="929">
        <f>CI216</f>
        <v>30</v>
      </c>
      <c r="CO216" s="283"/>
      <c r="CP216" s="945"/>
      <c r="CQ216" s="880">
        <v>21</v>
      </c>
      <c r="CR216" s="871"/>
      <c r="CU216" s="1184">
        <v>21</v>
      </c>
      <c r="CV216" s="953"/>
      <c r="CW216" s="955" t="e">
        <f>#REF!</f>
        <v>#REF!</v>
      </c>
      <c r="CX216" s="956">
        <v>40</v>
      </c>
      <c r="CY216" s="982"/>
      <c r="CZ216" s="983"/>
      <c r="DA216" s="921"/>
      <c r="DB216" s="1272">
        <f>CX216</f>
        <v>40</v>
      </c>
      <c r="DC216" s="1272">
        <v>30</v>
      </c>
      <c r="DD216" s="666">
        <f t="shared" si="57"/>
        <v>-10</v>
      </c>
      <c r="DE216" s="1273">
        <f t="shared" si="58"/>
        <v>-0.25</v>
      </c>
      <c r="DF216" s="910">
        <v>19</v>
      </c>
      <c r="DG216" s="929">
        <f>CN211</f>
        <v>0</v>
      </c>
      <c r="DH216" s="929">
        <f>DC216</f>
        <v>30</v>
      </c>
      <c r="DI216" s="283"/>
      <c r="DJ216" s="945"/>
      <c r="DK216" s="1184">
        <v>21</v>
      </c>
      <c r="DL216" s="871"/>
      <c r="DO216" s="880">
        <v>21</v>
      </c>
      <c r="DP216" s="953"/>
      <c r="DQ216" s="955" t="e">
        <f>#REF!</f>
        <v>#REF!</v>
      </c>
      <c r="DR216" s="956">
        <v>40</v>
      </c>
      <c r="DS216" s="982"/>
      <c r="DT216" s="983"/>
      <c r="DU216" s="921"/>
      <c r="DV216" s="1272">
        <f>DR216</f>
        <v>40</v>
      </c>
      <c r="DW216" s="1272">
        <v>30</v>
      </c>
      <c r="DX216" s="666">
        <f t="shared" si="59"/>
        <v>-10</v>
      </c>
      <c r="DY216" s="1273">
        <f t="shared" si="60"/>
        <v>-0.25</v>
      </c>
      <c r="DZ216" s="910">
        <v>19</v>
      </c>
      <c r="EA216" s="929">
        <f>DH211</f>
        <v>0</v>
      </c>
      <c r="EB216" s="929">
        <f>DW216</f>
        <v>30</v>
      </c>
      <c r="EC216" s="283"/>
      <c r="ED216" s="945"/>
      <c r="EE216" s="880">
        <v>21</v>
      </c>
      <c r="EF216" s="871"/>
      <c r="EI216" s="1188">
        <v>21</v>
      </c>
      <c r="EJ216" s="953"/>
      <c r="EK216" s="955" t="e">
        <f>#REF!</f>
        <v>#REF!</v>
      </c>
      <c r="EL216" s="956">
        <v>40</v>
      </c>
      <c r="EM216" s="982"/>
      <c r="EN216" s="983"/>
      <c r="EO216" s="921"/>
      <c r="EP216" s="1272">
        <f>EL216</f>
        <v>40</v>
      </c>
      <c r="EQ216" s="1272">
        <v>30</v>
      </c>
      <c r="ER216" s="666">
        <f t="shared" si="62"/>
        <v>-10</v>
      </c>
      <c r="ES216" s="1273">
        <f t="shared" si="63"/>
        <v>-0.25</v>
      </c>
      <c r="ET216" s="910">
        <v>19</v>
      </c>
      <c r="EU216" s="929">
        <f>EB211</f>
        <v>0</v>
      </c>
      <c r="EV216" s="929">
        <f>EQ216</f>
        <v>30</v>
      </c>
      <c r="EW216" s="283"/>
      <c r="EX216" s="945"/>
      <c r="EY216" s="1188">
        <v>21</v>
      </c>
      <c r="EZ216" s="871"/>
    </row>
    <row r="217" spans="1:156" hidden="1">
      <c r="A217" s="1179">
        <v>22</v>
      </c>
      <c r="B217" s="279"/>
      <c r="C217" s="867"/>
      <c r="D217" s="867"/>
      <c r="E217" s="279"/>
      <c r="F217" s="948"/>
      <c r="H217" s="867"/>
      <c r="I217" s="867"/>
      <c r="J217" s="279"/>
      <c r="K217" s="948"/>
      <c r="L217" s="1200"/>
      <c r="M217" s="867"/>
      <c r="N217" s="867"/>
      <c r="O217" s="279"/>
      <c r="P217" s="948"/>
      <c r="Q217" s="1179">
        <v>22</v>
      </c>
      <c r="R217" s="866"/>
      <c r="U217" s="1184">
        <v>22</v>
      </c>
      <c r="V217" s="279"/>
      <c r="W217" s="961" t="e">
        <f>SUM(W209,W216)</f>
        <v>#REF!</v>
      </c>
      <c r="X217" s="962">
        <f>SUM(X209,X216)</f>
        <v>100</v>
      </c>
      <c r="Y217" s="1110" t="e">
        <f>SUM(X217,-W217)</f>
        <v>#REF!</v>
      </c>
      <c r="Z217" s="1111" t="e">
        <f>Y217/W217</f>
        <v>#REF!</v>
      </c>
      <c r="AA217" s="921"/>
      <c r="AB217" s="962">
        <f>SUM(AB209,AB216)</f>
        <v>47</v>
      </c>
      <c r="AC217" s="962">
        <f>SUM(AC209,AC216)</f>
        <v>37</v>
      </c>
      <c r="AD217" s="1110">
        <f t="shared" si="49"/>
        <v>-10</v>
      </c>
      <c r="AE217" s="1219">
        <f t="shared" si="50"/>
        <v>-0.21276595744680851</v>
      </c>
      <c r="AF217" s="910">
        <v>20</v>
      </c>
      <c r="AG217" s="965">
        <f>SUM(AG209,AG216)</f>
        <v>0</v>
      </c>
      <c r="AH217" s="965">
        <f>SUM(AH209,AH216)</f>
        <v>37</v>
      </c>
      <c r="AI217" s="930">
        <f>SUM(AH217,-AG217)</f>
        <v>37</v>
      </c>
      <c r="AJ217" s="938" t="e">
        <f>AI217/AG217</f>
        <v>#DIV/0!</v>
      </c>
      <c r="AK217" s="1184">
        <v>22</v>
      </c>
      <c r="AL217" s="871"/>
      <c r="AN217" s="880">
        <v>22</v>
      </c>
      <c r="AO217" s="279"/>
      <c r="AP217" s="961" t="e">
        <f>SUM(AP209,AP216)</f>
        <v>#REF!</v>
      </c>
      <c r="AQ217" s="962">
        <f>SUM(AQ209,AQ216)</f>
        <v>100</v>
      </c>
      <c r="AR217" s="1110" t="e">
        <f>SUM(AQ217,-AP217)</f>
        <v>#REF!</v>
      </c>
      <c r="AS217" s="1111" t="e">
        <f>AR217/AP217</f>
        <v>#REF!</v>
      </c>
      <c r="AT217" s="921"/>
      <c r="AU217" s="962">
        <f>SUM(AU209,AU216)</f>
        <v>41</v>
      </c>
      <c r="AV217" s="962">
        <f>SUM(AV209,AV216)</f>
        <v>33</v>
      </c>
      <c r="AW217" s="1110">
        <f t="shared" si="51"/>
        <v>-8</v>
      </c>
      <c r="AX217" s="1219">
        <f t="shared" si="52"/>
        <v>-0.1951219512195122</v>
      </c>
      <c r="AY217" s="910">
        <v>20</v>
      </c>
      <c r="AZ217" s="965">
        <f>SUM(AZ209,AZ216)</f>
        <v>0</v>
      </c>
      <c r="BA217" s="965">
        <f>SUM(BA209,BA216)</f>
        <v>33</v>
      </c>
      <c r="BB217" s="930">
        <f>SUM(BA217,-AZ217)</f>
        <v>33</v>
      </c>
      <c r="BC217" s="938" t="e">
        <f>BB217/AZ217</f>
        <v>#DIV/0!</v>
      </c>
      <c r="BD217" s="880">
        <v>22</v>
      </c>
      <c r="BE217" s="871"/>
      <c r="BG217" s="1184">
        <v>22</v>
      </c>
      <c r="BH217" s="279"/>
      <c r="BI217" s="961" t="e">
        <f>SUM(BI209,BI216)</f>
        <v>#REF!</v>
      </c>
      <c r="BJ217" s="962">
        <f>SUM(BJ209,BJ216)</f>
        <v>100</v>
      </c>
      <c r="BK217" s="1110" t="e">
        <f>SUM(BJ217,-BI217)</f>
        <v>#REF!</v>
      </c>
      <c r="BL217" s="1111" t="e">
        <f>BK217/BI217</f>
        <v>#REF!</v>
      </c>
      <c r="BM217" s="921"/>
      <c r="BN217" s="962">
        <f>SUM(BN209,BN216)</f>
        <v>41</v>
      </c>
      <c r="BO217" s="962">
        <f>SUM(BO209,BO216)</f>
        <v>30</v>
      </c>
      <c r="BP217" s="1110">
        <f t="shared" si="53"/>
        <v>-11</v>
      </c>
      <c r="BQ217" s="1219">
        <f t="shared" si="54"/>
        <v>-0.26829268292682928</v>
      </c>
      <c r="BR217" s="910">
        <v>20</v>
      </c>
      <c r="BS217" s="965">
        <f>SUM(BS209,BS216)</f>
        <v>0</v>
      </c>
      <c r="BT217" s="965">
        <f>SUM(BT209,BT216)</f>
        <v>30</v>
      </c>
      <c r="BU217" s="930">
        <f>SUM(BT217,-BS217)</f>
        <v>30</v>
      </c>
      <c r="BV217" s="938" t="e">
        <f>BU217/BS217</f>
        <v>#DIV/0!</v>
      </c>
      <c r="BW217" s="1184">
        <v>22</v>
      </c>
      <c r="BX217" s="871"/>
      <c r="CA217" s="880">
        <v>22</v>
      </c>
      <c r="CB217" s="279"/>
      <c r="CC217" s="961" t="e">
        <f>SUM(CC209,CC216)</f>
        <v>#REF!</v>
      </c>
      <c r="CD217" s="962">
        <f>SUM(CD209,CD216)</f>
        <v>100</v>
      </c>
      <c r="CE217" s="1110" t="e">
        <f>SUM(CD217,-CC217)</f>
        <v>#REF!</v>
      </c>
      <c r="CF217" s="1111" t="e">
        <f>CE217/CC217</f>
        <v>#REF!</v>
      </c>
      <c r="CG217" s="921"/>
      <c r="CH217" s="962">
        <f>SUM(CH209,CH216)</f>
        <v>40</v>
      </c>
      <c r="CI217" s="962">
        <f>SUM(CI209,CI216)</f>
        <v>30</v>
      </c>
      <c r="CJ217" s="1110">
        <f t="shared" si="55"/>
        <v>-10</v>
      </c>
      <c r="CK217" s="1219">
        <f t="shared" si="56"/>
        <v>-0.25</v>
      </c>
      <c r="CL217" s="910">
        <v>20</v>
      </c>
      <c r="CM217" s="965">
        <f>SUM(CM209,CM216)</f>
        <v>0</v>
      </c>
      <c r="CN217" s="965">
        <f>SUM(CN209,CN216)</f>
        <v>30</v>
      </c>
      <c r="CO217" s="930">
        <f>SUM(CN217,-CM217)</f>
        <v>30</v>
      </c>
      <c r="CP217" s="938" t="e">
        <f>CO217/CM217</f>
        <v>#DIV/0!</v>
      </c>
      <c r="CQ217" s="880">
        <v>22</v>
      </c>
      <c r="CR217" s="871"/>
      <c r="CU217" s="1184">
        <v>22</v>
      </c>
      <c r="CV217" s="279"/>
      <c r="CW217" s="961" t="e">
        <f>SUM(CW209,CW216)</f>
        <v>#REF!</v>
      </c>
      <c r="CX217" s="962">
        <f>SUM(CX209,CX216)</f>
        <v>100</v>
      </c>
      <c r="CY217" s="1110" t="e">
        <f>SUM(CX217,-CW217)</f>
        <v>#REF!</v>
      </c>
      <c r="CZ217" s="1111" t="e">
        <f>CY217/CW217</f>
        <v>#REF!</v>
      </c>
      <c r="DA217" s="921"/>
      <c r="DB217" s="962">
        <f>SUM(DB209,DB216)</f>
        <v>40</v>
      </c>
      <c r="DC217" s="962">
        <f>SUM(DC209,DC216)</f>
        <v>30</v>
      </c>
      <c r="DD217" s="1110">
        <f t="shared" si="57"/>
        <v>-10</v>
      </c>
      <c r="DE217" s="1219">
        <f t="shared" si="58"/>
        <v>-0.25</v>
      </c>
      <c r="DF217" s="910">
        <v>20</v>
      </c>
      <c r="DG217" s="965">
        <f>SUM(DG209,DG216)</f>
        <v>0</v>
      </c>
      <c r="DH217" s="965">
        <f>SUM(DH209,DH216)</f>
        <v>30</v>
      </c>
      <c r="DI217" s="930">
        <f>SUM(DH217,-DG217)</f>
        <v>30</v>
      </c>
      <c r="DJ217" s="938" t="e">
        <f>DI217/DG217</f>
        <v>#DIV/0!</v>
      </c>
      <c r="DK217" s="1184">
        <v>22</v>
      </c>
      <c r="DL217" s="871"/>
      <c r="DO217" s="880">
        <v>22</v>
      </c>
      <c r="DP217" s="279"/>
      <c r="DQ217" s="961" t="e">
        <f>SUM(DQ209,DQ216)</f>
        <v>#REF!</v>
      </c>
      <c r="DR217" s="962">
        <f>SUM(DR209,DR216)</f>
        <v>100</v>
      </c>
      <c r="DS217" s="1110" t="e">
        <f>SUM(DR217,-DQ217)</f>
        <v>#REF!</v>
      </c>
      <c r="DT217" s="1111" t="e">
        <f>DS217/DQ217</f>
        <v>#REF!</v>
      </c>
      <c r="DU217" s="921"/>
      <c r="DV217" s="962">
        <f>SUM(DV209,DV216)</f>
        <v>40</v>
      </c>
      <c r="DW217" s="962">
        <f>SUM(DW209,DW216)</f>
        <v>32</v>
      </c>
      <c r="DX217" s="1110">
        <f t="shared" si="59"/>
        <v>-8</v>
      </c>
      <c r="DY217" s="1219">
        <f t="shared" si="60"/>
        <v>-0.2</v>
      </c>
      <c r="DZ217" s="910">
        <v>20</v>
      </c>
      <c r="EA217" s="965">
        <f>SUM(EA209,EA216)</f>
        <v>0</v>
      </c>
      <c r="EB217" s="965">
        <f>SUM(EB209,EB216)</f>
        <v>32</v>
      </c>
      <c r="EC217" s="930">
        <f>SUM(EB217,-EA217)</f>
        <v>32</v>
      </c>
      <c r="ED217" s="938" t="e">
        <f>EC217/EA217</f>
        <v>#DIV/0!</v>
      </c>
      <c r="EE217" s="880">
        <v>22</v>
      </c>
      <c r="EF217" s="871"/>
      <c r="EI217" s="1188">
        <v>22</v>
      </c>
      <c r="EJ217" s="279"/>
      <c r="EK217" s="961" t="e">
        <f>SUM(EK209,EK216)</f>
        <v>#REF!</v>
      </c>
      <c r="EL217" s="962">
        <f>SUM(EL209,EL216)</f>
        <v>100</v>
      </c>
      <c r="EM217" s="1110" t="e">
        <f>SUM(EL217,-EK217)</f>
        <v>#REF!</v>
      </c>
      <c r="EN217" s="1111" t="e">
        <f>EM217/EK217</f>
        <v>#REF!</v>
      </c>
      <c r="EO217" s="921"/>
      <c r="EP217" s="962">
        <f>SUM(EP209,EP216)</f>
        <v>42</v>
      </c>
      <c r="EQ217" s="962">
        <f>SUM(EQ209,EQ216)</f>
        <v>31</v>
      </c>
      <c r="ER217" s="1110">
        <f t="shared" si="62"/>
        <v>-11</v>
      </c>
      <c r="ES217" s="1219">
        <f t="shared" si="63"/>
        <v>-0.26190476190476192</v>
      </c>
      <c r="ET217" s="910">
        <v>20</v>
      </c>
      <c r="EU217" s="965">
        <f>SUM(EU209,EU216)</f>
        <v>0</v>
      </c>
      <c r="EV217" s="965">
        <f>SUM(EV209,EV216)</f>
        <v>31</v>
      </c>
      <c r="EW217" s="930">
        <f>SUM(EV217,-EU217)</f>
        <v>31</v>
      </c>
      <c r="EX217" s="938" t="e">
        <f>EW217/EU217</f>
        <v>#DIV/0!</v>
      </c>
      <c r="EY217" s="1188">
        <v>22</v>
      </c>
      <c r="EZ217" s="871"/>
    </row>
    <row r="218" spans="1:156">
      <c r="A218" s="1179">
        <v>23</v>
      </c>
      <c r="B218" s="1037" t="s">
        <v>357</v>
      </c>
      <c r="C218" s="1038">
        <f>SUM(C201,C215)</f>
        <v>0</v>
      </c>
      <c r="D218" s="1038">
        <f>SUM(D201,D215)</f>
        <v>1072</v>
      </c>
      <c r="E218" s="1039">
        <f>SUM(D218,-C218)</f>
        <v>1072</v>
      </c>
      <c r="F218" s="1040" t="e">
        <f>E218/C218</f>
        <v>#DIV/0!</v>
      </c>
      <c r="G218" s="1274"/>
      <c r="H218" s="1184">
        <f>SUM(H201,H215)</f>
        <v>1085</v>
      </c>
      <c r="I218" s="1184">
        <f>SUM(I201,I215)</f>
        <v>1051</v>
      </c>
      <c r="J218" s="1223">
        <f>SUM(I218,-H218)</f>
        <v>-34</v>
      </c>
      <c r="K218" s="1224">
        <f>J218/H218</f>
        <v>-3.1336405529953919E-2</v>
      </c>
      <c r="L218" s="1200"/>
      <c r="M218" s="876">
        <f>SUM(M201,M215)</f>
        <v>1085</v>
      </c>
      <c r="N218" s="876">
        <f>SUM(N201,N215)</f>
        <v>1051</v>
      </c>
      <c r="O218" s="1045">
        <f>SUM(N218,-M218)</f>
        <v>-34</v>
      </c>
      <c r="P218" s="1046">
        <f>O218/M218</f>
        <v>-3.1336405529953919E-2</v>
      </c>
      <c r="Q218" s="1179">
        <v>23</v>
      </c>
      <c r="R218" s="866"/>
      <c r="U218" s="1184">
        <v>23</v>
      </c>
      <c r="V218" s="1047" t="s">
        <v>357</v>
      </c>
      <c r="W218" s="962"/>
      <c r="X218" s="962"/>
      <c r="Y218" s="1110"/>
      <c r="Z218" s="1111"/>
      <c r="AA218" s="921"/>
      <c r="AB218" s="1038">
        <f>SUM(AB201,AB215)</f>
        <v>402</v>
      </c>
      <c r="AC218" s="1038">
        <f>SUM(AC201,AC215)</f>
        <v>360</v>
      </c>
      <c r="AD218" s="1039">
        <f t="shared" si="49"/>
        <v>-42</v>
      </c>
      <c r="AE218" s="1225">
        <f t="shared" si="50"/>
        <v>-0.1044776119402985</v>
      </c>
      <c r="AF218" s="910"/>
      <c r="AG218" s="965"/>
      <c r="AH218" s="965"/>
      <c r="AI218" s="930"/>
      <c r="AJ218" s="938"/>
      <c r="AK218" s="1184">
        <v>23</v>
      </c>
      <c r="AL218" s="871"/>
      <c r="AN218" s="880">
        <v>23</v>
      </c>
      <c r="AO218" s="1047" t="s">
        <v>357</v>
      </c>
      <c r="AP218" s="962"/>
      <c r="AQ218" s="962"/>
      <c r="AR218" s="1110"/>
      <c r="AS218" s="1111"/>
      <c r="AT218" s="921"/>
      <c r="AU218" s="1038">
        <f>SUM(AU201,AU215)</f>
        <v>196</v>
      </c>
      <c r="AV218" s="1038">
        <f>SUM(AV201,AV215)</f>
        <v>139</v>
      </c>
      <c r="AW218" s="1039">
        <f t="shared" si="51"/>
        <v>-57</v>
      </c>
      <c r="AX218" s="1225">
        <f>AW218/AU218</f>
        <v>-0.29081632653061223</v>
      </c>
      <c r="AY218" s="910"/>
      <c r="AZ218" s="965"/>
      <c r="BA218" s="965"/>
      <c r="BB218" s="930"/>
      <c r="BC218" s="938"/>
      <c r="BD218" s="880">
        <v>23</v>
      </c>
      <c r="BE218" s="871"/>
      <c r="BG218" s="1184">
        <v>23</v>
      </c>
      <c r="BH218" s="1047" t="s">
        <v>357</v>
      </c>
      <c r="BI218" s="962"/>
      <c r="BJ218" s="962"/>
      <c r="BK218" s="1110"/>
      <c r="BL218" s="1111"/>
      <c r="BM218" s="921"/>
      <c r="BN218" s="1038">
        <f>SUM(BN201,BN215)</f>
        <v>129</v>
      </c>
      <c r="BO218" s="1038">
        <f>SUM(BO201,BO215)</f>
        <v>134</v>
      </c>
      <c r="BP218" s="1039">
        <f t="shared" si="53"/>
        <v>5</v>
      </c>
      <c r="BQ218" s="1225">
        <f>BP218/BN218</f>
        <v>3.875968992248062E-2</v>
      </c>
      <c r="BR218" s="910"/>
      <c r="BS218" s="965"/>
      <c r="BT218" s="965"/>
      <c r="BU218" s="930"/>
      <c r="BV218" s="938"/>
      <c r="BW218" s="1184">
        <v>23</v>
      </c>
      <c r="BX218" s="871"/>
      <c r="CA218" s="880">
        <v>23</v>
      </c>
      <c r="CB218" s="1047" t="s">
        <v>357</v>
      </c>
      <c r="CC218" s="962"/>
      <c r="CD218" s="962"/>
      <c r="CE218" s="1110"/>
      <c r="CF218" s="1111"/>
      <c r="CG218" s="921"/>
      <c r="CH218" s="1038">
        <f>SUM(CH201,CH215)</f>
        <v>32</v>
      </c>
      <c r="CI218" s="1038">
        <f>SUM(CI201,CI215)</f>
        <v>55</v>
      </c>
      <c r="CJ218" s="1039">
        <f t="shared" si="55"/>
        <v>23</v>
      </c>
      <c r="CK218" s="1275">
        <f t="shared" si="56"/>
        <v>0.71875</v>
      </c>
      <c r="CL218" s="910"/>
      <c r="CM218" s="965"/>
      <c r="CN218" s="965"/>
      <c r="CO218" s="930"/>
      <c r="CP218" s="938"/>
      <c r="CQ218" s="880">
        <v>23</v>
      </c>
      <c r="CR218" s="871"/>
      <c r="CU218" s="1184">
        <v>23</v>
      </c>
      <c r="CV218" s="1047" t="s">
        <v>357</v>
      </c>
      <c r="CW218" s="962"/>
      <c r="CX218" s="962"/>
      <c r="CY218" s="1110"/>
      <c r="CZ218" s="1111"/>
      <c r="DA218" s="921"/>
      <c r="DB218" s="1038">
        <f>SUM(DB201,DB215)</f>
        <v>21</v>
      </c>
      <c r="DC218" s="1038">
        <f>SUM(DC201,DC215)</f>
        <v>21</v>
      </c>
      <c r="DD218" s="1039">
        <f t="shared" si="57"/>
        <v>0</v>
      </c>
      <c r="DE218" s="1275">
        <f t="shared" si="58"/>
        <v>0</v>
      </c>
      <c r="DF218" s="910"/>
      <c r="DG218" s="965"/>
      <c r="DH218" s="965"/>
      <c r="DI218" s="930"/>
      <c r="DJ218" s="938"/>
      <c r="DK218" s="1184">
        <v>23</v>
      </c>
      <c r="DL218" s="871"/>
      <c r="DO218" s="880">
        <v>23</v>
      </c>
      <c r="DP218" s="1047" t="s">
        <v>357</v>
      </c>
      <c r="DQ218" s="962"/>
      <c r="DR218" s="962"/>
      <c r="DS218" s="1110"/>
      <c r="DT218" s="1111"/>
      <c r="DU218" s="921"/>
      <c r="DV218" s="1038">
        <f>SUM(DV201,DV215)</f>
        <v>87</v>
      </c>
      <c r="DW218" s="1038">
        <f>SUM(DW201,DW215)</f>
        <v>65</v>
      </c>
      <c r="DX218" s="1039">
        <f t="shared" si="59"/>
        <v>-22</v>
      </c>
      <c r="DY218" s="1275">
        <f t="shared" si="60"/>
        <v>-0.25287356321839083</v>
      </c>
      <c r="DZ218" s="910"/>
      <c r="EA218" s="965"/>
      <c r="EB218" s="965"/>
      <c r="EC218" s="930"/>
      <c r="ED218" s="938"/>
      <c r="EE218" s="880">
        <v>23</v>
      </c>
      <c r="EF218" s="871"/>
      <c r="EI218" s="1188">
        <v>23</v>
      </c>
      <c r="EJ218" s="1052" t="s">
        <v>357</v>
      </c>
      <c r="EK218" s="962"/>
      <c r="EL218" s="962"/>
      <c r="EM218" s="1110"/>
      <c r="EN218" s="1111"/>
      <c r="EO218" s="921"/>
      <c r="EP218" s="1226">
        <f>SUM(EP201,EP215)</f>
        <v>867</v>
      </c>
      <c r="EQ218" s="1226">
        <f>SUM(EQ201,EQ215)</f>
        <v>774</v>
      </c>
      <c r="ER218" s="1227">
        <f t="shared" si="62"/>
        <v>-93</v>
      </c>
      <c r="ES218" s="1092">
        <f t="shared" si="63"/>
        <v>-0.10726643598615918</v>
      </c>
      <c r="ET218" s="910"/>
      <c r="EU218" s="965"/>
      <c r="EV218" s="965"/>
      <c r="EW218" s="930"/>
      <c r="EX218" s="938"/>
      <c r="EY218" s="1188">
        <v>23</v>
      </c>
      <c r="EZ218" s="871"/>
    </row>
    <row r="219" spans="1:156" ht="3" hidden="1" customHeight="1">
      <c r="A219" s="1179"/>
      <c r="B219" s="953"/>
      <c r="C219" s="399"/>
      <c r="D219" s="399"/>
      <c r="E219" s="953"/>
      <c r="F219" s="954"/>
      <c r="G219" s="991"/>
      <c r="H219" s="399"/>
      <c r="I219" s="399"/>
      <c r="J219" s="953"/>
      <c r="K219" s="954"/>
      <c r="L219" s="1018"/>
      <c r="M219" s="399"/>
      <c r="N219" s="399"/>
      <c r="O219" s="953"/>
      <c r="P219" s="954"/>
      <c r="Q219" s="1179"/>
      <c r="R219" s="866"/>
      <c r="U219" s="1184">
        <v>25</v>
      </c>
      <c r="V219" s="953"/>
      <c r="W219" s="399"/>
      <c r="X219" s="399"/>
      <c r="Y219" s="953"/>
      <c r="Z219" s="954"/>
      <c r="AA219" s="1271"/>
      <c r="AB219" s="399"/>
      <c r="AC219" s="399"/>
      <c r="AD219" s="953"/>
      <c r="AE219" s="954"/>
      <c r="AF219" s="184"/>
      <c r="AG219" s="399"/>
      <c r="AH219" s="399"/>
      <c r="AI219" s="953"/>
      <c r="AJ219" s="954"/>
      <c r="AK219" s="1184">
        <v>25</v>
      </c>
      <c r="AL219" s="871"/>
      <c r="AN219" s="880">
        <v>25</v>
      </c>
      <c r="AO219" s="953"/>
      <c r="AP219" s="399"/>
      <c r="AQ219" s="399"/>
      <c r="AR219" s="953"/>
      <c r="AS219" s="954"/>
      <c r="AT219" s="1271"/>
      <c r="AU219" s="399"/>
      <c r="AV219" s="399"/>
      <c r="AW219" s="953"/>
      <c r="AX219" s="954"/>
      <c r="AY219" s="184"/>
      <c r="AZ219" s="399"/>
      <c r="BA219" s="399"/>
      <c r="BB219" s="953"/>
      <c r="BC219" s="954"/>
      <c r="BD219" s="880">
        <v>25</v>
      </c>
      <c r="BE219" s="871"/>
      <c r="BG219" s="1184">
        <v>25</v>
      </c>
      <c r="BH219" s="953"/>
      <c r="BI219" s="399"/>
      <c r="BJ219" s="399"/>
      <c r="BK219" s="953"/>
      <c r="BL219" s="954"/>
      <c r="BM219" s="1271"/>
      <c r="BN219" s="399"/>
      <c r="BO219" s="399"/>
      <c r="BP219" s="953"/>
      <c r="BQ219" s="954"/>
      <c r="BR219" s="184"/>
      <c r="BS219" s="399"/>
      <c r="BT219" s="399"/>
      <c r="BU219" s="953"/>
      <c r="BV219" s="954"/>
      <c r="BW219" s="1184">
        <v>25</v>
      </c>
      <c r="BX219" s="871"/>
      <c r="CA219" s="880">
        <v>25</v>
      </c>
      <c r="CB219" s="953"/>
      <c r="CC219" s="399"/>
      <c r="CD219" s="399"/>
      <c r="CE219" s="953"/>
      <c r="CF219" s="954"/>
      <c r="CG219" s="1271"/>
      <c r="CH219" s="399"/>
      <c r="CI219" s="399"/>
      <c r="CJ219" s="953"/>
      <c r="CK219" s="954"/>
      <c r="CL219" s="184"/>
      <c r="CM219" s="399"/>
      <c r="CN219" s="399"/>
      <c r="CO219" s="953"/>
      <c r="CP219" s="954"/>
      <c r="CQ219" s="880">
        <v>25</v>
      </c>
      <c r="CR219" s="871"/>
      <c r="CU219" s="1184">
        <v>25</v>
      </c>
      <c r="CV219" s="953"/>
      <c r="CW219" s="399"/>
      <c r="CX219" s="399"/>
      <c r="CY219" s="953"/>
      <c r="CZ219" s="954"/>
      <c r="DA219" s="1271"/>
      <c r="DB219" s="399"/>
      <c r="DC219" s="399"/>
      <c r="DD219" s="953"/>
      <c r="DE219" s="954"/>
      <c r="DF219" s="184"/>
      <c r="DG219" s="399"/>
      <c r="DH219" s="399"/>
      <c r="DI219" s="953"/>
      <c r="DJ219" s="954"/>
      <c r="DK219" s="1184">
        <v>25</v>
      </c>
      <c r="DL219" s="871"/>
      <c r="DO219" s="880">
        <v>25</v>
      </c>
      <c r="DP219" s="953"/>
      <c r="DQ219" s="399"/>
      <c r="DR219" s="399"/>
      <c r="DS219" s="953"/>
      <c r="DT219" s="954"/>
      <c r="DU219" s="1271"/>
      <c r="DV219" s="399"/>
      <c r="DW219" s="399"/>
      <c r="DX219" s="953"/>
      <c r="DY219" s="954"/>
      <c r="DZ219" s="184"/>
      <c r="EA219" s="399"/>
      <c r="EB219" s="399"/>
      <c r="EC219" s="953"/>
      <c r="ED219" s="954"/>
      <c r="EE219" s="880">
        <v>25</v>
      </c>
      <c r="EF219" s="871"/>
      <c r="EI219" s="1188">
        <v>25</v>
      </c>
      <c r="EJ219" s="953"/>
      <c r="EK219" s="399"/>
      <c r="EL219" s="399"/>
      <c r="EM219" s="953"/>
      <c r="EN219" s="954"/>
      <c r="EO219" s="1271"/>
      <c r="EP219" s="399"/>
      <c r="EQ219" s="399"/>
      <c r="ER219" s="953"/>
      <c r="ES219" s="954"/>
      <c r="ET219" s="184"/>
      <c r="EU219" s="399"/>
      <c r="EV219" s="399"/>
      <c r="EW219" s="953"/>
      <c r="EX219" s="954"/>
      <c r="EY219" s="1188">
        <v>25</v>
      </c>
      <c r="EZ219" s="871"/>
    </row>
    <row r="220" spans="1:156" hidden="1">
      <c r="A220" s="1179">
        <v>21</v>
      </c>
      <c r="B220" s="985" t="s">
        <v>337</v>
      </c>
      <c r="C220" s="985">
        <f>SUM(C201,C215)</f>
        <v>0</v>
      </c>
      <c r="D220" s="985">
        <f>SUM(D201,D215)</f>
        <v>1072</v>
      </c>
      <c r="E220" s="1010">
        <f>SUM(D220,-C220)</f>
        <v>1072</v>
      </c>
      <c r="F220" s="986" t="e">
        <f>E220/C220</f>
        <v>#DIV/0!</v>
      </c>
      <c r="G220" s="921">
        <v>21</v>
      </c>
      <c r="H220" s="985">
        <f>SUM(H201,H215)</f>
        <v>1085</v>
      </c>
      <c r="I220" s="985">
        <f>SUM(I201,I215)</f>
        <v>1051</v>
      </c>
      <c r="J220" s="1010">
        <f>SUM(I220,-H220)</f>
        <v>-34</v>
      </c>
      <c r="K220" s="986">
        <f>J220/H220</f>
        <v>-3.1336405529953919E-2</v>
      </c>
      <c r="L220" s="879"/>
      <c r="M220" s="985">
        <f>SUM(M201,M215)</f>
        <v>1085</v>
      </c>
      <c r="N220" s="985">
        <f>SUM(N201,N215)</f>
        <v>1051</v>
      </c>
      <c r="O220" s="1010">
        <f>SUM(N220,-M220)</f>
        <v>-34</v>
      </c>
      <c r="P220" s="986">
        <f>O220/M220</f>
        <v>-3.1336405529953919E-2</v>
      </c>
      <c r="Q220" s="1179">
        <v>21</v>
      </c>
      <c r="R220" s="866"/>
      <c r="U220" s="1184"/>
      <c r="V220" s="985" t="s">
        <v>337</v>
      </c>
      <c r="W220" s="399"/>
      <c r="X220" s="399"/>
      <c r="Y220" s="953"/>
      <c r="Z220" s="954"/>
      <c r="AA220" s="1276"/>
      <c r="AB220" s="399"/>
      <c r="AC220" s="399"/>
      <c r="AD220" s="953"/>
      <c r="AE220" s="954"/>
      <c r="AF220" s="184"/>
      <c r="AG220" s="399"/>
      <c r="AH220" s="399"/>
      <c r="AI220" s="953"/>
      <c r="AJ220" s="954"/>
      <c r="AK220" s="1184"/>
      <c r="AL220" s="871"/>
      <c r="AN220" s="880"/>
      <c r="AO220" s="985" t="s">
        <v>337</v>
      </c>
      <c r="AP220" s="399"/>
      <c r="AQ220" s="399"/>
      <c r="AR220" s="953"/>
      <c r="AS220" s="954"/>
      <c r="AT220" s="1276"/>
      <c r="AU220" s="399"/>
      <c r="AV220" s="399"/>
      <c r="AW220" s="953"/>
      <c r="AX220" s="954"/>
      <c r="AY220" s="184"/>
      <c r="AZ220" s="399"/>
      <c r="BA220" s="399"/>
      <c r="BB220" s="953"/>
      <c r="BC220" s="954"/>
      <c r="BD220" s="880"/>
      <c r="BE220" s="871"/>
      <c r="BG220" s="1184"/>
      <c r="BH220" s="985" t="s">
        <v>337</v>
      </c>
      <c r="BI220" s="399"/>
      <c r="BJ220" s="399"/>
      <c r="BK220" s="953"/>
      <c r="BL220" s="954"/>
      <c r="BM220" s="1276"/>
      <c r="BN220" s="399"/>
      <c r="BO220" s="399"/>
      <c r="BP220" s="953"/>
      <c r="BQ220" s="954"/>
      <c r="BR220" s="184"/>
      <c r="BS220" s="399"/>
      <c r="BT220" s="399"/>
      <c r="BU220" s="953"/>
      <c r="BV220" s="954"/>
      <c r="BW220" s="1184"/>
      <c r="BX220" s="871"/>
      <c r="CA220" s="880"/>
      <c r="CB220" s="985" t="s">
        <v>337</v>
      </c>
      <c r="CC220" s="399"/>
      <c r="CD220" s="399"/>
      <c r="CE220" s="953"/>
      <c r="CF220" s="954"/>
      <c r="CG220" s="1276"/>
      <c r="CH220" s="399"/>
      <c r="CI220" s="399"/>
      <c r="CJ220" s="953"/>
      <c r="CK220" s="954"/>
      <c r="CL220" s="184"/>
      <c r="CM220" s="399"/>
      <c r="CN220" s="399"/>
      <c r="CO220" s="953"/>
      <c r="CP220" s="954"/>
      <c r="CQ220" s="880"/>
      <c r="CR220" s="871"/>
      <c r="CU220" s="1184"/>
      <c r="CV220" s="985" t="s">
        <v>337</v>
      </c>
      <c r="CW220" s="399"/>
      <c r="CX220" s="399"/>
      <c r="CY220" s="953"/>
      <c r="CZ220" s="954"/>
      <c r="DA220" s="1276"/>
      <c r="DB220" s="399"/>
      <c r="DC220" s="399"/>
      <c r="DD220" s="953"/>
      <c r="DE220" s="954"/>
      <c r="DF220" s="184"/>
      <c r="DG220" s="399"/>
      <c r="DH220" s="399"/>
      <c r="DI220" s="953"/>
      <c r="DJ220" s="954"/>
      <c r="DK220" s="1184"/>
      <c r="DL220" s="871"/>
      <c r="DO220" s="880"/>
      <c r="DP220" s="985" t="s">
        <v>337</v>
      </c>
      <c r="DQ220" s="399"/>
      <c r="DR220" s="399"/>
      <c r="DS220" s="953"/>
      <c r="DT220" s="954"/>
      <c r="DU220" s="1276"/>
      <c r="DV220" s="399"/>
      <c r="DW220" s="399"/>
      <c r="DX220" s="953"/>
      <c r="DY220" s="954"/>
      <c r="DZ220" s="184"/>
      <c r="EA220" s="399"/>
      <c r="EB220" s="399"/>
      <c r="EC220" s="953"/>
      <c r="ED220" s="954"/>
      <c r="EE220" s="880"/>
      <c r="EF220" s="871"/>
      <c r="EI220" s="1188"/>
      <c r="EJ220" s="985" t="s">
        <v>337</v>
      </c>
      <c r="EK220" s="399"/>
      <c r="EL220" s="399"/>
      <c r="EM220" s="953"/>
      <c r="EN220" s="954"/>
      <c r="EO220" s="1276"/>
      <c r="EP220" s="399"/>
      <c r="EQ220" s="399"/>
      <c r="ER220" s="953"/>
      <c r="ES220" s="954"/>
      <c r="ET220" s="184"/>
      <c r="EU220" s="399"/>
      <c r="EV220" s="399"/>
      <c r="EW220" s="953"/>
      <c r="EX220" s="954"/>
      <c r="EY220" s="1188"/>
      <c r="EZ220" s="871"/>
    </row>
    <row r="221" spans="1:156" hidden="1">
      <c r="A221" s="1179">
        <v>23</v>
      </c>
      <c r="B221" s="989"/>
      <c r="C221" s="1277"/>
      <c r="D221" s="989"/>
      <c r="E221" s="991"/>
      <c r="F221" s="992"/>
      <c r="G221" s="921"/>
      <c r="H221" s="989"/>
      <c r="I221" s="989"/>
      <c r="J221" s="991"/>
      <c r="K221" s="992"/>
      <c r="L221" s="879"/>
      <c r="M221" s="989"/>
      <c r="N221" s="989"/>
      <c r="O221" s="991"/>
      <c r="P221" s="992"/>
      <c r="Q221" s="1179">
        <v>23</v>
      </c>
      <c r="R221" s="866"/>
      <c r="U221" s="1184">
        <v>23</v>
      </c>
      <c r="V221" s="989"/>
      <c r="W221" s="1038" t="e">
        <f>SUM(W203,W217)</f>
        <v>#REF!</v>
      </c>
      <c r="X221" s="1038">
        <f>SUM(X203,X217)</f>
        <v>394</v>
      </c>
      <c r="Y221" s="1039" t="e">
        <f>SUM(X221,-W221)</f>
        <v>#REF!</v>
      </c>
      <c r="Z221" s="1040" t="e">
        <f>Y221/W221</f>
        <v>#REF!</v>
      </c>
      <c r="AA221" s="1271"/>
      <c r="AB221" s="1038">
        <f>SUM(AB203,AB217)</f>
        <v>343</v>
      </c>
      <c r="AC221" s="1038">
        <f>SUM(AC203,AC217)</f>
        <v>333</v>
      </c>
      <c r="AD221" s="1039">
        <f>SUM(AC221,-AB221)</f>
        <v>-10</v>
      </c>
      <c r="AE221" s="1225">
        <f>AD221/AB221</f>
        <v>-2.9154518950437316E-2</v>
      </c>
      <c r="AF221" s="184"/>
      <c r="AG221" s="876">
        <f>SUM(AG203,AG217)</f>
        <v>0</v>
      </c>
      <c r="AH221" s="876">
        <f>SUM(AH203,AH217)</f>
        <v>333</v>
      </c>
      <c r="AI221" s="1045">
        <f>SUM(AH221,-AG221)</f>
        <v>333</v>
      </c>
      <c r="AJ221" s="1046" t="e">
        <f>AI221/AG221</f>
        <v>#DIV/0!</v>
      </c>
      <c r="AK221" s="1184">
        <v>23</v>
      </c>
      <c r="AL221" s="871"/>
      <c r="AN221" s="880">
        <v>23</v>
      </c>
      <c r="AO221" s="989"/>
      <c r="AP221" s="1038" t="e">
        <f>SUM(AP203,AP217)</f>
        <v>#REF!</v>
      </c>
      <c r="AQ221" s="1038">
        <f>SUM(AQ203,AQ217)</f>
        <v>394</v>
      </c>
      <c r="AR221" s="1039" t="e">
        <f>SUM(AQ221,-AP221)</f>
        <v>#REF!</v>
      </c>
      <c r="AS221" s="1040" t="e">
        <f>AR221/AP221</f>
        <v>#REF!</v>
      </c>
      <c r="AT221" s="1271"/>
      <c r="AU221" s="1038">
        <f>SUM(AU203,AU217)</f>
        <v>267</v>
      </c>
      <c r="AV221" s="1038">
        <f>SUM(AV203,AV217)</f>
        <v>234</v>
      </c>
      <c r="AW221" s="1039">
        <f>SUM(AV221,-AU221)</f>
        <v>-33</v>
      </c>
      <c r="AX221" s="1225">
        <f>AW221/AU221</f>
        <v>-0.12359550561797752</v>
      </c>
      <c r="AY221" s="184"/>
      <c r="AZ221" s="876">
        <f>SUM(AZ203,AZ217)</f>
        <v>0</v>
      </c>
      <c r="BA221" s="876">
        <f>SUM(BA203,BA217)</f>
        <v>234</v>
      </c>
      <c r="BB221" s="1045">
        <f>SUM(BA221,-AZ221)</f>
        <v>234</v>
      </c>
      <c r="BC221" s="1046" t="e">
        <f>BB221/AZ221</f>
        <v>#DIV/0!</v>
      </c>
      <c r="BD221" s="880">
        <v>23</v>
      </c>
      <c r="BE221" s="871"/>
      <c r="BG221" s="1184">
        <v>23</v>
      </c>
      <c r="BH221" s="989"/>
      <c r="BI221" s="1038" t="e">
        <f>SUM(BI203,BI217)</f>
        <v>#REF!</v>
      </c>
      <c r="BJ221" s="1038">
        <f>SUM(BJ203,BJ217)</f>
        <v>394</v>
      </c>
      <c r="BK221" s="1039" t="e">
        <f>SUM(BJ221,-BI221)</f>
        <v>#REF!</v>
      </c>
      <c r="BL221" s="1040" t="e">
        <f>BK221/BI221</f>
        <v>#REF!</v>
      </c>
      <c r="BM221" s="1271"/>
      <c r="BN221" s="1038">
        <f>SUM(BN203,BN217)</f>
        <v>255</v>
      </c>
      <c r="BO221" s="1038">
        <f>SUM(BO203,BO217)</f>
        <v>235</v>
      </c>
      <c r="BP221" s="1039">
        <f>SUM(BO221,-BN221)</f>
        <v>-20</v>
      </c>
      <c r="BQ221" s="1225">
        <f>BP221/BN221</f>
        <v>-7.8431372549019607E-2</v>
      </c>
      <c r="BR221" s="184"/>
      <c r="BS221" s="876">
        <f>SUM(BS203,BS217)</f>
        <v>0</v>
      </c>
      <c r="BT221" s="876">
        <f>SUM(BT203,BT217)</f>
        <v>235</v>
      </c>
      <c r="BU221" s="1045">
        <f>SUM(BT221,-BS221)</f>
        <v>235</v>
      </c>
      <c r="BV221" s="1046" t="e">
        <f>BU221/BS221</f>
        <v>#DIV/0!</v>
      </c>
      <c r="BW221" s="1184">
        <v>23</v>
      </c>
      <c r="BX221" s="871"/>
      <c r="CA221" s="880">
        <v>23</v>
      </c>
      <c r="CB221" s="989"/>
      <c r="CC221" s="1038" t="e">
        <f>SUM(CC203,CC217)</f>
        <v>#REF!</v>
      </c>
      <c r="CD221" s="1038">
        <f>SUM(CD203,CD217)</f>
        <v>394</v>
      </c>
      <c r="CE221" s="1039" t="e">
        <f>SUM(CD221,-CC221)</f>
        <v>#REF!</v>
      </c>
      <c r="CF221" s="1040" t="e">
        <f>CE221/CC221</f>
        <v>#REF!</v>
      </c>
      <c r="CG221" s="1271"/>
      <c r="CH221" s="1038">
        <f>SUM(CH203,CH217)</f>
        <v>213</v>
      </c>
      <c r="CI221" s="1038">
        <f>SUM(CI203,CI217)</f>
        <v>194</v>
      </c>
      <c r="CJ221" s="1039">
        <f>SUM(CI221,-CH221)</f>
        <v>-19</v>
      </c>
      <c r="CK221" s="1225">
        <f>CJ221/CH221</f>
        <v>-8.9201877934272297E-2</v>
      </c>
      <c r="CL221" s="184"/>
      <c r="CM221" s="876">
        <f>SUM(CM203,CM217)</f>
        <v>0</v>
      </c>
      <c r="CN221" s="876">
        <f>SUM(CN203,CN217)</f>
        <v>194</v>
      </c>
      <c r="CO221" s="1045">
        <f>SUM(CN221,-CM221)</f>
        <v>194</v>
      </c>
      <c r="CP221" s="1046" t="e">
        <f>CO221/CM221</f>
        <v>#DIV/0!</v>
      </c>
      <c r="CQ221" s="880">
        <v>23</v>
      </c>
      <c r="CR221" s="871"/>
      <c r="CU221" s="1184">
        <v>23</v>
      </c>
      <c r="CV221" s="989"/>
      <c r="CW221" s="1038" t="e">
        <f>SUM(CW203,CW217)</f>
        <v>#REF!</v>
      </c>
      <c r="CX221" s="1038">
        <f>SUM(CX203,CX217)</f>
        <v>394</v>
      </c>
      <c r="CY221" s="1039" t="e">
        <f>SUM(CX221,-CW221)</f>
        <v>#REF!</v>
      </c>
      <c r="CZ221" s="1040" t="e">
        <f>CY221/CW221</f>
        <v>#REF!</v>
      </c>
      <c r="DA221" s="1271"/>
      <c r="DB221" s="1038">
        <f>SUM(DB203,DB217)</f>
        <v>213</v>
      </c>
      <c r="DC221" s="1038">
        <f>SUM(DC203,DC217)</f>
        <v>198</v>
      </c>
      <c r="DD221" s="1039">
        <f>SUM(DC221,-DB221)</f>
        <v>-15</v>
      </c>
      <c r="DE221" s="1225">
        <f>DD221/DB221</f>
        <v>-7.0422535211267609E-2</v>
      </c>
      <c r="DF221" s="184"/>
      <c r="DG221" s="876">
        <f>SUM(DG203,DG217)</f>
        <v>0</v>
      </c>
      <c r="DH221" s="876">
        <f>SUM(DH203,DH217)</f>
        <v>198</v>
      </c>
      <c r="DI221" s="1045">
        <f>SUM(DH221,-DG221)</f>
        <v>198</v>
      </c>
      <c r="DJ221" s="1046" t="e">
        <f>DI221/DG221</f>
        <v>#DIV/0!</v>
      </c>
      <c r="DK221" s="1184">
        <v>23</v>
      </c>
      <c r="DL221" s="871"/>
      <c r="DO221" s="880">
        <v>23</v>
      </c>
      <c r="DP221" s="989"/>
      <c r="DQ221" s="1038" t="e">
        <f>SUM(DQ203,DQ217)</f>
        <v>#REF!</v>
      </c>
      <c r="DR221" s="1038">
        <f>SUM(DR203,DR217)</f>
        <v>394</v>
      </c>
      <c r="DS221" s="1039" t="e">
        <f>SUM(DR221,-DQ221)</f>
        <v>#REF!</v>
      </c>
      <c r="DT221" s="1040" t="e">
        <f>DS221/DQ221</f>
        <v>#REF!</v>
      </c>
      <c r="DU221" s="1271"/>
      <c r="DV221" s="1038">
        <f>SUM(DV203,DV217)</f>
        <v>232</v>
      </c>
      <c r="DW221" s="1038">
        <f>SUM(DW203,DW217)</f>
        <v>220</v>
      </c>
      <c r="DX221" s="1039">
        <f>SUM(DW221,-DV221)</f>
        <v>-12</v>
      </c>
      <c r="DY221" s="1225">
        <f>DX221/DV221</f>
        <v>-5.1724137931034482E-2</v>
      </c>
      <c r="DZ221" s="184"/>
      <c r="EA221" s="876">
        <f>SUM(EA203,EA217)</f>
        <v>0</v>
      </c>
      <c r="EB221" s="876">
        <f>SUM(EB203,EB217)</f>
        <v>220</v>
      </c>
      <c r="EC221" s="1045">
        <f>SUM(EB221,-EA221)</f>
        <v>220</v>
      </c>
      <c r="ED221" s="1046" t="e">
        <f>EC221/EA221</f>
        <v>#DIV/0!</v>
      </c>
      <c r="EE221" s="880">
        <v>23</v>
      </c>
      <c r="EF221" s="871"/>
      <c r="EI221" s="1188">
        <v>23</v>
      </c>
      <c r="EJ221" s="989"/>
      <c r="EK221" s="1038" t="e">
        <f>SUM(EK203,EK217)</f>
        <v>#REF!</v>
      </c>
      <c r="EL221" s="1038">
        <f>SUM(EL203,EL217)</f>
        <v>394</v>
      </c>
      <c r="EM221" s="1039" t="e">
        <f>SUM(EL221,-EK221)</f>
        <v>#REF!</v>
      </c>
      <c r="EN221" s="1040" t="e">
        <f>EM221/EK221</f>
        <v>#REF!</v>
      </c>
      <c r="EO221" s="1271"/>
      <c r="EP221" s="1038">
        <f>SUM(EP203,EP217)</f>
        <v>496</v>
      </c>
      <c r="EQ221" s="1038">
        <f>SUM(EQ203,EQ217)</f>
        <v>468</v>
      </c>
      <c r="ER221" s="1039">
        <f>SUM(EQ221,-EP221)</f>
        <v>-28</v>
      </c>
      <c r="ES221" s="1225">
        <f>ER221/EP221</f>
        <v>-5.6451612903225805E-2</v>
      </c>
      <c r="ET221" s="184"/>
      <c r="EU221" s="876">
        <f>SUM(EU203,EU217)</f>
        <v>0</v>
      </c>
      <c r="EV221" s="876">
        <f>SUM(EV203,EV217)</f>
        <v>468</v>
      </c>
      <c r="EW221" s="1045">
        <f>SUM(EV221,-EU221)</f>
        <v>468</v>
      </c>
      <c r="EX221" s="1046" t="e">
        <f>EW221/EU221</f>
        <v>#DIV/0!</v>
      </c>
      <c r="EY221" s="1188">
        <v>23</v>
      </c>
      <c r="EZ221" s="871"/>
    </row>
    <row r="222" spans="1:156" hidden="1">
      <c r="A222" s="1179"/>
      <c r="B222" s="993" t="s">
        <v>336</v>
      </c>
      <c r="C222" s="302">
        <f>C162</f>
        <v>0</v>
      </c>
      <c r="D222" s="302">
        <f>D162</f>
        <v>8132</v>
      </c>
      <c r="E222" s="919">
        <f>SUM(D222,-C222)</f>
        <v>8132</v>
      </c>
      <c r="F222" s="920" t="e">
        <f>E222/C222</f>
        <v>#DIV/0!</v>
      </c>
      <c r="G222" s="921"/>
      <c r="H222" s="302">
        <f>H162</f>
        <v>8200</v>
      </c>
      <c r="I222" s="302">
        <f>I162</f>
        <v>7808</v>
      </c>
      <c r="J222" s="919">
        <f>SUM(I222,-H222)</f>
        <v>-392</v>
      </c>
      <c r="K222" s="920">
        <f>J222/H222</f>
        <v>-4.7804878048780489E-2</v>
      </c>
      <c r="L222" s="879"/>
      <c r="M222" s="302">
        <f>M162</f>
        <v>8200</v>
      </c>
      <c r="N222" s="302">
        <f>N162</f>
        <v>7808</v>
      </c>
      <c r="O222" s="919">
        <f>SUM(N222,-M222)</f>
        <v>-392</v>
      </c>
      <c r="P222" s="920">
        <f>O222/M222</f>
        <v>-4.7804878048780489E-2</v>
      </c>
      <c r="Q222" s="1179"/>
      <c r="R222" s="866"/>
      <c r="U222" s="1184">
        <v>21</v>
      </c>
      <c r="V222" s="993" t="s">
        <v>336</v>
      </c>
      <c r="W222" s="399"/>
      <c r="X222" s="399"/>
      <c r="Y222" s="953"/>
      <c r="Z222" s="954"/>
      <c r="AA222" s="991"/>
      <c r="AB222" s="399"/>
      <c r="AC222" s="399"/>
      <c r="AD222" s="953"/>
      <c r="AE222" s="954"/>
      <c r="AF222" s="429"/>
      <c r="AG222" s="399"/>
      <c r="AH222" s="399"/>
      <c r="AI222" s="953"/>
      <c r="AJ222" s="954"/>
      <c r="AK222" s="1184">
        <v>21</v>
      </c>
      <c r="AL222" s="871"/>
      <c r="AN222" s="880">
        <v>21</v>
      </c>
      <c r="AO222" s="993" t="s">
        <v>336</v>
      </c>
      <c r="AP222" s="399"/>
      <c r="AQ222" s="399"/>
      <c r="AR222" s="953"/>
      <c r="AS222" s="954"/>
      <c r="AT222" s="991"/>
      <c r="AU222" s="399"/>
      <c r="AV222" s="399"/>
      <c r="AW222" s="953"/>
      <c r="AX222" s="954"/>
      <c r="AY222" s="429"/>
      <c r="AZ222" s="399"/>
      <c r="BA222" s="399"/>
      <c r="BB222" s="953"/>
      <c r="BC222" s="954"/>
      <c r="BD222" s="880">
        <v>21</v>
      </c>
      <c r="BE222" s="871"/>
      <c r="BG222" s="1184">
        <v>21</v>
      </c>
      <c r="BH222" s="993" t="s">
        <v>336</v>
      </c>
      <c r="BI222" s="399"/>
      <c r="BJ222" s="399"/>
      <c r="BK222" s="953"/>
      <c r="BL222" s="954"/>
      <c r="BM222" s="991"/>
      <c r="BN222" s="399"/>
      <c r="BO222" s="399"/>
      <c r="BP222" s="953"/>
      <c r="BQ222" s="954"/>
      <c r="BR222" s="429"/>
      <c r="BS222" s="399"/>
      <c r="BT222" s="399"/>
      <c r="BU222" s="953"/>
      <c r="BV222" s="954"/>
      <c r="BW222" s="1184">
        <v>21</v>
      </c>
      <c r="BX222" s="871"/>
      <c r="CA222" s="880">
        <v>21</v>
      </c>
      <c r="CB222" s="993" t="s">
        <v>336</v>
      </c>
      <c r="CC222" s="399"/>
      <c r="CD222" s="399"/>
      <c r="CE222" s="953"/>
      <c r="CF222" s="954"/>
      <c r="CG222" s="991"/>
      <c r="CH222" s="399"/>
      <c r="CI222" s="399"/>
      <c r="CJ222" s="953"/>
      <c r="CK222" s="954"/>
      <c r="CL222" s="429"/>
      <c r="CM222" s="399"/>
      <c r="CN222" s="399"/>
      <c r="CO222" s="953"/>
      <c r="CP222" s="954"/>
      <c r="CQ222" s="880">
        <v>21</v>
      </c>
      <c r="CR222" s="871"/>
      <c r="CU222" s="1184">
        <v>21</v>
      </c>
      <c r="CV222" s="993" t="s">
        <v>336</v>
      </c>
      <c r="CW222" s="399"/>
      <c r="CX222" s="399"/>
      <c r="CY222" s="953"/>
      <c r="CZ222" s="954"/>
      <c r="DA222" s="991"/>
      <c r="DB222" s="399"/>
      <c r="DC222" s="399"/>
      <c r="DD222" s="953"/>
      <c r="DE222" s="954"/>
      <c r="DF222" s="429"/>
      <c r="DG222" s="399"/>
      <c r="DH222" s="399"/>
      <c r="DI222" s="953"/>
      <c r="DJ222" s="954"/>
      <c r="DK222" s="1184">
        <v>21</v>
      </c>
      <c r="DL222" s="871"/>
      <c r="DO222" s="880">
        <v>21</v>
      </c>
      <c r="DP222" s="993" t="s">
        <v>336</v>
      </c>
      <c r="DQ222" s="399"/>
      <c r="DR222" s="399"/>
      <c r="DS222" s="953"/>
      <c r="DT222" s="954"/>
      <c r="DU222" s="991"/>
      <c r="DV222" s="399"/>
      <c r="DW222" s="399"/>
      <c r="DX222" s="953"/>
      <c r="DY222" s="954"/>
      <c r="DZ222" s="429"/>
      <c r="EA222" s="399"/>
      <c r="EB222" s="399"/>
      <c r="EC222" s="953"/>
      <c r="ED222" s="954"/>
      <c r="EE222" s="880">
        <v>21</v>
      </c>
      <c r="EF222" s="871"/>
      <c r="EI222" s="1188">
        <v>21</v>
      </c>
      <c r="EJ222" s="993" t="s">
        <v>336</v>
      </c>
      <c r="EK222" s="399"/>
      <c r="EL222" s="399"/>
      <c r="EM222" s="953"/>
      <c r="EN222" s="954"/>
      <c r="EO222" s="991"/>
      <c r="EP222" s="399"/>
      <c r="EQ222" s="399"/>
      <c r="ER222" s="953"/>
      <c r="ES222" s="954"/>
      <c r="ET222" s="429"/>
      <c r="EU222" s="399"/>
      <c r="EV222" s="399"/>
      <c r="EW222" s="953"/>
      <c r="EX222" s="954"/>
      <c r="EY222" s="1188">
        <v>21</v>
      </c>
      <c r="EZ222" s="871"/>
    </row>
    <row r="223" spans="1:156" hidden="1">
      <c r="A223" s="1179">
        <v>22</v>
      </c>
      <c r="B223" s="1015"/>
      <c r="C223" s="1014"/>
      <c r="D223" s="1014"/>
      <c r="E223" s="1015"/>
      <c r="F223" s="1016"/>
      <c r="G223" s="1242"/>
      <c r="H223" s="1014"/>
      <c r="I223" s="1014"/>
      <c r="J223" s="1015"/>
      <c r="K223" s="1016"/>
      <c r="L223" s="879"/>
      <c r="M223" s="1014"/>
      <c r="N223" s="1014"/>
      <c r="O223" s="1015"/>
      <c r="P223" s="1016"/>
      <c r="Q223" s="1179">
        <v>22</v>
      </c>
      <c r="R223" s="866"/>
      <c r="U223" s="1184">
        <v>26</v>
      </c>
      <c r="V223" s="1015"/>
      <c r="W223" s="985" t="e">
        <f>SUM(W203,W217)</f>
        <v>#REF!</v>
      </c>
      <c r="X223" s="985">
        <f>SUM(X203,X217)</f>
        <v>394</v>
      </c>
      <c r="Y223" s="1010" t="e">
        <f>SUM(X223,-W223)</f>
        <v>#REF!</v>
      </c>
      <c r="Z223" s="986" t="e">
        <f>Y223/W223</f>
        <v>#REF!</v>
      </c>
      <c r="AA223" s="921"/>
      <c r="AB223" s="985">
        <f>SUM(AB203,AB217)</f>
        <v>343</v>
      </c>
      <c r="AC223" s="985">
        <f>SUM(AC203,AC217)</f>
        <v>333</v>
      </c>
      <c r="AD223" s="1010">
        <f t="shared" ref="AD223:AD236" si="64">SUM(AC223,-AB223)</f>
        <v>-10</v>
      </c>
      <c r="AE223" s="986">
        <f t="shared" ref="AE223:AE236" si="65">AD223/AB223</f>
        <v>-2.9154518950437316E-2</v>
      </c>
      <c r="AF223" s="910">
        <v>21</v>
      </c>
      <c r="AG223" s="985">
        <f>SUM(AG203,AG217)</f>
        <v>0</v>
      </c>
      <c r="AH223" s="985">
        <f>SUM(AH203,AH217)</f>
        <v>333</v>
      </c>
      <c r="AI223" s="1010">
        <f>SUM(AH223,-AG223)</f>
        <v>333</v>
      </c>
      <c r="AJ223" s="986" t="e">
        <f>AI223/AG223</f>
        <v>#DIV/0!</v>
      </c>
      <c r="AK223" s="1184">
        <v>26</v>
      </c>
      <c r="AL223" s="871"/>
      <c r="AN223" s="880">
        <v>26</v>
      </c>
      <c r="AO223" s="1015"/>
      <c r="AP223" s="985" t="e">
        <f>SUM(AP203,AP217)</f>
        <v>#REF!</v>
      </c>
      <c r="AQ223" s="985">
        <f>SUM(AQ203,AQ217)</f>
        <v>394</v>
      </c>
      <c r="AR223" s="1010" t="e">
        <f>SUM(AQ223,-AP223)</f>
        <v>#REF!</v>
      </c>
      <c r="AS223" s="986" t="e">
        <f>AR223/AP223</f>
        <v>#REF!</v>
      </c>
      <c r="AT223" s="921"/>
      <c r="AU223" s="985">
        <f>SUM(AU203,AU217)</f>
        <v>267</v>
      </c>
      <c r="AV223" s="985">
        <f>SUM(AV203,AV217)</f>
        <v>234</v>
      </c>
      <c r="AW223" s="1010">
        <f t="shared" ref="AW223:AW236" si="66">SUM(AV223,-AU223)</f>
        <v>-33</v>
      </c>
      <c r="AX223" s="986">
        <f t="shared" ref="AX223:AX236" si="67">AW223/AU223</f>
        <v>-0.12359550561797752</v>
      </c>
      <c r="AY223" s="910">
        <v>21</v>
      </c>
      <c r="AZ223" s="985">
        <f>SUM(AZ203,AZ217)</f>
        <v>0</v>
      </c>
      <c r="BA223" s="985">
        <f>SUM(BA203,BA217)</f>
        <v>234</v>
      </c>
      <c r="BB223" s="1010">
        <f>SUM(BA223,-AZ223)</f>
        <v>234</v>
      </c>
      <c r="BC223" s="986" t="e">
        <f>BB223/AZ223</f>
        <v>#DIV/0!</v>
      </c>
      <c r="BD223" s="880">
        <v>26</v>
      </c>
      <c r="BE223" s="871"/>
      <c r="BG223" s="1184">
        <v>26</v>
      </c>
      <c r="BH223" s="1015"/>
      <c r="BI223" s="985" t="e">
        <f>SUM(BI203,BI217)</f>
        <v>#REF!</v>
      </c>
      <c r="BJ223" s="985">
        <f>SUM(BJ203,BJ217)</f>
        <v>394</v>
      </c>
      <c r="BK223" s="1010" t="e">
        <f>SUM(BJ223,-BI223)</f>
        <v>#REF!</v>
      </c>
      <c r="BL223" s="986" t="e">
        <f>BK223/BI223</f>
        <v>#REF!</v>
      </c>
      <c r="BM223" s="921"/>
      <c r="BN223" s="985">
        <f>SUM(BN203,BN217)</f>
        <v>255</v>
      </c>
      <c r="BO223" s="985">
        <f>SUM(BO203,BO217)</f>
        <v>235</v>
      </c>
      <c r="BP223" s="1010">
        <f t="shared" ref="BP223:BP236" si="68">SUM(BO223,-BN223)</f>
        <v>-20</v>
      </c>
      <c r="BQ223" s="986">
        <f t="shared" ref="BQ223:BQ236" si="69">BP223/BN223</f>
        <v>-7.8431372549019607E-2</v>
      </c>
      <c r="BR223" s="910">
        <v>21</v>
      </c>
      <c r="BS223" s="985">
        <f>SUM(BS203,BS217)</f>
        <v>0</v>
      </c>
      <c r="BT223" s="985">
        <f>SUM(BT203,BT217)</f>
        <v>235</v>
      </c>
      <c r="BU223" s="1010">
        <f>SUM(BT223,-BS223)</f>
        <v>235</v>
      </c>
      <c r="BV223" s="986" t="e">
        <f>BU223/BS223</f>
        <v>#DIV/0!</v>
      </c>
      <c r="BW223" s="1184">
        <v>26</v>
      </c>
      <c r="BX223" s="871"/>
      <c r="CA223" s="880">
        <v>26</v>
      </c>
      <c r="CB223" s="1015"/>
      <c r="CC223" s="985" t="e">
        <f>SUM(CC203,CC217)</f>
        <v>#REF!</v>
      </c>
      <c r="CD223" s="985">
        <f>SUM(CD203,CD217)</f>
        <v>394</v>
      </c>
      <c r="CE223" s="1010" t="e">
        <f>SUM(CD223,-CC223)</f>
        <v>#REF!</v>
      </c>
      <c r="CF223" s="986" t="e">
        <f>CE223/CC223</f>
        <v>#REF!</v>
      </c>
      <c r="CG223" s="921"/>
      <c r="CH223" s="985">
        <f>SUM(CH203,CH217)</f>
        <v>213</v>
      </c>
      <c r="CI223" s="985">
        <f>SUM(CI203,CI217)</f>
        <v>194</v>
      </c>
      <c r="CJ223" s="1010">
        <f t="shared" ref="CJ223:CJ236" si="70">SUM(CI223,-CH223)</f>
        <v>-19</v>
      </c>
      <c r="CK223" s="986">
        <f t="shared" ref="CK223:CK236" si="71">CJ223/CH223</f>
        <v>-8.9201877934272297E-2</v>
      </c>
      <c r="CL223" s="910">
        <v>21</v>
      </c>
      <c r="CM223" s="985">
        <f>SUM(CM203,CM217)</f>
        <v>0</v>
      </c>
      <c r="CN223" s="985">
        <f>SUM(CN203,CN217)</f>
        <v>194</v>
      </c>
      <c r="CO223" s="1010">
        <f>SUM(CN223,-CM223)</f>
        <v>194</v>
      </c>
      <c r="CP223" s="986" t="e">
        <f>CO223/CM223</f>
        <v>#DIV/0!</v>
      </c>
      <c r="CQ223" s="880">
        <v>26</v>
      </c>
      <c r="CR223" s="871"/>
      <c r="CU223" s="1184">
        <v>26</v>
      </c>
      <c r="CV223" s="1015"/>
      <c r="CW223" s="985" t="e">
        <f>SUM(CW203,CW217)</f>
        <v>#REF!</v>
      </c>
      <c r="CX223" s="985">
        <f>SUM(CX203,CX217)</f>
        <v>394</v>
      </c>
      <c r="CY223" s="1010" t="e">
        <f>SUM(CX223,-CW223)</f>
        <v>#REF!</v>
      </c>
      <c r="CZ223" s="986" t="e">
        <f>CY223/CW223</f>
        <v>#REF!</v>
      </c>
      <c r="DA223" s="921"/>
      <c r="DB223" s="985">
        <f>SUM(DB203,DB217)</f>
        <v>213</v>
      </c>
      <c r="DC223" s="985">
        <f>SUM(DC203,DC217)</f>
        <v>198</v>
      </c>
      <c r="DD223" s="1010">
        <f t="shared" ref="DD223:DD236" si="72">SUM(DC223,-DB223)</f>
        <v>-15</v>
      </c>
      <c r="DE223" s="986">
        <f t="shared" ref="DE223:DE236" si="73">DD223/DB223</f>
        <v>-7.0422535211267609E-2</v>
      </c>
      <c r="DF223" s="910">
        <v>21</v>
      </c>
      <c r="DG223" s="985">
        <f>SUM(DG203,DG217)</f>
        <v>0</v>
      </c>
      <c r="DH223" s="985">
        <f>SUM(DH203,DH217)</f>
        <v>198</v>
      </c>
      <c r="DI223" s="1010">
        <f>SUM(DH223,-DG223)</f>
        <v>198</v>
      </c>
      <c r="DJ223" s="986" t="e">
        <f>DI223/DG223</f>
        <v>#DIV/0!</v>
      </c>
      <c r="DK223" s="1184">
        <v>26</v>
      </c>
      <c r="DL223" s="871"/>
      <c r="DO223" s="880">
        <v>26</v>
      </c>
      <c r="DP223" s="1015"/>
      <c r="DQ223" s="985" t="e">
        <f>SUM(DQ203,DQ217)</f>
        <v>#REF!</v>
      </c>
      <c r="DR223" s="985">
        <f>SUM(DR203,DR217)</f>
        <v>394</v>
      </c>
      <c r="DS223" s="1010" t="e">
        <f>SUM(DR223,-DQ223)</f>
        <v>#REF!</v>
      </c>
      <c r="DT223" s="986" t="e">
        <f>DS223/DQ223</f>
        <v>#REF!</v>
      </c>
      <c r="DU223" s="921"/>
      <c r="DV223" s="985">
        <f>SUM(DV203,DV217)</f>
        <v>232</v>
      </c>
      <c r="DW223" s="985">
        <f>SUM(DW203,DW217)</f>
        <v>220</v>
      </c>
      <c r="DX223" s="1010">
        <f t="shared" ref="DX223:DX236" si="74">SUM(DW223,-DV223)</f>
        <v>-12</v>
      </c>
      <c r="DY223" s="986">
        <f t="shared" ref="DY223:DY236" si="75">DX223/DV223</f>
        <v>-5.1724137931034482E-2</v>
      </c>
      <c r="DZ223" s="910">
        <v>21</v>
      </c>
      <c r="EA223" s="985">
        <f>SUM(EA203,EA217)</f>
        <v>0</v>
      </c>
      <c r="EB223" s="985">
        <f>SUM(EB203,EB217)</f>
        <v>220</v>
      </c>
      <c r="EC223" s="1010">
        <f>SUM(EB223,-EA223)</f>
        <v>220</v>
      </c>
      <c r="ED223" s="986" t="e">
        <f>EC223/EA223</f>
        <v>#DIV/0!</v>
      </c>
      <c r="EE223" s="880">
        <v>26</v>
      </c>
      <c r="EF223" s="871"/>
      <c r="EI223" s="1188">
        <v>26</v>
      </c>
      <c r="EJ223" s="1015"/>
      <c r="EK223" s="985" t="e">
        <f>SUM(EK203,EK217)</f>
        <v>#REF!</v>
      </c>
      <c r="EL223" s="985">
        <f>SUM(EL203,EL217)</f>
        <v>394</v>
      </c>
      <c r="EM223" s="1010" t="e">
        <f>SUM(EL223,-EK223)</f>
        <v>#REF!</v>
      </c>
      <c r="EN223" s="986" t="e">
        <f>EM223/EK223</f>
        <v>#REF!</v>
      </c>
      <c r="EO223" s="921"/>
      <c r="EP223" s="985">
        <f>SUM(EP203,EP217)</f>
        <v>496</v>
      </c>
      <c r="EQ223" s="985">
        <f>SUM(EQ203,EQ217)</f>
        <v>468</v>
      </c>
      <c r="ER223" s="1010">
        <f t="shared" ref="ER223:ER236" si="76">SUM(EQ223,-EP223)</f>
        <v>-28</v>
      </c>
      <c r="ES223" s="986">
        <f t="shared" ref="ES223:ES236" si="77">ER223/EP223</f>
        <v>-5.6451612903225805E-2</v>
      </c>
      <c r="ET223" s="910">
        <v>21</v>
      </c>
      <c r="EU223" s="985">
        <f>SUM(EU203,EU217)</f>
        <v>0</v>
      </c>
      <c r="EV223" s="985">
        <f>SUM(EV203,EV217)</f>
        <v>468</v>
      </c>
      <c r="EW223" s="1010">
        <f>SUM(EV223,-EU223)</f>
        <v>468</v>
      </c>
      <c r="EX223" s="986" t="e">
        <f>EW223/EU223</f>
        <v>#DIV/0!</v>
      </c>
      <c r="EY223" s="1188">
        <v>26</v>
      </c>
      <c r="EZ223" s="871"/>
    </row>
    <row r="224" spans="1:156" ht="15.75">
      <c r="A224" s="1231" t="s">
        <v>299</v>
      </c>
      <c r="B224" s="1232" t="s">
        <v>283</v>
      </c>
      <c r="C224" s="302"/>
      <c r="D224" s="302"/>
      <c r="E224" s="283"/>
      <c r="F224" s="945"/>
      <c r="G224" s="921"/>
      <c r="H224" s="1068">
        <f>H218</f>
        <v>1085</v>
      </c>
      <c r="I224" s="1068">
        <f>SUM(I193,I207)</f>
        <v>437</v>
      </c>
      <c r="J224" s="1234">
        <f>SUM(I224,-H224)</f>
        <v>-648</v>
      </c>
      <c r="K224" s="1235">
        <f>J224/H224</f>
        <v>-0.59723502304147469</v>
      </c>
      <c r="L224" s="879"/>
      <c r="M224" s="1068">
        <f>M218</f>
        <v>1085</v>
      </c>
      <c r="N224" s="1068">
        <f>SUM(N193,N207)</f>
        <v>437</v>
      </c>
      <c r="O224" s="1234">
        <f>SUM(N224,-M224)</f>
        <v>-648</v>
      </c>
      <c r="P224" s="1235">
        <f>O224/M224</f>
        <v>-0.59723502304147469</v>
      </c>
      <c r="Q224" s="1231" t="s">
        <v>299</v>
      </c>
      <c r="R224" s="1066">
        <v>0.59719999999999995</v>
      </c>
      <c r="U224" s="1184" t="s">
        <v>300</v>
      </c>
      <c r="V224" s="1232" t="s">
        <v>283</v>
      </c>
      <c r="W224" s="1277"/>
      <c r="X224" s="989"/>
      <c r="Y224" s="991"/>
      <c r="Z224" s="992"/>
      <c r="AA224" s="921"/>
      <c r="AB224" s="1236">
        <v>402</v>
      </c>
      <c r="AC224" s="1068">
        <f>SUM(AC193,AC207)</f>
        <v>171</v>
      </c>
      <c r="AD224" s="1234">
        <f t="shared" si="64"/>
        <v>-231</v>
      </c>
      <c r="AE224" s="1235">
        <f t="shared" si="65"/>
        <v>-0.57462686567164178</v>
      </c>
      <c r="AF224" s="910"/>
      <c r="AG224" s="989"/>
      <c r="AH224" s="989"/>
      <c r="AI224" s="991"/>
      <c r="AJ224" s="992"/>
      <c r="AK224" s="1184" t="s">
        <v>300</v>
      </c>
      <c r="AL224" s="1066">
        <v>-0.5746</v>
      </c>
      <c r="AN224" s="880" t="s">
        <v>300</v>
      </c>
      <c r="AO224" s="1232" t="s">
        <v>283</v>
      </c>
      <c r="AP224" s="1277"/>
      <c r="AQ224" s="989"/>
      <c r="AR224" s="991"/>
      <c r="AS224" s="992"/>
      <c r="AT224" s="921"/>
      <c r="AU224" s="1236">
        <v>196</v>
      </c>
      <c r="AV224" s="1068">
        <f>SUM(AV193,AV207)</f>
        <v>59</v>
      </c>
      <c r="AW224" s="1234">
        <f t="shared" si="66"/>
        <v>-137</v>
      </c>
      <c r="AX224" s="1235">
        <f t="shared" si="67"/>
        <v>-0.69897959183673475</v>
      </c>
      <c r="AY224" s="910"/>
      <c r="AZ224" s="989"/>
      <c r="BA224" s="989"/>
      <c r="BB224" s="991"/>
      <c r="BC224" s="992"/>
      <c r="BD224" s="880" t="s">
        <v>300</v>
      </c>
      <c r="BE224" s="1066">
        <v>-0.69899999999999995</v>
      </c>
      <c r="BG224" s="1184" t="s">
        <v>300</v>
      </c>
      <c r="BH224" s="1232" t="s">
        <v>283</v>
      </c>
      <c r="BI224" s="1277"/>
      <c r="BJ224" s="989"/>
      <c r="BK224" s="991"/>
      <c r="BL224" s="992"/>
      <c r="BM224" s="921"/>
      <c r="BN224" s="1236">
        <v>129</v>
      </c>
      <c r="BO224" s="1068">
        <f>SUM(BO193,BO207)</f>
        <v>60</v>
      </c>
      <c r="BP224" s="1234">
        <f t="shared" si="68"/>
        <v>-69</v>
      </c>
      <c r="BQ224" s="1235">
        <f t="shared" si="69"/>
        <v>-0.53488372093023251</v>
      </c>
      <c r="BR224" s="910"/>
      <c r="BS224" s="989"/>
      <c r="BT224" s="989"/>
      <c r="BU224" s="991"/>
      <c r="BV224" s="992"/>
      <c r="BW224" s="1184" t="s">
        <v>300</v>
      </c>
      <c r="BX224" s="1066">
        <v>0.53490000000000004</v>
      </c>
      <c r="CA224" s="880" t="s">
        <v>300</v>
      </c>
      <c r="CB224" s="1232" t="s">
        <v>283</v>
      </c>
      <c r="CC224" s="1277"/>
      <c r="CD224" s="989"/>
      <c r="CE224" s="991"/>
      <c r="CF224" s="992"/>
      <c r="CG224" s="921"/>
      <c r="CH224" s="1236">
        <v>32</v>
      </c>
      <c r="CI224" s="1068">
        <f>SUM(CI193,CI207)</f>
        <v>9</v>
      </c>
      <c r="CJ224" s="1234">
        <f t="shared" si="70"/>
        <v>-23</v>
      </c>
      <c r="CK224" s="1235">
        <f t="shared" si="71"/>
        <v>-0.71875</v>
      </c>
      <c r="CL224" s="910"/>
      <c r="CM224" s="989"/>
      <c r="CN224" s="989"/>
      <c r="CO224" s="991"/>
      <c r="CP224" s="992"/>
      <c r="CQ224" s="880" t="s">
        <v>300</v>
      </c>
      <c r="CR224" s="1066">
        <v>-0.71879999999999999</v>
      </c>
      <c r="CU224" s="1184" t="s">
        <v>300</v>
      </c>
      <c r="CV224" s="1232" t="s">
        <v>283</v>
      </c>
      <c r="CW224" s="1277"/>
      <c r="CX224" s="989"/>
      <c r="CY224" s="991"/>
      <c r="CZ224" s="992"/>
      <c r="DA224" s="921"/>
      <c r="DB224" s="1236">
        <v>21</v>
      </c>
      <c r="DC224" s="1068">
        <f>SUM(DC193,DC207)</f>
        <v>12</v>
      </c>
      <c r="DD224" s="1234">
        <f t="shared" si="72"/>
        <v>-9</v>
      </c>
      <c r="DE224" s="1235">
        <f t="shared" si="73"/>
        <v>-0.42857142857142855</v>
      </c>
      <c r="DF224" s="910"/>
      <c r="DG224" s="989"/>
      <c r="DH224" s="989"/>
      <c r="DI224" s="991"/>
      <c r="DJ224" s="992"/>
      <c r="DK224" s="1184" t="s">
        <v>300</v>
      </c>
      <c r="DL224" s="1066">
        <v>-0.42859999999999998</v>
      </c>
      <c r="DO224" s="880" t="s">
        <v>300</v>
      </c>
      <c r="DP224" s="1232" t="s">
        <v>283</v>
      </c>
      <c r="DQ224" s="1277"/>
      <c r="DR224" s="989"/>
      <c r="DS224" s="991"/>
      <c r="DT224" s="992"/>
      <c r="DU224" s="921"/>
      <c r="DV224" s="1236">
        <v>87</v>
      </c>
      <c r="DW224" s="1068">
        <f>SUM(DW193,DW207)</f>
        <v>34</v>
      </c>
      <c r="DX224" s="1234">
        <f t="shared" si="74"/>
        <v>-53</v>
      </c>
      <c r="DY224" s="1235">
        <f t="shared" si="75"/>
        <v>-0.60919540229885061</v>
      </c>
      <c r="DZ224" s="910"/>
      <c r="EA224" s="989"/>
      <c r="EB224" s="989"/>
      <c r="EC224" s="991"/>
      <c r="ED224" s="992"/>
      <c r="EE224" s="880" t="s">
        <v>300</v>
      </c>
      <c r="EF224" s="1066">
        <v>-0.60919999999999996</v>
      </c>
      <c r="EI224" s="1188" t="s">
        <v>300</v>
      </c>
      <c r="EJ224" s="1232" t="s">
        <v>283</v>
      </c>
      <c r="EK224" s="1277"/>
      <c r="EL224" s="989"/>
      <c r="EM224" s="991"/>
      <c r="EN224" s="992"/>
      <c r="EO224" s="921"/>
      <c r="EP224" s="1236">
        <v>867</v>
      </c>
      <c r="EQ224" s="1068">
        <f>SUM(EQ193,EQ207)</f>
        <v>345</v>
      </c>
      <c r="ER224" s="1234">
        <f t="shared" si="76"/>
        <v>-522</v>
      </c>
      <c r="ES224" s="1235">
        <f t="shared" si="77"/>
        <v>-0.60207612456747406</v>
      </c>
      <c r="ET224" s="910"/>
      <c r="EU224" s="989"/>
      <c r="EV224" s="989"/>
      <c r="EW224" s="991"/>
      <c r="EX224" s="992"/>
      <c r="EY224" s="1188" t="s">
        <v>300</v>
      </c>
      <c r="EZ224" s="1066">
        <v>0.60209999999999997</v>
      </c>
    </row>
    <row r="225" spans="1:156" ht="3.95" customHeight="1">
      <c r="A225" s="1231"/>
      <c r="B225" s="1278"/>
      <c r="C225" s="302"/>
      <c r="D225" s="302"/>
      <c r="E225" s="283"/>
      <c r="F225" s="945"/>
      <c r="G225" s="921"/>
      <c r="H225" s="1279"/>
      <c r="I225" s="1279"/>
      <c r="J225" s="1280"/>
      <c r="K225" s="1281"/>
      <c r="L225" s="879"/>
      <c r="M225" s="1068"/>
      <c r="N225" s="1068"/>
      <c r="O225" s="1234"/>
      <c r="P225" s="1235"/>
      <c r="Q225" s="1231"/>
      <c r="R225" s="1074"/>
      <c r="U225" s="1184"/>
      <c r="V225" s="1278"/>
      <c r="W225" s="1277"/>
      <c r="X225" s="989"/>
      <c r="Y225" s="991"/>
      <c r="Z225" s="992"/>
      <c r="AA225" s="921"/>
      <c r="AB225" s="1279"/>
      <c r="AC225" s="1279"/>
      <c r="AD225" s="1280"/>
      <c r="AE225" s="1281"/>
      <c r="AF225" s="910"/>
      <c r="AG225" s="989"/>
      <c r="AH225" s="989"/>
      <c r="AI225" s="991"/>
      <c r="AJ225" s="992"/>
      <c r="AK225" s="1184"/>
      <c r="AL225" s="1074"/>
      <c r="AN225" s="880"/>
      <c r="AO225" s="1278"/>
      <c r="AP225" s="1277"/>
      <c r="AQ225" s="989"/>
      <c r="AR225" s="991"/>
      <c r="AS225" s="992"/>
      <c r="AT225" s="921"/>
      <c r="AU225" s="1279"/>
      <c r="AV225" s="1279"/>
      <c r="AW225" s="1280"/>
      <c r="AX225" s="1281"/>
      <c r="AY225" s="910"/>
      <c r="AZ225" s="989"/>
      <c r="BA225" s="989"/>
      <c r="BB225" s="991"/>
      <c r="BC225" s="992"/>
      <c r="BD225" s="880"/>
      <c r="BE225" s="1074"/>
      <c r="BG225" s="1184"/>
      <c r="BH225" s="1278"/>
      <c r="BI225" s="1277"/>
      <c r="BJ225" s="989"/>
      <c r="BK225" s="991"/>
      <c r="BL225" s="992"/>
      <c r="BM225" s="921"/>
      <c r="BN225" s="1279"/>
      <c r="BO225" s="1279"/>
      <c r="BP225" s="1280"/>
      <c r="BQ225" s="1281"/>
      <c r="BR225" s="910"/>
      <c r="BS225" s="989"/>
      <c r="BT225" s="989"/>
      <c r="BU225" s="991"/>
      <c r="BV225" s="992"/>
      <c r="BW225" s="1184"/>
      <c r="BX225" s="1074"/>
      <c r="CA225" s="880"/>
      <c r="CB225" s="1278"/>
      <c r="CC225" s="1277"/>
      <c r="CD225" s="989"/>
      <c r="CE225" s="991"/>
      <c r="CF225" s="992"/>
      <c r="CG225" s="921"/>
      <c r="CH225" s="1279"/>
      <c r="CI225" s="1279"/>
      <c r="CJ225" s="1280"/>
      <c r="CK225" s="1281"/>
      <c r="CL225" s="910"/>
      <c r="CM225" s="989"/>
      <c r="CN225" s="989"/>
      <c r="CO225" s="991"/>
      <c r="CP225" s="992"/>
      <c r="CQ225" s="880"/>
      <c r="CR225" s="1074"/>
      <c r="CU225" s="1184"/>
      <c r="CV225" s="1278"/>
      <c r="CW225" s="1277"/>
      <c r="CX225" s="989"/>
      <c r="CY225" s="991"/>
      <c r="CZ225" s="992"/>
      <c r="DA225" s="921"/>
      <c r="DB225" s="1279"/>
      <c r="DC225" s="1279"/>
      <c r="DD225" s="1280"/>
      <c r="DE225" s="1281"/>
      <c r="DF225" s="910"/>
      <c r="DG225" s="989"/>
      <c r="DH225" s="989"/>
      <c r="DI225" s="991"/>
      <c r="DJ225" s="992"/>
      <c r="DK225" s="1184"/>
      <c r="DL225" s="1074"/>
      <c r="DO225" s="880"/>
      <c r="DP225" s="1278"/>
      <c r="DQ225" s="1277"/>
      <c r="DR225" s="989"/>
      <c r="DS225" s="991"/>
      <c r="DT225" s="992"/>
      <c r="DU225" s="921"/>
      <c r="DV225" s="1279"/>
      <c r="DW225" s="1279"/>
      <c r="DX225" s="1280"/>
      <c r="DY225" s="1281"/>
      <c r="DZ225" s="910"/>
      <c r="EA225" s="989"/>
      <c r="EB225" s="989"/>
      <c r="EC225" s="991"/>
      <c r="ED225" s="992"/>
      <c r="EE225" s="880"/>
      <c r="EF225" s="1074"/>
      <c r="EI225" s="1188"/>
      <c r="EJ225" s="1278"/>
      <c r="EK225" s="1277"/>
      <c r="EL225" s="989"/>
      <c r="EM225" s="991"/>
      <c r="EN225" s="992"/>
      <c r="EO225" s="921"/>
      <c r="EP225" s="1279"/>
      <c r="EQ225" s="1279"/>
      <c r="ER225" s="1280"/>
      <c r="ES225" s="1281"/>
      <c r="ET225" s="910"/>
      <c r="EU225" s="989"/>
      <c r="EV225" s="989"/>
      <c r="EW225" s="991"/>
      <c r="EX225" s="992"/>
      <c r="EY225" s="1188"/>
      <c r="EZ225" s="1074"/>
    </row>
    <row r="226" spans="1:156">
      <c r="A226" s="1179">
        <v>24</v>
      </c>
      <c r="B226" s="1127" t="s">
        <v>338</v>
      </c>
      <c r="C226" s="1128">
        <f>SUM(C220,C222)</f>
        <v>0</v>
      </c>
      <c r="D226" s="1128">
        <f>SUM(D220,D222)</f>
        <v>9204</v>
      </c>
      <c r="E226" s="1129">
        <f>SUM(D226,-C226)</f>
        <v>9204</v>
      </c>
      <c r="F226" s="1130" t="e">
        <f>E226/C226</f>
        <v>#DIV/0!</v>
      </c>
      <c r="G226" s="921"/>
      <c r="H226" s="1128">
        <f>SUM(H160,H218)</f>
        <v>9285</v>
      </c>
      <c r="I226" s="1131">
        <f>SUM(I160,I218)</f>
        <v>8859</v>
      </c>
      <c r="J226" s="1129">
        <f>SUM(I226,-H226)</f>
        <v>-426</v>
      </c>
      <c r="K226" s="1132">
        <f>J226/H226</f>
        <v>-4.588045234248788E-2</v>
      </c>
      <c r="L226" s="879"/>
      <c r="M226" s="929">
        <f>SUM(M220,M222)</f>
        <v>9285</v>
      </c>
      <c r="N226" s="929">
        <f>SUM(N220,N222)</f>
        <v>8859</v>
      </c>
      <c r="O226" s="930">
        <f>SUM(N226,-M226)</f>
        <v>-426</v>
      </c>
      <c r="P226" s="931">
        <f>O226/M226</f>
        <v>-4.588045234248788E-2</v>
      </c>
      <c r="Q226" s="1179">
        <v>24</v>
      </c>
      <c r="R226" s="866"/>
      <c r="U226" s="1184">
        <v>24</v>
      </c>
      <c r="V226" s="1127" t="s">
        <v>338</v>
      </c>
      <c r="W226" s="302" t="e">
        <f>W162</f>
        <v>#REF!</v>
      </c>
      <c r="X226" s="302">
        <f>X162</f>
        <v>2077</v>
      </c>
      <c r="Y226" s="919" t="e">
        <f>SUM(X226,-W226)</f>
        <v>#REF!</v>
      </c>
      <c r="Z226" s="920" t="e">
        <f>Y226/W226</f>
        <v>#REF!</v>
      </c>
      <c r="AA226" s="921"/>
      <c r="AB226" s="1128">
        <f>SUM(AB160,AB218)</f>
        <v>2490</v>
      </c>
      <c r="AC226" s="1128">
        <f>SUM(AC160,AC218)</f>
        <v>2374</v>
      </c>
      <c r="AD226" s="1129">
        <f t="shared" si="64"/>
        <v>-116</v>
      </c>
      <c r="AE226" s="1132">
        <f t="shared" si="65"/>
        <v>-4.6586345381526104E-2</v>
      </c>
      <c r="AF226" s="910"/>
      <c r="AG226" s="302">
        <f>AG162</f>
        <v>2014</v>
      </c>
      <c r="AH226" s="302">
        <f>AH162</f>
        <v>2014</v>
      </c>
      <c r="AI226" s="919">
        <f>SUM(AH226,-AG226)</f>
        <v>0</v>
      </c>
      <c r="AJ226" s="920">
        <f>AI226/AG226</f>
        <v>0</v>
      </c>
      <c r="AK226" s="1184">
        <v>24</v>
      </c>
      <c r="AL226" s="871"/>
      <c r="AN226" s="880">
        <v>24</v>
      </c>
      <c r="AO226" s="1127" t="s">
        <v>338</v>
      </c>
      <c r="AP226" s="302" t="e">
        <f>AP162</f>
        <v>#REF!</v>
      </c>
      <c r="AQ226" s="302">
        <f>AQ162</f>
        <v>2077</v>
      </c>
      <c r="AR226" s="919" t="e">
        <f>SUM(AQ226,-AP226)</f>
        <v>#REF!</v>
      </c>
      <c r="AS226" s="920" t="e">
        <f>AR226/AP226</f>
        <v>#REF!</v>
      </c>
      <c r="AT226" s="921"/>
      <c r="AU226" s="1128">
        <f>SUM(AU160,AU218)</f>
        <v>1633</v>
      </c>
      <c r="AV226" s="1128">
        <f>SUM(AV160,AV218)</f>
        <v>1518</v>
      </c>
      <c r="AW226" s="1129">
        <f t="shared" si="66"/>
        <v>-115</v>
      </c>
      <c r="AX226" s="1132">
        <f t="shared" si="67"/>
        <v>-7.0422535211267609E-2</v>
      </c>
      <c r="AY226" s="910"/>
      <c r="AZ226" s="302">
        <f>AZ162</f>
        <v>2013</v>
      </c>
      <c r="BA226" s="302">
        <f>BA162</f>
        <v>1379</v>
      </c>
      <c r="BB226" s="919">
        <f>SUM(BA226,-AZ226)</f>
        <v>-634</v>
      </c>
      <c r="BC226" s="920">
        <f>BB226/AZ226</f>
        <v>-0.31495280675608545</v>
      </c>
      <c r="BD226" s="880">
        <v>24</v>
      </c>
      <c r="BE226" s="871"/>
      <c r="BG226" s="1184">
        <v>24</v>
      </c>
      <c r="BH226" s="1127" t="s">
        <v>338</v>
      </c>
      <c r="BI226" s="302" t="e">
        <f>BI162</f>
        <v>#REF!</v>
      </c>
      <c r="BJ226" s="302">
        <f>BJ162</f>
        <v>2077</v>
      </c>
      <c r="BK226" s="919" t="e">
        <f>SUM(BJ226,-BI226)</f>
        <v>#REF!</v>
      </c>
      <c r="BL226" s="920" t="e">
        <f>BK226/BI226</f>
        <v>#REF!</v>
      </c>
      <c r="BM226" s="921"/>
      <c r="BN226" s="1128">
        <f>SUM(BN160,BN218)</f>
        <v>1112</v>
      </c>
      <c r="BO226" s="1128">
        <f>SUM(BO160,BO218)</f>
        <v>1094</v>
      </c>
      <c r="BP226" s="1129">
        <f t="shared" si="68"/>
        <v>-18</v>
      </c>
      <c r="BQ226" s="1132">
        <f t="shared" si="69"/>
        <v>-1.618705035971223E-2</v>
      </c>
      <c r="BR226" s="910"/>
      <c r="BS226" s="302">
        <f>BS162</f>
        <v>2013</v>
      </c>
      <c r="BT226" s="302">
        <f>BT162</f>
        <v>960</v>
      </c>
      <c r="BU226" s="919">
        <f>SUM(BT226,-BS226)</f>
        <v>-1053</v>
      </c>
      <c r="BV226" s="920">
        <f>BU226/BS226</f>
        <v>-0.52309985096870337</v>
      </c>
      <c r="BW226" s="1184">
        <v>24</v>
      </c>
      <c r="BX226" s="871"/>
      <c r="CA226" s="880">
        <v>24</v>
      </c>
      <c r="CB226" s="1127" t="s">
        <v>338</v>
      </c>
      <c r="CC226" s="302" t="e">
        <f>CC162</f>
        <v>#REF!</v>
      </c>
      <c r="CD226" s="302">
        <f>CD162</f>
        <v>2077</v>
      </c>
      <c r="CE226" s="919" t="e">
        <f>SUM(CD226,-CC226)</f>
        <v>#REF!</v>
      </c>
      <c r="CF226" s="920" t="e">
        <f>CE226/CC226</f>
        <v>#REF!</v>
      </c>
      <c r="CG226" s="921"/>
      <c r="CH226" s="1128">
        <f>SUM(CH160,CH218)</f>
        <v>785</v>
      </c>
      <c r="CI226" s="1128">
        <f>SUM(CI160,CI218)</f>
        <v>767</v>
      </c>
      <c r="CJ226" s="1129">
        <f t="shared" si="70"/>
        <v>-18</v>
      </c>
      <c r="CK226" s="1132">
        <f t="shared" si="71"/>
        <v>-2.2929936305732482E-2</v>
      </c>
      <c r="CL226" s="910"/>
      <c r="CM226" s="302">
        <f>CM162</f>
        <v>2014</v>
      </c>
      <c r="CN226" s="302">
        <f>CN162</f>
        <v>712</v>
      </c>
      <c r="CO226" s="919">
        <f>SUM(CN226,-CM226)</f>
        <v>-1302</v>
      </c>
      <c r="CP226" s="920">
        <f>CO226/CM226</f>
        <v>-0.64647467725918573</v>
      </c>
      <c r="CQ226" s="880">
        <v>24</v>
      </c>
      <c r="CR226" s="871"/>
      <c r="CU226" s="1184">
        <v>24</v>
      </c>
      <c r="CV226" s="1127" t="s">
        <v>338</v>
      </c>
      <c r="CW226" s="302" t="e">
        <f>CW162</f>
        <v>#REF!</v>
      </c>
      <c r="CX226" s="302">
        <f>CX162</f>
        <v>2077</v>
      </c>
      <c r="CY226" s="919" t="e">
        <f>SUM(CX226,-CW226)</f>
        <v>#REF!</v>
      </c>
      <c r="CZ226" s="920" t="e">
        <f>CY226/CW226</f>
        <v>#REF!</v>
      </c>
      <c r="DA226" s="921"/>
      <c r="DB226" s="1128">
        <f>SUM(DB160,DB218)</f>
        <v>546</v>
      </c>
      <c r="DC226" s="1128">
        <f>SUM(DC160,DC218)</f>
        <v>497</v>
      </c>
      <c r="DD226" s="1129">
        <f t="shared" si="72"/>
        <v>-49</v>
      </c>
      <c r="DE226" s="1132">
        <f t="shared" si="73"/>
        <v>-8.9743589743589744E-2</v>
      </c>
      <c r="DF226" s="910"/>
      <c r="DG226" s="302">
        <f>DG162</f>
        <v>2014</v>
      </c>
      <c r="DH226" s="302">
        <f>DH162</f>
        <v>476</v>
      </c>
      <c r="DI226" s="919">
        <f>SUM(DH226,-DG226)</f>
        <v>-1538</v>
      </c>
      <c r="DJ226" s="920">
        <f>DI226/DG226</f>
        <v>-0.76365441906653431</v>
      </c>
      <c r="DK226" s="1184">
        <v>24</v>
      </c>
      <c r="DL226" s="871"/>
      <c r="DO226" s="880">
        <v>24</v>
      </c>
      <c r="DP226" s="1127" t="s">
        <v>338</v>
      </c>
      <c r="DQ226" s="302" t="e">
        <f>DQ162</f>
        <v>#REF!</v>
      </c>
      <c r="DR226" s="302">
        <f>DR162</f>
        <v>2077</v>
      </c>
      <c r="DS226" s="919" t="e">
        <f>SUM(DR226,-DQ226)</f>
        <v>#REF!</v>
      </c>
      <c r="DT226" s="920" t="e">
        <f>DS226/DQ226</f>
        <v>#REF!</v>
      </c>
      <c r="DU226" s="921"/>
      <c r="DV226" s="1128">
        <f>SUM(DV160,DV218)</f>
        <v>985</v>
      </c>
      <c r="DW226" s="1128">
        <f>SUM(DW160,DW218)</f>
        <v>908</v>
      </c>
      <c r="DX226" s="1129">
        <f t="shared" si="74"/>
        <v>-77</v>
      </c>
      <c r="DY226" s="1132">
        <f t="shared" si="75"/>
        <v>-7.8172588832487316E-2</v>
      </c>
      <c r="DZ226" s="910"/>
      <c r="EA226" s="302">
        <f>EA162</f>
        <v>2014</v>
      </c>
      <c r="EB226" s="302">
        <f>EB162</f>
        <v>843</v>
      </c>
      <c r="EC226" s="919">
        <f>SUM(EB226,-EA226)</f>
        <v>-1171</v>
      </c>
      <c r="ED226" s="920">
        <f>EC226/EA226</f>
        <v>-0.58142999006951346</v>
      </c>
      <c r="EE226" s="880">
        <v>24</v>
      </c>
      <c r="EF226" s="871"/>
      <c r="EI226" s="1188">
        <v>24</v>
      </c>
      <c r="EJ226" s="1127" t="s">
        <v>338</v>
      </c>
      <c r="EK226" s="302" t="e">
        <f>EK162</f>
        <v>#REF!</v>
      </c>
      <c r="EL226" s="302">
        <f>EL162</f>
        <v>2077</v>
      </c>
      <c r="EM226" s="919" t="e">
        <f>SUM(EL226,-EK226)</f>
        <v>#REF!</v>
      </c>
      <c r="EN226" s="920" t="e">
        <f>EM226/EK226</f>
        <v>#REF!</v>
      </c>
      <c r="EO226" s="921"/>
      <c r="EP226" s="1127">
        <f>SUM(AB226,AU226,BN226,CH226,DB226,DV226)</f>
        <v>7551</v>
      </c>
      <c r="EQ226" s="1128">
        <f>SUM(EQ160,EQ218)</f>
        <v>7158</v>
      </c>
      <c r="ER226" s="1129">
        <f t="shared" si="76"/>
        <v>-393</v>
      </c>
      <c r="ES226" s="1132">
        <f t="shared" si="77"/>
        <v>-5.2046086611044894E-2</v>
      </c>
      <c r="ET226" s="910"/>
      <c r="EU226" s="302">
        <f>EU162</f>
        <v>2014</v>
      </c>
      <c r="EV226" s="302">
        <f>EV162</f>
        <v>6384</v>
      </c>
      <c r="EW226" s="919">
        <f>SUM(EV226,-EU226)</f>
        <v>4370</v>
      </c>
      <c r="EX226" s="920">
        <f>EW226/EU226</f>
        <v>2.1698113207547172</v>
      </c>
      <c r="EY226" s="1188">
        <v>24</v>
      </c>
      <c r="EZ226" s="871"/>
    </row>
    <row r="227" spans="1:156">
      <c r="A227" s="1179">
        <v>25</v>
      </c>
      <c r="B227" s="1109" t="s">
        <v>313</v>
      </c>
      <c r="C227" s="302">
        <f>SUM(C140,C156,C200,C214)</f>
        <v>0</v>
      </c>
      <c r="D227" s="302">
        <f>SUM(D140,D156,D200,D214)</f>
        <v>2229</v>
      </c>
      <c r="E227" s="963">
        <f>SUM(D227,-C227)</f>
        <v>2229</v>
      </c>
      <c r="F227" s="938" t="e">
        <f>E227/C227</f>
        <v>#DIV/0!</v>
      </c>
      <c r="G227" s="921"/>
      <c r="H227" s="930">
        <f>SUM(H140,H156,H200,H214)</f>
        <v>2305</v>
      </c>
      <c r="I227" s="930">
        <f>SUM(I140,I156,I200,I214)</f>
        <v>2297</v>
      </c>
      <c r="J227" s="963">
        <f>SUM(I227,-H227)</f>
        <v>-8</v>
      </c>
      <c r="K227" s="938">
        <f>J227/H227</f>
        <v>-3.4707158351409977E-3</v>
      </c>
      <c r="L227" s="879"/>
      <c r="M227" s="930">
        <f>SUM(M140,M156,M200,M214)</f>
        <v>2305</v>
      </c>
      <c r="N227" s="930">
        <f>SUM(N140,N156,N200,N214)</f>
        <v>2297</v>
      </c>
      <c r="O227" s="930">
        <f>SUM(N227,-M227)</f>
        <v>-8</v>
      </c>
      <c r="P227" s="931">
        <f>O227/M227</f>
        <v>-3.4707158351409977E-3</v>
      </c>
      <c r="Q227" s="1179">
        <v>25</v>
      </c>
      <c r="R227" s="866"/>
      <c r="U227" s="1184">
        <v>25</v>
      </c>
      <c r="V227" s="1109" t="s">
        <v>313</v>
      </c>
      <c r="W227" s="1014"/>
      <c r="X227" s="1014"/>
      <c r="Y227" s="1015"/>
      <c r="Z227" s="1016"/>
      <c r="AA227" s="921"/>
      <c r="AB227" s="930">
        <f>SUM(AB140,AB156,AB200,AB214)</f>
        <v>592</v>
      </c>
      <c r="AC227" s="930">
        <f>SUM(AC140,AC156,AC200,AC214)</f>
        <v>581</v>
      </c>
      <c r="AD227" s="963">
        <f t="shared" si="64"/>
        <v>-11</v>
      </c>
      <c r="AE227" s="938">
        <f t="shared" si="65"/>
        <v>-1.8581081081081082E-2</v>
      </c>
      <c r="AF227" s="910"/>
      <c r="AG227" s="1014"/>
      <c r="AH227" s="1014"/>
      <c r="AI227" s="1015"/>
      <c r="AJ227" s="1016"/>
      <c r="AK227" s="1184">
        <v>25</v>
      </c>
      <c r="AL227" s="871"/>
      <c r="AN227" s="880">
        <v>25</v>
      </c>
      <c r="AO227" s="1109" t="s">
        <v>313</v>
      </c>
      <c r="AP227" s="1014"/>
      <c r="AQ227" s="1014"/>
      <c r="AR227" s="1015"/>
      <c r="AS227" s="1016"/>
      <c r="AT227" s="921"/>
      <c r="AU227" s="930">
        <f>SUM(AU140,AU156,AU200,AU214)</f>
        <v>361</v>
      </c>
      <c r="AV227" s="930">
        <f>SUM(AV140,AV156,AV200,AV214)</f>
        <v>349</v>
      </c>
      <c r="AW227" s="963">
        <f t="shared" si="66"/>
        <v>-12</v>
      </c>
      <c r="AX227" s="938">
        <f t="shared" si="67"/>
        <v>-3.3240997229916899E-2</v>
      </c>
      <c r="AY227" s="910"/>
      <c r="AZ227" s="1014"/>
      <c r="BA227" s="1014"/>
      <c r="BB227" s="1015"/>
      <c r="BC227" s="1016"/>
      <c r="BD227" s="880">
        <v>25</v>
      </c>
      <c r="BE227" s="871"/>
      <c r="BG227" s="1184">
        <v>25</v>
      </c>
      <c r="BH227" s="1109" t="s">
        <v>313</v>
      </c>
      <c r="BI227" s="1014"/>
      <c r="BJ227" s="1014"/>
      <c r="BK227" s="1015"/>
      <c r="BL227" s="1016"/>
      <c r="BM227" s="921"/>
      <c r="BN227" s="930">
        <f>SUM(BN140,BN156,BN200,BN214)</f>
        <v>287</v>
      </c>
      <c r="BO227" s="930">
        <f>SUM(BO140,BO156,BO200,BO214)</f>
        <v>279</v>
      </c>
      <c r="BP227" s="963">
        <f t="shared" si="68"/>
        <v>-8</v>
      </c>
      <c r="BQ227" s="938">
        <f t="shared" si="69"/>
        <v>-2.7874564459930314E-2</v>
      </c>
      <c r="BR227" s="910"/>
      <c r="BS227" s="1014"/>
      <c r="BT227" s="1014"/>
      <c r="BU227" s="1015"/>
      <c r="BV227" s="1016"/>
      <c r="BW227" s="1184">
        <v>25</v>
      </c>
      <c r="BX227" s="871"/>
      <c r="CA227" s="880">
        <v>25</v>
      </c>
      <c r="CB227" s="1109" t="s">
        <v>313</v>
      </c>
      <c r="CC227" s="1014"/>
      <c r="CD227" s="1014"/>
      <c r="CE227" s="1015"/>
      <c r="CF227" s="1016"/>
      <c r="CG227" s="921"/>
      <c r="CH227" s="930">
        <f>SUM(CH140,CH156,CH200,CH214)</f>
        <v>176</v>
      </c>
      <c r="CI227" s="930">
        <f>SUM(CI140,CI156,CI200,CI214)</f>
        <v>219</v>
      </c>
      <c r="CJ227" s="963">
        <f t="shared" si="70"/>
        <v>43</v>
      </c>
      <c r="CK227" s="938">
        <f t="shared" si="71"/>
        <v>0.24431818181818182</v>
      </c>
      <c r="CL227" s="910"/>
      <c r="CM227" s="1014"/>
      <c r="CN227" s="1014"/>
      <c r="CO227" s="1015"/>
      <c r="CP227" s="1016"/>
      <c r="CQ227" s="880">
        <v>25</v>
      </c>
      <c r="CR227" s="871"/>
      <c r="CU227" s="1184">
        <v>25</v>
      </c>
      <c r="CV227" s="1109" t="s">
        <v>313</v>
      </c>
      <c r="CW227" s="1014"/>
      <c r="CX227" s="1014"/>
      <c r="CY227" s="1015"/>
      <c r="CZ227" s="1016"/>
      <c r="DA227" s="921"/>
      <c r="DB227" s="930">
        <f>SUM(DB140,DB156,DB200,DB214)</f>
        <v>128</v>
      </c>
      <c r="DC227" s="930">
        <f>SUM(DC140,DC156,DC200,DC214)</f>
        <v>94</v>
      </c>
      <c r="DD227" s="963">
        <f t="shared" si="72"/>
        <v>-34</v>
      </c>
      <c r="DE227" s="938">
        <f t="shared" si="73"/>
        <v>-0.265625</v>
      </c>
      <c r="DF227" s="910"/>
      <c r="DG227" s="1014"/>
      <c r="DH227" s="1014"/>
      <c r="DI227" s="1015"/>
      <c r="DJ227" s="1016"/>
      <c r="DK227" s="1184">
        <v>25</v>
      </c>
      <c r="DL227" s="871"/>
      <c r="DO227" s="880">
        <v>25</v>
      </c>
      <c r="DP227" s="1109" t="s">
        <v>313</v>
      </c>
      <c r="DQ227" s="1014"/>
      <c r="DR227" s="1014"/>
      <c r="DS227" s="1015"/>
      <c r="DT227" s="1016"/>
      <c r="DU227" s="921"/>
      <c r="DV227" s="930">
        <f>SUM(DV140,DV156,DV200,DV214)</f>
        <v>283</v>
      </c>
      <c r="DW227" s="930">
        <f>SUM(DW140,DW156,DW200,DW214)</f>
        <v>255</v>
      </c>
      <c r="DX227" s="963">
        <f t="shared" si="74"/>
        <v>-28</v>
      </c>
      <c r="DY227" s="938">
        <f t="shared" si="75"/>
        <v>-9.8939929328621903E-2</v>
      </c>
      <c r="DZ227" s="910"/>
      <c r="EA227" s="1014"/>
      <c r="EB227" s="1014"/>
      <c r="EC227" s="1015"/>
      <c r="ED227" s="1016"/>
      <c r="EE227" s="880">
        <v>25</v>
      </c>
      <c r="EF227" s="871"/>
      <c r="EI227" s="1188">
        <v>25</v>
      </c>
      <c r="EJ227" s="1109" t="s">
        <v>313</v>
      </c>
      <c r="EK227" s="1014"/>
      <c r="EL227" s="1014"/>
      <c r="EM227" s="1015"/>
      <c r="EN227" s="1016"/>
      <c r="EO227" s="921"/>
      <c r="EP227" s="930">
        <f>SUM(EP140,EP156,EP200,EP214)</f>
        <v>1827</v>
      </c>
      <c r="EQ227" s="930">
        <f>SUM(EQ140,EQ156,EQ200,EQ214)</f>
        <v>1777</v>
      </c>
      <c r="ER227" s="963">
        <f t="shared" si="76"/>
        <v>-50</v>
      </c>
      <c r="ES227" s="938">
        <f t="shared" si="77"/>
        <v>-2.736726874657909E-2</v>
      </c>
      <c r="ET227" s="910"/>
      <c r="EU227" s="1014"/>
      <c r="EV227" s="1014"/>
      <c r="EW227" s="1015"/>
      <c r="EX227" s="1016"/>
      <c r="EY227" s="1188">
        <v>25</v>
      </c>
      <c r="EZ227" s="871"/>
    </row>
    <row r="228" spans="1:156">
      <c r="A228" s="1179">
        <v>26</v>
      </c>
      <c r="B228" s="1133" t="s">
        <v>314</v>
      </c>
      <c r="C228" s="1134"/>
      <c r="D228" s="1134">
        <v>6303</v>
      </c>
      <c r="E228" s="1129"/>
      <c r="F228" s="1282">
        <f>D228/D226</f>
        <v>0.68481095176010431</v>
      </c>
      <c r="G228" s="921"/>
      <c r="H228" s="1283">
        <v>6361</v>
      </c>
      <c r="I228" s="1137">
        <v>6084</v>
      </c>
      <c r="J228" s="1129">
        <f>SUM(I228,-H228)</f>
        <v>-277</v>
      </c>
      <c r="K228" s="1284">
        <f>J228/H228</f>
        <v>-4.3546612167898131E-2</v>
      </c>
      <c r="L228" s="879"/>
      <c r="M228" s="929"/>
      <c r="N228" s="940"/>
      <c r="O228" s="930"/>
      <c r="P228" s="1121"/>
      <c r="Q228" s="1179">
        <v>26</v>
      </c>
      <c r="R228" s="866"/>
      <c r="U228" s="1184">
        <v>26</v>
      </c>
      <c r="V228" s="1133" t="s">
        <v>314</v>
      </c>
      <c r="W228" s="399"/>
      <c r="X228" s="399"/>
      <c r="Y228" s="953"/>
      <c r="Z228" s="954"/>
      <c r="AA228" s="921"/>
      <c r="AB228" s="1137">
        <v>1717</v>
      </c>
      <c r="AC228" s="1137">
        <v>1625</v>
      </c>
      <c r="AD228" s="1129">
        <f t="shared" si="64"/>
        <v>-92</v>
      </c>
      <c r="AE228" s="1130">
        <f t="shared" si="65"/>
        <v>-5.3581828771112408E-2</v>
      </c>
      <c r="AF228" s="910"/>
      <c r="AG228" s="399"/>
      <c r="AH228" s="399"/>
      <c r="AI228" s="953"/>
      <c r="AJ228" s="954"/>
      <c r="AK228" s="1184">
        <v>26</v>
      </c>
      <c r="AL228" s="871"/>
      <c r="AN228" s="880">
        <v>26</v>
      </c>
      <c r="AO228" s="1133" t="s">
        <v>314</v>
      </c>
      <c r="AP228" s="399"/>
      <c r="AQ228" s="399"/>
      <c r="AR228" s="953"/>
      <c r="AS228" s="954"/>
      <c r="AT228" s="921"/>
      <c r="AU228" s="1137">
        <v>1062</v>
      </c>
      <c r="AV228" s="1137">
        <v>980</v>
      </c>
      <c r="AW228" s="1129">
        <f t="shared" si="66"/>
        <v>-82</v>
      </c>
      <c r="AX228" s="1130">
        <f t="shared" si="67"/>
        <v>-7.7212806026365349E-2</v>
      </c>
      <c r="AY228" s="910"/>
      <c r="AZ228" s="399"/>
      <c r="BA228" s="399"/>
      <c r="BB228" s="953"/>
      <c r="BC228" s="954"/>
      <c r="BD228" s="880">
        <v>26</v>
      </c>
      <c r="BE228" s="871"/>
      <c r="BG228" s="1184">
        <v>26</v>
      </c>
      <c r="BH228" s="1133" t="s">
        <v>314</v>
      </c>
      <c r="BI228" s="399"/>
      <c r="BJ228" s="399"/>
      <c r="BK228" s="953"/>
      <c r="BL228" s="954"/>
      <c r="BM228" s="921"/>
      <c r="BN228" s="1137">
        <v>765</v>
      </c>
      <c r="BO228" s="1137">
        <v>764</v>
      </c>
      <c r="BP228" s="1129">
        <f t="shared" si="68"/>
        <v>-1</v>
      </c>
      <c r="BQ228" s="1130">
        <f t="shared" si="69"/>
        <v>-1.30718954248366E-3</v>
      </c>
      <c r="BR228" s="910"/>
      <c r="BS228" s="399"/>
      <c r="BT228" s="399"/>
      <c r="BU228" s="953"/>
      <c r="BV228" s="954"/>
      <c r="BW228" s="1184">
        <v>26</v>
      </c>
      <c r="BX228" s="871"/>
      <c r="CA228" s="880">
        <v>26</v>
      </c>
      <c r="CB228" s="1133" t="s">
        <v>314</v>
      </c>
      <c r="CC228" s="399"/>
      <c r="CD228" s="399"/>
      <c r="CE228" s="953"/>
      <c r="CF228" s="954"/>
      <c r="CG228" s="921"/>
      <c r="CH228" s="1137">
        <v>562</v>
      </c>
      <c r="CI228" s="1137">
        <v>551</v>
      </c>
      <c r="CJ228" s="1129">
        <f t="shared" si="70"/>
        <v>-11</v>
      </c>
      <c r="CK228" s="1130">
        <f t="shared" si="71"/>
        <v>-1.9572953736654804E-2</v>
      </c>
      <c r="CL228" s="910"/>
      <c r="CM228" s="399"/>
      <c r="CN228" s="399"/>
      <c r="CO228" s="953"/>
      <c r="CP228" s="954"/>
      <c r="CQ228" s="880">
        <v>26</v>
      </c>
      <c r="CR228" s="871"/>
      <c r="CU228" s="1184">
        <v>26</v>
      </c>
      <c r="CV228" s="1133" t="s">
        <v>314</v>
      </c>
      <c r="CW228" s="399"/>
      <c r="CX228" s="399"/>
      <c r="CY228" s="953"/>
      <c r="CZ228" s="954"/>
      <c r="DA228" s="921"/>
      <c r="DB228" s="1137">
        <v>372</v>
      </c>
      <c r="DC228" s="1137">
        <v>357</v>
      </c>
      <c r="DD228" s="1129">
        <f t="shared" si="72"/>
        <v>-15</v>
      </c>
      <c r="DE228" s="1130">
        <f t="shared" si="73"/>
        <v>-4.0322580645161289E-2</v>
      </c>
      <c r="DF228" s="910"/>
      <c r="DG228" s="399"/>
      <c r="DH228" s="399"/>
      <c r="DI228" s="953"/>
      <c r="DJ228" s="954"/>
      <c r="DK228" s="1184">
        <v>26</v>
      </c>
      <c r="DL228" s="871"/>
      <c r="DO228" s="880">
        <v>26</v>
      </c>
      <c r="DP228" s="1133" t="s">
        <v>314</v>
      </c>
      <c r="DQ228" s="399"/>
      <c r="DR228" s="399"/>
      <c r="DS228" s="953"/>
      <c r="DT228" s="954"/>
      <c r="DU228" s="921"/>
      <c r="DV228" s="1137">
        <v>682</v>
      </c>
      <c r="DW228" s="1137">
        <v>621</v>
      </c>
      <c r="DX228" s="1129">
        <f t="shared" si="74"/>
        <v>-61</v>
      </c>
      <c r="DY228" s="1130">
        <f t="shared" si="75"/>
        <v>-8.9442815249266866E-2</v>
      </c>
      <c r="DZ228" s="910"/>
      <c r="EA228" s="399"/>
      <c r="EB228" s="399"/>
      <c r="EC228" s="953"/>
      <c r="ED228" s="954"/>
      <c r="EE228" s="880">
        <v>26</v>
      </c>
      <c r="EF228" s="871"/>
      <c r="EI228" s="1188">
        <v>26</v>
      </c>
      <c r="EJ228" s="1133" t="s">
        <v>314</v>
      </c>
      <c r="EK228" s="399"/>
      <c r="EL228" s="399"/>
      <c r="EM228" s="953"/>
      <c r="EN228" s="954"/>
      <c r="EO228" s="921"/>
      <c r="EP228" s="1285">
        <f>SUM(AB228,AU228,BN228,CH228,DB228,DV228)</f>
        <v>5160</v>
      </c>
      <c r="EQ228" s="1285">
        <f>SUM(AC228,AV228,BO228,CI228,DC228,DW228)</f>
        <v>4898</v>
      </c>
      <c r="ER228" s="1129">
        <f t="shared" si="76"/>
        <v>-262</v>
      </c>
      <c r="ES228" s="1130">
        <f t="shared" si="77"/>
        <v>-5.0775193798449615E-2</v>
      </c>
      <c r="ET228" s="910"/>
      <c r="EU228" s="399"/>
      <c r="EV228" s="399"/>
      <c r="EW228" s="953"/>
      <c r="EX228" s="954"/>
      <c r="EY228" s="1188">
        <v>26</v>
      </c>
      <c r="EZ228" s="871"/>
    </row>
    <row r="229" spans="1:156">
      <c r="A229" s="1179">
        <v>27</v>
      </c>
      <c r="B229" s="1133" t="s">
        <v>315</v>
      </c>
      <c r="C229" s="1134"/>
      <c r="D229" s="1134">
        <v>2901</v>
      </c>
      <c r="E229" s="1129"/>
      <c r="F229" s="1282">
        <f>D229/D226</f>
        <v>0.31518904823989569</v>
      </c>
      <c r="G229" s="921"/>
      <c r="H229" s="1283">
        <v>2924</v>
      </c>
      <c r="I229" s="1137">
        <v>2775</v>
      </c>
      <c r="J229" s="1129">
        <f>SUM(I229,-H229)</f>
        <v>-149</v>
      </c>
      <c r="K229" s="1284">
        <f>J229/H229</f>
        <v>-5.0957592339261289E-2</v>
      </c>
      <c r="L229" s="879"/>
      <c r="M229" s="929"/>
      <c r="N229" s="940"/>
      <c r="O229" s="930"/>
      <c r="P229" s="1121"/>
      <c r="Q229" s="1179">
        <v>27</v>
      </c>
      <c r="R229" s="866"/>
      <c r="U229" s="1184">
        <v>27</v>
      </c>
      <c r="V229" s="1133" t="s">
        <v>315</v>
      </c>
      <c r="W229" s="302"/>
      <c r="X229" s="302"/>
      <c r="Y229" s="283"/>
      <c r="Z229" s="945"/>
      <c r="AA229" s="921"/>
      <c r="AB229" s="1137">
        <v>773</v>
      </c>
      <c r="AC229" s="1137">
        <v>749</v>
      </c>
      <c r="AD229" s="1129">
        <f t="shared" si="64"/>
        <v>-24</v>
      </c>
      <c r="AE229" s="1130">
        <f t="shared" si="65"/>
        <v>-3.1047865459249677E-2</v>
      </c>
      <c r="AF229" s="910"/>
      <c r="AG229" s="1068">
        <v>402</v>
      </c>
      <c r="AH229" s="1068">
        <f>SUM(AH193,AH209)</f>
        <v>146</v>
      </c>
      <c r="AI229" s="1069">
        <f>SUM(AH229,-AG229)</f>
        <v>-256</v>
      </c>
      <c r="AJ229" s="1070">
        <f>AI229/AG229</f>
        <v>-0.63681592039800994</v>
      </c>
      <c r="AK229" s="1184">
        <v>27</v>
      </c>
      <c r="AL229" s="1074"/>
      <c r="AN229" s="880">
        <v>27</v>
      </c>
      <c r="AO229" s="1133" t="s">
        <v>315</v>
      </c>
      <c r="AP229" s="302"/>
      <c r="AQ229" s="302"/>
      <c r="AR229" s="283"/>
      <c r="AS229" s="945"/>
      <c r="AT229" s="921"/>
      <c r="AU229" s="1137">
        <v>571</v>
      </c>
      <c r="AV229" s="1137">
        <v>538</v>
      </c>
      <c r="AW229" s="1129">
        <f t="shared" si="66"/>
        <v>-33</v>
      </c>
      <c r="AX229" s="1130">
        <f t="shared" si="67"/>
        <v>-5.7793345008756568E-2</v>
      </c>
      <c r="AY229" s="910"/>
      <c r="AZ229" s="1068">
        <v>402</v>
      </c>
      <c r="BA229" s="1068">
        <f>SUM(BA193,BA209)</f>
        <v>47</v>
      </c>
      <c r="BB229" s="1069">
        <f>SUM(BA229,-AZ229)</f>
        <v>-355</v>
      </c>
      <c r="BC229" s="1070">
        <f>BB229/AZ229</f>
        <v>-0.88308457711442789</v>
      </c>
      <c r="BD229" s="880">
        <v>27</v>
      </c>
      <c r="BE229" s="1074"/>
      <c r="BG229" s="1184">
        <v>27</v>
      </c>
      <c r="BH229" s="1133" t="s">
        <v>315</v>
      </c>
      <c r="BI229" s="302"/>
      <c r="BJ229" s="302"/>
      <c r="BK229" s="283"/>
      <c r="BL229" s="945"/>
      <c r="BM229" s="921"/>
      <c r="BN229" s="1137">
        <v>347</v>
      </c>
      <c r="BO229" s="1137">
        <v>330</v>
      </c>
      <c r="BP229" s="1129">
        <f t="shared" si="68"/>
        <v>-17</v>
      </c>
      <c r="BQ229" s="1130">
        <f t="shared" si="69"/>
        <v>-4.8991354466858789E-2</v>
      </c>
      <c r="BR229" s="910"/>
      <c r="BS229" s="1068">
        <v>402</v>
      </c>
      <c r="BT229" s="1068">
        <f>SUM(BT193,BT209)</f>
        <v>48</v>
      </c>
      <c r="BU229" s="1069">
        <f>SUM(BT229,-BS229)</f>
        <v>-354</v>
      </c>
      <c r="BV229" s="1070">
        <f>BU229/BS229</f>
        <v>-0.88059701492537312</v>
      </c>
      <c r="BW229" s="1184">
        <v>27</v>
      </c>
      <c r="BX229" s="1074"/>
      <c r="CA229" s="880">
        <v>27</v>
      </c>
      <c r="CB229" s="1133" t="s">
        <v>315</v>
      </c>
      <c r="CC229" s="302"/>
      <c r="CD229" s="302"/>
      <c r="CE229" s="283"/>
      <c r="CF229" s="945"/>
      <c r="CG229" s="921"/>
      <c r="CH229" s="1137">
        <v>223</v>
      </c>
      <c r="CI229" s="1137">
        <v>216</v>
      </c>
      <c r="CJ229" s="1129">
        <f t="shared" si="70"/>
        <v>-7</v>
      </c>
      <c r="CK229" s="1130">
        <f t="shared" si="71"/>
        <v>-3.1390134529147982E-2</v>
      </c>
      <c r="CL229" s="910"/>
      <c r="CM229" s="1068">
        <v>402</v>
      </c>
      <c r="CN229" s="1068">
        <f>SUM(CN193,CN209)</f>
        <v>7</v>
      </c>
      <c r="CO229" s="1069">
        <f>SUM(CN229,-CM229)</f>
        <v>-395</v>
      </c>
      <c r="CP229" s="1070">
        <f>CO229/CM229</f>
        <v>-0.98258706467661694</v>
      </c>
      <c r="CQ229" s="880">
        <v>27</v>
      </c>
      <c r="CR229" s="1074"/>
      <c r="CU229" s="1184">
        <v>27</v>
      </c>
      <c r="CV229" s="1133" t="s">
        <v>315</v>
      </c>
      <c r="CW229" s="302"/>
      <c r="CX229" s="302"/>
      <c r="CY229" s="283"/>
      <c r="CZ229" s="945"/>
      <c r="DA229" s="921"/>
      <c r="DB229" s="1137">
        <v>174</v>
      </c>
      <c r="DC229" s="1137">
        <v>140</v>
      </c>
      <c r="DD229" s="1129">
        <f t="shared" si="72"/>
        <v>-34</v>
      </c>
      <c r="DE229" s="1130">
        <f t="shared" si="73"/>
        <v>-0.19540229885057472</v>
      </c>
      <c r="DF229" s="910"/>
      <c r="DG229" s="1068">
        <v>402</v>
      </c>
      <c r="DH229" s="1068">
        <f>SUM(DH193,DH209)</f>
        <v>11</v>
      </c>
      <c r="DI229" s="1069">
        <f>SUM(DH229,-DG229)</f>
        <v>-391</v>
      </c>
      <c r="DJ229" s="1070">
        <f>DI229/DG229</f>
        <v>-0.97263681592039797</v>
      </c>
      <c r="DK229" s="1184">
        <v>27</v>
      </c>
      <c r="DL229" s="1074"/>
      <c r="DO229" s="880">
        <v>27</v>
      </c>
      <c r="DP229" s="1133" t="s">
        <v>315</v>
      </c>
      <c r="DQ229" s="302"/>
      <c r="DR229" s="302"/>
      <c r="DS229" s="283"/>
      <c r="DT229" s="945"/>
      <c r="DU229" s="921"/>
      <c r="DV229" s="1137">
        <v>303</v>
      </c>
      <c r="DW229" s="1137">
        <v>287</v>
      </c>
      <c r="DX229" s="1129">
        <f t="shared" si="74"/>
        <v>-16</v>
      </c>
      <c r="DY229" s="1130">
        <f t="shared" si="75"/>
        <v>-5.2805280528052806E-2</v>
      </c>
      <c r="DZ229" s="910"/>
      <c r="EA229" s="1068">
        <v>402</v>
      </c>
      <c r="EB229" s="1068">
        <f>SUM(EB193,EB209)</f>
        <v>33</v>
      </c>
      <c r="EC229" s="1069">
        <f>SUM(EB229,-EA229)</f>
        <v>-369</v>
      </c>
      <c r="ED229" s="1070">
        <f>EC229/EA229</f>
        <v>-0.91791044776119401</v>
      </c>
      <c r="EE229" s="880">
        <v>27</v>
      </c>
      <c r="EF229" s="1074"/>
      <c r="EI229" s="1188">
        <v>27</v>
      </c>
      <c r="EJ229" s="1133" t="s">
        <v>315</v>
      </c>
      <c r="EK229" s="302"/>
      <c r="EL229" s="302"/>
      <c r="EM229" s="283"/>
      <c r="EN229" s="945"/>
      <c r="EO229" s="921"/>
      <c r="EP229" s="1285">
        <f>SUM(AB229,AU229,BN229,CH229,DB229,DV229)</f>
        <v>2391</v>
      </c>
      <c r="EQ229" s="1285">
        <f>SUM(AC229,AV229,BO229,CI229,DC229,DW229)</f>
        <v>2260</v>
      </c>
      <c r="ER229" s="1129">
        <f t="shared" si="76"/>
        <v>-131</v>
      </c>
      <c r="ES229" s="1130">
        <f t="shared" si="77"/>
        <v>-5.4788791300711001E-2</v>
      </c>
      <c r="ET229" s="910"/>
      <c r="EU229" s="1068">
        <v>402</v>
      </c>
      <c r="EV229" s="1068">
        <f>SUM(EV193,EV209)</f>
        <v>281</v>
      </c>
      <c r="EW229" s="1069">
        <f>SUM(EV229,-EU229)</f>
        <v>-121</v>
      </c>
      <c r="EX229" s="1070">
        <f>EW229/EU229</f>
        <v>-0.30099502487562191</v>
      </c>
      <c r="EY229" s="1188">
        <v>27</v>
      </c>
      <c r="EZ229" s="1074"/>
    </row>
    <row r="230" spans="1:156" ht="15.75" hidden="1">
      <c r="A230" s="1179">
        <v>25</v>
      </c>
      <c r="B230" s="991"/>
      <c r="C230" s="989"/>
      <c r="D230" s="991"/>
      <c r="E230" s="1105"/>
      <c r="F230" s="1286"/>
      <c r="G230" s="921"/>
      <c r="H230" s="991"/>
      <c r="I230" s="991"/>
      <c r="J230" s="1105"/>
      <c r="K230" s="1286"/>
      <c r="L230" s="879"/>
      <c r="M230" s="283"/>
      <c r="N230" s="283"/>
      <c r="O230" s="639"/>
      <c r="P230" s="1171"/>
      <c r="Q230" s="1179">
        <v>25</v>
      </c>
      <c r="R230" s="866"/>
      <c r="U230" s="1184">
        <v>24</v>
      </c>
      <c r="V230" s="991"/>
      <c r="W230" s="1287" t="e">
        <f>SUM(W223,W226)</f>
        <v>#REF!</v>
      </c>
      <c r="X230" s="1131">
        <f>SUM(X223,X226)</f>
        <v>2471</v>
      </c>
      <c r="Y230" s="1129" t="e">
        <f>SUM(X230,-W230)</f>
        <v>#REF!</v>
      </c>
      <c r="Z230" s="1130" t="e">
        <f>Y230/W230</f>
        <v>#REF!</v>
      </c>
      <c r="AA230" s="921"/>
      <c r="AB230" s="1131">
        <f>SUM(AB160,AB221)</f>
        <v>2431</v>
      </c>
      <c r="AC230" s="1131">
        <f>SUM(AC223,AC226)</f>
        <v>2707</v>
      </c>
      <c r="AD230" s="1129">
        <f t="shared" si="64"/>
        <v>276</v>
      </c>
      <c r="AE230" s="1288">
        <f t="shared" si="65"/>
        <v>0.11353352529823119</v>
      </c>
      <c r="AF230" s="910">
        <v>21</v>
      </c>
      <c r="AG230" s="929">
        <v>2490</v>
      </c>
      <c r="AH230" s="929">
        <f>SUM(AH160,AH221)</f>
        <v>2347</v>
      </c>
      <c r="AI230" s="930">
        <f>SUM(AH230,-AG230)</f>
        <v>-143</v>
      </c>
      <c r="AJ230" s="938">
        <f>AI230/AG230</f>
        <v>-5.7429718875502009E-2</v>
      </c>
      <c r="AK230" s="1184">
        <v>24</v>
      </c>
      <c r="AL230" s="1264"/>
      <c r="AN230" s="880">
        <v>24</v>
      </c>
      <c r="AO230" s="991"/>
      <c r="AP230" s="1287" t="e">
        <f>SUM(AP223,AP226)</f>
        <v>#REF!</v>
      </c>
      <c r="AQ230" s="1131">
        <f>SUM(AQ223,AQ226)</f>
        <v>2471</v>
      </c>
      <c r="AR230" s="1129" t="e">
        <f>SUM(AQ230,-AP230)</f>
        <v>#REF!</v>
      </c>
      <c r="AS230" s="1130" t="e">
        <f>AR230/AP230</f>
        <v>#REF!</v>
      </c>
      <c r="AT230" s="921"/>
      <c r="AU230" s="1131">
        <f>SUM(AU160,AU221)</f>
        <v>1704</v>
      </c>
      <c r="AV230" s="1131">
        <f>SUM(AV223,AV226)</f>
        <v>1752</v>
      </c>
      <c r="AW230" s="1129">
        <f t="shared" si="66"/>
        <v>48</v>
      </c>
      <c r="AX230" s="1288">
        <f t="shared" si="67"/>
        <v>2.8169014084507043E-2</v>
      </c>
      <c r="AY230" s="910">
        <v>21</v>
      </c>
      <c r="AZ230" s="929">
        <v>2490</v>
      </c>
      <c r="BA230" s="929">
        <f>SUM(BA160,BA221)</f>
        <v>1613</v>
      </c>
      <c r="BB230" s="930">
        <f>SUM(BA230,-AZ230)</f>
        <v>-877</v>
      </c>
      <c r="BC230" s="938">
        <f>BB230/AZ230</f>
        <v>-0.35220883534136549</v>
      </c>
      <c r="BD230" s="880">
        <v>24</v>
      </c>
      <c r="BE230" s="1264"/>
      <c r="BG230" s="1184">
        <v>24</v>
      </c>
      <c r="BH230" s="991"/>
      <c r="BI230" s="1287" t="e">
        <f>SUM(BI223,BI226)</f>
        <v>#REF!</v>
      </c>
      <c r="BJ230" s="1131">
        <f>SUM(BJ223,BJ226)</f>
        <v>2471</v>
      </c>
      <c r="BK230" s="1129" t="e">
        <f>SUM(BJ230,-BI230)</f>
        <v>#REF!</v>
      </c>
      <c r="BL230" s="1130" t="e">
        <f>BK230/BI230</f>
        <v>#REF!</v>
      </c>
      <c r="BM230" s="921"/>
      <c r="BN230" s="1131">
        <f>SUM(BN160,BN221)</f>
        <v>1238</v>
      </c>
      <c r="BO230" s="1131">
        <f>SUM(BO223,BO226)</f>
        <v>1329</v>
      </c>
      <c r="BP230" s="1129">
        <f t="shared" si="68"/>
        <v>91</v>
      </c>
      <c r="BQ230" s="1288">
        <f t="shared" si="69"/>
        <v>7.3505654281098551E-2</v>
      </c>
      <c r="BR230" s="910">
        <v>21</v>
      </c>
      <c r="BS230" s="929">
        <v>2490</v>
      </c>
      <c r="BT230" s="929">
        <f>SUM(BT160,BT221)</f>
        <v>1195</v>
      </c>
      <c r="BU230" s="930">
        <f>SUM(BT230,-BS230)</f>
        <v>-1295</v>
      </c>
      <c r="BV230" s="938">
        <f>BU230/BS230</f>
        <v>-0.52008032128514059</v>
      </c>
      <c r="BW230" s="1184">
        <v>24</v>
      </c>
      <c r="BX230" s="1264"/>
      <c r="CA230" s="880">
        <v>24</v>
      </c>
      <c r="CB230" s="991"/>
      <c r="CC230" s="1287" t="e">
        <f>SUM(CC223,CC226)</f>
        <v>#REF!</v>
      </c>
      <c r="CD230" s="1131">
        <f>SUM(CD223,CD226)</f>
        <v>2471</v>
      </c>
      <c r="CE230" s="1129" t="e">
        <f>SUM(CD230,-CC230)</f>
        <v>#REF!</v>
      </c>
      <c r="CF230" s="1130" t="e">
        <f>CE230/CC230</f>
        <v>#REF!</v>
      </c>
      <c r="CG230" s="921"/>
      <c r="CH230" s="1131">
        <f>SUM(CH160,CH221)</f>
        <v>966</v>
      </c>
      <c r="CI230" s="1131">
        <f>SUM(CI223,CI226)</f>
        <v>961</v>
      </c>
      <c r="CJ230" s="1129">
        <f t="shared" si="70"/>
        <v>-5</v>
      </c>
      <c r="CK230" s="1288">
        <f t="shared" si="71"/>
        <v>-5.175983436853002E-3</v>
      </c>
      <c r="CL230" s="910">
        <v>21</v>
      </c>
      <c r="CM230" s="929">
        <v>2490</v>
      </c>
      <c r="CN230" s="929">
        <f>SUM(CN160,CN221)</f>
        <v>906</v>
      </c>
      <c r="CO230" s="930">
        <f>SUM(CN230,-CM230)</f>
        <v>-1584</v>
      </c>
      <c r="CP230" s="938">
        <f>CO230/CM230</f>
        <v>-0.636144578313253</v>
      </c>
      <c r="CQ230" s="880">
        <v>24</v>
      </c>
      <c r="CR230" s="1264"/>
      <c r="CU230" s="1184">
        <v>24</v>
      </c>
      <c r="CV230" s="991"/>
      <c r="CW230" s="1287" t="e">
        <f>SUM(CW223,CW226)</f>
        <v>#REF!</v>
      </c>
      <c r="CX230" s="1131">
        <f>SUM(CX223,CX226)</f>
        <v>2471</v>
      </c>
      <c r="CY230" s="1129" t="e">
        <f>SUM(CX230,-CW230)</f>
        <v>#REF!</v>
      </c>
      <c r="CZ230" s="1130" t="e">
        <f>CY230/CW230</f>
        <v>#REF!</v>
      </c>
      <c r="DA230" s="921"/>
      <c r="DB230" s="1131">
        <f>SUM(DB160,DB221)</f>
        <v>738</v>
      </c>
      <c r="DC230" s="1131">
        <f>SUM(DC223,DC226)</f>
        <v>695</v>
      </c>
      <c r="DD230" s="1129">
        <f t="shared" si="72"/>
        <v>-43</v>
      </c>
      <c r="DE230" s="1288">
        <f t="shared" si="73"/>
        <v>-5.8265582655826556E-2</v>
      </c>
      <c r="DF230" s="910">
        <v>21</v>
      </c>
      <c r="DG230" s="929">
        <v>2490</v>
      </c>
      <c r="DH230" s="929">
        <f>SUM(DH160,DH221)</f>
        <v>674</v>
      </c>
      <c r="DI230" s="930">
        <f>SUM(DH230,-DG230)</f>
        <v>-1816</v>
      </c>
      <c r="DJ230" s="938">
        <f>DI230/DG230</f>
        <v>-0.72931726907630523</v>
      </c>
      <c r="DK230" s="1184">
        <v>24</v>
      </c>
      <c r="DL230" s="1264"/>
      <c r="DO230" s="880">
        <v>24</v>
      </c>
      <c r="DP230" s="991"/>
      <c r="DQ230" s="1287" t="e">
        <f>SUM(DQ223,DQ226)</f>
        <v>#REF!</v>
      </c>
      <c r="DR230" s="1131">
        <f>SUM(DR223,DR226)</f>
        <v>2471</v>
      </c>
      <c r="DS230" s="1129" t="e">
        <f>SUM(DR230,-DQ230)</f>
        <v>#REF!</v>
      </c>
      <c r="DT230" s="1130" t="e">
        <f>DS230/DQ230</f>
        <v>#REF!</v>
      </c>
      <c r="DU230" s="921"/>
      <c r="DV230" s="1131">
        <f>SUM(DV160,DV221)</f>
        <v>1130</v>
      </c>
      <c r="DW230" s="1131">
        <f>SUM(DW223,DW226)</f>
        <v>1128</v>
      </c>
      <c r="DX230" s="1129">
        <f t="shared" si="74"/>
        <v>-2</v>
      </c>
      <c r="DY230" s="1288">
        <f t="shared" si="75"/>
        <v>-1.7699115044247787E-3</v>
      </c>
      <c r="DZ230" s="910">
        <v>21</v>
      </c>
      <c r="EA230" s="929">
        <v>2490</v>
      </c>
      <c r="EB230" s="929">
        <f>SUM(EB160,EB221)</f>
        <v>1063</v>
      </c>
      <c r="EC230" s="930">
        <f>SUM(EB230,-EA230)</f>
        <v>-1427</v>
      </c>
      <c r="ED230" s="938">
        <f>EC230/EA230</f>
        <v>-0.57309236947791165</v>
      </c>
      <c r="EE230" s="880">
        <v>24</v>
      </c>
      <c r="EF230" s="1264"/>
      <c r="EI230" s="1188">
        <v>24</v>
      </c>
      <c r="EJ230" s="991"/>
      <c r="EK230" s="1287" t="e">
        <f>SUM(EK223,EK226)</f>
        <v>#REF!</v>
      </c>
      <c r="EL230" s="1131">
        <f>SUM(EL223,EL226)</f>
        <v>2471</v>
      </c>
      <c r="EM230" s="1129" t="e">
        <f>SUM(EL230,-EK230)</f>
        <v>#REF!</v>
      </c>
      <c r="EN230" s="1130" t="e">
        <f>EM230/EK230</f>
        <v>#REF!</v>
      </c>
      <c r="EO230" s="921"/>
      <c r="EP230" s="1131">
        <f>SUM(EP160,EP221)</f>
        <v>7180</v>
      </c>
      <c r="EQ230" s="1131">
        <f>SUM(EQ223,EQ226)</f>
        <v>7626</v>
      </c>
      <c r="ER230" s="1129">
        <f t="shared" si="76"/>
        <v>446</v>
      </c>
      <c r="ES230" s="1288">
        <f t="shared" si="77"/>
        <v>6.2116991643454036E-2</v>
      </c>
      <c r="ET230" s="910">
        <v>21</v>
      </c>
      <c r="EU230" s="929">
        <v>2490</v>
      </c>
      <c r="EV230" s="929">
        <f>SUM(EV160,EV221)</f>
        <v>6852</v>
      </c>
      <c r="EW230" s="930">
        <f>SUM(EV230,-EU230)</f>
        <v>4362</v>
      </c>
      <c r="EX230" s="938">
        <f>EW230/EU230</f>
        <v>1.7518072289156625</v>
      </c>
      <c r="EY230" s="1188">
        <v>24</v>
      </c>
      <c r="EZ230" s="1264"/>
    </row>
    <row r="231" spans="1:156" ht="15.75">
      <c r="A231" s="1179">
        <v>28</v>
      </c>
      <c r="B231" s="996" t="s">
        <v>339</v>
      </c>
      <c r="C231" s="996">
        <f>C103</f>
        <v>0</v>
      </c>
      <c r="D231" s="996">
        <f>D103</f>
        <v>82928</v>
      </c>
      <c r="E231" s="1122">
        <f>SUM(D231,-C231)</f>
        <v>82928</v>
      </c>
      <c r="F231" s="999" t="e">
        <f>E231/C231</f>
        <v>#DIV/0!</v>
      </c>
      <c r="G231" s="921"/>
      <c r="H231" s="1289">
        <f>H103</f>
        <v>82928</v>
      </c>
      <c r="I231" s="1289">
        <f>I103</f>
        <v>82132</v>
      </c>
      <c r="J231" s="998">
        <f>SUM(I231,-H231)</f>
        <v>-796</v>
      </c>
      <c r="K231" s="1103">
        <f>J231/H231</f>
        <v>-9.5986880185220912E-3</v>
      </c>
      <c r="L231" s="879"/>
      <c r="M231" s="340">
        <f>M103</f>
        <v>82928</v>
      </c>
      <c r="N231" s="340">
        <f>N103</f>
        <v>82132</v>
      </c>
      <c r="O231" s="930">
        <f>SUM(N231,-M231)</f>
        <v>-796</v>
      </c>
      <c r="P231" s="931">
        <f>O231/M231</f>
        <v>-9.5986880185220912E-3</v>
      </c>
      <c r="Q231" s="1179">
        <v>28</v>
      </c>
      <c r="R231" s="866"/>
      <c r="U231" s="1184">
        <v>28</v>
      </c>
      <c r="V231" s="996" t="s">
        <v>339</v>
      </c>
      <c r="W231" s="1290" t="e">
        <f>SUM(W140,W156,W202,W216)</f>
        <v>#REF!</v>
      </c>
      <c r="X231" s="930">
        <f>SUM(X140,X156,X202,X216)</f>
        <v>576</v>
      </c>
      <c r="Y231" s="930" t="e">
        <f>SUM(X231,-W231)</f>
        <v>#REF!</v>
      </c>
      <c r="Z231" s="938" t="e">
        <f>Y231/W231</f>
        <v>#REF!</v>
      </c>
      <c r="AA231" s="921"/>
      <c r="AB231" s="1289">
        <f>AB103</f>
        <v>21633</v>
      </c>
      <c r="AC231" s="1289">
        <f>AC103</f>
        <v>21241</v>
      </c>
      <c r="AD231" s="998">
        <f t="shared" si="64"/>
        <v>-392</v>
      </c>
      <c r="AE231" s="1291">
        <f t="shared" si="65"/>
        <v>-1.8120464105764341E-2</v>
      </c>
      <c r="AF231" s="910"/>
      <c r="AG231" s="930">
        <v>592</v>
      </c>
      <c r="AH231" s="930">
        <f>SUM(AH140,AH156,AH202,AH216)</f>
        <v>579</v>
      </c>
      <c r="AI231" s="963">
        <f>SUM(AH231,-AG231)</f>
        <v>-13</v>
      </c>
      <c r="AJ231" s="938">
        <f>AI231/AG231</f>
        <v>-2.1959459459459461E-2</v>
      </c>
      <c r="AK231" s="1184">
        <v>28</v>
      </c>
      <c r="AL231" s="871"/>
      <c r="AN231" s="880">
        <v>28</v>
      </c>
      <c r="AO231" s="996" t="s">
        <v>339</v>
      </c>
      <c r="AP231" s="1290" t="e">
        <f>SUM(AP140,AP156,AP202,AP216)</f>
        <v>#REF!</v>
      </c>
      <c r="AQ231" s="930">
        <f>SUM(AQ140,AQ156,AQ202,AQ216)</f>
        <v>576</v>
      </c>
      <c r="AR231" s="930" t="e">
        <f>SUM(AQ231,-AP231)</f>
        <v>#REF!</v>
      </c>
      <c r="AS231" s="938" t="e">
        <f>AR231/AP231</f>
        <v>#REF!</v>
      </c>
      <c r="AT231" s="921"/>
      <c r="AU231" s="1289">
        <f>AU103</f>
        <v>12709</v>
      </c>
      <c r="AV231" s="1289">
        <f>AV103</f>
        <v>12437</v>
      </c>
      <c r="AW231" s="998">
        <f t="shared" si="66"/>
        <v>-272</v>
      </c>
      <c r="AX231" s="1292">
        <f t="shared" si="67"/>
        <v>-2.1402155952474623E-2</v>
      </c>
      <c r="AY231" s="910"/>
      <c r="AZ231" s="930">
        <v>592</v>
      </c>
      <c r="BA231" s="930">
        <f>SUM(BA140,BA156,BA202,BA216)</f>
        <v>456</v>
      </c>
      <c r="BB231" s="963">
        <f>SUM(BA231,-AZ231)</f>
        <v>-136</v>
      </c>
      <c r="BC231" s="938">
        <f>BB231/AZ231</f>
        <v>-0.22972972972972974</v>
      </c>
      <c r="BD231" s="880">
        <v>28</v>
      </c>
      <c r="BE231" s="871"/>
      <c r="BG231" s="1184">
        <v>28</v>
      </c>
      <c r="BH231" s="996" t="s">
        <v>339</v>
      </c>
      <c r="BI231" s="1290" t="e">
        <f>SUM(BI140,BI156,BI202,BI216)</f>
        <v>#REF!</v>
      </c>
      <c r="BJ231" s="930">
        <f>SUM(BJ140,BJ156,BJ202,BJ216)</f>
        <v>576</v>
      </c>
      <c r="BK231" s="930" t="e">
        <f>SUM(BJ231,-BI231)</f>
        <v>#REF!</v>
      </c>
      <c r="BL231" s="938" t="e">
        <f>BK231/BI231</f>
        <v>#REF!</v>
      </c>
      <c r="BM231" s="921"/>
      <c r="BN231" s="1289">
        <f>BN103</f>
        <v>8603</v>
      </c>
      <c r="BO231" s="1289">
        <f>BO103</f>
        <v>8627</v>
      </c>
      <c r="BP231" s="998">
        <f t="shared" si="68"/>
        <v>24</v>
      </c>
      <c r="BQ231" s="1291">
        <f t="shared" si="69"/>
        <v>2.7897245147041729E-3</v>
      </c>
      <c r="BR231" s="910"/>
      <c r="BS231" s="930">
        <v>592</v>
      </c>
      <c r="BT231" s="930">
        <f>SUM(BT140,BT156,BT202,BT216)</f>
        <v>392</v>
      </c>
      <c r="BU231" s="963">
        <f>SUM(BT231,-BS231)</f>
        <v>-200</v>
      </c>
      <c r="BV231" s="938">
        <f>BU231/BS231</f>
        <v>-0.33783783783783783</v>
      </c>
      <c r="BW231" s="1184">
        <v>28</v>
      </c>
      <c r="BX231" s="871"/>
      <c r="CA231" s="880">
        <v>28</v>
      </c>
      <c r="CB231" s="996" t="s">
        <v>339</v>
      </c>
      <c r="CC231" s="1290" t="e">
        <f>SUM(CC140,CC156,CC202,CC216)</f>
        <v>#REF!</v>
      </c>
      <c r="CD231" s="930">
        <f>SUM(CD140,CD156,CD202,CD216)</f>
        <v>576</v>
      </c>
      <c r="CE231" s="930" t="e">
        <f>SUM(CD231,-CC231)</f>
        <v>#REF!</v>
      </c>
      <c r="CF231" s="938" t="e">
        <f>CE231/CC231</f>
        <v>#REF!</v>
      </c>
      <c r="CG231" s="921"/>
      <c r="CH231" s="1289">
        <f>CH103</f>
        <v>9990</v>
      </c>
      <c r="CI231" s="1289">
        <f>CI103</f>
        <v>10438</v>
      </c>
      <c r="CJ231" s="998">
        <f t="shared" si="70"/>
        <v>448</v>
      </c>
      <c r="CK231" s="1291">
        <f t="shared" si="71"/>
        <v>4.4844844844844842E-2</v>
      </c>
      <c r="CL231" s="910"/>
      <c r="CM231" s="930">
        <v>592</v>
      </c>
      <c r="CN231" s="930">
        <f>SUM(CN140,CN156,CN202,CN216)</f>
        <v>360</v>
      </c>
      <c r="CO231" s="963">
        <f>SUM(CN231,-CM231)</f>
        <v>-232</v>
      </c>
      <c r="CP231" s="938">
        <f>CO231/CM231</f>
        <v>-0.39189189189189189</v>
      </c>
      <c r="CQ231" s="880">
        <v>28</v>
      </c>
      <c r="CR231" s="871"/>
      <c r="CU231" s="1184">
        <v>28</v>
      </c>
      <c r="CV231" s="996" t="s">
        <v>339</v>
      </c>
      <c r="CW231" s="1290" t="e">
        <f>SUM(CW140,CW156,CW202,CW216)</f>
        <v>#REF!</v>
      </c>
      <c r="CX231" s="930">
        <f>SUM(CX140,CX156,CX202,CX216)</f>
        <v>576</v>
      </c>
      <c r="CY231" s="930" t="e">
        <f>SUM(CX231,-CW231)</f>
        <v>#REF!</v>
      </c>
      <c r="CZ231" s="938" t="e">
        <f>CY231/CW231</f>
        <v>#REF!</v>
      </c>
      <c r="DA231" s="921"/>
      <c r="DB231" s="1289">
        <f>DB103</f>
        <v>6105</v>
      </c>
      <c r="DC231" s="1289">
        <f>DC103</f>
        <v>5934</v>
      </c>
      <c r="DD231" s="998">
        <f t="shared" si="72"/>
        <v>-171</v>
      </c>
      <c r="DE231" s="1292">
        <f t="shared" si="73"/>
        <v>-2.800982800982801E-2</v>
      </c>
      <c r="DF231" s="910"/>
      <c r="DG231" s="930">
        <v>592</v>
      </c>
      <c r="DH231" s="930">
        <f>SUM(DH140,DH156,DH202,DH216)</f>
        <v>272</v>
      </c>
      <c r="DI231" s="963">
        <f>SUM(DH231,-DG231)</f>
        <v>-320</v>
      </c>
      <c r="DJ231" s="938">
        <f>DI231/DG231</f>
        <v>-0.54054054054054057</v>
      </c>
      <c r="DK231" s="1184">
        <v>28</v>
      </c>
      <c r="DL231" s="871"/>
      <c r="DO231" s="880">
        <v>28</v>
      </c>
      <c r="DP231" s="996" t="s">
        <v>339</v>
      </c>
      <c r="DQ231" s="1290" t="e">
        <f>SUM(DQ140,DQ156,DQ202,DQ216)</f>
        <v>#REF!</v>
      </c>
      <c r="DR231" s="930">
        <f>SUM(DR140,DR156,DR202,DR216)</f>
        <v>576</v>
      </c>
      <c r="DS231" s="930" t="e">
        <f>SUM(DR231,-DQ231)</f>
        <v>#REF!</v>
      </c>
      <c r="DT231" s="938" t="e">
        <f>DS231/DQ231</f>
        <v>#REF!</v>
      </c>
      <c r="DU231" s="921"/>
      <c r="DV231" s="1289">
        <f>DV103</f>
        <v>7935</v>
      </c>
      <c r="DW231" s="1289">
        <f>DW103</f>
        <v>7666</v>
      </c>
      <c r="DX231" s="998">
        <f t="shared" si="74"/>
        <v>-269</v>
      </c>
      <c r="DY231" s="1292">
        <f t="shared" si="75"/>
        <v>-3.3900441083805924E-2</v>
      </c>
      <c r="DZ231" s="910"/>
      <c r="EA231" s="930">
        <v>592</v>
      </c>
      <c r="EB231" s="930">
        <f>SUM(EB140,EB156,EB202,EB216)</f>
        <v>411</v>
      </c>
      <c r="EC231" s="963">
        <f>SUM(EB231,-EA231)</f>
        <v>-181</v>
      </c>
      <c r="ED231" s="938">
        <f>EC231/EA231</f>
        <v>-0.30574324324324326</v>
      </c>
      <c r="EE231" s="880">
        <v>28</v>
      </c>
      <c r="EF231" s="871"/>
      <c r="EI231" s="1188">
        <v>28</v>
      </c>
      <c r="EJ231" s="996" t="s">
        <v>339</v>
      </c>
      <c r="EK231" s="1290" t="e">
        <f>SUM(EK140,EK156,EK202,EK216)</f>
        <v>#REF!</v>
      </c>
      <c r="EL231" s="930">
        <f>SUM(EL140,EL156,EL202,EL216)</f>
        <v>576</v>
      </c>
      <c r="EM231" s="930" t="e">
        <f>SUM(EL231,-EK231)</f>
        <v>#REF!</v>
      </c>
      <c r="EN231" s="938" t="e">
        <f>EM231/EK231</f>
        <v>#REF!</v>
      </c>
      <c r="EO231" s="921"/>
      <c r="EP231" s="1289">
        <f>EP103</f>
        <v>66975</v>
      </c>
      <c r="EQ231" s="1289">
        <f>EQ103</f>
        <v>66343</v>
      </c>
      <c r="ER231" s="998">
        <f t="shared" si="76"/>
        <v>-632</v>
      </c>
      <c r="ES231" s="1292">
        <f t="shared" si="77"/>
        <v>-9.4363568495707349E-3</v>
      </c>
      <c r="ET231" s="910"/>
      <c r="EU231" s="930">
        <v>592</v>
      </c>
      <c r="EV231" s="930">
        <f>SUM(EV140,EV156,EV202,EV216)</f>
        <v>1535</v>
      </c>
      <c r="EW231" s="963">
        <f>SUM(EV231,-EU231)</f>
        <v>943</v>
      </c>
      <c r="EX231" s="938">
        <f>EW231/EU231</f>
        <v>1.5929054054054055</v>
      </c>
      <c r="EY231" s="1188">
        <v>28</v>
      </c>
      <c r="EZ231" s="871"/>
    </row>
    <row r="232" spans="1:156">
      <c r="A232" s="1179">
        <v>29</v>
      </c>
      <c r="B232" s="1109" t="s">
        <v>313</v>
      </c>
      <c r="C232" s="302">
        <f>C106</f>
        <v>0</v>
      </c>
      <c r="D232" s="302">
        <f>D106</f>
        <v>9127</v>
      </c>
      <c r="E232" s="963">
        <f>SUM(D232,-C232)</f>
        <v>9127</v>
      </c>
      <c r="F232" s="938" t="e">
        <f>E232/C232</f>
        <v>#DIV/0!</v>
      </c>
      <c r="G232" s="989"/>
      <c r="H232" s="1024">
        <f>H108</f>
        <v>6347</v>
      </c>
      <c r="I232" s="1024">
        <f>I108</f>
        <v>6869</v>
      </c>
      <c r="J232" s="1110">
        <f>SUM(I232,-H232)</f>
        <v>522</v>
      </c>
      <c r="K232" s="1111">
        <f>J232/H232</f>
        <v>8.2243579643926271E-2</v>
      </c>
      <c r="L232" s="879"/>
      <c r="M232" s="930">
        <v>8446</v>
      </c>
      <c r="N232" s="930">
        <v>9216</v>
      </c>
      <c r="O232" s="930">
        <f>SUM(N232,-M232)</f>
        <v>770</v>
      </c>
      <c r="P232" s="931">
        <f>O232/M232</f>
        <v>9.1167416528534218E-2</v>
      </c>
      <c r="Q232" s="1179">
        <v>29</v>
      </c>
      <c r="R232" s="866"/>
      <c r="U232" s="1184">
        <v>29</v>
      </c>
      <c r="V232" s="1109" t="s">
        <v>313</v>
      </c>
      <c r="W232" s="1131"/>
      <c r="X232" s="1131">
        <v>1703</v>
      </c>
      <c r="Y232" s="1129"/>
      <c r="Z232" s="1130">
        <f>X232/X230</f>
        <v>0.68919465803318491</v>
      </c>
      <c r="AA232" s="921"/>
      <c r="AB232" s="1024">
        <f>AB106</f>
        <v>2244</v>
      </c>
      <c r="AC232" s="1024">
        <f>AC106</f>
        <v>2410</v>
      </c>
      <c r="AD232" s="1110">
        <f t="shared" si="64"/>
        <v>166</v>
      </c>
      <c r="AE232" s="1111">
        <f t="shared" si="65"/>
        <v>7.3975044563279857E-2</v>
      </c>
      <c r="AF232" s="910"/>
      <c r="AG232" s="929"/>
      <c r="AH232" s="940"/>
      <c r="AI232" s="1139"/>
      <c r="AJ232" s="1125"/>
      <c r="AK232" s="1184">
        <v>29</v>
      </c>
      <c r="AL232" s="871"/>
      <c r="AN232" s="880">
        <v>29</v>
      </c>
      <c r="AO232" s="1109" t="s">
        <v>313</v>
      </c>
      <c r="AP232" s="1131"/>
      <c r="AQ232" s="1131">
        <v>1703</v>
      </c>
      <c r="AR232" s="1129"/>
      <c r="AS232" s="1130">
        <f>AQ232/AQ230</f>
        <v>0.68919465803318491</v>
      </c>
      <c r="AT232" s="921"/>
      <c r="AU232" s="1024">
        <f>AU106</f>
        <v>1205</v>
      </c>
      <c r="AV232" s="1024">
        <f>AV106</f>
        <v>1314</v>
      </c>
      <c r="AW232" s="1110">
        <f t="shared" si="66"/>
        <v>109</v>
      </c>
      <c r="AX232" s="1111">
        <f t="shared" si="67"/>
        <v>9.0456431535269707E-2</v>
      </c>
      <c r="AY232" s="910"/>
      <c r="AZ232" s="929"/>
      <c r="BA232" s="940"/>
      <c r="BB232" s="1139"/>
      <c r="BC232" s="1125"/>
      <c r="BD232" s="880">
        <v>29</v>
      </c>
      <c r="BE232" s="871"/>
      <c r="BG232" s="1184">
        <v>29</v>
      </c>
      <c r="BH232" s="1109" t="s">
        <v>313</v>
      </c>
      <c r="BI232" s="1131"/>
      <c r="BJ232" s="1131">
        <v>1703</v>
      </c>
      <c r="BK232" s="1129"/>
      <c r="BL232" s="1130">
        <f>BJ232/BJ230</f>
        <v>0.68919465803318491</v>
      </c>
      <c r="BM232" s="921"/>
      <c r="BN232" s="1024">
        <f>BN106</f>
        <v>946</v>
      </c>
      <c r="BO232" s="1024">
        <f>BO106</f>
        <v>1080</v>
      </c>
      <c r="BP232" s="1110">
        <f t="shared" si="68"/>
        <v>134</v>
      </c>
      <c r="BQ232" s="1111">
        <f t="shared" si="69"/>
        <v>0.14164904862579281</v>
      </c>
      <c r="BR232" s="910"/>
      <c r="BS232" s="929"/>
      <c r="BT232" s="940"/>
      <c r="BU232" s="1139"/>
      <c r="BV232" s="1125"/>
      <c r="BW232" s="1184">
        <v>29</v>
      </c>
      <c r="BX232" s="871"/>
      <c r="CA232" s="880">
        <v>29</v>
      </c>
      <c r="CB232" s="1109" t="s">
        <v>313</v>
      </c>
      <c r="CC232" s="1131"/>
      <c r="CD232" s="1131">
        <v>1703</v>
      </c>
      <c r="CE232" s="1129"/>
      <c r="CF232" s="1130">
        <f>CD232/CD230</f>
        <v>0.68919465803318491</v>
      </c>
      <c r="CG232" s="921"/>
      <c r="CH232" s="1024">
        <f>CH106</f>
        <v>1093</v>
      </c>
      <c r="CI232" s="1024">
        <f>CI106</f>
        <v>1243</v>
      </c>
      <c r="CJ232" s="1110">
        <f t="shared" si="70"/>
        <v>150</v>
      </c>
      <c r="CK232" s="1111">
        <f t="shared" si="71"/>
        <v>0.1372369624885636</v>
      </c>
      <c r="CL232" s="910"/>
      <c r="CM232" s="929"/>
      <c r="CN232" s="940"/>
      <c r="CO232" s="1139"/>
      <c r="CP232" s="1125"/>
      <c r="CQ232" s="880">
        <v>29</v>
      </c>
      <c r="CR232" s="871"/>
      <c r="CU232" s="1184">
        <v>29</v>
      </c>
      <c r="CV232" s="1109" t="s">
        <v>313</v>
      </c>
      <c r="CW232" s="1131"/>
      <c r="CX232" s="1131">
        <v>1703</v>
      </c>
      <c r="CY232" s="1129"/>
      <c r="CZ232" s="1130">
        <f>CX232/CX230</f>
        <v>0.68919465803318491</v>
      </c>
      <c r="DA232" s="921"/>
      <c r="DB232" s="1024">
        <f>DB106</f>
        <v>541</v>
      </c>
      <c r="DC232" s="1024">
        <f>DC106</f>
        <v>633</v>
      </c>
      <c r="DD232" s="1110">
        <f t="shared" si="72"/>
        <v>92</v>
      </c>
      <c r="DE232" s="1111">
        <f t="shared" si="73"/>
        <v>0.17005545286506468</v>
      </c>
      <c r="DF232" s="910"/>
      <c r="DG232" s="929"/>
      <c r="DH232" s="940"/>
      <c r="DI232" s="1139"/>
      <c r="DJ232" s="1125"/>
      <c r="DK232" s="1184">
        <v>29</v>
      </c>
      <c r="DL232" s="871"/>
      <c r="DO232" s="880">
        <v>29</v>
      </c>
      <c r="DP232" s="1109" t="s">
        <v>313</v>
      </c>
      <c r="DQ232" s="1131"/>
      <c r="DR232" s="1131">
        <v>1703</v>
      </c>
      <c r="DS232" s="1129"/>
      <c r="DT232" s="1130">
        <f>DR232/DR230</f>
        <v>0.68919465803318491</v>
      </c>
      <c r="DU232" s="921"/>
      <c r="DV232" s="1024">
        <f>DV106</f>
        <v>842</v>
      </c>
      <c r="DW232" s="1024">
        <f>DW106</f>
        <v>931</v>
      </c>
      <c r="DX232" s="1110">
        <f t="shared" si="74"/>
        <v>89</v>
      </c>
      <c r="DY232" s="1111">
        <f t="shared" si="75"/>
        <v>0.10570071258907364</v>
      </c>
      <c r="DZ232" s="910"/>
      <c r="EA232" s="929"/>
      <c r="EB232" s="940"/>
      <c r="EC232" s="1139"/>
      <c r="ED232" s="1125"/>
      <c r="EE232" s="880">
        <v>29</v>
      </c>
      <c r="EF232" s="871"/>
      <c r="EI232" s="1188">
        <v>29</v>
      </c>
      <c r="EJ232" s="1109" t="s">
        <v>313</v>
      </c>
      <c r="EK232" s="1131"/>
      <c r="EL232" s="1131">
        <v>1703</v>
      </c>
      <c r="EM232" s="1129"/>
      <c r="EN232" s="1130">
        <f>EL232/EL230</f>
        <v>0.68919465803318491</v>
      </c>
      <c r="EO232" s="921"/>
      <c r="EP232" s="1024">
        <f>EP106</f>
        <v>6871</v>
      </c>
      <c r="EQ232" s="1024">
        <f>EQ106</f>
        <v>7611</v>
      </c>
      <c r="ER232" s="1110">
        <f t="shared" si="76"/>
        <v>740</v>
      </c>
      <c r="ES232" s="1111">
        <f t="shared" si="77"/>
        <v>0.1076990248872071</v>
      </c>
      <c r="ET232" s="910"/>
      <c r="EU232" s="929"/>
      <c r="EV232" s="940"/>
      <c r="EW232" s="1139"/>
      <c r="EX232" s="1125"/>
      <c r="EY232" s="1188">
        <v>29</v>
      </c>
      <c r="EZ232" s="871"/>
    </row>
    <row r="233" spans="1:156">
      <c r="A233" s="1179">
        <v>30</v>
      </c>
      <c r="B233" s="1115" t="s">
        <v>311</v>
      </c>
      <c r="C233" s="1116">
        <f>C109</f>
        <v>0</v>
      </c>
      <c r="D233" s="1116">
        <f>D109</f>
        <v>61547</v>
      </c>
      <c r="E233" s="1122"/>
      <c r="F233" s="1119">
        <f>D233/D231</f>
        <v>0.74217393401504916</v>
      </c>
      <c r="G233" s="921"/>
      <c r="H233" s="1116">
        <v>61707</v>
      </c>
      <c r="I233" s="1116">
        <f>I109</f>
        <v>61258</v>
      </c>
      <c r="J233" s="998">
        <f>SUM(I233,-H233)</f>
        <v>-449</v>
      </c>
      <c r="K233" s="1120">
        <f>J233/H233</f>
        <v>-7.2763219731959098E-3</v>
      </c>
      <c r="L233" s="879"/>
      <c r="M233" s="929"/>
      <c r="N233" s="940"/>
      <c r="O233" s="930"/>
      <c r="P233" s="1121"/>
      <c r="Q233" s="1179">
        <v>30</v>
      </c>
      <c r="R233" s="866"/>
      <c r="U233" s="1184">
        <v>30</v>
      </c>
      <c r="V233" s="1115" t="s">
        <v>311</v>
      </c>
      <c r="W233" s="1131"/>
      <c r="X233" s="1131">
        <v>768</v>
      </c>
      <c r="Y233" s="1129"/>
      <c r="Z233" s="1130">
        <f>X233/X230</f>
        <v>0.31080534196681503</v>
      </c>
      <c r="AA233" s="921"/>
      <c r="AB233" s="1116">
        <v>16009</v>
      </c>
      <c r="AC233" s="1116">
        <f>AC109</f>
        <v>15673</v>
      </c>
      <c r="AD233" s="998">
        <f t="shared" si="64"/>
        <v>-336</v>
      </c>
      <c r="AE233" s="1293">
        <f t="shared" si="65"/>
        <v>-2.0988194140795804E-2</v>
      </c>
      <c r="AF233" s="910"/>
      <c r="AG233" s="929"/>
      <c r="AH233" s="940"/>
      <c r="AI233" s="1139"/>
      <c r="AJ233" s="1125"/>
      <c r="AK233" s="1184">
        <v>30</v>
      </c>
      <c r="AL233" s="871"/>
      <c r="AN233" s="880">
        <v>30</v>
      </c>
      <c r="AO233" s="1115" t="s">
        <v>311</v>
      </c>
      <c r="AP233" s="1131"/>
      <c r="AQ233" s="1131">
        <v>768</v>
      </c>
      <c r="AR233" s="1129"/>
      <c r="AS233" s="1130">
        <f>AQ233/AQ230</f>
        <v>0.31080534196681503</v>
      </c>
      <c r="AT233" s="921"/>
      <c r="AU233" s="1294">
        <f>AU109</f>
        <v>9038</v>
      </c>
      <c r="AV233" s="1116">
        <f>AV109</f>
        <v>8848</v>
      </c>
      <c r="AW233" s="998">
        <f t="shared" si="66"/>
        <v>-190</v>
      </c>
      <c r="AX233" s="1293">
        <f t="shared" si="67"/>
        <v>-2.1022350077450763E-2</v>
      </c>
      <c r="AY233" s="910"/>
      <c r="AZ233" s="929"/>
      <c r="BA233" s="940"/>
      <c r="BB233" s="1139"/>
      <c r="BC233" s="1125"/>
      <c r="BD233" s="880">
        <v>30</v>
      </c>
      <c r="BE233" s="871"/>
      <c r="BG233" s="1184">
        <v>30</v>
      </c>
      <c r="BH233" s="1115" t="s">
        <v>311</v>
      </c>
      <c r="BI233" s="1131"/>
      <c r="BJ233" s="1131">
        <v>768</v>
      </c>
      <c r="BK233" s="1129"/>
      <c r="BL233" s="1130">
        <f>BJ233/BJ230</f>
        <v>0.31080534196681503</v>
      </c>
      <c r="BM233" s="921"/>
      <c r="BN233" s="1294">
        <v>6247</v>
      </c>
      <c r="BO233" s="1116">
        <f>BO109</f>
        <v>6354</v>
      </c>
      <c r="BP233" s="998">
        <f t="shared" si="68"/>
        <v>107</v>
      </c>
      <c r="BQ233" s="1293">
        <f t="shared" si="69"/>
        <v>1.7128221546342245E-2</v>
      </c>
      <c r="BR233" s="910"/>
      <c r="BS233" s="929"/>
      <c r="BT233" s="940"/>
      <c r="BU233" s="1139"/>
      <c r="BV233" s="1125"/>
      <c r="BW233" s="1184">
        <v>30</v>
      </c>
      <c r="BX233" s="871"/>
      <c r="CA233" s="880">
        <v>30</v>
      </c>
      <c r="CB233" s="1115" t="s">
        <v>311</v>
      </c>
      <c r="CC233" s="1131"/>
      <c r="CD233" s="1131">
        <v>768</v>
      </c>
      <c r="CE233" s="1129"/>
      <c r="CF233" s="1130">
        <f>CD233/CD230</f>
        <v>0.31080534196681503</v>
      </c>
      <c r="CG233" s="921"/>
      <c r="CH233" s="1116">
        <v>7819</v>
      </c>
      <c r="CI233" s="1116">
        <f>CI109</f>
        <v>8205</v>
      </c>
      <c r="CJ233" s="998">
        <f t="shared" si="70"/>
        <v>386</v>
      </c>
      <c r="CK233" s="1293">
        <f t="shared" si="71"/>
        <v>4.9366926716971481E-2</v>
      </c>
      <c r="CL233" s="910"/>
      <c r="CM233" s="929"/>
      <c r="CN233" s="940"/>
      <c r="CO233" s="1139"/>
      <c r="CP233" s="1125"/>
      <c r="CQ233" s="880">
        <v>30</v>
      </c>
      <c r="CR233" s="871"/>
      <c r="CU233" s="1184">
        <v>30</v>
      </c>
      <c r="CV233" s="1115" t="s">
        <v>311</v>
      </c>
      <c r="CW233" s="1131"/>
      <c r="CX233" s="1131">
        <v>768</v>
      </c>
      <c r="CY233" s="1129"/>
      <c r="CZ233" s="1130">
        <f>CX233/CX230</f>
        <v>0.31080534196681503</v>
      </c>
      <c r="DA233" s="921"/>
      <c r="DB233" s="1116">
        <v>7819</v>
      </c>
      <c r="DC233" s="1116">
        <f>DC109</f>
        <v>4550</v>
      </c>
      <c r="DD233" s="998">
        <f t="shared" si="72"/>
        <v>-3269</v>
      </c>
      <c r="DE233" s="1293">
        <f t="shared" si="73"/>
        <v>-0.41808415398388543</v>
      </c>
      <c r="DF233" s="910"/>
      <c r="DG233" s="929"/>
      <c r="DH233" s="940"/>
      <c r="DI233" s="1139"/>
      <c r="DJ233" s="1125"/>
      <c r="DK233" s="1184">
        <v>30</v>
      </c>
      <c r="DL233" s="871"/>
      <c r="DO233" s="880">
        <v>30</v>
      </c>
      <c r="DP233" s="1115" t="s">
        <v>311</v>
      </c>
      <c r="DQ233" s="1131"/>
      <c r="DR233" s="1131">
        <v>768</v>
      </c>
      <c r="DS233" s="1129"/>
      <c r="DT233" s="1130">
        <f>DR233/DR230</f>
        <v>0.31080534196681503</v>
      </c>
      <c r="DU233" s="921"/>
      <c r="DV233" s="1116">
        <v>5953</v>
      </c>
      <c r="DW233" s="1116">
        <f>DW109</f>
        <v>5793</v>
      </c>
      <c r="DX233" s="998">
        <f t="shared" si="74"/>
        <v>-160</v>
      </c>
      <c r="DY233" s="1293">
        <f t="shared" si="75"/>
        <v>-2.6877204770703846E-2</v>
      </c>
      <c r="DZ233" s="910"/>
      <c r="EA233" s="929"/>
      <c r="EB233" s="940"/>
      <c r="EC233" s="1139"/>
      <c r="ED233" s="1125"/>
      <c r="EE233" s="880">
        <v>30</v>
      </c>
      <c r="EF233" s="871"/>
      <c r="EI233" s="1188">
        <v>30</v>
      </c>
      <c r="EJ233" s="1115" t="s">
        <v>311</v>
      </c>
      <c r="EK233" s="1131"/>
      <c r="EL233" s="1131">
        <v>768</v>
      </c>
      <c r="EM233" s="1129"/>
      <c r="EN233" s="1130">
        <f>EL233/EL230</f>
        <v>0.31080534196681503</v>
      </c>
      <c r="EO233" s="921"/>
      <c r="EP233" s="1116">
        <f>EP109</f>
        <v>49838</v>
      </c>
      <c r="EQ233" s="1116">
        <f>EQ109</f>
        <v>49423</v>
      </c>
      <c r="ER233" s="998">
        <f t="shared" si="76"/>
        <v>-415</v>
      </c>
      <c r="ES233" s="1293">
        <f t="shared" si="77"/>
        <v>-8.3269794132990894E-3</v>
      </c>
      <c r="ET233" s="910"/>
      <c r="EU233" s="929"/>
      <c r="EV233" s="940"/>
      <c r="EW233" s="1139"/>
      <c r="EX233" s="1125"/>
      <c r="EY233" s="1188">
        <v>30</v>
      </c>
      <c r="EZ233" s="871"/>
    </row>
    <row r="234" spans="1:156">
      <c r="A234" s="1179">
        <v>31</v>
      </c>
      <c r="B234" s="1115" t="s">
        <v>312</v>
      </c>
      <c r="C234" s="1116">
        <f>C110</f>
        <v>0</v>
      </c>
      <c r="D234" s="1116">
        <f>D110</f>
        <v>21178</v>
      </c>
      <c r="E234" s="1122"/>
      <c r="F234" s="1119">
        <f>D234/D231</f>
        <v>0.25537815936716185</v>
      </c>
      <c r="G234" s="921"/>
      <c r="H234" s="1116">
        <v>21221</v>
      </c>
      <c r="I234" s="1116">
        <f>I110</f>
        <v>20874</v>
      </c>
      <c r="J234" s="998">
        <f>SUM(I234,-H234)</f>
        <v>-347</v>
      </c>
      <c r="K234" s="1120">
        <f>J234/H234</f>
        <v>-1.6351727062815135E-2</v>
      </c>
      <c r="L234" s="879"/>
      <c r="M234" s="929"/>
      <c r="N234" s="940"/>
      <c r="O234" s="930"/>
      <c r="P234" s="1121"/>
      <c r="Q234" s="1179">
        <v>31</v>
      </c>
      <c r="R234" s="866"/>
      <c r="U234" s="1184">
        <v>31</v>
      </c>
      <c r="V234" s="1115" t="s">
        <v>312</v>
      </c>
      <c r="W234" s="989"/>
      <c r="X234" s="991"/>
      <c r="Y234" s="1105"/>
      <c r="Z234" s="1286"/>
      <c r="AA234" s="921"/>
      <c r="AB234" s="1116">
        <v>5624</v>
      </c>
      <c r="AC234" s="1116">
        <f>AC110</f>
        <v>5568</v>
      </c>
      <c r="AD234" s="998">
        <f t="shared" si="64"/>
        <v>-56</v>
      </c>
      <c r="AE234" s="1293">
        <f t="shared" si="65"/>
        <v>-9.9573257467994308E-3</v>
      </c>
      <c r="AF234" s="910"/>
      <c r="AG234" s="302"/>
      <c r="AH234" s="283"/>
      <c r="AI234" s="639"/>
      <c r="AJ234" s="1171"/>
      <c r="AK234" s="1184">
        <v>31</v>
      </c>
      <c r="AL234" s="871"/>
      <c r="AN234" s="880">
        <v>31</v>
      </c>
      <c r="AO234" s="1115" t="s">
        <v>312</v>
      </c>
      <c r="AP234" s="989"/>
      <c r="AQ234" s="991"/>
      <c r="AR234" s="1105"/>
      <c r="AS234" s="1286"/>
      <c r="AT234" s="921"/>
      <c r="AU234" s="1116">
        <f>AU110</f>
        <v>3671</v>
      </c>
      <c r="AV234" s="1116">
        <f>AV110</f>
        <v>3589</v>
      </c>
      <c r="AW234" s="998">
        <f t="shared" si="66"/>
        <v>-82</v>
      </c>
      <c r="AX234" s="1293">
        <f t="shared" si="67"/>
        <v>-2.2337237809861073E-2</v>
      </c>
      <c r="AY234" s="910"/>
      <c r="AZ234" s="302"/>
      <c r="BA234" s="283"/>
      <c r="BB234" s="639"/>
      <c r="BC234" s="1171"/>
      <c r="BD234" s="880">
        <v>31</v>
      </c>
      <c r="BE234" s="871"/>
      <c r="BG234" s="1184">
        <v>31</v>
      </c>
      <c r="BH234" s="1115" t="s">
        <v>312</v>
      </c>
      <c r="BI234" s="989"/>
      <c r="BJ234" s="991"/>
      <c r="BK234" s="1105"/>
      <c r="BL234" s="1286"/>
      <c r="BM234" s="921"/>
      <c r="BN234" s="1116">
        <v>2316</v>
      </c>
      <c r="BO234" s="1116">
        <f>BO110</f>
        <v>2273</v>
      </c>
      <c r="BP234" s="998">
        <f t="shared" si="68"/>
        <v>-43</v>
      </c>
      <c r="BQ234" s="1293">
        <f t="shared" si="69"/>
        <v>-1.8566493955094993E-2</v>
      </c>
      <c r="BR234" s="910"/>
      <c r="BS234" s="302"/>
      <c r="BT234" s="283"/>
      <c r="BU234" s="639"/>
      <c r="BV234" s="1171"/>
      <c r="BW234" s="1184">
        <v>31</v>
      </c>
      <c r="BX234" s="871"/>
      <c r="CA234" s="880">
        <v>31</v>
      </c>
      <c r="CB234" s="1115" t="s">
        <v>312</v>
      </c>
      <c r="CC234" s="989"/>
      <c r="CD234" s="991"/>
      <c r="CE234" s="1105"/>
      <c r="CF234" s="1286"/>
      <c r="CG234" s="921"/>
      <c r="CH234" s="1116">
        <v>2171</v>
      </c>
      <c r="CI234" s="1116">
        <f>CI110</f>
        <v>2233</v>
      </c>
      <c r="CJ234" s="998">
        <f t="shared" si="70"/>
        <v>62</v>
      </c>
      <c r="CK234" s="1293">
        <f t="shared" si="71"/>
        <v>2.8558268079226162E-2</v>
      </c>
      <c r="CL234" s="910"/>
      <c r="CM234" s="302"/>
      <c r="CN234" s="283"/>
      <c r="CO234" s="639"/>
      <c r="CP234" s="1171"/>
      <c r="CQ234" s="880">
        <v>31</v>
      </c>
      <c r="CR234" s="871"/>
      <c r="CU234" s="1184">
        <v>31</v>
      </c>
      <c r="CV234" s="1115" t="s">
        <v>312</v>
      </c>
      <c r="CW234" s="989"/>
      <c r="CX234" s="991"/>
      <c r="CY234" s="1105"/>
      <c r="CZ234" s="1286"/>
      <c r="DA234" s="921"/>
      <c r="DB234" s="1116">
        <v>2171</v>
      </c>
      <c r="DC234" s="1116">
        <f>DC110</f>
        <v>1384</v>
      </c>
      <c r="DD234" s="998">
        <f t="shared" si="72"/>
        <v>-787</v>
      </c>
      <c r="DE234" s="1293">
        <f t="shared" si="73"/>
        <v>-0.36250575771533855</v>
      </c>
      <c r="DF234" s="910"/>
      <c r="DG234" s="302"/>
      <c r="DH234" s="283"/>
      <c r="DI234" s="639"/>
      <c r="DJ234" s="1171"/>
      <c r="DK234" s="1184">
        <v>31</v>
      </c>
      <c r="DL234" s="871"/>
      <c r="DO234" s="880">
        <v>31</v>
      </c>
      <c r="DP234" s="1115" t="s">
        <v>312</v>
      </c>
      <c r="DQ234" s="989"/>
      <c r="DR234" s="991"/>
      <c r="DS234" s="1105"/>
      <c r="DT234" s="1286"/>
      <c r="DU234" s="921"/>
      <c r="DV234" s="1116">
        <v>1982</v>
      </c>
      <c r="DW234" s="1116">
        <f>DW110</f>
        <v>1873</v>
      </c>
      <c r="DX234" s="998">
        <f t="shared" si="74"/>
        <v>-109</v>
      </c>
      <c r="DY234" s="1293">
        <f t="shared" si="75"/>
        <v>-5.49949545913219E-2</v>
      </c>
      <c r="DZ234" s="910"/>
      <c r="EA234" s="302"/>
      <c r="EB234" s="283"/>
      <c r="EC234" s="639"/>
      <c r="ED234" s="1171"/>
      <c r="EE234" s="880">
        <v>31</v>
      </c>
      <c r="EF234" s="871"/>
      <c r="EI234" s="1188">
        <v>31</v>
      </c>
      <c r="EJ234" s="1115" t="s">
        <v>312</v>
      </c>
      <c r="EK234" s="989"/>
      <c r="EL234" s="991"/>
      <c r="EM234" s="1105"/>
      <c r="EN234" s="1286"/>
      <c r="EO234" s="921"/>
      <c r="EP234" s="1116">
        <f>EP110</f>
        <v>17246</v>
      </c>
      <c r="EQ234" s="1116">
        <f>EQ110</f>
        <v>16920</v>
      </c>
      <c r="ER234" s="998">
        <f t="shared" si="76"/>
        <v>-326</v>
      </c>
      <c r="ES234" s="1293">
        <f t="shared" si="77"/>
        <v>-1.8902934013684331E-2</v>
      </c>
      <c r="ET234" s="910"/>
      <c r="EU234" s="302"/>
      <c r="EV234" s="283"/>
      <c r="EW234" s="639"/>
      <c r="EX234" s="1171"/>
      <c r="EY234" s="1188">
        <v>31</v>
      </c>
      <c r="EZ234" s="871"/>
    </row>
    <row r="235" spans="1:156" ht="15.75" hidden="1">
      <c r="A235" s="1179">
        <v>30</v>
      </c>
      <c r="B235" s="996"/>
      <c r="C235" s="997"/>
      <c r="D235" s="997"/>
      <c r="E235" s="1122"/>
      <c r="F235" s="999"/>
      <c r="G235" s="921"/>
      <c r="H235" s="997"/>
      <c r="I235" s="997"/>
      <c r="J235" s="1122"/>
      <c r="K235" s="999"/>
      <c r="L235" s="879"/>
      <c r="M235" s="997"/>
      <c r="N235" s="997"/>
      <c r="O235" s="1122"/>
      <c r="P235" s="999"/>
      <c r="Q235" s="1179">
        <v>30</v>
      </c>
      <c r="R235" s="866"/>
      <c r="U235" s="1184">
        <v>28</v>
      </c>
      <c r="V235" s="996"/>
      <c r="W235" s="997" t="e">
        <f>#REF!</f>
        <v>#REF!</v>
      </c>
      <c r="X235" s="997" t="e">
        <f>#REF!</f>
        <v>#REF!</v>
      </c>
      <c r="Y235" s="998" t="e">
        <f>SUM(X235,-W235)</f>
        <v>#REF!</v>
      </c>
      <c r="Z235" s="999" t="e">
        <f>Y235/W235</f>
        <v>#REF!</v>
      </c>
      <c r="AA235" s="921"/>
      <c r="AB235" s="1102" t="e">
        <f>#REF!</f>
        <v>#REF!</v>
      </c>
      <c r="AC235" s="1102" t="e">
        <f>#REF!</f>
        <v>#REF!</v>
      </c>
      <c r="AD235" s="998" t="e">
        <f t="shared" si="64"/>
        <v>#REF!</v>
      </c>
      <c r="AE235" s="1103" t="e">
        <f t="shared" si="65"/>
        <v>#REF!</v>
      </c>
      <c r="AF235" s="910">
        <v>22</v>
      </c>
      <c r="AG235" s="929">
        <f>AG106</f>
        <v>21633</v>
      </c>
      <c r="AH235" s="929">
        <f>AH106</f>
        <v>21241</v>
      </c>
      <c r="AI235" s="930">
        <f>SUM(AH235,-AG235)</f>
        <v>-392</v>
      </c>
      <c r="AJ235" s="938">
        <f>AI235/AG235</f>
        <v>-1.8120464105764341E-2</v>
      </c>
      <c r="AK235" s="1184">
        <v>28</v>
      </c>
      <c r="AL235" s="871"/>
      <c r="AN235" s="880">
        <v>28</v>
      </c>
      <c r="AO235" s="996"/>
      <c r="AP235" s="997" t="e">
        <f>#REF!</f>
        <v>#REF!</v>
      </c>
      <c r="AQ235" s="997" t="e">
        <f>#REF!</f>
        <v>#REF!</v>
      </c>
      <c r="AR235" s="998" t="e">
        <f>SUM(AQ235,-AP235)</f>
        <v>#REF!</v>
      </c>
      <c r="AS235" s="999" t="e">
        <f>AR235/AP235</f>
        <v>#REF!</v>
      </c>
      <c r="AT235" s="921"/>
      <c r="AU235" s="1102" t="e">
        <f>#REF!</f>
        <v>#REF!</v>
      </c>
      <c r="AV235" s="1102" t="e">
        <f>#REF!</f>
        <v>#REF!</v>
      </c>
      <c r="AW235" s="998" t="e">
        <f t="shared" si="66"/>
        <v>#REF!</v>
      </c>
      <c r="AX235" s="1103" t="e">
        <f t="shared" si="67"/>
        <v>#REF!</v>
      </c>
      <c r="AY235" s="910">
        <v>22</v>
      </c>
      <c r="AZ235" s="929">
        <f>AZ106</f>
        <v>21633</v>
      </c>
      <c r="BA235" s="929">
        <f>BA106</f>
        <v>12437</v>
      </c>
      <c r="BB235" s="930">
        <f>SUM(BA235,-AZ235)</f>
        <v>-9196</v>
      </c>
      <c r="BC235" s="938">
        <f>BB235/AZ235</f>
        <v>-0.42509129570563492</v>
      </c>
      <c r="BD235" s="880">
        <v>28</v>
      </c>
      <c r="BE235" s="871"/>
      <c r="BG235" s="1184">
        <v>28</v>
      </c>
      <c r="BH235" s="996"/>
      <c r="BI235" s="997" t="e">
        <f>#REF!</f>
        <v>#REF!</v>
      </c>
      <c r="BJ235" s="997" t="e">
        <f>#REF!</f>
        <v>#REF!</v>
      </c>
      <c r="BK235" s="998" t="e">
        <f>SUM(BJ235,-BI235)</f>
        <v>#REF!</v>
      </c>
      <c r="BL235" s="999" t="e">
        <f>BK235/BI235</f>
        <v>#REF!</v>
      </c>
      <c r="BM235" s="921"/>
      <c r="BN235" s="1102" t="e">
        <f>#REF!</f>
        <v>#REF!</v>
      </c>
      <c r="BO235" s="1102" t="e">
        <f>#REF!</f>
        <v>#REF!</v>
      </c>
      <c r="BP235" s="998" t="e">
        <f t="shared" si="68"/>
        <v>#REF!</v>
      </c>
      <c r="BQ235" s="1103" t="e">
        <f t="shared" si="69"/>
        <v>#REF!</v>
      </c>
      <c r="BR235" s="910">
        <v>22</v>
      </c>
      <c r="BS235" s="929">
        <f>BS106</f>
        <v>21633</v>
      </c>
      <c r="BT235" s="929">
        <f>BT106</f>
        <v>8627</v>
      </c>
      <c r="BU235" s="930">
        <f>SUM(BT235,-BS235)</f>
        <v>-13006</v>
      </c>
      <c r="BV235" s="938">
        <f>BU235/BS235</f>
        <v>-0.60121111265196692</v>
      </c>
      <c r="BW235" s="1184">
        <v>28</v>
      </c>
      <c r="BX235" s="871"/>
      <c r="CA235" s="880">
        <v>28</v>
      </c>
      <c r="CB235" s="996"/>
      <c r="CC235" s="997" t="e">
        <f>#REF!</f>
        <v>#REF!</v>
      </c>
      <c r="CD235" s="997" t="e">
        <f>#REF!</f>
        <v>#REF!</v>
      </c>
      <c r="CE235" s="998" t="e">
        <f>SUM(CD235,-CC235)</f>
        <v>#REF!</v>
      </c>
      <c r="CF235" s="999" t="e">
        <f>CE235/CC235</f>
        <v>#REF!</v>
      </c>
      <c r="CG235" s="921"/>
      <c r="CH235" s="1102" t="e">
        <f>#REF!</f>
        <v>#REF!</v>
      </c>
      <c r="CI235" s="1102" t="e">
        <f>#REF!</f>
        <v>#REF!</v>
      </c>
      <c r="CJ235" s="998" t="e">
        <f t="shared" si="70"/>
        <v>#REF!</v>
      </c>
      <c r="CK235" s="1103" t="e">
        <f t="shared" si="71"/>
        <v>#REF!</v>
      </c>
      <c r="CL235" s="910">
        <v>22</v>
      </c>
      <c r="CM235" s="929">
        <f>CM106</f>
        <v>21633</v>
      </c>
      <c r="CN235" s="929">
        <f>CN106</f>
        <v>10438</v>
      </c>
      <c r="CO235" s="930">
        <f>SUM(CN235,-CM235)</f>
        <v>-11195</v>
      </c>
      <c r="CP235" s="938">
        <f>CO235/CM235</f>
        <v>-0.51749641751028519</v>
      </c>
      <c r="CQ235" s="880">
        <v>28</v>
      </c>
      <c r="CR235" s="871"/>
      <c r="CU235" s="1184">
        <v>28</v>
      </c>
      <c r="CV235" s="996"/>
      <c r="CW235" s="997" t="e">
        <f>#REF!</f>
        <v>#REF!</v>
      </c>
      <c r="CX235" s="997" t="e">
        <f>#REF!</f>
        <v>#REF!</v>
      </c>
      <c r="CY235" s="998" t="e">
        <f>SUM(CX235,-CW235)</f>
        <v>#REF!</v>
      </c>
      <c r="CZ235" s="999" t="e">
        <f>CY235/CW235</f>
        <v>#REF!</v>
      </c>
      <c r="DA235" s="921"/>
      <c r="DB235" s="1102" t="e">
        <f>#REF!</f>
        <v>#REF!</v>
      </c>
      <c r="DC235" s="1102" t="e">
        <f>#REF!</f>
        <v>#REF!</v>
      </c>
      <c r="DD235" s="998" t="e">
        <f t="shared" si="72"/>
        <v>#REF!</v>
      </c>
      <c r="DE235" s="1103" t="e">
        <f t="shared" si="73"/>
        <v>#REF!</v>
      </c>
      <c r="DF235" s="910">
        <v>22</v>
      </c>
      <c r="DG235" s="929">
        <f>DG106</f>
        <v>21633</v>
      </c>
      <c r="DH235" s="929">
        <f>DH106</f>
        <v>5934</v>
      </c>
      <c r="DI235" s="930">
        <f>SUM(DH235,-DG235)</f>
        <v>-15699</v>
      </c>
      <c r="DJ235" s="938">
        <f>DI235/DG235</f>
        <v>-0.72569685203161838</v>
      </c>
      <c r="DK235" s="1184">
        <v>28</v>
      </c>
      <c r="DL235" s="871"/>
      <c r="DO235" s="880">
        <v>28</v>
      </c>
      <c r="DP235" s="996"/>
      <c r="DQ235" s="997" t="e">
        <f>#REF!</f>
        <v>#REF!</v>
      </c>
      <c r="DR235" s="997" t="e">
        <f>#REF!</f>
        <v>#REF!</v>
      </c>
      <c r="DS235" s="998" t="e">
        <f>SUM(DR235,-DQ235)</f>
        <v>#REF!</v>
      </c>
      <c r="DT235" s="999" t="e">
        <f>DS235/DQ235</f>
        <v>#REF!</v>
      </c>
      <c r="DU235" s="921"/>
      <c r="DV235" s="1102" t="e">
        <f>#REF!</f>
        <v>#REF!</v>
      </c>
      <c r="DW235" s="1102" t="e">
        <f>#REF!</f>
        <v>#REF!</v>
      </c>
      <c r="DX235" s="998" t="e">
        <f t="shared" si="74"/>
        <v>#REF!</v>
      </c>
      <c r="DY235" s="1103" t="e">
        <f t="shared" si="75"/>
        <v>#REF!</v>
      </c>
      <c r="DZ235" s="910">
        <v>22</v>
      </c>
      <c r="EA235" s="929">
        <f>EA106</f>
        <v>21633</v>
      </c>
      <c r="EB235" s="929">
        <f>EB106</f>
        <v>7666</v>
      </c>
      <c r="EC235" s="930">
        <f>SUM(EB235,-EA235)</f>
        <v>-13967</v>
      </c>
      <c r="ED235" s="938">
        <f>EC235/EA235</f>
        <v>-0.6456339851153331</v>
      </c>
      <c r="EE235" s="880">
        <v>28</v>
      </c>
      <c r="EF235" s="871"/>
      <c r="EI235" s="1188">
        <v>28</v>
      </c>
      <c r="EJ235" s="996"/>
      <c r="EK235" s="997" t="e">
        <f>#REF!</f>
        <v>#REF!</v>
      </c>
      <c r="EL235" s="997" t="e">
        <f>#REF!</f>
        <v>#REF!</v>
      </c>
      <c r="EM235" s="998" t="e">
        <f>SUM(EL235,-EK235)</f>
        <v>#REF!</v>
      </c>
      <c r="EN235" s="999" t="e">
        <f>EM235/EK235</f>
        <v>#REF!</v>
      </c>
      <c r="EO235" s="921"/>
      <c r="EP235" s="1102" t="e">
        <f>#REF!</f>
        <v>#REF!</v>
      </c>
      <c r="EQ235" s="1102" t="e">
        <f>#REF!</f>
        <v>#REF!</v>
      </c>
      <c r="ER235" s="998" t="e">
        <f t="shared" si="76"/>
        <v>#REF!</v>
      </c>
      <c r="ES235" s="1103" t="e">
        <f t="shared" si="77"/>
        <v>#REF!</v>
      </c>
      <c r="ET235" s="910">
        <v>22</v>
      </c>
      <c r="EU235" s="929">
        <f>EU106</f>
        <v>21633</v>
      </c>
      <c r="EV235" s="929">
        <f>EV106</f>
        <v>66343</v>
      </c>
      <c r="EW235" s="930">
        <f>SUM(EV235,-EU235)</f>
        <v>44710</v>
      </c>
      <c r="EX235" s="938">
        <f>EW235/EU235</f>
        <v>2.0667498728793974</v>
      </c>
      <c r="EY235" s="1188">
        <v>28</v>
      </c>
      <c r="EZ235" s="871"/>
    </row>
    <row r="236" spans="1:156" hidden="1">
      <c r="A236" s="1179">
        <v>31</v>
      </c>
      <c r="L236" s="1200"/>
      <c r="Q236" s="1179">
        <v>31</v>
      </c>
      <c r="R236" s="866"/>
      <c r="U236" s="1184">
        <v>29</v>
      </c>
      <c r="W236" s="929" t="e">
        <f>W106</f>
        <v>#REF!</v>
      </c>
      <c r="X236" s="929">
        <f>X106</f>
        <v>2199</v>
      </c>
      <c r="Y236" s="930" t="e">
        <f>SUM(X236,-W236)</f>
        <v>#REF!</v>
      </c>
      <c r="Z236" s="938" t="e">
        <f>Y236/W236</f>
        <v>#REF!</v>
      </c>
      <c r="AA236" s="921"/>
      <c r="AB236" s="1024">
        <f>AB106</f>
        <v>2244</v>
      </c>
      <c r="AC236" s="1024">
        <f>AC106</f>
        <v>2410</v>
      </c>
      <c r="AD236" s="1024">
        <f t="shared" si="64"/>
        <v>166</v>
      </c>
      <c r="AE236" s="1111">
        <f t="shared" si="65"/>
        <v>7.3975044563279857E-2</v>
      </c>
      <c r="AF236" s="910"/>
      <c r="AG236" s="929">
        <f>AG109</f>
        <v>2244</v>
      </c>
      <c r="AH236" s="1024">
        <f>AH109</f>
        <v>2410</v>
      </c>
      <c r="AI236" s="1024">
        <f>SUM(AH236,-AG236)</f>
        <v>166</v>
      </c>
      <c r="AJ236" s="1111">
        <f>AI236/AG236</f>
        <v>7.3975044563279857E-2</v>
      </c>
      <c r="AK236" s="1184">
        <v>29</v>
      </c>
      <c r="AL236" s="871"/>
      <c r="AN236" s="880">
        <v>29</v>
      </c>
      <c r="AP236" s="929" t="e">
        <f>AP106</f>
        <v>#REF!</v>
      </c>
      <c r="AQ236" s="929">
        <f>AQ106</f>
        <v>2199</v>
      </c>
      <c r="AR236" s="930" t="e">
        <f>SUM(AQ236,-AP236)</f>
        <v>#REF!</v>
      </c>
      <c r="AS236" s="938" t="e">
        <f>AR236/AP236</f>
        <v>#REF!</v>
      </c>
      <c r="AT236" s="921"/>
      <c r="AU236" s="1024">
        <f>AU106</f>
        <v>1205</v>
      </c>
      <c r="AV236" s="1024">
        <f>AV106</f>
        <v>1314</v>
      </c>
      <c r="AW236" s="1024">
        <f t="shared" si="66"/>
        <v>109</v>
      </c>
      <c r="AX236" s="1111">
        <f t="shared" si="67"/>
        <v>9.0456431535269707E-2</v>
      </c>
      <c r="AY236" s="910"/>
      <c r="AZ236" s="929">
        <f>AZ109</f>
        <v>2244</v>
      </c>
      <c r="BA236" s="1024">
        <f>BA109</f>
        <v>1314</v>
      </c>
      <c r="BB236" s="1024">
        <f>SUM(BA236,-AZ236)</f>
        <v>-930</v>
      </c>
      <c r="BC236" s="1111">
        <f>BB236/AZ236</f>
        <v>-0.41443850267379678</v>
      </c>
      <c r="BD236" s="880">
        <v>29</v>
      </c>
      <c r="BE236" s="871"/>
      <c r="BG236" s="1184">
        <v>29</v>
      </c>
      <c r="BI236" s="929" t="e">
        <f>BI106</f>
        <v>#REF!</v>
      </c>
      <c r="BJ236" s="929">
        <f>BJ106</f>
        <v>2199</v>
      </c>
      <c r="BK236" s="930" t="e">
        <f>SUM(BJ236,-BI236)</f>
        <v>#REF!</v>
      </c>
      <c r="BL236" s="938" t="e">
        <f>BK236/BI236</f>
        <v>#REF!</v>
      </c>
      <c r="BM236" s="921"/>
      <c r="BN236" s="1024">
        <f>BN106</f>
        <v>946</v>
      </c>
      <c r="BO236" s="1024">
        <f>BO106</f>
        <v>1080</v>
      </c>
      <c r="BP236" s="1024">
        <f t="shared" si="68"/>
        <v>134</v>
      </c>
      <c r="BQ236" s="1111">
        <f t="shared" si="69"/>
        <v>0.14164904862579281</v>
      </c>
      <c r="BR236" s="910"/>
      <c r="BS236" s="929">
        <f>BS109</f>
        <v>2244</v>
      </c>
      <c r="BT236" s="1024">
        <f>BT109</f>
        <v>1080</v>
      </c>
      <c r="BU236" s="1024">
        <f>SUM(BT236,-BS236)</f>
        <v>-1164</v>
      </c>
      <c r="BV236" s="1111">
        <f>BU236/BS236</f>
        <v>-0.51871657754010692</v>
      </c>
      <c r="BW236" s="1184">
        <v>29</v>
      </c>
      <c r="BX236" s="871"/>
      <c r="CA236" s="880">
        <v>29</v>
      </c>
      <c r="CC236" s="929" t="e">
        <f>CC106</f>
        <v>#REF!</v>
      </c>
      <c r="CD236" s="929">
        <f>CD106</f>
        <v>2199</v>
      </c>
      <c r="CE236" s="930" t="e">
        <f>SUM(CD236,-CC236)</f>
        <v>#REF!</v>
      </c>
      <c r="CF236" s="938" t="e">
        <f>CE236/CC236</f>
        <v>#REF!</v>
      </c>
      <c r="CG236" s="921"/>
      <c r="CH236" s="1024">
        <f>CH106</f>
        <v>1093</v>
      </c>
      <c r="CI236" s="1024">
        <f>CI106</f>
        <v>1243</v>
      </c>
      <c r="CJ236" s="1024">
        <f t="shared" si="70"/>
        <v>150</v>
      </c>
      <c r="CK236" s="1111">
        <f t="shared" si="71"/>
        <v>0.1372369624885636</v>
      </c>
      <c r="CL236" s="910"/>
      <c r="CM236" s="929">
        <f>CM109</f>
        <v>2244</v>
      </c>
      <c r="CN236" s="1024">
        <f>CN109</f>
        <v>1243</v>
      </c>
      <c r="CO236" s="1024">
        <f>SUM(CN236,-CM236)</f>
        <v>-1001</v>
      </c>
      <c r="CP236" s="1111">
        <f>CO236/CM236</f>
        <v>-0.44607843137254904</v>
      </c>
      <c r="CQ236" s="880">
        <v>29</v>
      </c>
      <c r="CR236" s="871"/>
      <c r="CU236" s="1184">
        <v>29</v>
      </c>
      <c r="CW236" s="929" t="e">
        <f>CW106</f>
        <v>#REF!</v>
      </c>
      <c r="CX236" s="929">
        <f>CX106</f>
        <v>2199</v>
      </c>
      <c r="CY236" s="930" t="e">
        <f>SUM(CX236,-CW236)</f>
        <v>#REF!</v>
      </c>
      <c r="CZ236" s="938" t="e">
        <f>CY236/CW236</f>
        <v>#REF!</v>
      </c>
      <c r="DA236" s="921"/>
      <c r="DB236" s="1024">
        <f>DB106</f>
        <v>541</v>
      </c>
      <c r="DC236" s="1024">
        <f>DC106</f>
        <v>633</v>
      </c>
      <c r="DD236" s="1024">
        <f t="shared" si="72"/>
        <v>92</v>
      </c>
      <c r="DE236" s="1111">
        <f t="shared" si="73"/>
        <v>0.17005545286506468</v>
      </c>
      <c r="DF236" s="910"/>
      <c r="DG236" s="929">
        <f>DG109</f>
        <v>2244</v>
      </c>
      <c r="DH236" s="1024">
        <f>DH109</f>
        <v>633</v>
      </c>
      <c r="DI236" s="1024">
        <f>SUM(DH236,-DG236)</f>
        <v>-1611</v>
      </c>
      <c r="DJ236" s="1111">
        <f>DI236/DG236</f>
        <v>-0.71791443850267378</v>
      </c>
      <c r="DK236" s="1184">
        <v>29</v>
      </c>
      <c r="DL236" s="871"/>
      <c r="DO236" s="880">
        <v>29</v>
      </c>
      <c r="DQ236" s="929" t="e">
        <f>DQ106</f>
        <v>#REF!</v>
      </c>
      <c r="DR236" s="929">
        <f>DR106</f>
        <v>2199</v>
      </c>
      <c r="DS236" s="930" t="e">
        <f>SUM(DR236,-DQ236)</f>
        <v>#REF!</v>
      </c>
      <c r="DT236" s="938" t="e">
        <f>DS236/DQ236</f>
        <v>#REF!</v>
      </c>
      <c r="DU236" s="921"/>
      <c r="DV236" s="1024">
        <f>DV106</f>
        <v>842</v>
      </c>
      <c r="DW236" s="1024">
        <f>DW106</f>
        <v>931</v>
      </c>
      <c r="DX236" s="1024">
        <f t="shared" si="74"/>
        <v>89</v>
      </c>
      <c r="DY236" s="1111">
        <f t="shared" si="75"/>
        <v>0.10570071258907364</v>
      </c>
      <c r="DZ236" s="910"/>
      <c r="EA236" s="929">
        <f>EA109</f>
        <v>2244</v>
      </c>
      <c r="EB236" s="1024">
        <f>EB109</f>
        <v>931</v>
      </c>
      <c r="EC236" s="1024">
        <f>SUM(EB236,-EA236)</f>
        <v>-1313</v>
      </c>
      <c r="ED236" s="1111">
        <f>EC236/EA236</f>
        <v>-0.5851158645276292</v>
      </c>
      <c r="EE236" s="880">
        <v>29</v>
      </c>
      <c r="EF236" s="871"/>
      <c r="EI236" s="1188">
        <v>29</v>
      </c>
      <c r="EK236" s="929" t="e">
        <f>EK106</f>
        <v>#REF!</v>
      </c>
      <c r="EL236" s="929">
        <f>EL106</f>
        <v>2199</v>
      </c>
      <c r="EM236" s="930" t="e">
        <f>SUM(EL236,-EK236)</f>
        <v>#REF!</v>
      </c>
      <c r="EN236" s="938" t="e">
        <f>EM236/EK236</f>
        <v>#REF!</v>
      </c>
      <c r="EO236" s="921"/>
      <c r="EP236" s="1024">
        <f>EP106</f>
        <v>6871</v>
      </c>
      <c r="EQ236" s="1024">
        <f>EQ106</f>
        <v>7611</v>
      </c>
      <c r="ER236" s="1024">
        <f t="shared" si="76"/>
        <v>740</v>
      </c>
      <c r="ES236" s="1111">
        <f t="shared" si="77"/>
        <v>0.1076990248872071</v>
      </c>
      <c r="ET236" s="910"/>
      <c r="EU236" s="929">
        <f>EU109</f>
        <v>2244</v>
      </c>
      <c r="EV236" s="1024">
        <f>EV109</f>
        <v>7611</v>
      </c>
      <c r="EW236" s="1024">
        <f>SUM(EV236,-EU236)</f>
        <v>5367</v>
      </c>
      <c r="EX236" s="1111">
        <f>EW236/EU236</f>
        <v>2.391711229946524</v>
      </c>
      <c r="EY236" s="1188">
        <v>29</v>
      </c>
      <c r="EZ236" s="871"/>
    </row>
    <row r="237" spans="1:156" ht="5.0999999999999996" customHeight="1">
      <c r="A237" s="1179"/>
      <c r="B237" s="1198"/>
      <c r="C237" s="905"/>
      <c r="D237" s="429"/>
      <c r="E237" s="429"/>
      <c r="F237" s="906"/>
      <c r="G237" s="1295"/>
      <c r="H237" s="1198"/>
      <c r="I237" s="1198"/>
      <c r="J237" s="1198"/>
      <c r="K237" s="1199"/>
      <c r="L237" s="879"/>
      <c r="M237" s="429"/>
      <c r="N237" s="429"/>
      <c r="O237" s="429"/>
      <c r="P237" s="906"/>
      <c r="Q237" s="1179"/>
      <c r="R237" s="866"/>
      <c r="U237" s="1184"/>
      <c r="V237" s="1202"/>
      <c r="W237" s="997">
        <f>W109</f>
        <v>0</v>
      </c>
      <c r="X237" s="997">
        <f>X109</f>
        <v>15971</v>
      </c>
      <c r="Y237" s="1118"/>
      <c r="Z237" s="1119" t="e">
        <f>X237/X235</f>
        <v>#REF!</v>
      </c>
      <c r="AA237" s="1296"/>
      <c r="AB237" s="1202"/>
      <c r="AC237" s="1297"/>
      <c r="AD237" s="1297"/>
      <c r="AE237" s="1298"/>
      <c r="AF237" s="910"/>
      <c r="AG237" s="929"/>
      <c r="AH237" s="639"/>
      <c r="AI237" s="1024"/>
      <c r="AJ237" s="1125"/>
      <c r="AK237" s="1184"/>
      <c r="AL237" s="871"/>
      <c r="AN237" s="880"/>
      <c r="AO237" s="911"/>
      <c r="AP237" s="997">
        <f>AP109</f>
        <v>0</v>
      </c>
      <c r="AQ237" s="997">
        <f>AQ109</f>
        <v>15971</v>
      </c>
      <c r="AR237" s="1118"/>
      <c r="AS237" s="1119" t="e">
        <f>AQ237/AQ235</f>
        <v>#REF!</v>
      </c>
      <c r="AT237" s="912"/>
      <c r="AU237" s="911"/>
      <c r="AV237" s="1299"/>
      <c r="AW237" s="1299"/>
      <c r="AX237" s="1300"/>
      <c r="AY237" s="910"/>
      <c r="AZ237" s="929"/>
      <c r="BA237" s="639"/>
      <c r="BB237" s="1024"/>
      <c r="BC237" s="1125"/>
      <c r="BD237" s="880"/>
      <c r="BE237" s="871"/>
      <c r="BG237" s="1184"/>
      <c r="BH237" s="1202"/>
      <c r="BI237" s="997">
        <f>BI109</f>
        <v>0</v>
      </c>
      <c r="BJ237" s="997">
        <f>BJ109</f>
        <v>15971</v>
      </c>
      <c r="BK237" s="1118"/>
      <c r="BL237" s="1119" t="e">
        <f>BJ237/BJ235</f>
        <v>#REF!</v>
      </c>
      <c r="BM237" s="1296"/>
      <c r="BN237" s="1202"/>
      <c r="BO237" s="1297"/>
      <c r="BP237" s="1297"/>
      <c r="BQ237" s="1298"/>
      <c r="BR237" s="910"/>
      <c r="BS237" s="929"/>
      <c r="BT237" s="639"/>
      <c r="BU237" s="1024"/>
      <c r="BV237" s="1125"/>
      <c r="BW237" s="1184"/>
      <c r="BX237" s="871"/>
      <c r="CA237" s="880"/>
      <c r="CB237" s="911"/>
      <c r="CC237" s="997">
        <f>CC109</f>
        <v>0</v>
      </c>
      <c r="CD237" s="997">
        <f>CD109</f>
        <v>15971</v>
      </c>
      <c r="CE237" s="1118"/>
      <c r="CF237" s="1119" t="e">
        <f>CD237/CD235</f>
        <v>#REF!</v>
      </c>
      <c r="CG237" s="912"/>
      <c r="CH237" s="911"/>
      <c r="CI237" s="1299"/>
      <c r="CJ237" s="1299"/>
      <c r="CK237" s="1300"/>
      <c r="CL237" s="910"/>
      <c r="CM237" s="929"/>
      <c r="CN237" s="639"/>
      <c r="CO237" s="1024"/>
      <c r="CP237" s="1125"/>
      <c r="CQ237" s="880"/>
      <c r="CR237" s="871"/>
      <c r="CU237" s="1184"/>
      <c r="CV237" s="1202"/>
      <c r="CW237" s="997">
        <f>CW109</f>
        <v>0</v>
      </c>
      <c r="CX237" s="997">
        <f>CX109</f>
        <v>15971</v>
      </c>
      <c r="CY237" s="1118"/>
      <c r="CZ237" s="1119" t="e">
        <f>CX237/CX235</f>
        <v>#REF!</v>
      </c>
      <c r="DA237" s="1296"/>
      <c r="DB237" s="1202"/>
      <c r="DC237" s="1297"/>
      <c r="DD237" s="1297"/>
      <c r="DE237" s="1298"/>
      <c r="DF237" s="910"/>
      <c r="DG237" s="929"/>
      <c r="DH237" s="639"/>
      <c r="DI237" s="1024"/>
      <c r="DJ237" s="1125"/>
      <c r="DK237" s="1184"/>
      <c r="DL237" s="871"/>
      <c r="DO237" s="880"/>
      <c r="DP237" s="911"/>
      <c r="DQ237" s="997">
        <f>DQ109</f>
        <v>0</v>
      </c>
      <c r="DR237" s="997">
        <f>DR109</f>
        <v>15971</v>
      </c>
      <c r="DS237" s="1118"/>
      <c r="DT237" s="1119" t="e">
        <f>DR237/DR235</f>
        <v>#REF!</v>
      </c>
      <c r="DU237" s="912"/>
      <c r="DV237" s="911"/>
      <c r="DW237" s="1299"/>
      <c r="DX237" s="1299"/>
      <c r="DY237" s="1300"/>
      <c r="DZ237" s="910"/>
      <c r="EA237" s="929"/>
      <c r="EB237" s="639"/>
      <c r="EC237" s="1024"/>
      <c r="ED237" s="1125"/>
      <c r="EE237" s="880"/>
      <c r="EF237" s="871"/>
      <c r="EI237" s="1188"/>
      <c r="EJ237" s="1206"/>
      <c r="EK237" s="997">
        <f>EK109</f>
        <v>0</v>
      </c>
      <c r="EL237" s="997">
        <f>EL109</f>
        <v>15971</v>
      </c>
      <c r="EM237" s="1118"/>
      <c r="EN237" s="1119" t="e">
        <f>EL237/EL235</f>
        <v>#REF!</v>
      </c>
      <c r="EO237" s="1301"/>
      <c r="EP237" s="1206"/>
      <c r="EQ237" s="1302"/>
      <c r="ER237" s="1302"/>
      <c r="ES237" s="1303"/>
      <c r="ET237" s="910"/>
      <c r="EU237" s="929"/>
      <c r="EV237" s="639"/>
      <c r="EW237" s="1024"/>
      <c r="EX237" s="1125"/>
      <c r="EY237" s="1188"/>
      <c r="EZ237" s="871"/>
    </row>
    <row r="238" spans="1:156" ht="15.75">
      <c r="A238" s="1179">
        <v>32</v>
      </c>
      <c r="B238" s="1004" t="s">
        <v>269</v>
      </c>
      <c r="C238" s="1140">
        <f>SUM(C226,C231)</f>
        <v>0</v>
      </c>
      <c r="D238" s="1140">
        <f>SUM(D226,D231)</f>
        <v>92132</v>
      </c>
      <c r="E238" s="1141">
        <f>SUM(D238,-C238)</f>
        <v>92132</v>
      </c>
      <c r="F238" s="1006" t="e">
        <f>E238/C238</f>
        <v>#DIV/0!</v>
      </c>
      <c r="G238" s="1304">
        <v>23</v>
      </c>
      <c r="H238" s="1004">
        <f>SUM(H226,H231)</f>
        <v>92213</v>
      </c>
      <c r="I238" s="1004">
        <f>SUM(I226,I231)</f>
        <v>90991</v>
      </c>
      <c r="J238" s="1004">
        <f>SUM(I238,-H238)</f>
        <v>-1222</v>
      </c>
      <c r="K238" s="1305">
        <f>J238/H238</f>
        <v>-1.3251927602398794E-2</v>
      </c>
      <c r="L238" s="1149"/>
      <c r="M238" s="1144">
        <f>SUM(M226,M231)</f>
        <v>92213</v>
      </c>
      <c r="N238" s="1144">
        <f>SUM(N226,N231)</f>
        <v>90991</v>
      </c>
      <c r="O238" s="1145">
        <f>SUM(N238,-M238)</f>
        <v>-1222</v>
      </c>
      <c r="P238" s="1306">
        <f>O238/M238</f>
        <v>-1.3251927602398794E-2</v>
      </c>
      <c r="Q238" s="1179">
        <v>32</v>
      </c>
      <c r="R238" s="866"/>
      <c r="U238" s="1184">
        <v>32</v>
      </c>
      <c r="V238" s="1004" t="s">
        <v>269</v>
      </c>
      <c r="W238" s="1140" t="e">
        <f>SUM(W226,W231)</f>
        <v>#REF!</v>
      </c>
      <c r="X238" s="1141" t="e">
        <f>SUM(W238,-V238)</f>
        <v>#VALUE!</v>
      </c>
      <c r="Y238" s="1305" t="e">
        <f>X238/V238</f>
        <v>#VALUE!</v>
      </c>
      <c r="Z238" s="1119" t="e">
        <f>X238/X235</f>
        <v>#VALUE!</v>
      </c>
      <c r="AA238" s="1004"/>
      <c r="AB238" s="1004">
        <f>SUM(AB226,AB231)</f>
        <v>24123</v>
      </c>
      <c r="AC238" s="1004">
        <f>SUM(AC226,AC231)</f>
        <v>23615</v>
      </c>
      <c r="AD238" s="1004">
        <f>SUM(AC238,-AB238)</f>
        <v>-508</v>
      </c>
      <c r="AE238" s="1305">
        <f>AD238/AB238</f>
        <v>-2.1058740620984125E-2</v>
      </c>
      <c r="AF238" s="910"/>
      <c r="AG238" s="929"/>
      <c r="AH238" s="639"/>
      <c r="AI238" s="1024"/>
      <c r="AJ238" s="1125"/>
      <c r="AK238" s="1184">
        <v>32</v>
      </c>
      <c r="AL238" s="871"/>
      <c r="AN238" s="880">
        <v>32</v>
      </c>
      <c r="AO238" s="1004" t="s">
        <v>269</v>
      </c>
      <c r="AP238" s="1140" t="e">
        <f>SUM(AP226,AP231)</f>
        <v>#REF!</v>
      </c>
      <c r="AQ238" s="1141" t="e">
        <f>SUM(AP238,-AO238)</f>
        <v>#VALUE!</v>
      </c>
      <c r="AR238" s="1305" t="e">
        <f>AQ238/AO238</f>
        <v>#VALUE!</v>
      </c>
      <c r="AS238" s="1119" t="e">
        <f>AQ238/AQ235</f>
        <v>#VALUE!</v>
      </c>
      <c r="AT238" s="1004"/>
      <c r="AU238" s="1004">
        <f>SUM(AU226,AU231)</f>
        <v>14342</v>
      </c>
      <c r="AV238" s="1004">
        <f>SUM(AV226,AV231)</f>
        <v>13955</v>
      </c>
      <c r="AW238" s="1004">
        <f>SUM(AV238,-AU238)</f>
        <v>-387</v>
      </c>
      <c r="AX238" s="1305">
        <f>AW238/AU238</f>
        <v>-2.6983684283921349E-2</v>
      </c>
      <c r="AY238" s="910"/>
      <c r="AZ238" s="929"/>
      <c r="BA238" s="639"/>
      <c r="BB238" s="1024"/>
      <c r="BC238" s="1125"/>
      <c r="BD238" s="880">
        <v>32</v>
      </c>
      <c r="BE238" s="871"/>
      <c r="BG238" s="1184">
        <v>32</v>
      </c>
      <c r="BH238" s="1004" t="s">
        <v>269</v>
      </c>
      <c r="BI238" s="1140" t="e">
        <f>SUM(BI226,BI231)</f>
        <v>#REF!</v>
      </c>
      <c r="BJ238" s="1141" t="e">
        <f>SUM(BI238,-BH238)</f>
        <v>#VALUE!</v>
      </c>
      <c r="BK238" s="1305" t="e">
        <f>BJ238/BH238</f>
        <v>#VALUE!</v>
      </c>
      <c r="BL238" s="1119" t="e">
        <f>BJ238/BJ235</f>
        <v>#VALUE!</v>
      </c>
      <c r="BM238" s="1004"/>
      <c r="BN238" s="1004">
        <f>SUM(BN226,BN231)</f>
        <v>9715</v>
      </c>
      <c r="BO238" s="1004">
        <f>SUM(BO226,BO231)</f>
        <v>9721</v>
      </c>
      <c r="BP238" s="1004">
        <f>SUM(BO238,-BN238)</f>
        <v>6</v>
      </c>
      <c r="BQ238" s="1305">
        <f>BP238/BN238</f>
        <v>6.1760164693772514E-4</v>
      </c>
      <c r="BR238" s="910"/>
      <c r="BS238" s="929"/>
      <c r="BT238" s="639"/>
      <c r="BU238" s="1024"/>
      <c r="BV238" s="1125"/>
      <c r="BW238" s="1184">
        <v>32</v>
      </c>
      <c r="BX238" s="871"/>
      <c r="CA238" s="880">
        <v>32</v>
      </c>
      <c r="CB238" s="1004" t="s">
        <v>269</v>
      </c>
      <c r="CC238" s="1140" t="e">
        <f>SUM(CC226,CC231)</f>
        <v>#REF!</v>
      </c>
      <c r="CD238" s="1141" t="e">
        <f>SUM(CC238,-CB238)</f>
        <v>#VALUE!</v>
      </c>
      <c r="CE238" s="1305" t="e">
        <f>CD238/CB238</f>
        <v>#VALUE!</v>
      </c>
      <c r="CF238" s="1119" t="e">
        <f>CD238/CD235</f>
        <v>#VALUE!</v>
      </c>
      <c r="CG238" s="1004"/>
      <c r="CH238" s="1004">
        <f>SUM(CH226,CH231)</f>
        <v>10775</v>
      </c>
      <c r="CI238" s="1004">
        <f>SUM(CI226,CI231)</f>
        <v>11205</v>
      </c>
      <c r="CJ238" s="1004">
        <f>SUM(CI238,-CH238)</f>
        <v>430</v>
      </c>
      <c r="CK238" s="1305">
        <f>CJ238/CH238</f>
        <v>3.9907192575406029E-2</v>
      </c>
      <c r="CL238" s="910"/>
      <c r="CM238" s="929"/>
      <c r="CN238" s="639"/>
      <c r="CO238" s="1024"/>
      <c r="CP238" s="1125"/>
      <c r="CQ238" s="880">
        <v>32</v>
      </c>
      <c r="CR238" s="871"/>
      <c r="CU238" s="1184">
        <v>32</v>
      </c>
      <c r="CV238" s="1004" t="s">
        <v>269</v>
      </c>
      <c r="CW238" s="1140" t="e">
        <f>SUM(CW226,CW231)</f>
        <v>#REF!</v>
      </c>
      <c r="CX238" s="1141" t="e">
        <f>SUM(CW238,-CV238)</f>
        <v>#VALUE!</v>
      </c>
      <c r="CY238" s="1305" t="e">
        <f>CX238/CV238</f>
        <v>#VALUE!</v>
      </c>
      <c r="CZ238" s="1119" t="e">
        <f>CX238/CX235</f>
        <v>#VALUE!</v>
      </c>
      <c r="DA238" s="1004"/>
      <c r="DB238" s="1004">
        <f>SUM(DB226,DB231)</f>
        <v>6651</v>
      </c>
      <c r="DC238" s="1004">
        <f>SUM(DC226,DC231)</f>
        <v>6431</v>
      </c>
      <c r="DD238" s="1004">
        <f>SUM(DC238,-DB238)</f>
        <v>-220</v>
      </c>
      <c r="DE238" s="1305">
        <f>DD238/DB238</f>
        <v>-3.307773267177868E-2</v>
      </c>
      <c r="DF238" s="910"/>
      <c r="DG238" s="929"/>
      <c r="DH238" s="639"/>
      <c r="DI238" s="1024"/>
      <c r="DJ238" s="1125"/>
      <c r="DK238" s="1184">
        <v>32</v>
      </c>
      <c r="DL238" s="871"/>
      <c r="DO238" s="880">
        <v>32</v>
      </c>
      <c r="DP238" s="1004" t="s">
        <v>269</v>
      </c>
      <c r="DQ238" s="1140" t="e">
        <f>SUM(DQ226,DQ231)</f>
        <v>#REF!</v>
      </c>
      <c r="DR238" s="1141" t="e">
        <f>SUM(DQ238,-DP238)</f>
        <v>#VALUE!</v>
      </c>
      <c r="DS238" s="1305" t="e">
        <f>DR238/DP238</f>
        <v>#VALUE!</v>
      </c>
      <c r="DT238" s="1119" t="e">
        <f>DR238/DR235</f>
        <v>#VALUE!</v>
      </c>
      <c r="DU238" s="1004"/>
      <c r="DV238" s="1004">
        <f>SUM(DV226,DV231)</f>
        <v>8920</v>
      </c>
      <c r="DW238" s="1004">
        <f>SUM(DW226,DW231)</f>
        <v>8574</v>
      </c>
      <c r="DX238" s="1004">
        <f>SUM(DW238,-DV238)</f>
        <v>-346</v>
      </c>
      <c r="DY238" s="1305">
        <f>DX238/DV238</f>
        <v>-3.8789237668161433E-2</v>
      </c>
      <c r="DZ238" s="910"/>
      <c r="EA238" s="929"/>
      <c r="EB238" s="639"/>
      <c r="EC238" s="1024"/>
      <c r="ED238" s="1125"/>
      <c r="EE238" s="880">
        <v>32</v>
      </c>
      <c r="EF238" s="871"/>
      <c r="EI238" s="1188">
        <v>32</v>
      </c>
      <c r="EJ238" s="1004" t="s">
        <v>269</v>
      </c>
      <c r="EK238" s="1140" t="e">
        <f>SUM(EK226,EK231)</f>
        <v>#REF!</v>
      </c>
      <c r="EL238" s="1141" t="e">
        <f>SUM(EK238,-EJ238)</f>
        <v>#VALUE!</v>
      </c>
      <c r="EM238" s="1305" t="e">
        <f>EL238/EJ238</f>
        <v>#VALUE!</v>
      </c>
      <c r="EN238" s="1119" t="e">
        <f>EL238/EL235</f>
        <v>#VALUE!</v>
      </c>
      <c r="EO238" s="1004"/>
      <c r="EP238" s="1004">
        <f>SUM(EP226,EP231)</f>
        <v>74526</v>
      </c>
      <c r="EQ238" s="1004">
        <f>SUM(EQ226,EQ231)</f>
        <v>73501</v>
      </c>
      <c r="ER238" s="1004">
        <f>SUM(EQ238,-EP238)</f>
        <v>-1025</v>
      </c>
      <c r="ES238" s="1305">
        <f>ER238/EP238</f>
        <v>-1.3753589351367309E-2</v>
      </c>
      <c r="ET238" s="910"/>
      <c r="EU238" s="929"/>
      <c r="EV238" s="639"/>
      <c r="EW238" s="1024"/>
      <c r="EX238" s="1125"/>
      <c r="EY238" s="1188">
        <v>32</v>
      </c>
      <c r="EZ238" s="871"/>
    </row>
    <row r="239" spans="1:156" ht="12.95" customHeight="1">
      <c r="A239" s="1237"/>
      <c r="B239" s="1180" t="s">
        <v>233</v>
      </c>
      <c r="C239" s="1180">
        <v>2012</v>
      </c>
      <c r="D239" s="1180">
        <v>2013</v>
      </c>
      <c r="E239" s="1180" t="s">
        <v>234</v>
      </c>
      <c r="F239" s="1181" t="s">
        <v>10</v>
      </c>
      <c r="G239" s="1182" t="s">
        <v>27</v>
      </c>
      <c r="H239" s="1180">
        <v>2013</v>
      </c>
      <c r="I239" s="1180">
        <v>2014</v>
      </c>
      <c r="J239" s="1180" t="s">
        <v>234</v>
      </c>
      <c r="K239" s="1181" t="s">
        <v>10</v>
      </c>
      <c r="L239" s="1182"/>
      <c r="M239" s="1198"/>
      <c r="N239" s="1198"/>
      <c r="O239" s="1198"/>
      <c r="P239" s="1199"/>
      <c r="Q239" s="1197"/>
      <c r="R239" s="866"/>
      <c r="U239" s="1184"/>
      <c r="V239" s="1185" t="s">
        <v>236</v>
      </c>
      <c r="W239" s="1185">
        <v>2012</v>
      </c>
      <c r="X239" s="1185">
        <v>2013</v>
      </c>
      <c r="Y239" s="1185" t="s">
        <v>234</v>
      </c>
      <c r="Z239" s="1186" t="s">
        <v>10</v>
      </c>
      <c r="AA239" s="1187"/>
      <c r="AB239" s="1185">
        <v>2013</v>
      </c>
      <c r="AC239" s="1185">
        <v>2014</v>
      </c>
      <c r="AD239" s="1185" t="s">
        <v>234</v>
      </c>
      <c r="AE239" s="1186" t="s">
        <v>10</v>
      </c>
      <c r="AF239" s="912"/>
      <c r="AG239" s="913"/>
      <c r="AH239" s="911"/>
      <c r="AI239" s="911"/>
      <c r="AJ239" s="914"/>
      <c r="AK239" s="1184"/>
      <c r="AL239" s="871"/>
      <c r="AN239" s="880"/>
      <c r="AO239" s="881" t="s">
        <v>237</v>
      </c>
      <c r="AP239" s="881">
        <v>2012</v>
      </c>
      <c r="AQ239" s="881">
        <v>2013</v>
      </c>
      <c r="AR239" s="881" t="s">
        <v>234</v>
      </c>
      <c r="AS239" s="882" t="s">
        <v>10</v>
      </c>
      <c r="AT239" s="883"/>
      <c r="AU239" s="881">
        <v>2013</v>
      </c>
      <c r="AV239" s="881">
        <v>2014</v>
      </c>
      <c r="AW239" s="881" t="s">
        <v>234</v>
      </c>
      <c r="AX239" s="882" t="s">
        <v>10</v>
      </c>
      <c r="AY239" s="912"/>
      <c r="AZ239" s="913"/>
      <c r="BA239" s="911"/>
      <c r="BB239" s="911"/>
      <c r="BC239" s="914"/>
      <c r="BD239" s="880"/>
      <c r="BE239" s="871"/>
      <c r="BG239" s="1184"/>
      <c r="BH239" s="1185" t="s">
        <v>238</v>
      </c>
      <c r="BI239" s="1185">
        <v>2012</v>
      </c>
      <c r="BJ239" s="1185">
        <v>2013</v>
      </c>
      <c r="BK239" s="1185" t="s">
        <v>234</v>
      </c>
      <c r="BL239" s="1186" t="s">
        <v>10</v>
      </c>
      <c r="BM239" s="1187"/>
      <c r="BN239" s="1185">
        <v>2013</v>
      </c>
      <c r="BO239" s="1185">
        <v>2014</v>
      </c>
      <c r="BP239" s="1185" t="s">
        <v>234</v>
      </c>
      <c r="BQ239" s="1186" t="s">
        <v>10</v>
      </c>
      <c r="BR239" s="912"/>
      <c r="BS239" s="913"/>
      <c r="BT239" s="911"/>
      <c r="BU239" s="911"/>
      <c r="BV239" s="914"/>
      <c r="BW239" s="1184"/>
      <c r="BX239" s="871"/>
      <c r="CA239" s="880"/>
      <c r="CB239" s="881" t="s">
        <v>239</v>
      </c>
      <c r="CC239" s="881">
        <v>2012</v>
      </c>
      <c r="CD239" s="881">
        <v>2013</v>
      </c>
      <c r="CE239" s="881" t="s">
        <v>234</v>
      </c>
      <c r="CF239" s="882" t="s">
        <v>10</v>
      </c>
      <c r="CG239" s="883"/>
      <c r="CH239" s="881">
        <v>2013</v>
      </c>
      <c r="CI239" s="881">
        <v>2014</v>
      </c>
      <c r="CJ239" s="881" t="s">
        <v>234</v>
      </c>
      <c r="CK239" s="882" t="s">
        <v>10</v>
      </c>
      <c r="CL239" s="912"/>
      <c r="CM239" s="913"/>
      <c r="CN239" s="911"/>
      <c r="CO239" s="911"/>
      <c r="CP239" s="914"/>
      <c r="CQ239" s="880"/>
      <c r="CR239" s="871"/>
      <c r="CU239" s="1184"/>
      <c r="CV239" s="1185" t="s">
        <v>240</v>
      </c>
      <c r="CW239" s="1185">
        <v>2012</v>
      </c>
      <c r="CX239" s="1185">
        <v>2013</v>
      </c>
      <c r="CY239" s="1185" t="s">
        <v>234</v>
      </c>
      <c r="CZ239" s="1186" t="s">
        <v>10</v>
      </c>
      <c r="DA239" s="1187"/>
      <c r="DB239" s="1185">
        <v>2013</v>
      </c>
      <c r="DC239" s="1185">
        <v>2014</v>
      </c>
      <c r="DD239" s="1185" t="s">
        <v>234</v>
      </c>
      <c r="DE239" s="1186" t="s">
        <v>10</v>
      </c>
      <c r="DF239" s="912"/>
      <c r="DG239" s="913"/>
      <c r="DH239" s="911"/>
      <c r="DI239" s="911"/>
      <c r="DJ239" s="914"/>
      <c r="DK239" s="1184"/>
      <c r="DL239" s="871"/>
      <c r="DO239" s="880"/>
      <c r="DP239" s="881" t="s">
        <v>241</v>
      </c>
      <c r="DQ239" s="881">
        <v>2012</v>
      </c>
      <c r="DR239" s="881">
        <v>2013</v>
      </c>
      <c r="DS239" s="881" t="s">
        <v>234</v>
      </c>
      <c r="DT239" s="882" t="s">
        <v>10</v>
      </c>
      <c r="DU239" s="883"/>
      <c r="DV239" s="881">
        <v>2013</v>
      </c>
      <c r="DW239" s="881">
        <v>2014</v>
      </c>
      <c r="DX239" s="881" t="s">
        <v>234</v>
      </c>
      <c r="DY239" s="882" t="s">
        <v>10</v>
      </c>
      <c r="DZ239" s="912"/>
      <c r="EA239" s="913"/>
      <c r="EB239" s="911"/>
      <c r="EC239" s="911"/>
      <c r="ED239" s="914"/>
      <c r="EE239" s="880"/>
      <c r="EF239" s="871"/>
      <c r="EI239" s="1188"/>
      <c r="EJ239" s="1206"/>
      <c r="EK239" s="1307"/>
      <c r="EL239" s="1206"/>
      <c r="EM239" s="1206"/>
      <c r="EN239" s="1208"/>
      <c r="EO239" s="1301"/>
      <c r="EP239" s="1206"/>
      <c r="EQ239" s="1206"/>
      <c r="ER239" s="1206"/>
      <c r="ES239" s="1208"/>
      <c r="ET239" s="912"/>
      <c r="EU239" s="913"/>
      <c r="EV239" s="911"/>
      <c r="EW239" s="911"/>
      <c r="EX239" s="914"/>
      <c r="EY239" s="1188"/>
      <c r="EZ239" s="871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JH242"/>
  <sheetViews>
    <sheetView workbookViewId="0">
      <selection activeCell="JL234" sqref="JL234"/>
    </sheetView>
  </sheetViews>
  <sheetFormatPr defaultRowHeight="15"/>
  <cols>
    <col min="1" max="1" width="2.5703125" customWidth="1"/>
    <col min="2" max="2" width="26.7109375" customWidth="1"/>
    <col min="3" max="7" width="0" hidden="1" customWidth="1"/>
    <col min="8" max="10" width="7.28515625" customWidth="1"/>
    <col min="11" max="11" width="8.28515625" customWidth="1"/>
    <col min="12" max="12" width="1.7109375" hidden="1" customWidth="1"/>
    <col min="13" max="16" width="0" hidden="1" customWidth="1"/>
    <col min="17" max="17" width="2.5703125" customWidth="1"/>
    <col min="18" max="18" width="7.5703125" customWidth="1"/>
    <col min="21" max="21" width="2.5703125" customWidth="1"/>
    <col min="22" max="22" width="26.7109375" customWidth="1"/>
    <col min="23" max="27" width="0" hidden="1" customWidth="1"/>
    <col min="28" max="30" width="7.28515625" customWidth="1"/>
    <col min="31" max="31" width="8.28515625" customWidth="1"/>
    <col min="32" max="32" width="1.7109375" hidden="1" customWidth="1"/>
    <col min="33" max="36" width="0" hidden="1" customWidth="1"/>
    <col min="37" max="37" width="2.5703125" customWidth="1"/>
    <col min="38" max="38" width="7.5703125" customWidth="1"/>
    <col min="40" max="40" width="2.5703125" customWidth="1"/>
    <col min="41" max="41" width="26.7109375" customWidth="1"/>
    <col min="42" max="46" width="0" hidden="1" customWidth="1"/>
    <col min="47" max="49" width="7.28515625" customWidth="1"/>
    <col min="50" max="50" width="8.28515625" customWidth="1"/>
    <col min="51" max="51" width="1.7109375" hidden="1" customWidth="1"/>
    <col min="52" max="55" width="0" hidden="1" customWidth="1"/>
    <col min="56" max="56" width="2.5703125" customWidth="1"/>
    <col min="57" max="57" width="7.5703125" customWidth="1"/>
    <col min="59" max="59" width="0" hidden="1" customWidth="1"/>
    <col min="60" max="60" width="2.5703125" customWidth="1"/>
    <col min="61" max="61" width="26.7109375" customWidth="1"/>
    <col min="62" max="66" width="0" hidden="1" customWidth="1"/>
    <col min="67" max="69" width="7.28515625" customWidth="1"/>
    <col min="70" max="70" width="8.28515625" customWidth="1"/>
    <col min="71" max="71" width="1.7109375" hidden="1" customWidth="1"/>
    <col min="72" max="75" width="0" hidden="1" customWidth="1"/>
    <col min="76" max="76" width="2.5703125" customWidth="1"/>
    <col min="77" max="77" width="7.5703125" customWidth="1"/>
    <col min="78" max="78" width="14.7109375" customWidth="1"/>
    <col min="79" max="79" width="0" hidden="1" customWidth="1"/>
    <col min="80" max="80" width="2.5703125" customWidth="1"/>
    <col min="81" max="81" width="26.7109375" customWidth="1"/>
    <col min="82" max="86" width="0" hidden="1" customWidth="1"/>
    <col min="87" max="89" width="7.28515625" customWidth="1"/>
    <col min="90" max="90" width="8.28515625" customWidth="1"/>
    <col min="91" max="91" width="1.7109375" hidden="1" customWidth="1"/>
    <col min="92" max="95" width="0" hidden="1" customWidth="1"/>
    <col min="96" max="96" width="2.5703125" customWidth="1"/>
    <col min="97" max="97" width="7.5703125" customWidth="1"/>
    <col min="98" max="98" width="15.7109375" customWidth="1"/>
    <col min="99" max="99" width="2.5703125" customWidth="1"/>
    <col min="100" max="100" width="26.7109375" customWidth="1"/>
    <col min="101" max="105" width="0" hidden="1" customWidth="1"/>
    <col min="106" max="108" width="7.28515625" customWidth="1"/>
    <col min="109" max="109" width="8.28515625" customWidth="1"/>
    <col min="110" max="110" width="1.7109375" hidden="1" customWidth="1"/>
    <col min="111" max="114" width="0" hidden="1" customWidth="1"/>
    <col min="115" max="115" width="2.5703125" customWidth="1"/>
    <col min="116" max="116" width="7.5703125" customWidth="1"/>
    <col min="117" max="117" width="15.7109375" customWidth="1"/>
    <col min="118" max="118" width="2.5703125" customWidth="1"/>
    <col min="119" max="119" width="26.7109375" customWidth="1"/>
    <col min="120" max="123" width="0" hidden="1" customWidth="1"/>
    <col min="124" max="124" width="1.7109375" hidden="1" customWidth="1"/>
    <col min="125" max="127" width="7.28515625" customWidth="1"/>
    <col min="128" max="128" width="8.28515625" customWidth="1"/>
    <col min="129" max="129" width="1.7109375" hidden="1" customWidth="1"/>
    <col min="130" max="133" width="0" hidden="1" customWidth="1"/>
    <col min="134" max="134" width="2.5703125" customWidth="1"/>
    <col min="135" max="135" width="7.5703125" customWidth="1"/>
    <col min="136" max="136" width="16.7109375" customWidth="1"/>
    <col min="137" max="137" width="2.5703125" customWidth="1"/>
    <col min="138" max="138" width="26.7109375" customWidth="1"/>
    <col min="139" max="143" width="0" hidden="1" customWidth="1"/>
    <col min="144" max="146" width="7.28515625" customWidth="1"/>
    <col min="147" max="147" width="8.28515625" customWidth="1"/>
    <col min="148" max="148" width="1.7109375" hidden="1" customWidth="1"/>
    <col min="149" max="152" width="0" hidden="1" customWidth="1"/>
    <col min="153" max="153" width="2.5703125" customWidth="1"/>
    <col min="154" max="154" width="7.5703125" customWidth="1"/>
    <col min="155" max="155" width="16.7109375" customWidth="1"/>
    <col min="156" max="156" width="2.5703125" customWidth="1"/>
    <col min="157" max="157" width="26.7109375" customWidth="1"/>
    <col min="158" max="162" width="0" hidden="1" customWidth="1"/>
    <col min="163" max="165" width="7.28515625" customWidth="1"/>
    <col min="166" max="166" width="8.28515625" customWidth="1"/>
    <col min="167" max="167" width="1.7109375" hidden="1" customWidth="1"/>
    <col min="168" max="171" width="0" hidden="1" customWidth="1"/>
    <col min="172" max="172" width="2.5703125" customWidth="1"/>
    <col min="173" max="173" width="7.5703125" customWidth="1"/>
    <col min="174" max="174" width="16.7109375" customWidth="1"/>
    <col min="175" max="175" width="2.5703125" customWidth="1"/>
    <col min="176" max="176" width="26.7109375" customWidth="1"/>
    <col min="177" max="181" width="0" hidden="1" customWidth="1"/>
    <col min="182" max="184" width="7.28515625" customWidth="1"/>
    <col min="185" max="185" width="8.28515625" customWidth="1"/>
    <col min="186" max="186" width="1.7109375" hidden="1" customWidth="1"/>
    <col min="187" max="190" width="0" hidden="1" customWidth="1"/>
    <col min="191" max="191" width="2.5703125" customWidth="1"/>
    <col min="192" max="192" width="7.5703125" customWidth="1"/>
    <col min="193" max="193" width="16.7109375" customWidth="1"/>
    <col min="194" max="194" width="2.5703125" customWidth="1"/>
    <col min="195" max="195" width="26.7109375" customWidth="1"/>
    <col min="196" max="200" width="0" hidden="1" customWidth="1"/>
    <col min="201" max="203" width="7.28515625" customWidth="1"/>
    <col min="204" max="204" width="8.28515625" customWidth="1"/>
    <col min="205" max="205" width="1.7109375" hidden="1" customWidth="1"/>
    <col min="206" max="209" width="0" hidden="1" customWidth="1"/>
    <col min="210" max="210" width="2.5703125" customWidth="1"/>
    <col min="211" max="211" width="7.5703125" customWidth="1"/>
    <col min="212" max="212" width="16.7109375" customWidth="1"/>
    <col min="213" max="213" width="2.5703125" customWidth="1"/>
    <col min="214" max="214" width="26.7109375" customWidth="1"/>
    <col min="215" max="219" width="0" hidden="1" customWidth="1"/>
    <col min="220" max="222" width="7.5703125" customWidth="1"/>
    <col min="223" max="223" width="8.28515625" customWidth="1"/>
    <col min="224" max="224" width="1.7109375" hidden="1" customWidth="1"/>
    <col min="225" max="228" width="0" hidden="1" customWidth="1"/>
    <col min="229" max="229" width="2.5703125" customWidth="1"/>
    <col min="230" max="230" width="7.5703125" customWidth="1"/>
    <col min="231" max="231" width="16.7109375" customWidth="1"/>
    <col min="232" max="232" width="2.5703125" customWidth="1"/>
    <col min="233" max="233" width="26.7109375" customWidth="1"/>
    <col min="234" max="238" width="0" hidden="1" customWidth="1"/>
    <col min="239" max="241" width="7.28515625" customWidth="1"/>
    <col min="242" max="242" width="8.28515625" customWidth="1"/>
    <col min="243" max="243" width="1.7109375" hidden="1" customWidth="1"/>
    <col min="244" max="247" width="0" hidden="1" customWidth="1"/>
    <col min="248" max="248" width="2.5703125" customWidth="1"/>
    <col min="249" max="249" width="7.5703125" customWidth="1"/>
    <col min="250" max="250" width="16.7109375" customWidth="1"/>
    <col min="251" max="251" width="2.5703125" customWidth="1"/>
    <col min="252" max="252" width="26.7109375" customWidth="1"/>
    <col min="253" max="257" width="0" hidden="1" customWidth="1"/>
    <col min="258" max="260" width="7.28515625" customWidth="1"/>
    <col min="261" max="261" width="8.28515625" customWidth="1"/>
    <col min="262" max="262" width="1.7109375" hidden="1" customWidth="1"/>
    <col min="263" max="266" width="0" hidden="1" customWidth="1"/>
    <col min="267" max="267" width="2.5703125" customWidth="1"/>
    <col min="268" max="268" width="7.5703125" customWidth="1"/>
  </cols>
  <sheetData>
    <row r="1" spans="1:268">
      <c r="A1" s="862" t="s">
        <v>2</v>
      </c>
      <c r="B1" s="338">
        <v>1</v>
      </c>
      <c r="C1" s="338">
        <v>2</v>
      </c>
      <c r="D1" s="338">
        <v>3</v>
      </c>
      <c r="E1" s="338">
        <v>4</v>
      </c>
      <c r="F1" s="863">
        <v>5</v>
      </c>
      <c r="G1" s="864"/>
      <c r="H1" s="338">
        <v>6</v>
      </c>
      <c r="I1" s="338">
        <v>7</v>
      </c>
      <c r="J1" s="338">
        <v>8</v>
      </c>
      <c r="K1" s="863">
        <v>9</v>
      </c>
      <c r="L1" s="865"/>
      <c r="M1" s="338">
        <v>10</v>
      </c>
      <c r="N1" s="338">
        <v>11</v>
      </c>
      <c r="O1" s="338">
        <v>12</v>
      </c>
      <c r="P1" s="863">
        <v>13</v>
      </c>
      <c r="R1" s="866"/>
      <c r="U1" s="862" t="s">
        <v>2</v>
      </c>
      <c r="V1" s="338">
        <v>1</v>
      </c>
      <c r="W1" s="338">
        <v>2</v>
      </c>
      <c r="X1" s="338">
        <v>3</v>
      </c>
      <c r="Y1" s="338">
        <v>4</v>
      </c>
      <c r="Z1" s="863">
        <v>5</v>
      </c>
      <c r="AA1" s="864"/>
      <c r="AB1" s="338">
        <v>6</v>
      </c>
      <c r="AC1" s="338">
        <v>7</v>
      </c>
      <c r="AD1" s="338">
        <v>8</v>
      </c>
      <c r="AE1" s="863">
        <v>9</v>
      </c>
      <c r="AF1" s="865"/>
      <c r="AG1" s="338">
        <v>10</v>
      </c>
      <c r="AH1" s="338">
        <v>11</v>
      </c>
      <c r="AI1" s="338">
        <v>12</v>
      </c>
      <c r="AJ1" s="863">
        <v>13</v>
      </c>
      <c r="AL1" s="866"/>
      <c r="AN1" s="862" t="s">
        <v>2</v>
      </c>
      <c r="AO1" s="338">
        <v>1</v>
      </c>
      <c r="AP1" s="338">
        <v>2</v>
      </c>
      <c r="AQ1" s="338">
        <v>3</v>
      </c>
      <c r="AR1" s="338">
        <v>4</v>
      </c>
      <c r="AS1" s="863">
        <v>5</v>
      </c>
      <c r="AT1" s="864"/>
      <c r="AU1" s="338">
        <v>6</v>
      </c>
      <c r="AV1" s="338">
        <v>7</v>
      </c>
      <c r="AW1" s="338">
        <v>8</v>
      </c>
      <c r="AX1" s="863">
        <v>9</v>
      </c>
      <c r="AY1" s="865"/>
      <c r="AZ1" s="338">
        <v>10</v>
      </c>
      <c r="BA1" s="338">
        <v>11</v>
      </c>
      <c r="BB1" s="338">
        <v>12</v>
      </c>
      <c r="BC1" s="863">
        <v>13</v>
      </c>
      <c r="BE1" s="866"/>
      <c r="BH1" s="862" t="s">
        <v>2</v>
      </c>
      <c r="BI1" s="338">
        <v>1</v>
      </c>
      <c r="BJ1" s="338">
        <v>2</v>
      </c>
      <c r="BK1" s="338">
        <v>3</v>
      </c>
      <c r="BL1" s="338">
        <v>4</v>
      </c>
      <c r="BM1" s="863">
        <v>5</v>
      </c>
      <c r="BN1" s="864"/>
      <c r="BO1" s="338">
        <v>6</v>
      </c>
      <c r="BP1" s="338">
        <v>7</v>
      </c>
      <c r="BQ1" s="338">
        <v>8</v>
      </c>
      <c r="BR1" s="863">
        <v>9</v>
      </c>
      <c r="BS1" s="865"/>
      <c r="BT1" s="338">
        <v>10</v>
      </c>
      <c r="BU1" s="338">
        <v>11</v>
      </c>
      <c r="BV1" s="338">
        <v>12</v>
      </c>
      <c r="BW1" s="863">
        <v>13</v>
      </c>
      <c r="BY1" s="866"/>
      <c r="CB1" s="862" t="s">
        <v>2</v>
      </c>
      <c r="CC1" s="338">
        <v>1</v>
      </c>
      <c r="CD1" s="338">
        <v>2</v>
      </c>
      <c r="CE1" s="338">
        <v>3</v>
      </c>
      <c r="CF1" s="338">
        <v>4</v>
      </c>
      <c r="CG1" s="863">
        <v>5</v>
      </c>
      <c r="CH1" s="864"/>
      <c r="CI1" s="338">
        <v>6</v>
      </c>
      <c r="CJ1" s="338">
        <v>7</v>
      </c>
      <c r="CK1" s="338">
        <v>8</v>
      </c>
      <c r="CL1" s="863">
        <v>9</v>
      </c>
      <c r="CM1" s="865"/>
      <c r="CN1" s="338">
        <v>10</v>
      </c>
      <c r="CO1" s="338">
        <v>11</v>
      </c>
      <c r="CP1" s="338">
        <v>12</v>
      </c>
      <c r="CQ1" s="863">
        <v>13</v>
      </c>
      <c r="CS1" s="866"/>
      <c r="CU1" s="862" t="s">
        <v>2</v>
      </c>
      <c r="CV1" s="338">
        <v>1</v>
      </c>
      <c r="CW1" s="338">
        <v>2</v>
      </c>
      <c r="CX1" s="338">
        <v>3</v>
      </c>
      <c r="CY1" s="338">
        <v>4</v>
      </c>
      <c r="CZ1" s="863">
        <v>5</v>
      </c>
      <c r="DA1" s="864"/>
      <c r="DB1" s="338">
        <v>6</v>
      </c>
      <c r="DC1" s="338">
        <v>7</v>
      </c>
      <c r="DD1" s="338">
        <v>8</v>
      </c>
      <c r="DE1" s="863">
        <v>9</v>
      </c>
      <c r="DF1" s="865"/>
      <c r="DG1" s="338">
        <v>10</v>
      </c>
      <c r="DH1" s="338">
        <v>11</v>
      </c>
      <c r="DI1" s="338">
        <v>12</v>
      </c>
      <c r="DJ1" s="863">
        <v>13</v>
      </c>
      <c r="DL1" s="866"/>
      <c r="DN1" s="862" t="s">
        <v>2</v>
      </c>
      <c r="DO1" s="338">
        <v>1</v>
      </c>
      <c r="DP1" s="338">
        <v>2</v>
      </c>
      <c r="DQ1" s="338">
        <v>3</v>
      </c>
      <c r="DR1" s="338">
        <v>4</v>
      </c>
      <c r="DS1" s="863">
        <v>5</v>
      </c>
      <c r="DT1" s="864"/>
      <c r="DU1" s="338">
        <v>6</v>
      </c>
      <c r="DV1" s="338">
        <v>7</v>
      </c>
      <c r="DW1" s="338">
        <v>8</v>
      </c>
      <c r="DX1" s="863">
        <v>9</v>
      </c>
      <c r="DY1" s="865"/>
      <c r="DZ1" s="338">
        <v>10</v>
      </c>
      <c r="EA1" s="338">
        <v>11</v>
      </c>
      <c r="EB1" s="338">
        <v>12</v>
      </c>
      <c r="EC1" s="863">
        <v>13</v>
      </c>
      <c r="EE1" s="866"/>
      <c r="EG1" s="862" t="s">
        <v>2</v>
      </c>
      <c r="EH1" s="338">
        <v>1</v>
      </c>
      <c r="EI1" s="338">
        <v>2</v>
      </c>
      <c r="EJ1" s="338">
        <v>3</v>
      </c>
      <c r="EK1" s="338">
        <v>4</v>
      </c>
      <c r="EL1" s="863">
        <v>5</v>
      </c>
      <c r="EM1" s="864"/>
      <c r="EN1" s="338">
        <v>6</v>
      </c>
      <c r="EO1" s="338">
        <v>7</v>
      </c>
      <c r="EP1" s="338">
        <v>8</v>
      </c>
      <c r="EQ1" s="863">
        <v>9</v>
      </c>
      <c r="ER1" s="865"/>
      <c r="ES1" s="338">
        <v>10</v>
      </c>
      <c r="ET1" s="338">
        <v>11</v>
      </c>
      <c r="EU1" s="338">
        <v>12</v>
      </c>
      <c r="EV1" s="863">
        <v>13</v>
      </c>
      <c r="EX1" s="866"/>
      <c r="EZ1" s="862" t="s">
        <v>2</v>
      </c>
      <c r="FA1" s="338">
        <v>1</v>
      </c>
      <c r="FB1" s="338">
        <v>2</v>
      </c>
      <c r="FC1" s="338">
        <v>3</v>
      </c>
      <c r="FD1" s="338">
        <v>4</v>
      </c>
      <c r="FE1" s="863">
        <v>5</v>
      </c>
      <c r="FF1" s="864"/>
      <c r="FG1" s="338">
        <v>6</v>
      </c>
      <c r="FH1" s="338">
        <v>7</v>
      </c>
      <c r="FI1" s="338">
        <v>8</v>
      </c>
      <c r="FJ1" s="863">
        <v>9</v>
      </c>
      <c r="FK1" s="865"/>
      <c r="FL1" s="338">
        <v>10</v>
      </c>
      <c r="FM1" s="338">
        <v>11</v>
      </c>
      <c r="FN1" s="338">
        <v>12</v>
      </c>
      <c r="FO1" s="863">
        <v>13</v>
      </c>
      <c r="FQ1" s="866"/>
      <c r="FS1" s="862" t="s">
        <v>2</v>
      </c>
      <c r="FT1" s="338">
        <v>1</v>
      </c>
      <c r="FU1" s="338">
        <v>2</v>
      </c>
      <c r="FV1" s="338">
        <v>3</v>
      </c>
      <c r="FW1" s="338">
        <v>4</v>
      </c>
      <c r="FX1" s="863">
        <v>5</v>
      </c>
      <c r="FY1" s="864"/>
      <c r="FZ1" s="338">
        <v>6</v>
      </c>
      <c r="GA1" s="338">
        <v>7</v>
      </c>
      <c r="GB1" s="338">
        <v>8</v>
      </c>
      <c r="GC1" s="863">
        <v>9</v>
      </c>
      <c r="GD1" s="865"/>
      <c r="GE1" s="338">
        <v>10</v>
      </c>
      <c r="GF1" s="338">
        <v>11</v>
      </c>
      <c r="GG1" s="338">
        <v>12</v>
      </c>
      <c r="GH1" s="863">
        <v>13</v>
      </c>
      <c r="GJ1" s="866"/>
      <c r="GL1" s="862" t="s">
        <v>2</v>
      </c>
      <c r="GM1" s="338">
        <v>1</v>
      </c>
      <c r="GN1" s="338">
        <v>2</v>
      </c>
      <c r="GO1" s="338">
        <v>3</v>
      </c>
      <c r="GP1" s="338">
        <v>4</v>
      </c>
      <c r="GQ1" s="863">
        <v>5</v>
      </c>
      <c r="GR1" s="864"/>
      <c r="GS1" s="338">
        <v>6</v>
      </c>
      <c r="GT1" s="338">
        <v>7</v>
      </c>
      <c r="GU1" s="338">
        <v>8</v>
      </c>
      <c r="GV1" s="863">
        <v>9</v>
      </c>
      <c r="GW1" s="865"/>
      <c r="GX1" s="338">
        <v>10</v>
      </c>
      <c r="GY1" s="338">
        <v>11</v>
      </c>
      <c r="GZ1" s="338">
        <v>12</v>
      </c>
      <c r="HA1" s="863">
        <v>13</v>
      </c>
      <c r="HC1" s="866"/>
      <c r="HE1" s="862" t="s">
        <v>2</v>
      </c>
      <c r="HF1" s="338">
        <v>1</v>
      </c>
      <c r="HG1" s="338">
        <v>2</v>
      </c>
      <c r="HH1" s="338">
        <v>3</v>
      </c>
      <c r="HI1" s="338">
        <v>4</v>
      </c>
      <c r="HJ1" s="863">
        <v>5</v>
      </c>
      <c r="HK1" s="864"/>
      <c r="HL1" s="338">
        <v>6</v>
      </c>
      <c r="HM1" s="338">
        <v>7</v>
      </c>
      <c r="HN1" s="338">
        <v>8</v>
      </c>
      <c r="HO1" s="863">
        <v>9</v>
      </c>
      <c r="HP1" s="865"/>
      <c r="HQ1" s="338">
        <v>10</v>
      </c>
      <c r="HR1" s="338">
        <v>11</v>
      </c>
      <c r="HS1" s="338">
        <v>12</v>
      </c>
      <c r="HT1" s="863">
        <v>13</v>
      </c>
      <c r="HV1" s="866"/>
      <c r="HX1" s="862" t="s">
        <v>2</v>
      </c>
      <c r="HY1" s="338">
        <v>1</v>
      </c>
      <c r="HZ1" s="338">
        <v>2</v>
      </c>
      <c r="IA1" s="338">
        <v>3</v>
      </c>
      <c r="IB1" s="338">
        <v>4</v>
      </c>
      <c r="IC1" s="863">
        <v>5</v>
      </c>
      <c r="ID1" s="864"/>
      <c r="IE1" s="338">
        <v>6</v>
      </c>
      <c r="IF1" s="338">
        <v>7</v>
      </c>
      <c r="IG1" s="338">
        <v>8</v>
      </c>
      <c r="IH1" s="863">
        <v>9</v>
      </c>
      <c r="II1" s="865"/>
      <c r="IJ1" s="338">
        <v>10</v>
      </c>
      <c r="IK1" s="338">
        <v>11</v>
      </c>
      <c r="IL1" s="338">
        <v>12</v>
      </c>
      <c r="IM1" s="863">
        <v>13</v>
      </c>
      <c r="IO1" s="866"/>
      <c r="IQ1" s="862" t="s">
        <v>2</v>
      </c>
      <c r="IR1" s="338">
        <v>1</v>
      </c>
      <c r="IS1" s="338">
        <v>2</v>
      </c>
      <c r="IT1" s="338">
        <v>3</v>
      </c>
      <c r="IU1" s="338">
        <v>4</v>
      </c>
      <c r="IV1" s="863">
        <v>5</v>
      </c>
      <c r="IW1" s="864"/>
      <c r="IX1" s="338">
        <v>6</v>
      </c>
      <c r="IY1" s="338">
        <v>7</v>
      </c>
      <c r="IZ1" s="338">
        <v>8</v>
      </c>
      <c r="JA1" s="863">
        <v>9</v>
      </c>
      <c r="JB1" s="865"/>
      <c r="JC1" s="338">
        <v>10</v>
      </c>
      <c r="JD1" s="338">
        <v>11</v>
      </c>
      <c r="JE1" s="338">
        <v>12</v>
      </c>
      <c r="JF1" s="863">
        <v>13</v>
      </c>
      <c r="JH1" s="866"/>
    </row>
    <row r="2" spans="1:268">
      <c r="A2" s="400" t="s">
        <v>27</v>
      </c>
      <c r="B2" s="872" t="s">
        <v>233</v>
      </c>
      <c r="C2" s="872">
        <v>2012</v>
      </c>
      <c r="D2" s="872">
        <v>2013</v>
      </c>
      <c r="E2" s="872" t="s">
        <v>234</v>
      </c>
      <c r="F2" s="873" t="s">
        <v>10</v>
      </c>
      <c r="G2" s="874" t="s">
        <v>27</v>
      </c>
      <c r="H2" s="872">
        <v>2013</v>
      </c>
      <c r="I2" s="872">
        <v>2014</v>
      </c>
      <c r="J2" s="872" t="s">
        <v>234</v>
      </c>
      <c r="K2" s="873" t="s">
        <v>10</v>
      </c>
      <c r="L2" s="874"/>
      <c r="M2" s="872">
        <v>2013</v>
      </c>
      <c r="N2" s="400">
        <v>2014</v>
      </c>
      <c r="O2" s="872" t="s">
        <v>234</v>
      </c>
      <c r="P2" s="873" t="s">
        <v>10</v>
      </c>
      <c r="Q2" s="875"/>
      <c r="R2" s="1308" t="s">
        <v>235</v>
      </c>
      <c r="U2" s="1309" t="s">
        <v>27</v>
      </c>
      <c r="V2" s="1310" t="s">
        <v>358</v>
      </c>
      <c r="W2" s="1310">
        <v>2012</v>
      </c>
      <c r="X2" s="1310">
        <v>2013</v>
      </c>
      <c r="Y2" s="1310" t="s">
        <v>234</v>
      </c>
      <c r="Z2" s="1311" t="s">
        <v>10</v>
      </c>
      <c r="AA2" s="1312" t="s">
        <v>27</v>
      </c>
      <c r="AB2" s="1310">
        <v>2013</v>
      </c>
      <c r="AC2" s="1310">
        <v>2014</v>
      </c>
      <c r="AD2" s="1310" t="s">
        <v>234</v>
      </c>
      <c r="AE2" s="1311" t="s">
        <v>10</v>
      </c>
      <c r="AF2" s="1312"/>
      <c r="AG2" s="1310">
        <v>2013</v>
      </c>
      <c r="AH2" s="1309">
        <v>2014</v>
      </c>
      <c r="AI2" s="1310" t="s">
        <v>234</v>
      </c>
      <c r="AJ2" s="1311" t="s">
        <v>10</v>
      </c>
      <c r="AK2" s="1313"/>
      <c r="AL2" s="1308" t="s">
        <v>235</v>
      </c>
      <c r="AN2" s="876" t="s">
        <v>27</v>
      </c>
      <c r="AO2" s="877" t="s">
        <v>359</v>
      </c>
      <c r="AP2" s="877">
        <v>2012</v>
      </c>
      <c r="AQ2" s="877">
        <v>2013</v>
      </c>
      <c r="AR2" s="877" t="s">
        <v>234</v>
      </c>
      <c r="AS2" s="878" t="s">
        <v>10</v>
      </c>
      <c r="AT2" s="879" t="s">
        <v>27</v>
      </c>
      <c r="AU2" s="877">
        <v>2013</v>
      </c>
      <c r="AV2" s="877">
        <v>2014</v>
      </c>
      <c r="AW2" s="877" t="s">
        <v>234</v>
      </c>
      <c r="AX2" s="878" t="s">
        <v>10</v>
      </c>
      <c r="AY2" s="879"/>
      <c r="AZ2" s="877">
        <v>2013</v>
      </c>
      <c r="BA2" s="876">
        <v>2014</v>
      </c>
      <c r="BB2" s="877" t="s">
        <v>234</v>
      </c>
      <c r="BC2" s="878" t="s">
        <v>10</v>
      </c>
      <c r="BD2" s="1200"/>
      <c r="BE2" s="1308" t="s">
        <v>235</v>
      </c>
      <c r="BH2" s="1309" t="s">
        <v>27</v>
      </c>
      <c r="BI2" s="1310" t="s">
        <v>360</v>
      </c>
      <c r="BJ2" s="872">
        <v>2012</v>
      </c>
      <c r="BK2" s="872">
        <v>2013</v>
      </c>
      <c r="BL2" s="872" t="s">
        <v>234</v>
      </c>
      <c r="BM2" s="873" t="s">
        <v>10</v>
      </c>
      <c r="BN2" s="874" t="s">
        <v>27</v>
      </c>
      <c r="BO2" s="1310">
        <v>2013</v>
      </c>
      <c r="BP2" s="1310">
        <v>2014</v>
      </c>
      <c r="BQ2" s="1310" t="s">
        <v>234</v>
      </c>
      <c r="BR2" s="1311" t="s">
        <v>10</v>
      </c>
      <c r="BS2" s="874"/>
      <c r="BT2" s="872">
        <v>2013</v>
      </c>
      <c r="BU2" s="400">
        <v>2014</v>
      </c>
      <c r="BV2" s="872" t="s">
        <v>234</v>
      </c>
      <c r="BW2" s="873" t="s">
        <v>10</v>
      </c>
      <c r="BX2" s="1313"/>
      <c r="BY2" s="1308" t="s">
        <v>235</v>
      </c>
      <c r="CB2" s="876" t="s">
        <v>27</v>
      </c>
      <c r="CC2" s="877" t="s">
        <v>361</v>
      </c>
      <c r="CD2" s="877">
        <v>2012</v>
      </c>
      <c r="CE2" s="877">
        <v>2013</v>
      </c>
      <c r="CF2" s="877" t="s">
        <v>234</v>
      </c>
      <c r="CG2" s="878" t="s">
        <v>10</v>
      </c>
      <c r="CH2" s="879" t="s">
        <v>27</v>
      </c>
      <c r="CI2" s="877">
        <v>2013</v>
      </c>
      <c r="CJ2" s="877">
        <v>2014</v>
      </c>
      <c r="CK2" s="877" t="s">
        <v>234</v>
      </c>
      <c r="CL2" s="878" t="s">
        <v>10</v>
      </c>
      <c r="CM2" s="879"/>
      <c r="CN2" s="877">
        <v>2013</v>
      </c>
      <c r="CO2" s="876">
        <v>2014</v>
      </c>
      <c r="CP2" s="877" t="s">
        <v>234</v>
      </c>
      <c r="CQ2" s="878" t="s">
        <v>10</v>
      </c>
      <c r="CR2" s="1200"/>
      <c r="CS2" s="1308" t="s">
        <v>235</v>
      </c>
      <c r="CU2" s="1309" t="s">
        <v>27</v>
      </c>
      <c r="CV2" s="1310" t="s">
        <v>362</v>
      </c>
      <c r="CW2" s="872">
        <v>2012</v>
      </c>
      <c r="CX2" s="872">
        <v>2013</v>
      </c>
      <c r="CY2" s="872" t="s">
        <v>234</v>
      </c>
      <c r="CZ2" s="873" t="s">
        <v>10</v>
      </c>
      <c r="DA2" s="874" t="s">
        <v>27</v>
      </c>
      <c r="DB2" s="1310">
        <v>2013</v>
      </c>
      <c r="DC2" s="1310">
        <v>2014</v>
      </c>
      <c r="DD2" s="1310" t="s">
        <v>234</v>
      </c>
      <c r="DE2" s="1311" t="s">
        <v>10</v>
      </c>
      <c r="DF2" s="874"/>
      <c r="DG2" s="872">
        <v>2013</v>
      </c>
      <c r="DH2" s="400">
        <v>2014</v>
      </c>
      <c r="DI2" s="872" t="s">
        <v>234</v>
      </c>
      <c r="DJ2" s="873" t="s">
        <v>10</v>
      </c>
      <c r="DK2" s="1313"/>
      <c r="DL2" s="1308" t="s">
        <v>235</v>
      </c>
      <c r="DN2" s="876" t="s">
        <v>27</v>
      </c>
      <c r="DO2" s="877" t="s">
        <v>363</v>
      </c>
      <c r="DP2" s="877">
        <v>2012</v>
      </c>
      <c r="DQ2" s="877">
        <v>2013</v>
      </c>
      <c r="DR2" s="877" t="s">
        <v>234</v>
      </c>
      <c r="DS2" s="878" t="s">
        <v>10</v>
      </c>
      <c r="DT2" s="879" t="s">
        <v>27</v>
      </c>
      <c r="DU2" s="877">
        <v>2013</v>
      </c>
      <c r="DV2" s="877">
        <v>2014</v>
      </c>
      <c r="DW2" s="877" t="s">
        <v>234</v>
      </c>
      <c r="DX2" s="878" t="s">
        <v>10</v>
      </c>
      <c r="DY2" s="879"/>
      <c r="DZ2" s="877">
        <v>2013</v>
      </c>
      <c r="EA2" s="876">
        <v>2014</v>
      </c>
      <c r="EB2" s="877" t="s">
        <v>234</v>
      </c>
      <c r="EC2" s="878" t="s">
        <v>10</v>
      </c>
      <c r="ED2" s="1200"/>
      <c r="EE2" s="1308" t="s">
        <v>235</v>
      </c>
      <c r="EG2" s="1309" t="s">
        <v>27</v>
      </c>
      <c r="EH2" s="1310" t="s">
        <v>364</v>
      </c>
      <c r="EI2" s="872">
        <v>2012</v>
      </c>
      <c r="EJ2" s="872">
        <v>2013</v>
      </c>
      <c r="EK2" s="872" t="s">
        <v>234</v>
      </c>
      <c r="EL2" s="873" t="s">
        <v>10</v>
      </c>
      <c r="EM2" s="874" t="s">
        <v>27</v>
      </c>
      <c r="EN2" s="1310">
        <v>2013</v>
      </c>
      <c r="EO2" s="1310">
        <v>2014</v>
      </c>
      <c r="EP2" s="1310" t="s">
        <v>234</v>
      </c>
      <c r="EQ2" s="1311" t="s">
        <v>10</v>
      </c>
      <c r="ER2" s="874"/>
      <c r="ES2" s="872">
        <v>2013</v>
      </c>
      <c r="ET2" s="400">
        <v>2014</v>
      </c>
      <c r="EU2" s="872" t="s">
        <v>234</v>
      </c>
      <c r="EV2" s="873" t="s">
        <v>10</v>
      </c>
      <c r="EW2" s="1313"/>
      <c r="EX2" s="1308" t="s">
        <v>235</v>
      </c>
      <c r="EZ2" s="876" t="s">
        <v>27</v>
      </c>
      <c r="FA2" s="877" t="s">
        <v>365</v>
      </c>
      <c r="FB2" s="877">
        <v>2012</v>
      </c>
      <c r="FC2" s="877">
        <v>2013</v>
      </c>
      <c r="FD2" s="877" t="s">
        <v>234</v>
      </c>
      <c r="FE2" s="878" t="s">
        <v>10</v>
      </c>
      <c r="FF2" s="879" t="s">
        <v>27</v>
      </c>
      <c r="FG2" s="877">
        <v>2013</v>
      </c>
      <c r="FH2" s="877">
        <v>2014</v>
      </c>
      <c r="FI2" s="877" t="s">
        <v>234</v>
      </c>
      <c r="FJ2" s="878" t="s">
        <v>10</v>
      </c>
      <c r="FK2" s="879"/>
      <c r="FL2" s="877">
        <v>2013</v>
      </c>
      <c r="FM2" s="876">
        <v>2014</v>
      </c>
      <c r="FN2" s="877" t="s">
        <v>234</v>
      </c>
      <c r="FO2" s="878" t="s">
        <v>10</v>
      </c>
      <c r="FP2" s="1200"/>
      <c r="FQ2" s="1308" t="s">
        <v>235</v>
      </c>
      <c r="FS2" s="1309" t="s">
        <v>27</v>
      </c>
      <c r="FT2" s="1310" t="s">
        <v>366</v>
      </c>
      <c r="FU2" s="872">
        <v>2012</v>
      </c>
      <c r="FV2" s="872">
        <v>2013</v>
      </c>
      <c r="FW2" s="872" t="s">
        <v>234</v>
      </c>
      <c r="FX2" s="873" t="s">
        <v>10</v>
      </c>
      <c r="FY2" s="874" t="s">
        <v>27</v>
      </c>
      <c r="FZ2" s="1310">
        <v>2013</v>
      </c>
      <c r="GA2" s="1310">
        <v>2014</v>
      </c>
      <c r="GB2" s="1310" t="s">
        <v>234</v>
      </c>
      <c r="GC2" s="1311" t="s">
        <v>10</v>
      </c>
      <c r="GD2" s="874"/>
      <c r="GE2" s="872">
        <v>2013</v>
      </c>
      <c r="GF2" s="400">
        <v>2014</v>
      </c>
      <c r="GG2" s="872" t="s">
        <v>234</v>
      </c>
      <c r="GH2" s="873" t="s">
        <v>10</v>
      </c>
      <c r="GI2" s="1313"/>
      <c r="GJ2" s="1308" t="s">
        <v>235</v>
      </c>
      <c r="GL2" s="876" t="s">
        <v>27</v>
      </c>
      <c r="GM2" s="877" t="s">
        <v>367</v>
      </c>
      <c r="GN2" s="877">
        <v>2012</v>
      </c>
      <c r="GO2" s="877">
        <v>2013</v>
      </c>
      <c r="GP2" s="877" t="s">
        <v>234</v>
      </c>
      <c r="GQ2" s="878" t="s">
        <v>10</v>
      </c>
      <c r="GR2" s="879" t="s">
        <v>27</v>
      </c>
      <c r="GS2" s="877">
        <v>2013</v>
      </c>
      <c r="GT2" s="877">
        <v>2014</v>
      </c>
      <c r="GU2" s="877" t="s">
        <v>234</v>
      </c>
      <c r="GV2" s="878" t="s">
        <v>10</v>
      </c>
      <c r="GW2" s="879"/>
      <c r="GX2" s="877">
        <v>2013</v>
      </c>
      <c r="GY2" s="876">
        <v>2014</v>
      </c>
      <c r="GZ2" s="877" t="s">
        <v>234</v>
      </c>
      <c r="HA2" s="878" t="s">
        <v>10</v>
      </c>
      <c r="HB2" s="1200"/>
      <c r="HC2" s="1308" t="s">
        <v>235</v>
      </c>
      <c r="HE2" s="1309" t="s">
        <v>27</v>
      </c>
      <c r="HF2" s="1310" t="s">
        <v>368</v>
      </c>
      <c r="HG2" s="872">
        <v>2012</v>
      </c>
      <c r="HH2" s="872">
        <v>2013</v>
      </c>
      <c r="HI2" s="872" t="s">
        <v>234</v>
      </c>
      <c r="HJ2" s="873" t="s">
        <v>10</v>
      </c>
      <c r="HK2" s="874" t="s">
        <v>27</v>
      </c>
      <c r="HL2" s="1310">
        <v>2013</v>
      </c>
      <c r="HM2" s="1310">
        <v>2014</v>
      </c>
      <c r="HN2" s="1310" t="s">
        <v>234</v>
      </c>
      <c r="HO2" s="1311" t="s">
        <v>10</v>
      </c>
      <c r="HP2" s="874"/>
      <c r="HQ2" s="872">
        <v>2013</v>
      </c>
      <c r="HR2" s="400">
        <v>2014</v>
      </c>
      <c r="HS2" s="872" t="s">
        <v>234</v>
      </c>
      <c r="HT2" s="873" t="s">
        <v>10</v>
      </c>
      <c r="HU2" s="1313"/>
      <c r="HV2" s="1308" t="s">
        <v>235</v>
      </c>
      <c r="HX2" s="876" t="s">
        <v>27</v>
      </c>
      <c r="HY2" s="877" t="s">
        <v>369</v>
      </c>
      <c r="HZ2" s="877">
        <v>2012</v>
      </c>
      <c r="IA2" s="877">
        <v>2013</v>
      </c>
      <c r="IB2" s="877" t="s">
        <v>234</v>
      </c>
      <c r="IC2" s="878" t="s">
        <v>10</v>
      </c>
      <c r="ID2" s="879" t="s">
        <v>27</v>
      </c>
      <c r="IE2" s="877">
        <v>2013</v>
      </c>
      <c r="IF2" s="877">
        <v>2014</v>
      </c>
      <c r="IG2" s="877" t="s">
        <v>234</v>
      </c>
      <c r="IH2" s="878" t="s">
        <v>10</v>
      </c>
      <c r="II2" s="879"/>
      <c r="IJ2" s="877">
        <v>2013</v>
      </c>
      <c r="IK2" s="876">
        <v>2014</v>
      </c>
      <c r="IL2" s="877" t="s">
        <v>234</v>
      </c>
      <c r="IM2" s="878" t="s">
        <v>10</v>
      </c>
      <c r="IN2" s="1200"/>
      <c r="IO2" s="1308" t="s">
        <v>235</v>
      </c>
      <c r="IQ2" s="1314" t="s">
        <v>27</v>
      </c>
      <c r="IR2" s="1315" t="s">
        <v>370</v>
      </c>
      <c r="IS2" s="1315">
        <v>2012</v>
      </c>
      <c r="IT2" s="1315">
        <v>2013</v>
      </c>
      <c r="IU2" s="1315" t="s">
        <v>234</v>
      </c>
      <c r="IV2" s="1316" t="s">
        <v>10</v>
      </c>
      <c r="IW2" s="1317" t="s">
        <v>27</v>
      </c>
      <c r="IX2" s="1315">
        <v>2013</v>
      </c>
      <c r="IY2" s="1315">
        <v>2014</v>
      </c>
      <c r="IZ2" s="1315" t="s">
        <v>234</v>
      </c>
      <c r="JA2" s="1316" t="s">
        <v>10</v>
      </c>
      <c r="JB2" s="1317"/>
      <c r="JC2" s="1315">
        <v>2013</v>
      </c>
      <c r="JD2" s="1314">
        <v>2014</v>
      </c>
      <c r="JE2" s="1315" t="s">
        <v>234</v>
      </c>
      <c r="JF2" s="1316" t="s">
        <v>10</v>
      </c>
      <c r="JG2" s="1318"/>
      <c r="JH2" s="1308" t="s">
        <v>235</v>
      </c>
    </row>
    <row r="3" spans="1:268">
      <c r="A3" s="887"/>
      <c r="B3" s="338" t="s">
        <v>243</v>
      </c>
      <c r="C3" s="888">
        <v>41639</v>
      </c>
      <c r="D3" s="888">
        <v>41639</v>
      </c>
      <c r="E3" s="888">
        <v>41639</v>
      </c>
      <c r="F3" s="888">
        <v>41639</v>
      </c>
      <c r="G3" s="888"/>
      <c r="H3" s="888">
        <v>41639</v>
      </c>
      <c r="I3" s="888">
        <v>41639</v>
      </c>
      <c r="J3" s="889"/>
      <c r="K3" s="890"/>
      <c r="L3" s="891"/>
      <c r="M3" s="892">
        <v>41639</v>
      </c>
      <c r="N3" s="892">
        <v>41578</v>
      </c>
      <c r="O3" s="893"/>
      <c r="P3" s="894"/>
      <c r="Q3" s="875"/>
      <c r="R3" s="1308" t="s">
        <v>244</v>
      </c>
      <c r="U3" s="1319"/>
      <c r="V3" s="338" t="s">
        <v>243</v>
      </c>
      <c r="W3" s="888">
        <v>41639</v>
      </c>
      <c r="X3" s="888">
        <v>41639</v>
      </c>
      <c r="Y3" s="888">
        <v>41639</v>
      </c>
      <c r="Z3" s="888">
        <v>41639</v>
      </c>
      <c r="AA3" s="888"/>
      <c r="AB3" s="888">
        <v>41639</v>
      </c>
      <c r="AC3" s="888">
        <v>41639</v>
      </c>
      <c r="AD3" s="889"/>
      <c r="AE3" s="890"/>
      <c r="AF3" s="891"/>
      <c r="AG3" s="892">
        <v>41639</v>
      </c>
      <c r="AH3" s="892">
        <v>41578</v>
      </c>
      <c r="AI3" s="893"/>
      <c r="AJ3" s="894"/>
      <c r="AK3" s="1313"/>
      <c r="AL3" s="1308" t="s">
        <v>244</v>
      </c>
      <c r="AN3" s="893"/>
      <c r="AO3" s="338" t="s">
        <v>243</v>
      </c>
      <c r="AP3" s="888">
        <v>41639</v>
      </c>
      <c r="AQ3" s="888">
        <v>41639</v>
      </c>
      <c r="AR3" s="888">
        <v>41639</v>
      </c>
      <c r="AS3" s="888">
        <v>41639</v>
      </c>
      <c r="AT3" s="888"/>
      <c r="AU3" s="888">
        <v>41639</v>
      </c>
      <c r="AV3" s="888">
        <v>41639</v>
      </c>
      <c r="AW3" s="889"/>
      <c r="AX3" s="890"/>
      <c r="AY3" s="891"/>
      <c r="AZ3" s="892">
        <v>41639</v>
      </c>
      <c r="BA3" s="892">
        <v>41578</v>
      </c>
      <c r="BB3" s="893"/>
      <c r="BC3" s="894"/>
      <c r="BD3" s="1200"/>
      <c r="BE3" s="1308" t="s">
        <v>244</v>
      </c>
      <c r="BH3" s="1319"/>
      <c r="BI3" s="338" t="s">
        <v>243</v>
      </c>
      <c r="BJ3" s="888">
        <v>41639</v>
      </c>
      <c r="BK3" s="888">
        <v>41639</v>
      </c>
      <c r="BL3" s="888">
        <v>41639</v>
      </c>
      <c r="BM3" s="888">
        <v>41639</v>
      </c>
      <c r="BN3" s="888"/>
      <c r="BO3" s="888">
        <v>41639</v>
      </c>
      <c r="BP3" s="888">
        <v>41639</v>
      </c>
      <c r="BQ3" s="889"/>
      <c r="BR3" s="890"/>
      <c r="BS3" s="891"/>
      <c r="BT3" s="892">
        <v>41639</v>
      </c>
      <c r="BU3" s="892">
        <v>41578</v>
      </c>
      <c r="BV3" s="893"/>
      <c r="BW3" s="894"/>
      <c r="BX3" s="1313"/>
      <c r="BY3" s="1308" t="s">
        <v>244</v>
      </c>
      <c r="CB3" s="893"/>
      <c r="CC3" s="338" t="s">
        <v>243</v>
      </c>
      <c r="CD3" s="888">
        <v>41639</v>
      </c>
      <c r="CE3" s="888">
        <v>41639</v>
      </c>
      <c r="CF3" s="888">
        <v>41639</v>
      </c>
      <c r="CG3" s="888">
        <v>41639</v>
      </c>
      <c r="CH3" s="888"/>
      <c r="CI3" s="888">
        <v>41639</v>
      </c>
      <c r="CJ3" s="888">
        <v>41639</v>
      </c>
      <c r="CK3" s="889"/>
      <c r="CL3" s="890"/>
      <c r="CM3" s="891"/>
      <c r="CN3" s="892">
        <v>41639</v>
      </c>
      <c r="CO3" s="892">
        <v>41578</v>
      </c>
      <c r="CP3" s="893"/>
      <c r="CQ3" s="894"/>
      <c r="CR3" s="1200"/>
      <c r="CS3" s="1308" t="s">
        <v>244</v>
      </c>
      <c r="CU3" s="1319"/>
      <c r="CV3" s="338" t="s">
        <v>243</v>
      </c>
      <c r="CW3" s="888">
        <v>41639</v>
      </c>
      <c r="CX3" s="888">
        <v>41639</v>
      </c>
      <c r="CY3" s="888">
        <v>41639</v>
      </c>
      <c r="CZ3" s="888">
        <v>41639</v>
      </c>
      <c r="DA3" s="888"/>
      <c r="DB3" s="888">
        <v>41639</v>
      </c>
      <c r="DC3" s="888">
        <v>41639</v>
      </c>
      <c r="DD3" s="889"/>
      <c r="DE3" s="890"/>
      <c r="DF3" s="891"/>
      <c r="DG3" s="892">
        <v>41639</v>
      </c>
      <c r="DH3" s="892">
        <v>41578</v>
      </c>
      <c r="DI3" s="893"/>
      <c r="DJ3" s="894"/>
      <c r="DK3" s="1313"/>
      <c r="DL3" s="1308" t="s">
        <v>244</v>
      </c>
      <c r="DN3" s="893"/>
      <c r="DO3" s="338" t="s">
        <v>243</v>
      </c>
      <c r="DP3" s="888">
        <v>41639</v>
      </c>
      <c r="DQ3" s="888">
        <v>41639</v>
      </c>
      <c r="DR3" s="888">
        <v>41639</v>
      </c>
      <c r="DS3" s="888">
        <v>41639</v>
      </c>
      <c r="DT3" s="888"/>
      <c r="DU3" s="888">
        <v>41639</v>
      </c>
      <c r="DV3" s="888">
        <v>41639</v>
      </c>
      <c r="DW3" s="889"/>
      <c r="DX3" s="890"/>
      <c r="DY3" s="891"/>
      <c r="DZ3" s="892">
        <v>41639</v>
      </c>
      <c r="EA3" s="892">
        <v>41578</v>
      </c>
      <c r="EB3" s="893"/>
      <c r="EC3" s="894"/>
      <c r="ED3" s="1200"/>
      <c r="EE3" s="1308" t="s">
        <v>244</v>
      </c>
      <c r="EG3" s="1319"/>
      <c r="EH3" s="338" t="s">
        <v>243</v>
      </c>
      <c r="EI3" s="888">
        <v>41639</v>
      </c>
      <c r="EJ3" s="888">
        <v>41639</v>
      </c>
      <c r="EK3" s="888">
        <v>41639</v>
      </c>
      <c r="EL3" s="888">
        <v>41639</v>
      </c>
      <c r="EM3" s="888"/>
      <c r="EN3" s="888">
        <v>41639</v>
      </c>
      <c r="EO3" s="888">
        <v>41639</v>
      </c>
      <c r="EP3" s="889"/>
      <c r="EQ3" s="890"/>
      <c r="ER3" s="891"/>
      <c r="ES3" s="892">
        <v>41639</v>
      </c>
      <c r="ET3" s="892">
        <v>41578</v>
      </c>
      <c r="EU3" s="893"/>
      <c r="EV3" s="894"/>
      <c r="EW3" s="1313"/>
      <c r="EX3" s="1308" t="s">
        <v>244</v>
      </c>
      <c r="EZ3" s="893"/>
      <c r="FA3" s="338" t="s">
        <v>243</v>
      </c>
      <c r="FB3" s="888">
        <v>41639</v>
      </c>
      <c r="FC3" s="888">
        <v>41639</v>
      </c>
      <c r="FD3" s="888">
        <v>41639</v>
      </c>
      <c r="FE3" s="888">
        <v>41639</v>
      </c>
      <c r="FF3" s="888"/>
      <c r="FG3" s="888">
        <v>41639</v>
      </c>
      <c r="FH3" s="888">
        <v>41639</v>
      </c>
      <c r="FI3" s="889"/>
      <c r="FJ3" s="890"/>
      <c r="FK3" s="891"/>
      <c r="FL3" s="892">
        <v>41639</v>
      </c>
      <c r="FM3" s="892">
        <v>41578</v>
      </c>
      <c r="FN3" s="893"/>
      <c r="FO3" s="894"/>
      <c r="FP3" s="1200"/>
      <c r="FQ3" s="1308" t="s">
        <v>244</v>
      </c>
      <c r="FS3" s="1319"/>
      <c r="FT3" s="338" t="s">
        <v>243</v>
      </c>
      <c r="FU3" s="888">
        <v>41639</v>
      </c>
      <c r="FV3" s="888">
        <v>41639</v>
      </c>
      <c r="FW3" s="888">
        <v>41639</v>
      </c>
      <c r="FX3" s="888">
        <v>41639</v>
      </c>
      <c r="FY3" s="888"/>
      <c r="FZ3" s="888">
        <v>41639</v>
      </c>
      <c r="GA3" s="888">
        <v>41639</v>
      </c>
      <c r="GB3" s="889"/>
      <c r="GC3" s="890"/>
      <c r="GD3" s="891"/>
      <c r="GE3" s="892">
        <v>41639</v>
      </c>
      <c r="GF3" s="892">
        <v>41578</v>
      </c>
      <c r="GG3" s="893"/>
      <c r="GH3" s="894"/>
      <c r="GI3" s="1313"/>
      <c r="GJ3" s="1308" t="s">
        <v>244</v>
      </c>
      <c r="GL3" s="893"/>
      <c r="GM3" s="338" t="s">
        <v>243</v>
      </c>
      <c r="GN3" s="888">
        <v>41639</v>
      </c>
      <c r="GO3" s="888">
        <v>41639</v>
      </c>
      <c r="GP3" s="888">
        <v>41639</v>
      </c>
      <c r="GQ3" s="888">
        <v>41639</v>
      </c>
      <c r="GR3" s="888"/>
      <c r="GS3" s="888">
        <v>41639</v>
      </c>
      <c r="GT3" s="888">
        <v>41639</v>
      </c>
      <c r="GU3" s="889"/>
      <c r="GV3" s="890"/>
      <c r="GW3" s="891"/>
      <c r="GX3" s="892">
        <v>41639</v>
      </c>
      <c r="GY3" s="892">
        <v>41578</v>
      </c>
      <c r="GZ3" s="893"/>
      <c r="HA3" s="894"/>
      <c r="HB3" s="1200"/>
      <c r="HC3" s="1308" t="s">
        <v>244</v>
      </c>
      <c r="HE3" s="1319"/>
      <c r="HF3" s="338" t="s">
        <v>243</v>
      </c>
      <c r="HG3" s="888">
        <v>41639</v>
      </c>
      <c r="HH3" s="888">
        <v>41639</v>
      </c>
      <c r="HI3" s="888">
        <v>41639</v>
      </c>
      <c r="HJ3" s="888">
        <v>41639</v>
      </c>
      <c r="HK3" s="888"/>
      <c r="HL3" s="888">
        <v>41639</v>
      </c>
      <c r="HM3" s="888">
        <v>41639</v>
      </c>
      <c r="HN3" s="889"/>
      <c r="HO3" s="890"/>
      <c r="HP3" s="891"/>
      <c r="HQ3" s="892">
        <v>41639</v>
      </c>
      <c r="HR3" s="892">
        <v>41578</v>
      </c>
      <c r="HS3" s="893"/>
      <c r="HT3" s="894"/>
      <c r="HU3" s="1313"/>
      <c r="HV3" s="1308" t="s">
        <v>244</v>
      </c>
      <c r="HX3" s="893"/>
      <c r="HY3" s="338" t="s">
        <v>243</v>
      </c>
      <c r="HZ3" s="888">
        <v>41639</v>
      </c>
      <c r="IA3" s="888">
        <v>41639</v>
      </c>
      <c r="IB3" s="888">
        <v>41639</v>
      </c>
      <c r="IC3" s="888">
        <v>41639</v>
      </c>
      <c r="ID3" s="888"/>
      <c r="IE3" s="888">
        <v>41639</v>
      </c>
      <c r="IF3" s="888">
        <v>41639</v>
      </c>
      <c r="IG3" s="889"/>
      <c r="IH3" s="890"/>
      <c r="II3" s="891"/>
      <c r="IJ3" s="892">
        <v>41639</v>
      </c>
      <c r="IK3" s="892">
        <v>41578</v>
      </c>
      <c r="IL3" s="893"/>
      <c r="IM3" s="894"/>
      <c r="IN3" s="1200"/>
      <c r="IO3" s="1308" t="s">
        <v>244</v>
      </c>
      <c r="IQ3" s="1320"/>
      <c r="IR3" s="903" t="s">
        <v>243</v>
      </c>
      <c r="IS3" s="888">
        <v>41639</v>
      </c>
      <c r="IT3" s="888">
        <v>41639</v>
      </c>
      <c r="IU3" s="888">
        <v>41639</v>
      </c>
      <c r="IV3" s="888">
        <v>41639</v>
      </c>
      <c r="IW3" s="888"/>
      <c r="IX3" s="888">
        <v>41639</v>
      </c>
      <c r="IY3" s="888">
        <v>41639</v>
      </c>
      <c r="IZ3" s="889"/>
      <c r="JA3" s="890"/>
      <c r="JB3" s="891"/>
      <c r="JC3" s="892">
        <v>41639</v>
      </c>
      <c r="JD3" s="892">
        <v>41578</v>
      </c>
      <c r="JE3" s="893"/>
      <c r="JF3" s="894"/>
      <c r="JG3" s="1318"/>
      <c r="JH3" s="1308" t="s">
        <v>244</v>
      </c>
    </row>
    <row r="4" spans="1:268" ht="3" customHeight="1">
      <c r="A4" s="400"/>
      <c r="B4" s="904"/>
      <c r="C4" s="905"/>
      <c r="D4" s="905"/>
      <c r="E4" s="429"/>
      <c r="F4" s="906"/>
      <c r="G4" s="910"/>
      <c r="H4" s="908"/>
      <c r="I4" s="908"/>
      <c r="J4" s="904"/>
      <c r="K4" s="909"/>
      <c r="L4" s="879"/>
      <c r="M4" s="905"/>
      <c r="N4" s="905"/>
      <c r="O4" s="429"/>
      <c r="P4" s="906"/>
      <c r="Q4" s="875"/>
      <c r="R4" s="866"/>
      <c r="U4" s="1309"/>
      <c r="V4" s="1321"/>
      <c r="W4" s="905"/>
      <c r="X4" s="905"/>
      <c r="Y4" s="429"/>
      <c r="Z4" s="906"/>
      <c r="AA4" s="910"/>
      <c r="AB4" s="1322"/>
      <c r="AC4" s="1322"/>
      <c r="AD4" s="1321"/>
      <c r="AE4" s="1323"/>
      <c r="AF4" s="879"/>
      <c r="AG4" s="905"/>
      <c r="AH4" s="905"/>
      <c r="AI4" s="429"/>
      <c r="AJ4" s="906"/>
      <c r="AK4" s="1313"/>
      <c r="AL4" s="866"/>
      <c r="AN4" s="876"/>
      <c r="AO4" s="429"/>
      <c r="AP4" s="905"/>
      <c r="AQ4" s="905"/>
      <c r="AR4" s="429"/>
      <c r="AS4" s="906"/>
      <c r="AT4" s="910"/>
      <c r="AU4" s="905"/>
      <c r="AV4" s="905"/>
      <c r="AW4" s="429"/>
      <c r="AX4" s="906"/>
      <c r="AY4" s="879"/>
      <c r="AZ4" s="905"/>
      <c r="BA4" s="905"/>
      <c r="BB4" s="429"/>
      <c r="BC4" s="906"/>
      <c r="BD4" s="1200"/>
      <c r="BE4" s="866"/>
      <c r="BH4" s="1309"/>
      <c r="BI4" s="1321"/>
      <c r="BJ4" s="905"/>
      <c r="BK4" s="905"/>
      <c r="BL4" s="429"/>
      <c r="BM4" s="906"/>
      <c r="BN4" s="910"/>
      <c r="BO4" s="1322"/>
      <c r="BP4" s="1322"/>
      <c r="BQ4" s="1321"/>
      <c r="BR4" s="1323"/>
      <c r="BS4" s="879"/>
      <c r="BT4" s="905"/>
      <c r="BU4" s="905"/>
      <c r="BV4" s="429"/>
      <c r="BW4" s="906"/>
      <c r="BX4" s="1313"/>
      <c r="BY4" s="866"/>
      <c r="CB4" s="876"/>
      <c r="CC4" s="429"/>
      <c r="CD4" s="905"/>
      <c r="CE4" s="905"/>
      <c r="CF4" s="429"/>
      <c r="CG4" s="906"/>
      <c r="CH4" s="910"/>
      <c r="CI4" s="905"/>
      <c r="CJ4" s="905"/>
      <c r="CK4" s="429"/>
      <c r="CL4" s="906"/>
      <c r="CM4" s="879"/>
      <c r="CN4" s="905"/>
      <c r="CO4" s="905"/>
      <c r="CP4" s="429"/>
      <c r="CQ4" s="906"/>
      <c r="CR4" s="1200"/>
      <c r="CS4" s="866"/>
      <c r="CU4" s="1309"/>
      <c r="CV4" s="1321"/>
      <c r="CW4" s="905"/>
      <c r="CX4" s="905"/>
      <c r="CY4" s="429"/>
      <c r="CZ4" s="906"/>
      <c r="DA4" s="910"/>
      <c r="DB4" s="1322"/>
      <c r="DC4" s="1322"/>
      <c r="DD4" s="1321"/>
      <c r="DE4" s="1323"/>
      <c r="DF4" s="879"/>
      <c r="DG4" s="905"/>
      <c r="DH4" s="905"/>
      <c r="DI4" s="429"/>
      <c r="DJ4" s="906"/>
      <c r="DK4" s="875"/>
      <c r="DL4" s="866"/>
      <c r="DN4" s="876"/>
      <c r="DO4" s="429"/>
      <c r="DP4" s="905"/>
      <c r="DQ4" s="905"/>
      <c r="DR4" s="429"/>
      <c r="DS4" s="906"/>
      <c r="DT4" s="910"/>
      <c r="DU4" s="905"/>
      <c r="DV4" s="905"/>
      <c r="DW4" s="429"/>
      <c r="DX4" s="906"/>
      <c r="DY4" s="879"/>
      <c r="DZ4" s="905"/>
      <c r="EA4" s="905"/>
      <c r="EB4" s="429"/>
      <c r="EC4" s="906"/>
      <c r="ED4" s="1200"/>
      <c r="EE4" s="866"/>
      <c r="EG4" s="1309"/>
      <c r="EH4" s="1321"/>
      <c r="EI4" s="905"/>
      <c r="EJ4" s="905"/>
      <c r="EK4" s="429"/>
      <c r="EL4" s="906"/>
      <c r="EM4" s="910"/>
      <c r="EN4" s="1322"/>
      <c r="EO4" s="1322"/>
      <c r="EP4" s="1321"/>
      <c r="EQ4" s="1323"/>
      <c r="ER4" s="879"/>
      <c r="ES4" s="905"/>
      <c r="ET4" s="905"/>
      <c r="EU4" s="429"/>
      <c r="EV4" s="906"/>
      <c r="EW4" s="1313"/>
      <c r="EX4" s="866"/>
      <c r="EZ4" s="876"/>
      <c r="FA4" s="429"/>
      <c r="FB4" s="905"/>
      <c r="FC4" s="905"/>
      <c r="FD4" s="429"/>
      <c r="FE4" s="906"/>
      <c r="FF4" s="910"/>
      <c r="FG4" s="905"/>
      <c r="FH4" s="905"/>
      <c r="FI4" s="429"/>
      <c r="FJ4" s="906"/>
      <c r="FK4" s="879"/>
      <c r="FL4" s="905"/>
      <c r="FM4" s="905"/>
      <c r="FN4" s="429"/>
      <c r="FO4" s="906"/>
      <c r="FP4" s="1200"/>
      <c r="FQ4" s="866"/>
      <c r="FS4" s="1309"/>
      <c r="FT4" s="1321"/>
      <c r="FU4" s="905"/>
      <c r="FV4" s="905"/>
      <c r="FW4" s="429"/>
      <c r="FX4" s="906"/>
      <c r="FY4" s="910"/>
      <c r="FZ4" s="1322"/>
      <c r="GA4" s="1322"/>
      <c r="GB4" s="1321"/>
      <c r="GC4" s="1323"/>
      <c r="GD4" s="879"/>
      <c r="GE4" s="905"/>
      <c r="GF4" s="905"/>
      <c r="GG4" s="429"/>
      <c r="GH4" s="906"/>
      <c r="GI4" s="1313"/>
      <c r="GJ4" s="866"/>
      <c r="GL4" s="876"/>
      <c r="GM4" s="429"/>
      <c r="GN4" s="905"/>
      <c r="GO4" s="905"/>
      <c r="GP4" s="429"/>
      <c r="GQ4" s="906"/>
      <c r="GR4" s="910"/>
      <c r="GS4" s="905"/>
      <c r="GT4" s="905"/>
      <c r="GU4" s="429"/>
      <c r="GV4" s="906"/>
      <c r="GW4" s="879"/>
      <c r="GX4" s="905"/>
      <c r="GY4" s="905"/>
      <c r="GZ4" s="429"/>
      <c r="HA4" s="906"/>
      <c r="HB4" s="1200"/>
      <c r="HC4" s="866"/>
      <c r="HE4" s="1309"/>
      <c r="HF4" s="1321"/>
      <c r="HG4" s="905"/>
      <c r="HH4" s="905"/>
      <c r="HI4" s="429"/>
      <c r="HJ4" s="906"/>
      <c r="HK4" s="910"/>
      <c r="HL4" s="1322"/>
      <c r="HM4" s="1322"/>
      <c r="HN4" s="1321"/>
      <c r="HO4" s="1323"/>
      <c r="HP4" s="879"/>
      <c r="HQ4" s="905"/>
      <c r="HR4" s="905"/>
      <c r="HS4" s="429"/>
      <c r="HT4" s="906"/>
      <c r="HU4" s="1313"/>
      <c r="HV4" s="866"/>
      <c r="HX4" s="876"/>
      <c r="HY4" s="429"/>
      <c r="HZ4" s="905"/>
      <c r="IA4" s="905"/>
      <c r="IB4" s="429"/>
      <c r="IC4" s="906"/>
      <c r="ID4" s="910"/>
      <c r="IE4" s="905"/>
      <c r="IF4" s="905"/>
      <c r="IG4" s="429"/>
      <c r="IH4" s="906"/>
      <c r="II4" s="879"/>
      <c r="IJ4" s="905"/>
      <c r="IK4" s="905"/>
      <c r="IL4" s="429"/>
      <c r="IM4" s="906"/>
      <c r="IN4" s="1200"/>
      <c r="IO4" s="866"/>
      <c r="IQ4" s="1314"/>
      <c r="IR4" s="1324"/>
      <c r="IS4" s="905"/>
      <c r="IT4" s="905"/>
      <c r="IU4" s="429"/>
      <c r="IV4" s="906"/>
      <c r="IW4" s="910"/>
      <c r="IX4" s="1325"/>
      <c r="IY4" s="1325"/>
      <c r="IZ4" s="1324"/>
      <c r="JA4" s="1326"/>
      <c r="JB4" s="879"/>
      <c r="JC4" s="905"/>
      <c r="JD4" s="905"/>
      <c r="JE4" s="429"/>
      <c r="JF4" s="906"/>
      <c r="JG4" s="1318"/>
      <c r="JH4" s="866"/>
    </row>
    <row r="5" spans="1:268" hidden="1">
      <c r="A5" s="400">
        <v>1</v>
      </c>
      <c r="B5" s="279" t="s">
        <v>245</v>
      </c>
      <c r="C5" s="867"/>
      <c r="D5" s="867">
        <v>42967</v>
      </c>
      <c r="E5" s="919">
        <f>SUM(D5,-C5)</f>
        <v>42967</v>
      </c>
      <c r="F5" s="920" t="e">
        <f>E5/C5</f>
        <v>#DIV/0!</v>
      </c>
      <c r="G5" s="921">
        <v>1</v>
      </c>
      <c r="H5" s="302">
        <v>42607</v>
      </c>
      <c r="I5" s="867"/>
      <c r="J5" s="919">
        <f>SUM(I5,-H5)</f>
        <v>-42607</v>
      </c>
      <c r="K5" s="920">
        <f>J5/H5</f>
        <v>-1</v>
      </c>
      <c r="L5" s="922">
        <v>1</v>
      </c>
      <c r="M5" s="867">
        <v>42967</v>
      </c>
      <c r="N5" s="867"/>
      <c r="O5" s="919">
        <f>SUM(N5,-M5)</f>
        <v>-42967</v>
      </c>
      <c r="P5" s="920">
        <f>O5/M5</f>
        <v>-1</v>
      </c>
      <c r="Q5" s="875"/>
      <c r="R5" s="866"/>
      <c r="U5" s="1309">
        <v>1</v>
      </c>
      <c r="V5" s="279" t="s">
        <v>245</v>
      </c>
      <c r="W5" s="867"/>
      <c r="X5" s="867">
        <v>42967</v>
      </c>
      <c r="Y5" s="919">
        <f>SUM(X5,-W5)</f>
        <v>42967</v>
      </c>
      <c r="Z5" s="920" t="e">
        <f>Y5/W5</f>
        <v>#DIV/0!</v>
      </c>
      <c r="AA5" s="921">
        <v>1</v>
      </c>
      <c r="AB5" s="302">
        <v>42607</v>
      </c>
      <c r="AC5" s="867"/>
      <c r="AD5" s="919">
        <f>SUM(AC5,-AB5)</f>
        <v>-42607</v>
      </c>
      <c r="AE5" s="920">
        <f>AD5/AB5</f>
        <v>-1</v>
      </c>
      <c r="AF5" s="922">
        <v>1</v>
      </c>
      <c r="AG5" s="867">
        <v>42967</v>
      </c>
      <c r="AH5" s="867"/>
      <c r="AI5" s="919">
        <f>SUM(AH5,-AG5)</f>
        <v>-42967</v>
      </c>
      <c r="AJ5" s="920">
        <f>AI5/AG5</f>
        <v>-1</v>
      </c>
      <c r="AK5" s="1313"/>
      <c r="AL5" s="866"/>
      <c r="AN5" s="876">
        <v>1</v>
      </c>
      <c r="AO5" s="279" t="s">
        <v>245</v>
      </c>
      <c r="AP5" s="867"/>
      <c r="AQ5" s="867">
        <v>42967</v>
      </c>
      <c r="AR5" s="919">
        <f>SUM(AQ5,-AP5)</f>
        <v>42967</v>
      </c>
      <c r="AS5" s="920" t="e">
        <f>AR5/AP5</f>
        <v>#DIV/0!</v>
      </c>
      <c r="AT5" s="921">
        <v>1</v>
      </c>
      <c r="AU5" s="302">
        <v>42607</v>
      </c>
      <c r="AV5" s="867"/>
      <c r="AW5" s="919">
        <f>SUM(AV5,-AU5)</f>
        <v>-42607</v>
      </c>
      <c r="AX5" s="920">
        <f>AW5/AU5</f>
        <v>-1</v>
      </c>
      <c r="AY5" s="922">
        <v>1</v>
      </c>
      <c r="AZ5" s="867">
        <v>42967</v>
      </c>
      <c r="BA5" s="867"/>
      <c r="BB5" s="919">
        <f>SUM(BA5,-AZ5)</f>
        <v>-42967</v>
      </c>
      <c r="BC5" s="920">
        <f>BB5/AZ5</f>
        <v>-1</v>
      </c>
      <c r="BD5" s="1200"/>
      <c r="BE5" s="866"/>
      <c r="BH5" s="400">
        <v>1</v>
      </c>
      <c r="BI5" s="279" t="s">
        <v>245</v>
      </c>
      <c r="BJ5" s="867"/>
      <c r="BK5" s="867">
        <v>42967</v>
      </c>
      <c r="BL5" s="919">
        <f>SUM(BK5,-BJ5)</f>
        <v>42967</v>
      </c>
      <c r="BM5" s="920" t="e">
        <f>BL5/BJ5</f>
        <v>#DIV/0!</v>
      </c>
      <c r="BN5" s="921">
        <v>1</v>
      </c>
      <c r="BO5" s="302">
        <v>42607</v>
      </c>
      <c r="BP5" s="867"/>
      <c r="BQ5" s="919">
        <f>SUM(BP5,-BO5)</f>
        <v>-42607</v>
      </c>
      <c r="BR5" s="920">
        <f>BQ5/BO5</f>
        <v>-1</v>
      </c>
      <c r="BS5" s="922">
        <v>1</v>
      </c>
      <c r="BT5" s="867">
        <v>42967</v>
      </c>
      <c r="BU5" s="867"/>
      <c r="BV5" s="919">
        <f>SUM(BU5,-BT5)</f>
        <v>-42967</v>
      </c>
      <c r="BW5" s="920">
        <f>BV5/BT5</f>
        <v>-1</v>
      </c>
      <c r="BX5" s="875"/>
      <c r="BY5" s="866"/>
      <c r="CB5" s="876">
        <v>1</v>
      </c>
      <c r="CC5" s="279" t="s">
        <v>245</v>
      </c>
      <c r="CD5" s="867"/>
      <c r="CE5" s="867">
        <v>42967</v>
      </c>
      <c r="CF5" s="919">
        <f>SUM(CE5,-CD5)</f>
        <v>42967</v>
      </c>
      <c r="CG5" s="920" t="e">
        <f>CF5/CD5</f>
        <v>#DIV/0!</v>
      </c>
      <c r="CH5" s="921">
        <v>1</v>
      </c>
      <c r="CI5" s="302">
        <v>42607</v>
      </c>
      <c r="CJ5" s="867"/>
      <c r="CK5" s="919">
        <f>SUM(CJ5,-CI5)</f>
        <v>-42607</v>
      </c>
      <c r="CL5" s="920">
        <f>CK5/CI5</f>
        <v>-1</v>
      </c>
      <c r="CM5" s="922">
        <v>1</v>
      </c>
      <c r="CN5" s="867">
        <v>42967</v>
      </c>
      <c r="CO5" s="867"/>
      <c r="CP5" s="919">
        <f>SUM(CO5,-CN5)</f>
        <v>-42967</v>
      </c>
      <c r="CQ5" s="920">
        <f>CP5/CN5</f>
        <v>-1</v>
      </c>
      <c r="CR5" s="1200"/>
      <c r="CS5" s="866"/>
      <c r="CU5" s="400">
        <v>1</v>
      </c>
      <c r="CV5" s="279" t="s">
        <v>245</v>
      </c>
      <c r="CW5" s="867"/>
      <c r="CX5" s="867">
        <v>42967</v>
      </c>
      <c r="CY5" s="919">
        <f>SUM(CX5,-CW5)</f>
        <v>42967</v>
      </c>
      <c r="CZ5" s="920" t="e">
        <f>CY5/CW5</f>
        <v>#DIV/0!</v>
      </c>
      <c r="DA5" s="921">
        <v>1</v>
      </c>
      <c r="DB5" s="302">
        <v>42607</v>
      </c>
      <c r="DC5" s="867"/>
      <c r="DD5" s="919">
        <f>SUM(DC5,-DB5)</f>
        <v>-42607</v>
      </c>
      <c r="DE5" s="920">
        <f>DD5/DB5</f>
        <v>-1</v>
      </c>
      <c r="DF5" s="922">
        <v>1</v>
      </c>
      <c r="DG5" s="867">
        <v>42967</v>
      </c>
      <c r="DH5" s="867"/>
      <c r="DI5" s="919">
        <f>SUM(DH5,-DG5)</f>
        <v>-42967</v>
      </c>
      <c r="DJ5" s="920">
        <f>DI5/DG5</f>
        <v>-1</v>
      </c>
      <c r="DK5" s="875"/>
      <c r="DL5" s="866"/>
      <c r="DN5" s="876">
        <v>1</v>
      </c>
      <c r="DO5" s="279" t="s">
        <v>245</v>
      </c>
      <c r="DP5" s="867"/>
      <c r="DQ5" s="867">
        <v>42967</v>
      </c>
      <c r="DR5" s="919">
        <f>SUM(DQ5,-DP5)</f>
        <v>42967</v>
      </c>
      <c r="DS5" s="920" t="e">
        <f>DR5/DP5</f>
        <v>#DIV/0!</v>
      </c>
      <c r="DT5" s="921">
        <v>1</v>
      </c>
      <c r="DU5" s="302">
        <v>42607</v>
      </c>
      <c r="DV5" s="867"/>
      <c r="DW5" s="919">
        <f>SUM(DV5,-DU5)</f>
        <v>-42607</v>
      </c>
      <c r="DX5" s="920">
        <f>DW5/DU5</f>
        <v>-1</v>
      </c>
      <c r="DY5" s="922">
        <v>1</v>
      </c>
      <c r="DZ5" s="867">
        <v>42967</v>
      </c>
      <c r="EA5" s="867"/>
      <c r="EB5" s="919">
        <f>SUM(EA5,-DZ5)</f>
        <v>-42967</v>
      </c>
      <c r="EC5" s="920">
        <f>EB5/DZ5</f>
        <v>-1</v>
      </c>
      <c r="ED5" s="1200"/>
      <c r="EE5" s="866"/>
      <c r="EG5" s="400">
        <v>1</v>
      </c>
      <c r="EH5" s="279" t="s">
        <v>245</v>
      </c>
      <c r="EI5" s="867"/>
      <c r="EJ5" s="867">
        <v>42967</v>
      </c>
      <c r="EK5" s="919">
        <f>SUM(EJ5,-EI5)</f>
        <v>42967</v>
      </c>
      <c r="EL5" s="920" t="e">
        <f>EK5/EI5</f>
        <v>#DIV/0!</v>
      </c>
      <c r="EM5" s="921">
        <v>1</v>
      </c>
      <c r="EN5" s="302">
        <v>42607</v>
      </c>
      <c r="EO5" s="867"/>
      <c r="EP5" s="919">
        <f>SUM(EO5,-EN5)</f>
        <v>-42607</v>
      </c>
      <c r="EQ5" s="920">
        <f>EP5/EN5</f>
        <v>-1</v>
      </c>
      <c r="ER5" s="922">
        <v>1</v>
      </c>
      <c r="ES5" s="867">
        <v>42967</v>
      </c>
      <c r="ET5" s="867"/>
      <c r="EU5" s="919">
        <f>SUM(ET5,-ES5)</f>
        <v>-42967</v>
      </c>
      <c r="EV5" s="920">
        <f>EU5/ES5</f>
        <v>-1</v>
      </c>
      <c r="EW5" s="875"/>
      <c r="EX5" s="866"/>
      <c r="EZ5" s="876">
        <v>1</v>
      </c>
      <c r="FA5" s="279" t="s">
        <v>245</v>
      </c>
      <c r="FB5" s="867"/>
      <c r="FC5" s="867">
        <v>42967</v>
      </c>
      <c r="FD5" s="919">
        <f>SUM(FC5,-FB5)</f>
        <v>42967</v>
      </c>
      <c r="FE5" s="920" t="e">
        <f>FD5/FB5</f>
        <v>#DIV/0!</v>
      </c>
      <c r="FF5" s="921">
        <v>1</v>
      </c>
      <c r="FG5" s="302">
        <v>42607</v>
      </c>
      <c r="FH5" s="867"/>
      <c r="FI5" s="919">
        <f>SUM(FH5,-FG5)</f>
        <v>-42607</v>
      </c>
      <c r="FJ5" s="920">
        <f>FI5/FG5</f>
        <v>-1</v>
      </c>
      <c r="FK5" s="922">
        <v>1</v>
      </c>
      <c r="FL5" s="867">
        <v>42967</v>
      </c>
      <c r="FM5" s="867"/>
      <c r="FN5" s="919">
        <f>SUM(FM5,-FL5)</f>
        <v>-42967</v>
      </c>
      <c r="FO5" s="920">
        <f>FN5/FL5</f>
        <v>-1</v>
      </c>
      <c r="FP5" s="1200"/>
      <c r="FQ5" s="866"/>
      <c r="FS5" s="400">
        <v>1</v>
      </c>
      <c r="FT5" s="279" t="s">
        <v>245</v>
      </c>
      <c r="FU5" s="867"/>
      <c r="FV5" s="867">
        <v>42967</v>
      </c>
      <c r="FW5" s="919">
        <f>SUM(FV5,-FU5)</f>
        <v>42967</v>
      </c>
      <c r="FX5" s="920" t="e">
        <f>FW5/FU5</f>
        <v>#DIV/0!</v>
      </c>
      <c r="FY5" s="921">
        <v>1</v>
      </c>
      <c r="FZ5" s="302">
        <v>42607</v>
      </c>
      <c r="GA5" s="867"/>
      <c r="GB5" s="919">
        <f>SUM(GA5,-FZ5)</f>
        <v>-42607</v>
      </c>
      <c r="GC5" s="920">
        <f>GB5/FZ5</f>
        <v>-1</v>
      </c>
      <c r="GD5" s="922">
        <v>1</v>
      </c>
      <c r="GE5" s="867">
        <v>42967</v>
      </c>
      <c r="GF5" s="867"/>
      <c r="GG5" s="919">
        <f>SUM(GF5,-GE5)</f>
        <v>-42967</v>
      </c>
      <c r="GH5" s="920">
        <f>GG5/GE5</f>
        <v>-1</v>
      </c>
      <c r="GI5" s="875"/>
      <c r="GJ5" s="866"/>
      <c r="GL5" s="876">
        <v>1</v>
      </c>
      <c r="GM5" s="279" t="s">
        <v>245</v>
      </c>
      <c r="GN5" s="867"/>
      <c r="GO5" s="867">
        <v>42967</v>
      </c>
      <c r="GP5" s="919">
        <f>SUM(GO5,-GN5)</f>
        <v>42967</v>
      </c>
      <c r="GQ5" s="920" t="e">
        <f>GP5/GN5</f>
        <v>#DIV/0!</v>
      </c>
      <c r="GR5" s="921">
        <v>1</v>
      </c>
      <c r="GS5" s="302">
        <v>42607</v>
      </c>
      <c r="GT5" s="867"/>
      <c r="GU5" s="919">
        <f>SUM(GT5,-GS5)</f>
        <v>-42607</v>
      </c>
      <c r="GV5" s="920">
        <f>GU5/GS5</f>
        <v>-1</v>
      </c>
      <c r="GW5" s="922">
        <v>1</v>
      </c>
      <c r="GX5" s="867">
        <v>42967</v>
      </c>
      <c r="GY5" s="867"/>
      <c r="GZ5" s="919">
        <f>SUM(GY5,-GX5)</f>
        <v>-42967</v>
      </c>
      <c r="HA5" s="920">
        <f>GZ5/GX5</f>
        <v>-1</v>
      </c>
      <c r="HB5" s="1200"/>
      <c r="HC5" s="866"/>
      <c r="HE5" s="400">
        <v>1</v>
      </c>
      <c r="HF5" s="279" t="s">
        <v>245</v>
      </c>
      <c r="HG5" s="867"/>
      <c r="HH5" s="867">
        <v>42967</v>
      </c>
      <c r="HI5" s="919">
        <f>SUM(HH5,-HG5)</f>
        <v>42967</v>
      </c>
      <c r="HJ5" s="920" t="e">
        <f>HI5/HG5</f>
        <v>#DIV/0!</v>
      </c>
      <c r="HK5" s="921">
        <v>1</v>
      </c>
      <c r="HL5" s="302">
        <v>42607</v>
      </c>
      <c r="HM5" s="867"/>
      <c r="HN5" s="919">
        <f>SUM(HM5,-HL5)</f>
        <v>-42607</v>
      </c>
      <c r="HO5" s="920">
        <f>HN5/HL5</f>
        <v>-1</v>
      </c>
      <c r="HP5" s="922">
        <v>1</v>
      </c>
      <c r="HQ5" s="867">
        <v>42967</v>
      </c>
      <c r="HR5" s="867"/>
      <c r="HS5" s="919">
        <f>SUM(HR5,-HQ5)</f>
        <v>-42967</v>
      </c>
      <c r="HT5" s="920">
        <f>HS5/HQ5</f>
        <v>-1</v>
      </c>
      <c r="HU5" s="875"/>
      <c r="HV5" s="866"/>
      <c r="HX5" s="876">
        <v>1</v>
      </c>
      <c r="HY5" s="279" t="s">
        <v>245</v>
      </c>
      <c r="HZ5" s="867"/>
      <c r="IA5" s="867">
        <v>42967</v>
      </c>
      <c r="IB5" s="919">
        <f>SUM(IA5,-HZ5)</f>
        <v>42967</v>
      </c>
      <c r="IC5" s="920" t="e">
        <f>IB5/HZ5</f>
        <v>#DIV/0!</v>
      </c>
      <c r="ID5" s="921">
        <v>1</v>
      </c>
      <c r="IE5" s="302">
        <v>42607</v>
      </c>
      <c r="IF5" s="867"/>
      <c r="IG5" s="919">
        <f>SUM(IF5,-IE5)</f>
        <v>-42607</v>
      </c>
      <c r="IH5" s="920">
        <f>IG5/IE5</f>
        <v>-1</v>
      </c>
      <c r="II5" s="922">
        <v>1</v>
      </c>
      <c r="IJ5" s="867">
        <v>42967</v>
      </c>
      <c r="IK5" s="867"/>
      <c r="IL5" s="919">
        <f>SUM(IK5,-IJ5)</f>
        <v>-42967</v>
      </c>
      <c r="IM5" s="920">
        <f>IL5/IJ5</f>
        <v>-1</v>
      </c>
      <c r="IN5" s="1200"/>
      <c r="IO5" s="866"/>
      <c r="IQ5" s="1314">
        <v>1</v>
      </c>
      <c r="IR5" s="279" t="s">
        <v>245</v>
      </c>
      <c r="IS5" s="867"/>
      <c r="IT5" s="867">
        <v>42967</v>
      </c>
      <c r="IU5" s="919">
        <f>SUM(IT5,-IS5)</f>
        <v>42967</v>
      </c>
      <c r="IV5" s="920" t="e">
        <f>IU5/IS5</f>
        <v>#DIV/0!</v>
      </c>
      <c r="IW5" s="921">
        <v>1</v>
      </c>
      <c r="IX5" s="302">
        <v>42607</v>
      </c>
      <c r="IY5" s="867"/>
      <c r="IZ5" s="919">
        <f>SUM(IY5,-IX5)</f>
        <v>-42607</v>
      </c>
      <c r="JA5" s="920">
        <f>IZ5/IX5</f>
        <v>-1</v>
      </c>
      <c r="JB5" s="922">
        <v>1</v>
      </c>
      <c r="JC5" s="867">
        <v>42967</v>
      </c>
      <c r="JD5" s="867"/>
      <c r="JE5" s="919">
        <f>SUM(JD5,-JC5)</f>
        <v>-42967</v>
      </c>
      <c r="JF5" s="920">
        <f>JE5/JC5</f>
        <v>-1</v>
      </c>
      <c r="JG5" s="1318"/>
      <c r="JH5" s="866"/>
    </row>
    <row r="6" spans="1:268" hidden="1">
      <c r="A6" s="400">
        <v>2</v>
      </c>
      <c r="B6" s="279" t="s">
        <v>246</v>
      </c>
      <c r="C6" s="867">
        <v>17478</v>
      </c>
      <c r="D6" s="867">
        <v>16044</v>
      </c>
      <c r="E6" s="919">
        <f t="shared" ref="E6:E7" si="0">SUM(D6,-C6)</f>
        <v>-1434</v>
      </c>
      <c r="F6" s="923">
        <f t="shared" ref="F6:F7" si="1">E6/C6</f>
        <v>-8.2046000686577414E-2</v>
      </c>
      <c r="G6" s="921">
        <v>2</v>
      </c>
      <c r="H6" s="302">
        <v>15909</v>
      </c>
      <c r="I6" s="867"/>
      <c r="J6" s="919">
        <f t="shared" ref="J6:J7" si="2">SUM(I6,-H6)</f>
        <v>-15909</v>
      </c>
      <c r="K6" s="923">
        <f t="shared" ref="K6:K7" si="3">J6/H6</f>
        <v>-1</v>
      </c>
      <c r="L6" s="922">
        <v>2</v>
      </c>
      <c r="M6" s="867">
        <v>16044</v>
      </c>
      <c r="N6" s="867"/>
      <c r="O6" s="919">
        <f t="shared" ref="O6:O7" si="4">SUM(N6,-M6)</f>
        <v>-16044</v>
      </c>
      <c r="P6" s="923">
        <f t="shared" ref="P6:P7" si="5">O6/M6</f>
        <v>-1</v>
      </c>
      <c r="Q6" s="875"/>
      <c r="R6" s="866"/>
      <c r="U6" s="1309">
        <v>2</v>
      </c>
      <c r="V6" s="279" t="s">
        <v>246</v>
      </c>
      <c r="W6" s="867">
        <v>17478</v>
      </c>
      <c r="X6" s="867">
        <v>16044</v>
      </c>
      <c r="Y6" s="919">
        <f t="shared" ref="Y6:Y7" si="6">SUM(X6,-W6)</f>
        <v>-1434</v>
      </c>
      <c r="Z6" s="923">
        <f t="shared" ref="Z6:Z7" si="7">Y6/W6</f>
        <v>-8.2046000686577414E-2</v>
      </c>
      <c r="AA6" s="921">
        <v>2</v>
      </c>
      <c r="AB6" s="302">
        <v>15909</v>
      </c>
      <c r="AC6" s="867"/>
      <c r="AD6" s="919">
        <f t="shared" ref="AD6:AD7" si="8">SUM(AC6,-AB6)</f>
        <v>-15909</v>
      </c>
      <c r="AE6" s="923">
        <f t="shared" ref="AE6:AE7" si="9">AD6/AB6</f>
        <v>-1</v>
      </c>
      <c r="AF6" s="922">
        <v>2</v>
      </c>
      <c r="AG6" s="867">
        <v>16044</v>
      </c>
      <c r="AH6" s="867"/>
      <c r="AI6" s="919">
        <f t="shared" ref="AI6:AI7" si="10">SUM(AH6,-AG6)</f>
        <v>-16044</v>
      </c>
      <c r="AJ6" s="923">
        <f t="shared" ref="AJ6:AJ7" si="11">AI6/AG6</f>
        <v>-1</v>
      </c>
      <c r="AK6" s="1313"/>
      <c r="AL6" s="866"/>
      <c r="AN6" s="876">
        <v>2</v>
      </c>
      <c r="AO6" s="279" t="s">
        <v>246</v>
      </c>
      <c r="AP6" s="867">
        <v>17478</v>
      </c>
      <c r="AQ6" s="867">
        <v>16044</v>
      </c>
      <c r="AR6" s="919">
        <f t="shared" ref="AR6:AR7" si="12">SUM(AQ6,-AP6)</f>
        <v>-1434</v>
      </c>
      <c r="AS6" s="923">
        <f t="shared" ref="AS6:AS7" si="13">AR6/AP6</f>
        <v>-8.2046000686577414E-2</v>
      </c>
      <c r="AT6" s="921">
        <v>2</v>
      </c>
      <c r="AU6" s="302">
        <v>15909</v>
      </c>
      <c r="AV6" s="867"/>
      <c r="AW6" s="919">
        <f t="shared" ref="AW6:AW7" si="14">SUM(AV6,-AU6)</f>
        <v>-15909</v>
      </c>
      <c r="AX6" s="923">
        <f t="shared" ref="AX6:AX7" si="15">AW6/AU6</f>
        <v>-1</v>
      </c>
      <c r="AY6" s="922">
        <v>2</v>
      </c>
      <c r="AZ6" s="867">
        <v>16044</v>
      </c>
      <c r="BA6" s="867"/>
      <c r="BB6" s="919">
        <f t="shared" ref="BB6:BB7" si="16">SUM(BA6,-AZ6)</f>
        <v>-16044</v>
      </c>
      <c r="BC6" s="923">
        <f t="shared" ref="BC6:BC7" si="17">BB6/AZ6</f>
        <v>-1</v>
      </c>
      <c r="BD6" s="1200"/>
      <c r="BE6" s="866"/>
      <c r="BH6" s="400">
        <v>2</v>
      </c>
      <c r="BI6" s="279" t="s">
        <v>246</v>
      </c>
      <c r="BJ6" s="867">
        <v>17478</v>
      </c>
      <c r="BK6" s="867">
        <v>16044</v>
      </c>
      <c r="BL6" s="919">
        <f t="shared" ref="BL6:BL7" si="18">SUM(BK6,-BJ6)</f>
        <v>-1434</v>
      </c>
      <c r="BM6" s="923">
        <f t="shared" ref="BM6:BM7" si="19">BL6/BJ6</f>
        <v>-8.2046000686577414E-2</v>
      </c>
      <c r="BN6" s="921">
        <v>2</v>
      </c>
      <c r="BO6" s="302">
        <v>15909</v>
      </c>
      <c r="BP6" s="867"/>
      <c r="BQ6" s="919">
        <f t="shared" ref="BQ6:BQ7" si="20">SUM(BP6,-BO6)</f>
        <v>-15909</v>
      </c>
      <c r="BR6" s="923">
        <f t="shared" ref="BR6:BR7" si="21">BQ6/BO6</f>
        <v>-1</v>
      </c>
      <c r="BS6" s="922">
        <v>2</v>
      </c>
      <c r="BT6" s="867">
        <v>16044</v>
      </c>
      <c r="BU6" s="867"/>
      <c r="BV6" s="919">
        <f t="shared" ref="BV6:BV7" si="22">SUM(BU6,-BT6)</f>
        <v>-16044</v>
      </c>
      <c r="BW6" s="923">
        <f t="shared" ref="BW6:BW7" si="23">BV6/BT6</f>
        <v>-1</v>
      </c>
      <c r="BX6" s="875"/>
      <c r="BY6" s="866"/>
      <c r="CB6" s="876">
        <v>2</v>
      </c>
      <c r="CC6" s="279" t="s">
        <v>246</v>
      </c>
      <c r="CD6" s="867">
        <v>17478</v>
      </c>
      <c r="CE6" s="867">
        <v>16044</v>
      </c>
      <c r="CF6" s="919">
        <f t="shared" ref="CF6:CF7" si="24">SUM(CE6,-CD6)</f>
        <v>-1434</v>
      </c>
      <c r="CG6" s="923">
        <f t="shared" ref="CG6:CG7" si="25">CF6/CD6</f>
        <v>-8.2046000686577414E-2</v>
      </c>
      <c r="CH6" s="921">
        <v>2</v>
      </c>
      <c r="CI6" s="302">
        <v>15909</v>
      </c>
      <c r="CJ6" s="867"/>
      <c r="CK6" s="919">
        <f t="shared" ref="CK6:CK7" si="26">SUM(CJ6,-CI6)</f>
        <v>-15909</v>
      </c>
      <c r="CL6" s="923">
        <f t="shared" ref="CL6:CL7" si="27">CK6/CI6</f>
        <v>-1</v>
      </c>
      <c r="CM6" s="922">
        <v>2</v>
      </c>
      <c r="CN6" s="867">
        <v>16044</v>
      </c>
      <c r="CO6" s="867"/>
      <c r="CP6" s="919">
        <f t="shared" ref="CP6:CP7" si="28">SUM(CO6,-CN6)</f>
        <v>-16044</v>
      </c>
      <c r="CQ6" s="923">
        <f t="shared" ref="CQ6:CQ7" si="29">CP6/CN6</f>
        <v>-1</v>
      </c>
      <c r="CR6" s="1200"/>
      <c r="CS6" s="866"/>
      <c r="CU6" s="400">
        <v>2</v>
      </c>
      <c r="CV6" s="279" t="s">
        <v>246</v>
      </c>
      <c r="CW6" s="867">
        <v>17478</v>
      </c>
      <c r="CX6" s="867">
        <v>16044</v>
      </c>
      <c r="CY6" s="919">
        <f t="shared" ref="CY6:CY7" si="30">SUM(CX6,-CW6)</f>
        <v>-1434</v>
      </c>
      <c r="CZ6" s="923">
        <f t="shared" ref="CZ6:CZ7" si="31">CY6/CW6</f>
        <v>-8.2046000686577414E-2</v>
      </c>
      <c r="DA6" s="921">
        <v>2</v>
      </c>
      <c r="DB6" s="302">
        <v>15909</v>
      </c>
      <c r="DC6" s="867"/>
      <c r="DD6" s="919">
        <f t="shared" ref="DD6:DD7" si="32">SUM(DC6,-DB6)</f>
        <v>-15909</v>
      </c>
      <c r="DE6" s="923">
        <f t="shared" ref="DE6:DE7" si="33">DD6/DB6</f>
        <v>-1</v>
      </c>
      <c r="DF6" s="922">
        <v>2</v>
      </c>
      <c r="DG6" s="867">
        <v>16044</v>
      </c>
      <c r="DH6" s="867"/>
      <c r="DI6" s="919">
        <f t="shared" ref="DI6:DI7" si="34">SUM(DH6,-DG6)</f>
        <v>-16044</v>
      </c>
      <c r="DJ6" s="923">
        <f t="shared" ref="DJ6:DJ7" si="35">DI6/DG6</f>
        <v>-1</v>
      </c>
      <c r="DK6" s="875"/>
      <c r="DL6" s="866"/>
      <c r="DN6" s="876">
        <v>2</v>
      </c>
      <c r="DO6" s="279" t="s">
        <v>246</v>
      </c>
      <c r="DP6" s="867">
        <v>17478</v>
      </c>
      <c r="DQ6" s="867">
        <v>16044</v>
      </c>
      <c r="DR6" s="919">
        <f t="shared" ref="DR6:DR7" si="36">SUM(DQ6,-DP6)</f>
        <v>-1434</v>
      </c>
      <c r="DS6" s="923">
        <f t="shared" ref="DS6:DS7" si="37">DR6/DP6</f>
        <v>-8.2046000686577414E-2</v>
      </c>
      <c r="DT6" s="921">
        <v>2</v>
      </c>
      <c r="DU6" s="302">
        <v>15909</v>
      </c>
      <c r="DV6" s="867"/>
      <c r="DW6" s="919">
        <f t="shared" ref="DW6:DW7" si="38">SUM(DV6,-DU6)</f>
        <v>-15909</v>
      </c>
      <c r="DX6" s="923">
        <f t="shared" ref="DX6:DX7" si="39">DW6/DU6</f>
        <v>-1</v>
      </c>
      <c r="DY6" s="922">
        <v>2</v>
      </c>
      <c r="DZ6" s="867">
        <v>16044</v>
      </c>
      <c r="EA6" s="867"/>
      <c r="EB6" s="919">
        <f t="shared" ref="EB6:EB7" si="40">SUM(EA6,-DZ6)</f>
        <v>-16044</v>
      </c>
      <c r="EC6" s="923">
        <f t="shared" ref="EC6:EC7" si="41">EB6/DZ6</f>
        <v>-1</v>
      </c>
      <c r="ED6" s="1200"/>
      <c r="EE6" s="866"/>
      <c r="EG6" s="400">
        <v>2</v>
      </c>
      <c r="EH6" s="279" t="s">
        <v>246</v>
      </c>
      <c r="EI6" s="867">
        <v>17478</v>
      </c>
      <c r="EJ6" s="867">
        <v>16044</v>
      </c>
      <c r="EK6" s="919">
        <f t="shared" ref="EK6:EK7" si="42">SUM(EJ6,-EI6)</f>
        <v>-1434</v>
      </c>
      <c r="EL6" s="923">
        <f t="shared" ref="EL6:EL7" si="43">EK6/EI6</f>
        <v>-8.2046000686577414E-2</v>
      </c>
      <c r="EM6" s="921">
        <v>2</v>
      </c>
      <c r="EN6" s="302">
        <v>15909</v>
      </c>
      <c r="EO6" s="867"/>
      <c r="EP6" s="919">
        <f t="shared" ref="EP6:EP7" si="44">SUM(EO6,-EN6)</f>
        <v>-15909</v>
      </c>
      <c r="EQ6" s="923">
        <f t="shared" ref="EQ6:EQ7" si="45">EP6/EN6</f>
        <v>-1</v>
      </c>
      <c r="ER6" s="922">
        <v>2</v>
      </c>
      <c r="ES6" s="867">
        <v>16044</v>
      </c>
      <c r="ET6" s="867"/>
      <c r="EU6" s="919">
        <f t="shared" ref="EU6:EU7" si="46">SUM(ET6,-ES6)</f>
        <v>-16044</v>
      </c>
      <c r="EV6" s="923">
        <f t="shared" ref="EV6:EV7" si="47">EU6/ES6</f>
        <v>-1</v>
      </c>
      <c r="EW6" s="875"/>
      <c r="EX6" s="866"/>
      <c r="EZ6" s="876">
        <v>2</v>
      </c>
      <c r="FA6" s="279" t="s">
        <v>246</v>
      </c>
      <c r="FB6" s="867">
        <v>17478</v>
      </c>
      <c r="FC6" s="867">
        <v>16044</v>
      </c>
      <c r="FD6" s="919">
        <f t="shared" ref="FD6:FD7" si="48">SUM(FC6,-FB6)</f>
        <v>-1434</v>
      </c>
      <c r="FE6" s="923">
        <f t="shared" ref="FE6:FE7" si="49">FD6/FB6</f>
        <v>-8.2046000686577414E-2</v>
      </c>
      <c r="FF6" s="921">
        <v>2</v>
      </c>
      <c r="FG6" s="302">
        <v>15909</v>
      </c>
      <c r="FH6" s="867"/>
      <c r="FI6" s="919">
        <f t="shared" ref="FI6:FI7" si="50">SUM(FH6,-FG6)</f>
        <v>-15909</v>
      </c>
      <c r="FJ6" s="923">
        <f t="shared" ref="FJ6:FJ7" si="51">FI6/FG6</f>
        <v>-1</v>
      </c>
      <c r="FK6" s="922">
        <v>2</v>
      </c>
      <c r="FL6" s="867">
        <v>16044</v>
      </c>
      <c r="FM6" s="867"/>
      <c r="FN6" s="919">
        <f t="shared" ref="FN6:FN7" si="52">SUM(FM6,-FL6)</f>
        <v>-16044</v>
      </c>
      <c r="FO6" s="923">
        <f t="shared" ref="FO6:FO7" si="53">FN6/FL6</f>
        <v>-1</v>
      </c>
      <c r="FP6" s="1200"/>
      <c r="FQ6" s="866"/>
      <c r="FS6" s="400">
        <v>2</v>
      </c>
      <c r="FT6" s="279" t="s">
        <v>246</v>
      </c>
      <c r="FU6" s="867">
        <v>17478</v>
      </c>
      <c r="FV6" s="867">
        <v>16044</v>
      </c>
      <c r="FW6" s="919">
        <f t="shared" ref="FW6:FW7" si="54">SUM(FV6,-FU6)</f>
        <v>-1434</v>
      </c>
      <c r="FX6" s="923">
        <f t="shared" ref="FX6:FX7" si="55">FW6/FU6</f>
        <v>-8.2046000686577414E-2</v>
      </c>
      <c r="FY6" s="921">
        <v>2</v>
      </c>
      <c r="FZ6" s="302">
        <v>15909</v>
      </c>
      <c r="GA6" s="867"/>
      <c r="GB6" s="919">
        <f t="shared" ref="GB6:GB7" si="56">SUM(GA6,-FZ6)</f>
        <v>-15909</v>
      </c>
      <c r="GC6" s="923">
        <f t="shared" ref="GC6:GC7" si="57">GB6/FZ6</f>
        <v>-1</v>
      </c>
      <c r="GD6" s="922">
        <v>2</v>
      </c>
      <c r="GE6" s="867">
        <v>16044</v>
      </c>
      <c r="GF6" s="867"/>
      <c r="GG6" s="919">
        <f t="shared" ref="GG6:GG7" si="58">SUM(GF6,-GE6)</f>
        <v>-16044</v>
      </c>
      <c r="GH6" s="923">
        <f t="shared" ref="GH6:GH7" si="59">GG6/GE6</f>
        <v>-1</v>
      </c>
      <c r="GI6" s="875"/>
      <c r="GJ6" s="866"/>
      <c r="GL6" s="876">
        <v>2</v>
      </c>
      <c r="GM6" s="279" t="s">
        <v>246</v>
      </c>
      <c r="GN6" s="867">
        <v>17478</v>
      </c>
      <c r="GO6" s="867">
        <v>16044</v>
      </c>
      <c r="GP6" s="919">
        <f t="shared" ref="GP6:GP7" si="60">SUM(GO6,-GN6)</f>
        <v>-1434</v>
      </c>
      <c r="GQ6" s="923">
        <f t="shared" ref="GQ6:GQ7" si="61">GP6/GN6</f>
        <v>-8.2046000686577414E-2</v>
      </c>
      <c r="GR6" s="921">
        <v>2</v>
      </c>
      <c r="GS6" s="302">
        <v>15909</v>
      </c>
      <c r="GT6" s="867"/>
      <c r="GU6" s="919">
        <f t="shared" ref="GU6:GU7" si="62">SUM(GT6,-GS6)</f>
        <v>-15909</v>
      </c>
      <c r="GV6" s="923">
        <f t="shared" ref="GV6:GV7" si="63">GU6/GS6</f>
        <v>-1</v>
      </c>
      <c r="GW6" s="922">
        <v>2</v>
      </c>
      <c r="GX6" s="867">
        <v>16044</v>
      </c>
      <c r="GY6" s="867"/>
      <c r="GZ6" s="919">
        <f t="shared" ref="GZ6:GZ7" si="64">SUM(GY6,-GX6)</f>
        <v>-16044</v>
      </c>
      <c r="HA6" s="923">
        <f t="shared" ref="HA6:HA7" si="65">GZ6/GX6</f>
        <v>-1</v>
      </c>
      <c r="HB6" s="1200"/>
      <c r="HC6" s="866"/>
      <c r="HE6" s="400">
        <v>2</v>
      </c>
      <c r="HF6" s="279" t="s">
        <v>246</v>
      </c>
      <c r="HG6" s="867">
        <v>17478</v>
      </c>
      <c r="HH6" s="867">
        <v>16044</v>
      </c>
      <c r="HI6" s="919">
        <f t="shared" ref="HI6:HI7" si="66">SUM(HH6,-HG6)</f>
        <v>-1434</v>
      </c>
      <c r="HJ6" s="923">
        <f t="shared" ref="HJ6:HJ7" si="67">HI6/HG6</f>
        <v>-8.2046000686577414E-2</v>
      </c>
      <c r="HK6" s="921">
        <v>2</v>
      </c>
      <c r="HL6" s="302">
        <v>15909</v>
      </c>
      <c r="HM6" s="867"/>
      <c r="HN6" s="919">
        <f t="shared" ref="HN6:HN7" si="68">SUM(HM6,-HL6)</f>
        <v>-15909</v>
      </c>
      <c r="HO6" s="923">
        <f t="shared" ref="HO6:HO7" si="69">HN6/HL6</f>
        <v>-1</v>
      </c>
      <c r="HP6" s="922">
        <v>2</v>
      </c>
      <c r="HQ6" s="867">
        <v>16044</v>
      </c>
      <c r="HR6" s="867"/>
      <c r="HS6" s="919">
        <f t="shared" ref="HS6:HS7" si="70">SUM(HR6,-HQ6)</f>
        <v>-16044</v>
      </c>
      <c r="HT6" s="923">
        <f t="shared" ref="HT6:HT7" si="71">HS6/HQ6</f>
        <v>-1</v>
      </c>
      <c r="HU6" s="875"/>
      <c r="HV6" s="866"/>
      <c r="HX6" s="876">
        <v>2</v>
      </c>
      <c r="HY6" s="279" t="s">
        <v>246</v>
      </c>
      <c r="HZ6" s="867">
        <v>17478</v>
      </c>
      <c r="IA6" s="867">
        <v>16044</v>
      </c>
      <c r="IB6" s="919">
        <f t="shared" ref="IB6:IB7" si="72">SUM(IA6,-HZ6)</f>
        <v>-1434</v>
      </c>
      <c r="IC6" s="923">
        <f t="shared" ref="IC6:IC7" si="73">IB6/HZ6</f>
        <v>-8.2046000686577414E-2</v>
      </c>
      <c r="ID6" s="921">
        <v>2</v>
      </c>
      <c r="IE6" s="302">
        <v>15909</v>
      </c>
      <c r="IF6" s="867"/>
      <c r="IG6" s="919">
        <f t="shared" ref="IG6:IG7" si="74">SUM(IF6,-IE6)</f>
        <v>-15909</v>
      </c>
      <c r="IH6" s="923">
        <f t="shared" ref="IH6:IH7" si="75">IG6/IE6</f>
        <v>-1</v>
      </c>
      <c r="II6" s="922">
        <v>2</v>
      </c>
      <c r="IJ6" s="867">
        <v>16044</v>
      </c>
      <c r="IK6" s="867"/>
      <c r="IL6" s="919">
        <f t="shared" ref="IL6:IL7" si="76">SUM(IK6,-IJ6)</f>
        <v>-16044</v>
      </c>
      <c r="IM6" s="923">
        <f t="shared" ref="IM6:IM7" si="77">IL6/IJ6</f>
        <v>-1</v>
      </c>
      <c r="IN6" s="1200"/>
      <c r="IO6" s="866"/>
      <c r="IQ6" s="1314">
        <v>2</v>
      </c>
      <c r="IR6" s="279" t="s">
        <v>246</v>
      </c>
      <c r="IS6" s="867">
        <v>17478</v>
      </c>
      <c r="IT6" s="867">
        <v>16044</v>
      </c>
      <c r="IU6" s="919">
        <f t="shared" ref="IU6:IU7" si="78">SUM(IT6,-IS6)</f>
        <v>-1434</v>
      </c>
      <c r="IV6" s="923">
        <f t="shared" ref="IV6:IV7" si="79">IU6/IS6</f>
        <v>-8.2046000686577414E-2</v>
      </c>
      <c r="IW6" s="921">
        <v>2</v>
      </c>
      <c r="IX6" s="302">
        <v>15909</v>
      </c>
      <c r="IY6" s="867"/>
      <c r="IZ6" s="919">
        <f t="shared" ref="IZ6:IZ7" si="80">SUM(IY6,-IX6)</f>
        <v>-15909</v>
      </c>
      <c r="JA6" s="923">
        <f t="shared" ref="JA6:JA7" si="81">IZ6/IX6</f>
        <v>-1</v>
      </c>
      <c r="JB6" s="922">
        <v>2</v>
      </c>
      <c r="JC6" s="867">
        <v>16044</v>
      </c>
      <c r="JD6" s="867"/>
      <c r="JE6" s="919">
        <f t="shared" ref="JE6:JE7" si="82">SUM(JD6,-JC6)</f>
        <v>-16044</v>
      </c>
      <c r="JF6" s="923">
        <f t="shared" ref="JF6:JF7" si="83">JE6/JC6</f>
        <v>-1</v>
      </c>
      <c r="JG6" s="1318"/>
      <c r="JH6" s="866"/>
    </row>
    <row r="7" spans="1:268">
      <c r="A7" s="400">
        <v>1</v>
      </c>
      <c r="B7" s="924" t="s">
        <v>247</v>
      </c>
      <c r="C7" s="925"/>
      <c r="D7" s="925">
        <f>M7</f>
        <v>56755</v>
      </c>
      <c r="E7" s="926">
        <f t="shared" si="0"/>
        <v>56755</v>
      </c>
      <c r="F7" s="927" t="e">
        <f t="shared" si="1"/>
        <v>#DIV/0!</v>
      </c>
      <c r="G7" s="921"/>
      <c r="H7" s="925">
        <f>D7</f>
        <v>56755</v>
      </c>
      <c r="I7" s="925">
        <v>55426</v>
      </c>
      <c r="J7" s="926">
        <f t="shared" si="2"/>
        <v>-1329</v>
      </c>
      <c r="K7" s="928">
        <f t="shared" si="3"/>
        <v>-2.3416439080257246E-2</v>
      </c>
      <c r="L7" s="922"/>
      <c r="M7" s="929">
        <v>56755</v>
      </c>
      <c r="N7" s="929">
        <f>I7</f>
        <v>55426</v>
      </c>
      <c r="O7" s="930">
        <f t="shared" si="4"/>
        <v>-1329</v>
      </c>
      <c r="P7" s="931">
        <f t="shared" si="5"/>
        <v>-2.3416439080257246E-2</v>
      </c>
      <c r="Q7" s="400">
        <v>1</v>
      </c>
      <c r="R7" s="932">
        <f>SUM(I7,-$H$16)/$H$16</f>
        <v>-8.6404694402320834E-2</v>
      </c>
      <c r="U7" s="1309">
        <v>1</v>
      </c>
      <c r="V7" s="924" t="s">
        <v>247</v>
      </c>
      <c r="W7" s="925"/>
      <c r="X7" s="925">
        <f>AG7</f>
        <v>56755</v>
      </c>
      <c r="Y7" s="926">
        <f t="shared" si="6"/>
        <v>56755</v>
      </c>
      <c r="Z7" s="927" t="e">
        <f t="shared" si="7"/>
        <v>#DIV/0!</v>
      </c>
      <c r="AA7" s="921"/>
      <c r="AB7" s="925">
        <v>2170</v>
      </c>
      <c r="AC7" s="925">
        <v>2129</v>
      </c>
      <c r="AD7" s="926">
        <f t="shared" si="8"/>
        <v>-41</v>
      </c>
      <c r="AE7" s="928">
        <f t="shared" si="9"/>
        <v>-1.889400921658986E-2</v>
      </c>
      <c r="AF7" s="922"/>
      <c r="AG7" s="929">
        <v>56755</v>
      </c>
      <c r="AH7" s="929">
        <f>AC7</f>
        <v>2129</v>
      </c>
      <c r="AI7" s="930">
        <f t="shared" si="10"/>
        <v>-54626</v>
      </c>
      <c r="AJ7" s="931">
        <f t="shared" si="11"/>
        <v>-0.9624878865298212</v>
      </c>
      <c r="AK7" s="1309">
        <v>1</v>
      </c>
      <c r="AL7" s="932">
        <f>SUM(AC7,-$AB$16)/$AB$16</f>
        <v>-5.9213433495360145E-2</v>
      </c>
      <c r="AN7" s="876">
        <v>1</v>
      </c>
      <c r="AO7" s="924" t="s">
        <v>247</v>
      </c>
      <c r="AP7" s="925"/>
      <c r="AQ7" s="925">
        <f>AZ7</f>
        <v>56755</v>
      </c>
      <c r="AR7" s="926">
        <f t="shared" si="12"/>
        <v>56755</v>
      </c>
      <c r="AS7" s="927" t="e">
        <f t="shared" si="13"/>
        <v>#DIV/0!</v>
      </c>
      <c r="AT7" s="921"/>
      <c r="AU7" s="925">
        <v>624</v>
      </c>
      <c r="AV7" s="925">
        <v>624</v>
      </c>
      <c r="AW7" s="926">
        <f t="shared" si="14"/>
        <v>0</v>
      </c>
      <c r="AX7" s="939">
        <f t="shared" si="15"/>
        <v>0</v>
      </c>
      <c r="AY7" s="922"/>
      <c r="AZ7" s="929">
        <v>56755</v>
      </c>
      <c r="BA7" s="929">
        <f>AV7</f>
        <v>624</v>
      </c>
      <c r="BB7" s="930">
        <f t="shared" si="16"/>
        <v>-56131</v>
      </c>
      <c r="BC7" s="931">
        <f t="shared" si="17"/>
        <v>-0.98900537397586119</v>
      </c>
      <c r="BD7" s="876">
        <v>1</v>
      </c>
      <c r="BE7" s="932">
        <f>SUM(AV7,-$AU$16)/$AU$16</f>
        <v>-7.0044709388971685E-2</v>
      </c>
      <c r="BH7" s="1309">
        <v>1</v>
      </c>
      <c r="BI7" s="924" t="s">
        <v>247</v>
      </c>
      <c r="BJ7" s="925"/>
      <c r="BK7" s="925">
        <f>BT7</f>
        <v>56755</v>
      </c>
      <c r="BL7" s="926">
        <f t="shared" si="18"/>
        <v>56755</v>
      </c>
      <c r="BM7" s="927" t="e">
        <f t="shared" si="19"/>
        <v>#DIV/0!</v>
      </c>
      <c r="BN7" s="921"/>
      <c r="BO7" s="925">
        <v>1580</v>
      </c>
      <c r="BP7" s="925">
        <v>1537</v>
      </c>
      <c r="BQ7" s="926">
        <f t="shared" si="20"/>
        <v>-43</v>
      </c>
      <c r="BR7" s="928">
        <f t="shared" si="21"/>
        <v>-2.7215189873417721E-2</v>
      </c>
      <c r="BS7" s="922"/>
      <c r="BT7" s="929">
        <v>56755</v>
      </c>
      <c r="BU7" s="929">
        <f>BP7</f>
        <v>1537</v>
      </c>
      <c r="BV7" s="930">
        <f t="shared" si="22"/>
        <v>-55218</v>
      </c>
      <c r="BW7" s="931">
        <f t="shared" si="23"/>
        <v>-0.97291868557836314</v>
      </c>
      <c r="BX7" s="1309">
        <v>1</v>
      </c>
      <c r="BY7" s="932">
        <f>SUM(BP7,-$BO$16)/$BO$16</f>
        <v>-8.3482409063804414E-2</v>
      </c>
      <c r="CB7" s="876">
        <v>1</v>
      </c>
      <c r="CC7" s="924" t="s">
        <v>247</v>
      </c>
      <c r="CD7" s="925"/>
      <c r="CE7" s="925">
        <f>CN7</f>
        <v>56755</v>
      </c>
      <c r="CF7" s="926">
        <f t="shared" si="24"/>
        <v>56755</v>
      </c>
      <c r="CG7" s="927" t="e">
        <f t="shared" si="25"/>
        <v>#DIV/0!</v>
      </c>
      <c r="CH7" s="921"/>
      <c r="CI7" s="925">
        <v>1180</v>
      </c>
      <c r="CJ7" s="925">
        <v>1105</v>
      </c>
      <c r="CK7" s="926">
        <f t="shared" si="26"/>
        <v>-75</v>
      </c>
      <c r="CL7" s="928">
        <f t="shared" si="27"/>
        <v>-6.3559322033898302E-2</v>
      </c>
      <c r="CM7" s="922"/>
      <c r="CN7" s="929">
        <v>56755</v>
      </c>
      <c r="CO7" s="929">
        <f>CJ7</f>
        <v>1105</v>
      </c>
      <c r="CP7" s="930">
        <f t="shared" si="28"/>
        <v>-55650</v>
      </c>
      <c r="CQ7" s="931">
        <f t="shared" si="29"/>
        <v>-0.98053034974892084</v>
      </c>
      <c r="CR7" s="876">
        <v>1</v>
      </c>
      <c r="CS7" s="932">
        <f>SUM(CJ7,-$CI$16)/$CI$16</f>
        <v>-0.1326530612244898</v>
      </c>
      <c r="CU7" s="1309">
        <v>1</v>
      </c>
      <c r="CV7" s="924" t="s">
        <v>247</v>
      </c>
      <c r="CW7" s="925"/>
      <c r="CX7" s="925">
        <f>DG7</f>
        <v>56755</v>
      </c>
      <c r="CY7" s="926">
        <f t="shared" si="30"/>
        <v>56755</v>
      </c>
      <c r="CZ7" s="927" t="e">
        <f t="shared" si="31"/>
        <v>#DIV/0!</v>
      </c>
      <c r="DA7" s="921"/>
      <c r="DB7" s="925">
        <v>298</v>
      </c>
      <c r="DC7" s="925">
        <v>284</v>
      </c>
      <c r="DD7" s="926">
        <f t="shared" si="32"/>
        <v>-14</v>
      </c>
      <c r="DE7" s="928">
        <f t="shared" si="33"/>
        <v>-4.6979865771812082E-2</v>
      </c>
      <c r="DF7" s="922"/>
      <c r="DG7" s="929">
        <v>56755</v>
      </c>
      <c r="DH7" s="929">
        <f>DC7</f>
        <v>284</v>
      </c>
      <c r="DI7" s="930">
        <f t="shared" si="34"/>
        <v>-56471</v>
      </c>
      <c r="DJ7" s="931">
        <f t="shared" si="35"/>
        <v>-0.99499603559157779</v>
      </c>
      <c r="DK7" s="1309">
        <v>1</v>
      </c>
      <c r="DL7" s="932">
        <f>SUM(DC7,-$DC$16)/$DC$16</f>
        <v>-7.4918566775244305E-2</v>
      </c>
      <c r="DN7" s="876">
        <v>1</v>
      </c>
      <c r="DO7" s="924" t="s">
        <v>247</v>
      </c>
      <c r="DP7" s="925"/>
      <c r="DQ7" s="925">
        <f>DZ7</f>
        <v>56755</v>
      </c>
      <c r="DR7" s="926">
        <f t="shared" si="36"/>
        <v>56755</v>
      </c>
      <c r="DS7" s="927" t="e">
        <f t="shared" si="37"/>
        <v>#DIV/0!</v>
      </c>
      <c r="DT7" s="921"/>
      <c r="DU7" s="925">
        <v>392</v>
      </c>
      <c r="DV7" s="925">
        <v>355</v>
      </c>
      <c r="DW7" s="926">
        <f t="shared" si="38"/>
        <v>-37</v>
      </c>
      <c r="DX7" s="928">
        <f t="shared" si="39"/>
        <v>-9.438775510204081E-2</v>
      </c>
      <c r="DY7" s="922"/>
      <c r="DZ7" s="929">
        <v>56755</v>
      </c>
      <c r="EA7" s="929">
        <f>DV7</f>
        <v>355</v>
      </c>
      <c r="EB7" s="930">
        <f t="shared" si="40"/>
        <v>-56400</v>
      </c>
      <c r="EC7" s="931">
        <f t="shared" si="41"/>
        <v>-0.99374504448947232</v>
      </c>
      <c r="ED7" s="876">
        <v>1</v>
      </c>
      <c r="EE7" s="932">
        <f>SUM(DV7,-$DU$16)/$DU$16</f>
        <v>-0.21633554083885209</v>
      </c>
      <c r="EG7" s="1309">
        <v>1</v>
      </c>
      <c r="EH7" s="924" t="s">
        <v>247</v>
      </c>
      <c r="EI7" s="925"/>
      <c r="EJ7" s="925">
        <f>ES7</f>
        <v>56755</v>
      </c>
      <c r="EK7" s="926">
        <f t="shared" si="42"/>
        <v>56755</v>
      </c>
      <c r="EL7" s="927" t="e">
        <f t="shared" si="43"/>
        <v>#DIV/0!</v>
      </c>
      <c r="EM7" s="921"/>
      <c r="EN7" s="925">
        <v>318</v>
      </c>
      <c r="EO7" s="925">
        <v>311</v>
      </c>
      <c r="EP7" s="926">
        <f t="shared" si="44"/>
        <v>-7</v>
      </c>
      <c r="EQ7" s="928">
        <f t="shared" si="45"/>
        <v>-2.20125786163522E-2</v>
      </c>
      <c r="ER7" s="922"/>
      <c r="ES7" s="929">
        <v>56755</v>
      </c>
      <c r="ET7" s="929">
        <f>EO7</f>
        <v>311</v>
      </c>
      <c r="EU7" s="930">
        <f t="shared" si="46"/>
        <v>-56444</v>
      </c>
      <c r="EV7" s="931">
        <f t="shared" si="47"/>
        <v>-0.99452030658091795</v>
      </c>
      <c r="EW7" s="1309">
        <v>1</v>
      </c>
      <c r="EX7" s="932">
        <f>SUM(EO7,-$EN$16)/$EN$16</f>
        <v>-7.4404761904761904E-2</v>
      </c>
      <c r="EZ7" s="876">
        <v>1</v>
      </c>
      <c r="FA7" s="924" t="s">
        <v>247</v>
      </c>
      <c r="FB7" s="925"/>
      <c r="FC7" s="925">
        <f>FL7</f>
        <v>56755</v>
      </c>
      <c r="FD7" s="926">
        <f t="shared" si="48"/>
        <v>56755</v>
      </c>
      <c r="FE7" s="927" t="e">
        <f t="shared" si="49"/>
        <v>#DIV/0!</v>
      </c>
      <c r="FF7" s="921"/>
      <c r="FG7" s="925">
        <v>288</v>
      </c>
      <c r="FH7" s="925">
        <v>229</v>
      </c>
      <c r="FI7" s="926">
        <f t="shared" si="50"/>
        <v>-59</v>
      </c>
      <c r="FJ7" s="928">
        <f t="shared" si="51"/>
        <v>-0.2048611111111111</v>
      </c>
      <c r="FK7" s="922"/>
      <c r="FL7" s="929">
        <v>56755</v>
      </c>
      <c r="FM7" s="929">
        <f>FH7</f>
        <v>229</v>
      </c>
      <c r="FN7" s="930">
        <f t="shared" si="52"/>
        <v>-56526</v>
      </c>
      <c r="FO7" s="931">
        <f t="shared" si="53"/>
        <v>-0.99596511320588499</v>
      </c>
      <c r="FP7" s="876">
        <v>1</v>
      </c>
      <c r="FQ7" s="932">
        <f>SUM(FH7,-$FG$16)/$FG$16</f>
        <v>-0.24422442244224424</v>
      </c>
      <c r="FS7" s="1309">
        <v>1</v>
      </c>
      <c r="FT7" s="924" t="s">
        <v>247</v>
      </c>
      <c r="FU7" s="925"/>
      <c r="FV7" s="925">
        <f>GE7</f>
        <v>56755</v>
      </c>
      <c r="FW7" s="926">
        <f t="shared" si="54"/>
        <v>56755</v>
      </c>
      <c r="FX7" s="927" t="e">
        <f t="shared" si="55"/>
        <v>#DIV/0!</v>
      </c>
      <c r="FY7" s="921"/>
      <c r="FZ7" s="925">
        <v>320</v>
      </c>
      <c r="GA7" s="925">
        <v>478</v>
      </c>
      <c r="GB7" s="926">
        <f t="shared" si="56"/>
        <v>158</v>
      </c>
      <c r="GC7" s="939">
        <f t="shared" si="57"/>
        <v>0.49375000000000002</v>
      </c>
      <c r="GD7" s="922"/>
      <c r="GE7" s="929">
        <v>56755</v>
      </c>
      <c r="GF7" s="929">
        <f>GA7</f>
        <v>478</v>
      </c>
      <c r="GG7" s="930">
        <f t="shared" si="58"/>
        <v>-56277</v>
      </c>
      <c r="GH7" s="931">
        <f t="shared" si="59"/>
        <v>-0.99157783455202186</v>
      </c>
      <c r="GI7" s="1309">
        <v>1</v>
      </c>
      <c r="GJ7" s="932">
        <f>SUM(GA7,-$FZ$16)/$FZ$16</f>
        <v>-7.5435203094777567E-2</v>
      </c>
      <c r="GL7" s="876">
        <v>1</v>
      </c>
      <c r="GM7" s="924" t="s">
        <v>247</v>
      </c>
      <c r="GN7" s="925"/>
      <c r="GO7" s="925">
        <f>GX7</f>
        <v>56755</v>
      </c>
      <c r="GP7" s="926">
        <f t="shared" si="60"/>
        <v>56755</v>
      </c>
      <c r="GQ7" s="927" t="e">
        <f t="shared" si="61"/>
        <v>#DIV/0!</v>
      </c>
      <c r="GR7" s="921"/>
      <c r="GS7" s="925">
        <v>118</v>
      </c>
      <c r="GT7" s="925">
        <v>124</v>
      </c>
      <c r="GU7" s="926">
        <f t="shared" si="62"/>
        <v>6</v>
      </c>
      <c r="GV7" s="939">
        <f t="shared" si="63"/>
        <v>5.0847457627118647E-2</v>
      </c>
      <c r="GW7" s="922"/>
      <c r="GX7" s="929">
        <v>56755</v>
      </c>
      <c r="GY7" s="929">
        <f>GT7</f>
        <v>124</v>
      </c>
      <c r="GZ7" s="930">
        <f t="shared" si="64"/>
        <v>-56631</v>
      </c>
      <c r="HA7" s="931">
        <f t="shared" si="65"/>
        <v>-0.99781517046956214</v>
      </c>
      <c r="HB7" s="876">
        <v>1</v>
      </c>
      <c r="HC7" s="932">
        <f>SUM(GT7,-$GS$16)/$GS$16</f>
        <v>-0.11428571428571428</v>
      </c>
      <c r="HE7" s="1309">
        <v>1</v>
      </c>
      <c r="HF7" s="924" t="s">
        <v>247</v>
      </c>
      <c r="HG7" s="925"/>
      <c r="HH7" s="925">
        <f>HQ7</f>
        <v>56755</v>
      </c>
      <c r="HI7" s="926">
        <f t="shared" si="66"/>
        <v>56755</v>
      </c>
      <c r="HJ7" s="927" t="e">
        <f t="shared" si="67"/>
        <v>#DIV/0!</v>
      </c>
      <c r="HK7" s="921"/>
      <c r="HL7" s="925">
        <v>281</v>
      </c>
      <c r="HM7" s="925">
        <v>309</v>
      </c>
      <c r="HN7" s="926">
        <f t="shared" si="68"/>
        <v>28</v>
      </c>
      <c r="HO7" s="939">
        <f t="shared" si="69"/>
        <v>9.9644128113879002E-2</v>
      </c>
      <c r="HP7" s="922"/>
      <c r="HQ7" s="929">
        <v>56755</v>
      </c>
      <c r="HR7" s="929">
        <f>HM7</f>
        <v>309</v>
      </c>
      <c r="HS7" s="930">
        <f t="shared" si="70"/>
        <v>-56446</v>
      </c>
      <c r="HT7" s="931">
        <f t="shared" si="71"/>
        <v>-0.99455554576689276</v>
      </c>
      <c r="HU7" s="1309">
        <v>1</v>
      </c>
      <c r="HV7" s="932">
        <f>SUM(HM7,-$HL$16)/$HL$16</f>
        <v>-0.1069364161849711</v>
      </c>
      <c r="HX7" s="876">
        <v>1</v>
      </c>
      <c r="HY7" s="924" t="s">
        <v>247</v>
      </c>
      <c r="HZ7" s="925"/>
      <c r="IA7" s="925">
        <f>IJ7</f>
        <v>56755</v>
      </c>
      <c r="IB7" s="926">
        <f t="shared" si="72"/>
        <v>56755</v>
      </c>
      <c r="IC7" s="927" t="e">
        <f t="shared" si="73"/>
        <v>#DIV/0!</v>
      </c>
      <c r="ID7" s="921"/>
      <c r="IE7" s="925">
        <v>663</v>
      </c>
      <c r="IF7" s="925">
        <v>664</v>
      </c>
      <c r="IG7" s="926">
        <f t="shared" si="74"/>
        <v>1</v>
      </c>
      <c r="IH7" s="939">
        <f t="shared" si="75"/>
        <v>1.5082956259426848E-3</v>
      </c>
      <c r="II7" s="922"/>
      <c r="IJ7" s="929">
        <v>56755</v>
      </c>
      <c r="IK7" s="929">
        <f>IF7</f>
        <v>664</v>
      </c>
      <c r="IL7" s="930">
        <f t="shared" si="76"/>
        <v>-56091</v>
      </c>
      <c r="IM7" s="931">
        <f t="shared" si="77"/>
        <v>-0.98830059025636507</v>
      </c>
      <c r="IN7" s="876">
        <v>1</v>
      </c>
      <c r="IO7" s="932">
        <f>SUM(IF7,-$IE$16)/$IE$16</f>
        <v>-8.5399449035812675E-2</v>
      </c>
      <c r="IQ7" s="1314">
        <v>1</v>
      </c>
      <c r="IR7" s="924" t="s">
        <v>247</v>
      </c>
      <c r="IS7" s="925"/>
      <c r="IT7" s="925">
        <f>JC7</f>
        <v>56755</v>
      </c>
      <c r="IU7" s="926">
        <f t="shared" si="78"/>
        <v>56755</v>
      </c>
      <c r="IV7" s="927" t="e">
        <f t="shared" si="79"/>
        <v>#DIV/0!</v>
      </c>
      <c r="IW7" s="921"/>
      <c r="IX7" s="925">
        <f>SUM(AB7,AU7,BO7,CI7,DB7,DU7,EN7,FG7,FZ7,GS7,HL7,IE7)</f>
        <v>8232</v>
      </c>
      <c r="IY7" s="925">
        <f>SUM(AC7,AV7,BP7,CJ7,DC7,DV7,EO7,FH7,GA7,GT7,HM7,IF7)</f>
        <v>8149</v>
      </c>
      <c r="IZ7" s="926">
        <f t="shared" si="80"/>
        <v>-83</v>
      </c>
      <c r="JA7" s="928">
        <f t="shared" si="81"/>
        <v>-1.0082604470359573E-2</v>
      </c>
      <c r="JB7" s="922"/>
      <c r="JC7" s="929">
        <v>56755</v>
      </c>
      <c r="JD7" s="929">
        <f>IY7</f>
        <v>8149</v>
      </c>
      <c r="JE7" s="930">
        <f t="shared" si="82"/>
        <v>-48606</v>
      </c>
      <c r="JF7" s="931">
        <f t="shared" si="83"/>
        <v>-0.85641793674566113</v>
      </c>
      <c r="JG7" s="1314">
        <v>1</v>
      </c>
      <c r="JH7" s="932">
        <f>SUM(IY7,-$IX$16)/$IX$16</f>
        <v>-9.7763507528786542E-2</v>
      </c>
    </row>
    <row r="8" spans="1:268">
      <c r="A8" s="400">
        <v>2</v>
      </c>
      <c r="B8" s="371" t="s">
        <v>248</v>
      </c>
      <c r="C8" s="424"/>
      <c r="D8" s="940"/>
      <c r="E8" s="279"/>
      <c r="F8" s="941">
        <f>D8/D7</f>
        <v>0</v>
      </c>
      <c r="G8" s="921"/>
      <c r="H8" s="942"/>
      <c r="I8" s="942">
        <v>48681</v>
      </c>
      <c r="J8" s="949"/>
      <c r="K8" s="944">
        <f>I8/I7</f>
        <v>0.87830621008191101</v>
      </c>
      <c r="L8" s="922"/>
      <c r="M8" s="940"/>
      <c r="N8" s="940"/>
      <c r="O8" s="279"/>
      <c r="P8" s="945"/>
      <c r="Q8" s="400">
        <v>2</v>
      </c>
      <c r="R8" s="932">
        <f>SUM(I8,-$H$16)/$H$16</f>
        <v>-0.19758356959187709</v>
      </c>
      <c r="U8" s="1309">
        <v>2</v>
      </c>
      <c r="V8" s="371" t="s">
        <v>248</v>
      </c>
      <c r="W8" s="424"/>
      <c r="X8" s="940"/>
      <c r="Y8" s="279"/>
      <c r="Z8" s="941">
        <f>X8/X7</f>
        <v>0</v>
      </c>
      <c r="AA8" s="921"/>
      <c r="AB8" s="942"/>
      <c r="AC8" s="942">
        <v>1976</v>
      </c>
      <c r="AD8" s="949"/>
      <c r="AE8" s="944">
        <f>AC8/AC7</f>
        <v>0.92813527477689051</v>
      </c>
      <c r="AF8" s="922"/>
      <c r="AG8" s="940"/>
      <c r="AH8" s="940"/>
      <c r="AI8" s="279"/>
      <c r="AJ8" s="945"/>
      <c r="AK8" s="1309">
        <v>2</v>
      </c>
      <c r="AL8" s="932">
        <f>SUM(AC8,-$AB$16)/$AB$16</f>
        <v>-0.12682280159080866</v>
      </c>
      <c r="AN8" s="876">
        <v>2</v>
      </c>
      <c r="AO8" s="371" t="s">
        <v>248</v>
      </c>
      <c r="AP8" s="424"/>
      <c r="AQ8" s="940"/>
      <c r="AR8" s="279"/>
      <c r="AS8" s="941">
        <f>AQ8/AQ7</f>
        <v>0</v>
      </c>
      <c r="AT8" s="921"/>
      <c r="AU8" s="942"/>
      <c r="AV8" s="942">
        <v>559</v>
      </c>
      <c r="AW8" s="949"/>
      <c r="AX8" s="944">
        <f>AV8/AV7</f>
        <v>0.89583333333333337</v>
      </c>
      <c r="AY8" s="922"/>
      <c r="AZ8" s="940"/>
      <c r="BA8" s="940"/>
      <c r="BB8" s="279"/>
      <c r="BC8" s="945"/>
      <c r="BD8" s="876">
        <v>2</v>
      </c>
      <c r="BE8" s="932">
        <f>SUM(AV8,-$AU$16)/$AU$16</f>
        <v>-0.16691505216095381</v>
      </c>
      <c r="BH8" s="1309">
        <v>2</v>
      </c>
      <c r="BI8" s="371" t="s">
        <v>248</v>
      </c>
      <c r="BJ8" s="424"/>
      <c r="BK8" s="940"/>
      <c r="BL8" s="279"/>
      <c r="BM8" s="941">
        <f>BK8/BK7</f>
        <v>0</v>
      </c>
      <c r="BN8" s="921"/>
      <c r="BO8" s="942"/>
      <c r="BP8" s="942">
        <v>1440</v>
      </c>
      <c r="BQ8" s="949"/>
      <c r="BR8" s="944">
        <f>BP8/BP7</f>
        <v>0.93689004554326605</v>
      </c>
      <c r="BS8" s="922"/>
      <c r="BT8" s="940"/>
      <c r="BU8" s="940"/>
      <c r="BV8" s="279"/>
      <c r="BW8" s="945"/>
      <c r="BX8" s="1309">
        <v>2</v>
      </c>
      <c r="BY8" s="932">
        <f>SUM(BP8,-$BO$16)/$BO$16</f>
        <v>-0.14132379248658319</v>
      </c>
      <c r="CB8" s="876">
        <v>2</v>
      </c>
      <c r="CC8" s="371" t="s">
        <v>248</v>
      </c>
      <c r="CD8" s="424"/>
      <c r="CE8" s="940"/>
      <c r="CF8" s="279"/>
      <c r="CG8" s="941">
        <f>CE8/CE7</f>
        <v>0</v>
      </c>
      <c r="CH8" s="921"/>
      <c r="CI8" s="942"/>
      <c r="CJ8" s="942">
        <v>1055</v>
      </c>
      <c r="CK8" s="949"/>
      <c r="CL8" s="944">
        <f>CJ8/CJ7</f>
        <v>0.95475113122171951</v>
      </c>
      <c r="CM8" s="922"/>
      <c r="CN8" s="940"/>
      <c r="CO8" s="940"/>
      <c r="CP8" s="279"/>
      <c r="CQ8" s="945"/>
      <c r="CR8" s="876">
        <v>2</v>
      </c>
      <c r="CS8" s="932">
        <f>SUM(CJ8,-$CI$16)/$CI$16</f>
        <v>-0.17189952904238617</v>
      </c>
      <c r="CU8" s="1309">
        <v>2</v>
      </c>
      <c r="CV8" s="371" t="s">
        <v>248</v>
      </c>
      <c r="CW8" s="424"/>
      <c r="CX8" s="940"/>
      <c r="CY8" s="279"/>
      <c r="CZ8" s="941">
        <f>CX8/CX7</f>
        <v>0</v>
      </c>
      <c r="DA8" s="921"/>
      <c r="DB8" s="942"/>
      <c r="DC8" s="942">
        <v>268</v>
      </c>
      <c r="DD8" s="949"/>
      <c r="DE8" s="944">
        <f>DC8/DC7</f>
        <v>0.94366197183098588</v>
      </c>
      <c r="DF8" s="922"/>
      <c r="DG8" s="940"/>
      <c r="DH8" s="940"/>
      <c r="DI8" s="279"/>
      <c r="DJ8" s="945"/>
      <c r="DK8" s="1309">
        <v>2</v>
      </c>
      <c r="DL8" s="932">
        <f>SUM(DC8,-$DC$16)/$DC$16</f>
        <v>-0.12703583061889251</v>
      </c>
      <c r="DN8" s="876">
        <v>2</v>
      </c>
      <c r="DO8" s="371" t="s">
        <v>248</v>
      </c>
      <c r="DP8" s="424"/>
      <c r="DQ8" s="940"/>
      <c r="DR8" s="279"/>
      <c r="DS8" s="941">
        <f>DQ8/DQ7</f>
        <v>0</v>
      </c>
      <c r="DT8" s="921"/>
      <c r="DU8" s="942"/>
      <c r="DV8" s="942">
        <v>309</v>
      </c>
      <c r="DW8" s="949"/>
      <c r="DX8" s="944">
        <f>DV8/DV7</f>
        <v>0.87042253521126756</v>
      </c>
      <c r="DY8" s="922"/>
      <c r="DZ8" s="940"/>
      <c r="EA8" s="940"/>
      <c r="EB8" s="279"/>
      <c r="EC8" s="945"/>
      <c r="ED8" s="876">
        <v>2</v>
      </c>
      <c r="EE8" s="932">
        <f>SUM(DV8,-$DU$16)/$DU$16</f>
        <v>-0.31788079470198677</v>
      </c>
      <c r="EG8" s="1309">
        <v>2</v>
      </c>
      <c r="EH8" s="371" t="s">
        <v>248</v>
      </c>
      <c r="EI8" s="424"/>
      <c r="EJ8" s="940"/>
      <c r="EK8" s="279"/>
      <c r="EL8" s="941">
        <f>EJ8/EJ7</f>
        <v>0</v>
      </c>
      <c r="EM8" s="921"/>
      <c r="EN8" s="942"/>
      <c r="EO8" s="942">
        <v>298</v>
      </c>
      <c r="EP8" s="949"/>
      <c r="EQ8" s="944">
        <f>EO8/EO7</f>
        <v>0.95819935691318325</v>
      </c>
      <c r="ER8" s="922"/>
      <c r="ES8" s="940"/>
      <c r="ET8" s="940"/>
      <c r="EU8" s="279"/>
      <c r="EV8" s="945"/>
      <c r="EW8" s="1309">
        <v>2</v>
      </c>
      <c r="EX8" s="932">
        <f>SUM(EO8,-$EN$16)/$EN$16</f>
        <v>-0.1130952380952381</v>
      </c>
      <c r="EZ8" s="876">
        <v>2</v>
      </c>
      <c r="FA8" s="371" t="s">
        <v>248</v>
      </c>
      <c r="FB8" s="424"/>
      <c r="FC8" s="940"/>
      <c r="FD8" s="279"/>
      <c r="FE8" s="941">
        <f>FC8/FC7</f>
        <v>0</v>
      </c>
      <c r="FF8" s="921"/>
      <c r="FG8" s="942"/>
      <c r="FH8" s="942">
        <v>212</v>
      </c>
      <c r="FI8" s="949"/>
      <c r="FJ8" s="944">
        <f>FH8/FH7</f>
        <v>0.92576419213973804</v>
      </c>
      <c r="FK8" s="922"/>
      <c r="FL8" s="940"/>
      <c r="FM8" s="940"/>
      <c r="FN8" s="279"/>
      <c r="FO8" s="945"/>
      <c r="FP8" s="876">
        <v>2</v>
      </c>
      <c r="FQ8" s="932">
        <f>SUM(FH8,-$FG$16)/$FG$16</f>
        <v>-0.30033003300330036</v>
      </c>
      <c r="FS8" s="1309">
        <v>2</v>
      </c>
      <c r="FT8" s="371" t="s">
        <v>248</v>
      </c>
      <c r="FU8" s="424"/>
      <c r="FV8" s="940"/>
      <c r="FW8" s="279"/>
      <c r="FX8" s="941">
        <f>FV8/FV7</f>
        <v>0</v>
      </c>
      <c r="FY8" s="921"/>
      <c r="FZ8" s="942"/>
      <c r="GA8" s="942">
        <v>400</v>
      </c>
      <c r="GB8" s="949"/>
      <c r="GC8" s="944">
        <f>GA8/GA7</f>
        <v>0.83682008368200833</v>
      </c>
      <c r="GD8" s="922"/>
      <c r="GE8" s="940"/>
      <c r="GF8" s="940"/>
      <c r="GG8" s="279"/>
      <c r="GH8" s="945"/>
      <c r="GI8" s="1309">
        <v>2</v>
      </c>
      <c r="GJ8" s="932">
        <f>SUM(GA8,-$FZ$16)/$FZ$16</f>
        <v>-0.22630560928433269</v>
      </c>
      <c r="GL8" s="876">
        <v>2</v>
      </c>
      <c r="GM8" s="371" t="s">
        <v>248</v>
      </c>
      <c r="GN8" s="424"/>
      <c r="GO8" s="940"/>
      <c r="GP8" s="279"/>
      <c r="GQ8" s="941">
        <f>GO8/GO7</f>
        <v>0</v>
      </c>
      <c r="GR8" s="921"/>
      <c r="GS8" s="942"/>
      <c r="GT8" s="942">
        <v>114</v>
      </c>
      <c r="GU8" s="949"/>
      <c r="GV8" s="944">
        <f>GT8/GT7</f>
        <v>0.91935483870967738</v>
      </c>
      <c r="GW8" s="922"/>
      <c r="GX8" s="940"/>
      <c r="GY8" s="940"/>
      <c r="GZ8" s="279"/>
      <c r="HA8" s="945"/>
      <c r="HB8" s="876">
        <v>2</v>
      </c>
      <c r="HC8" s="932">
        <f>SUM(GT8,-$GS$16)/$GS$16</f>
        <v>-0.18571428571428572</v>
      </c>
      <c r="HE8" s="1309">
        <v>2</v>
      </c>
      <c r="HF8" s="371" t="s">
        <v>248</v>
      </c>
      <c r="HG8" s="424"/>
      <c r="HH8" s="940"/>
      <c r="HI8" s="279"/>
      <c r="HJ8" s="941">
        <f>HH8/HH7</f>
        <v>0</v>
      </c>
      <c r="HK8" s="921"/>
      <c r="HL8" s="942"/>
      <c r="HM8" s="942">
        <v>277</v>
      </c>
      <c r="HN8" s="949"/>
      <c r="HO8" s="944">
        <f>HM8/HM7</f>
        <v>0.8964401294498382</v>
      </c>
      <c r="HP8" s="922"/>
      <c r="HQ8" s="940"/>
      <c r="HR8" s="940"/>
      <c r="HS8" s="279"/>
      <c r="HT8" s="945"/>
      <c r="HU8" s="1309">
        <v>2</v>
      </c>
      <c r="HV8" s="932">
        <f>SUM(HM8,-$HL$16)/$HL$16</f>
        <v>-0.19942196531791909</v>
      </c>
      <c r="HX8" s="876">
        <v>2</v>
      </c>
      <c r="HY8" s="371" t="s">
        <v>248</v>
      </c>
      <c r="HZ8" s="424"/>
      <c r="IA8" s="940"/>
      <c r="IB8" s="279"/>
      <c r="IC8" s="941">
        <f>IA8/IA7</f>
        <v>0</v>
      </c>
      <c r="ID8" s="921"/>
      <c r="IE8" s="942"/>
      <c r="IF8" s="942">
        <v>604</v>
      </c>
      <c r="IG8" s="949"/>
      <c r="IH8" s="944">
        <f>IF8/IF7</f>
        <v>0.90963855421686746</v>
      </c>
      <c r="II8" s="922"/>
      <c r="IJ8" s="940"/>
      <c r="IK8" s="940"/>
      <c r="IL8" s="279"/>
      <c r="IM8" s="945"/>
      <c r="IN8" s="876">
        <v>2</v>
      </c>
      <c r="IO8" s="932">
        <f>SUM(IF8,-$IE$16)/$IE$16</f>
        <v>-0.16804407713498623</v>
      </c>
      <c r="IQ8" s="1314">
        <v>2</v>
      </c>
      <c r="IR8" s="371" t="s">
        <v>248</v>
      </c>
      <c r="IS8" s="424"/>
      <c r="IT8" s="940"/>
      <c r="IU8" s="279"/>
      <c r="IV8" s="941">
        <f>IT8/IT7</f>
        <v>0</v>
      </c>
      <c r="IW8" s="921"/>
      <c r="IX8" s="942"/>
      <c r="IY8" s="978">
        <f>SUM(AC8,AV8,BP8,CJ8,DC8,DV8,EO8,FH8,GA8,GT8,HM8,IF8)</f>
        <v>7512</v>
      </c>
      <c r="IZ8" s="949"/>
      <c r="JA8" s="944">
        <f>IY8/IY7</f>
        <v>0.9218308994968708</v>
      </c>
      <c r="JB8" s="922"/>
      <c r="JC8" s="940"/>
      <c r="JD8" s="940"/>
      <c r="JE8" s="279"/>
      <c r="JF8" s="945"/>
      <c r="JG8" s="1314">
        <v>2</v>
      </c>
      <c r="JH8" s="932">
        <f>SUM(IY8,-$IX$16)/$IX$16</f>
        <v>-0.1682905225863596</v>
      </c>
    </row>
    <row r="9" spans="1:268">
      <c r="A9" s="400">
        <v>3</v>
      </c>
      <c r="B9" s="371" t="s">
        <v>249</v>
      </c>
      <c r="C9" s="424"/>
      <c r="D9" s="940"/>
      <c r="E9" s="279"/>
      <c r="F9" s="941">
        <f>D9/D7</f>
        <v>0</v>
      </c>
      <c r="G9" s="921"/>
      <c r="H9" s="942"/>
      <c r="I9" s="942">
        <v>6745</v>
      </c>
      <c r="J9" s="949"/>
      <c r="K9" s="944">
        <f>I9/I7</f>
        <v>0.12169378991808899</v>
      </c>
      <c r="L9" s="922"/>
      <c r="M9" s="940"/>
      <c r="N9" s="940"/>
      <c r="O9" s="279"/>
      <c r="P9" s="945"/>
      <c r="Q9" s="400">
        <v>3</v>
      </c>
      <c r="R9" s="866"/>
      <c r="U9" s="1309">
        <v>3</v>
      </c>
      <c r="V9" s="371" t="s">
        <v>249</v>
      </c>
      <c r="W9" s="424"/>
      <c r="X9" s="940"/>
      <c r="Y9" s="279"/>
      <c r="Z9" s="941">
        <f>X9/X7</f>
        <v>0</v>
      </c>
      <c r="AA9" s="921"/>
      <c r="AB9" s="942"/>
      <c r="AC9" s="942">
        <v>153</v>
      </c>
      <c r="AD9" s="949"/>
      <c r="AE9" s="944">
        <f>AC9/AC7</f>
        <v>7.1864725223109438E-2</v>
      </c>
      <c r="AF9" s="922"/>
      <c r="AG9" s="940"/>
      <c r="AH9" s="940"/>
      <c r="AI9" s="279"/>
      <c r="AJ9" s="945"/>
      <c r="AK9" s="1309">
        <v>3</v>
      </c>
      <c r="AL9" s="866"/>
      <c r="AN9" s="876">
        <v>3</v>
      </c>
      <c r="AO9" s="371" t="s">
        <v>249</v>
      </c>
      <c r="AP9" s="424"/>
      <c r="AQ9" s="940"/>
      <c r="AR9" s="279"/>
      <c r="AS9" s="941">
        <f>AQ9/AQ7</f>
        <v>0</v>
      </c>
      <c r="AT9" s="921"/>
      <c r="AU9" s="942"/>
      <c r="AV9" s="942">
        <v>65</v>
      </c>
      <c r="AW9" s="949"/>
      <c r="AX9" s="944">
        <f>AV9/AV7</f>
        <v>0.10416666666666667</v>
      </c>
      <c r="AY9" s="922"/>
      <c r="AZ9" s="940"/>
      <c r="BA9" s="940"/>
      <c r="BB9" s="279"/>
      <c r="BC9" s="945"/>
      <c r="BD9" s="876">
        <v>3</v>
      </c>
      <c r="BE9" s="866"/>
      <c r="BH9" s="1309">
        <v>3</v>
      </c>
      <c r="BI9" s="371" t="s">
        <v>249</v>
      </c>
      <c r="BJ9" s="424"/>
      <c r="BK9" s="940"/>
      <c r="BL9" s="279"/>
      <c r="BM9" s="941">
        <f>BK9/BK7</f>
        <v>0</v>
      </c>
      <c r="BN9" s="921"/>
      <c r="BO9" s="942"/>
      <c r="BP9" s="942">
        <v>97</v>
      </c>
      <c r="BQ9" s="949"/>
      <c r="BR9" s="944">
        <f>BP9/BP7</f>
        <v>6.3109954456733897E-2</v>
      </c>
      <c r="BS9" s="922"/>
      <c r="BT9" s="940"/>
      <c r="BU9" s="940"/>
      <c r="BV9" s="279"/>
      <c r="BW9" s="945"/>
      <c r="BX9" s="1309">
        <v>3</v>
      </c>
      <c r="BY9" s="866"/>
      <c r="CB9" s="876">
        <v>3</v>
      </c>
      <c r="CC9" s="371" t="s">
        <v>249</v>
      </c>
      <c r="CD9" s="424"/>
      <c r="CE9" s="940"/>
      <c r="CF9" s="279"/>
      <c r="CG9" s="941">
        <f>CE9/CE7</f>
        <v>0</v>
      </c>
      <c r="CH9" s="921"/>
      <c r="CI9" s="942"/>
      <c r="CJ9" s="942">
        <v>50</v>
      </c>
      <c r="CK9" s="949"/>
      <c r="CL9" s="944">
        <f>CJ9/CJ7</f>
        <v>4.5248868778280542E-2</v>
      </c>
      <c r="CM9" s="922"/>
      <c r="CN9" s="940"/>
      <c r="CO9" s="940"/>
      <c r="CP9" s="279"/>
      <c r="CQ9" s="945"/>
      <c r="CR9" s="876">
        <v>3</v>
      </c>
      <c r="CS9" s="866"/>
      <c r="CU9" s="1309">
        <v>3</v>
      </c>
      <c r="CV9" s="371" t="s">
        <v>249</v>
      </c>
      <c r="CW9" s="424"/>
      <c r="CX9" s="940"/>
      <c r="CY9" s="279"/>
      <c r="CZ9" s="941">
        <f>CX9/CX7</f>
        <v>0</v>
      </c>
      <c r="DA9" s="921"/>
      <c r="DB9" s="942"/>
      <c r="DC9" s="942">
        <v>16</v>
      </c>
      <c r="DD9" s="949"/>
      <c r="DE9" s="944">
        <f>DC9/DC7</f>
        <v>5.6338028169014086E-2</v>
      </c>
      <c r="DF9" s="922"/>
      <c r="DG9" s="940"/>
      <c r="DH9" s="940"/>
      <c r="DI9" s="279"/>
      <c r="DJ9" s="945"/>
      <c r="DK9" s="1309">
        <v>3</v>
      </c>
      <c r="DL9" s="866"/>
      <c r="DN9" s="876">
        <v>3</v>
      </c>
      <c r="DO9" s="371" t="s">
        <v>249</v>
      </c>
      <c r="DP9" s="424"/>
      <c r="DQ9" s="940"/>
      <c r="DR9" s="279"/>
      <c r="DS9" s="941">
        <f>DQ9/DQ7</f>
        <v>0</v>
      </c>
      <c r="DT9" s="921"/>
      <c r="DU9" s="942"/>
      <c r="DV9" s="942">
        <v>46</v>
      </c>
      <c r="DW9" s="949"/>
      <c r="DX9" s="944">
        <f>DV9/DV7</f>
        <v>0.12957746478873239</v>
      </c>
      <c r="DY9" s="922"/>
      <c r="DZ9" s="940"/>
      <c r="EA9" s="940"/>
      <c r="EB9" s="279"/>
      <c r="EC9" s="945"/>
      <c r="ED9" s="876">
        <v>3</v>
      </c>
      <c r="EE9" s="866"/>
      <c r="EG9" s="1309">
        <v>3</v>
      </c>
      <c r="EH9" s="371" t="s">
        <v>249</v>
      </c>
      <c r="EI9" s="424"/>
      <c r="EJ9" s="940"/>
      <c r="EK9" s="279"/>
      <c r="EL9" s="941">
        <f>EJ9/EJ7</f>
        <v>0</v>
      </c>
      <c r="EM9" s="921"/>
      <c r="EN9" s="942"/>
      <c r="EO9" s="942">
        <v>13</v>
      </c>
      <c r="EP9" s="949"/>
      <c r="EQ9" s="944">
        <f>EO9/EO7</f>
        <v>4.1800643086816719E-2</v>
      </c>
      <c r="ER9" s="922"/>
      <c r="ES9" s="940"/>
      <c r="ET9" s="940"/>
      <c r="EU9" s="279"/>
      <c r="EV9" s="945"/>
      <c r="EW9" s="1309">
        <v>3</v>
      </c>
      <c r="EX9" s="866"/>
      <c r="EZ9" s="876">
        <v>3</v>
      </c>
      <c r="FA9" s="371" t="s">
        <v>249</v>
      </c>
      <c r="FB9" s="424"/>
      <c r="FC9" s="940"/>
      <c r="FD9" s="279"/>
      <c r="FE9" s="941">
        <f>FC9/FC7</f>
        <v>0</v>
      </c>
      <c r="FF9" s="921"/>
      <c r="FG9" s="942"/>
      <c r="FH9" s="942">
        <v>17</v>
      </c>
      <c r="FI9" s="949"/>
      <c r="FJ9" s="944">
        <f>FH9/FH7</f>
        <v>7.4235807860262015E-2</v>
      </c>
      <c r="FK9" s="922"/>
      <c r="FL9" s="940"/>
      <c r="FM9" s="940"/>
      <c r="FN9" s="279"/>
      <c r="FO9" s="945"/>
      <c r="FP9" s="876">
        <v>3</v>
      </c>
      <c r="FQ9" s="866"/>
      <c r="FS9" s="1309">
        <v>3</v>
      </c>
      <c r="FT9" s="371" t="s">
        <v>249</v>
      </c>
      <c r="FU9" s="424"/>
      <c r="FV9" s="940"/>
      <c r="FW9" s="279"/>
      <c r="FX9" s="941">
        <f>FV9/FV7</f>
        <v>0</v>
      </c>
      <c r="FY9" s="921"/>
      <c r="FZ9" s="942"/>
      <c r="GA9" s="942">
        <v>78</v>
      </c>
      <c r="GB9" s="949"/>
      <c r="GC9" s="944">
        <f>GA9/GA7</f>
        <v>0.16317991631799164</v>
      </c>
      <c r="GD9" s="922"/>
      <c r="GE9" s="940"/>
      <c r="GF9" s="940"/>
      <c r="GG9" s="279"/>
      <c r="GH9" s="945"/>
      <c r="GI9" s="1309">
        <v>3</v>
      </c>
      <c r="GJ9" s="866"/>
      <c r="GL9" s="876">
        <v>3</v>
      </c>
      <c r="GM9" s="371" t="s">
        <v>249</v>
      </c>
      <c r="GN9" s="424"/>
      <c r="GO9" s="940"/>
      <c r="GP9" s="279"/>
      <c r="GQ9" s="941">
        <f>GO9/GO7</f>
        <v>0</v>
      </c>
      <c r="GR9" s="921"/>
      <c r="GS9" s="942"/>
      <c r="GT9" s="942">
        <v>10</v>
      </c>
      <c r="GU9" s="949"/>
      <c r="GV9" s="944">
        <f>GT9/GT7</f>
        <v>8.0645161290322578E-2</v>
      </c>
      <c r="GW9" s="922"/>
      <c r="GX9" s="940"/>
      <c r="GY9" s="940"/>
      <c r="GZ9" s="279"/>
      <c r="HA9" s="945"/>
      <c r="HB9" s="876">
        <v>3</v>
      </c>
      <c r="HC9" s="866"/>
      <c r="HE9" s="1309">
        <v>3</v>
      </c>
      <c r="HF9" s="371" t="s">
        <v>249</v>
      </c>
      <c r="HG9" s="424"/>
      <c r="HH9" s="940"/>
      <c r="HI9" s="279"/>
      <c r="HJ9" s="941">
        <f>HH9/HH7</f>
        <v>0</v>
      </c>
      <c r="HK9" s="921"/>
      <c r="HL9" s="942"/>
      <c r="HM9" s="942">
        <v>32</v>
      </c>
      <c r="HN9" s="949"/>
      <c r="HO9" s="944">
        <f>HM9/HM7</f>
        <v>0.10355987055016182</v>
      </c>
      <c r="HP9" s="922"/>
      <c r="HQ9" s="940"/>
      <c r="HR9" s="940"/>
      <c r="HS9" s="279"/>
      <c r="HT9" s="945"/>
      <c r="HU9" s="1309">
        <v>3</v>
      </c>
      <c r="HV9" s="866"/>
      <c r="HX9" s="876">
        <v>3</v>
      </c>
      <c r="HY9" s="371" t="s">
        <v>249</v>
      </c>
      <c r="HZ9" s="424"/>
      <c r="IA9" s="940"/>
      <c r="IB9" s="279"/>
      <c r="IC9" s="941">
        <f>IA9/IA7</f>
        <v>0</v>
      </c>
      <c r="ID9" s="921"/>
      <c r="IE9" s="942"/>
      <c r="IF9" s="942">
        <v>60</v>
      </c>
      <c r="IG9" s="949"/>
      <c r="IH9" s="944">
        <f>IF9/IF7</f>
        <v>9.036144578313253E-2</v>
      </c>
      <c r="II9" s="922"/>
      <c r="IJ9" s="940"/>
      <c r="IK9" s="940"/>
      <c r="IL9" s="279"/>
      <c r="IM9" s="945"/>
      <c r="IN9" s="876">
        <v>3</v>
      </c>
      <c r="IO9" s="866"/>
      <c r="IQ9" s="1314">
        <v>3</v>
      </c>
      <c r="IR9" s="371" t="s">
        <v>249</v>
      </c>
      <c r="IS9" s="424"/>
      <c r="IT9" s="940"/>
      <c r="IU9" s="279"/>
      <c r="IV9" s="941">
        <f>IT9/IT7</f>
        <v>0</v>
      </c>
      <c r="IW9" s="921"/>
      <c r="IX9" s="942"/>
      <c r="IY9" s="978">
        <f>SUM(AC9,AV9,BP9,CJ9,DC9,DV9,EO9,FH9,GA9,GT9,HM9,IF9)</f>
        <v>637</v>
      </c>
      <c r="IZ9" s="949"/>
      <c r="JA9" s="944">
        <f>IY9/IY7</f>
        <v>7.8169100503129224E-2</v>
      </c>
      <c r="JB9" s="922"/>
      <c r="JC9" s="940"/>
      <c r="JD9" s="940"/>
      <c r="JE9" s="279"/>
      <c r="JF9" s="945"/>
      <c r="JG9" s="1314">
        <v>3</v>
      </c>
      <c r="JH9" s="866"/>
    </row>
    <row r="10" spans="1:268" hidden="1">
      <c r="A10" s="400">
        <v>4</v>
      </c>
      <c r="B10" s="371" t="s">
        <v>250</v>
      </c>
      <c r="C10" s="867"/>
      <c r="D10" s="940"/>
      <c r="E10" s="279"/>
      <c r="F10" s="948"/>
      <c r="G10" s="921"/>
      <c r="H10" s="942"/>
      <c r="I10" s="942"/>
      <c r="J10" s="949"/>
      <c r="K10" s="950"/>
      <c r="L10" s="922"/>
      <c r="M10" s="940"/>
      <c r="N10" s="940"/>
      <c r="O10" s="279"/>
      <c r="P10" s="945"/>
      <c r="Q10" s="400">
        <v>4</v>
      </c>
      <c r="R10" s="866"/>
      <c r="U10" s="1309">
        <v>4</v>
      </c>
      <c r="V10" s="371" t="s">
        <v>250</v>
      </c>
      <c r="W10" s="867"/>
      <c r="X10" s="940"/>
      <c r="Y10" s="279"/>
      <c r="Z10" s="948"/>
      <c r="AA10" s="921"/>
      <c r="AB10" s="942"/>
      <c r="AC10" s="942"/>
      <c r="AD10" s="949"/>
      <c r="AE10" s="950"/>
      <c r="AF10" s="922"/>
      <c r="AG10" s="940"/>
      <c r="AH10" s="940"/>
      <c r="AI10" s="279"/>
      <c r="AJ10" s="945"/>
      <c r="AK10" s="1309">
        <v>4</v>
      </c>
      <c r="AL10" s="866"/>
      <c r="AN10" s="876">
        <v>4</v>
      </c>
      <c r="AO10" s="371" t="s">
        <v>250</v>
      </c>
      <c r="AP10" s="867"/>
      <c r="AQ10" s="940"/>
      <c r="AR10" s="279"/>
      <c r="AS10" s="948"/>
      <c r="AT10" s="921"/>
      <c r="AU10" s="942"/>
      <c r="AV10" s="942"/>
      <c r="AW10" s="949"/>
      <c r="AX10" s="950"/>
      <c r="AY10" s="922"/>
      <c r="AZ10" s="940"/>
      <c r="BA10" s="940"/>
      <c r="BB10" s="279"/>
      <c r="BC10" s="945"/>
      <c r="BD10" s="876">
        <v>4</v>
      </c>
      <c r="BE10" s="866"/>
      <c r="BH10" s="400">
        <v>4</v>
      </c>
      <c r="BI10" s="371" t="s">
        <v>250</v>
      </c>
      <c r="BJ10" s="867"/>
      <c r="BK10" s="940"/>
      <c r="BL10" s="279"/>
      <c r="BM10" s="948"/>
      <c r="BN10" s="921"/>
      <c r="BO10" s="942"/>
      <c r="BP10" s="942"/>
      <c r="BQ10" s="949"/>
      <c r="BR10" s="950"/>
      <c r="BS10" s="922"/>
      <c r="BT10" s="940"/>
      <c r="BU10" s="940"/>
      <c r="BV10" s="279"/>
      <c r="BW10" s="945"/>
      <c r="BX10" s="400">
        <v>4</v>
      </c>
      <c r="BY10" s="866"/>
      <c r="CB10" s="876">
        <v>4</v>
      </c>
      <c r="CC10" s="371" t="s">
        <v>250</v>
      </c>
      <c r="CD10" s="867"/>
      <c r="CE10" s="940"/>
      <c r="CF10" s="279"/>
      <c r="CG10" s="948"/>
      <c r="CH10" s="921"/>
      <c r="CI10" s="942"/>
      <c r="CJ10" s="942"/>
      <c r="CK10" s="949"/>
      <c r="CL10" s="950"/>
      <c r="CM10" s="922"/>
      <c r="CN10" s="940"/>
      <c r="CO10" s="940"/>
      <c r="CP10" s="279"/>
      <c r="CQ10" s="945"/>
      <c r="CR10" s="876">
        <v>4</v>
      </c>
      <c r="CS10" s="866"/>
      <c r="CU10" s="400">
        <v>4</v>
      </c>
      <c r="CV10" s="371" t="s">
        <v>250</v>
      </c>
      <c r="CW10" s="867"/>
      <c r="CX10" s="940"/>
      <c r="CY10" s="279"/>
      <c r="CZ10" s="948"/>
      <c r="DA10" s="921"/>
      <c r="DB10" s="942"/>
      <c r="DC10" s="942"/>
      <c r="DD10" s="949"/>
      <c r="DE10" s="950"/>
      <c r="DF10" s="922"/>
      <c r="DG10" s="940"/>
      <c r="DH10" s="940"/>
      <c r="DI10" s="279"/>
      <c r="DJ10" s="945"/>
      <c r="DK10" s="400">
        <v>4</v>
      </c>
      <c r="DL10" s="866"/>
      <c r="DN10" s="876">
        <v>4</v>
      </c>
      <c r="DO10" s="371" t="s">
        <v>250</v>
      </c>
      <c r="DP10" s="867"/>
      <c r="DQ10" s="940"/>
      <c r="DR10" s="279"/>
      <c r="DS10" s="948"/>
      <c r="DT10" s="921"/>
      <c r="DU10" s="942"/>
      <c r="DV10" s="942"/>
      <c r="DW10" s="949"/>
      <c r="DX10" s="950"/>
      <c r="DY10" s="922"/>
      <c r="DZ10" s="940"/>
      <c r="EA10" s="940"/>
      <c r="EB10" s="279"/>
      <c r="EC10" s="945"/>
      <c r="ED10" s="876">
        <v>4</v>
      </c>
      <c r="EE10" s="866"/>
      <c r="EG10" s="400">
        <v>4</v>
      </c>
      <c r="EH10" s="371" t="s">
        <v>250</v>
      </c>
      <c r="EI10" s="867"/>
      <c r="EJ10" s="940"/>
      <c r="EK10" s="279"/>
      <c r="EL10" s="948"/>
      <c r="EM10" s="921"/>
      <c r="EN10" s="942"/>
      <c r="EO10" s="942"/>
      <c r="EP10" s="949"/>
      <c r="EQ10" s="950"/>
      <c r="ER10" s="922"/>
      <c r="ES10" s="940"/>
      <c r="ET10" s="940"/>
      <c r="EU10" s="279"/>
      <c r="EV10" s="945"/>
      <c r="EW10" s="400">
        <v>4</v>
      </c>
      <c r="EX10" s="866"/>
      <c r="EZ10" s="876">
        <v>4</v>
      </c>
      <c r="FA10" s="371" t="s">
        <v>250</v>
      </c>
      <c r="FB10" s="867"/>
      <c r="FC10" s="940"/>
      <c r="FD10" s="279"/>
      <c r="FE10" s="948"/>
      <c r="FF10" s="921"/>
      <c r="FG10" s="942"/>
      <c r="FH10" s="942"/>
      <c r="FI10" s="949"/>
      <c r="FJ10" s="950"/>
      <c r="FK10" s="922"/>
      <c r="FL10" s="940"/>
      <c r="FM10" s="940"/>
      <c r="FN10" s="279"/>
      <c r="FO10" s="945"/>
      <c r="FP10" s="876">
        <v>4</v>
      </c>
      <c r="FQ10" s="866"/>
      <c r="FS10" s="400">
        <v>4</v>
      </c>
      <c r="FT10" s="371" t="s">
        <v>250</v>
      </c>
      <c r="FU10" s="867"/>
      <c r="FV10" s="940"/>
      <c r="FW10" s="279"/>
      <c r="FX10" s="948"/>
      <c r="FY10" s="921"/>
      <c r="FZ10" s="942"/>
      <c r="GA10" s="942"/>
      <c r="GB10" s="949"/>
      <c r="GC10" s="950"/>
      <c r="GD10" s="922"/>
      <c r="GE10" s="940"/>
      <c r="GF10" s="940"/>
      <c r="GG10" s="279"/>
      <c r="GH10" s="945"/>
      <c r="GI10" s="400">
        <v>4</v>
      </c>
      <c r="GJ10" s="866"/>
      <c r="GL10" s="876">
        <v>4</v>
      </c>
      <c r="GM10" s="371" t="s">
        <v>250</v>
      </c>
      <c r="GN10" s="867"/>
      <c r="GO10" s="940"/>
      <c r="GP10" s="279"/>
      <c r="GQ10" s="948"/>
      <c r="GR10" s="921"/>
      <c r="GS10" s="942"/>
      <c r="GT10" s="942"/>
      <c r="GU10" s="949"/>
      <c r="GV10" s="950"/>
      <c r="GW10" s="922"/>
      <c r="GX10" s="940"/>
      <c r="GY10" s="940"/>
      <c r="GZ10" s="279"/>
      <c r="HA10" s="945"/>
      <c r="HB10" s="876">
        <v>4</v>
      </c>
      <c r="HC10" s="866"/>
      <c r="HE10" s="400">
        <v>4</v>
      </c>
      <c r="HF10" s="371" t="s">
        <v>250</v>
      </c>
      <c r="HG10" s="867"/>
      <c r="HH10" s="940"/>
      <c r="HI10" s="279"/>
      <c r="HJ10" s="948"/>
      <c r="HK10" s="921"/>
      <c r="HL10" s="942"/>
      <c r="HM10" s="942"/>
      <c r="HN10" s="949"/>
      <c r="HO10" s="950"/>
      <c r="HP10" s="922"/>
      <c r="HQ10" s="940"/>
      <c r="HR10" s="940"/>
      <c r="HS10" s="279"/>
      <c r="HT10" s="945"/>
      <c r="HU10" s="400">
        <v>4</v>
      </c>
      <c r="HV10" s="866"/>
      <c r="HX10" s="876">
        <v>4</v>
      </c>
      <c r="HY10" s="371" t="s">
        <v>250</v>
      </c>
      <c r="HZ10" s="867"/>
      <c r="IA10" s="940"/>
      <c r="IB10" s="279"/>
      <c r="IC10" s="948"/>
      <c r="ID10" s="921"/>
      <c r="IE10" s="942"/>
      <c r="IF10" s="942"/>
      <c r="IG10" s="949"/>
      <c r="IH10" s="950"/>
      <c r="II10" s="922"/>
      <c r="IJ10" s="940"/>
      <c r="IK10" s="940"/>
      <c r="IL10" s="279"/>
      <c r="IM10" s="945"/>
      <c r="IN10" s="876">
        <v>4</v>
      </c>
      <c r="IO10" s="866"/>
      <c r="IQ10" s="1314">
        <v>4</v>
      </c>
      <c r="IR10" s="371" t="s">
        <v>250</v>
      </c>
      <c r="IS10" s="867"/>
      <c r="IT10" s="940"/>
      <c r="IU10" s="279"/>
      <c r="IV10" s="948"/>
      <c r="IW10" s="921"/>
      <c r="IX10" s="942"/>
      <c r="IY10" s="942"/>
      <c r="IZ10" s="949"/>
      <c r="JA10" s="950"/>
      <c r="JB10" s="922"/>
      <c r="JC10" s="940"/>
      <c r="JD10" s="940"/>
      <c r="JE10" s="279"/>
      <c r="JF10" s="945"/>
      <c r="JG10" s="1314">
        <v>4</v>
      </c>
      <c r="JH10" s="866"/>
    </row>
    <row r="11" spans="1:268" ht="5.0999999999999996" customHeight="1">
      <c r="A11" s="400"/>
      <c r="B11" s="951"/>
      <c r="C11" s="399"/>
      <c r="D11" s="952"/>
      <c r="E11" s="953"/>
      <c r="F11" s="954"/>
      <c r="G11" s="921"/>
      <c r="H11" s="952"/>
      <c r="I11" s="952"/>
      <c r="J11" s="953"/>
      <c r="K11" s="954"/>
      <c r="L11" s="922"/>
      <c r="M11" s="952"/>
      <c r="N11" s="952"/>
      <c r="O11" s="953"/>
      <c r="P11" s="945"/>
      <c r="Q11" s="400"/>
      <c r="R11" s="866"/>
      <c r="U11" s="1309"/>
      <c r="V11" s="951"/>
      <c r="W11" s="399"/>
      <c r="X11" s="952"/>
      <c r="Y11" s="953"/>
      <c r="Z11" s="954"/>
      <c r="AA11" s="921"/>
      <c r="AB11" s="952"/>
      <c r="AC11" s="952"/>
      <c r="AD11" s="953"/>
      <c r="AE11" s="954"/>
      <c r="AF11" s="922"/>
      <c r="AG11" s="952"/>
      <c r="AH11" s="952"/>
      <c r="AI11" s="953"/>
      <c r="AJ11" s="945"/>
      <c r="AK11" s="1309"/>
      <c r="AL11" s="866"/>
      <c r="AN11" s="876"/>
      <c r="AO11" s="951"/>
      <c r="AP11" s="399"/>
      <c r="AQ11" s="952"/>
      <c r="AR11" s="953"/>
      <c r="AS11" s="954"/>
      <c r="AT11" s="921"/>
      <c r="AU11" s="952"/>
      <c r="AV11" s="952"/>
      <c r="AW11" s="953"/>
      <c r="AX11" s="954"/>
      <c r="AY11" s="922"/>
      <c r="AZ11" s="952"/>
      <c r="BA11" s="952"/>
      <c r="BB11" s="953"/>
      <c r="BC11" s="945"/>
      <c r="BD11" s="876"/>
      <c r="BE11" s="866"/>
      <c r="BH11" s="1309"/>
      <c r="BI11" s="951"/>
      <c r="BJ11" s="399"/>
      <c r="BK11" s="952"/>
      <c r="BL11" s="953"/>
      <c r="BM11" s="954"/>
      <c r="BN11" s="921"/>
      <c r="BO11" s="952"/>
      <c r="BP11" s="952"/>
      <c r="BQ11" s="953"/>
      <c r="BR11" s="954"/>
      <c r="BS11" s="922"/>
      <c r="BT11" s="952"/>
      <c r="BU11" s="952"/>
      <c r="BV11" s="953"/>
      <c r="BW11" s="945"/>
      <c r="BX11" s="1309"/>
      <c r="BY11" s="866"/>
      <c r="CB11" s="876"/>
      <c r="CC11" s="951"/>
      <c r="CD11" s="399"/>
      <c r="CE11" s="952"/>
      <c r="CF11" s="953"/>
      <c r="CG11" s="954"/>
      <c r="CH11" s="921"/>
      <c r="CI11" s="952"/>
      <c r="CJ11" s="952"/>
      <c r="CK11" s="953"/>
      <c r="CL11" s="954"/>
      <c r="CM11" s="922"/>
      <c r="CN11" s="952"/>
      <c r="CO11" s="952"/>
      <c r="CP11" s="953"/>
      <c r="CQ11" s="945"/>
      <c r="CR11" s="876"/>
      <c r="CS11" s="866"/>
      <c r="CU11" s="1309"/>
      <c r="CV11" s="951"/>
      <c r="CW11" s="399"/>
      <c r="CX11" s="952"/>
      <c r="CY11" s="953"/>
      <c r="CZ11" s="954"/>
      <c r="DA11" s="921"/>
      <c r="DB11" s="952"/>
      <c r="DC11" s="952"/>
      <c r="DD11" s="953"/>
      <c r="DE11" s="954"/>
      <c r="DF11" s="922"/>
      <c r="DG11" s="952"/>
      <c r="DH11" s="952"/>
      <c r="DI11" s="953"/>
      <c r="DJ11" s="945"/>
      <c r="DK11" s="1309"/>
      <c r="DL11" s="866"/>
      <c r="DN11" s="876"/>
      <c r="DO11" s="951"/>
      <c r="DP11" s="399"/>
      <c r="DQ11" s="952"/>
      <c r="DR11" s="953"/>
      <c r="DS11" s="954"/>
      <c r="DT11" s="921"/>
      <c r="DU11" s="952"/>
      <c r="DV11" s="952"/>
      <c r="DW11" s="953"/>
      <c r="DX11" s="954"/>
      <c r="DY11" s="922"/>
      <c r="DZ11" s="952"/>
      <c r="EA11" s="952"/>
      <c r="EB11" s="953"/>
      <c r="EC11" s="945"/>
      <c r="ED11" s="876"/>
      <c r="EE11" s="866"/>
      <c r="EG11" s="1309"/>
      <c r="EH11" s="951"/>
      <c r="EI11" s="399"/>
      <c r="EJ11" s="952"/>
      <c r="EK11" s="953"/>
      <c r="EL11" s="954"/>
      <c r="EM11" s="921"/>
      <c r="EN11" s="952"/>
      <c r="EO11" s="952"/>
      <c r="EP11" s="953"/>
      <c r="EQ11" s="954"/>
      <c r="ER11" s="922"/>
      <c r="ES11" s="952"/>
      <c r="ET11" s="952"/>
      <c r="EU11" s="953"/>
      <c r="EV11" s="945"/>
      <c r="EW11" s="1309"/>
      <c r="EX11" s="866"/>
      <c r="EZ11" s="876"/>
      <c r="FA11" s="951"/>
      <c r="FB11" s="399"/>
      <c r="FC11" s="952"/>
      <c r="FD11" s="953"/>
      <c r="FE11" s="954"/>
      <c r="FF11" s="921"/>
      <c r="FG11" s="952"/>
      <c r="FH11" s="952"/>
      <c r="FI11" s="953"/>
      <c r="FJ11" s="954"/>
      <c r="FK11" s="922"/>
      <c r="FL11" s="952"/>
      <c r="FM11" s="952"/>
      <c r="FN11" s="953"/>
      <c r="FO11" s="945"/>
      <c r="FP11" s="876"/>
      <c r="FQ11" s="866"/>
      <c r="FS11" s="1309"/>
      <c r="FT11" s="951"/>
      <c r="FU11" s="399"/>
      <c r="FV11" s="952"/>
      <c r="FW11" s="953"/>
      <c r="FX11" s="954"/>
      <c r="FY11" s="921"/>
      <c r="FZ11" s="952"/>
      <c r="GA11" s="952"/>
      <c r="GB11" s="953"/>
      <c r="GC11" s="954"/>
      <c r="GD11" s="922"/>
      <c r="GE11" s="952"/>
      <c r="GF11" s="952"/>
      <c r="GG11" s="953"/>
      <c r="GH11" s="945"/>
      <c r="GI11" s="1309"/>
      <c r="GJ11" s="866"/>
      <c r="GL11" s="876"/>
      <c r="GM11" s="951"/>
      <c r="GN11" s="399"/>
      <c r="GO11" s="952"/>
      <c r="GP11" s="953"/>
      <c r="GQ11" s="954"/>
      <c r="GR11" s="921"/>
      <c r="GS11" s="952"/>
      <c r="GT11" s="952"/>
      <c r="GU11" s="953"/>
      <c r="GV11" s="954"/>
      <c r="GW11" s="922"/>
      <c r="GX11" s="952"/>
      <c r="GY11" s="952"/>
      <c r="GZ11" s="953"/>
      <c r="HA11" s="945"/>
      <c r="HB11" s="876"/>
      <c r="HC11" s="866"/>
      <c r="HE11" s="1309"/>
      <c r="HF11" s="951"/>
      <c r="HG11" s="399"/>
      <c r="HH11" s="952"/>
      <c r="HI11" s="953"/>
      <c r="HJ11" s="954"/>
      <c r="HK11" s="921"/>
      <c r="HL11" s="952"/>
      <c r="HM11" s="952"/>
      <c r="HN11" s="953"/>
      <c r="HO11" s="954"/>
      <c r="HP11" s="922"/>
      <c r="HQ11" s="952"/>
      <c r="HR11" s="952"/>
      <c r="HS11" s="953"/>
      <c r="HT11" s="945"/>
      <c r="HU11" s="1309"/>
      <c r="HV11" s="866"/>
      <c r="HX11" s="876"/>
      <c r="HY11" s="951"/>
      <c r="HZ11" s="399"/>
      <c r="IA11" s="952"/>
      <c r="IB11" s="953"/>
      <c r="IC11" s="954"/>
      <c r="ID11" s="921"/>
      <c r="IE11" s="952"/>
      <c r="IF11" s="952"/>
      <c r="IG11" s="953"/>
      <c r="IH11" s="954"/>
      <c r="II11" s="922"/>
      <c r="IJ11" s="952"/>
      <c r="IK11" s="952"/>
      <c r="IL11" s="953"/>
      <c r="IM11" s="945"/>
      <c r="IN11" s="876"/>
      <c r="IO11" s="866"/>
      <c r="IQ11" s="1314"/>
      <c r="IR11" s="951"/>
      <c r="IS11" s="399"/>
      <c r="IT11" s="952"/>
      <c r="IU11" s="953"/>
      <c r="IV11" s="954"/>
      <c r="IW11" s="921"/>
      <c r="IX11" s="952"/>
      <c r="IY11" s="952"/>
      <c r="IZ11" s="953"/>
      <c r="JA11" s="954"/>
      <c r="JB11" s="922"/>
      <c r="JC11" s="952"/>
      <c r="JD11" s="952"/>
      <c r="JE11" s="953"/>
      <c r="JF11" s="945"/>
      <c r="JG11" s="1314"/>
      <c r="JH11" s="866"/>
    </row>
    <row r="12" spans="1:268" hidden="1">
      <c r="A12" s="400">
        <v>4</v>
      </c>
      <c r="B12" s="279" t="s">
        <v>252</v>
      </c>
      <c r="C12" s="867"/>
      <c r="D12" s="867"/>
      <c r="E12" s="279"/>
      <c r="F12" s="948"/>
      <c r="G12" s="921"/>
      <c r="H12" s="930"/>
      <c r="I12" s="867"/>
      <c r="J12" s="279"/>
      <c r="K12" s="948"/>
      <c r="L12" s="922"/>
      <c r="M12" s="867">
        <v>2252</v>
      </c>
      <c r="N12" s="867"/>
      <c r="O12" s="279"/>
      <c r="P12" s="945"/>
      <c r="Q12" s="400">
        <v>4</v>
      </c>
      <c r="R12" s="866"/>
      <c r="U12" s="1309">
        <v>4</v>
      </c>
      <c r="V12" s="279" t="s">
        <v>252</v>
      </c>
      <c r="W12" s="867"/>
      <c r="X12" s="867"/>
      <c r="Y12" s="279"/>
      <c r="Z12" s="948"/>
      <c r="AA12" s="921"/>
      <c r="AB12" s="930"/>
      <c r="AC12" s="867"/>
      <c r="AD12" s="279"/>
      <c r="AE12" s="948"/>
      <c r="AF12" s="922"/>
      <c r="AG12" s="867">
        <v>2252</v>
      </c>
      <c r="AH12" s="867"/>
      <c r="AI12" s="279"/>
      <c r="AJ12" s="945"/>
      <c r="AK12" s="1309">
        <v>4</v>
      </c>
      <c r="AL12" s="866"/>
      <c r="AN12" s="876">
        <v>4</v>
      </c>
      <c r="AO12" s="279" t="s">
        <v>252</v>
      </c>
      <c r="AP12" s="867"/>
      <c r="AQ12" s="867"/>
      <c r="AR12" s="279"/>
      <c r="AS12" s="948"/>
      <c r="AT12" s="921"/>
      <c r="AU12" s="930"/>
      <c r="AV12" s="867"/>
      <c r="AW12" s="279"/>
      <c r="AX12" s="948"/>
      <c r="AY12" s="922"/>
      <c r="AZ12" s="867">
        <v>2252</v>
      </c>
      <c r="BA12" s="867"/>
      <c r="BB12" s="279"/>
      <c r="BC12" s="945"/>
      <c r="BD12" s="876">
        <v>4</v>
      </c>
      <c r="BE12" s="866"/>
      <c r="BH12" s="400">
        <v>4</v>
      </c>
      <c r="BI12" s="279" t="s">
        <v>252</v>
      </c>
      <c r="BJ12" s="867"/>
      <c r="BK12" s="867"/>
      <c r="BL12" s="279"/>
      <c r="BM12" s="948"/>
      <c r="BN12" s="921"/>
      <c r="BO12" s="930"/>
      <c r="BP12" s="867"/>
      <c r="BQ12" s="279"/>
      <c r="BR12" s="948"/>
      <c r="BS12" s="922"/>
      <c r="BT12" s="867">
        <v>2252</v>
      </c>
      <c r="BU12" s="867"/>
      <c r="BV12" s="279"/>
      <c r="BW12" s="945"/>
      <c r="BX12" s="400">
        <v>4</v>
      </c>
      <c r="BY12" s="866"/>
      <c r="CB12" s="876">
        <v>4</v>
      </c>
      <c r="CC12" s="279" t="s">
        <v>252</v>
      </c>
      <c r="CD12" s="867"/>
      <c r="CE12" s="867"/>
      <c r="CF12" s="279"/>
      <c r="CG12" s="948"/>
      <c r="CH12" s="921"/>
      <c r="CI12" s="930"/>
      <c r="CJ12" s="867"/>
      <c r="CK12" s="279"/>
      <c r="CL12" s="948"/>
      <c r="CM12" s="922"/>
      <c r="CN12" s="867">
        <v>2252</v>
      </c>
      <c r="CO12" s="867"/>
      <c r="CP12" s="279"/>
      <c r="CQ12" s="945"/>
      <c r="CR12" s="876">
        <v>4</v>
      </c>
      <c r="CS12" s="866"/>
      <c r="CU12" s="400">
        <v>4</v>
      </c>
      <c r="CV12" s="279" t="s">
        <v>252</v>
      </c>
      <c r="CW12" s="867"/>
      <c r="CX12" s="867"/>
      <c r="CY12" s="279"/>
      <c r="CZ12" s="948"/>
      <c r="DA12" s="921"/>
      <c r="DB12" s="930"/>
      <c r="DC12" s="867"/>
      <c r="DD12" s="279"/>
      <c r="DE12" s="948"/>
      <c r="DF12" s="922"/>
      <c r="DG12" s="867">
        <v>2252</v>
      </c>
      <c r="DH12" s="867"/>
      <c r="DI12" s="279"/>
      <c r="DJ12" s="945"/>
      <c r="DK12" s="400">
        <v>4</v>
      </c>
      <c r="DL12" s="866"/>
      <c r="DN12" s="876">
        <v>4</v>
      </c>
      <c r="DO12" s="279" t="s">
        <v>252</v>
      </c>
      <c r="DP12" s="867"/>
      <c r="DQ12" s="867"/>
      <c r="DR12" s="279"/>
      <c r="DS12" s="948"/>
      <c r="DT12" s="921"/>
      <c r="DU12" s="930"/>
      <c r="DV12" s="867"/>
      <c r="DW12" s="279"/>
      <c r="DX12" s="948"/>
      <c r="DY12" s="922"/>
      <c r="DZ12" s="867">
        <v>2252</v>
      </c>
      <c r="EA12" s="867"/>
      <c r="EB12" s="279"/>
      <c r="EC12" s="945"/>
      <c r="ED12" s="876">
        <v>4</v>
      </c>
      <c r="EE12" s="866"/>
      <c r="EG12" s="400">
        <v>4</v>
      </c>
      <c r="EH12" s="279" t="s">
        <v>252</v>
      </c>
      <c r="EI12" s="867"/>
      <c r="EJ12" s="867"/>
      <c r="EK12" s="279"/>
      <c r="EL12" s="948"/>
      <c r="EM12" s="921"/>
      <c r="EN12" s="930"/>
      <c r="EO12" s="867"/>
      <c r="EP12" s="279"/>
      <c r="EQ12" s="948"/>
      <c r="ER12" s="922"/>
      <c r="ES12" s="867">
        <v>2252</v>
      </c>
      <c r="ET12" s="867"/>
      <c r="EU12" s="279"/>
      <c r="EV12" s="945"/>
      <c r="EW12" s="400">
        <v>4</v>
      </c>
      <c r="EX12" s="866"/>
      <c r="EZ12" s="876">
        <v>4</v>
      </c>
      <c r="FA12" s="279" t="s">
        <v>252</v>
      </c>
      <c r="FB12" s="867"/>
      <c r="FC12" s="867"/>
      <c r="FD12" s="279"/>
      <c r="FE12" s="948"/>
      <c r="FF12" s="921"/>
      <c r="FG12" s="930"/>
      <c r="FH12" s="867"/>
      <c r="FI12" s="279"/>
      <c r="FJ12" s="948"/>
      <c r="FK12" s="922"/>
      <c r="FL12" s="867">
        <v>2252</v>
      </c>
      <c r="FM12" s="867"/>
      <c r="FN12" s="279"/>
      <c r="FO12" s="945"/>
      <c r="FP12" s="876">
        <v>4</v>
      </c>
      <c r="FQ12" s="866"/>
      <c r="FS12" s="400">
        <v>4</v>
      </c>
      <c r="FT12" s="279" t="s">
        <v>252</v>
      </c>
      <c r="FU12" s="867"/>
      <c r="FV12" s="867"/>
      <c r="FW12" s="279"/>
      <c r="FX12" s="948"/>
      <c r="FY12" s="921"/>
      <c r="FZ12" s="930"/>
      <c r="GA12" s="867"/>
      <c r="GB12" s="279"/>
      <c r="GC12" s="948"/>
      <c r="GD12" s="922"/>
      <c r="GE12" s="867">
        <v>2252</v>
      </c>
      <c r="GF12" s="867"/>
      <c r="GG12" s="279"/>
      <c r="GH12" s="945"/>
      <c r="GI12" s="400">
        <v>4</v>
      </c>
      <c r="GJ12" s="866"/>
      <c r="GL12" s="876">
        <v>4</v>
      </c>
      <c r="GM12" s="279" t="s">
        <v>252</v>
      </c>
      <c r="GN12" s="867"/>
      <c r="GO12" s="867"/>
      <c r="GP12" s="279"/>
      <c r="GQ12" s="948"/>
      <c r="GR12" s="921"/>
      <c r="GS12" s="930"/>
      <c r="GT12" s="867"/>
      <c r="GU12" s="279"/>
      <c r="GV12" s="948"/>
      <c r="GW12" s="922"/>
      <c r="GX12" s="867">
        <v>2252</v>
      </c>
      <c r="GY12" s="867"/>
      <c r="GZ12" s="279"/>
      <c r="HA12" s="945"/>
      <c r="HB12" s="876">
        <v>4</v>
      </c>
      <c r="HC12" s="866"/>
      <c r="HE12" s="400">
        <v>4</v>
      </c>
      <c r="HF12" s="279" t="s">
        <v>252</v>
      </c>
      <c r="HG12" s="867"/>
      <c r="HH12" s="867"/>
      <c r="HI12" s="279"/>
      <c r="HJ12" s="948"/>
      <c r="HK12" s="921"/>
      <c r="HL12" s="930"/>
      <c r="HM12" s="867"/>
      <c r="HN12" s="279"/>
      <c r="HO12" s="948"/>
      <c r="HP12" s="922"/>
      <c r="HQ12" s="867">
        <v>2252</v>
      </c>
      <c r="HR12" s="867"/>
      <c r="HS12" s="279"/>
      <c r="HT12" s="945"/>
      <c r="HU12" s="400">
        <v>4</v>
      </c>
      <c r="HV12" s="866"/>
      <c r="HX12" s="876">
        <v>4</v>
      </c>
      <c r="HY12" s="279" t="s">
        <v>252</v>
      </c>
      <c r="HZ12" s="867"/>
      <c r="IA12" s="867"/>
      <c r="IB12" s="279"/>
      <c r="IC12" s="948"/>
      <c r="ID12" s="921"/>
      <c r="IE12" s="930"/>
      <c r="IF12" s="867"/>
      <c r="IG12" s="279"/>
      <c r="IH12" s="948"/>
      <c r="II12" s="922"/>
      <c r="IJ12" s="867">
        <v>2252</v>
      </c>
      <c r="IK12" s="867"/>
      <c r="IL12" s="279"/>
      <c r="IM12" s="945"/>
      <c r="IN12" s="876">
        <v>4</v>
      </c>
      <c r="IO12" s="866"/>
      <c r="IQ12" s="1314">
        <v>4</v>
      </c>
      <c r="IR12" s="279" t="s">
        <v>252</v>
      </c>
      <c r="IS12" s="867"/>
      <c r="IT12" s="867"/>
      <c r="IU12" s="279"/>
      <c r="IV12" s="948"/>
      <c r="IW12" s="921"/>
      <c r="IX12" s="930"/>
      <c r="IY12" s="867"/>
      <c r="IZ12" s="279"/>
      <c r="JA12" s="948"/>
      <c r="JB12" s="922"/>
      <c r="JC12" s="867">
        <v>2252</v>
      </c>
      <c r="JD12" s="867"/>
      <c r="JE12" s="279"/>
      <c r="JF12" s="945"/>
      <c r="JG12" s="1314">
        <v>4</v>
      </c>
      <c r="JH12" s="866"/>
    </row>
    <row r="13" spans="1:268" hidden="1">
      <c r="A13" s="400">
        <v>5</v>
      </c>
      <c r="B13" s="279" t="s">
        <v>253</v>
      </c>
      <c r="C13" s="867"/>
      <c r="D13" s="867"/>
      <c r="E13" s="279"/>
      <c r="F13" s="948"/>
      <c r="G13" s="921"/>
      <c r="H13" s="302"/>
      <c r="I13" s="867"/>
      <c r="J13" s="279"/>
      <c r="K13" s="948"/>
      <c r="L13" s="922"/>
      <c r="M13" s="867">
        <v>901</v>
      </c>
      <c r="N13" s="867"/>
      <c r="O13" s="279"/>
      <c r="P13" s="945"/>
      <c r="Q13" s="400">
        <v>5</v>
      </c>
      <c r="R13" s="866"/>
      <c r="U13" s="1309">
        <v>5</v>
      </c>
      <c r="V13" s="279" t="s">
        <v>253</v>
      </c>
      <c r="W13" s="867"/>
      <c r="X13" s="867"/>
      <c r="Y13" s="279"/>
      <c r="Z13" s="948"/>
      <c r="AA13" s="921"/>
      <c r="AB13" s="302"/>
      <c r="AC13" s="867"/>
      <c r="AD13" s="279"/>
      <c r="AE13" s="948"/>
      <c r="AF13" s="922"/>
      <c r="AG13" s="867">
        <v>901</v>
      </c>
      <c r="AH13" s="867"/>
      <c r="AI13" s="279"/>
      <c r="AJ13" s="945"/>
      <c r="AK13" s="1309">
        <v>5</v>
      </c>
      <c r="AL13" s="866"/>
      <c r="AN13" s="876">
        <v>5</v>
      </c>
      <c r="AO13" s="279" t="s">
        <v>253</v>
      </c>
      <c r="AP13" s="867"/>
      <c r="AQ13" s="867"/>
      <c r="AR13" s="279"/>
      <c r="AS13" s="948"/>
      <c r="AT13" s="921"/>
      <c r="AU13" s="302"/>
      <c r="AV13" s="867"/>
      <c r="AW13" s="279"/>
      <c r="AX13" s="948"/>
      <c r="AY13" s="922"/>
      <c r="AZ13" s="867">
        <v>901</v>
      </c>
      <c r="BA13" s="867"/>
      <c r="BB13" s="279"/>
      <c r="BC13" s="945"/>
      <c r="BD13" s="876">
        <v>5</v>
      </c>
      <c r="BE13" s="866"/>
      <c r="BH13" s="400">
        <v>5</v>
      </c>
      <c r="BI13" s="279" t="s">
        <v>253</v>
      </c>
      <c r="BJ13" s="867"/>
      <c r="BK13" s="867"/>
      <c r="BL13" s="279"/>
      <c r="BM13" s="948"/>
      <c r="BN13" s="921"/>
      <c r="BO13" s="302"/>
      <c r="BP13" s="867"/>
      <c r="BQ13" s="279"/>
      <c r="BR13" s="948"/>
      <c r="BS13" s="922"/>
      <c r="BT13" s="867">
        <v>901</v>
      </c>
      <c r="BU13" s="867"/>
      <c r="BV13" s="279"/>
      <c r="BW13" s="945"/>
      <c r="BX13" s="400">
        <v>5</v>
      </c>
      <c r="BY13" s="866"/>
      <c r="CB13" s="876">
        <v>5</v>
      </c>
      <c r="CC13" s="279" t="s">
        <v>253</v>
      </c>
      <c r="CD13" s="867"/>
      <c r="CE13" s="867"/>
      <c r="CF13" s="279"/>
      <c r="CG13" s="948"/>
      <c r="CH13" s="921"/>
      <c r="CI13" s="302"/>
      <c r="CJ13" s="867"/>
      <c r="CK13" s="279"/>
      <c r="CL13" s="948"/>
      <c r="CM13" s="922"/>
      <c r="CN13" s="867">
        <v>901</v>
      </c>
      <c r="CO13" s="867"/>
      <c r="CP13" s="279"/>
      <c r="CQ13" s="945"/>
      <c r="CR13" s="876">
        <v>5</v>
      </c>
      <c r="CS13" s="866"/>
      <c r="CU13" s="400">
        <v>5</v>
      </c>
      <c r="CV13" s="279" t="s">
        <v>253</v>
      </c>
      <c r="CW13" s="867"/>
      <c r="CX13" s="867"/>
      <c r="CY13" s="279"/>
      <c r="CZ13" s="948"/>
      <c r="DA13" s="921"/>
      <c r="DB13" s="302"/>
      <c r="DC13" s="867"/>
      <c r="DD13" s="279"/>
      <c r="DE13" s="948"/>
      <c r="DF13" s="922"/>
      <c r="DG13" s="867">
        <v>901</v>
      </c>
      <c r="DH13" s="867"/>
      <c r="DI13" s="279"/>
      <c r="DJ13" s="945"/>
      <c r="DK13" s="400">
        <v>5</v>
      </c>
      <c r="DL13" s="866"/>
      <c r="DN13" s="876">
        <v>5</v>
      </c>
      <c r="DO13" s="279" t="s">
        <v>253</v>
      </c>
      <c r="DP13" s="867"/>
      <c r="DQ13" s="867"/>
      <c r="DR13" s="279"/>
      <c r="DS13" s="948"/>
      <c r="DT13" s="921"/>
      <c r="DU13" s="302"/>
      <c r="DV13" s="867"/>
      <c r="DW13" s="279"/>
      <c r="DX13" s="948"/>
      <c r="DY13" s="922"/>
      <c r="DZ13" s="867">
        <v>901</v>
      </c>
      <c r="EA13" s="867"/>
      <c r="EB13" s="279"/>
      <c r="EC13" s="945"/>
      <c r="ED13" s="876">
        <v>5</v>
      </c>
      <c r="EE13" s="866"/>
      <c r="EG13" s="400">
        <v>5</v>
      </c>
      <c r="EH13" s="279" t="s">
        <v>253</v>
      </c>
      <c r="EI13" s="867"/>
      <c r="EJ13" s="867"/>
      <c r="EK13" s="279"/>
      <c r="EL13" s="948"/>
      <c r="EM13" s="921"/>
      <c r="EN13" s="302"/>
      <c r="EO13" s="867"/>
      <c r="EP13" s="279"/>
      <c r="EQ13" s="948"/>
      <c r="ER13" s="922"/>
      <c r="ES13" s="867">
        <v>901</v>
      </c>
      <c r="ET13" s="867"/>
      <c r="EU13" s="279"/>
      <c r="EV13" s="945"/>
      <c r="EW13" s="400">
        <v>5</v>
      </c>
      <c r="EX13" s="866"/>
      <c r="EZ13" s="876">
        <v>5</v>
      </c>
      <c r="FA13" s="279" t="s">
        <v>253</v>
      </c>
      <c r="FB13" s="867"/>
      <c r="FC13" s="867"/>
      <c r="FD13" s="279"/>
      <c r="FE13" s="948"/>
      <c r="FF13" s="921"/>
      <c r="FG13" s="302"/>
      <c r="FH13" s="867"/>
      <c r="FI13" s="279"/>
      <c r="FJ13" s="948"/>
      <c r="FK13" s="922"/>
      <c r="FL13" s="867">
        <v>901</v>
      </c>
      <c r="FM13" s="867"/>
      <c r="FN13" s="279"/>
      <c r="FO13" s="945"/>
      <c r="FP13" s="876">
        <v>5</v>
      </c>
      <c r="FQ13" s="866"/>
      <c r="FS13" s="400">
        <v>5</v>
      </c>
      <c r="FT13" s="279" t="s">
        <v>253</v>
      </c>
      <c r="FU13" s="867"/>
      <c r="FV13" s="867"/>
      <c r="FW13" s="279"/>
      <c r="FX13" s="948"/>
      <c r="FY13" s="921"/>
      <c r="FZ13" s="302"/>
      <c r="GA13" s="867"/>
      <c r="GB13" s="279"/>
      <c r="GC13" s="948"/>
      <c r="GD13" s="922"/>
      <c r="GE13" s="867">
        <v>901</v>
      </c>
      <c r="GF13" s="867"/>
      <c r="GG13" s="279"/>
      <c r="GH13" s="945"/>
      <c r="GI13" s="400">
        <v>5</v>
      </c>
      <c r="GJ13" s="866"/>
      <c r="GL13" s="876">
        <v>5</v>
      </c>
      <c r="GM13" s="279" t="s">
        <v>253</v>
      </c>
      <c r="GN13" s="867"/>
      <c r="GO13" s="867"/>
      <c r="GP13" s="279"/>
      <c r="GQ13" s="948"/>
      <c r="GR13" s="921"/>
      <c r="GS13" s="302"/>
      <c r="GT13" s="867"/>
      <c r="GU13" s="279"/>
      <c r="GV13" s="948"/>
      <c r="GW13" s="922"/>
      <c r="GX13" s="867">
        <v>901</v>
      </c>
      <c r="GY13" s="867"/>
      <c r="GZ13" s="279"/>
      <c r="HA13" s="945"/>
      <c r="HB13" s="876">
        <v>5</v>
      </c>
      <c r="HC13" s="866"/>
      <c r="HE13" s="400">
        <v>5</v>
      </c>
      <c r="HF13" s="279" t="s">
        <v>253</v>
      </c>
      <c r="HG13" s="867"/>
      <c r="HH13" s="867"/>
      <c r="HI13" s="279"/>
      <c r="HJ13" s="948"/>
      <c r="HK13" s="921"/>
      <c r="HL13" s="302"/>
      <c r="HM13" s="867"/>
      <c r="HN13" s="279"/>
      <c r="HO13" s="948"/>
      <c r="HP13" s="922"/>
      <c r="HQ13" s="867">
        <v>901</v>
      </c>
      <c r="HR13" s="867"/>
      <c r="HS13" s="279"/>
      <c r="HT13" s="945"/>
      <c r="HU13" s="400">
        <v>5</v>
      </c>
      <c r="HV13" s="866"/>
      <c r="HX13" s="876">
        <v>5</v>
      </c>
      <c r="HY13" s="279" t="s">
        <v>253</v>
      </c>
      <c r="HZ13" s="867"/>
      <c r="IA13" s="867"/>
      <c r="IB13" s="279"/>
      <c r="IC13" s="948"/>
      <c r="ID13" s="921"/>
      <c r="IE13" s="302"/>
      <c r="IF13" s="867"/>
      <c r="IG13" s="279"/>
      <c r="IH13" s="948"/>
      <c r="II13" s="922"/>
      <c r="IJ13" s="867">
        <v>901</v>
      </c>
      <c r="IK13" s="867"/>
      <c r="IL13" s="279"/>
      <c r="IM13" s="945"/>
      <c r="IN13" s="876">
        <v>5</v>
      </c>
      <c r="IO13" s="866"/>
      <c r="IQ13" s="1314">
        <v>5</v>
      </c>
      <c r="IR13" s="279" t="s">
        <v>253</v>
      </c>
      <c r="IS13" s="867"/>
      <c r="IT13" s="867"/>
      <c r="IU13" s="279"/>
      <c r="IV13" s="948"/>
      <c r="IW13" s="921"/>
      <c r="IX13" s="302"/>
      <c r="IY13" s="867"/>
      <c r="IZ13" s="279"/>
      <c r="JA13" s="948"/>
      <c r="JB13" s="922"/>
      <c r="JC13" s="867">
        <v>901</v>
      </c>
      <c r="JD13" s="867"/>
      <c r="JE13" s="279"/>
      <c r="JF13" s="945"/>
      <c r="JG13" s="1314">
        <v>5</v>
      </c>
      <c r="JH13" s="866"/>
    </row>
    <row r="14" spans="1:268">
      <c r="A14" s="400">
        <v>4</v>
      </c>
      <c r="B14" s="924" t="s">
        <v>254</v>
      </c>
      <c r="C14" s="925"/>
      <c r="D14" s="925">
        <f>M14</f>
        <v>3913</v>
      </c>
      <c r="E14" s="926">
        <f t="shared" ref="E14" si="84">SUM(D14,-C14)</f>
        <v>3913</v>
      </c>
      <c r="F14" s="927" t="e">
        <f t="shared" ref="F14" si="85">E14/C14</f>
        <v>#DIV/0!</v>
      </c>
      <c r="G14" s="921"/>
      <c r="H14" s="925">
        <f>D14</f>
        <v>3913</v>
      </c>
      <c r="I14" s="925">
        <v>4181</v>
      </c>
      <c r="J14" s="926">
        <f t="shared" ref="J14" si="86">SUM(I14,-H14)</f>
        <v>268</v>
      </c>
      <c r="K14" s="939">
        <f t="shared" ref="K14" si="87">J14/H14</f>
        <v>6.8489649884998727E-2</v>
      </c>
      <c r="L14" s="922"/>
      <c r="M14" s="929">
        <v>3913</v>
      </c>
      <c r="N14" s="929">
        <f>I14</f>
        <v>4181</v>
      </c>
      <c r="O14" s="930">
        <f t="shared" ref="O14" si="88">SUM(N14,-M14)</f>
        <v>268</v>
      </c>
      <c r="P14" s="931">
        <f t="shared" ref="P14" si="89">O14/M14</f>
        <v>6.8489649884998727E-2</v>
      </c>
      <c r="Q14" s="400">
        <v>4</v>
      </c>
      <c r="R14" s="866"/>
      <c r="U14" s="1309">
        <v>4</v>
      </c>
      <c r="V14" s="924" t="s">
        <v>254</v>
      </c>
      <c r="W14" s="925"/>
      <c r="X14" s="925">
        <f>AG14</f>
        <v>3913</v>
      </c>
      <c r="Y14" s="926">
        <f t="shared" ref="Y14" si="90">SUM(X14,-W14)</f>
        <v>3913</v>
      </c>
      <c r="Z14" s="927" t="e">
        <f t="shared" ref="Z14" si="91">Y14/W14</f>
        <v>#DIV/0!</v>
      </c>
      <c r="AA14" s="921"/>
      <c r="AB14" s="925">
        <v>93</v>
      </c>
      <c r="AC14" s="925">
        <v>113</v>
      </c>
      <c r="AD14" s="926">
        <f t="shared" ref="AD14" si="92">SUM(AC14,-AB14)</f>
        <v>20</v>
      </c>
      <c r="AE14" s="939">
        <f t="shared" ref="AE14" si="93">AD14/AB14</f>
        <v>0.21505376344086022</v>
      </c>
      <c r="AF14" s="922"/>
      <c r="AG14" s="929">
        <v>3913</v>
      </c>
      <c r="AH14" s="929">
        <f>AC14</f>
        <v>113</v>
      </c>
      <c r="AI14" s="930">
        <f t="shared" ref="AI14" si="94">SUM(AH14,-AG14)</f>
        <v>-3800</v>
      </c>
      <c r="AJ14" s="931">
        <f t="shared" ref="AJ14" si="95">AI14/AG14</f>
        <v>-0.97112190135445953</v>
      </c>
      <c r="AK14" s="1309">
        <v>4</v>
      </c>
      <c r="AL14" s="866"/>
      <c r="AN14" s="876">
        <v>4</v>
      </c>
      <c r="AO14" s="924" t="s">
        <v>254</v>
      </c>
      <c r="AP14" s="925"/>
      <c r="AQ14" s="925">
        <f>AZ14</f>
        <v>3913</v>
      </c>
      <c r="AR14" s="926">
        <f t="shared" ref="AR14" si="96">SUM(AQ14,-AP14)</f>
        <v>3913</v>
      </c>
      <c r="AS14" s="927" t="e">
        <f t="shared" ref="AS14" si="97">AR14/AP14</f>
        <v>#DIV/0!</v>
      </c>
      <c r="AT14" s="921"/>
      <c r="AU14" s="925">
        <v>47</v>
      </c>
      <c r="AV14" s="925">
        <v>52</v>
      </c>
      <c r="AW14" s="926">
        <f t="shared" ref="AW14" si="98">SUM(AV14,-AU14)</f>
        <v>5</v>
      </c>
      <c r="AX14" s="939">
        <f t="shared" ref="AX14" si="99">AW14/AU14</f>
        <v>0.10638297872340426</v>
      </c>
      <c r="AY14" s="922"/>
      <c r="AZ14" s="929">
        <v>3913</v>
      </c>
      <c r="BA14" s="929">
        <f>AV14</f>
        <v>52</v>
      </c>
      <c r="BB14" s="930">
        <f t="shared" ref="BB14" si="100">SUM(BA14,-AZ14)</f>
        <v>-3861</v>
      </c>
      <c r="BC14" s="931">
        <f t="shared" ref="BC14" si="101">BB14/AZ14</f>
        <v>-0.98671096345514953</v>
      </c>
      <c r="BD14" s="876">
        <v>4</v>
      </c>
      <c r="BE14" s="866"/>
      <c r="BH14" s="1309">
        <v>4</v>
      </c>
      <c r="BI14" s="924" t="s">
        <v>254</v>
      </c>
      <c r="BJ14" s="925"/>
      <c r="BK14" s="925">
        <f>BT14</f>
        <v>3913</v>
      </c>
      <c r="BL14" s="926">
        <f t="shared" ref="BL14" si="102">SUM(BK14,-BJ14)</f>
        <v>3913</v>
      </c>
      <c r="BM14" s="927" t="e">
        <f t="shared" ref="BM14" si="103">BL14/BJ14</f>
        <v>#DIV/0!</v>
      </c>
      <c r="BN14" s="921"/>
      <c r="BO14" s="925">
        <v>97</v>
      </c>
      <c r="BP14" s="925">
        <v>115</v>
      </c>
      <c r="BQ14" s="926">
        <f t="shared" ref="BQ14" si="104">SUM(BP14,-BO14)</f>
        <v>18</v>
      </c>
      <c r="BR14" s="939">
        <f t="shared" ref="BR14" si="105">BQ14/BO14</f>
        <v>0.18556701030927836</v>
      </c>
      <c r="BS14" s="922"/>
      <c r="BT14" s="929">
        <v>3913</v>
      </c>
      <c r="BU14" s="929">
        <f>BP14</f>
        <v>115</v>
      </c>
      <c r="BV14" s="930">
        <f t="shared" ref="BV14" si="106">SUM(BU14,-BT14)</f>
        <v>-3798</v>
      </c>
      <c r="BW14" s="931">
        <f t="shared" ref="BW14" si="107">BV14/BT14</f>
        <v>-0.97061078456427297</v>
      </c>
      <c r="BX14" s="1309">
        <v>4</v>
      </c>
      <c r="BY14" s="866"/>
      <c r="CB14" s="876">
        <v>4</v>
      </c>
      <c r="CC14" s="924" t="s">
        <v>254</v>
      </c>
      <c r="CD14" s="925"/>
      <c r="CE14" s="925">
        <f>CN14</f>
        <v>3913</v>
      </c>
      <c r="CF14" s="926">
        <f t="shared" ref="CF14" si="108">SUM(CE14,-CD14)</f>
        <v>3913</v>
      </c>
      <c r="CG14" s="927" t="e">
        <f t="shared" ref="CG14" si="109">CF14/CD14</f>
        <v>#DIV/0!</v>
      </c>
      <c r="CH14" s="921"/>
      <c r="CI14" s="925">
        <v>94</v>
      </c>
      <c r="CJ14" s="925">
        <v>80</v>
      </c>
      <c r="CK14" s="926">
        <f t="shared" ref="CK14" si="110">SUM(CJ14,-CI14)</f>
        <v>-14</v>
      </c>
      <c r="CL14" s="928">
        <f t="shared" ref="CL14" si="111">CK14/CI14</f>
        <v>-0.14893617021276595</v>
      </c>
      <c r="CM14" s="922"/>
      <c r="CN14" s="929">
        <v>3913</v>
      </c>
      <c r="CO14" s="929">
        <f>CJ14</f>
        <v>80</v>
      </c>
      <c r="CP14" s="930">
        <f t="shared" ref="CP14" si="112">SUM(CO14,-CN14)</f>
        <v>-3833</v>
      </c>
      <c r="CQ14" s="931">
        <f t="shared" ref="CQ14" si="113">CP14/CN14</f>
        <v>-0.97955532839253767</v>
      </c>
      <c r="CR14" s="876">
        <v>4</v>
      </c>
      <c r="CS14" s="866"/>
      <c r="CU14" s="1309">
        <v>4</v>
      </c>
      <c r="CV14" s="924" t="s">
        <v>254</v>
      </c>
      <c r="CW14" s="925"/>
      <c r="CX14" s="925">
        <f>DG14</f>
        <v>3913</v>
      </c>
      <c r="CY14" s="926">
        <f t="shared" ref="CY14" si="114">SUM(CX14,-CW14)</f>
        <v>3913</v>
      </c>
      <c r="CZ14" s="927" t="e">
        <f t="shared" ref="CZ14" si="115">CY14/CW14</f>
        <v>#DIV/0!</v>
      </c>
      <c r="DA14" s="921"/>
      <c r="DB14" s="925">
        <v>28</v>
      </c>
      <c r="DC14" s="925">
        <v>23</v>
      </c>
      <c r="DD14" s="926">
        <f t="shared" ref="DD14" si="116">SUM(DC14,-DB14)</f>
        <v>-5</v>
      </c>
      <c r="DE14" s="928">
        <f t="shared" ref="DE14" si="117">DD14/DB14</f>
        <v>-0.17857142857142858</v>
      </c>
      <c r="DF14" s="922"/>
      <c r="DG14" s="929">
        <v>3913</v>
      </c>
      <c r="DH14" s="929">
        <f>DC14</f>
        <v>23</v>
      </c>
      <c r="DI14" s="930">
        <f t="shared" ref="DI14" si="118">SUM(DH14,-DG14)</f>
        <v>-3890</v>
      </c>
      <c r="DJ14" s="931">
        <f t="shared" ref="DJ14" si="119">DI14/DG14</f>
        <v>-0.99412215691285455</v>
      </c>
      <c r="DK14" s="1309">
        <v>4</v>
      </c>
      <c r="DL14" s="866"/>
      <c r="DN14" s="876">
        <v>4</v>
      </c>
      <c r="DO14" s="924" t="s">
        <v>254</v>
      </c>
      <c r="DP14" s="925"/>
      <c r="DQ14" s="925">
        <f>DZ14</f>
        <v>3913</v>
      </c>
      <c r="DR14" s="926">
        <f t="shared" ref="DR14" si="120">SUM(DQ14,-DP14)</f>
        <v>3913</v>
      </c>
      <c r="DS14" s="927" t="e">
        <f t="shared" ref="DS14" si="121">DR14/DP14</f>
        <v>#DIV/0!</v>
      </c>
      <c r="DT14" s="921"/>
      <c r="DU14" s="925">
        <v>61</v>
      </c>
      <c r="DV14" s="925">
        <v>48</v>
      </c>
      <c r="DW14" s="926">
        <f t="shared" ref="DW14" si="122">SUM(DV14,-DU14)</f>
        <v>-13</v>
      </c>
      <c r="DX14" s="928">
        <f t="shared" ref="DX14" si="123">DW14/DU14</f>
        <v>-0.21311475409836064</v>
      </c>
      <c r="DY14" s="922"/>
      <c r="DZ14" s="929">
        <v>3913</v>
      </c>
      <c r="EA14" s="929">
        <f>DV14</f>
        <v>48</v>
      </c>
      <c r="EB14" s="930">
        <f t="shared" ref="EB14" si="124">SUM(EA14,-DZ14)</f>
        <v>-3865</v>
      </c>
      <c r="EC14" s="931">
        <f t="shared" ref="EC14" si="125">EB14/DZ14</f>
        <v>-0.98773319703552265</v>
      </c>
      <c r="ED14" s="876">
        <v>4</v>
      </c>
      <c r="EE14" s="866"/>
      <c r="EG14" s="1309">
        <v>4</v>
      </c>
      <c r="EH14" s="924" t="s">
        <v>254</v>
      </c>
      <c r="EI14" s="925"/>
      <c r="EJ14" s="925">
        <f>ES14</f>
        <v>3913</v>
      </c>
      <c r="EK14" s="926">
        <f t="shared" ref="EK14" si="126">SUM(EJ14,-EI14)</f>
        <v>3913</v>
      </c>
      <c r="EL14" s="927" t="e">
        <f t="shared" ref="EL14" si="127">EK14/EI14</f>
        <v>#DIV/0!</v>
      </c>
      <c r="EM14" s="921"/>
      <c r="EN14" s="925">
        <v>18</v>
      </c>
      <c r="EO14" s="925">
        <v>51</v>
      </c>
      <c r="EP14" s="926">
        <f t="shared" ref="EP14" si="128">SUM(EO14,-EN14)</f>
        <v>33</v>
      </c>
      <c r="EQ14" s="939">
        <f t="shared" ref="EQ14" si="129">EP14/EN14</f>
        <v>1.8333333333333333</v>
      </c>
      <c r="ER14" s="922"/>
      <c r="ES14" s="929">
        <v>3913</v>
      </c>
      <c r="ET14" s="929">
        <f>EO14</f>
        <v>51</v>
      </c>
      <c r="EU14" s="930">
        <f t="shared" ref="EU14" si="130">SUM(ET14,-ES14)</f>
        <v>-3862</v>
      </c>
      <c r="EV14" s="931">
        <f t="shared" ref="EV14" si="131">EU14/ES14</f>
        <v>-0.98696652185024281</v>
      </c>
      <c r="EW14" s="1309">
        <v>4</v>
      </c>
      <c r="EX14" s="866"/>
      <c r="EZ14" s="876">
        <v>4</v>
      </c>
      <c r="FA14" s="924" t="s">
        <v>254</v>
      </c>
      <c r="FB14" s="925"/>
      <c r="FC14" s="925">
        <f>FL14</f>
        <v>3913</v>
      </c>
      <c r="FD14" s="926">
        <f t="shared" ref="FD14" si="132">SUM(FC14,-FB14)</f>
        <v>3913</v>
      </c>
      <c r="FE14" s="927" t="e">
        <f t="shared" ref="FE14" si="133">FD14/FB14</f>
        <v>#DIV/0!</v>
      </c>
      <c r="FF14" s="921"/>
      <c r="FG14" s="925">
        <v>15</v>
      </c>
      <c r="FH14" s="925">
        <v>9</v>
      </c>
      <c r="FI14" s="926">
        <f t="shared" ref="FI14" si="134">SUM(FH14,-FG14)</f>
        <v>-6</v>
      </c>
      <c r="FJ14" s="928">
        <f t="shared" ref="FJ14" si="135">FI14/FG14</f>
        <v>-0.4</v>
      </c>
      <c r="FK14" s="922"/>
      <c r="FL14" s="929">
        <v>3913</v>
      </c>
      <c r="FM14" s="929">
        <f>FH14</f>
        <v>9</v>
      </c>
      <c r="FN14" s="930">
        <f t="shared" ref="FN14" si="136">SUM(FM14,-FL14)</f>
        <v>-3904</v>
      </c>
      <c r="FO14" s="931">
        <f t="shared" ref="FO14" si="137">FN14/FL14</f>
        <v>-0.99769997444416048</v>
      </c>
      <c r="FP14" s="876">
        <v>4</v>
      </c>
      <c r="FQ14" s="866"/>
      <c r="FS14" s="1309">
        <v>4</v>
      </c>
      <c r="FT14" s="924" t="s">
        <v>254</v>
      </c>
      <c r="FU14" s="925"/>
      <c r="FV14" s="925">
        <f>GE14</f>
        <v>3913</v>
      </c>
      <c r="FW14" s="926">
        <f t="shared" ref="FW14" si="138">SUM(FV14,-FU14)</f>
        <v>3913</v>
      </c>
      <c r="FX14" s="927" t="e">
        <f t="shared" ref="FX14" si="139">FW14/FU14</f>
        <v>#DIV/0!</v>
      </c>
      <c r="FY14" s="921"/>
      <c r="FZ14" s="925">
        <v>197</v>
      </c>
      <c r="GA14" s="925">
        <v>78</v>
      </c>
      <c r="GB14" s="926">
        <f t="shared" ref="GB14" si="140">SUM(GA14,-FZ14)</f>
        <v>-119</v>
      </c>
      <c r="GC14" s="928">
        <f t="shared" ref="GC14" si="141">GB14/FZ14</f>
        <v>-0.60406091370558379</v>
      </c>
      <c r="GD14" s="922"/>
      <c r="GE14" s="929">
        <v>3913</v>
      </c>
      <c r="GF14" s="929">
        <f>GA14</f>
        <v>78</v>
      </c>
      <c r="GG14" s="930">
        <f t="shared" ref="GG14" si="142">SUM(GF14,-GE14)</f>
        <v>-3835</v>
      </c>
      <c r="GH14" s="931">
        <f t="shared" ref="GH14" si="143">GG14/GE14</f>
        <v>-0.98006644518272423</v>
      </c>
      <c r="GI14" s="1309">
        <v>4</v>
      </c>
      <c r="GJ14" s="866"/>
      <c r="GL14" s="876">
        <v>4</v>
      </c>
      <c r="GM14" s="924" t="s">
        <v>254</v>
      </c>
      <c r="GN14" s="925"/>
      <c r="GO14" s="925">
        <f>GX14</f>
        <v>3913</v>
      </c>
      <c r="GP14" s="926">
        <f t="shared" ref="GP14" si="144">SUM(GO14,-GN14)</f>
        <v>3913</v>
      </c>
      <c r="GQ14" s="927" t="e">
        <f t="shared" ref="GQ14" si="145">GP14/GN14</f>
        <v>#DIV/0!</v>
      </c>
      <c r="GR14" s="921"/>
      <c r="GS14" s="925">
        <v>22</v>
      </c>
      <c r="GT14" s="925">
        <v>6</v>
      </c>
      <c r="GU14" s="926">
        <f t="shared" ref="GU14" si="146">SUM(GT14,-GS14)</f>
        <v>-16</v>
      </c>
      <c r="GV14" s="928">
        <f t="shared" ref="GV14" si="147">GU14/GS14</f>
        <v>-0.72727272727272729</v>
      </c>
      <c r="GW14" s="922"/>
      <c r="GX14" s="929">
        <v>3913</v>
      </c>
      <c r="GY14" s="929">
        <f>GT14</f>
        <v>6</v>
      </c>
      <c r="GZ14" s="930">
        <f t="shared" ref="GZ14" si="148">SUM(GY14,-GX14)</f>
        <v>-3907</v>
      </c>
      <c r="HA14" s="931">
        <f t="shared" ref="HA14" si="149">GZ14/GX14</f>
        <v>-0.99846664962944032</v>
      </c>
      <c r="HB14" s="876">
        <v>4</v>
      </c>
      <c r="HC14" s="866"/>
      <c r="HE14" s="1309">
        <v>4</v>
      </c>
      <c r="HF14" s="924" t="s">
        <v>254</v>
      </c>
      <c r="HG14" s="925"/>
      <c r="HH14" s="925">
        <f>HQ14</f>
        <v>3913</v>
      </c>
      <c r="HI14" s="926">
        <f t="shared" ref="HI14" si="150">SUM(HH14,-HG14)</f>
        <v>3913</v>
      </c>
      <c r="HJ14" s="927" t="e">
        <f t="shared" ref="HJ14" si="151">HI14/HG14</f>
        <v>#DIV/0!</v>
      </c>
      <c r="HK14" s="921"/>
      <c r="HL14" s="925">
        <v>65</v>
      </c>
      <c r="HM14" s="925">
        <v>84</v>
      </c>
      <c r="HN14" s="926">
        <f t="shared" ref="HN14" si="152">SUM(HM14,-HL14)</f>
        <v>19</v>
      </c>
      <c r="HO14" s="939">
        <f t="shared" ref="HO14" si="153">HN14/HL14</f>
        <v>0.29230769230769232</v>
      </c>
      <c r="HP14" s="922"/>
      <c r="HQ14" s="929">
        <v>3913</v>
      </c>
      <c r="HR14" s="929">
        <f>HM14</f>
        <v>84</v>
      </c>
      <c r="HS14" s="930">
        <f t="shared" ref="HS14" si="154">SUM(HR14,-HQ14)</f>
        <v>-3829</v>
      </c>
      <c r="HT14" s="931">
        <f t="shared" ref="HT14" si="155">HS14/HQ14</f>
        <v>-0.97853309481216455</v>
      </c>
      <c r="HU14" s="1309">
        <v>4</v>
      </c>
      <c r="HV14" s="866"/>
      <c r="HX14" s="876">
        <v>4</v>
      </c>
      <c r="HY14" s="924" t="s">
        <v>254</v>
      </c>
      <c r="HZ14" s="925"/>
      <c r="IA14" s="925">
        <f>IJ14</f>
        <v>3913</v>
      </c>
      <c r="IB14" s="926">
        <f t="shared" ref="IB14" si="156">SUM(IA14,-HZ14)</f>
        <v>3913</v>
      </c>
      <c r="IC14" s="927" t="e">
        <f t="shared" ref="IC14" si="157">IB14/HZ14</f>
        <v>#DIV/0!</v>
      </c>
      <c r="ID14" s="921"/>
      <c r="IE14" s="925">
        <v>63</v>
      </c>
      <c r="IF14" s="925">
        <v>60</v>
      </c>
      <c r="IG14" s="926">
        <f t="shared" ref="IG14" si="158">SUM(IF14,-IE14)</f>
        <v>-3</v>
      </c>
      <c r="IH14" s="928">
        <f t="shared" ref="IH14" si="159">IG14/IE14</f>
        <v>-4.7619047619047616E-2</v>
      </c>
      <c r="II14" s="922"/>
      <c r="IJ14" s="929">
        <v>3913</v>
      </c>
      <c r="IK14" s="929">
        <f>IF14</f>
        <v>60</v>
      </c>
      <c r="IL14" s="930">
        <f t="shared" ref="IL14" si="160">SUM(IK14,-IJ14)</f>
        <v>-3853</v>
      </c>
      <c r="IM14" s="931">
        <f t="shared" ref="IM14" si="161">IL14/IJ14</f>
        <v>-0.98466649629440328</v>
      </c>
      <c r="IN14" s="876">
        <v>4</v>
      </c>
      <c r="IO14" s="866"/>
      <c r="IQ14" s="1314">
        <v>4</v>
      </c>
      <c r="IR14" s="924" t="s">
        <v>254</v>
      </c>
      <c r="IS14" s="925"/>
      <c r="IT14" s="925">
        <f>JC14</f>
        <v>3913</v>
      </c>
      <c r="IU14" s="926">
        <f t="shared" ref="IU14" si="162">SUM(IT14,-IS14)</f>
        <v>3913</v>
      </c>
      <c r="IV14" s="927" t="e">
        <f t="shared" ref="IV14" si="163">IU14/IS14</f>
        <v>#DIV/0!</v>
      </c>
      <c r="IW14" s="921"/>
      <c r="IX14" s="925">
        <f>SUM(AB14,AU14,BO14,CI14,DB14,DU14,EN14,FG14,FZ14,GS14,HL14,IE14)</f>
        <v>800</v>
      </c>
      <c r="IY14" s="925">
        <f>SUM(AC14,AV14,BP14,CJ14,DC14,DV14,EO14,FH14,GA14,GT14,HM14,IF14)</f>
        <v>719</v>
      </c>
      <c r="IZ14" s="926">
        <f t="shared" ref="IZ14" si="164">SUM(IY14,-IX14)</f>
        <v>-81</v>
      </c>
      <c r="JA14" s="928">
        <f t="shared" ref="JA14" si="165">IZ14/IX14</f>
        <v>-0.10125000000000001</v>
      </c>
      <c r="JB14" s="922"/>
      <c r="JC14" s="929">
        <v>3913</v>
      </c>
      <c r="JD14" s="929">
        <f>IY14</f>
        <v>719</v>
      </c>
      <c r="JE14" s="930">
        <f t="shared" ref="JE14" si="166">SUM(JD14,-JC14)</f>
        <v>-3194</v>
      </c>
      <c r="JF14" s="931">
        <f t="shared" ref="JF14" si="167">JE14/JC14</f>
        <v>-0.81625351392793255</v>
      </c>
      <c r="JG14" s="1314">
        <v>4</v>
      </c>
      <c r="JH14" s="866"/>
    </row>
    <row r="15" spans="1:268" hidden="1">
      <c r="A15" s="401"/>
      <c r="L15" s="959"/>
      <c r="P15" s="189"/>
      <c r="Q15" s="401"/>
      <c r="R15" s="866"/>
      <c r="U15" s="1327"/>
      <c r="AF15" s="959"/>
      <c r="AJ15" s="189"/>
      <c r="AK15" s="1327"/>
      <c r="AL15" s="866"/>
      <c r="AN15" s="1018"/>
      <c r="AY15" s="959"/>
      <c r="BC15" s="189"/>
      <c r="BD15" s="1018"/>
      <c r="BE15" s="866"/>
      <c r="BH15" s="401"/>
      <c r="BS15" s="959"/>
      <c r="BW15" s="189"/>
      <c r="BX15" s="401"/>
      <c r="BY15" s="866"/>
      <c r="CB15" s="1018"/>
      <c r="CM15" s="959"/>
      <c r="CQ15" s="189"/>
      <c r="CR15" s="1018"/>
      <c r="CS15" s="866"/>
      <c r="CU15" s="401"/>
      <c r="DF15" s="959"/>
      <c r="DJ15" s="189"/>
      <c r="DK15" s="401"/>
      <c r="DL15" s="866"/>
      <c r="DN15" s="1018"/>
      <c r="DY15" s="959"/>
      <c r="EC15" s="189"/>
      <c r="ED15" s="1018"/>
      <c r="EE15" s="866"/>
      <c r="EG15" s="401"/>
      <c r="ER15" s="959"/>
      <c r="EV15" s="189"/>
      <c r="EW15" s="401"/>
      <c r="EX15" s="866"/>
      <c r="EZ15" s="1018"/>
      <c r="FK15" s="959"/>
      <c r="FO15" s="189"/>
      <c r="FP15" s="1018"/>
      <c r="FQ15" s="866"/>
      <c r="FS15" s="401"/>
      <c r="GD15" s="959"/>
      <c r="GH15" s="189"/>
      <c r="GI15" s="401"/>
      <c r="GJ15" s="866"/>
      <c r="GL15" s="1018"/>
      <c r="GW15" s="959"/>
      <c r="HA15" s="189"/>
      <c r="HB15" s="1018"/>
      <c r="HC15" s="866"/>
      <c r="HE15" s="401"/>
      <c r="HO15" s="1328"/>
      <c r="HP15" s="959"/>
      <c r="HT15" s="189"/>
      <c r="HU15" s="401"/>
      <c r="HV15" s="866"/>
      <c r="HX15" s="1018"/>
      <c r="IH15" s="1329"/>
      <c r="II15" s="959"/>
      <c r="IM15" s="189"/>
      <c r="IN15" s="1018"/>
      <c r="IO15" s="866"/>
      <c r="IQ15" s="1330"/>
      <c r="JA15" s="1329"/>
      <c r="JB15" s="959"/>
      <c r="JF15" s="189"/>
      <c r="JG15" s="1330"/>
      <c r="JH15" s="866"/>
    </row>
    <row r="16" spans="1:268">
      <c r="A16" s="400">
        <v>5</v>
      </c>
      <c r="B16" s="697" t="s">
        <v>255</v>
      </c>
      <c r="C16" s="966">
        <f>SUM(C7,C14)</f>
        <v>0</v>
      </c>
      <c r="D16" s="966">
        <f>SUM(D7,D14)</f>
        <v>60668</v>
      </c>
      <c r="E16" s="967">
        <f t="shared" ref="E16" si="168">SUM(D16,-C16)</f>
        <v>60668</v>
      </c>
      <c r="F16" s="968" t="e">
        <f t="shared" ref="F16" si="169">E16/C16</f>
        <v>#DIV/0!</v>
      </c>
      <c r="G16" s="921"/>
      <c r="H16" s="966">
        <f>SUM(H7,H14)</f>
        <v>60668</v>
      </c>
      <c r="I16" s="966">
        <f>SUM(I7,I14)</f>
        <v>59607</v>
      </c>
      <c r="J16" s="967">
        <f>SUM(I16,-H16)</f>
        <v>-1061</v>
      </c>
      <c r="K16" s="964">
        <f>J16/H16</f>
        <v>-1.748862662359069E-2</v>
      </c>
      <c r="L16" s="922"/>
      <c r="M16" s="966">
        <f>SUM(M7,M14)</f>
        <v>60668</v>
      </c>
      <c r="N16" s="966">
        <f>SUM(N7,N14)</f>
        <v>59607</v>
      </c>
      <c r="O16" s="967">
        <f t="shared" ref="O16" si="170">SUM(N16,-M16)</f>
        <v>-1061</v>
      </c>
      <c r="P16" s="931">
        <f t="shared" ref="P16" si="171">O16/M16</f>
        <v>-1.748862662359069E-2</v>
      </c>
      <c r="Q16" s="400">
        <v>5</v>
      </c>
      <c r="R16" s="866"/>
      <c r="U16" s="1309">
        <v>5</v>
      </c>
      <c r="V16" s="697" t="s">
        <v>255</v>
      </c>
      <c r="W16" s="966">
        <f>SUM(W7,W14)</f>
        <v>0</v>
      </c>
      <c r="X16" s="966">
        <f>SUM(X7,X14)</f>
        <v>60668</v>
      </c>
      <c r="Y16" s="967">
        <f t="shared" ref="Y16" si="172">SUM(X16,-W16)</f>
        <v>60668</v>
      </c>
      <c r="Z16" s="968" t="e">
        <f t="shared" ref="Z16" si="173">Y16/W16</f>
        <v>#DIV/0!</v>
      </c>
      <c r="AA16" s="921"/>
      <c r="AB16" s="966">
        <f>SUM(AB7,AB14)</f>
        <v>2263</v>
      </c>
      <c r="AC16" s="966">
        <f>SUM(AC7,AC14)</f>
        <v>2242</v>
      </c>
      <c r="AD16" s="967">
        <f>SUM(AC16,-AB16)</f>
        <v>-21</v>
      </c>
      <c r="AE16" s="964">
        <f>AD16/AB16</f>
        <v>-9.2797171895713654E-3</v>
      </c>
      <c r="AF16" s="922"/>
      <c r="AG16" s="966">
        <f>SUM(AG7,AG14)</f>
        <v>60668</v>
      </c>
      <c r="AH16" s="966">
        <f>SUM(AH7,AH14)</f>
        <v>2242</v>
      </c>
      <c r="AI16" s="967">
        <f t="shared" ref="AI16" si="174">SUM(AH16,-AG16)</f>
        <v>-58426</v>
      </c>
      <c r="AJ16" s="931">
        <f t="shared" ref="AJ16" si="175">AI16/AG16</f>
        <v>-0.9630447682468517</v>
      </c>
      <c r="AK16" s="1309">
        <v>5</v>
      </c>
      <c r="AL16" s="866"/>
      <c r="AN16" s="876">
        <v>5</v>
      </c>
      <c r="AO16" s="697" t="s">
        <v>255</v>
      </c>
      <c r="AP16" s="966">
        <f>SUM(AP7,AP14)</f>
        <v>0</v>
      </c>
      <c r="AQ16" s="966">
        <f>SUM(AQ7,AQ14)</f>
        <v>60668</v>
      </c>
      <c r="AR16" s="967">
        <f t="shared" ref="AR16" si="176">SUM(AQ16,-AP16)</f>
        <v>60668</v>
      </c>
      <c r="AS16" s="968" t="e">
        <f t="shared" ref="AS16" si="177">AR16/AP16</f>
        <v>#DIV/0!</v>
      </c>
      <c r="AT16" s="921"/>
      <c r="AU16" s="966">
        <f>SUM(AU7,AU14)</f>
        <v>671</v>
      </c>
      <c r="AV16" s="966">
        <f>SUM(AV7,AV14)</f>
        <v>676</v>
      </c>
      <c r="AW16" s="967">
        <f>SUM(AV16,-AU16)</f>
        <v>5</v>
      </c>
      <c r="AX16" s="984">
        <f>AW16/AU16</f>
        <v>7.4515648286140089E-3</v>
      </c>
      <c r="AY16" s="922"/>
      <c r="AZ16" s="966">
        <f>SUM(AZ7,AZ14)</f>
        <v>60668</v>
      </c>
      <c r="BA16" s="966">
        <f>SUM(BA7,BA14)</f>
        <v>676</v>
      </c>
      <c r="BB16" s="967">
        <f t="shared" ref="BB16" si="178">SUM(BA16,-AZ16)</f>
        <v>-59992</v>
      </c>
      <c r="BC16" s="931">
        <f t="shared" ref="BC16" si="179">BB16/AZ16</f>
        <v>-0.98885738774971976</v>
      </c>
      <c r="BD16" s="876">
        <v>5</v>
      </c>
      <c r="BE16" s="866"/>
      <c r="BH16" s="1309">
        <v>5</v>
      </c>
      <c r="BI16" s="697" t="s">
        <v>255</v>
      </c>
      <c r="BJ16" s="966">
        <f>SUM(BJ7,BJ14)</f>
        <v>0</v>
      </c>
      <c r="BK16" s="966">
        <f>SUM(BK7,BK14)</f>
        <v>60668</v>
      </c>
      <c r="BL16" s="967">
        <f t="shared" ref="BL16" si="180">SUM(BK16,-BJ16)</f>
        <v>60668</v>
      </c>
      <c r="BM16" s="968" t="e">
        <f t="shared" ref="BM16" si="181">BL16/BJ16</f>
        <v>#DIV/0!</v>
      </c>
      <c r="BN16" s="921"/>
      <c r="BO16" s="966">
        <f>SUM(BO7,BO14)</f>
        <v>1677</v>
      </c>
      <c r="BP16" s="966">
        <f>SUM(BP7,BP14)</f>
        <v>1652</v>
      </c>
      <c r="BQ16" s="967">
        <f>SUM(BP16,-BO16)</f>
        <v>-25</v>
      </c>
      <c r="BR16" s="964">
        <f>BQ16/BO16</f>
        <v>-1.4907573047107931E-2</v>
      </c>
      <c r="BS16" s="922"/>
      <c r="BT16" s="966">
        <f>SUM(BT7,BT14)</f>
        <v>60668</v>
      </c>
      <c r="BU16" s="966">
        <f>SUM(BU7,BU14)</f>
        <v>1652</v>
      </c>
      <c r="BV16" s="967">
        <f t="shared" ref="BV16" si="182">SUM(BU16,-BT16)</f>
        <v>-59016</v>
      </c>
      <c r="BW16" s="931">
        <f t="shared" ref="BW16" si="183">BV16/BT16</f>
        <v>-0.97276982923452227</v>
      </c>
      <c r="BX16" s="1309">
        <v>5</v>
      </c>
      <c r="BY16" s="866"/>
      <c r="CB16" s="876">
        <v>5</v>
      </c>
      <c r="CC16" s="697" t="s">
        <v>255</v>
      </c>
      <c r="CD16" s="966">
        <f>SUM(CD7,CD14)</f>
        <v>0</v>
      </c>
      <c r="CE16" s="966">
        <f>SUM(CE7,CE14)</f>
        <v>60668</v>
      </c>
      <c r="CF16" s="967">
        <f t="shared" ref="CF16" si="184">SUM(CE16,-CD16)</f>
        <v>60668</v>
      </c>
      <c r="CG16" s="968" t="e">
        <f t="shared" ref="CG16" si="185">CF16/CD16</f>
        <v>#DIV/0!</v>
      </c>
      <c r="CH16" s="921"/>
      <c r="CI16" s="966">
        <f>SUM(CI7,CI14)</f>
        <v>1274</v>
      </c>
      <c r="CJ16" s="966">
        <f>SUM(CJ7,CJ14)</f>
        <v>1185</v>
      </c>
      <c r="CK16" s="967">
        <f>SUM(CJ16,-CI16)</f>
        <v>-89</v>
      </c>
      <c r="CL16" s="964">
        <f>CK16/CI16</f>
        <v>-6.9858712715855573E-2</v>
      </c>
      <c r="CM16" s="922"/>
      <c r="CN16" s="966">
        <f>SUM(CN7,CN14)</f>
        <v>60668</v>
      </c>
      <c r="CO16" s="966">
        <f>SUM(CO7,CO14)</f>
        <v>1185</v>
      </c>
      <c r="CP16" s="967">
        <f t="shared" ref="CP16" si="186">SUM(CO16,-CN16)</f>
        <v>-59483</v>
      </c>
      <c r="CQ16" s="931">
        <f t="shared" ref="CQ16" si="187">CP16/CN16</f>
        <v>-0.98046746225357684</v>
      </c>
      <c r="CR16" s="876">
        <v>5</v>
      </c>
      <c r="CS16" s="866"/>
      <c r="CU16" s="1309">
        <v>5</v>
      </c>
      <c r="CV16" s="697" t="s">
        <v>255</v>
      </c>
      <c r="CW16" s="966">
        <f>SUM(CW7,CW14)</f>
        <v>0</v>
      </c>
      <c r="CX16" s="966">
        <f>SUM(CX7,CX14)</f>
        <v>60668</v>
      </c>
      <c r="CY16" s="967">
        <f t="shared" ref="CY16" si="188">SUM(CX16,-CW16)</f>
        <v>60668</v>
      </c>
      <c r="CZ16" s="968" t="e">
        <f t="shared" ref="CZ16" si="189">CY16/CW16</f>
        <v>#DIV/0!</v>
      </c>
      <c r="DA16" s="921"/>
      <c r="DB16" s="966">
        <f>SUM(DB7,DB14)</f>
        <v>326</v>
      </c>
      <c r="DC16" s="966">
        <f>SUM(DC7,DC14)</f>
        <v>307</v>
      </c>
      <c r="DD16" s="967">
        <f>SUM(DC16,-DB16)</f>
        <v>-19</v>
      </c>
      <c r="DE16" s="964">
        <f>DD16/DB16</f>
        <v>-5.8282208588957052E-2</v>
      </c>
      <c r="DF16" s="922"/>
      <c r="DG16" s="966">
        <f>SUM(DG7,DG14)</f>
        <v>60668</v>
      </c>
      <c r="DH16" s="966">
        <f>SUM(DH7,DH14)</f>
        <v>307</v>
      </c>
      <c r="DI16" s="967">
        <f t="shared" ref="DI16" si="190">SUM(DH16,-DG16)</f>
        <v>-60361</v>
      </c>
      <c r="DJ16" s="931">
        <f t="shared" ref="DJ16" si="191">DI16/DG16</f>
        <v>-0.99493967165556796</v>
      </c>
      <c r="DK16" s="1309">
        <v>5</v>
      </c>
      <c r="DL16" s="866"/>
      <c r="DN16" s="876">
        <v>5</v>
      </c>
      <c r="DO16" s="697" t="s">
        <v>255</v>
      </c>
      <c r="DP16" s="966">
        <f>SUM(DP7,DP14)</f>
        <v>0</v>
      </c>
      <c r="DQ16" s="966">
        <f>SUM(DQ7,DQ14)</f>
        <v>60668</v>
      </c>
      <c r="DR16" s="967">
        <f t="shared" ref="DR16" si="192">SUM(DQ16,-DP16)</f>
        <v>60668</v>
      </c>
      <c r="DS16" s="968" t="e">
        <f t="shared" ref="DS16" si="193">DR16/DP16</f>
        <v>#DIV/0!</v>
      </c>
      <c r="DT16" s="921"/>
      <c r="DU16" s="966">
        <f>SUM(DU7,DU14)</f>
        <v>453</v>
      </c>
      <c r="DV16" s="966">
        <f>SUM(DV7,DV14)</f>
        <v>403</v>
      </c>
      <c r="DW16" s="967">
        <f>SUM(DV16,-DU16)</f>
        <v>-50</v>
      </c>
      <c r="DX16" s="964">
        <f>DW16/DU16</f>
        <v>-0.11037527593818984</v>
      </c>
      <c r="DY16" s="922"/>
      <c r="DZ16" s="966">
        <f>SUM(DZ7,DZ14)</f>
        <v>60668</v>
      </c>
      <c r="EA16" s="966">
        <f>SUM(EA7,EA14)</f>
        <v>403</v>
      </c>
      <c r="EB16" s="967">
        <f t="shared" ref="EB16" si="194">SUM(EA16,-DZ16)</f>
        <v>-60265</v>
      </c>
      <c r="EC16" s="931">
        <f t="shared" ref="EC16" si="195">EB16/DZ16</f>
        <v>-0.99335728885079444</v>
      </c>
      <c r="ED16" s="876">
        <v>5</v>
      </c>
      <c r="EE16" s="866"/>
      <c r="EG16" s="1309">
        <v>5</v>
      </c>
      <c r="EH16" s="697" t="s">
        <v>255</v>
      </c>
      <c r="EI16" s="966">
        <f>SUM(EI7,EI14)</f>
        <v>0</v>
      </c>
      <c r="EJ16" s="966">
        <f>SUM(EJ7,EJ14)</f>
        <v>60668</v>
      </c>
      <c r="EK16" s="967">
        <f t="shared" ref="EK16" si="196">SUM(EJ16,-EI16)</f>
        <v>60668</v>
      </c>
      <c r="EL16" s="968" t="e">
        <f t="shared" ref="EL16" si="197">EK16/EI16</f>
        <v>#DIV/0!</v>
      </c>
      <c r="EM16" s="921"/>
      <c r="EN16" s="966">
        <f>SUM(EN7,EN14)</f>
        <v>336</v>
      </c>
      <c r="EO16" s="966">
        <f>SUM(EO7,EO14)</f>
        <v>362</v>
      </c>
      <c r="EP16" s="967">
        <f>SUM(EO16,-EN16)</f>
        <v>26</v>
      </c>
      <c r="EQ16" s="984">
        <f>EP16/EN16</f>
        <v>7.7380952380952384E-2</v>
      </c>
      <c r="ER16" s="922"/>
      <c r="ES16" s="966">
        <f>SUM(ES7,ES14)</f>
        <v>60668</v>
      </c>
      <c r="ET16" s="966">
        <f>SUM(ET7,ET14)</f>
        <v>362</v>
      </c>
      <c r="EU16" s="967">
        <f t="shared" ref="EU16" si="198">SUM(ET16,-ES16)</f>
        <v>-60306</v>
      </c>
      <c r="EV16" s="931">
        <f t="shared" ref="EV16" si="199">EU16/ES16</f>
        <v>-0.99403309817366647</v>
      </c>
      <c r="EW16" s="1309">
        <v>5</v>
      </c>
      <c r="EX16" s="866"/>
      <c r="EZ16" s="876">
        <v>5</v>
      </c>
      <c r="FA16" s="697" t="s">
        <v>255</v>
      </c>
      <c r="FB16" s="966">
        <f>SUM(FB7,FB14)</f>
        <v>0</v>
      </c>
      <c r="FC16" s="966">
        <f>SUM(FC7,FC14)</f>
        <v>60668</v>
      </c>
      <c r="FD16" s="967">
        <f t="shared" ref="FD16" si="200">SUM(FC16,-FB16)</f>
        <v>60668</v>
      </c>
      <c r="FE16" s="968" t="e">
        <f t="shared" ref="FE16" si="201">FD16/FB16</f>
        <v>#DIV/0!</v>
      </c>
      <c r="FF16" s="921"/>
      <c r="FG16" s="966">
        <f>SUM(FG7,FG14)</f>
        <v>303</v>
      </c>
      <c r="FH16" s="966">
        <f>SUM(FH7,FH14)</f>
        <v>238</v>
      </c>
      <c r="FI16" s="967">
        <f>SUM(FH16,-FG16)</f>
        <v>-65</v>
      </c>
      <c r="FJ16" s="964">
        <f>FI16/FG16</f>
        <v>-0.21452145214521451</v>
      </c>
      <c r="FK16" s="922"/>
      <c r="FL16" s="966">
        <f>SUM(FL7,FL14)</f>
        <v>60668</v>
      </c>
      <c r="FM16" s="966">
        <f>SUM(FM7,FM14)</f>
        <v>238</v>
      </c>
      <c r="FN16" s="967">
        <f t="shared" ref="FN16" si="202">SUM(FM16,-FL16)</f>
        <v>-60430</v>
      </c>
      <c r="FO16" s="931">
        <f t="shared" ref="FO16" si="203">FN16/FL16</f>
        <v>-0.99607700929649901</v>
      </c>
      <c r="FP16" s="876">
        <v>5</v>
      </c>
      <c r="FQ16" s="866"/>
      <c r="FS16" s="1309">
        <v>5</v>
      </c>
      <c r="FT16" s="697" t="s">
        <v>255</v>
      </c>
      <c r="FU16" s="966">
        <f>SUM(FU7,FU14)</f>
        <v>0</v>
      </c>
      <c r="FV16" s="966">
        <f>SUM(FV7,FV14)</f>
        <v>60668</v>
      </c>
      <c r="FW16" s="967">
        <f t="shared" ref="FW16" si="204">SUM(FV16,-FU16)</f>
        <v>60668</v>
      </c>
      <c r="FX16" s="968" t="e">
        <f t="shared" ref="FX16" si="205">FW16/FU16</f>
        <v>#DIV/0!</v>
      </c>
      <c r="FY16" s="921"/>
      <c r="FZ16" s="966">
        <f>SUM(FZ7,FZ14)</f>
        <v>517</v>
      </c>
      <c r="GA16" s="966">
        <f>SUM(GA7,GA14)</f>
        <v>556</v>
      </c>
      <c r="GB16" s="967">
        <f>SUM(GA16,-FZ16)</f>
        <v>39</v>
      </c>
      <c r="GC16" s="984">
        <f>GB16/FZ16</f>
        <v>7.5435203094777567E-2</v>
      </c>
      <c r="GD16" s="922"/>
      <c r="GE16" s="966">
        <f>SUM(GE7,GE14)</f>
        <v>60668</v>
      </c>
      <c r="GF16" s="966">
        <f>SUM(GF7,GF14)</f>
        <v>556</v>
      </c>
      <c r="GG16" s="967">
        <f t="shared" ref="GG16" si="206">SUM(GF16,-GE16)</f>
        <v>-60112</v>
      </c>
      <c r="GH16" s="931">
        <f t="shared" ref="GH16" si="207">GG16/GE16</f>
        <v>-0.99083536625568669</v>
      </c>
      <c r="GI16" s="1309">
        <v>5</v>
      </c>
      <c r="GJ16" s="866"/>
      <c r="GL16" s="876">
        <v>5</v>
      </c>
      <c r="GM16" s="697" t="s">
        <v>255</v>
      </c>
      <c r="GN16" s="966">
        <f>SUM(GN7,GN14)</f>
        <v>0</v>
      </c>
      <c r="GO16" s="966">
        <f>SUM(GO7,GO14)</f>
        <v>60668</v>
      </c>
      <c r="GP16" s="967">
        <f t="shared" ref="GP16" si="208">SUM(GO16,-GN16)</f>
        <v>60668</v>
      </c>
      <c r="GQ16" s="968" t="e">
        <f t="shared" ref="GQ16" si="209">GP16/GN16</f>
        <v>#DIV/0!</v>
      </c>
      <c r="GR16" s="921"/>
      <c r="GS16" s="966">
        <f>SUM(GS7,GS14)</f>
        <v>140</v>
      </c>
      <c r="GT16" s="966">
        <f>SUM(GT7,GT14)</f>
        <v>130</v>
      </c>
      <c r="GU16" s="967">
        <f>SUM(GT16,-GS16)</f>
        <v>-10</v>
      </c>
      <c r="GV16" s="964">
        <f>GU16/GS16</f>
        <v>-7.1428571428571425E-2</v>
      </c>
      <c r="GW16" s="922"/>
      <c r="GX16" s="966">
        <f>SUM(GX7,GX14)</f>
        <v>60668</v>
      </c>
      <c r="GY16" s="966">
        <f>SUM(GY7,GY14)</f>
        <v>130</v>
      </c>
      <c r="GZ16" s="967">
        <f t="shared" ref="GZ16" si="210">SUM(GY16,-GX16)</f>
        <v>-60538</v>
      </c>
      <c r="HA16" s="931">
        <f t="shared" ref="HA16" si="211">GZ16/GX16</f>
        <v>-0.99785718995186923</v>
      </c>
      <c r="HB16" s="876">
        <v>5</v>
      </c>
      <c r="HC16" s="866"/>
      <c r="HE16" s="1309">
        <v>5</v>
      </c>
      <c r="HF16" s="697" t="s">
        <v>255</v>
      </c>
      <c r="HG16" s="966">
        <f>SUM(HG7,HG14)</f>
        <v>0</v>
      </c>
      <c r="HH16" s="966">
        <f>SUM(HH7,HH14)</f>
        <v>60668</v>
      </c>
      <c r="HI16" s="967">
        <f t="shared" ref="HI16" si="212">SUM(HH16,-HG16)</f>
        <v>60668</v>
      </c>
      <c r="HJ16" s="968" t="e">
        <f t="shared" ref="HJ16" si="213">HI16/HG16</f>
        <v>#DIV/0!</v>
      </c>
      <c r="HK16" s="921"/>
      <c r="HL16" s="966">
        <f>SUM(HL7,HL14)</f>
        <v>346</v>
      </c>
      <c r="HM16" s="966">
        <f>SUM(HM7,HM14)</f>
        <v>393</v>
      </c>
      <c r="HN16" s="967">
        <f>SUM(HM16,-HL16)</f>
        <v>47</v>
      </c>
      <c r="HO16" s="984">
        <f>HN16/HL16</f>
        <v>0.13583815028901733</v>
      </c>
      <c r="HP16" s="922"/>
      <c r="HQ16" s="966">
        <f>SUM(HQ7,HQ14)</f>
        <v>60668</v>
      </c>
      <c r="HR16" s="966">
        <f>SUM(HR7,HR14)</f>
        <v>393</v>
      </c>
      <c r="HS16" s="967">
        <f t="shared" ref="HS16" si="214">SUM(HR16,-HQ16)</f>
        <v>-60275</v>
      </c>
      <c r="HT16" s="931">
        <f t="shared" ref="HT16" si="215">HS16/HQ16</f>
        <v>-0.9935221203929584</v>
      </c>
      <c r="HU16" s="1309">
        <v>5</v>
      </c>
      <c r="HV16" s="866"/>
      <c r="HX16" s="876">
        <v>5</v>
      </c>
      <c r="HY16" s="697" t="s">
        <v>255</v>
      </c>
      <c r="HZ16" s="966">
        <f>SUM(HZ7,HZ14)</f>
        <v>0</v>
      </c>
      <c r="IA16" s="966">
        <f>SUM(IA7,IA14)</f>
        <v>60668</v>
      </c>
      <c r="IB16" s="967">
        <f t="shared" ref="IB16" si="216">SUM(IA16,-HZ16)</f>
        <v>60668</v>
      </c>
      <c r="IC16" s="968" t="e">
        <f t="shared" ref="IC16" si="217">IB16/HZ16</f>
        <v>#DIV/0!</v>
      </c>
      <c r="ID16" s="921"/>
      <c r="IE16" s="966">
        <f>SUM(IE7,IE14)</f>
        <v>726</v>
      </c>
      <c r="IF16" s="966">
        <f>SUM(IF7,IF14)</f>
        <v>724</v>
      </c>
      <c r="IG16" s="967">
        <f>SUM(IF16,-IE16)</f>
        <v>-2</v>
      </c>
      <c r="IH16" s="964">
        <f>IG16/IE16</f>
        <v>-2.7548209366391185E-3</v>
      </c>
      <c r="II16" s="922"/>
      <c r="IJ16" s="966">
        <f>SUM(IJ7,IJ14)</f>
        <v>60668</v>
      </c>
      <c r="IK16" s="966">
        <f>SUM(IK7,IK14)</f>
        <v>724</v>
      </c>
      <c r="IL16" s="967">
        <f t="shared" ref="IL16" si="218">SUM(IK16,-IJ16)</f>
        <v>-59944</v>
      </c>
      <c r="IM16" s="931">
        <f t="shared" ref="IM16" si="219">IL16/IJ16</f>
        <v>-0.98806619634733306</v>
      </c>
      <c r="IN16" s="876">
        <v>5</v>
      </c>
      <c r="IO16" s="866"/>
      <c r="IQ16" s="1314">
        <v>5</v>
      </c>
      <c r="IR16" s="697" t="s">
        <v>255</v>
      </c>
      <c r="IS16" s="966">
        <f>SUM(IS7,IS14)</f>
        <v>0</v>
      </c>
      <c r="IT16" s="966">
        <f>SUM(IT7,IT14)</f>
        <v>60668</v>
      </c>
      <c r="IU16" s="967">
        <f t="shared" ref="IU16" si="220">SUM(IT16,-IS16)</f>
        <v>60668</v>
      </c>
      <c r="IV16" s="968" t="e">
        <f t="shared" ref="IV16" si="221">IU16/IS16</f>
        <v>#DIV/0!</v>
      </c>
      <c r="IW16" s="921"/>
      <c r="IX16" s="966">
        <f>SUM(IX7,IX14)</f>
        <v>9032</v>
      </c>
      <c r="IY16" s="966">
        <f>SUM(IY7,IY14)</f>
        <v>8868</v>
      </c>
      <c r="IZ16" s="967">
        <f>SUM(IY16,-IX16)</f>
        <v>-164</v>
      </c>
      <c r="JA16" s="964">
        <f>IZ16/IX16</f>
        <v>-1.8157661647475641E-2</v>
      </c>
      <c r="JB16" s="922"/>
      <c r="JC16" s="966">
        <f>SUM(JC7,JC14)</f>
        <v>60668</v>
      </c>
      <c r="JD16" s="966">
        <f>SUM(JD7,JD14)</f>
        <v>8868</v>
      </c>
      <c r="JE16" s="967">
        <f t="shared" ref="JE16" si="222">SUM(JD16,-JC16)</f>
        <v>-51800</v>
      </c>
      <c r="JF16" s="931">
        <f t="shared" ref="JF16" si="223">JE16/JC16</f>
        <v>-0.85382738840904593</v>
      </c>
      <c r="JG16" s="1314">
        <v>5</v>
      </c>
      <c r="JH16" s="866"/>
    </row>
    <row r="17" spans="1:268" hidden="1">
      <c r="A17" s="400"/>
      <c r="B17" s="279"/>
      <c r="C17" s="867"/>
      <c r="D17" s="867"/>
      <c r="E17" s="279"/>
      <c r="F17" s="948"/>
      <c r="G17" s="969"/>
      <c r="H17" s="867"/>
      <c r="I17" s="867"/>
      <c r="J17" s="279"/>
      <c r="K17" s="948"/>
      <c r="L17" s="922"/>
      <c r="M17" s="867"/>
      <c r="N17" s="867"/>
      <c r="O17" s="279"/>
      <c r="P17" s="945"/>
      <c r="Q17" s="400"/>
      <c r="R17" s="866"/>
      <c r="U17" s="1309"/>
      <c r="V17" s="279"/>
      <c r="W17" s="867"/>
      <c r="X17" s="867"/>
      <c r="Y17" s="279"/>
      <c r="Z17" s="948"/>
      <c r="AA17" s="969"/>
      <c r="AB17" s="867"/>
      <c r="AC17" s="867"/>
      <c r="AD17" s="279"/>
      <c r="AE17" s="948"/>
      <c r="AF17" s="922"/>
      <c r="AG17" s="867"/>
      <c r="AH17" s="867"/>
      <c r="AI17" s="279"/>
      <c r="AJ17" s="945"/>
      <c r="AK17" s="1309"/>
      <c r="AL17" s="866"/>
      <c r="AN17" s="876"/>
      <c r="AO17" s="279"/>
      <c r="AP17" s="867"/>
      <c r="AQ17" s="867"/>
      <c r="AR17" s="279"/>
      <c r="AS17" s="948"/>
      <c r="AT17" s="969"/>
      <c r="AU17" s="867"/>
      <c r="AV17" s="867"/>
      <c r="AW17" s="279"/>
      <c r="AX17" s="948"/>
      <c r="AY17" s="922"/>
      <c r="AZ17" s="867"/>
      <c r="BA17" s="867"/>
      <c r="BB17" s="279"/>
      <c r="BC17" s="945"/>
      <c r="BD17" s="876"/>
      <c r="BE17" s="866"/>
      <c r="BH17" s="400"/>
      <c r="BI17" s="279"/>
      <c r="BJ17" s="867"/>
      <c r="BK17" s="867"/>
      <c r="BL17" s="279"/>
      <c r="BM17" s="948"/>
      <c r="BN17" s="969"/>
      <c r="BO17" s="867"/>
      <c r="BP17" s="867"/>
      <c r="BQ17" s="279"/>
      <c r="BR17" s="948"/>
      <c r="BS17" s="922"/>
      <c r="BT17" s="867"/>
      <c r="BU17" s="867"/>
      <c r="BV17" s="279"/>
      <c r="BW17" s="945"/>
      <c r="BX17" s="400"/>
      <c r="BY17" s="866"/>
      <c r="CB17" s="876"/>
      <c r="CC17" s="279"/>
      <c r="CD17" s="867"/>
      <c r="CE17" s="867"/>
      <c r="CF17" s="279"/>
      <c r="CG17" s="948"/>
      <c r="CH17" s="969"/>
      <c r="CI17" s="867"/>
      <c r="CJ17" s="867"/>
      <c r="CK17" s="279"/>
      <c r="CL17" s="948"/>
      <c r="CM17" s="922"/>
      <c r="CN17" s="867"/>
      <c r="CO17" s="867"/>
      <c r="CP17" s="279"/>
      <c r="CQ17" s="945"/>
      <c r="CR17" s="876"/>
      <c r="CS17" s="866"/>
      <c r="CU17" s="400"/>
      <c r="CV17" s="279"/>
      <c r="CW17" s="867"/>
      <c r="CX17" s="867"/>
      <c r="CY17" s="279"/>
      <c r="CZ17" s="948"/>
      <c r="DA17" s="969"/>
      <c r="DB17" s="867"/>
      <c r="DC17" s="867"/>
      <c r="DD17" s="279"/>
      <c r="DE17" s="948"/>
      <c r="DF17" s="922"/>
      <c r="DG17" s="867"/>
      <c r="DH17" s="867"/>
      <c r="DI17" s="279"/>
      <c r="DJ17" s="945"/>
      <c r="DK17" s="400"/>
      <c r="DL17" s="866"/>
      <c r="DN17" s="876"/>
      <c r="DO17" s="279"/>
      <c r="DP17" s="867"/>
      <c r="DQ17" s="867"/>
      <c r="DR17" s="279"/>
      <c r="DS17" s="948"/>
      <c r="DT17" s="969"/>
      <c r="DU17" s="867"/>
      <c r="DV17" s="867"/>
      <c r="DW17" s="279"/>
      <c r="DX17" s="948"/>
      <c r="DY17" s="922"/>
      <c r="DZ17" s="867"/>
      <c r="EA17" s="867"/>
      <c r="EB17" s="279"/>
      <c r="EC17" s="945"/>
      <c r="ED17" s="876"/>
      <c r="EE17" s="866"/>
      <c r="EG17" s="400"/>
      <c r="EH17" s="279"/>
      <c r="EI17" s="867"/>
      <c r="EJ17" s="867"/>
      <c r="EK17" s="279"/>
      <c r="EL17" s="948"/>
      <c r="EM17" s="969"/>
      <c r="EN17" s="867"/>
      <c r="EO17" s="867"/>
      <c r="EP17" s="279"/>
      <c r="EQ17" s="948"/>
      <c r="ER17" s="922"/>
      <c r="ES17" s="867"/>
      <c r="ET17" s="867"/>
      <c r="EU17" s="279"/>
      <c r="EV17" s="945"/>
      <c r="EW17" s="400"/>
      <c r="EX17" s="866"/>
      <c r="EZ17" s="876"/>
      <c r="FA17" s="279"/>
      <c r="FB17" s="867"/>
      <c r="FC17" s="867"/>
      <c r="FD17" s="279"/>
      <c r="FE17" s="948"/>
      <c r="FF17" s="969"/>
      <c r="FG17" s="867"/>
      <c r="FH17" s="867"/>
      <c r="FI17" s="279"/>
      <c r="FJ17" s="948"/>
      <c r="FK17" s="922"/>
      <c r="FL17" s="867"/>
      <c r="FM17" s="867"/>
      <c r="FN17" s="279"/>
      <c r="FO17" s="945"/>
      <c r="FP17" s="876"/>
      <c r="FQ17" s="866"/>
      <c r="FS17" s="400"/>
      <c r="FT17" s="279"/>
      <c r="FU17" s="867"/>
      <c r="FV17" s="867"/>
      <c r="FW17" s="279"/>
      <c r="FX17" s="948"/>
      <c r="FY17" s="969"/>
      <c r="FZ17" s="867"/>
      <c r="GA17" s="867"/>
      <c r="GB17" s="279"/>
      <c r="GC17" s="948"/>
      <c r="GD17" s="922"/>
      <c r="GE17" s="867"/>
      <c r="GF17" s="867"/>
      <c r="GG17" s="279"/>
      <c r="GH17" s="945"/>
      <c r="GI17" s="400"/>
      <c r="GJ17" s="866"/>
      <c r="GL17" s="876"/>
      <c r="GM17" s="279"/>
      <c r="GN17" s="867"/>
      <c r="GO17" s="867"/>
      <c r="GP17" s="279"/>
      <c r="GQ17" s="948"/>
      <c r="GR17" s="969"/>
      <c r="GS17" s="867"/>
      <c r="GT17" s="867"/>
      <c r="GU17" s="279"/>
      <c r="GV17" s="948"/>
      <c r="GW17" s="922"/>
      <c r="GX17" s="867"/>
      <c r="GY17" s="867"/>
      <c r="GZ17" s="279"/>
      <c r="HA17" s="945"/>
      <c r="HB17" s="876"/>
      <c r="HC17" s="866"/>
      <c r="HE17" s="400"/>
      <c r="HF17" s="279"/>
      <c r="HG17" s="867"/>
      <c r="HH17" s="867"/>
      <c r="HI17" s="279"/>
      <c r="HJ17" s="948"/>
      <c r="HK17" s="969"/>
      <c r="HL17" s="867"/>
      <c r="HM17" s="867"/>
      <c r="HN17" s="279"/>
      <c r="HO17" s="948"/>
      <c r="HP17" s="922"/>
      <c r="HQ17" s="867"/>
      <c r="HR17" s="867"/>
      <c r="HS17" s="279"/>
      <c r="HT17" s="945"/>
      <c r="HU17" s="400"/>
      <c r="HV17" s="866"/>
      <c r="HX17" s="876"/>
      <c r="HY17" s="279"/>
      <c r="HZ17" s="867"/>
      <c r="IA17" s="867"/>
      <c r="IB17" s="279"/>
      <c r="IC17" s="948"/>
      <c r="ID17" s="969"/>
      <c r="IE17" s="867"/>
      <c r="IF17" s="867"/>
      <c r="IG17" s="279"/>
      <c r="IH17" s="948"/>
      <c r="II17" s="922"/>
      <c r="IJ17" s="867"/>
      <c r="IK17" s="867"/>
      <c r="IL17" s="279"/>
      <c r="IM17" s="945"/>
      <c r="IN17" s="876"/>
      <c r="IO17" s="866"/>
      <c r="IQ17" s="1314"/>
      <c r="IR17" s="279"/>
      <c r="IS17" s="867"/>
      <c r="IT17" s="867"/>
      <c r="IU17" s="279"/>
      <c r="IV17" s="948"/>
      <c r="IW17" s="969"/>
      <c r="IX17" s="867"/>
      <c r="IY17" s="867"/>
      <c r="IZ17" s="279"/>
      <c r="JA17" s="948"/>
      <c r="JB17" s="922"/>
      <c r="JC17" s="867"/>
      <c r="JD17" s="867"/>
      <c r="JE17" s="279"/>
      <c r="JF17" s="945"/>
      <c r="JG17" s="1314"/>
      <c r="JH17" s="866"/>
    </row>
    <row r="18" spans="1:268" ht="5.0999999999999996" customHeight="1">
      <c r="A18" s="400"/>
      <c r="B18" s="951"/>
      <c r="C18" s="399"/>
      <c r="D18" s="666"/>
      <c r="E18" s="953"/>
      <c r="F18" s="954"/>
      <c r="G18" s="921"/>
      <c r="H18" s="666"/>
      <c r="I18" s="666"/>
      <c r="J18" s="953"/>
      <c r="K18" s="954"/>
      <c r="L18" s="922"/>
      <c r="M18" s="666"/>
      <c r="N18" s="666"/>
      <c r="O18" s="953"/>
      <c r="P18" s="945"/>
      <c r="Q18" s="400"/>
      <c r="R18" s="866"/>
      <c r="U18" s="1309"/>
      <c r="V18" s="951"/>
      <c r="W18" s="399"/>
      <c r="X18" s="666"/>
      <c r="Y18" s="953"/>
      <c r="Z18" s="954"/>
      <c r="AA18" s="921"/>
      <c r="AB18" s="666"/>
      <c r="AC18" s="666"/>
      <c r="AD18" s="953"/>
      <c r="AE18" s="954"/>
      <c r="AF18" s="922"/>
      <c r="AG18" s="666"/>
      <c r="AH18" s="666"/>
      <c r="AI18" s="953"/>
      <c r="AJ18" s="945"/>
      <c r="AK18" s="1309"/>
      <c r="AL18" s="866"/>
      <c r="AN18" s="876"/>
      <c r="AO18" s="951"/>
      <c r="AP18" s="399"/>
      <c r="AQ18" s="666"/>
      <c r="AR18" s="953"/>
      <c r="AS18" s="954"/>
      <c r="AT18" s="921"/>
      <c r="AU18" s="666"/>
      <c r="AV18" s="666"/>
      <c r="AW18" s="953"/>
      <c r="AX18" s="954"/>
      <c r="AY18" s="922"/>
      <c r="AZ18" s="666"/>
      <c r="BA18" s="666"/>
      <c r="BB18" s="953"/>
      <c r="BC18" s="945"/>
      <c r="BD18" s="876"/>
      <c r="BE18" s="866"/>
      <c r="BH18" s="1309"/>
      <c r="BI18" s="951"/>
      <c r="BJ18" s="399"/>
      <c r="BK18" s="666"/>
      <c r="BL18" s="953"/>
      <c r="BM18" s="954"/>
      <c r="BN18" s="921"/>
      <c r="BO18" s="666"/>
      <c r="BP18" s="666"/>
      <c r="BQ18" s="953"/>
      <c r="BR18" s="954"/>
      <c r="BS18" s="922"/>
      <c r="BT18" s="666"/>
      <c r="BU18" s="666"/>
      <c r="BV18" s="953"/>
      <c r="BW18" s="945"/>
      <c r="BX18" s="1309"/>
      <c r="BY18" s="866"/>
      <c r="CB18" s="876"/>
      <c r="CC18" s="951"/>
      <c r="CD18" s="399"/>
      <c r="CE18" s="666"/>
      <c r="CF18" s="953"/>
      <c r="CG18" s="954"/>
      <c r="CH18" s="921"/>
      <c r="CI18" s="666"/>
      <c r="CJ18" s="666"/>
      <c r="CK18" s="953"/>
      <c r="CL18" s="954"/>
      <c r="CM18" s="922"/>
      <c r="CN18" s="666"/>
      <c r="CO18" s="666"/>
      <c r="CP18" s="953"/>
      <c r="CQ18" s="945"/>
      <c r="CR18" s="876"/>
      <c r="CS18" s="866"/>
      <c r="CU18" s="1309"/>
      <c r="CV18" s="951"/>
      <c r="CW18" s="399"/>
      <c r="CX18" s="666"/>
      <c r="CY18" s="953"/>
      <c r="CZ18" s="954"/>
      <c r="DA18" s="921"/>
      <c r="DB18" s="666"/>
      <c r="DC18" s="666"/>
      <c r="DD18" s="953"/>
      <c r="DE18" s="954"/>
      <c r="DF18" s="922"/>
      <c r="DG18" s="666"/>
      <c r="DH18" s="666"/>
      <c r="DI18" s="953"/>
      <c r="DJ18" s="945"/>
      <c r="DK18" s="1309"/>
      <c r="DL18" s="866"/>
      <c r="DN18" s="876"/>
      <c r="DO18" s="951"/>
      <c r="DP18" s="399"/>
      <c r="DQ18" s="666"/>
      <c r="DR18" s="953"/>
      <c r="DS18" s="954"/>
      <c r="DT18" s="921"/>
      <c r="DU18" s="666"/>
      <c r="DV18" s="666"/>
      <c r="DW18" s="953"/>
      <c r="DX18" s="954"/>
      <c r="DY18" s="922"/>
      <c r="DZ18" s="666"/>
      <c r="EA18" s="666"/>
      <c r="EB18" s="953"/>
      <c r="EC18" s="945"/>
      <c r="ED18" s="876"/>
      <c r="EE18" s="866"/>
      <c r="EG18" s="1309"/>
      <c r="EH18" s="951"/>
      <c r="EI18" s="399"/>
      <c r="EJ18" s="666"/>
      <c r="EK18" s="953"/>
      <c r="EL18" s="954"/>
      <c r="EM18" s="921"/>
      <c r="EN18" s="666"/>
      <c r="EO18" s="666"/>
      <c r="EP18" s="953"/>
      <c r="EQ18" s="954"/>
      <c r="ER18" s="922"/>
      <c r="ES18" s="666"/>
      <c r="ET18" s="666"/>
      <c r="EU18" s="953"/>
      <c r="EV18" s="945"/>
      <c r="EW18" s="1309"/>
      <c r="EX18" s="866"/>
      <c r="EZ18" s="876"/>
      <c r="FA18" s="951"/>
      <c r="FB18" s="399"/>
      <c r="FC18" s="666"/>
      <c r="FD18" s="953"/>
      <c r="FE18" s="954"/>
      <c r="FF18" s="921"/>
      <c r="FG18" s="666"/>
      <c r="FH18" s="666"/>
      <c r="FI18" s="953"/>
      <c r="FJ18" s="954"/>
      <c r="FK18" s="922"/>
      <c r="FL18" s="666"/>
      <c r="FM18" s="666"/>
      <c r="FN18" s="953"/>
      <c r="FO18" s="945"/>
      <c r="FP18" s="876"/>
      <c r="FQ18" s="866"/>
      <c r="FS18" s="1309"/>
      <c r="FT18" s="951"/>
      <c r="FU18" s="399"/>
      <c r="FV18" s="666"/>
      <c r="FW18" s="953"/>
      <c r="FX18" s="954"/>
      <c r="FY18" s="921"/>
      <c r="FZ18" s="666"/>
      <c r="GA18" s="666"/>
      <c r="GB18" s="953"/>
      <c r="GC18" s="954"/>
      <c r="GD18" s="922"/>
      <c r="GE18" s="666"/>
      <c r="GF18" s="666"/>
      <c r="GG18" s="953"/>
      <c r="GH18" s="945"/>
      <c r="GI18" s="1309"/>
      <c r="GJ18" s="866"/>
      <c r="GL18" s="876"/>
      <c r="GM18" s="951"/>
      <c r="GN18" s="399"/>
      <c r="GO18" s="666"/>
      <c r="GP18" s="953"/>
      <c r="GQ18" s="954"/>
      <c r="GR18" s="921"/>
      <c r="GS18" s="666"/>
      <c r="GT18" s="666"/>
      <c r="GU18" s="953"/>
      <c r="GV18" s="954"/>
      <c r="GW18" s="922"/>
      <c r="GX18" s="666"/>
      <c r="GY18" s="666"/>
      <c r="GZ18" s="953"/>
      <c r="HA18" s="945"/>
      <c r="HB18" s="876"/>
      <c r="HC18" s="866"/>
      <c r="HE18" s="1309"/>
      <c r="HF18" s="951"/>
      <c r="HG18" s="399"/>
      <c r="HH18" s="666"/>
      <c r="HI18" s="953"/>
      <c r="HJ18" s="954"/>
      <c r="HK18" s="921"/>
      <c r="HL18" s="666"/>
      <c r="HM18" s="666"/>
      <c r="HN18" s="953"/>
      <c r="HO18" s="954"/>
      <c r="HP18" s="922"/>
      <c r="HQ18" s="666"/>
      <c r="HR18" s="666"/>
      <c r="HS18" s="953"/>
      <c r="HT18" s="945"/>
      <c r="HU18" s="1309"/>
      <c r="HV18" s="866"/>
      <c r="HX18" s="876"/>
      <c r="HY18" s="951"/>
      <c r="HZ18" s="399"/>
      <c r="IA18" s="666"/>
      <c r="IB18" s="953"/>
      <c r="IC18" s="954"/>
      <c r="ID18" s="921"/>
      <c r="IE18" s="666"/>
      <c r="IF18" s="666"/>
      <c r="IG18" s="953"/>
      <c r="IH18" s="954"/>
      <c r="II18" s="922"/>
      <c r="IJ18" s="666"/>
      <c r="IK18" s="666"/>
      <c r="IL18" s="953"/>
      <c r="IM18" s="945"/>
      <c r="IN18" s="876"/>
      <c r="IO18" s="866"/>
      <c r="IQ18" s="1314"/>
      <c r="IR18" s="951"/>
      <c r="IS18" s="399"/>
      <c r="IT18" s="666"/>
      <c r="IU18" s="953"/>
      <c r="IV18" s="954"/>
      <c r="IW18" s="921"/>
      <c r="IX18" s="666"/>
      <c r="IY18" s="666"/>
      <c r="IZ18" s="953"/>
      <c r="JA18" s="954"/>
      <c r="JB18" s="922"/>
      <c r="JC18" s="666"/>
      <c r="JD18" s="666"/>
      <c r="JE18" s="953"/>
      <c r="JF18" s="945"/>
      <c r="JG18" s="1314"/>
      <c r="JH18" s="866"/>
    </row>
    <row r="19" spans="1:268" hidden="1">
      <c r="A19" s="400">
        <v>8</v>
      </c>
      <c r="B19" s="279" t="s">
        <v>256</v>
      </c>
      <c r="C19" s="867">
        <v>15184</v>
      </c>
      <c r="D19" s="867">
        <v>12470</v>
      </c>
      <c r="E19" s="919">
        <f>SUM(D19,-C19)</f>
        <v>-2714</v>
      </c>
      <c r="F19" s="923">
        <f>E19/C19</f>
        <v>-0.17874077976817704</v>
      </c>
      <c r="G19" s="921"/>
      <c r="H19" s="302">
        <v>12582</v>
      </c>
      <c r="I19" s="867"/>
      <c r="J19" s="919">
        <f>SUM(I19,-H19)</f>
        <v>-12582</v>
      </c>
      <c r="K19" s="923">
        <f>J19/H19</f>
        <v>-1</v>
      </c>
      <c r="L19" s="922"/>
      <c r="M19" s="867">
        <v>12470</v>
      </c>
      <c r="N19" s="867"/>
      <c r="O19" s="919">
        <f>SUM(N19,-M19)</f>
        <v>-12470</v>
      </c>
      <c r="P19" s="970">
        <f>O19/M19</f>
        <v>-1</v>
      </c>
      <c r="Q19" s="400">
        <v>8</v>
      </c>
      <c r="R19" s="866"/>
      <c r="U19" s="1309">
        <v>8</v>
      </c>
      <c r="V19" s="279" t="s">
        <v>256</v>
      </c>
      <c r="W19" s="867">
        <v>15184</v>
      </c>
      <c r="X19" s="867">
        <v>12470</v>
      </c>
      <c r="Y19" s="919">
        <f>SUM(X19,-W19)</f>
        <v>-2714</v>
      </c>
      <c r="Z19" s="923">
        <f>Y19/W19</f>
        <v>-0.17874077976817704</v>
      </c>
      <c r="AA19" s="921"/>
      <c r="AB19" s="302">
        <v>12582</v>
      </c>
      <c r="AC19" s="867"/>
      <c r="AD19" s="919">
        <f>SUM(AC19,-AB19)</f>
        <v>-12582</v>
      </c>
      <c r="AE19" s="923">
        <f>AD19/AB19</f>
        <v>-1</v>
      </c>
      <c r="AF19" s="922"/>
      <c r="AG19" s="867">
        <v>12470</v>
      </c>
      <c r="AH19" s="867"/>
      <c r="AI19" s="919">
        <f>SUM(AH19,-AG19)</f>
        <v>-12470</v>
      </c>
      <c r="AJ19" s="970">
        <f>AI19/AG19</f>
        <v>-1</v>
      </c>
      <c r="AK19" s="1309">
        <v>8</v>
      </c>
      <c r="AL19" s="866"/>
      <c r="AN19" s="876">
        <v>8</v>
      </c>
      <c r="AO19" s="279" t="s">
        <v>256</v>
      </c>
      <c r="AP19" s="867">
        <v>15184</v>
      </c>
      <c r="AQ19" s="867">
        <v>12470</v>
      </c>
      <c r="AR19" s="919">
        <f>SUM(AQ19,-AP19)</f>
        <v>-2714</v>
      </c>
      <c r="AS19" s="923">
        <f>AR19/AP19</f>
        <v>-0.17874077976817704</v>
      </c>
      <c r="AT19" s="921"/>
      <c r="AU19" s="302">
        <v>12582</v>
      </c>
      <c r="AV19" s="867"/>
      <c r="AW19" s="919">
        <f>SUM(AV19,-AU19)</f>
        <v>-12582</v>
      </c>
      <c r="AX19" s="923">
        <f>AW19/AU19</f>
        <v>-1</v>
      </c>
      <c r="AY19" s="922"/>
      <c r="AZ19" s="867">
        <v>12470</v>
      </c>
      <c r="BA19" s="867"/>
      <c r="BB19" s="919">
        <f>SUM(BA19,-AZ19)</f>
        <v>-12470</v>
      </c>
      <c r="BC19" s="970">
        <f>BB19/AZ19</f>
        <v>-1</v>
      </c>
      <c r="BD19" s="876">
        <v>8</v>
      </c>
      <c r="BE19" s="866"/>
      <c r="BH19" s="400">
        <v>8</v>
      </c>
      <c r="BI19" s="279" t="s">
        <v>256</v>
      </c>
      <c r="BJ19" s="867">
        <v>15184</v>
      </c>
      <c r="BK19" s="867">
        <v>12470</v>
      </c>
      <c r="BL19" s="919">
        <f>SUM(BK19,-BJ19)</f>
        <v>-2714</v>
      </c>
      <c r="BM19" s="923">
        <f>BL19/BJ19</f>
        <v>-0.17874077976817704</v>
      </c>
      <c r="BN19" s="921"/>
      <c r="BO19" s="302">
        <v>12582</v>
      </c>
      <c r="BP19" s="867"/>
      <c r="BQ19" s="919">
        <f>SUM(BP19,-BO19)</f>
        <v>-12582</v>
      </c>
      <c r="BR19" s="923">
        <f>BQ19/BO19</f>
        <v>-1</v>
      </c>
      <c r="BS19" s="922"/>
      <c r="BT19" s="867">
        <v>12470</v>
      </c>
      <c r="BU19" s="867"/>
      <c r="BV19" s="919">
        <f>SUM(BU19,-BT19)</f>
        <v>-12470</v>
      </c>
      <c r="BW19" s="970">
        <f>BV19/BT19</f>
        <v>-1</v>
      </c>
      <c r="BX19" s="400">
        <v>8</v>
      </c>
      <c r="BY19" s="866"/>
      <c r="CB19" s="876">
        <v>8</v>
      </c>
      <c r="CC19" s="279" t="s">
        <v>256</v>
      </c>
      <c r="CD19" s="867">
        <v>15184</v>
      </c>
      <c r="CE19" s="867">
        <v>12470</v>
      </c>
      <c r="CF19" s="919">
        <f>SUM(CE19,-CD19)</f>
        <v>-2714</v>
      </c>
      <c r="CG19" s="923">
        <f>CF19/CD19</f>
        <v>-0.17874077976817704</v>
      </c>
      <c r="CH19" s="921"/>
      <c r="CI19" s="302">
        <v>12582</v>
      </c>
      <c r="CJ19" s="867"/>
      <c r="CK19" s="919">
        <f>SUM(CJ19,-CI19)</f>
        <v>-12582</v>
      </c>
      <c r="CL19" s="923">
        <f>CK19/CI19</f>
        <v>-1</v>
      </c>
      <c r="CM19" s="922"/>
      <c r="CN19" s="867">
        <v>12470</v>
      </c>
      <c r="CO19" s="867"/>
      <c r="CP19" s="919">
        <f>SUM(CO19,-CN19)</f>
        <v>-12470</v>
      </c>
      <c r="CQ19" s="970">
        <f>CP19/CN19</f>
        <v>-1</v>
      </c>
      <c r="CR19" s="876">
        <v>8</v>
      </c>
      <c r="CS19" s="866"/>
      <c r="CU19" s="400">
        <v>8</v>
      </c>
      <c r="CV19" s="279" t="s">
        <v>256</v>
      </c>
      <c r="CW19" s="867">
        <v>15184</v>
      </c>
      <c r="CX19" s="867">
        <v>12470</v>
      </c>
      <c r="CY19" s="919">
        <f>SUM(CX19,-CW19)</f>
        <v>-2714</v>
      </c>
      <c r="CZ19" s="923">
        <f>CY19/CW19</f>
        <v>-0.17874077976817704</v>
      </c>
      <c r="DA19" s="921"/>
      <c r="DB19" s="302">
        <v>12582</v>
      </c>
      <c r="DC19" s="867"/>
      <c r="DD19" s="919">
        <f>SUM(DC19,-DB19)</f>
        <v>-12582</v>
      </c>
      <c r="DE19" s="923">
        <f>DD19/DB19</f>
        <v>-1</v>
      </c>
      <c r="DF19" s="922"/>
      <c r="DG19" s="867">
        <v>12470</v>
      </c>
      <c r="DH19" s="867"/>
      <c r="DI19" s="919">
        <f>SUM(DH19,-DG19)</f>
        <v>-12470</v>
      </c>
      <c r="DJ19" s="970">
        <f>DI19/DG19</f>
        <v>-1</v>
      </c>
      <c r="DK19" s="400">
        <v>8</v>
      </c>
      <c r="DL19" s="866"/>
      <c r="DN19" s="876">
        <v>8</v>
      </c>
      <c r="DO19" s="279" t="s">
        <v>256</v>
      </c>
      <c r="DP19" s="867">
        <v>15184</v>
      </c>
      <c r="DQ19" s="867">
        <v>12470</v>
      </c>
      <c r="DR19" s="919">
        <f>SUM(DQ19,-DP19)</f>
        <v>-2714</v>
      </c>
      <c r="DS19" s="923">
        <f>DR19/DP19</f>
        <v>-0.17874077976817704</v>
      </c>
      <c r="DT19" s="921"/>
      <c r="DU19" s="302">
        <v>12582</v>
      </c>
      <c r="DV19" s="867"/>
      <c r="DW19" s="919">
        <f>SUM(DV19,-DU19)</f>
        <v>-12582</v>
      </c>
      <c r="DX19" s="923">
        <f>DW19/DU19</f>
        <v>-1</v>
      </c>
      <c r="DY19" s="922"/>
      <c r="DZ19" s="867">
        <v>12470</v>
      </c>
      <c r="EA19" s="867"/>
      <c r="EB19" s="919">
        <f>SUM(EA19,-DZ19)</f>
        <v>-12470</v>
      </c>
      <c r="EC19" s="970">
        <f>EB19/DZ19</f>
        <v>-1</v>
      </c>
      <c r="ED19" s="876">
        <v>8</v>
      </c>
      <c r="EE19" s="866"/>
      <c r="EG19" s="400">
        <v>8</v>
      </c>
      <c r="EH19" s="279" t="s">
        <v>256</v>
      </c>
      <c r="EI19" s="867">
        <v>15184</v>
      </c>
      <c r="EJ19" s="867">
        <v>12470</v>
      </c>
      <c r="EK19" s="919">
        <f>SUM(EJ19,-EI19)</f>
        <v>-2714</v>
      </c>
      <c r="EL19" s="923">
        <f>EK19/EI19</f>
        <v>-0.17874077976817704</v>
      </c>
      <c r="EM19" s="921"/>
      <c r="EN19" s="302">
        <v>12582</v>
      </c>
      <c r="EO19" s="867"/>
      <c r="EP19" s="919">
        <f>SUM(EO19,-EN19)</f>
        <v>-12582</v>
      </c>
      <c r="EQ19" s="923">
        <f>EP19/EN19</f>
        <v>-1</v>
      </c>
      <c r="ER19" s="922"/>
      <c r="ES19" s="867">
        <v>12470</v>
      </c>
      <c r="ET19" s="867"/>
      <c r="EU19" s="919">
        <f>SUM(ET19,-ES19)</f>
        <v>-12470</v>
      </c>
      <c r="EV19" s="970">
        <f>EU19/ES19</f>
        <v>-1</v>
      </c>
      <c r="EW19" s="400">
        <v>8</v>
      </c>
      <c r="EX19" s="866"/>
      <c r="EZ19" s="876">
        <v>8</v>
      </c>
      <c r="FA19" s="279" t="s">
        <v>256</v>
      </c>
      <c r="FB19" s="867">
        <v>15184</v>
      </c>
      <c r="FC19" s="867">
        <v>12470</v>
      </c>
      <c r="FD19" s="919">
        <f>SUM(FC19,-FB19)</f>
        <v>-2714</v>
      </c>
      <c r="FE19" s="923">
        <f>FD19/FB19</f>
        <v>-0.17874077976817704</v>
      </c>
      <c r="FF19" s="921"/>
      <c r="FG19" s="302">
        <v>12582</v>
      </c>
      <c r="FH19" s="867"/>
      <c r="FI19" s="919">
        <f>SUM(FH19,-FG19)</f>
        <v>-12582</v>
      </c>
      <c r="FJ19" s="923">
        <f>FI19/FG19</f>
        <v>-1</v>
      </c>
      <c r="FK19" s="922"/>
      <c r="FL19" s="867">
        <v>12470</v>
      </c>
      <c r="FM19" s="867"/>
      <c r="FN19" s="919">
        <f>SUM(FM19,-FL19)</f>
        <v>-12470</v>
      </c>
      <c r="FO19" s="970">
        <f>FN19/FL19</f>
        <v>-1</v>
      </c>
      <c r="FP19" s="876">
        <v>8</v>
      </c>
      <c r="FQ19" s="866"/>
      <c r="FS19" s="400">
        <v>8</v>
      </c>
      <c r="FT19" s="279" t="s">
        <v>256</v>
      </c>
      <c r="FU19" s="867">
        <v>15184</v>
      </c>
      <c r="FV19" s="867">
        <v>12470</v>
      </c>
      <c r="FW19" s="919">
        <f>SUM(FV19,-FU19)</f>
        <v>-2714</v>
      </c>
      <c r="FX19" s="923">
        <f>FW19/FU19</f>
        <v>-0.17874077976817704</v>
      </c>
      <c r="FY19" s="921"/>
      <c r="FZ19" s="302">
        <v>12582</v>
      </c>
      <c r="GA19" s="867"/>
      <c r="GB19" s="919">
        <f>SUM(GA19,-FZ19)</f>
        <v>-12582</v>
      </c>
      <c r="GC19" s="923">
        <f>GB19/FZ19</f>
        <v>-1</v>
      </c>
      <c r="GD19" s="922"/>
      <c r="GE19" s="867">
        <v>12470</v>
      </c>
      <c r="GF19" s="867"/>
      <c r="GG19" s="919">
        <f>SUM(GF19,-GE19)</f>
        <v>-12470</v>
      </c>
      <c r="GH19" s="970">
        <f>GG19/GE19</f>
        <v>-1</v>
      </c>
      <c r="GI19" s="400">
        <v>8</v>
      </c>
      <c r="GJ19" s="866"/>
      <c r="GL19" s="876">
        <v>8</v>
      </c>
      <c r="GM19" s="279" t="s">
        <v>256</v>
      </c>
      <c r="GN19" s="867">
        <v>15184</v>
      </c>
      <c r="GO19" s="867">
        <v>12470</v>
      </c>
      <c r="GP19" s="919">
        <f>SUM(GO19,-GN19)</f>
        <v>-2714</v>
      </c>
      <c r="GQ19" s="923">
        <f>GP19/GN19</f>
        <v>-0.17874077976817704</v>
      </c>
      <c r="GR19" s="921"/>
      <c r="GS19" s="302">
        <v>12582</v>
      </c>
      <c r="GT19" s="867"/>
      <c r="GU19" s="919">
        <f>SUM(GT19,-GS19)</f>
        <v>-12582</v>
      </c>
      <c r="GV19" s="923">
        <f>GU19/GS19</f>
        <v>-1</v>
      </c>
      <c r="GW19" s="922"/>
      <c r="GX19" s="867">
        <v>12470</v>
      </c>
      <c r="GY19" s="867"/>
      <c r="GZ19" s="919">
        <f>SUM(GY19,-GX19)</f>
        <v>-12470</v>
      </c>
      <c r="HA19" s="970">
        <f>GZ19/GX19</f>
        <v>-1</v>
      </c>
      <c r="HB19" s="876">
        <v>8</v>
      </c>
      <c r="HC19" s="866"/>
      <c r="HE19" s="400">
        <v>8</v>
      </c>
      <c r="HF19" s="279" t="s">
        <v>256</v>
      </c>
      <c r="HG19" s="867">
        <v>15184</v>
      </c>
      <c r="HH19" s="867">
        <v>12470</v>
      </c>
      <c r="HI19" s="919">
        <f>SUM(HH19,-HG19)</f>
        <v>-2714</v>
      </c>
      <c r="HJ19" s="923">
        <f>HI19/HG19</f>
        <v>-0.17874077976817704</v>
      </c>
      <c r="HK19" s="921"/>
      <c r="HL19" s="302">
        <v>12582</v>
      </c>
      <c r="HM19" s="867"/>
      <c r="HN19" s="919">
        <f>SUM(HM19,-HL19)</f>
        <v>-12582</v>
      </c>
      <c r="HO19" s="923">
        <f>HN19/HL19</f>
        <v>-1</v>
      </c>
      <c r="HP19" s="922"/>
      <c r="HQ19" s="867">
        <v>12470</v>
      </c>
      <c r="HR19" s="867"/>
      <c r="HS19" s="919">
        <f>SUM(HR19,-HQ19)</f>
        <v>-12470</v>
      </c>
      <c r="HT19" s="970">
        <f>HS19/HQ19</f>
        <v>-1</v>
      </c>
      <c r="HU19" s="400">
        <v>8</v>
      </c>
      <c r="HV19" s="866"/>
      <c r="HX19" s="876">
        <v>8</v>
      </c>
      <c r="HY19" s="279" t="s">
        <v>256</v>
      </c>
      <c r="HZ19" s="867">
        <v>15184</v>
      </c>
      <c r="IA19" s="867">
        <v>12470</v>
      </c>
      <c r="IB19" s="919">
        <f>SUM(IA19,-HZ19)</f>
        <v>-2714</v>
      </c>
      <c r="IC19" s="923">
        <f>IB19/HZ19</f>
        <v>-0.17874077976817704</v>
      </c>
      <c r="ID19" s="921"/>
      <c r="IE19" s="302">
        <v>12582</v>
      </c>
      <c r="IF19" s="867"/>
      <c r="IG19" s="919">
        <f>SUM(IF19,-IE19)</f>
        <v>-12582</v>
      </c>
      <c r="IH19" s="923">
        <f>IG19/IE19</f>
        <v>-1</v>
      </c>
      <c r="II19" s="922"/>
      <c r="IJ19" s="867">
        <v>12470</v>
      </c>
      <c r="IK19" s="867"/>
      <c r="IL19" s="919">
        <f>SUM(IK19,-IJ19)</f>
        <v>-12470</v>
      </c>
      <c r="IM19" s="970">
        <f>IL19/IJ19</f>
        <v>-1</v>
      </c>
      <c r="IN19" s="876">
        <v>8</v>
      </c>
      <c r="IO19" s="866"/>
      <c r="IQ19" s="1314">
        <v>8</v>
      </c>
      <c r="IR19" s="279" t="s">
        <v>256</v>
      </c>
      <c r="IS19" s="867">
        <v>15184</v>
      </c>
      <c r="IT19" s="867">
        <v>12470</v>
      </c>
      <c r="IU19" s="919">
        <f>SUM(IT19,-IS19)</f>
        <v>-2714</v>
      </c>
      <c r="IV19" s="923">
        <f>IU19/IS19</f>
        <v>-0.17874077976817704</v>
      </c>
      <c r="IW19" s="921"/>
      <c r="IX19" s="302">
        <v>12582</v>
      </c>
      <c r="IY19" s="867"/>
      <c r="IZ19" s="919">
        <f>SUM(IY19,-IX19)</f>
        <v>-12582</v>
      </c>
      <c r="JA19" s="923">
        <f>IZ19/IX19</f>
        <v>-1</v>
      </c>
      <c r="JB19" s="922"/>
      <c r="JC19" s="867">
        <v>12470</v>
      </c>
      <c r="JD19" s="867"/>
      <c r="JE19" s="919">
        <f>SUM(JD19,-JC19)</f>
        <v>-12470</v>
      </c>
      <c r="JF19" s="970">
        <f>JE19/JC19</f>
        <v>-1</v>
      </c>
      <c r="JG19" s="1314">
        <v>8</v>
      </c>
      <c r="JH19" s="866"/>
    </row>
    <row r="20" spans="1:268" hidden="1">
      <c r="A20" s="400">
        <v>9</v>
      </c>
      <c r="B20" s="279" t="s">
        <v>257</v>
      </c>
      <c r="C20" s="867">
        <v>4214</v>
      </c>
      <c r="D20" s="867">
        <v>3345</v>
      </c>
      <c r="E20" s="919">
        <f t="shared" ref="E20:E21" si="224">SUM(D20,-C20)</f>
        <v>-869</v>
      </c>
      <c r="F20" s="923">
        <f t="shared" ref="F20:F21" si="225">E20/C20</f>
        <v>-0.2062173706691979</v>
      </c>
      <c r="G20" s="921"/>
      <c r="H20" s="302">
        <v>3384</v>
      </c>
      <c r="I20" s="867"/>
      <c r="J20" s="919">
        <f t="shared" ref="J20:J21" si="226">SUM(I20,-H20)</f>
        <v>-3384</v>
      </c>
      <c r="K20" s="923">
        <f t="shared" ref="K20:K21" si="227">J20/H20</f>
        <v>-1</v>
      </c>
      <c r="L20" s="922"/>
      <c r="M20" s="867">
        <v>3345</v>
      </c>
      <c r="N20" s="867"/>
      <c r="O20" s="919">
        <f t="shared" ref="O20:O21" si="228">SUM(N20,-M20)</f>
        <v>-3345</v>
      </c>
      <c r="P20" s="970">
        <f t="shared" ref="P20:P21" si="229">O20/M20</f>
        <v>-1</v>
      </c>
      <c r="Q20" s="400">
        <v>9</v>
      </c>
      <c r="R20" s="866"/>
      <c r="U20" s="1309">
        <v>9</v>
      </c>
      <c r="V20" s="279" t="s">
        <v>257</v>
      </c>
      <c r="W20" s="867">
        <v>4214</v>
      </c>
      <c r="X20" s="867">
        <v>3345</v>
      </c>
      <c r="Y20" s="919">
        <f t="shared" ref="Y20:Y21" si="230">SUM(X20,-W20)</f>
        <v>-869</v>
      </c>
      <c r="Z20" s="923">
        <f t="shared" ref="Z20:Z21" si="231">Y20/W20</f>
        <v>-0.2062173706691979</v>
      </c>
      <c r="AA20" s="921"/>
      <c r="AB20" s="302">
        <v>3384</v>
      </c>
      <c r="AC20" s="867"/>
      <c r="AD20" s="919">
        <f t="shared" ref="AD20:AD21" si="232">SUM(AC20,-AB20)</f>
        <v>-3384</v>
      </c>
      <c r="AE20" s="923">
        <f t="shared" ref="AE20:AE21" si="233">AD20/AB20</f>
        <v>-1</v>
      </c>
      <c r="AF20" s="922"/>
      <c r="AG20" s="867">
        <v>3345</v>
      </c>
      <c r="AH20" s="867"/>
      <c r="AI20" s="919">
        <f t="shared" ref="AI20:AI21" si="234">SUM(AH20,-AG20)</f>
        <v>-3345</v>
      </c>
      <c r="AJ20" s="970">
        <f t="shared" ref="AJ20:AJ21" si="235">AI20/AG20</f>
        <v>-1</v>
      </c>
      <c r="AK20" s="1309">
        <v>9</v>
      </c>
      <c r="AL20" s="866"/>
      <c r="AN20" s="876">
        <v>9</v>
      </c>
      <c r="AO20" s="279" t="s">
        <v>257</v>
      </c>
      <c r="AP20" s="867">
        <v>4214</v>
      </c>
      <c r="AQ20" s="867">
        <v>3345</v>
      </c>
      <c r="AR20" s="919">
        <f t="shared" ref="AR20:AR21" si="236">SUM(AQ20,-AP20)</f>
        <v>-869</v>
      </c>
      <c r="AS20" s="923">
        <f t="shared" ref="AS20:AS21" si="237">AR20/AP20</f>
        <v>-0.2062173706691979</v>
      </c>
      <c r="AT20" s="921"/>
      <c r="AU20" s="302">
        <v>3384</v>
      </c>
      <c r="AV20" s="867"/>
      <c r="AW20" s="919">
        <f t="shared" ref="AW20:AW21" si="238">SUM(AV20,-AU20)</f>
        <v>-3384</v>
      </c>
      <c r="AX20" s="923">
        <f t="shared" ref="AX20:AX21" si="239">AW20/AU20</f>
        <v>-1</v>
      </c>
      <c r="AY20" s="922"/>
      <c r="AZ20" s="867">
        <v>3345</v>
      </c>
      <c r="BA20" s="867"/>
      <c r="BB20" s="919">
        <f t="shared" ref="BB20:BB21" si="240">SUM(BA20,-AZ20)</f>
        <v>-3345</v>
      </c>
      <c r="BC20" s="970">
        <f t="shared" ref="BC20:BC21" si="241">BB20/AZ20</f>
        <v>-1</v>
      </c>
      <c r="BD20" s="876">
        <v>9</v>
      </c>
      <c r="BE20" s="866"/>
      <c r="BH20" s="400">
        <v>9</v>
      </c>
      <c r="BI20" s="279" t="s">
        <v>257</v>
      </c>
      <c r="BJ20" s="867">
        <v>4214</v>
      </c>
      <c r="BK20" s="867">
        <v>3345</v>
      </c>
      <c r="BL20" s="919">
        <f t="shared" ref="BL20:BL21" si="242">SUM(BK20,-BJ20)</f>
        <v>-869</v>
      </c>
      <c r="BM20" s="923">
        <f t="shared" ref="BM20:BM21" si="243">BL20/BJ20</f>
        <v>-0.2062173706691979</v>
      </c>
      <c r="BN20" s="921"/>
      <c r="BO20" s="302">
        <v>3384</v>
      </c>
      <c r="BP20" s="867"/>
      <c r="BQ20" s="919">
        <f t="shared" ref="BQ20:BQ21" si="244">SUM(BP20,-BO20)</f>
        <v>-3384</v>
      </c>
      <c r="BR20" s="923">
        <f t="shared" ref="BR20:BR21" si="245">BQ20/BO20</f>
        <v>-1</v>
      </c>
      <c r="BS20" s="922"/>
      <c r="BT20" s="867">
        <v>3345</v>
      </c>
      <c r="BU20" s="867"/>
      <c r="BV20" s="919">
        <f t="shared" ref="BV20:BV21" si="246">SUM(BU20,-BT20)</f>
        <v>-3345</v>
      </c>
      <c r="BW20" s="970">
        <f t="shared" ref="BW20:BW21" si="247">BV20/BT20</f>
        <v>-1</v>
      </c>
      <c r="BX20" s="400">
        <v>9</v>
      </c>
      <c r="BY20" s="866"/>
      <c r="CB20" s="876">
        <v>9</v>
      </c>
      <c r="CC20" s="279" t="s">
        <v>257</v>
      </c>
      <c r="CD20" s="867">
        <v>4214</v>
      </c>
      <c r="CE20" s="867">
        <v>3345</v>
      </c>
      <c r="CF20" s="919">
        <f t="shared" ref="CF20:CF21" si="248">SUM(CE20,-CD20)</f>
        <v>-869</v>
      </c>
      <c r="CG20" s="923">
        <f t="shared" ref="CG20:CG21" si="249">CF20/CD20</f>
        <v>-0.2062173706691979</v>
      </c>
      <c r="CH20" s="921"/>
      <c r="CI20" s="302">
        <v>3384</v>
      </c>
      <c r="CJ20" s="867"/>
      <c r="CK20" s="919">
        <f t="shared" ref="CK20:CK21" si="250">SUM(CJ20,-CI20)</f>
        <v>-3384</v>
      </c>
      <c r="CL20" s="923">
        <f t="shared" ref="CL20:CL21" si="251">CK20/CI20</f>
        <v>-1</v>
      </c>
      <c r="CM20" s="922"/>
      <c r="CN20" s="867">
        <v>3345</v>
      </c>
      <c r="CO20" s="867"/>
      <c r="CP20" s="919">
        <f t="shared" ref="CP20:CP21" si="252">SUM(CO20,-CN20)</f>
        <v>-3345</v>
      </c>
      <c r="CQ20" s="970">
        <f t="shared" ref="CQ20:CQ21" si="253">CP20/CN20</f>
        <v>-1</v>
      </c>
      <c r="CR20" s="876">
        <v>9</v>
      </c>
      <c r="CS20" s="866"/>
      <c r="CU20" s="400">
        <v>9</v>
      </c>
      <c r="CV20" s="279" t="s">
        <v>257</v>
      </c>
      <c r="CW20" s="867">
        <v>4214</v>
      </c>
      <c r="CX20" s="867">
        <v>3345</v>
      </c>
      <c r="CY20" s="919">
        <f t="shared" ref="CY20:CY21" si="254">SUM(CX20,-CW20)</f>
        <v>-869</v>
      </c>
      <c r="CZ20" s="923">
        <f t="shared" ref="CZ20:CZ21" si="255">CY20/CW20</f>
        <v>-0.2062173706691979</v>
      </c>
      <c r="DA20" s="921"/>
      <c r="DB20" s="302">
        <v>3384</v>
      </c>
      <c r="DC20" s="867"/>
      <c r="DD20" s="919">
        <f t="shared" ref="DD20:DD21" si="256">SUM(DC20,-DB20)</f>
        <v>-3384</v>
      </c>
      <c r="DE20" s="923">
        <f t="shared" ref="DE20:DE21" si="257">DD20/DB20</f>
        <v>-1</v>
      </c>
      <c r="DF20" s="922"/>
      <c r="DG20" s="867">
        <v>3345</v>
      </c>
      <c r="DH20" s="867"/>
      <c r="DI20" s="919">
        <f t="shared" ref="DI20:DI21" si="258">SUM(DH20,-DG20)</f>
        <v>-3345</v>
      </c>
      <c r="DJ20" s="970">
        <f t="shared" ref="DJ20:DJ21" si="259">DI20/DG20</f>
        <v>-1</v>
      </c>
      <c r="DK20" s="400">
        <v>9</v>
      </c>
      <c r="DL20" s="866"/>
      <c r="DN20" s="876">
        <v>9</v>
      </c>
      <c r="DO20" s="279" t="s">
        <v>257</v>
      </c>
      <c r="DP20" s="867">
        <v>4214</v>
      </c>
      <c r="DQ20" s="867">
        <v>3345</v>
      </c>
      <c r="DR20" s="919">
        <f t="shared" ref="DR20:DR21" si="260">SUM(DQ20,-DP20)</f>
        <v>-869</v>
      </c>
      <c r="DS20" s="923">
        <f t="shared" ref="DS20:DS21" si="261">DR20/DP20</f>
        <v>-0.2062173706691979</v>
      </c>
      <c r="DT20" s="921"/>
      <c r="DU20" s="302">
        <v>3384</v>
      </c>
      <c r="DV20" s="867"/>
      <c r="DW20" s="919">
        <f t="shared" ref="DW20:DW21" si="262">SUM(DV20,-DU20)</f>
        <v>-3384</v>
      </c>
      <c r="DX20" s="923">
        <f t="shared" ref="DX20:DX21" si="263">DW20/DU20</f>
        <v>-1</v>
      </c>
      <c r="DY20" s="922"/>
      <c r="DZ20" s="867">
        <v>3345</v>
      </c>
      <c r="EA20" s="867"/>
      <c r="EB20" s="919">
        <f t="shared" ref="EB20:EB21" si="264">SUM(EA20,-DZ20)</f>
        <v>-3345</v>
      </c>
      <c r="EC20" s="970">
        <f t="shared" ref="EC20:EC21" si="265">EB20/DZ20</f>
        <v>-1</v>
      </c>
      <c r="ED20" s="876">
        <v>9</v>
      </c>
      <c r="EE20" s="866"/>
      <c r="EG20" s="400">
        <v>9</v>
      </c>
      <c r="EH20" s="279" t="s">
        <v>257</v>
      </c>
      <c r="EI20" s="867">
        <v>4214</v>
      </c>
      <c r="EJ20" s="867">
        <v>3345</v>
      </c>
      <c r="EK20" s="919">
        <f t="shared" ref="EK20:EK21" si="266">SUM(EJ20,-EI20)</f>
        <v>-869</v>
      </c>
      <c r="EL20" s="923">
        <f t="shared" ref="EL20:EL21" si="267">EK20/EI20</f>
        <v>-0.2062173706691979</v>
      </c>
      <c r="EM20" s="921"/>
      <c r="EN20" s="302">
        <v>3384</v>
      </c>
      <c r="EO20" s="867"/>
      <c r="EP20" s="919">
        <f t="shared" ref="EP20:EP21" si="268">SUM(EO20,-EN20)</f>
        <v>-3384</v>
      </c>
      <c r="EQ20" s="923">
        <f t="shared" ref="EQ20:EQ21" si="269">EP20/EN20</f>
        <v>-1</v>
      </c>
      <c r="ER20" s="922"/>
      <c r="ES20" s="867">
        <v>3345</v>
      </c>
      <c r="ET20" s="867"/>
      <c r="EU20" s="919">
        <f t="shared" ref="EU20:EU21" si="270">SUM(ET20,-ES20)</f>
        <v>-3345</v>
      </c>
      <c r="EV20" s="970">
        <f t="shared" ref="EV20:EV21" si="271">EU20/ES20</f>
        <v>-1</v>
      </c>
      <c r="EW20" s="400">
        <v>9</v>
      </c>
      <c r="EX20" s="866"/>
      <c r="EZ20" s="876">
        <v>9</v>
      </c>
      <c r="FA20" s="279" t="s">
        <v>257</v>
      </c>
      <c r="FB20" s="867">
        <v>4214</v>
      </c>
      <c r="FC20" s="867">
        <v>3345</v>
      </c>
      <c r="FD20" s="919">
        <f t="shared" ref="FD20:FD21" si="272">SUM(FC20,-FB20)</f>
        <v>-869</v>
      </c>
      <c r="FE20" s="923">
        <f t="shared" ref="FE20:FE21" si="273">FD20/FB20</f>
        <v>-0.2062173706691979</v>
      </c>
      <c r="FF20" s="921"/>
      <c r="FG20" s="302">
        <v>3384</v>
      </c>
      <c r="FH20" s="867"/>
      <c r="FI20" s="919">
        <f t="shared" ref="FI20:FI21" si="274">SUM(FH20,-FG20)</f>
        <v>-3384</v>
      </c>
      <c r="FJ20" s="923">
        <f t="shared" ref="FJ20:FJ21" si="275">FI20/FG20</f>
        <v>-1</v>
      </c>
      <c r="FK20" s="922"/>
      <c r="FL20" s="867">
        <v>3345</v>
      </c>
      <c r="FM20" s="867"/>
      <c r="FN20" s="919">
        <f t="shared" ref="FN20:FN21" si="276">SUM(FM20,-FL20)</f>
        <v>-3345</v>
      </c>
      <c r="FO20" s="970">
        <f t="shared" ref="FO20:FO21" si="277">FN20/FL20</f>
        <v>-1</v>
      </c>
      <c r="FP20" s="876">
        <v>9</v>
      </c>
      <c r="FQ20" s="866"/>
      <c r="FS20" s="400">
        <v>9</v>
      </c>
      <c r="FT20" s="279" t="s">
        <v>257</v>
      </c>
      <c r="FU20" s="867">
        <v>4214</v>
      </c>
      <c r="FV20" s="867">
        <v>3345</v>
      </c>
      <c r="FW20" s="919">
        <f t="shared" ref="FW20:FW21" si="278">SUM(FV20,-FU20)</f>
        <v>-869</v>
      </c>
      <c r="FX20" s="923">
        <f t="shared" ref="FX20:FX21" si="279">FW20/FU20</f>
        <v>-0.2062173706691979</v>
      </c>
      <c r="FY20" s="921"/>
      <c r="FZ20" s="302">
        <v>3384</v>
      </c>
      <c r="GA20" s="867"/>
      <c r="GB20" s="919">
        <f t="shared" ref="GB20:GB21" si="280">SUM(GA20,-FZ20)</f>
        <v>-3384</v>
      </c>
      <c r="GC20" s="923">
        <f t="shared" ref="GC20:GC21" si="281">GB20/FZ20</f>
        <v>-1</v>
      </c>
      <c r="GD20" s="922"/>
      <c r="GE20" s="867">
        <v>3345</v>
      </c>
      <c r="GF20" s="867"/>
      <c r="GG20" s="919">
        <f t="shared" ref="GG20:GG21" si="282">SUM(GF20,-GE20)</f>
        <v>-3345</v>
      </c>
      <c r="GH20" s="970">
        <f t="shared" ref="GH20:GH21" si="283">GG20/GE20</f>
        <v>-1</v>
      </c>
      <c r="GI20" s="400">
        <v>9</v>
      </c>
      <c r="GJ20" s="866"/>
      <c r="GL20" s="876">
        <v>9</v>
      </c>
      <c r="GM20" s="279" t="s">
        <v>257</v>
      </c>
      <c r="GN20" s="867">
        <v>4214</v>
      </c>
      <c r="GO20" s="867">
        <v>3345</v>
      </c>
      <c r="GP20" s="919">
        <f t="shared" ref="GP20:GP21" si="284">SUM(GO20,-GN20)</f>
        <v>-869</v>
      </c>
      <c r="GQ20" s="923">
        <f t="shared" ref="GQ20:GQ21" si="285">GP20/GN20</f>
        <v>-0.2062173706691979</v>
      </c>
      <c r="GR20" s="921"/>
      <c r="GS20" s="302">
        <v>3384</v>
      </c>
      <c r="GT20" s="867"/>
      <c r="GU20" s="919">
        <f t="shared" ref="GU20:GU21" si="286">SUM(GT20,-GS20)</f>
        <v>-3384</v>
      </c>
      <c r="GV20" s="923">
        <f t="shared" ref="GV20:GV21" si="287">GU20/GS20</f>
        <v>-1</v>
      </c>
      <c r="GW20" s="922"/>
      <c r="GX20" s="867">
        <v>3345</v>
      </c>
      <c r="GY20" s="867"/>
      <c r="GZ20" s="919">
        <f t="shared" ref="GZ20:GZ21" si="288">SUM(GY20,-GX20)</f>
        <v>-3345</v>
      </c>
      <c r="HA20" s="970">
        <f t="shared" ref="HA20:HA21" si="289">GZ20/GX20</f>
        <v>-1</v>
      </c>
      <c r="HB20" s="876">
        <v>9</v>
      </c>
      <c r="HC20" s="866"/>
      <c r="HE20" s="400">
        <v>9</v>
      </c>
      <c r="HF20" s="279" t="s">
        <v>257</v>
      </c>
      <c r="HG20" s="867">
        <v>4214</v>
      </c>
      <c r="HH20" s="867">
        <v>3345</v>
      </c>
      <c r="HI20" s="919">
        <f t="shared" ref="HI20:HI21" si="290">SUM(HH20,-HG20)</f>
        <v>-869</v>
      </c>
      <c r="HJ20" s="923">
        <f t="shared" ref="HJ20:HJ21" si="291">HI20/HG20</f>
        <v>-0.2062173706691979</v>
      </c>
      <c r="HK20" s="921"/>
      <c r="HL20" s="302">
        <v>3384</v>
      </c>
      <c r="HM20" s="867"/>
      <c r="HN20" s="919">
        <f t="shared" ref="HN20:HN21" si="292">SUM(HM20,-HL20)</f>
        <v>-3384</v>
      </c>
      <c r="HO20" s="923">
        <f t="shared" ref="HO20:HO21" si="293">HN20/HL20</f>
        <v>-1</v>
      </c>
      <c r="HP20" s="922"/>
      <c r="HQ20" s="867">
        <v>3345</v>
      </c>
      <c r="HR20" s="867"/>
      <c r="HS20" s="919">
        <f t="shared" ref="HS20:HS21" si="294">SUM(HR20,-HQ20)</f>
        <v>-3345</v>
      </c>
      <c r="HT20" s="970">
        <f t="shared" ref="HT20:HT21" si="295">HS20/HQ20</f>
        <v>-1</v>
      </c>
      <c r="HU20" s="400">
        <v>9</v>
      </c>
      <c r="HV20" s="866"/>
      <c r="HX20" s="876">
        <v>9</v>
      </c>
      <c r="HY20" s="279" t="s">
        <v>257</v>
      </c>
      <c r="HZ20" s="867">
        <v>4214</v>
      </c>
      <c r="IA20" s="867">
        <v>3345</v>
      </c>
      <c r="IB20" s="919">
        <f t="shared" ref="IB20:IB21" si="296">SUM(IA20,-HZ20)</f>
        <v>-869</v>
      </c>
      <c r="IC20" s="923">
        <f t="shared" ref="IC20:IC21" si="297">IB20/HZ20</f>
        <v>-0.2062173706691979</v>
      </c>
      <c r="ID20" s="921"/>
      <c r="IE20" s="302">
        <v>3384</v>
      </c>
      <c r="IF20" s="867"/>
      <c r="IG20" s="919">
        <f t="shared" ref="IG20:IG21" si="298">SUM(IF20,-IE20)</f>
        <v>-3384</v>
      </c>
      <c r="IH20" s="923">
        <f t="shared" ref="IH20:IH21" si="299">IG20/IE20</f>
        <v>-1</v>
      </c>
      <c r="II20" s="922"/>
      <c r="IJ20" s="867">
        <v>3345</v>
      </c>
      <c r="IK20" s="867"/>
      <c r="IL20" s="919">
        <f t="shared" ref="IL20:IL21" si="300">SUM(IK20,-IJ20)</f>
        <v>-3345</v>
      </c>
      <c r="IM20" s="970">
        <f t="shared" ref="IM20:IM21" si="301">IL20/IJ20</f>
        <v>-1</v>
      </c>
      <c r="IN20" s="876">
        <v>9</v>
      </c>
      <c r="IO20" s="866"/>
      <c r="IQ20" s="1314">
        <v>9</v>
      </c>
      <c r="IR20" s="279" t="s">
        <v>257</v>
      </c>
      <c r="IS20" s="867">
        <v>4214</v>
      </c>
      <c r="IT20" s="867">
        <v>3345</v>
      </c>
      <c r="IU20" s="919">
        <f t="shared" ref="IU20:IU21" si="302">SUM(IT20,-IS20)</f>
        <v>-869</v>
      </c>
      <c r="IV20" s="923">
        <f t="shared" ref="IV20:IV21" si="303">IU20/IS20</f>
        <v>-0.2062173706691979</v>
      </c>
      <c r="IW20" s="921"/>
      <c r="IX20" s="302">
        <v>3384</v>
      </c>
      <c r="IY20" s="867"/>
      <c r="IZ20" s="919">
        <f t="shared" ref="IZ20:IZ21" si="304">SUM(IY20,-IX20)</f>
        <v>-3384</v>
      </c>
      <c r="JA20" s="923">
        <f t="shared" ref="JA20:JA21" si="305">IZ20/IX20</f>
        <v>-1</v>
      </c>
      <c r="JB20" s="922"/>
      <c r="JC20" s="867">
        <v>3345</v>
      </c>
      <c r="JD20" s="867"/>
      <c r="JE20" s="919">
        <f t="shared" ref="JE20:JE21" si="306">SUM(JD20,-JC20)</f>
        <v>-3345</v>
      </c>
      <c r="JF20" s="970">
        <f t="shared" ref="JF20:JF21" si="307">JE20/JC20</f>
        <v>-1</v>
      </c>
      <c r="JG20" s="1314">
        <v>9</v>
      </c>
      <c r="JH20" s="866"/>
    </row>
    <row r="21" spans="1:268">
      <c r="A21" s="400">
        <v>6</v>
      </c>
      <c r="B21" s="971" t="s">
        <v>258</v>
      </c>
      <c r="C21" s="925"/>
      <c r="D21" s="925">
        <f>M21</f>
        <v>14133</v>
      </c>
      <c r="E21" s="926">
        <f t="shared" si="224"/>
        <v>14133</v>
      </c>
      <c r="F21" s="927" t="e">
        <f t="shared" si="225"/>
        <v>#DIV/0!</v>
      </c>
      <c r="G21" s="921"/>
      <c r="H21" s="925">
        <f>D21</f>
        <v>14133</v>
      </c>
      <c r="I21" s="925">
        <v>13925</v>
      </c>
      <c r="J21" s="926">
        <f t="shared" si="226"/>
        <v>-208</v>
      </c>
      <c r="K21" s="928">
        <f t="shared" si="227"/>
        <v>-1.4717328238873558E-2</v>
      </c>
      <c r="L21" s="922"/>
      <c r="M21" s="929">
        <v>14133</v>
      </c>
      <c r="N21" s="929">
        <f>I21</f>
        <v>13925</v>
      </c>
      <c r="O21" s="930">
        <f t="shared" si="228"/>
        <v>-208</v>
      </c>
      <c r="P21" s="931">
        <f t="shared" si="229"/>
        <v>-1.4717328238873558E-2</v>
      </c>
      <c r="Q21" s="400">
        <v>6</v>
      </c>
      <c r="R21" s="932">
        <f>SUM(I21,-$H$30)/$H$30</f>
        <v>-0.15947365244160078</v>
      </c>
      <c r="U21" s="1309">
        <v>6</v>
      </c>
      <c r="V21" s="971" t="s">
        <v>258</v>
      </c>
      <c r="W21" s="925"/>
      <c r="X21" s="925">
        <f>AG21</f>
        <v>14133</v>
      </c>
      <c r="Y21" s="926">
        <f t="shared" si="230"/>
        <v>14133</v>
      </c>
      <c r="Z21" s="927" t="e">
        <f t="shared" si="231"/>
        <v>#DIV/0!</v>
      </c>
      <c r="AA21" s="921"/>
      <c r="AB21" s="925">
        <v>834</v>
      </c>
      <c r="AC21" s="925">
        <v>805</v>
      </c>
      <c r="AD21" s="926">
        <f t="shared" si="232"/>
        <v>-29</v>
      </c>
      <c r="AE21" s="928">
        <f t="shared" si="233"/>
        <v>-3.4772182254196642E-2</v>
      </c>
      <c r="AF21" s="922"/>
      <c r="AG21" s="929">
        <v>14133</v>
      </c>
      <c r="AH21" s="929">
        <f>AC21</f>
        <v>805</v>
      </c>
      <c r="AI21" s="930">
        <f t="shared" si="234"/>
        <v>-13328</v>
      </c>
      <c r="AJ21" s="931">
        <f t="shared" si="235"/>
        <v>-0.94304110946012876</v>
      </c>
      <c r="AK21" s="1309">
        <v>6</v>
      </c>
      <c r="AL21" s="932">
        <f>SUM(AC21,-$AB$30)/$AB$30</f>
        <v>-0.13626609442060086</v>
      </c>
      <c r="AN21" s="876">
        <v>6</v>
      </c>
      <c r="AO21" s="971" t="s">
        <v>258</v>
      </c>
      <c r="AP21" s="925"/>
      <c r="AQ21" s="925">
        <f>AZ21</f>
        <v>14133</v>
      </c>
      <c r="AR21" s="926">
        <f t="shared" si="236"/>
        <v>14133</v>
      </c>
      <c r="AS21" s="927" t="e">
        <f t="shared" si="237"/>
        <v>#DIV/0!</v>
      </c>
      <c r="AT21" s="921"/>
      <c r="AU21" s="925">
        <v>119</v>
      </c>
      <c r="AV21" s="925">
        <v>108</v>
      </c>
      <c r="AW21" s="926">
        <f t="shared" si="238"/>
        <v>-11</v>
      </c>
      <c r="AX21" s="928">
        <f t="shared" si="239"/>
        <v>-9.2436974789915971E-2</v>
      </c>
      <c r="AY21" s="922"/>
      <c r="AZ21" s="929">
        <v>14133</v>
      </c>
      <c r="BA21" s="929">
        <f>AV21</f>
        <v>108</v>
      </c>
      <c r="BB21" s="930">
        <f t="shared" si="240"/>
        <v>-14025</v>
      </c>
      <c r="BC21" s="931">
        <f t="shared" si="241"/>
        <v>-0.99235831033750799</v>
      </c>
      <c r="BD21" s="876">
        <v>6</v>
      </c>
      <c r="BE21" s="932">
        <f>SUM(AV21,-$AU$30)/$AU$30</f>
        <v>-0.18181818181818182</v>
      </c>
      <c r="BH21" s="1309">
        <v>6</v>
      </c>
      <c r="BI21" s="971" t="s">
        <v>258</v>
      </c>
      <c r="BJ21" s="925"/>
      <c r="BK21" s="925">
        <f>BT21</f>
        <v>14133</v>
      </c>
      <c r="BL21" s="926">
        <f t="shared" si="242"/>
        <v>14133</v>
      </c>
      <c r="BM21" s="927" t="e">
        <f t="shared" si="243"/>
        <v>#DIV/0!</v>
      </c>
      <c r="BN21" s="921"/>
      <c r="BO21" s="925">
        <v>1066</v>
      </c>
      <c r="BP21" s="925">
        <v>1039</v>
      </c>
      <c r="BQ21" s="926">
        <f t="shared" si="244"/>
        <v>-27</v>
      </c>
      <c r="BR21" s="928">
        <f t="shared" si="245"/>
        <v>-2.5328330206378986E-2</v>
      </c>
      <c r="BS21" s="922"/>
      <c r="BT21" s="929">
        <v>14133</v>
      </c>
      <c r="BU21" s="929">
        <f>BP21</f>
        <v>1039</v>
      </c>
      <c r="BV21" s="930">
        <f t="shared" si="246"/>
        <v>-13094</v>
      </c>
      <c r="BW21" s="931">
        <f t="shared" si="247"/>
        <v>-0.92648411519139606</v>
      </c>
      <c r="BX21" s="1309">
        <v>6</v>
      </c>
      <c r="BY21" s="932">
        <f>SUM(BP21,-$BO$30)/$BO$30</f>
        <v>-0.19332298136645962</v>
      </c>
      <c r="CB21" s="876">
        <v>6</v>
      </c>
      <c r="CC21" s="971" t="s">
        <v>258</v>
      </c>
      <c r="CD21" s="925"/>
      <c r="CE21" s="925">
        <f>CN21</f>
        <v>14133</v>
      </c>
      <c r="CF21" s="926">
        <f t="shared" si="248"/>
        <v>14133</v>
      </c>
      <c r="CG21" s="927" t="e">
        <f t="shared" si="249"/>
        <v>#DIV/0!</v>
      </c>
      <c r="CH21" s="921"/>
      <c r="CI21" s="925">
        <v>273</v>
      </c>
      <c r="CJ21" s="925">
        <v>198</v>
      </c>
      <c r="CK21" s="926">
        <f t="shared" si="250"/>
        <v>-75</v>
      </c>
      <c r="CL21" s="928">
        <f t="shared" si="251"/>
        <v>-0.27472527472527475</v>
      </c>
      <c r="CM21" s="922"/>
      <c r="CN21" s="929">
        <v>14133</v>
      </c>
      <c r="CO21" s="929">
        <f>CJ21</f>
        <v>198</v>
      </c>
      <c r="CP21" s="930">
        <f t="shared" si="252"/>
        <v>-13935</v>
      </c>
      <c r="CQ21" s="931">
        <f t="shared" si="253"/>
        <v>-0.98599023561876464</v>
      </c>
      <c r="CR21" s="876">
        <v>6</v>
      </c>
      <c r="CS21" s="932">
        <f>SUM(CJ21,-$CI$30)/$CI$30</f>
        <v>-0.33108108108108109</v>
      </c>
      <c r="CU21" s="1309">
        <v>6</v>
      </c>
      <c r="CV21" s="971" t="s">
        <v>258</v>
      </c>
      <c r="CW21" s="925"/>
      <c r="CX21" s="925">
        <f>DG21</f>
        <v>14133</v>
      </c>
      <c r="CY21" s="926">
        <f t="shared" si="254"/>
        <v>14133</v>
      </c>
      <c r="CZ21" s="927" t="e">
        <f t="shared" si="255"/>
        <v>#DIV/0!</v>
      </c>
      <c r="DA21" s="921"/>
      <c r="DB21" s="925">
        <v>1735</v>
      </c>
      <c r="DC21" s="925">
        <v>1709</v>
      </c>
      <c r="DD21" s="926">
        <f t="shared" si="256"/>
        <v>-26</v>
      </c>
      <c r="DE21" s="928">
        <f t="shared" si="257"/>
        <v>-1.4985590778097982E-2</v>
      </c>
      <c r="DF21" s="922"/>
      <c r="DG21" s="929">
        <v>14133</v>
      </c>
      <c r="DH21" s="929">
        <f>DC21</f>
        <v>1709</v>
      </c>
      <c r="DI21" s="930">
        <f t="shared" si="258"/>
        <v>-12424</v>
      </c>
      <c r="DJ21" s="931">
        <f t="shared" si="259"/>
        <v>-0.87907733672963984</v>
      </c>
      <c r="DK21" s="1309">
        <v>6</v>
      </c>
      <c r="DL21" s="932">
        <f>SUM(DC21,-$DC$30)/$DC$30</f>
        <v>-0.11174636174636175</v>
      </c>
      <c r="DN21" s="876">
        <v>6</v>
      </c>
      <c r="DO21" s="971" t="s">
        <v>258</v>
      </c>
      <c r="DP21" s="925"/>
      <c r="DQ21" s="925">
        <f>DZ21</f>
        <v>14133</v>
      </c>
      <c r="DR21" s="926">
        <f t="shared" si="260"/>
        <v>14133</v>
      </c>
      <c r="DS21" s="927" t="e">
        <f t="shared" si="261"/>
        <v>#DIV/0!</v>
      </c>
      <c r="DT21" s="921"/>
      <c r="DU21" s="925">
        <v>225</v>
      </c>
      <c r="DV21" s="925">
        <v>265</v>
      </c>
      <c r="DW21" s="926">
        <f t="shared" si="262"/>
        <v>40</v>
      </c>
      <c r="DX21" s="939">
        <f t="shared" si="263"/>
        <v>0.17777777777777778</v>
      </c>
      <c r="DY21" s="922"/>
      <c r="DZ21" s="929">
        <v>14133</v>
      </c>
      <c r="EA21" s="929">
        <f>DV21</f>
        <v>265</v>
      </c>
      <c r="EB21" s="930">
        <f t="shared" si="264"/>
        <v>-13868</v>
      </c>
      <c r="EC21" s="931">
        <f t="shared" si="265"/>
        <v>-0.98124955777258893</v>
      </c>
      <c r="ED21" s="876">
        <v>6</v>
      </c>
      <c r="EE21" s="932">
        <f>SUM(DV21,-$DU$30)/$DU$30</f>
        <v>1.532567049808429E-2</v>
      </c>
      <c r="EG21" s="1309">
        <v>6</v>
      </c>
      <c r="EH21" s="971" t="s">
        <v>258</v>
      </c>
      <c r="EI21" s="925"/>
      <c r="EJ21" s="925">
        <f>ES21</f>
        <v>14133</v>
      </c>
      <c r="EK21" s="926">
        <f t="shared" si="266"/>
        <v>14133</v>
      </c>
      <c r="EL21" s="927" t="e">
        <f t="shared" si="267"/>
        <v>#DIV/0!</v>
      </c>
      <c r="EM21" s="921"/>
      <c r="EN21" s="925">
        <v>196</v>
      </c>
      <c r="EO21" s="925">
        <v>191</v>
      </c>
      <c r="EP21" s="926">
        <f t="shared" si="268"/>
        <v>-5</v>
      </c>
      <c r="EQ21" s="928">
        <f t="shared" si="269"/>
        <v>-2.5510204081632654E-2</v>
      </c>
      <c r="ER21" s="922"/>
      <c r="ES21" s="929">
        <v>14133</v>
      </c>
      <c r="ET21" s="929">
        <f>EO21</f>
        <v>191</v>
      </c>
      <c r="EU21" s="930">
        <f t="shared" si="270"/>
        <v>-13942</v>
      </c>
      <c r="EV21" s="931">
        <f t="shared" si="271"/>
        <v>-0.98648553031911135</v>
      </c>
      <c r="EW21" s="1309">
        <v>6</v>
      </c>
      <c r="EX21" s="932">
        <f>SUM(EO21,-$EN$30)/$EN$30</f>
        <v>-0.14732142857142858</v>
      </c>
      <c r="EZ21" s="876">
        <v>6</v>
      </c>
      <c r="FA21" s="971" t="s">
        <v>258</v>
      </c>
      <c r="FB21" s="925"/>
      <c r="FC21" s="925">
        <f>FL21</f>
        <v>14133</v>
      </c>
      <c r="FD21" s="926">
        <f t="shared" si="272"/>
        <v>14133</v>
      </c>
      <c r="FE21" s="927" t="e">
        <f t="shared" si="273"/>
        <v>#DIV/0!</v>
      </c>
      <c r="FF21" s="921"/>
      <c r="FG21" s="925">
        <v>95</v>
      </c>
      <c r="FH21" s="925">
        <v>65</v>
      </c>
      <c r="FI21" s="926">
        <f t="shared" si="274"/>
        <v>-30</v>
      </c>
      <c r="FJ21" s="928">
        <f t="shared" si="275"/>
        <v>-0.31578947368421051</v>
      </c>
      <c r="FK21" s="922"/>
      <c r="FL21" s="929">
        <v>14133</v>
      </c>
      <c r="FM21" s="929">
        <f>FH21</f>
        <v>65</v>
      </c>
      <c r="FN21" s="930">
        <f t="shared" si="276"/>
        <v>-14068</v>
      </c>
      <c r="FO21" s="931">
        <f t="shared" si="277"/>
        <v>-0.99540083492535203</v>
      </c>
      <c r="FP21" s="876">
        <v>6</v>
      </c>
      <c r="FQ21" s="932">
        <f>SUM(FH21,-$FG$30)/$FG$30</f>
        <v>-0.44444444444444442</v>
      </c>
      <c r="FS21" s="1309">
        <v>6</v>
      </c>
      <c r="FT21" s="971" t="s">
        <v>258</v>
      </c>
      <c r="FU21" s="925"/>
      <c r="FV21" s="925">
        <f>GE21</f>
        <v>14133</v>
      </c>
      <c r="FW21" s="926">
        <f t="shared" si="278"/>
        <v>14133</v>
      </c>
      <c r="FX21" s="927" t="e">
        <f t="shared" si="279"/>
        <v>#DIV/0!</v>
      </c>
      <c r="FY21" s="921"/>
      <c r="FZ21" s="925">
        <v>76</v>
      </c>
      <c r="GA21" s="925">
        <v>91</v>
      </c>
      <c r="GB21" s="926">
        <f t="shared" si="280"/>
        <v>15</v>
      </c>
      <c r="GC21" s="939">
        <f t="shared" si="281"/>
        <v>0.19736842105263158</v>
      </c>
      <c r="GD21" s="922"/>
      <c r="GE21" s="929">
        <v>14133</v>
      </c>
      <c r="GF21" s="929">
        <f>GA21</f>
        <v>91</v>
      </c>
      <c r="GG21" s="930">
        <f t="shared" si="282"/>
        <v>-14042</v>
      </c>
      <c r="GH21" s="931">
        <f t="shared" si="283"/>
        <v>-0.99356116889549284</v>
      </c>
      <c r="GI21" s="1309">
        <v>6</v>
      </c>
      <c r="GJ21" s="932">
        <f>SUM(GA21,-$FZ$30)/$FZ$30</f>
        <v>-0.40131578947368424</v>
      </c>
      <c r="GL21" s="876">
        <v>6</v>
      </c>
      <c r="GM21" s="971" t="s">
        <v>258</v>
      </c>
      <c r="GN21" s="925"/>
      <c r="GO21" s="925">
        <f>GX21</f>
        <v>14133</v>
      </c>
      <c r="GP21" s="926">
        <f t="shared" si="284"/>
        <v>14133</v>
      </c>
      <c r="GQ21" s="927" t="e">
        <f t="shared" si="285"/>
        <v>#DIV/0!</v>
      </c>
      <c r="GR21" s="921"/>
      <c r="GS21" s="925">
        <v>8</v>
      </c>
      <c r="GT21" s="925">
        <v>5</v>
      </c>
      <c r="GU21" s="926">
        <f t="shared" si="286"/>
        <v>-3</v>
      </c>
      <c r="GV21" s="928">
        <f t="shared" si="287"/>
        <v>-0.375</v>
      </c>
      <c r="GW21" s="922"/>
      <c r="GX21" s="929">
        <v>14133</v>
      </c>
      <c r="GY21" s="929">
        <f>GT21</f>
        <v>5</v>
      </c>
      <c r="GZ21" s="930">
        <f t="shared" si="288"/>
        <v>-14128</v>
      </c>
      <c r="HA21" s="931">
        <f t="shared" si="289"/>
        <v>-0.99964621807118093</v>
      </c>
      <c r="HB21" s="876">
        <v>6</v>
      </c>
      <c r="HC21" s="932">
        <f>SUM(GT21,-$GS$30)/$GS$30</f>
        <v>-0.375</v>
      </c>
      <c r="HE21" s="1309">
        <v>6</v>
      </c>
      <c r="HF21" s="971" t="s">
        <v>258</v>
      </c>
      <c r="HG21" s="925"/>
      <c r="HH21" s="925">
        <f>HQ21</f>
        <v>14133</v>
      </c>
      <c r="HI21" s="926">
        <f t="shared" si="290"/>
        <v>14133</v>
      </c>
      <c r="HJ21" s="927" t="e">
        <f t="shared" si="291"/>
        <v>#DIV/0!</v>
      </c>
      <c r="HK21" s="921"/>
      <c r="HL21" s="925">
        <v>27</v>
      </c>
      <c r="HM21" s="925">
        <v>20</v>
      </c>
      <c r="HN21" s="926">
        <f t="shared" si="292"/>
        <v>-7</v>
      </c>
      <c r="HO21" s="928">
        <f t="shared" si="293"/>
        <v>-0.25925925925925924</v>
      </c>
      <c r="HP21" s="922"/>
      <c r="HQ21" s="929">
        <v>14133</v>
      </c>
      <c r="HR21" s="929">
        <f>HM21</f>
        <v>20</v>
      </c>
      <c r="HS21" s="930">
        <f t="shared" si="294"/>
        <v>-14113</v>
      </c>
      <c r="HT21" s="931">
        <f t="shared" si="295"/>
        <v>-0.9985848722847237</v>
      </c>
      <c r="HU21" s="1309">
        <v>6</v>
      </c>
      <c r="HV21" s="932">
        <f>SUM(HM21,-$HL$30)/$HL$30</f>
        <v>-0.33333333333333331</v>
      </c>
      <c r="HX21" s="876">
        <v>6</v>
      </c>
      <c r="HY21" s="971" t="s">
        <v>258</v>
      </c>
      <c r="HZ21" s="925"/>
      <c r="IA21" s="925">
        <f>IJ21</f>
        <v>14133</v>
      </c>
      <c r="IB21" s="926">
        <f t="shared" si="296"/>
        <v>14133</v>
      </c>
      <c r="IC21" s="927" t="e">
        <f t="shared" si="297"/>
        <v>#DIV/0!</v>
      </c>
      <c r="ID21" s="921"/>
      <c r="IE21" s="925">
        <v>176</v>
      </c>
      <c r="IF21" s="925">
        <v>179</v>
      </c>
      <c r="IG21" s="926">
        <f t="shared" si="298"/>
        <v>3</v>
      </c>
      <c r="IH21" s="939">
        <f t="shared" si="299"/>
        <v>1.7045454545454544E-2</v>
      </c>
      <c r="II21" s="922"/>
      <c r="IJ21" s="929">
        <v>14133</v>
      </c>
      <c r="IK21" s="929">
        <f>IF21</f>
        <v>179</v>
      </c>
      <c r="IL21" s="930">
        <f t="shared" si="300"/>
        <v>-13954</v>
      </c>
      <c r="IM21" s="931">
        <f t="shared" si="301"/>
        <v>-0.98733460694827713</v>
      </c>
      <c r="IN21" s="876">
        <v>6</v>
      </c>
      <c r="IO21" s="932">
        <f>SUM(IF21,-$IE$30)/$IE$30</f>
        <v>-0.19730941704035873</v>
      </c>
      <c r="IQ21" s="1314">
        <v>6</v>
      </c>
      <c r="IR21" s="971" t="s">
        <v>258</v>
      </c>
      <c r="IS21" s="925"/>
      <c r="IT21" s="925">
        <f>JC21</f>
        <v>14133</v>
      </c>
      <c r="IU21" s="926">
        <f t="shared" si="302"/>
        <v>14133</v>
      </c>
      <c r="IV21" s="927" t="e">
        <f t="shared" si="303"/>
        <v>#DIV/0!</v>
      </c>
      <c r="IW21" s="921"/>
      <c r="IX21" s="925">
        <f>SUM(AB21,AU21,BO21,CI21,DB21,DU21,EN21,FG21,FZ21,GS21,HL21,IE21)</f>
        <v>4830</v>
      </c>
      <c r="IY21" s="925">
        <f>SUM(AC21,AV21,BP21,CJ21,DC21,DV21,EO21,FH21,GA21,GT21,HM21,IF21)</f>
        <v>4675</v>
      </c>
      <c r="IZ21" s="926">
        <f t="shared" si="304"/>
        <v>-155</v>
      </c>
      <c r="JA21" s="928">
        <f t="shared" si="305"/>
        <v>-3.2091097308488616E-2</v>
      </c>
      <c r="JB21" s="922"/>
      <c r="JC21" s="929">
        <v>14133</v>
      </c>
      <c r="JD21" s="929">
        <f>IY21</f>
        <v>4675</v>
      </c>
      <c r="JE21" s="930">
        <f t="shared" si="306"/>
        <v>-9458</v>
      </c>
      <c r="JF21" s="931">
        <f t="shared" si="307"/>
        <v>-0.66921389655416397</v>
      </c>
      <c r="JG21" s="1314">
        <v>6</v>
      </c>
      <c r="JH21" s="932">
        <f>SUM(IY21,-$IX$30)/$IX$30</f>
        <v>-0.16532762006784502</v>
      </c>
    </row>
    <row r="22" spans="1:268">
      <c r="A22" s="400">
        <v>7</v>
      </c>
      <c r="B22" s="371" t="s">
        <v>248</v>
      </c>
      <c r="C22" s="867"/>
      <c r="D22" s="940"/>
      <c r="E22" s="279"/>
      <c r="F22" s="941">
        <f>D22/D21</f>
        <v>0</v>
      </c>
      <c r="G22" s="921"/>
      <c r="H22" s="942"/>
      <c r="I22" s="942">
        <v>11360</v>
      </c>
      <c r="J22" s="949"/>
      <c r="K22" s="944">
        <f>I22/I21</f>
        <v>0.81579892280071808</v>
      </c>
      <c r="L22" s="922"/>
      <c r="M22" s="940"/>
      <c r="N22" s="940"/>
      <c r="O22" s="279"/>
      <c r="P22" s="945"/>
      <c r="Q22" s="400">
        <v>7</v>
      </c>
      <c r="R22" s="932">
        <f>SUM(I22,-$H$30)/$H$30</f>
        <v>-0.31429951107623588</v>
      </c>
      <c r="U22" s="1309">
        <v>7</v>
      </c>
      <c r="V22" s="371" t="s">
        <v>248</v>
      </c>
      <c r="W22" s="867"/>
      <c r="X22" s="940"/>
      <c r="Y22" s="279"/>
      <c r="Z22" s="941">
        <f>X22/X21</f>
        <v>0</v>
      </c>
      <c r="AA22" s="921"/>
      <c r="AB22" s="942"/>
      <c r="AC22" s="942">
        <v>734</v>
      </c>
      <c r="AD22" s="949"/>
      <c r="AE22" s="944">
        <f>AC22/AC21</f>
        <v>0.91180124223602488</v>
      </c>
      <c r="AF22" s="922"/>
      <c r="AG22" s="940"/>
      <c r="AH22" s="940"/>
      <c r="AI22" s="279"/>
      <c r="AJ22" s="945"/>
      <c r="AK22" s="1309">
        <v>7</v>
      </c>
      <c r="AL22" s="932">
        <f>SUM(AC22,-$AB$30)/$AB$30</f>
        <v>-0.21244635193133046</v>
      </c>
      <c r="AN22" s="876">
        <v>7</v>
      </c>
      <c r="AO22" s="371" t="s">
        <v>248</v>
      </c>
      <c r="AP22" s="867"/>
      <c r="AQ22" s="940"/>
      <c r="AR22" s="279"/>
      <c r="AS22" s="941">
        <f>AQ22/AQ21</f>
        <v>0</v>
      </c>
      <c r="AT22" s="921"/>
      <c r="AU22" s="942"/>
      <c r="AV22" s="942">
        <v>89</v>
      </c>
      <c r="AW22" s="949"/>
      <c r="AX22" s="944">
        <f>AV22/AV21</f>
        <v>0.82407407407407407</v>
      </c>
      <c r="AY22" s="922"/>
      <c r="AZ22" s="940"/>
      <c r="BA22" s="940"/>
      <c r="BB22" s="279"/>
      <c r="BC22" s="945"/>
      <c r="BD22" s="876">
        <v>7</v>
      </c>
      <c r="BE22" s="932">
        <f>SUM(AV22,-$AU$30)/$AU$30</f>
        <v>-0.32575757575757575</v>
      </c>
      <c r="BH22" s="1309">
        <v>7</v>
      </c>
      <c r="BI22" s="371" t="s">
        <v>248</v>
      </c>
      <c r="BJ22" s="867"/>
      <c r="BK22" s="940"/>
      <c r="BL22" s="279"/>
      <c r="BM22" s="941">
        <f>BK22/BK21</f>
        <v>0</v>
      </c>
      <c r="BN22" s="921"/>
      <c r="BO22" s="942"/>
      <c r="BP22" s="942">
        <v>971</v>
      </c>
      <c r="BQ22" s="949"/>
      <c r="BR22" s="944">
        <f>BP22/BP21</f>
        <v>0.93455245428296441</v>
      </c>
      <c r="BS22" s="922"/>
      <c r="BT22" s="940"/>
      <c r="BU22" s="940"/>
      <c r="BV22" s="279"/>
      <c r="BW22" s="945"/>
      <c r="BX22" s="1309">
        <v>7</v>
      </c>
      <c r="BY22" s="932">
        <f>SUM(BP22,-$BO$30)/$BO$30</f>
        <v>-0.24611801242236025</v>
      </c>
      <c r="CB22" s="876">
        <v>7</v>
      </c>
      <c r="CC22" s="371" t="s">
        <v>248</v>
      </c>
      <c r="CD22" s="867"/>
      <c r="CE22" s="940"/>
      <c r="CF22" s="279"/>
      <c r="CG22" s="941">
        <f>CE22/CE21</f>
        <v>0</v>
      </c>
      <c r="CH22" s="921"/>
      <c r="CI22" s="942"/>
      <c r="CJ22" s="942">
        <v>140</v>
      </c>
      <c r="CK22" s="949"/>
      <c r="CL22" s="944">
        <f>CJ22/CJ21</f>
        <v>0.70707070707070707</v>
      </c>
      <c r="CM22" s="922"/>
      <c r="CN22" s="940"/>
      <c r="CO22" s="940"/>
      <c r="CP22" s="279"/>
      <c r="CQ22" s="945"/>
      <c r="CR22" s="876">
        <v>7</v>
      </c>
      <c r="CS22" s="932">
        <f>SUM(CJ22,-$CI$30)/$CI$30</f>
        <v>-0.52702702702702697</v>
      </c>
      <c r="CU22" s="1309">
        <v>7</v>
      </c>
      <c r="CV22" s="371" t="s">
        <v>248</v>
      </c>
      <c r="CW22" s="867"/>
      <c r="CX22" s="940"/>
      <c r="CY22" s="279"/>
      <c r="CZ22" s="941">
        <f>CX22/CX21</f>
        <v>0</v>
      </c>
      <c r="DA22" s="921"/>
      <c r="DB22" s="942"/>
      <c r="DC22" s="942">
        <v>1272</v>
      </c>
      <c r="DD22" s="949"/>
      <c r="DE22" s="944">
        <f>DC22/DC21</f>
        <v>0.74429490930368636</v>
      </c>
      <c r="DF22" s="922"/>
      <c r="DG22" s="940"/>
      <c r="DH22" s="940"/>
      <c r="DI22" s="279"/>
      <c r="DJ22" s="945"/>
      <c r="DK22" s="1309">
        <v>7</v>
      </c>
      <c r="DL22" s="932">
        <f>SUM(DC22,-$DC$30)/$DC$30</f>
        <v>-0.3388773388773389</v>
      </c>
      <c r="DN22" s="876">
        <v>7</v>
      </c>
      <c r="DO22" s="371" t="s">
        <v>248</v>
      </c>
      <c r="DP22" s="867"/>
      <c r="DQ22" s="940"/>
      <c r="DR22" s="279"/>
      <c r="DS22" s="941">
        <f>DQ22/DQ21</f>
        <v>0</v>
      </c>
      <c r="DT22" s="921"/>
      <c r="DU22" s="942"/>
      <c r="DV22" s="942">
        <v>194</v>
      </c>
      <c r="DW22" s="949"/>
      <c r="DX22" s="944">
        <f>DV22/DV21</f>
        <v>0.73207547169811316</v>
      </c>
      <c r="DY22" s="922"/>
      <c r="DZ22" s="940"/>
      <c r="EA22" s="940"/>
      <c r="EB22" s="279"/>
      <c r="EC22" s="945"/>
      <c r="ED22" s="876">
        <v>7</v>
      </c>
      <c r="EE22" s="932">
        <f>SUM(DV22,-$DU$30)/$DU$30</f>
        <v>-0.25670498084291188</v>
      </c>
      <c r="EG22" s="1309">
        <v>7</v>
      </c>
      <c r="EH22" s="371" t="s">
        <v>248</v>
      </c>
      <c r="EI22" s="867"/>
      <c r="EJ22" s="940"/>
      <c r="EK22" s="279"/>
      <c r="EL22" s="941">
        <f>EJ22/EJ21</f>
        <v>0</v>
      </c>
      <c r="EM22" s="921"/>
      <c r="EN22" s="942"/>
      <c r="EO22" s="942">
        <v>133</v>
      </c>
      <c r="EP22" s="949"/>
      <c r="EQ22" s="944">
        <f>EO22/EO21</f>
        <v>0.69633507853403143</v>
      </c>
      <c r="ER22" s="922"/>
      <c r="ES22" s="940"/>
      <c r="ET22" s="940"/>
      <c r="EU22" s="279"/>
      <c r="EV22" s="945"/>
      <c r="EW22" s="1309">
        <v>7</v>
      </c>
      <c r="EX22" s="932">
        <f>SUM(EO22,-$EN$30)/$EN$30</f>
        <v>-0.40625</v>
      </c>
      <c r="EZ22" s="876">
        <v>7</v>
      </c>
      <c r="FA22" s="371" t="s">
        <v>248</v>
      </c>
      <c r="FB22" s="867"/>
      <c r="FC22" s="940"/>
      <c r="FD22" s="279"/>
      <c r="FE22" s="941">
        <f>FC22/FC21</f>
        <v>0</v>
      </c>
      <c r="FF22" s="921"/>
      <c r="FG22" s="942"/>
      <c r="FH22" s="942">
        <v>52</v>
      </c>
      <c r="FI22" s="949"/>
      <c r="FJ22" s="944">
        <f>FH22/FH21</f>
        <v>0.8</v>
      </c>
      <c r="FK22" s="922"/>
      <c r="FL22" s="940"/>
      <c r="FM22" s="940"/>
      <c r="FN22" s="279"/>
      <c r="FO22" s="945"/>
      <c r="FP22" s="876">
        <v>7</v>
      </c>
      <c r="FQ22" s="932">
        <f>SUM(FH22,-$FG$30)/$FG$30</f>
        <v>-0.55555555555555558</v>
      </c>
      <c r="FS22" s="1309">
        <v>7</v>
      </c>
      <c r="FT22" s="371" t="s">
        <v>248</v>
      </c>
      <c r="FU22" s="867"/>
      <c r="FV22" s="940"/>
      <c r="FW22" s="279"/>
      <c r="FX22" s="941">
        <f>FV22/FV21</f>
        <v>0</v>
      </c>
      <c r="FY22" s="921"/>
      <c r="FZ22" s="942"/>
      <c r="GA22" s="942">
        <v>66</v>
      </c>
      <c r="GB22" s="949"/>
      <c r="GC22" s="944">
        <f>GA22/GA21</f>
        <v>0.72527472527472525</v>
      </c>
      <c r="GD22" s="922"/>
      <c r="GE22" s="940"/>
      <c r="GF22" s="940"/>
      <c r="GG22" s="279"/>
      <c r="GH22" s="945"/>
      <c r="GI22" s="1309">
        <v>7</v>
      </c>
      <c r="GJ22" s="932">
        <f>SUM(GA22,-$FZ$30)/$FZ$30</f>
        <v>-0.56578947368421051</v>
      </c>
      <c r="GL22" s="876">
        <v>7</v>
      </c>
      <c r="GM22" s="371" t="s">
        <v>248</v>
      </c>
      <c r="GN22" s="867"/>
      <c r="GO22" s="940"/>
      <c r="GP22" s="279"/>
      <c r="GQ22" s="941">
        <f>GO22/GO21</f>
        <v>0</v>
      </c>
      <c r="GR22" s="921"/>
      <c r="GS22" s="942"/>
      <c r="GT22" s="942">
        <v>3</v>
      </c>
      <c r="GU22" s="949"/>
      <c r="GV22" s="944">
        <f>GT22/GT21</f>
        <v>0.6</v>
      </c>
      <c r="GW22" s="922"/>
      <c r="GX22" s="940"/>
      <c r="GY22" s="940"/>
      <c r="GZ22" s="279"/>
      <c r="HA22" s="945"/>
      <c r="HB22" s="876">
        <v>7</v>
      </c>
      <c r="HC22" s="932">
        <f>SUM(GT22,-$GS$30)/$GS$30</f>
        <v>-0.625</v>
      </c>
      <c r="HE22" s="1309">
        <v>7</v>
      </c>
      <c r="HF22" s="371" t="s">
        <v>248</v>
      </c>
      <c r="HG22" s="867"/>
      <c r="HH22" s="940"/>
      <c r="HI22" s="279"/>
      <c r="HJ22" s="941">
        <f>HH22/HH21</f>
        <v>0</v>
      </c>
      <c r="HK22" s="921"/>
      <c r="HL22" s="942"/>
      <c r="HM22" s="942">
        <v>19</v>
      </c>
      <c r="HN22" s="949"/>
      <c r="HO22" s="944">
        <f>HM22/HM21</f>
        <v>0.95</v>
      </c>
      <c r="HP22" s="922"/>
      <c r="HQ22" s="940"/>
      <c r="HR22" s="940"/>
      <c r="HS22" s="279"/>
      <c r="HT22" s="945"/>
      <c r="HU22" s="1309">
        <v>7</v>
      </c>
      <c r="HV22" s="932">
        <f>SUM(HM22,-$HL$30)/$HL$30</f>
        <v>-0.36666666666666664</v>
      </c>
      <c r="HX22" s="876">
        <v>7</v>
      </c>
      <c r="HY22" s="371" t="s">
        <v>248</v>
      </c>
      <c r="HZ22" s="867"/>
      <c r="IA22" s="940"/>
      <c r="IB22" s="279"/>
      <c r="IC22" s="941">
        <f>IA22/IA21</f>
        <v>0</v>
      </c>
      <c r="ID22" s="921"/>
      <c r="IE22" s="942"/>
      <c r="IF22" s="942">
        <v>165</v>
      </c>
      <c r="IG22" s="949"/>
      <c r="IH22" s="944">
        <f>IF22/IF21</f>
        <v>0.92178770949720668</v>
      </c>
      <c r="II22" s="922"/>
      <c r="IJ22" s="940"/>
      <c r="IK22" s="940"/>
      <c r="IL22" s="279"/>
      <c r="IM22" s="945"/>
      <c r="IN22" s="876">
        <v>7</v>
      </c>
      <c r="IO22" s="932">
        <f>SUM(IF22,-$IE$30)/$IE$30</f>
        <v>-0.26008968609865468</v>
      </c>
      <c r="IQ22" s="1314">
        <v>7</v>
      </c>
      <c r="IR22" s="371" t="s">
        <v>248</v>
      </c>
      <c r="IS22" s="867"/>
      <c r="IT22" s="940"/>
      <c r="IU22" s="279"/>
      <c r="IV22" s="941">
        <f>IT22/IT21</f>
        <v>0</v>
      </c>
      <c r="IW22" s="921"/>
      <c r="IX22" s="942"/>
      <c r="IY22" s="978">
        <f>SUM(AC22,AV22,BP22,CJ22,DC22,DV22,EO22,FH22,GA22,GT22,HM22,IF22)</f>
        <v>3838</v>
      </c>
      <c r="IZ22" s="949"/>
      <c r="JA22" s="944">
        <f>IY22/IY21</f>
        <v>0.82096256684491975</v>
      </c>
      <c r="JB22" s="922"/>
      <c r="JC22" s="940"/>
      <c r="JD22" s="940"/>
      <c r="JE22" s="279"/>
      <c r="JF22" s="945"/>
      <c r="JG22" s="1314">
        <v>7</v>
      </c>
      <c r="JH22" s="932">
        <f>SUM(IY22,-$IX$30)/$IX$30</f>
        <v>-0.31476522049633993</v>
      </c>
    </row>
    <row r="23" spans="1:268">
      <c r="A23" s="400">
        <v>8</v>
      </c>
      <c r="B23" s="371" t="s">
        <v>249</v>
      </c>
      <c r="C23" s="867"/>
      <c r="D23" s="940"/>
      <c r="E23" s="279"/>
      <c r="F23" s="941">
        <f>D23/D21</f>
        <v>0</v>
      </c>
      <c r="G23" s="921"/>
      <c r="H23" s="942"/>
      <c r="I23" s="942">
        <v>2565</v>
      </c>
      <c r="J23" s="949"/>
      <c r="K23" s="944">
        <f>I23/I21</f>
        <v>0.18420107719928186</v>
      </c>
      <c r="L23" s="922"/>
      <c r="M23" s="940"/>
      <c r="N23" s="940"/>
      <c r="O23" s="279"/>
      <c r="P23" s="945"/>
      <c r="Q23" s="400">
        <v>8</v>
      </c>
      <c r="R23" s="866"/>
      <c r="U23" s="1309">
        <v>8</v>
      </c>
      <c r="V23" s="371" t="s">
        <v>249</v>
      </c>
      <c r="W23" s="867"/>
      <c r="X23" s="940"/>
      <c r="Y23" s="279"/>
      <c r="Z23" s="941">
        <f>X23/X21</f>
        <v>0</v>
      </c>
      <c r="AA23" s="921"/>
      <c r="AB23" s="942"/>
      <c r="AC23" s="942">
        <v>71</v>
      </c>
      <c r="AD23" s="949"/>
      <c r="AE23" s="944">
        <f>AC23/AC21</f>
        <v>8.819875776397515E-2</v>
      </c>
      <c r="AF23" s="922"/>
      <c r="AG23" s="940"/>
      <c r="AH23" s="940"/>
      <c r="AI23" s="279"/>
      <c r="AJ23" s="945"/>
      <c r="AK23" s="1309">
        <v>8</v>
      </c>
      <c r="AL23" s="866"/>
      <c r="AN23" s="876">
        <v>8</v>
      </c>
      <c r="AO23" s="371" t="s">
        <v>249</v>
      </c>
      <c r="AP23" s="867"/>
      <c r="AQ23" s="940"/>
      <c r="AR23" s="279"/>
      <c r="AS23" s="941">
        <f>AQ23/AQ21</f>
        <v>0</v>
      </c>
      <c r="AT23" s="921"/>
      <c r="AU23" s="942"/>
      <c r="AV23" s="942">
        <v>19</v>
      </c>
      <c r="AW23" s="949"/>
      <c r="AX23" s="944">
        <f>AV23/AV21</f>
        <v>0.17592592592592593</v>
      </c>
      <c r="AY23" s="922"/>
      <c r="AZ23" s="940"/>
      <c r="BA23" s="940"/>
      <c r="BB23" s="279"/>
      <c r="BC23" s="945"/>
      <c r="BD23" s="876">
        <v>8</v>
      </c>
      <c r="BE23" s="866"/>
      <c r="BH23" s="1309">
        <v>8</v>
      </c>
      <c r="BI23" s="371" t="s">
        <v>249</v>
      </c>
      <c r="BJ23" s="867"/>
      <c r="BK23" s="940"/>
      <c r="BL23" s="279"/>
      <c r="BM23" s="941">
        <f>BK23/BK21</f>
        <v>0</v>
      </c>
      <c r="BN23" s="921"/>
      <c r="BO23" s="942"/>
      <c r="BP23" s="942">
        <v>68</v>
      </c>
      <c r="BQ23" s="949"/>
      <c r="BR23" s="944">
        <f>BP23/BP21</f>
        <v>6.5447545717035607E-2</v>
      </c>
      <c r="BS23" s="922"/>
      <c r="BT23" s="940"/>
      <c r="BU23" s="940"/>
      <c r="BV23" s="279"/>
      <c r="BW23" s="945"/>
      <c r="BX23" s="1309">
        <v>8</v>
      </c>
      <c r="BY23" s="866"/>
      <c r="CB23" s="876">
        <v>8</v>
      </c>
      <c r="CC23" s="371" t="s">
        <v>249</v>
      </c>
      <c r="CD23" s="867"/>
      <c r="CE23" s="940"/>
      <c r="CF23" s="279"/>
      <c r="CG23" s="941">
        <f>CE23/CE21</f>
        <v>0</v>
      </c>
      <c r="CH23" s="921"/>
      <c r="CI23" s="942"/>
      <c r="CJ23" s="942">
        <v>58</v>
      </c>
      <c r="CK23" s="949"/>
      <c r="CL23" s="944">
        <f>CJ23/CJ21</f>
        <v>0.29292929292929293</v>
      </c>
      <c r="CM23" s="922"/>
      <c r="CN23" s="940"/>
      <c r="CO23" s="940"/>
      <c r="CP23" s="279"/>
      <c r="CQ23" s="945"/>
      <c r="CR23" s="876">
        <v>8</v>
      </c>
      <c r="CS23" s="866"/>
      <c r="CU23" s="1309">
        <v>8</v>
      </c>
      <c r="CV23" s="371" t="s">
        <v>249</v>
      </c>
      <c r="CW23" s="867"/>
      <c r="CX23" s="940"/>
      <c r="CY23" s="279"/>
      <c r="CZ23" s="941">
        <f>CX23/CX21</f>
        <v>0</v>
      </c>
      <c r="DA23" s="921"/>
      <c r="DB23" s="942"/>
      <c r="DC23" s="942">
        <v>437</v>
      </c>
      <c r="DD23" s="949"/>
      <c r="DE23" s="944">
        <f>DC23/DC21</f>
        <v>0.25570509069631364</v>
      </c>
      <c r="DF23" s="922"/>
      <c r="DG23" s="940"/>
      <c r="DH23" s="940"/>
      <c r="DI23" s="279"/>
      <c r="DJ23" s="945"/>
      <c r="DK23" s="1309">
        <v>8</v>
      </c>
      <c r="DL23" s="866"/>
      <c r="DN23" s="876">
        <v>8</v>
      </c>
      <c r="DO23" s="371" t="s">
        <v>249</v>
      </c>
      <c r="DP23" s="867"/>
      <c r="DQ23" s="940"/>
      <c r="DR23" s="279"/>
      <c r="DS23" s="941">
        <f>DQ23/DQ21</f>
        <v>0</v>
      </c>
      <c r="DT23" s="921"/>
      <c r="DU23" s="942"/>
      <c r="DV23" s="942">
        <v>71</v>
      </c>
      <c r="DW23" s="949"/>
      <c r="DX23" s="944">
        <f>DV23/DV21</f>
        <v>0.26792452830188679</v>
      </c>
      <c r="DY23" s="922"/>
      <c r="DZ23" s="940"/>
      <c r="EA23" s="940"/>
      <c r="EB23" s="279"/>
      <c r="EC23" s="945"/>
      <c r="ED23" s="876">
        <v>8</v>
      </c>
      <c r="EE23" s="866"/>
      <c r="EG23" s="1309">
        <v>8</v>
      </c>
      <c r="EH23" s="371" t="s">
        <v>249</v>
      </c>
      <c r="EI23" s="867"/>
      <c r="EJ23" s="940"/>
      <c r="EK23" s="279"/>
      <c r="EL23" s="941">
        <f>EJ23/EJ21</f>
        <v>0</v>
      </c>
      <c r="EM23" s="921"/>
      <c r="EN23" s="942"/>
      <c r="EO23" s="942">
        <v>58</v>
      </c>
      <c r="EP23" s="949"/>
      <c r="EQ23" s="944">
        <f>EO23/EO21</f>
        <v>0.30366492146596857</v>
      </c>
      <c r="ER23" s="922"/>
      <c r="ES23" s="940"/>
      <c r="ET23" s="940"/>
      <c r="EU23" s="279"/>
      <c r="EV23" s="945"/>
      <c r="EW23" s="1309">
        <v>8</v>
      </c>
      <c r="EX23" s="866"/>
      <c r="EZ23" s="876">
        <v>8</v>
      </c>
      <c r="FA23" s="371" t="s">
        <v>249</v>
      </c>
      <c r="FB23" s="867"/>
      <c r="FC23" s="940"/>
      <c r="FD23" s="279"/>
      <c r="FE23" s="941">
        <f>FC23/FC21</f>
        <v>0</v>
      </c>
      <c r="FF23" s="921"/>
      <c r="FG23" s="942"/>
      <c r="FH23" s="942">
        <v>13</v>
      </c>
      <c r="FI23" s="949"/>
      <c r="FJ23" s="944">
        <f>FH23/FH21</f>
        <v>0.2</v>
      </c>
      <c r="FK23" s="922"/>
      <c r="FL23" s="940"/>
      <c r="FM23" s="940"/>
      <c r="FN23" s="279"/>
      <c r="FO23" s="945"/>
      <c r="FP23" s="876">
        <v>8</v>
      </c>
      <c r="FQ23" s="866"/>
      <c r="FS23" s="1309">
        <v>8</v>
      </c>
      <c r="FT23" s="371" t="s">
        <v>249</v>
      </c>
      <c r="FU23" s="867"/>
      <c r="FV23" s="940"/>
      <c r="FW23" s="279"/>
      <c r="FX23" s="941">
        <f>FV23/FV21</f>
        <v>0</v>
      </c>
      <c r="FY23" s="921"/>
      <c r="FZ23" s="942"/>
      <c r="GA23" s="942">
        <v>25</v>
      </c>
      <c r="GB23" s="949"/>
      <c r="GC23" s="944">
        <f>GA23/GA21</f>
        <v>0.27472527472527475</v>
      </c>
      <c r="GD23" s="922"/>
      <c r="GE23" s="940"/>
      <c r="GF23" s="940"/>
      <c r="GG23" s="279"/>
      <c r="GH23" s="945"/>
      <c r="GI23" s="1309">
        <v>8</v>
      </c>
      <c r="GJ23" s="866"/>
      <c r="GL23" s="876">
        <v>8</v>
      </c>
      <c r="GM23" s="371" t="s">
        <v>249</v>
      </c>
      <c r="GN23" s="867"/>
      <c r="GO23" s="940"/>
      <c r="GP23" s="279"/>
      <c r="GQ23" s="941">
        <f>GO23/GO21</f>
        <v>0</v>
      </c>
      <c r="GR23" s="921"/>
      <c r="GS23" s="942"/>
      <c r="GT23" s="942">
        <v>2</v>
      </c>
      <c r="GU23" s="949"/>
      <c r="GV23" s="944">
        <f>GT23/GT21</f>
        <v>0.4</v>
      </c>
      <c r="GW23" s="922"/>
      <c r="GX23" s="940"/>
      <c r="GY23" s="940"/>
      <c r="GZ23" s="279"/>
      <c r="HA23" s="945"/>
      <c r="HB23" s="876">
        <v>8</v>
      </c>
      <c r="HC23" s="866"/>
      <c r="HE23" s="1309">
        <v>8</v>
      </c>
      <c r="HF23" s="371" t="s">
        <v>249</v>
      </c>
      <c r="HG23" s="867"/>
      <c r="HH23" s="940"/>
      <c r="HI23" s="279"/>
      <c r="HJ23" s="941">
        <f>HH23/HH21</f>
        <v>0</v>
      </c>
      <c r="HK23" s="921"/>
      <c r="HL23" s="942"/>
      <c r="HM23" s="942">
        <v>1</v>
      </c>
      <c r="HN23" s="949"/>
      <c r="HO23" s="944">
        <f>HM23/HM21</f>
        <v>0.05</v>
      </c>
      <c r="HP23" s="922"/>
      <c r="HQ23" s="940"/>
      <c r="HR23" s="940"/>
      <c r="HS23" s="279"/>
      <c r="HT23" s="945"/>
      <c r="HU23" s="1309">
        <v>8</v>
      </c>
      <c r="HV23" s="866"/>
      <c r="HX23" s="876">
        <v>8</v>
      </c>
      <c r="HY23" s="371" t="s">
        <v>249</v>
      </c>
      <c r="HZ23" s="867"/>
      <c r="IA23" s="940"/>
      <c r="IB23" s="279"/>
      <c r="IC23" s="941">
        <f>IA23/IA21</f>
        <v>0</v>
      </c>
      <c r="ID23" s="921"/>
      <c r="IE23" s="942"/>
      <c r="IF23" s="942">
        <v>14</v>
      </c>
      <c r="IG23" s="949"/>
      <c r="IH23" s="944">
        <f>IF23/IF21</f>
        <v>7.8212290502793297E-2</v>
      </c>
      <c r="II23" s="922"/>
      <c r="IJ23" s="940"/>
      <c r="IK23" s="940"/>
      <c r="IL23" s="279"/>
      <c r="IM23" s="945"/>
      <c r="IN23" s="876">
        <v>8</v>
      </c>
      <c r="IO23" s="866"/>
      <c r="IQ23" s="1314">
        <v>8</v>
      </c>
      <c r="IR23" s="371" t="s">
        <v>249</v>
      </c>
      <c r="IS23" s="867"/>
      <c r="IT23" s="940"/>
      <c r="IU23" s="279"/>
      <c r="IV23" s="941">
        <f>IT23/IT21</f>
        <v>0</v>
      </c>
      <c r="IW23" s="921"/>
      <c r="IX23" s="942"/>
      <c r="IY23" s="978">
        <f>SUM(AC23,AV23,BP23,CJ23,DC23,DV23,EO23,FH23,GA23,GT23,HM23,IF23)</f>
        <v>837</v>
      </c>
      <c r="IZ23" s="949"/>
      <c r="JA23" s="944">
        <f>IY23/IY21</f>
        <v>0.17903743315508022</v>
      </c>
      <c r="JB23" s="922"/>
      <c r="JC23" s="940"/>
      <c r="JD23" s="940"/>
      <c r="JE23" s="279"/>
      <c r="JF23" s="945"/>
      <c r="JG23" s="1314">
        <v>8</v>
      </c>
      <c r="JH23" s="866"/>
    </row>
    <row r="24" spans="1:268" hidden="1">
      <c r="A24" s="400">
        <v>9</v>
      </c>
      <c r="B24" s="371" t="s">
        <v>250</v>
      </c>
      <c r="C24" s="867"/>
      <c r="D24" s="940"/>
      <c r="E24" s="279"/>
      <c r="F24" s="948"/>
      <c r="G24" s="921"/>
      <c r="H24" s="942"/>
      <c r="I24" s="942"/>
      <c r="J24" s="949"/>
      <c r="K24" s="950"/>
      <c r="L24" s="922"/>
      <c r="M24" s="940"/>
      <c r="N24" s="940"/>
      <c r="O24" s="279"/>
      <c r="P24" s="945"/>
      <c r="Q24" s="400">
        <v>9</v>
      </c>
      <c r="R24" s="866"/>
      <c r="U24" s="1309">
        <v>9</v>
      </c>
      <c r="V24" s="371" t="s">
        <v>250</v>
      </c>
      <c r="W24" s="867"/>
      <c r="X24" s="940"/>
      <c r="Y24" s="279"/>
      <c r="Z24" s="948"/>
      <c r="AA24" s="921"/>
      <c r="AB24" s="942"/>
      <c r="AC24" s="942"/>
      <c r="AD24" s="949"/>
      <c r="AE24" s="950"/>
      <c r="AF24" s="922"/>
      <c r="AG24" s="940"/>
      <c r="AH24" s="940"/>
      <c r="AI24" s="279"/>
      <c r="AJ24" s="945"/>
      <c r="AK24" s="1309">
        <v>9</v>
      </c>
      <c r="AL24" s="866"/>
      <c r="AN24" s="876">
        <v>9</v>
      </c>
      <c r="AO24" s="371" t="s">
        <v>250</v>
      </c>
      <c r="AP24" s="867"/>
      <c r="AQ24" s="940"/>
      <c r="AR24" s="279"/>
      <c r="AS24" s="948"/>
      <c r="AT24" s="921"/>
      <c r="AU24" s="942"/>
      <c r="AV24" s="942"/>
      <c r="AW24" s="949"/>
      <c r="AX24" s="950"/>
      <c r="AY24" s="922"/>
      <c r="AZ24" s="940"/>
      <c r="BA24" s="940"/>
      <c r="BB24" s="279"/>
      <c r="BC24" s="945"/>
      <c r="BD24" s="876">
        <v>9</v>
      </c>
      <c r="BE24" s="866"/>
      <c r="BH24" s="400">
        <v>9</v>
      </c>
      <c r="BI24" s="371" t="s">
        <v>250</v>
      </c>
      <c r="BJ24" s="867"/>
      <c r="BK24" s="940"/>
      <c r="BL24" s="279"/>
      <c r="BM24" s="948"/>
      <c r="BN24" s="921"/>
      <c r="BO24" s="942"/>
      <c r="BP24" s="942"/>
      <c r="BQ24" s="949"/>
      <c r="BR24" s="950"/>
      <c r="BS24" s="922"/>
      <c r="BT24" s="940"/>
      <c r="BU24" s="940"/>
      <c r="BV24" s="279"/>
      <c r="BW24" s="945"/>
      <c r="BX24" s="400">
        <v>9</v>
      </c>
      <c r="BY24" s="866"/>
      <c r="CB24" s="876">
        <v>9</v>
      </c>
      <c r="CC24" s="371" t="s">
        <v>250</v>
      </c>
      <c r="CD24" s="867"/>
      <c r="CE24" s="940"/>
      <c r="CF24" s="279"/>
      <c r="CG24" s="948"/>
      <c r="CH24" s="921"/>
      <c r="CI24" s="942"/>
      <c r="CJ24" s="942"/>
      <c r="CK24" s="949"/>
      <c r="CL24" s="950"/>
      <c r="CM24" s="922"/>
      <c r="CN24" s="940"/>
      <c r="CO24" s="940"/>
      <c r="CP24" s="279"/>
      <c r="CQ24" s="945"/>
      <c r="CR24" s="876">
        <v>9</v>
      </c>
      <c r="CS24" s="866"/>
      <c r="CU24" s="400">
        <v>9</v>
      </c>
      <c r="CV24" s="371" t="s">
        <v>250</v>
      </c>
      <c r="CW24" s="867"/>
      <c r="CX24" s="940"/>
      <c r="CY24" s="279"/>
      <c r="CZ24" s="948"/>
      <c r="DA24" s="921"/>
      <c r="DB24" s="942"/>
      <c r="DC24" s="942"/>
      <c r="DD24" s="949"/>
      <c r="DE24" s="950"/>
      <c r="DF24" s="922"/>
      <c r="DG24" s="940"/>
      <c r="DH24" s="940"/>
      <c r="DI24" s="279"/>
      <c r="DJ24" s="945"/>
      <c r="DK24" s="400">
        <v>9</v>
      </c>
      <c r="DL24" s="866"/>
      <c r="DN24" s="876">
        <v>9</v>
      </c>
      <c r="DO24" s="371" t="s">
        <v>250</v>
      </c>
      <c r="DP24" s="867"/>
      <c r="DQ24" s="940"/>
      <c r="DR24" s="279"/>
      <c r="DS24" s="948"/>
      <c r="DT24" s="921"/>
      <c r="DU24" s="942"/>
      <c r="DV24" s="942"/>
      <c r="DW24" s="949"/>
      <c r="DX24" s="950"/>
      <c r="DY24" s="922"/>
      <c r="DZ24" s="940"/>
      <c r="EA24" s="940"/>
      <c r="EB24" s="279"/>
      <c r="EC24" s="945"/>
      <c r="ED24" s="876">
        <v>9</v>
      </c>
      <c r="EE24" s="866"/>
      <c r="EG24" s="400">
        <v>9</v>
      </c>
      <c r="EH24" s="371" t="s">
        <v>250</v>
      </c>
      <c r="EI24" s="867"/>
      <c r="EJ24" s="940"/>
      <c r="EK24" s="279"/>
      <c r="EL24" s="948"/>
      <c r="EM24" s="921"/>
      <c r="EN24" s="942"/>
      <c r="EO24" s="942"/>
      <c r="EP24" s="949"/>
      <c r="EQ24" s="950"/>
      <c r="ER24" s="922"/>
      <c r="ES24" s="940"/>
      <c r="ET24" s="940"/>
      <c r="EU24" s="279"/>
      <c r="EV24" s="945"/>
      <c r="EW24" s="400">
        <v>9</v>
      </c>
      <c r="EX24" s="866"/>
      <c r="EZ24" s="876">
        <v>9</v>
      </c>
      <c r="FA24" s="371" t="s">
        <v>250</v>
      </c>
      <c r="FB24" s="867"/>
      <c r="FC24" s="940"/>
      <c r="FD24" s="279"/>
      <c r="FE24" s="948"/>
      <c r="FF24" s="921"/>
      <c r="FG24" s="942"/>
      <c r="FH24" s="942"/>
      <c r="FI24" s="949"/>
      <c r="FJ24" s="950"/>
      <c r="FK24" s="922"/>
      <c r="FL24" s="940"/>
      <c r="FM24" s="940"/>
      <c r="FN24" s="279"/>
      <c r="FO24" s="945"/>
      <c r="FP24" s="876">
        <v>9</v>
      </c>
      <c r="FQ24" s="866"/>
      <c r="FS24" s="400">
        <v>9</v>
      </c>
      <c r="FT24" s="371" t="s">
        <v>250</v>
      </c>
      <c r="FU24" s="867"/>
      <c r="FV24" s="940"/>
      <c r="FW24" s="279"/>
      <c r="FX24" s="948"/>
      <c r="FY24" s="921"/>
      <c r="FZ24" s="942"/>
      <c r="GA24" s="942"/>
      <c r="GB24" s="949"/>
      <c r="GC24" s="950"/>
      <c r="GD24" s="922"/>
      <c r="GE24" s="940"/>
      <c r="GF24" s="940"/>
      <c r="GG24" s="279"/>
      <c r="GH24" s="945"/>
      <c r="GI24" s="400">
        <v>9</v>
      </c>
      <c r="GJ24" s="866"/>
      <c r="GL24" s="876">
        <v>9</v>
      </c>
      <c r="GM24" s="371" t="s">
        <v>250</v>
      </c>
      <c r="GN24" s="867"/>
      <c r="GO24" s="940"/>
      <c r="GP24" s="279"/>
      <c r="GQ24" s="948"/>
      <c r="GR24" s="921"/>
      <c r="GS24" s="942"/>
      <c r="GT24" s="942"/>
      <c r="GU24" s="949"/>
      <c r="GV24" s="950"/>
      <c r="GW24" s="922"/>
      <c r="GX24" s="940"/>
      <c r="GY24" s="940"/>
      <c r="GZ24" s="279"/>
      <c r="HA24" s="945"/>
      <c r="HB24" s="876">
        <v>9</v>
      </c>
      <c r="HC24" s="866"/>
      <c r="HE24" s="400">
        <v>9</v>
      </c>
      <c r="HF24" s="371" t="s">
        <v>250</v>
      </c>
      <c r="HG24" s="867"/>
      <c r="HH24" s="940"/>
      <c r="HI24" s="279"/>
      <c r="HJ24" s="948"/>
      <c r="HK24" s="921"/>
      <c r="HL24" s="942"/>
      <c r="HM24" s="942"/>
      <c r="HN24" s="949"/>
      <c r="HO24" s="950"/>
      <c r="HP24" s="922"/>
      <c r="HQ24" s="940"/>
      <c r="HR24" s="940"/>
      <c r="HS24" s="279"/>
      <c r="HT24" s="945"/>
      <c r="HU24" s="400">
        <v>9</v>
      </c>
      <c r="HV24" s="866"/>
      <c r="HX24" s="876">
        <v>9</v>
      </c>
      <c r="HY24" s="371" t="s">
        <v>250</v>
      </c>
      <c r="HZ24" s="867"/>
      <c r="IA24" s="940"/>
      <c r="IB24" s="279"/>
      <c r="IC24" s="948"/>
      <c r="ID24" s="921"/>
      <c r="IE24" s="942"/>
      <c r="IF24" s="942"/>
      <c r="IG24" s="949"/>
      <c r="IH24" s="950"/>
      <c r="II24" s="922"/>
      <c r="IJ24" s="940"/>
      <c r="IK24" s="940"/>
      <c r="IL24" s="279"/>
      <c r="IM24" s="945"/>
      <c r="IN24" s="876">
        <v>9</v>
      </c>
      <c r="IO24" s="866"/>
      <c r="IQ24" s="1314">
        <v>9</v>
      </c>
      <c r="IR24" s="371" t="s">
        <v>250</v>
      </c>
      <c r="IS24" s="867"/>
      <c r="IT24" s="940"/>
      <c r="IU24" s="279"/>
      <c r="IV24" s="948"/>
      <c r="IW24" s="921"/>
      <c r="IX24" s="942"/>
      <c r="IY24" s="942"/>
      <c r="IZ24" s="949"/>
      <c r="JA24" s="950"/>
      <c r="JB24" s="922"/>
      <c r="JC24" s="940"/>
      <c r="JD24" s="940"/>
      <c r="JE24" s="279"/>
      <c r="JF24" s="945"/>
      <c r="JG24" s="1314">
        <v>9</v>
      </c>
      <c r="JH24" s="866"/>
    </row>
    <row r="25" spans="1:268" hidden="1">
      <c r="A25" s="400"/>
      <c r="B25" s="371"/>
      <c r="C25" s="867"/>
      <c r="D25" s="940"/>
      <c r="E25" s="279"/>
      <c r="F25" s="948"/>
      <c r="G25" s="921"/>
      <c r="H25" s="942"/>
      <c r="I25" s="942"/>
      <c r="J25" s="949"/>
      <c r="K25" s="950"/>
      <c r="L25" s="922"/>
      <c r="M25" s="940"/>
      <c r="N25" s="940"/>
      <c r="O25" s="279"/>
      <c r="P25" s="945"/>
      <c r="Q25" s="400"/>
      <c r="R25" s="866"/>
      <c r="U25" s="1309"/>
      <c r="V25" s="371"/>
      <c r="W25" s="867"/>
      <c r="X25" s="940"/>
      <c r="Y25" s="279"/>
      <c r="Z25" s="948"/>
      <c r="AA25" s="921"/>
      <c r="AB25" s="942"/>
      <c r="AC25" s="942"/>
      <c r="AD25" s="949"/>
      <c r="AE25" s="950"/>
      <c r="AF25" s="922"/>
      <c r="AG25" s="940"/>
      <c r="AH25" s="940"/>
      <c r="AI25" s="279"/>
      <c r="AJ25" s="945"/>
      <c r="AK25" s="1309"/>
      <c r="AL25" s="866"/>
      <c r="AN25" s="876"/>
      <c r="AO25" s="371"/>
      <c r="AP25" s="867"/>
      <c r="AQ25" s="940"/>
      <c r="AR25" s="279"/>
      <c r="AS25" s="948"/>
      <c r="AT25" s="921"/>
      <c r="AU25" s="942"/>
      <c r="AV25" s="942"/>
      <c r="AW25" s="949"/>
      <c r="AX25" s="950"/>
      <c r="AY25" s="922"/>
      <c r="AZ25" s="940"/>
      <c r="BA25" s="940"/>
      <c r="BB25" s="279"/>
      <c r="BC25" s="945"/>
      <c r="BD25" s="876"/>
      <c r="BE25" s="866"/>
      <c r="BH25" s="400"/>
      <c r="BI25" s="371"/>
      <c r="BJ25" s="867"/>
      <c r="BK25" s="940"/>
      <c r="BL25" s="279"/>
      <c r="BM25" s="948"/>
      <c r="BN25" s="921"/>
      <c r="BO25" s="942"/>
      <c r="BP25" s="942"/>
      <c r="BQ25" s="949"/>
      <c r="BR25" s="950"/>
      <c r="BS25" s="922"/>
      <c r="BT25" s="940"/>
      <c r="BU25" s="940"/>
      <c r="BV25" s="279"/>
      <c r="BW25" s="945"/>
      <c r="BX25" s="400"/>
      <c r="BY25" s="866"/>
      <c r="CB25" s="876"/>
      <c r="CC25" s="371"/>
      <c r="CD25" s="867"/>
      <c r="CE25" s="940"/>
      <c r="CF25" s="279"/>
      <c r="CG25" s="948"/>
      <c r="CH25" s="921"/>
      <c r="CI25" s="942"/>
      <c r="CJ25" s="942"/>
      <c r="CK25" s="949"/>
      <c r="CL25" s="950"/>
      <c r="CM25" s="922"/>
      <c r="CN25" s="940"/>
      <c r="CO25" s="940"/>
      <c r="CP25" s="279"/>
      <c r="CQ25" s="945"/>
      <c r="CR25" s="876"/>
      <c r="CS25" s="866"/>
      <c r="CU25" s="400"/>
      <c r="CV25" s="371"/>
      <c r="CW25" s="867"/>
      <c r="CX25" s="940"/>
      <c r="CY25" s="279"/>
      <c r="CZ25" s="948"/>
      <c r="DA25" s="921"/>
      <c r="DB25" s="942"/>
      <c r="DC25" s="942"/>
      <c r="DD25" s="949"/>
      <c r="DE25" s="950"/>
      <c r="DF25" s="922"/>
      <c r="DG25" s="940"/>
      <c r="DH25" s="940"/>
      <c r="DI25" s="279"/>
      <c r="DJ25" s="945"/>
      <c r="DK25" s="400"/>
      <c r="DL25" s="866"/>
      <c r="DN25" s="876"/>
      <c r="DO25" s="371"/>
      <c r="DP25" s="867"/>
      <c r="DQ25" s="940"/>
      <c r="DR25" s="279"/>
      <c r="DS25" s="948"/>
      <c r="DT25" s="921"/>
      <c r="DU25" s="942"/>
      <c r="DV25" s="942"/>
      <c r="DW25" s="949"/>
      <c r="DX25" s="950"/>
      <c r="DY25" s="922"/>
      <c r="DZ25" s="940"/>
      <c r="EA25" s="940"/>
      <c r="EB25" s="279"/>
      <c r="EC25" s="945"/>
      <c r="ED25" s="876"/>
      <c r="EE25" s="866"/>
      <c r="EG25" s="400"/>
      <c r="EH25" s="371"/>
      <c r="EI25" s="867"/>
      <c r="EJ25" s="940"/>
      <c r="EK25" s="279"/>
      <c r="EL25" s="948"/>
      <c r="EM25" s="921"/>
      <c r="EN25" s="942"/>
      <c r="EO25" s="942"/>
      <c r="EP25" s="949"/>
      <c r="EQ25" s="950"/>
      <c r="ER25" s="922"/>
      <c r="ES25" s="940"/>
      <c r="ET25" s="940"/>
      <c r="EU25" s="279"/>
      <c r="EV25" s="945"/>
      <c r="EW25" s="400"/>
      <c r="EX25" s="866"/>
      <c r="EZ25" s="876"/>
      <c r="FA25" s="371"/>
      <c r="FB25" s="867"/>
      <c r="FC25" s="940"/>
      <c r="FD25" s="279"/>
      <c r="FE25" s="948"/>
      <c r="FF25" s="921"/>
      <c r="FG25" s="942"/>
      <c r="FH25" s="942"/>
      <c r="FI25" s="949"/>
      <c r="FJ25" s="950"/>
      <c r="FK25" s="922"/>
      <c r="FL25" s="940"/>
      <c r="FM25" s="940"/>
      <c r="FN25" s="279"/>
      <c r="FO25" s="945"/>
      <c r="FP25" s="876"/>
      <c r="FQ25" s="866"/>
      <c r="FS25" s="400"/>
      <c r="FT25" s="371"/>
      <c r="FU25" s="867"/>
      <c r="FV25" s="940"/>
      <c r="FW25" s="279"/>
      <c r="FX25" s="948"/>
      <c r="FY25" s="921"/>
      <c r="FZ25" s="942"/>
      <c r="GA25" s="942"/>
      <c r="GB25" s="949"/>
      <c r="GC25" s="950"/>
      <c r="GD25" s="922"/>
      <c r="GE25" s="940"/>
      <c r="GF25" s="940"/>
      <c r="GG25" s="279"/>
      <c r="GH25" s="945"/>
      <c r="GI25" s="400"/>
      <c r="GJ25" s="866"/>
      <c r="GL25" s="876"/>
      <c r="GM25" s="371"/>
      <c r="GN25" s="867"/>
      <c r="GO25" s="940"/>
      <c r="GP25" s="279"/>
      <c r="GQ25" s="948"/>
      <c r="GR25" s="921"/>
      <c r="GS25" s="942"/>
      <c r="GT25" s="942"/>
      <c r="GU25" s="949"/>
      <c r="GV25" s="950"/>
      <c r="GW25" s="922"/>
      <c r="GX25" s="940"/>
      <c r="GY25" s="940"/>
      <c r="GZ25" s="279"/>
      <c r="HA25" s="945"/>
      <c r="HB25" s="876"/>
      <c r="HC25" s="866"/>
      <c r="HE25" s="400"/>
      <c r="HF25" s="371"/>
      <c r="HG25" s="867"/>
      <c r="HH25" s="940"/>
      <c r="HI25" s="279"/>
      <c r="HJ25" s="948"/>
      <c r="HK25" s="921"/>
      <c r="HL25" s="942"/>
      <c r="HM25" s="942"/>
      <c r="HN25" s="949"/>
      <c r="HO25" s="950"/>
      <c r="HP25" s="922"/>
      <c r="HQ25" s="940"/>
      <c r="HR25" s="940"/>
      <c r="HS25" s="279"/>
      <c r="HT25" s="945"/>
      <c r="HU25" s="400"/>
      <c r="HV25" s="866"/>
      <c r="HX25" s="876"/>
      <c r="HY25" s="371"/>
      <c r="HZ25" s="867"/>
      <c r="IA25" s="940"/>
      <c r="IB25" s="279"/>
      <c r="IC25" s="948"/>
      <c r="ID25" s="921"/>
      <c r="IE25" s="942"/>
      <c r="IF25" s="942"/>
      <c r="IG25" s="949"/>
      <c r="IH25" s="950"/>
      <c r="II25" s="922"/>
      <c r="IJ25" s="940"/>
      <c r="IK25" s="940"/>
      <c r="IL25" s="279"/>
      <c r="IM25" s="945"/>
      <c r="IN25" s="876"/>
      <c r="IO25" s="866"/>
      <c r="IQ25" s="1314"/>
      <c r="IR25" s="371"/>
      <c r="IS25" s="867"/>
      <c r="IT25" s="940"/>
      <c r="IU25" s="279"/>
      <c r="IV25" s="948"/>
      <c r="IW25" s="921"/>
      <c r="IX25" s="942"/>
      <c r="IY25" s="942"/>
      <c r="IZ25" s="949"/>
      <c r="JA25" s="950"/>
      <c r="JB25" s="922"/>
      <c r="JC25" s="940"/>
      <c r="JD25" s="940"/>
      <c r="JE25" s="279"/>
      <c r="JF25" s="945"/>
      <c r="JG25" s="1314"/>
      <c r="JH25" s="866"/>
    </row>
    <row r="26" spans="1:268" ht="5.0999999999999996" customHeight="1">
      <c r="A26" s="400"/>
      <c r="B26" s="951"/>
      <c r="C26" s="399"/>
      <c r="D26" s="952"/>
      <c r="E26" s="953"/>
      <c r="F26" s="954"/>
      <c r="G26" s="921"/>
      <c r="H26" s="952"/>
      <c r="I26" s="952"/>
      <c r="J26" s="953"/>
      <c r="K26" s="954"/>
      <c r="L26" s="922"/>
      <c r="M26" s="952"/>
      <c r="N26" s="952"/>
      <c r="O26" s="953"/>
      <c r="P26" s="945"/>
      <c r="Q26" s="400"/>
      <c r="R26" s="866"/>
      <c r="U26" s="1309"/>
      <c r="V26" s="951"/>
      <c r="W26" s="399"/>
      <c r="X26" s="952"/>
      <c r="Y26" s="953"/>
      <c r="Z26" s="954"/>
      <c r="AA26" s="921"/>
      <c r="AB26" s="952"/>
      <c r="AC26" s="952"/>
      <c r="AD26" s="953"/>
      <c r="AE26" s="954"/>
      <c r="AF26" s="922"/>
      <c r="AG26" s="952"/>
      <c r="AH26" s="952"/>
      <c r="AI26" s="953"/>
      <c r="AJ26" s="945"/>
      <c r="AK26" s="1309"/>
      <c r="AL26" s="866"/>
      <c r="AN26" s="876"/>
      <c r="AO26" s="951"/>
      <c r="AP26" s="399"/>
      <c r="AQ26" s="952"/>
      <c r="AR26" s="953"/>
      <c r="AS26" s="954"/>
      <c r="AT26" s="921"/>
      <c r="AU26" s="952"/>
      <c r="AV26" s="952"/>
      <c r="AW26" s="953"/>
      <c r="AX26" s="954"/>
      <c r="AY26" s="922"/>
      <c r="AZ26" s="952"/>
      <c r="BA26" s="952"/>
      <c r="BB26" s="953"/>
      <c r="BC26" s="945"/>
      <c r="BD26" s="876"/>
      <c r="BE26" s="866"/>
      <c r="BH26" s="1309"/>
      <c r="BI26" s="951"/>
      <c r="BJ26" s="399"/>
      <c r="BK26" s="952"/>
      <c r="BL26" s="953"/>
      <c r="BM26" s="954"/>
      <c r="BN26" s="921"/>
      <c r="BO26" s="952"/>
      <c r="BP26" s="952"/>
      <c r="BQ26" s="953"/>
      <c r="BR26" s="954"/>
      <c r="BS26" s="922"/>
      <c r="BT26" s="952"/>
      <c r="BU26" s="952"/>
      <c r="BV26" s="953"/>
      <c r="BW26" s="945"/>
      <c r="BX26" s="1309"/>
      <c r="BY26" s="866"/>
      <c r="CB26" s="876"/>
      <c r="CC26" s="951"/>
      <c r="CD26" s="399"/>
      <c r="CE26" s="952"/>
      <c r="CF26" s="953"/>
      <c r="CG26" s="954"/>
      <c r="CH26" s="921"/>
      <c r="CI26" s="952"/>
      <c r="CJ26" s="952"/>
      <c r="CK26" s="953"/>
      <c r="CL26" s="954"/>
      <c r="CM26" s="922"/>
      <c r="CN26" s="952"/>
      <c r="CO26" s="952"/>
      <c r="CP26" s="953"/>
      <c r="CQ26" s="945"/>
      <c r="CR26" s="876"/>
      <c r="CS26" s="866"/>
      <c r="CU26" s="1309"/>
      <c r="CV26" s="951"/>
      <c r="CW26" s="399"/>
      <c r="CX26" s="952"/>
      <c r="CY26" s="953"/>
      <c r="CZ26" s="954"/>
      <c r="DA26" s="921"/>
      <c r="DB26" s="952"/>
      <c r="DC26" s="952"/>
      <c r="DD26" s="953"/>
      <c r="DE26" s="954"/>
      <c r="DF26" s="922"/>
      <c r="DG26" s="952"/>
      <c r="DH26" s="952"/>
      <c r="DI26" s="953"/>
      <c r="DJ26" s="945"/>
      <c r="DK26" s="1309"/>
      <c r="DL26" s="866"/>
      <c r="DN26" s="876"/>
      <c r="DO26" s="951"/>
      <c r="DP26" s="399"/>
      <c r="DQ26" s="952"/>
      <c r="DR26" s="953"/>
      <c r="DS26" s="954"/>
      <c r="DT26" s="921"/>
      <c r="DU26" s="952"/>
      <c r="DV26" s="952"/>
      <c r="DW26" s="953"/>
      <c r="DX26" s="954"/>
      <c r="DY26" s="922"/>
      <c r="DZ26" s="952"/>
      <c r="EA26" s="952"/>
      <c r="EB26" s="953"/>
      <c r="EC26" s="945"/>
      <c r="ED26" s="876"/>
      <c r="EE26" s="866"/>
      <c r="EG26" s="1309"/>
      <c r="EH26" s="951"/>
      <c r="EI26" s="399"/>
      <c r="EJ26" s="952"/>
      <c r="EK26" s="953"/>
      <c r="EL26" s="954"/>
      <c r="EM26" s="921"/>
      <c r="EN26" s="952"/>
      <c r="EO26" s="952"/>
      <c r="EP26" s="953"/>
      <c r="EQ26" s="954"/>
      <c r="ER26" s="922"/>
      <c r="ES26" s="952"/>
      <c r="ET26" s="952"/>
      <c r="EU26" s="953"/>
      <c r="EV26" s="945"/>
      <c r="EW26" s="1309"/>
      <c r="EX26" s="866"/>
      <c r="EZ26" s="876"/>
      <c r="FA26" s="951"/>
      <c r="FB26" s="399"/>
      <c r="FC26" s="952"/>
      <c r="FD26" s="953"/>
      <c r="FE26" s="954"/>
      <c r="FF26" s="921"/>
      <c r="FG26" s="952"/>
      <c r="FH26" s="952"/>
      <c r="FI26" s="953"/>
      <c r="FJ26" s="954"/>
      <c r="FK26" s="922"/>
      <c r="FL26" s="952"/>
      <c r="FM26" s="952"/>
      <c r="FN26" s="953"/>
      <c r="FO26" s="945"/>
      <c r="FP26" s="876"/>
      <c r="FQ26" s="866"/>
      <c r="FS26" s="1309"/>
      <c r="FT26" s="951"/>
      <c r="FU26" s="399"/>
      <c r="FV26" s="952"/>
      <c r="FW26" s="953"/>
      <c r="FX26" s="954"/>
      <c r="FY26" s="921"/>
      <c r="FZ26" s="952"/>
      <c r="GA26" s="952"/>
      <c r="GB26" s="953"/>
      <c r="GC26" s="954"/>
      <c r="GD26" s="922"/>
      <c r="GE26" s="952"/>
      <c r="GF26" s="952"/>
      <c r="GG26" s="953"/>
      <c r="GH26" s="945"/>
      <c r="GI26" s="1309"/>
      <c r="GJ26" s="866"/>
      <c r="GL26" s="876"/>
      <c r="GM26" s="951"/>
      <c r="GN26" s="399"/>
      <c r="GO26" s="952"/>
      <c r="GP26" s="953"/>
      <c r="GQ26" s="954"/>
      <c r="GR26" s="921"/>
      <c r="GS26" s="952"/>
      <c r="GT26" s="952"/>
      <c r="GU26" s="953"/>
      <c r="GV26" s="954"/>
      <c r="GW26" s="922"/>
      <c r="GX26" s="952"/>
      <c r="GY26" s="952"/>
      <c r="GZ26" s="953"/>
      <c r="HA26" s="945"/>
      <c r="HB26" s="876"/>
      <c r="HC26" s="866"/>
      <c r="HE26" s="1309"/>
      <c r="HF26" s="951"/>
      <c r="HG26" s="399"/>
      <c r="HH26" s="952"/>
      <c r="HI26" s="953"/>
      <c r="HJ26" s="954"/>
      <c r="HK26" s="921"/>
      <c r="HL26" s="952"/>
      <c r="HM26" s="952"/>
      <c r="HN26" s="953"/>
      <c r="HO26" s="954"/>
      <c r="HP26" s="922"/>
      <c r="HQ26" s="952"/>
      <c r="HR26" s="952"/>
      <c r="HS26" s="953"/>
      <c r="HT26" s="945"/>
      <c r="HU26" s="1309"/>
      <c r="HV26" s="866"/>
      <c r="HX26" s="876"/>
      <c r="HY26" s="951"/>
      <c r="HZ26" s="399"/>
      <c r="IA26" s="952"/>
      <c r="IB26" s="953"/>
      <c r="IC26" s="954"/>
      <c r="ID26" s="921"/>
      <c r="IE26" s="952"/>
      <c r="IF26" s="952"/>
      <c r="IG26" s="953"/>
      <c r="IH26" s="954"/>
      <c r="II26" s="922"/>
      <c r="IJ26" s="952"/>
      <c r="IK26" s="952"/>
      <c r="IL26" s="953"/>
      <c r="IM26" s="945"/>
      <c r="IN26" s="876"/>
      <c r="IO26" s="866"/>
      <c r="IQ26" s="1314"/>
      <c r="IR26" s="951"/>
      <c r="IS26" s="399"/>
      <c r="IT26" s="952"/>
      <c r="IU26" s="953"/>
      <c r="IV26" s="954"/>
      <c r="IW26" s="921"/>
      <c r="IX26" s="952"/>
      <c r="IY26" s="952"/>
      <c r="IZ26" s="953"/>
      <c r="JA26" s="954"/>
      <c r="JB26" s="922"/>
      <c r="JC26" s="952"/>
      <c r="JD26" s="952"/>
      <c r="JE26" s="953"/>
      <c r="JF26" s="945"/>
      <c r="JG26" s="1314"/>
      <c r="JH26" s="866"/>
    </row>
    <row r="27" spans="1:268" hidden="1">
      <c r="A27" s="400">
        <v>11</v>
      </c>
      <c r="B27" s="279" t="s">
        <v>261</v>
      </c>
      <c r="C27" s="867"/>
      <c r="D27" s="867"/>
      <c r="E27" s="279"/>
      <c r="F27" s="948"/>
      <c r="G27" s="921"/>
      <c r="H27" s="639"/>
      <c r="I27" s="867"/>
      <c r="J27" s="279"/>
      <c r="K27" s="948"/>
      <c r="L27" s="922"/>
      <c r="M27" s="867">
        <v>1955</v>
      </c>
      <c r="N27" s="867"/>
      <c r="O27" s="279"/>
      <c r="P27" s="945"/>
      <c r="Q27" s="400">
        <v>11</v>
      </c>
      <c r="R27" s="866"/>
      <c r="U27" s="1309">
        <v>11</v>
      </c>
      <c r="V27" s="279" t="s">
        <v>261</v>
      </c>
      <c r="W27" s="867"/>
      <c r="X27" s="867"/>
      <c r="Y27" s="279"/>
      <c r="Z27" s="948"/>
      <c r="AA27" s="921"/>
      <c r="AB27" s="639"/>
      <c r="AC27" s="867"/>
      <c r="AD27" s="279"/>
      <c r="AE27" s="948"/>
      <c r="AF27" s="922"/>
      <c r="AG27" s="867">
        <v>1955</v>
      </c>
      <c r="AH27" s="867"/>
      <c r="AI27" s="279"/>
      <c r="AJ27" s="945"/>
      <c r="AK27" s="1309">
        <v>11</v>
      </c>
      <c r="AL27" s="866"/>
      <c r="AN27" s="876">
        <v>11</v>
      </c>
      <c r="AO27" s="279" t="s">
        <v>261</v>
      </c>
      <c r="AP27" s="867"/>
      <c r="AQ27" s="867"/>
      <c r="AR27" s="279"/>
      <c r="AS27" s="948"/>
      <c r="AT27" s="921"/>
      <c r="AU27" s="639"/>
      <c r="AV27" s="867"/>
      <c r="AW27" s="279"/>
      <c r="AX27" s="948"/>
      <c r="AY27" s="922"/>
      <c r="AZ27" s="867">
        <v>1955</v>
      </c>
      <c r="BA27" s="867"/>
      <c r="BB27" s="279"/>
      <c r="BC27" s="945"/>
      <c r="BD27" s="876">
        <v>11</v>
      </c>
      <c r="BE27" s="866"/>
      <c r="BH27" s="400">
        <v>11</v>
      </c>
      <c r="BI27" s="279" t="s">
        <v>261</v>
      </c>
      <c r="BJ27" s="867"/>
      <c r="BK27" s="867"/>
      <c r="BL27" s="279"/>
      <c r="BM27" s="948"/>
      <c r="BN27" s="921"/>
      <c r="BO27" s="639"/>
      <c r="BP27" s="867"/>
      <c r="BQ27" s="279"/>
      <c r="BR27" s="948"/>
      <c r="BS27" s="922"/>
      <c r="BT27" s="867">
        <v>1955</v>
      </c>
      <c r="BU27" s="867"/>
      <c r="BV27" s="279"/>
      <c r="BW27" s="945"/>
      <c r="BX27" s="400">
        <v>11</v>
      </c>
      <c r="BY27" s="866"/>
      <c r="CB27" s="876">
        <v>11</v>
      </c>
      <c r="CC27" s="279" t="s">
        <v>261</v>
      </c>
      <c r="CD27" s="867"/>
      <c r="CE27" s="867"/>
      <c r="CF27" s="279"/>
      <c r="CG27" s="948"/>
      <c r="CH27" s="921"/>
      <c r="CI27" s="639"/>
      <c r="CJ27" s="867"/>
      <c r="CK27" s="279"/>
      <c r="CL27" s="948"/>
      <c r="CM27" s="922"/>
      <c r="CN27" s="867">
        <v>1955</v>
      </c>
      <c r="CO27" s="867"/>
      <c r="CP27" s="279"/>
      <c r="CQ27" s="945"/>
      <c r="CR27" s="876">
        <v>11</v>
      </c>
      <c r="CS27" s="866"/>
      <c r="CU27" s="400">
        <v>11</v>
      </c>
      <c r="CV27" s="279" t="s">
        <v>261</v>
      </c>
      <c r="CW27" s="867"/>
      <c r="CX27" s="867"/>
      <c r="CY27" s="279"/>
      <c r="CZ27" s="948"/>
      <c r="DA27" s="921"/>
      <c r="DB27" s="639"/>
      <c r="DC27" s="867"/>
      <c r="DD27" s="279"/>
      <c r="DE27" s="948"/>
      <c r="DF27" s="922"/>
      <c r="DG27" s="867">
        <v>1955</v>
      </c>
      <c r="DH27" s="867"/>
      <c r="DI27" s="279"/>
      <c r="DJ27" s="945"/>
      <c r="DK27" s="400">
        <v>11</v>
      </c>
      <c r="DL27" s="866"/>
      <c r="DN27" s="876">
        <v>11</v>
      </c>
      <c r="DO27" s="279" t="s">
        <v>261</v>
      </c>
      <c r="DP27" s="867"/>
      <c r="DQ27" s="867"/>
      <c r="DR27" s="279"/>
      <c r="DS27" s="948"/>
      <c r="DT27" s="921"/>
      <c r="DU27" s="639"/>
      <c r="DV27" s="867"/>
      <c r="DW27" s="279"/>
      <c r="DX27" s="948"/>
      <c r="DY27" s="922"/>
      <c r="DZ27" s="867">
        <v>1955</v>
      </c>
      <c r="EA27" s="867"/>
      <c r="EB27" s="279"/>
      <c r="EC27" s="945"/>
      <c r="ED27" s="876">
        <v>11</v>
      </c>
      <c r="EE27" s="866"/>
      <c r="EG27" s="400">
        <v>11</v>
      </c>
      <c r="EH27" s="279" t="s">
        <v>261</v>
      </c>
      <c r="EI27" s="867"/>
      <c r="EJ27" s="867"/>
      <c r="EK27" s="279"/>
      <c r="EL27" s="948"/>
      <c r="EM27" s="921"/>
      <c r="EN27" s="639"/>
      <c r="EO27" s="867"/>
      <c r="EP27" s="279"/>
      <c r="EQ27" s="948"/>
      <c r="ER27" s="922"/>
      <c r="ES27" s="867">
        <v>1955</v>
      </c>
      <c r="ET27" s="867"/>
      <c r="EU27" s="279"/>
      <c r="EV27" s="945"/>
      <c r="EW27" s="400">
        <v>11</v>
      </c>
      <c r="EX27" s="866"/>
      <c r="EZ27" s="876">
        <v>11</v>
      </c>
      <c r="FA27" s="279" t="s">
        <v>261</v>
      </c>
      <c r="FB27" s="867"/>
      <c r="FC27" s="867"/>
      <c r="FD27" s="279"/>
      <c r="FE27" s="948"/>
      <c r="FF27" s="921"/>
      <c r="FG27" s="639"/>
      <c r="FH27" s="867"/>
      <c r="FI27" s="279"/>
      <c r="FJ27" s="948"/>
      <c r="FK27" s="922"/>
      <c r="FL27" s="867">
        <v>1955</v>
      </c>
      <c r="FM27" s="867"/>
      <c r="FN27" s="279"/>
      <c r="FO27" s="945"/>
      <c r="FP27" s="876">
        <v>11</v>
      </c>
      <c r="FQ27" s="866"/>
      <c r="FS27" s="400">
        <v>11</v>
      </c>
      <c r="FT27" s="279" t="s">
        <v>261</v>
      </c>
      <c r="FU27" s="867"/>
      <c r="FV27" s="867"/>
      <c r="FW27" s="279"/>
      <c r="FX27" s="948"/>
      <c r="FY27" s="921"/>
      <c r="FZ27" s="639"/>
      <c r="GA27" s="867"/>
      <c r="GB27" s="279"/>
      <c r="GC27" s="948"/>
      <c r="GD27" s="922"/>
      <c r="GE27" s="867">
        <v>1955</v>
      </c>
      <c r="GF27" s="867"/>
      <c r="GG27" s="279"/>
      <c r="GH27" s="945"/>
      <c r="GI27" s="400">
        <v>11</v>
      </c>
      <c r="GJ27" s="866"/>
      <c r="GL27" s="876">
        <v>11</v>
      </c>
      <c r="GM27" s="279" t="s">
        <v>261</v>
      </c>
      <c r="GN27" s="867"/>
      <c r="GO27" s="867"/>
      <c r="GP27" s="279"/>
      <c r="GQ27" s="948"/>
      <c r="GR27" s="921"/>
      <c r="GS27" s="639"/>
      <c r="GT27" s="867"/>
      <c r="GU27" s="279"/>
      <c r="GV27" s="948"/>
      <c r="GW27" s="922"/>
      <c r="GX27" s="867">
        <v>1955</v>
      </c>
      <c r="GY27" s="867"/>
      <c r="GZ27" s="279"/>
      <c r="HA27" s="945"/>
      <c r="HB27" s="876">
        <v>11</v>
      </c>
      <c r="HC27" s="866"/>
      <c r="HE27" s="400">
        <v>11</v>
      </c>
      <c r="HF27" s="279" t="s">
        <v>261</v>
      </c>
      <c r="HG27" s="867"/>
      <c r="HH27" s="867"/>
      <c r="HI27" s="279"/>
      <c r="HJ27" s="948"/>
      <c r="HK27" s="921"/>
      <c r="HL27" s="639"/>
      <c r="HM27" s="867"/>
      <c r="HN27" s="279"/>
      <c r="HO27" s="948"/>
      <c r="HP27" s="922"/>
      <c r="HQ27" s="867">
        <v>1955</v>
      </c>
      <c r="HR27" s="867"/>
      <c r="HS27" s="279"/>
      <c r="HT27" s="945"/>
      <c r="HU27" s="400">
        <v>11</v>
      </c>
      <c r="HV27" s="866"/>
      <c r="HX27" s="876">
        <v>11</v>
      </c>
      <c r="HY27" s="279" t="s">
        <v>261</v>
      </c>
      <c r="HZ27" s="867"/>
      <c r="IA27" s="867"/>
      <c r="IB27" s="279"/>
      <c r="IC27" s="948"/>
      <c r="ID27" s="921"/>
      <c r="IE27" s="639"/>
      <c r="IF27" s="867"/>
      <c r="IG27" s="279"/>
      <c r="IH27" s="948"/>
      <c r="II27" s="922"/>
      <c r="IJ27" s="867">
        <v>1955</v>
      </c>
      <c r="IK27" s="867"/>
      <c r="IL27" s="279"/>
      <c r="IM27" s="945"/>
      <c r="IN27" s="876">
        <v>11</v>
      </c>
      <c r="IO27" s="866"/>
      <c r="IQ27" s="1314">
        <v>11</v>
      </c>
      <c r="IR27" s="279" t="s">
        <v>261</v>
      </c>
      <c r="IS27" s="867"/>
      <c r="IT27" s="867"/>
      <c r="IU27" s="279"/>
      <c r="IV27" s="948"/>
      <c r="IW27" s="921"/>
      <c r="IX27" s="639"/>
      <c r="IY27" s="867"/>
      <c r="IZ27" s="279"/>
      <c r="JA27" s="948"/>
      <c r="JB27" s="922"/>
      <c r="JC27" s="867">
        <v>1955</v>
      </c>
      <c r="JD27" s="867"/>
      <c r="JE27" s="279"/>
      <c r="JF27" s="945"/>
      <c r="JG27" s="1314">
        <v>11</v>
      </c>
      <c r="JH27" s="866"/>
    </row>
    <row r="28" spans="1:268" hidden="1">
      <c r="A28" s="400">
        <v>12</v>
      </c>
      <c r="B28" s="279" t="s">
        <v>262</v>
      </c>
      <c r="C28" s="867"/>
      <c r="D28" s="867"/>
      <c r="E28" s="279"/>
      <c r="F28" s="948"/>
      <c r="G28" s="921"/>
      <c r="H28" s="302"/>
      <c r="I28" s="867"/>
      <c r="J28" s="279"/>
      <c r="K28" s="948"/>
      <c r="L28" s="922"/>
      <c r="M28" s="867">
        <v>518</v>
      </c>
      <c r="N28" s="867"/>
      <c r="O28" s="279"/>
      <c r="P28" s="945"/>
      <c r="Q28" s="400">
        <v>12</v>
      </c>
      <c r="R28" s="866"/>
      <c r="U28" s="1309">
        <v>12</v>
      </c>
      <c r="V28" s="279" t="s">
        <v>262</v>
      </c>
      <c r="W28" s="867"/>
      <c r="X28" s="867"/>
      <c r="Y28" s="279"/>
      <c r="Z28" s="948"/>
      <c r="AA28" s="921"/>
      <c r="AB28" s="302"/>
      <c r="AC28" s="867"/>
      <c r="AD28" s="279"/>
      <c r="AE28" s="948"/>
      <c r="AF28" s="922"/>
      <c r="AG28" s="867">
        <v>518</v>
      </c>
      <c r="AH28" s="867"/>
      <c r="AI28" s="279"/>
      <c r="AJ28" s="945"/>
      <c r="AK28" s="1309">
        <v>12</v>
      </c>
      <c r="AL28" s="866"/>
      <c r="AN28" s="876">
        <v>12</v>
      </c>
      <c r="AO28" s="279" t="s">
        <v>262</v>
      </c>
      <c r="AP28" s="867"/>
      <c r="AQ28" s="867"/>
      <c r="AR28" s="279"/>
      <c r="AS28" s="948"/>
      <c r="AT28" s="921"/>
      <c r="AU28" s="302"/>
      <c r="AV28" s="867"/>
      <c r="AW28" s="279"/>
      <c r="AX28" s="948"/>
      <c r="AY28" s="922"/>
      <c r="AZ28" s="867">
        <v>518</v>
      </c>
      <c r="BA28" s="867"/>
      <c r="BB28" s="279"/>
      <c r="BC28" s="945"/>
      <c r="BD28" s="876">
        <v>12</v>
      </c>
      <c r="BE28" s="866"/>
      <c r="BH28" s="400">
        <v>12</v>
      </c>
      <c r="BI28" s="279" t="s">
        <v>262</v>
      </c>
      <c r="BJ28" s="867"/>
      <c r="BK28" s="867"/>
      <c r="BL28" s="279"/>
      <c r="BM28" s="948"/>
      <c r="BN28" s="921"/>
      <c r="BO28" s="302"/>
      <c r="BP28" s="867"/>
      <c r="BQ28" s="279"/>
      <c r="BR28" s="948"/>
      <c r="BS28" s="922"/>
      <c r="BT28" s="867">
        <v>518</v>
      </c>
      <c r="BU28" s="867"/>
      <c r="BV28" s="279"/>
      <c r="BW28" s="945"/>
      <c r="BX28" s="400">
        <v>12</v>
      </c>
      <c r="BY28" s="866"/>
      <c r="CB28" s="876">
        <v>12</v>
      </c>
      <c r="CC28" s="279" t="s">
        <v>262</v>
      </c>
      <c r="CD28" s="867"/>
      <c r="CE28" s="867"/>
      <c r="CF28" s="279"/>
      <c r="CG28" s="948"/>
      <c r="CH28" s="921"/>
      <c r="CI28" s="302"/>
      <c r="CJ28" s="867"/>
      <c r="CK28" s="279"/>
      <c r="CL28" s="948"/>
      <c r="CM28" s="922"/>
      <c r="CN28" s="867">
        <v>518</v>
      </c>
      <c r="CO28" s="867"/>
      <c r="CP28" s="279"/>
      <c r="CQ28" s="945"/>
      <c r="CR28" s="876">
        <v>12</v>
      </c>
      <c r="CS28" s="866"/>
      <c r="CU28" s="400">
        <v>12</v>
      </c>
      <c r="CV28" s="279" t="s">
        <v>262</v>
      </c>
      <c r="CW28" s="867"/>
      <c r="CX28" s="867"/>
      <c r="CY28" s="279"/>
      <c r="CZ28" s="948"/>
      <c r="DA28" s="921"/>
      <c r="DB28" s="302"/>
      <c r="DC28" s="867"/>
      <c r="DD28" s="279"/>
      <c r="DE28" s="948"/>
      <c r="DF28" s="922"/>
      <c r="DG28" s="867">
        <v>518</v>
      </c>
      <c r="DH28" s="867"/>
      <c r="DI28" s="279"/>
      <c r="DJ28" s="945"/>
      <c r="DK28" s="400">
        <v>12</v>
      </c>
      <c r="DL28" s="866"/>
      <c r="DN28" s="876">
        <v>12</v>
      </c>
      <c r="DO28" s="279" t="s">
        <v>262</v>
      </c>
      <c r="DP28" s="867"/>
      <c r="DQ28" s="867"/>
      <c r="DR28" s="279"/>
      <c r="DS28" s="948"/>
      <c r="DT28" s="921"/>
      <c r="DU28" s="302"/>
      <c r="DV28" s="867"/>
      <c r="DW28" s="279"/>
      <c r="DX28" s="948"/>
      <c r="DY28" s="922"/>
      <c r="DZ28" s="867">
        <v>518</v>
      </c>
      <c r="EA28" s="867"/>
      <c r="EB28" s="279"/>
      <c r="EC28" s="945"/>
      <c r="ED28" s="876">
        <v>12</v>
      </c>
      <c r="EE28" s="866"/>
      <c r="EG28" s="400">
        <v>12</v>
      </c>
      <c r="EH28" s="279" t="s">
        <v>262</v>
      </c>
      <c r="EI28" s="867"/>
      <c r="EJ28" s="867"/>
      <c r="EK28" s="279"/>
      <c r="EL28" s="948"/>
      <c r="EM28" s="921"/>
      <c r="EN28" s="302"/>
      <c r="EO28" s="867"/>
      <c r="EP28" s="279"/>
      <c r="EQ28" s="948"/>
      <c r="ER28" s="922"/>
      <c r="ES28" s="867">
        <v>518</v>
      </c>
      <c r="ET28" s="867"/>
      <c r="EU28" s="279"/>
      <c r="EV28" s="945"/>
      <c r="EW28" s="400">
        <v>12</v>
      </c>
      <c r="EX28" s="866"/>
      <c r="EZ28" s="876">
        <v>12</v>
      </c>
      <c r="FA28" s="279" t="s">
        <v>262</v>
      </c>
      <c r="FB28" s="867"/>
      <c r="FC28" s="867"/>
      <c r="FD28" s="279"/>
      <c r="FE28" s="948"/>
      <c r="FF28" s="921"/>
      <c r="FG28" s="302"/>
      <c r="FH28" s="867"/>
      <c r="FI28" s="279"/>
      <c r="FJ28" s="948"/>
      <c r="FK28" s="922"/>
      <c r="FL28" s="867">
        <v>518</v>
      </c>
      <c r="FM28" s="867"/>
      <c r="FN28" s="279"/>
      <c r="FO28" s="945"/>
      <c r="FP28" s="876">
        <v>12</v>
      </c>
      <c r="FQ28" s="866"/>
      <c r="FS28" s="400">
        <v>12</v>
      </c>
      <c r="FT28" s="279" t="s">
        <v>262</v>
      </c>
      <c r="FU28" s="867"/>
      <c r="FV28" s="867"/>
      <c r="FW28" s="279"/>
      <c r="FX28" s="948"/>
      <c r="FY28" s="921"/>
      <c r="FZ28" s="302"/>
      <c r="GA28" s="867"/>
      <c r="GB28" s="279"/>
      <c r="GC28" s="948"/>
      <c r="GD28" s="922"/>
      <c r="GE28" s="867">
        <v>518</v>
      </c>
      <c r="GF28" s="867"/>
      <c r="GG28" s="279"/>
      <c r="GH28" s="945"/>
      <c r="GI28" s="400">
        <v>12</v>
      </c>
      <c r="GJ28" s="866"/>
      <c r="GL28" s="876">
        <v>12</v>
      </c>
      <c r="GM28" s="279" t="s">
        <v>262</v>
      </c>
      <c r="GN28" s="867"/>
      <c r="GO28" s="867"/>
      <c r="GP28" s="279"/>
      <c r="GQ28" s="948"/>
      <c r="GR28" s="921"/>
      <c r="GS28" s="302"/>
      <c r="GT28" s="867"/>
      <c r="GU28" s="279"/>
      <c r="GV28" s="948"/>
      <c r="GW28" s="922"/>
      <c r="GX28" s="867">
        <v>518</v>
      </c>
      <c r="GY28" s="867"/>
      <c r="GZ28" s="279"/>
      <c r="HA28" s="945"/>
      <c r="HB28" s="876">
        <v>12</v>
      </c>
      <c r="HC28" s="866"/>
      <c r="HE28" s="400">
        <v>12</v>
      </c>
      <c r="HF28" s="279" t="s">
        <v>262</v>
      </c>
      <c r="HG28" s="867"/>
      <c r="HH28" s="867"/>
      <c r="HI28" s="279"/>
      <c r="HJ28" s="948"/>
      <c r="HK28" s="921"/>
      <c r="HL28" s="302"/>
      <c r="HM28" s="867"/>
      <c r="HN28" s="279"/>
      <c r="HO28" s="948"/>
      <c r="HP28" s="922"/>
      <c r="HQ28" s="867">
        <v>518</v>
      </c>
      <c r="HR28" s="867"/>
      <c r="HS28" s="279"/>
      <c r="HT28" s="945"/>
      <c r="HU28" s="400">
        <v>12</v>
      </c>
      <c r="HV28" s="866"/>
      <c r="HX28" s="876">
        <v>12</v>
      </c>
      <c r="HY28" s="279" t="s">
        <v>262</v>
      </c>
      <c r="HZ28" s="867"/>
      <c r="IA28" s="867"/>
      <c r="IB28" s="279"/>
      <c r="IC28" s="948"/>
      <c r="ID28" s="921"/>
      <c r="IE28" s="302"/>
      <c r="IF28" s="867"/>
      <c r="IG28" s="279"/>
      <c r="IH28" s="948"/>
      <c r="II28" s="922"/>
      <c r="IJ28" s="867">
        <v>518</v>
      </c>
      <c r="IK28" s="867"/>
      <c r="IL28" s="279"/>
      <c r="IM28" s="945"/>
      <c r="IN28" s="876">
        <v>12</v>
      </c>
      <c r="IO28" s="866"/>
      <c r="IQ28" s="1314">
        <v>12</v>
      </c>
      <c r="IR28" s="279" t="s">
        <v>262</v>
      </c>
      <c r="IS28" s="867"/>
      <c r="IT28" s="867"/>
      <c r="IU28" s="279"/>
      <c r="IV28" s="948"/>
      <c r="IW28" s="921"/>
      <c r="IX28" s="302"/>
      <c r="IY28" s="867"/>
      <c r="IZ28" s="279"/>
      <c r="JA28" s="948"/>
      <c r="JB28" s="922"/>
      <c r="JC28" s="867">
        <v>518</v>
      </c>
      <c r="JD28" s="867"/>
      <c r="JE28" s="279"/>
      <c r="JF28" s="945"/>
      <c r="JG28" s="1314">
        <v>12</v>
      </c>
      <c r="JH28" s="866"/>
    </row>
    <row r="29" spans="1:268">
      <c r="A29" s="400">
        <v>10</v>
      </c>
      <c r="B29" s="971" t="s">
        <v>263</v>
      </c>
      <c r="C29" s="979"/>
      <c r="D29" s="925">
        <f>M29</f>
        <v>2434</v>
      </c>
      <c r="E29" s="980"/>
      <c r="F29" s="981"/>
      <c r="G29" s="921"/>
      <c r="H29" s="925">
        <f>D29</f>
        <v>2434</v>
      </c>
      <c r="I29" s="925">
        <v>2688</v>
      </c>
      <c r="J29" s="926">
        <f t="shared" ref="J29:J30" si="308">SUM(I29,-H29)</f>
        <v>254</v>
      </c>
      <c r="K29" s="939">
        <f t="shared" ref="K29:K30" si="309">J29/H29</f>
        <v>0.10435497124075596</v>
      </c>
      <c r="L29" s="922"/>
      <c r="M29" s="929">
        <v>2434</v>
      </c>
      <c r="N29" s="929">
        <f>I29</f>
        <v>2688</v>
      </c>
      <c r="O29" s="930">
        <f t="shared" ref="O29:O30" si="310">SUM(N29,-M29)</f>
        <v>254</v>
      </c>
      <c r="P29" s="931">
        <f t="shared" ref="P29:P30" si="311">O29/M29</f>
        <v>0.10435497124075596</v>
      </c>
      <c r="Q29" s="400">
        <v>10</v>
      </c>
      <c r="R29" s="866"/>
      <c r="U29" s="1309">
        <v>10</v>
      </c>
      <c r="V29" s="971" t="s">
        <v>263</v>
      </c>
      <c r="W29" s="979"/>
      <c r="X29" s="925">
        <f>AG29</f>
        <v>2434</v>
      </c>
      <c r="Y29" s="980"/>
      <c r="Z29" s="981"/>
      <c r="AA29" s="921"/>
      <c r="AB29" s="925">
        <v>98</v>
      </c>
      <c r="AC29" s="925">
        <v>71</v>
      </c>
      <c r="AD29" s="926">
        <f t="shared" ref="AD29:AD30" si="312">SUM(AC29,-AB29)</f>
        <v>-27</v>
      </c>
      <c r="AE29" s="928">
        <f t="shared" ref="AE29:AE30" si="313">AD29/AB29</f>
        <v>-0.27551020408163263</v>
      </c>
      <c r="AF29" s="922"/>
      <c r="AG29" s="929">
        <v>2434</v>
      </c>
      <c r="AH29" s="929">
        <f>AC29</f>
        <v>71</v>
      </c>
      <c r="AI29" s="930">
        <f t="shared" ref="AI29:AI30" si="314">SUM(AH29,-AG29)</f>
        <v>-2363</v>
      </c>
      <c r="AJ29" s="931">
        <f t="shared" ref="AJ29:AJ30" si="315">AI29/AG29</f>
        <v>-0.97082990961380444</v>
      </c>
      <c r="AK29" s="1309">
        <v>10</v>
      </c>
      <c r="AL29" s="866"/>
      <c r="AN29" s="876">
        <v>10</v>
      </c>
      <c r="AO29" s="971" t="s">
        <v>263</v>
      </c>
      <c r="AP29" s="979"/>
      <c r="AQ29" s="925">
        <f>AZ29</f>
        <v>2434</v>
      </c>
      <c r="AR29" s="980"/>
      <c r="AS29" s="981"/>
      <c r="AT29" s="921"/>
      <c r="AU29" s="925">
        <v>13</v>
      </c>
      <c r="AV29" s="925">
        <v>11</v>
      </c>
      <c r="AW29" s="926">
        <f t="shared" ref="AW29:AW30" si="316">SUM(AV29,-AU29)</f>
        <v>-2</v>
      </c>
      <c r="AX29" s="928">
        <f t="shared" ref="AX29:AX30" si="317">AW29/AU29</f>
        <v>-0.15384615384615385</v>
      </c>
      <c r="AY29" s="922"/>
      <c r="AZ29" s="929">
        <v>2434</v>
      </c>
      <c r="BA29" s="929">
        <f>AV29</f>
        <v>11</v>
      </c>
      <c r="BB29" s="930">
        <f t="shared" ref="BB29:BB30" si="318">SUM(BA29,-AZ29)</f>
        <v>-2423</v>
      </c>
      <c r="BC29" s="931">
        <f t="shared" ref="BC29:BC30" si="319">BB29/AZ29</f>
        <v>-0.99548069022185703</v>
      </c>
      <c r="BD29" s="876">
        <v>10</v>
      </c>
      <c r="BE29" s="866"/>
      <c r="BH29" s="1309">
        <v>10</v>
      </c>
      <c r="BI29" s="971" t="s">
        <v>263</v>
      </c>
      <c r="BJ29" s="979"/>
      <c r="BK29" s="925">
        <f>BT29</f>
        <v>2434</v>
      </c>
      <c r="BL29" s="980"/>
      <c r="BM29" s="981"/>
      <c r="BN29" s="921"/>
      <c r="BO29" s="925">
        <v>222</v>
      </c>
      <c r="BP29" s="925">
        <v>345</v>
      </c>
      <c r="BQ29" s="926">
        <f t="shared" ref="BQ29:BQ30" si="320">SUM(BP29,-BO29)</f>
        <v>123</v>
      </c>
      <c r="BR29" s="939">
        <f t="shared" ref="BR29:BR30" si="321">BQ29/BO29</f>
        <v>0.55405405405405406</v>
      </c>
      <c r="BS29" s="922"/>
      <c r="BT29" s="929">
        <v>2434</v>
      </c>
      <c r="BU29" s="929">
        <f>BP29</f>
        <v>345</v>
      </c>
      <c r="BV29" s="930">
        <f t="shared" ref="BV29:BV30" si="322">SUM(BU29,-BT29)</f>
        <v>-2089</v>
      </c>
      <c r="BW29" s="931">
        <f t="shared" ref="BW29:BW30" si="323">BV29/BT29</f>
        <v>-0.85825801150369763</v>
      </c>
      <c r="BX29" s="1309">
        <v>10</v>
      </c>
      <c r="BY29" s="866"/>
      <c r="CB29" s="876">
        <v>10</v>
      </c>
      <c r="CC29" s="971" t="s">
        <v>263</v>
      </c>
      <c r="CD29" s="979"/>
      <c r="CE29" s="925">
        <f>CN29</f>
        <v>2434</v>
      </c>
      <c r="CF29" s="980"/>
      <c r="CG29" s="981"/>
      <c r="CH29" s="921"/>
      <c r="CI29" s="925">
        <v>23</v>
      </c>
      <c r="CJ29" s="925">
        <v>32</v>
      </c>
      <c r="CK29" s="926">
        <f t="shared" ref="CK29:CK30" si="324">SUM(CJ29,-CI29)</f>
        <v>9</v>
      </c>
      <c r="CL29" s="939">
        <f t="shared" ref="CL29:CL30" si="325">CK29/CI29</f>
        <v>0.39130434782608697</v>
      </c>
      <c r="CM29" s="922"/>
      <c r="CN29" s="929">
        <v>2434</v>
      </c>
      <c r="CO29" s="929">
        <f>CJ29</f>
        <v>32</v>
      </c>
      <c r="CP29" s="930">
        <f t="shared" ref="CP29:CP30" si="326">SUM(CO29,-CN29)</f>
        <v>-2402</v>
      </c>
      <c r="CQ29" s="931">
        <f t="shared" ref="CQ29:CQ30" si="327">CP29/CN29</f>
        <v>-0.98685291700903865</v>
      </c>
      <c r="CR29" s="876">
        <v>10</v>
      </c>
      <c r="CS29" s="866"/>
      <c r="CU29" s="1309">
        <v>10</v>
      </c>
      <c r="CV29" s="971" t="s">
        <v>263</v>
      </c>
      <c r="CW29" s="979"/>
      <c r="CX29" s="925">
        <f>DG29</f>
        <v>2434</v>
      </c>
      <c r="CY29" s="980"/>
      <c r="CZ29" s="981"/>
      <c r="DA29" s="921"/>
      <c r="DB29" s="925">
        <v>203</v>
      </c>
      <c r="DC29" s="925">
        <v>215</v>
      </c>
      <c r="DD29" s="926">
        <f t="shared" ref="DD29:DD30" si="328">SUM(DC29,-DB29)</f>
        <v>12</v>
      </c>
      <c r="DE29" s="939">
        <f t="shared" ref="DE29:DE30" si="329">DD29/DB29</f>
        <v>5.9113300492610835E-2</v>
      </c>
      <c r="DF29" s="922"/>
      <c r="DG29" s="929">
        <v>2434</v>
      </c>
      <c r="DH29" s="929">
        <f>DC29</f>
        <v>215</v>
      </c>
      <c r="DI29" s="930">
        <f t="shared" ref="DI29:DI30" si="330">SUM(DH29,-DG29)</f>
        <v>-2219</v>
      </c>
      <c r="DJ29" s="931">
        <f t="shared" ref="DJ29:DJ30" si="331">DI29/DG29</f>
        <v>-0.91166803615447822</v>
      </c>
      <c r="DK29" s="1309">
        <v>10</v>
      </c>
      <c r="DL29" s="866"/>
      <c r="DN29" s="876">
        <v>10</v>
      </c>
      <c r="DO29" s="971" t="s">
        <v>263</v>
      </c>
      <c r="DP29" s="979"/>
      <c r="DQ29" s="925">
        <f>DZ29</f>
        <v>2434</v>
      </c>
      <c r="DR29" s="980"/>
      <c r="DS29" s="981"/>
      <c r="DT29" s="921"/>
      <c r="DU29" s="925">
        <v>36</v>
      </c>
      <c r="DV29" s="925">
        <v>27</v>
      </c>
      <c r="DW29" s="926">
        <f t="shared" ref="DW29:DW30" si="332">SUM(DV29,-DU29)</f>
        <v>-9</v>
      </c>
      <c r="DX29" s="928">
        <f t="shared" ref="DX29:DX30" si="333">DW29/DU29</f>
        <v>-0.25</v>
      </c>
      <c r="DY29" s="922"/>
      <c r="DZ29" s="929">
        <v>2434</v>
      </c>
      <c r="EA29" s="929">
        <f>DV29</f>
        <v>27</v>
      </c>
      <c r="EB29" s="930">
        <f t="shared" ref="EB29:EB30" si="334">SUM(EA29,-DZ29)</f>
        <v>-2407</v>
      </c>
      <c r="EC29" s="931">
        <f t="shared" ref="EC29:EC30" si="335">EB29/DZ29</f>
        <v>-0.98890714872637631</v>
      </c>
      <c r="ED29" s="876">
        <v>10</v>
      </c>
      <c r="EE29" s="866"/>
      <c r="EG29" s="1309">
        <v>10</v>
      </c>
      <c r="EH29" s="971" t="s">
        <v>263</v>
      </c>
      <c r="EI29" s="979"/>
      <c r="EJ29" s="925">
        <f>ES29</f>
        <v>2434</v>
      </c>
      <c r="EK29" s="980"/>
      <c r="EL29" s="981"/>
      <c r="EM29" s="921"/>
      <c r="EN29" s="925">
        <v>28</v>
      </c>
      <c r="EO29" s="925">
        <v>49</v>
      </c>
      <c r="EP29" s="926">
        <f t="shared" ref="EP29:EP30" si="336">SUM(EO29,-EN29)</f>
        <v>21</v>
      </c>
      <c r="EQ29" s="939">
        <f t="shared" ref="EQ29:EQ30" si="337">EP29/EN29</f>
        <v>0.75</v>
      </c>
      <c r="ER29" s="922"/>
      <c r="ES29" s="929">
        <v>2434</v>
      </c>
      <c r="ET29" s="929">
        <f>EO29</f>
        <v>49</v>
      </c>
      <c r="EU29" s="930">
        <f t="shared" ref="EU29:EU30" si="338">SUM(ET29,-ES29)</f>
        <v>-2385</v>
      </c>
      <c r="EV29" s="931">
        <f t="shared" ref="EV29:EV30" si="339">EU29/ES29</f>
        <v>-0.97986852917009037</v>
      </c>
      <c r="EW29" s="1309">
        <v>10</v>
      </c>
      <c r="EX29" s="866"/>
      <c r="EZ29" s="876">
        <v>10</v>
      </c>
      <c r="FA29" s="971" t="s">
        <v>263</v>
      </c>
      <c r="FB29" s="979"/>
      <c r="FC29" s="925">
        <f>FL29</f>
        <v>2434</v>
      </c>
      <c r="FD29" s="980"/>
      <c r="FE29" s="981"/>
      <c r="FF29" s="921"/>
      <c r="FG29" s="925">
        <v>22</v>
      </c>
      <c r="FH29" s="925">
        <v>12</v>
      </c>
      <c r="FI29" s="926">
        <f t="shared" ref="FI29:FI30" si="340">SUM(FH29,-FG29)</f>
        <v>-10</v>
      </c>
      <c r="FJ29" s="928">
        <f t="shared" ref="FJ29:FJ30" si="341">FI29/FG29</f>
        <v>-0.45454545454545453</v>
      </c>
      <c r="FK29" s="922"/>
      <c r="FL29" s="929">
        <v>2434</v>
      </c>
      <c r="FM29" s="929">
        <f>FH29</f>
        <v>12</v>
      </c>
      <c r="FN29" s="930">
        <f t="shared" ref="FN29:FN30" si="342">SUM(FM29,-FL29)</f>
        <v>-2422</v>
      </c>
      <c r="FO29" s="931">
        <f t="shared" ref="FO29:FO30" si="343">FN29/FL29</f>
        <v>-0.99506984387838948</v>
      </c>
      <c r="FP29" s="876">
        <v>10</v>
      </c>
      <c r="FQ29" s="866"/>
      <c r="FS29" s="1309">
        <v>10</v>
      </c>
      <c r="FT29" s="971" t="s">
        <v>263</v>
      </c>
      <c r="FU29" s="979"/>
      <c r="FV29" s="925">
        <f>GE29</f>
        <v>2434</v>
      </c>
      <c r="FW29" s="980"/>
      <c r="FX29" s="981"/>
      <c r="FY29" s="921"/>
      <c r="FZ29" s="925">
        <v>76</v>
      </c>
      <c r="GA29" s="925">
        <v>15</v>
      </c>
      <c r="GB29" s="926">
        <f t="shared" ref="GB29:GB30" si="344">SUM(GA29,-FZ29)</f>
        <v>-61</v>
      </c>
      <c r="GC29" s="928">
        <f t="shared" ref="GC29:GC30" si="345">GB29/FZ29</f>
        <v>-0.80263157894736847</v>
      </c>
      <c r="GD29" s="922"/>
      <c r="GE29" s="929">
        <v>2434</v>
      </c>
      <c r="GF29" s="929">
        <f>GA29</f>
        <v>15</v>
      </c>
      <c r="GG29" s="930">
        <f t="shared" ref="GG29:GG30" si="346">SUM(GF29,-GE29)</f>
        <v>-2419</v>
      </c>
      <c r="GH29" s="931">
        <f t="shared" ref="GH29:GH30" si="347">GG29/GE29</f>
        <v>-0.99383730484798682</v>
      </c>
      <c r="GI29" s="1309">
        <v>10</v>
      </c>
      <c r="GJ29" s="866"/>
      <c r="GL29" s="876">
        <v>10</v>
      </c>
      <c r="GM29" s="971" t="s">
        <v>263</v>
      </c>
      <c r="GN29" s="979"/>
      <c r="GO29" s="925">
        <f>GX29</f>
        <v>2434</v>
      </c>
      <c r="GP29" s="980"/>
      <c r="GQ29" s="981"/>
      <c r="GR29" s="921"/>
      <c r="GS29" s="925">
        <v>0</v>
      </c>
      <c r="GT29" s="925">
        <v>0</v>
      </c>
      <c r="GU29" s="926">
        <f t="shared" ref="GU29:GU30" si="348">SUM(GT29,-GS29)</f>
        <v>0</v>
      </c>
      <c r="GV29" s="939" t="e">
        <f t="shared" ref="GV29:GV30" si="349">GU29/GS29</f>
        <v>#DIV/0!</v>
      </c>
      <c r="GW29" s="922"/>
      <c r="GX29" s="929">
        <v>2434</v>
      </c>
      <c r="GY29" s="929">
        <f>GT29</f>
        <v>0</v>
      </c>
      <c r="GZ29" s="930">
        <f t="shared" ref="GZ29:GZ30" si="350">SUM(GY29,-GX29)</f>
        <v>-2434</v>
      </c>
      <c r="HA29" s="931">
        <f t="shared" ref="HA29:HA30" si="351">GZ29/GX29</f>
        <v>-1</v>
      </c>
      <c r="HB29" s="876">
        <v>10</v>
      </c>
      <c r="HC29" s="866"/>
      <c r="HE29" s="1309">
        <v>10</v>
      </c>
      <c r="HF29" s="971" t="s">
        <v>263</v>
      </c>
      <c r="HG29" s="979"/>
      <c r="HH29" s="925">
        <f>HQ29</f>
        <v>2434</v>
      </c>
      <c r="HI29" s="980"/>
      <c r="HJ29" s="981"/>
      <c r="HK29" s="921"/>
      <c r="HL29" s="925">
        <v>3</v>
      </c>
      <c r="HM29" s="925">
        <v>1</v>
      </c>
      <c r="HN29" s="926">
        <f t="shared" ref="HN29:HN30" si="352">SUM(HM29,-HL29)</f>
        <v>-2</v>
      </c>
      <c r="HO29" s="928">
        <f t="shared" ref="HO29:HO30" si="353">HN29/HL29</f>
        <v>-0.66666666666666663</v>
      </c>
      <c r="HP29" s="922"/>
      <c r="HQ29" s="929">
        <v>2434</v>
      </c>
      <c r="HR29" s="929">
        <f>HM29</f>
        <v>1</v>
      </c>
      <c r="HS29" s="930">
        <f t="shared" ref="HS29:HS30" si="354">SUM(HR29,-HQ29)</f>
        <v>-2433</v>
      </c>
      <c r="HT29" s="931">
        <f t="shared" ref="HT29:HT30" si="355">HS29/HQ29</f>
        <v>-0.99958915365653245</v>
      </c>
      <c r="HU29" s="1309">
        <v>10</v>
      </c>
      <c r="HV29" s="866"/>
      <c r="HX29" s="876">
        <v>10</v>
      </c>
      <c r="HY29" s="971" t="s">
        <v>263</v>
      </c>
      <c r="HZ29" s="979"/>
      <c r="IA29" s="925">
        <f>IJ29</f>
        <v>2434</v>
      </c>
      <c r="IB29" s="980"/>
      <c r="IC29" s="981"/>
      <c r="ID29" s="921"/>
      <c r="IE29" s="925">
        <v>47</v>
      </c>
      <c r="IF29" s="925">
        <v>53</v>
      </c>
      <c r="IG29" s="926">
        <f t="shared" ref="IG29:IG30" si="356">SUM(IF29,-IE29)</f>
        <v>6</v>
      </c>
      <c r="IH29" s="939">
        <f t="shared" ref="IH29:IH30" si="357">IG29/IE29</f>
        <v>0.1276595744680851</v>
      </c>
      <c r="II29" s="922"/>
      <c r="IJ29" s="929">
        <v>2434</v>
      </c>
      <c r="IK29" s="929">
        <f>IF29</f>
        <v>53</v>
      </c>
      <c r="IL29" s="930">
        <f t="shared" ref="IL29:IL30" si="358">SUM(IK29,-IJ29)</f>
        <v>-2381</v>
      </c>
      <c r="IM29" s="931">
        <f t="shared" ref="IM29:IM30" si="359">IL29/IJ29</f>
        <v>-0.97822514379622016</v>
      </c>
      <c r="IN29" s="876">
        <v>10</v>
      </c>
      <c r="IO29" s="866"/>
      <c r="IQ29" s="1314">
        <v>10</v>
      </c>
      <c r="IR29" s="971" t="s">
        <v>263</v>
      </c>
      <c r="IS29" s="979"/>
      <c r="IT29" s="925">
        <f>JC29</f>
        <v>2434</v>
      </c>
      <c r="IU29" s="980"/>
      <c r="IV29" s="981"/>
      <c r="IW29" s="921"/>
      <c r="IX29" s="925">
        <f>SUM(AB29,AU29,BO29,CI29,DB29,DU29,EN29,FG29,FZ29,GS29,HL29,IE29)</f>
        <v>771</v>
      </c>
      <c r="IY29" s="925">
        <f>SUM(AC29,AV29,BP29,CJ29,DC29,DV29,EO29,FH29,GA29,GT29,HM29,IF29)</f>
        <v>831</v>
      </c>
      <c r="IZ29" s="926">
        <f t="shared" ref="IZ29:IZ30" si="360">SUM(IY29,-IX29)</f>
        <v>60</v>
      </c>
      <c r="JA29" s="939">
        <f t="shared" ref="JA29:JA30" si="361">IZ29/IX29</f>
        <v>7.7821011673151752E-2</v>
      </c>
      <c r="JB29" s="922"/>
      <c r="JC29" s="929">
        <v>2434</v>
      </c>
      <c r="JD29" s="929">
        <f>IY29</f>
        <v>831</v>
      </c>
      <c r="JE29" s="930">
        <f t="shared" ref="JE29:JE30" si="362">SUM(JD29,-JC29)</f>
        <v>-1603</v>
      </c>
      <c r="JF29" s="931">
        <f t="shared" ref="JF29:JF30" si="363">JE29/JC29</f>
        <v>-0.65858668857847169</v>
      </c>
      <c r="JG29" s="1314">
        <v>10</v>
      </c>
      <c r="JH29" s="866"/>
    </row>
    <row r="30" spans="1:268">
      <c r="A30" s="400">
        <v>11</v>
      </c>
      <c r="B30" s="697" t="s">
        <v>264</v>
      </c>
      <c r="C30" s="966">
        <f>SUM(C21,C29)</f>
        <v>0</v>
      </c>
      <c r="D30" s="966">
        <f>SUM(D21,D29)</f>
        <v>16567</v>
      </c>
      <c r="E30" s="967">
        <f t="shared" ref="E30" si="364">SUM(D30,-C30)</f>
        <v>16567</v>
      </c>
      <c r="F30" s="968" t="e">
        <f t="shared" ref="F30" si="365">E30/C30</f>
        <v>#DIV/0!</v>
      </c>
      <c r="G30" s="921"/>
      <c r="H30" s="966">
        <f>SUM(H21,H29)</f>
        <v>16567</v>
      </c>
      <c r="I30" s="966">
        <f>SUM(I21,I29)</f>
        <v>16613</v>
      </c>
      <c r="J30" s="967">
        <f t="shared" si="308"/>
        <v>46</v>
      </c>
      <c r="K30" s="984">
        <f t="shared" si="309"/>
        <v>2.7766040924729883E-3</v>
      </c>
      <c r="L30" s="922"/>
      <c r="M30" s="966">
        <f>SUM(M21,M29)</f>
        <v>16567</v>
      </c>
      <c r="N30" s="966">
        <f>SUM(N21,N29)</f>
        <v>16613</v>
      </c>
      <c r="O30" s="967">
        <f t="shared" si="310"/>
        <v>46</v>
      </c>
      <c r="P30" s="931">
        <f t="shared" si="311"/>
        <v>2.7766040924729883E-3</v>
      </c>
      <c r="Q30" s="400">
        <v>11</v>
      </c>
      <c r="R30" s="866"/>
      <c r="U30" s="1309">
        <v>11</v>
      </c>
      <c r="V30" s="697" t="s">
        <v>264</v>
      </c>
      <c r="W30" s="966">
        <f>SUM(W21,W29)</f>
        <v>0</v>
      </c>
      <c r="X30" s="966">
        <f>SUM(X21,X29)</f>
        <v>16567</v>
      </c>
      <c r="Y30" s="967">
        <f t="shared" ref="Y30" si="366">SUM(X30,-W30)</f>
        <v>16567</v>
      </c>
      <c r="Z30" s="968" t="e">
        <f t="shared" ref="Z30" si="367">Y30/W30</f>
        <v>#DIV/0!</v>
      </c>
      <c r="AA30" s="921"/>
      <c r="AB30" s="966">
        <f>SUM(AB21,AB29)</f>
        <v>932</v>
      </c>
      <c r="AC30" s="966">
        <f>SUM(AC21,AC29)</f>
        <v>876</v>
      </c>
      <c r="AD30" s="967">
        <f t="shared" si="312"/>
        <v>-56</v>
      </c>
      <c r="AE30" s="964">
        <f t="shared" si="313"/>
        <v>-6.0085836909871244E-2</v>
      </c>
      <c r="AF30" s="922"/>
      <c r="AG30" s="966">
        <f>SUM(AG21,AG29)</f>
        <v>16567</v>
      </c>
      <c r="AH30" s="966">
        <f>SUM(AH21,AH29)</f>
        <v>876</v>
      </c>
      <c r="AI30" s="967">
        <f t="shared" si="314"/>
        <v>-15691</v>
      </c>
      <c r="AJ30" s="931">
        <f t="shared" si="315"/>
        <v>-0.94712380032594923</v>
      </c>
      <c r="AK30" s="1309">
        <v>11</v>
      </c>
      <c r="AL30" s="866"/>
      <c r="AN30" s="876">
        <v>11</v>
      </c>
      <c r="AO30" s="697" t="s">
        <v>264</v>
      </c>
      <c r="AP30" s="966">
        <f>SUM(AP21,AP29)</f>
        <v>0</v>
      </c>
      <c r="AQ30" s="966">
        <f>SUM(AQ21,AQ29)</f>
        <v>16567</v>
      </c>
      <c r="AR30" s="967">
        <f t="shared" ref="AR30" si="368">SUM(AQ30,-AP30)</f>
        <v>16567</v>
      </c>
      <c r="AS30" s="968" t="e">
        <f t="shared" ref="AS30" si="369">AR30/AP30</f>
        <v>#DIV/0!</v>
      </c>
      <c r="AT30" s="921"/>
      <c r="AU30" s="966">
        <f>SUM(AU21,AU29)</f>
        <v>132</v>
      </c>
      <c r="AV30" s="966">
        <f>SUM(AV21,AV29)</f>
        <v>119</v>
      </c>
      <c r="AW30" s="967">
        <f t="shared" si="316"/>
        <v>-13</v>
      </c>
      <c r="AX30" s="964">
        <f t="shared" si="317"/>
        <v>-9.8484848484848481E-2</v>
      </c>
      <c r="AY30" s="922"/>
      <c r="AZ30" s="966">
        <f>SUM(AZ21,AZ29)</f>
        <v>16567</v>
      </c>
      <c r="BA30" s="966">
        <f>SUM(BA21,BA29)</f>
        <v>119</v>
      </c>
      <c r="BB30" s="967">
        <f t="shared" si="318"/>
        <v>-16448</v>
      </c>
      <c r="BC30" s="931">
        <f t="shared" si="319"/>
        <v>-0.99281704593468945</v>
      </c>
      <c r="BD30" s="876">
        <v>11</v>
      </c>
      <c r="BE30" s="866"/>
      <c r="BH30" s="1309">
        <v>11</v>
      </c>
      <c r="BI30" s="697" t="s">
        <v>264</v>
      </c>
      <c r="BJ30" s="966">
        <f>SUM(BJ21,BJ29)</f>
        <v>0</v>
      </c>
      <c r="BK30" s="966">
        <f>SUM(BK21,BK29)</f>
        <v>16567</v>
      </c>
      <c r="BL30" s="967">
        <f t="shared" ref="BL30" si="370">SUM(BK30,-BJ30)</f>
        <v>16567</v>
      </c>
      <c r="BM30" s="968" t="e">
        <f t="shared" ref="BM30" si="371">BL30/BJ30</f>
        <v>#DIV/0!</v>
      </c>
      <c r="BN30" s="921"/>
      <c r="BO30" s="966">
        <f>SUM(BO21,BO29)</f>
        <v>1288</v>
      </c>
      <c r="BP30" s="966">
        <f>SUM(BP21,BP29)</f>
        <v>1384</v>
      </c>
      <c r="BQ30" s="967">
        <f t="shared" si="320"/>
        <v>96</v>
      </c>
      <c r="BR30" s="984">
        <f t="shared" si="321"/>
        <v>7.4534161490683232E-2</v>
      </c>
      <c r="BS30" s="922"/>
      <c r="BT30" s="966">
        <f>SUM(BT21,BT29)</f>
        <v>16567</v>
      </c>
      <c r="BU30" s="966">
        <f>SUM(BU21,BU29)</f>
        <v>1384</v>
      </c>
      <c r="BV30" s="967">
        <f t="shared" si="322"/>
        <v>-15183</v>
      </c>
      <c r="BW30" s="931">
        <f t="shared" si="323"/>
        <v>-0.91646043339168226</v>
      </c>
      <c r="BX30" s="1309">
        <v>11</v>
      </c>
      <c r="BY30" s="866"/>
      <c r="CB30" s="876">
        <v>11</v>
      </c>
      <c r="CC30" s="697" t="s">
        <v>264</v>
      </c>
      <c r="CD30" s="966">
        <f>SUM(CD21,CD29)</f>
        <v>0</v>
      </c>
      <c r="CE30" s="966">
        <f>SUM(CE21,CE29)</f>
        <v>16567</v>
      </c>
      <c r="CF30" s="967">
        <f t="shared" ref="CF30" si="372">SUM(CE30,-CD30)</f>
        <v>16567</v>
      </c>
      <c r="CG30" s="968" t="e">
        <f t="shared" ref="CG30" si="373">CF30/CD30</f>
        <v>#DIV/0!</v>
      </c>
      <c r="CH30" s="921"/>
      <c r="CI30" s="966">
        <f>SUM(CI21,CI29)</f>
        <v>296</v>
      </c>
      <c r="CJ30" s="966">
        <f>SUM(CJ21,CJ29)</f>
        <v>230</v>
      </c>
      <c r="CK30" s="967">
        <f t="shared" si="324"/>
        <v>-66</v>
      </c>
      <c r="CL30" s="964">
        <f t="shared" si="325"/>
        <v>-0.22297297297297297</v>
      </c>
      <c r="CM30" s="922"/>
      <c r="CN30" s="966">
        <f>SUM(CN21,CN29)</f>
        <v>16567</v>
      </c>
      <c r="CO30" s="966">
        <f>SUM(CO21,CO29)</f>
        <v>230</v>
      </c>
      <c r="CP30" s="967">
        <f t="shared" si="326"/>
        <v>-16337</v>
      </c>
      <c r="CQ30" s="931">
        <f t="shared" si="327"/>
        <v>-0.98611697953763511</v>
      </c>
      <c r="CR30" s="876">
        <v>11</v>
      </c>
      <c r="CS30" s="866"/>
      <c r="CU30" s="1309">
        <v>11</v>
      </c>
      <c r="CV30" s="697" t="s">
        <v>264</v>
      </c>
      <c r="CW30" s="966">
        <f>SUM(CW21,CW29)</f>
        <v>0</v>
      </c>
      <c r="CX30" s="966">
        <f>SUM(CX21,CX29)</f>
        <v>16567</v>
      </c>
      <c r="CY30" s="967">
        <f t="shared" ref="CY30" si="374">SUM(CX30,-CW30)</f>
        <v>16567</v>
      </c>
      <c r="CZ30" s="968" t="e">
        <f t="shared" ref="CZ30" si="375">CY30/CW30</f>
        <v>#DIV/0!</v>
      </c>
      <c r="DA30" s="921"/>
      <c r="DB30" s="966">
        <f>SUM(DB21,DB29)</f>
        <v>1938</v>
      </c>
      <c r="DC30" s="966">
        <f>SUM(DC21,DC29)</f>
        <v>1924</v>
      </c>
      <c r="DD30" s="967">
        <f t="shared" si="328"/>
        <v>-14</v>
      </c>
      <c r="DE30" s="964">
        <f t="shared" si="329"/>
        <v>-7.2239422084623322E-3</v>
      </c>
      <c r="DF30" s="922"/>
      <c r="DG30" s="966">
        <f>SUM(DG21,DG29)</f>
        <v>16567</v>
      </c>
      <c r="DH30" s="966">
        <f>SUM(DH21,DH29)</f>
        <v>1924</v>
      </c>
      <c r="DI30" s="967">
        <f t="shared" si="330"/>
        <v>-14643</v>
      </c>
      <c r="DJ30" s="931">
        <f t="shared" si="331"/>
        <v>-0.88386551578439065</v>
      </c>
      <c r="DK30" s="1309">
        <v>11</v>
      </c>
      <c r="DL30" s="866"/>
      <c r="DN30" s="876">
        <v>11</v>
      </c>
      <c r="DO30" s="697" t="s">
        <v>264</v>
      </c>
      <c r="DP30" s="966">
        <f>SUM(DP21,DP29)</f>
        <v>0</v>
      </c>
      <c r="DQ30" s="966">
        <f>SUM(DQ21,DQ29)</f>
        <v>16567</v>
      </c>
      <c r="DR30" s="967">
        <f t="shared" ref="DR30" si="376">SUM(DQ30,-DP30)</f>
        <v>16567</v>
      </c>
      <c r="DS30" s="968" t="e">
        <f t="shared" ref="DS30" si="377">DR30/DP30</f>
        <v>#DIV/0!</v>
      </c>
      <c r="DT30" s="921"/>
      <c r="DU30" s="966">
        <f>SUM(DU21,DU29)</f>
        <v>261</v>
      </c>
      <c r="DV30" s="966">
        <f>SUM(DV21,DV29)</f>
        <v>292</v>
      </c>
      <c r="DW30" s="967">
        <f t="shared" si="332"/>
        <v>31</v>
      </c>
      <c r="DX30" s="984">
        <f t="shared" si="333"/>
        <v>0.11877394636015326</v>
      </c>
      <c r="DY30" s="922"/>
      <c r="DZ30" s="966">
        <f>SUM(DZ21,DZ29)</f>
        <v>16567</v>
      </c>
      <c r="EA30" s="966">
        <f>SUM(EA21,EA29)</f>
        <v>292</v>
      </c>
      <c r="EB30" s="967">
        <f t="shared" si="334"/>
        <v>-16275</v>
      </c>
      <c r="EC30" s="931">
        <f t="shared" si="335"/>
        <v>-0.98237460010864974</v>
      </c>
      <c r="ED30" s="876">
        <v>11</v>
      </c>
      <c r="EE30" s="866"/>
      <c r="EG30" s="1309">
        <v>11</v>
      </c>
      <c r="EH30" s="697" t="s">
        <v>264</v>
      </c>
      <c r="EI30" s="966">
        <f>SUM(EI21,EI29)</f>
        <v>0</v>
      </c>
      <c r="EJ30" s="966">
        <f>SUM(EJ21,EJ29)</f>
        <v>16567</v>
      </c>
      <c r="EK30" s="967">
        <f t="shared" ref="EK30" si="378">SUM(EJ30,-EI30)</f>
        <v>16567</v>
      </c>
      <c r="EL30" s="968" t="e">
        <f t="shared" ref="EL30" si="379">EK30/EI30</f>
        <v>#DIV/0!</v>
      </c>
      <c r="EM30" s="921"/>
      <c r="EN30" s="966">
        <f>SUM(EN21,EN29)</f>
        <v>224</v>
      </c>
      <c r="EO30" s="966">
        <f>SUM(EO21,EO29)</f>
        <v>240</v>
      </c>
      <c r="EP30" s="967">
        <f t="shared" si="336"/>
        <v>16</v>
      </c>
      <c r="EQ30" s="984">
        <f t="shared" si="337"/>
        <v>7.1428571428571425E-2</v>
      </c>
      <c r="ER30" s="922"/>
      <c r="ES30" s="966">
        <f>SUM(ES21,ES29)</f>
        <v>16567</v>
      </c>
      <c r="ET30" s="966">
        <f>SUM(ET21,ET29)</f>
        <v>240</v>
      </c>
      <c r="EU30" s="967">
        <f t="shared" si="338"/>
        <v>-16327</v>
      </c>
      <c r="EV30" s="931">
        <f t="shared" si="339"/>
        <v>-0.98551336995231487</v>
      </c>
      <c r="EW30" s="1309">
        <v>11</v>
      </c>
      <c r="EX30" s="866"/>
      <c r="EZ30" s="876">
        <v>11</v>
      </c>
      <c r="FA30" s="697" t="s">
        <v>264</v>
      </c>
      <c r="FB30" s="966">
        <f>SUM(FB21,FB29)</f>
        <v>0</v>
      </c>
      <c r="FC30" s="966">
        <f>SUM(FC21,FC29)</f>
        <v>16567</v>
      </c>
      <c r="FD30" s="967">
        <f t="shared" ref="FD30" si="380">SUM(FC30,-FB30)</f>
        <v>16567</v>
      </c>
      <c r="FE30" s="968" t="e">
        <f t="shared" ref="FE30" si="381">FD30/FB30</f>
        <v>#DIV/0!</v>
      </c>
      <c r="FF30" s="921"/>
      <c r="FG30" s="966">
        <f>SUM(FG21,FG29)</f>
        <v>117</v>
      </c>
      <c r="FH30" s="966">
        <f>SUM(FH21,FH29)</f>
        <v>77</v>
      </c>
      <c r="FI30" s="967">
        <f t="shared" si="340"/>
        <v>-40</v>
      </c>
      <c r="FJ30" s="964">
        <f t="shared" si="341"/>
        <v>-0.34188034188034189</v>
      </c>
      <c r="FK30" s="922"/>
      <c r="FL30" s="966">
        <f>SUM(FL21,FL29)</f>
        <v>16567</v>
      </c>
      <c r="FM30" s="966">
        <f>SUM(FM21,FM29)</f>
        <v>77</v>
      </c>
      <c r="FN30" s="967">
        <f t="shared" si="342"/>
        <v>-16490</v>
      </c>
      <c r="FO30" s="931">
        <f t="shared" si="343"/>
        <v>-0.99535220619303433</v>
      </c>
      <c r="FP30" s="876">
        <v>11</v>
      </c>
      <c r="FQ30" s="866"/>
      <c r="FS30" s="1309">
        <v>11</v>
      </c>
      <c r="FT30" s="697" t="s">
        <v>264</v>
      </c>
      <c r="FU30" s="966">
        <f>SUM(FU21,FU29)</f>
        <v>0</v>
      </c>
      <c r="FV30" s="966">
        <f>SUM(FV21,FV29)</f>
        <v>16567</v>
      </c>
      <c r="FW30" s="967">
        <f t="shared" ref="FW30" si="382">SUM(FV30,-FU30)</f>
        <v>16567</v>
      </c>
      <c r="FX30" s="968" t="e">
        <f t="shared" ref="FX30" si="383">FW30/FU30</f>
        <v>#DIV/0!</v>
      </c>
      <c r="FY30" s="921"/>
      <c r="FZ30" s="966">
        <f>SUM(FZ21,FZ29)</f>
        <v>152</v>
      </c>
      <c r="GA30" s="966">
        <f>SUM(GA21,GA29)</f>
        <v>106</v>
      </c>
      <c r="GB30" s="967">
        <f t="shared" si="344"/>
        <v>-46</v>
      </c>
      <c r="GC30" s="964">
        <f t="shared" si="345"/>
        <v>-0.30263157894736842</v>
      </c>
      <c r="GD30" s="922"/>
      <c r="GE30" s="966">
        <f>SUM(GE21,GE29)</f>
        <v>16567</v>
      </c>
      <c r="GF30" s="966">
        <f>SUM(GF21,GF29)</f>
        <v>106</v>
      </c>
      <c r="GG30" s="967">
        <f t="shared" si="346"/>
        <v>-16461</v>
      </c>
      <c r="GH30" s="931">
        <f t="shared" si="347"/>
        <v>-0.99360173839560573</v>
      </c>
      <c r="GI30" s="1309">
        <v>11</v>
      </c>
      <c r="GJ30" s="866"/>
      <c r="GL30" s="876">
        <v>11</v>
      </c>
      <c r="GM30" s="697" t="s">
        <v>264</v>
      </c>
      <c r="GN30" s="966">
        <f>SUM(GN21,GN29)</f>
        <v>0</v>
      </c>
      <c r="GO30" s="966">
        <f>SUM(GO21,GO29)</f>
        <v>16567</v>
      </c>
      <c r="GP30" s="967">
        <f t="shared" ref="GP30" si="384">SUM(GO30,-GN30)</f>
        <v>16567</v>
      </c>
      <c r="GQ30" s="968" t="e">
        <f t="shared" ref="GQ30" si="385">GP30/GN30</f>
        <v>#DIV/0!</v>
      </c>
      <c r="GR30" s="921"/>
      <c r="GS30" s="966">
        <f>SUM(GS21,GS29)</f>
        <v>8</v>
      </c>
      <c r="GT30" s="966">
        <f>SUM(GT21,GT29)</f>
        <v>5</v>
      </c>
      <c r="GU30" s="967">
        <f t="shared" si="348"/>
        <v>-3</v>
      </c>
      <c r="GV30" s="964">
        <f t="shared" si="349"/>
        <v>-0.375</v>
      </c>
      <c r="GW30" s="922"/>
      <c r="GX30" s="966">
        <f>SUM(GX21,GX29)</f>
        <v>16567</v>
      </c>
      <c r="GY30" s="966">
        <f>SUM(GY21,GY29)</f>
        <v>5</v>
      </c>
      <c r="GZ30" s="967">
        <f t="shared" si="350"/>
        <v>-16562</v>
      </c>
      <c r="HA30" s="931">
        <f t="shared" si="351"/>
        <v>-0.99969819520733993</v>
      </c>
      <c r="HB30" s="876">
        <v>11</v>
      </c>
      <c r="HC30" s="866"/>
      <c r="HE30" s="1309">
        <v>11</v>
      </c>
      <c r="HF30" s="697" t="s">
        <v>264</v>
      </c>
      <c r="HG30" s="966">
        <f>SUM(HG21,HG29)</f>
        <v>0</v>
      </c>
      <c r="HH30" s="966">
        <f>SUM(HH21,HH29)</f>
        <v>16567</v>
      </c>
      <c r="HI30" s="967">
        <f t="shared" ref="HI30" si="386">SUM(HH30,-HG30)</f>
        <v>16567</v>
      </c>
      <c r="HJ30" s="968" t="e">
        <f t="shared" ref="HJ30" si="387">HI30/HG30</f>
        <v>#DIV/0!</v>
      </c>
      <c r="HK30" s="921"/>
      <c r="HL30" s="966">
        <f>SUM(HL21,HL29)</f>
        <v>30</v>
      </c>
      <c r="HM30" s="966">
        <f>SUM(HM21,HM29)</f>
        <v>21</v>
      </c>
      <c r="HN30" s="967">
        <f t="shared" si="352"/>
        <v>-9</v>
      </c>
      <c r="HO30" s="964">
        <f t="shared" si="353"/>
        <v>-0.3</v>
      </c>
      <c r="HP30" s="922"/>
      <c r="HQ30" s="966">
        <f>SUM(HQ21,HQ29)</f>
        <v>16567</v>
      </c>
      <c r="HR30" s="966">
        <f>SUM(HR21,HR29)</f>
        <v>21</v>
      </c>
      <c r="HS30" s="967">
        <f t="shared" si="354"/>
        <v>-16546</v>
      </c>
      <c r="HT30" s="931">
        <f t="shared" si="355"/>
        <v>-0.9987324198708275</v>
      </c>
      <c r="HU30" s="1309">
        <v>11</v>
      </c>
      <c r="HV30" s="866"/>
      <c r="HX30" s="876">
        <v>11</v>
      </c>
      <c r="HY30" s="697" t="s">
        <v>264</v>
      </c>
      <c r="HZ30" s="966">
        <f>SUM(HZ21,HZ29)</f>
        <v>0</v>
      </c>
      <c r="IA30" s="966">
        <f>SUM(IA21,IA29)</f>
        <v>16567</v>
      </c>
      <c r="IB30" s="967">
        <f t="shared" ref="IB30" si="388">SUM(IA30,-HZ30)</f>
        <v>16567</v>
      </c>
      <c r="IC30" s="968" t="e">
        <f t="shared" ref="IC30" si="389">IB30/HZ30</f>
        <v>#DIV/0!</v>
      </c>
      <c r="ID30" s="921"/>
      <c r="IE30" s="966">
        <f>SUM(IE21,IE29)</f>
        <v>223</v>
      </c>
      <c r="IF30" s="966">
        <f>SUM(IF21,IF29)</f>
        <v>232</v>
      </c>
      <c r="IG30" s="967">
        <f t="shared" si="356"/>
        <v>9</v>
      </c>
      <c r="IH30" s="984">
        <f t="shared" si="357"/>
        <v>4.0358744394618833E-2</v>
      </c>
      <c r="II30" s="922"/>
      <c r="IJ30" s="966">
        <f>SUM(IJ21,IJ29)</f>
        <v>16567</v>
      </c>
      <c r="IK30" s="966">
        <f>SUM(IK21,IK29)</f>
        <v>232</v>
      </c>
      <c r="IL30" s="967">
        <f t="shared" si="358"/>
        <v>-16335</v>
      </c>
      <c r="IM30" s="931">
        <f t="shared" si="359"/>
        <v>-0.98599625762057097</v>
      </c>
      <c r="IN30" s="876">
        <v>11</v>
      </c>
      <c r="IO30" s="866"/>
      <c r="IQ30" s="1314">
        <v>11</v>
      </c>
      <c r="IR30" s="697" t="s">
        <v>264</v>
      </c>
      <c r="IS30" s="966">
        <f>SUM(IS21,IS29)</f>
        <v>0</v>
      </c>
      <c r="IT30" s="966">
        <f>SUM(IT21,IT29)</f>
        <v>16567</v>
      </c>
      <c r="IU30" s="967">
        <f t="shared" ref="IU30" si="390">SUM(IT30,-IS30)</f>
        <v>16567</v>
      </c>
      <c r="IV30" s="968" t="e">
        <f t="shared" ref="IV30" si="391">IU30/IS30</f>
        <v>#DIV/0!</v>
      </c>
      <c r="IW30" s="921"/>
      <c r="IX30" s="966">
        <f>SUM(IX21,IX29)</f>
        <v>5601</v>
      </c>
      <c r="IY30" s="966">
        <f>SUM(IY21,IY29)</f>
        <v>5506</v>
      </c>
      <c r="IZ30" s="967">
        <f t="shared" si="360"/>
        <v>-95</v>
      </c>
      <c r="JA30" s="964">
        <f t="shared" si="361"/>
        <v>-1.6961256918407427E-2</v>
      </c>
      <c r="JB30" s="922"/>
      <c r="JC30" s="966">
        <f>SUM(JC21,JC29)</f>
        <v>16567</v>
      </c>
      <c r="JD30" s="966">
        <f>SUM(JD21,JD29)</f>
        <v>5506</v>
      </c>
      <c r="JE30" s="967">
        <f t="shared" si="362"/>
        <v>-11061</v>
      </c>
      <c r="JF30" s="931">
        <f t="shared" si="363"/>
        <v>-0.66765256232268966</v>
      </c>
      <c r="JG30" s="1314">
        <v>11</v>
      </c>
      <c r="JH30" s="866"/>
    </row>
    <row r="31" spans="1:268" hidden="1">
      <c r="A31" s="400"/>
      <c r="B31" s="279"/>
      <c r="C31" s="867"/>
      <c r="D31" s="867"/>
      <c r="E31" s="279"/>
      <c r="F31" s="948"/>
      <c r="G31" s="969"/>
      <c r="H31" s="867"/>
      <c r="I31" s="867"/>
      <c r="J31" s="279"/>
      <c r="K31" s="948"/>
      <c r="L31" s="922"/>
      <c r="M31" s="867"/>
      <c r="N31" s="867"/>
      <c r="O31" s="279"/>
      <c r="P31" s="945"/>
      <c r="Q31" s="400"/>
      <c r="R31" s="866"/>
      <c r="U31" s="1309"/>
      <c r="V31" s="279"/>
      <c r="W31" s="867"/>
      <c r="X31" s="867"/>
      <c r="Y31" s="279"/>
      <c r="Z31" s="948"/>
      <c r="AA31" s="969"/>
      <c r="AB31" s="867"/>
      <c r="AC31" s="867"/>
      <c r="AD31" s="279"/>
      <c r="AE31" s="948"/>
      <c r="AF31" s="922"/>
      <c r="AG31" s="867"/>
      <c r="AH31" s="867"/>
      <c r="AI31" s="279"/>
      <c r="AJ31" s="945"/>
      <c r="AK31" s="1309"/>
      <c r="AL31" s="866"/>
      <c r="AN31" s="876"/>
      <c r="AO31" s="279"/>
      <c r="AP31" s="867"/>
      <c r="AQ31" s="867"/>
      <c r="AR31" s="279"/>
      <c r="AS31" s="948"/>
      <c r="AT31" s="969"/>
      <c r="AU31" s="867"/>
      <c r="AV31" s="867"/>
      <c r="AW31" s="279"/>
      <c r="AX31" s="948"/>
      <c r="AY31" s="922"/>
      <c r="AZ31" s="867"/>
      <c r="BA31" s="867"/>
      <c r="BB31" s="279"/>
      <c r="BC31" s="945"/>
      <c r="BD31" s="876"/>
      <c r="BE31" s="866"/>
      <c r="BH31" s="400"/>
      <c r="BI31" s="279"/>
      <c r="BJ31" s="867"/>
      <c r="BK31" s="867"/>
      <c r="BL31" s="279"/>
      <c r="BM31" s="948"/>
      <c r="BN31" s="969"/>
      <c r="BO31" s="867"/>
      <c r="BP31" s="867"/>
      <c r="BQ31" s="279"/>
      <c r="BR31" s="948"/>
      <c r="BS31" s="922"/>
      <c r="BT31" s="867"/>
      <c r="BU31" s="867"/>
      <c r="BV31" s="279"/>
      <c r="BW31" s="945"/>
      <c r="BX31" s="400"/>
      <c r="BY31" s="866"/>
      <c r="CB31" s="876"/>
      <c r="CC31" s="279"/>
      <c r="CD31" s="867"/>
      <c r="CE31" s="867"/>
      <c r="CF31" s="279"/>
      <c r="CG31" s="948"/>
      <c r="CH31" s="969"/>
      <c r="CI31" s="867"/>
      <c r="CJ31" s="867"/>
      <c r="CK31" s="279"/>
      <c r="CL31" s="948"/>
      <c r="CM31" s="922"/>
      <c r="CN31" s="867"/>
      <c r="CO31" s="867"/>
      <c r="CP31" s="279"/>
      <c r="CQ31" s="945"/>
      <c r="CR31" s="876"/>
      <c r="CS31" s="866"/>
      <c r="CU31" s="400"/>
      <c r="CV31" s="279"/>
      <c r="CW31" s="867"/>
      <c r="CX31" s="867"/>
      <c r="CY31" s="279"/>
      <c r="CZ31" s="948"/>
      <c r="DA31" s="969"/>
      <c r="DB31" s="867"/>
      <c r="DC31" s="867"/>
      <c r="DD31" s="279"/>
      <c r="DE31" s="948"/>
      <c r="DF31" s="922"/>
      <c r="DG31" s="867"/>
      <c r="DH31" s="867"/>
      <c r="DI31" s="279"/>
      <c r="DJ31" s="945"/>
      <c r="DK31" s="400"/>
      <c r="DL31" s="866"/>
      <c r="DN31" s="876"/>
      <c r="DO31" s="279"/>
      <c r="DP31" s="867"/>
      <c r="DQ31" s="867"/>
      <c r="DR31" s="279"/>
      <c r="DS31" s="948"/>
      <c r="DT31" s="969"/>
      <c r="DU31" s="867"/>
      <c r="DV31" s="867"/>
      <c r="DW31" s="279"/>
      <c r="DX31" s="948"/>
      <c r="DY31" s="922"/>
      <c r="DZ31" s="867"/>
      <c r="EA31" s="867"/>
      <c r="EB31" s="279"/>
      <c r="EC31" s="945"/>
      <c r="ED31" s="876"/>
      <c r="EE31" s="866"/>
      <c r="EG31" s="400"/>
      <c r="EH31" s="279"/>
      <c r="EI31" s="867"/>
      <c r="EJ31" s="867"/>
      <c r="EK31" s="279"/>
      <c r="EL31" s="948"/>
      <c r="EM31" s="969"/>
      <c r="EN31" s="867"/>
      <c r="EO31" s="867"/>
      <c r="EP31" s="279"/>
      <c r="EQ31" s="948"/>
      <c r="ER31" s="922"/>
      <c r="ES31" s="867"/>
      <c r="ET31" s="867"/>
      <c r="EU31" s="279"/>
      <c r="EV31" s="945"/>
      <c r="EW31" s="400"/>
      <c r="EX31" s="866"/>
      <c r="EZ31" s="876"/>
      <c r="FA31" s="279"/>
      <c r="FB31" s="867"/>
      <c r="FC31" s="867"/>
      <c r="FD31" s="279"/>
      <c r="FE31" s="948"/>
      <c r="FF31" s="969"/>
      <c r="FG31" s="867"/>
      <c r="FH31" s="867"/>
      <c r="FI31" s="279"/>
      <c r="FJ31" s="948"/>
      <c r="FK31" s="922"/>
      <c r="FL31" s="867"/>
      <c r="FM31" s="867"/>
      <c r="FN31" s="279"/>
      <c r="FO31" s="945"/>
      <c r="FP31" s="876"/>
      <c r="FQ31" s="866"/>
      <c r="FS31" s="400"/>
      <c r="FT31" s="279"/>
      <c r="FU31" s="867"/>
      <c r="FV31" s="867"/>
      <c r="FW31" s="279"/>
      <c r="FX31" s="948"/>
      <c r="FY31" s="969"/>
      <c r="FZ31" s="867"/>
      <c r="GA31" s="867"/>
      <c r="GB31" s="279"/>
      <c r="GC31" s="948"/>
      <c r="GD31" s="922"/>
      <c r="GE31" s="867"/>
      <c r="GF31" s="867"/>
      <c r="GG31" s="279"/>
      <c r="GH31" s="945"/>
      <c r="GI31" s="400"/>
      <c r="GJ31" s="866"/>
      <c r="GL31" s="876"/>
      <c r="GM31" s="279"/>
      <c r="GN31" s="867"/>
      <c r="GO31" s="867"/>
      <c r="GP31" s="279"/>
      <c r="GQ31" s="948"/>
      <c r="GR31" s="969"/>
      <c r="GS31" s="867"/>
      <c r="GT31" s="867"/>
      <c r="GU31" s="279"/>
      <c r="GV31" s="948"/>
      <c r="GW31" s="922"/>
      <c r="GX31" s="867"/>
      <c r="GY31" s="867"/>
      <c r="GZ31" s="279"/>
      <c r="HA31" s="945"/>
      <c r="HB31" s="876"/>
      <c r="HC31" s="866"/>
      <c r="HE31" s="400"/>
      <c r="HF31" s="279"/>
      <c r="HG31" s="867"/>
      <c r="HH31" s="867"/>
      <c r="HI31" s="279"/>
      <c r="HJ31" s="948"/>
      <c r="HK31" s="969"/>
      <c r="HL31" s="867"/>
      <c r="HM31" s="867"/>
      <c r="HN31" s="279"/>
      <c r="HO31" s="948"/>
      <c r="HP31" s="922"/>
      <c r="HQ31" s="867"/>
      <c r="HR31" s="867"/>
      <c r="HS31" s="279"/>
      <c r="HT31" s="945"/>
      <c r="HU31" s="400"/>
      <c r="HV31" s="866"/>
      <c r="HX31" s="876"/>
      <c r="HY31" s="279"/>
      <c r="HZ31" s="867"/>
      <c r="IA31" s="867"/>
      <c r="IB31" s="279"/>
      <c r="IC31" s="948"/>
      <c r="ID31" s="969"/>
      <c r="IE31" s="867"/>
      <c r="IF31" s="867"/>
      <c r="IG31" s="279"/>
      <c r="IH31" s="948"/>
      <c r="II31" s="922"/>
      <c r="IJ31" s="867"/>
      <c r="IK31" s="867"/>
      <c r="IL31" s="279"/>
      <c r="IM31" s="945"/>
      <c r="IN31" s="876"/>
      <c r="IO31" s="866"/>
      <c r="IQ31" s="1314"/>
      <c r="IR31" s="279"/>
      <c r="IS31" s="867"/>
      <c r="IT31" s="867"/>
      <c r="IU31" s="279"/>
      <c r="IV31" s="948"/>
      <c r="IW31" s="969"/>
      <c r="IX31" s="867"/>
      <c r="IY31" s="867"/>
      <c r="IZ31" s="279"/>
      <c r="JA31" s="948"/>
      <c r="JB31" s="922"/>
      <c r="JC31" s="867"/>
      <c r="JD31" s="867"/>
      <c r="JE31" s="279"/>
      <c r="JF31" s="945"/>
      <c r="JG31" s="1314"/>
      <c r="JH31" s="866"/>
    </row>
    <row r="32" spans="1:268" hidden="1">
      <c r="A32" s="400"/>
      <c r="B32" s="279"/>
      <c r="C32" s="867"/>
      <c r="D32" s="867"/>
      <c r="E32" s="279"/>
      <c r="F32" s="948"/>
      <c r="G32" s="969"/>
      <c r="H32" s="867"/>
      <c r="I32" s="867"/>
      <c r="J32" s="279"/>
      <c r="K32" s="948"/>
      <c r="L32" s="922"/>
      <c r="M32" s="867"/>
      <c r="N32" s="867"/>
      <c r="O32" s="279"/>
      <c r="P32" s="945"/>
      <c r="Q32" s="400"/>
      <c r="R32" s="866"/>
      <c r="U32" s="1309"/>
      <c r="V32" s="279"/>
      <c r="W32" s="867"/>
      <c r="X32" s="867"/>
      <c r="Y32" s="279"/>
      <c r="Z32" s="948"/>
      <c r="AA32" s="969"/>
      <c r="AB32" s="867"/>
      <c r="AC32" s="867"/>
      <c r="AD32" s="279"/>
      <c r="AE32" s="948"/>
      <c r="AF32" s="922"/>
      <c r="AG32" s="867"/>
      <c r="AH32" s="867"/>
      <c r="AI32" s="279"/>
      <c r="AJ32" s="945"/>
      <c r="AK32" s="1309"/>
      <c r="AL32" s="866"/>
      <c r="AN32" s="876"/>
      <c r="AO32" s="279"/>
      <c r="AP32" s="867"/>
      <c r="AQ32" s="867"/>
      <c r="AR32" s="279"/>
      <c r="AS32" s="948"/>
      <c r="AT32" s="969"/>
      <c r="AU32" s="867"/>
      <c r="AV32" s="867"/>
      <c r="AW32" s="279"/>
      <c r="AX32" s="948"/>
      <c r="AY32" s="922"/>
      <c r="AZ32" s="867"/>
      <c r="BA32" s="867"/>
      <c r="BB32" s="279"/>
      <c r="BC32" s="945"/>
      <c r="BD32" s="876"/>
      <c r="BE32" s="866"/>
      <c r="BH32" s="400"/>
      <c r="BI32" s="279"/>
      <c r="BJ32" s="867"/>
      <c r="BK32" s="867"/>
      <c r="BL32" s="279"/>
      <c r="BM32" s="948"/>
      <c r="BN32" s="969"/>
      <c r="BO32" s="867"/>
      <c r="BP32" s="867"/>
      <c r="BQ32" s="279"/>
      <c r="BR32" s="948"/>
      <c r="BS32" s="922"/>
      <c r="BT32" s="867"/>
      <c r="BU32" s="867"/>
      <c r="BV32" s="279"/>
      <c r="BW32" s="945"/>
      <c r="BX32" s="400"/>
      <c r="BY32" s="866"/>
      <c r="CB32" s="876"/>
      <c r="CC32" s="279"/>
      <c r="CD32" s="867"/>
      <c r="CE32" s="867"/>
      <c r="CF32" s="279"/>
      <c r="CG32" s="948"/>
      <c r="CH32" s="969"/>
      <c r="CI32" s="867"/>
      <c r="CJ32" s="867"/>
      <c r="CK32" s="279"/>
      <c r="CL32" s="948"/>
      <c r="CM32" s="922"/>
      <c r="CN32" s="867"/>
      <c r="CO32" s="867"/>
      <c r="CP32" s="279"/>
      <c r="CQ32" s="945"/>
      <c r="CR32" s="876"/>
      <c r="CS32" s="866"/>
      <c r="CU32" s="400"/>
      <c r="CV32" s="279"/>
      <c r="CW32" s="867"/>
      <c r="CX32" s="867"/>
      <c r="CY32" s="279"/>
      <c r="CZ32" s="948"/>
      <c r="DA32" s="969"/>
      <c r="DB32" s="867"/>
      <c r="DC32" s="867"/>
      <c r="DD32" s="279"/>
      <c r="DE32" s="948"/>
      <c r="DF32" s="922"/>
      <c r="DG32" s="867"/>
      <c r="DH32" s="867"/>
      <c r="DI32" s="279"/>
      <c r="DJ32" s="945"/>
      <c r="DK32" s="400"/>
      <c r="DL32" s="866"/>
      <c r="DN32" s="876"/>
      <c r="DO32" s="279"/>
      <c r="DP32" s="867"/>
      <c r="DQ32" s="867"/>
      <c r="DR32" s="279"/>
      <c r="DS32" s="948"/>
      <c r="DT32" s="969"/>
      <c r="DU32" s="867"/>
      <c r="DV32" s="867"/>
      <c r="DW32" s="279"/>
      <c r="DX32" s="948"/>
      <c r="DY32" s="922"/>
      <c r="DZ32" s="867"/>
      <c r="EA32" s="867"/>
      <c r="EB32" s="279"/>
      <c r="EC32" s="945"/>
      <c r="ED32" s="876"/>
      <c r="EE32" s="866"/>
      <c r="EG32" s="400"/>
      <c r="EH32" s="279"/>
      <c r="EI32" s="867"/>
      <c r="EJ32" s="867"/>
      <c r="EK32" s="279"/>
      <c r="EL32" s="948"/>
      <c r="EM32" s="969"/>
      <c r="EN32" s="867"/>
      <c r="EO32" s="867"/>
      <c r="EP32" s="279"/>
      <c r="EQ32" s="948"/>
      <c r="ER32" s="922"/>
      <c r="ES32" s="867"/>
      <c r="ET32" s="867"/>
      <c r="EU32" s="279"/>
      <c r="EV32" s="945"/>
      <c r="EW32" s="400"/>
      <c r="EX32" s="866"/>
      <c r="EZ32" s="876"/>
      <c r="FA32" s="279"/>
      <c r="FB32" s="867"/>
      <c r="FC32" s="867"/>
      <c r="FD32" s="279"/>
      <c r="FE32" s="948"/>
      <c r="FF32" s="969"/>
      <c r="FG32" s="867"/>
      <c r="FH32" s="867"/>
      <c r="FI32" s="279"/>
      <c r="FJ32" s="948"/>
      <c r="FK32" s="922"/>
      <c r="FL32" s="867"/>
      <c r="FM32" s="867"/>
      <c r="FN32" s="279"/>
      <c r="FO32" s="945"/>
      <c r="FP32" s="876"/>
      <c r="FQ32" s="866"/>
      <c r="FS32" s="400"/>
      <c r="FT32" s="279"/>
      <c r="FU32" s="867"/>
      <c r="FV32" s="867"/>
      <c r="FW32" s="279"/>
      <c r="FX32" s="948"/>
      <c r="FY32" s="969"/>
      <c r="FZ32" s="867"/>
      <c r="GA32" s="867"/>
      <c r="GB32" s="279"/>
      <c r="GC32" s="948"/>
      <c r="GD32" s="922"/>
      <c r="GE32" s="867"/>
      <c r="GF32" s="867"/>
      <c r="GG32" s="279"/>
      <c r="GH32" s="945"/>
      <c r="GI32" s="400"/>
      <c r="GJ32" s="866"/>
      <c r="GL32" s="876"/>
      <c r="GM32" s="279"/>
      <c r="GN32" s="867"/>
      <c r="GO32" s="867"/>
      <c r="GP32" s="279"/>
      <c r="GQ32" s="948"/>
      <c r="GR32" s="969"/>
      <c r="GS32" s="867"/>
      <c r="GT32" s="867"/>
      <c r="GU32" s="279"/>
      <c r="GV32" s="948"/>
      <c r="GW32" s="922"/>
      <c r="GX32" s="867"/>
      <c r="GY32" s="867"/>
      <c r="GZ32" s="279"/>
      <c r="HA32" s="945"/>
      <c r="HB32" s="876"/>
      <c r="HC32" s="866"/>
      <c r="HE32" s="400"/>
      <c r="HF32" s="279"/>
      <c r="HG32" s="867"/>
      <c r="HH32" s="867"/>
      <c r="HI32" s="279"/>
      <c r="HJ32" s="948"/>
      <c r="HK32" s="969"/>
      <c r="HL32" s="867"/>
      <c r="HM32" s="867"/>
      <c r="HN32" s="279"/>
      <c r="HO32" s="948"/>
      <c r="HP32" s="922"/>
      <c r="HQ32" s="867"/>
      <c r="HR32" s="867"/>
      <c r="HS32" s="279"/>
      <c r="HT32" s="945"/>
      <c r="HU32" s="400"/>
      <c r="HV32" s="866"/>
      <c r="HX32" s="876"/>
      <c r="HY32" s="279"/>
      <c r="HZ32" s="867"/>
      <c r="IA32" s="867"/>
      <c r="IB32" s="279"/>
      <c r="IC32" s="948"/>
      <c r="ID32" s="969"/>
      <c r="IE32" s="867"/>
      <c r="IF32" s="867"/>
      <c r="IG32" s="279"/>
      <c r="IH32" s="948"/>
      <c r="II32" s="922"/>
      <c r="IJ32" s="867"/>
      <c r="IK32" s="867"/>
      <c r="IL32" s="279"/>
      <c r="IM32" s="945"/>
      <c r="IN32" s="876"/>
      <c r="IO32" s="866"/>
      <c r="IQ32" s="1314"/>
      <c r="IR32" s="279"/>
      <c r="IS32" s="867"/>
      <c r="IT32" s="867"/>
      <c r="IU32" s="279"/>
      <c r="IV32" s="948"/>
      <c r="IW32" s="969"/>
      <c r="IX32" s="867"/>
      <c r="IY32" s="867"/>
      <c r="IZ32" s="279"/>
      <c r="JA32" s="948"/>
      <c r="JB32" s="922"/>
      <c r="JC32" s="867"/>
      <c r="JD32" s="867"/>
      <c r="JE32" s="279"/>
      <c r="JF32" s="945"/>
      <c r="JG32" s="1314"/>
      <c r="JH32" s="866"/>
    </row>
    <row r="33" spans="1:268" hidden="1">
      <c r="A33" s="400"/>
      <c r="B33" s="951"/>
      <c r="C33" s="399"/>
      <c r="D33" s="666"/>
      <c r="E33" s="953"/>
      <c r="F33" s="954"/>
      <c r="G33" s="921"/>
      <c r="H33" s="666"/>
      <c r="I33" s="666"/>
      <c r="J33" s="953"/>
      <c r="K33" s="954"/>
      <c r="L33" s="922"/>
      <c r="M33" s="666"/>
      <c r="N33" s="666"/>
      <c r="O33" s="953"/>
      <c r="P33" s="945"/>
      <c r="Q33" s="400"/>
      <c r="R33" s="866"/>
      <c r="U33" s="1309"/>
      <c r="V33" s="951"/>
      <c r="W33" s="399"/>
      <c r="X33" s="666"/>
      <c r="Y33" s="953"/>
      <c r="Z33" s="954"/>
      <c r="AA33" s="921"/>
      <c r="AB33" s="666"/>
      <c r="AC33" s="666"/>
      <c r="AD33" s="953"/>
      <c r="AE33" s="954"/>
      <c r="AF33" s="922"/>
      <c r="AG33" s="666"/>
      <c r="AH33" s="666"/>
      <c r="AI33" s="953"/>
      <c r="AJ33" s="945"/>
      <c r="AK33" s="1309"/>
      <c r="AL33" s="866"/>
      <c r="AN33" s="876"/>
      <c r="AO33" s="951"/>
      <c r="AP33" s="399"/>
      <c r="AQ33" s="666"/>
      <c r="AR33" s="953"/>
      <c r="AS33" s="954"/>
      <c r="AT33" s="921"/>
      <c r="AU33" s="666"/>
      <c r="AV33" s="666"/>
      <c r="AW33" s="953"/>
      <c r="AX33" s="954"/>
      <c r="AY33" s="922"/>
      <c r="AZ33" s="666"/>
      <c r="BA33" s="666"/>
      <c r="BB33" s="953"/>
      <c r="BC33" s="945"/>
      <c r="BD33" s="876"/>
      <c r="BE33" s="866"/>
      <c r="BH33" s="400"/>
      <c r="BI33" s="951"/>
      <c r="BJ33" s="399"/>
      <c r="BK33" s="666"/>
      <c r="BL33" s="953"/>
      <c r="BM33" s="954"/>
      <c r="BN33" s="921"/>
      <c r="BO33" s="666"/>
      <c r="BP33" s="666"/>
      <c r="BQ33" s="953"/>
      <c r="BR33" s="954"/>
      <c r="BS33" s="922"/>
      <c r="BT33" s="666"/>
      <c r="BU33" s="666"/>
      <c r="BV33" s="953"/>
      <c r="BW33" s="945"/>
      <c r="BX33" s="400"/>
      <c r="BY33" s="866"/>
      <c r="CB33" s="876"/>
      <c r="CC33" s="951"/>
      <c r="CD33" s="399"/>
      <c r="CE33" s="666"/>
      <c r="CF33" s="953"/>
      <c r="CG33" s="954"/>
      <c r="CH33" s="921"/>
      <c r="CI33" s="666"/>
      <c r="CJ33" s="666"/>
      <c r="CK33" s="953"/>
      <c r="CL33" s="954"/>
      <c r="CM33" s="922"/>
      <c r="CN33" s="666"/>
      <c r="CO33" s="666"/>
      <c r="CP33" s="953"/>
      <c r="CQ33" s="945"/>
      <c r="CR33" s="876"/>
      <c r="CS33" s="866"/>
      <c r="CU33" s="400"/>
      <c r="CV33" s="951"/>
      <c r="CW33" s="399"/>
      <c r="CX33" s="666"/>
      <c r="CY33" s="953"/>
      <c r="CZ33" s="954"/>
      <c r="DA33" s="921"/>
      <c r="DB33" s="666"/>
      <c r="DC33" s="666"/>
      <c r="DD33" s="953"/>
      <c r="DE33" s="954"/>
      <c r="DF33" s="922"/>
      <c r="DG33" s="666"/>
      <c r="DH33" s="666"/>
      <c r="DI33" s="953"/>
      <c r="DJ33" s="945"/>
      <c r="DK33" s="400"/>
      <c r="DL33" s="866"/>
      <c r="DN33" s="876"/>
      <c r="DO33" s="951"/>
      <c r="DP33" s="399"/>
      <c r="DQ33" s="666"/>
      <c r="DR33" s="953"/>
      <c r="DS33" s="954"/>
      <c r="DT33" s="921"/>
      <c r="DU33" s="666"/>
      <c r="DV33" s="666"/>
      <c r="DW33" s="953"/>
      <c r="DX33" s="954"/>
      <c r="DY33" s="922"/>
      <c r="DZ33" s="666"/>
      <c r="EA33" s="666"/>
      <c r="EB33" s="953"/>
      <c r="EC33" s="945"/>
      <c r="ED33" s="876"/>
      <c r="EE33" s="866"/>
      <c r="EG33" s="400"/>
      <c r="EH33" s="951"/>
      <c r="EI33" s="399"/>
      <c r="EJ33" s="666"/>
      <c r="EK33" s="953"/>
      <c r="EL33" s="954"/>
      <c r="EM33" s="921"/>
      <c r="EN33" s="666"/>
      <c r="EO33" s="666"/>
      <c r="EP33" s="953"/>
      <c r="EQ33" s="954"/>
      <c r="ER33" s="922"/>
      <c r="ES33" s="666"/>
      <c r="ET33" s="666"/>
      <c r="EU33" s="953"/>
      <c r="EV33" s="945"/>
      <c r="EW33" s="400"/>
      <c r="EX33" s="866"/>
      <c r="EZ33" s="876"/>
      <c r="FA33" s="951"/>
      <c r="FB33" s="399"/>
      <c r="FC33" s="666"/>
      <c r="FD33" s="953"/>
      <c r="FE33" s="954"/>
      <c r="FF33" s="921"/>
      <c r="FG33" s="666"/>
      <c r="FH33" s="666"/>
      <c r="FI33" s="953"/>
      <c r="FJ33" s="954"/>
      <c r="FK33" s="922"/>
      <c r="FL33" s="666"/>
      <c r="FM33" s="666"/>
      <c r="FN33" s="953"/>
      <c r="FO33" s="945"/>
      <c r="FP33" s="876"/>
      <c r="FQ33" s="866"/>
      <c r="FS33" s="400"/>
      <c r="FT33" s="951"/>
      <c r="FU33" s="399"/>
      <c r="FV33" s="666"/>
      <c r="FW33" s="953"/>
      <c r="FX33" s="954"/>
      <c r="FY33" s="921"/>
      <c r="FZ33" s="666"/>
      <c r="GA33" s="666"/>
      <c r="GB33" s="953"/>
      <c r="GC33" s="954"/>
      <c r="GD33" s="922"/>
      <c r="GE33" s="666"/>
      <c r="GF33" s="666"/>
      <c r="GG33" s="953"/>
      <c r="GH33" s="945"/>
      <c r="GI33" s="400"/>
      <c r="GJ33" s="866"/>
      <c r="GL33" s="876"/>
      <c r="GM33" s="951"/>
      <c r="GN33" s="399"/>
      <c r="GO33" s="666"/>
      <c r="GP33" s="953"/>
      <c r="GQ33" s="954"/>
      <c r="GR33" s="921"/>
      <c r="GS33" s="666"/>
      <c r="GT33" s="666"/>
      <c r="GU33" s="953"/>
      <c r="GV33" s="954"/>
      <c r="GW33" s="922"/>
      <c r="GX33" s="666"/>
      <c r="GY33" s="666"/>
      <c r="GZ33" s="953"/>
      <c r="HA33" s="945"/>
      <c r="HB33" s="876"/>
      <c r="HC33" s="866"/>
      <c r="HE33" s="400"/>
      <c r="HF33" s="951"/>
      <c r="HG33" s="399"/>
      <c r="HH33" s="666"/>
      <c r="HI33" s="953"/>
      <c r="HJ33" s="954"/>
      <c r="HK33" s="921"/>
      <c r="HL33" s="666"/>
      <c r="HM33" s="666"/>
      <c r="HN33" s="953"/>
      <c r="HO33" s="954"/>
      <c r="HP33" s="922"/>
      <c r="HQ33" s="666"/>
      <c r="HR33" s="666"/>
      <c r="HS33" s="953"/>
      <c r="HT33" s="945"/>
      <c r="HU33" s="400"/>
      <c r="HV33" s="866"/>
      <c r="HX33" s="876"/>
      <c r="HY33" s="951"/>
      <c r="HZ33" s="399"/>
      <c r="IA33" s="666"/>
      <c r="IB33" s="953"/>
      <c r="IC33" s="954"/>
      <c r="ID33" s="921"/>
      <c r="IE33" s="666"/>
      <c r="IF33" s="666"/>
      <c r="IG33" s="953"/>
      <c r="IH33" s="954"/>
      <c r="II33" s="922"/>
      <c r="IJ33" s="666"/>
      <c r="IK33" s="666"/>
      <c r="IL33" s="953"/>
      <c r="IM33" s="945"/>
      <c r="IN33" s="876"/>
      <c r="IO33" s="866"/>
      <c r="IQ33" s="1314"/>
      <c r="IR33" s="951"/>
      <c r="IS33" s="399"/>
      <c r="IT33" s="666"/>
      <c r="IU33" s="953"/>
      <c r="IV33" s="954"/>
      <c r="IW33" s="921"/>
      <c r="IX33" s="666"/>
      <c r="IY33" s="666"/>
      <c r="IZ33" s="953"/>
      <c r="JA33" s="954"/>
      <c r="JB33" s="922"/>
      <c r="JC33" s="666"/>
      <c r="JD33" s="666"/>
      <c r="JE33" s="953"/>
      <c r="JF33" s="945"/>
      <c r="JG33" s="1314"/>
      <c r="JH33" s="866"/>
    </row>
    <row r="34" spans="1:268" hidden="1">
      <c r="A34" s="400">
        <v>21</v>
      </c>
      <c r="B34" s="985" t="s">
        <v>265</v>
      </c>
      <c r="C34" s="966">
        <f>SUM(C16,C30)</f>
        <v>0</v>
      </c>
      <c r="D34" s="966">
        <f>SUM(D16,D30)</f>
        <v>77235</v>
      </c>
      <c r="E34" s="260">
        <f>SUM(D34,-C34)</f>
        <v>77235</v>
      </c>
      <c r="F34" s="986" t="e">
        <f t="shared" ref="F34" si="392">E34/C34</f>
        <v>#DIV/0!</v>
      </c>
      <c r="G34" s="921"/>
      <c r="H34" s="966">
        <f>SUM(H16,H30)</f>
        <v>77235</v>
      </c>
      <c r="I34" s="966">
        <f>SUM(I16,I30)</f>
        <v>76220</v>
      </c>
      <c r="J34" s="260">
        <f>SUM(I34,-H34)</f>
        <v>-1015</v>
      </c>
      <c r="K34" s="986">
        <f t="shared" ref="K34" si="393">J34/H34</f>
        <v>-1.3141710364472066E-2</v>
      </c>
      <c r="L34" s="922"/>
      <c r="M34" s="966">
        <f>SUM(M16,M30)</f>
        <v>77235</v>
      </c>
      <c r="N34" s="966">
        <f>SUM(N16,N30)</f>
        <v>76220</v>
      </c>
      <c r="O34" s="260">
        <f>SUM(N34,-M34)</f>
        <v>-1015</v>
      </c>
      <c r="P34" s="987">
        <f t="shared" ref="P34" si="394">O34/M34</f>
        <v>-1.3141710364472066E-2</v>
      </c>
      <c r="Q34" s="400">
        <v>21</v>
      </c>
      <c r="R34" s="866"/>
      <c r="U34" s="1309">
        <v>21</v>
      </c>
      <c r="V34" s="985" t="s">
        <v>265</v>
      </c>
      <c r="W34" s="966">
        <f>SUM(W16,W30)</f>
        <v>0</v>
      </c>
      <c r="X34" s="966">
        <f>SUM(X16,X30)</f>
        <v>77235</v>
      </c>
      <c r="Y34" s="260">
        <f>SUM(X34,-W34)</f>
        <v>77235</v>
      </c>
      <c r="Z34" s="986" t="e">
        <f t="shared" ref="Z34" si="395">Y34/W34</f>
        <v>#DIV/0!</v>
      </c>
      <c r="AA34" s="921"/>
      <c r="AB34" s="966">
        <f>SUM(AB16,AB30)</f>
        <v>3195</v>
      </c>
      <c r="AC34" s="966">
        <f>SUM(AC16,AC30)</f>
        <v>3118</v>
      </c>
      <c r="AD34" s="260">
        <f>SUM(AC34,-AB34)</f>
        <v>-77</v>
      </c>
      <c r="AE34" s="986">
        <f t="shared" ref="AE34" si="396">AD34/AB34</f>
        <v>-2.4100156494522691E-2</v>
      </c>
      <c r="AF34" s="922"/>
      <c r="AG34" s="966">
        <f>SUM(AG16,AG30)</f>
        <v>77235</v>
      </c>
      <c r="AH34" s="966">
        <f>SUM(AH16,AH30)</f>
        <v>3118</v>
      </c>
      <c r="AI34" s="260">
        <f>SUM(AH34,-AG34)</f>
        <v>-74117</v>
      </c>
      <c r="AJ34" s="987">
        <f t="shared" ref="AJ34" si="397">AI34/AG34</f>
        <v>-0.95962970156017346</v>
      </c>
      <c r="AK34" s="1309">
        <v>21</v>
      </c>
      <c r="AL34" s="866"/>
      <c r="AN34" s="876">
        <v>21</v>
      </c>
      <c r="AO34" s="985" t="s">
        <v>265</v>
      </c>
      <c r="AP34" s="966">
        <f>SUM(AP16,AP30)</f>
        <v>0</v>
      </c>
      <c r="AQ34" s="966">
        <f>SUM(AQ16,AQ30)</f>
        <v>77235</v>
      </c>
      <c r="AR34" s="260">
        <f>SUM(AQ34,-AP34)</f>
        <v>77235</v>
      </c>
      <c r="AS34" s="986" t="e">
        <f t="shared" ref="AS34" si="398">AR34/AP34</f>
        <v>#DIV/0!</v>
      </c>
      <c r="AT34" s="921"/>
      <c r="AU34" s="966">
        <f>SUM(AU16,AU30)</f>
        <v>803</v>
      </c>
      <c r="AV34" s="966">
        <f>SUM(AV16,AV30)</f>
        <v>795</v>
      </c>
      <c r="AW34" s="260">
        <f>SUM(AV34,-AU34)</f>
        <v>-8</v>
      </c>
      <c r="AX34" s="986">
        <f t="shared" ref="AX34" si="399">AW34/AU34</f>
        <v>-9.9626400996264009E-3</v>
      </c>
      <c r="AY34" s="922"/>
      <c r="AZ34" s="966">
        <f>SUM(AZ16,AZ30)</f>
        <v>77235</v>
      </c>
      <c r="BA34" s="966">
        <f>SUM(BA16,BA30)</f>
        <v>795</v>
      </c>
      <c r="BB34" s="260">
        <f>SUM(BA34,-AZ34)</f>
        <v>-76440</v>
      </c>
      <c r="BC34" s="987">
        <f t="shared" ref="BC34" si="400">BB34/AZ34</f>
        <v>-0.98970673917265484</v>
      </c>
      <c r="BD34" s="876">
        <v>21</v>
      </c>
      <c r="BE34" s="866"/>
      <c r="BH34" s="400">
        <v>21</v>
      </c>
      <c r="BI34" s="985" t="s">
        <v>265</v>
      </c>
      <c r="BJ34" s="966">
        <f>SUM(BJ16,BJ30)</f>
        <v>0</v>
      </c>
      <c r="BK34" s="966">
        <f>SUM(BK16,BK30)</f>
        <v>77235</v>
      </c>
      <c r="BL34" s="260">
        <f>SUM(BK34,-BJ34)</f>
        <v>77235</v>
      </c>
      <c r="BM34" s="986" t="e">
        <f t="shared" ref="BM34" si="401">BL34/BJ34</f>
        <v>#DIV/0!</v>
      </c>
      <c r="BN34" s="921"/>
      <c r="BO34" s="966">
        <f>SUM(BO16,BO30)</f>
        <v>2965</v>
      </c>
      <c r="BP34" s="966">
        <f>SUM(BP16,BP30)</f>
        <v>3036</v>
      </c>
      <c r="BQ34" s="260">
        <f>SUM(BP34,-BO34)</f>
        <v>71</v>
      </c>
      <c r="BR34" s="986">
        <f t="shared" ref="BR34" si="402">BQ34/BO34</f>
        <v>2.3946037099494097E-2</v>
      </c>
      <c r="BS34" s="922"/>
      <c r="BT34" s="966">
        <f>SUM(BT16,BT30)</f>
        <v>77235</v>
      </c>
      <c r="BU34" s="966">
        <f>SUM(BU16,BU30)</f>
        <v>3036</v>
      </c>
      <c r="BV34" s="260">
        <f>SUM(BU34,-BT34)</f>
        <v>-74199</v>
      </c>
      <c r="BW34" s="987">
        <f t="shared" ref="BW34" si="403">BV34/BT34</f>
        <v>-0.96069139638764811</v>
      </c>
      <c r="BX34" s="400">
        <v>21</v>
      </c>
      <c r="BY34" s="866"/>
      <c r="CB34" s="876">
        <v>21</v>
      </c>
      <c r="CC34" s="985" t="s">
        <v>265</v>
      </c>
      <c r="CD34" s="966">
        <f>SUM(CD16,CD30)</f>
        <v>0</v>
      </c>
      <c r="CE34" s="966">
        <f>SUM(CE16,CE30)</f>
        <v>77235</v>
      </c>
      <c r="CF34" s="260">
        <f>SUM(CE34,-CD34)</f>
        <v>77235</v>
      </c>
      <c r="CG34" s="986" t="e">
        <f t="shared" ref="CG34" si="404">CF34/CD34</f>
        <v>#DIV/0!</v>
      </c>
      <c r="CH34" s="921"/>
      <c r="CI34" s="966">
        <f>SUM(CI16,CI30)</f>
        <v>1570</v>
      </c>
      <c r="CJ34" s="966">
        <f>SUM(CJ16,CJ30)</f>
        <v>1415</v>
      </c>
      <c r="CK34" s="260">
        <f>SUM(CJ34,-CI34)</f>
        <v>-155</v>
      </c>
      <c r="CL34" s="986">
        <f t="shared" ref="CL34" si="405">CK34/CI34</f>
        <v>-9.8726114649681534E-2</v>
      </c>
      <c r="CM34" s="922"/>
      <c r="CN34" s="966">
        <f>SUM(CN16,CN30)</f>
        <v>77235</v>
      </c>
      <c r="CO34" s="966">
        <f>SUM(CO16,CO30)</f>
        <v>1415</v>
      </c>
      <c r="CP34" s="260">
        <f>SUM(CO34,-CN34)</f>
        <v>-75820</v>
      </c>
      <c r="CQ34" s="987">
        <f t="shared" ref="CQ34" si="406">CP34/CN34</f>
        <v>-0.98167929047711533</v>
      </c>
      <c r="CR34" s="876">
        <v>21</v>
      </c>
      <c r="CS34" s="866"/>
      <c r="CU34" s="400">
        <v>21</v>
      </c>
      <c r="CV34" s="985" t="s">
        <v>265</v>
      </c>
      <c r="CW34" s="966">
        <f>SUM(CW16,CW30)</f>
        <v>0</v>
      </c>
      <c r="CX34" s="966">
        <f>SUM(CX16,CX30)</f>
        <v>77235</v>
      </c>
      <c r="CY34" s="260">
        <f>SUM(CX34,-CW34)</f>
        <v>77235</v>
      </c>
      <c r="CZ34" s="986" t="e">
        <f t="shared" ref="CZ34" si="407">CY34/CW34</f>
        <v>#DIV/0!</v>
      </c>
      <c r="DA34" s="921"/>
      <c r="DB34" s="966">
        <f>SUM(DB16,DB30)</f>
        <v>2264</v>
      </c>
      <c r="DC34" s="966">
        <f>SUM(DC16,DC30)</f>
        <v>2231</v>
      </c>
      <c r="DD34" s="260">
        <f>SUM(DC34,-DB34)</f>
        <v>-33</v>
      </c>
      <c r="DE34" s="986">
        <f t="shared" ref="DE34" si="408">DD34/DB34</f>
        <v>-1.4575971731448763E-2</v>
      </c>
      <c r="DF34" s="922"/>
      <c r="DG34" s="966">
        <f>SUM(DG16,DG30)</f>
        <v>77235</v>
      </c>
      <c r="DH34" s="966">
        <f>SUM(DH16,DH30)</f>
        <v>2231</v>
      </c>
      <c r="DI34" s="260">
        <f>SUM(DH34,-DG34)</f>
        <v>-75004</v>
      </c>
      <c r="DJ34" s="987">
        <f t="shared" ref="DJ34" si="409">DI34/DG34</f>
        <v>-0.97111413219395348</v>
      </c>
      <c r="DK34" s="400">
        <v>21</v>
      </c>
      <c r="DL34" s="866"/>
      <c r="DN34" s="876">
        <v>21</v>
      </c>
      <c r="DO34" s="985" t="s">
        <v>265</v>
      </c>
      <c r="DP34" s="966">
        <f>SUM(DP16,DP30)</f>
        <v>0</v>
      </c>
      <c r="DQ34" s="966">
        <f>SUM(DQ16,DQ30)</f>
        <v>77235</v>
      </c>
      <c r="DR34" s="260">
        <f>SUM(DQ34,-DP34)</f>
        <v>77235</v>
      </c>
      <c r="DS34" s="986" t="e">
        <f t="shared" ref="DS34" si="410">DR34/DP34</f>
        <v>#DIV/0!</v>
      </c>
      <c r="DT34" s="921"/>
      <c r="DU34" s="966">
        <f>SUM(DU16,DU30)</f>
        <v>714</v>
      </c>
      <c r="DV34" s="966">
        <f>SUM(DV16,DV30)</f>
        <v>695</v>
      </c>
      <c r="DW34" s="260">
        <f>SUM(DV34,-DU34)</f>
        <v>-19</v>
      </c>
      <c r="DX34" s="986">
        <f t="shared" ref="DX34" si="411">DW34/DU34</f>
        <v>-2.661064425770308E-2</v>
      </c>
      <c r="DY34" s="922"/>
      <c r="DZ34" s="966">
        <f>SUM(DZ16,DZ30)</f>
        <v>77235</v>
      </c>
      <c r="EA34" s="966">
        <f>SUM(EA16,EA30)</f>
        <v>695</v>
      </c>
      <c r="EB34" s="260">
        <f>SUM(EA34,-DZ34)</f>
        <v>-76540</v>
      </c>
      <c r="EC34" s="987">
        <f t="shared" ref="EC34" si="412">EB34/DZ34</f>
        <v>-0.99100148896225804</v>
      </c>
      <c r="ED34" s="876">
        <v>21</v>
      </c>
      <c r="EE34" s="866"/>
      <c r="EG34" s="400">
        <v>21</v>
      </c>
      <c r="EH34" s="985" t="s">
        <v>265</v>
      </c>
      <c r="EI34" s="966">
        <f>SUM(EI16,EI30)</f>
        <v>0</v>
      </c>
      <c r="EJ34" s="966">
        <f>SUM(EJ16,EJ30)</f>
        <v>77235</v>
      </c>
      <c r="EK34" s="260">
        <f>SUM(EJ34,-EI34)</f>
        <v>77235</v>
      </c>
      <c r="EL34" s="986" t="e">
        <f t="shared" ref="EL34" si="413">EK34/EI34</f>
        <v>#DIV/0!</v>
      </c>
      <c r="EM34" s="921"/>
      <c r="EN34" s="966">
        <f>SUM(EN16,EN30)</f>
        <v>560</v>
      </c>
      <c r="EO34" s="966">
        <f>SUM(EO16,EO30)</f>
        <v>602</v>
      </c>
      <c r="EP34" s="260">
        <f>SUM(EO34,-EN34)</f>
        <v>42</v>
      </c>
      <c r="EQ34" s="986">
        <f t="shared" ref="EQ34" si="414">EP34/EN34</f>
        <v>7.4999999999999997E-2</v>
      </c>
      <c r="ER34" s="922"/>
      <c r="ES34" s="966">
        <f>SUM(ES16,ES30)</f>
        <v>77235</v>
      </c>
      <c r="ET34" s="966">
        <f>SUM(ET16,ET30)</f>
        <v>602</v>
      </c>
      <c r="EU34" s="260">
        <f>SUM(ET34,-ES34)</f>
        <v>-76633</v>
      </c>
      <c r="EV34" s="987">
        <f t="shared" ref="EV34" si="415">EU34/ES34</f>
        <v>-0.99220560626658894</v>
      </c>
      <c r="EW34" s="400">
        <v>21</v>
      </c>
      <c r="EX34" s="866"/>
      <c r="EZ34" s="876">
        <v>21</v>
      </c>
      <c r="FA34" s="985" t="s">
        <v>265</v>
      </c>
      <c r="FB34" s="966">
        <f>SUM(FB16,FB30)</f>
        <v>0</v>
      </c>
      <c r="FC34" s="966">
        <f>SUM(FC16,FC30)</f>
        <v>77235</v>
      </c>
      <c r="FD34" s="260">
        <f>SUM(FC34,-FB34)</f>
        <v>77235</v>
      </c>
      <c r="FE34" s="986" t="e">
        <f t="shared" ref="FE34" si="416">FD34/FB34</f>
        <v>#DIV/0!</v>
      </c>
      <c r="FF34" s="921"/>
      <c r="FG34" s="966">
        <f>SUM(FG16,FG30)</f>
        <v>420</v>
      </c>
      <c r="FH34" s="966">
        <f>SUM(FH16,FH30)</f>
        <v>315</v>
      </c>
      <c r="FI34" s="260">
        <f>SUM(FH34,-FG34)</f>
        <v>-105</v>
      </c>
      <c r="FJ34" s="986">
        <f t="shared" ref="FJ34" si="417">FI34/FG34</f>
        <v>-0.25</v>
      </c>
      <c r="FK34" s="922"/>
      <c r="FL34" s="966">
        <f>SUM(FL16,FL30)</f>
        <v>77235</v>
      </c>
      <c r="FM34" s="966">
        <f>SUM(FM16,FM30)</f>
        <v>315</v>
      </c>
      <c r="FN34" s="260">
        <f>SUM(FM34,-FL34)</f>
        <v>-76920</v>
      </c>
      <c r="FO34" s="987">
        <f t="shared" ref="FO34" si="418">FN34/FL34</f>
        <v>-0.99592153816275009</v>
      </c>
      <c r="FP34" s="876">
        <v>21</v>
      </c>
      <c r="FQ34" s="866"/>
      <c r="FS34" s="400">
        <v>21</v>
      </c>
      <c r="FT34" s="985" t="s">
        <v>265</v>
      </c>
      <c r="FU34" s="966">
        <f>SUM(FU16,FU30)</f>
        <v>0</v>
      </c>
      <c r="FV34" s="966">
        <f>SUM(FV16,FV30)</f>
        <v>77235</v>
      </c>
      <c r="FW34" s="260">
        <f>SUM(FV34,-FU34)</f>
        <v>77235</v>
      </c>
      <c r="FX34" s="986" t="e">
        <f t="shared" ref="FX34" si="419">FW34/FU34</f>
        <v>#DIV/0!</v>
      </c>
      <c r="FY34" s="921"/>
      <c r="FZ34" s="966">
        <f>SUM(FZ16,FZ30)</f>
        <v>669</v>
      </c>
      <c r="GA34" s="966">
        <f>SUM(GA16,GA30)</f>
        <v>662</v>
      </c>
      <c r="GB34" s="260">
        <f>SUM(GA34,-FZ34)</f>
        <v>-7</v>
      </c>
      <c r="GC34" s="986">
        <f t="shared" ref="GC34" si="420">GB34/FZ34</f>
        <v>-1.0463378176382661E-2</v>
      </c>
      <c r="GD34" s="922"/>
      <c r="GE34" s="966">
        <f>SUM(GE16,GE30)</f>
        <v>77235</v>
      </c>
      <c r="GF34" s="966">
        <f>SUM(GF16,GF30)</f>
        <v>662</v>
      </c>
      <c r="GG34" s="260">
        <f>SUM(GF34,-GE34)</f>
        <v>-76573</v>
      </c>
      <c r="GH34" s="987">
        <f t="shared" ref="GH34" si="421">GG34/GE34</f>
        <v>-0.99142875639282713</v>
      </c>
      <c r="GI34" s="400">
        <v>21</v>
      </c>
      <c r="GJ34" s="866"/>
      <c r="GL34" s="876">
        <v>21</v>
      </c>
      <c r="GM34" s="985" t="s">
        <v>265</v>
      </c>
      <c r="GN34" s="966">
        <f>SUM(GN16,GN30)</f>
        <v>0</v>
      </c>
      <c r="GO34" s="966">
        <f>SUM(GO16,GO30)</f>
        <v>77235</v>
      </c>
      <c r="GP34" s="260">
        <f>SUM(GO34,-GN34)</f>
        <v>77235</v>
      </c>
      <c r="GQ34" s="986" t="e">
        <f t="shared" ref="GQ34" si="422">GP34/GN34</f>
        <v>#DIV/0!</v>
      </c>
      <c r="GR34" s="921"/>
      <c r="GS34" s="966">
        <f>SUM(GS16,GS30)</f>
        <v>148</v>
      </c>
      <c r="GT34" s="966">
        <f>SUM(GT16,GT30)</f>
        <v>135</v>
      </c>
      <c r="GU34" s="260">
        <f>SUM(GT34,-GS34)</f>
        <v>-13</v>
      </c>
      <c r="GV34" s="986">
        <f t="shared" ref="GV34" si="423">GU34/GS34</f>
        <v>-8.7837837837837843E-2</v>
      </c>
      <c r="GW34" s="922"/>
      <c r="GX34" s="966">
        <f>SUM(GX16,GX30)</f>
        <v>77235</v>
      </c>
      <c r="GY34" s="966">
        <f>SUM(GY16,GY30)</f>
        <v>135</v>
      </c>
      <c r="GZ34" s="260">
        <f>SUM(GY34,-GX34)</f>
        <v>-77100</v>
      </c>
      <c r="HA34" s="987">
        <f t="shared" ref="HA34" si="424">GZ34/GX34</f>
        <v>-0.99825208778403574</v>
      </c>
      <c r="HB34" s="876">
        <v>21</v>
      </c>
      <c r="HC34" s="866"/>
      <c r="HE34" s="400">
        <v>21</v>
      </c>
      <c r="HF34" s="985" t="s">
        <v>265</v>
      </c>
      <c r="HG34" s="966">
        <f>SUM(HG16,HG30)</f>
        <v>0</v>
      </c>
      <c r="HH34" s="966">
        <f>SUM(HH16,HH30)</f>
        <v>77235</v>
      </c>
      <c r="HI34" s="260">
        <f>SUM(HH34,-HG34)</f>
        <v>77235</v>
      </c>
      <c r="HJ34" s="986" t="e">
        <f t="shared" ref="HJ34" si="425">HI34/HG34</f>
        <v>#DIV/0!</v>
      </c>
      <c r="HK34" s="921"/>
      <c r="HL34" s="966">
        <f>SUM(HL16,HL30)</f>
        <v>376</v>
      </c>
      <c r="HM34" s="966">
        <f>SUM(HM16,HM30)</f>
        <v>414</v>
      </c>
      <c r="HN34" s="260">
        <f>SUM(HM34,-HL34)</f>
        <v>38</v>
      </c>
      <c r="HO34" s="986">
        <f t="shared" ref="HO34" si="426">HN34/HL34</f>
        <v>0.10106382978723404</v>
      </c>
      <c r="HP34" s="922"/>
      <c r="HQ34" s="966">
        <f>SUM(HQ16,HQ30)</f>
        <v>77235</v>
      </c>
      <c r="HR34" s="966">
        <f>SUM(HR16,HR30)</f>
        <v>414</v>
      </c>
      <c r="HS34" s="260">
        <f>SUM(HR34,-HQ34)</f>
        <v>-76821</v>
      </c>
      <c r="HT34" s="987">
        <f t="shared" ref="HT34" si="427">HS34/HQ34</f>
        <v>-0.99463973587104293</v>
      </c>
      <c r="HU34" s="400">
        <v>21</v>
      </c>
      <c r="HV34" s="866"/>
      <c r="HX34" s="876">
        <v>21</v>
      </c>
      <c r="HY34" s="985" t="s">
        <v>265</v>
      </c>
      <c r="HZ34" s="966">
        <f>SUM(HZ16,HZ30)</f>
        <v>0</v>
      </c>
      <c r="IA34" s="966">
        <f>SUM(IA16,IA30)</f>
        <v>77235</v>
      </c>
      <c r="IB34" s="260">
        <f>SUM(IA34,-HZ34)</f>
        <v>77235</v>
      </c>
      <c r="IC34" s="986" t="e">
        <f t="shared" ref="IC34" si="428">IB34/HZ34</f>
        <v>#DIV/0!</v>
      </c>
      <c r="ID34" s="921"/>
      <c r="IE34" s="966">
        <f>SUM(IE16,IE30)</f>
        <v>949</v>
      </c>
      <c r="IF34" s="966">
        <f>SUM(IF16,IF30)</f>
        <v>956</v>
      </c>
      <c r="IG34" s="260">
        <f>SUM(IF34,-IE34)</f>
        <v>7</v>
      </c>
      <c r="IH34" s="986">
        <f t="shared" ref="IH34" si="429">IG34/IE34</f>
        <v>7.3761854583772393E-3</v>
      </c>
      <c r="II34" s="922"/>
      <c r="IJ34" s="966">
        <f>SUM(IJ16,IJ30)</f>
        <v>77235</v>
      </c>
      <c r="IK34" s="966">
        <f>SUM(IK16,IK30)</f>
        <v>956</v>
      </c>
      <c r="IL34" s="260">
        <f>SUM(IK34,-IJ34)</f>
        <v>-76279</v>
      </c>
      <c r="IM34" s="987">
        <f t="shared" ref="IM34" si="430">IL34/IJ34</f>
        <v>-0.98762219201139378</v>
      </c>
      <c r="IN34" s="876">
        <v>21</v>
      </c>
      <c r="IO34" s="866"/>
      <c r="IQ34" s="1314">
        <v>21</v>
      </c>
      <c r="IR34" s="985" t="s">
        <v>265</v>
      </c>
      <c r="IS34" s="966">
        <f>SUM(IS16,IS30)</f>
        <v>0</v>
      </c>
      <c r="IT34" s="966">
        <f>SUM(IT16,IT30)</f>
        <v>77235</v>
      </c>
      <c r="IU34" s="260">
        <f>SUM(IT34,-IS34)</f>
        <v>77235</v>
      </c>
      <c r="IV34" s="986" t="e">
        <f t="shared" ref="IV34" si="431">IU34/IS34</f>
        <v>#DIV/0!</v>
      </c>
      <c r="IW34" s="921"/>
      <c r="IX34" s="966">
        <f>SUM(IX16,IX30)</f>
        <v>14633</v>
      </c>
      <c r="IY34" s="966">
        <f>SUM(IY16,IY30)</f>
        <v>14374</v>
      </c>
      <c r="IZ34" s="260">
        <f>SUM(IY34,-IX34)</f>
        <v>-259</v>
      </c>
      <c r="JA34" s="986">
        <f t="shared" ref="JA34" si="432">IZ34/IX34</f>
        <v>-1.7699719811385226E-2</v>
      </c>
      <c r="JB34" s="922"/>
      <c r="JC34" s="966">
        <f>SUM(JC16,JC30)</f>
        <v>77235</v>
      </c>
      <c r="JD34" s="966">
        <f>SUM(JD16,JD30)</f>
        <v>14374</v>
      </c>
      <c r="JE34" s="260">
        <f>SUM(JD34,-JC34)</f>
        <v>-62861</v>
      </c>
      <c r="JF34" s="987">
        <f t="shared" ref="JF34" si="433">JE34/JC34</f>
        <v>-0.81389266524244186</v>
      </c>
      <c r="JG34" s="1314">
        <v>21</v>
      </c>
      <c r="JH34" s="866"/>
    </row>
    <row r="35" spans="1:268" hidden="1">
      <c r="A35" s="400"/>
      <c r="B35" s="988"/>
      <c r="C35" s="989"/>
      <c r="D35" s="990"/>
      <c r="E35" s="991"/>
      <c r="F35" s="992"/>
      <c r="G35" s="921"/>
      <c r="H35" s="990"/>
      <c r="I35" s="990"/>
      <c r="J35" s="991"/>
      <c r="K35" s="992"/>
      <c r="L35" s="922"/>
      <c r="M35" s="990"/>
      <c r="N35" s="990"/>
      <c r="O35" s="991"/>
      <c r="P35" s="945"/>
      <c r="Q35" s="400"/>
      <c r="R35" s="866"/>
      <c r="U35" s="1309"/>
      <c r="V35" s="988"/>
      <c r="W35" s="989"/>
      <c r="X35" s="990"/>
      <c r="Y35" s="991"/>
      <c r="Z35" s="992"/>
      <c r="AA35" s="921"/>
      <c r="AB35" s="990"/>
      <c r="AC35" s="990"/>
      <c r="AD35" s="991"/>
      <c r="AE35" s="992"/>
      <c r="AF35" s="922"/>
      <c r="AG35" s="990"/>
      <c r="AH35" s="990"/>
      <c r="AI35" s="991"/>
      <c r="AJ35" s="945"/>
      <c r="AK35" s="1309"/>
      <c r="AL35" s="866"/>
      <c r="AN35" s="876"/>
      <c r="AO35" s="988"/>
      <c r="AP35" s="989"/>
      <c r="AQ35" s="990"/>
      <c r="AR35" s="991"/>
      <c r="AS35" s="992"/>
      <c r="AT35" s="921"/>
      <c r="AU35" s="990"/>
      <c r="AV35" s="990"/>
      <c r="AW35" s="991"/>
      <c r="AX35" s="992"/>
      <c r="AY35" s="922"/>
      <c r="AZ35" s="990"/>
      <c r="BA35" s="990"/>
      <c r="BB35" s="991"/>
      <c r="BC35" s="945"/>
      <c r="BD35" s="876"/>
      <c r="BE35" s="866"/>
      <c r="BH35" s="400"/>
      <c r="BI35" s="988"/>
      <c r="BJ35" s="989"/>
      <c r="BK35" s="990"/>
      <c r="BL35" s="991"/>
      <c r="BM35" s="992"/>
      <c r="BN35" s="921"/>
      <c r="BO35" s="990"/>
      <c r="BP35" s="990"/>
      <c r="BQ35" s="991"/>
      <c r="BR35" s="992"/>
      <c r="BS35" s="922"/>
      <c r="BT35" s="990"/>
      <c r="BU35" s="990"/>
      <c r="BV35" s="991"/>
      <c r="BW35" s="945"/>
      <c r="BX35" s="400"/>
      <c r="BY35" s="866"/>
      <c r="CB35" s="876"/>
      <c r="CC35" s="988"/>
      <c r="CD35" s="989"/>
      <c r="CE35" s="990"/>
      <c r="CF35" s="991"/>
      <c r="CG35" s="992"/>
      <c r="CH35" s="921"/>
      <c r="CI35" s="990"/>
      <c r="CJ35" s="990"/>
      <c r="CK35" s="991"/>
      <c r="CL35" s="992"/>
      <c r="CM35" s="922"/>
      <c r="CN35" s="990"/>
      <c r="CO35" s="990"/>
      <c r="CP35" s="991"/>
      <c r="CQ35" s="945"/>
      <c r="CR35" s="876"/>
      <c r="CS35" s="866"/>
      <c r="CU35" s="400"/>
      <c r="CV35" s="988"/>
      <c r="CW35" s="989"/>
      <c r="CX35" s="990"/>
      <c r="CY35" s="991"/>
      <c r="CZ35" s="992"/>
      <c r="DA35" s="921"/>
      <c r="DB35" s="990"/>
      <c r="DC35" s="990"/>
      <c r="DD35" s="991"/>
      <c r="DE35" s="992"/>
      <c r="DF35" s="922"/>
      <c r="DG35" s="990"/>
      <c r="DH35" s="990"/>
      <c r="DI35" s="991"/>
      <c r="DJ35" s="945"/>
      <c r="DK35" s="400"/>
      <c r="DL35" s="866"/>
      <c r="DN35" s="876"/>
      <c r="DO35" s="988"/>
      <c r="DP35" s="989"/>
      <c r="DQ35" s="990"/>
      <c r="DR35" s="991"/>
      <c r="DS35" s="992"/>
      <c r="DT35" s="921"/>
      <c r="DU35" s="990"/>
      <c r="DV35" s="990"/>
      <c r="DW35" s="991"/>
      <c r="DX35" s="992"/>
      <c r="DY35" s="922"/>
      <c r="DZ35" s="990"/>
      <c r="EA35" s="990"/>
      <c r="EB35" s="991"/>
      <c r="EC35" s="945"/>
      <c r="ED35" s="876"/>
      <c r="EE35" s="866"/>
      <c r="EG35" s="400"/>
      <c r="EH35" s="988"/>
      <c r="EI35" s="989"/>
      <c r="EJ35" s="990"/>
      <c r="EK35" s="991"/>
      <c r="EL35" s="992"/>
      <c r="EM35" s="921"/>
      <c r="EN35" s="990"/>
      <c r="EO35" s="990"/>
      <c r="EP35" s="991"/>
      <c r="EQ35" s="992"/>
      <c r="ER35" s="922"/>
      <c r="ES35" s="990"/>
      <c r="ET35" s="990"/>
      <c r="EU35" s="991"/>
      <c r="EV35" s="945"/>
      <c r="EW35" s="400"/>
      <c r="EX35" s="866"/>
      <c r="EZ35" s="876"/>
      <c r="FA35" s="988"/>
      <c r="FB35" s="989"/>
      <c r="FC35" s="990"/>
      <c r="FD35" s="991"/>
      <c r="FE35" s="992"/>
      <c r="FF35" s="921"/>
      <c r="FG35" s="990"/>
      <c r="FH35" s="990"/>
      <c r="FI35" s="991"/>
      <c r="FJ35" s="992"/>
      <c r="FK35" s="922"/>
      <c r="FL35" s="990"/>
      <c r="FM35" s="990"/>
      <c r="FN35" s="991"/>
      <c r="FO35" s="945"/>
      <c r="FP35" s="876"/>
      <c r="FQ35" s="866"/>
      <c r="FS35" s="400"/>
      <c r="FT35" s="988"/>
      <c r="FU35" s="989"/>
      <c r="FV35" s="990"/>
      <c r="FW35" s="991"/>
      <c r="FX35" s="992"/>
      <c r="FY35" s="921"/>
      <c r="FZ35" s="990"/>
      <c r="GA35" s="990"/>
      <c r="GB35" s="991"/>
      <c r="GC35" s="992"/>
      <c r="GD35" s="922"/>
      <c r="GE35" s="990"/>
      <c r="GF35" s="990"/>
      <c r="GG35" s="991"/>
      <c r="GH35" s="945"/>
      <c r="GI35" s="400"/>
      <c r="GJ35" s="866"/>
      <c r="GL35" s="876"/>
      <c r="GM35" s="988"/>
      <c r="GN35" s="989"/>
      <c r="GO35" s="990"/>
      <c r="GP35" s="991"/>
      <c r="GQ35" s="992"/>
      <c r="GR35" s="921"/>
      <c r="GS35" s="990"/>
      <c r="GT35" s="990"/>
      <c r="GU35" s="991"/>
      <c r="GV35" s="992"/>
      <c r="GW35" s="922"/>
      <c r="GX35" s="990"/>
      <c r="GY35" s="990"/>
      <c r="GZ35" s="991"/>
      <c r="HA35" s="945"/>
      <c r="HB35" s="876"/>
      <c r="HC35" s="866"/>
      <c r="HE35" s="400"/>
      <c r="HF35" s="988"/>
      <c r="HG35" s="989"/>
      <c r="HH35" s="990"/>
      <c r="HI35" s="991"/>
      <c r="HJ35" s="992"/>
      <c r="HK35" s="921"/>
      <c r="HL35" s="990"/>
      <c r="HM35" s="990"/>
      <c r="HN35" s="991"/>
      <c r="HO35" s="992"/>
      <c r="HP35" s="922"/>
      <c r="HQ35" s="990"/>
      <c r="HR35" s="990"/>
      <c r="HS35" s="991"/>
      <c r="HT35" s="945"/>
      <c r="HU35" s="400"/>
      <c r="HV35" s="866"/>
      <c r="HX35" s="876"/>
      <c r="HY35" s="988"/>
      <c r="HZ35" s="989"/>
      <c r="IA35" s="990"/>
      <c r="IB35" s="991"/>
      <c r="IC35" s="992"/>
      <c r="ID35" s="921"/>
      <c r="IE35" s="990"/>
      <c r="IF35" s="990"/>
      <c r="IG35" s="991"/>
      <c r="IH35" s="992"/>
      <c r="II35" s="922"/>
      <c r="IJ35" s="990"/>
      <c r="IK35" s="990"/>
      <c r="IL35" s="991"/>
      <c r="IM35" s="945"/>
      <c r="IN35" s="876"/>
      <c r="IO35" s="866"/>
      <c r="IQ35" s="1314"/>
      <c r="IR35" s="988"/>
      <c r="IS35" s="989"/>
      <c r="IT35" s="990"/>
      <c r="IU35" s="991"/>
      <c r="IV35" s="992"/>
      <c r="IW35" s="921"/>
      <c r="IX35" s="990"/>
      <c r="IY35" s="990"/>
      <c r="IZ35" s="991"/>
      <c r="JA35" s="992"/>
      <c r="JB35" s="922"/>
      <c r="JC35" s="990"/>
      <c r="JD35" s="990"/>
      <c r="JE35" s="991"/>
      <c r="JF35" s="945"/>
      <c r="JG35" s="1314"/>
      <c r="JH35" s="866"/>
    </row>
    <row r="36" spans="1:268" hidden="1">
      <c r="A36" s="400">
        <v>22</v>
      </c>
      <c r="B36" s="993" t="s">
        <v>266</v>
      </c>
      <c r="C36" s="994">
        <f>C96</f>
        <v>0</v>
      </c>
      <c r="D36" s="994">
        <f>D96</f>
        <v>0</v>
      </c>
      <c r="E36" s="919">
        <f>SUM(D36,-C36)</f>
        <v>0</v>
      </c>
      <c r="F36" s="923" t="e">
        <f>E36/C36</f>
        <v>#DIV/0!</v>
      </c>
      <c r="G36" s="921"/>
      <c r="H36" s="994">
        <f>H96</f>
        <v>0</v>
      </c>
      <c r="I36" s="994">
        <f>I96</f>
        <v>0</v>
      </c>
      <c r="J36" s="919">
        <f>SUM(I36,-H36)</f>
        <v>0</v>
      </c>
      <c r="K36" s="923" t="e">
        <f>J36/H36</f>
        <v>#DIV/0!</v>
      </c>
      <c r="L36" s="922"/>
      <c r="M36" s="994">
        <f>M96</f>
        <v>0</v>
      </c>
      <c r="N36" s="994">
        <f>N96</f>
        <v>0</v>
      </c>
      <c r="O36" s="919">
        <f>SUM(N36,-M36)</f>
        <v>0</v>
      </c>
      <c r="P36" s="970" t="e">
        <f>O36/M36</f>
        <v>#DIV/0!</v>
      </c>
      <c r="Q36" s="400">
        <v>22</v>
      </c>
      <c r="R36" s="866"/>
      <c r="U36" s="1309">
        <v>22</v>
      </c>
      <c r="V36" s="993" t="s">
        <v>266</v>
      </c>
      <c r="W36" s="994">
        <f>W96</f>
        <v>0</v>
      </c>
      <c r="X36" s="994">
        <f>X96</f>
        <v>0</v>
      </c>
      <c r="Y36" s="919">
        <f>SUM(X36,-W36)</f>
        <v>0</v>
      </c>
      <c r="Z36" s="923" t="e">
        <f>Y36/W36</f>
        <v>#DIV/0!</v>
      </c>
      <c r="AA36" s="921"/>
      <c r="AB36" s="994">
        <f>AB96</f>
        <v>0</v>
      </c>
      <c r="AC36" s="994">
        <f>AC96</f>
        <v>0</v>
      </c>
      <c r="AD36" s="919">
        <f>SUM(AC36,-AB36)</f>
        <v>0</v>
      </c>
      <c r="AE36" s="923" t="e">
        <f>AD36/AB36</f>
        <v>#DIV/0!</v>
      </c>
      <c r="AF36" s="922"/>
      <c r="AG36" s="994">
        <f>AG96</f>
        <v>0</v>
      </c>
      <c r="AH36" s="994">
        <f>AH96</f>
        <v>0</v>
      </c>
      <c r="AI36" s="919">
        <f>SUM(AH36,-AG36)</f>
        <v>0</v>
      </c>
      <c r="AJ36" s="970" t="e">
        <f>AI36/AG36</f>
        <v>#DIV/0!</v>
      </c>
      <c r="AK36" s="1309">
        <v>22</v>
      </c>
      <c r="AL36" s="866"/>
      <c r="AN36" s="876">
        <v>22</v>
      </c>
      <c r="AO36" s="993" t="s">
        <v>266</v>
      </c>
      <c r="AP36" s="994">
        <f>AP96</f>
        <v>0</v>
      </c>
      <c r="AQ36" s="994">
        <f>AQ96</f>
        <v>0</v>
      </c>
      <c r="AR36" s="919">
        <f>SUM(AQ36,-AP36)</f>
        <v>0</v>
      </c>
      <c r="AS36" s="923" t="e">
        <f>AR36/AP36</f>
        <v>#DIV/0!</v>
      </c>
      <c r="AT36" s="921"/>
      <c r="AU36" s="994">
        <f>AU96</f>
        <v>0</v>
      </c>
      <c r="AV36" s="994">
        <f>AV96</f>
        <v>0</v>
      </c>
      <c r="AW36" s="919">
        <f>SUM(AV36,-AU36)</f>
        <v>0</v>
      </c>
      <c r="AX36" s="923" t="e">
        <f>AW36/AU36</f>
        <v>#DIV/0!</v>
      </c>
      <c r="AY36" s="922"/>
      <c r="AZ36" s="994">
        <f>AZ96</f>
        <v>0</v>
      </c>
      <c r="BA36" s="994">
        <f>BA96</f>
        <v>0</v>
      </c>
      <c r="BB36" s="919">
        <f>SUM(BA36,-AZ36)</f>
        <v>0</v>
      </c>
      <c r="BC36" s="970" t="e">
        <f>BB36/AZ36</f>
        <v>#DIV/0!</v>
      </c>
      <c r="BD36" s="876">
        <v>22</v>
      </c>
      <c r="BE36" s="866"/>
      <c r="BH36" s="400">
        <v>22</v>
      </c>
      <c r="BI36" s="993" t="s">
        <v>266</v>
      </c>
      <c r="BJ36" s="994">
        <f>BJ96</f>
        <v>0</v>
      </c>
      <c r="BK36" s="994">
        <f>BK96</f>
        <v>0</v>
      </c>
      <c r="BL36" s="919">
        <f>SUM(BK36,-BJ36)</f>
        <v>0</v>
      </c>
      <c r="BM36" s="923" t="e">
        <f>BL36/BJ36</f>
        <v>#DIV/0!</v>
      </c>
      <c r="BN36" s="921"/>
      <c r="BO36" s="994">
        <f>BO96</f>
        <v>0</v>
      </c>
      <c r="BP36" s="994">
        <f>BP96</f>
        <v>0</v>
      </c>
      <c r="BQ36" s="919">
        <f>SUM(BP36,-BO36)</f>
        <v>0</v>
      </c>
      <c r="BR36" s="923" t="e">
        <f>BQ36/BO36</f>
        <v>#DIV/0!</v>
      </c>
      <c r="BS36" s="922"/>
      <c r="BT36" s="994">
        <f>BT96</f>
        <v>0</v>
      </c>
      <c r="BU36" s="994">
        <f>BU96</f>
        <v>0</v>
      </c>
      <c r="BV36" s="919">
        <f>SUM(BU36,-BT36)</f>
        <v>0</v>
      </c>
      <c r="BW36" s="970" t="e">
        <f>BV36/BT36</f>
        <v>#DIV/0!</v>
      </c>
      <c r="BX36" s="400">
        <v>22</v>
      </c>
      <c r="BY36" s="866"/>
      <c r="CB36" s="876">
        <v>22</v>
      </c>
      <c r="CC36" s="993" t="s">
        <v>266</v>
      </c>
      <c r="CD36" s="994">
        <f>CD96</f>
        <v>0</v>
      </c>
      <c r="CE36" s="994">
        <f>CE96</f>
        <v>0</v>
      </c>
      <c r="CF36" s="919">
        <f>SUM(CE36,-CD36)</f>
        <v>0</v>
      </c>
      <c r="CG36" s="923" t="e">
        <f>CF36/CD36</f>
        <v>#DIV/0!</v>
      </c>
      <c r="CH36" s="921"/>
      <c r="CI36" s="994">
        <f>CI96</f>
        <v>0</v>
      </c>
      <c r="CJ36" s="994">
        <f>CJ96</f>
        <v>0</v>
      </c>
      <c r="CK36" s="919">
        <f>SUM(CJ36,-CI36)</f>
        <v>0</v>
      </c>
      <c r="CL36" s="923" t="e">
        <f>CK36/CI36</f>
        <v>#DIV/0!</v>
      </c>
      <c r="CM36" s="922"/>
      <c r="CN36" s="994">
        <f>CN96</f>
        <v>0</v>
      </c>
      <c r="CO36" s="994">
        <f>CO96</f>
        <v>0</v>
      </c>
      <c r="CP36" s="919">
        <f>SUM(CO36,-CN36)</f>
        <v>0</v>
      </c>
      <c r="CQ36" s="970" t="e">
        <f>CP36/CN36</f>
        <v>#DIV/0!</v>
      </c>
      <c r="CR36" s="876">
        <v>22</v>
      </c>
      <c r="CS36" s="866"/>
      <c r="CU36" s="400">
        <v>22</v>
      </c>
      <c r="CV36" s="993" t="s">
        <v>266</v>
      </c>
      <c r="CW36" s="994">
        <f>CW96</f>
        <v>0</v>
      </c>
      <c r="CX36" s="994">
        <f>CX96</f>
        <v>0</v>
      </c>
      <c r="CY36" s="919">
        <f>SUM(CX36,-CW36)</f>
        <v>0</v>
      </c>
      <c r="CZ36" s="923" t="e">
        <f>CY36/CW36</f>
        <v>#DIV/0!</v>
      </c>
      <c r="DA36" s="921"/>
      <c r="DB36" s="994">
        <f>DB96</f>
        <v>0</v>
      </c>
      <c r="DC36" s="994">
        <f>DC96</f>
        <v>0</v>
      </c>
      <c r="DD36" s="919">
        <f>SUM(DC36,-DB36)</f>
        <v>0</v>
      </c>
      <c r="DE36" s="923" t="e">
        <f>DD36/DB36</f>
        <v>#DIV/0!</v>
      </c>
      <c r="DF36" s="922"/>
      <c r="DG36" s="994">
        <f>DG96</f>
        <v>0</v>
      </c>
      <c r="DH36" s="994">
        <f>DH96</f>
        <v>0</v>
      </c>
      <c r="DI36" s="919">
        <f>SUM(DH36,-DG36)</f>
        <v>0</v>
      </c>
      <c r="DJ36" s="970" t="e">
        <f>DI36/DG36</f>
        <v>#DIV/0!</v>
      </c>
      <c r="DK36" s="400">
        <v>22</v>
      </c>
      <c r="DL36" s="866"/>
      <c r="DN36" s="876">
        <v>22</v>
      </c>
      <c r="DO36" s="993" t="s">
        <v>266</v>
      </c>
      <c r="DP36" s="994">
        <f>DP96</f>
        <v>0</v>
      </c>
      <c r="DQ36" s="994">
        <f>DQ96</f>
        <v>0</v>
      </c>
      <c r="DR36" s="919">
        <f>SUM(DQ36,-DP36)</f>
        <v>0</v>
      </c>
      <c r="DS36" s="923" t="e">
        <f>DR36/DP36</f>
        <v>#DIV/0!</v>
      </c>
      <c r="DT36" s="921"/>
      <c r="DU36" s="994">
        <f>DU96</f>
        <v>0</v>
      </c>
      <c r="DV36" s="994">
        <f>DV96</f>
        <v>0</v>
      </c>
      <c r="DW36" s="919">
        <f>SUM(DV36,-DU36)</f>
        <v>0</v>
      </c>
      <c r="DX36" s="923" t="e">
        <f>DW36/DU36</f>
        <v>#DIV/0!</v>
      </c>
      <c r="DY36" s="922"/>
      <c r="DZ36" s="994">
        <f>DZ96</f>
        <v>0</v>
      </c>
      <c r="EA36" s="994">
        <f>EA96</f>
        <v>0</v>
      </c>
      <c r="EB36" s="919">
        <f>SUM(EA36,-DZ36)</f>
        <v>0</v>
      </c>
      <c r="EC36" s="970" t="e">
        <f>EB36/DZ36</f>
        <v>#DIV/0!</v>
      </c>
      <c r="ED36" s="876">
        <v>22</v>
      </c>
      <c r="EE36" s="866"/>
      <c r="EG36" s="400">
        <v>22</v>
      </c>
      <c r="EH36" s="993" t="s">
        <v>266</v>
      </c>
      <c r="EI36" s="994">
        <f>EI96</f>
        <v>0</v>
      </c>
      <c r="EJ36" s="994">
        <f>EJ96</f>
        <v>0</v>
      </c>
      <c r="EK36" s="919">
        <f>SUM(EJ36,-EI36)</f>
        <v>0</v>
      </c>
      <c r="EL36" s="923" t="e">
        <f>EK36/EI36</f>
        <v>#DIV/0!</v>
      </c>
      <c r="EM36" s="921"/>
      <c r="EN36" s="994">
        <f>EN96</f>
        <v>0</v>
      </c>
      <c r="EO36" s="994">
        <f>EO96</f>
        <v>0</v>
      </c>
      <c r="EP36" s="919">
        <f>SUM(EO36,-EN36)</f>
        <v>0</v>
      </c>
      <c r="EQ36" s="923" t="e">
        <f>EP36/EN36</f>
        <v>#DIV/0!</v>
      </c>
      <c r="ER36" s="922"/>
      <c r="ES36" s="994">
        <f>ES96</f>
        <v>0</v>
      </c>
      <c r="ET36" s="994">
        <f>ET96</f>
        <v>0</v>
      </c>
      <c r="EU36" s="919">
        <f>SUM(ET36,-ES36)</f>
        <v>0</v>
      </c>
      <c r="EV36" s="970" t="e">
        <f>EU36/ES36</f>
        <v>#DIV/0!</v>
      </c>
      <c r="EW36" s="400">
        <v>22</v>
      </c>
      <c r="EX36" s="866"/>
      <c r="EZ36" s="876">
        <v>22</v>
      </c>
      <c r="FA36" s="993" t="s">
        <v>266</v>
      </c>
      <c r="FB36" s="994">
        <f>FB96</f>
        <v>0</v>
      </c>
      <c r="FC36" s="994">
        <f>FC96</f>
        <v>0</v>
      </c>
      <c r="FD36" s="919">
        <f>SUM(FC36,-FB36)</f>
        <v>0</v>
      </c>
      <c r="FE36" s="923" t="e">
        <f>FD36/FB36</f>
        <v>#DIV/0!</v>
      </c>
      <c r="FF36" s="921"/>
      <c r="FG36" s="994">
        <f>FG96</f>
        <v>0</v>
      </c>
      <c r="FH36" s="994">
        <f>FH96</f>
        <v>0</v>
      </c>
      <c r="FI36" s="919">
        <f>SUM(FH36,-FG36)</f>
        <v>0</v>
      </c>
      <c r="FJ36" s="923" t="e">
        <f>FI36/FG36</f>
        <v>#DIV/0!</v>
      </c>
      <c r="FK36" s="922"/>
      <c r="FL36" s="994">
        <f>FL96</f>
        <v>0</v>
      </c>
      <c r="FM36" s="994">
        <f>FM96</f>
        <v>0</v>
      </c>
      <c r="FN36" s="919">
        <f>SUM(FM36,-FL36)</f>
        <v>0</v>
      </c>
      <c r="FO36" s="970" t="e">
        <f>FN36/FL36</f>
        <v>#DIV/0!</v>
      </c>
      <c r="FP36" s="876">
        <v>22</v>
      </c>
      <c r="FQ36" s="866"/>
      <c r="FS36" s="400">
        <v>22</v>
      </c>
      <c r="FT36" s="993" t="s">
        <v>266</v>
      </c>
      <c r="FU36" s="994">
        <f>FU96</f>
        <v>0</v>
      </c>
      <c r="FV36" s="994">
        <f>FV96</f>
        <v>0</v>
      </c>
      <c r="FW36" s="919">
        <f>SUM(FV36,-FU36)</f>
        <v>0</v>
      </c>
      <c r="FX36" s="923" t="e">
        <f>FW36/FU36</f>
        <v>#DIV/0!</v>
      </c>
      <c r="FY36" s="921"/>
      <c r="FZ36" s="994">
        <f>FZ96</f>
        <v>0</v>
      </c>
      <c r="GA36" s="994">
        <f>GA96</f>
        <v>0</v>
      </c>
      <c r="GB36" s="919">
        <f>SUM(GA36,-FZ36)</f>
        <v>0</v>
      </c>
      <c r="GC36" s="923" t="e">
        <f>GB36/FZ36</f>
        <v>#DIV/0!</v>
      </c>
      <c r="GD36" s="922"/>
      <c r="GE36" s="994">
        <f>GE96</f>
        <v>0</v>
      </c>
      <c r="GF36" s="994">
        <f>GF96</f>
        <v>0</v>
      </c>
      <c r="GG36" s="919">
        <f>SUM(GF36,-GE36)</f>
        <v>0</v>
      </c>
      <c r="GH36" s="970" t="e">
        <f>GG36/GE36</f>
        <v>#DIV/0!</v>
      </c>
      <c r="GI36" s="400">
        <v>22</v>
      </c>
      <c r="GJ36" s="866"/>
      <c r="GL36" s="876">
        <v>22</v>
      </c>
      <c r="GM36" s="993" t="s">
        <v>266</v>
      </c>
      <c r="GN36" s="994">
        <f>GN96</f>
        <v>0</v>
      </c>
      <c r="GO36" s="994">
        <f>GO96</f>
        <v>0</v>
      </c>
      <c r="GP36" s="919">
        <f>SUM(GO36,-GN36)</f>
        <v>0</v>
      </c>
      <c r="GQ36" s="923" t="e">
        <f>GP36/GN36</f>
        <v>#DIV/0!</v>
      </c>
      <c r="GR36" s="921"/>
      <c r="GS36" s="994">
        <f>GS96</f>
        <v>0</v>
      </c>
      <c r="GT36" s="994">
        <f>GT96</f>
        <v>0</v>
      </c>
      <c r="GU36" s="919">
        <f>SUM(GT36,-GS36)</f>
        <v>0</v>
      </c>
      <c r="GV36" s="923" t="e">
        <f>GU36/GS36</f>
        <v>#DIV/0!</v>
      </c>
      <c r="GW36" s="922"/>
      <c r="GX36" s="994">
        <f>GX96</f>
        <v>0</v>
      </c>
      <c r="GY36" s="994">
        <f>GY96</f>
        <v>0</v>
      </c>
      <c r="GZ36" s="919">
        <f>SUM(GY36,-GX36)</f>
        <v>0</v>
      </c>
      <c r="HA36" s="970" t="e">
        <f>GZ36/GX36</f>
        <v>#DIV/0!</v>
      </c>
      <c r="HB36" s="876">
        <v>22</v>
      </c>
      <c r="HC36" s="866"/>
      <c r="HE36" s="400">
        <v>22</v>
      </c>
      <c r="HF36" s="993" t="s">
        <v>266</v>
      </c>
      <c r="HG36" s="994">
        <f>HG96</f>
        <v>0</v>
      </c>
      <c r="HH36" s="994">
        <f>HH96</f>
        <v>0</v>
      </c>
      <c r="HI36" s="919">
        <f>SUM(HH36,-HG36)</f>
        <v>0</v>
      </c>
      <c r="HJ36" s="923" t="e">
        <f>HI36/HG36</f>
        <v>#DIV/0!</v>
      </c>
      <c r="HK36" s="921"/>
      <c r="HL36" s="994">
        <f>HL96</f>
        <v>0</v>
      </c>
      <c r="HM36" s="994">
        <f>HM96</f>
        <v>0</v>
      </c>
      <c r="HN36" s="919">
        <f>SUM(HM36,-HL36)</f>
        <v>0</v>
      </c>
      <c r="HO36" s="923" t="e">
        <f>HN36/HL36</f>
        <v>#DIV/0!</v>
      </c>
      <c r="HP36" s="922"/>
      <c r="HQ36" s="994">
        <f>HQ96</f>
        <v>0</v>
      </c>
      <c r="HR36" s="994">
        <f>HR96</f>
        <v>0</v>
      </c>
      <c r="HS36" s="919">
        <f>SUM(HR36,-HQ36)</f>
        <v>0</v>
      </c>
      <c r="HT36" s="970" t="e">
        <f>HS36/HQ36</f>
        <v>#DIV/0!</v>
      </c>
      <c r="HU36" s="400">
        <v>22</v>
      </c>
      <c r="HV36" s="866"/>
      <c r="HX36" s="876">
        <v>22</v>
      </c>
      <c r="HY36" s="993" t="s">
        <v>266</v>
      </c>
      <c r="HZ36" s="994">
        <f>HZ96</f>
        <v>0</v>
      </c>
      <c r="IA36" s="994">
        <f>IA96</f>
        <v>0</v>
      </c>
      <c r="IB36" s="919">
        <f>SUM(IA36,-HZ36)</f>
        <v>0</v>
      </c>
      <c r="IC36" s="923" t="e">
        <f>IB36/HZ36</f>
        <v>#DIV/0!</v>
      </c>
      <c r="ID36" s="921"/>
      <c r="IE36" s="994">
        <f>IE96</f>
        <v>0</v>
      </c>
      <c r="IF36" s="994">
        <f>IF96</f>
        <v>0</v>
      </c>
      <c r="IG36" s="919">
        <f>SUM(IF36,-IE36)</f>
        <v>0</v>
      </c>
      <c r="IH36" s="923" t="e">
        <f>IG36/IE36</f>
        <v>#DIV/0!</v>
      </c>
      <c r="II36" s="922"/>
      <c r="IJ36" s="994">
        <f>IJ96</f>
        <v>0</v>
      </c>
      <c r="IK36" s="994">
        <f>IK96</f>
        <v>0</v>
      </c>
      <c r="IL36" s="919">
        <f>SUM(IK36,-IJ36)</f>
        <v>0</v>
      </c>
      <c r="IM36" s="970" t="e">
        <f>IL36/IJ36</f>
        <v>#DIV/0!</v>
      </c>
      <c r="IN36" s="876">
        <v>22</v>
      </c>
      <c r="IO36" s="866"/>
      <c r="IQ36" s="1314">
        <v>22</v>
      </c>
      <c r="IR36" s="993" t="s">
        <v>266</v>
      </c>
      <c r="IS36" s="994">
        <f>IS96</f>
        <v>0</v>
      </c>
      <c r="IT36" s="994">
        <f>IT96</f>
        <v>0</v>
      </c>
      <c r="IU36" s="919">
        <f>SUM(IT36,-IS36)</f>
        <v>0</v>
      </c>
      <c r="IV36" s="923" t="e">
        <f>IU36/IS36</f>
        <v>#DIV/0!</v>
      </c>
      <c r="IW36" s="921"/>
      <c r="IX36" s="994">
        <f>IX96</f>
        <v>0</v>
      </c>
      <c r="IY36" s="994">
        <f>IY96</f>
        <v>0</v>
      </c>
      <c r="IZ36" s="919">
        <f>SUM(IY36,-IX36)</f>
        <v>0</v>
      </c>
      <c r="JA36" s="923" t="e">
        <f>IZ36/IX36</f>
        <v>#DIV/0!</v>
      </c>
      <c r="JB36" s="922"/>
      <c r="JC36" s="994">
        <f>JC96</f>
        <v>0</v>
      </c>
      <c r="JD36" s="994">
        <f>JD96</f>
        <v>0</v>
      </c>
      <c r="JE36" s="919">
        <f>SUM(JD36,-JC36)</f>
        <v>0</v>
      </c>
      <c r="JF36" s="970" t="e">
        <f>JE36/JC36</f>
        <v>#DIV/0!</v>
      </c>
      <c r="JG36" s="1314">
        <v>22</v>
      </c>
      <c r="JH36" s="866"/>
    </row>
    <row r="37" spans="1:268" hidden="1">
      <c r="A37" s="400"/>
      <c r="B37" s="988"/>
      <c r="C37" s="989"/>
      <c r="D37" s="995"/>
      <c r="E37" s="991"/>
      <c r="F37" s="992"/>
      <c r="G37" s="921"/>
      <c r="H37" s="995"/>
      <c r="I37" s="995"/>
      <c r="J37" s="991"/>
      <c r="K37" s="992"/>
      <c r="L37" s="922"/>
      <c r="M37" s="995"/>
      <c r="N37" s="995"/>
      <c r="O37" s="991"/>
      <c r="P37" s="945"/>
      <c r="Q37" s="400"/>
      <c r="R37" s="866"/>
      <c r="U37" s="1309"/>
      <c r="V37" s="988"/>
      <c r="W37" s="989"/>
      <c r="X37" s="995"/>
      <c r="Y37" s="991"/>
      <c r="Z37" s="992"/>
      <c r="AA37" s="921"/>
      <c r="AB37" s="995"/>
      <c r="AC37" s="995"/>
      <c r="AD37" s="991"/>
      <c r="AE37" s="992"/>
      <c r="AF37" s="922"/>
      <c r="AG37" s="995"/>
      <c r="AH37" s="995"/>
      <c r="AI37" s="991"/>
      <c r="AJ37" s="945"/>
      <c r="AK37" s="1309"/>
      <c r="AL37" s="866"/>
      <c r="AN37" s="876"/>
      <c r="AO37" s="988"/>
      <c r="AP37" s="989"/>
      <c r="AQ37" s="995"/>
      <c r="AR37" s="991"/>
      <c r="AS37" s="992"/>
      <c r="AT37" s="921"/>
      <c r="AU37" s="995"/>
      <c r="AV37" s="995"/>
      <c r="AW37" s="991"/>
      <c r="AX37" s="992"/>
      <c r="AY37" s="922"/>
      <c r="AZ37" s="995"/>
      <c r="BA37" s="995"/>
      <c r="BB37" s="991"/>
      <c r="BC37" s="945"/>
      <c r="BD37" s="876"/>
      <c r="BE37" s="866"/>
      <c r="BH37" s="400"/>
      <c r="BI37" s="988"/>
      <c r="BJ37" s="989"/>
      <c r="BK37" s="995"/>
      <c r="BL37" s="991"/>
      <c r="BM37" s="992"/>
      <c r="BN37" s="921"/>
      <c r="BO37" s="995"/>
      <c r="BP37" s="995"/>
      <c r="BQ37" s="991"/>
      <c r="BR37" s="992"/>
      <c r="BS37" s="922"/>
      <c r="BT37" s="995"/>
      <c r="BU37" s="995"/>
      <c r="BV37" s="991"/>
      <c r="BW37" s="945"/>
      <c r="BX37" s="400"/>
      <c r="BY37" s="866"/>
      <c r="CB37" s="876"/>
      <c r="CC37" s="988"/>
      <c r="CD37" s="989"/>
      <c r="CE37" s="995"/>
      <c r="CF37" s="991"/>
      <c r="CG37" s="992"/>
      <c r="CH37" s="921"/>
      <c r="CI37" s="995"/>
      <c r="CJ37" s="995"/>
      <c r="CK37" s="991"/>
      <c r="CL37" s="992"/>
      <c r="CM37" s="922"/>
      <c r="CN37" s="995"/>
      <c r="CO37" s="995"/>
      <c r="CP37" s="991"/>
      <c r="CQ37" s="945"/>
      <c r="CR37" s="876"/>
      <c r="CS37" s="866"/>
      <c r="CU37" s="400"/>
      <c r="CV37" s="988"/>
      <c r="CW37" s="989"/>
      <c r="CX37" s="995"/>
      <c r="CY37" s="991"/>
      <c r="CZ37" s="992"/>
      <c r="DA37" s="921"/>
      <c r="DB37" s="995"/>
      <c r="DC37" s="995"/>
      <c r="DD37" s="991"/>
      <c r="DE37" s="992"/>
      <c r="DF37" s="922"/>
      <c r="DG37" s="995"/>
      <c r="DH37" s="995"/>
      <c r="DI37" s="991"/>
      <c r="DJ37" s="945"/>
      <c r="DK37" s="400"/>
      <c r="DL37" s="866"/>
      <c r="DN37" s="876"/>
      <c r="DO37" s="988"/>
      <c r="DP37" s="989"/>
      <c r="DQ37" s="995"/>
      <c r="DR37" s="991"/>
      <c r="DS37" s="992"/>
      <c r="DT37" s="921"/>
      <c r="DU37" s="995"/>
      <c r="DV37" s="995"/>
      <c r="DW37" s="991"/>
      <c r="DX37" s="992"/>
      <c r="DY37" s="922"/>
      <c r="DZ37" s="995"/>
      <c r="EA37" s="995"/>
      <c r="EB37" s="991"/>
      <c r="EC37" s="945"/>
      <c r="ED37" s="876"/>
      <c r="EE37" s="866"/>
      <c r="EG37" s="400"/>
      <c r="EH37" s="988"/>
      <c r="EI37" s="989"/>
      <c r="EJ37" s="995"/>
      <c r="EK37" s="991"/>
      <c r="EL37" s="992"/>
      <c r="EM37" s="921"/>
      <c r="EN37" s="995"/>
      <c r="EO37" s="995"/>
      <c r="EP37" s="991"/>
      <c r="EQ37" s="992"/>
      <c r="ER37" s="922"/>
      <c r="ES37" s="995"/>
      <c r="ET37" s="995"/>
      <c r="EU37" s="991"/>
      <c r="EV37" s="945"/>
      <c r="EW37" s="400"/>
      <c r="EX37" s="866"/>
      <c r="EZ37" s="876"/>
      <c r="FA37" s="988"/>
      <c r="FB37" s="989"/>
      <c r="FC37" s="995"/>
      <c r="FD37" s="991"/>
      <c r="FE37" s="992"/>
      <c r="FF37" s="921"/>
      <c r="FG37" s="995"/>
      <c r="FH37" s="995"/>
      <c r="FI37" s="991"/>
      <c r="FJ37" s="992"/>
      <c r="FK37" s="922"/>
      <c r="FL37" s="995"/>
      <c r="FM37" s="995"/>
      <c r="FN37" s="991"/>
      <c r="FO37" s="945"/>
      <c r="FP37" s="876"/>
      <c r="FQ37" s="866"/>
      <c r="FS37" s="400"/>
      <c r="FT37" s="988"/>
      <c r="FU37" s="989"/>
      <c r="FV37" s="995"/>
      <c r="FW37" s="991"/>
      <c r="FX37" s="992"/>
      <c r="FY37" s="921"/>
      <c r="FZ37" s="995"/>
      <c r="GA37" s="995"/>
      <c r="GB37" s="991"/>
      <c r="GC37" s="992"/>
      <c r="GD37" s="922"/>
      <c r="GE37" s="995"/>
      <c r="GF37" s="995"/>
      <c r="GG37" s="991"/>
      <c r="GH37" s="945"/>
      <c r="GI37" s="400"/>
      <c r="GJ37" s="866"/>
      <c r="GL37" s="876"/>
      <c r="GM37" s="988"/>
      <c r="GN37" s="989"/>
      <c r="GO37" s="995"/>
      <c r="GP37" s="991"/>
      <c r="GQ37" s="992"/>
      <c r="GR37" s="921"/>
      <c r="GS37" s="995"/>
      <c r="GT37" s="995"/>
      <c r="GU37" s="991"/>
      <c r="GV37" s="992"/>
      <c r="GW37" s="922"/>
      <c r="GX37" s="995"/>
      <c r="GY37" s="995"/>
      <c r="GZ37" s="991"/>
      <c r="HA37" s="945"/>
      <c r="HB37" s="876"/>
      <c r="HC37" s="866"/>
      <c r="HE37" s="400"/>
      <c r="HF37" s="988"/>
      <c r="HG37" s="989"/>
      <c r="HH37" s="995"/>
      <c r="HI37" s="991"/>
      <c r="HJ37" s="992"/>
      <c r="HK37" s="921"/>
      <c r="HL37" s="995"/>
      <c r="HM37" s="995"/>
      <c r="HN37" s="991"/>
      <c r="HO37" s="992"/>
      <c r="HP37" s="922"/>
      <c r="HQ37" s="995"/>
      <c r="HR37" s="995"/>
      <c r="HS37" s="991"/>
      <c r="HT37" s="945"/>
      <c r="HU37" s="400"/>
      <c r="HV37" s="866"/>
      <c r="HX37" s="876"/>
      <c r="HY37" s="988"/>
      <c r="HZ37" s="989"/>
      <c r="IA37" s="995"/>
      <c r="IB37" s="991"/>
      <c r="IC37" s="992"/>
      <c r="ID37" s="921"/>
      <c r="IE37" s="995"/>
      <c r="IF37" s="995"/>
      <c r="IG37" s="991"/>
      <c r="IH37" s="992"/>
      <c r="II37" s="922"/>
      <c r="IJ37" s="995"/>
      <c r="IK37" s="995"/>
      <c r="IL37" s="991"/>
      <c r="IM37" s="945"/>
      <c r="IN37" s="876"/>
      <c r="IO37" s="866"/>
      <c r="IQ37" s="1314"/>
      <c r="IR37" s="988"/>
      <c r="IS37" s="989"/>
      <c r="IT37" s="995"/>
      <c r="IU37" s="991"/>
      <c r="IV37" s="992"/>
      <c r="IW37" s="921"/>
      <c r="IX37" s="995"/>
      <c r="IY37" s="995"/>
      <c r="IZ37" s="991"/>
      <c r="JA37" s="992"/>
      <c r="JB37" s="922"/>
      <c r="JC37" s="995"/>
      <c r="JD37" s="995"/>
      <c r="JE37" s="991"/>
      <c r="JF37" s="945"/>
      <c r="JG37" s="1314"/>
      <c r="JH37" s="866"/>
    </row>
    <row r="38" spans="1:268" hidden="1">
      <c r="A38" s="400">
        <v>23</v>
      </c>
      <c r="B38" s="996" t="s">
        <v>267</v>
      </c>
      <c r="C38" s="997">
        <f>SUM(C34,C36)</f>
        <v>0</v>
      </c>
      <c r="D38" s="997">
        <f>SUM(D34,D36)</f>
        <v>77235</v>
      </c>
      <c r="E38" s="998">
        <f>SUM(D38,-C38)</f>
        <v>77235</v>
      </c>
      <c r="F38" s="999" t="e">
        <f>E38/C38</f>
        <v>#DIV/0!</v>
      </c>
      <c r="G38" s="921"/>
      <c r="H38" s="997">
        <f>SUM(H34,H36)</f>
        <v>77235</v>
      </c>
      <c r="I38" s="997">
        <f>SUM(I34,I36)</f>
        <v>76220</v>
      </c>
      <c r="J38" s="998">
        <f>SUM(I38,-H38)</f>
        <v>-1015</v>
      </c>
      <c r="K38" s="999">
        <f>J38/H38</f>
        <v>-1.3141710364472066E-2</v>
      </c>
      <c r="L38" s="922"/>
      <c r="M38" s="997">
        <f>SUM(M34,M36)</f>
        <v>77235</v>
      </c>
      <c r="N38" s="997">
        <f>SUM(N34,N36)</f>
        <v>76220</v>
      </c>
      <c r="O38" s="998">
        <f>SUM(N38,-M38)</f>
        <v>-1015</v>
      </c>
      <c r="P38" s="931">
        <f>O38/M38</f>
        <v>-1.3141710364472066E-2</v>
      </c>
      <c r="Q38" s="400">
        <v>23</v>
      </c>
      <c r="R38" s="866"/>
      <c r="U38" s="1309">
        <v>23</v>
      </c>
      <c r="V38" s="996" t="s">
        <v>267</v>
      </c>
      <c r="W38" s="997">
        <f>SUM(W34,W36)</f>
        <v>0</v>
      </c>
      <c r="X38" s="997">
        <f>SUM(X34,X36)</f>
        <v>77235</v>
      </c>
      <c r="Y38" s="998">
        <f>SUM(X38,-W38)</f>
        <v>77235</v>
      </c>
      <c r="Z38" s="999" t="e">
        <f>Y38/W38</f>
        <v>#DIV/0!</v>
      </c>
      <c r="AA38" s="921"/>
      <c r="AB38" s="997">
        <f>SUM(AB34,AB36)</f>
        <v>3195</v>
      </c>
      <c r="AC38" s="997">
        <f>SUM(AC34,AC36)</f>
        <v>3118</v>
      </c>
      <c r="AD38" s="998">
        <f>SUM(AC38,-AB38)</f>
        <v>-77</v>
      </c>
      <c r="AE38" s="999">
        <f>AD38/AB38</f>
        <v>-2.4100156494522691E-2</v>
      </c>
      <c r="AF38" s="922"/>
      <c r="AG38" s="997">
        <f>SUM(AG34,AG36)</f>
        <v>77235</v>
      </c>
      <c r="AH38" s="997">
        <f>SUM(AH34,AH36)</f>
        <v>3118</v>
      </c>
      <c r="AI38" s="998">
        <f>SUM(AH38,-AG38)</f>
        <v>-74117</v>
      </c>
      <c r="AJ38" s="931">
        <f>AI38/AG38</f>
        <v>-0.95962970156017346</v>
      </c>
      <c r="AK38" s="1309">
        <v>23</v>
      </c>
      <c r="AL38" s="866"/>
      <c r="AN38" s="876">
        <v>23</v>
      </c>
      <c r="AO38" s="996" t="s">
        <v>267</v>
      </c>
      <c r="AP38" s="997">
        <f>SUM(AP34,AP36)</f>
        <v>0</v>
      </c>
      <c r="AQ38" s="997">
        <f>SUM(AQ34,AQ36)</f>
        <v>77235</v>
      </c>
      <c r="AR38" s="998">
        <f>SUM(AQ38,-AP38)</f>
        <v>77235</v>
      </c>
      <c r="AS38" s="999" t="e">
        <f>AR38/AP38</f>
        <v>#DIV/0!</v>
      </c>
      <c r="AT38" s="921"/>
      <c r="AU38" s="997">
        <f>SUM(AU34,AU36)</f>
        <v>803</v>
      </c>
      <c r="AV38" s="997">
        <f>SUM(AV34,AV36)</f>
        <v>795</v>
      </c>
      <c r="AW38" s="998">
        <f>SUM(AV38,-AU38)</f>
        <v>-8</v>
      </c>
      <c r="AX38" s="999">
        <f>AW38/AU38</f>
        <v>-9.9626400996264009E-3</v>
      </c>
      <c r="AY38" s="922"/>
      <c r="AZ38" s="997">
        <f>SUM(AZ34,AZ36)</f>
        <v>77235</v>
      </c>
      <c r="BA38" s="997">
        <f>SUM(BA34,BA36)</f>
        <v>795</v>
      </c>
      <c r="BB38" s="998">
        <f>SUM(BA38,-AZ38)</f>
        <v>-76440</v>
      </c>
      <c r="BC38" s="931">
        <f>BB38/AZ38</f>
        <v>-0.98970673917265484</v>
      </c>
      <c r="BD38" s="876">
        <v>23</v>
      </c>
      <c r="BE38" s="866"/>
      <c r="BH38" s="400">
        <v>23</v>
      </c>
      <c r="BI38" s="996" t="s">
        <v>267</v>
      </c>
      <c r="BJ38" s="997">
        <f>SUM(BJ34,BJ36)</f>
        <v>0</v>
      </c>
      <c r="BK38" s="997">
        <f>SUM(BK34,BK36)</f>
        <v>77235</v>
      </c>
      <c r="BL38" s="998">
        <f>SUM(BK38,-BJ38)</f>
        <v>77235</v>
      </c>
      <c r="BM38" s="999" t="e">
        <f>BL38/BJ38</f>
        <v>#DIV/0!</v>
      </c>
      <c r="BN38" s="921"/>
      <c r="BO38" s="997">
        <f>SUM(BO34,BO36)</f>
        <v>2965</v>
      </c>
      <c r="BP38" s="997">
        <f>SUM(BP34,BP36)</f>
        <v>3036</v>
      </c>
      <c r="BQ38" s="998">
        <f>SUM(BP38,-BO38)</f>
        <v>71</v>
      </c>
      <c r="BR38" s="999">
        <f>BQ38/BO38</f>
        <v>2.3946037099494097E-2</v>
      </c>
      <c r="BS38" s="922"/>
      <c r="BT38" s="997">
        <f>SUM(BT34,BT36)</f>
        <v>77235</v>
      </c>
      <c r="BU38" s="997">
        <f>SUM(BU34,BU36)</f>
        <v>3036</v>
      </c>
      <c r="BV38" s="998">
        <f>SUM(BU38,-BT38)</f>
        <v>-74199</v>
      </c>
      <c r="BW38" s="931">
        <f>BV38/BT38</f>
        <v>-0.96069139638764811</v>
      </c>
      <c r="BX38" s="400">
        <v>23</v>
      </c>
      <c r="BY38" s="866"/>
      <c r="CB38" s="876">
        <v>23</v>
      </c>
      <c r="CC38" s="996" t="s">
        <v>267</v>
      </c>
      <c r="CD38" s="997">
        <f>SUM(CD34,CD36)</f>
        <v>0</v>
      </c>
      <c r="CE38" s="997">
        <f>SUM(CE34,CE36)</f>
        <v>77235</v>
      </c>
      <c r="CF38" s="998">
        <f>SUM(CE38,-CD38)</f>
        <v>77235</v>
      </c>
      <c r="CG38" s="999" t="e">
        <f>CF38/CD38</f>
        <v>#DIV/0!</v>
      </c>
      <c r="CH38" s="921"/>
      <c r="CI38" s="997">
        <f>SUM(CI34,CI36)</f>
        <v>1570</v>
      </c>
      <c r="CJ38" s="997">
        <f>SUM(CJ34,CJ36)</f>
        <v>1415</v>
      </c>
      <c r="CK38" s="998">
        <f>SUM(CJ38,-CI38)</f>
        <v>-155</v>
      </c>
      <c r="CL38" s="999">
        <f>CK38/CI38</f>
        <v>-9.8726114649681534E-2</v>
      </c>
      <c r="CM38" s="922"/>
      <c r="CN38" s="997">
        <f>SUM(CN34,CN36)</f>
        <v>77235</v>
      </c>
      <c r="CO38" s="997">
        <f>SUM(CO34,CO36)</f>
        <v>1415</v>
      </c>
      <c r="CP38" s="998">
        <f>SUM(CO38,-CN38)</f>
        <v>-75820</v>
      </c>
      <c r="CQ38" s="931">
        <f>CP38/CN38</f>
        <v>-0.98167929047711533</v>
      </c>
      <c r="CR38" s="876">
        <v>23</v>
      </c>
      <c r="CS38" s="866"/>
      <c r="CU38" s="400">
        <v>23</v>
      </c>
      <c r="CV38" s="996" t="s">
        <v>267</v>
      </c>
      <c r="CW38" s="997">
        <f>SUM(CW34,CW36)</f>
        <v>0</v>
      </c>
      <c r="CX38" s="997">
        <f>SUM(CX34,CX36)</f>
        <v>77235</v>
      </c>
      <c r="CY38" s="998">
        <f>SUM(CX38,-CW38)</f>
        <v>77235</v>
      </c>
      <c r="CZ38" s="999" t="e">
        <f>CY38/CW38</f>
        <v>#DIV/0!</v>
      </c>
      <c r="DA38" s="921"/>
      <c r="DB38" s="997">
        <f>SUM(DB34,DB36)</f>
        <v>2264</v>
      </c>
      <c r="DC38" s="997">
        <f>SUM(DC34,DC36)</f>
        <v>2231</v>
      </c>
      <c r="DD38" s="998">
        <f>SUM(DC38,-DB38)</f>
        <v>-33</v>
      </c>
      <c r="DE38" s="999">
        <f>DD38/DB38</f>
        <v>-1.4575971731448763E-2</v>
      </c>
      <c r="DF38" s="922"/>
      <c r="DG38" s="997">
        <f>SUM(DG34,DG36)</f>
        <v>77235</v>
      </c>
      <c r="DH38" s="997">
        <f>SUM(DH34,DH36)</f>
        <v>2231</v>
      </c>
      <c r="DI38" s="998">
        <f>SUM(DH38,-DG38)</f>
        <v>-75004</v>
      </c>
      <c r="DJ38" s="931">
        <f>DI38/DG38</f>
        <v>-0.97111413219395348</v>
      </c>
      <c r="DK38" s="400">
        <v>23</v>
      </c>
      <c r="DL38" s="866"/>
      <c r="DN38" s="876">
        <v>23</v>
      </c>
      <c r="DO38" s="996" t="s">
        <v>267</v>
      </c>
      <c r="DP38" s="997">
        <f>SUM(DP34,DP36)</f>
        <v>0</v>
      </c>
      <c r="DQ38" s="997">
        <f>SUM(DQ34,DQ36)</f>
        <v>77235</v>
      </c>
      <c r="DR38" s="998">
        <f>SUM(DQ38,-DP38)</f>
        <v>77235</v>
      </c>
      <c r="DS38" s="999" t="e">
        <f>DR38/DP38</f>
        <v>#DIV/0!</v>
      </c>
      <c r="DT38" s="921"/>
      <c r="DU38" s="997">
        <f>SUM(DU34,DU36)</f>
        <v>714</v>
      </c>
      <c r="DV38" s="997">
        <f>SUM(DV34,DV36)</f>
        <v>695</v>
      </c>
      <c r="DW38" s="998">
        <f>SUM(DV38,-DU38)</f>
        <v>-19</v>
      </c>
      <c r="DX38" s="999">
        <f>DW38/DU38</f>
        <v>-2.661064425770308E-2</v>
      </c>
      <c r="DY38" s="922"/>
      <c r="DZ38" s="997">
        <f>SUM(DZ34,DZ36)</f>
        <v>77235</v>
      </c>
      <c r="EA38" s="997">
        <f>SUM(EA34,EA36)</f>
        <v>695</v>
      </c>
      <c r="EB38" s="998">
        <f>SUM(EA38,-DZ38)</f>
        <v>-76540</v>
      </c>
      <c r="EC38" s="931">
        <f>EB38/DZ38</f>
        <v>-0.99100148896225804</v>
      </c>
      <c r="ED38" s="876">
        <v>23</v>
      </c>
      <c r="EE38" s="866"/>
      <c r="EG38" s="400">
        <v>23</v>
      </c>
      <c r="EH38" s="996" t="s">
        <v>267</v>
      </c>
      <c r="EI38" s="997">
        <f>SUM(EI34,EI36)</f>
        <v>0</v>
      </c>
      <c r="EJ38" s="997">
        <f>SUM(EJ34,EJ36)</f>
        <v>77235</v>
      </c>
      <c r="EK38" s="998">
        <f>SUM(EJ38,-EI38)</f>
        <v>77235</v>
      </c>
      <c r="EL38" s="999" t="e">
        <f>EK38/EI38</f>
        <v>#DIV/0!</v>
      </c>
      <c r="EM38" s="921"/>
      <c r="EN38" s="997">
        <f>SUM(EN34,EN36)</f>
        <v>560</v>
      </c>
      <c r="EO38" s="997">
        <f>SUM(EO34,EO36)</f>
        <v>602</v>
      </c>
      <c r="EP38" s="998">
        <f>SUM(EO38,-EN38)</f>
        <v>42</v>
      </c>
      <c r="EQ38" s="999">
        <f>EP38/EN38</f>
        <v>7.4999999999999997E-2</v>
      </c>
      <c r="ER38" s="922"/>
      <c r="ES38" s="997">
        <f>SUM(ES34,ES36)</f>
        <v>77235</v>
      </c>
      <c r="ET38" s="997">
        <f>SUM(ET34,ET36)</f>
        <v>602</v>
      </c>
      <c r="EU38" s="998">
        <f>SUM(ET38,-ES38)</f>
        <v>-76633</v>
      </c>
      <c r="EV38" s="931">
        <f>EU38/ES38</f>
        <v>-0.99220560626658894</v>
      </c>
      <c r="EW38" s="400">
        <v>23</v>
      </c>
      <c r="EX38" s="866"/>
      <c r="EZ38" s="876">
        <v>23</v>
      </c>
      <c r="FA38" s="996" t="s">
        <v>267</v>
      </c>
      <c r="FB38" s="997">
        <f>SUM(FB34,FB36)</f>
        <v>0</v>
      </c>
      <c r="FC38" s="997">
        <f>SUM(FC34,FC36)</f>
        <v>77235</v>
      </c>
      <c r="FD38" s="998">
        <f>SUM(FC38,-FB38)</f>
        <v>77235</v>
      </c>
      <c r="FE38" s="999" t="e">
        <f>FD38/FB38</f>
        <v>#DIV/0!</v>
      </c>
      <c r="FF38" s="921"/>
      <c r="FG38" s="997">
        <f>SUM(FG34,FG36)</f>
        <v>420</v>
      </c>
      <c r="FH38" s="997">
        <f>SUM(FH34,FH36)</f>
        <v>315</v>
      </c>
      <c r="FI38" s="998">
        <f>SUM(FH38,-FG38)</f>
        <v>-105</v>
      </c>
      <c r="FJ38" s="999">
        <f>FI38/FG38</f>
        <v>-0.25</v>
      </c>
      <c r="FK38" s="922"/>
      <c r="FL38" s="997">
        <f>SUM(FL34,FL36)</f>
        <v>77235</v>
      </c>
      <c r="FM38" s="997">
        <f>SUM(FM34,FM36)</f>
        <v>315</v>
      </c>
      <c r="FN38" s="998">
        <f>SUM(FM38,-FL38)</f>
        <v>-76920</v>
      </c>
      <c r="FO38" s="931">
        <f>FN38/FL38</f>
        <v>-0.99592153816275009</v>
      </c>
      <c r="FP38" s="876">
        <v>23</v>
      </c>
      <c r="FQ38" s="866"/>
      <c r="FS38" s="400">
        <v>23</v>
      </c>
      <c r="FT38" s="996" t="s">
        <v>267</v>
      </c>
      <c r="FU38" s="997">
        <f>SUM(FU34,FU36)</f>
        <v>0</v>
      </c>
      <c r="FV38" s="997">
        <f>SUM(FV34,FV36)</f>
        <v>77235</v>
      </c>
      <c r="FW38" s="998">
        <f>SUM(FV38,-FU38)</f>
        <v>77235</v>
      </c>
      <c r="FX38" s="999" t="e">
        <f>FW38/FU38</f>
        <v>#DIV/0!</v>
      </c>
      <c r="FY38" s="921"/>
      <c r="FZ38" s="997">
        <f>SUM(FZ34,FZ36)</f>
        <v>669</v>
      </c>
      <c r="GA38" s="997">
        <f>SUM(GA34,GA36)</f>
        <v>662</v>
      </c>
      <c r="GB38" s="998">
        <f>SUM(GA38,-FZ38)</f>
        <v>-7</v>
      </c>
      <c r="GC38" s="999">
        <f>GB38/FZ38</f>
        <v>-1.0463378176382661E-2</v>
      </c>
      <c r="GD38" s="922"/>
      <c r="GE38" s="997">
        <f>SUM(GE34,GE36)</f>
        <v>77235</v>
      </c>
      <c r="GF38" s="997">
        <f>SUM(GF34,GF36)</f>
        <v>662</v>
      </c>
      <c r="GG38" s="998">
        <f>SUM(GF38,-GE38)</f>
        <v>-76573</v>
      </c>
      <c r="GH38" s="931">
        <f>GG38/GE38</f>
        <v>-0.99142875639282713</v>
      </c>
      <c r="GI38" s="400">
        <v>23</v>
      </c>
      <c r="GJ38" s="866"/>
      <c r="GL38" s="876">
        <v>23</v>
      </c>
      <c r="GM38" s="996" t="s">
        <v>267</v>
      </c>
      <c r="GN38" s="997">
        <f>SUM(GN34,GN36)</f>
        <v>0</v>
      </c>
      <c r="GO38" s="997">
        <f>SUM(GO34,GO36)</f>
        <v>77235</v>
      </c>
      <c r="GP38" s="998">
        <f>SUM(GO38,-GN38)</f>
        <v>77235</v>
      </c>
      <c r="GQ38" s="999" t="e">
        <f>GP38/GN38</f>
        <v>#DIV/0!</v>
      </c>
      <c r="GR38" s="921"/>
      <c r="GS38" s="997">
        <f>SUM(GS34,GS36)</f>
        <v>148</v>
      </c>
      <c r="GT38" s="997">
        <f>SUM(GT34,GT36)</f>
        <v>135</v>
      </c>
      <c r="GU38" s="998">
        <f>SUM(GT38,-GS38)</f>
        <v>-13</v>
      </c>
      <c r="GV38" s="999">
        <f>GU38/GS38</f>
        <v>-8.7837837837837843E-2</v>
      </c>
      <c r="GW38" s="922"/>
      <c r="GX38" s="997">
        <f>SUM(GX34,GX36)</f>
        <v>77235</v>
      </c>
      <c r="GY38" s="997">
        <f>SUM(GY34,GY36)</f>
        <v>135</v>
      </c>
      <c r="GZ38" s="998">
        <f>SUM(GY38,-GX38)</f>
        <v>-77100</v>
      </c>
      <c r="HA38" s="931">
        <f>GZ38/GX38</f>
        <v>-0.99825208778403574</v>
      </c>
      <c r="HB38" s="876">
        <v>23</v>
      </c>
      <c r="HC38" s="866"/>
      <c r="HE38" s="400">
        <v>23</v>
      </c>
      <c r="HF38" s="996" t="s">
        <v>267</v>
      </c>
      <c r="HG38" s="997">
        <f>SUM(HG34,HG36)</f>
        <v>0</v>
      </c>
      <c r="HH38" s="997">
        <f>SUM(HH34,HH36)</f>
        <v>77235</v>
      </c>
      <c r="HI38" s="998">
        <f>SUM(HH38,-HG38)</f>
        <v>77235</v>
      </c>
      <c r="HJ38" s="999" t="e">
        <f>HI38/HG38</f>
        <v>#DIV/0!</v>
      </c>
      <c r="HK38" s="921"/>
      <c r="HL38" s="997">
        <f>SUM(HL34,HL36)</f>
        <v>376</v>
      </c>
      <c r="HM38" s="997">
        <f>SUM(HM34,HM36)</f>
        <v>414</v>
      </c>
      <c r="HN38" s="998">
        <f>SUM(HM38,-HL38)</f>
        <v>38</v>
      </c>
      <c r="HO38" s="999">
        <f>HN38/HL38</f>
        <v>0.10106382978723404</v>
      </c>
      <c r="HP38" s="922"/>
      <c r="HQ38" s="997">
        <f>SUM(HQ34,HQ36)</f>
        <v>77235</v>
      </c>
      <c r="HR38" s="997">
        <f>SUM(HR34,HR36)</f>
        <v>414</v>
      </c>
      <c r="HS38" s="998">
        <f>SUM(HR38,-HQ38)</f>
        <v>-76821</v>
      </c>
      <c r="HT38" s="931">
        <f>HS38/HQ38</f>
        <v>-0.99463973587104293</v>
      </c>
      <c r="HU38" s="400">
        <v>23</v>
      </c>
      <c r="HV38" s="866"/>
      <c r="HX38" s="876">
        <v>23</v>
      </c>
      <c r="HY38" s="996" t="s">
        <v>267</v>
      </c>
      <c r="HZ38" s="997">
        <f>SUM(HZ34,HZ36)</f>
        <v>0</v>
      </c>
      <c r="IA38" s="997">
        <f>SUM(IA34,IA36)</f>
        <v>77235</v>
      </c>
      <c r="IB38" s="998">
        <f>SUM(IA38,-HZ38)</f>
        <v>77235</v>
      </c>
      <c r="IC38" s="999" t="e">
        <f>IB38/HZ38</f>
        <v>#DIV/0!</v>
      </c>
      <c r="ID38" s="921"/>
      <c r="IE38" s="997">
        <f>SUM(IE34,IE36)</f>
        <v>949</v>
      </c>
      <c r="IF38" s="997">
        <f>SUM(IF34,IF36)</f>
        <v>956</v>
      </c>
      <c r="IG38" s="998">
        <f>SUM(IF38,-IE38)</f>
        <v>7</v>
      </c>
      <c r="IH38" s="999">
        <f>IG38/IE38</f>
        <v>7.3761854583772393E-3</v>
      </c>
      <c r="II38" s="922"/>
      <c r="IJ38" s="997">
        <f>SUM(IJ34,IJ36)</f>
        <v>77235</v>
      </c>
      <c r="IK38" s="997">
        <f>SUM(IK34,IK36)</f>
        <v>956</v>
      </c>
      <c r="IL38" s="998">
        <f>SUM(IK38,-IJ38)</f>
        <v>-76279</v>
      </c>
      <c r="IM38" s="931">
        <f>IL38/IJ38</f>
        <v>-0.98762219201139378</v>
      </c>
      <c r="IN38" s="876">
        <v>23</v>
      </c>
      <c r="IO38" s="866"/>
      <c r="IQ38" s="1314">
        <v>23</v>
      </c>
      <c r="IR38" s="996" t="s">
        <v>267</v>
      </c>
      <c r="IS38" s="997">
        <f>SUM(IS34,IS36)</f>
        <v>0</v>
      </c>
      <c r="IT38" s="997">
        <f>SUM(IT34,IT36)</f>
        <v>77235</v>
      </c>
      <c r="IU38" s="998">
        <f>SUM(IT38,-IS38)</f>
        <v>77235</v>
      </c>
      <c r="IV38" s="999" t="e">
        <f>IU38/IS38</f>
        <v>#DIV/0!</v>
      </c>
      <c r="IW38" s="921"/>
      <c r="IX38" s="997">
        <f>SUM(IX34,IX36)</f>
        <v>14633</v>
      </c>
      <c r="IY38" s="997">
        <f>SUM(IY34,IY36)</f>
        <v>14374</v>
      </c>
      <c r="IZ38" s="998">
        <f>SUM(IY38,-IX38)</f>
        <v>-259</v>
      </c>
      <c r="JA38" s="999">
        <f>IZ38/IX38</f>
        <v>-1.7699719811385226E-2</v>
      </c>
      <c r="JB38" s="922"/>
      <c r="JC38" s="997">
        <f>SUM(JC34,JC36)</f>
        <v>77235</v>
      </c>
      <c r="JD38" s="997">
        <f>SUM(JD34,JD36)</f>
        <v>14374</v>
      </c>
      <c r="JE38" s="998">
        <f>SUM(JD38,-JC38)</f>
        <v>-62861</v>
      </c>
      <c r="JF38" s="931">
        <f>JE38/JC38</f>
        <v>-0.81389266524244186</v>
      </c>
      <c r="JG38" s="1314">
        <v>23</v>
      </c>
      <c r="JH38" s="866"/>
    </row>
    <row r="39" spans="1:268" hidden="1">
      <c r="A39" s="400"/>
      <c r="B39" s="991"/>
      <c r="C39" s="989"/>
      <c r="D39" s="995"/>
      <c r="E39" s="991"/>
      <c r="F39" s="992"/>
      <c r="G39" s="921"/>
      <c r="H39" s="995"/>
      <c r="I39" s="995"/>
      <c r="J39" s="991"/>
      <c r="K39" s="992"/>
      <c r="L39" s="922"/>
      <c r="M39" s="995"/>
      <c r="N39" s="995"/>
      <c r="O39" s="991"/>
      <c r="P39" s="945"/>
      <c r="Q39" s="400"/>
      <c r="R39" s="866"/>
      <c r="U39" s="1309"/>
      <c r="V39" s="991"/>
      <c r="W39" s="989"/>
      <c r="X39" s="995"/>
      <c r="Y39" s="991"/>
      <c r="Z39" s="992"/>
      <c r="AA39" s="921"/>
      <c r="AB39" s="995"/>
      <c r="AC39" s="995"/>
      <c r="AD39" s="991"/>
      <c r="AE39" s="992"/>
      <c r="AF39" s="922"/>
      <c r="AG39" s="995"/>
      <c r="AH39" s="995"/>
      <c r="AI39" s="991"/>
      <c r="AJ39" s="945"/>
      <c r="AK39" s="1309"/>
      <c r="AL39" s="866"/>
      <c r="AN39" s="876"/>
      <c r="AO39" s="991"/>
      <c r="AP39" s="989"/>
      <c r="AQ39" s="995"/>
      <c r="AR39" s="991"/>
      <c r="AS39" s="992"/>
      <c r="AT39" s="921"/>
      <c r="AU39" s="995"/>
      <c r="AV39" s="995"/>
      <c r="AW39" s="991"/>
      <c r="AX39" s="992"/>
      <c r="AY39" s="922"/>
      <c r="AZ39" s="995"/>
      <c r="BA39" s="995"/>
      <c r="BB39" s="991"/>
      <c r="BC39" s="945"/>
      <c r="BD39" s="876"/>
      <c r="BE39" s="866"/>
      <c r="BH39" s="400"/>
      <c r="BI39" s="991"/>
      <c r="BJ39" s="989"/>
      <c r="BK39" s="995"/>
      <c r="BL39" s="991"/>
      <c r="BM39" s="992"/>
      <c r="BN39" s="921"/>
      <c r="BO39" s="995"/>
      <c r="BP39" s="995"/>
      <c r="BQ39" s="991"/>
      <c r="BR39" s="992"/>
      <c r="BS39" s="922"/>
      <c r="BT39" s="995"/>
      <c r="BU39" s="995"/>
      <c r="BV39" s="991"/>
      <c r="BW39" s="945"/>
      <c r="BX39" s="400"/>
      <c r="BY39" s="866"/>
      <c r="CB39" s="876"/>
      <c r="CC39" s="991"/>
      <c r="CD39" s="989"/>
      <c r="CE39" s="995"/>
      <c r="CF39" s="991"/>
      <c r="CG39" s="992"/>
      <c r="CH39" s="921"/>
      <c r="CI39" s="995"/>
      <c r="CJ39" s="995"/>
      <c r="CK39" s="991"/>
      <c r="CL39" s="992"/>
      <c r="CM39" s="922"/>
      <c r="CN39" s="995"/>
      <c r="CO39" s="995"/>
      <c r="CP39" s="991"/>
      <c r="CQ39" s="945"/>
      <c r="CR39" s="876"/>
      <c r="CS39" s="866"/>
      <c r="CU39" s="400"/>
      <c r="CV39" s="991"/>
      <c r="CW39" s="989"/>
      <c r="CX39" s="995"/>
      <c r="CY39" s="991"/>
      <c r="CZ39" s="992"/>
      <c r="DA39" s="921"/>
      <c r="DB39" s="995"/>
      <c r="DC39" s="995"/>
      <c r="DD39" s="991"/>
      <c r="DE39" s="992"/>
      <c r="DF39" s="922"/>
      <c r="DG39" s="995"/>
      <c r="DH39" s="995"/>
      <c r="DI39" s="991"/>
      <c r="DJ39" s="945"/>
      <c r="DK39" s="400"/>
      <c r="DL39" s="866"/>
      <c r="DN39" s="876"/>
      <c r="DO39" s="991"/>
      <c r="DP39" s="989"/>
      <c r="DQ39" s="995"/>
      <c r="DR39" s="991"/>
      <c r="DS39" s="992"/>
      <c r="DT39" s="921"/>
      <c r="DU39" s="995"/>
      <c r="DV39" s="995"/>
      <c r="DW39" s="991"/>
      <c r="DX39" s="992"/>
      <c r="DY39" s="922"/>
      <c r="DZ39" s="995"/>
      <c r="EA39" s="995"/>
      <c r="EB39" s="991"/>
      <c r="EC39" s="945"/>
      <c r="ED39" s="876"/>
      <c r="EE39" s="866"/>
      <c r="EG39" s="400"/>
      <c r="EH39" s="991"/>
      <c r="EI39" s="989"/>
      <c r="EJ39" s="995"/>
      <c r="EK39" s="991"/>
      <c r="EL39" s="992"/>
      <c r="EM39" s="921"/>
      <c r="EN39" s="995"/>
      <c r="EO39" s="995"/>
      <c r="EP39" s="991"/>
      <c r="EQ39" s="992"/>
      <c r="ER39" s="922"/>
      <c r="ES39" s="995"/>
      <c r="ET39" s="995"/>
      <c r="EU39" s="991"/>
      <c r="EV39" s="945"/>
      <c r="EW39" s="400"/>
      <c r="EX39" s="866"/>
      <c r="EZ39" s="876"/>
      <c r="FA39" s="991"/>
      <c r="FB39" s="989"/>
      <c r="FC39" s="995"/>
      <c r="FD39" s="991"/>
      <c r="FE39" s="992"/>
      <c r="FF39" s="921"/>
      <c r="FG39" s="995"/>
      <c r="FH39" s="995"/>
      <c r="FI39" s="991"/>
      <c r="FJ39" s="992"/>
      <c r="FK39" s="922"/>
      <c r="FL39" s="995"/>
      <c r="FM39" s="995"/>
      <c r="FN39" s="991"/>
      <c r="FO39" s="945"/>
      <c r="FP39" s="876"/>
      <c r="FQ39" s="866"/>
      <c r="FS39" s="400"/>
      <c r="FT39" s="991"/>
      <c r="FU39" s="989"/>
      <c r="FV39" s="995"/>
      <c r="FW39" s="991"/>
      <c r="FX39" s="992"/>
      <c r="FY39" s="921"/>
      <c r="FZ39" s="995"/>
      <c r="GA39" s="995"/>
      <c r="GB39" s="991"/>
      <c r="GC39" s="992"/>
      <c r="GD39" s="922"/>
      <c r="GE39" s="995"/>
      <c r="GF39" s="995"/>
      <c r="GG39" s="991"/>
      <c r="GH39" s="945"/>
      <c r="GI39" s="400"/>
      <c r="GJ39" s="866"/>
      <c r="GL39" s="876"/>
      <c r="GM39" s="991"/>
      <c r="GN39" s="989"/>
      <c r="GO39" s="995"/>
      <c r="GP39" s="991"/>
      <c r="GQ39" s="992"/>
      <c r="GR39" s="921"/>
      <c r="GS39" s="995"/>
      <c r="GT39" s="995"/>
      <c r="GU39" s="991"/>
      <c r="GV39" s="992"/>
      <c r="GW39" s="922"/>
      <c r="GX39" s="995"/>
      <c r="GY39" s="995"/>
      <c r="GZ39" s="991"/>
      <c r="HA39" s="945"/>
      <c r="HB39" s="876"/>
      <c r="HC39" s="866"/>
      <c r="HE39" s="400"/>
      <c r="HF39" s="991"/>
      <c r="HG39" s="989"/>
      <c r="HH39" s="995"/>
      <c r="HI39" s="991"/>
      <c r="HJ39" s="992"/>
      <c r="HK39" s="921"/>
      <c r="HL39" s="995"/>
      <c r="HM39" s="995"/>
      <c r="HN39" s="991"/>
      <c r="HO39" s="992"/>
      <c r="HP39" s="922"/>
      <c r="HQ39" s="995"/>
      <c r="HR39" s="995"/>
      <c r="HS39" s="991"/>
      <c r="HT39" s="945"/>
      <c r="HU39" s="400"/>
      <c r="HV39" s="866"/>
      <c r="HX39" s="876"/>
      <c r="HY39" s="991"/>
      <c r="HZ39" s="989"/>
      <c r="IA39" s="995"/>
      <c r="IB39" s="991"/>
      <c r="IC39" s="992"/>
      <c r="ID39" s="921"/>
      <c r="IE39" s="995"/>
      <c r="IF39" s="995"/>
      <c r="IG39" s="991"/>
      <c r="IH39" s="992"/>
      <c r="II39" s="922"/>
      <c r="IJ39" s="995"/>
      <c r="IK39" s="995"/>
      <c r="IL39" s="991"/>
      <c r="IM39" s="945"/>
      <c r="IN39" s="876"/>
      <c r="IO39" s="866"/>
      <c r="IQ39" s="1314"/>
      <c r="IR39" s="991"/>
      <c r="IS39" s="989"/>
      <c r="IT39" s="995"/>
      <c r="IU39" s="991"/>
      <c r="IV39" s="992"/>
      <c r="IW39" s="921"/>
      <c r="IX39" s="995"/>
      <c r="IY39" s="995"/>
      <c r="IZ39" s="991"/>
      <c r="JA39" s="992"/>
      <c r="JB39" s="922"/>
      <c r="JC39" s="995"/>
      <c r="JD39" s="995"/>
      <c r="JE39" s="991"/>
      <c r="JF39" s="945"/>
      <c r="JG39" s="1314"/>
      <c r="JH39" s="866"/>
    </row>
    <row r="40" spans="1:268" hidden="1">
      <c r="A40" s="400">
        <v>24</v>
      </c>
      <c r="B40" s="1000" t="s">
        <v>268</v>
      </c>
      <c r="C40" s="1001">
        <f>C198</f>
        <v>0</v>
      </c>
      <c r="D40" s="1001">
        <f>D198</f>
        <v>32</v>
      </c>
      <c r="E40" s="1002">
        <f t="shared" ref="E40" si="434">SUM(D40,-C40)</f>
        <v>32</v>
      </c>
      <c r="F40" s="1003" t="e">
        <f>E40/C40</f>
        <v>#DIV/0!</v>
      </c>
      <c r="G40" s="921"/>
      <c r="H40" s="1001">
        <f>H198</f>
        <v>0</v>
      </c>
      <c r="I40" s="1001">
        <f>I198</f>
        <v>41</v>
      </c>
      <c r="J40" s="1002">
        <f t="shared" ref="J40" si="435">SUM(I40,-H40)</f>
        <v>41</v>
      </c>
      <c r="K40" s="1003" t="e">
        <f>J40/H40</f>
        <v>#DIV/0!</v>
      </c>
      <c r="L40" s="922"/>
      <c r="M40" s="1001">
        <f>M198</f>
        <v>0</v>
      </c>
      <c r="N40" s="1001">
        <f>N198</f>
        <v>0</v>
      </c>
      <c r="O40" s="1002">
        <f t="shared" ref="O40" si="436">SUM(N40,-M40)</f>
        <v>0</v>
      </c>
      <c r="P40" s="931" t="e">
        <f>O40/M40</f>
        <v>#DIV/0!</v>
      </c>
      <c r="Q40" s="400">
        <v>24</v>
      </c>
      <c r="R40" s="866"/>
      <c r="U40" s="1309">
        <v>24</v>
      </c>
      <c r="V40" s="1000" t="s">
        <v>268</v>
      </c>
      <c r="W40" s="1001">
        <f>W198</f>
        <v>0</v>
      </c>
      <c r="X40" s="1001">
        <f>X198</f>
        <v>32</v>
      </c>
      <c r="Y40" s="1002">
        <f t="shared" ref="Y40" si="437">SUM(X40,-W40)</f>
        <v>32</v>
      </c>
      <c r="Z40" s="1003" t="e">
        <f>Y40/W40</f>
        <v>#DIV/0!</v>
      </c>
      <c r="AA40" s="921"/>
      <c r="AB40" s="1001">
        <f>AB198</f>
        <v>0</v>
      </c>
      <c r="AC40" s="1001">
        <f>AC198</f>
        <v>3</v>
      </c>
      <c r="AD40" s="1002">
        <f t="shared" ref="AD40" si="438">SUM(AC40,-AB40)</f>
        <v>3</v>
      </c>
      <c r="AE40" s="1003" t="e">
        <f>AD40/AB40</f>
        <v>#DIV/0!</v>
      </c>
      <c r="AF40" s="922"/>
      <c r="AG40" s="1001">
        <f>AG198</f>
        <v>0</v>
      </c>
      <c r="AH40" s="1001">
        <f>AH198</f>
        <v>0</v>
      </c>
      <c r="AI40" s="1002">
        <f t="shared" ref="AI40" si="439">SUM(AH40,-AG40)</f>
        <v>0</v>
      </c>
      <c r="AJ40" s="931" t="e">
        <f>AI40/AG40</f>
        <v>#DIV/0!</v>
      </c>
      <c r="AK40" s="1309">
        <v>24</v>
      </c>
      <c r="AL40" s="866"/>
      <c r="AN40" s="876">
        <v>24</v>
      </c>
      <c r="AO40" s="1000" t="s">
        <v>268</v>
      </c>
      <c r="AP40" s="1001">
        <f>AP198</f>
        <v>0</v>
      </c>
      <c r="AQ40" s="1001">
        <f>AQ198</f>
        <v>32</v>
      </c>
      <c r="AR40" s="1002">
        <f t="shared" ref="AR40" si="440">SUM(AQ40,-AP40)</f>
        <v>32</v>
      </c>
      <c r="AS40" s="1003" t="e">
        <f>AR40/AP40</f>
        <v>#DIV/0!</v>
      </c>
      <c r="AT40" s="921"/>
      <c r="AU40" s="1001">
        <f>AU198</f>
        <v>0</v>
      </c>
      <c r="AV40" s="1001">
        <f>AV198</f>
        <v>0</v>
      </c>
      <c r="AW40" s="1002">
        <f t="shared" ref="AW40" si="441">SUM(AV40,-AU40)</f>
        <v>0</v>
      </c>
      <c r="AX40" s="1003" t="e">
        <f>AW40/AU40</f>
        <v>#DIV/0!</v>
      </c>
      <c r="AY40" s="922"/>
      <c r="AZ40" s="1001">
        <f>AZ198</f>
        <v>0</v>
      </c>
      <c r="BA40" s="1001">
        <f>BA198</f>
        <v>0</v>
      </c>
      <c r="BB40" s="1002">
        <f t="shared" ref="BB40" si="442">SUM(BA40,-AZ40)</f>
        <v>0</v>
      </c>
      <c r="BC40" s="931" t="e">
        <f>BB40/AZ40</f>
        <v>#DIV/0!</v>
      </c>
      <c r="BD40" s="876">
        <v>24</v>
      </c>
      <c r="BE40" s="866"/>
      <c r="BH40" s="400">
        <v>24</v>
      </c>
      <c r="BI40" s="1000" t="s">
        <v>268</v>
      </c>
      <c r="BJ40" s="1001">
        <f>BJ198</f>
        <v>0</v>
      </c>
      <c r="BK40" s="1001">
        <f>BK198</f>
        <v>32</v>
      </c>
      <c r="BL40" s="1002">
        <f t="shared" ref="BL40" si="443">SUM(BK40,-BJ40)</f>
        <v>32</v>
      </c>
      <c r="BM40" s="1003" t="e">
        <f>BL40/BJ40</f>
        <v>#DIV/0!</v>
      </c>
      <c r="BN40" s="921"/>
      <c r="BO40" s="1001">
        <f>BO198</f>
        <v>0</v>
      </c>
      <c r="BP40" s="1001">
        <f>BP198</f>
        <v>1</v>
      </c>
      <c r="BQ40" s="1002">
        <f t="shared" ref="BQ40" si="444">SUM(BP40,-BO40)</f>
        <v>1</v>
      </c>
      <c r="BR40" s="1003" t="e">
        <f>BQ40/BO40</f>
        <v>#DIV/0!</v>
      </c>
      <c r="BS40" s="922"/>
      <c r="BT40" s="1001">
        <f>BT198</f>
        <v>0</v>
      </c>
      <c r="BU40" s="1001">
        <f>BU198</f>
        <v>0</v>
      </c>
      <c r="BV40" s="1002">
        <f t="shared" ref="BV40" si="445">SUM(BU40,-BT40)</f>
        <v>0</v>
      </c>
      <c r="BW40" s="931" t="e">
        <f>BV40/BT40</f>
        <v>#DIV/0!</v>
      </c>
      <c r="BX40" s="400">
        <v>24</v>
      </c>
      <c r="BY40" s="866"/>
      <c r="CB40" s="876">
        <v>24</v>
      </c>
      <c r="CC40" s="1000" t="s">
        <v>268</v>
      </c>
      <c r="CD40" s="1001">
        <f>CD198</f>
        <v>0</v>
      </c>
      <c r="CE40" s="1001">
        <f>CE198</f>
        <v>32</v>
      </c>
      <c r="CF40" s="1002">
        <f t="shared" ref="CF40" si="446">SUM(CE40,-CD40)</f>
        <v>32</v>
      </c>
      <c r="CG40" s="1003" t="e">
        <f>CF40/CD40</f>
        <v>#DIV/0!</v>
      </c>
      <c r="CH40" s="921"/>
      <c r="CI40" s="1001">
        <f>CI198</f>
        <v>0</v>
      </c>
      <c r="CJ40" s="1001">
        <f>CJ198</f>
        <v>3</v>
      </c>
      <c r="CK40" s="1002">
        <f t="shared" ref="CK40" si="447">SUM(CJ40,-CI40)</f>
        <v>3</v>
      </c>
      <c r="CL40" s="1003" t="e">
        <f>CK40/CI40</f>
        <v>#DIV/0!</v>
      </c>
      <c r="CM40" s="922"/>
      <c r="CN40" s="1001">
        <f>CN198</f>
        <v>0</v>
      </c>
      <c r="CO40" s="1001">
        <f>CO198</f>
        <v>0</v>
      </c>
      <c r="CP40" s="1002">
        <f t="shared" ref="CP40" si="448">SUM(CO40,-CN40)</f>
        <v>0</v>
      </c>
      <c r="CQ40" s="931" t="e">
        <f>CP40/CN40</f>
        <v>#DIV/0!</v>
      </c>
      <c r="CR40" s="876">
        <v>24</v>
      </c>
      <c r="CS40" s="866"/>
      <c r="CU40" s="400">
        <v>24</v>
      </c>
      <c r="CV40" s="1000" t="s">
        <v>268</v>
      </c>
      <c r="CW40" s="1001">
        <f>CW198</f>
        <v>0</v>
      </c>
      <c r="CX40" s="1001">
        <f>CX198</f>
        <v>32</v>
      </c>
      <c r="CY40" s="1002">
        <f t="shared" ref="CY40" si="449">SUM(CX40,-CW40)</f>
        <v>32</v>
      </c>
      <c r="CZ40" s="1003" t="e">
        <f>CY40/CW40</f>
        <v>#DIV/0!</v>
      </c>
      <c r="DA40" s="921"/>
      <c r="DB40" s="1001">
        <f>DB198</f>
        <v>0</v>
      </c>
      <c r="DC40" s="1001">
        <f>DC198</f>
        <v>0</v>
      </c>
      <c r="DD40" s="1002">
        <f t="shared" ref="DD40" si="450">SUM(DC40,-DB40)</f>
        <v>0</v>
      </c>
      <c r="DE40" s="1003" t="e">
        <f>DD40/DB40</f>
        <v>#DIV/0!</v>
      </c>
      <c r="DF40" s="922"/>
      <c r="DG40" s="1001">
        <f>DG198</f>
        <v>0</v>
      </c>
      <c r="DH40" s="1001">
        <f>DH198</f>
        <v>0</v>
      </c>
      <c r="DI40" s="1002">
        <f t="shared" ref="DI40" si="451">SUM(DH40,-DG40)</f>
        <v>0</v>
      </c>
      <c r="DJ40" s="931" t="e">
        <f>DI40/DG40</f>
        <v>#DIV/0!</v>
      </c>
      <c r="DK40" s="400">
        <v>24</v>
      </c>
      <c r="DL40" s="866"/>
      <c r="DN40" s="876">
        <v>24</v>
      </c>
      <c r="DO40" s="1000" t="s">
        <v>268</v>
      </c>
      <c r="DP40" s="1001">
        <f>DP198</f>
        <v>0</v>
      </c>
      <c r="DQ40" s="1001">
        <f>DQ198</f>
        <v>32</v>
      </c>
      <c r="DR40" s="1002">
        <f t="shared" ref="DR40" si="452">SUM(DQ40,-DP40)</f>
        <v>32</v>
      </c>
      <c r="DS40" s="1003" t="e">
        <f>DR40/DP40</f>
        <v>#DIV/0!</v>
      </c>
      <c r="DT40" s="921"/>
      <c r="DU40" s="1001">
        <f>DU198</f>
        <v>0</v>
      </c>
      <c r="DV40" s="1001">
        <f>DV198</f>
        <v>0</v>
      </c>
      <c r="DW40" s="1002">
        <f t="shared" ref="DW40" si="453">SUM(DV40,-DU40)</f>
        <v>0</v>
      </c>
      <c r="DX40" s="1003" t="e">
        <f>DW40/DU40</f>
        <v>#DIV/0!</v>
      </c>
      <c r="DY40" s="922"/>
      <c r="DZ40" s="1001">
        <f>DZ198</f>
        <v>0</v>
      </c>
      <c r="EA40" s="1001">
        <f>EA198</f>
        <v>0</v>
      </c>
      <c r="EB40" s="1002">
        <f t="shared" ref="EB40" si="454">SUM(EA40,-DZ40)</f>
        <v>0</v>
      </c>
      <c r="EC40" s="931" t="e">
        <f>EB40/DZ40</f>
        <v>#DIV/0!</v>
      </c>
      <c r="ED40" s="876">
        <v>24</v>
      </c>
      <c r="EE40" s="866"/>
      <c r="EG40" s="400">
        <v>24</v>
      </c>
      <c r="EH40" s="1000" t="s">
        <v>268</v>
      </c>
      <c r="EI40" s="1001">
        <f>EI198</f>
        <v>0</v>
      </c>
      <c r="EJ40" s="1001">
        <f>EJ198</f>
        <v>32</v>
      </c>
      <c r="EK40" s="1002">
        <f t="shared" ref="EK40" si="455">SUM(EJ40,-EI40)</f>
        <v>32</v>
      </c>
      <c r="EL40" s="1003" t="e">
        <f>EK40/EI40</f>
        <v>#DIV/0!</v>
      </c>
      <c r="EM40" s="921"/>
      <c r="EN40" s="1001">
        <f>EN198</f>
        <v>0</v>
      </c>
      <c r="EO40" s="1001">
        <f>EO198</f>
        <v>0</v>
      </c>
      <c r="EP40" s="1002">
        <f t="shared" ref="EP40" si="456">SUM(EO40,-EN40)</f>
        <v>0</v>
      </c>
      <c r="EQ40" s="1003" t="e">
        <f>EP40/EN40</f>
        <v>#DIV/0!</v>
      </c>
      <c r="ER40" s="922"/>
      <c r="ES40" s="1001">
        <f>ES198</f>
        <v>0</v>
      </c>
      <c r="ET40" s="1001">
        <f>ET198</f>
        <v>0</v>
      </c>
      <c r="EU40" s="1002">
        <f t="shared" ref="EU40" si="457">SUM(ET40,-ES40)</f>
        <v>0</v>
      </c>
      <c r="EV40" s="931" t="e">
        <f>EU40/ES40</f>
        <v>#DIV/0!</v>
      </c>
      <c r="EW40" s="400">
        <v>24</v>
      </c>
      <c r="EX40" s="866"/>
      <c r="EZ40" s="876">
        <v>24</v>
      </c>
      <c r="FA40" s="1000" t="s">
        <v>268</v>
      </c>
      <c r="FB40" s="1001">
        <f>FB198</f>
        <v>0</v>
      </c>
      <c r="FC40" s="1001">
        <f>FC198</f>
        <v>32</v>
      </c>
      <c r="FD40" s="1002">
        <f t="shared" ref="FD40" si="458">SUM(FC40,-FB40)</f>
        <v>32</v>
      </c>
      <c r="FE40" s="1003" t="e">
        <f>FD40/FB40</f>
        <v>#DIV/0!</v>
      </c>
      <c r="FF40" s="921"/>
      <c r="FG40" s="1001">
        <f>FG198</f>
        <v>0</v>
      </c>
      <c r="FH40" s="1001">
        <f>FH198</f>
        <v>4</v>
      </c>
      <c r="FI40" s="1002">
        <f t="shared" ref="FI40" si="459">SUM(FH40,-FG40)</f>
        <v>4</v>
      </c>
      <c r="FJ40" s="1003" t="e">
        <f>FI40/FG40</f>
        <v>#DIV/0!</v>
      </c>
      <c r="FK40" s="922"/>
      <c r="FL40" s="1001">
        <f>FL198</f>
        <v>0</v>
      </c>
      <c r="FM40" s="1001">
        <f>FM198</f>
        <v>0</v>
      </c>
      <c r="FN40" s="1002">
        <f t="shared" ref="FN40" si="460">SUM(FM40,-FL40)</f>
        <v>0</v>
      </c>
      <c r="FO40" s="931" t="e">
        <f>FN40/FL40</f>
        <v>#DIV/0!</v>
      </c>
      <c r="FP40" s="876">
        <v>24</v>
      </c>
      <c r="FQ40" s="866"/>
      <c r="FS40" s="400">
        <v>24</v>
      </c>
      <c r="FT40" s="1000" t="s">
        <v>268</v>
      </c>
      <c r="FU40" s="1001">
        <f>FU198</f>
        <v>0</v>
      </c>
      <c r="FV40" s="1001">
        <f>FV198</f>
        <v>32</v>
      </c>
      <c r="FW40" s="1002">
        <f t="shared" ref="FW40" si="461">SUM(FV40,-FU40)</f>
        <v>32</v>
      </c>
      <c r="FX40" s="1003" t="e">
        <f>FW40/FU40</f>
        <v>#DIV/0!</v>
      </c>
      <c r="FY40" s="921"/>
      <c r="FZ40" s="1001">
        <f>FZ198</f>
        <v>0</v>
      </c>
      <c r="GA40" s="1001">
        <f>GA198</f>
        <v>4</v>
      </c>
      <c r="GB40" s="1002">
        <f t="shared" ref="GB40" si="462">SUM(GA40,-FZ40)</f>
        <v>4</v>
      </c>
      <c r="GC40" s="1003" t="e">
        <f>GB40/FZ40</f>
        <v>#DIV/0!</v>
      </c>
      <c r="GD40" s="922"/>
      <c r="GE40" s="1001">
        <f>GE198</f>
        <v>0</v>
      </c>
      <c r="GF40" s="1001">
        <f>GF198</f>
        <v>0</v>
      </c>
      <c r="GG40" s="1002">
        <f t="shared" ref="GG40" si="463">SUM(GF40,-GE40)</f>
        <v>0</v>
      </c>
      <c r="GH40" s="931" t="e">
        <f>GG40/GE40</f>
        <v>#DIV/0!</v>
      </c>
      <c r="GI40" s="400">
        <v>24</v>
      </c>
      <c r="GJ40" s="866"/>
      <c r="GL40" s="876">
        <v>24</v>
      </c>
      <c r="GM40" s="1000" t="s">
        <v>268</v>
      </c>
      <c r="GN40" s="1001">
        <f>GN198</f>
        <v>0</v>
      </c>
      <c r="GO40" s="1001">
        <f>GO198</f>
        <v>32</v>
      </c>
      <c r="GP40" s="1002">
        <f t="shared" ref="GP40" si="464">SUM(GO40,-GN40)</f>
        <v>32</v>
      </c>
      <c r="GQ40" s="1003" t="e">
        <f>GP40/GN40</f>
        <v>#DIV/0!</v>
      </c>
      <c r="GR40" s="921"/>
      <c r="GS40" s="1001">
        <f>GS198</f>
        <v>0</v>
      </c>
      <c r="GT40" s="1001">
        <f>GT198</f>
        <v>1</v>
      </c>
      <c r="GU40" s="1002">
        <f t="shared" ref="GU40" si="465">SUM(GT40,-GS40)</f>
        <v>1</v>
      </c>
      <c r="GV40" s="1003" t="e">
        <f>GU40/GS40</f>
        <v>#DIV/0!</v>
      </c>
      <c r="GW40" s="922"/>
      <c r="GX40" s="1001">
        <f>GX198</f>
        <v>0</v>
      </c>
      <c r="GY40" s="1001">
        <f>GY198</f>
        <v>0</v>
      </c>
      <c r="GZ40" s="1002">
        <f t="shared" ref="GZ40" si="466">SUM(GY40,-GX40)</f>
        <v>0</v>
      </c>
      <c r="HA40" s="931" t="e">
        <f>GZ40/GX40</f>
        <v>#DIV/0!</v>
      </c>
      <c r="HB40" s="876">
        <v>24</v>
      </c>
      <c r="HC40" s="866"/>
      <c r="HE40" s="400">
        <v>24</v>
      </c>
      <c r="HF40" s="1000" t="s">
        <v>268</v>
      </c>
      <c r="HG40" s="1001">
        <f>HG198</f>
        <v>0</v>
      </c>
      <c r="HH40" s="1001">
        <f>HH198</f>
        <v>32</v>
      </c>
      <c r="HI40" s="1002">
        <f t="shared" ref="HI40" si="467">SUM(HH40,-HG40)</f>
        <v>32</v>
      </c>
      <c r="HJ40" s="1003" t="e">
        <f>HI40/HG40</f>
        <v>#DIV/0!</v>
      </c>
      <c r="HK40" s="921"/>
      <c r="HL40" s="1001">
        <f>HL198</f>
        <v>0</v>
      </c>
      <c r="HM40" s="1001">
        <f>HM198</f>
        <v>0</v>
      </c>
      <c r="HN40" s="1002">
        <f t="shared" ref="HN40" si="468">SUM(HM40,-HL40)</f>
        <v>0</v>
      </c>
      <c r="HO40" s="1003" t="e">
        <f>HN40/HL40</f>
        <v>#DIV/0!</v>
      </c>
      <c r="HP40" s="922"/>
      <c r="HQ40" s="1001">
        <f>HQ198</f>
        <v>0</v>
      </c>
      <c r="HR40" s="1001">
        <f>HR198</f>
        <v>0</v>
      </c>
      <c r="HS40" s="1002">
        <f t="shared" ref="HS40" si="469">SUM(HR40,-HQ40)</f>
        <v>0</v>
      </c>
      <c r="HT40" s="931" t="e">
        <f>HS40/HQ40</f>
        <v>#DIV/0!</v>
      </c>
      <c r="HU40" s="400">
        <v>24</v>
      </c>
      <c r="HV40" s="866"/>
      <c r="HX40" s="876">
        <v>24</v>
      </c>
      <c r="HY40" s="1000" t="s">
        <v>268</v>
      </c>
      <c r="HZ40" s="1001">
        <f>HZ198</f>
        <v>0</v>
      </c>
      <c r="IA40" s="1001">
        <f>IA198</f>
        <v>32</v>
      </c>
      <c r="IB40" s="1002">
        <f t="shared" ref="IB40" si="470">SUM(IA40,-HZ40)</f>
        <v>32</v>
      </c>
      <c r="IC40" s="1003" t="e">
        <f>IB40/HZ40</f>
        <v>#DIV/0!</v>
      </c>
      <c r="ID40" s="921"/>
      <c r="IE40" s="1001">
        <f>IE198</f>
        <v>0</v>
      </c>
      <c r="IF40" s="1001">
        <f>IF198</f>
        <v>1</v>
      </c>
      <c r="IG40" s="1002">
        <f t="shared" ref="IG40" si="471">SUM(IF40,-IE40)</f>
        <v>1</v>
      </c>
      <c r="IH40" s="1003" t="e">
        <f>IG40/IE40</f>
        <v>#DIV/0!</v>
      </c>
      <c r="II40" s="922"/>
      <c r="IJ40" s="1001">
        <f>IJ198</f>
        <v>0</v>
      </c>
      <c r="IK40" s="1001">
        <f>IK198</f>
        <v>0</v>
      </c>
      <c r="IL40" s="1002">
        <f t="shared" ref="IL40" si="472">SUM(IK40,-IJ40)</f>
        <v>0</v>
      </c>
      <c r="IM40" s="931" t="e">
        <f>IL40/IJ40</f>
        <v>#DIV/0!</v>
      </c>
      <c r="IN40" s="876">
        <v>24</v>
      </c>
      <c r="IO40" s="866"/>
      <c r="IQ40" s="1314">
        <v>24</v>
      </c>
      <c r="IR40" s="1000" t="s">
        <v>268</v>
      </c>
      <c r="IS40" s="1001">
        <f>IS198</f>
        <v>0</v>
      </c>
      <c r="IT40" s="1001">
        <f>IT198</f>
        <v>32</v>
      </c>
      <c r="IU40" s="1002">
        <f t="shared" ref="IU40" si="473">SUM(IT40,-IS40)</f>
        <v>32</v>
      </c>
      <c r="IV40" s="1003" t="e">
        <f>IU40/IS40</f>
        <v>#DIV/0!</v>
      </c>
      <c r="IW40" s="921"/>
      <c r="IX40" s="1001">
        <f>IX198</f>
        <v>0</v>
      </c>
      <c r="IY40" s="1001">
        <f>IY198</f>
        <v>17</v>
      </c>
      <c r="IZ40" s="1002">
        <f t="shared" ref="IZ40" si="474">SUM(IY40,-IX40)</f>
        <v>17</v>
      </c>
      <c r="JA40" s="1003" t="e">
        <f>IZ40/IX40</f>
        <v>#DIV/0!</v>
      </c>
      <c r="JB40" s="922"/>
      <c r="JC40" s="1001">
        <f>JC198</f>
        <v>0</v>
      </c>
      <c r="JD40" s="1001">
        <f>JD198</f>
        <v>0</v>
      </c>
      <c r="JE40" s="1002">
        <f t="shared" ref="JE40" si="475">SUM(JD40,-JC40)</f>
        <v>0</v>
      </c>
      <c r="JF40" s="931" t="e">
        <f>JE40/JC40</f>
        <v>#DIV/0!</v>
      </c>
      <c r="JG40" s="1314">
        <v>24</v>
      </c>
      <c r="JH40" s="866"/>
    </row>
    <row r="41" spans="1:268" hidden="1">
      <c r="A41" s="400"/>
      <c r="B41" s="991"/>
      <c r="C41" s="989"/>
      <c r="D41" s="991"/>
      <c r="E41" s="991"/>
      <c r="F41" s="992"/>
      <c r="G41" s="921"/>
      <c r="H41" s="991"/>
      <c r="I41" s="991"/>
      <c r="J41" s="991"/>
      <c r="K41" s="992"/>
      <c r="L41" s="922"/>
      <c r="M41" s="991"/>
      <c r="N41" s="991"/>
      <c r="O41" s="991"/>
      <c r="P41" s="945"/>
      <c r="Q41" s="400"/>
      <c r="R41" s="866"/>
      <c r="U41" s="1309"/>
      <c r="V41" s="991"/>
      <c r="W41" s="989"/>
      <c r="X41" s="991"/>
      <c r="Y41" s="991"/>
      <c r="Z41" s="992"/>
      <c r="AA41" s="921"/>
      <c r="AB41" s="991"/>
      <c r="AC41" s="991"/>
      <c r="AD41" s="991"/>
      <c r="AE41" s="992"/>
      <c r="AF41" s="922"/>
      <c r="AG41" s="991"/>
      <c r="AH41" s="991"/>
      <c r="AI41" s="991"/>
      <c r="AJ41" s="945"/>
      <c r="AK41" s="1309"/>
      <c r="AL41" s="866"/>
      <c r="AN41" s="876"/>
      <c r="AO41" s="991"/>
      <c r="AP41" s="989"/>
      <c r="AQ41" s="991"/>
      <c r="AR41" s="991"/>
      <c r="AS41" s="992"/>
      <c r="AT41" s="921"/>
      <c r="AU41" s="991"/>
      <c r="AV41" s="991"/>
      <c r="AW41" s="991"/>
      <c r="AX41" s="992"/>
      <c r="AY41" s="922"/>
      <c r="AZ41" s="991"/>
      <c r="BA41" s="991"/>
      <c r="BB41" s="991"/>
      <c r="BC41" s="945"/>
      <c r="BD41" s="876"/>
      <c r="BE41" s="866"/>
      <c r="BH41" s="400"/>
      <c r="BI41" s="991"/>
      <c r="BJ41" s="989"/>
      <c r="BK41" s="991"/>
      <c r="BL41" s="991"/>
      <c r="BM41" s="992"/>
      <c r="BN41" s="921"/>
      <c r="BO41" s="991"/>
      <c r="BP41" s="991"/>
      <c r="BQ41" s="991"/>
      <c r="BR41" s="992"/>
      <c r="BS41" s="922"/>
      <c r="BT41" s="991"/>
      <c r="BU41" s="991"/>
      <c r="BV41" s="991"/>
      <c r="BW41" s="945"/>
      <c r="BX41" s="400"/>
      <c r="BY41" s="866"/>
      <c r="CB41" s="876"/>
      <c r="CC41" s="991"/>
      <c r="CD41" s="989"/>
      <c r="CE41" s="991"/>
      <c r="CF41" s="991"/>
      <c r="CG41" s="992"/>
      <c r="CH41" s="921"/>
      <c r="CI41" s="991"/>
      <c r="CJ41" s="991"/>
      <c r="CK41" s="991"/>
      <c r="CL41" s="992"/>
      <c r="CM41" s="922"/>
      <c r="CN41" s="991"/>
      <c r="CO41" s="991"/>
      <c r="CP41" s="991"/>
      <c r="CQ41" s="945"/>
      <c r="CR41" s="876"/>
      <c r="CS41" s="866"/>
      <c r="CU41" s="400"/>
      <c r="CV41" s="991"/>
      <c r="CW41" s="989"/>
      <c r="CX41" s="991"/>
      <c r="CY41" s="991"/>
      <c r="CZ41" s="992"/>
      <c r="DA41" s="921"/>
      <c r="DB41" s="991"/>
      <c r="DC41" s="991"/>
      <c r="DD41" s="991"/>
      <c r="DE41" s="992"/>
      <c r="DF41" s="922"/>
      <c r="DG41" s="991"/>
      <c r="DH41" s="991"/>
      <c r="DI41" s="991"/>
      <c r="DJ41" s="945"/>
      <c r="DK41" s="400"/>
      <c r="DL41" s="866"/>
      <c r="DN41" s="876"/>
      <c r="DO41" s="991"/>
      <c r="DP41" s="989"/>
      <c r="DQ41" s="991"/>
      <c r="DR41" s="991"/>
      <c r="DS41" s="992"/>
      <c r="DT41" s="921"/>
      <c r="DU41" s="991"/>
      <c r="DV41" s="991"/>
      <c r="DW41" s="991"/>
      <c r="DX41" s="992"/>
      <c r="DY41" s="922"/>
      <c r="DZ41" s="991"/>
      <c r="EA41" s="991"/>
      <c r="EB41" s="991"/>
      <c r="EC41" s="945"/>
      <c r="ED41" s="876"/>
      <c r="EE41" s="866"/>
      <c r="EG41" s="400"/>
      <c r="EH41" s="991"/>
      <c r="EI41" s="989"/>
      <c r="EJ41" s="991"/>
      <c r="EK41" s="991"/>
      <c r="EL41" s="992"/>
      <c r="EM41" s="921"/>
      <c r="EN41" s="991"/>
      <c r="EO41" s="991"/>
      <c r="EP41" s="991"/>
      <c r="EQ41" s="992"/>
      <c r="ER41" s="922"/>
      <c r="ES41" s="991"/>
      <c r="ET41" s="991"/>
      <c r="EU41" s="991"/>
      <c r="EV41" s="945"/>
      <c r="EW41" s="400"/>
      <c r="EX41" s="866"/>
      <c r="EZ41" s="876"/>
      <c r="FA41" s="991"/>
      <c r="FB41" s="989"/>
      <c r="FC41" s="991"/>
      <c r="FD41" s="991"/>
      <c r="FE41" s="992"/>
      <c r="FF41" s="921"/>
      <c r="FG41" s="991"/>
      <c r="FH41" s="991"/>
      <c r="FI41" s="991"/>
      <c r="FJ41" s="992"/>
      <c r="FK41" s="922"/>
      <c r="FL41" s="991"/>
      <c r="FM41" s="991"/>
      <c r="FN41" s="991"/>
      <c r="FO41" s="945"/>
      <c r="FP41" s="876"/>
      <c r="FQ41" s="866"/>
      <c r="FS41" s="400"/>
      <c r="FT41" s="991"/>
      <c r="FU41" s="989"/>
      <c r="FV41" s="991"/>
      <c r="FW41" s="991"/>
      <c r="FX41" s="992"/>
      <c r="FY41" s="921"/>
      <c r="FZ41" s="991"/>
      <c r="GA41" s="991"/>
      <c r="GB41" s="991"/>
      <c r="GC41" s="992"/>
      <c r="GD41" s="922"/>
      <c r="GE41" s="991"/>
      <c r="GF41" s="991"/>
      <c r="GG41" s="991"/>
      <c r="GH41" s="945"/>
      <c r="GI41" s="400"/>
      <c r="GJ41" s="866"/>
      <c r="GL41" s="876"/>
      <c r="GM41" s="991"/>
      <c r="GN41" s="989"/>
      <c r="GO41" s="991"/>
      <c r="GP41" s="991"/>
      <c r="GQ41" s="992"/>
      <c r="GR41" s="921"/>
      <c r="GS41" s="991"/>
      <c r="GT41" s="991"/>
      <c r="GU41" s="991"/>
      <c r="GV41" s="992"/>
      <c r="GW41" s="922"/>
      <c r="GX41" s="991"/>
      <c r="GY41" s="991"/>
      <c r="GZ41" s="991"/>
      <c r="HA41" s="945"/>
      <c r="HB41" s="876"/>
      <c r="HC41" s="866"/>
      <c r="HE41" s="400"/>
      <c r="HF41" s="991"/>
      <c r="HG41" s="989"/>
      <c r="HH41" s="991"/>
      <c r="HI41" s="991"/>
      <c r="HJ41" s="992"/>
      <c r="HK41" s="921"/>
      <c r="HL41" s="991"/>
      <c r="HM41" s="991"/>
      <c r="HN41" s="991"/>
      <c r="HO41" s="992"/>
      <c r="HP41" s="922"/>
      <c r="HQ41" s="991"/>
      <c r="HR41" s="991"/>
      <c r="HS41" s="991"/>
      <c r="HT41" s="945"/>
      <c r="HU41" s="400"/>
      <c r="HV41" s="866"/>
      <c r="HX41" s="876"/>
      <c r="HY41" s="991"/>
      <c r="HZ41" s="989"/>
      <c r="IA41" s="991"/>
      <c r="IB41" s="991"/>
      <c r="IC41" s="992"/>
      <c r="ID41" s="921"/>
      <c r="IE41" s="991"/>
      <c r="IF41" s="991"/>
      <c r="IG41" s="991"/>
      <c r="IH41" s="992"/>
      <c r="II41" s="922"/>
      <c r="IJ41" s="991"/>
      <c r="IK41" s="991"/>
      <c r="IL41" s="991"/>
      <c r="IM41" s="945"/>
      <c r="IN41" s="876"/>
      <c r="IO41" s="866"/>
      <c r="IQ41" s="1314"/>
      <c r="IR41" s="991"/>
      <c r="IS41" s="989"/>
      <c r="IT41" s="991"/>
      <c r="IU41" s="991"/>
      <c r="IV41" s="992"/>
      <c r="IW41" s="921"/>
      <c r="IX41" s="991"/>
      <c r="IY41" s="991"/>
      <c r="IZ41" s="991"/>
      <c r="JA41" s="992"/>
      <c r="JB41" s="922"/>
      <c r="JC41" s="991"/>
      <c r="JD41" s="991"/>
      <c r="JE41" s="991"/>
      <c r="JF41" s="945"/>
      <c r="JG41" s="1314"/>
      <c r="JH41" s="866"/>
    </row>
    <row r="42" spans="1:268" hidden="1">
      <c r="A42" s="400">
        <v>25</v>
      </c>
      <c r="B42" s="1004" t="s">
        <v>269</v>
      </c>
      <c r="C42" s="1004">
        <f>SUM(C38,C40)</f>
        <v>0</v>
      </c>
      <c r="D42" s="1004">
        <f>SUM(D38,D40)</f>
        <v>77267</v>
      </c>
      <c r="E42" s="1005">
        <f>SUM(D42,-C42)</f>
        <v>77267</v>
      </c>
      <c r="F42" s="1006" t="e">
        <f>E42/C42</f>
        <v>#DIV/0!</v>
      </c>
      <c r="G42" s="921"/>
      <c r="H42" s="1004">
        <f>SUM(H38,H40)</f>
        <v>77235</v>
      </c>
      <c r="I42" s="1004">
        <f>SUM(I38,I40)</f>
        <v>76261</v>
      </c>
      <c r="J42" s="1005">
        <f>SUM(I42,-H42)</f>
        <v>-974</v>
      </c>
      <c r="K42" s="1006">
        <f>J42/H42</f>
        <v>-1.2610862950734771E-2</v>
      </c>
      <c r="L42" s="922"/>
      <c r="M42" s="1004">
        <f>SUM(M38,M40)</f>
        <v>77235</v>
      </c>
      <c r="N42" s="1004">
        <f>SUM(N38,N40)</f>
        <v>76220</v>
      </c>
      <c r="O42" s="1005">
        <f>SUM(N42,-M42)</f>
        <v>-1015</v>
      </c>
      <c r="P42" s="1007">
        <f>O42/M42</f>
        <v>-1.3141710364472066E-2</v>
      </c>
      <c r="Q42" s="400">
        <v>25</v>
      </c>
      <c r="R42" s="866"/>
      <c r="U42" s="1309">
        <v>25</v>
      </c>
      <c r="V42" s="1004" t="s">
        <v>269</v>
      </c>
      <c r="W42" s="1004">
        <f>SUM(W38,W40)</f>
        <v>0</v>
      </c>
      <c r="X42" s="1004">
        <f>SUM(X38,X40)</f>
        <v>77267</v>
      </c>
      <c r="Y42" s="1005">
        <f>SUM(X42,-W42)</f>
        <v>77267</v>
      </c>
      <c r="Z42" s="1006" t="e">
        <f>Y42/W42</f>
        <v>#DIV/0!</v>
      </c>
      <c r="AA42" s="921"/>
      <c r="AB42" s="1004">
        <f>SUM(AB38,AB40)</f>
        <v>3195</v>
      </c>
      <c r="AC42" s="1004">
        <f>SUM(AC38,AC40)</f>
        <v>3121</v>
      </c>
      <c r="AD42" s="1005">
        <f>SUM(AC42,-AB42)</f>
        <v>-74</v>
      </c>
      <c r="AE42" s="1006">
        <f>AD42/AB42</f>
        <v>-2.3161189358372455E-2</v>
      </c>
      <c r="AF42" s="922"/>
      <c r="AG42" s="1004">
        <f>SUM(AG38,AG40)</f>
        <v>77235</v>
      </c>
      <c r="AH42" s="1004">
        <f>SUM(AH38,AH40)</f>
        <v>3118</v>
      </c>
      <c r="AI42" s="1005">
        <f>SUM(AH42,-AG42)</f>
        <v>-74117</v>
      </c>
      <c r="AJ42" s="1007">
        <f>AI42/AG42</f>
        <v>-0.95962970156017346</v>
      </c>
      <c r="AK42" s="1309">
        <v>25</v>
      </c>
      <c r="AL42" s="866"/>
      <c r="AN42" s="876">
        <v>25</v>
      </c>
      <c r="AO42" s="1004" t="s">
        <v>269</v>
      </c>
      <c r="AP42" s="1004">
        <f>SUM(AP38,AP40)</f>
        <v>0</v>
      </c>
      <c r="AQ42" s="1004">
        <f>SUM(AQ38,AQ40)</f>
        <v>77267</v>
      </c>
      <c r="AR42" s="1005">
        <f>SUM(AQ42,-AP42)</f>
        <v>77267</v>
      </c>
      <c r="AS42" s="1006" t="e">
        <f>AR42/AP42</f>
        <v>#DIV/0!</v>
      </c>
      <c r="AT42" s="921"/>
      <c r="AU42" s="1004">
        <f>SUM(AU38,AU40)</f>
        <v>803</v>
      </c>
      <c r="AV42" s="1004">
        <f>SUM(AV38,AV40)</f>
        <v>795</v>
      </c>
      <c r="AW42" s="1005">
        <f>SUM(AV42,-AU42)</f>
        <v>-8</v>
      </c>
      <c r="AX42" s="1006">
        <f>AW42/AU42</f>
        <v>-9.9626400996264009E-3</v>
      </c>
      <c r="AY42" s="922"/>
      <c r="AZ42" s="1004">
        <f>SUM(AZ38,AZ40)</f>
        <v>77235</v>
      </c>
      <c r="BA42" s="1004">
        <f>SUM(BA38,BA40)</f>
        <v>795</v>
      </c>
      <c r="BB42" s="1005">
        <f>SUM(BA42,-AZ42)</f>
        <v>-76440</v>
      </c>
      <c r="BC42" s="1007">
        <f>BB42/AZ42</f>
        <v>-0.98970673917265484</v>
      </c>
      <c r="BD42" s="876">
        <v>25</v>
      </c>
      <c r="BE42" s="866"/>
      <c r="BH42" s="400">
        <v>25</v>
      </c>
      <c r="BI42" s="1004" t="s">
        <v>269</v>
      </c>
      <c r="BJ42" s="1004">
        <f>SUM(BJ38,BJ40)</f>
        <v>0</v>
      </c>
      <c r="BK42" s="1004">
        <f>SUM(BK38,BK40)</f>
        <v>77267</v>
      </c>
      <c r="BL42" s="1005">
        <f>SUM(BK42,-BJ42)</f>
        <v>77267</v>
      </c>
      <c r="BM42" s="1006" t="e">
        <f>BL42/BJ42</f>
        <v>#DIV/0!</v>
      </c>
      <c r="BN42" s="921"/>
      <c r="BO42" s="1004">
        <f>SUM(BO38,BO40)</f>
        <v>2965</v>
      </c>
      <c r="BP42" s="1004">
        <f>SUM(BP38,BP40)</f>
        <v>3037</v>
      </c>
      <c r="BQ42" s="1005">
        <f>SUM(BP42,-BO42)</f>
        <v>72</v>
      </c>
      <c r="BR42" s="1006">
        <f>BQ42/BO42</f>
        <v>2.4283305227655986E-2</v>
      </c>
      <c r="BS42" s="922"/>
      <c r="BT42" s="1004">
        <f>SUM(BT38,BT40)</f>
        <v>77235</v>
      </c>
      <c r="BU42" s="1004">
        <f>SUM(BU38,BU40)</f>
        <v>3036</v>
      </c>
      <c r="BV42" s="1005">
        <f>SUM(BU42,-BT42)</f>
        <v>-74199</v>
      </c>
      <c r="BW42" s="1007">
        <f>BV42/BT42</f>
        <v>-0.96069139638764811</v>
      </c>
      <c r="BX42" s="400">
        <v>25</v>
      </c>
      <c r="BY42" s="866"/>
      <c r="CB42" s="876">
        <v>25</v>
      </c>
      <c r="CC42" s="1004" t="s">
        <v>269</v>
      </c>
      <c r="CD42" s="1004">
        <f>SUM(CD38,CD40)</f>
        <v>0</v>
      </c>
      <c r="CE42" s="1004">
        <f>SUM(CE38,CE40)</f>
        <v>77267</v>
      </c>
      <c r="CF42" s="1005">
        <f>SUM(CE42,-CD42)</f>
        <v>77267</v>
      </c>
      <c r="CG42" s="1006" t="e">
        <f>CF42/CD42</f>
        <v>#DIV/0!</v>
      </c>
      <c r="CH42" s="921"/>
      <c r="CI42" s="1004">
        <f>SUM(CI38,CI40)</f>
        <v>1570</v>
      </c>
      <c r="CJ42" s="1004">
        <f>SUM(CJ38,CJ40)</f>
        <v>1418</v>
      </c>
      <c r="CK42" s="1005">
        <f>SUM(CJ42,-CI42)</f>
        <v>-152</v>
      </c>
      <c r="CL42" s="1006">
        <f>CK42/CI42</f>
        <v>-9.6815286624203828E-2</v>
      </c>
      <c r="CM42" s="922"/>
      <c r="CN42" s="1004">
        <f>SUM(CN38,CN40)</f>
        <v>77235</v>
      </c>
      <c r="CO42" s="1004">
        <f>SUM(CO38,CO40)</f>
        <v>1415</v>
      </c>
      <c r="CP42" s="1005">
        <f>SUM(CO42,-CN42)</f>
        <v>-75820</v>
      </c>
      <c r="CQ42" s="1007">
        <f>CP42/CN42</f>
        <v>-0.98167929047711533</v>
      </c>
      <c r="CR42" s="876">
        <v>25</v>
      </c>
      <c r="CS42" s="866"/>
      <c r="CU42" s="400">
        <v>25</v>
      </c>
      <c r="CV42" s="1004" t="s">
        <v>269</v>
      </c>
      <c r="CW42" s="1004">
        <f>SUM(CW38,CW40)</f>
        <v>0</v>
      </c>
      <c r="CX42" s="1004">
        <f>SUM(CX38,CX40)</f>
        <v>77267</v>
      </c>
      <c r="CY42" s="1005">
        <f>SUM(CX42,-CW42)</f>
        <v>77267</v>
      </c>
      <c r="CZ42" s="1006" t="e">
        <f>CY42/CW42</f>
        <v>#DIV/0!</v>
      </c>
      <c r="DA42" s="921"/>
      <c r="DB42" s="1004">
        <f>SUM(DB38,DB40)</f>
        <v>2264</v>
      </c>
      <c r="DC42" s="1004">
        <f>SUM(DC38,DC40)</f>
        <v>2231</v>
      </c>
      <c r="DD42" s="1005">
        <f>SUM(DC42,-DB42)</f>
        <v>-33</v>
      </c>
      <c r="DE42" s="1006">
        <f>DD42/DB42</f>
        <v>-1.4575971731448763E-2</v>
      </c>
      <c r="DF42" s="922"/>
      <c r="DG42" s="1004">
        <f>SUM(DG38,DG40)</f>
        <v>77235</v>
      </c>
      <c r="DH42" s="1004">
        <f>SUM(DH38,DH40)</f>
        <v>2231</v>
      </c>
      <c r="DI42" s="1005">
        <f>SUM(DH42,-DG42)</f>
        <v>-75004</v>
      </c>
      <c r="DJ42" s="1007">
        <f>DI42/DG42</f>
        <v>-0.97111413219395348</v>
      </c>
      <c r="DK42" s="400">
        <v>25</v>
      </c>
      <c r="DL42" s="866"/>
      <c r="DN42" s="876">
        <v>25</v>
      </c>
      <c r="DO42" s="1004" t="s">
        <v>269</v>
      </c>
      <c r="DP42" s="1004">
        <f>SUM(DP38,DP40)</f>
        <v>0</v>
      </c>
      <c r="DQ42" s="1004">
        <f>SUM(DQ38,DQ40)</f>
        <v>77267</v>
      </c>
      <c r="DR42" s="1005">
        <f>SUM(DQ42,-DP42)</f>
        <v>77267</v>
      </c>
      <c r="DS42" s="1006" t="e">
        <f>DR42/DP42</f>
        <v>#DIV/0!</v>
      </c>
      <c r="DT42" s="921"/>
      <c r="DU42" s="1004">
        <f>SUM(DU38,DU40)</f>
        <v>714</v>
      </c>
      <c r="DV42" s="1004">
        <f>SUM(DV38,DV40)</f>
        <v>695</v>
      </c>
      <c r="DW42" s="1005">
        <f>SUM(DV42,-DU42)</f>
        <v>-19</v>
      </c>
      <c r="DX42" s="1006">
        <f>DW42/DU42</f>
        <v>-2.661064425770308E-2</v>
      </c>
      <c r="DY42" s="922"/>
      <c r="DZ42" s="1004">
        <f>SUM(DZ38,DZ40)</f>
        <v>77235</v>
      </c>
      <c r="EA42" s="1004">
        <f>SUM(EA38,EA40)</f>
        <v>695</v>
      </c>
      <c r="EB42" s="1005">
        <f>SUM(EA42,-DZ42)</f>
        <v>-76540</v>
      </c>
      <c r="EC42" s="1007">
        <f>EB42/DZ42</f>
        <v>-0.99100148896225804</v>
      </c>
      <c r="ED42" s="876">
        <v>25</v>
      </c>
      <c r="EE42" s="866"/>
      <c r="EG42" s="400">
        <v>25</v>
      </c>
      <c r="EH42" s="1004" t="s">
        <v>269</v>
      </c>
      <c r="EI42" s="1004">
        <f>SUM(EI38,EI40)</f>
        <v>0</v>
      </c>
      <c r="EJ42" s="1004">
        <f>SUM(EJ38,EJ40)</f>
        <v>77267</v>
      </c>
      <c r="EK42" s="1005">
        <f>SUM(EJ42,-EI42)</f>
        <v>77267</v>
      </c>
      <c r="EL42" s="1006" t="e">
        <f>EK42/EI42</f>
        <v>#DIV/0!</v>
      </c>
      <c r="EM42" s="921"/>
      <c r="EN42" s="1004">
        <f>SUM(EN38,EN40)</f>
        <v>560</v>
      </c>
      <c r="EO42" s="1004">
        <f>SUM(EO38,EO40)</f>
        <v>602</v>
      </c>
      <c r="EP42" s="1005">
        <f>SUM(EO42,-EN42)</f>
        <v>42</v>
      </c>
      <c r="EQ42" s="1006">
        <f>EP42/EN42</f>
        <v>7.4999999999999997E-2</v>
      </c>
      <c r="ER42" s="922"/>
      <c r="ES42" s="1004">
        <f>SUM(ES38,ES40)</f>
        <v>77235</v>
      </c>
      <c r="ET42" s="1004">
        <f>SUM(ET38,ET40)</f>
        <v>602</v>
      </c>
      <c r="EU42" s="1005">
        <f>SUM(ET42,-ES42)</f>
        <v>-76633</v>
      </c>
      <c r="EV42" s="1007">
        <f>EU42/ES42</f>
        <v>-0.99220560626658894</v>
      </c>
      <c r="EW42" s="400">
        <v>25</v>
      </c>
      <c r="EX42" s="866"/>
      <c r="EZ42" s="876">
        <v>25</v>
      </c>
      <c r="FA42" s="1004" t="s">
        <v>269</v>
      </c>
      <c r="FB42" s="1004">
        <f>SUM(FB38,FB40)</f>
        <v>0</v>
      </c>
      <c r="FC42" s="1004">
        <f>SUM(FC38,FC40)</f>
        <v>77267</v>
      </c>
      <c r="FD42" s="1005">
        <f>SUM(FC42,-FB42)</f>
        <v>77267</v>
      </c>
      <c r="FE42" s="1006" t="e">
        <f>FD42/FB42</f>
        <v>#DIV/0!</v>
      </c>
      <c r="FF42" s="921"/>
      <c r="FG42" s="1004">
        <f>SUM(FG38,FG40)</f>
        <v>420</v>
      </c>
      <c r="FH42" s="1004">
        <f>SUM(FH38,FH40)</f>
        <v>319</v>
      </c>
      <c r="FI42" s="1005">
        <f>SUM(FH42,-FG42)</f>
        <v>-101</v>
      </c>
      <c r="FJ42" s="1006">
        <f>FI42/FG42</f>
        <v>-0.24047619047619048</v>
      </c>
      <c r="FK42" s="922"/>
      <c r="FL42" s="1004">
        <f>SUM(FL38,FL40)</f>
        <v>77235</v>
      </c>
      <c r="FM42" s="1004">
        <f>SUM(FM38,FM40)</f>
        <v>315</v>
      </c>
      <c r="FN42" s="1005">
        <f>SUM(FM42,-FL42)</f>
        <v>-76920</v>
      </c>
      <c r="FO42" s="1007">
        <f>FN42/FL42</f>
        <v>-0.99592153816275009</v>
      </c>
      <c r="FP42" s="876">
        <v>25</v>
      </c>
      <c r="FQ42" s="866"/>
      <c r="FS42" s="400">
        <v>25</v>
      </c>
      <c r="FT42" s="1004" t="s">
        <v>269</v>
      </c>
      <c r="FU42" s="1004">
        <f>SUM(FU38,FU40)</f>
        <v>0</v>
      </c>
      <c r="FV42" s="1004">
        <f>SUM(FV38,FV40)</f>
        <v>77267</v>
      </c>
      <c r="FW42" s="1005">
        <f>SUM(FV42,-FU42)</f>
        <v>77267</v>
      </c>
      <c r="FX42" s="1006" t="e">
        <f>FW42/FU42</f>
        <v>#DIV/0!</v>
      </c>
      <c r="FY42" s="921"/>
      <c r="FZ42" s="1004">
        <f>SUM(FZ38,FZ40)</f>
        <v>669</v>
      </c>
      <c r="GA42" s="1004">
        <f>SUM(GA38,GA40)</f>
        <v>666</v>
      </c>
      <c r="GB42" s="1005">
        <f>SUM(GA42,-FZ42)</f>
        <v>-3</v>
      </c>
      <c r="GC42" s="1006">
        <f>GB42/FZ42</f>
        <v>-4.4843049327354259E-3</v>
      </c>
      <c r="GD42" s="922"/>
      <c r="GE42" s="1004">
        <f>SUM(GE38,GE40)</f>
        <v>77235</v>
      </c>
      <c r="GF42" s="1004">
        <f>SUM(GF38,GF40)</f>
        <v>662</v>
      </c>
      <c r="GG42" s="1005">
        <f>SUM(GF42,-GE42)</f>
        <v>-76573</v>
      </c>
      <c r="GH42" s="1007">
        <f>GG42/GE42</f>
        <v>-0.99142875639282713</v>
      </c>
      <c r="GI42" s="400">
        <v>25</v>
      </c>
      <c r="GJ42" s="866"/>
      <c r="GL42" s="876">
        <v>25</v>
      </c>
      <c r="GM42" s="1004" t="s">
        <v>269</v>
      </c>
      <c r="GN42" s="1004">
        <f>SUM(GN38,GN40)</f>
        <v>0</v>
      </c>
      <c r="GO42" s="1004">
        <f>SUM(GO38,GO40)</f>
        <v>77267</v>
      </c>
      <c r="GP42" s="1005">
        <f>SUM(GO42,-GN42)</f>
        <v>77267</v>
      </c>
      <c r="GQ42" s="1006" t="e">
        <f>GP42/GN42</f>
        <v>#DIV/0!</v>
      </c>
      <c r="GR42" s="921"/>
      <c r="GS42" s="1004">
        <f>SUM(GS38,GS40)</f>
        <v>148</v>
      </c>
      <c r="GT42" s="1004">
        <f>SUM(GT38,GT40)</f>
        <v>136</v>
      </c>
      <c r="GU42" s="1005">
        <f>SUM(GT42,-GS42)</f>
        <v>-12</v>
      </c>
      <c r="GV42" s="1006">
        <f>GU42/GS42</f>
        <v>-8.1081081081081086E-2</v>
      </c>
      <c r="GW42" s="922"/>
      <c r="GX42" s="1004">
        <f>SUM(GX38,GX40)</f>
        <v>77235</v>
      </c>
      <c r="GY42" s="1004">
        <f>SUM(GY38,GY40)</f>
        <v>135</v>
      </c>
      <c r="GZ42" s="1005">
        <f>SUM(GY42,-GX42)</f>
        <v>-77100</v>
      </c>
      <c r="HA42" s="1007">
        <f>GZ42/GX42</f>
        <v>-0.99825208778403574</v>
      </c>
      <c r="HB42" s="876">
        <v>25</v>
      </c>
      <c r="HC42" s="866"/>
      <c r="HE42" s="400">
        <v>25</v>
      </c>
      <c r="HF42" s="1004" t="s">
        <v>269</v>
      </c>
      <c r="HG42" s="1004">
        <f>SUM(HG38,HG40)</f>
        <v>0</v>
      </c>
      <c r="HH42" s="1004">
        <f>SUM(HH38,HH40)</f>
        <v>77267</v>
      </c>
      <c r="HI42" s="1005">
        <f>SUM(HH42,-HG42)</f>
        <v>77267</v>
      </c>
      <c r="HJ42" s="1006" t="e">
        <f>HI42/HG42</f>
        <v>#DIV/0!</v>
      </c>
      <c r="HK42" s="921"/>
      <c r="HL42" s="1004">
        <f>SUM(HL38,HL40)</f>
        <v>376</v>
      </c>
      <c r="HM42" s="1004">
        <f>SUM(HM38,HM40)</f>
        <v>414</v>
      </c>
      <c r="HN42" s="1005">
        <f>SUM(HM42,-HL42)</f>
        <v>38</v>
      </c>
      <c r="HO42" s="1006">
        <f>HN42/HL42</f>
        <v>0.10106382978723404</v>
      </c>
      <c r="HP42" s="922"/>
      <c r="HQ42" s="1004">
        <f>SUM(HQ38,HQ40)</f>
        <v>77235</v>
      </c>
      <c r="HR42" s="1004">
        <f>SUM(HR38,HR40)</f>
        <v>414</v>
      </c>
      <c r="HS42" s="1005">
        <f>SUM(HR42,-HQ42)</f>
        <v>-76821</v>
      </c>
      <c r="HT42" s="1007">
        <f>HS42/HQ42</f>
        <v>-0.99463973587104293</v>
      </c>
      <c r="HU42" s="400">
        <v>25</v>
      </c>
      <c r="HV42" s="866"/>
      <c r="HX42" s="876">
        <v>25</v>
      </c>
      <c r="HY42" s="1004" t="s">
        <v>269</v>
      </c>
      <c r="HZ42" s="1004">
        <f>SUM(HZ38,HZ40)</f>
        <v>0</v>
      </c>
      <c r="IA42" s="1004">
        <f>SUM(IA38,IA40)</f>
        <v>77267</v>
      </c>
      <c r="IB42" s="1005">
        <f>SUM(IA42,-HZ42)</f>
        <v>77267</v>
      </c>
      <c r="IC42" s="1006" t="e">
        <f>IB42/HZ42</f>
        <v>#DIV/0!</v>
      </c>
      <c r="ID42" s="921"/>
      <c r="IE42" s="1004">
        <f>SUM(IE38,IE40)</f>
        <v>949</v>
      </c>
      <c r="IF42" s="1004">
        <f>SUM(IF38,IF40)</f>
        <v>957</v>
      </c>
      <c r="IG42" s="1005">
        <f>SUM(IF42,-IE42)</f>
        <v>8</v>
      </c>
      <c r="IH42" s="1006">
        <f>IG42/IE42</f>
        <v>8.4299262381454156E-3</v>
      </c>
      <c r="II42" s="922"/>
      <c r="IJ42" s="1004">
        <f>SUM(IJ38,IJ40)</f>
        <v>77235</v>
      </c>
      <c r="IK42" s="1004">
        <f>SUM(IK38,IK40)</f>
        <v>956</v>
      </c>
      <c r="IL42" s="1005">
        <f>SUM(IK42,-IJ42)</f>
        <v>-76279</v>
      </c>
      <c r="IM42" s="1007">
        <f>IL42/IJ42</f>
        <v>-0.98762219201139378</v>
      </c>
      <c r="IN42" s="876">
        <v>25</v>
      </c>
      <c r="IO42" s="866"/>
      <c r="IQ42" s="1314">
        <v>25</v>
      </c>
      <c r="IR42" s="1004" t="s">
        <v>269</v>
      </c>
      <c r="IS42" s="1004">
        <f>SUM(IS38,IS40)</f>
        <v>0</v>
      </c>
      <c r="IT42" s="1004">
        <f>SUM(IT38,IT40)</f>
        <v>77267</v>
      </c>
      <c r="IU42" s="1005">
        <f>SUM(IT42,-IS42)</f>
        <v>77267</v>
      </c>
      <c r="IV42" s="1006" t="e">
        <f>IU42/IS42</f>
        <v>#DIV/0!</v>
      </c>
      <c r="IW42" s="921"/>
      <c r="IX42" s="1004">
        <f>SUM(IX38,IX40)</f>
        <v>14633</v>
      </c>
      <c r="IY42" s="1004">
        <f>SUM(IY38,IY40)</f>
        <v>14391</v>
      </c>
      <c r="IZ42" s="1005">
        <f>SUM(IY42,-IX42)</f>
        <v>-242</v>
      </c>
      <c r="JA42" s="1006">
        <f>IZ42/IX42</f>
        <v>-1.6537962140367662E-2</v>
      </c>
      <c r="JB42" s="922"/>
      <c r="JC42" s="1004">
        <f>SUM(JC38,JC40)</f>
        <v>77235</v>
      </c>
      <c r="JD42" s="1004">
        <f>SUM(JD38,JD40)</f>
        <v>14374</v>
      </c>
      <c r="JE42" s="1005">
        <f>SUM(JD42,-JC42)</f>
        <v>-62861</v>
      </c>
      <c r="JF42" s="1007">
        <f>JE42/JC42</f>
        <v>-0.81389266524244186</v>
      </c>
      <c r="JG42" s="1314">
        <v>25</v>
      </c>
      <c r="JH42" s="866"/>
    </row>
    <row r="43" spans="1:268" hidden="1">
      <c r="A43" s="400"/>
      <c r="B43" s="991"/>
      <c r="C43" s="989"/>
      <c r="D43" s="991"/>
      <c r="E43" s="991"/>
      <c r="F43" s="992"/>
      <c r="G43" s="921"/>
      <c r="H43" s="991"/>
      <c r="I43" s="991"/>
      <c r="J43" s="991"/>
      <c r="K43" s="992"/>
      <c r="L43" s="922"/>
      <c r="M43" s="991"/>
      <c r="N43" s="991"/>
      <c r="O43" s="991"/>
      <c r="P43" s="945"/>
      <c r="Q43" s="400"/>
      <c r="R43" s="866"/>
      <c r="U43" s="1309"/>
      <c r="V43" s="991"/>
      <c r="W43" s="989"/>
      <c r="X43" s="991"/>
      <c r="Y43" s="991"/>
      <c r="Z43" s="992"/>
      <c r="AA43" s="921"/>
      <c r="AB43" s="991"/>
      <c r="AC43" s="991"/>
      <c r="AD43" s="991"/>
      <c r="AE43" s="992"/>
      <c r="AF43" s="922"/>
      <c r="AG43" s="991"/>
      <c r="AH43" s="991"/>
      <c r="AI43" s="991"/>
      <c r="AJ43" s="945"/>
      <c r="AK43" s="1309"/>
      <c r="AL43" s="866"/>
      <c r="AN43" s="876"/>
      <c r="AO43" s="991"/>
      <c r="AP43" s="989"/>
      <c r="AQ43" s="991"/>
      <c r="AR43" s="991"/>
      <c r="AS43" s="992"/>
      <c r="AT43" s="921"/>
      <c r="AU43" s="991"/>
      <c r="AV43" s="991"/>
      <c r="AW43" s="991"/>
      <c r="AX43" s="992"/>
      <c r="AY43" s="922"/>
      <c r="AZ43" s="991"/>
      <c r="BA43" s="991"/>
      <c r="BB43" s="991"/>
      <c r="BC43" s="945"/>
      <c r="BD43" s="876"/>
      <c r="BE43" s="866"/>
      <c r="BH43" s="400"/>
      <c r="BI43" s="991"/>
      <c r="BJ43" s="989"/>
      <c r="BK43" s="991"/>
      <c r="BL43" s="991"/>
      <c r="BM43" s="992"/>
      <c r="BN43" s="921"/>
      <c r="BO43" s="991"/>
      <c r="BP43" s="991"/>
      <c r="BQ43" s="991"/>
      <c r="BR43" s="992"/>
      <c r="BS43" s="922"/>
      <c r="BT43" s="991"/>
      <c r="BU43" s="991"/>
      <c r="BV43" s="991"/>
      <c r="BW43" s="945"/>
      <c r="BX43" s="400"/>
      <c r="BY43" s="866"/>
      <c r="CB43" s="876"/>
      <c r="CC43" s="991"/>
      <c r="CD43" s="989"/>
      <c r="CE43" s="991"/>
      <c r="CF43" s="991"/>
      <c r="CG43" s="992"/>
      <c r="CH43" s="921"/>
      <c r="CI43" s="991"/>
      <c r="CJ43" s="991"/>
      <c r="CK43" s="991"/>
      <c r="CL43" s="992"/>
      <c r="CM43" s="922"/>
      <c r="CN43" s="991"/>
      <c r="CO43" s="991"/>
      <c r="CP43" s="991"/>
      <c r="CQ43" s="945"/>
      <c r="CR43" s="876"/>
      <c r="CS43" s="866"/>
      <c r="CU43" s="400"/>
      <c r="CV43" s="991"/>
      <c r="CW43" s="989"/>
      <c r="CX43" s="991"/>
      <c r="CY43" s="991"/>
      <c r="CZ43" s="992"/>
      <c r="DA43" s="921"/>
      <c r="DB43" s="991"/>
      <c r="DC43" s="991"/>
      <c r="DD43" s="991"/>
      <c r="DE43" s="992"/>
      <c r="DF43" s="922"/>
      <c r="DG43" s="991"/>
      <c r="DH43" s="991"/>
      <c r="DI43" s="991"/>
      <c r="DJ43" s="945"/>
      <c r="DK43" s="400"/>
      <c r="DL43" s="866"/>
      <c r="DN43" s="876"/>
      <c r="DO43" s="991"/>
      <c r="DP43" s="989"/>
      <c r="DQ43" s="991"/>
      <c r="DR43" s="991"/>
      <c r="DS43" s="992"/>
      <c r="DT43" s="921"/>
      <c r="DU43" s="991"/>
      <c r="DV43" s="991"/>
      <c r="DW43" s="991"/>
      <c r="DX43" s="992"/>
      <c r="DY43" s="922"/>
      <c r="DZ43" s="991"/>
      <c r="EA43" s="991"/>
      <c r="EB43" s="991"/>
      <c r="EC43" s="945"/>
      <c r="ED43" s="876"/>
      <c r="EE43" s="866"/>
      <c r="EG43" s="400"/>
      <c r="EH43" s="991"/>
      <c r="EI43" s="989"/>
      <c r="EJ43" s="991"/>
      <c r="EK43" s="991"/>
      <c r="EL43" s="992"/>
      <c r="EM43" s="921"/>
      <c r="EN43" s="991"/>
      <c r="EO43" s="991"/>
      <c r="EP43" s="991"/>
      <c r="EQ43" s="992"/>
      <c r="ER43" s="922"/>
      <c r="ES43" s="991"/>
      <c r="ET43" s="991"/>
      <c r="EU43" s="991"/>
      <c r="EV43" s="945"/>
      <c r="EW43" s="400"/>
      <c r="EX43" s="866"/>
      <c r="EZ43" s="876"/>
      <c r="FA43" s="991"/>
      <c r="FB43" s="989"/>
      <c r="FC43" s="991"/>
      <c r="FD43" s="991"/>
      <c r="FE43" s="992"/>
      <c r="FF43" s="921"/>
      <c r="FG43" s="991"/>
      <c r="FH43" s="991"/>
      <c r="FI43" s="991"/>
      <c r="FJ43" s="992"/>
      <c r="FK43" s="922"/>
      <c r="FL43" s="991"/>
      <c r="FM43" s="991"/>
      <c r="FN43" s="991"/>
      <c r="FO43" s="945"/>
      <c r="FP43" s="876"/>
      <c r="FQ43" s="866"/>
      <c r="FS43" s="400"/>
      <c r="FT43" s="991"/>
      <c r="FU43" s="989"/>
      <c r="FV43" s="991"/>
      <c r="FW43" s="991"/>
      <c r="FX43" s="992"/>
      <c r="FY43" s="921"/>
      <c r="FZ43" s="991"/>
      <c r="GA43" s="991"/>
      <c r="GB43" s="991"/>
      <c r="GC43" s="992"/>
      <c r="GD43" s="922"/>
      <c r="GE43" s="991"/>
      <c r="GF43" s="991"/>
      <c r="GG43" s="991"/>
      <c r="GH43" s="945"/>
      <c r="GI43" s="400"/>
      <c r="GJ43" s="866"/>
      <c r="GL43" s="876"/>
      <c r="GM43" s="991"/>
      <c r="GN43" s="989"/>
      <c r="GO43" s="991"/>
      <c r="GP43" s="991"/>
      <c r="GQ43" s="992"/>
      <c r="GR43" s="921"/>
      <c r="GS43" s="991"/>
      <c r="GT43" s="991"/>
      <c r="GU43" s="991"/>
      <c r="GV43" s="992"/>
      <c r="GW43" s="922"/>
      <c r="GX43" s="991"/>
      <c r="GY43" s="991"/>
      <c r="GZ43" s="991"/>
      <c r="HA43" s="945"/>
      <c r="HB43" s="876"/>
      <c r="HC43" s="866"/>
      <c r="HE43" s="400"/>
      <c r="HF43" s="991"/>
      <c r="HG43" s="989"/>
      <c r="HH43" s="991"/>
      <c r="HI43" s="991"/>
      <c r="HJ43" s="992"/>
      <c r="HK43" s="921"/>
      <c r="HL43" s="991"/>
      <c r="HM43" s="991"/>
      <c r="HN43" s="991"/>
      <c r="HO43" s="992"/>
      <c r="HP43" s="922"/>
      <c r="HQ43" s="991"/>
      <c r="HR43" s="991"/>
      <c r="HS43" s="991"/>
      <c r="HT43" s="945"/>
      <c r="HU43" s="400"/>
      <c r="HV43" s="866"/>
      <c r="HX43" s="876"/>
      <c r="HY43" s="991"/>
      <c r="HZ43" s="989"/>
      <c r="IA43" s="991"/>
      <c r="IB43" s="991"/>
      <c r="IC43" s="992"/>
      <c r="ID43" s="921"/>
      <c r="IE43" s="991"/>
      <c r="IF43" s="991"/>
      <c r="IG43" s="991"/>
      <c r="IH43" s="992"/>
      <c r="II43" s="922"/>
      <c r="IJ43" s="991"/>
      <c r="IK43" s="991"/>
      <c r="IL43" s="991"/>
      <c r="IM43" s="945"/>
      <c r="IN43" s="876"/>
      <c r="IO43" s="866"/>
      <c r="IQ43" s="1314"/>
      <c r="IR43" s="991"/>
      <c r="IS43" s="989"/>
      <c r="IT43" s="991"/>
      <c r="IU43" s="991"/>
      <c r="IV43" s="992"/>
      <c r="IW43" s="921"/>
      <c r="IX43" s="991"/>
      <c r="IY43" s="991"/>
      <c r="IZ43" s="991"/>
      <c r="JA43" s="992"/>
      <c r="JB43" s="922"/>
      <c r="JC43" s="991"/>
      <c r="JD43" s="991"/>
      <c r="JE43" s="991"/>
      <c r="JF43" s="945"/>
      <c r="JG43" s="1314"/>
      <c r="JH43" s="866"/>
    </row>
    <row r="44" spans="1:268" hidden="1">
      <c r="A44" s="400">
        <v>26</v>
      </c>
      <c r="B44" s="302" t="s">
        <v>270</v>
      </c>
      <c r="C44" s="302">
        <v>822</v>
      </c>
      <c r="D44" s="302">
        <v>1475</v>
      </c>
      <c r="E44" s="919"/>
      <c r="F44" s="1008"/>
      <c r="G44" s="921"/>
      <c r="H44" s="302">
        <v>1113</v>
      </c>
      <c r="I44" s="302">
        <v>0</v>
      </c>
      <c r="J44" s="919">
        <f>SUM(I44,-H44)</f>
        <v>-1113</v>
      </c>
      <c r="K44" s="923">
        <f>J44/H44</f>
        <v>-1</v>
      </c>
      <c r="L44" s="922"/>
      <c r="M44" s="302">
        <v>1475</v>
      </c>
      <c r="N44" s="302"/>
      <c r="O44" s="919"/>
      <c r="P44" s="1009"/>
      <c r="Q44" s="400">
        <v>26</v>
      </c>
      <c r="R44" s="866"/>
      <c r="U44" s="1309">
        <v>26</v>
      </c>
      <c r="V44" s="302" t="s">
        <v>270</v>
      </c>
      <c r="W44" s="302">
        <v>822</v>
      </c>
      <c r="X44" s="302">
        <v>1475</v>
      </c>
      <c r="Y44" s="919"/>
      <c r="Z44" s="1008"/>
      <c r="AA44" s="921"/>
      <c r="AB44" s="302">
        <v>1113</v>
      </c>
      <c r="AC44" s="302">
        <v>0</v>
      </c>
      <c r="AD44" s="919">
        <f>SUM(AC44,-AB44)</f>
        <v>-1113</v>
      </c>
      <c r="AE44" s="923">
        <f>AD44/AB44</f>
        <v>-1</v>
      </c>
      <c r="AF44" s="922"/>
      <c r="AG44" s="302">
        <v>1475</v>
      </c>
      <c r="AH44" s="302"/>
      <c r="AI44" s="919"/>
      <c r="AJ44" s="1009"/>
      <c r="AK44" s="1309">
        <v>26</v>
      </c>
      <c r="AL44" s="866"/>
      <c r="AN44" s="876">
        <v>26</v>
      </c>
      <c r="AO44" s="302" t="s">
        <v>270</v>
      </c>
      <c r="AP44" s="302">
        <v>822</v>
      </c>
      <c r="AQ44" s="302">
        <v>1475</v>
      </c>
      <c r="AR44" s="919"/>
      <c r="AS44" s="1008"/>
      <c r="AT44" s="921"/>
      <c r="AU44" s="302">
        <v>1113</v>
      </c>
      <c r="AV44" s="302">
        <v>0</v>
      </c>
      <c r="AW44" s="919">
        <f>SUM(AV44,-AU44)</f>
        <v>-1113</v>
      </c>
      <c r="AX44" s="923">
        <f>AW44/AU44</f>
        <v>-1</v>
      </c>
      <c r="AY44" s="922"/>
      <c r="AZ44" s="302">
        <v>1475</v>
      </c>
      <c r="BA44" s="302"/>
      <c r="BB44" s="919"/>
      <c r="BC44" s="1009"/>
      <c r="BD44" s="876">
        <v>26</v>
      </c>
      <c r="BE44" s="866"/>
      <c r="BH44" s="400">
        <v>26</v>
      </c>
      <c r="BI44" s="302" t="s">
        <v>270</v>
      </c>
      <c r="BJ44" s="302">
        <v>822</v>
      </c>
      <c r="BK44" s="302">
        <v>1475</v>
      </c>
      <c r="BL44" s="919"/>
      <c r="BM44" s="1008"/>
      <c r="BN44" s="921"/>
      <c r="BO44" s="302">
        <v>1113</v>
      </c>
      <c r="BP44" s="302">
        <v>0</v>
      </c>
      <c r="BQ44" s="919">
        <f>SUM(BP44,-BO44)</f>
        <v>-1113</v>
      </c>
      <c r="BR44" s="923">
        <f>BQ44/BO44</f>
        <v>-1</v>
      </c>
      <c r="BS44" s="922"/>
      <c r="BT44" s="302">
        <v>1475</v>
      </c>
      <c r="BU44" s="302"/>
      <c r="BV44" s="919"/>
      <c r="BW44" s="1009"/>
      <c r="BX44" s="400">
        <v>26</v>
      </c>
      <c r="BY44" s="866"/>
      <c r="CB44" s="876">
        <v>26</v>
      </c>
      <c r="CC44" s="302" t="s">
        <v>270</v>
      </c>
      <c r="CD44" s="302">
        <v>822</v>
      </c>
      <c r="CE44" s="302">
        <v>1475</v>
      </c>
      <c r="CF44" s="919"/>
      <c r="CG44" s="1008"/>
      <c r="CH44" s="921"/>
      <c r="CI44" s="302">
        <v>1113</v>
      </c>
      <c r="CJ44" s="302">
        <v>0</v>
      </c>
      <c r="CK44" s="919">
        <f>SUM(CJ44,-CI44)</f>
        <v>-1113</v>
      </c>
      <c r="CL44" s="923">
        <f>CK44/CI44</f>
        <v>-1</v>
      </c>
      <c r="CM44" s="922"/>
      <c r="CN44" s="302">
        <v>1475</v>
      </c>
      <c r="CO44" s="302"/>
      <c r="CP44" s="919"/>
      <c r="CQ44" s="1009"/>
      <c r="CR44" s="876">
        <v>26</v>
      </c>
      <c r="CS44" s="866"/>
      <c r="CU44" s="400">
        <v>26</v>
      </c>
      <c r="CV44" s="302" t="s">
        <v>270</v>
      </c>
      <c r="CW44" s="302">
        <v>822</v>
      </c>
      <c r="CX44" s="302">
        <v>1475</v>
      </c>
      <c r="CY44" s="919"/>
      <c r="CZ44" s="1008"/>
      <c r="DA44" s="921"/>
      <c r="DB44" s="302">
        <v>1113</v>
      </c>
      <c r="DC44" s="302">
        <v>0</v>
      </c>
      <c r="DD44" s="919">
        <f>SUM(DC44,-DB44)</f>
        <v>-1113</v>
      </c>
      <c r="DE44" s="923">
        <f>DD44/DB44</f>
        <v>-1</v>
      </c>
      <c r="DF44" s="922"/>
      <c r="DG44" s="302">
        <v>1475</v>
      </c>
      <c r="DH44" s="302"/>
      <c r="DI44" s="919"/>
      <c r="DJ44" s="1009"/>
      <c r="DK44" s="400">
        <v>26</v>
      </c>
      <c r="DL44" s="866"/>
      <c r="DN44" s="876">
        <v>26</v>
      </c>
      <c r="DO44" s="302" t="s">
        <v>270</v>
      </c>
      <c r="DP44" s="302">
        <v>822</v>
      </c>
      <c r="DQ44" s="302">
        <v>1475</v>
      </c>
      <c r="DR44" s="919"/>
      <c r="DS44" s="1008"/>
      <c r="DT44" s="921"/>
      <c r="DU44" s="302">
        <v>1113</v>
      </c>
      <c r="DV44" s="302">
        <v>0</v>
      </c>
      <c r="DW44" s="919">
        <f>SUM(DV44,-DU44)</f>
        <v>-1113</v>
      </c>
      <c r="DX44" s="923">
        <f>DW44/DU44</f>
        <v>-1</v>
      </c>
      <c r="DY44" s="922"/>
      <c r="DZ44" s="302">
        <v>1475</v>
      </c>
      <c r="EA44" s="302"/>
      <c r="EB44" s="919"/>
      <c r="EC44" s="1009"/>
      <c r="ED44" s="876">
        <v>26</v>
      </c>
      <c r="EE44" s="866"/>
      <c r="EG44" s="400">
        <v>26</v>
      </c>
      <c r="EH44" s="302" t="s">
        <v>270</v>
      </c>
      <c r="EI44" s="302">
        <v>822</v>
      </c>
      <c r="EJ44" s="302">
        <v>1475</v>
      </c>
      <c r="EK44" s="919"/>
      <c r="EL44" s="1008"/>
      <c r="EM44" s="921"/>
      <c r="EN44" s="302">
        <v>1113</v>
      </c>
      <c r="EO44" s="302">
        <v>0</v>
      </c>
      <c r="EP44" s="919">
        <f>SUM(EO44,-EN44)</f>
        <v>-1113</v>
      </c>
      <c r="EQ44" s="923">
        <f>EP44/EN44</f>
        <v>-1</v>
      </c>
      <c r="ER44" s="922"/>
      <c r="ES44" s="302">
        <v>1475</v>
      </c>
      <c r="ET44" s="302"/>
      <c r="EU44" s="919"/>
      <c r="EV44" s="1009"/>
      <c r="EW44" s="400">
        <v>26</v>
      </c>
      <c r="EX44" s="866"/>
      <c r="EZ44" s="876">
        <v>26</v>
      </c>
      <c r="FA44" s="302" t="s">
        <v>270</v>
      </c>
      <c r="FB44" s="302">
        <v>822</v>
      </c>
      <c r="FC44" s="302">
        <v>1475</v>
      </c>
      <c r="FD44" s="919"/>
      <c r="FE44" s="1008"/>
      <c r="FF44" s="921"/>
      <c r="FG44" s="302">
        <v>1113</v>
      </c>
      <c r="FH44" s="302">
        <v>0</v>
      </c>
      <c r="FI44" s="919">
        <f>SUM(FH44,-FG44)</f>
        <v>-1113</v>
      </c>
      <c r="FJ44" s="923">
        <f>FI44/FG44</f>
        <v>-1</v>
      </c>
      <c r="FK44" s="922"/>
      <c r="FL44" s="302">
        <v>1475</v>
      </c>
      <c r="FM44" s="302"/>
      <c r="FN44" s="919"/>
      <c r="FO44" s="1009"/>
      <c r="FP44" s="876">
        <v>26</v>
      </c>
      <c r="FQ44" s="866"/>
      <c r="FS44" s="400">
        <v>26</v>
      </c>
      <c r="FT44" s="302" t="s">
        <v>270</v>
      </c>
      <c r="FU44" s="302">
        <v>822</v>
      </c>
      <c r="FV44" s="302">
        <v>1475</v>
      </c>
      <c r="FW44" s="919"/>
      <c r="FX44" s="1008"/>
      <c r="FY44" s="921"/>
      <c r="FZ44" s="302">
        <v>1113</v>
      </c>
      <c r="GA44" s="302">
        <v>0</v>
      </c>
      <c r="GB44" s="919">
        <f>SUM(GA44,-FZ44)</f>
        <v>-1113</v>
      </c>
      <c r="GC44" s="923">
        <f>GB44/FZ44</f>
        <v>-1</v>
      </c>
      <c r="GD44" s="922"/>
      <c r="GE44" s="302">
        <v>1475</v>
      </c>
      <c r="GF44" s="302"/>
      <c r="GG44" s="919"/>
      <c r="GH44" s="1009"/>
      <c r="GI44" s="400">
        <v>26</v>
      </c>
      <c r="GJ44" s="866"/>
      <c r="GL44" s="876">
        <v>26</v>
      </c>
      <c r="GM44" s="302" t="s">
        <v>270</v>
      </c>
      <c r="GN44" s="302">
        <v>822</v>
      </c>
      <c r="GO44" s="302">
        <v>1475</v>
      </c>
      <c r="GP44" s="919"/>
      <c r="GQ44" s="1008"/>
      <c r="GR44" s="921"/>
      <c r="GS44" s="302">
        <v>1113</v>
      </c>
      <c r="GT44" s="302">
        <v>0</v>
      </c>
      <c r="GU44" s="919">
        <f>SUM(GT44,-GS44)</f>
        <v>-1113</v>
      </c>
      <c r="GV44" s="923">
        <f>GU44/GS44</f>
        <v>-1</v>
      </c>
      <c r="GW44" s="922"/>
      <c r="GX44" s="302">
        <v>1475</v>
      </c>
      <c r="GY44" s="302"/>
      <c r="GZ44" s="919"/>
      <c r="HA44" s="1009"/>
      <c r="HB44" s="876">
        <v>26</v>
      </c>
      <c r="HC44" s="866"/>
      <c r="HE44" s="400">
        <v>26</v>
      </c>
      <c r="HF44" s="302" t="s">
        <v>270</v>
      </c>
      <c r="HG44" s="302">
        <v>822</v>
      </c>
      <c r="HH44" s="302">
        <v>1475</v>
      </c>
      <c r="HI44" s="919"/>
      <c r="HJ44" s="1008"/>
      <c r="HK44" s="921"/>
      <c r="HL44" s="302">
        <v>1113</v>
      </c>
      <c r="HM44" s="302">
        <v>0</v>
      </c>
      <c r="HN44" s="919">
        <f>SUM(HM44,-HL44)</f>
        <v>-1113</v>
      </c>
      <c r="HO44" s="923">
        <f>HN44/HL44</f>
        <v>-1</v>
      </c>
      <c r="HP44" s="922"/>
      <c r="HQ44" s="302">
        <v>1475</v>
      </c>
      <c r="HR44" s="302"/>
      <c r="HS44" s="919"/>
      <c r="HT44" s="1009"/>
      <c r="HU44" s="400">
        <v>26</v>
      </c>
      <c r="HV44" s="866"/>
      <c r="HX44" s="876">
        <v>26</v>
      </c>
      <c r="HY44" s="302" t="s">
        <v>270</v>
      </c>
      <c r="HZ44" s="302">
        <v>822</v>
      </c>
      <c r="IA44" s="302">
        <v>1475</v>
      </c>
      <c r="IB44" s="919"/>
      <c r="IC44" s="1008"/>
      <c r="ID44" s="921"/>
      <c r="IE44" s="302">
        <v>1113</v>
      </c>
      <c r="IF44" s="302">
        <v>0</v>
      </c>
      <c r="IG44" s="919">
        <f>SUM(IF44,-IE44)</f>
        <v>-1113</v>
      </c>
      <c r="IH44" s="923">
        <f>IG44/IE44</f>
        <v>-1</v>
      </c>
      <c r="II44" s="922"/>
      <c r="IJ44" s="302">
        <v>1475</v>
      </c>
      <c r="IK44" s="302"/>
      <c r="IL44" s="919"/>
      <c r="IM44" s="1009"/>
      <c r="IN44" s="876">
        <v>26</v>
      </c>
      <c r="IO44" s="866"/>
      <c r="IQ44" s="1314">
        <v>26</v>
      </c>
      <c r="IR44" s="302" t="s">
        <v>270</v>
      </c>
      <c r="IS44" s="302">
        <v>822</v>
      </c>
      <c r="IT44" s="302">
        <v>1475</v>
      </c>
      <c r="IU44" s="919"/>
      <c r="IV44" s="1008"/>
      <c r="IW44" s="921"/>
      <c r="IX44" s="302">
        <v>1113</v>
      </c>
      <c r="IY44" s="302">
        <v>0</v>
      </c>
      <c r="IZ44" s="919">
        <f>SUM(IY44,-IX44)</f>
        <v>-1113</v>
      </c>
      <c r="JA44" s="923">
        <f>IZ44/IX44</f>
        <v>-1</v>
      </c>
      <c r="JB44" s="922"/>
      <c r="JC44" s="302">
        <v>1475</v>
      </c>
      <c r="JD44" s="302"/>
      <c r="JE44" s="919"/>
      <c r="JF44" s="1009"/>
      <c r="JG44" s="1314">
        <v>26</v>
      </c>
      <c r="JH44" s="866"/>
    </row>
    <row r="45" spans="1:268" hidden="1">
      <c r="A45" s="400"/>
      <c r="B45" s="991"/>
      <c r="C45" s="989"/>
      <c r="D45" s="991"/>
      <c r="E45" s="991"/>
      <c r="F45" s="992"/>
      <c r="G45" s="921"/>
      <c r="H45" s="991"/>
      <c r="I45" s="991"/>
      <c r="J45" s="991"/>
      <c r="K45" s="992"/>
      <c r="L45" s="922"/>
      <c r="M45" s="991"/>
      <c r="N45" s="991"/>
      <c r="O45" s="991"/>
      <c r="P45" s="945"/>
      <c r="Q45" s="400"/>
      <c r="R45" s="866"/>
      <c r="U45" s="1309"/>
      <c r="V45" s="991"/>
      <c r="W45" s="989"/>
      <c r="X45" s="991"/>
      <c r="Y45" s="991"/>
      <c r="Z45" s="992"/>
      <c r="AA45" s="921"/>
      <c r="AB45" s="991"/>
      <c r="AC45" s="991"/>
      <c r="AD45" s="991"/>
      <c r="AE45" s="992"/>
      <c r="AF45" s="922"/>
      <c r="AG45" s="991"/>
      <c r="AH45" s="991"/>
      <c r="AI45" s="991"/>
      <c r="AJ45" s="945"/>
      <c r="AK45" s="1309"/>
      <c r="AL45" s="866"/>
      <c r="AN45" s="876"/>
      <c r="AO45" s="991"/>
      <c r="AP45" s="989"/>
      <c r="AQ45" s="991"/>
      <c r="AR45" s="991"/>
      <c r="AS45" s="992"/>
      <c r="AT45" s="921"/>
      <c r="AU45" s="991"/>
      <c r="AV45" s="991"/>
      <c r="AW45" s="991"/>
      <c r="AX45" s="992"/>
      <c r="AY45" s="922"/>
      <c r="AZ45" s="991"/>
      <c r="BA45" s="991"/>
      <c r="BB45" s="991"/>
      <c r="BC45" s="945"/>
      <c r="BD45" s="876"/>
      <c r="BE45" s="866"/>
      <c r="BH45" s="400"/>
      <c r="BI45" s="991"/>
      <c r="BJ45" s="989"/>
      <c r="BK45" s="991"/>
      <c r="BL45" s="991"/>
      <c r="BM45" s="992"/>
      <c r="BN45" s="921"/>
      <c r="BO45" s="991"/>
      <c r="BP45" s="991"/>
      <c r="BQ45" s="991"/>
      <c r="BR45" s="992"/>
      <c r="BS45" s="922"/>
      <c r="BT45" s="991"/>
      <c r="BU45" s="991"/>
      <c r="BV45" s="991"/>
      <c r="BW45" s="945"/>
      <c r="BX45" s="400"/>
      <c r="BY45" s="866"/>
      <c r="CB45" s="876"/>
      <c r="CC45" s="991"/>
      <c r="CD45" s="989"/>
      <c r="CE45" s="991"/>
      <c r="CF45" s="991"/>
      <c r="CG45" s="992"/>
      <c r="CH45" s="921"/>
      <c r="CI45" s="991"/>
      <c r="CJ45" s="991"/>
      <c r="CK45" s="991"/>
      <c r="CL45" s="992"/>
      <c r="CM45" s="922"/>
      <c r="CN45" s="991"/>
      <c r="CO45" s="991"/>
      <c r="CP45" s="991"/>
      <c r="CQ45" s="945"/>
      <c r="CR45" s="876"/>
      <c r="CS45" s="866"/>
      <c r="CU45" s="400"/>
      <c r="CV45" s="991"/>
      <c r="CW45" s="989"/>
      <c r="CX45" s="991"/>
      <c r="CY45" s="991"/>
      <c r="CZ45" s="992"/>
      <c r="DA45" s="921"/>
      <c r="DB45" s="991"/>
      <c r="DC45" s="991"/>
      <c r="DD45" s="991"/>
      <c r="DE45" s="992"/>
      <c r="DF45" s="922"/>
      <c r="DG45" s="991"/>
      <c r="DH45" s="991"/>
      <c r="DI45" s="991"/>
      <c r="DJ45" s="945"/>
      <c r="DK45" s="400"/>
      <c r="DL45" s="866"/>
      <c r="DN45" s="876"/>
      <c r="DO45" s="991"/>
      <c r="DP45" s="989"/>
      <c r="DQ45" s="991"/>
      <c r="DR45" s="991"/>
      <c r="DS45" s="992"/>
      <c r="DT45" s="921"/>
      <c r="DU45" s="991"/>
      <c r="DV45" s="991"/>
      <c r="DW45" s="991"/>
      <c r="DX45" s="992"/>
      <c r="DY45" s="922"/>
      <c r="DZ45" s="991"/>
      <c r="EA45" s="991"/>
      <c r="EB45" s="991"/>
      <c r="EC45" s="945"/>
      <c r="ED45" s="876"/>
      <c r="EE45" s="866"/>
      <c r="EG45" s="400"/>
      <c r="EH45" s="991"/>
      <c r="EI45" s="989"/>
      <c r="EJ45" s="991"/>
      <c r="EK45" s="991"/>
      <c r="EL45" s="992"/>
      <c r="EM45" s="921"/>
      <c r="EN45" s="991"/>
      <c r="EO45" s="991"/>
      <c r="EP45" s="991"/>
      <c r="EQ45" s="992"/>
      <c r="ER45" s="922"/>
      <c r="ES45" s="991"/>
      <c r="ET45" s="991"/>
      <c r="EU45" s="991"/>
      <c r="EV45" s="945"/>
      <c r="EW45" s="400"/>
      <c r="EX45" s="866"/>
      <c r="EZ45" s="876"/>
      <c r="FA45" s="991"/>
      <c r="FB45" s="989"/>
      <c r="FC45" s="991"/>
      <c r="FD45" s="991"/>
      <c r="FE45" s="992"/>
      <c r="FF45" s="921"/>
      <c r="FG45" s="991"/>
      <c r="FH45" s="991"/>
      <c r="FI45" s="991"/>
      <c r="FJ45" s="992"/>
      <c r="FK45" s="922"/>
      <c r="FL45" s="991"/>
      <c r="FM45" s="991"/>
      <c r="FN45" s="991"/>
      <c r="FO45" s="945"/>
      <c r="FP45" s="876"/>
      <c r="FQ45" s="866"/>
      <c r="FS45" s="400"/>
      <c r="FT45" s="991"/>
      <c r="FU45" s="989"/>
      <c r="FV45" s="991"/>
      <c r="FW45" s="991"/>
      <c r="FX45" s="992"/>
      <c r="FY45" s="921"/>
      <c r="FZ45" s="991"/>
      <c r="GA45" s="991"/>
      <c r="GB45" s="991"/>
      <c r="GC45" s="992"/>
      <c r="GD45" s="922"/>
      <c r="GE45" s="991"/>
      <c r="GF45" s="991"/>
      <c r="GG45" s="991"/>
      <c r="GH45" s="945"/>
      <c r="GI45" s="400"/>
      <c r="GJ45" s="866"/>
      <c r="GL45" s="876"/>
      <c r="GM45" s="991"/>
      <c r="GN45" s="989"/>
      <c r="GO45" s="991"/>
      <c r="GP45" s="991"/>
      <c r="GQ45" s="992"/>
      <c r="GR45" s="921"/>
      <c r="GS45" s="991"/>
      <c r="GT45" s="991"/>
      <c r="GU45" s="991"/>
      <c r="GV45" s="992"/>
      <c r="GW45" s="922"/>
      <c r="GX45" s="991"/>
      <c r="GY45" s="991"/>
      <c r="GZ45" s="991"/>
      <c r="HA45" s="945"/>
      <c r="HB45" s="876"/>
      <c r="HC45" s="866"/>
      <c r="HE45" s="400"/>
      <c r="HF45" s="991"/>
      <c r="HG45" s="989"/>
      <c r="HH45" s="991"/>
      <c r="HI45" s="991"/>
      <c r="HJ45" s="992"/>
      <c r="HK45" s="921"/>
      <c r="HL45" s="991"/>
      <c r="HM45" s="991"/>
      <c r="HN45" s="991"/>
      <c r="HO45" s="992"/>
      <c r="HP45" s="922"/>
      <c r="HQ45" s="991"/>
      <c r="HR45" s="991"/>
      <c r="HS45" s="991"/>
      <c r="HT45" s="945"/>
      <c r="HU45" s="400"/>
      <c r="HV45" s="866"/>
      <c r="HX45" s="876"/>
      <c r="HY45" s="991"/>
      <c r="HZ45" s="989"/>
      <c r="IA45" s="991"/>
      <c r="IB45" s="991"/>
      <c r="IC45" s="992"/>
      <c r="ID45" s="921"/>
      <c r="IE45" s="991"/>
      <c r="IF45" s="991"/>
      <c r="IG45" s="991"/>
      <c r="IH45" s="992"/>
      <c r="II45" s="922"/>
      <c r="IJ45" s="991"/>
      <c r="IK45" s="991"/>
      <c r="IL45" s="991"/>
      <c r="IM45" s="945"/>
      <c r="IN45" s="876"/>
      <c r="IO45" s="866"/>
      <c r="IQ45" s="1314"/>
      <c r="IR45" s="991"/>
      <c r="IS45" s="989"/>
      <c r="IT45" s="991"/>
      <c r="IU45" s="991"/>
      <c r="IV45" s="992"/>
      <c r="IW45" s="921"/>
      <c r="IX45" s="991"/>
      <c r="IY45" s="991"/>
      <c r="IZ45" s="991"/>
      <c r="JA45" s="992"/>
      <c r="JB45" s="922"/>
      <c r="JC45" s="991"/>
      <c r="JD45" s="991"/>
      <c r="JE45" s="991"/>
      <c r="JF45" s="945"/>
      <c r="JG45" s="1314"/>
      <c r="JH45" s="866"/>
    </row>
    <row r="46" spans="1:268" hidden="1">
      <c r="A46" s="400">
        <v>27</v>
      </c>
      <c r="B46" s="867" t="s">
        <v>271</v>
      </c>
      <c r="C46" s="302">
        <v>648</v>
      </c>
      <c r="D46" s="302">
        <v>643</v>
      </c>
      <c r="E46" s="635"/>
      <c r="F46" s="968"/>
      <c r="G46" s="921"/>
      <c r="H46" s="302">
        <v>592</v>
      </c>
      <c r="I46" s="302"/>
      <c r="J46" s="635"/>
      <c r="K46" s="968"/>
      <c r="L46" s="922"/>
      <c r="M46" s="302">
        <v>643</v>
      </c>
      <c r="N46" s="302"/>
      <c r="O46" s="635"/>
      <c r="P46" s="931"/>
      <c r="Q46" s="400">
        <v>27</v>
      </c>
      <c r="R46" s="866"/>
      <c r="U46" s="1309">
        <v>27</v>
      </c>
      <c r="V46" s="867" t="s">
        <v>271</v>
      </c>
      <c r="W46" s="302">
        <v>648</v>
      </c>
      <c r="X46" s="302">
        <v>643</v>
      </c>
      <c r="Y46" s="635"/>
      <c r="Z46" s="968"/>
      <c r="AA46" s="921"/>
      <c r="AB46" s="302">
        <v>592</v>
      </c>
      <c r="AC46" s="302"/>
      <c r="AD46" s="635"/>
      <c r="AE46" s="968"/>
      <c r="AF46" s="922"/>
      <c r="AG46" s="302">
        <v>643</v>
      </c>
      <c r="AH46" s="302"/>
      <c r="AI46" s="635"/>
      <c r="AJ46" s="931"/>
      <c r="AK46" s="1309">
        <v>27</v>
      </c>
      <c r="AL46" s="866"/>
      <c r="AN46" s="876">
        <v>27</v>
      </c>
      <c r="AO46" s="867" t="s">
        <v>271</v>
      </c>
      <c r="AP46" s="302">
        <v>648</v>
      </c>
      <c r="AQ46" s="302">
        <v>643</v>
      </c>
      <c r="AR46" s="635"/>
      <c r="AS46" s="968"/>
      <c r="AT46" s="921"/>
      <c r="AU46" s="302">
        <v>592</v>
      </c>
      <c r="AV46" s="302"/>
      <c r="AW46" s="635"/>
      <c r="AX46" s="968"/>
      <c r="AY46" s="922"/>
      <c r="AZ46" s="302">
        <v>643</v>
      </c>
      <c r="BA46" s="302"/>
      <c r="BB46" s="635"/>
      <c r="BC46" s="931"/>
      <c r="BD46" s="876">
        <v>27</v>
      </c>
      <c r="BE46" s="866"/>
      <c r="BH46" s="400">
        <v>27</v>
      </c>
      <c r="BI46" s="867" t="s">
        <v>271</v>
      </c>
      <c r="BJ46" s="302">
        <v>648</v>
      </c>
      <c r="BK46" s="302">
        <v>643</v>
      </c>
      <c r="BL46" s="635"/>
      <c r="BM46" s="968"/>
      <c r="BN46" s="921"/>
      <c r="BO46" s="302">
        <v>592</v>
      </c>
      <c r="BP46" s="302"/>
      <c r="BQ46" s="635"/>
      <c r="BR46" s="968"/>
      <c r="BS46" s="922"/>
      <c r="BT46" s="302">
        <v>643</v>
      </c>
      <c r="BU46" s="302"/>
      <c r="BV46" s="635"/>
      <c r="BW46" s="931"/>
      <c r="BX46" s="400">
        <v>27</v>
      </c>
      <c r="BY46" s="866"/>
      <c r="CB46" s="876">
        <v>27</v>
      </c>
      <c r="CC46" s="867" t="s">
        <v>271</v>
      </c>
      <c r="CD46" s="302">
        <v>648</v>
      </c>
      <c r="CE46" s="302">
        <v>643</v>
      </c>
      <c r="CF46" s="635"/>
      <c r="CG46" s="968"/>
      <c r="CH46" s="921"/>
      <c r="CI46" s="302">
        <v>592</v>
      </c>
      <c r="CJ46" s="302"/>
      <c r="CK46" s="635"/>
      <c r="CL46" s="968"/>
      <c r="CM46" s="922"/>
      <c r="CN46" s="302">
        <v>643</v>
      </c>
      <c r="CO46" s="302"/>
      <c r="CP46" s="635"/>
      <c r="CQ46" s="931"/>
      <c r="CR46" s="876">
        <v>27</v>
      </c>
      <c r="CS46" s="866"/>
      <c r="CU46" s="400">
        <v>27</v>
      </c>
      <c r="CV46" s="867" t="s">
        <v>271</v>
      </c>
      <c r="CW46" s="302">
        <v>648</v>
      </c>
      <c r="CX46" s="302">
        <v>643</v>
      </c>
      <c r="CY46" s="635"/>
      <c r="CZ46" s="968"/>
      <c r="DA46" s="921"/>
      <c r="DB46" s="302">
        <v>592</v>
      </c>
      <c r="DC46" s="302"/>
      <c r="DD46" s="635"/>
      <c r="DE46" s="968"/>
      <c r="DF46" s="922"/>
      <c r="DG46" s="302">
        <v>643</v>
      </c>
      <c r="DH46" s="302"/>
      <c r="DI46" s="635"/>
      <c r="DJ46" s="931"/>
      <c r="DK46" s="400">
        <v>27</v>
      </c>
      <c r="DL46" s="866"/>
      <c r="DN46" s="876">
        <v>27</v>
      </c>
      <c r="DO46" s="867" t="s">
        <v>271</v>
      </c>
      <c r="DP46" s="302">
        <v>648</v>
      </c>
      <c r="DQ46" s="302">
        <v>643</v>
      </c>
      <c r="DR46" s="635"/>
      <c r="DS46" s="968"/>
      <c r="DT46" s="921"/>
      <c r="DU46" s="302">
        <v>592</v>
      </c>
      <c r="DV46" s="302"/>
      <c r="DW46" s="635"/>
      <c r="DX46" s="968"/>
      <c r="DY46" s="922"/>
      <c r="DZ46" s="302">
        <v>643</v>
      </c>
      <c r="EA46" s="302"/>
      <c r="EB46" s="635"/>
      <c r="EC46" s="931"/>
      <c r="ED46" s="876">
        <v>27</v>
      </c>
      <c r="EE46" s="866"/>
      <c r="EG46" s="400">
        <v>27</v>
      </c>
      <c r="EH46" s="867" t="s">
        <v>271</v>
      </c>
      <c r="EI46" s="302">
        <v>648</v>
      </c>
      <c r="EJ46" s="302">
        <v>643</v>
      </c>
      <c r="EK46" s="635"/>
      <c r="EL46" s="968"/>
      <c r="EM46" s="921"/>
      <c r="EN46" s="302">
        <v>592</v>
      </c>
      <c r="EO46" s="302"/>
      <c r="EP46" s="635"/>
      <c r="EQ46" s="968"/>
      <c r="ER46" s="922"/>
      <c r="ES46" s="302">
        <v>643</v>
      </c>
      <c r="ET46" s="302"/>
      <c r="EU46" s="635"/>
      <c r="EV46" s="931"/>
      <c r="EW46" s="400">
        <v>27</v>
      </c>
      <c r="EX46" s="866"/>
      <c r="EZ46" s="876">
        <v>27</v>
      </c>
      <c r="FA46" s="867" t="s">
        <v>271</v>
      </c>
      <c r="FB46" s="302">
        <v>648</v>
      </c>
      <c r="FC46" s="302">
        <v>643</v>
      </c>
      <c r="FD46" s="635"/>
      <c r="FE46" s="968"/>
      <c r="FF46" s="921"/>
      <c r="FG46" s="302">
        <v>592</v>
      </c>
      <c r="FH46" s="302"/>
      <c r="FI46" s="635"/>
      <c r="FJ46" s="968"/>
      <c r="FK46" s="922"/>
      <c r="FL46" s="302">
        <v>643</v>
      </c>
      <c r="FM46" s="302"/>
      <c r="FN46" s="635"/>
      <c r="FO46" s="931"/>
      <c r="FP46" s="876">
        <v>27</v>
      </c>
      <c r="FQ46" s="866"/>
      <c r="FS46" s="400">
        <v>27</v>
      </c>
      <c r="FT46" s="867" t="s">
        <v>271</v>
      </c>
      <c r="FU46" s="302">
        <v>648</v>
      </c>
      <c r="FV46" s="302">
        <v>643</v>
      </c>
      <c r="FW46" s="635"/>
      <c r="FX46" s="968"/>
      <c r="FY46" s="921"/>
      <c r="FZ46" s="302">
        <v>592</v>
      </c>
      <c r="GA46" s="302"/>
      <c r="GB46" s="635"/>
      <c r="GC46" s="968"/>
      <c r="GD46" s="922"/>
      <c r="GE46" s="302">
        <v>643</v>
      </c>
      <c r="GF46" s="302"/>
      <c r="GG46" s="635"/>
      <c r="GH46" s="931"/>
      <c r="GI46" s="400">
        <v>27</v>
      </c>
      <c r="GJ46" s="866"/>
      <c r="GL46" s="876">
        <v>27</v>
      </c>
      <c r="GM46" s="867" t="s">
        <v>271</v>
      </c>
      <c r="GN46" s="302">
        <v>648</v>
      </c>
      <c r="GO46" s="302">
        <v>643</v>
      </c>
      <c r="GP46" s="635"/>
      <c r="GQ46" s="968"/>
      <c r="GR46" s="921"/>
      <c r="GS46" s="302">
        <v>592</v>
      </c>
      <c r="GT46" s="302"/>
      <c r="GU46" s="635"/>
      <c r="GV46" s="968"/>
      <c r="GW46" s="922"/>
      <c r="GX46" s="302">
        <v>643</v>
      </c>
      <c r="GY46" s="302"/>
      <c r="GZ46" s="635"/>
      <c r="HA46" s="931"/>
      <c r="HB46" s="876">
        <v>27</v>
      </c>
      <c r="HC46" s="866"/>
      <c r="HE46" s="400">
        <v>27</v>
      </c>
      <c r="HF46" s="867" t="s">
        <v>271</v>
      </c>
      <c r="HG46" s="302">
        <v>648</v>
      </c>
      <c r="HH46" s="302">
        <v>643</v>
      </c>
      <c r="HI46" s="635"/>
      <c r="HJ46" s="968"/>
      <c r="HK46" s="921"/>
      <c r="HL46" s="302">
        <v>592</v>
      </c>
      <c r="HM46" s="302"/>
      <c r="HN46" s="635"/>
      <c r="HO46" s="968"/>
      <c r="HP46" s="922"/>
      <c r="HQ46" s="302">
        <v>643</v>
      </c>
      <c r="HR46" s="302"/>
      <c r="HS46" s="635"/>
      <c r="HT46" s="931"/>
      <c r="HU46" s="400">
        <v>27</v>
      </c>
      <c r="HV46" s="866"/>
      <c r="HX46" s="876">
        <v>27</v>
      </c>
      <c r="HY46" s="867" t="s">
        <v>271</v>
      </c>
      <c r="HZ46" s="302">
        <v>648</v>
      </c>
      <c r="IA46" s="302">
        <v>643</v>
      </c>
      <c r="IB46" s="635"/>
      <c r="IC46" s="968"/>
      <c r="ID46" s="921"/>
      <c r="IE46" s="302">
        <v>592</v>
      </c>
      <c r="IF46" s="302"/>
      <c r="IG46" s="635"/>
      <c r="IH46" s="968"/>
      <c r="II46" s="922"/>
      <c r="IJ46" s="302">
        <v>643</v>
      </c>
      <c r="IK46" s="302"/>
      <c r="IL46" s="635"/>
      <c r="IM46" s="931"/>
      <c r="IN46" s="876">
        <v>27</v>
      </c>
      <c r="IO46" s="866"/>
      <c r="IQ46" s="1314">
        <v>27</v>
      </c>
      <c r="IR46" s="867" t="s">
        <v>271</v>
      </c>
      <c r="IS46" s="302">
        <v>648</v>
      </c>
      <c r="IT46" s="302">
        <v>643</v>
      </c>
      <c r="IU46" s="635"/>
      <c r="IV46" s="968"/>
      <c r="IW46" s="921"/>
      <c r="IX46" s="302">
        <v>592</v>
      </c>
      <c r="IY46" s="302"/>
      <c r="IZ46" s="635"/>
      <c r="JA46" s="968"/>
      <c r="JB46" s="922"/>
      <c r="JC46" s="302">
        <v>643</v>
      </c>
      <c r="JD46" s="302"/>
      <c r="JE46" s="635"/>
      <c r="JF46" s="931"/>
      <c r="JG46" s="1314">
        <v>27</v>
      </c>
      <c r="JH46" s="866"/>
    </row>
    <row r="47" spans="1:268" hidden="1">
      <c r="A47" s="400"/>
      <c r="B47" s="991"/>
      <c r="C47" s="989"/>
      <c r="D47" s="991"/>
      <c r="E47" s="991"/>
      <c r="F47" s="992"/>
      <c r="G47" s="921"/>
      <c r="H47" s="991"/>
      <c r="I47" s="991"/>
      <c r="J47" s="991"/>
      <c r="K47" s="992"/>
      <c r="L47" s="922"/>
      <c r="M47" s="991"/>
      <c r="N47" s="991"/>
      <c r="O47" s="991"/>
      <c r="P47" s="945"/>
      <c r="Q47" s="400"/>
      <c r="R47" s="866"/>
      <c r="U47" s="1309"/>
      <c r="V47" s="991"/>
      <c r="W47" s="989"/>
      <c r="X47" s="991"/>
      <c r="Y47" s="991"/>
      <c r="Z47" s="992"/>
      <c r="AA47" s="921"/>
      <c r="AB47" s="991"/>
      <c r="AC47" s="991"/>
      <c r="AD47" s="991"/>
      <c r="AE47" s="992"/>
      <c r="AF47" s="922"/>
      <c r="AG47" s="991"/>
      <c r="AH47" s="991"/>
      <c r="AI47" s="991"/>
      <c r="AJ47" s="945"/>
      <c r="AK47" s="1309"/>
      <c r="AL47" s="866"/>
      <c r="AN47" s="876"/>
      <c r="AO47" s="991"/>
      <c r="AP47" s="989"/>
      <c r="AQ47" s="991"/>
      <c r="AR47" s="991"/>
      <c r="AS47" s="992"/>
      <c r="AT47" s="921"/>
      <c r="AU47" s="991"/>
      <c r="AV47" s="991"/>
      <c r="AW47" s="991"/>
      <c r="AX47" s="992"/>
      <c r="AY47" s="922"/>
      <c r="AZ47" s="991"/>
      <c r="BA47" s="991"/>
      <c r="BB47" s="991"/>
      <c r="BC47" s="945"/>
      <c r="BD47" s="876"/>
      <c r="BE47" s="866"/>
      <c r="BH47" s="400"/>
      <c r="BI47" s="991"/>
      <c r="BJ47" s="989"/>
      <c r="BK47" s="991"/>
      <c r="BL47" s="991"/>
      <c r="BM47" s="992"/>
      <c r="BN47" s="921"/>
      <c r="BO47" s="991"/>
      <c r="BP47" s="991"/>
      <c r="BQ47" s="991"/>
      <c r="BR47" s="992"/>
      <c r="BS47" s="922"/>
      <c r="BT47" s="991"/>
      <c r="BU47" s="991"/>
      <c r="BV47" s="991"/>
      <c r="BW47" s="945"/>
      <c r="BX47" s="400"/>
      <c r="BY47" s="866"/>
      <c r="CB47" s="876"/>
      <c r="CC47" s="991"/>
      <c r="CD47" s="989"/>
      <c r="CE47" s="991"/>
      <c r="CF47" s="991"/>
      <c r="CG47" s="992"/>
      <c r="CH47" s="921"/>
      <c r="CI47" s="991"/>
      <c r="CJ47" s="991"/>
      <c r="CK47" s="991"/>
      <c r="CL47" s="992"/>
      <c r="CM47" s="922"/>
      <c r="CN47" s="991"/>
      <c r="CO47" s="991"/>
      <c r="CP47" s="991"/>
      <c r="CQ47" s="945"/>
      <c r="CR47" s="876"/>
      <c r="CS47" s="866"/>
      <c r="CU47" s="400"/>
      <c r="CV47" s="991"/>
      <c r="CW47" s="989"/>
      <c r="CX47" s="991"/>
      <c r="CY47" s="991"/>
      <c r="CZ47" s="992"/>
      <c r="DA47" s="921"/>
      <c r="DB47" s="991"/>
      <c r="DC47" s="991"/>
      <c r="DD47" s="991"/>
      <c r="DE47" s="992"/>
      <c r="DF47" s="922"/>
      <c r="DG47" s="991"/>
      <c r="DH47" s="991"/>
      <c r="DI47" s="991"/>
      <c r="DJ47" s="945"/>
      <c r="DK47" s="400"/>
      <c r="DL47" s="866"/>
      <c r="DN47" s="876"/>
      <c r="DO47" s="991"/>
      <c r="DP47" s="989"/>
      <c r="DQ47" s="991"/>
      <c r="DR47" s="991"/>
      <c r="DS47" s="992"/>
      <c r="DT47" s="921"/>
      <c r="DU47" s="991"/>
      <c r="DV47" s="991"/>
      <c r="DW47" s="991"/>
      <c r="DX47" s="992"/>
      <c r="DY47" s="922"/>
      <c r="DZ47" s="991"/>
      <c r="EA47" s="991"/>
      <c r="EB47" s="991"/>
      <c r="EC47" s="945"/>
      <c r="ED47" s="876"/>
      <c r="EE47" s="866"/>
      <c r="EG47" s="400"/>
      <c r="EH47" s="991"/>
      <c r="EI47" s="989"/>
      <c r="EJ47" s="991"/>
      <c r="EK47" s="991"/>
      <c r="EL47" s="992"/>
      <c r="EM47" s="921"/>
      <c r="EN47" s="991"/>
      <c r="EO47" s="991"/>
      <c r="EP47" s="991"/>
      <c r="EQ47" s="992"/>
      <c r="ER47" s="922"/>
      <c r="ES47" s="991"/>
      <c r="ET47" s="991"/>
      <c r="EU47" s="991"/>
      <c r="EV47" s="945"/>
      <c r="EW47" s="400"/>
      <c r="EX47" s="866"/>
      <c r="EZ47" s="876"/>
      <c r="FA47" s="991"/>
      <c r="FB47" s="989"/>
      <c r="FC47" s="991"/>
      <c r="FD47" s="991"/>
      <c r="FE47" s="992"/>
      <c r="FF47" s="921"/>
      <c r="FG47" s="991"/>
      <c r="FH47" s="991"/>
      <c r="FI47" s="991"/>
      <c r="FJ47" s="992"/>
      <c r="FK47" s="922"/>
      <c r="FL47" s="991"/>
      <c r="FM47" s="991"/>
      <c r="FN47" s="991"/>
      <c r="FO47" s="945"/>
      <c r="FP47" s="876"/>
      <c r="FQ47" s="866"/>
      <c r="FS47" s="400"/>
      <c r="FT47" s="991"/>
      <c r="FU47" s="989"/>
      <c r="FV47" s="991"/>
      <c r="FW47" s="991"/>
      <c r="FX47" s="992"/>
      <c r="FY47" s="921"/>
      <c r="FZ47" s="991"/>
      <c r="GA47" s="991"/>
      <c r="GB47" s="991"/>
      <c r="GC47" s="992"/>
      <c r="GD47" s="922"/>
      <c r="GE47" s="991"/>
      <c r="GF47" s="991"/>
      <c r="GG47" s="991"/>
      <c r="GH47" s="945"/>
      <c r="GI47" s="400"/>
      <c r="GJ47" s="866"/>
      <c r="GL47" s="876"/>
      <c r="GM47" s="991"/>
      <c r="GN47" s="989"/>
      <c r="GO47" s="991"/>
      <c r="GP47" s="991"/>
      <c r="GQ47" s="992"/>
      <c r="GR47" s="921"/>
      <c r="GS47" s="991"/>
      <c r="GT47" s="991"/>
      <c r="GU47" s="991"/>
      <c r="GV47" s="992"/>
      <c r="GW47" s="922"/>
      <c r="GX47" s="991"/>
      <c r="GY47" s="991"/>
      <c r="GZ47" s="991"/>
      <c r="HA47" s="945"/>
      <c r="HB47" s="876"/>
      <c r="HC47" s="866"/>
      <c r="HE47" s="400"/>
      <c r="HF47" s="991"/>
      <c r="HG47" s="989"/>
      <c r="HH47" s="991"/>
      <c r="HI47" s="991"/>
      <c r="HJ47" s="992"/>
      <c r="HK47" s="921"/>
      <c r="HL47" s="991"/>
      <c r="HM47" s="991"/>
      <c r="HN47" s="991"/>
      <c r="HO47" s="992"/>
      <c r="HP47" s="922"/>
      <c r="HQ47" s="991"/>
      <c r="HR47" s="991"/>
      <c r="HS47" s="991"/>
      <c r="HT47" s="945"/>
      <c r="HU47" s="400"/>
      <c r="HV47" s="866"/>
      <c r="HX47" s="876"/>
      <c r="HY47" s="991"/>
      <c r="HZ47" s="989"/>
      <c r="IA47" s="991"/>
      <c r="IB47" s="991"/>
      <c r="IC47" s="992"/>
      <c r="ID47" s="921"/>
      <c r="IE47" s="991"/>
      <c r="IF47" s="991"/>
      <c r="IG47" s="991"/>
      <c r="IH47" s="992"/>
      <c r="II47" s="922"/>
      <c r="IJ47" s="991"/>
      <c r="IK47" s="991"/>
      <c r="IL47" s="991"/>
      <c r="IM47" s="945"/>
      <c r="IN47" s="876"/>
      <c r="IO47" s="866"/>
      <c r="IQ47" s="1314"/>
      <c r="IR47" s="991"/>
      <c r="IS47" s="989"/>
      <c r="IT47" s="991"/>
      <c r="IU47" s="991"/>
      <c r="IV47" s="992"/>
      <c r="IW47" s="921"/>
      <c r="IX47" s="991"/>
      <c r="IY47" s="991"/>
      <c r="IZ47" s="991"/>
      <c r="JA47" s="992"/>
      <c r="JB47" s="922"/>
      <c r="JC47" s="991"/>
      <c r="JD47" s="991"/>
      <c r="JE47" s="991"/>
      <c r="JF47" s="945"/>
      <c r="JG47" s="1314"/>
      <c r="JH47" s="866"/>
    </row>
    <row r="48" spans="1:268" hidden="1">
      <c r="A48" s="400">
        <v>28</v>
      </c>
      <c r="B48" s="1010" t="s">
        <v>272</v>
      </c>
      <c r="C48" s="260">
        <f>SUM(C42,C44,C46)</f>
        <v>1470</v>
      </c>
      <c r="D48" s="260">
        <f>SUM(D42,D46,D44)</f>
        <v>79385</v>
      </c>
      <c r="E48" s="260">
        <f>SUM(D48,-C48)</f>
        <v>77915</v>
      </c>
      <c r="F48" s="986">
        <f>E48/C48</f>
        <v>53.003401360544217</v>
      </c>
      <c r="G48" s="921"/>
      <c r="H48" s="260">
        <f>SUM(H42,H46,H44)</f>
        <v>78940</v>
      </c>
      <c r="I48" s="260">
        <f>SUM(I42,I46,I44)</f>
        <v>76261</v>
      </c>
      <c r="J48" s="260">
        <f>SUM(I48,-H48)</f>
        <v>-2679</v>
      </c>
      <c r="K48" s="986">
        <f>J48/H48</f>
        <v>-3.3937167468963768E-2</v>
      </c>
      <c r="L48" s="922"/>
      <c r="M48" s="260">
        <f>SUM(M42,M46,M44)</f>
        <v>79353</v>
      </c>
      <c r="N48" s="260">
        <f>SUM(N42,N46,N44)</f>
        <v>76220</v>
      </c>
      <c r="O48" s="260">
        <f>SUM(N48,-M48)</f>
        <v>-3133</v>
      </c>
      <c r="P48" s="987">
        <f>O48/M48</f>
        <v>-3.9481809131349792E-2</v>
      </c>
      <c r="Q48" s="400">
        <v>28</v>
      </c>
      <c r="R48" s="866"/>
      <c r="U48" s="1309">
        <v>28</v>
      </c>
      <c r="V48" s="1010" t="s">
        <v>272</v>
      </c>
      <c r="W48" s="260">
        <f>SUM(W42,W44,W46)</f>
        <v>1470</v>
      </c>
      <c r="X48" s="260">
        <f>SUM(X42,X46,X44)</f>
        <v>79385</v>
      </c>
      <c r="Y48" s="260">
        <f>SUM(X48,-W48)</f>
        <v>77915</v>
      </c>
      <c r="Z48" s="986">
        <f>Y48/W48</f>
        <v>53.003401360544217</v>
      </c>
      <c r="AA48" s="921"/>
      <c r="AB48" s="260">
        <f>SUM(AB42,AB46,AB44)</f>
        <v>4900</v>
      </c>
      <c r="AC48" s="260">
        <f>SUM(AC42,AC46,AC44)</f>
        <v>3121</v>
      </c>
      <c r="AD48" s="260">
        <f>SUM(AC48,-AB48)</f>
        <v>-1779</v>
      </c>
      <c r="AE48" s="986">
        <f>AD48/AB48</f>
        <v>-0.36306122448979594</v>
      </c>
      <c r="AF48" s="922"/>
      <c r="AG48" s="260">
        <f>SUM(AG42,AG46,AG44)</f>
        <v>79353</v>
      </c>
      <c r="AH48" s="260">
        <f>SUM(AH42,AH46,AH44)</f>
        <v>3118</v>
      </c>
      <c r="AI48" s="260">
        <f>SUM(AH48,-AG48)</f>
        <v>-76235</v>
      </c>
      <c r="AJ48" s="987">
        <f>AI48/AG48</f>
        <v>-0.96070721963882899</v>
      </c>
      <c r="AK48" s="1309">
        <v>28</v>
      </c>
      <c r="AL48" s="866"/>
      <c r="AN48" s="876">
        <v>28</v>
      </c>
      <c r="AO48" s="1010" t="s">
        <v>272</v>
      </c>
      <c r="AP48" s="260">
        <f>SUM(AP42,AP44,AP46)</f>
        <v>1470</v>
      </c>
      <c r="AQ48" s="260">
        <f>SUM(AQ42,AQ46,AQ44)</f>
        <v>79385</v>
      </c>
      <c r="AR48" s="260">
        <f>SUM(AQ48,-AP48)</f>
        <v>77915</v>
      </c>
      <c r="AS48" s="986">
        <f>AR48/AP48</f>
        <v>53.003401360544217</v>
      </c>
      <c r="AT48" s="921"/>
      <c r="AU48" s="260">
        <f>SUM(AU42,AU46,AU44)</f>
        <v>2508</v>
      </c>
      <c r="AV48" s="260">
        <f>SUM(AV42,AV46,AV44)</f>
        <v>795</v>
      </c>
      <c r="AW48" s="260">
        <f>SUM(AV48,-AU48)</f>
        <v>-1713</v>
      </c>
      <c r="AX48" s="986">
        <f>AW48/AU48</f>
        <v>-0.68301435406698563</v>
      </c>
      <c r="AY48" s="922"/>
      <c r="AZ48" s="260">
        <f>SUM(AZ42,AZ46,AZ44)</f>
        <v>79353</v>
      </c>
      <c r="BA48" s="260">
        <f>SUM(BA42,BA46,BA44)</f>
        <v>795</v>
      </c>
      <c r="BB48" s="260">
        <f>SUM(BA48,-AZ48)</f>
        <v>-78558</v>
      </c>
      <c r="BC48" s="987">
        <f>BB48/AZ48</f>
        <v>-0.98998147518052249</v>
      </c>
      <c r="BD48" s="876">
        <v>28</v>
      </c>
      <c r="BE48" s="866"/>
      <c r="BH48" s="400">
        <v>28</v>
      </c>
      <c r="BI48" s="1010" t="s">
        <v>272</v>
      </c>
      <c r="BJ48" s="260">
        <f>SUM(BJ42,BJ44,BJ46)</f>
        <v>1470</v>
      </c>
      <c r="BK48" s="260">
        <f>SUM(BK42,BK46,BK44)</f>
        <v>79385</v>
      </c>
      <c r="BL48" s="260">
        <f>SUM(BK48,-BJ48)</f>
        <v>77915</v>
      </c>
      <c r="BM48" s="986">
        <f>BL48/BJ48</f>
        <v>53.003401360544217</v>
      </c>
      <c r="BN48" s="921"/>
      <c r="BO48" s="260">
        <f>SUM(BO42,BO46,BO44)</f>
        <v>4670</v>
      </c>
      <c r="BP48" s="260">
        <f>SUM(BP42,BP46,BP44)</f>
        <v>3037</v>
      </c>
      <c r="BQ48" s="260">
        <f>SUM(BP48,-BO48)</f>
        <v>-1633</v>
      </c>
      <c r="BR48" s="986">
        <f>BQ48/BO48</f>
        <v>-0.34967880085653102</v>
      </c>
      <c r="BS48" s="922"/>
      <c r="BT48" s="260">
        <f>SUM(BT42,BT46,BT44)</f>
        <v>79353</v>
      </c>
      <c r="BU48" s="260">
        <f>SUM(BU42,BU46,BU44)</f>
        <v>3036</v>
      </c>
      <c r="BV48" s="260">
        <f>SUM(BU48,-BT48)</f>
        <v>-76317</v>
      </c>
      <c r="BW48" s="987">
        <f>BV48/BT48</f>
        <v>-0.96174057691580661</v>
      </c>
      <c r="BX48" s="400">
        <v>28</v>
      </c>
      <c r="BY48" s="866"/>
      <c r="CB48" s="876">
        <v>28</v>
      </c>
      <c r="CC48" s="1010" t="s">
        <v>272</v>
      </c>
      <c r="CD48" s="260">
        <f>SUM(CD42,CD44,CD46)</f>
        <v>1470</v>
      </c>
      <c r="CE48" s="260">
        <f>SUM(CE42,CE46,CE44)</f>
        <v>79385</v>
      </c>
      <c r="CF48" s="260">
        <f>SUM(CE48,-CD48)</f>
        <v>77915</v>
      </c>
      <c r="CG48" s="986">
        <f>CF48/CD48</f>
        <v>53.003401360544217</v>
      </c>
      <c r="CH48" s="921"/>
      <c r="CI48" s="260">
        <f>SUM(CI42,CI46,CI44)</f>
        <v>3275</v>
      </c>
      <c r="CJ48" s="260">
        <f>SUM(CJ42,CJ46,CJ44)</f>
        <v>1418</v>
      </c>
      <c r="CK48" s="260">
        <f>SUM(CJ48,-CI48)</f>
        <v>-1857</v>
      </c>
      <c r="CL48" s="986">
        <f>CK48/CI48</f>
        <v>-0.56702290076335882</v>
      </c>
      <c r="CM48" s="922"/>
      <c r="CN48" s="260">
        <f>SUM(CN42,CN46,CN44)</f>
        <v>79353</v>
      </c>
      <c r="CO48" s="260">
        <f>SUM(CO42,CO46,CO44)</f>
        <v>1415</v>
      </c>
      <c r="CP48" s="260">
        <f>SUM(CO48,-CN48)</f>
        <v>-77938</v>
      </c>
      <c r="CQ48" s="987">
        <f>CP48/CN48</f>
        <v>-0.98216828601313122</v>
      </c>
      <c r="CR48" s="876">
        <v>28</v>
      </c>
      <c r="CS48" s="866"/>
      <c r="CU48" s="400">
        <v>28</v>
      </c>
      <c r="CV48" s="1010" t="s">
        <v>272</v>
      </c>
      <c r="CW48" s="260">
        <f>SUM(CW42,CW44,CW46)</f>
        <v>1470</v>
      </c>
      <c r="CX48" s="260">
        <f>SUM(CX42,CX46,CX44)</f>
        <v>79385</v>
      </c>
      <c r="CY48" s="260">
        <f>SUM(CX48,-CW48)</f>
        <v>77915</v>
      </c>
      <c r="CZ48" s="986">
        <f>CY48/CW48</f>
        <v>53.003401360544217</v>
      </c>
      <c r="DA48" s="921"/>
      <c r="DB48" s="260">
        <f>SUM(DB42,DB46,DB44)</f>
        <v>3969</v>
      </c>
      <c r="DC48" s="260">
        <f>SUM(DC42,DC46,DC44)</f>
        <v>2231</v>
      </c>
      <c r="DD48" s="260">
        <f>SUM(DC48,-DB48)</f>
        <v>-1738</v>
      </c>
      <c r="DE48" s="986">
        <f>DD48/DB48</f>
        <v>-0.4378936759889141</v>
      </c>
      <c r="DF48" s="922"/>
      <c r="DG48" s="260">
        <f>SUM(DG42,DG46,DG44)</f>
        <v>79353</v>
      </c>
      <c r="DH48" s="260">
        <f>SUM(DH42,DH46,DH44)</f>
        <v>2231</v>
      </c>
      <c r="DI48" s="260">
        <f>SUM(DH48,-DG48)</f>
        <v>-77122</v>
      </c>
      <c r="DJ48" s="987">
        <f>DI48/DG48</f>
        <v>-0.97188512091540336</v>
      </c>
      <c r="DK48" s="400">
        <v>28</v>
      </c>
      <c r="DL48" s="866"/>
      <c r="DN48" s="876">
        <v>28</v>
      </c>
      <c r="DO48" s="1010" t="s">
        <v>272</v>
      </c>
      <c r="DP48" s="260">
        <f>SUM(DP42,DP44,DP46)</f>
        <v>1470</v>
      </c>
      <c r="DQ48" s="260">
        <f>SUM(DQ42,DQ46,DQ44)</f>
        <v>79385</v>
      </c>
      <c r="DR48" s="260">
        <f>SUM(DQ48,-DP48)</f>
        <v>77915</v>
      </c>
      <c r="DS48" s="986">
        <f>DR48/DP48</f>
        <v>53.003401360544217</v>
      </c>
      <c r="DT48" s="921"/>
      <c r="DU48" s="260">
        <f>SUM(DU42,DU46,DU44)</f>
        <v>2419</v>
      </c>
      <c r="DV48" s="260">
        <f>SUM(DV42,DV46,DV44)</f>
        <v>695</v>
      </c>
      <c r="DW48" s="260">
        <f>SUM(DV48,-DU48)</f>
        <v>-1724</v>
      </c>
      <c r="DX48" s="986">
        <f>DW48/DU48</f>
        <v>-0.71269119470855724</v>
      </c>
      <c r="DY48" s="922"/>
      <c r="DZ48" s="260">
        <f>SUM(DZ42,DZ46,DZ44)</f>
        <v>79353</v>
      </c>
      <c r="EA48" s="260">
        <f>SUM(EA42,EA46,EA44)</f>
        <v>695</v>
      </c>
      <c r="EB48" s="260">
        <f>SUM(EA48,-DZ48)</f>
        <v>-78658</v>
      </c>
      <c r="EC48" s="987">
        <f>EB48/DZ48</f>
        <v>-0.99124166698171456</v>
      </c>
      <c r="ED48" s="876">
        <v>28</v>
      </c>
      <c r="EE48" s="866"/>
      <c r="EG48" s="400">
        <v>28</v>
      </c>
      <c r="EH48" s="1010" t="s">
        <v>272</v>
      </c>
      <c r="EI48" s="260">
        <f>SUM(EI42,EI44,EI46)</f>
        <v>1470</v>
      </c>
      <c r="EJ48" s="260">
        <f>SUM(EJ42,EJ46,EJ44)</f>
        <v>79385</v>
      </c>
      <c r="EK48" s="260">
        <f>SUM(EJ48,-EI48)</f>
        <v>77915</v>
      </c>
      <c r="EL48" s="986">
        <f>EK48/EI48</f>
        <v>53.003401360544217</v>
      </c>
      <c r="EM48" s="921"/>
      <c r="EN48" s="260">
        <f>SUM(EN42,EN46,EN44)</f>
        <v>2265</v>
      </c>
      <c r="EO48" s="260">
        <f>SUM(EO42,EO46,EO44)</f>
        <v>602</v>
      </c>
      <c r="EP48" s="260">
        <f>SUM(EO48,-EN48)</f>
        <v>-1663</v>
      </c>
      <c r="EQ48" s="986">
        <f>EP48/EN48</f>
        <v>-0.73421633554083887</v>
      </c>
      <c r="ER48" s="922"/>
      <c r="ES48" s="260">
        <f>SUM(ES42,ES46,ES44)</f>
        <v>79353</v>
      </c>
      <c r="ET48" s="260">
        <f>SUM(ET42,ET46,ET44)</f>
        <v>602</v>
      </c>
      <c r="EU48" s="260">
        <f>SUM(ET48,-ES48)</f>
        <v>-78751</v>
      </c>
      <c r="EV48" s="987">
        <f>EU48/ES48</f>
        <v>-0.9924136453568233</v>
      </c>
      <c r="EW48" s="400">
        <v>28</v>
      </c>
      <c r="EX48" s="866"/>
      <c r="EZ48" s="876">
        <v>28</v>
      </c>
      <c r="FA48" s="1010" t="s">
        <v>272</v>
      </c>
      <c r="FB48" s="260">
        <f>SUM(FB42,FB44,FB46)</f>
        <v>1470</v>
      </c>
      <c r="FC48" s="260">
        <f>SUM(FC42,FC46,FC44)</f>
        <v>79385</v>
      </c>
      <c r="FD48" s="260">
        <f>SUM(FC48,-FB48)</f>
        <v>77915</v>
      </c>
      <c r="FE48" s="986">
        <f>FD48/FB48</f>
        <v>53.003401360544217</v>
      </c>
      <c r="FF48" s="921"/>
      <c r="FG48" s="260">
        <f>SUM(FG42,FG46,FG44)</f>
        <v>2125</v>
      </c>
      <c r="FH48" s="260">
        <f>SUM(FH42,FH46,FH44)</f>
        <v>319</v>
      </c>
      <c r="FI48" s="260">
        <f>SUM(FH48,-FG48)</f>
        <v>-1806</v>
      </c>
      <c r="FJ48" s="986">
        <f>FI48/FG48</f>
        <v>-0.84988235294117642</v>
      </c>
      <c r="FK48" s="922"/>
      <c r="FL48" s="260">
        <f>SUM(FL42,FL46,FL44)</f>
        <v>79353</v>
      </c>
      <c r="FM48" s="260">
        <f>SUM(FM42,FM46,FM44)</f>
        <v>315</v>
      </c>
      <c r="FN48" s="260">
        <f>SUM(FM48,-FL48)</f>
        <v>-79038</v>
      </c>
      <c r="FO48" s="987">
        <f>FN48/FL48</f>
        <v>-0.99603039582624475</v>
      </c>
      <c r="FP48" s="876">
        <v>28</v>
      </c>
      <c r="FQ48" s="866"/>
      <c r="FS48" s="400">
        <v>28</v>
      </c>
      <c r="FT48" s="1010" t="s">
        <v>272</v>
      </c>
      <c r="FU48" s="260">
        <f>SUM(FU42,FU44,FU46)</f>
        <v>1470</v>
      </c>
      <c r="FV48" s="260">
        <f>SUM(FV42,FV46,FV44)</f>
        <v>79385</v>
      </c>
      <c r="FW48" s="260">
        <f>SUM(FV48,-FU48)</f>
        <v>77915</v>
      </c>
      <c r="FX48" s="986">
        <f>FW48/FU48</f>
        <v>53.003401360544217</v>
      </c>
      <c r="FY48" s="921"/>
      <c r="FZ48" s="260">
        <f>SUM(FZ42,FZ46,FZ44)</f>
        <v>2374</v>
      </c>
      <c r="GA48" s="260">
        <f>SUM(GA42,GA46,GA44)</f>
        <v>666</v>
      </c>
      <c r="GB48" s="260">
        <f>SUM(GA48,-FZ48)</f>
        <v>-1708</v>
      </c>
      <c r="GC48" s="986">
        <f>GB48/FZ48</f>
        <v>-0.71946082561078351</v>
      </c>
      <c r="GD48" s="922"/>
      <c r="GE48" s="260">
        <f>SUM(GE42,GE46,GE44)</f>
        <v>79353</v>
      </c>
      <c r="GF48" s="260">
        <f>SUM(GF42,GF46,GF44)</f>
        <v>662</v>
      </c>
      <c r="GG48" s="260">
        <f>SUM(GF48,-GE48)</f>
        <v>-78691</v>
      </c>
      <c r="GH48" s="987">
        <f>GG48/GE48</f>
        <v>-0.99165753027610803</v>
      </c>
      <c r="GI48" s="400">
        <v>28</v>
      </c>
      <c r="GJ48" s="866"/>
      <c r="GL48" s="876">
        <v>28</v>
      </c>
      <c r="GM48" s="1010" t="s">
        <v>272</v>
      </c>
      <c r="GN48" s="260">
        <f>SUM(GN42,GN44,GN46)</f>
        <v>1470</v>
      </c>
      <c r="GO48" s="260">
        <f>SUM(GO42,GO46,GO44)</f>
        <v>79385</v>
      </c>
      <c r="GP48" s="260">
        <f>SUM(GO48,-GN48)</f>
        <v>77915</v>
      </c>
      <c r="GQ48" s="986">
        <f>GP48/GN48</f>
        <v>53.003401360544217</v>
      </c>
      <c r="GR48" s="921"/>
      <c r="GS48" s="260">
        <f>SUM(GS42,GS46,GS44)</f>
        <v>1853</v>
      </c>
      <c r="GT48" s="260">
        <f>SUM(GT42,GT46,GT44)</f>
        <v>136</v>
      </c>
      <c r="GU48" s="260">
        <f>SUM(GT48,-GS48)</f>
        <v>-1717</v>
      </c>
      <c r="GV48" s="986">
        <f>GU48/GS48</f>
        <v>-0.92660550458715596</v>
      </c>
      <c r="GW48" s="922"/>
      <c r="GX48" s="260">
        <f>SUM(GX42,GX46,GX44)</f>
        <v>79353</v>
      </c>
      <c r="GY48" s="260">
        <f>SUM(GY42,GY46,GY44)</f>
        <v>135</v>
      </c>
      <c r="GZ48" s="260">
        <f>SUM(GY48,-GX48)</f>
        <v>-79218</v>
      </c>
      <c r="HA48" s="987">
        <f>GZ48/GX48</f>
        <v>-0.99829874106839056</v>
      </c>
      <c r="HB48" s="876">
        <v>28</v>
      </c>
      <c r="HC48" s="866"/>
      <c r="HE48" s="400">
        <v>28</v>
      </c>
      <c r="HF48" s="1010" t="s">
        <v>272</v>
      </c>
      <c r="HG48" s="260">
        <f>SUM(HG42,HG44,HG46)</f>
        <v>1470</v>
      </c>
      <c r="HH48" s="260">
        <f>SUM(HH42,HH46,HH44)</f>
        <v>79385</v>
      </c>
      <c r="HI48" s="260">
        <f>SUM(HH48,-HG48)</f>
        <v>77915</v>
      </c>
      <c r="HJ48" s="986">
        <f>HI48/HG48</f>
        <v>53.003401360544217</v>
      </c>
      <c r="HK48" s="921"/>
      <c r="HL48" s="260">
        <f>SUM(HL42,HL46,HL44)</f>
        <v>2081</v>
      </c>
      <c r="HM48" s="260">
        <f>SUM(HM42,HM46,HM44)</f>
        <v>414</v>
      </c>
      <c r="HN48" s="260">
        <f>SUM(HM48,-HL48)</f>
        <v>-1667</v>
      </c>
      <c r="HO48" s="986">
        <f>HN48/HL48</f>
        <v>-0.80105718404613169</v>
      </c>
      <c r="HP48" s="922"/>
      <c r="HQ48" s="260">
        <f>SUM(HQ42,HQ46,HQ44)</f>
        <v>79353</v>
      </c>
      <c r="HR48" s="260">
        <f>SUM(HR42,HR46,HR44)</f>
        <v>414</v>
      </c>
      <c r="HS48" s="260">
        <f>SUM(HR48,-HQ48)</f>
        <v>-78939</v>
      </c>
      <c r="HT48" s="987">
        <f>HS48/HQ48</f>
        <v>-0.99478280594306456</v>
      </c>
      <c r="HU48" s="400">
        <v>28</v>
      </c>
      <c r="HV48" s="866"/>
      <c r="HX48" s="876">
        <v>28</v>
      </c>
      <c r="HY48" s="1010" t="s">
        <v>272</v>
      </c>
      <c r="HZ48" s="260">
        <f>SUM(HZ42,HZ44,HZ46)</f>
        <v>1470</v>
      </c>
      <c r="IA48" s="260">
        <f>SUM(IA42,IA46,IA44)</f>
        <v>79385</v>
      </c>
      <c r="IB48" s="260">
        <f>SUM(IA48,-HZ48)</f>
        <v>77915</v>
      </c>
      <c r="IC48" s="986">
        <f>IB48/HZ48</f>
        <v>53.003401360544217</v>
      </c>
      <c r="ID48" s="921"/>
      <c r="IE48" s="260">
        <f>SUM(IE42,IE46,IE44)</f>
        <v>2654</v>
      </c>
      <c r="IF48" s="260">
        <f>SUM(IF42,IF46,IF44)</f>
        <v>957</v>
      </c>
      <c r="IG48" s="260">
        <f>SUM(IF48,-IE48)</f>
        <v>-1697</v>
      </c>
      <c r="IH48" s="986">
        <f>IG48/IE48</f>
        <v>-0.63941220798794274</v>
      </c>
      <c r="II48" s="922"/>
      <c r="IJ48" s="260">
        <f>SUM(IJ42,IJ46,IJ44)</f>
        <v>79353</v>
      </c>
      <c r="IK48" s="260">
        <f>SUM(IK42,IK46,IK44)</f>
        <v>956</v>
      </c>
      <c r="IL48" s="260">
        <f>SUM(IK48,-IJ48)</f>
        <v>-78397</v>
      </c>
      <c r="IM48" s="987">
        <f>IL48/IJ48</f>
        <v>-0.98795256638060314</v>
      </c>
      <c r="IN48" s="876">
        <v>28</v>
      </c>
      <c r="IO48" s="866"/>
      <c r="IQ48" s="1314">
        <v>28</v>
      </c>
      <c r="IR48" s="1010" t="s">
        <v>272</v>
      </c>
      <c r="IS48" s="260">
        <f>SUM(IS42,IS44,IS46)</f>
        <v>1470</v>
      </c>
      <c r="IT48" s="260">
        <f>SUM(IT42,IT46,IT44)</f>
        <v>79385</v>
      </c>
      <c r="IU48" s="260">
        <f>SUM(IT48,-IS48)</f>
        <v>77915</v>
      </c>
      <c r="IV48" s="986">
        <f>IU48/IS48</f>
        <v>53.003401360544217</v>
      </c>
      <c r="IW48" s="921"/>
      <c r="IX48" s="260">
        <f>SUM(IX42,IX46,IX44)</f>
        <v>16338</v>
      </c>
      <c r="IY48" s="260">
        <f>SUM(IY42,IY46,IY44)</f>
        <v>14391</v>
      </c>
      <c r="IZ48" s="260">
        <f>SUM(IY48,-IX48)</f>
        <v>-1947</v>
      </c>
      <c r="JA48" s="986">
        <f>IZ48/IX48</f>
        <v>-0.11917003305178113</v>
      </c>
      <c r="JB48" s="922"/>
      <c r="JC48" s="260">
        <f>SUM(JC42,JC46,JC44)</f>
        <v>79353</v>
      </c>
      <c r="JD48" s="260">
        <f>SUM(JD42,JD46,JD44)</f>
        <v>14374</v>
      </c>
      <c r="JE48" s="260">
        <f>SUM(JD48,-JC48)</f>
        <v>-64979</v>
      </c>
      <c r="JF48" s="987">
        <f>JE48/JC48</f>
        <v>-0.81886003049664158</v>
      </c>
      <c r="JG48" s="1314">
        <v>28</v>
      </c>
      <c r="JH48" s="866"/>
    </row>
    <row r="49" spans="1:268" hidden="1">
      <c r="A49" s="400"/>
      <c r="B49" s="1011"/>
      <c r="C49" s="1012"/>
      <c r="D49" s="1011"/>
      <c r="E49" s="1011"/>
      <c r="F49" s="1013"/>
      <c r="G49" s="921"/>
      <c r="H49" s="1011"/>
      <c r="I49" s="1011"/>
      <c r="J49" s="1011"/>
      <c r="K49" s="1013"/>
      <c r="L49" s="922"/>
      <c r="M49" s="1011"/>
      <c r="N49" s="1011"/>
      <c r="O49" s="1011"/>
      <c r="P49" s="945"/>
      <c r="Q49" s="400"/>
      <c r="R49" s="866"/>
      <c r="U49" s="1309"/>
      <c r="V49" s="1011"/>
      <c r="W49" s="1012"/>
      <c r="X49" s="1011"/>
      <c r="Y49" s="1011"/>
      <c r="Z49" s="1013"/>
      <c r="AA49" s="921"/>
      <c r="AB49" s="1011"/>
      <c r="AC49" s="1011"/>
      <c r="AD49" s="1011"/>
      <c r="AE49" s="1013"/>
      <c r="AF49" s="922"/>
      <c r="AG49" s="1011"/>
      <c r="AH49" s="1011"/>
      <c r="AI49" s="1011"/>
      <c r="AJ49" s="945"/>
      <c r="AK49" s="1309"/>
      <c r="AL49" s="866"/>
      <c r="AN49" s="876"/>
      <c r="AO49" s="1011"/>
      <c r="AP49" s="1012"/>
      <c r="AQ49" s="1011"/>
      <c r="AR49" s="1011"/>
      <c r="AS49" s="1013"/>
      <c r="AT49" s="921"/>
      <c r="AU49" s="1011"/>
      <c r="AV49" s="1011"/>
      <c r="AW49" s="1011"/>
      <c r="AX49" s="1013"/>
      <c r="AY49" s="922"/>
      <c r="AZ49" s="1011"/>
      <c r="BA49" s="1011"/>
      <c r="BB49" s="1011"/>
      <c r="BC49" s="945"/>
      <c r="BD49" s="876"/>
      <c r="BE49" s="866"/>
      <c r="BH49" s="400"/>
      <c r="BI49" s="1011"/>
      <c r="BJ49" s="1012"/>
      <c r="BK49" s="1011"/>
      <c r="BL49" s="1011"/>
      <c r="BM49" s="1013"/>
      <c r="BN49" s="921"/>
      <c r="BO49" s="1011"/>
      <c r="BP49" s="1011"/>
      <c r="BQ49" s="1011"/>
      <c r="BR49" s="1013"/>
      <c r="BS49" s="922"/>
      <c r="BT49" s="1011"/>
      <c r="BU49" s="1011"/>
      <c r="BV49" s="1011"/>
      <c r="BW49" s="945"/>
      <c r="BX49" s="400"/>
      <c r="BY49" s="866"/>
      <c r="CB49" s="876"/>
      <c r="CC49" s="1011"/>
      <c r="CD49" s="1012"/>
      <c r="CE49" s="1011"/>
      <c r="CF49" s="1011"/>
      <c r="CG49" s="1013"/>
      <c r="CH49" s="921"/>
      <c r="CI49" s="1011"/>
      <c r="CJ49" s="1011"/>
      <c r="CK49" s="1011"/>
      <c r="CL49" s="1013"/>
      <c r="CM49" s="922"/>
      <c r="CN49" s="1011"/>
      <c r="CO49" s="1011"/>
      <c r="CP49" s="1011"/>
      <c r="CQ49" s="945"/>
      <c r="CR49" s="876"/>
      <c r="CS49" s="866"/>
      <c r="CU49" s="400"/>
      <c r="CV49" s="1011"/>
      <c r="CW49" s="1012"/>
      <c r="CX49" s="1011"/>
      <c r="CY49" s="1011"/>
      <c r="CZ49" s="1013"/>
      <c r="DA49" s="921"/>
      <c r="DB49" s="1011"/>
      <c r="DC49" s="1011"/>
      <c r="DD49" s="1011"/>
      <c r="DE49" s="1013"/>
      <c r="DF49" s="922"/>
      <c r="DG49" s="1011"/>
      <c r="DH49" s="1011"/>
      <c r="DI49" s="1011"/>
      <c r="DJ49" s="945"/>
      <c r="DK49" s="400"/>
      <c r="DL49" s="866"/>
      <c r="DN49" s="876"/>
      <c r="DO49" s="1011"/>
      <c r="DP49" s="1012"/>
      <c r="DQ49" s="1011"/>
      <c r="DR49" s="1011"/>
      <c r="DS49" s="1013"/>
      <c r="DT49" s="921"/>
      <c r="DU49" s="1011"/>
      <c r="DV49" s="1011"/>
      <c r="DW49" s="1011"/>
      <c r="DX49" s="1013"/>
      <c r="DY49" s="922"/>
      <c r="DZ49" s="1011"/>
      <c r="EA49" s="1011"/>
      <c r="EB49" s="1011"/>
      <c r="EC49" s="945"/>
      <c r="ED49" s="876"/>
      <c r="EE49" s="866"/>
      <c r="EG49" s="400"/>
      <c r="EH49" s="1011"/>
      <c r="EI49" s="1012"/>
      <c r="EJ49" s="1011"/>
      <c r="EK49" s="1011"/>
      <c r="EL49" s="1013"/>
      <c r="EM49" s="921"/>
      <c r="EN49" s="1011"/>
      <c r="EO49" s="1011"/>
      <c r="EP49" s="1011"/>
      <c r="EQ49" s="1013"/>
      <c r="ER49" s="922"/>
      <c r="ES49" s="1011"/>
      <c r="ET49" s="1011"/>
      <c r="EU49" s="1011"/>
      <c r="EV49" s="945"/>
      <c r="EW49" s="400"/>
      <c r="EX49" s="866"/>
      <c r="EZ49" s="876"/>
      <c r="FA49" s="1011"/>
      <c r="FB49" s="1012"/>
      <c r="FC49" s="1011"/>
      <c r="FD49" s="1011"/>
      <c r="FE49" s="1013"/>
      <c r="FF49" s="921"/>
      <c r="FG49" s="1011"/>
      <c r="FH49" s="1011"/>
      <c r="FI49" s="1011"/>
      <c r="FJ49" s="1013"/>
      <c r="FK49" s="922"/>
      <c r="FL49" s="1011"/>
      <c r="FM49" s="1011"/>
      <c r="FN49" s="1011"/>
      <c r="FO49" s="945"/>
      <c r="FP49" s="876"/>
      <c r="FQ49" s="866"/>
      <c r="FS49" s="400"/>
      <c r="FT49" s="1011"/>
      <c r="FU49" s="1012"/>
      <c r="FV49" s="1011"/>
      <c r="FW49" s="1011"/>
      <c r="FX49" s="1013"/>
      <c r="FY49" s="921"/>
      <c r="FZ49" s="1011"/>
      <c r="GA49" s="1011"/>
      <c r="GB49" s="1011"/>
      <c r="GC49" s="1013"/>
      <c r="GD49" s="922"/>
      <c r="GE49" s="1011"/>
      <c r="GF49" s="1011"/>
      <c r="GG49" s="1011"/>
      <c r="GH49" s="945"/>
      <c r="GI49" s="400"/>
      <c r="GJ49" s="866"/>
      <c r="GL49" s="876"/>
      <c r="GM49" s="1011"/>
      <c r="GN49" s="1012"/>
      <c r="GO49" s="1011"/>
      <c r="GP49" s="1011"/>
      <c r="GQ49" s="1013"/>
      <c r="GR49" s="921"/>
      <c r="GS49" s="1011"/>
      <c r="GT49" s="1011"/>
      <c r="GU49" s="1011"/>
      <c r="GV49" s="1013"/>
      <c r="GW49" s="922"/>
      <c r="GX49" s="1011"/>
      <c r="GY49" s="1011"/>
      <c r="GZ49" s="1011"/>
      <c r="HA49" s="945"/>
      <c r="HB49" s="876"/>
      <c r="HC49" s="866"/>
      <c r="HE49" s="400"/>
      <c r="HF49" s="1011"/>
      <c r="HG49" s="1012"/>
      <c r="HH49" s="1011"/>
      <c r="HI49" s="1011"/>
      <c r="HJ49" s="1013"/>
      <c r="HK49" s="921"/>
      <c r="HL49" s="1011"/>
      <c r="HM49" s="1011"/>
      <c r="HN49" s="1011"/>
      <c r="HO49" s="1013"/>
      <c r="HP49" s="922"/>
      <c r="HQ49" s="1011"/>
      <c r="HR49" s="1011"/>
      <c r="HS49" s="1011"/>
      <c r="HT49" s="945"/>
      <c r="HU49" s="400"/>
      <c r="HV49" s="866"/>
      <c r="HX49" s="876"/>
      <c r="HY49" s="1011"/>
      <c r="HZ49" s="1012"/>
      <c r="IA49" s="1011"/>
      <c r="IB49" s="1011"/>
      <c r="IC49" s="1013"/>
      <c r="ID49" s="921"/>
      <c r="IE49" s="1011"/>
      <c r="IF49" s="1011"/>
      <c r="IG49" s="1011"/>
      <c r="IH49" s="1013"/>
      <c r="II49" s="922"/>
      <c r="IJ49" s="1011"/>
      <c r="IK49" s="1011"/>
      <c r="IL49" s="1011"/>
      <c r="IM49" s="945"/>
      <c r="IN49" s="876"/>
      <c r="IO49" s="866"/>
      <c r="IQ49" s="1314"/>
      <c r="IR49" s="1011"/>
      <c r="IS49" s="1012"/>
      <c r="IT49" s="1011"/>
      <c r="IU49" s="1011"/>
      <c r="IV49" s="1013"/>
      <c r="IW49" s="921"/>
      <c r="IX49" s="1011"/>
      <c r="IY49" s="1011"/>
      <c r="IZ49" s="1011"/>
      <c r="JA49" s="1013"/>
      <c r="JB49" s="922"/>
      <c r="JC49" s="1011"/>
      <c r="JD49" s="1011"/>
      <c r="JE49" s="1011"/>
      <c r="JF49" s="945"/>
      <c r="JG49" s="1314"/>
      <c r="JH49" s="866"/>
    </row>
    <row r="50" spans="1:268" hidden="1">
      <c r="A50" s="401"/>
      <c r="B50" s="1014"/>
      <c r="C50" s="1015"/>
      <c r="D50" s="1014"/>
      <c r="E50" s="1015"/>
      <c r="F50" s="1016"/>
      <c r="G50" s="1015"/>
      <c r="H50" s="1014"/>
      <c r="I50" s="1014"/>
      <c r="J50" s="1015"/>
      <c r="K50" s="1016"/>
      <c r="L50" s="1017"/>
      <c r="M50" s="1014"/>
      <c r="N50" s="1014"/>
      <c r="O50" s="1015"/>
      <c r="P50" s="945"/>
      <c r="Q50" s="401"/>
      <c r="R50" s="866"/>
      <c r="U50" s="1327"/>
      <c r="V50" s="1014"/>
      <c r="W50" s="1015"/>
      <c r="X50" s="1014"/>
      <c r="Y50" s="1015"/>
      <c r="Z50" s="1016"/>
      <c r="AA50" s="1015"/>
      <c r="AB50" s="1014"/>
      <c r="AC50" s="1014"/>
      <c r="AD50" s="1015"/>
      <c r="AE50" s="1016"/>
      <c r="AF50" s="1017"/>
      <c r="AG50" s="1014"/>
      <c r="AH50" s="1014"/>
      <c r="AI50" s="1015"/>
      <c r="AJ50" s="945"/>
      <c r="AK50" s="1327"/>
      <c r="AL50" s="866"/>
      <c r="AN50" s="1018"/>
      <c r="AO50" s="1014"/>
      <c r="AP50" s="1015"/>
      <c r="AQ50" s="1014"/>
      <c r="AR50" s="1015"/>
      <c r="AS50" s="1016"/>
      <c r="AT50" s="1015"/>
      <c r="AU50" s="1014"/>
      <c r="AV50" s="1014"/>
      <c r="AW50" s="1015"/>
      <c r="AX50" s="1016"/>
      <c r="AY50" s="1017"/>
      <c r="AZ50" s="1014"/>
      <c r="BA50" s="1014"/>
      <c r="BB50" s="1015"/>
      <c r="BC50" s="945"/>
      <c r="BD50" s="1018"/>
      <c r="BE50" s="866"/>
      <c r="BH50" s="401"/>
      <c r="BI50" s="1014"/>
      <c r="BJ50" s="1015"/>
      <c r="BK50" s="1014"/>
      <c r="BL50" s="1015"/>
      <c r="BM50" s="1016"/>
      <c r="BN50" s="1015"/>
      <c r="BO50" s="1014"/>
      <c r="BP50" s="1014"/>
      <c r="BQ50" s="1015"/>
      <c r="BR50" s="1016"/>
      <c r="BS50" s="1017"/>
      <c r="BT50" s="1014"/>
      <c r="BU50" s="1014"/>
      <c r="BV50" s="1015"/>
      <c r="BW50" s="945"/>
      <c r="BX50" s="401"/>
      <c r="BY50" s="866"/>
      <c r="CB50" s="1018"/>
      <c r="CC50" s="1014"/>
      <c r="CD50" s="1015"/>
      <c r="CE50" s="1014"/>
      <c r="CF50" s="1015"/>
      <c r="CG50" s="1016"/>
      <c r="CH50" s="1015"/>
      <c r="CI50" s="1014"/>
      <c r="CJ50" s="1014"/>
      <c r="CK50" s="1015"/>
      <c r="CL50" s="1016"/>
      <c r="CM50" s="1017"/>
      <c r="CN50" s="1014"/>
      <c r="CO50" s="1014"/>
      <c r="CP50" s="1015"/>
      <c r="CQ50" s="945"/>
      <c r="CR50" s="1018"/>
      <c r="CS50" s="866"/>
      <c r="CU50" s="401"/>
      <c r="CV50" s="1014"/>
      <c r="CW50" s="1015"/>
      <c r="CX50" s="1014"/>
      <c r="CY50" s="1015"/>
      <c r="CZ50" s="1016"/>
      <c r="DA50" s="1015"/>
      <c r="DB50" s="1014"/>
      <c r="DC50" s="1014"/>
      <c r="DD50" s="1015"/>
      <c r="DE50" s="1016"/>
      <c r="DF50" s="1017"/>
      <c r="DG50" s="1014"/>
      <c r="DH50" s="1014"/>
      <c r="DI50" s="1015"/>
      <c r="DJ50" s="945"/>
      <c r="DK50" s="401"/>
      <c r="DL50" s="866"/>
      <c r="DN50" s="1018"/>
      <c r="DO50" s="1014"/>
      <c r="DP50" s="1015"/>
      <c r="DQ50" s="1014"/>
      <c r="DR50" s="1015"/>
      <c r="DS50" s="1016"/>
      <c r="DT50" s="1015"/>
      <c r="DU50" s="1014"/>
      <c r="DV50" s="1014"/>
      <c r="DW50" s="1015"/>
      <c r="DX50" s="1016"/>
      <c r="DY50" s="1017"/>
      <c r="DZ50" s="1014"/>
      <c r="EA50" s="1014"/>
      <c r="EB50" s="1015"/>
      <c r="EC50" s="945"/>
      <c r="ED50" s="1018"/>
      <c r="EE50" s="866"/>
      <c r="EG50" s="401"/>
      <c r="EH50" s="1014"/>
      <c r="EI50" s="1015"/>
      <c r="EJ50" s="1014"/>
      <c r="EK50" s="1015"/>
      <c r="EL50" s="1016"/>
      <c r="EM50" s="1015"/>
      <c r="EN50" s="1014"/>
      <c r="EO50" s="1014"/>
      <c r="EP50" s="1015"/>
      <c r="EQ50" s="1016"/>
      <c r="ER50" s="1017"/>
      <c r="ES50" s="1014"/>
      <c r="ET50" s="1014"/>
      <c r="EU50" s="1015"/>
      <c r="EV50" s="945"/>
      <c r="EW50" s="401"/>
      <c r="EX50" s="866"/>
      <c r="EZ50" s="1018"/>
      <c r="FA50" s="1014"/>
      <c r="FB50" s="1015"/>
      <c r="FC50" s="1014"/>
      <c r="FD50" s="1015"/>
      <c r="FE50" s="1016"/>
      <c r="FF50" s="1015"/>
      <c r="FG50" s="1014"/>
      <c r="FH50" s="1014"/>
      <c r="FI50" s="1015"/>
      <c r="FJ50" s="1016"/>
      <c r="FK50" s="1017"/>
      <c r="FL50" s="1014"/>
      <c r="FM50" s="1014"/>
      <c r="FN50" s="1015"/>
      <c r="FO50" s="945"/>
      <c r="FP50" s="1018"/>
      <c r="FQ50" s="866"/>
      <c r="FS50" s="401"/>
      <c r="FT50" s="1014"/>
      <c r="FU50" s="1015"/>
      <c r="FV50" s="1014"/>
      <c r="FW50" s="1015"/>
      <c r="FX50" s="1016"/>
      <c r="FY50" s="1015"/>
      <c r="FZ50" s="1014"/>
      <c r="GA50" s="1014"/>
      <c r="GB50" s="1015"/>
      <c r="GC50" s="1016"/>
      <c r="GD50" s="1017"/>
      <c r="GE50" s="1014"/>
      <c r="GF50" s="1014"/>
      <c r="GG50" s="1015"/>
      <c r="GH50" s="945"/>
      <c r="GI50" s="401"/>
      <c r="GJ50" s="866"/>
      <c r="GL50" s="1018"/>
      <c r="GM50" s="1014"/>
      <c r="GN50" s="1015"/>
      <c r="GO50" s="1014"/>
      <c r="GP50" s="1015"/>
      <c r="GQ50" s="1016"/>
      <c r="GR50" s="1015"/>
      <c r="GS50" s="1014"/>
      <c r="GT50" s="1014"/>
      <c r="GU50" s="1015"/>
      <c r="GV50" s="1016"/>
      <c r="GW50" s="1017"/>
      <c r="GX50" s="1014"/>
      <c r="GY50" s="1014"/>
      <c r="GZ50" s="1015"/>
      <c r="HA50" s="945"/>
      <c r="HB50" s="1018"/>
      <c r="HC50" s="866"/>
      <c r="HE50" s="401"/>
      <c r="HF50" s="1014"/>
      <c r="HG50" s="1015"/>
      <c r="HH50" s="1014"/>
      <c r="HI50" s="1015"/>
      <c r="HJ50" s="1016"/>
      <c r="HK50" s="1015"/>
      <c r="HL50" s="1014"/>
      <c r="HM50" s="1014"/>
      <c r="HN50" s="1015"/>
      <c r="HO50" s="1016"/>
      <c r="HP50" s="1017"/>
      <c r="HQ50" s="1014"/>
      <c r="HR50" s="1014"/>
      <c r="HS50" s="1015"/>
      <c r="HT50" s="945"/>
      <c r="HU50" s="401"/>
      <c r="HV50" s="866"/>
      <c r="HX50" s="1018"/>
      <c r="HY50" s="1014"/>
      <c r="HZ50" s="1015"/>
      <c r="IA50" s="1014"/>
      <c r="IB50" s="1015"/>
      <c r="IC50" s="1016"/>
      <c r="ID50" s="1015"/>
      <c r="IE50" s="1014"/>
      <c r="IF50" s="1014"/>
      <c r="IG50" s="1015"/>
      <c r="IH50" s="1016"/>
      <c r="II50" s="1017"/>
      <c r="IJ50" s="1014"/>
      <c r="IK50" s="1014"/>
      <c r="IL50" s="1015"/>
      <c r="IM50" s="945"/>
      <c r="IN50" s="1018"/>
      <c r="IO50" s="866"/>
      <c r="IQ50" s="1330"/>
      <c r="IR50" s="1014"/>
      <c r="IS50" s="1015"/>
      <c r="IT50" s="1014"/>
      <c r="IU50" s="1015"/>
      <c r="IV50" s="1016"/>
      <c r="IW50" s="1015"/>
      <c r="IX50" s="1014"/>
      <c r="IY50" s="1014"/>
      <c r="IZ50" s="1015"/>
      <c r="JA50" s="1016"/>
      <c r="JB50" s="1017"/>
      <c r="JC50" s="1014"/>
      <c r="JD50" s="1014"/>
      <c r="JE50" s="1015"/>
      <c r="JF50" s="945"/>
      <c r="JG50" s="1330"/>
      <c r="JH50" s="866"/>
    </row>
    <row r="51" spans="1:268" hidden="1">
      <c r="A51" s="400"/>
      <c r="B51" s="283"/>
      <c r="C51" s="302"/>
      <c r="D51" s="283"/>
      <c r="E51" s="283"/>
      <c r="F51" s="945"/>
      <c r="G51" s="869"/>
      <c r="H51" s="283"/>
      <c r="I51" s="283"/>
      <c r="J51" s="283"/>
      <c r="K51" s="945"/>
      <c r="L51" s="922"/>
      <c r="M51" s="283"/>
      <c r="N51" s="283"/>
      <c r="O51" s="283"/>
      <c r="P51" s="945"/>
      <c r="Q51" s="400"/>
      <c r="R51" s="866"/>
      <c r="U51" s="1309"/>
      <c r="V51" s="283"/>
      <c r="W51" s="302"/>
      <c r="X51" s="283"/>
      <c r="Y51" s="283"/>
      <c r="Z51" s="945"/>
      <c r="AA51" s="869"/>
      <c r="AB51" s="283"/>
      <c r="AC51" s="283"/>
      <c r="AD51" s="283"/>
      <c r="AE51" s="945"/>
      <c r="AF51" s="922"/>
      <c r="AG51" s="283"/>
      <c r="AH51" s="283"/>
      <c r="AI51" s="283"/>
      <c r="AJ51" s="945"/>
      <c r="AK51" s="1309"/>
      <c r="AL51" s="866"/>
      <c r="AN51" s="876"/>
      <c r="AO51" s="283"/>
      <c r="AP51" s="302"/>
      <c r="AQ51" s="283"/>
      <c r="AR51" s="283"/>
      <c r="AS51" s="945"/>
      <c r="AT51" s="869"/>
      <c r="AU51" s="283"/>
      <c r="AV51" s="283"/>
      <c r="AW51" s="283"/>
      <c r="AX51" s="945"/>
      <c r="AY51" s="922"/>
      <c r="AZ51" s="283"/>
      <c r="BA51" s="283"/>
      <c r="BB51" s="283"/>
      <c r="BC51" s="945"/>
      <c r="BD51" s="876"/>
      <c r="BE51" s="866"/>
      <c r="BH51" s="400"/>
      <c r="BI51" s="283"/>
      <c r="BJ51" s="302"/>
      <c r="BK51" s="283"/>
      <c r="BL51" s="283"/>
      <c r="BM51" s="945"/>
      <c r="BN51" s="869"/>
      <c r="BO51" s="283"/>
      <c r="BP51" s="283"/>
      <c r="BQ51" s="283"/>
      <c r="BR51" s="945"/>
      <c r="BS51" s="922"/>
      <c r="BT51" s="283"/>
      <c r="BU51" s="283"/>
      <c r="BV51" s="283"/>
      <c r="BW51" s="945"/>
      <c r="BX51" s="400"/>
      <c r="BY51" s="866"/>
      <c r="CB51" s="876"/>
      <c r="CC51" s="283"/>
      <c r="CD51" s="302"/>
      <c r="CE51" s="283"/>
      <c r="CF51" s="283"/>
      <c r="CG51" s="945"/>
      <c r="CH51" s="869"/>
      <c r="CI51" s="283"/>
      <c r="CJ51" s="283"/>
      <c r="CK51" s="283"/>
      <c r="CL51" s="945"/>
      <c r="CM51" s="922"/>
      <c r="CN51" s="283"/>
      <c r="CO51" s="283"/>
      <c r="CP51" s="283"/>
      <c r="CQ51" s="945"/>
      <c r="CR51" s="876"/>
      <c r="CS51" s="866"/>
      <c r="CU51" s="400"/>
      <c r="CV51" s="283"/>
      <c r="CW51" s="302"/>
      <c r="CX51" s="283"/>
      <c r="CY51" s="283"/>
      <c r="CZ51" s="945"/>
      <c r="DA51" s="869"/>
      <c r="DB51" s="283"/>
      <c r="DC51" s="283"/>
      <c r="DD51" s="283"/>
      <c r="DE51" s="945"/>
      <c r="DF51" s="922"/>
      <c r="DG51" s="283"/>
      <c r="DH51" s="283"/>
      <c r="DI51" s="283"/>
      <c r="DJ51" s="945"/>
      <c r="DK51" s="400"/>
      <c r="DL51" s="866"/>
      <c r="DN51" s="876"/>
      <c r="DO51" s="283"/>
      <c r="DP51" s="302"/>
      <c r="DQ51" s="283"/>
      <c r="DR51" s="283"/>
      <c r="DS51" s="945"/>
      <c r="DT51" s="869"/>
      <c r="DU51" s="283"/>
      <c r="DV51" s="283"/>
      <c r="DW51" s="283"/>
      <c r="DX51" s="945"/>
      <c r="DY51" s="922"/>
      <c r="DZ51" s="283"/>
      <c r="EA51" s="283"/>
      <c r="EB51" s="283"/>
      <c r="EC51" s="945"/>
      <c r="ED51" s="876"/>
      <c r="EE51" s="866"/>
      <c r="EG51" s="400"/>
      <c r="EH51" s="283"/>
      <c r="EI51" s="302"/>
      <c r="EJ51" s="283"/>
      <c r="EK51" s="283"/>
      <c r="EL51" s="945"/>
      <c r="EM51" s="869"/>
      <c r="EN51" s="283"/>
      <c r="EO51" s="283"/>
      <c r="EP51" s="283"/>
      <c r="EQ51" s="945"/>
      <c r="ER51" s="922"/>
      <c r="ES51" s="283"/>
      <c r="ET51" s="283"/>
      <c r="EU51" s="283"/>
      <c r="EV51" s="945"/>
      <c r="EW51" s="400"/>
      <c r="EX51" s="866"/>
      <c r="EZ51" s="876"/>
      <c r="FA51" s="283"/>
      <c r="FB51" s="302"/>
      <c r="FC51" s="283"/>
      <c r="FD51" s="283"/>
      <c r="FE51" s="945"/>
      <c r="FF51" s="869"/>
      <c r="FG51" s="283"/>
      <c r="FH51" s="283"/>
      <c r="FI51" s="283"/>
      <c r="FJ51" s="945"/>
      <c r="FK51" s="922"/>
      <c r="FL51" s="283"/>
      <c r="FM51" s="283"/>
      <c r="FN51" s="283"/>
      <c r="FO51" s="945"/>
      <c r="FP51" s="876"/>
      <c r="FQ51" s="866"/>
      <c r="FS51" s="400"/>
      <c r="FT51" s="283"/>
      <c r="FU51" s="302"/>
      <c r="FV51" s="283"/>
      <c r="FW51" s="283"/>
      <c r="FX51" s="945"/>
      <c r="FY51" s="869"/>
      <c r="FZ51" s="283"/>
      <c r="GA51" s="283"/>
      <c r="GB51" s="283"/>
      <c r="GC51" s="945"/>
      <c r="GD51" s="922"/>
      <c r="GE51" s="283"/>
      <c r="GF51" s="283"/>
      <c r="GG51" s="283"/>
      <c r="GH51" s="945"/>
      <c r="GI51" s="400"/>
      <c r="GJ51" s="866"/>
      <c r="GL51" s="876"/>
      <c r="GM51" s="283"/>
      <c r="GN51" s="302"/>
      <c r="GO51" s="283"/>
      <c r="GP51" s="283"/>
      <c r="GQ51" s="945"/>
      <c r="GR51" s="869"/>
      <c r="GS51" s="283"/>
      <c r="GT51" s="283"/>
      <c r="GU51" s="283"/>
      <c r="GV51" s="945"/>
      <c r="GW51" s="922"/>
      <c r="GX51" s="283"/>
      <c r="GY51" s="283"/>
      <c r="GZ51" s="283"/>
      <c r="HA51" s="945"/>
      <c r="HB51" s="876"/>
      <c r="HC51" s="866"/>
      <c r="HE51" s="400"/>
      <c r="HF51" s="283"/>
      <c r="HG51" s="302"/>
      <c r="HH51" s="283"/>
      <c r="HI51" s="283"/>
      <c r="HJ51" s="945"/>
      <c r="HK51" s="869"/>
      <c r="HL51" s="283"/>
      <c r="HM51" s="283"/>
      <c r="HN51" s="283"/>
      <c r="HO51" s="945"/>
      <c r="HP51" s="922"/>
      <c r="HQ51" s="283"/>
      <c r="HR51" s="283"/>
      <c r="HS51" s="283"/>
      <c r="HT51" s="945"/>
      <c r="HU51" s="400"/>
      <c r="HV51" s="866"/>
      <c r="HX51" s="876"/>
      <c r="HY51" s="283"/>
      <c r="HZ51" s="302"/>
      <c r="IA51" s="283"/>
      <c r="IB51" s="283"/>
      <c r="IC51" s="945"/>
      <c r="ID51" s="869"/>
      <c r="IE51" s="283"/>
      <c r="IF51" s="283"/>
      <c r="IG51" s="283"/>
      <c r="IH51" s="945"/>
      <c r="II51" s="922"/>
      <c r="IJ51" s="283"/>
      <c r="IK51" s="283"/>
      <c r="IL51" s="283"/>
      <c r="IM51" s="945"/>
      <c r="IN51" s="876"/>
      <c r="IO51" s="866"/>
      <c r="IQ51" s="1314"/>
      <c r="IR51" s="283"/>
      <c r="IS51" s="302"/>
      <c r="IT51" s="283"/>
      <c r="IU51" s="283"/>
      <c r="IV51" s="945"/>
      <c r="IW51" s="869"/>
      <c r="IX51" s="283"/>
      <c r="IY51" s="283"/>
      <c r="IZ51" s="283"/>
      <c r="JA51" s="945"/>
      <c r="JB51" s="922"/>
      <c r="JC51" s="283"/>
      <c r="JD51" s="283"/>
      <c r="JE51" s="283"/>
      <c r="JF51" s="945"/>
      <c r="JG51" s="1314"/>
      <c r="JH51" s="866"/>
    </row>
    <row r="52" spans="1:268" hidden="1">
      <c r="A52" s="400"/>
      <c r="B52" s="302"/>
      <c r="C52" s="302"/>
      <c r="D52" s="302"/>
      <c r="E52" s="283"/>
      <c r="F52" s="945"/>
      <c r="G52" s="869"/>
      <c r="H52" s="302"/>
      <c r="I52" s="302"/>
      <c r="J52" s="283"/>
      <c r="K52" s="945"/>
      <c r="L52" s="922"/>
      <c r="M52" s="302"/>
      <c r="N52" s="302"/>
      <c r="O52" s="283"/>
      <c r="P52" s="945"/>
      <c r="Q52" s="400"/>
      <c r="R52" s="866"/>
      <c r="U52" s="1309"/>
      <c r="V52" s="302"/>
      <c r="W52" s="302"/>
      <c r="X52" s="302"/>
      <c r="Y52" s="283"/>
      <c r="Z52" s="945"/>
      <c r="AA52" s="869"/>
      <c r="AB52" s="302"/>
      <c r="AC52" s="302"/>
      <c r="AD52" s="283"/>
      <c r="AE52" s="945"/>
      <c r="AF52" s="922"/>
      <c r="AG52" s="302"/>
      <c r="AH52" s="302"/>
      <c r="AI52" s="283"/>
      <c r="AJ52" s="945"/>
      <c r="AK52" s="1309"/>
      <c r="AL52" s="866"/>
      <c r="AN52" s="876"/>
      <c r="AO52" s="302"/>
      <c r="AP52" s="302"/>
      <c r="AQ52" s="302"/>
      <c r="AR52" s="283"/>
      <c r="AS52" s="945"/>
      <c r="AT52" s="869"/>
      <c r="AU52" s="302"/>
      <c r="AV52" s="302"/>
      <c r="AW52" s="283"/>
      <c r="AX52" s="945"/>
      <c r="AY52" s="922"/>
      <c r="AZ52" s="302"/>
      <c r="BA52" s="302"/>
      <c r="BB52" s="283"/>
      <c r="BC52" s="945"/>
      <c r="BD52" s="876"/>
      <c r="BE52" s="866"/>
      <c r="BH52" s="400"/>
      <c r="BI52" s="302"/>
      <c r="BJ52" s="302"/>
      <c r="BK52" s="302"/>
      <c r="BL52" s="283"/>
      <c r="BM52" s="945"/>
      <c r="BN52" s="869"/>
      <c r="BO52" s="302"/>
      <c r="BP52" s="302"/>
      <c r="BQ52" s="283"/>
      <c r="BR52" s="945"/>
      <c r="BS52" s="922"/>
      <c r="BT52" s="302"/>
      <c r="BU52" s="302"/>
      <c r="BV52" s="283"/>
      <c r="BW52" s="945"/>
      <c r="BX52" s="400"/>
      <c r="BY52" s="866"/>
      <c r="CB52" s="876"/>
      <c r="CC52" s="302"/>
      <c r="CD52" s="302"/>
      <c r="CE52" s="302"/>
      <c r="CF52" s="283"/>
      <c r="CG52" s="945"/>
      <c r="CH52" s="869"/>
      <c r="CI52" s="302"/>
      <c r="CJ52" s="302"/>
      <c r="CK52" s="283"/>
      <c r="CL52" s="945"/>
      <c r="CM52" s="922"/>
      <c r="CN52" s="302"/>
      <c r="CO52" s="302"/>
      <c r="CP52" s="283"/>
      <c r="CQ52" s="945"/>
      <c r="CR52" s="876"/>
      <c r="CS52" s="866"/>
      <c r="CU52" s="400"/>
      <c r="CV52" s="302"/>
      <c r="CW52" s="302"/>
      <c r="CX52" s="302"/>
      <c r="CY52" s="283"/>
      <c r="CZ52" s="945"/>
      <c r="DA52" s="869"/>
      <c r="DB52" s="302"/>
      <c r="DC52" s="302"/>
      <c r="DD52" s="283"/>
      <c r="DE52" s="945"/>
      <c r="DF52" s="922"/>
      <c r="DG52" s="302"/>
      <c r="DH52" s="302"/>
      <c r="DI52" s="283"/>
      <c r="DJ52" s="945"/>
      <c r="DK52" s="400"/>
      <c r="DL52" s="866"/>
      <c r="DN52" s="876"/>
      <c r="DO52" s="302"/>
      <c r="DP52" s="302"/>
      <c r="DQ52" s="302"/>
      <c r="DR52" s="283"/>
      <c r="DS52" s="945"/>
      <c r="DT52" s="869"/>
      <c r="DU52" s="302"/>
      <c r="DV52" s="302"/>
      <c r="DW52" s="283"/>
      <c r="DX52" s="945"/>
      <c r="DY52" s="922"/>
      <c r="DZ52" s="302"/>
      <c r="EA52" s="302"/>
      <c r="EB52" s="283"/>
      <c r="EC52" s="945"/>
      <c r="ED52" s="876"/>
      <c r="EE52" s="866"/>
      <c r="EG52" s="400"/>
      <c r="EH52" s="302"/>
      <c r="EI52" s="302"/>
      <c r="EJ52" s="302"/>
      <c r="EK52" s="283"/>
      <c r="EL52" s="945"/>
      <c r="EM52" s="869"/>
      <c r="EN52" s="302"/>
      <c r="EO52" s="302"/>
      <c r="EP52" s="283"/>
      <c r="EQ52" s="945"/>
      <c r="ER52" s="922"/>
      <c r="ES52" s="302"/>
      <c r="ET52" s="302"/>
      <c r="EU52" s="283"/>
      <c r="EV52" s="945"/>
      <c r="EW52" s="400"/>
      <c r="EX52" s="866"/>
      <c r="EZ52" s="876"/>
      <c r="FA52" s="302"/>
      <c r="FB52" s="302"/>
      <c r="FC52" s="302"/>
      <c r="FD52" s="283"/>
      <c r="FE52" s="945"/>
      <c r="FF52" s="869"/>
      <c r="FG52" s="302"/>
      <c r="FH52" s="302"/>
      <c r="FI52" s="283"/>
      <c r="FJ52" s="945"/>
      <c r="FK52" s="922"/>
      <c r="FL52" s="302"/>
      <c r="FM52" s="302"/>
      <c r="FN52" s="283"/>
      <c r="FO52" s="945"/>
      <c r="FP52" s="876"/>
      <c r="FQ52" s="866"/>
      <c r="FS52" s="400"/>
      <c r="FT52" s="302"/>
      <c r="FU52" s="302"/>
      <c r="FV52" s="302"/>
      <c r="FW52" s="283"/>
      <c r="FX52" s="945"/>
      <c r="FY52" s="869"/>
      <c r="FZ52" s="302"/>
      <c r="GA52" s="302"/>
      <c r="GB52" s="283"/>
      <c r="GC52" s="945"/>
      <c r="GD52" s="922"/>
      <c r="GE52" s="302"/>
      <c r="GF52" s="302"/>
      <c r="GG52" s="283"/>
      <c r="GH52" s="945"/>
      <c r="GI52" s="400"/>
      <c r="GJ52" s="866"/>
      <c r="GL52" s="876"/>
      <c r="GM52" s="302"/>
      <c r="GN52" s="302"/>
      <c r="GO52" s="302"/>
      <c r="GP52" s="283"/>
      <c r="GQ52" s="945"/>
      <c r="GR52" s="869"/>
      <c r="GS52" s="302"/>
      <c r="GT52" s="302"/>
      <c r="GU52" s="283"/>
      <c r="GV52" s="945"/>
      <c r="GW52" s="922"/>
      <c r="GX52" s="302"/>
      <c r="GY52" s="302"/>
      <c r="GZ52" s="283"/>
      <c r="HA52" s="945"/>
      <c r="HB52" s="876"/>
      <c r="HC52" s="866"/>
      <c r="HE52" s="400"/>
      <c r="HF52" s="302"/>
      <c r="HG52" s="302"/>
      <c r="HH52" s="302"/>
      <c r="HI52" s="283"/>
      <c r="HJ52" s="945"/>
      <c r="HK52" s="869"/>
      <c r="HL52" s="302"/>
      <c r="HM52" s="302"/>
      <c r="HN52" s="283"/>
      <c r="HO52" s="945"/>
      <c r="HP52" s="922"/>
      <c r="HQ52" s="302"/>
      <c r="HR52" s="302"/>
      <c r="HS52" s="283"/>
      <c r="HT52" s="945"/>
      <c r="HU52" s="400"/>
      <c r="HV52" s="866"/>
      <c r="HX52" s="876"/>
      <c r="HY52" s="302"/>
      <c r="HZ52" s="302"/>
      <c r="IA52" s="302"/>
      <c r="IB52" s="283"/>
      <c r="IC52" s="945"/>
      <c r="ID52" s="869"/>
      <c r="IE52" s="302"/>
      <c r="IF52" s="302"/>
      <c r="IG52" s="283"/>
      <c r="IH52" s="945"/>
      <c r="II52" s="922"/>
      <c r="IJ52" s="302"/>
      <c r="IK52" s="302"/>
      <c r="IL52" s="283"/>
      <c r="IM52" s="945"/>
      <c r="IN52" s="876"/>
      <c r="IO52" s="866"/>
      <c r="IQ52" s="1314"/>
      <c r="IR52" s="302"/>
      <c r="IS52" s="302"/>
      <c r="IT52" s="302"/>
      <c r="IU52" s="283"/>
      <c r="IV52" s="945"/>
      <c r="IW52" s="869"/>
      <c r="IX52" s="302"/>
      <c r="IY52" s="302"/>
      <c r="IZ52" s="283"/>
      <c r="JA52" s="945"/>
      <c r="JB52" s="922"/>
      <c r="JC52" s="302"/>
      <c r="JD52" s="302"/>
      <c r="JE52" s="283"/>
      <c r="JF52" s="945"/>
      <c r="JG52" s="1314"/>
      <c r="JH52" s="866"/>
    </row>
    <row r="53" spans="1:268" hidden="1">
      <c r="A53" s="400"/>
      <c r="B53" s="283"/>
      <c r="C53" s="302"/>
      <c r="D53" s="283"/>
      <c r="E53" s="283"/>
      <c r="F53" s="945"/>
      <c r="G53" s="869"/>
      <c r="H53" s="283"/>
      <c r="I53" s="283"/>
      <c r="J53" s="283"/>
      <c r="K53" s="945"/>
      <c r="L53" s="922"/>
      <c r="M53" s="283"/>
      <c r="N53" s="283"/>
      <c r="O53" s="283"/>
      <c r="P53" s="945"/>
      <c r="Q53" s="400"/>
      <c r="R53" s="866"/>
      <c r="U53" s="1309"/>
      <c r="V53" s="283"/>
      <c r="W53" s="302"/>
      <c r="X53" s="283"/>
      <c r="Y53" s="283"/>
      <c r="Z53" s="945"/>
      <c r="AA53" s="869"/>
      <c r="AB53" s="283"/>
      <c r="AC53" s="283"/>
      <c r="AD53" s="283"/>
      <c r="AE53" s="945"/>
      <c r="AF53" s="922"/>
      <c r="AG53" s="283"/>
      <c r="AH53" s="283"/>
      <c r="AI53" s="283"/>
      <c r="AJ53" s="945"/>
      <c r="AK53" s="1309"/>
      <c r="AL53" s="866"/>
      <c r="AN53" s="876"/>
      <c r="AO53" s="283"/>
      <c r="AP53" s="302"/>
      <c r="AQ53" s="283"/>
      <c r="AR53" s="283"/>
      <c r="AS53" s="945"/>
      <c r="AT53" s="869"/>
      <c r="AU53" s="283"/>
      <c r="AV53" s="283"/>
      <c r="AW53" s="283"/>
      <c r="AX53" s="945"/>
      <c r="AY53" s="922"/>
      <c r="AZ53" s="283"/>
      <c r="BA53" s="283"/>
      <c r="BB53" s="283"/>
      <c r="BC53" s="945"/>
      <c r="BD53" s="876"/>
      <c r="BE53" s="866"/>
      <c r="BH53" s="400"/>
      <c r="BI53" s="283"/>
      <c r="BJ53" s="302"/>
      <c r="BK53" s="283"/>
      <c r="BL53" s="283"/>
      <c r="BM53" s="945"/>
      <c r="BN53" s="869"/>
      <c r="BO53" s="283"/>
      <c r="BP53" s="283"/>
      <c r="BQ53" s="283"/>
      <c r="BR53" s="945"/>
      <c r="BS53" s="922"/>
      <c r="BT53" s="283"/>
      <c r="BU53" s="283"/>
      <c r="BV53" s="283"/>
      <c r="BW53" s="945"/>
      <c r="BX53" s="400"/>
      <c r="BY53" s="866"/>
      <c r="CB53" s="876"/>
      <c r="CC53" s="283"/>
      <c r="CD53" s="302"/>
      <c r="CE53" s="283"/>
      <c r="CF53" s="283"/>
      <c r="CG53" s="945"/>
      <c r="CH53" s="869"/>
      <c r="CI53" s="283"/>
      <c r="CJ53" s="283"/>
      <c r="CK53" s="283"/>
      <c r="CL53" s="945"/>
      <c r="CM53" s="922"/>
      <c r="CN53" s="283"/>
      <c r="CO53" s="283"/>
      <c r="CP53" s="283"/>
      <c r="CQ53" s="945"/>
      <c r="CR53" s="876"/>
      <c r="CS53" s="866"/>
      <c r="CU53" s="400"/>
      <c r="CV53" s="283"/>
      <c r="CW53" s="302"/>
      <c r="CX53" s="283"/>
      <c r="CY53" s="283"/>
      <c r="CZ53" s="945"/>
      <c r="DA53" s="869"/>
      <c r="DB53" s="283"/>
      <c r="DC53" s="283"/>
      <c r="DD53" s="283"/>
      <c r="DE53" s="945"/>
      <c r="DF53" s="922"/>
      <c r="DG53" s="283"/>
      <c r="DH53" s="283"/>
      <c r="DI53" s="283"/>
      <c r="DJ53" s="945"/>
      <c r="DK53" s="400"/>
      <c r="DL53" s="866"/>
      <c r="DN53" s="876"/>
      <c r="DO53" s="283"/>
      <c r="DP53" s="302"/>
      <c r="DQ53" s="283"/>
      <c r="DR53" s="283"/>
      <c r="DS53" s="945"/>
      <c r="DT53" s="869"/>
      <c r="DU53" s="283"/>
      <c r="DV53" s="283"/>
      <c r="DW53" s="283"/>
      <c r="DX53" s="945"/>
      <c r="DY53" s="922"/>
      <c r="DZ53" s="283"/>
      <c r="EA53" s="283"/>
      <c r="EB53" s="283"/>
      <c r="EC53" s="945"/>
      <c r="ED53" s="876"/>
      <c r="EE53" s="866"/>
      <c r="EG53" s="400"/>
      <c r="EH53" s="283"/>
      <c r="EI53" s="302"/>
      <c r="EJ53" s="283"/>
      <c r="EK53" s="283"/>
      <c r="EL53" s="945"/>
      <c r="EM53" s="869"/>
      <c r="EN53" s="283"/>
      <c r="EO53" s="283"/>
      <c r="EP53" s="283"/>
      <c r="EQ53" s="945"/>
      <c r="ER53" s="922"/>
      <c r="ES53" s="283"/>
      <c r="ET53" s="283"/>
      <c r="EU53" s="283"/>
      <c r="EV53" s="945"/>
      <c r="EW53" s="400"/>
      <c r="EX53" s="866"/>
      <c r="EZ53" s="876"/>
      <c r="FA53" s="283"/>
      <c r="FB53" s="302"/>
      <c r="FC53" s="283"/>
      <c r="FD53" s="283"/>
      <c r="FE53" s="945"/>
      <c r="FF53" s="869"/>
      <c r="FG53" s="283"/>
      <c r="FH53" s="283"/>
      <c r="FI53" s="283"/>
      <c r="FJ53" s="945"/>
      <c r="FK53" s="922"/>
      <c r="FL53" s="283"/>
      <c r="FM53" s="283"/>
      <c r="FN53" s="283"/>
      <c r="FO53" s="945"/>
      <c r="FP53" s="876"/>
      <c r="FQ53" s="866"/>
      <c r="FS53" s="400"/>
      <c r="FT53" s="283"/>
      <c r="FU53" s="302"/>
      <c r="FV53" s="283"/>
      <c r="FW53" s="283"/>
      <c r="FX53" s="945"/>
      <c r="FY53" s="869"/>
      <c r="FZ53" s="283"/>
      <c r="GA53" s="283"/>
      <c r="GB53" s="283"/>
      <c r="GC53" s="945"/>
      <c r="GD53" s="922"/>
      <c r="GE53" s="283"/>
      <c r="GF53" s="283"/>
      <c r="GG53" s="283"/>
      <c r="GH53" s="945"/>
      <c r="GI53" s="400"/>
      <c r="GJ53" s="866"/>
      <c r="GL53" s="876"/>
      <c r="GM53" s="283"/>
      <c r="GN53" s="302"/>
      <c r="GO53" s="283"/>
      <c r="GP53" s="283"/>
      <c r="GQ53" s="945"/>
      <c r="GR53" s="869"/>
      <c r="GS53" s="283"/>
      <c r="GT53" s="283"/>
      <c r="GU53" s="283"/>
      <c r="GV53" s="945"/>
      <c r="GW53" s="922"/>
      <c r="GX53" s="283"/>
      <c r="GY53" s="283"/>
      <c r="GZ53" s="283"/>
      <c r="HA53" s="945"/>
      <c r="HB53" s="876"/>
      <c r="HC53" s="866"/>
      <c r="HE53" s="400"/>
      <c r="HF53" s="283"/>
      <c r="HG53" s="302"/>
      <c r="HH53" s="283"/>
      <c r="HI53" s="283"/>
      <c r="HJ53" s="945"/>
      <c r="HK53" s="869"/>
      <c r="HL53" s="283"/>
      <c r="HM53" s="283"/>
      <c r="HN53" s="283"/>
      <c r="HO53" s="945"/>
      <c r="HP53" s="922"/>
      <c r="HQ53" s="283"/>
      <c r="HR53" s="283"/>
      <c r="HS53" s="283"/>
      <c r="HT53" s="945"/>
      <c r="HU53" s="400"/>
      <c r="HV53" s="866"/>
      <c r="HX53" s="876"/>
      <c r="HY53" s="283"/>
      <c r="HZ53" s="302"/>
      <c r="IA53" s="283"/>
      <c r="IB53" s="283"/>
      <c r="IC53" s="945"/>
      <c r="ID53" s="869"/>
      <c r="IE53" s="283"/>
      <c r="IF53" s="283"/>
      <c r="IG53" s="283"/>
      <c r="IH53" s="945"/>
      <c r="II53" s="922"/>
      <c r="IJ53" s="283"/>
      <c r="IK53" s="283"/>
      <c r="IL53" s="283"/>
      <c r="IM53" s="945"/>
      <c r="IN53" s="876"/>
      <c r="IO53" s="866"/>
      <c r="IQ53" s="1314"/>
      <c r="IR53" s="283"/>
      <c r="IS53" s="302"/>
      <c r="IT53" s="283"/>
      <c r="IU53" s="283"/>
      <c r="IV53" s="945"/>
      <c r="IW53" s="869"/>
      <c r="IX53" s="283"/>
      <c r="IY53" s="283"/>
      <c r="IZ53" s="283"/>
      <c r="JA53" s="945"/>
      <c r="JB53" s="922"/>
      <c r="JC53" s="283"/>
      <c r="JD53" s="283"/>
      <c r="JE53" s="283"/>
      <c r="JF53" s="945"/>
      <c r="JG53" s="1314"/>
      <c r="JH53" s="866"/>
    </row>
    <row r="54" spans="1:268" ht="15.75" hidden="1">
      <c r="A54" s="400"/>
      <c r="B54" s="1021"/>
      <c r="C54" s="1022"/>
      <c r="D54" s="1023"/>
      <c r="E54" s="1024"/>
      <c r="F54" s="931"/>
      <c r="G54" s="869"/>
      <c r="H54" s="1023"/>
      <c r="I54" s="1023"/>
      <c r="J54" s="1024"/>
      <c r="K54" s="931"/>
      <c r="L54" s="922"/>
      <c r="M54" s="1023"/>
      <c r="N54" s="1023"/>
      <c r="O54" s="1024"/>
      <c r="P54" s="931"/>
      <c r="Q54" s="400"/>
      <c r="R54" s="866"/>
      <c r="U54" s="1309"/>
      <c r="V54" s="1021"/>
      <c r="W54" s="1022"/>
      <c r="X54" s="1023"/>
      <c r="Y54" s="1024"/>
      <c r="Z54" s="931"/>
      <c r="AA54" s="869"/>
      <c r="AB54" s="1023"/>
      <c r="AC54" s="1023"/>
      <c r="AD54" s="1024"/>
      <c r="AE54" s="931"/>
      <c r="AF54" s="922"/>
      <c r="AG54" s="1023"/>
      <c r="AH54" s="1023"/>
      <c r="AI54" s="1024"/>
      <c r="AJ54" s="931"/>
      <c r="AK54" s="1309"/>
      <c r="AL54" s="866"/>
      <c r="AN54" s="876"/>
      <c r="AO54" s="1021"/>
      <c r="AP54" s="1022"/>
      <c r="AQ54" s="1023"/>
      <c r="AR54" s="1024"/>
      <c r="AS54" s="931"/>
      <c r="AT54" s="869"/>
      <c r="AU54" s="1023"/>
      <c r="AV54" s="1023"/>
      <c r="AW54" s="1024"/>
      <c r="AX54" s="931"/>
      <c r="AY54" s="922"/>
      <c r="AZ54" s="1023"/>
      <c r="BA54" s="1023"/>
      <c r="BB54" s="1024"/>
      <c r="BC54" s="931"/>
      <c r="BD54" s="876"/>
      <c r="BE54" s="866"/>
      <c r="BH54" s="400"/>
      <c r="BI54" s="1021"/>
      <c r="BJ54" s="1022"/>
      <c r="BK54" s="1023"/>
      <c r="BL54" s="1024"/>
      <c r="BM54" s="931"/>
      <c r="BN54" s="869"/>
      <c r="BO54" s="1023"/>
      <c r="BP54" s="1023"/>
      <c r="BQ54" s="1024"/>
      <c r="BR54" s="931"/>
      <c r="BS54" s="922"/>
      <c r="BT54" s="1023"/>
      <c r="BU54" s="1023"/>
      <c r="BV54" s="1024"/>
      <c r="BW54" s="931"/>
      <c r="BX54" s="400"/>
      <c r="BY54" s="866"/>
      <c r="CB54" s="876"/>
      <c r="CC54" s="1021"/>
      <c r="CD54" s="1022"/>
      <c r="CE54" s="1023"/>
      <c r="CF54" s="1024"/>
      <c r="CG54" s="931"/>
      <c r="CH54" s="869"/>
      <c r="CI54" s="1023"/>
      <c r="CJ54" s="1023"/>
      <c r="CK54" s="1024"/>
      <c r="CL54" s="931"/>
      <c r="CM54" s="922"/>
      <c r="CN54" s="1023"/>
      <c r="CO54" s="1023"/>
      <c r="CP54" s="1024"/>
      <c r="CQ54" s="931"/>
      <c r="CR54" s="876"/>
      <c r="CS54" s="866"/>
      <c r="CU54" s="400"/>
      <c r="CV54" s="1021"/>
      <c r="CW54" s="1022"/>
      <c r="CX54" s="1023"/>
      <c r="CY54" s="1024"/>
      <c r="CZ54" s="931"/>
      <c r="DA54" s="869"/>
      <c r="DB54" s="1023"/>
      <c r="DC54" s="1023"/>
      <c r="DD54" s="1024"/>
      <c r="DE54" s="931"/>
      <c r="DF54" s="922"/>
      <c r="DG54" s="1023"/>
      <c r="DH54" s="1023"/>
      <c r="DI54" s="1024"/>
      <c r="DJ54" s="931"/>
      <c r="DK54" s="400"/>
      <c r="DL54" s="866"/>
      <c r="DN54" s="876"/>
      <c r="DO54" s="1021"/>
      <c r="DP54" s="1022"/>
      <c r="DQ54" s="1023"/>
      <c r="DR54" s="1024"/>
      <c r="DS54" s="931"/>
      <c r="DT54" s="869"/>
      <c r="DU54" s="1023"/>
      <c r="DV54" s="1023"/>
      <c r="DW54" s="1024"/>
      <c r="DX54" s="931"/>
      <c r="DY54" s="922"/>
      <c r="DZ54" s="1023"/>
      <c r="EA54" s="1023"/>
      <c r="EB54" s="1024"/>
      <c r="EC54" s="931"/>
      <c r="ED54" s="876"/>
      <c r="EE54" s="866"/>
      <c r="EG54" s="400"/>
      <c r="EH54" s="1021"/>
      <c r="EI54" s="1022"/>
      <c r="EJ54" s="1023"/>
      <c r="EK54" s="1024"/>
      <c r="EL54" s="931"/>
      <c r="EM54" s="869"/>
      <c r="EN54" s="1023"/>
      <c r="EO54" s="1023"/>
      <c r="EP54" s="1024"/>
      <c r="EQ54" s="931"/>
      <c r="ER54" s="922"/>
      <c r="ES54" s="1023"/>
      <c r="ET54" s="1023"/>
      <c r="EU54" s="1024"/>
      <c r="EV54" s="931"/>
      <c r="EW54" s="400"/>
      <c r="EX54" s="866"/>
      <c r="EZ54" s="876"/>
      <c r="FA54" s="1021"/>
      <c r="FB54" s="1022"/>
      <c r="FC54" s="1023"/>
      <c r="FD54" s="1024"/>
      <c r="FE54" s="931"/>
      <c r="FF54" s="869"/>
      <c r="FG54" s="1023"/>
      <c r="FH54" s="1023"/>
      <c r="FI54" s="1024"/>
      <c r="FJ54" s="931"/>
      <c r="FK54" s="922"/>
      <c r="FL54" s="1023"/>
      <c r="FM54" s="1023"/>
      <c r="FN54" s="1024"/>
      <c r="FO54" s="931"/>
      <c r="FP54" s="876"/>
      <c r="FQ54" s="866"/>
      <c r="FS54" s="400"/>
      <c r="FT54" s="1021"/>
      <c r="FU54" s="1022"/>
      <c r="FV54" s="1023"/>
      <c r="FW54" s="1024"/>
      <c r="FX54" s="931"/>
      <c r="FY54" s="869"/>
      <c r="FZ54" s="1023"/>
      <c r="GA54" s="1023"/>
      <c r="GB54" s="1024"/>
      <c r="GC54" s="931"/>
      <c r="GD54" s="922"/>
      <c r="GE54" s="1023"/>
      <c r="GF54" s="1023"/>
      <c r="GG54" s="1024"/>
      <c r="GH54" s="931"/>
      <c r="GI54" s="400"/>
      <c r="GJ54" s="866"/>
      <c r="GL54" s="876"/>
      <c r="GM54" s="1021"/>
      <c r="GN54" s="1022"/>
      <c r="GO54" s="1023"/>
      <c r="GP54" s="1024"/>
      <c r="GQ54" s="931"/>
      <c r="GR54" s="869"/>
      <c r="GS54" s="1023"/>
      <c r="GT54" s="1023"/>
      <c r="GU54" s="1024"/>
      <c r="GV54" s="931"/>
      <c r="GW54" s="922"/>
      <c r="GX54" s="1023"/>
      <c r="GY54" s="1023"/>
      <c r="GZ54" s="1024"/>
      <c r="HA54" s="931"/>
      <c r="HB54" s="876"/>
      <c r="HC54" s="866"/>
      <c r="HE54" s="400"/>
      <c r="HF54" s="1021"/>
      <c r="HG54" s="1022"/>
      <c r="HH54" s="1023"/>
      <c r="HI54" s="1024"/>
      <c r="HJ54" s="931"/>
      <c r="HK54" s="869"/>
      <c r="HL54" s="1023"/>
      <c r="HM54" s="1023"/>
      <c r="HN54" s="1024"/>
      <c r="HO54" s="931"/>
      <c r="HP54" s="922"/>
      <c r="HQ54" s="1023"/>
      <c r="HR54" s="1023"/>
      <c r="HS54" s="1024"/>
      <c r="HT54" s="931"/>
      <c r="HU54" s="400"/>
      <c r="HV54" s="866"/>
      <c r="HX54" s="876"/>
      <c r="HY54" s="1021"/>
      <c r="HZ54" s="1022"/>
      <c r="IA54" s="1023"/>
      <c r="IB54" s="1024"/>
      <c r="IC54" s="931"/>
      <c r="ID54" s="869"/>
      <c r="IE54" s="1023"/>
      <c r="IF54" s="1023"/>
      <c r="IG54" s="1024"/>
      <c r="IH54" s="931"/>
      <c r="II54" s="922"/>
      <c r="IJ54" s="1023"/>
      <c r="IK54" s="1023"/>
      <c r="IL54" s="1024"/>
      <c r="IM54" s="931"/>
      <c r="IN54" s="876"/>
      <c r="IO54" s="866"/>
      <c r="IQ54" s="1314"/>
      <c r="IR54" s="1021"/>
      <c r="IS54" s="1022"/>
      <c r="IT54" s="1023"/>
      <c r="IU54" s="1024"/>
      <c r="IV54" s="931"/>
      <c r="IW54" s="869"/>
      <c r="IX54" s="1023"/>
      <c r="IY54" s="1023"/>
      <c r="IZ54" s="1024"/>
      <c r="JA54" s="931"/>
      <c r="JB54" s="922"/>
      <c r="JC54" s="1023"/>
      <c r="JD54" s="1023"/>
      <c r="JE54" s="1024"/>
      <c r="JF54" s="931"/>
      <c r="JG54" s="1314"/>
      <c r="JH54" s="866"/>
    </row>
    <row r="55" spans="1:268" hidden="1">
      <c r="A55" s="400"/>
      <c r="B55" s="283"/>
      <c r="C55" s="302"/>
      <c r="D55" s="283"/>
      <c r="E55" s="283"/>
      <c r="F55" s="945"/>
      <c r="G55" s="869"/>
      <c r="H55" s="283"/>
      <c r="I55" s="283"/>
      <c r="J55" s="283"/>
      <c r="K55" s="945"/>
      <c r="L55" s="922"/>
      <c r="M55" s="283"/>
      <c r="N55" s="283"/>
      <c r="O55" s="283"/>
      <c r="P55" s="945"/>
      <c r="Q55" s="400"/>
      <c r="R55" s="866"/>
      <c r="U55" s="1309"/>
      <c r="V55" s="283"/>
      <c r="W55" s="302"/>
      <c r="X55" s="283"/>
      <c r="Y55" s="283"/>
      <c r="Z55" s="945"/>
      <c r="AA55" s="869"/>
      <c r="AB55" s="283"/>
      <c r="AC55" s="283"/>
      <c r="AD55" s="283"/>
      <c r="AE55" s="945"/>
      <c r="AF55" s="922"/>
      <c r="AG55" s="283"/>
      <c r="AH55" s="283"/>
      <c r="AI55" s="283"/>
      <c r="AJ55" s="945"/>
      <c r="AK55" s="1309"/>
      <c r="AL55" s="866"/>
      <c r="AN55" s="876"/>
      <c r="AO55" s="283"/>
      <c r="AP55" s="302"/>
      <c r="AQ55" s="283"/>
      <c r="AR55" s="283"/>
      <c r="AS55" s="945"/>
      <c r="AT55" s="869"/>
      <c r="AU55" s="283"/>
      <c r="AV55" s="283"/>
      <c r="AW55" s="283"/>
      <c r="AX55" s="945"/>
      <c r="AY55" s="922"/>
      <c r="AZ55" s="283"/>
      <c r="BA55" s="283"/>
      <c r="BB55" s="283"/>
      <c r="BC55" s="945"/>
      <c r="BD55" s="876"/>
      <c r="BE55" s="866"/>
      <c r="BH55" s="400"/>
      <c r="BI55" s="283"/>
      <c r="BJ55" s="302"/>
      <c r="BK55" s="283"/>
      <c r="BL55" s="283"/>
      <c r="BM55" s="945"/>
      <c r="BN55" s="869"/>
      <c r="BO55" s="283"/>
      <c r="BP55" s="283"/>
      <c r="BQ55" s="283"/>
      <c r="BR55" s="945"/>
      <c r="BS55" s="922"/>
      <c r="BT55" s="283"/>
      <c r="BU55" s="283"/>
      <c r="BV55" s="283"/>
      <c r="BW55" s="945"/>
      <c r="BX55" s="400"/>
      <c r="BY55" s="866"/>
      <c r="CB55" s="876"/>
      <c r="CC55" s="283"/>
      <c r="CD55" s="302"/>
      <c r="CE55" s="283"/>
      <c r="CF55" s="283"/>
      <c r="CG55" s="945"/>
      <c r="CH55" s="869"/>
      <c r="CI55" s="283"/>
      <c r="CJ55" s="283"/>
      <c r="CK55" s="283"/>
      <c r="CL55" s="945"/>
      <c r="CM55" s="922"/>
      <c r="CN55" s="283"/>
      <c r="CO55" s="283"/>
      <c r="CP55" s="283"/>
      <c r="CQ55" s="945"/>
      <c r="CR55" s="876"/>
      <c r="CS55" s="866"/>
      <c r="CU55" s="400"/>
      <c r="CV55" s="283"/>
      <c r="CW55" s="302"/>
      <c r="CX55" s="283"/>
      <c r="CY55" s="283"/>
      <c r="CZ55" s="945"/>
      <c r="DA55" s="869"/>
      <c r="DB55" s="283"/>
      <c r="DC55" s="283"/>
      <c r="DD55" s="283"/>
      <c r="DE55" s="945"/>
      <c r="DF55" s="922"/>
      <c r="DG55" s="283"/>
      <c r="DH55" s="283"/>
      <c r="DI55" s="283"/>
      <c r="DJ55" s="945"/>
      <c r="DK55" s="400"/>
      <c r="DL55" s="866"/>
      <c r="DN55" s="876"/>
      <c r="DO55" s="283"/>
      <c r="DP55" s="302"/>
      <c r="DQ55" s="283"/>
      <c r="DR55" s="283"/>
      <c r="DS55" s="945"/>
      <c r="DT55" s="869"/>
      <c r="DU55" s="283"/>
      <c r="DV55" s="283"/>
      <c r="DW55" s="283"/>
      <c r="DX55" s="945"/>
      <c r="DY55" s="922"/>
      <c r="DZ55" s="283"/>
      <c r="EA55" s="283"/>
      <c r="EB55" s="283"/>
      <c r="EC55" s="945"/>
      <c r="ED55" s="876"/>
      <c r="EE55" s="866"/>
      <c r="EG55" s="400"/>
      <c r="EH55" s="283"/>
      <c r="EI55" s="302"/>
      <c r="EJ55" s="283"/>
      <c r="EK55" s="283"/>
      <c r="EL55" s="945"/>
      <c r="EM55" s="869"/>
      <c r="EN55" s="283"/>
      <c r="EO55" s="283"/>
      <c r="EP55" s="283"/>
      <c r="EQ55" s="945"/>
      <c r="ER55" s="922"/>
      <c r="ES55" s="283"/>
      <c r="ET55" s="283"/>
      <c r="EU55" s="283"/>
      <c r="EV55" s="945"/>
      <c r="EW55" s="400"/>
      <c r="EX55" s="866"/>
      <c r="EZ55" s="876"/>
      <c r="FA55" s="283"/>
      <c r="FB55" s="302"/>
      <c r="FC55" s="283"/>
      <c r="FD55" s="283"/>
      <c r="FE55" s="945"/>
      <c r="FF55" s="869"/>
      <c r="FG55" s="283"/>
      <c r="FH55" s="283"/>
      <c r="FI55" s="283"/>
      <c r="FJ55" s="945"/>
      <c r="FK55" s="922"/>
      <c r="FL55" s="283"/>
      <c r="FM55" s="283"/>
      <c r="FN55" s="283"/>
      <c r="FO55" s="945"/>
      <c r="FP55" s="876"/>
      <c r="FQ55" s="866"/>
      <c r="FS55" s="400"/>
      <c r="FT55" s="283"/>
      <c r="FU55" s="302"/>
      <c r="FV55" s="283"/>
      <c r="FW55" s="283"/>
      <c r="FX55" s="945"/>
      <c r="FY55" s="869"/>
      <c r="FZ55" s="283"/>
      <c r="GA55" s="283"/>
      <c r="GB55" s="283"/>
      <c r="GC55" s="945"/>
      <c r="GD55" s="922"/>
      <c r="GE55" s="283"/>
      <c r="GF55" s="283"/>
      <c r="GG55" s="283"/>
      <c r="GH55" s="945"/>
      <c r="GI55" s="400"/>
      <c r="GJ55" s="866"/>
      <c r="GL55" s="876"/>
      <c r="GM55" s="283"/>
      <c r="GN55" s="302"/>
      <c r="GO55" s="283"/>
      <c r="GP55" s="283"/>
      <c r="GQ55" s="945"/>
      <c r="GR55" s="869"/>
      <c r="GS55" s="283"/>
      <c r="GT55" s="283"/>
      <c r="GU55" s="283"/>
      <c r="GV55" s="945"/>
      <c r="GW55" s="922"/>
      <c r="GX55" s="283"/>
      <c r="GY55" s="283"/>
      <c r="GZ55" s="283"/>
      <c r="HA55" s="945"/>
      <c r="HB55" s="876"/>
      <c r="HC55" s="866"/>
      <c r="HE55" s="400"/>
      <c r="HF55" s="283"/>
      <c r="HG55" s="302"/>
      <c r="HH55" s="283"/>
      <c r="HI55" s="283"/>
      <c r="HJ55" s="945"/>
      <c r="HK55" s="869"/>
      <c r="HL55" s="283"/>
      <c r="HM55" s="283"/>
      <c r="HN55" s="283"/>
      <c r="HO55" s="945"/>
      <c r="HP55" s="922"/>
      <c r="HQ55" s="283"/>
      <c r="HR55" s="283"/>
      <c r="HS55" s="283"/>
      <c r="HT55" s="945"/>
      <c r="HU55" s="400"/>
      <c r="HV55" s="866"/>
      <c r="HX55" s="876"/>
      <c r="HY55" s="283"/>
      <c r="HZ55" s="302"/>
      <c r="IA55" s="283"/>
      <c r="IB55" s="283"/>
      <c r="IC55" s="945"/>
      <c r="ID55" s="869"/>
      <c r="IE55" s="283"/>
      <c r="IF55" s="283"/>
      <c r="IG55" s="283"/>
      <c r="IH55" s="945"/>
      <c r="II55" s="922"/>
      <c r="IJ55" s="283"/>
      <c r="IK55" s="283"/>
      <c r="IL55" s="283"/>
      <c r="IM55" s="945"/>
      <c r="IN55" s="876"/>
      <c r="IO55" s="866"/>
      <c r="IQ55" s="1314"/>
      <c r="IR55" s="283"/>
      <c r="IS55" s="302"/>
      <c r="IT55" s="283"/>
      <c r="IU55" s="283"/>
      <c r="IV55" s="945"/>
      <c r="IW55" s="869"/>
      <c r="IX55" s="283"/>
      <c r="IY55" s="283"/>
      <c r="IZ55" s="283"/>
      <c r="JA55" s="945"/>
      <c r="JB55" s="922"/>
      <c r="JC55" s="283"/>
      <c r="JD55" s="283"/>
      <c r="JE55" s="283"/>
      <c r="JF55" s="945"/>
      <c r="JG55" s="1314"/>
      <c r="JH55" s="866"/>
    </row>
    <row r="56" spans="1:268" hidden="1">
      <c r="A56" s="400"/>
      <c r="B56" s="283"/>
      <c r="C56" s="302"/>
      <c r="D56" s="283"/>
      <c r="E56" s="283"/>
      <c r="F56" s="945"/>
      <c r="G56" s="869"/>
      <c r="H56" s="283"/>
      <c r="I56" s="283"/>
      <c r="J56" s="283"/>
      <c r="K56" s="945"/>
      <c r="L56" s="922"/>
      <c r="M56" s="283"/>
      <c r="N56" s="283"/>
      <c r="O56" s="283"/>
      <c r="P56" s="945"/>
      <c r="Q56" s="400"/>
      <c r="R56" s="866"/>
      <c r="U56" s="1309"/>
      <c r="V56" s="283"/>
      <c r="W56" s="302"/>
      <c r="X56" s="283"/>
      <c r="Y56" s="283"/>
      <c r="Z56" s="945"/>
      <c r="AA56" s="869"/>
      <c r="AB56" s="283"/>
      <c r="AC56" s="283"/>
      <c r="AD56" s="283"/>
      <c r="AE56" s="945"/>
      <c r="AF56" s="922"/>
      <c r="AG56" s="283"/>
      <c r="AH56" s="283"/>
      <c r="AI56" s="283"/>
      <c r="AJ56" s="945"/>
      <c r="AK56" s="1309"/>
      <c r="AL56" s="866"/>
      <c r="AN56" s="876"/>
      <c r="AO56" s="283"/>
      <c r="AP56" s="302"/>
      <c r="AQ56" s="283"/>
      <c r="AR56" s="283"/>
      <c r="AS56" s="945"/>
      <c r="AT56" s="869"/>
      <c r="AU56" s="283"/>
      <c r="AV56" s="283"/>
      <c r="AW56" s="283"/>
      <c r="AX56" s="945"/>
      <c r="AY56" s="922"/>
      <c r="AZ56" s="283"/>
      <c r="BA56" s="283"/>
      <c r="BB56" s="283"/>
      <c r="BC56" s="945"/>
      <c r="BD56" s="876"/>
      <c r="BE56" s="866"/>
      <c r="BH56" s="400"/>
      <c r="BI56" s="283"/>
      <c r="BJ56" s="302"/>
      <c r="BK56" s="283"/>
      <c r="BL56" s="283"/>
      <c r="BM56" s="945"/>
      <c r="BN56" s="869"/>
      <c r="BO56" s="283"/>
      <c r="BP56" s="283"/>
      <c r="BQ56" s="283"/>
      <c r="BR56" s="945"/>
      <c r="BS56" s="922"/>
      <c r="BT56" s="283"/>
      <c r="BU56" s="283"/>
      <c r="BV56" s="283"/>
      <c r="BW56" s="945"/>
      <c r="BX56" s="400"/>
      <c r="BY56" s="866"/>
      <c r="CB56" s="876"/>
      <c r="CC56" s="283"/>
      <c r="CD56" s="302"/>
      <c r="CE56" s="283"/>
      <c r="CF56" s="283"/>
      <c r="CG56" s="945"/>
      <c r="CH56" s="869"/>
      <c r="CI56" s="283"/>
      <c r="CJ56" s="283"/>
      <c r="CK56" s="283"/>
      <c r="CL56" s="945"/>
      <c r="CM56" s="922"/>
      <c r="CN56" s="283"/>
      <c r="CO56" s="283"/>
      <c r="CP56" s="283"/>
      <c r="CQ56" s="945"/>
      <c r="CR56" s="876"/>
      <c r="CS56" s="866"/>
      <c r="CU56" s="400"/>
      <c r="CV56" s="283"/>
      <c r="CW56" s="302"/>
      <c r="CX56" s="283"/>
      <c r="CY56" s="283"/>
      <c r="CZ56" s="945"/>
      <c r="DA56" s="869"/>
      <c r="DB56" s="283"/>
      <c r="DC56" s="283"/>
      <c r="DD56" s="283"/>
      <c r="DE56" s="945"/>
      <c r="DF56" s="922"/>
      <c r="DG56" s="283"/>
      <c r="DH56" s="283"/>
      <c r="DI56" s="283"/>
      <c r="DJ56" s="945"/>
      <c r="DK56" s="400"/>
      <c r="DL56" s="866"/>
      <c r="DN56" s="876"/>
      <c r="DO56" s="283"/>
      <c r="DP56" s="302"/>
      <c r="DQ56" s="283"/>
      <c r="DR56" s="283"/>
      <c r="DS56" s="945"/>
      <c r="DT56" s="869"/>
      <c r="DU56" s="283"/>
      <c r="DV56" s="283"/>
      <c r="DW56" s="283"/>
      <c r="DX56" s="945"/>
      <c r="DY56" s="922"/>
      <c r="DZ56" s="283"/>
      <c r="EA56" s="283"/>
      <c r="EB56" s="283"/>
      <c r="EC56" s="945"/>
      <c r="ED56" s="876"/>
      <c r="EE56" s="866"/>
      <c r="EG56" s="400"/>
      <c r="EH56" s="283"/>
      <c r="EI56" s="302"/>
      <c r="EJ56" s="283"/>
      <c r="EK56" s="283"/>
      <c r="EL56" s="945"/>
      <c r="EM56" s="869"/>
      <c r="EN56" s="283"/>
      <c r="EO56" s="283"/>
      <c r="EP56" s="283"/>
      <c r="EQ56" s="945"/>
      <c r="ER56" s="922"/>
      <c r="ES56" s="283"/>
      <c r="ET56" s="283"/>
      <c r="EU56" s="283"/>
      <c r="EV56" s="945"/>
      <c r="EW56" s="400"/>
      <c r="EX56" s="866"/>
      <c r="EZ56" s="876"/>
      <c r="FA56" s="283"/>
      <c r="FB56" s="302"/>
      <c r="FC56" s="283"/>
      <c r="FD56" s="283"/>
      <c r="FE56" s="945"/>
      <c r="FF56" s="869"/>
      <c r="FG56" s="283"/>
      <c r="FH56" s="283"/>
      <c r="FI56" s="283"/>
      <c r="FJ56" s="945"/>
      <c r="FK56" s="922"/>
      <c r="FL56" s="283"/>
      <c r="FM56" s="283"/>
      <c r="FN56" s="283"/>
      <c r="FO56" s="945"/>
      <c r="FP56" s="876"/>
      <c r="FQ56" s="866"/>
      <c r="FS56" s="400"/>
      <c r="FT56" s="283"/>
      <c r="FU56" s="302"/>
      <c r="FV56" s="283"/>
      <c r="FW56" s="283"/>
      <c r="FX56" s="945"/>
      <c r="FY56" s="869"/>
      <c r="FZ56" s="283"/>
      <c r="GA56" s="283"/>
      <c r="GB56" s="283"/>
      <c r="GC56" s="945"/>
      <c r="GD56" s="922"/>
      <c r="GE56" s="283"/>
      <c r="GF56" s="283"/>
      <c r="GG56" s="283"/>
      <c r="GH56" s="945"/>
      <c r="GI56" s="400"/>
      <c r="GJ56" s="866"/>
      <c r="GL56" s="876"/>
      <c r="GM56" s="283"/>
      <c r="GN56" s="302"/>
      <c r="GO56" s="283"/>
      <c r="GP56" s="283"/>
      <c r="GQ56" s="945"/>
      <c r="GR56" s="869"/>
      <c r="GS56" s="283"/>
      <c r="GT56" s="283"/>
      <c r="GU56" s="283"/>
      <c r="GV56" s="945"/>
      <c r="GW56" s="922"/>
      <c r="GX56" s="283"/>
      <c r="GY56" s="283"/>
      <c r="GZ56" s="283"/>
      <c r="HA56" s="945"/>
      <c r="HB56" s="876"/>
      <c r="HC56" s="866"/>
      <c r="HE56" s="400"/>
      <c r="HF56" s="283"/>
      <c r="HG56" s="302"/>
      <c r="HH56" s="283"/>
      <c r="HI56" s="283"/>
      <c r="HJ56" s="945"/>
      <c r="HK56" s="869"/>
      <c r="HL56" s="283"/>
      <c r="HM56" s="283"/>
      <c r="HN56" s="283"/>
      <c r="HO56" s="945"/>
      <c r="HP56" s="922"/>
      <c r="HQ56" s="283"/>
      <c r="HR56" s="283"/>
      <c r="HS56" s="283"/>
      <c r="HT56" s="945"/>
      <c r="HU56" s="400"/>
      <c r="HV56" s="866"/>
      <c r="HX56" s="876"/>
      <c r="HY56" s="283"/>
      <c r="HZ56" s="302"/>
      <c r="IA56" s="283"/>
      <c r="IB56" s="283"/>
      <c r="IC56" s="945"/>
      <c r="ID56" s="869"/>
      <c r="IE56" s="283"/>
      <c r="IF56" s="283"/>
      <c r="IG56" s="283"/>
      <c r="IH56" s="945"/>
      <c r="II56" s="922"/>
      <c r="IJ56" s="283"/>
      <c r="IK56" s="283"/>
      <c r="IL56" s="283"/>
      <c r="IM56" s="945"/>
      <c r="IN56" s="876"/>
      <c r="IO56" s="866"/>
      <c r="IQ56" s="1314"/>
      <c r="IR56" s="283"/>
      <c r="IS56" s="302"/>
      <c r="IT56" s="283"/>
      <c r="IU56" s="283"/>
      <c r="IV56" s="945"/>
      <c r="IW56" s="869"/>
      <c r="IX56" s="283"/>
      <c r="IY56" s="283"/>
      <c r="IZ56" s="283"/>
      <c r="JA56" s="945"/>
      <c r="JB56" s="922"/>
      <c r="JC56" s="283"/>
      <c r="JD56" s="283"/>
      <c r="JE56" s="283"/>
      <c r="JF56" s="945"/>
      <c r="JG56" s="1314"/>
      <c r="JH56" s="866"/>
    </row>
    <row r="57" spans="1:268" hidden="1">
      <c r="A57" s="400"/>
      <c r="B57" s="283"/>
      <c r="C57" s="302"/>
      <c r="D57" s="283"/>
      <c r="E57" s="283"/>
      <c r="F57" s="945"/>
      <c r="G57" s="869"/>
      <c r="H57" s="283"/>
      <c r="I57" s="283"/>
      <c r="J57" s="283"/>
      <c r="K57" s="945"/>
      <c r="L57" s="922"/>
      <c r="M57" s="283"/>
      <c r="N57" s="283"/>
      <c r="O57" s="283"/>
      <c r="P57" s="945"/>
      <c r="Q57" s="400"/>
      <c r="R57" s="866"/>
      <c r="U57" s="1309"/>
      <c r="V57" s="283"/>
      <c r="W57" s="302"/>
      <c r="X57" s="283"/>
      <c r="Y57" s="283"/>
      <c r="Z57" s="945"/>
      <c r="AA57" s="869"/>
      <c r="AB57" s="283"/>
      <c r="AC57" s="283"/>
      <c r="AD57" s="283"/>
      <c r="AE57" s="945"/>
      <c r="AF57" s="922"/>
      <c r="AG57" s="283"/>
      <c r="AH57" s="283"/>
      <c r="AI57" s="283"/>
      <c r="AJ57" s="945"/>
      <c r="AK57" s="1309"/>
      <c r="AL57" s="866"/>
      <c r="AN57" s="876"/>
      <c r="AO57" s="283"/>
      <c r="AP57" s="302"/>
      <c r="AQ57" s="283"/>
      <c r="AR57" s="283"/>
      <c r="AS57" s="945"/>
      <c r="AT57" s="869"/>
      <c r="AU57" s="283"/>
      <c r="AV57" s="283"/>
      <c r="AW57" s="283"/>
      <c r="AX57" s="945"/>
      <c r="AY57" s="922"/>
      <c r="AZ57" s="283"/>
      <c r="BA57" s="283"/>
      <c r="BB57" s="283"/>
      <c r="BC57" s="945"/>
      <c r="BD57" s="876"/>
      <c r="BE57" s="866"/>
      <c r="BH57" s="400"/>
      <c r="BI57" s="283"/>
      <c r="BJ57" s="302"/>
      <c r="BK57" s="283"/>
      <c r="BL57" s="283"/>
      <c r="BM57" s="945"/>
      <c r="BN57" s="869"/>
      <c r="BO57" s="283"/>
      <c r="BP57" s="283"/>
      <c r="BQ57" s="283"/>
      <c r="BR57" s="945"/>
      <c r="BS57" s="922"/>
      <c r="BT57" s="283"/>
      <c r="BU57" s="283"/>
      <c r="BV57" s="283"/>
      <c r="BW57" s="945"/>
      <c r="BX57" s="400"/>
      <c r="BY57" s="866"/>
      <c r="CB57" s="876"/>
      <c r="CC57" s="283"/>
      <c r="CD57" s="302"/>
      <c r="CE57" s="283"/>
      <c r="CF57" s="283"/>
      <c r="CG57" s="945"/>
      <c r="CH57" s="869"/>
      <c r="CI57" s="283"/>
      <c r="CJ57" s="283"/>
      <c r="CK57" s="283"/>
      <c r="CL57" s="945"/>
      <c r="CM57" s="922"/>
      <c r="CN57" s="283"/>
      <c r="CO57" s="283"/>
      <c r="CP57" s="283"/>
      <c r="CQ57" s="945"/>
      <c r="CR57" s="876"/>
      <c r="CS57" s="866"/>
      <c r="CU57" s="400"/>
      <c r="CV57" s="283"/>
      <c r="CW57" s="302"/>
      <c r="CX57" s="283"/>
      <c r="CY57" s="283"/>
      <c r="CZ57" s="945"/>
      <c r="DA57" s="869"/>
      <c r="DB57" s="283"/>
      <c r="DC57" s="283"/>
      <c r="DD57" s="283"/>
      <c r="DE57" s="945"/>
      <c r="DF57" s="922"/>
      <c r="DG57" s="283"/>
      <c r="DH57" s="283"/>
      <c r="DI57" s="283"/>
      <c r="DJ57" s="945"/>
      <c r="DK57" s="400"/>
      <c r="DL57" s="866"/>
      <c r="DN57" s="876"/>
      <c r="DO57" s="283"/>
      <c r="DP57" s="302"/>
      <c r="DQ57" s="283"/>
      <c r="DR57" s="283"/>
      <c r="DS57" s="945"/>
      <c r="DT57" s="869"/>
      <c r="DU57" s="283"/>
      <c r="DV57" s="283"/>
      <c r="DW57" s="283"/>
      <c r="DX57" s="945"/>
      <c r="DY57" s="922"/>
      <c r="DZ57" s="283"/>
      <c r="EA57" s="283"/>
      <c r="EB57" s="283"/>
      <c r="EC57" s="945"/>
      <c r="ED57" s="876"/>
      <c r="EE57" s="866"/>
      <c r="EG57" s="400"/>
      <c r="EH57" s="283"/>
      <c r="EI57" s="302"/>
      <c r="EJ57" s="283"/>
      <c r="EK57" s="283"/>
      <c r="EL57" s="945"/>
      <c r="EM57" s="869"/>
      <c r="EN57" s="283"/>
      <c r="EO57" s="283"/>
      <c r="EP57" s="283"/>
      <c r="EQ57" s="945"/>
      <c r="ER57" s="922"/>
      <c r="ES57" s="283"/>
      <c r="ET57" s="283"/>
      <c r="EU57" s="283"/>
      <c r="EV57" s="945"/>
      <c r="EW57" s="400"/>
      <c r="EX57" s="866"/>
      <c r="EZ57" s="876"/>
      <c r="FA57" s="283"/>
      <c r="FB57" s="302"/>
      <c r="FC57" s="283"/>
      <c r="FD57" s="283"/>
      <c r="FE57" s="945"/>
      <c r="FF57" s="869"/>
      <c r="FG57" s="283"/>
      <c r="FH57" s="283"/>
      <c r="FI57" s="283"/>
      <c r="FJ57" s="945"/>
      <c r="FK57" s="922"/>
      <c r="FL57" s="283"/>
      <c r="FM57" s="283"/>
      <c r="FN57" s="283"/>
      <c r="FO57" s="945"/>
      <c r="FP57" s="876"/>
      <c r="FQ57" s="866"/>
      <c r="FS57" s="400"/>
      <c r="FT57" s="283"/>
      <c r="FU57" s="302"/>
      <c r="FV57" s="283"/>
      <c r="FW57" s="283"/>
      <c r="FX57" s="945"/>
      <c r="FY57" s="869"/>
      <c r="FZ57" s="283"/>
      <c r="GA57" s="283"/>
      <c r="GB57" s="283"/>
      <c r="GC57" s="945"/>
      <c r="GD57" s="922"/>
      <c r="GE57" s="283"/>
      <c r="GF57" s="283"/>
      <c r="GG57" s="283"/>
      <c r="GH57" s="945"/>
      <c r="GI57" s="400"/>
      <c r="GJ57" s="866"/>
      <c r="GL57" s="876"/>
      <c r="GM57" s="283"/>
      <c r="GN57" s="302"/>
      <c r="GO57" s="283"/>
      <c r="GP57" s="283"/>
      <c r="GQ57" s="945"/>
      <c r="GR57" s="869"/>
      <c r="GS57" s="283"/>
      <c r="GT57" s="283"/>
      <c r="GU57" s="283"/>
      <c r="GV57" s="945"/>
      <c r="GW57" s="922"/>
      <c r="GX57" s="283"/>
      <c r="GY57" s="283"/>
      <c r="GZ57" s="283"/>
      <c r="HA57" s="945"/>
      <c r="HB57" s="876"/>
      <c r="HC57" s="866"/>
      <c r="HE57" s="400"/>
      <c r="HF57" s="283"/>
      <c r="HG57" s="302"/>
      <c r="HH57" s="283"/>
      <c r="HI57" s="283"/>
      <c r="HJ57" s="945"/>
      <c r="HK57" s="869"/>
      <c r="HL57" s="283"/>
      <c r="HM57" s="283"/>
      <c r="HN57" s="283"/>
      <c r="HO57" s="945"/>
      <c r="HP57" s="922"/>
      <c r="HQ57" s="283"/>
      <c r="HR57" s="283"/>
      <c r="HS57" s="283"/>
      <c r="HT57" s="945"/>
      <c r="HU57" s="400"/>
      <c r="HV57" s="866"/>
      <c r="HX57" s="876"/>
      <c r="HY57" s="283"/>
      <c r="HZ57" s="302"/>
      <c r="IA57" s="283"/>
      <c r="IB57" s="283"/>
      <c r="IC57" s="945"/>
      <c r="ID57" s="869"/>
      <c r="IE57" s="283"/>
      <c r="IF57" s="283"/>
      <c r="IG57" s="283"/>
      <c r="IH57" s="945"/>
      <c r="II57" s="922"/>
      <c r="IJ57" s="283"/>
      <c r="IK57" s="283"/>
      <c r="IL57" s="283"/>
      <c r="IM57" s="945"/>
      <c r="IN57" s="876"/>
      <c r="IO57" s="866"/>
      <c r="IQ57" s="1314"/>
      <c r="IR57" s="283"/>
      <c r="IS57" s="302"/>
      <c r="IT57" s="283"/>
      <c r="IU57" s="283"/>
      <c r="IV57" s="945"/>
      <c r="IW57" s="869"/>
      <c r="IX57" s="283"/>
      <c r="IY57" s="283"/>
      <c r="IZ57" s="283"/>
      <c r="JA57" s="945"/>
      <c r="JB57" s="922"/>
      <c r="JC57" s="283"/>
      <c r="JD57" s="283"/>
      <c r="JE57" s="283"/>
      <c r="JF57" s="945"/>
      <c r="JG57" s="1314"/>
      <c r="JH57" s="866"/>
    </row>
    <row r="58" spans="1:268" hidden="1">
      <c r="A58" s="400"/>
      <c r="B58" s="283"/>
      <c r="C58" s="302"/>
      <c r="D58" s="283"/>
      <c r="E58" s="283"/>
      <c r="F58" s="945"/>
      <c r="G58" s="921"/>
      <c r="H58" s="283"/>
      <c r="I58" s="283"/>
      <c r="J58" s="283"/>
      <c r="K58" s="945"/>
      <c r="L58" s="922"/>
      <c r="M58" s="283"/>
      <c r="N58" s="283"/>
      <c r="O58" s="283"/>
      <c r="P58" s="945"/>
      <c r="Q58" s="400"/>
      <c r="R58" s="866"/>
      <c r="U58" s="1309"/>
      <c r="V58" s="283"/>
      <c r="W58" s="302"/>
      <c r="X58" s="283"/>
      <c r="Y58" s="283"/>
      <c r="Z58" s="945"/>
      <c r="AA58" s="921"/>
      <c r="AB58" s="283"/>
      <c r="AC58" s="283"/>
      <c r="AD58" s="283"/>
      <c r="AE58" s="945"/>
      <c r="AF58" s="922"/>
      <c r="AG58" s="283"/>
      <c r="AH58" s="283"/>
      <c r="AI58" s="283"/>
      <c r="AJ58" s="945"/>
      <c r="AK58" s="1309"/>
      <c r="AL58" s="866"/>
      <c r="AN58" s="876"/>
      <c r="AO58" s="283"/>
      <c r="AP58" s="302"/>
      <c r="AQ58" s="283"/>
      <c r="AR58" s="283"/>
      <c r="AS58" s="945"/>
      <c r="AT58" s="921"/>
      <c r="AU58" s="283"/>
      <c r="AV58" s="283"/>
      <c r="AW58" s="283"/>
      <c r="AX58" s="945"/>
      <c r="AY58" s="922"/>
      <c r="AZ58" s="283"/>
      <c r="BA58" s="283"/>
      <c r="BB58" s="283"/>
      <c r="BC58" s="945"/>
      <c r="BD58" s="876"/>
      <c r="BE58" s="866"/>
      <c r="BH58" s="400"/>
      <c r="BI58" s="283"/>
      <c r="BJ58" s="302"/>
      <c r="BK58" s="283"/>
      <c r="BL58" s="283"/>
      <c r="BM58" s="945"/>
      <c r="BN58" s="921"/>
      <c r="BO58" s="283"/>
      <c r="BP58" s="283"/>
      <c r="BQ58" s="283"/>
      <c r="BR58" s="945"/>
      <c r="BS58" s="922"/>
      <c r="BT58" s="283"/>
      <c r="BU58" s="283"/>
      <c r="BV58" s="283"/>
      <c r="BW58" s="945"/>
      <c r="BX58" s="400"/>
      <c r="BY58" s="866"/>
      <c r="CB58" s="876"/>
      <c r="CC58" s="283"/>
      <c r="CD58" s="302"/>
      <c r="CE58" s="283"/>
      <c r="CF58" s="283"/>
      <c r="CG58" s="945"/>
      <c r="CH58" s="921"/>
      <c r="CI58" s="283"/>
      <c r="CJ58" s="283"/>
      <c r="CK58" s="283"/>
      <c r="CL58" s="945"/>
      <c r="CM58" s="922"/>
      <c r="CN58" s="283"/>
      <c r="CO58" s="283"/>
      <c r="CP58" s="283"/>
      <c r="CQ58" s="945"/>
      <c r="CR58" s="876"/>
      <c r="CS58" s="866"/>
      <c r="CU58" s="400"/>
      <c r="CV58" s="283"/>
      <c r="CW58" s="302"/>
      <c r="CX58" s="283"/>
      <c r="CY58" s="283"/>
      <c r="CZ58" s="945"/>
      <c r="DA58" s="921"/>
      <c r="DB58" s="283"/>
      <c r="DC58" s="283"/>
      <c r="DD58" s="283"/>
      <c r="DE58" s="945"/>
      <c r="DF58" s="922"/>
      <c r="DG58" s="283"/>
      <c r="DH58" s="283"/>
      <c r="DI58" s="283"/>
      <c r="DJ58" s="945"/>
      <c r="DK58" s="400"/>
      <c r="DL58" s="866"/>
      <c r="DN58" s="876"/>
      <c r="DO58" s="283"/>
      <c r="DP58" s="302"/>
      <c r="DQ58" s="283"/>
      <c r="DR58" s="283"/>
      <c r="DS58" s="945"/>
      <c r="DT58" s="921"/>
      <c r="DU58" s="283"/>
      <c r="DV58" s="283"/>
      <c r="DW58" s="283"/>
      <c r="DX58" s="945"/>
      <c r="DY58" s="922"/>
      <c r="DZ58" s="283"/>
      <c r="EA58" s="283"/>
      <c r="EB58" s="283"/>
      <c r="EC58" s="945"/>
      <c r="ED58" s="876"/>
      <c r="EE58" s="866"/>
      <c r="EG58" s="400"/>
      <c r="EH58" s="283"/>
      <c r="EI58" s="302"/>
      <c r="EJ58" s="283"/>
      <c r="EK58" s="283"/>
      <c r="EL58" s="945"/>
      <c r="EM58" s="921"/>
      <c r="EN58" s="283"/>
      <c r="EO58" s="283"/>
      <c r="EP58" s="283"/>
      <c r="EQ58" s="945"/>
      <c r="ER58" s="922"/>
      <c r="ES58" s="283"/>
      <c r="ET58" s="283"/>
      <c r="EU58" s="283"/>
      <c r="EV58" s="945"/>
      <c r="EW58" s="400"/>
      <c r="EX58" s="866"/>
      <c r="EZ58" s="876"/>
      <c r="FA58" s="283"/>
      <c r="FB58" s="302"/>
      <c r="FC58" s="283"/>
      <c r="FD58" s="283"/>
      <c r="FE58" s="945"/>
      <c r="FF58" s="921"/>
      <c r="FG58" s="283"/>
      <c r="FH58" s="283"/>
      <c r="FI58" s="283"/>
      <c r="FJ58" s="945"/>
      <c r="FK58" s="922"/>
      <c r="FL58" s="283"/>
      <c r="FM58" s="283"/>
      <c r="FN58" s="283"/>
      <c r="FO58" s="945"/>
      <c r="FP58" s="876"/>
      <c r="FQ58" s="866"/>
      <c r="FS58" s="400"/>
      <c r="FT58" s="283"/>
      <c r="FU58" s="302"/>
      <c r="FV58" s="283"/>
      <c r="FW58" s="283"/>
      <c r="FX58" s="945"/>
      <c r="FY58" s="921"/>
      <c r="FZ58" s="283"/>
      <c r="GA58" s="283"/>
      <c r="GB58" s="283"/>
      <c r="GC58" s="945"/>
      <c r="GD58" s="922"/>
      <c r="GE58" s="283"/>
      <c r="GF58" s="283"/>
      <c r="GG58" s="283"/>
      <c r="GH58" s="945"/>
      <c r="GI58" s="400"/>
      <c r="GJ58" s="866"/>
      <c r="GL58" s="876"/>
      <c r="GM58" s="283"/>
      <c r="GN58" s="302"/>
      <c r="GO58" s="283"/>
      <c r="GP58" s="283"/>
      <c r="GQ58" s="945"/>
      <c r="GR58" s="921"/>
      <c r="GS58" s="283"/>
      <c r="GT58" s="283"/>
      <c r="GU58" s="283"/>
      <c r="GV58" s="945"/>
      <c r="GW58" s="922"/>
      <c r="GX58" s="283"/>
      <c r="GY58" s="283"/>
      <c r="GZ58" s="283"/>
      <c r="HA58" s="945"/>
      <c r="HB58" s="876"/>
      <c r="HC58" s="866"/>
      <c r="HE58" s="400"/>
      <c r="HF58" s="283"/>
      <c r="HG58" s="302"/>
      <c r="HH58" s="283"/>
      <c r="HI58" s="283"/>
      <c r="HJ58" s="945"/>
      <c r="HK58" s="921"/>
      <c r="HL58" s="283"/>
      <c r="HM58" s="283"/>
      <c r="HN58" s="283"/>
      <c r="HO58" s="945"/>
      <c r="HP58" s="922"/>
      <c r="HQ58" s="283"/>
      <c r="HR58" s="283"/>
      <c r="HS58" s="283"/>
      <c r="HT58" s="945"/>
      <c r="HU58" s="400"/>
      <c r="HV58" s="866"/>
      <c r="HX58" s="876"/>
      <c r="HY58" s="283"/>
      <c r="HZ58" s="302"/>
      <c r="IA58" s="283"/>
      <c r="IB58" s="283"/>
      <c r="IC58" s="945"/>
      <c r="ID58" s="921"/>
      <c r="IE58" s="283"/>
      <c r="IF58" s="283"/>
      <c r="IG58" s="283"/>
      <c r="IH58" s="945"/>
      <c r="II58" s="922"/>
      <c r="IJ58" s="283"/>
      <c r="IK58" s="283"/>
      <c r="IL58" s="283"/>
      <c r="IM58" s="945"/>
      <c r="IN58" s="876"/>
      <c r="IO58" s="866"/>
      <c r="IQ58" s="1314"/>
      <c r="IR58" s="283"/>
      <c r="IS58" s="302"/>
      <c r="IT58" s="283"/>
      <c r="IU58" s="283"/>
      <c r="IV58" s="945"/>
      <c r="IW58" s="921"/>
      <c r="IX58" s="283"/>
      <c r="IY58" s="283"/>
      <c r="IZ58" s="283"/>
      <c r="JA58" s="945"/>
      <c r="JB58" s="922"/>
      <c r="JC58" s="283"/>
      <c r="JD58" s="283"/>
      <c r="JE58" s="283"/>
      <c r="JF58" s="945"/>
      <c r="JG58" s="1314"/>
      <c r="JH58" s="866"/>
    </row>
    <row r="59" spans="1:268" hidden="1">
      <c r="A59" s="400" t="s">
        <v>273</v>
      </c>
      <c r="B59" s="302">
        <v>1</v>
      </c>
      <c r="C59" s="302">
        <v>2</v>
      </c>
      <c r="D59" s="302">
        <v>3</v>
      </c>
      <c r="E59" s="302">
        <v>4</v>
      </c>
      <c r="F59" s="868">
        <v>5</v>
      </c>
      <c r="G59" s="869"/>
      <c r="H59" s="302">
        <v>6</v>
      </c>
      <c r="I59" s="302">
        <v>7</v>
      </c>
      <c r="J59" s="302">
        <v>8</v>
      </c>
      <c r="K59" s="868">
        <v>9</v>
      </c>
      <c r="L59" s="922"/>
      <c r="M59" s="302">
        <v>10</v>
      </c>
      <c r="N59" s="302">
        <v>11</v>
      </c>
      <c r="O59" s="302">
        <v>12</v>
      </c>
      <c r="P59" s="868">
        <v>13</v>
      </c>
      <c r="Q59" s="400" t="s">
        <v>273</v>
      </c>
      <c r="R59" s="866"/>
      <c r="U59" s="1309" t="s">
        <v>273</v>
      </c>
      <c r="V59" s="302">
        <v>1</v>
      </c>
      <c r="W59" s="302">
        <v>2</v>
      </c>
      <c r="X59" s="302">
        <v>3</v>
      </c>
      <c r="Y59" s="302">
        <v>4</v>
      </c>
      <c r="Z59" s="868">
        <v>5</v>
      </c>
      <c r="AA59" s="869"/>
      <c r="AB59" s="302">
        <v>6</v>
      </c>
      <c r="AC59" s="302">
        <v>7</v>
      </c>
      <c r="AD59" s="302">
        <v>8</v>
      </c>
      <c r="AE59" s="868">
        <v>9</v>
      </c>
      <c r="AF59" s="922"/>
      <c r="AG59" s="302">
        <v>10</v>
      </c>
      <c r="AH59" s="302">
        <v>11</v>
      </c>
      <c r="AI59" s="302">
        <v>12</v>
      </c>
      <c r="AJ59" s="868">
        <v>13</v>
      </c>
      <c r="AK59" s="1309" t="s">
        <v>273</v>
      </c>
      <c r="AL59" s="866"/>
      <c r="AN59" s="876" t="s">
        <v>273</v>
      </c>
      <c r="AO59" s="302">
        <v>1</v>
      </c>
      <c r="AP59" s="302">
        <v>2</v>
      </c>
      <c r="AQ59" s="302">
        <v>3</v>
      </c>
      <c r="AR59" s="302">
        <v>4</v>
      </c>
      <c r="AS59" s="868">
        <v>5</v>
      </c>
      <c r="AT59" s="869"/>
      <c r="AU59" s="302">
        <v>6</v>
      </c>
      <c r="AV59" s="302">
        <v>7</v>
      </c>
      <c r="AW59" s="302">
        <v>8</v>
      </c>
      <c r="AX59" s="868">
        <v>9</v>
      </c>
      <c r="AY59" s="922"/>
      <c r="AZ59" s="302">
        <v>10</v>
      </c>
      <c r="BA59" s="302">
        <v>11</v>
      </c>
      <c r="BB59" s="302">
        <v>12</v>
      </c>
      <c r="BC59" s="868">
        <v>13</v>
      </c>
      <c r="BD59" s="876" t="s">
        <v>273</v>
      </c>
      <c r="BE59" s="866"/>
      <c r="BH59" s="400" t="s">
        <v>273</v>
      </c>
      <c r="BI59" s="302">
        <v>1</v>
      </c>
      <c r="BJ59" s="302">
        <v>2</v>
      </c>
      <c r="BK59" s="302">
        <v>3</v>
      </c>
      <c r="BL59" s="302">
        <v>4</v>
      </c>
      <c r="BM59" s="868">
        <v>5</v>
      </c>
      <c r="BN59" s="869"/>
      <c r="BO59" s="302">
        <v>6</v>
      </c>
      <c r="BP59" s="302">
        <v>7</v>
      </c>
      <c r="BQ59" s="302">
        <v>8</v>
      </c>
      <c r="BR59" s="868">
        <v>9</v>
      </c>
      <c r="BS59" s="922"/>
      <c r="BT59" s="302">
        <v>10</v>
      </c>
      <c r="BU59" s="302">
        <v>11</v>
      </c>
      <c r="BV59" s="302">
        <v>12</v>
      </c>
      <c r="BW59" s="868">
        <v>13</v>
      </c>
      <c r="BX59" s="400" t="s">
        <v>273</v>
      </c>
      <c r="BY59" s="866"/>
      <c r="CB59" s="876" t="s">
        <v>273</v>
      </c>
      <c r="CC59" s="302">
        <v>1</v>
      </c>
      <c r="CD59" s="302">
        <v>2</v>
      </c>
      <c r="CE59" s="302">
        <v>3</v>
      </c>
      <c r="CF59" s="302">
        <v>4</v>
      </c>
      <c r="CG59" s="868">
        <v>5</v>
      </c>
      <c r="CH59" s="869"/>
      <c r="CI59" s="302">
        <v>6</v>
      </c>
      <c r="CJ59" s="302">
        <v>7</v>
      </c>
      <c r="CK59" s="302">
        <v>8</v>
      </c>
      <c r="CL59" s="868">
        <v>9</v>
      </c>
      <c r="CM59" s="922"/>
      <c r="CN59" s="302">
        <v>10</v>
      </c>
      <c r="CO59" s="302">
        <v>11</v>
      </c>
      <c r="CP59" s="302">
        <v>12</v>
      </c>
      <c r="CQ59" s="868">
        <v>13</v>
      </c>
      <c r="CR59" s="876" t="s">
        <v>273</v>
      </c>
      <c r="CS59" s="866"/>
      <c r="CU59" s="400" t="s">
        <v>273</v>
      </c>
      <c r="CV59" s="302">
        <v>1</v>
      </c>
      <c r="CW59" s="302">
        <v>2</v>
      </c>
      <c r="CX59" s="302">
        <v>3</v>
      </c>
      <c r="CY59" s="302">
        <v>4</v>
      </c>
      <c r="CZ59" s="868">
        <v>5</v>
      </c>
      <c r="DA59" s="869"/>
      <c r="DB59" s="302">
        <v>6</v>
      </c>
      <c r="DC59" s="302">
        <v>7</v>
      </c>
      <c r="DD59" s="302">
        <v>8</v>
      </c>
      <c r="DE59" s="868">
        <v>9</v>
      </c>
      <c r="DF59" s="922"/>
      <c r="DG59" s="302">
        <v>10</v>
      </c>
      <c r="DH59" s="302">
        <v>11</v>
      </c>
      <c r="DI59" s="302">
        <v>12</v>
      </c>
      <c r="DJ59" s="868">
        <v>13</v>
      </c>
      <c r="DK59" s="400" t="s">
        <v>273</v>
      </c>
      <c r="DL59" s="866"/>
      <c r="DN59" s="876" t="s">
        <v>273</v>
      </c>
      <c r="DO59" s="302">
        <v>1</v>
      </c>
      <c r="DP59" s="302">
        <v>2</v>
      </c>
      <c r="DQ59" s="302">
        <v>3</v>
      </c>
      <c r="DR59" s="302">
        <v>4</v>
      </c>
      <c r="DS59" s="868">
        <v>5</v>
      </c>
      <c r="DT59" s="869"/>
      <c r="DU59" s="302">
        <v>6</v>
      </c>
      <c r="DV59" s="302">
        <v>7</v>
      </c>
      <c r="DW59" s="302">
        <v>8</v>
      </c>
      <c r="DX59" s="868">
        <v>9</v>
      </c>
      <c r="DY59" s="922"/>
      <c r="DZ59" s="302">
        <v>10</v>
      </c>
      <c r="EA59" s="302">
        <v>11</v>
      </c>
      <c r="EB59" s="302">
        <v>12</v>
      </c>
      <c r="EC59" s="868">
        <v>13</v>
      </c>
      <c r="ED59" s="876" t="s">
        <v>273</v>
      </c>
      <c r="EE59" s="866"/>
      <c r="EG59" s="400" t="s">
        <v>273</v>
      </c>
      <c r="EH59" s="302">
        <v>1</v>
      </c>
      <c r="EI59" s="302">
        <v>2</v>
      </c>
      <c r="EJ59" s="302">
        <v>3</v>
      </c>
      <c r="EK59" s="302">
        <v>4</v>
      </c>
      <c r="EL59" s="868">
        <v>5</v>
      </c>
      <c r="EM59" s="869"/>
      <c r="EN59" s="302">
        <v>6</v>
      </c>
      <c r="EO59" s="302">
        <v>7</v>
      </c>
      <c r="EP59" s="302">
        <v>8</v>
      </c>
      <c r="EQ59" s="868">
        <v>9</v>
      </c>
      <c r="ER59" s="922"/>
      <c r="ES59" s="302">
        <v>10</v>
      </c>
      <c r="ET59" s="302">
        <v>11</v>
      </c>
      <c r="EU59" s="302">
        <v>12</v>
      </c>
      <c r="EV59" s="868">
        <v>13</v>
      </c>
      <c r="EW59" s="400" t="s">
        <v>273</v>
      </c>
      <c r="EX59" s="866"/>
      <c r="EZ59" s="876" t="s">
        <v>273</v>
      </c>
      <c r="FA59" s="302">
        <v>1</v>
      </c>
      <c r="FB59" s="302">
        <v>2</v>
      </c>
      <c r="FC59" s="302">
        <v>3</v>
      </c>
      <c r="FD59" s="302">
        <v>4</v>
      </c>
      <c r="FE59" s="868">
        <v>5</v>
      </c>
      <c r="FF59" s="869"/>
      <c r="FG59" s="302">
        <v>6</v>
      </c>
      <c r="FH59" s="302">
        <v>7</v>
      </c>
      <c r="FI59" s="302">
        <v>8</v>
      </c>
      <c r="FJ59" s="868">
        <v>9</v>
      </c>
      <c r="FK59" s="922"/>
      <c r="FL59" s="302">
        <v>10</v>
      </c>
      <c r="FM59" s="302">
        <v>11</v>
      </c>
      <c r="FN59" s="302">
        <v>12</v>
      </c>
      <c r="FO59" s="868">
        <v>13</v>
      </c>
      <c r="FP59" s="876" t="s">
        <v>273</v>
      </c>
      <c r="FQ59" s="866"/>
      <c r="FS59" s="400" t="s">
        <v>273</v>
      </c>
      <c r="FT59" s="302">
        <v>1</v>
      </c>
      <c r="FU59" s="302">
        <v>2</v>
      </c>
      <c r="FV59" s="302">
        <v>3</v>
      </c>
      <c r="FW59" s="302">
        <v>4</v>
      </c>
      <c r="FX59" s="868">
        <v>5</v>
      </c>
      <c r="FY59" s="869"/>
      <c r="FZ59" s="302">
        <v>6</v>
      </c>
      <c r="GA59" s="302">
        <v>7</v>
      </c>
      <c r="GB59" s="302">
        <v>8</v>
      </c>
      <c r="GC59" s="868">
        <v>9</v>
      </c>
      <c r="GD59" s="922"/>
      <c r="GE59" s="302">
        <v>10</v>
      </c>
      <c r="GF59" s="302">
        <v>11</v>
      </c>
      <c r="GG59" s="302">
        <v>12</v>
      </c>
      <c r="GH59" s="868">
        <v>13</v>
      </c>
      <c r="GI59" s="400" t="s">
        <v>273</v>
      </c>
      <c r="GJ59" s="866"/>
      <c r="GL59" s="876" t="s">
        <v>273</v>
      </c>
      <c r="GM59" s="302">
        <v>1</v>
      </c>
      <c r="GN59" s="302">
        <v>2</v>
      </c>
      <c r="GO59" s="302">
        <v>3</v>
      </c>
      <c r="GP59" s="302">
        <v>4</v>
      </c>
      <c r="GQ59" s="868">
        <v>5</v>
      </c>
      <c r="GR59" s="869"/>
      <c r="GS59" s="302">
        <v>6</v>
      </c>
      <c r="GT59" s="302">
        <v>7</v>
      </c>
      <c r="GU59" s="302">
        <v>8</v>
      </c>
      <c r="GV59" s="868">
        <v>9</v>
      </c>
      <c r="GW59" s="922"/>
      <c r="GX59" s="302">
        <v>10</v>
      </c>
      <c r="GY59" s="302">
        <v>11</v>
      </c>
      <c r="GZ59" s="302">
        <v>12</v>
      </c>
      <c r="HA59" s="868">
        <v>13</v>
      </c>
      <c r="HB59" s="876" t="s">
        <v>273</v>
      </c>
      <c r="HC59" s="866"/>
      <c r="HE59" s="400" t="s">
        <v>273</v>
      </c>
      <c r="HF59" s="302">
        <v>1</v>
      </c>
      <c r="HG59" s="302">
        <v>2</v>
      </c>
      <c r="HH59" s="302">
        <v>3</v>
      </c>
      <c r="HI59" s="302">
        <v>4</v>
      </c>
      <c r="HJ59" s="868">
        <v>5</v>
      </c>
      <c r="HK59" s="869"/>
      <c r="HL59" s="302">
        <v>6</v>
      </c>
      <c r="HM59" s="302">
        <v>7</v>
      </c>
      <c r="HN59" s="302">
        <v>8</v>
      </c>
      <c r="HO59" s="868">
        <v>9</v>
      </c>
      <c r="HP59" s="922"/>
      <c r="HQ59" s="302">
        <v>10</v>
      </c>
      <c r="HR59" s="302">
        <v>11</v>
      </c>
      <c r="HS59" s="302">
        <v>12</v>
      </c>
      <c r="HT59" s="868">
        <v>13</v>
      </c>
      <c r="HU59" s="400" t="s">
        <v>273</v>
      </c>
      <c r="HV59" s="866"/>
      <c r="HX59" s="876" t="s">
        <v>273</v>
      </c>
      <c r="HY59" s="302">
        <v>1</v>
      </c>
      <c r="HZ59" s="302">
        <v>2</v>
      </c>
      <c r="IA59" s="302">
        <v>3</v>
      </c>
      <c r="IB59" s="302">
        <v>4</v>
      </c>
      <c r="IC59" s="868">
        <v>5</v>
      </c>
      <c r="ID59" s="869"/>
      <c r="IE59" s="302">
        <v>6</v>
      </c>
      <c r="IF59" s="302">
        <v>7</v>
      </c>
      <c r="IG59" s="302">
        <v>8</v>
      </c>
      <c r="IH59" s="868">
        <v>9</v>
      </c>
      <c r="II59" s="922"/>
      <c r="IJ59" s="302">
        <v>10</v>
      </c>
      <c r="IK59" s="302">
        <v>11</v>
      </c>
      <c r="IL59" s="302">
        <v>12</v>
      </c>
      <c r="IM59" s="868">
        <v>13</v>
      </c>
      <c r="IN59" s="876" t="s">
        <v>273</v>
      </c>
      <c r="IO59" s="866"/>
      <c r="IQ59" s="1314" t="s">
        <v>273</v>
      </c>
      <c r="IR59" s="302">
        <v>1</v>
      </c>
      <c r="IS59" s="302">
        <v>2</v>
      </c>
      <c r="IT59" s="302">
        <v>3</v>
      </c>
      <c r="IU59" s="302">
        <v>4</v>
      </c>
      <c r="IV59" s="868">
        <v>5</v>
      </c>
      <c r="IW59" s="869"/>
      <c r="IX59" s="302">
        <v>6</v>
      </c>
      <c r="IY59" s="302">
        <v>7</v>
      </c>
      <c r="IZ59" s="302">
        <v>8</v>
      </c>
      <c r="JA59" s="868">
        <v>9</v>
      </c>
      <c r="JB59" s="922"/>
      <c r="JC59" s="302">
        <v>10</v>
      </c>
      <c r="JD59" s="302">
        <v>11</v>
      </c>
      <c r="JE59" s="302">
        <v>12</v>
      </c>
      <c r="JF59" s="868">
        <v>13</v>
      </c>
      <c r="JG59" s="1314" t="s">
        <v>273</v>
      </c>
      <c r="JH59" s="866"/>
    </row>
    <row r="60" spans="1:268" hidden="1">
      <c r="A60" s="400" t="s">
        <v>27</v>
      </c>
      <c r="B60" s="1025" t="s">
        <v>274</v>
      </c>
      <c r="C60" s="1025" t="s">
        <v>275</v>
      </c>
      <c r="D60" s="1025" t="s">
        <v>276</v>
      </c>
      <c r="E60" s="1025" t="s">
        <v>234</v>
      </c>
      <c r="F60" s="1026" t="s">
        <v>10</v>
      </c>
      <c r="G60" s="1027"/>
      <c r="H60" s="1025" t="s">
        <v>276</v>
      </c>
      <c r="I60" s="1025" t="s">
        <v>277</v>
      </c>
      <c r="J60" s="1025" t="s">
        <v>234</v>
      </c>
      <c r="K60" s="1026" t="s">
        <v>10</v>
      </c>
      <c r="L60" s="922"/>
      <c r="M60" s="1025" t="s">
        <v>276</v>
      </c>
      <c r="N60" s="1025" t="s">
        <v>277</v>
      </c>
      <c r="O60" s="1025" t="s">
        <v>234</v>
      </c>
      <c r="P60" s="1028" t="s">
        <v>10</v>
      </c>
      <c r="Q60" s="400" t="s">
        <v>27</v>
      </c>
      <c r="R60" s="866"/>
      <c r="U60" s="1309" t="s">
        <v>27</v>
      </c>
      <c r="V60" s="1025" t="s">
        <v>274</v>
      </c>
      <c r="W60" s="1025" t="s">
        <v>275</v>
      </c>
      <c r="X60" s="1025" t="s">
        <v>276</v>
      </c>
      <c r="Y60" s="1025" t="s">
        <v>234</v>
      </c>
      <c r="Z60" s="1026" t="s">
        <v>10</v>
      </c>
      <c r="AA60" s="1027"/>
      <c r="AB60" s="1025" t="s">
        <v>276</v>
      </c>
      <c r="AC60" s="1025" t="s">
        <v>277</v>
      </c>
      <c r="AD60" s="1025" t="s">
        <v>234</v>
      </c>
      <c r="AE60" s="1026" t="s">
        <v>10</v>
      </c>
      <c r="AF60" s="922"/>
      <c r="AG60" s="1025" t="s">
        <v>276</v>
      </c>
      <c r="AH60" s="1025" t="s">
        <v>277</v>
      </c>
      <c r="AI60" s="1025" t="s">
        <v>234</v>
      </c>
      <c r="AJ60" s="1028" t="s">
        <v>10</v>
      </c>
      <c r="AK60" s="1309" t="s">
        <v>27</v>
      </c>
      <c r="AL60" s="866"/>
      <c r="AN60" s="876" t="s">
        <v>27</v>
      </c>
      <c r="AO60" s="1025" t="s">
        <v>274</v>
      </c>
      <c r="AP60" s="1025" t="s">
        <v>275</v>
      </c>
      <c r="AQ60" s="1025" t="s">
        <v>276</v>
      </c>
      <c r="AR60" s="1025" t="s">
        <v>234</v>
      </c>
      <c r="AS60" s="1026" t="s">
        <v>10</v>
      </c>
      <c r="AT60" s="1027"/>
      <c r="AU60" s="1025" t="s">
        <v>276</v>
      </c>
      <c r="AV60" s="1025" t="s">
        <v>277</v>
      </c>
      <c r="AW60" s="1025" t="s">
        <v>234</v>
      </c>
      <c r="AX60" s="1026" t="s">
        <v>10</v>
      </c>
      <c r="AY60" s="922"/>
      <c r="AZ60" s="1025" t="s">
        <v>276</v>
      </c>
      <c r="BA60" s="1025" t="s">
        <v>277</v>
      </c>
      <c r="BB60" s="1025" t="s">
        <v>234</v>
      </c>
      <c r="BC60" s="1028" t="s">
        <v>10</v>
      </c>
      <c r="BD60" s="876" t="s">
        <v>27</v>
      </c>
      <c r="BE60" s="866"/>
      <c r="BH60" s="400" t="s">
        <v>27</v>
      </c>
      <c r="BI60" s="1025" t="s">
        <v>274</v>
      </c>
      <c r="BJ60" s="1025" t="s">
        <v>275</v>
      </c>
      <c r="BK60" s="1025" t="s">
        <v>276</v>
      </c>
      <c r="BL60" s="1025" t="s">
        <v>234</v>
      </c>
      <c r="BM60" s="1026" t="s">
        <v>10</v>
      </c>
      <c r="BN60" s="1027"/>
      <c r="BO60" s="1025" t="s">
        <v>276</v>
      </c>
      <c r="BP60" s="1025" t="s">
        <v>277</v>
      </c>
      <c r="BQ60" s="1025" t="s">
        <v>234</v>
      </c>
      <c r="BR60" s="1026" t="s">
        <v>10</v>
      </c>
      <c r="BS60" s="922"/>
      <c r="BT60" s="1025" t="s">
        <v>276</v>
      </c>
      <c r="BU60" s="1025" t="s">
        <v>277</v>
      </c>
      <c r="BV60" s="1025" t="s">
        <v>234</v>
      </c>
      <c r="BW60" s="1028" t="s">
        <v>10</v>
      </c>
      <c r="BX60" s="400" t="s">
        <v>27</v>
      </c>
      <c r="BY60" s="866"/>
      <c r="CB60" s="876" t="s">
        <v>27</v>
      </c>
      <c r="CC60" s="1025" t="s">
        <v>274</v>
      </c>
      <c r="CD60" s="1025" t="s">
        <v>275</v>
      </c>
      <c r="CE60" s="1025" t="s">
        <v>276</v>
      </c>
      <c r="CF60" s="1025" t="s">
        <v>234</v>
      </c>
      <c r="CG60" s="1026" t="s">
        <v>10</v>
      </c>
      <c r="CH60" s="1027"/>
      <c r="CI60" s="1025" t="s">
        <v>276</v>
      </c>
      <c r="CJ60" s="1025" t="s">
        <v>277</v>
      </c>
      <c r="CK60" s="1025" t="s">
        <v>234</v>
      </c>
      <c r="CL60" s="1026" t="s">
        <v>10</v>
      </c>
      <c r="CM60" s="922"/>
      <c r="CN60" s="1025" t="s">
        <v>276</v>
      </c>
      <c r="CO60" s="1025" t="s">
        <v>277</v>
      </c>
      <c r="CP60" s="1025" t="s">
        <v>234</v>
      </c>
      <c r="CQ60" s="1028" t="s">
        <v>10</v>
      </c>
      <c r="CR60" s="876" t="s">
        <v>27</v>
      </c>
      <c r="CS60" s="866"/>
      <c r="CU60" s="400" t="s">
        <v>27</v>
      </c>
      <c r="CV60" s="1025" t="s">
        <v>274</v>
      </c>
      <c r="CW60" s="1025" t="s">
        <v>275</v>
      </c>
      <c r="CX60" s="1025" t="s">
        <v>276</v>
      </c>
      <c r="CY60" s="1025" t="s">
        <v>234</v>
      </c>
      <c r="CZ60" s="1026" t="s">
        <v>10</v>
      </c>
      <c r="DA60" s="1027"/>
      <c r="DB60" s="1025" t="s">
        <v>276</v>
      </c>
      <c r="DC60" s="1025" t="s">
        <v>277</v>
      </c>
      <c r="DD60" s="1025" t="s">
        <v>234</v>
      </c>
      <c r="DE60" s="1026" t="s">
        <v>10</v>
      </c>
      <c r="DF60" s="922"/>
      <c r="DG60" s="1025" t="s">
        <v>276</v>
      </c>
      <c r="DH60" s="1025" t="s">
        <v>277</v>
      </c>
      <c r="DI60" s="1025" t="s">
        <v>234</v>
      </c>
      <c r="DJ60" s="1028" t="s">
        <v>10</v>
      </c>
      <c r="DK60" s="400" t="s">
        <v>27</v>
      </c>
      <c r="DL60" s="866"/>
      <c r="DN60" s="876" t="s">
        <v>27</v>
      </c>
      <c r="DO60" s="1025" t="s">
        <v>274</v>
      </c>
      <c r="DP60" s="1025" t="s">
        <v>275</v>
      </c>
      <c r="DQ60" s="1025" t="s">
        <v>276</v>
      </c>
      <c r="DR60" s="1025" t="s">
        <v>234</v>
      </c>
      <c r="DS60" s="1026" t="s">
        <v>10</v>
      </c>
      <c r="DT60" s="1027"/>
      <c r="DU60" s="1025" t="s">
        <v>276</v>
      </c>
      <c r="DV60" s="1025" t="s">
        <v>277</v>
      </c>
      <c r="DW60" s="1025" t="s">
        <v>234</v>
      </c>
      <c r="DX60" s="1026" t="s">
        <v>10</v>
      </c>
      <c r="DY60" s="922"/>
      <c r="DZ60" s="1025" t="s">
        <v>276</v>
      </c>
      <c r="EA60" s="1025" t="s">
        <v>277</v>
      </c>
      <c r="EB60" s="1025" t="s">
        <v>234</v>
      </c>
      <c r="EC60" s="1028" t="s">
        <v>10</v>
      </c>
      <c r="ED60" s="876" t="s">
        <v>27</v>
      </c>
      <c r="EE60" s="866"/>
      <c r="EG60" s="400" t="s">
        <v>27</v>
      </c>
      <c r="EH60" s="1025" t="s">
        <v>274</v>
      </c>
      <c r="EI60" s="1025" t="s">
        <v>275</v>
      </c>
      <c r="EJ60" s="1025" t="s">
        <v>276</v>
      </c>
      <c r="EK60" s="1025" t="s">
        <v>234</v>
      </c>
      <c r="EL60" s="1026" t="s">
        <v>10</v>
      </c>
      <c r="EM60" s="1027"/>
      <c r="EN60" s="1025" t="s">
        <v>276</v>
      </c>
      <c r="EO60" s="1025" t="s">
        <v>277</v>
      </c>
      <c r="EP60" s="1025" t="s">
        <v>234</v>
      </c>
      <c r="EQ60" s="1026" t="s">
        <v>10</v>
      </c>
      <c r="ER60" s="922"/>
      <c r="ES60" s="1025" t="s">
        <v>276</v>
      </c>
      <c r="ET60" s="1025" t="s">
        <v>277</v>
      </c>
      <c r="EU60" s="1025" t="s">
        <v>234</v>
      </c>
      <c r="EV60" s="1028" t="s">
        <v>10</v>
      </c>
      <c r="EW60" s="400" t="s">
        <v>27</v>
      </c>
      <c r="EX60" s="866"/>
      <c r="EZ60" s="876" t="s">
        <v>27</v>
      </c>
      <c r="FA60" s="1025" t="s">
        <v>274</v>
      </c>
      <c r="FB60" s="1025" t="s">
        <v>275</v>
      </c>
      <c r="FC60" s="1025" t="s">
        <v>276</v>
      </c>
      <c r="FD60" s="1025" t="s">
        <v>234</v>
      </c>
      <c r="FE60" s="1026" t="s">
        <v>10</v>
      </c>
      <c r="FF60" s="1027"/>
      <c r="FG60" s="1025" t="s">
        <v>276</v>
      </c>
      <c r="FH60" s="1025" t="s">
        <v>277</v>
      </c>
      <c r="FI60" s="1025" t="s">
        <v>234</v>
      </c>
      <c r="FJ60" s="1026" t="s">
        <v>10</v>
      </c>
      <c r="FK60" s="922"/>
      <c r="FL60" s="1025" t="s">
        <v>276</v>
      </c>
      <c r="FM60" s="1025" t="s">
        <v>277</v>
      </c>
      <c r="FN60" s="1025" t="s">
        <v>234</v>
      </c>
      <c r="FO60" s="1028" t="s">
        <v>10</v>
      </c>
      <c r="FP60" s="876" t="s">
        <v>27</v>
      </c>
      <c r="FQ60" s="866"/>
      <c r="FS60" s="400" t="s">
        <v>27</v>
      </c>
      <c r="FT60" s="1025" t="s">
        <v>274</v>
      </c>
      <c r="FU60" s="1025" t="s">
        <v>275</v>
      </c>
      <c r="FV60" s="1025" t="s">
        <v>276</v>
      </c>
      <c r="FW60" s="1025" t="s">
        <v>234</v>
      </c>
      <c r="FX60" s="1026" t="s">
        <v>10</v>
      </c>
      <c r="FY60" s="1027"/>
      <c r="FZ60" s="1025" t="s">
        <v>276</v>
      </c>
      <c r="GA60" s="1025" t="s">
        <v>277</v>
      </c>
      <c r="GB60" s="1025" t="s">
        <v>234</v>
      </c>
      <c r="GC60" s="1026" t="s">
        <v>10</v>
      </c>
      <c r="GD60" s="922"/>
      <c r="GE60" s="1025" t="s">
        <v>276</v>
      </c>
      <c r="GF60" s="1025" t="s">
        <v>277</v>
      </c>
      <c r="GG60" s="1025" t="s">
        <v>234</v>
      </c>
      <c r="GH60" s="1028" t="s">
        <v>10</v>
      </c>
      <c r="GI60" s="400" t="s">
        <v>27</v>
      </c>
      <c r="GJ60" s="866"/>
      <c r="GL60" s="876" t="s">
        <v>27</v>
      </c>
      <c r="GM60" s="1025" t="s">
        <v>274</v>
      </c>
      <c r="GN60" s="1025" t="s">
        <v>275</v>
      </c>
      <c r="GO60" s="1025" t="s">
        <v>276</v>
      </c>
      <c r="GP60" s="1025" t="s">
        <v>234</v>
      </c>
      <c r="GQ60" s="1026" t="s">
        <v>10</v>
      </c>
      <c r="GR60" s="1027"/>
      <c r="GS60" s="1025" t="s">
        <v>276</v>
      </c>
      <c r="GT60" s="1025" t="s">
        <v>277</v>
      </c>
      <c r="GU60" s="1025" t="s">
        <v>234</v>
      </c>
      <c r="GV60" s="1026" t="s">
        <v>10</v>
      </c>
      <c r="GW60" s="922"/>
      <c r="GX60" s="1025" t="s">
        <v>276</v>
      </c>
      <c r="GY60" s="1025" t="s">
        <v>277</v>
      </c>
      <c r="GZ60" s="1025" t="s">
        <v>234</v>
      </c>
      <c r="HA60" s="1028" t="s">
        <v>10</v>
      </c>
      <c r="HB60" s="876" t="s">
        <v>27</v>
      </c>
      <c r="HC60" s="866"/>
      <c r="HE60" s="400" t="s">
        <v>27</v>
      </c>
      <c r="HF60" s="1025" t="s">
        <v>274</v>
      </c>
      <c r="HG60" s="1025" t="s">
        <v>275</v>
      </c>
      <c r="HH60" s="1025" t="s">
        <v>276</v>
      </c>
      <c r="HI60" s="1025" t="s">
        <v>234</v>
      </c>
      <c r="HJ60" s="1026" t="s">
        <v>10</v>
      </c>
      <c r="HK60" s="1027"/>
      <c r="HL60" s="1025" t="s">
        <v>276</v>
      </c>
      <c r="HM60" s="1025" t="s">
        <v>277</v>
      </c>
      <c r="HN60" s="1025" t="s">
        <v>234</v>
      </c>
      <c r="HO60" s="1026" t="s">
        <v>10</v>
      </c>
      <c r="HP60" s="922"/>
      <c r="HQ60" s="1025" t="s">
        <v>276</v>
      </c>
      <c r="HR60" s="1025" t="s">
        <v>277</v>
      </c>
      <c r="HS60" s="1025" t="s">
        <v>234</v>
      </c>
      <c r="HT60" s="1028" t="s">
        <v>10</v>
      </c>
      <c r="HU60" s="400" t="s">
        <v>27</v>
      </c>
      <c r="HV60" s="866"/>
      <c r="HX60" s="876" t="s">
        <v>27</v>
      </c>
      <c r="HY60" s="1025" t="s">
        <v>274</v>
      </c>
      <c r="HZ60" s="1025" t="s">
        <v>275</v>
      </c>
      <c r="IA60" s="1025" t="s">
        <v>276</v>
      </c>
      <c r="IB60" s="1025" t="s">
        <v>234</v>
      </c>
      <c r="IC60" s="1026" t="s">
        <v>10</v>
      </c>
      <c r="ID60" s="1027"/>
      <c r="IE60" s="1025" t="s">
        <v>276</v>
      </c>
      <c r="IF60" s="1025" t="s">
        <v>277</v>
      </c>
      <c r="IG60" s="1025" t="s">
        <v>234</v>
      </c>
      <c r="IH60" s="1026" t="s">
        <v>10</v>
      </c>
      <c r="II60" s="922"/>
      <c r="IJ60" s="1025" t="s">
        <v>276</v>
      </c>
      <c r="IK60" s="1025" t="s">
        <v>277</v>
      </c>
      <c r="IL60" s="1025" t="s">
        <v>234</v>
      </c>
      <c r="IM60" s="1028" t="s">
        <v>10</v>
      </c>
      <c r="IN60" s="876" t="s">
        <v>27</v>
      </c>
      <c r="IO60" s="866"/>
      <c r="IQ60" s="1314" t="s">
        <v>27</v>
      </c>
      <c r="IR60" s="1025" t="s">
        <v>274</v>
      </c>
      <c r="IS60" s="1025" t="s">
        <v>275</v>
      </c>
      <c r="IT60" s="1025" t="s">
        <v>276</v>
      </c>
      <c r="IU60" s="1025" t="s">
        <v>234</v>
      </c>
      <c r="IV60" s="1026" t="s">
        <v>10</v>
      </c>
      <c r="IW60" s="1027"/>
      <c r="IX60" s="1025" t="s">
        <v>276</v>
      </c>
      <c r="IY60" s="1025" t="s">
        <v>277</v>
      </c>
      <c r="IZ60" s="1025" t="s">
        <v>234</v>
      </c>
      <c r="JA60" s="1026" t="s">
        <v>10</v>
      </c>
      <c r="JB60" s="922"/>
      <c r="JC60" s="1025" t="s">
        <v>276</v>
      </c>
      <c r="JD60" s="1025" t="s">
        <v>277</v>
      </c>
      <c r="JE60" s="1025" t="s">
        <v>234</v>
      </c>
      <c r="JF60" s="1028" t="s">
        <v>10</v>
      </c>
      <c r="JG60" s="1314" t="s">
        <v>27</v>
      </c>
      <c r="JH60" s="866"/>
    </row>
    <row r="61" spans="1:268" hidden="1">
      <c r="A61" s="887"/>
      <c r="B61" s="1029" t="s">
        <v>278</v>
      </c>
      <c r="C61" s="1030">
        <v>41639</v>
      </c>
      <c r="D61" s="1030">
        <v>41639</v>
      </c>
      <c r="E61" s="1031"/>
      <c r="F61" s="1032"/>
      <c r="G61" s="1033"/>
      <c r="H61" s="1030">
        <v>41455</v>
      </c>
      <c r="I61" s="1030">
        <v>41455</v>
      </c>
      <c r="J61" s="1031"/>
      <c r="K61" s="1032"/>
      <c r="L61" s="1034"/>
      <c r="M61" s="1030">
        <v>41639</v>
      </c>
      <c r="N61" s="1030">
        <v>41639</v>
      </c>
      <c r="O61" s="1031"/>
      <c r="P61" s="890"/>
      <c r="Q61" s="887"/>
      <c r="R61" s="866"/>
      <c r="U61" s="1319"/>
      <c r="V61" s="1029" t="s">
        <v>278</v>
      </c>
      <c r="W61" s="1030">
        <v>41639</v>
      </c>
      <c r="X61" s="1030">
        <v>41639</v>
      </c>
      <c r="Y61" s="1031"/>
      <c r="Z61" s="1032"/>
      <c r="AA61" s="1033"/>
      <c r="AB61" s="1030">
        <v>41455</v>
      </c>
      <c r="AC61" s="1030">
        <v>41455</v>
      </c>
      <c r="AD61" s="1031"/>
      <c r="AE61" s="1032"/>
      <c r="AF61" s="1034"/>
      <c r="AG61" s="1030">
        <v>41639</v>
      </c>
      <c r="AH61" s="1030">
        <v>41639</v>
      </c>
      <c r="AI61" s="1031"/>
      <c r="AJ61" s="890"/>
      <c r="AK61" s="1319"/>
      <c r="AL61" s="866"/>
      <c r="AN61" s="893"/>
      <c r="AO61" s="1029" t="s">
        <v>278</v>
      </c>
      <c r="AP61" s="1030">
        <v>41639</v>
      </c>
      <c r="AQ61" s="1030">
        <v>41639</v>
      </c>
      <c r="AR61" s="1031"/>
      <c r="AS61" s="1032"/>
      <c r="AT61" s="1033"/>
      <c r="AU61" s="1030">
        <v>41455</v>
      </c>
      <c r="AV61" s="1030">
        <v>41455</v>
      </c>
      <c r="AW61" s="1031"/>
      <c r="AX61" s="1032"/>
      <c r="AY61" s="1034"/>
      <c r="AZ61" s="1030">
        <v>41639</v>
      </c>
      <c r="BA61" s="1030">
        <v>41639</v>
      </c>
      <c r="BB61" s="1031"/>
      <c r="BC61" s="890"/>
      <c r="BD61" s="893"/>
      <c r="BE61" s="866"/>
      <c r="BH61" s="887"/>
      <c r="BI61" s="1029" t="s">
        <v>278</v>
      </c>
      <c r="BJ61" s="1030">
        <v>41639</v>
      </c>
      <c r="BK61" s="1030">
        <v>41639</v>
      </c>
      <c r="BL61" s="1031"/>
      <c r="BM61" s="1032"/>
      <c r="BN61" s="1033"/>
      <c r="BO61" s="1030">
        <v>41455</v>
      </c>
      <c r="BP61" s="1030">
        <v>41455</v>
      </c>
      <c r="BQ61" s="1031"/>
      <c r="BR61" s="1032"/>
      <c r="BS61" s="1034"/>
      <c r="BT61" s="1030">
        <v>41639</v>
      </c>
      <c r="BU61" s="1030">
        <v>41639</v>
      </c>
      <c r="BV61" s="1031"/>
      <c r="BW61" s="890"/>
      <c r="BX61" s="887"/>
      <c r="BY61" s="866"/>
      <c r="CB61" s="893"/>
      <c r="CC61" s="1029" t="s">
        <v>278</v>
      </c>
      <c r="CD61" s="1030">
        <v>41639</v>
      </c>
      <c r="CE61" s="1030">
        <v>41639</v>
      </c>
      <c r="CF61" s="1031"/>
      <c r="CG61" s="1032"/>
      <c r="CH61" s="1033"/>
      <c r="CI61" s="1030">
        <v>41455</v>
      </c>
      <c r="CJ61" s="1030">
        <v>41455</v>
      </c>
      <c r="CK61" s="1031"/>
      <c r="CL61" s="1032"/>
      <c r="CM61" s="1034"/>
      <c r="CN61" s="1030">
        <v>41639</v>
      </c>
      <c r="CO61" s="1030">
        <v>41639</v>
      </c>
      <c r="CP61" s="1031"/>
      <c r="CQ61" s="890"/>
      <c r="CR61" s="893"/>
      <c r="CS61" s="866"/>
      <c r="CU61" s="887"/>
      <c r="CV61" s="1029" t="s">
        <v>278</v>
      </c>
      <c r="CW61" s="1030">
        <v>41639</v>
      </c>
      <c r="CX61" s="1030">
        <v>41639</v>
      </c>
      <c r="CY61" s="1031"/>
      <c r="CZ61" s="1032"/>
      <c r="DA61" s="1033"/>
      <c r="DB61" s="1030">
        <v>41455</v>
      </c>
      <c r="DC61" s="1030">
        <v>41455</v>
      </c>
      <c r="DD61" s="1031"/>
      <c r="DE61" s="1032"/>
      <c r="DF61" s="1034"/>
      <c r="DG61" s="1030">
        <v>41639</v>
      </c>
      <c r="DH61" s="1030">
        <v>41639</v>
      </c>
      <c r="DI61" s="1031"/>
      <c r="DJ61" s="890"/>
      <c r="DK61" s="887"/>
      <c r="DL61" s="866"/>
      <c r="DN61" s="893"/>
      <c r="DO61" s="1029" t="s">
        <v>278</v>
      </c>
      <c r="DP61" s="1030">
        <v>41639</v>
      </c>
      <c r="DQ61" s="1030">
        <v>41639</v>
      </c>
      <c r="DR61" s="1031"/>
      <c r="DS61" s="1032"/>
      <c r="DT61" s="1033"/>
      <c r="DU61" s="1030">
        <v>41455</v>
      </c>
      <c r="DV61" s="1030">
        <v>41455</v>
      </c>
      <c r="DW61" s="1031"/>
      <c r="DX61" s="1032"/>
      <c r="DY61" s="1034"/>
      <c r="DZ61" s="1030">
        <v>41639</v>
      </c>
      <c r="EA61" s="1030">
        <v>41639</v>
      </c>
      <c r="EB61" s="1031"/>
      <c r="EC61" s="890"/>
      <c r="ED61" s="893"/>
      <c r="EE61" s="866"/>
      <c r="EG61" s="887"/>
      <c r="EH61" s="1029" t="s">
        <v>278</v>
      </c>
      <c r="EI61" s="1030">
        <v>41639</v>
      </c>
      <c r="EJ61" s="1030">
        <v>41639</v>
      </c>
      <c r="EK61" s="1031"/>
      <c r="EL61" s="1032"/>
      <c r="EM61" s="1033"/>
      <c r="EN61" s="1030">
        <v>41455</v>
      </c>
      <c r="EO61" s="1030">
        <v>41455</v>
      </c>
      <c r="EP61" s="1031"/>
      <c r="EQ61" s="1032"/>
      <c r="ER61" s="1034"/>
      <c r="ES61" s="1030">
        <v>41639</v>
      </c>
      <c r="ET61" s="1030">
        <v>41639</v>
      </c>
      <c r="EU61" s="1031"/>
      <c r="EV61" s="890"/>
      <c r="EW61" s="887"/>
      <c r="EX61" s="866"/>
      <c r="EZ61" s="893"/>
      <c r="FA61" s="1029" t="s">
        <v>278</v>
      </c>
      <c r="FB61" s="1030">
        <v>41639</v>
      </c>
      <c r="FC61" s="1030">
        <v>41639</v>
      </c>
      <c r="FD61" s="1031"/>
      <c r="FE61" s="1032"/>
      <c r="FF61" s="1033"/>
      <c r="FG61" s="1030">
        <v>41455</v>
      </c>
      <c r="FH61" s="1030">
        <v>41455</v>
      </c>
      <c r="FI61" s="1031"/>
      <c r="FJ61" s="1032"/>
      <c r="FK61" s="1034"/>
      <c r="FL61" s="1030">
        <v>41639</v>
      </c>
      <c r="FM61" s="1030">
        <v>41639</v>
      </c>
      <c r="FN61" s="1031"/>
      <c r="FO61" s="890"/>
      <c r="FP61" s="893"/>
      <c r="FQ61" s="866"/>
      <c r="FS61" s="887"/>
      <c r="FT61" s="1029" t="s">
        <v>278</v>
      </c>
      <c r="FU61" s="1030">
        <v>41639</v>
      </c>
      <c r="FV61" s="1030">
        <v>41639</v>
      </c>
      <c r="FW61" s="1031"/>
      <c r="FX61" s="1032"/>
      <c r="FY61" s="1033"/>
      <c r="FZ61" s="1030">
        <v>41455</v>
      </c>
      <c r="GA61" s="1030">
        <v>41455</v>
      </c>
      <c r="GB61" s="1031"/>
      <c r="GC61" s="1032"/>
      <c r="GD61" s="1034"/>
      <c r="GE61" s="1030">
        <v>41639</v>
      </c>
      <c r="GF61" s="1030">
        <v>41639</v>
      </c>
      <c r="GG61" s="1031"/>
      <c r="GH61" s="890"/>
      <c r="GI61" s="887"/>
      <c r="GJ61" s="866"/>
      <c r="GL61" s="893"/>
      <c r="GM61" s="1029" t="s">
        <v>278</v>
      </c>
      <c r="GN61" s="1030">
        <v>41639</v>
      </c>
      <c r="GO61" s="1030">
        <v>41639</v>
      </c>
      <c r="GP61" s="1031"/>
      <c r="GQ61" s="1032"/>
      <c r="GR61" s="1033"/>
      <c r="GS61" s="1030">
        <v>41455</v>
      </c>
      <c r="GT61" s="1030">
        <v>41455</v>
      </c>
      <c r="GU61" s="1031"/>
      <c r="GV61" s="1032"/>
      <c r="GW61" s="1034"/>
      <c r="GX61" s="1030">
        <v>41639</v>
      </c>
      <c r="GY61" s="1030">
        <v>41639</v>
      </c>
      <c r="GZ61" s="1031"/>
      <c r="HA61" s="890"/>
      <c r="HB61" s="893"/>
      <c r="HC61" s="866"/>
      <c r="HE61" s="887"/>
      <c r="HF61" s="1029" t="s">
        <v>278</v>
      </c>
      <c r="HG61" s="1030">
        <v>41639</v>
      </c>
      <c r="HH61" s="1030">
        <v>41639</v>
      </c>
      <c r="HI61" s="1031"/>
      <c r="HJ61" s="1032"/>
      <c r="HK61" s="1033"/>
      <c r="HL61" s="1030">
        <v>41455</v>
      </c>
      <c r="HM61" s="1030">
        <v>41455</v>
      </c>
      <c r="HN61" s="1031"/>
      <c r="HO61" s="1032"/>
      <c r="HP61" s="1034"/>
      <c r="HQ61" s="1030">
        <v>41639</v>
      </c>
      <c r="HR61" s="1030">
        <v>41639</v>
      </c>
      <c r="HS61" s="1031"/>
      <c r="HT61" s="890"/>
      <c r="HU61" s="887"/>
      <c r="HV61" s="866"/>
      <c r="HX61" s="893"/>
      <c r="HY61" s="1029" t="s">
        <v>278</v>
      </c>
      <c r="HZ61" s="1030">
        <v>41639</v>
      </c>
      <c r="IA61" s="1030">
        <v>41639</v>
      </c>
      <c r="IB61" s="1031"/>
      <c r="IC61" s="1032"/>
      <c r="ID61" s="1033"/>
      <c r="IE61" s="1030">
        <v>41455</v>
      </c>
      <c r="IF61" s="1030">
        <v>41455</v>
      </c>
      <c r="IG61" s="1031"/>
      <c r="IH61" s="1032"/>
      <c r="II61" s="1034"/>
      <c r="IJ61" s="1030">
        <v>41639</v>
      </c>
      <c r="IK61" s="1030">
        <v>41639</v>
      </c>
      <c r="IL61" s="1031"/>
      <c r="IM61" s="890"/>
      <c r="IN61" s="893"/>
      <c r="IO61" s="866"/>
      <c r="IQ61" s="1320"/>
      <c r="IR61" s="1029" t="s">
        <v>278</v>
      </c>
      <c r="IS61" s="1030">
        <v>41639</v>
      </c>
      <c r="IT61" s="1030">
        <v>41639</v>
      </c>
      <c r="IU61" s="1031"/>
      <c r="IV61" s="1032"/>
      <c r="IW61" s="1033"/>
      <c r="IX61" s="1030">
        <v>41455</v>
      </c>
      <c r="IY61" s="1030">
        <v>41455</v>
      </c>
      <c r="IZ61" s="1031"/>
      <c r="JA61" s="1032"/>
      <c r="JB61" s="1034"/>
      <c r="JC61" s="1030">
        <v>41639</v>
      </c>
      <c r="JD61" s="1030">
        <v>41639</v>
      </c>
      <c r="JE61" s="1031"/>
      <c r="JF61" s="890"/>
      <c r="JG61" s="1320"/>
      <c r="JH61" s="866"/>
    </row>
    <row r="62" spans="1:268" hidden="1">
      <c r="A62" s="400"/>
      <c r="B62" s="279"/>
      <c r="C62" s="867"/>
      <c r="D62" s="867"/>
      <c r="E62" s="279"/>
      <c r="F62" s="948"/>
      <c r="H62" s="867"/>
      <c r="I62" s="867"/>
      <c r="J62" s="279"/>
      <c r="K62" s="948"/>
      <c r="L62" s="959"/>
      <c r="M62" s="867"/>
      <c r="N62" s="867"/>
      <c r="O62" s="279"/>
      <c r="P62" s="945"/>
      <c r="Q62" s="400"/>
      <c r="R62" s="866"/>
      <c r="U62" s="1309"/>
      <c r="V62" s="279"/>
      <c r="W62" s="867"/>
      <c r="X62" s="867"/>
      <c r="Y62" s="279"/>
      <c r="Z62" s="948"/>
      <c r="AB62" s="867"/>
      <c r="AC62" s="867"/>
      <c r="AD62" s="279"/>
      <c r="AE62" s="948"/>
      <c r="AF62" s="959"/>
      <c r="AG62" s="867"/>
      <c r="AH62" s="867"/>
      <c r="AI62" s="279"/>
      <c r="AJ62" s="945"/>
      <c r="AK62" s="1309"/>
      <c r="AL62" s="866"/>
      <c r="AN62" s="876"/>
      <c r="AO62" s="279"/>
      <c r="AP62" s="867"/>
      <c r="AQ62" s="867"/>
      <c r="AR62" s="279"/>
      <c r="AS62" s="948"/>
      <c r="AU62" s="867"/>
      <c r="AV62" s="867"/>
      <c r="AW62" s="279"/>
      <c r="AX62" s="948"/>
      <c r="AY62" s="959"/>
      <c r="AZ62" s="867"/>
      <c r="BA62" s="867"/>
      <c r="BB62" s="279"/>
      <c r="BC62" s="945"/>
      <c r="BD62" s="876"/>
      <c r="BE62" s="866"/>
      <c r="BH62" s="400"/>
      <c r="BI62" s="279"/>
      <c r="BJ62" s="867"/>
      <c r="BK62" s="867"/>
      <c r="BL62" s="279"/>
      <c r="BM62" s="948"/>
      <c r="BO62" s="867"/>
      <c r="BP62" s="867"/>
      <c r="BQ62" s="279"/>
      <c r="BR62" s="948"/>
      <c r="BS62" s="959"/>
      <c r="BT62" s="867"/>
      <c r="BU62" s="867"/>
      <c r="BV62" s="279"/>
      <c r="BW62" s="945"/>
      <c r="BX62" s="400"/>
      <c r="BY62" s="866"/>
      <c r="CB62" s="876"/>
      <c r="CC62" s="279"/>
      <c r="CD62" s="867"/>
      <c r="CE62" s="867"/>
      <c r="CF62" s="279"/>
      <c r="CG62" s="948"/>
      <c r="CI62" s="867"/>
      <c r="CJ62" s="867"/>
      <c r="CK62" s="279"/>
      <c r="CL62" s="948"/>
      <c r="CM62" s="959"/>
      <c r="CN62" s="867"/>
      <c r="CO62" s="867"/>
      <c r="CP62" s="279"/>
      <c r="CQ62" s="945"/>
      <c r="CR62" s="876"/>
      <c r="CS62" s="866"/>
      <c r="CU62" s="400"/>
      <c r="CV62" s="279"/>
      <c r="CW62" s="867"/>
      <c r="CX62" s="867"/>
      <c r="CY62" s="279"/>
      <c r="CZ62" s="948"/>
      <c r="DB62" s="867"/>
      <c r="DC62" s="867"/>
      <c r="DD62" s="279"/>
      <c r="DE62" s="948"/>
      <c r="DF62" s="959"/>
      <c r="DG62" s="867"/>
      <c r="DH62" s="867"/>
      <c r="DI62" s="279"/>
      <c r="DJ62" s="945"/>
      <c r="DK62" s="400"/>
      <c r="DL62" s="866"/>
      <c r="DN62" s="876"/>
      <c r="DO62" s="279"/>
      <c r="DP62" s="867"/>
      <c r="DQ62" s="867"/>
      <c r="DR62" s="279"/>
      <c r="DS62" s="948"/>
      <c r="DU62" s="867"/>
      <c r="DV62" s="867"/>
      <c r="DW62" s="279"/>
      <c r="DX62" s="948"/>
      <c r="DY62" s="959"/>
      <c r="DZ62" s="867"/>
      <c r="EA62" s="867"/>
      <c r="EB62" s="279"/>
      <c r="EC62" s="945"/>
      <c r="ED62" s="876"/>
      <c r="EE62" s="866"/>
      <c r="EG62" s="400"/>
      <c r="EH62" s="279"/>
      <c r="EI62" s="867"/>
      <c r="EJ62" s="867"/>
      <c r="EK62" s="279"/>
      <c r="EL62" s="948"/>
      <c r="EN62" s="867"/>
      <c r="EO62" s="867"/>
      <c r="EP62" s="279"/>
      <c r="EQ62" s="948"/>
      <c r="ER62" s="959"/>
      <c r="ES62" s="867"/>
      <c r="ET62" s="867"/>
      <c r="EU62" s="279"/>
      <c r="EV62" s="945"/>
      <c r="EW62" s="400"/>
      <c r="EX62" s="866"/>
      <c r="EZ62" s="876"/>
      <c r="FA62" s="279"/>
      <c r="FB62" s="867"/>
      <c r="FC62" s="867"/>
      <c r="FD62" s="279"/>
      <c r="FE62" s="948"/>
      <c r="FG62" s="867"/>
      <c r="FH62" s="867"/>
      <c r="FI62" s="279"/>
      <c r="FJ62" s="948"/>
      <c r="FK62" s="959"/>
      <c r="FL62" s="867"/>
      <c r="FM62" s="867"/>
      <c r="FN62" s="279"/>
      <c r="FO62" s="945"/>
      <c r="FP62" s="876"/>
      <c r="FQ62" s="866"/>
      <c r="FS62" s="400"/>
      <c r="FT62" s="279"/>
      <c r="FU62" s="867"/>
      <c r="FV62" s="867"/>
      <c r="FW62" s="279"/>
      <c r="FX62" s="948"/>
      <c r="FZ62" s="867"/>
      <c r="GA62" s="867"/>
      <c r="GB62" s="279"/>
      <c r="GC62" s="948"/>
      <c r="GD62" s="959"/>
      <c r="GE62" s="867"/>
      <c r="GF62" s="867"/>
      <c r="GG62" s="279"/>
      <c r="GH62" s="945"/>
      <c r="GI62" s="400"/>
      <c r="GJ62" s="866"/>
      <c r="GL62" s="876"/>
      <c r="GM62" s="279"/>
      <c r="GN62" s="867"/>
      <c r="GO62" s="867"/>
      <c r="GP62" s="279"/>
      <c r="GQ62" s="948"/>
      <c r="GS62" s="867"/>
      <c r="GT62" s="867"/>
      <c r="GU62" s="279"/>
      <c r="GV62" s="948"/>
      <c r="GW62" s="959"/>
      <c r="GX62" s="867"/>
      <c r="GY62" s="867"/>
      <c r="GZ62" s="279"/>
      <c r="HA62" s="945"/>
      <c r="HB62" s="876"/>
      <c r="HC62" s="866"/>
      <c r="HE62" s="400"/>
      <c r="HF62" s="279"/>
      <c r="HG62" s="867"/>
      <c r="HH62" s="867"/>
      <c r="HI62" s="279"/>
      <c r="HJ62" s="948"/>
      <c r="HL62" s="867"/>
      <c r="HM62" s="867"/>
      <c r="HN62" s="279"/>
      <c r="HO62" s="948"/>
      <c r="HP62" s="959"/>
      <c r="HQ62" s="867"/>
      <c r="HR62" s="867"/>
      <c r="HS62" s="279"/>
      <c r="HT62" s="945"/>
      <c r="HU62" s="400"/>
      <c r="HV62" s="866"/>
      <c r="HX62" s="876"/>
      <c r="HY62" s="279"/>
      <c r="HZ62" s="867"/>
      <c r="IA62" s="867"/>
      <c r="IB62" s="279"/>
      <c r="IC62" s="948"/>
      <c r="IE62" s="867"/>
      <c r="IF62" s="867"/>
      <c r="IG62" s="279"/>
      <c r="IH62" s="948"/>
      <c r="II62" s="959"/>
      <c r="IJ62" s="867"/>
      <c r="IK62" s="867"/>
      <c r="IL62" s="279"/>
      <c r="IM62" s="945"/>
      <c r="IN62" s="876"/>
      <c r="IO62" s="866"/>
      <c r="IQ62" s="1314"/>
      <c r="IR62" s="279"/>
      <c r="IS62" s="867"/>
      <c r="IT62" s="867"/>
      <c r="IU62" s="279"/>
      <c r="IV62" s="948"/>
      <c r="IX62" s="867"/>
      <c r="IY62" s="867"/>
      <c r="IZ62" s="279"/>
      <c r="JA62" s="948"/>
      <c r="JB62" s="959"/>
      <c r="JC62" s="867"/>
      <c r="JD62" s="867"/>
      <c r="JE62" s="279"/>
      <c r="JF62" s="945"/>
      <c r="JG62" s="1314"/>
      <c r="JH62" s="866"/>
    </row>
    <row r="63" spans="1:268" ht="5.0999999999999996" customHeight="1">
      <c r="A63" s="400"/>
      <c r="B63" s="951"/>
      <c r="C63" s="399"/>
      <c r="D63" s="952"/>
      <c r="E63" s="953"/>
      <c r="F63" s="954"/>
      <c r="G63" s="921"/>
      <c r="H63" s="952"/>
      <c r="I63" s="952"/>
      <c r="J63" s="953"/>
      <c r="K63" s="954"/>
      <c r="L63" s="922"/>
      <c r="M63" s="952"/>
      <c r="N63" s="952"/>
      <c r="O63" s="953"/>
      <c r="P63" s="945"/>
      <c r="Q63" s="400"/>
      <c r="R63" s="866"/>
      <c r="U63" s="1309"/>
      <c r="V63" s="951"/>
      <c r="W63" s="399"/>
      <c r="X63" s="952"/>
      <c r="Y63" s="953"/>
      <c r="Z63" s="954"/>
      <c r="AA63" s="921"/>
      <c r="AB63" s="952"/>
      <c r="AC63" s="952"/>
      <c r="AD63" s="953"/>
      <c r="AE63" s="954"/>
      <c r="AF63" s="922"/>
      <c r="AG63" s="952"/>
      <c r="AH63" s="952"/>
      <c r="AI63" s="953"/>
      <c r="AJ63" s="945"/>
      <c r="AK63" s="1309"/>
      <c r="AL63" s="866"/>
      <c r="AN63" s="876"/>
      <c r="AO63" s="951"/>
      <c r="AP63" s="399"/>
      <c r="AQ63" s="952"/>
      <c r="AR63" s="953"/>
      <c r="AS63" s="954"/>
      <c r="AT63" s="921"/>
      <c r="AU63" s="952"/>
      <c r="AV63" s="952"/>
      <c r="AW63" s="953"/>
      <c r="AX63" s="954"/>
      <c r="AY63" s="922"/>
      <c r="AZ63" s="952"/>
      <c r="BA63" s="952"/>
      <c r="BB63" s="953"/>
      <c r="BC63" s="945"/>
      <c r="BD63" s="876"/>
      <c r="BE63" s="866"/>
      <c r="BH63" s="1309"/>
      <c r="BI63" s="951"/>
      <c r="BJ63" s="399"/>
      <c r="BK63" s="952"/>
      <c r="BL63" s="953"/>
      <c r="BM63" s="954"/>
      <c r="BN63" s="921"/>
      <c r="BO63" s="952"/>
      <c r="BP63" s="952"/>
      <c r="BQ63" s="953"/>
      <c r="BR63" s="954"/>
      <c r="BS63" s="922"/>
      <c r="BT63" s="952"/>
      <c r="BU63" s="952"/>
      <c r="BV63" s="953"/>
      <c r="BW63" s="945"/>
      <c r="BX63" s="1309"/>
      <c r="BY63" s="866"/>
      <c r="CB63" s="876"/>
      <c r="CC63" s="951"/>
      <c r="CD63" s="399"/>
      <c r="CE63" s="952"/>
      <c r="CF63" s="953"/>
      <c r="CG63" s="954"/>
      <c r="CH63" s="921"/>
      <c r="CI63" s="952"/>
      <c r="CJ63" s="952"/>
      <c r="CK63" s="953"/>
      <c r="CL63" s="954"/>
      <c r="CM63" s="922"/>
      <c r="CN63" s="952"/>
      <c r="CO63" s="952"/>
      <c r="CP63" s="953"/>
      <c r="CQ63" s="945"/>
      <c r="CR63" s="876"/>
      <c r="CS63" s="866"/>
      <c r="CU63" s="1309"/>
      <c r="CV63" s="951"/>
      <c r="CW63" s="399"/>
      <c r="CX63" s="952"/>
      <c r="CY63" s="953"/>
      <c r="CZ63" s="954"/>
      <c r="DA63" s="921"/>
      <c r="DB63" s="952"/>
      <c r="DC63" s="952"/>
      <c r="DD63" s="953"/>
      <c r="DE63" s="954"/>
      <c r="DF63" s="922"/>
      <c r="DG63" s="952"/>
      <c r="DH63" s="952"/>
      <c r="DI63" s="953"/>
      <c r="DJ63" s="945"/>
      <c r="DK63" s="1309"/>
      <c r="DL63" s="866"/>
      <c r="DN63" s="876"/>
      <c r="DO63" s="951"/>
      <c r="DP63" s="399"/>
      <c r="DQ63" s="952"/>
      <c r="DR63" s="953"/>
      <c r="DS63" s="954"/>
      <c r="DT63" s="921"/>
      <c r="DU63" s="952"/>
      <c r="DV63" s="952"/>
      <c r="DW63" s="953"/>
      <c r="DX63" s="954"/>
      <c r="DY63" s="922"/>
      <c r="DZ63" s="952"/>
      <c r="EA63" s="952"/>
      <c r="EB63" s="953"/>
      <c r="EC63" s="945"/>
      <c r="ED63" s="876"/>
      <c r="EE63" s="866"/>
      <c r="EG63" s="1309"/>
      <c r="EH63" s="951"/>
      <c r="EI63" s="399"/>
      <c r="EJ63" s="952"/>
      <c r="EK63" s="953"/>
      <c r="EL63" s="954"/>
      <c r="EM63" s="921"/>
      <c r="EN63" s="952"/>
      <c r="EO63" s="952"/>
      <c r="EP63" s="953"/>
      <c r="EQ63" s="954"/>
      <c r="ER63" s="922"/>
      <c r="ES63" s="952"/>
      <c r="ET63" s="952"/>
      <c r="EU63" s="953"/>
      <c r="EV63" s="945"/>
      <c r="EW63" s="1309"/>
      <c r="EX63" s="866"/>
      <c r="EZ63" s="876"/>
      <c r="FA63" s="951"/>
      <c r="FB63" s="399"/>
      <c r="FC63" s="952"/>
      <c r="FD63" s="953"/>
      <c r="FE63" s="954"/>
      <c r="FF63" s="921"/>
      <c r="FG63" s="952"/>
      <c r="FH63" s="952"/>
      <c r="FI63" s="953"/>
      <c r="FJ63" s="954"/>
      <c r="FK63" s="922"/>
      <c r="FL63" s="952"/>
      <c r="FM63" s="952"/>
      <c r="FN63" s="953"/>
      <c r="FO63" s="945"/>
      <c r="FP63" s="876"/>
      <c r="FQ63" s="866"/>
      <c r="FS63" s="1309"/>
      <c r="FT63" s="951"/>
      <c r="FU63" s="399"/>
      <c r="FV63" s="952"/>
      <c r="FW63" s="953"/>
      <c r="FX63" s="954"/>
      <c r="FY63" s="921"/>
      <c r="FZ63" s="952"/>
      <c r="GA63" s="952"/>
      <c r="GB63" s="953"/>
      <c r="GC63" s="954"/>
      <c r="GD63" s="922"/>
      <c r="GE63" s="952"/>
      <c r="GF63" s="952"/>
      <c r="GG63" s="953"/>
      <c r="GH63" s="945"/>
      <c r="GI63" s="1309"/>
      <c r="GJ63" s="866"/>
      <c r="GL63" s="876"/>
      <c r="GM63" s="951"/>
      <c r="GN63" s="399"/>
      <c r="GO63" s="952"/>
      <c r="GP63" s="953"/>
      <c r="GQ63" s="954"/>
      <c r="GR63" s="921"/>
      <c r="GS63" s="952"/>
      <c r="GT63" s="952"/>
      <c r="GU63" s="953"/>
      <c r="GV63" s="954"/>
      <c r="GW63" s="922"/>
      <c r="GX63" s="952"/>
      <c r="GY63" s="952"/>
      <c r="GZ63" s="953"/>
      <c r="HA63" s="945"/>
      <c r="HB63" s="876"/>
      <c r="HC63" s="866"/>
      <c r="HE63" s="1309"/>
      <c r="HF63" s="951"/>
      <c r="HG63" s="399"/>
      <c r="HH63" s="952"/>
      <c r="HI63" s="953"/>
      <c r="HJ63" s="954"/>
      <c r="HK63" s="921"/>
      <c r="HL63" s="952"/>
      <c r="HM63" s="952"/>
      <c r="HN63" s="953"/>
      <c r="HO63" s="954"/>
      <c r="HP63" s="922"/>
      <c r="HQ63" s="952"/>
      <c r="HR63" s="952"/>
      <c r="HS63" s="953"/>
      <c r="HT63" s="945"/>
      <c r="HU63" s="1309"/>
      <c r="HV63" s="866"/>
      <c r="HX63" s="876"/>
      <c r="HY63" s="951"/>
      <c r="HZ63" s="399"/>
      <c r="IA63" s="952"/>
      <c r="IB63" s="953"/>
      <c r="IC63" s="954"/>
      <c r="ID63" s="921"/>
      <c r="IE63" s="952"/>
      <c r="IF63" s="952"/>
      <c r="IG63" s="953"/>
      <c r="IH63" s="954"/>
      <c r="II63" s="922"/>
      <c r="IJ63" s="952"/>
      <c r="IK63" s="952"/>
      <c r="IL63" s="953"/>
      <c r="IM63" s="945"/>
      <c r="IN63" s="876"/>
      <c r="IO63" s="866"/>
      <c r="IQ63" s="1314"/>
      <c r="IR63" s="951"/>
      <c r="IS63" s="399"/>
      <c r="IT63" s="952"/>
      <c r="IU63" s="953"/>
      <c r="IV63" s="954"/>
      <c r="IW63" s="921"/>
      <c r="IX63" s="952"/>
      <c r="IY63" s="952"/>
      <c r="IZ63" s="953"/>
      <c r="JA63" s="954"/>
      <c r="JB63" s="922"/>
      <c r="JC63" s="952"/>
      <c r="JD63" s="952"/>
      <c r="JE63" s="953"/>
      <c r="JF63" s="945"/>
      <c r="JG63" s="1314"/>
      <c r="JH63" s="866"/>
    </row>
    <row r="64" spans="1:268">
      <c r="A64" s="400">
        <v>12</v>
      </c>
      <c r="B64" s="1047" t="s">
        <v>279</v>
      </c>
      <c r="C64" s="1038">
        <f>SUM(C16,C30)</f>
        <v>0</v>
      </c>
      <c r="D64" s="1038">
        <f>SUM(D16,D30)</f>
        <v>77235</v>
      </c>
      <c r="E64" s="1039">
        <f t="shared" ref="E64:E66" si="476">SUM(D64,-C64)</f>
        <v>77235</v>
      </c>
      <c r="F64" s="1040" t="e">
        <f t="shared" ref="F64" si="477">E64/C64</f>
        <v>#DIV/0!</v>
      </c>
      <c r="G64" s="1041"/>
      <c r="H64" s="1038">
        <f>SUM(H16,H30)</f>
        <v>77235</v>
      </c>
      <c r="I64" s="1038">
        <f>SUM(I16,I30)</f>
        <v>76220</v>
      </c>
      <c r="J64" s="1039">
        <f t="shared" ref="J64:J66" si="478">SUM(I64,-H64)</f>
        <v>-1015</v>
      </c>
      <c r="K64" s="1225">
        <f t="shared" ref="K64" si="479">J64/H64</f>
        <v>-1.3141710364472066E-2</v>
      </c>
      <c r="L64" s="922"/>
      <c r="M64" s="876">
        <f>SUM(M16,M30)</f>
        <v>77235</v>
      </c>
      <c r="N64" s="876">
        <f>SUM(N16,N30)</f>
        <v>76220</v>
      </c>
      <c r="O64" s="1045">
        <f t="shared" ref="O64:O66" si="480">SUM(N64,-M64)</f>
        <v>-1015</v>
      </c>
      <c r="P64" s="1046">
        <f t="shared" ref="P64" si="481">O64/M64</f>
        <v>-1.3141710364472066E-2</v>
      </c>
      <c r="Q64" s="400">
        <v>12</v>
      </c>
      <c r="R64" s="866"/>
      <c r="U64" s="1309">
        <v>12</v>
      </c>
      <c r="V64" s="1331" t="s">
        <v>279</v>
      </c>
      <c r="W64" s="1038">
        <f>SUM(W16,W30)</f>
        <v>0</v>
      </c>
      <c r="X64" s="1038">
        <f>SUM(X16,X30)</f>
        <v>77235</v>
      </c>
      <c r="Y64" s="1039">
        <f t="shared" ref="Y64:Y66" si="482">SUM(X64,-W64)</f>
        <v>77235</v>
      </c>
      <c r="Z64" s="1040" t="e">
        <f t="shared" ref="Z64" si="483">Y64/W64</f>
        <v>#DIV/0!</v>
      </c>
      <c r="AA64" s="1041"/>
      <c r="AB64" s="1038">
        <f>SUM(AB16,AB30)</f>
        <v>3195</v>
      </c>
      <c r="AC64" s="1038">
        <f>SUM(AC16,AC30)</f>
        <v>3118</v>
      </c>
      <c r="AD64" s="1039">
        <f t="shared" ref="AD64:AD66" si="484">SUM(AC64,-AB64)</f>
        <v>-77</v>
      </c>
      <c r="AE64" s="1225">
        <f t="shared" ref="AE64" si="485">AD64/AB64</f>
        <v>-2.4100156494522691E-2</v>
      </c>
      <c r="AF64" s="922"/>
      <c r="AG64" s="876">
        <f>SUM(AG16,AG30)</f>
        <v>77235</v>
      </c>
      <c r="AH64" s="876">
        <f>SUM(AH16,AH30)</f>
        <v>3118</v>
      </c>
      <c r="AI64" s="1045">
        <f t="shared" ref="AI64:AI66" si="486">SUM(AH64,-AG64)</f>
        <v>-74117</v>
      </c>
      <c r="AJ64" s="1046">
        <f t="shared" ref="AJ64" si="487">AI64/AG64</f>
        <v>-0.95962970156017346</v>
      </c>
      <c r="AK64" s="1309">
        <v>12</v>
      </c>
      <c r="AL64" s="866"/>
      <c r="AN64" s="876">
        <v>12</v>
      </c>
      <c r="AO64" s="1047" t="s">
        <v>279</v>
      </c>
      <c r="AP64" s="1038">
        <f>SUM(AP16,AP30)</f>
        <v>0</v>
      </c>
      <c r="AQ64" s="1038">
        <f>SUM(AQ16,AQ30)</f>
        <v>77235</v>
      </c>
      <c r="AR64" s="1039">
        <f t="shared" ref="AR64:AR66" si="488">SUM(AQ64,-AP64)</f>
        <v>77235</v>
      </c>
      <c r="AS64" s="1040" t="e">
        <f t="shared" ref="AS64" si="489">AR64/AP64</f>
        <v>#DIV/0!</v>
      </c>
      <c r="AT64" s="1041"/>
      <c r="AU64" s="1038">
        <f>SUM(AU16,AU30)</f>
        <v>803</v>
      </c>
      <c r="AV64" s="1038">
        <f>SUM(AV16,AV30)</f>
        <v>795</v>
      </c>
      <c r="AW64" s="1039">
        <f t="shared" ref="AW64:AW66" si="490">SUM(AV64,-AU64)</f>
        <v>-8</v>
      </c>
      <c r="AX64" s="1225">
        <f t="shared" ref="AX64" si="491">AW64/AU64</f>
        <v>-9.9626400996264009E-3</v>
      </c>
      <c r="AY64" s="922"/>
      <c r="AZ64" s="876">
        <f>SUM(AZ16,AZ30)</f>
        <v>77235</v>
      </c>
      <c r="BA64" s="876">
        <f>SUM(BA16,BA30)</f>
        <v>795</v>
      </c>
      <c r="BB64" s="1045">
        <f t="shared" ref="BB64:BB66" si="492">SUM(BA64,-AZ64)</f>
        <v>-76440</v>
      </c>
      <c r="BC64" s="1046">
        <f t="shared" ref="BC64" si="493">BB64/AZ64</f>
        <v>-0.98970673917265484</v>
      </c>
      <c r="BD64" s="876">
        <v>12</v>
      </c>
      <c r="BE64" s="866"/>
      <c r="BH64" s="1309">
        <v>12</v>
      </c>
      <c r="BI64" s="1047" t="s">
        <v>279</v>
      </c>
      <c r="BJ64" s="1038">
        <f>SUM(BJ16,BJ30)</f>
        <v>0</v>
      </c>
      <c r="BK64" s="1038">
        <f>SUM(BK16,BK30)</f>
        <v>77235</v>
      </c>
      <c r="BL64" s="1039">
        <f t="shared" ref="BL64:BL66" si="494">SUM(BK64,-BJ64)</f>
        <v>77235</v>
      </c>
      <c r="BM64" s="1040" t="e">
        <f t="shared" ref="BM64" si="495">BL64/BJ64</f>
        <v>#DIV/0!</v>
      </c>
      <c r="BN64" s="1041"/>
      <c r="BO64" s="1038">
        <f>SUM(BO16,BO30)</f>
        <v>2965</v>
      </c>
      <c r="BP64" s="1038">
        <f>SUM(BP16,BP30)</f>
        <v>3036</v>
      </c>
      <c r="BQ64" s="1039">
        <f t="shared" ref="BQ64:BQ66" si="496">SUM(BP64,-BO64)</f>
        <v>71</v>
      </c>
      <c r="BR64" s="1225">
        <f t="shared" ref="BR64" si="497">BQ64/BO64</f>
        <v>2.3946037099494097E-2</v>
      </c>
      <c r="BS64" s="922"/>
      <c r="BT64" s="876">
        <f>SUM(BT16,BT30)</f>
        <v>77235</v>
      </c>
      <c r="BU64" s="876">
        <f>SUM(BU16,BU30)</f>
        <v>3036</v>
      </c>
      <c r="BV64" s="1045">
        <f t="shared" ref="BV64:BV66" si="498">SUM(BU64,-BT64)</f>
        <v>-74199</v>
      </c>
      <c r="BW64" s="1046">
        <f t="shared" ref="BW64" si="499">BV64/BT64</f>
        <v>-0.96069139638764811</v>
      </c>
      <c r="BX64" s="1309">
        <v>12</v>
      </c>
      <c r="BY64" s="866"/>
      <c r="CB64" s="876">
        <v>12</v>
      </c>
      <c r="CC64" s="1047" t="s">
        <v>279</v>
      </c>
      <c r="CD64" s="1038">
        <f>SUM(CD16,CD30)</f>
        <v>0</v>
      </c>
      <c r="CE64" s="1038">
        <f>SUM(CE16,CE30)</f>
        <v>77235</v>
      </c>
      <c r="CF64" s="1039">
        <f t="shared" ref="CF64:CF66" si="500">SUM(CE64,-CD64)</f>
        <v>77235</v>
      </c>
      <c r="CG64" s="1040" t="e">
        <f t="shared" ref="CG64" si="501">CF64/CD64</f>
        <v>#DIV/0!</v>
      </c>
      <c r="CH64" s="1041"/>
      <c r="CI64" s="1038">
        <f>SUM(CI16,CI30)</f>
        <v>1570</v>
      </c>
      <c r="CJ64" s="1038">
        <f>SUM(CJ16,CJ30)</f>
        <v>1415</v>
      </c>
      <c r="CK64" s="1039">
        <f t="shared" ref="CK64:CK66" si="502">SUM(CJ64,-CI64)</f>
        <v>-155</v>
      </c>
      <c r="CL64" s="1225">
        <f t="shared" ref="CL64" si="503">CK64/CI64</f>
        <v>-9.8726114649681534E-2</v>
      </c>
      <c r="CM64" s="922"/>
      <c r="CN64" s="876">
        <f>SUM(CN16,CN30)</f>
        <v>77235</v>
      </c>
      <c r="CO64" s="876">
        <f>SUM(CO16,CO30)</f>
        <v>1415</v>
      </c>
      <c r="CP64" s="1045">
        <f t="shared" ref="CP64:CP66" si="504">SUM(CO64,-CN64)</f>
        <v>-75820</v>
      </c>
      <c r="CQ64" s="1046">
        <f t="shared" ref="CQ64" si="505">CP64/CN64</f>
        <v>-0.98167929047711533</v>
      </c>
      <c r="CR64" s="876">
        <v>12</v>
      </c>
      <c r="CS64" s="866"/>
      <c r="CU64" s="1309">
        <v>12</v>
      </c>
      <c r="CV64" s="1047" t="s">
        <v>279</v>
      </c>
      <c r="CW64" s="1038">
        <f>SUM(CW16,CW30)</f>
        <v>0</v>
      </c>
      <c r="CX64" s="1038">
        <f>SUM(CX16,CX30)</f>
        <v>77235</v>
      </c>
      <c r="CY64" s="1039">
        <f t="shared" ref="CY64:CY66" si="506">SUM(CX64,-CW64)</f>
        <v>77235</v>
      </c>
      <c r="CZ64" s="1040" t="e">
        <f t="shared" ref="CZ64" si="507">CY64/CW64</f>
        <v>#DIV/0!</v>
      </c>
      <c r="DA64" s="1041"/>
      <c r="DB64" s="1038">
        <f>SUM(DB16,DB30)</f>
        <v>2264</v>
      </c>
      <c r="DC64" s="1038">
        <f>SUM(DC16,DC30)</f>
        <v>2231</v>
      </c>
      <c r="DD64" s="1039">
        <f t="shared" ref="DD64:DD66" si="508">SUM(DC64,-DB64)</f>
        <v>-33</v>
      </c>
      <c r="DE64" s="1225">
        <f t="shared" ref="DE64" si="509">DD64/DB64</f>
        <v>-1.4575971731448763E-2</v>
      </c>
      <c r="DF64" s="922"/>
      <c r="DG64" s="876">
        <f>SUM(DG16,DG30)</f>
        <v>77235</v>
      </c>
      <c r="DH64" s="876">
        <f>SUM(DH16,DH30)</f>
        <v>2231</v>
      </c>
      <c r="DI64" s="1045">
        <f t="shared" ref="DI64:DI66" si="510">SUM(DH64,-DG64)</f>
        <v>-75004</v>
      </c>
      <c r="DJ64" s="1046">
        <f t="shared" ref="DJ64" si="511">DI64/DG64</f>
        <v>-0.97111413219395348</v>
      </c>
      <c r="DK64" s="1309">
        <v>12</v>
      </c>
      <c r="DL64" s="866"/>
      <c r="DN64" s="876">
        <v>12</v>
      </c>
      <c r="DO64" s="1047" t="s">
        <v>279</v>
      </c>
      <c r="DP64" s="1038">
        <f>SUM(DP16,DP30)</f>
        <v>0</v>
      </c>
      <c r="DQ64" s="1038">
        <f>SUM(DQ16,DQ30)</f>
        <v>77235</v>
      </c>
      <c r="DR64" s="1039">
        <f t="shared" ref="DR64:DR66" si="512">SUM(DQ64,-DP64)</f>
        <v>77235</v>
      </c>
      <c r="DS64" s="1040" t="e">
        <f t="shared" ref="DS64" si="513">DR64/DP64</f>
        <v>#DIV/0!</v>
      </c>
      <c r="DT64" s="1041"/>
      <c r="DU64" s="1038">
        <f>SUM(DU16,DU30)</f>
        <v>714</v>
      </c>
      <c r="DV64" s="1038">
        <f>SUM(DV16,DV30)</f>
        <v>695</v>
      </c>
      <c r="DW64" s="1039">
        <f t="shared" ref="DW64:DW66" si="514">SUM(DV64,-DU64)</f>
        <v>-19</v>
      </c>
      <c r="DX64" s="1225">
        <f t="shared" ref="DX64" si="515">DW64/DU64</f>
        <v>-2.661064425770308E-2</v>
      </c>
      <c r="DY64" s="922"/>
      <c r="DZ64" s="876">
        <f>SUM(DZ16,DZ30)</f>
        <v>77235</v>
      </c>
      <c r="EA64" s="876">
        <f>SUM(EA16,EA30)</f>
        <v>695</v>
      </c>
      <c r="EB64" s="1045">
        <f t="shared" ref="EB64:EB66" si="516">SUM(EA64,-DZ64)</f>
        <v>-76540</v>
      </c>
      <c r="EC64" s="1046">
        <f t="shared" ref="EC64" si="517">EB64/DZ64</f>
        <v>-0.99100148896225804</v>
      </c>
      <c r="ED64" s="876">
        <v>12</v>
      </c>
      <c r="EE64" s="866"/>
      <c r="EG64" s="1309">
        <v>12</v>
      </c>
      <c r="EH64" s="1047" t="s">
        <v>279</v>
      </c>
      <c r="EI64" s="1038">
        <f>SUM(EI16,EI30)</f>
        <v>0</v>
      </c>
      <c r="EJ64" s="1038">
        <f>SUM(EJ16,EJ30)</f>
        <v>77235</v>
      </c>
      <c r="EK64" s="1039">
        <f t="shared" ref="EK64:EK66" si="518">SUM(EJ64,-EI64)</f>
        <v>77235</v>
      </c>
      <c r="EL64" s="1040" t="e">
        <f t="shared" ref="EL64" si="519">EK64/EI64</f>
        <v>#DIV/0!</v>
      </c>
      <c r="EM64" s="1041"/>
      <c r="EN64" s="1038">
        <f>SUM(EN16,EN30)</f>
        <v>560</v>
      </c>
      <c r="EO64" s="1038">
        <f>SUM(EO16,EO30)</f>
        <v>602</v>
      </c>
      <c r="EP64" s="1039">
        <f t="shared" ref="EP64:EP66" si="520">SUM(EO64,-EN64)</f>
        <v>42</v>
      </c>
      <c r="EQ64" s="1225">
        <f t="shared" ref="EQ64" si="521">EP64/EN64</f>
        <v>7.4999999999999997E-2</v>
      </c>
      <c r="ER64" s="922"/>
      <c r="ES64" s="876">
        <f>SUM(ES16,ES30)</f>
        <v>77235</v>
      </c>
      <c r="ET64" s="876">
        <f>SUM(ET16,ET30)</f>
        <v>602</v>
      </c>
      <c r="EU64" s="1045">
        <f t="shared" ref="EU64:EU66" si="522">SUM(ET64,-ES64)</f>
        <v>-76633</v>
      </c>
      <c r="EV64" s="1046">
        <f t="shared" ref="EV64" si="523">EU64/ES64</f>
        <v>-0.99220560626658894</v>
      </c>
      <c r="EW64" s="1309">
        <v>12</v>
      </c>
      <c r="EX64" s="866"/>
      <c r="EZ64" s="876">
        <v>12</v>
      </c>
      <c r="FA64" s="1047" t="s">
        <v>279</v>
      </c>
      <c r="FB64" s="1038">
        <f>SUM(FB16,FB30)</f>
        <v>0</v>
      </c>
      <c r="FC64" s="1038">
        <f>SUM(FC16,FC30)</f>
        <v>77235</v>
      </c>
      <c r="FD64" s="1039">
        <f t="shared" ref="FD64:FD66" si="524">SUM(FC64,-FB64)</f>
        <v>77235</v>
      </c>
      <c r="FE64" s="1040" t="e">
        <f t="shared" ref="FE64" si="525">FD64/FB64</f>
        <v>#DIV/0!</v>
      </c>
      <c r="FF64" s="1041"/>
      <c r="FG64" s="1038">
        <f>SUM(FG16,FG30)</f>
        <v>420</v>
      </c>
      <c r="FH64" s="1038">
        <f>SUM(FH16,FH30)</f>
        <v>315</v>
      </c>
      <c r="FI64" s="1039">
        <f t="shared" ref="FI64:FI66" si="526">SUM(FH64,-FG64)</f>
        <v>-105</v>
      </c>
      <c r="FJ64" s="1225">
        <f t="shared" ref="FJ64" si="527">FI64/FG64</f>
        <v>-0.25</v>
      </c>
      <c r="FK64" s="922"/>
      <c r="FL64" s="876">
        <f>SUM(FL16,FL30)</f>
        <v>77235</v>
      </c>
      <c r="FM64" s="876">
        <f>SUM(FM16,FM30)</f>
        <v>315</v>
      </c>
      <c r="FN64" s="1045">
        <f t="shared" ref="FN64:FN66" si="528">SUM(FM64,-FL64)</f>
        <v>-76920</v>
      </c>
      <c r="FO64" s="1046">
        <f t="shared" ref="FO64" si="529">FN64/FL64</f>
        <v>-0.99592153816275009</v>
      </c>
      <c r="FP64" s="876">
        <v>12</v>
      </c>
      <c r="FQ64" s="866"/>
      <c r="FS64" s="1309">
        <v>12</v>
      </c>
      <c r="FT64" s="1047" t="s">
        <v>279</v>
      </c>
      <c r="FU64" s="1038">
        <f>SUM(FU16,FU30)</f>
        <v>0</v>
      </c>
      <c r="FV64" s="1038">
        <f>SUM(FV16,FV30)</f>
        <v>77235</v>
      </c>
      <c r="FW64" s="1039">
        <f t="shared" ref="FW64:FW66" si="530">SUM(FV64,-FU64)</f>
        <v>77235</v>
      </c>
      <c r="FX64" s="1040" t="e">
        <f t="shared" ref="FX64" si="531">FW64/FU64</f>
        <v>#DIV/0!</v>
      </c>
      <c r="FY64" s="1041"/>
      <c r="FZ64" s="1038">
        <f>SUM(FZ16,FZ30)</f>
        <v>669</v>
      </c>
      <c r="GA64" s="1038">
        <f>SUM(GA16,GA30)</f>
        <v>662</v>
      </c>
      <c r="GB64" s="1039">
        <f t="shared" ref="GB64:GB66" si="532">SUM(GA64,-FZ64)</f>
        <v>-7</v>
      </c>
      <c r="GC64" s="1225">
        <f t="shared" ref="GC64" si="533">GB64/FZ64</f>
        <v>-1.0463378176382661E-2</v>
      </c>
      <c r="GD64" s="922"/>
      <c r="GE64" s="876">
        <f>SUM(GE16,GE30)</f>
        <v>77235</v>
      </c>
      <c r="GF64" s="876">
        <f>SUM(GF16,GF30)</f>
        <v>662</v>
      </c>
      <c r="GG64" s="1045">
        <f t="shared" ref="GG64:GG66" si="534">SUM(GF64,-GE64)</f>
        <v>-76573</v>
      </c>
      <c r="GH64" s="1046">
        <f t="shared" ref="GH64" si="535">GG64/GE64</f>
        <v>-0.99142875639282713</v>
      </c>
      <c r="GI64" s="1309">
        <v>12</v>
      </c>
      <c r="GJ64" s="866"/>
      <c r="GL64" s="876">
        <v>12</v>
      </c>
      <c r="GM64" s="1047" t="s">
        <v>279</v>
      </c>
      <c r="GN64" s="1038">
        <f>SUM(GN16,GN30)</f>
        <v>0</v>
      </c>
      <c r="GO64" s="1038">
        <f>SUM(GO16,GO30)</f>
        <v>77235</v>
      </c>
      <c r="GP64" s="1039">
        <f t="shared" ref="GP64:GP66" si="536">SUM(GO64,-GN64)</f>
        <v>77235</v>
      </c>
      <c r="GQ64" s="1040" t="e">
        <f t="shared" ref="GQ64" si="537">GP64/GN64</f>
        <v>#DIV/0!</v>
      </c>
      <c r="GR64" s="1041"/>
      <c r="GS64" s="1038">
        <f>SUM(GS16,GS30)</f>
        <v>148</v>
      </c>
      <c r="GT64" s="1038">
        <f>SUM(GT16,GT30)</f>
        <v>135</v>
      </c>
      <c r="GU64" s="1039">
        <f t="shared" ref="GU64:GU66" si="538">SUM(GT64,-GS64)</f>
        <v>-13</v>
      </c>
      <c r="GV64" s="1225">
        <f t="shared" ref="GV64" si="539">GU64/GS64</f>
        <v>-8.7837837837837843E-2</v>
      </c>
      <c r="GW64" s="922"/>
      <c r="GX64" s="876">
        <f>SUM(GX16,GX30)</f>
        <v>77235</v>
      </c>
      <c r="GY64" s="876">
        <f>SUM(GY16,GY30)</f>
        <v>135</v>
      </c>
      <c r="GZ64" s="1045">
        <f t="shared" ref="GZ64:GZ66" si="540">SUM(GY64,-GX64)</f>
        <v>-77100</v>
      </c>
      <c r="HA64" s="1046">
        <f t="shared" ref="HA64" si="541">GZ64/GX64</f>
        <v>-0.99825208778403574</v>
      </c>
      <c r="HB64" s="876">
        <v>12</v>
      </c>
      <c r="HC64" s="866"/>
      <c r="HE64" s="1309">
        <v>12</v>
      </c>
      <c r="HF64" s="1047" t="s">
        <v>279</v>
      </c>
      <c r="HG64" s="1038">
        <f>SUM(HG16,HG30)</f>
        <v>0</v>
      </c>
      <c r="HH64" s="1038">
        <f>SUM(HH16,HH30)</f>
        <v>77235</v>
      </c>
      <c r="HI64" s="1039">
        <f t="shared" ref="HI64:HI66" si="542">SUM(HH64,-HG64)</f>
        <v>77235</v>
      </c>
      <c r="HJ64" s="1040" t="e">
        <f t="shared" ref="HJ64" si="543">HI64/HG64</f>
        <v>#DIV/0!</v>
      </c>
      <c r="HK64" s="1041"/>
      <c r="HL64" s="1038">
        <f>SUM(HL16,HL30)</f>
        <v>376</v>
      </c>
      <c r="HM64" s="1038">
        <f>SUM(HM16,HM30)</f>
        <v>414</v>
      </c>
      <c r="HN64" s="1039">
        <f t="shared" ref="HN64:HN66" si="544">SUM(HM64,-HL64)</f>
        <v>38</v>
      </c>
      <c r="HO64" s="1225">
        <f t="shared" ref="HO64" si="545">HN64/HL64</f>
        <v>0.10106382978723404</v>
      </c>
      <c r="HP64" s="922"/>
      <c r="HQ64" s="876">
        <f>SUM(HQ16,HQ30)</f>
        <v>77235</v>
      </c>
      <c r="HR64" s="876">
        <f>SUM(HR16,HR30)</f>
        <v>414</v>
      </c>
      <c r="HS64" s="1045">
        <f t="shared" ref="HS64:HS66" si="546">SUM(HR64,-HQ64)</f>
        <v>-76821</v>
      </c>
      <c r="HT64" s="1046">
        <f t="shared" ref="HT64" si="547">HS64/HQ64</f>
        <v>-0.99463973587104293</v>
      </c>
      <c r="HU64" s="1309">
        <v>12</v>
      </c>
      <c r="HV64" s="866"/>
      <c r="HX64" s="876">
        <v>12</v>
      </c>
      <c r="HY64" s="1047" t="s">
        <v>279</v>
      </c>
      <c r="HZ64" s="1038">
        <f>SUM(HZ16,HZ30)</f>
        <v>0</v>
      </c>
      <c r="IA64" s="1038">
        <f>SUM(IA16,IA30)</f>
        <v>77235</v>
      </c>
      <c r="IB64" s="1039">
        <f t="shared" ref="IB64:IB66" si="548">SUM(IA64,-HZ64)</f>
        <v>77235</v>
      </c>
      <c r="IC64" s="1040" t="e">
        <f t="shared" ref="IC64" si="549">IB64/HZ64</f>
        <v>#DIV/0!</v>
      </c>
      <c r="ID64" s="1041"/>
      <c r="IE64" s="1038">
        <f>SUM(IE16,IE30)</f>
        <v>949</v>
      </c>
      <c r="IF64" s="1038">
        <f>SUM(IF16,IF30)</f>
        <v>956</v>
      </c>
      <c r="IG64" s="1039">
        <f t="shared" ref="IG64:IG66" si="550">SUM(IF64,-IE64)</f>
        <v>7</v>
      </c>
      <c r="IH64" s="1225">
        <f t="shared" ref="IH64" si="551">IG64/IE64</f>
        <v>7.3761854583772393E-3</v>
      </c>
      <c r="II64" s="922"/>
      <c r="IJ64" s="876">
        <f>SUM(IJ16,IJ30)</f>
        <v>77235</v>
      </c>
      <c r="IK64" s="876">
        <f>SUM(IK16,IK30)</f>
        <v>956</v>
      </c>
      <c r="IL64" s="1045">
        <f t="shared" ref="IL64:IL66" si="552">SUM(IK64,-IJ64)</f>
        <v>-76279</v>
      </c>
      <c r="IM64" s="1046">
        <f t="shared" ref="IM64" si="553">IL64/IJ64</f>
        <v>-0.98762219201139378</v>
      </c>
      <c r="IN64" s="876">
        <v>12</v>
      </c>
      <c r="IO64" s="866"/>
      <c r="IQ64" s="1314">
        <v>12</v>
      </c>
      <c r="IR64" s="1047" t="s">
        <v>279</v>
      </c>
      <c r="IS64" s="1038">
        <f>SUM(IS16,IS30)</f>
        <v>0</v>
      </c>
      <c r="IT64" s="1038">
        <f>SUM(IT16,IT30)</f>
        <v>77235</v>
      </c>
      <c r="IU64" s="1039">
        <f t="shared" ref="IU64:IU66" si="554">SUM(IT64,-IS64)</f>
        <v>77235</v>
      </c>
      <c r="IV64" s="1040" t="e">
        <f t="shared" ref="IV64" si="555">IU64/IS64</f>
        <v>#DIV/0!</v>
      </c>
      <c r="IW64" s="1041"/>
      <c r="IX64" s="1038">
        <f>SUM(IX16,IX30)</f>
        <v>14633</v>
      </c>
      <c r="IY64" s="1038">
        <f>SUM(IY16,IY30)</f>
        <v>14374</v>
      </c>
      <c r="IZ64" s="1039">
        <f t="shared" ref="IZ64:IZ66" si="556">SUM(IY64,-IX64)</f>
        <v>-259</v>
      </c>
      <c r="JA64" s="1225">
        <f t="shared" ref="JA64" si="557">IZ64/IX64</f>
        <v>-1.7699719811385226E-2</v>
      </c>
      <c r="JB64" s="922"/>
      <c r="JC64" s="876">
        <f>SUM(JC16,JC30)</f>
        <v>77235</v>
      </c>
      <c r="JD64" s="876">
        <f>SUM(JD16,JD30)</f>
        <v>14374</v>
      </c>
      <c r="JE64" s="1045">
        <f t="shared" ref="JE64:JE66" si="558">SUM(JD64,-JC64)</f>
        <v>-62861</v>
      </c>
      <c r="JF64" s="1046">
        <f t="shared" ref="JF64" si="559">JE64/JC64</f>
        <v>-0.81389266524244186</v>
      </c>
      <c r="JG64" s="1314">
        <v>12</v>
      </c>
      <c r="JH64" s="866"/>
    </row>
    <row r="65" spans="1:268" hidden="1">
      <c r="A65" s="400">
        <v>15</v>
      </c>
      <c r="B65" s="279" t="s">
        <v>280</v>
      </c>
      <c r="C65" s="867">
        <v>3884</v>
      </c>
      <c r="D65" s="867">
        <v>1781</v>
      </c>
      <c r="E65" s="919">
        <f t="shared" si="476"/>
        <v>-2103</v>
      </c>
      <c r="F65" s="923">
        <f>E65/C65</f>
        <v>-0.54145211122554071</v>
      </c>
      <c r="G65" s="921"/>
      <c r="H65" s="302">
        <v>1750</v>
      </c>
      <c r="I65" s="867"/>
      <c r="J65" s="919">
        <f t="shared" si="478"/>
        <v>-1750</v>
      </c>
      <c r="K65" s="923">
        <f>J65/H65</f>
        <v>-1</v>
      </c>
      <c r="L65" s="879"/>
      <c r="M65" s="867">
        <v>1781</v>
      </c>
      <c r="N65" s="867"/>
      <c r="O65" s="919">
        <f t="shared" si="480"/>
        <v>-1781</v>
      </c>
      <c r="P65" s="970">
        <f>O65/M65</f>
        <v>-1</v>
      </c>
      <c r="Q65" s="875"/>
      <c r="R65" s="866"/>
      <c r="U65" s="400">
        <v>15</v>
      </c>
      <c r="V65" s="279" t="s">
        <v>280</v>
      </c>
      <c r="W65" s="867">
        <v>3884</v>
      </c>
      <c r="X65" s="867">
        <v>1781</v>
      </c>
      <c r="Y65" s="919">
        <f t="shared" si="482"/>
        <v>-2103</v>
      </c>
      <c r="Z65" s="923">
        <f>Y65/W65</f>
        <v>-0.54145211122554071</v>
      </c>
      <c r="AA65" s="921"/>
      <c r="AB65" s="302">
        <v>1750</v>
      </c>
      <c r="AC65" s="867"/>
      <c r="AD65" s="919">
        <f t="shared" si="484"/>
        <v>-1750</v>
      </c>
      <c r="AE65" s="923">
        <f>AD65/AB65</f>
        <v>-1</v>
      </c>
      <c r="AF65" s="879"/>
      <c r="AG65" s="867">
        <v>1781</v>
      </c>
      <c r="AH65" s="867"/>
      <c r="AI65" s="919">
        <f t="shared" si="486"/>
        <v>-1781</v>
      </c>
      <c r="AJ65" s="970">
        <f>AI65/AG65</f>
        <v>-1</v>
      </c>
      <c r="AK65" s="1313"/>
      <c r="AL65" s="866"/>
      <c r="AN65" s="876">
        <v>15</v>
      </c>
      <c r="AO65" s="279" t="s">
        <v>280</v>
      </c>
      <c r="AP65" s="867">
        <v>3884</v>
      </c>
      <c r="AQ65" s="867">
        <v>1781</v>
      </c>
      <c r="AR65" s="919">
        <f t="shared" si="488"/>
        <v>-2103</v>
      </c>
      <c r="AS65" s="923">
        <f>AR65/AP65</f>
        <v>-0.54145211122554071</v>
      </c>
      <c r="AT65" s="921"/>
      <c r="AU65" s="302">
        <v>1750</v>
      </c>
      <c r="AV65" s="867"/>
      <c r="AW65" s="919">
        <f t="shared" si="490"/>
        <v>-1750</v>
      </c>
      <c r="AX65" s="923">
        <f>AW65/AU65</f>
        <v>-1</v>
      </c>
      <c r="AY65" s="879"/>
      <c r="AZ65" s="867">
        <v>1781</v>
      </c>
      <c r="BA65" s="867"/>
      <c r="BB65" s="919">
        <f t="shared" si="492"/>
        <v>-1781</v>
      </c>
      <c r="BC65" s="970">
        <f>BB65/AZ65</f>
        <v>-1</v>
      </c>
      <c r="BD65" s="1200"/>
      <c r="BE65" s="866"/>
      <c r="BH65" s="400">
        <v>15</v>
      </c>
      <c r="BI65" s="279" t="s">
        <v>280</v>
      </c>
      <c r="BJ65" s="867">
        <v>3884</v>
      </c>
      <c r="BK65" s="867">
        <v>1781</v>
      </c>
      <c r="BL65" s="919">
        <f t="shared" si="494"/>
        <v>-2103</v>
      </c>
      <c r="BM65" s="923">
        <f>BL65/BJ65</f>
        <v>-0.54145211122554071</v>
      </c>
      <c r="BN65" s="921"/>
      <c r="BO65" s="302">
        <v>1750</v>
      </c>
      <c r="BP65" s="867"/>
      <c r="BQ65" s="919">
        <f t="shared" si="496"/>
        <v>-1750</v>
      </c>
      <c r="BR65" s="923">
        <f>BQ65/BO65</f>
        <v>-1</v>
      </c>
      <c r="BS65" s="879"/>
      <c r="BT65" s="867">
        <v>1781</v>
      </c>
      <c r="BU65" s="867"/>
      <c r="BV65" s="919">
        <f t="shared" si="498"/>
        <v>-1781</v>
      </c>
      <c r="BW65" s="970">
        <f>BV65/BT65</f>
        <v>-1</v>
      </c>
      <c r="BX65" s="875"/>
      <c r="BY65" s="866"/>
      <c r="CB65" s="876">
        <v>15</v>
      </c>
      <c r="CC65" s="279" t="s">
        <v>280</v>
      </c>
      <c r="CD65" s="867">
        <v>3884</v>
      </c>
      <c r="CE65" s="867">
        <v>1781</v>
      </c>
      <c r="CF65" s="919">
        <f t="shared" si="500"/>
        <v>-2103</v>
      </c>
      <c r="CG65" s="923">
        <f>CF65/CD65</f>
        <v>-0.54145211122554071</v>
      </c>
      <c r="CH65" s="921"/>
      <c r="CI65" s="302">
        <v>1750</v>
      </c>
      <c r="CJ65" s="867"/>
      <c r="CK65" s="919">
        <f t="shared" si="502"/>
        <v>-1750</v>
      </c>
      <c r="CL65" s="923">
        <f>CK65/CI65</f>
        <v>-1</v>
      </c>
      <c r="CM65" s="879"/>
      <c r="CN65" s="867">
        <v>1781</v>
      </c>
      <c r="CO65" s="867"/>
      <c r="CP65" s="919">
        <f t="shared" si="504"/>
        <v>-1781</v>
      </c>
      <c r="CQ65" s="970">
        <f>CP65/CN65</f>
        <v>-1</v>
      </c>
      <c r="CR65" s="1200"/>
      <c r="CS65" s="866"/>
      <c r="CU65" s="400">
        <v>15</v>
      </c>
      <c r="CV65" s="279" t="s">
        <v>280</v>
      </c>
      <c r="CW65" s="867">
        <v>3884</v>
      </c>
      <c r="CX65" s="867">
        <v>1781</v>
      </c>
      <c r="CY65" s="919">
        <f t="shared" si="506"/>
        <v>-2103</v>
      </c>
      <c r="CZ65" s="923">
        <f>CY65/CW65</f>
        <v>-0.54145211122554071</v>
      </c>
      <c r="DA65" s="921"/>
      <c r="DB65" s="302">
        <v>1750</v>
      </c>
      <c r="DC65" s="867"/>
      <c r="DD65" s="919">
        <f t="shared" si="508"/>
        <v>-1750</v>
      </c>
      <c r="DE65" s="923">
        <f>DD65/DB65</f>
        <v>-1</v>
      </c>
      <c r="DF65" s="879"/>
      <c r="DG65" s="867">
        <v>1781</v>
      </c>
      <c r="DH65" s="867"/>
      <c r="DI65" s="919">
        <f t="shared" si="510"/>
        <v>-1781</v>
      </c>
      <c r="DJ65" s="970">
        <f>DI65/DG65</f>
        <v>-1</v>
      </c>
      <c r="DK65" s="875"/>
      <c r="DL65" s="866"/>
      <c r="DN65" s="876">
        <v>15</v>
      </c>
      <c r="DO65" s="279" t="s">
        <v>280</v>
      </c>
      <c r="DP65" s="867">
        <v>3884</v>
      </c>
      <c r="DQ65" s="867">
        <v>1781</v>
      </c>
      <c r="DR65" s="919">
        <f t="shared" si="512"/>
        <v>-2103</v>
      </c>
      <c r="DS65" s="923">
        <f>DR65/DP65</f>
        <v>-0.54145211122554071</v>
      </c>
      <c r="DT65" s="921"/>
      <c r="DU65" s="302">
        <v>1750</v>
      </c>
      <c r="DV65" s="867"/>
      <c r="DW65" s="919">
        <f t="shared" si="514"/>
        <v>-1750</v>
      </c>
      <c r="DX65" s="923">
        <f>DW65/DU65</f>
        <v>-1</v>
      </c>
      <c r="DY65" s="879"/>
      <c r="DZ65" s="867">
        <v>1781</v>
      </c>
      <c r="EA65" s="867"/>
      <c r="EB65" s="919">
        <f t="shared" si="516"/>
        <v>-1781</v>
      </c>
      <c r="EC65" s="970">
        <f>EB65/DZ65</f>
        <v>-1</v>
      </c>
      <c r="ED65" s="1200"/>
      <c r="EE65" s="866"/>
      <c r="EG65" s="400">
        <v>15</v>
      </c>
      <c r="EH65" s="279" t="s">
        <v>280</v>
      </c>
      <c r="EI65" s="867">
        <v>3884</v>
      </c>
      <c r="EJ65" s="867">
        <v>1781</v>
      </c>
      <c r="EK65" s="919">
        <f t="shared" si="518"/>
        <v>-2103</v>
      </c>
      <c r="EL65" s="923">
        <f>EK65/EI65</f>
        <v>-0.54145211122554071</v>
      </c>
      <c r="EM65" s="921"/>
      <c r="EN65" s="302">
        <v>1750</v>
      </c>
      <c r="EO65" s="867"/>
      <c r="EP65" s="919">
        <f t="shared" si="520"/>
        <v>-1750</v>
      </c>
      <c r="EQ65" s="923">
        <f>EP65/EN65</f>
        <v>-1</v>
      </c>
      <c r="ER65" s="879"/>
      <c r="ES65" s="867">
        <v>1781</v>
      </c>
      <c r="ET65" s="867"/>
      <c r="EU65" s="919">
        <f t="shared" si="522"/>
        <v>-1781</v>
      </c>
      <c r="EV65" s="970">
        <f>EU65/ES65</f>
        <v>-1</v>
      </c>
      <c r="EW65" s="875"/>
      <c r="EX65" s="866"/>
      <c r="EZ65" s="876">
        <v>15</v>
      </c>
      <c r="FA65" s="279" t="s">
        <v>280</v>
      </c>
      <c r="FB65" s="867">
        <v>3884</v>
      </c>
      <c r="FC65" s="867">
        <v>1781</v>
      </c>
      <c r="FD65" s="919">
        <f t="shared" si="524"/>
        <v>-2103</v>
      </c>
      <c r="FE65" s="923">
        <f>FD65/FB65</f>
        <v>-0.54145211122554071</v>
      </c>
      <c r="FF65" s="921"/>
      <c r="FG65" s="302">
        <v>1750</v>
      </c>
      <c r="FH65" s="867"/>
      <c r="FI65" s="919">
        <f t="shared" si="526"/>
        <v>-1750</v>
      </c>
      <c r="FJ65" s="923">
        <f>FI65/FG65</f>
        <v>-1</v>
      </c>
      <c r="FK65" s="879"/>
      <c r="FL65" s="867">
        <v>1781</v>
      </c>
      <c r="FM65" s="867"/>
      <c r="FN65" s="919">
        <f t="shared" si="528"/>
        <v>-1781</v>
      </c>
      <c r="FO65" s="970">
        <f>FN65/FL65</f>
        <v>-1</v>
      </c>
      <c r="FP65" s="1200"/>
      <c r="FQ65" s="866"/>
      <c r="FS65" s="400">
        <v>15</v>
      </c>
      <c r="FT65" s="279" t="s">
        <v>280</v>
      </c>
      <c r="FU65" s="867">
        <v>3884</v>
      </c>
      <c r="FV65" s="867">
        <v>1781</v>
      </c>
      <c r="FW65" s="919">
        <f t="shared" si="530"/>
        <v>-2103</v>
      </c>
      <c r="FX65" s="923">
        <f>FW65/FU65</f>
        <v>-0.54145211122554071</v>
      </c>
      <c r="FY65" s="921"/>
      <c r="FZ65" s="302">
        <v>1750</v>
      </c>
      <c r="GA65" s="867"/>
      <c r="GB65" s="919">
        <f t="shared" si="532"/>
        <v>-1750</v>
      </c>
      <c r="GC65" s="923">
        <f>GB65/FZ65</f>
        <v>-1</v>
      </c>
      <c r="GD65" s="879"/>
      <c r="GE65" s="867">
        <v>1781</v>
      </c>
      <c r="GF65" s="867"/>
      <c r="GG65" s="919">
        <f t="shared" si="534"/>
        <v>-1781</v>
      </c>
      <c r="GH65" s="970">
        <f>GG65/GE65</f>
        <v>-1</v>
      </c>
      <c r="GI65" s="875"/>
      <c r="GJ65" s="866"/>
      <c r="GL65" s="876">
        <v>15</v>
      </c>
      <c r="GM65" s="279" t="s">
        <v>280</v>
      </c>
      <c r="GN65" s="867">
        <v>3884</v>
      </c>
      <c r="GO65" s="867">
        <v>1781</v>
      </c>
      <c r="GP65" s="919">
        <f t="shared" si="536"/>
        <v>-2103</v>
      </c>
      <c r="GQ65" s="923">
        <f>GP65/GN65</f>
        <v>-0.54145211122554071</v>
      </c>
      <c r="GR65" s="921"/>
      <c r="GS65" s="302">
        <v>1750</v>
      </c>
      <c r="GT65" s="867"/>
      <c r="GU65" s="919">
        <f t="shared" si="538"/>
        <v>-1750</v>
      </c>
      <c r="GV65" s="923">
        <f>GU65/GS65</f>
        <v>-1</v>
      </c>
      <c r="GW65" s="879"/>
      <c r="GX65" s="867">
        <v>1781</v>
      </c>
      <c r="GY65" s="867"/>
      <c r="GZ65" s="919">
        <f t="shared" si="540"/>
        <v>-1781</v>
      </c>
      <c r="HA65" s="970">
        <f>GZ65/GX65</f>
        <v>-1</v>
      </c>
      <c r="HB65" s="1200"/>
      <c r="HC65" s="866"/>
      <c r="HE65" s="400">
        <v>15</v>
      </c>
      <c r="HF65" s="279" t="s">
        <v>280</v>
      </c>
      <c r="HG65" s="867">
        <v>3884</v>
      </c>
      <c r="HH65" s="867">
        <v>1781</v>
      </c>
      <c r="HI65" s="919">
        <f t="shared" si="542"/>
        <v>-2103</v>
      </c>
      <c r="HJ65" s="923">
        <f>HI65/HG65</f>
        <v>-0.54145211122554071</v>
      </c>
      <c r="HK65" s="921"/>
      <c r="HL65" s="302">
        <v>1750</v>
      </c>
      <c r="HM65" s="867"/>
      <c r="HN65" s="919">
        <f t="shared" si="544"/>
        <v>-1750</v>
      </c>
      <c r="HO65" s="923">
        <f>HN65/HL65</f>
        <v>-1</v>
      </c>
      <c r="HP65" s="879"/>
      <c r="HQ65" s="867">
        <v>1781</v>
      </c>
      <c r="HR65" s="867"/>
      <c r="HS65" s="919">
        <f t="shared" si="546"/>
        <v>-1781</v>
      </c>
      <c r="HT65" s="970">
        <f>HS65/HQ65</f>
        <v>-1</v>
      </c>
      <c r="HU65" s="875"/>
      <c r="HV65" s="866"/>
      <c r="HX65" s="876">
        <v>15</v>
      </c>
      <c r="HY65" s="279" t="s">
        <v>280</v>
      </c>
      <c r="HZ65" s="867">
        <v>3884</v>
      </c>
      <c r="IA65" s="867">
        <v>1781</v>
      </c>
      <c r="IB65" s="919">
        <f t="shared" si="548"/>
        <v>-2103</v>
      </c>
      <c r="IC65" s="923">
        <f>IB65/HZ65</f>
        <v>-0.54145211122554071</v>
      </c>
      <c r="ID65" s="921"/>
      <c r="IE65" s="302">
        <v>1750</v>
      </c>
      <c r="IF65" s="867"/>
      <c r="IG65" s="919">
        <f t="shared" si="550"/>
        <v>-1750</v>
      </c>
      <c r="IH65" s="923">
        <f>IG65/IE65</f>
        <v>-1</v>
      </c>
      <c r="II65" s="879"/>
      <c r="IJ65" s="867">
        <v>1781</v>
      </c>
      <c r="IK65" s="867"/>
      <c r="IL65" s="919">
        <f t="shared" si="552"/>
        <v>-1781</v>
      </c>
      <c r="IM65" s="970">
        <f>IL65/IJ65</f>
        <v>-1</v>
      </c>
      <c r="IN65" s="1200"/>
      <c r="IO65" s="866"/>
      <c r="IQ65" s="1314">
        <v>15</v>
      </c>
      <c r="IR65" s="279" t="s">
        <v>280</v>
      </c>
      <c r="IS65" s="867">
        <v>3884</v>
      </c>
      <c r="IT65" s="867">
        <v>1781</v>
      </c>
      <c r="IU65" s="919">
        <f t="shared" si="554"/>
        <v>-2103</v>
      </c>
      <c r="IV65" s="923">
        <f>IU65/IS65</f>
        <v>-0.54145211122554071</v>
      </c>
      <c r="IW65" s="921"/>
      <c r="IX65" s="302">
        <v>1750</v>
      </c>
      <c r="IY65" s="867"/>
      <c r="IZ65" s="919">
        <f t="shared" si="556"/>
        <v>-1750</v>
      </c>
      <c r="JA65" s="923">
        <f>IZ65/IX65</f>
        <v>-1</v>
      </c>
      <c r="JB65" s="879"/>
      <c r="JC65" s="867">
        <v>1781</v>
      </c>
      <c r="JD65" s="867"/>
      <c r="JE65" s="919">
        <f t="shared" si="558"/>
        <v>-1781</v>
      </c>
      <c r="JF65" s="970">
        <f>JE65/JC65</f>
        <v>-1</v>
      </c>
      <c r="JG65" s="1318"/>
      <c r="JH65" s="866"/>
    </row>
    <row r="66" spans="1:268" hidden="1">
      <c r="A66" s="400">
        <v>16</v>
      </c>
      <c r="B66" s="279" t="s">
        <v>281</v>
      </c>
      <c r="C66" s="867">
        <v>1405</v>
      </c>
      <c r="D66" s="867">
        <v>574</v>
      </c>
      <c r="E66" s="919">
        <f t="shared" si="476"/>
        <v>-831</v>
      </c>
      <c r="F66" s="923">
        <f>E66/C66</f>
        <v>-0.59145907473309611</v>
      </c>
      <c r="G66" s="921"/>
      <c r="H66" s="302">
        <v>566</v>
      </c>
      <c r="I66" s="867"/>
      <c r="J66" s="919">
        <f t="shared" si="478"/>
        <v>-566</v>
      </c>
      <c r="K66" s="923">
        <f>J66/H66</f>
        <v>-1</v>
      </c>
      <c r="L66" s="879"/>
      <c r="M66" s="867">
        <v>574</v>
      </c>
      <c r="N66" s="867"/>
      <c r="O66" s="919">
        <f t="shared" si="480"/>
        <v>-574</v>
      </c>
      <c r="P66" s="970">
        <f>O66/M66</f>
        <v>-1</v>
      </c>
      <c r="Q66" s="875"/>
      <c r="R66" s="866"/>
      <c r="U66" s="400">
        <v>16</v>
      </c>
      <c r="V66" s="279" t="s">
        <v>281</v>
      </c>
      <c r="W66" s="867">
        <v>1405</v>
      </c>
      <c r="X66" s="867">
        <v>574</v>
      </c>
      <c r="Y66" s="919">
        <f t="shared" si="482"/>
        <v>-831</v>
      </c>
      <c r="Z66" s="923">
        <f>Y66/W66</f>
        <v>-0.59145907473309611</v>
      </c>
      <c r="AA66" s="921"/>
      <c r="AB66" s="302">
        <v>566</v>
      </c>
      <c r="AC66" s="867"/>
      <c r="AD66" s="919">
        <f t="shared" si="484"/>
        <v>-566</v>
      </c>
      <c r="AE66" s="923">
        <f>AD66/AB66</f>
        <v>-1</v>
      </c>
      <c r="AF66" s="879"/>
      <c r="AG66" s="867">
        <v>574</v>
      </c>
      <c r="AH66" s="867"/>
      <c r="AI66" s="919">
        <f t="shared" si="486"/>
        <v>-574</v>
      </c>
      <c r="AJ66" s="970">
        <f>AI66/AG66</f>
        <v>-1</v>
      </c>
      <c r="AK66" s="1313"/>
      <c r="AL66" s="866"/>
      <c r="AN66" s="876">
        <v>16</v>
      </c>
      <c r="AO66" s="279" t="s">
        <v>281</v>
      </c>
      <c r="AP66" s="867">
        <v>1405</v>
      </c>
      <c r="AQ66" s="867">
        <v>574</v>
      </c>
      <c r="AR66" s="919">
        <f t="shared" si="488"/>
        <v>-831</v>
      </c>
      <c r="AS66" s="923">
        <f>AR66/AP66</f>
        <v>-0.59145907473309611</v>
      </c>
      <c r="AT66" s="921"/>
      <c r="AU66" s="302">
        <v>566</v>
      </c>
      <c r="AV66" s="867"/>
      <c r="AW66" s="919">
        <f t="shared" si="490"/>
        <v>-566</v>
      </c>
      <c r="AX66" s="923">
        <f>AW66/AU66</f>
        <v>-1</v>
      </c>
      <c r="AY66" s="879"/>
      <c r="AZ66" s="867">
        <v>574</v>
      </c>
      <c r="BA66" s="867"/>
      <c r="BB66" s="919">
        <f t="shared" si="492"/>
        <v>-574</v>
      </c>
      <c r="BC66" s="970">
        <f>BB66/AZ66</f>
        <v>-1</v>
      </c>
      <c r="BD66" s="1200"/>
      <c r="BE66" s="866"/>
      <c r="BH66" s="400">
        <v>16</v>
      </c>
      <c r="BI66" s="279" t="s">
        <v>281</v>
      </c>
      <c r="BJ66" s="867">
        <v>1405</v>
      </c>
      <c r="BK66" s="867">
        <v>574</v>
      </c>
      <c r="BL66" s="919">
        <f t="shared" si="494"/>
        <v>-831</v>
      </c>
      <c r="BM66" s="923">
        <f>BL66/BJ66</f>
        <v>-0.59145907473309611</v>
      </c>
      <c r="BN66" s="921"/>
      <c r="BO66" s="302">
        <v>566</v>
      </c>
      <c r="BP66" s="867"/>
      <c r="BQ66" s="919">
        <f t="shared" si="496"/>
        <v>-566</v>
      </c>
      <c r="BR66" s="923">
        <f>BQ66/BO66</f>
        <v>-1</v>
      </c>
      <c r="BS66" s="879"/>
      <c r="BT66" s="867">
        <v>574</v>
      </c>
      <c r="BU66" s="867"/>
      <c r="BV66" s="919">
        <f t="shared" si="498"/>
        <v>-574</v>
      </c>
      <c r="BW66" s="970">
        <f>BV66/BT66</f>
        <v>-1</v>
      </c>
      <c r="BX66" s="875"/>
      <c r="BY66" s="866"/>
      <c r="CB66" s="876">
        <v>16</v>
      </c>
      <c r="CC66" s="279" t="s">
        <v>281</v>
      </c>
      <c r="CD66" s="867">
        <v>1405</v>
      </c>
      <c r="CE66" s="867">
        <v>574</v>
      </c>
      <c r="CF66" s="919">
        <f t="shared" si="500"/>
        <v>-831</v>
      </c>
      <c r="CG66" s="923">
        <f>CF66/CD66</f>
        <v>-0.59145907473309611</v>
      </c>
      <c r="CH66" s="921"/>
      <c r="CI66" s="302">
        <v>566</v>
      </c>
      <c r="CJ66" s="867"/>
      <c r="CK66" s="919">
        <f t="shared" si="502"/>
        <v>-566</v>
      </c>
      <c r="CL66" s="923">
        <f>CK66/CI66</f>
        <v>-1</v>
      </c>
      <c r="CM66" s="879"/>
      <c r="CN66" s="867">
        <v>574</v>
      </c>
      <c r="CO66" s="867"/>
      <c r="CP66" s="919">
        <f t="shared" si="504"/>
        <v>-574</v>
      </c>
      <c r="CQ66" s="970">
        <f>CP66/CN66</f>
        <v>-1</v>
      </c>
      <c r="CR66" s="1200"/>
      <c r="CS66" s="866"/>
      <c r="CU66" s="400">
        <v>16</v>
      </c>
      <c r="CV66" s="279" t="s">
        <v>281</v>
      </c>
      <c r="CW66" s="867">
        <v>1405</v>
      </c>
      <c r="CX66" s="867">
        <v>574</v>
      </c>
      <c r="CY66" s="919">
        <f t="shared" si="506"/>
        <v>-831</v>
      </c>
      <c r="CZ66" s="923">
        <f>CY66/CW66</f>
        <v>-0.59145907473309611</v>
      </c>
      <c r="DA66" s="921"/>
      <c r="DB66" s="302">
        <v>566</v>
      </c>
      <c r="DC66" s="867"/>
      <c r="DD66" s="919">
        <f t="shared" si="508"/>
        <v>-566</v>
      </c>
      <c r="DE66" s="923">
        <f>DD66/DB66</f>
        <v>-1</v>
      </c>
      <c r="DF66" s="879"/>
      <c r="DG66" s="867">
        <v>574</v>
      </c>
      <c r="DH66" s="867"/>
      <c r="DI66" s="919">
        <f t="shared" si="510"/>
        <v>-574</v>
      </c>
      <c r="DJ66" s="970">
        <f>DI66/DG66</f>
        <v>-1</v>
      </c>
      <c r="DK66" s="875"/>
      <c r="DL66" s="866"/>
      <c r="DN66" s="876">
        <v>16</v>
      </c>
      <c r="DO66" s="279" t="s">
        <v>281</v>
      </c>
      <c r="DP66" s="867">
        <v>1405</v>
      </c>
      <c r="DQ66" s="867">
        <v>574</v>
      </c>
      <c r="DR66" s="919">
        <f t="shared" si="512"/>
        <v>-831</v>
      </c>
      <c r="DS66" s="923">
        <f>DR66/DP66</f>
        <v>-0.59145907473309611</v>
      </c>
      <c r="DT66" s="921"/>
      <c r="DU66" s="302">
        <v>566</v>
      </c>
      <c r="DV66" s="867"/>
      <c r="DW66" s="919">
        <f t="shared" si="514"/>
        <v>-566</v>
      </c>
      <c r="DX66" s="923">
        <f>DW66/DU66</f>
        <v>-1</v>
      </c>
      <c r="DY66" s="879"/>
      <c r="DZ66" s="867">
        <v>574</v>
      </c>
      <c r="EA66" s="867"/>
      <c r="EB66" s="919">
        <f t="shared" si="516"/>
        <v>-574</v>
      </c>
      <c r="EC66" s="970">
        <f>EB66/DZ66</f>
        <v>-1</v>
      </c>
      <c r="ED66" s="1200"/>
      <c r="EE66" s="866"/>
      <c r="EG66" s="400">
        <v>16</v>
      </c>
      <c r="EH66" s="279" t="s">
        <v>281</v>
      </c>
      <c r="EI66" s="867">
        <v>1405</v>
      </c>
      <c r="EJ66" s="867">
        <v>574</v>
      </c>
      <c r="EK66" s="919">
        <f t="shared" si="518"/>
        <v>-831</v>
      </c>
      <c r="EL66" s="923">
        <f>EK66/EI66</f>
        <v>-0.59145907473309611</v>
      </c>
      <c r="EM66" s="921"/>
      <c r="EN66" s="302">
        <v>566</v>
      </c>
      <c r="EO66" s="867"/>
      <c r="EP66" s="919">
        <f t="shared" si="520"/>
        <v>-566</v>
      </c>
      <c r="EQ66" s="923">
        <f>EP66/EN66</f>
        <v>-1</v>
      </c>
      <c r="ER66" s="879"/>
      <c r="ES66" s="867">
        <v>574</v>
      </c>
      <c r="ET66" s="867"/>
      <c r="EU66" s="919">
        <f t="shared" si="522"/>
        <v>-574</v>
      </c>
      <c r="EV66" s="970">
        <f>EU66/ES66</f>
        <v>-1</v>
      </c>
      <c r="EW66" s="875"/>
      <c r="EX66" s="866"/>
      <c r="EZ66" s="876">
        <v>16</v>
      </c>
      <c r="FA66" s="279" t="s">
        <v>281</v>
      </c>
      <c r="FB66" s="867">
        <v>1405</v>
      </c>
      <c r="FC66" s="867">
        <v>574</v>
      </c>
      <c r="FD66" s="919">
        <f t="shared" si="524"/>
        <v>-831</v>
      </c>
      <c r="FE66" s="923">
        <f>FD66/FB66</f>
        <v>-0.59145907473309611</v>
      </c>
      <c r="FF66" s="921"/>
      <c r="FG66" s="302">
        <v>566</v>
      </c>
      <c r="FH66" s="867"/>
      <c r="FI66" s="919">
        <f t="shared" si="526"/>
        <v>-566</v>
      </c>
      <c r="FJ66" s="923">
        <f>FI66/FG66</f>
        <v>-1</v>
      </c>
      <c r="FK66" s="879"/>
      <c r="FL66" s="867">
        <v>574</v>
      </c>
      <c r="FM66" s="867"/>
      <c r="FN66" s="919">
        <f t="shared" si="528"/>
        <v>-574</v>
      </c>
      <c r="FO66" s="970">
        <f>FN66/FL66</f>
        <v>-1</v>
      </c>
      <c r="FP66" s="1200"/>
      <c r="FQ66" s="866"/>
      <c r="FS66" s="400">
        <v>16</v>
      </c>
      <c r="FT66" s="279" t="s">
        <v>281</v>
      </c>
      <c r="FU66" s="867">
        <v>1405</v>
      </c>
      <c r="FV66" s="867">
        <v>574</v>
      </c>
      <c r="FW66" s="919">
        <f t="shared" si="530"/>
        <v>-831</v>
      </c>
      <c r="FX66" s="923">
        <f>FW66/FU66</f>
        <v>-0.59145907473309611</v>
      </c>
      <c r="FY66" s="921"/>
      <c r="FZ66" s="302">
        <v>566</v>
      </c>
      <c r="GA66" s="867"/>
      <c r="GB66" s="919">
        <f t="shared" si="532"/>
        <v>-566</v>
      </c>
      <c r="GC66" s="923">
        <f>GB66/FZ66</f>
        <v>-1</v>
      </c>
      <c r="GD66" s="879"/>
      <c r="GE66" s="867">
        <v>574</v>
      </c>
      <c r="GF66" s="867"/>
      <c r="GG66" s="919">
        <f t="shared" si="534"/>
        <v>-574</v>
      </c>
      <c r="GH66" s="970">
        <f>GG66/GE66</f>
        <v>-1</v>
      </c>
      <c r="GI66" s="875"/>
      <c r="GJ66" s="866"/>
      <c r="GL66" s="876">
        <v>16</v>
      </c>
      <c r="GM66" s="279" t="s">
        <v>281</v>
      </c>
      <c r="GN66" s="867">
        <v>1405</v>
      </c>
      <c r="GO66" s="867">
        <v>574</v>
      </c>
      <c r="GP66" s="919">
        <f t="shared" si="536"/>
        <v>-831</v>
      </c>
      <c r="GQ66" s="923">
        <f>GP66/GN66</f>
        <v>-0.59145907473309611</v>
      </c>
      <c r="GR66" s="921"/>
      <c r="GS66" s="302">
        <v>566</v>
      </c>
      <c r="GT66" s="867"/>
      <c r="GU66" s="919">
        <f t="shared" si="538"/>
        <v>-566</v>
      </c>
      <c r="GV66" s="923">
        <f>GU66/GS66</f>
        <v>-1</v>
      </c>
      <c r="GW66" s="879"/>
      <c r="GX66" s="867">
        <v>574</v>
      </c>
      <c r="GY66" s="867"/>
      <c r="GZ66" s="919">
        <f t="shared" si="540"/>
        <v>-574</v>
      </c>
      <c r="HA66" s="970">
        <f>GZ66/GX66</f>
        <v>-1</v>
      </c>
      <c r="HB66" s="1200"/>
      <c r="HC66" s="866"/>
      <c r="HE66" s="400">
        <v>16</v>
      </c>
      <c r="HF66" s="279" t="s">
        <v>281</v>
      </c>
      <c r="HG66" s="867">
        <v>1405</v>
      </c>
      <c r="HH66" s="867">
        <v>574</v>
      </c>
      <c r="HI66" s="919">
        <f t="shared" si="542"/>
        <v>-831</v>
      </c>
      <c r="HJ66" s="923">
        <f>HI66/HG66</f>
        <v>-0.59145907473309611</v>
      </c>
      <c r="HK66" s="921"/>
      <c r="HL66" s="302">
        <v>566</v>
      </c>
      <c r="HM66" s="867"/>
      <c r="HN66" s="919">
        <f t="shared" si="544"/>
        <v>-566</v>
      </c>
      <c r="HO66" s="923">
        <f>HN66/HL66</f>
        <v>-1</v>
      </c>
      <c r="HP66" s="879"/>
      <c r="HQ66" s="867">
        <v>574</v>
      </c>
      <c r="HR66" s="867"/>
      <c r="HS66" s="919">
        <f t="shared" si="546"/>
        <v>-574</v>
      </c>
      <c r="HT66" s="970">
        <f>HS66/HQ66</f>
        <v>-1</v>
      </c>
      <c r="HU66" s="875"/>
      <c r="HV66" s="866"/>
      <c r="HX66" s="876">
        <v>16</v>
      </c>
      <c r="HY66" s="279" t="s">
        <v>281</v>
      </c>
      <c r="HZ66" s="867">
        <v>1405</v>
      </c>
      <c r="IA66" s="867">
        <v>574</v>
      </c>
      <c r="IB66" s="919">
        <f t="shared" si="548"/>
        <v>-831</v>
      </c>
      <c r="IC66" s="923">
        <f>IB66/HZ66</f>
        <v>-0.59145907473309611</v>
      </c>
      <c r="ID66" s="921"/>
      <c r="IE66" s="302">
        <v>566</v>
      </c>
      <c r="IF66" s="867"/>
      <c r="IG66" s="919">
        <f t="shared" si="550"/>
        <v>-566</v>
      </c>
      <c r="IH66" s="923">
        <f>IG66/IE66</f>
        <v>-1</v>
      </c>
      <c r="II66" s="879"/>
      <c r="IJ66" s="867">
        <v>574</v>
      </c>
      <c r="IK66" s="867"/>
      <c r="IL66" s="919">
        <f t="shared" si="552"/>
        <v>-574</v>
      </c>
      <c r="IM66" s="970">
        <f>IL66/IJ66</f>
        <v>-1</v>
      </c>
      <c r="IN66" s="1200"/>
      <c r="IO66" s="866"/>
      <c r="IQ66" s="1314">
        <v>16</v>
      </c>
      <c r="IR66" s="279" t="s">
        <v>281</v>
      </c>
      <c r="IS66" s="867">
        <v>1405</v>
      </c>
      <c r="IT66" s="867">
        <v>574</v>
      </c>
      <c r="IU66" s="919">
        <f t="shared" si="554"/>
        <v>-831</v>
      </c>
      <c r="IV66" s="923">
        <f>IU66/IS66</f>
        <v>-0.59145907473309611</v>
      </c>
      <c r="IW66" s="921"/>
      <c r="IX66" s="302">
        <v>566</v>
      </c>
      <c r="IY66" s="867"/>
      <c r="IZ66" s="919">
        <f t="shared" si="556"/>
        <v>-566</v>
      </c>
      <c r="JA66" s="923">
        <f>IZ66/IX66</f>
        <v>-1</v>
      </c>
      <c r="JB66" s="879"/>
      <c r="JC66" s="867">
        <v>574</v>
      </c>
      <c r="JD66" s="867"/>
      <c r="JE66" s="919">
        <f t="shared" si="558"/>
        <v>-574</v>
      </c>
      <c r="JF66" s="970">
        <f>JE66/JC66</f>
        <v>-1</v>
      </c>
      <c r="JG66" s="1318"/>
      <c r="JH66" s="866"/>
    </row>
    <row r="67" spans="1:268" hidden="1">
      <c r="A67" s="400"/>
      <c r="B67" s="953"/>
      <c r="C67" s="302"/>
      <c r="D67" s="302"/>
      <c r="E67" s="639"/>
      <c r="F67" s="970"/>
      <c r="G67" s="921"/>
      <c r="H67" s="399"/>
      <c r="I67" s="399"/>
      <c r="J67" s="1056"/>
      <c r="K67" s="1057"/>
      <c r="L67" s="922"/>
      <c r="M67" s="399"/>
      <c r="N67" s="399"/>
      <c r="O67" s="1056"/>
      <c r="P67" s="970"/>
      <c r="Q67" s="875"/>
      <c r="R67" s="866"/>
      <c r="U67" s="400"/>
      <c r="V67" s="953"/>
      <c r="W67" s="302"/>
      <c r="X67" s="302"/>
      <c r="Y67" s="639"/>
      <c r="Z67" s="970"/>
      <c r="AA67" s="921"/>
      <c r="AB67" s="399"/>
      <c r="AC67" s="399"/>
      <c r="AD67" s="1056"/>
      <c r="AE67" s="1057"/>
      <c r="AF67" s="922"/>
      <c r="AG67" s="399"/>
      <c r="AH67" s="399"/>
      <c r="AI67" s="1056"/>
      <c r="AJ67" s="970"/>
      <c r="AK67" s="1313"/>
      <c r="AL67" s="866"/>
      <c r="AN67" s="876"/>
      <c r="AO67" s="953"/>
      <c r="AP67" s="302"/>
      <c r="AQ67" s="302"/>
      <c r="AR67" s="639"/>
      <c r="AS67" s="970"/>
      <c r="AT67" s="921"/>
      <c r="AU67" s="399"/>
      <c r="AV67" s="399"/>
      <c r="AW67" s="1056"/>
      <c r="AX67" s="1057"/>
      <c r="AY67" s="922"/>
      <c r="AZ67" s="399"/>
      <c r="BA67" s="399"/>
      <c r="BB67" s="1056"/>
      <c r="BC67" s="970"/>
      <c r="BD67" s="1200"/>
      <c r="BE67" s="866"/>
      <c r="BH67" s="400"/>
      <c r="BI67" s="953"/>
      <c r="BJ67" s="302"/>
      <c r="BK67" s="302"/>
      <c r="BL67" s="639"/>
      <c r="BM67" s="970"/>
      <c r="BN67" s="921"/>
      <c r="BO67" s="399"/>
      <c r="BP67" s="399"/>
      <c r="BQ67" s="1056"/>
      <c r="BR67" s="1057"/>
      <c r="BS67" s="922"/>
      <c r="BT67" s="399"/>
      <c r="BU67" s="399"/>
      <c r="BV67" s="1056"/>
      <c r="BW67" s="970"/>
      <c r="BX67" s="875"/>
      <c r="BY67" s="866"/>
      <c r="CB67" s="876"/>
      <c r="CC67" s="953"/>
      <c r="CD67" s="302"/>
      <c r="CE67" s="302"/>
      <c r="CF67" s="639"/>
      <c r="CG67" s="970"/>
      <c r="CH67" s="921"/>
      <c r="CI67" s="399"/>
      <c r="CJ67" s="399"/>
      <c r="CK67" s="1056"/>
      <c r="CL67" s="1057"/>
      <c r="CM67" s="922"/>
      <c r="CN67" s="399"/>
      <c r="CO67" s="399"/>
      <c r="CP67" s="1056"/>
      <c r="CQ67" s="970"/>
      <c r="CR67" s="1200"/>
      <c r="CS67" s="866"/>
      <c r="CU67" s="400"/>
      <c r="CV67" s="953"/>
      <c r="CW67" s="302"/>
      <c r="CX67" s="302"/>
      <c r="CY67" s="639"/>
      <c r="CZ67" s="970"/>
      <c r="DA67" s="921"/>
      <c r="DB67" s="399"/>
      <c r="DC67" s="399"/>
      <c r="DD67" s="1056"/>
      <c r="DE67" s="1057"/>
      <c r="DF67" s="922"/>
      <c r="DG67" s="399"/>
      <c r="DH67" s="399"/>
      <c r="DI67" s="1056"/>
      <c r="DJ67" s="970"/>
      <c r="DK67" s="875"/>
      <c r="DL67" s="866"/>
      <c r="DN67" s="876"/>
      <c r="DO67" s="953"/>
      <c r="DP67" s="302"/>
      <c r="DQ67" s="302"/>
      <c r="DR67" s="639"/>
      <c r="DS67" s="970"/>
      <c r="DT67" s="921"/>
      <c r="DU67" s="399"/>
      <c r="DV67" s="399"/>
      <c r="DW67" s="1056"/>
      <c r="DX67" s="1057"/>
      <c r="DY67" s="922"/>
      <c r="DZ67" s="399"/>
      <c r="EA67" s="399"/>
      <c r="EB67" s="1056"/>
      <c r="EC67" s="970"/>
      <c r="ED67" s="1200"/>
      <c r="EE67" s="866"/>
      <c r="EG67" s="400"/>
      <c r="EH67" s="953"/>
      <c r="EI67" s="302"/>
      <c r="EJ67" s="302"/>
      <c r="EK67" s="639"/>
      <c r="EL67" s="970"/>
      <c r="EM67" s="921"/>
      <c r="EN67" s="399"/>
      <c r="EO67" s="399"/>
      <c r="EP67" s="1056"/>
      <c r="EQ67" s="1057"/>
      <c r="ER67" s="922"/>
      <c r="ES67" s="399"/>
      <c r="ET67" s="399"/>
      <c r="EU67" s="1056"/>
      <c r="EV67" s="970"/>
      <c r="EW67" s="875"/>
      <c r="EX67" s="866"/>
      <c r="EZ67" s="876"/>
      <c r="FA67" s="953"/>
      <c r="FB67" s="302"/>
      <c r="FC67" s="302"/>
      <c r="FD67" s="639"/>
      <c r="FE67" s="970"/>
      <c r="FF67" s="921"/>
      <c r="FG67" s="399"/>
      <c r="FH67" s="399"/>
      <c r="FI67" s="1056"/>
      <c r="FJ67" s="1057"/>
      <c r="FK67" s="922"/>
      <c r="FL67" s="399"/>
      <c r="FM67" s="399"/>
      <c r="FN67" s="1056"/>
      <c r="FO67" s="970"/>
      <c r="FP67" s="1200"/>
      <c r="FQ67" s="866"/>
      <c r="FS67" s="400"/>
      <c r="FT67" s="953"/>
      <c r="FU67" s="302"/>
      <c r="FV67" s="302"/>
      <c r="FW67" s="639"/>
      <c r="FX67" s="970"/>
      <c r="FY67" s="921"/>
      <c r="FZ67" s="399"/>
      <c r="GA67" s="399"/>
      <c r="GB67" s="1056"/>
      <c r="GC67" s="1057"/>
      <c r="GD67" s="922"/>
      <c r="GE67" s="399"/>
      <c r="GF67" s="399"/>
      <c r="GG67" s="1056"/>
      <c r="GH67" s="970"/>
      <c r="GI67" s="875"/>
      <c r="GJ67" s="866"/>
      <c r="GL67" s="876"/>
      <c r="GM67" s="953"/>
      <c r="GN67" s="302"/>
      <c r="GO67" s="302"/>
      <c r="GP67" s="639"/>
      <c r="GQ67" s="970"/>
      <c r="GR67" s="921"/>
      <c r="GS67" s="399"/>
      <c r="GT67" s="399"/>
      <c r="GU67" s="1056"/>
      <c r="GV67" s="1057"/>
      <c r="GW67" s="922"/>
      <c r="GX67" s="399"/>
      <c r="GY67" s="399"/>
      <c r="GZ67" s="1056"/>
      <c r="HA67" s="970"/>
      <c r="HB67" s="1200"/>
      <c r="HC67" s="866"/>
      <c r="HE67" s="400"/>
      <c r="HF67" s="953"/>
      <c r="HG67" s="302"/>
      <c r="HH67" s="302"/>
      <c r="HI67" s="639"/>
      <c r="HJ67" s="970"/>
      <c r="HK67" s="921"/>
      <c r="HL67" s="399"/>
      <c r="HM67" s="399"/>
      <c r="HN67" s="1056"/>
      <c r="HO67" s="1057"/>
      <c r="HP67" s="922"/>
      <c r="HQ67" s="399"/>
      <c r="HR67" s="399"/>
      <c r="HS67" s="1056"/>
      <c r="HT67" s="970"/>
      <c r="HU67" s="875"/>
      <c r="HV67" s="866"/>
      <c r="HX67" s="876"/>
      <c r="HY67" s="953"/>
      <c r="HZ67" s="302"/>
      <c r="IA67" s="302"/>
      <c r="IB67" s="639"/>
      <c r="IC67" s="970"/>
      <c r="ID67" s="921"/>
      <c r="IE67" s="399"/>
      <c r="IF67" s="399"/>
      <c r="IG67" s="1056"/>
      <c r="IH67" s="1057"/>
      <c r="II67" s="922"/>
      <c r="IJ67" s="399"/>
      <c r="IK67" s="399"/>
      <c r="IL67" s="1056"/>
      <c r="IM67" s="970"/>
      <c r="IN67" s="1200"/>
      <c r="IO67" s="866"/>
      <c r="IQ67" s="1314"/>
      <c r="IR67" s="953"/>
      <c r="IS67" s="302"/>
      <c r="IT67" s="302"/>
      <c r="IU67" s="639"/>
      <c r="IV67" s="970"/>
      <c r="IW67" s="921"/>
      <c r="IX67" s="399"/>
      <c r="IY67" s="399"/>
      <c r="IZ67" s="1056"/>
      <c r="JA67" s="1057"/>
      <c r="JB67" s="922"/>
      <c r="JC67" s="399"/>
      <c r="JD67" s="399"/>
      <c r="JE67" s="1056"/>
      <c r="JF67" s="970"/>
      <c r="JG67" s="1318"/>
      <c r="JH67" s="866"/>
    </row>
    <row r="68" spans="1:268" ht="15.75">
      <c r="A68" s="1058" t="s">
        <v>282</v>
      </c>
      <c r="B68" s="1232" t="s">
        <v>283</v>
      </c>
      <c r="C68" s="302"/>
      <c r="D68" s="302"/>
      <c r="E68" s="639"/>
      <c r="F68" s="970"/>
      <c r="G68" s="921"/>
      <c r="H68" s="1236">
        <f>H64</f>
        <v>77235</v>
      </c>
      <c r="I68" s="1236">
        <f>SUM(I7,I21)</f>
        <v>69351</v>
      </c>
      <c r="J68" s="1332">
        <f t="shared" ref="J68:J70" si="560">SUM(I68,-H68)</f>
        <v>-7884</v>
      </c>
      <c r="K68" s="1333">
        <f t="shared" ref="K68" si="561">J68/H68</f>
        <v>-0.10207807341231306</v>
      </c>
      <c r="L68" s="922"/>
      <c r="M68" s="1063">
        <f>M64</f>
        <v>77235</v>
      </c>
      <c r="N68" s="1063">
        <f>SUM(N7,N21)</f>
        <v>69351</v>
      </c>
      <c r="O68" s="1064">
        <f t="shared" ref="O68:O70" si="562">SUM(N68,-M68)</f>
        <v>-7884</v>
      </c>
      <c r="P68" s="1065">
        <f t="shared" ref="P68" si="563">O68/M68</f>
        <v>-0.10207807341231306</v>
      </c>
      <c r="Q68" s="1058" t="s">
        <v>282</v>
      </c>
      <c r="R68" s="1066">
        <v>-0.1021</v>
      </c>
      <c r="U68" s="1334" t="s">
        <v>282</v>
      </c>
      <c r="V68" s="1232" t="s">
        <v>283</v>
      </c>
      <c r="W68" s="302"/>
      <c r="X68" s="302"/>
      <c r="Y68" s="639"/>
      <c r="Z68" s="970"/>
      <c r="AA68" s="921"/>
      <c r="AB68" s="1236">
        <f>AB64</f>
        <v>3195</v>
      </c>
      <c r="AC68" s="1236">
        <f>SUM(AC7,AC21)</f>
        <v>2934</v>
      </c>
      <c r="AD68" s="1332">
        <f t="shared" ref="AD68:AD70" si="564">SUM(AC68,-AB68)</f>
        <v>-261</v>
      </c>
      <c r="AE68" s="1333">
        <f t="shared" ref="AE68" si="565">AD68/AB68</f>
        <v>-8.1690140845070425E-2</v>
      </c>
      <c r="AF68" s="922"/>
      <c r="AG68" s="1063">
        <f>AG64</f>
        <v>77235</v>
      </c>
      <c r="AH68" s="1063">
        <f>SUM(AH7,AH21)</f>
        <v>2934</v>
      </c>
      <c r="AI68" s="1064">
        <f t="shared" ref="AI68:AI70" si="566">SUM(AH68,-AG68)</f>
        <v>-74301</v>
      </c>
      <c r="AJ68" s="1065">
        <f t="shared" ref="AJ68" si="567">AI68/AG68</f>
        <v>-0.96201204117304329</v>
      </c>
      <c r="AK68" s="1334" t="s">
        <v>282</v>
      </c>
      <c r="AL68" s="1066">
        <v>-8.1699999999999995E-2</v>
      </c>
      <c r="AN68" s="1335" t="s">
        <v>282</v>
      </c>
      <c r="AO68" s="1232" t="s">
        <v>283</v>
      </c>
      <c r="AP68" s="302"/>
      <c r="AQ68" s="302"/>
      <c r="AR68" s="639"/>
      <c r="AS68" s="970"/>
      <c r="AT68" s="921"/>
      <c r="AU68" s="1236">
        <f>AU64</f>
        <v>803</v>
      </c>
      <c r="AV68" s="1236">
        <f>SUM(AV7,AV21)</f>
        <v>732</v>
      </c>
      <c r="AW68" s="1332">
        <f t="shared" ref="AW68:AW70" si="568">SUM(AV68,-AU68)</f>
        <v>-71</v>
      </c>
      <c r="AX68" s="1333">
        <f t="shared" ref="AX68" si="569">AW68/AU68</f>
        <v>-8.8418430884184315E-2</v>
      </c>
      <c r="AY68" s="922"/>
      <c r="AZ68" s="1063">
        <f>AZ64</f>
        <v>77235</v>
      </c>
      <c r="BA68" s="1063">
        <f>SUM(BA7,BA21)</f>
        <v>732</v>
      </c>
      <c r="BB68" s="1064">
        <f t="shared" ref="BB68:BB70" si="570">SUM(BA68,-AZ68)</f>
        <v>-76503</v>
      </c>
      <c r="BC68" s="1065">
        <f t="shared" ref="BC68" si="571">BB68/AZ68</f>
        <v>-0.99052243154010489</v>
      </c>
      <c r="BD68" s="1335" t="s">
        <v>282</v>
      </c>
      <c r="BE68" s="1066">
        <v>-8.8400000000000006E-2</v>
      </c>
      <c r="BH68" s="1334" t="s">
        <v>282</v>
      </c>
      <c r="BI68" s="1232" t="s">
        <v>283</v>
      </c>
      <c r="BJ68" s="302"/>
      <c r="BK68" s="302"/>
      <c r="BL68" s="639"/>
      <c r="BM68" s="970"/>
      <c r="BN68" s="921"/>
      <c r="BO68" s="1236">
        <f>BO64</f>
        <v>2965</v>
      </c>
      <c r="BP68" s="1236">
        <f>SUM(BP7,BP21)</f>
        <v>2576</v>
      </c>
      <c r="BQ68" s="1332">
        <f t="shared" ref="BQ68:BQ70" si="572">SUM(BP68,-BO68)</f>
        <v>-389</v>
      </c>
      <c r="BR68" s="1333">
        <f t="shared" ref="BR68" si="573">BQ68/BO68</f>
        <v>-0.13119730185497472</v>
      </c>
      <c r="BS68" s="922"/>
      <c r="BT68" s="1063">
        <f>BT64</f>
        <v>77235</v>
      </c>
      <c r="BU68" s="1063">
        <f>SUM(BU7,BU21)</f>
        <v>2576</v>
      </c>
      <c r="BV68" s="1064">
        <f t="shared" ref="BV68:BV70" si="574">SUM(BU68,-BT68)</f>
        <v>-74659</v>
      </c>
      <c r="BW68" s="1065">
        <f t="shared" ref="BW68" si="575">BV68/BT68</f>
        <v>-0.96664724541982261</v>
      </c>
      <c r="BX68" s="1334" t="s">
        <v>282</v>
      </c>
      <c r="BY68" s="1066">
        <v>-0.13120000000000001</v>
      </c>
      <c r="CB68" s="1335" t="s">
        <v>282</v>
      </c>
      <c r="CC68" s="1232" t="s">
        <v>283</v>
      </c>
      <c r="CD68" s="302"/>
      <c r="CE68" s="302"/>
      <c r="CF68" s="639"/>
      <c r="CG68" s="970"/>
      <c r="CH68" s="921"/>
      <c r="CI68" s="1236">
        <f>CI64</f>
        <v>1570</v>
      </c>
      <c r="CJ68" s="1236">
        <f>SUM(CJ7,CJ21)</f>
        <v>1303</v>
      </c>
      <c r="CK68" s="1332">
        <f t="shared" ref="CK68:CK70" si="576">SUM(CJ68,-CI68)</f>
        <v>-267</v>
      </c>
      <c r="CL68" s="1333">
        <f t="shared" ref="CL68" si="577">CK68/CI68</f>
        <v>-0.17006369426751591</v>
      </c>
      <c r="CM68" s="922"/>
      <c r="CN68" s="1063">
        <f>CN64</f>
        <v>77235</v>
      </c>
      <c r="CO68" s="1063">
        <f>SUM(CO7,CO21)</f>
        <v>1303</v>
      </c>
      <c r="CP68" s="1064">
        <f t="shared" ref="CP68:CP70" si="578">SUM(CO68,-CN68)</f>
        <v>-75932</v>
      </c>
      <c r="CQ68" s="1065">
        <f t="shared" ref="CQ68" si="579">CP68/CN68</f>
        <v>-0.98312941024147082</v>
      </c>
      <c r="CR68" s="1335" t="s">
        <v>282</v>
      </c>
      <c r="CS68" s="1066">
        <v>-0.1701</v>
      </c>
      <c r="CU68" s="1334" t="s">
        <v>282</v>
      </c>
      <c r="CV68" s="1232" t="s">
        <v>283</v>
      </c>
      <c r="CW68" s="302"/>
      <c r="CX68" s="302"/>
      <c r="CY68" s="639"/>
      <c r="CZ68" s="970"/>
      <c r="DA68" s="921"/>
      <c r="DB68" s="1236">
        <f>DB64</f>
        <v>2264</v>
      </c>
      <c r="DC68" s="1236">
        <f>SUM(DC7,DC21)</f>
        <v>1993</v>
      </c>
      <c r="DD68" s="1332">
        <f t="shared" ref="DD68:DD70" si="580">SUM(DC68,-DB68)</f>
        <v>-271</v>
      </c>
      <c r="DE68" s="1333">
        <f t="shared" ref="DE68" si="581">DD68/DB68</f>
        <v>-0.11969964664310954</v>
      </c>
      <c r="DF68" s="922"/>
      <c r="DG68" s="1063">
        <f>DG64</f>
        <v>77235</v>
      </c>
      <c r="DH68" s="1063">
        <f>SUM(DH7,DH21)</f>
        <v>1993</v>
      </c>
      <c r="DI68" s="1064">
        <f t="shared" ref="DI68:DI70" si="582">SUM(DH68,-DG68)</f>
        <v>-75242</v>
      </c>
      <c r="DJ68" s="1065">
        <f t="shared" ref="DJ68" si="583">DI68/DG68</f>
        <v>-0.97419563669320908</v>
      </c>
      <c r="DK68" s="1334" t="s">
        <v>282</v>
      </c>
      <c r="DL68" s="1066">
        <v>-0.1197</v>
      </c>
      <c r="DN68" s="1335" t="s">
        <v>282</v>
      </c>
      <c r="DO68" s="1232" t="s">
        <v>283</v>
      </c>
      <c r="DP68" s="302"/>
      <c r="DQ68" s="302"/>
      <c r="DR68" s="639"/>
      <c r="DS68" s="970"/>
      <c r="DT68" s="921"/>
      <c r="DU68" s="1236">
        <f>DU64</f>
        <v>714</v>
      </c>
      <c r="DV68" s="1236">
        <f>SUM(DV7,DV21)</f>
        <v>620</v>
      </c>
      <c r="DW68" s="1332">
        <f t="shared" ref="DW68:DW70" si="584">SUM(DV68,-DU68)</f>
        <v>-94</v>
      </c>
      <c r="DX68" s="1333">
        <f t="shared" ref="DX68" si="585">DW68/DU68</f>
        <v>-0.13165266106442577</v>
      </c>
      <c r="DY68" s="922"/>
      <c r="DZ68" s="1063">
        <f>DZ64</f>
        <v>77235</v>
      </c>
      <c r="EA68" s="1063">
        <f>SUM(EA7,EA21)</f>
        <v>620</v>
      </c>
      <c r="EB68" s="1064">
        <f t="shared" ref="EB68:EB70" si="586">SUM(EA68,-DZ68)</f>
        <v>-76615</v>
      </c>
      <c r="EC68" s="1065">
        <f t="shared" ref="EC68" si="587">EB68/DZ68</f>
        <v>-0.99197255130446038</v>
      </c>
      <c r="ED68" s="1335" t="s">
        <v>282</v>
      </c>
      <c r="EE68" s="1066">
        <v>-0.13170000000000001</v>
      </c>
      <c r="EG68" s="1334" t="s">
        <v>282</v>
      </c>
      <c r="EH68" s="1232" t="s">
        <v>283</v>
      </c>
      <c r="EI68" s="302"/>
      <c r="EJ68" s="302"/>
      <c r="EK68" s="639"/>
      <c r="EL68" s="970"/>
      <c r="EM68" s="921"/>
      <c r="EN68" s="1236">
        <f>EN64</f>
        <v>560</v>
      </c>
      <c r="EO68" s="1236">
        <f>SUM(EO7,EO21)</f>
        <v>502</v>
      </c>
      <c r="EP68" s="1332">
        <f t="shared" ref="EP68:EP70" si="588">SUM(EO68,-EN68)</f>
        <v>-58</v>
      </c>
      <c r="EQ68" s="1333">
        <f t="shared" ref="EQ68" si="589">EP68/EN68</f>
        <v>-0.10357142857142858</v>
      </c>
      <c r="ER68" s="922"/>
      <c r="ES68" s="1063">
        <f>ES64</f>
        <v>77235</v>
      </c>
      <c r="ET68" s="1063">
        <f>SUM(ET7,ET21)</f>
        <v>502</v>
      </c>
      <c r="EU68" s="1064">
        <f t="shared" ref="EU68:EU70" si="590">SUM(ET68,-ES68)</f>
        <v>-76733</v>
      </c>
      <c r="EV68" s="1065">
        <f t="shared" ref="EV68" si="591">EU68/ES68</f>
        <v>-0.99350035605619214</v>
      </c>
      <c r="EW68" s="1334" t="s">
        <v>282</v>
      </c>
      <c r="EX68" s="1066">
        <v>-0.1036</v>
      </c>
      <c r="EZ68" s="1335" t="s">
        <v>282</v>
      </c>
      <c r="FA68" s="1232" t="s">
        <v>283</v>
      </c>
      <c r="FB68" s="302"/>
      <c r="FC68" s="302"/>
      <c r="FD68" s="639"/>
      <c r="FE68" s="970"/>
      <c r="FF68" s="921"/>
      <c r="FG68" s="1236">
        <f>FG64</f>
        <v>420</v>
      </c>
      <c r="FH68" s="1236">
        <f>SUM(FH7,FH21)</f>
        <v>294</v>
      </c>
      <c r="FI68" s="1332">
        <f t="shared" ref="FI68:FI70" si="592">SUM(FH68,-FG68)</f>
        <v>-126</v>
      </c>
      <c r="FJ68" s="1333">
        <f t="shared" ref="FJ68" si="593">FI68/FG68</f>
        <v>-0.3</v>
      </c>
      <c r="FK68" s="922"/>
      <c r="FL68" s="1063">
        <f>FL64</f>
        <v>77235</v>
      </c>
      <c r="FM68" s="1063">
        <f>SUM(FM7,FM21)</f>
        <v>294</v>
      </c>
      <c r="FN68" s="1064">
        <f t="shared" ref="FN68:FN70" si="594">SUM(FM68,-FL68)</f>
        <v>-76941</v>
      </c>
      <c r="FO68" s="1065">
        <f t="shared" ref="FO68" si="595">FN68/FL68</f>
        <v>-0.99619343561856666</v>
      </c>
      <c r="FP68" s="1335" t="s">
        <v>282</v>
      </c>
      <c r="FQ68" s="1066">
        <v>-0.3</v>
      </c>
      <c r="FS68" s="1334" t="s">
        <v>282</v>
      </c>
      <c r="FT68" s="1232" t="s">
        <v>283</v>
      </c>
      <c r="FU68" s="302"/>
      <c r="FV68" s="302"/>
      <c r="FW68" s="639"/>
      <c r="FX68" s="970"/>
      <c r="FY68" s="921"/>
      <c r="FZ68" s="1236">
        <f>FZ64</f>
        <v>669</v>
      </c>
      <c r="GA68" s="1236">
        <f>SUM(GA7,GA21)</f>
        <v>569</v>
      </c>
      <c r="GB68" s="1332">
        <f t="shared" ref="GB68:GB70" si="596">SUM(GA68,-FZ68)</f>
        <v>-100</v>
      </c>
      <c r="GC68" s="1333">
        <f t="shared" ref="GC68" si="597">GB68/FZ68</f>
        <v>-0.14947683109118087</v>
      </c>
      <c r="GD68" s="922"/>
      <c r="GE68" s="1063">
        <f>GE64</f>
        <v>77235</v>
      </c>
      <c r="GF68" s="1063">
        <f>SUM(GF7,GF21)</f>
        <v>569</v>
      </c>
      <c r="GG68" s="1064">
        <f t="shared" ref="GG68:GG70" si="598">SUM(GF68,-GE68)</f>
        <v>-76666</v>
      </c>
      <c r="GH68" s="1065">
        <f t="shared" ref="GH68" si="599">GG68/GE68</f>
        <v>-0.99263287369715802</v>
      </c>
      <c r="GI68" s="1334" t="s">
        <v>282</v>
      </c>
      <c r="GJ68" s="1066">
        <v>-0.14949999999999999</v>
      </c>
      <c r="GL68" s="1335" t="s">
        <v>282</v>
      </c>
      <c r="GM68" s="1232" t="s">
        <v>283</v>
      </c>
      <c r="GN68" s="302"/>
      <c r="GO68" s="302"/>
      <c r="GP68" s="639"/>
      <c r="GQ68" s="970"/>
      <c r="GR68" s="921"/>
      <c r="GS68" s="1236">
        <f>GS64</f>
        <v>148</v>
      </c>
      <c r="GT68" s="1236">
        <f>SUM(GT7,GT21)</f>
        <v>129</v>
      </c>
      <c r="GU68" s="1332">
        <f t="shared" ref="GU68:GU70" si="600">SUM(GT68,-GS68)</f>
        <v>-19</v>
      </c>
      <c r="GV68" s="1333">
        <f t="shared" ref="GV68" si="601">GU68/GS68</f>
        <v>-0.12837837837837837</v>
      </c>
      <c r="GW68" s="922"/>
      <c r="GX68" s="1063">
        <f>GX64</f>
        <v>77235</v>
      </c>
      <c r="GY68" s="1063">
        <f>SUM(GY7,GY21)</f>
        <v>129</v>
      </c>
      <c r="GZ68" s="1064">
        <f t="shared" ref="GZ68:GZ70" si="602">SUM(GY68,-GX68)</f>
        <v>-77106</v>
      </c>
      <c r="HA68" s="1065">
        <f t="shared" ref="HA68" si="603">GZ68/GX68</f>
        <v>-0.99832977277141188</v>
      </c>
      <c r="HB68" s="1335" t="s">
        <v>282</v>
      </c>
      <c r="HC68" s="1066">
        <v>-0.12839999999999999</v>
      </c>
      <c r="HE68" s="1334" t="s">
        <v>282</v>
      </c>
      <c r="HF68" s="1232" t="s">
        <v>283</v>
      </c>
      <c r="HG68" s="302"/>
      <c r="HH68" s="302"/>
      <c r="HI68" s="639"/>
      <c r="HJ68" s="970"/>
      <c r="HK68" s="921"/>
      <c r="HL68" s="1236">
        <f>HL64</f>
        <v>376</v>
      </c>
      <c r="HM68" s="1236">
        <f>SUM(HM7,HM21)</f>
        <v>329</v>
      </c>
      <c r="HN68" s="1332">
        <f t="shared" ref="HN68:HN70" si="604">SUM(HM68,-HL68)</f>
        <v>-47</v>
      </c>
      <c r="HO68" s="1333">
        <f t="shared" ref="HO68" si="605">HN68/HL68</f>
        <v>-0.125</v>
      </c>
      <c r="HP68" s="922"/>
      <c r="HQ68" s="1063">
        <f>HQ64</f>
        <v>77235</v>
      </c>
      <c r="HR68" s="1063">
        <f>SUM(HR7,HR21)</f>
        <v>329</v>
      </c>
      <c r="HS68" s="1064">
        <f t="shared" ref="HS68:HS70" si="606">SUM(HR68,-HQ68)</f>
        <v>-76906</v>
      </c>
      <c r="HT68" s="1065">
        <f t="shared" ref="HT68" si="607">HS68/HQ68</f>
        <v>-0.99574027319220559</v>
      </c>
      <c r="HU68" s="1334" t="s">
        <v>282</v>
      </c>
      <c r="HV68" s="1066">
        <v>-0.125</v>
      </c>
      <c r="HX68" s="1335" t="s">
        <v>282</v>
      </c>
      <c r="HY68" s="1232" t="s">
        <v>283</v>
      </c>
      <c r="HZ68" s="302"/>
      <c r="IA68" s="302"/>
      <c r="IB68" s="639"/>
      <c r="IC68" s="970"/>
      <c r="ID68" s="921"/>
      <c r="IE68" s="1236">
        <f>IE64</f>
        <v>949</v>
      </c>
      <c r="IF68" s="1236">
        <f>SUM(IF7,IF21)</f>
        <v>843</v>
      </c>
      <c r="IG68" s="1332">
        <f t="shared" ref="IG68:IG70" si="608">SUM(IF68,-IE68)</f>
        <v>-106</v>
      </c>
      <c r="IH68" s="1333">
        <f t="shared" ref="IH68" si="609">IG68/IE68</f>
        <v>-0.11169652265542676</v>
      </c>
      <c r="II68" s="922"/>
      <c r="IJ68" s="1063">
        <f>IJ64</f>
        <v>77235</v>
      </c>
      <c r="IK68" s="1063">
        <f>SUM(IK7,IK21)</f>
        <v>843</v>
      </c>
      <c r="IL68" s="1064">
        <f t="shared" ref="IL68:IL70" si="610">SUM(IK68,-IJ68)</f>
        <v>-76392</v>
      </c>
      <c r="IM68" s="1065">
        <f t="shared" ref="IM68" si="611">IL68/IJ68</f>
        <v>-0.98908525927364532</v>
      </c>
      <c r="IN68" s="1335" t="s">
        <v>282</v>
      </c>
      <c r="IO68" s="1066">
        <v>-0.1171</v>
      </c>
      <c r="IQ68" s="1336" t="s">
        <v>282</v>
      </c>
      <c r="IR68" s="1232" t="s">
        <v>283</v>
      </c>
      <c r="IS68" s="302"/>
      <c r="IT68" s="302"/>
      <c r="IU68" s="639"/>
      <c r="IV68" s="970"/>
      <c r="IW68" s="921"/>
      <c r="IX68" s="1236">
        <f>IX64</f>
        <v>14633</v>
      </c>
      <c r="IY68" s="1236">
        <f>SUM(IY7,IY21)</f>
        <v>12824</v>
      </c>
      <c r="IZ68" s="1332">
        <f t="shared" ref="IZ68" si="612">SUM(IY68,-IX68)</f>
        <v>-1809</v>
      </c>
      <c r="JA68" s="1333">
        <f t="shared" ref="JA68" si="613">IZ68/IX68</f>
        <v>-0.1236246839335748</v>
      </c>
      <c r="JB68" s="922"/>
      <c r="JC68" s="1063">
        <f>JC64</f>
        <v>77235</v>
      </c>
      <c r="JD68" s="1063">
        <f>SUM(JD7,JD21)</f>
        <v>12824</v>
      </c>
      <c r="JE68" s="1064">
        <f t="shared" ref="JE68" si="614">SUM(JD68,-JC68)</f>
        <v>-64411</v>
      </c>
      <c r="JF68" s="1065">
        <f t="shared" ref="JF68" si="615">JE68/JC68</f>
        <v>-0.83396128698129091</v>
      </c>
      <c r="JG68" s="1336" t="s">
        <v>282</v>
      </c>
      <c r="JH68" s="1066">
        <v>-0.1236</v>
      </c>
    </row>
    <row r="69" spans="1:268" ht="5.0999999999999996" customHeight="1">
      <c r="A69" s="1058"/>
      <c r="B69" s="1278"/>
      <c r="C69" s="302"/>
      <c r="D69" s="302"/>
      <c r="E69" s="639"/>
      <c r="F69" s="970"/>
      <c r="G69" s="921"/>
      <c r="H69" s="1279"/>
      <c r="I69" s="1279"/>
      <c r="J69" s="1280"/>
      <c r="K69" s="1281"/>
      <c r="L69" s="922"/>
      <c r="M69" s="1063"/>
      <c r="N69" s="1063"/>
      <c r="O69" s="1064"/>
      <c r="P69" s="1065"/>
      <c r="Q69" s="1058"/>
      <c r="R69" s="1074"/>
      <c r="U69" s="1334"/>
      <c r="V69" s="1278"/>
      <c r="W69" s="302"/>
      <c r="X69" s="302"/>
      <c r="Y69" s="639"/>
      <c r="Z69" s="970"/>
      <c r="AA69" s="921"/>
      <c r="AB69" s="1279"/>
      <c r="AC69" s="1279"/>
      <c r="AD69" s="1280"/>
      <c r="AE69" s="1281"/>
      <c r="AF69" s="922"/>
      <c r="AG69" s="1063"/>
      <c r="AH69" s="1063"/>
      <c r="AI69" s="1064"/>
      <c r="AJ69" s="1065"/>
      <c r="AK69" s="1334"/>
      <c r="AL69" s="1074"/>
      <c r="AN69" s="1335"/>
      <c r="AO69" s="1278"/>
      <c r="AP69" s="302"/>
      <c r="AQ69" s="302"/>
      <c r="AR69" s="639"/>
      <c r="AS69" s="970"/>
      <c r="AT69" s="921"/>
      <c r="AU69" s="1279"/>
      <c r="AV69" s="1279"/>
      <c r="AW69" s="1280"/>
      <c r="AX69" s="1281"/>
      <c r="AY69" s="922"/>
      <c r="AZ69" s="1063"/>
      <c r="BA69" s="1063"/>
      <c r="BB69" s="1064"/>
      <c r="BC69" s="1065"/>
      <c r="BD69" s="1335"/>
      <c r="BE69" s="1074"/>
      <c r="BH69" s="1334"/>
      <c r="BI69" s="1278"/>
      <c r="BJ69" s="302"/>
      <c r="BK69" s="302"/>
      <c r="BL69" s="639"/>
      <c r="BM69" s="970"/>
      <c r="BN69" s="921"/>
      <c r="BO69" s="1279"/>
      <c r="BP69" s="1279"/>
      <c r="BQ69" s="1280"/>
      <c r="BR69" s="1281"/>
      <c r="BS69" s="922"/>
      <c r="BT69" s="1063"/>
      <c r="BU69" s="1063"/>
      <c r="BV69" s="1064"/>
      <c r="BW69" s="1065"/>
      <c r="BX69" s="1334"/>
      <c r="BY69" s="1074"/>
      <c r="CB69" s="1335"/>
      <c r="CC69" s="1278"/>
      <c r="CD69" s="302"/>
      <c r="CE69" s="302"/>
      <c r="CF69" s="639"/>
      <c r="CG69" s="970"/>
      <c r="CH69" s="921"/>
      <c r="CI69" s="1279"/>
      <c r="CJ69" s="1279"/>
      <c r="CK69" s="1280"/>
      <c r="CL69" s="1281"/>
      <c r="CM69" s="922"/>
      <c r="CN69" s="1063"/>
      <c r="CO69" s="1063"/>
      <c r="CP69" s="1064"/>
      <c r="CQ69" s="1065"/>
      <c r="CR69" s="1335"/>
      <c r="CS69" s="1074"/>
      <c r="CU69" s="1334"/>
      <c r="CV69" s="1278"/>
      <c r="CW69" s="302"/>
      <c r="CX69" s="302"/>
      <c r="CY69" s="639"/>
      <c r="CZ69" s="970"/>
      <c r="DA69" s="921"/>
      <c r="DB69" s="1279"/>
      <c r="DC69" s="1279"/>
      <c r="DD69" s="1280"/>
      <c r="DE69" s="1281"/>
      <c r="DF69" s="922"/>
      <c r="DG69" s="1063"/>
      <c r="DH69" s="1063"/>
      <c r="DI69" s="1064"/>
      <c r="DJ69" s="1065"/>
      <c r="DK69" s="1334"/>
      <c r="DL69" s="1074"/>
      <c r="DN69" s="1335"/>
      <c r="DO69" s="1278"/>
      <c r="DP69" s="302"/>
      <c r="DQ69" s="302"/>
      <c r="DR69" s="639"/>
      <c r="DS69" s="970"/>
      <c r="DT69" s="921"/>
      <c r="DU69" s="1279"/>
      <c r="DV69" s="1279"/>
      <c r="DW69" s="1280"/>
      <c r="DX69" s="1281"/>
      <c r="DY69" s="922"/>
      <c r="DZ69" s="1063"/>
      <c r="EA69" s="1063"/>
      <c r="EB69" s="1064"/>
      <c r="EC69" s="1065"/>
      <c r="ED69" s="1335"/>
      <c r="EE69" s="1074"/>
      <c r="EG69" s="1334"/>
      <c r="EH69" s="1278"/>
      <c r="EI69" s="302"/>
      <c r="EJ69" s="302"/>
      <c r="EK69" s="639"/>
      <c r="EL69" s="970"/>
      <c r="EM69" s="921"/>
      <c r="EN69" s="1279"/>
      <c r="EO69" s="1279"/>
      <c r="EP69" s="1280"/>
      <c r="EQ69" s="1281"/>
      <c r="ER69" s="922"/>
      <c r="ES69" s="1063"/>
      <c r="ET69" s="1063"/>
      <c r="EU69" s="1064"/>
      <c r="EV69" s="1065"/>
      <c r="EW69" s="1334"/>
      <c r="EX69" s="1074"/>
      <c r="EZ69" s="1335"/>
      <c r="FA69" s="1278"/>
      <c r="FB69" s="302"/>
      <c r="FC69" s="302"/>
      <c r="FD69" s="639"/>
      <c r="FE69" s="970"/>
      <c r="FF69" s="921"/>
      <c r="FG69" s="1279"/>
      <c r="FH69" s="1279"/>
      <c r="FI69" s="1280"/>
      <c r="FJ69" s="1281"/>
      <c r="FK69" s="922"/>
      <c r="FL69" s="1063"/>
      <c r="FM69" s="1063"/>
      <c r="FN69" s="1064"/>
      <c r="FO69" s="1065"/>
      <c r="FP69" s="1335"/>
      <c r="FQ69" s="1074"/>
      <c r="FS69" s="1334"/>
      <c r="FT69" s="1278"/>
      <c r="FU69" s="302"/>
      <c r="FV69" s="302"/>
      <c r="FW69" s="639"/>
      <c r="FX69" s="970"/>
      <c r="FY69" s="921"/>
      <c r="FZ69" s="1279"/>
      <c r="GA69" s="1279"/>
      <c r="GB69" s="1280"/>
      <c r="GC69" s="1281"/>
      <c r="GD69" s="922"/>
      <c r="GE69" s="1063"/>
      <c r="GF69" s="1063"/>
      <c r="GG69" s="1064"/>
      <c r="GH69" s="1065"/>
      <c r="GI69" s="1334"/>
      <c r="GJ69" s="1074"/>
      <c r="GL69" s="1335"/>
      <c r="GM69" s="1278"/>
      <c r="GN69" s="302"/>
      <c r="GO69" s="302"/>
      <c r="GP69" s="639"/>
      <c r="GQ69" s="970"/>
      <c r="GR69" s="921"/>
      <c r="GS69" s="1279"/>
      <c r="GT69" s="1279"/>
      <c r="GU69" s="1280"/>
      <c r="GV69" s="1281"/>
      <c r="GW69" s="922"/>
      <c r="GX69" s="1063"/>
      <c r="GY69" s="1063"/>
      <c r="GZ69" s="1064"/>
      <c r="HA69" s="1065"/>
      <c r="HB69" s="1335"/>
      <c r="HC69" s="1074"/>
      <c r="HE69" s="1334"/>
      <c r="HF69" s="1278"/>
      <c r="HG69" s="302"/>
      <c r="HH69" s="302"/>
      <c r="HI69" s="639"/>
      <c r="HJ69" s="970"/>
      <c r="HK69" s="921"/>
      <c r="HL69" s="1279"/>
      <c r="HM69" s="1279"/>
      <c r="HN69" s="1280"/>
      <c r="HO69" s="1281"/>
      <c r="HP69" s="922"/>
      <c r="HQ69" s="1063"/>
      <c r="HR69" s="1063"/>
      <c r="HS69" s="1064"/>
      <c r="HT69" s="1065"/>
      <c r="HU69" s="1334"/>
      <c r="HV69" s="1074"/>
      <c r="HX69" s="1335"/>
      <c r="HY69" s="1278"/>
      <c r="HZ69" s="302"/>
      <c r="IA69" s="302"/>
      <c r="IB69" s="639"/>
      <c r="IC69" s="970"/>
      <c r="ID69" s="921"/>
      <c r="IE69" s="1279"/>
      <c r="IF69" s="1279"/>
      <c r="IG69" s="1280"/>
      <c r="IH69" s="1281"/>
      <c r="II69" s="922"/>
      <c r="IJ69" s="1063"/>
      <c r="IK69" s="1063"/>
      <c r="IL69" s="1064"/>
      <c r="IM69" s="1065"/>
      <c r="IN69" s="1335"/>
      <c r="IO69" s="1074"/>
      <c r="IQ69" s="1336"/>
      <c r="IR69" s="1278"/>
      <c r="IS69" s="302"/>
      <c r="IT69" s="302"/>
      <c r="IU69" s="639"/>
      <c r="IV69" s="970"/>
      <c r="IW69" s="921"/>
      <c r="IX69" s="1279"/>
      <c r="IY69" s="1279"/>
      <c r="IZ69" s="1280"/>
      <c r="JA69" s="1281"/>
      <c r="JB69" s="922"/>
      <c r="JC69" s="1063"/>
      <c r="JD69" s="1063"/>
      <c r="JE69" s="1064"/>
      <c r="JF69" s="1065"/>
      <c r="JG69" s="1336"/>
      <c r="JH69" s="1074"/>
    </row>
    <row r="70" spans="1:268">
      <c r="A70" s="400">
        <v>13</v>
      </c>
      <c r="B70" s="971" t="s">
        <v>285</v>
      </c>
      <c r="C70" s="925"/>
      <c r="D70" s="925">
        <f>M70</f>
        <v>2197</v>
      </c>
      <c r="E70" s="926">
        <f t="shared" ref="E70" si="616">SUM(D70,-C70)</f>
        <v>2197</v>
      </c>
      <c r="F70" s="927" t="e">
        <f>E70/C70</f>
        <v>#DIV/0!</v>
      </c>
      <c r="G70" s="921"/>
      <c r="H70" s="925">
        <f>D70</f>
        <v>2197</v>
      </c>
      <c r="I70" s="925">
        <v>2117</v>
      </c>
      <c r="J70" s="926">
        <f t="shared" si="560"/>
        <v>-80</v>
      </c>
      <c r="K70" s="928">
        <f>J70/H70</f>
        <v>-3.6413290851160671E-2</v>
      </c>
      <c r="L70" s="922"/>
      <c r="M70" s="929">
        <v>2197</v>
      </c>
      <c r="N70" s="929">
        <f>I70</f>
        <v>2117</v>
      </c>
      <c r="O70" s="930">
        <f t="shared" si="562"/>
        <v>-80</v>
      </c>
      <c r="P70" s="931">
        <f>O70/M70</f>
        <v>-3.6413290851160671E-2</v>
      </c>
      <c r="Q70" s="400">
        <v>13</v>
      </c>
      <c r="R70" s="932">
        <f>SUM(I70,-$H$79)/$H$79</f>
        <v>-0.51209956211108554</v>
      </c>
      <c r="U70" s="1309">
        <v>13</v>
      </c>
      <c r="V70" s="971" t="s">
        <v>285</v>
      </c>
      <c r="W70" s="925"/>
      <c r="X70" s="925">
        <f>AG70</f>
        <v>2197</v>
      </c>
      <c r="Y70" s="926">
        <f t="shared" ref="Y70" si="617">SUM(X70,-W70)</f>
        <v>2197</v>
      </c>
      <c r="Z70" s="927" t="e">
        <f>Y70/W70</f>
        <v>#DIV/0!</v>
      </c>
      <c r="AA70" s="921"/>
      <c r="AB70" s="925">
        <v>169</v>
      </c>
      <c r="AC70" s="925">
        <v>186</v>
      </c>
      <c r="AD70" s="926">
        <f t="shared" si="564"/>
        <v>17</v>
      </c>
      <c r="AE70" s="939">
        <f>AD70/AB70</f>
        <v>0.10059171597633136</v>
      </c>
      <c r="AF70" s="922"/>
      <c r="AG70" s="929">
        <v>2197</v>
      </c>
      <c r="AH70" s="929">
        <f>AC70</f>
        <v>186</v>
      </c>
      <c r="AI70" s="930">
        <f t="shared" si="566"/>
        <v>-2011</v>
      </c>
      <c r="AJ70" s="931">
        <f>AI70/AG70</f>
        <v>-0.91533909877105146</v>
      </c>
      <c r="AK70" s="1309">
        <v>13</v>
      </c>
      <c r="AL70" s="932">
        <f>SUM(AC70,-$AB$79)/$AB$79</f>
        <v>-0.3519163763066202</v>
      </c>
      <c r="AN70" s="876">
        <v>13</v>
      </c>
      <c r="AO70" s="971" t="s">
        <v>285</v>
      </c>
      <c r="AP70" s="925"/>
      <c r="AQ70" s="925">
        <f>AZ70</f>
        <v>2197</v>
      </c>
      <c r="AR70" s="926">
        <f t="shared" ref="AR70" si="618">SUM(AQ70,-AP70)</f>
        <v>2197</v>
      </c>
      <c r="AS70" s="927" t="e">
        <f>AR70/AP70</f>
        <v>#DIV/0!</v>
      </c>
      <c r="AT70" s="921"/>
      <c r="AU70" s="925">
        <v>9</v>
      </c>
      <c r="AV70" s="925">
        <v>15</v>
      </c>
      <c r="AW70" s="926">
        <f t="shared" si="568"/>
        <v>6</v>
      </c>
      <c r="AX70" s="939">
        <f>AW70/AU70</f>
        <v>0.66666666666666663</v>
      </c>
      <c r="AY70" s="922"/>
      <c r="AZ70" s="929">
        <v>2197</v>
      </c>
      <c r="BA70" s="929">
        <f>AV70</f>
        <v>15</v>
      </c>
      <c r="BB70" s="930">
        <f t="shared" si="570"/>
        <v>-2182</v>
      </c>
      <c r="BC70" s="931">
        <f>BB70/AZ70</f>
        <v>-0.99317250796540735</v>
      </c>
      <c r="BD70" s="876">
        <v>13</v>
      </c>
      <c r="BE70" s="932">
        <f>SUM(AV70,-$AU$79)/$AU$79</f>
        <v>-0.63414634146341464</v>
      </c>
      <c r="BH70" s="1309">
        <v>13</v>
      </c>
      <c r="BI70" s="971" t="s">
        <v>285</v>
      </c>
      <c r="BJ70" s="925"/>
      <c r="BK70" s="925">
        <f>BT70</f>
        <v>2197</v>
      </c>
      <c r="BL70" s="926">
        <f t="shared" ref="BL70" si="619">SUM(BK70,-BJ70)</f>
        <v>2197</v>
      </c>
      <c r="BM70" s="927" t="e">
        <f>BL70/BJ70</f>
        <v>#DIV/0!</v>
      </c>
      <c r="BN70" s="921"/>
      <c r="BO70" s="925">
        <v>51</v>
      </c>
      <c r="BP70" s="925">
        <v>51</v>
      </c>
      <c r="BQ70" s="926">
        <f t="shared" si="572"/>
        <v>0</v>
      </c>
      <c r="BR70" s="939">
        <f>BQ70/BO70</f>
        <v>0</v>
      </c>
      <c r="BS70" s="922"/>
      <c r="BT70" s="929">
        <v>2197</v>
      </c>
      <c r="BU70" s="929">
        <f>BP70</f>
        <v>51</v>
      </c>
      <c r="BV70" s="930">
        <f t="shared" si="574"/>
        <v>-2146</v>
      </c>
      <c r="BW70" s="931">
        <f>BV70/BT70</f>
        <v>-0.97678652708238511</v>
      </c>
      <c r="BX70" s="1309">
        <v>13</v>
      </c>
      <c r="BY70" s="932">
        <f>SUM(BP70,-$AU$79)/$AU$79</f>
        <v>0.24390243902439024</v>
      </c>
      <c r="CB70" s="876">
        <v>13</v>
      </c>
      <c r="CC70" s="971" t="s">
        <v>285</v>
      </c>
      <c r="CD70" s="925"/>
      <c r="CE70" s="925">
        <f>CN70</f>
        <v>2197</v>
      </c>
      <c r="CF70" s="926">
        <f t="shared" ref="CF70" si="620">SUM(CE70,-CD70)</f>
        <v>2197</v>
      </c>
      <c r="CG70" s="927" t="e">
        <f>CF70/CD70</f>
        <v>#DIV/0!</v>
      </c>
      <c r="CH70" s="921"/>
      <c r="CI70" s="925">
        <v>53</v>
      </c>
      <c r="CJ70" s="925">
        <v>49</v>
      </c>
      <c r="CK70" s="926">
        <f t="shared" si="576"/>
        <v>-4</v>
      </c>
      <c r="CL70" s="928">
        <f>CK70/CI70</f>
        <v>-7.5471698113207544E-2</v>
      </c>
      <c r="CM70" s="922"/>
      <c r="CN70" s="929">
        <v>2197</v>
      </c>
      <c r="CO70" s="929">
        <f>CJ70</f>
        <v>49</v>
      </c>
      <c r="CP70" s="930">
        <f t="shared" si="578"/>
        <v>-2148</v>
      </c>
      <c r="CQ70" s="931">
        <f>CP70/CN70</f>
        <v>-0.97769685935366413</v>
      </c>
      <c r="CR70" s="876">
        <v>13</v>
      </c>
      <c r="CS70" s="932">
        <f>SUM(CJ70,-$CI$79)/$CI$79</f>
        <v>-0.62595419847328249</v>
      </c>
      <c r="CU70" s="1309">
        <v>13</v>
      </c>
      <c r="CV70" s="971" t="s">
        <v>285</v>
      </c>
      <c r="CW70" s="925"/>
      <c r="CX70" s="925">
        <f>DG70</f>
        <v>2197</v>
      </c>
      <c r="CY70" s="926">
        <f t="shared" ref="CY70" si="621">SUM(CX70,-CW70)</f>
        <v>2197</v>
      </c>
      <c r="CZ70" s="927" t="e">
        <f>CY70/CW70</f>
        <v>#DIV/0!</v>
      </c>
      <c r="DA70" s="921"/>
      <c r="DB70" s="925">
        <v>6</v>
      </c>
      <c r="DC70" s="925">
        <v>10</v>
      </c>
      <c r="DD70" s="926">
        <f t="shared" si="580"/>
        <v>4</v>
      </c>
      <c r="DE70" s="939">
        <f>DD70/DB70</f>
        <v>0.66666666666666663</v>
      </c>
      <c r="DF70" s="922"/>
      <c r="DG70" s="929">
        <v>2197</v>
      </c>
      <c r="DH70" s="929">
        <f>DC70</f>
        <v>10</v>
      </c>
      <c r="DI70" s="930">
        <f t="shared" si="582"/>
        <v>-2187</v>
      </c>
      <c r="DJ70" s="931">
        <f>DI70/DG70</f>
        <v>-0.99544833864360494</v>
      </c>
      <c r="DK70" s="1309">
        <v>13</v>
      </c>
      <c r="DL70" s="932">
        <f>SUM(DC70,-$DB$79)/$DB$79</f>
        <v>-0.47368421052631576</v>
      </c>
      <c r="DN70" s="876">
        <v>13</v>
      </c>
      <c r="DO70" s="971" t="s">
        <v>285</v>
      </c>
      <c r="DP70" s="925"/>
      <c r="DQ70" s="925">
        <f>DZ70</f>
        <v>2197</v>
      </c>
      <c r="DR70" s="926">
        <f t="shared" ref="DR70" si="622">SUM(DQ70,-DP70)</f>
        <v>2197</v>
      </c>
      <c r="DS70" s="927" t="e">
        <f>DR70/DP70</f>
        <v>#DIV/0!</v>
      </c>
      <c r="DT70" s="921"/>
      <c r="DU70" s="925">
        <v>3</v>
      </c>
      <c r="DV70" s="925">
        <v>9</v>
      </c>
      <c r="DW70" s="926">
        <f t="shared" si="584"/>
        <v>6</v>
      </c>
      <c r="DX70" s="939">
        <f>DW70/DU70</f>
        <v>2</v>
      </c>
      <c r="DY70" s="922"/>
      <c r="DZ70" s="929">
        <v>2197</v>
      </c>
      <c r="EA70" s="929">
        <f>DV70</f>
        <v>9</v>
      </c>
      <c r="EB70" s="930">
        <f t="shared" si="586"/>
        <v>-2188</v>
      </c>
      <c r="EC70" s="931">
        <f>EB70/DZ70</f>
        <v>-0.99590350477924439</v>
      </c>
      <c r="ED70" s="876">
        <v>13</v>
      </c>
      <c r="EE70" s="932">
        <f>SUM(DV70,-$DU$79)/$DU$79</f>
        <v>-0.30769230769230771</v>
      </c>
      <c r="EG70" s="1309">
        <v>13</v>
      </c>
      <c r="EH70" s="971" t="s">
        <v>285</v>
      </c>
      <c r="EI70" s="925"/>
      <c r="EJ70" s="925">
        <f>ES70</f>
        <v>2197</v>
      </c>
      <c r="EK70" s="926">
        <f t="shared" ref="EK70" si="623">SUM(EJ70,-EI70)</f>
        <v>2197</v>
      </c>
      <c r="EL70" s="927" t="e">
        <f>EK70/EI70</f>
        <v>#DIV/0!</v>
      </c>
      <c r="EM70" s="921"/>
      <c r="EN70" s="925">
        <v>11</v>
      </c>
      <c r="EO70" s="925">
        <v>13</v>
      </c>
      <c r="EP70" s="926">
        <f t="shared" si="588"/>
        <v>2</v>
      </c>
      <c r="EQ70" s="939">
        <f>EP70/EN70</f>
        <v>0.18181818181818182</v>
      </c>
      <c r="ER70" s="922"/>
      <c r="ES70" s="929">
        <v>2197</v>
      </c>
      <c r="ET70" s="929">
        <f>EO70</f>
        <v>13</v>
      </c>
      <c r="EU70" s="930">
        <f t="shared" si="590"/>
        <v>-2184</v>
      </c>
      <c r="EV70" s="931">
        <f>EU70/ES70</f>
        <v>-0.99408284023668636</v>
      </c>
      <c r="EW70" s="1309">
        <v>13</v>
      </c>
      <c r="EX70" s="932">
        <f>SUM(EO70,-$EN$79)/$EN$79</f>
        <v>-0.80303030303030298</v>
      </c>
      <c r="EZ70" s="876">
        <v>13</v>
      </c>
      <c r="FA70" s="971" t="s">
        <v>285</v>
      </c>
      <c r="FB70" s="925"/>
      <c r="FC70" s="925">
        <f>FL70</f>
        <v>2197</v>
      </c>
      <c r="FD70" s="926">
        <f t="shared" ref="FD70" si="624">SUM(FC70,-FB70)</f>
        <v>2197</v>
      </c>
      <c r="FE70" s="927" t="e">
        <f>FD70/FB70</f>
        <v>#DIV/0!</v>
      </c>
      <c r="FF70" s="921"/>
      <c r="FG70" s="925">
        <v>43</v>
      </c>
      <c r="FH70" s="925">
        <v>29</v>
      </c>
      <c r="FI70" s="926">
        <f t="shared" si="592"/>
        <v>-14</v>
      </c>
      <c r="FJ70" s="928">
        <f>FI70/FG70</f>
        <v>-0.32558139534883723</v>
      </c>
      <c r="FK70" s="922"/>
      <c r="FL70" s="929">
        <v>2197</v>
      </c>
      <c r="FM70" s="929">
        <f>FH70</f>
        <v>29</v>
      </c>
      <c r="FN70" s="930">
        <f t="shared" si="594"/>
        <v>-2168</v>
      </c>
      <c r="FO70" s="931">
        <f>FN70/FL70</f>
        <v>-0.98680018206645426</v>
      </c>
      <c r="FP70" s="876">
        <v>13</v>
      </c>
      <c r="FQ70" s="932">
        <f>SUM(FH70,-$FG$79)/$FG$79</f>
        <v>-0.56716417910447758</v>
      </c>
      <c r="FS70" s="1309">
        <v>13</v>
      </c>
      <c r="FT70" s="971" t="s">
        <v>285</v>
      </c>
      <c r="FU70" s="925"/>
      <c r="FV70" s="925">
        <f>GE70</f>
        <v>2197</v>
      </c>
      <c r="FW70" s="926">
        <f t="shared" ref="FW70" si="625">SUM(FV70,-FU70)</f>
        <v>2197</v>
      </c>
      <c r="FX70" s="927" t="e">
        <f>FW70/FU70</f>
        <v>#DIV/0!</v>
      </c>
      <c r="FY70" s="921"/>
      <c r="FZ70" s="925">
        <v>40</v>
      </c>
      <c r="GA70" s="925">
        <v>49</v>
      </c>
      <c r="GB70" s="926">
        <f t="shared" si="596"/>
        <v>9</v>
      </c>
      <c r="GC70" s="939">
        <f>GB70/FZ70</f>
        <v>0.22500000000000001</v>
      </c>
      <c r="GD70" s="922"/>
      <c r="GE70" s="929">
        <v>2197</v>
      </c>
      <c r="GF70" s="929">
        <f>GA70</f>
        <v>49</v>
      </c>
      <c r="GG70" s="930">
        <f t="shared" si="598"/>
        <v>-2148</v>
      </c>
      <c r="GH70" s="931">
        <f>GG70/GE70</f>
        <v>-0.97769685935366413</v>
      </c>
      <c r="GI70" s="1309">
        <v>13</v>
      </c>
      <c r="GJ70" s="932">
        <f>SUM(GA70,-$FZ$79)/$FZ$79</f>
        <v>-0.55045871559633031</v>
      </c>
      <c r="GL70" s="876">
        <v>13</v>
      </c>
      <c r="GM70" s="971" t="s">
        <v>285</v>
      </c>
      <c r="GN70" s="925"/>
      <c r="GO70" s="925">
        <f>GX70</f>
        <v>2197</v>
      </c>
      <c r="GP70" s="926">
        <f t="shared" ref="GP70" si="626">SUM(GO70,-GN70)</f>
        <v>2197</v>
      </c>
      <c r="GQ70" s="927" t="e">
        <f>GP70/GN70</f>
        <v>#DIV/0!</v>
      </c>
      <c r="GR70" s="921"/>
      <c r="GS70" s="925">
        <v>9</v>
      </c>
      <c r="GT70" s="925">
        <v>9</v>
      </c>
      <c r="GU70" s="926">
        <f t="shared" si="600"/>
        <v>0</v>
      </c>
      <c r="GV70" s="939">
        <f>GU70/GS70</f>
        <v>0</v>
      </c>
      <c r="GW70" s="922"/>
      <c r="GX70" s="929">
        <v>2197</v>
      </c>
      <c r="GY70" s="929">
        <f>GT70</f>
        <v>9</v>
      </c>
      <c r="GZ70" s="930">
        <f t="shared" si="602"/>
        <v>-2188</v>
      </c>
      <c r="HA70" s="931">
        <f>GZ70/GX70</f>
        <v>-0.99590350477924439</v>
      </c>
      <c r="HB70" s="876">
        <v>13</v>
      </c>
      <c r="HC70" s="932">
        <f>SUM(GT70,-$GS$79)/$GS$79</f>
        <v>-0.55000000000000004</v>
      </c>
      <c r="HE70" s="1309">
        <v>13</v>
      </c>
      <c r="HF70" s="971" t="s">
        <v>285</v>
      </c>
      <c r="HG70" s="925"/>
      <c r="HH70" s="925">
        <f>HQ70</f>
        <v>2197</v>
      </c>
      <c r="HI70" s="926">
        <f t="shared" ref="HI70" si="627">SUM(HH70,-HG70)</f>
        <v>2197</v>
      </c>
      <c r="HJ70" s="927" t="e">
        <f>HI70/HG70</f>
        <v>#DIV/0!</v>
      </c>
      <c r="HK70" s="921"/>
      <c r="HL70" s="925">
        <v>38</v>
      </c>
      <c r="HM70" s="925">
        <v>50</v>
      </c>
      <c r="HN70" s="926">
        <f t="shared" si="604"/>
        <v>12</v>
      </c>
      <c r="HO70" s="939">
        <f>HN70/HL70</f>
        <v>0.31578947368421051</v>
      </c>
      <c r="HP70" s="922"/>
      <c r="HQ70" s="929">
        <v>2197</v>
      </c>
      <c r="HR70" s="929">
        <f>HM70</f>
        <v>50</v>
      </c>
      <c r="HS70" s="930">
        <f t="shared" si="606"/>
        <v>-2147</v>
      </c>
      <c r="HT70" s="931">
        <f>HS70/HQ70</f>
        <v>-0.97724169321802457</v>
      </c>
      <c r="HU70" s="1309">
        <v>13</v>
      </c>
      <c r="HV70" s="932">
        <f>SUM(HM70,-$HL$79)/$HL$79</f>
        <v>-0.36708860759493672</v>
      </c>
      <c r="HX70" s="876">
        <v>13</v>
      </c>
      <c r="HY70" s="971" t="s">
        <v>285</v>
      </c>
      <c r="HZ70" s="925"/>
      <c r="IA70" s="925">
        <f>IJ70</f>
        <v>2197</v>
      </c>
      <c r="IB70" s="926">
        <f t="shared" ref="IB70" si="628">SUM(IA70,-HZ70)</f>
        <v>2197</v>
      </c>
      <c r="IC70" s="927" t="e">
        <f>IB70/HZ70</f>
        <v>#DIV/0!</v>
      </c>
      <c r="ID70" s="921"/>
      <c r="IE70" s="925">
        <v>16</v>
      </c>
      <c r="IF70" s="925">
        <v>24</v>
      </c>
      <c r="IG70" s="926">
        <f t="shared" si="608"/>
        <v>8</v>
      </c>
      <c r="IH70" s="939">
        <f>IG70/IE70</f>
        <v>0.5</v>
      </c>
      <c r="II70" s="922"/>
      <c r="IJ70" s="929">
        <v>2197</v>
      </c>
      <c r="IK70" s="929">
        <f>IF70</f>
        <v>24</v>
      </c>
      <c r="IL70" s="930">
        <f t="shared" si="610"/>
        <v>-2173</v>
      </c>
      <c r="IM70" s="931">
        <f>IL70/IJ70</f>
        <v>-0.98907601274465184</v>
      </c>
      <c r="IN70" s="876">
        <v>13</v>
      </c>
      <c r="IO70" s="932">
        <f>SUM(IF70,-$IE$79)/$IE$79</f>
        <v>-0.61904761904761907</v>
      </c>
      <c r="IQ70" s="1314">
        <v>13</v>
      </c>
      <c r="IR70" s="971" t="s">
        <v>285</v>
      </c>
      <c r="IS70" s="925"/>
      <c r="IT70" s="925">
        <f>JC70</f>
        <v>2197</v>
      </c>
      <c r="IU70" s="926">
        <f t="shared" ref="IU70" si="629">SUM(IT70,-IS70)</f>
        <v>2197</v>
      </c>
      <c r="IV70" s="927" t="e">
        <f>IU70/IS70</f>
        <v>#DIV/0!</v>
      </c>
      <c r="IW70" s="921"/>
      <c r="IX70" s="925">
        <f>SUM(AB70,AU70,BO70,CI70,DB70,DU70,EN70,FG70,FZ70,GS70,HL70,IE70)</f>
        <v>448</v>
      </c>
      <c r="IY70" s="925">
        <f>SUM(AC70,AV70,BP70,CJ70,DC70,DV70,EO70,FH70,GA70,GT70,HM70,IF70)</f>
        <v>494</v>
      </c>
      <c r="IZ70" s="926">
        <f t="shared" ref="IZ70" si="630">SUM(IY70,-IX70)</f>
        <v>46</v>
      </c>
      <c r="JA70" s="939">
        <f>IZ70/IX70</f>
        <v>0.10267857142857142</v>
      </c>
      <c r="JB70" s="922"/>
      <c r="JC70" s="929">
        <v>2197</v>
      </c>
      <c r="JD70" s="929">
        <f>IY70</f>
        <v>494</v>
      </c>
      <c r="JE70" s="930">
        <f t="shared" ref="JE70" si="631">SUM(JD70,-JC70)</f>
        <v>-1703</v>
      </c>
      <c r="JF70" s="931">
        <f>JE70/JC70</f>
        <v>-0.7751479289940828</v>
      </c>
      <c r="JG70" s="1314">
        <v>13</v>
      </c>
      <c r="JH70" s="932">
        <f>SUM(IY70,-$IX$79)/$IX$79</f>
        <v>-0.51233958538993085</v>
      </c>
    </row>
    <row r="71" spans="1:268">
      <c r="A71" s="400">
        <v>14</v>
      </c>
      <c r="B71" s="371" t="s">
        <v>248</v>
      </c>
      <c r="C71" s="940"/>
      <c r="D71" s="424"/>
      <c r="E71" s="279"/>
      <c r="F71" s="941">
        <f>D71/D70</f>
        <v>0</v>
      </c>
      <c r="G71" s="921"/>
      <c r="H71" s="942"/>
      <c r="I71" s="942">
        <v>1828</v>
      </c>
      <c r="J71" s="949"/>
      <c r="K71" s="944">
        <f>I71/I70</f>
        <v>0.86348606518658477</v>
      </c>
      <c r="L71" s="922"/>
      <c r="M71" s="424"/>
      <c r="N71" s="867"/>
      <c r="O71" s="279"/>
      <c r="P71" s="931"/>
      <c r="Q71" s="400">
        <v>14</v>
      </c>
      <c r="R71" s="932">
        <f>SUM(I71,-$H$79)/$H$79</f>
        <v>-0.57870477068448956</v>
      </c>
      <c r="U71" s="1309">
        <v>14</v>
      </c>
      <c r="V71" s="371" t="s">
        <v>248</v>
      </c>
      <c r="W71" s="940"/>
      <c r="X71" s="424"/>
      <c r="Y71" s="279"/>
      <c r="Z71" s="941">
        <f>X71/X70</f>
        <v>0</v>
      </c>
      <c r="AA71" s="921"/>
      <c r="AB71" s="942"/>
      <c r="AC71" s="942">
        <v>170</v>
      </c>
      <c r="AD71" s="949"/>
      <c r="AE71" s="944">
        <f>AC71/AC70</f>
        <v>0.91397849462365588</v>
      </c>
      <c r="AF71" s="922"/>
      <c r="AG71" s="424"/>
      <c r="AH71" s="867"/>
      <c r="AI71" s="279"/>
      <c r="AJ71" s="931"/>
      <c r="AK71" s="1309">
        <v>14</v>
      </c>
      <c r="AL71" s="932">
        <f>SUM(AC71,-$AB$79)/$AB$79</f>
        <v>-0.40766550522648082</v>
      </c>
      <c r="AN71" s="876">
        <v>14</v>
      </c>
      <c r="AO71" s="371" t="s">
        <v>248</v>
      </c>
      <c r="AP71" s="940"/>
      <c r="AQ71" s="424"/>
      <c r="AR71" s="279"/>
      <c r="AS71" s="941">
        <f>AQ71/AQ70</f>
        <v>0</v>
      </c>
      <c r="AT71" s="921"/>
      <c r="AU71" s="942"/>
      <c r="AV71" s="942">
        <v>10</v>
      </c>
      <c r="AW71" s="949"/>
      <c r="AX71" s="944">
        <f>AV71/AV70</f>
        <v>0.66666666666666663</v>
      </c>
      <c r="AY71" s="922"/>
      <c r="AZ71" s="424"/>
      <c r="BA71" s="867"/>
      <c r="BB71" s="279"/>
      <c r="BC71" s="931"/>
      <c r="BD71" s="876">
        <v>14</v>
      </c>
      <c r="BE71" s="932">
        <f>SUM(AV71,-$AU$79)/$AU$79</f>
        <v>-0.75609756097560976</v>
      </c>
      <c r="BH71" s="1309">
        <v>14</v>
      </c>
      <c r="BI71" s="371" t="s">
        <v>248</v>
      </c>
      <c r="BJ71" s="940"/>
      <c r="BK71" s="424"/>
      <c r="BL71" s="279"/>
      <c r="BM71" s="941">
        <f>BK71/BK70</f>
        <v>0</v>
      </c>
      <c r="BN71" s="921"/>
      <c r="BO71" s="942"/>
      <c r="BP71" s="942">
        <v>45</v>
      </c>
      <c r="BQ71" s="949"/>
      <c r="BR71" s="944">
        <f>BP71/BP70</f>
        <v>0.88235294117647056</v>
      </c>
      <c r="BS71" s="922"/>
      <c r="BT71" s="424"/>
      <c r="BU71" s="867"/>
      <c r="BV71" s="279"/>
      <c r="BW71" s="931"/>
      <c r="BX71" s="1309">
        <v>14</v>
      </c>
      <c r="BY71" s="932">
        <f>SUM(BP71,-$AU$79)/$AU$79</f>
        <v>9.7560975609756101E-2</v>
      </c>
      <c r="CB71" s="876">
        <v>14</v>
      </c>
      <c r="CC71" s="371" t="s">
        <v>248</v>
      </c>
      <c r="CD71" s="940"/>
      <c r="CE71" s="424"/>
      <c r="CF71" s="279"/>
      <c r="CG71" s="941">
        <f>CE71/CE70</f>
        <v>0</v>
      </c>
      <c r="CH71" s="921"/>
      <c r="CI71" s="942"/>
      <c r="CJ71" s="942">
        <v>44</v>
      </c>
      <c r="CK71" s="949"/>
      <c r="CL71" s="944">
        <f>CJ71/CJ70</f>
        <v>0.89795918367346939</v>
      </c>
      <c r="CM71" s="922"/>
      <c r="CN71" s="424"/>
      <c r="CO71" s="867"/>
      <c r="CP71" s="279"/>
      <c r="CQ71" s="931"/>
      <c r="CR71" s="876">
        <v>14</v>
      </c>
      <c r="CS71" s="932">
        <f>SUM(CJ71,-$CI$79)/$CI$79</f>
        <v>-0.66412213740458015</v>
      </c>
      <c r="CU71" s="1309">
        <v>14</v>
      </c>
      <c r="CV71" s="371" t="s">
        <v>248</v>
      </c>
      <c r="CW71" s="940"/>
      <c r="CX71" s="424"/>
      <c r="CY71" s="279"/>
      <c r="CZ71" s="941">
        <f>CX71/CX70</f>
        <v>0</v>
      </c>
      <c r="DA71" s="921"/>
      <c r="DB71" s="942"/>
      <c r="DC71" s="942">
        <v>8</v>
      </c>
      <c r="DD71" s="949"/>
      <c r="DE71" s="944">
        <f>DC71/DC70</f>
        <v>0.8</v>
      </c>
      <c r="DF71" s="922"/>
      <c r="DG71" s="424"/>
      <c r="DH71" s="867"/>
      <c r="DI71" s="279"/>
      <c r="DJ71" s="931"/>
      <c r="DK71" s="1309">
        <v>14</v>
      </c>
      <c r="DL71" s="932">
        <f>SUM(DC71,-$DB$79)/$DB$79</f>
        <v>-0.57894736842105265</v>
      </c>
      <c r="DN71" s="876">
        <v>14</v>
      </c>
      <c r="DO71" s="371" t="s">
        <v>248</v>
      </c>
      <c r="DP71" s="940"/>
      <c r="DQ71" s="424"/>
      <c r="DR71" s="279"/>
      <c r="DS71" s="941">
        <f>DQ71/DQ70</f>
        <v>0</v>
      </c>
      <c r="DT71" s="921"/>
      <c r="DU71" s="942"/>
      <c r="DV71" s="942">
        <v>3</v>
      </c>
      <c r="DW71" s="949"/>
      <c r="DX71" s="944">
        <f>DV71/DV70</f>
        <v>0.33333333333333331</v>
      </c>
      <c r="DY71" s="922"/>
      <c r="DZ71" s="424"/>
      <c r="EA71" s="867"/>
      <c r="EB71" s="279"/>
      <c r="EC71" s="931"/>
      <c r="ED71" s="876">
        <v>14</v>
      </c>
      <c r="EE71" s="932">
        <f>SUM(DV71,-$DU$79)/$DU$79</f>
        <v>-0.76923076923076927</v>
      </c>
      <c r="EG71" s="1309">
        <v>14</v>
      </c>
      <c r="EH71" s="371" t="s">
        <v>248</v>
      </c>
      <c r="EI71" s="940"/>
      <c r="EJ71" s="424"/>
      <c r="EK71" s="279"/>
      <c r="EL71" s="941">
        <f>EJ71/EJ70</f>
        <v>0</v>
      </c>
      <c r="EM71" s="921"/>
      <c r="EN71" s="942"/>
      <c r="EO71" s="942">
        <v>11</v>
      </c>
      <c r="EP71" s="949"/>
      <c r="EQ71" s="944">
        <f>EO71/EO70</f>
        <v>0.84615384615384615</v>
      </c>
      <c r="ER71" s="922"/>
      <c r="ES71" s="424"/>
      <c r="ET71" s="867"/>
      <c r="EU71" s="279"/>
      <c r="EV71" s="931"/>
      <c r="EW71" s="1309">
        <v>14</v>
      </c>
      <c r="EX71" s="932">
        <f>SUM(EO71,-$EN$79)/$EN$79</f>
        <v>-0.83333333333333337</v>
      </c>
      <c r="EZ71" s="876">
        <v>14</v>
      </c>
      <c r="FA71" s="371" t="s">
        <v>248</v>
      </c>
      <c r="FB71" s="940"/>
      <c r="FC71" s="424"/>
      <c r="FD71" s="279"/>
      <c r="FE71" s="941">
        <f>FC71/FC70</f>
        <v>0</v>
      </c>
      <c r="FF71" s="921"/>
      <c r="FG71" s="942"/>
      <c r="FH71" s="942">
        <v>28</v>
      </c>
      <c r="FI71" s="949"/>
      <c r="FJ71" s="944">
        <f>FH71/FH70</f>
        <v>0.96551724137931039</v>
      </c>
      <c r="FK71" s="922"/>
      <c r="FL71" s="424"/>
      <c r="FM71" s="867"/>
      <c r="FN71" s="279"/>
      <c r="FO71" s="931"/>
      <c r="FP71" s="876">
        <v>14</v>
      </c>
      <c r="FQ71" s="932">
        <f>SUM(FH71,-$FG$79)/$FG$79</f>
        <v>-0.58208955223880599</v>
      </c>
      <c r="FS71" s="1309">
        <v>14</v>
      </c>
      <c r="FT71" s="371" t="s">
        <v>248</v>
      </c>
      <c r="FU71" s="940"/>
      <c r="FV71" s="424"/>
      <c r="FW71" s="279"/>
      <c r="FX71" s="941">
        <f>FV71/FV70</f>
        <v>0</v>
      </c>
      <c r="FY71" s="921"/>
      <c r="FZ71" s="942"/>
      <c r="GA71" s="942">
        <v>39</v>
      </c>
      <c r="GB71" s="949"/>
      <c r="GC71" s="944">
        <f>GA71/GA70</f>
        <v>0.79591836734693877</v>
      </c>
      <c r="GD71" s="922"/>
      <c r="GE71" s="424"/>
      <c r="GF71" s="867"/>
      <c r="GG71" s="279"/>
      <c r="GH71" s="931"/>
      <c r="GI71" s="1309">
        <v>14</v>
      </c>
      <c r="GJ71" s="932">
        <f>SUM(GA71,-$FZ$79)/$FZ$79</f>
        <v>-0.64220183486238536</v>
      </c>
      <c r="GL71" s="876">
        <v>14</v>
      </c>
      <c r="GM71" s="371" t="s">
        <v>248</v>
      </c>
      <c r="GN71" s="940"/>
      <c r="GO71" s="424"/>
      <c r="GP71" s="279"/>
      <c r="GQ71" s="941">
        <f>GO71/GO70</f>
        <v>0</v>
      </c>
      <c r="GR71" s="921"/>
      <c r="GS71" s="942"/>
      <c r="GT71" s="942">
        <v>7</v>
      </c>
      <c r="GU71" s="949"/>
      <c r="GV71" s="944">
        <f>GT71/GT70</f>
        <v>0.77777777777777779</v>
      </c>
      <c r="GW71" s="922"/>
      <c r="GX71" s="424"/>
      <c r="GY71" s="867"/>
      <c r="GZ71" s="279"/>
      <c r="HA71" s="931"/>
      <c r="HB71" s="876">
        <v>14</v>
      </c>
      <c r="HC71" s="932">
        <f>SUM(GT71,-$GS$79)/$GS$79</f>
        <v>-0.65</v>
      </c>
      <c r="HE71" s="1309">
        <v>14</v>
      </c>
      <c r="HF71" s="371" t="s">
        <v>248</v>
      </c>
      <c r="HG71" s="940"/>
      <c r="HH71" s="424"/>
      <c r="HI71" s="279"/>
      <c r="HJ71" s="941">
        <f>HH71/HH70</f>
        <v>0</v>
      </c>
      <c r="HK71" s="921"/>
      <c r="HL71" s="942"/>
      <c r="HM71" s="942">
        <v>41</v>
      </c>
      <c r="HN71" s="949"/>
      <c r="HO71" s="944">
        <f>HM71/HM70</f>
        <v>0.82</v>
      </c>
      <c r="HP71" s="922"/>
      <c r="HQ71" s="424"/>
      <c r="HR71" s="867"/>
      <c r="HS71" s="279"/>
      <c r="HT71" s="931"/>
      <c r="HU71" s="1309">
        <v>14</v>
      </c>
      <c r="HV71" s="932">
        <f>SUM(HM71,-$HL$79)/$HL$79</f>
        <v>-0.48101265822784811</v>
      </c>
      <c r="HX71" s="876">
        <v>14</v>
      </c>
      <c r="HY71" s="371" t="s">
        <v>248</v>
      </c>
      <c r="HZ71" s="940"/>
      <c r="IA71" s="424"/>
      <c r="IB71" s="279"/>
      <c r="IC71" s="941">
        <f>IA71/IA70</f>
        <v>0</v>
      </c>
      <c r="ID71" s="921"/>
      <c r="IE71" s="942"/>
      <c r="IF71" s="942">
        <v>24</v>
      </c>
      <c r="IG71" s="949"/>
      <c r="IH71" s="944">
        <f>IF71/IF70</f>
        <v>1</v>
      </c>
      <c r="II71" s="922"/>
      <c r="IJ71" s="424"/>
      <c r="IK71" s="867"/>
      <c r="IL71" s="279"/>
      <c r="IM71" s="931"/>
      <c r="IN71" s="876">
        <v>14</v>
      </c>
      <c r="IO71" s="932">
        <f>SUM(IF71,-$IE$79)/$IE$79</f>
        <v>-0.61904761904761907</v>
      </c>
      <c r="IQ71" s="1314">
        <v>14</v>
      </c>
      <c r="IR71" s="371" t="s">
        <v>248</v>
      </c>
      <c r="IS71" s="940"/>
      <c r="IT71" s="424"/>
      <c r="IU71" s="279"/>
      <c r="IV71" s="941">
        <f>IT71/IT70</f>
        <v>0</v>
      </c>
      <c r="IW71" s="921"/>
      <c r="IX71" s="942"/>
      <c r="IY71" s="978">
        <f>SUM(AC71,AV71,BP71,CJ71,DC71,DV71,EO71,FH71,GA71,GT71,HM71,IF71)</f>
        <v>430</v>
      </c>
      <c r="IZ71" s="949"/>
      <c r="JA71" s="944">
        <f>IY71/IY70</f>
        <v>0.87044534412955465</v>
      </c>
      <c r="JB71" s="922"/>
      <c r="JC71" s="424"/>
      <c r="JD71" s="867"/>
      <c r="JE71" s="279"/>
      <c r="JF71" s="931"/>
      <c r="JG71" s="1314">
        <v>14</v>
      </c>
      <c r="JH71" s="932">
        <f>SUM(IY71,-$IX$79)/$IX$79</f>
        <v>-0.57551826258637706</v>
      </c>
    </row>
    <row r="72" spans="1:268" hidden="1">
      <c r="A72" s="400">
        <v>5</v>
      </c>
      <c r="B72" s="371"/>
      <c r="C72" s="940"/>
      <c r="D72" s="1075"/>
      <c r="E72" s="279"/>
      <c r="F72" s="941">
        <f>D72/D70</f>
        <v>0</v>
      </c>
      <c r="G72" s="921"/>
      <c r="H72" s="942"/>
      <c r="I72" s="949"/>
      <c r="J72" s="949"/>
      <c r="K72" s="944">
        <f>I72/I70</f>
        <v>0</v>
      </c>
      <c r="L72" s="922"/>
      <c r="M72" s="1075"/>
      <c r="N72" s="279"/>
      <c r="O72" s="279"/>
      <c r="P72" s="931"/>
      <c r="Q72" s="400">
        <v>5</v>
      </c>
      <c r="R72" s="866"/>
      <c r="U72" s="1309">
        <v>5</v>
      </c>
      <c r="V72" s="371"/>
      <c r="W72" s="940"/>
      <c r="X72" s="1075"/>
      <c r="Y72" s="279"/>
      <c r="Z72" s="941">
        <f>X72/X70</f>
        <v>0</v>
      </c>
      <c r="AA72" s="921"/>
      <c r="AB72" s="942"/>
      <c r="AC72" s="949"/>
      <c r="AD72" s="949"/>
      <c r="AE72" s="944">
        <f>AC72/AC70</f>
        <v>0</v>
      </c>
      <c r="AF72" s="922"/>
      <c r="AG72" s="1075"/>
      <c r="AH72" s="279"/>
      <c r="AI72" s="279"/>
      <c r="AJ72" s="931"/>
      <c r="AK72" s="1309">
        <v>5</v>
      </c>
      <c r="AL72" s="866"/>
      <c r="AN72" s="876">
        <v>5</v>
      </c>
      <c r="AO72" s="371"/>
      <c r="AP72" s="940"/>
      <c r="AQ72" s="1075"/>
      <c r="AR72" s="279"/>
      <c r="AS72" s="941">
        <f>AQ72/AQ70</f>
        <v>0</v>
      </c>
      <c r="AT72" s="921"/>
      <c r="AU72" s="942"/>
      <c r="AV72" s="949"/>
      <c r="AW72" s="949"/>
      <c r="AX72" s="944">
        <f>AV72/AV70</f>
        <v>0</v>
      </c>
      <c r="AY72" s="922"/>
      <c r="AZ72" s="1075"/>
      <c r="BA72" s="279"/>
      <c r="BB72" s="279"/>
      <c r="BC72" s="931"/>
      <c r="BD72" s="876">
        <v>5</v>
      </c>
      <c r="BE72" s="866"/>
      <c r="BH72" s="400">
        <v>5</v>
      </c>
      <c r="BI72" s="371"/>
      <c r="BJ72" s="940"/>
      <c r="BK72" s="1075"/>
      <c r="BL72" s="279"/>
      <c r="BM72" s="941">
        <f>BK72/BK70</f>
        <v>0</v>
      </c>
      <c r="BN72" s="921"/>
      <c r="BO72" s="942"/>
      <c r="BP72" s="949"/>
      <c r="BQ72" s="949"/>
      <c r="BR72" s="944">
        <f>BP72/BP70</f>
        <v>0</v>
      </c>
      <c r="BS72" s="922"/>
      <c r="BT72" s="1075"/>
      <c r="BU72" s="279"/>
      <c r="BV72" s="279"/>
      <c r="BW72" s="931"/>
      <c r="BX72" s="400">
        <v>5</v>
      </c>
      <c r="BY72" s="866"/>
      <c r="CB72" s="876">
        <v>5</v>
      </c>
      <c r="CC72" s="371"/>
      <c r="CD72" s="940"/>
      <c r="CE72" s="1075"/>
      <c r="CF72" s="279"/>
      <c r="CG72" s="941">
        <f>CE72/CE70</f>
        <v>0</v>
      </c>
      <c r="CH72" s="921"/>
      <c r="CI72" s="942"/>
      <c r="CJ72" s="949"/>
      <c r="CK72" s="949"/>
      <c r="CL72" s="944">
        <f>CJ72/CJ70</f>
        <v>0</v>
      </c>
      <c r="CM72" s="922"/>
      <c r="CN72" s="1075"/>
      <c r="CO72" s="279"/>
      <c r="CP72" s="279"/>
      <c r="CQ72" s="931"/>
      <c r="CR72" s="876">
        <v>5</v>
      </c>
      <c r="CS72" s="866"/>
      <c r="CU72" s="400">
        <v>5</v>
      </c>
      <c r="CV72" s="371"/>
      <c r="CW72" s="940"/>
      <c r="CX72" s="1075"/>
      <c r="CY72" s="279"/>
      <c r="CZ72" s="941">
        <f>CX72/CX70</f>
        <v>0</v>
      </c>
      <c r="DA72" s="921"/>
      <c r="DB72" s="942"/>
      <c r="DC72" s="949"/>
      <c r="DD72" s="949"/>
      <c r="DE72" s="944">
        <f>DC72/DC70</f>
        <v>0</v>
      </c>
      <c r="DF72" s="922"/>
      <c r="DG72" s="1075"/>
      <c r="DH72" s="279"/>
      <c r="DI72" s="279"/>
      <c r="DJ72" s="931"/>
      <c r="DK72" s="400">
        <v>5</v>
      </c>
      <c r="DL72" s="866"/>
      <c r="DN72" s="876">
        <v>5</v>
      </c>
      <c r="DO72" s="371"/>
      <c r="DP72" s="940"/>
      <c r="DQ72" s="1075"/>
      <c r="DR72" s="279"/>
      <c r="DS72" s="941">
        <f>DQ72/DQ70</f>
        <v>0</v>
      </c>
      <c r="DT72" s="921"/>
      <c r="DU72" s="942"/>
      <c r="DV72" s="949"/>
      <c r="DW72" s="949"/>
      <c r="DX72" s="944">
        <f>DV72/DV70</f>
        <v>0</v>
      </c>
      <c r="DY72" s="922"/>
      <c r="DZ72" s="1075"/>
      <c r="EA72" s="279"/>
      <c r="EB72" s="279"/>
      <c r="EC72" s="931"/>
      <c r="ED72" s="876">
        <v>5</v>
      </c>
      <c r="EE72" s="866"/>
      <c r="EG72" s="400">
        <v>5</v>
      </c>
      <c r="EH72" s="371"/>
      <c r="EI72" s="940"/>
      <c r="EJ72" s="1075"/>
      <c r="EK72" s="279"/>
      <c r="EL72" s="941">
        <f>EJ72/EJ70</f>
        <v>0</v>
      </c>
      <c r="EM72" s="921"/>
      <c r="EN72" s="942"/>
      <c r="EO72" s="949"/>
      <c r="EP72" s="949"/>
      <c r="EQ72" s="944">
        <f>EO72/EO70</f>
        <v>0</v>
      </c>
      <c r="ER72" s="922"/>
      <c r="ES72" s="1075"/>
      <c r="ET72" s="279"/>
      <c r="EU72" s="279"/>
      <c r="EV72" s="931"/>
      <c r="EW72" s="400">
        <v>5</v>
      </c>
      <c r="EX72" s="866"/>
      <c r="EZ72" s="876">
        <v>5</v>
      </c>
      <c r="FA72" s="371"/>
      <c r="FB72" s="940"/>
      <c r="FC72" s="1075"/>
      <c r="FD72" s="279"/>
      <c r="FE72" s="941">
        <f>FC72/FC70</f>
        <v>0</v>
      </c>
      <c r="FF72" s="921"/>
      <c r="FG72" s="942"/>
      <c r="FH72" s="949"/>
      <c r="FI72" s="949"/>
      <c r="FJ72" s="944">
        <f>FH72/FH70</f>
        <v>0</v>
      </c>
      <c r="FK72" s="922"/>
      <c r="FL72" s="1075"/>
      <c r="FM72" s="279"/>
      <c r="FN72" s="279"/>
      <c r="FO72" s="931"/>
      <c r="FP72" s="876">
        <v>5</v>
      </c>
      <c r="FQ72" s="866"/>
      <c r="FS72" s="400">
        <v>5</v>
      </c>
      <c r="FT72" s="371"/>
      <c r="FU72" s="940"/>
      <c r="FV72" s="1075"/>
      <c r="FW72" s="279"/>
      <c r="FX72" s="941">
        <f>FV72/FV70</f>
        <v>0</v>
      </c>
      <c r="FY72" s="921"/>
      <c r="FZ72" s="942"/>
      <c r="GA72" s="949"/>
      <c r="GB72" s="949"/>
      <c r="GC72" s="944">
        <f>GA72/GA70</f>
        <v>0</v>
      </c>
      <c r="GD72" s="922"/>
      <c r="GE72" s="1075"/>
      <c r="GF72" s="279"/>
      <c r="GG72" s="279"/>
      <c r="GH72" s="931"/>
      <c r="GI72" s="400">
        <v>5</v>
      </c>
      <c r="GJ72" s="866"/>
      <c r="GL72" s="876">
        <v>5</v>
      </c>
      <c r="GM72" s="371"/>
      <c r="GN72" s="940"/>
      <c r="GO72" s="1075"/>
      <c r="GP72" s="279"/>
      <c r="GQ72" s="941">
        <f>GO72/GO70</f>
        <v>0</v>
      </c>
      <c r="GR72" s="921"/>
      <c r="GS72" s="942"/>
      <c r="GT72" s="949"/>
      <c r="GU72" s="949"/>
      <c r="GV72" s="944">
        <f>GT72/GT70</f>
        <v>0</v>
      </c>
      <c r="GW72" s="922"/>
      <c r="GX72" s="1075"/>
      <c r="GY72" s="279"/>
      <c r="GZ72" s="279"/>
      <c r="HA72" s="931"/>
      <c r="HB72" s="876">
        <v>5</v>
      </c>
      <c r="HC72" s="866"/>
      <c r="HE72" s="400">
        <v>5</v>
      </c>
      <c r="HF72" s="371"/>
      <c r="HG72" s="940"/>
      <c r="HH72" s="1075"/>
      <c r="HI72" s="279"/>
      <c r="HJ72" s="941">
        <f>HH72/HH70</f>
        <v>0</v>
      </c>
      <c r="HK72" s="921"/>
      <c r="HL72" s="942"/>
      <c r="HM72" s="949"/>
      <c r="HN72" s="949"/>
      <c r="HO72" s="944">
        <f>HM72/HM70</f>
        <v>0</v>
      </c>
      <c r="HP72" s="922"/>
      <c r="HQ72" s="1075"/>
      <c r="HR72" s="279"/>
      <c r="HS72" s="279"/>
      <c r="HT72" s="931"/>
      <c r="HU72" s="400">
        <v>5</v>
      </c>
      <c r="HV72" s="866"/>
      <c r="HX72" s="876">
        <v>5</v>
      </c>
      <c r="HY72" s="371"/>
      <c r="HZ72" s="940"/>
      <c r="IA72" s="1075"/>
      <c r="IB72" s="279"/>
      <c r="IC72" s="941">
        <f>IA72/IA70</f>
        <v>0</v>
      </c>
      <c r="ID72" s="921"/>
      <c r="IE72" s="942"/>
      <c r="IF72" s="949"/>
      <c r="IG72" s="949"/>
      <c r="IH72" s="944">
        <f>IF72/IF70</f>
        <v>0</v>
      </c>
      <c r="II72" s="922"/>
      <c r="IJ72" s="1075"/>
      <c r="IK72" s="279"/>
      <c r="IL72" s="279"/>
      <c r="IM72" s="931"/>
      <c r="IN72" s="876">
        <v>5</v>
      </c>
      <c r="IO72" s="866"/>
      <c r="IQ72" s="1314">
        <v>5</v>
      </c>
      <c r="IR72" s="371"/>
      <c r="IS72" s="940"/>
      <c r="IT72" s="1075"/>
      <c r="IU72" s="279"/>
      <c r="IV72" s="941">
        <f>IT72/IT70</f>
        <v>0</v>
      </c>
      <c r="IW72" s="921"/>
      <c r="IX72" s="942"/>
      <c r="IY72" s="949"/>
      <c r="IZ72" s="949"/>
      <c r="JA72" s="944">
        <f>IY72/IY70</f>
        <v>0</v>
      </c>
      <c r="JB72" s="922"/>
      <c r="JC72" s="1075"/>
      <c r="JD72" s="279"/>
      <c r="JE72" s="279"/>
      <c r="JF72" s="931"/>
      <c r="JG72" s="1314">
        <v>5</v>
      </c>
      <c r="JH72" s="866"/>
    </row>
    <row r="73" spans="1:268">
      <c r="A73" s="400">
        <v>15</v>
      </c>
      <c r="B73" s="371" t="s">
        <v>249</v>
      </c>
      <c r="C73" s="940"/>
      <c r="D73" s="424"/>
      <c r="E73" s="279"/>
      <c r="F73" s="941">
        <f>D73/D70</f>
        <v>0</v>
      </c>
      <c r="G73" s="921"/>
      <c r="H73" s="942"/>
      <c r="I73" s="942">
        <v>289</v>
      </c>
      <c r="J73" s="949"/>
      <c r="K73" s="944">
        <f>I73/I70</f>
        <v>0.1365139348134152</v>
      </c>
      <c r="L73" s="922"/>
      <c r="M73" s="424"/>
      <c r="N73" s="867"/>
      <c r="O73" s="279"/>
      <c r="P73" s="945"/>
      <c r="Q73" s="400">
        <v>15</v>
      </c>
      <c r="R73" s="866"/>
      <c r="U73" s="1309">
        <v>15</v>
      </c>
      <c r="V73" s="371" t="s">
        <v>249</v>
      </c>
      <c r="W73" s="940"/>
      <c r="X73" s="424"/>
      <c r="Y73" s="279"/>
      <c r="Z73" s="941">
        <f>X73/X70</f>
        <v>0</v>
      </c>
      <c r="AA73" s="921"/>
      <c r="AB73" s="942"/>
      <c r="AC73" s="942">
        <v>16</v>
      </c>
      <c r="AD73" s="949"/>
      <c r="AE73" s="944">
        <f>AC73/AC70</f>
        <v>8.6021505376344093E-2</v>
      </c>
      <c r="AF73" s="922"/>
      <c r="AG73" s="424"/>
      <c r="AH73" s="867"/>
      <c r="AI73" s="279"/>
      <c r="AJ73" s="945"/>
      <c r="AK73" s="1309">
        <v>15</v>
      </c>
      <c r="AL73" s="866"/>
      <c r="AN73" s="876">
        <v>15</v>
      </c>
      <c r="AO73" s="371" t="s">
        <v>249</v>
      </c>
      <c r="AP73" s="940"/>
      <c r="AQ73" s="424"/>
      <c r="AR73" s="279"/>
      <c r="AS73" s="941">
        <f>AQ73/AQ70</f>
        <v>0</v>
      </c>
      <c r="AT73" s="921"/>
      <c r="AU73" s="942"/>
      <c r="AV73" s="942">
        <v>5</v>
      </c>
      <c r="AW73" s="949"/>
      <c r="AX73" s="944">
        <f>AV73/AV70</f>
        <v>0.33333333333333331</v>
      </c>
      <c r="AY73" s="922"/>
      <c r="AZ73" s="424"/>
      <c r="BA73" s="867"/>
      <c r="BB73" s="279"/>
      <c r="BC73" s="945"/>
      <c r="BD73" s="876">
        <v>15</v>
      </c>
      <c r="BE73" s="866"/>
      <c r="BH73" s="1309">
        <v>15</v>
      </c>
      <c r="BI73" s="371" t="s">
        <v>249</v>
      </c>
      <c r="BJ73" s="940"/>
      <c r="BK73" s="424"/>
      <c r="BL73" s="279"/>
      <c r="BM73" s="941">
        <f>BK73/BK70</f>
        <v>0</v>
      </c>
      <c r="BN73" s="921"/>
      <c r="BO73" s="942"/>
      <c r="BP73" s="942">
        <v>6</v>
      </c>
      <c r="BQ73" s="949"/>
      <c r="BR73" s="944">
        <f>BP73/BP70</f>
        <v>0.11764705882352941</v>
      </c>
      <c r="BS73" s="922"/>
      <c r="BT73" s="424"/>
      <c r="BU73" s="867"/>
      <c r="BV73" s="279"/>
      <c r="BW73" s="945"/>
      <c r="BX73" s="1309">
        <v>15</v>
      </c>
      <c r="BY73" s="866"/>
      <c r="CB73" s="876">
        <v>15</v>
      </c>
      <c r="CC73" s="371" t="s">
        <v>249</v>
      </c>
      <c r="CD73" s="940"/>
      <c r="CE73" s="424"/>
      <c r="CF73" s="279"/>
      <c r="CG73" s="941">
        <f>CE73/CE70</f>
        <v>0</v>
      </c>
      <c r="CH73" s="921"/>
      <c r="CI73" s="942"/>
      <c r="CJ73" s="942">
        <v>5</v>
      </c>
      <c r="CK73" s="949"/>
      <c r="CL73" s="944">
        <f>CJ73/CJ70</f>
        <v>0.10204081632653061</v>
      </c>
      <c r="CM73" s="922"/>
      <c r="CN73" s="424"/>
      <c r="CO73" s="867"/>
      <c r="CP73" s="279"/>
      <c r="CQ73" s="945"/>
      <c r="CR73" s="876">
        <v>15</v>
      </c>
      <c r="CS73" s="866"/>
      <c r="CU73" s="1309">
        <v>15</v>
      </c>
      <c r="CV73" s="371" t="s">
        <v>249</v>
      </c>
      <c r="CW73" s="940"/>
      <c r="CX73" s="424"/>
      <c r="CY73" s="279"/>
      <c r="CZ73" s="941">
        <f>CX73/CX70</f>
        <v>0</v>
      </c>
      <c r="DA73" s="921"/>
      <c r="DB73" s="942"/>
      <c r="DC73" s="942">
        <v>2</v>
      </c>
      <c r="DD73" s="949"/>
      <c r="DE73" s="944">
        <f>DC73/DC70</f>
        <v>0.2</v>
      </c>
      <c r="DF73" s="922"/>
      <c r="DG73" s="424"/>
      <c r="DH73" s="867"/>
      <c r="DI73" s="279"/>
      <c r="DJ73" s="945"/>
      <c r="DK73" s="1309">
        <v>15</v>
      </c>
      <c r="DL73" s="866"/>
      <c r="DN73" s="876">
        <v>15</v>
      </c>
      <c r="DO73" s="371" t="s">
        <v>249</v>
      </c>
      <c r="DP73" s="940"/>
      <c r="DQ73" s="424"/>
      <c r="DR73" s="279"/>
      <c r="DS73" s="941">
        <f>DQ73/DQ70</f>
        <v>0</v>
      </c>
      <c r="DT73" s="921"/>
      <c r="DU73" s="942"/>
      <c r="DV73" s="942">
        <v>6</v>
      </c>
      <c r="DW73" s="949"/>
      <c r="DX73" s="944">
        <f>DV73/DV70</f>
        <v>0.66666666666666663</v>
      </c>
      <c r="DY73" s="922"/>
      <c r="DZ73" s="424"/>
      <c r="EA73" s="867"/>
      <c r="EB73" s="279"/>
      <c r="EC73" s="945"/>
      <c r="ED73" s="876">
        <v>15</v>
      </c>
      <c r="EE73" s="866"/>
      <c r="EG73" s="1309">
        <v>15</v>
      </c>
      <c r="EH73" s="371" t="s">
        <v>249</v>
      </c>
      <c r="EI73" s="940"/>
      <c r="EJ73" s="424"/>
      <c r="EK73" s="279"/>
      <c r="EL73" s="941">
        <f>EJ73/EJ70</f>
        <v>0</v>
      </c>
      <c r="EM73" s="921"/>
      <c r="EN73" s="942"/>
      <c r="EO73" s="942">
        <v>2</v>
      </c>
      <c r="EP73" s="949"/>
      <c r="EQ73" s="944">
        <f>EO73/EO70</f>
        <v>0.15384615384615385</v>
      </c>
      <c r="ER73" s="922"/>
      <c r="ES73" s="424"/>
      <c r="ET73" s="867"/>
      <c r="EU73" s="279"/>
      <c r="EV73" s="945"/>
      <c r="EW73" s="1309">
        <v>15</v>
      </c>
      <c r="EX73" s="866"/>
      <c r="EZ73" s="876">
        <v>15</v>
      </c>
      <c r="FA73" s="371" t="s">
        <v>249</v>
      </c>
      <c r="FB73" s="940"/>
      <c r="FC73" s="424"/>
      <c r="FD73" s="279"/>
      <c r="FE73" s="941">
        <f>FC73/FC70</f>
        <v>0</v>
      </c>
      <c r="FF73" s="921"/>
      <c r="FG73" s="942"/>
      <c r="FH73" s="942">
        <v>1</v>
      </c>
      <c r="FI73" s="949"/>
      <c r="FJ73" s="944">
        <f>FH73/FH70</f>
        <v>3.4482758620689655E-2</v>
      </c>
      <c r="FK73" s="922"/>
      <c r="FL73" s="424"/>
      <c r="FM73" s="867"/>
      <c r="FN73" s="279"/>
      <c r="FO73" s="945"/>
      <c r="FP73" s="876">
        <v>15</v>
      </c>
      <c r="FQ73" s="866"/>
      <c r="FS73" s="1309">
        <v>15</v>
      </c>
      <c r="FT73" s="371" t="s">
        <v>249</v>
      </c>
      <c r="FU73" s="940"/>
      <c r="FV73" s="424"/>
      <c r="FW73" s="279"/>
      <c r="FX73" s="941">
        <f>FV73/FV70</f>
        <v>0</v>
      </c>
      <c r="FY73" s="921"/>
      <c r="FZ73" s="942"/>
      <c r="GA73" s="942">
        <v>10</v>
      </c>
      <c r="GB73" s="949"/>
      <c r="GC73" s="944">
        <f>GA73/GA70</f>
        <v>0.20408163265306123</v>
      </c>
      <c r="GD73" s="922"/>
      <c r="GE73" s="424"/>
      <c r="GF73" s="867"/>
      <c r="GG73" s="279"/>
      <c r="GH73" s="945"/>
      <c r="GI73" s="1309">
        <v>15</v>
      </c>
      <c r="GJ73" s="866"/>
      <c r="GL73" s="876">
        <v>15</v>
      </c>
      <c r="GM73" s="371" t="s">
        <v>249</v>
      </c>
      <c r="GN73" s="940"/>
      <c r="GO73" s="424"/>
      <c r="GP73" s="279"/>
      <c r="GQ73" s="941">
        <f>GO73/GO70</f>
        <v>0</v>
      </c>
      <c r="GR73" s="921"/>
      <c r="GS73" s="942"/>
      <c r="GT73" s="942">
        <v>2</v>
      </c>
      <c r="GU73" s="949"/>
      <c r="GV73" s="944">
        <f>GT73/GT70</f>
        <v>0.22222222222222221</v>
      </c>
      <c r="GW73" s="922"/>
      <c r="GX73" s="424"/>
      <c r="GY73" s="867"/>
      <c r="GZ73" s="279"/>
      <c r="HA73" s="945"/>
      <c r="HB73" s="876">
        <v>15</v>
      </c>
      <c r="HC73" s="866"/>
      <c r="HE73" s="1309">
        <v>15</v>
      </c>
      <c r="HF73" s="371" t="s">
        <v>249</v>
      </c>
      <c r="HG73" s="940"/>
      <c r="HH73" s="424"/>
      <c r="HI73" s="279"/>
      <c r="HJ73" s="941">
        <f>HH73/HH70</f>
        <v>0</v>
      </c>
      <c r="HK73" s="921"/>
      <c r="HL73" s="942"/>
      <c r="HM73" s="942">
        <v>9</v>
      </c>
      <c r="HN73" s="949"/>
      <c r="HO73" s="944">
        <f>HM73/HM70</f>
        <v>0.18</v>
      </c>
      <c r="HP73" s="922"/>
      <c r="HQ73" s="424"/>
      <c r="HR73" s="867"/>
      <c r="HS73" s="279"/>
      <c r="HT73" s="945"/>
      <c r="HU73" s="1309">
        <v>15</v>
      </c>
      <c r="HV73" s="866"/>
      <c r="HX73" s="876">
        <v>15</v>
      </c>
      <c r="HY73" s="371" t="s">
        <v>249</v>
      </c>
      <c r="HZ73" s="940"/>
      <c r="IA73" s="424"/>
      <c r="IB73" s="279"/>
      <c r="IC73" s="941">
        <f>IA73/IA70</f>
        <v>0</v>
      </c>
      <c r="ID73" s="921"/>
      <c r="IE73" s="942"/>
      <c r="IF73" s="942">
        <v>0</v>
      </c>
      <c r="IG73" s="949"/>
      <c r="IH73" s="944">
        <f>IF73/IF70</f>
        <v>0</v>
      </c>
      <c r="II73" s="922"/>
      <c r="IJ73" s="424"/>
      <c r="IK73" s="867"/>
      <c r="IL73" s="279"/>
      <c r="IM73" s="945"/>
      <c r="IN73" s="876">
        <v>15</v>
      </c>
      <c r="IO73" s="866"/>
      <c r="IQ73" s="1314">
        <v>15</v>
      </c>
      <c r="IR73" s="371" t="s">
        <v>249</v>
      </c>
      <c r="IS73" s="940"/>
      <c r="IT73" s="424"/>
      <c r="IU73" s="279"/>
      <c r="IV73" s="941">
        <f>IT73/IT70</f>
        <v>0</v>
      </c>
      <c r="IW73" s="921"/>
      <c r="IX73" s="942"/>
      <c r="IY73" s="978">
        <f>SUM(AC73,AV73,BP73,CJ73,DC73,DV73,EO73,FH73,GA73,GT73,HM73,IF73)</f>
        <v>64</v>
      </c>
      <c r="IZ73" s="949"/>
      <c r="JA73" s="944">
        <f>IY73/IY70</f>
        <v>0.12955465587044535</v>
      </c>
      <c r="JB73" s="922"/>
      <c r="JC73" s="424"/>
      <c r="JD73" s="867"/>
      <c r="JE73" s="279"/>
      <c r="JF73" s="945"/>
      <c r="JG73" s="1314">
        <v>15</v>
      </c>
      <c r="JH73" s="866"/>
    </row>
    <row r="74" spans="1:268" hidden="1">
      <c r="A74" s="400">
        <v>17</v>
      </c>
      <c r="B74" s="371" t="s">
        <v>250</v>
      </c>
      <c r="C74" s="940"/>
      <c r="D74" s="279"/>
      <c r="E74" s="279"/>
      <c r="F74" s="948"/>
      <c r="G74" s="921"/>
      <c r="H74" s="279"/>
      <c r="I74" s="279"/>
      <c r="J74" s="279"/>
      <c r="K74" s="948"/>
      <c r="L74" s="922"/>
      <c r="M74" s="279"/>
      <c r="N74" s="279"/>
      <c r="O74" s="279"/>
      <c r="P74" s="945"/>
      <c r="Q74" s="400">
        <v>17</v>
      </c>
      <c r="R74" s="866"/>
      <c r="U74" s="1309">
        <v>17</v>
      </c>
      <c r="V74" s="371" t="s">
        <v>250</v>
      </c>
      <c r="W74" s="940"/>
      <c r="X74" s="279"/>
      <c r="Y74" s="279"/>
      <c r="Z74" s="948"/>
      <c r="AA74" s="921"/>
      <c r="AB74" s="279"/>
      <c r="AC74" s="279"/>
      <c r="AD74" s="279"/>
      <c r="AE74" s="948"/>
      <c r="AF74" s="922"/>
      <c r="AG74" s="279"/>
      <c r="AH74" s="279"/>
      <c r="AI74" s="279"/>
      <c r="AJ74" s="945"/>
      <c r="AK74" s="1309">
        <v>17</v>
      </c>
      <c r="AL74" s="866"/>
      <c r="AN74" s="876">
        <v>17</v>
      </c>
      <c r="AO74" s="371" t="s">
        <v>250</v>
      </c>
      <c r="AP74" s="940"/>
      <c r="AQ74" s="279"/>
      <c r="AR74" s="279"/>
      <c r="AS74" s="948"/>
      <c r="AT74" s="921"/>
      <c r="AU74" s="279"/>
      <c r="AV74" s="279"/>
      <c r="AW74" s="279"/>
      <c r="AX74" s="948"/>
      <c r="AY74" s="922"/>
      <c r="AZ74" s="279"/>
      <c r="BA74" s="279"/>
      <c r="BB74" s="279"/>
      <c r="BC74" s="945"/>
      <c r="BD74" s="876">
        <v>17</v>
      </c>
      <c r="BE74" s="866"/>
      <c r="BH74" s="400">
        <v>17</v>
      </c>
      <c r="BI74" s="371" t="s">
        <v>250</v>
      </c>
      <c r="BJ74" s="940"/>
      <c r="BK74" s="279"/>
      <c r="BL74" s="279"/>
      <c r="BM74" s="948"/>
      <c r="BN74" s="921"/>
      <c r="BO74" s="279"/>
      <c r="BP74" s="279"/>
      <c r="BQ74" s="279"/>
      <c r="BR74" s="948"/>
      <c r="BS74" s="922"/>
      <c r="BT74" s="279"/>
      <c r="BU74" s="279"/>
      <c r="BV74" s="279"/>
      <c r="BW74" s="945"/>
      <c r="BX74" s="400">
        <v>17</v>
      </c>
      <c r="BY74" s="866"/>
      <c r="CB74" s="876">
        <v>17</v>
      </c>
      <c r="CC74" s="371" t="s">
        <v>250</v>
      </c>
      <c r="CD74" s="940"/>
      <c r="CE74" s="279"/>
      <c r="CF74" s="279"/>
      <c r="CG74" s="948"/>
      <c r="CH74" s="921"/>
      <c r="CI74" s="279"/>
      <c r="CJ74" s="279"/>
      <c r="CK74" s="279"/>
      <c r="CL74" s="948"/>
      <c r="CM74" s="922"/>
      <c r="CN74" s="279"/>
      <c r="CO74" s="279"/>
      <c r="CP74" s="279"/>
      <c r="CQ74" s="945"/>
      <c r="CR74" s="876">
        <v>17</v>
      </c>
      <c r="CS74" s="866"/>
      <c r="CU74" s="400">
        <v>17</v>
      </c>
      <c r="CV74" s="371" t="s">
        <v>250</v>
      </c>
      <c r="CW74" s="940"/>
      <c r="CX74" s="279"/>
      <c r="CY74" s="279"/>
      <c r="CZ74" s="948"/>
      <c r="DA74" s="921"/>
      <c r="DB74" s="279"/>
      <c r="DC74" s="279"/>
      <c r="DD74" s="279"/>
      <c r="DE74" s="948"/>
      <c r="DF74" s="922"/>
      <c r="DG74" s="279"/>
      <c r="DH74" s="279"/>
      <c r="DI74" s="279"/>
      <c r="DJ74" s="945"/>
      <c r="DK74" s="400">
        <v>17</v>
      </c>
      <c r="DL74" s="866"/>
      <c r="DN74" s="876">
        <v>17</v>
      </c>
      <c r="DO74" s="371" t="s">
        <v>250</v>
      </c>
      <c r="DP74" s="940"/>
      <c r="DQ74" s="279"/>
      <c r="DR74" s="279"/>
      <c r="DS74" s="948"/>
      <c r="DT74" s="921"/>
      <c r="DU74" s="279"/>
      <c r="DV74" s="279"/>
      <c r="DW74" s="279"/>
      <c r="DX74" s="948"/>
      <c r="DY74" s="922"/>
      <c r="DZ74" s="279"/>
      <c r="EA74" s="279"/>
      <c r="EB74" s="279"/>
      <c r="EC74" s="945"/>
      <c r="ED74" s="876">
        <v>17</v>
      </c>
      <c r="EE74" s="866"/>
      <c r="EG74" s="400">
        <v>17</v>
      </c>
      <c r="EH74" s="371" t="s">
        <v>250</v>
      </c>
      <c r="EI74" s="940"/>
      <c r="EJ74" s="279"/>
      <c r="EK74" s="279"/>
      <c r="EL74" s="948"/>
      <c r="EM74" s="921"/>
      <c r="EN74" s="279"/>
      <c r="EO74" s="279"/>
      <c r="EP74" s="279"/>
      <c r="EQ74" s="948"/>
      <c r="ER74" s="922"/>
      <c r="ES74" s="279"/>
      <c r="ET74" s="279"/>
      <c r="EU74" s="279"/>
      <c r="EV74" s="945"/>
      <c r="EW74" s="400">
        <v>17</v>
      </c>
      <c r="EX74" s="866"/>
      <c r="EZ74" s="876">
        <v>17</v>
      </c>
      <c r="FA74" s="371" t="s">
        <v>250</v>
      </c>
      <c r="FB74" s="940"/>
      <c r="FC74" s="279"/>
      <c r="FD74" s="279"/>
      <c r="FE74" s="948"/>
      <c r="FF74" s="921"/>
      <c r="FG74" s="279"/>
      <c r="FH74" s="279"/>
      <c r="FI74" s="279"/>
      <c r="FJ74" s="948"/>
      <c r="FK74" s="922"/>
      <c r="FL74" s="279"/>
      <c r="FM74" s="279"/>
      <c r="FN74" s="279"/>
      <c r="FO74" s="945"/>
      <c r="FP74" s="876">
        <v>17</v>
      </c>
      <c r="FQ74" s="866"/>
      <c r="FS74" s="400">
        <v>17</v>
      </c>
      <c r="FT74" s="371" t="s">
        <v>250</v>
      </c>
      <c r="FU74" s="940"/>
      <c r="FV74" s="279"/>
      <c r="FW74" s="279"/>
      <c r="FX74" s="948"/>
      <c r="FY74" s="921"/>
      <c r="FZ74" s="279"/>
      <c r="GA74" s="279"/>
      <c r="GB74" s="279"/>
      <c r="GC74" s="948"/>
      <c r="GD74" s="922"/>
      <c r="GE74" s="279"/>
      <c r="GF74" s="279"/>
      <c r="GG74" s="279"/>
      <c r="GH74" s="945"/>
      <c r="GI74" s="400">
        <v>17</v>
      </c>
      <c r="GJ74" s="866"/>
      <c r="GL74" s="876">
        <v>17</v>
      </c>
      <c r="GM74" s="371" t="s">
        <v>250</v>
      </c>
      <c r="GN74" s="940"/>
      <c r="GO74" s="279"/>
      <c r="GP74" s="279"/>
      <c r="GQ74" s="948"/>
      <c r="GR74" s="921"/>
      <c r="GS74" s="279"/>
      <c r="GT74" s="279"/>
      <c r="GU74" s="279"/>
      <c r="GV74" s="948"/>
      <c r="GW74" s="922"/>
      <c r="GX74" s="279"/>
      <c r="GY74" s="279"/>
      <c r="GZ74" s="279"/>
      <c r="HA74" s="945"/>
      <c r="HB74" s="876">
        <v>17</v>
      </c>
      <c r="HC74" s="866"/>
      <c r="HE74" s="400">
        <v>17</v>
      </c>
      <c r="HF74" s="371" t="s">
        <v>250</v>
      </c>
      <c r="HG74" s="940"/>
      <c r="HH74" s="279"/>
      <c r="HI74" s="279"/>
      <c r="HJ74" s="948"/>
      <c r="HK74" s="921"/>
      <c r="HL74" s="279"/>
      <c r="HM74" s="279"/>
      <c r="HN74" s="279"/>
      <c r="HO74" s="948"/>
      <c r="HP74" s="922"/>
      <c r="HQ74" s="279"/>
      <c r="HR74" s="279"/>
      <c r="HS74" s="279"/>
      <c r="HT74" s="945"/>
      <c r="HU74" s="400">
        <v>17</v>
      </c>
      <c r="HV74" s="866"/>
      <c r="HX74" s="876">
        <v>17</v>
      </c>
      <c r="HY74" s="371" t="s">
        <v>250</v>
      </c>
      <c r="HZ74" s="940"/>
      <c r="IA74" s="279"/>
      <c r="IB74" s="279"/>
      <c r="IC74" s="948"/>
      <c r="ID74" s="921"/>
      <c r="IE74" s="279"/>
      <c r="IF74" s="279"/>
      <c r="IG74" s="279"/>
      <c r="IH74" s="948"/>
      <c r="II74" s="922"/>
      <c r="IJ74" s="279"/>
      <c r="IK74" s="279"/>
      <c r="IL74" s="279"/>
      <c r="IM74" s="945"/>
      <c r="IN74" s="876">
        <v>17</v>
      </c>
      <c r="IO74" s="866"/>
      <c r="IQ74" s="1314">
        <v>17</v>
      </c>
      <c r="IR74" s="371" t="s">
        <v>250</v>
      </c>
      <c r="IS74" s="940"/>
      <c r="IT74" s="279"/>
      <c r="IU74" s="279"/>
      <c r="IV74" s="948"/>
      <c r="IW74" s="921"/>
      <c r="IX74" s="279"/>
      <c r="IY74" s="279"/>
      <c r="IZ74" s="279"/>
      <c r="JA74" s="948"/>
      <c r="JB74" s="922"/>
      <c r="JC74" s="279"/>
      <c r="JD74" s="279"/>
      <c r="JE74" s="279"/>
      <c r="JF74" s="945"/>
      <c r="JG74" s="1314">
        <v>17</v>
      </c>
      <c r="JH74" s="866"/>
    </row>
    <row r="75" spans="1:268" ht="5.0999999999999996" customHeight="1">
      <c r="A75" s="400"/>
      <c r="B75" s="951"/>
      <c r="C75" s="952"/>
      <c r="D75" s="953"/>
      <c r="E75" s="953"/>
      <c r="F75" s="954"/>
      <c r="G75" s="921"/>
      <c r="H75" s="953"/>
      <c r="I75" s="953"/>
      <c r="J75" s="953"/>
      <c r="K75" s="954"/>
      <c r="L75" s="922"/>
      <c r="M75" s="953"/>
      <c r="N75" s="953"/>
      <c r="O75" s="953"/>
      <c r="P75" s="945"/>
      <c r="Q75" s="400"/>
      <c r="R75" s="866"/>
      <c r="U75" s="1309"/>
      <c r="V75" s="951"/>
      <c r="W75" s="952"/>
      <c r="X75" s="953"/>
      <c r="Y75" s="953"/>
      <c r="Z75" s="954"/>
      <c r="AA75" s="921"/>
      <c r="AB75" s="953"/>
      <c r="AC75" s="953"/>
      <c r="AD75" s="953"/>
      <c r="AE75" s="954"/>
      <c r="AF75" s="922"/>
      <c r="AG75" s="953"/>
      <c r="AH75" s="953"/>
      <c r="AI75" s="953"/>
      <c r="AJ75" s="945"/>
      <c r="AK75" s="1309"/>
      <c r="AL75" s="866"/>
      <c r="AN75" s="876"/>
      <c r="AO75" s="951"/>
      <c r="AP75" s="952"/>
      <c r="AQ75" s="953"/>
      <c r="AR75" s="953"/>
      <c r="AS75" s="954"/>
      <c r="AT75" s="921"/>
      <c r="AU75" s="953"/>
      <c r="AV75" s="953"/>
      <c r="AW75" s="953"/>
      <c r="AX75" s="954"/>
      <c r="AY75" s="922"/>
      <c r="AZ75" s="953"/>
      <c r="BA75" s="953"/>
      <c r="BB75" s="953"/>
      <c r="BC75" s="945"/>
      <c r="BD75" s="876"/>
      <c r="BE75" s="866"/>
      <c r="BH75" s="1309"/>
      <c r="BI75" s="951"/>
      <c r="BJ75" s="952"/>
      <c r="BK75" s="953"/>
      <c r="BL75" s="953"/>
      <c r="BM75" s="954"/>
      <c r="BN75" s="921"/>
      <c r="BO75" s="953"/>
      <c r="BP75" s="953"/>
      <c r="BQ75" s="953"/>
      <c r="BR75" s="954"/>
      <c r="BS75" s="922"/>
      <c r="BT75" s="953"/>
      <c r="BU75" s="953"/>
      <c r="BV75" s="953"/>
      <c r="BW75" s="945"/>
      <c r="BX75" s="1309"/>
      <c r="BY75" s="866"/>
      <c r="CB75" s="876"/>
      <c r="CC75" s="951"/>
      <c r="CD75" s="952"/>
      <c r="CE75" s="953"/>
      <c r="CF75" s="953"/>
      <c r="CG75" s="954"/>
      <c r="CH75" s="921"/>
      <c r="CI75" s="953"/>
      <c r="CJ75" s="953"/>
      <c r="CK75" s="953"/>
      <c r="CL75" s="954"/>
      <c r="CM75" s="922"/>
      <c r="CN75" s="953"/>
      <c r="CO75" s="953"/>
      <c r="CP75" s="953"/>
      <c r="CQ75" s="945"/>
      <c r="CR75" s="876"/>
      <c r="CS75" s="866"/>
      <c r="CU75" s="1309"/>
      <c r="CV75" s="951"/>
      <c r="CW75" s="952"/>
      <c r="CX75" s="953"/>
      <c r="CY75" s="953"/>
      <c r="CZ75" s="954"/>
      <c r="DA75" s="921"/>
      <c r="DB75" s="953"/>
      <c r="DC75" s="953"/>
      <c r="DD75" s="953"/>
      <c r="DE75" s="954"/>
      <c r="DF75" s="922"/>
      <c r="DG75" s="953"/>
      <c r="DH75" s="953"/>
      <c r="DI75" s="953"/>
      <c r="DJ75" s="945"/>
      <c r="DK75" s="1309"/>
      <c r="DL75" s="866"/>
      <c r="DN75" s="876"/>
      <c r="DO75" s="951"/>
      <c r="DP75" s="952"/>
      <c r="DQ75" s="953"/>
      <c r="DR75" s="953"/>
      <c r="DS75" s="954"/>
      <c r="DT75" s="921"/>
      <c r="DU75" s="953"/>
      <c r="DV75" s="953"/>
      <c r="DW75" s="953"/>
      <c r="DX75" s="954"/>
      <c r="DY75" s="922"/>
      <c r="DZ75" s="953"/>
      <c r="EA75" s="953"/>
      <c r="EB75" s="953"/>
      <c r="EC75" s="945"/>
      <c r="ED75" s="876"/>
      <c r="EE75" s="866"/>
      <c r="EG75" s="1309"/>
      <c r="EH75" s="951"/>
      <c r="EI75" s="952"/>
      <c r="EJ75" s="953"/>
      <c r="EK75" s="953"/>
      <c r="EL75" s="954"/>
      <c r="EM75" s="921"/>
      <c r="EN75" s="953"/>
      <c r="EO75" s="953"/>
      <c r="EP75" s="953"/>
      <c r="EQ75" s="954"/>
      <c r="ER75" s="922"/>
      <c r="ES75" s="953"/>
      <c r="ET75" s="953"/>
      <c r="EU75" s="953"/>
      <c r="EV75" s="945"/>
      <c r="EW75" s="1309"/>
      <c r="EX75" s="866"/>
      <c r="EZ75" s="876"/>
      <c r="FA75" s="951"/>
      <c r="FB75" s="952"/>
      <c r="FC75" s="953"/>
      <c r="FD75" s="953"/>
      <c r="FE75" s="954"/>
      <c r="FF75" s="921"/>
      <c r="FG75" s="953"/>
      <c r="FH75" s="953"/>
      <c r="FI75" s="953"/>
      <c r="FJ75" s="954"/>
      <c r="FK75" s="922"/>
      <c r="FL75" s="953"/>
      <c r="FM75" s="953"/>
      <c r="FN75" s="953"/>
      <c r="FO75" s="945"/>
      <c r="FP75" s="876"/>
      <c r="FQ75" s="866"/>
      <c r="FS75" s="1309"/>
      <c r="FT75" s="951"/>
      <c r="FU75" s="952"/>
      <c r="FV75" s="953"/>
      <c r="FW75" s="953"/>
      <c r="FX75" s="954"/>
      <c r="FY75" s="921"/>
      <c r="FZ75" s="953"/>
      <c r="GA75" s="953"/>
      <c r="GB75" s="953"/>
      <c r="GC75" s="954"/>
      <c r="GD75" s="922"/>
      <c r="GE75" s="953"/>
      <c r="GF75" s="953"/>
      <c r="GG75" s="953"/>
      <c r="GH75" s="945"/>
      <c r="GI75" s="1309"/>
      <c r="GJ75" s="866"/>
      <c r="GL75" s="876"/>
      <c r="GM75" s="951"/>
      <c r="GN75" s="952"/>
      <c r="GO75" s="953"/>
      <c r="GP75" s="953"/>
      <c r="GQ75" s="954"/>
      <c r="GR75" s="921"/>
      <c r="GS75" s="953"/>
      <c r="GT75" s="953"/>
      <c r="GU75" s="953"/>
      <c r="GV75" s="954"/>
      <c r="GW75" s="922"/>
      <c r="GX75" s="953"/>
      <c r="GY75" s="953"/>
      <c r="GZ75" s="953"/>
      <c r="HA75" s="945"/>
      <c r="HB75" s="876"/>
      <c r="HC75" s="866"/>
      <c r="HE75" s="1309"/>
      <c r="HF75" s="951"/>
      <c r="HG75" s="952"/>
      <c r="HH75" s="953"/>
      <c r="HI75" s="953"/>
      <c r="HJ75" s="954"/>
      <c r="HK75" s="921"/>
      <c r="HL75" s="953"/>
      <c r="HM75" s="953"/>
      <c r="HN75" s="953"/>
      <c r="HO75" s="954"/>
      <c r="HP75" s="922"/>
      <c r="HQ75" s="953"/>
      <c r="HR75" s="953"/>
      <c r="HS75" s="953"/>
      <c r="HT75" s="945"/>
      <c r="HU75" s="1309"/>
      <c r="HV75" s="866"/>
      <c r="HX75" s="876"/>
      <c r="HY75" s="951"/>
      <c r="HZ75" s="952"/>
      <c r="IA75" s="953"/>
      <c r="IB75" s="953"/>
      <c r="IC75" s="954"/>
      <c r="ID75" s="921"/>
      <c r="IE75" s="953"/>
      <c r="IF75" s="953"/>
      <c r="IG75" s="953"/>
      <c r="IH75" s="954"/>
      <c r="II75" s="922"/>
      <c r="IJ75" s="953"/>
      <c r="IK75" s="953"/>
      <c r="IL75" s="953"/>
      <c r="IM75" s="945"/>
      <c r="IN75" s="876"/>
      <c r="IO75" s="866"/>
      <c r="IQ75" s="1314"/>
      <c r="IR75" s="951"/>
      <c r="IS75" s="952"/>
      <c r="IT75" s="953"/>
      <c r="IU75" s="953"/>
      <c r="IV75" s="954"/>
      <c r="IW75" s="921"/>
      <c r="IX75" s="953"/>
      <c r="IY75" s="953"/>
      <c r="IZ75" s="953"/>
      <c r="JA75" s="954"/>
      <c r="JB75" s="922"/>
      <c r="JC75" s="953"/>
      <c r="JD75" s="953"/>
      <c r="JE75" s="953"/>
      <c r="JF75" s="945"/>
      <c r="JG75" s="1314"/>
      <c r="JH75" s="866"/>
    </row>
    <row r="76" spans="1:268" hidden="1">
      <c r="A76" s="400">
        <v>18</v>
      </c>
      <c r="B76" s="279" t="s">
        <v>287</v>
      </c>
      <c r="C76" s="867"/>
      <c r="D76" s="867">
        <v>1622</v>
      </c>
      <c r="E76" s="1077"/>
      <c r="F76" s="945"/>
      <c r="G76" s="921"/>
      <c r="H76" s="639"/>
      <c r="I76" s="867"/>
      <c r="J76" s="1077"/>
      <c r="K76" s="945"/>
      <c r="L76" s="922"/>
      <c r="M76" s="867">
        <v>1622</v>
      </c>
      <c r="N76" s="867"/>
      <c r="O76" s="1077"/>
      <c r="P76" s="945"/>
      <c r="Q76" s="400">
        <v>18</v>
      </c>
      <c r="R76" s="866"/>
      <c r="U76" s="1309">
        <v>18</v>
      </c>
      <c r="V76" s="279" t="s">
        <v>287</v>
      </c>
      <c r="W76" s="867"/>
      <c r="X76" s="867">
        <v>1622</v>
      </c>
      <c r="Y76" s="1077"/>
      <c r="Z76" s="945"/>
      <c r="AA76" s="921"/>
      <c r="AB76" s="639"/>
      <c r="AC76" s="867"/>
      <c r="AD76" s="1077"/>
      <c r="AE76" s="945"/>
      <c r="AF76" s="922"/>
      <c r="AG76" s="867">
        <v>1622</v>
      </c>
      <c r="AH76" s="867"/>
      <c r="AI76" s="1077"/>
      <c r="AJ76" s="945"/>
      <c r="AK76" s="1309">
        <v>18</v>
      </c>
      <c r="AL76" s="866"/>
      <c r="AN76" s="876">
        <v>18</v>
      </c>
      <c r="AO76" s="279" t="s">
        <v>287</v>
      </c>
      <c r="AP76" s="867"/>
      <c r="AQ76" s="867">
        <v>1622</v>
      </c>
      <c r="AR76" s="1077"/>
      <c r="AS76" s="945"/>
      <c r="AT76" s="921"/>
      <c r="AU76" s="639"/>
      <c r="AV76" s="867"/>
      <c r="AW76" s="1077"/>
      <c r="AX76" s="945"/>
      <c r="AY76" s="922"/>
      <c r="AZ76" s="867">
        <v>1622</v>
      </c>
      <c r="BA76" s="867"/>
      <c r="BB76" s="1077"/>
      <c r="BC76" s="945"/>
      <c r="BD76" s="876">
        <v>18</v>
      </c>
      <c r="BE76" s="866"/>
      <c r="BH76" s="400">
        <v>18</v>
      </c>
      <c r="BI76" s="279" t="s">
        <v>287</v>
      </c>
      <c r="BJ76" s="867"/>
      <c r="BK76" s="867">
        <v>1622</v>
      </c>
      <c r="BL76" s="1077"/>
      <c r="BM76" s="945"/>
      <c r="BN76" s="921"/>
      <c r="BO76" s="639"/>
      <c r="BP76" s="867"/>
      <c r="BQ76" s="1077"/>
      <c r="BR76" s="945"/>
      <c r="BS76" s="922"/>
      <c r="BT76" s="867">
        <v>1622</v>
      </c>
      <c r="BU76" s="867"/>
      <c r="BV76" s="1077"/>
      <c r="BW76" s="945"/>
      <c r="BX76" s="400">
        <v>18</v>
      </c>
      <c r="BY76" s="866"/>
      <c r="CB76" s="876">
        <v>18</v>
      </c>
      <c r="CC76" s="279" t="s">
        <v>287</v>
      </c>
      <c r="CD76" s="867"/>
      <c r="CE76" s="867">
        <v>1622</v>
      </c>
      <c r="CF76" s="1077"/>
      <c r="CG76" s="945"/>
      <c r="CH76" s="921"/>
      <c r="CI76" s="639"/>
      <c r="CJ76" s="867"/>
      <c r="CK76" s="1077"/>
      <c r="CL76" s="945"/>
      <c r="CM76" s="922"/>
      <c r="CN76" s="867">
        <v>1622</v>
      </c>
      <c r="CO76" s="867"/>
      <c r="CP76" s="1077"/>
      <c r="CQ76" s="945"/>
      <c r="CR76" s="876">
        <v>18</v>
      </c>
      <c r="CS76" s="866"/>
      <c r="CU76" s="400">
        <v>18</v>
      </c>
      <c r="CV76" s="279" t="s">
        <v>287</v>
      </c>
      <c r="CW76" s="867"/>
      <c r="CX76" s="867">
        <v>1622</v>
      </c>
      <c r="CY76" s="1077"/>
      <c r="CZ76" s="945"/>
      <c r="DA76" s="921"/>
      <c r="DB76" s="639"/>
      <c r="DC76" s="867"/>
      <c r="DD76" s="1077"/>
      <c r="DE76" s="945"/>
      <c r="DF76" s="922"/>
      <c r="DG76" s="867">
        <v>1622</v>
      </c>
      <c r="DH76" s="867"/>
      <c r="DI76" s="1077"/>
      <c r="DJ76" s="945"/>
      <c r="DK76" s="400">
        <v>18</v>
      </c>
      <c r="DL76" s="866"/>
      <c r="DN76" s="876">
        <v>18</v>
      </c>
      <c r="DO76" s="279" t="s">
        <v>287</v>
      </c>
      <c r="DP76" s="867"/>
      <c r="DQ76" s="867">
        <v>1622</v>
      </c>
      <c r="DR76" s="1077"/>
      <c r="DS76" s="945"/>
      <c r="DT76" s="921"/>
      <c r="DU76" s="639"/>
      <c r="DV76" s="867"/>
      <c r="DW76" s="1077"/>
      <c r="DX76" s="945"/>
      <c r="DY76" s="922"/>
      <c r="DZ76" s="867">
        <v>1622</v>
      </c>
      <c r="EA76" s="867"/>
      <c r="EB76" s="1077"/>
      <c r="EC76" s="945"/>
      <c r="ED76" s="876">
        <v>18</v>
      </c>
      <c r="EE76" s="866"/>
      <c r="EG76" s="400">
        <v>18</v>
      </c>
      <c r="EH76" s="279" t="s">
        <v>287</v>
      </c>
      <c r="EI76" s="867"/>
      <c r="EJ76" s="867">
        <v>1622</v>
      </c>
      <c r="EK76" s="1077"/>
      <c r="EL76" s="945"/>
      <c r="EM76" s="921"/>
      <c r="EN76" s="639"/>
      <c r="EO76" s="867"/>
      <c r="EP76" s="1077"/>
      <c r="EQ76" s="945"/>
      <c r="ER76" s="922"/>
      <c r="ES76" s="867">
        <v>1622</v>
      </c>
      <c r="ET76" s="867"/>
      <c r="EU76" s="1077"/>
      <c r="EV76" s="945"/>
      <c r="EW76" s="400">
        <v>18</v>
      </c>
      <c r="EX76" s="866"/>
      <c r="EZ76" s="876">
        <v>18</v>
      </c>
      <c r="FA76" s="279" t="s">
        <v>287</v>
      </c>
      <c r="FB76" s="867"/>
      <c r="FC76" s="867">
        <v>1622</v>
      </c>
      <c r="FD76" s="1077"/>
      <c r="FE76" s="945"/>
      <c r="FF76" s="921"/>
      <c r="FG76" s="639"/>
      <c r="FH76" s="867"/>
      <c r="FI76" s="1077"/>
      <c r="FJ76" s="945"/>
      <c r="FK76" s="922"/>
      <c r="FL76" s="867">
        <v>1622</v>
      </c>
      <c r="FM76" s="867"/>
      <c r="FN76" s="1077"/>
      <c r="FO76" s="945"/>
      <c r="FP76" s="876">
        <v>18</v>
      </c>
      <c r="FQ76" s="866"/>
      <c r="FS76" s="400">
        <v>18</v>
      </c>
      <c r="FT76" s="279" t="s">
        <v>287</v>
      </c>
      <c r="FU76" s="867"/>
      <c r="FV76" s="867">
        <v>1622</v>
      </c>
      <c r="FW76" s="1077"/>
      <c r="FX76" s="945"/>
      <c r="FY76" s="921"/>
      <c r="FZ76" s="639"/>
      <c r="GA76" s="867"/>
      <c r="GB76" s="1077"/>
      <c r="GC76" s="945"/>
      <c r="GD76" s="922"/>
      <c r="GE76" s="867">
        <v>1622</v>
      </c>
      <c r="GF76" s="867"/>
      <c r="GG76" s="1077"/>
      <c r="GH76" s="945"/>
      <c r="GI76" s="400">
        <v>18</v>
      </c>
      <c r="GJ76" s="866"/>
      <c r="GL76" s="876">
        <v>18</v>
      </c>
      <c r="GM76" s="279" t="s">
        <v>287</v>
      </c>
      <c r="GN76" s="867"/>
      <c r="GO76" s="867">
        <v>1622</v>
      </c>
      <c r="GP76" s="1077"/>
      <c r="GQ76" s="945"/>
      <c r="GR76" s="921"/>
      <c r="GS76" s="639"/>
      <c r="GT76" s="867"/>
      <c r="GU76" s="1077"/>
      <c r="GV76" s="945"/>
      <c r="GW76" s="922"/>
      <c r="GX76" s="867">
        <v>1622</v>
      </c>
      <c r="GY76" s="867"/>
      <c r="GZ76" s="1077"/>
      <c r="HA76" s="945"/>
      <c r="HB76" s="876">
        <v>18</v>
      </c>
      <c r="HC76" s="866"/>
      <c r="HE76" s="400">
        <v>18</v>
      </c>
      <c r="HF76" s="279" t="s">
        <v>287</v>
      </c>
      <c r="HG76" s="867"/>
      <c r="HH76" s="867">
        <v>1622</v>
      </c>
      <c r="HI76" s="1077"/>
      <c r="HJ76" s="945"/>
      <c r="HK76" s="921"/>
      <c r="HL76" s="639"/>
      <c r="HM76" s="867"/>
      <c r="HN76" s="1077"/>
      <c r="HO76" s="945"/>
      <c r="HP76" s="922"/>
      <c r="HQ76" s="867">
        <v>1622</v>
      </c>
      <c r="HR76" s="867"/>
      <c r="HS76" s="1077"/>
      <c r="HT76" s="945"/>
      <c r="HU76" s="400">
        <v>18</v>
      </c>
      <c r="HV76" s="866"/>
      <c r="HX76" s="876">
        <v>18</v>
      </c>
      <c r="HY76" s="279" t="s">
        <v>287</v>
      </c>
      <c r="HZ76" s="867"/>
      <c r="IA76" s="867">
        <v>1622</v>
      </c>
      <c r="IB76" s="1077"/>
      <c r="IC76" s="945"/>
      <c r="ID76" s="921"/>
      <c r="IE76" s="639"/>
      <c r="IF76" s="867"/>
      <c r="IG76" s="1077"/>
      <c r="IH76" s="945"/>
      <c r="II76" s="922"/>
      <c r="IJ76" s="867">
        <v>1622</v>
      </c>
      <c r="IK76" s="867"/>
      <c r="IL76" s="1077"/>
      <c r="IM76" s="945"/>
      <c r="IN76" s="876">
        <v>18</v>
      </c>
      <c r="IO76" s="866"/>
      <c r="IQ76" s="1314">
        <v>18</v>
      </c>
      <c r="IR76" s="279" t="s">
        <v>287</v>
      </c>
      <c r="IS76" s="867"/>
      <c r="IT76" s="867">
        <v>1622</v>
      </c>
      <c r="IU76" s="1077"/>
      <c r="IV76" s="945"/>
      <c r="IW76" s="921"/>
      <c r="IX76" s="639"/>
      <c r="IY76" s="867"/>
      <c r="IZ76" s="1077"/>
      <c r="JA76" s="945"/>
      <c r="JB76" s="922"/>
      <c r="JC76" s="867">
        <v>1622</v>
      </c>
      <c r="JD76" s="867"/>
      <c r="JE76" s="1077"/>
      <c r="JF76" s="945"/>
      <c r="JG76" s="1314">
        <v>18</v>
      </c>
      <c r="JH76" s="866"/>
    </row>
    <row r="77" spans="1:268" hidden="1">
      <c r="A77" s="400">
        <v>19</v>
      </c>
      <c r="B77" s="953" t="s">
        <v>288</v>
      </c>
      <c r="C77" s="399"/>
      <c r="D77" s="399">
        <v>675</v>
      </c>
      <c r="E77" s="1079"/>
      <c r="F77" s="1057"/>
      <c r="G77" s="921"/>
      <c r="H77" s="399"/>
      <c r="I77" s="399"/>
      <c r="J77" s="1079"/>
      <c r="K77" s="1057"/>
      <c r="L77" s="922"/>
      <c r="M77" s="399">
        <v>675</v>
      </c>
      <c r="N77" s="399"/>
      <c r="O77" s="1079"/>
      <c r="P77" s="970"/>
      <c r="Q77" s="400">
        <v>19</v>
      </c>
      <c r="R77" s="866"/>
      <c r="U77" s="1309">
        <v>19</v>
      </c>
      <c r="V77" s="953" t="s">
        <v>288</v>
      </c>
      <c r="W77" s="399"/>
      <c r="X77" s="399">
        <v>675</v>
      </c>
      <c r="Y77" s="1079"/>
      <c r="Z77" s="1057"/>
      <c r="AA77" s="921"/>
      <c r="AB77" s="399"/>
      <c r="AC77" s="399"/>
      <c r="AD77" s="1079"/>
      <c r="AE77" s="1057"/>
      <c r="AF77" s="922"/>
      <c r="AG77" s="399">
        <v>675</v>
      </c>
      <c r="AH77" s="399"/>
      <c r="AI77" s="1079"/>
      <c r="AJ77" s="970"/>
      <c r="AK77" s="1309">
        <v>19</v>
      </c>
      <c r="AL77" s="866"/>
      <c r="AN77" s="876">
        <v>19</v>
      </c>
      <c r="AO77" s="953" t="s">
        <v>288</v>
      </c>
      <c r="AP77" s="399"/>
      <c r="AQ77" s="399">
        <v>675</v>
      </c>
      <c r="AR77" s="1079"/>
      <c r="AS77" s="1057"/>
      <c r="AT77" s="921"/>
      <c r="AU77" s="399"/>
      <c r="AV77" s="399"/>
      <c r="AW77" s="1079"/>
      <c r="AX77" s="1057"/>
      <c r="AY77" s="922"/>
      <c r="AZ77" s="399">
        <v>675</v>
      </c>
      <c r="BA77" s="399"/>
      <c r="BB77" s="1079"/>
      <c r="BC77" s="970"/>
      <c r="BD77" s="876">
        <v>19</v>
      </c>
      <c r="BE77" s="866"/>
      <c r="BH77" s="400">
        <v>19</v>
      </c>
      <c r="BI77" s="953" t="s">
        <v>288</v>
      </c>
      <c r="BJ77" s="399"/>
      <c r="BK77" s="399">
        <v>675</v>
      </c>
      <c r="BL77" s="1079"/>
      <c r="BM77" s="1057"/>
      <c r="BN77" s="921"/>
      <c r="BO77" s="399"/>
      <c r="BP77" s="399"/>
      <c r="BQ77" s="1079"/>
      <c r="BR77" s="1057"/>
      <c r="BS77" s="922"/>
      <c r="BT77" s="399">
        <v>675</v>
      </c>
      <c r="BU77" s="399"/>
      <c r="BV77" s="1079"/>
      <c r="BW77" s="970"/>
      <c r="BX77" s="400">
        <v>19</v>
      </c>
      <c r="BY77" s="866"/>
      <c r="CB77" s="876">
        <v>19</v>
      </c>
      <c r="CC77" s="953" t="s">
        <v>288</v>
      </c>
      <c r="CD77" s="399"/>
      <c r="CE77" s="399">
        <v>675</v>
      </c>
      <c r="CF77" s="1079"/>
      <c r="CG77" s="1057"/>
      <c r="CH77" s="921"/>
      <c r="CI77" s="399"/>
      <c r="CJ77" s="399"/>
      <c r="CK77" s="1079"/>
      <c r="CL77" s="1057"/>
      <c r="CM77" s="922"/>
      <c r="CN77" s="399">
        <v>675</v>
      </c>
      <c r="CO77" s="399"/>
      <c r="CP77" s="1079"/>
      <c r="CQ77" s="970"/>
      <c r="CR77" s="876">
        <v>19</v>
      </c>
      <c r="CS77" s="866"/>
      <c r="CU77" s="400">
        <v>19</v>
      </c>
      <c r="CV77" s="953" t="s">
        <v>288</v>
      </c>
      <c r="CW77" s="399"/>
      <c r="CX77" s="399">
        <v>675</v>
      </c>
      <c r="CY77" s="1079"/>
      <c r="CZ77" s="1057"/>
      <c r="DA77" s="921"/>
      <c r="DB77" s="399"/>
      <c r="DC77" s="399"/>
      <c r="DD77" s="1079"/>
      <c r="DE77" s="1057"/>
      <c r="DF77" s="922"/>
      <c r="DG77" s="399">
        <v>675</v>
      </c>
      <c r="DH77" s="399"/>
      <c r="DI77" s="1079"/>
      <c r="DJ77" s="970"/>
      <c r="DK77" s="400">
        <v>19</v>
      </c>
      <c r="DL77" s="866"/>
      <c r="DN77" s="876">
        <v>19</v>
      </c>
      <c r="DO77" s="953" t="s">
        <v>288</v>
      </c>
      <c r="DP77" s="399"/>
      <c r="DQ77" s="399">
        <v>675</v>
      </c>
      <c r="DR77" s="1079"/>
      <c r="DS77" s="1057"/>
      <c r="DT77" s="921"/>
      <c r="DU77" s="399"/>
      <c r="DV77" s="399"/>
      <c r="DW77" s="1079"/>
      <c r="DX77" s="1057"/>
      <c r="DY77" s="922"/>
      <c r="DZ77" s="399">
        <v>675</v>
      </c>
      <c r="EA77" s="399"/>
      <c r="EB77" s="1079"/>
      <c r="EC77" s="970"/>
      <c r="ED77" s="876">
        <v>19</v>
      </c>
      <c r="EE77" s="866"/>
      <c r="EG77" s="400">
        <v>19</v>
      </c>
      <c r="EH77" s="953" t="s">
        <v>288</v>
      </c>
      <c r="EI77" s="399"/>
      <c r="EJ77" s="399">
        <v>675</v>
      </c>
      <c r="EK77" s="1079"/>
      <c r="EL77" s="1057"/>
      <c r="EM77" s="921"/>
      <c r="EN77" s="399"/>
      <c r="EO77" s="399"/>
      <c r="EP77" s="1079"/>
      <c r="EQ77" s="1057"/>
      <c r="ER77" s="922"/>
      <c r="ES77" s="399">
        <v>675</v>
      </c>
      <c r="ET77" s="399"/>
      <c r="EU77" s="1079"/>
      <c r="EV77" s="970"/>
      <c r="EW77" s="400">
        <v>19</v>
      </c>
      <c r="EX77" s="866"/>
      <c r="EZ77" s="876">
        <v>19</v>
      </c>
      <c r="FA77" s="953" t="s">
        <v>288</v>
      </c>
      <c r="FB77" s="399"/>
      <c r="FC77" s="399">
        <v>675</v>
      </c>
      <c r="FD77" s="1079"/>
      <c r="FE77" s="1057"/>
      <c r="FF77" s="921"/>
      <c r="FG77" s="399"/>
      <c r="FH77" s="399"/>
      <c r="FI77" s="1079"/>
      <c r="FJ77" s="1057"/>
      <c r="FK77" s="922"/>
      <c r="FL77" s="399">
        <v>675</v>
      </c>
      <c r="FM77" s="399"/>
      <c r="FN77" s="1079"/>
      <c r="FO77" s="970"/>
      <c r="FP77" s="876">
        <v>19</v>
      </c>
      <c r="FQ77" s="866"/>
      <c r="FS77" s="400">
        <v>19</v>
      </c>
      <c r="FT77" s="953" t="s">
        <v>288</v>
      </c>
      <c r="FU77" s="399"/>
      <c r="FV77" s="399">
        <v>675</v>
      </c>
      <c r="FW77" s="1079"/>
      <c r="FX77" s="1057"/>
      <c r="FY77" s="921"/>
      <c r="FZ77" s="399"/>
      <c r="GA77" s="399"/>
      <c r="GB77" s="1079"/>
      <c r="GC77" s="1057"/>
      <c r="GD77" s="922"/>
      <c r="GE77" s="399">
        <v>675</v>
      </c>
      <c r="GF77" s="399"/>
      <c r="GG77" s="1079"/>
      <c r="GH77" s="970"/>
      <c r="GI77" s="400">
        <v>19</v>
      </c>
      <c r="GJ77" s="866"/>
      <c r="GL77" s="876">
        <v>19</v>
      </c>
      <c r="GM77" s="953" t="s">
        <v>288</v>
      </c>
      <c r="GN77" s="399"/>
      <c r="GO77" s="399">
        <v>675</v>
      </c>
      <c r="GP77" s="1079"/>
      <c r="GQ77" s="1057"/>
      <c r="GR77" s="921"/>
      <c r="GS77" s="399"/>
      <c r="GT77" s="399"/>
      <c r="GU77" s="1079"/>
      <c r="GV77" s="1057"/>
      <c r="GW77" s="922"/>
      <c r="GX77" s="399">
        <v>675</v>
      </c>
      <c r="GY77" s="399"/>
      <c r="GZ77" s="1079"/>
      <c r="HA77" s="970"/>
      <c r="HB77" s="876">
        <v>19</v>
      </c>
      <c r="HC77" s="866"/>
      <c r="HE77" s="400">
        <v>19</v>
      </c>
      <c r="HF77" s="953" t="s">
        <v>288</v>
      </c>
      <c r="HG77" s="399"/>
      <c r="HH77" s="399">
        <v>675</v>
      </c>
      <c r="HI77" s="1079"/>
      <c r="HJ77" s="1057"/>
      <c r="HK77" s="921"/>
      <c r="HL77" s="399"/>
      <c r="HM77" s="399"/>
      <c r="HN77" s="1079"/>
      <c r="HO77" s="1057"/>
      <c r="HP77" s="922"/>
      <c r="HQ77" s="399">
        <v>675</v>
      </c>
      <c r="HR77" s="399"/>
      <c r="HS77" s="1079"/>
      <c r="HT77" s="970"/>
      <c r="HU77" s="400">
        <v>19</v>
      </c>
      <c r="HV77" s="866"/>
      <c r="HX77" s="876">
        <v>19</v>
      </c>
      <c r="HY77" s="953" t="s">
        <v>288</v>
      </c>
      <c r="HZ77" s="399"/>
      <c r="IA77" s="399">
        <v>675</v>
      </c>
      <c r="IB77" s="1079"/>
      <c r="IC77" s="1057"/>
      <c r="ID77" s="921"/>
      <c r="IE77" s="399"/>
      <c r="IF77" s="399"/>
      <c r="IG77" s="1079"/>
      <c r="IH77" s="1057"/>
      <c r="II77" s="922"/>
      <c r="IJ77" s="399">
        <v>675</v>
      </c>
      <c r="IK77" s="399"/>
      <c r="IL77" s="1079"/>
      <c r="IM77" s="970"/>
      <c r="IN77" s="876">
        <v>19</v>
      </c>
      <c r="IO77" s="866"/>
      <c r="IQ77" s="1314">
        <v>19</v>
      </c>
      <c r="IR77" s="953" t="s">
        <v>288</v>
      </c>
      <c r="IS77" s="399"/>
      <c r="IT77" s="399">
        <v>675</v>
      </c>
      <c r="IU77" s="1079"/>
      <c r="IV77" s="1057"/>
      <c r="IW77" s="921"/>
      <c r="IX77" s="399"/>
      <c r="IY77" s="399"/>
      <c r="IZ77" s="1079"/>
      <c r="JA77" s="1057"/>
      <c r="JB77" s="922"/>
      <c r="JC77" s="399">
        <v>675</v>
      </c>
      <c r="JD77" s="399"/>
      <c r="JE77" s="1079"/>
      <c r="JF77" s="970"/>
      <c r="JG77" s="1314">
        <v>19</v>
      </c>
      <c r="JH77" s="866"/>
    </row>
    <row r="78" spans="1:268">
      <c r="A78" s="400">
        <v>16</v>
      </c>
      <c r="B78" s="971" t="s">
        <v>289</v>
      </c>
      <c r="C78" s="925"/>
      <c r="D78" s="925">
        <f>M78</f>
        <v>2142</v>
      </c>
      <c r="E78" s="926">
        <f t="shared" ref="E78:E79" si="632">SUM(D78,-C78)</f>
        <v>2142</v>
      </c>
      <c r="F78" s="927" t="e">
        <f>E78/C78</f>
        <v>#DIV/0!</v>
      </c>
      <c r="G78" s="921"/>
      <c r="H78" s="925">
        <f>D78</f>
        <v>2142</v>
      </c>
      <c r="I78" s="925">
        <v>2339</v>
      </c>
      <c r="J78" s="926">
        <f t="shared" ref="J78:J79" si="633">SUM(I78,-H78)</f>
        <v>197</v>
      </c>
      <c r="K78" s="939">
        <f>J78/H78</f>
        <v>9.1970121381886094E-2</v>
      </c>
      <c r="L78" s="922"/>
      <c r="M78" s="929">
        <v>2142</v>
      </c>
      <c r="N78" s="929">
        <f>I78</f>
        <v>2339</v>
      </c>
      <c r="O78" s="930">
        <f t="shared" ref="O78:O79" si="634">SUM(N78,-M78)</f>
        <v>197</v>
      </c>
      <c r="P78" s="931">
        <f t="shared" ref="P78" si="635">O78/M78</f>
        <v>9.1970121381886094E-2</v>
      </c>
      <c r="Q78" s="400">
        <v>16</v>
      </c>
      <c r="R78" s="866"/>
      <c r="U78" s="1309">
        <v>16</v>
      </c>
      <c r="V78" s="971" t="s">
        <v>289</v>
      </c>
      <c r="W78" s="925"/>
      <c r="X78" s="925">
        <f>AG78</f>
        <v>2142</v>
      </c>
      <c r="Y78" s="926">
        <f t="shared" ref="Y78:Y79" si="636">SUM(X78,-W78)</f>
        <v>2142</v>
      </c>
      <c r="Z78" s="927" t="e">
        <f>Y78/W78</f>
        <v>#DIV/0!</v>
      </c>
      <c r="AA78" s="921"/>
      <c r="AB78" s="925">
        <v>118</v>
      </c>
      <c r="AC78" s="925">
        <v>122</v>
      </c>
      <c r="AD78" s="926">
        <f t="shared" ref="AD78:AD79" si="637">SUM(AC78,-AB78)</f>
        <v>4</v>
      </c>
      <c r="AE78" s="939">
        <f>AD78/AB78</f>
        <v>3.3898305084745763E-2</v>
      </c>
      <c r="AF78" s="922"/>
      <c r="AG78" s="929">
        <v>2142</v>
      </c>
      <c r="AH78" s="929">
        <f>AC78</f>
        <v>122</v>
      </c>
      <c r="AI78" s="930">
        <f t="shared" ref="AI78:AI79" si="638">SUM(AH78,-AG78)</f>
        <v>-2020</v>
      </c>
      <c r="AJ78" s="931">
        <f t="shared" ref="AJ78" si="639">AI78/AG78</f>
        <v>-0.94304388422035479</v>
      </c>
      <c r="AK78" s="1309">
        <v>16</v>
      </c>
      <c r="AL78" s="866"/>
      <c r="AN78" s="876">
        <v>16</v>
      </c>
      <c r="AO78" s="971" t="s">
        <v>289</v>
      </c>
      <c r="AP78" s="925"/>
      <c r="AQ78" s="925">
        <f>AZ78</f>
        <v>2142</v>
      </c>
      <c r="AR78" s="926">
        <f t="shared" ref="AR78:AR79" si="640">SUM(AQ78,-AP78)</f>
        <v>2142</v>
      </c>
      <c r="AS78" s="927" t="e">
        <f>AR78/AP78</f>
        <v>#DIV/0!</v>
      </c>
      <c r="AT78" s="921"/>
      <c r="AU78" s="925">
        <v>32</v>
      </c>
      <c r="AV78" s="925">
        <v>29</v>
      </c>
      <c r="AW78" s="926">
        <f t="shared" ref="AW78:AW79" si="641">SUM(AV78,-AU78)</f>
        <v>-3</v>
      </c>
      <c r="AX78" s="928">
        <f>AW78/AU78</f>
        <v>-9.375E-2</v>
      </c>
      <c r="AY78" s="922"/>
      <c r="AZ78" s="929">
        <v>2142</v>
      </c>
      <c r="BA78" s="929">
        <f>AV78</f>
        <v>29</v>
      </c>
      <c r="BB78" s="930">
        <f t="shared" ref="BB78:BB79" si="642">SUM(BA78,-AZ78)</f>
        <v>-2113</v>
      </c>
      <c r="BC78" s="931">
        <f t="shared" ref="BC78" si="643">BB78/AZ78</f>
        <v>-0.98646125116713357</v>
      </c>
      <c r="BD78" s="876">
        <v>16</v>
      </c>
      <c r="BE78" s="866"/>
      <c r="BH78" s="1309">
        <v>16</v>
      </c>
      <c r="BI78" s="971" t="s">
        <v>289</v>
      </c>
      <c r="BJ78" s="925"/>
      <c r="BK78" s="925">
        <f>BT78</f>
        <v>2142</v>
      </c>
      <c r="BL78" s="926">
        <f t="shared" ref="BL78:BL79" si="644">SUM(BK78,-BJ78)</f>
        <v>2142</v>
      </c>
      <c r="BM78" s="927" t="e">
        <f>BL78/BJ78</f>
        <v>#DIV/0!</v>
      </c>
      <c r="BN78" s="921"/>
      <c r="BO78" s="925">
        <v>67</v>
      </c>
      <c r="BP78" s="925">
        <v>96</v>
      </c>
      <c r="BQ78" s="926">
        <f t="shared" ref="BQ78:BQ79" si="645">SUM(BP78,-BO78)</f>
        <v>29</v>
      </c>
      <c r="BR78" s="939">
        <f>BQ78/BO78</f>
        <v>0.43283582089552236</v>
      </c>
      <c r="BS78" s="922"/>
      <c r="BT78" s="929">
        <v>2142</v>
      </c>
      <c r="BU78" s="929">
        <f>BP78</f>
        <v>96</v>
      </c>
      <c r="BV78" s="930">
        <f t="shared" ref="BV78:BV79" si="646">SUM(BU78,-BT78)</f>
        <v>-2046</v>
      </c>
      <c r="BW78" s="931">
        <f t="shared" ref="BW78" si="647">BV78/BT78</f>
        <v>-0.9551820728291317</v>
      </c>
      <c r="BX78" s="1309">
        <v>16</v>
      </c>
      <c r="BY78" s="866"/>
      <c r="CB78" s="876">
        <v>16</v>
      </c>
      <c r="CC78" s="971" t="s">
        <v>289</v>
      </c>
      <c r="CD78" s="925"/>
      <c r="CE78" s="925">
        <f>CN78</f>
        <v>2142</v>
      </c>
      <c r="CF78" s="926">
        <f t="shared" ref="CF78:CF79" si="648">SUM(CE78,-CD78)</f>
        <v>2142</v>
      </c>
      <c r="CG78" s="927" t="e">
        <f>CF78/CD78</f>
        <v>#DIV/0!</v>
      </c>
      <c r="CH78" s="921"/>
      <c r="CI78" s="925">
        <v>78</v>
      </c>
      <c r="CJ78" s="925">
        <v>66</v>
      </c>
      <c r="CK78" s="926">
        <f t="shared" ref="CK78:CK79" si="649">SUM(CJ78,-CI78)</f>
        <v>-12</v>
      </c>
      <c r="CL78" s="928">
        <f>CK78/CI78</f>
        <v>-0.15384615384615385</v>
      </c>
      <c r="CM78" s="922"/>
      <c r="CN78" s="929">
        <v>2142</v>
      </c>
      <c r="CO78" s="929">
        <f>CJ78</f>
        <v>66</v>
      </c>
      <c r="CP78" s="930">
        <f t="shared" ref="CP78:CP79" si="650">SUM(CO78,-CN78)</f>
        <v>-2076</v>
      </c>
      <c r="CQ78" s="931">
        <f t="shared" ref="CQ78" si="651">CP78/CN78</f>
        <v>-0.96918767507002801</v>
      </c>
      <c r="CR78" s="876">
        <v>16</v>
      </c>
      <c r="CS78" s="866"/>
      <c r="CU78" s="1309">
        <v>16</v>
      </c>
      <c r="CV78" s="971" t="s">
        <v>289</v>
      </c>
      <c r="CW78" s="925"/>
      <c r="CX78" s="925">
        <f>DG78</f>
        <v>2142</v>
      </c>
      <c r="CY78" s="926">
        <f t="shared" ref="CY78:CY79" si="652">SUM(CX78,-CW78)</f>
        <v>2142</v>
      </c>
      <c r="CZ78" s="927" t="e">
        <f>CY78/CW78</f>
        <v>#DIV/0!</v>
      </c>
      <c r="DA78" s="921"/>
      <c r="DB78" s="925">
        <v>13</v>
      </c>
      <c r="DC78" s="925">
        <v>23</v>
      </c>
      <c r="DD78" s="926">
        <f t="shared" ref="DD78:DD79" si="653">SUM(DC78,-DB78)</f>
        <v>10</v>
      </c>
      <c r="DE78" s="939">
        <f>DD78/DB78</f>
        <v>0.76923076923076927</v>
      </c>
      <c r="DF78" s="922"/>
      <c r="DG78" s="929">
        <v>2142</v>
      </c>
      <c r="DH78" s="929">
        <f>DC78</f>
        <v>23</v>
      </c>
      <c r="DI78" s="930">
        <f t="shared" ref="DI78:DI79" si="654">SUM(DH78,-DG78)</f>
        <v>-2119</v>
      </c>
      <c r="DJ78" s="931">
        <f t="shared" ref="DJ78" si="655">DI78/DG78</f>
        <v>-0.98926237161531283</v>
      </c>
      <c r="DK78" s="1309">
        <v>16</v>
      </c>
      <c r="DL78" s="866"/>
      <c r="DN78" s="876">
        <v>16</v>
      </c>
      <c r="DO78" s="971" t="s">
        <v>289</v>
      </c>
      <c r="DP78" s="925"/>
      <c r="DQ78" s="925">
        <f>DZ78</f>
        <v>2142</v>
      </c>
      <c r="DR78" s="926">
        <f t="shared" ref="DR78:DR79" si="656">SUM(DQ78,-DP78)</f>
        <v>2142</v>
      </c>
      <c r="DS78" s="927" t="e">
        <f>DR78/DP78</f>
        <v>#DIV/0!</v>
      </c>
      <c r="DT78" s="921"/>
      <c r="DU78" s="925">
        <v>10</v>
      </c>
      <c r="DV78" s="925">
        <v>7</v>
      </c>
      <c r="DW78" s="926">
        <f t="shared" ref="DW78:DW79" si="657">SUM(DV78,-DU78)</f>
        <v>-3</v>
      </c>
      <c r="DX78" s="928">
        <f>DW78/DU78</f>
        <v>-0.3</v>
      </c>
      <c r="DY78" s="922"/>
      <c r="DZ78" s="929">
        <v>2142</v>
      </c>
      <c r="EA78" s="929">
        <f>DV78</f>
        <v>7</v>
      </c>
      <c r="EB78" s="930">
        <f t="shared" ref="EB78:EB79" si="658">SUM(EA78,-DZ78)</f>
        <v>-2135</v>
      </c>
      <c r="EC78" s="931">
        <f t="shared" ref="EC78" si="659">EB78/DZ78</f>
        <v>-0.99673202614379086</v>
      </c>
      <c r="ED78" s="876">
        <v>16</v>
      </c>
      <c r="EE78" s="866"/>
      <c r="EG78" s="1309">
        <v>16</v>
      </c>
      <c r="EH78" s="971" t="s">
        <v>289</v>
      </c>
      <c r="EI78" s="925"/>
      <c r="EJ78" s="925">
        <f>ES78</f>
        <v>2142</v>
      </c>
      <c r="EK78" s="926">
        <f t="shared" ref="EK78:EK79" si="660">SUM(EJ78,-EI78)</f>
        <v>2142</v>
      </c>
      <c r="EL78" s="927" t="e">
        <f>EK78/EI78</f>
        <v>#DIV/0!</v>
      </c>
      <c r="EM78" s="921"/>
      <c r="EN78" s="925">
        <v>55</v>
      </c>
      <c r="EO78" s="925">
        <v>85</v>
      </c>
      <c r="EP78" s="926">
        <f t="shared" ref="EP78:EP79" si="661">SUM(EO78,-EN78)</f>
        <v>30</v>
      </c>
      <c r="EQ78" s="939">
        <f>EP78/EN78</f>
        <v>0.54545454545454541</v>
      </c>
      <c r="ER78" s="922"/>
      <c r="ES78" s="929">
        <v>2142</v>
      </c>
      <c r="ET78" s="929">
        <f>EO78</f>
        <v>85</v>
      </c>
      <c r="EU78" s="930">
        <f t="shared" ref="EU78:EU79" si="662">SUM(ET78,-ES78)</f>
        <v>-2057</v>
      </c>
      <c r="EV78" s="931">
        <f t="shared" ref="EV78" si="663">EU78/ES78</f>
        <v>-0.96031746031746035</v>
      </c>
      <c r="EW78" s="1309">
        <v>16</v>
      </c>
      <c r="EX78" s="866"/>
      <c r="EZ78" s="876">
        <v>16</v>
      </c>
      <c r="FA78" s="971" t="s">
        <v>289</v>
      </c>
      <c r="FB78" s="925"/>
      <c r="FC78" s="925">
        <f>FL78</f>
        <v>2142</v>
      </c>
      <c r="FD78" s="926">
        <f t="shared" ref="FD78:FD79" si="664">SUM(FC78,-FB78)</f>
        <v>2142</v>
      </c>
      <c r="FE78" s="927" t="e">
        <f>FD78/FB78</f>
        <v>#DIV/0!</v>
      </c>
      <c r="FF78" s="921"/>
      <c r="FG78" s="925">
        <v>24</v>
      </c>
      <c r="FH78" s="925">
        <v>18</v>
      </c>
      <c r="FI78" s="926">
        <f t="shared" ref="FI78:FI79" si="665">SUM(FH78,-FG78)</f>
        <v>-6</v>
      </c>
      <c r="FJ78" s="928">
        <f>FI78/FG78</f>
        <v>-0.25</v>
      </c>
      <c r="FK78" s="922"/>
      <c r="FL78" s="929">
        <v>2142</v>
      </c>
      <c r="FM78" s="929">
        <f>FH78</f>
        <v>18</v>
      </c>
      <c r="FN78" s="930">
        <f t="shared" ref="FN78:FN79" si="666">SUM(FM78,-FL78)</f>
        <v>-2124</v>
      </c>
      <c r="FO78" s="931">
        <f t="shared" ref="FO78" si="667">FN78/FL78</f>
        <v>-0.99159663865546221</v>
      </c>
      <c r="FP78" s="876">
        <v>16</v>
      </c>
      <c r="FQ78" s="866"/>
      <c r="FS78" s="1309">
        <v>16</v>
      </c>
      <c r="FT78" s="971" t="s">
        <v>289</v>
      </c>
      <c r="FU78" s="925"/>
      <c r="FV78" s="925">
        <f>GE78</f>
        <v>2142</v>
      </c>
      <c r="FW78" s="926">
        <f t="shared" ref="FW78:FW79" si="668">SUM(FV78,-FU78)</f>
        <v>2142</v>
      </c>
      <c r="FX78" s="927" t="e">
        <f>FW78/FU78</f>
        <v>#DIV/0!</v>
      </c>
      <c r="FY78" s="921"/>
      <c r="FZ78" s="925">
        <v>69</v>
      </c>
      <c r="GA78" s="925">
        <v>53</v>
      </c>
      <c r="GB78" s="926">
        <f t="shared" ref="GB78:GB79" si="669">SUM(GA78,-FZ78)</f>
        <v>-16</v>
      </c>
      <c r="GC78" s="928">
        <f>GB78/FZ78</f>
        <v>-0.2318840579710145</v>
      </c>
      <c r="GD78" s="922"/>
      <c r="GE78" s="929">
        <v>2142</v>
      </c>
      <c r="GF78" s="929">
        <f>GA78</f>
        <v>53</v>
      </c>
      <c r="GG78" s="930">
        <f t="shared" ref="GG78:GG79" si="670">SUM(GF78,-GE78)</f>
        <v>-2089</v>
      </c>
      <c r="GH78" s="931">
        <f t="shared" ref="GH78" si="671">GG78/GE78</f>
        <v>-0.97525676937441641</v>
      </c>
      <c r="GI78" s="1309">
        <v>16</v>
      </c>
      <c r="GJ78" s="866"/>
      <c r="GL78" s="876">
        <v>16</v>
      </c>
      <c r="GM78" s="971" t="s">
        <v>289</v>
      </c>
      <c r="GN78" s="925"/>
      <c r="GO78" s="925">
        <f>GX78</f>
        <v>2142</v>
      </c>
      <c r="GP78" s="926">
        <f t="shared" ref="GP78:GP79" si="672">SUM(GO78,-GN78)</f>
        <v>2142</v>
      </c>
      <c r="GQ78" s="927" t="e">
        <f>GP78/GN78</f>
        <v>#DIV/0!</v>
      </c>
      <c r="GR78" s="921"/>
      <c r="GS78" s="925">
        <v>11</v>
      </c>
      <c r="GT78" s="925">
        <v>15</v>
      </c>
      <c r="GU78" s="926">
        <f t="shared" ref="GU78:GU79" si="673">SUM(GT78,-GS78)</f>
        <v>4</v>
      </c>
      <c r="GV78" s="928">
        <f>GU78/GS78</f>
        <v>0.36363636363636365</v>
      </c>
      <c r="GW78" s="922"/>
      <c r="GX78" s="929">
        <v>2142</v>
      </c>
      <c r="GY78" s="929">
        <f>GT78</f>
        <v>15</v>
      </c>
      <c r="GZ78" s="930">
        <f t="shared" ref="GZ78:GZ79" si="674">SUM(GY78,-GX78)</f>
        <v>-2127</v>
      </c>
      <c r="HA78" s="931">
        <f t="shared" ref="HA78" si="675">GZ78/GX78</f>
        <v>-0.99299719887955185</v>
      </c>
      <c r="HB78" s="876">
        <v>16</v>
      </c>
      <c r="HC78" s="866"/>
      <c r="HE78" s="1309">
        <v>16</v>
      </c>
      <c r="HF78" s="971" t="s">
        <v>289</v>
      </c>
      <c r="HG78" s="925"/>
      <c r="HH78" s="925">
        <f>HQ78</f>
        <v>2142</v>
      </c>
      <c r="HI78" s="926">
        <f t="shared" ref="HI78:HI79" si="676">SUM(HH78,-HG78)</f>
        <v>2142</v>
      </c>
      <c r="HJ78" s="927" t="e">
        <f>HI78/HG78</f>
        <v>#DIV/0!</v>
      </c>
      <c r="HK78" s="921"/>
      <c r="HL78" s="925">
        <v>41</v>
      </c>
      <c r="HM78" s="925">
        <v>63</v>
      </c>
      <c r="HN78" s="926">
        <f t="shared" ref="HN78:HN79" si="677">SUM(HM78,-HL78)</f>
        <v>22</v>
      </c>
      <c r="HO78" s="939">
        <f>HN78/HL78</f>
        <v>0.53658536585365857</v>
      </c>
      <c r="HP78" s="922"/>
      <c r="HQ78" s="929">
        <v>2142</v>
      </c>
      <c r="HR78" s="929">
        <f>HM78</f>
        <v>63</v>
      </c>
      <c r="HS78" s="930">
        <f t="shared" ref="HS78:HS79" si="678">SUM(HR78,-HQ78)</f>
        <v>-2079</v>
      </c>
      <c r="HT78" s="931">
        <f t="shared" ref="HT78" si="679">HS78/HQ78</f>
        <v>-0.97058823529411764</v>
      </c>
      <c r="HU78" s="1309">
        <v>16</v>
      </c>
      <c r="HV78" s="866"/>
      <c r="HX78" s="876">
        <v>16</v>
      </c>
      <c r="HY78" s="971" t="s">
        <v>289</v>
      </c>
      <c r="HZ78" s="925"/>
      <c r="IA78" s="925">
        <f>IJ78</f>
        <v>2142</v>
      </c>
      <c r="IB78" s="926">
        <f t="shared" ref="IB78:IB79" si="680">SUM(IA78,-HZ78)</f>
        <v>2142</v>
      </c>
      <c r="IC78" s="927" t="e">
        <f>IB78/HZ78</f>
        <v>#DIV/0!</v>
      </c>
      <c r="ID78" s="921"/>
      <c r="IE78" s="925">
        <v>47</v>
      </c>
      <c r="IF78" s="925">
        <v>34</v>
      </c>
      <c r="IG78" s="926">
        <f t="shared" ref="IG78:IG79" si="681">SUM(IF78,-IE78)</f>
        <v>-13</v>
      </c>
      <c r="IH78" s="939">
        <f>IG78/IE78</f>
        <v>-0.27659574468085107</v>
      </c>
      <c r="II78" s="922"/>
      <c r="IJ78" s="929">
        <v>2142</v>
      </c>
      <c r="IK78" s="929">
        <f>IF78</f>
        <v>34</v>
      </c>
      <c r="IL78" s="930">
        <f t="shared" ref="IL78:IL79" si="682">SUM(IK78,-IJ78)</f>
        <v>-2108</v>
      </c>
      <c r="IM78" s="931">
        <f t="shared" ref="IM78" si="683">IL78/IJ78</f>
        <v>-0.98412698412698407</v>
      </c>
      <c r="IN78" s="876">
        <v>16</v>
      </c>
      <c r="IO78" s="866"/>
      <c r="IQ78" s="1314">
        <v>16</v>
      </c>
      <c r="IR78" s="971" t="s">
        <v>289</v>
      </c>
      <c r="IS78" s="925"/>
      <c r="IT78" s="925">
        <f>JC78</f>
        <v>2142</v>
      </c>
      <c r="IU78" s="926">
        <f t="shared" ref="IU78:IU79" si="684">SUM(IT78,-IS78)</f>
        <v>2142</v>
      </c>
      <c r="IV78" s="927" t="e">
        <f>IU78/IS78</f>
        <v>#DIV/0!</v>
      </c>
      <c r="IW78" s="921"/>
      <c r="IX78" s="925">
        <f>SUM(AB78,AU78,BO78,CI78,DB78,DU78,EN78,FG78,FZ78,GS78,HL78,IE78)</f>
        <v>565</v>
      </c>
      <c r="IY78" s="925">
        <f>SUM(AC78,AV78,BP78,CJ78,DC78,DV78,EO78,FH78,GA78,GT78,HM78,IF78)</f>
        <v>611</v>
      </c>
      <c r="IZ78" s="926">
        <f t="shared" ref="IZ78:IZ79" si="685">SUM(IY78,-IX78)</f>
        <v>46</v>
      </c>
      <c r="JA78" s="939">
        <f>IZ78/IX78</f>
        <v>8.1415929203539822E-2</v>
      </c>
      <c r="JB78" s="922"/>
      <c r="JC78" s="929">
        <v>2142</v>
      </c>
      <c r="JD78" s="929">
        <f>IY78</f>
        <v>611</v>
      </c>
      <c r="JE78" s="930">
        <f t="shared" ref="JE78:JE79" si="686">SUM(JD78,-JC78)</f>
        <v>-1531</v>
      </c>
      <c r="JF78" s="931">
        <f t="shared" ref="JF78" si="687">JE78/JC78</f>
        <v>-0.71475256769374418</v>
      </c>
      <c r="JG78" s="1314">
        <v>16</v>
      </c>
      <c r="JH78" s="866"/>
    </row>
    <row r="79" spans="1:268">
      <c r="A79" s="400">
        <v>17</v>
      </c>
      <c r="B79" s="697" t="s">
        <v>290</v>
      </c>
      <c r="C79" s="966">
        <f>SUM(C70,C78)</f>
        <v>0</v>
      </c>
      <c r="D79" s="966">
        <f>SUM(D70,D78)</f>
        <v>4339</v>
      </c>
      <c r="E79" s="967">
        <f t="shared" si="632"/>
        <v>4339</v>
      </c>
      <c r="F79" s="968" t="e">
        <f>E79/C79</f>
        <v>#DIV/0!</v>
      </c>
      <c r="G79" s="921"/>
      <c r="H79" s="966">
        <f>SUM(H70,H78)</f>
        <v>4339</v>
      </c>
      <c r="I79" s="966">
        <f>SUM(I70,I78)</f>
        <v>4456</v>
      </c>
      <c r="J79" s="967">
        <f t="shared" si="633"/>
        <v>117</v>
      </c>
      <c r="K79" s="984">
        <f>J79/H79</f>
        <v>2.6964738418990549E-2</v>
      </c>
      <c r="L79" s="922"/>
      <c r="M79" s="966">
        <f>SUM(M70,M78)</f>
        <v>4339</v>
      </c>
      <c r="N79" s="966">
        <f>SUM(N70,N78)</f>
        <v>4456</v>
      </c>
      <c r="O79" s="967">
        <f t="shared" si="634"/>
        <v>117</v>
      </c>
      <c r="P79" s="931">
        <f>O79/M79</f>
        <v>2.6964738418990549E-2</v>
      </c>
      <c r="Q79" s="400">
        <v>17</v>
      </c>
      <c r="R79" s="866"/>
      <c r="U79" s="1309">
        <v>17</v>
      </c>
      <c r="V79" s="697" t="s">
        <v>290</v>
      </c>
      <c r="W79" s="966">
        <f>SUM(W70,W78)</f>
        <v>0</v>
      </c>
      <c r="X79" s="966">
        <f>SUM(X70,X78)</f>
        <v>4339</v>
      </c>
      <c r="Y79" s="967">
        <f t="shared" si="636"/>
        <v>4339</v>
      </c>
      <c r="Z79" s="968" t="e">
        <f>Y79/W79</f>
        <v>#DIV/0!</v>
      </c>
      <c r="AA79" s="921"/>
      <c r="AB79" s="966">
        <f>SUM(AB70,AB78)</f>
        <v>287</v>
      </c>
      <c r="AC79" s="966">
        <f>SUM(AC70,AC78)</f>
        <v>308</v>
      </c>
      <c r="AD79" s="967">
        <f t="shared" si="637"/>
        <v>21</v>
      </c>
      <c r="AE79" s="984">
        <f>AD79/AB79</f>
        <v>7.3170731707317069E-2</v>
      </c>
      <c r="AF79" s="922"/>
      <c r="AG79" s="966">
        <f>SUM(AG70,AG78)</f>
        <v>4339</v>
      </c>
      <c r="AH79" s="966">
        <f>SUM(AH70,AH78)</f>
        <v>308</v>
      </c>
      <c r="AI79" s="967">
        <f t="shared" si="638"/>
        <v>-4031</v>
      </c>
      <c r="AJ79" s="931">
        <f>AI79/AG79</f>
        <v>-0.92901590228163167</v>
      </c>
      <c r="AK79" s="1309">
        <v>17</v>
      </c>
      <c r="AL79" s="866"/>
      <c r="AN79" s="876">
        <v>17</v>
      </c>
      <c r="AO79" s="697" t="s">
        <v>290</v>
      </c>
      <c r="AP79" s="966">
        <f>SUM(AP70,AP78)</f>
        <v>0</v>
      </c>
      <c r="AQ79" s="966">
        <f>SUM(AQ70,AQ78)</f>
        <v>4339</v>
      </c>
      <c r="AR79" s="967">
        <f t="shared" si="640"/>
        <v>4339</v>
      </c>
      <c r="AS79" s="968" t="e">
        <f>AR79/AP79</f>
        <v>#DIV/0!</v>
      </c>
      <c r="AT79" s="921"/>
      <c r="AU79" s="966">
        <f>SUM(AU70,AU78)</f>
        <v>41</v>
      </c>
      <c r="AV79" s="966">
        <f>SUM(AV70,AV78)</f>
        <v>44</v>
      </c>
      <c r="AW79" s="967">
        <f t="shared" si="641"/>
        <v>3</v>
      </c>
      <c r="AX79" s="984">
        <f>AW79/AU79</f>
        <v>7.3170731707317069E-2</v>
      </c>
      <c r="AY79" s="922"/>
      <c r="AZ79" s="966">
        <f>SUM(AZ70,AZ78)</f>
        <v>4339</v>
      </c>
      <c r="BA79" s="966">
        <f>SUM(BA70,BA78)</f>
        <v>44</v>
      </c>
      <c r="BB79" s="967">
        <f t="shared" si="642"/>
        <v>-4295</v>
      </c>
      <c r="BC79" s="931">
        <f>BB79/AZ79</f>
        <v>-0.98985941461166171</v>
      </c>
      <c r="BD79" s="876">
        <v>17</v>
      </c>
      <c r="BE79" s="866"/>
      <c r="BH79" s="1309">
        <v>17</v>
      </c>
      <c r="BI79" s="697" t="s">
        <v>290</v>
      </c>
      <c r="BJ79" s="966">
        <f>SUM(BJ70,BJ78)</f>
        <v>0</v>
      </c>
      <c r="BK79" s="966">
        <f>SUM(BK70,BK78)</f>
        <v>4339</v>
      </c>
      <c r="BL79" s="967">
        <f t="shared" si="644"/>
        <v>4339</v>
      </c>
      <c r="BM79" s="968" t="e">
        <f>BL79/BJ79</f>
        <v>#DIV/0!</v>
      </c>
      <c r="BN79" s="921"/>
      <c r="BO79" s="966">
        <f>SUM(BO70,BO78)</f>
        <v>118</v>
      </c>
      <c r="BP79" s="966">
        <f>SUM(BP70,BP78)</f>
        <v>147</v>
      </c>
      <c r="BQ79" s="967">
        <f t="shared" si="645"/>
        <v>29</v>
      </c>
      <c r="BR79" s="984">
        <f>BQ79/BO79</f>
        <v>0.24576271186440679</v>
      </c>
      <c r="BS79" s="922"/>
      <c r="BT79" s="966">
        <f>SUM(BT70,BT78)</f>
        <v>4339</v>
      </c>
      <c r="BU79" s="966">
        <f>SUM(BU70,BU78)</f>
        <v>147</v>
      </c>
      <c r="BV79" s="967">
        <f t="shared" si="646"/>
        <v>-4192</v>
      </c>
      <c r="BW79" s="931">
        <f>BV79/BT79</f>
        <v>-0.96612122608896056</v>
      </c>
      <c r="BX79" s="1309">
        <v>17</v>
      </c>
      <c r="BY79" s="866"/>
      <c r="CB79" s="876">
        <v>17</v>
      </c>
      <c r="CC79" s="697" t="s">
        <v>290</v>
      </c>
      <c r="CD79" s="966">
        <f>SUM(CD70,CD78)</f>
        <v>0</v>
      </c>
      <c r="CE79" s="966">
        <f>SUM(CE70,CE78)</f>
        <v>4339</v>
      </c>
      <c r="CF79" s="967">
        <f t="shared" si="648"/>
        <v>4339</v>
      </c>
      <c r="CG79" s="968" t="e">
        <f>CF79/CD79</f>
        <v>#DIV/0!</v>
      </c>
      <c r="CH79" s="921"/>
      <c r="CI79" s="966">
        <f>SUM(CI70,CI78)</f>
        <v>131</v>
      </c>
      <c r="CJ79" s="966">
        <f>SUM(CJ70,CJ78)</f>
        <v>115</v>
      </c>
      <c r="CK79" s="967">
        <f t="shared" si="649"/>
        <v>-16</v>
      </c>
      <c r="CL79" s="964">
        <f>CK79/CI79</f>
        <v>-0.12213740458015267</v>
      </c>
      <c r="CM79" s="922"/>
      <c r="CN79" s="966">
        <f>SUM(CN70,CN78)</f>
        <v>4339</v>
      </c>
      <c r="CO79" s="966">
        <f>SUM(CO70,CO78)</f>
        <v>115</v>
      </c>
      <c r="CP79" s="967">
        <f t="shared" si="650"/>
        <v>-4224</v>
      </c>
      <c r="CQ79" s="931">
        <f>CP79/CN79</f>
        <v>-0.97349619728047943</v>
      </c>
      <c r="CR79" s="876">
        <v>17</v>
      </c>
      <c r="CS79" s="866"/>
      <c r="CU79" s="1309">
        <v>17</v>
      </c>
      <c r="CV79" s="697" t="s">
        <v>290</v>
      </c>
      <c r="CW79" s="966">
        <f>SUM(CW70,CW78)</f>
        <v>0</v>
      </c>
      <c r="CX79" s="966">
        <f>SUM(CX70,CX78)</f>
        <v>4339</v>
      </c>
      <c r="CY79" s="967">
        <f t="shared" si="652"/>
        <v>4339</v>
      </c>
      <c r="CZ79" s="968" t="e">
        <f>CY79/CW79</f>
        <v>#DIV/0!</v>
      </c>
      <c r="DA79" s="921"/>
      <c r="DB79" s="966">
        <f>SUM(DB70,DB78)</f>
        <v>19</v>
      </c>
      <c r="DC79" s="966">
        <f>SUM(DC70,DC78)</f>
        <v>33</v>
      </c>
      <c r="DD79" s="967">
        <f t="shared" si="653"/>
        <v>14</v>
      </c>
      <c r="DE79" s="984">
        <f>DD79/DB79</f>
        <v>0.73684210526315785</v>
      </c>
      <c r="DF79" s="922"/>
      <c r="DG79" s="966">
        <f>SUM(DG70,DG78)</f>
        <v>4339</v>
      </c>
      <c r="DH79" s="966">
        <f>SUM(DH70,DH78)</f>
        <v>33</v>
      </c>
      <c r="DI79" s="967">
        <f t="shared" si="654"/>
        <v>-4306</v>
      </c>
      <c r="DJ79" s="931">
        <f>DI79/DG79</f>
        <v>-0.99239456095874623</v>
      </c>
      <c r="DK79" s="1309">
        <v>17</v>
      </c>
      <c r="DL79" s="866"/>
      <c r="DN79" s="876">
        <v>17</v>
      </c>
      <c r="DO79" s="697" t="s">
        <v>290</v>
      </c>
      <c r="DP79" s="966">
        <f>SUM(DP70,DP78)</f>
        <v>0</v>
      </c>
      <c r="DQ79" s="966">
        <f>SUM(DQ70,DQ78)</f>
        <v>4339</v>
      </c>
      <c r="DR79" s="967">
        <f t="shared" si="656"/>
        <v>4339</v>
      </c>
      <c r="DS79" s="968" t="e">
        <f>DR79/DP79</f>
        <v>#DIV/0!</v>
      </c>
      <c r="DT79" s="921"/>
      <c r="DU79" s="966">
        <f>SUM(DU70,DU78)</f>
        <v>13</v>
      </c>
      <c r="DV79" s="966">
        <f>SUM(DV70,DV78)</f>
        <v>16</v>
      </c>
      <c r="DW79" s="967">
        <f t="shared" si="657"/>
        <v>3</v>
      </c>
      <c r="DX79" s="984">
        <f>DW79/DU79</f>
        <v>0.23076923076923078</v>
      </c>
      <c r="DY79" s="922"/>
      <c r="DZ79" s="966">
        <f>SUM(DZ70,DZ78)</f>
        <v>4339</v>
      </c>
      <c r="EA79" s="966">
        <f>SUM(EA70,EA78)</f>
        <v>16</v>
      </c>
      <c r="EB79" s="967">
        <f t="shared" si="658"/>
        <v>-4323</v>
      </c>
      <c r="EC79" s="931">
        <f>EB79/DZ79</f>
        <v>-0.99631251440424062</v>
      </c>
      <c r="ED79" s="876">
        <v>17</v>
      </c>
      <c r="EE79" s="866"/>
      <c r="EG79" s="1309">
        <v>17</v>
      </c>
      <c r="EH79" s="697" t="s">
        <v>290</v>
      </c>
      <c r="EI79" s="966">
        <f>SUM(EI70,EI78)</f>
        <v>0</v>
      </c>
      <c r="EJ79" s="966">
        <f>SUM(EJ70,EJ78)</f>
        <v>4339</v>
      </c>
      <c r="EK79" s="967">
        <f t="shared" si="660"/>
        <v>4339</v>
      </c>
      <c r="EL79" s="968" t="e">
        <f>EK79/EI79</f>
        <v>#DIV/0!</v>
      </c>
      <c r="EM79" s="921"/>
      <c r="EN79" s="966">
        <f>SUM(EN70,EN78)</f>
        <v>66</v>
      </c>
      <c r="EO79" s="966">
        <f>SUM(EO70,EO78)</f>
        <v>98</v>
      </c>
      <c r="EP79" s="967">
        <f t="shared" si="661"/>
        <v>32</v>
      </c>
      <c r="EQ79" s="984">
        <f>EP79/EN79</f>
        <v>0.48484848484848486</v>
      </c>
      <c r="ER79" s="922"/>
      <c r="ES79" s="966">
        <f>SUM(ES70,ES78)</f>
        <v>4339</v>
      </c>
      <c r="ET79" s="966">
        <f>SUM(ET70,ET78)</f>
        <v>98</v>
      </c>
      <c r="EU79" s="967">
        <f t="shared" si="662"/>
        <v>-4241</v>
      </c>
      <c r="EV79" s="931">
        <f>EU79/ES79</f>
        <v>-0.97741415072597371</v>
      </c>
      <c r="EW79" s="1309">
        <v>17</v>
      </c>
      <c r="EX79" s="866"/>
      <c r="EZ79" s="876">
        <v>17</v>
      </c>
      <c r="FA79" s="697" t="s">
        <v>290</v>
      </c>
      <c r="FB79" s="966">
        <f>SUM(FB70,FB78)</f>
        <v>0</v>
      </c>
      <c r="FC79" s="966">
        <f>SUM(FC70,FC78)</f>
        <v>4339</v>
      </c>
      <c r="FD79" s="967">
        <f t="shared" si="664"/>
        <v>4339</v>
      </c>
      <c r="FE79" s="968" t="e">
        <f>FD79/FB79</f>
        <v>#DIV/0!</v>
      </c>
      <c r="FF79" s="921"/>
      <c r="FG79" s="966">
        <f>SUM(FG70,FG78)</f>
        <v>67</v>
      </c>
      <c r="FH79" s="966">
        <f>SUM(FH70,FH78)</f>
        <v>47</v>
      </c>
      <c r="FI79" s="967">
        <f t="shared" si="665"/>
        <v>-20</v>
      </c>
      <c r="FJ79" s="964">
        <f>FI79/FG79</f>
        <v>-0.29850746268656714</v>
      </c>
      <c r="FK79" s="922"/>
      <c r="FL79" s="966">
        <f>SUM(FL70,FL78)</f>
        <v>4339</v>
      </c>
      <c r="FM79" s="966">
        <f>SUM(FM70,FM78)</f>
        <v>47</v>
      </c>
      <c r="FN79" s="967">
        <f t="shared" si="666"/>
        <v>-4292</v>
      </c>
      <c r="FO79" s="931">
        <f>FN79/FL79</f>
        <v>-0.98916801106245678</v>
      </c>
      <c r="FP79" s="876">
        <v>17</v>
      </c>
      <c r="FQ79" s="866"/>
      <c r="FS79" s="1309">
        <v>17</v>
      </c>
      <c r="FT79" s="697" t="s">
        <v>290</v>
      </c>
      <c r="FU79" s="966">
        <f>SUM(FU70,FU78)</f>
        <v>0</v>
      </c>
      <c r="FV79" s="966">
        <f>SUM(FV70,FV78)</f>
        <v>4339</v>
      </c>
      <c r="FW79" s="967">
        <f t="shared" si="668"/>
        <v>4339</v>
      </c>
      <c r="FX79" s="968" t="e">
        <f>FW79/FU79</f>
        <v>#DIV/0!</v>
      </c>
      <c r="FY79" s="921"/>
      <c r="FZ79" s="966">
        <f>SUM(FZ70,FZ78)</f>
        <v>109</v>
      </c>
      <c r="GA79" s="966">
        <f>SUM(GA70,GA78)</f>
        <v>102</v>
      </c>
      <c r="GB79" s="967">
        <f t="shared" si="669"/>
        <v>-7</v>
      </c>
      <c r="GC79" s="964">
        <f>GB79/FZ79</f>
        <v>-6.4220183486238536E-2</v>
      </c>
      <c r="GD79" s="922"/>
      <c r="GE79" s="966">
        <f>SUM(GE70,GE78)</f>
        <v>4339</v>
      </c>
      <c r="GF79" s="966">
        <f>SUM(GF70,GF78)</f>
        <v>102</v>
      </c>
      <c r="GG79" s="967">
        <f t="shared" si="670"/>
        <v>-4237</v>
      </c>
      <c r="GH79" s="931">
        <f>GG79/GE79</f>
        <v>-0.97649227932703386</v>
      </c>
      <c r="GI79" s="1309">
        <v>17</v>
      </c>
      <c r="GJ79" s="866"/>
      <c r="GL79" s="876">
        <v>17</v>
      </c>
      <c r="GM79" s="697" t="s">
        <v>290</v>
      </c>
      <c r="GN79" s="966">
        <f>SUM(GN70,GN78)</f>
        <v>0</v>
      </c>
      <c r="GO79" s="966">
        <f>SUM(GO70,GO78)</f>
        <v>4339</v>
      </c>
      <c r="GP79" s="967">
        <f t="shared" si="672"/>
        <v>4339</v>
      </c>
      <c r="GQ79" s="968" t="e">
        <f>GP79/GN79</f>
        <v>#DIV/0!</v>
      </c>
      <c r="GR79" s="921"/>
      <c r="GS79" s="966">
        <f>SUM(GS70,GS78)</f>
        <v>20</v>
      </c>
      <c r="GT79" s="966">
        <f>SUM(GT70,GT78)</f>
        <v>24</v>
      </c>
      <c r="GU79" s="967">
        <f t="shared" si="673"/>
        <v>4</v>
      </c>
      <c r="GV79" s="964">
        <f>GU79/GS79</f>
        <v>0.2</v>
      </c>
      <c r="GW79" s="922"/>
      <c r="GX79" s="966">
        <f>SUM(GX70,GX78)</f>
        <v>4339</v>
      </c>
      <c r="GY79" s="966">
        <f>SUM(GY70,GY78)</f>
        <v>24</v>
      </c>
      <c r="GZ79" s="967">
        <f t="shared" si="674"/>
        <v>-4315</v>
      </c>
      <c r="HA79" s="931">
        <f>GZ79/GX79</f>
        <v>-0.99446877160636094</v>
      </c>
      <c r="HB79" s="876">
        <v>17</v>
      </c>
      <c r="HC79" s="866"/>
      <c r="HE79" s="1309">
        <v>17</v>
      </c>
      <c r="HF79" s="697" t="s">
        <v>290</v>
      </c>
      <c r="HG79" s="966">
        <f>SUM(HG70,HG78)</f>
        <v>0</v>
      </c>
      <c r="HH79" s="966">
        <f>SUM(HH70,HH78)</f>
        <v>4339</v>
      </c>
      <c r="HI79" s="967">
        <f t="shared" si="676"/>
        <v>4339</v>
      </c>
      <c r="HJ79" s="968" t="e">
        <f>HI79/HG79</f>
        <v>#DIV/0!</v>
      </c>
      <c r="HK79" s="921"/>
      <c r="HL79" s="966">
        <f>SUM(HL70,HL78)</f>
        <v>79</v>
      </c>
      <c r="HM79" s="966">
        <f>SUM(HM70,HM78)</f>
        <v>113</v>
      </c>
      <c r="HN79" s="967">
        <f t="shared" si="677"/>
        <v>34</v>
      </c>
      <c r="HO79" s="984">
        <f>HN79/HL79</f>
        <v>0.43037974683544306</v>
      </c>
      <c r="HP79" s="922"/>
      <c r="HQ79" s="966">
        <f>SUM(HQ70,HQ78)</f>
        <v>4339</v>
      </c>
      <c r="HR79" s="966">
        <f>SUM(HR70,HR78)</f>
        <v>113</v>
      </c>
      <c r="HS79" s="967">
        <f t="shared" si="678"/>
        <v>-4226</v>
      </c>
      <c r="HT79" s="931">
        <f>HS79/HQ79</f>
        <v>-0.97395713297994935</v>
      </c>
      <c r="HU79" s="1309">
        <v>17</v>
      </c>
      <c r="HV79" s="866"/>
      <c r="HX79" s="876">
        <v>17</v>
      </c>
      <c r="HY79" s="697" t="s">
        <v>290</v>
      </c>
      <c r="HZ79" s="966">
        <f>SUM(HZ70,HZ78)</f>
        <v>0</v>
      </c>
      <c r="IA79" s="966">
        <f>SUM(IA70,IA78)</f>
        <v>4339</v>
      </c>
      <c r="IB79" s="967">
        <f t="shared" si="680"/>
        <v>4339</v>
      </c>
      <c r="IC79" s="968" t="e">
        <f>IB79/HZ79</f>
        <v>#DIV/0!</v>
      </c>
      <c r="ID79" s="921"/>
      <c r="IE79" s="966">
        <f>SUM(IE70,IE78)</f>
        <v>63</v>
      </c>
      <c r="IF79" s="966">
        <f>SUM(IF70,IF78)</f>
        <v>58</v>
      </c>
      <c r="IG79" s="967">
        <f t="shared" si="681"/>
        <v>-5</v>
      </c>
      <c r="IH79" s="984">
        <f>IG79/IE79</f>
        <v>-7.9365079365079361E-2</v>
      </c>
      <c r="II79" s="922"/>
      <c r="IJ79" s="966">
        <f>SUM(IJ70,IJ78)</f>
        <v>4339</v>
      </c>
      <c r="IK79" s="966">
        <f>SUM(IK70,IK78)</f>
        <v>58</v>
      </c>
      <c r="IL79" s="967">
        <f t="shared" si="682"/>
        <v>-4281</v>
      </c>
      <c r="IM79" s="931">
        <f>IL79/IJ79</f>
        <v>-0.98663286471537226</v>
      </c>
      <c r="IN79" s="876">
        <v>17</v>
      </c>
      <c r="IO79" s="866"/>
      <c r="IQ79" s="1314">
        <v>17</v>
      </c>
      <c r="IR79" s="697" t="s">
        <v>290</v>
      </c>
      <c r="IS79" s="966">
        <f>SUM(IS70,IS78)</f>
        <v>0</v>
      </c>
      <c r="IT79" s="966">
        <f>SUM(IT70,IT78)</f>
        <v>4339</v>
      </c>
      <c r="IU79" s="967">
        <f t="shared" si="684"/>
        <v>4339</v>
      </c>
      <c r="IV79" s="968" t="e">
        <f>IU79/IS79</f>
        <v>#DIV/0!</v>
      </c>
      <c r="IW79" s="921"/>
      <c r="IX79" s="966">
        <f>SUM(IX70,IX78)</f>
        <v>1013</v>
      </c>
      <c r="IY79" s="966">
        <f>SUM(IY70,IY78)</f>
        <v>1105</v>
      </c>
      <c r="IZ79" s="967">
        <f t="shared" si="685"/>
        <v>92</v>
      </c>
      <c r="JA79" s="984">
        <f>IZ79/IX79</f>
        <v>9.0819348469891412E-2</v>
      </c>
      <c r="JB79" s="922"/>
      <c r="JC79" s="966">
        <f>SUM(JC70,JC78)</f>
        <v>4339</v>
      </c>
      <c r="JD79" s="966">
        <f>SUM(JD70,JD78)</f>
        <v>1105</v>
      </c>
      <c r="JE79" s="967">
        <f t="shared" si="686"/>
        <v>-3234</v>
      </c>
      <c r="JF79" s="931">
        <f>JE79/JC79</f>
        <v>-0.745333026042867</v>
      </c>
      <c r="JG79" s="1314">
        <v>17</v>
      </c>
      <c r="JH79" s="866"/>
    </row>
    <row r="80" spans="1:268" hidden="1">
      <c r="A80" s="400"/>
      <c r="B80" s="279"/>
      <c r="C80" s="867"/>
      <c r="D80" s="279"/>
      <c r="E80" s="279"/>
      <c r="F80" s="948"/>
      <c r="G80" s="969"/>
      <c r="H80" s="279"/>
      <c r="I80" s="279"/>
      <c r="J80" s="279"/>
      <c r="K80" s="948"/>
      <c r="L80" s="922"/>
      <c r="M80" s="279"/>
      <c r="N80" s="279"/>
      <c r="O80" s="279"/>
      <c r="P80" s="945"/>
      <c r="Q80" s="400"/>
      <c r="R80" s="866"/>
      <c r="U80" s="1309"/>
      <c r="V80" s="279"/>
      <c r="W80" s="867"/>
      <c r="X80" s="279"/>
      <c r="Y80" s="279"/>
      <c r="Z80" s="948"/>
      <c r="AA80" s="969"/>
      <c r="AB80" s="279"/>
      <c r="AC80" s="279"/>
      <c r="AD80" s="279"/>
      <c r="AE80" s="948"/>
      <c r="AF80" s="922"/>
      <c r="AG80" s="279"/>
      <c r="AH80" s="279"/>
      <c r="AI80" s="279"/>
      <c r="AJ80" s="945"/>
      <c r="AK80" s="1309"/>
      <c r="AL80" s="866"/>
      <c r="AN80" s="876"/>
      <c r="AO80" s="279"/>
      <c r="AP80" s="867"/>
      <c r="AQ80" s="279"/>
      <c r="AR80" s="279"/>
      <c r="AS80" s="948"/>
      <c r="AT80" s="969"/>
      <c r="AU80" s="279"/>
      <c r="AV80" s="279"/>
      <c r="AW80" s="279"/>
      <c r="AX80" s="948"/>
      <c r="AY80" s="922"/>
      <c r="AZ80" s="279"/>
      <c r="BA80" s="279"/>
      <c r="BB80" s="279"/>
      <c r="BC80" s="945"/>
      <c r="BD80" s="876"/>
      <c r="BE80" s="866"/>
      <c r="BH80" s="400"/>
      <c r="BI80" s="279"/>
      <c r="BJ80" s="867"/>
      <c r="BK80" s="279"/>
      <c r="BL80" s="279"/>
      <c r="BM80" s="948"/>
      <c r="BN80" s="969"/>
      <c r="BO80" s="279"/>
      <c r="BP80" s="279"/>
      <c r="BQ80" s="279"/>
      <c r="BR80" s="948"/>
      <c r="BS80" s="922"/>
      <c r="BT80" s="279"/>
      <c r="BU80" s="279"/>
      <c r="BV80" s="279"/>
      <c r="BW80" s="945"/>
      <c r="BX80" s="400"/>
      <c r="BY80" s="866"/>
      <c r="CB80" s="876"/>
      <c r="CC80" s="279"/>
      <c r="CD80" s="867"/>
      <c r="CE80" s="279"/>
      <c r="CF80" s="279"/>
      <c r="CG80" s="948"/>
      <c r="CH80" s="969"/>
      <c r="CI80" s="279"/>
      <c r="CJ80" s="279"/>
      <c r="CK80" s="279"/>
      <c r="CL80" s="948"/>
      <c r="CM80" s="922"/>
      <c r="CN80" s="279"/>
      <c r="CO80" s="279"/>
      <c r="CP80" s="279"/>
      <c r="CQ80" s="945"/>
      <c r="CR80" s="876"/>
      <c r="CS80" s="866"/>
      <c r="CU80" s="400"/>
      <c r="CV80" s="279"/>
      <c r="CW80" s="867"/>
      <c r="CX80" s="279"/>
      <c r="CY80" s="279"/>
      <c r="CZ80" s="948"/>
      <c r="DA80" s="969"/>
      <c r="DB80" s="279"/>
      <c r="DC80" s="279"/>
      <c r="DD80" s="279"/>
      <c r="DE80" s="948"/>
      <c r="DF80" s="922"/>
      <c r="DG80" s="279"/>
      <c r="DH80" s="279"/>
      <c r="DI80" s="279"/>
      <c r="DJ80" s="945"/>
      <c r="DK80" s="400"/>
      <c r="DL80" s="866"/>
      <c r="DN80" s="876"/>
      <c r="DO80" s="279"/>
      <c r="DP80" s="867"/>
      <c r="DQ80" s="279"/>
      <c r="DR80" s="279"/>
      <c r="DS80" s="948"/>
      <c r="DT80" s="969"/>
      <c r="DU80" s="279"/>
      <c r="DV80" s="279"/>
      <c r="DW80" s="279"/>
      <c r="DX80" s="948"/>
      <c r="DY80" s="922"/>
      <c r="DZ80" s="279"/>
      <c r="EA80" s="279"/>
      <c r="EB80" s="279"/>
      <c r="EC80" s="945"/>
      <c r="ED80" s="876"/>
      <c r="EE80" s="866"/>
      <c r="EG80" s="400"/>
      <c r="EH80" s="279"/>
      <c r="EI80" s="867"/>
      <c r="EJ80" s="279"/>
      <c r="EK80" s="279"/>
      <c r="EL80" s="948"/>
      <c r="EM80" s="969"/>
      <c r="EN80" s="279"/>
      <c r="EO80" s="279"/>
      <c r="EP80" s="279"/>
      <c r="EQ80" s="948"/>
      <c r="ER80" s="922"/>
      <c r="ES80" s="279"/>
      <c r="ET80" s="279"/>
      <c r="EU80" s="279"/>
      <c r="EV80" s="945"/>
      <c r="EW80" s="400"/>
      <c r="EX80" s="866"/>
      <c r="EZ80" s="876"/>
      <c r="FA80" s="279"/>
      <c r="FB80" s="867"/>
      <c r="FC80" s="279"/>
      <c r="FD80" s="279"/>
      <c r="FE80" s="948"/>
      <c r="FF80" s="969"/>
      <c r="FG80" s="279"/>
      <c r="FH80" s="279"/>
      <c r="FI80" s="279"/>
      <c r="FJ80" s="948"/>
      <c r="FK80" s="922"/>
      <c r="FL80" s="279"/>
      <c r="FM80" s="279"/>
      <c r="FN80" s="279"/>
      <c r="FO80" s="945"/>
      <c r="FP80" s="876"/>
      <c r="FQ80" s="866"/>
      <c r="FS80" s="400"/>
      <c r="FT80" s="279"/>
      <c r="FU80" s="867"/>
      <c r="FV80" s="279"/>
      <c r="FW80" s="279"/>
      <c r="FX80" s="948"/>
      <c r="FY80" s="969"/>
      <c r="FZ80" s="279"/>
      <c r="GA80" s="279"/>
      <c r="GB80" s="279"/>
      <c r="GC80" s="948"/>
      <c r="GD80" s="922"/>
      <c r="GE80" s="279"/>
      <c r="GF80" s="279"/>
      <c r="GG80" s="279"/>
      <c r="GH80" s="945"/>
      <c r="GI80" s="400"/>
      <c r="GJ80" s="866"/>
      <c r="GL80" s="876"/>
      <c r="GM80" s="279"/>
      <c r="GN80" s="867"/>
      <c r="GO80" s="279"/>
      <c r="GP80" s="279"/>
      <c r="GQ80" s="948"/>
      <c r="GR80" s="969"/>
      <c r="GS80" s="279"/>
      <c r="GT80" s="279"/>
      <c r="GU80" s="279"/>
      <c r="GV80" s="948"/>
      <c r="GW80" s="922"/>
      <c r="GX80" s="279"/>
      <c r="GY80" s="279"/>
      <c r="GZ80" s="279"/>
      <c r="HA80" s="945"/>
      <c r="HB80" s="876"/>
      <c r="HC80" s="866"/>
      <c r="HE80" s="400"/>
      <c r="HF80" s="279"/>
      <c r="HG80" s="867"/>
      <c r="HH80" s="279"/>
      <c r="HI80" s="279"/>
      <c r="HJ80" s="948"/>
      <c r="HK80" s="969"/>
      <c r="HL80" s="279"/>
      <c r="HM80" s="279"/>
      <c r="HN80" s="279"/>
      <c r="HO80" s="948"/>
      <c r="HP80" s="922"/>
      <c r="HQ80" s="279"/>
      <c r="HR80" s="279"/>
      <c r="HS80" s="279"/>
      <c r="HT80" s="945"/>
      <c r="HU80" s="400"/>
      <c r="HV80" s="866"/>
      <c r="HX80" s="876"/>
      <c r="HY80" s="279"/>
      <c r="HZ80" s="867"/>
      <c r="IA80" s="279"/>
      <c r="IB80" s="279"/>
      <c r="IC80" s="948"/>
      <c r="ID80" s="969"/>
      <c r="IE80" s="279"/>
      <c r="IF80" s="279"/>
      <c r="IG80" s="279"/>
      <c r="IH80" s="948"/>
      <c r="II80" s="922"/>
      <c r="IJ80" s="279"/>
      <c r="IK80" s="279"/>
      <c r="IL80" s="279"/>
      <c r="IM80" s="945"/>
      <c r="IN80" s="876"/>
      <c r="IO80" s="866"/>
      <c r="IQ80" s="1314"/>
      <c r="IR80" s="279"/>
      <c r="IS80" s="867"/>
      <c r="IT80" s="279"/>
      <c r="IU80" s="279"/>
      <c r="IV80" s="948"/>
      <c r="IW80" s="969"/>
      <c r="IX80" s="279"/>
      <c r="IY80" s="279"/>
      <c r="IZ80" s="279"/>
      <c r="JA80" s="948"/>
      <c r="JB80" s="922"/>
      <c r="JC80" s="279"/>
      <c r="JD80" s="279"/>
      <c r="JE80" s="279"/>
      <c r="JF80" s="945"/>
      <c r="JG80" s="1314"/>
      <c r="JH80" s="866"/>
    </row>
    <row r="81" spans="1:268" hidden="1">
      <c r="A81" s="400"/>
      <c r="B81" s="279"/>
      <c r="C81" s="867"/>
      <c r="D81" s="279"/>
      <c r="E81" s="279"/>
      <c r="F81" s="948"/>
      <c r="G81" s="969"/>
      <c r="H81" s="279"/>
      <c r="I81" s="279"/>
      <c r="J81" s="279"/>
      <c r="K81" s="948"/>
      <c r="L81" s="922"/>
      <c r="M81" s="279"/>
      <c r="N81" s="279"/>
      <c r="O81" s="279"/>
      <c r="P81" s="945"/>
      <c r="Q81" s="400"/>
      <c r="R81" s="866"/>
      <c r="U81" s="1309"/>
      <c r="V81" s="279"/>
      <c r="W81" s="867"/>
      <c r="X81" s="279"/>
      <c r="Y81" s="279"/>
      <c r="Z81" s="948"/>
      <c r="AA81" s="969"/>
      <c r="AB81" s="279"/>
      <c r="AC81" s="279"/>
      <c r="AD81" s="279"/>
      <c r="AE81" s="948"/>
      <c r="AF81" s="922"/>
      <c r="AG81" s="279"/>
      <c r="AH81" s="279"/>
      <c r="AI81" s="279"/>
      <c r="AJ81" s="945"/>
      <c r="AK81" s="1309"/>
      <c r="AL81" s="866"/>
      <c r="AN81" s="876"/>
      <c r="AO81" s="279"/>
      <c r="AP81" s="867"/>
      <c r="AQ81" s="279"/>
      <c r="AR81" s="279"/>
      <c r="AS81" s="948"/>
      <c r="AT81" s="969"/>
      <c r="AU81" s="279"/>
      <c r="AV81" s="279"/>
      <c r="AW81" s="279"/>
      <c r="AX81" s="948"/>
      <c r="AY81" s="922"/>
      <c r="AZ81" s="279"/>
      <c r="BA81" s="279"/>
      <c r="BB81" s="279"/>
      <c r="BC81" s="945"/>
      <c r="BD81" s="876"/>
      <c r="BE81" s="866"/>
      <c r="BH81" s="400"/>
      <c r="BI81" s="279"/>
      <c r="BJ81" s="867"/>
      <c r="BK81" s="279"/>
      <c r="BL81" s="279"/>
      <c r="BM81" s="948"/>
      <c r="BN81" s="969"/>
      <c r="BO81" s="279"/>
      <c r="BP81" s="279"/>
      <c r="BQ81" s="279"/>
      <c r="BR81" s="948"/>
      <c r="BS81" s="922"/>
      <c r="BT81" s="279"/>
      <c r="BU81" s="279"/>
      <c r="BV81" s="279"/>
      <c r="BW81" s="945"/>
      <c r="BX81" s="400"/>
      <c r="BY81" s="866"/>
      <c r="CB81" s="876"/>
      <c r="CC81" s="279"/>
      <c r="CD81" s="867"/>
      <c r="CE81" s="279"/>
      <c r="CF81" s="279"/>
      <c r="CG81" s="948"/>
      <c r="CH81" s="969"/>
      <c r="CI81" s="279"/>
      <c r="CJ81" s="279"/>
      <c r="CK81" s="279"/>
      <c r="CL81" s="948"/>
      <c r="CM81" s="922"/>
      <c r="CN81" s="279"/>
      <c r="CO81" s="279"/>
      <c r="CP81" s="279"/>
      <c r="CQ81" s="945"/>
      <c r="CR81" s="876"/>
      <c r="CS81" s="866"/>
      <c r="CU81" s="400"/>
      <c r="CV81" s="279"/>
      <c r="CW81" s="867"/>
      <c r="CX81" s="279"/>
      <c r="CY81" s="279"/>
      <c r="CZ81" s="948"/>
      <c r="DA81" s="969"/>
      <c r="DB81" s="279"/>
      <c r="DC81" s="279"/>
      <c r="DD81" s="279"/>
      <c r="DE81" s="948"/>
      <c r="DF81" s="922"/>
      <c r="DG81" s="279"/>
      <c r="DH81" s="279"/>
      <c r="DI81" s="279"/>
      <c r="DJ81" s="945"/>
      <c r="DK81" s="400"/>
      <c r="DL81" s="866"/>
      <c r="DN81" s="876"/>
      <c r="DO81" s="279"/>
      <c r="DP81" s="867"/>
      <c r="DQ81" s="279"/>
      <c r="DR81" s="279"/>
      <c r="DS81" s="948"/>
      <c r="DT81" s="969"/>
      <c r="DU81" s="279"/>
      <c r="DV81" s="279"/>
      <c r="DW81" s="279"/>
      <c r="DX81" s="948"/>
      <c r="DY81" s="922"/>
      <c r="DZ81" s="279"/>
      <c r="EA81" s="279"/>
      <c r="EB81" s="279"/>
      <c r="EC81" s="945"/>
      <c r="ED81" s="876"/>
      <c r="EE81" s="866"/>
      <c r="EG81" s="400"/>
      <c r="EH81" s="279"/>
      <c r="EI81" s="867"/>
      <c r="EJ81" s="279"/>
      <c r="EK81" s="279"/>
      <c r="EL81" s="948"/>
      <c r="EM81" s="969"/>
      <c r="EN81" s="279"/>
      <c r="EO81" s="279"/>
      <c r="EP81" s="279"/>
      <c r="EQ81" s="948"/>
      <c r="ER81" s="922"/>
      <c r="ES81" s="279"/>
      <c r="ET81" s="279"/>
      <c r="EU81" s="279"/>
      <c r="EV81" s="945"/>
      <c r="EW81" s="400"/>
      <c r="EX81" s="866"/>
      <c r="EZ81" s="876"/>
      <c r="FA81" s="279"/>
      <c r="FB81" s="867"/>
      <c r="FC81" s="279"/>
      <c r="FD81" s="279"/>
      <c r="FE81" s="948"/>
      <c r="FF81" s="969"/>
      <c r="FG81" s="279"/>
      <c r="FH81" s="279"/>
      <c r="FI81" s="279"/>
      <c r="FJ81" s="948"/>
      <c r="FK81" s="922"/>
      <c r="FL81" s="279"/>
      <c r="FM81" s="279"/>
      <c r="FN81" s="279"/>
      <c r="FO81" s="945"/>
      <c r="FP81" s="876"/>
      <c r="FQ81" s="866"/>
      <c r="FS81" s="400"/>
      <c r="FT81" s="279"/>
      <c r="FU81" s="867"/>
      <c r="FV81" s="279"/>
      <c r="FW81" s="279"/>
      <c r="FX81" s="948"/>
      <c r="FY81" s="969"/>
      <c r="FZ81" s="279"/>
      <c r="GA81" s="279"/>
      <c r="GB81" s="279"/>
      <c r="GC81" s="948"/>
      <c r="GD81" s="922"/>
      <c r="GE81" s="279"/>
      <c r="GF81" s="279"/>
      <c r="GG81" s="279"/>
      <c r="GH81" s="945"/>
      <c r="GI81" s="400"/>
      <c r="GJ81" s="866"/>
      <c r="GL81" s="876"/>
      <c r="GM81" s="279"/>
      <c r="GN81" s="867"/>
      <c r="GO81" s="279"/>
      <c r="GP81" s="279"/>
      <c r="GQ81" s="948"/>
      <c r="GR81" s="969"/>
      <c r="GS81" s="279"/>
      <c r="GT81" s="279"/>
      <c r="GU81" s="279"/>
      <c r="GV81" s="948"/>
      <c r="GW81" s="922"/>
      <c r="GX81" s="279"/>
      <c r="GY81" s="279"/>
      <c r="GZ81" s="279"/>
      <c r="HA81" s="945"/>
      <c r="HB81" s="876"/>
      <c r="HC81" s="866"/>
      <c r="HE81" s="400"/>
      <c r="HF81" s="279"/>
      <c r="HG81" s="867"/>
      <c r="HH81" s="279"/>
      <c r="HI81" s="279"/>
      <c r="HJ81" s="948"/>
      <c r="HK81" s="969"/>
      <c r="HL81" s="279"/>
      <c r="HM81" s="279"/>
      <c r="HN81" s="279"/>
      <c r="HO81" s="948"/>
      <c r="HP81" s="922"/>
      <c r="HQ81" s="279"/>
      <c r="HR81" s="279"/>
      <c r="HS81" s="279"/>
      <c r="HT81" s="945"/>
      <c r="HU81" s="400"/>
      <c r="HV81" s="866"/>
      <c r="HX81" s="876"/>
      <c r="HY81" s="279"/>
      <c r="HZ81" s="867"/>
      <c r="IA81" s="279"/>
      <c r="IB81" s="279"/>
      <c r="IC81" s="948"/>
      <c r="ID81" s="969"/>
      <c r="IE81" s="279"/>
      <c r="IF81" s="279"/>
      <c r="IG81" s="279"/>
      <c r="IH81" s="948"/>
      <c r="II81" s="922"/>
      <c r="IJ81" s="279"/>
      <c r="IK81" s="279"/>
      <c r="IL81" s="279"/>
      <c r="IM81" s="945"/>
      <c r="IN81" s="876"/>
      <c r="IO81" s="866"/>
      <c r="IQ81" s="1314"/>
      <c r="IR81" s="279"/>
      <c r="IS81" s="867"/>
      <c r="IT81" s="279"/>
      <c r="IU81" s="279"/>
      <c r="IV81" s="948"/>
      <c r="IW81" s="969"/>
      <c r="IX81" s="279"/>
      <c r="IY81" s="279"/>
      <c r="IZ81" s="279"/>
      <c r="JA81" s="948"/>
      <c r="JB81" s="922"/>
      <c r="JC81" s="279"/>
      <c r="JD81" s="279"/>
      <c r="JE81" s="279"/>
      <c r="JF81" s="945"/>
      <c r="JG81" s="1314"/>
      <c r="JH81" s="866"/>
    </row>
    <row r="82" spans="1:268" ht="5.0999999999999996" customHeight="1">
      <c r="A82" s="400"/>
      <c r="B82" s="951"/>
      <c r="C82" s="666"/>
      <c r="D82" s="953"/>
      <c r="E82" s="953"/>
      <c r="F82" s="954"/>
      <c r="G82" s="921"/>
      <c r="H82" s="953"/>
      <c r="I82" s="953"/>
      <c r="J82" s="953"/>
      <c r="K82" s="954"/>
      <c r="L82" s="922"/>
      <c r="M82" s="953"/>
      <c r="N82" s="953"/>
      <c r="O82" s="953"/>
      <c r="P82" s="945"/>
      <c r="Q82" s="400"/>
      <c r="R82" s="866"/>
      <c r="U82" s="1309"/>
      <c r="V82" s="951"/>
      <c r="W82" s="666"/>
      <c r="X82" s="953"/>
      <c r="Y82" s="953"/>
      <c r="Z82" s="954"/>
      <c r="AA82" s="921"/>
      <c r="AB82" s="953"/>
      <c r="AC82" s="953"/>
      <c r="AD82" s="953"/>
      <c r="AE82" s="954"/>
      <c r="AF82" s="922"/>
      <c r="AG82" s="953"/>
      <c r="AH82" s="953"/>
      <c r="AI82" s="953"/>
      <c r="AJ82" s="945"/>
      <c r="AK82" s="1309"/>
      <c r="AL82" s="866"/>
      <c r="AN82" s="876"/>
      <c r="AO82" s="951"/>
      <c r="AP82" s="666"/>
      <c r="AQ82" s="953"/>
      <c r="AR82" s="953"/>
      <c r="AS82" s="954"/>
      <c r="AT82" s="921"/>
      <c r="AU82" s="953"/>
      <c r="AV82" s="953"/>
      <c r="AW82" s="953"/>
      <c r="AX82" s="954"/>
      <c r="AY82" s="922"/>
      <c r="AZ82" s="953"/>
      <c r="BA82" s="953"/>
      <c r="BB82" s="953"/>
      <c r="BC82" s="945"/>
      <c r="BD82" s="876"/>
      <c r="BE82" s="866"/>
      <c r="BH82" s="1309"/>
      <c r="BI82" s="951"/>
      <c r="BJ82" s="666"/>
      <c r="BK82" s="953"/>
      <c r="BL82" s="953"/>
      <c r="BM82" s="954"/>
      <c r="BN82" s="921"/>
      <c r="BO82" s="953"/>
      <c r="BP82" s="953"/>
      <c r="BQ82" s="953"/>
      <c r="BR82" s="954"/>
      <c r="BS82" s="922"/>
      <c r="BT82" s="953"/>
      <c r="BU82" s="953"/>
      <c r="BV82" s="953"/>
      <c r="BW82" s="945"/>
      <c r="BX82" s="1309"/>
      <c r="BY82" s="866"/>
      <c r="CB82" s="876"/>
      <c r="CC82" s="951"/>
      <c r="CD82" s="666"/>
      <c r="CE82" s="953"/>
      <c r="CF82" s="953"/>
      <c r="CG82" s="954"/>
      <c r="CH82" s="921"/>
      <c r="CI82" s="953"/>
      <c r="CJ82" s="953"/>
      <c r="CK82" s="953"/>
      <c r="CL82" s="954"/>
      <c r="CM82" s="922"/>
      <c r="CN82" s="953"/>
      <c r="CO82" s="953"/>
      <c r="CP82" s="953"/>
      <c r="CQ82" s="945"/>
      <c r="CR82" s="876"/>
      <c r="CS82" s="866"/>
      <c r="CU82" s="1309"/>
      <c r="CV82" s="951"/>
      <c r="CW82" s="666"/>
      <c r="CX82" s="953"/>
      <c r="CY82" s="953"/>
      <c r="CZ82" s="954"/>
      <c r="DA82" s="921"/>
      <c r="DB82" s="953"/>
      <c r="DC82" s="953"/>
      <c r="DD82" s="953"/>
      <c r="DE82" s="954"/>
      <c r="DF82" s="922"/>
      <c r="DG82" s="953"/>
      <c r="DH82" s="953"/>
      <c r="DI82" s="953"/>
      <c r="DJ82" s="945"/>
      <c r="DK82" s="1309"/>
      <c r="DL82" s="866"/>
      <c r="DN82" s="876"/>
      <c r="DO82" s="951"/>
      <c r="DP82" s="666"/>
      <c r="DQ82" s="953"/>
      <c r="DR82" s="953"/>
      <c r="DS82" s="954"/>
      <c r="DT82" s="921"/>
      <c r="DU82" s="953"/>
      <c r="DV82" s="953"/>
      <c r="DW82" s="953"/>
      <c r="DX82" s="954"/>
      <c r="DY82" s="922"/>
      <c r="DZ82" s="953"/>
      <c r="EA82" s="953"/>
      <c r="EB82" s="953"/>
      <c r="EC82" s="945"/>
      <c r="ED82" s="876"/>
      <c r="EE82" s="866"/>
      <c r="EG82" s="1309"/>
      <c r="EH82" s="951"/>
      <c r="EI82" s="666"/>
      <c r="EJ82" s="953"/>
      <c r="EK82" s="953"/>
      <c r="EL82" s="954"/>
      <c r="EM82" s="921"/>
      <c r="EN82" s="953"/>
      <c r="EO82" s="953"/>
      <c r="EP82" s="953"/>
      <c r="EQ82" s="954"/>
      <c r="ER82" s="922"/>
      <c r="ES82" s="953"/>
      <c r="ET82" s="953"/>
      <c r="EU82" s="953"/>
      <c r="EV82" s="945"/>
      <c r="EW82" s="1309"/>
      <c r="EX82" s="866"/>
      <c r="EZ82" s="876"/>
      <c r="FA82" s="951"/>
      <c r="FB82" s="666"/>
      <c r="FC82" s="953"/>
      <c r="FD82" s="953"/>
      <c r="FE82" s="954"/>
      <c r="FF82" s="921"/>
      <c r="FG82" s="953"/>
      <c r="FH82" s="953"/>
      <c r="FI82" s="953"/>
      <c r="FJ82" s="954"/>
      <c r="FK82" s="922"/>
      <c r="FL82" s="953"/>
      <c r="FM82" s="953"/>
      <c r="FN82" s="953"/>
      <c r="FO82" s="945"/>
      <c r="FP82" s="876"/>
      <c r="FQ82" s="866"/>
      <c r="FS82" s="1309"/>
      <c r="FT82" s="951"/>
      <c r="FU82" s="666"/>
      <c r="FV82" s="953"/>
      <c r="FW82" s="953"/>
      <c r="FX82" s="954"/>
      <c r="FY82" s="921"/>
      <c r="FZ82" s="953"/>
      <c r="GA82" s="953"/>
      <c r="GB82" s="953"/>
      <c r="GC82" s="954"/>
      <c r="GD82" s="922"/>
      <c r="GE82" s="953"/>
      <c r="GF82" s="953"/>
      <c r="GG82" s="953"/>
      <c r="GH82" s="945"/>
      <c r="GI82" s="1309"/>
      <c r="GJ82" s="866"/>
      <c r="GL82" s="876"/>
      <c r="GM82" s="951"/>
      <c r="GN82" s="666"/>
      <c r="GO82" s="953"/>
      <c r="GP82" s="953"/>
      <c r="GQ82" s="954"/>
      <c r="GR82" s="921"/>
      <c r="GS82" s="953"/>
      <c r="GT82" s="953"/>
      <c r="GU82" s="953"/>
      <c r="GV82" s="954"/>
      <c r="GW82" s="922"/>
      <c r="GX82" s="953"/>
      <c r="GY82" s="953"/>
      <c r="GZ82" s="953"/>
      <c r="HA82" s="945"/>
      <c r="HB82" s="876"/>
      <c r="HC82" s="866"/>
      <c r="HE82" s="1309"/>
      <c r="HF82" s="951"/>
      <c r="HG82" s="666"/>
      <c r="HH82" s="953"/>
      <c r="HI82" s="953"/>
      <c r="HJ82" s="954"/>
      <c r="HK82" s="921"/>
      <c r="HL82" s="953"/>
      <c r="HM82" s="953"/>
      <c r="HN82" s="953"/>
      <c r="HO82" s="954"/>
      <c r="HP82" s="922"/>
      <c r="HQ82" s="953"/>
      <c r="HR82" s="953"/>
      <c r="HS82" s="953"/>
      <c r="HT82" s="945"/>
      <c r="HU82" s="1309"/>
      <c r="HV82" s="866"/>
      <c r="HX82" s="876"/>
      <c r="HY82" s="951"/>
      <c r="HZ82" s="666"/>
      <c r="IA82" s="953"/>
      <c r="IB82" s="953"/>
      <c r="IC82" s="954"/>
      <c r="ID82" s="921"/>
      <c r="IE82" s="953"/>
      <c r="IF82" s="953"/>
      <c r="IG82" s="953"/>
      <c r="IH82" s="954"/>
      <c r="II82" s="922"/>
      <c r="IJ82" s="953"/>
      <c r="IK82" s="953"/>
      <c r="IL82" s="953"/>
      <c r="IM82" s="945"/>
      <c r="IN82" s="876"/>
      <c r="IO82" s="866"/>
      <c r="IQ82" s="1314"/>
      <c r="IR82" s="951"/>
      <c r="IS82" s="666"/>
      <c r="IT82" s="953"/>
      <c r="IU82" s="953"/>
      <c r="IV82" s="954"/>
      <c r="IW82" s="921"/>
      <c r="IX82" s="953"/>
      <c r="IY82" s="953"/>
      <c r="IZ82" s="953"/>
      <c r="JA82" s="954"/>
      <c r="JB82" s="922"/>
      <c r="JC82" s="953"/>
      <c r="JD82" s="953"/>
      <c r="JE82" s="953"/>
      <c r="JF82" s="945"/>
      <c r="JG82" s="1314"/>
      <c r="JH82" s="866"/>
    </row>
    <row r="83" spans="1:268" hidden="1">
      <c r="A83" s="400">
        <v>22</v>
      </c>
      <c r="B83" s="279" t="s">
        <v>291</v>
      </c>
      <c r="C83" s="867">
        <v>1268</v>
      </c>
      <c r="D83" s="867">
        <v>578</v>
      </c>
      <c r="E83" s="919">
        <f t="shared" ref="E83:E85" si="688">SUM(D83,-C83)</f>
        <v>-690</v>
      </c>
      <c r="F83" s="923">
        <f>E83/C83</f>
        <v>-0.54416403785488954</v>
      </c>
      <c r="G83" s="921"/>
      <c r="H83" s="302">
        <v>568</v>
      </c>
      <c r="I83" s="867"/>
      <c r="J83" s="919">
        <f t="shared" ref="J83:J85" si="689">SUM(I83,-H83)</f>
        <v>-568</v>
      </c>
      <c r="K83" s="923">
        <f>J83/H83</f>
        <v>-1</v>
      </c>
      <c r="L83" s="922"/>
      <c r="M83" s="867">
        <v>578</v>
      </c>
      <c r="N83" s="867"/>
      <c r="O83" s="919">
        <f t="shared" ref="O83:O85" si="690">SUM(N83,-M83)</f>
        <v>-578</v>
      </c>
      <c r="P83" s="970">
        <f>O83/M83</f>
        <v>-1</v>
      </c>
      <c r="Q83" s="400">
        <v>22</v>
      </c>
      <c r="R83" s="866"/>
      <c r="U83" s="1309">
        <v>22</v>
      </c>
      <c r="V83" s="279" t="s">
        <v>291</v>
      </c>
      <c r="W83" s="867">
        <v>1268</v>
      </c>
      <c r="X83" s="867">
        <v>578</v>
      </c>
      <c r="Y83" s="919">
        <f t="shared" ref="Y83:Y85" si="691">SUM(X83,-W83)</f>
        <v>-690</v>
      </c>
      <c r="Z83" s="923">
        <f>Y83/W83</f>
        <v>-0.54416403785488954</v>
      </c>
      <c r="AA83" s="921"/>
      <c r="AB83" s="302">
        <v>568</v>
      </c>
      <c r="AC83" s="867"/>
      <c r="AD83" s="919">
        <f t="shared" ref="AD83:AD85" si="692">SUM(AC83,-AB83)</f>
        <v>-568</v>
      </c>
      <c r="AE83" s="923">
        <f>AD83/AB83</f>
        <v>-1</v>
      </c>
      <c r="AF83" s="922"/>
      <c r="AG83" s="867">
        <v>578</v>
      </c>
      <c r="AH83" s="867"/>
      <c r="AI83" s="919">
        <f t="shared" ref="AI83:AI85" si="693">SUM(AH83,-AG83)</f>
        <v>-578</v>
      </c>
      <c r="AJ83" s="970">
        <f>AI83/AG83</f>
        <v>-1</v>
      </c>
      <c r="AK83" s="1309">
        <v>22</v>
      </c>
      <c r="AL83" s="866"/>
      <c r="AN83" s="876">
        <v>22</v>
      </c>
      <c r="AO83" s="279" t="s">
        <v>291</v>
      </c>
      <c r="AP83" s="867">
        <v>1268</v>
      </c>
      <c r="AQ83" s="867">
        <v>578</v>
      </c>
      <c r="AR83" s="919">
        <f t="shared" ref="AR83:AR85" si="694">SUM(AQ83,-AP83)</f>
        <v>-690</v>
      </c>
      <c r="AS83" s="923">
        <f>AR83/AP83</f>
        <v>-0.54416403785488954</v>
      </c>
      <c r="AT83" s="921"/>
      <c r="AU83" s="302">
        <v>568</v>
      </c>
      <c r="AV83" s="867"/>
      <c r="AW83" s="919">
        <f t="shared" ref="AW83:AW85" si="695">SUM(AV83,-AU83)</f>
        <v>-568</v>
      </c>
      <c r="AX83" s="923">
        <f>AW83/AU83</f>
        <v>-1</v>
      </c>
      <c r="AY83" s="922"/>
      <c r="AZ83" s="867">
        <v>578</v>
      </c>
      <c r="BA83" s="867"/>
      <c r="BB83" s="919">
        <f t="shared" ref="BB83:BB85" si="696">SUM(BA83,-AZ83)</f>
        <v>-578</v>
      </c>
      <c r="BC83" s="970">
        <f>BB83/AZ83</f>
        <v>-1</v>
      </c>
      <c r="BD83" s="876">
        <v>22</v>
      </c>
      <c r="BE83" s="866"/>
      <c r="BH83" s="400">
        <v>22</v>
      </c>
      <c r="BI83" s="279" t="s">
        <v>291</v>
      </c>
      <c r="BJ83" s="867">
        <v>1268</v>
      </c>
      <c r="BK83" s="867">
        <v>578</v>
      </c>
      <c r="BL83" s="919">
        <f t="shared" ref="BL83:BL85" si="697">SUM(BK83,-BJ83)</f>
        <v>-690</v>
      </c>
      <c r="BM83" s="923">
        <f>BL83/BJ83</f>
        <v>-0.54416403785488954</v>
      </c>
      <c r="BN83" s="921"/>
      <c r="BO83" s="302">
        <v>568</v>
      </c>
      <c r="BP83" s="867"/>
      <c r="BQ83" s="919">
        <f t="shared" ref="BQ83:BQ85" si="698">SUM(BP83,-BO83)</f>
        <v>-568</v>
      </c>
      <c r="BR83" s="923">
        <f>BQ83/BO83</f>
        <v>-1</v>
      </c>
      <c r="BS83" s="922"/>
      <c r="BT83" s="867">
        <v>578</v>
      </c>
      <c r="BU83" s="867"/>
      <c r="BV83" s="919">
        <f t="shared" ref="BV83:BV85" si="699">SUM(BU83,-BT83)</f>
        <v>-578</v>
      </c>
      <c r="BW83" s="970">
        <f>BV83/BT83</f>
        <v>-1</v>
      </c>
      <c r="BX83" s="400">
        <v>22</v>
      </c>
      <c r="BY83" s="866"/>
      <c r="CB83" s="876">
        <v>22</v>
      </c>
      <c r="CC83" s="279" t="s">
        <v>291</v>
      </c>
      <c r="CD83" s="867">
        <v>1268</v>
      </c>
      <c r="CE83" s="867">
        <v>578</v>
      </c>
      <c r="CF83" s="919">
        <f t="shared" ref="CF83:CF85" si="700">SUM(CE83,-CD83)</f>
        <v>-690</v>
      </c>
      <c r="CG83" s="923">
        <f>CF83/CD83</f>
        <v>-0.54416403785488954</v>
      </c>
      <c r="CH83" s="921"/>
      <c r="CI83" s="302">
        <v>568</v>
      </c>
      <c r="CJ83" s="867"/>
      <c r="CK83" s="919">
        <f t="shared" ref="CK83:CK85" si="701">SUM(CJ83,-CI83)</f>
        <v>-568</v>
      </c>
      <c r="CL83" s="923">
        <f>CK83/CI83</f>
        <v>-1</v>
      </c>
      <c r="CM83" s="922"/>
      <c r="CN83" s="867">
        <v>578</v>
      </c>
      <c r="CO83" s="867"/>
      <c r="CP83" s="919">
        <f t="shared" ref="CP83:CP85" si="702">SUM(CO83,-CN83)</f>
        <v>-578</v>
      </c>
      <c r="CQ83" s="970">
        <f>CP83/CN83</f>
        <v>-1</v>
      </c>
      <c r="CR83" s="876">
        <v>22</v>
      </c>
      <c r="CS83" s="866"/>
      <c r="CU83" s="400">
        <v>22</v>
      </c>
      <c r="CV83" s="279" t="s">
        <v>291</v>
      </c>
      <c r="CW83" s="867">
        <v>1268</v>
      </c>
      <c r="CX83" s="867">
        <v>578</v>
      </c>
      <c r="CY83" s="919">
        <f t="shared" ref="CY83:CY85" si="703">SUM(CX83,-CW83)</f>
        <v>-690</v>
      </c>
      <c r="CZ83" s="923">
        <f>CY83/CW83</f>
        <v>-0.54416403785488954</v>
      </c>
      <c r="DA83" s="921"/>
      <c r="DB83" s="302">
        <v>568</v>
      </c>
      <c r="DC83" s="867"/>
      <c r="DD83" s="919">
        <f t="shared" ref="DD83:DD85" si="704">SUM(DC83,-DB83)</f>
        <v>-568</v>
      </c>
      <c r="DE83" s="923">
        <f>DD83/DB83</f>
        <v>-1</v>
      </c>
      <c r="DF83" s="922"/>
      <c r="DG83" s="867">
        <v>578</v>
      </c>
      <c r="DH83" s="867"/>
      <c r="DI83" s="919">
        <f t="shared" ref="DI83:DI85" si="705">SUM(DH83,-DG83)</f>
        <v>-578</v>
      </c>
      <c r="DJ83" s="970">
        <f>DI83/DG83</f>
        <v>-1</v>
      </c>
      <c r="DK83" s="400">
        <v>22</v>
      </c>
      <c r="DL83" s="866"/>
      <c r="DN83" s="876">
        <v>22</v>
      </c>
      <c r="DO83" s="279" t="s">
        <v>291</v>
      </c>
      <c r="DP83" s="867">
        <v>1268</v>
      </c>
      <c r="DQ83" s="867">
        <v>578</v>
      </c>
      <c r="DR83" s="919">
        <f t="shared" ref="DR83:DR85" si="706">SUM(DQ83,-DP83)</f>
        <v>-690</v>
      </c>
      <c r="DS83" s="923">
        <f>DR83/DP83</f>
        <v>-0.54416403785488954</v>
      </c>
      <c r="DT83" s="921"/>
      <c r="DU83" s="302">
        <v>568</v>
      </c>
      <c r="DV83" s="867"/>
      <c r="DW83" s="919">
        <f t="shared" ref="DW83:DW85" si="707">SUM(DV83,-DU83)</f>
        <v>-568</v>
      </c>
      <c r="DX83" s="923">
        <f>DW83/DU83</f>
        <v>-1</v>
      </c>
      <c r="DY83" s="922"/>
      <c r="DZ83" s="867">
        <v>578</v>
      </c>
      <c r="EA83" s="867"/>
      <c r="EB83" s="919">
        <f t="shared" ref="EB83:EB85" si="708">SUM(EA83,-DZ83)</f>
        <v>-578</v>
      </c>
      <c r="EC83" s="970">
        <f>EB83/DZ83</f>
        <v>-1</v>
      </c>
      <c r="ED83" s="876">
        <v>22</v>
      </c>
      <c r="EE83" s="866"/>
      <c r="EG83" s="400">
        <v>22</v>
      </c>
      <c r="EH83" s="279" t="s">
        <v>291</v>
      </c>
      <c r="EI83" s="867">
        <v>1268</v>
      </c>
      <c r="EJ83" s="867">
        <v>578</v>
      </c>
      <c r="EK83" s="919">
        <f t="shared" ref="EK83:EK85" si="709">SUM(EJ83,-EI83)</f>
        <v>-690</v>
      </c>
      <c r="EL83" s="923">
        <f>EK83/EI83</f>
        <v>-0.54416403785488954</v>
      </c>
      <c r="EM83" s="921"/>
      <c r="EN83" s="302">
        <v>568</v>
      </c>
      <c r="EO83" s="867"/>
      <c r="EP83" s="919">
        <f t="shared" ref="EP83:EP85" si="710">SUM(EO83,-EN83)</f>
        <v>-568</v>
      </c>
      <c r="EQ83" s="923">
        <f>EP83/EN83</f>
        <v>-1</v>
      </c>
      <c r="ER83" s="922"/>
      <c r="ES83" s="867">
        <v>578</v>
      </c>
      <c r="ET83" s="867"/>
      <c r="EU83" s="919">
        <f t="shared" ref="EU83:EU85" si="711">SUM(ET83,-ES83)</f>
        <v>-578</v>
      </c>
      <c r="EV83" s="970">
        <f>EU83/ES83</f>
        <v>-1</v>
      </c>
      <c r="EW83" s="400">
        <v>22</v>
      </c>
      <c r="EX83" s="866"/>
      <c r="EZ83" s="876">
        <v>22</v>
      </c>
      <c r="FA83" s="279" t="s">
        <v>291</v>
      </c>
      <c r="FB83" s="867">
        <v>1268</v>
      </c>
      <c r="FC83" s="867">
        <v>578</v>
      </c>
      <c r="FD83" s="919">
        <f t="shared" ref="FD83:FD85" si="712">SUM(FC83,-FB83)</f>
        <v>-690</v>
      </c>
      <c r="FE83" s="923">
        <f>FD83/FB83</f>
        <v>-0.54416403785488954</v>
      </c>
      <c r="FF83" s="921"/>
      <c r="FG83" s="302">
        <v>568</v>
      </c>
      <c r="FH83" s="867"/>
      <c r="FI83" s="919">
        <f t="shared" ref="FI83:FI85" si="713">SUM(FH83,-FG83)</f>
        <v>-568</v>
      </c>
      <c r="FJ83" s="923">
        <f>FI83/FG83</f>
        <v>-1</v>
      </c>
      <c r="FK83" s="922"/>
      <c r="FL83" s="867">
        <v>578</v>
      </c>
      <c r="FM83" s="867"/>
      <c r="FN83" s="919">
        <f t="shared" ref="FN83:FN85" si="714">SUM(FM83,-FL83)</f>
        <v>-578</v>
      </c>
      <c r="FO83" s="970">
        <f>FN83/FL83</f>
        <v>-1</v>
      </c>
      <c r="FP83" s="876">
        <v>22</v>
      </c>
      <c r="FQ83" s="866"/>
      <c r="FS83" s="400">
        <v>22</v>
      </c>
      <c r="FT83" s="279" t="s">
        <v>291</v>
      </c>
      <c r="FU83" s="867">
        <v>1268</v>
      </c>
      <c r="FV83" s="867">
        <v>578</v>
      </c>
      <c r="FW83" s="919">
        <f t="shared" ref="FW83:FW85" si="715">SUM(FV83,-FU83)</f>
        <v>-690</v>
      </c>
      <c r="FX83" s="923">
        <f>FW83/FU83</f>
        <v>-0.54416403785488954</v>
      </c>
      <c r="FY83" s="921"/>
      <c r="FZ83" s="302">
        <v>568</v>
      </c>
      <c r="GA83" s="867"/>
      <c r="GB83" s="919">
        <f t="shared" ref="GB83:GB85" si="716">SUM(GA83,-FZ83)</f>
        <v>-568</v>
      </c>
      <c r="GC83" s="923">
        <f>GB83/FZ83</f>
        <v>-1</v>
      </c>
      <c r="GD83" s="922"/>
      <c r="GE83" s="867">
        <v>578</v>
      </c>
      <c r="GF83" s="867"/>
      <c r="GG83" s="919">
        <f t="shared" ref="GG83:GG85" si="717">SUM(GF83,-GE83)</f>
        <v>-578</v>
      </c>
      <c r="GH83" s="970">
        <f>GG83/GE83</f>
        <v>-1</v>
      </c>
      <c r="GI83" s="400">
        <v>22</v>
      </c>
      <c r="GJ83" s="866"/>
      <c r="GL83" s="876">
        <v>22</v>
      </c>
      <c r="GM83" s="279" t="s">
        <v>291</v>
      </c>
      <c r="GN83" s="867">
        <v>1268</v>
      </c>
      <c r="GO83" s="867">
        <v>578</v>
      </c>
      <c r="GP83" s="919">
        <f t="shared" ref="GP83:GP85" si="718">SUM(GO83,-GN83)</f>
        <v>-690</v>
      </c>
      <c r="GQ83" s="923">
        <f>GP83/GN83</f>
        <v>-0.54416403785488954</v>
      </c>
      <c r="GR83" s="921"/>
      <c r="GS83" s="302">
        <v>568</v>
      </c>
      <c r="GT83" s="867"/>
      <c r="GU83" s="919">
        <f t="shared" ref="GU83:GU85" si="719">SUM(GT83,-GS83)</f>
        <v>-568</v>
      </c>
      <c r="GV83" s="923">
        <f>GU83/GS83</f>
        <v>-1</v>
      </c>
      <c r="GW83" s="922"/>
      <c r="GX83" s="867">
        <v>578</v>
      </c>
      <c r="GY83" s="867"/>
      <c r="GZ83" s="919">
        <f t="shared" ref="GZ83:GZ85" si="720">SUM(GY83,-GX83)</f>
        <v>-578</v>
      </c>
      <c r="HA83" s="970">
        <f>GZ83/GX83</f>
        <v>-1</v>
      </c>
      <c r="HB83" s="876">
        <v>22</v>
      </c>
      <c r="HC83" s="866"/>
      <c r="HE83" s="400">
        <v>22</v>
      </c>
      <c r="HF83" s="279" t="s">
        <v>291</v>
      </c>
      <c r="HG83" s="867">
        <v>1268</v>
      </c>
      <c r="HH83" s="867">
        <v>578</v>
      </c>
      <c r="HI83" s="919">
        <f t="shared" ref="HI83:HI85" si="721">SUM(HH83,-HG83)</f>
        <v>-690</v>
      </c>
      <c r="HJ83" s="923">
        <f>HI83/HG83</f>
        <v>-0.54416403785488954</v>
      </c>
      <c r="HK83" s="921"/>
      <c r="HL83" s="302">
        <v>568</v>
      </c>
      <c r="HM83" s="867"/>
      <c r="HN83" s="919">
        <f t="shared" ref="HN83:HN85" si="722">SUM(HM83,-HL83)</f>
        <v>-568</v>
      </c>
      <c r="HO83" s="923">
        <f>HN83/HL83</f>
        <v>-1</v>
      </c>
      <c r="HP83" s="922"/>
      <c r="HQ83" s="867">
        <v>578</v>
      </c>
      <c r="HR83" s="867"/>
      <c r="HS83" s="919">
        <f t="shared" ref="HS83:HS85" si="723">SUM(HR83,-HQ83)</f>
        <v>-578</v>
      </c>
      <c r="HT83" s="970">
        <f>HS83/HQ83</f>
        <v>-1</v>
      </c>
      <c r="HU83" s="400">
        <v>22</v>
      </c>
      <c r="HV83" s="866"/>
      <c r="HX83" s="876">
        <v>22</v>
      </c>
      <c r="HY83" s="279" t="s">
        <v>291</v>
      </c>
      <c r="HZ83" s="867">
        <v>1268</v>
      </c>
      <c r="IA83" s="867">
        <v>578</v>
      </c>
      <c r="IB83" s="919">
        <f t="shared" ref="IB83:IB85" si="724">SUM(IA83,-HZ83)</f>
        <v>-690</v>
      </c>
      <c r="IC83" s="923">
        <f>IB83/HZ83</f>
        <v>-0.54416403785488954</v>
      </c>
      <c r="ID83" s="921"/>
      <c r="IE83" s="302">
        <v>568</v>
      </c>
      <c r="IF83" s="867"/>
      <c r="IG83" s="919">
        <f t="shared" ref="IG83:IG85" si="725">SUM(IF83,-IE83)</f>
        <v>-568</v>
      </c>
      <c r="IH83" s="923">
        <f>IG83/IE83</f>
        <v>-1</v>
      </c>
      <c r="II83" s="922"/>
      <c r="IJ83" s="867">
        <v>578</v>
      </c>
      <c r="IK83" s="867"/>
      <c r="IL83" s="919">
        <f t="shared" ref="IL83:IL85" si="726">SUM(IK83,-IJ83)</f>
        <v>-578</v>
      </c>
      <c r="IM83" s="970">
        <f>IL83/IJ83</f>
        <v>-1</v>
      </c>
      <c r="IN83" s="876">
        <v>22</v>
      </c>
      <c r="IO83" s="866"/>
      <c r="IQ83" s="1314">
        <v>22</v>
      </c>
      <c r="IR83" s="279" t="s">
        <v>291</v>
      </c>
      <c r="IS83" s="867">
        <v>1268</v>
      </c>
      <c r="IT83" s="867">
        <v>578</v>
      </c>
      <c r="IU83" s="919">
        <f t="shared" ref="IU83:IU85" si="727">SUM(IT83,-IS83)</f>
        <v>-690</v>
      </c>
      <c r="IV83" s="923">
        <f>IU83/IS83</f>
        <v>-0.54416403785488954</v>
      </c>
      <c r="IW83" s="921"/>
      <c r="IX83" s="302">
        <v>568</v>
      </c>
      <c r="IY83" s="867"/>
      <c r="IZ83" s="919">
        <f t="shared" ref="IZ83:IZ85" si="728">SUM(IY83,-IX83)</f>
        <v>-568</v>
      </c>
      <c r="JA83" s="923">
        <f>IZ83/IX83</f>
        <v>-1</v>
      </c>
      <c r="JB83" s="922"/>
      <c r="JC83" s="867">
        <v>578</v>
      </c>
      <c r="JD83" s="867"/>
      <c r="JE83" s="919">
        <f t="shared" ref="JE83:JE85" si="729">SUM(JD83,-JC83)</f>
        <v>-578</v>
      </c>
      <c r="JF83" s="970">
        <f>JE83/JC83</f>
        <v>-1</v>
      </c>
      <c r="JG83" s="1314">
        <v>22</v>
      </c>
      <c r="JH83" s="866"/>
    </row>
    <row r="84" spans="1:268" hidden="1">
      <c r="A84" s="400">
        <v>23</v>
      </c>
      <c r="B84" s="279" t="s">
        <v>292</v>
      </c>
      <c r="C84" s="867">
        <v>420</v>
      </c>
      <c r="D84" s="867">
        <v>186</v>
      </c>
      <c r="E84" s="919">
        <f t="shared" si="688"/>
        <v>-234</v>
      </c>
      <c r="F84" s="923">
        <f>E84/C84</f>
        <v>-0.55714285714285716</v>
      </c>
      <c r="G84" s="921"/>
      <c r="H84" s="302">
        <v>187</v>
      </c>
      <c r="I84" s="867"/>
      <c r="J84" s="919">
        <f t="shared" si="689"/>
        <v>-187</v>
      </c>
      <c r="K84" s="923">
        <f>J84/H84</f>
        <v>-1</v>
      </c>
      <c r="L84" s="922"/>
      <c r="M84" s="867">
        <v>186</v>
      </c>
      <c r="N84" s="867"/>
      <c r="O84" s="919">
        <f t="shared" si="690"/>
        <v>-186</v>
      </c>
      <c r="P84" s="970">
        <f>O84/M84</f>
        <v>-1</v>
      </c>
      <c r="Q84" s="400">
        <v>23</v>
      </c>
      <c r="R84" s="866"/>
      <c r="U84" s="1309">
        <v>23</v>
      </c>
      <c r="V84" s="279" t="s">
        <v>292</v>
      </c>
      <c r="W84" s="867">
        <v>420</v>
      </c>
      <c r="X84" s="867">
        <v>186</v>
      </c>
      <c r="Y84" s="919">
        <f t="shared" si="691"/>
        <v>-234</v>
      </c>
      <c r="Z84" s="923">
        <f>Y84/W84</f>
        <v>-0.55714285714285716</v>
      </c>
      <c r="AA84" s="921"/>
      <c r="AB84" s="302">
        <v>187</v>
      </c>
      <c r="AC84" s="867"/>
      <c r="AD84" s="919">
        <f t="shared" si="692"/>
        <v>-187</v>
      </c>
      <c r="AE84" s="923">
        <f>AD84/AB84</f>
        <v>-1</v>
      </c>
      <c r="AF84" s="922"/>
      <c r="AG84" s="867">
        <v>186</v>
      </c>
      <c r="AH84" s="867"/>
      <c r="AI84" s="919">
        <f t="shared" si="693"/>
        <v>-186</v>
      </c>
      <c r="AJ84" s="970">
        <f>AI84/AG84</f>
        <v>-1</v>
      </c>
      <c r="AK84" s="1309">
        <v>23</v>
      </c>
      <c r="AL84" s="866"/>
      <c r="AN84" s="876">
        <v>23</v>
      </c>
      <c r="AO84" s="279" t="s">
        <v>292</v>
      </c>
      <c r="AP84" s="867">
        <v>420</v>
      </c>
      <c r="AQ84" s="867">
        <v>186</v>
      </c>
      <c r="AR84" s="919">
        <f t="shared" si="694"/>
        <v>-234</v>
      </c>
      <c r="AS84" s="923">
        <f>AR84/AP84</f>
        <v>-0.55714285714285716</v>
      </c>
      <c r="AT84" s="921"/>
      <c r="AU84" s="302">
        <v>187</v>
      </c>
      <c r="AV84" s="867"/>
      <c r="AW84" s="919">
        <f t="shared" si="695"/>
        <v>-187</v>
      </c>
      <c r="AX84" s="923">
        <f>AW84/AU84</f>
        <v>-1</v>
      </c>
      <c r="AY84" s="922"/>
      <c r="AZ84" s="867">
        <v>186</v>
      </c>
      <c r="BA84" s="867"/>
      <c r="BB84" s="919">
        <f t="shared" si="696"/>
        <v>-186</v>
      </c>
      <c r="BC84" s="970">
        <f>BB84/AZ84</f>
        <v>-1</v>
      </c>
      <c r="BD84" s="876">
        <v>23</v>
      </c>
      <c r="BE84" s="866"/>
      <c r="BH84" s="400">
        <v>23</v>
      </c>
      <c r="BI84" s="279" t="s">
        <v>292</v>
      </c>
      <c r="BJ84" s="867">
        <v>420</v>
      </c>
      <c r="BK84" s="867">
        <v>186</v>
      </c>
      <c r="BL84" s="919">
        <f t="shared" si="697"/>
        <v>-234</v>
      </c>
      <c r="BM84" s="923">
        <f>BL84/BJ84</f>
        <v>-0.55714285714285716</v>
      </c>
      <c r="BN84" s="921"/>
      <c r="BO84" s="302">
        <v>187</v>
      </c>
      <c r="BP84" s="867"/>
      <c r="BQ84" s="919">
        <f t="shared" si="698"/>
        <v>-187</v>
      </c>
      <c r="BR84" s="923">
        <f>BQ84/BO84</f>
        <v>-1</v>
      </c>
      <c r="BS84" s="922"/>
      <c r="BT84" s="867">
        <v>186</v>
      </c>
      <c r="BU84" s="867"/>
      <c r="BV84" s="919">
        <f t="shared" si="699"/>
        <v>-186</v>
      </c>
      <c r="BW84" s="970">
        <f>BV84/BT84</f>
        <v>-1</v>
      </c>
      <c r="BX84" s="400">
        <v>23</v>
      </c>
      <c r="BY84" s="866"/>
      <c r="CB84" s="876">
        <v>23</v>
      </c>
      <c r="CC84" s="279" t="s">
        <v>292</v>
      </c>
      <c r="CD84" s="867">
        <v>420</v>
      </c>
      <c r="CE84" s="867">
        <v>186</v>
      </c>
      <c r="CF84" s="919">
        <f t="shared" si="700"/>
        <v>-234</v>
      </c>
      <c r="CG84" s="923">
        <f>CF84/CD84</f>
        <v>-0.55714285714285716</v>
      </c>
      <c r="CH84" s="921"/>
      <c r="CI84" s="302">
        <v>187</v>
      </c>
      <c r="CJ84" s="867"/>
      <c r="CK84" s="919">
        <f t="shared" si="701"/>
        <v>-187</v>
      </c>
      <c r="CL84" s="923">
        <f>CK84/CI84</f>
        <v>-1</v>
      </c>
      <c r="CM84" s="922"/>
      <c r="CN84" s="867">
        <v>186</v>
      </c>
      <c r="CO84" s="867"/>
      <c r="CP84" s="919">
        <f t="shared" si="702"/>
        <v>-186</v>
      </c>
      <c r="CQ84" s="970">
        <f>CP84/CN84</f>
        <v>-1</v>
      </c>
      <c r="CR84" s="876">
        <v>23</v>
      </c>
      <c r="CS84" s="866"/>
      <c r="CU84" s="400">
        <v>23</v>
      </c>
      <c r="CV84" s="279" t="s">
        <v>292</v>
      </c>
      <c r="CW84" s="867">
        <v>420</v>
      </c>
      <c r="CX84" s="867">
        <v>186</v>
      </c>
      <c r="CY84" s="919">
        <f t="shared" si="703"/>
        <v>-234</v>
      </c>
      <c r="CZ84" s="923">
        <f>CY84/CW84</f>
        <v>-0.55714285714285716</v>
      </c>
      <c r="DA84" s="921"/>
      <c r="DB84" s="302">
        <v>187</v>
      </c>
      <c r="DC84" s="867"/>
      <c r="DD84" s="919">
        <f t="shared" si="704"/>
        <v>-187</v>
      </c>
      <c r="DE84" s="923">
        <f>DD84/DB84</f>
        <v>-1</v>
      </c>
      <c r="DF84" s="922"/>
      <c r="DG84" s="867">
        <v>186</v>
      </c>
      <c r="DH84" s="867"/>
      <c r="DI84" s="919">
        <f t="shared" si="705"/>
        <v>-186</v>
      </c>
      <c r="DJ84" s="970">
        <f>DI84/DG84</f>
        <v>-1</v>
      </c>
      <c r="DK84" s="400">
        <v>23</v>
      </c>
      <c r="DL84" s="866"/>
      <c r="DN84" s="876">
        <v>23</v>
      </c>
      <c r="DO84" s="279" t="s">
        <v>292</v>
      </c>
      <c r="DP84" s="867">
        <v>420</v>
      </c>
      <c r="DQ84" s="867">
        <v>186</v>
      </c>
      <c r="DR84" s="919">
        <f t="shared" si="706"/>
        <v>-234</v>
      </c>
      <c r="DS84" s="923">
        <f>DR84/DP84</f>
        <v>-0.55714285714285716</v>
      </c>
      <c r="DT84" s="921"/>
      <c r="DU84" s="302">
        <v>187</v>
      </c>
      <c r="DV84" s="867"/>
      <c r="DW84" s="919">
        <f t="shared" si="707"/>
        <v>-187</v>
      </c>
      <c r="DX84" s="923">
        <f>DW84/DU84</f>
        <v>-1</v>
      </c>
      <c r="DY84" s="922"/>
      <c r="DZ84" s="867">
        <v>186</v>
      </c>
      <c r="EA84" s="867"/>
      <c r="EB84" s="919">
        <f t="shared" si="708"/>
        <v>-186</v>
      </c>
      <c r="EC84" s="970">
        <f>EB84/DZ84</f>
        <v>-1</v>
      </c>
      <c r="ED84" s="876">
        <v>23</v>
      </c>
      <c r="EE84" s="866"/>
      <c r="EG84" s="400">
        <v>23</v>
      </c>
      <c r="EH84" s="279" t="s">
        <v>292</v>
      </c>
      <c r="EI84" s="867">
        <v>420</v>
      </c>
      <c r="EJ84" s="867">
        <v>186</v>
      </c>
      <c r="EK84" s="919">
        <f t="shared" si="709"/>
        <v>-234</v>
      </c>
      <c r="EL84" s="923">
        <f>EK84/EI84</f>
        <v>-0.55714285714285716</v>
      </c>
      <c r="EM84" s="921"/>
      <c r="EN84" s="302">
        <v>187</v>
      </c>
      <c r="EO84" s="867"/>
      <c r="EP84" s="919">
        <f t="shared" si="710"/>
        <v>-187</v>
      </c>
      <c r="EQ84" s="923">
        <f>EP84/EN84</f>
        <v>-1</v>
      </c>
      <c r="ER84" s="922"/>
      <c r="ES84" s="867">
        <v>186</v>
      </c>
      <c r="ET84" s="867"/>
      <c r="EU84" s="919">
        <f t="shared" si="711"/>
        <v>-186</v>
      </c>
      <c r="EV84" s="970">
        <f>EU84/ES84</f>
        <v>-1</v>
      </c>
      <c r="EW84" s="400">
        <v>23</v>
      </c>
      <c r="EX84" s="866"/>
      <c r="EZ84" s="876">
        <v>23</v>
      </c>
      <c r="FA84" s="279" t="s">
        <v>292</v>
      </c>
      <c r="FB84" s="867">
        <v>420</v>
      </c>
      <c r="FC84" s="867">
        <v>186</v>
      </c>
      <c r="FD84" s="919">
        <f t="shared" si="712"/>
        <v>-234</v>
      </c>
      <c r="FE84" s="923">
        <f>FD84/FB84</f>
        <v>-0.55714285714285716</v>
      </c>
      <c r="FF84" s="921"/>
      <c r="FG84" s="302">
        <v>187</v>
      </c>
      <c r="FH84" s="867"/>
      <c r="FI84" s="919">
        <f t="shared" si="713"/>
        <v>-187</v>
      </c>
      <c r="FJ84" s="923">
        <f>FI84/FG84</f>
        <v>-1</v>
      </c>
      <c r="FK84" s="922"/>
      <c r="FL84" s="867">
        <v>186</v>
      </c>
      <c r="FM84" s="867"/>
      <c r="FN84" s="919">
        <f t="shared" si="714"/>
        <v>-186</v>
      </c>
      <c r="FO84" s="970">
        <f>FN84/FL84</f>
        <v>-1</v>
      </c>
      <c r="FP84" s="876">
        <v>23</v>
      </c>
      <c r="FQ84" s="866"/>
      <c r="FS84" s="400">
        <v>23</v>
      </c>
      <c r="FT84" s="279" t="s">
        <v>292</v>
      </c>
      <c r="FU84" s="867">
        <v>420</v>
      </c>
      <c r="FV84" s="867">
        <v>186</v>
      </c>
      <c r="FW84" s="919">
        <f t="shared" si="715"/>
        <v>-234</v>
      </c>
      <c r="FX84" s="923">
        <f>FW84/FU84</f>
        <v>-0.55714285714285716</v>
      </c>
      <c r="FY84" s="921"/>
      <c r="FZ84" s="302">
        <v>187</v>
      </c>
      <c r="GA84" s="867"/>
      <c r="GB84" s="919">
        <f t="shared" si="716"/>
        <v>-187</v>
      </c>
      <c r="GC84" s="923">
        <f>GB84/FZ84</f>
        <v>-1</v>
      </c>
      <c r="GD84" s="922"/>
      <c r="GE84" s="867">
        <v>186</v>
      </c>
      <c r="GF84" s="867"/>
      <c r="GG84" s="919">
        <f t="shared" si="717"/>
        <v>-186</v>
      </c>
      <c r="GH84" s="970">
        <f>GG84/GE84</f>
        <v>-1</v>
      </c>
      <c r="GI84" s="400">
        <v>23</v>
      </c>
      <c r="GJ84" s="866"/>
      <c r="GL84" s="876">
        <v>23</v>
      </c>
      <c r="GM84" s="279" t="s">
        <v>292</v>
      </c>
      <c r="GN84" s="867">
        <v>420</v>
      </c>
      <c r="GO84" s="867">
        <v>186</v>
      </c>
      <c r="GP84" s="919">
        <f t="shared" si="718"/>
        <v>-234</v>
      </c>
      <c r="GQ84" s="923">
        <f>GP84/GN84</f>
        <v>-0.55714285714285716</v>
      </c>
      <c r="GR84" s="921"/>
      <c r="GS84" s="302">
        <v>187</v>
      </c>
      <c r="GT84" s="867"/>
      <c r="GU84" s="919">
        <f t="shared" si="719"/>
        <v>-187</v>
      </c>
      <c r="GV84" s="923">
        <f>GU84/GS84</f>
        <v>-1</v>
      </c>
      <c r="GW84" s="922"/>
      <c r="GX84" s="867">
        <v>186</v>
      </c>
      <c r="GY84" s="867"/>
      <c r="GZ84" s="919">
        <f t="shared" si="720"/>
        <v>-186</v>
      </c>
      <c r="HA84" s="970">
        <f>GZ84/GX84</f>
        <v>-1</v>
      </c>
      <c r="HB84" s="876">
        <v>23</v>
      </c>
      <c r="HC84" s="866"/>
      <c r="HE84" s="400">
        <v>23</v>
      </c>
      <c r="HF84" s="279" t="s">
        <v>292</v>
      </c>
      <c r="HG84" s="867">
        <v>420</v>
      </c>
      <c r="HH84" s="867">
        <v>186</v>
      </c>
      <c r="HI84" s="919">
        <f t="shared" si="721"/>
        <v>-234</v>
      </c>
      <c r="HJ84" s="923">
        <f>HI84/HG84</f>
        <v>-0.55714285714285716</v>
      </c>
      <c r="HK84" s="921"/>
      <c r="HL84" s="302">
        <v>187</v>
      </c>
      <c r="HM84" s="867"/>
      <c r="HN84" s="919">
        <f t="shared" si="722"/>
        <v>-187</v>
      </c>
      <c r="HO84" s="923">
        <f>HN84/HL84</f>
        <v>-1</v>
      </c>
      <c r="HP84" s="922"/>
      <c r="HQ84" s="867">
        <v>186</v>
      </c>
      <c r="HR84" s="867"/>
      <c r="HS84" s="919">
        <f t="shared" si="723"/>
        <v>-186</v>
      </c>
      <c r="HT84" s="970">
        <f>HS84/HQ84</f>
        <v>-1</v>
      </c>
      <c r="HU84" s="400">
        <v>23</v>
      </c>
      <c r="HV84" s="866"/>
      <c r="HX84" s="876">
        <v>23</v>
      </c>
      <c r="HY84" s="279" t="s">
        <v>292</v>
      </c>
      <c r="HZ84" s="867">
        <v>420</v>
      </c>
      <c r="IA84" s="867">
        <v>186</v>
      </c>
      <c r="IB84" s="919">
        <f t="shared" si="724"/>
        <v>-234</v>
      </c>
      <c r="IC84" s="923">
        <f>IB84/HZ84</f>
        <v>-0.55714285714285716</v>
      </c>
      <c r="ID84" s="921"/>
      <c r="IE84" s="302">
        <v>187</v>
      </c>
      <c r="IF84" s="867"/>
      <c r="IG84" s="919">
        <f t="shared" si="725"/>
        <v>-187</v>
      </c>
      <c r="IH84" s="923">
        <f>IG84/IE84</f>
        <v>-1</v>
      </c>
      <c r="II84" s="922"/>
      <c r="IJ84" s="867">
        <v>186</v>
      </c>
      <c r="IK84" s="867"/>
      <c r="IL84" s="919">
        <f t="shared" si="726"/>
        <v>-186</v>
      </c>
      <c r="IM84" s="970">
        <f>IL84/IJ84</f>
        <v>-1</v>
      </c>
      <c r="IN84" s="876">
        <v>23</v>
      </c>
      <c r="IO84" s="866"/>
      <c r="IQ84" s="1314">
        <v>23</v>
      </c>
      <c r="IR84" s="279" t="s">
        <v>292</v>
      </c>
      <c r="IS84" s="867">
        <v>420</v>
      </c>
      <c r="IT84" s="867">
        <v>186</v>
      </c>
      <c r="IU84" s="919">
        <f t="shared" si="727"/>
        <v>-234</v>
      </c>
      <c r="IV84" s="923">
        <f>IU84/IS84</f>
        <v>-0.55714285714285716</v>
      </c>
      <c r="IW84" s="921"/>
      <c r="IX84" s="302">
        <v>187</v>
      </c>
      <c r="IY84" s="867"/>
      <c r="IZ84" s="919">
        <f t="shared" si="728"/>
        <v>-187</v>
      </c>
      <c r="JA84" s="923">
        <f>IZ84/IX84</f>
        <v>-1</v>
      </c>
      <c r="JB84" s="922"/>
      <c r="JC84" s="867">
        <v>186</v>
      </c>
      <c r="JD84" s="867"/>
      <c r="JE84" s="919">
        <f t="shared" si="729"/>
        <v>-186</v>
      </c>
      <c r="JF84" s="970">
        <f>JE84/JC84</f>
        <v>-1</v>
      </c>
      <c r="JG84" s="1314">
        <v>23</v>
      </c>
      <c r="JH84" s="866"/>
    </row>
    <row r="85" spans="1:268">
      <c r="A85" s="400">
        <v>18</v>
      </c>
      <c r="B85" s="971" t="s">
        <v>293</v>
      </c>
      <c r="C85" s="925"/>
      <c r="D85" s="925">
        <f>M85</f>
        <v>716</v>
      </c>
      <c r="E85" s="926">
        <f t="shared" si="688"/>
        <v>716</v>
      </c>
      <c r="F85" s="927" t="e">
        <f>E85/C85</f>
        <v>#DIV/0!</v>
      </c>
      <c r="G85" s="921"/>
      <c r="H85" s="925">
        <f>D85</f>
        <v>716</v>
      </c>
      <c r="I85" s="925">
        <v>754</v>
      </c>
      <c r="J85" s="926">
        <f t="shared" si="689"/>
        <v>38</v>
      </c>
      <c r="K85" s="939">
        <f>J85/H85</f>
        <v>5.3072625698324022E-2</v>
      </c>
      <c r="L85" s="922"/>
      <c r="M85" s="929">
        <v>716</v>
      </c>
      <c r="N85" s="929">
        <f>I85</f>
        <v>754</v>
      </c>
      <c r="O85" s="967">
        <f t="shared" si="690"/>
        <v>38</v>
      </c>
      <c r="P85" s="931">
        <f>O85/M85</f>
        <v>5.3072625698324022E-2</v>
      </c>
      <c r="Q85" s="400">
        <v>18</v>
      </c>
      <c r="R85" s="932">
        <f>SUM(I85,-$H$93)/$H$93</f>
        <v>-0.44313146233382572</v>
      </c>
      <c r="U85" s="1309">
        <v>18</v>
      </c>
      <c r="V85" s="971" t="s">
        <v>293</v>
      </c>
      <c r="W85" s="925"/>
      <c r="X85" s="925">
        <f>AG85</f>
        <v>716</v>
      </c>
      <c r="Y85" s="926">
        <f t="shared" si="691"/>
        <v>716</v>
      </c>
      <c r="Z85" s="927" t="e">
        <f>Y85/W85</f>
        <v>#DIV/0!</v>
      </c>
      <c r="AA85" s="921"/>
      <c r="AB85" s="925">
        <v>41</v>
      </c>
      <c r="AC85" s="925">
        <v>34</v>
      </c>
      <c r="AD85" s="926">
        <f t="shared" si="692"/>
        <v>-7</v>
      </c>
      <c r="AE85" s="928">
        <f>AD85/AB85</f>
        <v>-0.17073170731707318</v>
      </c>
      <c r="AF85" s="922"/>
      <c r="AG85" s="929">
        <v>716</v>
      </c>
      <c r="AH85" s="929">
        <f>AC85</f>
        <v>34</v>
      </c>
      <c r="AI85" s="967">
        <f t="shared" si="693"/>
        <v>-682</v>
      </c>
      <c r="AJ85" s="931">
        <f>AI85/AG85</f>
        <v>-0.95251396648044695</v>
      </c>
      <c r="AK85" s="1309">
        <v>18</v>
      </c>
      <c r="AL85" s="932">
        <f>SUM(AC85,-$AB$93)/$AB$93</f>
        <v>-0.4925373134328358</v>
      </c>
      <c r="AN85" s="876">
        <v>18</v>
      </c>
      <c r="AO85" s="971" t="s">
        <v>293</v>
      </c>
      <c r="AP85" s="925"/>
      <c r="AQ85" s="925">
        <f>AZ85</f>
        <v>716</v>
      </c>
      <c r="AR85" s="926">
        <f t="shared" si="694"/>
        <v>716</v>
      </c>
      <c r="AS85" s="927" t="e">
        <f>AR85/AP85</f>
        <v>#DIV/0!</v>
      </c>
      <c r="AT85" s="921"/>
      <c r="AU85" s="925">
        <v>5</v>
      </c>
      <c r="AV85" s="925">
        <v>5</v>
      </c>
      <c r="AW85" s="926">
        <f t="shared" si="695"/>
        <v>0</v>
      </c>
      <c r="AX85" s="939">
        <f>AW85/AU85</f>
        <v>0</v>
      </c>
      <c r="AY85" s="922"/>
      <c r="AZ85" s="929">
        <v>716</v>
      </c>
      <c r="BA85" s="929">
        <f>AV85</f>
        <v>5</v>
      </c>
      <c r="BB85" s="967">
        <f t="shared" si="696"/>
        <v>-711</v>
      </c>
      <c r="BC85" s="931">
        <f>BB85/AZ85</f>
        <v>-0.99301675977653636</v>
      </c>
      <c r="BD85" s="876">
        <v>18</v>
      </c>
      <c r="BE85" s="932">
        <f>SUM(AV85,-$AU$93)/$AU$93</f>
        <v>-0.54545454545454541</v>
      </c>
      <c r="BH85" s="1309">
        <v>18</v>
      </c>
      <c r="BI85" s="971" t="s">
        <v>293</v>
      </c>
      <c r="BJ85" s="925"/>
      <c r="BK85" s="925">
        <f>BT85</f>
        <v>716</v>
      </c>
      <c r="BL85" s="926">
        <f t="shared" si="697"/>
        <v>716</v>
      </c>
      <c r="BM85" s="927" t="e">
        <f>BL85/BJ85</f>
        <v>#DIV/0!</v>
      </c>
      <c r="BN85" s="921"/>
      <c r="BO85" s="925">
        <v>9</v>
      </c>
      <c r="BP85" s="925">
        <v>6</v>
      </c>
      <c r="BQ85" s="926">
        <f t="shared" si="698"/>
        <v>-3</v>
      </c>
      <c r="BR85" s="928">
        <f>BQ85/BO85</f>
        <v>-0.33333333333333331</v>
      </c>
      <c r="BS85" s="922"/>
      <c r="BT85" s="929">
        <v>716</v>
      </c>
      <c r="BU85" s="929">
        <f>BP85</f>
        <v>6</v>
      </c>
      <c r="BV85" s="967">
        <f t="shared" si="699"/>
        <v>-710</v>
      </c>
      <c r="BW85" s="931">
        <f>BV85/BT85</f>
        <v>-0.99162011173184361</v>
      </c>
      <c r="BX85" s="1309">
        <v>18</v>
      </c>
      <c r="BY85" s="932">
        <f>SUM(BP85,-$AU$93)/$AU$93</f>
        <v>-0.45454545454545453</v>
      </c>
      <c r="CB85" s="876">
        <v>18</v>
      </c>
      <c r="CC85" s="971" t="s">
        <v>293</v>
      </c>
      <c r="CD85" s="925"/>
      <c r="CE85" s="925">
        <f>CN85</f>
        <v>716</v>
      </c>
      <c r="CF85" s="926">
        <f t="shared" si="700"/>
        <v>716</v>
      </c>
      <c r="CG85" s="927" t="e">
        <f>CF85/CD85</f>
        <v>#DIV/0!</v>
      </c>
      <c r="CH85" s="921"/>
      <c r="CI85" s="925">
        <v>24</v>
      </c>
      <c r="CJ85" s="925">
        <v>14</v>
      </c>
      <c r="CK85" s="926">
        <f t="shared" si="701"/>
        <v>-10</v>
      </c>
      <c r="CL85" s="928">
        <f>CK85/CI85</f>
        <v>-0.41666666666666669</v>
      </c>
      <c r="CM85" s="922"/>
      <c r="CN85" s="929">
        <v>716</v>
      </c>
      <c r="CO85" s="929">
        <f>CJ85</f>
        <v>14</v>
      </c>
      <c r="CP85" s="967">
        <f t="shared" si="702"/>
        <v>-702</v>
      </c>
      <c r="CQ85" s="931">
        <f>CP85/CN85</f>
        <v>-0.98044692737430172</v>
      </c>
      <c r="CR85" s="876">
        <v>18</v>
      </c>
      <c r="CS85" s="932">
        <f>SUM(CJ85,-$CI$93)/$CI$93</f>
        <v>-0.5757575757575758</v>
      </c>
      <c r="CU85" s="1309">
        <v>18</v>
      </c>
      <c r="CV85" s="971" t="s">
        <v>293</v>
      </c>
      <c r="CW85" s="925"/>
      <c r="CX85" s="925">
        <f>DG85</f>
        <v>716</v>
      </c>
      <c r="CY85" s="926">
        <f t="shared" si="703"/>
        <v>716</v>
      </c>
      <c r="CZ85" s="927" t="e">
        <f>CY85/CW85</f>
        <v>#DIV/0!</v>
      </c>
      <c r="DA85" s="921"/>
      <c r="DB85" s="925">
        <v>93</v>
      </c>
      <c r="DC85" s="925">
        <v>95</v>
      </c>
      <c r="DD85" s="926">
        <f t="shared" si="704"/>
        <v>2</v>
      </c>
      <c r="DE85" s="939">
        <f>DD85/DB85</f>
        <v>2.1505376344086023E-2</v>
      </c>
      <c r="DF85" s="922"/>
      <c r="DG85" s="929">
        <v>716</v>
      </c>
      <c r="DH85" s="929">
        <f>DC85</f>
        <v>95</v>
      </c>
      <c r="DI85" s="967">
        <f t="shared" si="705"/>
        <v>-621</v>
      </c>
      <c r="DJ85" s="931">
        <f>DI85/DG85</f>
        <v>-0.86731843575418999</v>
      </c>
      <c r="DK85" s="1309">
        <v>18</v>
      </c>
      <c r="DL85" s="932">
        <f>SUM(DC85,-$DB$93)/$DB$93</f>
        <v>-0.29629629629629628</v>
      </c>
      <c r="DN85" s="876">
        <v>18</v>
      </c>
      <c r="DO85" s="971" t="s">
        <v>293</v>
      </c>
      <c r="DP85" s="925"/>
      <c r="DQ85" s="925">
        <f>DZ85</f>
        <v>716</v>
      </c>
      <c r="DR85" s="926">
        <f t="shared" si="706"/>
        <v>716</v>
      </c>
      <c r="DS85" s="927" t="e">
        <f>DR85/DP85</f>
        <v>#DIV/0!</v>
      </c>
      <c r="DT85" s="921"/>
      <c r="DU85" s="925">
        <v>5</v>
      </c>
      <c r="DV85" s="925">
        <v>4</v>
      </c>
      <c r="DW85" s="926">
        <f t="shared" si="707"/>
        <v>-1</v>
      </c>
      <c r="DX85" s="928">
        <f>DW85/DU85</f>
        <v>-0.2</v>
      </c>
      <c r="DY85" s="922"/>
      <c r="DZ85" s="929">
        <v>716</v>
      </c>
      <c r="EA85" s="929">
        <f>DV85</f>
        <v>4</v>
      </c>
      <c r="EB85" s="967">
        <f t="shared" si="708"/>
        <v>-712</v>
      </c>
      <c r="EC85" s="931">
        <f>EB85/DZ85</f>
        <v>-0.994413407821229</v>
      </c>
      <c r="ED85" s="876">
        <v>18</v>
      </c>
      <c r="EE85" s="932">
        <f>SUM(DV85,-$DU$93)/$DU$93</f>
        <v>-0.55555555555555558</v>
      </c>
      <c r="EG85" s="1309">
        <v>18</v>
      </c>
      <c r="EH85" s="971" t="s">
        <v>293</v>
      </c>
      <c r="EI85" s="925"/>
      <c r="EJ85" s="925">
        <f>ES85</f>
        <v>716</v>
      </c>
      <c r="EK85" s="926">
        <f t="shared" si="709"/>
        <v>716</v>
      </c>
      <c r="EL85" s="927" t="e">
        <f>EK85/EI85</f>
        <v>#DIV/0!</v>
      </c>
      <c r="EM85" s="921"/>
      <c r="EN85" s="925">
        <v>0</v>
      </c>
      <c r="EO85" s="925">
        <v>1</v>
      </c>
      <c r="EP85" s="926">
        <f t="shared" si="710"/>
        <v>1</v>
      </c>
      <c r="EQ85" s="939" t="e">
        <f>EP85/EN85</f>
        <v>#DIV/0!</v>
      </c>
      <c r="ER85" s="922"/>
      <c r="ES85" s="929">
        <v>716</v>
      </c>
      <c r="ET85" s="929">
        <f>EO85</f>
        <v>1</v>
      </c>
      <c r="EU85" s="967">
        <f t="shared" si="711"/>
        <v>-715</v>
      </c>
      <c r="EV85" s="931">
        <f>EU85/ES85</f>
        <v>-0.99860335195530725</v>
      </c>
      <c r="EW85" s="1309">
        <v>18</v>
      </c>
      <c r="EX85" s="932">
        <f>SUM(EO85,-$EN$93)/$EN$93</f>
        <v>-0.66666666666666663</v>
      </c>
      <c r="EZ85" s="876">
        <v>18</v>
      </c>
      <c r="FA85" s="971" t="s">
        <v>293</v>
      </c>
      <c r="FB85" s="925"/>
      <c r="FC85" s="925">
        <f>FL85</f>
        <v>716</v>
      </c>
      <c r="FD85" s="926">
        <f t="shared" si="712"/>
        <v>716</v>
      </c>
      <c r="FE85" s="927" t="e">
        <f>FD85/FB85</f>
        <v>#DIV/0!</v>
      </c>
      <c r="FF85" s="921"/>
      <c r="FG85" s="925">
        <v>0</v>
      </c>
      <c r="FH85" s="925">
        <v>0</v>
      </c>
      <c r="FI85" s="926">
        <f t="shared" si="713"/>
        <v>0</v>
      </c>
      <c r="FJ85" s="939" t="e">
        <f>FI85/FG85</f>
        <v>#DIV/0!</v>
      </c>
      <c r="FK85" s="922"/>
      <c r="FL85" s="929">
        <v>716</v>
      </c>
      <c r="FM85" s="929">
        <f>FH85</f>
        <v>0</v>
      </c>
      <c r="FN85" s="967">
        <f t="shared" si="714"/>
        <v>-716</v>
      </c>
      <c r="FO85" s="931">
        <f>FN85/FL85</f>
        <v>-1</v>
      </c>
      <c r="FP85" s="876">
        <v>18</v>
      </c>
      <c r="FQ85" s="932" t="e">
        <f>SUM(FH85,-$FG$93)/$FG$93</f>
        <v>#DIV/0!</v>
      </c>
      <c r="FS85" s="1309">
        <v>18</v>
      </c>
      <c r="FT85" s="971" t="s">
        <v>293</v>
      </c>
      <c r="FU85" s="925"/>
      <c r="FV85" s="925">
        <f>GE85</f>
        <v>716</v>
      </c>
      <c r="FW85" s="926">
        <f t="shared" si="715"/>
        <v>716</v>
      </c>
      <c r="FX85" s="927" t="e">
        <f>FW85/FU85</f>
        <v>#DIV/0!</v>
      </c>
      <c r="FY85" s="921"/>
      <c r="FZ85" s="925">
        <v>9</v>
      </c>
      <c r="GA85" s="925">
        <v>10</v>
      </c>
      <c r="GB85" s="926">
        <f t="shared" si="716"/>
        <v>1</v>
      </c>
      <c r="GC85" s="939">
        <f>GB85/FZ85</f>
        <v>0.1111111111111111</v>
      </c>
      <c r="GD85" s="922"/>
      <c r="GE85" s="929">
        <v>716</v>
      </c>
      <c r="GF85" s="929">
        <f>GA85</f>
        <v>10</v>
      </c>
      <c r="GG85" s="967">
        <f t="shared" si="717"/>
        <v>-706</v>
      </c>
      <c r="GH85" s="931">
        <f>GG85/GE85</f>
        <v>-0.98603351955307261</v>
      </c>
      <c r="GI85" s="1309">
        <v>18</v>
      </c>
      <c r="GJ85" s="932">
        <f>SUM(GA85,-$FZ$93)/$FZ$93</f>
        <v>-0.5</v>
      </c>
      <c r="GL85" s="876">
        <v>18</v>
      </c>
      <c r="GM85" s="971" t="s">
        <v>293</v>
      </c>
      <c r="GN85" s="925"/>
      <c r="GO85" s="925">
        <f>GX85</f>
        <v>716</v>
      </c>
      <c r="GP85" s="926">
        <f t="shared" si="718"/>
        <v>716</v>
      </c>
      <c r="GQ85" s="927" t="e">
        <f>GP85/GN85</f>
        <v>#DIV/0!</v>
      </c>
      <c r="GR85" s="921"/>
      <c r="GS85" s="925">
        <v>0</v>
      </c>
      <c r="GT85" s="925">
        <v>1</v>
      </c>
      <c r="GU85" s="926">
        <f t="shared" si="719"/>
        <v>1</v>
      </c>
      <c r="GV85" s="939" t="e">
        <f>GU85/GS85</f>
        <v>#DIV/0!</v>
      </c>
      <c r="GW85" s="922"/>
      <c r="GX85" s="929">
        <v>716</v>
      </c>
      <c r="GY85" s="929">
        <f>GT85</f>
        <v>1</v>
      </c>
      <c r="GZ85" s="967">
        <f t="shared" si="720"/>
        <v>-715</v>
      </c>
      <c r="HA85" s="931">
        <f>GZ85/GX85</f>
        <v>-0.99860335195530725</v>
      </c>
      <c r="HB85" s="876">
        <v>18</v>
      </c>
      <c r="HC85" s="932" t="e">
        <f>SUM(GT85,-$GS$93)/$GS$93</f>
        <v>#DIV/0!</v>
      </c>
      <c r="HE85" s="1309">
        <v>18</v>
      </c>
      <c r="HF85" s="971" t="s">
        <v>293</v>
      </c>
      <c r="HG85" s="925"/>
      <c r="HH85" s="925">
        <f>HQ85</f>
        <v>716</v>
      </c>
      <c r="HI85" s="926">
        <f t="shared" si="721"/>
        <v>716</v>
      </c>
      <c r="HJ85" s="927" t="e">
        <f>HI85/HG85</f>
        <v>#DIV/0!</v>
      </c>
      <c r="HK85" s="921"/>
      <c r="HL85" s="925">
        <v>0</v>
      </c>
      <c r="HM85" s="925">
        <v>0</v>
      </c>
      <c r="HN85" s="926">
        <f t="shared" si="722"/>
        <v>0</v>
      </c>
      <c r="HO85" s="939" t="e">
        <f>HN85/HL85</f>
        <v>#DIV/0!</v>
      </c>
      <c r="HP85" s="922"/>
      <c r="HQ85" s="929">
        <v>716</v>
      </c>
      <c r="HR85" s="929">
        <f>HM85</f>
        <v>0</v>
      </c>
      <c r="HS85" s="967">
        <f t="shared" si="723"/>
        <v>-716</v>
      </c>
      <c r="HT85" s="931">
        <f>HS85/HQ85</f>
        <v>-1</v>
      </c>
      <c r="HU85" s="1309">
        <v>18</v>
      </c>
      <c r="HV85" s="932" t="e">
        <f>SUM(HM85,-$HL$93)/$HL$93</f>
        <v>#DIV/0!</v>
      </c>
      <c r="HX85" s="876">
        <v>18</v>
      </c>
      <c r="HY85" s="971" t="s">
        <v>293</v>
      </c>
      <c r="HZ85" s="925"/>
      <c r="IA85" s="925">
        <f>IJ85</f>
        <v>716</v>
      </c>
      <c r="IB85" s="926">
        <f t="shared" si="724"/>
        <v>716</v>
      </c>
      <c r="IC85" s="927" t="e">
        <f>IB85/HZ85</f>
        <v>#DIV/0!</v>
      </c>
      <c r="ID85" s="921"/>
      <c r="IE85" s="925">
        <v>1</v>
      </c>
      <c r="IF85" s="925">
        <v>3</v>
      </c>
      <c r="IG85" s="926">
        <f t="shared" si="725"/>
        <v>2</v>
      </c>
      <c r="IH85" s="928">
        <f>IG85/IE85</f>
        <v>2</v>
      </c>
      <c r="II85" s="922"/>
      <c r="IJ85" s="929">
        <v>716</v>
      </c>
      <c r="IK85" s="929">
        <f>IF85</f>
        <v>3</v>
      </c>
      <c r="IL85" s="967">
        <f t="shared" si="726"/>
        <v>-713</v>
      </c>
      <c r="IM85" s="931">
        <f>IL85/IJ85</f>
        <v>-0.99581005586592175</v>
      </c>
      <c r="IN85" s="876">
        <v>18</v>
      </c>
      <c r="IO85" s="932">
        <f>SUM(IF85,-$IE$93)/$IE$93</f>
        <v>-0.25</v>
      </c>
      <c r="IQ85" s="1314">
        <v>18</v>
      </c>
      <c r="IR85" s="971" t="s">
        <v>293</v>
      </c>
      <c r="IS85" s="925"/>
      <c r="IT85" s="925">
        <f>JC85</f>
        <v>716</v>
      </c>
      <c r="IU85" s="926">
        <f t="shared" si="727"/>
        <v>716</v>
      </c>
      <c r="IV85" s="927" t="e">
        <f>IU85/IS85</f>
        <v>#DIV/0!</v>
      </c>
      <c r="IW85" s="921"/>
      <c r="IX85" s="925">
        <f>SUM(AB85,AU85,BO85,CI85,DB85,DU85,EN85,FG85,FZ85,GS85,HL85,IE85)</f>
        <v>187</v>
      </c>
      <c r="IY85" s="925">
        <f>SUM(AC85,AV85,BP85,CJ85,DC85,DV85,EO85,FH85,GA85,GT85,HM85,IF85)</f>
        <v>173</v>
      </c>
      <c r="IZ85" s="926">
        <f t="shared" si="728"/>
        <v>-14</v>
      </c>
      <c r="JA85" s="928">
        <f>IZ85/IX85</f>
        <v>-7.4866310160427801E-2</v>
      </c>
      <c r="JB85" s="922"/>
      <c r="JC85" s="929">
        <v>716</v>
      </c>
      <c r="JD85" s="929">
        <f>IY85</f>
        <v>173</v>
      </c>
      <c r="JE85" s="967">
        <f t="shared" si="729"/>
        <v>-543</v>
      </c>
      <c r="JF85" s="931">
        <f>JE85/JC85</f>
        <v>-0.75837988826815639</v>
      </c>
      <c r="JG85" s="1314">
        <v>18</v>
      </c>
      <c r="JH85" s="932">
        <f>SUM(IY85,-$IX$93)/$IX$93</f>
        <v>-0.43648208469055377</v>
      </c>
    </row>
    <row r="86" spans="1:268">
      <c r="A86" s="400">
        <v>19</v>
      </c>
      <c r="B86" s="371" t="s">
        <v>248</v>
      </c>
      <c r="C86" s="940"/>
      <c r="D86" s="867"/>
      <c r="E86" s="279"/>
      <c r="F86" s="941">
        <f>D86/D85</f>
        <v>0</v>
      </c>
      <c r="G86" s="921"/>
      <c r="H86" s="942"/>
      <c r="I86" s="942">
        <v>608</v>
      </c>
      <c r="J86" s="949"/>
      <c r="K86" s="944">
        <f>I86/I85</f>
        <v>0.80636604774535814</v>
      </c>
      <c r="L86" s="922"/>
      <c r="M86" s="424"/>
      <c r="N86" s="867"/>
      <c r="O86" s="279"/>
      <c r="P86" s="931"/>
      <c r="Q86" s="400">
        <v>19</v>
      </c>
      <c r="R86" s="932">
        <f>SUM(I86,-$FV$93)/$FV$93</f>
        <v>-0.55096011816838997</v>
      </c>
      <c r="U86" s="1309">
        <v>19</v>
      </c>
      <c r="V86" s="371" t="s">
        <v>248</v>
      </c>
      <c r="W86" s="940"/>
      <c r="X86" s="867"/>
      <c r="Y86" s="279"/>
      <c r="Z86" s="941">
        <f>X86/X85</f>
        <v>0</v>
      </c>
      <c r="AA86" s="921"/>
      <c r="AB86" s="942"/>
      <c r="AC86" s="942">
        <v>31</v>
      </c>
      <c r="AD86" s="949"/>
      <c r="AE86" s="944">
        <f>AC86/AC85</f>
        <v>0.91176470588235292</v>
      </c>
      <c r="AF86" s="922"/>
      <c r="AG86" s="424"/>
      <c r="AH86" s="867"/>
      <c r="AI86" s="279"/>
      <c r="AJ86" s="931"/>
      <c r="AK86" s="1309">
        <v>19</v>
      </c>
      <c r="AL86" s="932">
        <f>SUM(AC86,-$AB$93)/$AB$93</f>
        <v>-0.53731343283582089</v>
      </c>
      <c r="AN86" s="876">
        <v>19</v>
      </c>
      <c r="AO86" s="371" t="s">
        <v>248</v>
      </c>
      <c r="AP86" s="940"/>
      <c r="AQ86" s="867"/>
      <c r="AR86" s="279"/>
      <c r="AS86" s="941">
        <f>AQ86/AQ85</f>
        <v>0</v>
      </c>
      <c r="AT86" s="921"/>
      <c r="AU86" s="942"/>
      <c r="AV86" s="942">
        <v>4</v>
      </c>
      <c r="AW86" s="949"/>
      <c r="AX86" s="944">
        <f>AV86/AV85</f>
        <v>0.8</v>
      </c>
      <c r="AY86" s="922"/>
      <c r="AZ86" s="424"/>
      <c r="BA86" s="867"/>
      <c r="BB86" s="279"/>
      <c r="BC86" s="931"/>
      <c r="BD86" s="876">
        <v>19</v>
      </c>
      <c r="BE86" s="932">
        <f>SUM(AV86,-$AU$93)/$AU$93</f>
        <v>-0.63636363636363635</v>
      </c>
      <c r="BH86" s="1309">
        <v>19</v>
      </c>
      <c r="BI86" s="371" t="s">
        <v>248</v>
      </c>
      <c r="BJ86" s="940"/>
      <c r="BK86" s="867"/>
      <c r="BL86" s="279"/>
      <c r="BM86" s="941">
        <f>BK86/BK85</f>
        <v>0</v>
      </c>
      <c r="BN86" s="921"/>
      <c r="BO86" s="942"/>
      <c r="BP86" s="942">
        <v>6</v>
      </c>
      <c r="BQ86" s="949"/>
      <c r="BR86" s="944">
        <f>BP86/BP85</f>
        <v>1</v>
      </c>
      <c r="BS86" s="922"/>
      <c r="BT86" s="424"/>
      <c r="BU86" s="867"/>
      <c r="BV86" s="279"/>
      <c r="BW86" s="931"/>
      <c r="BX86" s="1309">
        <v>19</v>
      </c>
      <c r="BY86" s="932">
        <f>SUM(BP86,-$AU$93)/$AU$93</f>
        <v>-0.45454545454545453</v>
      </c>
      <c r="CB86" s="876">
        <v>19</v>
      </c>
      <c r="CC86" s="371" t="s">
        <v>248</v>
      </c>
      <c r="CD86" s="940"/>
      <c r="CE86" s="867"/>
      <c r="CF86" s="279"/>
      <c r="CG86" s="941">
        <f>CE86/CE85</f>
        <v>0</v>
      </c>
      <c r="CH86" s="921"/>
      <c r="CI86" s="942"/>
      <c r="CJ86" s="942">
        <v>10</v>
      </c>
      <c r="CK86" s="949"/>
      <c r="CL86" s="944">
        <f>CJ86/CJ85</f>
        <v>0.7142857142857143</v>
      </c>
      <c r="CM86" s="922"/>
      <c r="CN86" s="424"/>
      <c r="CO86" s="867"/>
      <c r="CP86" s="279"/>
      <c r="CQ86" s="931"/>
      <c r="CR86" s="876">
        <v>19</v>
      </c>
      <c r="CS86" s="932">
        <f>SUM(CJ86,-$CI$93)/$CI$93</f>
        <v>-0.69696969696969702</v>
      </c>
      <c r="CU86" s="1309">
        <v>19</v>
      </c>
      <c r="CV86" s="371" t="s">
        <v>248</v>
      </c>
      <c r="CW86" s="940"/>
      <c r="CX86" s="867"/>
      <c r="CY86" s="279"/>
      <c r="CZ86" s="941">
        <f>CX86/CX85</f>
        <v>0</v>
      </c>
      <c r="DA86" s="921"/>
      <c r="DB86" s="942"/>
      <c r="DC86" s="942">
        <v>76</v>
      </c>
      <c r="DD86" s="949"/>
      <c r="DE86" s="944">
        <f>DC86/DC85</f>
        <v>0.8</v>
      </c>
      <c r="DF86" s="922"/>
      <c r="DG86" s="424"/>
      <c r="DH86" s="867"/>
      <c r="DI86" s="279"/>
      <c r="DJ86" s="931"/>
      <c r="DK86" s="1309">
        <v>19</v>
      </c>
      <c r="DL86" s="932">
        <f>SUM(DC86,-$DB$93)/$DB$93</f>
        <v>-0.43703703703703706</v>
      </c>
      <c r="DN86" s="876">
        <v>19</v>
      </c>
      <c r="DO86" s="371" t="s">
        <v>248</v>
      </c>
      <c r="DP86" s="940"/>
      <c r="DQ86" s="867"/>
      <c r="DR86" s="279"/>
      <c r="DS86" s="941">
        <f>DQ86/DQ85</f>
        <v>0</v>
      </c>
      <c r="DT86" s="921"/>
      <c r="DU86" s="942"/>
      <c r="DV86" s="942">
        <v>4</v>
      </c>
      <c r="DW86" s="949"/>
      <c r="DX86" s="944">
        <f>DV86/DV85</f>
        <v>1</v>
      </c>
      <c r="DY86" s="922"/>
      <c r="DZ86" s="424"/>
      <c r="EA86" s="867"/>
      <c r="EB86" s="279"/>
      <c r="EC86" s="931"/>
      <c r="ED86" s="876">
        <v>19</v>
      </c>
      <c r="EE86" s="932">
        <f>SUM(DV86,-$DU$93)/$DU$93</f>
        <v>-0.55555555555555558</v>
      </c>
      <c r="EG86" s="1309">
        <v>19</v>
      </c>
      <c r="EH86" s="371" t="s">
        <v>248</v>
      </c>
      <c r="EI86" s="940"/>
      <c r="EJ86" s="867"/>
      <c r="EK86" s="279"/>
      <c r="EL86" s="941">
        <f>EJ86/EJ85</f>
        <v>0</v>
      </c>
      <c r="EM86" s="921"/>
      <c r="EN86" s="942"/>
      <c r="EO86" s="942">
        <v>1</v>
      </c>
      <c r="EP86" s="949"/>
      <c r="EQ86" s="944">
        <f>EO86/EO85</f>
        <v>1</v>
      </c>
      <c r="ER86" s="922"/>
      <c r="ES86" s="424"/>
      <c r="ET86" s="867"/>
      <c r="EU86" s="279"/>
      <c r="EV86" s="931"/>
      <c r="EW86" s="1309">
        <v>19</v>
      </c>
      <c r="EX86" s="932">
        <f>SUM(EO86,-$DB$93)/$DB$93</f>
        <v>-0.99259259259259258</v>
      </c>
      <c r="EZ86" s="876">
        <v>19</v>
      </c>
      <c r="FA86" s="371" t="s">
        <v>248</v>
      </c>
      <c r="FB86" s="940"/>
      <c r="FC86" s="867"/>
      <c r="FD86" s="279"/>
      <c r="FE86" s="941">
        <f>FC86/FC85</f>
        <v>0</v>
      </c>
      <c r="FF86" s="921"/>
      <c r="FG86" s="942"/>
      <c r="FH86" s="942">
        <v>0</v>
      </c>
      <c r="FI86" s="949"/>
      <c r="FJ86" s="944" t="e">
        <f>FH86/FH85</f>
        <v>#DIV/0!</v>
      </c>
      <c r="FK86" s="922"/>
      <c r="FL86" s="424"/>
      <c r="FM86" s="867"/>
      <c r="FN86" s="279"/>
      <c r="FO86" s="931"/>
      <c r="FP86" s="876">
        <v>19</v>
      </c>
      <c r="FQ86" s="932" t="e">
        <f>SUM(FH86,-$FG$93)/$FG$93</f>
        <v>#DIV/0!</v>
      </c>
      <c r="FS86" s="1309">
        <v>19</v>
      </c>
      <c r="FT86" s="371" t="s">
        <v>248</v>
      </c>
      <c r="FU86" s="940"/>
      <c r="FV86" s="867"/>
      <c r="FW86" s="279"/>
      <c r="FX86" s="941">
        <f>FV86/FV85</f>
        <v>0</v>
      </c>
      <c r="FY86" s="921"/>
      <c r="FZ86" s="942"/>
      <c r="GA86" s="942">
        <v>9</v>
      </c>
      <c r="GB86" s="949"/>
      <c r="GC86" s="944">
        <f>GA86/GA85</f>
        <v>0.9</v>
      </c>
      <c r="GD86" s="922"/>
      <c r="GE86" s="424"/>
      <c r="GF86" s="867"/>
      <c r="GG86" s="279"/>
      <c r="GH86" s="931"/>
      <c r="GI86" s="1309">
        <v>19</v>
      </c>
      <c r="GJ86" s="932">
        <f>SUM(GA86,-$FZ$93)/$FZ$93</f>
        <v>-0.55000000000000004</v>
      </c>
      <c r="GL86" s="876">
        <v>19</v>
      </c>
      <c r="GM86" s="371" t="s">
        <v>248</v>
      </c>
      <c r="GN86" s="940"/>
      <c r="GO86" s="867"/>
      <c r="GP86" s="279"/>
      <c r="GQ86" s="941">
        <f>GO86/GO85</f>
        <v>0</v>
      </c>
      <c r="GR86" s="921"/>
      <c r="GS86" s="942"/>
      <c r="GT86" s="942">
        <v>1</v>
      </c>
      <c r="GU86" s="949"/>
      <c r="GV86" s="944">
        <f>GT86/GT85</f>
        <v>1</v>
      </c>
      <c r="GW86" s="922"/>
      <c r="GX86" s="424"/>
      <c r="GY86" s="867"/>
      <c r="GZ86" s="279"/>
      <c r="HA86" s="931"/>
      <c r="HB86" s="876">
        <v>19</v>
      </c>
      <c r="HC86" s="932" t="e">
        <f>SUM(GT86,-$GS$93)/$GS$93</f>
        <v>#DIV/0!</v>
      </c>
      <c r="HE86" s="1309">
        <v>19</v>
      </c>
      <c r="HF86" s="371" t="s">
        <v>248</v>
      </c>
      <c r="HG86" s="940"/>
      <c r="HH86" s="867"/>
      <c r="HI86" s="279"/>
      <c r="HJ86" s="941">
        <f>HH86/HH85</f>
        <v>0</v>
      </c>
      <c r="HK86" s="921"/>
      <c r="HL86" s="942"/>
      <c r="HM86" s="942">
        <v>0</v>
      </c>
      <c r="HN86" s="949"/>
      <c r="HO86" s="944" t="e">
        <f>HM86/HM85</f>
        <v>#DIV/0!</v>
      </c>
      <c r="HP86" s="922"/>
      <c r="HQ86" s="424"/>
      <c r="HR86" s="867"/>
      <c r="HS86" s="279"/>
      <c r="HT86" s="931"/>
      <c r="HU86" s="1309">
        <v>19</v>
      </c>
      <c r="HV86" s="932" t="e">
        <f>SUM(HM86,-$HL$93)/$HL$93</f>
        <v>#DIV/0!</v>
      </c>
      <c r="HX86" s="876">
        <v>19</v>
      </c>
      <c r="HY86" s="371" t="s">
        <v>248</v>
      </c>
      <c r="HZ86" s="940"/>
      <c r="IA86" s="867"/>
      <c r="IB86" s="279"/>
      <c r="IC86" s="941">
        <f>IA86/IA85</f>
        <v>0</v>
      </c>
      <c r="ID86" s="921"/>
      <c r="IE86" s="942"/>
      <c r="IF86" s="942">
        <v>2</v>
      </c>
      <c r="IG86" s="949"/>
      <c r="IH86" s="944">
        <f>IF86/IF85</f>
        <v>0.66666666666666663</v>
      </c>
      <c r="II86" s="922"/>
      <c r="IJ86" s="424"/>
      <c r="IK86" s="867"/>
      <c r="IL86" s="279"/>
      <c r="IM86" s="931"/>
      <c r="IN86" s="876">
        <v>19</v>
      </c>
      <c r="IO86" s="932">
        <f>SUM(IF86,-$IE$93)/$IE$93</f>
        <v>-0.5</v>
      </c>
      <c r="IQ86" s="1314">
        <v>19</v>
      </c>
      <c r="IR86" s="371" t="s">
        <v>248</v>
      </c>
      <c r="IS86" s="940"/>
      <c r="IT86" s="867"/>
      <c r="IU86" s="279"/>
      <c r="IV86" s="941">
        <f>IT86/IT85</f>
        <v>0</v>
      </c>
      <c r="IW86" s="921"/>
      <c r="IX86" s="942"/>
      <c r="IY86" s="978">
        <f t="shared" ref="IY86:IY87" si="730">SUM(AC86,AV86,BP86,CJ86,DC86,DV86,EO86,FH86,GA86,GT86,HM86,IF86)</f>
        <v>144</v>
      </c>
      <c r="IZ86" s="949"/>
      <c r="JA86" s="944">
        <f>IY86/IY85</f>
        <v>0.83236994219653182</v>
      </c>
      <c r="JB86" s="922"/>
      <c r="JC86" s="424"/>
      <c r="JD86" s="867"/>
      <c r="JE86" s="279"/>
      <c r="JF86" s="931"/>
      <c r="JG86" s="1314">
        <v>19</v>
      </c>
      <c r="JH86" s="932">
        <f>SUM(IY86,-$IX$93)/$IX$93</f>
        <v>-0.53094462540716614</v>
      </c>
    </row>
    <row r="87" spans="1:268">
      <c r="A87" s="400">
        <v>20</v>
      </c>
      <c r="B87" s="371" t="s">
        <v>249</v>
      </c>
      <c r="C87" s="940"/>
      <c r="D87" s="867"/>
      <c r="E87" s="279"/>
      <c r="F87" s="941">
        <f>D87/D85</f>
        <v>0</v>
      </c>
      <c r="G87" s="921"/>
      <c r="H87" s="942"/>
      <c r="I87" s="942">
        <v>146</v>
      </c>
      <c r="J87" s="949"/>
      <c r="K87" s="944">
        <f>I87/I85</f>
        <v>0.19363395225464192</v>
      </c>
      <c r="L87" s="922"/>
      <c r="M87" s="424"/>
      <c r="N87" s="867"/>
      <c r="O87" s="279"/>
      <c r="P87" s="945"/>
      <c r="Q87" s="400">
        <v>20</v>
      </c>
      <c r="R87" s="866"/>
      <c r="U87" s="1309">
        <v>20</v>
      </c>
      <c r="V87" s="371" t="s">
        <v>249</v>
      </c>
      <c r="W87" s="940"/>
      <c r="X87" s="867"/>
      <c r="Y87" s="279"/>
      <c r="Z87" s="941">
        <f>X87/X85</f>
        <v>0</v>
      </c>
      <c r="AA87" s="921"/>
      <c r="AB87" s="942"/>
      <c r="AC87" s="942">
        <v>3</v>
      </c>
      <c r="AD87" s="949"/>
      <c r="AE87" s="944">
        <f>AC87/AC85</f>
        <v>8.8235294117647065E-2</v>
      </c>
      <c r="AF87" s="922"/>
      <c r="AG87" s="424"/>
      <c r="AH87" s="867"/>
      <c r="AI87" s="279"/>
      <c r="AJ87" s="945"/>
      <c r="AK87" s="1309">
        <v>20</v>
      </c>
      <c r="AL87" s="866"/>
      <c r="AN87" s="876">
        <v>20</v>
      </c>
      <c r="AO87" s="371" t="s">
        <v>249</v>
      </c>
      <c r="AP87" s="940"/>
      <c r="AQ87" s="867"/>
      <c r="AR87" s="279"/>
      <c r="AS87" s="941">
        <f>AQ87/AQ85</f>
        <v>0</v>
      </c>
      <c r="AT87" s="921"/>
      <c r="AU87" s="942"/>
      <c r="AV87" s="942">
        <v>1</v>
      </c>
      <c r="AW87" s="949"/>
      <c r="AX87" s="944">
        <f>AV87/AV85</f>
        <v>0.2</v>
      </c>
      <c r="AY87" s="922"/>
      <c r="AZ87" s="424"/>
      <c r="BA87" s="867"/>
      <c r="BB87" s="279"/>
      <c r="BC87" s="945"/>
      <c r="BD87" s="876">
        <v>20</v>
      </c>
      <c r="BE87" s="866"/>
      <c r="BH87" s="1309">
        <v>20</v>
      </c>
      <c r="BI87" s="371" t="s">
        <v>249</v>
      </c>
      <c r="BJ87" s="940"/>
      <c r="BK87" s="867"/>
      <c r="BL87" s="279"/>
      <c r="BM87" s="941">
        <f>BK87/BK85</f>
        <v>0</v>
      </c>
      <c r="BN87" s="921"/>
      <c r="BO87" s="942"/>
      <c r="BP87" s="942">
        <v>0</v>
      </c>
      <c r="BQ87" s="949"/>
      <c r="BR87" s="944">
        <f>BP87/BP85</f>
        <v>0</v>
      </c>
      <c r="BS87" s="922"/>
      <c r="BT87" s="424"/>
      <c r="BU87" s="867"/>
      <c r="BV87" s="279"/>
      <c r="BW87" s="945"/>
      <c r="BX87" s="1309">
        <v>20</v>
      </c>
      <c r="BY87" s="866"/>
      <c r="CB87" s="876">
        <v>20</v>
      </c>
      <c r="CC87" s="371" t="s">
        <v>249</v>
      </c>
      <c r="CD87" s="940"/>
      <c r="CE87" s="867"/>
      <c r="CF87" s="279"/>
      <c r="CG87" s="941">
        <f>CE87/CE85</f>
        <v>0</v>
      </c>
      <c r="CH87" s="921"/>
      <c r="CI87" s="942"/>
      <c r="CJ87" s="942">
        <v>4</v>
      </c>
      <c r="CK87" s="949"/>
      <c r="CL87" s="944">
        <f>CJ87/CJ85</f>
        <v>0.2857142857142857</v>
      </c>
      <c r="CM87" s="922"/>
      <c r="CN87" s="424"/>
      <c r="CO87" s="867"/>
      <c r="CP87" s="279"/>
      <c r="CQ87" s="945"/>
      <c r="CR87" s="876">
        <v>20</v>
      </c>
      <c r="CS87" s="866"/>
      <c r="CU87" s="1309">
        <v>20</v>
      </c>
      <c r="CV87" s="371" t="s">
        <v>249</v>
      </c>
      <c r="CW87" s="940"/>
      <c r="CX87" s="867"/>
      <c r="CY87" s="279"/>
      <c r="CZ87" s="941">
        <f>CX87/CX85</f>
        <v>0</v>
      </c>
      <c r="DA87" s="921"/>
      <c r="DB87" s="942"/>
      <c r="DC87" s="942">
        <v>19</v>
      </c>
      <c r="DD87" s="949"/>
      <c r="DE87" s="944">
        <f>DC87/DC85</f>
        <v>0.2</v>
      </c>
      <c r="DF87" s="922"/>
      <c r="DG87" s="424"/>
      <c r="DH87" s="867"/>
      <c r="DI87" s="279"/>
      <c r="DJ87" s="945"/>
      <c r="DK87" s="1309">
        <v>20</v>
      </c>
      <c r="DL87" s="866"/>
      <c r="DN87" s="876">
        <v>20</v>
      </c>
      <c r="DO87" s="371" t="s">
        <v>249</v>
      </c>
      <c r="DP87" s="940"/>
      <c r="DQ87" s="867"/>
      <c r="DR87" s="279"/>
      <c r="DS87" s="941">
        <f>DQ87/DQ85</f>
        <v>0</v>
      </c>
      <c r="DT87" s="921"/>
      <c r="DU87" s="942"/>
      <c r="DV87" s="942">
        <v>0</v>
      </c>
      <c r="DW87" s="949"/>
      <c r="DX87" s="944">
        <f>DV87/DV85</f>
        <v>0</v>
      </c>
      <c r="DY87" s="922"/>
      <c r="DZ87" s="424"/>
      <c r="EA87" s="867"/>
      <c r="EB87" s="279"/>
      <c r="EC87" s="945"/>
      <c r="ED87" s="876">
        <v>20</v>
      </c>
      <c r="EE87" s="866"/>
      <c r="EG87" s="1309">
        <v>20</v>
      </c>
      <c r="EH87" s="371" t="s">
        <v>249</v>
      </c>
      <c r="EI87" s="940"/>
      <c r="EJ87" s="867"/>
      <c r="EK87" s="279"/>
      <c r="EL87" s="941">
        <f>EJ87/EJ85</f>
        <v>0</v>
      </c>
      <c r="EM87" s="921"/>
      <c r="EN87" s="942"/>
      <c r="EO87" s="942">
        <v>0</v>
      </c>
      <c r="EP87" s="949"/>
      <c r="EQ87" s="944">
        <f>EO87/EO85</f>
        <v>0</v>
      </c>
      <c r="ER87" s="922"/>
      <c r="ES87" s="424"/>
      <c r="ET87" s="867"/>
      <c r="EU87" s="279"/>
      <c r="EV87" s="945"/>
      <c r="EW87" s="1309">
        <v>20</v>
      </c>
      <c r="EX87" s="866"/>
      <c r="EZ87" s="876">
        <v>20</v>
      </c>
      <c r="FA87" s="371" t="s">
        <v>249</v>
      </c>
      <c r="FB87" s="940"/>
      <c r="FC87" s="867"/>
      <c r="FD87" s="279"/>
      <c r="FE87" s="941">
        <f>FC87/FC85</f>
        <v>0</v>
      </c>
      <c r="FF87" s="921"/>
      <c r="FG87" s="942"/>
      <c r="FH87" s="942">
        <v>0</v>
      </c>
      <c r="FI87" s="949"/>
      <c r="FJ87" s="944" t="e">
        <f>FH87/FH85</f>
        <v>#DIV/0!</v>
      </c>
      <c r="FK87" s="922"/>
      <c r="FL87" s="424"/>
      <c r="FM87" s="867"/>
      <c r="FN87" s="279"/>
      <c r="FO87" s="945"/>
      <c r="FP87" s="876">
        <v>20</v>
      </c>
      <c r="FQ87" s="866"/>
      <c r="FS87" s="1309">
        <v>20</v>
      </c>
      <c r="FT87" s="371" t="s">
        <v>249</v>
      </c>
      <c r="FU87" s="940"/>
      <c r="FV87" s="867"/>
      <c r="FW87" s="279"/>
      <c r="FX87" s="941">
        <f>FV87/FV85</f>
        <v>0</v>
      </c>
      <c r="FY87" s="921"/>
      <c r="FZ87" s="942"/>
      <c r="GA87" s="942">
        <v>1</v>
      </c>
      <c r="GB87" s="949"/>
      <c r="GC87" s="944">
        <f>GA87/GA85</f>
        <v>0.1</v>
      </c>
      <c r="GD87" s="922"/>
      <c r="GE87" s="424"/>
      <c r="GF87" s="867"/>
      <c r="GG87" s="279"/>
      <c r="GH87" s="945"/>
      <c r="GI87" s="1309">
        <v>20</v>
      </c>
      <c r="GJ87" s="866"/>
      <c r="GL87" s="876">
        <v>20</v>
      </c>
      <c r="GM87" s="371" t="s">
        <v>249</v>
      </c>
      <c r="GN87" s="940"/>
      <c r="GO87" s="867"/>
      <c r="GP87" s="279"/>
      <c r="GQ87" s="941">
        <f>GO87/GO85</f>
        <v>0</v>
      </c>
      <c r="GR87" s="921"/>
      <c r="GS87" s="942"/>
      <c r="GT87" s="942">
        <v>0</v>
      </c>
      <c r="GU87" s="949"/>
      <c r="GV87" s="944">
        <f>GT87/GT85</f>
        <v>0</v>
      </c>
      <c r="GW87" s="922"/>
      <c r="GX87" s="424"/>
      <c r="GY87" s="867"/>
      <c r="GZ87" s="279"/>
      <c r="HA87" s="945"/>
      <c r="HB87" s="876">
        <v>20</v>
      </c>
      <c r="HC87" s="866"/>
      <c r="HE87" s="1309">
        <v>20</v>
      </c>
      <c r="HF87" s="371" t="s">
        <v>249</v>
      </c>
      <c r="HG87" s="940"/>
      <c r="HH87" s="867"/>
      <c r="HI87" s="279"/>
      <c r="HJ87" s="941">
        <f>HH87/HH85</f>
        <v>0</v>
      </c>
      <c r="HK87" s="921"/>
      <c r="HL87" s="942"/>
      <c r="HM87" s="942">
        <v>0</v>
      </c>
      <c r="HN87" s="949"/>
      <c r="HO87" s="944" t="e">
        <f>HM87/HM85</f>
        <v>#DIV/0!</v>
      </c>
      <c r="HP87" s="922"/>
      <c r="HQ87" s="424"/>
      <c r="HR87" s="867"/>
      <c r="HS87" s="279"/>
      <c r="HT87" s="945"/>
      <c r="HU87" s="1309">
        <v>20</v>
      </c>
      <c r="HV87" s="866"/>
      <c r="HX87" s="876">
        <v>20</v>
      </c>
      <c r="HY87" s="371" t="s">
        <v>249</v>
      </c>
      <c r="HZ87" s="940"/>
      <c r="IA87" s="867"/>
      <c r="IB87" s="279"/>
      <c r="IC87" s="941">
        <f>IA87/IA85</f>
        <v>0</v>
      </c>
      <c r="ID87" s="921"/>
      <c r="IE87" s="942"/>
      <c r="IF87" s="942">
        <v>1</v>
      </c>
      <c r="IG87" s="949"/>
      <c r="IH87" s="944">
        <f>IF87/IF85</f>
        <v>0.33333333333333331</v>
      </c>
      <c r="II87" s="922"/>
      <c r="IJ87" s="424"/>
      <c r="IK87" s="867"/>
      <c r="IL87" s="279"/>
      <c r="IM87" s="945"/>
      <c r="IN87" s="876">
        <v>20</v>
      </c>
      <c r="IO87" s="866"/>
      <c r="IQ87" s="1314">
        <v>20</v>
      </c>
      <c r="IR87" s="371" t="s">
        <v>249</v>
      </c>
      <c r="IS87" s="940"/>
      <c r="IT87" s="867"/>
      <c r="IU87" s="279"/>
      <c r="IV87" s="941">
        <f>IT87/IT85</f>
        <v>0</v>
      </c>
      <c r="IW87" s="921"/>
      <c r="IX87" s="942"/>
      <c r="IY87" s="978">
        <f t="shared" si="730"/>
        <v>29</v>
      </c>
      <c r="IZ87" s="949"/>
      <c r="JA87" s="944">
        <f>IY87/IY85</f>
        <v>0.16763005780346821</v>
      </c>
      <c r="JB87" s="922"/>
      <c r="JC87" s="424"/>
      <c r="JD87" s="867"/>
      <c r="JE87" s="279"/>
      <c r="JF87" s="945"/>
      <c r="JG87" s="1314">
        <v>20</v>
      </c>
      <c r="JH87" s="866"/>
    </row>
    <row r="88" spans="1:268" hidden="1">
      <c r="A88" s="400">
        <v>23</v>
      </c>
      <c r="B88" s="371" t="s">
        <v>250</v>
      </c>
      <c r="C88" s="940"/>
      <c r="D88" s="279"/>
      <c r="E88" s="279"/>
      <c r="F88" s="948"/>
      <c r="G88" s="921">
        <v>16</v>
      </c>
      <c r="H88" s="279"/>
      <c r="I88" s="279"/>
      <c r="J88" s="279"/>
      <c r="K88" s="948"/>
      <c r="L88" s="922"/>
      <c r="M88" s="279"/>
      <c r="N88" s="279"/>
      <c r="O88" s="279"/>
      <c r="P88" s="945"/>
      <c r="Q88" s="400">
        <v>23</v>
      </c>
      <c r="R88" s="866"/>
      <c r="U88" s="1309">
        <v>23</v>
      </c>
      <c r="V88" s="371" t="s">
        <v>250</v>
      </c>
      <c r="W88" s="940"/>
      <c r="X88" s="279"/>
      <c r="Y88" s="279"/>
      <c r="Z88" s="948"/>
      <c r="AA88" s="921">
        <v>16</v>
      </c>
      <c r="AB88" s="279"/>
      <c r="AC88" s="279"/>
      <c r="AD88" s="279"/>
      <c r="AE88" s="948"/>
      <c r="AF88" s="922"/>
      <c r="AG88" s="279"/>
      <c r="AH88" s="279"/>
      <c r="AI88" s="279"/>
      <c r="AJ88" s="945"/>
      <c r="AK88" s="1309">
        <v>23</v>
      </c>
      <c r="AL88" s="866"/>
      <c r="AN88" s="876">
        <v>23</v>
      </c>
      <c r="AO88" s="371" t="s">
        <v>250</v>
      </c>
      <c r="AP88" s="940"/>
      <c r="AQ88" s="279"/>
      <c r="AR88" s="279"/>
      <c r="AS88" s="948"/>
      <c r="AT88" s="921">
        <v>16</v>
      </c>
      <c r="AU88" s="279"/>
      <c r="AV88" s="279"/>
      <c r="AW88" s="279"/>
      <c r="AX88" s="948"/>
      <c r="AY88" s="922"/>
      <c r="AZ88" s="279"/>
      <c r="BA88" s="279"/>
      <c r="BB88" s="279"/>
      <c r="BC88" s="945"/>
      <c r="BD88" s="876">
        <v>23</v>
      </c>
      <c r="BE88" s="866"/>
      <c r="BH88" s="400">
        <v>23</v>
      </c>
      <c r="BI88" s="371" t="s">
        <v>250</v>
      </c>
      <c r="BJ88" s="940"/>
      <c r="BK88" s="279"/>
      <c r="BL88" s="279"/>
      <c r="BM88" s="948"/>
      <c r="BN88" s="921">
        <v>16</v>
      </c>
      <c r="BO88" s="279"/>
      <c r="BP88" s="279"/>
      <c r="BQ88" s="279"/>
      <c r="BR88" s="948"/>
      <c r="BS88" s="922"/>
      <c r="BT88" s="279"/>
      <c r="BU88" s="279"/>
      <c r="BV88" s="279"/>
      <c r="BW88" s="945"/>
      <c r="BX88" s="400">
        <v>23</v>
      </c>
      <c r="BY88" s="866"/>
      <c r="CB88" s="876">
        <v>23</v>
      </c>
      <c r="CC88" s="371" t="s">
        <v>250</v>
      </c>
      <c r="CD88" s="940"/>
      <c r="CE88" s="279"/>
      <c r="CF88" s="279"/>
      <c r="CG88" s="948"/>
      <c r="CH88" s="921">
        <v>16</v>
      </c>
      <c r="CI88" s="279"/>
      <c r="CJ88" s="279"/>
      <c r="CK88" s="279"/>
      <c r="CL88" s="948"/>
      <c r="CM88" s="922"/>
      <c r="CN88" s="279"/>
      <c r="CO88" s="279"/>
      <c r="CP88" s="279"/>
      <c r="CQ88" s="945"/>
      <c r="CR88" s="876">
        <v>23</v>
      </c>
      <c r="CS88" s="866"/>
      <c r="CU88" s="400">
        <v>23</v>
      </c>
      <c r="CV88" s="371" t="s">
        <v>250</v>
      </c>
      <c r="CW88" s="940"/>
      <c r="CX88" s="279"/>
      <c r="CY88" s="279"/>
      <c r="CZ88" s="948"/>
      <c r="DA88" s="921">
        <v>16</v>
      </c>
      <c r="DB88" s="279"/>
      <c r="DC88" s="279"/>
      <c r="DD88" s="279"/>
      <c r="DE88" s="948"/>
      <c r="DF88" s="922"/>
      <c r="DG88" s="279"/>
      <c r="DH88" s="279"/>
      <c r="DI88" s="279"/>
      <c r="DJ88" s="945"/>
      <c r="DK88" s="400">
        <v>23</v>
      </c>
      <c r="DL88" s="866"/>
      <c r="DN88" s="876">
        <v>23</v>
      </c>
      <c r="DO88" s="371" t="s">
        <v>250</v>
      </c>
      <c r="DP88" s="940"/>
      <c r="DQ88" s="279"/>
      <c r="DR88" s="279"/>
      <c r="DS88" s="948"/>
      <c r="DT88" s="921">
        <v>16</v>
      </c>
      <c r="DU88" s="279"/>
      <c r="DV88" s="279"/>
      <c r="DW88" s="279"/>
      <c r="DX88" s="948"/>
      <c r="DY88" s="922"/>
      <c r="DZ88" s="279"/>
      <c r="EA88" s="279"/>
      <c r="EB88" s="279"/>
      <c r="EC88" s="945"/>
      <c r="ED88" s="876">
        <v>23</v>
      </c>
      <c r="EE88" s="866"/>
      <c r="EG88" s="400">
        <v>23</v>
      </c>
      <c r="EH88" s="371" t="s">
        <v>250</v>
      </c>
      <c r="EI88" s="940"/>
      <c r="EJ88" s="279"/>
      <c r="EK88" s="279"/>
      <c r="EL88" s="948"/>
      <c r="EM88" s="921">
        <v>16</v>
      </c>
      <c r="EN88" s="279"/>
      <c r="EO88" s="279"/>
      <c r="EP88" s="279"/>
      <c r="EQ88" s="948"/>
      <c r="ER88" s="922"/>
      <c r="ES88" s="279"/>
      <c r="ET88" s="279"/>
      <c r="EU88" s="279"/>
      <c r="EV88" s="945"/>
      <c r="EW88" s="400">
        <v>23</v>
      </c>
      <c r="EX88" s="866"/>
      <c r="EZ88" s="876">
        <v>23</v>
      </c>
      <c r="FA88" s="371" t="s">
        <v>250</v>
      </c>
      <c r="FB88" s="940"/>
      <c r="FC88" s="279"/>
      <c r="FD88" s="279"/>
      <c r="FE88" s="948"/>
      <c r="FF88" s="921">
        <v>16</v>
      </c>
      <c r="FG88" s="279"/>
      <c r="FH88" s="279"/>
      <c r="FI88" s="279"/>
      <c r="FJ88" s="948"/>
      <c r="FK88" s="922"/>
      <c r="FL88" s="279"/>
      <c r="FM88" s="279"/>
      <c r="FN88" s="279"/>
      <c r="FO88" s="945"/>
      <c r="FP88" s="876">
        <v>23</v>
      </c>
      <c r="FQ88" s="866"/>
      <c r="FS88" s="400">
        <v>23</v>
      </c>
      <c r="FT88" s="371" t="s">
        <v>250</v>
      </c>
      <c r="FU88" s="940"/>
      <c r="FV88" s="279"/>
      <c r="FW88" s="279"/>
      <c r="FX88" s="948"/>
      <c r="FY88" s="921">
        <v>16</v>
      </c>
      <c r="FZ88" s="279"/>
      <c r="GA88" s="279"/>
      <c r="GB88" s="279"/>
      <c r="GC88" s="948"/>
      <c r="GD88" s="922"/>
      <c r="GE88" s="279"/>
      <c r="GF88" s="279"/>
      <c r="GG88" s="279"/>
      <c r="GH88" s="945"/>
      <c r="GI88" s="400">
        <v>23</v>
      </c>
      <c r="GJ88" s="866"/>
      <c r="GL88" s="876">
        <v>23</v>
      </c>
      <c r="GM88" s="371" t="s">
        <v>250</v>
      </c>
      <c r="GN88" s="940"/>
      <c r="GO88" s="279"/>
      <c r="GP88" s="279"/>
      <c r="GQ88" s="948"/>
      <c r="GR88" s="921">
        <v>16</v>
      </c>
      <c r="GS88" s="279"/>
      <c r="GT88" s="279"/>
      <c r="GU88" s="279"/>
      <c r="GV88" s="948"/>
      <c r="GW88" s="922"/>
      <c r="GX88" s="279"/>
      <c r="GY88" s="279"/>
      <c r="GZ88" s="279"/>
      <c r="HA88" s="945"/>
      <c r="HB88" s="876">
        <v>23</v>
      </c>
      <c r="HC88" s="866"/>
      <c r="HE88" s="400">
        <v>23</v>
      </c>
      <c r="HF88" s="371" t="s">
        <v>250</v>
      </c>
      <c r="HG88" s="940"/>
      <c r="HH88" s="279"/>
      <c r="HI88" s="279"/>
      <c r="HJ88" s="948"/>
      <c r="HK88" s="921">
        <v>16</v>
      </c>
      <c r="HL88" s="279"/>
      <c r="HM88" s="279"/>
      <c r="HN88" s="279"/>
      <c r="HO88" s="948"/>
      <c r="HP88" s="922"/>
      <c r="HQ88" s="279"/>
      <c r="HR88" s="279"/>
      <c r="HS88" s="279"/>
      <c r="HT88" s="945"/>
      <c r="HU88" s="400">
        <v>23</v>
      </c>
      <c r="HV88" s="866"/>
      <c r="HX88" s="876">
        <v>23</v>
      </c>
      <c r="HY88" s="371" t="s">
        <v>250</v>
      </c>
      <c r="HZ88" s="940"/>
      <c r="IA88" s="279"/>
      <c r="IB88" s="279"/>
      <c r="IC88" s="948"/>
      <c r="ID88" s="921">
        <v>16</v>
      </c>
      <c r="IE88" s="279"/>
      <c r="IF88" s="279"/>
      <c r="IG88" s="279"/>
      <c r="IH88" s="948"/>
      <c r="II88" s="922"/>
      <c r="IJ88" s="279"/>
      <c r="IK88" s="279"/>
      <c r="IL88" s="279"/>
      <c r="IM88" s="945"/>
      <c r="IN88" s="876">
        <v>23</v>
      </c>
      <c r="IO88" s="866"/>
      <c r="IQ88" s="1314">
        <v>23</v>
      </c>
      <c r="IR88" s="371" t="s">
        <v>250</v>
      </c>
      <c r="IS88" s="940"/>
      <c r="IT88" s="279"/>
      <c r="IU88" s="279"/>
      <c r="IV88" s="948"/>
      <c r="IW88" s="921">
        <v>16</v>
      </c>
      <c r="IX88" s="279"/>
      <c r="IY88" s="279"/>
      <c r="IZ88" s="279"/>
      <c r="JA88" s="948"/>
      <c r="JB88" s="922"/>
      <c r="JC88" s="279"/>
      <c r="JD88" s="279"/>
      <c r="JE88" s="279"/>
      <c r="JF88" s="945"/>
      <c r="JG88" s="1314">
        <v>23</v>
      </c>
      <c r="JH88" s="866"/>
    </row>
    <row r="89" spans="1:268" hidden="1">
      <c r="A89" s="400"/>
      <c r="B89" s="951"/>
      <c r="C89" s="952"/>
      <c r="D89" s="953"/>
      <c r="E89" s="953"/>
      <c r="F89" s="954"/>
      <c r="G89" s="921"/>
      <c r="H89" s="953"/>
      <c r="I89" s="953"/>
      <c r="J89" s="953"/>
      <c r="K89" s="954"/>
      <c r="L89" s="922"/>
      <c r="M89" s="953"/>
      <c r="N89" s="953"/>
      <c r="O89" s="953"/>
      <c r="P89" s="945"/>
      <c r="Q89" s="400"/>
      <c r="R89" s="866"/>
      <c r="U89" s="1309"/>
      <c r="V89" s="951"/>
      <c r="W89" s="952"/>
      <c r="X89" s="953"/>
      <c r="Y89" s="953"/>
      <c r="Z89" s="954"/>
      <c r="AA89" s="921"/>
      <c r="AB89" s="953"/>
      <c r="AC89" s="953"/>
      <c r="AD89" s="953"/>
      <c r="AE89" s="954"/>
      <c r="AF89" s="922"/>
      <c r="AG89" s="953"/>
      <c r="AH89" s="953"/>
      <c r="AI89" s="953"/>
      <c r="AJ89" s="945"/>
      <c r="AK89" s="1309"/>
      <c r="AL89" s="866"/>
      <c r="AN89" s="876"/>
      <c r="AO89" s="951"/>
      <c r="AP89" s="952"/>
      <c r="AQ89" s="953"/>
      <c r="AR89" s="953"/>
      <c r="AS89" s="954"/>
      <c r="AT89" s="921"/>
      <c r="AU89" s="953"/>
      <c r="AV89" s="953"/>
      <c r="AW89" s="953"/>
      <c r="AX89" s="954"/>
      <c r="AY89" s="922"/>
      <c r="AZ89" s="953"/>
      <c r="BA89" s="953"/>
      <c r="BB89" s="953"/>
      <c r="BC89" s="945"/>
      <c r="BD89" s="876"/>
      <c r="BE89" s="866"/>
      <c r="BH89" s="400"/>
      <c r="BI89" s="951"/>
      <c r="BJ89" s="952"/>
      <c r="BK89" s="953"/>
      <c r="BL89" s="953"/>
      <c r="BM89" s="954"/>
      <c r="BN89" s="921"/>
      <c r="BO89" s="953"/>
      <c r="BP89" s="953"/>
      <c r="BQ89" s="953"/>
      <c r="BR89" s="954"/>
      <c r="BS89" s="922"/>
      <c r="BT89" s="953"/>
      <c r="BU89" s="953"/>
      <c r="BV89" s="953"/>
      <c r="BW89" s="945"/>
      <c r="BX89" s="400"/>
      <c r="BY89" s="866"/>
      <c r="CB89" s="876"/>
      <c r="CC89" s="951"/>
      <c r="CD89" s="952"/>
      <c r="CE89" s="953"/>
      <c r="CF89" s="953"/>
      <c r="CG89" s="954"/>
      <c r="CH89" s="921"/>
      <c r="CI89" s="953"/>
      <c r="CJ89" s="953"/>
      <c r="CK89" s="953"/>
      <c r="CL89" s="954"/>
      <c r="CM89" s="922"/>
      <c r="CN89" s="953"/>
      <c r="CO89" s="953"/>
      <c r="CP89" s="953"/>
      <c r="CQ89" s="945"/>
      <c r="CR89" s="876"/>
      <c r="CS89" s="866"/>
      <c r="CU89" s="400"/>
      <c r="CV89" s="951"/>
      <c r="CW89" s="952"/>
      <c r="CX89" s="953"/>
      <c r="CY89" s="953"/>
      <c r="CZ89" s="954"/>
      <c r="DA89" s="921"/>
      <c r="DB89" s="953"/>
      <c r="DC89" s="953"/>
      <c r="DD89" s="953"/>
      <c r="DE89" s="954"/>
      <c r="DF89" s="922"/>
      <c r="DG89" s="953"/>
      <c r="DH89" s="953"/>
      <c r="DI89" s="953"/>
      <c r="DJ89" s="945"/>
      <c r="DK89" s="400"/>
      <c r="DL89" s="866"/>
      <c r="DN89" s="876"/>
      <c r="DO89" s="951"/>
      <c r="DP89" s="952"/>
      <c r="DQ89" s="953"/>
      <c r="DR89" s="953"/>
      <c r="DS89" s="954"/>
      <c r="DT89" s="921"/>
      <c r="DU89" s="953"/>
      <c r="DV89" s="953"/>
      <c r="DW89" s="953"/>
      <c r="DX89" s="954"/>
      <c r="DY89" s="922"/>
      <c r="DZ89" s="953"/>
      <c r="EA89" s="953"/>
      <c r="EB89" s="953"/>
      <c r="EC89" s="945"/>
      <c r="ED89" s="876"/>
      <c r="EE89" s="866"/>
      <c r="EG89" s="400"/>
      <c r="EH89" s="951"/>
      <c r="EI89" s="952"/>
      <c r="EJ89" s="953"/>
      <c r="EK89" s="953"/>
      <c r="EL89" s="954"/>
      <c r="EM89" s="921"/>
      <c r="EN89" s="953"/>
      <c r="EO89" s="953"/>
      <c r="EP89" s="953"/>
      <c r="EQ89" s="954"/>
      <c r="ER89" s="922"/>
      <c r="ES89" s="953"/>
      <c r="ET89" s="953"/>
      <c r="EU89" s="953"/>
      <c r="EV89" s="945"/>
      <c r="EW89" s="400"/>
      <c r="EX89" s="866"/>
      <c r="EZ89" s="876"/>
      <c r="FA89" s="951"/>
      <c r="FB89" s="952"/>
      <c r="FC89" s="953"/>
      <c r="FD89" s="953"/>
      <c r="FE89" s="954"/>
      <c r="FF89" s="921"/>
      <c r="FG89" s="953"/>
      <c r="FH89" s="953"/>
      <c r="FI89" s="953"/>
      <c r="FJ89" s="954"/>
      <c r="FK89" s="922"/>
      <c r="FL89" s="953"/>
      <c r="FM89" s="953"/>
      <c r="FN89" s="953"/>
      <c r="FO89" s="945"/>
      <c r="FP89" s="876"/>
      <c r="FQ89" s="866"/>
      <c r="FS89" s="400"/>
      <c r="FT89" s="951"/>
      <c r="FU89" s="952"/>
      <c r="FV89" s="953"/>
      <c r="FW89" s="953"/>
      <c r="FX89" s="954"/>
      <c r="FY89" s="921"/>
      <c r="FZ89" s="953"/>
      <c r="GA89" s="953"/>
      <c r="GB89" s="953"/>
      <c r="GC89" s="954"/>
      <c r="GD89" s="922"/>
      <c r="GE89" s="953"/>
      <c r="GF89" s="953"/>
      <c r="GG89" s="953"/>
      <c r="GH89" s="945"/>
      <c r="GI89" s="400"/>
      <c r="GJ89" s="866"/>
      <c r="GL89" s="876"/>
      <c r="GM89" s="951"/>
      <c r="GN89" s="952"/>
      <c r="GO89" s="953"/>
      <c r="GP89" s="953"/>
      <c r="GQ89" s="954"/>
      <c r="GR89" s="921"/>
      <c r="GS89" s="953"/>
      <c r="GT89" s="953"/>
      <c r="GU89" s="953"/>
      <c r="GV89" s="954"/>
      <c r="GW89" s="922"/>
      <c r="GX89" s="953"/>
      <c r="GY89" s="953"/>
      <c r="GZ89" s="953"/>
      <c r="HA89" s="945"/>
      <c r="HB89" s="876"/>
      <c r="HC89" s="866"/>
      <c r="HE89" s="400"/>
      <c r="HF89" s="951"/>
      <c r="HG89" s="952"/>
      <c r="HH89" s="953"/>
      <c r="HI89" s="953"/>
      <c r="HJ89" s="954"/>
      <c r="HK89" s="921"/>
      <c r="HL89" s="953"/>
      <c r="HM89" s="953"/>
      <c r="HN89" s="953"/>
      <c r="HO89" s="954"/>
      <c r="HP89" s="922"/>
      <c r="HQ89" s="953"/>
      <c r="HR89" s="953"/>
      <c r="HS89" s="953"/>
      <c r="HT89" s="945"/>
      <c r="HU89" s="400"/>
      <c r="HV89" s="866"/>
      <c r="HX89" s="876"/>
      <c r="HY89" s="951"/>
      <c r="HZ89" s="952"/>
      <c r="IA89" s="953"/>
      <c r="IB89" s="953"/>
      <c r="IC89" s="954"/>
      <c r="ID89" s="921"/>
      <c r="IE89" s="953"/>
      <c r="IF89" s="953"/>
      <c r="IG89" s="953"/>
      <c r="IH89" s="954"/>
      <c r="II89" s="922"/>
      <c r="IJ89" s="953"/>
      <c r="IK89" s="953"/>
      <c r="IL89" s="953"/>
      <c r="IM89" s="945"/>
      <c r="IN89" s="876"/>
      <c r="IO89" s="866"/>
      <c r="IQ89" s="1314"/>
      <c r="IR89" s="951"/>
      <c r="IS89" s="952"/>
      <c r="IT89" s="953"/>
      <c r="IU89" s="953"/>
      <c r="IV89" s="954"/>
      <c r="IW89" s="921"/>
      <c r="IX89" s="953"/>
      <c r="IY89" s="953"/>
      <c r="IZ89" s="953"/>
      <c r="JA89" s="954"/>
      <c r="JB89" s="922"/>
      <c r="JC89" s="953"/>
      <c r="JD89" s="953"/>
      <c r="JE89" s="953"/>
      <c r="JF89" s="945"/>
      <c r="JG89" s="1314"/>
      <c r="JH89" s="866"/>
    </row>
    <row r="90" spans="1:268" hidden="1">
      <c r="A90" s="400">
        <v>25</v>
      </c>
      <c r="B90" s="279" t="s">
        <v>294</v>
      </c>
      <c r="C90" s="867"/>
      <c r="D90" s="867"/>
      <c r="E90" s="279"/>
      <c r="F90" s="945"/>
      <c r="G90" s="921">
        <v>25</v>
      </c>
      <c r="H90" s="639"/>
      <c r="I90" s="867"/>
      <c r="J90" s="279"/>
      <c r="K90" s="945"/>
      <c r="L90" s="922"/>
      <c r="M90" s="867"/>
      <c r="N90" s="867"/>
      <c r="O90" s="279"/>
      <c r="P90" s="945"/>
      <c r="Q90" s="400">
        <v>25</v>
      </c>
      <c r="R90" s="866"/>
      <c r="U90" s="1309">
        <v>25</v>
      </c>
      <c r="V90" s="279" t="s">
        <v>294</v>
      </c>
      <c r="W90" s="867"/>
      <c r="X90" s="867"/>
      <c r="Y90" s="279"/>
      <c r="Z90" s="945"/>
      <c r="AA90" s="921">
        <v>25</v>
      </c>
      <c r="AB90" s="639"/>
      <c r="AC90" s="867"/>
      <c r="AD90" s="279"/>
      <c r="AE90" s="945"/>
      <c r="AF90" s="922"/>
      <c r="AG90" s="867"/>
      <c r="AH90" s="867"/>
      <c r="AI90" s="279"/>
      <c r="AJ90" s="945"/>
      <c r="AK90" s="1309">
        <v>25</v>
      </c>
      <c r="AL90" s="866"/>
      <c r="AN90" s="876">
        <v>25</v>
      </c>
      <c r="AO90" s="279" t="s">
        <v>294</v>
      </c>
      <c r="AP90" s="867"/>
      <c r="AQ90" s="867"/>
      <c r="AR90" s="279"/>
      <c r="AS90" s="945"/>
      <c r="AT90" s="921">
        <v>25</v>
      </c>
      <c r="AU90" s="639"/>
      <c r="AV90" s="867"/>
      <c r="AW90" s="279"/>
      <c r="AX90" s="945"/>
      <c r="AY90" s="922"/>
      <c r="AZ90" s="867"/>
      <c r="BA90" s="867"/>
      <c r="BB90" s="279"/>
      <c r="BC90" s="945"/>
      <c r="BD90" s="876">
        <v>25</v>
      </c>
      <c r="BE90" s="866"/>
      <c r="BH90" s="400">
        <v>25</v>
      </c>
      <c r="BI90" s="279" t="s">
        <v>294</v>
      </c>
      <c r="BJ90" s="867"/>
      <c r="BK90" s="867"/>
      <c r="BL90" s="279"/>
      <c r="BM90" s="945"/>
      <c r="BN90" s="921">
        <v>25</v>
      </c>
      <c r="BO90" s="639"/>
      <c r="BP90" s="867"/>
      <c r="BQ90" s="279"/>
      <c r="BR90" s="945"/>
      <c r="BS90" s="922"/>
      <c r="BT90" s="867"/>
      <c r="BU90" s="867"/>
      <c r="BV90" s="279"/>
      <c r="BW90" s="945"/>
      <c r="BX90" s="400">
        <v>25</v>
      </c>
      <c r="BY90" s="866"/>
      <c r="CB90" s="876">
        <v>25</v>
      </c>
      <c r="CC90" s="279" t="s">
        <v>294</v>
      </c>
      <c r="CD90" s="867"/>
      <c r="CE90" s="867"/>
      <c r="CF90" s="279"/>
      <c r="CG90" s="945"/>
      <c r="CH90" s="921">
        <v>25</v>
      </c>
      <c r="CI90" s="639"/>
      <c r="CJ90" s="867"/>
      <c r="CK90" s="279"/>
      <c r="CL90" s="945"/>
      <c r="CM90" s="922"/>
      <c r="CN90" s="867"/>
      <c r="CO90" s="867"/>
      <c r="CP90" s="279"/>
      <c r="CQ90" s="945"/>
      <c r="CR90" s="876">
        <v>25</v>
      </c>
      <c r="CS90" s="866"/>
      <c r="CU90" s="400">
        <v>25</v>
      </c>
      <c r="CV90" s="279" t="s">
        <v>294</v>
      </c>
      <c r="CW90" s="867"/>
      <c r="CX90" s="867"/>
      <c r="CY90" s="279"/>
      <c r="CZ90" s="945"/>
      <c r="DA90" s="921">
        <v>25</v>
      </c>
      <c r="DB90" s="639"/>
      <c r="DC90" s="867"/>
      <c r="DD90" s="279"/>
      <c r="DE90" s="945"/>
      <c r="DF90" s="922"/>
      <c r="DG90" s="867"/>
      <c r="DH90" s="867"/>
      <c r="DI90" s="279"/>
      <c r="DJ90" s="945"/>
      <c r="DK90" s="400">
        <v>25</v>
      </c>
      <c r="DL90" s="866"/>
      <c r="DN90" s="876">
        <v>25</v>
      </c>
      <c r="DO90" s="279" t="s">
        <v>294</v>
      </c>
      <c r="DP90" s="867"/>
      <c r="DQ90" s="867"/>
      <c r="DR90" s="279"/>
      <c r="DS90" s="945"/>
      <c r="DT90" s="921">
        <v>25</v>
      </c>
      <c r="DU90" s="639"/>
      <c r="DV90" s="867"/>
      <c r="DW90" s="279"/>
      <c r="DX90" s="945"/>
      <c r="DY90" s="922"/>
      <c r="DZ90" s="867"/>
      <c r="EA90" s="867"/>
      <c r="EB90" s="279"/>
      <c r="EC90" s="945"/>
      <c r="ED90" s="876">
        <v>25</v>
      </c>
      <c r="EE90" s="866"/>
      <c r="EG90" s="400">
        <v>25</v>
      </c>
      <c r="EH90" s="279" t="s">
        <v>294</v>
      </c>
      <c r="EI90" s="867"/>
      <c r="EJ90" s="867"/>
      <c r="EK90" s="279"/>
      <c r="EL90" s="945"/>
      <c r="EM90" s="921">
        <v>25</v>
      </c>
      <c r="EN90" s="639"/>
      <c r="EO90" s="867"/>
      <c r="EP90" s="279"/>
      <c r="EQ90" s="945"/>
      <c r="ER90" s="922"/>
      <c r="ES90" s="867"/>
      <c r="ET90" s="867"/>
      <c r="EU90" s="279"/>
      <c r="EV90" s="945"/>
      <c r="EW90" s="400">
        <v>25</v>
      </c>
      <c r="EX90" s="866"/>
      <c r="EZ90" s="876">
        <v>25</v>
      </c>
      <c r="FA90" s="279" t="s">
        <v>294</v>
      </c>
      <c r="FB90" s="867"/>
      <c r="FC90" s="867"/>
      <c r="FD90" s="279"/>
      <c r="FE90" s="945"/>
      <c r="FF90" s="921">
        <v>25</v>
      </c>
      <c r="FG90" s="639"/>
      <c r="FH90" s="867"/>
      <c r="FI90" s="279"/>
      <c r="FJ90" s="945"/>
      <c r="FK90" s="922"/>
      <c r="FL90" s="867"/>
      <c r="FM90" s="867"/>
      <c r="FN90" s="279"/>
      <c r="FO90" s="945"/>
      <c r="FP90" s="876">
        <v>25</v>
      </c>
      <c r="FQ90" s="866"/>
      <c r="FS90" s="400">
        <v>25</v>
      </c>
      <c r="FT90" s="279" t="s">
        <v>294</v>
      </c>
      <c r="FU90" s="867"/>
      <c r="FV90" s="867"/>
      <c r="FW90" s="279"/>
      <c r="FX90" s="945"/>
      <c r="FY90" s="921">
        <v>25</v>
      </c>
      <c r="FZ90" s="639"/>
      <c r="GA90" s="867"/>
      <c r="GB90" s="279"/>
      <c r="GC90" s="945"/>
      <c r="GD90" s="922"/>
      <c r="GE90" s="867"/>
      <c r="GF90" s="867"/>
      <c r="GG90" s="279"/>
      <c r="GH90" s="945"/>
      <c r="GI90" s="400">
        <v>25</v>
      </c>
      <c r="GJ90" s="866"/>
      <c r="GL90" s="876">
        <v>25</v>
      </c>
      <c r="GM90" s="279" t="s">
        <v>294</v>
      </c>
      <c r="GN90" s="867"/>
      <c r="GO90" s="867"/>
      <c r="GP90" s="279"/>
      <c r="GQ90" s="945"/>
      <c r="GR90" s="921">
        <v>25</v>
      </c>
      <c r="GS90" s="639"/>
      <c r="GT90" s="867"/>
      <c r="GU90" s="279"/>
      <c r="GV90" s="945"/>
      <c r="GW90" s="922"/>
      <c r="GX90" s="867"/>
      <c r="GY90" s="867"/>
      <c r="GZ90" s="279"/>
      <c r="HA90" s="945"/>
      <c r="HB90" s="876">
        <v>25</v>
      </c>
      <c r="HC90" s="866"/>
      <c r="HE90" s="400">
        <v>25</v>
      </c>
      <c r="HF90" s="279" t="s">
        <v>294</v>
      </c>
      <c r="HG90" s="867"/>
      <c r="HH90" s="867"/>
      <c r="HI90" s="279"/>
      <c r="HJ90" s="945"/>
      <c r="HK90" s="921">
        <v>25</v>
      </c>
      <c r="HL90" s="639"/>
      <c r="HM90" s="867"/>
      <c r="HN90" s="279"/>
      <c r="HO90" s="945"/>
      <c r="HP90" s="922"/>
      <c r="HQ90" s="867"/>
      <c r="HR90" s="867"/>
      <c r="HS90" s="279"/>
      <c r="HT90" s="945"/>
      <c r="HU90" s="400">
        <v>25</v>
      </c>
      <c r="HV90" s="866"/>
      <c r="HX90" s="876">
        <v>25</v>
      </c>
      <c r="HY90" s="279" t="s">
        <v>294</v>
      </c>
      <c r="HZ90" s="867"/>
      <c r="IA90" s="867"/>
      <c r="IB90" s="279"/>
      <c r="IC90" s="945"/>
      <c r="ID90" s="921">
        <v>25</v>
      </c>
      <c r="IE90" s="639"/>
      <c r="IF90" s="867"/>
      <c r="IG90" s="279"/>
      <c r="IH90" s="945"/>
      <c r="II90" s="922"/>
      <c r="IJ90" s="867"/>
      <c r="IK90" s="867"/>
      <c r="IL90" s="279"/>
      <c r="IM90" s="945"/>
      <c r="IN90" s="876">
        <v>25</v>
      </c>
      <c r="IO90" s="866"/>
      <c r="IQ90" s="1314">
        <v>25</v>
      </c>
      <c r="IR90" s="279" t="s">
        <v>294</v>
      </c>
      <c r="IS90" s="867"/>
      <c r="IT90" s="867"/>
      <c r="IU90" s="279"/>
      <c r="IV90" s="945"/>
      <c r="IW90" s="921">
        <v>25</v>
      </c>
      <c r="IX90" s="639"/>
      <c r="IY90" s="867"/>
      <c r="IZ90" s="279"/>
      <c r="JA90" s="945"/>
      <c r="JB90" s="922"/>
      <c r="JC90" s="867"/>
      <c r="JD90" s="867"/>
      <c r="JE90" s="279"/>
      <c r="JF90" s="945"/>
      <c r="JG90" s="1314">
        <v>25</v>
      </c>
      <c r="JH90" s="866"/>
    </row>
    <row r="91" spans="1:268" hidden="1">
      <c r="A91" s="400">
        <v>26</v>
      </c>
      <c r="B91" s="279" t="s">
        <v>295</v>
      </c>
      <c r="C91" s="867"/>
      <c r="D91" s="867"/>
      <c r="E91" s="279"/>
      <c r="F91" s="945"/>
      <c r="G91" s="921">
        <v>26</v>
      </c>
      <c r="H91" s="639"/>
      <c r="I91" s="867"/>
      <c r="J91" s="279"/>
      <c r="K91" s="945"/>
      <c r="L91" s="922"/>
      <c r="M91" s="867"/>
      <c r="N91" s="867"/>
      <c r="O91" s="279"/>
      <c r="P91" s="945"/>
      <c r="Q91" s="400">
        <v>26</v>
      </c>
      <c r="R91" s="866"/>
      <c r="U91" s="1309">
        <v>26</v>
      </c>
      <c r="V91" s="279" t="s">
        <v>295</v>
      </c>
      <c r="W91" s="867"/>
      <c r="X91" s="867"/>
      <c r="Y91" s="279"/>
      <c r="Z91" s="945"/>
      <c r="AA91" s="921">
        <v>26</v>
      </c>
      <c r="AB91" s="639"/>
      <c r="AC91" s="867"/>
      <c r="AD91" s="279"/>
      <c r="AE91" s="945"/>
      <c r="AF91" s="922"/>
      <c r="AG91" s="867"/>
      <c r="AH91" s="867"/>
      <c r="AI91" s="279"/>
      <c r="AJ91" s="945"/>
      <c r="AK91" s="1309">
        <v>26</v>
      </c>
      <c r="AL91" s="866"/>
      <c r="AN91" s="876">
        <v>26</v>
      </c>
      <c r="AO91" s="279" t="s">
        <v>295</v>
      </c>
      <c r="AP91" s="867"/>
      <c r="AQ91" s="867"/>
      <c r="AR91" s="279"/>
      <c r="AS91" s="945"/>
      <c r="AT91" s="921">
        <v>26</v>
      </c>
      <c r="AU91" s="639"/>
      <c r="AV91" s="867"/>
      <c r="AW91" s="279"/>
      <c r="AX91" s="945"/>
      <c r="AY91" s="922"/>
      <c r="AZ91" s="867"/>
      <c r="BA91" s="867"/>
      <c r="BB91" s="279"/>
      <c r="BC91" s="945"/>
      <c r="BD91" s="876">
        <v>26</v>
      </c>
      <c r="BE91" s="866"/>
      <c r="BH91" s="400">
        <v>26</v>
      </c>
      <c r="BI91" s="279" t="s">
        <v>295</v>
      </c>
      <c r="BJ91" s="867"/>
      <c r="BK91" s="867"/>
      <c r="BL91" s="279"/>
      <c r="BM91" s="945"/>
      <c r="BN91" s="921">
        <v>26</v>
      </c>
      <c r="BO91" s="639"/>
      <c r="BP91" s="867"/>
      <c r="BQ91" s="279"/>
      <c r="BR91" s="945"/>
      <c r="BS91" s="922"/>
      <c r="BT91" s="867"/>
      <c r="BU91" s="867"/>
      <c r="BV91" s="279"/>
      <c r="BW91" s="945"/>
      <c r="BX91" s="400">
        <v>26</v>
      </c>
      <c r="BY91" s="866"/>
      <c r="CB91" s="876">
        <v>26</v>
      </c>
      <c r="CC91" s="279" t="s">
        <v>295</v>
      </c>
      <c r="CD91" s="867"/>
      <c r="CE91" s="867"/>
      <c r="CF91" s="279"/>
      <c r="CG91" s="945"/>
      <c r="CH91" s="921">
        <v>26</v>
      </c>
      <c r="CI91" s="639"/>
      <c r="CJ91" s="867"/>
      <c r="CK91" s="279"/>
      <c r="CL91" s="945"/>
      <c r="CM91" s="922"/>
      <c r="CN91" s="867"/>
      <c r="CO91" s="867"/>
      <c r="CP91" s="279"/>
      <c r="CQ91" s="945"/>
      <c r="CR91" s="876">
        <v>26</v>
      </c>
      <c r="CS91" s="866"/>
      <c r="CU91" s="400">
        <v>26</v>
      </c>
      <c r="CV91" s="279" t="s">
        <v>295</v>
      </c>
      <c r="CW91" s="867"/>
      <c r="CX91" s="867"/>
      <c r="CY91" s="279"/>
      <c r="CZ91" s="945"/>
      <c r="DA91" s="921">
        <v>26</v>
      </c>
      <c r="DB91" s="639"/>
      <c r="DC91" s="867"/>
      <c r="DD91" s="279"/>
      <c r="DE91" s="945"/>
      <c r="DF91" s="922"/>
      <c r="DG91" s="867"/>
      <c r="DH91" s="867"/>
      <c r="DI91" s="279"/>
      <c r="DJ91" s="945"/>
      <c r="DK91" s="400">
        <v>26</v>
      </c>
      <c r="DL91" s="866"/>
      <c r="DN91" s="876">
        <v>26</v>
      </c>
      <c r="DO91" s="279" t="s">
        <v>295</v>
      </c>
      <c r="DP91" s="867"/>
      <c r="DQ91" s="867"/>
      <c r="DR91" s="279"/>
      <c r="DS91" s="945"/>
      <c r="DT91" s="921">
        <v>26</v>
      </c>
      <c r="DU91" s="639"/>
      <c r="DV91" s="867"/>
      <c r="DW91" s="279"/>
      <c r="DX91" s="945"/>
      <c r="DY91" s="922"/>
      <c r="DZ91" s="867"/>
      <c r="EA91" s="867"/>
      <c r="EB91" s="279"/>
      <c r="EC91" s="945"/>
      <c r="ED91" s="876">
        <v>26</v>
      </c>
      <c r="EE91" s="866"/>
      <c r="EG91" s="400">
        <v>26</v>
      </c>
      <c r="EH91" s="279" t="s">
        <v>295</v>
      </c>
      <c r="EI91" s="867"/>
      <c r="EJ91" s="867"/>
      <c r="EK91" s="279"/>
      <c r="EL91" s="945"/>
      <c r="EM91" s="921">
        <v>26</v>
      </c>
      <c r="EN91" s="639"/>
      <c r="EO91" s="867"/>
      <c r="EP91" s="279"/>
      <c r="EQ91" s="945"/>
      <c r="ER91" s="922"/>
      <c r="ES91" s="867"/>
      <c r="ET91" s="867"/>
      <c r="EU91" s="279"/>
      <c r="EV91" s="945"/>
      <c r="EW91" s="400">
        <v>26</v>
      </c>
      <c r="EX91" s="866"/>
      <c r="EZ91" s="876">
        <v>26</v>
      </c>
      <c r="FA91" s="279" t="s">
        <v>295</v>
      </c>
      <c r="FB91" s="867"/>
      <c r="FC91" s="867"/>
      <c r="FD91" s="279"/>
      <c r="FE91" s="945"/>
      <c r="FF91" s="921">
        <v>26</v>
      </c>
      <c r="FG91" s="639"/>
      <c r="FH91" s="867"/>
      <c r="FI91" s="279"/>
      <c r="FJ91" s="945"/>
      <c r="FK91" s="922"/>
      <c r="FL91" s="867"/>
      <c r="FM91" s="867"/>
      <c r="FN91" s="279"/>
      <c r="FO91" s="945"/>
      <c r="FP91" s="876">
        <v>26</v>
      </c>
      <c r="FQ91" s="866"/>
      <c r="FS91" s="400">
        <v>26</v>
      </c>
      <c r="FT91" s="279" t="s">
        <v>295</v>
      </c>
      <c r="FU91" s="867"/>
      <c r="FV91" s="867"/>
      <c r="FW91" s="279"/>
      <c r="FX91" s="945"/>
      <c r="FY91" s="921">
        <v>26</v>
      </c>
      <c r="FZ91" s="639"/>
      <c r="GA91" s="867"/>
      <c r="GB91" s="279"/>
      <c r="GC91" s="945"/>
      <c r="GD91" s="922"/>
      <c r="GE91" s="867"/>
      <c r="GF91" s="867"/>
      <c r="GG91" s="279"/>
      <c r="GH91" s="945"/>
      <c r="GI91" s="400">
        <v>26</v>
      </c>
      <c r="GJ91" s="866"/>
      <c r="GL91" s="876">
        <v>26</v>
      </c>
      <c r="GM91" s="279" t="s">
        <v>295</v>
      </c>
      <c r="GN91" s="867"/>
      <c r="GO91" s="867"/>
      <c r="GP91" s="279"/>
      <c r="GQ91" s="945"/>
      <c r="GR91" s="921">
        <v>26</v>
      </c>
      <c r="GS91" s="639"/>
      <c r="GT91" s="867"/>
      <c r="GU91" s="279"/>
      <c r="GV91" s="945"/>
      <c r="GW91" s="922"/>
      <c r="GX91" s="867"/>
      <c r="GY91" s="867"/>
      <c r="GZ91" s="279"/>
      <c r="HA91" s="945"/>
      <c r="HB91" s="876">
        <v>26</v>
      </c>
      <c r="HC91" s="866"/>
      <c r="HE91" s="400">
        <v>26</v>
      </c>
      <c r="HF91" s="279" t="s">
        <v>295</v>
      </c>
      <c r="HG91" s="867"/>
      <c r="HH91" s="867"/>
      <c r="HI91" s="279"/>
      <c r="HJ91" s="945"/>
      <c r="HK91" s="921">
        <v>26</v>
      </c>
      <c r="HL91" s="639"/>
      <c r="HM91" s="867"/>
      <c r="HN91" s="279"/>
      <c r="HO91" s="945"/>
      <c r="HP91" s="922"/>
      <c r="HQ91" s="867"/>
      <c r="HR91" s="867"/>
      <c r="HS91" s="279"/>
      <c r="HT91" s="945"/>
      <c r="HU91" s="400">
        <v>26</v>
      </c>
      <c r="HV91" s="866"/>
      <c r="HX91" s="876">
        <v>26</v>
      </c>
      <c r="HY91" s="279" t="s">
        <v>295</v>
      </c>
      <c r="HZ91" s="867"/>
      <c r="IA91" s="867"/>
      <c r="IB91" s="279"/>
      <c r="IC91" s="945"/>
      <c r="ID91" s="921">
        <v>26</v>
      </c>
      <c r="IE91" s="639"/>
      <c r="IF91" s="867"/>
      <c r="IG91" s="279"/>
      <c r="IH91" s="945"/>
      <c r="II91" s="922"/>
      <c r="IJ91" s="867"/>
      <c r="IK91" s="867"/>
      <c r="IL91" s="279"/>
      <c r="IM91" s="945"/>
      <c r="IN91" s="876">
        <v>26</v>
      </c>
      <c r="IO91" s="866"/>
      <c r="IQ91" s="1314">
        <v>26</v>
      </c>
      <c r="IR91" s="279" t="s">
        <v>295</v>
      </c>
      <c r="IS91" s="867"/>
      <c r="IT91" s="867"/>
      <c r="IU91" s="279"/>
      <c r="IV91" s="945"/>
      <c r="IW91" s="921">
        <v>26</v>
      </c>
      <c r="IX91" s="639"/>
      <c r="IY91" s="867"/>
      <c r="IZ91" s="279"/>
      <c r="JA91" s="945"/>
      <c r="JB91" s="922"/>
      <c r="JC91" s="867"/>
      <c r="JD91" s="867"/>
      <c r="JE91" s="279"/>
      <c r="JF91" s="945"/>
      <c r="JG91" s="1314">
        <v>26</v>
      </c>
      <c r="JH91" s="866"/>
    </row>
    <row r="92" spans="1:268">
      <c r="A92" s="400">
        <v>21</v>
      </c>
      <c r="B92" s="971" t="s">
        <v>296</v>
      </c>
      <c r="C92" s="925"/>
      <c r="D92" s="925">
        <f>M92</f>
        <v>638</v>
      </c>
      <c r="E92" s="980"/>
      <c r="F92" s="981"/>
      <c r="G92" s="921"/>
      <c r="H92" s="925">
        <f>D92</f>
        <v>638</v>
      </c>
      <c r="I92" s="925">
        <v>702</v>
      </c>
      <c r="J92" s="926">
        <f t="shared" ref="J92:J93" si="731">SUM(I92,-H92)</f>
        <v>64</v>
      </c>
      <c r="K92" s="939">
        <f>J92/H92</f>
        <v>0.10031347962382445</v>
      </c>
      <c r="L92" s="922"/>
      <c r="M92" s="929">
        <v>638</v>
      </c>
      <c r="N92" s="929">
        <f>I92</f>
        <v>702</v>
      </c>
      <c r="O92" s="930">
        <f t="shared" ref="O92:O93" si="732">SUM(N92,-M92)</f>
        <v>64</v>
      </c>
      <c r="P92" s="931">
        <f t="shared" ref="P92" si="733">O92/M92</f>
        <v>0.10031347962382445</v>
      </c>
      <c r="Q92" s="400">
        <v>21</v>
      </c>
      <c r="R92" s="866"/>
      <c r="T92" s="189"/>
      <c r="U92" s="1309">
        <v>21</v>
      </c>
      <c r="V92" s="971" t="s">
        <v>296</v>
      </c>
      <c r="W92" s="925"/>
      <c r="X92" s="925">
        <f>AG92</f>
        <v>638</v>
      </c>
      <c r="Y92" s="980"/>
      <c r="Z92" s="981"/>
      <c r="AA92" s="921"/>
      <c r="AB92" s="925">
        <v>26</v>
      </c>
      <c r="AC92" s="925">
        <v>16</v>
      </c>
      <c r="AD92" s="926">
        <f t="shared" ref="AD92:AD93" si="734">SUM(AC92,-AB92)</f>
        <v>-10</v>
      </c>
      <c r="AE92" s="928">
        <f>AD92/AB92</f>
        <v>-0.38461538461538464</v>
      </c>
      <c r="AF92" s="922"/>
      <c r="AG92" s="929">
        <v>638</v>
      </c>
      <c r="AH92" s="929">
        <f>AC92</f>
        <v>16</v>
      </c>
      <c r="AI92" s="930">
        <f t="shared" ref="AI92:AI93" si="735">SUM(AH92,-AG92)</f>
        <v>-622</v>
      </c>
      <c r="AJ92" s="931">
        <f t="shared" ref="AJ92" si="736">AI92/AG92</f>
        <v>-0.97492163009404387</v>
      </c>
      <c r="AK92" s="1309">
        <v>21</v>
      </c>
      <c r="AL92" s="866"/>
      <c r="AN92" s="876">
        <v>21</v>
      </c>
      <c r="AO92" s="971" t="s">
        <v>296</v>
      </c>
      <c r="AP92" s="925"/>
      <c r="AQ92" s="925">
        <f>AZ92</f>
        <v>638</v>
      </c>
      <c r="AR92" s="980"/>
      <c r="AS92" s="981"/>
      <c r="AT92" s="921"/>
      <c r="AU92" s="925">
        <v>6</v>
      </c>
      <c r="AV92" s="925">
        <v>6</v>
      </c>
      <c r="AW92" s="926">
        <f t="shared" ref="AW92:AW93" si="737">SUM(AV92,-AU92)</f>
        <v>0</v>
      </c>
      <c r="AX92" s="939">
        <f>AW92/AU92</f>
        <v>0</v>
      </c>
      <c r="AY92" s="922"/>
      <c r="AZ92" s="929">
        <v>638</v>
      </c>
      <c r="BA92" s="929">
        <f>AV92</f>
        <v>6</v>
      </c>
      <c r="BB92" s="930">
        <f t="shared" ref="BB92:BB93" si="738">SUM(BA92,-AZ92)</f>
        <v>-632</v>
      </c>
      <c r="BC92" s="931">
        <f t="shared" ref="BC92" si="739">BB92/AZ92</f>
        <v>-0.99059561128526641</v>
      </c>
      <c r="BD92" s="876">
        <v>21</v>
      </c>
      <c r="BE92" s="866"/>
      <c r="BH92" s="1309">
        <v>21</v>
      </c>
      <c r="BI92" s="971" t="s">
        <v>296</v>
      </c>
      <c r="BJ92" s="925"/>
      <c r="BK92" s="925">
        <f>BT92</f>
        <v>638</v>
      </c>
      <c r="BL92" s="980"/>
      <c r="BM92" s="981"/>
      <c r="BN92" s="921"/>
      <c r="BO92" s="925">
        <v>16</v>
      </c>
      <c r="BP92" s="925">
        <v>15</v>
      </c>
      <c r="BQ92" s="926">
        <f t="shared" ref="BQ92:BQ93" si="740">SUM(BP92,-BO92)</f>
        <v>-1</v>
      </c>
      <c r="BR92" s="928">
        <f>BQ92/BO92</f>
        <v>-6.25E-2</v>
      </c>
      <c r="BS92" s="922"/>
      <c r="BT92" s="929">
        <v>638</v>
      </c>
      <c r="BU92" s="929">
        <f>BP92</f>
        <v>15</v>
      </c>
      <c r="BV92" s="930">
        <f t="shared" ref="BV92:BV93" si="741">SUM(BU92,-BT92)</f>
        <v>-623</v>
      </c>
      <c r="BW92" s="931">
        <f t="shared" ref="BW92" si="742">BV92/BT92</f>
        <v>-0.97648902821316619</v>
      </c>
      <c r="BX92" s="1309">
        <v>21</v>
      </c>
      <c r="BY92" s="866"/>
      <c r="CB92" s="876">
        <v>21</v>
      </c>
      <c r="CC92" s="971" t="s">
        <v>296</v>
      </c>
      <c r="CD92" s="925"/>
      <c r="CE92" s="925">
        <f>CN92</f>
        <v>638</v>
      </c>
      <c r="CF92" s="980"/>
      <c r="CG92" s="981"/>
      <c r="CH92" s="921"/>
      <c r="CI92" s="925">
        <v>9</v>
      </c>
      <c r="CJ92" s="925">
        <v>10</v>
      </c>
      <c r="CK92" s="926">
        <f t="shared" ref="CK92:CK93" si="743">SUM(CJ92,-CI92)</f>
        <v>1</v>
      </c>
      <c r="CL92" s="939">
        <f>CK92/CI92</f>
        <v>0.1111111111111111</v>
      </c>
      <c r="CM92" s="922"/>
      <c r="CN92" s="929">
        <v>638</v>
      </c>
      <c r="CO92" s="929">
        <f>CJ92</f>
        <v>10</v>
      </c>
      <c r="CP92" s="930">
        <f t="shared" ref="CP92:CP93" si="744">SUM(CO92,-CN92)</f>
        <v>-628</v>
      </c>
      <c r="CQ92" s="931">
        <f t="shared" ref="CQ92" si="745">CP92/CN92</f>
        <v>-0.98432601880877746</v>
      </c>
      <c r="CR92" s="876">
        <v>21</v>
      </c>
      <c r="CS92" s="866"/>
      <c r="CU92" s="1309">
        <v>21</v>
      </c>
      <c r="CV92" s="971" t="s">
        <v>296</v>
      </c>
      <c r="CW92" s="925"/>
      <c r="CX92" s="925">
        <f>DG92</f>
        <v>638</v>
      </c>
      <c r="CY92" s="980"/>
      <c r="CZ92" s="981"/>
      <c r="DA92" s="921"/>
      <c r="DB92" s="925">
        <v>42</v>
      </c>
      <c r="DC92" s="925">
        <v>53</v>
      </c>
      <c r="DD92" s="926">
        <f t="shared" ref="DD92:DD93" si="746">SUM(DC92,-DB92)</f>
        <v>11</v>
      </c>
      <c r="DE92" s="939">
        <f>DD92/DB92</f>
        <v>0.26190476190476192</v>
      </c>
      <c r="DF92" s="922"/>
      <c r="DG92" s="929">
        <v>638</v>
      </c>
      <c r="DH92" s="929">
        <f>DC92</f>
        <v>53</v>
      </c>
      <c r="DI92" s="930">
        <f t="shared" ref="DI92:DI93" si="747">SUM(DH92,-DG92)</f>
        <v>-585</v>
      </c>
      <c r="DJ92" s="931">
        <f t="shared" ref="DJ92" si="748">DI92/DG92</f>
        <v>-0.91692789968652033</v>
      </c>
      <c r="DK92" s="1309">
        <v>21</v>
      </c>
      <c r="DL92" s="866"/>
      <c r="DN92" s="876">
        <v>21</v>
      </c>
      <c r="DO92" s="971" t="s">
        <v>296</v>
      </c>
      <c r="DP92" s="925"/>
      <c r="DQ92" s="925">
        <f>DZ92</f>
        <v>638</v>
      </c>
      <c r="DR92" s="980"/>
      <c r="DS92" s="981"/>
      <c r="DT92" s="921"/>
      <c r="DU92" s="925">
        <v>4</v>
      </c>
      <c r="DV92" s="925">
        <v>2</v>
      </c>
      <c r="DW92" s="926">
        <f t="shared" ref="DW92:DW93" si="749">SUM(DV92,-DU92)</f>
        <v>-2</v>
      </c>
      <c r="DX92" s="928">
        <f>DW92/DU92</f>
        <v>-0.5</v>
      </c>
      <c r="DY92" s="922"/>
      <c r="DZ92" s="929">
        <v>638</v>
      </c>
      <c r="EA92" s="929">
        <f>DV92</f>
        <v>2</v>
      </c>
      <c r="EB92" s="930">
        <f t="shared" ref="EB92:EB93" si="750">SUM(EA92,-DZ92)</f>
        <v>-636</v>
      </c>
      <c r="EC92" s="931">
        <f t="shared" ref="EC92" si="751">EB92/DZ92</f>
        <v>-0.99686520376175547</v>
      </c>
      <c r="ED92" s="876">
        <v>21</v>
      </c>
      <c r="EE92" s="866"/>
      <c r="EG92" s="1309">
        <v>21</v>
      </c>
      <c r="EH92" s="971" t="s">
        <v>296</v>
      </c>
      <c r="EI92" s="925"/>
      <c r="EJ92" s="925">
        <f>ES92</f>
        <v>638</v>
      </c>
      <c r="EK92" s="980"/>
      <c r="EL92" s="981"/>
      <c r="EM92" s="921"/>
      <c r="EN92" s="925">
        <v>3</v>
      </c>
      <c r="EO92" s="925">
        <v>1</v>
      </c>
      <c r="EP92" s="926">
        <f t="shared" ref="EP92:EP93" si="752">SUM(EO92,-EN92)</f>
        <v>-2</v>
      </c>
      <c r="EQ92" s="928">
        <f>EP92/EN92</f>
        <v>-0.66666666666666663</v>
      </c>
      <c r="ER92" s="922"/>
      <c r="ES92" s="929">
        <v>638</v>
      </c>
      <c r="ET92" s="929">
        <f>EO92</f>
        <v>1</v>
      </c>
      <c r="EU92" s="930">
        <f t="shared" ref="EU92:EU93" si="753">SUM(ET92,-ES92)</f>
        <v>-637</v>
      </c>
      <c r="EV92" s="931">
        <f t="shared" ref="EV92" si="754">EU92/ES92</f>
        <v>-0.99843260188087779</v>
      </c>
      <c r="EW92" s="1309">
        <v>21</v>
      </c>
      <c r="EX92" s="866"/>
      <c r="EZ92" s="876">
        <v>21</v>
      </c>
      <c r="FA92" s="971" t="s">
        <v>296</v>
      </c>
      <c r="FB92" s="925"/>
      <c r="FC92" s="925">
        <f>FL92</f>
        <v>638</v>
      </c>
      <c r="FD92" s="980"/>
      <c r="FE92" s="981"/>
      <c r="FF92" s="921"/>
      <c r="FG92" s="925">
        <v>0</v>
      </c>
      <c r="FH92" s="925">
        <v>0</v>
      </c>
      <c r="FI92" s="926">
        <f t="shared" ref="FI92:FI93" si="755">SUM(FH92,-FG92)</f>
        <v>0</v>
      </c>
      <c r="FJ92" s="939" t="e">
        <f>FI92/FG92</f>
        <v>#DIV/0!</v>
      </c>
      <c r="FK92" s="922"/>
      <c r="FL92" s="929">
        <v>638</v>
      </c>
      <c r="FM92" s="929">
        <f>FH92</f>
        <v>0</v>
      </c>
      <c r="FN92" s="930">
        <f t="shared" ref="FN92:FN93" si="756">SUM(FM92,-FL92)</f>
        <v>-638</v>
      </c>
      <c r="FO92" s="931">
        <f t="shared" ref="FO92" si="757">FN92/FL92</f>
        <v>-1</v>
      </c>
      <c r="FP92" s="876">
        <v>21</v>
      </c>
      <c r="FQ92" s="866"/>
      <c r="FS92" s="1309">
        <v>21</v>
      </c>
      <c r="FT92" s="971" t="s">
        <v>296</v>
      </c>
      <c r="FU92" s="925"/>
      <c r="FV92" s="925">
        <f>GE92</f>
        <v>638</v>
      </c>
      <c r="FW92" s="980"/>
      <c r="FX92" s="981"/>
      <c r="FY92" s="921"/>
      <c r="FZ92" s="925">
        <v>11</v>
      </c>
      <c r="GA92" s="925">
        <v>22</v>
      </c>
      <c r="GB92" s="926">
        <f t="shared" ref="GB92:GB93" si="758">SUM(GA92,-FZ92)</f>
        <v>11</v>
      </c>
      <c r="GC92" s="939">
        <f>GB92/FZ92</f>
        <v>1</v>
      </c>
      <c r="GD92" s="922"/>
      <c r="GE92" s="929">
        <v>638</v>
      </c>
      <c r="GF92" s="929">
        <f>GA92</f>
        <v>22</v>
      </c>
      <c r="GG92" s="930">
        <f t="shared" ref="GG92:GG93" si="759">SUM(GF92,-GE92)</f>
        <v>-616</v>
      </c>
      <c r="GH92" s="931">
        <f t="shared" ref="GH92" si="760">GG92/GE92</f>
        <v>-0.96551724137931039</v>
      </c>
      <c r="GI92" s="1309">
        <v>21</v>
      </c>
      <c r="GJ92" s="866"/>
      <c r="GL92" s="876">
        <v>21</v>
      </c>
      <c r="GM92" s="971" t="s">
        <v>296</v>
      </c>
      <c r="GN92" s="925"/>
      <c r="GO92" s="925">
        <f>GX92</f>
        <v>638</v>
      </c>
      <c r="GP92" s="980"/>
      <c r="GQ92" s="981"/>
      <c r="GR92" s="921"/>
      <c r="GS92" s="925">
        <v>0</v>
      </c>
      <c r="GT92" s="925">
        <v>0</v>
      </c>
      <c r="GU92" s="926">
        <f t="shared" ref="GU92:GU93" si="761">SUM(GT92,-GS92)</f>
        <v>0</v>
      </c>
      <c r="GV92" s="939" t="e">
        <f>GU92/GS92</f>
        <v>#DIV/0!</v>
      </c>
      <c r="GW92" s="922"/>
      <c r="GX92" s="929">
        <v>638</v>
      </c>
      <c r="GY92" s="929">
        <f>GT92</f>
        <v>0</v>
      </c>
      <c r="GZ92" s="930">
        <f t="shared" ref="GZ92:GZ93" si="762">SUM(GY92,-GX92)</f>
        <v>-638</v>
      </c>
      <c r="HA92" s="931">
        <f t="shared" ref="HA92" si="763">GZ92/GX92</f>
        <v>-1</v>
      </c>
      <c r="HB92" s="876">
        <v>21</v>
      </c>
      <c r="HC92" s="866"/>
      <c r="HE92" s="1309">
        <v>21</v>
      </c>
      <c r="HF92" s="971" t="s">
        <v>296</v>
      </c>
      <c r="HG92" s="925"/>
      <c r="HH92" s="925">
        <f>HQ92</f>
        <v>638</v>
      </c>
      <c r="HI92" s="980"/>
      <c r="HJ92" s="981"/>
      <c r="HK92" s="921"/>
      <c r="HL92" s="925">
        <v>0</v>
      </c>
      <c r="HM92" s="925">
        <v>3</v>
      </c>
      <c r="HN92" s="926">
        <f t="shared" ref="HN92:HN93" si="764">SUM(HM92,-HL92)</f>
        <v>3</v>
      </c>
      <c r="HO92" s="939" t="e">
        <f>HN92/HL92</f>
        <v>#DIV/0!</v>
      </c>
      <c r="HP92" s="922"/>
      <c r="HQ92" s="929">
        <v>638</v>
      </c>
      <c r="HR92" s="929">
        <f>HM92</f>
        <v>3</v>
      </c>
      <c r="HS92" s="930">
        <f t="shared" ref="HS92:HS93" si="765">SUM(HR92,-HQ92)</f>
        <v>-635</v>
      </c>
      <c r="HT92" s="931">
        <f t="shared" ref="HT92" si="766">HS92/HQ92</f>
        <v>-0.99529780564263326</v>
      </c>
      <c r="HU92" s="1309">
        <v>21</v>
      </c>
      <c r="HV92" s="866"/>
      <c r="HX92" s="876">
        <v>21</v>
      </c>
      <c r="HY92" s="971" t="s">
        <v>296</v>
      </c>
      <c r="HZ92" s="925"/>
      <c r="IA92" s="925">
        <f>IJ92</f>
        <v>638</v>
      </c>
      <c r="IB92" s="980"/>
      <c r="IC92" s="981"/>
      <c r="ID92" s="921"/>
      <c r="IE92" s="925">
        <v>3</v>
      </c>
      <c r="IF92" s="925">
        <v>8</v>
      </c>
      <c r="IG92" s="926">
        <f t="shared" ref="IG92:IG93" si="767">SUM(IF92,-IE92)</f>
        <v>5</v>
      </c>
      <c r="IH92" s="928">
        <f>IG92/IE92</f>
        <v>1.6666666666666667</v>
      </c>
      <c r="II92" s="922"/>
      <c r="IJ92" s="929">
        <v>638</v>
      </c>
      <c r="IK92" s="929">
        <f>IF92</f>
        <v>8</v>
      </c>
      <c r="IL92" s="930">
        <f t="shared" ref="IL92:IL93" si="768">SUM(IK92,-IJ92)</f>
        <v>-630</v>
      </c>
      <c r="IM92" s="931">
        <f t="shared" ref="IM92" si="769">IL92/IJ92</f>
        <v>-0.98746081504702199</v>
      </c>
      <c r="IN92" s="876">
        <v>21</v>
      </c>
      <c r="IO92" s="866"/>
      <c r="IQ92" s="1314">
        <v>21</v>
      </c>
      <c r="IR92" s="971" t="s">
        <v>296</v>
      </c>
      <c r="IS92" s="925"/>
      <c r="IT92" s="925">
        <f>JC92</f>
        <v>638</v>
      </c>
      <c r="IU92" s="980"/>
      <c r="IV92" s="981"/>
      <c r="IW92" s="921"/>
      <c r="IX92" s="925">
        <f>SUM(AB92,AU92,BO92,CI92,DB92,DU92,EN92,FG92,FZ92,GS92,HL92,IE92)</f>
        <v>120</v>
      </c>
      <c r="IY92" s="925">
        <f>SUM(AC92,AV92,BP92,CJ92,DC92,DV92,EO92,FH92,GA92,GT92,HM92,IF92)</f>
        <v>136</v>
      </c>
      <c r="IZ92" s="926">
        <f t="shared" ref="IZ92:IZ93" si="770">SUM(IY92,-IX92)</f>
        <v>16</v>
      </c>
      <c r="JA92" s="939">
        <f>IZ92/IX92</f>
        <v>0.13333333333333333</v>
      </c>
      <c r="JB92" s="922"/>
      <c r="JC92" s="929">
        <v>638</v>
      </c>
      <c r="JD92" s="929">
        <f>IY92</f>
        <v>136</v>
      </c>
      <c r="JE92" s="930">
        <f t="shared" ref="JE92:JE93" si="771">SUM(JD92,-JC92)</f>
        <v>-502</v>
      </c>
      <c r="JF92" s="931">
        <f t="shared" ref="JF92" si="772">JE92/JC92</f>
        <v>-0.78683385579937304</v>
      </c>
      <c r="JG92" s="1314">
        <v>21</v>
      </c>
      <c r="JH92" s="866"/>
    </row>
    <row r="93" spans="1:268">
      <c r="A93" s="400">
        <v>22</v>
      </c>
      <c r="B93" s="697" t="s">
        <v>297</v>
      </c>
      <c r="C93" s="966">
        <f>SUM(C85,C92)</f>
        <v>0</v>
      </c>
      <c r="D93" s="966">
        <f>SUM(D85,D92)</f>
        <v>1354</v>
      </c>
      <c r="E93" s="967">
        <f t="shared" ref="E93" si="773">SUM(D93,-C93)</f>
        <v>1354</v>
      </c>
      <c r="F93" s="968" t="e">
        <f>E93/C93</f>
        <v>#DIV/0!</v>
      </c>
      <c r="G93" s="921"/>
      <c r="H93" s="966">
        <f>SUM(H85,H92)</f>
        <v>1354</v>
      </c>
      <c r="I93" s="966">
        <f>SUM(I85,I92)</f>
        <v>1456</v>
      </c>
      <c r="J93" s="967">
        <f t="shared" si="731"/>
        <v>102</v>
      </c>
      <c r="K93" s="984">
        <f>J93/H93</f>
        <v>7.5332348596750365E-2</v>
      </c>
      <c r="L93" s="922"/>
      <c r="M93" s="966">
        <f>SUM(M85,M92)</f>
        <v>1354</v>
      </c>
      <c r="N93" s="966">
        <f>SUM(N85,N92)</f>
        <v>1456</v>
      </c>
      <c r="O93" s="967">
        <f t="shared" si="732"/>
        <v>102</v>
      </c>
      <c r="P93" s="931">
        <f>O93/M93</f>
        <v>7.5332348596750365E-2</v>
      </c>
      <c r="Q93" s="400">
        <v>22</v>
      </c>
      <c r="R93" s="866"/>
      <c r="U93" s="1309">
        <v>22</v>
      </c>
      <c r="V93" s="697" t="s">
        <v>297</v>
      </c>
      <c r="W93" s="966">
        <f>SUM(W85,W92)</f>
        <v>0</v>
      </c>
      <c r="X93" s="966">
        <f>SUM(X85,X92)</f>
        <v>1354</v>
      </c>
      <c r="Y93" s="967">
        <f t="shared" ref="Y93" si="774">SUM(X93,-W93)</f>
        <v>1354</v>
      </c>
      <c r="Z93" s="968" t="e">
        <f>Y93/W93</f>
        <v>#DIV/0!</v>
      </c>
      <c r="AA93" s="921"/>
      <c r="AB93" s="966">
        <f>SUM(AB85,AB92)</f>
        <v>67</v>
      </c>
      <c r="AC93" s="966">
        <f>SUM(AC85,AC92)</f>
        <v>50</v>
      </c>
      <c r="AD93" s="967">
        <f t="shared" si="734"/>
        <v>-17</v>
      </c>
      <c r="AE93" s="964">
        <f>AD93/AB93</f>
        <v>-0.2537313432835821</v>
      </c>
      <c r="AF93" s="922"/>
      <c r="AG93" s="966">
        <f>SUM(AG85,AG92)</f>
        <v>1354</v>
      </c>
      <c r="AH93" s="966">
        <f>SUM(AH85,AH92)</f>
        <v>50</v>
      </c>
      <c r="AI93" s="967">
        <f t="shared" si="735"/>
        <v>-1304</v>
      </c>
      <c r="AJ93" s="931">
        <f>AI93/AG93</f>
        <v>-0.96307237813884783</v>
      </c>
      <c r="AK93" s="1309">
        <v>22</v>
      </c>
      <c r="AL93" s="866"/>
      <c r="AN93" s="876">
        <v>22</v>
      </c>
      <c r="AO93" s="697" t="s">
        <v>297</v>
      </c>
      <c r="AP93" s="966">
        <f>SUM(AP85,AP92)</f>
        <v>0</v>
      </c>
      <c r="AQ93" s="966">
        <f>SUM(AQ85,AQ92)</f>
        <v>1354</v>
      </c>
      <c r="AR93" s="967">
        <f t="shared" ref="AR93" si="775">SUM(AQ93,-AP93)</f>
        <v>1354</v>
      </c>
      <c r="AS93" s="968" t="e">
        <f>AR93/AP93</f>
        <v>#DIV/0!</v>
      </c>
      <c r="AT93" s="921"/>
      <c r="AU93" s="966">
        <f>SUM(AU85,AU92)</f>
        <v>11</v>
      </c>
      <c r="AV93" s="966">
        <f>SUM(AV85,AV92)</f>
        <v>11</v>
      </c>
      <c r="AW93" s="967">
        <f t="shared" si="737"/>
        <v>0</v>
      </c>
      <c r="AX93" s="984">
        <f>AW93/AU93</f>
        <v>0</v>
      </c>
      <c r="AY93" s="922"/>
      <c r="AZ93" s="966">
        <f>SUM(AZ85,AZ92)</f>
        <v>1354</v>
      </c>
      <c r="BA93" s="966">
        <f>SUM(BA85,BA92)</f>
        <v>11</v>
      </c>
      <c r="BB93" s="967">
        <f t="shared" si="738"/>
        <v>-1343</v>
      </c>
      <c r="BC93" s="931">
        <f>BB93/AZ93</f>
        <v>-0.99187592319054652</v>
      </c>
      <c r="BD93" s="876">
        <v>22</v>
      </c>
      <c r="BE93" s="866"/>
      <c r="BH93" s="1309">
        <v>22</v>
      </c>
      <c r="BI93" s="697" t="s">
        <v>297</v>
      </c>
      <c r="BJ93" s="966">
        <f>SUM(BJ85,BJ92)</f>
        <v>0</v>
      </c>
      <c r="BK93" s="966">
        <f>SUM(BK85,BK92)</f>
        <v>1354</v>
      </c>
      <c r="BL93" s="967">
        <f t="shared" ref="BL93" si="776">SUM(BK93,-BJ93)</f>
        <v>1354</v>
      </c>
      <c r="BM93" s="968" t="e">
        <f>BL93/BJ93</f>
        <v>#DIV/0!</v>
      </c>
      <c r="BN93" s="921"/>
      <c r="BO93" s="966">
        <f>SUM(BO85,BO92)</f>
        <v>25</v>
      </c>
      <c r="BP93" s="966">
        <f>SUM(BP85,BP92)</f>
        <v>21</v>
      </c>
      <c r="BQ93" s="967">
        <f t="shared" si="740"/>
        <v>-4</v>
      </c>
      <c r="BR93" s="964">
        <f>BQ93/BO93</f>
        <v>-0.16</v>
      </c>
      <c r="BS93" s="922"/>
      <c r="BT93" s="966">
        <f>SUM(BT85,BT92)</f>
        <v>1354</v>
      </c>
      <c r="BU93" s="966">
        <f>SUM(BU85,BU92)</f>
        <v>21</v>
      </c>
      <c r="BV93" s="967">
        <f t="shared" si="741"/>
        <v>-1333</v>
      </c>
      <c r="BW93" s="931">
        <f>BV93/BT93</f>
        <v>-0.98449039881831613</v>
      </c>
      <c r="BX93" s="1309">
        <v>22</v>
      </c>
      <c r="BY93" s="866"/>
      <c r="CB93" s="876">
        <v>22</v>
      </c>
      <c r="CC93" s="697" t="s">
        <v>297</v>
      </c>
      <c r="CD93" s="966">
        <f>SUM(CD85,CD92)</f>
        <v>0</v>
      </c>
      <c r="CE93" s="966">
        <f>SUM(CE85,CE92)</f>
        <v>1354</v>
      </c>
      <c r="CF93" s="967">
        <f t="shared" ref="CF93" si="777">SUM(CE93,-CD93)</f>
        <v>1354</v>
      </c>
      <c r="CG93" s="968" t="e">
        <f>CF93/CD93</f>
        <v>#DIV/0!</v>
      </c>
      <c r="CH93" s="921"/>
      <c r="CI93" s="966">
        <f>SUM(CI85,CI92)</f>
        <v>33</v>
      </c>
      <c r="CJ93" s="966">
        <f>SUM(CJ85,CJ92)</f>
        <v>24</v>
      </c>
      <c r="CK93" s="967">
        <f t="shared" si="743"/>
        <v>-9</v>
      </c>
      <c r="CL93" s="964">
        <f>CK93/CI93</f>
        <v>-0.27272727272727271</v>
      </c>
      <c r="CM93" s="922"/>
      <c r="CN93" s="966">
        <f>SUM(CN85,CN92)</f>
        <v>1354</v>
      </c>
      <c r="CO93" s="966">
        <f>SUM(CO85,CO92)</f>
        <v>24</v>
      </c>
      <c r="CP93" s="967">
        <f t="shared" si="744"/>
        <v>-1330</v>
      </c>
      <c r="CQ93" s="931">
        <f>CP93/CN93</f>
        <v>-0.98227474150664695</v>
      </c>
      <c r="CR93" s="876">
        <v>22</v>
      </c>
      <c r="CS93" s="866"/>
      <c r="CU93" s="1309">
        <v>22</v>
      </c>
      <c r="CV93" s="697" t="s">
        <v>297</v>
      </c>
      <c r="CW93" s="966">
        <f>SUM(CW85,CW92)</f>
        <v>0</v>
      </c>
      <c r="CX93" s="966">
        <f>SUM(CX85,CX92)</f>
        <v>1354</v>
      </c>
      <c r="CY93" s="967">
        <f t="shared" ref="CY93" si="778">SUM(CX93,-CW93)</f>
        <v>1354</v>
      </c>
      <c r="CZ93" s="968" t="e">
        <f>CY93/CW93</f>
        <v>#DIV/0!</v>
      </c>
      <c r="DA93" s="921"/>
      <c r="DB93" s="966">
        <f>SUM(DB85,DB92)</f>
        <v>135</v>
      </c>
      <c r="DC93" s="966">
        <f>SUM(DC85,DC92)</f>
        <v>148</v>
      </c>
      <c r="DD93" s="967">
        <f t="shared" si="746"/>
        <v>13</v>
      </c>
      <c r="DE93" s="984">
        <f>DD93/DB93</f>
        <v>9.6296296296296297E-2</v>
      </c>
      <c r="DF93" s="922"/>
      <c r="DG93" s="966">
        <f>SUM(DG85,DG92)</f>
        <v>1354</v>
      </c>
      <c r="DH93" s="966">
        <f>SUM(DH85,DH92)</f>
        <v>148</v>
      </c>
      <c r="DI93" s="967">
        <f t="shared" si="747"/>
        <v>-1206</v>
      </c>
      <c r="DJ93" s="931">
        <f>DI93/DG93</f>
        <v>-0.89069423929098968</v>
      </c>
      <c r="DK93" s="1309">
        <v>22</v>
      </c>
      <c r="DL93" s="866"/>
      <c r="DN93" s="876">
        <v>22</v>
      </c>
      <c r="DO93" s="697" t="s">
        <v>297</v>
      </c>
      <c r="DP93" s="966">
        <f>SUM(DP85,DP92)</f>
        <v>0</v>
      </c>
      <c r="DQ93" s="966">
        <f>SUM(DQ85,DQ92)</f>
        <v>1354</v>
      </c>
      <c r="DR93" s="967">
        <f t="shared" ref="DR93" si="779">SUM(DQ93,-DP93)</f>
        <v>1354</v>
      </c>
      <c r="DS93" s="968" t="e">
        <f>DR93/DP93</f>
        <v>#DIV/0!</v>
      </c>
      <c r="DT93" s="921"/>
      <c r="DU93" s="966">
        <f>SUM(DU85,DU92)</f>
        <v>9</v>
      </c>
      <c r="DV93" s="966">
        <f>SUM(DV85,DV92)</f>
        <v>6</v>
      </c>
      <c r="DW93" s="967">
        <f t="shared" si="749"/>
        <v>-3</v>
      </c>
      <c r="DX93" s="964">
        <f>DW93/DU93</f>
        <v>-0.33333333333333331</v>
      </c>
      <c r="DY93" s="922"/>
      <c r="DZ93" s="966">
        <f>SUM(DZ85,DZ92)</f>
        <v>1354</v>
      </c>
      <c r="EA93" s="966">
        <f>SUM(EA85,EA92)</f>
        <v>6</v>
      </c>
      <c r="EB93" s="967">
        <f t="shared" si="750"/>
        <v>-1348</v>
      </c>
      <c r="EC93" s="931">
        <f>EB93/DZ93</f>
        <v>-0.99556868537666177</v>
      </c>
      <c r="ED93" s="876">
        <v>22</v>
      </c>
      <c r="EE93" s="866"/>
      <c r="EG93" s="1309">
        <v>22</v>
      </c>
      <c r="EH93" s="697" t="s">
        <v>297</v>
      </c>
      <c r="EI93" s="966">
        <f>SUM(EI85,EI92)</f>
        <v>0</v>
      </c>
      <c r="EJ93" s="966">
        <f>SUM(EJ85,EJ92)</f>
        <v>1354</v>
      </c>
      <c r="EK93" s="967">
        <f t="shared" ref="EK93" si="780">SUM(EJ93,-EI93)</f>
        <v>1354</v>
      </c>
      <c r="EL93" s="968" t="e">
        <f>EK93/EI93</f>
        <v>#DIV/0!</v>
      </c>
      <c r="EM93" s="921"/>
      <c r="EN93" s="966">
        <f>SUM(EN85,EN92)</f>
        <v>3</v>
      </c>
      <c r="EO93" s="966">
        <f>SUM(EO85,EO92)</f>
        <v>2</v>
      </c>
      <c r="EP93" s="967">
        <f t="shared" si="752"/>
        <v>-1</v>
      </c>
      <c r="EQ93" s="964">
        <f>EP93/EN93</f>
        <v>-0.33333333333333331</v>
      </c>
      <c r="ER93" s="922"/>
      <c r="ES93" s="966">
        <f>SUM(ES85,ES92)</f>
        <v>1354</v>
      </c>
      <c r="ET93" s="966">
        <f>SUM(ET85,ET92)</f>
        <v>2</v>
      </c>
      <c r="EU93" s="967">
        <f t="shared" si="753"/>
        <v>-1352</v>
      </c>
      <c r="EV93" s="931">
        <f>EU93/ES93</f>
        <v>-0.99852289512555392</v>
      </c>
      <c r="EW93" s="1309">
        <v>22</v>
      </c>
      <c r="EX93" s="866"/>
      <c r="EZ93" s="876">
        <v>22</v>
      </c>
      <c r="FA93" s="697" t="s">
        <v>297</v>
      </c>
      <c r="FB93" s="966">
        <f>SUM(FB85,FB92)</f>
        <v>0</v>
      </c>
      <c r="FC93" s="966">
        <f>SUM(FC85,FC92)</f>
        <v>1354</v>
      </c>
      <c r="FD93" s="967">
        <f t="shared" ref="FD93" si="781">SUM(FC93,-FB93)</f>
        <v>1354</v>
      </c>
      <c r="FE93" s="968" t="e">
        <f>FD93/FB93</f>
        <v>#DIV/0!</v>
      </c>
      <c r="FF93" s="921"/>
      <c r="FG93" s="966">
        <f>SUM(FG85,FG92)</f>
        <v>0</v>
      </c>
      <c r="FH93" s="966">
        <f>SUM(FH85,FH92)</f>
        <v>0</v>
      </c>
      <c r="FI93" s="967">
        <f t="shared" si="755"/>
        <v>0</v>
      </c>
      <c r="FJ93" s="984" t="e">
        <f>FI93/FG93</f>
        <v>#DIV/0!</v>
      </c>
      <c r="FK93" s="922"/>
      <c r="FL93" s="966">
        <f>SUM(FL85,FL92)</f>
        <v>1354</v>
      </c>
      <c r="FM93" s="966">
        <f>SUM(FM85,FM92)</f>
        <v>0</v>
      </c>
      <c r="FN93" s="967">
        <f t="shared" si="756"/>
        <v>-1354</v>
      </c>
      <c r="FO93" s="931">
        <f>FN93/FL93</f>
        <v>-1</v>
      </c>
      <c r="FP93" s="876">
        <v>22</v>
      </c>
      <c r="FQ93" s="866"/>
      <c r="FS93" s="1309">
        <v>22</v>
      </c>
      <c r="FT93" s="697" t="s">
        <v>297</v>
      </c>
      <c r="FU93" s="966">
        <f>SUM(FU85,FU92)</f>
        <v>0</v>
      </c>
      <c r="FV93" s="966">
        <f>SUM(FV85,FV92)</f>
        <v>1354</v>
      </c>
      <c r="FW93" s="967">
        <f t="shared" ref="FW93" si="782">SUM(FV93,-FU93)</f>
        <v>1354</v>
      </c>
      <c r="FX93" s="968" t="e">
        <f>FW93/FU93</f>
        <v>#DIV/0!</v>
      </c>
      <c r="FY93" s="921"/>
      <c r="FZ93" s="966">
        <f>SUM(FZ85,FZ92)</f>
        <v>20</v>
      </c>
      <c r="GA93" s="966">
        <f>SUM(GA85,GA92)</f>
        <v>32</v>
      </c>
      <c r="GB93" s="967">
        <f t="shared" si="758"/>
        <v>12</v>
      </c>
      <c r="GC93" s="984">
        <f>GB93/FZ93</f>
        <v>0.6</v>
      </c>
      <c r="GD93" s="922"/>
      <c r="GE93" s="966">
        <f>SUM(GE85,GE92)</f>
        <v>1354</v>
      </c>
      <c r="GF93" s="966">
        <f>SUM(GF85,GF92)</f>
        <v>32</v>
      </c>
      <c r="GG93" s="967">
        <f t="shared" si="759"/>
        <v>-1322</v>
      </c>
      <c r="GH93" s="931">
        <f>GG93/GE93</f>
        <v>-0.97636632200886264</v>
      </c>
      <c r="GI93" s="1309">
        <v>22</v>
      </c>
      <c r="GJ93" s="866"/>
      <c r="GL93" s="876">
        <v>22</v>
      </c>
      <c r="GM93" s="697" t="s">
        <v>297</v>
      </c>
      <c r="GN93" s="966">
        <f>SUM(GN85,GN92)</f>
        <v>0</v>
      </c>
      <c r="GO93" s="966">
        <f>SUM(GO85,GO92)</f>
        <v>1354</v>
      </c>
      <c r="GP93" s="967">
        <f t="shared" ref="GP93" si="783">SUM(GO93,-GN93)</f>
        <v>1354</v>
      </c>
      <c r="GQ93" s="968" t="e">
        <f>GP93/GN93</f>
        <v>#DIV/0!</v>
      </c>
      <c r="GR93" s="921"/>
      <c r="GS93" s="966">
        <f>SUM(GS85,GS92)</f>
        <v>0</v>
      </c>
      <c r="GT93" s="966">
        <f>SUM(GT85,GT92)</f>
        <v>1</v>
      </c>
      <c r="GU93" s="967">
        <f t="shared" si="761"/>
        <v>1</v>
      </c>
      <c r="GV93" s="984" t="e">
        <f>GU93/GS93</f>
        <v>#DIV/0!</v>
      </c>
      <c r="GW93" s="922"/>
      <c r="GX93" s="966">
        <f>SUM(GX85,GX92)</f>
        <v>1354</v>
      </c>
      <c r="GY93" s="966">
        <f>SUM(GY85,GY92)</f>
        <v>1</v>
      </c>
      <c r="GZ93" s="967">
        <f t="shared" si="762"/>
        <v>-1353</v>
      </c>
      <c r="HA93" s="931">
        <f>GZ93/GX93</f>
        <v>-0.99926144756277691</v>
      </c>
      <c r="HB93" s="876">
        <v>22</v>
      </c>
      <c r="HC93" s="866"/>
      <c r="HE93" s="1309">
        <v>22</v>
      </c>
      <c r="HF93" s="697" t="s">
        <v>297</v>
      </c>
      <c r="HG93" s="966">
        <f>SUM(HG85,HG92)</f>
        <v>0</v>
      </c>
      <c r="HH93" s="966">
        <f>SUM(HH85,HH92)</f>
        <v>1354</v>
      </c>
      <c r="HI93" s="967">
        <f t="shared" ref="HI93" si="784">SUM(HH93,-HG93)</f>
        <v>1354</v>
      </c>
      <c r="HJ93" s="968" t="e">
        <f>HI93/HG93</f>
        <v>#DIV/0!</v>
      </c>
      <c r="HK93" s="921"/>
      <c r="HL93" s="966">
        <f>SUM(HL85,HL92)</f>
        <v>0</v>
      </c>
      <c r="HM93" s="966">
        <f>SUM(HM85,HM92)</f>
        <v>3</v>
      </c>
      <c r="HN93" s="967">
        <f t="shared" si="764"/>
        <v>3</v>
      </c>
      <c r="HO93" s="984" t="e">
        <f>HN93/HL93</f>
        <v>#DIV/0!</v>
      </c>
      <c r="HP93" s="922"/>
      <c r="HQ93" s="966">
        <f>SUM(HQ85,HQ92)</f>
        <v>1354</v>
      </c>
      <c r="HR93" s="966">
        <f>SUM(HR85,HR92)</f>
        <v>3</v>
      </c>
      <c r="HS93" s="967">
        <f t="shared" si="765"/>
        <v>-1351</v>
      </c>
      <c r="HT93" s="931">
        <f>HS93/HQ93</f>
        <v>-0.99778434268833083</v>
      </c>
      <c r="HU93" s="1309">
        <v>22</v>
      </c>
      <c r="HV93" s="866"/>
      <c r="HX93" s="876">
        <v>22</v>
      </c>
      <c r="HY93" s="697" t="s">
        <v>297</v>
      </c>
      <c r="HZ93" s="966">
        <f>SUM(HZ85,HZ92)</f>
        <v>0</v>
      </c>
      <c r="IA93" s="966">
        <f>SUM(IA85,IA92)</f>
        <v>1354</v>
      </c>
      <c r="IB93" s="967">
        <f t="shared" ref="IB93" si="785">SUM(IA93,-HZ93)</f>
        <v>1354</v>
      </c>
      <c r="IC93" s="968" t="e">
        <f>IB93/HZ93</f>
        <v>#DIV/0!</v>
      </c>
      <c r="ID93" s="921"/>
      <c r="IE93" s="966">
        <f>SUM(IE85,IE92)</f>
        <v>4</v>
      </c>
      <c r="IF93" s="966">
        <f>SUM(IF85,IF92)</f>
        <v>11</v>
      </c>
      <c r="IG93" s="967">
        <f t="shared" si="767"/>
        <v>7</v>
      </c>
      <c r="IH93" s="964">
        <f>IG93/IE93</f>
        <v>1.75</v>
      </c>
      <c r="II93" s="922"/>
      <c r="IJ93" s="966">
        <f>SUM(IJ85,IJ92)</f>
        <v>1354</v>
      </c>
      <c r="IK93" s="966">
        <f>SUM(IK85,IK92)</f>
        <v>11</v>
      </c>
      <c r="IL93" s="967">
        <f t="shared" si="768"/>
        <v>-1343</v>
      </c>
      <c r="IM93" s="931">
        <f>IL93/IJ93</f>
        <v>-0.99187592319054652</v>
      </c>
      <c r="IN93" s="876">
        <v>22</v>
      </c>
      <c r="IO93" s="866"/>
      <c r="IQ93" s="1314">
        <v>22</v>
      </c>
      <c r="IR93" s="697" t="s">
        <v>297</v>
      </c>
      <c r="IS93" s="966">
        <f>SUM(IS85,IS92)</f>
        <v>0</v>
      </c>
      <c r="IT93" s="966">
        <f>SUM(IT85,IT92)</f>
        <v>1354</v>
      </c>
      <c r="IU93" s="967">
        <f t="shared" ref="IU93" si="786">SUM(IT93,-IS93)</f>
        <v>1354</v>
      </c>
      <c r="IV93" s="968" t="e">
        <f>IU93/IS93</f>
        <v>#DIV/0!</v>
      </c>
      <c r="IW93" s="921"/>
      <c r="IX93" s="966">
        <f>SUM(IX85,IX92)</f>
        <v>307</v>
      </c>
      <c r="IY93" s="966">
        <f>SUM(IY85,IY92)</f>
        <v>309</v>
      </c>
      <c r="IZ93" s="967">
        <f t="shared" si="770"/>
        <v>2</v>
      </c>
      <c r="JA93" s="984">
        <f>IZ93/IX93</f>
        <v>6.5146579804560263E-3</v>
      </c>
      <c r="JB93" s="922"/>
      <c r="JC93" s="966">
        <f>SUM(JC85,JC92)</f>
        <v>1354</v>
      </c>
      <c r="JD93" s="966">
        <f>SUM(JD85,JD92)</f>
        <v>309</v>
      </c>
      <c r="JE93" s="967">
        <f t="shared" si="771"/>
        <v>-1045</v>
      </c>
      <c r="JF93" s="931">
        <f>JE93/JC93</f>
        <v>-0.77178729689807979</v>
      </c>
      <c r="JG93" s="1314">
        <v>22</v>
      </c>
      <c r="JH93" s="866"/>
    </row>
    <row r="94" spans="1:268" hidden="1">
      <c r="A94" s="400"/>
      <c r="B94" s="1084"/>
      <c r="C94" s="1085"/>
      <c r="D94" s="1082"/>
      <c r="E94" s="1083"/>
      <c r="F94" s="1057"/>
      <c r="G94" s="921"/>
      <c r="H94" s="1082"/>
      <c r="I94" s="1082"/>
      <c r="J94" s="1083"/>
      <c r="K94" s="1057"/>
      <c r="L94" s="922"/>
      <c r="M94" s="1082"/>
      <c r="N94" s="1082"/>
      <c r="O94" s="1083"/>
      <c r="P94" s="970"/>
      <c r="Q94" s="400"/>
      <c r="R94" s="866"/>
      <c r="U94" s="1309"/>
      <c r="V94" s="1084"/>
      <c r="W94" s="1085"/>
      <c r="X94" s="1082"/>
      <c r="Y94" s="1083"/>
      <c r="Z94" s="1057"/>
      <c r="AA94" s="921"/>
      <c r="AB94" s="1082"/>
      <c r="AC94" s="1082"/>
      <c r="AD94" s="1083"/>
      <c r="AE94" s="1057"/>
      <c r="AF94" s="922"/>
      <c r="AG94" s="1082"/>
      <c r="AH94" s="1082"/>
      <c r="AI94" s="1083"/>
      <c r="AJ94" s="970"/>
      <c r="AK94" s="1309"/>
      <c r="AL94" s="866"/>
      <c r="AN94" s="876"/>
      <c r="AO94" s="1084"/>
      <c r="AP94" s="1085"/>
      <c r="AQ94" s="1082"/>
      <c r="AR94" s="1083"/>
      <c r="AS94" s="1057"/>
      <c r="AT94" s="921"/>
      <c r="AU94" s="1082"/>
      <c r="AV94" s="1082"/>
      <c r="AW94" s="1083"/>
      <c r="AX94" s="1057"/>
      <c r="AY94" s="922"/>
      <c r="AZ94" s="1082"/>
      <c r="BA94" s="1082"/>
      <c r="BB94" s="1083"/>
      <c r="BC94" s="970"/>
      <c r="BD94" s="876"/>
      <c r="BE94" s="866"/>
      <c r="BH94" s="400"/>
      <c r="BI94" s="1084"/>
      <c r="BJ94" s="1085"/>
      <c r="BK94" s="1082"/>
      <c r="BL94" s="1083"/>
      <c r="BM94" s="1057"/>
      <c r="BN94" s="921"/>
      <c r="BO94" s="1082"/>
      <c r="BP94" s="1082"/>
      <c r="BQ94" s="1083"/>
      <c r="BR94" s="1057"/>
      <c r="BS94" s="922"/>
      <c r="BT94" s="1082"/>
      <c r="BU94" s="1082"/>
      <c r="BV94" s="1083"/>
      <c r="BW94" s="970"/>
      <c r="BX94" s="400"/>
      <c r="BY94" s="866"/>
      <c r="CB94" s="876"/>
      <c r="CC94" s="1084"/>
      <c r="CD94" s="1085"/>
      <c r="CE94" s="1082"/>
      <c r="CF94" s="1083"/>
      <c r="CG94" s="1057"/>
      <c r="CH94" s="921"/>
      <c r="CI94" s="1082"/>
      <c r="CJ94" s="1082"/>
      <c r="CK94" s="1083"/>
      <c r="CL94" s="1057"/>
      <c r="CM94" s="922"/>
      <c r="CN94" s="1082"/>
      <c r="CO94" s="1082"/>
      <c r="CP94" s="1083"/>
      <c r="CQ94" s="970"/>
      <c r="CR94" s="876"/>
      <c r="CS94" s="866"/>
      <c r="CU94" s="400"/>
      <c r="CV94" s="1084"/>
      <c r="CW94" s="1085"/>
      <c r="CX94" s="1082"/>
      <c r="CY94" s="1083"/>
      <c r="CZ94" s="1057"/>
      <c r="DA94" s="921"/>
      <c r="DB94" s="1082"/>
      <c r="DC94" s="1082"/>
      <c r="DD94" s="1083"/>
      <c r="DE94" s="1057"/>
      <c r="DF94" s="922"/>
      <c r="DG94" s="1082"/>
      <c r="DH94" s="1082"/>
      <c r="DI94" s="1083"/>
      <c r="DJ94" s="970"/>
      <c r="DK94" s="400"/>
      <c r="DL94" s="866"/>
      <c r="DN94" s="876"/>
      <c r="DO94" s="1084"/>
      <c r="DP94" s="1085"/>
      <c r="DQ94" s="1082"/>
      <c r="DR94" s="1083"/>
      <c r="DS94" s="1057"/>
      <c r="DT94" s="921"/>
      <c r="DU94" s="1082"/>
      <c r="DV94" s="1082"/>
      <c r="DW94" s="1083"/>
      <c r="DX94" s="1057"/>
      <c r="DY94" s="922"/>
      <c r="DZ94" s="1082"/>
      <c r="EA94" s="1082"/>
      <c r="EB94" s="1083"/>
      <c r="EC94" s="970"/>
      <c r="ED94" s="876"/>
      <c r="EE94" s="866"/>
      <c r="EG94" s="400"/>
      <c r="EH94" s="1084"/>
      <c r="EI94" s="1085"/>
      <c r="EJ94" s="1082"/>
      <c r="EK94" s="1083"/>
      <c r="EL94" s="1057"/>
      <c r="EM94" s="921"/>
      <c r="EN94" s="1082"/>
      <c r="EO94" s="1082"/>
      <c r="EP94" s="1083"/>
      <c r="EQ94" s="1057"/>
      <c r="ER94" s="922"/>
      <c r="ES94" s="1082"/>
      <c r="ET94" s="1082"/>
      <c r="EU94" s="1083"/>
      <c r="EV94" s="970"/>
      <c r="EW94" s="400"/>
      <c r="EX94" s="866"/>
      <c r="EZ94" s="876"/>
      <c r="FA94" s="1084"/>
      <c r="FB94" s="1085"/>
      <c r="FC94" s="1082"/>
      <c r="FD94" s="1083"/>
      <c r="FE94" s="1057"/>
      <c r="FF94" s="921"/>
      <c r="FG94" s="1082"/>
      <c r="FH94" s="1082"/>
      <c r="FI94" s="1083"/>
      <c r="FJ94" s="1057"/>
      <c r="FK94" s="922"/>
      <c r="FL94" s="1082"/>
      <c r="FM94" s="1082"/>
      <c r="FN94" s="1083"/>
      <c r="FO94" s="970"/>
      <c r="FP94" s="876"/>
      <c r="FQ94" s="866"/>
      <c r="FS94" s="400"/>
      <c r="FT94" s="1084"/>
      <c r="FU94" s="1085"/>
      <c r="FV94" s="1082"/>
      <c r="FW94" s="1083"/>
      <c r="FX94" s="1057"/>
      <c r="FY94" s="921"/>
      <c r="FZ94" s="1082"/>
      <c r="GA94" s="1082"/>
      <c r="GB94" s="1083"/>
      <c r="GC94" s="1057"/>
      <c r="GD94" s="922"/>
      <c r="GE94" s="1082"/>
      <c r="GF94" s="1082"/>
      <c r="GG94" s="1083"/>
      <c r="GH94" s="970"/>
      <c r="GI94" s="400"/>
      <c r="GJ94" s="866"/>
      <c r="GL94" s="876"/>
      <c r="GM94" s="1084"/>
      <c r="GN94" s="1085"/>
      <c r="GO94" s="1082"/>
      <c r="GP94" s="1083"/>
      <c r="GQ94" s="1057"/>
      <c r="GR94" s="921"/>
      <c r="GS94" s="1082"/>
      <c r="GT94" s="1082"/>
      <c r="GU94" s="1083"/>
      <c r="GV94" s="1057"/>
      <c r="GW94" s="922"/>
      <c r="GX94" s="1082"/>
      <c r="GY94" s="1082"/>
      <c r="GZ94" s="1083"/>
      <c r="HA94" s="970"/>
      <c r="HB94" s="876"/>
      <c r="HC94" s="866"/>
      <c r="HE94" s="400"/>
      <c r="HF94" s="1084"/>
      <c r="HG94" s="1085"/>
      <c r="HH94" s="1082"/>
      <c r="HI94" s="1083"/>
      <c r="HJ94" s="1057"/>
      <c r="HK94" s="921"/>
      <c r="HL94" s="1082"/>
      <c r="HM94" s="1082"/>
      <c r="HN94" s="1083"/>
      <c r="HO94" s="1057"/>
      <c r="HP94" s="922"/>
      <c r="HQ94" s="1082"/>
      <c r="HR94" s="1082"/>
      <c r="HS94" s="1083"/>
      <c r="HT94" s="970"/>
      <c r="HU94" s="400"/>
      <c r="HV94" s="866"/>
      <c r="HX94" s="876"/>
      <c r="HY94" s="1084"/>
      <c r="HZ94" s="1085"/>
      <c r="IA94" s="1082"/>
      <c r="IB94" s="1083"/>
      <c r="IC94" s="1057"/>
      <c r="ID94" s="921"/>
      <c r="IE94" s="1082"/>
      <c r="IF94" s="1082"/>
      <c r="IG94" s="1083"/>
      <c r="IH94" s="1057"/>
      <c r="II94" s="922"/>
      <c r="IJ94" s="1082"/>
      <c r="IK94" s="1082"/>
      <c r="IL94" s="1083"/>
      <c r="IM94" s="970"/>
      <c r="IN94" s="876"/>
      <c r="IO94" s="866"/>
      <c r="IQ94" s="1314"/>
      <c r="IR94" s="1084"/>
      <c r="IS94" s="1085"/>
      <c r="IT94" s="1082"/>
      <c r="IU94" s="1083"/>
      <c r="IV94" s="1057"/>
      <c r="IW94" s="921"/>
      <c r="IX94" s="1082"/>
      <c r="IY94" s="1082"/>
      <c r="IZ94" s="1083"/>
      <c r="JA94" s="1057"/>
      <c r="JB94" s="922"/>
      <c r="JC94" s="1082"/>
      <c r="JD94" s="1082"/>
      <c r="JE94" s="1083"/>
      <c r="JF94" s="970"/>
      <c r="JG94" s="1314"/>
      <c r="JH94" s="866"/>
    </row>
    <row r="95" spans="1:268" hidden="1">
      <c r="A95" s="400"/>
      <c r="B95" s="1084"/>
      <c r="C95" s="1085"/>
      <c r="D95" s="1082"/>
      <c r="E95" s="1083"/>
      <c r="F95" s="1057"/>
      <c r="G95" s="921"/>
      <c r="H95" s="1082"/>
      <c r="I95" s="1082"/>
      <c r="J95" s="1083"/>
      <c r="K95" s="1057"/>
      <c r="L95" s="922"/>
      <c r="M95" s="1082"/>
      <c r="N95" s="1082"/>
      <c r="O95" s="1083"/>
      <c r="P95" s="970"/>
      <c r="Q95" s="400"/>
      <c r="R95" s="866"/>
      <c r="U95" s="1309"/>
      <c r="V95" s="1084"/>
      <c r="W95" s="1085"/>
      <c r="X95" s="1082"/>
      <c r="Y95" s="1083"/>
      <c r="Z95" s="1057"/>
      <c r="AA95" s="921"/>
      <c r="AB95" s="1082"/>
      <c r="AC95" s="1082"/>
      <c r="AD95" s="1083"/>
      <c r="AE95" s="1057"/>
      <c r="AF95" s="922"/>
      <c r="AG95" s="1082"/>
      <c r="AH95" s="1082"/>
      <c r="AI95" s="1083"/>
      <c r="AJ95" s="970"/>
      <c r="AK95" s="1309"/>
      <c r="AL95" s="866"/>
      <c r="AN95" s="876"/>
      <c r="AO95" s="1084"/>
      <c r="AP95" s="1085"/>
      <c r="AQ95" s="1082"/>
      <c r="AR95" s="1083"/>
      <c r="AS95" s="1057"/>
      <c r="AT95" s="921"/>
      <c r="AU95" s="1082"/>
      <c r="AV95" s="1082"/>
      <c r="AW95" s="1083"/>
      <c r="AX95" s="1057"/>
      <c r="AY95" s="922"/>
      <c r="AZ95" s="1082"/>
      <c r="BA95" s="1082"/>
      <c r="BB95" s="1083"/>
      <c r="BC95" s="970"/>
      <c r="BD95" s="876"/>
      <c r="BE95" s="866"/>
      <c r="BH95" s="400"/>
      <c r="BI95" s="1084"/>
      <c r="BJ95" s="1085"/>
      <c r="BK95" s="1082"/>
      <c r="BL95" s="1083"/>
      <c r="BM95" s="1057"/>
      <c r="BN95" s="921"/>
      <c r="BO95" s="1082"/>
      <c r="BP95" s="1082"/>
      <c r="BQ95" s="1083"/>
      <c r="BR95" s="1057"/>
      <c r="BS95" s="922"/>
      <c r="BT95" s="1082"/>
      <c r="BU95" s="1082"/>
      <c r="BV95" s="1083"/>
      <c r="BW95" s="970"/>
      <c r="BX95" s="400"/>
      <c r="BY95" s="866"/>
      <c r="CB95" s="876"/>
      <c r="CC95" s="1084"/>
      <c r="CD95" s="1085"/>
      <c r="CE95" s="1082"/>
      <c r="CF95" s="1083"/>
      <c r="CG95" s="1057"/>
      <c r="CH95" s="921"/>
      <c r="CI95" s="1082"/>
      <c r="CJ95" s="1082"/>
      <c r="CK95" s="1083"/>
      <c r="CL95" s="1057"/>
      <c r="CM95" s="922"/>
      <c r="CN95" s="1082"/>
      <c r="CO95" s="1082"/>
      <c r="CP95" s="1083"/>
      <c r="CQ95" s="970"/>
      <c r="CR95" s="876"/>
      <c r="CS95" s="866"/>
      <c r="CU95" s="400"/>
      <c r="CV95" s="1084"/>
      <c r="CW95" s="1085"/>
      <c r="CX95" s="1082"/>
      <c r="CY95" s="1083"/>
      <c r="CZ95" s="1057"/>
      <c r="DA95" s="921"/>
      <c r="DB95" s="1082"/>
      <c r="DC95" s="1082"/>
      <c r="DD95" s="1083"/>
      <c r="DE95" s="1057"/>
      <c r="DF95" s="922"/>
      <c r="DG95" s="1082"/>
      <c r="DH95" s="1082"/>
      <c r="DI95" s="1083"/>
      <c r="DJ95" s="970"/>
      <c r="DK95" s="400"/>
      <c r="DL95" s="866"/>
      <c r="DN95" s="876"/>
      <c r="DO95" s="1084"/>
      <c r="DP95" s="1085"/>
      <c r="DQ95" s="1082"/>
      <c r="DR95" s="1083"/>
      <c r="DS95" s="1057"/>
      <c r="DT95" s="921"/>
      <c r="DU95" s="1082"/>
      <c r="DV95" s="1082"/>
      <c r="DW95" s="1083"/>
      <c r="DX95" s="1057"/>
      <c r="DY95" s="922"/>
      <c r="DZ95" s="1082"/>
      <c r="EA95" s="1082"/>
      <c r="EB95" s="1083"/>
      <c r="EC95" s="970"/>
      <c r="ED95" s="876"/>
      <c r="EE95" s="866"/>
      <c r="EG95" s="400"/>
      <c r="EH95" s="1084"/>
      <c r="EI95" s="1085"/>
      <c r="EJ95" s="1082"/>
      <c r="EK95" s="1083"/>
      <c r="EL95" s="1057"/>
      <c r="EM95" s="921"/>
      <c r="EN95" s="1082"/>
      <c r="EO95" s="1082"/>
      <c r="EP95" s="1083"/>
      <c r="EQ95" s="1057"/>
      <c r="ER95" s="922"/>
      <c r="ES95" s="1082"/>
      <c r="ET95" s="1082"/>
      <c r="EU95" s="1083"/>
      <c r="EV95" s="970"/>
      <c r="EW95" s="400"/>
      <c r="EX95" s="866"/>
      <c r="EZ95" s="876"/>
      <c r="FA95" s="1084"/>
      <c r="FB95" s="1085"/>
      <c r="FC95" s="1082"/>
      <c r="FD95" s="1083"/>
      <c r="FE95" s="1057"/>
      <c r="FF95" s="921"/>
      <c r="FG95" s="1082"/>
      <c r="FH95" s="1082"/>
      <c r="FI95" s="1083"/>
      <c r="FJ95" s="1057"/>
      <c r="FK95" s="922"/>
      <c r="FL95" s="1082"/>
      <c r="FM95" s="1082"/>
      <c r="FN95" s="1083"/>
      <c r="FO95" s="970"/>
      <c r="FP95" s="876"/>
      <c r="FQ95" s="866"/>
      <c r="FS95" s="400"/>
      <c r="FT95" s="1084"/>
      <c r="FU95" s="1085"/>
      <c r="FV95" s="1082"/>
      <c r="FW95" s="1083"/>
      <c r="FX95" s="1057"/>
      <c r="FY95" s="921"/>
      <c r="FZ95" s="1082"/>
      <c r="GA95" s="1082"/>
      <c r="GB95" s="1083"/>
      <c r="GC95" s="1057"/>
      <c r="GD95" s="922"/>
      <c r="GE95" s="1082"/>
      <c r="GF95" s="1082"/>
      <c r="GG95" s="1083"/>
      <c r="GH95" s="970"/>
      <c r="GI95" s="400"/>
      <c r="GJ95" s="866"/>
      <c r="GL95" s="876"/>
      <c r="GM95" s="1084"/>
      <c r="GN95" s="1085"/>
      <c r="GO95" s="1082"/>
      <c r="GP95" s="1083"/>
      <c r="GQ95" s="1057"/>
      <c r="GR95" s="921"/>
      <c r="GS95" s="1082"/>
      <c r="GT95" s="1082"/>
      <c r="GU95" s="1083"/>
      <c r="GV95" s="1057"/>
      <c r="GW95" s="922"/>
      <c r="GX95" s="1082"/>
      <c r="GY95" s="1082"/>
      <c r="GZ95" s="1083"/>
      <c r="HA95" s="970"/>
      <c r="HB95" s="876"/>
      <c r="HC95" s="866"/>
      <c r="HE95" s="400"/>
      <c r="HF95" s="1084"/>
      <c r="HG95" s="1085"/>
      <c r="HH95" s="1082"/>
      <c r="HI95" s="1083"/>
      <c r="HJ95" s="1057"/>
      <c r="HK95" s="921"/>
      <c r="HL95" s="1082"/>
      <c r="HM95" s="1082"/>
      <c r="HN95" s="1083"/>
      <c r="HO95" s="1057"/>
      <c r="HP95" s="922"/>
      <c r="HQ95" s="1082"/>
      <c r="HR95" s="1082"/>
      <c r="HS95" s="1083"/>
      <c r="HT95" s="970"/>
      <c r="HU95" s="400"/>
      <c r="HV95" s="866"/>
      <c r="HX95" s="876"/>
      <c r="HY95" s="1084"/>
      <c r="HZ95" s="1085"/>
      <c r="IA95" s="1082"/>
      <c r="IB95" s="1083"/>
      <c r="IC95" s="1057"/>
      <c r="ID95" s="921"/>
      <c r="IE95" s="1082"/>
      <c r="IF95" s="1082"/>
      <c r="IG95" s="1083"/>
      <c r="IH95" s="1057"/>
      <c r="II95" s="922"/>
      <c r="IJ95" s="1082"/>
      <c r="IK95" s="1082"/>
      <c r="IL95" s="1083"/>
      <c r="IM95" s="970"/>
      <c r="IN95" s="876"/>
      <c r="IO95" s="866"/>
      <c r="IQ95" s="1314"/>
      <c r="IR95" s="1084"/>
      <c r="IS95" s="1085"/>
      <c r="IT95" s="1082"/>
      <c r="IU95" s="1083"/>
      <c r="IV95" s="1057"/>
      <c r="IW95" s="921"/>
      <c r="IX95" s="1082"/>
      <c r="IY95" s="1082"/>
      <c r="IZ95" s="1083"/>
      <c r="JA95" s="1057"/>
      <c r="JB95" s="922"/>
      <c r="JC95" s="1082"/>
      <c r="JD95" s="1082"/>
      <c r="JE95" s="1083"/>
      <c r="JF95" s="970"/>
      <c r="JG95" s="1314"/>
      <c r="JH95" s="866"/>
    </row>
    <row r="96" spans="1:268" ht="5.0999999999999996" customHeight="1">
      <c r="A96" s="400"/>
      <c r="B96" s="1337"/>
      <c r="C96" s="1085"/>
      <c r="D96" s="1085"/>
      <c r="E96" s="1272"/>
      <c r="F96" s="1338"/>
      <c r="G96" s="1252"/>
      <c r="H96" s="1085"/>
      <c r="I96" s="1085"/>
      <c r="J96" s="1272"/>
      <c r="K96" s="1338"/>
      <c r="L96" s="922"/>
      <c r="M96" s="966"/>
      <c r="N96" s="966"/>
      <c r="O96" s="1010"/>
      <c r="P96" s="1087"/>
      <c r="Q96" s="400"/>
      <c r="R96" s="866"/>
      <c r="U96" s="1309"/>
      <c r="V96" s="1337"/>
      <c r="W96" s="966"/>
      <c r="X96" s="966"/>
      <c r="Y96" s="1010"/>
      <c r="Z96" s="1086"/>
      <c r="AA96" s="921"/>
      <c r="AB96" s="1085"/>
      <c r="AC96" s="1085"/>
      <c r="AD96" s="1272"/>
      <c r="AE96" s="1338"/>
      <c r="AF96" s="922"/>
      <c r="AG96" s="966"/>
      <c r="AH96" s="966"/>
      <c r="AI96" s="1010"/>
      <c r="AJ96" s="1087"/>
      <c r="AK96" s="1309"/>
      <c r="AL96" s="866"/>
      <c r="AN96" s="876"/>
      <c r="AO96" s="1337"/>
      <c r="AP96" s="966"/>
      <c r="AQ96" s="966"/>
      <c r="AR96" s="1010"/>
      <c r="AS96" s="1086"/>
      <c r="AT96" s="921"/>
      <c r="AU96" s="1085"/>
      <c r="AV96" s="1085"/>
      <c r="AW96" s="1272"/>
      <c r="AX96" s="1338"/>
      <c r="AY96" s="922"/>
      <c r="AZ96" s="966"/>
      <c r="BA96" s="966"/>
      <c r="BB96" s="1010"/>
      <c r="BC96" s="1087"/>
      <c r="BD96" s="876"/>
      <c r="BE96" s="866"/>
      <c r="BH96" s="1309"/>
      <c r="BI96" s="1337"/>
      <c r="BJ96" s="966"/>
      <c r="BK96" s="966"/>
      <c r="BL96" s="1010"/>
      <c r="BM96" s="1086"/>
      <c r="BN96" s="921"/>
      <c r="BO96" s="1085"/>
      <c r="BP96" s="1085"/>
      <c r="BQ96" s="1272"/>
      <c r="BR96" s="1338"/>
      <c r="BS96" s="922"/>
      <c r="BT96" s="966"/>
      <c r="BU96" s="966"/>
      <c r="BV96" s="1010"/>
      <c r="BW96" s="1087"/>
      <c r="BX96" s="1309"/>
      <c r="BY96" s="866"/>
      <c r="CB96" s="876"/>
      <c r="CC96" s="1337"/>
      <c r="CD96" s="966"/>
      <c r="CE96" s="966"/>
      <c r="CF96" s="1010"/>
      <c r="CG96" s="1086"/>
      <c r="CH96" s="921"/>
      <c r="CI96" s="1085"/>
      <c r="CJ96" s="1085"/>
      <c r="CK96" s="1272"/>
      <c r="CL96" s="1338"/>
      <c r="CM96" s="922"/>
      <c r="CN96" s="966"/>
      <c r="CO96" s="966"/>
      <c r="CP96" s="1010"/>
      <c r="CQ96" s="1087"/>
      <c r="CR96" s="876"/>
      <c r="CS96" s="866"/>
      <c r="CU96" s="1309"/>
      <c r="CV96" s="1337"/>
      <c r="CW96" s="966"/>
      <c r="CX96" s="966"/>
      <c r="CY96" s="1010"/>
      <c r="CZ96" s="1086"/>
      <c r="DA96" s="921"/>
      <c r="DB96" s="1085"/>
      <c r="DC96" s="1085"/>
      <c r="DD96" s="1272"/>
      <c r="DE96" s="1338"/>
      <c r="DF96" s="922"/>
      <c r="DG96" s="966"/>
      <c r="DH96" s="966"/>
      <c r="DI96" s="1010"/>
      <c r="DJ96" s="1087"/>
      <c r="DK96" s="1309"/>
      <c r="DL96" s="866"/>
      <c r="DN96" s="876"/>
      <c r="DO96" s="1337"/>
      <c r="DP96" s="966"/>
      <c r="DQ96" s="966"/>
      <c r="DR96" s="1010"/>
      <c r="DS96" s="1086"/>
      <c r="DT96" s="921"/>
      <c r="DU96" s="1085"/>
      <c r="DV96" s="1085"/>
      <c r="DW96" s="1272"/>
      <c r="DX96" s="1338"/>
      <c r="DY96" s="922"/>
      <c r="DZ96" s="966"/>
      <c r="EA96" s="966"/>
      <c r="EB96" s="1010"/>
      <c r="EC96" s="1087"/>
      <c r="ED96" s="876"/>
      <c r="EE96" s="866"/>
      <c r="EG96" s="1309"/>
      <c r="EH96" s="1337"/>
      <c r="EI96" s="966"/>
      <c r="EJ96" s="966"/>
      <c r="EK96" s="1010"/>
      <c r="EL96" s="1086"/>
      <c r="EM96" s="921"/>
      <c r="EN96" s="1085"/>
      <c r="EO96" s="1085"/>
      <c r="EP96" s="1272"/>
      <c r="EQ96" s="1338"/>
      <c r="ER96" s="922"/>
      <c r="ES96" s="966"/>
      <c r="ET96" s="966"/>
      <c r="EU96" s="1010"/>
      <c r="EV96" s="1087"/>
      <c r="EW96" s="1309"/>
      <c r="EX96" s="866"/>
      <c r="EZ96" s="876"/>
      <c r="FA96" s="1337"/>
      <c r="FB96" s="966"/>
      <c r="FC96" s="966"/>
      <c r="FD96" s="1010"/>
      <c r="FE96" s="1086"/>
      <c r="FF96" s="921"/>
      <c r="FG96" s="1085"/>
      <c r="FH96" s="1085"/>
      <c r="FI96" s="1272"/>
      <c r="FJ96" s="1338"/>
      <c r="FK96" s="922"/>
      <c r="FL96" s="966"/>
      <c r="FM96" s="966"/>
      <c r="FN96" s="1010"/>
      <c r="FO96" s="1087"/>
      <c r="FP96" s="876"/>
      <c r="FQ96" s="1339"/>
      <c r="FS96" s="1309"/>
      <c r="FT96" s="1337"/>
      <c r="FU96" s="966"/>
      <c r="FV96" s="966"/>
      <c r="FW96" s="1010"/>
      <c r="FX96" s="1086"/>
      <c r="FY96" s="921"/>
      <c r="FZ96" s="1085"/>
      <c r="GA96" s="1085"/>
      <c r="GB96" s="1272"/>
      <c r="GC96" s="1338"/>
      <c r="GD96" s="922"/>
      <c r="GE96" s="966"/>
      <c r="GF96" s="966"/>
      <c r="GG96" s="1010"/>
      <c r="GH96" s="1087"/>
      <c r="GI96" s="1309"/>
      <c r="GJ96" s="866"/>
      <c r="GL96" s="876"/>
      <c r="GM96" s="1337"/>
      <c r="GN96" s="966"/>
      <c r="GO96" s="966"/>
      <c r="GP96" s="1010"/>
      <c r="GQ96" s="1086"/>
      <c r="GR96" s="921"/>
      <c r="GS96" s="1085"/>
      <c r="GT96" s="1085"/>
      <c r="GU96" s="1272"/>
      <c r="GV96" s="1338"/>
      <c r="GW96" s="922"/>
      <c r="GX96" s="966"/>
      <c r="GY96" s="966"/>
      <c r="GZ96" s="1010"/>
      <c r="HA96" s="1087"/>
      <c r="HB96" s="876"/>
      <c r="HC96" s="866"/>
      <c r="HE96" s="400"/>
      <c r="HF96" s="1337"/>
      <c r="HG96" s="966"/>
      <c r="HH96" s="966"/>
      <c r="HI96" s="1010"/>
      <c r="HJ96" s="1086"/>
      <c r="HK96" s="921"/>
      <c r="HL96" s="1085"/>
      <c r="HM96" s="1085"/>
      <c r="HN96" s="1272"/>
      <c r="HO96" s="1338"/>
      <c r="HP96" s="922"/>
      <c r="HQ96" s="966"/>
      <c r="HR96" s="966"/>
      <c r="HS96" s="1010"/>
      <c r="HT96" s="1087"/>
      <c r="HU96" s="1309"/>
      <c r="HV96" s="866"/>
      <c r="HX96" s="876"/>
      <c r="HY96" s="1337"/>
      <c r="HZ96" s="966"/>
      <c r="IA96" s="966"/>
      <c r="IB96" s="1010"/>
      <c r="IC96" s="1086"/>
      <c r="ID96" s="921"/>
      <c r="IE96" s="1085"/>
      <c r="IF96" s="1085"/>
      <c r="IG96" s="1272"/>
      <c r="IH96" s="1338"/>
      <c r="II96" s="922"/>
      <c r="IJ96" s="966"/>
      <c r="IK96" s="966"/>
      <c r="IL96" s="1010"/>
      <c r="IM96" s="1087"/>
      <c r="IN96" s="876"/>
      <c r="IO96" s="866"/>
      <c r="IQ96" s="1314"/>
      <c r="IR96" s="1337"/>
      <c r="IS96" s="966"/>
      <c r="IT96" s="966"/>
      <c r="IU96" s="1010"/>
      <c r="IV96" s="1086"/>
      <c r="IW96" s="921"/>
      <c r="IX96" s="1085"/>
      <c r="IY96" s="1085"/>
      <c r="IZ96" s="1272"/>
      <c r="JA96" s="1338"/>
      <c r="JB96" s="922"/>
      <c r="JC96" s="966"/>
      <c r="JD96" s="966"/>
      <c r="JE96" s="1010"/>
      <c r="JF96" s="1087"/>
      <c r="JG96" s="1314"/>
      <c r="JH96" s="866"/>
    </row>
    <row r="97" spans="1:268">
      <c r="A97" s="400">
        <v>23</v>
      </c>
      <c r="B97" s="1047" t="s">
        <v>298</v>
      </c>
      <c r="C97" s="1038">
        <f>SUM(C78,C70)</f>
        <v>0</v>
      </c>
      <c r="D97" s="1038">
        <f>SUM(D79,D93)</f>
        <v>5693</v>
      </c>
      <c r="E97" s="1039">
        <f t="shared" ref="E97" si="787">SUM(D97,-C97)</f>
        <v>5693</v>
      </c>
      <c r="F97" s="1040" t="e">
        <f t="shared" ref="F97" si="788">E97/C97</f>
        <v>#DIV/0!</v>
      </c>
      <c r="G97" s="921"/>
      <c r="H97" s="1038">
        <f>SUM(H79,H93)</f>
        <v>5693</v>
      </c>
      <c r="I97" s="1038">
        <f>SUM(I79,I93)</f>
        <v>5912</v>
      </c>
      <c r="J97" s="1039">
        <f t="shared" ref="J97" si="789">SUM(I97,-H97)</f>
        <v>219</v>
      </c>
      <c r="K97" s="1225">
        <f t="shared" ref="K97" si="790">J97/H97</f>
        <v>3.8468294396627439E-2</v>
      </c>
      <c r="L97" s="922"/>
      <c r="M97" s="876">
        <f>SUM(M79,M93)</f>
        <v>5693</v>
      </c>
      <c r="N97" s="876">
        <f>SUM(N79,N93)</f>
        <v>5912</v>
      </c>
      <c r="O97" s="1045">
        <f t="shared" ref="O97" si="791">SUM(N97,-M97)</f>
        <v>219</v>
      </c>
      <c r="P97" s="1046">
        <f t="shared" ref="P97" si="792">O97/M97</f>
        <v>3.8468294396627439E-2</v>
      </c>
      <c r="Q97" s="400">
        <v>23</v>
      </c>
      <c r="R97" s="866"/>
      <c r="U97" s="1309">
        <v>23</v>
      </c>
      <c r="V97" s="1047" t="s">
        <v>298</v>
      </c>
      <c r="W97" s="1038">
        <f>SUM(W78,W70)</f>
        <v>0</v>
      </c>
      <c r="X97" s="1038">
        <f>SUM(X79,X93)</f>
        <v>5693</v>
      </c>
      <c r="Y97" s="1039">
        <f t="shared" ref="Y97" si="793">SUM(X97,-W97)</f>
        <v>5693</v>
      </c>
      <c r="Z97" s="1040" t="e">
        <f t="shared" ref="Z97" si="794">Y97/W97</f>
        <v>#DIV/0!</v>
      </c>
      <c r="AA97" s="921"/>
      <c r="AB97" s="1038">
        <f>SUM(AB79,AB93)</f>
        <v>354</v>
      </c>
      <c r="AC97" s="1038">
        <f>SUM(AC79,AC93)</f>
        <v>358</v>
      </c>
      <c r="AD97" s="1039">
        <f t="shared" ref="AD97" si="795">SUM(AC97,-AB97)</f>
        <v>4</v>
      </c>
      <c r="AE97" s="1225">
        <f t="shared" ref="AE97" si="796">AD97/AB97</f>
        <v>1.1299435028248588E-2</v>
      </c>
      <c r="AF97" s="922"/>
      <c r="AG97" s="876">
        <f>SUM(AG79,AG93)</f>
        <v>5693</v>
      </c>
      <c r="AH97" s="876">
        <f>SUM(AH79,AH93)</f>
        <v>358</v>
      </c>
      <c r="AI97" s="1045">
        <f t="shared" ref="AI97" si="797">SUM(AH97,-AG97)</f>
        <v>-5335</v>
      </c>
      <c r="AJ97" s="1046">
        <f t="shared" ref="AJ97" si="798">AI97/AG97</f>
        <v>-0.93711575619181453</v>
      </c>
      <c r="AK97" s="1309">
        <v>23</v>
      </c>
      <c r="AL97" s="866"/>
      <c r="AN97" s="876">
        <v>23</v>
      </c>
      <c r="AO97" s="1047" t="s">
        <v>298</v>
      </c>
      <c r="AP97" s="1038">
        <f>SUM(AP78,AP70)</f>
        <v>0</v>
      </c>
      <c r="AQ97" s="1038">
        <f>SUM(AQ79,AQ93)</f>
        <v>5693</v>
      </c>
      <c r="AR97" s="1039">
        <f t="shared" ref="AR97" si="799">SUM(AQ97,-AP97)</f>
        <v>5693</v>
      </c>
      <c r="AS97" s="1040" t="e">
        <f t="shared" ref="AS97" si="800">AR97/AP97</f>
        <v>#DIV/0!</v>
      </c>
      <c r="AT97" s="921"/>
      <c r="AU97" s="1038">
        <f>SUM(AU79,AU93)</f>
        <v>52</v>
      </c>
      <c r="AV97" s="1038">
        <f>SUM(AV79,AV93)</f>
        <v>55</v>
      </c>
      <c r="AW97" s="1039">
        <f t="shared" ref="AW97" si="801">SUM(AV97,-AU97)</f>
        <v>3</v>
      </c>
      <c r="AX97" s="1225">
        <f t="shared" ref="AX97" si="802">AW97/AU97</f>
        <v>5.7692307692307696E-2</v>
      </c>
      <c r="AY97" s="922"/>
      <c r="AZ97" s="876">
        <f>SUM(AZ79,AZ93)</f>
        <v>5693</v>
      </c>
      <c r="BA97" s="876">
        <f>SUM(BA79,BA93)</f>
        <v>55</v>
      </c>
      <c r="BB97" s="1045">
        <f t="shared" ref="BB97" si="803">SUM(BA97,-AZ97)</f>
        <v>-5638</v>
      </c>
      <c r="BC97" s="1046">
        <f t="shared" ref="BC97" si="804">BB97/AZ97</f>
        <v>-0.99033901282276482</v>
      </c>
      <c r="BD97" s="876">
        <v>23</v>
      </c>
      <c r="BE97" s="866"/>
      <c r="BH97" s="1309">
        <v>23</v>
      </c>
      <c r="BI97" s="1047" t="s">
        <v>298</v>
      </c>
      <c r="BJ97" s="1038">
        <f>SUM(BJ78,BJ70)</f>
        <v>0</v>
      </c>
      <c r="BK97" s="1038">
        <f>SUM(BK79,BK93)</f>
        <v>5693</v>
      </c>
      <c r="BL97" s="1039">
        <f t="shared" ref="BL97" si="805">SUM(BK97,-BJ97)</f>
        <v>5693</v>
      </c>
      <c r="BM97" s="1040" t="e">
        <f t="shared" ref="BM97" si="806">BL97/BJ97</f>
        <v>#DIV/0!</v>
      </c>
      <c r="BN97" s="921"/>
      <c r="BO97" s="1038">
        <f>SUM(BO79,BO93)</f>
        <v>143</v>
      </c>
      <c r="BP97" s="1038">
        <f>SUM(BP79,BP93)</f>
        <v>168</v>
      </c>
      <c r="BQ97" s="1039">
        <f t="shared" ref="BQ97" si="807">SUM(BP97,-BO97)</f>
        <v>25</v>
      </c>
      <c r="BR97" s="1225">
        <f t="shared" ref="BR97" si="808">BQ97/BO97</f>
        <v>0.17482517482517482</v>
      </c>
      <c r="BS97" s="922"/>
      <c r="BT97" s="876">
        <f>SUM(BT79,BT93)</f>
        <v>5693</v>
      </c>
      <c r="BU97" s="876">
        <f>SUM(BU79,BU93)</f>
        <v>168</v>
      </c>
      <c r="BV97" s="1045">
        <f t="shared" ref="BV97" si="809">SUM(BU97,-BT97)</f>
        <v>-5525</v>
      </c>
      <c r="BW97" s="1046">
        <f t="shared" ref="BW97" si="810">BV97/BT97</f>
        <v>-0.97049007553135425</v>
      </c>
      <c r="BX97" s="1309">
        <v>23</v>
      </c>
      <c r="BY97" s="866"/>
      <c r="CB97" s="876">
        <v>23</v>
      </c>
      <c r="CC97" s="1047" t="s">
        <v>298</v>
      </c>
      <c r="CD97" s="1038">
        <f>SUM(CD78,CD70)</f>
        <v>0</v>
      </c>
      <c r="CE97" s="1038">
        <f>SUM(CE79,CE93)</f>
        <v>5693</v>
      </c>
      <c r="CF97" s="1039">
        <f t="shared" ref="CF97" si="811">SUM(CE97,-CD97)</f>
        <v>5693</v>
      </c>
      <c r="CG97" s="1040" t="e">
        <f t="shared" ref="CG97" si="812">CF97/CD97</f>
        <v>#DIV/0!</v>
      </c>
      <c r="CH97" s="921"/>
      <c r="CI97" s="1038">
        <f>SUM(CI79,CI93)</f>
        <v>164</v>
      </c>
      <c r="CJ97" s="1038">
        <f>SUM(CJ79,CJ93)</f>
        <v>139</v>
      </c>
      <c r="CK97" s="1039">
        <f t="shared" ref="CK97" si="813">SUM(CJ97,-CI97)</f>
        <v>-25</v>
      </c>
      <c r="CL97" s="1225">
        <f t="shared" ref="CL97" si="814">CK97/CI97</f>
        <v>-0.1524390243902439</v>
      </c>
      <c r="CM97" s="922"/>
      <c r="CN97" s="876">
        <f>SUM(CN79,CN93)</f>
        <v>5693</v>
      </c>
      <c r="CO97" s="876">
        <f>SUM(CO79,CO93)</f>
        <v>139</v>
      </c>
      <c r="CP97" s="1045">
        <f t="shared" ref="CP97" si="815">SUM(CO97,-CN97)</f>
        <v>-5554</v>
      </c>
      <c r="CQ97" s="1046">
        <f t="shared" ref="CQ97" si="816">CP97/CN97</f>
        <v>-0.975584050588442</v>
      </c>
      <c r="CR97" s="876">
        <v>23</v>
      </c>
      <c r="CS97" s="866"/>
      <c r="CU97" s="1309">
        <v>23</v>
      </c>
      <c r="CV97" s="1047" t="s">
        <v>298</v>
      </c>
      <c r="CW97" s="1038">
        <f>SUM(CW78,CW70)</f>
        <v>0</v>
      </c>
      <c r="CX97" s="1038">
        <f>SUM(CX79,CX93)</f>
        <v>5693</v>
      </c>
      <c r="CY97" s="1039">
        <f t="shared" ref="CY97" si="817">SUM(CX97,-CW97)</f>
        <v>5693</v>
      </c>
      <c r="CZ97" s="1040" t="e">
        <f t="shared" ref="CZ97" si="818">CY97/CW97</f>
        <v>#DIV/0!</v>
      </c>
      <c r="DA97" s="921"/>
      <c r="DB97" s="1038">
        <f>SUM(DB79,DB93)</f>
        <v>154</v>
      </c>
      <c r="DC97" s="1038">
        <f>SUM(DC79,DC93)</f>
        <v>181</v>
      </c>
      <c r="DD97" s="1039">
        <f t="shared" ref="DD97" si="819">SUM(DC97,-DB97)</f>
        <v>27</v>
      </c>
      <c r="DE97" s="1225">
        <f t="shared" ref="DE97" si="820">DD97/DB97</f>
        <v>0.17532467532467533</v>
      </c>
      <c r="DF97" s="922"/>
      <c r="DG97" s="876">
        <f>SUM(DG79,DG93)</f>
        <v>5693</v>
      </c>
      <c r="DH97" s="876">
        <f>SUM(DH79,DH93)</f>
        <v>181</v>
      </c>
      <c r="DI97" s="1045">
        <f t="shared" ref="DI97" si="821">SUM(DH97,-DG97)</f>
        <v>-5512</v>
      </c>
      <c r="DJ97" s="1046">
        <f t="shared" ref="DJ97" si="822">DI97/DG97</f>
        <v>-0.96820656947128048</v>
      </c>
      <c r="DK97" s="1309">
        <v>23</v>
      </c>
      <c r="DL97" s="866"/>
      <c r="DN97" s="876">
        <v>23</v>
      </c>
      <c r="DO97" s="1047" t="s">
        <v>298</v>
      </c>
      <c r="DP97" s="1038">
        <f>SUM(DP78,DP70)</f>
        <v>0</v>
      </c>
      <c r="DQ97" s="1038">
        <f>SUM(DQ79,DQ93)</f>
        <v>5693</v>
      </c>
      <c r="DR97" s="1039">
        <f t="shared" ref="DR97" si="823">SUM(DQ97,-DP97)</f>
        <v>5693</v>
      </c>
      <c r="DS97" s="1040" t="e">
        <f t="shared" ref="DS97" si="824">DR97/DP97</f>
        <v>#DIV/0!</v>
      </c>
      <c r="DT97" s="921"/>
      <c r="DU97" s="1038">
        <f>SUM(DU79,DU93)</f>
        <v>22</v>
      </c>
      <c r="DV97" s="1038">
        <f>SUM(DV79,DV93)</f>
        <v>22</v>
      </c>
      <c r="DW97" s="1039">
        <f t="shared" ref="DW97" si="825">SUM(DV97,-DU97)</f>
        <v>0</v>
      </c>
      <c r="DX97" s="1225">
        <f t="shared" ref="DX97" si="826">DW97/DU97</f>
        <v>0</v>
      </c>
      <c r="DY97" s="922"/>
      <c r="DZ97" s="876">
        <f>SUM(DZ79,DZ93)</f>
        <v>5693</v>
      </c>
      <c r="EA97" s="876">
        <f>SUM(EA79,EA93)</f>
        <v>22</v>
      </c>
      <c r="EB97" s="1045">
        <f t="shared" ref="EB97" si="827">SUM(EA97,-DZ97)</f>
        <v>-5671</v>
      </c>
      <c r="EC97" s="1046">
        <f t="shared" ref="EC97" si="828">EB97/DZ97</f>
        <v>-0.99613560512910593</v>
      </c>
      <c r="ED97" s="876">
        <v>23</v>
      </c>
      <c r="EE97" s="866"/>
      <c r="EG97" s="1309">
        <v>23</v>
      </c>
      <c r="EH97" s="1047" t="s">
        <v>298</v>
      </c>
      <c r="EI97" s="1038">
        <f>SUM(EI78,EI70)</f>
        <v>0</v>
      </c>
      <c r="EJ97" s="1038">
        <f>SUM(EJ79,EJ93)</f>
        <v>5693</v>
      </c>
      <c r="EK97" s="1039">
        <f t="shared" ref="EK97" si="829">SUM(EJ97,-EI97)</f>
        <v>5693</v>
      </c>
      <c r="EL97" s="1040" t="e">
        <f t="shared" ref="EL97" si="830">EK97/EI97</f>
        <v>#DIV/0!</v>
      </c>
      <c r="EM97" s="921"/>
      <c r="EN97" s="1038">
        <f>SUM(EN79,EN93)</f>
        <v>69</v>
      </c>
      <c r="EO97" s="1038">
        <f>SUM(EO79,EO93)</f>
        <v>100</v>
      </c>
      <c r="EP97" s="1039">
        <f t="shared" ref="EP97" si="831">SUM(EO97,-EN97)</f>
        <v>31</v>
      </c>
      <c r="EQ97" s="1225">
        <f t="shared" ref="EQ97" si="832">EP97/EN97</f>
        <v>0.44927536231884058</v>
      </c>
      <c r="ER97" s="922"/>
      <c r="ES97" s="876">
        <f>SUM(ES79,ES93)</f>
        <v>5693</v>
      </c>
      <c r="ET97" s="876">
        <f>SUM(ET79,ET93)</f>
        <v>100</v>
      </c>
      <c r="EU97" s="1045">
        <f t="shared" ref="EU97" si="833">SUM(ET97,-ES97)</f>
        <v>-5593</v>
      </c>
      <c r="EV97" s="1046">
        <f t="shared" ref="EV97" si="834">EU97/ES97</f>
        <v>-0.98243456876866331</v>
      </c>
      <c r="EW97" s="1309">
        <v>23</v>
      </c>
      <c r="EX97" s="866"/>
      <c r="EZ97" s="876">
        <v>23</v>
      </c>
      <c r="FA97" s="1047" t="s">
        <v>298</v>
      </c>
      <c r="FB97" s="1038">
        <f>SUM(FB78,FB70)</f>
        <v>0</v>
      </c>
      <c r="FC97" s="1038">
        <f>SUM(FC79,FC93)</f>
        <v>5693</v>
      </c>
      <c r="FD97" s="1039">
        <f t="shared" ref="FD97" si="835">SUM(FC97,-FB97)</f>
        <v>5693</v>
      </c>
      <c r="FE97" s="1040" t="e">
        <f t="shared" ref="FE97" si="836">FD97/FB97</f>
        <v>#DIV/0!</v>
      </c>
      <c r="FF97" s="921"/>
      <c r="FG97" s="1038">
        <f>SUM(FG79,FG93)</f>
        <v>67</v>
      </c>
      <c r="FH97" s="1038">
        <f>SUM(FH79,FH93)</f>
        <v>47</v>
      </c>
      <c r="FI97" s="1039">
        <f t="shared" ref="FI97" si="837">SUM(FH97,-FG97)</f>
        <v>-20</v>
      </c>
      <c r="FJ97" s="1225">
        <f t="shared" ref="FJ97" si="838">FI97/FG97</f>
        <v>-0.29850746268656714</v>
      </c>
      <c r="FK97" s="922"/>
      <c r="FL97" s="876">
        <f>SUM(FL79,FL93)</f>
        <v>5693</v>
      </c>
      <c r="FM97" s="876">
        <f>SUM(FM79,FM93)</f>
        <v>47</v>
      </c>
      <c r="FN97" s="1045">
        <f t="shared" ref="FN97" si="839">SUM(FM97,-FL97)</f>
        <v>-5646</v>
      </c>
      <c r="FO97" s="1046">
        <f t="shared" ref="FO97" si="840">FN97/FL97</f>
        <v>-0.99174424732127175</v>
      </c>
      <c r="FP97" s="876">
        <v>23</v>
      </c>
      <c r="FQ97" s="866"/>
      <c r="FS97" s="1309">
        <v>23</v>
      </c>
      <c r="FT97" s="1047" t="s">
        <v>298</v>
      </c>
      <c r="FU97" s="1038">
        <f>SUM(FU78,FU70)</f>
        <v>0</v>
      </c>
      <c r="FV97" s="1038">
        <f>SUM(FV79,FV93)</f>
        <v>5693</v>
      </c>
      <c r="FW97" s="1039">
        <f t="shared" ref="FW97" si="841">SUM(FV97,-FU97)</f>
        <v>5693</v>
      </c>
      <c r="FX97" s="1040" t="e">
        <f t="shared" ref="FX97" si="842">FW97/FU97</f>
        <v>#DIV/0!</v>
      </c>
      <c r="FY97" s="921"/>
      <c r="FZ97" s="1038">
        <f>SUM(FZ79,FZ93)</f>
        <v>129</v>
      </c>
      <c r="GA97" s="1038">
        <f>SUM(GA79,GA93)</f>
        <v>134</v>
      </c>
      <c r="GB97" s="1039">
        <f t="shared" ref="GB97" si="843">SUM(GA97,-FZ97)</f>
        <v>5</v>
      </c>
      <c r="GC97" s="1225">
        <f t="shared" ref="GC97" si="844">GB97/FZ97</f>
        <v>3.875968992248062E-2</v>
      </c>
      <c r="GD97" s="922"/>
      <c r="GE97" s="876">
        <f>SUM(GE79,GE93)</f>
        <v>5693</v>
      </c>
      <c r="GF97" s="876">
        <f>SUM(GF79,GF93)</f>
        <v>134</v>
      </c>
      <c r="GG97" s="1045">
        <f t="shared" ref="GG97" si="845">SUM(GF97,-GE97)</f>
        <v>-5559</v>
      </c>
      <c r="GH97" s="1046">
        <f t="shared" ref="GH97" si="846">GG97/GE97</f>
        <v>-0.97646232215000883</v>
      </c>
      <c r="GI97" s="1309">
        <v>23</v>
      </c>
      <c r="GJ97" s="866"/>
      <c r="GL97" s="876">
        <v>23</v>
      </c>
      <c r="GM97" s="1047" t="s">
        <v>298</v>
      </c>
      <c r="GN97" s="1038">
        <f>SUM(GN78,GN70)</f>
        <v>0</v>
      </c>
      <c r="GO97" s="1038">
        <f>SUM(GO79,GO93)</f>
        <v>5693</v>
      </c>
      <c r="GP97" s="1039">
        <f t="shared" ref="GP97" si="847">SUM(GO97,-GN97)</f>
        <v>5693</v>
      </c>
      <c r="GQ97" s="1040" t="e">
        <f t="shared" ref="GQ97" si="848">GP97/GN97</f>
        <v>#DIV/0!</v>
      </c>
      <c r="GR97" s="921"/>
      <c r="GS97" s="1038">
        <f>SUM(GS79,GS93)</f>
        <v>20</v>
      </c>
      <c r="GT97" s="1038">
        <f>SUM(GT79,GT93)</f>
        <v>25</v>
      </c>
      <c r="GU97" s="1039">
        <f t="shared" ref="GU97" si="849">SUM(GT97,-GS97)</f>
        <v>5</v>
      </c>
      <c r="GV97" s="1225">
        <f t="shared" ref="GV97" si="850">GU97/GS97</f>
        <v>0.25</v>
      </c>
      <c r="GW97" s="922"/>
      <c r="GX97" s="876">
        <f>SUM(GX79,GX93)</f>
        <v>5693</v>
      </c>
      <c r="GY97" s="876">
        <f>SUM(GY79,GY93)</f>
        <v>25</v>
      </c>
      <c r="GZ97" s="1045">
        <f t="shared" ref="GZ97" si="851">SUM(GY97,-GX97)</f>
        <v>-5668</v>
      </c>
      <c r="HA97" s="1046">
        <f t="shared" ref="HA97" si="852">GZ97/GX97</f>
        <v>-0.99560864219216583</v>
      </c>
      <c r="HB97" s="876">
        <v>23</v>
      </c>
      <c r="HC97" s="866"/>
      <c r="HE97" s="1309">
        <v>23</v>
      </c>
      <c r="HF97" s="1047" t="s">
        <v>298</v>
      </c>
      <c r="HG97" s="1038">
        <f>SUM(HG78,HG70)</f>
        <v>0</v>
      </c>
      <c r="HH97" s="1038">
        <f>SUM(HH79,HH93)</f>
        <v>5693</v>
      </c>
      <c r="HI97" s="1039">
        <f t="shared" ref="HI97" si="853">SUM(HH97,-HG97)</f>
        <v>5693</v>
      </c>
      <c r="HJ97" s="1040" t="e">
        <f t="shared" ref="HJ97" si="854">HI97/HG97</f>
        <v>#DIV/0!</v>
      </c>
      <c r="HK97" s="921"/>
      <c r="HL97" s="1038">
        <f>SUM(HL79,HL93)</f>
        <v>79</v>
      </c>
      <c r="HM97" s="1038">
        <f>SUM(HM79,HM93)</f>
        <v>116</v>
      </c>
      <c r="HN97" s="1039">
        <f t="shared" ref="HN97" si="855">SUM(HM97,-HL97)</f>
        <v>37</v>
      </c>
      <c r="HO97" s="1225">
        <f t="shared" ref="HO97" si="856">HN97/HL97</f>
        <v>0.46835443037974683</v>
      </c>
      <c r="HP97" s="922"/>
      <c r="HQ97" s="876">
        <f>SUM(HQ79,HQ93)</f>
        <v>5693</v>
      </c>
      <c r="HR97" s="876">
        <f>SUM(HR79,HR93)</f>
        <v>116</v>
      </c>
      <c r="HS97" s="1045">
        <f t="shared" ref="HS97" si="857">SUM(HR97,-HQ97)</f>
        <v>-5577</v>
      </c>
      <c r="HT97" s="1046">
        <f t="shared" ref="HT97" si="858">HS97/HQ97</f>
        <v>-0.97962409977164944</v>
      </c>
      <c r="HU97" s="1309">
        <v>23</v>
      </c>
      <c r="HV97" s="866"/>
      <c r="HX97" s="876">
        <v>23</v>
      </c>
      <c r="HY97" s="1047" t="s">
        <v>298</v>
      </c>
      <c r="HZ97" s="1038">
        <f>SUM(HZ78,HZ70)</f>
        <v>0</v>
      </c>
      <c r="IA97" s="1038">
        <f>SUM(IA79,IA93)</f>
        <v>5693</v>
      </c>
      <c r="IB97" s="1039">
        <f t="shared" ref="IB97" si="859">SUM(IA97,-HZ97)</f>
        <v>5693</v>
      </c>
      <c r="IC97" s="1040" t="e">
        <f t="shared" ref="IC97" si="860">IB97/HZ97</f>
        <v>#DIV/0!</v>
      </c>
      <c r="ID97" s="921"/>
      <c r="IE97" s="1038">
        <f>SUM(IE79,IE93)</f>
        <v>67</v>
      </c>
      <c r="IF97" s="1038">
        <f>SUM(IF79,IF93)</f>
        <v>69</v>
      </c>
      <c r="IG97" s="1039">
        <f t="shared" ref="IG97" si="861">SUM(IF97,-IE97)</f>
        <v>2</v>
      </c>
      <c r="IH97" s="1225">
        <f t="shared" ref="IH97" si="862">IG97/IE97</f>
        <v>2.9850746268656716E-2</v>
      </c>
      <c r="II97" s="922"/>
      <c r="IJ97" s="876">
        <f>SUM(IJ79,IJ93)</f>
        <v>5693</v>
      </c>
      <c r="IK97" s="876">
        <f>SUM(IK79,IK93)</f>
        <v>69</v>
      </c>
      <c r="IL97" s="1045">
        <f t="shared" ref="IL97" si="863">SUM(IK97,-IJ97)</f>
        <v>-5624</v>
      </c>
      <c r="IM97" s="1046">
        <f t="shared" ref="IM97" si="864">IL97/IJ97</f>
        <v>-0.98787985245037768</v>
      </c>
      <c r="IN97" s="876">
        <v>23</v>
      </c>
      <c r="IO97" s="866"/>
      <c r="IQ97" s="1314">
        <v>23</v>
      </c>
      <c r="IR97" s="1047" t="s">
        <v>298</v>
      </c>
      <c r="IS97" s="1038">
        <f>SUM(IS78,IS70)</f>
        <v>0</v>
      </c>
      <c r="IT97" s="1038">
        <f>SUM(IT79,IT93)</f>
        <v>5693</v>
      </c>
      <c r="IU97" s="1039">
        <f t="shared" ref="IU97" si="865">SUM(IT97,-IS97)</f>
        <v>5693</v>
      </c>
      <c r="IV97" s="1040" t="e">
        <f t="shared" ref="IV97" si="866">IU97/IS97</f>
        <v>#DIV/0!</v>
      </c>
      <c r="IW97" s="921"/>
      <c r="IX97" s="1038">
        <f>SUM(IX79,IX93)</f>
        <v>1320</v>
      </c>
      <c r="IY97" s="1038">
        <f>SUM(IY79,IY93)</f>
        <v>1414</v>
      </c>
      <c r="IZ97" s="1039">
        <f t="shared" ref="IZ97" si="867">SUM(IY97,-IX97)</f>
        <v>94</v>
      </c>
      <c r="JA97" s="1225">
        <f t="shared" ref="JA97" si="868">IZ97/IX97</f>
        <v>7.1212121212121213E-2</v>
      </c>
      <c r="JB97" s="922"/>
      <c r="JC97" s="876">
        <f>SUM(JC79,JC93)</f>
        <v>5693</v>
      </c>
      <c r="JD97" s="876">
        <f>SUM(JD79,JD93)</f>
        <v>1414</v>
      </c>
      <c r="JE97" s="1045">
        <f t="shared" ref="JE97" si="869">SUM(JD97,-JC97)</f>
        <v>-4279</v>
      </c>
      <c r="JF97" s="1046">
        <f t="shared" ref="JF97" si="870">JE97/JC97</f>
        <v>-0.75162480238889862</v>
      </c>
      <c r="JG97" s="1314">
        <v>23</v>
      </c>
      <c r="JH97" s="866"/>
    </row>
    <row r="98" spans="1:268" hidden="1">
      <c r="A98" s="400"/>
      <c r="B98" s="951"/>
      <c r="C98" s="399"/>
      <c r="D98" s="953"/>
      <c r="E98" s="953"/>
      <c r="F98" s="954"/>
      <c r="G98" s="921"/>
      <c r="H98" s="953"/>
      <c r="I98" s="953"/>
      <c r="J98" s="953"/>
      <c r="K98" s="954"/>
      <c r="L98" s="922"/>
      <c r="M98" s="953"/>
      <c r="N98" s="953"/>
      <c r="O98" s="953"/>
      <c r="P98" s="945"/>
      <c r="Q98" s="875"/>
      <c r="R98" s="866"/>
      <c r="U98" s="1309"/>
      <c r="V98" s="951"/>
      <c r="W98" s="399"/>
      <c r="X98" s="953"/>
      <c r="Y98" s="953"/>
      <c r="Z98" s="954"/>
      <c r="AA98" s="921"/>
      <c r="AB98" s="953"/>
      <c r="AC98" s="953"/>
      <c r="AD98" s="953"/>
      <c r="AE98" s="954"/>
      <c r="AF98" s="922"/>
      <c r="AG98" s="953"/>
      <c r="AH98" s="953"/>
      <c r="AI98" s="953"/>
      <c r="AJ98" s="945"/>
      <c r="AK98" s="1313"/>
      <c r="AL98" s="866"/>
      <c r="AN98" s="876"/>
      <c r="AO98" s="951"/>
      <c r="AP98" s="399"/>
      <c r="AQ98" s="953"/>
      <c r="AR98" s="953"/>
      <c r="AS98" s="954"/>
      <c r="AT98" s="921"/>
      <c r="AU98" s="953"/>
      <c r="AV98" s="953"/>
      <c r="AW98" s="953"/>
      <c r="AX98" s="954"/>
      <c r="AY98" s="922"/>
      <c r="AZ98" s="953"/>
      <c r="BA98" s="953"/>
      <c r="BB98" s="953"/>
      <c r="BC98" s="945"/>
      <c r="BD98" s="1200"/>
      <c r="BE98" s="866"/>
      <c r="BH98" s="400"/>
      <c r="BI98" s="951"/>
      <c r="BJ98" s="399"/>
      <c r="BK98" s="953"/>
      <c r="BL98" s="953"/>
      <c r="BM98" s="954"/>
      <c r="BN98" s="921"/>
      <c r="BO98" s="953"/>
      <c r="BP98" s="953"/>
      <c r="BQ98" s="953"/>
      <c r="BR98" s="954"/>
      <c r="BS98" s="922"/>
      <c r="BT98" s="953"/>
      <c r="BU98" s="953"/>
      <c r="BV98" s="953"/>
      <c r="BW98" s="945"/>
      <c r="BX98" s="875"/>
      <c r="BY98" s="866"/>
      <c r="CB98" s="876"/>
      <c r="CC98" s="951"/>
      <c r="CD98" s="399"/>
      <c r="CE98" s="953"/>
      <c r="CF98" s="953"/>
      <c r="CG98" s="954"/>
      <c r="CH98" s="921"/>
      <c r="CI98" s="953"/>
      <c r="CJ98" s="953"/>
      <c r="CK98" s="953"/>
      <c r="CL98" s="954"/>
      <c r="CM98" s="922"/>
      <c r="CN98" s="953"/>
      <c r="CO98" s="953"/>
      <c r="CP98" s="953"/>
      <c r="CQ98" s="945"/>
      <c r="CR98" s="1200"/>
      <c r="CS98" s="866"/>
      <c r="CU98" s="400"/>
      <c r="CV98" s="951"/>
      <c r="CW98" s="399"/>
      <c r="CX98" s="953"/>
      <c r="CY98" s="953"/>
      <c r="CZ98" s="954"/>
      <c r="DA98" s="921"/>
      <c r="DB98" s="953"/>
      <c r="DC98" s="953"/>
      <c r="DD98" s="953"/>
      <c r="DE98" s="954"/>
      <c r="DF98" s="922"/>
      <c r="DG98" s="953"/>
      <c r="DH98" s="953"/>
      <c r="DI98" s="953"/>
      <c r="DJ98" s="945"/>
      <c r="DK98" s="875"/>
      <c r="DL98" s="866"/>
      <c r="DN98" s="876"/>
      <c r="DO98" s="951"/>
      <c r="DP98" s="399"/>
      <c r="DQ98" s="953"/>
      <c r="DR98" s="953"/>
      <c r="DS98" s="954"/>
      <c r="DT98" s="921"/>
      <c r="DU98" s="953"/>
      <c r="DV98" s="953"/>
      <c r="DW98" s="953"/>
      <c r="DX98" s="954"/>
      <c r="DY98" s="922"/>
      <c r="DZ98" s="953"/>
      <c r="EA98" s="953"/>
      <c r="EB98" s="953"/>
      <c r="EC98" s="945"/>
      <c r="ED98" s="1200"/>
      <c r="EE98" s="866"/>
      <c r="EG98" s="400"/>
      <c r="EH98" s="951"/>
      <c r="EI98" s="399"/>
      <c r="EJ98" s="953"/>
      <c r="EK98" s="953"/>
      <c r="EL98" s="954"/>
      <c r="EM98" s="921"/>
      <c r="EN98" s="953"/>
      <c r="EO98" s="953"/>
      <c r="EP98" s="953"/>
      <c r="EQ98" s="954"/>
      <c r="ER98" s="922"/>
      <c r="ES98" s="953"/>
      <c r="ET98" s="953"/>
      <c r="EU98" s="953"/>
      <c r="EV98" s="945"/>
      <c r="EW98" s="875"/>
      <c r="EX98" s="866"/>
      <c r="EZ98" s="876"/>
      <c r="FA98" s="951"/>
      <c r="FB98" s="399"/>
      <c r="FC98" s="953"/>
      <c r="FD98" s="953"/>
      <c r="FE98" s="954"/>
      <c r="FF98" s="921"/>
      <c r="FG98" s="953"/>
      <c r="FH98" s="953"/>
      <c r="FI98" s="953"/>
      <c r="FJ98" s="954"/>
      <c r="FK98" s="922"/>
      <c r="FL98" s="953"/>
      <c r="FM98" s="953"/>
      <c r="FN98" s="953"/>
      <c r="FO98" s="945"/>
      <c r="FP98" s="1200"/>
      <c r="FQ98" s="866"/>
      <c r="FS98" s="400"/>
      <c r="FT98" s="951"/>
      <c r="FU98" s="399"/>
      <c r="FV98" s="953"/>
      <c r="FW98" s="953"/>
      <c r="FX98" s="954"/>
      <c r="FY98" s="921"/>
      <c r="FZ98" s="953"/>
      <c r="GA98" s="953"/>
      <c r="GB98" s="953"/>
      <c r="GC98" s="954"/>
      <c r="GD98" s="922"/>
      <c r="GE98" s="953"/>
      <c r="GF98" s="953"/>
      <c r="GG98" s="953"/>
      <c r="GH98" s="945"/>
      <c r="GI98" s="875"/>
      <c r="GJ98" s="866"/>
      <c r="GL98" s="876"/>
      <c r="GM98" s="951"/>
      <c r="GN98" s="399"/>
      <c r="GO98" s="953"/>
      <c r="GP98" s="953"/>
      <c r="GQ98" s="954"/>
      <c r="GR98" s="921"/>
      <c r="GS98" s="953"/>
      <c r="GT98" s="953"/>
      <c r="GU98" s="953"/>
      <c r="GV98" s="954"/>
      <c r="GW98" s="922"/>
      <c r="GX98" s="953"/>
      <c r="GY98" s="953"/>
      <c r="GZ98" s="953"/>
      <c r="HA98" s="945"/>
      <c r="HB98" s="1200"/>
      <c r="HC98" s="866"/>
      <c r="HE98" s="400"/>
      <c r="HF98" s="951"/>
      <c r="HG98" s="399"/>
      <c r="HH98" s="953"/>
      <c r="HI98" s="953"/>
      <c r="HJ98" s="954"/>
      <c r="HK98" s="921"/>
      <c r="HL98" s="953"/>
      <c r="HM98" s="953"/>
      <c r="HN98" s="953"/>
      <c r="HO98" s="954"/>
      <c r="HP98" s="922"/>
      <c r="HQ98" s="953"/>
      <c r="HR98" s="953"/>
      <c r="HS98" s="953"/>
      <c r="HT98" s="945"/>
      <c r="HU98" s="875"/>
      <c r="HV98" s="866"/>
      <c r="HX98" s="876"/>
      <c r="HY98" s="951"/>
      <c r="HZ98" s="399"/>
      <c r="IA98" s="953"/>
      <c r="IB98" s="953"/>
      <c r="IC98" s="954"/>
      <c r="ID98" s="921"/>
      <c r="IE98" s="953"/>
      <c r="IF98" s="953"/>
      <c r="IG98" s="953"/>
      <c r="IH98" s="954"/>
      <c r="II98" s="922"/>
      <c r="IJ98" s="953"/>
      <c r="IK98" s="953"/>
      <c r="IL98" s="953"/>
      <c r="IM98" s="945"/>
      <c r="IN98" s="1200"/>
      <c r="IO98" s="866"/>
      <c r="IQ98" s="1314"/>
      <c r="IR98" s="951"/>
      <c r="IS98" s="399"/>
      <c r="IT98" s="953"/>
      <c r="IU98" s="953"/>
      <c r="IV98" s="954"/>
      <c r="IW98" s="921"/>
      <c r="IX98" s="953"/>
      <c r="IY98" s="953"/>
      <c r="IZ98" s="953"/>
      <c r="JA98" s="954"/>
      <c r="JB98" s="922"/>
      <c r="JC98" s="953"/>
      <c r="JD98" s="953"/>
      <c r="JE98" s="953"/>
      <c r="JF98" s="945"/>
      <c r="JG98" s="1318"/>
      <c r="JH98" s="866"/>
    </row>
    <row r="99" spans="1:268" hidden="1">
      <c r="A99" s="400">
        <v>22</v>
      </c>
      <c r="B99" s="993" t="s">
        <v>265</v>
      </c>
      <c r="C99" s="302">
        <f>C34</f>
        <v>0</v>
      </c>
      <c r="D99" s="302">
        <f>D34</f>
        <v>77235</v>
      </c>
      <c r="E99" s="919">
        <f t="shared" ref="E99" si="871">SUM(D99,-C99)</f>
        <v>77235</v>
      </c>
      <c r="F99" s="923" t="e">
        <f>E99/C99</f>
        <v>#DIV/0!</v>
      </c>
      <c r="G99" s="921"/>
      <c r="H99" s="399">
        <f>H34</f>
        <v>77235</v>
      </c>
      <c r="I99" s="399">
        <f>I34</f>
        <v>76220</v>
      </c>
      <c r="J99" s="1056">
        <f t="shared" ref="J99" si="872">SUM(I99,-H99)</f>
        <v>-1015</v>
      </c>
      <c r="K99" s="1057">
        <f>J99/H99</f>
        <v>-1.3141710364472066E-2</v>
      </c>
      <c r="L99" s="922"/>
      <c r="M99" s="302">
        <f>M34</f>
        <v>77235</v>
      </c>
      <c r="N99" s="302">
        <f>N34</f>
        <v>76220</v>
      </c>
      <c r="O99" s="919">
        <f t="shared" ref="O99" si="873">SUM(N99,-M99)</f>
        <v>-1015</v>
      </c>
      <c r="P99" s="970">
        <f>O99/M99</f>
        <v>-1.3141710364472066E-2</v>
      </c>
      <c r="Q99" s="875"/>
      <c r="R99" s="866"/>
      <c r="U99" s="1309">
        <v>22</v>
      </c>
      <c r="V99" s="993" t="s">
        <v>265</v>
      </c>
      <c r="W99" s="302">
        <f>W34</f>
        <v>0</v>
      </c>
      <c r="X99" s="302">
        <f>X34</f>
        <v>77235</v>
      </c>
      <c r="Y99" s="919">
        <f t="shared" ref="Y99" si="874">SUM(X99,-W99)</f>
        <v>77235</v>
      </c>
      <c r="Z99" s="923" t="e">
        <f>Y99/W99</f>
        <v>#DIV/0!</v>
      </c>
      <c r="AA99" s="921"/>
      <c r="AB99" s="399">
        <f>AB34</f>
        <v>3195</v>
      </c>
      <c r="AC99" s="399">
        <f>AC34</f>
        <v>3118</v>
      </c>
      <c r="AD99" s="1056">
        <f t="shared" ref="AD99" si="875">SUM(AC99,-AB99)</f>
        <v>-77</v>
      </c>
      <c r="AE99" s="1057">
        <f>AD99/AB99</f>
        <v>-2.4100156494522691E-2</v>
      </c>
      <c r="AF99" s="922"/>
      <c r="AG99" s="302">
        <f>AG34</f>
        <v>77235</v>
      </c>
      <c r="AH99" s="302">
        <f>AH34</f>
        <v>3118</v>
      </c>
      <c r="AI99" s="919">
        <f t="shared" ref="AI99" si="876">SUM(AH99,-AG99)</f>
        <v>-74117</v>
      </c>
      <c r="AJ99" s="970">
        <f>AI99/AG99</f>
        <v>-0.95962970156017346</v>
      </c>
      <c r="AK99" s="1313"/>
      <c r="AL99" s="866"/>
      <c r="AN99" s="876">
        <v>22</v>
      </c>
      <c r="AO99" s="993" t="s">
        <v>265</v>
      </c>
      <c r="AP99" s="302">
        <f>AP34</f>
        <v>0</v>
      </c>
      <c r="AQ99" s="302">
        <f>AQ34</f>
        <v>77235</v>
      </c>
      <c r="AR99" s="919">
        <f t="shared" ref="AR99" si="877">SUM(AQ99,-AP99)</f>
        <v>77235</v>
      </c>
      <c r="AS99" s="923" t="e">
        <f>AR99/AP99</f>
        <v>#DIV/0!</v>
      </c>
      <c r="AT99" s="921"/>
      <c r="AU99" s="399">
        <f>AU34</f>
        <v>803</v>
      </c>
      <c r="AV99" s="399">
        <f>AV34</f>
        <v>795</v>
      </c>
      <c r="AW99" s="1056">
        <f t="shared" ref="AW99" si="878">SUM(AV99,-AU99)</f>
        <v>-8</v>
      </c>
      <c r="AX99" s="1057">
        <f>AW99/AU99</f>
        <v>-9.9626400996264009E-3</v>
      </c>
      <c r="AY99" s="922"/>
      <c r="AZ99" s="302">
        <f>AZ34</f>
        <v>77235</v>
      </c>
      <c r="BA99" s="302">
        <f>BA34</f>
        <v>795</v>
      </c>
      <c r="BB99" s="919">
        <f t="shared" ref="BB99" si="879">SUM(BA99,-AZ99)</f>
        <v>-76440</v>
      </c>
      <c r="BC99" s="970">
        <f>BB99/AZ99</f>
        <v>-0.98970673917265484</v>
      </c>
      <c r="BD99" s="1200"/>
      <c r="BE99" s="866"/>
      <c r="BH99" s="400">
        <v>22</v>
      </c>
      <c r="BI99" s="993" t="s">
        <v>265</v>
      </c>
      <c r="BJ99" s="302">
        <f>BJ34</f>
        <v>0</v>
      </c>
      <c r="BK99" s="302">
        <f>BK34</f>
        <v>77235</v>
      </c>
      <c r="BL99" s="919">
        <f t="shared" ref="BL99" si="880">SUM(BK99,-BJ99)</f>
        <v>77235</v>
      </c>
      <c r="BM99" s="923" t="e">
        <f>BL99/BJ99</f>
        <v>#DIV/0!</v>
      </c>
      <c r="BN99" s="921"/>
      <c r="BO99" s="399">
        <f>BO34</f>
        <v>2965</v>
      </c>
      <c r="BP99" s="399">
        <f>BP34</f>
        <v>3036</v>
      </c>
      <c r="BQ99" s="1056">
        <f t="shared" ref="BQ99" si="881">SUM(BP99,-BO99)</f>
        <v>71</v>
      </c>
      <c r="BR99" s="1057">
        <f>BQ99/BO99</f>
        <v>2.3946037099494097E-2</v>
      </c>
      <c r="BS99" s="922"/>
      <c r="BT99" s="302">
        <f>BT34</f>
        <v>77235</v>
      </c>
      <c r="BU99" s="302">
        <f>BU34</f>
        <v>3036</v>
      </c>
      <c r="BV99" s="919">
        <f t="shared" ref="BV99" si="882">SUM(BU99,-BT99)</f>
        <v>-74199</v>
      </c>
      <c r="BW99" s="970">
        <f>BV99/BT99</f>
        <v>-0.96069139638764811</v>
      </c>
      <c r="BX99" s="875"/>
      <c r="BY99" s="866"/>
      <c r="CB99" s="876">
        <v>22</v>
      </c>
      <c r="CC99" s="993" t="s">
        <v>265</v>
      </c>
      <c r="CD99" s="302">
        <f>CD34</f>
        <v>0</v>
      </c>
      <c r="CE99" s="302">
        <f>CE34</f>
        <v>77235</v>
      </c>
      <c r="CF99" s="919">
        <f t="shared" ref="CF99" si="883">SUM(CE99,-CD99)</f>
        <v>77235</v>
      </c>
      <c r="CG99" s="923" t="e">
        <f>CF99/CD99</f>
        <v>#DIV/0!</v>
      </c>
      <c r="CH99" s="921"/>
      <c r="CI99" s="399">
        <f>CI34</f>
        <v>1570</v>
      </c>
      <c r="CJ99" s="399">
        <f>CJ34</f>
        <v>1415</v>
      </c>
      <c r="CK99" s="1056">
        <f t="shared" ref="CK99" si="884">SUM(CJ99,-CI99)</f>
        <v>-155</v>
      </c>
      <c r="CL99" s="1057">
        <f>CK99/CI99</f>
        <v>-9.8726114649681534E-2</v>
      </c>
      <c r="CM99" s="922"/>
      <c r="CN99" s="302">
        <f>CN34</f>
        <v>77235</v>
      </c>
      <c r="CO99" s="302">
        <f>CO34</f>
        <v>1415</v>
      </c>
      <c r="CP99" s="919">
        <f t="shared" ref="CP99" si="885">SUM(CO99,-CN99)</f>
        <v>-75820</v>
      </c>
      <c r="CQ99" s="970">
        <f>CP99/CN99</f>
        <v>-0.98167929047711533</v>
      </c>
      <c r="CR99" s="1200"/>
      <c r="CS99" s="866"/>
      <c r="CU99" s="400">
        <v>22</v>
      </c>
      <c r="CV99" s="993" t="s">
        <v>265</v>
      </c>
      <c r="CW99" s="302">
        <f>CW34</f>
        <v>0</v>
      </c>
      <c r="CX99" s="302">
        <f>CX34</f>
        <v>77235</v>
      </c>
      <c r="CY99" s="919">
        <f t="shared" ref="CY99" si="886">SUM(CX99,-CW99)</f>
        <v>77235</v>
      </c>
      <c r="CZ99" s="923" t="e">
        <f>CY99/CW99</f>
        <v>#DIV/0!</v>
      </c>
      <c r="DA99" s="921"/>
      <c r="DB99" s="399">
        <f>DB34</f>
        <v>2264</v>
      </c>
      <c r="DC99" s="399">
        <f>DC34</f>
        <v>2231</v>
      </c>
      <c r="DD99" s="1056">
        <f t="shared" ref="DD99" si="887">SUM(DC99,-DB99)</f>
        <v>-33</v>
      </c>
      <c r="DE99" s="1057">
        <f>DD99/DB99</f>
        <v>-1.4575971731448763E-2</v>
      </c>
      <c r="DF99" s="922"/>
      <c r="DG99" s="302">
        <f>DG34</f>
        <v>77235</v>
      </c>
      <c r="DH99" s="302">
        <f>DH34</f>
        <v>2231</v>
      </c>
      <c r="DI99" s="919">
        <f t="shared" ref="DI99" si="888">SUM(DH99,-DG99)</f>
        <v>-75004</v>
      </c>
      <c r="DJ99" s="970">
        <f>DI99/DG99</f>
        <v>-0.97111413219395348</v>
      </c>
      <c r="DK99" s="875"/>
      <c r="DL99" s="866"/>
      <c r="DN99" s="876">
        <v>22</v>
      </c>
      <c r="DO99" s="993" t="s">
        <v>265</v>
      </c>
      <c r="DP99" s="302">
        <f>DP34</f>
        <v>0</v>
      </c>
      <c r="DQ99" s="302">
        <f>DQ34</f>
        <v>77235</v>
      </c>
      <c r="DR99" s="919">
        <f t="shared" ref="DR99" si="889">SUM(DQ99,-DP99)</f>
        <v>77235</v>
      </c>
      <c r="DS99" s="923" t="e">
        <f>DR99/DP99</f>
        <v>#DIV/0!</v>
      </c>
      <c r="DT99" s="921"/>
      <c r="DU99" s="399">
        <f>DU34</f>
        <v>714</v>
      </c>
      <c r="DV99" s="399">
        <f>DV34</f>
        <v>695</v>
      </c>
      <c r="DW99" s="1056">
        <f t="shared" ref="DW99" si="890">SUM(DV99,-DU99)</f>
        <v>-19</v>
      </c>
      <c r="DX99" s="1057">
        <f>DW99/DU99</f>
        <v>-2.661064425770308E-2</v>
      </c>
      <c r="DY99" s="922"/>
      <c r="DZ99" s="302">
        <f>DZ34</f>
        <v>77235</v>
      </c>
      <c r="EA99" s="302">
        <f>EA34</f>
        <v>695</v>
      </c>
      <c r="EB99" s="919">
        <f t="shared" ref="EB99" si="891">SUM(EA99,-DZ99)</f>
        <v>-76540</v>
      </c>
      <c r="EC99" s="970">
        <f>EB99/DZ99</f>
        <v>-0.99100148896225804</v>
      </c>
      <c r="ED99" s="1200"/>
      <c r="EE99" s="866"/>
      <c r="EG99" s="400">
        <v>22</v>
      </c>
      <c r="EH99" s="993" t="s">
        <v>265</v>
      </c>
      <c r="EI99" s="302">
        <f>EI34</f>
        <v>0</v>
      </c>
      <c r="EJ99" s="302">
        <f>EJ34</f>
        <v>77235</v>
      </c>
      <c r="EK99" s="919">
        <f t="shared" ref="EK99" si="892">SUM(EJ99,-EI99)</f>
        <v>77235</v>
      </c>
      <c r="EL99" s="923" t="e">
        <f>EK99/EI99</f>
        <v>#DIV/0!</v>
      </c>
      <c r="EM99" s="921"/>
      <c r="EN99" s="399">
        <f>EN34</f>
        <v>560</v>
      </c>
      <c r="EO99" s="399">
        <f>EO34</f>
        <v>602</v>
      </c>
      <c r="EP99" s="1056">
        <f t="shared" ref="EP99" si="893">SUM(EO99,-EN99)</f>
        <v>42</v>
      </c>
      <c r="EQ99" s="1057">
        <f>EP99/EN99</f>
        <v>7.4999999999999997E-2</v>
      </c>
      <c r="ER99" s="922"/>
      <c r="ES99" s="302">
        <f>ES34</f>
        <v>77235</v>
      </c>
      <c r="ET99" s="302">
        <f>ET34</f>
        <v>602</v>
      </c>
      <c r="EU99" s="919">
        <f t="shared" ref="EU99" si="894">SUM(ET99,-ES99)</f>
        <v>-76633</v>
      </c>
      <c r="EV99" s="970">
        <f>EU99/ES99</f>
        <v>-0.99220560626658894</v>
      </c>
      <c r="EW99" s="875"/>
      <c r="EX99" s="866"/>
      <c r="EZ99" s="876">
        <v>22</v>
      </c>
      <c r="FA99" s="993" t="s">
        <v>265</v>
      </c>
      <c r="FB99" s="302">
        <f>FB34</f>
        <v>0</v>
      </c>
      <c r="FC99" s="302">
        <f>FC34</f>
        <v>77235</v>
      </c>
      <c r="FD99" s="919">
        <f t="shared" ref="FD99" si="895">SUM(FC99,-FB99)</f>
        <v>77235</v>
      </c>
      <c r="FE99" s="923" t="e">
        <f>FD99/FB99</f>
        <v>#DIV/0!</v>
      </c>
      <c r="FF99" s="921"/>
      <c r="FG99" s="399">
        <f>FG34</f>
        <v>420</v>
      </c>
      <c r="FH99" s="399">
        <f>FH34</f>
        <v>315</v>
      </c>
      <c r="FI99" s="1056">
        <f t="shared" ref="FI99" si="896">SUM(FH99,-FG99)</f>
        <v>-105</v>
      </c>
      <c r="FJ99" s="1057">
        <f>FI99/FG99</f>
        <v>-0.25</v>
      </c>
      <c r="FK99" s="922"/>
      <c r="FL99" s="302">
        <f>FL34</f>
        <v>77235</v>
      </c>
      <c r="FM99" s="302">
        <f>FM34</f>
        <v>315</v>
      </c>
      <c r="FN99" s="919">
        <f t="shared" ref="FN99" si="897">SUM(FM99,-FL99)</f>
        <v>-76920</v>
      </c>
      <c r="FO99" s="970">
        <f>FN99/FL99</f>
        <v>-0.99592153816275009</v>
      </c>
      <c r="FP99" s="1200"/>
      <c r="FQ99" s="866"/>
      <c r="FS99" s="400">
        <v>22</v>
      </c>
      <c r="FT99" s="993" t="s">
        <v>265</v>
      </c>
      <c r="FU99" s="302">
        <f>FU34</f>
        <v>0</v>
      </c>
      <c r="FV99" s="302">
        <f>FV34</f>
        <v>77235</v>
      </c>
      <c r="FW99" s="919">
        <f t="shared" ref="FW99" si="898">SUM(FV99,-FU99)</f>
        <v>77235</v>
      </c>
      <c r="FX99" s="923" t="e">
        <f>FW99/FU99</f>
        <v>#DIV/0!</v>
      </c>
      <c r="FY99" s="921"/>
      <c r="FZ99" s="399">
        <f>FZ34</f>
        <v>669</v>
      </c>
      <c r="GA99" s="399">
        <f>GA34</f>
        <v>662</v>
      </c>
      <c r="GB99" s="1056">
        <f t="shared" ref="GB99" si="899">SUM(GA99,-FZ99)</f>
        <v>-7</v>
      </c>
      <c r="GC99" s="1057">
        <f>GB99/FZ99</f>
        <v>-1.0463378176382661E-2</v>
      </c>
      <c r="GD99" s="922"/>
      <c r="GE99" s="302">
        <f>GE34</f>
        <v>77235</v>
      </c>
      <c r="GF99" s="302">
        <f>GF34</f>
        <v>662</v>
      </c>
      <c r="GG99" s="919">
        <f t="shared" ref="GG99" si="900">SUM(GF99,-GE99)</f>
        <v>-76573</v>
      </c>
      <c r="GH99" s="970">
        <f>GG99/GE99</f>
        <v>-0.99142875639282713</v>
      </c>
      <c r="GI99" s="875"/>
      <c r="GJ99" s="866"/>
      <c r="GL99" s="876">
        <v>22</v>
      </c>
      <c r="GM99" s="993" t="s">
        <v>265</v>
      </c>
      <c r="GN99" s="302">
        <f>GN34</f>
        <v>0</v>
      </c>
      <c r="GO99" s="302">
        <f>GO34</f>
        <v>77235</v>
      </c>
      <c r="GP99" s="919">
        <f t="shared" ref="GP99" si="901">SUM(GO99,-GN99)</f>
        <v>77235</v>
      </c>
      <c r="GQ99" s="923" t="e">
        <f>GP99/GN99</f>
        <v>#DIV/0!</v>
      </c>
      <c r="GR99" s="921"/>
      <c r="GS99" s="399">
        <f>GS34</f>
        <v>148</v>
      </c>
      <c r="GT99" s="399">
        <f>GT34</f>
        <v>135</v>
      </c>
      <c r="GU99" s="1056">
        <f t="shared" ref="GU99" si="902">SUM(GT99,-GS99)</f>
        <v>-13</v>
      </c>
      <c r="GV99" s="1057">
        <f>GU99/GS99</f>
        <v>-8.7837837837837843E-2</v>
      </c>
      <c r="GW99" s="922"/>
      <c r="GX99" s="302">
        <f>GX34</f>
        <v>77235</v>
      </c>
      <c r="GY99" s="302">
        <f>GY34</f>
        <v>135</v>
      </c>
      <c r="GZ99" s="919">
        <f t="shared" ref="GZ99" si="903">SUM(GY99,-GX99)</f>
        <v>-77100</v>
      </c>
      <c r="HA99" s="970">
        <f>GZ99/GX99</f>
        <v>-0.99825208778403574</v>
      </c>
      <c r="HB99" s="1200"/>
      <c r="HC99" s="866"/>
      <c r="HE99" s="400">
        <v>22</v>
      </c>
      <c r="HF99" s="993" t="s">
        <v>265</v>
      </c>
      <c r="HG99" s="302">
        <f>HG34</f>
        <v>0</v>
      </c>
      <c r="HH99" s="302">
        <f>HH34</f>
        <v>77235</v>
      </c>
      <c r="HI99" s="919">
        <f t="shared" ref="HI99" si="904">SUM(HH99,-HG99)</f>
        <v>77235</v>
      </c>
      <c r="HJ99" s="923" t="e">
        <f>HI99/HG99</f>
        <v>#DIV/0!</v>
      </c>
      <c r="HK99" s="921"/>
      <c r="HL99" s="399">
        <f>HL34</f>
        <v>376</v>
      </c>
      <c r="HM99" s="399">
        <f>HM34</f>
        <v>414</v>
      </c>
      <c r="HN99" s="1056">
        <f t="shared" ref="HN99" si="905">SUM(HM99,-HL99)</f>
        <v>38</v>
      </c>
      <c r="HO99" s="1057">
        <f>HN99/HL99</f>
        <v>0.10106382978723404</v>
      </c>
      <c r="HP99" s="922"/>
      <c r="HQ99" s="302">
        <f>HQ34</f>
        <v>77235</v>
      </c>
      <c r="HR99" s="302">
        <f>HR34</f>
        <v>414</v>
      </c>
      <c r="HS99" s="919">
        <f t="shared" ref="HS99" si="906">SUM(HR99,-HQ99)</f>
        <v>-76821</v>
      </c>
      <c r="HT99" s="970">
        <f>HS99/HQ99</f>
        <v>-0.99463973587104293</v>
      </c>
      <c r="HU99" s="875"/>
      <c r="HV99" s="866"/>
      <c r="HX99" s="876">
        <v>22</v>
      </c>
      <c r="HY99" s="993" t="s">
        <v>265</v>
      </c>
      <c r="HZ99" s="302">
        <f>HZ34</f>
        <v>0</v>
      </c>
      <c r="IA99" s="302">
        <f>IA34</f>
        <v>77235</v>
      </c>
      <c r="IB99" s="919">
        <f t="shared" ref="IB99" si="907">SUM(IA99,-HZ99)</f>
        <v>77235</v>
      </c>
      <c r="IC99" s="923" t="e">
        <f>IB99/HZ99</f>
        <v>#DIV/0!</v>
      </c>
      <c r="ID99" s="921"/>
      <c r="IE99" s="399">
        <f>IE34</f>
        <v>949</v>
      </c>
      <c r="IF99" s="399">
        <f>IF34</f>
        <v>956</v>
      </c>
      <c r="IG99" s="1056">
        <f t="shared" ref="IG99" si="908">SUM(IF99,-IE99)</f>
        <v>7</v>
      </c>
      <c r="IH99" s="1057">
        <f>IG99/IE99</f>
        <v>7.3761854583772393E-3</v>
      </c>
      <c r="II99" s="922"/>
      <c r="IJ99" s="302">
        <f>IJ34</f>
        <v>77235</v>
      </c>
      <c r="IK99" s="302">
        <f>IK34</f>
        <v>956</v>
      </c>
      <c r="IL99" s="919">
        <f t="shared" ref="IL99" si="909">SUM(IK99,-IJ99)</f>
        <v>-76279</v>
      </c>
      <c r="IM99" s="970">
        <f>IL99/IJ99</f>
        <v>-0.98762219201139378</v>
      </c>
      <c r="IN99" s="1200"/>
      <c r="IO99" s="866"/>
      <c r="IQ99" s="1314">
        <v>22</v>
      </c>
      <c r="IR99" s="993" t="s">
        <v>265</v>
      </c>
      <c r="IS99" s="302">
        <f>IS34</f>
        <v>0</v>
      </c>
      <c r="IT99" s="302">
        <f>IT34</f>
        <v>77235</v>
      </c>
      <c r="IU99" s="919">
        <f t="shared" ref="IU99" si="910">SUM(IT99,-IS99)</f>
        <v>77235</v>
      </c>
      <c r="IV99" s="923" t="e">
        <f>IU99/IS99</f>
        <v>#DIV/0!</v>
      </c>
      <c r="IW99" s="921"/>
      <c r="IX99" s="399">
        <f>IX34</f>
        <v>14633</v>
      </c>
      <c r="IY99" s="399">
        <f>IY34</f>
        <v>14374</v>
      </c>
      <c r="IZ99" s="1056">
        <f t="shared" ref="IZ99" si="911">SUM(IY99,-IX99)</f>
        <v>-259</v>
      </c>
      <c r="JA99" s="1057">
        <f>IZ99/IX99</f>
        <v>-1.7699719811385226E-2</v>
      </c>
      <c r="JB99" s="922"/>
      <c r="JC99" s="302">
        <f>JC34</f>
        <v>77235</v>
      </c>
      <c r="JD99" s="302">
        <f>JD34</f>
        <v>14374</v>
      </c>
      <c r="JE99" s="919">
        <f t="shared" ref="JE99" si="912">SUM(JD99,-JC99)</f>
        <v>-62861</v>
      </c>
      <c r="JF99" s="970">
        <f>JE99/JC99</f>
        <v>-0.81389266524244186</v>
      </c>
      <c r="JG99" s="1318"/>
      <c r="JH99" s="866"/>
    </row>
    <row r="100" spans="1:268" hidden="1">
      <c r="A100" s="400"/>
      <c r="B100" s="988"/>
      <c r="C100" s="990"/>
      <c r="D100" s="991"/>
      <c r="E100" s="991"/>
      <c r="F100" s="992"/>
      <c r="G100" s="921"/>
      <c r="H100" s="953"/>
      <c r="I100" s="953"/>
      <c r="J100" s="953"/>
      <c r="K100" s="954"/>
      <c r="L100" s="922"/>
      <c r="M100" s="991"/>
      <c r="N100" s="991"/>
      <c r="O100" s="991"/>
      <c r="P100" s="945"/>
      <c r="Q100" s="875"/>
      <c r="R100" s="866"/>
      <c r="U100" s="1309"/>
      <c r="V100" s="988"/>
      <c r="W100" s="990"/>
      <c r="X100" s="991"/>
      <c r="Y100" s="991"/>
      <c r="Z100" s="992"/>
      <c r="AA100" s="921"/>
      <c r="AB100" s="953"/>
      <c r="AC100" s="953"/>
      <c r="AD100" s="953"/>
      <c r="AE100" s="954"/>
      <c r="AF100" s="922"/>
      <c r="AG100" s="991"/>
      <c r="AH100" s="991"/>
      <c r="AI100" s="991"/>
      <c r="AJ100" s="945"/>
      <c r="AK100" s="1313"/>
      <c r="AL100" s="866"/>
      <c r="AN100" s="876"/>
      <c r="AO100" s="988"/>
      <c r="AP100" s="990"/>
      <c r="AQ100" s="991"/>
      <c r="AR100" s="991"/>
      <c r="AS100" s="992"/>
      <c r="AT100" s="921"/>
      <c r="AU100" s="953"/>
      <c r="AV100" s="953"/>
      <c r="AW100" s="953"/>
      <c r="AX100" s="954"/>
      <c r="AY100" s="922"/>
      <c r="AZ100" s="991"/>
      <c r="BA100" s="991"/>
      <c r="BB100" s="991"/>
      <c r="BC100" s="945"/>
      <c r="BD100" s="1200"/>
      <c r="BE100" s="866"/>
      <c r="BH100" s="400"/>
      <c r="BI100" s="988"/>
      <c r="BJ100" s="990"/>
      <c r="BK100" s="991"/>
      <c r="BL100" s="991"/>
      <c r="BM100" s="992"/>
      <c r="BN100" s="921"/>
      <c r="BO100" s="953"/>
      <c r="BP100" s="953"/>
      <c r="BQ100" s="953"/>
      <c r="BR100" s="954"/>
      <c r="BS100" s="922"/>
      <c r="BT100" s="991"/>
      <c r="BU100" s="991"/>
      <c r="BV100" s="991"/>
      <c r="BW100" s="945"/>
      <c r="BX100" s="875"/>
      <c r="BY100" s="866"/>
      <c r="CB100" s="876"/>
      <c r="CC100" s="988"/>
      <c r="CD100" s="990"/>
      <c r="CE100" s="991"/>
      <c r="CF100" s="991"/>
      <c r="CG100" s="992"/>
      <c r="CH100" s="921"/>
      <c r="CI100" s="953"/>
      <c r="CJ100" s="953"/>
      <c r="CK100" s="953"/>
      <c r="CL100" s="954"/>
      <c r="CM100" s="922"/>
      <c r="CN100" s="991"/>
      <c r="CO100" s="991"/>
      <c r="CP100" s="991"/>
      <c r="CQ100" s="945"/>
      <c r="CR100" s="1200"/>
      <c r="CS100" s="866"/>
      <c r="CU100" s="400"/>
      <c r="CV100" s="988"/>
      <c r="CW100" s="990"/>
      <c r="CX100" s="991"/>
      <c r="CY100" s="991"/>
      <c r="CZ100" s="992"/>
      <c r="DA100" s="921"/>
      <c r="DB100" s="953"/>
      <c r="DC100" s="953"/>
      <c r="DD100" s="953"/>
      <c r="DE100" s="954"/>
      <c r="DF100" s="922"/>
      <c r="DG100" s="991"/>
      <c r="DH100" s="991"/>
      <c r="DI100" s="991"/>
      <c r="DJ100" s="945"/>
      <c r="DK100" s="875"/>
      <c r="DL100" s="866"/>
      <c r="DN100" s="876"/>
      <c r="DO100" s="988"/>
      <c r="DP100" s="990"/>
      <c r="DQ100" s="991"/>
      <c r="DR100" s="991"/>
      <c r="DS100" s="992"/>
      <c r="DT100" s="921"/>
      <c r="DU100" s="953"/>
      <c r="DV100" s="953"/>
      <c r="DW100" s="953"/>
      <c r="DX100" s="954"/>
      <c r="DY100" s="922"/>
      <c r="DZ100" s="991"/>
      <c r="EA100" s="991"/>
      <c r="EB100" s="991"/>
      <c r="EC100" s="945"/>
      <c r="ED100" s="1200"/>
      <c r="EE100" s="866"/>
      <c r="EG100" s="400"/>
      <c r="EH100" s="988"/>
      <c r="EI100" s="990"/>
      <c r="EJ100" s="991"/>
      <c r="EK100" s="991"/>
      <c r="EL100" s="992"/>
      <c r="EM100" s="921"/>
      <c r="EN100" s="953"/>
      <c r="EO100" s="953"/>
      <c r="EP100" s="953"/>
      <c r="EQ100" s="954"/>
      <c r="ER100" s="922"/>
      <c r="ES100" s="991"/>
      <c r="ET100" s="991"/>
      <c r="EU100" s="991"/>
      <c r="EV100" s="945"/>
      <c r="EW100" s="875"/>
      <c r="EX100" s="866"/>
      <c r="EZ100" s="876"/>
      <c r="FA100" s="988"/>
      <c r="FB100" s="990"/>
      <c r="FC100" s="991"/>
      <c r="FD100" s="991"/>
      <c r="FE100" s="992"/>
      <c r="FF100" s="921"/>
      <c r="FG100" s="953"/>
      <c r="FH100" s="953"/>
      <c r="FI100" s="953"/>
      <c r="FJ100" s="954"/>
      <c r="FK100" s="922"/>
      <c r="FL100" s="991"/>
      <c r="FM100" s="991"/>
      <c r="FN100" s="991"/>
      <c r="FO100" s="945"/>
      <c r="FP100" s="1200"/>
      <c r="FQ100" s="866"/>
      <c r="FS100" s="400"/>
      <c r="FT100" s="988"/>
      <c r="FU100" s="990"/>
      <c r="FV100" s="991"/>
      <c r="FW100" s="991"/>
      <c r="FX100" s="992"/>
      <c r="FY100" s="921"/>
      <c r="FZ100" s="953"/>
      <c r="GA100" s="953"/>
      <c r="GB100" s="953"/>
      <c r="GC100" s="954"/>
      <c r="GD100" s="922"/>
      <c r="GE100" s="991"/>
      <c r="GF100" s="991"/>
      <c r="GG100" s="991"/>
      <c r="GH100" s="945"/>
      <c r="GI100" s="875"/>
      <c r="GJ100" s="866"/>
      <c r="GL100" s="876"/>
      <c r="GM100" s="988"/>
      <c r="GN100" s="990"/>
      <c r="GO100" s="991"/>
      <c r="GP100" s="991"/>
      <c r="GQ100" s="992"/>
      <c r="GR100" s="921"/>
      <c r="GS100" s="953"/>
      <c r="GT100" s="953"/>
      <c r="GU100" s="953"/>
      <c r="GV100" s="954"/>
      <c r="GW100" s="922"/>
      <c r="GX100" s="991"/>
      <c r="GY100" s="991"/>
      <c r="GZ100" s="991"/>
      <c r="HA100" s="945"/>
      <c r="HB100" s="1200"/>
      <c r="HC100" s="866"/>
      <c r="HE100" s="400"/>
      <c r="HF100" s="988"/>
      <c r="HG100" s="990"/>
      <c r="HH100" s="991"/>
      <c r="HI100" s="991"/>
      <c r="HJ100" s="992"/>
      <c r="HK100" s="921"/>
      <c r="HL100" s="953"/>
      <c r="HM100" s="953"/>
      <c r="HN100" s="953"/>
      <c r="HO100" s="954"/>
      <c r="HP100" s="922"/>
      <c r="HQ100" s="991"/>
      <c r="HR100" s="991"/>
      <c r="HS100" s="991"/>
      <c r="HT100" s="945"/>
      <c r="HU100" s="875"/>
      <c r="HV100" s="866"/>
      <c r="HX100" s="876"/>
      <c r="HY100" s="988"/>
      <c r="HZ100" s="990"/>
      <c r="IA100" s="991"/>
      <c r="IB100" s="991"/>
      <c r="IC100" s="992"/>
      <c r="ID100" s="921"/>
      <c r="IE100" s="953"/>
      <c r="IF100" s="953"/>
      <c r="IG100" s="953"/>
      <c r="IH100" s="954"/>
      <c r="II100" s="922"/>
      <c r="IJ100" s="991"/>
      <c r="IK100" s="991"/>
      <c r="IL100" s="991"/>
      <c r="IM100" s="945"/>
      <c r="IN100" s="1200"/>
      <c r="IO100" s="866"/>
      <c r="IQ100" s="1314"/>
      <c r="IR100" s="988"/>
      <c r="IS100" s="990"/>
      <c r="IT100" s="991"/>
      <c r="IU100" s="991"/>
      <c r="IV100" s="992"/>
      <c r="IW100" s="921"/>
      <c r="IX100" s="953"/>
      <c r="IY100" s="953"/>
      <c r="IZ100" s="953"/>
      <c r="JA100" s="954"/>
      <c r="JB100" s="922"/>
      <c r="JC100" s="991"/>
      <c r="JD100" s="991"/>
      <c r="JE100" s="991"/>
      <c r="JF100" s="945"/>
      <c r="JG100" s="1318"/>
      <c r="JH100" s="866"/>
    </row>
    <row r="101" spans="1:268">
      <c r="A101" s="1093" t="s">
        <v>299</v>
      </c>
      <c r="B101" s="1340" t="s">
        <v>283</v>
      </c>
      <c r="C101" s="1024"/>
      <c r="D101" s="283"/>
      <c r="E101" s="283"/>
      <c r="F101" s="945"/>
      <c r="G101" s="921"/>
      <c r="H101" s="1063">
        <f>H97</f>
        <v>5693</v>
      </c>
      <c r="I101" s="1063">
        <f>SUM(I70,I85)</f>
        <v>2871</v>
      </c>
      <c r="J101" s="1064">
        <f t="shared" ref="J101:J103" si="913">SUM(I101,-H101)</f>
        <v>-2822</v>
      </c>
      <c r="K101" s="1065">
        <f t="shared" ref="K101" si="914">J101/H101</f>
        <v>-0.49569646934832251</v>
      </c>
      <c r="L101" s="922"/>
      <c r="M101" s="1063">
        <f>M97</f>
        <v>5693</v>
      </c>
      <c r="N101" s="1063">
        <f>SUM(N70,N85)</f>
        <v>2871</v>
      </c>
      <c r="O101" s="1064">
        <f t="shared" ref="O101:O103" si="915">SUM(N101,-M101)</f>
        <v>-2822</v>
      </c>
      <c r="P101" s="1065">
        <f t="shared" ref="P101" si="916">O101/M101</f>
        <v>-0.49569646934832251</v>
      </c>
      <c r="Q101" s="875" t="s">
        <v>299</v>
      </c>
      <c r="R101" s="1066">
        <v>-0.49569999999999997</v>
      </c>
      <c r="U101" s="1088" t="s">
        <v>299</v>
      </c>
      <c r="V101" s="1340" t="s">
        <v>283</v>
      </c>
      <c r="W101" s="1024"/>
      <c r="X101" s="283"/>
      <c r="Y101" s="283"/>
      <c r="Z101" s="945"/>
      <c r="AA101" s="921"/>
      <c r="AB101" s="1063">
        <f>AB97</f>
        <v>354</v>
      </c>
      <c r="AC101" s="1063">
        <f>SUM(AC70,AC85)</f>
        <v>220</v>
      </c>
      <c r="AD101" s="1064">
        <f t="shared" ref="AD101:AD103" si="917">SUM(AC101,-AB101)</f>
        <v>-134</v>
      </c>
      <c r="AE101" s="1065">
        <f t="shared" ref="AE101" si="918">AD101/AB101</f>
        <v>-0.37853107344632769</v>
      </c>
      <c r="AF101" s="922"/>
      <c r="AG101" s="1063">
        <f>AG97</f>
        <v>5693</v>
      </c>
      <c r="AH101" s="1063">
        <f>SUM(AH70,AH85)</f>
        <v>220</v>
      </c>
      <c r="AI101" s="1064">
        <f t="shared" ref="AI101:AI103" si="919">SUM(AH101,-AG101)</f>
        <v>-5473</v>
      </c>
      <c r="AJ101" s="1065">
        <f t="shared" ref="AJ101" si="920">AI101/AG101</f>
        <v>-0.96135605129105917</v>
      </c>
      <c r="AK101" s="1313" t="s">
        <v>299</v>
      </c>
      <c r="AL101" s="1066">
        <v>-0.3785</v>
      </c>
      <c r="AN101" s="1341" t="s">
        <v>299</v>
      </c>
      <c r="AO101" s="1340" t="s">
        <v>283</v>
      </c>
      <c r="AP101" s="1024"/>
      <c r="AQ101" s="283"/>
      <c r="AR101" s="283"/>
      <c r="AS101" s="945"/>
      <c r="AT101" s="921"/>
      <c r="AU101" s="1063">
        <f>AU97</f>
        <v>52</v>
      </c>
      <c r="AV101" s="1063">
        <f>SUM(AV70,AV85)</f>
        <v>20</v>
      </c>
      <c r="AW101" s="1064">
        <f t="shared" ref="AW101:AW103" si="921">SUM(AV101,-AU101)</f>
        <v>-32</v>
      </c>
      <c r="AX101" s="1065">
        <f t="shared" ref="AX101" si="922">AW101/AU101</f>
        <v>-0.61538461538461542</v>
      </c>
      <c r="AY101" s="922"/>
      <c r="AZ101" s="1063">
        <f>AZ97</f>
        <v>5693</v>
      </c>
      <c r="BA101" s="1063">
        <f>SUM(BA70,BA85)</f>
        <v>20</v>
      </c>
      <c r="BB101" s="1064">
        <f t="shared" ref="BB101:BB103" si="923">SUM(BA101,-AZ101)</f>
        <v>-5673</v>
      </c>
      <c r="BC101" s="1065">
        <f t="shared" ref="BC101" si="924">BB101/AZ101</f>
        <v>-0.99648691375373266</v>
      </c>
      <c r="BD101" s="1200" t="s">
        <v>299</v>
      </c>
      <c r="BE101" s="1066">
        <v>-0.61539999999999995</v>
      </c>
      <c r="BH101" s="1088" t="s">
        <v>299</v>
      </c>
      <c r="BI101" s="1340" t="s">
        <v>283</v>
      </c>
      <c r="BJ101" s="1024"/>
      <c r="BK101" s="283"/>
      <c r="BL101" s="283"/>
      <c r="BM101" s="945"/>
      <c r="BN101" s="921"/>
      <c r="BO101" s="1063">
        <f>BO97</f>
        <v>143</v>
      </c>
      <c r="BP101" s="1063">
        <f>SUM(BP70,BP85)</f>
        <v>57</v>
      </c>
      <c r="BQ101" s="1064">
        <f t="shared" ref="BQ101:BQ103" si="925">SUM(BP101,-BO101)</f>
        <v>-86</v>
      </c>
      <c r="BR101" s="1065">
        <f t="shared" ref="BR101" si="926">BQ101/BO101</f>
        <v>-0.60139860139860135</v>
      </c>
      <c r="BS101" s="922"/>
      <c r="BT101" s="1063">
        <f>BT97</f>
        <v>5693</v>
      </c>
      <c r="BU101" s="1063">
        <f>SUM(BU70,BU85)</f>
        <v>57</v>
      </c>
      <c r="BV101" s="1064">
        <f t="shared" ref="BV101:BV103" si="927">SUM(BU101,-BT101)</f>
        <v>-5636</v>
      </c>
      <c r="BW101" s="1065">
        <f t="shared" ref="BW101" si="928">BV101/BT101</f>
        <v>-0.98998770419813809</v>
      </c>
      <c r="BX101" s="1313" t="s">
        <v>299</v>
      </c>
      <c r="BY101" s="1066">
        <v>-0.66859999999999997</v>
      </c>
      <c r="CB101" s="1341" t="s">
        <v>299</v>
      </c>
      <c r="CC101" s="1340" t="s">
        <v>283</v>
      </c>
      <c r="CD101" s="1024"/>
      <c r="CE101" s="283"/>
      <c r="CF101" s="283"/>
      <c r="CG101" s="945"/>
      <c r="CH101" s="921"/>
      <c r="CI101" s="1063">
        <f>CI97</f>
        <v>164</v>
      </c>
      <c r="CJ101" s="1063">
        <f>SUM(CJ70,CJ85)</f>
        <v>63</v>
      </c>
      <c r="CK101" s="1064">
        <f t="shared" ref="CK101:CK103" si="929">SUM(CJ101,-CI101)</f>
        <v>-101</v>
      </c>
      <c r="CL101" s="1065">
        <f t="shared" ref="CL101" si="930">CK101/CI101</f>
        <v>-0.61585365853658536</v>
      </c>
      <c r="CM101" s="922"/>
      <c r="CN101" s="1063">
        <f>CN97</f>
        <v>5693</v>
      </c>
      <c r="CO101" s="1063">
        <f>SUM(CO70,CO85)</f>
        <v>63</v>
      </c>
      <c r="CP101" s="1064">
        <f t="shared" ref="CP101:CP103" si="931">SUM(CO101,-CN101)</f>
        <v>-5630</v>
      </c>
      <c r="CQ101" s="1065">
        <f t="shared" ref="CQ101" si="932">CP101/CN101</f>
        <v>-0.98893377832425788</v>
      </c>
      <c r="CR101" s="1200" t="s">
        <v>299</v>
      </c>
      <c r="CS101" s="1066">
        <v>-0.6159</v>
      </c>
      <c r="CU101" s="1088" t="s">
        <v>299</v>
      </c>
      <c r="CV101" s="1340" t="s">
        <v>283</v>
      </c>
      <c r="CW101" s="1024"/>
      <c r="CX101" s="283"/>
      <c r="CY101" s="283"/>
      <c r="CZ101" s="945"/>
      <c r="DA101" s="921"/>
      <c r="DB101" s="1063">
        <f>DB97</f>
        <v>154</v>
      </c>
      <c r="DC101" s="1063">
        <f>SUM(DC70,DC85)</f>
        <v>105</v>
      </c>
      <c r="DD101" s="1064">
        <f t="shared" ref="DD101:DD103" si="933">SUM(DC101,-DB101)</f>
        <v>-49</v>
      </c>
      <c r="DE101" s="1065">
        <f t="shared" ref="DE101" si="934">DD101/DB101</f>
        <v>-0.31818181818181818</v>
      </c>
      <c r="DF101" s="922"/>
      <c r="DG101" s="1063">
        <f>DG97</f>
        <v>5693</v>
      </c>
      <c r="DH101" s="1063">
        <f>SUM(DH70,DH85)</f>
        <v>105</v>
      </c>
      <c r="DI101" s="1064">
        <f t="shared" ref="DI101:DI103" si="935">SUM(DH101,-DG101)</f>
        <v>-5588</v>
      </c>
      <c r="DJ101" s="1065">
        <f t="shared" ref="DJ101" si="936">DI101/DG101</f>
        <v>-0.98155629720709647</v>
      </c>
      <c r="DK101" s="1313" t="s">
        <v>299</v>
      </c>
      <c r="DL101" s="1066">
        <v>-0.31819999999999998</v>
      </c>
      <c r="DN101" s="1341" t="s">
        <v>299</v>
      </c>
      <c r="DO101" s="1340" t="s">
        <v>283</v>
      </c>
      <c r="DP101" s="1024"/>
      <c r="DQ101" s="283"/>
      <c r="DR101" s="283"/>
      <c r="DS101" s="945"/>
      <c r="DT101" s="921"/>
      <c r="DU101" s="1063">
        <f>DU97</f>
        <v>22</v>
      </c>
      <c r="DV101" s="1063">
        <f>SUM(DV70,DV85)</f>
        <v>13</v>
      </c>
      <c r="DW101" s="1064">
        <f t="shared" ref="DW101:DW103" si="937">SUM(DV101,-DU101)</f>
        <v>-9</v>
      </c>
      <c r="DX101" s="1065">
        <f t="shared" ref="DX101" si="938">DW101/DU101</f>
        <v>-0.40909090909090912</v>
      </c>
      <c r="DY101" s="922"/>
      <c r="DZ101" s="1063">
        <f>DZ97</f>
        <v>5693</v>
      </c>
      <c r="EA101" s="1063">
        <f>SUM(EA70,EA85)</f>
        <v>13</v>
      </c>
      <c r="EB101" s="1064">
        <f t="shared" ref="EB101:EB103" si="939">SUM(EA101,-DZ101)</f>
        <v>-5680</v>
      </c>
      <c r="EC101" s="1065">
        <f t="shared" ref="EC101" si="940">EB101/DZ101</f>
        <v>-0.99771649393992623</v>
      </c>
      <c r="ED101" s="1200" t="s">
        <v>299</v>
      </c>
      <c r="EE101" s="1066">
        <v>-0.40910000000000002</v>
      </c>
      <c r="EG101" s="1088" t="s">
        <v>299</v>
      </c>
      <c r="EH101" s="1340" t="s">
        <v>283</v>
      </c>
      <c r="EI101" s="1024"/>
      <c r="EJ101" s="283"/>
      <c r="EK101" s="283"/>
      <c r="EL101" s="945"/>
      <c r="EM101" s="921"/>
      <c r="EN101" s="1063">
        <f>EN97</f>
        <v>69</v>
      </c>
      <c r="EO101" s="1063">
        <f>SUM(EO70,EO85)</f>
        <v>14</v>
      </c>
      <c r="EP101" s="1064">
        <f t="shared" ref="EP101:EP103" si="941">SUM(EO101,-EN101)</f>
        <v>-55</v>
      </c>
      <c r="EQ101" s="1065">
        <f t="shared" ref="EQ101" si="942">EP101/EN101</f>
        <v>-0.79710144927536231</v>
      </c>
      <c r="ER101" s="922"/>
      <c r="ES101" s="1063">
        <f>ES97</f>
        <v>5693</v>
      </c>
      <c r="ET101" s="1063">
        <f>SUM(ET70,ET85)</f>
        <v>14</v>
      </c>
      <c r="EU101" s="1064">
        <f t="shared" ref="EU101:EU103" si="943">SUM(ET101,-ES101)</f>
        <v>-5679</v>
      </c>
      <c r="EV101" s="1065">
        <f t="shared" ref="EV101" si="944">EU101/ES101</f>
        <v>-0.99754083962761286</v>
      </c>
      <c r="EW101" s="1313" t="s">
        <v>299</v>
      </c>
      <c r="EX101" s="1066">
        <v>-0.79710000000000003</v>
      </c>
      <c r="EZ101" s="1341" t="s">
        <v>299</v>
      </c>
      <c r="FA101" s="1340" t="s">
        <v>283</v>
      </c>
      <c r="FB101" s="1024"/>
      <c r="FC101" s="283"/>
      <c r="FD101" s="283"/>
      <c r="FE101" s="945"/>
      <c r="FF101" s="921"/>
      <c r="FG101" s="1063">
        <f>FG97</f>
        <v>67</v>
      </c>
      <c r="FH101" s="1063">
        <f>SUM(FH70,FH85)</f>
        <v>29</v>
      </c>
      <c r="FI101" s="1064">
        <f t="shared" ref="FI101:FI103" si="945">SUM(FH101,-FG101)</f>
        <v>-38</v>
      </c>
      <c r="FJ101" s="1065">
        <f t="shared" ref="FJ101" si="946">FI101/FG101</f>
        <v>-0.56716417910447758</v>
      </c>
      <c r="FK101" s="922"/>
      <c r="FL101" s="1063">
        <f>FL97</f>
        <v>5693</v>
      </c>
      <c r="FM101" s="1063">
        <f>SUM(FM70,FM85)</f>
        <v>29</v>
      </c>
      <c r="FN101" s="1064">
        <f t="shared" ref="FN101:FN103" si="947">SUM(FM101,-FL101)</f>
        <v>-5664</v>
      </c>
      <c r="FO101" s="1065">
        <f t="shared" ref="FO101" si="948">FN101/FL101</f>
        <v>-0.99490602494291236</v>
      </c>
      <c r="FP101" s="1200" t="s">
        <v>299</v>
      </c>
      <c r="FQ101" s="1066">
        <v>-0.56720000000000004</v>
      </c>
      <c r="FS101" s="1088" t="s">
        <v>299</v>
      </c>
      <c r="FT101" s="1340" t="s">
        <v>283</v>
      </c>
      <c r="FU101" s="1024"/>
      <c r="FV101" s="283"/>
      <c r="FW101" s="283"/>
      <c r="FX101" s="945"/>
      <c r="FY101" s="921"/>
      <c r="FZ101" s="1063">
        <f>FZ97</f>
        <v>129</v>
      </c>
      <c r="GA101" s="1063">
        <f>SUM(GA70,GA85)</f>
        <v>59</v>
      </c>
      <c r="GB101" s="1064">
        <f t="shared" ref="GB101:GB103" si="949">SUM(GA101,-FZ101)</f>
        <v>-70</v>
      </c>
      <c r="GC101" s="1065">
        <f t="shared" ref="GC101" si="950">GB101/FZ101</f>
        <v>-0.54263565891472865</v>
      </c>
      <c r="GD101" s="922"/>
      <c r="GE101" s="1063">
        <f>GE97</f>
        <v>5693</v>
      </c>
      <c r="GF101" s="1063">
        <f>SUM(GF70,GF85)</f>
        <v>59</v>
      </c>
      <c r="GG101" s="1064">
        <f t="shared" ref="GG101:GG103" si="951">SUM(GF101,-GE101)</f>
        <v>-5634</v>
      </c>
      <c r="GH101" s="1065">
        <f t="shared" ref="GH101" si="952">GG101/GE101</f>
        <v>-0.98963639557351135</v>
      </c>
      <c r="GI101" s="1313" t="s">
        <v>299</v>
      </c>
      <c r="GJ101" s="1066">
        <v>-0.54259999999999997</v>
      </c>
      <c r="GL101" s="1341" t="s">
        <v>299</v>
      </c>
      <c r="GM101" s="1340" t="s">
        <v>283</v>
      </c>
      <c r="GN101" s="1024"/>
      <c r="GO101" s="283"/>
      <c r="GP101" s="283"/>
      <c r="GQ101" s="945"/>
      <c r="GR101" s="921"/>
      <c r="GS101" s="1063">
        <f>GS97</f>
        <v>20</v>
      </c>
      <c r="GT101" s="1063">
        <f>SUM(GT70,GT85)</f>
        <v>10</v>
      </c>
      <c r="GU101" s="1064">
        <f t="shared" ref="GU101:GU103" si="953">SUM(GT101,-GS101)</f>
        <v>-10</v>
      </c>
      <c r="GV101" s="1065">
        <f t="shared" ref="GV101" si="954">GU101/GS101</f>
        <v>-0.5</v>
      </c>
      <c r="GW101" s="922"/>
      <c r="GX101" s="1063">
        <f>GX97</f>
        <v>5693</v>
      </c>
      <c r="GY101" s="1063">
        <f>SUM(GY70,GY85)</f>
        <v>10</v>
      </c>
      <c r="GZ101" s="1064">
        <f t="shared" ref="GZ101:GZ103" si="955">SUM(GY101,-GX101)</f>
        <v>-5683</v>
      </c>
      <c r="HA101" s="1065">
        <f t="shared" ref="HA101" si="956">GZ101/GX101</f>
        <v>-0.99824345687686633</v>
      </c>
      <c r="HB101" s="1200" t="s">
        <v>299</v>
      </c>
      <c r="HC101" s="1066">
        <v>-0.5</v>
      </c>
      <c r="HE101" s="1088" t="s">
        <v>299</v>
      </c>
      <c r="HF101" s="1340" t="s">
        <v>283</v>
      </c>
      <c r="HG101" s="1024"/>
      <c r="HH101" s="283"/>
      <c r="HI101" s="283"/>
      <c r="HJ101" s="945"/>
      <c r="HK101" s="921"/>
      <c r="HL101" s="1063">
        <f>HL97</f>
        <v>79</v>
      </c>
      <c r="HM101" s="1063">
        <f>SUM(HM70,HM85)</f>
        <v>50</v>
      </c>
      <c r="HN101" s="1064">
        <f t="shared" ref="HN101:HN103" si="957">SUM(HM101,-HL101)</f>
        <v>-29</v>
      </c>
      <c r="HO101" s="1065">
        <f t="shared" ref="HO101" si="958">HN101/HL101</f>
        <v>-0.36708860759493672</v>
      </c>
      <c r="HP101" s="922"/>
      <c r="HQ101" s="1063">
        <f>HQ97</f>
        <v>5693</v>
      </c>
      <c r="HR101" s="1063">
        <f>SUM(HR70,HR85)</f>
        <v>50</v>
      </c>
      <c r="HS101" s="1064">
        <f t="shared" ref="HS101:HS103" si="959">SUM(HR101,-HQ101)</f>
        <v>-5643</v>
      </c>
      <c r="HT101" s="1065">
        <f t="shared" ref="HT101" si="960">HS101/HQ101</f>
        <v>-0.99121728438433165</v>
      </c>
      <c r="HU101" s="1313" t="s">
        <v>299</v>
      </c>
      <c r="HV101" s="1066">
        <v>-0.36709999999999998</v>
      </c>
      <c r="HX101" s="1341" t="s">
        <v>299</v>
      </c>
      <c r="HY101" s="1340" t="s">
        <v>283</v>
      </c>
      <c r="HZ101" s="1024"/>
      <c r="IA101" s="283"/>
      <c r="IB101" s="283"/>
      <c r="IC101" s="945"/>
      <c r="ID101" s="921"/>
      <c r="IE101" s="1063">
        <f>IE97</f>
        <v>67</v>
      </c>
      <c r="IF101" s="1063">
        <f>SUM(IF70,IF85)</f>
        <v>27</v>
      </c>
      <c r="IG101" s="1064">
        <f t="shared" ref="IG101:IG103" si="961">SUM(IF101,-IE101)</f>
        <v>-40</v>
      </c>
      <c r="IH101" s="1065">
        <f t="shared" ref="IH101" si="962">IG101/IE101</f>
        <v>-0.59701492537313428</v>
      </c>
      <c r="II101" s="922"/>
      <c r="IJ101" s="1063">
        <f>IJ97</f>
        <v>5693</v>
      </c>
      <c r="IK101" s="1063">
        <f>SUM(IK70,IK85)</f>
        <v>27</v>
      </c>
      <c r="IL101" s="1064">
        <f t="shared" ref="IL101:IL103" si="963">SUM(IK101,-IJ101)</f>
        <v>-5666</v>
      </c>
      <c r="IM101" s="1065">
        <f t="shared" ref="IM101" si="964">IL101/IJ101</f>
        <v>-0.99525733356753909</v>
      </c>
      <c r="IN101" s="1200" t="s">
        <v>299</v>
      </c>
      <c r="IO101" s="1066">
        <v>-0.62680000000000002</v>
      </c>
      <c r="IQ101" s="1342" t="s">
        <v>299</v>
      </c>
      <c r="IR101" s="1340" t="s">
        <v>283</v>
      </c>
      <c r="IS101" s="1024"/>
      <c r="IT101" s="283"/>
      <c r="IU101" s="283"/>
      <c r="IV101" s="945"/>
      <c r="IW101" s="921"/>
      <c r="IX101" s="1063">
        <f>IX97</f>
        <v>1320</v>
      </c>
      <c r="IY101" s="1063">
        <f>SUM(IY70,IY85)</f>
        <v>667</v>
      </c>
      <c r="IZ101" s="1064">
        <f t="shared" ref="IZ101" si="965">SUM(IY101,-IX101)</f>
        <v>-653</v>
      </c>
      <c r="JA101" s="1065">
        <f t="shared" ref="JA101" si="966">IZ101/IX101</f>
        <v>-0.49469696969696969</v>
      </c>
      <c r="JB101" s="922"/>
      <c r="JC101" s="1063">
        <f>JC97</f>
        <v>5693</v>
      </c>
      <c r="JD101" s="1063">
        <f>SUM(JD70,JD85)</f>
        <v>667</v>
      </c>
      <c r="JE101" s="1064">
        <f t="shared" ref="JE101" si="967">SUM(JD101,-JC101)</f>
        <v>-5026</v>
      </c>
      <c r="JF101" s="1065">
        <f t="shared" ref="JF101" si="968">JE101/JC101</f>
        <v>-0.88283857368698404</v>
      </c>
      <c r="JG101" s="1318" t="s">
        <v>299</v>
      </c>
      <c r="JH101" s="1066">
        <v>-0.49469999999999997</v>
      </c>
    </row>
    <row r="102" spans="1:268" ht="5.0999999999999996" customHeight="1">
      <c r="A102" s="1093"/>
      <c r="B102" s="1278"/>
      <c r="C102" s="1024"/>
      <c r="D102" s="283"/>
      <c r="E102" s="283"/>
      <c r="F102" s="945"/>
      <c r="G102" s="921"/>
      <c r="H102" s="1279"/>
      <c r="I102" s="1279"/>
      <c r="J102" s="1280"/>
      <c r="K102" s="1281"/>
      <c r="L102" s="922"/>
      <c r="M102" s="1063"/>
      <c r="N102" s="1063"/>
      <c r="O102" s="1064"/>
      <c r="P102" s="1065"/>
      <c r="Q102" s="875"/>
      <c r="R102" s="1074"/>
      <c r="U102" s="1088"/>
      <c r="V102" s="1278"/>
      <c r="W102" s="1024"/>
      <c r="X102" s="283"/>
      <c r="Y102" s="283"/>
      <c r="Z102" s="945"/>
      <c r="AA102" s="921"/>
      <c r="AB102" s="1279"/>
      <c r="AC102" s="1279"/>
      <c r="AD102" s="1280"/>
      <c r="AE102" s="1281"/>
      <c r="AF102" s="922"/>
      <c r="AG102" s="1063"/>
      <c r="AH102" s="1063"/>
      <c r="AI102" s="1064"/>
      <c r="AJ102" s="1065"/>
      <c r="AK102" s="1313"/>
      <c r="AL102" s="1074"/>
      <c r="AN102" s="1341"/>
      <c r="AO102" s="1278"/>
      <c r="AP102" s="1024"/>
      <c r="AQ102" s="283"/>
      <c r="AR102" s="283"/>
      <c r="AS102" s="945"/>
      <c r="AT102" s="921"/>
      <c r="AU102" s="1279"/>
      <c r="AV102" s="1279"/>
      <c r="AW102" s="1280"/>
      <c r="AX102" s="1281"/>
      <c r="AY102" s="922"/>
      <c r="AZ102" s="1063"/>
      <c r="BA102" s="1063"/>
      <c r="BB102" s="1064"/>
      <c r="BC102" s="1065"/>
      <c r="BD102" s="1200"/>
      <c r="BE102" s="1074"/>
      <c r="BH102" s="1088"/>
      <c r="BI102" s="1278"/>
      <c r="BJ102" s="1024"/>
      <c r="BK102" s="283"/>
      <c r="BL102" s="283"/>
      <c r="BM102" s="945"/>
      <c r="BN102" s="921"/>
      <c r="BO102" s="1279"/>
      <c r="BP102" s="1279"/>
      <c r="BQ102" s="1280"/>
      <c r="BR102" s="1281"/>
      <c r="BS102" s="922"/>
      <c r="BT102" s="1063"/>
      <c r="BU102" s="1063"/>
      <c r="BV102" s="1064"/>
      <c r="BW102" s="1065"/>
      <c r="BX102" s="1313"/>
      <c r="BY102" s="1074"/>
      <c r="CB102" s="1341"/>
      <c r="CC102" s="1278"/>
      <c r="CD102" s="1024"/>
      <c r="CE102" s="283"/>
      <c r="CF102" s="283"/>
      <c r="CG102" s="945"/>
      <c r="CH102" s="921"/>
      <c r="CI102" s="1279"/>
      <c r="CJ102" s="1279"/>
      <c r="CK102" s="1280"/>
      <c r="CL102" s="1281"/>
      <c r="CM102" s="922"/>
      <c r="CN102" s="1063"/>
      <c r="CO102" s="1063"/>
      <c r="CP102" s="1064"/>
      <c r="CQ102" s="1065"/>
      <c r="CR102" s="1200"/>
      <c r="CS102" s="1074"/>
      <c r="CU102" s="1088"/>
      <c r="CV102" s="1278"/>
      <c r="CW102" s="1024"/>
      <c r="CX102" s="283"/>
      <c r="CY102" s="283"/>
      <c r="CZ102" s="945"/>
      <c r="DA102" s="921"/>
      <c r="DB102" s="1279"/>
      <c r="DC102" s="1279"/>
      <c r="DD102" s="1280"/>
      <c r="DE102" s="1281"/>
      <c r="DF102" s="922"/>
      <c r="DG102" s="1063"/>
      <c r="DH102" s="1063"/>
      <c r="DI102" s="1064"/>
      <c r="DJ102" s="1065"/>
      <c r="DK102" s="1313"/>
      <c r="DL102" s="1074"/>
      <c r="DN102" s="1341"/>
      <c r="DO102" s="1278"/>
      <c r="DP102" s="1024"/>
      <c r="DQ102" s="283"/>
      <c r="DR102" s="283"/>
      <c r="DS102" s="945"/>
      <c r="DT102" s="921"/>
      <c r="DU102" s="1279"/>
      <c r="DV102" s="1279"/>
      <c r="DW102" s="1280"/>
      <c r="DX102" s="1281"/>
      <c r="DY102" s="922"/>
      <c r="DZ102" s="1063"/>
      <c r="EA102" s="1063"/>
      <c r="EB102" s="1064"/>
      <c r="EC102" s="1065"/>
      <c r="ED102" s="1200"/>
      <c r="EE102" s="1074"/>
      <c r="EG102" s="1088"/>
      <c r="EH102" s="1278"/>
      <c r="EI102" s="1024"/>
      <c r="EJ102" s="283"/>
      <c r="EK102" s="283"/>
      <c r="EL102" s="945"/>
      <c r="EM102" s="921"/>
      <c r="EN102" s="1279"/>
      <c r="EO102" s="1279"/>
      <c r="EP102" s="1280"/>
      <c r="EQ102" s="1281"/>
      <c r="ER102" s="922"/>
      <c r="ES102" s="1063"/>
      <c r="ET102" s="1063"/>
      <c r="EU102" s="1064"/>
      <c r="EV102" s="1065"/>
      <c r="EW102" s="1313"/>
      <c r="EX102" s="1074"/>
      <c r="EZ102" s="1341"/>
      <c r="FA102" s="1278"/>
      <c r="FB102" s="1024"/>
      <c r="FC102" s="283"/>
      <c r="FD102" s="283"/>
      <c r="FE102" s="945"/>
      <c r="FF102" s="921"/>
      <c r="FG102" s="1279"/>
      <c r="FH102" s="1279"/>
      <c r="FI102" s="1280"/>
      <c r="FJ102" s="1281"/>
      <c r="FK102" s="922"/>
      <c r="FL102" s="1063"/>
      <c r="FM102" s="1063"/>
      <c r="FN102" s="1064"/>
      <c r="FO102" s="1065"/>
      <c r="FP102" s="1200"/>
      <c r="FQ102" s="1074"/>
      <c r="FS102" s="1088"/>
      <c r="FT102" s="1278"/>
      <c r="FU102" s="1024"/>
      <c r="FV102" s="283"/>
      <c r="FW102" s="283"/>
      <c r="FX102" s="945"/>
      <c r="FY102" s="921"/>
      <c r="FZ102" s="1279"/>
      <c r="GA102" s="1279"/>
      <c r="GB102" s="1280"/>
      <c r="GC102" s="1281"/>
      <c r="GD102" s="922"/>
      <c r="GE102" s="1063"/>
      <c r="GF102" s="1063"/>
      <c r="GG102" s="1064"/>
      <c r="GH102" s="1065"/>
      <c r="GI102" s="1313"/>
      <c r="GJ102" s="1074"/>
      <c r="GL102" s="1341"/>
      <c r="GM102" s="1278"/>
      <c r="GN102" s="1024"/>
      <c r="GO102" s="283"/>
      <c r="GP102" s="283"/>
      <c r="GQ102" s="945"/>
      <c r="GR102" s="921"/>
      <c r="GS102" s="1279"/>
      <c r="GT102" s="1279"/>
      <c r="GU102" s="1280"/>
      <c r="GV102" s="1281"/>
      <c r="GW102" s="922"/>
      <c r="GX102" s="1063"/>
      <c r="GY102" s="1063"/>
      <c r="GZ102" s="1064"/>
      <c r="HA102" s="1065"/>
      <c r="HB102" s="1200"/>
      <c r="HC102" s="1074"/>
      <c r="HE102" s="1088"/>
      <c r="HF102" s="1278"/>
      <c r="HG102" s="1024"/>
      <c r="HH102" s="283"/>
      <c r="HI102" s="283"/>
      <c r="HJ102" s="945"/>
      <c r="HK102" s="921"/>
      <c r="HL102" s="1279"/>
      <c r="HM102" s="1279"/>
      <c r="HN102" s="1280"/>
      <c r="HO102" s="1281"/>
      <c r="HP102" s="922"/>
      <c r="HQ102" s="1063"/>
      <c r="HR102" s="1063"/>
      <c r="HS102" s="1064"/>
      <c r="HT102" s="1065"/>
      <c r="HU102" s="1313"/>
      <c r="HV102" s="1074"/>
      <c r="HX102" s="1341"/>
      <c r="HY102" s="1278"/>
      <c r="HZ102" s="1024"/>
      <c r="IA102" s="283"/>
      <c r="IB102" s="283"/>
      <c r="IC102" s="945"/>
      <c r="ID102" s="921"/>
      <c r="IE102" s="1279"/>
      <c r="IF102" s="1279"/>
      <c r="IG102" s="1280"/>
      <c r="IH102" s="1281"/>
      <c r="II102" s="922"/>
      <c r="IJ102" s="1063"/>
      <c r="IK102" s="1063"/>
      <c r="IL102" s="1064"/>
      <c r="IM102" s="1065"/>
      <c r="IN102" s="1200"/>
      <c r="IO102" s="1074"/>
      <c r="IQ102" s="1342"/>
      <c r="IR102" s="1278"/>
      <c r="IS102" s="1024"/>
      <c r="IT102" s="283"/>
      <c r="IU102" s="283"/>
      <c r="IV102" s="945"/>
      <c r="IW102" s="921"/>
      <c r="IX102" s="1279"/>
      <c r="IY102" s="1279"/>
      <c r="IZ102" s="1280"/>
      <c r="JA102" s="1281"/>
      <c r="JB102" s="922"/>
      <c r="JC102" s="1063"/>
      <c r="JD102" s="1063"/>
      <c r="JE102" s="1064"/>
      <c r="JF102" s="1065"/>
      <c r="JG102" s="1318"/>
      <c r="JH102" s="1074"/>
    </row>
    <row r="103" spans="1:268" ht="15.75">
      <c r="A103" s="400">
        <v>24</v>
      </c>
      <c r="B103" s="996" t="s">
        <v>267</v>
      </c>
      <c r="C103" s="996">
        <f>SUM(C64,C97)</f>
        <v>0</v>
      </c>
      <c r="D103" s="996">
        <f>SUM(D96,D99)</f>
        <v>77235</v>
      </c>
      <c r="E103" s="998">
        <f t="shared" ref="E103" si="969">SUM(D103,-C103)</f>
        <v>77235</v>
      </c>
      <c r="F103" s="999" t="e">
        <f>E103/C103</f>
        <v>#DIV/0!</v>
      </c>
      <c r="G103" s="921"/>
      <c r="H103" s="1102">
        <f>SUM(H16,H30,H79,H93)</f>
        <v>82928</v>
      </c>
      <c r="I103" s="1102">
        <f>SUM(I16,I30,I79,I93)</f>
        <v>82132</v>
      </c>
      <c r="J103" s="998">
        <f t="shared" si="913"/>
        <v>-796</v>
      </c>
      <c r="K103" s="1103">
        <f>J103/H103</f>
        <v>-9.5986880185220912E-3</v>
      </c>
      <c r="L103" s="922"/>
      <c r="M103" s="340">
        <f>SUM(M16,M30,M79,M93)</f>
        <v>82928</v>
      </c>
      <c r="N103" s="340">
        <f>SUM(N64,N97)</f>
        <v>82132</v>
      </c>
      <c r="O103" s="930">
        <f t="shared" si="915"/>
        <v>-796</v>
      </c>
      <c r="P103" s="931">
        <f>O103/M103</f>
        <v>-9.5986880185220912E-3</v>
      </c>
      <c r="Q103" s="400">
        <v>24</v>
      </c>
      <c r="R103" s="866"/>
      <c r="U103" s="1309">
        <v>24</v>
      </c>
      <c r="V103" s="996" t="s">
        <v>267</v>
      </c>
      <c r="W103" s="996">
        <f>SUM(W64,W97)</f>
        <v>0</v>
      </c>
      <c r="X103" s="996">
        <f>SUM(X96,X99)</f>
        <v>77235</v>
      </c>
      <c r="Y103" s="998">
        <f t="shared" ref="Y103" si="970">SUM(X103,-W103)</f>
        <v>77235</v>
      </c>
      <c r="Z103" s="999" t="e">
        <f>Y103/W103</f>
        <v>#DIV/0!</v>
      </c>
      <c r="AA103" s="921"/>
      <c r="AB103" s="1102">
        <f>SUM(AB16,AB30,AB79,AB93)</f>
        <v>3549</v>
      </c>
      <c r="AC103" s="1102">
        <f>SUM(AC16,AC30,AC79,AC93)</f>
        <v>3476</v>
      </c>
      <c r="AD103" s="998">
        <f t="shared" si="917"/>
        <v>-73</v>
      </c>
      <c r="AE103" s="1103">
        <f>AD103/AB103</f>
        <v>-2.056917441532826E-2</v>
      </c>
      <c r="AF103" s="922"/>
      <c r="AG103" s="340">
        <f>SUM(AG16,AG30,AG79,AG93)</f>
        <v>82928</v>
      </c>
      <c r="AH103" s="340">
        <f>SUM(AH64,AH97)</f>
        <v>3476</v>
      </c>
      <c r="AI103" s="930">
        <f t="shared" si="919"/>
        <v>-79452</v>
      </c>
      <c r="AJ103" s="931">
        <f>AI103/AG103</f>
        <v>-0.95808412116534825</v>
      </c>
      <c r="AK103" s="1309">
        <v>24</v>
      </c>
      <c r="AL103" s="866"/>
      <c r="AN103" s="876">
        <v>24</v>
      </c>
      <c r="AO103" s="996" t="s">
        <v>267</v>
      </c>
      <c r="AP103" s="996">
        <f>SUM(AP64,AP97)</f>
        <v>0</v>
      </c>
      <c r="AQ103" s="996">
        <f>SUM(AQ96,AQ99)</f>
        <v>77235</v>
      </c>
      <c r="AR103" s="998">
        <f t="shared" ref="AR103" si="971">SUM(AQ103,-AP103)</f>
        <v>77235</v>
      </c>
      <c r="AS103" s="999" t="e">
        <f>AR103/AP103</f>
        <v>#DIV/0!</v>
      </c>
      <c r="AT103" s="921"/>
      <c r="AU103" s="1102">
        <f>SUM(AU16,AU30,AU79,AU93)</f>
        <v>855</v>
      </c>
      <c r="AV103" s="1102">
        <f>SUM(AV16,AV30,AV79,AV93)</f>
        <v>850</v>
      </c>
      <c r="AW103" s="998">
        <f t="shared" si="921"/>
        <v>-5</v>
      </c>
      <c r="AX103" s="1103">
        <f>AW103/AU103</f>
        <v>-5.8479532163742687E-3</v>
      </c>
      <c r="AY103" s="922"/>
      <c r="AZ103" s="340">
        <f>SUM(AZ16,AZ30,AZ79,AZ93)</f>
        <v>82928</v>
      </c>
      <c r="BA103" s="340">
        <f>SUM(BA64,BA97)</f>
        <v>850</v>
      </c>
      <c r="BB103" s="930">
        <f t="shared" si="923"/>
        <v>-82078</v>
      </c>
      <c r="BC103" s="931">
        <f>BB103/AZ103</f>
        <v>-0.98975014470383949</v>
      </c>
      <c r="BD103" s="876">
        <v>24</v>
      </c>
      <c r="BE103" s="866"/>
      <c r="BH103" s="1309">
        <v>24</v>
      </c>
      <c r="BI103" s="1343" t="s">
        <v>267</v>
      </c>
      <c r="BJ103" s="996">
        <f>SUM(BJ64,BJ97)</f>
        <v>0</v>
      </c>
      <c r="BK103" s="996">
        <f>SUM(BK96,BK99)</f>
        <v>77235</v>
      </c>
      <c r="BL103" s="998">
        <f t="shared" ref="BL103" si="972">SUM(BK103,-BJ103)</f>
        <v>77235</v>
      </c>
      <c r="BM103" s="999" t="e">
        <f>BL103/BJ103</f>
        <v>#DIV/0!</v>
      </c>
      <c r="BN103" s="921"/>
      <c r="BO103" s="1102">
        <f>SUM(BO16,BO30,BO79,BO93)</f>
        <v>3108</v>
      </c>
      <c r="BP103" s="1102">
        <f>SUM(BP16,BP30,BP79,BP93)</f>
        <v>3204</v>
      </c>
      <c r="BQ103" s="998">
        <f t="shared" si="925"/>
        <v>96</v>
      </c>
      <c r="BR103" s="1103">
        <f>BQ103/BO103</f>
        <v>3.0888030888030889E-2</v>
      </c>
      <c r="BS103" s="922"/>
      <c r="BT103" s="340">
        <f>SUM(BT16,BT30,BT79,BT93)</f>
        <v>82928</v>
      </c>
      <c r="BU103" s="340">
        <f>SUM(BU64,BU97)</f>
        <v>3204</v>
      </c>
      <c r="BV103" s="930">
        <f t="shared" si="927"/>
        <v>-79724</v>
      </c>
      <c r="BW103" s="931">
        <f>BV103/BT103</f>
        <v>-0.96136407486011966</v>
      </c>
      <c r="BX103" s="1309">
        <v>24</v>
      </c>
      <c r="BY103" s="866"/>
      <c r="CB103" s="876">
        <v>24</v>
      </c>
      <c r="CC103" s="996" t="s">
        <v>267</v>
      </c>
      <c r="CD103" s="996">
        <f>SUM(CD64,CD97)</f>
        <v>0</v>
      </c>
      <c r="CE103" s="996">
        <f>SUM(CE96,CE99)</f>
        <v>77235</v>
      </c>
      <c r="CF103" s="998">
        <f t="shared" ref="CF103" si="973">SUM(CE103,-CD103)</f>
        <v>77235</v>
      </c>
      <c r="CG103" s="999" t="e">
        <f>CF103/CD103</f>
        <v>#DIV/0!</v>
      </c>
      <c r="CH103" s="921"/>
      <c r="CI103" s="1102">
        <f>SUM(CI16,CI30,CI79,CI93)</f>
        <v>1734</v>
      </c>
      <c r="CJ103" s="1102">
        <f>SUM(CJ16,CJ30,CJ79,CJ93)</f>
        <v>1554</v>
      </c>
      <c r="CK103" s="998">
        <f t="shared" si="929"/>
        <v>-180</v>
      </c>
      <c r="CL103" s="1103">
        <f>CK103/CI103</f>
        <v>-0.10380622837370242</v>
      </c>
      <c r="CM103" s="922"/>
      <c r="CN103" s="340">
        <f>SUM(CN16,CN30,CN79,CN93)</f>
        <v>82928</v>
      </c>
      <c r="CO103" s="340">
        <f>SUM(CO64,CO97)</f>
        <v>1554</v>
      </c>
      <c r="CP103" s="930">
        <f t="shared" si="931"/>
        <v>-81374</v>
      </c>
      <c r="CQ103" s="931">
        <f>CP103/CN103</f>
        <v>-0.9812608527879606</v>
      </c>
      <c r="CR103" s="876">
        <v>24</v>
      </c>
      <c r="CS103" s="866"/>
      <c r="CU103" s="1309">
        <v>24</v>
      </c>
      <c r="CV103" s="996" t="s">
        <v>267</v>
      </c>
      <c r="CW103" s="996">
        <f>SUM(CW64,CW97)</f>
        <v>0</v>
      </c>
      <c r="CX103" s="996">
        <f>SUM(CX96,CX99)</f>
        <v>77235</v>
      </c>
      <c r="CY103" s="998">
        <f t="shared" ref="CY103" si="974">SUM(CX103,-CW103)</f>
        <v>77235</v>
      </c>
      <c r="CZ103" s="999" t="e">
        <f>CY103/CW103</f>
        <v>#DIV/0!</v>
      </c>
      <c r="DA103" s="921"/>
      <c r="DB103" s="1102">
        <f>SUM(DB16,DB30,DB79,DB93)</f>
        <v>2418</v>
      </c>
      <c r="DC103" s="1102">
        <f>SUM(DC16,DC30,DC79,DC93)</f>
        <v>2412</v>
      </c>
      <c r="DD103" s="998">
        <f t="shared" si="933"/>
        <v>-6</v>
      </c>
      <c r="DE103" s="1103">
        <f>DD103/DB103</f>
        <v>-2.4813895781637717E-3</v>
      </c>
      <c r="DF103" s="922"/>
      <c r="DG103" s="340">
        <f>SUM(DG16,DG30,DG79,DG93)</f>
        <v>82928</v>
      </c>
      <c r="DH103" s="340">
        <f>SUM(DH64,DH97)</f>
        <v>2412</v>
      </c>
      <c r="DI103" s="930">
        <f t="shared" si="935"/>
        <v>-80516</v>
      </c>
      <c r="DJ103" s="931">
        <f>DI103/DG103</f>
        <v>-0.9709145282654833</v>
      </c>
      <c r="DK103" s="1309">
        <v>24</v>
      </c>
      <c r="DL103" s="866"/>
      <c r="DN103" s="876">
        <v>24</v>
      </c>
      <c r="DO103" s="996" t="s">
        <v>267</v>
      </c>
      <c r="DP103" s="996">
        <f>SUM(DP64,DP97)</f>
        <v>0</v>
      </c>
      <c r="DQ103" s="996">
        <f>SUM(DQ96,DQ99)</f>
        <v>77235</v>
      </c>
      <c r="DR103" s="998">
        <f t="shared" ref="DR103" si="975">SUM(DQ103,-DP103)</f>
        <v>77235</v>
      </c>
      <c r="DS103" s="999" t="e">
        <f>DR103/DP103</f>
        <v>#DIV/0!</v>
      </c>
      <c r="DT103" s="921"/>
      <c r="DU103" s="1102">
        <f>SUM(DU16,DU30,DU79,DU93)</f>
        <v>736</v>
      </c>
      <c r="DV103" s="1102">
        <f>SUM(DV16,DV30,DV79,DV93)</f>
        <v>717</v>
      </c>
      <c r="DW103" s="998">
        <f t="shared" si="937"/>
        <v>-19</v>
      </c>
      <c r="DX103" s="1103">
        <f>DW103/DU103</f>
        <v>-2.5815217391304348E-2</v>
      </c>
      <c r="DY103" s="922"/>
      <c r="DZ103" s="340">
        <f>SUM(DZ16,DZ30,DZ79,DZ93)</f>
        <v>82928</v>
      </c>
      <c r="EA103" s="340">
        <f>SUM(EA64,EA97)</f>
        <v>717</v>
      </c>
      <c r="EB103" s="930">
        <f t="shared" si="939"/>
        <v>-82211</v>
      </c>
      <c r="EC103" s="931">
        <f>EB103/DZ103</f>
        <v>-0.99135394559135637</v>
      </c>
      <c r="ED103" s="876">
        <v>24</v>
      </c>
      <c r="EE103" s="866"/>
      <c r="EG103" s="1309">
        <v>24</v>
      </c>
      <c r="EH103" s="996" t="s">
        <v>267</v>
      </c>
      <c r="EI103" s="996">
        <f>SUM(EI64,EI97)</f>
        <v>0</v>
      </c>
      <c r="EJ103" s="996">
        <f>SUM(EJ96,EJ99)</f>
        <v>77235</v>
      </c>
      <c r="EK103" s="998">
        <f t="shared" ref="EK103" si="976">SUM(EJ103,-EI103)</f>
        <v>77235</v>
      </c>
      <c r="EL103" s="999" t="e">
        <f>EK103/EI103</f>
        <v>#DIV/0!</v>
      </c>
      <c r="EM103" s="921"/>
      <c r="EN103" s="1102">
        <f>SUM(EN16,EN30,EN79,EN93)</f>
        <v>629</v>
      </c>
      <c r="EO103" s="1102">
        <f>SUM(EO16,EO30,EO79,EO93)</f>
        <v>702</v>
      </c>
      <c r="EP103" s="998">
        <f t="shared" si="941"/>
        <v>73</v>
      </c>
      <c r="EQ103" s="1103">
        <f>EP103/EN103</f>
        <v>0.11605723370429252</v>
      </c>
      <c r="ER103" s="922"/>
      <c r="ES103" s="340">
        <f>SUM(ES16,ES30,ES79,ES93)</f>
        <v>82928</v>
      </c>
      <c r="ET103" s="340">
        <f>SUM(ET64,ET97)</f>
        <v>702</v>
      </c>
      <c r="EU103" s="930">
        <f t="shared" si="943"/>
        <v>-82226</v>
      </c>
      <c r="EV103" s="931">
        <f>EU103/ES103</f>
        <v>-0.99153482539070037</v>
      </c>
      <c r="EW103" s="1309">
        <v>24</v>
      </c>
      <c r="EX103" s="866"/>
      <c r="EZ103" s="876">
        <v>24</v>
      </c>
      <c r="FA103" s="996" t="s">
        <v>267</v>
      </c>
      <c r="FB103" s="996">
        <f>SUM(FB64,FB97)</f>
        <v>0</v>
      </c>
      <c r="FC103" s="996">
        <f>SUM(FC96,FC99)</f>
        <v>77235</v>
      </c>
      <c r="FD103" s="998">
        <f t="shared" ref="FD103" si="977">SUM(FC103,-FB103)</f>
        <v>77235</v>
      </c>
      <c r="FE103" s="999" t="e">
        <f>FD103/FB103</f>
        <v>#DIV/0!</v>
      </c>
      <c r="FF103" s="921"/>
      <c r="FG103" s="1102">
        <f>SUM(FG16,FG30,FG79,FG93)</f>
        <v>487</v>
      </c>
      <c r="FH103" s="1102">
        <f>SUM(FH16,FH30,FH79,FH93)</f>
        <v>362</v>
      </c>
      <c r="FI103" s="998">
        <f t="shared" si="945"/>
        <v>-125</v>
      </c>
      <c r="FJ103" s="1103">
        <f>FI103/FG103</f>
        <v>-0.25667351129363447</v>
      </c>
      <c r="FK103" s="922"/>
      <c r="FL103" s="340">
        <f>SUM(FL16,FL30,FL79,FL93)</f>
        <v>82928</v>
      </c>
      <c r="FM103" s="340">
        <f>SUM(FM64,FM97)</f>
        <v>362</v>
      </c>
      <c r="FN103" s="930">
        <f t="shared" si="947"/>
        <v>-82566</v>
      </c>
      <c r="FO103" s="931">
        <f>FN103/FL103</f>
        <v>-0.99563476750916458</v>
      </c>
      <c r="FP103" s="876">
        <v>24</v>
      </c>
      <c r="FQ103" s="866"/>
      <c r="FS103" s="1309">
        <v>24</v>
      </c>
      <c r="FT103" s="996" t="s">
        <v>267</v>
      </c>
      <c r="FU103" s="996">
        <f>SUM(FU64,FU97)</f>
        <v>0</v>
      </c>
      <c r="FV103" s="996">
        <f>SUM(FV96,FV99)</f>
        <v>77235</v>
      </c>
      <c r="FW103" s="998">
        <f t="shared" ref="FW103" si="978">SUM(FV103,-FU103)</f>
        <v>77235</v>
      </c>
      <c r="FX103" s="999" t="e">
        <f>FW103/FU103</f>
        <v>#DIV/0!</v>
      </c>
      <c r="FY103" s="921"/>
      <c r="FZ103" s="1102">
        <f>SUM(FZ16,FZ30,FZ79,FZ93)</f>
        <v>798</v>
      </c>
      <c r="GA103" s="1102">
        <f>SUM(GA16,GA30,GA79,GA93)</f>
        <v>796</v>
      </c>
      <c r="GB103" s="998">
        <f t="shared" si="949"/>
        <v>-2</v>
      </c>
      <c r="GC103" s="1103">
        <f>GB103/FZ103</f>
        <v>-2.5062656641604009E-3</v>
      </c>
      <c r="GD103" s="922"/>
      <c r="GE103" s="340">
        <f>SUM(GE16,GE30,GE79,GE93)</f>
        <v>82928</v>
      </c>
      <c r="GF103" s="340">
        <f>SUM(GF64,GF97)</f>
        <v>796</v>
      </c>
      <c r="GG103" s="930">
        <f t="shared" si="951"/>
        <v>-82132</v>
      </c>
      <c r="GH103" s="931">
        <f>GG103/GE103</f>
        <v>-0.99040131198147796</v>
      </c>
      <c r="GI103" s="1309">
        <v>24</v>
      </c>
      <c r="GJ103" s="866"/>
      <c r="GL103" s="876">
        <v>24</v>
      </c>
      <c r="GM103" s="996" t="s">
        <v>267</v>
      </c>
      <c r="GN103" s="996">
        <f>SUM(GN64,GN97)</f>
        <v>0</v>
      </c>
      <c r="GO103" s="996">
        <f>SUM(GO96,GO99)</f>
        <v>77235</v>
      </c>
      <c r="GP103" s="998">
        <f t="shared" ref="GP103" si="979">SUM(GO103,-GN103)</f>
        <v>77235</v>
      </c>
      <c r="GQ103" s="999" t="e">
        <f>GP103/GN103</f>
        <v>#DIV/0!</v>
      </c>
      <c r="GR103" s="921"/>
      <c r="GS103" s="1102">
        <f>SUM(GS16,GS30,GS79,GS93)</f>
        <v>168</v>
      </c>
      <c r="GT103" s="1102">
        <f>SUM(GT16,GT30,GT79,GT93)</f>
        <v>160</v>
      </c>
      <c r="GU103" s="998">
        <f t="shared" si="953"/>
        <v>-8</v>
      </c>
      <c r="GV103" s="1103">
        <f>GU103/GS103</f>
        <v>-4.7619047619047616E-2</v>
      </c>
      <c r="GW103" s="922"/>
      <c r="GX103" s="340">
        <f>SUM(GX16,GX30,GX79,GX93)</f>
        <v>82928</v>
      </c>
      <c r="GY103" s="340">
        <f>SUM(GY64,GY97)</f>
        <v>160</v>
      </c>
      <c r="GZ103" s="930">
        <f t="shared" si="955"/>
        <v>-82768</v>
      </c>
      <c r="HA103" s="931">
        <f>GZ103/GX103</f>
        <v>-0.99807061547366394</v>
      </c>
      <c r="HB103" s="876">
        <v>24</v>
      </c>
      <c r="HC103" s="866"/>
      <c r="HE103" s="1309">
        <v>24</v>
      </c>
      <c r="HF103" s="996" t="s">
        <v>267</v>
      </c>
      <c r="HG103" s="996">
        <f>SUM(HG64,HG97)</f>
        <v>0</v>
      </c>
      <c r="HH103" s="996">
        <f>SUM(HH96,HH99)</f>
        <v>77235</v>
      </c>
      <c r="HI103" s="998">
        <f t="shared" ref="HI103" si="980">SUM(HH103,-HG103)</f>
        <v>77235</v>
      </c>
      <c r="HJ103" s="999" t="e">
        <f>HI103/HG103</f>
        <v>#DIV/0!</v>
      </c>
      <c r="HK103" s="921"/>
      <c r="HL103" s="1102">
        <f>SUM(HL16,HL30,HL79,HL93)</f>
        <v>455</v>
      </c>
      <c r="HM103" s="1102">
        <f>SUM(HM16,HM30,HM79,HM93)</f>
        <v>530</v>
      </c>
      <c r="HN103" s="998">
        <f t="shared" si="957"/>
        <v>75</v>
      </c>
      <c r="HO103" s="1103">
        <f>HN103/HL103</f>
        <v>0.16483516483516483</v>
      </c>
      <c r="HP103" s="922"/>
      <c r="HQ103" s="340">
        <f>SUM(HQ16,HQ30,HQ79,HQ93)</f>
        <v>82928</v>
      </c>
      <c r="HR103" s="340">
        <f>SUM(HR64,HR97)</f>
        <v>530</v>
      </c>
      <c r="HS103" s="930">
        <f t="shared" si="959"/>
        <v>-82398</v>
      </c>
      <c r="HT103" s="931">
        <f>HS103/HQ103</f>
        <v>-0.99360891375651172</v>
      </c>
      <c r="HU103" s="1309">
        <v>24</v>
      </c>
      <c r="HV103" s="866"/>
      <c r="HX103" s="876">
        <v>24</v>
      </c>
      <c r="HY103" s="996" t="s">
        <v>267</v>
      </c>
      <c r="HZ103" s="996">
        <f>SUM(HZ64,HZ97)</f>
        <v>0</v>
      </c>
      <c r="IA103" s="996">
        <f>SUM(IA96,IA99)</f>
        <v>77235</v>
      </c>
      <c r="IB103" s="998">
        <f t="shared" ref="IB103" si="981">SUM(IA103,-HZ103)</f>
        <v>77235</v>
      </c>
      <c r="IC103" s="999" t="e">
        <f>IB103/HZ103</f>
        <v>#DIV/0!</v>
      </c>
      <c r="ID103" s="921"/>
      <c r="IE103" s="1102">
        <f>SUM(IE16,IE30,IE79,IE93)</f>
        <v>1016</v>
      </c>
      <c r="IF103" s="1102">
        <f>SUM(IF16,IF30,IF79,IF93)</f>
        <v>1025</v>
      </c>
      <c r="IG103" s="998">
        <f t="shared" si="961"/>
        <v>9</v>
      </c>
      <c r="IH103" s="1103">
        <f>IG103/IE103</f>
        <v>8.8582677165354329E-3</v>
      </c>
      <c r="II103" s="922"/>
      <c r="IJ103" s="340">
        <f>SUM(IJ16,IJ30,IJ79,IJ93)</f>
        <v>82928</v>
      </c>
      <c r="IK103" s="340">
        <f>SUM(IK64,IK97)</f>
        <v>1025</v>
      </c>
      <c r="IL103" s="930">
        <f t="shared" si="963"/>
        <v>-81903</v>
      </c>
      <c r="IM103" s="931">
        <f>IL103/IJ103</f>
        <v>-0.98763988037815942</v>
      </c>
      <c r="IN103" s="876">
        <v>24</v>
      </c>
      <c r="IO103" s="866"/>
      <c r="IQ103" s="1314">
        <v>24</v>
      </c>
      <c r="IR103" s="996" t="s">
        <v>267</v>
      </c>
      <c r="IS103" s="996">
        <f>SUM(IS64,IS97)</f>
        <v>0</v>
      </c>
      <c r="IT103" s="996">
        <f>SUM(IT96,IT99)</f>
        <v>77235</v>
      </c>
      <c r="IU103" s="998">
        <f t="shared" ref="IU103" si="982">SUM(IT103,-IS103)</f>
        <v>77235</v>
      </c>
      <c r="IV103" s="999" t="e">
        <f>IU103/IS103</f>
        <v>#DIV/0!</v>
      </c>
      <c r="IW103" s="921"/>
      <c r="IX103" s="1102">
        <f>SUM(IX16,IX30,IX79,IX93)</f>
        <v>15953</v>
      </c>
      <c r="IY103" s="1102">
        <f>SUM(IY16,IY30,IY79,IY93)</f>
        <v>15788</v>
      </c>
      <c r="IZ103" s="998">
        <f t="shared" ref="IZ103" si="983">SUM(IY103,-IX103)</f>
        <v>-165</v>
      </c>
      <c r="JA103" s="1103">
        <f>IZ103/IX103</f>
        <v>-1.0342882216511001E-2</v>
      </c>
      <c r="JB103" s="922"/>
      <c r="JC103" s="340">
        <f>SUM(JC16,JC30,JC79,JC93)</f>
        <v>82928</v>
      </c>
      <c r="JD103" s="340">
        <f>SUM(JD64,JD97)</f>
        <v>15788</v>
      </c>
      <c r="JE103" s="930">
        <f t="shared" ref="JE103" si="984">SUM(JD103,-JC103)</f>
        <v>-67140</v>
      </c>
      <c r="JF103" s="931">
        <f>JE103/JC103</f>
        <v>-0.80961798186378542</v>
      </c>
      <c r="JG103" s="1314">
        <v>24</v>
      </c>
      <c r="JH103" s="866"/>
    </row>
    <row r="104" spans="1:268" hidden="1">
      <c r="A104" s="400"/>
      <c r="B104" s="991"/>
      <c r="C104" s="1104"/>
      <c r="D104" s="1105"/>
      <c r="E104" s="1106"/>
      <c r="F104" s="992"/>
      <c r="G104" s="921"/>
      <c r="H104" s="1105"/>
      <c r="I104" s="1105"/>
      <c r="J104" s="1106"/>
      <c r="K104" s="992"/>
      <c r="L104" s="922"/>
      <c r="M104" s="639"/>
      <c r="N104" s="639"/>
      <c r="O104" s="1078"/>
      <c r="P104" s="945"/>
      <c r="Q104" s="400"/>
      <c r="R104" s="866"/>
      <c r="U104" s="1309"/>
      <c r="V104" s="991"/>
      <c r="W104" s="1104"/>
      <c r="X104" s="1105"/>
      <c r="Y104" s="1106"/>
      <c r="Z104" s="992"/>
      <c r="AA104" s="921"/>
      <c r="AB104" s="1105"/>
      <c r="AC104" s="1105"/>
      <c r="AD104" s="1106"/>
      <c r="AE104" s="992"/>
      <c r="AF104" s="922"/>
      <c r="AG104" s="639"/>
      <c r="AH104" s="639"/>
      <c r="AI104" s="1078"/>
      <c r="AJ104" s="945"/>
      <c r="AK104" s="1309"/>
      <c r="AL104" s="866"/>
      <c r="AN104" s="876"/>
      <c r="AO104" s="991"/>
      <c r="AP104" s="1104"/>
      <c r="AQ104" s="1105"/>
      <c r="AR104" s="1106"/>
      <c r="AS104" s="992"/>
      <c r="AT104" s="921"/>
      <c r="AU104" s="1105"/>
      <c r="AV104" s="1105"/>
      <c r="AW104" s="1106"/>
      <c r="AX104" s="992"/>
      <c r="AY104" s="922"/>
      <c r="AZ104" s="639"/>
      <c r="BA104" s="639"/>
      <c r="BB104" s="1078"/>
      <c r="BC104" s="945"/>
      <c r="BD104" s="876"/>
      <c r="BE104" s="866"/>
      <c r="BH104" s="400"/>
      <c r="BI104" s="991"/>
      <c r="BJ104" s="1104"/>
      <c r="BK104" s="1105"/>
      <c r="BL104" s="1106"/>
      <c r="BM104" s="992"/>
      <c r="BN104" s="921"/>
      <c r="BO104" s="1105"/>
      <c r="BP104" s="1105"/>
      <c r="BQ104" s="1106"/>
      <c r="BR104" s="992"/>
      <c r="BS104" s="922"/>
      <c r="BT104" s="639"/>
      <c r="BU104" s="639"/>
      <c r="BV104" s="1078"/>
      <c r="BW104" s="945"/>
      <c r="BX104" s="400"/>
      <c r="BY104" s="866"/>
      <c r="CB104" s="876"/>
      <c r="CC104" s="991"/>
      <c r="CD104" s="1104"/>
      <c r="CE104" s="1105"/>
      <c r="CF104" s="1106"/>
      <c r="CG104" s="992"/>
      <c r="CH104" s="921"/>
      <c r="CI104" s="1105"/>
      <c r="CJ104" s="1105"/>
      <c r="CK104" s="1106"/>
      <c r="CL104" s="992"/>
      <c r="CM104" s="922"/>
      <c r="CN104" s="639"/>
      <c r="CO104" s="639"/>
      <c r="CP104" s="1078"/>
      <c r="CQ104" s="945"/>
      <c r="CR104" s="876"/>
      <c r="CS104" s="866"/>
      <c r="CU104" s="400"/>
      <c r="CV104" s="991"/>
      <c r="CW104" s="1104"/>
      <c r="CX104" s="1105"/>
      <c r="CY104" s="1106"/>
      <c r="CZ104" s="992"/>
      <c r="DA104" s="921"/>
      <c r="DB104" s="1105"/>
      <c r="DC104" s="1105"/>
      <c r="DD104" s="1106"/>
      <c r="DE104" s="992"/>
      <c r="DF104" s="922"/>
      <c r="DG104" s="639"/>
      <c r="DH104" s="639"/>
      <c r="DI104" s="1078"/>
      <c r="DJ104" s="945"/>
      <c r="DK104" s="400"/>
      <c r="DL104" s="866"/>
      <c r="DN104" s="876"/>
      <c r="DO104" s="991"/>
      <c r="DP104" s="1104"/>
      <c r="DQ104" s="1105"/>
      <c r="DR104" s="1106"/>
      <c r="DS104" s="992"/>
      <c r="DT104" s="921"/>
      <c r="DU104" s="1105"/>
      <c r="DV104" s="1105"/>
      <c r="DW104" s="1106"/>
      <c r="DX104" s="992"/>
      <c r="DY104" s="922"/>
      <c r="DZ104" s="639"/>
      <c r="EA104" s="639"/>
      <c r="EB104" s="1078"/>
      <c r="EC104" s="945"/>
      <c r="ED104" s="876"/>
      <c r="EE104" s="866"/>
      <c r="EG104" s="400"/>
      <c r="EH104" s="991"/>
      <c r="EI104" s="1104"/>
      <c r="EJ104" s="1105"/>
      <c r="EK104" s="1106"/>
      <c r="EL104" s="992"/>
      <c r="EM104" s="921"/>
      <c r="EN104" s="1105"/>
      <c r="EO104" s="1105"/>
      <c r="EP104" s="1106"/>
      <c r="EQ104" s="992"/>
      <c r="ER104" s="922"/>
      <c r="ES104" s="639"/>
      <c r="ET104" s="639"/>
      <c r="EU104" s="1078"/>
      <c r="EV104" s="945"/>
      <c r="EW104" s="400"/>
      <c r="EX104" s="866"/>
      <c r="EZ104" s="876"/>
      <c r="FA104" s="991"/>
      <c r="FB104" s="1104"/>
      <c r="FC104" s="1105"/>
      <c r="FD104" s="1106"/>
      <c r="FE104" s="992"/>
      <c r="FF104" s="921"/>
      <c r="FG104" s="1105"/>
      <c r="FH104" s="1105"/>
      <c r="FI104" s="1106"/>
      <c r="FJ104" s="992"/>
      <c r="FK104" s="922"/>
      <c r="FL104" s="639"/>
      <c r="FM104" s="639"/>
      <c r="FN104" s="1078"/>
      <c r="FO104" s="945"/>
      <c r="FP104" s="876"/>
      <c r="FQ104" s="866"/>
      <c r="FS104" s="400"/>
      <c r="FT104" s="991"/>
      <c r="FU104" s="1104"/>
      <c r="FV104" s="1105"/>
      <c r="FW104" s="1106"/>
      <c r="FX104" s="992"/>
      <c r="FY104" s="921"/>
      <c r="FZ104" s="1105"/>
      <c r="GA104" s="1105"/>
      <c r="GB104" s="1106"/>
      <c r="GC104" s="992"/>
      <c r="GD104" s="922"/>
      <c r="GE104" s="639"/>
      <c r="GF104" s="639"/>
      <c r="GG104" s="1078"/>
      <c r="GH104" s="945"/>
      <c r="GI104" s="400"/>
      <c r="GJ104" s="866"/>
      <c r="GL104" s="876"/>
      <c r="GM104" s="991"/>
      <c r="GN104" s="1104"/>
      <c r="GO104" s="1105"/>
      <c r="GP104" s="1106"/>
      <c r="GQ104" s="992"/>
      <c r="GR104" s="921"/>
      <c r="GS104" s="1105"/>
      <c r="GT104" s="1105"/>
      <c r="GU104" s="1106"/>
      <c r="GV104" s="992"/>
      <c r="GW104" s="922"/>
      <c r="GX104" s="639"/>
      <c r="GY104" s="639"/>
      <c r="GZ104" s="1078"/>
      <c r="HA104" s="945"/>
      <c r="HB104" s="876"/>
      <c r="HC104" s="866"/>
      <c r="HE104" s="400"/>
      <c r="HF104" s="991"/>
      <c r="HG104" s="1104"/>
      <c r="HH104" s="1105"/>
      <c r="HI104" s="1106"/>
      <c r="HJ104" s="992"/>
      <c r="HK104" s="921"/>
      <c r="HL104" s="1105"/>
      <c r="HM104" s="1105"/>
      <c r="HN104" s="1106"/>
      <c r="HO104" s="992"/>
      <c r="HP104" s="922"/>
      <c r="HQ104" s="639"/>
      <c r="HR104" s="639"/>
      <c r="HS104" s="1078"/>
      <c r="HT104" s="945"/>
      <c r="HU104" s="400"/>
      <c r="HV104" s="866"/>
      <c r="HX104" s="876"/>
      <c r="HY104" s="991"/>
      <c r="HZ104" s="1104"/>
      <c r="IA104" s="1105"/>
      <c r="IB104" s="1106"/>
      <c r="IC104" s="992"/>
      <c r="ID104" s="921"/>
      <c r="IE104" s="1105"/>
      <c r="IF104" s="1105"/>
      <c r="IG104" s="1106"/>
      <c r="IH104" s="992"/>
      <c r="II104" s="922"/>
      <c r="IJ104" s="639"/>
      <c r="IK104" s="639"/>
      <c r="IL104" s="1078"/>
      <c r="IM104" s="945"/>
      <c r="IN104" s="876"/>
      <c r="IO104" s="866"/>
      <c r="IQ104" s="1314"/>
      <c r="IR104" s="991"/>
      <c r="IS104" s="1104"/>
      <c r="IT104" s="1105"/>
      <c r="IU104" s="1106"/>
      <c r="IV104" s="992"/>
      <c r="IW104" s="921"/>
      <c r="IX104" s="1105"/>
      <c r="IY104" s="1105"/>
      <c r="IZ104" s="1106"/>
      <c r="JA104" s="992"/>
      <c r="JB104" s="922"/>
      <c r="JC104" s="639"/>
      <c r="JD104" s="639"/>
      <c r="JE104" s="1078"/>
      <c r="JF104" s="945"/>
      <c r="JG104" s="1314"/>
      <c r="JH104" s="866"/>
    </row>
    <row r="105" spans="1:268" hidden="1">
      <c r="A105" s="400"/>
      <c r="B105" s="991"/>
      <c r="C105" s="1104"/>
      <c r="D105" s="1105"/>
      <c r="E105" s="1106"/>
      <c r="F105" s="992"/>
      <c r="G105" s="921"/>
      <c r="H105" s="1105"/>
      <c r="I105" s="1105"/>
      <c r="J105" s="1106"/>
      <c r="K105" s="992"/>
      <c r="L105" s="922"/>
      <c r="M105" s="639"/>
      <c r="N105" s="639"/>
      <c r="O105" s="1078"/>
      <c r="P105" s="945"/>
      <c r="Q105" s="400"/>
      <c r="R105" s="866"/>
      <c r="U105" s="1309"/>
      <c r="V105" s="991"/>
      <c r="W105" s="1104"/>
      <c r="X105" s="1105"/>
      <c r="Y105" s="1106"/>
      <c r="Z105" s="992"/>
      <c r="AA105" s="921"/>
      <c r="AB105" s="1105"/>
      <c r="AC105" s="1105"/>
      <c r="AD105" s="1106"/>
      <c r="AE105" s="992"/>
      <c r="AF105" s="922"/>
      <c r="AG105" s="639"/>
      <c r="AH105" s="639"/>
      <c r="AI105" s="1078"/>
      <c r="AJ105" s="945"/>
      <c r="AK105" s="1309"/>
      <c r="AL105" s="866"/>
      <c r="AN105" s="876"/>
      <c r="AO105" s="991"/>
      <c r="AP105" s="1104"/>
      <c r="AQ105" s="1105"/>
      <c r="AR105" s="1106"/>
      <c r="AS105" s="992"/>
      <c r="AT105" s="921"/>
      <c r="AU105" s="1105"/>
      <c r="AV105" s="1105"/>
      <c r="AW105" s="1106"/>
      <c r="AX105" s="992"/>
      <c r="AY105" s="922"/>
      <c r="AZ105" s="639"/>
      <c r="BA105" s="639"/>
      <c r="BB105" s="1078"/>
      <c r="BC105" s="945"/>
      <c r="BD105" s="876"/>
      <c r="BE105" s="866"/>
      <c r="BH105" s="400"/>
      <c r="BI105" s="991"/>
      <c r="BJ105" s="1104"/>
      <c r="BK105" s="1105"/>
      <c r="BL105" s="1106"/>
      <c r="BM105" s="992"/>
      <c r="BN105" s="921"/>
      <c r="BO105" s="1105"/>
      <c r="BP105" s="1105"/>
      <c r="BQ105" s="1106"/>
      <c r="BR105" s="992"/>
      <c r="BS105" s="922"/>
      <c r="BT105" s="639"/>
      <c r="BU105" s="639"/>
      <c r="BV105" s="1078"/>
      <c r="BW105" s="945"/>
      <c r="BX105" s="400"/>
      <c r="BY105" s="866"/>
      <c r="CB105" s="876"/>
      <c r="CC105" s="991"/>
      <c r="CD105" s="1104"/>
      <c r="CE105" s="1105"/>
      <c r="CF105" s="1106"/>
      <c r="CG105" s="992"/>
      <c r="CH105" s="921"/>
      <c r="CI105" s="1105"/>
      <c r="CJ105" s="1105"/>
      <c r="CK105" s="1106"/>
      <c r="CL105" s="992"/>
      <c r="CM105" s="922"/>
      <c r="CN105" s="639"/>
      <c r="CO105" s="639"/>
      <c r="CP105" s="1078"/>
      <c r="CQ105" s="945"/>
      <c r="CR105" s="876"/>
      <c r="CS105" s="866"/>
      <c r="CU105" s="400"/>
      <c r="CV105" s="991"/>
      <c r="CW105" s="1104"/>
      <c r="CX105" s="1105"/>
      <c r="CY105" s="1106"/>
      <c r="CZ105" s="992"/>
      <c r="DA105" s="921"/>
      <c r="DB105" s="1105"/>
      <c r="DC105" s="1105"/>
      <c r="DD105" s="1106"/>
      <c r="DE105" s="992"/>
      <c r="DF105" s="922"/>
      <c r="DG105" s="639"/>
      <c r="DH105" s="639"/>
      <c r="DI105" s="1078"/>
      <c r="DJ105" s="945"/>
      <c r="DK105" s="400"/>
      <c r="DL105" s="866"/>
      <c r="DN105" s="876"/>
      <c r="DO105" s="991"/>
      <c r="DP105" s="1104"/>
      <c r="DQ105" s="1105"/>
      <c r="DR105" s="1106"/>
      <c r="DS105" s="992"/>
      <c r="DT105" s="921"/>
      <c r="DU105" s="1105"/>
      <c r="DV105" s="1105"/>
      <c r="DW105" s="1106"/>
      <c r="DX105" s="992"/>
      <c r="DY105" s="922"/>
      <c r="DZ105" s="639"/>
      <c r="EA105" s="639"/>
      <c r="EB105" s="1078"/>
      <c r="EC105" s="945"/>
      <c r="ED105" s="876"/>
      <c r="EE105" s="866"/>
      <c r="EG105" s="400"/>
      <c r="EH105" s="991"/>
      <c r="EI105" s="1104"/>
      <c r="EJ105" s="1105"/>
      <c r="EK105" s="1106"/>
      <c r="EL105" s="992"/>
      <c r="EM105" s="921"/>
      <c r="EN105" s="1105"/>
      <c r="EO105" s="1105"/>
      <c r="EP105" s="1106"/>
      <c r="EQ105" s="992"/>
      <c r="ER105" s="922"/>
      <c r="ES105" s="639"/>
      <c r="ET105" s="639"/>
      <c r="EU105" s="1078"/>
      <c r="EV105" s="945"/>
      <c r="EW105" s="400"/>
      <c r="EX105" s="866"/>
      <c r="EZ105" s="876"/>
      <c r="FA105" s="991"/>
      <c r="FB105" s="1104"/>
      <c r="FC105" s="1105"/>
      <c r="FD105" s="1106"/>
      <c r="FE105" s="992"/>
      <c r="FF105" s="921"/>
      <c r="FG105" s="1105"/>
      <c r="FH105" s="1105"/>
      <c r="FI105" s="1106"/>
      <c r="FJ105" s="992"/>
      <c r="FK105" s="922"/>
      <c r="FL105" s="639"/>
      <c r="FM105" s="639"/>
      <c r="FN105" s="1078"/>
      <c r="FO105" s="945"/>
      <c r="FP105" s="876"/>
      <c r="FQ105" s="866"/>
      <c r="FS105" s="400"/>
      <c r="FT105" s="991"/>
      <c r="FU105" s="1104"/>
      <c r="FV105" s="1105"/>
      <c r="FW105" s="1106"/>
      <c r="FX105" s="992"/>
      <c r="FY105" s="921"/>
      <c r="FZ105" s="1105"/>
      <c r="GA105" s="1105"/>
      <c r="GB105" s="1106"/>
      <c r="GC105" s="992"/>
      <c r="GD105" s="922"/>
      <c r="GE105" s="639"/>
      <c r="GF105" s="639"/>
      <c r="GG105" s="1078"/>
      <c r="GH105" s="945"/>
      <c r="GI105" s="400"/>
      <c r="GJ105" s="866"/>
      <c r="GL105" s="876"/>
      <c r="GM105" s="991"/>
      <c r="GN105" s="1104"/>
      <c r="GO105" s="1105"/>
      <c r="GP105" s="1106"/>
      <c r="GQ105" s="992"/>
      <c r="GR105" s="921"/>
      <c r="GS105" s="1105"/>
      <c r="GT105" s="1105"/>
      <c r="GU105" s="1106"/>
      <c r="GV105" s="992"/>
      <c r="GW105" s="922"/>
      <c r="GX105" s="639"/>
      <c r="GY105" s="639"/>
      <c r="GZ105" s="1078"/>
      <c r="HA105" s="945"/>
      <c r="HB105" s="876"/>
      <c r="HC105" s="866"/>
      <c r="HE105" s="400"/>
      <c r="HF105" s="991"/>
      <c r="HG105" s="1104"/>
      <c r="HH105" s="1105"/>
      <c r="HI105" s="1106"/>
      <c r="HJ105" s="992"/>
      <c r="HK105" s="921"/>
      <c r="HL105" s="1105"/>
      <c r="HM105" s="1105"/>
      <c r="HN105" s="1106"/>
      <c r="HO105" s="992"/>
      <c r="HP105" s="922"/>
      <c r="HQ105" s="639"/>
      <c r="HR105" s="639"/>
      <c r="HS105" s="1078"/>
      <c r="HT105" s="945"/>
      <c r="HU105" s="400"/>
      <c r="HV105" s="866"/>
      <c r="HX105" s="876"/>
      <c r="HY105" s="991"/>
      <c r="HZ105" s="1104"/>
      <c r="IA105" s="1105"/>
      <c r="IB105" s="1106"/>
      <c r="IC105" s="992"/>
      <c r="ID105" s="921"/>
      <c r="IE105" s="1105"/>
      <c r="IF105" s="1105"/>
      <c r="IG105" s="1106"/>
      <c r="IH105" s="992"/>
      <c r="II105" s="922"/>
      <c r="IJ105" s="639"/>
      <c r="IK105" s="639"/>
      <c r="IL105" s="1078"/>
      <c r="IM105" s="945"/>
      <c r="IN105" s="876"/>
      <c r="IO105" s="866"/>
      <c r="IQ105" s="1314"/>
      <c r="IR105" s="991"/>
      <c r="IS105" s="1104"/>
      <c r="IT105" s="1105"/>
      <c r="IU105" s="1106"/>
      <c r="IV105" s="992"/>
      <c r="IW105" s="921"/>
      <c r="IX105" s="1105"/>
      <c r="IY105" s="1105"/>
      <c r="IZ105" s="1106"/>
      <c r="JA105" s="992"/>
      <c r="JB105" s="922"/>
      <c r="JC105" s="639"/>
      <c r="JD105" s="639"/>
      <c r="JE105" s="1078"/>
      <c r="JF105" s="945"/>
      <c r="JG105" s="1314"/>
      <c r="JH105" s="866"/>
    </row>
    <row r="106" spans="1:268">
      <c r="A106" s="400">
        <v>25</v>
      </c>
      <c r="B106" s="1109" t="s">
        <v>313</v>
      </c>
      <c r="C106" s="302">
        <f>SUM(C14,C29,C78,C92)</f>
        <v>0</v>
      </c>
      <c r="D106" s="302">
        <f>SUM(D14,D29,D78,D92)</f>
        <v>9127</v>
      </c>
      <c r="E106" s="1110">
        <f>SUM(D106,-C106)</f>
        <v>9127</v>
      </c>
      <c r="F106" s="1111" t="e">
        <f>E106/C106</f>
        <v>#DIV/0!</v>
      </c>
      <c r="G106" s="921"/>
      <c r="H106" s="1024">
        <f>SUM(H14,H29,H78,H92)</f>
        <v>9127</v>
      </c>
      <c r="I106" s="1024">
        <f>SUM(I14,I29,I78,I92)</f>
        <v>9910</v>
      </c>
      <c r="J106" s="1110">
        <f>SUM(I106,-H106)</f>
        <v>783</v>
      </c>
      <c r="K106" s="1111">
        <f>J106/H106</f>
        <v>8.5789416018406922E-2</v>
      </c>
      <c r="L106" s="922"/>
      <c r="M106" s="1024">
        <f>SUM(M14,M29,M78,M92)</f>
        <v>9127</v>
      </c>
      <c r="N106" s="1024">
        <f>SUM(N14,N29,N78,N92)</f>
        <v>9910</v>
      </c>
      <c r="O106" s="930">
        <f t="shared" ref="O106" si="985">SUM(N106,-M106)</f>
        <v>783</v>
      </c>
      <c r="P106" s="931">
        <f t="shared" ref="P106" si="986">O106/M106</f>
        <v>8.5789416018406922E-2</v>
      </c>
      <c r="Q106" s="400">
        <v>25</v>
      </c>
      <c r="R106" s="866"/>
      <c r="U106" s="1309">
        <v>25</v>
      </c>
      <c r="V106" s="1109" t="s">
        <v>313</v>
      </c>
      <c r="W106" s="302">
        <f>SUM(W14,W29,W78,W92)</f>
        <v>0</v>
      </c>
      <c r="X106" s="302">
        <f>SUM(X14,X29,X78,X92)</f>
        <v>9127</v>
      </c>
      <c r="Y106" s="1110">
        <f>SUM(X106,-W106)</f>
        <v>9127</v>
      </c>
      <c r="Z106" s="1111" t="e">
        <f>Y106/W106</f>
        <v>#DIV/0!</v>
      </c>
      <c r="AA106" s="921"/>
      <c r="AB106" s="1024">
        <f>SUM(AB14,AB29,AB78,AB92)</f>
        <v>335</v>
      </c>
      <c r="AC106" s="1024">
        <f>SUM(AC14,AC29,AC78,AC92)</f>
        <v>322</v>
      </c>
      <c r="AD106" s="1110">
        <f>SUM(AC106,-AB106)</f>
        <v>-13</v>
      </c>
      <c r="AE106" s="1111">
        <f>AD106/AB106</f>
        <v>-3.880597014925373E-2</v>
      </c>
      <c r="AF106" s="922"/>
      <c r="AG106" s="1024">
        <f>SUM(AG14,AG29,AG78,AG92)</f>
        <v>9127</v>
      </c>
      <c r="AH106" s="1024">
        <f>SUM(AH14,AH29,AH78,AH92)</f>
        <v>322</v>
      </c>
      <c r="AI106" s="930">
        <f t="shared" ref="AI106" si="987">SUM(AH106,-AG106)</f>
        <v>-8805</v>
      </c>
      <c r="AJ106" s="931">
        <f t="shared" ref="AJ106" si="988">AI106/AG106</f>
        <v>-0.96472006135641508</v>
      </c>
      <c r="AK106" s="1309">
        <v>25</v>
      </c>
      <c r="AL106" s="866"/>
      <c r="AN106" s="876">
        <v>25</v>
      </c>
      <c r="AO106" s="1109" t="s">
        <v>313</v>
      </c>
      <c r="AP106" s="302">
        <f>SUM(AP14,AP29,AP78,AP92)</f>
        <v>0</v>
      </c>
      <c r="AQ106" s="302">
        <f>SUM(AQ14,AQ29,AQ78,AQ92)</f>
        <v>9127</v>
      </c>
      <c r="AR106" s="1110">
        <f>SUM(AQ106,-AP106)</f>
        <v>9127</v>
      </c>
      <c r="AS106" s="1111" t="e">
        <f>AR106/AP106</f>
        <v>#DIV/0!</v>
      </c>
      <c r="AT106" s="921"/>
      <c r="AU106" s="1024">
        <f>SUM(AU14,AU29,AU78,AU92)</f>
        <v>98</v>
      </c>
      <c r="AV106" s="1024">
        <f>SUM(AV14,AV29,AV78,AV92)</f>
        <v>98</v>
      </c>
      <c r="AW106" s="1110">
        <f>SUM(AV106,-AU106)</f>
        <v>0</v>
      </c>
      <c r="AX106" s="1111">
        <f>AW106/AU106</f>
        <v>0</v>
      </c>
      <c r="AY106" s="922"/>
      <c r="AZ106" s="1024">
        <f>SUM(AZ14,AZ29,AZ78,AZ92)</f>
        <v>9127</v>
      </c>
      <c r="BA106" s="1024">
        <f>SUM(BA14,BA29,BA78,BA92)</f>
        <v>98</v>
      </c>
      <c r="BB106" s="930">
        <f t="shared" ref="BB106" si="989">SUM(BA106,-AZ106)</f>
        <v>-9029</v>
      </c>
      <c r="BC106" s="931">
        <f t="shared" ref="BC106" si="990">BB106/AZ106</f>
        <v>-0.98926262736934367</v>
      </c>
      <c r="BD106" s="876">
        <v>25</v>
      </c>
      <c r="BE106" s="866"/>
      <c r="BH106" s="1309">
        <v>25</v>
      </c>
      <c r="BI106" s="1109" t="s">
        <v>313</v>
      </c>
      <c r="BJ106" s="302">
        <f>SUM(BJ14,BJ29,BJ78,BJ92)</f>
        <v>0</v>
      </c>
      <c r="BK106" s="302">
        <f>SUM(BK14,BK29,BK78,BK92)</f>
        <v>9127</v>
      </c>
      <c r="BL106" s="1110">
        <f>SUM(BK106,-BJ106)</f>
        <v>9127</v>
      </c>
      <c r="BM106" s="1111" t="e">
        <f>BL106/BJ106</f>
        <v>#DIV/0!</v>
      </c>
      <c r="BN106" s="921"/>
      <c r="BO106" s="1024">
        <f>SUM(BO14,BO29,BO78,BO92)</f>
        <v>402</v>
      </c>
      <c r="BP106" s="1024">
        <f>SUM(BP14,BP29,BP78,BP92)</f>
        <v>571</v>
      </c>
      <c r="BQ106" s="1110">
        <f>SUM(BP106,-BO106)</f>
        <v>169</v>
      </c>
      <c r="BR106" s="1111">
        <f>BQ106/BO106</f>
        <v>0.42039800995024873</v>
      </c>
      <c r="BS106" s="922"/>
      <c r="BT106" s="1024">
        <f>SUM(BT14,BT29,BT78,BT92)</f>
        <v>9127</v>
      </c>
      <c r="BU106" s="1024">
        <f>SUM(BU14,BU29,BU78,BU92)</f>
        <v>571</v>
      </c>
      <c r="BV106" s="930">
        <f t="shared" ref="BV106" si="991">SUM(BU106,-BT106)</f>
        <v>-8556</v>
      </c>
      <c r="BW106" s="931">
        <f t="shared" ref="BW106" si="992">BV106/BT106</f>
        <v>-0.93743836967240057</v>
      </c>
      <c r="BX106" s="1309">
        <v>25</v>
      </c>
      <c r="BY106" s="866"/>
      <c r="CB106" s="876">
        <v>25</v>
      </c>
      <c r="CC106" s="1109" t="s">
        <v>313</v>
      </c>
      <c r="CD106" s="302">
        <f>SUM(CD14,CD29,CD78,CD92)</f>
        <v>0</v>
      </c>
      <c r="CE106" s="302">
        <f>SUM(CE14,CE29,CE78,CE92)</f>
        <v>9127</v>
      </c>
      <c r="CF106" s="1110">
        <f>SUM(CE106,-CD106)</f>
        <v>9127</v>
      </c>
      <c r="CG106" s="1111" t="e">
        <f>CF106/CD106</f>
        <v>#DIV/0!</v>
      </c>
      <c r="CH106" s="921"/>
      <c r="CI106" s="1024">
        <f>SUM(CI14,CI29,CI78,CI92)</f>
        <v>204</v>
      </c>
      <c r="CJ106" s="1024">
        <f>SUM(CJ14,CJ29,CJ78,CJ92)</f>
        <v>188</v>
      </c>
      <c r="CK106" s="1110">
        <f>SUM(CJ106,-CI106)</f>
        <v>-16</v>
      </c>
      <c r="CL106" s="1111">
        <f>CK106/CI106</f>
        <v>-7.8431372549019607E-2</v>
      </c>
      <c r="CM106" s="922"/>
      <c r="CN106" s="1024">
        <f>SUM(CN14,CN29,CN78,CN92)</f>
        <v>9127</v>
      </c>
      <c r="CO106" s="1024">
        <f>SUM(CO14,CO29,CO78,CO92)</f>
        <v>188</v>
      </c>
      <c r="CP106" s="930">
        <f t="shared" ref="CP106" si="993">SUM(CO106,-CN106)</f>
        <v>-8939</v>
      </c>
      <c r="CQ106" s="931">
        <f t="shared" ref="CQ106" si="994">CP106/CN106</f>
        <v>-0.97940177495343483</v>
      </c>
      <c r="CR106" s="876">
        <v>25</v>
      </c>
      <c r="CS106" s="866"/>
      <c r="CU106" s="1309">
        <v>25</v>
      </c>
      <c r="CV106" s="1109" t="s">
        <v>313</v>
      </c>
      <c r="CW106" s="302">
        <f>SUM(CW14,CW29,CW78,CW92)</f>
        <v>0</v>
      </c>
      <c r="CX106" s="302">
        <f>SUM(CX14,CX29,CX78,CX92)</f>
        <v>9127</v>
      </c>
      <c r="CY106" s="1110">
        <f>SUM(CX106,-CW106)</f>
        <v>9127</v>
      </c>
      <c r="CZ106" s="1111" t="e">
        <f>CY106/CW106</f>
        <v>#DIV/0!</v>
      </c>
      <c r="DA106" s="921"/>
      <c r="DB106" s="1024">
        <f>SUM(DB14,DB29,DB78,DB92)</f>
        <v>286</v>
      </c>
      <c r="DC106" s="1024">
        <f>SUM(DC14,DC29,DC78,DC92)</f>
        <v>314</v>
      </c>
      <c r="DD106" s="1110">
        <f>SUM(DC106,-DB106)</f>
        <v>28</v>
      </c>
      <c r="DE106" s="1111">
        <f>DD106/DB106</f>
        <v>9.7902097902097904E-2</v>
      </c>
      <c r="DF106" s="922"/>
      <c r="DG106" s="1024">
        <f>SUM(DG14,DG29,DG78,DG92)</f>
        <v>9127</v>
      </c>
      <c r="DH106" s="1024">
        <f>SUM(DH14,DH29,DH78,DH92)</f>
        <v>314</v>
      </c>
      <c r="DI106" s="930">
        <f t="shared" ref="DI106" si="995">SUM(DH106,-DG106)</f>
        <v>-8813</v>
      </c>
      <c r="DJ106" s="931">
        <f t="shared" ref="DJ106" si="996">DI106/DG106</f>
        <v>-0.96559658157116246</v>
      </c>
      <c r="DK106" s="1309">
        <v>25</v>
      </c>
      <c r="DL106" s="866"/>
      <c r="DN106" s="876">
        <v>25</v>
      </c>
      <c r="DO106" s="1109" t="s">
        <v>313</v>
      </c>
      <c r="DP106" s="302">
        <f>SUM(DP14,DP29,DP78,DP92)</f>
        <v>0</v>
      </c>
      <c r="DQ106" s="302">
        <f>SUM(DQ14,DQ29,DQ78,DQ92)</f>
        <v>9127</v>
      </c>
      <c r="DR106" s="1110">
        <f>SUM(DQ106,-DP106)</f>
        <v>9127</v>
      </c>
      <c r="DS106" s="1111" t="e">
        <f>DR106/DP106</f>
        <v>#DIV/0!</v>
      </c>
      <c r="DT106" s="921"/>
      <c r="DU106" s="1024">
        <f>SUM(DU14,DU29,DU78,DU92)</f>
        <v>111</v>
      </c>
      <c r="DV106" s="1024">
        <f>SUM(DV14,DV29,DV78,DV92)</f>
        <v>84</v>
      </c>
      <c r="DW106" s="1110">
        <f>SUM(DV106,-DU106)</f>
        <v>-27</v>
      </c>
      <c r="DX106" s="1111">
        <f>DW106/DU106</f>
        <v>-0.24324324324324326</v>
      </c>
      <c r="DY106" s="922"/>
      <c r="DZ106" s="1024">
        <f>SUM(DZ14,DZ29,DZ78,DZ92)</f>
        <v>9127</v>
      </c>
      <c r="EA106" s="1024">
        <f>SUM(EA14,EA29,EA78,EA92)</f>
        <v>84</v>
      </c>
      <c r="EB106" s="930">
        <f t="shared" ref="EB106" si="997">SUM(EA106,-DZ106)</f>
        <v>-9043</v>
      </c>
      <c r="EC106" s="931">
        <f t="shared" ref="EC106" si="998">EB106/DZ106</f>
        <v>-0.99079653774515175</v>
      </c>
      <c r="ED106" s="876">
        <v>25</v>
      </c>
      <c r="EE106" s="866"/>
      <c r="EG106" s="1309">
        <v>25</v>
      </c>
      <c r="EH106" s="1109" t="s">
        <v>313</v>
      </c>
      <c r="EI106" s="302">
        <f>SUM(EI14,EI29,EI78,EI92)</f>
        <v>0</v>
      </c>
      <c r="EJ106" s="302">
        <f>SUM(EJ14,EJ29,EJ78,EJ92)</f>
        <v>9127</v>
      </c>
      <c r="EK106" s="1110">
        <f>SUM(EJ106,-EI106)</f>
        <v>9127</v>
      </c>
      <c r="EL106" s="1111" t="e">
        <f>EK106/EI106</f>
        <v>#DIV/0!</v>
      </c>
      <c r="EM106" s="921"/>
      <c r="EN106" s="1024">
        <f>SUM(EN14,EN29,EN78,EN92)</f>
        <v>104</v>
      </c>
      <c r="EO106" s="1024">
        <f>SUM(EO14,EO29,EO78,EO92)</f>
        <v>186</v>
      </c>
      <c r="EP106" s="1110">
        <f>SUM(EO106,-EN106)</f>
        <v>82</v>
      </c>
      <c r="EQ106" s="1111">
        <f>EP106/EN106</f>
        <v>0.78846153846153844</v>
      </c>
      <c r="ER106" s="922"/>
      <c r="ES106" s="1024">
        <f>SUM(ES14,ES29,ES78,ES92)</f>
        <v>9127</v>
      </c>
      <c r="ET106" s="1024">
        <f>SUM(ET14,ET29,ET78,ET92)</f>
        <v>186</v>
      </c>
      <c r="EU106" s="930">
        <f t="shared" ref="EU106" si="999">SUM(ET106,-ES106)</f>
        <v>-8941</v>
      </c>
      <c r="EV106" s="931">
        <f t="shared" ref="EV106" si="1000">EU106/ES106</f>
        <v>-0.97962090500712173</v>
      </c>
      <c r="EW106" s="1309">
        <v>25</v>
      </c>
      <c r="EX106" s="866"/>
      <c r="EZ106" s="876">
        <v>25</v>
      </c>
      <c r="FA106" s="1109" t="s">
        <v>313</v>
      </c>
      <c r="FB106" s="302">
        <f>SUM(FB14,FB29,FB78,FB92)</f>
        <v>0</v>
      </c>
      <c r="FC106" s="302">
        <f>SUM(FC14,FC29,FC78,FC92)</f>
        <v>9127</v>
      </c>
      <c r="FD106" s="1110">
        <f>SUM(FC106,-FB106)</f>
        <v>9127</v>
      </c>
      <c r="FE106" s="1111" t="e">
        <f>FD106/FB106</f>
        <v>#DIV/0!</v>
      </c>
      <c r="FF106" s="921"/>
      <c r="FG106" s="1024">
        <f>SUM(FG14,FG29,FG78,FG92)</f>
        <v>61</v>
      </c>
      <c r="FH106" s="1024">
        <f>SUM(FH14,FH29,FH78,FH92)</f>
        <v>39</v>
      </c>
      <c r="FI106" s="1110">
        <f>SUM(FH106,-FG106)</f>
        <v>-22</v>
      </c>
      <c r="FJ106" s="1111">
        <f>FI106/FG106</f>
        <v>-0.36065573770491804</v>
      </c>
      <c r="FK106" s="922"/>
      <c r="FL106" s="1024">
        <f>SUM(FL14,FL29,FL78,FL92)</f>
        <v>9127</v>
      </c>
      <c r="FM106" s="1024">
        <f>SUM(FM14,FM29,FM78,FM92)</f>
        <v>39</v>
      </c>
      <c r="FN106" s="930">
        <f t="shared" ref="FN106" si="1001">SUM(FM106,-FL106)</f>
        <v>-9088</v>
      </c>
      <c r="FO106" s="931">
        <f t="shared" ref="FO106" si="1002">FN106/FL106</f>
        <v>-0.99572696395310611</v>
      </c>
      <c r="FP106" s="876">
        <v>25</v>
      </c>
      <c r="FQ106" s="866"/>
      <c r="FS106" s="1309">
        <v>25</v>
      </c>
      <c r="FT106" s="1109" t="s">
        <v>313</v>
      </c>
      <c r="FU106" s="302">
        <f>SUM(FU14,FU29,FU78,FU92)</f>
        <v>0</v>
      </c>
      <c r="FV106" s="302">
        <f>SUM(FV14,FV29,FV78,FV92)</f>
        <v>9127</v>
      </c>
      <c r="FW106" s="1110">
        <f>SUM(FV106,-FU106)</f>
        <v>9127</v>
      </c>
      <c r="FX106" s="1111" t="e">
        <f>FW106/FU106</f>
        <v>#DIV/0!</v>
      </c>
      <c r="FY106" s="921"/>
      <c r="FZ106" s="1024">
        <f>SUM(FZ14,FZ29,FZ78,FZ92)</f>
        <v>353</v>
      </c>
      <c r="GA106" s="1024">
        <f>SUM(GA14,GA29,GA78,GA92)</f>
        <v>168</v>
      </c>
      <c r="GB106" s="1110">
        <f>SUM(GA106,-FZ106)</f>
        <v>-185</v>
      </c>
      <c r="GC106" s="1111">
        <f>GB106/FZ106</f>
        <v>-0.52407932011331448</v>
      </c>
      <c r="GD106" s="922"/>
      <c r="GE106" s="1024">
        <f>SUM(GE14,GE29,GE78,GE92)</f>
        <v>9127</v>
      </c>
      <c r="GF106" s="1024">
        <f>SUM(GF14,GF29,GF78,GF92)</f>
        <v>168</v>
      </c>
      <c r="GG106" s="930">
        <f t="shared" ref="GG106" si="1003">SUM(GF106,-GE106)</f>
        <v>-8959</v>
      </c>
      <c r="GH106" s="931">
        <f t="shared" ref="GH106" si="1004">GG106/GE106</f>
        <v>-0.9815930754903035</v>
      </c>
      <c r="GI106" s="1309">
        <v>25</v>
      </c>
      <c r="GJ106" s="866"/>
      <c r="GL106" s="876">
        <v>25</v>
      </c>
      <c r="GM106" s="1109" t="s">
        <v>313</v>
      </c>
      <c r="GN106" s="302">
        <f>SUM(GN14,GN29,GN78,GN92)</f>
        <v>0</v>
      </c>
      <c r="GO106" s="302">
        <f>SUM(GO14,GO29,GO78,GO92)</f>
        <v>9127</v>
      </c>
      <c r="GP106" s="1110">
        <f>SUM(GO106,-GN106)</f>
        <v>9127</v>
      </c>
      <c r="GQ106" s="1111" t="e">
        <f>GP106/GN106</f>
        <v>#DIV/0!</v>
      </c>
      <c r="GR106" s="921"/>
      <c r="GS106" s="1024">
        <f>SUM(GS14,GS29,GS78,GS92)</f>
        <v>33</v>
      </c>
      <c r="GT106" s="1024">
        <f>SUM(GT14,GT29,GT78,GT92)</f>
        <v>21</v>
      </c>
      <c r="GU106" s="1110">
        <f>SUM(GT106,-GS106)</f>
        <v>-12</v>
      </c>
      <c r="GV106" s="1111">
        <f>GU106/GS106</f>
        <v>-0.36363636363636365</v>
      </c>
      <c r="GW106" s="922"/>
      <c r="GX106" s="1024">
        <f>SUM(GX14,GX29,GX78,GX92)</f>
        <v>9127</v>
      </c>
      <c r="GY106" s="1024">
        <f>SUM(GY14,GY29,GY78,GY92)</f>
        <v>21</v>
      </c>
      <c r="GZ106" s="930">
        <f t="shared" ref="GZ106" si="1005">SUM(GY106,-GX106)</f>
        <v>-9106</v>
      </c>
      <c r="HA106" s="931">
        <f t="shared" ref="HA106" si="1006">GZ106/GX106</f>
        <v>-0.99769913443628788</v>
      </c>
      <c r="HB106" s="876">
        <v>25</v>
      </c>
      <c r="HC106" s="866"/>
      <c r="HE106" s="1309">
        <v>25</v>
      </c>
      <c r="HF106" s="1109" t="s">
        <v>313</v>
      </c>
      <c r="HG106" s="302">
        <f>SUM(HG14,HG29,HG78,HG92)</f>
        <v>0</v>
      </c>
      <c r="HH106" s="302">
        <f>SUM(HH14,HH29,HH78,HH92)</f>
        <v>9127</v>
      </c>
      <c r="HI106" s="1110">
        <f>SUM(HH106,-HG106)</f>
        <v>9127</v>
      </c>
      <c r="HJ106" s="1111" t="e">
        <f>HI106/HG106</f>
        <v>#DIV/0!</v>
      </c>
      <c r="HK106" s="921"/>
      <c r="HL106" s="1024">
        <f>SUM(HL14,HL29,HL78,HL92)</f>
        <v>109</v>
      </c>
      <c r="HM106" s="1024">
        <f>SUM(HM14,HM29,HM78,HM92)</f>
        <v>151</v>
      </c>
      <c r="HN106" s="1110">
        <f>SUM(HM106,-HL106)</f>
        <v>42</v>
      </c>
      <c r="HO106" s="1111">
        <f>HN106/HL106</f>
        <v>0.38532110091743121</v>
      </c>
      <c r="HP106" s="922"/>
      <c r="HQ106" s="1024">
        <f>SUM(HQ14,HQ29,HQ78,HQ92)</f>
        <v>9127</v>
      </c>
      <c r="HR106" s="1024">
        <f>SUM(HR14,HR29,HR78,HR92)</f>
        <v>151</v>
      </c>
      <c r="HS106" s="930">
        <f t="shared" ref="HS106" si="1007">SUM(HR106,-HQ106)</f>
        <v>-8976</v>
      </c>
      <c r="HT106" s="931">
        <f t="shared" ref="HT106" si="1008">HS106/HQ106</f>
        <v>-0.98345568094664182</v>
      </c>
      <c r="HU106" s="1309">
        <v>25</v>
      </c>
      <c r="HV106" s="866"/>
      <c r="HX106" s="876">
        <v>25</v>
      </c>
      <c r="HY106" s="1109" t="s">
        <v>313</v>
      </c>
      <c r="HZ106" s="302">
        <f>SUM(HZ14,HZ29,HZ78,HZ92)</f>
        <v>0</v>
      </c>
      <c r="IA106" s="302">
        <f>SUM(IA14,IA29,IA78,IA92)</f>
        <v>9127</v>
      </c>
      <c r="IB106" s="1110">
        <f>SUM(IA106,-HZ106)</f>
        <v>9127</v>
      </c>
      <c r="IC106" s="1111" t="e">
        <f>IB106/HZ106</f>
        <v>#DIV/0!</v>
      </c>
      <c r="ID106" s="921"/>
      <c r="IE106" s="1024">
        <f>SUM(IE14,IE29,IE78,IE92)</f>
        <v>160</v>
      </c>
      <c r="IF106" s="1024">
        <f>SUM(IF14,IF29,IF78,IF92)</f>
        <v>155</v>
      </c>
      <c r="IG106" s="1110">
        <f>SUM(IF106,-IE106)</f>
        <v>-5</v>
      </c>
      <c r="IH106" s="1111">
        <f>IG106/IE106</f>
        <v>-3.125E-2</v>
      </c>
      <c r="II106" s="922"/>
      <c r="IJ106" s="1024">
        <f>SUM(IJ14,IJ29,IJ78,IJ92)</f>
        <v>9127</v>
      </c>
      <c r="IK106" s="1024">
        <f>SUM(IK14,IK29,IK78,IK92)</f>
        <v>155</v>
      </c>
      <c r="IL106" s="930">
        <f t="shared" ref="IL106" si="1009">SUM(IK106,-IJ106)</f>
        <v>-8972</v>
      </c>
      <c r="IM106" s="931">
        <f t="shared" ref="IM106" si="1010">IL106/IJ106</f>
        <v>-0.98301742083926813</v>
      </c>
      <c r="IN106" s="876">
        <v>25</v>
      </c>
      <c r="IO106" s="866"/>
      <c r="IQ106" s="1314">
        <v>25</v>
      </c>
      <c r="IR106" s="1109" t="s">
        <v>313</v>
      </c>
      <c r="IS106" s="302">
        <f>SUM(IS14,IS29,IS78,IS92)</f>
        <v>0</v>
      </c>
      <c r="IT106" s="302">
        <f>SUM(IT14,IT29,IT78,IT92)</f>
        <v>9127</v>
      </c>
      <c r="IU106" s="1110">
        <f>SUM(IT106,-IS106)</f>
        <v>9127</v>
      </c>
      <c r="IV106" s="1111" t="e">
        <f>IU106/IS106</f>
        <v>#DIV/0!</v>
      </c>
      <c r="IW106" s="921"/>
      <c r="IX106" s="1024">
        <f>SUM(IX14,IX29,IX78,IX92)</f>
        <v>2256</v>
      </c>
      <c r="IY106" s="1024">
        <f>SUM(IY14,IY29,IY78,IY92)</f>
        <v>2297</v>
      </c>
      <c r="IZ106" s="1110">
        <f>SUM(IY106,-IX106)</f>
        <v>41</v>
      </c>
      <c r="JA106" s="1111">
        <f>IZ106/IX106</f>
        <v>1.8173758865248225E-2</v>
      </c>
      <c r="JB106" s="922"/>
      <c r="JC106" s="1024">
        <f>SUM(JC14,JC29,JC78,JC92)</f>
        <v>9127</v>
      </c>
      <c r="JD106" s="1024">
        <f>SUM(JD14,JD29,JD78,JD92)</f>
        <v>2297</v>
      </c>
      <c r="JE106" s="930">
        <f t="shared" ref="JE106" si="1011">SUM(JD106,-JC106)</f>
        <v>-6830</v>
      </c>
      <c r="JF106" s="931">
        <f t="shared" ref="JF106" si="1012">JE106/JC106</f>
        <v>-0.74832913334063766</v>
      </c>
      <c r="JG106" s="1314">
        <v>25</v>
      </c>
      <c r="JH106" s="866"/>
    </row>
    <row r="107" spans="1:268">
      <c r="A107" s="400">
        <v>26</v>
      </c>
      <c r="B107" s="1115" t="s">
        <v>311</v>
      </c>
      <c r="C107" s="1116"/>
      <c r="D107" s="1117">
        <v>61547</v>
      </c>
      <c r="E107" s="1118"/>
      <c r="F107" s="1119">
        <f>D107/D103</f>
        <v>0.79687965300705643</v>
      </c>
      <c r="G107" s="921"/>
      <c r="H107" s="1126">
        <v>61707</v>
      </c>
      <c r="I107" s="1126">
        <v>61258</v>
      </c>
      <c r="J107" s="1118"/>
      <c r="K107" s="1119">
        <f>I107/I103</f>
        <v>0.74584814688550138</v>
      </c>
      <c r="L107" s="922"/>
      <c r="M107" s="639"/>
      <c r="N107" s="940"/>
      <c r="O107" s="1078"/>
      <c r="P107" s="1121"/>
      <c r="Q107" s="400">
        <v>26</v>
      </c>
      <c r="R107" s="866"/>
      <c r="U107" s="1309">
        <v>26</v>
      </c>
      <c r="V107" s="1115" t="s">
        <v>311</v>
      </c>
      <c r="W107" s="1116"/>
      <c r="X107" s="1117">
        <v>61547</v>
      </c>
      <c r="Y107" s="1118"/>
      <c r="Z107" s="1119">
        <f>X107/X103</f>
        <v>0.79687965300705643</v>
      </c>
      <c r="AA107" s="921"/>
      <c r="AB107" s="1126"/>
      <c r="AC107" s="1126">
        <v>2459</v>
      </c>
      <c r="AD107" s="1118"/>
      <c r="AE107" s="1119">
        <f>AC107/AC103</f>
        <v>0.70742232451093212</v>
      </c>
      <c r="AF107" s="922"/>
      <c r="AG107" s="639"/>
      <c r="AH107" s="940"/>
      <c r="AI107" s="1078"/>
      <c r="AJ107" s="1121"/>
      <c r="AK107" s="1309">
        <v>26</v>
      </c>
      <c r="AL107" s="866"/>
      <c r="AN107" s="876">
        <v>26</v>
      </c>
      <c r="AO107" s="1115" t="s">
        <v>311</v>
      </c>
      <c r="AP107" s="1116"/>
      <c r="AQ107" s="1117">
        <v>61547</v>
      </c>
      <c r="AR107" s="1118"/>
      <c r="AS107" s="1119">
        <f>AQ107/AQ103</f>
        <v>0.79687965300705643</v>
      </c>
      <c r="AT107" s="921"/>
      <c r="AU107" s="1126"/>
      <c r="AV107" s="1126">
        <v>626</v>
      </c>
      <c r="AW107" s="1118"/>
      <c r="AX107" s="1119">
        <f>AV107/AV103</f>
        <v>0.7364705882352941</v>
      </c>
      <c r="AY107" s="922"/>
      <c r="AZ107" s="639"/>
      <c r="BA107" s="940"/>
      <c r="BB107" s="1078"/>
      <c r="BC107" s="1121"/>
      <c r="BD107" s="876">
        <v>26</v>
      </c>
      <c r="BE107" s="866"/>
      <c r="BH107" s="1309">
        <v>26</v>
      </c>
      <c r="BI107" s="1115" t="s">
        <v>311</v>
      </c>
      <c r="BJ107" s="1116"/>
      <c r="BK107" s="1117">
        <v>61547</v>
      </c>
      <c r="BL107" s="1118"/>
      <c r="BM107" s="1119">
        <f>BK107/BK103</f>
        <v>0.79687965300705643</v>
      </c>
      <c r="BN107" s="921"/>
      <c r="BO107" s="1126"/>
      <c r="BP107" s="1126">
        <v>2282</v>
      </c>
      <c r="BQ107" s="1118"/>
      <c r="BR107" s="1119">
        <f>BP107/BP103</f>
        <v>0.71223470661672905</v>
      </c>
      <c r="BS107" s="922"/>
      <c r="BT107" s="639"/>
      <c r="BU107" s="940"/>
      <c r="BV107" s="1078"/>
      <c r="BW107" s="1121"/>
      <c r="BX107" s="1309">
        <v>26</v>
      </c>
      <c r="BY107" s="866"/>
      <c r="CB107" s="876">
        <v>26</v>
      </c>
      <c r="CC107" s="1115" t="s">
        <v>311</v>
      </c>
      <c r="CD107" s="1116"/>
      <c r="CE107" s="1117">
        <v>61547</v>
      </c>
      <c r="CF107" s="1118"/>
      <c r="CG107" s="1119">
        <f>CE107/CE103</f>
        <v>0.79687965300705643</v>
      </c>
      <c r="CH107" s="921"/>
      <c r="CI107" s="1126"/>
      <c r="CJ107" s="1126">
        <v>1140</v>
      </c>
      <c r="CK107" s="1118"/>
      <c r="CL107" s="1119">
        <f>CJ107/CJ103</f>
        <v>0.73359073359073357</v>
      </c>
      <c r="CM107" s="922"/>
      <c r="CN107" s="639"/>
      <c r="CO107" s="940"/>
      <c r="CP107" s="1078"/>
      <c r="CQ107" s="1121"/>
      <c r="CR107" s="876">
        <v>26</v>
      </c>
      <c r="CS107" s="866"/>
      <c r="CU107" s="1309">
        <v>26</v>
      </c>
      <c r="CV107" s="1115" t="s">
        <v>311</v>
      </c>
      <c r="CW107" s="1116"/>
      <c r="CX107" s="1117">
        <v>61547</v>
      </c>
      <c r="CY107" s="1118"/>
      <c r="CZ107" s="1119">
        <f>CX107/CX103</f>
        <v>0.79687965300705643</v>
      </c>
      <c r="DA107" s="921"/>
      <c r="DB107" s="1126"/>
      <c r="DC107" s="1126">
        <v>1870</v>
      </c>
      <c r="DD107" s="1118"/>
      <c r="DE107" s="1119">
        <f>DC107/DC103</f>
        <v>0.77529021558872302</v>
      </c>
      <c r="DF107" s="922"/>
      <c r="DG107" s="639"/>
      <c r="DH107" s="940"/>
      <c r="DI107" s="1078"/>
      <c r="DJ107" s="1121"/>
      <c r="DK107" s="1309">
        <v>26</v>
      </c>
      <c r="DL107" s="866"/>
      <c r="DN107" s="876">
        <v>26</v>
      </c>
      <c r="DO107" s="1115" t="s">
        <v>311</v>
      </c>
      <c r="DP107" s="1116"/>
      <c r="DQ107" s="1117">
        <v>61547</v>
      </c>
      <c r="DR107" s="1118"/>
      <c r="DS107" s="1119">
        <f>DQ107/DQ103</f>
        <v>0.79687965300705643</v>
      </c>
      <c r="DT107" s="921"/>
      <c r="DU107" s="1126"/>
      <c r="DV107" s="1126">
        <v>618</v>
      </c>
      <c r="DW107" s="1118"/>
      <c r="DX107" s="1119">
        <f>DV107/DV103</f>
        <v>0.86192468619246865</v>
      </c>
      <c r="DY107" s="922"/>
      <c r="DZ107" s="639"/>
      <c r="EA107" s="940"/>
      <c r="EB107" s="1078"/>
      <c r="EC107" s="1121"/>
      <c r="ED107" s="876">
        <v>26</v>
      </c>
      <c r="EE107" s="866"/>
      <c r="EG107" s="1309">
        <v>26</v>
      </c>
      <c r="EH107" s="1115" t="s">
        <v>311</v>
      </c>
      <c r="EI107" s="1116"/>
      <c r="EJ107" s="1117">
        <v>61547</v>
      </c>
      <c r="EK107" s="1118"/>
      <c r="EL107" s="1119">
        <f>EJ107/EJ103</f>
        <v>0.79687965300705643</v>
      </c>
      <c r="EM107" s="921"/>
      <c r="EN107" s="1126"/>
      <c r="EO107" s="1126">
        <v>618</v>
      </c>
      <c r="EP107" s="1118"/>
      <c r="EQ107" s="1119">
        <f>EO107/EO103</f>
        <v>0.88034188034188032</v>
      </c>
      <c r="ER107" s="922"/>
      <c r="ES107" s="639"/>
      <c r="ET107" s="940"/>
      <c r="EU107" s="1078"/>
      <c r="EV107" s="1121"/>
      <c r="EW107" s="1309">
        <v>26</v>
      </c>
      <c r="EX107" s="866"/>
      <c r="EZ107" s="876">
        <v>26</v>
      </c>
      <c r="FA107" s="1115" t="s">
        <v>311</v>
      </c>
      <c r="FB107" s="1116"/>
      <c r="FC107" s="1117">
        <v>61547</v>
      </c>
      <c r="FD107" s="1118"/>
      <c r="FE107" s="1119">
        <f>FC107/FC103</f>
        <v>0.79687965300705643</v>
      </c>
      <c r="FF107" s="921"/>
      <c r="FG107" s="1126"/>
      <c r="FH107" s="1126">
        <v>298</v>
      </c>
      <c r="FI107" s="1118"/>
      <c r="FJ107" s="1119">
        <f>FH107/FH103</f>
        <v>0.82320441988950277</v>
      </c>
      <c r="FK107" s="922"/>
      <c r="FL107" s="639"/>
      <c r="FM107" s="940"/>
      <c r="FN107" s="1078"/>
      <c r="FO107" s="1121"/>
      <c r="FP107" s="876">
        <v>26</v>
      </c>
      <c r="FQ107" s="866"/>
      <c r="FS107" s="1309">
        <v>26</v>
      </c>
      <c r="FT107" s="1115" t="s">
        <v>311</v>
      </c>
      <c r="FU107" s="1116"/>
      <c r="FV107" s="1117">
        <v>61547</v>
      </c>
      <c r="FW107" s="1118"/>
      <c r="FX107" s="1119">
        <f>FV107/FV103</f>
        <v>0.79687965300705643</v>
      </c>
      <c r="FY107" s="921"/>
      <c r="FZ107" s="1126"/>
      <c r="GA107" s="1126">
        <v>645</v>
      </c>
      <c r="GB107" s="1118"/>
      <c r="GC107" s="1119">
        <f>GA107/GA103</f>
        <v>0.81030150753768848</v>
      </c>
      <c r="GD107" s="922"/>
      <c r="GE107" s="639"/>
      <c r="GF107" s="940"/>
      <c r="GG107" s="1078"/>
      <c r="GH107" s="1121"/>
      <c r="GI107" s="1309">
        <v>26</v>
      </c>
      <c r="GJ107" s="866"/>
      <c r="GL107" s="876">
        <v>26</v>
      </c>
      <c r="GM107" s="1115" t="s">
        <v>311</v>
      </c>
      <c r="GN107" s="1116"/>
      <c r="GO107" s="1117">
        <v>61547</v>
      </c>
      <c r="GP107" s="1118"/>
      <c r="GQ107" s="1119">
        <f>GO107/GO103</f>
        <v>0.79687965300705643</v>
      </c>
      <c r="GR107" s="921"/>
      <c r="GS107" s="1126"/>
      <c r="GT107" s="1126">
        <v>131</v>
      </c>
      <c r="GU107" s="1118"/>
      <c r="GV107" s="1119">
        <f>GT107/GT103</f>
        <v>0.81874999999999998</v>
      </c>
      <c r="GW107" s="922"/>
      <c r="GX107" s="639"/>
      <c r="GY107" s="940"/>
      <c r="GZ107" s="1078"/>
      <c r="HA107" s="1121"/>
      <c r="HB107" s="876">
        <v>26</v>
      </c>
      <c r="HC107" s="866"/>
      <c r="HE107" s="1309">
        <v>26</v>
      </c>
      <c r="HF107" s="1115" t="s">
        <v>311</v>
      </c>
      <c r="HG107" s="1116"/>
      <c r="HH107" s="1117">
        <v>61547</v>
      </c>
      <c r="HI107" s="1118"/>
      <c r="HJ107" s="1119">
        <f>HH107/HH103</f>
        <v>0.79687965300705643</v>
      </c>
      <c r="HK107" s="921"/>
      <c r="HL107" s="1126"/>
      <c r="HM107" s="1126">
        <v>459</v>
      </c>
      <c r="HN107" s="1118"/>
      <c r="HO107" s="1119">
        <f>HM107/HM103</f>
        <v>0.86603773584905663</v>
      </c>
      <c r="HP107" s="922"/>
      <c r="HQ107" s="639"/>
      <c r="HR107" s="940"/>
      <c r="HS107" s="1078"/>
      <c r="HT107" s="1121"/>
      <c r="HU107" s="1309">
        <v>26</v>
      </c>
      <c r="HV107" s="866"/>
      <c r="HX107" s="876">
        <v>26</v>
      </c>
      <c r="HY107" s="1115" t="s">
        <v>311</v>
      </c>
      <c r="HZ107" s="1116"/>
      <c r="IA107" s="1117">
        <v>61547</v>
      </c>
      <c r="IB107" s="1118"/>
      <c r="IC107" s="1119">
        <f>IA107/IA103</f>
        <v>0.79687965300705643</v>
      </c>
      <c r="ID107" s="921"/>
      <c r="IE107" s="1126"/>
      <c r="IF107" s="1126">
        <v>753</v>
      </c>
      <c r="IG107" s="1118"/>
      <c r="IH107" s="1119">
        <f>IF107/IF103</f>
        <v>0.7346341463414634</v>
      </c>
      <c r="II107" s="922"/>
      <c r="IJ107" s="639"/>
      <c r="IK107" s="940"/>
      <c r="IL107" s="1078"/>
      <c r="IM107" s="1121"/>
      <c r="IN107" s="876">
        <v>26</v>
      </c>
      <c r="IO107" s="866"/>
      <c r="IQ107" s="1314">
        <v>26</v>
      </c>
      <c r="IR107" s="1115" t="s">
        <v>311</v>
      </c>
      <c r="IS107" s="1116"/>
      <c r="IT107" s="1117">
        <v>61547</v>
      </c>
      <c r="IU107" s="1118"/>
      <c r="IV107" s="1119">
        <f>IT107/IT103</f>
        <v>0.79687965300705643</v>
      </c>
      <c r="IW107" s="921"/>
      <c r="IX107" s="1126"/>
      <c r="IY107" s="1126">
        <v>11835</v>
      </c>
      <c r="IZ107" s="1118"/>
      <c r="JA107" s="1119">
        <f>IY107/IY103</f>
        <v>0.74961996453002278</v>
      </c>
      <c r="JB107" s="922"/>
      <c r="JC107" s="639"/>
      <c r="JD107" s="940"/>
      <c r="JE107" s="1078"/>
      <c r="JF107" s="1121"/>
      <c r="JG107" s="1314">
        <v>26</v>
      </c>
      <c r="JH107" s="866"/>
    </row>
    <row r="108" spans="1:268">
      <c r="A108" s="400">
        <v>27</v>
      </c>
      <c r="B108" s="1115" t="s">
        <v>312</v>
      </c>
      <c r="C108" s="1116"/>
      <c r="D108" s="1117">
        <v>21178</v>
      </c>
      <c r="E108" s="1118"/>
      <c r="F108" s="1119">
        <f>D108/D103</f>
        <v>0.27420211044215703</v>
      </c>
      <c r="G108" s="921"/>
      <c r="H108" s="1126">
        <v>21221</v>
      </c>
      <c r="I108" s="1126">
        <v>20874</v>
      </c>
      <c r="J108" s="1118"/>
      <c r="K108" s="1119">
        <f>I108/I103</f>
        <v>0.25415185311449862</v>
      </c>
      <c r="L108" s="922"/>
      <c r="M108" s="639"/>
      <c r="N108" s="940"/>
      <c r="O108" s="1078"/>
      <c r="P108" s="1121"/>
      <c r="Q108" s="400">
        <v>27</v>
      </c>
      <c r="R108" s="866"/>
      <c r="U108" s="1309">
        <v>27</v>
      </c>
      <c r="V108" s="1115" t="s">
        <v>312</v>
      </c>
      <c r="W108" s="1116"/>
      <c r="X108" s="1117">
        <v>21178</v>
      </c>
      <c r="Y108" s="1118"/>
      <c r="Z108" s="1119">
        <f>X108/X103</f>
        <v>0.27420211044215703</v>
      </c>
      <c r="AA108" s="921"/>
      <c r="AB108" s="1126"/>
      <c r="AC108" s="1126">
        <v>1017</v>
      </c>
      <c r="AD108" s="1118"/>
      <c r="AE108" s="1119">
        <f>AC108/AC103</f>
        <v>0.29257767548906788</v>
      </c>
      <c r="AF108" s="922"/>
      <c r="AG108" s="639"/>
      <c r="AH108" s="940"/>
      <c r="AI108" s="1078"/>
      <c r="AJ108" s="1121"/>
      <c r="AK108" s="1309">
        <v>27</v>
      </c>
      <c r="AL108" s="866"/>
      <c r="AN108" s="876">
        <v>27</v>
      </c>
      <c r="AO108" s="1115" t="s">
        <v>312</v>
      </c>
      <c r="AP108" s="1116"/>
      <c r="AQ108" s="1117">
        <v>21178</v>
      </c>
      <c r="AR108" s="1118"/>
      <c r="AS108" s="1119">
        <f>AQ108/AQ103</f>
        <v>0.27420211044215703</v>
      </c>
      <c r="AT108" s="921"/>
      <c r="AU108" s="1126"/>
      <c r="AV108" s="1126">
        <v>224</v>
      </c>
      <c r="AW108" s="1118"/>
      <c r="AX108" s="1119">
        <f>AV108/AV103</f>
        <v>0.2635294117647059</v>
      </c>
      <c r="AY108" s="922"/>
      <c r="AZ108" s="639"/>
      <c r="BA108" s="940"/>
      <c r="BB108" s="1078"/>
      <c r="BC108" s="1121"/>
      <c r="BD108" s="876">
        <v>27</v>
      </c>
      <c r="BE108" s="866"/>
      <c r="BH108" s="1309">
        <v>27</v>
      </c>
      <c r="BI108" s="1115" t="s">
        <v>312</v>
      </c>
      <c r="BJ108" s="1116"/>
      <c r="BK108" s="1117">
        <v>21178</v>
      </c>
      <c r="BL108" s="1118"/>
      <c r="BM108" s="1119">
        <f>BK108/BK103</f>
        <v>0.27420211044215703</v>
      </c>
      <c r="BN108" s="921"/>
      <c r="BO108" s="1126"/>
      <c r="BP108" s="1126">
        <v>922</v>
      </c>
      <c r="BQ108" s="1118"/>
      <c r="BR108" s="1119">
        <f>BP108/BP103</f>
        <v>0.28776529338327089</v>
      </c>
      <c r="BS108" s="922"/>
      <c r="BT108" s="639"/>
      <c r="BU108" s="940"/>
      <c r="BV108" s="1078"/>
      <c r="BW108" s="1121"/>
      <c r="BX108" s="1309">
        <v>27</v>
      </c>
      <c r="BY108" s="866"/>
      <c r="CB108" s="876">
        <v>27</v>
      </c>
      <c r="CC108" s="1115" t="s">
        <v>312</v>
      </c>
      <c r="CD108" s="1116"/>
      <c r="CE108" s="1117">
        <v>21178</v>
      </c>
      <c r="CF108" s="1118"/>
      <c r="CG108" s="1119">
        <f>CE108/CE103</f>
        <v>0.27420211044215703</v>
      </c>
      <c r="CH108" s="921"/>
      <c r="CI108" s="1126"/>
      <c r="CJ108" s="1126">
        <v>414</v>
      </c>
      <c r="CK108" s="1118"/>
      <c r="CL108" s="1119">
        <f>CJ108/CJ103</f>
        <v>0.26640926640926643</v>
      </c>
      <c r="CM108" s="922"/>
      <c r="CN108" s="639"/>
      <c r="CO108" s="940"/>
      <c r="CP108" s="1078"/>
      <c r="CQ108" s="1121"/>
      <c r="CR108" s="876">
        <v>27</v>
      </c>
      <c r="CS108" s="866"/>
      <c r="CU108" s="1309">
        <v>27</v>
      </c>
      <c r="CV108" s="1115" t="s">
        <v>312</v>
      </c>
      <c r="CW108" s="1116"/>
      <c r="CX108" s="1117">
        <v>21178</v>
      </c>
      <c r="CY108" s="1118"/>
      <c r="CZ108" s="1119">
        <f>CX108/CX103</f>
        <v>0.27420211044215703</v>
      </c>
      <c r="DA108" s="921"/>
      <c r="DB108" s="1126"/>
      <c r="DC108" s="1126">
        <v>542</v>
      </c>
      <c r="DD108" s="1118"/>
      <c r="DE108" s="1119">
        <f>DC108/DC103</f>
        <v>0.22470978441127695</v>
      </c>
      <c r="DF108" s="922"/>
      <c r="DG108" s="639"/>
      <c r="DH108" s="940"/>
      <c r="DI108" s="1078"/>
      <c r="DJ108" s="1121"/>
      <c r="DK108" s="1309">
        <v>27</v>
      </c>
      <c r="DL108" s="866"/>
      <c r="DN108" s="876">
        <v>27</v>
      </c>
      <c r="DO108" s="1115" t="s">
        <v>312</v>
      </c>
      <c r="DP108" s="1116"/>
      <c r="DQ108" s="1117">
        <v>21178</v>
      </c>
      <c r="DR108" s="1118"/>
      <c r="DS108" s="1119">
        <f>DQ108/DQ103</f>
        <v>0.27420211044215703</v>
      </c>
      <c r="DT108" s="921"/>
      <c r="DU108" s="1126"/>
      <c r="DV108" s="1126">
        <v>99</v>
      </c>
      <c r="DW108" s="1118"/>
      <c r="DX108" s="1119">
        <f>DV108/DV103</f>
        <v>0.13807531380753138</v>
      </c>
      <c r="DY108" s="922"/>
      <c r="DZ108" s="639"/>
      <c r="EA108" s="940"/>
      <c r="EB108" s="1078"/>
      <c r="EC108" s="1121"/>
      <c r="ED108" s="876">
        <v>27</v>
      </c>
      <c r="EE108" s="866"/>
      <c r="EG108" s="1309">
        <v>27</v>
      </c>
      <c r="EH108" s="1115" t="s">
        <v>312</v>
      </c>
      <c r="EI108" s="1116"/>
      <c r="EJ108" s="1117">
        <v>21178</v>
      </c>
      <c r="EK108" s="1118"/>
      <c r="EL108" s="1119">
        <f>EJ108/EJ103</f>
        <v>0.27420211044215703</v>
      </c>
      <c r="EM108" s="921"/>
      <c r="EN108" s="1126"/>
      <c r="EO108" s="1126">
        <v>99</v>
      </c>
      <c r="EP108" s="1118"/>
      <c r="EQ108" s="1119">
        <f>EO108/EO103</f>
        <v>0.14102564102564102</v>
      </c>
      <c r="ER108" s="922"/>
      <c r="ES108" s="639"/>
      <c r="ET108" s="940"/>
      <c r="EU108" s="1078"/>
      <c r="EV108" s="1121"/>
      <c r="EW108" s="1309">
        <v>27</v>
      </c>
      <c r="EX108" s="866"/>
      <c r="EZ108" s="876">
        <v>27</v>
      </c>
      <c r="FA108" s="1115" t="s">
        <v>312</v>
      </c>
      <c r="FB108" s="1116"/>
      <c r="FC108" s="1117">
        <v>21178</v>
      </c>
      <c r="FD108" s="1118"/>
      <c r="FE108" s="1119">
        <f>FC108/FC103</f>
        <v>0.27420211044215703</v>
      </c>
      <c r="FF108" s="921"/>
      <c r="FG108" s="1126"/>
      <c r="FH108" s="1126">
        <v>64</v>
      </c>
      <c r="FI108" s="1118"/>
      <c r="FJ108" s="1119">
        <f>FH108/FH103</f>
        <v>0.17679558011049723</v>
      </c>
      <c r="FK108" s="922"/>
      <c r="FL108" s="639"/>
      <c r="FM108" s="940"/>
      <c r="FN108" s="1078"/>
      <c r="FO108" s="1121"/>
      <c r="FP108" s="876">
        <v>27</v>
      </c>
      <c r="FQ108" s="866"/>
      <c r="FS108" s="1309">
        <v>27</v>
      </c>
      <c r="FT108" s="1115" t="s">
        <v>312</v>
      </c>
      <c r="FU108" s="1116"/>
      <c r="FV108" s="1117">
        <v>21178</v>
      </c>
      <c r="FW108" s="1118"/>
      <c r="FX108" s="1119">
        <f>FV108/FV103</f>
        <v>0.27420211044215703</v>
      </c>
      <c r="FY108" s="921"/>
      <c r="FZ108" s="1126"/>
      <c r="GA108" s="1126">
        <v>151</v>
      </c>
      <c r="GB108" s="1118"/>
      <c r="GC108" s="1119">
        <f>GA108/GA103</f>
        <v>0.18969849246231155</v>
      </c>
      <c r="GD108" s="922"/>
      <c r="GE108" s="639"/>
      <c r="GF108" s="940"/>
      <c r="GG108" s="1078"/>
      <c r="GH108" s="1121"/>
      <c r="GI108" s="1309">
        <v>27</v>
      </c>
      <c r="GJ108" s="866"/>
      <c r="GL108" s="876">
        <v>27</v>
      </c>
      <c r="GM108" s="1115" t="s">
        <v>312</v>
      </c>
      <c r="GN108" s="1116"/>
      <c r="GO108" s="1117">
        <v>21178</v>
      </c>
      <c r="GP108" s="1118"/>
      <c r="GQ108" s="1119">
        <f>GO108/GO103</f>
        <v>0.27420211044215703</v>
      </c>
      <c r="GR108" s="921"/>
      <c r="GS108" s="1126"/>
      <c r="GT108" s="1126">
        <v>29</v>
      </c>
      <c r="GU108" s="1118"/>
      <c r="GV108" s="1119">
        <f>GT108/GT103</f>
        <v>0.18124999999999999</v>
      </c>
      <c r="GW108" s="922"/>
      <c r="GX108" s="639"/>
      <c r="GY108" s="940"/>
      <c r="GZ108" s="1078"/>
      <c r="HA108" s="1121"/>
      <c r="HB108" s="876">
        <v>27</v>
      </c>
      <c r="HC108" s="866"/>
      <c r="HE108" s="1309">
        <v>27</v>
      </c>
      <c r="HF108" s="1115" t="s">
        <v>312</v>
      </c>
      <c r="HG108" s="1116"/>
      <c r="HH108" s="1117">
        <v>21178</v>
      </c>
      <c r="HI108" s="1118"/>
      <c r="HJ108" s="1119">
        <f>HH108/HH103</f>
        <v>0.27420211044215703</v>
      </c>
      <c r="HK108" s="921"/>
      <c r="HL108" s="1126"/>
      <c r="HM108" s="1126">
        <v>71</v>
      </c>
      <c r="HN108" s="1118"/>
      <c r="HO108" s="1119">
        <f>HM108/HM103</f>
        <v>0.13396226415094339</v>
      </c>
      <c r="HP108" s="922"/>
      <c r="HQ108" s="639"/>
      <c r="HR108" s="940"/>
      <c r="HS108" s="1078"/>
      <c r="HT108" s="1121"/>
      <c r="HU108" s="1309">
        <v>27</v>
      </c>
      <c r="HV108" s="866"/>
      <c r="HX108" s="876">
        <v>27</v>
      </c>
      <c r="HY108" s="1115" t="s">
        <v>312</v>
      </c>
      <c r="HZ108" s="1116"/>
      <c r="IA108" s="1117">
        <v>21178</v>
      </c>
      <c r="IB108" s="1118"/>
      <c r="IC108" s="1119">
        <f>IA108/IA103</f>
        <v>0.27420211044215703</v>
      </c>
      <c r="ID108" s="921"/>
      <c r="IE108" s="1126"/>
      <c r="IF108" s="1126">
        <v>272</v>
      </c>
      <c r="IG108" s="1118"/>
      <c r="IH108" s="1119">
        <f>IF108/IF103</f>
        <v>0.2653658536585366</v>
      </c>
      <c r="II108" s="922"/>
      <c r="IJ108" s="639"/>
      <c r="IK108" s="940"/>
      <c r="IL108" s="1078"/>
      <c r="IM108" s="1121"/>
      <c r="IN108" s="876">
        <v>27</v>
      </c>
      <c r="IO108" s="866"/>
      <c r="IQ108" s="1314">
        <v>27</v>
      </c>
      <c r="IR108" s="1115" t="s">
        <v>312</v>
      </c>
      <c r="IS108" s="1116"/>
      <c r="IT108" s="1117">
        <v>21178</v>
      </c>
      <c r="IU108" s="1118"/>
      <c r="IV108" s="1119">
        <f>IT108/IT103</f>
        <v>0.27420211044215703</v>
      </c>
      <c r="IW108" s="921"/>
      <c r="IX108" s="1126"/>
      <c r="IY108" s="1126">
        <v>3953</v>
      </c>
      <c r="IZ108" s="1118"/>
      <c r="JA108" s="1119">
        <f>IY108/IY103</f>
        <v>0.25038003546997722</v>
      </c>
      <c r="JB108" s="922"/>
      <c r="JC108" s="639"/>
      <c r="JD108" s="940"/>
      <c r="JE108" s="1078"/>
      <c r="JF108" s="1121"/>
      <c r="JG108" s="1314">
        <v>27</v>
      </c>
      <c r="JH108" s="866"/>
    </row>
    <row r="109" spans="1:268">
      <c r="A109" s="400">
        <v>28</v>
      </c>
      <c r="B109" s="1127" t="s">
        <v>268</v>
      </c>
      <c r="C109" s="1128">
        <f>C229</f>
        <v>0</v>
      </c>
      <c r="D109" s="1128">
        <f>D229</f>
        <v>9204</v>
      </c>
      <c r="E109" s="1129">
        <f t="shared" ref="E109" si="1013">SUM(D109,-C109)</f>
        <v>9204</v>
      </c>
      <c r="F109" s="1130" t="e">
        <f>E109/C109</f>
        <v>#DIV/0!</v>
      </c>
      <c r="G109" s="921"/>
      <c r="H109" s="1131">
        <f>H229</f>
        <v>9285</v>
      </c>
      <c r="I109" s="1131">
        <f>I229</f>
        <v>8859</v>
      </c>
      <c r="J109" s="1129">
        <f t="shared" ref="J109" si="1014">SUM(I109,-H109)</f>
        <v>-426</v>
      </c>
      <c r="K109" s="1132">
        <f>J109/H109</f>
        <v>-4.588045234248788E-2</v>
      </c>
      <c r="L109" s="922"/>
      <c r="M109" s="929">
        <v>9285</v>
      </c>
      <c r="N109" s="929">
        <f>N229</f>
        <v>8859</v>
      </c>
      <c r="O109" s="930">
        <f t="shared" ref="O109:O110" si="1015">SUM(N109,-M109)</f>
        <v>-426</v>
      </c>
      <c r="P109" s="931">
        <f>O109/M109</f>
        <v>-4.588045234248788E-2</v>
      </c>
      <c r="Q109" s="400">
        <v>28</v>
      </c>
      <c r="R109" s="866"/>
      <c r="U109" s="1309">
        <v>28</v>
      </c>
      <c r="V109" s="1127" t="s">
        <v>268</v>
      </c>
      <c r="W109" s="1128">
        <f>W229</f>
        <v>0</v>
      </c>
      <c r="X109" s="1128">
        <f>X229</f>
        <v>9204</v>
      </c>
      <c r="Y109" s="1129">
        <f t="shared" ref="Y109" si="1016">SUM(X109,-W109)</f>
        <v>9204</v>
      </c>
      <c r="Z109" s="1130" t="e">
        <f>Y109/W109</f>
        <v>#DIV/0!</v>
      </c>
      <c r="AA109" s="921"/>
      <c r="AB109" s="1131">
        <f>AB229</f>
        <v>430</v>
      </c>
      <c r="AC109" s="1131">
        <f>AC229</f>
        <v>408</v>
      </c>
      <c r="AD109" s="1129">
        <f t="shared" ref="AD109" si="1017">SUM(AC109,-AB109)</f>
        <v>-22</v>
      </c>
      <c r="AE109" s="1132">
        <f>AD109/AB109</f>
        <v>-5.1162790697674418E-2</v>
      </c>
      <c r="AF109" s="922"/>
      <c r="AG109" s="929">
        <v>9285</v>
      </c>
      <c r="AH109" s="929">
        <f>AH229</f>
        <v>408</v>
      </c>
      <c r="AI109" s="930">
        <f t="shared" ref="AI109:AI110" si="1018">SUM(AH109,-AG109)</f>
        <v>-8877</v>
      </c>
      <c r="AJ109" s="931">
        <f>AI109/AG109</f>
        <v>-0.95605815831987073</v>
      </c>
      <c r="AK109" s="1309">
        <v>28</v>
      </c>
      <c r="AL109" s="866"/>
      <c r="AN109" s="876">
        <v>28</v>
      </c>
      <c r="AO109" s="1127" t="s">
        <v>268</v>
      </c>
      <c r="AP109" s="1128">
        <f>AP229</f>
        <v>0</v>
      </c>
      <c r="AQ109" s="1128">
        <f>AQ229</f>
        <v>9204</v>
      </c>
      <c r="AR109" s="1129">
        <f t="shared" ref="AR109" si="1019">SUM(AQ109,-AP109)</f>
        <v>9204</v>
      </c>
      <c r="AS109" s="1130" t="e">
        <f>AR109/AP109</f>
        <v>#DIV/0!</v>
      </c>
      <c r="AT109" s="921"/>
      <c r="AU109" s="1131">
        <f>AU229</f>
        <v>118</v>
      </c>
      <c r="AV109" s="1131">
        <f>AV229</f>
        <v>131</v>
      </c>
      <c r="AW109" s="1129">
        <f t="shared" ref="AW109" si="1020">SUM(AV109,-AU109)</f>
        <v>13</v>
      </c>
      <c r="AX109" s="1132">
        <f>AW109/AU109</f>
        <v>0.11016949152542373</v>
      </c>
      <c r="AY109" s="922"/>
      <c r="AZ109" s="929">
        <v>9285</v>
      </c>
      <c r="BA109" s="929">
        <f>BA229</f>
        <v>131</v>
      </c>
      <c r="BB109" s="930">
        <f t="shared" ref="BB109:BB110" si="1021">SUM(BA109,-AZ109)</f>
        <v>-9154</v>
      </c>
      <c r="BC109" s="931">
        <f>BB109/AZ109</f>
        <v>-0.98589122240172322</v>
      </c>
      <c r="BD109" s="876">
        <v>28</v>
      </c>
      <c r="BE109" s="866"/>
      <c r="BH109" s="1309">
        <v>28</v>
      </c>
      <c r="BI109" s="1127" t="s">
        <v>268</v>
      </c>
      <c r="BJ109" s="1128">
        <f>BJ229</f>
        <v>0</v>
      </c>
      <c r="BK109" s="1128">
        <f>BK229</f>
        <v>9204</v>
      </c>
      <c r="BL109" s="1129">
        <f t="shared" ref="BL109" si="1022">SUM(BK109,-BJ109)</f>
        <v>9204</v>
      </c>
      <c r="BM109" s="1130" t="e">
        <f>BL109/BJ109</f>
        <v>#DIV/0!</v>
      </c>
      <c r="BN109" s="921"/>
      <c r="BO109" s="1131">
        <f>BO229</f>
        <v>396</v>
      </c>
      <c r="BP109" s="1131">
        <f>BP229</f>
        <v>349</v>
      </c>
      <c r="BQ109" s="1129">
        <f t="shared" ref="BQ109" si="1023">SUM(BP109,-BO109)</f>
        <v>-47</v>
      </c>
      <c r="BR109" s="1132">
        <f>BQ109/BO109</f>
        <v>-0.11868686868686869</v>
      </c>
      <c r="BS109" s="922"/>
      <c r="BT109" s="929">
        <v>9285</v>
      </c>
      <c r="BU109" s="929">
        <f>BU229</f>
        <v>349</v>
      </c>
      <c r="BV109" s="930">
        <f t="shared" ref="BV109:BV110" si="1024">SUM(BU109,-BT109)</f>
        <v>-8936</v>
      </c>
      <c r="BW109" s="931">
        <f>BV109/BT109</f>
        <v>-0.96241249326871303</v>
      </c>
      <c r="BX109" s="1309">
        <v>28</v>
      </c>
      <c r="BY109" s="866"/>
      <c r="CB109" s="876">
        <v>28</v>
      </c>
      <c r="CC109" s="1127" t="s">
        <v>268</v>
      </c>
      <c r="CD109" s="1128">
        <f>CD229</f>
        <v>0</v>
      </c>
      <c r="CE109" s="1128">
        <f>CE229</f>
        <v>9204</v>
      </c>
      <c r="CF109" s="1129">
        <f t="shared" ref="CF109" si="1025">SUM(CE109,-CD109)</f>
        <v>9204</v>
      </c>
      <c r="CG109" s="1130" t="e">
        <f>CF109/CD109</f>
        <v>#DIV/0!</v>
      </c>
      <c r="CH109" s="921"/>
      <c r="CI109" s="1131">
        <f>CI229</f>
        <v>263</v>
      </c>
      <c r="CJ109" s="1131">
        <f>CJ229</f>
        <v>236</v>
      </c>
      <c r="CK109" s="1129">
        <f t="shared" ref="CK109" si="1026">SUM(CJ109,-CI109)</f>
        <v>-27</v>
      </c>
      <c r="CL109" s="1132">
        <f>CK109/CI109</f>
        <v>-0.10266159695817491</v>
      </c>
      <c r="CM109" s="922"/>
      <c r="CN109" s="929">
        <v>9285</v>
      </c>
      <c r="CO109" s="929">
        <f>CO229</f>
        <v>236</v>
      </c>
      <c r="CP109" s="930">
        <f t="shared" ref="CP109:CP110" si="1027">SUM(CO109,-CN109)</f>
        <v>-9049</v>
      </c>
      <c r="CQ109" s="931">
        <f>CP109/CN109</f>
        <v>-0.97458266020463113</v>
      </c>
      <c r="CR109" s="876">
        <v>28</v>
      </c>
      <c r="CS109" s="866"/>
      <c r="CU109" s="1309">
        <v>28</v>
      </c>
      <c r="CV109" s="1127" t="s">
        <v>268</v>
      </c>
      <c r="CW109" s="1128">
        <f>CW229</f>
        <v>0</v>
      </c>
      <c r="CX109" s="1128">
        <f>CX229</f>
        <v>9204</v>
      </c>
      <c r="CY109" s="1129">
        <f t="shared" ref="CY109" si="1028">SUM(CX109,-CW109)</f>
        <v>9204</v>
      </c>
      <c r="CZ109" s="1130" t="e">
        <f>CY109/CW109</f>
        <v>#DIV/0!</v>
      </c>
      <c r="DA109" s="921"/>
      <c r="DB109" s="1131">
        <f>DB229</f>
        <v>117</v>
      </c>
      <c r="DC109" s="1131">
        <f>DC229</f>
        <v>129</v>
      </c>
      <c r="DD109" s="1129">
        <f t="shared" ref="DD109" si="1029">SUM(DC109,-DB109)</f>
        <v>12</v>
      </c>
      <c r="DE109" s="1132">
        <f>DD109/DB109</f>
        <v>0.10256410256410256</v>
      </c>
      <c r="DF109" s="922"/>
      <c r="DG109" s="929">
        <v>9285</v>
      </c>
      <c r="DH109" s="929">
        <f>DH229</f>
        <v>129</v>
      </c>
      <c r="DI109" s="930">
        <f t="shared" ref="DI109:DI110" si="1030">SUM(DH109,-DG109)</f>
        <v>-9156</v>
      </c>
      <c r="DJ109" s="931">
        <f>DI109/DG109</f>
        <v>-0.98610662358642975</v>
      </c>
      <c r="DK109" s="1309">
        <v>28</v>
      </c>
      <c r="DL109" s="866"/>
      <c r="DN109" s="876">
        <v>28</v>
      </c>
      <c r="DO109" s="1127" t="s">
        <v>268</v>
      </c>
      <c r="DP109" s="1128">
        <f>DP229</f>
        <v>0</v>
      </c>
      <c r="DQ109" s="1128">
        <f>DQ229</f>
        <v>9204</v>
      </c>
      <c r="DR109" s="1129">
        <f t="shared" ref="DR109" si="1031">SUM(DQ109,-DP109)</f>
        <v>9204</v>
      </c>
      <c r="DS109" s="1130" t="e">
        <f>DR109/DP109</f>
        <v>#DIV/0!</v>
      </c>
      <c r="DT109" s="921"/>
      <c r="DU109" s="1131">
        <f>DU229</f>
        <v>53</v>
      </c>
      <c r="DV109" s="1131">
        <f>DV229</f>
        <v>45</v>
      </c>
      <c r="DW109" s="1129">
        <f t="shared" ref="DW109" si="1032">SUM(DV109,-DU109)</f>
        <v>-8</v>
      </c>
      <c r="DX109" s="1132">
        <f>DW109/DU109</f>
        <v>-0.15094339622641509</v>
      </c>
      <c r="DY109" s="922"/>
      <c r="DZ109" s="929">
        <v>9285</v>
      </c>
      <c r="EA109" s="929">
        <f>EA229</f>
        <v>45</v>
      </c>
      <c r="EB109" s="930">
        <f t="shared" ref="EB109:EB110" si="1033">SUM(EA109,-DZ109)</f>
        <v>-9240</v>
      </c>
      <c r="EC109" s="931">
        <f>EB109/DZ109</f>
        <v>-0.99515347334410342</v>
      </c>
      <c r="ED109" s="876">
        <v>28</v>
      </c>
      <c r="EE109" s="866"/>
      <c r="EG109" s="1309">
        <v>28</v>
      </c>
      <c r="EH109" s="1127" t="s">
        <v>268</v>
      </c>
      <c r="EI109" s="1128">
        <f>EI229</f>
        <v>0</v>
      </c>
      <c r="EJ109" s="1128">
        <f>EJ229</f>
        <v>9204</v>
      </c>
      <c r="EK109" s="1129">
        <f t="shared" ref="EK109" si="1034">SUM(EJ109,-EI109)</f>
        <v>9204</v>
      </c>
      <c r="EL109" s="1130" t="e">
        <f>EK109/EI109</f>
        <v>#DIV/0!</v>
      </c>
      <c r="EM109" s="921"/>
      <c r="EN109" s="1131">
        <f>EN229</f>
        <v>55</v>
      </c>
      <c r="EO109" s="1131">
        <f>EO229</f>
        <v>72</v>
      </c>
      <c r="EP109" s="1129">
        <f t="shared" ref="EP109" si="1035">SUM(EO109,-EN109)</f>
        <v>17</v>
      </c>
      <c r="EQ109" s="1132">
        <f>EP109/EN109</f>
        <v>0.30909090909090908</v>
      </c>
      <c r="ER109" s="922"/>
      <c r="ES109" s="929">
        <v>9285</v>
      </c>
      <c r="ET109" s="929">
        <f>ET229</f>
        <v>72</v>
      </c>
      <c r="EU109" s="930">
        <f t="shared" ref="EU109:EU110" si="1036">SUM(ET109,-ES109)</f>
        <v>-9213</v>
      </c>
      <c r="EV109" s="931">
        <f>EU109/ES109</f>
        <v>-0.99224555735056541</v>
      </c>
      <c r="EW109" s="1309">
        <v>28</v>
      </c>
      <c r="EX109" s="866"/>
      <c r="EZ109" s="876">
        <v>28</v>
      </c>
      <c r="FA109" s="1127" t="s">
        <v>268</v>
      </c>
      <c r="FB109" s="1128">
        <f>FB229</f>
        <v>0</v>
      </c>
      <c r="FC109" s="1128">
        <f>FC229</f>
        <v>9204</v>
      </c>
      <c r="FD109" s="1129">
        <f t="shared" ref="FD109" si="1037">SUM(FC109,-FB109)</f>
        <v>9204</v>
      </c>
      <c r="FE109" s="1130" t="e">
        <f>FD109/FB109</f>
        <v>#DIV/0!</v>
      </c>
      <c r="FF109" s="921"/>
      <c r="FG109" s="1131">
        <f>FG229</f>
        <v>33</v>
      </c>
      <c r="FH109" s="1131">
        <f>FH229</f>
        <v>23</v>
      </c>
      <c r="FI109" s="1129">
        <f t="shared" ref="FI109" si="1038">SUM(FH109,-FG109)</f>
        <v>-10</v>
      </c>
      <c r="FJ109" s="1132">
        <f>FI109/FG109</f>
        <v>-0.30303030303030304</v>
      </c>
      <c r="FK109" s="922"/>
      <c r="FL109" s="929">
        <v>9285</v>
      </c>
      <c r="FM109" s="929">
        <f>FM229</f>
        <v>23</v>
      </c>
      <c r="FN109" s="930">
        <f t="shared" ref="FN109:FN110" si="1039">SUM(FM109,-FL109)</f>
        <v>-9262</v>
      </c>
      <c r="FO109" s="931">
        <f>FN109/FL109</f>
        <v>-0.99752288637587505</v>
      </c>
      <c r="FP109" s="876">
        <v>28</v>
      </c>
      <c r="FQ109" s="866"/>
      <c r="FS109" s="1309">
        <v>28</v>
      </c>
      <c r="FT109" s="1127" t="s">
        <v>268</v>
      </c>
      <c r="FU109" s="1128">
        <f>FU229</f>
        <v>0</v>
      </c>
      <c r="FV109" s="1128">
        <f>FV229</f>
        <v>9204</v>
      </c>
      <c r="FW109" s="1129">
        <f t="shared" ref="FW109" si="1040">SUM(FV109,-FU109)</f>
        <v>9204</v>
      </c>
      <c r="FX109" s="1130" t="e">
        <f>FW109/FU109</f>
        <v>#DIV/0!</v>
      </c>
      <c r="FY109" s="921"/>
      <c r="FZ109" s="1131">
        <f>FZ229</f>
        <v>115</v>
      </c>
      <c r="GA109" s="1131">
        <f>GA229</f>
        <v>132</v>
      </c>
      <c r="GB109" s="1129">
        <f t="shared" ref="GB109" si="1041">SUM(GA109,-FZ109)</f>
        <v>17</v>
      </c>
      <c r="GC109" s="1132">
        <f>GB109/FZ109</f>
        <v>0.14782608695652175</v>
      </c>
      <c r="GD109" s="922"/>
      <c r="GE109" s="929">
        <v>9285</v>
      </c>
      <c r="GF109" s="929">
        <f>GF229</f>
        <v>132</v>
      </c>
      <c r="GG109" s="930">
        <f t="shared" ref="GG109:GG110" si="1042">SUM(GF109,-GE109)</f>
        <v>-9153</v>
      </c>
      <c r="GH109" s="931">
        <f>GG109/GE109</f>
        <v>-0.9857835218093699</v>
      </c>
      <c r="GI109" s="1309">
        <v>28</v>
      </c>
      <c r="GJ109" s="866"/>
      <c r="GL109" s="876">
        <v>28</v>
      </c>
      <c r="GM109" s="1127" t="s">
        <v>268</v>
      </c>
      <c r="GN109" s="1128">
        <f>GN229</f>
        <v>0</v>
      </c>
      <c r="GO109" s="1128">
        <f>GO229</f>
        <v>9204</v>
      </c>
      <c r="GP109" s="1129">
        <f t="shared" ref="GP109" si="1043">SUM(GO109,-GN109)</f>
        <v>9204</v>
      </c>
      <c r="GQ109" s="1130" t="e">
        <f>GP109/GN109</f>
        <v>#DIV/0!</v>
      </c>
      <c r="GR109" s="921"/>
      <c r="GS109" s="1131">
        <f>GS229</f>
        <v>40</v>
      </c>
      <c r="GT109" s="1131">
        <f>GT229</f>
        <v>34</v>
      </c>
      <c r="GU109" s="1129">
        <f t="shared" ref="GU109" si="1044">SUM(GT109,-GS109)</f>
        <v>-6</v>
      </c>
      <c r="GV109" s="1132">
        <f>GU109/GS109</f>
        <v>-0.15</v>
      </c>
      <c r="GW109" s="922"/>
      <c r="GX109" s="929">
        <v>9285</v>
      </c>
      <c r="GY109" s="929">
        <f>GY229</f>
        <v>34</v>
      </c>
      <c r="GZ109" s="930">
        <f t="shared" ref="GZ109:GZ110" si="1045">SUM(GY109,-GX109)</f>
        <v>-9251</v>
      </c>
      <c r="HA109" s="931">
        <f>GZ109/GX109</f>
        <v>-0.99633817985998918</v>
      </c>
      <c r="HB109" s="876">
        <v>28</v>
      </c>
      <c r="HC109" s="866"/>
      <c r="HE109" s="1309">
        <v>28</v>
      </c>
      <c r="HF109" s="1127" t="s">
        <v>268</v>
      </c>
      <c r="HG109" s="1128">
        <f>HG229</f>
        <v>0</v>
      </c>
      <c r="HH109" s="1128">
        <f>HH229</f>
        <v>9204</v>
      </c>
      <c r="HI109" s="1129">
        <f t="shared" ref="HI109" si="1046">SUM(HH109,-HG109)</f>
        <v>9204</v>
      </c>
      <c r="HJ109" s="1130" t="e">
        <f>HI109/HG109</f>
        <v>#DIV/0!</v>
      </c>
      <c r="HK109" s="921"/>
      <c r="HL109" s="1131">
        <f>HL229</f>
        <v>52</v>
      </c>
      <c r="HM109" s="1131">
        <f>HM229</f>
        <v>60</v>
      </c>
      <c r="HN109" s="1129">
        <f t="shared" ref="HN109" si="1047">SUM(HM109,-HL109)</f>
        <v>8</v>
      </c>
      <c r="HO109" s="1132">
        <f>HN109/HL109</f>
        <v>0.15384615384615385</v>
      </c>
      <c r="HP109" s="922"/>
      <c r="HQ109" s="929">
        <v>9285</v>
      </c>
      <c r="HR109" s="929">
        <f>HR229</f>
        <v>60</v>
      </c>
      <c r="HS109" s="930">
        <f t="shared" ref="HS109:HS110" si="1048">SUM(HR109,-HQ109)</f>
        <v>-9225</v>
      </c>
      <c r="HT109" s="931">
        <f>HS109/HQ109</f>
        <v>-0.99353796445880449</v>
      </c>
      <c r="HU109" s="1309">
        <v>28</v>
      </c>
      <c r="HV109" s="866"/>
      <c r="HX109" s="876">
        <v>28</v>
      </c>
      <c r="HY109" s="1127" t="s">
        <v>268</v>
      </c>
      <c r="HZ109" s="1128">
        <f>HZ229</f>
        <v>0</v>
      </c>
      <c r="IA109" s="1128">
        <f>IA229</f>
        <v>9204</v>
      </c>
      <c r="IB109" s="1129">
        <f t="shared" ref="IB109" si="1049">SUM(IA109,-HZ109)</f>
        <v>9204</v>
      </c>
      <c r="IC109" s="1130" t="e">
        <f>IB109/HZ109</f>
        <v>#DIV/0!</v>
      </c>
      <c r="ID109" s="921"/>
      <c r="IE109" s="1131">
        <f>IE229</f>
        <v>62</v>
      </c>
      <c r="IF109" s="1131">
        <f>IF229</f>
        <v>82</v>
      </c>
      <c r="IG109" s="1129">
        <f t="shared" ref="IG109" si="1050">SUM(IF109,-IE109)</f>
        <v>20</v>
      </c>
      <c r="IH109" s="1132">
        <f>IG109/IE109</f>
        <v>0.32258064516129031</v>
      </c>
      <c r="II109" s="922"/>
      <c r="IJ109" s="929">
        <v>9285</v>
      </c>
      <c r="IK109" s="929">
        <f>IK229</f>
        <v>82</v>
      </c>
      <c r="IL109" s="930">
        <f t="shared" ref="IL109:IL110" si="1051">SUM(IK109,-IJ109)</f>
        <v>-9203</v>
      </c>
      <c r="IM109" s="931">
        <f>IL109/IJ109</f>
        <v>-0.99116855142703286</v>
      </c>
      <c r="IN109" s="876">
        <v>28</v>
      </c>
      <c r="IO109" s="866"/>
      <c r="IQ109" s="1314">
        <v>28</v>
      </c>
      <c r="IR109" s="1127" t="s">
        <v>268</v>
      </c>
      <c r="IS109" s="1128">
        <f>IS229</f>
        <v>0</v>
      </c>
      <c r="IT109" s="1128">
        <f>IT229</f>
        <v>9204</v>
      </c>
      <c r="IU109" s="1129">
        <f t="shared" ref="IU109" si="1052">SUM(IT109,-IS109)</f>
        <v>9204</v>
      </c>
      <c r="IV109" s="1130" t="e">
        <f>IU109/IS109</f>
        <v>#DIV/0!</v>
      </c>
      <c r="IW109" s="921"/>
      <c r="IX109" s="1131">
        <f>IX229</f>
        <v>1734</v>
      </c>
      <c r="IY109" s="1131">
        <f>IY229</f>
        <v>1701</v>
      </c>
      <c r="IZ109" s="1129">
        <f t="shared" ref="IZ109" si="1053">SUM(IY109,-IX109)</f>
        <v>-33</v>
      </c>
      <c r="JA109" s="1132">
        <f>IZ109/IX109</f>
        <v>-1.9031141868512111E-2</v>
      </c>
      <c r="JB109" s="922"/>
      <c r="JC109" s="929">
        <v>9285</v>
      </c>
      <c r="JD109" s="929">
        <f>JD229</f>
        <v>1701</v>
      </c>
      <c r="JE109" s="930">
        <f t="shared" ref="JE109:JE110" si="1054">SUM(JD109,-JC109)</f>
        <v>-7584</v>
      </c>
      <c r="JF109" s="931">
        <f>JE109/JC109</f>
        <v>-0.81680129240710819</v>
      </c>
      <c r="JG109" s="1314">
        <v>28</v>
      </c>
      <c r="JH109" s="866"/>
    </row>
    <row r="110" spans="1:268">
      <c r="A110" s="400">
        <v>29</v>
      </c>
      <c r="B110" s="1109" t="s">
        <v>313</v>
      </c>
      <c r="C110" s="302">
        <f>C230</f>
        <v>0</v>
      </c>
      <c r="D110" s="302">
        <f>D230</f>
        <v>2229</v>
      </c>
      <c r="E110" s="1110">
        <f>SUM(D110,-C110)</f>
        <v>2229</v>
      </c>
      <c r="F110" s="1111" t="e">
        <f>E110/C110</f>
        <v>#DIV/0!</v>
      </c>
      <c r="G110" s="921"/>
      <c r="H110" s="976">
        <f>H230</f>
        <v>2305</v>
      </c>
      <c r="I110" s="976">
        <f>I230</f>
        <v>2297</v>
      </c>
      <c r="J110" s="963">
        <f>SUM(I110,-H110)</f>
        <v>-8</v>
      </c>
      <c r="K110" s="938">
        <f>J110/H110</f>
        <v>-3.4707158351409977E-3</v>
      </c>
      <c r="L110" s="922"/>
      <c r="M110" s="302">
        <v>2305</v>
      </c>
      <c r="N110" s="1024">
        <f>N230</f>
        <v>2297</v>
      </c>
      <c r="O110" s="930">
        <f t="shared" si="1015"/>
        <v>-8</v>
      </c>
      <c r="P110" s="931">
        <f t="shared" ref="P110" si="1055">O110/M110</f>
        <v>-3.4707158351409977E-3</v>
      </c>
      <c r="Q110" s="400">
        <v>29</v>
      </c>
      <c r="R110" s="866"/>
      <c r="U110" s="1309">
        <v>29</v>
      </c>
      <c r="V110" s="1109" t="s">
        <v>313</v>
      </c>
      <c r="W110" s="302">
        <f>W230</f>
        <v>0</v>
      </c>
      <c r="X110" s="302">
        <f>X230</f>
        <v>2229</v>
      </c>
      <c r="Y110" s="1110">
        <f>SUM(X110,-W110)</f>
        <v>2229</v>
      </c>
      <c r="Z110" s="1111" t="e">
        <f>Y110/W110</f>
        <v>#DIV/0!</v>
      </c>
      <c r="AA110" s="921"/>
      <c r="AB110" s="976">
        <f>AB230</f>
        <v>88</v>
      </c>
      <c r="AC110" s="976">
        <f>AC230</f>
        <v>98</v>
      </c>
      <c r="AD110" s="963">
        <f>SUM(AC110,-AB110)</f>
        <v>10</v>
      </c>
      <c r="AE110" s="938">
        <f>AD110/AB110</f>
        <v>0.11363636363636363</v>
      </c>
      <c r="AF110" s="922"/>
      <c r="AG110" s="302">
        <v>2305</v>
      </c>
      <c r="AH110" s="1024">
        <f>AH230</f>
        <v>98</v>
      </c>
      <c r="AI110" s="930">
        <f t="shared" si="1018"/>
        <v>-2207</v>
      </c>
      <c r="AJ110" s="931">
        <f t="shared" ref="AJ110" si="1056">AI110/AG110</f>
        <v>-0.95748373101952278</v>
      </c>
      <c r="AK110" s="1309">
        <v>29</v>
      </c>
      <c r="AL110" s="866"/>
      <c r="AN110" s="876">
        <v>29</v>
      </c>
      <c r="AO110" s="1109" t="s">
        <v>313</v>
      </c>
      <c r="AP110" s="302">
        <f>AP230</f>
        <v>0</v>
      </c>
      <c r="AQ110" s="302">
        <f>AQ230</f>
        <v>2229</v>
      </c>
      <c r="AR110" s="1110">
        <f>SUM(AQ110,-AP110)</f>
        <v>2229</v>
      </c>
      <c r="AS110" s="1111" t="e">
        <f>AR110/AP110</f>
        <v>#DIV/0!</v>
      </c>
      <c r="AT110" s="921"/>
      <c r="AU110" s="976">
        <f>AU230</f>
        <v>29</v>
      </c>
      <c r="AV110" s="976">
        <f>AV230</f>
        <v>41</v>
      </c>
      <c r="AW110" s="963">
        <f>SUM(AV110,-AU110)</f>
        <v>12</v>
      </c>
      <c r="AX110" s="938">
        <f>AW110/AU110</f>
        <v>0.41379310344827586</v>
      </c>
      <c r="AY110" s="922"/>
      <c r="AZ110" s="302">
        <v>2305</v>
      </c>
      <c r="BA110" s="1024">
        <f>BA230</f>
        <v>41</v>
      </c>
      <c r="BB110" s="930">
        <f t="shared" si="1021"/>
        <v>-2264</v>
      </c>
      <c r="BC110" s="931">
        <f t="shared" ref="BC110" si="1057">BB110/AZ110</f>
        <v>-0.98221258134490241</v>
      </c>
      <c r="BD110" s="876">
        <v>29</v>
      </c>
      <c r="BE110" s="866"/>
      <c r="BH110" s="1309">
        <v>29</v>
      </c>
      <c r="BI110" s="1109" t="s">
        <v>313</v>
      </c>
      <c r="BJ110" s="302">
        <f>BJ230</f>
        <v>0</v>
      </c>
      <c r="BK110" s="302">
        <f>BK230</f>
        <v>2229</v>
      </c>
      <c r="BL110" s="1110">
        <f>SUM(BK110,-BJ110)</f>
        <v>2229</v>
      </c>
      <c r="BM110" s="1111" t="e">
        <f>BL110/BJ110</f>
        <v>#DIV/0!</v>
      </c>
      <c r="BN110" s="921"/>
      <c r="BO110" s="976">
        <f>BO230</f>
        <v>95</v>
      </c>
      <c r="BP110" s="976">
        <f>BP230</f>
        <v>94</v>
      </c>
      <c r="BQ110" s="963">
        <f>SUM(BP110,-BO110)</f>
        <v>-1</v>
      </c>
      <c r="BR110" s="938">
        <f>BQ110/BO110</f>
        <v>-1.0526315789473684E-2</v>
      </c>
      <c r="BS110" s="922"/>
      <c r="BT110" s="302">
        <v>2305</v>
      </c>
      <c r="BU110" s="1024">
        <f>BU230</f>
        <v>94</v>
      </c>
      <c r="BV110" s="930">
        <f t="shared" si="1024"/>
        <v>-2211</v>
      </c>
      <c r="BW110" s="931">
        <f t="shared" ref="BW110" si="1058">BV110/BT110</f>
        <v>-0.95921908893709329</v>
      </c>
      <c r="BX110" s="1309">
        <v>29</v>
      </c>
      <c r="BY110" s="866"/>
      <c r="CB110" s="876">
        <v>29</v>
      </c>
      <c r="CC110" s="1109" t="s">
        <v>313</v>
      </c>
      <c r="CD110" s="302">
        <f>CD230</f>
        <v>0</v>
      </c>
      <c r="CE110" s="302">
        <f>CE230</f>
        <v>2229</v>
      </c>
      <c r="CF110" s="1110">
        <f>SUM(CE110,-CD110)</f>
        <v>2229</v>
      </c>
      <c r="CG110" s="1111" t="e">
        <f>CF110/CD110</f>
        <v>#DIV/0!</v>
      </c>
      <c r="CH110" s="921"/>
      <c r="CI110" s="976">
        <f>CI230</f>
        <v>64</v>
      </c>
      <c r="CJ110" s="976">
        <f>CJ230</f>
        <v>55</v>
      </c>
      <c r="CK110" s="963">
        <f>SUM(CJ110,-CI110)</f>
        <v>-9</v>
      </c>
      <c r="CL110" s="938">
        <f>CK110/CI110</f>
        <v>-0.140625</v>
      </c>
      <c r="CM110" s="922"/>
      <c r="CN110" s="302">
        <v>2305</v>
      </c>
      <c r="CO110" s="1024">
        <f>CO230</f>
        <v>55</v>
      </c>
      <c r="CP110" s="930">
        <f t="shared" si="1027"/>
        <v>-2250</v>
      </c>
      <c r="CQ110" s="931">
        <f t="shared" ref="CQ110" si="1059">CP110/CN110</f>
        <v>-0.97613882863340562</v>
      </c>
      <c r="CR110" s="876">
        <v>29</v>
      </c>
      <c r="CS110" s="866"/>
      <c r="CU110" s="1309">
        <v>29</v>
      </c>
      <c r="CV110" s="1109" t="s">
        <v>313</v>
      </c>
      <c r="CW110" s="302">
        <f>CW230</f>
        <v>0</v>
      </c>
      <c r="CX110" s="302">
        <f>CX230</f>
        <v>2229</v>
      </c>
      <c r="CY110" s="1110">
        <f>SUM(CX110,-CW110)</f>
        <v>2229</v>
      </c>
      <c r="CZ110" s="1111" t="e">
        <f>CY110/CW110</f>
        <v>#DIV/0!</v>
      </c>
      <c r="DA110" s="921"/>
      <c r="DB110" s="976">
        <f>DB230</f>
        <v>39</v>
      </c>
      <c r="DC110" s="976">
        <f>DC230</f>
        <v>40</v>
      </c>
      <c r="DD110" s="963">
        <f>SUM(DC110,-DB110)</f>
        <v>1</v>
      </c>
      <c r="DE110" s="938">
        <f>DD110/DB110</f>
        <v>2.564102564102564E-2</v>
      </c>
      <c r="DF110" s="922"/>
      <c r="DG110" s="302">
        <v>2305</v>
      </c>
      <c r="DH110" s="1024">
        <f>DH230</f>
        <v>40</v>
      </c>
      <c r="DI110" s="930">
        <f t="shared" si="1030"/>
        <v>-2265</v>
      </c>
      <c r="DJ110" s="931">
        <f t="shared" ref="DJ110" si="1060">DI110/DG110</f>
        <v>-0.98264642082429499</v>
      </c>
      <c r="DK110" s="1309">
        <v>29</v>
      </c>
      <c r="DL110" s="866"/>
      <c r="DN110" s="876">
        <v>29</v>
      </c>
      <c r="DO110" s="1109" t="s">
        <v>313</v>
      </c>
      <c r="DP110" s="302">
        <f>DP230</f>
        <v>0</v>
      </c>
      <c r="DQ110" s="302">
        <f>DQ230</f>
        <v>2229</v>
      </c>
      <c r="DR110" s="1110">
        <f>SUM(DQ110,-DP110)</f>
        <v>2229</v>
      </c>
      <c r="DS110" s="1111" t="e">
        <f>DR110/DP110</f>
        <v>#DIV/0!</v>
      </c>
      <c r="DT110" s="921"/>
      <c r="DU110" s="976">
        <f>DU230</f>
        <v>21</v>
      </c>
      <c r="DV110" s="976">
        <f>DV230</f>
        <v>14</v>
      </c>
      <c r="DW110" s="963">
        <f>SUM(DV110,-DU110)</f>
        <v>-7</v>
      </c>
      <c r="DX110" s="938">
        <f>DW110/DU110</f>
        <v>-0.33333333333333331</v>
      </c>
      <c r="DY110" s="922"/>
      <c r="DZ110" s="302">
        <v>2305</v>
      </c>
      <c r="EA110" s="1024">
        <f>EA230</f>
        <v>14</v>
      </c>
      <c r="EB110" s="930">
        <f t="shared" si="1033"/>
        <v>-2291</v>
      </c>
      <c r="EC110" s="931">
        <f t="shared" ref="EC110" si="1061">EB110/DZ110</f>
        <v>-0.99392624728850321</v>
      </c>
      <c r="ED110" s="876">
        <v>29</v>
      </c>
      <c r="EE110" s="866"/>
      <c r="EG110" s="1309">
        <v>29</v>
      </c>
      <c r="EH110" s="1109" t="s">
        <v>313</v>
      </c>
      <c r="EI110" s="302">
        <f>EI230</f>
        <v>0</v>
      </c>
      <c r="EJ110" s="302">
        <f>EJ230</f>
        <v>2229</v>
      </c>
      <c r="EK110" s="1110">
        <f>SUM(EJ110,-EI110)</f>
        <v>2229</v>
      </c>
      <c r="EL110" s="1111" t="e">
        <f>EK110/EI110</f>
        <v>#DIV/0!</v>
      </c>
      <c r="EM110" s="921"/>
      <c r="EN110" s="976">
        <f>EN230</f>
        <v>18</v>
      </c>
      <c r="EO110" s="976">
        <f>EO230</f>
        <v>38</v>
      </c>
      <c r="EP110" s="963">
        <f>SUM(EO110,-EN110)</f>
        <v>20</v>
      </c>
      <c r="EQ110" s="938">
        <f>EP110/EN110</f>
        <v>1.1111111111111112</v>
      </c>
      <c r="ER110" s="922"/>
      <c r="ES110" s="302">
        <v>2305</v>
      </c>
      <c r="ET110" s="1024">
        <f>ET230</f>
        <v>38</v>
      </c>
      <c r="EU110" s="930">
        <f t="shared" si="1036"/>
        <v>-2267</v>
      </c>
      <c r="EV110" s="931">
        <f t="shared" ref="EV110" si="1062">EU110/ES110</f>
        <v>-0.98351409978308024</v>
      </c>
      <c r="EW110" s="1309">
        <v>29</v>
      </c>
      <c r="EX110" s="866"/>
      <c r="EZ110" s="876">
        <v>29</v>
      </c>
      <c r="FA110" s="1109" t="s">
        <v>313</v>
      </c>
      <c r="FB110" s="302">
        <f>FB230</f>
        <v>0</v>
      </c>
      <c r="FC110" s="302">
        <f>FC230</f>
        <v>2229</v>
      </c>
      <c r="FD110" s="1110">
        <f>SUM(FC110,-FB110)</f>
        <v>2229</v>
      </c>
      <c r="FE110" s="1111" t="e">
        <f>FD110/FB110</f>
        <v>#DIV/0!</v>
      </c>
      <c r="FF110" s="921"/>
      <c r="FG110" s="976">
        <f>FG230</f>
        <v>9</v>
      </c>
      <c r="FH110" s="976">
        <f>FH230</f>
        <v>4</v>
      </c>
      <c r="FI110" s="963">
        <f>SUM(FH110,-FG110)</f>
        <v>-5</v>
      </c>
      <c r="FJ110" s="938">
        <f>FI110/FG110</f>
        <v>-0.55555555555555558</v>
      </c>
      <c r="FK110" s="922"/>
      <c r="FL110" s="302">
        <v>2305</v>
      </c>
      <c r="FM110" s="1024">
        <f>FM230</f>
        <v>4</v>
      </c>
      <c r="FN110" s="930">
        <f t="shared" si="1039"/>
        <v>-2301</v>
      </c>
      <c r="FO110" s="931">
        <f t="shared" ref="FO110" si="1063">FN110/FL110</f>
        <v>-0.99826464208242949</v>
      </c>
      <c r="FP110" s="876">
        <v>29</v>
      </c>
      <c r="FQ110" s="866"/>
      <c r="FS110" s="1309">
        <v>29</v>
      </c>
      <c r="FT110" s="1109" t="s">
        <v>313</v>
      </c>
      <c r="FU110" s="302">
        <f>FU230</f>
        <v>0</v>
      </c>
      <c r="FV110" s="302">
        <f>FV230</f>
        <v>2229</v>
      </c>
      <c r="FW110" s="1110">
        <f>SUM(FV110,-FU110)</f>
        <v>2229</v>
      </c>
      <c r="FX110" s="1111" t="e">
        <f>FW110/FU110</f>
        <v>#DIV/0!</v>
      </c>
      <c r="FY110" s="921"/>
      <c r="FZ110" s="976">
        <f>FZ230</f>
        <v>56</v>
      </c>
      <c r="GA110" s="976">
        <f>GA230</f>
        <v>46</v>
      </c>
      <c r="GB110" s="963">
        <f>SUM(GA110,-FZ110)</f>
        <v>-10</v>
      </c>
      <c r="GC110" s="938">
        <f>GB110/FZ110</f>
        <v>-0.17857142857142858</v>
      </c>
      <c r="GD110" s="922"/>
      <c r="GE110" s="302">
        <v>2305</v>
      </c>
      <c r="GF110" s="1024">
        <f>GF230</f>
        <v>46</v>
      </c>
      <c r="GG110" s="930">
        <f t="shared" si="1042"/>
        <v>-2259</v>
      </c>
      <c r="GH110" s="931">
        <f t="shared" ref="GH110" si="1064">GG110/GE110</f>
        <v>-0.98004338394793922</v>
      </c>
      <c r="GI110" s="1309">
        <v>29</v>
      </c>
      <c r="GJ110" s="866"/>
      <c r="GL110" s="876">
        <v>29</v>
      </c>
      <c r="GM110" s="1109" t="s">
        <v>313</v>
      </c>
      <c r="GN110" s="302">
        <f>GN230</f>
        <v>0</v>
      </c>
      <c r="GO110" s="302">
        <f>GO230</f>
        <v>2229</v>
      </c>
      <c r="GP110" s="1110">
        <f>SUM(GO110,-GN110)</f>
        <v>2229</v>
      </c>
      <c r="GQ110" s="1111" t="e">
        <f>GP110/GN110</f>
        <v>#DIV/0!</v>
      </c>
      <c r="GR110" s="921"/>
      <c r="GS110" s="976">
        <f>GS230</f>
        <v>22</v>
      </c>
      <c r="GT110" s="976">
        <f>GT230</f>
        <v>10</v>
      </c>
      <c r="GU110" s="963">
        <f>SUM(GT110,-GS110)</f>
        <v>-12</v>
      </c>
      <c r="GV110" s="938">
        <f>GU110/GS110</f>
        <v>-0.54545454545454541</v>
      </c>
      <c r="GW110" s="922"/>
      <c r="GX110" s="302">
        <v>2305</v>
      </c>
      <c r="GY110" s="1024">
        <f>GY230</f>
        <v>10</v>
      </c>
      <c r="GZ110" s="930">
        <f t="shared" si="1045"/>
        <v>-2295</v>
      </c>
      <c r="HA110" s="931">
        <f t="shared" ref="HA110" si="1065">GZ110/GX110</f>
        <v>-0.99566160520607372</v>
      </c>
      <c r="HB110" s="876">
        <v>29</v>
      </c>
      <c r="HC110" s="866"/>
      <c r="HE110" s="1309">
        <v>29</v>
      </c>
      <c r="HF110" s="1109" t="s">
        <v>313</v>
      </c>
      <c r="HG110" s="302">
        <f>HG230</f>
        <v>0</v>
      </c>
      <c r="HH110" s="302">
        <f>HH230</f>
        <v>2229</v>
      </c>
      <c r="HI110" s="1110">
        <f>SUM(HH110,-HG110)</f>
        <v>2229</v>
      </c>
      <c r="HJ110" s="1111" t="e">
        <f>HI110/HG110</f>
        <v>#DIV/0!</v>
      </c>
      <c r="HK110" s="921"/>
      <c r="HL110" s="976">
        <f>HL230</f>
        <v>20</v>
      </c>
      <c r="HM110" s="976">
        <f>HM230</f>
        <v>35</v>
      </c>
      <c r="HN110" s="963">
        <f>SUM(HM110,-HL110)</f>
        <v>15</v>
      </c>
      <c r="HO110" s="938">
        <f>HN110/HL110</f>
        <v>0.75</v>
      </c>
      <c r="HP110" s="922"/>
      <c r="HQ110" s="302">
        <v>2305</v>
      </c>
      <c r="HR110" s="1024">
        <f>HR230</f>
        <v>35</v>
      </c>
      <c r="HS110" s="930">
        <f t="shared" si="1048"/>
        <v>-2270</v>
      </c>
      <c r="HT110" s="931">
        <f t="shared" ref="HT110" si="1066">HS110/HQ110</f>
        <v>-0.98481561822125818</v>
      </c>
      <c r="HU110" s="1309">
        <v>29</v>
      </c>
      <c r="HV110" s="866"/>
      <c r="HX110" s="876">
        <v>29</v>
      </c>
      <c r="HY110" s="1109" t="s">
        <v>313</v>
      </c>
      <c r="HZ110" s="302">
        <f>HZ230</f>
        <v>0</v>
      </c>
      <c r="IA110" s="302">
        <f>IA230</f>
        <v>2229</v>
      </c>
      <c r="IB110" s="1110">
        <f>SUM(IA110,-HZ110)</f>
        <v>2229</v>
      </c>
      <c r="IC110" s="1111" t="e">
        <f>IB110/HZ110</f>
        <v>#DIV/0!</v>
      </c>
      <c r="ID110" s="921"/>
      <c r="IE110" s="976">
        <f>IE230</f>
        <v>21</v>
      </c>
      <c r="IF110" s="976">
        <f>IF230</f>
        <v>36</v>
      </c>
      <c r="IG110" s="963">
        <f>SUM(IF110,-IE110)</f>
        <v>15</v>
      </c>
      <c r="IH110" s="938">
        <f>IG110/IE110</f>
        <v>0.7142857142857143</v>
      </c>
      <c r="II110" s="922"/>
      <c r="IJ110" s="302">
        <v>2305</v>
      </c>
      <c r="IK110" s="1024">
        <f>IK230</f>
        <v>36</v>
      </c>
      <c r="IL110" s="930">
        <f t="shared" si="1051"/>
        <v>-2269</v>
      </c>
      <c r="IM110" s="931">
        <f t="shared" ref="IM110" si="1067">IL110/IJ110</f>
        <v>-0.9843817787418655</v>
      </c>
      <c r="IN110" s="876">
        <v>29</v>
      </c>
      <c r="IO110" s="866"/>
      <c r="IQ110" s="1314">
        <v>29</v>
      </c>
      <c r="IR110" s="1109" t="s">
        <v>313</v>
      </c>
      <c r="IS110" s="302">
        <f>IS230</f>
        <v>0</v>
      </c>
      <c r="IT110" s="302">
        <f>IT230</f>
        <v>2229</v>
      </c>
      <c r="IU110" s="1110">
        <f>SUM(IT110,-IS110)</f>
        <v>2229</v>
      </c>
      <c r="IV110" s="1111" t="e">
        <f>IU110/IS110</f>
        <v>#DIV/0!</v>
      </c>
      <c r="IW110" s="921"/>
      <c r="IX110" s="976">
        <f>IX230</f>
        <v>482</v>
      </c>
      <c r="IY110" s="976">
        <f>IY230</f>
        <v>511</v>
      </c>
      <c r="IZ110" s="963">
        <f>SUM(IY110,-IX110)</f>
        <v>29</v>
      </c>
      <c r="JA110" s="938">
        <f>IZ110/IX110</f>
        <v>6.0165975103734441E-2</v>
      </c>
      <c r="JB110" s="922"/>
      <c r="JC110" s="302">
        <v>2305</v>
      </c>
      <c r="JD110" s="1024">
        <f>JD230</f>
        <v>511</v>
      </c>
      <c r="JE110" s="930">
        <f t="shared" si="1054"/>
        <v>-1794</v>
      </c>
      <c r="JF110" s="931">
        <f t="shared" ref="JF110" si="1068">JE110/JC110</f>
        <v>-0.77830802603036875</v>
      </c>
      <c r="JG110" s="1314">
        <v>29</v>
      </c>
      <c r="JH110" s="866"/>
    </row>
    <row r="111" spans="1:268">
      <c r="A111" s="400">
        <v>30</v>
      </c>
      <c r="B111" s="1133" t="s">
        <v>314</v>
      </c>
      <c r="C111" s="1134"/>
      <c r="D111" s="1134">
        <f>D231</f>
        <v>6303</v>
      </c>
      <c r="E111" s="1135"/>
      <c r="F111" s="1136">
        <f>D111/D109</f>
        <v>0.68481095176010431</v>
      </c>
      <c r="G111" s="921"/>
      <c r="H111" s="1344">
        <v>6361</v>
      </c>
      <c r="I111" s="1137">
        <f>I231</f>
        <v>6084</v>
      </c>
      <c r="J111" s="1345"/>
      <c r="K111" s="1136">
        <f>I111/I109</f>
        <v>0.6867592279038266</v>
      </c>
      <c r="L111" s="922"/>
      <c r="M111" s="283"/>
      <c r="N111" s="940"/>
      <c r="O111" s="283"/>
      <c r="P111" s="1121"/>
      <c r="Q111" s="400">
        <v>30</v>
      </c>
      <c r="R111" s="866"/>
      <c r="U111" s="1309">
        <v>30</v>
      </c>
      <c r="V111" s="1133" t="s">
        <v>314</v>
      </c>
      <c r="W111" s="1134"/>
      <c r="X111" s="1134">
        <f>X231</f>
        <v>6303</v>
      </c>
      <c r="Y111" s="1135"/>
      <c r="Z111" s="1136">
        <f>X111/X109</f>
        <v>0.68481095176010431</v>
      </c>
      <c r="AA111" s="921"/>
      <c r="AB111" s="1345"/>
      <c r="AC111" s="1137">
        <f>AC231</f>
        <v>261</v>
      </c>
      <c r="AD111" s="1345"/>
      <c r="AE111" s="1136">
        <f>AC111/AC109</f>
        <v>0.63970588235294112</v>
      </c>
      <c r="AF111" s="922"/>
      <c r="AG111" s="283"/>
      <c r="AH111" s="940"/>
      <c r="AI111" s="283"/>
      <c r="AJ111" s="1121"/>
      <c r="AK111" s="1309">
        <v>30</v>
      </c>
      <c r="AL111" s="866"/>
      <c r="AN111" s="876">
        <v>30</v>
      </c>
      <c r="AO111" s="1133" t="s">
        <v>314</v>
      </c>
      <c r="AP111" s="1134"/>
      <c r="AQ111" s="1134">
        <f>AQ231</f>
        <v>6303</v>
      </c>
      <c r="AR111" s="1135"/>
      <c r="AS111" s="1136">
        <f>AQ111/AQ109</f>
        <v>0.68481095176010431</v>
      </c>
      <c r="AT111" s="921"/>
      <c r="AU111" s="1345"/>
      <c r="AV111" s="1137">
        <f>AV231</f>
        <v>89</v>
      </c>
      <c r="AW111" s="1345"/>
      <c r="AX111" s="1136">
        <f>AV111/AV109</f>
        <v>0.67938931297709926</v>
      </c>
      <c r="AY111" s="922"/>
      <c r="AZ111" s="283"/>
      <c r="BA111" s="940"/>
      <c r="BB111" s="283"/>
      <c r="BC111" s="1121"/>
      <c r="BD111" s="876">
        <v>30</v>
      </c>
      <c r="BE111" s="866"/>
      <c r="BH111" s="1309">
        <v>30</v>
      </c>
      <c r="BI111" s="1133" t="s">
        <v>314</v>
      </c>
      <c r="BJ111" s="1134"/>
      <c r="BK111" s="1134">
        <f>BK231</f>
        <v>6303</v>
      </c>
      <c r="BL111" s="1135"/>
      <c r="BM111" s="1136">
        <f>BK111/BK109</f>
        <v>0.68481095176010431</v>
      </c>
      <c r="BN111" s="921"/>
      <c r="BO111" s="1345"/>
      <c r="BP111" s="1137">
        <f>BP231</f>
        <v>266</v>
      </c>
      <c r="BQ111" s="1345"/>
      <c r="BR111" s="1136">
        <f>BP111/BP109</f>
        <v>0.76217765042979946</v>
      </c>
      <c r="BS111" s="922"/>
      <c r="BT111" s="283"/>
      <c r="BU111" s="940"/>
      <c r="BV111" s="283"/>
      <c r="BW111" s="1121"/>
      <c r="BX111" s="1309">
        <v>30</v>
      </c>
      <c r="BY111" s="866"/>
      <c r="CB111" s="876">
        <v>30</v>
      </c>
      <c r="CC111" s="1133" t="s">
        <v>314</v>
      </c>
      <c r="CD111" s="1134"/>
      <c r="CE111" s="1134">
        <f>CE231</f>
        <v>6303</v>
      </c>
      <c r="CF111" s="1135"/>
      <c r="CG111" s="1136">
        <f>CE111/CE109</f>
        <v>0.68481095176010431</v>
      </c>
      <c r="CH111" s="921"/>
      <c r="CI111" s="1345"/>
      <c r="CJ111" s="1137">
        <f>CJ231</f>
        <v>169</v>
      </c>
      <c r="CK111" s="1345"/>
      <c r="CL111" s="1136">
        <f>CJ111/CJ109</f>
        <v>0.71610169491525422</v>
      </c>
      <c r="CM111" s="922"/>
      <c r="CN111" s="283"/>
      <c r="CO111" s="940"/>
      <c r="CP111" s="283"/>
      <c r="CQ111" s="1121"/>
      <c r="CR111" s="876">
        <v>30</v>
      </c>
      <c r="CS111" s="866"/>
      <c r="CU111" s="1309">
        <v>30</v>
      </c>
      <c r="CV111" s="1133" t="s">
        <v>314</v>
      </c>
      <c r="CW111" s="1134"/>
      <c r="CX111" s="1134">
        <f>CX231</f>
        <v>6303</v>
      </c>
      <c r="CY111" s="1135"/>
      <c r="CZ111" s="1136">
        <f>CX111/CX109</f>
        <v>0.68481095176010431</v>
      </c>
      <c r="DA111" s="921"/>
      <c r="DB111" s="1345"/>
      <c r="DC111" s="1137">
        <f>DC231</f>
        <v>93</v>
      </c>
      <c r="DD111" s="1345"/>
      <c r="DE111" s="1136">
        <f>DC111/DC109</f>
        <v>0.72093023255813948</v>
      </c>
      <c r="DF111" s="922"/>
      <c r="DG111" s="283"/>
      <c r="DH111" s="940"/>
      <c r="DI111" s="283"/>
      <c r="DJ111" s="1121"/>
      <c r="DK111" s="1309">
        <v>30</v>
      </c>
      <c r="DL111" s="866"/>
      <c r="DN111" s="876">
        <v>30</v>
      </c>
      <c r="DO111" s="1133" t="s">
        <v>314</v>
      </c>
      <c r="DP111" s="1134"/>
      <c r="DQ111" s="1134">
        <f>DQ231</f>
        <v>6303</v>
      </c>
      <c r="DR111" s="1135"/>
      <c r="DS111" s="1136">
        <f>DQ111/DQ109</f>
        <v>0.68481095176010431</v>
      </c>
      <c r="DT111" s="921"/>
      <c r="DU111" s="1345"/>
      <c r="DV111" s="1137">
        <f>DV231</f>
        <v>34</v>
      </c>
      <c r="DW111" s="1345"/>
      <c r="DX111" s="1136">
        <f>DV111/DV109</f>
        <v>0.75555555555555554</v>
      </c>
      <c r="DY111" s="922"/>
      <c r="DZ111" s="283"/>
      <c r="EA111" s="940"/>
      <c r="EB111" s="283"/>
      <c r="EC111" s="1121"/>
      <c r="ED111" s="876">
        <v>30</v>
      </c>
      <c r="EE111" s="866"/>
      <c r="EG111" s="1309">
        <v>30</v>
      </c>
      <c r="EH111" s="1133" t="s">
        <v>314</v>
      </c>
      <c r="EI111" s="1134"/>
      <c r="EJ111" s="1134">
        <f>EJ231</f>
        <v>6303</v>
      </c>
      <c r="EK111" s="1135"/>
      <c r="EL111" s="1136">
        <f>EJ111/EJ109</f>
        <v>0.68481095176010431</v>
      </c>
      <c r="EM111" s="921"/>
      <c r="EN111" s="1345"/>
      <c r="EO111" s="1137">
        <f>EO231</f>
        <v>49</v>
      </c>
      <c r="EP111" s="1345"/>
      <c r="EQ111" s="1136">
        <f>EO111/EO109</f>
        <v>0.68055555555555558</v>
      </c>
      <c r="ER111" s="922"/>
      <c r="ES111" s="283"/>
      <c r="ET111" s="940"/>
      <c r="EU111" s="283"/>
      <c r="EV111" s="1121"/>
      <c r="EW111" s="1309">
        <v>30</v>
      </c>
      <c r="EX111" s="866"/>
      <c r="EZ111" s="876">
        <v>30</v>
      </c>
      <c r="FA111" s="1133" t="s">
        <v>314</v>
      </c>
      <c r="FB111" s="1134"/>
      <c r="FC111" s="1134">
        <f>FC231</f>
        <v>6303</v>
      </c>
      <c r="FD111" s="1135"/>
      <c r="FE111" s="1136">
        <f>FC111/FC109</f>
        <v>0.68481095176010431</v>
      </c>
      <c r="FF111" s="921"/>
      <c r="FG111" s="1345"/>
      <c r="FH111" s="1137">
        <f>FH231</f>
        <v>17</v>
      </c>
      <c r="FI111" s="1345"/>
      <c r="FJ111" s="1136">
        <f>FH111/FH109</f>
        <v>0.73913043478260865</v>
      </c>
      <c r="FK111" s="922"/>
      <c r="FL111" s="283"/>
      <c r="FM111" s="940"/>
      <c r="FN111" s="283"/>
      <c r="FO111" s="1121"/>
      <c r="FP111" s="876">
        <v>30</v>
      </c>
      <c r="FQ111" s="866"/>
      <c r="FS111" s="1309">
        <v>30</v>
      </c>
      <c r="FT111" s="1133" t="s">
        <v>314</v>
      </c>
      <c r="FU111" s="1134"/>
      <c r="FV111" s="1134">
        <f>FV231</f>
        <v>6303</v>
      </c>
      <c r="FW111" s="1135"/>
      <c r="FX111" s="1136">
        <f>FV111/FV109</f>
        <v>0.68481095176010431</v>
      </c>
      <c r="FY111" s="921"/>
      <c r="FZ111" s="1345"/>
      <c r="GA111" s="1137">
        <f>GA231</f>
        <v>78</v>
      </c>
      <c r="GB111" s="1345"/>
      <c r="GC111" s="1136">
        <f>GA111/GA109</f>
        <v>0.59090909090909094</v>
      </c>
      <c r="GD111" s="922"/>
      <c r="GE111" s="283"/>
      <c r="GF111" s="940"/>
      <c r="GG111" s="283"/>
      <c r="GH111" s="1121"/>
      <c r="GI111" s="1309">
        <v>30</v>
      </c>
      <c r="GJ111" s="866"/>
      <c r="GL111" s="876">
        <v>30</v>
      </c>
      <c r="GM111" s="1133" t="s">
        <v>314</v>
      </c>
      <c r="GN111" s="1134"/>
      <c r="GO111" s="1134">
        <f>GO231</f>
        <v>6303</v>
      </c>
      <c r="GP111" s="1135"/>
      <c r="GQ111" s="1136">
        <f>GO111/GO109</f>
        <v>0.68481095176010431</v>
      </c>
      <c r="GR111" s="921"/>
      <c r="GS111" s="1345"/>
      <c r="GT111" s="1137">
        <v>21</v>
      </c>
      <c r="GU111" s="1345"/>
      <c r="GV111" s="1136">
        <f>GT111/GT109</f>
        <v>0.61764705882352944</v>
      </c>
      <c r="GW111" s="922"/>
      <c r="GX111" s="283"/>
      <c r="GY111" s="940"/>
      <c r="GZ111" s="283"/>
      <c r="HA111" s="1121"/>
      <c r="HB111" s="876">
        <v>30</v>
      </c>
      <c r="HC111" s="866"/>
      <c r="HE111" s="1309">
        <v>30</v>
      </c>
      <c r="HF111" s="1133" t="s">
        <v>314</v>
      </c>
      <c r="HG111" s="1134"/>
      <c r="HH111" s="1134">
        <f>HH231</f>
        <v>6303</v>
      </c>
      <c r="HI111" s="1135"/>
      <c r="HJ111" s="1136">
        <f>HH111/HH109</f>
        <v>0.68481095176010431</v>
      </c>
      <c r="HK111" s="921"/>
      <c r="HL111" s="1345"/>
      <c r="HM111" s="1137">
        <f>HM231</f>
        <v>51</v>
      </c>
      <c r="HN111" s="1345"/>
      <c r="HO111" s="1136">
        <f>HM111/HM109</f>
        <v>0.85</v>
      </c>
      <c r="HP111" s="922"/>
      <c r="HQ111" s="283"/>
      <c r="HR111" s="940"/>
      <c r="HS111" s="283"/>
      <c r="HT111" s="1121"/>
      <c r="HU111" s="1309">
        <v>30</v>
      </c>
      <c r="HV111" s="866"/>
      <c r="HX111" s="876">
        <v>30</v>
      </c>
      <c r="HY111" s="1133" t="s">
        <v>314</v>
      </c>
      <c r="HZ111" s="1134"/>
      <c r="IA111" s="1134">
        <f>IA231</f>
        <v>6303</v>
      </c>
      <c r="IB111" s="1135"/>
      <c r="IC111" s="1136">
        <f>IA111/IA109</f>
        <v>0.68481095176010431</v>
      </c>
      <c r="ID111" s="921"/>
      <c r="IE111" s="1345"/>
      <c r="IF111" s="1137">
        <v>51</v>
      </c>
      <c r="IG111" s="1345"/>
      <c r="IH111" s="1136">
        <f>IF111/IF109</f>
        <v>0.62195121951219512</v>
      </c>
      <c r="II111" s="922"/>
      <c r="IJ111" s="283"/>
      <c r="IK111" s="940"/>
      <c r="IL111" s="283"/>
      <c r="IM111" s="1121"/>
      <c r="IN111" s="876">
        <v>30</v>
      </c>
      <c r="IO111" s="866"/>
      <c r="IQ111" s="1314">
        <v>30</v>
      </c>
      <c r="IR111" s="1133" t="s">
        <v>314</v>
      </c>
      <c r="IS111" s="1134"/>
      <c r="IT111" s="1134">
        <f>IT231</f>
        <v>6303</v>
      </c>
      <c r="IU111" s="1135"/>
      <c r="IV111" s="1136">
        <f>IT111/IT109</f>
        <v>0.68481095176010431</v>
      </c>
      <c r="IW111" s="921"/>
      <c r="IX111" s="1345"/>
      <c r="IY111" s="1137">
        <v>1186</v>
      </c>
      <c r="IZ111" s="1345"/>
      <c r="JA111" s="1136">
        <f>IY111/IY109</f>
        <v>0.69723691945914168</v>
      </c>
      <c r="JB111" s="922"/>
      <c r="JC111" s="283"/>
      <c r="JD111" s="940"/>
      <c r="JE111" s="283"/>
      <c r="JF111" s="1121"/>
      <c r="JG111" s="1314">
        <v>30</v>
      </c>
      <c r="JH111" s="866"/>
    </row>
    <row r="112" spans="1:268">
      <c r="A112" s="400">
        <v>31</v>
      </c>
      <c r="B112" s="1133" t="s">
        <v>315</v>
      </c>
      <c r="C112" s="1134"/>
      <c r="D112" s="1134">
        <f>D232</f>
        <v>2901</v>
      </c>
      <c r="E112" s="1135"/>
      <c r="F112" s="1136">
        <f>D112/D109</f>
        <v>0.31518904823989569</v>
      </c>
      <c r="G112" s="921"/>
      <c r="H112" s="1137">
        <v>2924</v>
      </c>
      <c r="I112" s="1137">
        <f>I232</f>
        <v>2775</v>
      </c>
      <c r="J112" s="1345"/>
      <c r="K112" s="1136">
        <f>I112/I109</f>
        <v>0.3132407720961734</v>
      </c>
      <c r="L112" s="922"/>
      <c r="M112" s="283"/>
      <c r="N112" s="940"/>
      <c r="O112" s="283"/>
      <c r="P112" s="1121"/>
      <c r="Q112" s="400">
        <v>31</v>
      </c>
      <c r="R112" s="866"/>
      <c r="U112" s="1309">
        <v>31</v>
      </c>
      <c r="V112" s="1133" t="s">
        <v>315</v>
      </c>
      <c r="W112" s="1134"/>
      <c r="X112" s="1134">
        <f>X232</f>
        <v>2901</v>
      </c>
      <c r="Y112" s="1135"/>
      <c r="Z112" s="1136">
        <f>X112/X109</f>
        <v>0.31518904823989569</v>
      </c>
      <c r="AA112" s="921"/>
      <c r="AB112" s="1345"/>
      <c r="AC112" s="1137">
        <f>AC232</f>
        <v>147</v>
      </c>
      <c r="AD112" s="1345"/>
      <c r="AE112" s="1136">
        <f>AC112/AC109</f>
        <v>0.36029411764705882</v>
      </c>
      <c r="AF112" s="922"/>
      <c r="AG112" s="283"/>
      <c r="AH112" s="940"/>
      <c r="AI112" s="283"/>
      <c r="AJ112" s="1121"/>
      <c r="AK112" s="1309">
        <v>31</v>
      </c>
      <c r="AL112" s="866"/>
      <c r="AN112" s="876">
        <v>31</v>
      </c>
      <c r="AO112" s="1133" t="s">
        <v>315</v>
      </c>
      <c r="AP112" s="1134"/>
      <c r="AQ112" s="1134">
        <f>AQ232</f>
        <v>2901</v>
      </c>
      <c r="AR112" s="1135"/>
      <c r="AS112" s="1136">
        <f>AQ112/AQ109</f>
        <v>0.31518904823989569</v>
      </c>
      <c r="AT112" s="921"/>
      <c r="AU112" s="1345"/>
      <c r="AV112" s="1137">
        <f>AV232</f>
        <v>42</v>
      </c>
      <c r="AW112" s="1345"/>
      <c r="AX112" s="1136">
        <f>AV112/AV109</f>
        <v>0.32061068702290074</v>
      </c>
      <c r="AY112" s="922"/>
      <c r="AZ112" s="283"/>
      <c r="BA112" s="940"/>
      <c r="BB112" s="283"/>
      <c r="BC112" s="1121"/>
      <c r="BD112" s="876">
        <v>31</v>
      </c>
      <c r="BE112" s="866"/>
      <c r="BH112" s="1309">
        <v>31</v>
      </c>
      <c r="BI112" s="1133" t="s">
        <v>315</v>
      </c>
      <c r="BJ112" s="1134"/>
      <c r="BK112" s="1134">
        <f>BK232</f>
        <v>2901</v>
      </c>
      <c r="BL112" s="1135"/>
      <c r="BM112" s="1136">
        <f>BK112/BK109</f>
        <v>0.31518904823989569</v>
      </c>
      <c r="BN112" s="921"/>
      <c r="BO112" s="1345"/>
      <c r="BP112" s="1137">
        <f>BP232</f>
        <v>83</v>
      </c>
      <c r="BQ112" s="1345"/>
      <c r="BR112" s="1136">
        <f>BP112/BP109</f>
        <v>0.23782234957020057</v>
      </c>
      <c r="BS112" s="922"/>
      <c r="BT112" s="283"/>
      <c r="BU112" s="940"/>
      <c r="BV112" s="283"/>
      <c r="BW112" s="1121"/>
      <c r="BX112" s="1309">
        <v>31</v>
      </c>
      <c r="BY112" s="866"/>
      <c r="CB112" s="876">
        <v>31</v>
      </c>
      <c r="CC112" s="1133" t="s">
        <v>315</v>
      </c>
      <c r="CD112" s="1134"/>
      <c r="CE112" s="1134">
        <f>CE232</f>
        <v>2901</v>
      </c>
      <c r="CF112" s="1135"/>
      <c r="CG112" s="1136">
        <f>CE112/CE109</f>
        <v>0.31518904823989569</v>
      </c>
      <c r="CH112" s="921"/>
      <c r="CI112" s="1345"/>
      <c r="CJ112" s="1137">
        <f>CJ232</f>
        <v>67</v>
      </c>
      <c r="CK112" s="1345"/>
      <c r="CL112" s="1136">
        <f>CJ112/CJ109</f>
        <v>0.28389830508474578</v>
      </c>
      <c r="CM112" s="922"/>
      <c r="CN112" s="283"/>
      <c r="CO112" s="940"/>
      <c r="CP112" s="283"/>
      <c r="CQ112" s="1121"/>
      <c r="CR112" s="876">
        <v>31</v>
      </c>
      <c r="CS112" s="866"/>
      <c r="CU112" s="1309">
        <v>31</v>
      </c>
      <c r="CV112" s="1133" t="s">
        <v>315</v>
      </c>
      <c r="CW112" s="1134"/>
      <c r="CX112" s="1134">
        <f>CX232</f>
        <v>2901</v>
      </c>
      <c r="CY112" s="1135"/>
      <c r="CZ112" s="1136">
        <f>CX112/CX109</f>
        <v>0.31518904823989569</v>
      </c>
      <c r="DA112" s="921"/>
      <c r="DB112" s="1345"/>
      <c r="DC112" s="1137">
        <f>DC232</f>
        <v>36</v>
      </c>
      <c r="DD112" s="1345"/>
      <c r="DE112" s="1136">
        <f>DC112/DC109</f>
        <v>0.27906976744186046</v>
      </c>
      <c r="DF112" s="922"/>
      <c r="DG112" s="283"/>
      <c r="DH112" s="940"/>
      <c r="DI112" s="283"/>
      <c r="DJ112" s="1121"/>
      <c r="DK112" s="1309">
        <v>31</v>
      </c>
      <c r="DL112" s="866"/>
      <c r="DN112" s="876">
        <v>31</v>
      </c>
      <c r="DO112" s="1133" t="s">
        <v>315</v>
      </c>
      <c r="DP112" s="1134"/>
      <c r="DQ112" s="1134">
        <f>DQ232</f>
        <v>2901</v>
      </c>
      <c r="DR112" s="1135"/>
      <c r="DS112" s="1136">
        <f>DQ112/DQ109</f>
        <v>0.31518904823989569</v>
      </c>
      <c r="DT112" s="921"/>
      <c r="DU112" s="1345"/>
      <c r="DV112" s="1137">
        <f>DV232</f>
        <v>11</v>
      </c>
      <c r="DW112" s="1345"/>
      <c r="DX112" s="1136">
        <f>DV112/DV109</f>
        <v>0.24444444444444444</v>
      </c>
      <c r="DY112" s="922"/>
      <c r="DZ112" s="283"/>
      <c r="EA112" s="940"/>
      <c r="EB112" s="283"/>
      <c r="EC112" s="1121"/>
      <c r="ED112" s="876">
        <v>31</v>
      </c>
      <c r="EE112" s="866"/>
      <c r="EG112" s="1309">
        <v>31</v>
      </c>
      <c r="EH112" s="1133" t="s">
        <v>315</v>
      </c>
      <c r="EI112" s="1134"/>
      <c r="EJ112" s="1134">
        <f>EJ232</f>
        <v>2901</v>
      </c>
      <c r="EK112" s="1135"/>
      <c r="EL112" s="1136">
        <f>EJ112/EJ109</f>
        <v>0.31518904823989569</v>
      </c>
      <c r="EM112" s="921"/>
      <c r="EN112" s="1345"/>
      <c r="EO112" s="1137">
        <f>EO232</f>
        <v>23</v>
      </c>
      <c r="EP112" s="1345"/>
      <c r="EQ112" s="1136">
        <f>EO112/EO109</f>
        <v>0.31944444444444442</v>
      </c>
      <c r="ER112" s="922"/>
      <c r="ES112" s="283"/>
      <c r="ET112" s="940"/>
      <c r="EU112" s="283"/>
      <c r="EV112" s="1121"/>
      <c r="EW112" s="1309">
        <v>31</v>
      </c>
      <c r="EX112" s="866"/>
      <c r="EZ112" s="876">
        <v>31</v>
      </c>
      <c r="FA112" s="1133" t="s">
        <v>315</v>
      </c>
      <c r="FB112" s="1134"/>
      <c r="FC112" s="1134">
        <f>FC232</f>
        <v>2901</v>
      </c>
      <c r="FD112" s="1135"/>
      <c r="FE112" s="1136">
        <f>FC112/FC109</f>
        <v>0.31518904823989569</v>
      </c>
      <c r="FF112" s="921"/>
      <c r="FG112" s="1345"/>
      <c r="FH112" s="1137">
        <f>FH232</f>
        <v>6</v>
      </c>
      <c r="FI112" s="1345"/>
      <c r="FJ112" s="1136">
        <f>FH112/FH109</f>
        <v>0.2608695652173913</v>
      </c>
      <c r="FK112" s="922"/>
      <c r="FL112" s="283"/>
      <c r="FM112" s="940"/>
      <c r="FN112" s="283"/>
      <c r="FO112" s="1121"/>
      <c r="FP112" s="876">
        <v>31</v>
      </c>
      <c r="FQ112" s="866"/>
      <c r="FS112" s="1309">
        <v>31</v>
      </c>
      <c r="FT112" s="1133" t="s">
        <v>315</v>
      </c>
      <c r="FU112" s="1134"/>
      <c r="FV112" s="1134">
        <f>FV232</f>
        <v>2901</v>
      </c>
      <c r="FW112" s="1135"/>
      <c r="FX112" s="1136">
        <f>FV112/FV109</f>
        <v>0.31518904823989569</v>
      </c>
      <c r="FY112" s="921"/>
      <c r="FZ112" s="1345"/>
      <c r="GA112" s="1137">
        <f>GA232</f>
        <v>54</v>
      </c>
      <c r="GB112" s="1345"/>
      <c r="GC112" s="1136">
        <f>GA112/GA109</f>
        <v>0.40909090909090912</v>
      </c>
      <c r="GD112" s="922"/>
      <c r="GE112" s="283"/>
      <c r="GF112" s="940"/>
      <c r="GG112" s="283"/>
      <c r="GH112" s="1121"/>
      <c r="GI112" s="1309">
        <v>31</v>
      </c>
      <c r="GJ112" s="866"/>
      <c r="GL112" s="876">
        <v>31</v>
      </c>
      <c r="GM112" s="1133" t="s">
        <v>315</v>
      </c>
      <c r="GN112" s="1134"/>
      <c r="GO112" s="1134">
        <f>GO232</f>
        <v>2901</v>
      </c>
      <c r="GP112" s="1135"/>
      <c r="GQ112" s="1136">
        <f>GO112/GO109</f>
        <v>0.31518904823989569</v>
      </c>
      <c r="GR112" s="921"/>
      <c r="GS112" s="1345"/>
      <c r="GT112" s="1137">
        <v>13</v>
      </c>
      <c r="GU112" s="1345"/>
      <c r="GV112" s="1136">
        <f>GT112/GT109</f>
        <v>0.38235294117647056</v>
      </c>
      <c r="GW112" s="922"/>
      <c r="GX112" s="283"/>
      <c r="GY112" s="940"/>
      <c r="GZ112" s="283"/>
      <c r="HA112" s="1121"/>
      <c r="HB112" s="876">
        <v>31</v>
      </c>
      <c r="HC112" s="866"/>
      <c r="HE112" s="1309">
        <v>31</v>
      </c>
      <c r="HF112" s="1133" t="s">
        <v>315</v>
      </c>
      <c r="HG112" s="1134"/>
      <c r="HH112" s="1134">
        <f>HH232</f>
        <v>2901</v>
      </c>
      <c r="HI112" s="1135"/>
      <c r="HJ112" s="1136">
        <f>HH112/HH109</f>
        <v>0.31518904823989569</v>
      </c>
      <c r="HK112" s="921"/>
      <c r="HL112" s="1345"/>
      <c r="HM112" s="1137">
        <f>HM232</f>
        <v>9</v>
      </c>
      <c r="HN112" s="1345"/>
      <c r="HO112" s="1136">
        <f>HM112/HM109</f>
        <v>0.15</v>
      </c>
      <c r="HP112" s="922"/>
      <c r="HQ112" s="283"/>
      <c r="HR112" s="940"/>
      <c r="HS112" s="283"/>
      <c r="HT112" s="1121"/>
      <c r="HU112" s="1309">
        <v>31</v>
      </c>
      <c r="HV112" s="866"/>
      <c r="HX112" s="876">
        <v>31</v>
      </c>
      <c r="HY112" s="1133" t="s">
        <v>315</v>
      </c>
      <c r="HZ112" s="1134"/>
      <c r="IA112" s="1134">
        <f>IA232</f>
        <v>2901</v>
      </c>
      <c r="IB112" s="1135"/>
      <c r="IC112" s="1136">
        <f>IA112/IA109</f>
        <v>0.31518904823989569</v>
      </c>
      <c r="ID112" s="921"/>
      <c r="IE112" s="1345"/>
      <c r="IF112" s="1137">
        <v>9</v>
      </c>
      <c r="IG112" s="1345"/>
      <c r="IH112" s="1136">
        <f>IF112/IF109</f>
        <v>0.10975609756097561</v>
      </c>
      <c r="II112" s="922"/>
      <c r="IJ112" s="283"/>
      <c r="IK112" s="940"/>
      <c r="IL112" s="283"/>
      <c r="IM112" s="1121"/>
      <c r="IN112" s="876">
        <v>31</v>
      </c>
      <c r="IO112" s="866"/>
      <c r="IQ112" s="1314">
        <v>31</v>
      </c>
      <c r="IR112" s="1133" t="s">
        <v>315</v>
      </c>
      <c r="IS112" s="1134"/>
      <c r="IT112" s="1134">
        <f>IT232</f>
        <v>2901</v>
      </c>
      <c r="IU112" s="1135"/>
      <c r="IV112" s="1136">
        <f>IT112/IT109</f>
        <v>0.31518904823989569</v>
      </c>
      <c r="IW112" s="921"/>
      <c r="IX112" s="1345"/>
      <c r="IY112" s="1137">
        <v>515</v>
      </c>
      <c r="IZ112" s="1345"/>
      <c r="JA112" s="1136">
        <f>IY112/IY109</f>
        <v>0.30276308054085832</v>
      </c>
      <c r="JB112" s="922"/>
      <c r="JC112" s="283"/>
      <c r="JD112" s="940"/>
      <c r="JE112" s="283"/>
      <c r="JF112" s="1121"/>
      <c r="JG112" s="1314">
        <v>31</v>
      </c>
      <c r="JH112" s="866"/>
    </row>
    <row r="113" spans="1:268" ht="5.0999999999999996" customHeight="1">
      <c r="A113" s="400"/>
      <c r="B113" s="904"/>
      <c r="C113" s="905"/>
      <c r="D113" s="429"/>
      <c r="E113" s="429"/>
      <c r="F113" s="906"/>
      <c r="G113" s="910"/>
      <c r="H113" s="904"/>
      <c r="I113" s="904"/>
      <c r="J113" s="904"/>
      <c r="K113" s="909"/>
      <c r="L113" s="922"/>
      <c r="M113" s="429"/>
      <c r="N113" s="429"/>
      <c r="O113" s="429"/>
      <c r="P113" s="906"/>
      <c r="Q113" s="400"/>
      <c r="R113" s="866"/>
      <c r="U113" s="1309"/>
      <c r="V113" s="1321"/>
      <c r="W113" s="905"/>
      <c r="X113" s="429"/>
      <c r="Y113" s="429"/>
      <c r="Z113" s="906"/>
      <c r="AA113" s="910"/>
      <c r="AB113" s="1321"/>
      <c r="AC113" s="1321"/>
      <c r="AD113" s="1321"/>
      <c r="AE113" s="1323"/>
      <c r="AF113" s="922"/>
      <c r="AG113" s="429"/>
      <c r="AH113" s="429"/>
      <c r="AI113" s="429"/>
      <c r="AJ113" s="906"/>
      <c r="AK113" s="1309"/>
      <c r="AL113" s="866"/>
      <c r="AN113" s="876"/>
      <c r="AO113" s="429"/>
      <c r="AP113" s="905"/>
      <c r="AQ113" s="429"/>
      <c r="AR113" s="429"/>
      <c r="AS113" s="906"/>
      <c r="AT113" s="910"/>
      <c r="AU113" s="429"/>
      <c r="AV113" s="429"/>
      <c r="AW113" s="429"/>
      <c r="AX113" s="906"/>
      <c r="AY113" s="922"/>
      <c r="AZ113" s="429"/>
      <c r="BA113" s="429"/>
      <c r="BB113" s="429"/>
      <c r="BC113" s="906"/>
      <c r="BD113" s="876"/>
      <c r="BE113" s="866"/>
      <c r="BH113" s="1309"/>
      <c r="BI113" s="1321"/>
      <c r="BJ113" s="905"/>
      <c r="BK113" s="429"/>
      <c r="BL113" s="429"/>
      <c r="BM113" s="906"/>
      <c r="BN113" s="910"/>
      <c r="BO113" s="1321"/>
      <c r="BP113" s="1321"/>
      <c r="BQ113" s="1321"/>
      <c r="BR113" s="1323"/>
      <c r="BS113" s="922"/>
      <c r="BT113" s="429"/>
      <c r="BU113" s="429"/>
      <c r="BV113" s="429"/>
      <c r="BW113" s="906"/>
      <c r="BX113" s="1309"/>
      <c r="BY113" s="866"/>
      <c r="CB113" s="876"/>
      <c r="CC113" s="429"/>
      <c r="CD113" s="905"/>
      <c r="CE113" s="429"/>
      <c r="CF113" s="429"/>
      <c r="CG113" s="906"/>
      <c r="CH113" s="910"/>
      <c r="CI113" s="429"/>
      <c r="CJ113" s="429"/>
      <c r="CK113" s="429"/>
      <c r="CL113" s="906"/>
      <c r="CM113" s="922"/>
      <c r="CN113" s="429"/>
      <c r="CO113" s="429"/>
      <c r="CP113" s="429"/>
      <c r="CQ113" s="906"/>
      <c r="CR113" s="876"/>
      <c r="CS113" s="866"/>
      <c r="CU113" s="1309"/>
      <c r="CV113" s="1321"/>
      <c r="CW113" s="905"/>
      <c r="CX113" s="429"/>
      <c r="CY113" s="429"/>
      <c r="CZ113" s="906"/>
      <c r="DA113" s="910"/>
      <c r="DB113" s="1321"/>
      <c r="DC113" s="1321"/>
      <c r="DD113" s="1321"/>
      <c r="DE113" s="1323"/>
      <c r="DF113" s="922"/>
      <c r="DG113" s="429"/>
      <c r="DH113" s="429"/>
      <c r="DI113" s="429"/>
      <c r="DJ113" s="906"/>
      <c r="DK113" s="1309"/>
      <c r="DL113" s="866"/>
      <c r="DN113" s="876"/>
      <c r="DO113" s="429"/>
      <c r="DP113" s="905"/>
      <c r="DQ113" s="429"/>
      <c r="DR113" s="429"/>
      <c r="DS113" s="906"/>
      <c r="DT113" s="910"/>
      <c r="DU113" s="429"/>
      <c r="DV113" s="429"/>
      <c r="DW113" s="429"/>
      <c r="DX113" s="906"/>
      <c r="DY113" s="922"/>
      <c r="DZ113" s="429"/>
      <c r="EA113" s="429"/>
      <c r="EB113" s="429"/>
      <c r="EC113" s="906"/>
      <c r="ED113" s="876"/>
      <c r="EE113" s="866"/>
      <c r="EG113" s="1309"/>
      <c r="EH113" s="1321"/>
      <c r="EI113" s="905"/>
      <c r="EJ113" s="429"/>
      <c r="EK113" s="429"/>
      <c r="EL113" s="906"/>
      <c r="EM113" s="910"/>
      <c r="EN113" s="1321"/>
      <c r="EO113" s="1321"/>
      <c r="EP113" s="1321"/>
      <c r="EQ113" s="1323"/>
      <c r="ER113" s="922"/>
      <c r="ES113" s="429"/>
      <c r="ET113" s="429"/>
      <c r="EU113" s="429"/>
      <c r="EV113" s="906"/>
      <c r="EW113" s="1309"/>
      <c r="EX113" s="866"/>
      <c r="EZ113" s="876"/>
      <c r="FA113" s="429"/>
      <c r="FB113" s="905"/>
      <c r="FC113" s="429"/>
      <c r="FD113" s="429"/>
      <c r="FE113" s="906"/>
      <c r="FF113" s="910"/>
      <c r="FG113" s="429"/>
      <c r="FH113" s="429"/>
      <c r="FI113" s="429"/>
      <c r="FJ113" s="906"/>
      <c r="FK113" s="922"/>
      <c r="FL113" s="429"/>
      <c r="FM113" s="429"/>
      <c r="FN113" s="429"/>
      <c r="FO113" s="906"/>
      <c r="FP113" s="876"/>
      <c r="FQ113" s="866"/>
      <c r="FS113" s="1309"/>
      <c r="FT113" s="1321"/>
      <c r="FU113" s="905"/>
      <c r="FV113" s="429"/>
      <c r="FW113" s="429"/>
      <c r="FX113" s="906"/>
      <c r="FY113" s="910"/>
      <c r="FZ113" s="1321"/>
      <c r="GA113" s="1321"/>
      <c r="GB113" s="1321"/>
      <c r="GC113" s="1323"/>
      <c r="GD113" s="922"/>
      <c r="GE113" s="429"/>
      <c r="GF113" s="429"/>
      <c r="GG113" s="429"/>
      <c r="GH113" s="906"/>
      <c r="GI113" s="1309"/>
      <c r="GJ113" s="866"/>
      <c r="GL113" s="876"/>
      <c r="GM113" s="429"/>
      <c r="GN113" s="905"/>
      <c r="GO113" s="429"/>
      <c r="GP113" s="429"/>
      <c r="GQ113" s="906"/>
      <c r="GR113" s="910"/>
      <c r="GS113" s="429"/>
      <c r="GT113" s="429"/>
      <c r="GU113" s="429"/>
      <c r="GV113" s="906"/>
      <c r="GW113" s="922"/>
      <c r="GX113" s="429"/>
      <c r="GY113" s="429"/>
      <c r="GZ113" s="429"/>
      <c r="HA113" s="906"/>
      <c r="HB113" s="876"/>
      <c r="HC113" s="866"/>
      <c r="HE113" s="1309"/>
      <c r="HF113" s="1321"/>
      <c r="HG113" s="905"/>
      <c r="HH113" s="429"/>
      <c r="HI113" s="429"/>
      <c r="HJ113" s="906"/>
      <c r="HK113" s="910"/>
      <c r="HL113" s="1321"/>
      <c r="HM113" s="1321"/>
      <c r="HN113" s="1321"/>
      <c r="HO113" s="1323"/>
      <c r="HP113" s="922"/>
      <c r="HQ113" s="429"/>
      <c r="HR113" s="429"/>
      <c r="HS113" s="429"/>
      <c r="HT113" s="906"/>
      <c r="HU113" s="1309"/>
      <c r="HV113" s="866"/>
      <c r="HX113" s="876"/>
      <c r="HY113" s="429"/>
      <c r="HZ113" s="905"/>
      <c r="IA113" s="429"/>
      <c r="IB113" s="429"/>
      <c r="IC113" s="906"/>
      <c r="ID113" s="910"/>
      <c r="IE113" s="429"/>
      <c r="IF113" s="429"/>
      <c r="IG113" s="429"/>
      <c r="IH113" s="906"/>
      <c r="II113" s="922"/>
      <c r="IJ113" s="429"/>
      <c r="IK113" s="429"/>
      <c r="IL113" s="429"/>
      <c r="IM113" s="906"/>
      <c r="IN113" s="876"/>
      <c r="IO113" s="866"/>
      <c r="IQ113" s="1314"/>
      <c r="IR113" s="1324"/>
      <c r="IS113" s="905"/>
      <c r="IT113" s="429"/>
      <c r="IU113" s="429"/>
      <c r="IV113" s="906"/>
      <c r="IW113" s="910"/>
      <c r="IX113" s="1324"/>
      <c r="IY113" s="1324"/>
      <c r="IZ113" s="1324"/>
      <c r="JA113" s="1326"/>
      <c r="JB113" s="922"/>
      <c r="JC113" s="429"/>
      <c r="JD113" s="429"/>
      <c r="JE113" s="429"/>
      <c r="JF113" s="906"/>
      <c r="JG113" s="1314"/>
      <c r="JH113" s="866"/>
    </row>
    <row r="114" spans="1:268" s="1160" customFormat="1">
      <c r="A114" s="1346">
        <v>32</v>
      </c>
      <c r="B114" s="1004" t="s">
        <v>269</v>
      </c>
      <c r="C114" s="1004">
        <f>SUM(C103,C109)</f>
        <v>0</v>
      </c>
      <c r="D114" s="1004">
        <f>SUM(D103,D109)</f>
        <v>86439</v>
      </c>
      <c r="E114" s="1004">
        <f t="shared" ref="E114" si="1069">SUM(D114,-C114)</f>
        <v>86439</v>
      </c>
      <c r="F114" s="1143" t="e">
        <f>E114/C114</f>
        <v>#DIV/0!</v>
      </c>
      <c r="G114" s="1347"/>
      <c r="H114" s="1004">
        <f>SUM(H103,H109)</f>
        <v>92213</v>
      </c>
      <c r="I114" s="1004">
        <f>SUM(I103,I109)</f>
        <v>90991</v>
      </c>
      <c r="J114" s="1004">
        <f t="shared" ref="J114" si="1070">SUM(I114,-H114)</f>
        <v>-1222</v>
      </c>
      <c r="K114" s="1143">
        <f>J114/H114</f>
        <v>-1.3251927602398794E-2</v>
      </c>
      <c r="L114" s="1348"/>
      <c r="M114" s="1349">
        <f>SUM(M103,M109)</f>
        <v>92213</v>
      </c>
      <c r="N114" s="1349">
        <f>SUM(N103,N109)</f>
        <v>90991</v>
      </c>
      <c r="O114" s="1349">
        <f t="shared" ref="O114" si="1071">SUM(N114,-M114)</f>
        <v>-1222</v>
      </c>
      <c r="P114" s="1350">
        <f>O114/M114</f>
        <v>-1.3251927602398794E-2</v>
      </c>
      <c r="Q114" s="1346">
        <v>32</v>
      </c>
      <c r="R114" s="1351"/>
      <c r="U114" s="1352">
        <v>32</v>
      </c>
      <c r="V114" s="1004" t="s">
        <v>269</v>
      </c>
      <c r="W114" s="1004">
        <f>SUM(W103,W109)</f>
        <v>0</v>
      </c>
      <c r="X114" s="1004">
        <f>SUM(X103,X109)</f>
        <v>86439</v>
      </c>
      <c r="Y114" s="1004">
        <f t="shared" ref="Y114" si="1072">SUM(X114,-W114)</f>
        <v>86439</v>
      </c>
      <c r="Z114" s="1143" t="e">
        <f>Y114/W114</f>
        <v>#DIV/0!</v>
      </c>
      <c r="AA114" s="1347"/>
      <c r="AB114" s="1004">
        <f>SUM(AB103,AB109)</f>
        <v>3979</v>
      </c>
      <c r="AC114" s="1004">
        <f>SUM(AC103,AC109)</f>
        <v>3884</v>
      </c>
      <c r="AD114" s="1004">
        <f t="shared" ref="AD114" si="1073">SUM(AC114,-AB114)</f>
        <v>-95</v>
      </c>
      <c r="AE114" s="1143">
        <f>AD114/AB114</f>
        <v>-2.3875345564212114E-2</v>
      </c>
      <c r="AF114" s="1348"/>
      <c r="AG114" s="1349">
        <f>SUM(AG103,AG109)</f>
        <v>92213</v>
      </c>
      <c r="AH114" s="1349">
        <f>SUM(AH103,AH109)</f>
        <v>3884</v>
      </c>
      <c r="AI114" s="1349">
        <f t="shared" ref="AI114" si="1074">SUM(AH114,-AG114)</f>
        <v>-88329</v>
      </c>
      <c r="AJ114" s="1350">
        <f>AI114/AG114</f>
        <v>-0.95788012536193379</v>
      </c>
      <c r="AK114" s="1352">
        <v>32</v>
      </c>
      <c r="AL114" s="1351"/>
      <c r="AN114" s="1353">
        <v>32</v>
      </c>
      <c r="AO114" s="1004" t="s">
        <v>269</v>
      </c>
      <c r="AP114" s="1004">
        <f>SUM(AP103,AP109)</f>
        <v>0</v>
      </c>
      <c r="AQ114" s="1004">
        <f>SUM(AQ103,AQ109)</f>
        <v>86439</v>
      </c>
      <c r="AR114" s="1004">
        <f t="shared" ref="AR114" si="1075">SUM(AQ114,-AP114)</f>
        <v>86439</v>
      </c>
      <c r="AS114" s="1143" t="e">
        <f>AR114/AP114</f>
        <v>#DIV/0!</v>
      </c>
      <c r="AT114" s="1347"/>
      <c r="AU114" s="1004">
        <f>SUM(AU103,AU109)</f>
        <v>973</v>
      </c>
      <c r="AV114" s="1004">
        <f>SUM(AV103,AV109)</f>
        <v>981</v>
      </c>
      <c r="AW114" s="1004">
        <f t="shared" ref="AW114" si="1076">SUM(AV114,-AU114)</f>
        <v>8</v>
      </c>
      <c r="AX114" s="1143">
        <f>AW114/AU114</f>
        <v>8.2219938335046251E-3</v>
      </c>
      <c r="AY114" s="1348"/>
      <c r="AZ114" s="1349">
        <f>SUM(AZ103,AZ109)</f>
        <v>92213</v>
      </c>
      <c r="BA114" s="1349">
        <f>SUM(BA103,BA109)</f>
        <v>981</v>
      </c>
      <c r="BB114" s="1349">
        <f t="shared" ref="BB114" si="1077">SUM(BA114,-AZ114)</f>
        <v>-91232</v>
      </c>
      <c r="BC114" s="1350">
        <f>BB114/AZ114</f>
        <v>-0.98936158676108577</v>
      </c>
      <c r="BD114" s="1353">
        <v>32</v>
      </c>
      <c r="BE114" s="1351"/>
      <c r="BH114" s="1352">
        <v>32</v>
      </c>
      <c r="BI114" s="1004" t="s">
        <v>269</v>
      </c>
      <c r="BJ114" s="1004">
        <f>SUM(BJ103,BJ109)</f>
        <v>0</v>
      </c>
      <c r="BK114" s="1004">
        <f>SUM(BK103,BK109)</f>
        <v>86439</v>
      </c>
      <c r="BL114" s="1004">
        <f t="shared" ref="BL114" si="1078">SUM(BK114,-BJ114)</f>
        <v>86439</v>
      </c>
      <c r="BM114" s="1143" t="e">
        <f>BL114/BJ114</f>
        <v>#DIV/0!</v>
      </c>
      <c r="BN114" s="1347"/>
      <c r="BO114" s="1004">
        <f>SUM(BO103,BO109)</f>
        <v>3504</v>
      </c>
      <c r="BP114" s="1004">
        <f>SUM(BP103,BP109)</f>
        <v>3553</v>
      </c>
      <c r="BQ114" s="1004">
        <f t="shared" ref="BQ114" si="1079">SUM(BP114,-BO114)</f>
        <v>49</v>
      </c>
      <c r="BR114" s="1143">
        <f>BQ114/BO114</f>
        <v>1.3984018264840182E-2</v>
      </c>
      <c r="BS114" s="1348"/>
      <c r="BT114" s="1349">
        <f>SUM(BT103,BT109)</f>
        <v>92213</v>
      </c>
      <c r="BU114" s="1349">
        <f>SUM(BU103,BU109)</f>
        <v>3553</v>
      </c>
      <c r="BV114" s="1349">
        <f t="shared" ref="BV114" si="1080">SUM(BU114,-BT114)</f>
        <v>-88660</v>
      </c>
      <c r="BW114" s="1350">
        <f>BV114/BT114</f>
        <v>-0.96146964093999765</v>
      </c>
      <c r="BX114" s="1352">
        <v>32</v>
      </c>
      <c r="BY114" s="1351"/>
      <c r="CB114" s="1353">
        <v>32</v>
      </c>
      <c r="CC114" s="1004" t="s">
        <v>269</v>
      </c>
      <c r="CD114" s="1004">
        <f>SUM(CD103,CD109)</f>
        <v>0</v>
      </c>
      <c r="CE114" s="1004">
        <f>SUM(CE103,CE109)</f>
        <v>86439</v>
      </c>
      <c r="CF114" s="1004">
        <f t="shared" ref="CF114" si="1081">SUM(CE114,-CD114)</f>
        <v>86439</v>
      </c>
      <c r="CG114" s="1143" t="e">
        <f>CF114/CD114</f>
        <v>#DIV/0!</v>
      </c>
      <c r="CH114" s="1347"/>
      <c r="CI114" s="1004">
        <f>SUM(CI103,CI109)</f>
        <v>1997</v>
      </c>
      <c r="CJ114" s="1004">
        <f>SUM(CJ103,CJ109)</f>
        <v>1790</v>
      </c>
      <c r="CK114" s="1004">
        <f t="shared" ref="CK114" si="1082">SUM(CJ114,-CI114)</f>
        <v>-207</v>
      </c>
      <c r="CL114" s="1143">
        <f>CK114/CI114</f>
        <v>-0.10365548322483725</v>
      </c>
      <c r="CM114" s="1348"/>
      <c r="CN114" s="1349">
        <f>SUM(CN103,CN109)</f>
        <v>92213</v>
      </c>
      <c r="CO114" s="1349">
        <f>SUM(CO103,CO109)</f>
        <v>1790</v>
      </c>
      <c r="CP114" s="1349">
        <f t="shared" ref="CP114" si="1083">SUM(CO114,-CN114)</f>
        <v>-90423</v>
      </c>
      <c r="CQ114" s="1350">
        <f>CP114/CN114</f>
        <v>-0.9805884202878119</v>
      </c>
      <c r="CR114" s="1353">
        <v>32</v>
      </c>
      <c r="CS114" s="1351"/>
      <c r="CU114" s="1352">
        <v>32</v>
      </c>
      <c r="CV114" s="1004" t="s">
        <v>269</v>
      </c>
      <c r="CW114" s="1004">
        <f>SUM(CW103,CW109)</f>
        <v>0</v>
      </c>
      <c r="CX114" s="1004">
        <f>SUM(CX103,CX109)</f>
        <v>86439</v>
      </c>
      <c r="CY114" s="1004">
        <f t="shared" ref="CY114" si="1084">SUM(CX114,-CW114)</f>
        <v>86439</v>
      </c>
      <c r="CZ114" s="1143" t="e">
        <f>CY114/CW114</f>
        <v>#DIV/0!</v>
      </c>
      <c r="DA114" s="1347"/>
      <c r="DB114" s="1004">
        <f>SUM(DB103,DB109)</f>
        <v>2535</v>
      </c>
      <c r="DC114" s="1004">
        <f>SUM(DC103,DC109)</f>
        <v>2541</v>
      </c>
      <c r="DD114" s="1004">
        <f t="shared" ref="DD114" si="1085">SUM(DC114,-DB114)</f>
        <v>6</v>
      </c>
      <c r="DE114" s="1143">
        <f>DD114/DB114</f>
        <v>2.3668639053254438E-3</v>
      </c>
      <c r="DF114" s="1348"/>
      <c r="DG114" s="1349">
        <f>SUM(DG103,DG109)</f>
        <v>92213</v>
      </c>
      <c r="DH114" s="1349">
        <f>SUM(DH103,DH109)</f>
        <v>2541</v>
      </c>
      <c r="DI114" s="1349">
        <f t="shared" ref="DI114" si="1086">SUM(DH114,-DG114)</f>
        <v>-89672</v>
      </c>
      <c r="DJ114" s="1350">
        <f>DI114/DG114</f>
        <v>-0.97244423237504474</v>
      </c>
      <c r="DK114" s="1352">
        <v>32</v>
      </c>
      <c r="DL114" s="1351"/>
      <c r="DN114" s="1353">
        <v>32</v>
      </c>
      <c r="DO114" s="1004" t="s">
        <v>269</v>
      </c>
      <c r="DP114" s="1004">
        <f>SUM(DP103,DP109)</f>
        <v>0</v>
      </c>
      <c r="DQ114" s="1004">
        <f>SUM(DQ103,DQ109)</f>
        <v>86439</v>
      </c>
      <c r="DR114" s="1004">
        <f t="shared" ref="DR114" si="1087">SUM(DQ114,-DP114)</f>
        <v>86439</v>
      </c>
      <c r="DS114" s="1143" t="e">
        <f>DR114/DP114</f>
        <v>#DIV/0!</v>
      </c>
      <c r="DT114" s="1347"/>
      <c r="DU114" s="1004">
        <f>SUM(DU103,DU109)</f>
        <v>789</v>
      </c>
      <c r="DV114" s="1004">
        <f>SUM(DV103,DV109)</f>
        <v>762</v>
      </c>
      <c r="DW114" s="1004">
        <f t="shared" ref="DW114" si="1088">SUM(DV114,-DU114)</f>
        <v>-27</v>
      </c>
      <c r="DX114" s="1143">
        <f>DW114/DU114</f>
        <v>-3.4220532319391636E-2</v>
      </c>
      <c r="DY114" s="1348"/>
      <c r="DZ114" s="1349">
        <f>SUM(DZ103,DZ109)</f>
        <v>92213</v>
      </c>
      <c r="EA114" s="1349">
        <f>SUM(EA103,EA109)</f>
        <v>762</v>
      </c>
      <c r="EB114" s="1349">
        <f t="shared" ref="EB114" si="1089">SUM(EA114,-DZ114)</f>
        <v>-91451</v>
      </c>
      <c r="EC114" s="1350">
        <f>EB114/DZ114</f>
        <v>-0.99173652304989535</v>
      </c>
      <c r="ED114" s="1353">
        <v>32</v>
      </c>
      <c r="EE114" s="1351"/>
      <c r="EG114" s="1352">
        <v>32</v>
      </c>
      <c r="EH114" s="1004" t="s">
        <v>269</v>
      </c>
      <c r="EI114" s="1004">
        <f>SUM(EI103,EI109)</f>
        <v>0</v>
      </c>
      <c r="EJ114" s="1004">
        <f>SUM(EJ103,EJ109)</f>
        <v>86439</v>
      </c>
      <c r="EK114" s="1004">
        <f t="shared" ref="EK114" si="1090">SUM(EJ114,-EI114)</f>
        <v>86439</v>
      </c>
      <c r="EL114" s="1143" t="e">
        <f>EK114/EI114</f>
        <v>#DIV/0!</v>
      </c>
      <c r="EM114" s="1347"/>
      <c r="EN114" s="1004">
        <f>SUM(EN103,EN109)</f>
        <v>684</v>
      </c>
      <c r="EO114" s="1004">
        <f>SUM(EO103,EO109)</f>
        <v>774</v>
      </c>
      <c r="EP114" s="1004">
        <f t="shared" ref="EP114" si="1091">SUM(EO114,-EN114)</f>
        <v>90</v>
      </c>
      <c r="EQ114" s="1143">
        <f>EP114/EN114</f>
        <v>0.13157894736842105</v>
      </c>
      <c r="ER114" s="1348"/>
      <c r="ES114" s="1349">
        <f>SUM(ES103,ES109)</f>
        <v>92213</v>
      </c>
      <c r="ET114" s="1349">
        <f>SUM(ET103,ET109)</f>
        <v>774</v>
      </c>
      <c r="EU114" s="1349">
        <f t="shared" ref="EU114" si="1092">SUM(ET114,-ES114)</f>
        <v>-91439</v>
      </c>
      <c r="EV114" s="1350">
        <f>EU114/ES114</f>
        <v>-0.99160638955461811</v>
      </c>
      <c r="EW114" s="1352">
        <v>32</v>
      </c>
      <c r="EX114" s="1351"/>
      <c r="EZ114" s="1353">
        <v>32</v>
      </c>
      <c r="FA114" s="1004" t="s">
        <v>269</v>
      </c>
      <c r="FB114" s="1004">
        <f>SUM(FB103,FB109)</f>
        <v>0</v>
      </c>
      <c r="FC114" s="1004">
        <f>SUM(FC103,FC109)</f>
        <v>86439</v>
      </c>
      <c r="FD114" s="1004">
        <f t="shared" ref="FD114" si="1093">SUM(FC114,-FB114)</f>
        <v>86439</v>
      </c>
      <c r="FE114" s="1143" t="e">
        <f>FD114/FB114</f>
        <v>#DIV/0!</v>
      </c>
      <c r="FF114" s="1347"/>
      <c r="FG114" s="1004">
        <f>SUM(FG103,FG109)</f>
        <v>520</v>
      </c>
      <c r="FH114" s="1004">
        <f>SUM(FH103,FH109)</f>
        <v>385</v>
      </c>
      <c r="FI114" s="1004">
        <f t="shared" ref="FI114" si="1094">SUM(FH114,-FG114)</f>
        <v>-135</v>
      </c>
      <c r="FJ114" s="1143">
        <f>FI114/FG114</f>
        <v>-0.25961538461538464</v>
      </c>
      <c r="FK114" s="1348"/>
      <c r="FL114" s="1349">
        <f>SUM(FL103,FL109)</f>
        <v>92213</v>
      </c>
      <c r="FM114" s="1349">
        <f>SUM(FM103,FM109)</f>
        <v>385</v>
      </c>
      <c r="FN114" s="1349">
        <f t="shared" ref="FN114" si="1095">SUM(FM114,-FL114)</f>
        <v>-91828</v>
      </c>
      <c r="FO114" s="1350">
        <f>FN114/FL114</f>
        <v>-0.99582488369318856</v>
      </c>
      <c r="FP114" s="1353">
        <v>32</v>
      </c>
      <c r="FQ114" s="1351"/>
      <c r="FS114" s="1352">
        <v>32</v>
      </c>
      <c r="FT114" s="1004" t="s">
        <v>269</v>
      </c>
      <c r="FU114" s="1004">
        <f>SUM(FU103,FU109)</f>
        <v>0</v>
      </c>
      <c r="FV114" s="1004">
        <f>SUM(FV103,FV109)</f>
        <v>86439</v>
      </c>
      <c r="FW114" s="1004">
        <f t="shared" ref="FW114" si="1096">SUM(FV114,-FU114)</f>
        <v>86439</v>
      </c>
      <c r="FX114" s="1143" t="e">
        <f>FW114/FU114</f>
        <v>#DIV/0!</v>
      </c>
      <c r="FY114" s="1347"/>
      <c r="FZ114" s="1004">
        <f>SUM(FZ103,FZ109)</f>
        <v>913</v>
      </c>
      <c r="GA114" s="1004">
        <f>SUM(GA103,GA109)</f>
        <v>928</v>
      </c>
      <c r="GB114" s="1004">
        <f t="shared" ref="GB114" si="1097">SUM(GA114,-FZ114)</f>
        <v>15</v>
      </c>
      <c r="GC114" s="1143">
        <f>GB114/FZ114</f>
        <v>1.642935377875137E-2</v>
      </c>
      <c r="GD114" s="1348"/>
      <c r="GE114" s="1349">
        <f>SUM(GE103,GE109)</f>
        <v>92213</v>
      </c>
      <c r="GF114" s="1349">
        <f>SUM(GF103,GF109)</f>
        <v>928</v>
      </c>
      <c r="GG114" s="1349">
        <f t="shared" ref="GG114" si="1098">SUM(GF114,-GE114)</f>
        <v>-91285</v>
      </c>
      <c r="GH114" s="1350">
        <f>GG114/GE114</f>
        <v>-0.9899363430318936</v>
      </c>
      <c r="GI114" s="1352">
        <v>32</v>
      </c>
      <c r="GJ114" s="1351"/>
      <c r="GL114" s="1353">
        <v>32</v>
      </c>
      <c r="GM114" s="1004" t="s">
        <v>269</v>
      </c>
      <c r="GN114" s="1004">
        <f>SUM(GN103,GN109)</f>
        <v>0</v>
      </c>
      <c r="GO114" s="1004">
        <f>SUM(GO103,GO109)</f>
        <v>86439</v>
      </c>
      <c r="GP114" s="1004">
        <f t="shared" ref="GP114" si="1099">SUM(GO114,-GN114)</f>
        <v>86439</v>
      </c>
      <c r="GQ114" s="1143" t="e">
        <f>GP114/GN114</f>
        <v>#DIV/0!</v>
      </c>
      <c r="GR114" s="1347"/>
      <c r="GS114" s="1004">
        <f>SUM(GS103,GS109)</f>
        <v>208</v>
      </c>
      <c r="GT114" s="1004">
        <f>SUM(GT103,GT109)</f>
        <v>194</v>
      </c>
      <c r="GU114" s="1004">
        <f t="shared" ref="GU114" si="1100">SUM(GT114,-GS114)</f>
        <v>-14</v>
      </c>
      <c r="GV114" s="1143">
        <f>GU114/GS114</f>
        <v>-6.7307692307692304E-2</v>
      </c>
      <c r="GW114" s="1348"/>
      <c r="GX114" s="1349">
        <f>SUM(GX103,GX109)</f>
        <v>92213</v>
      </c>
      <c r="GY114" s="1349">
        <f>SUM(GY103,GY109)</f>
        <v>194</v>
      </c>
      <c r="GZ114" s="1349">
        <f t="shared" ref="GZ114" si="1101">SUM(GY114,-GX114)</f>
        <v>-92019</v>
      </c>
      <c r="HA114" s="1350">
        <f>GZ114/GX114</f>
        <v>-0.99789617515968465</v>
      </c>
      <c r="HB114" s="1353">
        <v>32</v>
      </c>
      <c r="HC114" s="1351"/>
      <c r="HE114" s="1352">
        <v>32</v>
      </c>
      <c r="HF114" s="1004" t="s">
        <v>269</v>
      </c>
      <c r="HG114" s="1004">
        <f>SUM(HG103,HG109)</f>
        <v>0</v>
      </c>
      <c r="HH114" s="1004">
        <f>SUM(HH103,HH109)</f>
        <v>86439</v>
      </c>
      <c r="HI114" s="1004">
        <f t="shared" ref="HI114" si="1102">SUM(HH114,-HG114)</f>
        <v>86439</v>
      </c>
      <c r="HJ114" s="1143" t="e">
        <f>HI114/HG114</f>
        <v>#DIV/0!</v>
      </c>
      <c r="HK114" s="1347"/>
      <c r="HL114" s="1004">
        <f>SUM(HL103,HL109)</f>
        <v>507</v>
      </c>
      <c r="HM114" s="1004">
        <f>SUM(HM103,HM109)</f>
        <v>590</v>
      </c>
      <c r="HN114" s="1004">
        <f t="shared" ref="HN114" si="1103">SUM(HM114,-HL114)</f>
        <v>83</v>
      </c>
      <c r="HO114" s="1143">
        <f>HN114/HL114</f>
        <v>0.16370808678500987</v>
      </c>
      <c r="HP114" s="1348"/>
      <c r="HQ114" s="1349">
        <f>SUM(HQ103,HQ109)</f>
        <v>92213</v>
      </c>
      <c r="HR114" s="1349">
        <f>SUM(HR103,HR109)</f>
        <v>590</v>
      </c>
      <c r="HS114" s="1349">
        <f t="shared" ref="HS114" si="1104">SUM(HR114,-HQ114)</f>
        <v>-91623</v>
      </c>
      <c r="HT114" s="1350">
        <f>HS114/HQ114</f>
        <v>-0.99360176981553572</v>
      </c>
      <c r="HU114" s="1352">
        <v>32</v>
      </c>
      <c r="HV114" s="1351"/>
      <c r="HX114" s="1353">
        <v>32</v>
      </c>
      <c r="HY114" s="1004" t="s">
        <v>269</v>
      </c>
      <c r="HZ114" s="1004">
        <f>SUM(HZ103,HZ109)</f>
        <v>0</v>
      </c>
      <c r="IA114" s="1004">
        <f>SUM(IA103,IA109)</f>
        <v>86439</v>
      </c>
      <c r="IB114" s="1004">
        <f t="shared" ref="IB114" si="1105">SUM(IA114,-HZ114)</f>
        <v>86439</v>
      </c>
      <c r="IC114" s="1143" t="e">
        <f>IB114/HZ114</f>
        <v>#DIV/0!</v>
      </c>
      <c r="ID114" s="1347"/>
      <c r="IE114" s="1004">
        <f>SUM(IE103,IE109)</f>
        <v>1078</v>
      </c>
      <c r="IF114" s="1004">
        <f>SUM(IF103,IF109)</f>
        <v>1107</v>
      </c>
      <c r="IG114" s="1004">
        <f t="shared" ref="IG114" si="1106">SUM(IF114,-IE114)</f>
        <v>29</v>
      </c>
      <c r="IH114" s="1143">
        <f>IG114/IE114</f>
        <v>2.6901669758812616E-2</v>
      </c>
      <c r="II114" s="1348"/>
      <c r="IJ114" s="1349">
        <f>SUM(IJ103,IJ109)</f>
        <v>92213</v>
      </c>
      <c r="IK114" s="1349">
        <f>SUM(IK103,IK109)</f>
        <v>1107</v>
      </c>
      <c r="IL114" s="1349">
        <f t="shared" ref="IL114" si="1107">SUM(IK114,-IJ114)</f>
        <v>-91106</v>
      </c>
      <c r="IM114" s="1350">
        <f>IL114/IJ114</f>
        <v>-0.98799518506067474</v>
      </c>
      <c r="IN114" s="1353">
        <v>32</v>
      </c>
      <c r="IO114" s="1351"/>
      <c r="IQ114" s="1354">
        <v>32</v>
      </c>
      <c r="IR114" s="1004" t="s">
        <v>269</v>
      </c>
      <c r="IS114" s="1004">
        <f>SUM(IS103,IS109)</f>
        <v>0</v>
      </c>
      <c r="IT114" s="1004">
        <f>SUM(IT103,IT109)</f>
        <v>86439</v>
      </c>
      <c r="IU114" s="1004">
        <f t="shared" ref="IU114" si="1108">SUM(IT114,-IS114)</f>
        <v>86439</v>
      </c>
      <c r="IV114" s="1143" t="e">
        <f>IU114/IS114</f>
        <v>#DIV/0!</v>
      </c>
      <c r="IW114" s="1347"/>
      <c r="IX114" s="1004">
        <f>SUM(IX103,IX109)</f>
        <v>17687</v>
      </c>
      <c r="IY114" s="1004">
        <f>SUM(IY103,IY109)</f>
        <v>17489</v>
      </c>
      <c r="IZ114" s="1004">
        <f t="shared" ref="IZ114" si="1109">SUM(IY114,-IX114)</f>
        <v>-198</v>
      </c>
      <c r="JA114" s="1143">
        <f>IZ114/IX114</f>
        <v>-1.1194662746650081E-2</v>
      </c>
      <c r="JB114" s="1348"/>
      <c r="JC114" s="1349">
        <f>SUM(JC103,JC109)</f>
        <v>92213</v>
      </c>
      <c r="JD114" s="1349">
        <f>SUM(JD103,JD109)</f>
        <v>17489</v>
      </c>
      <c r="JE114" s="1349">
        <f t="shared" ref="JE114" si="1110">SUM(JD114,-JC114)</f>
        <v>-74724</v>
      </c>
      <c r="JF114" s="1350">
        <f>JE114/JC114</f>
        <v>-0.81034127509136455</v>
      </c>
      <c r="JG114" s="1354">
        <v>32</v>
      </c>
      <c r="JH114" s="1351"/>
    </row>
    <row r="115" spans="1:268">
      <c r="A115" s="401"/>
      <c r="B115" s="872" t="s">
        <v>233</v>
      </c>
      <c r="C115" s="872">
        <v>2012</v>
      </c>
      <c r="D115" s="872">
        <v>2013</v>
      </c>
      <c r="E115" s="872" t="s">
        <v>234</v>
      </c>
      <c r="F115" s="873" t="s">
        <v>10</v>
      </c>
      <c r="G115" s="874" t="s">
        <v>27</v>
      </c>
      <c r="H115" s="872">
        <v>2013</v>
      </c>
      <c r="I115" s="872">
        <v>2014</v>
      </c>
      <c r="J115" s="872" t="s">
        <v>234</v>
      </c>
      <c r="K115" s="873" t="s">
        <v>10</v>
      </c>
      <c r="L115" s="1148"/>
      <c r="M115" s="430"/>
      <c r="N115" s="430"/>
      <c r="O115" s="430"/>
      <c r="P115" s="430"/>
      <c r="Q115" s="875"/>
      <c r="R115" s="866"/>
      <c r="U115" s="1327"/>
      <c r="V115" s="1310" t="s">
        <v>358</v>
      </c>
      <c r="W115" s="872">
        <v>2012</v>
      </c>
      <c r="X115" s="872">
        <v>2013</v>
      </c>
      <c r="Y115" s="872" t="s">
        <v>234</v>
      </c>
      <c r="Z115" s="873" t="s">
        <v>10</v>
      </c>
      <c r="AA115" s="874" t="s">
        <v>27</v>
      </c>
      <c r="AB115" s="1310">
        <v>2013</v>
      </c>
      <c r="AC115" s="1310">
        <v>2014</v>
      </c>
      <c r="AD115" s="1310" t="s">
        <v>234</v>
      </c>
      <c r="AE115" s="1311" t="s">
        <v>10</v>
      </c>
      <c r="AF115" s="1148"/>
      <c r="AG115" s="430"/>
      <c r="AH115" s="430"/>
      <c r="AI115" s="430"/>
      <c r="AJ115" s="430"/>
      <c r="AK115" s="1313"/>
      <c r="AL115" s="866"/>
      <c r="AN115" s="1018"/>
      <c r="AO115" s="877" t="s">
        <v>359</v>
      </c>
      <c r="AP115" s="1189">
        <v>2012</v>
      </c>
      <c r="AQ115" s="1189">
        <v>2013</v>
      </c>
      <c r="AR115" s="1189" t="s">
        <v>234</v>
      </c>
      <c r="AS115" s="1193" t="s">
        <v>10</v>
      </c>
      <c r="AT115" s="1194" t="s">
        <v>27</v>
      </c>
      <c r="AU115" s="877">
        <v>2013</v>
      </c>
      <c r="AV115" s="877">
        <v>2014</v>
      </c>
      <c r="AW115" s="877" t="s">
        <v>234</v>
      </c>
      <c r="AX115" s="878" t="s">
        <v>10</v>
      </c>
      <c r="AY115" s="1148"/>
      <c r="AZ115" s="430"/>
      <c r="BA115" s="430"/>
      <c r="BB115" s="430"/>
      <c r="BC115" s="430"/>
      <c r="BD115" s="1200"/>
      <c r="BE115" s="866"/>
      <c r="BH115" s="1327"/>
      <c r="BI115" s="1310" t="s">
        <v>360</v>
      </c>
      <c r="BJ115" s="872">
        <v>2012</v>
      </c>
      <c r="BK115" s="872">
        <v>2013</v>
      </c>
      <c r="BL115" s="872" t="s">
        <v>234</v>
      </c>
      <c r="BM115" s="873" t="s">
        <v>10</v>
      </c>
      <c r="BN115" s="874" t="s">
        <v>27</v>
      </c>
      <c r="BO115" s="1310">
        <v>2013</v>
      </c>
      <c r="BP115" s="1310">
        <v>2014</v>
      </c>
      <c r="BQ115" s="1310" t="s">
        <v>234</v>
      </c>
      <c r="BR115" s="1311" t="s">
        <v>10</v>
      </c>
      <c r="BS115" s="1148"/>
      <c r="BT115" s="430"/>
      <c r="BU115" s="430"/>
      <c r="BV115" s="430"/>
      <c r="BW115" s="430"/>
      <c r="BX115" s="1313"/>
      <c r="BY115" s="866"/>
      <c r="CB115" s="1018"/>
      <c r="CC115" s="877" t="s">
        <v>361</v>
      </c>
      <c r="CD115" s="872">
        <v>2012</v>
      </c>
      <c r="CE115" s="872">
        <v>2013</v>
      </c>
      <c r="CF115" s="872" t="s">
        <v>234</v>
      </c>
      <c r="CG115" s="873" t="s">
        <v>10</v>
      </c>
      <c r="CH115" s="874" t="s">
        <v>27</v>
      </c>
      <c r="CI115" s="877">
        <v>2013</v>
      </c>
      <c r="CJ115" s="877">
        <v>2014</v>
      </c>
      <c r="CK115" s="877" t="s">
        <v>234</v>
      </c>
      <c r="CL115" s="878" t="s">
        <v>10</v>
      </c>
      <c r="CM115" s="1148"/>
      <c r="CN115" s="430"/>
      <c r="CO115" s="430"/>
      <c r="CP115" s="430"/>
      <c r="CQ115" s="430"/>
      <c r="CR115" s="1200"/>
      <c r="CS115" s="866"/>
      <c r="CU115" s="1327"/>
      <c r="CV115" s="1310" t="s">
        <v>362</v>
      </c>
      <c r="CW115" s="872">
        <v>2012</v>
      </c>
      <c r="CX115" s="872">
        <v>2013</v>
      </c>
      <c r="CY115" s="872" t="s">
        <v>234</v>
      </c>
      <c r="CZ115" s="873" t="s">
        <v>10</v>
      </c>
      <c r="DA115" s="874" t="s">
        <v>27</v>
      </c>
      <c r="DB115" s="1310">
        <v>2013</v>
      </c>
      <c r="DC115" s="1310">
        <v>2014</v>
      </c>
      <c r="DD115" s="1310" t="s">
        <v>234</v>
      </c>
      <c r="DE115" s="1311" t="s">
        <v>10</v>
      </c>
      <c r="DF115" s="1148"/>
      <c r="DG115" s="430"/>
      <c r="DH115" s="430"/>
      <c r="DI115" s="430"/>
      <c r="DJ115" s="430"/>
      <c r="DK115" s="1313"/>
      <c r="DL115" s="866"/>
      <c r="DN115" s="1018"/>
      <c r="DO115" s="877" t="s">
        <v>363</v>
      </c>
      <c r="DP115" s="872">
        <v>2012</v>
      </c>
      <c r="DQ115" s="872">
        <v>2013</v>
      </c>
      <c r="DR115" s="872" t="s">
        <v>234</v>
      </c>
      <c r="DS115" s="873" t="s">
        <v>10</v>
      </c>
      <c r="DT115" s="874" t="s">
        <v>27</v>
      </c>
      <c r="DU115" s="877">
        <v>2013</v>
      </c>
      <c r="DV115" s="877">
        <v>2014</v>
      </c>
      <c r="DW115" s="877" t="s">
        <v>234</v>
      </c>
      <c r="DX115" s="878" t="s">
        <v>10</v>
      </c>
      <c r="DY115" s="1148"/>
      <c r="DZ115" s="430"/>
      <c r="EA115" s="430"/>
      <c r="EB115" s="430"/>
      <c r="EC115" s="430"/>
      <c r="ED115" s="1200"/>
      <c r="EE115" s="866"/>
      <c r="EG115" s="1327"/>
      <c r="EH115" s="1310" t="s">
        <v>364</v>
      </c>
      <c r="EI115" s="872">
        <v>2012</v>
      </c>
      <c r="EJ115" s="872">
        <v>2013</v>
      </c>
      <c r="EK115" s="872" t="s">
        <v>234</v>
      </c>
      <c r="EL115" s="873" t="s">
        <v>10</v>
      </c>
      <c r="EM115" s="874" t="s">
        <v>27</v>
      </c>
      <c r="EN115" s="1310">
        <v>2013</v>
      </c>
      <c r="EO115" s="1310">
        <v>2014</v>
      </c>
      <c r="EP115" s="1310" t="s">
        <v>234</v>
      </c>
      <c r="EQ115" s="1311" t="s">
        <v>10</v>
      </c>
      <c r="ER115" s="1148"/>
      <c r="ES115" s="430"/>
      <c r="ET115" s="430"/>
      <c r="EU115" s="430"/>
      <c r="EV115" s="430"/>
      <c r="EW115" s="1313"/>
      <c r="EX115" s="866"/>
      <c r="EZ115" s="1018"/>
      <c r="FA115" s="877" t="s">
        <v>365</v>
      </c>
      <c r="FB115" s="872">
        <v>2012</v>
      </c>
      <c r="FC115" s="872">
        <v>2013</v>
      </c>
      <c r="FD115" s="872" t="s">
        <v>234</v>
      </c>
      <c r="FE115" s="873" t="s">
        <v>10</v>
      </c>
      <c r="FF115" s="874" t="s">
        <v>27</v>
      </c>
      <c r="FG115" s="877">
        <v>2013</v>
      </c>
      <c r="FH115" s="877">
        <v>2014</v>
      </c>
      <c r="FI115" s="877" t="s">
        <v>234</v>
      </c>
      <c r="FJ115" s="878" t="s">
        <v>10</v>
      </c>
      <c r="FK115" s="1148"/>
      <c r="FL115" s="430"/>
      <c r="FM115" s="430"/>
      <c r="FN115" s="430"/>
      <c r="FO115" s="430"/>
      <c r="FP115" s="1200"/>
      <c r="FQ115" s="866"/>
      <c r="FS115" s="1327"/>
      <c r="FT115" s="1310" t="s">
        <v>366</v>
      </c>
      <c r="FU115" s="872">
        <v>2012</v>
      </c>
      <c r="FV115" s="872">
        <v>2013</v>
      </c>
      <c r="FW115" s="872" t="s">
        <v>234</v>
      </c>
      <c r="FX115" s="873" t="s">
        <v>10</v>
      </c>
      <c r="FY115" s="874" t="s">
        <v>27</v>
      </c>
      <c r="FZ115" s="1310">
        <v>2013</v>
      </c>
      <c r="GA115" s="1310">
        <v>2014</v>
      </c>
      <c r="GB115" s="1310" t="s">
        <v>234</v>
      </c>
      <c r="GC115" s="1311" t="s">
        <v>10</v>
      </c>
      <c r="GD115" s="1148"/>
      <c r="GE115" s="430"/>
      <c r="GF115" s="430"/>
      <c r="GG115" s="430"/>
      <c r="GH115" s="430"/>
      <c r="GI115" s="1313"/>
      <c r="GJ115" s="866"/>
      <c r="GL115" s="1018"/>
      <c r="GM115" s="877" t="s">
        <v>367</v>
      </c>
      <c r="GN115" s="872">
        <v>2012</v>
      </c>
      <c r="GO115" s="872">
        <v>2013</v>
      </c>
      <c r="GP115" s="872" t="s">
        <v>234</v>
      </c>
      <c r="GQ115" s="873" t="s">
        <v>10</v>
      </c>
      <c r="GR115" s="874" t="s">
        <v>27</v>
      </c>
      <c r="GS115" s="877">
        <v>2013</v>
      </c>
      <c r="GT115" s="877">
        <v>2014</v>
      </c>
      <c r="GU115" s="877" t="s">
        <v>234</v>
      </c>
      <c r="GV115" s="878" t="s">
        <v>10</v>
      </c>
      <c r="GW115" s="1148"/>
      <c r="GX115" s="430"/>
      <c r="GY115" s="430"/>
      <c r="GZ115" s="430"/>
      <c r="HA115" s="430"/>
      <c r="HB115" s="1200"/>
      <c r="HC115" s="866"/>
      <c r="HE115" s="1327"/>
      <c r="HF115" s="1310" t="s">
        <v>368</v>
      </c>
      <c r="HG115" s="872">
        <v>2012</v>
      </c>
      <c r="HH115" s="872">
        <v>2013</v>
      </c>
      <c r="HI115" s="872" t="s">
        <v>234</v>
      </c>
      <c r="HJ115" s="873" t="s">
        <v>10</v>
      </c>
      <c r="HK115" s="874" t="s">
        <v>27</v>
      </c>
      <c r="HL115" s="1310">
        <v>2013</v>
      </c>
      <c r="HM115" s="1310">
        <v>2014</v>
      </c>
      <c r="HN115" s="1310" t="s">
        <v>234</v>
      </c>
      <c r="HO115" s="1311" t="s">
        <v>10</v>
      </c>
      <c r="HP115" s="1148"/>
      <c r="HQ115" s="430"/>
      <c r="HR115" s="430"/>
      <c r="HS115" s="430"/>
      <c r="HT115" s="430"/>
      <c r="HU115" s="1313"/>
      <c r="HV115" s="866"/>
      <c r="HX115" s="1018"/>
      <c r="HY115" s="877" t="s">
        <v>369</v>
      </c>
      <c r="HZ115" s="872">
        <v>2012</v>
      </c>
      <c r="IA115" s="872">
        <v>2013</v>
      </c>
      <c r="IB115" s="872" t="s">
        <v>234</v>
      </c>
      <c r="IC115" s="873" t="s">
        <v>10</v>
      </c>
      <c r="ID115" s="874" t="s">
        <v>27</v>
      </c>
      <c r="IE115" s="877">
        <v>2013</v>
      </c>
      <c r="IF115" s="877">
        <v>2014</v>
      </c>
      <c r="IG115" s="877" t="s">
        <v>234</v>
      </c>
      <c r="IH115" s="878" t="s">
        <v>10</v>
      </c>
      <c r="II115" s="1148"/>
      <c r="IJ115" s="430"/>
      <c r="IK115" s="430"/>
      <c r="IL115" s="430"/>
      <c r="IM115" s="430"/>
      <c r="IN115" s="1200"/>
      <c r="IO115" s="866"/>
      <c r="IQ115" s="1330"/>
      <c r="IR115" s="1315" t="s">
        <v>370</v>
      </c>
      <c r="IS115" s="1315">
        <v>2012</v>
      </c>
      <c r="IT115" s="1315">
        <v>2013</v>
      </c>
      <c r="IU115" s="1315" t="s">
        <v>234</v>
      </c>
      <c r="IV115" s="1316" t="s">
        <v>10</v>
      </c>
      <c r="IW115" s="1317" t="s">
        <v>27</v>
      </c>
      <c r="IX115" s="1315">
        <v>2013</v>
      </c>
      <c r="IY115" s="1315">
        <v>2014</v>
      </c>
      <c r="IZ115" s="1315" t="s">
        <v>234</v>
      </c>
      <c r="JA115" s="1316" t="s">
        <v>10</v>
      </c>
      <c r="JB115" s="1148"/>
      <c r="JC115" s="430"/>
      <c r="JD115" s="430"/>
      <c r="JE115" s="430"/>
      <c r="JF115" s="430"/>
      <c r="JG115" s="1318"/>
      <c r="JH115" s="866"/>
    </row>
    <row r="116" spans="1:268">
      <c r="A116" s="189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  <c r="BA116" s="189"/>
      <c r="BB116" s="189"/>
      <c r="BC116" s="189"/>
      <c r="BD116" s="189"/>
      <c r="BE116" s="189"/>
      <c r="BH116" s="189"/>
      <c r="BI116" s="189"/>
      <c r="BJ116" s="189"/>
      <c r="BK116" s="189"/>
      <c r="BL116" s="189"/>
      <c r="BM116" s="189"/>
      <c r="BN116" s="189"/>
      <c r="BO116" s="189"/>
      <c r="BP116" s="189"/>
      <c r="BQ116" s="189"/>
      <c r="BR116" s="189"/>
      <c r="BS116" s="189"/>
      <c r="BT116" s="189"/>
      <c r="BU116" s="189"/>
      <c r="BV116" s="189"/>
      <c r="BW116" s="189"/>
      <c r="BX116" s="189"/>
      <c r="BY116" s="189"/>
      <c r="CB116" s="189"/>
      <c r="CC116" s="189"/>
      <c r="CD116" s="189"/>
      <c r="CE116" s="189"/>
      <c r="CF116" s="189"/>
      <c r="CG116" s="189"/>
      <c r="CH116" s="189"/>
      <c r="CI116" s="189"/>
      <c r="CJ116" s="189"/>
      <c r="CK116" s="189"/>
      <c r="CL116" s="189"/>
      <c r="CM116" s="189"/>
      <c r="CN116" s="189"/>
      <c r="CO116" s="189"/>
      <c r="CP116" s="189"/>
      <c r="CQ116" s="189"/>
      <c r="CR116" s="189"/>
      <c r="CS116" s="189"/>
      <c r="CU116" s="189"/>
      <c r="CV116" s="189"/>
      <c r="CW116" s="189"/>
      <c r="CX116" s="189"/>
      <c r="CY116" s="189"/>
      <c r="CZ116" s="189"/>
      <c r="DA116" s="189"/>
      <c r="DB116" s="189"/>
      <c r="DC116" s="189"/>
      <c r="DD116" s="189"/>
      <c r="DE116" s="189"/>
      <c r="DF116" s="189"/>
      <c r="DG116" s="189"/>
      <c r="DH116" s="189"/>
      <c r="DI116" s="189"/>
      <c r="DJ116" s="189"/>
      <c r="DK116" s="189"/>
      <c r="DL116" s="189"/>
      <c r="DN116" s="189"/>
      <c r="DO116" s="189"/>
      <c r="DP116" s="189"/>
      <c r="DQ116" s="189"/>
      <c r="DR116" s="189"/>
      <c r="DS116" s="189"/>
      <c r="DT116" s="189"/>
      <c r="DU116" s="189"/>
      <c r="DV116" s="189"/>
      <c r="DW116" s="189"/>
      <c r="DX116" s="189"/>
      <c r="DY116" s="189"/>
      <c r="DZ116" s="189"/>
      <c r="EA116" s="189"/>
      <c r="EB116" s="189"/>
      <c r="EC116" s="189"/>
      <c r="ED116" s="189"/>
      <c r="EE116" s="189"/>
    </row>
    <row r="119" spans="1:268">
      <c r="L119" s="1163"/>
      <c r="M119" s="302">
        <v>10</v>
      </c>
      <c r="N119" s="302">
        <v>11</v>
      </c>
      <c r="O119" s="302">
        <v>12</v>
      </c>
      <c r="P119" s="868">
        <v>13</v>
      </c>
      <c r="AF119" s="1163"/>
      <c r="AG119" s="302">
        <v>10</v>
      </c>
      <c r="AH119" s="302">
        <v>11</v>
      </c>
      <c r="AI119" s="302">
        <v>12</v>
      </c>
      <c r="AJ119" s="868">
        <v>13</v>
      </c>
      <c r="AY119" s="1163"/>
      <c r="AZ119" s="302">
        <v>10</v>
      </c>
      <c r="BA119" s="302">
        <v>11</v>
      </c>
      <c r="BB119" s="302">
        <v>12</v>
      </c>
      <c r="BC119" s="868">
        <v>13</v>
      </c>
      <c r="BS119" s="1163"/>
      <c r="BT119" s="302">
        <v>10</v>
      </c>
      <c r="BU119" s="302">
        <v>11</v>
      </c>
      <c r="BV119" s="302">
        <v>12</v>
      </c>
      <c r="BW119" s="868">
        <v>13</v>
      </c>
      <c r="CM119" s="1163"/>
      <c r="CN119" s="302">
        <v>10</v>
      </c>
      <c r="CO119" s="302">
        <v>11</v>
      </c>
      <c r="CP119" s="302">
        <v>12</v>
      </c>
      <c r="CQ119" s="868">
        <v>13</v>
      </c>
      <c r="DF119" s="1163"/>
      <c r="DG119" s="302">
        <v>10</v>
      </c>
      <c r="DH119" s="302">
        <v>11</v>
      </c>
      <c r="DI119" s="302">
        <v>12</v>
      </c>
      <c r="DJ119" s="868">
        <v>13</v>
      </c>
      <c r="DY119" s="1163"/>
      <c r="DZ119" s="302">
        <v>10</v>
      </c>
      <c r="EA119" s="302">
        <v>11</v>
      </c>
      <c r="EB119" s="302">
        <v>12</v>
      </c>
      <c r="EC119" s="868">
        <v>13</v>
      </c>
    </row>
    <row r="120" spans="1:268">
      <c r="B120" s="302"/>
      <c r="C120" s="302"/>
      <c r="D120" s="302"/>
      <c r="E120" s="302"/>
      <c r="F120" s="868"/>
      <c r="G120" s="869"/>
      <c r="H120" s="302"/>
      <c r="I120" s="302"/>
      <c r="J120" s="302"/>
      <c r="K120" s="868"/>
      <c r="L120" s="1163"/>
      <c r="M120" s="302"/>
      <c r="N120" s="302"/>
      <c r="O120" s="302"/>
      <c r="P120" s="868"/>
      <c r="V120" s="302"/>
      <c r="W120" s="302"/>
      <c r="X120" s="302"/>
      <c r="Y120" s="302"/>
      <c r="Z120" s="868"/>
      <c r="AA120" s="869"/>
      <c r="AB120" s="302"/>
      <c r="AC120" s="302"/>
      <c r="AD120" s="302"/>
      <c r="AE120" s="868"/>
      <c r="AF120" s="1163"/>
      <c r="AG120" s="302"/>
      <c r="AH120" s="302"/>
      <c r="AI120" s="302"/>
      <c r="AJ120" s="868"/>
      <c r="AO120" s="302"/>
      <c r="AP120" s="302"/>
      <c r="AQ120" s="302"/>
      <c r="AR120" s="302"/>
      <c r="AS120" s="868"/>
      <c r="AT120" s="869"/>
      <c r="AU120" s="302"/>
      <c r="AV120" s="302"/>
      <c r="AW120" s="302"/>
      <c r="AX120" s="868"/>
      <c r="AY120" s="1163"/>
      <c r="AZ120" s="302"/>
      <c r="BA120" s="302"/>
      <c r="BB120" s="302"/>
      <c r="BC120" s="868"/>
      <c r="BI120" s="302"/>
      <c r="BJ120" s="302"/>
      <c r="BK120" s="302"/>
      <c r="BL120" s="302"/>
      <c r="BM120" s="868"/>
      <c r="BN120" s="869"/>
      <c r="BO120" s="302"/>
      <c r="BP120" s="302"/>
      <c r="BQ120" s="302"/>
      <c r="BR120" s="868"/>
      <c r="BS120" s="1163"/>
      <c r="BT120" s="302"/>
      <c r="BU120" s="302"/>
      <c r="BV120" s="302"/>
      <c r="BW120" s="868"/>
      <c r="CC120" s="302"/>
      <c r="CD120" s="302"/>
      <c r="CE120" s="302"/>
      <c r="CF120" s="302"/>
      <c r="CG120" s="868"/>
      <c r="CH120" s="869"/>
      <c r="CI120" s="302"/>
      <c r="CJ120" s="302"/>
      <c r="CK120" s="302"/>
      <c r="CL120" s="868"/>
      <c r="CM120" s="1163"/>
      <c r="CN120" s="302"/>
      <c r="CO120" s="302"/>
      <c r="CP120" s="302"/>
      <c r="CQ120" s="868"/>
      <c r="CV120" s="302"/>
      <c r="CW120" s="302"/>
      <c r="CX120" s="302"/>
      <c r="CY120" s="302"/>
      <c r="CZ120" s="868"/>
      <c r="DA120" s="869"/>
      <c r="DB120" s="302"/>
      <c r="DC120" s="302"/>
      <c r="DD120" s="302"/>
      <c r="DE120" s="868"/>
      <c r="DF120" s="1163"/>
      <c r="DG120" s="302"/>
      <c r="DH120" s="302"/>
      <c r="DI120" s="302"/>
      <c r="DJ120" s="868"/>
      <c r="DO120" s="302"/>
      <c r="DP120" s="302"/>
      <c r="DQ120" s="302"/>
      <c r="DR120" s="302"/>
      <c r="DS120" s="868"/>
      <c r="DT120" s="869"/>
      <c r="DU120" s="302"/>
      <c r="DV120" s="302"/>
      <c r="DW120" s="302"/>
      <c r="DX120" s="868"/>
      <c r="DY120" s="1163"/>
      <c r="DZ120" s="302"/>
      <c r="EA120" s="302"/>
      <c r="EB120" s="302"/>
      <c r="EC120" s="868"/>
    </row>
    <row r="121" spans="1:268">
      <c r="B121" s="302"/>
      <c r="C121" s="302"/>
      <c r="D121" s="302"/>
      <c r="E121" s="302"/>
      <c r="F121" s="868"/>
      <c r="G121" s="869"/>
      <c r="H121" s="302"/>
      <c r="I121" s="302"/>
      <c r="J121" s="302"/>
      <c r="K121" s="868"/>
      <c r="L121" s="1163"/>
      <c r="M121" s="302"/>
      <c r="N121" s="302"/>
      <c r="O121" s="302"/>
      <c r="P121" s="868"/>
      <c r="V121" s="302"/>
      <c r="W121" s="302"/>
      <c r="X121" s="302"/>
      <c r="Y121" s="302"/>
      <c r="Z121" s="868"/>
      <c r="AA121" s="869"/>
      <c r="AB121" s="302"/>
      <c r="AC121" s="302"/>
      <c r="AD121" s="302"/>
      <c r="AE121" s="868"/>
      <c r="AF121" s="1163"/>
      <c r="AG121" s="302"/>
      <c r="AH121" s="302"/>
      <c r="AI121" s="302"/>
      <c r="AJ121" s="868"/>
      <c r="AO121" s="302"/>
      <c r="AP121" s="302"/>
      <c r="AQ121" s="302"/>
      <c r="AR121" s="302"/>
      <c r="AS121" s="868"/>
      <c r="AT121" s="869"/>
      <c r="AU121" s="302"/>
      <c r="AV121" s="302"/>
      <c r="AW121" s="302"/>
      <c r="AX121" s="868"/>
      <c r="AY121" s="1163"/>
      <c r="AZ121" s="302"/>
      <c r="BA121" s="302"/>
      <c r="BB121" s="302"/>
      <c r="BC121" s="868"/>
      <c r="BI121" s="302"/>
      <c r="BJ121" s="302"/>
      <c r="BK121" s="302"/>
      <c r="BL121" s="302"/>
      <c r="BM121" s="868"/>
      <c r="BN121" s="869"/>
      <c r="BO121" s="302"/>
      <c r="BP121" s="302"/>
      <c r="BQ121" s="302"/>
      <c r="BR121" s="868"/>
      <c r="BS121" s="1163"/>
      <c r="BT121" s="302"/>
      <c r="BU121" s="302"/>
      <c r="BV121" s="302"/>
      <c r="BW121" s="868"/>
      <c r="CC121" s="302"/>
      <c r="CD121" s="302"/>
      <c r="CE121" s="302"/>
      <c r="CF121" s="302"/>
      <c r="CG121" s="868"/>
      <c r="CH121" s="869"/>
      <c r="CI121" s="302"/>
      <c r="CJ121" s="302"/>
      <c r="CK121" s="302"/>
      <c r="CL121" s="868"/>
      <c r="CM121" s="1163"/>
      <c r="CN121" s="302"/>
      <c r="CO121" s="302"/>
      <c r="CP121" s="302"/>
      <c r="CQ121" s="868"/>
      <c r="CV121" s="302"/>
      <c r="CW121" s="302"/>
      <c r="CX121" s="302"/>
      <c r="CY121" s="302"/>
      <c r="CZ121" s="868"/>
      <c r="DA121" s="869"/>
      <c r="DB121" s="302"/>
      <c r="DC121" s="302"/>
      <c r="DD121" s="302"/>
      <c r="DE121" s="868"/>
      <c r="DF121" s="1163"/>
      <c r="DG121" s="302"/>
      <c r="DH121" s="302"/>
      <c r="DI121" s="302"/>
      <c r="DJ121" s="868"/>
      <c r="DO121" s="302"/>
      <c r="DP121" s="302"/>
      <c r="DQ121" s="302"/>
      <c r="DR121" s="302"/>
      <c r="DS121" s="868"/>
      <c r="DT121" s="869"/>
      <c r="DU121" s="302"/>
      <c r="DV121" s="302"/>
      <c r="DW121" s="302"/>
      <c r="DX121" s="868"/>
      <c r="DY121" s="1163"/>
      <c r="DZ121" s="302"/>
      <c r="EA121" s="302"/>
      <c r="EB121" s="302"/>
      <c r="EC121" s="868"/>
    </row>
    <row r="122" spans="1:268">
      <c r="B122" s="302"/>
      <c r="C122" s="302"/>
      <c r="D122" s="302"/>
      <c r="E122" s="302"/>
      <c r="F122" s="868"/>
      <c r="G122" s="869"/>
      <c r="H122" s="302"/>
      <c r="I122" s="302"/>
      <c r="J122" s="302"/>
      <c r="K122" s="868"/>
      <c r="L122" s="1163"/>
      <c r="M122" s="302"/>
      <c r="N122" s="302"/>
      <c r="O122" s="302"/>
      <c r="P122" s="868"/>
      <c r="V122" s="302"/>
      <c r="W122" s="302"/>
      <c r="X122" s="302"/>
      <c r="Y122" s="302"/>
      <c r="Z122" s="868"/>
      <c r="AA122" s="869"/>
      <c r="AB122" s="302"/>
      <c r="AC122" s="302"/>
      <c r="AD122" s="302"/>
      <c r="AE122" s="868"/>
      <c r="AF122" s="1163"/>
      <c r="AG122" s="302"/>
      <c r="AH122" s="302"/>
      <c r="AI122" s="302"/>
      <c r="AJ122" s="868"/>
      <c r="AO122" s="302"/>
      <c r="AP122" s="302"/>
      <c r="AQ122" s="302"/>
      <c r="AR122" s="302"/>
      <c r="AS122" s="868"/>
      <c r="AT122" s="869"/>
      <c r="AU122" s="302"/>
      <c r="AV122" s="302"/>
      <c r="AW122" s="302"/>
      <c r="AX122" s="868"/>
      <c r="AY122" s="1163"/>
      <c r="AZ122" s="302"/>
      <c r="BA122" s="302"/>
      <c r="BB122" s="302"/>
      <c r="BC122" s="868"/>
      <c r="BI122" s="302"/>
      <c r="BJ122" s="302"/>
      <c r="BK122" s="302"/>
      <c r="BL122" s="302"/>
      <c r="BM122" s="868"/>
      <c r="BN122" s="869"/>
      <c r="BO122" s="302"/>
      <c r="BP122" s="302"/>
      <c r="BQ122" s="302"/>
      <c r="BR122" s="868"/>
      <c r="BS122" s="1163"/>
      <c r="BT122" s="302"/>
      <c r="BU122" s="302"/>
      <c r="BV122" s="302"/>
      <c r="BW122" s="868"/>
      <c r="CC122" s="302"/>
      <c r="CD122" s="302"/>
      <c r="CE122" s="302"/>
      <c r="CF122" s="302"/>
      <c r="CG122" s="868"/>
      <c r="CH122" s="869"/>
      <c r="CI122" s="302"/>
      <c r="CJ122" s="302"/>
      <c r="CK122" s="302"/>
      <c r="CL122" s="868"/>
      <c r="CM122" s="1163"/>
      <c r="CN122" s="302"/>
      <c r="CO122" s="302"/>
      <c r="CP122" s="302"/>
      <c r="CQ122" s="868"/>
      <c r="CV122" s="302"/>
      <c r="CW122" s="302"/>
      <c r="CX122" s="302"/>
      <c r="CY122" s="302"/>
      <c r="CZ122" s="868"/>
      <c r="DA122" s="869"/>
      <c r="DB122" s="302"/>
      <c r="DC122" s="302"/>
      <c r="DD122" s="302"/>
      <c r="DE122" s="868"/>
      <c r="DF122" s="1163"/>
      <c r="DG122" s="302"/>
      <c r="DH122" s="302"/>
      <c r="DI122" s="302"/>
      <c r="DJ122" s="868"/>
      <c r="DO122" s="302"/>
      <c r="DP122" s="302"/>
      <c r="DQ122" s="302"/>
      <c r="DR122" s="302"/>
      <c r="DS122" s="868"/>
      <c r="DT122" s="869"/>
      <c r="DU122" s="302"/>
      <c r="DV122" s="302"/>
      <c r="DW122" s="302"/>
      <c r="DX122" s="868"/>
      <c r="DY122" s="1163"/>
      <c r="DZ122" s="302"/>
      <c r="EA122" s="302"/>
      <c r="EB122" s="302"/>
      <c r="EC122" s="868"/>
    </row>
    <row r="123" spans="1:268">
      <c r="B123" s="302"/>
      <c r="C123" s="302"/>
      <c r="D123" s="302"/>
      <c r="E123" s="302"/>
      <c r="F123" s="868"/>
      <c r="G123" s="869"/>
      <c r="H123" s="302"/>
      <c r="I123" s="302"/>
      <c r="J123" s="302"/>
      <c r="K123" s="868"/>
      <c r="L123" s="1163"/>
      <c r="M123" s="302"/>
      <c r="N123" s="302"/>
      <c r="O123" s="302"/>
      <c r="P123" s="868"/>
      <c r="V123" s="302"/>
      <c r="W123" s="302"/>
      <c r="X123" s="302"/>
      <c r="Y123" s="302"/>
      <c r="Z123" s="868"/>
      <c r="AA123" s="869"/>
      <c r="AB123" s="302"/>
      <c r="AC123" s="302"/>
      <c r="AD123" s="302"/>
      <c r="AE123" s="868"/>
      <c r="AF123" s="1163"/>
      <c r="AG123" s="302"/>
      <c r="AH123" s="302"/>
      <c r="AI123" s="302"/>
      <c r="AJ123" s="868"/>
      <c r="AO123" s="302"/>
      <c r="AP123" s="302"/>
      <c r="AQ123" s="302"/>
      <c r="AR123" s="302"/>
      <c r="AS123" s="868"/>
      <c r="AT123" s="869"/>
      <c r="AU123" s="302"/>
      <c r="AV123" s="302"/>
      <c r="AW123" s="302"/>
      <c r="AX123" s="868"/>
      <c r="AY123" s="1163"/>
      <c r="AZ123" s="302"/>
      <c r="BA123" s="302"/>
      <c r="BB123" s="302"/>
      <c r="BC123" s="868"/>
      <c r="BI123" s="302"/>
      <c r="BJ123" s="302"/>
      <c r="BK123" s="302"/>
      <c r="BL123" s="302"/>
      <c r="BM123" s="868"/>
      <c r="BN123" s="869"/>
      <c r="BO123" s="302"/>
      <c r="BP123" s="302"/>
      <c r="BQ123" s="302"/>
      <c r="BR123" s="868"/>
      <c r="BS123" s="1163"/>
      <c r="BT123" s="302"/>
      <c r="BU123" s="302"/>
      <c r="BV123" s="302"/>
      <c r="BW123" s="868"/>
      <c r="CC123" s="302"/>
      <c r="CD123" s="302"/>
      <c r="CE123" s="302"/>
      <c r="CF123" s="302"/>
      <c r="CG123" s="868"/>
      <c r="CH123" s="869"/>
      <c r="CI123" s="302"/>
      <c r="CJ123" s="302"/>
      <c r="CK123" s="302"/>
      <c r="CL123" s="868"/>
      <c r="CM123" s="1163"/>
      <c r="CN123" s="302"/>
      <c r="CO123" s="302"/>
      <c r="CP123" s="302"/>
      <c r="CQ123" s="868"/>
      <c r="CV123" s="302"/>
      <c r="CW123" s="302"/>
      <c r="CX123" s="302"/>
      <c r="CY123" s="302"/>
      <c r="CZ123" s="868"/>
      <c r="DA123" s="869"/>
      <c r="DB123" s="302"/>
      <c r="DC123" s="302"/>
      <c r="DD123" s="302"/>
      <c r="DE123" s="868"/>
      <c r="DF123" s="1163"/>
      <c r="DG123" s="302"/>
      <c r="DH123" s="302"/>
      <c r="DI123" s="302"/>
      <c r="DJ123" s="868"/>
      <c r="DO123" s="302"/>
      <c r="DP123" s="302"/>
      <c r="DQ123" s="302"/>
      <c r="DR123" s="302"/>
      <c r="DS123" s="868"/>
      <c r="DT123" s="869"/>
      <c r="DU123" s="302"/>
      <c r="DV123" s="302"/>
      <c r="DW123" s="302"/>
      <c r="DX123" s="868"/>
      <c r="DY123" s="1163"/>
      <c r="DZ123" s="302"/>
      <c r="EA123" s="302"/>
      <c r="EB123" s="302"/>
      <c r="EC123" s="868"/>
    </row>
    <row r="124" spans="1:268">
      <c r="B124" s="302"/>
      <c r="C124" s="302"/>
      <c r="D124" s="302"/>
      <c r="E124" s="302"/>
      <c r="F124" s="868"/>
      <c r="G124" s="869"/>
      <c r="H124" s="302"/>
      <c r="I124" s="302"/>
      <c r="J124" s="302"/>
      <c r="K124" s="868"/>
      <c r="L124" s="1163"/>
      <c r="M124" s="302"/>
      <c r="N124" s="302"/>
      <c r="O124" s="302"/>
      <c r="P124" s="868"/>
      <c r="V124" s="302"/>
      <c r="W124" s="302"/>
      <c r="X124" s="302"/>
      <c r="Y124" s="302"/>
      <c r="Z124" s="868"/>
      <c r="AA124" s="869"/>
      <c r="AB124" s="302"/>
      <c r="AC124" s="302"/>
      <c r="AD124" s="302"/>
      <c r="AE124" s="868"/>
      <c r="AF124" s="1163"/>
      <c r="AG124" s="302"/>
      <c r="AH124" s="302"/>
      <c r="AI124" s="302"/>
      <c r="AJ124" s="868"/>
      <c r="AO124" s="302"/>
      <c r="AP124" s="302"/>
      <c r="AQ124" s="302"/>
      <c r="AR124" s="302"/>
      <c r="AS124" s="868"/>
      <c r="AT124" s="869"/>
      <c r="AU124" s="302"/>
      <c r="AV124" s="302"/>
      <c r="AW124" s="302"/>
      <c r="AX124" s="868"/>
      <c r="AY124" s="1163"/>
      <c r="AZ124" s="302"/>
      <c r="BA124" s="302"/>
      <c r="BB124" s="302"/>
      <c r="BC124" s="868"/>
      <c r="BI124" s="302"/>
      <c r="BJ124" s="302"/>
      <c r="BK124" s="302"/>
      <c r="BL124" s="302"/>
      <c r="BM124" s="868"/>
      <c r="BN124" s="869"/>
      <c r="BO124" s="302"/>
      <c r="BP124" s="302"/>
      <c r="BQ124" s="302"/>
      <c r="BR124" s="868"/>
      <c r="BS124" s="1163"/>
      <c r="BT124" s="302"/>
      <c r="BU124" s="302"/>
      <c r="BV124" s="302"/>
      <c r="BW124" s="868"/>
      <c r="CC124" s="302"/>
      <c r="CD124" s="302"/>
      <c r="CE124" s="302"/>
      <c r="CF124" s="302"/>
      <c r="CG124" s="868"/>
      <c r="CH124" s="869"/>
      <c r="CI124" s="302"/>
      <c r="CJ124" s="302"/>
      <c r="CK124" s="302"/>
      <c r="CL124" s="868"/>
      <c r="CM124" s="1163"/>
      <c r="CN124" s="302"/>
      <c r="CO124" s="302"/>
      <c r="CP124" s="302"/>
      <c r="CQ124" s="868"/>
      <c r="CV124" s="302"/>
      <c r="CW124" s="302"/>
      <c r="CX124" s="302"/>
      <c r="CY124" s="302"/>
      <c r="CZ124" s="868"/>
      <c r="DA124" s="869"/>
      <c r="DB124" s="302"/>
      <c r="DC124" s="302"/>
      <c r="DD124" s="302"/>
      <c r="DE124" s="868"/>
      <c r="DF124" s="1163"/>
      <c r="DG124" s="302"/>
      <c r="DH124" s="302"/>
      <c r="DI124" s="302"/>
      <c r="DJ124" s="868"/>
      <c r="DO124" s="302"/>
      <c r="DP124" s="302"/>
      <c r="DQ124" s="302"/>
      <c r="DR124" s="302"/>
      <c r="DS124" s="868"/>
      <c r="DT124" s="869"/>
      <c r="DU124" s="302"/>
      <c r="DV124" s="302"/>
      <c r="DW124" s="302"/>
      <c r="DX124" s="868"/>
      <c r="DY124" s="1163"/>
      <c r="DZ124" s="302"/>
      <c r="EA124" s="302"/>
      <c r="EB124" s="302"/>
      <c r="EC124" s="868"/>
    </row>
    <row r="125" spans="1:268">
      <c r="B125" s="302"/>
      <c r="C125" s="302"/>
      <c r="D125" s="302"/>
      <c r="E125" s="302"/>
      <c r="F125" s="868"/>
      <c r="G125" s="869"/>
      <c r="H125" s="302"/>
      <c r="I125" s="302"/>
      <c r="J125" s="302"/>
      <c r="K125" s="868"/>
      <c r="L125" s="1163"/>
      <c r="M125" s="302"/>
      <c r="N125" s="302"/>
      <c r="O125" s="302"/>
      <c r="P125" s="868"/>
      <c r="V125" s="302"/>
      <c r="W125" s="302"/>
      <c r="X125" s="302"/>
      <c r="Y125" s="302"/>
      <c r="Z125" s="868"/>
      <c r="AA125" s="869"/>
      <c r="AB125" s="302"/>
      <c r="AC125" s="302"/>
      <c r="AD125" s="302"/>
      <c r="AE125" s="868"/>
      <c r="AF125" s="1163"/>
      <c r="AG125" s="302"/>
      <c r="AH125" s="302"/>
      <c r="AI125" s="302"/>
      <c r="AJ125" s="868"/>
      <c r="AO125" s="302"/>
      <c r="AP125" s="302"/>
      <c r="AQ125" s="302"/>
      <c r="AR125" s="302"/>
      <c r="AS125" s="868"/>
      <c r="AT125" s="869"/>
      <c r="AU125" s="302"/>
      <c r="AV125" s="302"/>
      <c r="AW125" s="302"/>
      <c r="AX125" s="868"/>
      <c r="AY125" s="1163"/>
      <c r="AZ125" s="302"/>
      <c r="BA125" s="302"/>
      <c r="BB125" s="302"/>
      <c r="BC125" s="868"/>
      <c r="BI125" s="302"/>
      <c r="BJ125" s="302"/>
      <c r="BK125" s="302"/>
      <c r="BL125" s="302"/>
      <c r="BM125" s="868"/>
      <c r="BN125" s="869"/>
      <c r="BO125" s="302"/>
      <c r="BP125" s="302"/>
      <c r="BQ125" s="302"/>
      <c r="BR125" s="868"/>
      <c r="BS125" s="1163"/>
      <c r="BT125" s="302"/>
      <c r="BU125" s="302"/>
      <c r="BV125" s="302"/>
      <c r="BW125" s="868"/>
      <c r="CC125" s="302"/>
      <c r="CD125" s="302"/>
      <c r="CE125" s="302"/>
      <c r="CF125" s="302"/>
      <c r="CG125" s="868"/>
      <c r="CH125" s="869"/>
      <c r="CI125" s="302"/>
      <c r="CJ125" s="302"/>
      <c r="CK125" s="302"/>
      <c r="CL125" s="868"/>
      <c r="CM125" s="1163"/>
      <c r="CN125" s="302"/>
      <c r="CO125" s="302"/>
      <c r="CP125" s="302"/>
      <c r="CQ125" s="868"/>
      <c r="CV125" s="302"/>
      <c r="CW125" s="302"/>
      <c r="CX125" s="302"/>
      <c r="CY125" s="302"/>
      <c r="CZ125" s="868"/>
      <c r="DA125" s="869"/>
      <c r="DB125" s="302"/>
      <c r="DC125" s="302"/>
      <c r="DD125" s="302"/>
      <c r="DE125" s="868"/>
      <c r="DF125" s="1163"/>
      <c r="DG125" s="302"/>
      <c r="DH125" s="302"/>
      <c r="DI125" s="302"/>
      <c r="DJ125" s="868"/>
      <c r="DO125" s="302"/>
      <c r="DP125" s="302"/>
      <c r="DQ125" s="302"/>
      <c r="DR125" s="302"/>
      <c r="DS125" s="868"/>
      <c r="DT125" s="869"/>
      <c r="DU125" s="302"/>
      <c r="DV125" s="302"/>
      <c r="DW125" s="302"/>
      <c r="DX125" s="868"/>
      <c r="DY125" s="1163"/>
      <c r="DZ125" s="302"/>
      <c r="EA125" s="302"/>
      <c r="EB125" s="302"/>
      <c r="EC125" s="868"/>
    </row>
    <row r="126" spans="1:268">
      <c r="B126" s="302"/>
      <c r="C126" s="302"/>
      <c r="D126" s="302"/>
      <c r="E126" s="302"/>
      <c r="F126" s="868"/>
      <c r="G126" s="869"/>
      <c r="H126" s="302"/>
      <c r="I126" s="302"/>
      <c r="J126" s="302"/>
      <c r="K126" s="868"/>
      <c r="L126" s="1163"/>
      <c r="M126" s="302"/>
      <c r="N126" s="302"/>
      <c r="O126" s="302"/>
      <c r="P126" s="868"/>
      <c r="V126" s="302"/>
      <c r="W126" s="302"/>
      <c r="X126" s="302"/>
      <c r="Y126" s="302"/>
      <c r="Z126" s="868"/>
      <c r="AA126" s="869"/>
      <c r="AB126" s="302"/>
      <c r="AC126" s="302"/>
      <c r="AD126" s="302"/>
      <c r="AE126" s="868"/>
      <c r="AF126" s="1163"/>
      <c r="AG126" s="302"/>
      <c r="AH126" s="302"/>
      <c r="AI126" s="302"/>
      <c r="AJ126" s="868"/>
      <c r="AO126" s="302"/>
      <c r="AP126" s="302"/>
      <c r="AQ126" s="302"/>
      <c r="AR126" s="302"/>
      <c r="AS126" s="868"/>
      <c r="AT126" s="869"/>
      <c r="AU126" s="302"/>
      <c r="AV126" s="302"/>
      <c r="AW126" s="302"/>
      <c r="AX126" s="868"/>
      <c r="AY126" s="1163"/>
      <c r="AZ126" s="302"/>
      <c r="BA126" s="302"/>
      <c r="BB126" s="302"/>
      <c r="BC126" s="868"/>
      <c r="BI126" s="302"/>
      <c r="BJ126" s="302"/>
      <c r="BK126" s="302"/>
      <c r="BL126" s="302"/>
      <c r="BM126" s="868"/>
      <c r="BN126" s="869"/>
      <c r="BO126" s="302"/>
      <c r="BP126" s="302"/>
      <c r="BQ126" s="302"/>
      <c r="BR126" s="868"/>
      <c r="BS126" s="1163"/>
      <c r="BT126" s="302"/>
      <c r="BU126" s="302"/>
      <c r="BV126" s="302"/>
      <c r="BW126" s="868"/>
      <c r="CC126" s="302"/>
      <c r="CD126" s="302"/>
      <c r="CE126" s="302"/>
      <c r="CF126" s="302"/>
      <c r="CG126" s="868"/>
      <c r="CH126" s="869"/>
      <c r="CI126" s="302"/>
      <c r="CJ126" s="302"/>
      <c r="CK126" s="302"/>
      <c r="CL126" s="868"/>
      <c r="CM126" s="1163"/>
      <c r="CN126" s="302"/>
      <c r="CO126" s="302"/>
      <c r="CP126" s="302"/>
      <c r="CQ126" s="868"/>
      <c r="CV126" s="302"/>
      <c r="CW126" s="302"/>
      <c r="CX126" s="302"/>
      <c r="CY126" s="302"/>
      <c r="CZ126" s="868"/>
      <c r="DA126" s="869"/>
      <c r="DB126" s="302"/>
      <c r="DC126" s="302"/>
      <c r="DD126" s="302"/>
      <c r="DE126" s="868"/>
      <c r="DF126" s="1163"/>
      <c r="DG126" s="302"/>
      <c r="DH126" s="302"/>
      <c r="DI126" s="302"/>
      <c r="DJ126" s="868"/>
      <c r="DO126" s="302"/>
      <c r="DP126" s="302"/>
      <c r="DQ126" s="302"/>
      <c r="DR126" s="302"/>
      <c r="DS126" s="868"/>
      <c r="DT126" s="869"/>
      <c r="DU126" s="302"/>
      <c r="DV126" s="302"/>
      <c r="DW126" s="302"/>
      <c r="DX126" s="868"/>
      <c r="DY126" s="1163"/>
      <c r="DZ126" s="302"/>
      <c r="EA126" s="302"/>
      <c r="EB126" s="302"/>
      <c r="EC126" s="868"/>
    </row>
    <row r="127" spans="1:268">
      <c r="B127" s="302"/>
      <c r="C127" s="302"/>
      <c r="D127" s="302"/>
      <c r="E127" s="302"/>
      <c r="F127" s="868"/>
      <c r="G127" s="869"/>
      <c r="H127" s="302"/>
      <c r="I127" s="302"/>
      <c r="J127" s="302"/>
      <c r="K127" s="868"/>
      <c r="L127" s="1163"/>
      <c r="M127" s="302"/>
      <c r="N127" s="302"/>
      <c r="O127" s="302"/>
      <c r="P127" s="868"/>
      <c r="V127" s="302"/>
      <c r="W127" s="302"/>
      <c r="X127" s="302"/>
      <c r="Y127" s="302"/>
      <c r="Z127" s="868"/>
      <c r="AA127" s="869"/>
      <c r="AB127" s="302"/>
      <c r="AC127" s="302"/>
      <c r="AD127" s="302"/>
      <c r="AE127" s="868"/>
      <c r="AF127" s="1163"/>
      <c r="AG127" s="302"/>
      <c r="AH127" s="302"/>
      <c r="AI127" s="302"/>
      <c r="AJ127" s="868"/>
      <c r="AO127" s="302"/>
      <c r="AP127" s="302"/>
      <c r="AQ127" s="302"/>
      <c r="AR127" s="302"/>
      <c r="AS127" s="868"/>
      <c r="AT127" s="869"/>
      <c r="AU127" s="302"/>
      <c r="AV127" s="302"/>
      <c r="AW127" s="302"/>
      <c r="AX127" s="868"/>
      <c r="AY127" s="1163"/>
      <c r="AZ127" s="302"/>
      <c r="BA127" s="302"/>
      <c r="BB127" s="302"/>
      <c r="BC127" s="868"/>
      <c r="BI127" s="302"/>
      <c r="BJ127" s="302"/>
      <c r="BK127" s="302"/>
      <c r="BL127" s="302"/>
      <c r="BM127" s="868"/>
      <c r="BN127" s="869"/>
      <c r="BO127" s="302"/>
      <c r="BP127" s="302"/>
      <c r="BQ127" s="302"/>
      <c r="BR127" s="868"/>
      <c r="BS127" s="1163"/>
      <c r="BT127" s="302"/>
      <c r="BU127" s="302"/>
      <c r="BV127" s="302"/>
      <c r="BW127" s="868"/>
      <c r="CC127" s="302"/>
      <c r="CD127" s="302"/>
      <c r="CE127" s="302"/>
      <c r="CF127" s="302"/>
      <c r="CG127" s="868"/>
      <c r="CH127" s="869"/>
      <c r="CI127" s="302"/>
      <c r="CJ127" s="302"/>
      <c r="CK127" s="302"/>
      <c r="CL127" s="868"/>
      <c r="CM127" s="1163"/>
      <c r="CN127" s="302"/>
      <c r="CO127" s="302"/>
      <c r="CP127" s="302"/>
      <c r="CQ127" s="868"/>
      <c r="CV127" s="302"/>
      <c r="CW127" s="302"/>
      <c r="CX127" s="302"/>
      <c r="CY127" s="302"/>
      <c r="CZ127" s="868"/>
      <c r="DA127" s="869"/>
      <c r="DB127" s="302"/>
      <c r="DC127" s="302"/>
      <c r="DD127" s="302"/>
      <c r="DE127" s="868"/>
      <c r="DF127" s="1163"/>
      <c r="DG127" s="302"/>
      <c r="DH127" s="302"/>
      <c r="DI127" s="302"/>
      <c r="DJ127" s="868"/>
      <c r="DO127" s="302"/>
      <c r="DP127" s="302"/>
      <c r="DQ127" s="302"/>
      <c r="DR127" s="302"/>
      <c r="DS127" s="868"/>
      <c r="DT127" s="869"/>
      <c r="DU127" s="302"/>
      <c r="DV127" s="302"/>
      <c r="DW127" s="302"/>
      <c r="DX127" s="868"/>
      <c r="DY127" s="1163"/>
      <c r="DZ127" s="302"/>
      <c r="EA127" s="302"/>
      <c r="EB127" s="302"/>
      <c r="EC127" s="868"/>
    </row>
    <row r="128" spans="1:268">
      <c r="B128" s="302"/>
      <c r="C128" s="302"/>
      <c r="D128" s="302"/>
      <c r="E128" s="302"/>
      <c r="F128" s="868"/>
      <c r="G128" s="869"/>
      <c r="H128" s="302"/>
      <c r="I128" s="302"/>
      <c r="J128" s="302"/>
      <c r="K128" s="868"/>
      <c r="L128" s="1163"/>
      <c r="M128" s="302"/>
      <c r="N128" s="302"/>
      <c r="O128" s="302"/>
      <c r="P128" s="868"/>
      <c r="V128" s="302"/>
      <c r="W128" s="302"/>
      <c r="X128" s="302"/>
      <c r="Y128" s="302"/>
      <c r="Z128" s="868"/>
      <c r="AA128" s="869"/>
      <c r="AB128" s="302"/>
      <c r="AC128" s="302"/>
      <c r="AD128" s="302"/>
      <c r="AE128" s="868"/>
      <c r="AF128" s="1163"/>
      <c r="AG128" s="302"/>
      <c r="AH128" s="302"/>
      <c r="AI128" s="302"/>
      <c r="AJ128" s="868"/>
      <c r="AO128" s="302"/>
      <c r="AP128" s="302"/>
      <c r="AQ128" s="302"/>
      <c r="AR128" s="302"/>
      <c r="AS128" s="868"/>
      <c r="AT128" s="869"/>
      <c r="AU128" s="302"/>
      <c r="AV128" s="302"/>
      <c r="AW128" s="302"/>
      <c r="AX128" s="868"/>
      <c r="AY128" s="1163"/>
      <c r="AZ128" s="302"/>
      <c r="BA128" s="302"/>
      <c r="BB128" s="302"/>
      <c r="BC128" s="868"/>
      <c r="BI128" s="302"/>
      <c r="BJ128" s="302"/>
      <c r="BK128" s="302"/>
      <c r="BL128" s="302"/>
      <c r="BM128" s="868"/>
      <c r="BN128" s="869"/>
      <c r="BO128" s="302"/>
      <c r="BP128" s="302"/>
      <c r="BQ128" s="302"/>
      <c r="BR128" s="868"/>
      <c r="BS128" s="1163"/>
      <c r="BT128" s="302"/>
      <c r="BU128" s="302"/>
      <c r="BV128" s="302"/>
      <c r="BW128" s="868"/>
      <c r="CC128" s="302"/>
      <c r="CD128" s="302"/>
      <c r="CE128" s="302"/>
      <c r="CF128" s="302"/>
      <c r="CG128" s="868"/>
      <c r="CH128" s="869"/>
      <c r="CI128" s="302"/>
      <c r="CJ128" s="302"/>
      <c r="CK128" s="302"/>
      <c r="CL128" s="868"/>
      <c r="CM128" s="1163"/>
      <c r="CN128" s="302"/>
      <c r="CO128" s="302"/>
      <c r="CP128" s="302"/>
      <c r="CQ128" s="868"/>
      <c r="CV128" s="302"/>
      <c r="CW128" s="302"/>
      <c r="CX128" s="302"/>
      <c r="CY128" s="302"/>
      <c r="CZ128" s="868"/>
      <c r="DA128" s="869"/>
      <c r="DB128" s="302"/>
      <c r="DC128" s="302"/>
      <c r="DD128" s="302"/>
      <c r="DE128" s="868"/>
      <c r="DF128" s="1163"/>
      <c r="DG128" s="302"/>
      <c r="DH128" s="302"/>
      <c r="DI128" s="302"/>
      <c r="DJ128" s="868"/>
      <c r="DO128" s="302"/>
      <c r="DP128" s="302"/>
      <c r="DQ128" s="302"/>
      <c r="DR128" s="302"/>
      <c r="DS128" s="868"/>
      <c r="DT128" s="869"/>
      <c r="DU128" s="302"/>
      <c r="DV128" s="302"/>
      <c r="DW128" s="302"/>
      <c r="DX128" s="868"/>
      <c r="DY128" s="1163"/>
      <c r="DZ128" s="302"/>
      <c r="EA128" s="302"/>
      <c r="EB128" s="302"/>
      <c r="EC128" s="868"/>
    </row>
    <row r="129" spans="1:268">
      <c r="B129" s="302">
        <v>1</v>
      </c>
      <c r="C129" s="302">
        <v>2</v>
      </c>
      <c r="D129" s="302">
        <v>3</v>
      </c>
      <c r="E129" s="302">
        <v>4</v>
      </c>
      <c r="F129" s="868">
        <v>5</v>
      </c>
      <c r="G129" s="869"/>
      <c r="H129" s="302">
        <v>6</v>
      </c>
      <c r="I129" s="302">
        <v>7</v>
      </c>
      <c r="J129" s="302">
        <v>8</v>
      </c>
      <c r="K129" s="868">
        <v>9</v>
      </c>
      <c r="L129" s="1163"/>
      <c r="M129" s="302"/>
      <c r="N129" s="302"/>
      <c r="O129" s="302"/>
      <c r="P129" s="868"/>
      <c r="V129" s="302">
        <v>1</v>
      </c>
      <c r="W129" s="302">
        <v>2</v>
      </c>
      <c r="X129" s="302">
        <v>3</v>
      </c>
      <c r="Y129" s="302">
        <v>4</v>
      </c>
      <c r="Z129" s="868">
        <v>5</v>
      </c>
      <c r="AA129" s="869"/>
      <c r="AB129" s="302">
        <v>6</v>
      </c>
      <c r="AC129" s="302">
        <v>7</v>
      </c>
      <c r="AD129" s="302">
        <v>8</v>
      </c>
      <c r="AE129" s="868">
        <v>9</v>
      </c>
      <c r="AF129" s="1163"/>
      <c r="AG129" s="302"/>
      <c r="AH129" s="302"/>
      <c r="AI129" s="302"/>
      <c r="AJ129" s="868"/>
      <c r="AO129" s="302">
        <v>1</v>
      </c>
      <c r="AP129" s="302">
        <v>2</v>
      </c>
      <c r="AQ129" s="302">
        <v>3</v>
      </c>
      <c r="AR129" s="302">
        <v>4</v>
      </c>
      <c r="AS129" s="868">
        <v>5</v>
      </c>
      <c r="AT129" s="869"/>
      <c r="AU129" s="302">
        <v>6</v>
      </c>
      <c r="AV129" s="302">
        <v>7</v>
      </c>
      <c r="AW129" s="302">
        <v>8</v>
      </c>
      <c r="AX129" s="868">
        <v>9</v>
      </c>
      <c r="AY129" s="1163"/>
      <c r="AZ129" s="302"/>
      <c r="BA129" s="302"/>
      <c r="BB129" s="302"/>
      <c r="BC129" s="868"/>
      <c r="BI129" s="302">
        <v>1</v>
      </c>
      <c r="BJ129" s="302">
        <v>2</v>
      </c>
      <c r="BK129" s="302">
        <v>3</v>
      </c>
      <c r="BL129" s="302">
        <v>4</v>
      </c>
      <c r="BM129" s="868">
        <v>5</v>
      </c>
      <c r="BN129" s="869"/>
      <c r="BO129" s="302">
        <v>6</v>
      </c>
      <c r="BP129" s="302">
        <v>7</v>
      </c>
      <c r="BQ129" s="302">
        <v>8</v>
      </c>
      <c r="BR129" s="868">
        <v>9</v>
      </c>
      <c r="BS129" s="1163"/>
      <c r="BT129" s="302"/>
      <c r="BU129" s="302"/>
      <c r="BV129" s="302"/>
      <c r="BW129" s="868"/>
      <c r="CC129" s="302">
        <v>1</v>
      </c>
      <c r="CD129" s="302">
        <v>2</v>
      </c>
      <c r="CE129" s="302">
        <v>3</v>
      </c>
      <c r="CF129" s="302">
        <v>4</v>
      </c>
      <c r="CG129" s="868">
        <v>5</v>
      </c>
      <c r="CH129" s="869"/>
      <c r="CI129" s="302">
        <v>6</v>
      </c>
      <c r="CJ129" s="302">
        <v>7</v>
      </c>
      <c r="CK129" s="302">
        <v>8</v>
      </c>
      <c r="CL129" s="868">
        <v>9</v>
      </c>
      <c r="CM129" s="1163"/>
      <c r="CN129" s="302"/>
      <c r="CO129" s="302"/>
      <c r="CP129" s="302"/>
      <c r="CQ129" s="868"/>
      <c r="CV129" s="302">
        <v>1</v>
      </c>
      <c r="CW129" s="302">
        <v>2</v>
      </c>
      <c r="CX129" s="302">
        <v>3</v>
      </c>
      <c r="CY129" s="302">
        <v>4</v>
      </c>
      <c r="CZ129" s="868">
        <v>5</v>
      </c>
      <c r="DA129" s="869"/>
      <c r="DB129" s="302">
        <v>6</v>
      </c>
      <c r="DC129" s="302">
        <v>7</v>
      </c>
      <c r="DD129" s="302">
        <v>8</v>
      </c>
      <c r="DE129" s="868">
        <v>9</v>
      </c>
      <c r="DF129" s="1163"/>
      <c r="DG129" s="302"/>
      <c r="DH129" s="302"/>
      <c r="DI129" s="302"/>
      <c r="DJ129" s="868"/>
      <c r="DO129" s="302">
        <v>1</v>
      </c>
      <c r="DP129" s="302">
        <v>2</v>
      </c>
      <c r="DQ129" s="302">
        <v>3</v>
      </c>
      <c r="DR129" s="302">
        <v>4</v>
      </c>
      <c r="DS129" s="868">
        <v>5</v>
      </c>
      <c r="DT129" s="869"/>
      <c r="DU129" s="302">
        <v>6</v>
      </c>
      <c r="DV129" s="302">
        <v>7</v>
      </c>
      <c r="DW129" s="302">
        <v>8</v>
      </c>
      <c r="DX129" s="868">
        <v>9</v>
      </c>
      <c r="DY129" s="1163"/>
      <c r="DZ129" s="302"/>
      <c r="EA129" s="302"/>
      <c r="EB129" s="302"/>
      <c r="EC129" s="868"/>
      <c r="EH129" s="302">
        <v>1</v>
      </c>
      <c r="EI129" s="302">
        <v>2</v>
      </c>
      <c r="EJ129" s="302">
        <v>3</v>
      </c>
      <c r="EK129" s="302">
        <v>4</v>
      </c>
      <c r="EL129" s="868">
        <v>5</v>
      </c>
      <c r="EM129" s="869"/>
      <c r="EN129" s="302">
        <v>6</v>
      </c>
      <c r="EO129" s="302">
        <v>7</v>
      </c>
      <c r="EP129" s="302">
        <v>8</v>
      </c>
      <c r="EQ129" s="868">
        <v>9</v>
      </c>
      <c r="FA129" s="302">
        <v>1</v>
      </c>
      <c r="FB129" s="302">
        <v>2</v>
      </c>
      <c r="FC129" s="302">
        <v>3</v>
      </c>
      <c r="FD129" s="302">
        <v>4</v>
      </c>
      <c r="FE129" s="868">
        <v>5</v>
      </c>
      <c r="FF129" s="869"/>
      <c r="FG129" s="302">
        <v>6</v>
      </c>
      <c r="FH129" s="302">
        <v>7</v>
      </c>
      <c r="FI129" s="302">
        <v>8</v>
      </c>
      <c r="FJ129" s="868">
        <v>9</v>
      </c>
      <c r="FT129" s="302">
        <v>1</v>
      </c>
      <c r="FU129" s="302">
        <v>2</v>
      </c>
      <c r="FV129" s="302">
        <v>3</v>
      </c>
      <c r="FW129" s="302">
        <v>4</v>
      </c>
      <c r="FX129" s="868">
        <v>5</v>
      </c>
      <c r="FY129" s="869"/>
      <c r="FZ129" s="302">
        <v>6</v>
      </c>
      <c r="GA129" s="302">
        <v>7</v>
      </c>
      <c r="GB129" s="302">
        <v>8</v>
      </c>
      <c r="GC129" s="868">
        <v>9</v>
      </c>
      <c r="GM129" s="302">
        <v>1</v>
      </c>
      <c r="GN129" s="302">
        <v>2</v>
      </c>
      <c r="GO129" s="302">
        <v>3</v>
      </c>
      <c r="GP129" s="302">
        <v>4</v>
      </c>
      <c r="GQ129" s="868">
        <v>5</v>
      </c>
      <c r="GR129" s="869"/>
      <c r="GS129" s="302">
        <v>6</v>
      </c>
      <c r="GT129" s="302">
        <v>7</v>
      </c>
      <c r="GU129" s="302">
        <v>8</v>
      </c>
      <c r="GV129" s="868">
        <v>9</v>
      </c>
      <c r="HF129" s="302">
        <v>1</v>
      </c>
      <c r="HG129" s="302">
        <v>2</v>
      </c>
      <c r="HH129" s="302">
        <v>3</v>
      </c>
      <c r="HI129" s="302">
        <v>4</v>
      </c>
      <c r="HJ129" s="868">
        <v>5</v>
      </c>
      <c r="HK129" s="869"/>
      <c r="HL129" s="302">
        <v>6</v>
      </c>
      <c r="HM129" s="302">
        <v>7</v>
      </c>
      <c r="HN129" s="302">
        <v>8</v>
      </c>
      <c r="HO129" s="868">
        <v>9</v>
      </c>
      <c r="HY129" s="302">
        <v>1</v>
      </c>
      <c r="HZ129" s="302">
        <v>2</v>
      </c>
      <c r="IA129" s="302">
        <v>3</v>
      </c>
      <c r="IB129" s="302">
        <v>4</v>
      </c>
      <c r="IC129" s="868">
        <v>5</v>
      </c>
      <c r="ID129" s="869"/>
      <c r="IE129" s="302">
        <v>6</v>
      </c>
      <c r="IF129" s="302">
        <v>7</v>
      </c>
      <c r="IG129" s="302">
        <v>8</v>
      </c>
      <c r="IH129" s="868">
        <v>9</v>
      </c>
      <c r="IR129" s="302">
        <v>1</v>
      </c>
      <c r="IS129" s="302">
        <v>2</v>
      </c>
      <c r="IT129" s="302">
        <v>3</v>
      </c>
      <c r="IU129" s="302">
        <v>4</v>
      </c>
      <c r="IV129" s="868">
        <v>5</v>
      </c>
      <c r="IW129" s="869"/>
      <c r="IX129" s="302">
        <v>6</v>
      </c>
      <c r="IY129" s="302">
        <v>7</v>
      </c>
      <c r="IZ129" s="302">
        <v>8</v>
      </c>
      <c r="JA129" s="868">
        <v>9</v>
      </c>
    </row>
    <row r="130" spans="1:268">
      <c r="A130" s="1179" t="s">
        <v>27</v>
      </c>
      <c r="B130" s="1180" t="s">
        <v>233</v>
      </c>
      <c r="C130" s="1180">
        <v>2012</v>
      </c>
      <c r="D130" s="1180">
        <v>2013</v>
      </c>
      <c r="E130" s="1180" t="s">
        <v>234</v>
      </c>
      <c r="F130" s="1181" t="s">
        <v>10</v>
      </c>
      <c r="G130" s="1182" t="s">
        <v>27</v>
      </c>
      <c r="H130" s="1180">
        <v>2013</v>
      </c>
      <c r="I130" s="1180">
        <v>2014</v>
      </c>
      <c r="J130" s="1180" t="s">
        <v>234</v>
      </c>
      <c r="K130" s="1181" t="s">
        <v>10</v>
      </c>
      <c r="L130" s="1182" t="s">
        <v>27</v>
      </c>
      <c r="M130" s="1180">
        <v>2013</v>
      </c>
      <c r="N130" s="1180">
        <v>2014</v>
      </c>
      <c r="O130" s="1180" t="s">
        <v>234</v>
      </c>
      <c r="P130" s="1181" t="s">
        <v>10</v>
      </c>
      <c r="Q130" s="1183"/>
      <c r="R130" s="1308" t="s">
        <v>235</v>
      </c>
      <c r="U130" s="1188" t="s">
        <v>27</v>
      </c>
      <c r="V130" s="1189" t="s">
        <v>358</v>
      </c>
      <c r="W130" s="1189">
        <v>2012</v>
      </c>
      <c r="X130" s="1189">
        <v>2013</v>
      </c>
      <c r="Y130" s="1189" t="s">
        <v>234</v>
      </c>
      <c r="Z130" s="1193" t="s">
        <v>10</v>
      </c>
      <c r="AA130" s="1194" t="s">
        <v>27</v>
      </c>
      <c r="AB130" s="1189">
        <v>2013</v>
      </c>
      <c r="AC130" s="1189">
        <v>2014</v>
      </c>
      <c r="AD130" s="1189" t="s">
        <v>234</v>
      </c>
      <c r="AE130" s="1193" t="s">
        <v>10</v>
      </c>
      <c r="AF130" s="1194" t="s">
        <v>27</v>
      </c>
      <c r="AG130" s="1189">
        <v>2013</v>
      </c>
      <c r="AH130" s="1189">
        <v>2014</v>
      </c>
      <c r="AI130" s="1189" t="s">
        <v>234</v>
      </c>
      <c r="AJ130" s="1193" t="s">
        <v>10</v>
      </c>
      <c r="AK130" s="1355"/>
      <c r="AL130" s="1308" t="s">
        <v>235</v>
      </c>
      <c r="AN130" s="1356" t="s">
        <v>27</v>
      </c>
      <c r="AO130" s="1357" t="s">
        <v>359</v>
      </c>
      <c r="AP130" s="1189">
        <v>2012</v>
      </c>
      <c r="AQ130" s="1189">
        <v>2013</v>
      </c>
      <c r="AR130" s="1189" t="s">
        <v>234</v>
      </c>
      <c r="AS130" s="1193" t="s">
        <v>10</v>
      </c>
      <c r="AT130" s="1194" t="s">
        <v>27</v>
      </c>
      <c r="AU130" s="1357">
        <v>2013</v>
      </c>
      <c r="AV130" s="1357">
        <v>2014</v>
      </c>
      <c r="AW130" s="1357" t="s">
        <v>234</v>
      </c>
      <c r="AX130" s="1358" t="s">
        <v>10</v>
      </c>
      <c r="AY130" s="1194" t="s">
        <v>27</v>
      </c>
      <c r="AZ130" s="1189">
        <v>2013</v>
      </c>
      <c r="BA130" s="1189">
        <v>2014</v>
      </c>
      <c r="BB130" s="1189" t="s">
        <v>234</v>
      </c>
      <c r="BC130" s="1193" t="s">
        <v>10</v>
      </c>
      <c r="BD130" s="1359"/>
      <c r="BE130" s="1308" t="s">
        <v>235</v>
      </c>
      <c r="BH130" s="1188" t="s">
        <v>27</v>
      </c>
      <c r="BI130" s="1189" t="s">
        <v>371</v>
      </c>
      <c r="BJ130" s="1189">
        <v>2012</v>
      </c>
      <c r="BK130" s="1189">
        <v>2013</v>
      </c>
      <c r="BL130" s="1189" t="s">
        <v>234</v>
      </c>
      <c r="BM130" s="1193" t="s">
        <v>10</v>
      </c>
      <c r="BN130" s="1194" t="s">
        <v>27</v>
      </c>
      <c r="BO130" s="1189">
        <v>2013</v>
      </c>
      <c r="BP130" s="1189">
        <v>2014</v>
      </c>
      <c r="BQ130" s="1189" t="s">
        <v>234</v>
      </c>
      <c r="BR130" s="1193" t="s">
        <v>10</v>
      </c>
      <c r="BS130" s="1194" t="s">
        <v>27</v>
      </c>
      <c r="BT130" s="1189">
        <v>2013</v>
      </c>
      <c r="BU130" s="1189">
        <v>2014</v>
      </c>
      <c r="BV130" s="1189" t="s">
        <v>234</v>
      </c>
      <c r="BW130" s="1193" t="s">
        <v>10</v>
      </c>
      <c r="BX130" s="1355"/>
      <c r="BY130" s="1308" t="s">
        <v>235</v>
      </c>
      <c r="CB130" s="1356" t="s">
        <v>27</v>
      </c>
      <c r="CC130" s="1357" t="s">
        <v>361</v>
      </c>
      <c r="CD130" s="1189">
        <v>2012</v>
      </c>
      <c r="CE130" s="1189">
        <v>2013</v>
      </c>
      <c r="CF130" s="1189" t="s">
        <v>234</v>
      </c>
      <c r="CG130" s="1193" t="s">
        <v>10</v>
      </c>
      <c r="CH130" s="1194" t="s">
        <v>27</v>
      </c>
      <c r="CI130" s="1357">
        <v>2013</v>
      </c>
      <c r="CJ130" s="1357">
        <v>2014</v>
      </c>
      <c r="CK130" s="1357" t="s">
        <v>234</v>
      </c>
      <c r="CL130" s="1358" t="s">
        <v>10</v>
      </c>
      <c r="CM130" s="1194" t="s">
        <v>27</v>
      </c>
      <c r="CN130" s="1189">
        <v>2013</v>
      </c>
      <c r="CO130" s="1189">
        <v>2014</v>
      </c>
      <c r="CP130" s="1189" t="s">
        <v>234</v>
      </c>
      <c r="CQ130" s="1193" t="s">
        <v>10</v>
      </c>
      <c r="CR130" s="1359"/>
      <c r="CS130" s="1308" t="s">
        <v>235</v>
      </c>
      <c r="CU130" s="1188" t="s">
        <v>27</v>
      </c>
      <c r="CV130" s="1189" t="s">
        <v>372</v>
      </c>
      <c r="CW130" s="1189">
        <v>2012</v>
      </c>
      <c r="CX130" s="1189">
        <v>2013</v>
      </c>
      <c r="CY130" s="1189" t="s">
        <v>234</v>
      </c>
      <c r="CZ130" s="1193" t="s">
        <v>10</v>
      </c>
      <c r="DA130" s="1194" t="s">
        <v>27</v>
      </c>
      <c r="DB130" s="1189">
        <v>2013</v>
      </c>
      <c r="DC130" s="1189">
        <v>2014</v>
      </c>
      <c r="DD130" s="1189" t="s">
        <v>234</v>
      </c>
      <c r="DE130" s="1193" t="s">
        <v>10</v>
      </c>
      <c r="DF130" s="1194" t="s">
        <v>27</v>
      </c>
      <c r="DG130" s="1189">
        <v>2013</v>
      </c>
      <c r="DH130" s="1189">
        <v>2014</v>
      </c>
      <c r="DI130" s="1189" t="s">
        <v>234</v>
      </c>
      <c r="DJ130" s="1193" t="s">
        <v>10</v>
      </c>
      <c r="DK130" s="1355"/>
      <c r="DL130" s="1308" t="s">
        <v>235</v>
      </c>
      <c r="DN130" s="1356" t="s">
        <v>27</v>
      </c>
      <c r="DO130" s="1357" t="s">
        <v>363</v>
      </c>
      <c r="DP130" s="1189">
        <v>2012</v>
      </c>
      <c r="DQ130" s="1189">
        <v>2013</v>
      </c>
      <c r="DR130" s="1189" t="s">
        <v>234</v>
      </c>
      <c r="DS130" s="1193" t="s">
        <v>10</v>
      </c>
      <c r="DT130" s="1194" t="s">
        <v>27</v>
      </c>
      <c r="DU130" s="1357">
        <v>2013</v>
      </c>
      <c r="DV130" s="1357">
        <v>2014</v>
      </c>
      <c r="DW130" s="1357" t="s">
        <v>234</v>
      </c>
      <c r="DX130" s="1358" t="s">
        <v>10</v>
      </c>
      <c r="DY130" s="1194" t="s">
        <v>27</v>
      </c>
      <c r="DZ130" s="1189">
        <v>2013</v>
      </c>
      <c r="EA130" s="1189">
        <v>2014</v>
      </c>
      <c r="EB130" s="1189" t="s">
        <v>234</v>
      </c>
      <c r="EC130" s="1193" t="s">
        <v>10</v>
      </c>
      <c r="ED130" s="1359"/>
      <c r="EE130" s="1308" t="s">
        <v>235</v>
      </c>
      <c r="EF130" s="189"/>
      <c r="EG130" s="1188" t="s">
        <v>27</v>
      </c>
      <c r="EH130" s="1189" t="s">
        <v>364</v>
      </c>
      <c r="EI130" s="1189">
        <v>2012</v>
      </c>
      <c r="EJ130" s="1189">
        <v>2013</v>
      </c>
      <c r="EK130" s="1189" t="s">
        <v>234</v>
      </c>
      <c r="EL130" s="1193" t="s">
        <v>10</v>
      </c>
      <c r="EM130" s="1194" t="s">
        <v>27</v>
      </c>
      <c r="EN130" s="1189">
        <v>2013</v>
      </c>
      <c r="EO130" s="1189">
        <v>2014</v>
      </c>
      <c r="EP130" s="1189" t="s">
        <v>234</v>
      </c>
      <c r="EQ130" s="1193" t="s">
        <v>10</v>
      </c>
      <c r="ER130" s="1194" t="s">
        <v>27</v>
      </c>
      <c r="ES130" s="1189">
        <v>2013</v>
      </c>
      <c r="ET130" s="1189">
        <v>2014</v>
      </c>
      <c r="EU130" s="1189" t="s">
        <v>234</v>
      </c>
      <c r="EV130" s="1193" t="s">
        <v>10</v>
      </c>
      <c r="EW130" s="1355"/>
      <c r="EX130" s="1308" t="s">
        <v>235</v>
      </c>
      <c r="EZ130" s="1356" t="s">
        <v>27</v>
      </c>
      <c r="FA130" s="1357" t="s">
        <v>365</v>
      </c>
      <c r="FB130" s="1189">
        <v>2012</v>
      </c>
      <c r="FC130" s="1189">
        <v>2013</v>
      </c>
      <c r="FD130" s="1189" t="s">
        <v>234</v>
      </c>
      <c r="FE130" s="1193" t="s">
        <v>10</v>
      </c>
      <c r="FF130" s="1194" t="s">
        <v>27</v>
      </c>
      <c r="FG130" s="1357">
        <v>2013</v>
      </c>
      <c r="FH130" s="1357">
        <v>2014</v>
      </c>
      <c r="FI130" s="1357" t="s">
        <v>234</v>
      </c>
      <c r="FJ130" s="1358" t="s">
        <v>10</v>
      </c>
      <c r="FK130" s="1194" t="s">
        <v>27</v>
      </c>
      <c r="FL130" s="1189">
        <v>2013</v>
      </c>
      <c r="FM130" s="1189">
        <v>2014</v>
      </c>
      <c r="FN130" s="1189" t="s">
        <v>234</v>
      </c>
      <c r="FO130" s="1193" t="s">
        <v>10</v>
      </c>
      <c r="FP130" s="1359"/>
      <c r="FQ130" s="1308" t="s">
        <v>235</v>
      </c>
      <c r="FS130" s="1188" t="s">
        <v>27</v>
      </c>
      <c r="FT130" s="1189" t="s">
        <v>366</v>
      </c>
      <c r="FU130" s="1189">
        <v>2012</v>
      </c>
      <c r="FV130" s="1189">
        <v>2013</v>
      </c>
      <c r="FW130" s="1189" t="s">
        <v>234</v>
      </c>
      <c r="FX130" s="1193" t="s">
        <v>10</v>
      </c>
      <c r="FY130" s="1194" t="s">
        <v>27</v>
      </c>
      <c r="FZ130" s="1189">
        <v>2013</v>
      </c>
      <c r="GA130" s="1189">
        <v>2014</v>
      </c>
      <c r="GB130" s="1189" t="s">
        <v>234</v>
      </c>
      <c r="GC130" s="1193" t="s">
        <v>10</v>
      </c>
      <c r="GD130" s="1194" t="s">
        <v>27</v>
      </c>
      <c r="GE130" s="1189">
        <v>2013</v>
      </c>
      <c r="GF130" s="1189">
        <v>2014</v>
      </c>
      <c r="GG130" s="1189" t="s">
        <v>234</v>
      </c>
      <c r="GH130" s="1193" t="s">
        <v>10</v>
      </c>
      <c r="GI130" s="1355"/>
      <c r="GJ130" s="1308" t="s">
        <v>235</v>
      </c>
      <c r="GL130" s="1356" t="s">
        <v>27</v>
      </c>
      <c r="GM130" s="1357" t="s">
        <v>367</v>
      </c>
      <c r="GN130" s="1189">
        <v>2012</v>
      </c>
      <c r="GO130" s="1189">
        <v>2013</v>
      </c>
      <c r="GP130" s="1189" t="s">
        <v>234</v>
      </c>
      <c r="GQ130" s="1193" t="s">
        <v>10</v>
      </c>
      <c r="GR130" s="1194" t="s">
        <v>27</v>
      </c>
      <c r="GS130" s="1357">
        <v>2013</v>
      </c>
      <c r="GT130" s="1357">
        <v>2014</v>
      </c>
      <c r="GU130" s="1357" t="s">
        <v>234</v>
      </c>
      <c r="GV130" s="1358" t="s">
        <v>10</v>
      </c>
      <c r="GW130" s="1194" t="s">
        <v>27</v>
      </c>
      <c r="GX130" s="1189">
        <v>2013</v>
      </c>
      <c r="GY130" s="1189">
        <v>2014</v>
      </c>
      <c r="GZ130" s="1189" t="s">
        <v>234</v>
      </c>
      <c r="HA130" s="1193" t="s">
        <v>10</v>
      </c>
      <c r="HB130" s="1359"/>
      <c r="HC130" s="1308" t="s">
        <v>235</v>
      </c>
      <c r="HE130" s="1188" t="s">
        <v>27</v>
      </c>
      <c r="HF130" s="1189" t="s">
        <v>368</v>
      </c>
      <c r="HG130" s="1189">
        <v>2012</v>
      </c>
      <c r="HH130" s="1189">
        <v>2013</v>
      </c>
      <c r="HI130" s="1189" t="s">
        <v>234</v>
      </c>
      <c r="HJ130" s="1193" t="s">
        <v>10</v>
      </c>
      <c r="HK130" s="1194" t="s">
        <v>27</v>
      </c>
      <c r="HL130" s="1189">
        <v>2013</v>
      </c>
      <c r="HM130" s="1189">
        <v>2014</v>
      </c>
      <c r="HN130" s="1189" t="s">
        <v>234</v>
      </c>
      <c r="HO130" s="1193" t="s">
        <v>10</v>
      </c>
      <c r="HP130" s="1194" t="s">
        <v>27</v>
      </c>
      <c r="HQ130" s="1189">
        <v>2013</v>
      </c>
      <c r="HR130" s="1189">
        <v>2014</v>
      </c>
      <c r="HS130" s="1189" t="s">
        <v>234</v>
      </c>
      <c r="HT130" s="1193" t="s">
        <v>10</v>
      </c>
      <c r="HU130" s="1355"/>
      <c r="HV130" s="1308" t="s">
        <v>235</v>
      </c>
      <c r="HX130" s="1356" t="s">
        <v>27</v>
      </c>
      <c r="HY130" s="1357" t="s">
        <v>369</v>
      </c>
      <c r="HZ130" s="1189">
        <v>2012</v>
      </c>
      <c r="IA130" s="1189">
        <v>2013</v>
      </c>
      <c r="IB130" s="1189" t="s">
        <v>234</v>
      </c>
      <c r="IC130" s="1193" t="s">
        <v>10</v>
      </c>
      <c r="ID130" s="1194" t="s">
        <v>27</v>
      </c>
      <c r="IE130" s="1357">
        <v>2013</v>
      </c>
      <c r="IF130" s="1357">
        <v>2014</v>
      </c>
      <c r="IG130" s="1357" t="s">
        <v>234</v>
      </c>
      <c r="IH130" s="1358" t="s">
        <v>10</v>
      </c>
      <c r="II130" s="1194" t="s">
        <v>27</v>
      </c>
      <c r="IJ130" s="1189">
        <v>2013</v>
      </c>
      <c r="IK130" s="1189">
        <v>2014</v>
      </c>
      <c r="IL130" s="1189" t="s">
        <v>234</v>
      </c>
      <c r="IM130" s="1193" t="s">
        <v>10</v>
      </c>
      <c r="IN130" s="1359"/>
      <c r="IO130" s="1308" t="s">
        <v>235</v>
      </c>
      <c r="IQ130" s="1179" t="s">
        <v>27</v>
      </c>
      <c r="IR130" s="1180" t="s">
        <v>370</v>
      </c>
      <c r="IS130" s="1180">
        <v>2012</v>
      </c>
      <c r="IT130" s="1180">
        <v>2013</v>
      </c>
      <c r="IU130" s="1180" t="s">
        <v>234</v>
      </c>
      <c r="IV130" s="1181" t="s">
        <v>10</v>
      </c>
      <c r="IW130" s="1182" t="s">
        <v>27</v>
      </c>
      <c r="IX130" s="1180">
        <v>2013</v>
      </c>
      <c r="IY130" s="1180">
        <v>2014</v>
      </c>
      <c r="IZ130" s="1180" t="s">
        <v>234</v>
      </c>
      <c r="JA130" s="1181" t="s">
        <v>10</v>
      </c>
      <c r="JB130" s="1182" t="s">
        <v>27</v>
      </c>
      <c r="JC130" s="1180">
        <v>2013</v>
      </c>
      <c r="JD130" s="1180">
        <v>2014</v>
      </c>
      <c r="JE130" s="1180" t="s">
        <v>234</v>
      </c>
      <c r="JF130" s="1181" t="s">
        <v>10</v>
      </c>
      <c r="JG130" s="1183"/>
      <c r="JH130" s="1308" t="s">
        <v>235</v>
      </c>
    </row>
    <row r="131" spans="1:268">
      <c r="A131" s="1179"/>
      <c r="B131" s="338" t="s">
        <v>316</v>
      </c>
      <c r="C131" s="888">
        <v>41578</v>
      </c>
      <c r="D131" s="888">
        <v>41578</v>
      </c>
      <c r="E131" s="1195"/>
      <c r="F131" s="1195"/>
      <c r="G131" s="1195"/>
      <c r="H131" s="888">
        <v>41639</v>
      </c>
      <c r="I131" s="888">
        <v>41639</v>
      </c>
      <c r="J131" s="889"/>
      <c r="K131" s="890"/>
      <c r="L131" s="1196"/>
      <c r="M131" s="892">
        <v>41639</v>
      </c>
      <c r="N131" s="892">
        <v>41578</v>
      </c>
      <c r="O131" s="899"/>
      <c r="P131" s="900"/>
      <c r="Q131" s="1197"/>
      <c r="R131" s="1308" t="s">
        <v>244</v>
      </c>
      <c r="U131" s="1188"/>
      <c r="V131" s="338" t="s">
        <v>316</v>
      </c>
      <c r="W131" s="888">
        <v>41578</v>
      </c>
      <c r="X131" s="888">
        <v>41578</v>
      </c>
      <c r="Y131" s="1195"/>
      <c r="Z131" s="1195"/>
      <c r="AA131" s="1195"/>
      <c r="AB131" s="888">
        <v>41639</v>
      </c>
      <c r="AC131" s="888">
        <v>41639</v>
      </c>
      <c r="AD131" s="889"/>
      <c r="AE131" s="890"/>
      <c r="AF131" s="1196"/>
      <c r="AG131" s="892">
        <v>41639</v>
      </c>
      <c r="AH131" s="892">
        <v>41578</v>
      </c>
      <c r="AI131" s="899"/>
      <c r="AJ131" s="900"/>
      <c r="AK131" s="1207"/>
      <c r="AL131" s="1308" t="s">
        <v>244</v>
      </c>
      <c r="AN131" s="1356"/>
      <c r="AO131" s="338" t="s">
        <v>316</v>
      </c>
      <c r="AP131" s="888">
        <v>41578</v>
      </c>
      <c r="AQ131" s="888">
        <v>41578</v>
      </c>
      <c r="AR131" s="1195"/>
      <c r="AS131" s="1195"/>
      <c r="AT131" s="1195"/>
      <c r="AU131" s="888">
        <v>41639</v>
      </c>
      <c r="AV131" s="888">
        <v>41639</v>
      </c>
      <c r="AW131" s="889"/>
      <c r="AX131" s="890"/>
      <c r="AY131" s="1196"/>
      <c r="AZ131" s="892">
        <v>41639</v>
      </c>
      <c r="BA131" s="892">
        <v>41578</v>
      </c>
      <c r="BB131" s="899"/>
      <c r="BC131" s="900"/>
      <c r="BD131" s="1360"/>
      <c r="BE131" s="1308" t="s">
        <v>244</v>
      </c>
      <c r="BH131" s="1188"/>
      <c r="BI131" s="338" t="s">
        <v>316</v>
      </c>
      <c r="BJ131" s="888">
        <v>41578</v>
      </c>
      <c r="BK131" s="888">
        <v>41578</v>
      </c>
      <c r="BL131" s="1195"/>
      <c r="BM131" s="1195"/>
      <c r="BN131" s="1195"/>
      <c r="BO131" s="888">
        <v>41639</v>
      </c>
      <c r="BP131" s="888">
        <v>41639</v>
      </c>
      <c r="BQ131" s="889"/>
      <c r="BR131" s="890"/>
      <c r="BS131" s="1196"/>
      <c r="BT131" s="892">
        <v>41639</v>
      </c>
      <c r="BU131" s="892">
        <v>41578</v>
      </c>
      <c r="BV131" s="899"/>
      <c r="BW131" s="900"/>
      <c r="BX131" s="1207"/>
      <c r="BY131" s="1308" t="s">
        <v>244</v>
      </c>
      <c r="CB131" s="1356"/>
      <c r="CC131" s="338" t="s">
        <v>316</v>
      </c>
      <c r="CD131" s="888">
        <v>41578</v>
      </c>
      <c r="CE131" s="888">
        <v>41578</v>
      </c>
      <c r="CF131" s="1195"/>
      <c r="CG131" s="1195"/>
      <c r="CH131" s="1195"/>
      <c r="CI131" s="888">
        <v>41639</v>
      </c>
      <c r="CJ131" s="888">
        <v>41639</v>
      </c>
      <c r="CK131" s="889"/>
      <c r="CL131" s="890"/>
      <c r="CM131" s="1196"/>
      <c r="CN131" s="892">
        <v>41639</v>
      </c>
      <c r="CO131" s="892">
        <v>41578</v>
      </c>
      <c r="CP131" s="899"/>
      <c r="CQ131" s="900"/>
      <c r="CR131" s="1360"/>
      <c r="CS131" s="1308" t="s">
        <v>244</v>
      </c>
      <c r="CU131" s="1188"/>
      <c r="CV131" s="903" t="s">
        <v>316</v>
      </c>
      <c r="CW131" s="888">
        <v>41578</v>
      </c>
      <c r="CX131" s="888">
        <v>41578</v>
      </c>
      <c r="CY131" s="1195"/>
      <c r="CZ131" s="1195"/>
      <c r="DA131" s="1195"/>
      <c r="DB131" s="888">
        <v>41639</v>
      </c>
      <c r="DC131" s="888">
        <v>41639</v>
      </c>
      <c r="DD131" s="889"/>
      <c r="DE131" s="890"/>
      <c r="DF131" s="1196"/>
      <c r="DG131" s="892">
        <v>41639</v>
      </c>
      <c r="DH131" s="892">
        <v>41578</v>
      </c>
      <c r="DI131" s="899"/>
      <c r="DJ131" s="900"/>
      <c r="DK131" s="1207"/>
      <c r="DL131" s="1308" t="s">
        <v>244</v>
      </c>
      <c r="DN131" s="1356"/>
      <c r="DO131" s="903" t="s">
        <v>316</v>
      </c>
      <c r="DP131" s="888">
        <v>41578</v>
      </c>
      <c r="DQ131" s="888">
        <v>41578</v>
      </c>
      <c r="DR131" s="1195"/>
      <c r="DS131" s="1195"/>
      <c r="DT131" s="1195"/>
      <c r="DU131" s="888">
        <v>41639</v>
      </c>
      <c r="DV131" s="888">
        <v>41639</v>
      </c>
      <c r="DW131" s="889"/>
      <c r="DX131" s="890"/>
      <c r="DY131" s="1196"/>
      <c r="DZ131" s="892">
        <v>41639</v>
      </c>
      <c r="EA131" s="892">
        <v>41578</v>
      </c>
      <c r="EB131" s="899"/>
      <c r="EC131" s="900"/>
      <c r="ED131" s="1360"/>
      <c r="EE131" s="1308" t="s">
        <v>244</v>
      </c>
      <c r="EG131" s="1188"/>
      <c r="EH131" s="338" t="s">
        <v>316</v>
      </c>
      <c r="EI131" s="888">
        <v>41578</v>
      </c>
      <c r="EJ131" s="888">
        <v>41578</v>
      </c>
      <c r="EK131" s="1195"/>
      <c r="EL131" s="1195"/>
      <c r="EM131" s="1195"/>
      <c r="EN131" s="888">
        <v>41639</v>
      </c>
      <c r="EO131" s="888">
        <v>41639</v>
      </c>
      <c r="EP131" s="889"/>
      <c r="EQ131" s="890"/>
      <c r="ER131" s="1196"/>
      <c r="ES131" s="892">
        <v>41639</v>
      </c>
      <c r="ET131" s="892">
        <v>41578</v>
      </c>
      <c r="EU131" s="899"/>
      <c r="EV131" s="900"/>
      <c r="EW131" s="1207"/>
      <c r="EX131" s="1308" t="s">
        <v>244</v>
      </c>
      <c r="EZ131" s="1356"/>
      <c r="FA131" s="338" t="s">
        <v>316</v>
      </c>
      <c r="FB131" s="888">
        <v>41578</v>
      </c>
      <c r="FC131" s="888">
        <v>41578</v>
      </c>
      <c r="FD131" s="1195"/>
      <c r="FE131" s="1195"/>
      <c r="FF131" s="1195"/>
      <c r="FG131" s="888">
        <v>41639</v>
      </c>
      <c r="FH131" s="888">
        <v>41639</v>
      </c>
      <c r="FI131" s="889"/>
      <c r="FJ131" s="890"/>
      <c r="FK131" s="1196"/>
      <c r="FL131" s="892">
        <v>41639</v>
      </c>
      <c r="FM131" s="892">
        <v>41578</v>
      </c>
      <c r="FN131" s="899"/>
      <c r="FO131" s="900"/>
      <c r="FP131" s="1360"/>
      <c r="FQ131" s="1308" t="s">
        <v>244</v>
      </c>
      <c r="FS131" s="1188"/>
      <c r="FT131" s="338" t="s">
        <v>316</v>
      </c>
      <c r="FU131" s="888">
        <v>41578</v>
      </c>
      <c r="FV131" s="888">
        <v>41578</v>
      </c>
      <c r="FW131" s="1195"/>
      <c r="FX131" s="1195"/>
      <c r="FY131" s="1195"/>
      <c r="FZ131" s="888">
        <v>41639</v>
      </c>
      <c r="GA131" s="888">
        <v>41639</v>
      </c>
      <c r="GB131" s="889"/>
      <c r="GC131" s="890"/>
      <c r="GD131" s="1196"/>
      <c r="GE131" s="892">
        <v>41639</v>
      </c>
      <c r="GF131" s="892">
        <v>41578</v>
      </c>
      <c r="GG131" s="899"/>
      <c r="GH131" s="900"/>
      <c r="GI131" s="1207"/>
      <c r="GJ131" s="1308" t="s">
        <v>244</v>
      </c>
      <c r="GL131" s="1356"/>
      <c r="GM131" s="338" t="s">
        <v>316</v>
      </c>
      <c r="GN131" s="888">
        <v>41578</v>
      </c>
      <c r="GO131" s="888">
        <v>41578</v>
      </c>
      <c r="GP131" s="1195"/>
      <c r="GQ131" s="1195"/>
      <c r="GR131" s="1195"/>
      <c r="GS131" s="888">
        <v>41639</v>
      </c>
      <c r="GT131" s="888">
        <v>41639</v>
      </c>
      <c r="GU131" s="889"/>
      <c r="GV131" s="890"/>
      <c r="GW131" s="1196"/>
      <c r="GX131" s="892">
        <v>41639</v>
      </c>
      <c r="GY131" s="892">
        <v>41578</v>
      </c>
      <c r="GZ131" s="899"/>
      <c r="HA131" s="900"/>
      <c r="HB131" s="1360"/>
      <c r="HC131" s="1308" t="s">
        <v>244</v>
      </c>
      <c r="HE131" s="1188"/>
      <c r="HF131" s="338" t="s">
        <v>316</v>
      </c>
      <c r="HG131" s="888">
        <v>41578</v>
      </c>
      <c r="HH131" s="888">
        <v>41578</v>
      </c>
      <c r="HI131" s="1195"/>
      <c r="HJ131" s="1195"/>
      <c r="HK131" s="1195"/>
      <c r="HL131" s="888">
        <v>41639</v>
      </c>
      <c r="HM131" s="888">
        <v>41639</v>
      </c>
      <c r="HN131" s="889"/>
      <c r="HO131" s="890"/>
      <c r="HP131" s="1196"/>
      <c r="HQ131" s="892">
        <v>41639</v>
      </c>
      <c r="HR131" s="892">
        <v>41578</v>
      </c>
      <c r="HS131" s="899"/>
      <c r="HT131" s="900"/>
      <c r="HU131" s="1207"/>
      <c r="HV131" s="1308" t="s">
        <v>244</v>
      </c>
      <c r="HX131" s="1356"/>
      <c r="HY131" s="338" t="s">
        <v>316</v>
      </c>
      <c r="HZ131" s="888">
        <v>41578</v>
      </c>
      <c r="IA131" s="888">
        <v>41578</v>
      </c>
      <c r="IB131" s="1195"/>
      <c r="IC131" s="1195"/>
      <c r="ID131" s="1195"/>
      <c r="IE131" s="888">
        <v>41639</v>
      </c>
      <c r="IF131" s="888">
        <v>41639</v>
      </c>
      <c r="IG131" s="889"/>
      <c r="IH131" s="890"/>
      <c r="II131" s="1196"/>
      <c r="IJ131" s="892">
        <v>41639</v>
      </c>
      <c r="IK131" s="892">
        <v>41578</v>
      </c>
      <c r="IL131" s="899"/>
      <c r="IM131" s="900"/>
      <c r="IN131" s="1360"/>
      <c r="IO131" s="1308" t="s">
        <v>244</v>
      </c>
      <c r="IQ131" s="1179"/>
      <c r="IR131" s="903" t="s">
        <v>316</v>
      </c>
      <c r="IS131" s="888">
        <v>41578</v>
      </c>
      <c r="IT131" s="888">
        <v>41578</v>
      </c>
      <c r="IU131" s="1195"/>
      <c r="IV131" s="1195"/>
      <c r="IW131" s="1195"/>
      <c r="IX131" s="888">
        <v>41639</v>
      </c>
      <c r="IY131" s="888">
        <v>41639</v>
      </c>
      <c r="IZ131" s="889"/>
      <c r="JA131" s="890"/>
      <c r="JB131" s="1196"/>
      <c r="JC131" s="892">
        <v>41639</v>
      </c>
      <c r="JD131" s="892">
        <v>41578</v>
      </c>
      <c r="JE131" s="899"/>
      <c r="JF131" s="900"/>
      <c r="JG131" s="1197"/>
      <c r="JH131" s="1308" t="s">
        <v>244</v>
      </c>
    </row>
    <row r="132" spans="1:268" ht="5.0999999999999996" customHeight="1">
      <c r="A132" s="1179"/>
      <c r="B132" s="1198"/>
      <c r="C132" s="905"/>
      <c r="D132" s="429"/>
      <c r="E132" s="429"/>
      <c r="F132" s="906"/>
      <c r="G132" s="1271"/>
      <c r="H132" s="1198"/>
      <c r="I132" s="1198"/>
      <c r="J132" s="1198"/>
      <c r="K132" s="1199"/>
      <c r="L132" s="1200"/>
      <c r="M132" s="429"/>
      <c r="N132" s="429"/>
      <c r="O132" s="429"/>
      <c r="P132" s="906"/>
      <c r="Q132" s="1197"/>
      <c r="R132" s="1209"/>
      <c r="U132" s="1188"/>
      <c r="V132" s="1206"/>
      <c r="W132" s="905"/>
      <c r="X132" s="429"/>
      <c r="Y132" s="429"/>
      <c r="Z132" s="906"/>
      <c r="AA132" s="1271"/>
      <c r="AB132" s="1206"/>
      <c r="AC132" s="1206"/>
      <c r="AD132" s="1206"/>
      <c r="AE132" s="1208"/>
      <c r="AF132" s="1200"/>
      <c r="AG132" s="429"/>
      <c r="AH132" s="429"/>
      <c r="AI132" s="429"/>
      <c r="AJ132" s="906"/>
      <c r="AK132" s="1207"/>
      <c r="AL132" s="1209"/>
      <c r="AN132" s="1356"/>
      <c r="AO132" s="1361"/>
      <c r="AP132" s="905"/>
      <c r="AQ132" s="429"/>
      <c r="AR132" s="429"/>
      <c r="AS132" s="906"/>
      <c r="AT132" s="1271"/>
      <c r="AU132" s="1361"/>
      <c r="AV132" s="1361"/>
      <c r="AW132" s="1361"/>
      <c r="AX132" s="1362"/>
      <c r="AY132" s="1200"/>
      <c r="AZ132" s="429"/>
      <c r="BA132" s="429"/>
      <c r="BB132" s="429"/>
      <c r="BC132" s="906"/>
      <c r="BD132" s="1360"/>
      <c r="BE132" s="1209"/>
      <c r="BH132" s="1188"/>
      <c r="BI132" s="1206"/>
      <c r="BJ132" s="905"/>
      <c r="BK132" s="429"/>
      <c r="BL132" s="429"/>
      <c r="BM132" s="906"/>
      <c r="BN132" s="1271"/>
      <c r="BO132" s="1206"/>
      <c r="BP132" s="1206"/>
      <c r="BQ132" s="1206"/>
      <c r="BR132" s="1208"/>
      <c r="BS132" s="1200"/>
      <c r="BT132" s="429"/>
      <c r="BU132" s="429"/>
      <c r="BV132" s="429"/>
      <c r="BW132" s="906"/>
      <c r="BX132" s="1207"/>
      <c r="BY132" s="1209"/>
      <c r="CB132" s="1356"/>
      <c r="CC132" s="1361"/>
      <c r="CD132" s="905"/>
      <c r="CE132" s="429"/>
      <c r="CF132" s="429"/>
      <c r="CG132" s="906"/>
      <c r="CH132" s="1271"/>
      <c r="CI132" s="1361"/>
      <c r="CJ132" s="1361"/>
      <c r="CK132" s="1361"/>
      <c r="CL132" s="1362"/>
      <c r="CM132" s="1200"/>
      <c r="CN132" s="429"/>
      <c r="CO132" s="429"/>
      <c r="CP132" s="429"/>
      <c r="CQ132" s="906"/>
      <c r="CR132" s="1360"/>
      <c r="CS132" s="1209"/>
      <c r="CU132" s="1188"/>
      <c r="CV132" s="1206"/>
      <c r="CW132" s="905"/>
      <c r="CX132" s="429"/>
      <c r="CY132" s="429"/>
      <c r="CZ132" s="906"/>
      <c r="DA132" s="1271"/>
      <c r="DB132" s="1206"/>
      <c r="DC132" s="1206"/>
      <c r="DD132" s="1206"/>
      <c r="DE132" s="1208"/>
      <c r="DF132" s="1200"/>
      <c r="DG132" s="429"/>
      <c r="DH132" s="429"/>
      <c r="DI132" s="429"/>
      <c r="DJ132" s="906"/>
      <c r="DK132" s="1207"/>
      <c r="DL132" s="1209"/>
      <c r="DN132" s="1356"/>
      <c r="DO132" s="1361"/>
      <c r="DP132" s="905"/>
      <c r="DQ132" s="429"/>
      <c r="DR132" s="429"/>
      <c r="DS132" s="906"/>
      <c r="DT132" s="1271"/>
      <c r="DU132" s="1361"/>
      <c r="DV132" s="1361"/>
      <c r="DW132" s="1361"/>
      <c r="DX132" s="1362"/>
      <c r="DY132" s="1200"/>
      <c r="DZ132" s="429"/>
      <c r="EA132" s="429"/>
      <c r="EB132" s="429"/>
      <c r="EC132" s="906"/>
      <c r="ED132" s="1360"/>
      <c r="EE132" s="1209"/>
      <c r="EG132" s="1188"/>
      <c r="EH132" s="1206"/>
      <c r="EI132" s="905"/>
      <c r="EJ132" s="429"/>
      <c r="EK132" s="429"/>
      <c r="EL132" s="906"/>
      <c r="EM132" s="1271"/>
      <c r="EN132" s="1206"/>
      <c r="EO132" s="1206"/>
      <c r="EP132" s="1206"/>
      <c r="EQ132" s="1208"/>
      <c r="ER132" s="1200"/>
      <c r="ES132" s="429"/>
      <c r="ET132" s="429"/>
      <c r="EU132" s="429"/>
      <c r="EV132" s="906"/>
      <c r="EW132" s="1207"/>
      <c r="EX132" s="1209"/>
      <c r="EZ132" s="1356"/>
      <c r="FA132" s="1361"/>
      <c r="FB132" s="905"/>
      <c r="FC132" s="429"/>
      <c r="FD132" s="429"/>
      <c r="FE132" s="906"/>
      <c r="FF132" s="1271"/>
      <c r="FG132" s="1361"/>
      <c r="FH132" s="1361"/>
      <c r="FI132" s="1361"/>
      <c r="FJ132" s="1362"/>
      <c r="FK132" s="1200"/>
      <c r="FL132" s="429"/>
      <c r="FM132" s="429"/>
      <c r="FN132" s="429"/>
      <c r="FO132" s="906"/>
      <c r="FP132" s="1360"/>
      <c r="FQ132" s="1209"/>
      <c r="FS132" s="1188"/>
      <c r="FT132" s="1206"/>
      <c r="FU132" s="905"/>
      <c r="FV132" s="429"/>
      <c r="FW132" s="429"/>
      <c r="FX132" s="906"/>
      <c r="FY132" s="1271"/>
      <c r="FZ132" s="1206"/>
      <c r="GA132" s="1206"/>
      <c r="GB132" s="1206"/>
      <c r="GC132" s="1208"/>
      <c r="GD132" s="1200"/>
      <c r="GE132" s="429"/>
      <c r="GF132" s="429"/>
      <c r="GG132" s="429"/>
      <c r="GH132" s="906"/>
      <c r="GI132" s="1207"/>
      <c r="GJ132" s="1209"/>
      <c r="GL132" s="1356"/>
      <c r="GM132" s="1361"/>
      <c r="GN132" s="905"/>
      <c r="GO132" s="429"/>
      <c r="GP132" s="429"/>
      <c r="GQ132" s="906"/>
      <c r="GR132" s="1271"/>
      <c r="GS132" s="1361"/>
      <c r="GT132" s="1361"/>
      <c r="GU132" s="1361"/>
      <c r="GV132" s="1362"/>
      <c r="GW132" s="1200"/>
      <c r="GX132" s="429"/>
      <c r="GY132" s="429"/>
      <c r="GZ132" s="429"/>
      <c r="HA132" s="906"/>
      <c r="HB132" s="1360"/>
      <c r="HC132" s="1209"/>
      <c r="HE132" s="1188"/>
      <c r="HF132" s="1206"/>
      <c r="HG132" s="905"/>
      <c r="HH132" s="429"/>
      <c r="HI132" s="429"/>
      <c r="HJ132" s="906"/>
      <c r="HK132" s="1271"/>
      <c r="HL132" s="1206"/>
      <c r="HM132" s="1206"/>
      <c r="HN132" s="1206"/>
      <c r="HO132" s="1208"/>
      <c r="HP132" s="1200"/>
      <c r="HQ132" s="429"/>
      <c r="HR132" s="429"/>
      <c r="HS132" s="429"/>
      <c r="HT132" s="906"/>
      <c r="HU132" s="1207"/>
      <c r="HV132" s="1209"/>
      <c r="HX132" s="1356"/>
      <c r="HY132" s="1361"/>
      <c r="HZ132" s="905"/>
      <c r="IA132" s="429"/>
      <c r="IB132" s="429"/>
      <c r="IC132" s="906"/>
      <c r="ID132" s="1271"/>
      <c r="IE132" s="1361"/>
      <c r="IF132" s="1361"/>
      <c r="IG132" s="1361"/>
      <c r="IH132" s="1362"/>
      <c r="II132" s="1200"/>
      <c r="IJ132" s="429"/>
      <c r="IK132" s="429"/>
      <c r="IL132" s="429"/>
      <c r="IM132" s="906"/>
      <c r="IN132" s="1360"/>
      <c r="IO132" s="1209"/>
      <c r="IQ132" s="1179"/>
      <c r="IR132" s="429"/>
      <c r="IS132" s="905"/>
      <c r="IT132" s="429"/>
      <c r="IU132" s="429"/>
      <c r="IV132" s="906"/>
      <c r="IW132" s="1271"/>
      <c r="IX132" s="429"/>
      <c r="IY132" s="429"/>
      <c r="IZ132" s="429"/>
      <c r="JA132" s="906"/>
      <c r="JB132" s="1200"/>
      <c r="JC132" s="429"/>
      <c r="JD132" s="429"/>
      <c r="JE132" s="429"/>
      <c r="JF132" s="906"/>
      <c r="JG132" s="1197"/>
      <c r="JH132" s="1209"/>
    </row>
    <row r="133" spans="1:268" hidden="1">
      <c r="A133" s="1179">
        <v>1</v>
      </c>
      <c r="B133" s="279" t="s">
        <v>317</v>
      </c>
      <c r="C133" s="867">
        <v>5430</v>
      </c>
      <c r="D133" s="867">
        <v>4281</v>
      </c>
      <c r="E133" s="919">
        <f t="shared" ref="E133:E135" si="1111">SUM(D133,-C133)</f>
        <v>-1149</v>
      </c>
      <c r="F133" s="920">
        <f t="shared" ref="F133:F135" si="1112">E133/C133</f>
        <v>-0.21160220994475137</v>
      </c>
      <c r="G133" s="921">
        <v>1</v>
      </c>
      <c r="H133" s="867">
        <v>4231</v>
      </c>
      <c r="I133" s="867"/>
      <c r="J133" s="919">
        <f t="shared" ref="J133:J135" si="1113">SUM(I133,-H133)</f>
        <v>-4231</v>
      </c>
      <c r="K133" s="920">
        <f t="shared" ref="K133:K135" si="1114">J133/H133</f>
        <v>-1</v>
      </c>
      <c r="L133" s="883">
        <v>1</v>
      </c>
      <c r="M133" s="867">
        <v>4281</v>
      </c>
      <c r="N133" s="867"/>
      <c r="O133" s="919">
        <f t="shared" ref="O133:O135" si="1115">SUM(N133,-M133)</f>
        <v>-4281</v>
      </c>
      <c r="P133" s="920">
        <f t="shared" ref="P133:P135" si="1116">O133/M133</f>
        <v>-1</v>
      </c>
      <c r="Q133" s="1197"/>
      <c r="R133" s="1201"/>
      <c r="U133" s="1188">
        <v>1</v>
      </c>
      <c r="V133" s="279" t="s">
        <v>317</v>
      </c>
      <c r="W133" s="867">
        <v>5430</v>
      </c>
      <c r="X133" s="867">
        <v>4281</v>
      </c>
      <c r="Y133" s="919">
        <f t="shared" ref="Y133:Y135" si="1117">SUM(X133,-W133)</f>
        <v>-1149</v>
      </c>
      <c r="Z133" s="920">
        <f t="shared" ref="Z133:Z135" si="1118">Y133/W133</f>
        <v>-0.21160220994475137</v>
      </c>
      <c r="AA133" s="921">
        <v>1</v>
      </c>
      <c r="AB133" s="867">
        <v>4231</v>
      </c>
      <c r="AC133" s="867"/>
      <c r="AD133" s="919">
        <f t="shared" ref="AD133:AD135" si="1119">SUM(AC133,-AB133)</f>
        <v>-4231</v>
      </c>
      <c r="AE133" s="920">
        <f t="shared" ref="AE133:AE135" si="1120">AD133/AB133</f>
        <v>-1</v>
      </c>
      <c r="AF133" s="883">
        <v>1</v>
      </c>
      <c r="AG133" s="867">
        <v>4281</v>
      </c>
      <c r="AH133" s="867"/>
      <c r="AI133" s="919">
        <f t="shared" ref="AI133:AI135" si="1121">SUM(AH133,-AG133)</f>
        <v>-4281</v>
      </c>
      <c r="AJ133" s="920">
        <f t="shared" ref="AJ133:AJ135" si="1122">AI133/AG133</f>
        <v>-1</v>
      </c>
      <c r="AK133" s="1207"/>
      <c r="AL133" s="1201"/>
      <c r="AN133" s="1188">
        <v>1</v>
      </c>
      <c r="AO133" s="279" t="s">
        <v>317</v>
      </c>
      <c r="AP133" s="867">
        <v>5430</v>
      </c>
      <c r="AQ133" s="867">
        <v>4281</v>
      </c>
      <c r="AR133" s="919">
        <f t="shared" ref="AR133:AR135" si="1123">SUM(AQ133,-AP133)</f>
        <v>-1149</v>
      </c>
      <c r="AS133" s="920">
        <f t="shared" ref="AS133:AS135" si="1124">AR133/AP133</f>
        <v>-0.21160220994475137</v>
      </c>
      <c r="AT133" s="921">
        <v>1</v>
      </c>
      <c r="AU133" s="867">
        <v>4231</v>
      </c>
      <c r="AV133" s="867"/>
      <c r="AW133" s="919">
        <f t="shared" ref="AW133:AW135" si="1125">SUM(AV133,-AU133)</f>
        <v>-4231</v>
      </c>
      <c r="AX133" s="920">
        <f t="shared" ref="AX133:AX135" si="1126">AW133/AU133</f>
        <v>-1</v>
      </c>
      <c r="AY133" s="883">
        <v>1</v>
      </c>
      <c r="AZ133" s="867">
        <v>4281</v>
      </c>
      <c r="BA133" s="867"/>
      <c r="BB133" s="919">
        <f t="shared" ref="BB133:BB135" si="1127">SUM(BA133,-AZ133)</f>
        <v>-4281</v>
      </c>
      <c r="BC133" s="920">
        <f t="shared" ref="BC133:BC135" si="1128">BB133/AZ133</f>
        <v>-1</v>
      </c>
      <c r="BD133" s="1207"/>
      <c r="BE133" s="1201"/>
      <c r="BH133" s="1188">
        <v>1</v>
      </c>
      <c r="BI133" s="279" t="s">
        <v>317</v>
      </c>
      <c r="BJ133" s="867">
        <v>5430</v>
      </c>
      <c r="BK133" s="867">
        <v>4281</v>
      </c>
      <c r="BL133" s="919">
        <f t="shared" ref="BL133:BL135" si="1129">SUM(BK133,-BJ133)</f>
        <v>-1149</v>
      </c>
      <c r="BM133" s="920">
        <f t="shared" ref="BM133:BM135" si="1130">BL133/BJ133</f>
        <v>-0.21160220994475137</v>
      </c>
      <c r="BN133" s="921">
        <v>1</v>
      </c>
      <c r="BO133" s="867">
        <v>4231</v>
      </c>
      <c r="BP133" s="867"/>
      <c r="BQ133" s="919">
        <f t="shared" ref="BQ133:BQ135" si="1131">SUM(BP133,-BO133)</f>
        <v>-4231</v>
      </c>
      <c r="BR133" s="920">
        <f t="shared" ref="BR133:BR135" si="1132">BQ133/BO133</f>
        <v>-1</v>
      </c>
      <c r="BS133" s="883">
        <v>1</v>
      </c>
      <c r="BT133" s="867">
        <v>4281</v>
      </c>
      <c r="BU133" s="867"/>
      <c r="BV133" s="919">
        <f t="shared" ref="BV133:BV135" si="1133">SUM(BU133,-BT133)</f>
        <v>-4281</v>
      </c>
      <c r="BW133" s="920">
        <f t="shared" ref="BW133:BW135" si="1134">BV133/BT133</f>
        <v>-1</v>
      </c>
      <c r="BX133" s="1207"/>
      <c r="BY133" s="1201"/>
      <c r="CB133" s="1188">
        <v>1</v>
      </c>
      <c r="CC133" s="279" t="s">
        <v>317</v>
      </c>
      <c r="CD133" s="867">
        <v>5430</v>
      </c>
      <c r="CE133" s="867">
        <v>4281</v>
      </c>
      <c r="CF133" s="919">
        <f t="shared" ref="CF133:CF135" si="1135">SUM(CE133,-CD133)</f>
        <v>-1149</v>
      </c>
      <c r="CG133" s="920">
        <f t="shared" ref="CG133:CG135" si="1136">CF133/CD133</f>
        <v>-0.21160220994475137</v>
      </c>
      <c r="CH133" s="921">
        <v>1</v>
      </c>
      <c r="CI133" s="867">
        <v>4231</v>
      </c>
      <c r="CJ133" s="867"/>
      <c r="CK133" s="919">
        <f t="shared" ref="CK133:CK135" si="1137">SUM(CJ133,-CI133)</f>
        <v>-4231</v>
      </c>
      <c r="CL133" s="920">
        <f t="shared" ref="CL133:CL135" si="1138">CK133/CI133</f>
        <v>-1</v>
      </c>
      <c r="CM133" s="883">
        <v>1</v>
      </c>
      <c r="CN133" s="867">
        <v>4281</v>
      </c>
      <c r="CO133" s="867"/>
      <c r="CP133" s="919">
        <f t="shared" ref="CP133:CP135" si="1139">SUM(CO133,-CN133)</f>
        <v>-4281</v>
      </c>
      <c r="CQ133" s="920">
        <f t="shared" ref="CQ133:CQ135" si="1140">CP133/CN133</f>
        <v>-1</v>
      </c>
      <c r="CR133" s="1207"/>
      <c r="CS133" s="1201"/>
      <c r="CU133" s="1188">
        <v>1</v>
      </c>
      <c r="CV133" s="279" t="s">
        <v>317</v>
      </c>
      <c r="CW133" s="867">
        <v>5430</v>
      </c>
      <c r="CX133" s="867">
        <v>4281</v>
      </c>
      <c r="CY133" s="919">
        <f t="shared" ref="CY133:CY135" si="1141">SUM(CX133,-CW133)</f>
        <v>-1149</v>
      </c>
      <c r="CZ133" s="920">
        <f t="shared" ref="CZ133:CZ135" si="1142">CY133/CW133</f>
        <v>-0.21160220994475137</v>
      </c>
      <c r="DA133" s="921">
        <v>1</v>
      </c>
      <c r="DB133" s="867">
        <v>4231</v>
      </c>
      <c r="DC133" s="867"/>
      <c r="DD133" s="919">
        <f t="shared" ref="DD133:DD135" si="1143">SUM(DC133,-DB133)</f>
        <v>-4231</v>
      </c>
      <c r="DE133" s="920">
        <f t="shared" ref="DE133:DE135" si="1144">DD133/DB133</f>
        <v>-1</v>
      </c>
      <c r="DF133" s="883">
        <v>1</v>
      </c>
      <c r="DG133" s="867">
        <v>4281</v>
      </c>
      <c r="DH133" s="867"/>
      <c r="DI133" s="919">
        <f t="shared" ref="DI133:DI135" si="1145">SUM(DH133,-DG133)</f>
        <v>-4281</v>
      </c>
      <c r="DJ133" s="920">
        <f t="shared" ref="DJ133:DJ135" si="1146">DI133/DG133</f>
        <v>-1</v>
      </c>
      <c r="DK133" s="1207"/>
      <c r="DL133" s="1201"/>
      <c r="DN133" s="1188">
        <v>1</v>
      </c>
      <c r="DO133" s="279" t="s">
        <v>317</v>
      </c>
      <c r="DP133" s="867">
        <v>5430</v>
      </c>
      <c r="DQ133" s="867">
        <v>4281</v>
      </c>
      <c r="DR133" s="919">
        <f t="shared" ref="DR133:DR135" si="1147">SUM(DQ133,-DP133)</f>
        <v>-1149</v>
      </c>
      <c r="DS133" s="920">
        <f t="shared" ref="DS133:DS135" si="1148">DR133/DP133</f>
        <v>-0.21160220994475137</v>
      </c>
      <c r="DT133" s="921">
        <v>1</v>
      </c>
      <c r="DU133" s="867">
        <v>4231</v>
      </c>
      <c r="DV133" s="867"/>
      <c r="DW133" s="919">
        <f t="shared" ref="DW133:DW135" si="1149">SUM(DV133,-DU133)</f>
        <v>-4231</v>
      </c>
      <c r="DX133" s="920">
        <f t="shared" ref="DX133:DX135" si="1150">DW133/DU133</f>
        <v>-1</v>
      </c>
      <c r="DY133" s="883">
        <v>1</v>
      </c>
      <c r="DZ133" s="867">
        <v>4281</v>
      </c>
      <c r="EA133" s="867"/>
      <c r="EB133" s="919">
        <f t="shared" ref="EB133:EB135" si="1151">SUM(EA133,-DZ133)</f>
        <v>-4281</v>
      </c>
      <c r="EC133" s="920">
        <f t="shared" ref="EC133:EC135" si="1152">EB133/DZ133</f>
        <v>-1</v>
      </c>
      <c r="ED133" s="1207"/>
      <c r="EE133" s="1201"/>
      <c r="EG133" s="1188">
        <v>1</v>
      </c>
      <c r="EH133" s="279" t="s">
        <v>317</v>
      </c>
      <c r="EI133" s="867">
        <v>5430</v>
      </c>
      <c r="EJ133" s="867">
        <v>4281</v>
      </c>
      <c r="EK133" s="919">
        <f t="shared" ref="EK133:EK135" si="1153">SUM(EJ133,-EI133)</f>
        <v>-1149</v>
      </c>
      <c r="EL133" s="920">
        <f t="shared" ref="EL133:EL135" si="1154">EK133/EI133</f>
        <v>-0.21160220994475137</v>
      </c>
      <c r="EM133" s="921">
        <v>1</v>
      </c>
      <c r="EN133" s="867">
        <v>4231</v>
      </c>
      <c r="EO133" s="867"/>
      <c r="EP133" s="919">
        <f t="shared" ref="EP133:EP135" si="1155">SUM(EO133,-EN133)</f>
        <v>-4231</v>
      </c>
      <c r="EQ133" s="920">
        <f t="shared" ref="EQ133:EQ135" si="1156">EP133/EN133</f>
        <v>-1</v>
      </c>
      <c r="ER133" s="883">
        <v>1</v>
      </c>
      <c r="ES133" s="867">
        <v>4281</v>
      </c>
      <c r="ET133" s="867"/>
      <c r="EU133" s="919">
        <f t="shared" ref="EU133:EU135" si="1157">SUM(ET133,-ES133)</f>
        <v>-4281</v>
      </c>
      <c r="EV133" s="920">
        <f t="shared" ref="EV133:EV135" si="1158">EU133/ES133</f>
        <v>-1</v>
      </c>
      <c r="EW133" s="1207"/>
      <c r="EX133" s="1201"/>
      <c r="EZ133" s="1188">
        <v>1</v>
      </c>
      <c r="FA133" s="279" t="s">
        <v>317</v>
      </c>
      <c r="FB133" s="867">
        <v>5430</v>
      </c>
      <c r="FC133" s="867">
        <v>4281</v>
      </c>
      <c r="FD133" s="919">
        <f t="shared" ref="FD133:FD135" si="1159">SUM(FC133,-FB133)</f>
        <v>-1149</v>
      </c>
      <c r="FE133" s="920">
        <f t="shared" ref="FE133:FE135" si="1160">FD133/FB133</f>
        <v>-0.21160220994475137</v>
      </c>
      <c r="FF133" s="921">
        <v>1</v>
      </c>
      <c r="FG133" s="867">
        <v>4231</v>
      </c>
      <c r="FH133" s="867"/>
      <c r="FI133" s="919">
        <f t="shared" ref="FI133:FI135" si="1161">SUM(FH133,-FG133)</f>
        <v>-4231</v>
      </c>
      <c r="FJ133" s="920">
        <f t="shared" ref="FJ133:FJ135" si="1162">FI133/FG133</f>
        <v>-1</v>
      </c>
      <c r="FK133" s="883">
        <v>1</v>
      </c>
      <c r="FL133" s="867">
        <v>4281</v>
      </c>
      <c r="FM133" s="867"/>
      <c r="FN133" s="919">
        <f t="shared" ref="FN133:FN135" si="1163">SUM(FM133,-FL133)</f>
        <v>-4281</v>
      </c>
      <c r="FO133" s="920">
        <f t="shared" ref="FO133:FO135" si="1164">FN133/FL133</f>
        <v>-1</v>
      </c>
      <c r="FP133" s="1207"/>
      <c r="FQ133" s="1201"/>
      <c r="FS133" s="1188">
        <v>1</v>
      </c>
      <c r="FT133" s="279" t="s">
        <v>317</v>
      </c>
      <c r="FU133" s="867">
        <v>5430</v>
      </c>
      <c r="FV133" s="867">
        <v>4281</v>
      </c>
      <c r="FW133" s="919">
        <f t="shared" ref="FW133:FW135" si="1165">SUM(FV133,-FU133)</f>
        <v>-1149</v>
      </c>
      <c r="FX133" s="920">
        <f t="shared" ref="FX133:FX135" si="1166">FW133/FU133</f>
        <v>-0.21160220994475137</v>
      </c>
      <c r="FY133" s="921">
        <v>1</v>
      </c>
      <c r="FZ133" s="867">
        <v>4231</v>
      </c>
      <c r="GA133" s="867"/>
      <c r="GB133" s="919">
        <f t="shared" ref="GB133:GB135" si="1167">SUM(GA133,-FZ133)</f>
        <v>-4231</v>
      </c>
      <c r="GC133" s="920">
        <f t="shared" ref="GC133:GC135" si="1168">GB133/FZ133</f>
        <v>-1</v>
      </c>
      <c r="GD133" s="883">
        <v>1</v>
      </c>
      <c r="GE133" s="867">
        <v>4281</v>
      </c>
      <c r="GF133" s="867"/>
      <c r="GG133" s="919">
        <f t="shared" ref="GG133:GG135" si="1169">SUM(GF133,-GE133)</f>
        <v>-4281</v>
      </c>
      <c r="GH133" s="920">
        <f t="shared" ref="GH133:GH135" si="1170">GG133/GE133</f>
        <v>-1</v>
      </c>
      <c r="GI133" s="1207"/>
      <c r="GJ133" s="1201"/>
      <c r="GL133" s="1188">
        <v>1</v>
      </c>
      <c r="GM133" s="279" t="s">
        <v>317</v>
      </c>
      <c r="GN133" s="867">
        <v>5430</v>
      </c>
      <c r="GO133" s="867">
        <v>4281</v>
      </c>
      <c r="GP133" s="919">
        <f t="shared" ref="GP133:GP135" si="1171">SUM(GO133,-GN133)</f>
        <v>-1149</v>
      </c>
      <c r="GQ133" s="920">
        <f t="shared" ref="GQ133:GQ135" si="1172">GP133/GN133</f>
        <v>-0.21160220994475137</v>
      </c>
      <c r="GR133" s="921">
        <v>1</v>
      </c>
      <c r="GS133" s="867">
        <v>4231</v>
      </c>
      <c r="GT133" s="867"/>
      <c r="GU133" s="919">
        <f t="shared" ref="GU133:GU135" si="1173">SUM(GT133,-GS133)</f>
        <v>-4231</v>
      </c>
      <c r="GV133" s="920">
        <f t="shared" ref="GV133:GV135" si="1174">GU133/GS133</f>
        <v>-1</v>
      </c>
      <c r="GW133" s="883">
        <v>1</v>
      </c>
      <c r="GX133" s="867">
        <v>4281</v>
      </c>
      <c r="GY133" s="867"/>
      <c r="GZ133" s="919">
        <f t="shared" ref="GZ133:GZ135" si="1175">SUM(GY133,-GX133)</f>
        <v>-4281</v>
      </c>
      <c r="HA133" s="920">
        <f t="shared" ref="HA133:HA135" si="1176">GZ133/GX133</f>
        <v>-1</v>
      </c>
      <c r="HB133" s="1207"/>
      <c r="HC133" s="1201"/>
      <c r="HE133" s="1188">
        <v>1</v>
      </c>
      <c r="HF133" s="279" t="s">
        <v>317</v>
      </c>
      <c r="HG133" s="867">
        <v>5430</v>
      </c>
      <c r="HH133" s="867">
        <v>4281</v>
      </c>
      <c r="HI133" s="919">
        <f t="shared" ref="HI133:HI135" si="1177">SUM(HH133,-HG133)</f>
        <v>-1149</v>
      </c>
      <c r="HJ133" s="920">
        <f t="shared" ref="HJ133:HJ135" si="1178">HI133/HG133</f>
        <v>-0.21160220994475137</v>
      </c>
      <c r="HK133" s="921">
        <v>1</v>
      </c>
      <c r="HL133" s="867">
        <v>4231</v>
      </c>
      <c r="HM133" s="867"/>
      <c r="HN133" s="919">
        <f t="shared" ref="HN133:HN135" si="1179">SUM(HM133,-HL133)</f>
        <v>-4231</v>
      </c>
      <c r="HO133" s="920">
        <f t="shared" ref="HO133:HO135" si="1180">HN133/HL133</f>
        <v>-1</v>
      </c>
      <c r="HP133" s="883">
        <v>1</v>
      </c>
      <c r="HQ133" s="867">
        <v>4281</v>
      </c>
      <c r="HR133" s="867"/>
      <c r="HS133" s="919">
        <f t="shared" ref="HS133:HS135" si="1181">SUM(HR133,-HQ133)</f>
        <v>-4281</v>
      </c>
      <c r="HT133" s="920">
        <f t="shared" ref="HT133:HT135" si="1182">HS133/HQ133</f>
        <v>-1</v>
      </c>
      <c r="HU133" s="1207"/>
      <c r="HV133" s="1201"/>
      <c r="HX133" s="1188">
        <v>1</v>
      </c>
      <c r="HY133" s="279" t="s">
        <v>317</v>
      </c>
      <c r="HZ133" s="867">
        <v>5430</v>
      </c>
      <c r="IA133" s="867">
        <v>4281</v>
      </c>
      <c r="IB133" s="919">
        <f t="shared" ref="IB133:IB135" si="1183">SUM(IA133,-HZ133)</f>
        <v>-1149</v>
      </c>
      <c r="IC133" s="920">
        <f t="shared" ref="IC133:IC135" si="1184">IB133/HZ133</f>
        <v>-0.21160220994475137</v>
      </c>
      <c r="ID133" s="921">
        <v>1</v>
      </c>
      <c r="IE133" s="867">
        <v>4231</v>
      </c>
      <c r="IF133" s="867"/>
      <c r="IG133" s="919">
        <f t="shared" ref="IG133:IG135" si="1185">SUM(IF133,-IE133)</f>
        <v>-4231</v>
      </c>
      <c r="IH133" s="920">
        <f t="shared" ref="IH133:IH135" si="1186">IG133/IE133</f>
        <v>-1</v>
      </c>
      <c r="II133" s="883">
        <v>1</v>
      </c>
      <c r="IJ133" s="867">
        <v>4281</v>
      </c>
      <c r="IK133" s="867"/>
      <c r="IL133" s="919">
        <f t="shared" ref="IL133:IL135" si="1187">SUM(IK133,-IJ133)</f>
        <v>-4281</v>
      </c>
      <c r="IM133" s="920">
        <f t="shared" ref="IM133:IM135" si="1188">IL133/IJ133</f>
        <v>-1</v>
      </c>
      <c r="IN133" s="1207"/>
      <c r="IO133" s="1201"/>
      <c r="IQ133" s="1179">
        <v>1</v>
      </c>
      <c r="IR133" s="279" t="s">
        <v>317</v>
      </c>
      <c r="IS133" s="867">
        <v>5430</v>
      </c>
      <c r="IT133" s="867">
        <v>4281</v>
      </c>
      <c r="IU133" s="919">
        <f t="shared" ref="IU133:IU135" si="1189">SUM(IT133,-IS133)</f>
        <v>-1149</v>
      </c>
      <c r="IV133" s="920">
        <f t="shared" ref="IV133:IV135" si="1190">IU133/IS133</f>
        <v>-0.21160220994475137</v>
      </c>
      <c r="IW133" s="921">
        <v>1</v>
      </c>
      <c r="IX133" s="867">
        <v>4231</v>
      </c>
      <c r="IY133" s="867"/>
      <c r="IZ133" s="919">
        <f t="shared" ref="IZ133:IZ135" si="1191">SUM(IY133,-IX133)</f>
        <v>-4231</v>
      </c>
      <c r="JA133" s="920">
        <f t="shared" ref="JA133:JA135" si="1192">IZ133/IX133</f>
        <v>-1</v>
      </c>
      <c r="JB133" s="883">
        <v>1</v>
      </c>
      <c r="JC133" s="867">
        <v>4281</v>
      </c>
      <c r="JD133" s="867"/>
      <c r="JE133" s="919">
        <f t="shared" ref="JE133:JE135" si="1193">SUM(JD133,-JC133)</f>
        <v>-4281</v>
      </c>
      <c r="JF133" s="920">
        <f t="shared" ref="JF133:JF135" si="1194">JE133/JC133</f>
        <v>-1</v>
      </c>
      <c r="JG133" s="1197"/>
      <c r="JH133" s="1201"/>
    </row>
    <row r="134" spans="1:268" hidden="1">
      <c r="A134" s="1179">
        <v>2</v>
      </c>
      <c r="B134" s="279" t="s">
        <v>318</v>
      </c>
      <c r="C134" s="867">
        <v>2588</v>
      </c>
      <c r="D134" s="867">
        <v>2010</v>
      </c>
      <c r="E134" s="919">
        <f t="shared" si="1111"/>
        <v>-578</v>
      </c>
      <c r="F134" s="920">
        <f t="shared" si="1112"/>
        <v>-0.223338485316847</v>
      </c>
      <c r="G134" s="921">
        <v>2</v>
      </c>
      <c r="H134" s="867">
        <v>1994</v>
      </c>
      <c r="I134" s="867"/>
      <c r="J134" s="919">
        <f t="shared" si="1113"/>
        <v>-1994</v>
      </c>
      <c r="K134" s="920">
        <f t="shared" si="1114"/>
        <v>-1</v>
      </c>
      <c r="L134" s="883">
        <v>2</v>
      </c>
      <c r="M134" s="867">
        <v>2010</v>
      </c>
      <c r="N134" s="867"/>
      <c r="O134" s="919">
        <f t="shared" si="1115"/>
        <v>-2010</v>
      </c>
      <c r="P134" s="920">
        <f t="shared" si="1116"/>
        <v>-1</v>
      </c>
      <c r="Q134" s="1197"/>
      <c r="R134" s="1201"/>
      <c r="U134" s="1188">
        <v>2</v>
      </c>
      <c r="V134" s="279" t="s">
        <v>318</v>
      </c>
      <c r="W134" s="867">
        <v>2588</v>
      </c>
      <c r="X134" s="867">
        <v>2010</v>
      </c>
      <c r="Y134" s="919">
        <f t="shared" si="1117"/>
        <v>-578</v>
      </c>
      <c r="Z134" s="920">
        <f t="shared" si="1118"/>
        <v>-0.223338485316847</v>
      </c>
      <c r="AA134" s="921">
        <v>2</v>
      </c>
      <c r="AB134" s="867">
        <v>1994</v>
      </c>
      <c r="AC134" s="867"/>
      <c r="AD134" s="919">
        <f t="shared" si="1119"/>
        <v>-1994</v>
      </c>
      <c r="AE134" s="920">
        <f t="shared" si="1120"/>
        <v>-1</v>
      </c>
      <c r="AF134" s="883">
        <v>2</v>
      </c>
      <c r="AG134" s="867">
        <v>2010</v>
      </c>
      <c r="AH134" s="867"/>
      <c r="AI134" s="919">
        <f t="shared" si="1121"/>
        <v>-2010</v>
      </c>
      <c r="AJ134" s="920">
        <f t="shared" si="1122"/>
        <v>-1</v>
      </c>
      <c r="AK134" s="1207"/>
      <c r="AL134" s="1201"/>
      <c r="AN134" s="1188">
        <v>2</v>
      </c>
      <c r="AO134" s="279" t="s">
        <v>318</v>
      </c>
      <c r="AP134" s="867">
        <v>2588</v>
      </c>
      <c r="AQ134" s="867">
        <v>2010</v>
      </c>
      <c r="AR134" s="919">
        <f t="shared" si="1123"/>
        <v>-578</v>
      </c>
      <c r="AS134" s="920">
        <f t="shared" si="1124"/>
        <v>-0.223338485316847</v>
      </c>
      <c r="AT134" s="921">
        <v>2</v>
      </c>
      <c r="AU134" s="867">
        <v>1994</v>
      </c>
      <c r="AV134" s="867"/>
      <c r="AW134" s="919">
        <f t="shared" si="1125"/>
        <v>-1994</v>
      </c>
      <c r="AX134" s="920">
        <f t="shared" si="1126"/>
        <v>-1</v>
      </c>
      <c r="AY134" s="883">
        <v>2</v>
      </c>
      <c r="AZ134" s="867">
        <v>2010</v>
      </c>
      <c r="BA134" s="867"/>
      <c r="BB134" s="919">
        <f t="shared" si="1127"/>
        <v>-2010</v>
      </c>
      <c r="BC134" s="920">
        <f t="shared" si="1128"/>
        <v>-1</v>
      </c>
      <c r="BD134" s="1207"/>
      <c r="BE134" s="1201"/>
      <c r="BH134" s="1188">
        <v>2</v>
      </c>
      <c r="BI134" s="279" t="s">
        <v>318</v>
      </c>
      <c r="BJ134" s="867">
        <v>2588</v>
      </c>
      <c r="BK134" s="867">
        <v>2010</v>
      </c>
      <c r="BL134" s="919">
        <f t="shared" si="1129"/>
        <v>-578</v>
      </c>
      <c r="BM134" s="920">
        <f t="shared" si="1130"/>
        <v>-0.223338485316847</v>
      </c>
      <c r="BN134" s="921">
        <v>2</v>
      </c>
      <c r="BO134" s="867">
        <v>1994</v>
      </c>
      <c r="BP134" s="867"/>
      <c r="BQ134" s="919">
        <f t="shared" si="1131"/>
        <v>-1994</v>
      </c>
      <c r="BR134" s="920">
        <f t="shared" si="1132"/>
        <v>-1</v>
      </c>
      <c r="BS134" s="883">
        <v>2</v>
      </c>
      <c r="BT134" s="867">
        <v>2010</v>
      </c>
      <c r="BU134" s="867"/>
      <c r="BV134" s="919">
        <f t="shared" si="1133"/>
        <v>-2010</v>
      </c>
      <c r="BW134" s="920">
        <f t="shared" si="1134"/>
        <v>-1</v>
      </c>
      <c r="BX134" s="1207"/>
      <c r="BY134" s="1201"/>
      <c r="CB134" s="1188">
        <v>2</v>
      </c>
      <c r="CC134" s="279" t="s">
        <v>318</v>
      </c>
      <c r="CD134" s="867">
        <v>2588</v>
      </c>
      <c r="CE134" s="867">
        <v>2010</v>
      </c>
      <c r="CF134" s="919">
        <f t="shared" si="1135"/>
        <v>-578</v>
      </c>
      <c r="CG134" s="920">
        <f t="shared" si="1136"/>
        <v>-0.223338485316847</v>
      </c>
      <c r="CH134" s="921">
        <v>2</v>
      </c>
      <c r="CI134" s="867">
        <v>1994</v>
      </c>
      <c r="CJ134" s="867"/>
      <c r="CK134" s="919">
        <f t="shared" si="1137"/>
        <v>-1994</v>
      </c>
      <c r="CL134" s="920">
        <f t="shared" si="1138"/>
        <v>-1</v>
      </c>
      <c r="CM134" s="883">
        <v>2</v>
      </c>
      <c r="CN134" s="867">
        <v>2010</v>
      </c>
      <c r="CO134" s="867"/>
      <c r="CP134" s="919">
        <f t="shared" si="1139"/>
        <v>-2010</v>
      </c>
      <c r="CQ134" s="920">
        <f t="shared" si="1140"/>
        <v>-1</v>
      </c>
      <c r="CR134" s="1207"/>
      <c r="CS134" s="1201"/>
      <c r="CU134" s="1188">
        <v>2</v>
      </c>
      <c r="CV134" s="279" t="s">
        <v>318</v>
      </c>
      <c r="CW134" s="867">
        <v>2588</v>
      </c>
      <c r="CX134" s="867">
        <v>2010</v>
      </c>
      <c r="CY134" s="919">
        <f t="shared" si="1141"/>
        <v>-578</v>
      </c>
      <c r="CZ134" s="920">
        <f t="shared" si="1142"/>
        <v>-0.223338485316847</v>
      </c>
      <c r="DA134" s="921">
        <v>2</v>
      </c>
      <c r="DB134" s="867">
        <v>1994</v>
      </c>
      <c r="DC134" s="867"/>
      <c r="DD134" s="919">
        <f t="shared" si="1143"/>
        <v>-1994</v>
      </c>
      <c r="DE134" s="920">
        <f t="shared" si="1144"/>
        <v>-1</v>
      </c>
      <c r="DF134" s="883">
        <v>2</v>
      </c>
      <c r="DG134" s="867">
        <v>2010</v>
      </c>
      <c r="DH134" s="867"/>
      <c r="DI134" s="919">
        <f t="shared" si="1145"/>
        <v>-2010</v>
      </c>
      <c r="DJ134" s="920">
        <f t="shared" si="1146"/>
        <v>-1</v>
      </c>
      <c r="DK134" s="1207"/>
      <c r="DL134" s="1201"/>
      <c r="DN134" s="1188">
        <v>2</v>
      </c>
      <c r="DO134" s="279" t="s">
        <v>318</v>
      </c>
      <c r="DP134" s="867">
        <v>2588</v>
      </c>
      <c r="DQ134" s="867">
        <v>2010</v>
      </c>
      <c r="DR134" s="919">
        <f t="shared" si="1147"/>
        <v>-578</v>
      </c>
      <c r="DS134" s="920">
        <f t="shared" si="1148"/>
        <v>-0.223338485316847</v>
      </c>
      <c r="DT134" s="921">
        <v>2</v>
      </c>
      <c r="DU134" s="867">
        <v>1994</v>
      </c>
      <c r="DV134" s="867"/>
      <c r="DW134" s="919">
        <f t="shared" si="1149"/>
        <v>-1994</v>
      </c>
      <c r="DX134" s="920">
        <f t="shared" si="1150"/>
        <v>-1</v>
      </c>
      <c r="DY134" s="883">
        <v>2</v>
      </c>
      <c r="DZ134" s="867">
        <v>2010</v>
      </c>
      <c r="EA134" s="867"/>
      <c r="EB134" s="919">
        <f t="shared" si="1151"/>
        <v>-2010</v>
      </c>
      <c r="EC134" s="920">
        <f t="shared" si="1152"/>
        <v>-1</v>
      </c>
      <c r="ED134" s="1207"/>
      <c r="EE134" s="1201"/>
      <c r="EG134" s="1188">
        <v>2</v>
      </c>
      <c r="EH134" s="279" t="s">
        <v>318</v>
      </c>
      <c r="EI134" s="867">
        <v>2588</v>
      </c>
      <c r="EJ134" s="867">
        <v>2010</v>
      </c>
      <c r="EK134" s="919">
        <f t="shared" si="1153"/>
        <v>-578</v>
      </c>
      <c r="EL134" s="920">
        <f t="shared" si="1154"/>
        <v>-0.223338485316847</v>
      </c>
      <c r="EM134" s="921">
        <v>2</v>
      </c>
      <c r="EN134" s="867">
        <v>1994</v>
      </c>
      <c r="EO134" s="867"/>
      <c r="EP134" s="919">
        <f t="shared" si="1155"/>
        <v>-1994</v>
      </c>
      <c r="EQ134" s="920">
        <f t="shared" si="1156"/>
        <v>-1</v>
      </c>
      <c r="ER134" s="883">
        <v>2</v>
      </c>
      <c r="ES134" s="867">
        <v>2010</v>
      </c>
      <c r="ET134" s="867"/>
      <c r="EU134" s="919">
        <f t="shared" si="1157"/>
        <v>-2010</v>
      </c>
      <c r="EV134" s="920">
        <f t="shared" si="1158"/>
        <v>-1</v>
      </c>
      <c r="EW134" s="1207"/>
      <c r="EX134" s="1201"/>
      <c r="EZ134" s="1188">
        <v>2</v>
      </c>
      <c r="FA134" s="279" t="s">
        <v>318</v>
      </c>
      <c r="FB134" s="867">
        <v>2588</v>
      </c>
      <c r="FC134" s="867">
        <v>2010</v>
      </c>
      <c r="FD134" s="919">
        <f t="shared" si="1159"/>
        <v>-578</v>
      </c>
      <c r="FE134" s="920">
        <f t="shared" si="1160"/>
        <v>-0.223338485316847</v>
      </c>
      <c r="FF134" s="921">
        <v>2</v>
      </c>
      <c r="FG134" s="867">
        <v>1994</v>
      </c>
      <c r="FH134" s="867"/>
      <c r="FI134" s="919">
        <f t="shared" si="1161"/>
        <v>-1994</v>
      </c>
      <c r="FJ134" s="920">
        <f t="shared" si="1162"/>
        <v>-1</v>
      </c>
      <c r="FK134" s="883">
        <v>2</v>
      </c>
      <c r="FL134" s="867">
        <v>2010</v>
      </c>
      <c r="FM134" s="867"/>
      <c r="FN134" s="919">
        <f t="shared" si="1163"/>
        <v>-2010</v>
      </c>
      <c r="FO134" s="920">
        <f t="shared" si="1164"/>
        <v>-1</v>
      </c>
      <c r="FP134" s="1207"/>
      <c r="FQ134" s="1201"/>
      <c r="FS134" s="1188">
        <v>2</v>
      </c>
      <c r="FT134" s="279" t="s">
        <v>318</v>
      </c>
      <c r="FU134" s="867">
        <v>2588</v>
      </c>
      <c r="FV134" s="867">
        <v>2010</v>
      </c>
      <c r="FW134" s="919">
        <f t="shared" si="1165"/>
        <v>-578</v>
      </c>
      <c r="FX134" s="920">
        <f t="shared" si="1166"/>
        <v>-0.223338485316847</v>
      </c>
      <c r="FY134" s="921">
        <v>2</v>
      </c>
      <c r="FZ134" s="867">
        <v>1994</v>
      </c>
      <c r="GA134" s="867"/>
      <c r="GB134" s="919">
        <f t="shared" si="1167"/>
        <v>-1994</v>
      </c>
      <c r="GC134" s="920">
        <f t="shared" si="1168"/>
        <v>-1</v>
      </c>
      <c r="GD134" s="883">
        <v>2</v>
      </c>
      <c r="GE134" s="867">
        <v>2010</v>
      </c>
      <c r="GF134" s="867"/>
      <c r="GG134" s="919">
        <f t="shared" si="1169"/>
        <v>-2010</v>
      </c>
      <c r="GH134" s="920">
        <f t="shared" si="1170"/>
        <v>-1</v>
      </c>
      <c r="GI134" s="1207"/>
      <c r="GJ134" s="1201"/>
      <c r="GL134" s="1188">
        <v>2</v>
      </c>
      <c r="GM134" s="279" t="s">
        <v>318</v>
      </c>
      <c r="GN134" s="867">
        <v>2588</v>
      </c>
      <c r="GO134" s="867">
        <v>2010</v>
      </c>
      <c r="GP134" s="919">
        <f t="shared" si="1171"/>
        <v>-578</v>
      </c>
      <c r="GQ134" s="920">
        <f t="shared" si="1172"/>
        <v>-0.223338485316847</v>
      </c>
      <c r="GR134" s="921">
        <v>2</v>
      </c>
      <c r="GS134" s="867">
        <v>1994</v>
      </c>
      <c r="GT134" s="867"/>
      <c r="GU134" s="919">
        <f t="shared" si="1173"/>
        <v>-1994</v>
      </c>
      <c r="GV134" s="920">
        <f t="shared" si="1174"/>
        <v>-1</v>
      </c>
      <c r="GW134" s="883">
        <v>2</v>
      </c>
      <c r="GX134" s="867">
        <v>2010</v>
      </c>
      <c r="GY134" s="867"/>
      <c r="GZ134" s="919">
        <f t="shared" si="1175"/>
        <v>-2010</v>
      </c>
      <c r="HA134" s="920">
        <f t="shared" si="1176"/>
        <v>-1</v>
      </c>
      <c r="HB134" s="1207"/>
      <c r="HC134" s="1201"/>
      <c r="HE134" s="1188">
        <v>2</v>
      </c>
      <c r="HF134" s="279" t="s">
        <v>318</v>
      </c>
      <c r="HG134" s="867">
        <v>2588</v>
      </c>
      <c r="HH134" s="867">
        <v>2010</v>
      </c>
      <c r="HI134" s="919">
        <f t="shared" si="1177"/>
        <v>-578</v>
      </c>
      <c r="HJ134" s="920">
        <f t="shared" si="1178"/>
        <v>-0.223338485316847</v>
      </c>
      <c r="HK134" s="921">
        <v>2</v>
      </c>
      <c r="HL134" s="867">
        <v>1994</v>
      </c>
      <c r="HM134" s="867"/>
      <c r="HN134" s="919">
        <f t="shared" si="1179"/>
        <v>-1994</v>
      </c>
      <c r="HO134" s="920">
        <f t="shared" si="1180"/>
        <v>-1</v>
      </c>
      <c r="HP134" s="883">
        <v>2</v>
      </c>
      <c r="HQ134" s="867">
        <v>2010</v>
      </c>
      <c r="HR134" s="867"/>
      <c r="HS134" s="919">
        <f t="shared" si="1181"/>
        <v>-2010</v>
      </c>
      <c r="HT134" s="920">
        <f t="shared" si="1182"/>
        <v>-1</v>
      </c>
      <c r="HU134" s="1207"/>
      <c r="HV134" s="1201"/>
      <c r="HX134" s="1188">
        <v>2</v>
      </c>
      <c r="HY134" s="279" t="s">
        <v>318</v>
      </c>
      <c r="HZ134" s="867">
        <v>2588</v>
      </c>
      <c r="IA134" s="867">
        <v>2010</v>
      </c>
      <c r="IB134" s="919">
        <f t="shared" si="1183"/>
        <v>-578</v>
      </c>
      <c r="IC134" s="920">
        <f t="shared" si="1184"/>
        <v>-0.223338485316847</v>
      </c>
      <c r="ID134" s="921">
        <v>2</v>
      </c>
      <c r="IE134" s="867">
        <v>1994</v>
      </c>
      <c r="IF134" s="867"/>
      <c r="IG134" s="919">
        <f t="shared" si="1185"/>
        <v>-1994</v>
      </c>
      <c r="IH134" s="920">
        <f t="shared" si="1186"/>
        <v>-1</v>
      </c>
      <c r="II134" s="883">
        <v>2</v>
      </c>
      <c r="IJ134" s="867">
        <v>2010</v>
      </c>
      <c r="IK134" s="867"/>
      <c r="IL134" s="919">
        <f t="shared" si="1187"/>
        <v>-2010</v>
      </c>
      <c r="IM134" s="920">
        <f t="shared" si="1188"/>
        <v>-1</v>
      </c>
      <c r="IN134" s="1207"/>
      <c r="IO134" s="1201"/>
      <c r="IQ134" s="1179">
        <v>2</v>
      </c>
      <c r="IR134" s="279" t="s">
        <v>318</v>
      </c>
      <c r="IS134" s="867">
        <v>2588</v>
      </c>
      <c r="IT134" s="867">
        <v>2010</v>
      </c>
      <c r="IU134" s="919">
        <f t="shared" si="1189"/>
        <v>-578</v>
      </c>
      <c r="IV134" s="920">
        <f t="shared" si="1190"/>
        <v>-0.223338485316847</v>
      </c>
      <c r="IW134" s="921">
        <v>2</v>
      </c>
      <c r="IX134" s="867">
        <v>1994</v>
      </c>
      <c r="IY134" s="867"/>
      <c r="IZ134" s="919">
        <f t="shared" si="1191"/>
        <v>-1994</v>
      </c>
      <c r="JA134" s="920">
        <f t="shared" si="1192"/>
        <v>-1</v>
      </c>
      <c r="JB134" s="883">
        <v>2</v>
      </c>
      <c r="JC134" s="867">
        <v>2010</v>
      </c>
      <c r="JD134" s="867"/>
      <c r="JE134" s="919">
        <f t="shared" si="1193"/>
        <v>-2010</v>
      </c>
      <c r="JF134" s="920">
        <f t="shared" si="1194"/>
        <v>-1</v>
      </c>
      <c r="JG134" s="1197"/>
      <c r="JH134" s="1201"/>
    </row>
    <row r="135" spans="1:268">
      <c r="A135" s="1179">
        <v>1</v>
      </c>
      <c r="B135" s="971" t="s">
        <v>319</v>
      </c>
      <c r="C135" s="925"/>
      <c r="D135" s="925">
        <v>5642</v>
      </c>
      <c r="E135" s="1210">
        <f t="shared" si="1111"/>
        <v>5642</v>
      </c>
      <c r="F135" s="1211" t="e">
        <f t="shared" si="1112"/>
        <v>#DIV/0!</v>
      </c>
      <c r="G135" s="921">
        <v>3</v>
      </c>
      <c r="H135" s="925">
        <v>5672</v>
      </c>
      <c r="I135" s="925">
        <v>5336</v>
      </c>
      <c r="J135" s="1210">
        <f t="shared" si="1113"/>
        <v>-336</v>
      </c>
      <c r="K135" s="1212">
        <f t="shared" si="1114"/>
        <v>-5.9238363892806768E-2</v>
      </c>
      <c r="L135" s="879"/>
      <c r="M135" s="929">
        <v>5672</v>
      </c>
      <c r="N135" s="929">
        <f>I135</f>
        <v>5336</v>
      </c>
      <c r="O135" s="1024">
        <f t="shared" si="1115"/>
        <v>-336</v>
      </c>
      <c r="P135" s="1213">
        <f t="shared" si="1116"/>
        <v>-5.9238363892806768E-2</v>
      </c>
      <c r="Q135" s="1179">
        <v>1</v>
      </c>
      <c r="R135" s="932">
        <f>SUM(I135,-$H$143)/$H$143</f>
        <v>-0.24042704626334518</v>
      </c>
      <c r="U135" s="1188">
        <v>1</v>
      </c>
      <c r="V135" s="971" t="s">
        <v>319</v>
      </c>
      <c r="W135" s="925"/>
      <c r="X135" s="925">
        <v>5642</v>
      </c>
      <c r="Y135" s="1210">
        <f t="shared" si="1117"/>
        <v>5642</v>
      </c>
      <c r="Z135" s="1211" t="e">
        <f t="shared" si="1118"/>
        <v>#DIV/0!</v>
      </c>
      <c r="AA135" s="921">
        <v>3</v>
      </c>
      <c r="AB135" s="925">
        <v>274</v>
      </c>
      <c r="AC135" s="925">
        <v>252</v>
      </c>
      <c r="AD135" s="1210">
        <f t="shared" si="1119"/>
        <v>-22</v>
      </c>
      <c r="AE135" s="1212">
        <f t="shared" si="1120"/>
        <v>-8.0291970802919707E-2</v>
      </c>
      <c r="AF135" s="879"/>
      <c r="AG135" s="929">
        <v>5672</v>
      </c>
      <c r="AH135" s="929">
        <f>AC135</f>
        <v>252</v>
      </c>
      <c r="AI135" s="1024">
        <f t="shared" si="1121"/>
        <v>-5420</v>
      </c>
      <c r="AJ135" s="1213">
        <f t="shared" si="1122"/>
        <v>-0.95557122708039488</v>
      </c>
      <c r="AK135" s="1188">
        <v>1</v>
      </c>
      <c r="AL135" s="932">
        <f>SUM(AC135,-$AB$143)/$AB$143</f>
        <v>-0.23170731707317074</v>
      </c>
      <c r="AN135" s="1356">
        <v>1</v>
      </c>
      <c r="AO135" s="971" t="s">
        <v>319</v>
      </c>
      <c r="AP135" s="925"/>
      <c r="AQ135" s="925">
        <v>5642</v>
      </c>
      <c r="AR135" s="1210">
        <f t="shared" si="1123"/>
        <v>5642</v>
      </c>
      <c r="AS135" s="1211" t="e">
        <f t="shared" si="1124"/>
        <v>#DIV/0!</v>
      </c>
      <c r="AT135" s="921">
        <v>3</v>
      </c>
      <c r="AU135" s="925">
        <v>73</v>
      </c>
      <c r="AV135" s="925">
        <v>76</v>
      </c>
      <c r="AW135" s="1210">
        <f t="shared" si="1125"/>
        <v>3</v>
      </c>
      <c r="AX135" s="1216">
        <f t="shared" si="1126"/>
        <v>4.1095890410958902E-2</v>
      </c>
      <c r="AY135" s="879"/>
      <c r="AZ135" s="929">
        <v>5672</v>
      </c>
      <c r="BA135" s="929">
        <f>AV135</f>
        <v>76</v>
      </c>
      <c r="BB135" s="1024">
        <f t="shared" si="1127"/>
        <v>-5596</v>
      </c>
      <c r="BC135" s="1213">
        <f t="shared" si="1128"/>
        <v>-0.98660084626234135</v>
      </c>
      <c r="BD135" s="1356">
        <v>1</v>
      </c>
      <c r="BE135" s="932">
        <f>SUM(AV135,-$AU$143)/$AU$143</f>
        <v>-0.20833333333333334</v>
      </c>
      <c r="BH135" s="1188">
        <v>1</v>
      </c>
      <c r="BI135" s="971" t="s">
        <v>319</v>
      </c>
      <c r="BJ135" s="925"/>
      <c r="BK135" s="925">
        <v>5642</v>
      </c>
      <c r="BL135" s="1210">
        <f t="shared" si="1129"/>
        <v>5642</v>
      </c>
      <c r="BM135" s="1211" t="e">
        <f t="shared" si="1130"/>
        <v>#DIV/0!</v>
      </c>
      <c r="BN135" s="921">
        <v>3</v>
      </c>
      <c r="BO135" s="925">
        <v>183</v>
      </c>
      <c r="BP135" s="925">
        <v>170</v>
      </c>
      <c r="BQ135" s="1210">
        <f t="shared" si="1131"/>
        <v>-13</v>
      </c>
      <c r="BR135" s="1212">
        <f t="shared" si="1132"/>
        <v>-7.1038251366120214E-2</v>
      </c>
      <c r="BS135" s="879"/>
      <c r="BT135" s="929">
        <v>5672</v>
      </c>
      <c r="BU135" s="929">
        <f>BP135</f>
        <v>170</v>
      </c>
      <c r="BV135" s="1024">
        <f t="shared" si="1133"/>
        <v>-5502</v>
      </c>
      <c r="BW135" s="1213">
        <f t="shared" si="1134"/>
        <v>-0.97002820874471085</v>
      </c>
      <c r="BX135" s="1188">
        <v>1</v>
      </c>
      <c r="BY135" s="932">
        <f>SUM(BP135,-$BO$143)/$BO$143</f>
        <v>-0.2857142857142857</v>
      </c>
      <c r="CB135" s="1356">
        <v>1</v>
      </c>
      <c r="CC135" s="971" t="s">
        <v>319</v>
      </c>
      <c r="CD135" s="925"/>
      <c r="CE135" s="925">
        <v>5642</v>
      </c>
      <c r="CF135" s="1210">
        <f t="shared" si="1135"/>
        <v>5642</v>
      </c>
      <c r="CG135" s="1211" t="e">
        <f t="shared" si="1136"/>
        <v>#DIV/0!</v>
      </c>
      <c r="CH135" s="921">
        <v>3</v>
      </c>
      <c r="CI135" s="925">
        <v>187</v>
      </c>
      <c r="CJ135" s="925">
        <v>169</v>
      </c>
      <c r="CK135" s="1210">
        <f t="shared" si="1137"/>
        <v>-18</v>
      </c>
      <c r="CL135" s="1212">
        <f t="shared" si="1138"/>
        <v>-9.6256684491978606E-2</v>
      </c>
      <c r="CM135" s="879"/>
      <c r="CN135" s="929">
        <v>5672</v>
      </c>
      <c r="CO135" s="929">
        <f>CJ135</f>
        <v>169</v>
      </c>
      <c r="CP135" s="1024">
        <f t="shared" si="1139"/>
        <v>-5503</v>
      </c>
      <c r="CQ135" s="1213">
        <f t="shared" si="1140"/>
        <v>-0.9702045133991537</v>
      </c>
      <c r="CR135" s="1356">
        <v>1</v>
      </c>
      <c r="CS135" s="932">
        <f>SUM(CJ135,-$CI$143)/$CI$143</f>
        <v>-0.29875518672199169</v>
      </c>
      <c r="CU135" s="1188">
        <v>1</v>
      </c>
      <c r="CV135" s="971" t="s">
        <v>319</v>
      </c>
      <c r="CW135" s="925"/>
      <c r="CX135" s="925">
        <v>5642</v>
      </c>
      <c r="CY135" s="1210">
        <f t="shared" si="1141"/>
        <v>5642</v>
      </c>
      <c r="CZ135" s="1211" t="e">
        <f t="shared" si="1142"/>
        <v>#DIV/0!</v>
      </c>
      <c r="DA135" s="921">
        <v>3</v>
      </c>
      <c r="DB135" s="925">
        <v>27</v>
      </c>
      <c r="DC135" s="925">
        <v>29</v>
      </c>
      <c r="DD135" s="1210">
        <f t="shared" si="1143"/>
        <v>2</v>
      </c>
      <c r="DE135" s="1216">
        <f t="shared" si="1144"/>
        <v>7.407407407407407E-2</v>
      </c>
      <c r="DF135" s="879"/>
      <c r="DG135" s="929">
        <v>5672</v>
      </c>
      <c r="DH135" s="929">
        <f>DC135</f>
        <v>29</v>
      </c>
      <c r="DI135" s="1024">
        <f t="shared" si="1145"/>
        <v>-5643</v>
      </c>
      <c r="DJ135" s="1213">
        <f t="shared" si="1146"/>
        <v>-0.99488716502115659</v>
      </c>
      <c r="DK135" s="1188">
        <v>1</v>
      </c>
      <c r="DL135" s="932">
        <f>SUM(DC135,-$DB$143)/$DB$143</f>
        <v>-0.32558139534883723</v>
      </c>
      <c r="DN135" s="1356">
        <v>1</v>
      </c>
      <c r="DO135" s="971" t="s">
        <v>319</v>
      </c>
      <c r="DP135" s="925"/>
      <c r="DQ135" s="925">
        <v>5642</v>
      </c>
      <c r="DR135" s="1210">
        <f t="shared" si="1147"/>
        <v>5642</v>
      </c>
      <c r="DS135" s="1211" t="e">
        <f t="shared" si="1148"/>
        <v>#DIV/0!</v>
      </c>
      <c r="DT135" s="921">
        <v>3</v>
      </c>
      <c r="DU135" s="925">
        <v>23</v>
      </c>
      <c r="DV135" s="925">
        <v>26</v>
      </c>
      <c r="DW135" s="1210">
        <f t="shared" si="1149"/>
        <v>3</v>
      </c>
      <c r="DX135" s="1216">
        <f t="shared" si="1150"/>
        <v>0.13043478260869565</v>
      </c>
      <c r="DY135" s="879"/>
      <c r="DZ135" s="929">
        <v>5672</v>
      </c>
      <c r="EA135" s="929">
        <f>DV135</f>
        <v>26</v>
      </c>
      <c r="EB135" s="1024">
        <f t="shared" si="1151"/>
        <v>-5646</v>
      </c>
      <c r="EC135" s="1213">
        <f t="shared" si="1152"/>
        <v>-0.99541607898448514</v>
      </c>
      <c r="ED135" s="1356">
        <v>1</v>
      </c>
      <c r="EE135" s="932">
        <f>SUM(DV135,-$DU$143)/$DU$143</f>
        <v>-0.21212121212121213</v>
      </c>
      <c r="EG135" s="1188">
        <v>1</v>
      </c>
      <c r="EH135" s="971" t="s">
        <v>319</v>
      </c>
      <c r="EI135" s="925"/>
      <c r="EJ135" s="925">
        <v>5642</v>
      </c>
      <c r="EK135" s="1210">
        <f t="shared" si="1153"/>
        <v>5642</v>
      </c>
      <c r="EL135" s="1211" t="e">
        <f t="shared" si="1154"/>
        <v>#DIV/0!</v>
      </c>
      <c r="EM135" s="921">
        <v>3</v>
      </c>
      <c r="EN135" s="925">
        <v>33</v>
      </c>
      <c r="EO135" s="925">
        <v>32</v>
      </c>
      <c r="EP135" s="1210">
        <f t="shared" si="1155"/>
        <v>-1</v>
      </c>
      <c r="EQ135" s="1212">
        <f t="shared" si="1156"/>
        <v>-3.0303030303030304E-2</v>
      </c>
      <c r="ER135" s="879"/>
      <c r="ES135" s="929">
        <v>5672</v>
      </c>
      <c r="ET135" s="929">
        <f>EO135</f>
        <v>32</v>
      </c>
      <c r="EU135" s="1024">
        <f t="shared" si="1157"/>
        <v>-5640</v>
      </c>
      <c r="EV135" s="1213">
        <f t="shared" si="1158"/>
        <v>-0.99435825105782794</v>
      </c>
      <c r="EW135" s="1188">
        <v>1</v>
      </c>
      <c r="EX135" s="932">
        <f>SUM(EO135,-$EN$143)/$EN$143</f>
        <v>-0.2558139534883721</v>
      </c>
      <c r="EZ135" s="1356">
        <v>1</v>
      </c>
      <c r="FA135" s="971" t="s">
        <v>319</v>
      </c>
      <c r="FB135" s="925"/>
      <c r="FC135" s="925">
        <v>5642</v>
      </c>
      <c r="FD135" s="1210">
        <f t="shared" si="1159"/>
        <v>5642</v>
      </c>
      <c r="FE135" s="1211" t="e">
        <f t="shared" si="1160"/>
        <v>#DIV/0!</v>
      </c>
      <c r="FF135" s="921">
        <v>3</v>
      </c>
      <c r="FG135" s="925">
        <v>17</v>
      </c>
      <c r="FH135" s="925">
        <v>9</v>
      </c>
      <c r="FI135" s="1210">
        <f t="shared" si="1161"/>
        <v>-8</v>
      </c>
      <c r="FJ135" s="1212">
        <f t="shared" si="1162"/>
        <v>-0.47058823529411764</v>
      </c>
      <c r="FK135" s="879"/>
      <c r="FL135" s="929">
        <v>5672</v>
      </c>
      <c r="FM135" s="929">
        <f>FH135</f>
        <v>9</v>
      </c>
      <c r="FN135" s="1024">
        <f t="shared" si="1163"/>
        <v>-5663</v>
      </c>
      <c r="FO135" s="1213">
        <f t="shared" si="1164"/>
        <v>-0.99841325811001413</v>
      </c>
      <c r="FP135" s="1356">
        <v>1</v>
      </c>
      <c r="FQ135" s="932">
        <f>SUM(FH135,-$FG$143)/$FG$143</f>
        <v>-0.52631578947368418</v>
      </c>
      <c r="FS135" s="1188">
        <v>1</v>
      </c>
      <c r="FT135" s="971" t="s">
        <v>319</v>
      </c>
      <c r="FU135" s="925"/>
      <c r="FV135" s="925">
        <v>5642</v>
      </c>
      <c r="FW135" s="1210">
        <f t="shared" si="1165"/>
        <v>5642</v>
      </c>
      <c r="FX135" s="1211" t="e">
        <f t="shared" si="1166"/>
        <v>#DIV/0!</v>
      </c>
      <c r="FY135" s="921">
        <v>3</v>
      </c>
      <c r="FZ135" s="925">
        <v>54</v>
      </c>
      <c r="GA135" s="925">
        <v>69</v>
      </c>
      <c r="GB135" s="1210">
        <f t="shared" si="1167"/>
        <v>15</v>
      </c>
      <c r="GC135" s="1216">
        <f t="shared" si="1168"/>
        <v>0.27777777777777779</v>
      </c>
      <c r="GD135" s="879"/>
      <c r="GE135" s="929">
        <v>5672</v>
      </c>
      <c r="GF135" s="929">
        <f>GA135</f>
        <v>69</v>
      </c>
      <c r="GG135" s="1024">
        <f t="shared" si="1169"/>
        <v>-5603</v>
      </c>
      <c r="GH135" s="1213">
        <f t="shared" si="1170"/>
        <v>-0.98783497884344151</v>
      </c>
      <c r="GI135" s="1188">
        <v>1</v>
      </c>
      <c r="GJ135" s="932">
        <f>SUM(GA135,-$FZ$143)/$FZ$143</f>
        <v>-0.28865979381443296</v>
      </c>
      <c r="GL135" s="1356">
        <v>1</v>
      </c>
      <c r="GM135" s="971" t="s">
        <v>319</v>
      </c>
      <c r="GN135" s="925"/>
      <c r="GO135" s="925">
        <v>5642</v>
      </c>
      <c r="GP135" s="1210">
        <f t="shared" si="1171"/>
        <v>5642</v>
      </c>
      <c r="GQ135" s="1211" t="e">
        <f t="shared" si="1172"/>
        <v>#DIV/0!</v>
      </c>
      <c r="GR135" s="921">
        <v>3</v>
      </c>
      <c r="GS135" s="925">
        <v>8</v>
      </c>
      <c r="GT135" s="925">
        <v>13</v>
      </c>
      <c r="GU135" s="1210">
        <f t="shared" si="1173"/>
        <v>5</v>
      </c>
      <c r="GV135" s="1216">
        <f t="shared" si="1174"/>
        <v>0.625</v>
      </c>
      <c r="GW135" s="879"/>
      <c r="GX135" s="929">
        <v>5672</v>
      </c>
      <c r="GY135" s="929">
        <f>GT135</f>
        <v>13</v>
      </c>
      <c r="GZ135" s="1024">
        <f t="shared" si="1175"/>
        <v>-5659</v>
      </c>
      <c r="HA135" s="1213">
        <f t="shared" si="1176"/>
        <v>-0.99770803949224263</v>
      </c>
      <c r="HB135" s="1356">
        <v>1</v>
      </c>
      <c r="HC135" s="932">
        <f>SUM(GT135,-$GS$143)/$GS$143</f>
        <v>0</v>
      </c>
      <c r="HE135" s="1188">
        <v>1</v>
      </c>
      <c r="HF135" s="971" t="s">
        <v>319</v>
      </c>
      <c r="HG135" s="925"/>
      <c r="HH135" s="925">
        <v>5642</v>
      </c>
      <c r="HI135" s="1210">
        <f t="shared" si="1177"/>
        <v>5642</v>
      </c>
      <c r="HJ135" s="1211" t="e">
        <f t="shared" si="1178"/>
        <v>#DIV/0!</v>
      </c>
      <c r="HK135" s="921">
        <v>3</v>
      </c>
      <c r="HL135" s="925">
        <v>22</v>
      </c>
      <c r="HM135" s="925">
        <v>18</v>
      </c>
      <c r="HN135" s="1210">
        <f t="shared" si="1179"/>
        <v>-4</v>
      </c>
      <c r="HO135" s="1212">
        <f t="shared" si="1180"/>
        <v>-0.18181818181818182</v>
      </c>
      <c r="HP135" s="879"/>
      <c r="HQ135" s="929">
        <v>5672</v>
      </c>
      <c r="HR135" s="929">
        <f>HM135</f>
        <v>18</v>
      </c>
      <c r="HS135" s="1024">
        <f t="shared" si="1181"/>
        <v>-5654</v>
      </c>
      <c r="HT135" s="1213">
        <f t="shared" si="1182"/>
        <v>-0.99682651622002816</v>
      </c>
      <c r="HU135" s="1188">
        <v>1</v>
      </c>
      <c r="HV135" s="932">
        <f>SUM(HM135,-$HL$143)/$HL$143</f>
        <v>-0.28000000000000003</v>
      </c>
      <c r="HX135" s="1356">
        <v>1</v>
      </c>
      <c r="HY135" s="971" t="s">
        <v>319</v>
      </c>
      <c r="HZ135" s="925"/>
      <c r="IA135" s="925">
        <v>5642</v>
      </c>
      <c r="IB135" s="1210">
        <f t="shared" si="1183"/>
        <v>5642</v>
      </c>
      <c r="IC135" s="1211" t="e">
        <f t="shared" si="1184"/>
        <v>#DIV/0!</v>
      </c>
      <c r="ID135" s="921">
        <v>3</v>
      </c>
      <c r="IE135" s="925">
        <v>33</v>
      </c>
      <c r="IF135" s="925">
        <v>33</v>
      </c>
      <c r="IG135" s="1210">
        <f t="shared" si="1185"/>
        <v>0</v>
      </c>
      <c r="IH135" s="1216">
        <f t="shared" si="1186"/>
        <v>0</v>
      </c>
      <c r="II135" s="879"/>
      <c r="IJ135" s="929">
        <v>5672</v>
      </c>
      <c r="IK135" s="929">
        <f>IF135</f>
        <v>33</v>
      </c>
      <c r="IL135" s="1024">
        <f t="shared" si="1187"/>
        <v>-5639</v>
      </c>
      <c r="IM135" s="1213">
        <f t="shared" si="1188"/>
        <v>-0.99418194640338509</v>
      </c>
      <c r="IN135" s="1356">
        <v>1</v>
      </c>
      <c r="IO135" s="932">
        <f>SUM(IF135,-$IE$143)/$IE$143</f>
        <v>-0.17499999999999999</v>
      </c>
      <c r="IQ135" s="1179">
        <v>1</v>
      </c>
      <c r="IR135" s="971" t="s">
        <v>319</v>
      </c>
      <c r="IS135" s="925"/>
      <c r="IT135" s="925">
        <v>5642</v>
      </c>
      <c r="IU135" s="1210">
        <f t="shared" si="1189"/>
        <v>5642</v>
      </c>
      <c r="IV135" s="1211" t="e">
        <f t="shared" si="1190"/>
        <v>#DIV/0!</v>
      </c>
      <c r="IW135" s="921">
        <v>3</v>
      </c>
      <c r="IX135" s="925">
        <f>SUM(AB135,AU135,BO135,CI135,DB135,DU135,EN135,FG135,FZ135,GS135,HL135,IE135)</f>
        <v>934</v>
      </c>
      <c r="IY135" s="925">
        <f>SUM(AC135,AV135,BP135,CJ135,DC135,DV135,EO135,FH135,GA135,GT135,HM135,IF135)</f>
        <v>896</v>
      </c>
      <c r="IZ135" s="1210">
        <f t="shared" si="1191"/>
        <v>-38</v>
      </c>
      <c r="JA135" s="1212">
        <f t="shared" si="1192"/>
        <v>-4.068522483940043E-2</v>
      </c>
      <c r="JB135" s="879"/>
      <c r="JC135" s="929">
        <v>5672</v>
      </c>
      <c r="JD135" s="929">
        <f>IY135</f>
        <v>896</v>
      </c>
      <c r="JE135" s="1024">
        <f t="shared" si="1193"/>
        <v>-4776</v>
      </c>
      <c r="JF135" s="1213">
        <f t="shared" si="1194"/>
        <v>-0.84203102961918197</v>
      </c>
      <c r="JG135" s="1179">
        <v>1</v>
      </c>
      <c r="JH135" s="932">
        <f>SUM(IY135,-$IX$143)/$IX$143</f>
        <v>-0.26315789473684209</v>
      </c>
    </row>
    <row r="136" spans="1:268">
      <c r="A136" s="1179">
        <v>2</v>
      </c>
      <c r="B136" s="371" t="s">
        <v>248</v>
      </c>
      <c r="C136" s="424"/>
      <c r="D136" s="424">
        <v>5153</v>
      </c>
      <c r="E136" s="279"/>
      <c r="F136" s="1175">
        <f>D136/D135</f>
        <v>0.91332860687699402</v>
      </c>
      <c r="G136" s="921">
        <v>4</v>
      </c>
      <c r="H136" s="942"/>
      <c r="I136" s="942">
        <v>4771</v>
      </c>
      <c r="J136" s="949"/>
      <c r="K136" s="944">
        <f>I136/I135</f>
        <v>0.89411544227886053</v>
      </c>
      <c r="L136" s="879"/>
      <c r="M136" s="424"/>
      <c r="N136" s="424"/>
      <c r="O136" s="279"/>
      <c r="P136" s="948"/>
      <c r="Q136" s="1179">
        <v>2</v>
      </c>
      <c r="R136" s="932">
        <f>SUM(I136,-$FV$143)/$FV$143</f>
        <v>-0.31164334150916173</v>
      </c>
      <c r="U136" s="1188">
        <v>2</v>
      </c>
      <c r="V136" s="371" t="s">
        <v>248</v>
      </c>
      <c r="W136" s="424"/>
      <c r="X136" s="424">
        <v>5153</v>
      </c>
      <c r="Y136" s="279"/>
      <c r="Z136" s="1175">
        <f>X136/X135</f>
        <v>0.91332860687699402</v>
      </c>
      <c r="AA136" s="921">
        <v>4</v>
      </c>
      <c r="AB136" s="942"/>
      <c r="AC136" s="942">
        <v>233</v>
      </c>
      <c r="AD136" s="949"/>
      <c r="AE136" s="944">
        <f>AC136/AC135</f>
        <v>0.92460317460317465</v>
      </c>
      <c r="AF136" s="879"/>
      <c r="AG136" s="424"/>
      <c r="AH136" s="424"/>
      <c r="AI136" s="279"/>
      <c r="AJ136" s="948"/>
      <c r="AK136" s="1188">
        <v>2</v>
      </c>
      <c r="AL136" s="932">
        <f>SUM(AC136,-$AB$143)/$AB$143</f>
        <v>-0.28963414634146339</v>
      </c>
      <c r="AN136" s="1356">
        <v>2</v>
      </c>
      <c r="AO136" s="371" t="s">
        <v>248</v>
      </c>
      <c r="AP136" s="424"/>
      <c r="AQ136" s="424">
        <v>5153</v>
      </c>
      <c r="AR136" s="279"/>
      <c r="AS136" s="1175">
        <f>AQ136/AQ135</f>
        <v>0.91332860687699402</v>
      </c>
      <c r="AT136" s="921">
        <v>4</v>
      </c>
      <c r="AU136" s="942"/>
      <c r="AV136" s="942">
        <v>71</v>
      </c>
      <c r="AW136" s="949"/>
      <c r="AX136" s="944">
        <f>AV136/AV135</f>
        <v>0.93421052631578949</v>
      </c>
      <c r="AY136" s="879"/>
      <c r="AZ136" s="424"/>
      <c r="BA136" s="424"/>
      <c r="BB136" s="279"/>
      <c r="BC136" s="948"/>
      <c r="BD136" s="1356">
        <v>2</v>
      </c>
      <c r="BE136" s="932">
        <f>SUM(AV136,-$AU$143)/$AU$143</f>
        <v>-0.26041666666666669</v>
      </c>
      <c r="BH136" s="1188">
        <v>2</v>
      </c>
      <c r="BI136" s="371" t="s">
        <v>248</v>
      </c>
      <c r="BJ136" s="424"/>
      <c r="BK136" s="424">
        <v>5153</v>
      </c>
      <c r="BL136" s="279"/>
      <c r="BM136" s="1175">
        <f>BK136/BK135</f>
        <v>0.91332860687699402</v>
      </c>
      <c r="BN136" s="921">
        <v>4</v>
      </c>
      <c r="BO136" s="942"/>
      <c r="BP136" s="942">
        <v>153</v>
      </c>
      <c r="BQ136" s="949"/>
      <c r="BR136" s="944">
        <f>BP136/BP135</f>
        <v>0.9</v>
      </c>
      <c r="BS136" s="879"/>
      <c r="BT136" s="424"/>
      <c r="BU136" s="424"/>
      <c r="BV136" s="279"/>
      <c r="BW136" s="948"/>
      <c r="BX136" s="1188">
        <v>2</v>
      </c>
      <c r="BY136" s="932">
        <f>SUM(BP136,-$BO$143)/$BO$143</f>
        <v>-0.35714285714285715</v>
      </c>
      <c r="CB136" s="1356">
        <v>2</v>
      </c>
      <c r="CC136" s="371" t="s">
        <v>248</v>
      </c>
      <c r="CD136" s="424"/>
      <c r="CE136" s="424">
        <v>5153</v>
      </c>
      <c r="CF136" s="279"/>
      <c r="CG136" s="1175">
        <f>CE136/CE135</f>
        <v>0.91332860687699402</v>
      </c>
      <c r="CH136" s="921">
        <v>4</v>
      </c>
      <c r="CI136" s="942"/>
      <c r="CJ136" s="942">
        <v>162</v>
      </c>
      <c r="CK136" s="949"/>
      <c r="CL136" s="944">
        <f>CJ136/CJ135</f>
        <v>0.95857988165680474</v>
      </c>
      <c r="CM136" s="879"/>
      <c r="CN136" s="424"/>
      <c r="CO136" s="424"/>
      <c r="CP136" s="279"/>
      <c r="CQ136" s="948"/>
      <c r="CR136" s="1356">
        <v>2</v>
      </c>
      <c r="CS136" s="932">
        <f>SUM(CJ136,-$CI$143)/$CI$143</f>
        <v>-0.32780082987551867</v>
      </c>
      <c r="CU136" s="1188">
        <v>2</v>
      </c>
      <c r="CV136" s="371" t="s">
        <v>248</v>
      </c>
      <c r="CW136" s="424"/>
      <c r="CX136" s="424">
        <v>5153</v>
      </c>
      <c r="CY136" s="279"/>
      <c r="CZ136" s="1175">
        <f>CX136/CX135</f>
        <v>0.91332860687699402</v>
      </c>
      <c r="DA136" s="921">
        <v>4</v>
      </c>
      <c r="DB136" s="942"/>
      <c r="DC136" s="942">
        <v>28</v>
      </c>
      <c r="DD136" s="949"/>
      <c r="DE136" s="944">
        <f>DC136/DC135</f>
        <v>0.96551724137931039</v>
      </c>
      <c r="DF136" s="879"/>
      <c r="DG136" s="424"/>
      <c r="DH136" s="424"/>
      <c r="DI136" s="279"/>
      <c r="DJ136" s="948"/>
      <c r="DK136" s="1188">
        <v>2</v>
      </c>
      <c r="DL136" s="932">
        <f>SUM(DC136,-$DB$143)/$DB$143</f>
        <v>-0.34883720930232559</v>
      </c>
      <c r="DN136" s="1356">
        <v>2</v>
      </c>
      <c r="DO136" s="371" t="s">
        <v>248</v>
      </c>
      <c r="DP136" s="424"/>
      <c r="DQ136" s="424">
        <v>5153</v>
      </c>
      <c r="DR136" s="279"/>
      <c r="DS136" s="1175">
        <f>DQ136/DQ135</f>
        <v>0.91332860687699402</v>
      </c>
      <c r="DT136" s="921">
        <v>4</v>
      </c>
      <c r="DU136" s="942"/>
      <c r="DV136" s="942">
        <v>22</v>
      </c>
      <c r="DW136" s="949"/>
      <c r="DX136" s="944">
        <f>DV136/DV135</f>
        <v>0.84615384615384615</v>
      </c>
      <c r="DY136" s="879"/>
      <c r="DZ136" s="424"/>
      <c r="EA136" s="424"/>
      <c r="EB136" s="279"/>
      <c r="EC136" s="948"/>
      <c r="ED136" s="1356">
        <v>2</v>
      </c>
      <c r="EE136" s="932">
        <f>SUM(DV136,-$DU$143)/$DU$143</f>
        <v>-0.33333333333333331</v>
      </c>
      <c r="EG136" s="1188">
        <v>2</v>
      </c>
      <c r="EH136" s="371" t="s">
        <v>248</v>
      </c>
      <c r="EI136" s="424"/>
      <c r="EJ136" s="424">
        <v>5153</v>
      </c>
      <c r="EK136" s="279"/>
      <c r="EL136" s="1175">
        <f>EJ136/EJ135</f>
        <v>0.91332860687699402</v>
      </c>
      <c r="EM136" s="921">
        <v>4</v>
      </c>
      <c r="EN136" s="942"/>
      <c r="EO136" s="942">
        <v>32</v>
      </c>
      <c r="EP136" s="949"/>
      <c r="EQ136" s="944">
        <f>EO136/EO135</f>
        <v>1</v>
      </c>
      <c r="ER136" s="879"/>
      <c r="ES136" s="424"/>
      <c r="ET136" s="424"/>
      <c r="EU136" s="279"/>
      <c r="EV136" s="948"/>
      <c r="EW136" s="1188">
        <v>2</v>
      </c>
      <c r="EX136" s="932">
        <f>SUM(EO136,-$EN$143)/$EN$143</f>
        <v>-0.2558139534883721</v>
      </c>
      <c r="EZ136" s="1356">
        <v>2</v>
      </c>
      <c r="FA136" s="371" t="s">
        <v>248</v>
      </c>
      <c r="FB136" s="424"/>
      <c r="FC136" s="424">
        <v>5153</v>
      </c>
      <c r="FD136" s="279"/>
      <c r="FE136" s="1175">
        <f>FC136/FC135</f>
        <v>0.91332860687699402</v>
      </c>
      <c r="FF136" s="921">
        <v>4</v>
      </c>
      <c r="FG136" s="942"/>
      <c r="FH136" s="942">
        <v>8</v>
      </c>
      <c r="FI136" s="949"/>
      <c r="FJ136" s="944">
        <f>FH136/FH135</f>
        <v>0.88888888888888884</v>
      </c>
      <c r="FK136" s="879"/>
      <c r="FL136" s="424"/>
      <c r="FM136" s="424"/>
      <c r="FN136" s="279"/>
      <c r="FO136" s="948"/>
      <c r="FP136" s="1356">
        <v>2</v>
      </c>
      <c r="FQ136" s="932">
        <f>SUM(FH136,-$FG$143)/$FG$143</f>
        <v>-0.57894736842105265</v>
      </c>
      <c r="FS136" s="1188">
        <v>2</v>
      </c>
      <c r="FT136" s="371" t="s">
        <v>248</v>
      </c>
      <c r="FU136" s="424"/>
      <c r="FV136" s="424">
        <v>5153</v>
      </c>
      <c r="FW136" s="279"/>
      <c r="FX136" s="1175">
        <f>FV136/FV135</f>
        <v>0.91332860687699402</v>
      </c>
      <c r="FY136" s="921">
        <v>4</v>
      </c>
      <c r="FZ136" s="942"/>
      <c r="GA136" s="942">
        <v>63</v>
      </c>
      <c r="GB136" s="949"/>
      <c r="GC136" s="944">
        <f>GA136/GA135</f>
        <v>0.91304347826086951</v>
      </c>
      <c r="GD136" s="879"/>
      <c r="GE136" s="424"/>
      <c r="GF136" s="424"/>
      <c r="GG136" s="279"/>
      <c r="GH136" s="948"/>
      <c r="GI136" s="1188">
        <v>2</v>
      </c>
      <c r="GJ136" s="932">
        <f>SUM(GA136,-$FZ$143)/$FZ$143</f>
        <v>-0.35051546391752575</v>
      </c>
      <c r="GL136" s="1356">
        <v>2</v>
      </c>
      <c r="GM136" s="371" t="s">
        <v>248</v>
      </c>
      <c r="GN136" s="424"/>
      <c r="GO136" s="424">
        <v>5153</v>
      </c>
      <c r="GP136" s="279"/>
      <c r="GQ136" s="1175">
        <f>GO136/GO135</f>
        <v>0.91332860687699402</v>
      </c>
      <c r="GR136" s="921">
        <v>4</v>
      </c>
      <c r="GS136" s="942"/>
      <c r="GT136" s="942">
        <v>12</v>
      </c>
      <c r="GU136" s="949"/>
      <c r="GV136" s="944">
        <f>GT136/GT135</f>
        <v>0.92307692307692313</v>
      </c>
      <c r="GW136" s="879"/>
      <c r="GX136" s="424"/>
      <c r="GY136" s="424"/>
      <c r="GZ136" s="279"/>
      <c r="HA136" s="948"/>
      <c r="HB136" s="1356">
        <v>2</v>
      </c>
      <c r="HC136" s="932">
        <f>SUM(GT136,-$GS$143)/$GS$143</f>
        <v>-7.6923076923076927E-2</v>
      </c>
      <c r="HE136" s="1188">
        <v>2</v>
      </c>
      <c r="HF136" s="371" t="s">
        <v>248</v>
      </c>
      <c r="HG136" s="424"/>
      <c r="HH136" s="424">
        <v>5153</v>
      </c>
      <c r="HI136" s="279"/>
      <c r="HJ136" s="1175">
        <f>HH136/HH135</f>
        <v>0.91332860687699402</v>
      </c>
      <c r="HK136" s="921">
        <v>4</v>
      </c>
      <c r="HL136" s="942"/>
      <c r="HM136" s="942">
        <v>16</v>
      </c>
      <c r="HN136" s="949"/>
      <c r="HO136" s="944">
        <f>HM136/HM135</f>
        <v>0.88888888888888884</v>
      </c>
      <c r="HP136" s="879"/>
      <c r="HQ136" s="424"/>
      <c r="HR136" s="424"/>
      <c r="HS136" s="279"/>
      <c r="HT136" s="948"/>
      <c r="HU136" s="1188">
        <v>2</v>
      </c>
      <c r="HV136" s="932">
        <f>SUM(HM136,-$HL$143)/$HL$143</f>
        <v>-0.36</v>
      </c>
      <c r="HX136" s="1356">
        <v>2</v>
      </c>
      <c r="HY136" s="371" t="s">
        <v>248</v>
      </c>
      <c r="HZ136" s="424"/>
      <c r="IA136" s="424">
        <v>5153</v>
      </c>
      <c r="IB136" s="279"/>
      <c r="IC136" s="1175">
        <f>IA136/IA135</f>
        <v>0.91332860687699402</v>
      </c>
      <c r="ID136" s="921">
        <v>4</v>
      </c>
      <c r="IE136" s="942"/>
      <c r="IF136" s="942">
        <v>32</v>
      </c>
      <c r="IG136" s="949"/>
      <c r="IH136" s="944">
        <f>IF136/IF135</f>
        <v>0.96969696969696972</v>
      </c>
      <c r="II136" s="879"/>
      <c r="IJ136" s="424"/>
      <c r="IK136" s="424"/>
      <c r="IL136" s="279"/>
      <c r="IM136" s="948"/>
      <c r="IN136" s="1356">
        <v>2</v>
      </c>
      <c r="IO136" s="932">
        <f>SUM(IF136,-$IE$143)/$IE$143</f>
        <v>-0.2</v>
      </c>
      <c r="IQ136" s="1179">
        <v>2</v>
      </c>
      <c r="IR136" s="371" t="s">
        <v>248</v>
      </c>
      <c r="IS136" s="424"/>
      <c r="IT136" s="424">
        <v>5153</v>
      </c>
      <c r="IU136" s="279"/>
      <c r="IV136" s="1175">
        <f>IT136/IT135</f>
        <v>0.91332860687699402</v>
      </c>
      <c r="IW136" s="921">
        <v>4</v>
      </c>
      <c r="IX136" s="942"/>
      <c r="IY136" s="978">
        <f t="shared" ref="IY136:IY137" si="1195">SUM(AC136,AV136,BP136,CJ136,DC136,DV136,EO136,FH136,GA136,GT136,HM136,IF136)</f>
        <v>832</v>
      </c>
      <c r="IZ136" s="949"/>
      <c r="JA136" s="944">
        <f>IY136/IY135</f>
        <v>0.9285714285714286</v>
      </c>
      <c r="JB136" s="879"/>
      <c r="JC136" s="424"/>
      <c r="JD136" s="424"/>
      <c r="JE136" s="279"/>
      <c r="JF136" s="948"/>
      <c r="JG136" s="1179">
        <v>2</v>
      </c>
      <c r="JH136" s="932">
        <f>SUM(IY136,-$IX$143)/$IX$143</f>
        <v>-0.31578947368421051</v>
      </c>
    </row>
    <row r="137" spans="1:268">
      <c r="A137" s="1179">
        <v>3</v>
      </c>
      <c r="B137" s="371" t="s">
        <v>249</v>
      </c>
      <c r="C137" s="424"/>
      <c r="D137" s="424">
        <v>489</v>
      </c>
      <c r="E137" s="279"/>
      <c r="F137" s="1175">
        <f>D137/D135</f>
        <v>8.6671393123006021E-2</v>
      </c>
      <c r="G137" s="921">
        <v>5</v>
      </c>
      <c r="H137" s="942"/>
      <c r="I137" s="942">
        <v>565</v>
      </c>
      <c r="J137" s="949"/>
      <c r="K137" s="944">
        <f>I137/I135</f>
        <v>0.10588455772113943</v>
      </c>
      <c r="L137" s="879"/>
      <c r="M137" s="424"/>
      <c r="N137" s="424"/>
      <c r="O137" s="279"/>
      <c r="P137" s="948"/>
      <c r="Q137" s="1179">
        <v>3</v>
      </c>
      <c r="R137" s="947"/>
      <c r="U137" s="1188">
        <v>3</v>
      </c>
      <c r="V137" s="371" t="s">
        <v>249</v>
      </c>
      <c r="W137" s="424"/>
      <c r="X137" s="424">
        <v>489</v>
      </c>
      <c r="Y137" s="279"/>
      <c r="Z137" s="1175">
        <f>X137/X135</f>
        <v>8.6671393123006021E-2</v>
      </c>
      <c r="AA137" s="921">
        <v>5</v>
      </c>
      <c r="AB137" s="942"/>
      <c r="AC137" s="942">
        <v>19</v>
      </c>
      <c r="AD137" s="949"/>
      <c r="AE137" s="944">
        <f>AC137/AC135</f>
        <v>7.5396825396825393E-2</v>
      </c>
      <c r="AF137" s="879"/>
      <c r="AG137" s="424"/>
      <c r="AH137" s="424"/>
      <c r="AI137" s="279"/>
      <c r="AJ137" s="948"/>
      <c r="AK137" s="1188">
        <v>3</v>
      </c>
      <c r="AL137" s="947"/>
      <c r="AN137" s="1356">
        <v>3</v>
      </c>
      <c r="AO137" s="371" t="s">
        <v>249</v>
      </c>
      <c r="AP137" s="424"/>
      <c r="AQ137" s="424">
        <v>489</v>
      </c>
      <c r="AR137" s="279"/>
      <c r="AS137" s="1175">
        <f>AQ137/AQ135</f>
        <v>8.6671393123006021E-2</v>
      </c>
      <c r="AT137" s="921">
        <v>5</v>
      </c>
      <c r="AU137" s="942"/>
      <c r="AV137" s="942">
        <v>5</v>
      </c>
      <c r="AW137" s="949"/>
      <c r="AX137" s="944">
        <f>AV137/AV135</f>
        <v>6.5789473684210523E-2</v>
      </c>
      <c r="AY137" s="879"/>
      <c r="AZ137" s="424"/>
      <c r="BA137" s="424"/>
      <c r="BB137" s="279"/>
      <c r="BC137" s="948"/>
      <c r="BD137" s="1356">
        <v>3</v>
      </c>
      <c r="BE137" s="947"/>
      <c r="BH137" s="1188">
        <v>3</v>
      </c>
      <c r="BI137" s="371" t="s">
        <v>249</v>
      </c>
      <c r="BJ137" s="424"/>
      <c r="BK137" s="424">
        <v>489</v>
      </c>
      <c r="BL137" s="279"/>
      <c r="BM137" s="1175">
        <f>BK137/BK135</f>
        <v>8.6671393123006021E-2</v>
      </c>
      <c r="BN137" s="921">
        <v>5</v>
      </c>
      <c r="BO137" s="942"/>
      <c r="BP137" s="942">
        <v>17</v>
      </c>
      <c r="BQ137" s="949"/>
      <c r="BR137" s="944">
        <f>BP137/BP135</f>
        <v>0.1</v>
      </c>
      <c r="BS137" s="879"/>
      <c r="BT137" s="424"/>
      <c r="BU137" s="424"/>
      <c r="BV137" s="279"/>
      <c r="BW137" s="948"/>
      <c r="BX137" s="1188">
        <v>3</v>
      </c>
      <c r="BY137" s="947"/>
      <c r="CB137" s="1356">
        <v>3</v>
      </c>
      <c r="CC137" s="371" t="s">
        <v>249</v>
      </c>
      <c r="CD137" s="424"/>
      <c r="CE137" s="424">
        <v>489</v>
      </c>
      <c r="CF137" s="279"/>
      <c r="CG137" s="1175">
        <f>CE137/CE135</f>
        <v>8.6671393123006021E-2</v>
      </c>
      <c r="CH137" s="921">
        <v>5</v>
      </c>
      <c r="CI137" s="942"/>
      <c r="CJ137" s="942">
        <v>7</v>
      </c>
      <c r="CK137" s="949"/>
      <c r="CL137" s="944">
        <f>CJ137/CJ135</f>
        <v>4.142011834319527E-2</v>
      </c>
      <c r="CM137" s="879"/>
      <c r="CN137" s="424"/>
      <c r="CO137" s="424"/>
      <c r="CP137" s="279"/>
      <c r="CQ137" s="948"/>
      <c r="CR137" s="1356">
        <v>3</v>
      </c>
      <c r="CS137" s="947"/>
      <c r="CU137" s="1188">
        <v>3</v>
      </c>
      <c r="CV137" s="371" t="s">
        <v>249</v>
      </c>
      <c r="CW137" s="424"/>
      <c r="CX137" s="424">
        <v>489</v>
      </c>
      <c r="CY137" s="279"/>
      <c r="CZ137" s="1175">
        <f>CX137/CX135</f>
        <v>8.6671393123006021E-2</v>
      </c>
      <c r="DA137" s="921">
        <v>5</v>
      </c>
      <c r="DB137" s="942"/>
      <c r="DC137" s="942">
        <v>1</v>
      </c>
      <c r="DD137" s="949"/>
      <c r="DE137" s="944">
        <f>DC137/DC135</f>
        <v>3.4482758620689655E-2</v>
      </c>
      <c r="DF137" s="879"/>
      <c r="DG137" s="424"/>
      <c r="DH137" s="424"/>
      <c r="DI137" s="279"/>
      <c r="DJ137" s="948"/>
      <c r="DK137" s="1188">
        <v>3</v>
      </c>
      <c r="DL137" s="947"/>
      <c r="DN137" s="1356">
        <v>3</v>
      </c>
      <c r="DO137" s="371" t="s">
        <v>249</v>
      </c>
      <c r="DP137" s="424"/>
      <c r="DQ137" s="424">
        <v>489</v>
      </c>
      <c r="DR137" s="279"/>
      <c r="DS137" s="1175">
        <f>DQ137/DQ135</f>
        <v>8.6671393123006021E-2</v>
      </c>
      <c r="DT137" s="921">
        <v>5</v>
      </c>
      <c r="DU137" s="942"/>
      <c r="DV137" s="942">
        <v>4</v>
      </c>
      <c r="DW137" s="949"/>
      <c r="DX137" s="944">
        <f>DV137/DV135</f>
        <v>0.15384615384615385</v>
      </c>
      <c r="DY137" s="879"/>
      <c r="DZ137" s="424"/>
      <c r="EA137" s="424"/>
      <c r="EB137" s="279"/>
      <c r="EC137" s="948"/>
      <c r="ED137" s="1356">
        <v>3</v>
      </c>
      <c r="EE137" s="947"/>
      <c r="EG137" s="1188">
        <v>3</v>
      </c>
      <c r="EH137" s="371" t="s">
        <v>249</v>
      </c>
      <c r="EI137" s="424"/>
      <c r="EJ137" s="424">
        <v>489</v>
      </c>
      <c r="EK137" s="279"/>
      <c r="EL137" s="1175">
        <f>EJ137/EJ135</f>
        <v>8.6671393123006021E-2</v>
      </c>
      <c r="EM137" s="921">
        <v>5</v>
      </c>
      <c r="EN137" s="942"/>
      <c r="EO137" s="942">
        <v>0</v>
      </c>
      <c r="EP137" s="949"/>
      <c r="EQ137" s="944">
        <f>EO137/EO135</f>
        <v>0</v>
      </c>
      <c r="ER137" s="879"/>
      <c r="ES137" s="424"/>
      <c r="ET137" s="424"/>
      <c r="EU137" s="279"/>
      <c r="EV137" s="948"/>
      <c r="EW137" s="1188">
        <v>3</v>
      </c>
      <c r="EX137" s="947"/>
      <c r="EZ137" s="1356">
        <v>3</v>
      </c>
      <c r="FA137" s="371" t="s">
        <v>249</v>
      </c>
      <c r="FB137" s="424"/>
      <c r="FC137" s="424">
        <v>489</v>
      </c>
      <c r="FD137" s="279"/>
      <c r="FE137" s="1175">
        <f>FC137/FC135</f>
        <v>8.6671393123006021E-2</v>
      </c>
      <c r="FF137" s="921">
        <v>5</v>
      </c>
      <c r="FG137" s="942"/>
      <c r="FH137" s="942">
        <v>1</v>
      </c>
      <c r="FI137" s="949"/>
      <c r="FJ137" s="944">
        <f>FH137/FH135</f>
        <v>0.1111111111111111</v>
      </c>
      <c r="FK137" s="879"/>
      <c r="FL137" s="424"/>
      <c r="FM137" s="424"/>
      <c r="FN137" s="279"/>
      <c r="FO137" s="948"/>
      <c r="FP137" s="1356">
        <v>3</v>
      </c>
      <c r="FQ137" s="947"/>
      <c r="FS137" s="1188">
        <v>3</v>
      </c>
      <c r="FT137" s="371" t="s">
        <v>249</v>
      </c>
      <c r="FU137" s="424"/>
      <c r="FV137" s="424">
        <v>489</v>
      </c>
      <c r="FW137" s="279"/>
      <c r="FX137" s="1175">
        <f>FV137/FV135</f>
        <v>8.6671393123006021E-2</v>
      </c>
      <c r="FY137" s="921">
        <v>5</v>
      </c>
      <c r="FZ137" s="942"/>
      <c r="GA137" s="942">
        <v>6</v>
      </c>
      <c r="GB137" s="949"/>
      <c r="GC137" s="944">
        <f>GA137/GA135</f>
        <v>8.6956521739130432E-2</v>
      </c>
      <c r="GD137" s="879"/>
      <c r="GE137" s="424"/>
      <c r="GF137" s="424"/>
      <c r="GG137" s="279"/>
      <c r="GH137" s="948"/>
      <c r="GI137" s="1188">
        <v>3</v>
      </c>
      <c r="GJ137" s="947"/>
      <c r="GL137" s="1356">
        <v>3</v>
      </c>
      <c r="GM137" s="371" t="s">
        <v>249</v>
      </c>
      <c r="GN137" s="424"/>
      <c r="GO137" s="424">
        <v>489</v>
      </c>
      <c r="GP137" s="279"/>
      <c r="GQ137" s="1175">
        <f>GO137/GO135</f>
        <v>8.6671393123006021E-2</v>
      </c>
      <c r="GR137" s="921">
        <v>5</v>
      </c>
      <c r="GS137" s="942"/>
      <c r="GT137" s="942">
        <v>1</v>
      </c>
      <c r="GU137" s="949"/>
      <c r="GV137" s="944">
        <f>GT137/GT135</f>
        <v>7.6923076923076927E-2</v>
      </c>
      <c r="GW137" s="879"/>
      <c r="GX137" s="424"/>
      <c r="GY137" s="424"/>
      <c r="GZ137" s="279"/>
      <c r="HA137" s="948"/>
      <c r="HB137" s="1356">
        <v>3</v>
      </c>
      <c r="HC137" s="947"/>
      <c r="HE137" s="1188">
        <v>3</v>
      </c>
      <c r="HF137" s="371" t="s">
        <v>249</v>
      </c>
      <c r="HG137" s="424"/>
      <c r="HH137" s="424">
        <v>489</v>
      </c>
      <c r="HI137" s="279"/>
      <c r="HJ137" s="1175">
        <f>HH137/HH135</f>
        <v>8.6671393123006021E-2</v>
      </c>
      <c r="HK137" s="921">
        <v>5</v>
      </c>
      <c r="HL137" s="942"/>
      <c r="HM137" s="942">
        <v>2</v>
      </c>
      <c r="HN137" s="949"/>
      <c r="HO137" s="944">
        <f>HM137/HM135</f>
        <v>0.1111111111111111</v>
      </c>
      <c r="HP137" s="879"/>
      <c r="HQ137" s="424"/>
      <c r="HR137" s="424"/>
      <c r="HS137" s="279"/>
      <c r="HT137" s="948"/>
      <c r="HU137" s="1188">
        <v>3</v>
      </c>
      <c r="HV137" s="947"/>
      <c r="HX137" s="1356">
        <v>3</v>
      </c>
      <c r="HY137" s="371" t="s">
        <v>249</v>
      </c>
      <c r="HZ137" s="424"/>
      <c r="IA137" s="424">
        <v>489</v>
      </c>
      <c r="IB137" s="279"/>
      <c r="IC137" s="1175">
        <f>IA137/IA135</f>
        <v>8.6671393123006021E-2</v>
      </c>
      <c r="ID137" s="921">
        <v>5</v>
      </c>
      <c r="IE137" s="942"/>
      <c r="IF137" s="942">
        <v>1</v>
      </c>
      <c r="IG137" s="949"/>
      <c r="IH137" s="944">
        <f>IF137/IF135</f>
        <v>3.0303030303030304E-2</v>
      </c>
      <c r="II137" s="879"/>
      <c r="IJ137" s="424"/>
      <c r="IK137" s="424"/>
      <c r="IL137" s="279"/>
      <c r="IM137" s="948"/>
      <c r="IN137" s="1356">
        <v>3</v>
      </c>
      <c r="IO137" s="947"/>
      <c r="IQ137" s="1179">
        <v>3</v>
      </c>
      <c r="IR137" s="371" t="s">
        <v>249</v>
      </c>
      <c r="IS137" s="424"/>
      <c r="IT137" s="424">
        <v>489</v>
      </c>
      <c r="IU137" s="279"/>
      <c r="IV137" s="1175">
        <f>IT137/IT135</f>
        <v>8.6671393123006021E-2</v>
      </c>
      <c r="IW137" s="921">
        <v>5</v>
      </c>
      <c r="IX137" s="942"/>
      <c r="IY137" s="978">
        <f t="shared" si="1195"/>
        <v>64</v>
      </c>
      <c r="IZ137" s="949"/>
      <c r="JA137" s="944">
        <f>IY137/IY135</f>
        <v>7.1428571428571425E-2</v>
      </c>
      <c r="JB137" s="879"/>
      <c r="JC137" s="424"/>
      <c r="JD137" s="424"/>
      <c r="JE137" s="279"/>
      <c r="JF137" s="948"/>
      <c r="JG137" s="1179">
        <v>3</v>
      </c>
      <c r="JH137" s="947"/>
    </row>
    <row r="138" spans="1:268" hidden="1">
      <c r="A138" s="1179">
        <v>4</v>
      </c>
      <c r="B138" s="371" t="s">
        <v>320</v>
      </c>
      <c r="C138" s="302"/>
      <c r="D138" s="283"/>
      <c r="E138" s="283"/>
      <c r="F138" s="945"/>
      <c r="G138" s="921">
        <v>6</v>
      </c>
      <c r="H138" s="949"/>
      <c r="I138" s="949"/>
      <c r="J138" s="949"/>
      <c r="K138" s="950"/>
      <c r="L138" s="879"/>
      <c r="M138" s="283"/>
      <c r="N138" s="283"/>
      <c r="O138" s="283"/>
      <c r="P138" s="945"/>
      <c r="Q138" s="1179">
        <v>4</v>
      </c>
      <c r="R138" s="947"/>
      <c r="U138" s="1188">
        <v>4</v>
      </c>
      <c r="V138" s="371" t="s">
        <v>320</v>
      </c>
      <c r="W138" s="302"/>
      <c r="X138" s="283"/>
      <c r="Y138" s="283"/>
      <c r="Z138" s="945"/>
      <c r="AA138" s="921">
        <v>6</v>
      </c>
      <c r="AB138" s="949"/>
      <c r="AC138" s="949"/>
      <c r="AD138" s="949"/>
      <c r="AE138" s="950"/>
      <c r="AF138" s="879"/>
      <c r="AG138" s="283"/>
      <c r="AH138" s="283"/>
      <c r="AI138" s="283"/>
      <c r="AJ138" s="945"/>
      <c r="AK138" s="1188">
        <v>4</v>
      </c>
      <c r="AL138" s="947"/>
      <c r="AN138" s="1188">
        <v>4</v>
      </c>
      <c r="AO138" s="371" t="s">
        <v>320</v>
      </c>
      <c r="AP138" s="302"/>
      <c r="AQ138" s="283"/>
      <c r="AR138" s="283"/>
      <c r="AS138" s="945"/>
      <c r="AT138" s="921">
        <v>6</v>
      </c>
      <c r="AU138" s="949"/>
      <c r="AV138" s="949"/>
      <c r="AW138" s="949"/>
      <c r="AX138" s="950"/>
      <c r="AY138" s="879"/>
      <c r="AZ138" s="283"/>
      <c r="BA138" s="283"/>
      <c r="BB138" s="283"/>
      <c r="BC138" s="945"/>
      <c r="BD138" s="1188">
        <v>4</v>
      </c>
      <c r="BE138" s="947"/>
      <c r="BH138" s="1188">
        <v>4</v>
      </c>
      <c r="BI138" s="371" t="s">
        <v>320</v>
      </c>
      <c r="BJ138" s="302"/>
      <c r="BK138" s="283"/>
      <c r="BL138" s="283"/>
      <c r="BM138" s="945"/>
      <c r="BN138" s="921">
        <v>6</v>
      </c>
      <c r="BO138" s="949"/>
      <c r="BP138" s="949"/>
      <c r="BQ138" s="949"/>
      <c r="BR138" s="950"/>
      <c r="BS138" s="879"/>
      <c r="BT138" s="283"/>
      <c r="BU138" s="283"/>
      <c r="BV138" s="283"/>
      <c r="BW138" s="945"/>
      <c r="BX138" s="1188">
        <v>4</v>
      </c>
      <c r="BY138" s="947"/>
      <c r="CB138" s="1188">
        <v>4</v>
      </c>
      <c r="CC138" s="371" t="s">
        <v>320</v>
      </c>
      <c r="CD138" s="302"/>
      <c r="CE138" s="283"/>
      <c r="CF138" s="283"/>
      <c r="CG138" s="945"/>
      <c r="CH138" s="921">
        <v>6</v>
      </c>
      <c r="CI138" s="949"/>
      <c r="CJ138" s="949"/>
      <c r="CK138" s="949"/>
      <c r="CL138" s="950"/>
      <c r="CM138" s="879"/>
      <c r="CN138" s="283"/>
      <c r="CO138" s="283"/>
      <c r="CP138" s="283"/>
      <c r="CQ138" s="945"/>
      <c r="CR138" s="1188">
        <v>4</v>
      </c>
      <c r="CS138" s="947"/>
      <c r="CU138" s="1188">
        <v>4</v>
      </c>
      <c r="CV138" s="371" t="s">
        <v>320</v>
      </c>
      <c r="CW138" s="302"/>
      <c r="CX138" s="283"/>
      <c r="CY138" s="283"/>
      <c r="CZ138" s="945"/>
      <c r="DA138" s="921">
        <v>6</v>
      </c>
      <c r="DB138" s="949"/>
      <c r="DC138" s="949"/>
      <c r="DD138" s="949"/>
      <c r="DE138" s="950"/>
      <c r="DF138" s="879"/>
      <c r="DG138" s="283"/>
      <c r="DH138" s="283"/>
      <c r="DI138" s="283"/>
      <c r="DJ138" s="945"/>
      <c r="DK138" s="1188">
        <v>4</v>
      </c>
      <c r="DL138" s="947"/>
      <c r="DN138" s="1188">
        <v>4</v>
      </c>
      <c r="DO138" s="371" t="s">
        <v>320</v>
      </c>
      <c r="DP138" s="302"/>
      <c r="DQ138" s="283"/>
      <c r="DR138" s="283"/>
      <c r="DS138" s="945"/>
      <c r="DT138" s="921">
        <v>6</v>
      </c>
      <c r="DU138" s="949"/>
      <c r="DV138" s="949"/>
      <c r="DW138" s="949"/>
      <c r="DX138" s="950"/>
      <c r="DY138" s="879"/>
      <c r="DZ138" s="283"/>
      <c r="EA138" s="283"/>
      <c r="EB138" s="283"/>
      <c r="EC138" s="945"/>
      <c r="ED138" s="1188">
        <v>4</v>
      </c>
      <c r="EE138" s="947"/>
      <c r="EG138" s="1188">
        <v>4</v>
      </c>
      <c r="EH138" s="371" t="s">
        <v>320</v>
      </c>
      <c r="EI138" s="302"/>
      <c r="EJ138" s="283"/>
      <c r="EK138" s="283"/>
      <c r="EL138" s="945"/>
      <c r="EM138" s="921">
        <v>6</v>
      </c>
      <c r="EN138" s="949"/>
      <c r="EO138" s="949"/>
      <c r="EP138" s="949"/>
      <c r="EQ138" s="950"/>
      <c r="ER138" s="879"/>
      <c r="ES138" s="283"/>
      <c r="ET138" s="283"/>
      <c r="EU138" s="283"/>
      <c r="EV138" s="945"/>
      <c r="EW138" s="1188">
        <v>4</v>
      </c>
      <c r="EX138" s="947"/>
      <c r="EZ138" s="1188">
        <v>4</v>
      </c>
      <c r="FA138" s="371" t="s">
        <v>320</v>
      </c>
      <c r="FB138" s="302"/>
      <c r="FC138" s="283"/>
      <c r="FD138" s="283"/>
      <c r="FE138" s="945"/>
      <c r="FF138" s="921">
        <v>6</v>
      </c>
      <c r="FG138" s="949"/>
      <c r="FH138" s="949"/>
      <c r="FI138" s="949"/>
      <c r="FJ138" s="950"/>
      <c r="FK138" s="879"/>
      <c r="FL138" s="283"/>
      <c r="FM138" s="283"/>
      <c r="FN138" s="283"/>
      <c r="FO138" s="945"/>
      <c r="FP138" s="1188">
        <v>4</v>
      </c>
      <c r="FQ138" s="947"/>
      <c r="FS138" s="1188">
        <v>4</v>
      </c>
      <c r="FT138" s="371" t="s">
        <v>320</v>
      </c>
      <c r="FU138" s="302"/>
      <c r="FV138" s="283"/>
      <c r="FW138" s="283"/>
      <c r="FX138" s="945"/>
      <c r="FY138" s="921">
        <v>6</v>
      </c>
      <c r="FZ138" s="949"/>
      <c r="GA138" s="949"/>
      <c r="GB138" s="949"/>
      <c r="GC138" s="950"/>
      <c r="GD138" s="879"/>
      <c r="GE138" s="283"/>
      <c r="GF138" s="283"/>
      <c r="GG138" s="283"/>
      <c r="GH138" s="945"/>
      <c r="GI138" s="1188">
        <v>4</v>
      </c>
      <c r="GJ138" s="947"/>
      <c r="GL138" s="1188">
        <v>4</v>
      </c>
      <c r="GM138" s="371" t="s">
        <v>320</v>
      </c>
      <c r="GN138" s="302"/>
      <c r="GO138" s="283"/>
      <c r="GP138" s="283"/>
      <c r="GQ138" s="945"/>
      <c r="GR138" s="921">
        <v>6</v>
      </c>
      <c r="GS138" s="949"/>
      <c r="GT138" s="949"/>
      <c r="GU138" s="949"/>
      <c r="GV138" s="950"/>
      <c r="GW138" s="879"/>
      <c r="GX138" s="283"/>
      <c r="GY138" s="283"/>
      <c r="GZ138" s="283"/>
      <c r="HA138" s="945"/>
      <c r="HB138" s="1188">
        <v>4</v>
      </c>
      <c r="HC138" s="947"/>
      <c r="HE138" s="1188">
        <v>4</v>
      </c>
      <c r="HF138" s="371" t="s">
        <v>320</v>
      </c>
      <c r="HG138" s="302"/>
      <c r="HH138" s="283"/>
      <c r="HI138" s="283"/>
      <c r="HJ138" s="945"/>
      <c r="HK138" s="921">
        <v>6</v>
      </c>
      <c r="HL138" s="949"/>
      <c r="HM138" s="949"/>
      <c r="HN138" s="949"/>
      <c r="HO138" s="950"/>
      <c r="HP138" s="879"/>
      <c r="HQ138" s="283"/>
      <c r="HR138" s="283"/>
      <c r="HS138" s="283"/>
      <c r="HT138" s="945"/>
      <c r="HU138" s="1188">
        <v>4</v>
      </c>
      <c r="HV138" s="947"/>
      <c r="HX138" s="1188">
        <v>4</v>
      </c>
      <c r="HY138" s="371" t="s">
        <v>320</v>
      </c>
      <c r="HZ138" s="302"/>
      <c r="IA138" s="283"/>
      <c r="IB138" s="283"/>
      <c r="IC138" s="945"/>
      <c r="ID138" s="921">
        <v>6</v>
      </c>
      <c r="IE138" s="949"/>
      <c r="IF138" s="949"/>
      <c r="IG138" s="949"/>
      <c r="IH138" s="950"/>
      <c r="II138" s="879"/>
      <c r="IJ138" s="283"/>
      <c r="IK138" s="283"/>
      <c r="IL138" s="283"/>
      <c r="IM138" s="945"/>
      <c r="IN138" s="1188">
        <v>4</v>
      </c>
      <c r="IO138" s="947"/>
      <c r="IQ138" s="1179">
        <v>4</v>
      </c>
      <c r="IR138" s="371" t="s">
        <v>320</v>
      </c>
      <c r="IS138" s="302"/>
      <c r="IT138" s="283"/>
      <c r="IU138" s="283"/>
      <c r="IV138" s="945"/>
      <c r="IW138" s="921">
        <v>6</v>
      </c>
      <c r="IX138" s="949"/>
      <c r="IY138" s="949"/>
      <c r="IZ138" s="949"/>
      <c r="JA138" s="950"/>
      <c r="JB138" s="879"/>
      <c r="JC138" s="283"/>
      <c r="JD138" s="283"/>
      <c r="JE138" s="283"/>
      <c r="JF138" s="945"/>
      <c r="JG138" s="1179">
        <v>4</v>
      </c>
      <c r="JH138" s="947"/>
    </row>
    <row r="139" spans="1:268" ht="5.0999999999999996" customHeight="1">
      <c r="A139" s="1179"/>
      <c r="B139" s="951"/>
      <c r="C139" s="399"/>
      <c r="D139" s="952"/>
      <c r="E139" s="953"/>
      <c r="F139" s="954"/>
      <c r="G139" s="921">
        <v>6</v>
      </c>
      <c r="H139" s="952"/>
      <c r="I139" s="952"/>
      <c r="J139" s="953"/>
      <c r="K139" s="954"/>
      <c r="L139" s="879"/>
      <c r="M139" s="952"/>
      <c r="N139" s="952"/>
      <c r="O139" s="953"/>
      <c r="P139" s="954"/>
      <c r="Q139" s="1179"/>
      <c r="R139" s="947"/>
      <c r="U139" s="1188"/>
      <c r="V139" s="951"/>
      <c r="W139" s="399"/>
      <c r="X139" s="952"/>
      <c r="Y139" s="953"/>
      <c r="Z139" s="954"/>
      <c r="AA139" s="921">
        <v>6</v>
      </c>
      <c r="AB139" s="952"/>
      <c r="AC139" s="952"/>
      <c r="AD139" s="953"/>
      <c r="AE139" s="954"/>
      <c r="AF139" s="879"/>
      <c r="AG139" s="952"/>
      <c r="AH139" s="952"/>
      <c r="AI139" s="953"/>
      <c r="AJ139" s="954"/>
      <c r="AK139" s="1188"/>
      <c r="AL139" s="947"/>
      <c r="AN139" s="1356"/>
      <c r="AO139" s="951"/>
      <c r="AP139" s="399"/>
      <c r="AQ139" s="952"/>
      <c r="AR139" s="953"/>
      <c r="AS139" s="954"/>
      <c r="AT139" s="921">
        <v>6</v>
      </c>
      <c r="AU139" s="952"/>
      <c r="AV139" s="952"/>
      <c r="AW139" s="953"/>
      <c r="AX139" s="954"/>
      <c r="AY139" s="879"/>
      <c r="AZ139" s="952"/>
      <c r="BA139" s="952"/>
      <c r="BB139" s="953"/>
      <c r="BC139" s="954"/>
      <c r="BD139" s="1356"/>
      <c r="BE139" s="947"/>
      <c r="BH139" s="1188"/>
      <c r="BI139" s="951"/>
      <c r="BJ139" s="399"/>
      <c r="BK139" s="952"/>
      <c r="BL139" s="953"/>
      <c r="BM139" s="954"/>
      <c r="BN139" s="921">
        <v>6</v>
      </c>
      <c r="BO139" s="952"/>
      <c r="BP139" s="952"/>
      <c r="BQ139" s="953"/>
      <c r="BR139" s="954"/>
      <c r="BS139" s="879"/>
      <c r="BT139" s="952"/>
      <c r="BU139" s="952"/>
      <c r="BV139" s="953"/>
      <c r="BW139" s="954"/>
      <c r="BX139" s="1188"/>
      <c r="BY139" s="947"/>
      <c r="CB139" s="1356"/>
      <c r="CC139" s="951"/>
      <c r="CD139" s="399"/>
      <c r="CE139" s="952"/>
      <c r="CF139" s="953"/>
      <c r="CG139" s="954"/>
      <c r="CH139" s="921">
        <v>6</v>
      </c>
      <c r="CI139" s="952"/>
      <c r="CJ139" s="952"/>
      <c r="CK139" s="953"/>
      <c r="CL139" s="954"/>
      <c r="CM139" s="879"/>
      <c r="CN139" s="952"/>
      <c r="CO139" s="952"/>
      <c r="CP139" s="953"/>
      <c r="CQ139" s="954"/>
      <c r="CR139" s="1356"/>
      <c r="CS139" s="947"/>
      <c r="CU139" s="1188"/>
      <c r="CV139" s="951"/>
      <c r="CW139" s="399"/>
      <c r="CX139" s="952"/>
      <c r="CY139" s="953"/>
      <c r="CZ139" s="954"/>
      <c r="DA139" s="921">
        <v>6</v>
      </c>
      <c r="DB139" s="952"/>
      <c r="DC139" s="952"/>
      <c r="DD139" s="953"/>
      <c r="DE139" s="954"/>
      <c r="DF139" s="879"/>
      <c r="DG139" s="952"/>
      <c r="DH139" s="952"/>
      <c r="DI139" s="953"/>
      <c r="DJ139" s="954"/>
      <c r="DK139" s="1188"/>
      <c r="DL139" s="947"/>
      <c r="DN139" s="1356"/>
      <c r="DO139" s="951"/>
      <c r="DP139" s="399"/>
      <c r="DQ139" s="952"/>
      <c r="DR139" s="953"/>
      <c r="DS139" s="954"/>
      <c r="DT139" s="921">
        <v>6</v>
      </c>
      <c r="DU139" s="952"/>
      <c r="DV139" s="952"/>
      <c r="DW139" s="953"/>
      <c r="DX139" s="954"/>
      <c r="DY139" s="879"/>
      <c r="DZ139" s="952"/>
      <c r="EA139" s="952"/>
      <c r="EB139" s="953"/>
      <c r="EC139" s="954"/>
      <c r="ED139" s="1356"/>
      <c r="EE139" s="947"/>
      <c r="EG139" s="1188"/>
      <c r="EH139" s="951"/>
      <c r="EI139" s="399"/>
      <c r="EJ139" s="952"/>
      <c r="EK139" s="953"/>
      <c r="EL139" s="954"/>
      <c r="EM139" s="921">
        <v>6</v>
      </c>
      <c r="EN139" s="952"/>
      <c r="EO139" s="952"/>
      <c r="EP139" s="953"/>
      <c r="EQ139" s="954"/>
      <c r="ER139" s="879"/>
      <c r="ES139" s="952"/>
      <c r="ET139" s="952"/>
      <c r="EU139" s="953"/>
      <c r="EV139" s="954"/>
      <c r="EW139" s="1188"/>
      <c r="EX139" s="947"/>
      <c r="EZ139" s="1356"/>
      <c r="FA139" s="951"/>
      <c r="FB139" s="399"/>
      <c r="FC139" s="952"/>
      <c r="FD139" s="953"/>
      <c r="FE139" s="954"/>
      <c r="FF139" s="921">
        <v>6</v>
      </c>
      <c r="FG139" s="952"/>
      <c r="FH139" s="952"/>
      <c r="FI139" s="953"/>
      <c r="FJ139" s="954"/>
      <c r="FK139" s="879"/>
      <c r="FL139" s="952"/>
      <c r="FM139" s="952"/>
      <c r="FN139" s="953"/>
      <c r="FO139" s="954"/>
      <c r="FP139" s="1356"/>
      <c r="FQ139" s="947"/>
      <c r="FS139" s="1188"/>
      <c r="FT139" s="951"/>
      <c r="FU139" s="399"/>
      <c r="FV139" s="952"/>
      <c r="FW139" s="953"/>
      <c r="FX139" s="954"/>
      <c r="FY139" s="921">
        <v>6</v>
      </c>
      <c r="FZ139" s="952"/>
      <c r="GA139" s="952"/>
      <c r="GB139" s="953"/>
      <c r="GC139" s="954"/>
      <c r="GD139" s="879"/>
      <c r="GE139" s="952"/>
      <c r="GF139" s="952"/>
      <c r="GG139" s="953"/>
      <c r="GH139" s="954"/>
      <c r="GI139" s="1188"/>
      <c r="GJ139" s="947"/>
      <c r="GL139" s="1356"/>
      <c r="GM139" s="951"/>
      <c r="GN139" s="399"/>
      <c r="GO139" s="952"/>
      <c r="GP139" s="953"/>
      <c r="GQ139" s="954"/>
      <c r="GR139" s="921">
        <v>6</v>
      </c>
      <c r="GS139" s="952"/>
      <c r="GT139" s="952"/>
      <c r="GU139" s="953"/>
      <c r="GV139" s="954"/>
      <c r="GW139" s="879"/>
      <c r="GX139" s="952"/>
      <c r="GY139" s="952"/>
      <c r="GZ139" s="953"/>
      <c r="HA139" s="954"/>
      <c r="HB139" s="1356"/>
      <c r="HC139" s="947"/>
      <c r="HE139" s="1188"/>
      <c r="HF139" s="951"/>
      <c r="HG139" s="399"/>
      <c r="HH139" s="952"/>
      <c r="HI139" s="953"/>
      <c r="HJ139" s="954"/>
      <c r="HK139" s="921">
        <v>6</v>
      </c>
      <c r="HL139" s="952"/>
      <c r="HM139" s="952"/>
      <c r="HN139" s="953"/>
      <c r="HO139" s="954"/>
      <c r="HP139" s="879"/>
      <c r="HQ139" s="952"/>
      <c r="HR139" s="952"/>
      <c r="HS139" s="953"/>
      <c r="HT139" s="954"/>
      <c r="HU139" s="1188"/>
      <c r="HV139" s="947"/>
      <c r="HX139" s="1356"/>
      <c r="HY139" s="951"/>
      <c r="HZ139" s="399"/>
      <c r="IA139" s="952"/>
      <c r="IB139" s="953"/>
      <c r="IC139" s="954"/>
      <c r="ID139" s="921">
        <v>6</v>
      </c>
      <c r="IE139" s="952"/>
      <c r="IF139" s="952"/>
      <c r="IG139" s="953"/>
      <c r="IH139" s="954"/>
      <c r="II139" s="879"/>
      <c r="IJ139" s="952"/>
      <c r="IK139" s="952"/>
      <c r="IL139" s="953"/>
      <c r="IM139" s="954"/>
      <c r="IN139" s="1356"/>
      <c r="IO139" s="947"/>
      <c r="IQ139" s="1179"/>
      <c r="IR139" s="951"/>
      <c r="IS139" s="399"/>
      <c r="IT139" s="952"/>
      <c r="IU139" s="953"/>
      <c r="IV139" s="954"/>
      <c r="IW139" s="921">
        <v>6</v>
      </c>
      <c r="IX139" s="952"/>
      <c r="IY139" s="952"/>
      <c r="IZ139" s="953"/>
      <c r="JA139" s="954"/>
      <c r="JB139" s="879"/>
      <c r="JC139" s="952"/>
      <c r="JD139" s="952"/>
      <c r="JE139" s="953"/>
      <c r="JF139" s="954"/>
      <c r="JG139" s="1179"/>
      <c r="JH139" s="947"/>
    </row>
    <row r="140" spans="1:268" hidden="1">
      <c r="A140" s="1179">
        <v>4</v>
      </c>
      <c r="B140" s="279" t="s">
        <v>322</v>
      </c>
      <c r="C140" s="867"/>
      <c r="D140" s="867"/>
      <c r="E140" s="279"/>
      <c r="F140" s="948"/>
      <c r="G140" s="921">
        <v>7</v>
      </c>
      <c r="H140" s="867"/>
      <c r="I140" s="867"/>
      <c r="J140" s="279"/>
      <c r="K140" s="948"/>
      <c r="L140" s="879"/>
      <c r="M140" s="867">
        <v>874</v>
      </c>
      <c r="N140" s="867"/>
      <c r="O140" s="279"/>
      <c r="P140" s="948"/>
      <c r="Q140" s="1179">
        <v>4</v>
      </c>
      <c r="R140" s="947"/>
      <c r="U140" s="1188">
        <v>4</v>
      </c>
      <c r="V140" s="279" t="s">
        <v>322</v>
      </c>
      <c r="W140" s="867"/>
      <c r="X140" s="867"/>
      <c r="Y140" s="279"/>
      <c r="Z140" s="948"/>
      <c r="AA140" s="921">
        <v>7</v>
      </c>
      <c r="AB140" s="867"/>
      <c r="AC140" s="867"/>
      <c r="AD140" s="279"/>
      <c r="AE140" s="948"/>
      <c r="AF140" s="879"/>
      <c r="AG140" s="867">
        <v>874</v>
      </c>
      <c r="AH140" s="867"/>
      <c r="AI140" s="279"/>
      <c r="AJ140" s="948"/>
      <c r="AK140" s="1188">
        <v>4</v>
      </c>
      <c r="AL140" s="947"/>
      <c r="AN140" s="1188">
        <v>4</v>
      </c>
      <c r="AO140" s="279" t="s">
        <v>322</v>
      </c>
      <c r="AP140" s="867"/>
      <c r="AQ140" s="867"/>
      <c r="AR140" s="279"/>
      <c r="AS140" s="948"/>
      <c r="AT140" s="921">
        <v>7</v>
      </c>
      <c r="AU140" s="867"/>
      <c r="AV140" s="867"/>
      <c r="AW140" s="279"/>
      <c r="AX140" s="948"/>
      <c r="AY140" s="879"/>
      <c r="AZ140" s="867">
        <v>874</v>
      </c>
      <c r="BA140" s="867"/>
      <c r="BB140" s="279"/>
      <c r="BC140" s="948"/>
      <c r="BD140" s="1188">
        <v>4</v>
      </c>
      <c r="BE140" s="947"/>
      <c r="BH140" s="1188">
        <v>4</v>
      </c>
      <c r="BI140" s="279" t="s">
        <v>322</v>
      </c>
      <c r="BJ140" s="867"/>
      <c r="BK140" s="867"/>
      <c r="BL140" s="279"/>
      <c r="BM140" s="948"/>
      <c r="BN140" s="921">
        <v>7</v>
      </c>
      <c r="BO140" s="867"/>
      <c r="BP140" s="867"/>
      <c r="BQ140" s="279"/>
      <c r="BR140" s="948"/>
      <c r="BS140" s="879"/>
      <c r="BT140" s="867">
        <v>874</v>
      </c>
      <c r="BU140" s="867"/>
      <c r="BV140" s="279"/>
      <c r="BW140" s="948"/>
      <c r="BX140" s="1188">
        <v>4</v>
      </c>
      <c r="BY140" s="947"/>
      <c r="CB140" s="1188">
        <v>4</v>
      </c>
      <c r="CC140" s="279" t="s">
        <v>322</v>
      </c>
      <c r="CD140" s="867"/>
      <c r="CE140" s="867"/>
      <c r="CF140" s="279"/>
      <c r="CG140" s="948"/>
      <c r="CH140" s="921">
        <v>7</v>
      </c>
      <c r="CI140" s="867"/>
      <c r="CJ140" s="867"/>
      <c r="CK140" s="279"/>
      <c r="CL140" s="948"/>
      <c r="CM140" s="879"/>
      <c r="CN140" s="867">
        <v>874</v>
      </c>
      <c r="CO140" s="867"/>
      <c r="CP140" s="279"/>
      <c r="CQ140" s="948"/>
      <c r="CR140" s="1188">
        <v>4</v>
      </c>
      <c r="CS140" s="947"/>
      <c r="CU140" s="1188">
        <v>4</v>
      </c>
      <c r="CV140" s="279" t="s">
        <v>322</v>
      </c>
      <c r="CW140" s="867"/>
      <c r="CX140" s="867"/>
      <c r="CY140" s="279"/>
      <c r="CZ140" s="948"/>
      <c r="DA140" s="921">
        <v>7</v>
      </c>
      <c r="DB140" s="867"/>
      <c r="DC140" s="867"/>
      <c r="DD140" s="279"/>
      <c r="DE140" s="948"/>
      <c r="DF140" s="879"/>
      <c r="DG140" s="867">
        <v>874</v>
      </c>
      <c r="DH140" s="867"/>
      <c r="DI140" s="279"/>
      <c r="DJ140" s="948"/>
      <c r="DK140" s="1188">
        <v>4</v>
      </c>
      <c r="DL140" s="947"/>
      <c r="DN140" s="1188">
        <v>4</v>
      </c>
      <c r="DO140" s="279" t="s">
        <v>322</v>
      </c>
      <c r="DP140" s="867"/>
      <c r="DQ140" s="867"/>
      <c r="DR140" s="279"/>
      <c r="DS140" s="948"/>
      <c r="DT140" s="921">
        <v>7</v>
      </c>
      <c r="DU140" s="867"/>
      <c r="DV140" s="867"/>
      <c r="DW140" s="279"/>
      <c r="DX140" s="948"/>
      <c r="DY140" s="879"/>
      <c r="DZ140" s="867">
        <v>874</v>
      </c>
      <c r="EA140" s="867"/>
      <c r="EB140" s="279"/>
      <c r="EC140" s="948"/>
      <c r="ED140" s="1188">
        <v>4</v>
      </c>
      <c r="EE140" s="947"/>
      <c r="EG140" s="1188">
        <v>4</v>
      </c>
      <c r="EH140" s="279" t="s">
        <v>322</v>
      </c>
      <c r="EI140" s="867"/>
      <c r="EJ140" s="867"/>
      <c r="EK140" s="279"/>
      <c r="EL140" s="948"/>
      <c r="EM140" s="921">
        <v>7</v>
      </c>
      <c r="EN140" s="867"/>
      <c r="EO140" s="867"/>
      <c r="EP140" s="279"/>
      <c r="EQ140" s="948"/>
      <c r="ER140" s="879"/>
      <c r="ES140" s="867">
        <v>874</v>
      </c>
      <c r="ET140" s="867"/>
      <c r="EU140" s="279"/>
      <c r="EV140" s="948"/>
      <c r="EW140" s="1188">
        <v>4</v>
      </c>
      <c r="EX140" s="947"/>
      <c r="EZ140" s="1188">
        <v>4</v>
      </c>
      <c r="FA140" s="279" t="s">
        <v>322</v>
      </c>
      <c r="FB140" s="867"/>
      <c r="FC140" s="867"/>
      <c r="FD140" s="279"/>
      <c r="FE140" s="948"/>
      <c r="FF140" s="921">
        <v>7</v>
      </c>
      <c r="FG140" s="867"/>
      <c r="FH140" s="867"/>
      <c r="FI140" s="279"/>
      <c r="FJ140" s="948"/>
      <c r="FK140" s="879"/>
      <c r="FL140" s="867">
        <v>874</v>
      </c>
      <c r="FM140" s="867"/>
      <c r="FN140" s="279"/>
      <c r="FO140" s="948"/>
      <c r="FP140" s="1188">
        <v>4</v>
      </c>
      <c r="FQ140" s="947"/>
      <c r="FS140" s="1188">
        <v>4</v>
      </c>
      <c r="FT140" s="279" t="s">
        <v>322</v>
      </c>
      <c r="FU140" s="867"/>
      <c r="FV140" s="867"/>
      <c r="FW140" s="279"/>
      <c r="FX140" s="948"/>
      <c r="FY140" s="921">
        <v>7</v>
      </c>
      <c r="FZ140" s="867"/>
      <c r="GA140" s="867"/>
      <c r="GB140" s="279"/>
      <c r="GC140" s="948"/>
      <c r="GD140" s="879"/>
      <c r="GE140" s="867">
        <v>874</v>
      </c>
      <c r="GF140" s="867"/>
      <c r="GG140" s="279"/>
      <c r="GH140" s="948"/>
      <c r="GI140" s="1188">
        <v>4</v>
      </c>
      <c r="GJ140" s="947"/>
      <c r="GL140" s="1188">
        <v>4</v>
      </c>
      <c r="GM140" s="279" t="s">
        <v>322</v>
      </c>
      <c r="GN140" s="867"/>
      <c r="GO140" s="867"/>
      <c r="GP140" s="279"/>
      <c r="GQ140" s="948"/>
      <c r="GR140" s="921">
        <v>7</v>
      </c>
      <c r="GS140" s="867"/>
      <c r="GT140" s="867"/>
      <c r="GU140" s="279"/>
      <c r="GV140" s="948"/>
      <c r="GW140" s="879"/>
      <c r="GX140" s="867">
        <v>874</v>
      </c>
      <c r="GY140" s="867"/>
      <c r="GZ140" s="279"/>
      <c r="HA140" s="948"/>
      <c r="HB140" s="1188">
        <v>4</v>
      </c>
      <c r="HC140" s="947"/>
      <c r="HE140" s="1188">
        <v>4</v>
      </c>
      <c r="HF140" s="279" t="s">
        <v>322</v>
      </c>
      <c r="HG140" s="867"/>
      <c r="HH140" s="867"/>
      <c r="HI140" s="279"/>
      <c r="HJ140" s="948"/>
      <c r="HK140" s="921">
        <v>7</v>
      </c>
      <c r="HL140" s="867"/>
      <c r="HM140" s="867"/>
      <c r="HN140" s="279"/>
      <c r="HO140" s="948"/>
      <c r="HP140" s="879"/>
      <c r="HQ140" s="867">
        <v>874</v>
      </c>
      <c r="HR140" s="867"/>
      <c r="HS140" s="279"/>
      <c r="HT140" s="948"/>
      <c r="HU140" s="1188">
        <v>4</v>
      </c>
      <c r="HV140" s="947"/>
      <c r="HX140" s="1188">
        <v>4</v>
      </c>
      <c r="HY140" s="279" t="s">
        <v>322</v>
      </c>
      <c r="HZ140" s="867"/>
      <c r="IA140" s="867"/>
      <c r="IB140" s="279"/>
      <c r="IC140" s="948"/>
      <c r="ID140" s="921">
        <v>7</v>
      </c>
      <c r="IE140" s="867"/>
      <c r="IF140" s="867"/>
      <c r="IG140" s="279"/>
      <c r="IH140" s="948"/>
      <c r="II140" s="879"/>
      <c r="IJ140" s="867">
        <v>874</v>
      </c>
      <c r="IK140" s="867"/>
      <c r="IL140" s="279"/>
      <c r="IM140" s="948"/>
      <c r="IN140" s="1188">
        <v>4</v>
      </c>
      <c r="IO140" s="947"/>
      <c r="IQ140" s="1179">
        <v>4</v>
      </c>
      <c r="IR140" s="279" t="s">
        <v>322</v>
      </c>
      <c r="IS140" s="867"/>
      <c r="IT140" s="867"/>
      <c r="IU140" s="279"/>
      <c r="IV140" s="948"/>
      <c r="IW140" s="921">
        <v>7</v>
      </c>
      <c r="IX140" s="867"/>
      <c r="IY140" s="867"/>
      <c r="IZ140" s="279"/>
      <c r="JA140" s="948"/>
      <c r="JB140" s="879"/>
      <c r="JC140" s="867">
        <v>874</v>
      </c>
      <c r="JD140" s="867"/>
      <c r="JE140" s="279"/>
      <c r="JF140" s="948"/>
      <c r="JG140" s="1179">
        <v>4</v>
      </c>
      <c r="JH140" s="947"/>
    </row>
    <row r="141" spans="1:268" hidden="1">
      <c r="A141" s="1179">
        <v>5</v>
      </c>
      <c r="B141" s="279" t="s">
        <v>323</v>
      </c>
      <c r="C141" s="867"/>
      <c r="D141" s="867"/>
      <c r="E141" s="279"/>
      <c r="F141" s="948"/>
      <c r="G141" s="921">
        <v>8</v>
      </c>
      <c r="H141" s="867"/>
      <c r="I141" s="867"/>
      <c r="J141" s="279"/>
      <c r="K141" s="948"/>
      <c r="L141" s="879"/>
      <c r="M141" s="867">
        <v>466</v>
      </c>
      <c r="N141" s="867"/>
      <c r="O141" s="279"/>
      <c r="P141" s="948"/>
      <c r="Q141" s="1179">
        <v>5</v>
      </c>
      <c r="R141" s="947"/>
      <c r="U141" s="1188">
        <v>5</v>
      </c>
      <c r="V141" s="279" t="s">
        <v>323</v>
      </c>
      <c r="W141" s="867"/>
      <c r="X141" s="867"/>
      <c r="Y141" s="279"/>
      <c r="Z141" s="948"/>
      <c r="AA141" s="921">
        <v>8</v>
      </c>
      <c r="AB141" s="867"/>
      <c r="AC141" s="867"/>
      <c r="AD141" s="279"/>
      <c r="AE141" s="948"/>
      <c r="AF141" s="879"/>
      <c r="AG141" s="867">
        <v>466</v>
      </c>
      <c r="AH141" s="867"/>
      <c r="AI141" s="279"/>
      <c r="AJ141" s="948"/>
      <c r="AK141" s="1188">
        <v>5</v>
      </c>
      <c r="AL141" s="947"/>
      <c r="AN141" s="1188">
        <v>5</v>
      </c>
      <c r="AO141" s="279" t="s">
        <v>323</v>
      </c>
      <c r="AP141" s="867"/>
      <c r="AQ141" s="867"/>
      <c r="AR141" s="279"/>
      <c r="AS141" s="948"/>
      <c r="AT141" s="921">
        <v>8</v>
      </c>
      <c r="AU141" s="867"/>
      <c r="AV141" s="867"/>
      <c r="AW141" s="279"/>
      <c r="AX141" s="948"/>
      <c r="AY141" s="879"/>
      <c r="AZ141" s="867">
        <v>466</v>
      </c>
      <c r="BA141" s="867"/>
      <c r="BB141" s="279"/>
      <c r="BC141" s="948"/>
      <c r="BD141" s="1188">
        <v>5</v>
      </c>
      <c r="BE141" s="947"/>
      <c r="BH141" s="1188">
        <v>5</v>
      </c>
      <c r="BI141" s="279" t="s">
        <v>323</v>
      </c>
      <c r="BJ141" s="867"/>
      <c r="BK141" s="867"/>
      <c r="BL141" s="279"/>
      <c r="BM141" s="948"/>
      <c r="BN141" s="921">
        <v>8</v>
      </c>
      <c r="BO141" s="867"/>
      <c r="BP141" s="867"/>
      <c r="BQ141" s="279"/>
      <c r="BR141" s="948"/>
      <c r="BS141" s="879"/>
      <c r="BT141" s="867">
        <v>466</v>
      </c>
      <c r="BU141" s="867"/>
      <c r="BV141" s="279"/>
      <c r="BW141" s="948"/>
      <c r="BX141" s="1188">
        <v>5</v>
      </c>
      <c r="BY141" s="947"/>
      <c r="CB141" s="1188">
        <v>5</v>
      </c>
      <c r="CC141" s="279" t="s">
        <v>323</v>
      </c>
      <c r="CD141" s="867"/>
      <c r="CE141" s="867"/>
      <c r="CF141" s="279"/>
      <c r="CG141" s="948"/>
      <c r="CH141" s="921">
        <v>8</v>
      </c>
      <c r="CI141" s="867"/>
      <c r="CJ141" s="867"/>
      <c r="CK141" s="279"/>
      <c r="CL141" s="948"/>
      <c r="CM141" s="879"/>
      <c r="CN141" s="867">
        <v>466</v>
      </c>
      <c r="CO141" s="867"/>
      <c r="CP141" s="279"/>
      <c r="CQ141" s="948"/>
      <c r="CR141" s="1188">
        <v>5</v>
      </c>
      <c r="CS141" s="947"/>
      <c r="CU141" s="1188">
        <v>5</v>
      </c>
      <c r="CV141" s="279" t="s">
        <v>323</v>
      </c>
      <c r="CW141" s="867"/>
      <c r="CX141" s="867"/>
      <c r="CY141" s="279"/>
      <c r="CZ141" s="948"/>
      <c r="DA141" s="921">
        <v>8</v>
      </c>
      <c r="DB141" s="867"/>
      <c r="DC141" s="867"/>
      <c r="DD141" s="279"/>
      <c r="DE141" s="948"/>
      <c r="DF141" s="879"/>
      <c r="DG141" s="867">
        <v>466</v>
      </c>
      <c r="DH141" s="867"/>
      <c r="DI141" s="279"/>
      <c r="DJ141" s="948"/>
      <c r="DK141" s="1188">
        <v>5</v>
      </c>
      <c r="DL141" s="947"/>
      <c r="DN141" s="1188">
        <v>5</v>
      </c>
      <c r="DO141" s="279" t="s">
        <v>323</v>
      </c>
      <c r="DP141" s="867"/>
      <c r="DQ141" s="867"/>
      <c r="DR141" s="279"/>
      <c r="DS141" s="948"/>
      <c r="DT141" s="921">
        <v>8</v>
      </c>
      <c r="DU141" s="867"/>
      <c r="DV141" s="867"/>
      <c r="DW141" s="279"/>
      <c r="DX141" s="948"/>
      <c r="DY141" s="879"/>
      <c r="DZ141" s="867">
        <v>466</v>
      </c>
      <c r="EA141" s="867"/>
      <c r="EB141" s="279"/>
      <c r="EC141" s="948"/>
      <c r="ED141" s="1188">
        <v>5</v>
      </c>
      <c r="EE141" s="947"/>
      <c r="EG141" s="1188">
        <v>5</v>
      </c>
      <c r="EH141" s="279" t="s">
        <v>323</v>
      </c>
      <c r="EI141" s="867"/>
      <c r="EJ141" s="867"/>
      <c r="EK141" s="279"/>
      <c r="EL141" s="948"/>
      <c r="EM141" s="921">
        <v>8</v>
      </c>
      <c r="EN141" s="867"/>
      <c r="EO141" s="867"/>
      <c r="EP141" s="279"/>
      <c r="EQ141" s="948"/>
      <c r="ER141" s="879"/>
      <c r="ES141" s="867">
        <v>466</v>
      </c>
      <c r="ET141" s="867"/>
      <c r="EU141" s="279"/>
      <c r="EV141" s="948"/>
      <c r="EW141" s="1188">
        <v>5</v>
      </c>
      <c r="EX141" s="947"/>
      <c r="EZ141" s="1188">
        <v>5</v>
      </c>
      <c r="FA141" s="279" t="s">
        <v>323</v>
      </c>
      <c r="FB141" s="867"/>
      <c r="FC141" s="867"/>
      <c r="FD141" s="279"/>
      <c r="FE141" s="948"/>
      <c r="FF141" s="921">
        <v>8</v>
      </c>
      <c r="FG141" s="867"/>
      <c r="FH141" s="867"/>
      <c r="FI141" s="279"/>
      <c r="FJ141" s="948"/>
      <c r="FK141" s="879"/>
      <c r="FL141" s="867">
        <v>466</v>
      </c>
      <c r="FM141" s="867"/>
      <c r="FN141" s="279"/>
      <c r="FO141" s="948"/>
      <c r="FP141" s="1188">
        <v>5</v>
      </c>
      <c r="FQ141" s="947"/>
      <c r="FS141" s="1188">
        <v>5</v>
      </c>
      <c r="FT141" s="279" t="s">
        <v>323</v>
      </c>
      <c r="FU141" s="867"/>
      <c r="FV141" s="867"/>
      <c r="FW141" s="279"/>
      <c r="FX141" s="948"/>
      <c r="FY141" s="921">
        <v>8</v>
      </c>
      <c r="FZ141" s="867"/>
      <c r="GA141" s="867"/>
      <c r="GB141" s="279"/>
      <c r="GC141" s="948"/>
      <c r="GD141" s="879"/>
      <c r="GE141" s="867">
        <v>466</v>
      </c>
      <c r="GF141" s="867"/>
      <c r="GG141" s="279"/>
      <c r="GH141" s="948"/>
      <c r="GI141" s="1188">
        <v>5</v>
      </c>
      <c r="GJ141" s="947"/>
      <c r="GL141" s="1188">
        <v>5</v>
      </c>
      <c r="GM141" s="279" t="s">
        <v>323</v>
      </c>
      <c r="GN141" s="867"/>
      <c r="GO141" s="867"/>
      <c r="GP141" s="279"/>
      <c r="GQ141" s="948"/>
      <c r="GR141" s="921">
        <v>8</v>
      </c>
      <c r="GS141" s="867"/>
      <c r="GT141" s="867"/>
      <c r="GU141" s="279"/>
      <c r="GV141" s="948"/>
      <c r="GW141" s="879"/>
      <c r="GX141" s="867">
        <v>466</v>
      </c>
      <c r="GY141" s="867"/>
      <c r="GZ141" s="279"/>
      <c r="HA141" s="948"/>
      <c r="HB141" s="1188">
        <v>5</v>
      </c>
      <c r="HC141" s="947"/>
      <c r="HE141" s="1188">
        <v>5</v>
      </c>
      <c r="HF141" s="279" t="s">
        <v>323</v>
      </c>
      <c r="HG141" s="867"/>
      <c r="HH141" s="867"/>
      <c r="HI141" s="279"/>
      <c r="HJ141" s="948"/>
      <c r="HK141" s="921">
        <v>8</v>
      </c>
      <c r="HL141" s="867"/>
      <c r="HM141" s="867"/>
      <c r="HN141" s="279"/>
      <c r="HO141" s="948"/>
      <c r="HP141" s="879"/>
      <c r="HQ141" s="867">
        <v>466</v>
      </c>
      <c r="HR141" s="867"/>
      <c r="HS141" s="279"/>
      <c r="HT141" s="948"/>
      <c r="HU141" s="1188">
        <v>5</v>
      </c>
      <c r="HV141" s="947"/>
      <c r="HX141" s="1188">
        <v>5</v>
      </c>
      <c r="HY141" s="279" t="s">
        <v>323</v>
      </c>
      <c r="HZ141" s="867"/>
      <c r="IA141" s="867"/>
      <c r="IB141" s="279"/>
      <c r="IC141" s="948"/>
      <c r="ID141" s="921">
        <v>8</v>
      </c>
      <c r="IE141" s="867"/>
      <c r="IF141" s="867"/>
      <c r="IG141" s="279"/>
      <c r="IH141" s="948"/>
      <c r="II141" s="879"/>
      <c r="IJ141" s="867">
        <v>466</v>
      </c>
      <c r="IK141" s="867"/>
      <c r="IL141" s="279"/>
      <c r="IM141" s="948"/>
      <c r="IN141" s="1188">
        <v>5</v>
      </c>
      <c r="IO141" s="947"/>
      <c r="IQ141" s="1179">
        <v>5</v>
      </c>
      <c r="IR141" s="279" t="s">
        <v>323</v>
      </c>
      <c r="IS141" s="867"/>
      <c r="IT141" s="867"/>
      <c r="IU141" s="279"/>
      <c r="IV141" s="948"/>
      <c r="IW141" s="921">
        <v>8</v>
      </c>
      <c r="IX141" s="867"/>
      <c r="IY141" s="867"/>
      <c r="IZ141" s="279"/>
      <c r="JA141" s="948"/>
      <c r="JB141" s="879"/>
      <c r="JC141" s="867">
        <v>466</v>
      </c>
      <c r="JD141" s="867"/>
      <c r="JE141" s="279"/>
      <c r="JF141" s="948"/>
      <c r="JG141" s="1179">
        <v>5</v>
      </c>
      <c r="JH141" s="947"/>
    </row>
    <row r="142" spans="1:268">
      <c r="A142" s="1179">
        <v>4</v>
      </c>
      <c r="B142" s="971" t="s">
        <v>324</v>
      </c>
      <c r="C142" s="925"/>
      <c r="D142" s="925">
        <v>1289</v>
      </c>
      <c r="E142" s="1210">
        <f t="shared" ref="E142" si="1196">SUM(D142,-C142)</f>
        <v>1289</v>
      </c>
      <c r="F142" s="1211" t="e">
        <f t="shared" ref="F142:F143" si="1197">E142/C142</f>
        <v>#DIV/0!</v>
      </c>
      <c r="G142" s="921">
        <v>9</v>
      </c>
      <c r="H142" s="925">
        <v>1353</v>
      </c>
      <c r="I142" s="925">
        <v>1347</v>
      </c>
      <c r="J142" s="1210">
        <f t="shared" ref="J142" si="1198">SUM(I142,-H142)</f>
        <v>-6</v>
      </c>
      <c r="K142" s="1212">
        <f t="shared" ref="K142:K143" si="1199">J142/H142</f>
        <v>-4.434589800443459E-3</v>
      </c>
      <c r="L142" s="879"/>
      <c r="M142" s="929">
        <v>1353</v>
      </c>
      <c r="N142" s="929">
        <f>I142</f>
        <v>1347</v>
      </c>
      <c r="O142" s="1024">
        <f t="shared" ref="O142" si="1200">SUM(N142,-M142)</f>
        <v>-6</v>
      </c>
      <c r="P142" s="1213">
        <f t="shared" ref="P142:P143" si="1201">O142/M142</f>
        <v>-4.434589800443459E-3</v>
      </c>
      <c r="Q142" s="1179">
        <v>4</v>
      </c>
      <c r="R142" s="947"/>
      <c r="U142" s="1188">
        <v>4</v>
      </c>
      <c r="V142" s="971" t="s">
        <v>324</v>
      </c>
      <c r="W142" s="925"/>
      <c r="X142" s="925">
        <v>1289</v>
      </c>
      <c r="Y142" s="1210">
        <f t="shared" ref="Y142" si="1202">SUM(X142,-W142)</f>
        <v>1289</v>
      </c>
      <c r="Z142" s="1211" t="e">
        <f t="shared" ref="Z142:Z143" si="1203">Y142/W142</f>
        <v>#DIV/0!</v>
      </c>
      <c r="AA142" s="921">
        <v>9</v>
      </c>
      <c r="AB142" s="925">
        <v>54</v>
      </c>
      <c r="AC142" s="925">
        <v>59</v>
      </c>
      <c r="AD142" s="1210">
        <f t="shared" ref="AD142" si="1204">SUM(AC142,-AB142)</f>
        <v>5</v>
      </c>
      <c r="AE142" s="1216">
        <f t="shared" ref="AE142:AE143" si="1205">AD142/AB142</f>
        <v>9.2592592592592587E-2</v>
      </c>
      <c r="AF142" s="879"/>
      <c r="AG142" s="929">
        <v>1353</v>
      </c>
      <c r="AH142" s="929">
        <f>AC142</f>
        <v>59</v>
      </c>
      <c r="AI142" s="1024">
        <f t="shared" ref="AI142" si="1206">SUM(AH142,-AG142)</f>
        <v>-1294</v>
      </c>
      <c r="AJ142" s="1213">
        <f t="shared" ref="AJ142:AJ143" si="1207">AI142/AG142</f>
        <v>-0.95639320029563935</v>
      </c>
      <c r="AK142" s="1188">
        <v>4</v>
      </c>
      <c r="AL142" s="947"/>
      <c r="AN142" s="1356">
        <v>4</v>
      </c>
      <c r="AO142" s="971" t="s">
        <v>324</v>
      </c>
      <c r="AP142" s="925"/>
      <c r="AQ142" s="925">
        <v>1289</v>
      </c>
      <c r="AR142" s="1210">
        <f t="shared" ref="AR142" si="1208">SUM(AQ142,-AP142)</f>
        <v>1289</v>
      </c>
      <c r="AS142" s="1211" t="e">
        <f t="shared" ref="AS142:AS143" si="1209">AR142/AP142</f>
        <v>#DIV/0!</v>
      </c>
      <c r="AT142" s="921">
        <v>9</v>
      </c>
      <c r="AU142" s="925">
        <v>23</v>
      </c>
      <c r="AV142" s="925">
        <v>30</v>
      </c>
      <c r="AW142" s="1210">
        <f t="shared" ref="AW142" si="1210">SUM(AV142,-AU142)</f>
        <v>7</v>
      </c>
      <c r="AX142" s="1216">
        <f t="shared" ref="AX142:AX143" si="1211">AW142/AU142</f>
        <v>0.30434782608695654</v>
      </c>
      <c r="AY142" s="879"/>
      <c r="AZ142" s="929">
        <v>1353</v>
      </c>
      <c r="BA142" s="929">
        <f>AV142</f>
        <v>30</v>
      </c>
      <c r="BB142" s="1024">
        <f t="shared" ref="BB142" si="1212">SUM(BA142,-AZ142)</f>
        <v>-1323</v>
      </c>
      <c r="BC142" s="1213">
        <f t="shared" ref="BC142:BC143" si="1213">BB142/AZ142</f>
        <v>-0.97782705099778267</v>
      </c>
      <c r="BD142" s="1356">
        <v>4</v>
      </c>
      <c r="BE142" s="947"/>
      <c r="BH142" s="1188">
        <v>4</v>
      </c>
      <c r="BI142" s="971" t="s">
        <v>324</v>
      </c>
      <c r="BJ142" s="925"/>
      <c r="BK142" s="925">
        <v>1289</v>
      </c>
      <c r="BL142" s="1210">
        <f t="shared" ref="BL142" si="1214">SUM(BK142,-BJ142)</f>
        <v>1289</v>
      </c>
      <c r="BM142" s="1211" t="e">
        <f t="shared" ref="BM142:BM143" si="1215">BL142/BJ142</f>
        <v>#DIV/0!</v>
      </c>
      <c r="BN142" s="921">
        <v>9</v>
      </c>
      <c r="BO142" s="925">
        <v>55</v>
      </c>
      <c r="BP142" s="925">
        <v>43</v>
      </c>
      <c r="BQ142" s="1210">
        <f t="shared" ref="BQ142" si="1216">SUM(BP142,-BO142)</f>
        <v>-12</v>
      </c>
      <c r="BR142" s="1212">
        <f t="shared" ref="BR142:BR143" si="1217">BQ142/BO142</f>
        <v>-0.21818181818181817</v>
      </c>
      <c r="BS142" s="879"/>
      <c r="BT142" s="929">
        <v>1353</v>
      </c>
      <c r="BU142" s="929">
        <f>BP142</f>
        <v>43</v>
      </c>
      <c r="BV142" s="1024">
        <f t="shared" ref="BV142" si="1218">SUM(BU142,-BT142)</f>
        <v>-1310</v>
      </c>
      <c r="BW142" s="1213">
        <f t="shared" ref="BW142:BW143" si="1219">BV142/BT142</f>
        <v>-0.96821877309682192</v>
      </c>
      <c r="BX142" s="1188">
        <v>4</v>
      </c>
      <c r="BY142" s="947"/>
      <c r="CB142" s="1356">
        <v>4</v>
      </c>
      <c r="CC142" s="971" t="s">
        <v>324</v>
      </c>
      <c r="CD142" s="925"/>
      <c r="CE142" s="925">
        <v>1289</v>
      </c>
      <c r="CF142" s="1210">
        <f t="shared" ref="CF142" si="1220">SUM(CE142,-CD142)</f>
        <v>1289</v>
      </c>
      <c r="CG142" s="1211" t="e">
        <f t="shared" ref="CG142:CG143" si="1221">CF142/CD142</f>
        <v>#DIV/0!</v>
      </c>
      <c r="CH142" s="921">
        <v>9</v>
      </c>
      <c r="CI142" s="925">
        <v>54</v>
      </c>
      <c r="CJ142" s="925">
        <v>50</v>
      </c>
      <c r="CK142" s="1210">
        <f t="shared" ref="CK142" si="1222">SUM(CJ142,-CI142)</f>
        <v>-4</v>
      </c>
      <c r="CL142" s="1212">
        <f t="shared" ref="CL142:CL143" si="1223">CK142/CI142</f>
        <v>-7.407407407407407E-2</v>
      </c>
      <c r="CM142" s="879"/>
      <c r="CN142" s="929">
        <v>1353</v>
      </c>
      <c r="CO142" s="929">
        <f>CJ142</f>
        <v>50</v>
      </c>
      <c r="CP142" s="1024">
        <f t="shared" ref="CP142" si="1224">SUM(CO142,-CN142)</f>
        <v>-1303</v>
      </c>
      <c r="CQ142" s="1213">
        <f t="shared" ref="CQ142:CQ143" si="1225">CP142/CN142</f>
        <v>-0.96304508499630448</v>
      </c>
      <c r="CR142" s="1356">
        <v>4</v>
      </c>
      <c r="CS142" s="947"/>
      <c r="CU142" s="1188">
        <v>4</v>
      </c>
      <c r="CV142" s="971" t="s">
        <v>324</v>
      </c>
      <c r="CW142" s="925"/>
      <c r="CX142" s="925">
        <v>1289</v>
      </c>
      <c r="CY142" s="1210">
        <f t="shared" ref="CY142" si="1226">SUM(CX142,-CW142)</f>
        <v>1289</v>
      </c>
      <c r="CZ142" s="1211" t="e">
        <f t="shared" ref="CZ142:CZ143" si="1227">CY142/CW142</f>
        <v>#DIV/0!</v>
      </c>
      <c r="DA142" s="921">
        <v>9</v>
      </c>
      <c r="DB142" s="925">
        <v>16</v>
      </c>
      <c r="DC142" s="925">
        <v>12</v>
      </c>
      <c r="DD142" s="1210">
        <f t="shared" ref="DD142" si="1228">SUM(DC142,-DB142)</f>
        <v>-4</v>
      </c>
      <c r="DE142" s="1212">
        <f t="shared" ref="DE142:DE143" si="1229">DD142/DB142</f>
        <v>-0.25</v>
      </c>
      <c r="DF142" s="879"/>
      <c r="DG142" s="929">
        <v>1353</v>
      </c>
      <c r="DH142" s="929">
        <f>DC142</f>
        <v>12</v>
      </c>
      <c r="DI142" s="1024">
        <f t="shared" ref="DI142" si="1230">SUM(DH142,-DG142)</f>
        <v>-1341</v>
      </c>
      <c r="DJ142" s="1213">
        <f t="shared" ref="DJ142:DJ143" si="1231">DI142/DG142</f>
        <v>-0.99113082039911304</v>
      </c>
      <c r="DK142" s="1188">
        <v>4</v>
      </c>
      <c r="DL142" s="947"/>
      <c r="DN142" s="1356">
        <v>4</v>
      </c>
      <c r="DO142" s="971" t="s">
        <v>324</v>
      </c>
      <c r="DP142" s="925"/>
      <c r="DQ142" s="925">
        <v>1289</v>
      </c>
      <c r="DR142" s="1210">
        <f t="shared" ref="DR142" si="1232">SUM(DQ142,-DP142)</f>
        <v>1289</v>
      </c>
      <c r="DS142" s="1211" t="e">
        <f t="shared" ref="DS142:DS143" si="1233">DR142/DP142</f>
        <v>#DIV/0!</v>
      </c>
      <c r="DT142" s="921">
        <v>9</v>
      </c>
      <c r="DU142" s="925">
        <v>10</v>
      </c>
      <c r="DV142" s="925">
        <v>8</v>
      </c>
      <c r="DW142" s="1210">
        <f t="shared" ref="DW142" si="1234">SUM(DV142,-DU142)</f>
        <v>-2</v>
      </c>
      <c r="DX142" s="1212">
        <f t="shared" ref="DX142:DX143" si="1235">DW142/DU142</f>
        <v>-0.2</v>
      </c>
      <c r="DY142" s="879"/>
      <c r="DZ142" s="929">
        <v>1353</v>
      </c>
      <c r="EA142" s="929">
        <f>DV142</f>
        <v>8</v>
      </c>
      <c r="EB142" s="1024">
        <f t="shared" ref="EB142" si="1236">SUM(EA142,-DZ142)</f>
        <v>-1345</v>
      </c>
      <c r="EC142" s="1213">
        <f t="shared" ref="EC142:EC143" si="1237">EB142/DZ142</f>
        <v>-0.99408721359940877</v>
      </c>
      <c r="ED142" s="1356">
        <v>4</v>
      </c>
      <c r="EE142" s="947"/>
      <c r="EG142" s="1188">
        <v>4</v>
      </c>
      <c r="EH142" s="971" t="s">
        <v>324</v>
      </c>
      <c r="EI142" s="925"/>
      <c r="EJ142" s="925">
        <v>1289</v>
      </c>
      <c r="EK142" s="1210">
        <f t="shared" ref="EK142" si="1238">SUM(EJ142,-EI142)</f>
        <v>1289</v>
      </c>
      <c r="EL142" s="1211" t="e">
        <f t="shared" ref="EL142:EL143" si="1239">EK142/EI142</f>
        <v>#DIV/0!</v>
      </c>
      <c r="EM142" s="921">
        <v>9</v>
      </c>
      <c r="EN142" s="925">
        <v>10</v>
      </c>
      <c r="EO142" s="925">
        <v>21</v>
      </c>
      <c r="EP142" s="1210">
        <f t="shared" ref="EP142" si="1240">SUM(EO142,-EN142)</f>
        <v>11</v>
      </c>
      <c r="EQ142" s="1216">
        <f t="shared" ref="EQ142:EQ143" si="1241">EP142/EN142</f>
        <v>1.1000000000000001</v>
      </c>
      <c r="ER142" s="879"/>
      <c r="ES142" s="929">
        <v>1353</v>
      </c>
      <c r="ET142" s="929">
        <f>EO142</f>
        <v>21</v>
      </c>
      <c r="EU142" s="1024">
        <f t="shared" ref="EU142" si="1242">SUM(ET142,-ES142)</f>
        <v>-1332</v>
      </c>
      <c r="EV142" s="1213">
        <f t="shared" ref="EV142:EV143" si="1243">EU142/ES142</f>
        <v>-0.98447893569844791</v>
      </c>
      <c r="EW142" s="1188">
        <v>4</v>
      </c>
      <c r="EX142" s="947"/>
      <c r="EZ142" s="1356">
        <v>4</v>
      </c>
      <c r="FA142" s="971" t="s">
        <v>324</v>
      </c>
      <c r="FB142" s="925"/>
      <c r="FC142" s="925">
        <v>1289</v>
      </c>
      <c r="FD142" s="1210">
        <f t="shared" ref="FD142" si="1244">SUM(FC142,-FB142)</f>
        <v>1289</v>
      </c>
      <c r="FE142" s="1211" t="e">
        <f t="shared" ref="FE142:FE143" si="1245">FD142/FB142</f>
        <v>#DIV/0!</v>
      </c>
      <c r="FF142" s="921">
        <v>9</v>
      </c>
      <c r="FG142" s="925">
        <v>2</v>
      </c>
      <c r="FH142" s="925">
        <v>1</v>
      </c>
      <c r="FI142" s="1210">
        <f t="shared" ref="FI142" si="1246">SUM(FH142,-FG142)</f>
        <v>-1</v>
      </c>
      <c r="FJ142" s="1212">
        <f t="shared" ref="FJ142:FJ143" si="1247">FI142/FG142</f>
        <v>-0.5</v>
      </c>
      <c r="FK142" s="879"/>
      <c r="FL142" s="929">
        <v>1353</v>
      </c>
      <c r="FM142" s="929">
        <f>FH142</f>
        <v>1</v>
      </c>
      <c r="FN142" s="1024">
        <f t="shared" ref="FN142" si="1248">SUM(FM142,-FL142)</f>
        <v>-1352</v>
      </c>
      <c r="FO142" s="1213">
        <f t="shared" ref="FO142:FO143" si="1249">FN142/FL142</f>
        <v>-0.9992609016999261</v>
      </c>
      <c r="FP142" s="1356">
        <v>4</v>
      </c>
      <c r="FQ142" s="947"/>
      <c r="FS142" s="1188">
        <v>4</v>
      </c>
      <c r="FT142" s="971" t="s">
        <v>324</v>
      </c>
      <c r="FU142" s="925"/>
      <c r="FV142" s="925">
        <v>1289</v>
      </c>
      <c r="FW142" s="1210">
        <f t="shared" ref="FW142" si="1250">SUM(FV142,-FU142)</f>
        <v>1289</v>
      </c>
      <c r="FX142" s="1211" t="e">
        <f t="shared" ref="FX142:FX143" si="1251">FW142/FU142</f>
        <v>#DIV/0!</v>
      </c>
      <c r="FY142" s="921">
        <v>9</v>
      </c>
      <c r="FZ142" s="925">
        <v>43</v>
      </c>
      <c r="GA142" s="925">
        <v>12</v>
      </c>
      <c r="GB142" s="1210">
        <f t="shared" ref="GB142" si="1252">SUM(GA142,-FZ142)</f>
        <v>-31</v>
      </c>
      <c r="GC142" s="1212">
        <f t="shared" ref="GC142:GC143" si="1253">GB142/FZ142</f>
        <v>-0.72093023255813948</v>
      </c>
      <c r="GD142" s="879"/>
      <c r="GE142" s="929">
        <v>1353</v>
      </c>
      <c r="GF142" s="929">
        <f>GA142</f>
        <v>12</v>
      </c>
      <c r="GG142" s="1024">
        <f t="shared" ref="GG142" si="1254">SUM(GF142,-GE142)</f>
        <v>-1341</v>
      </c>
      <c r="GH142" s="1213">
        <f t="shared" ref="GH142:GH143" si="1255">GG142/GE142</f>
        <v>-0.99113082039911304</v>
      </c>
      <c r="GI142" s="1188">
        <v>4</v>
      </c>
      <c r="GJ142" s="947"/>
      <c r="GL142" s="1356">
        <v>4</v>
      </c>
      <c r="GM142" s="971" t="s">
        <v>324</v>
      </c>
      <c r="GN142" s="925"/>
      <c r="GO142" s="925">
        <v>1289</v>
      </c>
      <c r="GP142" s="1210">
        <f t="shared" ref="GP142" si="1256">SUM(GO142,-GN142)</f>
        <v>1289</v>
      </c>
      <c r="GQ142" s="1211" t="e">
        <f t="shared" ref="GQ142:GQ143" si="1257">GP142/GN142</f>
        <v>#DIV/0!</v>
      </c>
      <c r="GR142" s="921">
        <v>9</v>
      </c>
      <c r="GS142" s="925">
        <v>5</v>
      </c>
      <c r="GT142" s="925">
        <v>2</v>
      </c>
      <c r="GU142" s="1210">
        <f t="shared" ref="GU142" si="1258">SUM(GT142,-GS142)</f>
        <v>-3</v>
      </c>
      <c r="GV142" s="1212">
        <f t="shared" ref="GV142:GV143" si="1259">GU142/GS142</f>
        <v>-0.6</v>
      </c>
      <c r="GW142" s="879"/>
      <c r="GX142" s="929">
        <v>1353</v>
      </c>
      <c r="GY142" s="929">
        <f>GT142</f>
        <v>2</v>
      </c>
      <c r="GZ142" s="1024">
        <f t="shared" ref="GZ142" si="1260">SUM(GY142,-GX142)</f>
        <v>-1351</v>
      </c>
      <c r="HA142" s="1213">
        <f t="shared" ref="HA142:HA143" si="1261">GZ142/GX142</f>
        <v>-0.99852180339985219</v>
      </c>
      <c r="HB142" s="1356">
        <v>4</v>
      </c>
      <c r="HC142" s="947"/>
      <c r="HE142" s="1188">
        <v>4</v>
      </c>
      <c r="HF142" s="971" t="s">
        <v>324</v>
      </c>
      <c r="HG142" s="925"/>
      <c r="HH142" s="925">
        <v>1289</v>
      </c>
      <c r="HI142" s="1210">
        <f t="shared" ref="HI142" si="1262">SUM(HH142,-HG142)</f>
        <v>1289</v>
      </c>
      <c r="HJ142" s="1211" t="e">
        <f t="shared" ref="HJ142:HJ143" si="1263">HI142/HG142</f>
        <v>#DIV/0!</v>
      </c>
      <c r="HK142" s="921">
        <v>9</v>
      </c>
      <c r="HL142" s="925">
        <v>3</v>
      </c>
      <c r="HM142" s="925">
        <v>15</v>
      </c>
      <c r="HN142" s="1210">
        <f t="shared" ref="HN142" si="1264">SUM(HM142,-HL142)</f>
        <v>12</v>
      </c>
      <c r="HO142" s="1216">
        <f t="shared" ref="HO142:HO143" si="1265">HN142/HL142</f>
        <v>4</v>
      </c>
      <c r="HP142" s="879"/>
      <c r="HQ142" s="929">
        <v>1353</v>
      </c>
      <c r="HR142" s="929">
        <f>HM142</f>
        <v>15</v>
      </c>
      <c r="HS142" s="1024">
        <f t="shared" ref="HS142" si="1266">SUM(HR142,-HQ142)</f>
        <v>-1338</v>
      </c>
      <c r="HT142" s="1213">
        <f t="shared" ref="HT142:HT143" si="1267">HS142/HQ142</f>
        <v>-0.98891352549889133</v>
      </c>
      <c r="HU142" s="1188">
        <v>4</v>
      </c>
      <c r="HV142" s="947"/>
      <c r="HX142" s="1356">
        <v>4</v>
      </c>
      <c r="HY142" s="971" t="s">
        <v>324</v>
      </c>
      <c r="HZ142" s="925"/>
      <c r="IA142" s="925">
        <v>1289</v>
      </c>
      <c r="IB142" s="1210">
        <f t="shared" ref="IB142" si="1268">SUM(IA142,-HZ142)</f>
        <v>1289</v>
      </c>
      <c r="IC142" s="1211" t="e">
        <f t="shared" ref="IC142:IC143" si="1269">IB142/HZ142</f>
        <v>#DIV/0!</v>
      </c>
      <c r="ID142" s="921">
        <v>9</v>
      </c>
      <c r="IE142" s="925">
        <v>7</v>
      </c>
      <c r="IF142" s="925">
        <v>19</v>
      </c>
      <c r="IG142" s="1210">
        <f t="shared" ref="IG142" si="1270">SUM(IF142,-IE142)</f>
        <v>12</v>
      </c>
      <c r="IH142" s="1216">
        <f t="shared" ref="IH142:IH143" si="1271">IG142/IE142</f>
        <v>1.7142857142857142</v>
      </c>
      <c r="II142" s="879"/>
      <c r="IJ142" s="929">
        <v>1353</v>
      </c>
      <c r="IK142" s="929">
        <f>IF142</f>
        <v>19</v>
      </c>
      <c r="IL142" s="1024">
        <f t="shared" ref="IL142" si="1272">SUM(IK142,-IJ142)</f>
        <v>-1334</v>
      </c>
      <c r="IM142" s="1213">
        <f t="shared" ref="IM142:IM143" si="1273">IL142/IJ142</f>
        <v>-0.98595713229859572</v>
      </c>
      <c r="IN142" s="1356">
        <v>4</v>
      </c>
      <c r="IO142" s="947"/>
      <c r="IQ142" s="1179">
        <v>4</v>
      </c>
      <c r="IR142" s="971" t="s">
        <v>324</v>
      </c>
      <c r="IS142" s="925"/>
      <c r="IT142" s="925">
        <v>1289</v>
      </c>
      <c r="IU142" s="1210">
        <f t="shared" ref="IU142" si="1274">SUM(IT142,-IS142)</f>
        <v>1289</v>
      </c>
      <c r="IV142" s="1211" t="e">
        <f t="shared" ref="IV142:IV143" si="1275">IU142/IS142</f>
        <v>#DIV/0!</v>
      </c>
      <c r="IW142" s="921">
        <v>9</v>
      </c>
      <c r="IX142" s="925">
        <f>SUM(AB142,AU142,BO142,CI142,DB142,DU142,EN142,FG142,FZ142,GS142,HL142,IE142)</f>
        <v>282</v>
      </c>
      <c r="IY142" s="925">
        <f>SUM(AC142,AV142,BP142,CJ142,DC142,DV142,EO142,FH142,GA142,GT142,HM142,IF142)</f>
        <v>272</v>
      </c>
      <c r="IZ142" s="1210">
        <f t="shared" ref="IZ142" si="1276">SUM(IY142,-IX142)</f>
        <v>-10</v>
      </c>
      <c r="JA142" s="1212">
        <f t="shared" ref="JA142:JA143" si="1277">IZ142/IX142</f>
        <v>-3.5460992907801421E-2</v>
      </c>
      <c r="JB142" s="879"/>
      <c r="JC142" s="929">
        <v>1353</v>
      </c>
      <c r="JD142" s="929">
        <f>IY142</f>
        <v>272</v>
      </c>
      <c r="JE142" s="1024">
        <f t="shared" ref="JE142" si="1278">SUM(JD142,-JC142)</f>
        <v>-1081</v>
      </c>
      <c r="JF142" s="1213">
        <f t="shared" ref="JF142:JF143" si="1279">JE142/JC142</f>
        <v>-0.79896526237989651</v>
      </c>
      <c r="JG142" s="1179">
        <v>4</v>
      </c>
      <c r="JH142" s="947"/>
    </row>
    <row r="143" spans="1:268" ht="14.25" customHeight="1">
      <c r="A143" s="1179">
        <v>5</v>
      </c>
      <c r="B143" s="697" t="s">
        <v>325</v>
      </c>
      <c r="C143" s="966">
        <f>SUM(C135,C142)</f>
        <v>0</v>
      </c>
      <c r="D143" s="966">
        <f>SUM(D135,D142)</f>
        <v>6931</v>
      </c>
      <c r="E143" s="635">
        <f>SUM(D143,-C143)</f>
        <v>6931</v>
      </c>
      <c r="F143" s="1218" t="e">
        <f t="shared" si="1197"/>
        <v>#DIV/0!</v>
      </c>
      <c r="G143" s="921">
        <v>10</v>
      </c>
      <c r="H143" s="966">
        <f>SUM(H135,H142)</f>
        <v>7025</v>
      </c>
      <c r="I143" s="966">
        <f>SUM(I135,I142)</f>
        <v>6683</v>
      </c>
      <c r="J143" s="635">
        <f>SUM(I143,-H143)</f>
        <v>-342</v>
      </c>
      <c r="K143" s="1219">
        <f t="shared" si="1199"/>
        <v>-4.8683274021352314E-2</v>
      </c>
      <c r="L143" s="879"/>
      <c r="M143" s="966">
        <f>SUM(M135,M142)</f>
        <v>7025</v>
      </c>
      <c r="N143" s="966">
        <f>SUM(N135,N142)</f>
        <v>6683</v>
      </c>
      <c r="O143" s="635">
        <f>SUM(N143,-M143)</f>
        <v>-342</v>
      </c>
      <c r="P143" s="1218">
        <f t="shared" si="1201"/>
        <v>-4.8683274021352314E-2</v>
      </c>
      <c r="Q143" s="1179">
        <v>5</v>
      </c>
      <c r="R143" s="947"/>
      <c r="U143" s="1188">
        <v>5</v>
      </c>
      <c r="V143" s="697" t="s">
        <v>325</v>
      </c>
      <c r="W143" s="966">
        <f>SUM(W135,W142)</f>
        <v>0</v>
      </c>
      <c r="X143" s="966">
        <f>SUM(X135,X142)</f>
        <v>6931</v>
      </c>
      <c r="Y143" s="635">
        <f>SUM(X143,-W143)</f>
        <v>6931</v>
      </c>
      <c r="Z143" s="1218" t="e">
        <f t="shared" si="1203"/>
        <v>#DIV/0!</v>
      </c>
      <c r="AA143" s="921">
        <v>10</v>
      </c>
      <c r="AB143" s="966">
        <f>SUM(AB135,AB142)</f>
        <v>328</v>
      </c>
      <c r="AC143" s="966">
        <f>SUM(AC135,AC142)</f>
        <v>311</v>
      </c>
      <c r="AD143" s="635">
        <f>SUM(AC143,-AB143)</f>
        <v>-17</v>
      </c>
      <c r="AE143" s="1219">
        <f t="shared" si="1205"/>
        <v>-5.1829268292682924E-2</v>
      </c>
      <c r="AF143" s="879"/>
      <c r="AG143" s="966">
        <f>SUM(AG135,AG142)</f>
        <v>7025</v>
      </c>
      <c r="AH143" s="966">
        <f>SUM(AH135,AH142)</f>
        <v>311</v>
      </c>
      <c r="AI143" s="635">
        <f>SUM(AH143,-AG143)</f>
        <v>-6714</v>
      </c>
      <c r="AJ143" s="1218">
        <f t="shared" si="1207"/>
        <v>-0.95572953736654809</v>
      </c>
      <c r="AK143" s="1188">
        <v>5</v>
      </c>
      <c r="AL143" s="947"/>
      <c r="AN143" s="1356">
        <v>5</v>
      </c>
      <c r="AO143" s="697" t="s">
        <v>325</v>
      </c>
      <c r="AP143" s="966">
        <f>SUM(AP135,AP142)</f>
        <v>0</v>
      </c>
      <c r="AQ143" s="966">
        <f>SUM(AQ135,AQ142)</f>
        <v>6931</v>
      </c>
      <c r="AR143" s="635">
        <f>SUM(AQ143,-AP143)</f>
        <v>6931</v>
      </c>
      <c r="AS143" s="1218" t="e">
        <f t="shared" si="1209"/>
        <v>#DIV/0!</v>
      </c>
      <c r="AT143" s="921">
        <v>10</v>
      </c>
      <c r="AU143" s="966">
        <f>SUM(AU135,AU142)</f>
        <v>96</v>
      </c>
      <c r="AV143" s="966">
        <f>SUM(AV135,AV142)</f>
        <v>106</v>
      </c>
      <c r="AW143" s="635">
        <f>SUM(AV143,-AU143)</f>
        <v>10</v>
      </c>
      <c r="AX143" s="1222">
        <f t="shared" si="1211"/>
        <v>0.10416666666666667</v>
      </c>
      <c r="AY143" s="879"/>
      <c r="AZ143" s="966">
        <f>SUM(AZ135,AZ142)</f>
        <v>7025</v>
      </c>
      <c r="BA143" s="966">
        <f>SUM(BA135,BA142)</f>
        <v>106</v>
      </c>
      <c r="BB143" s="635">
        <f>SUM(BA143,-AZ143)</f>
        <v>-6919</v>
      </c>
      <c r="BC143" s="1218">
        <f t="shared" si="1213"/>
        <v>-0.98491103202846975</v>
      </c>
      <c r="BD143" s="1356">
        <v>5</v>
      </c>
      <c r="BE143" s="947"/>
      <c r="BH143" s="1188">
        <v>5</v>
      </c>
      <c r="BI143" s="697" t="s">
        <v>325</v>
      </c>
      <c r="BJ143" s="966">
        <f>SUM(BJ135,BJ142)</f>
        <v>0</v>
      </c>
      <c r="BK143" s="966">
        <f>SUM(BK135,BK142)</f>
        <v>6931</v>
      </c>
      <c r="BL143" s="635">
        <f>SUM(BK143,-BJ143)</f>
        <v>6931</v>
      </c>
      <c r="BM143" s="1218" t="e">
        <f t="shared" si="1215"/>
        <v>#DIV/0!</v>
      </c>
      <c r="BN143" s="921">
        <v>10</v>
      </c>
      <c r="BO143" s="966">
        <f>SUM(BO135,BO142)</f>
        <v>238</v>
      </c>
      <c r="BP143" s="966">
        <f>SUM(BP135,BP142)</f>
        <v>213</v>
      </c>
      <c r="BQ143" s="635">
        <f>SUM(BP143,-BO143)</f>
        <v>-25</v>
      </c>
      <c r="BR143" s="1219">
        <f t="shared" si="1217"/>
        <v>-0.10504201680672269</v>
      </c>
      <c r="BS143" s="879"/>
      <c r="BT143" s="966">
        <f>SUM(BT135,BT142)</f>
        <v>7025</v>
      </c>
      <c r="BU143" s="966">
        <f>SUM(BU135,BU142)</f>
        <v>213</v>
      </c>
      <c r="BV143" s="635">
        <f>SUM(BU143,-BT143)</f>
        <v>-6812</v>
      </c>
      <c r="BW143" s="1218">
        <f t="shared" si="1219"/>
        <v>-0.96967971530249109</v>
      </c>
      <c r="BX143" s="1188">
        <v>5</v>
      </c>
      <c r="BY143" s="947"/>
      <c r="CB143" s="1356">
        <v>5</v>
      </c>
      <c r="CC143" s="697" t="s">
        <v>325</v>
      </c>
      <c r="CD143" s="966">
        <f>SUM(CD135,CD142)</f>
        <v>0</v>
      </c>
      <c r="CE143" s="966">
        <f>SUM(CE135,CE142)</f>
        <v>6931</v>
      </c>
      <c r="CF143" s="635">
        <f>SUM(CE143,-CD143)</f>
        <v>6931</v>
      </c>
      <c r="CG143" s="1218" t="e">
        <f t="shared" si="1221"/>
        <v>#DIV/0!</v>
      </c>
      <c r="CH143" s="921">
        <v>10</v>
      </c>
      <c r="CI143" s="966">
        <f>SUM(CI135,CI142)</f>
        <v>241</v>
      </c>
      <c r="CJ143" s="966">
        <f>SUM(CJ135,CJ142)</f>
        <v>219</v>
      </c>
      <c r="CK143" s="635">
        <f>SUM(CJ143,-CI143)</f>
        <v>-22</v>
      </c>
      <c r="CL143" s="1219">
        <f t="shared" si="1223"/>
        <v>-9.1286307053941904E-2</v>
      </c>
      <c r="CM143" s="879"/>
      <c r="CN143" s="966">
        <f>SUM(CN135,CN142)</f>
        <v>7025</v>
      </c>
      <c r="CO143" s="966">
        <f>SUM(CO135,CO142)</f>
        <v>219</v>
      </c>
      <c r="CP143" s="635">
        <f>SUM(CO143,-CN143)</f>
        <v>-6806</v>
      </c>
      <c r="CQ143" s="1218">
        <f t="shared" si="1225"/>
        <v>-0.96882562277580075</v>
      </c>
      <c r="CR143" s="1356">
        <v>5</v>
      </c>
      <c r="CS143" s="947"/>
      <c r="CU143" s="1188">
        <v>5</v>
      </c>
      <c r="CV143" s="697" t="s">
        <v>325</v>
      </c>
      <c r="CW143" s="966">
        <f>SUM(CW135,CW142)</f>
        <v>0</v>
      </c>
      <c r="CX143" s="966">
        <f>SUM(CX135,CX142)</f>
        <v>6931</v>
      </c>
      <c r="CY143" s="635">
        <f>SUM(CX143,-CW143)</f>
        <v>6931</v>
      </c>
      <c r="CZ143" s="1218" t="e">
        <f t="shared" si="1227"/>
        <v>#DIV/0!</v>
      </c>
      <c r="DA143" s="921">
        <v>10</v>
      </c>
      <c r="DB143" s="966">
        <f>SUM(DB135,DB142)</f>
        <v>43</v>
      </c>
      <c r="DC143" s="966">
        <f>SUM(DC135,DC142)</f>
        <v>41</v>
      </c>
      <c r="DD143" s="635">
        <f>SUM(DC143,-DB143)</f>
        <v>-2</v>
      </c>
      <c r="DE143" s="1219">
        <f t="shared" si="1229"/>
        <v>-4.6511627906976744E-2</v>
      </c>
      <c r="DF143" s="879"/>
      <c r="DG143" s="966">
        <f>SUM(DG135,DG142)</f>
        <v>7025</v>
      </c>
      <c r="DH143" s="966">
        <f>SUM(DH135,DH142)</f>
        <v>41</v>
      </c>
      <c r="DI143" s="635">
        <f>SUM(DH143,-DG143)</f>
        <v>-6984</v>
      </c>
      <c r="DJ143" s="1218">
        <f t="shared" si="1231"/>
        <v>-0.99416370106761565</v>
      </c>
      <c r="DK143" s="1188">
        <v>5</v>
      </c>
      <c r="DL143" s="947"/>
      <c r="DN143" s="1356">
        <v>5</v>
      </c>
      <c r="DO143" s="697" t="s">
        <v>325</v>
      </c>
      <c r="DP143" s="966">
        <f>SUM(DP135,DP142)</f>
        <v>0</v>
      </c>
      <c r="DQ143" s="966">
        <f>SUM(DQ135,DQ142)</f>
        <v>6931</v>
      </c>
      <c r="DR143" s="635">
        <f>SUM(DQ143,-DP143)</f>
        <v>6931</v>
      </c>
      <c r="DS143" s="1218" t="e">
        <f t="shared" si="1233"/>
        <v>#DIV/0!</v>
      </c>
      <c r="DT143" s="921">
        <v>10</v>
      </c>
      <c r="DU143" s="966">
        <f>SUM(DU135,DU142)</f>
        <v>33</v>
      </c>
      <c r="DV143" s="966">
        <f>SUM(DV135,DV142)</f>
        <v>34</v>
      </c>
      <c r="DW143" s="635">
        <f>SUM(DV143,-DU143)</f>
        <v>1</v>
      </c>
      <c r="DX143" s="1222">
        <f t="shared" si="1235"/>
        <v>3.0303030303030304E-2</v>
      </c>
      <c r="DY143" s="879"/>
      <c r="DZ143" s="966">
        <f>SUM(DZ135,DZ142)</f>
        <v>7025</v>
      </c>
      <c r="EA143" s="966">
        <f>SUM(EA135,EA142)</f>
        <v>34</v>
      </c>
      <c r="EB143" s="635">
        <f>SUM(EA143,-DZ143)</f>
        <v>-6991</v>
      </c>
      <c r="EC143" s="1218">
        <f t="shared" si="1237"/>
        <v>-0.9951601423487545</v>
      </c>
      <c r="ED143" s="1356">
        <v>5</v>
      </c>
      <c r="EE143" s="947"/>
      <c r="EG143" s="1188">
        <v>5</v>
      </c>
      <c r="EH143" s="697" t="s">
        <v>325</v>
      </c>
      <c r="EI143" s="966">
        <f>SUM(EI135,EI142)</f>
        <v>0</v>
      </c>
      <c r="EJ143" s="966">
        <f>SUM(EJ135,EJ142)</f>
        <v>6931</v>
      </c>
      <c r="EK143" s="635">
        <f>SUM(EJ143,-EI143)</f>
        <v>6931</v>
      </c>
      <c r="EL143" s="1218" t="e">
        <f t="shared" si="1239"/>
        <v>#DIV/0!</v>
      </c>
      <c r="EM143" s="921">
        <v>10</v>
      </c>
      <c r="EN143" s="966">
        <f>SUM(EN135,EN142)</f>
        <v>43</v>
      </c>
      <c r="EO143" s="966">
        <f>SUM(EO135,EO142)</f>
        <v>53</v>
      </c>
      <c r="EP143" s="635">
        <f>SUM(EO143,-EN143)</f>
        <v>10</v>
      </c>
      <c r="EQ143" s="1222">
        <f t="shared" si="1241"/>
        <v>0.23255813953488372</v>
      </c>
      <c r="ER143" s="879"/>
      <c r="ES143" s="966">
        <f>SUM(ES135,ES142)</f>
        <v>7025</v>
      </c>
      <c r="ET143" s="966">
        <f>SUM(ET135,ET142)</f>
        <v>53</v>
      </c>
      <c r="EU143" s="635">
        <f>SUM(ET143,-ES143)</f>
        <v>-6972</v>
      </c>
      <c r="EV143" s="1218">
        <f t="shared" si="1243"/>
        <v>-0.99245551601423487</v>
      </c>
      <c r="EW143" s="1188">
        <v>5</v>
      </c>
      <c r="EX143" s="947"/>
      <c r="EZ143" s="1356">
        <v>5</v>
      </c>
      <c r="FA143" s="697" t="s">
        <v>325</v>
      </c>
      <c r="FB143" s="966">
        <f>SUM(FB135,FB142)</f>
        <v>0</v>
      </c>
      <c r="FC143" s="966">
        <f>SUM(FC135,FC142)</f>
        <v>6931</v>
      </c>
      <c r="FD143" s="635">
        <f>SUM(FC143,-FB143)</f>
        <v>6931</v>
      </c>
      <c r="FE143" s="1218" t="e">
        <f t="shared" si="1245"/>
        <v>#DIV/0!</v>
      </c>
      <c r="FF143" s="921">
        <v>10</v>
      </c>
      <c r="FG143" s="966">
        <f>SUM(FG135,FG142)</f>
        <v>19</v>
      </c>
      <c r="FH143" s="966">
        <f>SUM(FH135,FH142)</f>
        <v>10</v>
      </c>
      <c r="FI143" s="635">
        <f>SUM(FH143,-FG143)</f>
        <v>-9</v>
      </c>
      <c r="FJ143" s="1219">
        <f t="shared" si="1247"/>
        <v>-0.47368421052631576</v>
      </c>
      <c r="FK143" s="879"/>
      <c r="FL143" s="966">
        <f>SUM(FL135,FL142)</f>
        <v>7025</v>
      </c>
      <c r="FM143" s="966">
        <f>SUM(FM135,FM142)</f>
        <v>10</v>
      </c>
      <c r="FN143" s="635">
        <f>SUM(FM143,-FL143)</f>
        <v>-7015</v>
      </c>
      <c r="FO143" s="1218">
        <f t="shared" si="1249"/>
        <v>-0.99857651245551604</v>
      </c>
      <c r="FP143" s="1356">
        <v>5</v>
      </c>
      <c r="FQ143" s="947"/>
      <c r="FS143" s="1188">
        <v>5</v>
      </c>
      <c r="FT143" s="697" t="s">
        <v>325</v>
      </c>
      <c r="FU143" s="966">
        <f>SUM(FU135,FU142)</f>
        <v>0</v>
      </c>
      <c r="FV143" s="966">
        <f>SUM(FV135,FV142)</f>
        <v>6931</v>
      </c>
      <c r="FW143" s="635">
        <f>SUM(FV143,-FU143)</f>
        <v>6931</v>
      </c>
      <c r="FX143" s="1218" t="e">
        <f t="shared" si="1251"/>
        <v>#DIV/0!</v>
      </c>
      <c r="FY143" s="921">
        <v>10</v>
      </c>
      <c r="FZ143" s="966">
        <f>SUM(FZ135,FZ142)</f>
        <v>97</v>
      </c>
      <c r="GA143" s="966">
        <f>SUM(GA135,GA142)</f>
        <v>81</v>
      </c>
      <c r="GB143" s="635">
        <f>SUM(GA143,-FZ143)</f>
        <v>-16</v>
      </c>
      <c r="GC143" s="1219">
        <f t="shared" si="1253"/>
        <v>-0.16494845360824742</v>
      </c>
      <c r="GD143" s="879"/>
      <c r="GE143" s="966">
        <f>SUM(GE135,GE142)</f>
        <v>7025</v>
      </c>
      <c r="GF143" s="966">
        <f>SUM(GF135,GF142)</f>
        <v>81</v>
      </c>
      <c r="GG143" s="635">
        <f>SUM(GF143,-GE143)</f>
        <v>-6944</v>
      </c>
      <c r="GH143" s="1218">
        <f t="shared" si="1255"/>
        <v>-0.9884697508896797</v>
      </c>
      <c r="GI143" s="1188">
        <v>5</v>
      </c>
      <c r="GJ143" s="947"/>
      <c r="GL143" s="1356">
        <v>5</v>
      </c>
      <c r="GM143" s="697" t="s">
        <v>325</v>
      </c>
      <c r="GN143" s="966">
        <f>SUM(GN135,GN142)</f>
        <v>0</v>
      </c>
      <c r="GO143" s="966">
        <f>SUM(GO135,GO142)</f>
        <v>6931</v>
      </c>
      <c r="GP143" s="635">
        <f>SUM(GO143,-GN143)</f>
        <v>6931</v>
      </c>
      <c r="GQ143" s="1218" t="e">
        <f t="shared" si="1257"/>
        <v>#DIV/0!</v>
      </c>
      <c r="GR143" s="921">
        <v>10</v>
      </c>
      <c r="GS143" s="966">
        <f>SUM(GS135,GS142)</f>
        <v>13</v>
      </c>
      <c r="GT143" s="966">
        <f>SUM(GT135,GT142)</f>
        <v>15</v>
      </c>
      <c r="GU143" s="635">
        <f>SUM(GT143,-GS143)</f>
        <v>2</v>
      </c>
      <c r="GV143" s="1222">
        <f t="shared" si="1259"/>
        <v>0.15384615384615385</v>
      </c>
      <c r="GW143" s="879"/>
      <c r="GX143" s="966">
        <f>SUM(GX135,GX142)</f>
        <v>7025</v>
      </c>
      <c r="GY143" s="966">
        <f>SUM(GY135,GY142)</f>
        <v>15</v>
      </c>
      <c r="GZ143" s="635">
        <f>SUM(GY143,-GX143)</f>
        <v>-7010</v>
      </c>
      <c r="HA143" s="1218">
        <f t="shared" si="1261"/>
        <v>-0.99786476868327401</v>
      </c>
      <c r="HB143" s="1356">
        <v>5</v>
      </c>
      <c r="HC143" s="947"/>
      <c r="HE143" s="1188">
        <v>5</v>
      </c>
      <c r="HF143" s="697" t="s">
        <v>325</v>
      </c>
      <c r="HG143" s="966">
        <f>SUM(HG135,HG142)</f>
        <v>0</v>
      </c>
      <c r="HH143" s="966">
        <f>SUM(HH135,HH142)</f>
        <v>6931</v>
      </c>
      <c r="HI143" s="635">
        <f>SUM(HH143,-HG143)</f>
        <v>6931</v>
      </c>
      <c r="HJ143" s="1218" t="e">
        <f t="shared" si="1263"/>
        <v>#DIV/0!</v>
      </c>
      <c r="HK143" s="921">
        <v>10</v>
      </c>
      <c r="HL143" s="966">
        <f>SUM(HL135,HL142)</f>
        <v>25</v>
      </c>
      <c r="HM143" s="966">
        <f>SUM(HM135,HM142)</f>
        <v>33</v>
      </c>
      <c r="HN143" s="635">
        <f>SUM(HM143,-HL143)</f>
        <v>8</v>
      </c>
      <c r="HO143" s="1222">
        <f t="shared" si="1265"/>
        <v>0.32</v>
      </c>
      <c r="HP143" s="879"/>
      <c r="HQ143" s="966">
        <f>SUM(HQ135,HQ142)</f>
        <v>7025</v>
      </c>
      <c r="HR143" s="966">
        <f>SUM(HR135,HR142)</f>
        <v>33</v>
      </c>
      <c r="HS143" s="635">
        <f>SUM(HR143,-HQ143)</f>
        <v>-6992</v>
      </c>
      <c r="HT143" s="1218">
        <f t="shared" si="1267"/>
        <v>-0.9953024911032029</v>
      </c>
      <c r="HU143" s="1188">
        <v>5</v>
      </c>
      <c r="HV143" s="947"/>
      <c r="HX143" s="1356">
        <v>5</v>
      </c>
      <c r="HY143" s="697" t="s">
        <v>325</v>
      </c>
      <c r="HZ143" s="966">
        <f>SUM(HZ135,HZ142)</f>
        <v>0</v>
      </c>
      <c r="IA143" s="966">
        <f>SUM(IA135,IA142)</f>
        <v>6931</v>
      </c>
      <c r="IB143" s="635">
        <f>SUM(IA143,-HZ143)</f>
        <v>6931</v>
      </c>
      <c r="IC143" s="1218" t="e">
        <f t="shared" si="1269"/>
        <v>#DIV/0!</v>
      </c>
      <c r="ID143" s="921">
        <v>10</v>
      </c>
      <c r="IE143" s="966">
        <f>SUM(IE135,IE142)</f>
        <v>40</v>
      </c>
      <c r="IF143" s="966">
        <f>SUM(IF135,IF142)</f>
        <v>52</v>
      </c>
      <c r="IG143" s="635">
        <f>SUM(IF143,-IE143)</f>
        <v>12</v>
      </c>
      <c r="IH143" s="1222">
        <f t="shared" si="1271"/>
        <v>0.3</v>
      </c>
      <c r="II143" s="879"/>
      <c r="IJ143" s="966">
        <f>SUM(IJ135,IJ142)</f>
        <v>7025</v>
      </c>
      <c r="IK143" s="966">
        <f>SUM(IK135,IK142)</f>
        <v>52</v>
      </c>
      <c r="IL143" s="635">
        <f>SUM(IK143,-IJ143)</f>
        <v>-6973</v>
      </c>
      <c r="IM143" s="1218">
        <f t="shared" si="1273"/>
        <v>-0.99259786476868328</v>
      </c>
      <c r="IN143" s="1356">
        <v>5</v>
      </c>
      <c r="IO143" s="947"/>
      <c r="IQ143" s="1179">
        <v>5</v>
      </c>
      <c r="IR143" s="697" t="s">
        <v>325</v>
      </c>
      <c r="IS143" s="966">
        <f>SUM(IS135,IS142)</f>
        <v>0</v>
      </c>
      <c r="IT143" s="966">
        <f>SUM(IT135,IT142)</f>
        <v>6931</v>
      </c>
      <c r="IU143" s="635">
        <f>SUM(IT143,-IS143)</f>
        <v>6931</v>
      </c>
      <c r="IV143" s="1218" t="e">
        <f t="shared" si="1275"/>
        <v>#DIV/0!</v>
      </c>
      <c r="IW143" s="921">
        <v>10</v>
      </c>
      <c r="IX143" s="966">
        <f>SUM(IX135,IX142)</f>
        <v>1216</v>
      </c>
      <c r="IY143" s="966">
        <f>SUM(IY135,IY142)</f>
        <v>1168</v>
      </c>
      <c r="IZ143" s="635">
        <f>SUM(IY143,-IX143)</f>
        <v>-48</v>
      </c>
      <c r="JA143" s="1219">
        <f t="shared" si="1277"/>
        <v>-3.9473684210526314E-2</v>
      </c>
      <c r="JB143" s="879"/>
      <c r="JC143" s="966">
        <f>SUM(JC135,JC142)</f>
        <v>7025</v>
      </c>
      <c r="JD143" s="966">
        <f>SUM(JD135,JD142)</f>
        <v>1168</v>
      </c>
      <c r="JE143" s="635">
        <f>SUM(JD143,-JC143)</f>
        <v>-5857</v>
      </c>
      <c r="JF143" s="1218">
        <f t="shared" si="1279"/>
        <v>-0.83373665480427051</v>
      </c>
      <c r="JG143" s="1179">
        <v>5</v>
      </c>
      <c r="JH143" s="947"/>
    </row>
    <row r="144" spans="1:268" ht="15" hidden="1" customHeight="1">
      <c r="A144" s="1179">
        <v>5</v>
      </c>
      <c r="B144" s="279"/>
      <c r="C144" s="867"/>
      <c r="D144" s="279"/>
      <c r="E144" s="279"/>
      <c r="F144" s="948"/>
      <c r="G144" s="921"/>
      <c r="H144" s="279"/>
      <c r="I144" s="279"/>
      <c r="J144" s="279"/>
      <c r="K144" s="948"/>
      <c r="L144" s="879"/>
      <c r="M144" s="279"/>
      <c r="N144" s="279"/>
      <c r="O144" s="279"/>
      <c r="P144" s="948"/>
      <c r="Q144" s="1179">
        <v>5</v>
      </c>
      <c r="R144" s="947"/>
      <c r="U144" s="1188">
        <v>5</v>
      </c>
      <c r="V144" s="279"/>
      <c r="W144" s="867"/>
      <c r="X144" s="279"/>
      <c r="Y144" s="279"/>
      <c r="Z144" s="948"/>
      <c r="AA144" s="921"/>
      <c r="AB144" s="279"/>
      <c r="AC144" s="279"/>
      <c r="AD144" s="279"/>
      <c r="AE144" s="948"/>
      <c r="AF144" s="879"/>
      <c r="AG144" s="279"/>
      <c r="AH144" s="279"/>
      <c r="AI144" s="279"/>
      <c r="AJ144" s="948"/>
      <c r="AK144" s="1188">
        <v>5</v>
      </c>
      <c r="AL144" s="947"/>
      <c r="AN144" s="1188">
        <v>5</v>
      </c>
      <c r="AO144" s="279"/>
      <c r="AP144" s="867"/>
      <c r="AQ144" s="279"/>
      <c r="AR144" s="279"/>
      <c r="AS144" s="948"/>
      <c r="AT144" s="921"/>
      <c r="AU144" s="279"/>
      <c r="AV144" s="279"/>
      <c r="AW144" s="279"/>
      <c r="AX144" s="948"/>
      <c r="AY144" s="879"/>
      <c r="AZ144" s="279"/>
      <c r="BA144" s="279"/>
      <c r="BB144" s="279"/>
      <c r="BC144" s="948"/>
      <c r="BD144" s="1188">
        <v>5</v>
      </c>
      <c r="BE144" s="947"/>
      <c r="BH144" s="1188">
        <v>5</v>
      </c>
      <c r="BI144" s="279"/>
      <c r="BJ144" s="867"/>
      <c r="BK144" s="279"/>
      <c r="BL144" s="279"/>
      <c r="BM144" s="948"/>
      <c r="BN144" s="921"/>
      <c r="BO144" s="279"/>
      <c r="BP144" s="279"/>
      <c r="BQ144" s="279"/>
      <c r="BR144" s="948"/>
      <c r="BS144" s="879"/>
      <c r="BT144" s="279"/>
      <c r="BU144" s="279"/>
      <c r="BV144" s="279"/>
      <c r="BW144" s="948"/>
      <c r="BX144" s="1188">
        <v>5</v>
      </c>
      <c r="BY144" s="947"/>
      <c r="CB144" s="1188">
        <v>5</v>
      </c>
      <c r="CC144" s="279"/>
      <c r="CD144" s="867"/>
      <c r="CE144" s="279"/>
      <c r="CF144" s="279"/>
      <c r="CG144" s="948"/>
      <c r="CH144" s="921"/>
      <c r="CI144" s="279"/>
      <c r="CJ144" s="279"/>
      <c r="CK144" s="279"/>
      <c r="CL144" s="948"/>
      <c r="CM144" s="879"/>
      <c r="CN144" s="279"/>
      <c r="CO144" s="279"/>
      <c r="CP144" s="279"/>
      <c r="CQ144" s="948"/>
      <c r="CR144" s="1188">
        <v>5</v>
      </c>
      <c r="CS144" s="947"/>
      <c r="CU144" s="1188">
        <v>5</v>
      </c>
      <c r="CV144" s="279"/>
      <c r="CW144" s="867"/>
      <c r="CX144" s="279"/>
      <c r="CY144" s="279"/>
      <c r="CZ144" s="948"/>
      <c r="DA144" s="921"/>
      <c r="DB144" s="279"/>
      <c r="DC144" s="279"/>
      <c r="DD144" s="279"/>
      <c r="DE144" s="948"/>
      <c r="DF144" s="879"/>
      <c r="DG144" s="279"/>
      <c r="DH144" s="279"/>
      <c r="DI144" s="279"/>
      <c r="DJ144" s="948"/>
      <c r="DK144" s="1188">
        <v>5</v>
      </c>
      <c r="DL144" s="947"/>
      <c r="DN144" s="1188">
        <v>5</v>
      </c>
      <c r="DO144" s="279"/>
      <c r="DP144" s="867"/>
      <c r="DQ144" s="279"/>
      <c r="DR144" s="279"/>
      <c r="DS144" s="948"/>
      <c r="DT144" s="921"/>
      <c r="DU144" s="279"/>
      <c r="DV144" s="279"/>
      <c r="DW144" s="279"/>
      <c r="DX144" s="948"/>
      <c r="DY144" s="879"/>
      <c r="DZ144" s="279"/>
      <c r="EA144" s="279"/>
      <c r="EB144" s="279"/>
      <c r="EC144" s="948"/>
      <c r="ED144" s="1188">
        <v>5</v>
      </c>
      <c r="EE144" s="947"/>
      <c r="EG144" s="1188">
        <v>5</v>
      </c>
      <c r="EH144" s="279"/>
      <c r="EI144" s="867"/>
      <c r="EJ144" s="279"/>
      <c r="EK144" s="279"/>
      <c r="EL144" s="948"/>
      <c r="EM144" s="921"/>
      <c r="EN144" s="279"/>
      <c r="EO144" s="279"/>
      <c r="EP144" s="279"/>
      <c r="EQ144" s="948"/>
      <c r="ER144" s="879"/>
      <c r="ES144" s="279"/>
      <c r="ET144" s="279"/>
      <c r="EU144" s="279"/>
      <c r="EV144" s="948"/>
      <c r="EW144" s="1188">
        <v>5</v>
      </c>
      <c r="EX144" s="947"/>
      <c r="EZ144" s="1188">
        <v>5</v>
      </c>
      <c r="FA144" s="279"/>
      <c r="FB144" s="867"/>
      <c r="FC144" s="279"/>
      <c r="FD144" s="279"/>
      <c r="FE144" s="948"/>
      <c r="FF144" s="921"/>
      <c r="FG144" s="279"/>
      <c r="FH144" s="279"/>
      <c r="FI144" s="279"/>
      <c r="FJ144" s="948"/>
      <c r="FK144" s="879"/>
      <c r="FL144" s="279"/>
      <c r="FM144" s="279"/>
      <c r="FN144" s="279"/>
      <c r="FO144" s="948"/>
      <c r="FP144" s="1188">
        <v>5</v>
      </c>
      <c r="FQ144" s="947"/>
      <c r="FS144" s="1188">
        <v>5</v>
      </c>
      <c r="FT144" s="279"/>
      <c r="FU144" s="867"/>
      <c r="FV144" s="279"/>
      <c r="FW144" s="279"/>
      <c r="FX144" s="948"/>
      <c r="FY144" s="921"/>
      <c r="FZ144" s="279"/>
      <c r="GA144" s="279"/>
      <c r="GB144" s="279"/>
      <c r="GC144" s="948"/>
      <c r="GD144" s="879"/>
      <c r="GE144" s="279"/>
      <c r="GF144" s="279"/>
      <c r="GG144" s="279"/>
      <c r="GH144" s="948"/>
      <c r="GI144" s="1188">
        <v>5</v>
      </c>
      <c r="GJ144" s="947"/>
      <c r="GL144" s="1188">
        <v>5</v>
      </c>
      <c r="GM144" s="279"/>
      <c r="GN144" s="867"/>
      <c r="GO144" s="279"/>
      <c r="GP144" s="279"/>
      <c r="GQ144" s="948"/>
      <c r="GR144" s="921"/>
      <c r="GS144" s="279"/>
      <c r="GT144" s="279"/>
      <c r="GU144" s="279"/>
      <c r="GV144" s="948"/>
      <c r="GW144" s="879"/>
      <c r="GX144" s="279"/>
      <c r="GY144" s="279"/>
      <c r="GZ144" s="279"/>
      <c r="HA144" s="948"/>
      <c r="HB144" s="1188">
        <v>5</v>
      </c>
      <c r="HC144" s="947"/>
      <c r="HE144" s="1188">
        <v>5</v>
      </c>
      <c r="HF144" s="279"/>
      <c r="HG144" s="867"/>
      <c r="HH144" s="279"/>
      <c r="HI144" s="279"/>
      <c r="HJ144" s="948"/>
      <c r="HK144" s="921"/>
      <c r="HL144" s="279"/>
      <c r="HM144" s="279"/>
      <c r="HN144" s="279"/>
      <c r="HO144" s="948"/>
      <c r="HP144" s="879"/>
      <c r="HQ144" s="279"/>
      <c r="HR144" s="279"/>
      <c r="HS144" s="279"/>
      <c r="HT144" s="948"/>
      <c r="HU144" s="1188">
        <v>5</v>
      </c>
      <c r="HV144" s="947"/>
      <c r="HX144" s="1188">
        <v>5</v>
      </c>
      <c r="HY144" s="279"/>
      <c r="HZ144" s="867"/>
      <c r="IA144" s="279"/>
      <c r="IB144" s="279"/>
      <c r="IC144" s="948"/>
      <c r="ID144" s="921"/>
      <c r="IE144" s="279"/>
      <c r="IF144" s="279"/>
      <c r="IG144" s="279"/>
      <c r="IH144" s="948"/>
      <c r="II144" s="879"/>
      <c r="IJ144" s="279"/>
      <c r="IK144" s="279"/>
      <c r="IL144" s="279"/>
      <c r="IM144" s="948"/>
      <c r="IN144" s="1188">
        <v>5</v>
      </c>
      <c r="IO144" s="947"/>
      <c r="IQ144" s="1179">
        <v>5</v>
      </c>
      <c r="IR144" s="279"/>
      <c r="IS144" s="867"/>
      <c r="IT144" s="279"/>
      <c r="IU144" s="279"/>
      <c r="IV144" s="948"/>
      <c r="IW144" s="921"/>
      <c r="IX144" s="279"/>
      <c r="IY144" s="279"/>
      <c r="IZ144" s="279"/>
      <c r="JA144" s="948"/>
      <c r="JB144" s="879"/>
      <c r="JC144" s="279"/>
      <c r="JD144" s="279"/>
      <c r="JE144" s="279"/>
      <c r="JF144" s="948"/>
      <c r="JG144" s="1179">
        <v>5</v>
      </c>
      <c r="JH144" s="947"/>
    </row>
    <row r="145" spans="1:268" ht="15" hidden="1" customHeight="1">
      <c r="A145" s="1179"/>
      <c r="B145" s="279"/>
      <c r="C145" s="867"/>
      <c r="D145" s="279"/>
      <c r="E145" s="279"/>
      <c r="F145" s="948"/>
      <c r="G145" s="921"/>
      <c r="H145" s="279"/>
      <c r="I145" s="279"/>
      <c r="J145" s="279"/>
      <c r="K145" s="948"/>
      <c r="L145" s="879"/>
      <c r="M145" s="279"/>
      <c r="N145" s="279"/>
      <c r="O145" s="279"/>
      <c r="P145" s="948"/>
      <c r="Q145" s="1179"/>
      <c r="R145" s="947"/>
      <c r="U145" s="1188"/>
      <c r="V145" s="279"/>
      <c r="W145" s="867"/>
      <c r="X145" s="279"/>
      <c r="Y145" s="279"/>
      <c r="Z145" s="948"/>
      <c r="AA145" s="921"/>
      <c r="AB145" s="279"/>
      <c r="AC145" s="279"/>
      <c r="AD145" s="279"/>
      <c r="AE145" s="948"/>
      <c r="AF145" s="879"/>
      <c r="AG145" s="279"/>
      <c r="AH145" s="279"/>
      <c r="AI145" s="279"/>
      <c r="AJ145" s="948"/>
      <c r="AK145" s="1188"/>
      <c r="AL145" s="947"/>
      <c r="AN145" s="1188"/>
      <c r="AO145" s="279"/>
      <c r="AP145" s="867"/>
      <c r="AQ145" s="279"/>
      <c r="AR145" s="279"/>
      <c r="AS145" s="948"/>
      <c r="AT145" s="921"/>
      <c r="AU145" s="279"/>
      <c r="AV145" s="279"/>
      <c r="AW145" s="279"/>
      <c r="AX145" s="948"/>
      <c r="AY145" s="879"/>
      <c r="AZ145" s="279"/>
      <c r="BA145" s="279"/>
      <c r="BB145" s="279"/>
      <c r="BC145" s="948"/>
      <c r="BD145" s="1188"/>
      <c r="BE145" s="947"/>
      <c r="BH145" s="1188"/>
      <c r="BI145" s="279"/>
      <c r="BJ145" s="867"/>
      <c r="BK145" s="279"/>
      <c r="BL145" s="279"/>
      <c r="BM145" s="948"/>
      <c r="BN145" s="921"/>
      <c r="BO145" s="279"/>
      <c r="BP145" s="279"/>
      <c r="BQ145" s="279"/>
      <c r="BR145" s="948"/>
      <c r="BS145" s="879"/>
      <c r="BT145" s="279"/>
      <c r="BU145" s="279"/>
      <c r="BV145" s="279"/>
      <c r="BW145" s="948"/>
      <c r="BX145" s="1188"/>
      <c r="BY145" s="947"/>
      <c r="CB145" s="1188"/>
      <c r="CC145" s="279"/>
      <c r="CD145" s="867"/>
      <c r="CE145" s="279"/>
      <c r="CF145" s="279"/>
      <c r="CG145" s="948"/>
      <c r="CH145" s="921"/>
      <c r="CI145" s="279"/>
      <c r="CJ145" s="279"/>
      <c r="CK145" s="279"/>
      <c r="CL145" s="948"/>
      <c r="CM145" s="879"/>
      <c r="CN145" s="279"/>
      <c r="CO145" s="279"/>
      <c r="CP145" s="279"/>
      <c r="CQ145" s="948"/>
      <c r="CR145" s="1188"/>
      <c r="CS145" s="947"/>
      <c r="CU145" s="1188"/>
      <c r="CV145" s="279"/>
      <c r="CW145" s="867"/>
      <c r="CX145" s="279"/>
      <c r="CY145" s="279"/>
      <c r="CZ145" s="948"/>
      <c r="DA145" s="921"/>
      <c r="DB145" s="279"/>
      <c r="DC145" s="279"/>
      <c r="DD145" s="279"/>
      <c r="DE145" s="948"/>
      <c r="DF145" s="879"/>
      <c r="DG145" s="279"/>
      <c r="DH145" s="279"/>
      <c r="DI145" s="279"/>
      <c r="DJ145" s="948"/>
      <c r="DK145" s="1188"/>
      <c r="DL145" s="947"/>
      <c r="DN145" s="1188"/>
      <c r="DO145" s="279"/>
      <c r="DP145" s="867"/>
      <c r="DQ145" s="279"/>
      <c r="DR145" s="279"/>
      <c r="DS145" s="948"/>
      <c r="DT145" s="921"/>
      <c r="DU145" s="279"/>
      <c r="DV145" s="279"/>
      <c r="DW145" s="279"/>
      <c r="DX145" s="948"/>
      <c r="DY145" s="879"/>
      <c r="DZ145" s="279"/>
      <c r="EA145" s="279"/>
      <c r="EB145" s="279"/>
      <c r="EC145" s="948"/>
      <c r="ED145" s="1188"/>
      <c r="EE145" s="947"/>
      <c r="EG145" s="1188"/>
      <c r="EH145" s="279"/>
      <c r="EI145" s="867"/>
      <c r="EJ145" s="279"/>
      <c r="EK145" s="279"/>
      <c r="EL145" s="948"/>
      <c r="EM145" s="921"/>
      <c r="EN145" s="279"/>
      <c r="EO145" s="279"/>
      <c r="EP145" s="279"/>
      <c r="EQ145" s="948"/>
      <c r="ER145" s="879"/>
      <c r="ES145" s="279"/>
      <c r="ET145" s="279"/>
      <c r="EU145" s="279"/>
      <c r="EV145" s="948"/>
      <c r="EW145" s="1188"/>
      <c r="EX145" s="947"/>
      <c r="EZ145" s="1188"/>
      <c r="FA145" s="279"/>
      <c r="FB145" s="867"/>
      <c r="FC145" s="279"/>
      <c r="FD145" s="279"/>
      <c r="FE145" s="948"/>
      <c r="FF145" s="921"/>
      <c r="FG145" s="279"/>
      <c r="FH145" s="279"/>
      <c r="FI145" s="279"/>
      <c r="FJ145" s="948"/>
      <c r="FK145" s="879"/>
      <c r="FL145" s="279"/>
      <c r="FM145" s="279"/>
      <c r="FN145" s="279"/>
      <c r="FO145" s="948"/>
      <c r="FP145" s="1188"/>
      <c r="FQ145" s="947"/>
      <c r="FS145" s="1188"/>
      <c r="FT145" s="279"/>
      <c r="FU145" s="867"/>
      <c r="FV145" s="279"/>
      <c r="FW145" s="279"/>
      <c r="FX145" s="948"/>
      <c r="FY145" s="921"/>
      <c r="FZ145" s="279"/>
      <c r="GA145" s="279"/>
      <c r="GB145" s="279"/>
      <c r="GC145" s="948"/>
      <c r="GD145" s="879"/>
      <c r="GE145" s="279"/>
      <c r="GF145" s="279"/>
      <c r="GG145" s="279"/>
      <c r="GH145" s="948"/>
      <c r="GI145" s="1188"/>
      <c r="GJ145" s="947"/>
      <c r="GL145" s="1188"/>
      <c r="GM145" s="279"/>
      <c r="GN145" s="867"/>
      <c r="GO145" s="279"/>
      <c r="GP145" s="279"/>
      <c r="GQ145" s="948"/>
      <c r="GR145" s="921"/>
      <c r="GS145" s="279"/>
      <c r="GT145" s="279"/>
      <c r="GU145" s="279"/>
      <c r="GV145" s="948"/>
      <c r="GW145" s="879"/>
      <c r="GX145" s="279"/>
      <c r="GY145" s="279"/>
      <c r="GZ145" s="279"/>
      <c r="HA145" s="948"/>
      <c r="HB145" s="1188"/>
      <c r="HC145" s="947"/>
      <c r="HE145" s="1188"/>
      <c r="HF145" s="279"/>
      <c r="HG145" s="867"/>
      <c r="HH145" s="279"/>
      <c r="HI145" s="279"/>
      <c r="HJ145" s="948"/>
      <c r="HK145" s="921"/>
      <c r="HL145" s="279"/>
      <c r="HM145" s="279"/>
      <c r="HN145" s="279"/>
      <c r="HO145" s="948"/>
      <c r="HP145" s="879"/>
      <c r="HQ145" s="279"/>
      <c r="HR145" s="279"/>
      <c r="HS145" s="279"/>
      <c r="HT145" s="948"/>
      <c r="HU145" s="1188"/>
      <c r="HV145" s="947"/>
      <c r="HX145" s="1188"/>
      <c r="HY145" s="279"/>
      <c r="HZ145" s="867"/>
      <c r="IA145" s="279"/>
      <c r="IB145" s="279"/>
      <c r="IC145" s="948"/>
      <c r="ID145" s="921"/>
      <c r="IE145" s="279"/>
      <c r="IF145" s="279"/>
      <c r="IG145" s="279"/>
      <c r="IH145" s="948"/>
      <c r="II145" s="879"/>
      <c r="IJ145" s="279"/>
      <c r="IK145" s="279"/>
      <c r="IL145" s="279"/>
      <c r="IM145" s="948"/>
      <c r="IN145" s="1188"/>
      <c r="IO145" s="947"/>
      <c r="IQ145" s="1179"/>
      <c r="IR145" s="279"/>
      <c r="IS145" s="867"/>
      <c r="IT145" s="279"/>
      <c r="IU145" s="279"/>
      <c r="IV145" s="948"/>
      <c r="IW145" s="921"/>
      <c r="IX145" s="279"/>
      <c r="IY145" s="279"/>
      <c r="IZ145" s="279"/>
      <c r="JA145" s="948"/>
      <c r="JB145" s="879"/>
      <c r="JC145" s="279"/>
      <c r="JD145" s="279"/>
      <c r="JE145" s="279"/>
      <c r="JF145" s="948"/>
      <c r="JG145" s="1179"/>
      <c r="JH145" s="947"/>
    </row>
    <row r="146" spans="1:268" ht="14.25" hidden="1" customHeight="1">
      <c r="A146" s="1179"/>
      <c r="B146" s="279"/>
      <c r="C146" s="867"/>
      <c r="D146" s="279"/>
      <c r="E146" s="279"/>
      <c r="F146" s="948"/>
      <c r="G146" s="921"/>
      <c r="H146" s="279"/>
      <c r="I146" s="279"/>
      <c r="J146" s="279"/>
      <c r="K146" s="948"/>
      <c r="L146" s="879"/>
      <c r="M146" s="279"/>
      <c r="N146" s="279"/>
      <c r="O146" s="279"/>
      <c r="P146" s="948"/>
      <c r="Q146" s="1179"/>
      <c r="R146" s="947"/>
      <c r="U146" s="1188"/>
      <c r="V146" s="279"/>
      <c r="W146" s="867"/>
      <c r="X146" s="279"/>
      <c r="Y146" s="279"/>
      <c r="Z146" s="948"/>
      <c r="AA146" s="921"/>
      <c r="AB146" s="279"/>
      <c r="AC146" s="279"/>
      <c r="AD146" s="279"/>
      <c r="AE146" s="948"/>
      <c r="AF146" s="879"/>
      <c r="AG146" s="279"/>
      <c r="AH146" s="279"/>
      <c r="AI146" s="279"/>
      <c r="AJ146" s="948"/>
      <c r="AK146" s="1188"/>
      <c r="AL146" s="947"/>
      <c r="AN146" s="1188"/>
      <c r="AO146" s="279"/>
      <c r="AP146" s="867"/>
      <c r="AQ146" s="279"/>
      <c r="AR146" s="279"/>
      <c r="AS146" s="948"/>
      <c r="AT146" s="921"/>
      <c r="AU146" s="279"/>
      <c r="AV146" s="279"/>
      <c r="AW146" s="279"/>
      <c r="AX146" s="948"/>
      <c r="AY146" s="879"/>
      <c r="AZ146" s="279"/>
      <c r="BA146" s="279"/>
      <c r="BB146" s="279"/>
      <c r="BC146" s="948"/>
      <c r="BD146" s="1188"/>
      <c r="BE146" s="947"/>
      <c r="BH146" s="1188"/>
      <c r="BI146" s="279"/>
      <c r="BJ146" s="867"/>
      <c r="BK146" s="279"/>
      <c r="BL146" s="279"/>
      <c r="BM146" s="948"/>
      <c r="BN146" s="921"/>
      <c r="BO146" s="279"/>
      <c r="BP146" s="279"/>
      <c r="BQ146" s="279"/>
      <c r="BR146" s="948"/>
      <c r="BS146" s="879"/>
      <c r="BT146" s="279"/>
      <c r="BU146" s="279"/>
      <c r="BV146" s="279"/>
      <c r="BW146" s="948"/>
      <c r="BX146" s="1188"/>
      <c r="BY146" s="947"/>
      <c r="CB146" s="1188"/>
      <c r="CC146" s="279"/>
      <c r="CD146" s="867"/>
      <c r="CE146" s="279"/>
      <c r="CF146" s="279"/>
      <c r="CG146" s="948"/>
      <c r="CH146" s="921"/>
      <c r="CI146" s="279"/>
      <c r="CJ146" s="279"/>
      <c r="CK146" s="279"/>
      <c r="CL146" s="948"/>
      <c r="CM146" s="879"/>
      <c r="CN146" s="279"/>
      <c r="CO146" s="279"/>
      <c r="CP146" s="279"/>
      <c r="CQ146" s="948"/>
      <c r="CR146" s="1188"/>
      <c r="CS146" s="947"/>
      <c r="CU146" s="1188"/>
      <c r="CV146" s="279"/>
      <c r="CW146" s="867"/>
      <c r="CX146" s="279"/>
      <c r="CY146" s="279"/>
      <c r="CZ146" s="948"/>
      <c r="DA146" s="921"/>
      <c r="DB146" s="279"/>
      <c r="DC146" s="279"/>
      <c r="DD146" s="279"/>
      <c r="DE146" s="948"/>
      <c r="DF146" s="879"/>
      <c r="DG146" s="279"/>
      <c r="DH146" s="279"/>
      <c r="DI146" s="279"/>
      <c r="DJ146" s="948"/>
      <c r="DK146" s="1188"/>
      <c r="DL146" s="947"/>
      <c r="DN146" s="1188"/>
      <c r="DO146" s="279"/>
      <c r="DP146" s="867"/>
      <c r="DQ146" s="279"/>
      <c r="DR146" s="279"/>
      <c r="DS146" s="948"/>
      <c r="DT146" s="921"/>
      <c r="DU146" s="279"/>
      <c r="DV146" s="279"/>
      <c r="DW146" s="279"/>
      <c r="DX146" s="948"/>
      <c r="DY146" s="879"/>
      <c r="DZ146" s="279"/>
      <c r="EA146" s="279"/>
      <c r="EB146" s="279"/>
      <c r="EC146" s="948"/>
      <c r="ED146" s="1188"/>
      <c r="EE146" s="947"/>
      <c r="EG146" s="1188"/>
      <c r="EH146" s="279"/>
      <c r="EI146" s="867"/>
      <c r="EJ146" s="279"/>
      <c r="EK146" s="279"/>
      <c r="EL146" s="948"/>
      <c r="EM146" s="921"/>
      <c r="EN146" s="279"/>
      <c r="EO146" s="279"/>
      <c r="EP146" s="279"/>
      <c r="EQ146" s="948"/>
      <c r="ER146" s="879"/>
      <c r="ES146" s="279"/>
      <c r="ET146" s="279"/>
      <c r="EU146" s="279"/>
      <c r="EV146" s="948"/>
      <c r="EW146" s="1188"/>
      <c r="EX146" s="947"/>
      <c r="EZ146" s="1188"/>
      <c r="FA146" s="279"/>
      <c r="FB146" s="867"/>
      <c r="FC146" s="279"/>
      <c r="FD146" s="279"/>
      <c r="FE146" s="948"/>
      <c r="FF146" s="921"/>
      <c r="FG146" s="279"/>
      <c r="FH146" s="279"/>
      <c r="FI146" s="279"/>
      <c r="FJ146" s="948"/>
      <c r="FK146" s="879"/>
      <c r="FL146" s="279"/>
      <c r="FM146" s="279"/>
      <c r="FN146" s="279"/>
      <c r="FO146" s="948"/>
      <c r="FP146" s="1188"/>
      <c r="FQ146" s="947"/>
      <c r="FS146" s="1188"/>
      <c r="FT146" s="279"/>
      <c r="FU146" s="867"/>
      <c r="FV146" s="279"/>
      <c r="FW146" s="279"/>
      <c r="FX146" s="948"/>
      <c r="FY146" s="921"/>
      <c r="FZ146" s="279"/>
      <c r="GA146" s="279"/>
      <c r="GB146" s="279"/>
      <c r="GC146" s="948"/>
      <c r="GD146" s="879"/>
      <c r="GE146" s="279"/>
      <c r="GF146" s="279"/>
      <c r="GG146" s="279"/>
      <c r="GH146" s="948"/>
      <c r="GI146" s="1188"/>
      <c r="GJ146" s="947"/>
      <c r="GL146" s="1188"/>
      <c r="GM146" s="279"/>
      <c r="GN146" s="867"/>
      <c r="GO146" s="279"/>
      <c r="GP146" s="279"/>
      <c r="GQ146" s="948"/>
      <c r="GR146" s="921"/>
      <c r="GS146" s="279"/>
      <c r="GT146" s="279"/>
      <c r="GU146" s="279"/>
      <c r="GV146" s="948"/>
      <c r="GW146" s="879"/>
      <c r="GX146" s="279"/>
      <c r="GY146" s="279"/>
      <c r="GZ146" s="279"/>
      <c r="HA146" s="948"/>
      <c r="HB146" s="1188"/>
      <c r="HC146" s="947"/>
      <c r="HE146" s="1188"/>
      <c r="HF146" s="279"/>
      <c r="HG146" s="867"/>
      <c r="HH146" s="279"/>
      <c r="HI146" s="279"/>
      <c r="HJ146" s="948"/>
      <c r="HK146" s="921"/>
      <c r="HL146" s="279"/>
      <c r="HM146" s="279"/>
      <c r="HN146" s="279"/>
      <c r="HO146" s="948"/>
      <c r="HP146" s="879"/>
      <c r="HQ146" s="279"/>
      <c r="HR146" s="279"/>
      <c r="HS146" s="279"/>
      <c r="HT146" s="948"/>
      <c r="HU146" s="1188"/>
      <c r="HV146" s="947"/>
      <c r="HX146" s="1188"/>
      <c r="HY146" s="279"/>
      <c r="HZ146" s="867"/>
      <c r="IA146" s="279"/>
      <c r="IB146" s="279"/>
      <c r="IC146" s="948"/>
      <c r="ID146" s="921"/>
      <c r="IE146" s="279"/>
      <c r="IF146" s="279"/>
      <c r="IG146" s="279"/>
      <c r="IH146" s="948"/>
      <c r="II146" s="879"/>
      <c r="IJ146" s="279"/>
      <c r="IK146" s="279"/>
      <c r="IL146" s="279"/>
      <c r="IM146" s="948"/>
      <c r="IN146" s="1188"/>
      <c r="IO146" s="947"/>
      <c r="IQ146" s="1179"/>
      <c r="IR146" s="279"/>
      <c r="IS146" s="867"/>
      <c r="IT146" s="279"/>
      <c r="IU146" s="279"/>
      <c r="IV146" s="948"/>
      <c r="IW146" s="921"/>
      <c r="IX146" s="279"/>
      <c r="IY146" s="279"/>
      <c r="IZ146" s="279"/>
      <c r="JA146" s="948"/>
      <c r="JB146" s="879"/>
      <c r="JC146" s="279"/>
      <c r="JD146" s="279"/>
      <c r="JE146" s="279"/>
      <c r="JF146" s="948"/>
      <c r="JG146" s="1179"/>
      <c r="JH146" s="947"/>
    </row>
    <row r="147" spans="1:268" hidden="1">
      <c r="A147" s="1179">
        <v>8</v>
      </c>
      <c r="B147" s="951"/>
      <c r="C147" s="399"/>
      <c r="D147" s="666"/>
      <c r="E147" s="953"/>
      <c r="F147" s="954"/>
      <c r="G147" s="921"/>
      <c r="H147" s="666"/>
      <c r="I147" s="666"/>
      <c r="J147" s="953"/>
      <c r="K147" s="954"/>
      <c r="L147" s="879"/>
      <c r="M147" s="666"/>
      <c r="N147" s="666"/>
      <c r="O147" s="953"/>
      <c r="P147" s="954"/>
      <c r="Q147" s="1179">
        <v>8</v>
      </c>
      <c r="R147" s="947"/>
      <c r="U147" s="1188"/>
      <c r="V147" s="951"/>
      <c r="W147" s="399"/>
      <c r="X147" s="666"/>
      <c r="Y147" s="953"/>
      <c r="Z147" s="954"/>
      <c r="AA147" s="921"/>
      <c r="AB147" s="666"/>
      <c r="AC147" s="666"/>
      <c r="AD147" s="953"/>
      <c r="AE147" s="954"/>
      <c r="AF147" s="879"/>
      <c r="AG147" s="666"/>
      <c r="AH147" s="666"/>
      <c r="AI147" s="953"/>
      <c r="AJ147" s="954"/>
      <c r="AK147" s="1188">
        <v>8</v>
      </c>
      <c r="AL147" s="947"/>
      <c r="AN147" s="1188"/>
      <c r="AO147" s="951"/>
      <c r="AP147" s="399"/>
      <c r="AQ147" s="666"/>
      <c r="AR147" s="953"/>
      <c r="AS147" s="954"/>
      <c r="AT147" s="921"/>
      <c r="AU147" s="666"/>
      <c r="AV147" s="666"/>
      <c r="AW147" s="953"/>
      <c r="AX147" s="954"/>
      <c r="AY147" s="879"/>
      <c r="AZ147" s="666"/>
      <c r="BA147" s="666"/>
      <c r="BB147" s="953"/>
      <c r="BC147" s="954"/>
      <c r="BD147" s="1188">
        <v>8</v>
      </c>
      <c r="BE147" s="947"/>
      <c r="BH147" s="1188"/>
      <c r="BI147" s="951"/>
      <c r="BJ147" s="399"/>
      <c r="BK147" s="666"/>
      <c r="BL147" s="953"/>
      <c r="BM147" s="954"/>
      <c r="BN147" s="921"/>
      <c r="BO147" s="666"/>
      <c r="BP147" s="666"/>
      <c r="BQ147" s="953"/>
      <c r="BR147" s="954"/>
      <c r="BS147" s="879"/>
      <c r="BT147" s="666"/>
      <c r="BU147" s="666"/>
      <c r="BV147" s="953"/>
      <c r="BW147" s="954"/>
      <c r="BX147" s="1188">
        <v>8</v>
      </c>
      <c r="BY147" s="947"/>
      <c r="CB147" s="1188"/>
      <c r="CC147" s="951"/>
      <c r="CD147" s="399"/>
      <c r="CE147" s="666"/>
      <c r="CF147" s="953"/>
      <c r="CG147" s="954"/>
      <c r="CH147" s="921"/>
      <c r="CI147" s="666"/>
      <c r="CJ147" s="666"/>
      <c r="CK147" s="953"/>
      <c r="CL147" s="954"/>
      <c r="CM147" s="879"/>
      <c r="CN147" s="666"/>
      <c r="CO147" s="666"/>
      <c r="CP147" s="953"/>
      <c r="CQ147" s="954"/>
      <c r="CR147" s="1188">
        <v>8</v>
      </c>
      <c r="CS147" s="947"/>
      <c r="CU147" s="1188"/>
      <c r="CV147" s="951"/>
      <c r="CW147" s="399"/>
      <c r="CX147" s="666"/>
      <c r="CY147" s="953"/>
      <c r="CZ147" s="954"/>
      <c r="DA147" s="921"/>
      <c r="DB147" s="666"/>
      <c r="DC147" s="666"/>
      <c r="DD147" s="953"/>
      <c r="DE147" s="954"/>
      <c r="DF147" s="879"/>
      <c r="DG147" s="666"/>
      <c r="DH147" s="666"/>
      <c r="DI147" s="953"/>
      <c r="DJ147" s="954"/>
      <c r="DK147" s="1188">
        <v>8</v>
      </c>
      <c r="DL147" s="947"/>
      <c r="DN147" s="1188"/>
      <c r="DO147" s="951"/>
      <c r="DP147" s="399"/>
      <c r="DQ147" s="666"/>
      <c r="DR147" s="953"/>
      <c r="DS147" s="954"/>
      <c r="DT147" s="921"/>
      <c r="DU147" s="666"/>
      <c r="DV147" s="666"/>
      <c r="DW147" s="953"/>
      <c r="DX147" s="954"/>
      <c r="DY147" s="879"/>
      <c r="DZ147" s="666"/>
      <c r="EA147" s="666"/>
      <c r="EB147" s="953"/>
      <c r="EC147" s="954"/>
      <c r="ED147" s="1188">
        <v>8</v>
      </c>
      <c r="EE147" s="947"/>
      <c r="EG147" s="1188"/>
      <c r="EH147" s="951"/>
      <c r="EI147" s="399"/>
      <c r="EJ147" s="666"/>
      <c r="EK147" s="953"/>
      <c r="EL147" s="954"/>
      <c r="EM147" s="921"/>
      <c r="EN147" s="666"/>
      <c r="EO147" s="666"/>
      <c r="EP147" s="953"/>
      <c r="EQ147" s="954"/>
      <c r="ER147" s="879"/>
      <c r="ES147" s="666"/>
      <c r="ET147" s="666"/>
      <c r="EU147" s="953"/>
      <c r="EV147" s="954"/>
      <c r="EW147" s="1188">
        <v>8</v>
      </c>
      <c r="EX147" s="947"/>
      <c r="EZ147" s="1188"/>
      <c r="FA147" s="951"/>
      <c r="FB147" s="399"/>
      <c r="FC147" s="666"/>
      <c r="FD147" s="953"/>
      <c r="FE147" s="954"/>
      <c r="FF147" s="921"/>
      <c r="FG147" s="666"/>
      <c r="FH147" s="666"/>
      <c r="FI147" s="953"/>
      <c r="FJ147" s="954"/>
      <c r="FK147" s="879"/>
      <c r="FL147" s="666"/>
      <c r="FM147" s="666"/>
      <c r="FN147" s="953"/>
      <c r="FO147" s="954"/>
      <c r="FP147" s="1188">
        <v>8</v>
      </c>
      <c r="FQ147" s="947"/>
      <c r="FS147" s="1188"/>
      <c r="FT147" s="951"/>
      <c r="FU147" s="399"/>
      <c r="FV147" s="666"/>
      <c r="FW147" s="953"/>
      <c r="FX147" s="954"/>
      <c r="FY147" s="921"/>
      <c r="FZ147" s="666"/>
      <c r="GA147" s="666"/>
      <c r="GB147" s="953"/>
      <c r="GC147" s="954"/>
      <c r="GD147" s="879"/>
      <c r="GE147" s="666"/>
      <c r="GF147" s="666"/>
      <c r="GG147" s="953"/>
      <c r="GH147" s="954"/>
      <c r="GI147" s="1188">
        <v>8</v>
      </c>
      <c r="GJ147" s="947"/>
      <c r="GL147" s="1188"/>
      <c r="GM147" s="951"/>
      <c r="GN147" s="399"/>
      <c r="GO147" s="666"/>
      <c r="GP147" s="953"/>
      <c r="GQ147" s="954"/>
      <c r="GR147" s="921"/>
      <c r="GS147" s="666"/>
      <c r="GT147" s="666"/>
      <c r="GU147" s="953"/>
      <c r="GV147" s="954"/>
      <c r="GW147" s="879"/>
      <c r="GX147" s="666"/>
      <c r="GY147" s="666"/>
      <c r="GZ147" s="953"/>
      <c r="HA147" s="954"/>
      <c r="HB147" s="1188">
        <v>8</v>
      </c>
      <c r="HC147" s="947"/>
      <c r="HE147" s="1188"/>
      <c r="HF147" s="951"/>
      <c r="HG147" s="399"/>
      <c r="HH147" s="666"/>
      <c r="HI147" s="953"/>
      <c r="HJ147" s="954"/>
      <c r="HK147" s="921"/>
      <c r="HL147" s="666"/>
      <c r="HM147" s="666"/>
      <c r="HN147" s="953"/>
      <c r="HO147" s="954"/>
      <c r="HP147" s="879"/>
      <c r="HQ147" s="666"/>
      <c r="HR147" s="666"/>
      <c r="HS147" s="953"/>
      <c r="HT147" s="954"/>
      <c r="HU147" s="1188">
        <v>8</v>
      </c>
      <c r="HV147" s="947"/>
      <c r="HX147" s="1188"/>
      <c r="HY147" s="951"/>
      <c r="HZ147" s="399"/>
      <c r="IA147" s="666"/>
      <c r="IB147" s="953"/>
      <c r="IC147" s="954"/>
      <c r="ID147" s="921"/>
      <c r="IE147" s="666"/>
      <c r="IF147" s="666"/>
      <c r="IG147" s="953"/>
      <c r="IH147" s="954"/>
      <c r="II147" s="879"/>
      <c r="IJ147" s="666"/>
      <c r="IK147" s="666"/>
      <c r="IL147" s="953"/>
      <c r="IM147" s="954"/>
      <c r="IN147" s="1188">
        <v>8</v>
      </c>
      <c r="IO147" s="947"/>
      <c r="IQ147" s="1179"/>
      <c r="IR147" s="951"/>
      <c r="IS147" s="399"/>
      <c r="IT147" s="666"/>
      <c r="IU147" s="953"/>
      <c r="IV147" s="954"/>
      <c r="IW147" s="921"/>
      <c r="IX147" s="666"/>
      <c r="IY147" s="666"/>
      <c r="IZ147" s="953"/>
      <c r="JA147" s="954"/>
      <c r="JB147" s="879"/>
      <c r="JC147" s="666"/>
      <c r="JD147" s="666"/>
      <c r="JE147" s="953"/>
      <c r="JF147" s="954"/>
      <c r="JG147" s="1179">
        <v>8</v>
      </c>
      <c r="JH147" s="947"/>
    </row>
    <row r="148" spans="1:268" ht="16.5" hidden="1" customHeight="1">
      <c r="A148" s="1179">
        <v>9</v>
      </c>
      <c r="B148" s="279" t="s">
        <v>326</v>
      </c>
      <c r="C148" s="867">
        <v>1125</v>
      </c>
      <c r="D148" s="867">
        <v>656</v>
      </c>
      <c r="E148" s="919">
        <f t="shared" ref="E148:E150" si="1280">SUM(D148,-C148)</f>
        <v>-469</v>
      </c>
      <c r="F148" s="920">
        <f t="shared" ref="F148:F150" si="1281">E148/C148</f>
        <v>-0.41688888888888886</v>
      </c>
      <c r="G148" s="921">
        <v>11</v>
      </c>
      <c r="H148" s="867">
        <v>666</v>
      </c>
      <c r="I148" s="867"/>
      <c r="J148" s="919">
        <f t="shared" ref="J148:J150" si="1282">SUM(I148,-H148)</f>
        <v>-666</v>
      </c>
      <c r="K148" s="920">
        <f t="shared" ref="K148:K150" si="1283">J148/H148</f>
        <v>-1</v>
      </c>
      <c r="L148" s="879"/>
      <c r="M148" s="867">
        <v>656</v>
      </c>
      <c r="N148" s="867"/>
      <c r="O148" s="919">
        <f t="shared" ref="O148:O150" si="1284">SUM(N148,-M148)</f>
        <v>-656</v>
      </c>
      <c r="P148" s="920">
        <f t="shared" ref="P148:P150" si="1285">O148/M148</f>
        <v>-1</v>
      </c>
      <c r="Q148" s="1179">
        <v>9</v>
      </c>
      <c r="R148" s="947"/>
      <c r="U148" s="1188">
        <v>9</v>
      </c>
      <c r="V148" s="279" t="s">
        <v>326</v>
      </c>
      <c r="W148" s="867">
        <v>1125</v>
      </c>
      <c r="X148" s="867">
        <v>656</v>
      </c>
      <c r="Y148" s="919">
        <f t="shared" ref="Y148:Y150" si="1286">SUM(X148,-W148)</f>
        <v>-469</v>
      </c>
      <c r="Z148" s="920">
        <f t="shared" ref="Z148:Z150" si="1287">Y148/W148</f>
        <v>-0.41688888888888886</v>
      </c>
      <c r="AA148" s="921">
        <v>11</v>
      </c>
      <c r="AB148" s="867">
        <v>666</v>
      </c>
      <c r="AC148" s="867"/>
      <c r="AD148" s="919">
        <f t="shared" ref="AD148:AD150" si="1288">SUM(AC148,-AB148)</f>
        <v>-666</v>
      </c>
      <c r="AE148" s="920">
        <f t="shared" ref="AE148:AE150" si="1289">AD148/AB148</f>
        <v>-1</v>
      </c>
      <c r="AF148" s="879"/>
      <c r="AG148" s="867">
        <v>656</v>
      </c>
      <c r="AH148" s="867"/>
      <c r="AI148" s="919">
        <f t="shared" ref="AI148:AI150" si="1290">SUM(AH148,-AG148)</f>
        <v>-656</v>
      </c>
      <c r="AJ148" s="920">
        <f t="shared" ref="AJ148:AJ150" si="1291">AI148/AG148</f>
        <v>-1</v>
      </c>
      <c r="AK148" s="1188">
        <v>9</v>
      </c>
      <c r="AL148" s="947"/>
      <c r="AN148" s="1188">
        <v>9</v>
      </c>
      <c r="AO148" s="279" t="s">
        <v>326</v>
      </c>
      <c r="AP148" s="867">
        <v>1125</v>
      </c>
      <c r="AQ148" s="867">
        <v>656</v>
      </c>
      <c r="AR148" s="919">
        <f t="shared" ref="AR148:AR150" si="1292">SUM(AQ148,-AP148)</f>
        <v>-469</v>
      </c>
      <c r="AS148" s="920">
        <f t="shared" ref="AS148:AS150" si="1293">AR148/AP148</f>
        <v>-0.41688888888888886</v>
      </c>
      <c r="AT148" s="921">
        <v>11</v>
      </c>
      <c r="AU148" s="867">
        <v>666</v>
      </c>
      <c r="AV148" s="867"/>
      <c r="AW148" s="919">
        <f t="shared" ref="AW148:AW150" si="1294">SUM(AV148,-AU148)</f>
        <v>-666</v>
      </c>
      <c r="AX148" s="920">
        <f t="shared" ref="AX148:AX150" si="1295">AW148/AU148</f>
        <v>-1</v>
      </c>
      <c r="AY148" s="879"/>
      <c r="AZ148" s="867">
        <v>656</v>
      </c>
      <c r="BA148" s="867"/>
      <c r="BB148" s="919">
        <f t="shared" ref="BB148:BB150" si="1296">SUM(BA148,-AZ148)</f>
        <v>-656</v>
      </c>
      <c r="BC148" s="920">
        <f t="shared" ref="BC148:BC150" si="1297">BB148/AZ148</f>
        <v>-1</v>
      </c>
      <c r="BD148" s="1188">
        <v>9</v>
      </c>
      <c r="BE148" s="947"/>
      <c r="BH148" s="1188">
        <v>9</v>
      </c>
      <c r="BI148" s="279" t="s">
        <v>326</v>
      </c>
      <c r="BJ148" s="867">
        <v>1125</v>
      </c>
      <c r="BK148" s="867">
        <v>656</v>
      </c>
      <c r="BL148" s="919">
        <f t="shared" ref="BL148:BL150" si="1298">SUM(BK148,-BJ148)</f>
        <v>-469</v>
      </c>
      <c r="BM148" s="920">
        <f t="shared" ref="BM148:BM150" si="1299">BL148/BJ148</f>
        <v>-0.41688888888888886</v>
      </c>
      <c r="BN148" s="921">
        <v>11</v>
      </c>
      <c r="BO148" s="867">
        <v>666</v>
      </c>
      <c r="BP148" s="867"/>
      <c r="BQ148" s="919">
        <f t="shared" ref="BQ148:BQ150" si="1300">SUM(BP148,-BO148)</f>
        <v>-666</v>
      </c>
      <c r="BR148" s="920">
        <f t="shared" ref="BR148:BR150" si="1301">BQ148/BO148</f>
        <v>-1</v>
      </c>
      <c r="BS148" s="879"/>
      <c r="BT148" s="867">
        <v>656</v>
      </c>
      <c r="BU148" s="867"/>
      <c r="BV148" s="919">
        <f t="shared" ref="BV148:BV150" si="1302">SUM(BU148,-BT148)</f>
        <v>-656</v>
      </c>
      <c r="BW148" s="920">
        <f t="shared" ref="BW148:BW150" si="1303">BV148/BT148</f>
        <v>-1</v>
      </c>
      <c r="BX148" s="1188">
        <v>9</v>
      </c>
      <c r="BY148" s="947"/>
      <c r="CB148" s="1188">
        <v>9</v>
      </c>
      <c r="CC148" s="279" t="s">
        <v>326</v>
      </c>
      <c r="CD148" s="867">
        <v>1125</v>
      </c>
      <c r="CE148" s="867">
        <v>656</v>
      </c>
      <c r="CF148" s="919">
        <f t="shared" ref="CF148:CF150" si="1304">SUM(CE148,-CD148)</f>
        <v>-469</v>
      </c>
      <c r="CG148" s="920">
        <f t="shared" ref="CG148:CG150" si="1305">CF148/CD148</f>
        <v>-0.41688888888888886</v>
      </c>
      <c r="CH148" s="921">
        <v>11</v>
      </c>
      <c r="CI148" s="867">
        <v>666</v>
      </c>
      <c r="CJ148" s="867"/>
      <c r="CK148" s="919">
        <f t="shared" ref="CK148:CK150" si="1306">SUM(CJ148,-CI148)</f>
        <v>-666</v>
      </c>
      <c r="CL148" s="920">
        <f t="shared" ref="CL148:CL150" si="1307">CK148/CI148</f>
        <v>-1</v>
      </c>
      <c r="CM148" s="879"/>
      <c r="CN148" s="867">
        <v>656</v>
      </c>
      <c r="CO148" s="867"/>
      <c r="CP148" s="919">
        <f t="shared" ref="CP148:CP150" si="1308">SUM(CO148,-CN148)</f>
        <v>-656</v>
      </c>
      <c r="CQ148" s="920">
        <f t="shared" ref="CQ148:CQ150" si="1309">CP148/CN148</f>
        <v>-1</v>
      </c>
      <c r="CR148" s="1188">
        <v>9</v>
      </c>
      <c r="CS148" s="947"/>
      <c r="CU148" s="1188">
        <v>9</v>
      </c>
      <c r="CV148" s="279" t="s">
        <v>326</v>
      </c>
      <c r="CW148" s="867">
        <v>1125</v>
      </c>
      <c r="CX148" s="867">
        <v>656</v>
      </c>
      <c r="CY148" s="919">
        <f t="shared" ref="CY148:CY150" si="1310">SUM(CX148,-CW148)</f>
        <v>-469</v>
      </c>
      <c r="CZ148" s="920">
        <f t="shared" ref="CZ148:CZ150" si="1311">CY148/CW148</f>
        <v>-0.41688888888888886</v>
      </c>
      <c r="DA148" s="921">
        <v>11</v>
      </c>
      <c r="DB148" s="867">
        <v>666</v>
      </c>
      <c r="DC148" s="867"/>
      <c r="DD148" s="919">
        <f t="shared" ref="DD148:DD150" si="1312">SUM(DC148,-DB148)</f>
        <v>-666</v>
      </c>
      <c r="DE148" s="920">
        <f t="shared" ref="DE148:DE150" si="1313">DD148/DB148</f>
        <v>-1</v>
      </c>
      <c r="DF148" s="879"/>
      <c r="DG148" s="867">
        <v>656</v>
      </c>
      <c r="DH148" s="867"/>
      <c r="DI148" s="919">
        <f t="shared" ref="DI148:DI150" si="1314">SUM(DH148,-DG148)</f>
        <v>-656</v>
      </c>
      <c r="DJ148" s="920">
        <f t="shared" ref="DJ148:DJ150" si="1315">DI148/DG148</f>
        <v>-1</v>
      </c>
      <c r="DK148" s="1188">
        <v>9</v>
      </c>
      <c r="DL148" s="947"/>
      <c r="DN148" s="1188">
        <v>9</v>
      </c>
      <c r="DO148" s="279" t="s">
        <v>326</v>
      </c>
      <c r="DP148" s="867">
        <v>1125</v>
      </c>
      <c r="DQ148" s="867">
        <v>656</v>
      </c>
      <c r="DR148" s="919">
        <f t="shared" ref="DR148:DR150" si="1316">SUM(DQ148,-DP148)</f>
        <v>-469</v>
      </c>
      <c r="DS148" s="920">
        <f t="shared" ref="DS148:DS150" si="1317">DR148/DP148</f>
        <v>-0.41688888888888886</v>
      </c>
      <c r="DT148" s="921">
        <v>11</v>
      </c>
      <c r="DU148" s="867">
        <v>666</v>
      </c>
      <c r="DV148" s="867"/>
      <c r="DW148" s="919">
        <f t="shared" ref="DW148:DW150" si="1318">SUM(DV148,-DU148)</f>
        <v>-666</v>
      </c>
      <c r="DX148" s="920">
        <f t="shared" ref="DX148:DX150" si="1319">DW148/DU148</f>
        <v>-1</v>
      </c>
      <c r="DY148" s="879"/>
      <c r="DZ148" s="867">
        <v>656</v>
      </c>
      <c r="EA148" s="867"/>
      <c r="EB148" s="919">
        <f t="shared" ref="EB148:EB150" si="1320">SUM(EA148,-DZ148)</f>
        <v>-656</v>
      </c>
      <c r="EC148" s="920">
        <f t="shared" ref="EC148:EC150" si="1321">EB148/DZ148</f>
        <v>-1</v>
      </c>
      <c r="ED148" s="1188">
        <v>9</v>
      </c>
      <c r="EE148" s="947"/>
      <c r="EG148" s="1188">
        <v>9</v>
      </c>
      <c r="EH148" s="279" t="s">
        <v>326</v>
      </c>
      <c r="EI148" s="867">
        <v>1125</v>
      </c>
      <c r="EJ148" s="867">
        <v>656</v>
      </c>
      <c r="EK148" s="919">
        <f t="shared" ref="EK148:EK150" si="1322">SUM(EJ148,-EI148)</f>
        <v>-469</v>
      </c>
      <c r="EL148" s="920">
        <f t="shared" ref="EL148:EL150" si="1323">EK148/EI148</f>
        <v>-0.41688888888888886</v>
      </c>
      <c r="EM148" s="921">
        <v>11</v>
      </c>
      <c r="EN148" s="867">
        <v>666</v>
      </c>
      <c r="EO148" s="867"/>
      <c r="EP148" s="919">
        <f t="shared" ref="EP148:EP150" si="1324">SUM(EO148,-EN148)</f>
        <v>-666</v>
      </c>
      <c r="EQ148" s="920">
        <f t="shared" ref="EQ148:EQ150" si="1325">EP148/EN148</f>
        <v>-1</v>
      </c>
      <c r="ER148" s="879"/>
      <c r="ES148" s="867">
        <v>656</v>
      </c>
      <c r="ET148" s="867"/>
      <c r="EU148" s="919">
        <f t="shared" ref="EU148:EU150" si="1326">SUM(ET148,-ES148)</f>
        <v>-656</v>
      </c>
      <c r="EV148" s="920">
        <f t="shared" ref="EV148:EV150" si="1327">EU148/ES148</f>
        <v>-1</v>
      </c>
      <c r="EW148" s="1188">
        <v>9</v>
      </c>
      <c r="EX148" s="947"/>
      <c r="EZ148" s="1188">
        <v>9</v>
      </c>
      <c r="FA148" s="279" t="s">
        <v>326</v>
      </c>
      <c r="FB148" s="867">
        <v>1125</v>
      </c>
      <c r="FC148" s="867">
        <v>656</v>
      </c>
      <c r="FD148" s="919">
        <f t="shared" ref="FD148:FD150" si="1328">SUM(FC148,-FB148)</f>
        <v>-469</v>
      </c>
      <c r="FE148" s="920">
        <f t="shared" ref="FE148:FE150" si="1329">FD148/FB148</f>
        <v>-0.41688888888888886</v>
      </c>
      <c r="FF148" s="921">
        <v>11</v>
      </c>
      <c r="FG148" s="867">
        <v>666</v>
      </c>
      <c r="FH148" s="867"/>
      <c r="FI148" s="919">
        <f t="shared" ref="FI148:FI150" si="1330">SUM(FH148,-FG148)</f>
        <v>-666</v>
      </c>
      <c r="FJ148" s="920">
        <f t="shared" ref="FJ148:FJ150" si="1331">FI148/FG148</f>
        <v>-1</v>
      </c>
      <c r="FK148" s="879"/>
      <c r="FL148" s="867">
        <v>656</v>
      </c>
      <c r="FM148" s="867"/>
      <c r="FN148" s="919">
        <f t="shared" ref="FN148:FN150" si="1332">SUM(FM148,-FL148)</f>
        <v>-656</v>
      </c>
      <c r="FO148" s="920">
        <f t="shared" ref="FO148:FO150" si="1333">FN148/FL148</f>
        <v>-1</v>
      </c>
      <c r="FP148" s="1188">
        <v>9</v>
      </c>
      <c r="FQ148" s="947"/>
      <c r="FS148" s="1188">
        <v>9</v>
      </c>
      <c r="FT148" s="279" t="s">
        <v>326</v>
      </c>
      <c r="FU148" s="867">
        <v>1125</v>
      </c>
      <c r="FV148" s="867">
        <v>656</v>
      </c>
      <c r="FW148" s="919">
        <f t="shared" ref="FW148:FW150" si="1334">SUM(FV148,-FU148)</f>
        <v>-469</v>
      </c>
      <c r="FX148" s="920">
        <f t="shared" ref="FX148:FX150" si="1335">FW148/FU148</f>
        <v>-0.41688888888888886</v>
      </c>
      <c r="FY148" s="921">
        <v>11</v>
      </c>
      <c r="FZ148" s="867">
        <v>666</v>
      </c>
      <c r="GA148" s="867"/>
      <c r="GB148" s="919">
        <f t="shared" ref="GB148:GB150" si="1336">SUM(GA148,-FZ148)</f>
        <v>-666</v>
      </c>
      <c r="GC148" s="920">
        <f t="shared" ref="GC148:GC150" si="1337">GB148/FZ148</f>
        <v>-1</v>
      </c>
      <c r="GD148" s="879"/>
      <c r="GE148" s="867">
        <v>656</v>
      </c>
      <c r="GF148" s="867"/>
      <c r="GG148" s="919">
        <f t="shared" ref="GG148:GG150" si="1338">SUM(GF148,-GE148)</f>
        <v>-656</v>
      </c>
      <c r="GH148" s="920">
        <f t="shared" ref="GH148:GH150" si="1339">GG148/GE148</f>
        <v>-1</v>
      </c>
      <c r="GI148" s="1188">
        <v>9</v>
      </c>
      <c r="GJ148" s="947"/>
      <c r="GL148" s="1188">
        <v>9</v>
      </c>
      <c r="GM148" s="279" t="s">
        <v>326</v>
      </c>
      <c r="GN148" s="867">
        <v>1125</v>
      </c>
      <c r="GO148" s="867">
        <v>656</v>
      </c>
      <c r="GP148" s="919">
        <f t="shared" ref="GP148:GP150" si="1340">SUM(GO148,-GN148)</f>
        <v>-469</v>
      </c>
      <c r="GQ148" s="920">
        <f t="shared" ref="GQ148:GQ150" si="1341">GP148/GN148</f>
        <v>-0.41688888888888886</v>
      </c>
      <c r="GR148" s="921">
        <v>11</v>
      </c>
      <c r="GS148" s="867">
        <v>666</v>
      </c>
      <c r="GT148" s="867"/>
      <c r="GU148" s="919">
        <f t="shared" ref="GU148:GU150" si="1342">SUM(GT148,-GS148)</f>
        <v>-666</v>
      </c>
      <c r="GV148" s="920">
        <f t="shared" ref="GV148:GV150" si="1343">GU148/GS148</f>
        <v>-1</v>
      </c>
      <c r="GW148" s="879"/>
      <c r="GX148" s="867">
        <v>656</v>
      </c>
      <c r="GY148" s="867"/>
      <c r="GZ148" s="919">
        <f t="shared" ref="GZ148:GZ150" si="1344">SUM(GY148,-GX148)</f>
        <v>-656</v>
      </c>
      <c r="HA148" s="920">
        <f t="shared" ref="HA148:HA150" si="1345">GZ148/GX148</f>
        <v>-1</v>
      </c>
      <c r="HB148" s="1188">
        <v>9</v>
      </c>
      <c r="HC148" s="947"/>
      <c r="HE148" s="1188">
        <v>9</v>
      </c>
      <c r="HF148" s="279" t="s">
        <v>326</v>
      </c>
      <c r="HG148" s="867">
        <v>1125</v>
      </c>
      <c r="HH148" s="867">
        <v>656</v>
      </c>
      <c r="HI148" s="919">
        <f t="shared" ref="HI148:HI150" si="1346">SUM(HH148,-HG148)</f>
        <v>-469</v>
      </c>
      <c r="HJ148" s="920">
        <f t="shared" ref="HJ148:HJ150" si="1347">HI148/HG148</f>
        <v>-0.41688888888888886</v>
      </c>
      <c r="HK148" s="921">
        <v>11</v>
      </c>
      <c r="HL148" s="867">
        <v>666</v>
      </c>
      <c r="HM148" s="867"/>
      <c r="HN148" s="919">
        <f t="shared" ref="HN148:HN150" si="1348">SUM(HM148,-HL148)</f>
        <v>-666</v>
      </c>
      <c r="HO148" s="920">
        <f t="shared" ref="HO148:HO150" si="1349">HN148/HL148</f>
        <v>-1</v>
      </c>
      <c r="HP148" s="879"/>
      <c r="HQ148" s="867">
        <v>656</v>
      </c>
      <c r="HR148" s="867"/>
      <c r="HS148" s="919">
        <f t="shared" ref="HS148:HS150" si="1350">SUM(HR148,-HQ148)</f>
        <v>-656</v>
      </c>
      <c r="HT148" s="920">
        <f t="shared" ref="HT148:HT150" si="1351">HS148/HQ148</f>
        <v>-1</v>
      </c>
      <c r="HU148" s="1188">
        <v>9</v>
      </c>
      <c r="HV148" s="947"/>
      <c r="HX148" s="1188">
        <v>9</v>
      </c>
      <c r="HY148" s="279" t="s">
        <v>326</v>
      </c>
      <c r="HZ148" s="867">
        <v>1125</v>
      </c>
      <c r="IA148" s="867">
        <v>656</v>
      </c>
      <c r="IB148" s="919">
        <f t="shared" ref="IB148:IB150" si="1352">SUM(IA148,-HZ148)</f>
        <v>-469</v>
      </c>
      <c r="IC148" s="920">
        <f t="shared" ref="IC148:IC150" si="1353">IB148/HZ148</f>
        <v>-0.41688888888888886</v>
      </c>
      <c r="ID148" s="921">
        <v>11</v>
      </c>
      <c r="IE148" s="867">
        <v>666</v>
      </c>
      <c r="IF148" s="867"/>
      <c r="IG148" s="919">
        <f t="shared" ref="IG148:IG150" si="1354">SUM(IF148,-IE148)</f>
        <v>-666</v>
      </c>
      <c r="IH148" s="920">
        <f t="shared" ref="IH148:IH150" si="1355">IG148/IE148</f>
        <v>-1</v>
      </c>
      <c r="II148" s="879"/>
      <c r="IJ148" s="867">
        <v>656</v>
      </c>
      <c r="IK148" s="867"/>
      <c r="IL148" s="919">
        <f t="shared" ref="IL148:IL150" si="1356">SUM(IK148,-IJ148)</f>
        <v>-656</v>
      </c>
      <c r="IM148" s="920">
        <f t="shared" ref="IM148:IM150" si="1357">IL148/IJ148</f>
        <v>-1</v>
      </c>
      <c r="IN148" s="1188">
        <v>9</v>
      </c>
      <c r="IO148" s="947"/>
      <c r="IQ148" s="1179">
        <v>9</v>
      </c>
      <c r="IR148" s="279" t="s">
        <v>326</v>
      </c>
      <c r="IS148" s="867">
        <v>1125</v>
      </c>
      <c r="IT148" s="867">
        <v>656</v>
      </c>
      <c r="IU148" s="919">
        <f t="shared" ref="IU148:IU150" si="1358">SUM(IT148,-IS148)</f>
        <v>-469</v>
      </c>
      <c r="IV148" s="920">
        <f t="shared" ref="IV148:IV150" si="1359">IU148/IS148</f>
        <v>-0.41688888888888886</v>
      </c>
      <c r="IW148" s="921">
        <v>11</v>
      </c>
      <c r="IX148" s="867">
        <v>666</v>
      </c>
      <c r="IY148" s="867"/>
      <c r="IZ148" s="919">
        <f t="shared" ref="IZ148:IZ150" si="1360">SUM(IY148,-IX148)</f>
        <v>-666</v>
      </c>
      <c r="JA148" s="920">
        <f t="shared" ref="JA148:JA150" si="1361">IZ148/IX148</f>
        <v>-1</v>
      </c>
      <c r="JB148" s="879"/>
      <c r="JC148" s="867">
        <v>656</v>
      </c>
      <c r="JD148" s="867"/>
      <c r="JE148" s="919">
        <f t="shared" ref="JE148:JE150" si="1362">SUM(JD148,-JC148)</f>
        <v>-656</v>
      </c>
      <c r="JF148" s="920">
        <f t="shared" ref="JF148:JF150" si="1363">JE148/JC148</f>
        <v>-1</v>
      </c>
      <c r="JG148" s="1179">
        <v>9</v>
      </c>
      <c r="JH148" s="947"/>
    </row>
    <row r="149" spans="1:268" ht="15" hidden="1" customHeight="1">
      <c r="A149" s="1179">
        <v>6</v>
      </c>
      <c r="B149" s="279" t="s">
        <v>327</v>
      </c>
      <c r="C149" s="867">
        <v>412</v>
      </c>
      <c r="D149" s="867">
        <v>232</v>
      </c>
      <c r="E149" s="919">
        <f t="shared" si="1280"/>
        <v>-180</v>
      </c>
      <c r="F149" s="920">
        <f t="shared" si="1281"/>
        <v>-0.43689320388349512</v>
      </c>
      <c r="G149" s="921">
        <v>12</v>
      </c>
      <c r="H149" s="867">
        <v>232</v>
      </c>
      <c r="I149" s="867"/>
      <c r="J149" s="919">
        <f t="shared" si="1282"/>
        <v>-232</v>
      </c>
      <c r="K149" s="920">
        <f t="shared" si="1283"/>
        <v>-1</v>
      </c>
      <c r="L149" s="879"/>
      <c r="M149" s="867">
        <v>232</v>
      </c>
      <c r="N149" s="867"/>
      <c r="O149" s="919">
        <f t="shared" si="1284"/>
        <v>-232</v>
      </c>
      <c r="P149" s="920">
        <f t="shared" si="1285"/>
        <v>-1</v>
      </c>
      <c r="Q149" s="1179">
        <v>6</v>
      </c>
      <c r="R149" s="947"/>
      <c r="U149" s="1188">
        <v>6</v>
      </c>
      <c r="V149" s="279" t="s">
        <v>327</v>
      </c>
      <c r="W149" s="867">
        <v>412</v>
      </c>
      <c r="X149" s="867">
        <v>232</v>
      </c>
      <c r="Y149" s="919">
        <f t="shared" si="1286"/>
        <v>-180</v>
      </c>
      <c r="Z149" s="920">
        <f t="shared" si="1287"/>
        <v>-0.43689320388349512</v>
      </c>
      <c r="AA149" s="921">
        <v>12</v>
      </c>
      <c r="AB149" s="867">
        <v>232</v>
      </c>
      <c r="AC149" s="867"/>
      <c r="AD149" s="919">
        <f t="shared" si="1288"/>
        <v>-232</v>
      </c>
      <c r="AE149" s="920">
        <f t="shared" si="1289"/>
        <v>-1</v>
      </c>
      <c r="AF149" s="879"/>
      <c r="AG149" s="867">
        <v>232</v>
      </c>
      <c r="AH149" s="867"/>
      <c r="AI149" s="919">
        <f t="shared" si="1290"/>
        <v>-232</v>
      </c>
      <c r="AJ149" s="920">
        <f t="shared" si="1291"/>
        <v>-1</v>
      </c>
      <c r="AK149" s="1188">
        <v>6</v>
      </c>
      <c r="AL149" s="947"/>
      <c r="AN149" s="1188">
        <v>6</v>
      </c>
      <c r="AO149" s="279" t="s">
        <v>327</v>
      </c>
      <c r="AP149" s="867">
        <v>412</v>
      </c>
      <c r="AQ149" s="867">
        <v>232</v>
      </c>
      <c r="AR149" s="919">
        <f t="shared" si="1292"/>
        <v>-180</v>
      </c>
      <c r="AS149" s="920">
        <f t="shared" si="1293"/>
        <v>-0.43689320388349512</v>
      </c>
      <c r="AT149" s="921">
        <v>12</v>
      </c>
      <c r="AU149" s="867">
        <v>232</v>
      </c>
      <c r="AV149" s="867"/>
      <c r="AW149" s="919">
        <f t="shared" si="1294"/>
        <v>-232</v>
      </c>
      <c r="AX149" s="920">
        <f t="shared" si="1295"/>
        <v>-1</v>
      </c>
      <c r="AY149" s="879"/>
      <c r="AZ149" s="867">
        <v>232</v>
      </c>
      <c r="BA149" s="867"/>
      <c r="BB149" s="919">
        <f t="shared" si="1296"/>
        <v>-232</v>
      </c>
      <c r="BC149" s="920">
        <f t="shared" si="1297"/>
        <v>-1</v>
      </c>
      <c r="BD149" s="1188">
        <v>6</v>
      </c>
      <c r="BE149" s="947"/>
      <c r="BH149" s="1188">
        <v>6</v>
      </c>
      <c r="BI149" s="279" t="s">
        <v>327</v>
      </c>
      <c r="BJ149" s="867">
        <v>412</v>
      </c>
      <c r="BK149" s="867">
        <v>232</v>
      </c>
      <c r="BL149" s="919">
        <f t="shared" si="1298"/>
        <v>-180</v>
      </c>
      <c r="BM149" s="920">
        <f t="shared" si="1299"/>
        <v>-0.43689320388349512</v>
      </c>
      <c r="BN149" s="921">
        <v>12</v>
      </c>
      <c r="BO149" s="867">
        <v>232</v>
      </c>
      <c r="BP149" s="867"/>
      <c r="BQ149" s="919">
        <f t="shared" si="1300"/>
        <v>-232</v>
      </c>
      <c r="BR149" s="920">
        <f t="shared" si="1301"/>
        <v>-1</v>
      </c>
      <c r="BS149" s="879"/>
      <c r="BT149" s="867">
        <v>232</v>
      </c>
      <c r="BU149" s="867"/>
      <c r="BV149" s="919">
        <f t="shared" si="1302"/>
        <v>-232</v>
      </c>
      <c r="BW149" s="920">
        <f t="shared" si="1303"/>
        <v>-1</v>
      </c>
      <c r="BX149" s="1188">
        <v>6</v>
      </c>
      <c r="BY149" s="947"/>
      <c r="CB149" s="1188">
        <v>6</v>
      </c>
      <c r="CC149" s="279" t="s">
        <v>327</v>
      </c>
      <c r="CD149" s="867">
        <v>412</v>
      </c>
      <c r="CE149" s="867">
        <v>232</v>
      </c>
      <c r="CF149" s="919">
        <f t="shared" si="1304"/>
        <v>-180</v>
      </c>
      <c r="CG149" s="920">
        <f t="shared" si="1305"/>
        <v>-0.43689320388349512</v>
      </c>
      <c r="CH149" s="921">
        <v>12</v>
      </c>
      <c r="CI149" s="867">
        <v>232</v>
      </c>
      <c r="CJ149" s="867"/>
      <c r="CK149" s="919">
        <f t="shared" si="1306"/>
        <v>-232</v>
      </c>
      <c r="CL149" s="920">
        <f t="shared" si="1307"/>
        <v>-1</v>
      </c>
      <c r="CM149" s="879"/>
      <c r="CN149" s="867">
        <v>232</v>
      </c>
      <c r="CO149" s="867"/>
      <c r="CP149" s="919">
        <f t="shared" si="1308"/>
        <v>-232</v>
      </c>
      <c r="CQ149" s="920">
        <f t="shared" si="1309"/>
        <v>-1</v>
      </c>
      <c r="CR149" s="1188">
        <v>6</v>
      </c>
      <c r="CS149" s="947"/>
      <c r="CU149" s="1188">
        <v>6</v>
      </c>
      <c r="CV149" s="279" t="s">
        <v>327</v>
      </c>
      <c r="CW149" s="867">
        <v>412</v>
      </c>
      <c r="CX149" s="867">
        <v>232</v>
      </c>
      <c r="CY149" s="919">
        <f t="shared" si="1310"/>
        <v>-180</v>
      </c>
      <c r="CZ149" s="920">
        <f t="shared" si="1311"/>
        <v>-0.43689320388349512</v>
      </c>
      <c r="DA149" s="921">
        <v>12</v>
      </c>
      <c r="DB149" s="867">
        <v>232</v>
      </c>
      <c r="DC149" s="867"/>
      <c r="DD149" s="919">
        <f t="shared" si="1312"/>
        <v>-232</v>
      </c>
      <c r="DE149" s="920">
        <f t="shared" si="1313"/>
        <v>-1</v>
      </c>
      <c r="DF149" s="879"/>
      <c r="DG149" s="867">
        <v>232</v>
      </c>
      <c r="DH149" s="867"/>
      <c r="DI149" s="919">
        <f t="shared" si="1314"/>
        <v>-232</v>
      </c>
      <c r="DJ149" s="920">
        <f t="shared" si="1315"/>
        <v>-1</v>
      </c>
      <c r="DK149" s="1188">
        <v>6</v>
      </c>
      <c r="DL149" s="947"/>
      <c r="DN149" s="1188">
        <v>6</v>
      </c>
      <c r="DO149" s="279" t="s">
        <v>327</v>
      </c>
      <c r="DP149" s="867">
        <v>412</v>
      </c>
      <c r="DQ149" s="867">
        <v>232</v>
      </c>
      <c r="DR149" s="919">
        <f t="shared" si="1316"/>
        <v>-180</v>
      </c>
      <c r="DS149" s="920">
        <f t="shared" si="1317"/>
        <v>-0.43689320388349512</v>
      </c>
      <c r="DT149" s="921">
        <v>12</v>
      </c>
      <c r="DU149" s="867">
        <v>232</v>
      </c>
      <c r="DV149" s="867"/>
      <c r="DW149" s="919">
        <f t="shared" si="1318"/>
        <v>-232</v>
      </c>
      <c r="DX149" s="920">
        <f t="shared" si="1319"/>
        <v>-1</v>
      </c>
      <c r="DY149" s="879"/>
      <c r="DZ149" s="867">
        <v>232</v>
      </c>
      <c r="EA149" s="867"/>
      <c r="EB149" s="919">
        <f t="shared" si="1320"/>
        <v>-232</v>
      </c>
      <c r="EC149" s="920">
        <f t="shared" si="1321"/>
        <v>-1</v>
      </c>
      <c r="ED149" s="1188">
        <v>6</v>
      </c>
      <c r="EE149" s="947"/>
      <c r="EG149" s="1188">
        <v>6</v>
      </c>
      <c r="EH149" s="279" t="s">
        <v>327</v>
      </c>
      <c r="EI149" s="867">
        <v>412</v>
      </c>
      <c r="EJ149" s="867">
        <v>232</v>
      </c>
      <c r="EK149" s="919">
        <f t="shared" si="1322"/>
        <v>-180</v>
      </c>
      <c r="EL149" s="920">
        <f t="shared" si="1323"/>
        <v>-0.43689320388349512</v>
      </c>
      <c r="EM149" s="921">
        <v>12</v>
      </c>
      <c r="EN149" s="867">
        <v>232</v>
      </c>
      <c r="EO149" s="867"/>
      <c r="EP149" s="919">
        <f t="shared" si="1324"/>
        <v>-232</v>
      </c>
      <c r="EQ149" s="920">
        <f t="shared" si="1325"/>
        <v>-1</v>
      </c>
      <c r="ER149" s="879"/>
      <c r="ES149" s="867">
        <v>232</v>
      </c>
      <c r="ET149" s="867"/>
      <c r="EU149" s="919">
        <f t="shared" si="1326"/>
        <v>-232</v>
      </c>
      <c r="EV149" s="920">
        <f t="shared" si="1327"/>
        <v>-1</v>
      </c>
      <c r="EW149" s="1188">
        <v>6</v>
      </c>
      <c r="EX149" s="947"/>
      <c r="EZ149" s="1188">
        <v>6</v>
      </c>
      <c r="FA149" s="279" t="s">
        <v>327</v>
      </c>
      <c r="FB149" s="867">
        <v>412</v>
      </c>
      <c r="FC149" s="867">
        <v>232</v>
      </c>
      <c r="FD149" s="919">
        <f t="shared" si="1328"/>
        <v>-180</v>
      </c>
      <c r="FE149" s="920">
        <f t="shared" si="1329"/>
        <v>-0.43689320388349512</v>
      </c>
      <c r="FF149" s="921">
        <v>12</v>
      </c>
      <c r="FG149" s="867">
        <v>232</v>
      </c>
      <c r="FH149" s="867"/>
      <c r="FI149" s="919">
        <f t="shared" si="1330"/>
        <v>-232</v>
      </c>
      <c r="FJ149" s="920">
        <f t="shared" si="1331"/>
        <v>-1</v>
      </c>
      <c r="FK149" s="879"/>
      <c r="FL149" s="867">
        <v>232</v>
      </c>
      <c r="FM149" s="867"/>
      <c r="FN149" s="919">
        <f t="shared" si="1332"/>
        <v>-232</v>
      </c>
      <c r="FO149" s="920">
        <f t="shared" si="1333"/>
        <v>-1</v>
      </c>
      <c r="FP149" s="1188">
        <v>6</v>
      </c>
      <c r="FQ149" s="947"/>
      <c r="FS149" s="1188">
        <v>6</v>
      </c>
      <c r="FT149" s="279" t="s">
        <v>327</v>
      </c>
      <c r="FU149" s="867">
        <v>412</v>
      </c>
      <c r="FV149" s="867">
        <v>232</v>
      </c>
      <c r="FW149" s="919">
        <f t="shared" si="1334"/>
        <v>-180</v>
      </c>
      <c r="FX149" s="920">
        <f t="shared" si="1335"/>
        <v>-0.43689320388349512</v>
      </c>
      <c r="FY149" s="921">
        <v>12</v>
      </c>
      <c r="FZ149" s="867">
        <v>232</v>
      </c>
      <c r="GA149" s="867"/>
      <c r="GB149" s="919">
        <f t="shared" si="1336"/>
        <v>-232</v>
      </c>
      <c r="GC149" s="920">
        <f t="shared" si="1337"/>
        <v>-1</v>
      </c>
      <c r="GD149" s="879"/>
      <c r="GE149" s="867">
        <v>232</v>
      </c>
      <c r="GF149" s="867"/>
      <c r="GG149" s="919">
        <f t="shared" si="1338"/>
        <v>-232</v>
      </c>
      <c r="GH149" s="920">
        <f t="shared" si="1339"/>
        <v>-1</v>
      </c>
      <c r="GI149" s="1188">
        <v>6</v>
      </c>
      <c r="GJ149" s="947"/>
      <c r="GL149" s="1188">
        <v>6</v>
      </c>
      <c r="GM149" s="279" t="s">
        <v>327</v>
      </c>
      <c r="GN149" s="867">
        <v>412</v>
      </c>
      <c r="GO149" s="867">
        <v>232</v>
      </c>
      <c r="GP149" s="919">
        <f t="shared" si="1340"/>
        <v>-180</v>
      </c>
      <c r="GQ149" s="920">
        <f t="shared" si="1341"/>
        <v>-0.43689320388349512</v>
      </c>
      <c r="GR149" s="921">
        <v>12</v>
      </c>
      <c r="GS149" s="867">
        <v>232</v>
      </c>
      <c r="GT149" s="867"/>
      <c r="GU149" s="919">
        <f t="shared" si="1342"/>
        <v>-232</v>
      </c>
      <c r="GV149" s="920">
        <f t="shared" si="1343"/>
        <v>-1</v>
      </c>
      <c r="GW149" s="879"/>
      <c r="GX149" s="867">
        <v>232</v>
      </c>
      <c r="GY149" s="867"/>
      <c r="GZ149" s="919">
        <f t="shared" si="1344"/>
        <v>-232</v>
      </c>
      <c r="HA149" s="920">
        <f t="shared" si="1345"/>
        <v>-1</v>
      </c>
      <c r="HB149" s="1188">
        <v>6</v>
      </c>
      <c r="HC149" s="947"/>
      <c r="HE149" s="1188">
        <v>6</v>
      </c>
      <c r="HF149" s="279" t="s">
        <v>327</v>
      </c>
      <c r="HG149" s="867">
        <v>412</v>
      </c>
      <c r="HH149" s="867">
        <v>232</v>
      </c>
      <c r="HI149" s="919">
        <f t="shared" si="1346"/>
        <v>-180</v>
      </c>
      <c r="HJ149" s="920">
        <f t="shared" si="1347"/>
        <v>-0.43689320388349512</v>
      </c>
      <c r="HK149" s="921">
        <v>12</v>
      </c>
      <c r="HL149" s="867">
        <v>232</v>
      </c>
      <c r="HM149" s="867"/>
      <c r="HN149" s="919">
        <f t="shared" si="1348"/>
        <v>-232</v>
      </c>
      <c r="HO149" s="920">
        <f t="shared" si="1349"/>
        <v>-1</v>
      </c>
      <c r="HP149" s="879"/>
      <c r="HQ149" s="867">
        <v>232</v>
      </c>
      <c r="HR149" s="867"/>
      <c r="HS149" s="919">
        <f t="shared" si="1350"/>
        <v>-232</v>
      </c>
      <c r="HT149" s="920">
        <f t="shared" si="1351"/>
        <v>-1</v>
      </c>
      <c r="HU149" s="1188">
        <v>6</v>
      </c>
      <c r="HV149" s="947"/>
      <c r="HX149" s="1188">
        <v>6</v>
      </c>
      <c r="HY149" s="279" t="s">
        <v>327</v>
      </c>
      <c r="HZ149" s="867">
        <v>412</v>
      </c>
      <c r="IA149" s="867">
        <v>232</v>
      </c>
      <c r="IB149" s="919">
        <f t="shared" si="1352"/>
        <v>-180</v>
      </c>
      <c r="IC149" s="920">
        <f t="shared" si="1353"/>
        <v>-0.43689320388349512</v>
      </c>
      <c r="ID149" s="921">
        <v>12</v>
      </c>
      <c r="IE149" s="867">
        <v>232</v>
      </c>
      <c r="IF149" s="867"/>
      <c r="IG149" s="919">
        <f t="shared" si="1354"/>
        <v>-232</v>
      </c>
      <c r="IH149" s="920">
        <f t="shared" si="1355"/>
        <v>-1</v>
      </c>
      <c r="II149" s="879"/>
      <c r="IJ149" s="867">
        <v>232</v>
      </c>
      <c r="IK149" s="867"/>
      <c r="IL149" s="919">
        <f t="shared" si="1356"/>
        <v>-232</v>
      </c>
      <c r="IM149" s="920">
        <f t="shared" si="1357"/>
        <v>-1</v>
      </c>
      <c r="IN149" s="1188">
        <v>6</v>
      </c>
      <c r="IO149" s="947"/>
      <c r="IQ149" s="1179">
        <v>6</v>
      </c>
      <c r="IR149" s="279" t="s">
        <v>327</v>
      </c>
      <c r="IS149" s="867">
        <v>412</v>
      </c>
      <c r="IT149" s="867">
        <v>232</v>
      </c>
      <c r="IU149" s="919">
        <f t="shared" si="1358"/>
        <v>-180</v>
      </c>
      <c r="IV149" s="920">
        <f t="shared" si="1359"/>
        <v>-0.43689320388349512</v>
      </c>
      <c r="IW149" s="921">
        <v>12</v>
      </c>
      <c r="IX149" s="867">
        <v>232</v>
      </c>
      <c r="IY149" s="867"/>
      <c r="IZ149" s="919">
        <f t="shared" si="1360"/>
        <v>-232</v>
      </c>
      <c r="JA149" s="920">
        <f t="shared" si="1361"/>
        <v>-1</v>
      </c>
      <c r="JB149" s="879"/>
      <c r="JC149" s="867">
        <v>232</v>
      </c>
      <c r="JD149" s="867"/>
      <c r="JE149" s="919">
        <f t="shared" si="1362"/>
        <v>-232</v>
      </c>
      <c r="JF149" s="920">
        <f t="shared" si="1363"/>
        <v>-1</v>
      </c>
      <c r="JG149" s="1179">
        <v>6</v>
      </c>
      <c r="JH149" s="947"/>
    </row>
    <row r="150" spans="1:268">
      <c r="A150" s="1179">
        <v>6</v>
      </c>
      <c r="B150" s="971" t="s">
        <v>328</v>
      </c>
      <c r="C150" s="925"/>
      <c r="D150" s="925">
        <v>848</v>
      </c>
      <c r="E150" s="1210">
        <f t="shared" si="1280"/>
        <v>848</v>
      </c>
      <c r="F150" s="1211" t="e">
        <f t="shared" si="1281"/>
        <v>#DIV/0!</v>
      </c>
      <c r="G150" s="921">
        <v>13</v>
      </c>
      <c r="H150" s="925">
        <v>829</v>
      </c>
      <c r="I150" s="925">
        <v>789</v>
      </c>
      <c r="J150" s="1210">
        <f t="shared" si="1282"/>
        <v>-40</v>
      </c>
      <c r="K150" s="1212">
        <f t="shared" si="1283"/>
        <v>-4.8250904704463207E-2</v>
      </c>
      <c r="L150" s="879"/>
      <c r="M150" s="929">
        <v>829</v>
      </c>
      <c r="N150" s="929">
        <f>I150</f>
        <v>789</v>
      </c>
      <c r="O150" s="1024">
        <f t="shared" si="1284"/>
        <v>-40</v>
      </c>
      <c r="P150" s="1213">
        <f t="shared" si="1285"/>
        <v>-4.8250904704463207E-2</v>
      </c>
      <c r="Q150" s="1179">
        <v>6</v>
      </c>
      <c r="R150" s="932">
        <f>SUM(I150,-$H$159)/$H$159</f>
        <v>-0.32851063829787236</v>
      </c>
      <c r="U150" s="1188">
        <v>6</v>
      </c>
      <c r="V150" s="971" t="s">
        <v>328</v>
      </c>
      <c r="W150" s="925"/>
      <c r="X150" s="925">
        <v>848</v>
      </c>
      <c r="Y150" s="1210">
        <f t="shared" si="1286"/>
        <v>848</v>
      </c>
      <c r="Z150" s="1211" t="e">
        <f t="shared" si="1287"/>
        <v>#DIV/0!</v>
      </c>
      <c r="AA150" s="921">
        <v>13</v>
      </c>
      <c r="AB150" s="925">
        <v>43</v>
      </c>
      <c r="AC150" s="925">
        <v>30</v>
      </c>
      <c r="AD150" s="1210">
        <f t="shared" si="1288"/>
        <v>-13</v>
      </c>
      <c r="AE150" s="1212">
        <f t="shared" si="1289"/>
        <v>-0.30232558139534882</v>
      </c>
      <c r="AF150" s="879"/>
      <c r="AG150" s="929">
        <v>829</v>
      </c>
      <c r="AH150" s="929">
        <f>AC150</f>
        <v>30</v>
      </c>
      <c r="AI150" s="1024">
        <f t="shared" si="1290"/>
        <v>-799</v>
      </c>
      <c r="AJ150" s="1213">
        <f t="shared" si="1291"/>
        <v>-0.96381182147165256</v>
      </c>
      <c r="AK150" s="1188">
        <v>6</v>
      </c>
      <c r="AL150" s="932">
        <f>SUM(AC150,-$AB$159)/$AB$159</f>
        <v>-0.41176470588235292</v>
      </c>
      <c r="AN150" s="1356">
        <v>6</v>
      </c>
      <c r="AO150" s="971" t="s">
        <v>328</v>
      </c>
      <c r="AP150" s="925"/>
      <c r="AQ150" s="925">
        <v>848</v>
      </c>
      <c r="AR150" s="1210">
        <f t="shared" si="1292"/>
        <v>848</v>
      </c>
      <c r="AS150" s="1211" t="e">
        <f t="shared" si="1293"/>
        <v>#DIV/0!</v>
      </c>
      <c r="AT150" s="921">
        <v>13</v>
      </c>
      <c r="AU150" s="925">
        <v>13</v>
      </c>
      <c r="AV150" s="925">
        <v>10</v>
      </c>
      <c r="AW150" s="1210">
        <f t="shared" si="1294"/>
        <v>-3</v>
      </c>
      <c r="AX150" s="1212">
        <f t="shared" si="1295"/>
        <v>-0.23076923076923078</v>
      </c>
      <c r="AY150" s="879"/>
      <c r="AZ150" s="929">
        <v>829</v>
      </c>
      <c r="BA150" s="929">
        <f>AV150</f>
        <v>10</v>
      </c>
      <c r="BB150" s="1024">
        <f t="shared" si="1296"/>
        <v>-819</v>
      </c>
      <c r="BC150" s="1213">
        <f t="shared" si="1297"/>
        <v>-0.98793727382388419</v>
      </c>
      <c r="BD150" s="1356">
        <v>6</v>
      </c>
      <c r="BE150" s="932">
        <f>SUM(AV150,-$AU$159)/$AU$159</f>
        <v>-0.2857142857142857</v>
      </c>
      <c r="BH150" s="1188">
        <v>6</v>
      </c>
      <c r="BI150" s="971" t="s">
        <v>328</v>
      </c>
      <c r="BJ150" s="925"/>
      <c r="BK150" s="925">
        <v>848</v>
      </c>
      <c r="BL150" s="1210">
        <f t="shared" si="1298"/>
        <v>848</v>
      </c>
      <c r="BM150" s="1211" t="e">
        <f t="shared" si="1299"/>
        <v>#DIV/0!</v>
      </c>
      <c r="BN150" s="921">
        <v>13</v>
      </c>
      <c r="BO150" s="925">
        <v>109</v>
      </c>
      <c r="BP150" s="925">
        <v>79</v>
      </c>
      <c r="BQ150" s="1210">
        <f t="shared" si="1300"/>
        <v>-30</v>
      </c>
      <c r="BR150" s="1212">
        <f t="shared" si="1301"/>
        <v>-0.27522935779816515</v>
      </c>
      <c r="BS150" s="879"/>
      <c r="BT150" s="929">
        <v>829</v>
      </c>
      <c r="BU150" s="929">
        <f>BP150</f>
        <v>79</v>
      </c>
      <c r="BV150" s="1024">
        <f t="shared" si="1302"/>
        <v>-750</v>
      </c>
      <c r="BW150" s="1213">
        <f t="shared" si="1303"/>
        <v>-0.90470446320868514</v>
      </c>
      <c r="BX150" s="1188">
        <v>6</v>
      </c>
      <c r="BY150" s="932">
        <f>SUM(BP150,-$BO$159)/$BO$159</f>
        <v>-0.43971631205673761</v>
      </c>
      <c r="CB150" s="1356">
        <v>6</v>
      </c>
      <c r="CC150" s="971" t="s">
        <v>328</v>
      </c>
      <c r="CD150" s="925"/>
      <c r="CE150" s="925">
        <v>848</v>
      </c>
      <c r="CF150" s="1210">
        <f t="shared" si="1304"/>
        <v>848</v>
      </c>
      <c r="CG150" s="1211" t="e">
        <f t="shared" si="1305"/>
        <v>#DIV/0!</v>
      </c>
      <c r="CH150" s="921">
        <v>13</v>
      </c>
      <c r="CI150" s="925">
        <v>7</v>
      </c>
      <c r="CJ150" s="925">
        <v>6</v>
      </c>
      <c r="CK150" s="1210">
        <f t="shared" si="1306"/>
        <v>-1</v>
      </c>
      <c r="CL150" s="1212">
        <f t="shared" si="1307"/>
        <v>-0.14285714285714285</v>
      </c>
      <c r="CM150" s="879"/>
      <c r="CN150" s="929">
        <v>829</v>
      </c>
      <c r="CO150" s="929">
        <f>CJ150</f>
        <v>6</v>
      </c>
      <c r="CP150" s="1024">
        <f t="shared" si="1308"/>
        <v>-823</v>
      </c>
      <c r="CQ150" s="1213">
        <f t="shared" si="1309"/>
        <v>-0.99276236429433051</v>
      </c>
      <c r="CR150" s="1356">
        <v>6</v>
      </c>
      <c r="CS150" s="932">
        <f>SUM(CJ150,-$CI$159)/$CI$159</f>
        <v>-0.14285714285714285</v>
      </c>
      <c r="CU150" s="1188">
        <v>6</v>
      </c>
      <c r="CV150" s="971" t="s">
        <v>328</v>
      </c>
      <c r="CW150" s="925"/>
      <c r="CX150" s="925">
        <v>848</v>
      </c>
      <c r="CY150" s="1210">
        <f t="shared" si="1310"/>
        <v>848</v>
      </c>
      <c r="CZ150" s="1211" t="e">
        <f t="shared" si="1311"/>
        <v>#DIV/0!</v>
      </c>
      <c r="DA150" s="921">
        <v>13</v>
      </c>
      <c r="DB150" s="925">
        <v>35</v>
      </c>
      <c r="DC150" s="925">
        <v>44</v>
      </c>
      <c r="DD150" s="1210">
        <f t="shared" si="1312"/>
        <v>9</v>
      </c>
      <c r="DE150" s="1216">
        <f t="shared" si="1313"/>
        <v>0.25714285714285712</v>
      </c>
      <c r="DF150" s="879"/>
      <c r="DG150" s="929">
        <v>829</v>
      </c>
      <c r="DH150" s="929">
        <f>DC150</f>
        <v>44</v>
      </c>
      <c r="DI150" s="1024">
        <f t="shared" si="1314"/>
        <v>-785</v>
      </c>
      <c r="DJ150" s="1213">
        <f t="shared" si="1315"/>
        <v>-0.94692400482509043</v>
      </c>
      <c r="DK150" s="1188">
        <v>6</v>
      </c>
      <c r="DL150" s="932">
        <f>SUM(DC150,-$DB$159)/$DB$159</f>
        <v>-6.3829787234042548E-2</v>
      </c>
      <c r="DN150" s="1356">
        <v>6</v>
      </c>
      <c r="DO150" s="971" t="s">
        <v>328</v>
      </c>
      <c r="DP150" s="925"/>
      <c r="DQ150" s="925">
        <v>848</v>
      </c>
      <c r="DR150" s="1210">
        <f t="shared" si="1316"/>
        <v>848</v>
      </c>
      <c r="DS150" s="1211" t="e">
        <f t="shared" si="1317"/>
        <v>#DIV/0!</v>
      </c>
      <c r="DT150" s="921">
        <v>13</v>
      </c>
      <c r="DU150" s="925">
        <v>3</v>
      </c>
      <c r="DV150" s="925">
        <v>3</v>
      </c>
      <c r="DW150" s="1210">
        <f t="shared" si="1318"/>
        <v>0</v>
      </c>
      <c r="DX150" s="1216">
        <f t="shared" si="1319"/>
        <v>0</v>
      </c>
      <c r="DY150" s="879"/>
      <c r="DZ150" s="929">
        <v>829</v>
      </c>
      <c r="EA150" s="929">
        <f>DV150</f>
        <v>3</v>
      </c>
      <c r="EB150" s="1024">
        <f t="shared" si="1320"/>
        <v>-826</v>
      </c>
      <c r="EC150" s="1213">
        <f t="shared" si="1321"/>
        <v>-0.99638118214716531</v>
      </c>
      <c r="ED150" s="1356">
        <v>6</v>
      </c>
      <c r="EE150" s="932">
        <f>SUM(DV150,-$DU$159)/$DU$159</f>
        <v>-0.5</v>
      </c>
      <c r="EG150" s="1188">
        <v>6</v>
      </c>
      <c r="EH150" s="971" t="s">
        <v>328</v>
      </c>
      <c r="EI150" s="925"/>
      <c r="EJ150" s="925">
        <v>848</v>
      </c>
      <c r="EK150" s="1210">
        <f t="shared" si="1322"/>
        <v>848</v>
      </c>
      <c r="EL150" s="1211" t="e">
        <f t="shared" si="1323"/>
        <v>#DIV/0!</v>
      </c>
      <c r="EM150" s="921">
        <v>13</v>
      </c>
      <c r="EN150" s="925">
        <v>4</v>
      </c>
      <c r="EO150" s="925">
        <v>2</v>
      </c>
      <c r="EP150" s="1210">
        <f t="shared" si="1324"/>
        <v>-2</v>
      </c>
      <c r="EQ150" s="1212">
        <f t="shared" si="1325"/>
        <v>-0.5</v>
      </c>
      <c r="ER150" s="879"/>
      <c r="ES150" s="929">
        <v>829</v>
      </c>
      <c r="ET150" s="929">
        <f>EO150</f>
        <v>2</v>
      </c>
      <c r="EU150" s="1024">
        <f t="shared" si="1326"/>
        <v>-827</v>
      </c>
      <c r="EV150" s="1213">
        <f t="shared" si="1327"/>
        <v>-0.99758745476477684</v>
      </c>
      <c r="EW150" s="1188">
        <v>6</v>
      </c>
      <c r="EX150" s="932">
        <f>SUM(EO150,-$EN$159)/$EN$159</f>
        <v>-0.6</v>
      </c>
      <c r="EZ150" s="1356">
        <v>6</v>
      </c>
      <c r="FA150" s="971" t="s">
        <v>328</v>
      </c>
      <c r="FB150" s="925"/>
      <c r="FC150" s="925">
        <v>848</v>
      </c>
      <c r="FD150" s="1210">
        <f t="shared" si="1328"/>
        <v>848</v>
      </c>
      <c r="FE150" s="1211" t="e">
        <f t="shared" si="1329"/>
        <v>#DIV/0!</v>
      </c>
      <c r="FF150" s="921">
        <v>13</v>
      </c>
      <c r="FG150" s="925">
        <v>7</v>
      </c>
      <c r="FH150" s="925">
        <v>3</v>
      </c>
      <c r="FI150" s="1210">
        <f t="shared" si="1330"/>
        <v>-4</v>
      </c>
      <c r="FJ150" s="1212">
        <f t="shared" si="1331"/>
        <v>-0.5714285714285714</v>
      </c>
      <c r="FK150" s="879"/>
      <c r="FL150" s="929">
        <v>829</v>
      </c>
      <c r="FM150" s="929">
        <f>FH150</f>
        <v>3</v>
      </c>
      <c r="FN150" s="1024">
        <f t="shared" si="1332"/>
        <v>-826</v>
      </c>
      <c r="FO150" s="1213">
        <f t="shared" si="1333"/>
        <v>-0.99638118214716531</v>
      </c>
      <c r="FP150" s="1356">
        <v>6</v>
      </c>
      <c r="FQ150" s="932">
        <f>SUM(FH150,-$FG$159)/$FG$159</f>
        <v>-0.5714285714285714</v>
      </c>
      <c r="FS150" s="1188">
        <v>6</v>
      </c>
      <c r="FT150" s="971" t="s">
        <v>328</v>
      </c>
      <c r="FU150" s="925"/>
      <c r="FV150" s="925">
        <v>848</v>
      </c>
      <c r="FW150" s="1210">
        <f t="shared" si="1334"/>
        <v>848</v>
      </c>
      <c r="FX150" s="1211" t="e">
        <f t="shared" si="1335"/>
        <v>#DIV/0!</v>
      </c>
      <c r="FY150" s="921">
        <v>13</v>
      </c>
      <c r="FZ150" s="925">
        <v>5</v>
      </c>
      <c r="GA150" s="925">
        <v>9</v>
      </c>
      <c r="GB150" s="1210">
        <f t="shared" si="1336"/>
        <v>4</v>
      </c>
      <c r="GC150" s="1212">
        <f t="shared" si="1337"/>
        <v>0.8</v>
      </c>
      <c r="GD150" s="879"/>
      <c r="GE150" s="929">
        <v>829</v>
      </c>
      <c r="GF150" s="929">
        <f>GA150</f>
        <v>9</v>
      </c>
      <c r="GG150" s="1024">
        <f t="shared" si="1338"/>
        <v>-820</v>
      </c>
      <c r="GH150" s="1213">
        <f t="shared" si="1339"/>
        <v>-0.98914354644149582</v>
      </c>
      <c r="GI150" s="1188">
        <v>6</v>
      </c>
      <c r="GJ150" s="932">
        <f>SUM(GA150,-$FZ$159)/$FZ$159</f>
        <v>-0.18181818181818182</v>
      </c>
      <c r="GL150" s="1356">
        <v>6</v>
      </c>
      <c r="GM150" s="971" t="s">
        <v>328</v>
      </c>
      <c r="GN150" s="925"/>
      <c r="GO150" s="925">
        <v>848</v>
      </c>
      <c r="GP150" s="1210">
        <f t="shared" si="1340"/>
        <v>848</v>
      </c>
      <c r="GQ150" s="1211" t="e">
        <f t="shared" si="1341"/>
        <v>#DIV/0!</v>
      </c>
      <c r="GR150" s="921">
        <v>13</v>
      </c>
      <c r="GS150" s="925">
        <v>0</v>
      </c>
      <c r="GT150" s="925">
        <v>0</v>
      </c>
      <c r="GU150" s="1210">
        <f t="shared" si="1342"/>
        <v>0</v>
      </c>
      <c r="GV150" s="1216" t="e">
        <f t="shared" si="1343"/>
        <v>#DIV/0!</v>
      </c>
      <c r="GW150" s="879"/>
      <c r="GX150" s="929">
        <v>829</v>
      </c>
      <c r="GY150" s="929">
        <f>GT150</f>
        <v>0</v>
      </c>
      <c r="GZ150" s="1024">
        <f t="shared" si="1344"/>
        <v>-829</v>
      </c>
      <c r="HA150" s="1213">
        <f t="shared" si="1345"/>
        <v>-1</v>
      </c>
      <c r="HB150" s="1356">
        <v>6</v>
      </c>
      <c r="HC150" s="932" t="e">
        <f>SUM(GT150,-$GS$159)/$GS$159</f>
        <v>#DIV/0!</v>
      </c>
      <c r="HE150" s="1188">
        <v>6</v>
      </c>
      <c r="HF150" s="971" t="s">
        <v>328</v>
      </c>
      <c r="HG150" s="925"/>
      <c r="HH150" s="925">
        <v>848</v>
      </c>
      <c r="HI150" s="1210">
        <f t="shared" si="1346"/>
        <v>848</v>
      </c>
      <c r="HJ150" s="1211" t="e">
        <f t="shared" si="1347"/>
        <v>#DIV/0!</v>
      </c>
      <c r="HK150" s="921">
        <v>13</v>
      </c>
      <c r="HL150" s="925">
        <v>0</v>
      </c>
      <c r="HM150" s="925">
        <v>0</v>
      </c>
      <c r="HN150" s="1210">
        <f t="shared" si="1348"/>
        <v>0</v>
      </c>
      <c r="HO150" s="1216" t="e">
        <f t="shared" si="1349"/>
        <v>#DIV/0!</v>
      </c>
      <c r="HP150" s="879"/>
      <c r="HQ150" s="929">
        <v>829</v>
      </c>
      <c r="HR150" s="929">
        <f>HM150</f>
        <v>0</v>
      </c>
      <c r="HS150" s="1024">
        <f t="shared" si="1350"/>
        <v>-829</v>
      </c>
      <c r="HT150" s="1213">
        <f t="shared" si="1351"/>
        <v>-1</v>
      </c>
      <c r="HU150" s="1188">
        <v>6</v>
      </c>
      <c r="HV150" s="932" t="e">
        <f>SUM(HM150,-$HL$159)/$HL$159</f>
        <v>#DIV/0!</v>
      </c>
      <c r="HX150" s="1356">
        <v>6</v>
      </c>
      <c r="HY150" s="971" t="s">
        <v>328</v>
      </c>
      <c r="HZ150" s="925"/>
      <c r="IA150" s="925">
        <v>848</v>
      </c>
      <c r="IB150" s="1210">
        <f t="shared" si="1352"/>
        <v>848</v>
      </c>
      <c r="IC150" s="1211" t="e">
        <f t="shared" si="1353"/>
        <v>#DIV/0!</v>
      </c>
      <c r="ID150" s="921">
        <v>13</v>
      </c>
      <c r="IE150" s="925">
        <v>4</v>
      </c>
      <c r="IF150" s="925">
        <v>7</v>
      </c>
      <c r="IG150" s="1210">
        <f t="shared" si="1354"/>
        <v>3</v>
      </c>
      <c r="IH150" s="1216">
        <f t="shared" si="1355"/>
        <v>0.75</v>
      </c>
      <c r="II150" s="879"/>
      <c r="IJ150" s="929">
        <v>829</v>
      </c>
      <c r="IK150" s="929">
        <f>IF150</f>
        <v>7</v>
      </c>
      <c r="IL150" s="1024">
        <f t="shared" si="1356"/>
        <v>-822</v>
      </c>
      <c r="IM150" s="1213">
        <f t="shared" si="1357"/>
        <v>-0.99155609167671899</v>
      </c>
      <c r="IN150" s="1356">
        <v>6</v>
      </c>
      <c r="IO150" s="932">
        <f>SUM(IF150,-$IE$159)/$IE$159</f>
        <v>-0.36363636363636365</v>
      </c>
      <c r="IQ150" s="1179">
        <v>6</v>
      </c>
      <c r="IR150" s="971" t="s">
        <v>328</v>
      </c>
      <c r="IS150" s="925"/>
      <c r="IT150" s="925">
        <v>848</v>
      </c>
      <c r="IU150" s="1210">
        <f t="shared" si="1358"/>
        <v>848</v>
      </c>
      <c r="IV150" s="1211" t="e">
        <f t="shared" si="1359"/>
        <v>#DIV/0!</v>
      </c>
      <c r="IW150" s="921">
        <v>13</v>
      </c>
      <c r="IX150" s="925">
        <f>SUM(AB150,AU150,BO150,CI150,DB150,DU150,EN150,FG150,FZ150,GS150,HL150,IE150)</f>
        <v>230</v>
      </c>
      <c r="IY150" s="925">
        <f>SUM(AC150,AV150,BP150,CJ150,DC150,DV150,EO150,FH150,GA150,GT150,HM150,IF150)</f>
        <v>193</v>
      </c>
      <c r="IZ150" s="1210">
        <f t="shared" si="1360"/>
        <v>-37</v>
      </c>
      <c r="JA150" s="1212">
        <f t="shared" si="1361"/>
        <v>-0.16086956521739129</v>
      </c>
      <c r="JB150" s="879"/>
      <c r="JC150" s="929">
        <v>829</v>
      </c>
      <c r="JD150" s="929">
        <f>IY150</f>
        <v>193</v>
      </c>
      <c r="JE150" s="1024">
        <f t="shared" si="1362"/>
        <v>-636</v>
      </c>
      <c r="JF150" s="1213">
        <f t="shared" si="1363"/>
        <v>-0.76718938480096499</v>
      </c>
      <c r="JG150" s="1179">
        <v>6</v>
      </c>
      <c r="JH150" s="932">
        <f>SUM(IY150,-$IX$159)/$IX$159</f>
        <v>-0.35666666666666669</v>
      </c>
    </row>
    <row r="151" spans="1:268">
      <c r="A151" s="1179">
        <v>7</v>
      </c>
      <c r="B151" s="371" t="s">
        <v>248</v>
      </c>
      <c r="C151" s="867"/>
      <c r="D151" s="424">
        <v>717</v>
      </c>
      <c r="E151" s="279"/>
      <c r="F151" s="1175">
        <f>D151/D150</f>
        <v>0.84551886792452835</v>
      </c>
      <c r="G151" s="921">
        <v>14</v>
      </c>
      <c r="H151" s="942"/>
      <c r="I151" s="942">
        <v>678</v>
      </c>
      <c r="J151" s="949"/>
      <c r="K151" s="944">
        <f>I151/I150</f>
        <v>0.85931558935361219</v>
      </c>
      <c r="L151" s="879"/>
      <c r="M151" s="424"/>
      <c r="N151" s="424"/>
      <c r="O151" s="279"/>
      <c r="P151" s="948"/>
      <c r="Q151" s="1179">
        <v>7</v>
      </c>
      <c r="R151" s="932">
        <f>SUM(I151,-$H$159)/$H$159</f>
        <v>-0.4229787234042553</v>
      </c>
      <c r="U151" s="1188">
        <v>7</v>
      </c>
      <c r="V151" s="371" t="s">
        <v>248</v>
      </c>
      <c r="W151" s="867"/>
      <c r="X151" s="424">
        <v>717</v>
      </c>
      <c r="Y151" s="279"/>
      <c r="Z151" s="1175">
        <f>X151/X150</f>
        <v>0.84551886792452835</v>
      </c>
      <c r="AA151" s="921">
        <v>14</v>
      </c>
      <c r="AB151" s="942"/>
      <c r="AC151" s="942">
        <v>27</v>
      </c>
      <c r="AD151" s="949"/>
      <c r="AE151" s="944">
        <f>AC151/AC150</f>
        <v>0.9</v>
      </c>
      <c r="AF151" s="879"/>
      <c r="AG151" s="424"/>
      <c r="AH151" s="424"/>
      <c r="AI151" s="279"/>
      <c r="AJ151" s="948"/>
      <c r="AK151" s="1188">
        <v>7</v>
      </c>
      <c r="AL151" s="932">
        <f>SUM(AC151,-$AB$159)/$AB$159</f>
        <v>-0.47058823529411764</v>
      </c>
      <c r="AN151" s="1356">
        <v>7</v>
      </c>
      <c r="AO151" s="371" t="s">
        <v>248</v>
      </c>
      <c r="AP151" s="867"/>
      <c r="AQ151" s="424">
        <v>717</v>
      </c>
      <c r="AR151" s="279"/>
      <c r="AS151" s="1175">
        <f>AQ151/AQ150</f>
        <v>0.84551886792452835</v>
      </c>
      <c r="AT151" s="921">
        <v>14</v>
      </c>
      <c r="AU151" s="942"/>
      <c r="AV151" s="942">
        <v>9</v>
      </c>
      <c r="AW151" s="949"/>
      <c r="AX151" s="944">
        <f>AV151/AV150</f>
        <v>0.9</v>
      </c>
      <c r="AY151" s="879"/>
      <c r="AZ151" s="424"/>
      <c r="BA151" s="424"/>
      <c r="BB151" s="279"/>
      <c r="BC151" s="948"/>
      <c r="BD151" s="1356">
        <v>7</v>
      </c>
      <c r="BE151" s="932">
        <f>SUM(AV151,-$AU$159)/$AU$159</f>
        <v>-0.35714285714285715</v>
      </c>
      <c r="BH151" s="1188">
        <v>7</v>
      </c>
      <c r="BI151" s="371" t="s">
        <v>248</v>
      </c>
      <c r="BJ151" s="867"/>
      <c r="BK151" s="424">
        <v>717</v>
      </c>
      <c r="BL151" s="279"/>
      <c r="BM151" s="1175">
        <f>BK151/BK150</f>
        <v>0.84551886792452835</v>
      </c>
      <c r="BN151" s="921">
        <v>14</v>
      </c>
      <c r="BO151" s="942"/>
      <c r="BP151" s="942">
        <v>74</v>
      </c>
      <c r="BQ151" s="949"/>
      <c r="BR151" s="944">
        <f>BP151/BP150</f>
        <v>0.93670886075949367</v>
      </c>
      <c r="BS151" s="879"/>
      <c r="BT151" s="424"/>
      <c r="BU151" s="424"/>
      <c r="BV151" s="279"/>
      <c r="BW151" s="948"/>
      <c r="BX151" s="1188">
        <v>7</v>
      </c>
      <c r="BY151" s="932">
        <f>SUM(BP151,-$BO$159)/$BO$159</f>
        <v>-0.47517730496453903</v>
      </c>
      <c r="CB151" s="1356">
        <v>7</v>
      </c>
      <c r="CC151" s="371" t="s">
        <v>248</v>
      </c>
      <c r="CD151" s="867"/>
      <c r="CE151" s="424">
        <v>717</v>
      </c>
      <c r="CF151" s="279"/>
      <c r="CG151" s="1175">
        <f>CE151/CE150</f>
        <v>0.84551886792452835</v>
      </c>
      <c r="CH151" s="921">
        <v>14</v>
      </c>
      <c r="CI151" s="942"/>
      <c r="CJ151" s="942">
        <v>3</v>
      </c>
      <c r="CK151" s="949"/>
      <c r="CL151" s="944">
        <f>CJ151/CJ150</f>
        <v>0.5</v>
      </c>
      <c r="CM151" s="879"/>
      <c r="CN151" s="424"/>
      <c r="CO151" s="424"/>
      <c r="CP151" s="279"/>
      <c r="CQ151" s="948"/>
      <c r="CR151" s="1356">
        <v>7</v>
      </c>
      <c r="CS151" s="932">
        <f>SUM(CJ151,-$CI$159)/$CI$159</f>
        <v>-0.5714285714285714</v>
      </c>
      <c r="CU151" s="1188">
        <v>7</v>
      </c>
      <c r="CV151" s="371" t="s">
        <v>248</v>
      </c>
      <c r="CW151" s="867"/>
      <c r="CX151" s="424">
        <v>717</v>
      </c>
      <c r="CY151" s="279"/>
      <c r="CZ151" s="1175">
        <f>CX151/CX150</f>
        <v>0.84551886792452835</v>
      </c>
      <c r="DA151" s="921">
        <v>14</v>
      </c>
      <c r="DB151" s="942"/>
      <c r="DC151" s="942">
        <v>30</v>
      </c>
      <c r="DD151" s="949"/>
      <c r="DE151" s="944">
        <f>DC151/DC150</f>
        <v>0.68181818181818177</v>
      </c>
      <c r="DF151" s="879"/>
      <c r="DG151" s="424"/>
      <c r="DH151" s="424"/>
      <c r="DI151" s="279"/>
      <c r="DJ151" s="948"/>
      <c r="DK151" s="1188">
        <v>7</v>
      </c>
      <c r="DL151" s="932">
        <f>SUM(DC151,-$DB$159)/$DB$159</f>
        <v>-0.36170212765957449</v>
      </c>
      <c r="DN151" s="1356">
        <v>7</v>
      </c>
      <c r="DO151" s="371" t="s">
        <v>248</v>
      </c>
      <c r="DP151" s="867"/>
      <c r="DQ151" s="424">
        <v>717</v>
      </c>
      <c r="DR151" s="279"/>
      <c r="DS151" s="1175">
        <f>DQ151/DQ150</f>
        <v>0.84551886792452835</v>
      </c>
      <c r="DT151" s="921">
        <v>14</v>
      </c>
      <c r="DU151" s="942"/>
      <c r="DV151" s="942">
        <v>3</v>
      </c>
      <c r="DW151" s="949"/>
      <c r="DX151" s="944">
        <f>DV151/DV150</f>
        <v>1</v>
      </c>
      <c r="DY151" s="879"/>
      <c r="DZ151" s="424"/>
      <c r="EA151" s="424"/>
      <c r="EB151" s="279"/>
      <c r="EC151" s="948"/>
      <c r="ED151" s="1356">
        <v>7</v>
      </c>
      <c r="EE151" s="932">
        <f>SUM(DV151,-$DU$159)/$DU$159</f>
        <v>-0.5</v>
      </c>
      <c r="EG151" s="1188">
        <v>7</v>
      </c>
      <c r="EH151" s="371" t="s">
        <v>248</v>
      </c>
      <c r="EI151" s="867"/>
      <c r="EJ151" s="424">
        <v>717</v>
      </c>
      <c r="EK151" s="279"/>
      <c r="EL151" s="1175">
        <f>EJ151/EJ150</f>
        <v>0.84551886792452835</v>
      </c>
      <c r="EM151" s="921">
        <v>14</v>
      </c>
      <c r="EN151" s="942"/>
      <c r="EO151" s="942">
        <v>2</v>
      </c>
      <c r="EP151" s="949"/>
      <c r="EQ151" s="944">
        <f>EO151/EO150</f>
        <v>1</v>
      </c>
      <c r="ER151" s="879"/>
      <c r="ES151" s="424"/>
      <c r="ET151" s="424"/>
      <c r="EU151" s="279"/>
      <c r="EV151" s="948"/>
      <c r="EW151" s="1188">
        <v>7</v>
      </c>
      <c r="EX151" s="932">
        <f>SUM(EO151,-$EN$159)/$EN$159</f>
        <v>-0.6</v>
      </c>
      <c r="EZ151" s="1356">
        <v>7</v>
      </c>
      <c r="FA151" s="371" t="s">
        <v>248</v>
      </c>
      <c r="FB151" s="867"/>
      <c r="FC151" s="424">
        <v>717</v>
      </c>
      <c r="FD151" s="279"/>
      <c r="FE151" s="1175">
        <f>FC151/FC150</f>
        <v>0.84551886792452835</v>
      </c>
      <c r="FF151" s="921">
        <v>14</v>
      </c>
      <c r="FG151" s="942"/>
      <c r="FH151" s="942">
        <v>3</v>
      </c>
      <c r="FI151" s="949"/>
      <c r="FJ151" s="944">
        <f>FH151/FH150</f>
        <v>1</v>
      </c>
      <c r="FK151" s="879"/>
      <c r="FL151" s="424"/>
      <c r="FM151" s="424"/>
      <c r="FN151" s="279"/>
      <c r="FO151" s="948"/>
      <c r="FP151" s="1356">
        <v>7</v>
      </c>
      <c r="FQ151" s="932">
        <f>SUM(FH151,-$FG$159)/$FG$159</f>
        <v>-0.5714285714285714</v>
      </c>
      <c r="FS151" s="1188">
        <v>7</v>
      </c>
      <c r="FT151" s="371" t="s">
        <v>248</v>
      </c>
      <c r="FU151" s="867"/>
      <c r="FV151" s="424">
        <v>717</v>
      </c>
      <c r="FW151" s="279"/>
      <c r="FX151" s="1175">
        <f>FV151/FV150</f>
        <v>0.84551886792452835</v>
      </c>
      <c r="FY151" s="921">
        <v>14</v>
      </c>
      <c r="FZ151" s="942"/>
      <c r="GA151" s="942">
        <v>8</v>
      </c>
      <c r="GB151" s="949"/>
      <c r="GC151" s="944">
        <f>GA151/GA150</f>
        <v>0.88888888888888884</v>
      </c>
      <c r="GD151" s="879"/>
      <c r="GE151" s="424"/>
      <c r="GF151" s="424"/>
      <c r="GG151" s="279"/>
      <c r="GH151" s="948"/>
      <c r="GI151" s="1188">
        <v>7</v>
      </c>
      <c r="GJ151" s="932">
        <f>SUM(GA151,-$FZ$159)/$FZ$159</f>
        <v>-0.27272727272727271</v>
      </c>
      <c r="GL151" s="1356">
        <v>7</v>
      </c>
      <c r="GM151" s="371" t="s">
        <v>248</v>
      </c>
      <c r="GN151" s="867"/>
      <c r="GO151" s="424">
        <v>717</v>
      </c>
      <c r="GP151" s="279"/>
      <c r="GQ151" s="1175">
        <f>GO151/GO150</f>
        <v>0.84551886792452835</v>
      </c>
      <c r="GR151" s="921">
        <v>14</v>
      </c>
      <c r="GS151" s="942"/>
      <c r="GT151" s="942">
        <v>0</v>
      </c>
      <c r="GU151" s="949"/>
      <c r="GV151" s="944" t="e">
        <f>GT151/GT150</f>
        <v>#DIV/0!</v>
      </c>
      <c r="GW151" s="879"/>
      <c r="GX151" s="424"/>
      <c r="GY151" s="424"/>
      <c r="GZ151" s="279"/>
      <c r="HA151" s="948"/>
      <c r="HB151" s="1356">
        <v>7</v>
      </c>
      <c r="HC151" s="932" t="e">
        <f>SUM(GT151,-$GS$159)/$GS$159</f>
        <v>#DIV/0!</v>
      </c>
      <c r="HE151" s="1188">
        <v>7</v>
      </c>
      <c r="HF151" s="371" t="s">
        <v>248</v>
      </c>
      <c r="HG151" s="867"/>
      <c r="HH151" s="424">
        <v>717</v>
      </c>
      <c r="HI151" s="279"/>
      <c r="HJ151" s="1175">
        <f>HH151/HH150</f>
        <v>0.84551886792452835</v>
      </c>
      <c r="HK151" s="921">
        <v>14</v>
      </c>
      <c r="HL151" s="942"/>
      <c r="HM151" s="942">
        <v>0</v>
      </c>
      <c r="HN151" s="949"/>
      <c r="HO151" s="944" t="e">
        <f>HM151/HM150</f>
        <v>#DIV/0!</v>
      </c>
      <c r="HP151" s="879"/>
      <c r="HQ151" s="424"/>
      <c r="HR151" s="424"/>
      <c r="HS151" s="279"/>
      <c r="HT151" s="948"/>
      <c r="HU151" s="1188">
        <v>7</v>
      </c>
      <c r="HV151" s="932" t="e">
        <f>SUM(HM151,-$HL$159)/$HL$159</f>
        <v>#DIV/0!</v>
      </c>
      <c r="HX151" s="1356">
        <v>7</v>
      </c>
      <c r="HY151" s="371" t="s">
        <v>248</v>
      </c>
      <c r="HZ151" s="867"/>
      <c r="IA151" s="424">
        <v>717</v>
      </c>
      <c r="IB151" s="279"/>
      <c r="IC151" s="1175">
        <f>IA151/IA150</f>
        <v>0.84551886792452835</v>
      </c>
      <c r="ID151" s="921">
        <v>14</v>
      </c>
      <c r="IE151" s="942"/>
      <c r="IF151" s="942">
        <v>7</v>
      </c>
      <c r="IG151" s="949"/>
      <c r="IH151" s="944">
        <f>IF151/IF150</f>
        <v>1</v>
      </c>
      <c r="II151" s="879"/>
      <c r="IJ151" s="424"/>
      <c r="IK151" s="424"/>
      <c r="IL151" s="279"/>
      <c r="IM151" s="948"/>
      <c r="IN151" s="1356">
        <v>7</v>
      </c>
      <c r="IO151" s="932">
        <f>SUM(IF151,-$IE$159)/$IE$159</f>
        <v>-0.36363636363636365</v>
      </c>
      <c r="IQ151" s="1179">
        <v>7</v>
      </c>
      <c r="IR151" s="371" t="s">
        <v>248</v>
      </c>
      <c r="IS151" s="867"/>
      <c r="IT151" s="424">
        <v>717</v>
      </c>
      <c r="IU151" s="279"/>
      <c r="IV151" s="1175">
        <f>IT151/IT150</f>
        <v>0.84551886792452835</v>
      </c>
      <c r="IW151" s="921">
        <v>14</v>
      </c>
      <c r="IX151" s="942"/>
      <c r="IY151" s="978">
        <f t="shared" ref="IY151:IY152" si="1364">SUM(AC151,AV151,BP151,CJ151,DC151,DV151,EO151,FH151,GA151,GT151,HM151,IF151)</f>
        <v>166</v>
      </c>
      <c r="IZ151" s="949"/>
      <c r="JA151" s="944">
        <f>IY151/IY150</f>
        <v>0.86010362694300513</v>
      </c>
      <c r="JB151" s="879"/>
      <c r="JC151" s="424"/>
      <c r="JD151" s="424"/>
      <c r="JE151" s="279"/>
      <c r="JF151" s="948"/>
      <c r="JG151" s="1179">
        <v>7</v>
      </c>
      <c r="JH151" s="932">
        <f>SUM(IY151,-$IX$159)/$IX$159</f>
        <v>-0.44666666666666666</v>
      </c>
    </row>
    <row r="152" spans="1:268">
      <c r="A152" s="1179">
        <v>8</v>
      </c>
      <c r="B152" s="371" t="s">
        <v>249</v>
      </c>
      <c r="C152" s="867"/>
      <c r="D152" s="424">
        <v>131</v>
      </c>
      <c r="E152" s="279"/>
      <c r="F152" s="1175">
        <f>D152/D150</f>
        <v>0.15448113207547171</v>
      </c>
      <c r="G152" s="921">
        <v>15</v>
      </c>
      <c r="H152" s="942"/>
      <c r="I152" s="942">
        <v>111</v>
      </c>
      <c r="J152" s="949"/>
      <c r="K152" s="944">
        <f>I152/I150</f>
        <v>0.14068441064638784</v>
      </c>
      <c r="L152" s="879"/>
      <c r="M152" s="424"/>
      <c r="N152" s="424"/>
      <c r="O152" s="279"/>
      <c r="P152" s="948"/>
      <c r="Q152" s="1179">
        <v>8</v>
      </c>
      <c r="R152" s="947"/>
      <c r="U152" s="1188">
        <v>8</v>
      </c>
      <c r="V152" s="371" t="s">
        <v>249</v>
      </c>
      <c r="W152" s="867"/>
      <c r="X152" s="424">
        <v>131</v>
      </c>
      <c r="Y152" s="279"/>
      <c r="Z152" s="1175">
        <f>X152/X150</f>
        <v>0.15448113207547171</v>
      </c>
      <c r="AA152" s="921">
        <v>15</v>
      </c>
      <c r="AB152" s="942"/>
      <c r="AC152" s="942">
        <v>3</v>
      </c>
      <c r="AD152" s="949"/>
      <c r="AE152" s="944">
        <f>AC152/AC150</f>
        <v>0.1</v>
      </c>
      <c r="AF152" s="879"/>
      <c r="AG152" s="424"/>
      <c r="AH152" s="424"/>
      <c r="AI152" s="279"/>
      <c r="AJ152" s="948"/>
      <c r="AK152" s="1188">
        <v>8</v>
      </c>
      <c r="AL152" s="947"/>
      <c r="AN152" s="1356">
        <v>8</v>
      </c>
      <c r="AO152" s="371" t="s">
        <v>249</v>
      </c>
      <c r="AP152" s="867"/>
      <c r="AQ152" s="424">
        <v>131</v>
      </c>
      <c r="AR152" s="279"/>
      <c r="AS152" s="1175">
        <f>AQ152/AQ150</f>
        <v>0.15448113207547171</v>
      </c>
      <c r="AT152" s="921">
        <v>15</v>
      </c>
      <c r="AU152" s="942"/>
      <c r="AV152" s="942">
        <v>1</v>
      </c>
      <c r="AW152" s="949"/>
      <c r="AX152" s="944">
        <f>AV152/AV150</f>
        <v>0.1</v>
      </c>
      <c r="AY152" s="879"/>
      <c r="AZ152" s="424"/>
      <c r="BA152" s="424"/>
      <c r="BB152" s="279"/>
      <c r="BC152" s="948"/>
      <c r="BD152" s="1356">
        <v>8</v>
      </c>
      <c r="BE152" s="947"/>
      <c r="BH152" s="1188">
        <v>8</v>
      </c>
      <c r="BI152" s="371" t="s">
        <v>249</v>
      </c>
      <c r="BJ152" s="867"/>
      <c r="BK152" s="424">
        <v>131</v>
      </c>
      <c r="BL152" s="279"/>
      <c r="BM152" s="1175">
        <f>BK152/BK150</f>
        <v>0.15448113207547171</v>
      </c>
      <c r="BN152" s="921">
        <v>15</v>
      </c>
      <c r="BO152" s="942"/>
      <c r="BP152" s="942">
        <v>5</v>
      </c>
      <c r="BQ152" s="949"/>
      <c r="BR152" s="944">
        <f>BP152/BP150</f>
        <v>6.3291139240506333E-2</v>
      </c>
      <c r="BS152" s="879"/>
      <c r="BT152" s="424"/>
      <c r="BU152" s="424"/>
      <c r="BV152" s="279"/>
      <c r="BW152" s="948"/>
      <c r="BX152" s="1188">
        <v>8</v>
      </c>
      <c r="BY152" s="947"/>
      <c r="CB152" s="1356">
        <v>8</v>
      </c>
      <c r="CC152" s="371" t="s">
        <v>249</v>
      </c>
      <c r="CD152" s="867"/>
      <c r="CE152" s="424">
        <v>131</v>
      </c>
      <c r="CF152" s="279"/>
      <c r="CG152" s="1175">
        <f>CE152/CE150</f>
        <v>0.15448113207547171</v>
      </c>
      <c r="CH152" s="921">
        <v>15</v>
      </c>
      <c r="CI152" s="942"/>
      <c r="CJ152" s="942">
        <v>3</v>
      </c>
      <c r="CK152" s="949"/>
      <c r="CL152" s="944">
        <f>CJ152/CJ150</f>
        <v>0.5</v>
      </c>
      <c r="CM152" s="879"/>
      <c r="CN152" s="424"/>
      <c r="CO152" s="424"/>
      <c r="CP152" s="279"/>
      <c r="CQ152" s="948"/>
      <c r="CR152" s="1356">
        <v>8</v>
      </c>
      <c r="CS152" s="947"/>
      <c r="CU152" s="1188">
        <v>8</v>
      </c>
      <c r="CV152" s="371" t="s">
        <v>249</v>
      </c>
      <c r="CW152" s="867"/>
      <c r="CX152" s="424">
        <v>131</v>
      </c>
      <c r="CY152" s="279"/>
      <c r="CZ152" s="1175">
        <f>CX152/CX150</f>
        <v>0.15448113207547171</v>
      </c>
      <c r="DA152" s="921">
        <v>15</v>
      </c>
      <c r="DB152" s="942"/>
      <c r="DC152" s="942">
        <v>14</v>
      </c>
      <c r="DD152" s="949"/>
      <c r="DE152" s="944">
        <f>DC152/DC150</f>
        <v>0.31818181818181818</v>
      </c>
      <c r="DF152" s="879"/>
      <c r="DG152" s="424"/>
      <c r="DH152" s="424"/>
      <c r="DI152" s="279"/>
      <c r="DJ152" s="948"/>
      <c r="DK152" s="1188">
        <v>8</v>
      </c>
      <c r="DL152" s="947"/>
      <c r="DN152" s="1356">
        <v>8</v>
      </c>
      <c r="DO152" s="371" t="s">
        <v>249</v>
      </c>
      <c r="DP152" s="867"/>
      <c r="DQ152" s="424">
        <v>131</v>
      </c>
      <c r="DR152" s="279"/>
      <c r="DS152" s="1175">
        <f>DQ152/DQ150</f>
        <v>0.15448113207547171</v>
      </c>
      <c r="DT152" s="921">
        <v>15</v>
      </c>
      <c r="DU152" s="942"/>
      <c r="DV152" s="942">
        <v>0</v>
      </c>
      <c r="DW152" s="949"/>
      <c r="DX152" s="944">
        <f>DV152/DV150</f>
        <v>0</v>
      </c>
      <c r="DY152" s="879"/>
      <c r="DZ152" s="424"/>
      <c r="EA152" s="424"/>
      <c r="EB152" s="279"/>
      <c r="EC152" s="948"/>
      <c r="ED152" s="1356">
        <v>8</v>
      </c>
      <c r="EE152" s="947"/>
      <c r="EG152" s="1188">
        <v>8</v>
      </c>
      <c r="EH152" s="371" t="s">
        <v>249</v>
      </c>
      <c r="EI152" s="867"/>
      <c r="EJ152" s="424">
        <v>131</v>
      </c>
      <c r="EK152" s="279"/>
      <c r="EL152" s="1175">
        <f>EJ152/EJ150</f>
        <v>0.15448113207547171</v>
      </c>
      <c r="EM152" s="921">
        <v>15</v>
      </c>
      <c r="EN152" s="942"/>
      <c r="EO152" s="942">
        <v>0</v>
      </c>
      <c r="EP152" s="949"/>
      <c r="EQ152" s="944">
        <f>EO152/EO150</f>
        <v>0</v>
      </c>
      <c r="ER152" s="879"/>
      <c r="ES152" s="424"/>
      <c r="ET152" s="424"/>
      <c r="EU152" s="279"/>
      <c r="EV152" s="948"/>
      <c r="EW152" s="1188">
        <v>8</v>
      </c>
      <c r="EX152" s="947"/>
      <c r="EZ152" s="1356">
        <v>8</v>
      </c>
      <c r="FA152" s="371" t="s">
        <v>249</v>
      </c>
      <c r="FB152" s="867"/>
      <c r="FC152" s="424">
        <v>131</v>
      </c>
      <c r="FD152" s="279"/>
      <c r="FE152" s="1175">
        <f>FC152/FC150</f>
        <v>0.15448113207547171</v>
      </c>
      <c r="FF152" s="921">
        <v>15</v>
      </c>
      <c r="FG152" s="942"/>
      <c r="FH152" s="942">
        <v>0</v>
      </c>
      <c r="FI152" s="949"/>
      <c r="FJ152" s="944">
        <f>FH152/FH150</f>
        <v>0</v>
      </c>
      <c r="FK152" s="879"/>
      <c r="FL152" s="424"/>
      <c r="FM152" s="424"/>
      <c r="FN152" s="279"/>
      <c r="FO152" s="948"/>
      <c r="FP152" s="1356">
        <v>8</v>
      </c>
      <c r="FQ152" s="947"/>
      <c r="FS152" s="1188">
        <v>8</v>
      </c>
      <c r="FT152" s="371" t="s">
        <v>249</v>
      </c>
      <c r="FU152" s="867"/>
      <c r="FV152" s="424">
        <v>131</v>
      </c>
      <c r="FW152" s="279"/>
      <c r="FX152" s="1175">
        <f>FV152/FV150</f>
        <v>0.15448113207547171</v>
      </c>
      <c r="FY152" s="921">
        <v>15</v>
      </c>
      <c r="FZ152" s="942"/>
      <c r="GA152" s="942">
        <v>1</v>
      </c>
      <c r="GB152" s="949"/>
      <c r="GC152" s="944">
        <f>GA152/GA150</f>
        <v>0.1111111111111111</v>
      </c>
      <c r="GD152" s="879"/>
      <c r="GE152" s="424"/>
      <c r="GF152" s="424"/>
      <c r="GG152" s="279"/>
      <c r="GH152" s="948"/>
      <c r="GI152" s="1188">
        <v>8</v>
      </c>
      <c r="GJ152" s="947"/>
      <c r="GL152" s="1356">
        <v>8</v>
      </c>
      <c r="GM152" s="371" t="s">
        <v>249</v>
      </c>
      <c r="GN152" s="867"/>
      <c r="GO152" s="424">
        <v>131</v>
      </c>
      <c r="GP152" s="279"/>
      <c r="GQ152" s="1175">
        <f>GO152/GO150</f>
        <v>0.15448113207547171</v>
      </c>
      <c r="GR152" s="921">
        <v>15</v>
      </c>
      <c r="GS152" s="942"/>
      <c r="GT152" s="942">
        <v>0</v>
      </c>
      <c r="GU152" s="949"/>
      <c r="GV152" s="944" t="e">
        <f>GT152/GT150</f>
        <v>#DIV/0!</v>
      </c>
      <c r="GW152" s="879"/>
      <c r="GX152" s="424"/>
      <c r="GY152" s="424"/>
      <c r="GZ152" s="279"/>
      <c r="HA152" s="948"/>
      <c r="HB152" s="1356">
        <v>8</v>
      </c>
      <c r="HC152" s="947"/>
      <c r="HE152" s="1188">
        <v>8</v>
      </c>
      <c r="HF152" s="371" t="s">
        <v>249</v>
      </c>
      <c r="HG152" s="867"/>
      <c r="HH152" s="424">
        <v>131</v>
      </c>
      <c r="HI152" s="279"/>
      <c r="HJ152" s="1175">
        <f>HH152/HH150</f>
        <v>0.15448113207547171</v>
      </c>
      <c r="HK152" s="921">
        <v>15</v>
      </c>
      <c r="HL152" s="942"/>
      <c r="HM152" s="942">
        <v>0</v>
      </c>
      <c r="HN152" s="949"/>
      <c r="HO152" s="944" t="e">
        <f>HM152/HM150</f>
        <v>#DIV/0!</v>
      </c>
      <c r="HP152" s="879"/>
      <c r="HQ152" s="424"/>
      <c r="HR152" s="424"/>
      <c r="HS152" s="279"/>
      <c r="HT152" s="948"/>
      <c r="HU152" s="1188">
        <v>8</v>
      </c>
      <c r="HV152" s="947"/>
      <c r="HX152" s="1356">
        <v>8</v>
      </c>
      <c r="HY152" s="371" t="s">
        <v>249</v>
      </c>
      <c r="HZ152" s="867"/>
      <c r="IA152" s="424">
        <v>131</v>
      </c>
      <c r="IB152" s="279"/>
      <c r="IC152" s="1175">
        <f>IA152/IA150</f>
        <v>0.15448113207547171</v>
      </c>
      <c r="ID152" s="921">
        <v>15</v>
      </c>
      <c r="IE152" s="942"/>
      <c r="IF152" s="942">
        <v>0</v>
      </c>
      <c r="IG152" s="949"/>
      <c r="IH152" s="944">
        <f>IF152/IF150</f>
        <v>0</v>
      </c>
      <c r="II152" s="879"/>
      <c r="IJ152" s="424"/>
      <c r="IK152" s="424"/>
      <c r="IL152" s="279"/>
      <c r="IM152" s="948"/>
      <c r="IN152" s="1356">
        <v>8</v>
      </c>
      <c r="IO152" s="947"/>
      <c r="IQ152" s="1179">
        <v>8</v>
      </c>
      <c r="IR152" s="371" t="s">
        <v>249</v>
      </c>
      <c r="IS152" s="867"/>
      <c r="IT152" s="424">
        <v>131</v>
      </c>
      <c r="IU152" s="279"/>
      <c r="IV152" s="1175">
        <f>IT152/IT150</f>
        <v>0.15448113207547171</v>
      </c>
      <c r="IW152" s="921">
        <v>15</v>
      </c>
      <c r="IX152" s="942"/>
      <c r="IY152" s="978">
        <f t="shared" si="1364"/>
        <v>27</v>
      </c>
      <c r="IZ152" s="949"/>
      <c r="JA152" s="944">
        <f>IY152/IY150</f>
        <v>0.13989637305699482</v>
      </c>
      <c r="JB152" s="879"/>
      <c r="JC152" s="424"/>
      <c r="JD152" s="424"/>
      <c r="JE152" s="279"/>
      <c r="JF152" s="948"/>
      <c r="JG152" s="1179">
        <v>8</v>
      </c>
      <c r="JH152" s="947"/>
    </row>
    <row r="153" spans="1:268" hidden="1">
      <c r="A153" s="1179"/>
      <c r="B153" s="371" t="s">
        <v>320</v>
      </c>
      <c r="C153" s="302"/>
      <c r="D153" s="283"/>
      <c r="E153" s="283"/>
      <c r="F153" s="945"/>
      <c r="G153" s="921">
        <v>16</v>
      </c>
      <c r="H153" s="949"/>
      <c r="I153" s="949"/>
      <c r="J153" s="949"/>
      <c r="K153" s="950"/>
      <c r="L153" s="879"/>
      <c r="M153" s="283"/>
      <c r="N153" s="283"/>
      <c r="O153" s="283"/>
      <c r="P153" s="945"/>
      <c r="Q153" s="1179"/>
      <c r="R153" s="947"/>
      <c r="U153" s="1188"/>
      <c r="V153" s="371" t="s">
        <v>320</v>
      </c>
      <c r="W153" s="302"/>
      <c r="X153" s="283"/>
      <c r="Y153" s="283"/>
      <c r="Z153" s="945"/>
      <c r="AA153" s="921">
        <v>16</v>
      </c>
      <c r="AB153" s="949"/>
      <c r="AC153" s="949"/>
      <c r="AD153" s="949"/>
      <c r="AE153" s="950"/>
      <c r="AF153" s="879"/>
      <c r="AG153" s="283"/>
      <c r="AH153" s="283"/>
      <c r="AI153" s="283"/>
      <c r="AJ153" s="945"/>
      <c r="AK153" s="1188"/>
      <c r="AL153" s="947"/>
      <c r="AN153" s="1188"/>
      <c r="AO153" s="371" t="s">
        <v>320</v>
      </c>
      <c r="AP153" s="302"/>
      <c r="AQ153" s="283"/>
      <c r="AR153" s="283"/>
      <c r="AS153" s="945"/>
      <c r="AT153" s="921">
        <v>16</v>
      </c>
      <c r="AU153" s="949"/>
      <c r="AV153" s="949"/>
      <c r="AW153" s="949"/>
      <c r="AX153" s="950"/>
      <c r="AY153" s="879"/>
      <c r="AZ153" s="283"/>
      <c r="BA153" s="283"/>
      <c r="BB153" s="283"/>
      <c r="BC153" s="945"/>
      <c r="BD153" s="1188"/>
      <c r="BE153" s="947"/>
      <c r="BH153" s="1188"/>
      <c r="BI153" s="371" t="s">
        <v>320</v>
      </c>
      <c r="BJ153" s="302"/>
      <c r="BK153" s="283"/>
      <c r="BL153" s="283"/>
      <c r="BM153" s="945"/>
      <c r="BN153" s="921">
        <v>16</v>
      </c>
      <c r="BO153" s="949"/>
      <c r="BP153" s="949"/>
      <c r="BQ153" s="949"/>
      <c r="BR153" s="950"/>
      <c r="BS153" s="879"/>
      <c r="BT153" s="283"/>
      <c r="BU153" s="283"/>
      <c r="BV153" s="283"/>
      <c r="BW153" s="945"/>
      <c r="BX153" s="1188"/>
      <c r="BY153" s="947"/>
      <c r="CB153" s="1188"/>
      <c r="CC153" s="371" t="s">
        <v>320</v>
      </c>
      <c r="CD153" s="302"/>
      <c r="CE153" s="283"/>
      <c r="CF153" s="283"/>
      <c r="CG153" s="945"/>
      <c r="CH153" s="921">
        <v>16</v>
      </c>
      <c r="CI153" s="949"/>
      <c r="CJ153" s="949"/>
      <c r="CK153" s="949"/>
      <c r="CL153" s="950"/>
      <c r="CM153" s="879"/>
      <c r="CN153" s="283"/>
      <c r="CO153" s="283"/>
      <c r="CP153" s="283"/>
      <c r="CQ153" s="945"/>
      <c r="CR153" s="1188"/>
      <c r="CS153" s="947"/>
      <c r="CU153" s="1188"/>
      <c r="CV153" s="371" t="s">
        <v>320</v>
      </c>
      <c r="CW153" s="302"/>
      <c r="CX153" s="283"/>
      <c r="CY153" s="283"/>
      <c r="CZ153" s="945"/>
      <c r="DA153" s="921">
        <v>16</v>
      </c>
      <c r="DB153" s="949"/>
      <c r="DC153" s="949"/>
      <c r="DD153" s="949"/>
      <c r="DE153" s="950"/>
      <c r="DF153" s="879"/>
      <c r="DG153" s="283"/>
      <c r="DH153" s="283"/>
      <c r="DI153" s="283"/>
      <c r="DJ153" s="945"/>
      <c r="DK153" s="1188"/>
      <c r="DL153" s="947"/>
      <c r="DN153" s="1188"/>
      <c r="DO153" s="371" t="s">
        <v>320</v>
      </c>
      <c r="DP153" s="302"/>
      <c r="DQ153" s="283"/>
      <c r="DR153" s="283"/>
      <c r="DS153" s="945"/>
      <c r="DT153" s="921">
        <v>16</v>
      </c>
      <c r="DU153" s="949"/>
      <c r="DV153" s="949"/>
      <c r="DW153" s="949"/>
      <c r="DX153" s="950"/>
      <c r="DY153" s="879"/>
      <c r="DZ153" s="283"/>
      <c r="EA153" s="283"/>
      <c r="EB153" s="283"/>
      <c r="EC153" s="945"/>
      <c r="ED153" s="1188"/>
      <c r="EE153" s="947"/>
      <c r="EG153" s="1188"/>
      <c r="EH153" s="371" t="s">
        <v>320</v>
      </c>
      <c r="EI153" s="302"/>
      <c r="EJ153" s="283"/>
      <c r="EK153" s="283"/>
      <c r="EL153" s="945"/>
      <c r="EM153" s="921">
        <v>16</v>
      </c>
      <c r="EN153" s="949"/>
      <c r="EO153" s="949"/>
      <c r="EP153" s="949"/>
      <c r="EQ153" s="950"/>
      <c r="ER153" s="879"/>
      <c r="ES153" s="283"/>
      <c r="ET153" s="283"/>
      <c r="EU153" s="283"/>
      <c r="EV153" s="945"/>
      <c r="EW153" s="1188"/>
      <c r="EX153" s="947"/>
      <c r="EZ153" s="1188"/>
      <c r="FA153" s="371" t="s">
        <v>320</v>
      </c>
      <c r="FB153" s="302"/>
      <c r="FC153" s="283"/>
      <c r="FD153" s="283"/>
      <c r="FE153" s="945"/>
      <c r="FF153" s="921">
        <v>16</v>
      </c>
      <c r="FG153" s="949"/>
      <c r="FH153" s="949"/>
      <c r="FI153" s="949"/>
      <c r="FJ153" s="950"/>
      <c r="FK153" s="879"/>
      <c r="FL153" s="283"/>
      <c r="FM153" s="283"/>
      <c r="FN153" s="283"/>
      <c r="FO153" s="945"/>
      <c r="FP153" s="1188"/>
      <c r="FQ153" s="947"/>
      <c r="FS153" s="1188"/>
      <c r="FT153" s="371" t="s">
        <v>320</v>
      </c>
      <c r="FU153" s="302"/>
      <c r="FV153" s="283"/>
      <c r="FW153" s="283"/>
      <c r="FX153" s="945"/>
      <c r="FY153" s="921">
        <v>16</v>
      </c>
      <c r="FZ153" s="949"/>
      <c r="GA153" s="949"/>
      <c r="GB153" s="949"/>
      <c r="GC153" s="950"/>
      <c r="GD153" s="879"/>
      <c r="GE153" s="283"/>
      <c r="GF153" s="283"/>
      <c r="GG153" s="283"/>
      <c r="GH153" s="945"/>
      <c r="GI153" s="1188"/>
      <c r="GJ153" s="947"/>
      <c r="GL153" s="1188"/>
      <c r="GM153" s="371" t="s">
        <v>320</v>
      </c>
      <c r="GN153" s="302"/>
      <c r="GO153" s="283"/>
      <c r="GP153" s="283"/>
      <c r="GQ153" s="945"/>
      <c r="GR153" s="921">
        <v>16</v>
      </c>
      <c r="GS153" s="949"/>
      <c r="GT153" s="949"/>
      <c r="GU153" s="949"/>
      <c r="GV153" s="950"/>
      <c r="GW153" s="879"/>
      <c r="GX153" s="283"/>
      <c r="GY153" s="283"/>
      <c r="GZ153" s="283"/>
      <c r="HA153" s="945"/>
      <c r="HB153" s="1188"/>
      <c r="HC153" s="947"/>
      <c r="HE153" s="1188"/>
      <c r="HF153" s="371" t="s">
        <v>320</v>
      </c>
      <c r="HG153" s="302"/>
      <c r="HH153" s="283"/>
      <c r="HI153" s="283"/>
      <c r="HJ153" s="945"/>
      <c r="HK153" s="921">
        <v>16</v>
      </c>
      <c r="HL153" s="949"/>
      <c r="HM153" s="949"/>
      <c r="HN153" s="949"/>
      <c r="HO153" s="950"/>
      <c r="HP153" s="879"/>
      <c r="HQ153" s="283"/>
      <c r="HR153" s="283"/>
      <c r="HS153" s="283"/>
      <c r="HT153" s="945"/>
      <c r="HU153" s="1188"/>
      <c r="HV153" s="947"/>
      <c r="HX153" s="1188"/>
      <c r="HY153" s="371" t="s">
        <v>320</v>
      </c>
      <c r="HZ153" s="302"/>
      <c r="IA153" s="283"/>
      <c r="IB153" s="283"/>
      <c r="IC153" s="945"/>
      <c r="ID153" s="921">
        <v>16</v>
      </c>
      <c r="IE153" s="949"/>
      <c r="IF153" s="949"/>
      <c r="IG153" s="949"/>
      <c r="IH153" s="950"/>
      <c r="II153" s="879"/>
      <c r="IJ153" s="283"/>
      <c r="IK153" s="283"/>
      <c r="IL153" s="283"/>
      <c r="IM153" s="945"/>
      <c r="IN153" s="1188"/>
      <c r="IO153" s="947"/>
      <c r="IQ153" s="1179"/>
      <c r="IR153" s="371" t="s">
        <v>320</v>
      </c>
      <c r="IS153" s="302"/>
      <c r="IT153" s="283"/>
      <c r="IU153" s="283"/>
      <c r="IV153" s="945"/>
      <c r="IW153" s="921">
        <v>16</v>
      </c>
      <c r="IX153" s="949"/>
      <c r="IY153" s="949"/>
      <c r="IZ153" s="949"/>
      <c r="JA153" s="950"/>
      <c r="JB153" s="879"/>
      <c r="JC153" s="283"/>
      <c r="JD153" s="283"/>
      <c r="JE153" s="283"/>
      <c r="JF153" s="945"/>
      <c r="JG153" s="1179"/>
      <c r="JH153" s="947"/>
    </row>
    <row r="154" spans="1:268" hidden="1">
      <c r="A154" s="1179"/>
      <c r="B154" s="371"/>
      <c r="C154" s="302"/>
      <c r="D154" s="283"/>
      <c r="E154" s="283"/>
      <c r="F154" s="945"/>
      <c r="G154" s="921"/>
      <c r="H154" s="949"/>
      <c r="I154" s="949"/>
      <c r="J154" s="949"/>
      <c r="K154" s="950"/>
      <c r="L154" s="879"/>
      <c r="M154" s="283"/>
      <c r="N154" s="283"/>
      <c r="O154" s="283"/>
      <c r="P154" s="945"/>
      <c r="Q154" s="1179"/>
      <c r="R154" s="947"/>
      <c r="U154" s="1188"/>
      <c r="V154" s="371"/>
      <c r="W154" s="302"/>
      <c r="X154" s="283"/>
      <c r="Y154" s="283"/>
      <c r="Z154" s="945"/>
      <c r="AA154" s="921"/>
      <c r="AB154" s="949"/>
      <c r="AC154" s="949"/>
      <c r="AD154" s="949"/>
      <c r="AE154" s="950"/>
      <c r="AF154" s="879"/>
      <c r="AG154" s="283"/>
      <c r="AH154" s="283"/>
      <c r="AI154" s="283"/>
      <c r="AJ154" s="945"/>
      <c r="AK154" s="1188"/>
      <c r="AL154" s="947"/>
      <c r="AN154" s="1188"/>
      <c r="AO154" s="371"/>
      <c r="AP154" s="302"/>
      <c r="AQ154" s="283"/>
      <c r="AR154" s="283"/>
      <c r="AS154" s="945"/>
      <c r="AT154" s="921"/>
      <c r="AU154" s="949"/>
      <c r="AV154" s="949"/>
      <c r="AW154" s="949"/>
      <c r="AX154" s="950"/>
      <c r="AY154" s="879"/>
      <c r="AZ154" s="283"/>
      <c r="BA154" s="283"/>
      <c r="BB154" s="283"/>
      <c r="BC154" s="945"/>
      <c r="BD154" s="1188"/>
      <c r="BE154" s="947"/>
      <c r="BH154" s="1188"/>
      <c r="BI154" s="371"/>
      <c r="BJ154" s="302"/>
      <c r="BK154" s="283"/>
      <c r="BL154" s="283"/>
      <c r="BM154" s="945"/>
      <c r="BN154" s="921"/>
      <c r="BO154" s="949"/>
      <c r="BP154" s="949"/>
      <c r="BQ154" s="949"/>
      <c r="BR154" s="950"/>
      <c r="BS154" s="879"/>
      <c r="BT154" s="283"/>
      <c r="BU154" s="283"/>
      <c r="BV154" s="283"/>
      <c r="BW154" s="945"/>
      <c r="BX154" s="1188"/>
      <c r="BY154" s="947"/>
      <c r="CB154" s="1188"/>
      <c r="CC154" s="371"/>
      <c r="CD154" s="302"/>
      <c r="CE154" s="283"/>
      <c r="CF154" s="283"/>
      <c r="CG154" s="945"/>
      <c r="CH154" s="921"/>
      <c r="CI154" s="949"/>
      <c r="CJ154" s="949"/>
      <c r="CK154" s="949"/>
      <c r="CL154" s="950"/>
      <c r="CM154" s="879"/>
      <c r="CN154" s="283"/>
      <c r="CO154" s="283"/>
      <c r="CP154" s="283"/>
      <c r="CQ154" s="945"/>
      <c r="CR154" s="1188"/>
      <c r="CS154" s="947"/>
      <c r="CU154" s="1188"/>
      <c r="CV154" s="371"/>
      <c r="CW154" s="302"/>
      <c r="CX154" s="283"/>
      <c r="CY154" s="283"/>
      <c r="CZ154" s="945"/>
      <c r="DA154" s="921"/>
      <c r="DB154" s="949"/>
      <c r="DC154" s="949"/>
      <c r="DD154" s="949"/>
      <c r="DE154" s="950"/>
      <c r="DF154" s="879"/>
      <c r="DG154" s="283"/>
      <c r="DH154" s="283"/>
      <c r="DI154" s="283"/>
      <c r="DJ154" s="945"/>
      <c r="DK154" s="1188"/>
      <c r="DL154" s="947"/>
      <c r="DN154" s="1188"/>
      <c r="DO154" s="371"/>
      <c r="DP154" s="302"/>
      <c r="DQ154" s="283"/>
      <c r="DR154" s="283"/>
      <c r="DS154" s="945"/>
      <c r="DT154" s="921"/>
      <c r="DU154" s="949"/>
      <c r="DV154" s="949"/>
      <c r="DW154" s="949"/>
      <c r="DX154" s="950"/>
      <c r="DY154" s="879"/>
      <c r="DZ154" s="283"/>
      <c r="EA154" s="283"/>
      <c r="EB154" s="283"/>
      <c r="EC154" s="945"/>
      <c r="ED154" s="1188"/>
      <c r="EE154" s="947"/>
      <c r="EG154" s="1188"/>
      <c r="EH154" s="371"/>
      <c r="EI154" s="302"/>
      <c r="EJ154" s="283"/>
      <c r="EK154" s="283"/>
      <c r="EL154" s="945"/>
      <c r="EM154" s="921"/>
      <c r="EN154" s="949"/>
      <c r="EO154" s="949"/>
      <c r="EP154" s="949"/>
      <c r="EQ154" s="950"/>
      <c r="ER154" s="879"/>
      <c r="ES154" s="283"/>
      <c r="ET154" s="283"/>
      <c r="EU154" s="283"/>
      <c r="EV154" s="945"/>
      <c r="EW154" s="1188"/>
      <c r="EX154" s="947"/>
      <c r="EZ154" s="1188"/>
      <c r="FA154" s="371"/>
      <c r="FB154" s="302"/>
      <c r="FC154" s="283"/>
      <c r="FD154" s="283"/>
      <c r="FE154" s="945"/>
      <c r="FF154" s="921"/>
      <c r="FG154" s="949"/>
      <c r="FH154" s="949"/>
      <c r="FI154" s="949"/>
      <c r="FJ154" s="950"/>
      <c r="FK154" s="879"/>
      <c r="FL154" s="283"/>
      <c r="FM154" s="283"/>
      <c r="FN154" s="283"/>
      <c r="FO154" s="945"/>
      <c r="FP154" s="1188"/>
      <c r="FQ154" s="947"/>
      <c r="FS154" s="1188"/>
      <c r="FT154" s="371"/>
      <c r="FU154" s="302"/>
      <c r="FV154" s="283"/>
      <c r="FW154" s="283"/>
      <c r="FX154" s="945"/>
      <c r="FY154" s="921"/>
      <c r="FZ154" s="949"/>
      <c r="GA154" s="949"/>
      <c r="GB154" s="949"/>
      <c r="GC154" s="950"/>
      <c r="GD154" s="879"/>
      <c r="GE154" s="283"/>
      <c r="GF154" s="283"/>
      <c r="GG154" s="283"/>
      <c r="GH154" s="945"/>
      <c r="GI154" s="1188"/>
      <c r="GJ154" s="947"/>
      <c r="GL154" s="1188"/>
      <c r="GM154" s="371"/>
      <c r="GN154" s="302"/>
      <c r="GO154" s="283"/>
      <c r="GP154" s="283"/>
      <c r="GQ154" s="945"/>
      <c r="GR154" s="921"/>
      <c r="GS154" s="949"/>
      <c r="GT154" s="949"/>
      <c r="GU154" s="949"/>
      <c r="GV154" s="950"/>
      <c r="GW154" s="879"/>
      <c r="GX154" s="283"/>
      <c r="GY154" s="283"/>
      <c r="GZ154" s="283"/>
      <c r="HA154" s="945"/>
      <c r="HB154" s="1188"/>
      <c r="HC154" s="947"/>
      <c r="HE154" s="1188"/>
      <c r="HF154" s="371"/>
      <c r="HG154" s="302"/>
      <c r="HH154" s="283"/>
      <c r="HI154" s="283"/>
      <c r="HJ154" s="945"/>
      <c r="HK154" s="921"/>
      <c r="HL154" s="949"/>
      <c r="HM154" s="949"/>
      <c r="HN154" s="949"/>
      <c r="HO154" s="950"/>
      <c r="HP154" s="879"/>
      <c r="HQ154" s="283"/>
      <c r="HR154" s="283"/>
      <c r="HS154" s="283"/>
      <c r="HT154" s="945"/>
      <c r="HU154" s="1188"/>
      <c r="HV154" s="947"/>
      <c r="HX154" s="1188"/>
      <c r="HY154" s="371"/>
      <c r="HZ154" s="302"/>
      <c r="IA154" s="283"/>
      <c r="IB154" s="283"/>
      <c r="IC154" s="945"/>
      <c r="ID154" s="921"/>
      <c r="IE154" s="949"/>
      <c r="IF154" s="949"/>
      <c r="IG154" s="949"/>
      <c r="IH154" s="950"/>
      <c r="II154" s="879"/>
      <c r="IJ154" s="283"/>
      <c r="IK154" s="283"/>
      <c r="IL154" s="283"/>
      <c r="IM154" s="945"/>
      <c r="IN154" s="1188"/>
      <c r="IO154" s="947"/>
      <c r="IQ154" s="1179"/>
      <c r="IR154" s="371"/>
      <c r="IS154" s="302"/>
      <c r="IT154" s="283"/>
      <c r="IU154" s="283"/>
      <c r="IV154" s="945"/>
      <c r="IW154" s="921"/>
      <c r="IX154" s="949"/>
      <c r="IY154" s="949"/>
      <c r="IZ154" s="949"/>
      <c r="JA154" s="950"/>
      <c r="JB154" s="879"/>
      <c r="JC154" s="283"/>
      <c r="JD154" s="283"/>
      <c r="JE154" s="283"/>
      <c r="JF154" s="945"/>
      <c r="JG154" s="1179"/>
      <c r="JH154" s="947"/>
    </row>
    <row r="155" spans="1:268" ht="5.0999999999999996" customHeight="1">
      <c r="A155" s="1179"/>
      <c r="B155" s="951"/>
      <c r="C155" s="399"/>
      <c r="D155" s="952"/>
      <c r="E155" s="953"/>
      <c r="F155" s="954"/>
      <c r="G155" s="921"/>
      <c r="H155" s="952"/>
      <c r="I155" s="952"/>
      <c r="J155" s="953"/>
      <c r="K155" s="954"/>
      <c r="L155" s="879"/>
      <c r="M155" s="952"/>
      <c r="N155" s="952"/>
      <c r="O155" s="953"/>
      <c r="P155" s="954"/>
      <c r="Q155" s="1179"/>
      <c r="R155" s="947"/>
      <c r="U155" s="1188"/>
      <c r="V155" s="951"/>
      <c r="W155" s="399"/>
      <c r="X155" s="952"/>
      <c r="Y155" s="953"/>
      <c r="Z155" s="954"/>
      <c r="AA155" s="921"/>
      <c r="AB155" s="952"/>
      <c r="AC155" s="952"/>
      <c r="AD155" s="953"/>
      <c r="AE155" s="954"/>
      <c r="AF155" s="879"/>
      <c r="AG155" s="952"/>
      <c r="AH155" s="952"/>
      <c r="AI155" s="953"/>
      <c r="AJ155" s="954"/>
      <c r="AK155" s="1188"/>
      <c r="AL155" s="947"/>
      <c r="AN155" s="1356"/>
      <c r="AO155" s="951"/>
      <c r="AP155" s="399"/>
      <c r="AQ155" s="952"/>
      <c r="AR155" s="953"/>
      <c r="AS155" s="954"/>
      <c r="AT155" s="921"/>
      <c r="AU155" s="952"/>
      <c r="AV155" s="952"/>
      <c r="AW155" s="953"/>
      <c r="AX155" s="954"/>
      <c r="AY155" s="879"/>
      <c r="AZ155" s="952"/>
      <c r="BA155" s="952"/>
      <c r="BB155" s="953"/>
      <c r="BC155" s="954"/>
      <c r="BD155" s="1356"/>
      <c r="BE155" s="947"/>
      <c r="BH155" s="1188"/>
      <c r="BI155" s="951"/>
      <c r="BJ155" s="399"/>
      <c r="BK155" s="952"/>
      <c r="BL155" s="953"/>
      <c r="BM155" s="954"/>
      <c r="BN155" s="921"/>
      <c r="BO155" s="952"/>
      <c r="BP155" s="952"/>
      <c r="BQ155" s="953"/>
      <c r="BR155" s="954"/>
      <c r="BS155" s="879"/>
      <c r="BT155" s="952"/>
      <c r="BU155" s="952"/>
      <c r="BV155" s="953"/>
      <c r="BW155" s="954"/>
      <c r="BX155" s="1188"/>
      <c r="BY155" s="947"/>
      <c r="CB155" s="1356"/>
      <c r="CC155" s="951"/>
      <c r="CD155" s="399"/>
      <c r="CE155" s="952"/>
      <c r="CF155" s="953"/>
      <c r="CG155" s="954"/>
      <c r="CH155" s="921"/>
      <c r="CI155" s="952"/>
      <c r="CJ155" s="952"/>
      <c r="CK155" s="953"/>
      <c r="CL155" s="954"/>
      <c r="CM155" s="879"/>
      <c r="CN155" s="952"/>
      <c r="CO155" s="952"/>
      <c r="CP155" s="953"/>
      <c r="CQ155" s="954"/>
      <c r="CR155" s="1356"/>
      <c r="CS155" s="947"/>
      <c r="CU155" s="1188"/>
      <c r="CV155" s="951"/>
      <c r="CW155" s="399"/>
      <c r="CX155" s="952"/>
      <c r="CY155" s="953"/>
      <c r="CZ155" s="954"/>
      <c r="DA155" s="921"/>
      <c r="DB155" s="952"/>
      <c r="DC155" s="952"/>
      <c r="DD155" s="953"/>
      <c r="DE155" s="954"/>
      <c r="DF155" s="879"/>
      <c r="DG155" s="952"/>
      <c r="DH155" s="952"/>
      <c r="DI155" s="953"/>
      <c r="DJ155" s="954"/>
      <c r="DK155" s="1188"/>
      <c r="DL155" s="947"/>
      <c r="DN155" s="1356"/>
      <c r="DO155" s="951"/>
      <c r="DP155" s="399"/>
      <c r="DQ155" s="952"/>
      <c r="DR155" s="953"/>
      <c r="DS155" s="954"/>
      <c r="DT155" s="921"/>
      <c r="DU155" s="952"/>
      <c r="DV155" s="952"/>
      <c r="DW155" s="953"/>
      <c r="DX155" s="954"/>
      <c r="DY155" s="879"/>
      <c r="DZ155" s="952"/>
      <c r="EA155" s="952"/>
      <c r="EB155" s="953"/>
      <c r="EC155" s="954"/>
      <c r="ED155" s="1356"/>
      <c r="EE155" s="947"/>
      <c r="EG155" s="1188"/>
      <c r="EH155" s="951"/>
      <c r="EI155" s="399"/>
      <c r="EJ155" s="952"/>
      <c r="EK155" s="953"/>
      <c r="EL155" s="954"/>
      <c r="EM155" s="921"/>
      <c r="EN155" s="952"/>
      <c r="EO155" s="952"/>
      <c r="EP155" s="953"/>
      <c r="EQ155" s="954"/>
      <c r="ER155" s="879"/>
      <c r="ES155" s="952"/>
      <c r="ET155" s="952"/>
      <c r="EU155" s="953"/>
      <c r="EV155" s="954"/>
      <c r="EW155" s="1188"/>
      <c r="EX155" s="947"/>
      <c r="EZ155" s="1356"/>
      <c r="FA155" s="951"/>
      <c r="FB155" s="399"/>
      <c r="FC155" s="952"/>
      <c r="FD155" s="953"/>
      <c r="FE155" s="954"/>
      <c r="FF155" s="921"/>
      <c r="FG155" s="952"/>
      <c r="FH155" s="952"/>
      <c r="FI155" s="953"/>
      <c r="FJ155" s="954"/>
      <c r="FK155" s="879"/>
      <c r="FL155" s="952"/>
      <c r="FM155" s="952"/>
      <c r="FN155" s="953"/>
      <c r="FO155" s="954"/>
      <c r="FP155" s="1356"/>
      <c r="FQ155" s="947"/>
      <c r="FS155" s="1188"/>
      <c r="FT155" s="951"/>
      <c r="FU155" s="399"/>
      <c r="FV155" s="952"/>
      <c r="FW155" s="953"/>
      <c r="FX155" s="954"/>
      <c r="FY155" s="921"/>
      <c r="FZ155" s="952"/>
      <c r="GA155" s="952"/>
      <c r="GB155" s="953"/>
      <c r="GC155" s="954"/>
      <c r="GD155" s="879"/>
      <c r="GE155" s="952"/>
      <c r="GF155" s="952"/>
      <c r="GG155" s="953"/>
      <c r="GH155" s="954"/>
      <c r="GI155" s="1188"/>
      <c r="GJ155" s="947"/>
      <c r="GL155" s="1356"/>
      <c r="GM155" s="951"/>
      <c r="GN155" s="399"/>
      <c r="GO155" s="952"/>
      <c r="GP155" s="953"/>
      <c r="GQ155" s="954"/>
      <c r="GR155" s="921"/>
      <c r="GS155" s="952"/>
      <c r="GT155" s="952"/>
      <c r="GU155" s="953"/>
      <c r="GV155" s="954"/>
      <c r="GW155" s="879"/>
      <c r="GX155" s="952"/>
      <c r="GY155" s="952"/>
      <c r="GZ155" s="953"/>
      <c r="HA155" s="954"/>
      <c r="HB155" s="1356"/>
      <c r="HC155" s="947"/>
      <c r="HE155" s="1188"/>
      <c r="HF155" s="951"/>
      <c r="HG155" s="399"/>
      <c r="HH155" s="952"/>
      <c r="HI155" s="953"/>
      <c r="HJ155" s="954"/>
      <c r="HK155" s="921"/>
      <c r="HL155" s="952"/>
      <c r="HM155" s="952"/>
      <c r="HN155" s="953"/>
      <c r="HO155" s="954"/>
      <c r="HP155" s="879"/>
      <c r="HQ155" s="952"/>
      <c r="HR155" s="952"/>
      <c r="HS155" s="953"/>
      <c r="HT155" s="954"/>
      <c r="HU155" s="1188"/>
      <c r="HV155" s="947"/>
      <c r="HX155" s="1356"/>
      <c r="HY155" s="951"/>
      <c r="HZ155" s="399"/>
      <c r="IA155" s="952"/>
      <c r="IB155" s="953"/>
      <c r="IC155" s="954"/>
      <c r="ID155" s="921"/>
      <c r="IE155" s="952"/>
      <c r="IF155" s="952"/>
      <c r="IG155" s="953"/>
      <c r="IH155" s="954"/>
      <c r="II155" s="879"/>
      <c r="IJ155" s="952"/>
      <c r="IK155" s="952"/>
      <c r="IL155" s="953"/>
      <c r="IM155" s="954"/>
      <c r="IN155" s="1356"/>
      <c r="IO155" s="947"/>
      <c r="IQ155" s="1179"/>
      <c r="IR155" s="951"/>
      <c r="IS155" s="399"/>
      <c r="IT155" s="952"/>
      <c r="IU155" s="953"/>
      <c r="IV155" s="954"/>
      <c r="IW155" s="921"/>
      <c r="IX155" s="952"/>
      <c r="IY155" s="952"/>
      <c r="IZ155" s="953"/>
      <c r="JA155" s="954"/>
      <c r="JB155" s="879"/>
      <c r="JC155" s="952"/>
      <c r="JD155" s="952"/>
      <c r="JE155" s="953"/>
      <c r="JF155" s="954"/>
      <c r="JG155" s="1179"/>
      <c r="JH155" s="947"/>
    </row>
    <row r="156" spans="1:268" hidden="1">
      <c r="A156" s="1179">
        <v>12</v>
      </c>
      <c r="B156" s="279" t="s">
        <v>331</v>
      </c>
      <c r="C156" s="867"/>
      <c r="D156" s="867"/>
      <c r="E156" s="279"/>
      <c r="F156" s="948"/>
      <c r="G156" s="921">
        <v>17</v>
      </c>
      <c r="H156" s="867"/>
      <c r="I156" s="867"/>
      <c r="J156" s="279"/>
      <c r="K156" s="948"/>
      <c r="L156" s="879"/>
      <c r="M156" s="867">
        <v>243</v>
      </c>
      <c r="N156" s="867"/>
      <c r="O156" s="279"/>
      <c r="P156" s="948"/>
      <c r="Q156" s="1179">
        <v>12</v>
      </c>
      <c r="R156" s="947"/>
      <c r="U156" s="1188">
        <v>12</v>
      </c>
      <c r="V156" s="279" t="s">
        <v>331</v>
      </c>
      <c r="W156" s="867"/>
      <c r="X156" s="867"/>
      <c r="Y156" s="279"/>
      <c r="Z156" s="948"/>
      <c r="AA156" s="921">
        <v>17</v>
      </c>
      <c r="AB156" s="867"/>
      <c r="AC156" s="867"/>
      <c r="AD156" s="279"/>
      <c r="AE156" s="948"/>
      <c r="AF156" s="879"/>
      <c r="AG156" s="867">
        <v>243</v>
      </c>
      <c r="AH156" s="867"/>
      <c r="AI156" s="279"/>
      <c r="AJ156" s="948"/>
      <c r="AK156" s="1188">
        <v>12</v>
      </c>
      <c r="AL156" s="947"/>
      <c r="AN156" s="1188">
        <v>12</v>
      </c>
      <c r="AO156" s="279" t="s">
        <v>331</v>
      </c>
      <c r="AP156" s="867"/>
      <c r="AQ156" s="867"/>
      <c r="AR156" s="279"/>
      <c r="AS156" s="948"/>
      <c r="AT156" s="921">
        <v>17</v>
      </c>
      <c r="AU156" s="867"/>
      <c r="AV156" s="867"/>
      <c r="AW156" s="279"/>
      <c r="AX156" s="948"/>
      <c r="AY156" s="879"/>
      <c r="AZ156" s="867">
        <v>243</v>
      </c>
      <c r="BA156" s="867"/>
      <c r="BB156" s="279"/>
      <c r="BC156" s="948"/>
      <c r="BD156" s="1188">
        <v>12</v>
      </c>
      <c r="BE156" s="947"/>
      <c r="BH156" s="1188">
        <v>12</v>
      </c>
      <c r="BI156" s="279" t="s">
        <v>331</v>
      </c>
      <c r="BJ156" s="867"/>
      <c r="BK156" s="867"/>
      <c r="BL156" s="279"/>
      <c r="BM156" s="948"/>
      <c r="BN156" s="921">
        <v>17</v>
      </c>
      <c r="BO156" s="867"/>
      <c r="BP156" s="867"/>
      <c r="BQ156" s="279"/>
      <c r="BR156" s="948"/>
      <c r="BS156" s="879"/>
      <c r="BT156" s="867">
        <v>243</v>
      </c>
      <c r="BU156" s="867"/>
      <c r="BV156" s="279"/>
      <c r="BW156" s="948"/>
      <c r="BX156" s="1188">
        <v>12</v>
      </c>
      <c r="BY156" s="947"/>
      <c r="CB156" s="1188">
        <v>12</v>
      </c>
      <c r="CC156" s="279" t="s">
        <v>331</v>
      </c>
      <c r="CD156" s="867"/>
      <c r="CE156" s="867"/>
      <c r="CF156" s="279"/>
      <c r="CG156" s="948"/>
      <c r="CH156" s="921">
        <v>17</v>
      </c>
      <c r="CI156" s="867"/>
      <c r="CJ156" s="867"/>
      <c r="CK156" s="279"/>
      <c r="CL156" s="948"/>
      <c r="CM156" s="879"/>
      <c r="CN156" s="867">
        <v>243</v>
      </c>
      <c r="CO156" s="867"/>
      <c r="CP156" s="279"/>
      <c r="CQ156" s="948"/>
      <c r="CR156" s="1188">
        <v>12</v>
      </c>
      <c r="CS156" s="947"/>
      <c r="CU156" s="1188">
        <v>12</v>
      </c>
      <c r="CV156" s="279" t="s">
        <v>331</v>
      </c>
      <c r="CW156" s="867"/>
      <c r="CX156" s="867"/>
      <c r="CY156" s="279"/>
      <c r="CZ156" s="948"/>
      <c r="DA156" s="921">
        <v>17</v>
      </c>
      <c r="DB156" s="867"/>
      <c r="DC156" s="867"/>
      <c r="DD156" s="279"/>
      <c r="DE156" s="948"/>
      <c r="DF156" s="879"/>
      <c r="DG156" s="867">
        <v>243</v>
      </c>
      <c r="DH156" s="867"/>
      <c r="DI156" s="279"/>
      <c r="DJ156" s="948"/>
      <c r="DK156" s="1188">
        <v>12</v>
      </c>
      <c r="DL156" s="947"/>
      <c r="DN156" s="1188">
        <v>12</v>
      </c>
      <c r="DO156" s="279" t="s">
        <v>331</v>
      </c>
      <c r="DP156" s="867"/>
      <c r="DQ156" s="867"/>
      <c r="DR156" s="279"/>
      <c r="DS156" s="948"/>
      <c r="DT156" s="921">
        <v>17</v>
      </c>
      <c r="DU156" s="867"/>
      <c r="DV156" s="867"/>
      <c r="DW156" s="279"/>
      <c r="DX156" s="948"/>
      <c r="DY156" s="879"/>
      <c r="DZ156" s="867">
        <v>243</v>
      </c>
      <c r="EA156" s="867"/>
      <c r="EB156" s="279"/>
      <c r="EC156" s="948"/>
      <c r="ED156" s="1188">
        <v>12</v>
      </c>
      <c r="EE156" s="947"/>
      <c r="EG156" s="1188">
        <v>12</v>
      </c>
      <c r="EH156" s="279" t="s">
        <v>331</v>
      </c>
      <c r="EI156" s="867"/>
      <c r="EJ156" s="867"/>
      <c r="EK156" s="279"/>
      <c r="EL156" s="948"/>
      <c r="EM156" s="921">
        <v>17</v>
      </c>
      <c r="EN156" s="867"/>
      <c r="EO156" s="867"/>
      <c r="EP156" s="279"/>
      <c r="EQ156" s="948"/>
      <c r="ER156" s="879"/>
      <c r="ES156" s="867">
        <v>243</v>
      </c>
      <c r="ET156" s="867"/>
      <c r="EU156" s="279"/>
      <c r="EV156" s="948"/>
      <c r="EW156" s="1188">
        <v>12</v>
      </c>
      <c r="EX156" s="947"/>
      <c r="EZ156" s="1188">
        <v>12</v>
      </c>
      <c r="FA156" s="279" t="s">
        <v>331</v>
      </c>
      <c r="FB156" s="867"/>
      <c r="FC156" s="867"/>
      <c r="FD156" s="279"/>
      <c r="FE156" s="948"/>
      <c r="FF156" s="921">
        <v>17</v>
      </c>
      <c r="FG156" s="867"/>
      <c r="FH156" s="867"/>
      <c r="FI156" s="279"/>
      <c r="FJ156" s="948"/>
      <c r="FK156" s="879"/>
      <c r="FL156" s="867">
        <v>243</v>
      </c>
      <c r="FM156" s="867"/>
      <c r="FN156" s="279"/>
      <c r="FO156" s="948"/>
      <c r="FP156" s="1188">
        <v>12</v>
      </c>
      <c r="FQ156" s="947"/>
      <c r="FS156" s="1188">
        <v>12</v>
      </c>
      <c r="FT156" s="279" t="s">
        <v>331</v>
      </c>
      <c r="FU156" s="867"/>
      <c r="FV156" s="867"/>
      <c r="FW156" s="279"/>
      <c r="FX156" s="948"/>
      <c r="FY156" s="921">
        <v>17</v>
      </c>
      <c r="FZ156" s="867"/>
      <c r="GA156" s="867"/>
      <c r="GB156" s="279"/>
      <c r="GC156" s="948"/>
      <c r="GD156" s="879"/>
      <c r="GE156" s="867">
        <v>243</v>
      </c>
      <c r="GF156" s="867"/>
      <c r="GG156" s="279"/>
      <c r="GH156" s="948"/>
      <c r="GI156" s="1188">
        <v>12</v>
      </c>
      <c r="GJ156" s="947"/>
      <c r="GL156" s="1188">
        <v>12</v>
      </c>
      <c r="GM156" s="279" t="s">
        <v>331</v>
      </c>
      <c r="GN156" s="867"/>
      <c r="GO156" s="867"/>
      <c r="GP156" s="279"/>
      <c r="GQ156" s="948"/>
      <c r="GR156" s="921">
        <v>17</v>
      </c>
      <c r="GS156" s="867"/>
      <c r="GT156" s="867"/>
      <c r="GU156" s="279"/>
      <c r="GV156" s="948"/>
      <c r="GW156" s="879"/>
      <c r="GX156" s="867">
        <v>243</v>
      </c>
      <c r="GY156" s="867"/>
      <c r="GZ156" s="279"/>
      <c r="HA156" s="948"/>
      <c r="HB156" s="1188">
        <v>12</v>
      </c>
      <c r="HC156" s="947"/>
      <c r="HE156" s="1188">
        <v>12</v>
      </c>
      <c r="HF156" s="279" t="s">
        <v>331</v>
      </c>
      <c r="HG156" s="867"/>
      <c r="HH156" s="867"/>
      <c r="HI156" s="279"/>
      <c r="HJ156" s="948"/>
      <c r="HK156" s="921">
        <v>17</v>
      </c>
      <c r="HL156" s="867"/>
      <c r="HM156" s="867"/>
      <c r="HN156" s="279"/>
      <c r="HO156" s="948"/>
      <c r="HP156" s="879"/>
      <c r="HQ156" s="867">
        <v>243</v>
      </c>
      <c r="HR156" s="867"/>
      <c r="HS156" s="279"/>
      <c r="HT156" s="948"/>
      <c r="HU156" s="1188">
        <v>12</v>
      </c>
      <c r="HV156" s="947"/>
      <c r="HX156" s="1188">
        <v>12</v>
      </c>
      <c r="HY156" s="279" t="s">
        <v>331</v>
      </c>
      <c r="HZ156" s="867"/>
      <c r="IA156" s="867"/>
      <c r="IB156" s="279"/>
      <c r="IC156" s="948"/>
      <c r="ID156" s="921">
        <v>17</v>
      </c>
      <c r="IE156" s="867"/>
      <c r="IF156" s="867"/>
      <c r="IG156" s="279"/>
      <c r="IH156" s="948"/>
      <c r="II156" s="879"/>
      <c r="IJ156" s="867">
        <v>243</v>
      </c>
      <c r="IK156" s="867"/>
      <c r="IL156" s="279"/>
      <c r="IM156" s="948"/>
      <c r="IN156" s="1188">
        <v>12</v>
      </c>
      <c r="IO156" s="947"/>
      <c r="IQ156" s="1179">
        <v>12</v>
      </c>
      <c r="IR156" s="279" t="s">
        <v>331</v>
      </c>
      <c r="IS156" s="867"/>
      <c r="IT156" s="867"/>
      <c r="IU156" s="279"/>
      <c r="IV156" s="948"/>
      <c r="IW156" s="921">
        <v>17</v>
      </c>
      <c r="IX156" s="867"/>
      <c r="IY156" s="867"/>
      <c r="IZ156" s="279"/>
      <c r="JA156" s="948"/>
      <c r="JB156" s="879"/>
      <c r="JC156" s="867">
        <v>243</v>
      </c>
      <c r="JD156" s="867"/>
      <c r="JE156" s="279"/>
      <c r="JF156" s="948"/>
      <c r="JG156" s="1179">
        <v>12</v>
      </c>
      <c r="JH156" s="947"/>
    </row>
    <row r="157" spans="1:268" hidden="1">
      <c r="A157" s="1179">
        <v>10</v>
      </c>
      <c r="B157" s="279" t="s">
        <v>332</v>
      </c>
      <c r="C157" s="867"/>
      <c r="D157" s="867"/>
      <c r="E157" s="279"/>
      <c r="F157" s="948"/>
      <c r="G157" s="921">
        <v>18</v>
      </c>
      <c r="H157" s="867"/>
      <c r="I157" s="867"/>
      <c r="J157" s="279"/>
      <c r="K157" s="948"/>
      <c r="L157" s="879"/>
      <c r="M157" s="867">
        <v>127</v>
      </c>
      <c r="N157" s="867"/>
      <c r="O157" s="279"/>
      <c r="P157" s="948"/>
      <c r="Q157" s="1179">
        <v>10</v>
      </c>
      <c r="R157" s="947"/>
      <c r="U157" s="1188">
        <v>10</v>
      </c>
      <c r="V157" s="279" t="s">
        <v>332</v>
      </c>
      <c r="W157" s="867"/>
      <c r="X157" s="867"/>
      <c r="Y157" s="279"/>
      <c r="Z157" s="948"/>
      <c r="AA157" s="921">
        <v>18</v>
      </c>
      <c r="AB157" s="867"/>
      <c r="AC157" s="867"/>
      <c r="AD157" s="279"/>
      <c r="AE157" s="948"/>
      <c r="AF157" s="879"/>
      <c r="AG157" s="867">
        <v>127</v>
      </c>
      <c r="AH157" s="867"/>
      <c r="AI157" s="279"/>
      <c r="AJ157" s="948"/>
      <c r="AK157" s="1188">
        <v>10</v>
      </c>
      <c r="AL157" s="947"/>
      <c r="AN157" s="1188">
        <v>10</v>
      </c>
      <c r="AO157" s="279" t="s">
        <v>332</v>
      </c>
      <c r="AP157" s="867"/>
      <c r="AQ157" s="867"/>
      <c r="AR157" s="279"/>
      <c r="AS157" s="948"/>
      <c r="AT157" s="921">
        <v>18</v>
      </c>
      <c r="AU157" s="867"/>
      <c r="AV157" s="867"/>
      <c r="AW157" s="279"/>
      <c r="AX157" s="948"/>
      <c r="AY157" s="879"/>
      <c r="AZ157" s="867">
        <v>127</v>
      </c>
      <c r="BA157" s="867"/>
      <c r="BB157" s="279"/>
      <c r="BC157" s="948"/>
      <c r="BD157" s="1188">
        <v>10</v>
      </c>
      <c r="BE157" s="947"/>
      <c r="BH157" s="1188">
        <v>10</v>
      </c>
      <c r="BI157" s="279" t="s">
        <v>332</v>
      </c>
      <c r="BJ157" s="867"/>
      <c r="BK157" s="867"/>
      <c r="BL157" s="279"/>
      <c r="BM157" s="948"/>
      <c r="BN157" s="921">
        <v>18</v>
      </c>
      <c r="BO157" s="867"/>
      <c r="BP157" s="867"/>
      <c r="BQ157" s="279"/>
      <c r="BR157" s="948"/>
      <c r="BS157" s="879"/>
      <c r="BT157" s="867">
        <v>127</v>
      </c>
      <c r="BU157" s="867"/>
      <c r="BV157" s="279"/>
      <c r="BW157" s="948"/>
      <c r="BX157" s="1188">
        <v>10</v>
      </c>
      <c r="BY157" s="947"/>
      <c r="CB157" s="1188">
        <v>10</v>
      </c>
      <c r="CC157" s="279" t="s">
        <v>332</v>
      </c>
      <c r="CD157" s="867"/>
      <c r="CE157" s="867"/>
      <c r="CF157" s="279"/>
      <c r="CG157" s="948"/>
      <c r="CH157" s="921">
        <v>18</v>
      </c>
      <c r="CI157" s="867"/>
      <c r="CJ157" s="867"/>
      <c r="CK157" s="279"/>
      <c r="CL157" s="948"/>
      <c r="CM157" s="879"/>
      <c r="CN157" s="867">
        <v>127</v>
      </c>
      <c r="CO157" s="867"/>
      <c r="CP157" s="279"/>
      <c r="CQ157" s="948"/>
      <c r="CR157" s="1188">
        <v>10</v>
      </c>
      <c r="CS157" s="947"/>
      <c r="CU157" s="1188">
        <v>10</v>
      </c>
      <c r="CV157" s="279" t="s">
        <v>332</v>
      </c>
      <c r="CW157" s="867"/>
      <c r="CX157" s="867"/>
      <c r="CY157" s="279"/>
      <c r="CZ157" s="948"/>
      <c r="DA157" s="921">
        <v>18</v>
      </c>
      <c r="DB157" s="867"/>
      <c r="DC157" s="867"/>
      <c r="DD157" s="279"/>
      <c r="DE157" s="948"/>
      <c r="DF157" s="879"/>
      <c r="DG157" s="867">
        <v>127</v>
      </c>
      <c r="DH157" s="867"/>
      <c r="DI157" s="279"/>
      <c r="DJ157" s="948"/>
      <c r="DK157" s="1188">
        <v>10</v>
      </c>
      <c r="DL157" s="947"/>
      <c r="DN157" s="1188">
        <v>10</v>
      </c>
      <c r="DO157" s="279" t="s">
        <v>332</v>
      </c>
      <c r="DP157" s="867"/>
      <c r="DQ157" s="867"/>
      <c r="DR157" s="279"/>
      <c r="DS157" s="948"/>
      <c r="DT157" s="921">
        <v>18</v>
      </c>
      <c r="DU157" s="867"/>
      <c r="DV157" s="867"/>
      <c r="DW157" s="279"/>
      <c r="DX157" s="948"/>
      <c r="DY157" s="879"/>
      <c r="DZ157" s="867">
        <v>127</v>
      </c>
      <c r="EA157" s="867"/>
      <c r="EB157" s="279"/>
      <c r="EC157" s="948"/>
      <c r="ED157" s="1188">
        <v>10</v>
      </c>
      <c r="EE157" s="947"/>
      <c r="EG157" s="1188">
        <v>10</v>
      </c>
      <c r="EH157" s="279" t="s">
        <v>332</v>
      </c>
      <c r="EI157" s="867"/>
      <c r="EJ157" s="867"/>
      <c r="EK157" s="279"/>
      <c r="EL157" s="948"/>
      <c r="EM157" s="921">
        <v>18</v>
      </c>
      <c r="EN157" s="867"/>
      <c r="EO157" s="867"/>
      <c r="EP157" s="279"/>
      <c r="EQ157" s="948"/>
      <c r="ER157" s="879"/>
      <c r="ES157" s="867">
        <v>127</v>
      </c>
      <c r="ET157" s="867"/>
      <c r="EU157" s="279"/>
      <c r="EV157" s="948"/>
      <c r="EW157" s="1188">
        <v>10</v>
      </c>
      <c r="EX157" s="947"/>
      <c r="EZ157" s="1188">
        <v>10</v>
      </c>
      <c r="FA157" s="279" t="s">
        <v>332</v>
      </c>
      <c r="FB157" s="867"/>
      <c r="FC157" s="867"/>
      <c r="FD157" s="279"/>
      <c r="FE157" s="948"/>
      <c r="FF157" s="921">
        <v>18</v>
      </c>
      <c r="FG157" s="867"/>
      <c r="FH157" s="867"/>
      <c r="FI157" s="279"/>
      <c r="FJ157" s="948"/>
      <c r="FK157" s="879"/>
      <c r="FL157" s="867">
        <v>127</v>
      </c>
      <c r="FM157" s="867"/>
      <c r="FN157" s="279"/>
      <c r="FO157" s="948"/>
      <c r="FP157" s="1188">
        <v>10</v>
      </c>
      <c r="FQ157" s="947"/>
      <c r="FS157" s="1188">
        <v>10</v>
      </c>
      <c r="FT157" s="279" t="s">
        <v>332</v>
      </c>
      <c r="FU157" s="867"/>
      <c r="FV157" s="867"/>
      <c r="FW157" s="279"/>
      <c r="FX157" s="948"/>
      <c r="FY157" s="921">
        <v>18</v>
      </c>
      <c r="FZ157" s="867"/>
      <c r="GA157" s="867"/>
      <c r="GB157" s="279"/>
      <c r="GC157" s="948"/>
      <c r="GD157" s="879"/>
      <c r="GE157" s="867">
        <v>127</v>
      </c>
      <c r="GF157" s="867"/>
      <c r="GG157" s="279"/>
      <c r="GH157" s="948"/>
      <c r="GI157" s="1188">
        <v>10</v>
      </c>
      <c r="GJ157" s="947"/>
      <c r="GL157" s="1188">
        <v>10</v>
      </c>
      <c r="GM157" s="279" t="s">
        <v>332</v>
      </c>
      <c r="GN157" s="867"/>
      <c r="GO157" s="867"/>
      <c r="GP157" s="279"/>
      <c r="GQ157" s="948"/>
      <c r="GR157" s="921">
        <v>18</v>
      </c>
      <c r="GS157" s="867"/>
      <c r="GT157" s="867"/>
      <c r="GU157" s="279"/>
      <c r="GV157" s="948"/>
      <c r="GW157" s="879"/>
      <c r="GX157" s="867">
        <v>127</v>
      </c>
      <c r="GY157" s="867"/>
      <c r="GZ157" s="279"/>
      <c r="HA157" s="948"/>
      <c r="HB157" s="1188">
        <v>10</v>
      </c>
      <c r="HC157" s="947"/>
      <c r="HE157" s="1188">
        <v>10</v>
      </c>
      <c r="HF157" s="279" t="s">
        <v>332</v>
      </c>
      <c r="HG157" s="867"/>
      <c r="HH157" s="867"/>
      <c r="HI157" s="279"/>
      <c r="HJ157" s="948"/>
      <c r="HK157" s="921">
        <v>18</v>
      </c>
      <c r="HL157" s="867"/>
      <c r="HM157" s="867"/>
      <c r="HN157" s="279"/>
      <c r="HO157" s="948"/>
      <c r="HP157" s="879"/>
      <c r="HQ157" s="867">
        <v>127</v>
      </c>
      <c r="HR157" s="867"/>
      <c r="HS157" s="279"/>
      <c r="HT157" s="948"/>
      <c r="HU157" s="1188">
        <v>10</v>
      </c>
      <c r="HV157" s="947"/>
      <c r="HX157" s="1188">
        <v>10</v>
      </c>
      <c r="HY157" s="279" t="s">
        <v>332</v>
      </c>
      <c r="HZ157" s="867"/>
      <c r="IA157" s="867"/>
      <c r="IB157" s="279"/>
      <c r="IC157" s="948"/>
      <c r="ID157" s="921">
        <v>18</v>
      </c>
      <c r="IE157" s="867"/>
      <c r="IF157" s="867"/>
      <c r="IG157" s="279"/>
      <c r="IH157" s="948"/>
      <c r="II157" s="879"/>
      <c r="IJ157" s="867">
        <v>127</v>
      </c>
      <c r="IK157" s="867"/>
      <c r="IL157" s="279"/>
      <c r="IM157" s="948"/>
      <c r="IN157" s="1188">
        <v>10</v>
      </c>
      <c r="IO157" s="947"/>
      <c r="IQ157" s="1179">
        <v>10</v>
      </c>
      <c r="IR157" s="279" t="s">
        <v>332</v>
      </c>
      <c r="IS157" s="867"/>
      <c r="IT157" s="867"/>
      <c r="IU157" s="279"/>
      <c r="IV157" s="948"/>
      <c r="IW157" s="921">
        <v>18</v>
      </c>
      <c r="IX157" s="867"/>
      <c r="IY157" s="867"/>
      <c r="IZ157" s="279"/>
      <c r="JA157" s="948"/>
      <c r="JB157" s="879"/>
      <c r="JC157" s="867">
        <v>127</v>
      </c>
      <c r="JD157" s="867"/>
      <c r="JE157" s="279"/>
      <c r="JF157" s="948"/>
      <c r="JG157" s="1179">
        <v>10</v>
      </c>
      <c r="JH157" s="947"/>
    </row>
    <row r="158" spans="1:268">
      <c r="A158" s="1179">
        <v>10</v>
      </c>
      <c r="B158" s="971" t="s">
        <v>333</v>
      </c>
      <c r="C158" s="979"/>
      <c r="D158" s="925">
        <v>353</v>
      </c>
      <c r="E158" s="980"/>
      <c r="F158" s="1211" t="e">
        <f t="shared" ref="F158" si="1365">E158/C158</f>
        <v>#DIV/0!</v>
      </c>
      <c r="G158" s="921">
        <v>19</v>
      </c>
      <c r="H158" s="925">
        <v>346</v>
      </c>
      <c r="I158" s="925">
        <v>336</v>
      </c>
      <c r="J158" s="1210">
        <f t="shared" ref="J158" si="1366">SUM(I158,-H158)</f>
        <v>-10</v>
      </c>
      <c r="K158" s="1212">
        <f t="shared" ref="K158:K159" si="1367">J158/H158</f>
        <v>-2.8901734104046242E-2</v>
      </c>
      <c r="L158" s="879"/>
      <c r="M158" s="929">
        <v>346</v>
      </c>
      <c r="N158" s="929">
        <f>I158</f>
        <v>336</v>
      </c>
      <c r="O158" s="1024">
        <f t="shared" ref="O158" si="1368">SUM(N158,-M158)</f>
        <v>-10</v>
      </c>
      <c r="P158" s="1213">
        <f t="shared" ref="P158" si="1369">O158/M158</f>
        <v>-2.8901734104046242E-2</v>
      </c>
      <c r="Q158" s="1179">
        <v>10</v>
      </c>
      <c r="R158" s="947"/>
      <c r="U158" s="1188">
        <v>10</v>
      </c>
      <c r="V158" s="971" t="s">
        <v>333</v>
      </c>
      <c r="W158" s="979"/>
      <c r="X158" s="925">
        <v>353</v>
      </c>
      <c r="Y158" s="980"/>
      <c r="Z158" s="1211" t="e">
        <f t="shared" ref="Z158" si="1370">Y158/W158</f>
        <v>#DIV/0!</v>
      </c>
      <c r="AA158" s="921">
        <v>19</v>
      </c>
      <c r="AB158" s="925">
        <v>8</v>
      </c>
      <c r="AC158" s="925">
        <v>7</v>
      </c>
      <c r="AD158" s="1210">
        <f t="shared" ref="AD158" si="1371">SUM(AC158,-AB158)</f>
        <v>-1</v>
      </c>
      <c r="AE158" s="1212">
        <f t="shared" ref="AE158:AE159" si="1372">AD158/AB158</f>
        <v>-0.125</v>
      </c>
      <c r="AF158" s="879"/>
      <c r="AG158" s="929">
        <v>346</v>
      </c>
      <c r="AH158" s="929">
        <f>AC158</f>
        <v>7</v>
      </c>
      <c r="AI158" s="1024">
        <f t="shared" ref="AI158" si="1373">SUM(AH158,-AG158)</f>
        <v>-339</v>
      </c>
      <c r="AJ158" s="1213">
        <f t="shared" ref="AJ158" si="1374">AI158/AG158</f>
        <v>-0.97976878612716767</v>
      </c>
      <c r="AK158" s="1188">
        <v>10</v>
      </c>
      <c r="AL158" s="947"/>
      <c r="AN158" s="1356">
        <v>10</v>
      </c>
      <c r="AO158" s="971" t="s">
        <v>333</v>
      </c>
      <c r="AP158" s="979"/>
      <c r="AQ158" s="925">
        <v>353</v>
      </c>
      <c r="AR158" s="980"/>
      <c r="AS158" s="1211" t="e">
        <f t="shared" ref="AS158" si="1375">AR158/AP158</f>
        <v>#DIV/0!</v>
      </c>
      <c r="AT158" s="921">
        <v>19</v>
      </c>
      <c r="AU158" s="925">
        <v>1</v>
      </c>
      <c r="AV158" s="925">
        <v>0</v>
      </c>
      <c r="AW158" s="1210">
        <f t="shared" ref="AW158" si="1376">SUM(AV158,-AU158)</f>
        <v>-1</v>
      </c>
      <c r="AX158" s="1212">
        <f t="shared" ref="AX158:AX159" si="1377">AW158/AU158</f>
        <v>-1</v>
      </c>
      <c r="AY158" s="879"/>
      <c r="AZ158" s="929">
        <v>346</v>
      </c>
      <c r="BA158" s="929">
        <f>AV158</f>
        <v>0</v>
      </c>
      <c r="BB158" s="1024">
        <f t="shared" ref="BB158" si="1378">SUM(BA158,-AZ158)</f>
        <v>-346</v>
      </c>
      <c r="BC158" s="1213">
        <f t="shared" ref="BC158" si="1379">BB158/AZ158</f>
        <v>-1</v>
      </c>
      <c r="BD158" s="1356">
        <v>10</v>
      </c>
      <c r="BE158" s="947"/>
      <c r="BH158" s="1188">
        <v>10</v>
      </c>
      <c r="BI158" s="971" t="s">
        <v>333</v>
      </c>
      <c r="BJ158" s="979"/>
      <c r="BK158" s="925">
        <v>353</v>
      </c>
      <c r="BL158" s="980"/>
      <c r="BM158" s="1211" t="e">
        <f t="shared" ref="BM158" si="1380">BL158/BJ158</f>
        <v>#DIV/0!</v>
      </c>
      <c r="BN158" s="921">
        <v>19</v>
      </c>
      <c r="BO158" s="925">
        <v>32</v>
      </c>
      <c r="BP158" s="925">
        <v>35</v>
      </c>
      <c r="BQ158" s="1210">
        <f t="shared" ref="BQ158" si="1381">SUM(BP158,-BO158)</f>
        <v>3</v>
      </c>
      <c r="BR158" s="1216">
        <f t="shared" ref="BR158:BR159" si="1382">BQ158/BO158</f>
        <v>9.375E-2</v>
      </c>
      <c r="BS158" s="879"/>
      <c r="BT158" s="929">
        <v>346</v>
      </c>
      <c r="BU158" s="929">
        <f>BP158</f>
        <v>35</v>
      </c>
      <c r="BV158" s="1024">
        <f t="shared" ref="BV158" si="1383">SUM(BU158,-BT158)</f>
        <v>-311</v>
      </c>
      <c r="BW158" s="1213">
        <f t="shared" ref="BW158" si="1384">BV158/BT158</f>
        <v>-0.89884393063583812</v>
      </c>
      <c r="BX158" s="1188">
        <v>10</v>
      </c>
      <c r="BY158" s="947"/>
      <c r="CB158" s="1356">
        <v>10</v>
      </c>
      <c r="CC158" s="971" t="s">
        <v>333</v>
      </c>
      <c r="CD158" s="979"/>
      <c r="CE158" s="925">
        <v>353</v>
      </c>
      <c r="CF158" s="980"/>
      <c r="CG158" s="1211" t="e">
        <f t="shared" ref="CG158" si="1385">CF158/CD158</f>
        <v>#DIV/0!</v>
      </c>
      <c r="CH158" s="921">
        <v>19</v>
      </c>
      <c r="CI158" s="925"/>
      <c r="CJ158" s="925">
        <v>0</v>
      </c>
      <c r="CK158" s="1210">
        <f t="shared" ref="CK158" si="1386">SUM(CJ158,-CI158)</f>
        <v>0</v>
      </c>
      <c r="CL158" s="1212" t="e">
        <f t="shared" ref="CL158:CL159" si="1387">CK158/CI158</f>
        <v>#DIV/0!</v>
      </c>
      <c r="CM158" s="879"/>
      <c r="CN158" s="929">
        <v>346</v>
      </c>
      <c r="CO158" s="929">
        <f>CJ158</f>
        <v>0</v>
      </c>
      <c r="CP158" s="1024">
        <f t="shared" ref="CP158" si="1388">SUM(CO158,-CN158)</f>
        <v>-346</v>
      </c>
      <c r="CQ158" s="1213">
        <f t="shared" ref="CQ158" si="1389">CP158/CN158</f>
        <v>-1</v>
      </c>
      <c r="CR158" s="1356">
        <v>10</v>
      </c>
      <c r="CS158" s="947"/>
      <c r="CU158" s="1188">
        <v>10</v>
      </c>
      <c r="CV158" s="971" t="s">
        <v>333</v>
      </c>
      <c r="CW158" s="979"/>
      <c r="CX158" s="925">
        <v>353</v>
      </c>
      <c r="CY158" s="980"/>
      <c r="CZ158" s="1211" t="e">
        <f t="shared" ref="CZ158" si="1390">CY158/CW158</f>
        <v>#DIV/0!</v>
      </c>
      <c r="DA158" s="921">
        <v>19</v>
      </c>
      <c r="DB158" s="925">
        <v>12</v>
      </c>
      <c r="DC158" s="925">
        <v>6</v>
      </c>
      <c r="DD158" s="1210">
        <f t="shared" ref="DD158" si="1391">SUM(DC158,-DB158)</f>
        <v>-6</v>
      </c>
      <c r="DE158" s="1212">
        <f t="shared" ref="DE158:DE159" si="1392">DD158/DB158</f>
        <v>-0.5</v>
      </c>
      <c r="DF158" s="879"/>
      <c r="DG158" s="929">
        <v>346</v>
      </c>
      <c r="DH158" s="929">
        <f>DC158</f>
        <v>6</v>
      </c>
      <c r="DI158" s="1024">
        <f t="shared" ref="DI158" si="1393">SUM(DH158,-DG158)</f>
        <v>-340</v>
      </c>
      <c r="DJ158" s="1213">
        <f t="shared" ref="DJ158" si="1394">DI158/DG158</f>
        <v>-0.98265895953757221</v>
      </c>
      <c r="DK158" s="1188">
        <v>10</v>
      </c>
      <c r="DL158" s="947"/>
      <c r="DN158" s="1356">
        <v>10</v>
      </c>
      <c r="DO158" s="971" t="s">
        <v>333</v>
      </c>
      <c r="DP158" s="979"/>
      <c r="DQ158" s="925">
        <v>353</v>
      </c>
      <c r="DR158" s="980"/>
      <c r="DS158" s="1211" t="e">
        <f t="shared" ref="DS158" si="1395">DR158/DP158</f>
        <v>#DIV/0!</v>
      </c>
      <c r="DT158" s="921">
        <v>19</v>
      </c>
      <c r="DU158" s="925">
        <v>3</v>
      </c>
      <c r="DV158" s="925">
        <v>4</v>
      </c>
      <c r="DW158" s="1210">
        <f t="shared" ref="DW158" si="1396">SUM(DV158,-DU158)</f>
        <v>1</v>
      </c>
      <c r="DX158" s="1216">
        <f t="shared" ref="DX158:DX159" si="1397">DW158/DU158</f>
        <v>0.33333333333333331</v>
      </c>
      <c r="DY158" s="879"/>
      <c r="DZ158" s="929">
        <v>346</v>
      </c>
      <c r="EA158" s="929">
        <f>DV158</f>
        <v>4</v>
      </c>
      <c r="EB158" s="1024">
        <f t="shared" ref="EB158" si="1398">SUM(EA158,-DZ158)</f>
        <v>-342</v>
      </c>
      <c r="EC158" s="1213">
        <f t="shared" ref="EC158" si="1399">EB158/DZ158</f>
        <v>-0.98843930635838151</v>
      </c>
      <c r="ED158" s="1356">
        <v>10</v>
      </c>
      <c r="EE158" s="947"/>
      <c r="EG158" s="1188">
        <v>10</v>
      </c>
      <c r="EH158" s="971" t="s">
        <v>333</v>
      </c>
      <c r="EI158" s="979"/>
      <c r="EJ158" s="925">
        <v>353</v>
      </c>
      <c r="EK158" s="980"/>
      <c r="EL158" s="1211" t="e">
        <f t="shared" ref="EL158" si="1400">EK158/EI158</f>
        <v>#DIV/0!</v>
      </c>
      <c r="EM158" s="921">
        <v>19</v>
      </c>
      <c r="EN158" s="925">
        <v>1</v>
      </c>
      <c r="EO158" s="925">
        <v>7</v>
      </c>
      <c r="EP158" s="1210">
        <f t="shared" ref="EP158" si="1401">SUM(EO158,-EN158)</f>
        <v>6</v>
      </c>
      <c r="EQ158" s="1216">
        <f t="shared" ref="EQ158:EQ159" si="1402">EP158/EN158</f>
        <v>6</v>
      </c>
      <c r="ER158" s="879"/>
      <c r="ES158" s="929">
        <v>346</v>
      </c>
      <c r="ET158" s="929">
        <f>EO158</f>
        <v>7</v>
      </c>
      <c r="EU158" s="1024">
        <f t="shared" ref="EU158" si="1403">SUM(ET158,-ES158)</f>
        <v>-339</v>
      </c>
      <c r="EV158" s="1213">
        <f t="shared" ref="EV158" si="1404">EU158/ES158</f>
        <v>-0.97976878612716767</v>
      </c>
      <c r="EW158" s="1188">
        <v>10</v>
      </c>
      <c r="EX158" s="947"/>
      <c r="EZ158" s="1356">
        <v>10</v>
      </c>
      <c r="FA158" s="971" t="s">
        <v>333</v>
      </c>
      <c r="FB158" s="979"/>
      <c r="FC158" s="925">
        <v>353</v>
      </c>
      <c r="FD158" s="980"/>
      <c r="FE158" s="1211" t="e">
        <f t="shared" ref="FE158" si="1405">FD158/FB158</f>
        <v>#DIV/0!</v>
      </c>
      <c r="FF158" s="921">
        <v>19</v>
      </c>
      <c r="FG158" s="925">
        <v>0</v>
      </c>
      <c r="FH158" s="925">
        <v>1</v>
      </c>
      <c r="FI158" s="1210">
        <f t="shared" ref="FI158" si="1406">SUM(FH158,-FG158)</f>
        <v>1</v>
      </c>
      <c r="FJ158" s="1216" t="e">
        <f t="shared" ref="FJ158:FJ159" si="1407">FI158/FG158</f>
        <v>#DIV/0!</v>
      </c>
      <c r="FK158" s="879"/>
      <c r="FL158" s="929">
        <v>346</v>
      </c>
      <c r="FM158" s="929">
        <f>FH158</f>
        <v>1</v>
      </c>
      <c r="FN158" s="1024">
        <f t="shared" ref="FN158" si="1408">SUM(FM158,-FL158)</f>
        <v>-345</v>
      </c>
      <c r="FO158" s="1213">
        <f t="shared" ref="FO158" si="1409">FN158/FL158</f>
        <v>-0.99710982658959535</v>
      </c>
      <c r="FP158" s="1356">
        <v>10</v>
      </c>
      <c r="FQ158" s="947"/>
      <c r="FS158" s="1188">
        <v>10</v>
      </c>
      <c r="FT158" s="971" t="s">
        <v>333</v>
      </c>
      <c r="FU158" s="979"/>
      <c r="FV158" s="925">
        <v>353</v>
      </c>
      <c r="FW158" s="980"/>
      <c r="FX158" s="1211" t="e">
        <f t="shared" ref="FX158" si="1410">FW158/FU158</f>
        <v>#DIV/0!</v>
      </c>
      <c r="FY158" s="921">
        <v>19</v>
      </c>
      <c r="FZ158" s="925">
        <v>6</v>
      </c>
      <c r="GA158" s="925">
        <v>1</v>
      </c>
      <c r="GB158" s="1210">
        <f t="shared" ref="GB158" si="1411">SUM(GA158,-FZ158)</f>
        <v>-5</v>
      </c>
      <c r="GC158" s="1212">
        <f t="shared" ref="GC158:GC159" si="1412">GB158/FZ158</f>
        <v>-0.83333333333333337</v>
      </c>
      <c r="GD158" s="879"/>
      <c r="GE158" s="929">
        <v>346</v>
      </c>
      <c r="GF158" s="929">
        <f>GA158</f>
        <v>1</v>
      </c>
      <c r="GG158" s="1024">
        <f t="shared" ref="GG158" si="1413">SUM(GF158,-GE158)</f>
        <v>-345</v>
      </c>
      <c r="GH158" s="1213">
        <f t="shared" ref="GH158" si="1414">GG158/GE158</f>
        <v>-0.99710982658959535</v>
      </c>
      <c r="GI158" s="1188">
        <v>10</v>
      </c>
      <c r="GJ158" s="947"/>
      <c r="GL158" s="1356">
        <v>10</v>
      </c>
      <c r="GM158" s="971" t="s">
        <v>333</v>
      </c>
      <c r="GN158" s="979"/>
      <c r="GO158" s="925">
        <v>353</v>
      </c>
      <c r="GP158" s="980"/>
      <c r="GQ158" s="1211" t="e">
        <f t="shared" ref="GQ158" si="1415">GP158/GN158</f>
        <v>#DIV/0!</v>
      </c>
      <c r="GR158" s="921">
        <v>19</v>
      </c>
      <c r="GS158" s="925">
        <v>0</v>
      </c>
      <c r="GT158" s="925">
        <v>0</v>
      </c>
      <c r="GU158" s="1210">
        <f t="shared" ref="GU158" si="1416">SUM(GT158,-GS158)</f>
        <v>0</v>
      </c>
      <c r="GV158" s="1216" t="e">
        <f t="shared" ref="GV158:GV159" si="1417">GU158/GS158</f>
        <v>#DIV/0!</v>
      </c>
      <c r="GW158" s="879"/>
      <c r="GX158" s="929">
        <v>346</v>
      </c>
      <c r="GY158" s="929">
        <f>GT158</f>
        <v>0</v>
      </c>
      <c r="GZ158" s="1024">
        <f t="shared" ref="GZ158" si="1418">SUM(GY158,-GX158)</f>
        <v>-346</v>
      </c>
      <c r="HA158" s="1213">
        <f t="shared" ref="HA158" si="1419">GZ158/GX158</f>
        <v>-1</v>
      </c>
      <c r="HB158" s="1356">
        <v>10</v>
      </c>
      <c r="HC158" s="947"/>
      <c r="HE158" s="1188">
        <v>10</v>
      </c>
      <c r="HF158" s="971" t="s">
        <v>333</v>
      </c>
      <c r="HG158" s="979"/>
      <c r="HH158" s="925">
        <v>353</v>
      </c>
      <c r="HI158" s="980"/>
      <c r="HJ158" s="1211" t="e">
        <f t="shared" ref="HJ158" si="1420">HI158/HG158</f>
        <v>#DIV/0!</v>
      </c>
      <c r="HK158" s="921">
        <v>19</v>
      </c>
      <c r="HL158" s="925">
        <v>0</v>
      </c>
      <c r="HM158" s="925">
        <v>0</v>
      </c>
      <c r="HN158" s="1210">
        <f t="shared" ref="HN158" si="1421">SUM(HM158,-HL158)</f>
        <v>0</v>
      </c>
      <c r="HO158" s="1216" t="e">
        <f t="shared" ref="HO158:HO159" si="1422">HN158/HL158</f>
        <v>#DIV/0!</v>
      </c>
      <c r="HP158" s="879"/>
      <c r="HQ158" s="929">
        <v>346</v>
      </c>
      <c r="HR158" s="929">
        <f>HM158</f>
        <v>0</v>
      </c>
      <c r="HS158" s="1024">
        <f t="shared" ref="HS158" si="1423">SUM(HR158,-HQ158)</f>
        <v>-346</v>
      </c>
      <c r="HT158" s="1213">
        <f t="shared" ref="HT158" si="1424">HS158/HQ158</f>
        <v>-1</v>
      </c>
      <c r="HU158" s="1188">
        <v>10</v>
      </c>
      <c r="HV158" s="947"/>
      <c r="HX158" s="1356">
        <v>10</v>
      </c>
      <c r="HY158" s="971" t="s">
        <v>333</v>
      </c>
      <c r="HZ158" s="979"/>
      <c r="IA158" s="925">
        <v>353</v>
      </c>
      <c r="IB158" s="980"/>
      <c r="IC158" s="1211" t="e">
        <f t="shared" ref="IC158" si="1425">IB158/HZ158</f>
        <v>#DIV/0!</v>
      </c>
      <c r="ID158" s="921">
        <v>19</v>
      </c>
      <c r="IE158" s="925">
        <v>7</v>
      </c>
      <c r="IF158" s="925">
        <v>2</v>
      </c>
      <c r="IG158" s="1210">
        <f t="shared" ref="IG158" si="1426">SUM(IF158,-IE158)</f>
        <v>-5</v>
      </c>
      <c r="IH158" s="1212">
        <f t="shared" ref="IH158:IH159" si="1427">IG158/IE158</f>
        <v>-0.7142857142857143</v>
      </c>
      <c r="II158" s="879"/>
      <c r="IJ158" s="929">
        <v>346</v>
      </c>
      <c r="IK158" s="929">
        <f>IF158</f>
        <v>2</v>
      </c>
      <c r="IL158" s="1024">
        <f t="shared" ref="IL158" si="1428">SUM(IK158,-IJ158)</f>
        <v>-344</v>
      </c>
      <c r="IM158" s="1213">
        <f t="shared" ref="IM158" si="1429">IL158/IJ158</f>
        <v>-0.9942196531791907</v>
      </c>
      <c r="IN158" s="1356">
        <v>10</v>
      </c>
      <c r="IO158" s="947"/>
      <c r="IQ158" s="1179">
        <v>10</v>
      </c>
      <c r="IR158" s="971" t="s">
        <v>333</v>
      </c>
      <c r="IS158" s="979"/>
      <c r="IT158" s="925">
        <v>353</v>
      </c>
      <c r="IU158" s="980"/>
      <c r="IV158" s="1211" t="e">
        <f t="shared" ref="IV158" si="1430">IU158/IS158</f>
        <v>#DIV/0!</v>
      </c>
      <c r="IW158" s="921">
        <v>19</v>
      </c>
      <c r="IX158" s="925">
        <f>SUM(AB158,AU158,BO158,CI158,DB158,DU158,EN158,FG158,FZ158,GS158,HL158,IE158)</f>
        <v>70</v>
      </c>
      <c r="IY158" s="925">
        <f>SUM(AC158,AV158,BP158,CJ158,DC158,DV158,EO158,FH158,GA158,GT158,HM158,IF158)</f>
        <v>63</v>
      </c>
      <c r="IZ158" s="1210">
        <f t="shared" ref="IZ158" si="1431">SUM(IY158,-IX158)</f>
        <v>-7</v>
      </c>
      <c r="JA158" s="1212">
        <f t="shared" ref="JA158:JA159" si="1432">IZ158/IX158</f>
        <v>-0.1</v>
      </c>
      <c r="JB158" s="879"/>
      <c r="JC158" s="929">
        <v>346</v>
      </c>
      <c r="JD158" s="929">
        <f>IY158</f>
        <v>63</v>
      </c>
      <c r="JE158" s="1024">
        <f t="shared" ref="JE158" si="1433">SUM(JD158,-JC158)</f>
        <v>-283</v>
      </c>
      <c r="JF158" s="1213">
        <f t="shared" ref="JF158" si="1434">JE158/JC158</f>
        <v>-0.81791907514450868</v>
      </c>
      <c r="JG158" s="1179">
        <v>10</v>
      </c>
      <c r="JH158" s="947"/>
    </row>
    <row r="159" spans="1:268">
      <c r="A159" s="1179">
        <v>11</v>
      </c>
      <c r="B159" s="697" t="s">
        <v>334</v>
      </c>
      <c r="C159" s="966">
        <f>SUM(C150,C158)</f>
        <v>0</v>
      </c>
      <c r="D159" s="966">
        <f>SUM(D150,D158)</f>
        <v>1201</v>
      </c>
      <c r="E159" s="635">
        <f>SUM(D159,-C159)</f>
        <v>1201</v>
      </c>
      <c r="F159" s="1218" t="e">
        <f>E159/C159</f>
        <v>#DIV/0!</v>
      </c>
      <c r="G159" s="921">
        <v>20</v>
      </c>
      <c r="H159" s="966">
        <f>SUM(H150,H158)</f>
        <v>1175</v>
      </c>
      <c r="I159" s="966">
        <f>SUM(I150,I158)</f>
        <v>1125</v>
      </c>
      <c r="J159" s="635">
        <f>SUM(I159,-H159)</f>
        <v>-50</v>
      </c>
      <c r="K159" s="1219">
        <f t="shared" si="1367"/>
        <v>-4.2553191489361701E-2</v>
      </c>
      <c r="L159" s="879"/>
      <c r="M159" s="966">
        <f>SUM(M150,M158)</f>
        <v>1175</v>
      </c>
      <c r="N159" s="966">
        <f>SUM(N150,N158)</f>
        <v>1125</v>
      </c>
      <c r="O159" s="635">
        <f>SUM(N159,-M159)</f>
        <v>-50</v>
      </c>
      <c r="P159" s="1218">
        <f>O159/M159</f>
        <v>-4.2553191489361701E-2</v>
      </c>
      <c r="Q159" s="1179">
        <v>11</v>
      </c>
      <c r="R159" s="947"/>
      <c r="U159" s="1188">
        <v>11</v>
      </c>
      <c r="V159" s="697" t="s">
        <v>334</v>
      </c>
      <c r="W159" s="966">
        <f>SUM(W150,W158)</f>
        <v>0</v>
      </c>
      <c r="X159" s="966">
        <f>SUM(X150,X158)</f>
        <v>1201</v>
      </c>
      <c r="Y159" s="635">
        <f>SUM(X159,-W159)</f>
        <v>1201</v>
      </c>
      <c r="Z159" s="1218" t="e">
        <f>Y159/W159</f>
        <v>#DIV/0!</v>
      </c>
      <c r="AA159" s="921">
        <v>20</v>
      </c>
      <c r="AB159" s="966">
        <f>SUM(AB150,AB158)</f>
        <v>51</v>
      </c>
      <c r="AC159" s="966">
        <f>SUM(AC150,AC158)</f>
        <v>37</v>
      </c>
      <c r="AD159" s="635">
        <f>SUM(AC159,-AB159)</f>
        <v>-14</v>
      </c>
      <c r="AE159" s="1219">
        <f t="shared" si="1372"/>
        <v>-0.27450980392156865</v>
      </c>
      <c r="AF159" s="879"/>
      <c r="AG159" s="966">
        <f>SUM(AG150,AG158)</f>
        <v>1175</v>
      </c>
      <c r="AH159" s="966">
        <f>SUM(AH150,AH158)</f>
        <v>37</v>
      </c>
      <c r="AI159" s="635">
        <f>SUM(AH159,-AG159)</f>
        <v>-1138</v>
      </c>
      <c r="AJ159" s="1218">
        <f>AI159/AG159</f>
        <v>-0.96851063829787232</v>
      </c>
      <c r="AK159" s="1188">
        <v>11</v>
      </c>
      <c r="AL159" s="947"/>
      <c r="AN159" s="1356">
        <v>11</v>
      </c>
      <c r="AO159" s="697" t="s">
        <v>334</v>
      </c>
      <c r="AP159" s="966">
        <f>SUM(AP150,AP158)</f>
        <v>0</v>
      </c>
      <c r="AQ159" s="966">
        <f>SUM(AQ150,AQ158)</f>
        <v>1201</v>
      </c>
      <c r="AR159" s="635">
        <f>SUM(AQ159,-AP159)</f>
        <v>1201</v>
      </c>
      <c r="AS159" s="1218" t="e">
        <f>AR159/AP159</f>
        <v>#DIV/0!</v>
      </c>
      <c r="AT159" s="921">
        <v>20</v>
      </c>
      <c r="AU159" s="966">
        <f>SUM(AU150,AU158)</f>
        <v>14</v>
      </c>
      <c r="AV159" s="966">
        <f>SUM(AV150,AV158)</f>
        <v>10</v>
      </c>
      <c r="AW159" s="635">
        <f>SUM(AV159,-AU159)</f>
        <v>-4</v>
      </c>
      <c r="AX159" s="1219">
        <f t="shared" si="1377"/>
        <v>-0.2857142857142857</v>
      </c>
      <c r="AY159" s="879"/>
      <c r="AZ159" s="966">
        <f>SUM(AZ150,AZ158)</f>
        <v>1175</v>
      </c>
      <c r="BA159" s="966">
        <f>SUM(BA150,BA158)</f>
        <v>10</v>
      </c>
      <c r="BB159" s="635">
        <f>SUM(BA159,-AZ159)</f>
        <v>-1165</v>
      </c>
      <c r="BC159" s="1218">
        <f>BB159/AZ159</f>
        <v>-0.99148936170212765</v>
      </c>
      <c r="BD159" s="1356">
        <v>11</v>
      </c>
      <c r="BE159" s="947"/>
      <c r="BH159" s="1188">
        <v>11</v>
      </c>
      <c r="BI159" s="697" t="s">
        <v>334</v>
      </c>
      <c r="BJ159" s="966">
        <f>SUM(BJ150,BJ158)</f>
        <v>0</v>
      </c>
      <c r="BK159" s="966">
        <f>SUM(BK150,BK158)</f>
        <v>1201</v>
      </c>
      <c r="BL159" s="635">
        <f>SUM(BK159,-BJ159)</f>
        <v>1201</v>
      </c>
      <c r="BM159" s="1218" t="e">
        <f>BL159/BJ159</f>
        <v>#DIV/0!</v>
      </c>
      <c r="BN159" s="921">
        <v>20</v>
      </c>
      <c r="BO159" s="966">
        <f>SUM(BO150,BO158)</f>
        <v>141</v>
      </c>
      <c r="BP159" s="966">
        <f>SUM(BP150,BP158)</f>
        <v>114</v>
      </c>
      <c r="BQ159" s="635">
        <f>SUM(BP159,-BO159)</f>
        <v>-27</v>
      </c>
      <c r="BR159" s="1219">
        <f t="shared" si="1382"/>
        <v>-0.19148936170212766</v>
      </c>
      <c r="BS159" s="879"/>
      <c r="BT159" s="966">
        <f>SUM(BT150,BT158)</f>
        <v>1175</v>
      </c>
      <c r="BU159" s="966">
        <f>SUM(BU150,BU158)</f>
        <v>114</v>
      </c>
      <c r="BV159" s="635">
        <f>SUM(BU159,-BT159)</f>
        <v>-1061</v>
      </c>
      <c r="BW159" s="1218">
        <f>BV159/BT159</f>
        <v>-0.90297872340425533</v>
      </c>
      <c r="BX159" s="1188">
        <v>11</v>
      </c>
      <c r="BY159" s="947"/>
      <c r="CB159" s="1356">
        <v>11</v>
      </c>
      <c r="CC159" s="697" t="s">
        <v>334</v>
      </c>
      <c r="CD159" s="966">
        <f>SUM(CD150,CD158)</f>
        <v>0</v>
      </c>
      <c r="CE159" s="966">
        <f>SUM(CE150,CE158)</f>
        <v>1201</v>
      </c>
      <c r="CF159" s="635">
        <f>SUM(CE159,-CD159)</f>
        <v>1201</v>
      </c>
      <c r="CG159" s="1218" t="e">
        <f>CF159/CD159</f>
        <v>#DIV/0!</v>
      </c>
      <c r="CH159" s="921">
        <v>20</v>
      </c>
      <c r="CI159" s="966">
        <f>SUM(CI150,CI158)</f>
        <v>7</v>
      </c>
      <c r="CJ159" s="966">
        <f>SUM(CJ150,CJ158)</f>
        <v>6</v>
      </c>
      <c r="CK159" s="635">
        <f>SUM(CJ159,-CI159)</f>
        <v>-1</v>
      </c>
      <c r="CL159" s="1219">
        <f t="shared" si="1387"/>
        <v>-0.14285714285714285</v>
      </c>
      <c r="CM159" s="879"/>
      <c r="CN159" s="966">
        <f>SUM(CN150,CN158)</f>
        <v>1175</v>
      </c>
      <c r="CO159" s="966">
        <f>SUM(CO150,CO158)</f>
        <v>6</v>
      </c>
      <c r="CP159" s="635">
        <f>SUM(CO159,-CN159)</f>
        <v>-1169</v>
      </c>
      <c r="CQ159" s="1218">
        <f>CP159/CN159</f>
        <v>-0.99489361702127654</v>
      </c>
      <c r="CR159" s="1356">
        <v>11</v>
      </c>
      <c r="CS159" s="947"/>
      <c r="CU159" s="1188">
        <v>11</v>
      </c>
      <c r="CV159" s="697" t="s">
        <v>334</v>
      </c>
      <c r="CW159" s="966">
        <f>SUM(CW150,CW158)</f>
        <v>0</v>
      </c>
      <c r="CX159" s="966">
        <f>SUM(CX150,CX158)</f>
        <v>1201</v>
      </c>
      <c r="CY159" s="635">
        <f>SUM(CX159,-CW159)</f>
        <v>1201</v>
      </c>
      <c r="CZ159" s="1218" t="e">
        <f>CY159/CW159</f>
        <v>#DIV/0!</v>
      </c>
      <c r="DA159" s="921">
        <v>20</v>
      </c>
      <c r="DB159" s="966">
        <f>SUM(DB150,DB158)</f>
        <v>47</v>
      </c>
      <c r="DC159" s="966">
        <f>SUM(DC150,DC158)</f>
        <v>50</v>
      </c>
      <c r="DD159" s="635">
        <f>SUM(DC159,-DB159)</f>
        <v>3</v>
      </c>
      <c r="DE159" s="1222">
        <f t="shared" si="1392"/>
        <v>6.3829787234042548E-2</v>
      </c>
      <c r="DF159" s="879"/>
      <c r="DG159" s="966">
        <f>SUM(DG150,DG158)</f>
        <v>1175</v>
      </c>
      <c r="DH159" s="966">
        <f>SUM(DH150,DH158)</f>
        <v>50</v>
      </c>
      <c r="DI159" s="635">
        <f>SUM(DH159,-DG159)</f>
        <v>-1125</v>
      </c>
      <c r="DJ159" s="1218">
        <f>DI159/DG159</f>
        <v>-0.95744680851063835</v>
      </c>
      <c r="DK159" s="1188">
        <v>11</v>
      </c>
      <c r="DL159" s="947"/>
      <c r="DN159" s="1356">
        <v>11</v>
      </c>
      <c r="DO159" s="697" t="s">
        <v>334</v>
      </c>
      <c r="DP159" s="966">
        <f>SUM(DP150,DP158)</f>
        <v>0</v>
      </c>
      <c r="DQ159" s="966">
        <f>SUM(DQ150,DQ158)</f>
        <v>1201</v>
      </c>
      <c r="DR159" s="635">
        <f>SUM(DQ159,-DP159)</f>
        <v>1201</v>
      </c>
      <c r="DS159" s="1218" t="e">
        <f>DR159/DP159</f>
        <v>#DIV/0!</v>
      </c>
      <c r="DT159" s="921">
        <v>20</v>
      </c>
      <c r="DU159" s="966">
        <f>SUM(DU150,DU158)</f>
        <v>6</v>
      </c>
      <c r="DV159" s="966">
        <f>SUM(DV150,DV158)</f>
        <v>7</v>
      </c>
      <c r="DW159" s="635">
        <f>SUM(DV159,-DU159)</f>
        <v>1</v>
      </c>
      <c r="DX159" s="1222">
        <f t="shared" si="1397"/>
        <v>0.16666666666666666</v>
      </c>
      <c r="DY159" s="879"/>
      <c r="DZ159" s="966">
        <f>SUM(DZ150,DZ158)</f>
        <v>1175</v>
      </c>
      <c r="EA159" s="966">
        <f>SUM(EA150,EA158)</f>
        <v>7</v>
      </c>
      <c r="EB159" s="635">
        <f>SUM(EA159,-DZ159)</f>
        <v>-1168</v>
      </c>
      <c r="EC159" s="1218">
        <f>EB159/DZ159</f>
        <v>-0.99404255319148938</v>
      </c>
      <c r="ED159" s="1356">
        <v>11</v>
      </c>
      <c r="EE159" s="947"/>
      <c r="EG159" s="1188">
        <v>11</v>
      </c>
      <c r="EH159" s="697" t="s">
        <v>334</v>
      </c>
      <c r="EI159" s="966">
        <f>SUM(EI150,EI158)</f>
        <v>0</v>
      </c>
      <c r="EJ159" s="966">
        <f>SUM(EJ150,EJ158)</f>
        <v>1201</v>
      </c>
      <c r="EK159" s="635">
        <f>SUM(EJ159,-EI159)</f>
        <v>1201</v>
      </c>
      <c r="EL159" s="1218" t="e">
        <f>EK159/EI159</f>
        <v>#DIV/0!</v>
      </c>
      <c r="EM159" s="921">
        <v>20</v>
      </c>
      <c r="EN159" s="966">
        <f>SUM(EN150,EN158)</f>
        <v>5</v>
      </c>
      <c r="EO159" s="966">
        <f>SUM(EO150,EO158)</f>
        <v>9</v>
      </c>
      <c r="EP159" s="635">
        <f>SUM(EO159,-EN159)</f>
        <v>4</v>
      </c>
      <c r="EQ159" s="1222">
        <f t="shared" si="1402"/>
        <v>0.8</v>
      </c>
      <c r="ER159" s="879"/>
      <c r="ES159" s="966">
        <f>SUM(ES150,ES158)</f>
        <v>1175</v>
      </c>
      <c r="ET159" s="966">
        <f>SUM(ET150,ET158)</f>
        <v>9</v>
      </c>
      <c r="EU159" s="635">
        <f>SUM(ET159,-ES159)</f>
        <v>-1166</v>
      </c>
      <c r="EV159" s="1218">
        <f>EU159/ES159</f>
        <v>-0.99234042553191493</v>
      </c>
      <c r="EW159" s="1188">
        <v>11</v>
      </c>
      <c r="EX159" s="947"/>
      <c r="EZ159" s="1356">
        <v>11</v>
      </c>
      <c r="FA159" s="697" t="s">
        <v>334</v>
      </c>
      <c r="FB159" s="966">
        <f>SUM(FB150,FB158)</f>
        <v>0</v>
      </c>
      <c r="FC159" s="966">
        <f>SUM(FC150,FC158)</f>
        <v>1201</v>
      </c>
      <c r="FD159" s="635">
        <f>SUM(FC159,-FB159)</f>
        <v>1201</v>
      </c>
      <c r="FE159" s="1218" t="e">
        <f>FD159/FB159</f>
        <v>#DIV/0!</v>
      </c>
      <c r="FF159" s="921">
        <v>20</v>
      </c>
      <c r="FG159" s="966">
        <f>SUM(FG150,FG158)</f>
        <v>7</v>
      </c>
      <c r="FH159" s="966">
        <f>SUM(FH150,FH158)</f>
        <v>4</v>
      </c>
      <c r="FI159" s="635">
        <f>SUM(FH159,-FG159)</f>
        <v>-3</v>
      </c>
      <c r="FJ159" s="1219">
        <f t="shared" si="1407"/>
        <v>-0.42857142857142855</v>
      </c>
      <c r="FK159" s="879"/>
      <c r="FL159" s="966">
        <f>SUM(FL150,FL158)</f>
        <v>1175</v>
      </c>
      <c r="FM159" s="966">
        <f>SUM(FM150,FM158)</f>
        <v>4</v>
      </c>
      <c r="FN159" s="635">
        <f>SUM(FM159,-FL159)</f>
        <v>-1171</v>
      </c>
      <c r="FO159" s="1218">
        <f>FN159/FL159</f>
        <v>-0.9965957446808511</v>
      </c>
      <c r="FP159" s="1356">
        <v>11</v>
      </c>
      <c r="FQ159" s="947"/>
      <c r="FS159" s="1188">
        <v>11</v>
      </c>
      <c r="FT159" s="697" t="s">
        <v>334</v>
      </c>
      <c r="FU159" s="966">
        <f>SUM(FU150,FU158)</f>
        <v>0</v>
      </c>
      <c r="FV159" s="966">
        <f>SUM(FV150,FV158)</f>
        <v>1201</v>
      </c>
      <c r="FW159" s="635">
        <f>SUM(FV159,-FU159)</f>
        <v>1201</v>
      </c>
      <c r="FX159" s="1218" t="e">
        <f>FW159/FU159</f>
        <v>#DIV/0!</v>
      </c>
      <c r="FY159" s="921">
        <v>20</v>
      </c>
      <c r="FZ159" s="966">
        <f>SUM(FZ150,FZ158)</f>
        <v>11</v>
      </c>
      <c r="GA159" s="966">
        <f>SUM(GA150,GA158)</f>
        <v>10</v>
      </c>
      <c r="GB159" s="635">
        <f>SUM(GA159,-FZ159)</f>
        <v>-1</v>
      </c>
      <c r="GC159" s="1219">
        <f t="shared" si="1412"/>
        <v>-9.0909090909090912E-2</v>
      </c>
      <c r="GD159" s="879"/>
      <c r="GE159" s="966">
        <f>SUM(GE150,GE158)</f>
        <v>1175</v>
      </c>
      <c r="GF159" s="966">
        <f>SUM(GF150,GF158)</f>
        <v>10</v>
      </c>
      <c r="GG159" s="635">
        <f>SUM(GF159,-GE159)</f>
        <v>-1165</v>
      </c>
      <c r="GH159" s="1218">
        <f>GG159/GE159</f>
        <v>-0.99148936170212765</v>
      </c>
      <c r="GI159" s="1188">
        <v>11</v>
      </c>
      <c r="GJ159" s="947"/>
      <c r="GL159" s="1356">
        <v>11</v>
      </c>
      <c r="GM159" s="697" t="s">
        <v>334</v>
      </c>
      <c r="GN159" s="966">
        <f>SUM(GN150,GN158)</f>
        <v>0</v>
      </c>
      <c r="GO159" s="966">
        <f>SUM(GO150,GO158)</f>
        <v>1201</v>
      </c>
      <c r="GP159" s="635">
        <f>SUM(GO159,-GN159)</f>
        <v>1201</v>
      </c>
      <c r="GQ159" s="1218" t="e">
        <f>GP159/GN159</f>
        <v>#DIV/0!</v>
      </c>
      <c r="GR159" s="921">
        <v>20</v>
      </c>
      <c r="GS159" s="966">
        <f>SUM(GS150,GS158)</f>
        <v>0</v>
      </c>
      <c r="GT159" s="966">
        <f>SUM(GT150,GT158)</f>
        <v>0</v>
      </c>
      <c r="GU159" s="635">
        <f>SUM(GT159,-GS159)</f>
        <v>0</v>
      </c>
      <c r="GV159" s="1222" t="e">
        <f t="shared" si="1417"/>
        <v>#DIV/0!</v>
      </c>
      <c r="GW159" s="879"/>
      <c r="GX159" s="966">
        <f>SUM(GX150,GX158)</f>
        <v>1175</v>
      </c>
      <c r="GY159" s="966">
        <f>SUM(GY150,GY158)</f>
        <v>0</v>
      </c>
      <c r="GZ159" s="635">
        <f>SUM(GY159,-GX159)</f>
        <v>-1175</v>
      </c>
      <c r="HA159" s="1218">
        <f>GZ159/GX159</f>
        <v>-1</v>
      </c>
      <c r="HB159" s="1356">
        <v>11</v>
      </c>
      <c r="HC159" s="947"/>
      <c r="HE159" s="1188">
        <v>11</v>
      </c>
      <c r="HF159" s="697" t="s">
        <v>334</v>
      </c>
      <c r="HG159" s="966">
        <f>SUM(HG150,HG158)</f>
        <v>0</v>
      </c>
      <c r="HH159" s="966">
        <f>SUM(HH150,HH158)</f>
        <v>1201</v>
      </c>
      <c r="HI159" s="635">
        <f>SUM(HH159,-HG159)</f>
        <v>1201</v>
      </c>
      <c r="HJ159" s="1218" t="e">
        <f>HI159/HG159</f>
        <v>#DIV/0!</v>
      </c>
      <c r="HK159" s="921">
        <v>20</v>
      </c>
      <c r="HL159" s="966">
        <f>SUM(HL150,HL158)</f>
        <v>0</v>
      </c>
      <c r="HM159" s="966">
        <f>SUM(HM150,HM158)</f>
        <v>0</v>
      </c>
      <c r="HN159" s="635">
        <f>SUM(HM159,-HL159)</f>
        <v>0</v>
      </c>
      <c r="HO159" s="1222" t="e">
        <f t="shared" si="1422"/>
        <v>#DIV/0!</v>
      </c>
      <c r="HP159" s="879"/>
      <c r="HQ159" s="966">
        <f>SUM(HQ150,HQ158)</f>
        <v>1175</v>
      </c>
      <c r="HR159" s="966">
        <f>SUM(HR150,HR158)</f>
        <v>0</v>
      </c>
      <c r="HS159" s="635">
        <f>SUM(HR159,-HQ159)</f>
        <v>-1175</v>
      </c>
      <c r="HT159" s="1218">
        <f>HS159/HQ159</f>
        <v>-1</v>
      </c>
      <c r="HU159" s="1188">
        <v>11</v>
      </c>
      <c r="HV159" s="947"/>
      <c r="HX159" s="1356">
        <v>11</v>
      </c>
      <c r="HY159" s="697" t="s">
        <v>334</v>
      </c>
      <c r="HZ159" s="966">
        <f>SUM(HZ150,HZ158)</f>
        <v>0</v>
      </c>
      <c r="IA159" s="966">
        <f>SUM(IA150,IA158)</f>
        <v>1201</v>
      </c>
      <c r="IB159" s="635">
        <f>SUM(IA159,-HZ159)</f>
        <v>1201</v>
      </c>
      <c r="IC159" s="1218" t="e">
        <f>IB159/HZ159</f>
        <v>#DIV/0!</v>
      </c>
      <c r="ID159" s="921">
        <v>20</v>
      </c>
      <c r="IE159" s="966">
        <f>SUM(IE150,IE158)</f>
        <v>11</v>
      </c>
      <c r="IF159" s="966">
        <f>SUM(IF150,IF158)</f>
        <v>9</v>
      </c>
      <c r="IG159" s="635">
        <f>SUM(IF159,-IE159)</f>
        <v>-2</v>
      </c>
      <c r="IH159" s="1219">
        <f t="shared" si="1427"/>
        <v>-0.18181818181818182</v>
      </c>
      <c r="II159" s="879"/>
      <c r="IJ159" s="966">
        <f>SUM(IJ150,IJ158)</f>
        <v>1175</v>
      </c>
      <c r="IK159" s="966">
        <f>SUM(IK150,IK158)</f>
        <v>9</v>
      </c>
      <c r="IL159" s="635">
        <f>SUM(IK159,-IJ159)</f>
        <v>-1166</v>
      </c>
      <c r="IM159" s="1218">
        <f>IL159/IJ159</f>
        <v>-0.99234042553191493</v>
      </c>
      <c r="IN159" s="1356">
        <v>11</v>
      </c>
      <c r="IO159" s="947"/>
      <c r="IQ159" s="1179">
        <v>11</v>
      </c>
      <c r="IR159" s="697" t="s">
        <v>334</v>
      </c>
      <c r="IS159" s="966">
        <f>SUM(IS150,IS158)</f>
        <v>0</v>
      </c>
      <c r="IT159" s="966">
        <f>SUM(IT150,IT158)</f>
        <v>1201</v>
      </c>
      <c r="IU159" s="635">
        <f>SUM(IT159,-IS159)</f>
        <v>1201</v>
      </c>
      <c r="IV159" s="1218" t="e">
        <f>IU159/IS159</f>
        <v>#DIV/0!</v>
      </c>
      <c r="IW159" s="921">
        <v>20</v>
      </c>
      <c r="IX159" s="966">
        <f>SUM(IX150,IX158)</f>
        <v>300</v>
      </c>
      <c r="IY159" s="966">
        <f>SUM(IY150,IY158)</f>
        <v>256</v>
      </c>
      <c r="IZ159" s="635">
        <f>SUM(IY159,-IX159)</f>
        <v>-44</v>
      </c>
      <c r="JA159" s="1219">
        <f t="shared" si="1432"/>
        <v>-0.14666666666666667</v>
      </c>
      <c r="JB159" s="879"/>
      <c r="JC159" s="966">
        <f>SUM(JC150,JC158)</f>
        <v>1175</v>
      </c>
      <c r="JD159" s="966">
        <f>SUM(JD150,JD158)</f>
        <v>256</v>
      </c>
      <c r="JE159" s="635">
        <f>SUM(JD159,-JC159)</f>
        <v>-919</v>
      </c>
      <c r="JF159" s="1218">
        <f>JE159/JC159</f>
        <v>-0.78212765957446806</v>
      </c>
      <c r="JG159" s="1179">
        <v>11</v>
      </c>
      <c r="JH159" s="947"/>
    </row>
    <row r="160" spans="1:268" hidden="1">
      <c r="A160" s="1179"/>
      <c r="B160" s="279"/>
      <c r="C160" s="867"/>
      <c r="D160" s="867"/>
      <c r="E160" s="279"/>
      <c r="F160" s="948"/>
      <c r="G160" s="921"/>
      <c r="H160" s="867"/>
      <c r="I160" s="867"/>
      <c r="J160" s="279"/>
      <c r="K160" s="948"/>
      <c r="L160" s="879"/>
      <c r="M160" s="867"/>
      <c r="N160" s="867"/>
      <c r="O160" s="279"/>
      <c r="P160" s="948"/>
      <c r="Q160" s="1179"/>
      <c r="R160" s="947"/>
      <c r="U160" s="1188"/>
      <c r="V160" s="279"/>
      <c r="W160" s="867"/>
      <c r="X160" s="867"/>
      <c r="Y160" s="279"/>
      <c r="Z160" s="948"/>
      <c r="AA160" s="921"/>
      <c r="AB160" s="867"/>
      <c r="AC160" s="867"/>
      <c r="AD160" s="279"/>
      <c r="AE160" s="948"/>
      <c r="AF160" s="879"/>
      <c r="AG160" s="867"/>
      <c r="AH160" s="867"/>
      <c r="AI160" s="279"/>
      <c r="AJ160" s="948"/>
      <c r="AK160" s="1188"/>
      <c r="AL160" s="947"/>
      <c r="AN160" s="1188"/>
      <c r="AO160" s="279"/>
      <c r="AP160" s="867"/>
      <c r="AQ160" s="867"/>
      <c r="AR160" s="279"/>
      <c r="AS160" s="948"/>
      <c r="AT160" s="921"/>
      <c r="AU160" s="867"/>
      <c r="AV160" s="867"/>
      <c r="AW160" s="279"/>
      <c r="AX160" s="948"/>
      <c r="AY160" s="879"/>
      <c r="AZ160" s="867"/>
      <c r="BA160" s="867"/>
      <c r="BB160" s="279"/>
      <c r="BC160" s="948"/>
      <c r="BD160" s="1188"/>
      <c r="BE160" s="947"/>
      <c r="BH160" s="1188"/>
      <c r="BI160" s="279"/>
      <c r="BJ160" s="867"/>
      <c r="BK160" s="867"/>
      <c r="BL160" s="279"/>
      <c r="BM160" s="948"/>
      <c r="BN160" s="921"/>
      <c r="BO160" s="867"/>
      <c r="BP160" s="867"/>
      <c r="BQ160" s="279"/>
      <c r="BR160" s="948"/>
      <c r="BS160" s="879"/>
      <c r="BT160" s="867"/>
      <c r="BU160" s="867"/>
      <c r="BV160" s="279"/>
      <c r="BW160" s="948"/>
      <c r="BX160" s="1188"/>
      <c r="BY160" s="947"/>
      <c r="CB160" s="1188"/>
      <c r="CC160" s="279"/>
      <c r="CD160" s="867"/>
      <c r="CE160" s="867"/>
      <c r="CF160" s="279"/>
      <c r="CG160" s="948"/>
      <c r="CH160" s="921"/>
      <c r="CI160" s="867"/>
      <c r="CJ160" s="867"/>
      <c r="CK160" s="279"/>
      <c r="CL160" s="948"/>
      <c r="CM160" s="879"/>
      <c r="CN160" s="867"/>
      <c r="CO160" s="867"/>
      <c r="CP160" s="279"/>
      <c r="CQ160" s="948"/>
      <c r="CR160" s="1188"/>
      <c r="CS160" s="947"/>
      <c r="CU160" s="1188"/>
      <c r="CV160" s="279"/>
      <c r="CW160" s="867"/>
      <c r="CX160" s="867"/>
      <c r="CY160" s="279"/>
      <c r="CZ160" s="948"/>
      <c r="DA160" s="921"/>
      <c r="DB160" s="867"/>
      <c r="DC160" s="867"/>
      <c r="DD160" s="279"/>
      <c r="DE160" s="948"/>
      <c r="DF160" s="879"/>
      <c r="DG160" s="867"/>
      <c r="DH160" s="867"/>
      <c r="DI160" s="279"/>
      <c r="DJ160" s="948"/>
      <c r="DK160" s="1188"/>
      <c r="DL160" s="947"/>
      <c r="DN160" s="1188"/>
      <c r="DO160" s="279"/>
      <c r="DP160" s="867"/>
      <c r="DQ160" s="867"/>
      <c r="DR160" s="279"/>
      <c r="DS160" s="948"/>
      <c r="DT160" s="921"/>
      <c r="DU160" s="867"/>
      <c r="DV160" s="867"/>
      <c r="DW160" s="279"/>
      <c r="DX160" s="948"/>
      <c r="DY160" s="879"/>
      <c r="DZ160" s="867"/>
      <c r="EA160" s="867"/>
      <c r="EB160" s="279"/>
      <c r="EC160" s="948"/>
      <c r="ED160" s="1188"/>
      <c r="EE160" s="947"/>
      <c r="EG160" s="1188"/>
      <c r="EH160" s="279"/>
      <c r="EI160" s="867"/>
      <c r="EJ160" s="867"/>
      <c r="EK160" s="279"/>
      <c r="EL160" s="948"/>
      <c r="EM160" s="921"/>
      <c r="EN160" s="867"/>
      <c r="EO160" s="867"/>
      <c r="EP160" s="279"/>
      <c r="EQ160" s="948"/>
      <c r="ER160" s="879"/>
      <c r="ES160" s="867"/>
      <c r="ET160" s="867"/>
      <c r="EU160" s="279"/>
      <c r="EV160" s="948"/>
      <c r="EW160" s="1188"/>
      <c r="EX160" s="947"/>
      <c r="EZ160" s="1188"/>
      <c r="FA160" s="279"/>
      <c r="FB160" s="867"/>
      <c r="FC160" s="867"/>
      <c r="FD160" s="279"/>
      <c r="FE160" s="948"/>
      <c r="FF160" s="921"/>
      <c r="FG160" s="867"/>
      <c r="FH160" s="867"/>
      <c r="FI160" s="279"/>
      <c r="FJ160" s="948"/>
      <c r="FK160" s="879"/>
      <c r="FL160" s="867"/>
      <c r="FM160" s="867"/>
      <c r="FN160" s="279"/>
      <c r="FO160" s="948"/>
      <c r="FP160" s="1188"/>
      <c r="FQ160" s="947"/>
      <c r="FS160" s="1188"/>
      <c r="FT160" s="279"/>
      <c r="FU160" s="867"/>
      <c r="FV160" s="867"/>
      <c r="FW160" s="279"/>
      <c r="FX160" s="948"/>
      <c r="FY160" s="921"/>
      <c r="FZ160" s="867"/>
      <c r="GA160" s="867"/>
      <c r="GB160" s="279"/>
      <c r="GC160" s="948"/>
      <c r="GD160" s="879"/>
      <c r="GE160" s="867"/>
      <c r="GF160" s="867"/>
      <c r="GG160" s="279"/>
      <c r="GH160" s="948"/>
      <c r="GI160" s="1188"/>
      <c r="GJ160" s="947"/>
      <c r="GL160" s="1188"/>
      <c r="GM160" s="279"/>
      <c r="GN160" s="867"/>
      <c r="GO160" s="867"/>
      <c r="GP160" s="279"/>
      <c r="GQ160" s="948"/>
      <c r="GR160" s="921"/>
      <c r="GS160" s="867"/>
      <c r="GT160" s="867"/>
      <c r="GU160" s="279"/>
      <c r="GV160" s="948"/>
      <c r="GW160" s="879"/>
      <c r="GX160" s="867"/>
      <c r="GY160" s="867"/>
      <c r="GZ160" s="279"/>
      <c r="HA160" s="948"/>
      <c r="HB160" s="1188"/>
      <c r="HC160" s="947"/>
      <c r="HE160" s="1188"/>
      <c r="HF160" s="279"/>
      <c r="HG160" s="867"/>
      <c r="HH160" s="867"/>
      <c r="HI160" s="279"/>
      <c r="HJ160" s="948"/>
      <c r="HK160" s="921"/>
      <c r="HL160" s="867"/>
      <c r="HM160" s="867"/>
      <c r="HN160" s="279"/>
      <c r="HO160" s="948"/>
      <c r="HP160" s="879"/>
      <c r="HQ160" s="867"/>
      <c r="HR160" s="867"/>
      <c r="HS160" s="279"/>
      <c r="HT160" s="948"/>
      <c r="HU160" s="1188"/>
      <c r="HV160" s="947"/>
      <c r="HX160" s="1188"/>
      <c r="HY160" s="279"/>
      <c r="HZ160" s="867"/>
      <c r="IA160" s="867"/>
      <c r="IB160" s="279"/>
      <c r="IC160" s="948"/>
      <c r="ID160" s="921"/>
      <c r="IE160" s="867"/>
      <c r="IF160" s="867"/>
      <c r="IG160" s="279"/>
      <c r="IH160" s="948"/>
      <c r="II160" s="879"/>
      <c r="IJ160" s="867"/>
      <c r="IK160" s="867"/>
      <c r="IL160" s="279"/>
      <c r="IM160" s="948"/>
      <c r="IN160" s="1188"/>
      <c r="IO160" s="947"/>
      <c r="IQ160" s="1179"/>
      <c r="IR160" s="279"/>
      <c r="IS160" s="867"/>
      <c r="IT160" s="867"/>
      <c r="IU160" s="279"/>
      <c r="IV160" s="948"/>
      <c r="IW160" s="921"/>
      <c r="IX160" s="867"/>
      <c r="IY160" s="867"/>
      <c r="IZ160" s="279"/>
      <c r="JA160" s="948"/>
      <c r="JB160" s="879"/>
      <c r="JC160" s="867"/>
      <c r="JD160" s="867"/>
      <c r="JE160" s="279"/>
      <c r="JF160" s="948"/>
      <c r="JG160" s="1179"/>
      <c r="JH160" s="947"/>
    </row>
    <row r="161" spans="1:268" ht="5.0999999999999996" customHeight="1">
      <c r="A161" s="1179">
        <v>1</v>
      </c>
      <c r="B161" s="953"/>
      <c r="C161" s="399"/>
      <c r="D161" s="399"/>
      <c r="E161" s="953"/>
      <c r="F161" s="954"/>
      <c r="G161" s="921"/>
      <c r="H161" s="399"/>
      <c r="I161" s="399"/>
      <c r="J161" s="953"/>
      <c r="K161" s="954"/>
      <c r="L161" s="879"/>
      <c r="M161" s="399"/>
      <c r="N161" s="399"/>
      <c r="O161" s="953"/>
      <c r="P161" s="954"/>
      <c r="Q161" s="1179">
        <v>1</v>
      </c>
      <c r="R161" s="947"/>
      <c r="U161" s="1188"/>
      <c r="V161" s="953"/>
      <c r="W161" s="399"/>
      <c r="X161" s="399"/>
      <c r="Y161" s="953"/>
      <c r="Z161" s="954"/>
      <c r="AA161" s="921"/>
      <c r="AB161" s="399"/>
      <c r="AC161" s="399"/>
      <c r="AD161" s="953"/>
      <c r="AE161" s="954"/>
      <c r="AF161" s="879"/>
      <c r="AG161" s="399"/>
      <c r="AH161" s="399"/>
      <c r="AI161" s="953"/>
      <c r="AJ161" s="954"/>
      <c r="AK161" s="1188">
        <v>1</v>
      </c>
      <c r="AL161" s="947"/>
      <c r="AN161" s="1356"/>
      <c r="AO161" s="953"/>
      <c r="AP161" s="399"/>
      <c r="AQ161" s="399"/>
      <c r="AR161" s="953"/>
      <c r="AS161" s="954"/>
      <c r="AT161" s="921"/>
      <c r="AU161" s="399"/>
      <c r="AV161" s="399"/>
      <c r="AW161" s="953"/>
      <c r="AX161" s="954"/>
      <c r="AY161" s="879"/>
      <c r="AZ161" s="399"/>
      <c r="BA161" s="399"/>
      <c r="BB161" s="953"/>
      <c r="BC161" s="954"/>
      <c r="BD161" s="1356">
        <v>1</v>
      </c>
      <c r="BE161" s="947"/>
      <c r="BH161" s="1188"/>
      <c r="BI161" s="953"/>
      <c r="BJ161" s="399"/>
      <c r="BK161" s="399"/>
      <c r="BL161" s="953"/>
      <c r="BM161" s="954"/>
      <c r="BN161" s="921"/>
      <c r="BO161" s="399"/>
      <c r="BP161" s="399"/>
      <c r="BQ161" s="953"/>
      <c r="BR161" s="954"/>
      <c r="BS161" s="879"/>
      <c r="BT161" s="399"/>
      <c r="BU161" s="399"/>
      <c r="BV161" s="953"/>
      <c r="BW161" s="954"/>
      <c r="BX161" s="1188">
        <v>1</v>
      </c>
      <c r="BY161" s="947"/>
      <c r="CB161" s="1356"/>
      <c r="CC161" s="953"/>
      <c r="CD161" s="399"/>
      <c r="CE161" s="399"/>
      <c r="CF161" s="953"/>
      <c r="CG161" s="954"/>
      <c r="CH161" s="921"/>
      <c r="CI161" s="399"/>
      <c r="CJ161" s="399"/>
      <c r="CK161" s="953"/>
      <c r="CL161" s="954"/>
      <c r="CM161" s="879"/>
      <c r="CN161" s="399"/>
      <c r="CO161" s="399"/>
      <c r="CP161" s="953"/>
      <c r="CQ161" s="954"/>
      <c r="CR161" s="1356">
        <v>1</v>
      </c>
      <c r="CS161" s="947"/>
      <c r="CU161" s="1188"/>
      <c r="CV161" s="953"/>
      <c r="CW161" s="399"/>
      <c r="CX161" s="399"/>
      <c r="CY161" s="953"/>
      <c r="CZ161" s="954"/>
      <c r="DA161" s="921"/>
      <c r="DB161" s="399"/>
      <c r="DC161" s="399"/>
      <c r="DD161" s="953"/>
      <c r="DE161" s="954"/>
      <c r="DF161" s="879"/>
      <c r="DG161" s="399"/>
      <c r="DH161" s="399"/>
      <c r="DI161" s="953"/>
      <c r="DJ161" s="954"/>
      <c r="DK161" s="1188">
        <v>1</v>
      </c>
      <c r="DL161" s="947"/>
      <c r="DN161" s="1356"/>
      <c r="DO161" s="953"/>
      <c r="DP161" s="399"/>
      <c r="DQ161" s="399"/>
      <c r="DR161" s="953"/>
      <c r="DS161" s="954"/>
      <c r="DT161" s="921"/>
      <c r="DU161" s="399"/>
      <c r="DV161" s="399"/>
      <c r="DW161" s="953"/>
      <c r="DX161" s="954"/>
      <c r="DY161" s="879"/>
      <c r="DZ161" s="399"/>
      <c r="EA161" s="399"/>
      <c r="EB161" s="953"/>
      <c r="EC161" s="954"/>
      <c r="ED161" s="1356">
        <v>1</v>
      </c>
      <c r="EE161" s="947"/>
      <c r="EG161" s="1188"/>
      <c r="EH161" s="953"/>
      <c r="EI161" s="399"/>
      <c r="EJ161" s="399"/>
      <c r="EK161" s="953"/>
      <c r="EL161" s="954"/>
      <c r="EM161" s="921"/>
      <c r="EN161" s="399"/>
      <c r="EO161" s="399"/>
      <c r="EP161" s="953"/>
      <c r="EQ161" s="954"/>
      <c r="ER161" s="879"/>
      <c r="ES161" s="399"/>
      <c r="ET161" s="399"/>
      <c r="EU161" s="953"/>
      <c r="EV161" s="954"/>
      <c r="EW161" s="1188">
        <v>1</v>
      </c>
      <c r="EX161" s="947"/>
      <c r="EZ161" s="1356"/>
      <c r="FA161" s="953"/>
      <c r="FB161" s="399"/>
      <c r="FC161" s="399"/>
      <c r="FD161" s="953"/>
      <c r="FE161" s="954"/>
      <c r="FF161" s="921"/>
      <c r="FG161" s="399"/>
      <c r="FH161" s="399"/>
      <c r="FI161" s="953"/>
      <c r="FJ161" s="954"/>
      <c r="FK161" s="879"/>
      <c r="FL161" s="399"/>
      <c r="FM161" s="399"/>
      <c r="FN161" s="953"/>
      <c r="FO161" s="954"/>
      <c r="FP161" s="1356">
        <v>1</v>
      </c>
      <c r="FQ161" s="947"/>
      <c r="FS161" s="1188"/>
      <c r="FT161" s="953"/>
      <c r="FU161" s="399"/>
      <c r="FV161" s="399"/>
      <c r="FW161" s="953"/>
      <c r="FX161" s="954"/>
      <c r="FY161" s="921"/>
      <c r="FZ161" s="399"/>
      <c r="GA161" s="399"/>
      <c r="GB161" s="953"/>
      <c r="GC161" s="954"/>
      <c r="GD161" s="879"/>
      <c r="GE161" s="399"/>
      <c r="GF161" s="399"/>
      <c r="GG161" s="953"/>
      <c r="GH161" s="954"/>
      <c r="GI161" s="1188">
        <v>1</v>
      </c>
      <c r="GJ161" s="947"/>
      <c r="GL161" s="1356"/>
      <c r="GM161" s="953"/>
      <c r="GN161" s="399"/>
      <c r="GO161" s="399"/>
      <c r="GP161" s="953"/>
      <c r="GQ161" s="954"/>
      <c r="GR161" s="921"/>
      <c r="GS161" s="399"/>
      <c r="GT161" s="399"/>
      <c r="GU161" s="953"/>
      <c r="GV161" s="954"/>
      <c r="GW161" s="879"/>
      <c r="GX161" s="399"/>
      <c r="GY161" s="399"/>
      <c r="GZ161" s="953"/>
      <c r="HA161" s="954"/>
      <c r="HB161" s="1356">
        <v>1</v>
      </c>
      <c r="HC161" s="947"/>
      <c r="HE161" s="1188"/>
      <c r="HF161" s="953"/>
      <c r="HG161" s="399"/>
      <c r="HH161" s="399"/>
      <c r="HI161" s="953"/>
      <c r="HJ161" s="954"/>
      <c r="HK161" s="921"/>
      <c r="HL161" s="399"/>
      <c r="HM161" s="399"/>
      <c r="HN161" s="953"/>
      <c r="HO161" s="954"/>
      <c r="HP161" s="879"/>
      <c r="HQ161" s="399"/>
      <c r="HR161" s="399"/>
      <c r="HS161" s="953"/>
      <c r="HT161" s="954"/>
      <c r="HU161" s="1188">
        <v>1</v>
      </c>
      <c r="HV161" s="947"/>
      <c r="HX161" s="1356"/>
      <c r="HY161" s="953"/>
      <c r="HZ161" s="399"/>
      <c r="IA161" s="399"/>
      <c r="IB161" s="953"/>
      <c r="IC161" s="954"/>
      <c r="ID161" s="921"/>
      <c r="IE161" s="399"/>
      <c r="IF161" s="399"/>
      <c r="IG161" s="953"/>
      <c r="IH161" s="954"/>
      <c r="II161" s="879"/>
      <c r="IJ161" s="399"/>
      <c r="IK161" s="399"/>
      <c r="IL161" s="953"/>
      <c r="IM161" s="954"/>
      <c r="IN161" s="1356">
        <v>1</v>
      </c>
      <c r="IO161" s="947"/>
      <c r="IQ161" s="1179"/>
      <c r="IR161" s="953"/>
      <c r="IS161" s="399"/>
      <c r="IT161" s="399"/>
      <c r="IU161" s="953"/>
      <c r="IV161" s="954"/>
      <c r="IW161" s="921"/>
      <c r="IX161" s="399"/>
      <c r="IY161" s="399"/>
      <c r="IZ161" s="953"/>
      <c r="JA161" s="954"/>
      <c r="JB161" s="879"/>
      <c r="JC161" s="399"/>
      <c r="JD161" s="399"/>
      <c r="JE161" s="953"/>
      <c r="JF161" s="954"/>
      <c r="JG161" s="1179">
        <v>1</v>
      </c>
      <c r="JH161" s="947"/>
    </row>
    <row r="162" spans="1:268">
      <c r="A162" s="1179">
        <v>12</v>
      </c>
      <c r="B162" s="1363" t="s">
        <v>335</v>
      </c>
      <c r="C162" s="1038">
        <f>SUM(C143,C159)</f>
        <v>0</v>
      </c>
      <c r="D162" s="1038">
        <f>SUM(D143,D159)</f>
        <v>8132</v>
      </c>
      <c r="E162" s="1039">
        <f t="shared" ref="E162" si="1435">SUM(D162,-C162)</f>
        <v>8132</v>
      </c>
      <c r="F162" s="1040" t="e">
        <f t="shared" ref="F162" si="1436">E162/C162</f>
        <v>#DIV/0!</v>
      </c>
      <c r="G162" s="921"/>
      <c r="H162" s="1038">
        <f>SUM(H143,H159)</f>
        <v>8200</v>
      </c>
      <c r="I162" s="1038">
        <f>SUM(I143,I159)</f>
        <v>7808</v>
      </c>
      <c r="J162" s="1039">
        <f t="shared" ref="J162" si="1437">SUM(I162,-H162)</f>
        <v>-392</v>
      </c>
      <c r="K162" s="1225">
        <f t="shared" ref="K162" si="1438">J162/H162</f>
        <v>-4.7804878048780489E-2</v>
      </c>
      <c r="L162" s="879"/>
      <c r="M162" s="876">
        <f>SUM(M143,M159)</f>
        <v>8200</v>
      </c>
      <c r="N162" s="876">
        <f>SUM(N143,N159)</f>
        <v>7808</v>
      </c>
      <c r="O162" s="1045">
        <f t="shared" ref="O162" si="1439">SUM(N162,-M162)</f>
        <v>-392</v>
      </c>
      <c r="P162" s="1046">
        <f t="shared" ref="P162" si="1440">O162/M162</f>
        <v>-4.7804878048780489E-2</v>
      </c>
      <c r="Q162" s="1179">
        <v>12</v>
      </c>
      <c r="R162" s="947"/>
      <c r="U162" s="1188">
        <v>12</v>
      </c>
      <c r="V162" s="1363" t="s">
        <v>335</v>
      </c>
      <c r="W162" s="1038">
        <f>SUM(W143,W159)</f>
        <v>0</v>
      </c>
      <c r="X162" s="1038">
        <f>SUM(X143,X159)</f>
        <v>8132</v>
      </c>
      <c r="Y162" s="1039">
        <f t="shared" ref="Y162" si="1441">SUM(X162,-W162)</f>
        <v>8132</v>
      </c>
      <c r="Z162" s="1040" t="e">
        <f t="shared" ref="Z162" si="1442">Y162/W162</f>
        <v>#DIV/0!</v>
      </c>
      <c r="AA162" s="921"/>
      <c r="AB162" s="1038">
        <f>SUM(AB143,AB159)</f>
        <v>379</v>
      </c>
      <c r="AC162" s="1038">
        <f>SUM(AC143,AC159)</f>
        <v>348</v>
      </c>
      <c r="AD162" s="1039">
        <f t="shared" ref="AD162" si="1443">SUM(AC162,-AB162)</f>
        <v>-31</v>
      </c>
      <c r="AE162" s="1225">
        <f t="shared" ref="AE162" si="1444">AD162/AB162</f>
        <v>-8.1794195250659632E-2</v>
      </c>
      <c r="AF162" s="879"/>
      <c r="AG162" s="876">
        <f>SUM(AG143,AG159)</f>
        <v>8200</v>
      </c>
      <c r="AH162" s="876">
        <f>SUM(AH143,AH159)</f>
        <v>348</v>
      </c>
      <c r="AI162" s="1045">
        <f t="shared" ref="AI162" si="1445">SUM(AH162,-AG162)</f>
        <v>-7852</v>
      </c>
      <c r="AJ162" s="1046">
        <f t="shared" ref="AJ162" si="1446">AI162/AG162</f>
        <v>-0.95756097560975606</v>
      </c>
      <c r="AK162" s="1188">
        <v>12</v>
      </c>
      <c r="AL162" s="947"/>
      <c r="AN162" s="1356">
        <v>12</v>
      </c>
      <c r="AO162" s="1363" t="s">
        <v>335</v>
      </c>
      <c r="AP162" s="1038">
        <f>SUM(AP143,AP159)</f>
        <v>0</v>
      </c>
      <c r="AQ162" s="1038">
        <f>SUM(AQ143,AQ159)</f>
        <v>8132</v>
      </c>
      <c r="AR162" s="1039">
        <f t="shared" ref="AR162" si="1447">SUM(AQ162,-AP162)</f>
        <v>8132</v>
      </c>
      <c r="AS162" s="1040" t="e">
        <f t="shared" ref="AS162" si="1448">AR162/AP162</f>
        <v>#DIV/0!</v>
      </c>
      <c r="AT162" s="921"/>
      <c r="AU162" s="1038">
        <f>SUM(AU143,AU159)</f>
        <v>110</v>
      </c>
      <c r="AV162" s="1038">
        <f>SUM(AV143,AV159)</f>
        <v>116</v>
      </c>
      <c r="AW162" s="1039">
        <f t="shared" ref="AW162" si="1449">SUM(AV162,-AU162)</f>
        <v>6</v>
      </c>
      <c r="AX162" s="1225">
        <f t="shared" ref="AX162" si="1450">AW162/AU162</f>
        <v>5.4545454545454543E-2</v>
      </c>
      <c r="AY162" s="879"/>
      <c r="AZ162" s="876">
        <f>SUM(AZ143,AZ159)</f>
        <v>8200</v>
      </c>
      <c r="BA162" s="876">
        <f>SUM(BA143,BA159)</f>
        <v>116</v>
      </c>
      <c r="BB162" s="1045">
        <f t="shared" ref="BB162" si="1451">SUM(BA162,-AZ162)</f>
        <v>-8084</v>
      </c>
      <c r="BC162" s="1046">
        <f t="shared" ref="BC162" si="1452">BB162/AZ162</f>
        <v>-0.98585365853658535</v>
      </c>
      <c r="BD162" s="1356">
        <v>12</v>
      </c>
      <c r="BE162" s="947"/>
      <c r="BH162" s="1188">
        <v>12</v>
      </c>
      <c r="BI162" s="1363" t="s">
        <v>335</v>
      </c>
      <c r="BJ162" s="1038">
        <f>SUM(BJ143,BJ159)</f>
        <v>0</v>
      </c>
      <c r="BK162" s="1038">
        <f>SUM(BK143,BK159)</f>
        <v>8132</v>
      </c>
      <c r="BL162" s="1039">
        <f t="shared" ref="BL162" si="1453">SUM(BK162,-BJ162)</f>
        <v>8132</v>
      </c>
      <c r="BM162" s="1040" t="e">
        <f t="shared" ref="BM162" si="1454">BL162/BJ162</f>
        <v>#DIV/0!</v>
      </c>
      <c r="BN162" s="921"/>
      <c r="BO162" s="1038">
        <f>SUM(BO143,BO159)</f>
        <v>379</v>
      </c>
      <c r="BP162" s="1038">
        <f>SUM(BP143,BP159)</f>
        <v>327</v>
      </c>
      <c r="BQ162" s="1039">
        <f t="shared" ref="BQ162" si="1455">SUM(BP162,-BO162)</f>
        <v>-52</v>
      </c>
      <c r="BR162" s="1225">
        <f t="shared" ref="BR162" si="1456">BQ162/BO162</f>
        <v>-0.13720316622691292</v>
      </c>
      <c r="BS162" s="879"/>
      <c r="BT162" s="876">
        <f>SUM(BT143,BT159)</f>
        <v>8200</v>
      </c>
      <c r="BU162" s="876">
        <f>SUM(BU143,BU159)</f>
        <v>327</v>
      </c>
      <c r="BV162" s="1045">
        <f t="shared" ref="BV162" si="1457">SUM(BU162,-BT162)</f>
        <v>-7873</v>
      </c>
      <c r="BW162" s="1046">
        <f t="shared" ref="BW162" si="1458">BV162/BT162</f>
        <v>-0.96012195121951216</v>
      </c>
      <c r="BX162" s="1188">
        <v>12</v>
      </c>
      <c r="BY162" s="947"/>
      <c r="CB162" s="1356">
        <v>12</v>
      </c>
      <c r="CC162" s="1363" t="s">
        <v>335</v>
      </c>
      <c r="CD162" s="1038">
        <f>SUM(CD143,CD159)</f>
        <v>0</v>
      </c>
      <c r="CE162" s="1038">
        <f>SUM(CE143,CE159)</f>
        <v>8132</v>
      </c>
      <c r="CF162" s="1039">
        <f t="shared" ref="CF162" si="1459">SUM(CE162,-CD162)</f>
        <v>8132</v>
      </c>
      <c r="CG162" s="1040" t="e">
        <f t="shared" ref="CG162" si="1460">CF162/CD162</f>
        <v>#DIV/0!</v>
      </c>
      <c r="CH162" s="921"/>
      <c r="CI162" s="1038">
        <f>SUM(CI143,CI159)</f>
        <v>248</v>
      </c>
      <c r="CJ162" s="1038">
        <f>SUM(CJ143,CJ159)</f>
        <v>225</v>
      </c>
      <c r="CK162" s="1039">
        <f t="shared" ref="CK162" si="1461">SUM(CJ162,-CI162)</f>
        <v>-23</v>
      </c>
      <c r="CL162" s="1225">
        <f t="shared" ref="CL162" si="1462">CK162/CI162</f>
        <v>-9.2741935483870969E-2</v>
      </c>
      <c r="CM162" s="879"/>
      <c r="CN162" s="876">
        <f>SUM(CN143,CN159)</f>
        <v>8200</v>
      </c>
      <c r="CO162" s="876">
        <f>SUM(CO143,CO159)</f>
        <v>225</v>
      </c>
      <c r="CP162" s="1045">
        <f t="shared" ref="CP162" si="1463">SUM(CO162,-CN162)</f>
        <v>-7975</v>
      </c>
      <c r="CQ162" s="1046">
        <f t="shared" ref="CQ162" si="1464">CP162/CN162</f>
        <v>-0.97256097560975607</v>
      </c>
      <c r="CR162" s="1356">
        <v>12</v>
      </c>
      <c r="CS162" s="947"/>
      <c r="CU162" s="1188">
        <v>12</v>
      </c>
      <c r="CV162" s="1363" t="s">
        <v>335</v>
      </c>
      <c r="CW162" s="1038">
        <f>SUM(CW143,CW159)</f>
        <v>0</v>
      </c>
      <c r="CX162" s="1038">
        <f>SUM(CX143,CX159)</f>
        <v>8132</v>
      </c>
      <c r="CY162" s="1039">
        <f t="shared" ref="CY162" si="1465">SUM(CX162,-CW162)</f>
        <v>8132</v>
      </c>
      <c r="CZ162" s="1040" t="e">
        <f t="shared" ref="CZ162" si="1466">CY162/CW162</f>
        <v>#DIV/0!</v>
      </c>
      <c r="DA162" s="921"/>
      <c r="DB162" s="1038">
        <f>SUM(DB143,DB159)</f>
        <v>90</v>
      </c>
      <c r="DC162" s="1038">
        <f>SUM(DC143,DC159)</f>
        <v>91</v>
      </c>
      <c r="DD162" s="1039">
        <f t="shared" ref="DD162" si="1467">SUM(DC162,-DB162)</f>
        <v>1</v>
      </c>
      <c r="DE162" s="1225">
        <f t="shared" ref="DE162" si="1468">DD162/DB162</f>
        <v>1.1111111111111112E-2</v>
      </c>
      <c r="DF162" s="879"/>
      <c r="DG162" s="876">
        <f>SUM(DG143,DG159)</f>
        <v>8200</v>
      </c>
      <c r="DH162" s="876">
        <f>SUM(DH143,DH159)</f>
        <v>91</v>
      </c>
      <c r="DI162" s="1045">
        <f t="shared" ref="DI162" si="1469">SUM(DH162,-DG162)</f>
        <v>-8109</v>
      </c>
      <c r="DJ162" s="1046">
        <f t="shared" ref="DJ162" si="1470">DI162/DG162</f>
        <v>-0.98890243902439023</v>
      </c>
      <c r="DK162" s="1188">
        <v>12</v>
      </c>
      <c r="DL162" s="947"/>
      <c r="DN162" s="1356">
        <v>12</v>
      </c>
      <c r="DO162" s="1363" t="s">
        <v>335</v>
      </c>
      <c r="DP162" s="1038">
        <f>SUM(DP143,DP159)</f>
        <v>0</v>
      </c>
      <c r="DQ162" s="1038">
        <f>SUM(DQ143,DQ159)</f>
        <v>8132</v>
      </c>
      <c r="DR162" s="1039">
        <f t="shared" ref="DR162" si="1471">SUM(DQ162,-DP162)</f>
        <v>8132</v>
      </c>
      <c r="DS162" s="1040" t="e">
        <f t="shared" ref="DS162" si="1472">DR162/DP162</f>
        <v>#DIV/0!</v>
      </c>
      <c r="DT162" s="921"/>
      <c r="DU162" s="1038">
        <f>SUM(DU143,DU159)</f>
        <v>39</v>
      </c>
      <c r="DV162" s="1038">
        <f>SUM(DV143,DV159)</f>
        <v>41</v>
      </c>
      <c r="DW162" s="1039">
        <f t="shared" ref="DW162" si="1473">SUM(DV162,-DU162)</f>
        <v>2</v>
      </c>
      <c r="DX162" s="1225">
        <f t="shared" ref="DX162" si="1474">DW162/DU162</f>
        <v>5.128205128205128E-2</v>
      </c>
      <c r="DY162" s="879"/>
      <c r="DZ162" s="876">
        <f>SUM(DZ143,DZ159)</f>
        <v>8200</v>
      </c>
      <c r="EA162" s="876">
        <f>SUM(EA143,EA159)</f>
        <v>41</v>
      </c>
      <c r="EB162" s="1045">
        <f t="shared" ref="EB162" si="1475">SUM(EA162,-DZ162)</f>
        <v>-8159</v>
      </c>
      <c r="EC162" s="1046">
        <f t="shared" ref="EC162" si="1476">EB162/DZ162</f>
        <v>-0.995</v>
      </c>
      <c r="ED162" s="1356">
        <v>12</v>
      </c>
      <c r="EE162" s="947"/>
      <c r="EG162" s="1188">
        <v>12</v>
      </c>
      <c r="EH162" s="1363" t="s">
        <v>335</v>
      </c>
      <c r="EI162" s="1038">
        <f>SUM(EI143,EI159)</f>
        <v>0</v>
      </c>
      <c r="EJ162" s="1038">
        <f>SUM(EJ143,EJ159)</f>
        <v>8132</v>
      </c>
      <c r="EK162" s="1039">
        <f t="shared" ref="EK162" si="1477">SUM(EJ162,-EI162)</f>
        <v>8132</v>
      </c>
      <c r="EL162" s="1040" t="e">
        <f t="shared" ref="EL162" si="1478">EK162/EI162</f>
        <v>#DIV/0!</v>
      </c>
      <c r="EM162" s="921"/>
      <c r="EN162" s="1038">
        <f>SUM(EN143,EN159)</f>
        <v>48</v>
      </c>
      <c r="EO162" s="1038">
        <f>SUM(EO143,EO159)</f>
        <v>62</v>
      </c>
      <c r="EP162" s="1039">
        <f t="shared" ref="EP162" si="1479">SUM(EO162,-EN162)</f>
        <v>14</v>
      </c>
      <c r="EQ162" s="1225">
        <f t="shared" ref="EQ162" si="1480">EP162/EN162</f>
        <v>0.29166666666666669</v>
      </c>
      <c r="ER162" s="879"/>
      <c r="ES162" s="876">
        <f>SUM(ES143,ES159)</f>
        <v>8200</v>
      </c>
      <c r="ET162" s="876">
        <f>SUM(ET143,ET159)</f>
        <v>62</v>
      </c>
      <c r="EU162" s="1045">
        <f t="shared" ref="EU162" si="1481">SUM(ET162,-ES162)</f>
        <v>-8138</v>
      </c>
      <c r="EV162" s="1046">
        <f t="shared" ref="EV162" si="1482">EU162/ES162</f>
        <v>-0.9924390243902439</v>
      </c>
      <c r="EW162" s="1188">
        <v>12</v>
      </c>
      <c r="EX162" s="947"/>
      <c r="EZ162" s="1356">
        <v>12</v>
      </c>
      <c r="FA162" s="1363" t="s">
        <v>335</v>
      </c>
      <c r="FB162" s="1038">
        <f>SUM(FB143,FB159)</f>
        <v>0</v>
      </c>
      <c r="FC162" s="1038">
        <f>SUM(FC143,FC159)</f>
        <v>8132</v>
      </c>
      <c r="FD162" s="1039">
        <f t="shared" ref="FD162" si="1483">SUM(FC162,-FB162)</f>
        <v>8132</v>
      </c>
      <c r="FE162" s="1040" t="e">
        <f t="shared" ref="FE162" si="1484">FD162/FB162</f>
        <v>#DIV/0!</v>
      </c>
      <c r="FF162" s="921"/>
      <c r="FG162" s="1038">
        <f>SUM(FG143,FG159)</f>
        <v>26</v>
      </c>
      <c r="FH162" s="1038">
        <f>SUM(FH143,FH159)</f>
        <v>14</v>
      </c>
      <c r="FI162" s="1039">
        <f t="shared" ref="FI162" si="1485">SUM(FH162,-FG162)</f>
        <v>-12</v>
      </c>
      <c r="FJ162" s="1225">
        <f t="shared" ref="FJ162" si="1486">FI162/FG162</f>
        <v>-0.46153846153846156</v>
      </c>
      <c r="FK162" s="879"/>
      <c r="FL162" s="876">
        <f>SUM(FL143,FL159)</f>
        <v>8200</v>
      </c>
      <c r="FM162" s="876">
        <f>SUM(FM143,FM159)</f>
        <v>14</v>
      </c>
      <c r="FN162" s="1045">
        <f t="shared" ref="FN162" si="1487">SUM(FM162,-FL162)</f>
        <v>-8186</v>
      </c>
      <c r="FO162" s="1046">
        <f t="shared" ref="FO162" si="1488">FN162/FL162</f>
        <v>-0.99829268292682927</v>
      </c>
      <c r="FP162" s="1356">
        <v>12</v>
      </c>
      <c r="FQ162" s="947"/>
      <c r="FS162" s="1188">
        <v>12</v>
      </c>
      <c r="FT162" s="1363" t="s">
        <v>335</v>
      </c>
      <c r="FU162" s="1038">
        <f>SUM(FU143,FU159)</f>
        <v>0</v>
      </c>
      <c r="FV162" s="1038">
        <f>SUM(FV143,FV159)</f>
        <v>8132</v>
      </c>
      <c r="FW162" s="1039">
        <f t="shared" ref="FW162" si="1489">SUM(FV162,-FU162)</f>
        <v>8132</v>
      </c>
      <c r="FX162" s="1040" t="e">
        <f t="shared" ref="FX162" si="1490">FW162/FU162</f>
        <v>#DIV/0!</v>
      </c>
      <c r="FY162" s="921"/>
      <c r="FZ162" s="1038">
        <f>SUM(FZ143,FZ159)</f>
        <v>108</v>
      </c>
      <c r="GA162" s="1038">
        <f>SUM(GA143,GA159)</f>
        <v>91</v>
      </c>
      <c r="GB162" s="1039">
        <f t="shared" ref="GB162" si="1491">SUM(GA162,-FZ162)</f>
        <v>-17</v>
      </c>
      <c r="GC162" s="1225">
        <f t="shared" ref="GC162" si="1492">GB162/FZ162</f>
        <v>-0.15740740740740741</v>
      </c>
      <c r="GD162" s="879"/>
      <c r="GE162" s="876">
        <f>SUM(GE143,GE159)</f>
        <v>8200</v>
      </c>
      <c r="GF162" s="876">
        <f>SUM(GF143,GF159)</f>
        <v>91</v>
      </c>
      <c r="GG162" s="1045">
        <f t="shared" ref="GG162" si="1493">SUM(GF162,-GE162)</f>
        <v>-8109</v>
      </c>
      <c r="GH162" s="1046">
        <f t="shared" ref="GH162" si="1494">GG162/GE162</f>
        <v>-0.98890243902439023</v>
      </c>
      <c r="GI162" s="1188">
        <v>12</v>
      </c>
      <c r="GJ162" s="947"/>
      <c r="GL162" s="1356">
        <v>12</v>
      </c>
      <c r="GM162" s="1363" t="s">
        <v>335</v>
      </c>
      <c r="GN162" s="1038">
        <f>SUM(GN143,GN159)</f>
        <v>0</v>
      </c>
      <c r="GO162" s="1038">
        <f>SUM(GO143,GO159)</f>
        <v>8132</v>
      </c>
      <c r="GP162" s="1039">
        <f t="shared" ref="GP162" si="1495">SUM(GO162,-GN162)</f>
        <v>8132</v>
      </c>
      <c r="GQ162" s="1040" t="e">
        <f t="shared" ref="GQ162" si="1496">GP162/GN162</f>
        <v>#DIV/0!</v>
      </c>
      <c r="GR162" s="921"/>
      <c r="GS162" s="1038">
        <f>SUM(GS143,GS159)</f>
        <v>13</v>
      </c>
      <c r="GT162" s="1038">
        <f>SUM(GT143,GT159)</f>
        <v>15</v>
      </c>
      <c r="GU162" s="1039">
        <f t="shared" ref="GU162" si="1497">SUM(GT162,-GS162)</f>
        <v>2</v>
      </c>
      <c r="GV162" s="1225">
        <f t="shared" ref="GV162" si="1498">GU162/GS162</f>
        <v>0.15384615384615385</v>
      </c>
      <c r="GW162" s="879"/>
      <c r="GX162" s="876">
        <f>SUM(GX143,GX159)</f>
        <v>8200</v>
      </c>
      <c r="GY162" s="876">
        <f>SUM(GY143,GY159)</f>
        <v>15</v>
      </c>
      <c r="GZ162" s="1045">
        <f t="shared" ref="GZ162" si="1499">SUM(GY162,-GX162)</f>
        <v>-8185</v>
      </c>
      <c r="HA162" s="1046">
        <f t="shared" ref="HA162" si="1500">GZ162/GX162</f>
        <v>-0.99817073170731707</v>
      </c>
      <c r="HB162" s="1356">
        <v>12</v>
      </c>
      <c r="HC162" s="947"/>
      <c r="HE162" s="1188">
        <v>12</v>
      </c>
      <c r="HF162" s="1363" t="s">
        <v>335</v>
      </c>
      <c r="HG162" s="1038">
        <f>SUM(HG143,HG159)</f>
        <v>0</v>
      </c>
      <c r="HH162" s="1038">
        <f>SUM(HH143,HH159)</f>
        <v>8132</v>
      </c>
      <c r="HI162" s="1039">
        <f t="shared" ref="HI162" si="1501">SUM(HH162,-HG162)</f>
        <v>8132</v>
      </c>
      <c r="HJ162" s="1040" t="e">
        <f t="shared" ref="HJ162" si="1502">HI162/HG162</f>
        <v>#DIV/0!</v>
      </c>
      <c r="HK162" s="921"/>
      <c r="HL162" s="1038">
        <f>SUM(HL143,HL159)</f>
        <v>25</v>
      </c>
      <c r="HM162" s="1038">
        <f>SUM(HM143,HM159)</f>
        <v>33</v>
      </c>
      <c r="HN162" s="1039">
        <f t="shared" ref="HN162" si="1503">SUM(HM162,-HL162)</f>
        <v>8</v>
      </c>
      <c r="HO162" s="1225">
        <f t="shared" ref="HO162" si="1504">HN162/HL162</f>
        <v>0.32</v>
      </c>
      <c r="HP162" s="879"/>
      <c r="HQ162" s="876">
        <f>SUM(HQ143,HQ159)</f>
        <v>8200</v>
      </c>
      <c r="HR162" s="876">
        <f>SUM(HR143,HR159)</f>
        <v>33</v>
      </c>
      <c r="HS162" s="1045">
        <f t="shared" ref="HS162" si="1505">SUM(HR162,-HQ162)</f>
        <v>-8167</v>
      </c>
      <c r="HT162" s="1046">
        <f t="shared" ref="HT162" si="1506">HS162/HQ162</f>
        <v>-0.99597560975609756</v>
      </c>
      <c r="HU162" s="1188">
        <v>12</v>
      </c>
      <c r="HV162" s="947"/>
      <c r="HX162" s="1356">
        <v>12</v>
      </c>
      <c r="HY162" s="1363" t="s">
        <v>335</v>
      </c>
      <c r="HZ162" s="1038">
        <f>SUM(HZ143,HZ159)</f>
        <v>0</v>
      </c>
      <c r="IA162" s="1038">
        <f>SUM(IA143,IA159)</f>
        <v>8132</v>
      </c>
      <c r="IB162" s="1039">
        <f t="shared" ref="IB162" si="1507">SUM(IA162,-HZ162)</f>
        <v>8132</v>
      </c>
      <c r="IC162" s="1040" t="e">
        <f t="shared" ref="IC162" si="1508">IB162/HZ162</f>
        <v>#DIV/0!</v>
      </c>
      <c r="ID162" s="921"/>
      <c r="IE162" s="1038">
        <f>SUM(IE143,IE159)</f>
        <v>51</v>
      </c>
      <c r="IF162" s="1038">
        <f>SUM(IF143,IF159)</f>
        <v>61</v>
      </c>
      <c r="IG162" s="1039">
        <f t="shared" ref="IG162" si="1509">SUM(IF162,-IE162)</f>
        <v>10</v>
      </c>
      <c r="IH162" s="1225">
        <f t="shared" ref="IH162" si="1510">IG162/IE162</f>
        <v>0.19607843137254902</v>
      </c>
      <c r="II162" s="879"/>
      <c r="IJ162" s="876">
        <f>SUM(IJ143,IJ159)</f>
        <v>8200</v>
      </c>
      <c r="IK162" s="876">
        <f>SUM(IK143,IK159)</f>
        <v>61</v>
      </c>
      <c r="IL162" s="1045">
        <f t="shared" ref="IL162" si="1511">SUM(IK162,-IJ162)</f>
        <v>-8139</v>
      </c>
      <c r="IM162" s="1046">
        <f t="shared" ref="IM162" si="1512">IL162/IJ162</f>
        <v>-0.99256097560975609</v>
      </c>
      <c r="IN162" s="1356">
        <v>12</v>
      </c>
      <c r="IO162" s="947"/>
      <c r="IQ162" s="1179">
        <v>12</v>
      </c>
      <c r="IR162" s="1363" t="s">
        <v>335</v>
      </c>
      <c r="IS162" s="1038">
        <f>SUM(IS143,IS159)</f>
        <v>0</v>
      </c>
      <c r="IT162" s="1038">
        <f>SUM(IT143,IT159)</f>
        <v>8132</v>
      </c>
      <c r="IU162" s="1039">
        <f t="shared" ref="IU162" si="1513">SUM(IT162,-IS162)</f>
        <v>8132</v>
      </c>
      <c r="IV162" s="1040" t="e">
        <f t="shared" ref="IV162" si="1514">IU162/IS162</f>
        <v>#DIV/0!</v>
      </c>
      <c r="IW162" s="921"/>
      <c r="IX162" s="1038">
        <f>SUM(IX143,IX159)</f>
        <v>1516</v>
      </c>
      <c r="IY162" s="1038">
        <f>SUM(IY143,IY159)</f>
        <v>1424</v>
      </c>
      <c r="IZ162" s="1039">
        <f t="shared" ref="IZ162" si="1515">SUM(IY162,-IX162)</f>
        <v>-92</v>
      </c>
      <c r="JA162" s="1225">
        <f t="shared" ref="JA162" si="1516">IZ162/IX162</f>
        <v>-6.0686015831134567E-2</v>
      </c>
      <c r="JB162" s="879"/>
      <c r="JC162" s="876">
        <f>SUM(JC143,JC159)</f>
        <v>8200</v>
      </c>
      <c r="JD162" s="876">
        <f>SUM(JD143,JD159)</f>
        <v>1424</v>
      </c>
      <c r="JE162" s="1045">
        <f t="shared" ref="JE162" si="1517">SUM(JD162,-JC162)</f>
        <v>-6776</v>
      </c>
      <c r="JF162" s="1046">
        <f t="shared" ref="JF162" si="1518">JE162/JC162</f>
        <v>-0.8263414634146341</v>
      </c>
      <c r="JG162" s="1179">
        <v>12</v>
      </c>
      <c r="JH162" s="947"/>
    </row>
    <row r="163" spans="1:268" hidden="1">
      <c r="A163" s="1179"/>
      <c r="B163" s="951"/>
      <c r="C163" s="399"/>
      <c r="D163" s="666"/>
      <c r="E163" s="953"/>
      <c r="F163" s="954"/>
      <c r="G163" s="921"/>
      <c r="H163" s="666"/>
      <c r="I163" s="666"/>
      <c r="J163" s="953"/>
      <c r="K163" s="954"/>
      <c r="L163" s="879"/>
      <c r="M163" s="666"/>
      <c r="N163" s="666"/>
      <c r="O163" s="953"/>
      <c r="P163" s="954"/>
      <c r="Q163" s="1179"/>
      <c r="R163" s="947"/>
      <c r="U163" s="1188"/>
      <c r="V163" s="951"/>
      <c r="W163" s="399"/>
      <c r="X163" s="666"/>
      <c r="Y163" s="953"/>
      <c r="Z163" s="954"/>
      <c r="AA163" s="921"/>
      <c r="AB163" s="666"/>
      <c r="AC163" s="666"/>
      <c r="AD163" s="953"/>
      <c r="AE163" s="954"/>
      <c r="AF163" s="879"/>
      <c r="AG163" s="666"/>
      <c r="AH163" s="666"/>
      <c r="AI163" s="953"/>
      <c r="AJ163" s="954"/>
      <c r="AK163" s="1188"/>
      <c r="AL163" s="947"/>
      <c r="AN163" s="1188"/>
      <c r="AO163" s="951"/>
      <c r="AP163" s="399"/>
      <c r="AQ163" s="666"/>
      <c r="AR163" s="953"/>
      <c r="AS163" s="954"/>
      <c r="AT163" s="921"/>
      <c r="AU163" s="666"/>
      <c r="AV163" s="666"/>
      <c r="AW163" s="953"/>
      <c r="AX163" s="954"/>
      <c r="AY163" s="879"/>
      <c r="AZ163" s="666"/>
      <c r="BA163" s="666"/>
      <c r="BB163" s="953"/>
      <c r="BC163" s="954"/>
      <c r="BD163" s="1188"/>
      <c r="BE163" s="947"/>
      <c r="BH163" s="1188"/>
      <c r="BI163" s="951"/>
      <c r="BJ163" s="399"/>
      <c r="BK163" s="666"/>
      <c r="BL163" s="953"/>
      <c r="BM163" s="954"/>
      <c r="BN163" s="921"/>
      <c r="BO163" s="666"/>
      <c r="BP163" s="666"/>
      <c r="BQ163" s="953"/>
      <c r="BR163" s="954"/>
      <c r="BS163" s="879"/>
      <c r="BT163" s="666"/>
      <c r="BU163" s="666"/>
      <c r="BV163" s="953"/>
      <c r="BW163" s="954"/>
      <c r="BX163" s="1188"/>
      <c r="BY163" s="947"/>
      <c r="CB163" s="1188"/>
      <c r="CC163" s="951"/>
      <c r="CD163" s="399"/>
      <c r="CE163" s="666"/>
      <c r="CF163" s="953"/>
      <c r="CG163" s="954"/>
      <c r="CH163" s="921"/>
      <c r="CI163" s="666"/>
      <c r="CJ163" s="666"/>
      <c r="CK163" s="953"/>
      <c r="CL163" s="954"/>
      <c r="CM163" s="879"/>
      <c r="CN163" s="666"/>
      <c r="CO163" s="666"/>
      <c r="CP163" s="953"/>
      <c r="CQ163" s="954"/>
      <c r="CR163" s="1188"/>
      <c r="CS163" s="947"/>
      <c r="CU163" s="1188"/>
      <c r="CV163" s="951"/>
      <c r="CW163" s="399"/>
      <c r="CX163" s="666"/>
      <c r="CY163" s="953"/>
      <c r="CZ163" s="954"/>
      <c r="DA163" s="921"/>
      <c r="DB163" s="666"/>
      <c r="DC163" s="666"/>
      <c r="DD163" s="953"/>
      <c r="DE163" s="954"/>
      <c r="DF163" s="879"/>
      <c r="DG163" s="666"/>
      <c r="DH163" s="666"/>
      <c r="DI163" s="953"/>
      <c r="DJ163" s="954"/>
      <c r="DK163" s="1188"/>
      <c r="DL163" s="947"/>
      <c r="DN163" s="1188"/>
      <c r="DO163" s="951"/>
      <c r="DP163" s="399"/>
      <c r="DQ163" s="666"/>
      <c r="DR163" s="953"/>
      <c r="DS163" s="954"/>
      <c r="DT163" s="921"/>
      <c r="DU163" s="666"/>
      <c r="DV163" s="666"/>
      <c r="DW163" s="953"/>
      <c r="DX163" s="954"/>
      <c r="DY163" s="879"/>
      <c r="DZ163" s="666"/>
      <c r="EA163" s="666"/>
      <c r="EB163" s="953"/>
      <c r="EC163" s="954"/>
      <c r="ED163" s="1188"/>
      <c r="EE163" s="947"/>
      <c r="EG163" s="1188"/>
      <c r="EH163" s="951"/>
      <c r="EI163" s="399"/>
      <c r="EJ163" s="666"/>
      <c r="EK163" s="953"/>
      <c r="EL163" s="954"/>
      <c r="EM163" s="921"/>
      <c r="EN163" s="666"/>
      <c r="EO163" s="666"/>
      <c r="EP163" s="953"/>
      <c r="EQ163" s="954"/>
      <c r="ER163" s="879"/>
      <c r="ES163" s="666"/>
      <c r="ET163" s="666"/>
      <c r="EU163" s="953"/>
      <c r="EV163" s="954"/>
      <c r="EW163" s="1188"/>
      <c r="EX163" s="947"/>
      <c r="EZ163" s="1188"/>
      <c r="FA163" s="951"/>
      <c r="FB163" s="399"/>
      <c r="FC163" s="666"/>
      <c r="FD163" s="953"/>
      <c r="FE163" s="954"/>
      <c r="FF163" s="921"/>
      <c r="FG163" s="666"/>
      <c r="FH163" s="666"/>
      <c r="FI163" s="953"/>
      <c r="FJ163" s="954"/>
      <c r="FK163" s="879"/>
      <c r="FL163" s="666"/>
      <c r="FM163" s="666"/>
      <c r="FN163" s="953"/>
      <c r="FO163" s="954"/>
      <c r="FP163" s="1188"/>
      <c r="FQ163" s="947"/>
      <c r="FS163" s="1188"/>
      <c r="FT163" s="951"/>
      <c r="FU163" s="399"/>
      <c r="FV163" s="666"/>
      <c r="FW163" s="953"/>
      <c r="FX163" s="954"/>
      <c r="FY163" s="921"/>
      <c r="FZ163" s="666"/>
      <c r="GA163" s="666"/>
      <c r="GB163" s="953"/>
      <c r="GC163" s="954"/>
      <c r="GD163" s="879"/>
      <c r="GE163" s="666"/>
      <c r="GF163" s="666"/>
      <c r="GG163" s="953"/>
      <c r="GH163" s="954"/>
      <c r="GI163" s="1188"/>
      <c r="GJ163" s="947"/>
      <c r="GL163" s="1188"/>
      <c r="GM163" s="951"/>
      <c r="GN163" s="399"/>
      <c r="GO163" s="666"/>
      <c r="GP163" s="953"/>
      <c r="GQ163" s="954"/>
      <c r="GR163" s="921"/>
      <c r="GS163" s="666"/>
      <c r="GT163" s="666"/>
      <c r="GU163" s="953"/>
      <c r="GV163" s="954"/>
      <c r="GW163" s="879"/>
      <c r="GX163" s="666"/>
      <c r="GY163" s="666"/>
      <c r="GZ163" s="953"/>
      <c r="HA163" s="954"/>
      <c r="HB163" s="1188"/>
      <c r="HC163" s="947"/>
      <c r="HE163" s="1188"/>
      <c r="HF163" s="951"/>
      <c r="HG163" s="399"/>
      <c r="HH163" s="666"/>
      <c r="HI163" s="953"/>
      <c r="HJ163" s="954"/>
      <c r="HK163" s="921"/>
      <c r="HL163" s="666"/>
      <c r="HM163" s="666"/>
      <c r="HN163" s="953"/>
      <c r="HO163" s="954"/>
      <c r="HP163" s="879"/>
      <c r="HQ163" s="666"/>
      <c r="HR163" s="666"/>
      <c r="HS163" s="953"/>
      <c r="HT163" s="954"/>
      <c r="HU163" s="1188"/>
      <c r="HV163" s="947"/>
      <c r="HX163" s="1188"/>
      <c r="HY163" s="951"/>
      <c r="HZ163" s="399"/>
      <c r="IA163" s="666"/>
      <c r="IB163" s="953"/>
      <c r="IC163" s="954"/>
      <c r="ID163" s="921"/>
      <c r="IE163" s="666"/>
      <c r="IF163" s="666"/>
      <c r="IG163" s="953"/>
      <c r="IH163" s="954"/>
      <c r="II163" s="879"/>
      <c r="IJ163" s="666"/>
      <c r="IK163" s="666"/>
      <c r="IL163" s="953"/>
      <c r="IM163" s="954"/>
      <c r="IN163" s="1188"/>
      <c r="IO163" s="947"/>
      <c r="IQ163" s="1179"/>
      <c r="IR163" s="951"/>
      <c r="IS163" s="399"/>
      <c r="IT163" s="666"/>
      <c r="IU163" s="953"/>
      <c r="IV163" s="954"/>
      <c r="IW163" s="921"/>
      <c r="IX163" s="666"/>
      <c r="IY163" s="666"/>
      <c r="IZ163" s="953"/>
      <c r="JA163" s="954"/>
      <c r="JB163" s="879"/>
      <c r="JC163" s="666"/>
      <c r="JD163" s="666"/>
      <c r="JE163" s="953"/>
      <c r="JF163" s="954"/>
      <c r="JG163" s="1179"/>
      <c r="JH163" s="947"/>
    </row>
    <row r="164" spans="1:268" hidden="1">
      <c r="A164" s="1179">
        <v>22</v>
      </c>
      <c r="B164" s="985" t="s">
        <v>336</v>
      </c>
      <c r="C164" s="985">
        <f>SUM(C143,C159)</f>
        <v>0</v>
      </c>
      <c r="D164" s="985">
        <f>SUM(D143,D159)</f>
        <v>8132</v>
      </c>
      <c r="E164" s="635">
        <f t="shared" ref="E164" si="1519">SUM(D164,-C164)</f>
        <v>8132</v>
      </c>
      <c r="F164" s="1218" t="e">
        <f t="shared" ref="F164" si="1520">E164/C164</f>
        <v>#DIV/0!</v>
      </c>
      <c r="G164" s="921">
        <v>21</v>
      </c>
      <c r="H164" s="985">
        <f>SUM(H143,H159)</f>
        <v>8200</v>
      </c>
      <c r="I164" s="985">
        <f>SUM(I143,I159)</f>
        <v>7808</v>
      </c>
      <c r="J164" s="635">
        <f t="shared" ref="J164" si="1521">SUM(I164,-H164)</f>
        <v>-392</v>
      </c>
      <c r="K164" s="1218">
        <f t="shared" ref="K164" si="1522">J164/H164</f>
        <v>-4.7804878048780489E-2</v>
      </c>
      <c r="L164" s="879"/>
      <c r="M164" s="985">
        <f>SUM(M143,M159)</f>
        <v>8200</v>
      </c>
      <c r="N164" s="985">
        <f>SUM(N143,N159)</f>
        <v>7808</v>
      </c>
      <c r="O164" s="635">
        <f t="shared" ref="O164" si="1523">SUM(N164,-M164)</f>
        <v>-392</v>
      </c>
      <c r="P164" s="1218">
        <f t="shared" ref="P164" si="1524">O164/M164</f>
        <v>-4.7804878048780489E-2</v>
      </c>
      <c r="Q164" s="1179">
        <v>22</v>
      </c>
      <c r="R164" s="947"/>
      <c r="U164" s="1188">
        <v>22</v>
      </c>
      <c r="V164" s="985" t="s">
        <v>336</v>
      </c>
      <c r="W164" s="985">
        <f>SUM(W143,W159)</f>
        <v>0</v>
      </c>
      <c r="X164" s="985">
        <f>SUM(X143,X159)</f>
        <v>8132</v>
      </c>
      <c r="Y164" s="635">
        <f t="shared" ref="Y164" si="1525">SUM(X164,-W164)</f>
        <v>8132</v>
      </c>
      <c r="Z164" s="1218" t="e">
        <f t="shared" ref="Z164" si="1526">Y164/W164</f>
        <v>#DIV/0!</v>
      </c>
      <c r="AA164" s="921">
        <v>21</v>
      </c>
      <c r="AB164" s="985">
        <f>SUM(AB143,AB159)</f>
        <v>379</v>
      </c>
      <c r="AC164" s="985">
        <f>SUM(AC143,AC159)</f>
        <v>348</v>
      </c>
      <c r="AD164" s="635">
        <f t="shared" ref="AD164" si="1527">SUM(AC164,-AB164)</f>
        <v>-31</v>
      </c>
      <c r="AE164" s="1218">
        <f t="shared" ref="AE164" si="1528">AD164/AB164</f>
        <v>-8.1794195250659632E-2</v>
      </c>
      <c r="AF164" s="879"/>
      <c r="AG164" s="985">
        <f>SUM(AG143,AG159)</f>
        <v>8200</v>
      </c>
      <c r="AH164" s="985">
        <f>SUM(AH143,AH159)</f>
        <v>348</v>
      </c>
      <c r="AI164" s="635">
        <f t="shared" ref="AI164" si="1529">SUM(AH164,-AG164)</f>
        <v>-7852</v>
      </c>
      <c r="AJ164" s="1218">
        <f t="shared" ref="AJ164" si="1530">AI164/AG164</f>
        <v>-0.95756097560975606</v>
      </c>
      <c r="AK164" s="1188">
        <v>22</v>
      </c>
      <c r="AL164" s="947"/>
      <c r="AN164" s="1188">
        <v>22</v>
      </c>
      <c r="AO164" s="985" t="s">
        <v>336</v>
      </c>
      <c r="AP164" s="985">
        <f>SUM(AP143,AP159)</f>
        <v>0</v>
      </c>
      <c r="AQ164" s="985">
        <f>SUM(AQ143,AQ159)</f>
        <v>8132</v>
      </c>
      <c r="AR164" s="635">
        <f t="shared" ref="AR164" si="1531">SUM(AQ164,-AP164)</f>
        <v>8132</v>
      </c>
      <c r="AS164" s="1218" t="e">
        <f t="shared" ref="AS164" si="1532">AR164/AP164</f>
        <v>#DIV/0!</v>
      </c>
      <c r="AT164" s="921">
        <v>21</v>
      </c>
      <c r="AU164" s="985">
        <f>SUM(AU143,AU159)</f>
        <v>110</v>
      </c>
      <c r="AV164" s="985">
        <f>SUM(AV143,AV159)</f>
        <v>116</v>
      </c>
      <c r="AW164" s="635">
        <f t="shared" ref="AW164" si="1533">SUM(AV164,-AU164)</f>
        <v>6</v>
      </c>
      <c r="AX164" s="1218">
        <f t="shared" ref="AX164" si="1534">AW164/AU164</f>
        <v>5.4545454545454543E-2</v>
      </c>
      <c r="AY164" s="879"/>
      <c r="AZ164" s="985">
        <f>SUM(AZ143,AZ159)</f>
        <v>8200</v>
      </c>
      <c r="BA164" s="985">
        <f>SUM(BA143,BA159)</f>
        <v>116</v>
      </c>
      <c r="BB164" s="635">
        <f t="shared" ref="BB164" si="1535">SUM(BA164,-AZ164)</f>
        <v>-8084</v>
      </c>
      <c r="BC164" s="1218">
        <f t="shared" ref="BC164" si="1536">BB164/AZ164</f>
        <v>-0.98585365853658535</v>
      </c>
      <c r="BD164" s="1188">
        <v>22</v>
      </c>
      <c r="BE164" s="947"/>
      <c r="BH164" s="1188">
        <v>22</v>
      </c>
      <c r="BI164" s="985" t="s">
        <v>336</v>
      </c>
      <c r="BJ164" s="985">
        <f>SUM(BJ143,BJ159)</f>
        <v>0</v>
      </c>
      <c r="BK164" s="985">
        <f>SUM(BK143,BK159)</f>
        <v>8132</v>
      </c>
      <c r="BL164" s="635">
        <f t="shared" ref="BL164" si="1537">SUM(BK164,-BJ164)</f>
        <v>8132</v>
      </c>
      <c r="BM164" s="1218" t="e">
        <f t="shared" ref="BM164" si="1538">BL164/BJ164</f>
        <v>#DIV/0!</v>
      </c>
      <c r="BN164" s="921">
        <v>21</v>
      </c>
      <c r="BO164" s="985">
        <f>SUM(BO143,BO159)</f>
        <v>379</v>
      </c>
      <c r="BP164" s="985">
        <f>SUM(BP143,BP159)</f>
        <v>327</v>
      </c>
      <c r="BQ164" s="635">
        <f t="shared" ref="BQ164" si="1539">SUM(BP164,-BO164)</f>
        <v>-52</v>
      </c>
      <c r="BR164" s="1218">
        <f t="shared" ref="BR164" si="1540">BQ164/BO164</f>
        <v>-0.13720316622691292</v>
      </c>
      <c r="BS164" s="879"/>
      <c r="BT164" s="985">
        <f>SUM(BT143,BT159)</f>
        <v>8200</v>
      </c>
      <c r="BU164" s="985">
        <f>SUM(BU143,BU159)</f>
        <v>327</v>
      </c>
      <c r="BV164" s="635">
        <f t="shared" ref="BV164" si="1541">SUM(BU164,-BT164)</f>
        <v>-7873</v>
      </c>
      <c r="BW164" s="1218">
        <f t="shared" ref="BW164" si="1542">BV164/BT164</f>
        <v>-0.96012195121951216</v>
      </c>
      <c r="BX164" s="1188">
        <v>22</v>
      </c>
      <c r="BY164" s="947"/>
      <c r="CB164" s="1188">
        <v>22</v>
      </c>
      <c r="CC164" s="985" t="s">
        <v>336</v>
      </c>
      <c r="CD164" s="985">
        <f>SUM(CD143,CD159)</f>
        <v>0</v>
      </c>
      <c r="CE164" s="985">
        <f>SUM(CE143,CE159)</f>
        <v>8132</v>
      </c>
      <c r="CF164" s="635">
        <f t="shared" ref="CF164" si="1543">SUM(CE164,-CD164)</f>
        <v>8132</v>
      </c>
      <c r="CG164" s="1218" t="e">
        <f t="shared" ref="CG164" si="1544">CF164/CD164</f>
        <v>#DIV/0!</v>
      </c>
      <c r="CH164" s="921">
        <v>21</v>
      </c>
      <c r="CI164" s="985">
        <f>SUM(CI143,CI159)</f>
        <v>248</v>
      </c>
      <c r="CJ164" s="985">
        <f>SUM(CJ143,CJ159)</f>
        <v>225</v>
      </c>
      <c r="CK164" s="635">
        <f t="shared" ref="CK164" si="1545">SUM(CJ164,-CI164)</f>
        <v>-23</v>
      </c>
      <c r="CL164" s="1218">
        <f t="shared" ref="CL164" si="1546">CK164/CI164</f>
        <v>-9.2741935483870969E-2</v>
      </c>
      <c r="CM164" s="879"/>
      <c r="CN164" s="985">
        <f>SUM(CN143,CN159)</f>
        <v>8200</v>
      </c>
      <c r="CO164" s="985">
        <f>SUM(CO143,CO159)</f>
        <v>225</v>
      </c>
      <c r="CP164" s="635">
        <f t="shared" ref="CP164" si="1547">SUM(CO164,-CN164)</f>
        <v>-7975</v>
      </c>
      <c r="CQ164" s="1218">
        <f t="shared" ref="CQ164" si="1548">CP164/CN164</f>
        <v>-0.97256097560975607</v>
      </c>
      <c r="CR164" s="1188">
        <v>22</v>
      </c>
      <c r="CS164" s="947"/>
      <c r="CU164" s="1188">
        <v>22</v>
      </c>
      <c r="CV164" s="985" t="s">
        <v>336</v>
      </c>
      <c r="CW164" s="985">
        <f>SUM(CW143,CW159)</f>
        <v>0</v>
      </c>
      <c r="CX164" s="985">
        <f>SUM(CX143,CX159)</f>
        <v>8132</v>
      </c>
      <c r="CY164" s="635">
        <f t="shared" ref="CY164" si="1549">SUM(CX164,-CW164)</f>
        <v>8132</v>
      </c>
      <c r="CZ164" s="1218" t="e">
        <f t="shared" ref="CZ164" si="1550">CY164/CW164</f>
        <v>#DIV/0!</v>
      </c>
      <c r="DA164" s="921">
        <v>21</v>
      </c>
      <c r="DB164" s="985">
        <f>SUM(DB143,DB159)</f>
        <v>90</v>
      </c>
      <c r="DC164" s="985">
        <f>SUM(DC143,DC159)</f>
        <v>91</v>
      </c>
      <c r="DD164" s="635">
        <f t="shared" ref="DD164" si="1551">SUM(DC164,-DB164)</f>
        <v>1</v>
      </c>
      <c r="DE164" s="1218">
        <f t="shared" ref="DE164" si="1552">DD164/DB164</f>
        <v>1.1111111111111112E-2</v>
      </c>
      <c r="DF164" s="879"/>
      <c r="DG164" s="985">
        <f>SUM(DG143,DG159)</f>
        <v>8200</v>
      </c>
      <c r="DH164" s="985">
        <f>SUM(DH143,DH159)</f>
        <v>91</v>
      </c>
      <c r="DI164" s="635">
        <f t="shared" ref="DI164" si="1553">SUM(DH164,-DG164)</f>
        <v>-8109</v>
      </c>
      <c r="DJ164" s="1218">
        <f t="shared" ref="DJ164" si="1554">DI164/DG164</f>
        <v>-0.98890243902439023</v>
      </c>
      <c r="DK164" s="1188">
        <v>22</v>
      </c>
      <c r="DL164" s="947"/>
      <c r="DN164" s="1188">
        <v>22</v>
      </c>
      <c r="DO164" s="985" t="s">
        <v>336</v>
      </c>
      <c r="DP164" s="985">
        <f>SUM(DP143,DP159)</f>
        <v>0</v>
      </c>
      <c r="DQ164" s="985">
        <f>SUM(DQ143,DQ159)</f>
        <v>8132</v>
      </c>
      <c r="DR164" s="635">
        <f t="shared" ref="DR164" si="1555">SUM(DQ164,-DP164)</f>
        <v>8132</v>
      </c>
      <c r="DS164" s="1218" t="e">
        <f t="shared" ref="DS164" si="1556">DR164/DP164</f>
        <v>#DIV/0!</v>
      </c>
      <c r="DT164" s="921">
        <v>21</v>
      </c>
      <c r="DU164" s="985">
        <f>SUM(DU143,DU159)</f>
        <v>39</v>
      </c>
      <c r="DV164" s="985">
        <f>SUM(DV143,DV159)</f>
        <v>41</v>
      </c>
      <c r="DW164" s="635">
        <f t="shared" ref="DW164" si="1557">SUM(DV164,-DU164)</f>
        <v>2</v>
      </c>
      <c r="DX164" s="1218">
        <f t="shared" ref="DX164" si="1558">DW164/DU164</f>
        <v>5.128205128205128E-2</v>
      </c>
      <c r="DY164" s="879"/>
      <c r="DZ164" s="985">
        <f>SUM(DZ143,DZ159)</f>
        <v>8200</v>
      </c>
      <c r="EA164" s="985">
        <f>SUM(EA143,EA159)</f>
        <v>41</v>
      </c>
      <c r="EB164" s="635">
        <f t="shared" ref="EB164" si="1559">SUM(EA164,-DZ164)</f>
        <v>-8159</v>
      </c>
      <c r="EC164" s="1218">
        <f t="shared" ref="EC164" si="1560">EB164/DZ164</f>
        <v>-0.995</v>
      </c>
      <c r="ED164" s="1188">
        <v>22</v>
      </c>
      <c r="EE164" s="947"/>
      <c r="EG164" s="1188">
        <v>22</v>
      </c>
      <c r="EH164" s="985" t="s">
        <v>336</v>
      </c>
      <c r="EI164" s="985">
        <f>SUM(EI143,EI159)</f>
        <v>0</v>
      </c>
      <c r="EJ164" s="985">
        <f>SUM(EJ143,EJ159)</f>
        <v>8132</v>
      </c>
      <c r="EK164" s="635">
        <f t="shared" ref="EK164" si="1561">SUM(EJ164,-EI164)</f>
        <v>8132</v>
      </c>
      <c r="EL164" s="1218" t="e">
        <f t="shared" ref="EL164" si="1562">EK164/EI164</f>
        <v>#DIV/0!</v>
      </c>
      <c r="EM164" s="921">
        <v>21</v>
      </c>
      <c r="EN164" s="985">
        <f>SUM(EN143,EN159)</f>
        <v>48</v>
      </c>
      <c r="EO164" s="985">
        <f>SUM(EO143,EO159)</f>
        <v>62</v>
      </c>
      <c r="EP164" s="635">
        <f t="shared" ref="EP164" si="1563">SUM(EO164,-EN164)</f>
        <v>14</v>
      </c>
      <c r="EQ164" s="1218">
        <f t="shared" ref="EQ164" si="1564">EP164/EN164</f>
        <v>0.29166666666666669</v>
      </c>
      <c r="ER164" s="879"/>
      <c r="ES164" s="985">
        <f>SUM(ES143,ES159)</f>
        <v>8200</v>
      </c>
      <c r="ET164" s="985">
        <f>SUM(ET143,ET159)</f>
        <v>62</v>
      </c>
      <c r="EU164" s="635">
        <f t="shared" ref="EU164" si="1565">SUM(ET164,-ES164)</f>
        <v>-8138</v>
      </c>
      <c r="EV164" s="1218">
        <f t="shared" ref="EV164" si="1566">EU164/ES164</f>
        <v>-0.9924390243902439</v>
      </c>
      <c r="EW164" s="1188">
        <v>22</v>
      </c>
      <c r="EX164" s="947"/>
      <c r="EZ164" s="1188">
        <v>22</v>
      </c>
      <c r="FA164" s="985" t="s">
        <v>336</v>
      </c>
      <c r="FB164" s="985">
        <f>SUM(FB143,FB159)</f>
        <v>0</v>
      </c>
      <c r="FC164" s="985">
        <f>SUM(FC143,FC159)</f>
        <v>8132</v>
      </c>
      <c r="FD164" s="635">
        <f t="shared" ref="FD164" si="1567">SUM(FC164,-FB164)</f>
        <v>8132</v>
      </c>
      <c r="FE164" s="1218" t="e">
        <f t="shared" ref="FE164" si="1568">FD164/FB164</f>
        <v>#DIV/0!</v>
      </c>
      <c r="FF164" s="921">
        <v>21</v>
      </c>
      <c r="FG164" s="985">
        <f>SUM(FG143,FG159)</f>
        <v>26</v>
      </c>
      <c r="FH164" s="985">
        <f>SUM(FH143,FH159)</f>
        <v>14</v>
      </c>
      <c r="FI164" s="635">
        <f t="shared" ref="FI164" si="1569">SUM(FH164,-FG164)</f>
        <v>-12</v>
      </c>
      <c r="FJ164" s="1218">
        <f t="shared" ref="FJ164" si="1570">FI164/FG164</f>
        <v>-0.46153846153846156</v>
      </c>
      <c r="FK164" s="879"/>
      <c r="FL164" s="985">
        <f>SUM(FL143,FL159)</f>
        <v>8200</v>
      </c>
      <c r="FM164" s="985">
        <f>SUM(FM143,FM159)</f>
        <v>14</v>
      </c>
      <c r="FN164" s="635">
        <f t="shared" ref="FN164" si="1571">SUM(FM164,-FL164)</f>
        <v>-8186</v>
      </c>
      <c r="FO164" s="1218">
        <f t="shared" ref="FO164" si="1572">FN164/FL164</f>
        <v>-0.99829268292682927</v>
      </c>
      <c r="FP164" s="1188">
        <v>22</v>
      </c>
      <c r="FQ164" s="947"/>
      <c r="FS164" s="1188">
        <v>22</v>
      </c>
      <c r="FT164" s="985" t="s">
        <v>336</v>
      </c>
      <c r="FU164" s="985">
        <f>SUM(FU143,FU159)</f>
        <v>0</v>
      </c>
      <c r="FV164" s="985">
        <f>SUM(FV143,FV159)</f>
        <v>8132</v>
      </c>
      <c r="FW164" s="635">
        <f t="shared" ref="FW164" si="1573">SUM(FV164,-FU164)</f>
        <v>8132</v>
      </c>
      <c r="FX164" s="1218" t="e">
        <f t="shared" ref="FX164" si="1574">FW164/FU164</f>
        <v>#DIV/0!</v>
      </c>
      <c r="FY164" s="921">
        <v>21</v>
      </c>
      <c r="FZ164" s="985">
        <f>SUM(FZ143,FZ159)</f>
        <v>108</v>
      </c>
      <c r="GA164" s="985">
        <f>SUM(GA143,GA159)</f>
        <v>91</v>
      </c>
      <c r="GB164" s="635">
        <f t="shared" ref="GB164" si="1575">SUM(GA164,-FZ164)</f>
        <v>-17</v>
      </c>
      <c r="GC164" s="1218">
        <f t="shared" ref="GC164" si="1576">GB164/FZ164</f>
        <v>-0.15740740740740741</v>
      </c>
      <c r="GD164" s="879"/>
      <c r="GE164" s="985">
        <f>SUM(GE143,GE159)</f>
        <v>8200</v>
      </c>
      <c r="GF164" s="985">
        <f>SUM(GF143,GF159)</f>
        <v>91</v>
      </c>
      <c r="GG164" s="635">
        <f t="shared" ref="GG164" si="1577">SUM(GF164,-GE164)</f>
        <v>-8109</v>
      </c>
      <c r="GH164" s="1218">
        <f t="shared" ref="GH164" si="1578">GG164/GE164</f>
        <v>-0.98890243902439023</v>
      </c>
      <c r="GI164" s="1188">
        <v>22</v>
      </c>
      <c r="GJ164" s="947"/>
      <c r="GL164" s="1188">
        <v>22</v>
      </c>
      <c r="GM164" s="985" t="s">
        <v>336</v>
      </c>
      <c r="GN164" s="985">
        <f>SUM(GN143,GN159)</f>
        <v>0</v>
      </c>
      <c r="GO164" s="985">
        <f>SUM(GO143,GO159)</f>
        <v>8132</v>
      </c>
      <c r="GP164" s="635">
        <f t="shared" ref="GP164" si="1579">SUM(GO164,-GN164)</f>
        <v>8132</v>
      </c>
      <c r="GQ164" s="1218" t="e">
        <f t="shared" ref="GQ164" si="1580">GP164/GN164</f>
        <v>#DIV/0!</v>
      </c>
      <c r="GR164" s="921">
        <v>21</v>
      </c>
      <c r="GS164" s="985">
        <f>SUM(GS143,GS159)</f>
        <v>13</v>
      </c>
      <c r="GT164" s="985">
        <f>SUM(GT143,GT159)</f>
        <v>15</v>
      </c>
      <c r="GU164" s="635">
        <f t="shared" ref="GU164" si="1581">SUM(GT164,-GS164)</f>
        <v>2</v>
      </c>
      <c r="GV164" s="1218">
        <f t="shared" ref="GV164" si="1582">GU164/GS164</f>
        <v>0.15384615384615385</v>
      </c>
      <c r="GW164" s="879"/>
      <c r="GX164" s="985">
        <f>SUM(GX143,GX159)</f>
        <v>8200</v>
      </c>
      <c r="GY164" s="985">
        <f>SUM(GY143,GY159)</f>
        <v>15</v>
      </c>
      <c r="GZ164" s="635">
        <f t="shared" ref="GZ164" si="1583">SUM(GY164,-GX164)</f>
        <v>-8185</v>
      </c>
      <c r="HA164" s="1218">
        <f t="shared" ref="HA164" si="1584">GZ164/GX164</f>
        <v>-0.99817073170731707</v>
      </c>
      <c r="HB164" s="1188">
        <v>22</v>
      </c>
      <c r="HC164" s="947"/>
      <c r="HE164" s="1188">
        <v>22</v>
      </c>
      <c r="HF164" s="985" t="s">
        <v>336</v>
      </c>
      <c r="HG164" s="985">
        <f>SUM(HG143,HG159)</f>
        <v>0</v>
      </c>
      <c r="HH164" s="985">
        <f>SUM(HH143,HH159)</f>
        <v>8132</v>
      </c>
      <c r="HI164" s="635">
        <f t="shared" ref="HI164" si="1585">SUM(HH164,-HG164)</f>
        <v>8132</v>
      </c>
      <c r="HJ164" s="1218" t="e">
        <f t="shared" ref="HJ164" si="1586">HI164/HG164</f>
        <v>#DIV/0!</v>
      </c>
      <c r="HK164" s="921">
        <v>21</v>
      </c>
      <c r="HL164" s="985">
        <f>SUM(HL143,HL159)</f>
        <v>25</v>
      </c>
      <c r="HM164" s="985">
        <f>SUM(HM143,HM159)</f>
        <v>33</v>
      </c>
      <c r="HN164" s="635">
        <f t="shared" ref="HN164" si="1587">SUM(HM164,-HL164)</f>
        <v>8</v>
      </c>
      <c r="HO164" s="1218">
        <f t="shared" ref="HO164" si="1588">HN164/HL164</f>
        <v>0.32</v>
      </c>
      <c r="HP164" s="879"/>
      <c r="HQ164" s="985">
        <f>SUM(HQ143,HQ159)</f>
        <v>8200</v>
      </c>
      <c r="HR164" s="985">
        <f>SUM(HR143,HR159)</f>
        <v>33</v>
      </c>
      <c r="HS164" s="635">
        <f t="shared" ref="HS164" si="1589">SUM(HR164,-HQ164)</f>
        <v>-8167</v>
      </c>
      <c r="HT164" s="1218">
        <f t="shared" ref="HT164" si="1590">HS164/HQ164</f>
        <v>-0.99597560975609756</v>
      </c>
      <c r="HU164" s="1188">
        <v>22</v>
      </c>
      <c r="HV164" s="947"/>
      <c r="HX164" s="1188">
        <v>22</v>
      </c>
      <c r="HY164" s="985" t="s">
        <v>336</v>
      </c>
      <c r="HZ164" s="985">
        <f>SUM(HZ143,HZ159)</f>
        <v>0</v>
      </c>
      <c r="IA164" s="985">
        <f>SUM(IA143,IA159)</f>
        <v>8132</v>
      </c>
      <c r="IB164" s="635">
        <f t="shared" ref="IB164" si="1591">SUM(IA164,-HZ164)</f>
        <v>8132</v>
      </c>
      <c r="IC164" s="1218" t="e">
        <f t="shared" ref="IC164" si="1592">IB164/HZ164</f>
        <v>#DIV/0!</v>
      </c>
      <c r="ID164" s="921">
        <v>21</v>
      </c>
      <c r="IE164" s="985">
        <f>SUM(IE143,IE159)</f>
        <v>51</v>
      </c>
      <c r="IF164" s="985">
        <f>SUM(IF143,IF159)</f>
        <v>61</v>
      </c>
      <c r="IG164" s="635">
        <f t="shared" ref="IG164" si="1593">SUM(IF164,-IE164)</f>
        <v>10</v>
      </c>
      <c r="IH164" s="1218">
        <f t="shared" ref="IH164" si="1594">IG164/IE164</f>
        <v>0.19607843137254902</v>
      </c>
      <c r="II164" s="879"/>
      <c r="IJ164" s="985">
        <f>SUM(IJ143,IJ159)</f>
        <v>8200</v>
      </c>
      <c r="IK164" s="985">
        <f>SUM(IK143,IK159)</f>
        <v>61</v>
      </c>
      <c r="IL164" s="635">
        <f t="shared" ref="IL164" si="1595">SUM(IK164,-IJ164)</f>
        <v>-8139</v>
      </c>
      <c r="IM164" s="1218">
        <f t="shared" ref="IM164" si="1596">IL164/IJ164</f>
        <v>-0.99256097560975609</v>
      </c>
      <c r="IN164" s="1188">
        <v>22</v>
      </c>
      <c r="IO164" s="947"/>
      <c r="IQ164" s="1179">
        <v>22</v>
      </c>
      <c r="IR164" s="985" t="s">
        <v>336</v>
      </c>
      <c r="IS164" s="985">
        <f>SUM(IS143,IS159)</f>
        <v>0</v>
      </c>
      <c r="IT164" s="985">
        <f>SUM(IT143,IT159)</f>
        <v>8132</v>
      </c>
      <c r="IU164" s="635">
        <f t="shared" ref="IU164" si="1597">SUM(IT164,-IS164)</f>
        <v>8132</v>
      </c>
      <c r="IV164" s="1218" t="e">
        <f t="shared" ref="IV164" si="1598">IU164/IS164</f>
        <v>#DIV/0!</v>
      </c>
      <c r="IW164" s="921">
        <v>21</v>
      </c>
      <c r="IX164" s="985">
        <f>SUM(IX143,IX159)</f>
        <v>1516</v>
      </c>
      <c r="IY164" s="985">
        <f>SUM(IY143,IY159)</f>
        <v>1424</v>
      </c>
      <c r="IZ164" s="635">
        <f t="shared" ref="IZ164" si="1599">SUM(IY164,-IX164)</f>
        <v>-92</v>
      </c>
      <c r="JA164" s="1218">
        <f t="shared" ref="JA164" si="1600">IZ164/IX164</f>
        <v>-6.0686015831134567E-2</v>
      </c>
      <c r="JB164" s="879"/>
      <c r="JC164" s="985">
        <f>SUM(JC143,JC159)</f>
        <v>8200</v>
      </c>
      <c r="JD164" s="985">
        <f>SUM(JD143,JD159)</f>
        <v>1424</v>
      </c>
      <c r="JE164" s="635">
        <f t="shared" ref="JE164" si="1601">SUM(JD164,-JC164)</f>
        <v>-6776</v>
      </c>
      <c r="JF164" s="1218">
        <f t="shared" ref="JF164" si="1602">JE164/JC164</f>
        <v>-0.8263414634146341</v>
      </c>
      <c r="JG164" s="1179">
        <v>22</v>
      </c>
      <c r="JH164" s="947"/>
    </row>
    <row r="165" spans="1:268" hidden="1">
      <c r="A165" s="1179"/>
      <c r="B165" s="988"/>
      <c r="C165" s="989"/>
      <c r="D165" s="990"/>
      <c r="E165" s="991"/>
      <c r="F165" s="992"/>
      <c r="G165" s="921"/>
      <c r="H165" s="990"/>
      <c r="I165" s="990"/>
      <c r="J165" s="991"/>
      <c r="K165" s="992"/>
      <c r="L165" s="879"/>
      <c r="M165" s="990"/>
      <c r="N165" s="990"/>
      <c r="O165" s="991"/>
      <c r="P165" s="992"/>
      <c r="Q165" s="1179"/>
      <c r="R165" s="947"/>
      <c r="U165" s="1188"/>
      <c r="V165" s="988"/>
      <c r="W165" s="989"/>
      <c r="X165" s="990"/>
      <c r="Y165" s="991"/>
      <c r="Z165" s="992"/>
      <c r="AA165" s="921"/>
      <c r="AB165" s="990"/>
      <c r="AC165" s="990"/>
      <c r="AD165" s="991"/>
      <c r="AE165" s="992"/>
      <c r="AF165" s="879"/>
      <c r="AG165" s="990"/>
      <c r="AH165" s="990"/>
      <c r="AI165" s="991"/>
      <c r="AJ165" s="992"/>
      <c r="AK165" s="1188"/>
      <c r="AL165" s="947"/>
      <c r="AN165" s="1188"/>
      <c r="AO165" s="988"/>
      <c r="AP165" s="989"/>
      <c r="AQ165" s="990"/>
      <c r="AR165" s="991"/>
      <c r="AS165" s="992"/>
      <c r="AT165" s="921"/>
      <c r="AU165" s="990"/>
      <c r="AV165" s="990"/>
      <c r="AW165" s="991"/>
      <c r="AX165" s="992"/>
      <c r="AY165" s="879"/>
      <c r="AZ165" s="990"/>
      <c r="BA165" s="990"/>
      <c r="BB165" s="991"/>
      <c r="BC165" s="992"/>
      <c r="BD165" s="1188"/>
      <c r="BE165" s="947"/>
      <c r="BH165" s="1188"/>
      <c r="BI165" s="988"/>
      <c r="BJ165" s="989"/>
      <c r="BK165" s="990"/>
      <c r="BL165" s="991"/>
      <c r="BM165" s="992"/>
      <c r="BN165" s="921"/>
      <c r="BO165" s="990"/>
      <c r="BP165" s="990"/>
      <c r="BQ165" s="991"/>
      <c r="BR165" s="992"/>
      <c r="BS165" s="879"/>
      <c r="BT165" s="990"/>
      <c r="BU165" s="990"/>
      <c r="BV165" s="991"/>
      <c r="BW165" s="992"/>
      <c r="BX165" s="1188"/>
      <c r="BY165" s="947"/>
      <c r="CB165" s="1188"/>
      <c r="CC165" s="988"/>
      <c r="CD165" s="989"/>
      <c r="CE165" s="990"/>
      <c r="CF165" s="991"/>
      <c r="CG165" s="992"/>
      <c r="CH165" s="921"/>
      <c r="CI165" s="990"/>
      <c r="CJ165" s="990"/>
      <c r="CK165" s="991"/>
      <c r="CL165" s="992"/>
      <c r="CM165" s="879"/>
      <c r="CN165" s="990"/>
      <c r="CO165" s="990"/>
      <c r="CP165" s="991"/>
      <c r="CQ165" s="992"/>
      <c r="CR165" s="1188"/>
      <c r="CS165" s="947"/>
      <c r="CU165" s="1188"/>
      <c r="CV165" s="988"/>
      <c r="CW165" s="989"/>
      <c r="CX165" s="990"/>
      <c r="CY165" s="991"/>
      <c r="CZ165" s="992"/>
      <c r="DA165" s="921"/>
      <c r="DB165" s="990"/>
      <c r="DC165" s="990"/>
      <c r="DD165" s="991"/>
      <c r="DE165" s="992"/>
      <c r="DF165" s="879"/>
      <c r="DG165" s="990"/>
      <c r="DH165" s="990"/>
      <c r="DI165" s="991"/>
      <c r="DJ165" s="992"/>
      <c r="DK165" s="1188"/>
      <c r="DL165" s="947"/>
      <c r="DN165" s="1188"/>
      <c r="DO165" s="988"/>
      <c r="DP165" s="989"/>
      <c r="DQ165" s="990"/>
      <c r="DR165" s="991"/>
      <c r="DS165" s="992"/>
      <c r="DT165" s="921"/>
      <c r="DU165" s="990"/>
      <c r="DV165" s="990"/>
      <c r="DW165" s="991"/>
      <c r="DX165" s="992"/>
      <c r="DY165" s="879"/>
      <c r="DZ165" s="990"/>
      <c r="EA165" s="990"/>
      <c r="EB165" s="991"/>
      <c r="EC165" s="992"/>
      <c r="ED165" s="1188"/>
      <c r="EE165" s="947"/>
      <c r="EG165" s="1188"/>
      <c r="EH165" s="988"/>
      <c r="EI165" s="989"/>
      <c r="EJ165" s="990"/>
      <c r="EK165" s="991"/>
      <c r="EL165" s="992"/>
      <c r="EM165" s="921"/>
      <c r="EN165" s="990"/>
      <c r="EO165" s="990"/>
      <c r="EP165" s="991"/>
      <c r="EQ165" s="992"/>
      <c r="ER165" s="879"/>
      <c r="ES165" s="990"/>
      <c r="ET165" s="990"/>
      <c r="EU165" s="991"/>
      <c r="EV165" s="992"/>
      <c r="EW165" s="1188"/>
      <c r="EX165" s="947"/>
      <c r="EZ165" s="1188"/>
      <c r="FA165" s="988"/>
      <c r="FB165" s="989"/>
      <c r="FC165" s="990"/>
      <c r="FD165" s="991"/>
      <c r="FE165" s="992"/>
      <c r="FF165" s="921"/>
      <c r="FG165" s="990"/>
      <c r="FH165" s="990"/>
      <c r="FI165" s="991"/>
      <c r="FJ165" s="992"/>
      <c r="FK165" s="879"/>
      <c r="FL165" s="990"/>
      <c r="FM165" s="990"/>
      <c r="FN165" s="991"/>
      <c r="FO165" s="992"/>
      <c r="FP165" s="1188"/>
      <c r="FQ165" s="947"/>
      <c r="FS165" s="1188"/>
      <c r="FT165" s="988"/>
      <c r="FU165" s="989"/>
      <c r="FV165" s="990"/>
      <c r="FW165" s="991"/>
      <c r="FX165" s="992"/>
      <c r="FY165" s="921"/>
      <c r="FZ165" s="990"/>
      <c r="GA165" s="990"/>
      <c r="GB165" s="991"/>
      <c r="GC165" s="992"/>
      <c r="GD165" s="879"/>
      <c r="GE165" s="990"/>
      <c r="GF165" s="990"/>
      <c r="GG165" s="991"/>
      <c r="GH165" s="992"/>
      <c r="GI165" s="1188"/>
      <c r="GJ165" s="947"/>
      <c r="GL165" s="1188"/>
      <c r="GM165" s="988"/>
      <c r="GN165" s="989"/>
      <c r="GO165" s="990"/>
      <c r="GP165" s="991"/>
      <c r="GQ165" s="992"/>
      <c r="GR165" s="921"/>
      <c r="GS165" s="990"/>
      <c r="GT165" s="990"/>
      <c r="GU165" s="991"/>
      <c r="GV165" s="992"/>
      <c r="GW165" s="879"/>
      <c r="GX165" s="990"/>
      <c r="GY165" s="990"/>
      <c r="GZ165" s="991"/>
      <c r="HA165" s="992"/>
      <c r="HB165" s="1188"/>
      <c r="HC165" s="947"/>
      <c r="HE165" s="1188"/>
      <c r="HF165" s="988"/>
      <c r="HG165" s="989"/>
      <c r="HH165" s="990"/>
      <c r="HI165" s="991"/>
      <c r="HJ165" s="992"/>
      <c r="HK165" s="921"/>
      <c r="HL165" s="990"/>
      <c r="HM165" s="990"/>
      <c r="HN165" s="991"/>
      <c r="HO165" s="992"/>
      <c r="HP165" s="879"/>
      <c r="HQ165" s="990"/>
      <c r="HR165" s="990"/>
      <c r="HS165" s="991"/>
      <c r="HT165" s="992"/>
      <c r="HU165" s="1188"/>
      <c r="HV165" s="947"/>
      <c r="HX165" s="1188"/>
      <c r="HY165" s="988"/>
      <c r="HZ165" s="989"/>
      <c r="IA165" s="990"/>
      <c r="IB165" s="991"/>
      <c r="IC165" s="992"/>
      <c r="ID165" s="921"/>
      <c r="IE165" s="990"/>
      <c r="IF165" s="990"/>
      <c r="IG165" s="991"/>
      <c r="IH165" s="992"/>
      <c r="II165" s="879"/>
      <c r="IJ165" s="990"/>
      <c r="IK165" s="990"/>
      <c r="IL165" s="991"/>
      <c r="IM165" s="992"/>
      <c r="IN165" s="1188"/>
      <c r="IO165" s="947"/>
      <c r="IQ165" s="1179"/>
      <c r="IR165" s="988"/>
      <c r="IS165" s="989"/>
      <c r="IT165" s="990"/>
      <c r="IU165" s="991"/>
      <c r="IV165" s="992"/>
      <c r="IW165" s="921"/>
      <c r="IX165" s="990"/>
      <c r="IY165" s="990"/>
      <c r="IZ165" s="991"/>
      <c r="JA165" s="992"/>
      <c r="JB165" s="879"/>
      <c r="JC165" s="990"/>
      <c r="JD165" s="990"/>
      <c r="JE165" s="991"/>
      <c r="JF165" s="992"/>
      <c r="JG165" s="1179"/>
      <c r="JH165" s="947"/>
    </row>
    <row r="166" spans="1:268" hidden="1">
      <c r="A166" s="1179">
        <v>23</v>
      </c>
      <c r="B166" s="993" t="s">
        <v>337</v>
      </c>
      <c r="C166" s="867">
        <f>C223</f>
        <v>0</v>
      </c>
      <c r="D166" s="867">
        <f>D223</f>
        <v>1072</v>
      </c>
      <c r="E166" s="919">
        <f>SUM(D166,-C166)</f>
        <v>1072</v>
      </c>
      <c r="F166" s="920" t="e">
        <f t="shared" ref="F166" si="1603">E166/C166</f>
        <v>#DIV/0!</v>
      </c>
      <c r="G166" s="921">
        <v>22</v>
      </c>
      <c r="H166" s="867">
        <f>H223</f>
        <v>1085</v>
      </c>
      <c r="I166" s="867">
        <f>I223</f>
        <v>1051</v>
      </c>
      <c r="J166" s="919">
        <f>SUM(I166,-H166)</f>
        <v>-34</v>
      </c>
      <c r="K166" s="920">
        <f t="shared" ref="K166" si="1604">J166/H166</f>
        <v>-3.1336405529953919E-2</v>
      </c>
      <c r="L166" s="879"/>
      <c r="M166" s="867">
        <f>M223</f>
        <v>1085</v>
      </c>
      <c r="N166" s="867">
        <f>N223</f>
        <v>1051</v>
      </c>
      <c r="O166" s="919">
        <f>SUM(N166,-M166)</f>
        <v>-34</v>
      </c>
      <c r="P166" s="920">
        <f t="shared" ref="P166" si="1605">O166/M166</f>
        <v>-3.1336405529953919E-2</v>
      </c>
      <c r="Q166" s="1179">
        <v>23</v>
      </c>
      <c r="R166" s="947"/>
      <c r="U166" s="1188">
        <v>23</v>
      </c>
      <c r="V166" s="993" t="s">
        <v>337</v>
      </c>
      <c r="W166" s="867">
        <f>W223</f>
        <v>0</v>
      </c>
      <c r="X166" s="867">
        <f>X223</f>
        <v>1072</v>
      </c>
      <c r="Y166" s="919">
        <f>SUM(X166,-W166)</f>
        <v>1072</v>
      </c>
      <c r="Z166" s="920" t="e">
        <f t="shared" ref="Z166" si="1606">Y166/W166</f>
        <v>#DIV/0!</v>
      </c>
      <c r="AA166" s="921">
        <v>22</v>
      </c>
      <c r="AB166" s="867">
        <f>AB223</f>
        <v>51</v>
      </c>
      <c r="AC166" s="867">
        <f>AC223</f>
        <v>60</v>
      </c>
      <c r="AD166" s="919">
        <f>SUM(AC166,-AB166)</f>
        <v>9</v>
      </c>
      <c r="AE166" s="920">
        <f t="shared" ref="AE166" si="1607">AD166/AB166</f>
        <v>0.17647058823529413</v>
      </c>
      <c r="AF166" s="879"/>
      <c r="AG166" s="867">
        <f>AG223</f>
        <v>1085</v>
      </c>
      <c r="AH166" s="867">
        <f>AH223</f>
        <v>60</v>
      </c>
      <c r="AI166" s="919">
        <f>SUM(AH166,-AG166)</f>
        <v>-1025</v>
      </c>
      <c r="AJ166" s="920">
        <f t="shared" ref="AJ166" si="1608">AI166/AG166</f>
        <v>-0.9447004608294931</v>
      </c>
      <c r="AK166" s="1188">
        <v>23</v>
      </c>
      <c r="AL166" s="947"/>
      <c r="AN166" s="1188">
        <v>23</v>
      </c>
      <c r="AO166" s="993" t="s">
        <v>337</v>
      </c>
      <c r="AP166" s="867">
        <f>AP223</f>
        <v>0</v>
      </c>
      <c r="AQ166" s="867">
        <f>AQ223</f>
        <v>1072</v>
      </c>
      <c r="AR166" s="919">
        <f>SUM(AQ166,-AP166)</f>
        <v>1072</v>
      </c>
      <c r="AS166" s="920" t="e">
        <f t="shared" ref="AS166" si="1609">AR166/AP166</f>
        <v>#DIV/0!</v>
      </c>
      <c r="AT166" s="921">
        <v>22</v>
      </c>
      <c r="AU166" s="867">
        <f>AU223</f>
        <v>8</v>
      </c>
      <c r="AV166" s="867">
        <f>AV223</f>
        <v>15</v>
      </c>
      <c r="AW166" s="919">
        <f>SUM(AV166,-AU166)</f>
        <v>7</v>
      </c>
      <c r="AX166" s="920">
        <f t="shared" ref="AX166" si="1610">AW166/AU166</f>
        <v>0.875</v>
      </c>
      <c r="AY166" s="879"/>
      <c r="AZ166" s="867">
        <f>AZ223</f>
        <v>1085</v>
      </c>
      <c r="BA166" s="867">
        <f>BA223</f>
        <v>15</v>
      </c>
      <c r="BB166" s="919">
        <f>SUM(BA166,-AZ166)</f>
        <v>-1070</v>
      </c>
      <c r="BC166" s="920">
        <f t="shared" ref="BC166" si="1611">BB166/AZ166</f>
        <v>-0.98617511520737322</v>
      </c>
      <c r="BD166" s="1188">
        <v>23</v>
      </c>
      <c r="BE166" s="947"/>
      <c r="BH166" s="1188">
        <v>23</v>
      </c>
      <c r="BI166" s="993" t="s">
        <v>337</v>
      </c>
      <c r="BJ166" s="867">
        <f>BJ223</f>
        <v>0</v>
      </c>
      <c r="BK166" s="867">
        <f>BK223</f>
        <v>1072</v>
      </c>
      <c r="BL166" s="919">
        <f>SUM(BK166,-BJ166)</f>
        <v>1072</v>
      </c>
      <c r="BM166" s="920" t="e">
        <f t="shared" ref="BM166" si="1612">BL166/BJ166</f>
        <v>#DIV/0!</v>
      </c>
      <c r="BN166" s="921">
        <v>22</v>
      </c>
      <c r="BO166" s="867">
        <f>BO223</f>
        <v>17</v>
      </c>
      <c r="BP166" s="867">
        <f>BP223</f>
        <v>22</v>
      </c>
      <c r="BQ166" s="919">
        <f>SUM(BP166,-BO166)</f>
        <v>5</v>
      </c>
      <c r="BR166" s="920">
        <f t="shared" ref="BR166" si="1613">BQ166/BO166</f>
        <v>0.29411764705882354</v>
      </c>
      <c r="BS166" s="879"/>
      <c r="BT166" s="867">
        <f>BT223</f>
        <v>1085</v>
      </c>
      <c r="BU166" s="867">
        <f>BU223</f>
        <v>22</v>
      </c>
      <c r="BV166" s="919">
        <f>SUM(BU166,-BT166)</f>
        <v>-1063</v>
      </c>
      <c r="BW166" s="920">
        <f t="shared" ref="BW166" si="1614">BV166/BT166</f>
        <v>-0.97972350230414751</v>
      </c>
      <c r="BX166" s="1188">
        <v>23</v>
      </c>
      <c r="BY166" s="947"/>
      <c r="CB166" s="1188">
        <v>23</v>
      </c>
      <c r="CC166" s="993" t="s">
        <v>337</v>
      </c>
      <c r="CD166" s="867">
        <f>CD223</f>
        <v>0</v>
      </c>
      <c r="CE166" s="867">
        <f>CE223</f>
        <v>1072</v>
      </c>
      <c r="CF166" s="919">
        <f>SUM(CE166,-CD166)</f>
        <v>1072</v>
      </c>
      <c r="CG166" s="920" t="e">
        <f t="shared" ref="CG166" si="1615">CF166/CD166</f>
        <v>#DIV/0!</v>
      </c>
      <c r="CH166" s="921">
        <v>22</v>
      </c>
      <c r="CI166" s="867">
        <f>CI223</f>
        <v>15</v>
      </c>
      <c r="CJ166" s="867">
        <f>CJ223</f>
        <v>11</v>
      </c>
      <c r="CK166" s="919">
        <f>SUM(CJ166,-CI166)</f>
        <v>-4</v>
      </c>
      <c r="CL166" s="920">
        <f t="shared" ref="CL166" si="1616">CK166/CI166</f>
        <v>-0.26666666666666666</v>
      </c>
      <c r="CM166" s="879"/>
      <c r="CN166" s="867">
        <f>CN223</f>
        <v>1085</v>
      </c>
      <c r="CO166" s="867">
        <f>CO223</f>
        <v>11</v>
      </c>
      <c r="CP166" s="919">
        <f>SUM(CO166,-CN166)</f>
        <v>-1074</v>
      </c>
      <c r="CQ166" s="920">
        <f t="shared" ref="CQ166" si="1617">CP166/CN166</f>
        <v>-0.98986175115207375</v>
      </c>
      <c r="CR166" s="1188">
        <v>23</v>
      </c>
      <c r="CS166" s="947"/>
      <c r="CU166" s="1188">
        <v>23</v>
      </c>
      <c r="CV166" s="993" t="s">
        <v>337</v>
      </c>
      <c r="CW166" s="867">
        <f>CW223</f>
        <v>0</v>
      </c>
      <c r="CX166" s="867">
        <f>CX223</f>
        <v>1072</v>
      </c>
      <c r="CY166" s="919">
        <f>SUM(CX166,-CW166)</f>
        <v>1072</v>
      </c>
      <c r="CZ166" s="920" t="e">
        <f t="shared" ref="CZ166" si="1618">CY166/CW166</f>
        <v>#DIV/0!</v>
      </c>
      <c r="DA166" s="921">
        <v>22</v>
      </c>
      <c r="DB166" s="867">
        <f>DB223</f>
        <v>27</v>
      </c>
      <c r="DC166" s="867">
        <f>DC223</f>
        <v>38</v>
      </c>
      <c r="DD166" s="919">
        <f>SUM(DC166,-DB166)</f>
        <v>11</v>
      </c>
      <c r="DE166" s="920">
        <f t="shared" ref="DE166" si="1619">DD166/DB166</f>
        <v>0.40740740740740738</v>
      </c>
      <c r="DF166" s="879"/>
      <c r="DG166" s="867">
        <f>DG223</f>
        <v>1085</v>
      </c>
      <c r="DH166" s="867">
        <f>DH223</f>
        <v>38</v>
      </c>
      <c r="DI166" s="919">
        <f>SUM(DH166,-DG166)</f>
        <v>-1047</v>
      </c>
      <c r="DJ166" s="920">
        <f t="shared" ref="DJ166" si="1620">DI166/DG166</f>
        <v>-0.9649769585253456</v>
      </c>
      <c r="DK166" s="1188">
        <v>23</v>
      </c>
      <c r="DL166" s="947"/>
      <c r="DN166" s="1188">
        <v>23</v>
      </c>
      <c r="DO166" s="993" t="s">
        <v>337</v>
      </c>
      <c r="DP166" s="867">
        <f>DP223</f>
        <v>0</v>
      </c>
      <c r="DQ166" s="867">
        <f>DQ223</f>
        <v>1072</v>
      </c>
      <c r="DR166" s="919">
        <f>SUM(DQ166,-DP166)</f>
        <v>1072</v>
      </c>
      <c r="DS166" s="920" t="e">
        <f t="shared" ref="DS166" si="1621">DR166/DP166</f>
        <v>#DIV/0!</v>
      </c>
      <c r="DT166" s="921">
        <v>22</v>
      </c>
      <c r="DU166" s="867">
        <f>DU223</f>
        <v>14</v>
      </c>
      <c r="DV166" s="867">
        <f>DV223</f>
        <v>4</v>
      </c>
      <c r="DW166" s="919">
        <f>SUM(DV166,-DU166)</f>
        <v>-10</v>
      </c>
      <c r="DX166" s="920">
        <f t="shared" ref="DX166" si="1622">DW166/DU166</f>
        <v>-0.7142857142857143</v>
      </c>
      <c r="DY166" s="879"/>
      <c r="DZ166" s="867">
        <f>DZ223</f>
        <v>1085</v>
      </c>
      <c r="EA166" s="867">
        <f>EA223</f>
        <v>4</v>
      </c>
      <c r="EB166" s="919">
        <f>SUM(EA166,-DZ166)</f>
        <v>-1081</v>
      </c>
      <c r="EC166" s="920">
        <f t="shared" ref="EC166" si="1623">EB166/DZ166</f>
        <v>-0.99631336405529958</v>
      </c>
      <c r="ED166" s="1188">
        <v>23</v>
      </c>
      <c r="EE166" s="947"/>
      <c r="EG166" s="1188">
        <v>23</v>
      </c>
      <c r="EH166" s="993" t="s">
        <v>337</v>
      </c>
      <c r="EI166" s="867">
        <f>EI223</f>
        <v>0</v>
      </c>
      <c r="EJ166" s="867">
        <f>EJ223</f>
        <v>1072</v>
      </c>
      <c r="EK166" s="919">
        <f>SUM(EJ166,-EI166)</f>
        <v>1072</v>
      </c>
      <c r="EL166" s="920" t="e">
        <f t="shared" ref="EL166" si="1624">EK166/EI166</f>
        <v>#DIV/0!</v>
      </c>
      <c r="EM166" s="921">
        <v>22</v>
      </c>
      <c r="EN166" s="867">
        <f>EN223</f>
        <v>7</v>
      </c>
      <c r="EO166" s="867">
        <f>EO223</f>
        <v>10</v>
      </c>
      <c r="EP166" s="919">
        <f>SUM(EO166,-EN166)</f>
        <v>3</v>
      </c>
      <c r="EQ166" s="920">
        <f t="shared" ref="EQ166" si="1625">EP166/EN166</f>
        <v>0.42857142857142855</v>
      </c>
      <c r="ER166" s="879"/>
      <c r="ES166" s="867">
        <f>ES223</f>
        <v>1085</v>
      </c>
      <c r="ET166" s="867">
        <f>ET223</f>
        <v>10</v>
      </c>
      <c r="EU166" s="919">
        <f>SUM(ET166,-ES166)</f>
        <v>-1075</v>
      </c>
      <c r="EV166" s="920">
        <f t="shared" ref="EV166" si="1626">EU166/ES166</f>
        <v>-0.99078341013824889</v>
      </c>
      <c r="EW166" s="1188">
        <v>23</v>
      </c>
      <c r="EX166" s="947"/>
      <c r="EZ166" s="1188">
        <v>23</v>
      </c>
      <c r="FA166" s="993" t="s">
        <v>337</v>
      </c>
      <c r="FB166" s="867">
        <f>FB223</f>
        <v>0</v>
      </c>
      <c r="FC166" s="867">
        <f>FC223</f>
        <v>1072</v>
      </c>
      <c r="FD166" s="919">
        <f>SUM(FC166,-FB166)</f>
        <v>1072</v>
      </c>
      <c r="FE166" s="920" t="e">
        <f t="shared" ref="FE166" si="1627">FD166/FB166</f>
        <v>#DIV/0!</v>
      </c>
      <c r="FF166" s="921">
        <v>22</v>
      </c>
      <c r="FG166" s="867">
        <f>FG223</f>
        <v>7</v>
      </c>
      <c r="FH166" s="867">
        <f>FH223</f>
        <v>9</v>
      </c>
      <c r="FI166" s="919">
        <f>SUM(FH166,-FG166)</f>
        <v>2</v>
      </c>
      <c r="FJ166" s="920">
        <f t="shared" ref="FJ166" si="1628">FI166/FG166</f>
        <v>0.2857142857142857</v>
      </c>
      <c r="FK166" s="879"/>
      <c r="FL166" s="867">
        <f>FL223</f>
        <v>1085</v>
      </c>
      <c r="FM166" s="867">
        <f>FM223</f>
        <v>9</v>
      </c>
      <c r="FN166" s="919">
        <f>SUM(FM166,-FL166)</f>
        <v>-1076</v>
      </c>
      <c r="FO166" s="920">
        <f t="shared" ref="FO166" si="1629">FN166/FL166</f>
        <v>-0.99170506912442391</v>
      </c>
      <c r="FP166" s="1188">
        <v>23</v>
      </c>
      <c r="FQ166" s="947"/>
      <c r="FS166" s="1188">
        <v>23</v>
      </c>
      <c r="FT166" s="993" t="s">
        <v>337</v>
      </c>
      <c r="FU166" s="867">
        <f>FU223</f>
        <v>0</v>
      </c>
      <c r="FV166" s="867">
        <f>FV223</f>
        <v>1072</v>
      </c>
      <c r="FW166" s="919">
        <f>SUM(FV166,-FU166)</f>
        <v>1072</v>
      </c>
      <c r="FX166" s="920" t="e">
        <f t="shared" ref="FX166" si="1630">FW166/FU166</f>
        <v>#DIV/0!</v>
      </c>
      <c r="FY166" s="921">
        <v>22</v>
      </c>
      <c r="FZ166" s="867">
        <f>FZ223</f>
        <v>7</v>
      </c>
      <c r="GA166" s="867">
        <f>GA223</f>
        <v>41</v>
      </c>
      <c r="GB166" s="919">
        <f>SUM(GA166,-FZ166)</f>
        <v>34</v>
      </c>
      <c r="GC166" s="920">
        <f t="shared" ref="GC166" si="1631">GB166/FZ166</f>
        <v>4.8571428571428568</v>
      </c>
      <c r="GD166" s="879"/>
      <c r="GE166" s="867">
        <f>GE223</f>
        <v>1085</v>
      </c>
      <c r="GF166" s="867">
        <f>GF223</f>
        <v>41</v>
      </c>
      <c r="GG166" s="919">
        <f>SUM(GF166,-GE166)</f>
        <v>-1044</v>
      </c>
      <c r="GH166" s="920">
        <f t="shared" ref="GH166" si="1632">GG166/GE166</f>
        <v>-0.96221198156682031</v>
      </c>
      <c r="GI166" s="1188">
        <v>23</v>
      </c>
      <c r="GJ166" s="947"/>
      <c r="GL166" s="1188">
        <v>23</v>
      </c>
      <c r="GM166" s="993" t="s">
        <v>337</v>
      </c>
      <c r="GN166" s="867">
        <f>GN223</f>
        <v>0</v>
      </c>
      <c r="GO166" s="867">
        <f>GO223</f>
        <v>1072</v>
      </c>
      <c r="GP166" s="919">
        <f>SUM(GO166,-GN166)</f>
        <v>1072</v>
      </c>
      <c r="GQ166" s="920" t="e">
        <f t="shared" ref="GQ166" si="1633">GP166/GN166</f>
        <v>#DIV/0!</v>
      </c>
      <c r="GR166" s="921">
        <v>22</v>
      </c>
      <c r="GS166" s="867">
        <f>GS223</f>
        <v>27</v>
      </c>
      <c r="GT166" s="867">
        <f>GT223</f>
        <v>19</v>
      </c>
      <c r="GU166" s="919">
        <f>SUM(GT166,-GS166)</f>
        <v>-8</v>
      </c>
      <c r="GV166" s="920">
        <f t="shared" ref="GV166" si="1634">GU166/GS166</f>
        <v>-0.29629629629629628</v>
      </c>
      <c r="GW166" s="879"/>
      <c r="GX166" s="867">
        <f>GX223</f>
        <v>1085</v>
      </c>
      <c r="GY166" s="867">
        <f>GY223</f>
        <v>19</v>
      </c>
      <c r="GZ166" s="919">
        <f>SUM(GY166,-GX166)</f>
        <v>-1066</v>
      </c>
      <c r="HA166" s="920">
        <f t="shared" ref="HA166" si="1635">GZ166/GX166</f>
        <v>-0.9824884792626728</v>
      </c>
      <c r="HB166" s="1188">
        <v>23</v>
      </c>
      <c r="HC166" s="947"/>
      <c r="HE166" s="1188">
        <v>23</v>
      </c>
      <c r="HF166" s="993" t="s">
        <v>337</v>
      </c>
      <c r="HG166" s="867">
        <f>HG223</f>
        <v>0</v>
      </c>
      <c r="HH166" s="867">
        <f>HH223</f>
        <v>1072</v>
      </c>
      <c r="HI166" s="919">
        <f>SUM(HH166,-HG166)</f>
        <v>1072</v>
      </c>
      <c r="HJ166" s="920" t="e">
        <f t="shared" ref="HJ166" si="1636">HI166/HG166</f>
        <v>#DIV/0!</v>
      </c>
      <c r="HK166" s="921">
        <v>22</v>
      </c>
      <c r="HL166" s="867">
        <f>HL223</f>
        <v>27</v>
      </c>
      <c r="HM166" s="867">
        <f>HM223</f>
        <v>27</v>
      </c>
      <c r="HN166" s="919">
        <f>SUM(HM166,-HL166)</f>
        <v>0</v>
      </c>
      <c r="HO166" s="920">
        <f t="shared" ref="HO166" si="1637">HN166/HL166</f>
        <v>0</v>
      </c>
      <c r="HP166" s="879"/>
      <c r="HQ166" s="867">
        <f>HQ223</f>
        <v>1085</v>
      </c>
      <c r="HR166" s="867">
        <f>HR223</f>
        <v>27</v>
      </c>
      <c r="HS166" s="919">
        <f>SUM(HR166,-HQ166)</f>
        <v>-1058</v>
      </c>
      <c r="HT166" s="920">
        <f t="shared" ref="HT166" si="1638">HS166/HQ166</f>
        <v>-0.97511520737327184</v>
      </c>
      <c r="HU166" s="1188">
        <v>23</v>
      </c>
      <c r="HV166" s="947"/>
      <c r="HX166" s="1188">
        <v>23</v>
      </c>
      <c r="HY166" s="993" t="s">
        <v>337</v>
      </c>
      <c r="HZ166" s="867">
        <f>HZ223</f>
        <v>0</v>
      </c>
      <c r="IA166" s="867">
        <f>IA223</f>
        <v>1072</v>
      </c>
      <c r="IB166" s="919">
        <f>SUM(IA166,-HZ166)</f>
        <v>1072</v>
      </c>
      <c r="IC166" s="920" t="e">
        <f t="shared" ref="IC166" si="1639">IB166/HZ166</f>
        <v>#DIV/0!</v>
      </c>
      <c r="ID166" s="921">
        <v>22</v>
      </c>
      <c r="IE166" s="867">
        <f>IE223</f>
        <v>11</v>
      </c>
      <c r="IF166" s="867">
        <f>IF223</f>
        <v>21</v>
      </c>
      <c r="IG166" s="919">
        <f>SUM(IF166,-IE166)</f>
        <v>10</v>
      </c>
      <c r="IH166" s="920">
        <f t="shared" ref="IH166" si="1640">IG166/IE166</f>
        <v>0.90909090909090906</v>
      </c>
      <c r="II166" s="879"/>
      <c r="IJ166" s="867">
        <f>IJ223</f>
        <v>1085</v>
      </c>
      <c r="IK166" s="867">
        <f>IK223</f>
        <v>21</v>
      </c>
      <c r="IL166" s="919">
        <f>SUM(IK166,-IJ166)</f>
        <v>-1064</v>
      </c>
      <c r="IM166" s="920">
        <f t="shared" ref="IM166" si="1641">IL166/IJ166</f>
        <v>-0.98064516129032253</v>
      </c>
      <c r="IN166" s="1188">
        <v>23</v>
      </c>
      <c r="IO166" s="947"/>
      <c r="IQ166" s="1179">
        <v>23</v>
      </c>
      <c r="IR166" s="993" t="s">
        <v>337</v>
      </c>
      <c r="IS166" s="867">
        <f>IS223</f>
        <v>0</v>
      </c>
      <c r="IT166" s="867">
        <f>IT223</f>
        <v>1072</v>
      </c>
      <c r="IU166" s="919">
        <f>SUM(IT166,-IS166)</f>
        <v>1072</v>
      </c>
      <c r="IV166" s="920" t="e">
        <f t="shared" ref="IV166" si="1642">IU166/IS166</f>
        <v>#DIV/0!</v>
      </c>
      <c r="IW166" s="921">
        <v>22</v>
      </c>
      <c r="IX166" s="867">
        <f>IX223</f>
        <v>218</v>
      </c>
      <c r="IY166" s="867">
        <f>IY223</f>
        <v>277</v>
      </c>
      <c r="IZ166" s="919">
        <f>SUM(IY166,-IX166)</f>
        <v>59</v>
      </c>
      <c r="JA166" s="920">
        <f t="shared" ref="JA166" si="1643">IZ166/IX166</f>
        <v>0.27064220183486237</v>
      </c>
      <c r="JB166" s="879"/>
      <c r="JC166" s="867">
        <f>JC223</f>
        <v>1085</v>
      </c>
      <c r="JD166" s="867">
        <f>JD223</f>
        <v>277</v>
      </c>
      <c r="JE166" s="919">
        <f>SUM(JD166,-JC166)</f>
        <v>-808</v>
      </c>
      <c r="JF166" s="920">
        <f t="shared" ref="JF166" si="1644">JE166/JC166</f>
        <v>-0.74470046082949304</v>
      </c>
      <c r="JG166" s="1179">
        <v>23</v>
      </c>
      <c r="JH166" s="947"/>
    </row>
    <row r="167" spans="1:268" hidden="1">
      <c r="A167" s="1179"/>
      <c r="B167" s="988"/>
      <c r="C167" s="989"/>
      <c r="D167" s="990"/>
      <c r="E167" s="991"/>
      <c r="F167" s="992"/>
      <c r="G167" s="921"/>
      <c r="H167" s="990"/>
      <c r="I167" s="990"/>
      <c r="J167" s="991"/>
      <c r="K167" s="992"/>
      <c r="L167" s="879"/>
      <c r="M167" s="990"/>
      <c r="N167" s="990"/>
      <c r="O167" s="991"/>
      <c r="P167" s="992"/>
      <c r="Q167" s="1179"/>
      <c r="R167" s="947"/>
      <c r="U167" s="1188"/>
      <c r="V167" s="988"/>
      <c r="W167" s="989"/>
      <c r="X167" s="990"/>
      <c r="Y167" s="991"/>
      <c r="Z167" s="992"/>
      <c r="AA167" s="921"/>
      <c r="AB167" s="990"/>
      <c r="AC167" s="990"/>
      <c r="AD167" s="991"/>
      <c r="AE167" s="992"/>
      <c r="AF167" s="879"/>
      <c r="AG167" s="990"/>
      <c r="AH167" s="990"/>
      <c r="AI167" s="991"/>
      <c r="AJ167" s="992"/>
      <c r="AK167" s="1188"/>
      <c r="AL167" s="947"/>
      <c r="AN167" s="1188"/>
      <c r="AO167" s="988"/>
      <c r="AP167" s="989"/>
      <c r="AQ167" s="990"/>
      <c r="AR167" s="991"/>
      <c r="AS167" s="992"/>
      <c r="AT167" s="921"/>
      <c r="AU167" s="990"/>
      <c r="AV167" s="990"/>
      <c r="AW167" s="991"/>
      <c r="AX167" s="992"/>
      <c r="AY167" s="879"/>
      <c r="AZ167" s="990"/>
      <c r="BA167" s="990"/>
      <c r="BB167" s="991"/>
      <c r="BC167" s="992"/>
      <c r="BD167" s="1188"/>
      <c r="BE167" s="947"/>
      <c r="BH167" s="1188"/>
      <c r="BI167" s="988"/>
      <c r="BJ167" s="989"/>
      <c r="BK167" s="990"/>
      <c r="BL167" s="991"/>
      <c r="BM167" s="992"/>
      <c r="BN167" s="921"/>
      <c r="BO167" s="990"/>
      <c r="BP167" s="990"/>
      <c r="BQ167" s="991"/>
      <c r="BR167" s="992"/>
      <c r="BS167" s="879"/>
      <c r="BT167" s="990"/>
      <c r="BU167" s="990"/>
      <c r="BV167" s="991"/>
      <c r="BW167" s="992"/>
      <c r="BX167" s="1188"/>
      <c r="BY167" s="947"/>
      <c r="CB167" s="1188"/>
      <c r="CC167" s="988"/>
      <c r="CD167" s="989"/>
      <c r="CE167" s="990"/>
      <c r="CF167" s="991"/>
      <c r="CG167" s="992"/>
      <c r="CH167" s="921"/>
      <c r="CI167" s="990"/>
      <c r="CJ167" s="990"/>
      <c r="CK167" s="991"/>
      <c r="CL167" s="992"/>
      <c r="CM167" s="879"/>
      <c r="CN167" s="990"/>
      <c r="CO167" s="990"/>
      <c r="CP167" s="991"/>
      <c r="CQ167" s="992"/>
      <c r="CR167" s="1188"/>
      <c r="CS167" s="947"/>
      <c r="CU167" s="1188"/>
      <c r="CV167" s="988"/>
      <c r="CW167" s="989"/>
      <c r="CX167" s="990"/>
      <c r="CY167" s="991"/>
      <c r="CZ167" s="992"/>
      <c r="DA167" s="921"/>
      <c r="DB167" s="990"/>
      <c r="DC167" s="990"/>
      <c r="DD167" s="991"/>
      <c r="DE167" s="992"/>
      <c r="DF167" s="879"/>
      <c r="DG167" s="990"/>
      <c r="DH167" s="990"/>
      <c r="DI167" s="991"/>
      <c r="DJ167" s="992"/>
      <c r="DK167" s="1188"/>
      <c r="DL167" s="947"/>
      <c r="DN167" s="1188"/>
      <c r="DO167" s="988"/>
      <c r="DP167" s="989"/>
      <c r="DQ167" s="990"/>
      <c r="DR167" s="991"/>
      <c r="DS167" s="992"/>
      <c r="DT167" s="921"/>
      <c r="DU167" s="990"/>
      <c r="DV167" s="990"/>
      <c r="DW167" s="991"/>
      <c r="DX167" s="992"/>
      <c r="DY167" s="879"/>
      <c r="DZ167" s="990"/>
      <c r="EA167" s="990"/>
      <c r="EB167" s="991"/>
      <c r="EC167" s="992"/>
      <c r="ED167" s="1188"/>
      <c r="EE167" s="947"/>
      <c r="EG167" s="1188"/>
      <c r="EH167" s="988"/>
      <c r="EI167" s="989"/>
      <c r="EJ167" s="990"/>
      <c r="EK167" s="991"/>
      <c r="EL167" s="992"/>
      <c r="EM167" s="921"/>
      <c r="EN167" s="990"/>
      <c r="EO167" s="990"/>
      <c r="EP167" s="991"/>
      <c r="EQ167" s="992"/>
      <c r="ER167" s="879"/>
      <c r="ES167" s="990"/>
      <c r="ET167" s="990"/>
      <c r="EU167" s="991"/>
      <c r="EV167" s="992"/>
      <c r="EW167" s="1188"/>
      <c r="EX167" s="947"/>
      <c r="EZ167" s="1188"/>
      <c r="FA167" s="988"/>
      <c r="FB167" s="989"/>
      <c r="FC167" s="990"/>
      <c r="FD167" s="991"/>
      <c r="FE167" s="992"/>
      <c r="FF167" s="921"/>
      <c r="FG167" s="990"/>
      <c r="FH167" s="990"/>
      <c r="FI167" s="991"/>
      <c r="FJ167" s="992"/>
      <c r="FK167" s="879"/>
      <c r="FL167" s="990"/>
      <c r="FM167" s="990"/>
      <c r="FN167" s="991"/>
      <c r="FO167" s="992"/>
      <c r="FP167" s="1188"/>
      <c r="FQ167" s="947"/>
      <c r="FS167" s="1188"/>
      <c r="FT167" s="988"/>
      <c r="FU167" s="989"/>
      <c r="FV167" s="990"/>
      <c r="FW167" s="991"/>
      <c r="FX167" s="992"/>
      <c r="FY167" s="921"/>
      <c r="FZ167" s="990"/>
      <c r="GA167" s="990"/>
      <c r="GB167" s="991"/>
      <c r="GC167" s="992"/>
      <c r="GD167" s="879"/>
      <c r="GE167" s="990"/>
      <c r="GF167" s="990"/>
      <c r="GG167" s="991"/>
      <c r="GH167" s="992"/>
      <c r="GI167" s="1188"/>
      <c r="GJ167" s="947"/>
      <c r="GL167" s="1188"/>
      <c r="GM167" s="988"/>
      <c r="GN167" s="989"/>
      <c r="GO167" s="990"/>
      <c r="GP167" s="991"/>
      <c r="GQ167" s="992"/>
      <c r="GR167" s="921"/>
      <c r="GS167" s="990"/>
      <c r="GT167" s="990"/>
      <c r="GU167" s="991"/>
      <c r="GV167" s="992"/>
      <c r="GW167" s="879"/>
      <c r="GX167" s="990"/>
      <c r="GY167" s="990"/>
      <c r="GZ167" s="991"/>
      <c r="HA167" s="992"/>
      <c r="HB167" s="1188"/>
      <c r="HC167" s="947"/>
      <c r="HE167" s="1188"/>
      <c r="HF167" s="988"/>
      <c r="HG167" s="989"/>
      <c r="HH167" s="990"/>
      <c r="HI167" s="991"/>
      <c r="HJ167" s="992"/>
      <c r="HK167" s="921"/>
      <c r="HL167" s="990"/>
      <c r="HM167" s="990"/>
      <c r="HN167" s="991"/>
      <c r="HO167" s="992"/>
      <c r="HP167" s="879"/>
      <c r="HQ167" s="990"/>
      <c r="HR167" s="990"/>
      <c r="HS167" s="991"/>
      <c r="HT167" s="992"/>
      <c r="HU167" s="1188"/>
      <c r="HV167" s="947"/>
      <c r="HX167" s="1188"/>
      <c r="HY167" s="988"/>
      <c r="HZ167" s="989"/>
      <c r="IA167" s="990"/>
      <c r="IB167" s="991"/>
      <c r="IC167" s="992"/>
      <c r="ID167" s="921"/>
      <c r="IE167" s="990"/>
      <c r="IF167" s="990"/>
      <c r="IG167" s="991"/>
      <c r="IH167" s="992"/>
      <c r="II167" s="879"/>
      <c r="IJ167" s="990"/>
      <c r="IK167" s="990"/>
      <c r="IL167" s="991"/>
      <c r="IM167" s="992"/>
      <c r="IN167" s="1188"/>
      <c r="IO167" s="947"/>
      <c r="IQ167" s="1179"/>
      <c r="IR167" s="988"/>
      <c r="IS167" s="989"/>
      <c r="IT167" s="990"/>
      <c r="IU167" s="991"/>
      <c r="IV167" s="992"/>
      <c r="IW167" s="921"/>
      <c r="IX167" s="990"/>
      <c r="IY167" s="990"/>
      <c r="IZ167" s="991"/>
      <c r="JA167" s="992"/>
      <c r="JB167" s="879"/>
      <c r="JC167" s="990"/>
      <c r="JD167" s="990"/>
      <c r="JE167" s="991"/>
      <c r="JF167" s="992"/>
      <c r="JG167" s="1179"/>
      <c r="JH167" s="947"/>
    </row>
    <row r="168" spans="1:268" hidden="1">
      <c r="A168" s="1179">
        <v>24</v>
      </c>
      <c r="B168" s="1000" t="s">
        <v>338</v>
      </c>
      <c r="C168" s="1001">
        <f>SUM(C164,C166)</f>
        <v>0</v>
      </c>
      <c r="D168" s="1001">
        <f>SUM(D164,D166)</f>
        <v>9204</v>
      </c>
      <c r="E168" s="1229">
        <f>SUM(D168,-C168)</f>
        <v>9204</v>
      </c>
      <c r="F168" s="1003" t="e">
        <f t="shared" ref="F168" si="1645">E168/C168</f>
        <v>#DIV/0!</v>
      </c>
      <c r="G168" s="921">
        <v>23</v>
      </c>
      <c r="H168" s="1001">
        <f>SUM(H164,H166)</f>
        <v>9285</v>
      </c>
      <c r="I168" s="1001">
        <f>SUM(I164,I166)</f>
        <v>8859</v>
      </c>
      <c r="J168" s="1229">
        <f>SUM(I168,-H168)</f>
        <v>-426</v>
      </c>
      <c r="K168" s="1003">
        <f t="shared" ref="K168" si="1646">J168/H168</f>
        <v>-4.588045234248788E-2</v>
      </c>
      <c r="L168" s="879"/>
      <c r="M168" s="1001">
        <f>SUM(M164,M166)</f>
        <v>9285</v>
      </c>
      <c r="N168" s="1001">
        <f>SUM(N164,N166)</f>
        <v>8859</v>
      </c>
      <c r="O168" s="1229">
        <f>SUM(N168,-M168)</f>
        <v>-426</v>
      </c>
      <c r="P168" s="1003">
        <f t="shared" ref="P168" si="1647">O168/M168</f>
        <v>-4.588045234248788E-2</v>
      </c>
      <c r="Q168" s="1179">
        <v>24</v>
      </c>
      <c r="R168" s="947"/>
      <c r="U168" s="1188">
        <v>24</v>
      </c>
      <c r="V168" s="1000" t="s">
        <v>338</v>
      </c>
      <c r="W168" s="1001">
        <f>SUM(W164,W166)</f>
        <v>0</v>
      </c>
      <c r="X168" s="1001">
        <f>SUM(X164,X166)</f>
        <v>9204</v>
      </c>
      <c r="Y168" s="1229">
        <f>SUM(X168,-W168)</f>
        <v>9204</v>
      </c>
      <c r="Z168" s="1003" t="e">
        <f t="shared" ref="Z168" si="1648">Y168/W168</f>
        <v>#DIV/0!</v>
      </c>
      <c r="AA168" s="921">
        <v>23</v>
      </c>
      <c r="AB168" s="1001">
        <f>SUM(AB164,AB166)</f>
        <v>430</v>
      </c>
      <c r="AC168" s="1001">
        <f>SUM(AC164,AC166)</f>
        <v>408</v>
      </c>
      <c r="AD168" s="1229">
        <f>SUM(AC168,-AB168)</f>
        <v>-22</v>
      </c>
      <c r="AE168" s="1003">
        <f t="shared" ref="AE168" si="1649">AD168/AB168</f>
        <v>-5.1162790697674418E-2</v>
      </c>
      <c r="AF168" s="879"/>
      <c r="AG168" s="1001">
        <f>SUM(AG164,AG166)</f>
        <v>9285</v>
      </c>
      <c r="AH168" s="1001">
        <f>SUM(AH164,AH166)</f>
        <v>408</v>
      </c>
      <c r="AI168" s="1229">
        <f>SUM(AH168,-AG168)</f>
        <v>-8877</v>
      </c>
      <c r="AJ168" s="1003">
        <f t="shared" ref="AJ168" si="1650">AI168/AG168</f>
        <v>-0.95605815831987073</v>
      </c>
      <c r="AK168" s="1188">
        <v>24</v>
      </c>
      <c r="AL168" s="947"/>
      <c r="AN168" s="1188">
        <v>24</v>
      </c>
      <c r="AO168" s="1000" t="s">
        <v>338</v>
      </c>
      <c r="AP168" s="1001">
        <f>SUM(AP164,AP166)</f>
        <v>0</v>
      </c>
      <c r="AQ168" s="1001">
        <f>SUM(AQ164,AQ166)</f>
        <v>9204</v>
      </c>
      <c r="AR168" s="1229">
        <f>SUM(AQ168,-AP168)</f>
        <v>9204</v>
      </c>
      <c r="AS168" s="1003" t="e">
        <f t="shared" ref="AS168" si="1651">AR168/AP168</f>
        <v>#DIV/0!</v>
      </c>
      <c r="AT168" s="921">
        <v>23</v>
      </c>
      <c r="AU168" s="1001">
        <f>SUM(AU164,AU166)</f>
        <v>118</v>
      </c>
      <c r="AV168" s="1001">
        <f>SUM(AV164,AV166)</f>
        <v>131</v>
      </c>
      <c r="AW168" s="1229">
        <f>SUM(AV168,-AU168)</f>
        <v>13</v>
      </c>
      <c r="AX168" s="1003">
        <f t="shared" ref="AX168" si="1652">AW168/AU168</f>
        <v>0.11016949152542373</v>
      </c>
      <c r="AY168" s="879"/>
      <c r="AZ168" s="1001">
        <f>SUM(AZ164,AZ166)</f>
        <v>9285</v>
      </c>
      <c r="BA168" s="1001">
        <f>SUM(BA164,BA166)</f>
        <v>131</v>
      </c>
      <c r="BB168" s="1229">
        <f>SUM(BA168,-AZ168)</f>
        <v>-9154</v>
      </c>
      <c r="BC168" s="1003">
        <f t="shared" ref="BC168" si="1653">BB168/AZ168</f>
        <v>-0.98589122240172322</v>
      </c>
      <c r="BD168" s="1188">
        <v>24</v>
      </c>
      <c r="BE168" s="947"/>
      <c r="BH168" s="1188">
        <v>24</v>
      </c>
      <c r="BI168" s="1000" t="s">
        <v>338</v>
      </c>
      <c r="BJ168" s="1001">
        <f>SUM(BJ164,BJ166)</f>
        <v>0</v>
      </c>
      <c r="BK168" s="1001">
        <f>SUM(BK164,BK166)</f>
        <v>9204</v>
      </c>
      <c r="BL168" s="1229">
        <f>SUM(BK168,-BJ168)</f>
        <v>9204</v>
      </c>
      <c r="BM168" s="1003" t="e">
        <f t="shared" ref="BM168" si="1654">BL168/BJ168</f>
        <v>#DIV/0!</v>
      </c>
      <c r="BN168" s="921">
        <v>23</v>
      </c>
      <c r="BO168" s="1001">
        <f>SUM(BO164,BO166)</f>
        <v>396</v>
      </c>
      <c r="BP168" s="1001">
        <f>SUM(BP164,BP166)</f>
        <v>349</v>
      </c>
      <c r="BQ168" s="1229">
        <f>SUM(BP168,-BO168)</f>
        <v>-47</v>
      </c>
      <c r="BR168" s="1003">
        <f t="shared" ref="BR168" si="1655">BQ168/BO168</f>
        <v>-0.11868686868686869</v>
      </c>
      <c r="BS168" s="879"/>
      <c r="BT168" s="1001">
        <f>SUM(BT164,BT166)</f>
        <v>9285</v>
      </c>
      <c r="BU168" s="1001">
        <f>SUM(BU164,BU166)</f>
        <v>349</v>
      </c>
      <c r="BV168" s="1229">
        <f>SUM(BU168,-BT168)</f>
        <v>-8936</v>
      </c>
      <c r="BW168" s="1003">
        <f t="shared" ref="BW168" si="1656">BV168/BT168</f>
        <v>-0.96241249326871303</v>
      </c>
      <c r="BX168" s="1188">
        <v>24</v>
      </c>
      <c r="BY168" s="947"/>
      <c r="CB168" s="1188">
        <v>24</v>
      </c>
      <c r="CC168" s="1000" t="s">
        <v>338</v>
      </c>
      <c r="CD168" s="1001">
        <f>SUM(CD164,CD166)</f>
        <v>0</v>
      </c>
      <c r="CE168" s="1001">
        <f>SUM(CE164,CE166)</f>
        <v>9204</v>
      </c>
      <c r="CF168" s="1229">
        <f>SUM(CE168,-CD168)</f>
        <v>9204</v>
      </c>
      <c r="CG168" s="1003" t="e">
        <f t="shared" ref="CG168" si="1657">CF168/CD168</f>
        <v>#DIV/0!</v>
      </c>
      <c r="CH168" s="921">
        <v>23</v>
      </c>
      <c r="CI168" s="1001">
        <f>SUM(CI164,CI166)</f>
        <v>263</v>
      </c>
      <c r="CJ168" s="1001">
        <f>SUM(CJ164,CJ166)</f>
        <v>236</v>
      </c>
      <c r="CK168" s="1229">
        <f>SUM(CJ168,-CI168)</f>
        <v>-27</v>
      </c>
      <c r="CL168" s="1003">
        <f t="shared" ref="CL168" si="1658">CK168/CI168</f>
        <v>-0.10266159695817491</v>
      </c>
      <c r="CM168" s="879"/>
      <c r="CN168" s="1001">
        <f>SUM(CN164,CN166)</f>
        <v>9285</v>
      </c>
      <c r="CO168" s="1001">
        <f>SUM(CO164,CO166)</f>
        <v>236</v>
      </c>
      <c r="CP168" s="1229">
        <f>SUM(CO168,-CN168)</f>
        <v>-9049</v>
      </c>
      <c r="CQ168" s="1003">
        <f t="shared" ref="CQ168" si="1659">CP168/CN168</f>
        <v>-0.97458266020463113</v>
      </c>
      <c r="CR168" s="1188">
        <v>24</v>
      </c>
      <c r="CS168" s="947"/>
      <c r="CU168" s="1188">
        <v>24</v>
      </c>
      <c r="CV168" s="1000" t="s">
        <v>338</v>
      </c>
      <c r="CW168" s="1001">
        <f>SUM(CW164,CW166)</f>
        <v>0</v>
      </c>
      <c r="CX168" s="1001">
        <f>SUM(CX164,CX166)</f>
        <v>9204</v>
      </c>
      <c r="CY168" s="1229">
        <f>SUM(CX168,-CW168)</f>
        <v>9204</v>
      </c>
      <c r="CZ168" s="1003" t="e">
        <f t="shared" ref="CZ168" si="1660">CY168/CW168</f>
        <v>#DIV/0!</v>
      </c>
      <c r="DA168" s="921">
        <v>23</v>
      </c>
      <c r="DB168" s="1001">
        <f>SUM(DB164,DB166)</f>
        <v>117</v>
      </c>
      <c r="DC168" s="1001">
        <f>SUM(DC164,DC166)</f>
        <v>129</v>
      </c>
      <c r="DD168" s="1229">
        <f>SUM(DC168,-DB168)</f>
        <v>12</v>
      </c>
      <c r="DE168" s="1003">
        <f t="shared" ref="DE168" si="1661">DD168/DB168</f>
        <v>0.10256410256410256</v>
      </c>
      <c r="DF168" s="879"/>
      <c r="DG168" s="1001">
        <f>SUM(DG164,DG166)</f>
        <v>9285</v>
      </c>
      <c r="DH168" s="1001">
        <f>SUM(DH164,DH166)</f>
        <v>129</v>
      </c>
      <c r="DI168" s="1229">
        <f>SUM(DH168,-DG168)</f>
        <v>-9156</v>
      </c>
      <c r="DJ168" s="1003">
        <f t="shared" ref="DJ168" si="1662">DI168/DG168</f>
        <v>-0.98610662358642975</v>
      </c>
      <c r="DK168" s="1188">
        <v>24</v>
      </c>
      <c r="DL168" s="947"/>
      <c r="DN168" s="1188">
        <v>24</v>
      </c>
      <c r="DO168" s="1000" t="s">
        <v>338</v>
      </c>
      <c r="DP168" s="1001">
        <f>SUM(DP164,DP166)</f>
        <v>0</v>
      </c>
      <c r="DQ168" s="1001">
        <f>SUM(DQ164,DQ166)</f>
        <v>9204</v>
      </c>
      <c r="DR168" s="1229">
        <f>SUM(DQ168,-DP168)</f>
        <v>9204</v>
      </c>
      <c r="DS168" s="1003" t="e">
        <f t="shared" ref="DS168" si="1663">DR168/DP168</f>
        <v>#DIV/0!</v>
      </c>
      <c r="DT168" s="921">
        <v>23</v>
      </c>
      <c r="DU168" s="1001">
        <f>SUM(DU164,DU166)</f>
        <v>53</v>
      </c>
      <c r="DV168" s="1001">
        <f>SUM(DV164,DV166)</f>
        <v>45</v>
      </c>
      <c r="DW168" s="1229">
        <f>SUM(DV168,-DU168)</f>
        <v>-8</v>
      </c>
      <c r="DX168" s="1003">
        <f t="shared" ref="DX168" si="1664">DW168/DU168</f>
        <v>-0.15094339622641509</v>
      </c>
      <c r="DY168" s="879"/>
      <c r="DZ168" s="1001">
        <f>SUM(DZ164,DZ166)</f>
        <v>9285</v>
      </c>
      <c r="EA168" s="1001">
        <f>SUM(EA164,EA166)</f>
        <v>45</v>
      </c>
      <c r="EB168" s="1229">
        <f>SUM(EA168,-DZ168)</f>
        <v>-9240</v>
      </c>
      <c r="EC168" s="1003">
        <f t="shared" ref="EC168" si="1665">EB168/DZ168</f>
        <v>-0.99515347334410342</v>
      </c>
      <c r="ED168" s="1188">
        <v>24</v>
      </c>
      <c r="EE168" s="947"/>
      <c r="EG168" s="1188">
        <v>24</v>
      </c>
      <c r="EH168" s="1000" t="s">
        <v>338</v>
      </c>
      <c r="EI168" s="1001">
        <f>SUM(EI164,EI166)</f>
        <v>0</v>
      </c>
      <c r="EJ168" s="1001">
        <f>SUM(EJ164,EJ166)</f>
        <v>9204</v>
      </c>
      <c r="EK168" s="1229">
        <f>SUM(EJ168,-EI168)</f>
        <v>9204</v>
      </c>
      <c r="EL168" s="1003" t="e">
        <f t="shared" ref="EL168" si="1666">EK168/EI168</f>
        <v>#DIV/0!</v>
      </c>
      <c r="EM168" s="921">
        <v>23</v>
      </c>
      <c r="EN168" s="1001">
        <f>SUM(EN164,EN166)</f>
        <v>55</v>
      </c>
      <c r="EO168" s="1001">
        <f>SUM(EO164,EO166)</f>
        <v>72</v>
      </c>
      <c r="EP168" s="1229">
        <f>SUM(EO168,-EN168)</f>
        <v>17</v>
      </c>
      <c r="EQ168" s="1003">
        <f t="shared" ref="EQ168" si="1667">EP168/EN168</f>
        <v>0.30909090909090908</v>
      </c>
      <c r="ER168" s="879"/>
      <c r="ES168" s="1001">
        <f>SUM(ES164,ES166)</f>
        <v>9285</v>
      </c>
      <c r="ET168" s="1001">
        <f>SUM(ET164,ET166)</f>
        <v>72</v>
      </c>
      <c r="EU168" s="1229">
        <f>SUM(ET168,-ES168)</f>
        <v>-9213</v>
      </c>
      <c r="EV168" s="1003">
        <f t="shared" ref="EV168" si="1668">EU168/ES168</f>
        <v>-0.99224555735056541</v>
      </c>
      <c r="EW168" s="1188">
        <v>24</v>
      </c>
      <c r="EX168" s="947"/>
      <c r="EZ168" s="1188">
        <v>24</v>
      </c>
      <c r="FA168" s="1000" t="s">
        <v>338</v>
      </c>
      <c r="FB168" s="1001">
        <f>SUM(FB164,FB166)</f>
        <v>0</v>
      </c>
      <c r="FC168" s="1001">
        <f>SUM(FC164,FC166)</f>
        <v>9204</v>
      </c>
      <c r="FD168" s="1229">
        <f>SUM(FC168,-FB168)</f>
        <v>9204</v>
      </c>
      <c r="FE168" s="1003" t="e">
        <f t="shared" ref="FE168" si="1669">FD168/FB168</f>
        <v>#DIV/0!</v>
      </c>
      <c r="FF168" s="921">
        <v>23</v>
      </c>
      <c r="FG168" s="1001">
        <f>SUM(FG164,FG166)</f>
        <v>33</v>
      </c>
      <c r="FH168" s="1001">
        <f>SUM(FH164,FH166)</f>
        <v>23</v>
      </c>
      <c r="FI168" s="1229">
        <f>SUM(FH168,-FG168)</f>
        <v>-10</v>
      </c>
      <c r="FJ168" s="1003">
        <f t="shared" ref="FJ168" si="1670">FI168/FG168</f>
        <v>-0.30303030303030304</v>
      </c>
      <c r="FK168" s="879"/>
      <c r="FL168" s="1001">
        <f>SUM(FL164,FL166)</f>
        <v>9285</v>
      </c>
      <c r="FM168" s="1001">
        <f>SUM(FM164,FM166)</f>
        <v>23</v>
      </c>
      <c r="FN168" s="1229">
        <f>SUM(FM168,-FL168)</f>
        <v>-9262</v>
      </c>
      <c r="FO168" s="1003">
        <f t="shared" ref="FO168" si="1671">FN168/FL168</f>
        <v>-0.99752288637587505</v>
      </c>
      <c r="FP168" s="1188">
        <v>24</v>
      </c>
      <c r="FQ168" s="947"/>
      <c r="FS168" s="1188">
        <v>24</v>
      </c>
      <c r="FT168" s="1000" t="s">
        <v>338</v>
      </c>
      <c r="FU168" s="1001">
        <f>SUM(FU164,FU166)</f>
        <v>0</v>
      </c>
      <c r="FV168" s="1001">
        <f>SUM(FV164,FV166)</f>
        <v>9204</v>
      </c>
      <c r="FW168" s="1229">
        <f>SUM(FV168,-FU168)</f>
        <v>9204</v>
      </c>
      <c r="FX168" s="1003" t="e">
        <f t="shared" ref="FX168" si="1672">FW168/FU168</f>
        <v>#DIV/0!</v>
      </c>
      <c r="FY168" s="921">
        <v>23</v>
      </c>
      <c r="FZ168" s="1001">
        <f>SUM(FZ164,FZ166)</f>
        <v>115</v>
      </c>
      <c r="GA168" s="1001">
        <f>SUM(GA164,GA166)</f>
        <v>132</v>
      </c>
      <c r="GB168" s="1229">
        <f>SUM(GA168,-FZ168)</f>
        <v>17</v>
      </c>
      <c r="GC168" s="1003">
        <f t="shared" ref="GC168" si="1673">GB168/FZ168</f>
        <v>0.14782608695652175</v>
      </c>
      <c r="GD168" s="879"/>
      <c r="GE168" s="1001">
        <f>SUM(GE164,GE166)</f>
        <v>9285</v>
      </c>
      <c r="GF168" s="1001">
        <f>SUM(GF164,GF166)</f>
        <v>132</v>
      </c>
      <c r="GG168" s="1229">
        <f>SUM(GF168,-GE168)</f>
        <v>-9153</v>
      </c>
      <c r="GH168" s="1003">
        <f t="shared" ref="GH168" si="1674">GG168/GE168</f>
        <v>-0.9857835218093699</v>
      </c>
      <c r="GI168" s="1188">
        <v>24</v>
      </c>
      <c r="GJ168" s="947"/>
      <c r="GL168" s="1188">
        <v>24</v>
      </c>
      <c r="GM168" s="1000" t="s">
        <v>338</v>
      </c>
      <c r="GN168" s="1001">
        <f>SUM(GN164,GN166)</f>
        <v>0</v>
      </c>
      <c r="GO168" s="1001">
        <f>SUM(GO164,GO166)</f>
        <v>9204</v>
      </c>
      <c r="GP168" s="1229">
        <f>SUM(GO168,-GN168)</f>
        <v>9204</v>
      </c>
      <c r="GQ168" s="1003" t="e">
        <f t="shared" ref="GQ168" si="1675">GP168/GN168</f>
        <v>#DIV/0!</v>
      </c>
      <c r="GR168" s="921">
        <v>23</v>
      </c>
      <c r="GS168" s="1001">
        <f>SUM(GS164,GS166)</f>
        <v>40</v>
      </c>
      <c r="GT168" s="1001">
        <f>SUM(GT164,GT166)</f>
        <v>34</v>
      </c>
      <c r="GU168" s="1229">
        <f>SUM(GT168,-GS168)</f>
        <v>-6</v>
      </c>
      <c r="GV168" s="1003">
        <f t="shared" ref="GV168" si="1676">GU168/GS168</f>
        <v>-0.15</v>
      </c>
      <c r="GW168" s="879"/>
      <c r="GX168" s="1001">
        <f>SUM(GX164,GX166)</f>
        <v>9285</v>
      </c>
      <c r="GY168" s="1001">
        <f>SUM(GY164,GY166)</f>
        <v>34</v>
      </c>
      <c r="GZ168" s="1229">
        <f>SUM(GY168,-GX168)</f>
        <v>-9251</v>
      </c>
      <c r="HA168" s="1003">
        <f t="shared" ref="HA168" si="1677">GZ168/GX168</f>
        <v>-0.99633817985998918</v>
      </c>
      <c r="HB168" s="1188">
        <v>24</v>
      </c>
      <c r="HC168" s="947"/>
      <c r="HE168" s="1188">
        <v>24</v>
      </c>
      <c r="HF168" s="1000" t="s">
        <v>338</v>
      </c>
      <c r="HG168" s="1001">
        <f>SUM(HG164,HG166)</f>
        <v>0</v>
      </c>
      <c r="HH168" s="1001">
        <f>SUM(HH164,HH166)</f>
        <v>9204</v>
      </c>
      <c r="HI168" s="1229">
        <f>SUM(HH168,-HG168)</f>
        <v>9204</v>
      </c>
      <c r="HJ168" s="1003" t="e">
        <f t="shared" ref="HJ168" si="1678">HI168/HG168</f>
        <v>#DIV/0!</v>
      </c>
      <c r="HK168" s="921">
        <v>23</v>
      </c>
      <c r="HL168" s="1001">
        <f>SUM(HL164,HL166)</f>
        <v>52</v>
      </c>
      <c r="HM168" s="1001">
        <f>SUM(HM164,HM166)</f>
        <v>60</v>
      </c>
      <c r="HN168" s="1229">
        <f>SUM(HM168,-HL168)</f>
        <v>8</v>
      </c>
      <c r="HO168" s="1003">
        <f t="shared" ref="HO168" si="1679">HN168/HL168</f>
        <v>0.15384615384615385</v>
      </c>
      <c r="HP168" s="879"/>
      <c r="HQ168" s="1001">
        <f>SUM(HQ164,HQ166)</f>
        <v>9285</v>
      </c>
      <c r="HR168" s="1001">
        <f>SUM(HR164,HR166)</f>
        <v>60</v>
      </c>
      <c r="HS168" s="1229">
        <f>SUM(HR168,-HQ168)</f>
        <v>-9225</v>
      </c>
      <c r="HT168" s="1003">
        <f t="shared" ref="HT168" si="1680">HS168/HQ168</f>
        <v>-0.99353796445880449</v>
      </c>
      <c r="HU168" s="1188">
        <v>24</v>
      </c>
      <c r="HV168" s="947"/>
      <c r="HX168" s="1188">
        <v>24</v>
      </c>
      <c r="HY168" s="1000" t="s">
        <v>338</v>
      </c>
      <c r="HZ168" s="1001">
        <f>SUM(HZ164,HZ166)</f>
        <v>0</v>
      </c>
      <c r="IA168" s="1001">
        <f>SUM(IA164,IA166)</f>
        <v>9204</v>
      </c>
      <c r="IB168" s="1229">
        <f>SUM(IA168,-HZ168)</f>
        <v>9204</v>
      </c>
      <c r="IC168" s="1003" t="e">
        <f t="shared" ref="IC168" si="1681">IB168/HZ168</f>
        <v>#DIV/0!</v>
      </c>
      <c r="ID168" s="921">
        <v>23</v>
      </c>
      <c r="IE168" s="1001">
        <f>SUM(IE164,IE166)</f>
        <v>62</v>
      </c>
      <c r="IF168" s="1001">
        <f>SUM(IF164,IF166)</f>
        <v>82</v>
      </c>
      <c r="IG168" s="1229">
        <f>SUM(IF168,-IE168)</f>
        <v>20</v>
      </c>
      <c r="IH168" s="1003">
        <f t="shared" ref="IH168" si="1682">IG168/IE168</f>
        <v>0.32258064516129031</v>
      </c>
      <c r="II168" s="879"/>
      <c r="IJ168" s="1001">
        <f>SUM(IJ164,IJ166)</f>
        <v>9285</v>
      </c>
      <c r="IK168" s="1001">
        <f>SUM(IK164,IK166)</f>
        <v>82</v>
      </c>
      <c r="IL168" s="1229">
        <f>SUM(IK168,-IJ168)</f>
        <v>-9203</v>
      </c>
      <c r="IM168" s="1003">
        <f t="shared" ref="IM168" si="1683">IL168/IJ168</f>
        <v>-0.99116855142703286</v>
      </c>
      <c r="IN168" s="1188">
        <v>24</v>
      </c>
      <c r="IO168" s="947"/>
      <c r="IQ168" s="1179">
        <v>24</v>
      </c>
      <c r="IR168" s="1000" t="s">
        <v>338</v>
      </c>
      <c r="IS168" s="1001">
        <f>SUM(IS164,IS166)</f>
        <v>0</v>
      </c>
      <c r="IT168" s="1001">
        <f>SUM(IT164,IT166)</f>
        <v>9204</v>
      </c>
      <c r="IU168" s="1229">
        <f>SUM(IT168,-IS168)</f>
        <v>9204</v>
      </c>
      <c r="IV168" s="1003" t="e">
        <f t="shared" ref="IV168" si="1684">IU168/IS168</f>
        <v>#DIV/0!</v>
      </c>
      <c r="IW168" s="921">
        <v>23</v>
      </c>
      <c r="IX168" s="1001">
        <f>SUM(IX164,IX166)</f>
        <v>1734</v>
      </c>
      <c r="IY168" s="1001">
        <f>SUM(IY164,IY166)</f>
        <v>1701</v>
      </c>
      <c r="IZ168" s="1229">
        <f>SUM(IY168,-IX168)</f>
        <v>-33</v>
      </c>
      <c r="JA168" s="1003">
        <f t="shared" ref="JA168" si="1685">IZ168/IX168</f>
        <v>-1.9031141868512111E-2</v>
      </c>
      <c r="JB168" s="879"/>
      <c r="JC168" s="1001">
        <f>SUM(JC164,JC166)</f>
        <v>9285</v>
      </c>
      <c r="JD168" s="1001">
        <f>SUM(JD164,JD166)</f>
        <v>1701</v>
      </c>
      <c r="JE168" s="1229">
        <f>SUM(JD168,-JC168)</f>
        <v>-7584</v>
      </c>
      <c r="JF168" s="1003">
        <f t="shared" ref="JF168" si="1686">JE168/JC168</f>
        <v>-0.81680129240710819</v>
      </c>
      <c r="JG168" s="1179">
        <v>24</v>
      </c>
      <c r="JH168" s="947"/>
    </row>
    <row r="169" spans="1:268" hidden="1">
      <c r="A169" s="1179"/>
      <c r="B169" s="991"/>
      <c r="C169" s="989"/>
      <c r="D169" s="990"/>
      <c r="E169" s="991"/>
      <c r="F169" s="992"/>
      <c r="G169" s="921"/>
      <c r="H169" s="990"/>
      <c r="I169" s="990"/>
      <c r="J169" s="991"/>
      <c r="K169" s="992"/>
      <c r="L169" s="879"/>
      <c r="M169" s="990"/>
      <c r="N169" s="990"/>
      <c r="O169" s="991"/>
      <c r="P169" s="992"/>
      <c r="Q169" s="1179"/>
      <c r="R169" s="947"/>
      <c r="U169" s="1188"/>
      <c r="V169" s="991"/>
      <c r="W169" s="989"/>
      <c r="X169" s="990"/>
      <c r="Y169" s="991"/>
      <c r="Z169" s="992"/>
      <c r="AA169" s="921"/>
      <c r="AB169" s="990"/>
      <c r="AC169" s="990"/>
      <c r="AD169" s="991"/>
      <c r="AE169" s="992"/>
      <c r="AF169" s="879"/>
      <c r="AG169" s="990"/>
      <c r="AH169" s="990"/>
      <c r="AI169" s="991"/>
      <c r="AJ169" s="992"/>
      <c r="AK169" s="1188"/>
      <c r="AL169" s="947"/>
      <c r="AN169" s="1188"/>
      <c r="AO169" s="991"/>
      <c r="AP169" s="989"/>
      <c r="AQ169" s="990"/>
      <c r="AR169" s="991"/>
      <c r="AS169" s="992"/>
      <c r="AT169" s="921"/>
      <c r="AU169" s="990"/>
      <c r="AV169" s="990"/>
      <c r="AW169" s="991"/>
      <c r="AX169" s="992"/>
      <c r="AY169" s="879"/>
      <c r="AZ169" s="990"/>
      <c r="BA169" s="990"/>
      <c r="BB169" s="991"/>
      <c r="BC169" s="992"/>
      <c r="BD169" s="1188"/>
      <c r="BE169" s="947"/>
      <c r="BH169" s="1188"/>
      <c r="BI169" s="991"/>
      <c r="BJ169" s="989"/>
      <c r="BK169" s="990"/>
      <c r="BL169" s="991"/>
      <c r="BM169" s="992"/>
      <c r="BN169" s="921"/>
      <c r="BO169" s="990"/>
      <c r="BP169" s="990"/>
      <c r="BQ169" s="991"/>
      <c r="BR169" s="992"/>
      <c r="BS169" s="879"/>
      <c r="BT169" s="990"/>
      <c r="BU169" s="990"/>
      <c r="BV169" s="991"/>
      <c r="BW169" s="992"/>
      <c r="BX169" s="1188"/>
      <c r="BY169" s="947"/>
      <c r="CB169" s="1188"/>
      <c r="CC169" s="991"/>
      <c r="CD169" s="989"/>
      <c r="CE169" s="990"/>
      <c r="CF169" s="991"/>
      <c r="CG169" s="992"/>
      <c r="CH169" s="921"/>
      <c r="CI169" s="990"/>
      <c r="CJ169" s="990"/>
      <c r="CK169" s="991"/>
      <c r="CL169" s="992"/>
      <c r="CM169" s="879"/>
      <c r="CN169" s="990"/>
      <c r="CO169" s="990"/>
      <c r="CP169" s="991"/>
      <c r="CQ169" s="992"/>
      <c r="CR169" s="1188"/>
      <c r="CS169" s="947"/>
      <c r="CU169" s="1188"/>
      <c r="CV169" s="991"/>
      <c r="CW169" s="989"/>
      <c r="CX169" s="990"/>
      <c r="CY169" s="991"/>
      <c r="CZ169" s="992"/>
      <c r="DA169" s="921"/>
      <c r="DB169" s="990"/>
      <c r="DC169" s="990"/>
      <c r="DD169" s="991"/>
      <c r="DE169" s="992"/>
      <c r="DF169" s="879"/>
      <c r="DG169" s="990"/>
      <c r="DH169" s="990"/>
      <c r="DI169" s="991"/>
      <c r="DJ169" s="992"/>
      <c r="DK169" s="1188"/>
      <c r="DL169" s="947"/>
      <c r="DN169" s="1188"/>
      <c r="DO169" s="991"/>
      <c r="DP169" s="989"/>
      <c r="DQ169" s="990"/>
      <c r="DR169" s="991"/>
      <c r="DS169" s="992"/>
      <c r="DT169" s="921"/>
      <c r="DU169" s="990"/>
      <c r="DV169" s="990"/>
      <c r="DW169" s="991"/>
      <c r="DX169" s="992"/>
      <c r="DY169" s="879"/>
      <c r="DZ169" s="990"/>
      <c r="EA169" s="990"/>
      <c r="EB169" s="991"/>
      <c r="EC169" s="992"/>
      <c r="ED169" s="1188"/>
      <c r="EE169" s="947"/>
      <c r="EG169" s="1188"/>
      <c r="EH169" s="991"/>
      <c r="EI169" s="989"/>
      <c r="EJ169" s="990"/>
      <c r="EK169" s="991"/>
      <c r="EL169" s="992"/>
      <c r="EM169" s="921"/>
      <c r="EN169" s="990"/>
      <c r="EO169" s="990"/>
      <c r="EP169" s="991"/>
      <c r="EQ169" s="992"/>
      <c r="ER169" s="879"/>
      <c r="ES169" s="990"/>
      <c r="ET169" s="990"/>
      <c r="EU169" s="991"/>
      <c r="EV169" s="992"/>
      <c r="EW169" s="1188"/>
      <c r="EX169" s="947"/>
      <c r="EZ169" s="1188"/>
      <c r="FA169" s="991"/>
      <c r="FB169" s="989"/>
      <c r="FC169" s="990"/>
      <c r="FD169" s="991"/>
      <c r="FE169" s="992"/>
      <c r="FF169" s="921"/>
      <c r="FG169" s="990"/>
      <c r="FH169" s="990"/>
      <c r="FI169" s="991"/>
      <c r="FJ169" s="992"/>
      <c r="FK169" s="879"/>
      <c r="FL169" s="990"/>
      <c r="FM169" s="990"/>
      <c r="FN169" s="991"/>
      <c r="FO169" s="992"/>
      <c r="FP169" s="1188"/>
      <c r="FQ169" s="947"/>
      <c r="FS169" s="1188"/>
      <c r="FT169" s="991"/>
      <c r="FU169" s="989"/>
      <c r="FV169" s="990"/>
      <c r="FW169" s="991"/>
      <c r="FX169" s="992"/>
      <c r="FY169" s="921"/>
      <c r="FZ169" s="990"/>
      <c r="GA169" s="990"/>
      <c r="GB169" s="991"/>
      <c r="GC169" s="992"/>
      <c r="GD169" s="879"/>
      <c r="GE169" s="990"/>
      <c r="GF169" s="990"/>
      <c r="GG169" s="991"/>
      <c r="GH169" s="992"/>
      <c r="GI169" s="1188"/>
      <c r="GJ169" s="947"/>
      <c r="GL169" s="1188"/>
      <c r="GM169" s="991"/>
      <c r="GN169" s="989"/>
      <c r="GO169" s="990"/>
      <c r="GP169" s="991"/>
      <c r="GQ169" s="992"/>
      <c r="GR169" s="921"/>
      <c r="GS169" s="990"/>
      <c r="GT169" s="990"/>
      <c r="GU169" s="991"/>
      <c r="GV169" s="992"/>
      <c r="GW169" s="879"/>
      <c r="GX169" s="990"/>
      <c r="GY169" s="990"/>
      <c r="GZ169" s="991"/>
      <c r="HA169" s="992"/>
      <c r="HB169" s="1188"/>
      <c r="HC169" s="947"/>
      <c r="HE169" s="1188"/>
      <c r="HF169" s="991"/>
      <c r="HG169" s="989"/>
      <c r="HH169" s="990"/>
      <c r="HI169" s="991"/>
      <c r="HJ169" s="992"/>
      <c r="HK169" s="921"/>
      <c r="HL169" s="990"/>
      <c r="HM169" s="990"/>
      <c r="HN169" s="991"/>
      <c r="HO169" s="992"/>
      <c r="HP169" s="879"/>
      <c r="HQ169" s="990"/>
      <c r="HR169" s="990"/>
      <c r="HS169" s="991"/>
      <c r="HT169" s="992"/>
      <c r="HU169" s="1188"/>
      <c r="HV169" s="947"/>
      <c r="HX169" s="1188"/>
      <c r="HY169" s="991"/>
      <c r="HZ169" s="989"/>
      <c r="IA169" s="990"/>
      <c r="IB169" s="991"/>
      <c r="IC169" s="992"/>
      <c r="ID169" s="921"/>
      <c r="IE169" s="990"/>
      <c r="IF169" s="990"/>
      <c r="IG169" s="991"/>
      <c r="IH169" s="992"/>
      <c r="II169" s="879"/>
      <c r="IJ169" s="990"/>
      <c r="IK169" s="990"/>
      <c r="IL169" s="991"/>
      <c r="IM169" s="992"/>
      <c r="IN169" s="1188"/>
      <c r="IO169" s="947"/>
      <c r="IQ169" s="1179"/>
      <c r="IR169" s="991"/>
      <c r="IS169" s="989"/>
      <c r="IT169" s="990"/>
      <c r="IU169" s="991"/>
      <c r="IV169" s="992"/>
      <c r="IW169" s="921"/>
      <c r="IX169" s="990"/>
      <c r="IY169" s="990"/>
      <c r="IZ169" s="991"/>
      <c r="JA169" s="992"/>
      <c r="JB169" s="879"/>
      <c r="JC169" s="990"/>
      <c r="JD169" s="990"/>
      <c r="JE169" s="991"/>
      <c r="JF169" s="992"/>
      <c r="JG169" s="1179"/>
      <c r="JH169" s="947"/>
    </row>
    <row r="170" spans="1:268" hidden="1">
      <c r="A170" s="1179">
        <v>25</v>
      </c>
      <c r="B170" s="996" t="s">
        <v>339</v>
      </c>
      <c r="C170" s="997">
        <f>C73</f>
        <v>0</v>
      </c>
      <c r="D170" s="997">
        <f>D73</f>
        <v>0</v>
      </c>
      <c r="E170" s="1122">
        <f t="shared" ref="E170" si="1687">SUM(D170,-C170)</f>
        <v>0</v>
      </c>
      <c r="F170" s="999" t="e">
        <f>E170/C170</f>
        <v>#DIV/0!</v>
      </c>
      <c r="G170" s="921">
        <v>24</v>
      </c>
      <c r="H170" s="997">
        <f>H73</f>
        <v>0</v>
      </c>
      <c r="I170" s="997">
        <f>I73</f>
        <v>289</v>
      </c>
      <c r="J170" s="1122">
        <f t="shared" ref="J170" si="1688">SUM(I170,-H170)</f>
        <v>289</v>
      </c>
      <c r="K170" s="999" t="e">
        <f>J170/H170</f>
        <v>#DIV/0!</v>
      </c>
      <c r="L170" s="879"/>
      <c r="M170" s="997">
        <f>M73</f>
        <v>0</v>
      </c>
      <c r="N170" s="997">
        <f>N73</f>
        <v>0</v>
      </c>
      <c r="O170" s="1122">
        <f t="shared" ref="O170" si="1689">SUM(N170,-M170)</f>
        <v>0</v>
      </c>
      <c r="P170" s="999" t="e">
        <f>O170/M170</f>
        <v>#DIV/0!</v>
      </c>
      <c r="Q170" s="1179">
        <v>25</v>
      </c>
      <c r="R170" s="947"/>
      <c r="U170" s="1188">
        <v>25</v>
      </c>
      <c r="V170" s="996" t="s">
        <v>339</v>
      </c>
      <c r="W170" s="997">
        <f>W73</f>
        <v>0</v>
      </c>
      <c r="X170" s="997">
        <f>X73</f>
        <v>0</v>
      </c>
      <c r="Y170" s="1122">
        <f t="shared" ref="Y170" si="1690">SUM(X170,-W170)</f>
        <v>0</v>
      </c>
      <c r="Z170" s="999" t="e">
        <f>Y170/W170</f>
        <v>#DIV/0!</v>
      </c>
      <c r="AA170" s="921">
        <v>24</v>
      </c>
      <c r="AB170" s="997">
        <f>AB73</f>
        <v>0</v>
      </c>
      <c r="AC170" s="997">
        <f>AC73</f>
        <v>16</v>
      </c>
      <c r="AD170" s="1122">
        <f t="shared" ref="AD170" si="1691">SUM(AC170,-AB170)</f>
        <v>16</v>
      </c>
      <c r="AE170" s="999" t="e">
        <f>AD170/AB170</f>
        <v>#DIV/0!</v>
      </c>
      <c r="AF170" s="879"/>
      <c r="AG170" s="997">
        <f>AG73</f>
        <v>0</v>
      </c>
      <c r="AH170" s="997">
        <f>AH73</f>
        <v>0</v>
      </c>
      <c r="AI170" s="1122">
        <f t="shared" ref="AI170" si="1692">SUM(AH170,-AG170)</f>
        <v>0</v>
      </c>
      <c r="AJ170" s="999" t="e">
        <f>AI170/AG170</f>
        <v>#DIV/0!</v>
      </c>
      <c r="AK170" s="1188">
        <v>25</v>
      </c>
      <c r="AL170" s="947"/>
      <c r="AN170" s="1188">
        <v>25</v>
      </c>
      <c r="AO170" s="996" t="s">
        <v>339</v>
      </c>
      <c r="AP170" s="997">
        <f>AP73</f>
        <v>0</v>
      </c>
      <c r="AQ170" s="997">
        <f>AQ73</f>
        <v>0</v>
      </c>
      <c r="AR170" s="1122">
        <f t="shared" ref="AR170" si="1693">SUM(AQ170,-AP170)</f>
        <v>0</v>
      </c>
      <c r="AS170" s="999" t="e">
        <f>AR170/AP170</f>
        <v>#DIV/0!</v>
      </c>
      <c r="AT170" s="921">
        <v>24</v>
      </c>
      <c r="AU170" s="997">
        <f>AU73</f>
        <v>0</v>
      </c>
      <c r="AV170" s="997">
        <f>AV73</f>
        <v>5</v>
      </c>
      <c r="AW170" s="1122">
        <f t="shared" ref="AW170" si="1694">SUM(AV170,-AU170)</f>
        <v>5</v>
      </c>
      <c r="AX170" s="999" t="e">
        <f>AW170/AU170</f>
        <v>#DIV/0!</v>
      </c>
      <c r="AY170" s="879"/>
      <c r="AZ170" s="997">
        <f>AZ73</f>
        <v>0</v>
      </c>
      <c r="BA170" s="997">
        <f>BA73</f>
        <v>0</v>
      </c>
      <c r="BB170" s="1122">
        <f t="shared" ref="BB170" si="1695">SUM(BA170,-AZ170)</f>
        <v>0</v>
      </c>
      <c r="BC170" s="999" t="e">
        <f>BB170/AZ170</f>
        <v>#DIV/0!</v>
      </c>
      <c r="BD170" s="1188">
        <v>25</v>
      </c>
      <c r="BE170" s="947"/>
      <c r="BH170" s="1188">
        <v>25</v>
      </c>
      <c r="BI170" s="996" t="s">
        <v>339</v>
      </c>
      <c r="BJ170" s="997">
        <f>BJ73</f>
        <v>0</v>
      </c>
      <c r="BK170" s="997">
        <f>BK73</f>
        <v>0</v>
      </c>
      <c r="BL170" s="1122">
        <f t="shared" ref="BL170" si="1696">SUM(BK170,-BJ170)</f>
        <v>0</v>
      </c>
      <c r="BM170" s="999" t="e">
        <f>BL170/BJ170</f>
        <v>#DIV/0!</v>
      </c>
      <c r="BN170" s="921">
        <v>24</v>
      </c>
      <c r="BO170" s="997">
        <f>BO73</f>
        <v>0</v>
      </c>
      <c r="BP170" s="997">
        <f>BP73</f>
        <v>6</v>
      </c>
      <c r="BQ170" s="1122">
        <f t="shared" ref="BQ170" si="1697">SUM(BP170,-BO170)</f>
        <v>6</v>
      </c>
      <c r="BR170" s="999" t="e">
        <f>BQ170/BO170</f>
        <v>#DIV/0!</v>
      </c>
      <c r="BS170" s="879"/>
      <c r="BT170" s="997">
        <f>BT73</f>
        <v>0</v>
      </c>
      <c r="BU170" s="997">
        <f>BU73</f>
        <v>0</v>
      </c>
      <c r="BV170" s="1122">
        <f t="shared" ref="BV170" si="1698">SUM(BU170,-BT170)</f>
        <v>0</v>
      </c>
      <c r="BW170" s="999" t="e">
        <f>BV170/BT170</f>
        <v>#DIV/0!</v>
      </c>
      <c r="BX170" s="1188">
        <v>25</v>
      </c>
      <c r="BY170" s="947"/>
      <c r="CB170" s="1188">
        <v>25</v>
      </c>
      <c r="CC170" s="996" t="s">
        <v>339</v>
      </c>
      <c r="CD170" s="997">
        <f>CD73</f>
        <v>0</v>
      </c>
      <c r="CE170" s="997">
        <f>CE73</f>
        <v>0</v>
      </c>
      <c r="CF170" s="1122">
        <f t="shared" ref="CF170" si="1699">SUM(CE170,-CD170)</f>
        <v>0</v>
      </c>
      <c r="CG170" s="999" t="e">
        <f>CF170/CD170</f>
        <v>#DIV/0!</v>
      </c>
      <c r="CH170" s="921">
        <v>24</v>
      </c>
      <c r="CI170" s="997">
        <f>CI73</f>
        <v>0</v>
      </c>
      <c r="CJ170" s="997">
        <f>CJ73</f>
        <v>5</v>
      </c>
      <c r="CK170" s="1122">
        <f t="shared" ref="CK170" si="1700">SUM(CJ170,-CI170)</f>
        <v>5</v>
      </c>
      <c r="CL170" s="999" t="e">
        <f>CK170/CI170</f>
        <v>#DIV/0!</v>
      </c>
      <c r="CM170" s="879"/>
      <c r="CN170" s="997">
        <f>CN73</f>
        <v>0</v>
      </c>
      <c r="CO170" s="997">
        <f>CO73</f>
        <v>0</v>
      </c>
      <c r="CP170" s="1122">
        <f t="shared" ref="CP170" si="1701">SUM(CO170,-CN170)</f>
        <v>0</v>
      </c>
      <c r="CQ170" s="999" t="e">
        <f>CP170/CN170</f>
        <v>#DIV/0!</v>
      </c>
      <c r="CR170" s="1188">
        <v>25</v>
      </c>
      <c r="CS170" s="947"/>
      <c r="CU170" s="1188">
        <v>25</v>
      </c>
      <c r="CV170" s="996" t="s">
        <v>339</v>
      </c>
      <c r="CW170" s="997">
        <f>CW73</f>
        <v>0</v>
      </c>
      <c r="CX170" s="997">
        <f>CX73</f>
        <v>0</v>
      </c>
      <c r="CY170" s="1122">
        <f t="shared" ref="CY170" si="1702">SUM(CX170,-CW170)</f>
        <v>0</v>
      </c>
      <c r="CZ170" s="999" t="e">
        <f>CY170/CW170</f>
        <v>#DIV/0!</v>
      </c>
      <c r="DA170" s="921">
        <v>24</v>
      </c>
      <c r="DB170" s="997">
        <f>DB73</f>
        <v>0</v>
      </c>
      <c r="DC170" s="997">
        <f>DC73</f>
        <v>2</v>
      </c>
      <c r="DD170" s="1122">
        <f t="shared" ref="DD170" si="1703">SUM(DC170,-DB170)</f>
        <v>2</v>
      </c>
      <c r="DE170" s="999" t="e">
        <f>DD170/DB170</f>
        <v>#DIV/0!</v>
      </c>
      <c r="DF170" s="879"/>
      <c r="DG170" s="997">
        <f>DG73</f>
        <v>0</v>
      </c>
      <c r="DH170" s="997">
        <f>DH73</f>
        <v>0</v>
      </c>
      <c r="DI170" s="1122">
        <f t="shared" ref="DI170" si="1704">SUM(DH170,-DG170)</f>
        <v>0</v>
      </c>
      <c r="DJ170" s="999" t="e">
        <f>DI170/DG170</f>
        <v>#DIV/0!</v>
      </c>
      <c r="DK170" s="1188">
        <v>25</v>
      </c>
      <c r="DL170" s="947"/>
      <c r="DN170" s="1188">
        <v>25</v>
      </c>
      <c r="DO170" s="996" t="s">
        <v>339</v>
      </c>
      <c r="DP170" s="997">
        <f>DP73</f>
        <v>0</v>
      </c>
      <c r="DQ170" s="997">
        <f>DQ73</f>
        <v>0</v>
      </c>
      <c r="DR170" s="1122">
        <f t="shared" ref="DR170" si="1705">SUM(DQ170,-DP170)</f>
        <v>0</v>
      </c>
      <c r="DS170" s="999" t="e">
        <f>DR170/DP170</f>
        <v>#DIV/0!</v>
      </c>
      <c r="DT170" s="921">
        <v>24</v>
      </c>
      <c r="DU170" s="997">
        <f>DU73</f>
        <v>0</v>
      </c>
      <c r="DV170" s="997">
        <f>DV73</f>
        <v>6</v>
      </c>
      <c r="DW170" s="1122">
        <f t="shared" ref="DW170" si="1706">SUM(DV170,-DU170)</f>
        <v>6</v>
      </c>
      <c r="DX170" s="999" t="e">
        <f>DW170/DU170</f>
        <v>#DIV/0!</v>
      </c>
      <c r="DY170" s="879"/>
      <c r="DZ170" s="997">
        <f>DZ73</f>
        <v>0</v>
      </c>
      <c r="EA170" s="997">
        <f>EA73</f>
        <v>0</v>
      </c>
      <c r="EB170" s="1122">
        <f t="shared" ref="EB170" si="1707">SUM(EA170,-DZ170)</f>
        <v>0</v>
      </c>
      <c r="EC170" s="999" t="e">
        <f>EB170/DZ170</f>
        <v>#DIV/0!</v>
      </c>
      <c r="ED170" s="1188">
        <v>25</v>
      </c>
      <c r="EE170" s="947"/>
      <c r="EG170" s="1188">
        <v>25</v>
      </c>
      <c r="EH170" s="996" t="s">
        <v>339</v>
      </c>
      <c r="EI170" s="997">
        <f>EI73</f>
        <v>0</v>
      </c>
      <c r="EJ170" s="997">
        <f>EJ73</f>
        <v>0</v>
      </c>
      <c r="EK170" s="1122">
        <f t="shared" ref="EK170" si="1708">SUM(EJ170,-EI170)</f>
        <v>0</v>
      </c>
      <c r="EL170" s="999" t="e">
        <f>EK170/EI170</f>
        <v>#DIV/0!</v>
      </c>
      <c r="EM170" s="921">
        <v>24</v>
      </c>
      <c r="EN170" s="997">
        <f>EN73</f>
        <v>0</v>
      </c>
      <c r="EO170" s="997">
        <f>EO73</f>
        <v>2</v>
      </c>
      <c r="EP170" s="1122">
        <f t="shared" ref="EP170" si="1709">SUM(EO170,-EN170)</f>
        <v>2</v>
      </c>
      <c r="EQ170" s="999" t="e">
        <f>EP170/EN170</f>
        <v>#DIV/0!</v>
      </c>
      <c r="ER170" s="879"/>
      <c r="ES170" s="997">
        <f>ES73</f>
        <v>0</v>
      </c>
      <c r="ET170" s="997">
        <f>ET73</f>
        <v>0</v>
      </c>
      <c r="EU170" s="1122">
        <f t="shared" ref="EU170" si="1710">SUM(ET170,-ES170)</f>
        <v>0</v>
      </c>
      <c r="EV170" s="999" t="e">
        <f>EU170/ES170</f>
        <v>#DIV/0!</v>
      </c>
      <c r="EW170" s="1188">
        <v>25</v>
      </c>
      <c r="EX170" s="947"/>
      <c r="EZ170" s="1188">
        <v>25</v>
      </c>
      <c r="FA170" s="996" t="s">
        <v>339</v>
      </c>
      <c r="FB170" s="997">
        <f>FB73</f>
        <v>0</v>
      </c>
      <c r="FC170" s="997">
        <f>FC73</f>
        <v>0</v>
      </c>
      <c r="FD170" s="1122">
        <f t="shared" ref="FD170" si="1711">SUM(FC170,-FB170)</f>
        <v>0</v>
      </c>
      <c r="FE170" s="999" t="e">
        <f>FD170/FB170</f>
        <v>#DIV/0!</v>
      </c>
      <c r="FF170" s="921">
        <v>24</v>
      </c>
      <c r="FG170" s="997">
        <f>FG73</f>
        <v>0</v>
      </c>
      <c r="FH170" s="997">
        <f>FH73</f>
        <v>1</v>
      </c>
      <c r="FI170" s="1122">
        <f t="shared" ref="FI170" si="1712">SUM(FH170,-FG170)</f>
        <v>1</v>
      </c>
      <c r="FJ170" s="999" t="e">
        <f>FI170/FG170</f>
        <v>#DIV/0!</v>
      </c>
      <c r="FK170" s="879"/>
      <c r="FL170" s="997">
        <f>FL73</f>
        <v>0</v>
      </c>
      <c r="FM170" s="997">
        <f>FM73</f>
        <v>0</v>
      </c>
      <c r="FN170" s="1122">
        <f t="shared" ref="FN170" si="1713">SUM(FM170,-FL170)</f>
        <v>0</v>
      </c>
      <c r="FO170" s="999" t="e">
        <f>FN170/FL170</f>
        <v>#DIV/0!</v>
      </c>
      <c r="FP170" s="1188">
        <v>25</v>
      </c>
      <c r="FQ170" s="947"/>
      <c r="FS170" s="1188">
        <v>25</v>
      </c>
      <c r="FT170" s="996" t="s">
        <v>339</v>
      </c>
      <c r="FU170" s="997">
        <f>FU73</f>
        <v>0</v>
      </c>
      <c r="FV170" s="997">
        <f>FV73</f>
        <v>0</v>
      </c>
      <c r="FW170" s="1122">
        <f t="shared" ref="FW170" si="1714">SUM(FV170,-FU170)</f>
        <v>0</v>
      </c>
      <c r="FX170" s="999" t="e">
        <f>FW170/FU170</f>
        <v>#DIV/0!</v>
      </c>
      <c r="FY170" s="921">
        <v>24</v>
      </c>
      <c r="FZ170" s="997">
        <f>FZ73</f>
        <v>0</v>
      </c>
      <c r="GA170" s="997">
        <f>GA73</f>
        <v>10</v>
      </c>
      <c r="GB170" s="1122">
        <f t="shared" ref="GB170" si="1715">SUM(GA170,-FZ170)</f>
        <v>10</v>
      </c>
      <c r="GC170" s="999" t="e">
        <f>GB170/FZ170</f>
        <v>#DIV/0!</v>
      </c>
      <c r="GD170" s="879"/>
      <c r="GE170" s="997">
        <f>GE73</f>
        <v>0</v>
      </c>
      <c r="GF170" s="997">
        <f>GF73</f>
        <v>0</v>
      </c>
      <c r="GG170" s="1122">
        <f t="shared" ref="GG170" si="1716">SUM(GF170,-GE170)</f>
        <v>0</v>
      </c>
      <c r="GH170" s="999" t="e">
        <f>GG170/GE170</f>
        <v>#DIV/0!</v>
      </c>
      <c r="GI170" s="1188">
        <v>25</v>
      </c>
      <c r="GJ170" s="947"/>
      <c r="GL170" s="1188">
        <v>25</v>
      </c>
      <c r="GM170" s="996" t="s">
        <v>339</v>
      </c>
      <c r="GN170" s="997">
        <f>GN73</f>
        <v>0</v>
      </c>
      <c r="GO170" s="997">
        <f>GO73</f>
        <v>0</v>
      </c>
      <c r="GP170" s="1122">
        <f t="shared" ref="GP170" si="1717">SUM(GO170,-GN170)</f>
        <v>0</v>
      </c>
      <c r="GQ170" s="999" t="e">
        <f>GP170/GN170</f>
        <v>#DIV/0!</v>
      </c>
      <c r="GR170" s="921">
        <v>24</v>
      </c>
      <c r="GS170" s="997">
        <f>GS73</f>
        <v>0</v>
      </c>
      <c r="GT170" s="997">
        <f>GT73</f>
        <v>2</v>
      </c>
      <c r="GU170" s="1122">
        <f t="shared" ref="GU170" si="1718">SUM(GT170,-GS170)</f>
        <v>2</v>
      </c>
      <c r="GV170" s="999" t="e">
        <f>GU170/GS170</f>
        <v>#DIV/0!</v>
      </c>
      <c r="GW170" s="879"/>
      <c r="GX170" s="997">
        <f>GX73</f>
        <v>0</v>
      </c>
      <c r="GY170" s="997">
        <f>GY73</f>
        <v>0</v>
      </c>
      <c r="GZ170" s="1122">
        <f t="shared" ref="GZ170" si="1719">SUM(GY170,-GX170)</f>
        <v>0</v>
      </c>
      <c r="HA170" s="999" t="e">
        <f>GZ170/GX170</f>
        <v>#DIV/0!</v>
      </c>
      <c r="HB170" s="1188">
        <v>25</v>
      </c>
      <c r="HC170" s="947"/>
      <c r="HE170" s="1188">
        <v>25</v>
      </c>
      <c r="HF170" s="996" t="s">
        <v>339</v>
      </c>
      <c r="HG170" s="997">
        <f>HG73</f>
        <v>0</v>
      </c>
      <c r="HH170" s="997">
        <f>HH73</f>
        <v>0</v>
      </c>
      <c r="HI170" s="1122">
        <f t="shared" ref="HI170" si="1720">SUM(HH170,-HG170)</f>
        <v>0</v>
      </c>
      <c r="HJ170" s="999" t="e">
        <f>HI170/HG170</f>
        <v>#DIV/0!</v>
      </c>
      <c r="HK170" s="921">
        <v>24</v>
      </c>
      <c r="HL170" s="997">
        <f>HL73</f>
        <v>0</v>
      </c>
      <c r="HM170" s="997">
        <f>HM73</f>
        <v>9</v>
      </c>
      <c r="HN170" s="1122">
        <f t="shared" ref="HN170" si="1721">SUM(HM170,-HL170)</f>
        <v>9</v>
      </c>
      <c r="HO170" s="999" t="e">
        <f>HN170/HL170</f>
        <v>#DIV/0!</v>
      </c>
      <c r="HP170" s="879"/>
      <c r="HQ170" s="997">
        <f>HQ73</f>
        <v>0</v>
      </c>
      <c r="HR170" s="997">
        <f>HR73</f>
        <v>0</v>
      </c>
      <c r="HS170" s="1122">
        <f t="shared" ref="HS170" si="1722">SUM(HR170,-HQ170)</f>
        <v>0</v>
      </c>
      <c r="HT170" s="999" t="e">
        <f>HS170/HQ170</f>
        <v>#DIV/0!</v>
      </c>
      <c r="HU170" s="1188">
        <v>25</v>
      </c>
      <c r="HV170" s="947"/>
      <c r="HX170" s="1188">
        <v>25</v>
      </c>
      <c r="HY170" s="996" t="s">
        <v>339</v>
      </c>
      <c r="HZ170" s="997">
        <f>HZ73</f>
        <v>0</v>
      </c>
      <c r="IA170" s="997">
        <f>IA73</f>
        <v>0</v>
      </c>
      <c r="IB170" s="1122">
        <f t="shared" ref="IB170" si="1723">SUM(IA170,-HZ170)</f>
        <v>0</v>
      </c>
      <c r="IC170" s="999" t="e">
        <f>IB170/HZ170</f>
        <v>#DIV/0!</v>
      </c>
      <c r="ID170" s="921">
        <v>24</v>
      </c>
      <c r="IE170" s="997">
        <f>IE73</f>
        <v>0</v>
      </c>
      <c r="IF170" s="997">
        <f>IF73</f>
        <v>0</v>
      </c>
      <c r="IG170" s="1122">
        <f t="shared" ref="IG170" si="1724">SUM(IF170,-IE170)</f>
        <v>0</v>
      </c>
      <c r="IH170" s="999" t="e">
        <f>IG170/IE170</f>
        <v>#DIV/0!</v>
      </c>
      <c r="II170" s="879"/>
      <c r="IJ170" s="997">
        <f>IJ73</f>
        <v>0</v>
      </c>
      <c r="IK170" s="997">
        <f>IK73</f>
        <v>0</v>
      </c>
      <c r="IL170" s="1122">
        <f t="shared" ref="IL170" si="1725">SUM(IK170,-IJ170)</f>
        <v>0</v>
      </c>
      <c r="IM170" s="999" t="e">
        <f>IL170/IJ170</f>
        <v>#DIV/0!</v>
      </c>
      <c r="IN170" s="1188">
        <v>25</v>
      </c>
      <c r="IO170" s="947"/>
      <c r="IQ170" s="1179">
        <v>25</v>
      </c>
      <c r="IR170" s="996" t="s">
        <v>339</v>
      </c>
      <c r="IS170" s="997">
        <f>IS73</f>
        <v>0</v>
      </c>
      <c r="IT170" s="997">
        <f>IT73</f>
        <v>0</v>
      </c>
      <c r="IU170" s="1122">
        <f t="shared" ref="IU170" si="1726">SUM(IT170,-IS170)</f>
        <v>0</v>
      </c>
      <c r="IV170" s="999" t="e">
        <f>IU170/IS170</f>
        <v>#DIV/0!</v>
      </c>
      <c r="IW170" s="921">
        <v>24</v>
      </c>
      <c r="IX170" s="997">
        <f>IX73</f>
        <v>0</v>
      </c>
      <c r="IY170" s="997">
        <f>IY73</f>
        <v>64</v>
      </c>
      <c r="IZ170" s="1122">
        <f t="shared" ref="IZ170" si="1727">SUM(IY170,-IX170)</f>
        <v>64</v>
      </c>
      <c r="JA170" s="999" t="e">
        <f>IZ170/IX170</f>
        <v>#DIV/0!</v>
      </c>
      <c r="JB170" s="879"/>
      <c r="JC170" s="997">
        <f>JC73</f>
        <v>0</v>
      </c>
      <c r="JD170" s="997">
        <f>JD73</f>
        <v>0</v>
      </c>
      <c r="JE170" s="1122">
        <f t="shared" ref="JE170" si="1728">SUM(JD170,-JC170)</f>
        <v>0</v>
      </c>
      <c r="JF170" s="999" t="e">
        <f>JE170/JC170</f>
        <v>#DIV/0!</v>
      </c>
      <c r="JG170" s="1179">
        <v>25</v>
      </c>
      <c r="JH170" s="947"/>
    </row>
    <row r="171" spans="1:268" hidden="1">
      <c r="A171" s="1179"/>
      <c r="B171" s="991"/>
      <c r="C171" s="989"/>
      <c r="D171" s="991"/>
      <c r="E171" s="991"/>
      <c r="F171" s="992"/>
      <c r="G171" s="921"/>
      <c r="H171" s="991"/>
      <c r="I171" s="991"/>
      <c r="J171" s="991"/>
      <c r="K171" s="992"/>
      <c r="L171" s="879"/>
      <c r="M171" s="991"/>
      <c r="N171" s="991"/>
      <c r="O171" s="991"/>
      <c r="P171" s="992"/>
      <c r="Q171" s="1179"/>
      <c r="R171" s="947"/>
      <c r="U171" s="1188"/>
      <c r="V171" s="991"/>
      <c r="W171" s="989"/>
      <c r="X171" s="991"/>
      <c r="Y171" s="991"/>
      <c r="Z171" s="992"/>
      <c r="AA171" s="921"/>
      <c r="AB171" s="991"/>
      <c r="AC171" s="991"/>
      <c r="AD171" s="991"/>
      <c r="AE171" s="992"/>
      <c r="AF171" s="879"/>
      <c r="AG171" s="991"/>
      <c r="AH171" s="991"/>
      <c r="AI171" s="991"/>
      <c r="AJ171" s="992"/>
      <c r="AK171" s="1188"/>
      <c r="AL171" s="947"/>
      <c r="AN171" s="1188"/>
      <c r="AO171" s="991"/>
      <c r="AP171" s="989"/>
      <c r="AQ171" s="991"/>
      <c r="AR171" s="991"/>
      <c r="AS171" s="992"/>
      <c r="AT171" s="921"/>
      <c r="AU171" s="991"/>
      <c r="AV171" s="991"/>
      <c r="AW171" s="991"/>
      <c r="AX171" s="992"/>
      <c r="AY171" s="879"/>
      <c r="AZ171" s="991"/>
      <c r="BA171" s="991"/>
      <c r="BB171" s="991"/>
      <c r="BC171" s="992"/>
      <c r="BD171" s="1188"/>
      <c r="BE171" s="947"/>
      <c r="BH171" s="1188"/>
      <c r="BI171" s="991"/>
      <c r="BJ171" s="989"/>
      <c r="BK171" s="991"/>
      <c r="BL171" s="991"/>
      <c r="BM171" s="992"/>
      <c r="BN171" s="921"/>
      <c r="BO171" s="991"/>
      <c r="BP171" s="991"/>
      <c r="BQ171" s="991"/>
      <c r="BR171" s="992"/>
      <c r="BS171" s="879"/>
      <c r="BT171" s="991"/>
      <c r="BU171" s="991"/>
      <c r="BV171" s="991"/>
      <c r="BW171" s="992"/>
      <c r="BX171" s="1188"/>
      <c r="BY171" s="947"/>
      <c r="CB171" s="1188"/>
      <c r="CC171" s="991"/>
      <c r="CD171" s="989"/>
      <c r="CE171" s="991"/>
      <c r="CF171" s="991"/>
      <c r="CG171" s="992"/>
      <c r="CH171" s="921"/>
      <c r="CI171" s="991"/>
      <c r="CJ171" s="991"/>
      <c r="CK171" s="991"/>
      <c r="CL171" s="992"/>
      <c r="CM171" s="879"/>
      <c r="CN171" s="991"/>
      <c r="CO171" s="991"/>
      <c r="CP171" s="991"/>
      <c r="CQ171" s="992"/>
      <c r="CR171" s="1188"/>
      <c r="CS171" s="947"/>
      <c r="CU171" s="1188"/>
      <c r="CV171" s="991"/>
      <c r="CW171" s="989"/>
      <c r="CX171" s="991"/>
      <c r="CY171" s="991"/>
      <c r="CZ171" s="992"/>
      <c r="DA171" s="921"/>
      <c r="DB171" s="991"/>
      <c r="DC171" s="991"/>
      <c r="DD171" s="991"/>
      <c r="DE171" s="992"/>
      <c r="DF171" s="879"/>
      <c r="DG171" s="991"/>
      <c r="DH171" s="991"/>
      <c r="DI171" s="991"/>
      <c r="DJ171" s="992"/>
      <c r="DK171" s="1188"/>
      <c r="DL171" s="947"/>
      <c r="DN171" s="1188"/>
      <c r="DO171" s="991"/>
      <c r="DP171" s="989"/>
      <c r="DQ171" s="991"/>
      <c r="DR171" s="991"/>
      <c r="DS171" s="992"/>
      <c r="DT171" s="921"/>
      <c r="DU171" s="991"/>
      <c r="DV171" s="991"/>
      <c r="DW171" s="991"/>
      <c r="DX171" s="992"/>
      <c r="DY171" s="879"/>
      <c r="DZ171" s="991"/>
      <c r="EA171" s="991"/>
      <c r="EB171" s="991"/>
      <c r="EC171" s="992"/>
      <c r="ED171" s="1188"/>
      <c r="EE171" s="947"/>
      <c r="EG171" s="1188"/>
      <c r="EH171" s="991"/>
      <c r="EI171" s="989"/>
      <c r="EJ171" s="991"/>
      <c r="EK171" s="991"/>
      <c r="EL171" s="992"/>
      <c r="EM171" s="921"/>
      <c r="EN171" s="991"/>
      <c r="EO171" s="991"/>
      <c r="EP171" s="991"/>
      <c r="EQ171" s="992"/>
      <c r="ER171" s="879"/>
      <c r="ES171" s="991"/>
      <c r="ET171" s="991"/>
      <c r="EU171" s="991"/>
      <c r="EV171" s="992"/>
      <c r="EW171" s="1188"/>
      <c r="EX171" s="947"/>
      <c r="EZ171" s="1188"/>
      <c r="FA171" s="991"/>
      <c r="FB171" s="989"/>
      <c r="FC171" s="991"/>
      <c r="FD171" s="991"/>
      <c r="FE171" s="992"/>
      <c r="FF171" s="921"/>
      <c r="FG171" s="991"/>
      <c r="FH171" s="991"/>
      <c r="FI171" s="991"/>
      <c r="FJ171" s="992"/>
      <c r="FK171" s="879"/>
      <c r="FL171" s="991"/>
      <c r="FM171" s="991"/>
      <c r="FN171" s="991"/>
      <c r="FO171" s="992"/>
      <c r="FP171" s="1188"/>
      <c r="FQ171" s="947"/>
      <c r="FS171" s="1188"/>
      <c r="FT171" s="991"/>
      <c r="FU171" s="989"/>
      <c r="FV171" s="991"/>
      <c r="FW171" s="991"/>
      <c r="FX171" s="992"/>
      <c r="FY171" s="921"/>
      <c r="FZ171" s="991"/>
      <c r="GA171" s="991"/>
      <c r="GB171" s="991"/>
      <c r="GC171" s="992"/>
      <c r="GD171" s="879"/>
      <c r="GE171" s="991"/>
      <c r="GF171" s="991"/>
      <c r="GG171" s="991"/>
      <c r="GH171" s="992"/>
      <c r="GI171" s="1188"/>
      <c r="GJ171" s="947"/>
      <c r="GL171" s="1188"/>
      <c r="GM171" s="991"/>
      <c r="GN171" s="989"/>
      <c r="GO171" s="991"/>
      <c r="GP171" s="991"/>
      <c r="GQ171" s="992"/>
      <c r="GR171" s="921"/>
      <c r="GS171" s="991"/>
      <c r="GT171" s="991"/>
      <c r="GU171" s="991"/>
      <c r="GV171" s="992"/>
      <c r="GW171" s="879"/>
      <c r="GX171" s="991"/>
      <c r="GY171" s="991"/>
      <c r="GZ171" s="991"/>
      <c r="HA171" s="992"/>
      <c r="HB171" s="1188"/>
      <c r="HC171" s="947"/>
      <c r="HE171" s="1188"/>
      <c r="HF171" s="991"/>
      <c r="HG171" s="989"/>
      <c r="HH171" s="991"/>
      <c r="HI171" s="991"/>
      <c r="HJ171" s="992"/>
      <c r="HK171" s="921"/>
      <c r="HL171" s="991"/>
      <c r="HM171" s="991"/>
      <c r="HN171" s="991"/>
      <c r="HO171" s="992"/>
      <c r="HP171" s="879"/>
      <c r="HQ171" s="991"/>
      <c r="HR171" s="991"/>
      <c r="HS171" s="991"/>
      <c r="HT171" s="992"/>
      <c r="HU171" s="1188"/>
      <c r="HV171" s="947"/>
      <c r="HX171" s="1188"/>
      <c r="HY171" s="991"/>
      <c r="HZ171" s="989"/>
      <c r="IA171" s="991"/>
      <c r="IB171" s="991"/>
      <c r="IC171" s="992"/>
      <c r="ID171" s="921"/>
      <c r="IE171" s="991"/>
      <c r="IF171" s="991"/>
      <c r="IG171" s="991"/>
      <c r="IH171" s="992"/>
      <c r="II171" s="879"/>
      <c r="IJ171" s="991"/>
      <c r="IK171" s="991"/>
      <c r="IL171" s="991"/>
      <c r="IM171" s="992"/>
      <c r="IN171" s="1188"/>
      <c r="IO171" s="947"/>
      <c r="IQ171" s="1179"/>
      <c r="IR171" s="991"/>
      <c r="IS171" s="989"/>
      <c r="IT171" s="991"/>
      <c r="IU171" s="991"/>
      <c r="IV171" s="992"/>
      <c r="IW171" s="921"/>
      <c r="IX171" s="991"/>
      <c r="IY171" s="991"/>
      <c r="IZ171" s="991"/>
      <c r="JA171" s="992"/>
      <c r="JB171" s="879"/>
      <c r="JC171" s="991"/>
      <c r="JD171" s="991"/>
      <c r="JE171" s="991"/>
      <c r="JF171" s="992"/>
      <c r="JG171" s="1179"/>
      <c r="JH171" s="947"/>
    </row>
    <row r="172" spans="1:268" hidden="1">
      <c r="A172" s="1179">
        <v>26</v>
      </c>
      <c r="B172" s="1004" t="s">
        <v>269</v>
      </c>
      <c r="C172" s="1004">
        <f>SUM(C168,C170)</f>
        <v>0</v>
      </c>
      <c r="D172" s="1004">
        <f>SUM(D168,D170)</f>
        <v>9204</v>
      </c>
      <c r="E172" s="1141">
        <f>SUM(D172,-C172)</f>
        <v>9204</v>
      </c>
      <c r="F172" s="1006" t="e">
        <f>E172/C172</f>
        <v>#DIV/0!</v>
      </c>
      <c r="G172" s="921">
        <v>25</v>
      </c>
      <c r="H172" s="1004">
        <f>SUM(H168,H170)</f>
        <v>9285</v>
      </c>
      <c r="I172" s="1004">
        <f>SUM(I168,I170)</f>
        <v>9148</v>
      </c>
      <c r="J172" s="1141">
        <f>SUM(I172,-H172)</f>
        <v>-137</v>
      </c>
      <c r="K172" s="1006">
        <f>J172/H172</f>
        <v>-1.4754981152396339E-2</v>
      </c>
      <c r="L172" s="879"/>
      <c r="M172" s="1004">
        <f>SUM(M168,M170)</f>
        <v>9285</v>
      </c>
      <c r="N172" s="1004">
        <f>SUM(N168,N170)</f>
        <v>8859</v>
      </c>
      <c r="O172" s="1141">
        <f>SUM(N172,-M172)</f>
        <v>-426</v>
      </c>
      <c r="P172" s="1006">
        <f>O172/M172</f>
        <v>-4.588045234248788E-2</v>
      </c>
      <c r="Q172" s="1179">
        <v>26</v>
      </c>
      <c r="R172" s="947"/>
      <c r="U172" s="1188">
        <v>26</v>
      </c>
      <c r="V172" s="1004" t="s">
        <v>269</v>
      </c>
      <c r="W172" s="1004">
        <f>SUM(W168,W170)</f>
        <v>0</v>
      </c>
      <c r="X172" s="1004">
        <f>SUM(X168,X170)</f>
        <v>9204</v>
      </c>
      <c r="Y172" s="1141">
        <f>SUM(X172,-W172)</f>
        <v>9204</v>
      </c>
      <c r="Z172" s="1006" t="e">
        <f>Y172/W172</f>
        <v>#DIV/0!</v>
      </c>
      <c r="AA172" s="921">
        <v>25</v>
      </c>
      <c r="AB172" s="1004">
        <f>SUM(AB168,AB170)</f>
        <v>430</v>
      </c>
      <c r="AC172" s="1004">
        <f>SUM(AC168,AC170)</f>
        <v>424</v>
      </c>
      <c r="AD172" s="1141">
        <f>SUM(AC172,-AB172)</f>
        <v>-6</v>
      </c>
      <c r="AE172" s="1006">
        <f>AD172/AB172</f>
        <v>-1.3953488372093023E-2</v>
      </c>
      <c r="AF172" s="879"/>
      <c r="AG172" s="1004">
        <f>SUM(AG168,AG170)</f>
        <v>9285</v>
      </c>
      <c r="AH172" s="1004">
        <f>SUM(AH168,AH170)</f>
        <v>408</v>
      </c>
      <c r="AI172" s="1141">
        <f>SUM(AH172,-AG172)</f>
        <v>-8877</v>
      </c>
      <c r="AJ172" s="1006">
        <f>AI172/AG172</f>
        <v>-0.95605815831987073</v>
      </c>
      <c r="AK172" s="1188">
        <v>26</v>
      </c>
      <c r="AL172" s="947"/>
      <c r="AN172" s="1188">
        <v>26</v>
      </c>
      <c r="AO172" s="1004" t="s">
        <v>269</v>
      </c>
      <c r="AP172" s="1004">
        <f>SUM(AP168,AP170)</f>
        <v>0</v>
      </c>
      <c r="AQ172" s="1004">
        <f>SUM(AQ168,AQ170)</f>
        <v>9204</v>
      </c>
      <c r="AR172" s="1141">
        <f>SUM(AQ172,-AP172)</f>
        <v>9204</v>
      </c>
      <c r="AS172" s="1006" t="e">
        <f>AR172/AP172</f>
        <v>#DIV/0!</v>
      </c>
      <c r="AT172" s="921">
        <v>25</v>
      </c>
      <c r="AU172" s="1004">
        <f>SUM(AU168,AU170)</f>
        <v>118</v>
      </c>
      <c r="AV172" s="1004">
        <f>SUM(AV168,AV170)</f>
        <v>136</v>
      </c>
      <c r="AW172" s="1141">
        <f>SUM(AV172,-AU172)</f>
        <v>18</v>
      </c>
      <c r="AX172" s="1006">
        <f>AW172/AU172</f>
        <v>0.15254237288135594</v>
      </c>
      <c r="AY172" s="879"/>
      <c r="AZ172" s="1004">
        <f>SUM(AZ168,AZ170)</f>
        <v>9285</v>
      </c>
      <c r="BA172" s="1004">
        <f>SUM(BA168,BA170)</f>
        <v>131</v>
      </c>
      <c r="BB172" s="1141">
        <f>SUM(BA172,-AZ172)</f>
        <v>-9154</v>
      </c>
      <c r="BC172" s="1006">
        <f>BB172/AZ172</f>
        <v>-0.98589122240172322</v>
      </c>
      <c r="BD172" s="1188">
        <v>26</v>
      </c>
      <c r="BE172" s="947"/>
      <c r="BH172" s="1188">
        <v>26</v>
      </c>
      <c r="BI172" s="1004" t="s">
        <v>269</v>
      </c>
      <c r="BJ172" s="1004">
        <f>SUM(BJ168,BJ170)</f>
        <v>0</v>
      </c>
      <c r="BK172" s="1004">
        <f>SUM(BK168,BK170)</f>
        <v>9204</v>
      </c>
      <c r="BL172" s="1141">
        <f>SUM(BK172,-BJ172)</f>
        <v>9204</v>
      </c>
      <c r="BM172" s="1006" t="e">
        <f>BL172/BJ172</f>
        <v>#DIV/0!</v>
      </c>
      <c r="BN172" s="921">
        <v>25</v>
      </c>
      <c r="BO172" s="1004">
        <f>SUM(BO168,BO170)</f>
        <v>396</v>
      </c>
      <c r="BP172" s="1004">
        <f>SUM(BP168,BP170)</f>
        <v>355</v>
      </c>
      <c r="BQ172" s="1141">
        <f>SUM(BP172,-BO172)</f>
        <v>-41</v>
      </c>
      <c r="BR172" s="1006">
        <f>BQ172/BO172</f>
        <v>-0.10353535353535354</v>
      </c>
      <c r="BS172" s="879"/>
      <c r="BT172" s="1004">
        <f>SUM(BT168,BT170)</f>
        <v>9285</v>
      </c>
      <c r="BU172" s="1004">
        <f>SUM(BU168,BU170)</f>
        <v>349</v>
      </c>
      <c r="BV172" s="1141">
        <f>SUM(BU172,-BT172)</f>
        <v>-8936</v>
      </c>
      <c r="BW172" s="1006">
        <f>BV172/BT172</f>
        <v>-0.96241249326871303</v>
      </c>
      <c r="BX172" s="1188">
        <v>26</v>
      </c>
      <c r="BY172" s="947"/>
      <c r="CB172" s="1188">
        <v>26</v>
      </c>
      <c r="CC172" s="1004" t="s">
        <v>269</v>
      </c>
      <c r="CD172" s="1004">
        <f>SUM(CD168,CD170)</f>
        <v>0</v>
      </c>
      <c r="CE172" s="1004">
        <f>SUM(CE168,CE170)</f>
        <v>9204</v>
      </c>
      <c r="CF172" s="1141">
        <f>SUM(CE172,-CD172)</f>
        <v>9204</v>
      </c>
      <c r="CG172" s="1006" t="e">
        <f>CF172/CD172</f>
        <v>#DIV/0!</v>
      </c>
      <c r="CH172" s="921">
        <v>25</v>
      </c>
      <c r="CI172" s="1004">
        <f>SUM(CI168,CI170)</f>
        <v>263</v>
      </c>
      <c r="CJ172" s="1004">
        <f>SUM(CJ168,CJ170)</f>
        <v>241</v>
      </c>
      <c r="CK172" s="1141">
        <f>SUM(CJ172,-CI172)</f>
        <v>-22</v>
      </c>
      <c r="CL172" s="1006">
        <f>CK172/CI172</f>
        <v>-8.3650190114068435E-2</v>
      </c>
      <c r="CM172" s="879"/>
      <c r="CN172" s="1004">
        <f>SUM(CN168,CN170)</f>
        <v>9285</v>
      </c>
      <c r="CO172" s="1004">
        <f>SUM(CO168,CO170)</f>
        <v>236</v>
      </c>
      <c r="CP172" s="1141">
        <f>SUM(CO172,-CN172)</f>
        <v>-9049</v>
      </c>
      <c r="CQ172" s="1006">
        <f>CP172/CN172</f>
        <v>-0.97458266020463113</v>
      </c>
      <c r="CR172" s="1188">
        <v>26</v>
      </c>
      <c r="CS172" s="947"/>
      <c r="CU172" s="1188">
        <v>26</v>
      </c>
      <c r="CV172" s="1004" t="s">
        <v>269</v>
      </c>
      <c r="CW172" s="1004">
        <f>SUM(CW168,CW170)</f>
        <v>0</v>
      </c>
      <c r="CX172" s="1004">
        <f>SUM(CX168,CX170)</f>
        <v>9204</v>
      </c>
      <c r="CY172" s="1141">
        <f>SUM(CX172,-CW172)</f>
        <v>9204</v>
      </c>
      <c r="CZ172" s="1006" t="e">
        <f>CY172/CW172</f>
        <v>#DIV/0!</v>
      </c>
      <c r="DA172" s="921">
        <v>25</v>
      </c>
      <c r="DB172" s="1004">
        <f>SUM(DB168,DB170)</f>
        <v>117</v>
      </c>
      <c r="DC172" s="1004">
        <f>SUM(DC168,DC170)</f>
        <v>131</v>
      </c>
      <c r="DD172" s="1141">
        <f>SUM(DC172,-DB172)</f>
        <v>14</v>
      </c>
      <c r="DE172" s="1006">
        <f>DD172/DB172</f>
        <v>0.11965811965811966</v>
      </c>
      <c r="DF172" s="879"/>
      <c r="DG172" s="1004">
        <f>SUM(DG168,DG170)</f>
        <v>9285</v>
      </c>
      <c r="DH172" s="1004">
        <f>SUM(DH168,DH170)</f>
        <v>129</v>
      </c>
      <c r="DI172" s="1141">
        <f>SUM(DH172,-DG172)</f>
        <v>-9156</v>
      </c>
      <c r="DJ172" s="1006">
        <f>DI172/DG172</f>
        <v>-0.98610662358642975</v>
      </c>
      <c r="DK172" s="1188">
        <v>26</v>
      </c>
      <c r="DL172" s="947"/>
      <c r="DN172" s="1188">
        <v>26</v>
      </c>
      <c r="DO172" s="1004" t="s">
        <v>269</v>
      </c>
      <c r="DP172" s="1004">
        <f>SUM(DP168,DP170)</f>
        <v>0</v>
      </c>
      <c r="DQ172" s="1004">
        <f>SUM(DQ168,DQ170)</f>
        <v>9204</v>
      </c>
      <c r="DR172" s="1141">
        <f>SUM(DQ172,-DP172)</f>
        <v>9204</v>
      </c>
      <c r="DS172" s="1006" t="e">
        <f>DR172/DP172</f>
        <v>#DIV/0!</v>
      </c>
      <c r="DT172" s="921">
        <v>25</v>
      </c>
      <c r="DU172" s="1004">
        <f>SUM(DU168,DU170)</f>
        <v>53</v>
      </c>
      <c r="DV172" s="1004">
        <f>SUM(DV168,DV170)</f>
        <v>51</v>
      </c>
      <c r="DW172" s="1141">
        <f>SUM(DV172,-DU172)</f>
        <v>-2</v>
      </c>
      <c r="DX172" s="1006">
        <f>DW172/DU172</f>
        <v>-3.7735849056603772E-2</v>
      </c>
      <c r="DY172" s="879"/>
      <c r="DZ172" s="1004">
        <f>SUM(DZ168,DZ170)</f>
        <v>9285</v>
      </c>
      <c r="EA172" s="1004">
        <f>SUM(EA168,EA170)</f>
        <v>45</v>
      </c>
      <c r="EB172" s="1141">
        <f>SUM(EA172,-DZ172)</f>
        <v>-9240</v>
      </c>
      <c r="EC172" s="1006">
        <f>EB172/DZ172</f>
        <v>-0.99515347334410342</v>
      </c>
      <c r="ED172" s="1188">
        <v>26</v>
      </c>
      <c r="EE172" s="947"/>
      <c r="EG172" s="1188">
        <v>26</v>
      </c>
      <c r="EH172" s="1004" t="s">
        <v>269</v>
      </c>
      <c r="EI172" s="1004">
        <f>SUM(EI168,EI170)</f>
        <v>0</v>
      </c>
      <c r="EJ172" s="1004">
        <f>SUM(EJ168,EJ170)</f>
        <v>9204</v>
      </c>
      <c r="EK172" s="1141">
        <f>SUM(EJ172,-EI172)</f>
        <v>9204</v>
      </c>
      <c r="EL172" s="1006" t="e">
        <f>EK172/EI172</f>
        <v>#DIV/0!</v>
      </c>
      <c r="EM172" s="921">
        <v>25</v>
      </c>
      <c r="EN172" s="1004">
        <f>SUM(EN168,EN170)</f>
        <v>55</v>
      </c>
      <c r="EO172" s="1004">
        <f>SUM(EO168,EO170)</f>
        <v>74</v>
      </c>
      <c r="EP172" s="1141">
        <f>SUM(EO172,-EN172)</f>
        <v>19</v>
      </c>
      <c r="EQ172" s="1006">
        <f>EP172/EN172</f>
        <v>0.34545454545454546</v>
      </c>
      <c r="ER172" s="879"/>
      <c r="ES172" s="1004">
        <f>SUM(ES168,ES170)</f>
        <v>9285</v>
      </c>
      <c r="ET172" s="1004">
        <f>SUM(ET168,ET170)</f>
        <v>72</v>
      </c>
      <c r="EU172" s="1141">
        <f>SUM(ET172,-ES172)</f>
        <v>-9213</v>
      </c>
      <c r="EV172" s="1006">
        <f>EU172/ES172</f>
        <v>-0.99224555735056541</v>
      </c>
      <c r="EW172" s="1188">
        <v>26</v>
      </c>
      <c r="EX172" s="947"/>
      <c r="EZ172" s="1188">
        <v>26</v>
      </c>
      <c r="FA172" s="1004" t="s">
        <v>269</v>
      </c>
      <c r="FB172" s="1004">
        <f>SUM(FB168,FB170)</f>
        <v>0</v>
      </c>
      <c r="FC172" s="1004">
        <f>SUM(FC168,FC170)</f>
        <v>9204</v>
      </c>
      <c r="FD172" s="1141">
        <f>SUM(FC172,-FB172)</f>
        <v>9204</v>
      </c>
      <c r="FE172" s="1006" t="e">
        <f>FD172/FB172</f>
        <v>#DIV/0!</v>
      </c>
      <c r="FF172" s="921">
        <v>25</v>
      </c>
      <c r="FG172" s="1004">
        <f>SUM(FG168,FG170)</f>
        <v>33</v>
      </c>
      <c r="FH172" s="1004">
        <f>SUM(FH168,FH170)</f>
        <v>24</v>
      </c>
      <c r="FI172" s="1141">
        <f>SUM(FH172,-FG172)</f>
        <v>-9</v>
      </c>
      <c r="FJ172" s="1006">
        <f>FI172/FG172</f>
        <v>-0.27272727272727271</v>
      </c>
      <c r="FK172" s="879"/>
      <c r="FL172" s="1004">
        <f>SUM(FL168,FL170)</f>
        <v>9285</v>
      </c>
      <c r="FM172" s="1004">
        <f>SUM(FM168,FM170)</f>
        <v>23</v>
      </c>
      <c r="FN172" s="1141">
        <f>SUM(FM172,-FL172)</f>
        <v>-9262</v>
      </c>
      <c r="FO172" s="1006">
        <f>FN172/FL172</f>
        <v>-0.99752288637587505</v>
      </c>
      <c r="FP172" s="1188">
        <v>26</v>
      </c>
      <c r="FQ172" s="947"/>
      <c r="FS172" s="1188">
        <v>26</v>
      </c>
      <c r="FT172" s="1004" t="s">
        <v>269</v>
      </c>
      <c r="FU172" s="1004">
        <f>SUM(FU168,FU170)</f>
        <v>0</v>
      </c>
      <c r="FV172" s="1004">
        <f>SUM(FV168,FV170)</f>
        <v>9204</v>
      </c>
      <c r="FW172" s="1141">
        <f>SUM(FV172,-FU172)</f>
        <v>9204</v>
      </c>
      <c r="FX172" s="1006" t="e">
        <f>FW172/FU172</f>
        <v>#DIV/0!</v>
      </c>
      <c r="FY172" s="921">
        <v>25</v>
      </c>
      <c r="FZ172" s="1004">
        <f>SUM(FZ168,FZ170)</f>
        <v>115</v>
      </c>
      <c r="GA172" s="1004">
        <f>SUM(GA168,GA170)</f>
        <v>142</v>
      </c>
      <c r="GB172" s="1141">
        <f>SUM(GA172,-FZ172)</f>
        <v>27</v>
      </c>
      <c r="GC172" s="1006">
        <f>GB172/FZ172</f>
        <v>0.23478260869565218</v>
      </c>
      <c r="GD172" s="879"/>
      <c r="GE172" s="1004">
        <f>SUM(GE168,GE170)</f>
        <v>9285</v>
      </c>
      <c r="GF172" s="1004">
        <f>SUM(GF168,GF170)</f>
        <v>132</v>
      </c>
      <c r="GG172" s="1141">
        <f>SUM(GF172,-GE172)</f>
        <v>-9153</v>
      </c>
      <c r="GH172" s="1006">
        <f>GG172/GE172</f>
        <v>-0.9857835218093699</v>
      </c>
      <c r="GI172" s="1188">
        <v>26</v>
      </c>
      <c r="GJ172" s="947"/>
      <c r="GL172" s="1188">
        <v>26</v>
      </c>
      <c r="GM172" s="1004" t="s">
        <v>269</v>
      </c>
      <c r="GN172" s="1004">
        <f>SUM(GN168,GN170)</f>
        <v>0</v>
      </c>
      <c r="GO172" s="1004">
        <f>SUM(GO168,GO170)</f>
        <v>9204</v>
      </c>
      <c r="GP172" s="1141">
        <f>SUM(GO172,-GN172)</f>
        <v>9204</v>
      </c>
      <c r="GQ172" s="1006" t="e">
        <f>GP172/GN172</f>
        <v>#DIV/0!</v>
      </c>
      <c r="GR172" s="921">
        <v>25</v>
      </c>
      <c r="GS172" s="1004">
        <f>SUM(GS168,GS170)</f>
        <v>40</v>
      </c>
      <c r="GT172" s="1004">
        <f>SUM(GT168,GT170)</f>
        <v>36</v>
      </c>
      <c r="GU172" s="1141">
        <f>SUM(GT172,-GS172)</f>
        <v>-4</v>
      </c>
      <c r="GV172" s="1006">
        <f>GU172/GS172</f>
        <v>-0.1</v>
      </c>
      <c r="GW172" s="879"/>
      <c r="GX172" s="1004">
        <f>SUM(GX168,GX170)</f>
        <v>9285</v>
      </c>
      <c r="GY172" s="1004">
        <f>SUM(GY168,GY170)</f>
        <v>34</v>
      </c>
      <c r="GZ172" s="1141">
        <f>SUM(GY172,-GX172)</f>
        <v>-9251</v>
      </c>
      <c r="HA172" s="1006">
        <f>GZ172/GX172</f>
        <v>-0.99633817985998918</v>
      </c>
      <c r="HB172" s="1188">
        <v>26</v>
      </c>
      <c r="HC172" s="947"/>
      <c r="HE172" s="1188">
        <v>26</v>
      </c>
      <c r="HF172" s="1004" t="s">
        <v>269</v>
      </c>
      <c r="HG172" s="1004">
        <f>SUM(HG168,HG170)</f>
        <v>0</v>
      </c>
      <c r="HH172" s="1004">
        <f>SUM(HH168,HH170)</f>
        <v>9204</v>
      </c>
      <c r="HI172" s="1141">
        <f>SUM(HH172,-HG172)</f>
        <v>9204</v>
      </c>
      <c r="HJ172" s="1006" t="e">
        <f>HI172/HG172</f>
        <v>#DIV/0!</v>
      </c>
      <c r="HK172" s="921">
        <v>25</v>
      </c>
      <c r="HL172" s="1004">
        <f>SUM(HL168,HL170)</f>
        <v>52</v>
      </c>
      <c r="HM172" s="1004">
        <f>SUM(HM168,HM170)</f>
        <v>69</v>
      </c>
      <c r="HN172" s="1141">
        <f>SUM(HM172,-HL172)</f>
        <v>17</v>
      </c>
      <c r="HO172" s="1006">
        <f>HN172/HL172</f>
        <v>0.32692307692307693</v>
      </c>
      <c r="HP172" s="879"/>
      <c r="HQ172" s="1004">
        <f>SUM(HQ168,HQ170)</f>
        <v>9285</v>
      </c>
      <c r="HR172" s="1004">
        <f>SUM(HR168,HR170)</f>
        <v>60</v>
      </c>
      <c r="HS172" s="1141">
        <f>SUM(HR172,-HQ172)</f>
        <v>-9225</v>
      </c>
      <c r="HT172" s="1006">
        <f>HS172/HQ172</f>
        <v>-0.99353796445880449</v>
      </c>
      <c r="HU172" s="1188">
        <v>26</v>
      </c>
      <c r="HV172" s="947"/>
      <c r="HX172" s="1188">
        <v>26</v>
      </c>
      <c r="HY172" s="1004" t="s">
        <v>269</v>
      </c>
      <c r="HZ172" s="1004">
        <f>SUM(HZ168,HZ170)</f>
        <v>0</v>
      </c>
      <c r="IA172" s="1004">
        <f>SUM(IA168,IA170)</f>
        <v>9204</v>
      </c>
      <c r="IB172" s="1141">
        <f>SUM(IA172,-HZ172)</f>
        <v>9204</v>
      </c>
      <c r="IC172" s="1006" t="e">
        <f>IB172/HZ172</f>
        <v>#DIV/0!</v>
      </c>
      <c r="ID172" s="921">
        <v>25</v>
      </c>
      <c r="IE172" s="1004">
        <f>SUM(IE168,IE170)</f>
        <v>62</v>
      </c>
      <c r="IF172" s="1004">
        <f>SUM(IF168,IF170)</f>
        <v>82</v>
      </c>
      <c r="IG172" s="1141">
        <f>SUM(IF172,-IE172)</f>
        <v>20</v>
      </c>
      <c r="IH172" s="1006">
        <f>IG172/IE172</f>
        <v>0.32258064516129031</v>
      </c>
      <c r="II172" s="879"/>
      <c r="IJ172" s="1004">
        <f>SUM(IJ168,IJ170)</f>
        <v>9285</v>
      </c>
      <c r="IK172" s="1004">
        <f>SUM(IK168,IK170)</f>
        <v>82</v>
      </c>
      <c r="IL172" s="1141">
        <f>SUM(IK172,-IJ172)</f>
        <v>-9203</v>
      </c>
      <c r="IM172" s="1006">
        <f>IL172/IJ172</f>
        <v>-0.99116855142703286</v>
      </c>
      <c r="IN172" s="1188">
        <v>26</v>
      </c>
      <c r="IO172" s="947"/>
      <c r="IQ172" s="1179">
        <v>26</v>
      </c>
      <c r="IR172" s="1004" t="s">
        <v>269</v>
      </c>
      <c r="IS172" s="1004">
        <f>SUM(IS168,IS170)</f>
        <v>0</v>
      </c>
      <c r="IT172" s="1004">
        <f>SUM(IT168,IT170)</f>
        <v>9204</v>
      </c>
      <c r="IU172" s="1141">
        <f>SUM(IT172,-IS172)</f>
        <v>9204</v>
      </c>
      <c r="IV172" s="1006" t="e">
        <f>IU172/IS172</f>
        <v>#DIV/0!</v>
      </c>
      <c r="IW172" s="921">
        <v>25</v>
      </c>
      <c r="IX172" s="1004">
        <f>SUM(IX168,IX170)</f>
        <v>1734</v>
      </c>
      <c r="IY172" s="1004">
        <f>SUM(IY168,IY170)</f>
        <v>1765</v>
      </c>
      <c r="IZ172" s="1141">
        <f>SUM(IY172,-IX172)</f>
        <v>31</v>
      </c>
      <c r="JA172" s="1006">
        <f>IZ172/IX172</f>
        <v>1.7877739331026529E-2</v>
      </c>
      <c r="JB172" s="879"/>
      <c r="JC172" s="1004">
        <f>SUM(JC168,JC170)</f>
        <v>9285</v>
      </c>
      <c r="JD172" s="1004">
        <f>SUM(JD168,JD170)</f>
        <v>1701</v>
      </c>
      <c r="JE172" s="1141">
        <f>SUM(JD172,-JC172)</f>
        <v>-7584</v>
      </c>
      <c r="JF172" s="1006">
        <f>JE172/JC172</f>
        <v>-0.81680129240710819</v>
      </c>
      <c r="JG172" s="1179">
        <v>26</v>
      </c>
      <c r="JH172" s="947"/>
    </row>
    <row r="173" spans="1:268" hidden="1">
      <c r="A173" s="1179"/>
      <c r="B173" s="991"/>
      <c r="C173" s="989"/>
      <c r="D173" s="991"/>
      <c r="E173" s="991"/>
      <c r="F173" s="992"/>
      <c r="G173" s="921"/>
      <c r="H173" s="991"/>
      <c r="I173" s="991"/>
      <c r="J173" s="991"/>
      <c r="K173" s="992"/>
      <c r="L173" s="879"/>
      <c r="M173" s="991"/>
      <c r="N173" s="991"/>
      <c r="O173" s="991"/>
      <c r="P173" s="992"/>
      <c r="Q173" s="1179"/>
      <c r="R173" s="947"/>
      <c r="U173" s="1188"/>
      <c r="V173" s="991"/>
      <c r="W173" s="989"/>
      <c r="X173" s="991"/>
      <c r="Y173" s="991"/>
      <c r="Z173" s="992"/>
      <c r="AA173" s="921"/>
      <c r="AB173" s="991"/>
      <c r="AC173" s="991"/>
      <c r="AD173" s="991"/>
      <c r="AE173" s="992"/>
      <c r="AF173" s="879"/>
      <c r="AG173" s="991"/>
      <c r="AH173" s="991"/>
      <c r="AI173" s="991"/>
      <c r="AJ173" s="992"/>
      <c r="AK173" s="1188"/>
      <c r="AL173" s="947"/>
      <c r="AN173" s="1188"/>
      <c r="AO173" s="991"/>
      <c r="AP173" s="989"/>
      <c r="AQ173" s="991"/>
      <c r="AR173" s="991"/>
      <c r="AS173" s="992"/>
      <c r="AT173" s="921"/>
      <c r="AU173" s="991"/>
      <c r="AV173" s="991"/>
      <c r="AW173" s="991"/>
      <c r="AX173" s="992"/>
      <c r="AY173" s="879"/>
      <c r="AZ173" s="991"/>
      <c r="BA173" s="991"/>
      <c r="BB173" s="991"/>
      <c r="BC173" s="992"/>
      <c r="BD173" s="1188"/>
      <c r="BE173" s="947"/>
      <c r="BH173" s="1188"/>
      <c r="BI173" s="991"/>
      <c r="BJ173" s="989"/>
      <c r="BK173" s="991"/>
      <c r="BL173" s="991"/>
      <c r="BM173" s="992"/>
      <c r="BN173" s="921"/>
      <c r="BO173" s="991"/>
      <c r="BP173" s="991"/>
      <c r="BQ173" s="991"/>
      <c r="BR173" s="992"/>
      <c r="BS173" s="879"/>
      <c r="BT173" s="991"/>
      <c r="BU173" s="991"/>
      <c r="BV173" s="991"/>
      <c r="BW173" s="992"/>
      <c r="BX173" s="1188"/>
      <c r="BY173" s="947"/>
      <c r="CB173" s="1188"/>
      <c r="CC173" s="991"/>
      <c r="CD173" s="989"/>
      <c r="CE173" s="991"/>
      <c r="CF173" s="991"/>
      <c r="CG173" s="992"/>
      <c r="CH173" s="921"/>
      <c r="CI173" s="991"/>
      <c r="CJ173" s="991"/>
      <c r="CK173" s="991"/>
      <c r="CL173" s="992"/>
      <c r="CM173" s="879"/>
      <c r="CN173" s="991"/>
      <c r="CO173" s="991"/>
      <c r="CP173" s="991"/>
      <c r="CQ173" s="992"/>
      <c r="CR173" s="1188"/>
      <c r="CS173" s="947"/>
      <c r="CU173" s="1188"/>
      <c r="CV173" s="991"/>
      <c r="CW173" s="989"/>
      <c r="CX173" s="991"/>
      <c r="CY173" s="991"/>
      <c r="CZ173" s="992"/>
      <c r="DA173" s="921"/>
      <c r="DB173" s="991"/>
      <c r="DC173" s="991"/>
      <c r="DD173" s="991"/>
      <c r="DE173" s="992"/>
      <c r="DF173" s="879"/>
      <c r="DG173" s="991"/>
      <c r="DH173" s="991"/>
      <c r="DI173" s="991"/>
      <c r="DJ173" s="992"/>
      <c r="DK173" s="1188"/>
      <c r="DL173" s="947"/>
      <c r="DN173" s="1188"/>
      <c r="DO173" s="991"/>
      <c r="DP173" s="989"/>
      <c r="DQ173" s="991"/>
      <c r="DR173" s="991"/>
      <c r="DS173" s="992"/>
      <c r="DT173" s="921"/>
      <c r="DU173" s="991"/>
      <c r="DV173" s="991"/>
      <c r="DW173" s="991"/>
      <c r="DX173" s="992"/>
      <c r="DY173" s="879"/>
      <c r="DZ173" s="991"/>
      <c r="EA173" s="991"/>
      <c r="EB173" s="991"/>
      <c r="EC173" s="992"/>
      <c r="ED173" s="1188"/>
      <c r="EE173" s="947"/>
      <c r="EG173" s="1188"/>
      <c r="EH173" s="991"/>
      <c r="EI173" s="989"/>
      <c r="EJ173" s="991"/>
      <c r="EK173" s="991"/>
      <c r="EL173" s="992"/>
      <c r="EM173" s="921"/>
      <c r="EN173" s="991"/>
      <c r="EO173" s="991"/>
      <c r="EP173" s="991"/>
      <c r="EQ173" s="992"/>
      <c r="ER173" s="879"/>
      <c r="ES173" s="991"/>
      <c r="ET173" s="991"/>
      <c r="EU173" s="991"/>
      <c r="EV173" s="992"/>
      <c r="EW173" s="1188"/>
      <c r="EX173" s="947"/>
      <c r="EZ173" s="1188"/>
      <c r="FA173" s="991"/>
      <c r="FB173" s="989"/>
      <c r="FC173" s="991"/>
      <c r="FD173" s="991"/>
      <c r="FE173" s="992"/>
      <c r="FF173" s="921"/>
      <c r="FG173" s="991"/>
      <c r="FH173" s="991"/>
      <c r="FI173" s="991"/>
      <c r="FJ173" s="992"/>
      <c r="FK173" s="879"/>
      <c r="FL173" s="991"/>
      <c r="FM173" s="991"/>
      <c r="FN173" s="991"/>
      <c r="FO173" s="992"/>
      <c r="FP173" s="1188"/>
      <c r="FQ173" s="947"/>
      <c r="FS173" s="1188"/>
      <c r="FT173" s="991"/>
      <c r="FU173" s="989"/>
      <c r="FV173" s="991"/>
      <c r="FW173" s="991"/>
      <c r="FX173" s="992"/>
      <c r="FY173" s="921"/>
      <c r="FZ173" s="991"/>
      <c r="GA173" s="991"/>
      <c r="GB173" s="991"/>
      <c r="GC173" s="992"/>
      <c r="GD173" s="879"/>
      <c r="GE173" s="991"/>
      <c r="GF173" s="991"/>
      <c r="GG173" s="991"/>
      <c r="GH173" s="992"/>
      <c r="GI173" s="1188"/>
      <c r="GJ173" s="947"/>
      <c r="GL173" s="1188"/>
      <c r="GM173" s="991"/>
      <c r="GN173" s="989"/>
      <c r="GO173" s="991"/>
      <c r="GP173" s="991"/>
      <c r="GQ173" s="992"/>
      <c r="GR173" s="921"/>
      <c r="GS173" s="991"/>
      <c r="GT173" s="991"/>
      <c r="GU173" s="991"/>
      <c r="GV173" s="992"/>
      <c r="GW173" s="879"/>
      <c r="GX173" s="991"/>
      <c r="GY173" s="991"/>
      <c r="GZ173" s="991"/>
      <c r="HA173" s="992"/>
      <c r="HB173" s="1188"/>
      <c r="HC173" s="947"/>
      <c r="HE173" s="1188"/>
      <c r="HF173" s="991"/>
      <c r="HG173" s="989"/>
      <c r="HH173" s="991"/>
      <c r="HI173" s="991"/>
      <c r="HJ173" s="992"/>
      <c r="HK173" s="921"/>
      <c r="HL173" s="991"/>
      <c r="HM173" s="991"/>
      <c r="HN173" s="991"/>
      <c r="HO173" s="992"/>
      <c r="HP173" s="879"/>
      <c r="HQ173" s="991"/>
      <c r="HR173" s="991"/>
      <c r="HS173" s="991"/>
      <c r="HT173" s="992"/>
      <c r="HU173" s="1188"/>
      <c r="HV173" s="947"/>
      <c r="HX173" s="1188"/>
      <c r="HY173" s="991"/>
      <c r="HZ173" s="989"/>
      <c r="IA173" s="991"/>
      <c r="IB173" s="991"/>
      <c r="IC173" s="992"/>
      <c r="ID173" s="921"/>
      <c r="IE173" s="991"/>
      <c r="IF173" s="991"/>
      <c r="IG173" s="991"/>
      <c r="IH173" s="992"/>
      <c r="II173" s="879"/>
      <c r="IJ173" s="991"/>
      <c r="IK173" s="991"/>
      <c r="IL173" s="991"/>
      <c r="IM173" s="992"/>
      <c r="IN173" s="1188"/>
      <c r="IO173" s="947"/>
      <c r="IQ173" s="1179"/>
      <c r="IR173" s="991"/>
      <c r="IS173" s="989"/>
      <c r="IT173" s="991"/>
      <c r="IU173" s="991"/>
      <c r="IV173" s="992"/>
      <c r="IW173" s="921"/>
      <c r="IX173" s="991"/>
      <c r="IY173" s="991"/>
      <c r="IZ173" s="991"/>
      <c r="JA173" s="992"/>
      <c r="JB173" s="879"/>
      <c r="JC173" s="991"/>
      <c r="JD173" s="991"/>
      <c r="JE173" s="991"/>
      <c r="JF173" s="992"/>
      <c r="JG173" s="1179"/>
      <c r="JH173" s="947"/>
    </row>
    <row r="174" spans="1:268" hidden="1">
      <c r="A174" s="1179">
        <v>27</v>
      </c>
      <c r="B174" s="302" t="s">
        <v>270</v>
      </c>
      <c r="C174" s="302">
        <v>822</v>
      </c>
      <c r="D174" s="302">
        <v>1475</v>
      </c>
      <c r="E174" s="919"/>
      <c r="F174" s="1230"/>
      <c r="G174" s="921">
        <v>26</v>
      </c>
      <c r="H174" s="302">
        <v>1113</v>
      </c>
      <c r="I174" s="302"/>
      <c r="J174" s="919"/>
      <c r="K174" s="1230"/>
      <c r="L174" s="879"/>
      <c r="M174" s="302">
        <v>1475</v>
      </c>
      <c r="N174" s="302"/>
      <c r="O174" s="919"/>
      <c r="P174" s="1230"/>
      <c r="Q174" s="1179">
        <v>27</v>
      </c>
      <c r="R174" s="947"/>
      <c r="U174" s="1188">
        <v>27</v>
      </c>
      <c r="V174" s="302" t="s">
        <v>270</v>
      </c>
      <c r="W174" s="302">
        <v>822</v>
      </c>
      <c r="X174" s="302">
        <v>1475</v>
      </c>
      <c r="Y174" s="919"/>
      <c r="Z174" s="1230"/>
      <c r="AA174" s="921">
        <v>26</v>
      </c>
      <c r="AB174" s="302">
        <v>1113</v>
      </c>
      <c r="AC174" s="302"/>
      <c r="AD174" s="919"/>
      <c r="AE174" s="1230"/>
      <c r="AF174" s="879"/>
      <c r="AG174" s="302">
        <v>1475</v>
      </c>
      <c r="AH174" s="302"/>
      <c r="AI174" s="919"/>
      <c r="AJ174" s="1230"/>
      <c r="AK174" s="1188">
        <v>27</v>
      </c>
      <c r="AL174" s="947"/>
      <c r="AN174" s="1188">
        <v>27</v>
      </c>
      <c r="AO174" s="302" t="s">
        <v>270</v>
      </c>
      <c r="AP174" s="302">
        <v>822</v>
      </c>
      <c r="AQ174" s="302">
        <v>1475</v>
      </c>
      <c r="AR174" s="919"/>
      <c r="AS174" s="1230"/>
      <c r="AT174" s="921">
        <v>26</v>
      </c>
      <c r="AU174" s="302">
        <v>1113</v>
      </c>
      <c r="AV174" s="302"/>
      <c r="AW174" s="919"/>
      <c r="AX174" s="1230"/>
      <c r="AY174" s="879"/>
      <c r="AZ174" s="302">
        <v>1475</v>
      </c>
      <c r="BA174" s="302"/>
      <c r="BB174" s="919"/>
      <c r="BC174" s="1230"/>
      <c r="BD174" s="1188">
        <v>27</v>
      </c>
      <c r="BE174" s="947"/>
      <c r="BH174" s="1188">
        <v>27</v>
      </c>
      <c r="BI174" s="302" t="s">
        <v>270</v>
      </c>
      <c r="BJ174" s="302">
        <v>822</v>
      </c>
      <c r="BK174" s="302">
        <v>1475</v>
      </c>
      <c r="BL174" s="919"/>
      <c r="BM174" s="1230"/>
      <c r="BN174" s="921">
        <v>26</v>
      </c>
      <c r="BO174" s="302">
        <v>1113</v>
      </c>
      <c r="BP174" s="302"/>
      <c r="BQ174" s="919"/>
      <c r="BR174" s="1230"/>
      <c r="BS174" s="879"/>
      <c r="BT174" s="302">
        <v>1475</v>
      </c>
      <c r="BU174" s="302"/>
      <c r="BV174" s="919"/>
      <c r="BW174" s="1230"/>
      <c r="BX174" s="1188">
        <v>27</v>
      </c>
      <c r="BY174" s="947"/>
      <c r="CB174" s="1188">
        <v>27</v>
      </c>
      <c r="CC174" s="302" t="s">
        <v>270</v>
      </c>
      <c r="CD174" s="302">
        <v>822</v>
      </c>
      <c r="CE174" s="302">
        <v>1475</v>
      </c>
      <c r="CF174" s="919"/>
      <c r="CG174" s="1230"/>
      <c r="CH174" s="921">
        <v>26</v>
      </c>
      <c r="CI174" s="302">
        <v>1113</v>
      </c>
      <c r="CJ174" s="302"/>
      <c r="CK174" s="919"/>
      <c r="CL174" s="1230"/>
      <c r="CM174" s="879"/>
      <c r="CN174" s="302">
        <v>1475</v>
      </c>
      <c r="CO174" s="302"/>
      <c r="CP174" s="919"/>
      <c r="CQ174" s="1230"/>
      <c r="CR174" s="1188">
        <v>27</v>
      </c>
      <c r="CS174" s="947"/>
      <c r="CU174" s="1188">
        <v>27</v>
      </c>
      <c r="CV174" s="302" t="s">
        <v>270</v>
      </c>
      <c r="CW174" s="302">
        <v>822</v>
      </c>
      <c r="CX174" s="302">
        <v>1475</v>
      </c>
      <c r="CY174" s="919"/>
      <c r="CZ174" s="1230"/>
      <c r="DA174" s="921">
        <v>26</v>
      </c>
      <c r="DB174" s="302">
        <v>1113</v>
      </c>
      <c r="DC174" s="302"/>
      <c r="DD174" s="919"/>
      <c r="DE174" s="1230"/>
      <c r="DF174" s="879"/>
      <c r="DG174" s="302">
        <v>1475</v>
      </c>
      <c r="DH174" s="302"/>
      <c r="DI174" s="919"/>
      <c r="DJ174" s="1230"/>
      <c r="DK174" s="1188">
        <v>27</v>
      </c>
      <c r="DL174" s="947"/>
      <c r="DN174" s="1188">
        <v>27</v>
      </c>
      <c r="DO174" s="302" t="s">
        <v>270</v>
      </c>
      <c r="DP174" s="302">
        <v>822</v>
      </c>
      <c r="DQ174" s="302">
        <v>1475</v>
      </c>
      <c r="DR174" s="919"/>
      <c r="DS174" s="1230"/>
      <c r="DT174" s="921">
        <v>26</v>
      </c>
      <c r="DU174" s="302">
        <v>1113</v>
      </c>
      <c r="DV174" s="302"/>
      <c r="DW174" s="919"/>
      <c r="DX174" s="1230"/>
      <c r="DY174" s="879"/>
      <c r="DZ174" s="302">
        <v>1475</v>
      </c>
      <c r="EA174" s="302"/>
      <c r="EB174" s="919"/>
      <c r="EC174" s="1230"/>
      <c r="ED174" s="1188">
        <v>27</v>
      </c>
      <c r="EE174" s="947"/>
      <c r="EG174" s="1188">
        <v>27</v>
      </c>
      <c r="EH174" s="302" t="s">
        <v>270</v>
      </c>
      <c r="EI174" s="302">
        <v>822</v>
      </c>
      <c r="EJ174" s="302">
        <v>1475</v>
      </c>
      <c r="EK174" s="919"/>
      <c r="EL174" s="1230"/>
      <c r="EM174" s="921">
        <v>26</v>
      </c>
      <c r="EN174" s="302">
        <v>1113</v>
      </c>
      <c r="EO174" s="302"/>
      <c r="EP174" s="919"/>
      <c r="EQ174" s="1230"/>
      <c r="ER174" s="879"/>
      <c r="ES174" s="302">
        <v>1475</v>
      </c>
      <c r="ET174" s="302"/>
      <c r="EU174" s="919"/>
      <c r="EV174" s="1230"/>
      <c r="EW174" s="1188">
        <v>27</v>
      </c>
      <c r="EX174" s="947"/>
      <c r="EZ174" s="1188">
        <v>27</v>
      </c>
      <c r="FA174" s="302" t="s">
        <v>270</v>
      </c>
      <c r="FB174" s="302">
        <v>822</v>
      </c>
      <c r="FC174" s="302">
        <v>1475</v>
      </c>
      <c r="FD174" s="919"/>
      <c r="FE174" s="1230"/>
      <c r="FF174" s="921">
        <v>26</v>
      </c>
      <c r="FG174" s="302">
        <v>1113</v>
      </c>
      <c r="FH174" s="302"/>
      <c r="FI174" s="919"/>
      <c r="FJ174" s="1230"/>
      <c r="FK174" s="879"/>
      <c r="FL174" s="302">
        <v>1475</v>
      </c>
      <c r="FM174" s="302"/>
      <c r="FN174" s="919"/>
      <c r="FO174" s="1230"/>
      <c r="FP174" s="1188">
        <v>27</v>
      </c>
      <c r="FQ174" s="947"/>
      <c r="FS174" s="1188">
        <v>27</v>
      </c>
      <c r="FT174" s="302" t="s">
        <v>270</v>
      </c>
      <c r="FU174" s="302">
        <v>822</v>
      </c>
      <c r="FV174" s="302">
        <v>1475</v>
      </c>
      <c r="FW174" s="919"/>
      <c r="FX174" s="1230"/>
      <c r="FY174" s="921">
        <v>26</v>
      </c>
      <c r="FZ174" s="302">
        <v>1113</v>
      </c>
      <c r="GA174" s="302"/>
      <c r="GB174" s="919"/>
      <c r="GC174" s="1230"/>
      <c r="GD174" s="879"/>
      <c r="GE174" s="302">
        <v>1475</v>
      </c>
      <c r="GF174" s="302"/>
      <c r="GG174" s="919"/>
      <c r="GH174" s="1230"/>
      <c r="GI174" s="1188">
        <v>27</v>
      </c>
      <c r="GJ174" s="947"/>
      <c r="GL174" s="1188">
        <v>27</v>
      </c>
      <c r="GM174" s="302" t="s">
        <v>270</v>
      </c>
      <c r="GN174" s="302">
        <v>822</v>
      </c>
      <c r="GO174" s="302">
        <v>1475</v>
      </c>
      <c r="GP174" s="919"/>
      <c r="GQ174" s="1230"/>
      <c r="GR174" s="921">
        <v>26</v>
      </c>
      <c r="GS174" s="302">
        <v>1113</v>
      </c>
      <c r="GT174" s="302"/>
      <c r="GU174" s="919"/>
      <c r="GV174" s="1230"/>
      <c r="GW174" s="879"/>
      <c r="GX174" s="302">
        <v>1475</v>
      </c>
      <c r="GY174" s="302"/>
      <c r="GZ174" s="919"/>
      <c r="HA174" s="1230"/>
      <c r="HB174" s="1188">
        <v>27</v>
      </c>
      <c r="HC174" s="947"/>
      <c r="HE174" s="1188">
        <v>27</v>
      </c>
      <c r="HF174" s="302" t="s">
        <v>270</v>
      </c>
      <c r="HG174" s="302">
        <v>822</v>
      </c>
      <c r="HH174" s="302">
        <v>1475</v>
      </c>
      <c r="HI174" s="919"/>
      <c r="HJ174" s="1230"/>
      <c r="HK174" s="921">
        <v>26</v>
      </c>
      <c r="HL174" s="302">
        <v>1113</v>
      </c>
      <c r="HM174" s="302"/>
      <c r="HN174" s="919"/>
      <c r="HO174" s="1230"/>
      <c r="HP174" s="879"/>
      <c r="HQ174" s="302">
        <v>1475</v>
      </c>
      <c r="HR174" s="302"/>
      <c r="HS174" s="919"/>
      <c r="HT174" s="1230"/>
      <c r="HU174" s="1188">
        <v>27</v>
      </c>
      <c r="HV174" s="947"/>
      <c r="HX174" s="1188">
        <v>27</v>
      </c>
      <c r="HY174" s="302" t="s">
        <v>270</v>
      </c>
      <c r="HZ174" s="302">
        <v>822</v>
      </c>
      <c r="IA174" s="302">
        <v>1475</v>
      </c>
      <c r="IB174" s="919"/>
      <c r="IC174" s="1230"/>
      <c r="ID174" s="921">
        <v>26</v>
      </c>
      <c r="IE174" s="302">
        <v>1113</v>
      </c>
      <c r="IF174" s="302"/>
      <c r="IG174" s="919"/>
      <c r="IH174" s="1230"/>
      <c r="II174" s="879"/>
      <c r="IJ174" s="302">
        <v>1475</v>
      </c>
      <c r="IK174" s="302"/>
      <c r="IL174" s="919"/>
      <c r="IM174" s="1230"/>
      <c r="IN174" s="1188">
        <v>27</v>
      </c>
      <c r="IO174" s="947"/>
      <c r="IQ174" s="1179">
        <v>27</v>
      </c>
      <c r="IR174" s="302" t="s">
        <v>270</v>
      </c>
      <c r="IS174" s="302">
        <v>822</v>
      </c>
      <c r="IT174" s="302">
        <v>1475</v>
      </c>
      <c r="IU174" s="919"/>
      <c r="IV174" s="1230"/>
      <c r="IW174" s="921">
        <v>26</v>
      </c>
      <c r="IX174" s="302">
        <v>1113</v>
      </c>
      <c r="IY174" s="302"/>
      <c r="IZ174" s="919"/>
      <c r="JA174" s="1230"/>
      <c r="JB174" s="879"/>
      <c r="JC174" s="302">
        <v>1475</v>
      </c>
      <c r="JD174" s="302"/>
      <c r="JE174" s="919"/>
      <c r="JF174" s="1230"/>
      <c r="JG174" s="1179">
        <v>27</v>
      </c>
      <c r="JH174" s="947"/>
    </row>
    <row r="175" spans="1:268" hidden="1">
      <c r="A175" s="1179"/>
      <c r="B175" s="991"/>
      <c r="C175" s="989"/>
      <c r="D175" s="991"/>
      <c r="E175" s="991"/>
      <c r="F175" s="992"/>
      <c r="G175" s="921"/>
      <c r="H175" s="991"/>
      <c r="I175" s="991"/>
      <c r="J175" s="991"/>
      <c r="K175" s="992"/>
      <c r="L175" s="879"/>
      <c r="M175" s="991"/>
      <c r="N175" s="991"/>
      <c r="O175" s="991"/>
      <c r="P175" s="992"/>
      <c r="Q175" s="1179"/>
      <c r="R175" s="947"/>
      <c r="U175" s="1188"/>
      <c r="V175" s="991"/>
      <c r="W175" s="989"/>
      <c r="X175" s="991"/>
      <c r="Y175" s="991"/>
      <c r="Z175" s="992"/>
      <c r="AA175" s="921"/>
      <c r="AB175" s="991"/>
      <c r="AC175" s="991"/>
      <c r="AD175" s="991"/>
      <c r="AE175" s="992"/>
      <c r="AF175" s="879"/>
      <c r="AG175" s="991"/>
      <c r="AH175" s="991"/>
      <c r="AI175" s="991"/>
      <c r="AJ175" s="992"/>
      <c r="AK175" s="1188"/>
      <c r="AL175" s="947"/>
      <c r="AN175" s="1188"/>
      <c r="AO175" s="991"/>
      <c r="AP175" s="989"/>
      <c r="AQ175" s="991"/>
      <c r="AR175" s="991"/>
      <c r="AS175" s="992"/>
      <c r="AT175" s="921"/>
      <c r="AU175" s="991"/>
      <c r="AV175" s="991"/>
      <c r="AW175" s="991"/>
      <c r="AX175" s="992"/>
      <c r="AY175" s="879"/>
      <c r="AZ175" s="991"/>
      <c r="BA175" s="991"/>
      <c r="BB175" s="991"/>
      <c r="BC175" s="992"/>
      <c r="BD175" s="1188"/>
      <c r="BE175" s="947"/>
      <c r="BH175" s="1188"/>
      <c r="BI175" s="991"/>
      <c r="BJ175" s="989"/>
      <c r="BK175" s="991"/>
      <c r="BL175" s="991"/>
      <c r="BM175" s="992"/>
      <c r="BN175" s="921"/>
      <c r="BO175" s="991"/>
      <c r="BP175" s="991"/>
      <c r="BQ175" s="991"/>
      <c r="BR175" s="992"/>
      <c r="BS175" s="879"/>
      <c r="BT175" s="991"/>
      <c r="BU175" s="991"/>
      <c r="BV175" s="991"/>
      <c r="BW175" s="992"/>
      <c r="BX175" s="1188"/>
      <c r="BY175" s="947"/>
      <c r="CB175" s="1188"/>
      <c r="CC175" s="991"/>
      <c r="CD175" s="989"/>
      <c r="CE175" s="991"/>
      <c r="CF175" s="991"/>
      <c r="CG175" s="992"/>
      <c r="CH175" s="921"/>
      <c r="CI175" s="991"/>
      <c r="CJ175" s="991"/>
      <c r="CK175" s="991"/>
      <c r="CL175" s="992"/>
      <c r="CM175" s="879"/>
      <c r="CN175" s="991"/>
      <c r="CO175" s="991"/>
      <c r="CP175" s="991"/>
      <c r="CQ175" s="992"/>
      <c r="CR175" s="1188"/>
      <c r="CS175" s="947"/>
      <c r="CU175" s="1188"/>
      <c r="CV175" s="991"/>
      <c r="CW175" s="989"/>
      <c r="CX175" s="991"/>
      <c r="CY175" s="991"/>
      <c r="CZ175" s="992"/>
      <c r="DA175" s="921"/>
      <c r="DB175" s="991"/>
      <c r="DC175" s="991"/>
      <c r="DD175" s="991"/>
      <c r="DE175" s="992"/>
      <c r="DF175" s="879"/>
      <c r="DG175" s="991"/>
      <c r="DH175" s="991"/>
      <c r="DI175" s="991"/>
      <c r="DJ175" s="992"/>
      <c r="DK175" s="1188"/>
      <c r="DL175" s="947"/>
      <c r="DN175" s="1188"/>
      <c r="DO175" s="991"/>
      <c r="DP175" s="989"/>
      <c r="DQ175" s="991"/>
      <c r="DR175" s="991"/>
      <c r="DS175" s="992"/>
      <c r="DT175" s="921"/>
      <c r="DU175" s="991"/>
      <c r="DV175" s="991"/>
      <c r="DW175" s="991"/>
      <c r="DX175" s="992"/>
      <c r="DY175" s="879"/>
      <c r="DZ175" s="991"/>
      <c r="EA175" s="991"/>
      <c r="EB175" s="991"/>
      <c r="EC175" s="992"/>
      <c r="ED175" s="1188"/>
      <c r="EE175" s="947"/>
      <c r="EG175" s="1188"/>
      <c r="EH175" s="991"/>
      <c r="EI175" s="989"/>
      <c r="EJ175" s="991"/>
      <c r="EK175" s="991"/>
      <c r="EL175" s="992"/>
      <c r="EM175" s="921"/>
      <c r="EN175" s="991"/>
      <c r="EO175" s="991"/>
      <c r="EP175" s="991"/>
      <c r="EQ175" s="992"/>
      <c r="ER175" s="879"/>
      <c r="ES175" s="991"/>
      <c r="ET175" s="991"/>
      <c r="EU175" s="991"/>
      <c r="EV175" s="992"/>
      <c r="EW175" s="1188"/>
      <c r="EX175" s="947"/>
      <c r="EZ175" s="1188"/>
      <c r="FA175" s="991"/>
      <c r="FB175" s="989"/>
      <c r="FC175" s="991"/>
      <c r="FD175" s="991"/>
      <c r="FE175" s="992"/>
      <c r="FF175" s="921"/>
      <c r="FG175" s="991"/>
      <c r="FH175" s="991"/>
      <c r="FI175" s="991"/>
      <c r="FJ175" s="992"/>
      <c r="FK175" s="879"/>
      <c r="FL175" s="991"/>
      <c r="FM175" s="991"/>
      <c r="FN175" s="991"/>
      <c r="FO175" s="992"/>
      <c r="FP175" s="1188"/>
      <c r="FQ175" s="947"/>
      <c r="FS175" s="1188"/>
      <c r="FT175" s="991"/>
      <c r="FU175" s="989"/>
      <c r="FV175" s="991"/>
      <c r="FW175" s="991"/>
      <c r="FX175" s="992"/>
      <c r="FY175" s="921"/>
      <c r="FZ175" s="991"/>
      <c r="GA175" s="991"/>
      <c r="GB175" s="991"/>
      <c r="GC175" s="992"/>
      <c r="GD175" s="879"/>
      <c r="GE175" s="991"/>
      <c r="GF175" s="991"/>
      <c r="GG175" s="991"/>
      <c r="GH175" s="992"/>
      <c r="GI175" s="1188"/>
      <c r="GJ175" s="947"/>
      <c r="GL175" s="1188"/>
      <c r="GM175" s="991"/>
      <c r="GN175" s="989"/>
      <c r="GO175" s="991"/>
      <c r="GP175" s="991"/>
      <c r="GQ175" s="992"/>
      <c r="GR175" s="921"/>
      <c r="GS175" s="991"/>
      <c r="GT175" s="991"/>
      <c r="GU175" s="991"/>
      <c r="GV175" s="992"/>
      <c r="GW175" s="879"/>
      <c r="GX175" s="991"/>
      <c r="GY175" s="991"/>
      <c r="GZ175" s="991"/>
      <c r="HA175" s="992"/>
      <c r="HB175" s="1188"/>
      <c r="HC175" s="947"/>
      <c r="HE175" s="1188"/>
      <c r="HF175" s="991"/>
      <c r="HG175" s="989"/>
      <c r="HH175" s="991"/>
      <c r="HI175" s="991"/>
      <c r="HJ175" s="992"/>
      <c r="HK175" s="921"/>
      <c r="HL175" s="991"/>
      <c r="HM175" s="991"/>
      <c r="HN175" s="991"/>
      <c r="HO175" s="992"/>
      <c r="HP175" s="879"/>
      <c r="HQ175" s="991"/>
      <c r="HR175" s="991"/>
      <c r="HS175" s="991"/>
      <c r="HT175" s="992"/>
      <c r="HU175" s="1188"/>
      <c r="HV175" s="947"/>
      <c r="HX175" s="1188"/>
      <c r="HY175" s="991"/>
      <c r="HZ175" s="989"/>
      <c r="IA175" s="991"/>
      <c r="IB175" s="991"/>
      <c r="IC175" s="992"/>
      <c r="ID175" s="921"/>
      <c r="IE175" s="991"/>
      <c r="IF175" s="991"/>
      <c r="IG175" s="991"/>
      <c r="IH175" s="992"/>
      <c r="II175" s="879"/>
      <c r="IJ175" s="991"/>
      <c r="IK175" s="991"/>
      <c r="IL175" s="991"/>
      <c r="IM175" s="992"/>
      <c r="IN175" s="1188"/>
      <c r="IO175" s="947"/>
      <c r="IQ175" s="1179"/>
      <c r="IR175" s="991"/>
      <c r="IS175" s="989"/>
      <c r="IT175" s="991"/>
      <c r="IU175" s="991"/>
      <c r="IV175" s="992"/>
      <c r="IW175" s="921"/>
      <c r="IX175" s="991"/>
      <c r="IY175" s="991"/>
      <c r="IZ175" s="991"/>
      <c r="JA175" s="992"/>
      <c r="JB175" s="879"/>
      <c r="JC175" s="991"/>
      <c r="JD175" s="991"/>
      <c r="JE175" s="991"/>
      <c r="JF175" s="992"/>
      <c r="JG175" s="1179"/>
      <c r="JH175" s="947"/>
    </row>
    <row r="176" spans="1:268" hidden="1">
      <c r="A176" s="1179">
        <v>28</v>
      </c>
      <c r="B176" s="867" t="s">
        <v>271</v>
      </c>
      <c r="C176" s="867">
        <v>648</v>
      </c>
      <c r="D176" s="867">
        <v>643</v>
      </c>
      <c r="E176" s="635"/>
      <c r="F176" s="920"/>
      <c r="G176" s="921">
        <v>27</v>
      </c>
      <c r="H176" s="302">
        <v>592</v>
      </c>
      <c r="I176" s="867"/>
      <c r="J176" s="635"/>
      <c r="K176" s="920"/>
      <c r="L176" s="879"/>
      <c r="M176" s="867">
        <v>643</v>
      </c>
      <c r="N176" s="867"/>
      <c r="O176" s="635"/>
      <c r="P176" s="920"/>
      <c r="Q176" s="1179">
        <v>28</v>
      </c>
      <c r="R176" s="947"/>
      <c r="U176" s="1188">
        <v>28</v>
      </c>
      <c r="V176" s="867" t="s">
        <v>271</v>
      </c>
      <c r="W176" s="867">
        <v>648</v>
      </c>
      <c r="X176" s="867">
        <v>643</v>
      </c>
      <c r="Y176" s="635"/>
      <c r="Z176" s="920"/>
      <c r="AA176" s="921">
        <v>27</v>
      </c>
      <c r="AB176" s="302">
        <v>592</v>
      </c>
      <c r="AC176" s="867"/>
      <c r="AD176" s="635"/>
      <c r="AE176" s="920"/>
      <c r="AF176" s="879"/>
      <c r="AG176" s="867">
        <v>643</v>
      </c>
      <c r="AH176" s="867"/>
      <c r="AI176" s="635"/>
      <c r="AJ176" s="920"/>
      <c r="AK176" s="1188">
        <v>28</v>
      </c>
      <c r="AL176" s="947"/>
      <c r="AN176" s="1188">
        <v>28</v>
      </c>
      <c r="AO176" s="867" t="s">
        <v>271</v>
      </c>
      <c r="AP176" s="867">
        <v>648</v>
      </c>
      <c r="AQ176" s="867">
        <v>643</v>
      </c>
      <c r="AR176" s="635"/>
      <c r="AS176" s="920"/>
      <c r="AT176" s="921">
        <v>27</v>
      </c>
      <c r="AU176" s="302">
        <v>592</v>
      </c>
      <c r="AV176" s="867"/>
      <c r="AW176" s="635"/>
      <c r="AX176" s="920"/>
      <c r="AY176" s="879"/>
      <c r="AZ176" s="867">
        <v>643</v>
      </c>
      <c r="BA176" s="867"/>
      <c r="BB176" s="635"/>
      <c r="BC176" s="920"/>
      <c r="BD176" s="1188">
        <v>28</v>
      </c>
      <c r="BE176" s="947"/>
      <c r="BH176" s="1188">
        <v>28</v>
      </c>
      <c r="BI176" s="867" t="s">
        <v>271</v>
      </c>
      <c r="BJ176" s="867">
        <v>648</v>
      </c>
      <c r="BK176" s="867">
        <v>643</v>
      </c>
      <c r="BL176" s="635"/>
      <c r="BM176" s="920"/>
      <c r="BN176" s="921">
        <v>27</v>
      </c>
      <c r="BO176" s="302">
        <v>592</v>
      </c>
      <c r="BP176" s="867"/>
      <c r="BQ176" s="635"/>
      <c r="BR176" s="920"/>
      <c r="BS176" s="879"/>
      <c r="BT176" s="867">
        <v>643</v>
      </c>
      <c r="BU176" s="867"/>
      <c r="BV176" s="635"/>
      <c r="BW176" s="920"/>
      <c r="BX176" s="1188">
        <v>28</v>
      </c>
      <c r="BY176" s="947"/>
      <c r="CB176" s="1188">
        <v>28</v>
      </c>
      <c r="CC176" s="867" t="s">
        <v>271</v>
      </c>
      <c r="CD176" s="867">
        <v>648</v>
      </c>
      <c r="CE176" s="867">
        <v>643</v>
      </c>
      <c r="CF176" s="635"/>
      <c r="CG176" s="920"/>
      <c r="CH176" s="921">
        <v>27</v>
      </c>
      <c r="CI176" s="302">
        <v>592</v>
      </c>
      <c r="CJ176" s="867"/>
      <c r="CK176" s="635"/>
      <c r="CL176" s="920"/>
      <c r="CM176" s="879"/>
      <c r="CN176" s="867">
        <v>643</v>
      </c>
      <c r="CO176" s="867"/>
      <c r="CP176" s="635"/>
      <c r="CQ176" s="920"/>
      <c r="CR176" s="1188">
        <v>28</v>
      </c>
      <c r="CS176" s="947"/>
      <c r="CU176" s="1188">
        <v>28</v>
      </c>
      <c r="CV176" s="867" t="s">
        <v>271</v>
      </c>
      <c r="CW176" s="867">
        <v>648</v>
      </c>
      <c r="CX176" s="867">
        <v>643</v>
      </c>
      <c r="CY176" s="635"/>
      <c r="CZ176" s="920"/>
      <c r="DA176" s="921">
        <v>27</v>
      </c>
      <c r="DB176" s="302">
        <v>592</v>
      </c>
      <c r="DC176" s="867"/>
      <c r="DD176" s="635"/>
      <c r="DE176" s="920"/>
      <c r="DF176" s="879"/>
      <c r="DG176" s="867">
        <v>643</v>
      </c>
      <c r="DH176" s="867"/>
      <c r="DI176" s="635"/>
      <c r="DJ176" s="920"/>
      <c r="DK176" s="1188">
        <v>28</v>
      </c>
      <c r="DL176" s="947"/>
      <c r="DN176" s="1188">
        <v>28</v>
      </c>
      <c r="DO176" s="867" t="s">
        <v>271</v>
      </c>
      <c r="DP176" s="867">
        <v>648</v>
      </c>
      <c r="DQ176" s="867">
        <v>643</v>
      </c>
      <c r="DR176" s="635"/>
      <c r="DS176" s="920"/>
      <c r="DT176" s="921">
        <v>27</v>
      </c>
      <c r="DU176" s="302">
        <v>592</v>
      </c>
      <c r="DV176" s="867"/>
      <c r="DW176" s="635"/>
      <c r="DX176" s="920"/>
      <c r="DY176" s="879"/>
      <c r="DZ176" s="867">
        <v>643</v>
      </c>
      <c r="EA176" s="867"/>
      <c r="EB176" s="635"/>
      <c r="EC176" s="920"/>
      <c r="ED176" s="1188">
        <v>28</v>
      </c>
      <c r="EE176" s="947"/>
      <c r="EG176" s="1188">
        <v>28</v>
      </c>
      <c r="EH176" s="867" t="s">
        <v>271</v>
      </c>
      <c r="EI176" s="867">
        <v>648</v>
      </c>
      <c r="EJ176" s="867">
        <v>643</v>
      </c>
      <c r="EK176" s="635"/>
      <c r="EL176" s="920"/>
      <c r="EM176" s="921">
        <v>27</v>
      </c>
      <c r="EN176" s="302">
        <v>592</v>
      </c>
      <c r="EO176" s="867"/>
      <c r="EP176" s="635"/>
      <c r="EQ176" s="920"/>
      <c r="ER176" s="879"/>
      <c r="ES176" s="867">
        <v>643</v>
      </c>
      <c r="ET176" s="867"/>
      <c r="EU176" s="635"/>
      <c r="EV176" s="920"/>
      <c r="EW176" s="1188">
        <v>28</v>
      </c>
      <c r="EX176" s="947"/>
      <c r="EZ176" s="1188">
        <v>28</v>
      </c>
      <c r="FA176" s="867" t="s">
        <v>271</v>
      </c>
      <c r="FB176" s="867">
        <v>648</v>
      </c>
      <c r="FC176" s="867">
        <v>643</v>
      </c>
      <c r="FD176" s="635"/>
      <c r="FE176" s="920"/>
      <c r="FF176" s="921">
        <v>27</v>
      </c>
      <c r="FG176" s="302">
        <v>592</v>
      </c>
      <c r="FH176" s="867"/>
      <c r="FI176" s="635"/>
      <c r="FJ176" s="920"/>
      <c r="FK176" s="879"/>
      <c r="FL176" s="867">
        <v>643</v>
      </c>
      <c r="FM176" s="867"/>
      <c r="FN176" s="635"/>
      <c r="FO176" s="920"/>
      <c r="FP176" s="1188">
        <v>28</v>
      </c>
      <c r="FQ176" s="947"/>
      <c r="FS176" s="1188">
        <v>28</v>
      </c>
      <c r="FT176" s="867" t="s">
        <v>271</v>
      </c>
      <c r="FU176" s="867">
        <v>648</v>
      </c>
      <c r="FV176" s="867">
        <v>643</v>
      </c>
      <c r="FW176" s="635"/>
      <c r="FX176" s="920"/>
      <c r="FY176" s="921">
        <v>27</v>
      </c>
      <c r="FZ176" s="302">
        <v>592</v>
      </c>
      <c r="GA176" s="867"/>
      <c r="GB176" s="635"/>
      <c r="GC176" s="920"/>
      <c r="GD176" s="879"/>
      <c r="GE176" s="867">
        <v>643</v>
      </c>
      <c r="GF176" s="867"/>
      <c r="GG176" s="635"/>
      <c r="GH176" s="920"/>
      <c r="GI176" s="1188">
        <v>28</v>
      </c>
      <c r="GJ176" s="947"/>
      <c r="GL176" s="1188">
        <v>28</v>
      </c>
      <c r="GM176" s="867" t="s">
        <v>271</v>
      </c>
      <c r="GN176" s="867">
        <v>648</v>
      </c>
      <c r="GO176" s="867">
        <v>643</v>
      </c>
      <c r="GP176" s="635"/>
      <c r="GQ176" s="920"/>
      <c r="GR176" s="921">
        <v>27</v>
      </c>
      <c r="GS176" s="302">
        <v>592</v>
      </c>
      <c r="GT176" s="867"/>
      <c r="GU176" s="635"/>
      <c r="GV176" s="920"/>
      <c r="GW176" s="879"/>
      <c r="GX176" s="867">
        <v>643</v>
      </c>
      <c r="GY176" s="867"/>
      <c r="GZ176" s="635"/>
      <c r="HA176" s="920"/>
      <c r="HB176" s="1188">
        <v>28</v>
      </c>
      <c r="HC176" s="947"/>
      <c r="HE176" s="1188">
        <v>28</v>
      </c>
      <c r="HF176" s="867" t="s">
        <v>271</v>
      </c>
      <c r="HG176" s="867">
        <v>648</v>
      </c>
      <c r="HH176" s="867">
        <v>643</v>
      </c>
      <c r="HI176" s="635"/>
      <c r="HJ176" s="920"/>
      <c r="HK176" s="921">
        <v>27</v>
      </c>
      <c r="HL176" s="302">
        <v>592</v>
      </c>
      <c r="HM176" s="867"/>
      <c r="HN176" s="635"/>
      <c r="HO176" s="920"/>
      <c r="HP176" s="879"/>
      <c r="HQ176" s="867">
        <v>643</v>
      </c>
      <c r="HR176" s="867"/>
      <c r="HS176" s="635"/>
      <c r="HT176" s="920"/>
      <c r="HU176" s="1188">
        <v>28</v>
      </c>
      <c r="HV176" s="947"/>
      <c r="HX176" s="1188">
        <v>28</v>
      </c>
      <c r="HY176" s="867" t="s">
        <v>271</v>
      </c>
      <c r="HZ176" s="867">
        <v>648</v>
      </c>
      <c r="IA176" s="867">
        <v>643</v>
      </c>
      <c r="IB176" s="635"/>
      <c r="IC176" s="920"/>
      <c r="ID176" s="921">
        <v>27</v>
      </c>
      <c r="IE176" s="302">
        <v>592</v>
      </c>
      <c r="IF176" s="867"/>
      <c r="IG176" s="635"/>
      <c r="IH176" s="920"/>
      <c r="II176" s="879"/>
      <c r="IJ176" s="867">
        <v>643</v>
      </c>
      <c r="IK176" s="867"/>
      <c r="IL176" s="635"/>
      <c r="IM176" s="920"/>
      <c r="IN176" s="1188">
        <v>28</v>
      </c>
      <c r="IO176" s="947"/>
      <c r="IQ176" s="1179">
        <v>28</v>
      </c>
      <c r="IR176" s="867" t="s">
        <v>271</v>
      </c>
      <c r="IS176" s="867">
        <v>648</v>
      </c>
      <c r="IT176" s="867">
        <v>643</v>
      </c>
      <c r="IU176" s="635"/>
      <c r="IV176" s="920"/>
      <c r="IW176" s="921">
        <v>27</v>
      </c>
      <c r="IX176" s="302">
        <v>592</v>
      </c>
      <c r="IY176" s="867"/>
      <c r="IZ176" s="635"/>
      <c r="JA176" s="920"/>
      <c r="JB176" s="879"/>
      <c r="JC176" s="867">
        <v>643</v>
      </c>
      <c r="JD176" s="867"/>
      <c r="JE176" s="635"/>
      <c r="JF176" s="920"/>
      <c r="JG176" s="1179">
        <v>28</v>
      </c>
      <c r="JH176" s="947"/>
    </row>
    <row r="177" spans="1:268" hidden="1">
      <c r="A177" s="1179"/>
      <c r="B177" s="991"/>
      <c r="C177" s="989"/>
      <c r="D177" s="991"/>
      <c r="E177" s="991"/>
      <c r="F177" s="992"/>
      <c r="G177" s="921"/>
      <c r="H177" s="991"/>
      <c r="I177" s="991"/>
      <c r="J177" s="991"/>
      <c r="K177" s="992"/>
      <c r="L177" s="879"/>
      <c r="M177" s="991"/>
      <c r="N177" s="991"/>
      <c r="O177" s="991"/>
      <c r="P177" s="992"/>
      <c r="Q177" s="1179"/>
      <c r="R177" s="947"/>
      <c r="U177" s="1188"/>
      <c r="V177" s="991"/>
      <c r="W177" s="989"/>
      <c r="X177" s="991"/>
      <c r="Y177" s="991"/>
      <c r="Z177" s="992"/>
      <c r="AA177" s="921"/>
      <c r="AB177" s="991"/>
      <c r="AC177" s="991"/>
      <c r="AD177" s="991"/>
      <c r="AE177" s="992"/>
      <c r="AF177" s="879"/>
      <c r="AG177" s="991"/>
      <c r="AH177" s="991"/>
      <c r="AI177" s="991"/>
      <c r="AJ177" s="992"/>
      <c r="AK177" s="1188"/>
      <c r="AL177" s="947"/>
      <c r="AN177" s="1188"/>
      <c r="AO177" s="991"/>
      <c r="AP177" s="989"/>
      <c r="AQ177" s="991"/>
      <c r="AR177" s="991"/>
      <c r="AS177" s="992"/>
      <c r="AT177" s="921"/>
      <c r="AU177" s="991"/>
      <c r="AV177" s="991"/>
      <c r="AW177" s="991"/>
      <c r="AX177" s="992"/>
      <c r="AY177" s="879"/>
      <c r="AZ177" s="991"/>
      <c r="BA177" s="991"/>
      <c r="BB177" s="991"/>
      <c r="BC177" s="992"/>
      <c r="BD177" s="1188"/>
      <c r="BE177" s="947"/>
      <c r="BH177" s="1188"/>
      <c r="BI177" s="991"/>
      <c r="BJ177" s="989"/>
      <c r="BK177" s="991"/>
      <c r="BL177" s="991"/>
      <c r="BM177" s="992"/>
      <c r="BN177" s="921"/>
      <c r="BO177" s="991"/>
      <c r="BP177" s="991"/>
      <c r="BQ177" s="991"/>
      <c r="BR177" s="992"/>
      <c r="BS177" s="879"/>
      <c r="BT177" s="991"/>
      <c r="BU177" s="991"/>
      <c r="BV177" s="991"/>
      <c r="BW177" s="992"/>
      <c r="BX177" s="1188"/>
      <c r="BY177" s="947"/>
      <c r="CB177" s="1188"/>
      <c r="CC177" s="991"/>
      <c r="CD177" s="989"/>
      <c r="CE177" s="991"/>
      <c r="CF177" s="991"/>
      <c r="CG177" s="992"/>
      <c r="CH177" s="921"/>
      <c r="CI177" s="991"/>
      <c r="CJ177" s="991"/>
      <c r="CK177" s="991"/>
      <c r="CL177" s="992"/>
      <c r="CM177" s="879"/>
      <c r="CN177" s="991"/>
      <c r="CO177" s="991"/>
      <c r="CP177" s="991"/>
      <c r="CQ177" s="992"/>
      <c r="CR177" s="1188"/>
      <c r="CS177" s="947"/>
      <c r="CU177" s="1188"/>
      <c r="CV177" s="991"/>
      <c r="CW177" s="989"/>
      <c r="CX177" s="991"/>
      <c r="CY177" s="991"/>
      <c r="CZ177" s="992"/>
      <c r="DA177" s="921"/>
      <c r="DB177" s="991"/>
      <c r="DC177" s="991"/>
      <c r="DD177" s="991"/>
      <c r="DE177" s="992"/>
      <c r="DF177" s="879"/>
      <c r="DG177" s="991"/>
      <c r="DH177" s="991"/>
      <c r="DI177" s="991"/>
      <c r="DJ177" s="992"/>
      <c r="DK177" s="1188"/>
      <c r="DL177" s="947"/>
      <c r="DN177" s="1188"/>
      <c r="DO177" s="991"/>
      <c r="DP177" s="989"/>
      <c r="DQ177" s="991"/>
      <c r="DR177" s="991"/>
      <c r="DS177" s="992"/>
      <c r="DT177" s="921"/>
      <c r="DU177" s="991"/>
      <c r="DV177" s="991"/>
      <c r="DW177" s="991"/>
      <c r="DX177" s="992"/>
      <c r="DY177" s="879"/>
      <c r="DZ177" s="991"/>
      <c r="EA177" s="991"/>
      <c r="EB177" s="991"/>
      <c r="EC177" s="992"/>
      <c r="ED177" s="1188"/>
      <c r="EE177" s="947"/>
      <c r="EG177" s="1188"/>
      <c r="EH177" s="991"/>
      <c r="EI177" s="989"/>
      <c r="EJ177" s="991"/>
      <c r="EK177" s="991"/>
      <c r="EL177" s="992"/>
      <c r="EM177" s="921"/>
      <c r="EN177" s="991"/>
      <c r="EO177" s="991"/>
      <c r="EP177" s="991"/>
      <c r="EQ177" s="992"/>
      <c r="ER177" s="879"/>
      <c r="ES177" s="991"/>
      <c r="ET177" s="991"/>
      <c r="EU177" s="991"/>
      <c r="EV177" s="992"/>
      <c r="EW177" s="1188"/>
      <c r="EX177" s="947"/>
      <c r="EZ177" s="1188"/>
      <c r="FA177" s="991"/>
      <c r="FB177" s="989"/>
      <c r="FC177" s="991"/>
      <c r="FD177" s="991"/>
      <c r="FE177" s="992"/>
      <c r="FF177" s="921"/>
      <c r="FG177" s="991"/>
      <c r="FH177" s="991"/>
      <c r="FI177" s="991"/>
      <c r="FJ177" s="992"/>
      <c r="FK177" s="879"/>
      <c r="FL177" s="991"/>
      <c r="FM177" s="991"/>
      <c r="FN177" s="991"/>
      <c r="FO177" s="992"/>
      <c r="FP177" s="1188"/>
      <c r="FQ177" s="947"/>
      <c r="FS177" s="1188"/>
      <c r="FT177" s="991"/>
      <c r="FU177" s="989"/>
      <c r="FV177" s="991"/>
      <c r="FW177" s="991"/>
      <c r="FX177" s="992"/>
      <c r="FY177" s="921"/>
      <c r="FZ177" s="991"/>
      <c r="GA177" s="991"/>
      <c r="GB177" s="991"/>
      <c r="GC177" s="992"/>
      <c r="GD177" s="879"/>
      <c r="GE177" s="991"/>
      <c r="GF177" s="991"/>
      <c r="GG177" s="991"/>
      <c r="GH177" s="992"/>
      <c r="GI177" s="1188"/>
      <c r="GJ177" s="947"/>
      <c r="GL177" s="1188"/>
      <c r="GM177" s="991"/>
      <c r="GN177" s="989"/>
      <c r="GO177" s="991"/>
      <c r="GP177" s="991"/>
      <c r="GQ177" s="992"/>
      <c r="GR177" s="921"/>
      <c r="GS177" s="991"/>
      <c r="GT177" s="991"/>
      <c r="GU177" s="991"/>
      <c r="GV177" s="992"/>
      <c r="GW177" s="879"/>
      <c r="GX177" s="991"/>
      <c r="GY177" s="991"/>
      <c r="GZ177" s="991"/>
      <c r="HA177" s="992"/>
      <c r="HB177" s="1188"/>
      <c r="HC177" s="947"/>
      <c r="HE177" s="1188"/>
      <c r="HF177" s="991"/>
      <c r="HG177" s="989"/>
      <c r="HH177" s="991"/>
      <c r="HI177" s="991"/>
      <c r="HJ177" s="992"/>
      <c r="HK177" s="921"/>
      <c r="HL177" s="991"/>
      <c r="HM177" s="991"/>
      <c r="HN177" s="991"/>
      <c r="HO177" s="992"/>
      <c r="HP177" s="879"/>
      <c r="HQ177" s="991"/>
      <c r="HR177" s="991"/>
      <c r="HS177" s="991"/>
      <c r="HT177" s="992"/>
      <c r="HU177" s="1188"/>
      <c r="HV177" s="947"/>
      <c r="HX177" s="1188"/>
      <c r="HY177" s="991"/>
      <c r="HZ177" s="989"/>
      <c r="IA177" s="991"/>
      <c r="IB177" s="991"/>
      <c r="IC177" s="992"/>
      <c r="ID177" s="921"/>
      <c r="IE177" s="991"/>
      <c r="IF177" s="991"/>
      <c r="IG177" s="991"/>
      <c r="IH177" s="992"/>
      <c r="II177" s="879"/>
      <c r="IJ177" s="991"/>
      <c r="IK177" s="991"/>
      <c r="IL177" s="991"/>
      <c r="IM177" s="992"/>
      <c r="IN177" s="1188"/>
      <c r="IO177" s="947"/>
      <c r="IQ177" s="1179"/>
      <c r="IR177" s="991"/>
      <c r="IS177" s="989"/>
      <c r="IT177" s="991"/>
      <c r="IU177" s="991"/>
      <c r="IV177" s="992"/>
      <c r="IW177" s="921"/>
      <c r="IX177" s="991"/>
      <c r="IY177" s="991"/>
      <c r="IZ177" s="991"/>
      <c r="JA177" s="992"/>
      <c r="JB177" s="879"/>
      <c r="JC177" s="991"/>
      <c r="JD177" s="991"/>
      <c r="JE177" s="991"/>
      <c r="JF177" s="992"/>
      <c r="JG177" s="1179"/>
      <c r="JH177" s="947"/>
    </row>
    <row r="178" spans="1:268" hidden="1">
      <c r="A178" s="1237"/>
      <c r="B178" s="867" t="s">
        <v>340</v>
      </c>
      <c r="C178" s="395">
        <f>SUM(C172,C174,C176)</f>
        <v>1470</v>
      </c>
      <c r="D178" s="395">
        <f>SUM(D172,D176,D174)</f>
        <v>11322</v>
      </c>
      <c r="E178" s="635">
        <f>SUM(D178,-C178)</f>
        <v>9852</v>
      </c>
      <c r="F178" s="1218">
        <f>E178/C178</f>
        <v>6.702040816326531</v>
      </c>
      <c r="G178" s="921" t="s">
        <v>80</v>
      </c>
      <c r="H178" s="395">
        <f>SUM(H172,H176,H174)</f>
        <v>10990</v>
      </c>
      <c r="I178" s="395">
        <f>SUM(I172,I176,I174)</f>
        <v>9148</v>
      </c>
      <c r="J178" s="635">
        <f>SUM(I178,-H178)</f>
        <v>-1842</v>
      </c>
      <c r="K178" s="1218">
        <f>J178/H178</f>
        <v>-0.16760691537761602</v>
      </c>
      <c r="L178" s="879"/>
      <c r="M178" s="395">
        <f>SUM(M172,M176,M174)</f>
        <v>11403</v>
      </c>
      <c r="N178" s="395">
        <f>SUM(N172,N176,N174)</f>
        <v>8859</v>
      </c>
      <c r="O178" s="635">
        <f>SUM(N178,-M178)</f>
        <v>-2544</v>
      </c>
      <c r="P178" s="1218">
        <f>O178/M178</f>
        <v>-0.22309918442515128</v>
      </c>
      <c r="Q178" s="1237"/>
      <c r="R178" s="947"/>
      <c r="U178" s="1239"/>
      <c r="V178" s="867" t="s">
        <v>340</v>
      </c>
      <c r="W178" s="395">
        <f>SUM(W172,W174,W176)</f>
        <v>1470</v>
      </c>
      <c r="X178" s="395">
        <f>SUM(X172,X176,X174)</f>
        <v>11322</v>
      </c>
      <c r="Y178" s="635">
        <f>SUM(X178,-W178)</f>
        <v>9852</v>
      </c>
      <c r="Z178" s="1218">
        <f>Y178/W178</f>
        <v>6.702040816326531</v>
      </c>
      <c r="AA178" s="921" t="s">
        <v>80</v>
      </c>
      <c r="AB178" s="395">
        <f>SUM(AB172,AB176,AB174)</f>
        <v>2135</v>
      </c>
      <c r="AC178" s="395">
        <f>SUM(AC172,AC176,AC174)</f>
        <v>424</v>
      </c>
      <c r="AD178" s="635">
        <f>SUM(AC178,-AB178)</f>
        <v>-1711</v>
      </c>
      <c r="AE178" s="1218">
        <f>AD178/AB178</f>
        <v>-0.80140515222482434</v>
      </c>
      <c r="AF178" s="879"/>
      <c r="AG178" s="395">
        <f>SUM(AG172,AG176,AG174)</f>
        <v>11403</v>
      </c>
      <c r="AH178" s="395">
        <f>SUM(AH172,AH176,AH174)</f>
        <v>408</v>
      </c>
      <c r="AI178" s="635">
        <f>SUM(AH178,-AG178)</f>
        <v>-10995</v>
      </c>
      <c r="AJ178" s="1218">
        <f>AI178/AG178</f>
        <v>-0.96421994212049456</v>
      </c>
      <c r="AK178" s="1239"/>
      <c r="AL178" s="947"/>
      <c r="AN178" s="1239"/>
      <c r="AO178" s="867" t="s">
        <v>340</v>
      </c>
      <c r="AP178" s="395">
        <f>SUM(AP172,AP174,AP176)</f>
        <v>1470</v>
      </c>
      <c r="AQ178" s="395">
        <f>SUM(AQ172,AQ176,AQ174)</f>
        <v>11322</v>
      </c>
      <c r="AR178" s="635">
        <f>SUM(AQ178,-AP178)</f>
        <v>9852</v>
      </c>
      <c r="AS178" s="1218">
        <f>AR178/AP178</f>
        <v>6.702040816326531</v>
      </c>
      <c r="AT178" s="921" t="s">
        <v>80</v>
      </c>
      <c r="AU178" s="395">
        <f>SUM(AU172,AU176,AU174)</f>
        <v>1823</v>
      </c>
      <c r="AV178" s="395">
        <f>SUM(AV172,AV176,AV174)</f>
        <v>136</v>
      </c>
      <c r="AW178" s="635">
        <f>SUM(AV178,-AU178)</f>
        <v>-1687</v>
      </c>
      <c r="AX178" s="1218">
        <f>AW178/AU178</f>
        <v>-0.92539769610532085</v>
      </c>
      <c r="AY178" s="879"/>
      <c r="AZ178" s="395">
        <f>SUM(AZ172,AZ176,AZ174)</f>
        <v>11403</v>
      </c>
      <c r="BA178" s="395">
        <f>SUM(BA172,BA176,BA174)</f>
        <v>131</v>
      </c>
      <c r="BB178" s="635">
        <f>SUM(BA178,-AZ178)</f>
        <v>-11272</v>
      </c>
      <c r="BC178" s="1218">
        <f>BB178/AZ178</f>
        <v>-0.98851179514162935</v>
      </c>
      <c r="BD178" s="1239"/>
      <c r="BE178" s="947"/>
      <c r="BH178" s="1239"/>
      <c r="BI178" s="867" t="s">
        <v>340</v>
      </c>
      <c r="BJ178" s="395">
        <f>SUM(BJ172,BJ174,BJ176)</f>
        <v>1470</v>
      </c>
      <c r="BK178" s="395">
        <f>SUM(BK172,BK176,BK174)</f>
        <v>11322</v>
      </c>
      <c r="BL178" s="635">
        <f>SUM(BK178,-BJ178)</f>
        <v>9852</v>
      </c>
      <c r="BM178" s="1218">
        <f>BL178/BJ178</f>
        <v>6.702040816326531</v>
      </c>
      <c r="BN178" s="921" t="s">
        <v>80</v>
      </c>
      <c r="BO178" s="395">
        <f>SUM(BO172,BO176,BO174)</f>
        <v>2101</v>
      </c>
      <c r="BP178" s="395">
        <f>SUM(BP172,BP176,BP174)</f>
        <v>355</v>
      </c>
      <c r="BQ178" s="635">
        <f>SUM(BP178,-BO178)</f>
        <v>-1746</v>
      </c>
      <c r="BR178" s="1218">
        <f>BQ178/BO178</f>
        <v>-0.83103284150404566</v>
      </c>
      <c r="BS178" s="879"/>
      <c r="BT178" s="395">
        <f>SUM(BT172,BT176,BT174)</f>
        <v>11403</v>
      </c>
      <c r="BU178" s="395">
        <f>SUM(BU172,BU176,BU174)</f>
        <v>349</v>
      </c>
      <c r="BV178" s="635">
        <f>SUM(BU178,-BT178)</f>
        <v>-11054</v>
      </c>
      <c r="BW178" s="1218">
        <f>BV178/BT178</f>
        <v>-0.96939401911777601</v>
      </c>
      <c r="BX178" s="1239"/>
      <c r="BY178" s="947"/>
      <c r="CB178" s="1239"/>
      <c r="CC178" s="867" t="s">
        <v>340</v>
      </c>
      <c r="CD178" s="395">
        <f>SUM(CD172,CD174,CD176)</f>
        <v>1470</v>
      </c>
      <c r="CE178" s="395">
        <f>SUM(CE172,CE176,CE174)</f>
        <v>11322</v>
      </c>
      <c r="CF178" s="635">
        <f>SUM(CE178,-CD178)</f>
        <v>9852</v>
      </c>
      <c r="CG178" s="1218">
        <f>CF178/CD178</f>
        <v>6.702040816326531</v>
      </c>
      <c r="CH178" s="921" t="s">
        <v>80</v>
      </c>
      <c r="CI178" s="395">
        <f>SUM(CI172,CI176,CI174)</f>
        <v>1968</v>
      </c>
      <c r="CJ178" s="395">
        <f>SUM(CJ172,CJ176,CJ174)</f>
        <v>241</v>
      </c>
      <c r="CK178" s="635">
        <f>SUM(CJ178,-CI178)</f>
        <v>-1727</v>
      </c>
      <c r="CL178" s="1218">
        <f>CK178/CI178</f>
        <v>-0.87754065040650409</v>
      </c>
      <c r="CM178" s="879"/>
      <c r="CN178" s="395">
        <f>SUM(CN172,CN176,CN174)</f>
        <v>11403</v>
      </c>
      <c r="CO178" s="395">
        <f>SUM(CO172,CO176,CO174)</f>
        <v>236</v>
      </c>
      <c r="CP178" s="635">
        <f>SUM(CO178,-CN178)</f>
        <v>-11167</v>
      </c>
      <c r="CQ178" s="1218">
        <f>CP178/CN178</f>
        <v>-0.9793036920108743</v>
      </c>
      <c r="CR178" s="1239"/>
      <c r="CS178" s="947"/>
      <c r="CU178" s="1239"/>
      <c r="CV178" s="867" t="s">
        <v>340</v>
      </c>
      <c r="CW178" s="395">
        <f>SUM(CW172,CW174,CW176)</f>
        <v>1470</v>
      </c>
      <c r="CX178" s="395">
        <f>SUM(CX172,CX176,CX174)</f>
        <v>11322</v>
      </c>
      <c r="CY178" s="635">
        <f>SUM(CX178,-CW178)</f>
        <v>9852</v>
      </c>
      <c r="CZ178" s="1218">
        <f>CY178/CW178</f>
        <v>6.702040816326531</v>
      </c>
      <c r="DA178" s="921" t="s">
        <v>80</v>
      </c>
      <c r="DB178" s="395">
        <f>SUM(DB172,DB176,DB174)</f>
        <v>1822</v>
      </c>
      <c r="DC178" s="395">
        <f>SUM(DC172,DC176,DC174)</f>
        <v>131</v>
      </c>
      <c r="DD178" s="635">
        <f>SUM(DC178,-DB178)</f>
        <v>-1691</v>
      </c>
      <c r="DE178" s="1218">
        <f>DD178/DB178</f>
        <v>-0.92810098792535678</v>
      </c>
      <c r="DF178" s="879"/>
      <c r="DG178" s="395">
        <f>SUM(DG172,DG176,DG174)</f>
        <v>11403</v>
      </c>
      <c r="DH178" s="395">
        <f>SUM(DH172,DH176,DH174)</f>
        <v>129</v>
      </c>
      <c r="DI178" s="635">
        <f>SUM(DH178,-DG178)</f>
        <v>-11274</v>
      </c>
      <c r="DJ178" s="1218">
        <f>DI178/DG178</f>
        <v>-0.98868718758221519</v>
      </c>
      <c r="DK178" s="1239"/>
      <c r="DL178" s="947"/>
      <c r="DN178" s="1239"/>
      <c r="DO178" s="867" t="s">
        <v>340</v>
      </c>
      <c r="DP178" s="395">
        <f>SUM(DP172,DP174,DP176)</f>
        <v>1470</v>
      </c>
      <c r="DQ178" s="395">
        <f>SUM(DQ172,DQ176,DQ174)</f>
        <v>11322</v>
      </c>
      <c r="DR178" s="635">
        <f>SUM(DQ178,-DP178)</f>
        <v>9852</v>
      </c>
      <c r="DS178" s="1218">
        <f>DR178/DP178</f>
        <v>6.702040816326531</v>
      </c>
      <c r="DT178" s="921" t="s">
        <v>80</v>
      </c>
      <c r="DU178" s="395">
        <f>SUM(DU172,DU176,DU174)</f>
        <v>1758</v>
      </c>
      <c r="DV178" s="395">
        <f>SUM(DV172,DV176,DV174)</f>
        <v>51</v>
      </c>
      <c r="DW178" s="635">
        <f>SUM(DV178,-DU178)</f>
        <v>-1707</v>
      </c>
      <c r="DX178" s="1218">
        <f>DW178/DU178</f>
        <v>-0.97098976109215018</v>
      </c>
      <c r="DY178" s="879"/>
      <c r="DZ178" s="395">
        <f>SUM(DZ172,DZ176,DZ174)</f>
        <v>11403</v>
      </c>
      <c r="EA178" s="395">
        <f>SUM(EA172,EA176,EA174)</f>
        <v>45</v>
      </c>
      <c r="EB178" s="635">
        <f>SUM(EA178,-DZ178)</f>
        <v>-11358</v>
      </c>
      <c r="EC178" s="1218">
        <f>EB178/DZ178</f>
        <v>-0.99605367008681922</v>
      </c>
      <c r="ED178" s="1239"/>
      <c r="EE178" s="947"/>
      <c r="EG178" s="1239"/>
      <c r="EH178" s="867" t="s">
        <v>340</v>
      </c>
      <c r="EI178" s="395">
        <f>SUM(EI172,EI174,EI176)</f>
        <v>1470</v>
      </c>
      <c r="EJ178" s="395">
        <f>SUM(EJ172,EJ176,EJ174)</f>
        <v>11322</v>
      </c>
      <c r="EK178" s="635">
        <f>SUM(EJ178,-EI178)</f>
        <v>9852</v>
      </c>
      <c r="EL178" s="1218">
        <f>EK178/EI178</f>
        <v>6.702040816326531</v>
      </c>
      <c r="EM178" s="921" t="s">
        <v>80</v>
      </c>
      <c r="EN178" s="395">
        <f>SUM(EN172,EN176,EN174)</f>
        <v>1760</v>
      </c>
      <c r="EO178" s="395">
        <f>SUM(EO172,EO176,EO174)</f>
        <v>74</v>
      </c>
      <c r="EP178" s="635">
        <f>SUM(EO178,-EN178)</f>
        <v>-1686</v>
      </c>
      <c r="EQ178" s="1218">
        <f>EP178/EN178</f>
        <v>-0.9579545454545455</v>
      </c>
      <c r="ER178" s="879"/>
      <c r="ES178" s="395">
        <f>SUM(ES172,ES176,ES174)</f>
        <v>11403</v>
      </c>
      <c r="ET178" s="395">
        <f>SUM(ET172,ET176,ET174)</f>
        <v>72</v>
      </c>
      <c r="EU178" s="635">
        <f>SUM(ET178,-ES178)</f>
        <v>-11331</v>
      </c>
      <c r="EV178" s="1218">
        <f>EU178/ES178</f>
        <v>-0.9936858721389108</v>
      </c>
      <c r="EW178" s="1239"/>
      <c r="EX178" s="947"/>
      <c r="EZ178" s="1239"/>
      <c r="FA178" s="867" t="s">
        <v>340</v>
      </c>
      <c r="FB178" s="395">
        <f>SUM(FB172,FB174,FB176)</f>
        <v>1470</v>
      </c>
      <c r="FC178" s="395">
        <f>SUM(FC172,FC176,FC174)</f>
        <v>11322</v>
      </c>
      <c r="FD178" s="635">
        <f>SUM(FC178,-FB178)</f>
        <v>9852</v>
      </c>
      <c r="FE178" s="1218">
        <f>FD178/FB178</f>
        <v>6.702040816326531</v>
      </c>
      <c r="FF178" s="921" t="s">
        <v>80</v>
      </c>
      <c r="FG178" s="395">
        <f>SUM(FG172,FG176,FG174)</f>
        <v>1738</v>
      </c>
      <c r="FH178" s="395">
        <f>SUM(FH172,FH176,FH174)</f>
        <v>24</v>
      </c>
      <c r="FI178" s="635">
        <f>SUM(FH178,-FG178)</f>
        <v>-1714</v>
      </c>
      <c r="FJ178" s="1218">
        <f>FI178/FG178</f>
        <v>-0.9861910241657077</v>
      </c>
      <c r="FK178" s="879"/>
      <c r="FL178" s="395">
        <f>SUM(FL172,FL176,FL174)</f>
        <v>11403</v>
      </c>
      <c r="FM178" s="395">
        <f>SUM(FM172,FM176,FM174)</f>
        <v>23</v>
      </c>
      <c r="FN178" s="635">
        <f>SUM(FM178,-FL178)</f>
        <v>-11380</v>
      </c>
      <c r="FO178" s="1218">
        <f>FN178/FL178</f>
        <v>-0.99798298693326315</v>
      </c>
      <c r="FP178" s="1239"/>
      <c r="FQ178" s="947"/>
      <c r="FS178" s="1239"/>
      <c r="FT178" s="867" t="s">
        <v>340</v>
      </c>
      <c r="FU178" s="395">
        <f>SUM(FU172,FU174,FU176)</f>
        <v>1470</v>
      </c>
      <c r="FV178" s="395">
        <f>SUM(FV172,FV176,FV174)</f>
        <v>11322</v>
      </c>
      <c r="FW178" s="635">
        <f>SUM(FV178,-FU178)</f>
        <v>9852</v>
      </c>
      <c r="FX178" s="1218">
        <f>FW178/FU178</f>
        <v>6.702040816326531</v>
      </c>
      <c r="FY178" s="921" t="s">
        <v>80</v>
      </c>
      <c r="FZ178" s="395">
        <f>SUM(FZ172,FZ176,FZ174)</f>
        <v>1820</v>
      </c>
      <c r="GA178" s="395">
        <f>SUM(GA172,GA176,GA174)</f>
        <v>142</v>
      </c>
      <c r="GB178" s="635">
        <f>SUM(GA178,-FZ178)</f>
        <v>-1678</v>
      </c>
      <c r="GC178" s="1218">
        <f>GB178/FZ178</f>
        <v>-0.92197802197802203</v>
      </c>
      <c r="GD178" s="879"/>
      <c r="GE178" s="395">
        <f>SUM(GE172,GE176,GE174)</f>
        <v>11403</v>
      </c>
      <c r="GF178" s="395">
        <f>SUM(GF172,GF176,GF174)</f>
        <v>132</v>
      </c>
      <c r="GG178" s="635">
        <f>SUM(GF178,-GE178)</f>
        <v>-11271</v>
      </c>
      <c r="GH178" s="1218">
        <f>GG178/GE178</f>
        <v>-0.98842409892133654</v>
      </c>
      <c r="GI178" s="1239"/>
      <c r="GJ178" s="947"/>
      <c r="GL178" s="1239"/>
      <c r="GM178" s="867" t="s">
        <v>340</v>
      </c>
      <c r="GN178" s="395">
        <f>SUM(GN172,GN174,GN176)</f>
        <v>1470</v>
      </c>
      <c r="GO178" s="395">
        <f>SUM(GO172,GO176,GO174)</f>
        <v>11322</v>
      </c>
      <c r="GP178" s="635">
        <f>SUM(GO178,-GN178)</f>
        <v>9852</v>
      </c>
      <c r="GQ178" s="1218">
        <f>GP178/GN178</f>
        <v>6.702040816326531</v>
      </c>
      <c r="GR178" s="921" t="s">
        <v>80</v>
      </c>
      <c r="GS178" s="395">
        <f>SUM(GS172,GS176,GS174)</f>
        <v>1745</v>
      </c>
      <c r="GT178" s="395">
        <f>SUM(GT172,GT176,GT174)</f>
        <v>36</v>
      </c>
      <c r="GU178" s="635">
        <f>SUM(GT178,-GS178)</f>
        <v>-1709</v>
      </c>
      <c r="GV178" s="1218">
        <f>GU178/GS178</f>
        <v>-0.97936962750716328</v>
      </c>
      <c r="GW178" s="879"/>
      <c r="GX178" s="395">
        <f>SUM(GX172,GX176,GX174)</f>
        <v>11403</v>
      </c>
      <c r="GY178" s="395">
        <f>SUM(GY172,GY176,GY174)</f>
        <v>34</v>
      </c>
      <c r="GZ178" s="635">
        <f>SUM(GY178,-GX178)</f>
        <v>-11369</v>
      </c>
      <c r="HA178" s="1218">
        <f>GZ178/GX178</f>
        <v>-0.99701832851004124</v>
      </c>
      <c r="HB178" s="1239"/>
      <c r="HC178" s="947"/>
      <c r="HE178" s="1239"/>
      <c r="HF178" s="867" t="s">
        <v>340</v>
      </c>
      <c r="HG178" s="395">
        <f>SUM(HG172,HG174,HG176)</f>
        <v>1470</v>
      </c>
      <c r="HH178" s="395">
        <f>SUM(HH172,HH176,HH174)</f>
        <v>11322</v>
      </c>
      <c r="HI178" s="635">
        <f>SUM(HH178,-HG178)</f>
        <v>9852</v>
      </c>
      <c r="HJ178" s="1218">
        <f>HI178/HG178</f>
        <v>6.702040816326531</v>
      </c>
      <c r="HK178" s="921" t="s">
        <v>80</v>
      </c>
      <c r="HL178" s="395">
        <f>SUM(HL172,HL176,HL174)</f>
        <v>1757</v>
      </c>
      <c r="HM178" s="395">
        <f>SUM(HM172,HM176,HM174)</f>
        <v>69</v>
      </c>
      <c r="HN178" s="635">
        <f>SUM(HM178,-HL178)</f>
        <v>-1688</v>
      </c>
      <c r="HO178" s="1218">
        <f>HN178/HL178</f>
        <v>-0.96072851451337504</v>
      </c>
      <c r="HP178" s="879"/>
      <c r="HQ178" s="395">
        <f>SUM(HQ172,HQ176,HQ174)</f>
        <v>11403</v>
      </c>
      <c r="HR178" s="395">
        <f>SUM(HR172,HR176,HR174)</f>
        <v>60</v>
      </c>
      <c r="HS178" s="635">
        <f>SUM(HR178,-HQ178)</f>
        <v>-11343</v>
      </c>
      <c r="HT178" s="1218">
        <f>HS178/HQ178</f>
        <v>-0.99473822678242563</v>
      </c>
      <c r="HU178" s="1239"/>
      <c r="HV178" s="947"/>
      <c r="HX178" s="1239"/>
      <c r="HY178" s="867" t="s">
        <v>340</v>
      </c>
      <c r="HZ178" s="395">
        <f>SUM(HZ172,HZ174,HZ176)</f>
        <v>1470</v>
      </c>
      <c r="IA178" s="395">
        <f>SUM(IA172,IA176,IA174)</f>
        <v>11322</v>
      </c>
      <c r="IB178" s="635">
        <f>SUM(IA178,-HZ178)</f>
        <v>9852</v>
      </c>
      <c r="IC178" s="1218">
        <f>IB178/HZ178</f>
        <v>6.702040816326531</v>
      </c>
      <c r="ID178" s="921" t="s">
        <v>80</v>
      </c>
      <c r="IE178" s="395">
        <f>SUM(IE172,IE176,IE174)</f>
        <v>1767</v>
      </c>
      <c r="IF178" s="395">
        <f>SUM(IF172,IF176,IF174)</f>
        <v>82</v>
      </c>
      <c r="IG178" s="635">
        <f>SUM(IF178,-IE178)</f>
        <v>-1685</v>
      </c>
      <c r="IH178" s="1218">
        <f>IG178/IE178</f>
        <v>-0.95359366157328807</v>
      </c>
      <c r="II178" s="879"/>
      <c r="IJ178" s="395">
        <f>SUM(IJ172,IJ176,IJ174)</f>
        <v>11403</v>
      </c>
      <c r="IK178" s="395">
        <f>SUM(IK172,IK176,IK174)</f>
        <v>82</v>
      </c>
      <c r="IL178" s="635">
        <f>SUM(IK178,-IJ178)</f>
        <v>-11321</v>
      </c>
      <c r="IM178" s="1218">
        <f>IL178/IJ178</f>
        <v>-0.99280890993598181</v>
      </c>
      <c r="IN178" s="1239"/>
      <c r="IO178" s="947"/>
      <c r="IQ178" s="1237"/>
      <c r="IR178" s="867" t="s">
        <v>340</v>
      </c>
      <c r="IS178" s="395">
        <f>SUM(IS172,IS174,IS176)</f>
        <v>1470</v>
      </c>
      <c r="IT178" s="395">
        <f>SUM(IT172,IT176,IT174)</f>
        <v>11322</v>
      </c>
      <c r="IU178" s="635">
        <f>SUM(IT178,-IS178)</f>
        <v>9852</v>
      </c>
      <c r="IV178" s="1218">
        <f>IU178/IS178</f>
        <v>6.702040816326531</v>
      </c>
      <c r="IW178" s="921" t="s">
        <v>80</v>
      </c>
      <c r="IX178" s="395">
        <f>SUM(IX172,IX176,IX174)</f>
        <v>3439</v>
      </c>
      <c r="IY178" s="395">
        <f>SUM(IY172,IY176,IY174)</f>
        <v>1765</v>
      </c>
      <c r="IZ178" s="635">
        <f>SUM(IY178,-IX178)</f>
        <v>-1674</v>
      </c>
      <c r="JA178" s="1218">
        <f>IZ178/IX178</f>
        <v>-0.48676940971212562</v>
      </c>
      <c r="JB178" s="879"/>
      <c r="JC178" s="395">
        <f>SUM(JC172,JC176,JC174)</f>
        <v>11403</v>
      </c>
      <c r="JD178" s="395">
        <f>SUM(JD172,JD176,JD174)</f>
        <v>1701</v>
      </c>
      <c r="JE178" s="635">
        <f>SUM(JD178,-JC178)</f>
        <v>-9702</v>
      </c>
      <c r="JF178" s="1218">
        <f>JE178/JC178</f>
        <v>-0.850828729281768</v>
      </c>
      <c r="JG178" s="1237"/>
      <c r="JH178" s="947"/>
    </row>
    <row r="179" spans="1:268" hidden="1">
      <c r="A179" s="1179"/>
      <c r="B179" s="1011"/>
      <c r="C179" s="1012"/>
      <c r="D179" s="1011"/>
      <c r="E179" s="1011"/>
      <c r="F179" s="1013"/>
      <c r="G179" s="921"/>
      <c r="H179" s="1011"/>
      <c r="I179" s="1011"/>
      <c r="J179" s="1011"/>
      <c r="K179" s="1013"/>
      <c r="L179" s="879"/>
      <c r="M179" s="1011"/>
      <c r="N179" s="1011"/>
      <c r="O179" s="1011"/>
      <c r="P179" s="1013"/>
      <c r="Q179" s="1179"/>
      <c r="R179" s="947"/>
      <c r="U179" s="1188"/>
      <c r="V179" s="1011"/>
      <c r="W179" s="1012"/>
      <c r="X179" s="1011"/>
      <c r="Y179" s="1011"/>
      <c r="Z179" s="1013"/>
      <c r="AA179" s="921"/>
      <c r="AB179" s="1011"/>
      <c r="AC179" s="1011"/>
      <c r="AD179" s="1011"/>
      <c r="AE179" s="1013"/>
      <c r="AF179" s="879"/>
      <c r="AG179" s="1011"/>
      <c r="AH179" s="1011"/>
      <c r="AI179" s="1011"/>
      <c r="AJ179" s="1013"/>
      <c r="AK179" s="1188"/>
      <c r="AL179" s="947"/>
      <c r="AN179" s="1188"/>
      <c r="AO179" s="1011"/>
      <c r="AP179" s="1012"/>
      <c r="AQ179" s="1011"/>
      <c r="AR179" s="1011"/>
      <c r="AS179" s="1013"/>
      <c r="AT179" s="921"/>
      <c r="AU179" s="1011"/>
      <c r="AV179" s="1011"/>
      <c r="AW179" s="1011"/>
      <c r="AX179" s="1013"/>
      <c r="AY179" s="879"/>
      <c r="AZ179" s="1011"/>
      <c r="BA179" s="1011"/>
      <c r="BB179" s="1011"/>
      <c r="BC179" s="1013"/>
      <c r="BD179" s="1188"/>
      <c r="BE179" s="947"/>
      <c r="BH179" s="1188"/>
      <c r="BI179" s="1011"/>
      <c r="BJ179" s="1012"/>
      <c r="BK179" s="1011"/>
      <c r="BL179" s="1011"/>
      <c r="BM179" s="1013"/>
      <c r="BN179" s="921"/>
      <c r="BO179" s="1011"/>
      <c r="BP179" s="1011"/>
      <c r="BQ179" s="1011"/>
      <c r="BR179" s="1013"/>
      <c r="BS179" s="879"/>
      <c r="BT179" s="1011"/>
      <c r="BU179" s="1011"/>
      <c r="BV179" s="1011"/>
      <c r="BW179" s="1013"/>
      <c r="BX179" s="1188"/>
      <c r="BY179" s="947"/>
      <c r="CB179" s="1188"/>
      <c r="CC179" s="1011"/>
      <c r="CD179" s="1012"/>
      <c r="CE179" s="1011"/>
      <c r="CF179" s="1011"/>
      <c r="CG179" s="1013"/>
      <c r="CH179" s="921"/>
      <c r="CI179" s="1011"/>
      <c r="CJ179" s="1011"/>
      <c r="CK179" s="1011"/>
      <c r="CL179" s="1013"/>
      <c r="CM179" s="879"/>
      <c r="CN179" s="1011"/>
      <c r="CO179" s="1011"/>
      <c r="CP179" s="1011"/>
      <c r="CQ179" s="1013"/>
      <c r="CR179" s="1188"/>
      <c r="CS179" s="947"/>
      <c r="CU179" s="1188"/>
      <c r="CV179" s="1011"/>
      <c r="CW179" s="1012"/>
      <c r="CX179" s="1011"/>
      <c r="CY179" s="1011"/>
      <c r="CZ179" s="1013"/>
      <c r="DA179" s="921"/>
      <c r="DB179" s="1011"/>
      <c r="DC179" s="1011"/>
      <c r="DD179" s="1011"/>
      <c r="DE179" s="1013"/>
      <c r="DF179" s="879"/>
      <c r="DG179" s="1011"/>
      <c r="DH179" s="1011"/>
      <c r="DI179" s="1011"/>
      <c r="DJ179" s="1013"/>
      <c r="DK179" s="1188"/>
      <c r="DL179" s="947"/>
      <c r="DN179" s="1188"/>
      <c r="DO179" s="1011"/>
      <c r="DP179" s="1012"/>
      <c r="DQ179" s="1011"/>
      <c r="DR179" s="1011"/>
      <c r="DS179" s="1013"/>
      <c r="DT179" s="921"/>
      <c r="DU179" s="1011"/>
      <c r="DV179" s="1011"/>
      <c r="DW179" s="1011"/>
      <c r="DX179" s="1013"/>
      <c r="DY179" s="879"/>
      <c r="DZ179" s="1011"/>
      <c r="EA179" s="1011"/>
      <c r="EB179" s="1011"/>
      <c r="EC179" s="1013"/>
      <c r="ED179" s="1188"/>
      <c r="EE179" s="947"/>
      <c r="EG179" s="1188"/>
      <c r="EH179" s="1011"/>
      <c r="EI179" s="1012"/>
      <c r="EJ179" s="1011"/>
      <c r="EK179" s="1011"/>
      <c r="EL179" s="1013"/>
      <c r="EM179" s="921"/>
      <c r="EN179" s="1011"/>
      <c r="EO179" s="1011"/>
      <c r="EP179" s="1011"/>
      <c r="EQ179" s="1013"/>
      <c r="ER179" s="879"/>
      <c r="ES179" s="1011"/>
      <c r="ET179" s="1011"/>
      <c r="EU179" s="1011"/>
      <c r="EV179" s="1013"/>
      <c r="EW179" s="1188"/>
      <c r="EX179" s="947"/>
      <c r="EZ179" s="1188"/>
      <c r="FA179" s="1011"/>
      <c r="FB179" s="1012"/>
      <c r="FC179" s="1011"/>
      <c r="FD179" s="1011"/>
      <c r="FE179" s="1013"/>
      <c r="FF179" s="921"/>
      <c r="FG179" s="1011"/>
      <c r="FH179" s="1011"/>
      <c r="FI179" s="1011"/>
      <c r="FJ179" s="1013"/>
      <c r="FK179" s="879"/>
      <c r="FL179" s="1011"/>
      <c r="FM179" s="1011"/>
      <c r="FN179" s="1011"/>
      <c r="FO179" s="1013"/>
      <c r="FP179" s="1188"/>
      <c r="FQ179" s="947"/>
      <c r="FS179" s="1188"/>
      <c r="FT179" s="1011"/>
      <c r="FU179" s="1012"/>
      <c r="FV179" s="1011"/>
      <c r="FW179" s="1011"/>
      <c r="FX179" s="1013"/>
      <c r="FY179" s="921"/>
      <c r="FZ179" s="1011"/>
      <c r="GA179" s="1011"/>
      <c r="GB179" s="1011"/>
      <c r="GC179" s="1013"/>
      <c r="GD179" s="879"/>
      <c r="GE179" s="1011"/>
      <c r="GF179" s="1011"/>
      <c r="GG179" s="1011"/>
      <c r="GH179" s="1013"/>
      <c r="GI179" s="1188"/>
      <c r="GJ179" s="947"/>
      <c r="GL179" s="1188"/>
      <c r="GM179" s="1011"/>
      <c r="GN179" s="1012"/>
      <c r="GO179" s="1011"/>
      <c r="GP179" s="1011"/>
      <c r="GQ179" s="1013"/>
      <c r="GR179" s="921"/>
      <c r="GS179" s="1011"/>
      <c r="GT179" s="1011"/>
      <c r="GU179" s="1011"/>
      <c r="GV179" s="1013"/>
      <c r="GW179" s="879"/>
      <c r="GX179" s="1011"/>
      <c r="GY179" s="1011"/>
      <c r="GZ179" s="1011"/>
      <c r="HA179" s="1013"/>
      <c r="HB179" s="1188"/>
      <c r="HC179" s="947"/>
      <c r="HE179" s="1188"/>
      <c r="HF179" s="1011"/>
      <c r="HG179" s="1012"/>
      <c r="HH179" s="1011"/>
      <c r="HI179" s="1011"/>
      <c r="HJ179" s="1013"/>
      <c r="HK179" s="921"/>
      <c r="HL179" s="1011"/>
      <c r="HM179" s="1011"/>
      <c r="HN179" s="1011"/>
      <c r="HO179" s="1013"/>
      <c r="HP179" s="879"/>
      <c r="HQ179" s="1011"/>
      <c r="HR179" s="1011"/>
      <c r="HS179" s="1011"/>
      <c r="HT179" s="1013"/>
      <c r="HU179" s="1188"/>
      <c r="HV179" s="947"/>
      <c r="HX179" s="1188"/>
      <c r="HY179" s="1011"/>
      <c r="HZ179" s="1012"/>
      <c r="IA179" s="1011"/>
      <c r="IB179" s="1011"/>
      <c r="IC179" s="1013"/>
      <c r="ID179" s="921"/>
      <c r="IE179" s="1011"/>
      <c r="IF179" s="1011"/>
      <c r="IG179" s="1011"/>
      <c r="IH179" s="1013"/>
      <c r="II179" s="879"/>
      <c r="IJ179" s="1011"/>
      <c r="IK179" s="1011"/>
      <c r="IL179" s="1011"/>
      <c r="IM179" s="1013"/>
      <c r="IN179" s="1188"/>
      <c r="IO179" s="947"/>
      <c r="IQ179" s="1179"/>
      <c r="IR179" s="1011"/>
      <c r="IS179" s="1012"/>
      <c r="IT179" s="1011"/>
      <c r="IU179" s="1011"/>
      <c r="IV179" s="1013"/>
      <c r="IW179" s="921"/>
      <c r="IX179" s="1011"/>
      <c r="IY179" s="1011"/>
      <c r="IZ179" s="1011"/>
      <c r="JA179" s="1013"/>
      <c r="JB179" s="879"/>
      <c r="JC179" s="1011"/>
      <c r="JD179" s="1011"/>
      <c r="JE179" s="1011"/>
      <c r="JF179" s="1013"/>
      <c r="JG179" s="1179"/>
      <c r="JH179" s="947"/>
    </row>
    <row r="180" spans="1:268" hidden="1">
      <c r="A180" s="1179"/>
      <c r="B180" s="867"/>
      <c r="C180" s="279"/>
      <c r="D180" s="867"/>
      <c r="E180" s="279"/>
      <c r="F180" s="948"/>
      <c r="G180" s="279"/>
      <c r="H180" s="867"/>
      <c r="I180" s="867"/>
      <c r="J180" s="279"/>
      <c r="K180" s="948"/>
      <c r="L180" s="1018"/>
      <c r="M180" s="867"/>
      <c r="N180" s="867"/>
      <c r="O180" s="279"/>
      <c r="P180" s="948"/>
      <c r="Q180" s="1179"/>
      <c r="R180" s="947"/>
      <c r="U180" s="1188"/>
      <c r="V180" s="867"/>
      <c r="W180" s="279"/>
      <c r="X180" s="867"/>
      <c r="Y180" s="279"/>
      <c r="Z180" s="948"/>
      <c r="AA180" s="279"/>
      <c r="AB180" s="867"/>
      <c r="AC180" s="867"/>
      <c r="AD180" s="279"/>
      <c r="AE180" s="948"/>
      <c r="AF180" s="1018"/>
      <c r="AG180" s="867"/>
      <c r="AH180" s="867"/>
      <c r="AI180" s="279"/>
      <c r="AJ180" s="948"/>
      <c r="AK180" s="1188"/>
      <c r="AL180" s="947"/>
      <c r="AN180" s="1188"/>
      <c r="AO180" s="867"/>
      <c r="AP180" s="279"/>
      <c r="AQ180" s="867"/>
      <c r="AR180" s="279"/>
      <c r="AS180" s="948"/>
      <c r="AT180" s="279"/>
      <c r="AU180" s="867"/>
      <c r="AV180" s="867"/>
      <c r="AW180" s="279"/>
      <c r="AX180" s="948"/>
      <c r="AY180" s="1018"/>
      <c r="AZ180" s="867"/>
      <c r="BA180" s="867"/>
      <c r="BB180" s="279"/>
      <c r="BC180" s="948"/>
      <c r="BD180" s="1188"/>
      <c r="BE180" s="947"/>
      <c r="BH180" s="1188"/>
      <c r="BI180" s="867"/>
      <c r="BJ180" s="279"/>
      <c r="BK180" s="867"/>
      <c r="BL180" s="279"/>
      <c r="BM180" s="948"/>
      <c r="BN180" s="279"/>
      <c r="BO180" s="867"/>
      <c r="BP180" s="867"/>
      <c r="BQ180" s="279"/>
      <c r="BR180" s="948"/>
      <c r="BS180" s="1018"/>
      <c r="BT180" s="867"/>
      <c r="BU180" s="867"/>
      <c r="BV180" s="279"/>
      <c r="BW180" s="948"/>
      <c r="BX180" s="1188"/>
      <c r="BY180" s="947"/>
      <c r="CB180" s="1188"/>
      <c r="CC180" s="867"/>
      <c r="CD180" s="279"/>
      <c r="CE180" s="867"/>
      <c r="CF180" s="279"/>
      <c r="CG180" s="948"/>
      <c r="CH180" s="279"/>
      <c r="CI180" s="867"/>
      <c r="CJ180" s="867"/>
      <c r="CK180" s="279"/>
      <c r="CL180" s="948"/>
      <c r="CM180" s="1018"/>
      <c r="CN180" s="867"/>
      <c r="CO180" s="867"/>
      <c r="CP180" s="279"/>
      <c r="CQ180" s="948"/>
      <c r="CR180" s="1188"/>
      <c r="CS180" s="947"/>
      <c r="CU180" s="1188"/>
      <c r="CV180" s="867"/>
      <c r="CW180" s="279"/>
      <c r="CX180" s="867"/>
      <c r="CY180" s="279"/>
      <c r="CZ180" s="948"/>
      <c r="DA180" s="279"/>
      <c r="DB180" s="867"/>
      <c r="DC180" s="867"/>
      <c r="DD180" s="279"/>
      <c r="DE180" s="948"/>
      <c r="DF180" s="1018"/>
      <c r="DG180" s="867"/>
      <c r="DH180" s="867"/>
      <c r="DI180" s="279"/>
      <c r="DJ180" s="948"/>
      <c r="DK180" s="1188"/>
      <c r="DL180" s="947"/>
      <c r="DN180" s="1188"/>
      <c r="DO180" s="867"/>
      <c r="DP180" s="279"/>
      <c r="DQ180" s="867"/>
      <c r="DR180" s="279"/>
      <c r="DS180" s="948"/>
      <c r="DT180" s="279"/>
      <c r="DU180" s="867"/>
      <c r="DV180" s="867"/>
      <c r="DW180" s="279"/>
      <c r="DX180" s="948"/>
      <c r="DY180" s="1018"/>
      <c r="DZ180" s="867"/>
      <c r="EA180" s="867"/>
      <c r="EB180" s="279"/>
      <c r="EC180" s="948"/>
      <c r="ED180" s="1188"/>
      <c r="EE180" s="947"/>
      <c r="EG180" s="1188"/>
      <c r="EH180" s="867"/>
      <c r="EI180" s="279"/>
      <c r="EJ180" s="867"/>
      <c r="EK180" s="279"/>
      <c r="EL180" s="948"/>
      <c r="EM180" s="279"/>
      <c r="EN180" s="867"/>
      <c r="EO180" s="867"/>
      <c r="EP180" s="279"/>
      <c r="EQ180" s="948"/>
      <c r="ER180" s="1018"/>
      <c r="ES180" s="867"/>
      <c r="ET180" s="867"/>
      <c r="EU180" s="279"/>
      <c r="EV180" s="948"/>
      <c r="EW180" s="1188"/>
      <c r="EX180" s="947"/>
      <c r="EZ180" s="1188"/>
      <c r="FA180" s="867"/>
      <c r="FB180" s="279"/>
      <c r="FC180" s="867"/>
      <c r="FD180" s="279"/>
      <c r="FE180" s="948"/>
      <c r="FF180" s="279"/>
      <c r="FG180" s="867"/>
      <c r="FH180" s="867"/>
      <c r="FI180" s="279"/>
      <c r="FJ180" s="948"/>
      <c r="FK180" s="1018"/>
      <c r="FL180" s="867"/>
      <c r="FM180" s="867"/>
      <c r="FN180" s="279"/>
      <c r="FO180" s="948"/>
      <c r="FP180" s="1188"/>
      <c r="FQ180" s="947"/>
      <c r="FS180" s="1188"/>
      <c r="FT180" s="867"/>
      <c r="FU180" s="279"/>
      <c r="FV180" s="867"/>
      <c r="FW180" s="279"/>
      <c r="FX180" s="948"/>
      <c r="FY180" s="279"/>
      <c r="FZ180" s="867"/>
      <c r="GA180" s="867"/>
      <c r="GB180" s="279"/>
      <c r="GC180" s="948"/>
      <c r="GD180" s="1018"/>
      <c r="GE180" s="867"/>
      <c r="GF180" s="867"/>
      <c r="GG180" s="279"/>
      <c r="GH180" s="948"/>
      <c r="GI180" s="1188"/>
      <c r="GJ180" s="947"/>
      <c r="GL180" s="1188"/>
      <c r="GM180" s="867"/>
      <c r="GN180" s="279"/>
      <c r="GO180" s="867"/>
      <c r="GP180" s="279"/>
      <c r="GQ180" s="948"/>
      <c r="GR180" s="279"/>
      <c r="GS180" s="867"/>
      <c r="GT180" s="867"/>
      <c r="GU180" s="279"/>
      <c r="GV180" s="948"/>
      <c r="GW180" s="1018"/>
      <c r="GX180" s="867"/>
      <c r="GY180" s="867"/>
      <c r="GZ180" s="279"/>
      <c r="HA180" s="948"/>
      <c r="HB180" s="1188"/>
      <c r="HC180" s="947"/>
      <c r="HE180" s="1188"/>
      <c r="HF180" s="867"/>
      <c r="HG180" s="279"/>
      <c r="HH180" s="867"/>
      <c r="HI180" s="279"/>
      <c r="HJ180" s="948"/>
      <c r="HK180" s="279"/>
      <c r="HL180" s="867"/>
      <c r="HM180" s="867"/>
      <c r="HN180" s="279"/>
      <c r="HO180" s="948"/>
      <c r="HP180" s="1018"/>
      <c r="HQ180" s="867"/>
      <c r="HR180" s="867"/>
      <c r="HS180" s="279"/>
      <c r="HT180" s="948"/>
      <c r="HU180" s="1188"/>
      <c r="HV180" s="947"/>
      <c r="HX180" s="1188"/>
      <c r="HY180" s="867"/>
      <c r="HZ180" s="279"/>
      <c r="IA180" s="867"/>
      <c r="IB180" s="279"/>
      <c r="IC180" s="948"/>
      <c r="ID180" s="279"/>
      <c r="IE180" s="867"/>
      <c r="IF180" s="867"/>
      <c r="IG180" s="279"/>
      <c r="IH180" s="948"/>
      <c r="II180" s="1018"/>
      <c r="IJ180" s="867"/>
      <c r="IK180" s="867"/>
      <c r="IL180" s="279"/>
      <c r="IM180" s="948"/>
      <c r="IN180" s="1188"/>
      <c r="IO180" s="947"/>
      <c r="IQ180" s="1179"/>
      <c r="IR180" s="867"/>
      <c r="IS180" s="279"/>
      <c r="IT180" s="867"/>
      <c r="IU180" s="279"/>
      <c r="IV180" s="948"/>
      <c r="IW180" s="279"/>
      <c r="IX180" s="867"/>
      <c r="IY180" s="867"/>
      <c r="IZ180" s="279"/>
      <c r="JA180" s="948"/>
      <c r="JB180" s="1018"/>
      <c r="JC180" s="867"/>
      <c r="JD180" s="867"/>
      <c r="JE180" s="279"/>
      <c r="JF180" s="948"/>
      <c r="JG180" s="1179"/>
      <c r="JH180" s="947"/>
    </row>
    <row r="181" spans="1:268" hidden="1">
      <c r="A181" s="1179"/>
      <c r="B181" s="1011"/>
      <c r="C181" s="1012"/>
      <c r="D181" s="1011"/>
      <c r="E181" s="1011"/>
      <c r="F181" s="1013"/>
      <c r="G181" s="921"/>
      <c r="H181" s="1011"/>
      <c r="I181" s="1011"/>
      <c r="J181" s="1011"/>
      <c r="K181" s="1013"/>
      <c r="L181" s="879"/>
      <c r="M181" s="1011"/>
      <c r="N181" s="1011"/>
      <c r="O181" s="1011"/>
      <c r="P181" s="1013"/>
      <c r="Q181" s="1179"/>
      <c r="R181" s="947"/>
      <c r="U181" s="1188"/>
      <c r="V181" s="1011"/>
      <c r="W181" s="1012"/>
      <c r="X181" s="1011"/>
      <c r="Y181" s="1011"/>
      <c r="Z181" s="1013"/>
      <c r="AA181" s="921"/>
      <c r="AB181" s="1011"/>
      <c r="AC181" s="1011"/>
      <c r="AD181" s="1011"/>
      <c r="AE181" s="1013"/>
      <c r="AF181" s="879"/>
      <c r="AG181" s="1011"/>
      <c r="AH181" s="1011"/>
      <c r="AI181" s="1011"/>
      <c r="AJ181" s="1013"/>
      <c r="AK181" s="1188"/>
      <c r="AL181" s="947"/>
      <c r="AN181" s="1188"/>
      <c r="AO181" s="1011"/>
      <c r="AP181" s="1012"/>
      <c r="AQ181" s="1011"/>
      <c r="AR181" s="1011"/>
      <c r="AS181" s="1013"/>
      <c r="AT181" s="921"/>
      <c r="AU181" s="1011"/>
      <c r="AV181" s="1011"/>
      <c r="AW181" s="1011"/>
      <c r="AX181" s="1013"/>
      <c r="AY181" s="879"/>
      <c r="AZ181" s="1011"/>
      <c r="BA181" s="1011"/>
      <c r="BB181" s="1011"/>
      <c r="BC181" s="1013"/>
      <c r="BD181" s="1188"/>
      <c r="BE181" s="947"/>
      <c r="BH181" s="1188"/>
      <c r="BI181" s="1011"/>
      <c r="BJ181" s="1012"/>
      <c r="BK181" s="1011"/>
      <c r="BL181" s="1011"/>
      <c r="BM181" s="1013"/>
      <c r="BN181" s="921"/>
      <c r="BO181" s="1011"/>
      <c r="BP181" s="1011"/>
      <c r="BQ181" s="1011"/>
      <c r="BR181" s="1013"/>
      <c r="BS181" s="879"/>
      <c r="BT181" s="1011"/>
      <c r="BU181" s="1011"/>
      <c r="BV181" s="1011"/>
      <c r="BW181" s="1013"/>
      <c r="BX181" s="1188"/>
      <c r="BY181" s="947"/>
      <c r="CB181" s="1188"/>
      <c r="CC181" s="1011"/>
      <c r="CD181" s="1012"/>
      <c r="CE181" s="1011"/>
      <c r="CF181" s="1011"/>
      <c r="CG181" s="1013"/>
      <c r="CH181" s="921"/>
      <c r="CI181" s="1011"/>
      <c r="CJ181" s="1011"/>
      <c r="CK181" s="1011"/>
      <c r="CL181" s="1013"/>
      <c r="CM181" s="879"/>
      <c r="CN181" s="1011"/>
      <c r="CO181" s="1011"/>
      <c r="CP181" s="1011"/>
      <c r="CQ181" s="1013"/>
      <c r="CR181" s="1188"/>
      <c r="CS181" s="947"/>
      <c r="CU181" s="1188"/>
      <c r="CV181" s="1011"/>
      <c r="CW181" s="1012"/>
      <c r="CX181" s="1011"/>
      <c r="CY181" s="1011"/>
      <c r="CZ181" s="1013"/>
      <c r="DA181" s="921"/>
      <c r="DB181" s="1011"/>
      <c r="DC181" s="1011"/>
      <c r="DD181" s="1011"/>
      <c r="DE181" s="1013"/>
      <c r="DF181" s="879"/>
      <c r="DG181" s="1011"/>
      <c r="DH181" s="1011"/>
      <c r="DI181" s="1011"/>
      <c r="DJ181" s="1013"/>
      <c r="DK181" s="1188"/>
      <c r="DL181" s="947"/>
      <c r="DN181" s="1188"/>
      <c r="DO181" s="1011"/>
      <c r="DP181" s="1012"/>
      <c r="DQ181" s="1011"/>
      <c r="DR181" s="1011"/>
      <c r="DS181" s="1013"/>
      <c r="DT181" s="921"/>
      <c r="DU181" s="1011"/>
      <c r="DV181" s="1011"/>
      <c r="DW181" s="1011"/>
      <c r="DX181" s="1013"/>
      <c r="DY181" s="879"/>
      <c r="DZ181" s="1011"/>
      <c r="EA181" s="1011"/>
      <c r="EB181" s="1011"/>
      <c r="EC181" s="1013"/>
      <c r="ED181" s="1188"/>
      <c r="EE181" s="947"/>
      <c r="EG181" s="1188"/>
      <c r="EH181" s="1011"/>
      <c r="EI181" s="1012"/>
      <c r="EJ181" s="1011"/>
      <c r="EK181" s="1011"/>
      <c r="EL181" s="1013"/>
      <c r="EM181" s="921"/>
      <c r="EN181" s="1011"/>
      <c r="EO181" s="1011"/>
      <c r="EP181" s="1011"/>
      <c r="EQ181" s="1013"/>
      <c r="ER181" s="879"/>
      <c r="ES181" s="1011"/>
      <c r="ET181" s="1011"/>
      <c r="EU181" s="1011"/>
      <c r="EV181" s="1013"/>
      <c r="EW181" s="1188"/>
      <c r="EX181" s="947"/>
      <c r="EZ181" s="1188"/>
      <c r="FA181" s="1011"/>
      <c r="FB181" s="1012"/>
      <c r="FC181" s="1011"/>
      <c r="FD181" s="1011"/>
      <c r="FE181" s="1013"/>
      <c r="FF181" s="921"/>
      <c r="FG181" s="1011"/>
      <c r="FH181" s="1011"/>
      <c r="FI181" s="1011"/>
      <c r="FJ181" s="1013"/>
      <c r="FK181" s="879"/>
      <c r="FL181" s="1011"/>
      <c r="FM181" s="1011"/>
      <c r="FN181" s="1011"/>
      <c r="FO181" s="1013"/>
      <c r="FP181" s="1188"/>
      <c r="FQ181" s="947"/>
      <c r="FS181" s="1188"/>
      <c r="FT181" s="1011"/>
      <c r="FU181" s="1012"/>
      <c r="FV181" s="1011"/>
      <c r="FW181" s="1011"/>
      <c r="FX181" s="1013"/>
      <c r="FY181" s="921"/>
      <c r="FZ181" s="1011"/>
      <c r="GA181" s="1011"/>
      <c r="GB181" s="1011"/>
      <c r="GC181" s="1013"/>
      <c r="GD181" s="879"/>
      <c r="GE181" s="1011"/>
      <c r="GF181" s="1011"/>
      <c r="GG181" s="1011"/>
      <c r="GH181" s="1013"/>
      <c r="GI181" s="1188"/>
      <c r="GJ181" s="947"/>
      <c r="GL181" s="1188"/>
      <c r="GM181" s="1011"/>
      <c r="GN181" s="1012"/>
      <c r="GO181" s="1011"/>
      <c r="GP181" s="1011"/>
      <c r="GQ181" s="1013"/>
      <c r="GR181" s="921"/>
      <c r="GS181" s="1011"/>
      <c r="GT181" s="1011"/>
      <c r="GU181" s="1011"/>
      <c r="GV181" s="1013"/>
      <c r="GW181" s="879"/>
      <c r="GX181" s="1011"/>
      <c r="GY181" s="1011"/>
      <c r="GZ181" s="1011"/>
      <c r="HA181" s="1013"/>
      <c r="HB181" s="1188"/>
      <c r="HC181" s="947"/>
      <c r="HE181" s="1188"/>
      <c r="HF181" s="1011"/>
      <c r="HG181" s="1012"/>
      <c r="HH181" s="1011"/>
      <c r="HI181" s="1011"/>
      <c r="HJ181" s="1013"/>
      <c r="HK181" s="921"/>
      <c r="HL181" s="1011"/>
      <c r="HM181" s="1011"/>
      <c r="HN181" s="1011"/>
      <c r="HO181" s="1013"/>
      <c r="HP181" s="879"/>
      <c r="HQ181" s="1011"/>
      <c r="HR181" s="1011"/>
      <c r="HS181" s="1011"/>
      <c r="HT181" s="1013"/>
      <c r="HU181" s="1188"/>
      <c r="HV181" s="947"/>
      <c r="HX181" s="1188"/>
      <c r="HY181" s="1011"/>
      <c r="HZ181" s="1012"/>
      <c r="IA181" s="1011"/>
      <c r="IB181" s="1011"/>
      <c r="IC181" s="1013"/>
      <c r="ID181" s="921"/>
      <c r="IE181" s="1011"/>
      <c r="IF181" s="1011"/>
      <c r="IG181" s="1011"/>
      <c r="IH181" s="1013"/>
      <c r="II181" s="879"/>
      <c r="IJ181" s="1011"/>
      <c r="IK181" s="1011"/>
      <c r="IL181" s="1011"/>
      <c r="IM181" s="1013"/>
      <c r="IN181" s="1188"/>
      <c r="IO181" s="947"/>
      <c r="IQ181" s="1179"/>
      <c r="IR181" s="1011"/>
      <c r="IS181" s="1012"/>
      <c r="IT181" s="1011"/>
      <c r="IU181" s="1011"/>
      <c r="IV181" s="1013"/>
      <c r="IW181" s="921"/>
      <c r="IX181" s="1011"/>
      <c r="IY181" s="1011"/>
      <c r="IZ181" s="1011"/>
      <c r="JA181" s="1013"/>
      <c r="JB181" s="879"/>
      <c r="JC181" s="1011"/>
      <c r="JD181" s="1011"/>
      <c r="JE181" s="1011"/>
      <c r="JF181" s="1013"/>
      <c r="JG181" s="1179"/>
      <c r="JH181" s="947"/>
    </row>
    <row r="182" spans="1:268" hidden="1">
      <c r="A182" s="1179"/>
      <c r="B182" s="867" t="s">
        <v>341</v>
      </c>
      <c r="C182" s="867">
        <v>0</v>
      </c>
      <c r="D182" s="867"/>
      <c r="E182" s="279"/>
      <c r="F182" s="948"/>
      <c r="G182" s="921" t="s">
        <v>57</v>
      </c>
      <c r="H182" s="867"/>
      <c r="I182" s="867"/>
      <c r="J182" s="279"/>
      <c r="K182" s="948"/>
      <c r="L182" s="879"/>
      <c r="M182" s="867"/>
      <c r="N182" s="867"/>
      <c r="O182" s="279"/>
      <c r="P182" s="948"/>
      <c r="Q182" s="1179"/>
      <c r="R182" s="947"/>
      <c r="U182" s="1188"/>
      <c r="V182" s="867" t="s">
        <v>341</v>
      </c>
      <c r="W182" s="867">
        <v>0</v>
      </c>
      <c r="X182" s="867"/>
      <c r="Y182" s="279"/>
      <c r="Z182" s="948"/>
      <c r="AA182" s="921" t="s">
        <v>57</v>
      </c>
      <c r="AB182" s="867"/>
      <c r="AC182" s="867"/>
      <c r="AD182" s="279"/>
      <c r="AE182" s="948"/>
      <c r="AF182" s="879"/>
      <c r="AG182" s="867"/>
      <c r="AH182" s="867"/>
      <c r="AI182" s="279"/>
      <c r="AJ182" s="948"/>
      <c r="AK182" s="1188"/>
      <c r="AL182" s="947"/>
      <c r="AN182" s="1188"/>
      <c r="AO182" s="867" t="s">
        <v>341</v>
      </c>
      <c r="AP182" s="867">
        <v>0</v>
      </c>
      <c r="AQ182" s="867"/>
      <c r="AR182" s="279"/>
      <c r="AS182" s="948"/>
      <c r="AT182" s="921" t="s">
        <v>57</v>
      </c>
      <c r="AU182" s="867"/>
      <c r="AV182" s="867"/>
      <c r="AW182" s="279"/>
      <c r="AX182" s="948"/>
      <c r="AY182" s="879"/>
      <c r="AZ182" s="867"/>
      <c r="BA182" s="867"/>
      <c r="BB182" s="279"/>
      <c r="BC182" s="948"/>
      <c r="BD182" s="1188"/>
      <c r="BE182" s="947"/>
      <c r="BH182" s="1188"/>
      <c r="BI182" s="867" t="s">
        <v>341</v>
      </c>
      <c r="BJ182" s="867">
        <v>0</v>
      </c>
      <c r="BK182" s="867"/>
      <c r="BL182" s="279"/>
      <c r="BM182" s="948"/>
      <c r="BN182" s="921" t="s">
        <v>57</v>
      </c>
      <c r="BO182" s="867"/>
      <c r="BP182" s="867"/>
      <c r="BQ182" s="279"/>
      <c r="BR182" s="948"/>
      <c r="BS182" s="879"/>
      <c r="BT182" s="867"/>
      <c r="BU182" s="867"/>
      <c r="BV182" s="279"/>
      <c r="BW182" s="948"/>
      <c r="BX182" s="1188"/>
      <c r="BY182" s="947"/>
      <c r="CB182" s="1188"/>
      <c r="CC182" s="867" t="s">
        <v>341</v>
      </c>
      <c r="CD182" s="867">
        <v>0</v>
      </c>
      <c r="CE182" s="867"/>
      <c r="CF182" s="279"/>
      <c r="CG182" s="948"/>
      <c r="CH182" s="921" t="s">
        <v>57</v>
      </c>
      <c r="CI182" s="867"/>
      <c r="CJ182" s="867"/>
      <c r="CK182" s="279"/>
      <c r="CL182" s="948"/>
      <c r="CM182" s="879"/>
      <c r="CN182" s="867"/>
      <c r="CO182" s="867"/>
      <c r="CP182" s="279"/>
      <c r="CQ182" s="948"/>
      <c r="CR182" s="1188"/>
      <c r="CS182" s="947"/>
      <c r="CU182" s="1188"/>
      <c r="CV182" s="867" t="s">
        <v>341</v>
      </c>
      <c r="CW182" s="867">
        <v>0</v>
      </c>
      <c r="CX182" s="867"/>
      <c r="CY182" s="279"/>
      <c r="CZ182" s="948"/>
      <c r="DA182" s="921" t="s">
        <v>57</v>
      </c>
      <c r="DB182" s="867"/>
      <c r="DC182" s="867"/>
      <c r="DD182" s="279"/>
      <c r="DE182" s="948"/>
      <c r="DF182" s="879"/>
      <c r="DG182" s="867"/>
      <c r="DH182" s="867"/>
      <c r="DI182" s="279"/>
      <c r="DJ182" s="948"/>
      <c r="DK182" s="1188"/>
      <c r="DL182" s="947"/>
      <c r="DN182" s="1188"/>
      <c r="DO182" s="867" t="s">
        <v>341</v>
      </c>
      <c r="DP182" s="867">
        <v>0</v>
      </c>
      <c r="DQ182" s="867"/>
      <c r="DR182" s="279"/>
      <c r="DS182" s="948"/>
      <c r="DT182" s="921" t="s">
        <v>57</v>
      </c>
      <c r="DU182" s="867"/>
      <c r="DV182" s="867"/>
      <c r="DW182" s="279"/>
      <c r="DX182" s="948"/>
      <c r="DY182" s="879"/>
      <c r="DZ182" s="867"/>
      <c r="EA182" s="867"/>
      <c r="EB182" s="279"/>
      <c r="EC182" s="948"/>
      <c r="ED182" s="1188"/>
      <c r="EE182" s="947"/>
      <c r="EG182" s="1188"/>
      <c r="EH182" s="867" t="s">
        <v>341</v>
      </c>
      <c r="EI182" s="867">
        <v>0</v>
      </c>
      <c r="EJ182" s="867"/>
      <c r="EK182" s="279"/>
      <c r="EL182" s="948"/>
      <c r="EM182" s="921" t="s">
        <v>57</v>
      </c>
      <c r="EN182" s="867"/>
      <c r="EO182" s="867"/>
      <c r="EP182" s="279"/>
      <c r="EQ182" s="948"/>
      <c r="ER182" s="879"/>
      <c r="ES182" s="867"/>
      <c r="ET182" s="867"/>
      <c r="EU182" s="279"/>
      <c r="EV182" s="948"/>
      <c r="EW182" s="1188"/>
      <c r="EX182" s="947"/>
      <c r="EZ182" s="1188"/>
      <c r="FA182" s="867" t="s">
        <v>341</v>
      </c>
      <c r="FB182" s="867">
        <v>0</v>
      </c>
      <c r="FC182" s="867"/>
      <c r="FD182" s="279"/>
      <c r="FE182" s="948"/>
      <c r="FF182" s="921" t="s">
        <v>57</v>
      </c>
      <c r="FG182" s="867"/>
      <c r="FH182" s="867"/>
      <c r="FI182" s="279"/>
      <c r="FJ182" s="948"/>
      <c r="FK182" s="879"/>
      <c r="FL182" s="867"/>
      <c r="FM182" s="867"/>
      <c r="FN182" s="279"/>
      <c r="FO182" s="948"/>
      <c r="FP182" s="1188"/>
      <c r="FQ182" s="947"/>
      <c r="FS182" s="1188"/>
      <c r="FT182" s="867" t="s">
        <v>341</v>
      </c>
      <c r="FU182" s="867">
        <v>0</v>
      </c>
      <c r="FV182" s="867"/>
      <c r="FW182" s="279"/>
      <c r="FX182" s="948"/>
      <c r="FY182" s="921" t="s">
        <v>57</v>
      </c>
      <c r="FZ182" s="867"/>
      <c r="GA182" s="867"/>
      <c r="GB182" s="279"/>
      <c r="GC182" s="948"/>
      <c r="GD182" s="879"/>
      <c r="GE182" s="867"/>
      <c r="GF182" s="867"/>
      <c r="GG182" s="279"/>
      <c r="GH182" s="948"/>
      <c r="GI182" s="1188"/>
      <c r="GJ182" s="947"/>
      <c r="GL182" s="1188"/>
      <c r="GM182" s="867" t="s">
        <v>341</v>
      </c>
      <c r="GN182" s="867">
        <v>0</v>
      </c>
      <c r="GO182" s="867"/>
      <c r="GP182" s="279"/>
      <c r="GQ182" s="948"/>
      <c r="GR182" s="921" t="s">
        <v>57</v>
      </c>
      <c r="GS182" s="867"/>
      <c r="GT182" s="867"/>
      <c r="GU182" s="279"/>
      <c r="GV182" s="948"/>
      <c r="GW182" s="879"/>
      <c r="GX182" s="867"/>
      <c r="GY182" s="867"/>
      <c r="GZ182" s="279"/>
      <c r="HA182" s="948"/>
      <c r="HB182" s="1188"/>
      <c r="HC182" s="947"/>
      <c r="HE182" s="1188"/>
      <c r="HF182" s="867" t="s">
        <v>341</v>
      </c>
      <c r="HG182" s="867">
        <v>0</v>
      </c>
      <c r="HH182" s="867"/>
      <c r="HI182" s="279"/>
      <c r="HJ182" s="948"/>
      <c r="HK182" s="921" t="s">
        <v>57</v>
      </c>
      <c r="HL182" s="867"/>
      <c r="HM182" s="867"/>
      <c r="HN182" s="279"/>
      <c r="HO182" s="948"/>
      <c r="HP182" s="879"/>
      <c r="HQ182" s="867"/>
      <c r="HR182" s="867"/>
      <c r="HS182" s="279"/>
      <c r="HT182" s="948"/>
      <c r="HU182" s="1188"/>
      <c r="HV182" s="947"/>
      <c r="HX182" s="1188"/>
      <c r="HY182" s="867" t="s">
        <v>341</v>
      </c>
      <c r="HZ182" s="867">
        <v>0</v>
      </c>
      <c r="IA182" s="867"/>
      <c r="IB182" s="279"/>
      <c r="IC182" s="948"/>
      <c r="ID182" s="921" t="s">
        <v>57</v>
      </c>
      <c r="IE182" s="867"/>
      <c r="IF182" s="867"/>
      <c r="IG182" s="279"/>
      <c r="IH182" s="948"/>
      <c r="II182" s="879"/>
      <c r="IJ182" s="867"/>
      <c r="IK182" s="867"/>
      <c r="IL182" s="279"/>
      <c r="IM182" s="948"/>
      <c r="IN182" s="1188"/>
      <c r="IO182" s="947"/>
      <c r="IQ182" s="1179"/>
      <c r="IR182" s="867" t="s">
        <v>341</v>
      </c>
      <c r="IS182" s="867">
        <v>0</v>
      </c>
      <c r="IT182" s="867"/>
      <c r="IU182" s="279"/>
      <c r="IV182" s="948"/>
      <c r="IW182" s="921" t="s">
        <v>57</v>
      </c>
      <c r="IX182" s="867"/>
      <c r="IY182" s="867"/>
      <c r="IZ182" s="279"/>
      <c r="JA182" s="948"/>
      <c r="JB182" s="879"/>
      <c r="JC182" s="867"/>
      <c r="JD182" s="867"/>
      <c r="JE182" s="279"/>
      <c r="JF182" s="948"/>
      <c r="JG182" s="1179"/>
      <c r="JH182" s="947"/>
    </row>
    <row r="183" spans="1:268" hidden="1">
      <c r="A183" s="1179"/>
      <c r="B183" s="1011"/>
      <c r="C183" s="1012"/>
      <c r="D183" s="1011"/>
      <c r="E183" s="1011"/>
      <c r="F183" s="1013"/>
      <c r="G183" s="921"/>
      <c r="H183" s="1011"/>
      <c r="I183" s="1011"/>
      <c r="J183" s="1011"/>
      <c r="K183" s="1013"/>
      <c r="L183" s="879"/>
      <c r="M183" s="1011"/>
      <c r="N183" s="1011"/>
      <c r="O183" s="1011"/>
      <c r="P183" s="1013"/>
      <c r="Q183" s="1179"/>
      <c r="R183" s="947"/>
      <c r="U183" s="1188"/>
      <c r="V183" s="1011"/>
      <c r="W183" s="1012"/>
      <c r="X183" s="1011"/>
      <c r="Y183" s="1011"/>
      <c r="Z183" s="1013"/>
      <c r="AA183" s="921"/>
      <c r="AB183" s="1011"/>
      <c r="AC183" s="1011"/>
      <c r="AD183" s="1011"/>
      <c r="AE183" s="1013"/>
      <c r="AF183" s="879"/>
      <c r="AG183" s="1011"/>
      <c r="AH183" s="1011"/>
      <c r="AI183" s="1011"/>
      <c r="AJ183" s="1013"/>
      <c r="AK183" s="1188"/>
      <c r="AL183" s="947"/>
      <c r="AN183" s="1188"/>
      <c r="AO183" s="1011"/>
      <c r="AP183" s="1012"/>
      <c r="AQ183" s="1011"/>
      <c r="AR183" s="1011"/>
      <c r="AS183" s="1013"/>
      <c r="AT183" s="921"/>
      <c r="AU183" s="1011"/>
      <c r="AV183" s="1011"/>
      <c r="AW183" s="1011"/>
      <c r="AX183" s="1013"/>
      <c r="AY183" s="879"/>
      <c r="AZ183" s="1011"/>
      <c r="BA183" s="1011"/>
      <c r="BB183" s="1011"/>
      <c r="BC183" s="1013"/>
      <c r="BD183" s="1188"/>
      <c r="BE183" s="947"/>
      <c r="BH183" s="1188"/>
      <c r="BI183" s="1011"/>
      <c r="BJ183" s="1012"/>
      <c r="BK183" s="1011"/>
      <c r="BL183" s="1011"/>
      <c r="BM183" s="1013"/>
      <c r="BN183" s="921"/>
      <c r="BO183" s="1011"/>
      <c r="BP183" s="1011"/>
      <c r="BQ183" s="1011"/>
      <c r="BR183" s="1013"/>
      <c r="BS183" s="879"/>
      <c r="BT183" s="1011"/>
      <c r="BU183" s="1011"/>
      <c r="BV183" s="1011"/>
      <c r="BW183" s="1013"/>
      <c r="BX183" s="1188"/>
      <c r="BY183" s="947"/>
      <c r="CB183" s="1188"/>
      <c r="CC183" s="1011"/>
      <c r="CD183" s="1012"/>
      <c r="CE183" s="1011"/>
      <c r="CF183" s="1011"/>
      <c r="CG183" s="1013"/>
      <c r="CH183" s="921"/>
      <c r="CI183" s="1011"/>
      <c r="CJ183" s="1011"/>
      <c r="CK183" s="1011"/>
      <c r="CL183" s="1013"/>
      <c r="CM183" s="879"/>
      <c r="CN183" s="1011"/>
      <c r="CO183" s="1011"/>
      <c r="CP183" s="1011"/>
      <c r="CQ183" s="1013"/>
      <c r="CR183" s="1188"/>
      <c r="CS183" s="947"/>
      <c r="CU183" s="1188"/>
      <c r="CV183" s="1011"/>
      <c r="CW183" s="1012"/>
      <c r="CX183" s="1011"/>
      <c r="CY183" s="1011"/>
      <c r="CZ183" s="1013"/>
      <c r="DA183" s="921"/>
      <c r="DB183" s="1011"/>
      <c r="DC183" s="1011"/>
      <c r="DD183" s="1011"/>
      <c r="DE183" s="1013"/>
      <c r="DF183" s="879"/>
      <c r="DG183" s="1011"/>
      <c r="DH183" s="1011"/>
      <c r="DI183" s="1011"/>
      <c r="DJ183" s="1013"/>
      <c r="DK183" s="1188"/>
      <c r="DL183" s="947"/>
      <c r="DN183" s="1188"/>
      <c r="DO183" s="1011"/>
      <c r="DP183" s="1012"/>
      <c r="DQ183" s="1011"/>
      <c r="DR183" s="1011"/>
      <c r="DS183" s="1013"/>
      <c r="DT183" s="921"/>
      <c r="DU183" s="1011"/>
      <c r="DV183" s="1011"/>
      <c r="DW183" s="1011"/>
      <c r="DX183" s="1013"/>
      <c r="DY183" s="879"/>
      <c r="DZ183" s="1011"/>
      <c r="EA183" s="1011"/>
      <c r="EB183" s="1011"/>
      <c r="EC183" s="1013"/>
      <c r="ED183" s="1188"/>
      <c r="EE183" s="947"/>
      <c r="EG183" s="1188"/>
      <c r="EH183" s="1011"/>
      <c r="EI183" s="1012"/>
      <c r="EJ183" s="1011"/>
      <c r="EK183" s="1011"/>
      <c r="EL183" s="1013"/>
      <c r="EM183" s="921"/>
      <c r="EN183" s="1011"/>
      <c r="EO183" s="1011"/>
      <c r="EP183" s="1011"/>
      <c r="EQ183" s="1013"/>
      <c r="ER183" s="879"/>
      <c r="ES183" s="1011"/>
      <c r="ET183" s="1011"/>
      <c r="EU183" s="1011"/>
      <c r="EV183" s="1013"/>
      <c r="EW183" s="1188"/>
      <c r="EX183" s="947"/>
      <c r="EZ183" s="1188"/>
      <c r="FA183" s="1011"/>
      <c r="FB183" s="1012"/>
      <c r="FC183" s="1011"/>
      <c r="FD183" s="1011"/>
      <c r="FE183" s="1013"/>
      <c r="FF183" s="921"/>
      <c r="FG183" s="1011"/>
      <c r="FH183" s="1011"/>
      <c r="FI183" s="1011"/>
      <c r="FJ183" s="1013"/>
      <c r="FK183" s="879"/>
      <c r="FL183" s="1011"/>
      <c r="FM183" s="1011"/>
      <c r="FN183" s="1011"/>
      <c r="FO183" s="1013"/>
      <c r="FP183" s="1188"/>
      <c r="FQ183" s="947"/>
      <c r="FS183" s="1188"/>
      <c r="FT183" s="1011"/>
      <c r="FU183" s="1012"/>
      <c r="FV183" s="1011"/>
      <c r="FW183" s="1011"/>
      <c r="FX183" s="1013"/>
      <c r="FY183" s="921"/>
      <c r="FZ183" s="1011"/>
      <c r="GA183" s="1011"/>
      <c r="GB183" s="1011"/>
      <c r="GC183" s="1013"/>
      <c r="GD183" s="879"/>
      <c r="GE183" s="1011"/>
      <c r="GF183" s="1011"/>
      <c r="GG183" s="1011"/>
      <c r="GH183" s="1013"/>
      <c r="GI183" s="1188"/>
      <c r="GJ183" s="947"/>
      <c r="GL183" s="1188"/>
      <c r="GM183" s="1011"/>
      <c r="GN183" s="1012"/>
      <c r="GO183" s="1011"/>
      <c r="GP183" s="1011"/>
      <c r="GQ183" s="1013"/>
      <c r="GR183" s="921"/>
      <c r="GS183" s="1011"/>
      <c r="GT183" s="1011"/>
      <c r="GU183" s="1011"/>
      <c r="GV183" s="1013"/>
      <c r="GW183" s="879"/>
      <c r="GX183" s="1011"/>
      <c r="GY183" s="1011"/>
      <c r="GZ183" s="1011"/>
      <c r="HA183" s="1013"/>
      <c r="HB183" s="1188"/>
      <c r="HC183" s="947"/>
      <c r="HE183" s="1188"/>
      <c r="HF183" s="1011"/>
      <c r="HG183" s="1012"/>
      <c r="HH183" s="1011"/>
      <c r="HI183" s="1011"/>
      <c r="HJ183" s="1013"/>
      <c r="HK183" s="921"/>
      <c r="HL183" s="1011"/>
      <c r="HM183" s="1011"/>
      <c r="HN183" s="1011"/>
      <c r="HO183" s="1013"/>
      <c r="HP183" s="879"/>
      <c r="HQ183" s="1011"/>
      <c r="HR183" s="1011"/>
      <c r="HS183" s="1011"/>
      <c r="HT183" s="1013"/>
      <c r="HU183" s="1188"/>
      <c r="HV183" s="947"/>
      <c r="HX183" s="1188"/>
      <c r="HY183" s="1011"/>
      <c r="HZ183" s="1012"/>
      <c r="IA183" s="1011"/>
      <c r="IB183" s="1011"/>
      <c r="IC183" s="1013"/>
      <c r="ID183" s="921"/>
      <c r="IE183" s="1011"/>
      <c r="IF183" s="1011"/>
      <c r="IG183" s="1011"/>
      <c r="IH183" s="1013"/>
      <c r="II183" s="879"/>
      <c r="IJ183" s="1011"/>
      <c r="IK183" s="1011"/>
      <c r="IL183" s="1011"/>
      <c r="IM183" s="1013"/>
      <c r="IN183" s="1188"/>
      <c r="IO183" s="947"/>
      <c r="IQ183" s="1179"/>
      <c r="IR183" s="1011"/>
      <c r="IS183" s="1012"/>
      <c r="IT183" s="1011"/>
      <c r="IU183" s="1011"/>
      <c r="IV183" s="1013"/>
      <c r="IW183" s="921"/>
      <c r="IX183" s="1011"/>
      <c r="IY183" s="1011"/>
      <c r="IZ183" s="1011"/>
      <c r="JA183" s="1013"/>
      <c r="JB183" s="879"/>
      <c r="JC183" s="1011"/>
      <c r="JD183" s="1011"/>
      <c r="JE183" s="1011"/>
      <c r="JF183" s="1013"/>
      <c r="JG183" s="1179"/>
      <c r="JH183" s="947"/>
    </row>
    <row r="184" spans="1:268" hidden="1">
      <c r="A184" s="1179"/>
      <c r="B184" s="260" t="s">
        <v>272</v>
      </c>
      <c r="C184" s="1240">
        <v>101817</v>
      </c>
      <c r="D184" s="260">
        <f>SUM(D178,D182)</f>
        <v>11322</v>
      </c>
      <c r="E184" s="260">
        <f>SUM(D184,-C184)</f>
        <v>-90495</v>
      </c>
      <c r="F184" s="1241">
        <f>E184/C184</f>
        <v>-0.88880049500574565</v>
      </c>
      <c r="G184" s="921">
        <v>28</v>
      </c>
      <c r="H184" s="260">
        <f>SUM(H178,H182)</f>
        <v>10990</v>
      </c>
      <c r="I184" s="260">
        <f>SUM(I178,I182)</f>
        <v>9148</v>
      </c>
      <c r="J184" s="260">
        <f>SUM(I184,-H184)</f>
        <v>-1842</v>
      </c>
      <c r="K184" s="1241">
        <f>J184/H184</f>
        <v>-0.16760691537761602</v>
      </c>
      <c r="L184" s="879"/>
      <c r="M184" s="260">
        <f>SUM(M178,M182)</f>
        <v>11403</v>
      </c>
      <c r="N184" s="260">
        <f>SUM(N178,N182)</f>
        <v>8859</v>
      </c>
      <c r="O184" s="260">
        <f>SUM(N184,-M184)</f>
        <v>-2544</v>
      </c>
      <c r="P184" s="1241">
        <f>O184/M184</f>
        <v>-0.22309918442515128</v>
      </c>
      <c r="Q184" s="1179"/>
      <c r="R184" s="947"/>
      <c r="U184" s="1188"/>
      <c r="V184" s="260" t="s">
        <v>272</v>
      </c>
      <c r="W184" s="1240">
        <v>101817</v>
      </c>
      <c r="X184" s="260">
        <f>SUM(X178,X182)</f>
        <v>11322</v>
      </c>
      <c r="Y184" s="260">
        <f>SUM(X184,-W184)</f>
        <v>-90495</v>
      </c>
      <c r="Z184" s="1241">
        <f>Y184/W184</f>
        <v>-0.88880049500574565</v>
      </c>
      <c r="AA184" s="921">
        <v>28</v>
      </c>
      <c r="AB184" s="260">
        <f>SUM(AB178,AB182)</f>
        <v>2135</v>
      </c>
      <c r="AC184" s="260">
        <f>SUM(AC178,AC182)</f>
        <v>424</v>
      </c>
      <c r="AD184" s="260">
        <f>SUM(AC184,-AB184)</f>
        <v>-1711</v>
      </c>
      <c r="AE184" s="1241">
        <f>AD184/AB184</f>
        <v>-0.80140515222482434</v>
      </c>
      <c r="AF184" s="879"/>
      <c r="AG184" s="260">
        <f>SUM(AG178,AG182)</f>
        <v>11403</v>
      </c>
      <c r="AH184" s="260">
        <f>SUM(AH178,AH182)</f>
        <v>408</v>
      </c>
      <c r="AI184" s="260">
        <f>SUM(AH184,-AG184)</f>
        <v>-10995</v>
      </c>
      <c r="AJ184" s="1241">
        <f>AI184/AG184</f>
        <v>-0.96421994212049456</v>
      </c>
      <c r="AK184" s="1188"/>
      <c r="AL184" s="947"/>
      <c r="AN184" s="1188"/>
      <c r="AO184" s="260" t="s">
        <v>272</v>
      </c>
      <c r="AP184" s="1240">
        <v>101817</v>
      </c>
      <c r="AQ184" s="260">
        <f>SUM(AQ178,AQ182)</f>
        <v>11322</v>
      </c>
      <c r="AR184" s="260">
        <f>SUM(AQ184,-AP184)</f>
        <v>-90495</v>
      </c>
      <c r="AS184" s="1241">
        <f>AR184/AP184</f>
        <v>-0.88880049500574565</v>
      </c>
      <c r="AT184" s="921">
        <v>28</v>
      </c>
      <c r="AU184" s="260">
        <f>SUM(AU178,AU182)</f>
        <v>1823</v>
      </c>
      <c r="AV184" s="260">
        <f>SUM(AV178,AV182)</f>
        <v>136</v>
      </c>
      <c r="AW184" s="260">
        <f>SUM(AV184,-AU184)</f>
        <v>-1687</v>
      </c>
      <c r="AX184" s="1241">
        <f>AW184/AU184</f>
        <v>-0.92539769610532085</v>
      </c>
      <c r="AY184" s="879"/>
      <c r="AZ184" s="260">
        <f>SUM(AZ178,AZ182)</f>
        <v>11403</v>
      </c>
      <c r="BA184" s="260">
        <f>SUM(BA178,BA182)</f>
        <v>131</v>
      </c>
      <c r="BB184" s="260">
        <f>SUM(BA184,-AZ184)</f>
        <v>-11272</v>
      </c>
      <c r="BC184" s="1241">
        <f>BB184/AZ184</f>
        <v>-0.98851179514162935</v>
      </c>
      <c r="BD184" s="1188"/>
      <c r="BE184" s="947"/>
      <c r="BH184" s="1188"/>
      <c r="BI184" s="260" t="s">
        <v>272</v>
      </c>
      <c r="BJ184" s="1240">
        <v>101817</v>
      </c>
      <c r="BK184" s="260">
        <f>SUM(BK178,BK182)</f>
        <v>11322</v>
      </c>
      <c r="BL184" s="260">
        <f>SUM(BK184,-BJ184)</f>
        <v>-90495</v>
      </c>
      <c r="BM184" s="1241">
        <f>BL184/BJ184</f>
        <v>-0.88880049500574565</v>
      </c>
      <c r="BN184" s="921">
        <v>28</v>
      </c>
      <c r="BO184" s="260">
        <f>SUM(BO178,BO182)</f>
        <v>2101</v>
      </c>
      <c r="BP184" s="260">
        <f>SUM(BP178,BP182)</f>
        <v>355</v>
      </c>
      <c r="BQ184" s="260">
        <f>SUM(BP184,-BO184)</f>
        <v>-1746</v>
      </c>
      <c r="BR184" s="1241">
        <f>BQ184/BO184</f>
        <v>-0.83103284150404566</v>
      </c>
      <c r="BS184" s="879"/>
      <c r="BT184" s="260">
        <f>SUM(BT178,BT182)</f>
        <v>11403</v>
      </c>
      <c r="BU184" s="260">
        <f>SUM(BU178,BU182)</f>
        <v>349</v>
      </c>
      <c r="BV184" s="260">
        <f>SUM(BU184,-BT184)</f>
        <v>-11054</v>
      </c>
      <c r="BW184" s="1241">
        <f>BV184/BT184</f>
        <v>-0.96939401911777601</v>
      </c>
      <c r="BX184" s="1188"/>
      <c r="BY184" s="947"/>
      <c r="CB184" s="1188"/>
      <c r="CC184" s="260" t="s">
        <v>272</v>
      </c>
      <c r="CD184" s="1240">
        <v>101817</v>
      </c>
      <c r="CE184" s="260">
        <f>SUM(CE178,CE182)</f>
        <v>11322</v>
      </c>
      <c r="CF184" s="260">
        <f>SUM(CE184,-CD184)</f>
        <v>-90495</v>
      </c>
      <c r="CG184" s="1241">
        <f>CF184/CD184</f>
        <v>-0.88880049500574565</v>
      </c>
      <c r="CH184" s="921">
        <v>28</v>
      </c>
      <c r="CI184" s="260">
        <f>SUM(CI178,CI182)</f>
        <v>1968</v>
      </c>
      <c r="CJ184" s="260">
        <f>SUM(CJ178,CJ182)</f>
        <v>241</v>
      </c>
      <c r="CK184" s="260">
        <f>SUM(CJ184,-CI184)</f>
        <v>-1727</v>
      </c>
      <c r="CL184" s="1241">
        <f>CK184/CI184</f>
        <v>-0.87754065040650409</v>
      </c>
      <c r="CM184" s="879"/>
      <c r="CN184" s="260">
        <f>SUM(CN178,CN182)</f>
        <v>11403</v>
      </c>
      <c r="CO184" s="260">
        <f>SUM(CO178,CO182)</f>
        <v>236</v>
      </c>
      <c r="CP184" s="260">
        <f>SUM(CO184,-CN184)</f>
        <v>-11167</v>
      </c>
      <c r="CQ184" s="1241">
        <f>CP184/CN184</f>
        <v>-0.9793036920108743</v>
      </c>
      <c r="CR184" s="1188"/>
      <c r="CS184" s="947"/>
      <c r="CU184" s="1188"/>
      <c r="CV184" s="260" t="s">
        <v>272</v>
      </c>
      <c r="CW184" s="1240">
        <v>101817</v>
      </c>
      <c r="CX184" s="260">
        <f>SUM(CX178,CX182)</f>
        <v>11322</v>
      </c>
      <c r="CY184" s="260">
        <f>SUM(CX184,-CW184)</f>
        <v>-90495</v>
      </c>
      <c r="CZ184" s="1241">
        <f>CY184/CW184</f>
        <v>-0.88880049500574565</v>
      </c>
      <c r="DA184" s="921">
        <v>28</v>
      </c>
      <c r="DB184" s="260">
        <f>SUM(DB178,DB182)</f>
        <v>1822</v>
      </c>
      <c r="DC184" s="260">
        <f>SUM(DC178,DC182)</f>
        <v>131</v>
      </c>
      <c r="DD184" s="260">
        <f>SUM(DC184,-DB184)</f>
        <v>-1691</v>
      </c>
      <c r="DE184" s="1241">
        <f>DD184/DB184</f>
        <v>-0.92810098792535678</v>
      </c>
      <c r="DF184" s="879"/>
      <c r="DG184" s="260">
        <f>SUM(DG178,DG182)</f>
        <v>11403</v>
      </c>
      <c r="DH184" s="260">
        <f>SUM(DH178,DH182)</f>
        <v>129</v>
      </c>
      <c r="DI184" s="260">
        <f>SUM(DH184,-DG184)</f>
        <v>-11274</v>
      </c>
      <c r="DJ184" s="1241">
        <f>DI184/DG184</f>
        <v>-0.98868718758221519</v>
      </c>
      <c r="DK184" s="1188"/>
      <c r="DL184" s="947"/>
      <c r="DN184" s="1188"/>
      <c r="DO184" s="260" t="s">
        <v>272</v>
      </c>
      <c r="DP184" s="1240">
        <v>101817</v>
      </c>
      <c r="DQ184" s="260">
        <f>SUM(DQ178,DQ182)</f>
        <v>11322</v>
      </c>
      <c r="DR184" s="260">
        <f>SUM(DQ184,-DP184)</f>
        <v>-90495</v>
      </c>
      <c r="DS184" s="1241">
        <f>DR184/DP184</f>
        <v>-0.88880049500574565</v>
      </c>
      <c r="DT184" s="921">
        <v>28</v>
      </c>
      <c r="DU184" s="260">
        <f>SUM(DU178,DU182)</f>
        <v>1758</v>
      </c>
      <c r="DV184" s="260">
        <f>SUM(DV178,DV182)</f>
        <v>51</v>
      </c>
      <c r="DW184" s="260">
        <f>SUM(DV184,-DU184)</f>
        <v>-1707</v>
      </c>
      <c r="DX184" s="1241">
        <f>DW184/DU184</f>
        <v>-0.97098976109215018</v>
      </c>
      <c r="DY184" s="879"/>
      <c r="DZ184" s="260">
        <f>SUM(DZ178,DZ182)</f>
        <v>11403</v>
      </c>
      <c r="EA184" s="260">
        <f>SUM(EA178,EA182)</f>
        <v>45</v>
      </c>
      <c r="EB184" s="260">
        <f>SUM(EA184,-DZ184)</f>
        <v>-11358</v>
      </c>
      <c r="EC184" s="1241">
        <f>EB184/DZ184</f>
        <v>-0.99605367008681922</v>
      </c>
      <c r="ED184" s="1188"/>
      <c r="EE184" s="947"/>
      <c r="EG184" s="1188"/>
      <c r="EH184" s="260" t="s">
        <v>272</v>
      </c>
      <c r="EI184" s="1240">
        <v>101817</v>
      </c>
      <c r="EJ184" s="260">
        <f>SUM(EJ178,EJ182)</f>
        <v>11322</v>
      </c>
      <c r="EK184" s="260">
        <f>SUM(EJ184,-EI184)</f>
        <v>-90495</v>
      </c>
      <c r="EL184" s="1241">
        <f>EK184/EI184</f>
        <v>-0.88880049500574565</v>
      </c>
      <c r="EM184" s="921">
        <v>28</v>
      </c>
      <c r="EN184" s="260">
        <f>SUM(EN178,EN182)</f>
        <v>1760</v>
      </c>
      <c r="EO184" s="260">
        <f>SUM(EO178,EO182)</f>
        <v>74</v>
      </c>
      <c r="EP184" s="260">
        <f>SUM(EO184,-EN184)</f>
        <v>-1686</v>
      </c>
      <c r="EQ184" s="1241">
        <f>EP184/EN184</f>
        <v>-0.9579545454545455</v>
      </c>
      <c r="ER184" s="879"/>
      <c r="ES184" s="260">
        <f>SUM(ES178,ES182)</f>
        <v>11403</v>
      </c>
      <c r="ET184" s="260">
        <f>SUM(ET178,ET182)</f>
        <v>72</v>
      </c>
      <c r="EU184" s="260">
        <f>SUM(ET184,-ES184)</f>
        <v>-11331</v>
      </c>
      <c r="EV184" s="1241">
        <f>EU184/ES184</f>
        <v>-0.9936858721389108</v>
      </c>
      <c r="EW184" s="1188"/>
      <c r="EX184" s="947"/>
      <c r="EZ184" s="1188"/>
      <c r="FA184" s="260" t="s">
        <v>272</v>
      </c>
      <c r="FB184" s="1240">
        <v>101817</v>
      </c>
      <c r="FC184" s="260">
        <f>SUM(FC178,FC182)</f>
        <v>11322</v>
      </c>
      <c r="FD184" s="260">
        <f>SUM(FC184,-FB184)</f>
        <v>-90495</v>
      </c>
      <c r="FE184" s="1241">
        <f>FD184/FB184</f>
        <v>-0.88880049500574565</v>
      </c>
      <c r="FF184" s="921">
        <v>28</v>
      </c>
      <c r="FG184" s="260">
        <f>SUM(FG178,FG182)</f>
        <v>1738</v>
      </c>
      <c r="FH184" s="260">
        <f>SUM(FH178,FH182)</f>
        <v>24</v>
      </c>
      <c r="FI184" s="260">
        <f>SUM(FH184,-FG184)</f>
        <v>-1714</v>
      </c>
      <c r="FJ184" s="1241">
        <f>FI184/FG184</f>
        <v>-0.9861910241657077</v>
      </c>
      <c r="FK184" s="879"/>
      <c r="FL184" s="260">
        <f>SUM(FL178,FL182)</f>
        <v>11403</v>
      </c>
      <c r="FM184" s="260">
        <f>SUM(FM178,FM182)</f>
        <v>23</v>
      </c>
      <c r="FN184" s="260">
        <f>SUM(FM184,-FL184)</f>
        <v>-11380</v>
      </c>
      <c r="FO184" s="1241">
        <f>FN184/FL184</f>
        <v>-0.99798298693326315</v>
      </c>
      <c r="FP184" s="1188"/>
      <c r="FQ184" s="947"/>
      <c r="FS184" s="1188"/>
      <c r="FT184" s="260" t="s">
        <v>272</v>
      </c>
      <c r="FU184" s="1240">
        <v>101817</v>
      </c>
      <c r="FV184" s="260">
        <f>SUM(FV178,FV182)</f>
        <v>11322</v>
      </c>
      <c r="FW184" s="260">
        <f>SUM(FV184,-FU184)</f>
        <v>-90495</v>
      </c>
      <c r="FX184" s="1241">
        <f>FW184/FU184</f>
        <v>-0.88880049500574565</v>
      </c>
      <c r="FY184" s="921">
        <v>28</v>
      </c>
      <c r="FZ184" s="260">
        <f>SUM(FZ178,FZ182)</f>
        <v>1820</v>
      </c>
      <c r="GA184" s="260">
        <f>SUM(GA178,GA182)</f>
        <v>142</v>
      </c>
      <c r="GB184" s="260">
        <f>SUM(GA184,-FZ184)</f>
        <v>-1678</v>
      </c>
      <c r="GC184" s="1241">
        <f>GB184/FZ184</f>
        <v>-0.92197802197802203</v>
      </c>
      <c r="GD184" s="879"/>
      <c r="GE184" s="260">
        <f>SUM(GE178,GE182)</f>
        <v>11403</v>
      </c>
      <c r="GF184" s="260">
        <f>SUM(GF178,GF182)</f>
        <v>132</v>
      </c>
      <c r="GG184" s="260">
        <f>SUM(GF184,-GE184)</f>
        <v>-11271</v>
      </c>
      <c r="GH184" s="1241">
        <f>GG184/GE184</f>
        <v>-0.98842409892133654</v>
      </c>
      <c r="GI184" s="1188"/>
      <c r="GJ184" s="947"/>
      <c r="GL184" s="1188"/>
      <c r="GM184" s="260" t="s">
        <v>272</v>
      </c>
      <c r="GN184" s="1240">
        <v>101817</v>
      </c>
      <c r="GO184" s="260">
        <f>SUM(GO178,GO182)</f>
        <v>11322</v>
      </c>
      <c r="GP184" s="260">
        <f>SUM(GO184,-GN184)</f>
        <v>-90495</v>
      </c>
      <c r="GQ184" s="1241">
        <f>GP184/GN184</f>
        <v>-0.88880049500574565</v>
      </c>
      <c r="GR184" s="921">
        <v>28</v>
      </c>
      <c r="GS184" s="260">
        <f>SUM(GS178,GS182)</f>
        <v>1745</v>
      </c>
      <c r="GT184" s="260">
        <f>SUM(GT178,GT182)</f>
        <v>36</v>
      </c>
      <c r="GU184" s="260">
        <f>SUM(GT184,-GS184)</f>
        <v>-1709</v>
      </c>
      <c r="GV184" s="1241">
        <f>GU184/GS184</f>
        <v>-0.97936962750716328</v>
      </c>
      <c r="GW184" s="879"/>
      <c r="GX184" s="260">
        <f>SUM(GX178,GX182)</f>
        <v>11403</v>
      </c>
      <c r="GY184" s="260">
        <f>SUM(GY178,GY182)</f>
        <v>34</v>
      </c>
      <c r="GZ184" s="260">
        <f>SUM(GY184,-GX184)</f>
        <v>-11369</v>
      </c>
      <c r="HA184" s="1241">
        <f>GZ184/GX184</f>
        <v>-0.99701832851004124</v>
      </c>
      <c r="HB184" s="1188"/>
      <c r="HC184" s="947"/>
      <c r="HE184" s="1188"/>
      <c r="HF184" s="260" t="s">
        <v>272</v>
      </c>
      <c r="HG184" s="1240">
        <v>101817</v>
      </c>
      <c r="HH184" s="260">
        <f>SUM(HH178,HH182)</f>
        <v>11322</v>
      </c>
      <c r="HI184" s="260">
        <f>SUM(HH184,-HG184)</f>
        <v>-90495</v>
      </c>
      <c r="HJ184" s="1241">
        <f>HI184/HG184</f>
        <v>-0.88880049500574565</v>
      </c>
      <c r="HK184" s="921">
        <v>28</v>
      </c>
      <c r="HL184" s="260">
        <f>SUM(HL178,HL182)</f>
        <v>1757</v>
      </c>
      <c r="HM184" s="260">
        <f>SUM(HM178,HM182)</f>
        <v>69</v>
      </c>
      <c r="HN184" s="260">
        <f>SUM(HM184,-HL184)</f>
        <v>-1688</v>
      </c>
      <c r="HO184" s="1241">
        <f>HN184/HL184</f>
        <v>-0.96072851451337504</v>
      </c>
      <c r="HP184" s="879"/>
      <c r="HQ184" s="260">
        <f>SUM(HQ178,HQ182)</f>
        <v>11403</v>
      </c>
      <c r="HR184" s="260">
        <f>SUM(HR178,HR182)</f>
        <v>60</v>
      </c>
      <c r="HS184" s="260">
        <f>SUM(HR184,-HQ184)</f>
        <v>-11343</v>
      </c>
      <c r="HT184" s="1241">
        <f>HS184/HQ184</f>
        <v>-0.99473822678242563</v>
      </c>
      <c r="HU184" s="1188"/>
      <c r="HV184" s="947"/>
      <c r="HX184" s="1188"/>
      <c r="HY184" s="260" t="s">
        <v>272</v>
      </c>
      <c r="HZ184" s="1240">
        <v>101817</v>
      </c>
      <c r="IA184" s="260">
        <f>SUM(IA178,IA182)</f>
        <v>11322</v>
      </c>
      <c r="IB184" s="260">
        <f>SUM(IA184,-HZ184)</f>
        <v>-90495</v>
      </c>
      <c r="IC184" s="1241">
        <f>IB184/HZ184</f>
        <v>-0.88880049500574565</v>
      </c>
      <c r="ID184" s="921">
        <v>28</v>
      </c>
      <c r="IE184" s="260">
        <f>SUM(IE178,IE182)</f>
        <v>1767</v>
      </c>
      <c r="IF184" s="260">
        <f>SUM(IF178,IF182)</f>
        <v>82</v>
      </c>
      <c r="IG184" s="260">
        <f>SUM(IF184,-IE184)</f>
        <v>-1685</v>
      </c>
      <c r="IH184" s="1241">
        <f>IG184/IE184</f>
        <v>-0.95359366157328807</v>
      </c>
      <c r="II184" s="879"/>
      <c r="IJ184" s="260">
        <f>SUM(IJ178,IJ182)</f>
        <v>11403</v>
      </c>
      <c r="IK184" s="260">
        <f>SUM(IK178,IK182)</f>
        <v>82</v>
      </c>
      <c r="IL184" s="260">
        <f>SUM(IK184,-IJ184)</f>
        <v>-11321</v>
      </c>
      <c r="IM184" s="1241">
        <f>IL184/IJ184</f>
        <v>-0.99280890993598181</v>
      </c>
      <c r="IN184" s="1188"/>
      <c r="IO184" s="947"/>
      <c r="IQ184" s="1179"/>
      <c r="IR184" s="260" t="s">
        <v>272</v>
      </c>
      <c r="IS184" s="1240">
        <v>101817</v>
      </c>
      <c r="IT184" s="260">
        <f>SUM(IT178,IT182)</f>
        <v>11322</v>
      </c>
      <c r="IU184" s="260">
        <f>SUM(IT184,-IS184)</f>
        <v>-90495</v>
      </c>
      <c r="IV184" s="1241">
        <f>IU184/IS184</f>
        <v>-0.88880049500574565</v>
      </c>
      <c r="IW184" s="921">
        <v>28</v>
      </c>
      <c r="IX184" s="260">
        <f>SUM(IX178,IX182)</f>
        <v>3439</v>
      </c>
      <c r="IY184" s="260">
        <f>SUM(IY178,IY182)</f>
        <v>1765</v>
      </c>
      <c r="IZ184" s="260">
        <f>SUM(IY184,-IX184)</f>
        <v>-1674</v>
      </c>
      <c r="JA184" s="1241">
        <f>IZ184/IX184</f>
        <v>-0.48676940971212562</v>
      </c>
      <c r="JB184" s="879"/>
      <c r="JC184" s="260">
        <f>SUM(JC178,JC182)</f>
        <v>11403</v>
      </c>
      <c r="JD184" s="260">
        <f>SUM(JD178,JD182)</f>
        <v>1701</v>
      </c>
      <c r="JE184" s="260">
        <f>SUM(JD184,-JC184)</f>
        <v>-9702</v>
      </c>
      <c r="JF184" s="1241">
        <f>JE184/JC184</f>
        <v>-0.850828729281768</v>
      </c>
      <c r="JG184" s="1179"/>
      <c r="JH184" s="947"/>
    </row>
    <row r="185" spans="1:268" hidden="1">
      <c r="A185" s="1179"/>
      <c r="B185" s="991"/>
      <c r="C185" s="989"/>
      <c r="D185" s="991"/>
      <c r="E185" s="991"/>
      <c r="F185" s="992"/>
      <c r="G185" s="921"/>
      <c r="H185" s="991"/>
      <c r="I185" s="991"/>
      <c r="J185" s="991"/>
      <c r="K185" s="992"/>
      <c r="L185" s="879"/>
      <c r="M185" s="991"/>
      <c r="N185" s="991"/>
      <c r="O185" s="991"/>
      <c r="P185" s="992"/>
      <c r="Q185" s="1179"/>
      <c r="R185" s="947"/>
      <c r="U185" s="1188"/>
      <c r="V185" s="991"/>
      <c r="W185" s="989"/>
      <c r="X185" s="991"/>
      <c r="Y185" s="991"/>
      <c r="Z185" s="992"/>
      <c r="AA185" s="921"/>
      <c r="AB185" s="991"/>
      <c r="AC185" s="991"/>
      <c r="AD185" s="991"/>
      <c r="AE185" s="992"/>
      <c r="AF185" s="879"/>
      <c r="AG185" s="991"/>
      <c r="AH185" s="991"/>
      <c r="AI185" s="991"/>
      <c r="AJ185" s="992"/>
      <c r="AK185" s="1188"/>
      <c r="AL185" s="947"/>
      <c r="AN185" s="1188"/>
      <c r="AO185" s="991"/>
      <c r="AP185" s="989"/>
      <c r="AQ185" s="991"/>
      <c r="AR185" s="991"/>
      <c r="AS185" s="992"/>
      <c r="AT185" s="921"/>
      <c r="AU185" s="991"/>
      <c r="AV185" s="991"/>
      <c r="AW185" s="991"/>
      <c r="AX185" s="992"/>
      <c r="AY185" s="879"/>
      <c r="AZ185" s="991"/>
      <c r="BA185" s="991"/>
      <c r="BB185" s="991"/>
      <c r="BC185" s="992"/>
      <c r="BD185" s="1188"/>
      <c r="BE185" s="947"/>
      <c r="BH185" s="1188"/>
      <c r="BI185" s="991"/>
      <c r="BJ185" s="989"/>
      <c r="BK185" s="991"/>
      <c r="BL185" s="991"/>
      <c r="BM185" s="992"/>
      <c r="BN185" s="921"/>
      <c r="BO185" s="991"/>
      <c r="BP185" s="991"/>
      <c r="BQ185" s="991"/>
      <c r="BR185" s="992"/>
      <c r="BS185" s="879"/>
      <c r="BT185" s="991"/>
      <c r="BU185" s="991"/>
      <c r="BV185" s="991"/>
      <c r="BW185" s="992"/>
      <c r="BX185" s="1188"/>
      <c r="BY185" s="947"/>
      <c r="CB185" s="1188"/>
      <c r="CC185" s="991"/>
      <c r="CD185" s="989"/>
      <c r="CE185" s="991"/>
      <c r="CF185" s="991"/>
      <c r="CG185" s="992"/>
      <c r="CH185" s="921"/>
      <c r="CI185" s="991"/>
      <c r="CJ185" s="991"/>
      <c r="CK185" s="991"/>
      <c r="CL185" s="992"/>
      <c r="CM185" s="879"/>
      <c r="CN185" s="991"/>
      <c r="CO185" s="991"/>
      <c r="CP185" s="991"/>
      <c r="CQ185" s="992"/>
      <c r="CR185" s="1188"/>
      <c r="CS185" s="947"/>
      <c r="CU185" s="1188"/>
      <c r="CV185" s="991"/>
      <c r="CW185" s="989"/>
      <c r="CX185" s="991"/>
      <c r="CY185" s="991"/>
      <c r="CZ185" s="992"/>
      <c r="DA185" s="921"/>
      <c r="DB185" s="991"/>
      <c r="DC185" s="991"/>
      <c r="DD185" s="991"/>
      <c r="DE185" s="992"/>
      <c r="DF185" s="879"/>
      <c r="DG185" s="991"/>
      <c r="DH185" s="991"/>
      <c r="DI185" s="991"/>
      <c r="DJ185" s="992"/>
      <c r="DK185" s="1188"/>
      <c r="DL185" s="947"/>
      <c r="DN185" s="1188"/>
      <c r="DO185" s="991"/>
      <c r="DP185" s="989"/>
      <c r="DQ185" s="991"/>
      <c r="DR185" s="991"/>
      <c r="DS185" s="992"/>
      <c r="DT185" s="921"/>
      <c r="DU185" s="991"/>
      <c r="DV185" s="991"/>
      <c r="DW185" s="991"/>
      <c r="DX185" s="992"/>
      <c r="DY185" s="879"/>
      <c r="DZ185" s="991"/>
      <c r="EA185" s="991"/>
      <c r="EB185" s="991"/>
      <c r="EC185" s="992"/>
      <c r="ED185" s="1188"/>
      <c r="EE185" s="947"/>
      <c r="EG185" s="1188"/>
      <c r="EH185" s="991"/>
      <c r="EI185" s="989"/>
      <c r="EJ185" s="991"/>
      <c r="EK185" s="991"/>
      <c r="EL185" s="992"/>
      <c r="EM185" s="921"/>
      <c r="EN185" s="991"/>
      <c r="EO185" s="991"/>
      <c r="EP185" s="991"/>
      <c r="EQ185" s="992"/>
      <c r="ER185" s="879"/>
      <c r="ES185" s="991"/>
      <c r="ET185" s="991"/>
      <c r="EU185" s="991"/>
      <c r="EV185" s="992"/>
      <c r="EW185" s="1188"/>
      <c r="EX185" s="947"/>
      <c r="EZ185" s="1188"/>
      <c r="FA185" s="991"/>
      <c r="FB185" s="989"/>
      <c r="FC185" s="991"/>
      <c r="FD185" s="991"/>
      <c r="FE185" s="992"/>
      <c r="FF185" s="921"/>
      <c r="FG185" s="991"/>
      <c r="FH185" s="991"/>
      <c r="FI185" s="991"/>
      <c r="FJ185" s="992"/>
      <c r="FK185" s="879"/>
      <c r="FL185" s="991"/>
      <c r="FM185" s="991"/>
      <c r="FN185" s="991"/>
      <c r="FO185" s="992"/>
      <c r="FP185" s="1188"/>
      <c r="FQ185" s="947"/>
      <c r="FS185" s="1188"/>
      <c r="FT185" s="991"/>
      <c r="FU185" s="989"/>
      <c r="FV185" s="991"/>
      <c r="FW185" s="991"/>
      <c r="FX185" s="992"/>
      <c r="FY185" s="921"/>
      <c r="FZ185" s="991"/>
      <c r="GA185" s="991"/>
      <c r="GB185" s="991"/>
      <c r="GC185" s="992"/>
      <c r="GD185" s="879"/>
      <c r="GE185" s="991"/>
      <c r="GF185" s="991"/>
      <c r="GG185" s="991"/>
      <c r="GH185" s="992"/>
      <c r="GI185" s="1188"/>
      <c r="GJ185" s="947"/>
      <c r="GL185" s="1188"/>
      <c r="GM185" s="991"/>
      <c r="GN185" s="989"/>
      <c r="GO185" s="991"/>
      <c r="GP185" s="991"/>
      <c r="GQ185" s="992"/>
      <c r="GR185" s="921"/>
      <c r="GS185" s="991"/>
      <c r="GT185" s="991"/>
      <c r="GU185" s="991"/>
      <c r="GV185" s="992"/>
      <c r="GW185" s="879"/>
      <c r="GX185" s="991"/>
      <c r="GY185" s="991"/>
      <c r="GZ185" s="991"/>
      <c r="HA185" s="992"/>
      <c r="HB185" s="1188"/>
      <c r="HC185" s="947"/>
      <c r="HE185" s="1188"/>
      <c r="HF185" s="991"/>
      <c r="HG185" s="989"/>
      <c r="HH185" s="991"/>
      <c r="HI185" s="991"/>
      <c r="HJ185" s="992"/>
      <c r="HK185" s="921"/>
      <c r="HL185" s="991"/>
      <c r="HM185" s="991"/>
      <c r="HN185" s="991"/>
      <c r="HO185" s="992"/>
      <c r="HP185" s="879"/>
      <c r="HQ185" s="991"/>
      <c r="HR185" s="991"/>
      <c r="HS185" s="991"/>
      <c r="HT185" s="992"/>
      <c r="HU185" s="1188"/>
      <c r="HV185" s="947"/>
      <c r="HX185" s="1188"/>
      <c r="HY185" s="991"/>
      <c r="HZ185" s="989"/>
      <c r="IA185" s="991"/>
      <c r="IB185" s="991"/>
      <c r="IC185" s="992"/>
      <c r="ID185" s="921"/>
      <c r="IE185" s="991"/>
      <c r="IF185" s="991"/>
      <c r="IG185" s="991"/>
      <c r="IH185" s="992"/>
      <c r="II185" s="879"/>
      <c r="IJ185" s="991"/>
      <c r="IK185" s="991"/>
      <c r="IL185" s="991"/>
      <c r="IM185" s="992"/>
      <c r="IN185" s="1188"/>
      <c r="IO185" s="947"/>
      <c r="IQ185" s="1179"/>
      <c r="IR185" s="991"/>
      <c r="IS185" s="989"/>
      <c r="IT185" s="991"/>
      <c r="IU185" s="991"/>
      <c r="IV185" s="992"/>
      <c r="IW185" s="921"/>
      <c r="IX185" s="991"/>
      <c r="IY185" s="991"/>
      <c r="IZ185" s="991"/>
      <c r="JA185" s="992"/>
      <c r="JB185" s="879"/>
      <c r="JC185" s="991"/>
      <c r="JD185" s="991"/>
      <c r="JE185" s="991"/>
      <c r="JF185" s="992"/>
      <c r="JG185" s="1179"/>
      <c r="JH185" s="947"/>
    </row>
    <row r="186" spans="1:268" hidden="1">
      <c r="A186" s="1179"/>
      <c r="B186" s="1015"/>
      <c r="C186" s="1014"/>
      <c r="D186" s="1015"/>
      <c r="E186" s="1015"/>
      <c r="F186" s="1016"/>
      <c r="G186" s="1242"/>
      <c r="H186" s="1015"/>
      <c r="I186" s="1015"/>
      <c r="J186" s="1015"/>
      <c r="K186" s="1016"/>
      <c r="L186" s="879"/>
      <c r="M186" s="1015"/>
      <c r="N186" s="1015"/>
      <c r="O186" s="1015"/>
      <c r="P186" s="1016"/>
      <c r="Q186" s="1179"/>
      <c r="R186" s="947"/>
      <c r="U186" s="1188"/>
      <c r="V186" s="1015"/>
      <c r="W186" s="1014"/>
      <c r="X186" s="1015"/>
      <c r="Y186" s="1015"/>
      <c r="Z186" s="1016"/>
      <c r="AA186" s="1242"/>
      <c r="AB186" s="1015"/>
      <c r="AC186" s="1015"/>
      <c r="AD186" s="1015"/>
      <c r="AE186" s="1016"/>
      <c r="AF186" s="879"/>
      <c r="AG186" s="1015"/>
      <c r="AH186" s="1015"/>
      <c r="AI186" s="1015"/>
      <c r="AJ186" s="1016"/>
      <c r="AK186" s="1188"/>
      <c r="AL186" s="947"/>
      <c r="AN186" s="1188"/>
      <c r="AO186" s="1015"/>
      <c r="AP186" s="1014"/>
      <c r="AQ186" s="1015"/>
      <c r="AR186" s="1015"/>
      <c r="AS186" s="1016"/>
      <c r="AT186" s="1242"/>
      <c r="AU186" s="1015"/>
      <c r="AV186" s="1015"/>
      <c r="AW186" s="1015"/>
      <c r="AX186" s="1016"/>
      <c r="AY186" s="879"/>
      <c r="AZ186" s="1015"/>
      <c r="BA186" s="1015"/>
      <c r="BB186" s="1015"/>
      <c r="BC186" s="1016"/>
      <c r="BD186" s="1188"/>
      <c r="BE186" s="947"/>
      <c r="BH186" s="1188"/>
      <c r="BI186" s="1015"/>
      <c r="BJ186" s="1014"/>
      <c r="BK186" s="1015"/>
      <c r="BL186" s="1015"/>
      <c r="BM186" s="1016"/>
      <c r="BN186" s="1242"/>
      <c r="BO186" s="1015"/>
      <c r="BP186" s="1015"/>
      <c r="BQ186" s="1015"/>
      <c r="BR186" s="1016"/>
      <c r="BS186" s="879"/>
      <c r="BT186" s="1015"/>
      <c r="BU186" s="1015"/>
      <c r="BV186" s="1015"/>
      <c r="BW186" s="1016"/>
      <c r="BX186" s="1188"/>
      <c r="BY186" s="947"/>
      <c r="CB186" s="1188"/>
      <c r="CC186" s="1015"/>
      <c r="CD186" s="1014"/>
      <c r="CE186" s="1015"/>
      <c r="CF186" s="1015"/>
      <c r="CG186" s="1016"/>
      <c r="CH186" s="1242"/>
      <c r="CI186" s="1015"/>
      <c r="CJ186" s="1015"/>
      <c r="CK186" s="1015"/>
      <c r="CL186" s="1016"/>
      <c r="CM186" s="879"/>
      <c r="CN186" s="1015"/>
      <c r="CO186" s="1015"/>
      <c r="CP186" s="1015"/>
      <c r="CQ186" s="1016"/>
      <c r="CR186" s="1188"/>
      <c r="CS186" s="947"/>
      <c r="CU186" s="1188"/>
      <c r="CV186" s="1015"/>
      <c r="CW186" s="1014"/>
      <c r="CX186" s="1015"/>
      <c r="CY186" s="1015"/>
      <c r="CZ186" s="1016"/>
      <c r="DA186" s="1242"/>
      <c r="DB186" s="1015"/>
      <c r="DC186" s="1015"/>
      <c r="DD186" s="1015"/>
      <c r="DE186" s="1016"/>
      <c r="DF186" s="879"/>
      <c r="DG186" s="1015"/>
      <c r="DH186" s="1015"/>
      <c r="DI186" s="1015"/>
      <c r="DJ186" s="1016"/>
      <c r="DK186" s="1188"/>
      <c r="DL186" s="947"/>
      <c r="DN186" s="1188"/>
      <c r="DO186" s="1015"/>
      <c r="DP186" s="1014"/>
      <c r="DQ186" s="1015"/>
      <c r="DR186" s="1015"/>
      <c r="DS186" s="1016"/>
      <c r="DT186" s="1242"/>
      <c r="DU186" s="1015"/>
      <c r="DV186" s="1015"/>
      <c r="DW186" s="1015"/>
      <c r="DX186" s="1016"/>
      <c r="DY186" s="879"/>
      <c r="DZ186" s="1015"/>
      <c r="EA186" s="1015"/>
      <c r="EB186" s="1015"/>
      <c r="EC186" s="1016"/>
      <c r="ED186" s="1188"/>
      <c r="EE186" s="947"/>
      <c r="EG186" s="1188"/>
      <c r="EH186" s="1015"/>
      <c r="EI186" s="1014"/>
      <c r="EJ186" s="1015"/>
      <c r="EK186" s="1015"/>
      <c r="EL186" s="1016"/>
      <c r="EM186" s="1242"/>
      <c r="EN186" s="1015"/>
      <c r="EO186" s="1015"/>
      <c r="EP186" s="1015"/>
      <c r="EQ186" s="1016"/>
      <c r="ER186" s="879"/>
      <c r="ES186" s="1015"/>
      <c r="ET186" s="1015"/>
      <c r="EU186" s="1015"/>
      <c r="EV186" s="1016"/>
      <c r="EW186" s="1188"/>
      <c r="EX186" s="947"/>
      <c r="EZ186" s="1188"/>
      <c r="FA186" s="1015"/>
      <c r="FB186" s="1014"/>
      <c r="FC186" s="1015"/>
      <c r="FD186" s="1015"/>
      <c r="FE186" s="1016"/>
      <c r="FF186" s="1242"/>
      <c r="FG186" s="1015"/>
      <c r="FH186" s="1015"/>
      <c r="FI186" s="1015"/>
      <c r="FJ186" s="1016"/>
      <c r="FK186" s="879"/>
      <c r="FL186" s="1015"/>
      <c r="FM186" s="1015"/>
      <c r="FN186" s="1015"/>
      <c r="FO186" s="1016"/>
      <c r="FP186" s="1188"/>
      <c r="FQ186" s="947"/>
      <c r="FS186" s="1188"/>
      <c r="FT186" s="1015"/>
      <c r="FU186" s="1014"/>
      <c r="FV186" s="1015"/>
      <c r="FW186" s="1015"/>
      <c r="FX186" s="1016"/>
      <c r="FY186" s="1242"/>
      <c r="FZ186" s="1015"/>
      <c r="GA186" s="1015"/>
      <c r="GB186" s="1015"/>
      <c r="GC186" s="1016"/>
      <c r="GD186" s="879"/>
      <c r="GE186" s="1015"/>
      <c r="GF186" s="1015"/>
      <c r="GG186" s="1015"/>
      <c r="GH186" s="1016"/>
      <c r="GI186" s="1188"/>
      <c r="GJ186" s="947"/>
      <c r="GL186" s="1188"/>
      <c r="GM186" s="1015"/>
      <c r="GN186" s="1014"/>
      <c r="GO186" s="1015"/>
      <c r="GP186" s="1015"/>
      <c r="GQ186" s="1016"/>
      <c r="GR186" s="1242"/>
      <c r="GS186" s="1015"/>
      <c r="GT186" s="1015"/>
      <c r="GU186" s="1015"/>
      <c r="GV186" s="1016"/>
      <c r="GW186" s="879"/>
      <c r="GX186" s="1015"/>
      <c r="GY186" s="1015"/>
      <c r="GZ186" s="1015"/>
      <c r="HA186" s="1016"/>
      <c r="HB186" s="1188"/>
      <c r="HC186" s="947"/>
      <c r="HE186" s="1188"/>
      <c r="HF186" s="1015"/>
      <c r="HG186" s="1014"/>
      <c r="HH186" s="1015"/>
      <c r="HI186" s="1015"/>
      <c r="HJ186" s="1016"/>
      <c r="HK186" s="1242"/>
      <c r="HL186" s="1015"/>
      <c r="HM186" s="1015"/>
      <c r="HN186" s="1015"/>
      <c r="HO186" s="1016"/>
      <c r="HP186" s="879"/>
      <c r="HQ186" s="1015"/>
      <c r="HR186" s="1015"/>
      <c r="HS186" s="1015"/>
      <c r="HT186" s="1016"/>
      <c r="HU186" s="1188"/>
      <c r="HV186" s="947"/>
      <c r="HX186" s="1188"/>
      <c r="HY186" s="1015"/>
      <c r="HZ186" s="1014"/>
      <c r="IA186" s="1015"/>
      <c r="IB186" s="1015"/>
      <c r="IC186" s="1016"/>
      <c r="ID186" s="1242"/>
      <c r="IE186" s="1015"/>
      <c r="IF186" s="1015"/>
      <c r="IG186" s="1015"/>
      <c r="IH186" s="1016"/>
      <c r="II186" s="879"/>
      <c r="IJ186" s="1015"/>
      <c r="IK186" s="1015"/>
      <c r="IL186" s="1015"/>
      <c r="IM186" s="1016"/>
      <c r="IN186" s="1188"/>
      <c r="IO186" s="947"/>
      <c r="IQ186" s="1179"/>
      <c r="IR186" s="1015"/>
      <c r="IS186" s="1014"/>
      <c r="IT186" s="1015"/>
      <c r="IU186" s="1015"/>
      <c r="IV186" s="1016"/>
      <c r="IW186" s="1242"/>
      <c r="IX186" s="1015"/>
      <c r="IY186" s="1015"/>
      <c r="IZ186" s="1015"/>
      <c r="JA186" s="1016"/>
      <c r="JB186" s="879"/>
      <c r="JC186" s="1015"/>
      <c r="JD186" s="1015"/>
      <c r="JE186" s="1015"/>
      <c r="JF186" s="1016"/>
      <c r="JG186" s="1179"/>
      <c r="JH186" s="947"/>
    </row>
    <row r="187" spans="1:268" hidden="1">
      <c r="A187" s="1179" t="s">
        <v>273</v>
      </c>
      <c r="B187" s="283"/>
      <c r="C187" s="283"/>
      <c r="D187" s="283"/>
      <c r="E187" s="283"/>
      <c r="F187" s="283"/>
      <c r="G187" s="283"/>
      <c r="H187" s="283"/>
      <c r="I187" s="283"/>
      <c r="J187" s="283"/>
      <c r="K187" s="283"/>
      <c r="L187" s="1018"/>
      <c r="M187" s="283"/>
      <c r="N187" s="283"/>
      <c r="O187" s="283"/>
      <c r="P187" s="283"/>
      <c r="Q187" s="1179" t="s">
        <v>273</v>
      </c>
      <c r="R187" s="947"/>
      <c r="U187" s="1188" t="s">
        <v>273</v>
      </c>
      <c r="V187" s="283"/>
      <c r="W187" s="283"/>
      <c r="X187" s="283"/>
      <c r="Y187" s="283"/>
      <c r="Z187" s="283"/>
      <c r="AA187" s="283"/>
      <c r="AB187" s="283"/>
      <c r="AC187" s="283"/>
      <c r="AD187" s="283"/>
      <c r="AE187" s="283"/>
      <c r="AF187" s="1018"/>
      <c r="AG187" s="283"/>
      <c r="AH187" s="283"/>
      <c r="AI187" s="283"/>
      <c r="AJ187" s="283"/>
      <c r="AK187" s="1188" t="s">
        <v>273</v>
      </c>
      <c r="AL187" s="947"/>
      <c r="AN187" s="1188" t="s">
        <v>273</v>
      </c>
      <c r="AO187" s="283"/>
      <c r="AP187" s="283"/>
      <c r="AQ187" s="283"/>
      <c r="AR187" s="283"/>
      <c r="AS187" s="283"/>
      <c r="AT187" s="283"/>
      <c r="AU187" s="283"/>
      <c r="AV187" s="283"/>
      <c r="AW187" s="283"/>
      <c r="AX187" s="283"/>
      <c r="AY187" s="1018"/>
      <c r="AZ187" s="283"/>
      <c r="BA187" s="283"/>
      <c r="BB187" s="283"/>
      <c r="BC187" s="283"/>
      <c r="BD187" s="1188" t="s">
        <v>273</v>
      </c>
      <c r="BE187" s="947"/>
      <c r="BH187" s="1188" t="s">
        <v>273</v>
      </c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1018"/>
      <c r="BT187" s="283"/>
      <c r="BU187" s="283"/>
      <c r="BV187" s="283"/>
      <c r="BW187" s="283"/>
      <c r="BX187" s="1188" t="s">
        <v>273</v>
      </c>
      <c r="BY187" s="947"/>
      <c r="CB187" s="1188" t="s">
        <v>273</v>
      </c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1018"/>
      <c r="CN187" s="283"/>
      <c r="CO187" s="283"/>
      <c r="CP187" s="283"/>
      <c r="CQ187" s="283"/>
      <c r="CR187" s="1188" t="s">
        <v>273</v>
      </c>
      <c r="CS187" s="947"/>
      <c r="CU187" s="1188" t="s">
        <v>273</v>
      </c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1018"/>
      <c r="DG187" s="283"/>
      <c r="DH187" s="283"/>
      <c r="DI187" s="283"/>
      <c r="DJ187" s="283"/>
      <c r="DK187" s="1188" t="s">
        <v>273</v>
      </c>
      <c r="DL187" s="947"/>
      <c r="DN187" s="1188" t="s">
        <v>273</v>
      </c>
      <c r="DO187" s="283"/>
      <c r="DP187" s="283"/>
      <c r="DQ187" s="283"/>
      <c r="DR187" s="283"/>
      <c r="DS187" s="283"/>
      <c r="DT187" s="283"/>
      <c r="DU187" s="283"/>
      <c r="DV187" s="283"/>
      <c r="DW187" s="283"/>
      <c r="DX187" s="283"/>
      <c r="DY187" s="1018"/>
      <c r="DZ187" s="283"/>
      <c r="EA187" s="283"/>
      <c r="EB187" s="283"/>
      <c r="EC187" s="283"/>
      <c r="ED187" s="1188" t="s">
        <v>273</v>
      </c>
      <c r="EE187" s="947"/>
      <c r="EG187" s="1188" t="s">
        <v>273</v>
      </c>
      <c r="EH187" s="283"/>
      <c r="EI187" s="283"/>
      <c r="EJ187" s="283"/>
      <c r="EK187" s="283"/>
      <c r="EL187" s="283"/>
      <c r="EM187" s="283"/>
      <c r="EN187" s="283"/>
      <c r="EO187" s="283"/>
      <c r="EP187" s="283"/>
      <c r="EQ187" s="283"/>
      <c r="ER187" s="1018"/>
      <c r="ES187" s="283"/>
      <c r="ET187" s="283"/>
      <c r="EU187" s="283"/>
      <c r="EV187" s="283"/>
      <c r="EW187" s="1188" t="s">
        <v>273</v>
      </c>
      <c r="EX187" s="947"/>
      <c r="EZ187" s="1188" t="s">
        <v>273</v>
      </c>
      <c r="FA187" s="283"/>
      <c r="FB187" s="283"/>
      <c r="FC187" s="283"/>
      <c r="FD187" s="283"/>
      <c r="FE187" s="283"/>
      <c r="FF187" s="283"/>
      <c r="FG187" s="283"/>
      <c r="FH187" s="283"/>
      <c r="FI187" s="283"/>
      <c r="FJ187" s="283"/>
      <c r="FK187" s="1018"/>
      <c r="FL187" s="283"/>
      <c r="FM187" s="283"/>
      <c r="FN187" s="283"/>
      <c r="FO187" s="283"/>
      <c r="FP187" s="1188" t="s">
        <v>273</v>
      </c>
      <c r="FQ187" s="947"/>
      <c r="FS187" s="1188" t="s">
        <v>273</v>
      </c>
      <c r="FT187" s="283"/>
      <c r="FU187" s="283"/>
      <c r="FV187" s="283"/>
      <c r="FW187" s="283"/>
      <c r="FX187" s="283"/>
      <c r="FY187" s="283"/>
      <c r="FZ187" s="283"/>
      <c r="GA187" s="283"/>
      <c r="GB187" s="283"/>
      <c r="GC187" s="283"/>
      <c r="GD187" s="1018"/>
      <c r="GE187" s="283"/>
      <c r="GF187" s="283"/>
      <c r="GG187" s="283"/>
      <c r="GH187" s="283"/>
      <c r="GI187" s="1188" t="s">
        <v>273</v>
      </c>
      <c r="GJ187" s="947"/>
      <c r="GL187" s="1188" t="s">
        <v>273</v>
      </c>
      <c r="GM187" s="283"/>
      <c r="GN187" s="283"/>
      <c r="GO187" s="283"/>
      <c r="GP187" s="283"/>
      <c r="GQ187" s="283"/>
      <c r="GR187" s="283"/>
      <c r="GS187" s="283"/>
      <c r="GT187" s="283"/>
      <c r="GU187" s="283"/>
      <c r="GV187" s="283"/>
      <c r="GW187" s="1018"/>
      <c r="GX187" s="283"/>
      <c r="GY187" s="283"/>
      <c r="GZ187" s="283"/>
      <c r="HA187" s="283"/>
      <c r="HB187" s="1188" t="s">
        <v>273</v>
      </c>
      <c r="HC187" s="947"/>
      <c r="HE187" s="1188" t="s">
        <v>273</v>
      </c>
      <c r="HF187" s="283"/>
      <c r="HG187" s="283"/>
      <c r="HH187" s="283"/>
      <c r="HI187" s="283"/>
      <c r="HJ187" s="283"/>
      <c r="HK187" s="283"/>
      <c r="HL187" s="283"/>
      <c r="HM187" s="283"/>
      <c r="HN187" s="283"/>
      <c r="HO187" s="283"/>
      <c r="HP187" s="1018"/>
      <c r="HQ187" s="283"/>
      <c r="HR187" s="283"/>
      <c r="HS187" s="283"/>
      <c r="HT187" s="283"/>
      <c r="HU187" s="1188" t="s">
        <v>273</v>
      </c>
      <c r="HV187" s="947"/>
      <c r="HX187" s="1188" t="s">
        <v>273</v>
      </c>
      <c r="HY187" s="283"/>
      <c r="HZ187" s="283"/>
      <c r="IA187" s="283"/>
      <c r="IB187" s="283"/>
      <c r="IC187" s="283"/>
      <c r="ID187" s="283"/>
      <c r="IE187" s="283"/>
      <c r="IF187" s="283"/>
      <c r="IG187" s="283"/>
      <c r="IH187" s="283"/>
      <c r="II187" s="1018"/>
      <c r="IJ187" s="283"/>
      <c r="IK187" s="283"/>
      <c r="IL187" s="283"/>
      <c r="IM187" s="283"/>
      <c r="IN187" s="1188" t="s">
        <v>273</v>
      </c>
      <c r="IO187" s="947"/>
      <c r="IQ187" s="1179" t="s">
        <v>273</v>
      </c>
      <c r="IR187" s="283"/>
      <c r="IS187" s="283"/>
      <c r="IT187" s="283"/>
      <c r="IU187" s="283"/>
      <c r="IV187" s="283"/>
      <c r="IW187" s="283"/>
      <c r="IX187" s="283"/>
      <c r="IY187" s="283"/>
      <c r="IZ187" s="283"/>
      <c r="JA187" s="283"/>
      <c r="JB187" s="1018"/>
      <c r="JC187" s="283"/>
      <c r="JD187" s="283"/>
      <c r="JE187" s="283"/>
      <c r="JF187" s="283"/>
      <c r="JG187" s="1179" t="s">
        <v>273</v>
      </c>
      <c r="JH187" s="947"/>
    </row>
    <row r="188" spans="1:268" hidden="1">
      <c r="A188" s="1179" t="s">
        <v>27</v>
      </c>
      <c r="B188" s="283"/>
      <c r="C188" s="302"/>
      <c r="D188" s="283"/>
      <c r="E188" s="283"/>
      <c r="F188" s="945"/>
      <c r="G188" s="869"/>
      <c r="H188" s="283"/>
      <c r="I188" s="283"/>
      <c r="J188" s="283"/>
      <c r="K188" s="945"/>
      <c r="L188" s="879"/>
      <c r="M188" s="283"/>
      <c r="N188" s="283"/>
      <c r="O188" s="283"/>
      <c r="P188" s="945"/>
      <c r="Q188" s="1179" t="s">
        <v>27</v>
      </c>
      <c r="R188" s="947"/>
      <c r="U188" s="1188" t="s">
        <v>27</v>
      </c>
      <c r="V188" s="283"/>
      <c r="W188" s="302"/>
      <c r="X188" s="283"/>
      <c r="Y188" s="283"/>
      <c r="Z188" s="945"/>
      <c r="AA188" s="869"/>
      <c r="AB188" s="283"/>
      <c r="AC188" s="283"/>
      <c r="AD188" s="283"/>
      <c r="AE188" s="945"/>
      <c r="AF188" s="879"/>
      <c r="AG188" s="283"/>
      <c r="AH188" s="283"/>
      <c r="AI188" s="283"/>
      <c r="AJ188" s="945"/>
      <c r="AK188" s="1188" t="s">
        <v>27</v>
      </c>
      <c r="AL188" s="947"/>
      <c r="AN188" s="1188" t="s">
        <v>27</v>
      </c>
      <c r="AO188" s="283"/>
      <c r="AP188" s="302"/>
      <c r="AQ188" s="283"/>
      <c r="AR188" s="283"/>
      <c r="AS188" s="945"/>
      <c r="AT188" s="869"/>
      <c r="AU188" s="283"/>
      <c r="AV188" s="283"/>
      <c r="AW188" s="283"/>
      <c r="AX188" s="945"/>
      <c r="AY188" s="879"/>
      <c r="AZ188" s="283"/>
      <c r="BA188" s="283"/>
      <c r="BB188" s="283"/>
      <c r="BC188" s="945"/>
      <c r="BD188" s="1188" t="s">
        <v>27</v>
      </c>
      <c r="BE188" s="947"/>
      <c r="BH188" s="1188" t="s">
        <v>27</v>
      </c>
      <c r="BI188" s="283"/>
      <c r="BJ188" s="302"/>
      <c r="BK188" s="283"/>
      <c r="BL188" s="283"/>
      <c r="BM188" s="945"/>
      <c r="BN188" s="869"/>
      <c r="BO188" s="283"/>
      <c r="BP188" s="283"/>
      <c r="BQ188" s="283"/>
      <c r="BR188" s="945"/>
      <c r="BS188" s="879"/>
      <c r="BT188" s="283"/>
      <c r="BU188" s="283"/>
      <c r="BV188" s="283"/>
      <c r="BW188" s="945"/>
      <c r="BX188" s="1188" t="s">
        <v>27</v>
      </c>
      <c r="BY188" s="947"/>
      <c r="CB188" s="1188" t="s">
        <v>27</v>
      </c>
      <c r="CC188" s="283"/>
      <c r="CD188" s="302"/>
      <c r="CE188" s="283"/>
      <c r="CF188" s="283"/>
      <c r="CG188" s="945"/>
      <c r="CH188" s="869"/>
      <c r="CI188" s="283"/>
      <c r="CJ188" s="283"/>
      <c r="CK188" s="283"/>
      <c r="CL188" s="945"/>
      <c r="CM188" s="879"/>
      <c r="CN188" s="283"/>
      <c r="CO188" s="283"/>
      <c r="CP188" s="283"/>
      <c r="CQ188" s="945"/>
      <c r="CR188" s="1188" t="s">
        <v>27</v>
      </c>
      <c r="CS188" s="947"/>
      <c r="CU188" s="1188" t="s">
        <v>27</v>
      </c>
      <c r="CV188" s="283"/>
      <c r="CW188" s="302"/>
      <c r="CX188" s="283"/>
      <c r="CY188" s="283"/>
      <c r="CZ188" s="945"/>
      <c r="DA188" s="869"/>
      <c r="DB188" s="283"/>
      <c r="DC188" s="283"/>
      <c r="DD188" s="283"/>
      <c r="DE188" s="945"/>
      <c r="DF188" s="879"/>
      <c r="DG188" s="283"/>
      <c r="DH188" s="283"/>
      <c r="DI188" s="283"/>
      <c r="DJ188" s="945"/>
      <c r="DK188" s="1188" t="s">
        <v>27</v>
      </c>
      <c r="DL188" s="947"/>
      <c r="DN188" s="1188" t="s">
        <v>27</v>
      </c>
      <c r="DO188" s="283"/>
      <c r="DP188" s="302"/>
      <c r="DQ188" s="283"/>
      <c r="DR188" s="283"/>
      <c r="DS188" s="945"/>
      <c r="DT188" s="869"/>
      <c r="DU188" s="283"/>
      <c r="DV188" s="283"/>
      <c r="DW188" s="283"/>
      <c r="DX188" s="945"/>
      <c r="DY188" s="879"/>
      <c r="DZ188" s="283"/>
      <c r="EA188" s="283"/>
      <c r="EB188" s="283"/>
      <c r="EC188" s="945"/>
      <c r="ED188" s="1188" t="s">
        <v>27</v>
      </c>
      <c r="EE188" s="947"/>
      <c r="EG188" s="1188" t="s">
        <v>27</v>
      </c>
      <c r="EH188" s="283"/>
      <c r="EI188" s="302"/>
      <c r="EJ188" s="283"/>
      <c r="EK188" s="283"/>
      <c r="EL188" s="945"/>
      <c r="EM188" s="869"/>
      <c r="EN188" s="283"/>
      <c r="EO188" s="283"/>
      <c r="EP188" s="283"/>
      <c r="EQ188" s="945"/>
      <c r="ER188" s="879"/>
      <c r="ES188" s="283"/>
      <c r="ET188" s="283"/>
      <c r="EU188" s="283"/>
      <c r="EV188" s="945"/>
      <c r="EW188" s="1188" t="s">
        <v>27</v>
      </c>
      <c r="EX188" s="947"/>
      <c r="EZ188" s="1188" t="s">
        <v>27</v>
      </c>
      <c r="FA188" s="283"/>
      <c r="FB188" s="302"/>
      <c r="FC188" s="283"/>
      <c r="FD188" s="283"/>
      <c r="FE188" s="945"/>
      <c r="FF188" s="869"/>
      <c r="FG188" s="283"/>
      <c r="FH188" s="283"/>
      <c r="FI188" s="283"/>
      <c r="FJ188" s="945"/>
      <c r="FK188" s="879"/>
      <c r="FL188" s="283"/>
      <c r="FM188" s="283"/>
      <c r="FN188" s="283"/>
      <c r="FO188" s="945"/>
      <c r="FP188" s="1188" t="s">
        <v>27</v>
      </c>
      <c r="FQ188" s="947"/>
      <c r="FS188" s="1188" t="s">
        <v>27</v>
      </c>
      <c r="FT188" s="283"/>
      <c r="FU188" s="302"/>
      <c r="FV188" s="283"/>
      <c r="FW188" s="283"/>
      <c r="FX188" s="945"/>
      <c r="FY188" s="869"/>
      <c r="FZ188" s="283"/>
      <c r="GA188" s="283"/>
      <c r="GB188" s="283"/>
      <c r="GC188" s="945"/>
      <c r="GD188" s="879"/>
      <c r="GE188" s="283"/>
      <c r="GF188" s="283"/>
      <c r="GG188" s="283"/>
      <c r="GH188" s="945"/>
      <c r="GI188" s="1188" t="s">
        <v>27</v>
      </c>
      <c r="GJ188" s="947"/>
      <c r="GL188" s="1188" t="s">
        <v>27</v>
      </c>
      <c r="GM188" s="283"/>
      <c r="GN188" s="302"/>
      <c r="GO188" s="283"/>
      <c r="GP188" s="283"/>
      <c r="GQ188" s="945"/>
      <c r="GR188" s="869"/>
      <c r="GS188" s="283"/>
      <c r="GT188" s="283"/>
      <c r="GU188" s="283"/>
      <c r="GV188" s="945"/>
      <c r="GW188" s="879"/>
      <c r="GX188" s="283"/>
      <c r="GY188" s="283"/>
      <c r="GZ188" s="283"/>
      <c r="HA188" s="945"/>
      <c r="HB188" s="1188" t="s">
        <v>27</v>
      </c>
      <c r="HC188" s="947"/>
      <c r="HE188" s="1188" t="s">
        <v>27</v>
      </c>
      <c r="HF188" s="283"/>
      <c r="HG188" s="302"/>
      <c r="HH188" s="283"/>
      <c r="HI188" s="283"/>
      <c r="HJ188" s="945"/>
      <c r="HK188" s="869"/>
      <c r="HL188" s="283"/>
      <c r="HM188" s="283"/>
      <c r="HN188" s="283"/>
      <c r="HO188" s="945"/>
      <c r="HP188" s="879"/>
      <c r="HQ188" s="283"/>
      <c r="HR188" s="283"/>
      <c r="HS188" s="283"/>
      <c r="HT188" s="945"/>
      <c r="HU188" s="1188" t="s">
        <v>27</v>
      </c>
      <c r="HV188" s="947"/>
      <c r="HX188" s="1188" t="s">
        <v>27</v>
      </c>
      <c r="HY188" s="283"/>
      <c r="HZ188" s="302"/>
      <c r="IA188" s="283"/>
      <c r="IB188" s="283"/>
      <c r="IC188" s="945"/>
      <c r="ID188" s="869"/>
      <c r="IE188" s="283"/>
      <c r="IF188" s="283"/>
      <c r="IG188" s="283"/>
      <c r="IH188" s="945"/>
      <c r="II188" s="879"/>
      <c r="IJ188" s="283"/>
      <c r="IK188" s="283"/>
      <c r="IL188" s="283"/>
      <c r="IM188" s="945"/>
      <c r="IN188" s="1188" t="s">
        <v>27</v>
      </c>
      <c r="IO188" s="947"/>
      <c r="IQ188" s="1179" t="s">
        <v>27</v>
      </c>
      <c r="IR188" s="283"/>
      <c r="IS188" s="302"/>
      <c r="IT188" s="283"/>
      <c r="IU188" s="283"/>
      <c r="IV188" s="945"/>
      <c r="IW188" s="869"/>
      <c r="IX188" s="283"/>
      <c r="IY188" s="283"/>
      <c r="IZ188" s="283"/>
      <c r="JA188" s="945"/>
      <c r="JB188" s="879"/>
      <c r="JC188" s="283"/>
      <c r="JD188" s="283"/>
      <c r="JE188" s="283"/>
      <c r="JF188" s="945"/>
      <c r="JG188" s="1179" t="s">
        <v>27</v>
      </c>
      <c r="JH188" s="947"/>
    </row>
    <row r="189" spans="1:268" hidden="1">
      <c r="A189" s="1243"/>
      <c r="B189" s="302">
        <v>1</v>
      </c>
      <c r="C189" s="302">
        <v>2</v>
      </c>
      <c r="D189" s="302">
        <v>3</v>
      </c>
      <c r="E189" s="302">
        <v>4</v>
      </c>
      <c r="F189" s="868">
        <v>5</v>
      </c>
      <c r="G189" s="869"/>
      <c r="H189" s="302">
        <v>6</v>
      </c>
      <c r="I189" s="302">
        <v>7</v>
      </c>
      <c r="J189" s="302">
        <v>8</v>
      </c>
      <c r="K189" s="868">
        <v>9</v>
      </c>
      <c r="L189" s="879"/>
      <c r="M189" s="302">
        <v>10</v>
      </c>
      <c r="N189" s="302">
        <v>11</v>
      </c>
      <c r="O189" s="302">
        <v>12</v>
      </c>
      <c r="P189" s="868">
        <v>13</v>
      </c>
      <c r="Q189" s="1243"/>
      <c r="R189" s="947"/>
      <c r="U189" s="1245"/>
      <c r="V189" s="302">
        <v>1</v>
      </c>
      <c r="W189" s="302">
        <v>2</v>
      </c>
      <c r="X189" s="302">
        <v>3</v>
      </c>
      <c r="Y189" s="302">
        <v>4</v>
      </c>
      <c r="Z189" s="868">
        <v>5</v>
      </c>
      <c r="AA189" s="869"/>
      <c r="AB189" s="302">
        <v>6</v>
      </c>
      <c r="AC189" s="302">
        <v>7</v>
      </c>
      <c r="AD189" s="302">
        <v>8</v>
      </c>
      <c r="AE189" s="868">
        <v>9</v>
      </c>
      <c r="AF189" s="879"/>
      <c r="AG189" s="302">
        <v>10</v>
      </c>
      <c r="AH189" s="302">
        <v>11</v>
      </c>
      <c r="AI189" s="302">
        <v>12</v>
      </c>
      <c r="AJ189" s="868">
        <v>13</v>
      </c>
      <c r="AK189" s="1245"/>
      <c r="AL189" s="947"/>
      <c r="AN189" s="1245"/>
      <c r="AO189" s="302">
        <v>1</v>
      </c>
      <c r="AP189" s="302">
        <v>2</v>
      </c>
      <c r="AQ189" s="302">
        <v>3</v>
      </c>
      <c r="AR189" s="302">
        <v>4</v>
      </c>
      <c r="AS189" s="868">
        <v>5</v>
      </c>
      <c r="AT189" s="869"/>
      <c r="AU189" s="302">
        <v>6</v>
      </c>
      <c r="AV189" s="302">
        <v>7</v>
      </c>
      <c r="AW189" s="302">
        <v>8</v>
      </c>
      <c r="AX189" s="868">
        <v>9</v>
      </c>
      <c r="AY189" s="879"/>
      <c r="AZ189" s="302">
        <v>10</v>
      </c>
      <c r="BA189" s="302">
        <v>11</v>
      </c>
      <c r="BB189" s="302">
        <v>12</v>
      </c>
      <c r="BC189" s="868">
        <v>13</v>
      </c>
      <c r="BD189" s="1245"/>
      <c r="BE189" s="947"/>
      <c r="BH189" s="1245"/>
      <c r="BI189" s="302">
        <v>1</v>
      </c>
      <c r="BJ189" s="302">
        <v>2</v>
      </c>
      <c r="BK189" s="302">
        <v>3</v>
      </c>
      <c r="BL189" s="302">
        <v>4</v>
      </c>
      <c r="BM189" s="868">
        <v>5</v>
      </c>
      <c r="BN189" s="869"/>
      <c r="BO189" s="302">
        <v>6</v>
      </c>
      <c r="BP189" s="302">
        <v>7</v>
      </c>
      <c r="BQ189" s="302">
        <v>8</v>
      </c>
      <c r="BR189" s="868">
        <v>9</v>
      </c>
      <c r="BS189" s="879"/>
      <c r="BT189" s="302">
        <v>10</v>
      </c>
      <c r="BU189" s="302">
        <v>11</v>
      </c>
      <c r="BV189" s="302">
        <v>12</v>
      </c>
      <c r="BW189" s="868">
        <v>13</v>
      </c>
      <c r="BX189" s="1245"/>
      <c r="BY189" s="947"/>
      <c r="CB189" s="1245"/>
      <c r="CC189" s="302">
        <v>1</v>
      </c>
      <c r="CD189" s="302">
        <v>2</v>
      </c>
      <c r="CE189" s="302">
        <v>3</v>
      </c>
      <c r="CF189" s="302">
        <v>4</v>
      </c>
      <c r="CG189" s="868">
        <v>5</v>
      </c>
      <c r="CH189" s="869"/>
      <c r="CI189" s="302">
        <v>6</v>
      </c>
      <c r="CJ189" s="302">
        <v>7</v>
      </c>
      <c r="CK189" s="302">
        <v>8</v>
      </c>
      <c r="CL189" s="868">
        <v>9</v>
      </c>
      <c r="CM189" s="879"/>
      <c r="CN189" s="302">
        <v>10</v>
      </c>
      <c r="CO189" s="302">
        <v>11</v>
      </c>
      <c r="CP189" s="302">
        <v>12</v>
      </c>
      <c r="CQ189" s="868">
        <v>13</v>
      </c>
      <c r="CR189" s="1245"/>
      <c r="CS189" s="947"/>
      <c r="CU189" s="1245"/>
      <c r="CV189" s="302">
        <v>1</v>
      </c>
      <c r="CW189" s="302">
        <v>2</v>
      </c>
      <c r="CX189" s="302">
        <v>3</v>
      </c>
      <c r="CY189" s="302">
        <v>4</v>
      </c>
      <c r="CZ189" s="868">
        <v>5</v>
      </c>
      <c r="DA189" s="869"/>
      <c r="DB189" s="302">
        <v>6</v>
      </c>
      <c r="DC189" s="302">
        <v>7</v>
      </c>
      <c r="DD189" s="302">
        <v>8</v>
      </c>
      <c r="DE189" s="868">
        <v>9</v>
      </c>
      <c r="DF189" s="879"/>
      <c r="DG189" s="302">
        <v>10</v>
      </c>
      <c r="DH189" s="302">
        <v>11</v>
      </c>
      <c r="DI189" s="302">
        <v>12</v>
      </c>
      <c r="DJ189" s="868">
        <v>13</v>
      </c>
      <c r="DK189" s="1245"/>
      <c r="DL189" s="947"/>
      <c r="DN189" s="1245"/>
      <c r="DO189" s="302">
        <v>1</v>
      </c>
      <c r="DP189" s="302">
        <v>2</v>
      </c>
      <c r="DQ189" s="302">
        <v>3</v>
      </c>
      <c r="DR189" s="302">
        <v>4</v>
      </c>
      <c r="DS189" s="868">
        <v>5</v>
      </c>
      <c r="DT189" s="869"/>
      <c r="DU189" s="302">
        <v>6</v>
      </c>
      <c r="DV189" s="302">
        <v>7</v>
      </c>
      <c r="DW189" s="302">
        <v>8</v>
      </c>
      <c r="DX189" s="868">
        <v>9</v>
      </c>
      <c r="DY189" s="879"/>
      <c r="DZ189" s="302">
        <v>10</v>
      </c>
      <c r="EA189" s="302">
        <v>11</v>
      </c>
      <c r="EB189" s="302">
        <v>12</v>
      </c>
      <c r="EC189" s="868">
        <v>13</v>
      </c>
      <c r="ED189" s="1245"/>
      <c r="EE189" s="947"/>
      <c r="EG189" s="1245"/>
      <c r="EH189" s="302">
        <v>1</v>
      </c>
      <c r="EI189" s="302">
        <v>2</v>
      </c>
      <c r="EJ189" s="302">
        <v>3</v>
      </c>
      <c r="EK189" s="302">
        <v>4</v>
      </c>
      <c r="EL189" s="868">
        <v>5</v>
      </c>
      <c r="EM189" s="869"/>
      <c r="EN189" s="302">
        <v>6</v>
      </c>
      <c r="EO189" s="302">
        <v>7</v>
      </c>
      <c r="EP189" s="302">
        <v>8</v>
      </c>
      <c r="EQ189" s="868">
        <v>9</v>
      </c>
      <c r="ER189" s="879"/>
      <c r="ES189" s="302">
        <v>10</v>
      </c>
      <c r="ET189" s="302">
        <v>11</v>
      </c>
      <c r="EU189" s="302">
        <v>12</v>
      </c>
      <c r="EV189" s="868">
        <v>13</v>
      </c>
      <c r="EW189" s="1245"/>
      <c r="EX189" s="947"/>
      <c r="EZ189" s="1245"/>
      <c r="FA189" s="302">
        <v>1</v>
      </c>
      <c r="FB189" s="302">
        <v>2</v>
      </c>
      <c r="FC189" s="302">
        <v>3</v>
      </c>
      <c r="FD189" s="302">
        <v>4</v>
      </c>
      <c r="FE189" s="868">
        <v>5</v>
      </c>
      <c r="FF189" s="869"/>
      <c r="FG189" s="302">
        <v>6</v>
      </c>
      <c r="FH189" s="302">
        <v>7</v>
      </c>
      <c r="FI189" s="302">
        <v>8</v>
      </c>
      <c r="FJ189" s="868">
        <v>9</v>
      </c>
      <c r="FK189" s="879"/>
      <c r="FL189" s="302">
        <v>10</v>
      </c>
      <c r="FM189" s="302">
        <v>11</v>
      </c>
      <c r="FN189" s="302">
        <v>12</v>
      </c>
      <c r="FO189" s="868">
        <v>13</v>
      </c>
      <c r="FP189" s="1245"/>
      <c r="FQ189" s="947"/>
      <c r="FS189" s="1245"/>
      <c r="FT189" s="302">
        <v>1</v>
      </c>
      <c r="FU189" s="302">
        <v>2</v>
      </c>
      <c r="FV189" s="302">
        <v>3</v>
      </c>
      <c r="FW189" s="302">
        <v>4</v>
      </c>
      <c r="FX189" s="868">
        <v>5</v>
      </c>
      <c r="FY189" s="869"/>
      <c r="FZ189" s="302">
        <v>6</v>
      </c>
      <c r="GA189" s="302">
        <v>7</v>
      </c>
      <c r="GB189" s="302">
        <v>8</v>
      </c>
      <c r="GC189" s="868">
        <v>9</v>
      </c>
      <c r="GD189" s="879"/>
      <c r="GE189" s="302">
        <v>10</v>
      </c>
      <c r="GF189" s="302">
        <v>11</v>
      </c>
      <c r="GG189" s="302">
        <v>12</v>
      </c>
      <c r="GH189" s="868">
        <v>13</v>
      </c>
      <c r="GI189" s="1245"/>
      <c r="GJ189" s="947"/>
      <c r="GL189" s="1245"/>
      <c r="GM189" s="302">
        <v>1</v>
      </c>
      <c r="GN189" s="302">
        <v>2</v>
      </c>
      <c r="GO189" s="302">
        <v>3</v>
      </c>
      <c r="GP189" s="302">
        <v>4</v>
      </c>
      <c r="GQ189" s="868">
        <v>5</v>
      </c>
      <c r="GR189" s="869"/>
      <c r="GS189" s="302">
        <v>6</v>
      </c>
      <c r="GT189" s="302">
        <v>7</v>
      </c>
      <c r="GU189" s="302">
        <v>8</v>
      </c>
      <c r="GV189" s="868">
        <v>9</v>
      </c>
      <c r="GW189" s="879"/>
      <c r="GX189" s="302">
        <v>10</v>
      </c>
      <c r="GY189" s="302">
        <v>11</v>
      </c>
      <c r="GZ189" s="302">
        <v>12</v>
      </c>
      <c r="HA189" s="868">
        <v>13</v>
      </c>
      <c r="HB189" s="1245"/>
      <c r="HC189" s="947"/>
      <c r="HE189" s="1245"/>
      <c r="HF189" s="302">
        <v>1</v>
      </c>
      <c r="HG189" s="302">
        <v>2</v>
      </c>
      <c r="HH189" s="302">
        <v>3</v>
      </c>
      <c r="HI189" s="302">
        <v>4</v>
      </c>
      <c r="HJ189" s="868">
        <v>5</v>
      </c>
      <c r="HK189" s="869"/>
      <c r="HL189" s="302">
        <v>6</v>
      </c>
      <c r="HM189" s="302">
        <v>7</v>
      </c>
      <c r="HN189" s="302">
        <v>8</v>
      </c>
      <c r="HO189" s="868">
        <v>9</v>
      </c>
      <c r="HP189" s="879"/>
      <c r="HQ189" s="302">
        <v>10</v>
      </c>
      <c r="HR189" s="302">
        <v>11</v>
      </c>
      <c r="HS189" s="302">
        <v>12</v>
      </c>
      <c r="HT189" s="868">
        <v>13</v>
      </c>
      <c r="HU189" s="1245"/>
      <c r="HV189" s="947"/>
      <c r="HX189" s="1245"/>
      <c r="HY189" s="302">
        <v>1</v>
      </c>
      <c r="HZ189" s="302">
        <v>2</v>
      </c>
      <c r="IA189" s="302">
        <v>3</v>
      </c>
      <c r="IB189" s="302">
        <v>4</v>
      </c>
      <c r="IC189" s="868">
        <v>5</v>
      </c>
      <c r="ID189" s="869"/>
      <c r="IE189" s="302">
        <v>6</v>
      </c>
      <c r="IF189" s="302">
        <v>7</v>
      </c>
      <c r="IG189" s="302">
        <v>8</v>
      </c>
      <c r="IH189" s="868">
        <v>9</v>
      </c>
      <c r="II189" s="879"/>
      <c r="IJ189" s="302">
        <v>10</v>
      </c>
      <c r="IK189" s="302">
        <v>11</v>
      </c>
      <c r="IL189" s="302">
        <v>12</v>
      </c>
      <c r="IM189" s="868">
        <v>13</v>
      </c>
      <c r="IN189" s="1245"/>
      <c r="IO189" s="947"/>
      <c r="IQ189" s="1243"/>
      <c r="IR189" s="302">
        <v>1</v>
      </c>
      <c r="IS189" s="302">
        <v>2</v>
      </c>
      <c r="IT189" s="302">
        <v>3</v>
      </c>
      <c r="IU189" s="302">
        <v>4</v>
      </c>
      <c r="IV189" s="868">
        <v>5</v>
      </c>
      <c r="IW189" s="869"/>
      <c r="IX189" s="302">
        <v>6</v>
      </c>
      <c r="IY189" s="302">
        <v>7</v>
      </c>
      <c r="IZ189" s="302">
        <v>8</v>
      </c>
      <c r="JA189" s="868">
        <v>9</v>
      </c>
      <c r="JB189" s="879"/>
      <c r="JC189" s="302">
        <v>10</v>
      </c>
      <c r="JD189" s="302">
        <v>11</v>
      </c>
      <c r="JE189" s="302">
        <v>12</v>
      </c>
      <c r="JF189" s="868">
        <v>13</v>
      </c>
      <c r="JG189" s="1243"/>
      <c r="JH189" s="947"/>
    </row>
    <row r="190" spans="1:268" hidden="1">
      <c r="A190" s="1179"/>
      <c r="B190" s="1025" t="s">
        <v>274</v>
      </c>
      <c r="C190" s="1025" t="s">
        <v>275</v>
      </c>
      <c r="D190" s="1025" t="s">
        <v>276</v>
      </c>
      <c r="E190" s="1025" t="s">
        <v>234</v>
      </c>
      <c r="F190" s="1026" t="s">
        <v>10</v>
      </c>
      <c r="G190" s="1027" t="s">
        <v>27</v>
      </c>
      <c r="H190" s="1025" t="s">
        <v>276</v>
      </c>
      <c r="I190" s="1025" t="s">
        <v>277</v>
      </c>
      <c r="J190" s="1025" t="s">
        <v>234</v>
      </c>
      <c r="K190" s="1026" t="s">
        <v>10</v>
      </c>
      <c r="L190" s="879"/>
      <c r="M190" s="1025" t="s">
        <v>276</v>
      </c>
      <c r="N190" s="1025" t="s">
        <v>277</v>
      </c>
      <c r="O190" s="1025" t="s">
        <v>234</v>
      </c>
      <c r="P190" s="1026" t="s">
        <v>10</v>
      </c>
      <c r="Q190" s="1179"/>
      <c r="R190" s="947"/>
      <c r="U190" s="1188"/>
      <c r="V190" s="1025" t="s">
        <v>274</v>
      </c>
      <c r="W190" s="1025" t="s">
        <v>275</v>
      </c>
      <c r="X190" s="1025" t="s">
        <v>276</v>
      </c>
      <c r="Y190" s="1025" t="s">
        <v>234</v>
      </c>
      <c r="Z190" s="1026" t="s">
        <v>10</v>
      </c>
      <c r="AA190" s="1027" t="s">
        <v>27</v>
      </c>
      <c r="AB190" s="1025" t="s">
        <v>276</v>
      </c>
      <c r="AC190" s="1025" t="s">
        <v>277</v>
      </c>
      <c r="AD190" s="1025" t="s">
        <v>234</v>
      </c>
      <c r="AE190" s="1026" t="s">
        <v>10</v>
      </c>
      <c r="AF190" s="879"/>
      <c r="AG190" s="1025" t="s">
        <v>276</v>
      </c>
      <c r="AH190" s="1025" t="s">
        <v>277</v>
      </c>
      <c r="AI190" s="1025" t="s">
        <v>234</v>
      </c>
      <c r="AJ190" s="1026" t="s">
        <v>10</v>
      </c>
      <c r="AK190" s="1188"/>
      <c r="AL190" s="947"/>
      <c r="AN190" s="1188"/>
      <c r="AO190" s="1025" t="s">
        <v>274</v>
      </c>
      <c r="AP190" s="1025" t="s">
        <v>275</v>
      </c>
      <c r="AQ190" s="1025" t="s">
        <v>276</v>
      </c>
      <c r="AR190" s="1025" t="s">
        <v>234</v>
      </c>
      <c r="AS190" s="1026" t="s">
        <v>10</v>
      </c>
      <c r="AT190" s="1027" t="s">
        <v>27</v>
      </c>
      <c r="AU190" s="1025" t="s">
        <v>276</v>
      </c>
      <c r="AV190" s="1025" t="s">
        <v>277</v>
      </c>
      <c r="AW190" s="1025" t="s">
        <v>234</v>
      </c>
      <c r="AX190" s="1026" t="s">
        <v>10</v>
      </c>
      <c r="AY190" s="879"/>
      <c r="AZ190" s="1025" t="s">
        <v>276</v>
      </c>
      <c r="BA190" s="1025" t="s">
        <v>277</v>
      </c>
      <c r="BB190" s="1025" t="s">
        <v>234</v>
      </c>
      <c r="BC190" s="1026" t="s">
        <v>10</v>
      </c>
      <c r="BD190" s="1188"/>
      <c r="BE190" s="947"/>
      <c r="BH190" s="1188"/>
      <c r="BI190" s="1025" t="s">
        <v>274</v>
      </c>
      <c r="BJ190" s="1025" t="s">
        <v>275</v>
      </c>
      <c r="BK190" s="1025" t="s">
        <v>276</v>
      </c>
      <c r="BL190" s="1025" t="s">
        <v>234</v>
      </c>
      <c r="BM190" s="1026" t="s">
        <v>10</v>
      </c>
      <c r="BN190" s="1027" t="s">
        <v>27</v>
      </c>
      <c r="BO190" s="1025" t="s">
        <v>276</v>
      </c>
      <c r="BP190" s="1025" t="s">
        <v>277</v>
      </c>
      <c r="BQ190" s="1025" t="s">
        <v>234</v>
      </c>
      <c r="BR190" s="1026" t="s">
        <v>10</v>
      </c>
      <c r="BS190" s="879"/>
      <c r="BT190" s="1025" t="s">
        <v>276</v>
      </c>
      <c r="BU190" s="1025" t="s">
        <v>277</v>
      </c>
      <c r="BV190" s="1025" t="s">
        <v>234</v>
      </c>
      <c r="BW190" s="1026" t="s">
        <v>10</v>
      </c>
      <c r="BX190" s="1188"/>
      <c r="BY190" s="947"/>
      <c r="CB190" s="1188"/>
      <c r="CC190" s="1025" t="s">
        <v>274</v>
      </c>
      <c r="CD190" s="1025" t="s">
        <v>275</v>
      </c>
      <c r="CE190" s="1025" t="s">
        <v>276</v>
      </c>
      <c r="CF190" s="1025" t="s">
        <v>234</v>
      </c>
      <c r="CG190" s="1026" t="s">
        <v>10</v>
      </c>
      <c r="CH190" s="1027" t="s">
        <v>27</v>
      </c>
      <c r="CI190" s="1025" t="s">
        <v>276</v>
      </c>
      <c r="CJ190" s="1025" t="s">
        <v>277</v>
      </c>
      <c r="CK190" s="1025" t="s">
        <v>234</v>
      </c>
      <c r="CL190" s="1026" t="s">
        <v>10</v>
      </c>
      <c r="CM190" s="879"/>
      <c r="CN190" s="1025" t="s">
        <v>276</v>
      </c>
      <c r="CO190" s="1025" t="s">
        <v>277</v>
      </c>
      <c r="CP190" s="1025" t="s">
        <v>234</v>
      </c>
      <c r="CQ190" s="1026" t="s">
        <v>10</v>
      </c>
      <c r="CR190" s="1188"/>
      <c r="CS190" s="947"/>
      <c r="CU190" s="1188"/>
      <c r="CV190" s="1025" t="s">
        <v>274</v>
      </c>
      <c r="CW190" s="1025" t="s">
        <v>275</v>
      </c>
      <c r="CX190" s="1025" t="s">
        <v>276</v>
      </c>
      <c r="CY190" s="1025" t="s">
        <v>234</v>
      </c>
      <c r="CZ190" s="1026" t="s">
        <v>10</v>
      </c>
      <c r="DA190" s="1027" t="s">
        <v>27</v>
      </c>
      <c r="DB190" s="1025" t="s">
        <v>276</v>
      </c>
      <c r="DC190" s="1025" t="s">
        <v>277</v>
      </c>
      <c r="DD190" s="1025" t="s">
        <v>234</v>
      </c>
      <c r="DE190" s="1026" t="s">
        <v>10</v>
      </c>
      <c r="DF190" s="879"/>
      <c r="DG190" s="1025" t="s">
        <v>276</v>
      </c>
      <c r="DH190" s="1025" t="s">
        <v>277</v>
      </c>
      <c r="DI190" s="1025" t="s">
        <v>234</v>
      </c>
      <c r="DJ190" s="1026" t="s">
        <v>10</v>
      </c>
      <c r="DK190" s="1188"/>
      <c r="DL190" s="947"/>
      <c r="DN190" s="1188"/>
      <c r="DO190" s="1025" t="s">
        <v>274</v>
      </c>
      <c r="DP190" s="1025" t="s">
        <v>275</v>
      </c>
      <c r="DQ190" s="1025" t="s">
        <v>276</v>
      </c>
      <c r="DR190" s="1025" t="s">
        <v>234</v>
      </c>
      <c r="DS190" s="1026" t="s">
        <v>10</v>
      </c>
      <c r="DT190" s="1027" t="s">
        <v>27</v>
      </c>
      <c r="DU190" s="1025" t="s">
        <v>276</v>
      </c>
      <c r="DV190" s="1025" t="s">
        <v>277</v>
      </c>
      <c r="DW190" s="1025" t="s">
        <v>234</v>
      </c>
      <c r="DX190" s="1026" t="s">
        <v>10</v>
      </c>
      <c r="DY190" s="879"/>
      <c r="DZ190" s="1025" t="s">
        <v>276</v>
      </c>
      <c r="EA190" s="1025" t="s">
        <v>277</v>
      </c>
      <c r="EB190" s="1025" t="s">
        <v>234</v>
      </c>
      <c r="EC190" s="1026" t="s">
        <v>10</v>
      </c>
      <c r="ED190" s="1188"/>
      <c r="EE190" s="947"/>
      <c r="EG190" s="1188"/>
      <c r="EH190" s="1025" t="s">
        <v>274</v>
      </c>
      <c r="EI190" s="1025" t="s">
        <v>275</v>
      </c>
      <c r="EJ190" s="1025" t="s">
        <v>276</v>
      </c>
      <c r="EK190" s="1025" t="s">
        <v>234</v>
      </c>
      <c r="EL190" s="1026" t="s">
        <v>10</v>
      </c>
      <c r="EM190" s="1027" t="s">
        <v>27</v>
      </c>
      <c r="EN190" s="1025" t="s">
        <v>276</v>
      </c>
      <c r="EO190" s="1025" t="s">
        <v>277</v>
      </c>
      <c r="EP190" s="1025" t="s">
        <v>234</v>
      </c>
      <c r="EQ190" s="1026" t="s">
        <v>10</v>
      </c>
      <c r="ER190" s="879"/>
      <c r="ES190" s="1025" t="s">
        <v>276</v>
      </c>
      <c r="ET190" s="1025" t="s">
        <v>277</v>
      </c>
      <c r="EU190" s="1025" t="s">
        <v>234</v>
      </c>
      <c r="EV190" s="1026" t="s">
        <v>10</v>
      </c>
      <c r="EW190" s="1188"/>
      <c r="EX190" s="947"/>
      <c r="EZ190" s="1188"/>
      <c r="FA190" s="1025" t="s">
        <v>274</v>
      </c>
      <c r="FB190" s="1025" t="s">
        <v>275</v>
      </c>
      <c r="FC190" s="1025" t="s">
        <v>276</v>
      </c>
      <c r="FD190" s="1025" t="s">
        <v>234</v>
      </c>
      <c r="FE190" s="1026" t="s">
        <v>10</v>
      </c>
      <c r="FF190" s="1027" t="s">
        <v>27</v>
      </c>
      <c r="FG190" s="1025" t="s">
        <v>276</v>
      </c>
      <c r="FH190" s="1025" t="s">
        <v>277</v>
      </c>
      <c r="FI190" s="1025" t="s">
        <v>234</v>
      </c>
      <c r="FJ190" s="1026" t="s">
        <v>10</v>
      </c>
      <c r="FK190" s="879"/>
      <c r="FL190" s="1025" t="s">
        <v>276</v>
      </c>
      <c r="FM190" s="1025" t="s">
        <v>277</v>
      </c>
      <c r="FN190" s="1025" t="s">
        <v>234</v>
      </c>
      <c r="FO190" s="1026" t="s">
        <v>10</v>
      </c>
      <c r="FP190" s="1188"/>
      <c r="FQ190" s="947"/>
      <c r="FS190" s="1188"/>
      <c r="FT190" s="1025" t="s">
        <v>274</v>
      </c>
      <c r="FU190" s="1025" t="s">
        <v>275</v>
      </c>
      <c r="FV190" s="1025" t="s">
        <v>276</v>
      </c>
      <c r="FW190" s="1025" t="s">
        <v>234</v>
      </c>
      <c r="FX190" s="1026" t="s">
        <v>10</v>
      </c>
      <c r="FY190" s="1027" t="s">
        <v>27</v>
      </c>
      <c r="FZ190" s="1025" t="s">
        <v>276</v>
      </c>
      <c r="GA190" s="1025" t="s">
        <v>277</v>
      </c>
      <c r="GB190" s="1025" t="s">
        <v>234</v>
      </c>
      <c r="GC190" s="1026" t="s">
        <v>10</v>
      </c>
      <c r="GD190" s="879"/>
      <c r="GE190" s="1025" t="s">
        <v>276</v>
      </c>
      <c r="GF190" s="1025" t="s">
        <v>277</v>
      </c>
      <c r="GG190" s="1025" t="s">
        <v>234</v>
      </c>
      <c r="GH190" s="1026" t="s">
        <v>10</v>
      </c>
      <c r="GI190" s="1188"/>
      <c r="GJ190" s="947"/>
      <c r="GL190" s="1188"/>
      <c r="GM190" s="1025" t="s">
        <v>274</v>
      </c>
      <c r="GN190" s="1025" t="s">
        <v>275</v>
      </c>
      <c r="GO190" s="1025" t="s">
        <v>276</v>
      </c>
      <c r="GP190" s="1025" t="s">
        <v>234</v>
      </c>
      <c r="GQ190" s="1026" t="s">
        <v>10</v>
      </c>
      <c r="GR190" s="1027" t="s">
        <v>27</v>
      </c>
      <c r="GS190" s="1025" t="s">
        <v>276</v>
      </c>
      <c r="GT190" s="1025" t="s">
        <v>277</v>
      </c>
      <c r="GU190" s="1025" t="s">
        <v>234</v>
      </c>
      <c r="GV190" s="1026" t="s">
        <v>10</v>
      </c>
      <c r="GW190" s="879"/>
      <c r="GX190" s="1025" t="s">
        <v>276</v>
      </c>
      <c r="GY190" s="1025" t="s">
        <v>277</v>
      </c>
      <c r="GZ190" s="1025" t="s">
        <v>234</v>
      </c>
      <c r="HA190" s="1026" t="s">
        <v>10</v>
      </c>
      <c r="HB190" s="1188"/>
      <c r="HC190" s="947"/>
      <c r="HE190" s="1188"/>
      <c r="HF190" s="1025" t="s">
        <v>274</v>
      </c>
      <c r="HG190" s="1025" t="s">
        <v>275</v>
      </c>
      <c r="HH190" s="1025" t="s">
        <v>276</v>
      </c>
      <c r="HI190" s="1025" t="s">
        <v>234</v>
      </c>
      <c r="HJ190" s="1026" t="s">
        <v>10</v>
      </c>
      <c r="HK190" s="1027" t="s">
        <v>27</v>
      </c>
      <c r="HL190" s="1025" t="s">
        <v>276</v>
      </c>
      <c r="HM190" s="1025" t="s">
        <v>277</v>
      </c>
      <c r="HN190" s="1025" t="s">
        <v>234</v>
      </c>
      <c r="HO190" s="1026" t="s">
        <v>10</v>
      </c>
      <c r="HP190" s="879"/>
      <c r="HQ190" s="1025" t="s">
        <v>276</v>
      </c>
      <c r="HR190" s="1025" t="s">
        <v>277</v>
      </c>
      <c r="HS190" s="1025" t="s">
        <v>234</v>
      </c>
      <c r="HT190" s="1026" t="s">
        <v>10</v>
      </c>
      <c r="HU190" s="1188"/>
      <c r="HV190" s="947"/>
      <c r="HX190" s="1188"/>
      <c r="HY190" s="1025" t="s">
        <v>274</v>
      </c>
      <c r="HZ190" s="1025" t="s">
        <v>275</v>
      </c>
      <c r="IA190" s="1025" t="s">
        <v>276</v>
      </c>
      <c r="IB190" s="1025" t="s">
        <v>234</v>
      </c>
      <c r="IC190" s="1026" t="s">
        <v>10</v>
      </c>
      <c r="ID190" s="1027" t="s">
        <v>27</v>
      </c>
      <c r="IE190" s="1025" t="s">
        <v>276</v>
      </c>
      <c r="IF190" s="1025" t="s">
        <v>277</v>
      </c>
      <c r="IG190" s="1025" t="s">
        <v>234</v>
      </c>
      <c r="IH190" s="1026" t="s">
        <v>10</v>
      </c>
      <c r="II190" s="879"/>
      <c r="IJ190" s="1025" t="s">
        <v>276</v>
      </c>
      <c r="IK190" s="1025" t="s">
        <v>277</v>
      </c>
      <c r="IL190" s="1025" t="s">
        <v>234</v>
      </c>
      <c r="IM190" s="1026" t="s">
        <v>10</v>
      </c>
      <c r="IN190" s="1188"/>
      <c r="IO190" s="947"/>
      <c r="IQ190" s="1179"/>
      <c r="IR190" s="1025" t="s">
        <v>274</v>
      </c>
      <c r="IS190" s="1025" t="s">
        <v>275</v>
      </c>
      <c r="IT190" s="1025" t="s">
        <v>276</v>
      </c>
      <c r="IU190" s="1025" t="s">
        <v>234</v>
      </c>
      <c r="IV190" s="1026" t="s">
        <v>10</v>
      </c>
      <c r="IW190" s="1027" t="s">
        <v>27</v>
      </c>
      <c r="IX190" s="1025" t="s">
        <v>276</v>
      </c>
      <c r="IY190" s="1025" t="s">
        <v>277</v>
      </c>
      <c r="IZ190" s="1025" t="s">
        <v>234</v>
      </c>
      <c r="JA190" s="1026" t="s">
        <v>10</v>
      </c>
      <c r="JB190" s="879"/>
      <c r="JC190" s="1025" t="s">
        <v>276</v>
      </c>
      <c r="JD190" s="1025" t="s">
        <v>277</v>
      </c>
      <c r="JE190" s="1025" t="s">
        <v>234</v>
      </c>
      <c r="JF190" s="1026" t="s">
        <v>10</v>
      </c>
      <c r="JG190" s="1179"/>
      <c r="JH190" s="947"/>
    </row>
    <row r="191" spans="1:268" hidden="1">
      <c r="A191" s="1179"/>
      <c r="B191" s="1029" t="s">
        <v>342</v>
      </c>
      <c r="C191" s="1030">
        <v>41639</v>
      </c>
      <c r="D191" s="1030">
        <v>41639</v>
      </c>
      <c r="E191" s="1031"/>
      <c r="F191" s="1032"/>
      <c r="G191" s="1033"/>
      <c r="H191" s="1030">
        <v>41455</v>
      </c>
      <c r="I191" s="1030">
        <v>41455</v>
      </c>
      <c r="J191" s="1031"/>
      <c r="K191" s="1032"/>
      <c r="L191" s="1196"/>
      <c r="M191" s="1030">
        <v>41639</v>
      </c>
      <c r="N191" s="1030">
        <v>41639</v>
      </c>
      <c r="O191" s="1031"/>
      <c r="P191" s="1032"/>
      <c r="Q191" s="1179"/>
      <c r="R191" s="947"/>
      <c r="U191" s="1188"/>
      <c r="V191" s="1029" t="s">
        <v>342</v>
      </c>
      <c r="W191" s="1030">
        <v>41639</v>
      </c>
      <c r="X191" s="1030">
        <v>41639</v>
      </c>
      <c r="Y191" s="1031"/>
      <c r="Z191" s="1032"/>
      <c r="AA191" s="1033"/>
      <c r="AB191" s="1030">
        <v>41455</v>
      </c>
      <c r="AC191" s="1030">
        <v>41455</v>
      </c>
      <c r="AD191" s="1031"/>
      <c r="AE191" s="1032"/>
      <c r="AF191" s="1196"/>
      <c r="AG191" s="1030">
        <v>41639</v>
      </c>
      <c r="AH191" s="1030">
        <v>41639</v>
      </c>
      <c r="AI191" s="1031"/>
      <c r="AJ191" s="1032"/>
      <c r="AK191" s="1188"/>
      <c r="AL191" s="947"/>
      <c r="AN191" s="1188"/>
      <c r="AO191" s="1029" t="s">
        <v>342</v>
      </c>
      <c r="AP191" s="1030">
        <v>41639</v>
      </c>
      <c r="AQ191" s="1030">
        <v>41639</v>
      </c>
      <c r="AR191" s="1031"/>
      <c r="AS191" s="1032"/>
      <c r="AT191" s="1033"/>
      <c r="AU191" s="1030">
        <v>41455</v>
      </c>
      <c r="AV191" s="1030">
        <v>41455</v>
      </c>
      <c r="AW191" s="1031"/>
      <c r="AX191" s="1032"/>
      <c r="AY191" s="1196"/>
      <c r="AZ191" s="1030">
        <v>41639</v>
      </c>
      <c r="BA191" s="1030">
        <v>41639</v>
      </c>
      <c r="BB191" s="1031"/>
      <c r="BC191" s="1032"/>
      <c r="BD191" s="1188"/>
      <c r="BE191" s="947"/>
      <c r="BH191" s="1188"/>
      <c r="BI191" s="1029" t="s">
        <v>342</v>
      </c>
      <c r="BJ191" s="1030">
        <v>41639</v>
      </c>
      <c r="BK191" s="1030">
        <v>41639</v>
      </c>
      <c r="BL191" s="1031"/>
      <c r="BM191" s="1032"/>
      <c r="BN191" s="1033"/>
      <c r="BO191" s="1030">
        <v>41455</v>
      </c>
      <c r="BP191" s="1030">
        <v>41455</v>
      </c>
      <c r="BQ191" s="1031"/>
      <c r="BR191" s="1032"/>
      <c r="BS191" s="1196"/>
      <c r="BT191" s="1030">
        <v>41639</v>
      </c>
      <c r="BU191" s="1030">
        <v>41639</v>
      </c>
      <c r="BV191" s="1031"/>
      <c r="BW191" s="1032"/>
      <c r="BX191" s="1188"/>
      <c r="BY191" s="947"/>
      <c r="CB191" s="1188"/>
      <c r="CC191" s="1029" t="s">
        <v>342</v>
      </c>
      <c r="CD191" s="1030">
        <v>41639</v>
      </c>
      <c r="CE191" s="1030">
        <v>41639</v>
      </c>
      <c r="CF191" s="1031"/>
      <c r="CG191" s="1032"/>
      <c r="CH191" s="1033"/>
      <c r="CI191" s="1030">
        <v>41455</v>
      </c>
      <c r="CJ191" s="1030">
        <v>41455</v>
      </c>
      <c r="CK191" s="1031"/>
      <c r="CL191" s="1032"/>
      <c r="CM191" s="1196"/>
      <c r="CN191" s="1030">
        <v>41639</v>
      </c>
      <c r="CO191" s="1030">
        <v>41639</v>
      </c>
      <c r="CP191" s="1031"/>
      <c r="CQ191" s="1032"/>
      <c r="CR191" s="1188"/>
      <c r="CS191" s="947"/>
      <c r="CU191" s="1188"/>
      <c r="CV191" s="1029" t="s">
        <v>342</v>
      </c>
      <c r="CW191" s="1030">
        <v>41639</v>
      </c>
      <c r="CX191" s="1030">
        <v>41639</v>
      </c>
      <c r="CY191" s="1031"/>
      <c r="CZ191" s="1032"/>
      <c r="DA191" s="1033"/>
      <c r="DB191" s="1030">
        <v>41455</v>
      </c>
      <c r="DC191" s="1030">
        <v>41455</v>
      </c>
      <c r="DD191" s="1031"/>
      <c r="DE191" s="1032"/>
      <c r="DF191" s="1196"/>
      <c r="DG191" s="1030">
        <v>41639</v>
      </c>
      <c r="DH191" s="1030">
        <v>41639</v>
      </c>
      <c r="DI191" s="1031"/>
      <c r="DJ191" s="1032"/>
      <c r="DK191" s="1188"/>
      <c r="DL191" s="947"/>
      <c r="DN191" s="1188"/>
      <c r="DO191" s="1029" t="s">
        <v>342</v>
      </c>
      <c r="DP191" s="1030">
        <v>41639</v>
      </c>
      <c r="DQ191" s="1030">
        <v>41639</v>
      </c>
      <c r="DR191" s="1031"/>
      <c r="DS191" s="1032"/>
      <c r="DT191" s="1033"/>
      <c r="DU191" s="1030">
        <v>41455</v>
      </c>
      <c r="DV191" s="1030">
        <v>41455</v>
      </c>
      <c r="DW191" s="1031"/>
      <c r="DX191" s="1032"/>
      <c r="DY191" s="1196"/>
      <c r="DZ191" s="1030">
        <v>41639</v>
      </c>
      <c r="EA191" s="1030">
        <v>41639</v>
      </c>
      <c r="EB191" s="1031"/>
      <c r="EC191" s="1032"/>
      <c r="ED191" s="1188"/>
      <c r="EE191" s="947"/>
      <c r="EG191" s="1188"/>
      <c r="EH191" s="1029" t="s">
        <v>342</v>
      </c>
      <c r="EI191" s="1030">
        <v>41639</v>
      </c>
      <c r="EJ191" s="1030">
        <v>41639</v>
      </c>
      <c r="EK191" s="1031"/>
      <c r="EL191" s="1032"/>
      <c r="EM191" s="1033"/>
      <c r="EN191" s="1030">
        <v>41455</v>
      </c>
      <c r="EO191" s="1030">
        <v>41455</v>
      </c>
      <c r="EP191" s="1031"/>
      <c r="EQ191" s="1032"/>
      <c r="ER191" s="1196"/>
      <c r="ES191" s="1030">
        <v>41639</v>
      </c>
      <c r="ET191" s="1030">
        <v>41639</v>
      </c>
      <c r="EU191" s="1031"/>
      <c r="EV191" s="1032"/>
      <c r="EW191" s="1188"/>
      <c r="EX191" s="947"/>
      <c r="EZ191" s="1188"/>
      <c r="FA191" s="1029" t="s">
        <v>342</v>
      </c>
      <c r="FB191" s="1030">
        <v>41639</v>
      </c>
      <c r="FC191" s="1030">
        <v>41639</v>
      </c>
      <c r="FD191" s="1031"/>
      <c r="FE191" s="1032"/>
      <c r="FF191" s="1033"/>
      <c r="FG191" s="1030">
        <v>41455</v>
      </c>
      <c r="FH191" s="1030">
        <v>41455</v>
      </c>
      <c r="FI191" s="1031"/>
      <c r="FJ191" s="1032"/>
      <c r="FK191" s="1196"/>
      <c r="FL191" s="1030">
        <v>41639</v>
      </c>
      <c r="FM191" s="1030">
        <v>41639</v>
      </c>
      <c r="FN191" s="1031"/>
      <c r="FO191" s="1032"/>
      <c r="FP191" s="1188"/>
      <c r="FQ191" s="947"/>
      <c r="FS191" s="1188"/>
      <c r="FT191" s="1029" t="s">
        <v>342</v>
      </c>
      <c r="FU191" s="1030">
        <v>41639</v>
      </c>
      <c r="FV191" s="1030">
        <v>41639</v>
      </c>
      <c r="FW191" s="1031"/>
      <c r="FX191" s="1032"/>
      <c r="FY191" s="1033"/>
      <c r="FZ191" s="1030">
        <v>41455</v>
      </c>
      <c r="GA191" s="1030">
        <v>41455</v>
      </c>
      <c r="GB191" s="1031"/>
      <c r="GC191" s="1032"/>
      <c r="GD191" s="1196"/>
      <c r="GE191" s="1030">
        <v>41639</v>
      </c>
      <c r="GF191" s="1030">
        <v>41639</v>
      </c>
      <c r="GG191" s="1031"/>
      <c r="GH191" s="1032"/>
      <c r="GI191" s="1188"/>
      <c r="GJ191" s="947"/>
      <c r="GL191" s="1188"/>
      <c r="GM191" s="1029" t="s">
        <v>342</v>
      </c>
      <c r="GN191" s="1030">
        <v>41639</v>
      </c>
      <c r="GO191" s="1030">
        <v>41639</v>
      </c>
      <c r="GP191" s="1031"/>
      <c r="GQ191" s="1032"/>
      <c r="GR191" s="1033"/>
      <c r="GS191" s="1030">
        <v>41455</v>
      </c>
      <c r="GT191" s="1030">
        <v>41455</v>
      </c>
      <c r="GU191" s="1031"/>
      <c r="GV191" s="1032"/>
      <c r="GW191" s="1196"/>
      <c r="GX191" s="1030">
        <v>41639</v>
      </c>
      <c r="GY191" s="1030">
        <v>41639</v>
      </c>
      <c r="GZ191" s="1031"/>
      <c r="HA191" s="1032"/>
      <c r="HB191" s="1188"/>
      <c r="HC191" s="947"/>
      <c r="HE191" s="1188"/>
      <c r="HF191" s="1029" t="s">
        <v>342</v>
      </c>
      <c r="HG191" s="1030">
        <v>41639</v>
      </c>
      <c r="HH191" s="1030">
        <v>41639</v>
      </c>
      <c r="HI191" s="1031"/>
      <c r="HJ191" s="1032"/>
      <c r="HK191" s="1033"/>
      <c r="HL191" s="1030">
        <v>41455</v>
      </c>
      <c r="HM191" s="1030">
        <v>41455</v>
      </c>
      <c r="HN191" s="1031"/>
      <c r="HO191" s="1032"/>
      <c r="HP191" s="1196"/>
      <c r="HQ191" s="1030">
        <v>41639</v>
      </c>
      <c r="HR191" s="1030">
        <v>41639</v>
      </c>
      <c r="HS191" s="1031"/>
      <c r="HT191" s="1032"/>
      <c r="HU191" s="1188"/>
      <c r="HV191" s="947"/>
      <c r="HX191" s="1188"/>
      <c r="HY191" s="1029" t="s">
        <v>342</v>
      </c>
      <c r="HZ191" s="1030">
        <v>41639</v>
      </c>
      <c r="IA191" s="1030">
        <v>41639</v>
      </c>
      <c r="IB191" s="1031"/>
      <c r="IC191" s="1032"/>
      <c r="ID191" s="1033"/>
      <c r="IE191" s="1030">
        <v>41455</v>
      </c>
      <c r="IF191" s="1030">
        <v>41455</v>
      </c>
      <c r="IG191" s="1031"/>
      <c r="IH191" s="1032"/>
      <c r="II191" s="1196"/>
      <c r="IJ191" s="1030">
        <v>41639</v>
      </c>
      <c r="IK191" s="1030">
        <v>41639</v>
      </c>
      <c r="IL191" s="1031"/>
      <c r="IM191" s="1032"/>
      <c r="IN191" s="1188"/>
      <c r="IO191" s="947"/>
      <c r="IQ191" s="1179"/>
      <c r="IR191" s="1029" t="s">
        <v>342</v>
      </c>
      <c r="IS191" s="1030">
        <v>41639</v>
      </c>
      <c r="IT191" s="1030">
        <v>41639</v>
      </c>
      <c r="IU191" s="1031"/>
      <c r="IV191" s="1032"/>
      <c r="IW191" s="1033"/>
      <c r="IX191" s="1030">
        <v>41455</v>
      </c>
      <c r="IY191" s="1030">
        <v>41455</v>
      </c>
      <c r="IZ191" s="1031"/>
      <c r="JA191" s="1032"/>
      <c r="JB191" s="1196"/>
      <c r="JC191" s="1030">
        <v>41639</v>
      </c>
      <c r="JD191" s="1030">
        <v>41639</v>
      </c>
      <c r="JE191" s="1031"/>
      <c r="JF191" s="1032"/>
      <c r="JG191" s="1179"/>
      <c r="JH191" s="947"/>
    </row>
    <row r="192" spans="1:268" hidden="1">
      <c r="A192" s="1179">
        <v>12</v>
      </c>
      <c r="B192" s="851"/>
      <c r="C192" s="1246"/>
      <c r="D192" s="1246"/>
      <c r="E192" s="1247"/>
      <c r="F192" s="1248"/>
      <c r="G192" s="1033"/>
      <c r="H192" s="1246"/>
      <c r="I192" s="1246"/>
      <c r="J192" s="1247"/>
      <c r="K192" s="1248"/>
      <c r="L192" s="1196"/>
      <c r="M192" s="1246"/>
      <c r="N192" s="1246"/>
      <c r="O192" s="1247"/>
      <c r="P192" s="1248"/>
      <c r="Q192" s="1179">
        <v>12</v>
      </c>
      <c r="R192" s="947"/>
      <c r="U192" s="1188">
        <v>12</v>
      </c>
      <c r="V192" s="851"/>
      <c r="W192" s="1246"/>
      <c r="X192" s="1246"/>
      <c r="Y192" s="1247"/>
      <c r="Z192" s="1248"/>
      <c r="AA192" s="1033"/>
      <c r="AB192" s="1246"/>
      <c r="AC192" s="1246"/>
      <c r="AD192" s="1247"/>
      <c r="AE192" s="1248"/>
      <c r="AF192" s="1196"/>
      <c r="AG192" s="1246"/>
      <c r="AH192" s="1246"/>
      <c r="AI192" s="1247"/>
      <c r="AJ192" s="1248"/>
      <c r="AK192" s="1188">
        <v>12</v>
      </c>
      <c r="AL192" s="947"/>
      <c r="AN192" s="1188">
        <v>12</v>
      </c>
      <c r="AO192" s="851"/>
      <c r="AP192" s="1246"/>
      <c r="AQ192" s="1246"/>
      <c r="AR192" s="1247"/>
      <c r="AS192" s="1248"/>
      <c r="AT192" s="1033"/>
      <c r="AU192" s="1246"/>
      <c r="AV192" s="1246"/>
      <c r="AW192" s="1247"/>
      <c r="AX192" s="1248"/>
      <c r="AY192" s="1196"/>
      <c r="AZ192" s="1246"/>
      <c r="BA192" s="1246"/>
      <c r="BB192" s="1247"/>
      <c r="BC192" s="1248"/>
      <c r="BD192" s="1188">
        <v>12</v>
      </c>
      <c r="BE192" s="947"/>
      <c r="BH192" s="1188">
        <v>12</v>
      </c>
      <c r="BI192" s="851"/>
      <c r="BJ192" s="1246"/>
      <c r="BK192" s="1246"/>
      <c r="BL192" s="1247"/>
      <c r="BM192" s="1248"/>
      <c r="BN192" s="1033"/>
      <c r="BO192" s="1246"/>
      <c r="BP192" s="1246"/>
      <c r="BQ192" s="1247"/>
      <c r="BR192" s="1248"/>
      <c r="BS192" s="1196"/>
      <c r="BT192" s="1246"/>
      <c r="BU192" s="1246"/>
      <c r="BV192" s="1247"/>
      <c r="BW192" s="1248"/>
      <c r="BX192" s="1188">
        <v>12</v>
      </c>
      <c r="BY192" s="947"/>
      <c r="CB192" s="1188">
        <v>12</v>
      </c>
      <c r="CC192" s="851"/>
      <c r="CD192" s="1246"/>
      <c r="CE192" s="1246"/>
      <c r="CF192" s="1247"/>
      <c r="CG192" s="1248"/>
      <c r="CH192" s="1033"/>
      <c r="CI192" s="1246"/>
      <c r="CJ192" s="1246"/>
      <c r="CK192" s="1247"/>
      <c r="CL192" s="1248"/>
      <c r="CM192" s="1196"/>
      <c r="CN192" s="1246"/>
      <c r="CO192" s="1246"/>
      <c r="CP192" s="1247"/>
      <c r="CQ192" s="1248"/>
      <c r="CR192" s="1188">
        <v>12</v>
      </c>
      <c r="CS192" s="947"/>
      <c r="CU192" s="1188">
        <v>12</v>
      </c>
      <c r="CV192" s="851"/>
      <c r="CW192" s="1246"/>
      <c r="CX192" s="1246"/>
      <c r="CY192" s="1247"/>
      <c r="CZ192" s="1248"/>
      <c r="DA192" s="1033"/>
      <c r="DB192" s="1246"/>
      <c r="DC192" s="1246"/>
      <c r="DD192" s="1247"/>
      <c r="DE192" s="1248"/>
      <c r="DF192" s="1196"/>
      <c r="DG192" s="1246"/>
      <c r="DH192" s="1246"/>
      <c r="DI192" s="1247"/>
      <c r="DJ192" s="1248"/>
      <c r="DK192" s="1188">
        <v>12</v>
      </c>
      <c r="DL192" s="947"/>
      <c r="DN192" s="1188">
        <v>12</v>
      </c>
      <c r="DO192" s="851"/>
      <c r="DP192" s="1246"/>
      <c r="DQ192" s="1246"/>
      <c r="DR192" s="1247"/>
      <c r="DS192" s="1248"/>
      <c r="DT192" s="1033"/>
      <c r="DU192" s="1246"/>
      <c r="DV192" s="1246"/>
      <c r="DW192" s="1247"/>
      <c r="DX192" s="1248"/>
      <c r="DY192" s="1196"/>
      <c r="DZ192" s="1246"/>
      <c r="EA192" s="1246"/>
      <c r="EB192" s="1247"/>
      <c r="EC192" s="1248"/>
      <c r="ED192" s="1188">
        <v>12</v>
      </c>
      <c r="EE192" s="947"/>
      <c r="EG192" s="1188">
        <v>12</v>
      </c>
      <c r="EH192" s="851"/>
      <c r="EI192" s="1246"/>
      <c r="EJ192" s="1246"/>
      <c r="EK192" s="1247"/>
      <c r="EL192" s="1248"/>
      <c r="EM192" s="1033"/>
      <c r="EN192" s="1246"/>
      <c r="EO192" s="1246"/>
      <c r="EP192" s="1247"/>
      <c r="EQ192" s="1248"/>
      <c r="ER192" s="1196"/>
      <c r="ES192" s="1246"/>
      <c r="ET192" s="1246"/>
      <c r="EU192" s="1247"/>
      <c r="EV192" s="1248"/>
      <c r="EW192" s="1188">
        <v>12</v>
      </c>
      <c r="EX192" s="947"/>
      <c r="EZ192" s="1188">
        <v>12</v>
      </c>
      <c r="FA192" s="851"/>
      <c r="FB192" s="1246"/>
      <c r="FC192" s="1246"/>
      <c r="FD192" s="1247"/>
      <c r="FE192" s="1248"/>
      <c r="FF192" s="1033"/>
      <c r="FG192" s="1246"/>
      <c r="FH192" s="1246"/>
      <c r="FI192" s="1247"/>
      <c r="FJ192" s="1248"/>
      <c r="FK192" s="1196"/>
      <c r="FL192" s="1246"/>
      <c r="FM192" s="1246"/>
      <c r="FN192" s="1247"/>
      <c r="FO192" s="1248"/>
      <c r="FP192" s="1188">
        <v>12</v>
      </c>
      <c r="FQ192" s="947"/>
      <c r="FS192" s="1188">
        <v>12</v>
      </c>
      <c r="FT192" s="851"/>
      <c r="FU192" s="1246"/>
      <c r="FV192" s="1246"/>
      <c r="FW192" s="1247"/>
      <c r="FX192" s="1248"/>
      <c r="FY192" s="1033"/>
      <c r="FZ192" s="1246"/>
      <c r="GA192" s="1246"/>
      <c r="GB192" s="1247"/>
      <c r="GC192" s="1248"/>
      <c r="GD192" s="1196"/>
      <c r="GE192" s="1246"/>
      <c r="GF192" s="1246"/>
      <c r="GG192" s="1247"/>
      <c r="GH192" s="1248"/>
      <c r="GI192" s="1188">
        <v>12</v>
      </c>
      <c r="GJ192" s="947"/>
      <c r="GL192" s="1188">
        <v>12</v>
      </c>
      <c r="GM192" s="851"/>
      <c r="GN192" s="1246"/>
      <c r="GO192" s="1246"/>
      <c r="GP192" s="1247"/>
      <c r="GQ192" s="1248"/>
      <c r="GR192" s="1033"/>
      <c r="GS192" s="1246"/>
      <c r="GT192" s="1246"/>
      <c r="GU192" s="1247"/>
      <c r="GV192" s="1248"/>
      <c r="GW192" s="1196"/>
      <c r="GX192" s="1246"/>
      <c r="GY192" s="1246"/>
      <c r="GZ192" s="1247"/>
      <c r="HA192" s="1248"/>
      <c r="HB192" s="1188">
        <v>12</v>
      </c>
      <c r="HC192" s="947"/>
      <c r="HE192" s="1188">
        <v>12</v>
      </c>
      <c r="HF192" s="851"/>
      <c r="HG192" s="1246"/>
      <c r="HH192" s="1246"/>
      <c r="HI192" s="1247"/>
      <c r="HJ192" s="1248"/>
      <c r="HK192" s="1033"/>
      <c r="HL192" s="1246"/>
      <c r="HM192" s="1246"/>
      <c r="HN192" s="1247"/>
      <c r="HO192" s="1248"/>
      <c r="HP192" s="1196"/>
      <c r="HQ192" s="1246"/>
      <c r="HR192" s="1246"/>
      <c r="HS192" s="1247"/>
      <c r="HT192" s="1248"/>
      <c r="HU192" s="1188">
        <v>12</v>
      </c>
      <c r="HV192" s="947"/>
      <c r="HX192" s="1188">
        <v>12</v>
      </c>
      <c r="HY192" s="851"/>
      <c r="HZ192" s="1246"/>
      <c r="IA192" s="1246"/>
      <c r="IB192" s="1247"/>
      <c r="IC192" s="1248"/>
      <c r="ID192" s="1033"/>
      <c r="IE192" s="1246"/>
      <c r="IF192" s="1246"/>
      <c r="IG192" s="1247"/>
      <c r="IH192" s="1248"/>
      <c r="II192" s="1196"/>
      <c r="IJ192" s="1246"/>
      <c r="IK192" s="1246"/>
      <c r="IL192" s="1247"/>
      <c r="IM192" s="1248"/>
      <c r="IN192" s="1188">
        <v>12</v>
      </c>
      <c r="IO192" s="947"/>
      <c r="IQ192" s="1179">
        <v>12</v>
      </c>
      <c r="IR192" s="851"/>
      <c r="IS192" s="1246"/>
      <c r="IT192" s="1246"/>
      <c r="IU192" s="1247"/>
      <c r="IV192" s="1248"/>
      <c r="IW192" s="1033"/>
      <c r="IX192" s="1246"/>
      <c r="IY192" s="1246"/>
      <c r="IZ192" s="1247"/>
      <c r="JA192" s="1248"/>
      <c r="JB192" s="1196"/>
      <c r="JC192" s="1246"/>
      <c r="JD192" s="1246"/>
      <c r="JE192" s="1247"/>
      <c r="JF192" s="1248"/>
      <c r="JG192" s="1179">
        <v>12</v>
      </c>
      <c r="JH192" s="947"/>
    </row>
    <row r="193" spans="1:268" hidden="1">
      <c r="A193" s="1179">
        <v>15</v>
      </c>
      <c r="B193" s="279" t="s">
        <v>343</v>
      </c>
      <c r="C193" s="1233">
        <v>422</v>
      </c>
      <c r="D193" s="867">
        <v>250</v>
      </c>
      <c r="E193" s="919">
        <f t="shared" ref="E193" si="1729">SUM(D193,-C193)</f>
        <v>-172</v>
      </c>
      <c r="F193" s="920">
        <f>E193/C193</f>
        <v>-0.40758293838862558</v>
      </c>
      <c r="G193" s="921">
        <v>1</v>
      </c>
      <c r="H193" s="867">
        <v>244</v>
      </c>
      <c r="I193" s="867"/>
      <c r="J193" s="919">
        <f t="shared" ref="J193:J194" si="1730">SUM(I193,-H193)</f>
        <v>-244</v>
      </c>
      <c r="K193" s="920">
        <f>J193/H193</f>
        <v>-1</v>
      </c>
      <c r="L193" s="879"/>
      <c r="M193" s="867">
        <v>250</v>
      </c>
      <c r="N193" s="867"/>
      <c r="O193" s="919">
        <f t="shared" ref="O193:O194" si="1731">SUM(N193,-M193)</f>
        <v>-250</v>
      </c>
      <c r="P193" s="920">
        <f>O193/M193</f>
        <v>-1</v>
      </c>
      <c r="Q193" s="1179">
        <v>15</v>
      </c>
      <c r="R193" s="947"/>
      <c r="U193" s="1188">
        <v>15</v>
      </c>
      <c r="V193" s="279" t="s">
        <v>343</v>
      </c>
      <c r="W193" s="1233">
        <v>422</v>
      </c>
      <c r="X193" s="867">
        <v>250</v>
      </c>
      <c r="Y193" s="919">
        <f t="shared" ref="Y193" si="1732">SUM(X193,-W193)</f>
        <v>-172</v>
      </c>
      <c r="Z193" s="920">
        <f>Y193/W193</f>
        <v>-0.40758293838862558</v>
      </c>
      <c r="AA193" s="921">
        <v>1</v>
      </c>
      <c r="AB193" s="867">
        <v>244</v>
      </c>
      <c r="AC193" s="867"/>
      <c r="AD193" s="919">
        <f t="shared" ref="AD193:AD194" si="1733">SUM(AC193,-AB193)</f>
        <v>-244</v>
      </c>
      <c r="AE193" s="920">
        <f>AD193/AB193</f>
        <v>-1</v>
      </c>
      <c r="AF193" s="879"/>
      <c r="AG193" s="867">
        <v>250</v>
      </c>
      <c r="AH193" s="867"/>
      <c r="AI193" s="919">
        <f t="shared" ref="AI193:AI194" si="1734">SUM(AH193,-AG193)</f>
        <v>-250</v>
      </c>
      <c r="AJ193" s="920">
        <f>AI193/AG193</f>
        <v>-1</v>
      </c>
      <c r="AK193" s="1188">
        <v>15</v>
      </c>
      <c r="AL193" s="947"/>
      <c r="AN193" s="1188">
        <v>15</v>
      </c>
      <c r="AO193" s="279" t="s">
        <v>343</v>
      </c>
      <c r="AP193" s="1233">
        <v>422</v>
      </c>
      <c r="AQ193" s="867">
        <v>250</v>
      </c>
      <c r="AR193" s="919">
        <f t="shared" ref="AR193" si="1735">SUM(AQ193,-AP193)</f>
        <v>-172</v>
      </c>
      <c r="AS193" s="920">
        <f>AR193/AP193</f>
        <v>-0.40758293838862558</v>
      </c>
      <c r="AT193" s="921">
        <v>1</v>
      </c>
      <c r="AU193" s="867">
        <v>244</v>
      </c>
      <c r="AV193" s="867"/>
      <c r="AW193" s="919">
        <f t="shared" ref="AW193:AW194" si="1736">SUM(AV193,-AU193)</f>
        <v>-244</v>
      </c>
      <c r="AX193" s="920">
        <f>AW193/AU193</f>
        <v>-1</v>
      </c>
      <c r="AY193" s="879"/>
      <c r="AZ193" s="867">
        <v>250</v>
      </c>
      <c r="BA193" s="867"/>
      <c r="BB193" s="919">
        <f t="shared" ref="BB193:BB194" si="1737">SUM(BA193,-AZ193)</f>
        <v>-250</v>
      </c>
      <c r="BC193" s="920">
        <f>BB193/AZ193</f>
        <v>-1</v>
      </c>
      <c r="BD193" s="1188">
        <v>15</v>
      </c>
      <c r="BE193" s="947"/>
      <c r="BH193" s="1188">
        <v>15</v>
      </c>
      <c r="BI193" s="279" t="s">
        <v>343</v>
      </c>
      <c r="BJ193" s="1233">
        <v>422</v>
      </c>
      <c r="BK193" s="867">
        <v>250</v>
      </c>
      <c r="BL193" s="919">
        <f t="shared" ref="BL193" si="1738">SUM(BK193,-BJ193)</f>
        <v>-172</v>
      </c>
      <c r="BM193" s="920">
        <f>BL193/BJ193</f>
        <v>-0.40758293838862558</v>
      </c>
      <c r="BN193" s="921">
        <v>1</v>
      </c>
      <c r="BO193" s="867">
        <v>244</v>
      </c>
      <c r="BP193" s="867"/>
      <c r="BQ193" s="919">
        <f t="shared" ref="BQ193:BQ194" si="1739">SUM(BP193,-BO193)</f>
        <v>-244</v>
      </c>
      <c r="BR193" s="920">
        <f>BQ193/BO193</f>
        <v>-1</v>
      </c>
      <c r="BS193" s="879"/>
      <c r="BT193" s="867">
        <v>250</v>
      </c>
      <c r="BU193" s="867"/>
      <c r="BV193" s="919">
        <f t="shared" ref="BV193:BV194" si="1740">SUM(BU193,-BT193)</f>
        <v>-250</v>
      </c>
      <c r="BW193" s="920">
        <f>BV193/BT193</f>
        <v>-1</v>
      </c>
      <c r="BX193" s="1188">
        <v>15</v>
      </c>
      <c r="BY193" s="947"/>
      <c r="CB193" s="1188">
        <v>15</v>
      </c>
      <c r="CC193" s="279" t="s">
        <v>343</v>
      </c>
      <c r="CD193" s="1233">
        <v>422</v>
      </c>
      <c r="CE193" s="867">
        <v>250</v>
      </c>
      <c r="CF193" s="919">
        <f t="shared" ref="CF193" si="1741">SUM(CE193,-CD193)</f>
        <v>-172</v>
      </c>
      <c r="CG193" s="920">
        <f>CF193/CD193</f>
        <v>-0.40758293838862558</v>
      </c>
      <c r="CH193" s="921">
        <v>1</v>
      </c>
      <c r="CI193" s="867">
        <v>244</v>
      </c>
      <c r="CJ193" s="867"/>
      <c r="CK193" s="919">
        <f t="shared" ref="CK193:CK194" si="1742">SUM(CJ193,-CI193)</f>
        <v>-244</v>
      </c>
      <c r="CL193" s="920">
        <f>CK193/CI193</f>
        <v>-1</v>
      </c>
      <c r="CM193" s="879"/>
      <c r="CN193" s="867">
        <v>250</v>
      </c>
      <c r="CO193" s="867"/>
      <c r="CP193" s="919">
        <f t="shared" ref="CP193:CP194" si="1743">SUM(CO193,-CN193)</f>
        <v>-250</v>
      </c>
      <c r="CQ193" s="920">
        <f>CP193/CN193</f>
        <v>-1</v>
      </c>
      <c r="CR193" s="1188">
        <v>15</v>
      </c>
      <c r="CS193" s="947"/>
      <c r="CU193" s="1188">
        <v>15</v>
      </c>
      <c r="CV193" s="279" t="s">
        <v>343</v>
      </c>
      <c r="CW193" s="1233">
        <v>422</v>
      </c>
      <c r="CX193" s="867">
        <v>250</v>
      </c>
      <c r="CY193" s="919">
        <f t="shared" ref="CY193" si="1744">SUM(CX193,-CW193)</f>
        <v>-172</v>
      </c>
      <c r="CZ193" s="920">
        <f>CY193/CW193</f>
        <v>-0.40758293838862558</v>
      </c>
      <c r="DA193" s="921">
        <v>1</v>
      </c>
      <c r="DB193" s="867">
        <v>244</v>
      </c>
      <c r="DC193" s="867"/>
      <c r="DD193" s="919">
        <f t="shared" ref="DD193:DD194" si="1745">SUM(DC193,-DB193)</f>
        <v>-244</v>
      </c>
      <c r="DE193" s="920">
        <f>DD193/DB193</f>
        <v>-1</v>
      </c>
      <c r="DF193" s="879"/>
      <c r="DG193" s="867">
        <v>250</v>
      </c>
      <c r="DH193" s="867"/>
      <c r="DI193" s="919">
        <f t="shared" ref="DI193:DI194" si="1746">SUM(DH193,-DG193)</f>
        <v>-250</v>
      </c>
      <c r="DJ193" s="920">
        <f>DI193/DG193</f>
        <v>-1</v>
      </c>
      <c r="DK193" s="1188">
        <v>15</v>
      </c>
      <c r="DL193" s="947"/>
      <c r="DN193" s="1188">
        <v>15</v>
      </c>
      <c r="DO193" s="279" t="s">
        <v>343</v>
      </c>
      <c r="DP193" s="1233">
        <v>422</v>
      </c>
      <c r="DQ193" s="867">
        <v>250</v>
      </c>
      <c r="DR193" s="919">
        <f t="shared" ref="DR193" si="1747">SUM(DQ193,-DP193)</f>
        <v>-172</v>
      </c>
      <c r="DS193" s="920">
        <f>DR193/DP193</f>
        <v>-0.40758293838862558</v>
      </c>
      <c r="DT193" s="921">
        <v>1</v>
      </c>
      <c r="DU193" s="867">
        <v>244</v>
      </c>
      <c r="DV193" s="867"/>
      <c r="DW193" s="919">
        <f t="shared" ref="DW193:DW194" si="1748">SUM(DV193,-DU193)</f>
        <v>-244</v>
      </c>
      <c r="DX193" s="920">
        <f>DW193/DU193</f>
        <v>-1</v>
      </c>
      <c r="DY193" s="879"/>
      <c r="DZ193" s="867">
        <v>250</v>
      </c>
      <c r="EA193" s="867"/>
      <c r="EB193" s="919">
        <f t="shared" ref="EB193:EB194" si="1749">SUM(EA193,-DZ193)</f>
        <v>-250</v>
      </c>
      <c r="EC193" s="920">
        <f>EB193/DZ193</f>
        <v>-1</v>
      </c>
      <c r="ED193" s="1188">
        <v>15</v>
      </c>
      <c r="EE193" s="947"/>
      <c r="EG193" s="1188">
        <v>15</v>
      </c>
      <c r="EH193" s="279" t="s">
        <v>343</v>
      </c>
      <c r="EI193" s="1233">
        <v>422</v>
      </c>
      <c r="EJ193" s="867">
        <v>250</v>
      </c>
      <c r="EK193" s="919">
        <f t="shared" ref="EK193" si="1750">SUM(EJ193,-EI193)</f>
        <v>-172</v>
      </c>
      <c r="EL193" s="920">
        <f>EK193/EI193</f>
        <v>-0.40758293838862558</v>
      </c>
      <c r="EM193" s="921">
        <v>1</v>
      </c>
      <c r="EN193" s="867">
        <v>244</v>
      </c>
      <c r="EO193" s="867"/>
      <c r="EP193" s="919">
        <f t="shared" ref="EP193:EP194" si="1751">SUM(EO193,-EN193)</f>
        <v>-244</v>
      </c>
      <c r="EQ193" s="920">
        <f>EP193/EN193</f>
        <v>-1</v>
      </c>
      <c r="ER193" s="879"/>
      <c r="ES193" s="867">
        <v>250</v>
      </c>
      <c r="ET193" s="867"/>
      <c r="EU193" s="919">
        <f t="shared" ref="EU193:EU194" si="1752">SUM(ET193,-ES193)</f>
        <v>-250</v>
      </c>
      <c r="EV193" s="920">
        <f>EU193/ES193</f>
        <v>-1</v>
      </c>
      <c r="EW193" s="1188">
        <v>15</v>
      </c>
      <c r="EX193" s="947"/>
      <c r="EZ193" s="1188">
        <v>15</v>
      </c>
      <c r="FA193" s="279" t="s">
        <v>343</v>
      </c>
      <c r="FB193" s="1233">
        <v>422</v>
      </c>
      <c r="FC193" s="867">
        <v>250</v>
      </c>
      <c r="FD193" s="919">
        <f t="shared" ref="FD193" si="1753">SUM(FC193,-FB193)</f>
        <v>-172</v>
      </c>
      <c r="FE193" s="920">
        <f>FD193/FB193</f>
        <v>-0.40758293838862558</v>
      </c>
      <c r="FF193" s="921">
        <v>1</v>
      </c>
      <c r="FG193" s="867">
        <v>244</v>
      </c>
      <c r="FH193" s="867"/>
      <c r="FI193" s="919">
        <f t="shared" ref="FI193:FI194" si="1754">SUM(FH193,-FG193)</f>
        <v>-244</v>
      </c>
      <c r="FJ193" s="920">
        <f>FI193/FG193</f>
        <v>-1</v>
      </c>
      <c r="FK193" s="879"/>
      <c r="FL193" s="867">
        <v>250</v>
      </c>
      <c r="FM193" s="867"/>
      <c r="FN193" s="919">
        <f t="shared" ref="FN193:FN194" si="1755">SUM(FM193,-FL193)</f>
        <v>-250</v>
      </c>
      <c r="FO193" s="920">
        <f>FN193/FL193</f>
        <v>-1</v>
      </c>
      <c r="FP193" s="1188">
        <v>15</v>
      </c>
      <c r="FQ193" s="947"/>
      <c r="FS193" s="1188">
        <v>15</v>
      </c>
      <c r="FT193" s="279" t="s">
        <v>343</v>
      </c>
      <c r="FU193" s="1233">
        <v>422</v>
      </c>
      <c r="FV193" s="867">
        <v>250</v>
      </c>
      <c r="FW193" s="919">
        <f t="shared" ref="FW193" si="1756">SUM(FV193,-FU193)</f>
        <v>-172</v>
      </c>
      <c r="FX193" s="920">
        <f>FW193/FU193</f>
        <v>-0.40758293838862558</v>
      </c>
      <c r="FY193" s="921">
        <v>1</v>
      </c>
      <c r="FZ193" s="867">
        <v>244</v>
      </c>
      <c r="GA193" s="867"/>
      <c r="GB193" s="919">
        <f t="shared" ref="GB193:GB194" si="1757">SUM(GA193,-FZ193)</f>
        <v>-244</v>
      </c>
      <c r="GC193" s="920">
        <f>GB193/FZ193</f>
        <v>-1</v>
      </c>
      <c r="GD193" s="879"/>
      <c r="GE193" s="867">
        <v>250</v>
      </c>
      <c r="GF193" s="867"/>
      <c r="GG193" s="919">
        <f t="shared" ref="GG193:GG194" si="1758">SUM(GF193,-GE193)</f>
        <v>-250</v>
      </c>
      <c r="GH193" s="920">
        <f>GG193/GE193</f>
        <v>-1</v>
      </c>
      <c r="GI193" s="1188">
        <v>15</v>
      </c>
      <c r="GJ193" s="947"/>
      <c r="GL193" s="1188">
        <v>15</v>
      </c>
      <c r="GM193" s="279" t="s">
        <v>343</v>
      </c>
      <c r="GN193" s="1233">
        <v>422</v>
      </c>
      <c r="GO193" s="867">
        <v>250</v>
      </c>
      <c r="GP193" s="919">
        <f t="shared" ref="GP193" si="1759">SUM(GO193,-GN193)</f>
        <v>-172</v>
      </c>
      <c r="GQ193" s="920">
        <f>GP193/GN193</f>
        <v>-0.40758293838862558</v>
      </c>
      <c r="GR193" s="921">
        <v>1</v>
      </c>
      <c r="GS193" s="867">
        <v>244</v>
      </c>
      <c r="GT193" s="867"/>
      <c r="GU193" s="919">
        <f t="shared" ref="GU193:GU194" si="1760">SUM(GT193,-GS193)</f>
        <v>-244</v>
      </c>
      <c r="GV193" s="920">
        <f>GU193/GS193</f>
        <v>-1</v>
      </c>
      <c r="GW193" s="879"/>
      <c r="GX193" s="867">
        <v>250</v>
      </c>
      <c r="GY193" s="867"/>
      <c r="GZ193" s="919">
        <f t="shared" ref="GZ193:GZ194" si="1761">SUM(GY193,-GX193)</f>
        <v>-250</v>
      </c>
      <c r="HA193" s="920">
        <f>GZ193/GX193</f>
        <v>-1</v>
      </c>
      <c r="HB193" s="1188">
        <v>15</v>
      </c>
      <c r="HC193" s="947"/>
      <c r="HE193" s="1188">
        <v>15</v>
      </c>
      <c r="HF193" s="279" t="s">
        <v>343</v>
      </c>
      <c r="HG193" s="1233">
        <v>422</v>
      </c>
      <c r="HH193" s="867">
        <v>250</v>
      </c>
      <c r="HI193" s="919">
        <f t="shared" ref="HI193" si="1762">SUM(HH193,-HG193)</f>
        <v>-172</v>
      </c>
      <c r="HJ193" s="920">
        <f>HI193/HG193</f>
        <v>-0.40758293838862558</v>
      </c>
      <c r="HK193" s="921">
        <v>1</v>
      </c>
      <c r="HL193" s="867">
        <v>244</v>
      </c>
      <c r="HM193" s="867"/>
      <c r="HN193" s="919">
        <f t="shared" ref="HN193:HN194" si="1763">SUM(HM193,-HL193)</f>
        <v>-244</v>
      </c>
      <c r="HO193" s="920">
        <f>HN193/HL193</f>
        <v>-1</v>
      </c>
      <c r="HP193" s="879"/>
      <c r="HQ193" s="867">
        <v>250</v>
      </c>
      <c r="HR193" s="867"/>
      <c r="HS193" s="919">
        <f t="shared" ref="HS193:HS194" si="1764">SUM(HR193,-HQ193)</f>
        <v>-250</v>
      </c>
      <c r="HT193" s="920">
        <f>HS193/HQ193</f>
        <v>-1</v>
      </c>
      <c r="HU193" s="1188">
        <v>15</v>
      </c>
      <c r="HV193" s="947"/>
      <c r="HX193" s="1188">
        <v>15</v>
      </c>
      <c r="HY193" s="279" t="s">
        <v>343</v>
      </c>
      <c r="HZ193" s="1233">
        <v>422</v>
      </c>
      <c r="IA193" s="867">
        <v>250</v>
      </c>
      <c r="IB193" s="919">
        <f t="shared" ref="IB193" si="1765">SUM(IA193,-HZ193)</f>
        <v>-172</v>
      </c>
      <c r="IC193" s="920">
        <f>IB193/HZ193</f>
        <v>-0.40758293838862558</v>
      </c>
      <c r="ID193" s="921">
        <v>1</v>
      </c>
      <c r="IE193" s="867">
        <v>244</v>
      </c>
      <c r="IF193" s="867"/>
      <c r="IG193" s="919">
        <f t="shared" ref="IG193:IG194" si="1766">SUM(IF193,-IE193)</f>
        <v>-244</v>
      </c>
      <c r="IH193" s="920">
        <f>IG193/IE193</f>
        <v>-1</v>
      </c>
      <c r="II193" s="879"/>
      <c r="IJ193" s="867">
        <v>250</v>
      </c>
      <c r="IK193" s="867"/>
      <c r="IL193" s="919">
        <f t="shared" ref="IL193:IL194" si="1767">SUM(IK193,-IJ193)</f>
        <v>-250</v>
      </c>
      <c r="IM193" s="920">
        <f>IL193/IJ193</f>
        <v>-1</v>
      </c>
      <c r="IN193" s="1188">
        <v>15</v>
      </c>
      <c r="IO193" s="947"/>
      <c r="IQ193" s="1179">
        <v>15</v>
      </c>
      <c r="IR193" s="279" t="s">
        <v>343</v>
      </c>
      <c r="IS193" s="1233">
        <v>422</v>
      </c>
      <c r="IT193" s="867">
        <v>250</v>
      </c>
      <c r="IU193" s="919">
        <f t="shared" ref="IU193" si="1768">SUM(IT193,-IS193)</f>
        <v>-172</v>
      </c>
      <c r="IV193" s="920">
        <f>IU193/IS193</f>
        <v>-0.40758293838862558</v>
      </c>
      <c r="IW193" s="921">
        <v>1</v>
      </c>
      <c r="IX193" s="867">
        <v>244</v>
      </c>
      <c r="IY193" s="867"/>
      <c r="IZ193" s="919">
        <f t="shared" ref="IZ193:IZ194" si="1769">SUM(IY193,-IX193)</f>
        <v>-244</v>
      </c>
      <c r="JA193" s="920">
        <f>IZ193/IX193</f>
        <v>-1</v>
      </c>
      <c r="JB193" s="879"/>
      <c r="JC193" s="867">
        <v>250</v>
      </c>
      <c r="JD193" s="867"/>
      <c r="JE193" s="919">
        <f t="shared" ref="JE193:JE194" si="1770">SUM(JD193,-JC193)</f>
        <v>-250</v>
      </c>
      <c r="JF193" s="920">
        <f>JE193/JC193</f>
        <v>-1</v>
      </c>
      <c r="JG193" s="1179">
        <v>15</v>
      </c>
      <c r="JH193" s="947"/>
    </row>
    <row r="194" spans="1:268" ht="15.75">
      <c r="A194" s="1231" t="s">
        <v>282</v>
      </c>
      <c r="B194" s="1232" t="s">
        <v>283</v>
      </c>
      <c r="C194" s="1233"/>
      <c r="D194" s="867"/>
      <c r="E194" s="919"/>
      <c r="F194" s="920"/>
      <c r="G194" s="921">
        <v>2</v>
      </c>
      <c r="H194" s="1068">
        <f>H162</f>
        <v>8200</v>
      </c>
      <c r="I194" s="1068">
        <f>SUM(I135,I150)</f>
        <v>6125</v>
      </c>
      <c r="J194" s="1234">
        <f t="shared" si="1730"/>
        <v>-2075</v>
      </c>
      <c r="K194" s="1235">
        <f t="shared" ref="K194:K196" si="1771">J194/H194</f>
        <v>-0.25304878048780488</v>
      </c>
      <c r="L194" s="879"/>
      <c r="M194" s="1068">
        <f>M162</f>
        <v>8200</v>
      </c>
      <c r="N194" s="1068">
        <f>SUM(N135,N150)</f>
        <v>6125</v>
      </c>
      <c r="O194" s="1234">
        <f t="shared" si="1731"/>
        <v>-2075</v>
      </c>
      <c r="P194" s="1235">
        <f t="shared" ref="P194" si="1772">O194/M194</f>
        <v>-0.25304878048780488</v>
      </c>
      <c r="Q194" s="1231" t="s">
        <v>282</v>
      </c>
      <c r="R194" s="1066">
        <v>-0.253</v>
      </c>
      <c r="U194" s="1364" t="s">
        <v>282</v>
      </c>
      <c r="V194" s="1232" t="s">
        <v>283</v>
      </c>
      <c r="W194" s="1233"/>
      <c r="X194" s="867"/>
      <c r="Y194" s="919"/>
      <c r="Z194" s="920"/>
      <c r="AA194" s="921">
        <v>2</v>
      </c>
      <c r="AB194" s="1068">
        <f>AB162</f>
        <v>379</v>
      </c>
      <c r="AC194" s="1068">
        <f>SUM(AC135,AC150)</f>
        <v>282</v>
      </c>
      <c r="AD194" s="1234">
        <f t="shared" si="1733"/>
        <v>-97</v>
      </c>
      <c r="AE194" s="1235">
        <f t="shared" ref="AE194:AE196" si="1773">AD194/AB194</f>
        <v>-0.25593667546174143</v>
      </c>
      <c r="AF194" s="879"/>
      <c r="AG194" s="1068">
        <f>AG162</f>
        <v>8200</v>
      </c>
      <c r="AH194" s="1068">
        <f>SUM(AH135,AH150)</f>
        <v>282</v>
      </c>
      <c r="AI194" s="1234">
        <f t="shared" si="1734"/>
        <v>-7918</v>
      </c>
      <c r="AJ194" s="1235">
        <f t="shared" ref="AJ194" si="1774">AI194/AG194</f>
        <v>-0.96560975609756095</v>
      </c>
      <c r="AK194" s="1364" t="s">
        <v>282</v>
      </c>
      <c r="AL194" s="1066">
        <v>-0.25590000000000002</v>
      </c>
      <c r="AN194" s="1365" t="s">
        <v>282</v>
      </c>
      <c r="AO194" s="1232" t="s">
        <v>283</v>
      </c>
      <c r="AP194" s="1233"/>
      <c r="AQ194" s="867"/>
      <c r="AR194" s="919"/>
      <c r="AS194" s="920"/>
      <c r="AT194" s="921">
        <v>2</v>
      </c>
      <c r="AU194" s="1068">
        <f>AU162</f>
        <v>110</v>
      </c>
      <c r="AV194" s="1068">
        <f>SUM(AV135,AV150)</f>
        <v>86</v>
      </c>
      <c r="AW194" s="1234">
        <f t="shared" si="1736"/>
        <v>-24</v>
      </c>
      <c r="AX194" s="1235">
        <f t="shared" ref="AX194:AX196" si="1775">AW194/AU194</f>
        <v>-0.21818181818181817</v>
      </c>
      <c r="AY194" s="879"/>
      <c r="AZ194" s="1068">
        <f>AZ162</f>
        <v>8200</v>
      </c>
      <c r="BA194" s="1068">
        <f>SUM(BA135,BA150)</f>
        <v>86</v>
      </c>
      <c r="BB194" s="1234">
        <f t="shared" si="1737"/>
        <v>-8114</v>
      </c>
      <c r="BC194" s="1235">
        <f t="shared" ref="BC194" si="1776">BB194/AZ194</f>
        <v>-0.98951219512195121</v>
      </c>
      <c r="BD194" s="1365" t="s">
        <v>282</v>
      </c>
      <c r="BE194" s="1066">
        <v>-0.21820000000000001</v>
      </c>
      <c r="BH194" s="1364" t="s">
        <v>282</v>
      </c>
      <c r="BI194" s="1232" t="s">
        <v>283</v>
      </c>
      <c r="BJ194" s="1233"/>
      <c r="BK194" s="867"/>
      <c r="BL194" s="919"/>
      <c r="BM194" s="920"/>
      <c r="BN194" s="921">
        <v>2</v>
      </c>
      <c r="BO194" s="1068">
        <f>BO162</f>
        <v>379</v>
      </c>
      <c r="BP194" s="1068">
        <f>SUM(BP135,BP150)</f>
        <v>249</v>
      </c>
      <c r="BQ194" s="1234">
        <f t="shared" si="1739"/>
        <v>-130</v>
      </c>
      <c r="BR194" s="1235">
        <f t="shared" ref="BR194:BR196" si="1777">BQ194/BO194</f>
        <v>-0.34300791556728233</v>
      </c>
      <c r="BS194" s="879"/>
      <c r="BT194" s="1068">
        <f>BT162</f>
        <v>8200</v>
      </c>
      <c r="BU194" s="1068">
        <f>SUM(BU135,BU150)</f>
        <v>249</v>
      </c>
      <c r="BV194" s="1234">
        <f t="shared" si="1740"/>
        <v>-7951</v>
      </c>
      <c r="BW194" s="1235">
        <f t="shared" ref="BW194" si="1778">BV194/BT194</f>
        <v>-0.96963414634146339</v>
      </c>
      <c r="BX194" s="1364" t="s">
        <v>282</v>
      </c>
      <c r="BY194" s="1066">
        <v>-0.34300000000000003</v>
      </c>
      <c r="CB194" s="1365" t="s">
        <v>282</v>
      </c>
      <c r="CC194" s="1232" t="s">
        <v>283</v>
      </c>
      <c r="CD194" s="1233"/>
      <c r="CE194" s="867"/>
      <c r="CF194" s="919"/>
      <c r="CG194" s="920"/>
      <c r="CH194" s="921">
        <v>2</v>
      </c>
      <c r="CI194" s="1068">
        <f>CI162</f>
        <v>248</v>
      </c>
      <c r="CJ194" s="1068">
        <f>SUM(CJ135,CJ150)</f>
        <v>175</v>
      </c>
      <c r="CK194" s="1234">
        <f t="shared" si="1742"/>
        <v>-73</v>
      </c>
      <c r="CL194" s="1235">
        <f t="shared" ref="CL194:CL196" si="1779">CK194/CI194</f>
        <v>-0.29435483870967744</v>
      </c>
      <c r="CM194" s="879"/>
      <c r="CN194" s="1068">
        <f>CN162</f>
        <v>8200</v>
      </c>
      <c r="CO194" s="1068">
        <f>SUM(CO135,CO150)</f>
        <v>175</v>
      </c>
      <c r="CP194" s="1234">
        <f t="shared" si="1743"/>
        <v>-8025</v>
      </c>
      <c r="CQ194" s="1235">
        <f t="shared" ref="CQ194" si="1780">CP194/CN194</f>
        <v>-0.97865853658536583</v>
      </c>
      <c r="CR194" s="1365" t="s">
        <v>282</v>
      </c>
      <c r="CS194" s="1066">
        <v>-0.2944</v>
      </c>
      <c r="CU194" s="1364" t="s">
        <v>282</v>
      </c>
      <c r="CV194" s="1232" t="s">
        <v>283</v>
      </c>
      <c r="CW194" s="1233"/>
      <c r="CX194" s="867"/>
      <c r="CY194" s="919"/>
      <c r="CZ194" s="920"/>
      <c r="DA194" s="921">
        <v>2</v>
      </c>
      <c r="DB194" s="1068">
        <f>DB162</f>
        <v>90</v>
      </c>
      <c r="DC194" s="1068">
        <f>SUM(DC135,DC150)</f>
        <v>73</v>
      </c>
      <c r="DD194" s="1234">
        <f t="shared" si="1745"/>
        <v>-17</v>
      </c>
      <c r="DE194" s="1235">
        <f t="shared" ref="DE194:DE196" si="1781">DD194/DB194</f>
        <v>-0.18888888888888888</v>
      </c>
      <c r="DF194" s="879"/>
      <c r="DG194" s="1068">
        <f>DG162</f>
        <v>8200</v>
      </c>
      <c r="DH194" s="1068">
        <f>SUM(DH135,DH150)</f>
        <v>73</v>
      </c>
      <c r="DI194" s="1234">
        <f t="shared" si="1746"/>
        <v>-8127</v>
      </c>
      <c r="DJ194" s="1235">
        <f t="shared" ref="DJ194" si="1782">DI194/DG194</f>
        <v>-0.99109756097560975</v>
      </c>
      <c r="DK194" s="1364" t="s">
        <v>282</v>
      </c>
      <c r="DL194" s="1066">
        <v>-0.18890000000000001</v>
      </c>
      <c r="DN194" s="1365" t="s">
        <v>282</v>
      </c>
      <c r="DO194" s="1232" t="s">
        <v>283</v>
      </c>
      <c r="DP194" s="1233"/>
      <c r="DQ194" s="867"/>
      <c r="DR194" s="919"/>
      <c r="DS194" s="920"/>
      <c r="DT194" s="921">
        <v>2</v>
      </c>
      <c r="DU194" s="1068">
        <f>DU162</f>
        <v>39</v>
      </c>
      <c r="DV194" s="1068">
        <f>SUM(DV135,DV150)</f>
        <v>29</v>
      </c>
      <c r="DW194" s="1234">
        <f t="shared" si="1748"/>
        <v>-10</v>
      </c>
      <c r="DX194" s="1235">
        <f t="shared" ref="DX194:DX196" si="1783">DW194/DU194</f>
        <v>-0.25641025641025639</v>
      </c>
      <c r="DY194" s="879"/>
      <c r="DZ194" s="1068">
        <f>DZ162</f>
        <v>8200</v>
      </c>
      <c r="EA194" s="1068">
        <f>SUM(EA135,EA150)</f>
        <v>29</v>
      </c>
      <c r="EB194" s="1234">
        <f t="shared" si="1749"/>
        <v>-8171</v>
      </c>
      <c r="EC194" s="1235">
        <f t="shared" ref="EC194" si="1784">EB194/DZ194</f>
        <v>-0.99646341463414634</v>
      </c>
      <c r="ED194" s="1365" t="s">
        <v>282</v>
      </c>
      <c r="EE194" s="1066">
        <v>-0.25640000000000002</v>
      </c>
      <c r="EG194" s="1364" t="s">
        <v>282</v>
      </c>
      <c r="EH194" s="1232" t="s">
        <v>283</v>
      </c>
      <c r="EI194" s="1233"/>
      <c r="EJ194" s="867"/>
      <c r="EK194" s="919"/>
      <c r="EL194" s="920"/>
      <c r="EM194" s="921">
        <v>2</v>
      </c>
      <c r="EN194" s="1068">
        <f>EN162</f>
        <v>48</v>
      </c>
      <c r="EO194" s="1068">
        <f>SUM(EO135,EO150)</f>
        <v>34</v>
      </c>
      <c r="EP194" s="1234">
        <f t="shared" si="1751"/>
        <v>-14</v>
      </c>
      <c r="EQ194" s="1235">
        <f t="shared" ref="EQ194:EQ196" si="1785">EP194/EN194</f>
        <v>-0.29166666666666669</v>
      </c>
      <c r="ER194" s="879"/>
      <c r="ES194" s="1068">
        <f>ES162</f>
        <v>8200</v>
      </c>
      <c r="ET194" s="1068">
        <f>SUM(ET135,ET150)</f>
        <v>34</v>
      </c>
      <c r="EU194" s="1234">
        <f t="shared" si="1752"/>
        <v>-8166</v>
      </c>
      <c r="EV194" s="1235">
        <f t="shared" ref="EV194" si="1786">EU194/ES194</f>
        <v>-0.99585365853658536</v>
      </c>
      <c r="EW194" s="1364" t="s">
        <v>282</v>
      </c>
      <c r="EX194" s="1066">
        <v>-0.29170000000000001</v>
      </c>
      <c r="EZ194" s="1365" t="s">
        <v>282</v>
      </c>
      <c r="FA194" s="1232" t="s">
        <v>283</v>
      </c>
      <c r="FB194" s="1233"/>
      <c r="FC194" s="867"/>
      <c r="FD194" s="919"/>
      <c r="FE194" s="920"/>
      <c r="FF194" s="921">
        <v>2</v>
      </c>
      <c r="FG194" s="1068">
        <f>FG162</f>
        <v>26</v>
      </c>
      <c r="FH194" s="1068">
        <f>SUM(FH135,FH150)</f>
        <v>12</v>
      </c>
      <c r="FI194" s="1234">
        <f t="shared" si="1754"/>
        <v>-14</v>
      </c>
      <c r="FJ194" s="1235">
        <f t="shared" ref="FJ194:FJ196" si="1787">FI194/FG194</f>
        <v>-0.53846153846153844</v>
      </c>
      <c r="FK194" s="879"/>
      <c r="FL194" s="1068">
        <f>FL162</f>
        <v>8200</v>
      </c>
      <c r="FM194" s="1068">
        <f>SUM(FM135,FM150)</f>
        <v>12</v>
      </c>
      <c r="FN194" s="1234">
        <f t="shared" si="1755"/>
        <v>-8188</v>
      </c>
      <c r="FO194" s="1235">
        <f t="shared" ref="FO194" si="1788">FN194/FL194</f>
        <v>-0.99853658536585366</v>
      </c>
      <c r="FP194" s="1365" t="s">
        <v>282</v>
      </c>
      <c r="FQ194" s="1066">
        <v>-0.53856999999999999</v>
      </c>
      <c r="FS194" s="1364" t="s">
        <v>282</v>
      </c>
      <c r="FT194" s="1232" t="s">
        <v>283</v>
      </c>
      <c r="FU194" s="1233"/>
      <c r="FV194" s="867"/>
      <c r="FW194" s="919"/>
      <c r="FX194" s="920"/>
      <c r="FY194" s="921">
        <v>2</v>
      </c>
      <c r="FZ194" s="1068">
        <f>FZ162</f>
        <v>108</v>
      </c>
      <c r="GA194" s="1068">
        <f>SUM(GA135,GA150)</f>
        <v>78</v>
      </c>
      <c r="GB194" s="1234">
        <f t="shared" si="1757"/>
        <v>-30</v>
      </c>
      <c r="GC194" s="1235">
        <f t="shared" ref="GC194:GC196" si="1789">GB194/FZ194</f>
        <v>-0.27777777777777779</v>
      </c>
      <c r="GD194" s="879"/>
      <c r="GE194" s="1068">
        <f>GE162</f>
        <v>8200</v>
      </c>
      <c r="GF194" s="1068">
        <f>SUM(GF135,GF150)</f>
        <v>78</v>
      </c>
      <c r="GG194" s="1234">
        <f t="shared" si="1758"/>
        <v>-8122</v>
      </c>
      <c r="GH194" s="1235">
        <f t="shared" ref="GH194" si="1790">GG194/GE194</f>
        <v>-0.99048780487804877</v>
      </c>
      <c r="GI194" s="1364" t="s">
        <v>282</v>
      </c>
      <c r="GJ194" s="1066">
        <v>-0.27779999999999999</v>
      </c>
      <c r="GL194" s="1365" t="s">
        <v>282</v>
      </c>
      <c r="GM194" s="1232" t="s">
        <v>283</v>
      </c>
      <c r="GN194" s="1233"/>
      <c r="GO194" s="867"/>
      <c r="GP194" s="919"/>
      <c r="GQ194" s="920"/>
      <c r="GR194" s="921">
        <v>2</v>
      </c>
      <c r="GS194" s="1068">
        <f>GS162</f>
        <v>13</v>
      </c>
      <c r="GT194" s="1068">
        <f>SUM(GT135,GT150)</f>
        <v>13</v>
      </c>
      <c r="GU194" s="1234">
        <f t="shared" si="1760"/>
        <v>0</v>
      </c>
      <c r="GV194" s="1235">
        <f t="shared" ref="GV194:GV196" si="1791">GU194/GS194</f>
        <v>0</v>
      </c>
      <c r="GW194" s="879"/>
      <c r="GX194" s="1068">
        <f>GX162</f>
        <v>8200</v>
      </c>
      <c r="GY194" s="1068">
        <f>SUM(GY135,GY150)</f>
        <v>13</v>
      </c>
      <c r="GZ194" s="1234">
        <f t="shared" si="1761"/>
        <v>-8187</v>
      </c>
      <c r="HA194" s="1235">
        <f t="shared" ref="HA194" si="1792">GZ194/GX194</f>
        <v>-0.99841463414634146</v>
      </c>
      <c r="HB194" s="1365" t="s">
        <v>282</v>
      </c>
      <c r="HC194" s="1066">
        <v>0</v>
      </c>
      <c r="HE194" s="1364" t="s">
        <v>282</v>
      </c>
      <c r="HF194" s="1232" t="s">
        <v>283</v>
      </c>
      <c r="HG194" s="1233"/>
      <c r="HH194" s="867"/>
      <c r="HI194" s="919"/>
      <c r="HJ194" s="920"/>
      <c r="HK194" s="921">
        <v>2</v>
      </c>
      <c r="HL194" s="1068">
        <f>HL162</f>
        <v>25</v>
      </c>
      <c r="HM194" s="1068">
        <f>SUM(HM135,HM150)</f>
        <v>18</v>
      </c>
      <c r="HN194" s="1234">
        <f t="shared" si="1763"/>
        <v>-7</v>
      </c>
      <c r="HO194" s="1235">
        <f t="shared" ref="HO194:HO196" si="1793">HN194/HL194</f>
        <v>-0.28000000000000003</v>
      </c>
      <c r="HP194" s="879"/>
      <c r="HQ194" s="1068">
        <f>HQ162</f>
        <v>8200</v>
      </c>
      <c r="HR194" s="1068">
        <f>SUM(HR135,HR150)</f>
        <v>18</v>
      </c>
      <c r="HS194" s="1234">
        <f t="shared" si="1764"/>
        <v>-8182</v>
      </c>
      <c r="HT194" s="1235">
        <f t="shared" ref="HT194" si="1794">HS194/HQ194</f>
        <v>-0.99780487804878049</v>
      </c>
      <c r="HU194" s="1364" t="s">
        <v>282</v>
      </c>
      <c r="HV194" s="1066">
        <v>-0.28000000000000003</v>
      </c>
      <c r="HX194" s="1365" t="s">
        <v>282</v>
      </c>
      <c r="HY194" s="1232" t="s">
        <v>283</v>
      </c>
      <c r="HZ194" s="1233"/>
      <c r="IA194" s="867"/>
      <c r="IB194" s="919"/>
      <c r="IC194" s="920"/>
      <c r="ID194" s="921">
        <v>2</v>
      </c>
      <c r="IE194" s="1068">
        <f>IE162</f>
        <v>51</v>
      </c>
      <c r="IF194" s="1068">
        <f>SUM(IF135,IF150)</f>
        <v>40</v>
      </c>
      <c r="IG194" s="1234">
        <f t="shared" si="1766"/>
        <v>-11</v>
      </c>
      <c r="IH194" s="1235">
        <f t="shared" ref="IH194:IH196" si="1795">IG194/IE194</f>
        <v>-0.21568627450980393</v>
      </c>
      <c r="II194" s="879"/>
      <c r="IJ194" s="1068">
        <f>IJ162</f>
        <v>8200</v>
      </c>
      <c r="IK194" s="1068">
        <f>SUM(IK135,IK150)</f>
        <v>40</v>
      </c>
      <c r="IL194" s="1234">
        <f t="shared" si="1767"/>
        <v>-8160</v>
      </c>
      <c r="IM194" s="1235">
        <f t="shared" ref="IM194" si="1796">IL194/IJ194</f>
        <v>-0.99512195121951219</v>
      </c>
      <c r="IN194" s="1365" t="s">
        <v>282</v>
      </c>
      <c r="IO194" s="1066">
        <v>-0.2157</v>
      </c>
      <c r="IQ194" s="1231" t="s">
        <v>282</v>
      </c>
      <c r="IR194" s="1232" t="s">
        <v>283</v>
      </c>
      <c r="IS194" s="1233"/>
      <c r="IT194" s="867"/>
      <c r="IU194" s="919"/>
      <c r="IV194" s="920"/>
      <c r="IW194" s="921">
        <v>2</v>
      </c>
      <c r="IX194" s="1068">
        <f>IX162</f>
        <v>1516</v>
      </c>
      <c r="IY194" s="1068">
        <f>SUM(IY135,IY150)</f>
        <v>1089</v>
      </c>
      <c r="IZ194" s="1234">
        <f t="shared" si="1769"/>
        <v>-427</v>
      </c>
      <c r="JA194" s="1235">
        <f t="shared" ref="JA194" si="1797">IZ194/IX194</f>
        <v>-0.2816622691292876</v>
      </c>
      <c r="JB194" s="879"/>
      <c r="JC194" s="1068">
        <f>JC162</f>
        <v>8200</v>
      </c>
      <c r="JD194" s="1068">
        <f>SUM(JD135,JD150)</f>
        <v>1089</v>
      </c>
      <c r="JE194" s="1234">
        <f t="shared" si="1770"/>
        <v>-7111</v>
      </c>
      <c r="JF194" s="1235">
        <f t="shared" ref="JF194" si="1798">JE194/JC194</f>
        <v>-0.86719512195121951</v>
      </c>
      <c r="JG194" s="1231" t="s">
        <v>282</v>
      </c>
      <c r="JH194" s="1066">
        <v>-0.28170000000000001</v>
      </c>
    </row>
    <row r="195" spans="1:268" ht="5.0999999999999996" customHeight="1">
      <c r="A195" s="1231"/>
      <c r="B195" s="1278"/>
      <c r="C195" s="677"/>
      <c r="D195" s="399"/>
      <c r="E195" s="1056"/>
      <c r="F195" s="1366"/>
      <c r="G195" s="1252"/>
      <c r="H195" s="1279"/>
      <c r="I195" s="1279"/>
      <c r="J195" s="1280"/>
      <c r="K195" s="1281"/>
      <c r="L195" s="879"/>
      <c r="M195" s="1068"/>
      <c r="N195" s="1068"/>
      <c r="O195" s="1234"/>
      <c r="P195" s="1235"/>
      <c r="Q195" s="1231"/>
      <c r="R195" s="1066"/>
      <c r="U195" s="1364"/>
      <c r="V195" s="1278"/>
      <c r="W195" s="677"/>
      <c r="X195" s="399"/>
      <c r="Y195" s="1056"/>
      <c r="Z195" s="1366"/>
      <c r="AA195" s="1252"/>
      <c r="AB195" s="1279"/>
      <c r="AC195" s="1279"/>
      <c r="AD195" s="1280"/>
      <c r="AE195" s="1281"/>
      <c r="AF195" s="879"/>
      <c r="AG195" s="1068"/>
      <c r="AH195" s="1068"/>
      <c r="AI195" s="1234"/>
      <c r="AJ195" s="1235"/>
      <c r="AK195" s="1364"/>
      <c r="AL195" s="1066"/>
      <c r="AN195" s="1365"/>
      <c r="AO195" s="1278"/>
      <c r="AP195" s="1233"/>
      <c r="AQ195" s="867"/>
      <c r="AR195" s="919"/>
      <c r="AS195" s="920"/>
      <c r="AT195" s="921"/>
      <c r="AU195" s="1279"/>
      <c r="AV195" s="1279"/>
      <c r="AW195" s="1280"/>
      <c r="AX195" s="1281"/>
      <c r="AY195" s="879"/>
      <c r="AZ195" s="1068"/>
      <c r="BA195" s="1068"/>
      <c r="BB195" s="1234"/>
      <c r="BC195" s="1235"/>
      <c r="BD195" s="1365"/>
      <c r="BE195" s="1066"/>
      <c r="BH195" s="1364"/>
      <c r="BI195" s="1278"/>
      <c r="BJ195" s="1233"/>
      <c r="BK195" s="867"/>
      <c r="BL195" s="919"/>
      <c r="BM195" s="920"/>
      <c r="BN195" s="921"/>
      <c r="BO195" s="1279"/>
      <c r="BP195" s="1279"/>
      <c r="BQ195" s="1280"/>
      <c r="BR195" s="1281"/>
      <c r="BS195" s="879"/>
      <c r="BT195" s="1068"/>
      <c r="BU195" s="1068"/>
      <c r="BV195" s="1234"/>
      <c r="BW195" s="1235"/>
      <c r="BX195" s="1364"/>
      <c r="BY195" s="1066"/>
      <c r="CB195" s="1365"/>
      <c r="CC195" s="1278"/>
      <c r="CD195" s="1233"/>
      <c r="CE195" s="867"/>
      <c r="CF195" s="919"/>
      <c r="CG195" s="920"/>
      <c r="CH195" s="921"/>
      <c r="CI195" s="1279"/>
      <c r="CJ195" s="1279"/>
      <c r="CK195" s="1280"/>
      <c r="CL195" s="1281"/>
      <c r="CM195" s="879"/>
      <c r="CN195" s="1068"/>
      <c r="CO195" s="1068"/>
      <c r="CP195" s="1234"/>
      <c r="CQ195" s="1235"/>
      <c r="CR195" s="1365"/>
      <c r="CS195" s="1066"/>
      <c r="CU195" s="1364"/>
      <c r="CV195" s="1278"/>
      <c r="CW195" s="1233"/>
      <c r="CX195" s="867"/>
      <c r="CY195" s="919"/>
      <c r="CZ195" s="920"/>
      <c r="DA195" s="921"/>
      <c r="DB195" s="1279"/>
      <c r="DC195" s="1279"/>
      <c r="DD195" s="1280"/>
      <c r="DE195" s="1281"/>
      <c r="DF195" s="879"/>
      <c r="DG195" s="1068"/>
      <c r="DH195" s="1068"/>
      <c r="DI195" s="1234"/>
      <c r="DJ195" s="1235"/>
      <c r="DK195" s="1364"/>
      <c r="DL195" s="1066"/>
      <c r="DN195" s="1365"/>
      <c r="DO195" s="1278"/>
      <c r="DP195" s="1233"/>
      <c r="DQ195" s="867"/>
      <c r="DR195" s="919"/>
      <c r="DS195" s="920"/>
      <c r="DT195" s="921"/>
      <c r="DU195" s="1279"/>
      <c r="DV195" s="1279"/>
      <c r="DW195" s="1280"/>
      <c r="DX195" s="1281"/>
      <c r="DY195" s="879"/>
      <c r="DZ195" s="1068"/>
      <c r="EA195" s="1068"/>
      <c r="EB195" s="1234"/>
      <c r="EC195" s="1235"/>
      <c r="ED195" s="1365"/>
      <c r="EE195" s="1066"/>
      <c r="EG195" s="1364"/>
      <c r="EH195" s="1278"/>
      <c r="EI195" s="1233"/>
      <c r="EJ195" s="867"/>
      <c r="EK195" s="919"/>
      <c r="EL195" s="920"/>
      <c r="EM195" s="921"/>
      <c r="EN195" s="1279"/>
      <c r="EO195" s="1279"/>
      <c r="EP195" s="1280"/>
      <c r="EQ195" s="1281"/>
      <c r="ER195" s="879"/>
      <c r="ES195" s="1068"/>
      <c r="ET195" s="1068"/>
      <c r="EU195" s="1234"/>
      <c r="EV195" s="1235"/>
      <c r="EW195" s="1364"/>
      <c r="EX195" s="1066"/>
      <c r="EZ195" s="1365"/>
      <c r="FA195" s="1278"/>
      <c r="FB195" s="1233"/>
      <c r="FC195" s="867"/>
      <c r="FD195" s="919"/>
      <c r="FE195" s="920"/>
      <c r="FF195" s="921"/>
      <c r="FG195" s="1279"/>
      <c r="FH195" s="1279"/>
      <c r="FI195" s="1280"/>
      <c r="FJ195" s="1281"/>
      <c r="FK195" s="879"/>
      <c r="FL195" s="1068"/>
      <c r="FM195" s="1068"/>
      <c r="FN195" s="1234"/>
      <c r="FO195" s="1235"/>
      <c r="FP195" s="1365"/>
      <c r="FQ195" s="1066"/>
      <c r="FS195" s="1364"/>
      <c r="FT195" s="1278"/>
      <c r="FU195" s="1233"/>
      <c r="FV195" s="867"/>
      <c r="FW195" s="919"/>
      <c r="FX195" s="920"/>
      <c r="FY195" s="921"/>
      <c r="FZ195" s="1279"/>
      <c r="GA195" s="1279"/>
      <c r="GB195" s="1280"/>
      <c r="GC195" s="1281"/>
      <c r="GD195" s="879"/>
      <c r="GE195" s="1068"/>
      <c r="GF195" s="1068"/>
      <c r="GG195" s="1234"/>
      <c r="GH195" s="1235"/>
      <c r="GI195" s="1364"/>
      <c r="GJ195" s="1066"/>
      <c r="GL195" s="1365"/>
      <c r="GM195" s="1278"/>
      <c r="GN195" s="1233"/>
      <c r="GO195" s="867"/>
      <c r="GP195" s="919"/>
      <c r="GQ195" s="920"/>
      <c r="GR195" s="921"/>
      <c r="GS195" s="1279"/>
      <c r="GT195" s="1279"/>
      <c r="GU195" s="1280"/>
      <c r="GV195" s="1281"/>
      <c r="GW195" s="879"/>
      <c r="GX195" s="1068"/>
      <c r="GY195" s="1068"/>
      <c r="GZ195" s="1234"/>
      <c r="HA195" s="1235"/>
      <c r="HB195" s="1365"/>
      <c r="HC195" s="1066"/>
      <c r="HE195" s="1364"/>
      <c r="HF195" s="1278"/>
      <c r="HG195" s="1233"/>
      <c r="HH195" s="867"/>
      <c r="HI195" s="919"/>
      <c r="HJ195" s="920"/>
      <c r="HK195" s="921"/>
      <c r="HL195" s="1279"/>
      <c r="HM195" s="1279"/>
      <c r="HN195" s="1280"/>
      <c r="HO195" s="1281"/>
      <c r="HP195" s="879"/>
      <c r="HQ195" s="1068"/>
      <c r="HR195" s="1068"/>
      <c r="HS195" s="1234"/>
      <c r="HT195" s="1235"/>
      <c r="HU195" s="1364"/>
      <c r="HV195" s="1066"/>
      <c r="HX195" s="1365"/>
      <c r="HY195" s="1278"/>
      <c r="HZ195" s="1233"/>
      <c r="IA195" s="867"/>
      <c r="IB195" s="919"/>
      <c r="IC195" s="920"/>
      <c r="ID195" s="921"/>
      <c r="IE195" s="1279"/>
      <c r="IF195" s="1279"/>
      <c r="IG195" s="1280"/>
      <c r="IH195" s="1281"/>
      <c r="II195" s="879"/>
      <c r="IJ195" s="1068"/>
      <c r="IK195" s="1068"/>
      <c r="IL195" s="1234"/>
      <c r="IM195" s="1235"/>
      <c r="IN195" s="1365"/>
      <c r="IO195" s="1066"/>
      <c r="IQ195" s="1231"/>
      <c r="IR195" s="1278"/>
      <c r="IS195" s="1233"/>
      <c r="IT195" s="867"/>
      <c r="IU195" s="919"/>
      <c r="IV195" s="920"/>
      <c r="IW195" s="921"/>
      <c r="IX195" s="1279"/>
      <c r="IY195" s="1279"/>
      <c r="IZ195" s="1280"/>
      <c r="JA195" s="1281"/>
      <c r="JB195" s="879"/>
      <c r="JC195" s="1068"/>
      <c r="JD195" s="1068"/>
      <c r="JE195" s="1234"/>
      <c r="JF195" s="1235"/>
      <c r="JG195" s="1231"/>
      <c r="JH195" s="1066"/>
    </row>
    <row r="196" spans="1:268">
      <c r="A196" s="1179">
        <v>13</v>
      </c>
      <c r="B196" s="971" t="s">
        <v>345</v>
      </c>
      <c r="C196" s="934"/>
      <c r="D196" s="925">
        <v>346</v>
      </c>
      <c r="E196" s="1210">
        <f>SUM(D196,-C196)</f>
        <v>346</v>
      </c>
      <c r="F196" s="1211" t="e">
        <f>E196/C196</f>
        <v>#DIV/0!</v>
      </c>
      <c r="G196" s="921">
        <v>3</v>
      </c>
      <c r="H196" s="925">
        <v>348</v>
      </c>
      <c r="I196" s="925">
        <v>343</v>
      </c>
      <c r="J196" s="1210">
        <f>SUM(I196,-H196)</f>
        <v>-5</v>
      </c>
      <c r="K196" s="1212">
        <f t="shared" si="1771"/>
        <v>-1.4367816091954023E-2</v>
      </c>
      <c r="L196" s="879"/>
      <c r="M196" s="929">
        <v>348</v>
      </c>
      <c r="N196" s="929">
        <f>I196</f>
        <v>343</v>
      </c>
      <c r="O196" s="1024">
        <f>SUM(N196,-M196)</f>
        <v>-5</v>
      </c>
      <c r="P196" s="1213">
        <f>O196/M196</f>
        <v>-1.4367816091954023E-2</v>
      </c>
      <c r="Q196" s="1179">
        <v>13</v>
      </c>
      <c r="R196" s="932">
        <f>SUM(I196,-$H$204)/$H$204</f>
        <v>-0.58524788391777505</v>
      </c>
      <c r="U196" s="1188">
        <v>13</v>
      </c>
      <c r="V196" s="971" t="s">
        <v>345</v>
      </c>
      <c r="W196" s="934"/>
      <c r="X196" s="925">
        <v>346</v>
      </c>
      <c r="Y196" s="1210">
        <f>SUM(X196,-W196)</f>
        <v>346</v>
      </c>
      <c r="Z196" s="1211" t="e">
        <f>Y196/W196</f>
        <v>#DIV/0!</v>
      </c>
      <c r="AA196" s="921">
        <v>3</v>
      </c>
      <c r="AB196" s="925">
        <v>15</v>
      </c>
      <c r="AC196" s="925">
        <v>17</v>
      </c>
      <c r="AD196" s="1210">
        <f>SUM(AC196,-AB196)</f>
        <v>2</v>
      </c>
      <c r="AE196" s="1216">
        <f t="shared" si="1773"/>
        <v>0.13333333333333333</v>
      </c>
      <c r="AF196" s="879"/>
      <c r="AG196" s="929">
        <v>348</v>
      </c>
      <c r="AH196" s="929">
        <f>AC196</f>
        <v>17</v>
      </c>
      <c r="AI196" s="1024">
        <f>SUM(AH196,-AG196)</f>
        <v>-331</v>
      </c>
      <c r="AJ196" s="1213">
        <f>AI196/AG196</f>
        <v>-0.95114942528735635</v>
      </c>
      <c r="AK196" s="1188">
        <v>13</v>
      </c>
      <c r="AL196" s="932">
        <f>SUM(AC196,-$AB$204)/$AB$204</f>
        <v>-0.5</v>
      </c>
      <c r="AN196" s="1356">
        <v>13</v>
      </c>
      <c r="AO196" s="971" t="s">
        <v>345</v>
      </c>
      <c r="AP196" s="934"/>
      <c r="AQ196" s="925">
        <v>346</v>
      </c>
      <c r="AR196" s="1210">
        <f>SUM(AQ196,-AP196)</f>
        <v>346</v>
      </c>
      <c r="AS196" s="1211" t="e">
        <f>AR196/AP196</f>
        <v>#DIV/0!</v>
      </c>
      <c r="AT196" s="921">
        <v>3</v>
      </c>
      <c r="AU196" s="925">
        <v>2</v>
      </c>
      <c r="AV196" s="925">
        <v>2</v>
      </c>
      <c r="AW196" s="1210">
        <f>SUM(AV196,-AU196)</f>
        <v>0</v>
      </c>
      <c r="AX196" s="1216">
        <f t="shared" si="1775"/>
        <v>0</v>
      </c>
      <c r="AY196" s="879"/>
      <c r="AZ196" s="929">
        <v>348</v>
      </c>
      <c r="BA196" s="929">
        <f>AV196</f>
        <v>2</v>
      </c>
      <c r="BB196" s="1024">
        <f>SUM(BA196,-AZ196)</f>
        <v>-346</v>
      </c>
      <c r="BC196" s="1213">
        <f>BB196/AZ196</f>
        <v>-0.99425287356321834</v>
      </c>
      <c r="BD196" s="1356">
        <v>13</v>
      </c>
      <c r="BE196" s="932">
        <f>SUM(AV196,-$AU$204)/$AU$204</f>
        <v>-0.66666666666666663</v>
      </c>
      <c r="BH196" s="1188">
        <v>13</v>
      </c>
      <c r="BI196" s="971" t="s">
        <v>345</v>
      </c>
      <c r="BJ196" s="934"/>
      <c r="BK196" s="925">
        <v>346</v>
      </c>
      <c r="BL196" s="1210">
        <f>SUM(BK196,-BJ196)</f>
        <v>346</v>
      </c>
      <c r="BM196" s="1211" t="e">
        <f>BL196/BJ196</f>
        <v>#DIV/0!</v>
      </c>
      <c r="BN196" s="921">
        <v>3</v>
      </c>
      <c r="BO196" s="925">
        <v>9</v>
      </c>
      <c r="BP196" s="925">
        <v>6</v>
      </c>
      <c r="BQ196" s="1210">
        <f>SUM(BP196,-BO196)</f>
        <v>-3</v>
      </c>
      <c r="BR196" s="1212">
        <f t="shared" si="1777"/>
        <v>-0.33333333333333331</v>
      </c>
      <c r="BS196" s="879"/>
      <c r="BT196" s="929">
        <v>348</v>
      </c>
      <c r="BU196" s="929">
        <f>BP196</f>
        <v>6</v>
      </c>
      <c r="BV196" s="1024">
        <f>SUM(BU196,-BT196)</f>
        <v>-342</v>
      </c>
      <c r="BW196" s="1213">
        <f>BV196/BT196</f>
        <v>-0.98275862068965514</v>
      </c>
      <c r="BX196" s="1188">
        <v>13</v>
      </c>
      <c r="BY196" s="932">
        <f>SUM(BP196,-$BO$204)/$BO$204</f>
        <v>-0.6</v>
      </c>
      <c r="CB196" s="1356">
        <v>13</v>
      </c>
      <c r="CC196" s="971" t="s">
        <v>345</v>
      </c>
      <c r="CD196" s="934"/>
      <c r="CE196" s="925">
        <v>346</v>
      </c>
      <c r="CF196" s="1210">
        <f>SUM(CE196,-CD196)</f>
        <v>346</v>
      </c>
      <c r="CG196" s="1211" t="e">
        <f>CF196/CD196</f>
        <v>#DIV/0!</v>
      </c>
      <c r="CH196" s="921">
        <v>3</v>
      </c>
      <c r="CI196" s="925">
        <v>3</v>
      </c>
      <c r="CJ196" s="925">
        <v>6</v>
      </c>
      <c r="CK196" s="1210">
        <f>SUM(CJ196,-CI196)</f>
        <v>3</v>
      </c>
      <c r="CL196" s="1216">
        <f t="shared" si="1779"/>
        <v>1</v>
      </c>
      <c r="CM196" s="879"/>
      <c r="CN196" s="929">
        <v>348</v>
      </c>
      <c r="CO196" s="929">
        <f>CJ196</f>
        <v>6</v>
      </c>
      <c r="CP196" s="1024">
        <f>SUM(CO196,-CN196)</f>
        <v>-342</v>
      </c>
      <c r="CQ196" s="1213">
        <f>CP196/CN196</f>
        <v>-0.98275862068965514</v>
      </c>
      <c r="CR196" s="1356">
        <v>13</v>
      </c>
      <c r="CS196" s="932">
        <f>SUM(CJ196,-$CI$204)/$CI$204</f>
        <v>-0.33333333333333331</v>
      </c>
      <c r="CU196" s="1188">
        <v>13</v>
      </c>
      <c r="CV196" s="971" t="s">
        <v>345</v>
      </c>
      <c r="CW196" s="934"/>
      <c r="CX196" s="925">
        <v>346</v>
      </c>
      <c r="CY196" s="1210">
        <f>SUM(CX196,-CW196)</f>
        <v>346</v>
      </c>
      <c r="CZ196" s="1211" t="e">
        <f>CY196/CW196</f>
        <v>#DIV/0!</v>
      </c>
      <c r="DA196" s="921">
        <v>3</v>
      </c>
      <c r="DB196" s="925">
        <v>0</v>
      </c>
      <c r="DC196" s="925">
        <v>1</v>
      </c>
      <c r="DD196" s="1210">
        <f>SUM(DC196,-DB196)</f>
        <v>1</v>
      </c>
      <c r="DE196" s="1216" t="e">
        <f t="shared" si="1781"/>
        <v>#DIV/0!</v>
      </c>
      <c r="DF196" s="879"/>
      <c r="DG196" s="929">
        <v>348</v>
      </c>
      <c r="DH196" s="929">
        <f>DC196</f>
        <v>1</v>
      </c>
      <c r="DI196" s="1024">
        <f>SUM(DH196,-DG196)</f>
        <v>-347</v>
      </c>
      <c r="DJ196" s="1213">
        <f>DI196/DG196</f>
        <v>-0.99712643678160917</v>
      </c>
      <c r="DK196" s="1188">
        <v>13</v>
      </c>
      <c r="DL196" s="932">
        <f>SUM(DC196,-$DB$204)/$DB$204</f>
        <v>-0.5</v>
      </c>
      <c r="DN196" s="1356">
        <v>13</v>
      </c>
      <c r="DO196" s="971" t="s">
        <v>345</v>
      </c>
      <c r="DP196" s="934"/>
      <c r="DQ196" s="925">
        <v>346</v>
      </c>
      <c r="DR196" s="1210">
        <f>SUM(DQ196,-DP196)</f>
        <v>346</v>
      </c>
      <c r="DS196" s="1211" t="e">
        <f>DR196/DP196</f>
        <v>#DIV/0!</v>
      </c>
      <c r="DT196" s="921">
        <v>3</v>
      </c>
      <c r="DU196" s="925">
        <v>1</v>
      </c>
      <c r="DV196" s="925">
        <v>1</v>
      </c>
      <c r="DW196" s="1210">
        <f>SUM(DV196,-DU196)</f>
        <v>0</v>
      </c>
      <c r="DX196" s="1216">
        <f t="shared" si="1783"/>
        <v>0</v>
      </c>
      <c r="DY196" s="879"/>
      <c r="DZ196" s="929">
        <v>348</v>
      </c>
      <c r="EA196" s="929">
        <f>DV196</f>
        <v>1</v>
      </c>
      <c r="EB196" s="1024">
        <f>SUM(EA196,-DZ196)</f>
        <v>-347</v>
      </c>
      <c r="EC196" s="1213">
        <f>EB196/DZ196</f>
        <v>-0.99712643678160917</v>
      </c>
      <c r="ED196" s="1356">
        <v>13</v>
      </c>
      <c r="EE196" s="932">
        <f>SUM(DV196,-$DU$204)/$DU$204</f>
        <v>-0.83333333333333337</v>
      </c>
      <c r="EG196" s="1188">
        <v>13</v>
      </c>
      <c r="EH196" s="971" t="s">
        <v>345</v>
      </c>
      <c r="EI196" s="934"/>
      <c r="EJ196" s="925">
        <v>346</v>
      </c>
      <c r="EK196" s="1210">
        <f>SUM(EJ196,-EI196)</f>
        <v>346</v>
      </c>
      <c r="EL196" s="1211" t="e">
        <f>EK196/EI196</f>
        <v>#DIV/0!</v>
      </c>
      <c r="EM196" s="921">
        <v>3</v>
      </c>
      <c r="EN196" s="925">
        <v>0</v>
      </c>
      <c r="EO196" s="925">
        <v>0</v>
      </c>
      <c r="EP196" s="1210">
        <f>SUM(EO196,-EN196)</f>
        <v>0</v>
      </c>
      <c r="EQ196" s="1216" t="e">
        <f t="shared" si="1785"/>
        <v>#DIV/0!</v>
      </c>
      <c r="ER196" s="879"/>
      <c r="ES196" s="929">
        <v>348</v>
      </c>
      <c r="ET196" s="929">
        <f>EO196</f>
        <v>0</v>
      </c>
      <c r="EU196" s="1024">
        <f>SUM(ET196,-ES196)</f>
        <v>-348</v>
      </c>
      <c r="EV196" s="1213">
        <f>EU196/ES196</f>
        <v>-1</v>
      </c>
      <c r="EW196" s="1188">
        <v>13</v>
      </c>
      <c r="EX196" s="932">
        <f>SUM(EO196,-$EN$204)/$EN$204</f>
        <v>-1</v>
      </c>
      <c r="EZ196" s="1356">
        <v>13</v>
      </c>
      <c r="FA196" s="971" t="s">
        <v>345</v>
      </c>
      <c r="FB196" s="934"/>
      <c r="FC196" s="925">
        <v>346</v>
      </c>
      <c r="FD196" s="1210">
        <f>SUM(FC196,-FB196)</f>
        <v>346</v>
      </c>
      <c r="FE196" s="1211" t="e">
        <f>FD196/FB196</f>
        <v>#DIV/0!</v>
      </c>
      <c r="FF196" s="921">
        <v>3</v>
      </c>
      <c r="FG196" s="925">
        <v>0</v>
      </c>
      <c r="FH196" s="925">
        <v>7</v>
      </c>
      <c r="FI196" s="1210">
        <f>SUM(FH196,-FG196)</f>
        <v>7</v>
      </c>
      <c r="FJ196" s="1216" t="e">
        <f t="shared" si="1787"/>
        <v>#DIV/0!</v>
      </c>
      <c r="FK196" s="879"/>
      <c r="FL196" s="929">
        <v>348</v>
      </c>
      <c r="FM196" s="929">
        <f>FH196</f>
        <v>7</v>
      </c>
      <c r="FN196" s="1024">
        <f>SUM(FM196,-FL196)</f>
        <v>-341</v>
      </c>
      <c r="FO196" s="1213">
        <f>FN196/FL196</f>
        <v>-0.97988505747126442</v>
      </c>
      <c r="FP196" s="1356">
        <v>13</v>
      </c>
      <c r="FQ196" s="932">
        <f>SUM(FH196,-$FG$204)/$FG$204</f>
        <v>0</v>
      </c>
      <c r="FS196" s="1188">
        <v>13</v>
      </c>
      <c r="FT196" s="971" t="s">
        <v>345</v>
      </c>
      <c r="FU196" s="934"/>
      <c r="FV196" s="925">
        <v>346</v>
      </c>
      <c r="FW196" s="1210">
        <f>SUM(FV196,-FU196)</f>
        <v>346</v>
      </c>
      <c r="FX196" s="1211" t="e">
        <f>FW196/FU196</f>
        <v>#DIV/0!</v>
      </c>
      <c r="FY196" s="921">
        <v>3</v>
      </c>
      <c r="FZ196" s="925">
        <v>0</v>
      </c>
      <c r="GA196" s="925">
        <v>8</v>
      </c>
      <c r="GB196" s="1210">
        <f>SUM(GA196,-FZ196)</f>
        <v>8</v>
      </c>
      <c r="GC196" s="1216" t="e">
        <f t="shared" si="1789"/>
        <v>#DIV/0!</v>
      </c>
      <c r="GD196" s="879"/>
      <c r="GE196" s="929">
        <v>348</v>
      </c>
      <c r="GF196" s="929">
        <f>GA196</f>
        <v>8</v>
      </c>
      <c r="GG196" s="1024">
        <f>SUM(GF196,-GE196)</f>
        <v>-340</v>
      </c>
      <c r="GH196" s="1213">
        <f>GG196/GE196</f>
        <v>-0.97701149425287359</v>
      </c>
      <c r="GI196" s="1188">
        <v>13</v>
      </c>
      <c r="GJ196" s="932">
        <f>SUM(GA196,-$FZ$204)/$FZ$204</f>
        <v>0.14285714285714285</v>
      </c>
      <c r="GL196" s="1356">
        <v>13</v>
      </c>
      <c r="GM196" s="971" t="s">
        <v>345</v>
      </c>
      <c r="GN196" s="934"/>
      <c r="GO196" s="925">
        <v>346</v>
      </c>
      <c r="GP196" s="1210">
        <f>SUM(GO196,-GN196)</f>
        <v>346</v>
      </c>
      <c r="GQ196" s="1211" t="e">
        <f>GP196/GN196</f>
        <v>#DIV/0!</v>
      </c>
      <c r="GR196" s="921">
        <v>3</v>
      </c>
      <c r="GS196" s="925">
        <v>10</v>
      </c>
      <c r="GT196" s="925">
        <v>11</v>
      </c>
      <c r="GU196" s="1210">
        <f>SUM(GT196,-GS196)</f>
        <v>1</v>
      </c>
      <c r="GV196" s="1216">
        <f t="shared" si="1791"/>
        <v>0.1</v>
      </c>
      <c r="GW196" s="879"/>
      <c r="GX196" s="929">
        <v>348</v>
      </c>
      <c r="GY196" s="929">
        <f>GT196</f>
        <v>11</v>
      </c>
      <c r="GZ196" s="1024">
        <f>SUM(GY196,-GX196)</f>
        <v>-337</v>
      </c>
      <c r="HA196" s="1213">
        <f>GZ196/GX196</f>
        <v>-0.9683908045977011</v>
      </c>
      <c r="HB196" s="1356">
        <v>13</v>
      </c>
      <c r="HC196" s="932">
        <f>SUM(GT196,-$GS$204)/$GS$204</f>
        <v>-0.59259259259259256</v>
      </c>
      <c r="HE196" s="1188">
        <v>13</v>
      </c>
      <c r="HF196" s="971" t="s">
        <v>345</v>
      </c>
      <c r="HG196" s="934"/>
      <c r="HH196" s="925">
        <v>346</v>
      </c>
      <c r="HI196" s="1210">
        <f>SUM(HH196,-HG196)</f>
        <v>346</v>
      </c>
      <c r="HJ196" s="1211" t="e">
        <f>HI196/HG196</f>
        <v>#DIV/0!</v>
      </c>
      <c r="HK196" s="921">
        <v>3</v>
      </c>
      <c r="HL196" s="925">
        <v>10</v>
      </c>
      <c r="HM196" s="925">
        <v>7</v>
      </c>
      <c r="HN196" s="1210">
        <f>SUM(HM196,-HL196)</f>
        <v>-3</v>
      </c>
      <c r="HO196" s="1212">
        <f t="shared" si="1793"/>
        <v>-0.3</v>
      </c>
      <c r="HP196" s="879"/>
      <c r="HQ196" s="929">
        <v>348</v>
      </c>
      <c r="HR196" s="929">
        <f>HM196</f>
        <v>7</v>
      </c>
      <c r="HS196" s="1024">
        <f>SUM(HR196,-HQ196)</f>
        <v>-341</v>
      </c>
      <c r="HT196" s="1213">
        <f>HS196/HQ196</f>
        <v>-0.97988505747126442</v>
      </c>
      <c r="HU196" s="1188">
        <v>13</v>
      </c>
      <c r="HV196" s="932">
        <f>SUM(HM196,-$HL$204)/$HL$204</f>
        <v>-0.7407407407407407</v>
      </c>
      <c r="HX196" s="1356">
        <v>13</v>
      </c>
      <c r="HY196" s="971" t="s">
        <v>345</v>
      </c>
      <c r="HZ196" s="934"/>
      <c r="IA196" s="925">
        <v>346</v>
      </c>
      <c r="IB196" s="1210">
        <f>SUM(IA196,-HZ196)</f>
        <v>346</v>
      </c>
      <c r="IC196" s="1211" t="e">
        <f>IB196/HZ196</f>
        <v>#DIV/0!</v>
      </c>
      <c r="ID196" s="921">
        <v>3</v>
      </c>
      <c r="IE196" s="925">
        <v>4</v>
      </c>
      <c r="IF196" s="925">
        <v>6</v>
      </c>
      <c r="IG196" s="1210">
        <f>SUM(IF196,-IE196)</f>
        <v>2</v>
      </c>
      <c r="IH196" s="1216">
        <f t="shared" si="1795"/>
        <v>0.5</v>
      </c>
      <c r="II196" s="879"/>
      <c r="IJ196" s="929">
        <v>348</v>
      </c>
      <c r="IK196" s="929">
        <f>IF196</f>
        <v>6</v>
      </c>
      <c r="IL196" s="1024">
        <f>SUM(IK196,-IJ196)</f>
        <v>-342</v>
      </c>
      <c r="IM196" s="1213">
        <f>IL196/IJ196</f>
        <v>-0.98275862068965514</v>
      </c>
      <c r="IN196" s="1356">
        <v>13</v>
      </c>
      <c r="IO196" s="932">
        <f>SUM(IF196,-$IE$204)/$IE$204</f>
        <v>-0.45454545454545453</v>
      </c>
      <c r="IQ196" s="1179">
        <v>13</v>
      </c>
      <c r="IR196" s="971" t="s">
        <v>345</v>
      </c>
      <c r="IS196" s="934"/>
      <c r="IT196" s="925">
        <v>346</v>
      </c>
      <c r="IU196" s="1210">
        <f>SUM(IT196,-IS196)</f>
        <v>346</v>
      </c>
      <c r="IV196" s="1211" t="e">
        <f>IU196/IS196</f>
        <v>#DIV/0!</v>
      </c>
      <c r="IW196" s="921">
        <v>3</v>
      </c>
      <c r="IX196" s="925">
        <f>SUM(AB196,AU196,BO196,CI196,DB196,DU196,EN196,FG196,FZ196,GS196,HL196,IE196)</f>
        <v>54</v>
      </c>
      <c r="IY196" s="925">
        <f>SUM(AC196,AV196,BP196,CJ196,DC196,DV196,EO196,FH196,GA196,GT196,HM196,IF196)</f>
        <v>72</v>
      </c>
      <c r="IZ196" s="1210">
        <f>SUM(IY196,-IX196)</f>
        <v>18</v>
      </c>
      <c r="JA196" s="1216">
        <f t="shared" ref="JA196" si="1799">IZ196/IX196</f>
        <v>0.33333333333333331</v>
      </c>
      <c r="JB196" s="879"/>
      <c r="JC196" s="929">
        <v>348</v>
      </c>
      <c r="JD196" s="929">
        <f>IY196</f>
        <v>72</v>
      </c>
      <c r="JE196" s="1024">
        <f>SUM(JD196,-JC196)</f>
        <v>-276</v>
      </c>
      <c r="JF196" s="1213">
        <f>JE196/JC196</f>
        <v>-0.7931034482758621</v>
      </c>
      <c r="JG196" s="1179">
        <v>13</v>
      </c>
      <c r="JH196" s="932">
        <f>SUM(IY196,-$IX$204)/$IX$204</f>
        <v>-0.54430379746835444</v>
      </c>
    </row>
    <row r="197" spans="1:268">
      <c r="A197" s="1179">
        <v>14</v>
      </c>
      <c r="B197" s="371" t="s">
        <v>248</v>
      </c>
      <c r="C197" s="424"/>
      <c r="D197" s="424">
        <v>314</v>
      </c>
      <c r="E197" s="279"/>
      <c r="F197" s="1175">
        <f>D197/D196</f>
        <v>0.90751445086705207</v>
      </c>
      <c r="G197" s="921">
        <v>4</v>
      </c>
      <c r="H197" s="942"/>
      <c r="I197" s="942">
        <v>302</v>
      </c>
      <c r="J197" s="949"/>
      <c r="K197" s="944">
        <f>I197/I196</f>
        <v>0.88046647230320696</v>
      </c>
      <c r="L197" s="879"/>
      <c r="M197" s="424"/>
      <c r="N197" s="424"/>
      <c r="O197" s="279"/>
      <c r="P197" s="948"/>
      <c r="Q197" s="1179">
        <v>14</v>
      </c>
      <c r="R197" s="932">
        <f>SUM(I197,-$H$204)/$H$204</f>
        <v>-0.6348246674727932</v>
      </c>
      <c r="U197" s="1188">
        <v>14</v>
      </c>
      <c r="V197" s="371" t="s">
        <v>248</v>
      </c>
      <c r="W197" s="424"/>
      <c r="X197" s="424">
        <v>314</v>
      </c>
      <c r="Y197" s="279"/>
      <c r="Z197" s="1175">
        <f>X197/X196</f>
        <v>0.90751445086705207</v>
      </c>
      <c r="AA197" s="921">
        <v>4</v>
      </c>
      <c r="AB197" s="942"/>
      <c r="AC197" s="942">
        <v>14</v>
      </c>
      <c r="AD197" s="949"/>
      <c r="AE197" s="944">
        <f>AC197/AC196</f>
        <v>0.82352941176470584</v>
      </c>
      <c r="AF197" s="879"/>
      <c r="AG197" s="424"/>
      <c r="AH197" s="424"/>
      <c r="AI197" s="279"/>
      <c r="AJ197" s="948"/>
      <c r="AK197" s="1188">
        <v>14</v>
      </c>
      <c r="AL197" s="932">
        <f>SUM(AC197,-$AB$204)/$AB$204</f>
        <v>-0.58823529411764708</v>
      </c>
      <c r="AN197" s="1356">
        <v>14</v>
      </c>
      <c r="AO197" s="371" t="s">
        <v>248</v>
      </c>
      <c r="AP197" s="424"/>
      <c r="AQ197" s="424">
        <v>314</v>
      </c>
      <c r="AR197" s="279"/>
      <c r="AS197" s="1175">
        <f>AQ197/AQ196</f>
        <v>0.90751445086705207</v>
      </c>
      <c r="AT197" s="921">
        <v>4</v>
      </c>
      <c r="AU197" s="942"/>
      <c r="AV197" s="942">
        <v>2</v>
      </c>
      <c r="AW197" s="949"/>
      <c r="AX197" s="944">
        <f>AV197/AV196</f>
        <v>1</v>
      </c>
      <c r="AY197" s="879"/>
      <c r="AZ197" s="424"/>
      <c r="BA197" s="424"/>
      <c r="BB197" s="279"/>
      <c r="BC197" s="948"/>
      <c r="BD197" s="1356">
        <v>14</v>
      </c>
      <c r="BE197" s="932">
        <f>SUM(AV197,-$AU$204)/$AU$204</f>
        <v>-0.66666666666666663</v>
      </c>
      <c r="BH197" s="1188">
        <v>14</v>
      </c>
      <c r="BI197" s="371" t="s">
        <v>248</v>
      </c>
      <c r="BJ197" s="424"/>
      <c r="BK197" s="424">
        <v>314</v>
      </c>
      <c r="BL197" s="279"/>
      <c r="BM197" s="1175">
        <f>BK197/BK196</f>
        <v>0.90751445086705207</v>
      </c>
      <c r="BN197" s="921">
        <v>4</v>
      </c>
      <c r="BO197" s="942">
        <v>9</v>
      </c>
      <c r="BP197" s="942">
        <v>5</v>
      </c>
      <c r="BQ197" s="949"/>
      <c r="BR197" s="944">
        <f>BP197/BP196</f>
        <v>0.83333333333333337</v>
      </c>
      <c r="BS197" s="879"/>
      <c r="BT197" s="424"/>
      <c r="BU197" s="424"/>
      <c r="BV197" s="279"/>
      <c r="BW197" s="948"/>
      <c r="BX197" s="1188">
        <v>14</v>
      </c>
      <c r="BY197" s="932">
        <f>SUM(BP197,-$BO$204)/$BO$204</f>
        <v>-0.66666666666666663</v>
      </c>
      <c r="CB197" s="1356">
        <v>14</v>
      </c>
      <c r="CC197" s="371" t="s">
        <v>248</v>
      </c>
      <c r="CD197" s="424"/>
      <c r="CE197" s="424">
        <v>314</v>
      </c>
      <c r="CF197" s="279"/>
      <c r="CG197" s="1175">
        <f>CE197/CE196</f>
        <v>0.90751445086705207</v>
      </c>
      <c r="CH197" s="921">
        <v>4</v>
      </c>
      <c r="CI197" s="942"/>
      <c r="CJ197" s="942">
        <v>3</v>
      </c>
      <c r="CK197" s="949"/>
      <c r="CL197" s="944">
        <f>CJ197/CJ196</f>
        <v>0.5</v>
      </c>
      <c r="CM197" s="879"/>
      <c r="CN197" s="424"/>
      <c r="CO197" s="424"/>
      <c r="CP197" s="279"/>
      <c r="CQ197" s="948"/>
      <c r="CR197" s="1356">
        <v>14</v>
      </c>
      <c r="CS197" s="932">
        <f>SUM(CJ197,-$CI$204)/$CI$204</f>
        <v>-0.66666666666666663</v>
      </c>
      <c r="CU197" s="1188">
        <v>14</v>
      </c>
      <c r="CV197" s="371" t="s">
        <v>248</v>
      </c>
      <c r="CW197" s="424"/>
      <c r="CX197" s="424">
        <v>314</v>
      </c>
      <c r="CY197" s="279"/>
      <c r="CZ197" s="1175">
        <f>CX197/CX196</f>
        <v>0.90751445086705207</v>
      </c>
      <c r="DA197" s="921">
        <v>4</v>
      </c>
      <c r="DB197" s="942"/>
      <c r="DC197" s="942">
        <v>1</v>
      </c>
      <c r="DD197" s="949"/>
      <c r="DE197" s="944">
        <f>DC197/DC196</f>
        <v>1</v>
      </c>
      <c r="DF197" s="879"/>
      <c r="DG197" s="424"/>
      <c r="DH197" s="424"/>
      <c r="DI197" s="279"/>
      <c r="DJ197" s="948"/>
      <c r="DK197" s="1188">
        <v>14</v>
      </c>
      <c r="DL197" s="932">
        <f>SUM(DC197,-$DB$204)/$DB$204</f>
        <v>-0.5</v>
      </c>
      <c r="DN197" s="1356">
        <v>14</v>
      </c>
      <c r="DO197" s="371" t="s">
        <v>248</v>
      </c>
      <c r="DP197" s="424"/>
      <c r="DQ197" s="424">
        <v>314</v>
      </c>
      <c r="DR197" s="279"/>
      <c r="DS197" s="1175">
        <f>DQ197/DQ196</f>
        <v>0.90751445086705207</v>
      </c>
      <c r="DT197" s="921">
        <v>4</v>
      </c>
      <c r="DU197" s="942"/>
      <c r="DV197" s="942">
        <v>1</v>
      </c>
      <c r="DW197" s="949"/>
      <c r="DX197" s="944">
        <f>DV197/DV196</f>
        <v>1</v>
      </c>
      <c r="DY197" s="879"/>
      <c r="DZ197" s="424"/>
      <c r="EA197" s="424"/>
      <c r="EB197" s="279"/>
      <c r="EC197" s="948"/>
      <c r="ED197" s="1356">
        <v>14</v>
      </c>
      <c r="EE197" s="932">
        <f>SUM(DV197,-$DU$204)/$DU$204</f>
        <v>-0.83333333333333337</v>
      </c>
      <c r="EG197" s="1188">
        <v>14</v>
      </c>
      <c r="EH197" s="371" t="s">
        <v>248</v>
      </c>
      <c r="EI197" s="424"/>
      <c r="EJ197" s="424">
        <v>314</v>
      </c>
      <c r="EK197" s="279"/>
      <c r="EL197" s="1175">
        <f>EJ197/EJ196</f>
        <v>0.90751445086705207</v>
      </c>
      <c r="EM197" s="921">
        <v>4</v>
      </c>
      <c r="EN197" s="942"/>
      <c r="EO197" s="942">
        <v>0</v>
      </c>
      <c r="EP197" s="949"/>
      <c r="EQ197" s="944" t="e">
        <f>EO197/EO196</f>
        <v>#DIV/0!</v>
      </c>
      <c r="ER197" s="879"/>
      <c r="ES197" s="424"/>
      <c r="ET197" s="424"/>
      <c r="EU197" s="279"/>
      <c r="EV197" s="948"/>
      <c r="EW197" s="1188">
        <v>14</v>
      </c>
      <c r="EX197" s="932">
        <f>SUM(EO197,-$EN$204)/$EN$204</f>
        <v>-1</v>
      </c>
      <c r="EZ197" s="1356">
        <v>14</v>
      </c>
      <c r="FA197" s="371" t="s">
        <v>248</v>
      </c>
      <c r="FB197" s="424"/>
      <c r="FC197" s="424">
        <v>314</v>
      </c>
      <c r="FD197" s="279"/>
      <c r="FE197" s="1175">
        <f>FC197/FC196</f>
        <v>0.90751445086705207</v>
      </c>
      <c r="FF197" s="921">
        <v>4</v>
      </c>
      <c r="FG197" s="942"/>
      <c r="FH197" s="942">
        <v>3</v>
      </c>
      <c r="FI197" s="949"/>
      <c r="FJ197" s="944">
        <f>FH197/FH196</f>
        <v>0.42857142857142855</v>
      </c>
      <c r="FK197" s="879"/>
      <c r="FL197" s="424"/>
      <c r="FM197" s="424"/>
      <c r="FN197" s="279"/>
      <c r="FO197" s="948"/>
      <c r="FP197" s="1356">
        <v>14</v>
      </c>
      <c r="FQ197" s="932">
        <f>SUM(FH197,-$FG$204)/$FG$204</f>
        <v>-0.5714285714285714</v>
      </c>
      <c r="FS197" s="1188">
        <v>14</v>
      </c>
      <c r="FT197" s="371" t="s">
        <v>248</v>
      </c>
      <c r="FU197" s="424"/>
      <c r="FV197" s="424">
        <v>314</v>
      </c>
      <c r="FW197" s="279"/>
      <c r="FX197" s="1175">
        <f>FV197/FV196</f>
        <v>0.90751445086705207</v>
      </c>
      <c r="FY197" s="921">
        <v>4</v>
      </c>
      <c r="FZ197" s="942"/>
      <c r="GA197" s="942">
        <v>4</v>
      </c>
      <c r="GB197" s="949"/>
      <c r="GC197" s="944">
        <f>GA197/GA196</f>
        <v>0.5</v>
      </c>
      <c r="GD197" s="879"/>
      <c r="GE197" s="424"/>
      <c r="GF197" s="424"/>
      <c r="GG197" s="279"/>
      <c r="GH197" s="948"/>
      <c r="GI197" s="1188">
        <v>14</v>
      </c>
      <c r="GJ197" s="932">
        <f>SUM(GA197,-$FZ$204)/$FZ$204</f>
        <v>-0.42857142857142855</v>
      </c>
      <c r="GL197" s="1356">
        <v>14</v>
      </c>
      <c r="GM197" s="371" t="s">
        <v>248</v>
      </c>
      <c r="GN197" s="424"/>
      <c r="GO197" s="424">
        <v>314</v>
      </c>
      <c r="GP197" s="279"/>
      <c r="GQ197" s="1175">
        <f>GO197/GO196</f>
        <v>0.90751445086705207</v>
      </c>
      <c r="GR197" s="921">
        <v>4</v>
      </c>
      <c r="GS197" s="942"/>
      <c r="GT197" s="942">
        <v>10</v>
      </c>
      <c r="GU197" s="949"/>
      <c r="GV197" s="944">
        <f>GT197/GT196</f>
        <v>0.90909090909090906</v>
      </c>
      <c r="GW197" s="879"/>
      <c r="GX197" s="424"/>
      <c r="GY197" s="424"/>
      <c r="GZ197" s="279"/>
      <c r="HA197" s="948"/>
      <c r="HB197" s="1356">
        <v>14</v>
      </c>
      <c r="HC197" s="932">
        <f>SUM(GT197,-$GS$204)/$GS$204</f>
        <v>-0.62962962962962965</v>
      </c>
      <c r="HE197" s="1188">
        <v>14</v>
      </c>
      <c r="HF197" s="371" t="s">
        <v>248</v>
      </c>
      <c r="HG197" s="424"/>
      <c r="HH197" s="424">
        <v>314</v>
      </c>
      <c r="HI197" s="279"/>
      <c r="HJ197" s="1175">
        <f>HH197/HH196</f>
        <v>0.90751445086705207</v>
      </c>
      <c r="HK197" s="921">
        <v>4</v>
      </c>
      <c r="HL197" s="942"/>
      <c r="HM197" s="942">
        <v>7</v>
      </c>
      <c r="HN197" s="949"/>
      <c r="HO197" s="944">
        <f>HM197/HM196</f>
        <v>1</v>
      </c>
      <c r="HP197" s="879"/>
      <c r="HQ197" s="424"/>
      <c r="HR197" s="424"/>
      <c r="HS197" s="279"/>
      <c r="HT197" s="948"/>
      <c r="HU197" s="1188">
        <v>14</v>
      </c>
      <c r="HV197" s="932">
        <f>SUM(HM197,-$HL$204)/$HL$204</f>
        <v>-0.7407407407407407</v>
      </c>
      <c r="HX197" s="1356">
        <v>14</v>
      </c>
      <c r="HY197" s="371" t="s">
        <v>248</v>
      </c>
      <c r="HZ197" s="424"/>
      <c r="IA197" s="424">
        <v>314</v>
      </c>
      <c r="IB197" s="279"/>
      <c r="IC197" s="1175">
        <f>IA197/IA196</f>
        <v>0.90751445086705207</v>
      </c>
      <c r="ID197" s="921">
        <v>4</v>
      </c>
      <c r="IE197" s="942"/>
      <c r="IF197" s="942">
        <v>5</v>
      </c>
      <c r="IG197" s="949"/>
      <c r="IH197" s="944">
        <f>IF197/IF196</f>
        <v>0.83333333333333337</v>
      </c>
      <c r="II197" s="879"/>
      <c r="IJ197" s="424"/>
      <c r="IK197" s="424"/>
      <c r="IL197" s="279"/>
      <c r="IM197" s="948"/>
      <c r="IN197" s="1356">
        <v>14</v>
      </c>
      <c r="IO197" s="932">
        <f>SUM(IF197,-$IE$204)/$IE$204</f>
        <v>-0.54545454545454541</v>
      </c>
      <c r="IQ197" s="1179">
        <v>14</v>
      </c>
      <c r="IR197" s="371" t="s">
        <v>248</v>
      </c>
      <c r="IS197" s="424"/>
      <c r="IT197" s="424">
        <v>314</v>
      </c>
      <c r="IU197" s="279"/>
      <c r="IV197" s="1175">
        <f>IT197/IT196</f>
        <v>0.90751445086705207</v>
      </c>
      <c r="IW197" s="921">
        <v>4</v>
      </c>
      <c r="IX197" s="942"/>
      <c r="IY197" s="978">
        <f t="shared" ref="IY197:IY198" si="1800">SUM(AC197,AV197,BP197,CJ197,DC197,DV197,EO197,FH197,GA197,GT197,HM197,IF197)</f>
        <v>55</v>
      </c>
      <c r="IZ197" s="949"/>
      <c r="JA197" s="944">
        <f>IY197/IY196</f>
        <v>0.76388888888888884</v>
      </c>
      <c r="JB197" s="879"/>
      <c r="JC197" s="424"/>
      <c r="JD197" s="424"/>
      <c r="JE197" s="279"/>
      <c r="JF197" s="948"/>
      <c r="JG197" s="1179">
        <v>14</v>
      </c>
      <c r="JH197" s="932">
        <f>SUM(IY197,-$IX$204)/$IX$204</f>
        <v>-0.65189873417721522</v>
      </c>
    </row>
    <row r="198" spans="1:268">
      <c r="A198" s="1179">
        <v>15</v>
      </c>
      <c r="B198" s="371" t="s">
        <v>249</v>
      </c>
      <c r="C198" s="424"/>
      <c r="D198" s="424">
        <v>32</v>
      </c>
      <c r="E198" s="279"/>
      <c r="F198" s="1175">
        <f>D198/D196</f>
        <v>9.2485549132947972E-2</v>
      </c>
      <c r="G198" s="921">
        <v>5</v>
      </c>
      <c r="H198" s="942"/>
      <c r="I198" s="942">
        <v>41</v>
      </c>
      <c r="J198" s="949"/>
      <c r="K198" s="944">
        <f>I198/I196</f>
        <v>0.119533527696793</v>
      </c>
      <c r="L198" s="879"/>
      <c r="M198" s="424"/>
      <c r="N198" s="424"/>
      <c r="O198" s="279"/>
      <c r="P198" s="948"/>
      <c r="Q198" s="1179">
        <v>15</v>
      </c>
      <c r="R198" s="866"/>
      <c r="U198" s="1188">
        <v>15</v>
      </c>
      <c r="V198" s="371" t="s">
        <v>249</v>
      </c>
      <c r="W198" s="424"/>
      <c r="X198" s="424">
        <v>32</v>
      </c>
      <c r="Y198" s="279"/>
      <c r="Z198" s="1175">
        <f>X198/X196</f>
        <v>9.2485549132947972E-2</v>
      </c>
      <c r="AA198" s="921">
        <v>5</v>
      </c>
      <c r="AB198" s="942"/>
      <c r="AC198" s="942">
        <v>3</v>
      </c>
      <c r="AD198" s="949"/>
      <c r="AE198" s="944">
        <f>AC198/AC196</f>
        <v>0.17647058823529413</v>
      </c>
      <c r="AF198" s="879"/>
      <c r="AG198" s="424"/>
      <c r="AH198" s="424"/>
      <c r="AI198" s="279"/>
      <c r="AJ198" s="948"/>
      <c r="AK198" s="1188">
        <v>15</v>
      </c>
      <c r="AL198" s="866"/>
      <c r="AN198" s="1356">
        <v>15</v>
      </c>
      <c r="AO198" s="371" t="s">
        <v>249</v>
      </c>
      <c r="AP198" s="424"/>
      <c r="AQ198" s="424">
        <v>32</v>
      </c>
      <c r="AR198" s="279"/>
      <c r="AS198" s="1175">
        <f>AQ198/AQ196</f>
        <v>9.2485549132947972E-2</v>
      </c>
      <c r="AT198" s="921">
        <v>5</v>
      </c>
      <c r="AU198" s="942"/>
      <c r="AV198" s="942">
        <v>0</v>
      </c>
      <c r="AW198" s="949"/>
      <c r="AX198" s="944">
        <f>AV198/AV196</f>
        <v>0</v>
      </c>
      <c r="AY198" s="879"/>
      <c r="AZ198" s="424"/>
      <c r="BA198" s="424"/>
      <c r="BB198" s="279"/>
      <c r="BC198" s="948"/>
      <c r="BD198" s="1356">
        <v>15</v>
      </c>
      <c r="BE198" s="866"/>
      <c r="BH198" s="1188">
        <v>15</v>
      </c>
      <c r="BI198" s="371" t="s">
        <v>249</v>
      </c>
      <c r="BJ198" s="424"/>
      <c r="BK198" s="424">
        <v>32</v>
      </c>
      <c r="BL198" s="279"/>
      <c r="BM198" s="1175">
        <f>BK198/BK196</f>
        <v>9.2485549132947972E-2</v>
      </c>
      <c r="BN198" s="921">
        <v>5</v>
      </c>
      <c r="BO198" s="942">
        <v>0</v>
      </c>
      <c r="BP198" s="942">
        <v>1</v>
      </c>
      <c r="BQ198" s="949"/>
      <c r="BR198" s="944">
        <f>BP198/BP196</f>
        <v>0.16666666666666666</v>
      </c>
      <c r="BS198" s="879"/>
      <c r="BT198" s="424"/>
      <c r="BU198" s="424"/>
      <c r="BV198" s="279"/>
      <c r="BW198" s="948"/>
      <c r="BX198" s="1188">
        <v>15</v>
      </c>
      <c r="BY198" s="866"/>
      <c r="CB198" s="1356">
        <v>15</v>
      </c>
      <c r="CC198" s="371" t="s">
        <v>249</v>
      </c>
      <c r="CD198" s="424"/>
      <c r="CE198" s="424">
        <v>32</v>
      </c>
      <c r="CF198" s="279"/>
      <c r="CG198" s="1175">
        <f>CE198/CE196</f>
        <v>9.2485549132947972E-2</v>
      </c>
      <c r="CH198" s="921">
        <v>5</v>
      </c>
      <c r="CI198" s="942"/>
      <c r="CJ198" s="942">
        <v>3</v>
      </c>
      <c r="CK198" s="949"/>
      <c r="CL198" s="944">
        <f>CJ198/CJ196</f>
        <v>0.5</v>
      </c>
      <c r="CM198" s="879"/>
      <c r="CN198" s="424"/>
      <c r="CO198" s="424"/>
      <c r="CP198" s="279"/>
      <c r="CQ198" s="948"/>
      <c r="CR198" s="1356">
        <v>15</v>
      </c>
      <c r="CS198" s="866"/>
      <c r="CU198" s="1188">
        <v>15</v>
      </c>
      <c r="CV198" s="371" t="s">
        <v>249</v>
      </c>
      <c r="CW198" s="424"/>
      <c r="CX198" s="424">
        <v>32</v>
      </c>
      <c r="CY198" s="279"/>
      <c r="CZ198" s="1175">
        <f>CX198/CX196</f>
        <v>9.2485549132947972E-2</v>
      </c>
      <c r="DA198" s="921">
        <v>5</v>
      </c>
      <c r="DB198" s="942"/>
      <c r="DC198" s="942">
        <v>0</v>
      </c>
      <c r="DD198" s="949"/>
      <c r="DE198" s="944">
        <f>DC198/DC196</f>
        <v>0</v>
      </c>
      <c r="DF198" s="879"/>
      <c r="DG198" s="424"/>
      <c r="DH198" s="424"/>
      <c r="DI198" s="279"/>
      <c r="DJ198" s="948"/>
      <c r="DK198" s="1188">
        <v>15</v>
      </c>
      <c r="DL198" s="866"/>
      <c r="DN198" s="1356">
        <v>15</v>
      </c>
      <c r="DO198" s="371" t="s">
        <v>249</v>
      </c>
      <c r="DP198" s="424"/>
      <c r="DQ198" s="424">
        <v>32</v>
      </c>
      <c r="DR198" s="279"/>
      <c r="DS198" s="1175">
        <f>DQ198/DQ196</f>
        <v>9.2485549132947972E-2</v>
      </c>
      <c r="DT198" s="921">
        <v>5</v>
      </c>
      <c r="DU198" s="942"/>
      <c r="DV198" s="942">
        <v>0</v>
      </c>
      <c r="DW198" s="949"/>
      <c r="DX198" s="944">
        <f>DV198/DV196</f>
        <v>0</v>
      </c>
      <c r="DY198" s="879"/>
      <c r="DZ198" s="424"/>
      <c r="EA198" s="424"/>
      <c r="EB198" s="279"/>
      <c r="EC198" s="948"/>
      <c r="ED198" s="1356">
        <v>15</v>
      </c>
      <c r="EE198" s="866"/>
      <c r="EG198" s="1188">
        <v>15</v>
      </c>
      <c r="EH198" s="371" t="s">
        <v>249</v>
      </c>
      <c r="EI198" s="424"/>
      <c r="EJ198" s="424">
        <v>32</v>
      </c>
      <c r="EK198" s="279"/>
      <c r="EL198" s="1175">
        <f>EJ198/EJ196</f>
        <v>9.2485549132947972E-2</v>
      </c>
      <c r="EM198" s="921">
        <v>5</v>
      </c>
      <c r="EN198" s="942"/>
      <c r="EO198" s="942">
        <v>0</v>
      </c>
      <c r="EP198" s="949"/>
      <c r="EQ198" s="944" t="e">
        <f>EO198/EO196</f>
        <v>#DIV/0!</v>
      </c>
      <c r="ER198" s="879"/>
      <c r="ES198" s="424"/>
      <c r="ET198" s="424"/>
      <c r="EU198" s="279"/>
      <c r="EV198" s="948"/>
      <c r="EW198" s="1188">
        <v>15</v>
      </c>
      <c r="EX198" s="866"/>
      <c r="EZ198" s="1356">
        <v>15</v>
      </c>
      <c r="FA198" s="371" t="s">
        <v>249</v>
      </c>
      <c r="FB198" s="424"/>
      <c r="FC198" s="424">
        <v>32</v>
      </c>
      <c r="FD198" s="279"/>
      <c r="FE198" s="1175">
        <f>FC198/FC196</f>
        <v>9.2485549132947972E-2</v>
      </c>
      <c r="FF198" s="921">
        <v>5</v>
      </c>
      <c r="FG198" s="942"/>
      <c r="FH198" s="942">
        <v>4</v>
      </c>
      <c r="FI198" s="949"/>
      <c r="FJ198" s="944">
        <f>FH198/FH196</f>
        <v>0.5714285714285714</v>
      </c>
      <c r="FK198" s="879"/>
      <c r="FL198" s="424"/>
      <c r="FM198" s="424"/>
      <c r="FN198" s="279"/>
      <c r="FO198" s="948"/>
      <c r="FP198" s="1356">
        <v>15</v>
      </c>
      <c r="FQ198" s="866"/>
      <c r="FS198" s="1188">
        <v>15</v>
      </c>
      <c r="FT198" s="371" t="s">
        <v>249</v>
      </c>
      <c r="FU198" s="424"/>
      <c r="FV198" s="424">
        <v>32</v>
      </c>
      <c r="FW198" s="279"/>
      <c r="FX198" s="1175">
        <f>FV198/FV196</f>
        <v>9.2485549132947972E-2</v>
      </c>
      <c r="FY198" s="921">
        <v>5</v>
      </c>
      <c r="FZ198" s="942"/>
      <c r="GA198" s="942">
        <v>4</v>
      </c>
      <c r="GB198" s="949"/>
      <c r="GC198" s="944">
        <f>GA198/GA196</f>
        <v>0.5</v>
      </c>
      <c r="GD198" s="879"/>
      <c r="GE198" s="424"/>
      <c r="GF198" s="424"/>
      <c r="GG198" s="279"/>
      <c r="GH198" s="948"/>
      <c r="GI198" s="1188">
        <v>15</v>
      </c>
      <c r="GJ198" s="866"/>
      <c r="GL198" s="1356">
        <v>15</v>
      </c>
      <c r="GM198" s="371" t="s">
        <v>249</v>
      </c>
      <c r="GN198" s="424"/>
      <c r="GO198" s="424">
        <v>32</v>
      </c>
      <c r="GP198" s="279"/>
      <c r="GQ198" s="1175">
        <f>GO198/GO196</f>
        <v>9.2485549132947972E-2</v>
      </c>
      <c r="GR198" s="921">
        <v>5</v>
      </c>
      <c r="GS198" s="942"/>
      <c r="GT198" s="942">
        <v>1</v>
      </c>
      <c r="GU198" s="949"/>
      <c r="GV198" s="944">
        <f>GT198/GT196</f>
        <v>9.0909090909090912E-2</v>
      </c>
      <c r="GW198" s="879"/>
      <c r="GX198" s="424"/>
      <c r="GY198" s="424"/>
      <c r="GZ198" s="279"/>
      <c r="HA198" s="948"/>
      <c r="HB198" s="1356">
        <v>15</v>
      </c>
      <c r="HC198" s="866"/>
      <c r="HE198" s="1188">
        <v>15</v>
      </c>
      <c r="HF198" s="371" t="s">
        <v>249</v>
      </c>
      <c r="HG198" s="424"/>
      <c r="HH198" s="424">
        <v>32</v>
      </c>
      <c r="HI198" s="279"/>
      <c r="HJ198" s="1175">
        <f>HH198/HH196</f>
        <v>9.2485549132947972E-2</v>
      </c>
      <c r="HK198" s="921">
        <v>5</v>
      </c>
      <c r="HL198" s="942"/>
      <c r="HM198" s="942">
        <v>0</v>
      </c>
      <c r="HN198" s="949"/>
      <c r="HO198" s="944">
        <f>HM198/HM196</f>
        <v>0</v>
      </c>
      <c r="HP198" s="879"/>
      <c r="HQ198" s="424"/>
      <c r="HR198" s="424"/>
      <c r="HS198" s="279"/>
      <c r="HT198" s="948"/>
      <c r="HU198" s="1188">
        <v>15</v>
      </c>
      <c r="HV198" s="866"/>
      <c r="HX198" s="1356">
        <v>15</v>
      </c>
      <c r="HY198" s="371" t="s">
        <v>249</v>
      </c>
      <c r="HZ198" s="424"/>
      <c r="IA198" s="424">
        <v>32</v>
      </c>
      <c r="IB198" s="279"/>
      <c r="IC198" s="1175">
        <f>IA198/IA196</f>
        <v>9.2485549132947972E-2</v>
      </c>
      <c r="ID198" s="921">
        <v>5</v>
      </c>
      <c r="IE198" s="942"/>
      <c r="IF198" s="942">
        <v>1</v>
      </c>
      <c r="IG198" s="949"/>
      <c r="IH198" s="944">
        <f>IF198/IF196</f>
        <v>0.16666666666666666</v>
      </c>
      <c r="II198" s="879"/>
      <c r="IJ198" s="424"/>
      <c r="IK198" s="424"/>
      <c r="IL198" s="279"/>
      <c r="IM198" s="948"/>
      <c r="IN198" s="1356">
        <v>15</v>
      </c>
      <c r="IO198" s="866"/>
      <c r="IQ198" s="1179">
        <v>15</v>
      </c>
      <c r="IR198" s="371" t="s">
        <v>249</v>
      </c>
      <c r="IS198" s="424"/>
      <c r="IT198" s="424">
        <v>32</v>
      </c>
      <c r="IU198" s="279"/>
      <c r="IV198" s="1175">
        <f>IT198/IT196</f>
        <v>9.2485549132947972E-2</v>
      </c>
      <c r="IW198" s="921">
        <v>5</v>
      </c>
      <c r="IX198" s="942"/>
      <c r="IY198" s="978">
        <f t="shared" si="1800"/>
        <v>17</v>
      </c>
      <c r="IZ198" s="949"/>
      <c r="JA198" s="944">
        <f>IY198/IY196</f>
        <v>0.2361111111111111</v>
      </c>
      <c r="JB198" s="879"/>
      <c r="JC198" s="424"/>
      <c r="JD198" s="424"/>
      <c r="JE198" s="279"/>
      <c r="JF198" s="948"/>
      <c r="JG198" s="1179">
        <v>15</v>
      </c>
      <c r="JH198" s="866"/>
    </row>
    <row r="199" spans="1:268" hidden="1">
      <c r="A199" s="1179">
        <v>5</v>
      </c>
      <c r="B199" s="371" t="s">
        <v>320</v>
      </c>
      <c r="C199" s="867"/>
      <c r="D199" s="867"/>
      <c r="E199" s="279"/>
      <c r="F199" s="948"/>
      <c r="G199" s="921">
        <v>6</v>
      </c>
      <c r="H199" s="867"/>
      <c r="I199" s="867"/>
      <c r="J199" s="279"/>
      <c r="K199" s="948"/>
      <c r="L199" s="879"/>
      <c r="M199" s="867"/>
      <c r="N199" s="867"/>
      <c r="O199" s="279"/>
      <c r="P199" s="948"/>
      <c r="Q199" s="1179">
        <v>5</v>
      </c>
      <c r="R199" s="866"/>
      <c r="U199" s="1188">
        <v>5</v>
      </c>
      <c r="V199" s="371" t="s">
        <v>320</v>
      </c>
      <c r="W199" s="867"/>
      <c r="X199" s="867"/>
      <c r="Y199" s="279"/>
      <c r="Z199" s="948"/>
      <c r="AA199" s="921">
        <v>6</v>
      </c>
      <c r="AB199" s="867"/>
      <c r="AC199" s="867"/>
      <c r="AD199" s="279"/>
      <c r="AE199" s="948"/>
      <c r="AF199" s="879"/>
      <c r="AG199" s="867"/>
      <c r="AH199" s="867"/>
      <c r="AI199" s="279"/>
      <c r="AJ199" s="948"/>
      <c r="AK199" s="1188">
        <v>5</v>
      </c>
      <c r="AL199" s="866"/>
      <c r="AN199" s="1188">
        <v>5</v>
      </c>
      <c r="AO199" s="371" t="s">
        <v>320</v>
      </c>
      <c r="AP199" s="867"/>
      <c r="AQ199" s="867"/>
      <c r="AR199" s="279"/>
      <c r="AS199" s="948"/>
      <c r="AT199" s="921">
        <v>6</v>
      </c>
      <c r="AU199" s="867"/>
      <c r="AV199" s="867"/>
      <c r="AW199" s="279"/>
      <c r="AX199" s="948"/>
      <c r="AY199" s="879"/>
      <c r="AZ199" s="867"/>
      <c r="BA199" s="867"/>
      <c r="BB199" s="279"/>
      <c r="BC199" s="948"/>
      <c r="BD199" s="1188">
        <v>5</v>
      </c>
      <c r="BE199" s="866"/>
      <c r="BH199" s="1188">
        <v>5</v>
      </c>
      <c r="BI199" s="371" t="s">
        <v>320</v>
      </c>
      <c r="BJ199" s="867"/>
      <c r="BK199" s="867"/>
      <c r="BL199" s="279"/>
      <c r="BM199" s="948"/>
      <c r="BN199" s="921">
        <v>6</v>
      </c>
      <c r="BO199" s="867"/>
      <c r="BP199" s="867"/>
      <c r="BQ199" s="279"/>
      <c r="BR199" s="948"/>
      <c r="BS199" s="879"/>
      <c r="BT199" s="867"/>
      <c r="BU199" s="867"/>
      <c r="BV199" s="279"/>
      <c r="BW199" s="948"/>
      <c r="BX199" s="1188">
        <v>5</v>
      </c>
      <c r="BY199" s="866"/>
      <c r="CB199" s="1188">
        <v>5</v>
      </c>
      <c r="CC199" s="371" t="s">
        <v>320</v>
      </c>
      <c r="CD199" s="867"/>
      <c r="CE199" s="867"/>
      <c r="CF199" s="279"/>
      <c r="CG199" s="948"/>
      <c r="CH199" s="921">
        <v>6</v>
      </c>
      <c r="CI199" s="867"/>
      <c r="CJ199" s="867"/>
      <c r="CK199" s="279"/>
      <c r="CL199" s="948"/>
      <c r="CM199" s="879"/>
      <c r="CN199" s="867"/>
      <c r="CO199" s="867"/>
      <c r="CP199" s="279"/>
      <c r="CQ199" s="948"/>
      <c r="CR199" s="1188">
        <v>5</v>
      </c>
      <c r="CS199" s="866"/>
      <c r="CU199" s="1188">
        <v>5</v>
      </c>
      <c r="CV199" s="371" t="s">
        <v>320</v>
      </c>
      <c r="CW199" s="867"/>
      <c r="CX199" s="867"/>
      <c r="CY199" s="279"/>
      <c r="CZ199" s="948"/>
      <c r="DA199" s="921">
        <v>6</v>
      </c>
      <c r="DB199" s="867"/>
      <c r="DC199" s="867"/>
      <c r="DD199" s="279"/>
      <c r="DE199" s="948"/>
      <c r="DF199" s="879"/>
      <c r="DG199" s="867"/>
      <c r="DH199" s="867"/>
      <c r="DI199" s="279"/>
      <c r="DJ199" s="948"/>
      <c r="DK199" s="1188">
        <v>5</v>
      </c>
      <c r="DL199" s="866"/>
      <c r="DN199" s="1188">
        <v>5</v>
      </c>
      <c r="DO199" s="371" t="s">
        <v>320</v>
      </c>
      <c r="DP199" s="867"/>
      <c r="DQ199" s="867"/>
      <c r="DR199" s="279"/>
      <c r="DS199" s="948"/>
      <c r="DT199" s="921">
        <v>6</v>
      </c>
      <c r="DU199" s="867"/>
      <c r="DV199" s="867"/>
      <c r="DW199" s="279"/>
      <c r="DX199" s="948"/>
      <c r="DY199" s="879"/>
      <c r="DZ199" s="867"/>
      <c r="EA199" s="867"/>
      <c r="EB199" s="279"/>
      <c r="EC199" s="948"/>
      <c r="ED199" s="1188">
        <v>5</v>
      </c>
      <c r="EE199" s="866"/>
      <c r="EG199" s="1188">
        <v>5</v>
      </c>
      <c r="EH199" s="371" t="s">
        <v>320</v>
      </c>
      <c r="EI199" s="867"/>
      <c r="EJ199" s="867"/>
      <c r="EK199" s="279"/>
      <c r="EL199" s="948"/>
      <c r="EM199" s="921">
        <v>6</v>
      </c>
      <c r="EN199" s="867"/>
      <c r="EO199" s="867"/>
      <c r="EP199" s="279"/>
      <c r="EQ199" s="948"/>
      <c r="ER199" s="879"/>
      <c r="ES199" s="867"/>
      <c r="ET199" s="867"/>
      <c r="EU199" s="279"/>
      <c r="EV199" s="948"/>
      <c r="EW199" s="1188">
        <v>5</v>
      </c>
      <c r="EX199" s="866"/>
      <c r="EZ199" s="1188">
        <v>5</v>
      </c>
      <c r="FA199" s="371" t="s">
        <v>320</v>
      </c>
      <c r="FB199" s="867"/>
      <c r="FC199" s="867"/>
      <c r="FD199" s="279"/>
      <c r="FE199" s="948"/>
      <c r="FF199" s="921">
        <v>6</v>
      </c>
      <c r="FG199" s="867"/>
      <c r="FH199" s="867"/>
      <c r="FI199" s="279"/>
      <c r="FJ199" s="948"/>
      <c r="FK199" s="879"/>
      <c r="FL199" s="867"/>
      <c r="FM199" s="867"/>
      <c r="FN199" s="279"/>
      <c r="FO199" s="948"/>
      <c r="FP199" s="1188">
        <v>5</v>
      </c>
      <c r="FQ199" s="866"/>
      <c r="FS199" s="1188">
        <v>5</v>
      </c>
      <c r="FT199" s="371" t="s">
        <v>320</v>
      </c>
      <c r="FU199" s="867"/>
      <c r="FV199" s="867"/>
      <c r="FW199" s="279"/>
      <c r="FX199" s="948"/>
      <c r="FY199" s="921">
        <v>6</v>
      </c>
      <c r="FZ199" s="867"/>
      <c r="GA199" s="867"/>
      <c r="GB199" s="279"/>
      <c r="GC199" s="948"/>
      <c r="GD199" s="879"/>
      <c r="GE199" s="867"/>
      <c r="GF199" s="867"/>
      <c r="GG199" s="279"/>
      <c r="GH199" s="948"/>
      <c r="GI199" s="1188">
        <v>5</v>
      </c>
      <c r="GJ199" s="866"/>
      <c r="GL199" s="1188">
        <v>5</v>
      </c>
      <c r="GM199" s="371" t="s">
        <v>320</v>
      </c>
      <c r="GN199" s="867"/>
      <c r="GO199" s="867"/>
      <c r="GP199" s="279"/>
      <c r="GQ199" s="948"/>
      <c r="GR199" s="921">
        <v>6</v>
      </c>
      <c r="GS199" s="867"/>
      <c r="GT199" s="867"/>
      <c r="GU199" s="279"/>
      <c r="GV199" s="948"/>
      <c r="GW199" s="879"/>
      <c r="GX199" s="867"/>
      <c r="GY199" s="867"/>
      <c r="GZ199" s="279"/>
      <c r="HA199" s="948"/>
      <c r="HB199" s="1188">
        <v>5</v>
      </c>
      <c r="HC199" s="866"/>
      <c r="HE199" s="1188">
        <v>5</v>
      </c>
      <c r="HF199" s="371" t="s">
        <v>320</v>
      </c>
      <c r="HG199" s="867"/>
      <c r="HH199" s="867"/>
      <c r="HI199" s="279"/>
      <c r="HJ199" s="948"/>
      <c r="HK199" s="921">
        <v>6</v>
      </c>
      <c r="HL199" s="867"/>
      <c r="HM199" s="867"/>
      <c r="HN199" s="279"/>
      <c r="HO199" s="948"/>
      <c r="HP199" s="879"/>
      <c r="HQ199" s="867"/>
      <c r="HR199" s="867"/>
      <c r="HS199" s="279"/>
      <c r="HT199" s="948"/>
      <c r="HU199" s="1188">
        <v>5</v>
      </c>
      <c r="HV199" s="866"/>
      <c r="HX199" s="1188">
        <v>5</v>
      </c>
      <c r="HY199" s="371" t="s">
        <v>320</v>
      </c>
      <c r="HZ199" s="867"/>
      <c r="IA199" s="867"/>
      <c r="IB199" s="279"/>
      <c r="IC199" s="948"/>
      <c r="ID199" s="921">
        <v>6</v>
      </c>
      <c r="IE199" s="867"/>
      <c r="IF199" s="867"/>
      <c r="IG199" s="279"/>
      <c r="IH199" s="948"/>
      <c r="II199" s="879"/>
      <c r="IJ199" s="867"/>
      <c r="IK199" s="867"/>
      <c r="IL199" s="279"/>
      <c r="IM199" s="948"/>
      <c r="IN199" s="1188">
        <v>5</v>
      </c>
      <c r="IO199" s="866"/>
      <c r="IQ199" s="1179">
        <v>5</v>
      </c>
      <c r="IR199" s="371" t="s">
        <v>320</v>
      </c>
      <c r="IS199" s="867"/>
      <c r="IT199" s="867"/>
      <c r="IU199" s="279"/>
      <c r="IV199" s="948"/>
      <c r="IW199" s="921">
        <v>6</v>
      </c>
      <c r="IX199" s="867"/>
      <c r="IY199" s="867"/>
      <c r="IZ199" s="279"/>
      <c r="JA199" s="948"/>
      <c r="JB199" s="879"/>
      <c r="JC199" s="867"/>
      <c r="JD199" s="867"/>
      <c r="JE199" s="279"/>
      <c r="JF199" s="948"/>
      <c r="JG199" s="1179">
        <v>5</v>
      </c>
      <c r="JH199" s="866"/>
    </row>
    <row r="200" spans="1:268" ht="5.0999999999999996" customHeight="1">
      <c r="A200" s="1179"/>
      <c r="B200" s="951"/>
      <c r="C200" s="399"/>
      <c r="D200" s="952"/>
      <c r="E200" s="953"/>
      <c r="F200" s="954"/>
      <c r="G200" s="921"/>
      <c r="H200" s="952"/>
      <c r="I200" s="952"/>
      <c r="J200" s="953"/>
      <c r="K200" s="954"/>
      <c r="L200" s="879"/>
      <c r="M200" s="952"/>
      <c r="N200" s="952"/>
      <c r="O200" s="953"/>
      <c r="P200" s="954"/>
      <c r="Q200" s="1179"/>
      <c r="R200" s="866"/>
      <c r="U200" s="1188"/>
      <c r="V200" s="951"/>
      <c r="W200" s="399"/>
      <c r="X200" s="952"/>
      <c r="Y200" s="953"/>
      <c r="Z200" s="954"/>
      <c r="AA200" s="921"/>
      <c r="AB200" s="952"/>
      <c r="AC200" s="952"/>
      <c r="AD200" s="953"/>
      <c r="AE200" s="954"/>
      <c r="AF200" s="879"/>
      <c r="AG200" s="952"/>
      <c r="AH200" s="952"/>
      <c r="AI200" s="953"/>
      <c r="AJ200" s="954"/>
      <c r="AK200" s="1188"/>
      <c r="AL200" s="866"/>
      <c r="AN200" s="1356"/>
      <c r="AO200" s="951"/>
      <c r="AP200" s="399"/>
      <c r="AQ200" s="952"/>
      <c r="AR200" s="953"/>
      <c r="AS200" s="954"/>
      <c r="AT200" s="921"/>
      <c r="AU200" s="952"/>
      <c r="AV200" s="952"/>
      <c r="AW200" s="953"/>
      <c r="AX200" s="954"/>
      <c r="AY200" s="879"/>
      <c r="AZ200" s="952"/>
      <c r="BA200" s="952"/>
      <c r="BB200" s="953"/>
      <c r="BC200" s="954"/>
      <c r="BD200" s="1356"/>
      <c r="BE200" s="866"/>
      <c r="BH200" s="1188"/>
      <c r="BI200" s="951"/>
      <c r="BJ200" s="399"/>
      <c r="BK200" s="952"/>
      <c r="BL200" s="953"/>
      <c r="BM200" s="954"/>
      <c r="BN200" s="921"/>
      <c r="BO200" s="952"/>
      <c r="BP200" s="952"/>
      <c r="BQ200" s="953"/>
      <c r="BR200" s="954"/>
      <c r="BS200" s="879"/>
      <c r="BT200" s="952"/>
      <c r="BU200" s="952"/>
      <c r="BV200" s="953"/>
      <c r="BW200" s="954"/>
      <c r="BX200" s="1188"/>
      <c r="BY200" s="866"/>
      <c r="CB200" s="1356"/>
      <c r="CC200" s="951"/>
      <c r="CD200" s="399"/>
      <c r="CE200" s="952"/>
      <c r="CF200" s="953"/>
      <c r="CG200" s="954"/>
      <c r="CH200" s="921"/>
      <c r="CI200" s="952"/>
      <c r="CJ200" s="952"/>
      <c r="CK200" s="953"/>
      <c r="CL200" s="954"/>
      <c r="CM200" s="879"/>
      <c r="CN200" s="952"/>
      <c r="CO200" s="952"/>
      <c r="CP200" s="953"/>
      <c r="CQ200" s="954"/>
      <c r="CR200" s="1356"/>
      <c r="CS200" s="866"/>
      <c r="CU200" s="1188"/>
      <c r="CV200" s="951"/>
      <c r="CW200" s="399"/>
      <c r="CX200" s="952"/>
      <c r="CY200" s="953"/>
      <c r="CZ200" s="954"/>
      <c r="DA200" s="921"/>
      <c r="DB200" s="952"/>
      <c r="DC200" s="952"/>
      <c r="DD200" s="953"/>
      <c r="DE200" s="954"/>
      <c r="DF200" s="879"/>
      <c r="DG200" s="952"/>
      <c r="DH200" s="952"/>
      <c r="DI200" s="953"/>
      <c r="DJ200" s="954"/>
      <c r="DK200" s="1188"/>
      <c r="DL200" s="866"/>
      <c r="DN200" s="1356"/>
      <c r="DO200" s="951"/>
      <c r="DP200" s="399"/>
      <c r="DQ200" s="952"/>
      <c r="DR200" s="953"/>
      <c r="DS200" s="954"/>
      <c r="DT200" s="921"/>
      <c r="DU200" s="952"/>
      <c r="DV200" s="952"/>
      <c r="DW200" s="953"/>
      <c r="DX200" s="954"/>
      <c r="DY200" s="879"/>
      <c r="DZ200" s="952"/>
      <c r="EA200" s="952"/>
      <c r="EB200" s="953"/>
      <c r="EC200" s="954"/>
      <c r="ED200" s="1356"/>
      <c r="EE200" s="866"/>
      <c r="EG200" s="1188"/>
      <c r="EH200" s="951"/>
      <c r="EI200" s="399"/>
      <c r="EJ200" s="952"/>
      <c r="EK200" s="953"/>
      <c r="EL200" s="954"/>
      <c r="EM200" s="921"/>
      <c r="EN200" s="952"/>
      <c r="EO200" s="952"/>
      <c r="EP200" s="953"/>
      <c r="EQ200" s="954"/>
      <c r="ER200" s="879"/>
      <c r="ES200" s="952"/>
      <c r="ET200" s="952"/>
      <c r="EU200" s="953"/>
      <c r="EV200" s="954"/>
      <c r="EW200" s="1188"/>
      <c r="EX200" s="866"/>
      <c r="EZ200" s="1356"/>
      <c r="FA200" s="951"/>
      <c r="FB200" s="399"/>
      <c r="FC200" s="952"/>
      <c r="FD200" s="953"/>
      <c r="FE200" s="954"/>
      <c r="FF200" s="921"/>
      <c r="FG200" s="952"/>
      <c r="FH200" s="952"/>
      <c r="FI200" s="953"/>
      <c r="FJ200" s="954"/>
      <c r="FK200" s="879"/>
      <c r="FL200" s="952"/>
      <c r="FM200" s="952"/>
      <c r="FN200" s="953"/>
      <c r="FO200" s="954"/>
      <c r="FP200" s="1356"/>
      <c r="FQ200" s="866"/>
      <c r="FS200" s="1188"/>
      <c r="FT200" s="951"/>
      <c r="FU200" s="399"/>
      <c r="FV200" s="952"/>
      <c r="FW200" s="953"/>
      <c r="FX200" s="954"/>
      <c r="FY200" s="921"/>
      <c r="FZ200" s="952"/>
      <c r="GA200" s="952"/>
      <c r="GB200" s="953"/>
      <c r="GC200" s="954"/>
      <c r="GD200" s="879"/>
      <c r="GE200" s="952"/>
      <c r="GF200" s="952"/>
      <c r="GG200" s="953"/>
      <c r="GH200" s="954"/>
      <c r="GI200" s="1188"/>
      <c r="GJ200" s="866"/>
      <c r="GL200" s="1356"/>
      <c r="GM200" s="951"/>
      <c r="GN200" s="399"/>
      <c r="GO200" s="952"/>
      <c r="GP200" s="953"/>
      <c r="GQ200" s="954"/>
      <c r="GR200" s="921"/>
      <c r="GS200" s="952"/>
      <c r="GT200" s="952"/>
      <c r="GU200" s="953"/>
      <c r="GV200" s="954"/>
      <c r="GW200" s="879"/>
      <c r="GX200" s="952"/>
      <c r="GY200" s="952"/>
      <c r="GZ200" s="953"/>
      <c r="HA200" s="954"/>
      <c r="HB200" s="1356"/>
      <c r="HC200" s="866"/>
      <c r="HE200" s="1188"/>
      <c r="HF200" s="951"/>
      <c r="HG200" s="399"/>
      <c r="HH200" s="952"/>
      <c r="HI200" s="953"/>
      <c r="HJ200" s="954"/>
      <c r="HK200" s="921"/>
      <c r="HL200" s="952"/>
      <c r="HM200" s="952"/>
      <c r="HN200" s="953"/>
      <c r="HO200" s="954"/>
      <c r="HP200" s="879"/>
      <c r="HQ200" s="952"/>
      <c r="HR200" s="952"/>
      <c r="HS200" s="953"/>
      <c r="HT200" s="954"/>
      <c r="HU200" s="1188"/>
      <c r="HV200" s="866"/>
      <c r="HX200" s="1356"/>
      <c r="HY200" s="951"/>
      <c r="HZ200" s="399"/>
      <c r="IA200" s="952"/>
      <c r="IB200" s="953"/>
      <c r="IC200" s="954"/>
      <c r="ID200" s="921"/>
      <c r="IE200" s="952"/>
      <c r="IF200" s="952"/>
      <c r="IG200" s="953"/>
      <c r="IH200" s="954"/>
      <c r="II200" s="879"/>
      <c r="IJ200" s="952"/>
      <c r="IK200" s="952"/>
      <c r="IL200" s="953"/>
      <c r="IM200" s="954"/>
      <c r="IN200" s="1356"/>
      <c r="IO200" s="866"/>
      <c r="IQ200" s="1179"/>
      <c r="IR200" s="951"/>
      <c r="IS200" s="399"/>
      <c r="IT200" s="952"/>
      <c r="IU200" s="953"/>
      <c r="IV200" s="954"/>
      <c r="IW200" s="921"/>
      <c r="IX200" s="952"/>
      <c r="IY200" s="952"/>
      <c r="IZ200" s="953"/>
      <c r="JA200" s="954"/>
      <c r="JB200" s="879"/>
      <c r="JC200" s="952"/>
      <c r="JD200" s="952"/>
      <c r="JE200" s="953"/>
      <c r="JF200" s="954"/>
      <c r="JG200" s="1179"/>
      <c r="JH200" s="866"/>
    </row>
    <row r="201" spans="1:268" hidden="1">
      <c r="A201" s="1179">
        <v>17</v>
      </c>
      <c r="B201" s="279" t="s">
        <v>346</v>
      </c>
      <c r="C201" s="867"/>
      <c r="D201" s="867"/>
      <c r="E201" s="279"/>
      <c r="F201" s="948"/>
      <c r="G201" s="921">
        <v>7</v>
      </c>
      <c r="H201" s="867"/>
      <c r="I201" s="867"/>
      <c r="J201" s="279"/>
      <c r="K201" s="948"/>
      <c r="L201" s="879"/>
      <c r="M201" s="867">
        <v>318</v>
      </c>
      <c r="N201" s="867"/>
      <c r="O201" s="919">
        <f t="shared" ref="O201:O202" si="1801">SUM(N201,-M201)</f>
        <v>-318</v>
      </c>
      <c r="P201" s="948"/>
      <c r="Q201" s="1179">
        <v>17</v>
      </c>
      <c r="R201" s="866"/>
      <c r="U201" s="1188">
        <v>17</v>
      </c>
      <c r="V201" s="279" t="s">
        <v>346</v>
      </c>
      <c r="W201" s="867"/>
      <c r="X201" s="867"/>
      <c r="Y201" s="279"/>
      <c r="Z201" s="948"/>
      <c r="AA201" s="921">
        <v>7</v>
      </c>
      <c r="AB201" s="867"/>
      <c r="AC201" s="867"/>
      <c r="AD201" s="279"/>
      <c r="AE201" s="948"/>
      <c r="AF201" s="879"/>
      <c r="AG201" s="867">
        <v>318</v>
      </c>
      <c r="AH201" s="867"/>
      <c r="AI201" s="919">
        <f t="shared" ref="AI201:AI202" si="1802">SUM(AH201,-AG201)</f>
        <v>-318</v>
      </c>
      <c r="AJ201" s="948"/>
      <c r="AK201" s="1188">
        <v>17</v>
      </c>
      <c r="AL201" s="866"/>
      <c r="AN201" s="1188">
        <v>17</v>
      </c>
      <c r="AO201" s="279" t="s">
        <v>346</v>
      </c>
      <c r="AP201" s="867"/>
      <c r="AQ201" s="867"/>
      <c r="AR201" s="279"/>
      <c r="AS201" s="948"/>
      <c r="AT201" s="921">
        <v>7</v>
      </c>
      <c r="AU201" s="867"/>
      <c r="AV201" s="867"/>
      <c r="AW201" s="279"/>
      <c r="AX201" s="948"/>
      <c r="AY201" s="879"/>
      <c r="AZ201" s="867">
        <v>318</v>
      </c>
      <c r="BA201" s="867"/>
      <c r="BB201" s="919">
        <f t="shared" ref="BB201:BB202" si="1803">SUM(BA201,-AZ201)</f>
        <v>-318</v>
      </c>
      <c r="BC201" s="948"/>
      <c r="BD201" s="1188">
        <v>17</v>
      </c>
      <c r="BE201" s="866"/>
      <c r="BH201" s="1188">
        <v>17</v>
      </c>
      <c r="BI201" s="279" t="s">
        <v>346</v>
      </c>
      <c r="BJ201" s="867"/>
      <c r="BK201" s="867"/>
      <c r="BL201" s="279"/>
      <c r="BM201" s="948"/>
      <c r="BN201" s="921">
        <v>7</v>
      </c>
      <c r="BO201" s="867"/>
      <c r="BP201" s="867"/>
      <c r="BQ201" s="279"/>
      <c r="BR201" s="948"/>
      <c r="BS201" s="879"/>
      <c r="BT201" s="867">
        <v>318</v>
      </c>
      <c r="BU201" s="867"/>
      <c r="BV201" s="919">
        <f t="shared" ref="BV201:BV202" si="1804">SUM(BU201,-BT201)</f>
        <v>-318</v>
      </c>
      <c r="BW201" s="948"/>
      <c r="BX201" s="1188">
        <v>17</v>
      </c>
      <c r="BY201" s="866"/>
      <c r="CB201" s="1188">
        <v>17</v>
      </c>
      <c r="CC201" s="279" t="s">
        <v>346</v>
      </c>
      <c r="CD201" s="867"/>
      <c r="CE201" s="867"/>
      <c r="CF201" s="279"/>
      <c r="CG201" s="948"/>
      <c r="CH201" s="921">
        <v>7</v>
      </c>
      <c r="CI201" s="867"/>
      <c r="CJ201" s="867"/>
      <c r="CK201" s="279"/>
      <c r="CL201" s="948"/>
      <c r="CM201" s="879"/>
      <c r="CN201" s="867">
        <v>318</v>
      </c>
      <c r="CO201" s="867"/>
      <c r="CP201" s="919">
        <f t="shared" ref="CP201:CP202" si="1805">SUM(CO201,-CN201)</f>
        <v>-318</v>
      </c>
      <c r="CQ201" s="948"/>
      <c r="CR201" s="1188">
        <v>17</v>
      </c>
      <c r="CS201" s="866"/>
      <c r="CU201" s="1188">
        <v>17</v>
      </c>
      <c r="CV201" s="279" t="s">
        <v>346</v>
      </c>
      <c r="CW201" s="867"/>
      <c r="CX201" s="867"/>
      <c r="CY201" s="279"/>
      <c r="CZ201" s="948"/>
      <c r="DA201" s="921">
        <v>7</v>
      </c>
      <c r="DB201" s="867"/>
      <c r="DC201" s="867"/>
      <c r="DD201" s="279"/>
      <c r="DE201" s="948"/>
      <c r="DF201" s="879"/>
      <c r="DG201" s="867">
        <v>318</v>
      </c>
      <c r="DH201" s="867"/>
      <c r="DI201" s="919">
        <f t="shared" ref="DI201:DI202" si="1806">SUM(DH201,-DG201)</f>
        <v>-318</v>
      </c>
      <c r="DJ201" s="948"/>
      <c r="DK201" s="1188">
        <v>17</v>
      </c>
      <c r="DL201" s="866"/>
      <c r="DN201" s="1188">
        <v>17</v>
      </c>
      <c r="DO201" s="279" t="s">
        <v>346</v>
      </c>
      <c r="DP201" s="867"/>
      <c r="DQ201" s="867"/>
      <c r="DR201" s="279"/>
      <c r="DS201" s="948"/>
      <c r="DT201" s="921">
        <v>7</v>
      </c>
      <c r="DU201" s="867"/>
      <c r="DV201" s="867"/>
      <c r="DW201" s="279"/>
      <c r="DX201" s="948"/>
      <c r="DY201" s="879"/>
      <c r="DZ201" s="867">
        <v>318</v>
      </c>
      <c r="EA201" s="867"/>
      <c r="EB201" s="919">
        <f t="shared" ref="EB201:EB202" si="1807">SUM(EA201,-DZ201)</f>
        <v>-318</v>
      </c>
      <c r="EC201" s="948"/>
      <c r="ED201" s="1188">
        <v>17</v>
      </c>
      <c r="EE201" s="866"/>
      <c r="EG201" s="1188">
        <v>17</v>
      </c>
      <c r="EH201" s="279" t="s">
        <v>346</v>
      </c>
      <c r="EI201" s="867"/>
      <c r="EJ201" s="867"/>
      <c r="EK201" s="279"/>
      <c r="EL201" s="948"/>
      <c r="EM201" s="921">
        <v>7</v>
      </c>
      <c r="EN201" s="867"/>
      <c r="EO201" s="867"/>
      <c r="EP201" s="279"/>
      <c r="EQ201" s="948"/>
      <c r="ER201" s="879"/>
      <c r="ES201" s="867">
        <v>318</v>
      </c>
      <c r="ET201" s="867"/>
      <c r="EU201" s="919">
        <f t="shared" ref="EU201:EU202" si="1808">SUM(ET201,-ES201)</f>
        <v>-318</v>
      </c>
      <c r="EV201" s="948"/>
      <c r="EW201" s="1188">
        <v>17</v>
      </c>
      <c r="EX201" s="866"/>
      <c r="EZ201" s="1188">
        <v>17</v>
      </c>
      <c r="FA201" s="279" t="s">
        <v>346</v>
      </c>
      <c r="FB201" s="867"/>
      <c r="FC201" s="867"/>
      <c r="FD201" s="279"/>
      <c r="FE201" s="948"/>
      <c r="FF201" s="921">
        <v>7</v>
      </c>
      <c r="FG201" s="867"/>
      <c r="FH201" s="867"/>
      <c r="FI201" s="279"/>
      <c r="FJ201" s="948"/>
      <c r="FK201" s="879"/>
      <c r="FL201" s="867">
        <v>318</v>
      </c>
      <c r="FM201" s="867"/>
      <c r="FN201" s="919">
        <f t="shared" ref="FN201:FN202" si="1809">SUM(FM201,-FL201)</f>
        <v>-318</v>
      </c>
      <c r="FO201" s="948"/>
      <c r="FP201" s="1188">
        <v>17</v>
      </c>
      <c r="FQ201" s="866"/>
      <c r="FS201" s="1188">
        <v>17</v>
      </c>
      <c r="FT201" s="279" t="s">
        <v>346</v>
      </c>
      <c r="FU201" s="867"/>
      <c r="FV201" s="867"/>
      <c r="FW201" s="279"/>
      <c r="FX201" s="948"/>
      <c r="FY201" s="921">
        <v>7</v>
      </c>
      <c r="FZ201" s="867"/>
      <c r="GA201" s="867"/>
      <c r="GB201" s="279"/>
      <c r="GC201" s="948"/>
      <c r="GD201" s="879"/>
      <c r="GE201" s="867">
        <v>318</v>
      </c>
      <c r="GF201" s="867"/>
      <c r="GG201" s="919">
        <f t="shared" ref="GG201:GG202" si="1810">SUM(GF201,-GE201)</f>
        <v>-318</v>
      </c>
      <c r="GH201" s="948"/>
      <c r="GI201" s="1188">
        <v>17</v>
      </c>
      <c r="GJ201" s="866"/>
      <c r="GL201" s="1188">
        <v>17</v>
      </c>
      <c r="GM201" s="279" t="s">
        <v>346</v>
      </c>
      <c r="GN201" s="867"/>
      <c r="GO201" s="867"/>
      <c r="GP201" s="279"/>
      <c r="GQ201" s="948"/>
      <c r="GR201" s="921">
        <v>7</v>
      </c>
      <c r="GS201" s="867"/>
      <c r="GT201" s="867"/>
      <c r="GU201" s="279"/>
      <c r="GV201" s="948"/>
      <c r="GW201" s="879"/>
      <c r="GX201" s="867">
        <v>318</v>
      </c>
      <c r="GY201" s="867"/>
      <c r="GZ201" s="919">
        <f t="shared" ref="GZ201:GZ202" si="1811">SUM(GY201,-GX201)</f>
        <v>-318</v>
      </c>
      <c r="HA201" s="948"/>
      <c r="HB201" s="1188">
        <v>17</v>
      </c>
      <c r="HC201" s="866"/>
      <c r="HE201" s="1188">
        <v>17</v>
      </c>
      <c r="HF201" s="279" t="s">
        <v>346</v>
      </c>
      <c r="HG201" s="867"/>
      <c r="HH201" s="867"/>
      <c r="HI201" s="279"/>
      <c r="HJ201" s="948"/>
      <c r="HK201" s="921">
        <v>7</v>
      </c>
      <c r="HL201" s="867"/>
      <c r="HM201" s="867"/>
      <c r="HN201" s="279"/>
      <c r="HO201" s="948"/>
      <c r="HP201" s="879"/>
      <c r="HQ201" s="867">
        <v>318</v>
      </c>
      <c r="HR201" s="867"/>
      <c r="HS201" s="919">
        <f t="shared" ref="HS201:HS202" si="1812">SUM(HR201,-HQ201)</f>
        <v>-318</v>
      </c>
      <c r="HT201" s="948"/>
      <c r="HU201" s="1188">
        <v>17</v>
      </c>
      <c r="HV201" s="866"/>
      <c r="HX201" s="1188">
        <v>17</v>
      </c>
      <c r="HY201" s="279" t="s">
        <v>346</v>
      </c>
      <c r="HZ201" s="867"/>
      <c r="IA201" s="867"/>
      <c r="IB201" s="279"/>
      <c r="IC201" s="948"/>
      <c r="ID201" s="921">
        <v>7</v>
      </c>
      <c r="IE201" s="867"/>
      <c r="IF201" s="867"/>
      <c r="IG201" s="279"/>
      <c r="IH201" s="948"/>
      <c r="II201" s="879"/>
      <c r="IJ201" s="867">
        <v>318</v>
      </c>
      <c r="IK201" s="867"/>
      <c r="IL201" s="919">
        <f t="shared" ref="IL201:IL202" si="1813">SUM(IK201,-IJ201)</f>
        <v>-318</v>
      </c>
      <c r="IM201" s="948"/>
      <c r="IN201" s="1188">
        <v>17</v>
      </c>
      <c r="IO201" s="866"/>
      <c r="IQ201" s="1179">
        <v>17</v>
      </c>
      <c r="IR201" s="279" t="s">
        <v>346</v>
      </c>
      <c r="IS201" s="867"/>
      <c r="IT201" s="867"/>
      <c r="IU201" s="279"/>
      <c r="IV201" s="948"/>
      <c r="IW201" s="921">
        <v>7</v>
      </c>
      <c r="IX201" s="867"/>
      <c r="IY201" s="867"/>
      <c r="IZ201" s="279"/>
      <c r="JA201" s="948"/>
      <c r="JB201" s="879"/>
      <c r="JC201" s="867">
        <v>318</v>
      </c>
      <c r="JD201" s="867"/>
      <c r="JE201" s="919">
        <f t="shared" ref="JE201:JE202" si="1814">SUM(JD201,-JC201)</f>
        <v>-318</v>
      </c>
      <c r="JF201" s="948"/>
      <c r="JG201" s="1179">
        <v>17</v>
      </c>
      <c r="JH201" s="866"/>
    </row>
    <row r="202" spans="1:268" hidden="1">
      <c r="A202" s="1179"/>
      <c r="B202" s="279" t="s">
        <v>347</v>
      </c>
      <c r="C202" s="867"/>
      <c r="D202" s="867"/>
      <c r="E202" s="279"/>
      <c r="F202" s="948"/>
      <c r="G202" s="921">
        <v>8</v>
      </c>
      <c r="H202" s="867"/>
      <c r="I202" s="867"/>
      <c r="J202" s="279"/>
      <c r="K202" s="948"/>
      <c r="L202" s="879"/>
      <c r="M202" s="867">
        <v>136</v>
      </c>
      <c r="N202" s="867"/>
      <c r="O202" s="919">
        <f t="shared" si="1801"/>
        <v>-136</v>
      </c>
      <c r="P202" s="948"/>
      <c r="Q202" s="1179"/>
      <c r="R202" s="866"/>
      <c r="U202" s="1188"/>
      <c r="V202" s="279" t="s">
        <v>347</v>
      </c>
      <c r="W202" s="867"/>
      <c r="X202" s="867"/>
      <c r="Y202" s="279"/>
      <c r="Z202" s="948"/>
      <c r="AA202" s="921">
        <v>8</v>
      </c>
      <c r="AB202" s="867"/>
      <c r="AC202" s="867"/>
      <c r="AD202" s="279"/>
      <c r="AE202" s="948"/>
      <c r="AF202" s="879"/>
      <c r="AG202" s="867">
        <v>136</v>
      </c>
      <c r="AH202" s="867"/>
      <c r="AI202" s="919">
        <f t="shared" si="1802"/>
        <v>-136</v>
      </c>
      <c r="AJ202" s="948"/>
      <c r="AK202" s="1188"/>
      <c r="AL202" s="866"/>
      <c r="AN202" s="1188"/>
      <c r="AO202" s="279" t="s">
        <v>347</v>
      </c>
      <c r="AP202" s="867"/>
      <c r="AQ202" s="867"/>
      <c r="AR202" s="279"/>
      <c r="AS202" s="948"/>
      <c r="AT202" s="921">
        <v>8</v>
      </c>
      <c r="AU202" s="867"/>
      <c r="AV202" s="867"/>
      <c r="AW202" s="279"/>
      <c r="AX202" s="948"/>
      <c r="AY202" s="879"/>
      <c r="AZ202" s="867">
        <v>136</v>
      </c>
      <c r="BA202" s="867"/>
      <c r="BB202" s="919">
        <f t="shared" si="1803"/>
        <v>-136</v>
      </c>
      <c r="BC202" s="948"/>
      <c r="BD202" s="1188"/>
      <c r="BE202" s="866"/>
      <c r="BH202" s="1188"/>
      <c r="BI202" s="279" t="s">
        <v>347</v>
      </c>
      <c r="BJ202" s="867"/>
      <c r="BK202" s="867"/>
      <c r="BL202" s="279"/>
      <c r="BM202" s="948"/>
      <c r="BN202" s="921">
        <v>8</v>
      </c>
      <c r="BO202" s="867"/>
      <c r="BP202" s="867"/>
      <c r="BQ202" s="279"/>
      <c r="BR202" s="948"/>
      <c r="BS202" s="879"/>
      <c r="BT202" s="867">
        <v>136</v>
      </c>
      <c r="BU202" s="867"/>
      <c r="BV202" s="919">
        <f t="shared" si="1804"/>
        <v>-136</v>
      </c>
      <c r="BW202" s="948"/>
      <c r="BX202" s="1188"/>
      <c r="BY202" s="866"/>
      <c r="CB202" s="1188"/>
      <c r="CC202" s="279" t="s">
        <v>347</v>
      </c>
      <c r="CD202" s="867"/>
      <c r="CE202" s="867"/>
      <c r="CF202" s="279"/>
      <c r="CG202" s="948"/>
      <c r="CH202" s="921">
        <v>8</v>
      </c>
      <c r="CI202" s="867"/>
      <c r="CJ202" s="867"/>
      <c r="CK202" s="279"/>
      <c r="CL202" s="948"/>
      <c r="CM202" s="879"/>
      <c r="CN202" s="867">
        <v>136</v>
      </c>
      <c r="CO202" s="867"/>
      <c r="CP202" s="919">
        <f t="shared" si="1805"/>
        <v>-136</v>
      </c>
      <c r="CQ202" s="948"/>
      <c r="CR202" s="1188"/>
      <c r="CS202" s="866"/>
      <c r="CU202" s="1188"/>
      <c r="CV202" s="279" t="s">
        <v>347</v>
      </c>
      <c r="CW202" s="867"/>
      <c r="CX202" s="867"/>
      <c r="CY202" s="279"/>
      <c r="CZ202" s="948"/>
      <c r="DA202" s="921">
        <v>8</v>
      </c>
      <c r="DB202" s="867"/>
      <c r="DC202" s="867"/>
      <c r="DD202" s="279"/>
      <c r="DE202" s="948"/>
      <c r="DF202" s="879"/>
      <c r="DG202" s="867">
        <v>136</v>
      </c>
      <c r="DH202" s="867"/>
      <c r="DI202" s="919">
        <f t="shared" si="1806"/>
        <v>-136</v>
      </c>
      <c r="DJ202" s="948"/>
      <c r="DK202" s="1188"/>
      <c r="DL202" s="866"/>
      <c r="DN202" s="1188"/>
      <c r="DO202" s="279" t="s">
        <v>347</v>
      </c>
      <c r="DP202" s="867"/>
      <c r="DQ202" s="867"/>
      <c r="DR202" s="279"/>
      <c r="DS202" s="948"/>
      <c r="DT202" s="921">
        <v>8</v>
      </c>
      <c r="DU202" s="867"/>
      <c r="DV202" s="867"/>
      <c r="DW202" s="279"/>
      <c r="DX202" s="948"/>
      <c r="DY202" s="879"/>
      <c r="DZ202" s="867">
        <v>136</v>
      </c>
      <c r="EA202" s="867"/>
      <c r="EB202" s="919">
        <f t="shared" si="1807"/>
        <v>-136</v>
      </c>
      <c r="EC202" s="948"/>
      <c r="ED202" s="1188"/>
      <c r="EE202" s="866"/>
      <c r="EG202" s="1188"/>
      <c r="EH202" s="279" t="s">
        <v>347</v>
      </c>
      <c r="EI202" s="867"/>
      <c r="EJ202" s="867"/>
      <c r="EK202" s="279"/>
      <c r="EL202" s="948"/>
      <c r="EM202" s="921">
        <v>8</v>
      </c>
      <c r="EN202" s="867"/>
      <c r="EO202" s="867"/>
      <c r="EP202" s="279"/>
      <c r="EQ202" s="948"/>
      <c r="ER202" s="879"/>
      <c r="ES202" s="867">
        <v>136</v>
      </c>
      <c r="ET202" s="867"/>
      <c r="EU202" s="919">
        <f t="shared" si="1808"/>
        <v>-136</v>
      </c>
      <c r="EV202" s="948"/>
      <c r="EW202" s="1188"/>
      <c r="EX202" s="866"/>
      <c r="EZ202" s="1188"/>
      <c r="FA202" s="279" t="s">
        <v>347</v>
      </c>
      <c r="FB202" s="867"/>
      <c r="FC202" s="867"/>
      <c r="FD202" s="279"/>
      <c r="FE202" s="948"/>
      <c r="FF202" s="921">
        <v>8</v>
      </c>
      <c r="FG202" s="867"/>
      <c r="FH202" s="867"/>
      <c r="FI202" s="279"/>
      <c r="FJ202" s="948"/>
      <c r="FK202" s="879"/>
      <c r="FL202" s="867">
        <v>136</v>
      </c>
      <c r="FM202" s="867"/>
      <c r="FN202" s="919">
        <f t="shared" si="1809"/>
        <v>-136</v>
      </c>
      <c r="FO202" s="948"/>
      <c r="FP202" s="1188"/>
      <c r="FQ202" s="866"/>
      <c r="FS202" s="1188"/>
      <c r="FT202" s="279" t="s">
        <v>347</v>
      </c>
      <c r="FU202" s="867"/>
      <c r="FV202" s="867"/>
      <c r="FW202" s="279"/>
      <c r="FX202" s="948"/>
      <c r="FY202" s="921">
        <v>8</v>
      </c>
      <c r="FZ202" s="867"/>
      <c r="GA202" s="867"/>
      <c r="GB202" s="279"/>
      <c r="GC202" s="948"/>
      <c r="GD202" s="879"/>
      <c r="GE202" s="867">
        <v>136</v>
      </c>
      <c r="GF202" s="867"/>
      <c r="GG202" s="919">
        <f t="shared" si="1810"/>
        <v>-136</v>
      </c>
      <c r="GH202" s="948"/>
      <c r="GI202" s="1188"/>
      <c r="GJ202" s="866"/>
      <c r="GL202" s="1188"/>
      <c r="GM202" s="279" t="s">
        <v>347</v>
      </c>
      <c r="GN202" s="867"/>
      <c r="GO202" s="867"/>
      <c r="GP202" s="279"/>
      <c r="GQ202" s="948"/>
      <c r="GR202" s="921">
        <v>8</v>
      </c>
      <c r="GS202" s="867"/>
      <c r="GT202" s="867"/>
      <c r="GU202" s="279"/>
      <c r="GV202" s="948"/>
      <c r="GW202" s="879"/>
      <c r="GX202" s="867">
        <v>136</v>
      </c>
      <c r="GY202" s="867"/>
      <c r="GZ202" s="919">
        <f t="shared" si="1811"/>
        <v>-136</v>
      </c>
      <c r="HA202" s="948"/>
      <c r="HB202" s="1188"/>
      <c r="HC202" s="866"/>
      <c r="HE202" s="1188"/>
      <c r="HF202" s="279" t="s">
        <v>347</v>
      </c>
      <c r="HG202" s="867"/>
      <c r="HH202" s="867"/>
      <c r="HI202" s="279"/>
      <c r="HJ202" s="948"/>
      <c r="HK202" s="921">
        <v>8</v>
      </c>
      <c r="HL202" s="867"/>
      <c r="HM202" s="867"/>
      <c r="HN202" s="279"/>
      <c r="HO202" s="948"/>
      <c r="HP202" s="879"/>
      <c r="HQ202" s="867">
        <v>136</v>
      </c>
      <c r="HR202" s="867"/>
      <c r="HS202" s="919">
        <f t="shared" si="1812"/>
        <v>-136</v>
      </c>
      <c r="HT202" s="948"/>
      <c r="HU202" s="1188"/>
      <c r="HV202" s="866"/>
      <c r="HX202" s="1188"/>
      <c r="HY202" s="279" t="s">
        <v>347</v>
      </c>
      <c r="HZ202" s="867"/>
      <c r="IA202" s="867"/>
      <c r="IB202" s="279"/>
      <c r="IC202" s="948"/>
      <c r="ID202" s="921">
        <v>8</v>
      </c>
      <c r="IE202" s="867"/>
      <c r="IF202" s="867"/>
      <c r="IG202" s="279"/>
      <c r="IH202" s="948"/>
      <c r="II202" s="879"/>
      <c r="IJ202" s="867">
        <v>136</v>
      </c>
      <c r="IK202" s="867"/>
      <c r="IL202" s="919">
        <f t="shared" si="1813"/>
        <v>-136</v>
      </c>
      <c r="IM202" s="948"/>
      <c r="IN202" s="1188"/>
      <c r="IO202" s="866"/>
      <c r="IQ202" s="1179"/>
      <c r="IR202" s="279" t="s">
        <v>347</v>
      </c>
      <c r="IS202" s="867"/>
      <c r="IT202" s="867"/>
      <c r="IU202" s="279"/>
      <c r="IV202" s="948"/>
      <c r="IW202" s="921">
        <v>8</v>
      </c>
      <c r="IX202" s="867"/>
      <c r="IY202" s="867"/>
      <c r="IZ202" s="279"/>
      <c r="JA202" s="948"/>
      <c r="JB202" s="879"/>
      <c r="JC202" s="867">
        <v>136</v>
      </c>
      <c r="JD202" s="867"/>
      <c r="JE202" s="919">
        <f t="shared" si="1814"/>
        <v>-136</v>
      </c>
      <c r="JF202" s="948"/>
      <c r="JG202" s="1179"/>
      <c r="JH202" s="866"/>
    </row>
    <row r="203" spans="1:268">
      <c r="A203" s="1179">
        <v>16</v>
      </c>
      <c r="B203" s="971" t="s">
        <v>348</v>
      </c>
      <c r="C203" s="925"/>
      <c r="D203" s="925">
        <v>460</v>
      </c>
      <c r="E203" s="980"/>
      <c r="F203" s="981"/>
      <c r="G203" s="921">
        <v>9</v>
      </c>
      <c r="H203" s="925">
        <v>479</v>
      </c>
      <c r="I203" s="925">
        <v>471</v>
      </c>
      <c r="J203" s="1210">
        <f>SUM(I203,-H203)</f>
        <v>-8</v>
      </c>
      <c r="K203" s="1212">
        <f t="shared" ref="K203" si="1815">J203/H203</f>
        <v>-1.6701461377870562E-2</v>
      </c>
      <c r="L203" s="879"/>
      <c r="M203" s="929">
        <v>479</v>
      </c>
      <c r="N203" s="929">
        <f>I203</f>
        <v>471</v>
      </c>
      <c r="O203" s="1024">
        <f>SUM(N203,-M203)</f>
        <v>-8</v>
      </c>
      <c r="P203" s="1213">
        <f>O203/M203</f>
        <v>-1.6701461377870562E-2</v>
      </c>
      <c r="Q203" s="1179">
        <v>16</v>
      </c>
      <c r="R203" s="866"/>
      <c r="U203" s="1188">
        <v>16</v>
      </c>
      <c r="V203" s="971" t="s">
        <v>348</v>
      </c>
      <c r="W203" s="925"/>
      <c r="X203" s="925">
        <v>460</v>
      </c>
      <c r="Y203" s="980"/>
      <c r="Z203" s="981"/>
      <c r="AA203" s="921">
        <v>9</v>
      </c>
      <c r="AB203" s="925">
        <v>19</v>
      </c>
      <c r="AC203" s="925">
        <v>25</v>
      </c>
      <c r="AD203" s="1210">
        <f>SUM(AC203,-AB203)</f>
        <v>6</v>
      </c>
      <c r="AE203" s="1216">
        <f t="shared" ref="AE203" si="1816">AD203/AB203</f>
        <v>0.31578947368421051</v>
      </c>
      <c r="AF203" s="879"/>
      <c r="AG203" s="929">
        <v>479</v>
      </c>
      <c r="AH203" s="929">
        <f>AC203</f>
        <v>25</v>
      </c>
      <c r="AI203" s="1024">
        <f>SUM(AH203,-AG203)</f>
        <v>-454</v>
      </c>
      <c r="AJ203" s="1213">
        <f>AI203/AG203</f>
        <v>-0.94780793319415446</v>
      </c>
      <c r="AK203" s="1188">
        <v>16</v>
      </c>
      <c r="AL203" s="866"/>
      <c r="AN203" s="1356">
        <v>16</v>
      </c>
      <c r="AO203" s="971" t="s">
        <v>348</v>
      </c>
      <c r="AP203" s="925"/>
      <c r="AQ203" s="925">
        <v>460</v>
      </c>
      <c r="AR203" s="980"/>
      <c r="AS203" s="981"/>
      <c r="AT203" s="921">
        <v>9</v>
      </c>
      <c r="AU203" s="925">
        <v>4</v>
      </c>
      <c r="AV203" s="925">
        <v>9</v>
      </c>
      <c r="AW203" s="1210">
        <f>SUM(AV203,-AU203)</f>
        <v>5</v>
      </c>
      <c r="AX203" s="1216">
        <f t="shared" ref="AX203" si="1817">AW203/AU203</f>
        <v>1.25</v>
      </c>
      <c r="AY203" s="879"/>
      <c r="AZ203" s="929">
        <v>479</v>
      </c>
      <c r="BA203" s="929">
        <f>AV203</f>
        <v>9</v>
      </c>
      <c r="BB203" s="1024">
        <f>SUM(BA203,-AZ203)</f>
        <v>-470</v>
      </c>
      <c r="BC203" s="1213">
        <f>BB203/AZ203</f>
        <v>-0.98121085594989566</v>
      </c>
      <c r="BD203" s="1356">
        <v>16</v>
      </c>
      <c r="BE203" s="866"/>
      <c r="BH203" s="1188">
        <v>16</v>
      </c>
      <c r="BI203" s="971" t="s">
        <v>348</v>
      </c>
      <c r="BJ203" s="925"/>
      <c r="BK203" s="925">
        <v>460</v>
      </c>
      <c r="BL203" s="980"/>
      <c r="BM203" s="981"/>
      <c r="BN203" s="921">
        <v>9</v>
      </c>
      <c r="BO203" s="925">
        <v>6</v>
      </c>
      <c r="BP203" s="925">
        <v>15</v>
      </c>
      <c r="BQ203" s="1210">
        <f>SUM(BP203,-BO203)</f>
        <v>9</v>
      </c>
      <c r="BR203" s="1216">
        <f t="shared" ref="BR203" si="1818">BQ203/BO203</f>
        <v>1.5</v>
      </c>
      <c r="BS203" s="879"/>
      <c r="BT203" s="929">
        <v>479</v>
      </c>
      <c r="BU203" s="929">
        <f>BP203</f>
        <v>15</v>
      </c>
      <c r="BV203" s="1024">
        <f>SUM(BU203,-BT203)</f>
        <v>-464</v>
      </c>
      <c r="BW203" s="1213">
        <f>BV203/BT203</f>
        <v>-0.96868475991649272</v>
      </c>
      <c r="BX203" s="1188">
        <v>16</v>
      </c>
      <c r="BY203" s="866"/>
      <c r="CB203" s="1356">
        <v>16</v>
      </c>
      <c r="CC203" s="971" t="s">
        <v>348</v>
      </c>
      <c r="CD203" s="925"/>
      <c r="CE203" s="925">
        <v>460</v>
      </c>
      <c r="CF203" s="980"/>
      <c r="CG203" s="981"/>
      <c r="CH203" s="921">
        <v>9</v>
      </c>
      <c r="CI203" s="925">
        <v>6</v>
      </c>
      <c r="CJ203" s="925">
        <v>5</v>
      </c>
      <c r="CK203" s="1210">
        <f>SUM(CJ203,-CI203)</f>
        <v>-1</v>
      </c>
      <c r="CL203" s="1212">
        <f t="shared" ref="CL203" si="1819">CK203/CI203</f>
        <v>-0.16666666666666666</v>
      </c>
      <c r="CM203" s="879"/>
      <c r="CN203" s="929">
        <v>479</v>
      </c>
      <c r="CO203" s="929">
        <f>CJ203</f>
        <v>5</v>
      </c>
      <c r="CP203" s="1024">
        <f>SUM(CO203,-CN203)</f>
        <v>-474</v>
      </c>
      <c r="CQ203" s="1213">
        <f>CP203/CN203</f>
        <v>-0.98956158663883087</v>
      </c>
      <c r="CR203" s="1356">
        <v>16</v>
      </c>
      <c r="CS203" s="866"/>
      <c r="CU203" s="1188">
        <v>16</v>
      </c>
      <c r="CV203" s="971" t="s">
        <v>348</v>
      </c>
      <c r="CW203" s="925"/>
      <c r="CX203" s="925">
        <v>460</v>
      </c>
      <c r="CY203" s="980"/>
      <c r="CZ203" s="981"/>
      <c r="DA203" s="921">
        <v>9</v>
      </c>
      <c r="DB203" s="925">
        <v>2</v>
      </c>
      <c r="DC203" s="925">
        <v>1</v>
      </c>
      <c r="DD203" s="1210">
        <f>SUM(DC203,-DB203)</f>
        <v>-1</v>
      </c>
      <c r="DE203" s="1212">
        <f t="shared" ref="DE203" si="1820">DD203/DB203</f>
        <v>-0.5</v>
      </c>
      <c r="DF203" s="879"/>
      <c r="DG203" s="929">
        <v>479</v>
      </c>
      <c r="DH203" s="929">
        <f>DC203</f>
        <v>1</v>
      </c>
      <c r="DI203" s="1024">
        <f>SUM(DH203,-DG203)</f>
        <v>-478</v>
      </c>
      <c r="DJ203" s="1213">
        <f>DI203/DG203</f>
        <v>-0.9979123173277662</v>
      </c>
      <c r="DK203" s="1188">
        <v>16</v>
      </c>
      <c r="DL203" s="866"/>
      <c r="DN203" s="1356">
        <v>16</v>
      </c>
      <c r="DO203" s="971" t="s">
        <v>348</v>
      </c>
      <c r="DP203" s="925"/>
      <c r="DQ203" s="925">
        <v>460</v>
      </c>
      <c r="DR203" s="980"/>
      <c r="DS203" s="981"/>
      <c r="DT203" s="921">
        <v>9</v>
      </c>
      <c r="DU203" s="925">
        <v>5</v>
      </c>
      <c r="DV203" s="925">
        <v>1</v>
      </c>
      <c r="DW203" s="1210">
        <f>SUM(DV203,-DU203)</f>
        <v>-4</v>
      </c>
      <c r="DX203" s="1212">
        <f t="shared" ref="DX203" si="1821">DW203/DU203</f>
        <v>-0.8</v>
      </c>
      <c r="DY203" s="879"/>
      <c r="DZ203" s="929">
        <v>479</v>
      </c>
      <c r="EA203" s="929">
        <f>DV203</f>
        <v>1</v>
      </c>
      <c r="EB203" s="1024">
        <f>SUM(EA203,-DZ203)</f>
        <v>-478</v>
      </c>
      <c r="EC203" s="1213">
        <f>EB203/DZ203</f>
        <v>-0.9979123173277662</v>
      </c>
      <c r="ED203" s="1356">
        <v>16</v>
      </c>
      <c r="EE203" s="866"/>
      <c r="EG203" s="1188">
        <v>16</v>
      </c>
      <c r="EH203" s="971" t="s">
        <v>348</v>
      </c>
      <c r="EI203" s="925"/>
      <c r="EJ203" s="925">
        <v>460</v>
      </c>
      <c r="EK203" s="980"/>
      <c r="EL203" s="981"/>
      <c r="EM203" s="921">
        <v>9</v>
      </c>
      <c r="EN203" s="925">
        <v>7</v>
      </c>
      <c r="EO203" s="925">
        <v>10</v>
      </c>
      <c r="EP203" s="1210">
        <f>SUM(EO203,-EN203)</f>
        <v>3</v>
      </c>
      <c r="EQ203" s="1216">
        <f t="shared" ref="EQ203" si="1822">EP203/EN203</f>
        <v>0.42857142857142855</v>
      </c>
      <c r="ER203" s="879"/>
      <c r="ES203" s="929">
        <v>479</v>
      </c>
      <c r="ET203" s="929">
        <f>EO203</f>
        <v>10</v>
      </c>
      <c r="EU203" s="1024">
        <f>SUM(ET203,-ES203)</f>
        <v>-469</v>
      </c>
      <c r="EV203" s="1213">
        <f>EU203/ES203</f>
        <v>-0.97912317327766174</v>
      </c>
      <c r="EW203" s="1188">
        <v>16</v>
      </c>
      <c r="EX203" s="866"/>
      <c r="EZ203" s="1356">
        <v>16</v>
      </c>
      <c r="FA203" s="971" t="s">
        <v>348</v>
      </c>
      <c r="FB203" s="925"/>
      <c r="FC203" s="925">
        <v>460</v>
      </c>
      <c r="FD203" s="980"/>
      <c r="FE203" s="981"/>
      <c r="FF203" s="921">
        <v>9</v>
      </c>
      <c r="FG203" s="925">
        <v>7</v>
      </c>
      <c r="FH203" s="925">
        <v>2</v>
      </c>
      <c r="FI203" s="1210">
        <f>SUM(FH203,-FG203)</f>
        <v>-5</v>
      </c>
      <c r="FJ203" s="1212">
        <f t="shared" ref="FJ203" si="1823">FI203/FG203</f>
        <v>-0.7142857142857143</v>
      </c>
      <c r="FK203" s="879"/>
      <c r="FL203" s="929">
        <v>479</v>
      </c>
      <c r="FM203" s="929">
        <f>FH203</f>
        <v>2</v>
      </c>
      <c r="FN203" s="1024">
        <f>SUM(FM203,-FL203)</f>
        <v>-477</v>
      </c>
      <c r="FO203" s="1213">
        <f>FN203/FL203</f>
        <v>-0.99582463465553239</v>
      </c>
      <c r="FP203" s="1356">
        <v>16</v>
      </c>
      <c r="FQ203" s="866"/>
      <c r="FS203" s="1188">
        <v>16</v>
      </c>
      <c r="FT203" s="971" t="s">
        <v>348</v>
      </c>
      <c r="FU203" s="925"/>
      <c r="FV203" s="925">
        <v>460</v>
      </c>
      <c r="FW203" s="980"/>
      <c r="FX203" s="981"/>
      <c r="FY203" s="921">
        <v>9</v>
      </c>
      <c r="FZ203" s="925">
        <v>7</v>
      </c>
      <c r="GA203" s="925">
        <v>10</v>
      </c>
      <c r="GB203" s="1210">
        <f>SUM(GA203,-FZ203)</f>
        <v>3</v>
      </c>
      <c r="GC203" s="1212">
        <f t="shared" ref="GC203" si="1824">GB203/FZ203</f>
        <v>0.42857142857142855</v>
      </c>
      <c r="GD203" s="879"/>
      <c r="GE203" s="929">
        <v>479</v>
      </c>
      <c r="GF203" s="929">
        <f>GA203</f>
        <v>10</v>
      </c>
      <c r="GG203" s="1024">
        <f>SUM(GF203,-GE203)</f>
        <v>-469</v>
      </c>
      <c r="GH203" s="1213">
        <f>GG203/GE203</f>
        <v>-0.97912317327766174</v>
      </c>
      <c r="GI203" s="1188">
        <v>16</v>
      </c>
      <c r="GJ203" s="866"/>
      <c r="GL203" s="1356">
        <v>16</v>
      </c>
      <c r="GM203" s="971" t="s">
        <v>348</v>
      </c>
      <c r="GN203" s="925"/>
      <c r="GO203" s="925">
        <v>460</v>
      </c>
      <c r="GP203" s="980"/>
      <c r="GQ203" s="981"/>
      <c r="GR203" s="921">
        <v>9</v>
      </c>
      <c r="GS203" s="925">
        <v>17</v>
      </c>
      <c r="GT203" s="925">
        <v>8</v>
      </c>
      <c r="GU203" s="1210">
        <f>SUM(GT203,-GS203)</f>
        <v>-9</v>
      </c>
      <c r="GV203" s="1212">
        <f t="shared" ref="GV203" si="1825">GU203/GS203</f>
        <v>-0.52941176470588236</v>
      </c>
      <c r="GW203" s="879"/>
      <c r="GX203" s="929">
        <v>479</v>
      </c>
      <c r="GY203" s="929">
        <f>GT203</f>
        <v>8</v>
      </c>
      <c r="GZ203" s="1024">
        <f>SUM(GY203,-GX203)</f>
        <v>-471</v>
      </c>
      <c r="HA203" s="1213">
        <f>GZ203/GX203</f>
        <v>-0.98329853862212946</v>
      </c>
      <c r="HB203" s="1356">
        <v>16</v>
      </c>
      <c r="HC203" s="866"/>
      <c r="HE203" s="1188">
        <v>16</v>
      </c>
      <c r="HF203" s="971" t="s">
        <v>348</v>
      </c>
      <c r="HG203" s="925"/>
      <c r="HH203" s="925">
        <v>460</v>
      </c>
      <c r="HI203" s="980"/>
      <c r="HJ203" s="981"/>
      <c r="HK203" s="921">
        <v>9</v>
      </c>
      <c r="HL203" s="925">
        <v>17</v>
      </c>
      <c r="HM203" s="925">
        <v>20</v>
      </c>
      <c r="HN203" s="1210">
        <f>SUM(HM203,-HL203)</f>
        <v>3</v>
      </c>
      <c r="HO203" s="1216">
        <f t="shared" ref="HO203" si="1826">HN203/HL203</f>
        <v>0.17647058823529413</v>
      </c>
      <c r="HP203" s="879"/>
      <c r="HQ203" s="929">
        <v>479</v>
      </c>
      <c r="HR203" s="929">
        <f>HM203</f>
        <v>20</v>
      </c>
      <c r="HS203" s="1024">
        <f>SUM(HR203,-HQ203)</f>
        <v>-459</v>
      </c>
      <c r="HT203" s="1213">
        <f>HS203/HQ203</f>
        <v>-0.95824634655532359</v>
      </c>
      <c r="HU203" s="1188">
        <v>16</v>
      </c>
      <c r="HV203" s="866"/>
      <c r="HX203" s="1356">
        <v>16</v>
      </c>
      <c r="HY203" s="971" t="s">
        <v>348</v>
      </c>
      <c r="HZ203" s="925"/>
      <c r="IA203" s="925">
        <v>460</v>
      </c>
      <c r="IB203" s="980"/>
      <c r="IC203" s="981"/>
      <c r="ID203" s="921">
        <v>9</v>
      </c>
      <c r="IE203" s="925">
        <v>7</v>
      </c>
      <c r="IF203" s="925">
        <v>13</v>
      </c>
      <c r="IG203" s="1210">
        <f>SUM(IF203,-IE203)</f>
        <v>6</v>
      </c>
      <c r="IH203" s="1216">
        <f t="shared" ref="IH203" si="1827">IG203/IE203</f>
        <v>0.8571428571428571</v>
      </c>
      <c r="II203" s="879"/>
      <c r="IJ203" s="929">
        <v>479</v>
      </c>
      <c r="IK203" s="929">
        <f>IF203</f>
        <v>13</v>
      </c>
      <c r="IL203" s="1024">
        <f>SUM(IK203,-IJ203)</f>
        <v>-466</v>
      </c>
      <c r="IM203" s="1213">
        <f>IL203/IJ203</f>
        <v>-0.97286012526096033</v>
      </c>
      <c r="IN203" s="1356">
        <v>16</v>
      </c>
      <c r="IO203" s="866"/>
      <c r="IQ203" s="1179">
        <v>16</v>
      </c>
      <c r="IR203" s="971" t="s">
        <v>348</v>
      </c>
      <c r="IS203" s="925"/>
      <c r="IT203" s="925">
        <v>460</v>
      </c>
      <c r="IU203" s="980"/>
      <c r="IV203" s="981"/>
      <c r="IW203" s="921">
        <v>9</v>
      </c>
      <c r="IX203" s="925">
        <f>SUM(AB203,AU203,BO203,CI203,DB203,DU203,EN203,FG203,FZ203,GS203,HL203,IE203)</f>
        <v>104</v>
      </c>
      <c r="IY203" s="925">
        <f>SUM(AC203,AV203,BP203,CJ203,DC203,DV203,EO203,FH203,GA203,GT203,HM203,IF203)</f>
        <v>119</v>
      </c>
      <c r="IZ203" s="1210">
        <f>SUM(IY203,-IX203)</f>
        <v>15</v>
      </c>
      <c r="JA203" s="1216">
        <f t="shared" ref="JA203" si="1828">IZ203/IX203</f>
        <v>0.14423076923076922</v>
      </c>
      <c r="JB203" s="879"/>
      <c r="JC203" s="929">
        <v>479</v>
      </c>
      <c r="JD203" s="929">
        <f>IY203</f>
        <v>119</v>
      </c>
      <c r="JE203" s="1024">
        <f>SUM(JD203,-JC203)</f>
        <v>-360</v>
      </c>
      <c r="JF203" s="1213">
        <f>JE203/JC203</f>
        <v>-0.75156576200417535</v>
      </c>
      <c r="JG203" s="1179">
        <v>16</v>
      </c>
      <c r="JH203" s="866"/>
    </row>
    <row r="204" spans="1:268">
      <c r="A204" s="1179">
        <v>17</v>
      </c>
      <c r="B204" s="697" t="s">
        <v>349</v>
      </c>
      <c r="C204" s="966">
        <f>SUM(C196,C203)</f>
        <v>0</v>
      </c>
      <c r="D204" s="966">
        <f>SUM(D196,D203)</f>
        <v>806</v>
      </c>
      <c r="E204" s="635">
        <f>SUM(D204,-C204)</f>
        <v>806</v>
      </c>
      <c r="F204" s="1218" t="e">
        <f>E204/C204</f>
        <v>#DIV/0!</v>
      </c>
      <c r="G204" s="921">
        <v>10</v>
      </c>
      <c r="H204" s="966">
        <f>SUM(H196,H203)</f>
        <v>827</v>
      </c>
      <c r="I204" s="966">
        <f>SUM(I196,I203)</f>
        <v>814</v>
      </c>
      <c r="J204" s="635">
        <f>SUM(I204,-H204)</f>
        <v>-13</v>
      </c>
      <c r="K204" s="1219">
        <f>J204/H204</f>
        <v>-1.5719467956469165E-2</v>
      </c>
      <c r="L204" s="879"/>
      <c r="M204" s="966">
        <f>SUM(M196,M203)</f>
        <v>827</v>
      </c>
      <c r="N204" s="966">
        <f>SUM(N196,N203)</f>
        <v>814</v>
      </c>
      <c r="O204" s="635">
        <f>SUM(N204,-M204)</f>
        <v>-13</v>
      </c>
      <c r="P204" s="1218">
        <f>O204/M204</f>
        <v>-1.5719467956469165E-2</v>
      </c>
      <c r="Q204" s="1179">
        <v>17</v>
      </c>
      <c r="R204" s="866"/>
      <c r="U204" s="1188">
        <v>17</v>
      </c>
      <c r="V204" s="697" t="s">
        <v>349</v>
      </c>
      <c r="W204" s="966">
        <f>SUM(W196,W203)</f>
        <v>0</v>
      </c>
      <c r="X204" s="966">
        <f>SUM(X196,X203)</f>
        <v>806</v>
      </c>
      <c r="Y204" s="635">
        <f>SUM(X204,-W204)</f>
        <v>806</v>
      </c>
      <c r="Z204" s="1218" t="e">
        <f>Y204/W204</f>
        <v>#DIV/0!</v>
      </c>
      <c r="AA204" s="921">
        <v>10</v>
      </c>
      <c r="AB204" s="966">
        <f>SUM(AB196,AB203)</f>
        <v>34</v>
      </c>
      <c r="AC204" s="966">
        <f>SUM(AC196,AC203)</f>
        <v>42</v>
      </c>
      <c r="AD204" s="635">
        <f>SUM(AC204,-AB204)</f>
        <v>8</v>
      </c>
      <c r="AE204" s="1222">
        <f>AD204/AB204</f>
        <v>0.23529411764705882</v>
      </c>
      <c r="AF204" s="879"/>
      <c r="AG204" s="966">
        <f>SUM(AG196,AG203)</f>
        <v>827</v>
      </c>
      <c r="AH204" s="966">
        <f>SUM(AH196,AH203)</f>
        <v>42</v>
      </c>
      <c r="AI204" s="635">
        <f>SUM(AH204,-AG204)</f>
        <v>-785</v>
      </c>
      <c r="AJ204" s="1218">
        <f>AI204/AG204</f>
        <v>-0.94921402660217657</v>
      </c>
      <c r="AK204" s="1188">
        <v>17</v>
      </c>
      <c r="AL204" s="866"/>
      <c r="AN204" s="1356">
        <v>17</v>
      </c>
      <c r="AO204" s="697" t="s">
        <v>349</v>
      </c>
      <c r="AP204" s="966">
        <f>SUM(AP196,AP203)</f>
        <v>0</v>
      </c>
      <c r="AQ204" s="966">
        <f>SUM(AQ196,AQ203)</f>
        <v>806</v>
      </c>
      <c r="AR204" s="635">
        <f>SUM(AQ204,-AP204)</f>
        <v>806</v>
      </c>
      <c r="AS204" s="1218" t="e">
        <f>AR204/AP204</f>
        <v>#DIV/0!</v>
      </c>
      <c r="AT204" s="921">
        <v>10</v>
      </c>
      <c r="AU204" s="966">
        <f>SUM(AU196,AU203)</f>
        <v>6</v>
      </c>
      <c r="AV204" s="966">
        <f>SUM(AV196,AV203)</f>
        <v>11</v>
      </c>
      <c r="AW204" s="635">
        <f>SUM(AV204,-AU204)</f>
        <v>5</v>
      </c>
      <c r="AX204" s="1222">
        <f>AW204/AU204</f>
        <v>0.83333333333333337</v>
      </c>
      <c r="AY204" s="879"/>
      <c r="AZ204" s="966">
        <f>SUM(AZ196,AZ203)</f>
        <v>827</v>
      </c>
      <c r="BA204" s="966">
        <f>SUM(BA196,BA203)</f>
        <v>11</v>
      </c>
      <c r="BB204" s="635">
        <f>SUM(BA204,-AZ204)</f>
        <v>-816</v>
      </c>
      <c r="BC204" s="1218">
        <f>BB204/AZ204</f>
        <v>-0.98669891172914148</v>
      </c>
      <c r="BD204" s="1356">
        <v>17</v>
      </c>
      <c r="BE204" s="866"/>
      <c r="BH204" s="1188">
        <v>17</v>
      </c>
      <c r="BI204" s="697" t="s">
        <v>349</v>
      </c>
      <c r="BJ204" s="966">
        <f>SUM(BJ196,BJ203)</f>
        <v>0</v>
      </c>
      <c r="BK204" s="966">
        <f>SUM(BK196,BK203)</f>
        <v>806</v>
      </c>
      <c r="BL204" s="635">
        <f>SUM(BK204,-BJ204)</f>
        <v>806</v>
      </c>
      <c r="BM204" s="1218" t="e">
        <f>BL204/BJ204</f>
        <v>#DIV/0!</v>
      </c>
      <c r="BN204" s="921">
        <v>10</v>
      </c>
      <c r="BO204" s="966">
        <f>SUM(BO196,BO203)</f>
        <v>15</v>
      </c>
      <c r="BP204" s="966">
        <f>SUM(BP196,BP203)</f>
        <v>21</v>
      </c>
      <c r="BQ204" s="635">
        <f>SUM(BP204,-BO204)</f>
        <v>6</v>
      </c>
      <c r="BR204" s="1222">
        <f>BQ204/BO204</f>
        <v>0.4</v>
      </c>
      <c r="BS204" s="879"/>
      <c r="BT204" s="966">
        <f>SUM(BT196,BT203)</f>
        <v>827</v>
      </c>
      <c r="BU204" s="966">
        <f>SUM(BU196,BU203)</f>
        <v>21</v>
      </c>
      <c r="BV204" s="635">
        <f>SUM(BU204,-BT204)</f>
        <v>-806</v>
      </c>
      <c r="BW204" s="1218">
        <f>BV204/BT204</f>
        <v>-0.97460701330108823</v>
      </c>
      <c r="BX204" s="1188">
        <v>17</v>
      </c>
      <c r="BY204" s="866"/>
      <c r="CB204" s="1356">
        <v>17</v>
      </c>
      <c r="CC204" s="697" t="s">
        <v>349</v>
      </c>
      <c r="CD204" s="966">
        <f>SUM(CD196,CD203)</f>
        <v>0</v>
      </c>
      <c r="CE204" s="966">
        <f>SUM(CE196,CE203)</f>
        <v>806</v>
      </c>
      <c r="CF204" s="635">
        <f>SUM(CE204,-CD204)</f>
        <v>806</v>
      </c>
      <c r="CG204" s="1218" t="e">
        <f>CF204/CD204</f>
        <v>#DIV/0!</v>
      </c>
      <c r="CH204" s="921">
        <v>10</v>
      </c>
      <c r="CI204" s="966">
        <f>SUM(CI196,CI203)</f>
        <v>9</v>
      </c>
      <c r="CJ204" s="966">
        <f>SUM(CJ196,CJ203)</f>
        <v>11</v>
      </c>
      <c r="CK204" s="635">
        <f>SUM(CJ204,-CI204)</f>
        <v>2</v>
      </c>
      <c r="CL204" s="1222">
        <f>CK204/CI204</f>
        <v>0.22222222222222221</v>
      </c>
      <c r="CM204" s="879"/>
      <c r="CN204" s="966">
        <f>SUM(CN196,CN203)</f>
        <v>827</v>
      </c>
      <c r="CO204" s="966">
        <f>SUM(CO196,CO203)</f>
        <v>11</v>
      </c>
      <c r="CP204" s="635">
        <f>SUM(CO204,-CN204)</f>
        <v>-816</v>
      </c>
      <c r="CQ204" s="1218">
        <f>CP204/CN204</f>
        <v>-0.98669891172914148</v>
      </c>
      <c r="CR204" s="1356">
        <v>17</v>
      </c>
      <c r="CS204" s="866"/>
      <c r="CU204" s="1188">
        <v>17</v>
      </c>
      <c r="CV204" s="697" t="s">
        <v>349</v>
      </c>
      <c r="CW204" s="966">
        <f>SUM(CW196,CW203)</f>
        <v>0</v>
      </c>
      <c r="CX204" s="966">
        <f>SUM(CX196,CX203)</f>
        <v>806</v>
      </c>
      <c r="CY204" s="635">
        <f>SUM(CX204,-CW204)</f>
        <v>806</v>
      </c>
      <c r="CZ204" s="1218" t="e">
        <f>CY204/CW204</f>
        <v>#DIV/0!</v>
      </c>
      <c r="DA204" s="921">
        <v>10</v>
      </c>
      <c r="DB204" s="966">
        <f>SUM(DB196,DB203)</f>
        <v>2</v>
      </c>
      <c r="DC204" s="966">
        <f>SUM(DC196,DC203)</f>
        <v>2</v>
      </c>
      <c r="DD204" s="635">
        <f>SUM(DC204,-DB204)</f>
        <v>0</v>
      </c>
      <c r="DE204" s="1222">
        <f>DD204/DB204</f>
        <v>0</v>
      </c>
      <c r="DF204" s="879"/>
      <c r="DG204" s="966">
        <f>SUM(DG196,DG203)</f>
        <v>827</v>
      </c>
      <c r="DH204" s="966">
        <f>SUM(DH196,DH203)</f>
        <v>2</v>
      </c>
      <c r="DI204" s="635">
        <f>SUM(DH204,-DG204)</f>
        <v>-825</v>
      </c>
      <c r="DJ204" s="1218">
        <f>DI204/DG204</f>
        <v>-0.99758162031438935</v>
      </c>
      <c r="DK204" s="1188">
        <v>17</v>
      </c>
      <c r="DL204" s="866"/>
      <c r="DN204" s="1356">
        <v>17</v>
      </c>
      <c r="DO204" s="697" t="s">
        <v>349</v>
      </c>
      <c r="DP204" s="966">
        <f>SUM(DP196,DP203)</f>
        <v>0</v>
      </c>
      <c r="DQ204" s="966">
        <f>SUM(DQ196,DQ203)</f>
        <v>806</v>
      </c>
      <c r="DR204" s="635">
        <f>SUM(DQ204,-DP204)</f>
        <v>806</v>
      </c>
      <c r="DS204" s="1218" t="e">
        <f>DR204/DP204</f>
        <v>#DIV/0!</v>
      </c>
      <c r="DT204" s="921">
        <v>10</v>
      </c>
      <c r="DU204" s="966">
        <f>SUM(DU196,DU203)</f>
        <v>6</v>
      </c>
      <c r="DV204" s="966">
        <f>SUM(DV196,DV203)</f>
        <v>2</v>
      </c>
      <c r="DW204" s="635">
        <f>SUM(DV204,-DU204)</f>
        <v>-4</v>
      </c>
      <c r="DX204" s="1219">
        <f>DW204/DU204</f>
        <v>-0.66666666666666663</v>
      </c>
      <c r="DY204" s="879"/>
      <c r="DZ204" s="966">
        <f>SUM(DZ196,DZ203)</f>
        <v>827</v>
      </c>
      <c r="EA204" s="966">
        <f>SUM(EA196,EA203)</f>
        <v>2</v>
      </c>
      <c r="EB204" s="635">
        <f>SUM(EA204,-DZ204)</f>
        <v>-825</v>
      </c>
      <c r="EC204" s="1218">
        <f>EB204/DZ204</f>
        <v>-0.99758162031438935</v>
      </c>
      <c r="ED204" s="1356">
        <v>17</v>
      </c>
      <c r="EE204" s="866"/>
      <c r="EG204" s="1188">
        <v>17</v>
      </c>
      <c r="EH204" s="697" t="s">
        <v>349</v>
      </c>
      <c r="EI204" s="966">
        <f>SUM(EI196,EI203)</f>
        <v>0</v>
      </c>
      <c r="EJ204" s="966">
        <f>SUM(EJ196,EJ203)</f>
        <v>806</v>
      </c>
      <c r="EK204" s="635">
        <f>SUM(EJ204,-EI204)</f>
        <v>806</v>
      </c>
      <c r="EL204" s="1218" t="e">
        <f>EK204/EI204</f>
        <v>#DIV/0!</v>
      </c>
      <c r="EM204" s="921">
        <v>10</v>
      </c>
      <c r="EN204" s="966">
        <f>SUM(EN196,EN203)</f>
        <v>7</v>
      </c>
      <c r="EO204" s="966">
        <f>SUM(EO196,EO203)</f>
        <v>10</v>
      </c>
      <c r="EP204" s="635">
        <f>SUM(EO204,-EN204)</f>
        <v>3</v>
      </c>
      <c r="EQ204" s="1222">
        <f>EP204/EN204</f>
        <v>0.42857142857142855</v>
      </c>
      <c r="ER204" s="879"/>
      <c r="ES204" s="966">
        <f>SUM(ES196,ES203)</f>
        <v>827</v>
      </c>
      <c r="ET204" s="966">
        <f>SUM(ET196,ET203)</f>
        <v>10</v>
      </c>
      <c r="EU204" s="635">
        <f>SUM(ET204,-ES204)</f>
        <v>-817</v>
      </c>
      <c r="EV204" s="1218">
        <f>EU204/ES204</f>
        <v>-0.98790810157194675</v>
      </c>
      <c r="EW204" s="1188">
        <v>17</v>
      </c>
      <c r="EX204" s="866"/>
      <c r="EZ204" s="1356">
        <v>17</v>
      </c>
      <c r="FA204" s="697" t="s">
        <v>349</v>
      </c>
      <c r="FB204" s="966">
        <f>SUM(FB196,FB203)</f>
        <v>0</v>
      </c>
      <c r="FC204" s="966">
        <f>SUM(FC196,FC203)</f>
        <v>806</v>
      </c>
      <c r="FD204" s="635">
        <f>SUM(FC204,-FB204)</f>
        <v>806</v>
      </c>
      <c r="FE204" s="1218" t="e">
        <f>FD204/FB204</f>
        <v>#DIV/0!</v>
      </c>
      <c r="FF204" s="921">
        <v>10</v>
      </c>
      <c r="FG204" s="966">
        <f>SUM(FG196,FG203)</f>
        <v>7</v>
      </c>
      <c r="FH204" s="966">
        <f>SUM(FH196,FH203)</f>
        <v>9</v>
      </c>
      <c r="FI204" s="635">
        <f>SUM(FH204,-FG204)</f>
        <v>2</v>
      </c>
      <c r="FJ204" s="1222">
        <f>FI204/FG204</f>
        <v>0.2857142857142857</v>
      </c>
      <c r="FK204" s="879"/>
      <c r="FL204" s="966">
        <f>SUM(FL196,FL203)</f>
        <v>827</v>
      </c>
      <c r="FM204" s="966">
        <f>SUM(FM196,FM203)</f>
        <v>9</v>
      </c>
      <c r="FN204" s="635">
        <f>SUM(FM204,-FL204)</f>
        <v>-818</v>
      </c>
      <c r="FO204" s="1218">
        <f>FN204/FL204</f>
        <v>-0.98911729141475213</v>
      </c>
      <c r="FP204" s="1356">
        <v>17</v>
      </c>
      <c r="FQ204" s="866"/>
      <c r="FS204" s="1188">
        <v>17</v>
      </c>
      <c r="FT204" s="697" t="s">
        <v>349</v>
      </c>
      <c r="FU204" s="966">
        <f>SUM(FU196,FU203)</f>
        <v>0</v>
      </c>
      <c r="FV204" s="966">
        <f>SUM(FV196,FV203)</f>
        <v>806</v>
      </c>
      <c r="FW204" s="635">
        <f>SUM(FV204,-FU204)</f>
        <v>806</v>
      </c>
      <c r="FX204" s="1218" t="e">
        <f>FW204/FU204</f>
        <v>#DIV/0!</v>
      </c>
      <c r="FY204" s="921">
        <v>10</v>
      </c>
      <c r="FZ204" s="966">
        <f>SUM(FZ196,FZ203)</f>
        <v>7</v>
      </c>
      <c r="GA204" s="966">
        <f>SUM(GA196,GA203)</f>
        <v>18</v>
      </c>
      <c r="GB204" s="635">
        <f>SUM(GA204,-FZ204)</f>
        <v>11</v>
      </c>
      <c r="GC204" s="1222">
        <f>GB204/FZ204</f>
        <v>1.5714285714285714</v>
      </c>
      <c r="GD204" s="879"/>
      <c r="GE204" s="966">
        <f>SUM(GE196,GE203)</f>
        <v>827</v>
      </c>
      <c r="GF204" s="966">
        <f>SUM(GF196,GF203)</f>
        <v>18</v>
      </c>
      <c r="GG204" s="635">
        <f>SUM(GF204,-GE204)</f>
        <v>-809</v>
      </c>
      <c r="GH204" s="1218">
        <f>GG204/GE204</f>
        <v>-0.97823458282950426</v>
      </c>
      <c r="GI204" s="1188">
        <v>17</v>
      </c>
      <c r="GJ204" s="866"/>
      <c r="GL204" s="1356">
        <v>17</v>
      </c>
      <c r="GM204" s="697" t="s">
        <v>349</v>
      </c>
      <c r="GN204" s="966">
        <f>SUM(GN196,GN203)</f>
        <v>0</v>
      </c>
      <c r="GO204" s="966">
        <f>SUM(GO196,GO203)</f>
        <v>806</v>
      </c>
      <c r="GP204" s="635">
        <f>SUM(GO204,-GN204)</f>
        <v>806</v>
      </c>
      <c r="GQ204" s="1218" t="e">
        <f>GP204/GN204</f>
        <v>#DIV/0!</v>
      </c>
      <c r="GR204" s="921">
        <v>10</v>
      </c>
      <c r="GS204" s="966">
        <f>SUM(GS196,GS203)</f>
        <v>27</v>
      </c>
      <c r="GT204" s="966">
        <f>SUM(GT196,GT203)</f>
        <v>19</v>
      </c>
      <c r="GU204" s="635">
        <f>SUM(GT204,-GS204)</f>
        <v>-8</v>
      </c>
      <c r="GV204" s="1219">
        <f>GU204/GS204</f>
        <v>-0.29629629629629628</v>
      </c>
      <c r="GW204" s="879"/>
      <c r="GX204" s="966">
        <f>SUM(GX196,GX203)</f>
        <v>827</v>
      </c>
      <c r="GY204" s="966">
        <f>SUM(GY196,GY203)</f>
        <v>19</v>
      </c>
      <c r="GZ204" s="635">
        <f>SUM(GY204,-GX204)</f>
        <v>-808</v>
      </c>
      <c r="HA204" s="1218">
        <f>GZ204/GX204</f>
        <v>-0.97702539298669888</v>
      </c>
      <c r="HB204" s="1356">
        <v>17</v>
      </c>
      <c r="HC204" s="866"/>
      <c r="HE204" s="1188">
        <v>17</v>
      </c>
      <c r="HF204" s="697" t="s">
        <v>349</v>
      </c>
      <c r="HG204" s="966">
        <f>SUM(HG196,HG203)</f>
        <v>0</v>
      </c>
      <c r="HH204" s="966">
        <f>SUM(HH196,HH203)</f>
        <v>806</v>
      </c>
      <c r="HI204" s="635">
        <f>SUM(HH204,-HG204)</f>
        <v>806</v>
      </c>
      <c r="HJ204" s="1218" t="e">
        <f>HI204/HG204</f>
        <v>#DIV/0!</v>
      </c>
      <c r="HK204" s="921">
        <v>10</v>
      </c>
      <c r="HL204" s="966">
        <f>SUM(HL196,HL203)</f>
        <v>27</v>
      </c>
      <c r="HM204" s="966">
        <f>SUM(HM196,HM203)</f>
        <v>27</v>
      </c>
      <c r="HN204" s="635">
        <f>SUM(HM204,-HL204)</f>
        <v>0</v>
      </c>
      <c r="HO204" s="1222">
        <f>HN204/HL204</f>
        <v>0</v>
      </c>
      <c r="HP204" s="879"/>
      <c r="HQ204" s="966">
        <f>SUM(HQ196,HQ203)</f>
        <v>827</v>
      </c>
      <c r="HR204" s="966">
        <f>SUM(HR196,HR203)</f>
        <v>27</v>
      </c>
      <c r="HS204" s="635">
        <f>SUM(HR204,-HQ204)</f>
        <v>-800</v>
      </c>
      <c r="HT204" s="1218">
        <f>HS204/HQ204</f>
        <v>-0.96735187424425639</v>
      </c>
      <c r="HU204" s="1188">
        <v>17</v>
      </c>
      <c r="HV204" s="866"/>
      <c r="HX204" s="1356">
        <v>17</v>
      </c>
      <c r="HY204" s="697" t="s">
        <v>349</v>
      </c>
      <c r="HZ204" s="966">
        <f>SUM(HZ196,HZ203)</f>
        <v>0</v>
      </c>
      <c r="IA204" s="966">
        <f>SUM(IA196,IA203)</f>
        <v>806</v>
      </c>
      <c r="IB204" s="635">
        <f>SUM(IA204,-HZ204)</f>
        <v>806</v>
      </c>
      <c r="IC204" s="1218" t="e">
        <f>IB204/HZ204</f>
        <v>#DIV/0!</v>
      </c>
      <c r="ID204" s="921">
        <v>10</v>
      </c>
      <c r="IE204" s="966">
        <f>SUM(IE196,IE203)</f>
        <v>11</v>
      </c>
      <c r="IF204" s="966">
        <f>SUM(IF196,IF203)</f>
        <v>19</v>
      </c>
      <c r="IG204" s="635">
        <f>SUM(IF204,-IE204)</f>
        <v>8</v>
      </c>
      <c r="IH204" s="1222">
        <f>IG204/IE204</f>
        <v>0.72727272727272729</v>
      </c>
      <c r="II204" s="879"/>
      <c r="IJ204" s="966">
        <f>SUM(IJ196,IJ203)</f>
        <v>827</v>
      </c>
      <c r="IK204" s="966">
        <f>SUM(IK196,IK203)</f>
        <v>19</v>
      </c>
      <c r="IL204" s="635">
        <f>SUM(IK204,-IJ204)</f>
        <v>-808</v>
      </c>
      <c r="IM204" s="1218">
        <f>IL204/IJ204</f>
        <v>-0.97702539298669888</v>
      </c>
      <c r="IN204" s="1356">
        <v>17</v>
      </c>
      <c r="IO204" s="866"/>
      <c r="IQ204" s="1179">
        <v>17</v>
      </c>
      <c r="IR204" s="697" t="s">
        <v>349</v>
      </c>
      <c r="IS204" s="966">
        <f>SUM(IS196,IS203)</f>
        <v>0</v>
      </c>
      <c r="IT204" s="966">
        <f>SUM(IT196,IT203)</f>
        <v>806</v>
      </c>
      <c r="IU204" s="635">
        <f>SUM(IT204,-IS204)</f>
        <v>806</v>
      </c>
      <c r="IV204" s="1218" t="e">
        <f>IU204/IS204</f>
        <v>#DIV/0!</v>
      </c>
      <c r="IW204" s="921">
        <v>10</v>
      </c>
      <c r="IX204" s="966">
        <f>SUM(IX196,IX203)</f>
        <v>158</v>
      </c>
      <c r="IY204" s="966">
        <f>SUM(IY196,IY203)</f>
        <v>191</v>
      </c>
      <c r="IZ204" s="635">
        <f>SUM(IY204,-IX204)</f>
        <v>33</v>
      </c>
      <c r="JA204" s="1222">
        <f>IZ204/IX204</f>
        <v>0.20886075949367089</v>
      </c>
      <c r="JB204" s="879"/>
      <c r="JC204" s="966">
        <f>SUM(JC196,JC203)</f>
        <v>827</v>
      </c>
      <c r="JD204" s="966">
        <f>SUM(JD196,JD203)</f>
        <v>191</v>
      </c>
      <c r="JE204" s="635">
        <f>SUM(JD204,-JC204)</f>
        <v>-636</v>
      </c>
      <c r="JF204" s="1218">
        <f>JE204/JC204</f>
        <v>-0.76904474002418377</v>
      </c>
      <c r="JG204" s="1179">
        <v>17</v>
      </c>
      <c r="JH204" s="866"/>
    </row>
    <row r="205" spans="1:268" hidden="1">
      <c r="A205" s="1179">
        <v>16</v>
      </c>
      <c r="B205" s="279"/>
      <c r="C205" s="867"/>
      <c r="D205" s="867"/>
      <c r="E205" s="279"/>
      <c r="F205" s="948"/>
      <c r="G205" s="921"/>
      <c r="H205" s="867"/>
      <c r="I205" s="867"/>
      <c r="J205" s="279"/>
      <c r="K205" s="948"/>
      <c r="L205" s="879"/>
      <c r="M205" s="867"/>
      <c r="N205" s="867"/>
      <c r="O205" s="279"/>
      <c r="P205" s="948"/>
      <c r="Q205" s="1179">
        <v>16</v>
      </c>
      <c r="R205" s="866"/>
      <c r="U205" s="1188">
        <v>16</v>
      </c>
      <c r="V205" s="279"/>
      <c r="W205" s="867"/>
      <c r="X205" s="867"/>
      <c r="Y205" s="279"/>
      <c r="Z205" s="948"/>
      <c r="AA205" s="921"/>
      <c r="AB205" s="867"/>
      <c r="AC205" s="867"/>
      <c r="AD205" s="279"/>
      <c r="AE205" s="948"/>
      <c r="AF205" s="879"/>
      <c r="AG205" s="867"/>
      <c r="AH205" s="867"/>
      <c r="AI205" s="279"/>
      <c r="AJ205" s="948"/>
      <c r="AK205" s="1188">
        <v>16</v>
      </c>
      <c r="AL205" s="866"/>
      <c r="AN205" s="1188">
        <v>16</v>
      </c>
      <c r="AO205" s="279"/>
      <c r="AP205" s="867"/>
      <c r="AQ205" s="867"/>
      <c r="AR205" s="279"/>
      <c r="AS205" s="948"/>
      <c r="AT205" s="921"/>
      <c r="AU205" s="867"/>
      <c r="AV205" s="867"/>
      <c r="AW205" s="279"/>
      <c r="AX205" s="948"/>
      <c r="AY205" s="879"/>
      <c r="AZ205" s="867"/>
      <c r="BA205" s="867"/>
      <c r="BB205" s="279"/>
      <c r="BC205" s="948"/>
      <c r="BD205" s="1188">
        <v>16</v>
      </c>
      <c r="BE205" s="866"/>
      <c r="BH205" s="1188">
        <v>16</v>
      </c>
      <c r="BI205" s="279"/>
      <c r="BJ205" s="867"/>
      <c r="BK205" s="867"/>
      <c r="BL205" s="279"/>
      <c r="BM205" s="948"/>
      <c r="BN205" s="921"/>
      <c r="BO205" s="867"/>
      <c r="BP205" s="867"/>
      <c r="BQ205" s="279"/>
      <c r="BR205" s="948"/>
      <c r="BS205" s="879"/>
      <c r="BT205" s="867"/>
      <c r="BU205" s="867"/>
      <c r="BV205" s="279"/>
      <c r="BW205" s="948"/>
      <c r="BX205" s="1188">
        <v>16</v>
      </c>
      <c r="BY205" s="866"/>
      <c r="CB205" s="1188">
        <v>16</v>
      </c>
      <c r="CC205" s="279"/>
      <c r="CD205" s="867"/>
      <c r="CE205" s="867"/>
      <c r="CF205" s="279"/>
      <c r="CG205" s="948"/>
      <c r="CH205" s="921"/>
      <c r="CI205" s="867"/>
      <c r="CJ205" s="867"/>
      <c r="CK205" s="279"/>
      <c r="CL205" s="948"/>
      <c r="CM205" s="879"/>
      <c r="CN205" s="867"/>
      <c r="CO205" s="867"/>
      <c r="CP205" s="279"/>
      <c r="CQ205" s="948"/>
      <c r="CR205" s="1188">
        <v>16</v>
      </c>
      <c r="CS205" s="866"/>
      <c r="CU205" s="1188">
        <v>16</v>
      </c>
      <c r="CV205" s="279"/>
      <c r="CW205" s="867"/>
      <c r="CX205" s="867"/>
      <c r="CY205" s="279"/>
      <c r="CZ205" s="948"/>
      <c r="DA205" s="921"/>
      <c r="DB205" s="867"/>
      <c r="DC205" s="867"/>
      <c r="DD205" s="279"/>
      <c r="DE205" s="948"/>
      <c r="DF205" s="879"/>
      <c r="DG205" s="867"/>
      <c r="DH205" s="867"/>
      <c r="DI205" s="279"/>
      <c r="DJ205" s="948"/>
      <c r="DK205" s="1188">
        <v>16</v>
      </c>
      <c r="DL205" s="866"/>
      <c r="DN205" s="1188">
        <v>16</v>
      </c>
      <c r="DO205" s="279"/>
      <c r="DP205" s="867"/>
      <c r="DQ205" s="867"/>
      <c r="DR205" s="279"/>
      <c r="DS205" s="948"/>
      <c r="DT205" s="921"/>
      <c r="DU205" s="867"/>
      <c r="DV205" s="867"/>
      <c r="DW205" s="279"/>
      <c r="DX205" s="948"/>
      <c r="DY205" s="879"/>
      <c r="DZ205" s="867"/>
      <c r="EA205" s="867"/>
      <c r="EB205" s="279"/>
      <c r="EC205" s="948"/>
      <c r="ED205" s="1188">
        <v>16</v>
      </c>
      <c r="EE205" s="866"/>
      <c r="EG205" s="1188">
        <v>16</v>
      </c>
      <c r="EH205" s="279"/>
      <c r="EI205" s="867"/>
      <c r="EJ205" s="867"/>
      <c r="EK205" s="279"/>
      <c r="EL205" s="948"/>
      <c r="EM205" s="921"/>
      <c r="EN205" s="867"/>
      <c r="EO205" s="867"/>
      <c r="EP205" s="279"/>
      <c r="EQ205" s="948"/>
      <c r="ER205" s="879"/>
      <c r="ES205" s="867"/>
      <c r="ET205" s="867"/>
      <c r="EU205" s="279"/>
      <c r="EV205" s="948"/>
      <c r="EW205" s="1188">
        <v>16</v>
      </c>
      <c r="EX205" s="866"/>
      <c r="EZ205" s="1188">
        <v>16</v>
      </c>
      <c r="FA205" s="279"/>
      <c r="FB205" s="867"/>
      <c r="FC205" s="867"/>
      <c r="FD205" s="279"/>
      <c r="FE205" s="948"/>
      <c r="FF205" s="921"/>
      <c r="FG205" s="867"/>
      <c r="FH205" s="867"/>
      <c r="FI205" s="279"/>
      <c r="FJ205" s="948"/>
      <c r="FK205" s="879"/>
      <c r="FL205" s="867"/>
      <c r="FM205" s="867"/>
      <c r="FN205" s="279"/>
      <c r="FO205" s="948"/>
      <c r="FP205" s="1188">
        <v>16</v>
      </c>
      <c r="FQ205" s="866"/>
      <c r="FS205" s="1188">
        <v>16</v>
      </c>
      <c r="FT205" s="279"/>
      <c r="FU205" s="867"/>
      <c r="FV205" s="867"/>
      <c r="FW205" s="279"/>
      <c r="FX205" s="948"/>
      <c r="FY205" s="921"/>
      <c r="FZ205" s="867"/>
      <c r="GA205" s="867"/>
      <c r="GB205" s="279"/>
      <c r="GC205" s="948"/>
      <c r="GD205" s="879"/>
      <c r="GE205" s="867"/>
      <c r="GF205" s="867"/>
      <c r="GG205" s="279"/>
      <c r="GH205" s="948"/>
      <c r="GI205" s="1188">
        <v>16</v>
      </c>
      <c r="GJ205" s="866"/>
      <c r="GL205" s="1188">
        <v>16</v>
      </c>
      <c r="GM205" s="279"/>
      <c r="GN205" s="867"/>
      <c r="GO205" s="867"/>
      <c r="GP205" s="279"/>
      <c r="GQ205" s="948"/>
      <c r="GR205" s="921"/>
      <c r="GS205" s="867"/>
      <c r="GT205" s="867"/>
      <c r="GU205" s="279"/>
      <c r="GV205" s="948"/>
      <c r="GW205" s="879"/>
      <c r="GX205" s="867"/>
      <c r="GY205" s="867"/>
      <c r="GZ205" s="279"/>
      <c r="HA205" s="948"/>
      <c r="HB205" s="1188">
        <v>16</v>
      </c>
      <c r="HC205" s="866"/>
      <c r="HE205" s="1188">
        <v>16</v>
      </c>
      <c r="HF205" s="279"/>
      <c r="HG205" s="867"/>
      <c r="HH205" s="867"/>
      <c r="HI205" s="279"/>
      <c r="HJ205" s="948"/>
      <c r="HK205" s="921"/>
      <c r="HL205" s="867"/>
      <c r="HM205" s="867"/>
      <c r="HN205" s="279"/>
      <c r="HO205" s="948"/>
      <c r="HP205" s="879"/>
      <c r="HQ205" s="867"/>
      <c r="HR205" s="867"/>
      <c r="HS205" s="279"/>
      <c r="HT205" s="948"/>
      <c r="HU205" s="1188">
        <v>16</v>
      </c>
      <c r="HV205" s="866"/>
      <c r="HX205" s="1188">
        <v>16</v>
      </c>
      <c r="HY205" s="279"/>
      <c r="HZ205" s="867"/>
      <c r="IA205" s="867"/>
      <c r="IB205" s="279"/>
      <c r="IC205" s="948"/>
      <c r="ID205" s="921"/>
      <c r="IE205" s="867"/>
      <c r="IF205" s="867"/>
      <c r="IG205" s="279"/>
      <c r="IH205" s="948"/>
      <c r="II205" s="879"/>
      <c r="IJ205" s="867"/>
      <c r="IK205" s="867"/>
      <c r="IL205" s="279"/>
      <c r="IM205" s="948"/>
      <c r="IN205" s="1188">
        <v>16</v>
      </c>
      <c r="IO205" s="866"/>
      <c r="IQ205" s="1179">
        <v>16</v>
      </c>
      <c r="IR205" s="279"/>
      <c r="IS205" s="867"/>
      <c r="IT205" s="867"/>
      <c r="IU205" s="279"/>
      <c r="IV205" s="948"/>
      <c r="IW205" s="921"/>
      <c r="IX205" s="867"/>
      <c r="IY205" s="867"/>
      <c r="IZ205" s="279"/>
      <c r="JA205" s="948"/>
      <c r="JB205" s="879"/>
      <c r="JC205" s="867"/>
      <c r="JD205" s="867"/>
      <c r="JE205" s="279"/>
      <c r="JF205" s="948"/>
      <c r="JG205" s="1179">
        <v>16</v>
      </c>
      <c r="JH205" s="866"/>
    </row>
    <row r="206" spans="1:268" hidden="1">
      <c r="A206" s="1179">
        <v>17</v>
      </c>
      <c r="B206" s="279"/>
      <c r="C206" s="867"/>
      <c r="D206" s="867"/>
      <c r="E206" s="279"/>
      <c r="F206" s="948"/>
      <c r="G206" s="921"/>
      <c r="H206" s="867"/>
      <c r="I206" s="867"/>
      <c r="J206" s="279"/>
      <c r="K206" s="948"/>
      <c r="L206" s="879"/>
      <c r="M206" s="867"/>
      <c r="N206" s="867"/>
      <c r="O206" s="279"/>
      <c r="P206" s="948"/>
      <c r="Q206" s="1179">
        <v>17</v>
      </c>
      <c r="R206" s="866"/>
      <c r="U206" s="1188">
        <v>17</v>
      </c>
      <c r="V206" s="279"/>
      <c r="W206" s="867"/>
      <c r="X206" s="867"/>
      <c r="Y206" s="279"/>
      <c r="Z206" s="948"/>
      <c r="AA206" s="921"/>
      <c r="AB206" s="867"/>
      <c r="AC206" s="867"/>
      <c r="AD206" s="279"/>
      <c r="AE206" s="948"/>
      <c r="AF206" s="879"/>
      <c r="AG206" s="867"/>
      <c r="AH206" s="867"/>
      <c r="AI206" s="279"/>
      <c r="AJ206" s="948"/>
      <c r="AK206" s="1188">
        <v>17</v>
      </c>
      <c r="AL206" s="866"/>
      <c r="AN206" s="1188">
        <v>17</v>
      </c>
      <c r="AO206" s="279"/>
      <c r="AP206" s="867"/>
      <c r="AQ206" s="867"/>
      <c r="AR206" s="279"/>
      <c r="AS206" s="948"/>
      <c r="AT206" s="921"/>
      <c r="AU206" s="867"/>
      <c r="AV206" s="867"/>
      <c r="AW206" s="279"/>
      <c r="AX206" s="948"/>
      <c r="AY206" s="879"/>
      <c r="AZ206" s="867"/>
      <c r="BA206" s="867"/>
      <c r="BB206" s="279"/>
      <c r="BC206" s="948"/>
      <c r="BD206" s="1188">
        <v>17</v>
      </c>
      <c r="BE206" s="866"/>
      <c r="BH206" s="1188">
        <v>17</v>
      </c>
      <c r="BI206" s="279"/>
      <c r="BJ206" s="867"/>
      <c r="BK206" s="867"/>
      <c r="BL206" s="279"/>
      <c r="BM206" s="948"/>
      <c r="BN206" s="921"/>
      <c r="BO206" s="867"/>
      <c r="BP206" s="867"/>
      <c r="BQ206" s="279"/>
      <c r="BR206" s="948"/>
      <c r="BS206" s="879"/>
      <c r="BT206" s="867"/>
      <c r="BU206" s="867"/>
      <c r="BV206" s="279"/>
      <c r="BW206" s="948"/>
      <c r="BX206" s="1188">
        <v>17</v>
      </c>
      <c r="BY206" s="866"/>
      <c r="CB206" s="1188">
        <v>17</v>
      </c>
      <c r="CC206" s="279"/>
      <c r="CD206" s="867"/>
      <c r="CE206" s="867"/>
      <c r="CF206" s="279"/>
      <c r="CG206" s="948"/>
      <c r="CH206" s="921"/>
      <c r="CI206" s="867"/>
      <c r="CJ206" s="867"/>
      <c r="CK206" s="279"/>
      <c r="CL206" s="948"/>
      <c r="CM206" s="879"/>
      <c r="CN206" s="867"/>
      <c r="CO206" s="867"/>
      <c r="CP206" s="279"/>
      <c r="CQ206" s="948"/>
      <c r="CR206" s="1188">
        <v>17</v>
      </c>
      <c r="CS206" s="866"/>
      <c r="CU206" s="1188">
        <v>17</v>
      </c>
      <c r="CV206" s="279"/>
      <c r="CW206" s="867"/>
      <c r="CX206" s="867"/>
      <c r="CY206" s="279"/>
      <c r="CZ206" s="948"/>
      <c r="DA206" s="921"/>
      <c r="DB206" s="867"/>
      <c r="DC206" s="867"/>
      <c r="DD206" s="279"/>
      <c r="DE206" s="948"/>
      <c r="DF206" s="879"/>
      <c r="DG206" s="867"/>
      <c r="DH206" s="867"/>
      <c r="DI206" s="279"/>
      <c r="DJ206" s="948"/>
      <c r="DK206" s="1188">
        <v>17</v>
      </c>
      <c r="DL206" s="866"/>
      <c r="DN206" s="1188">
        <v>17</v>
      </c>
      <c r="DO206" s="279"/>
      <c r="DP206" s="867"/>
      <c r="DQ206" s="867"/>
      <c r="DR206" s="279"/>
      <c r="DS206" s="948"/>
      <c r="DT206" s="921"/>
      <c r="DU206" s="867"/>
      <c r="DV206" s="867"/>
      <c r="DW206" s="279"/>
      <c r="DX206" s="948"/>
      <c r="DY206" s="879"/>
      <c r="DZ206" s="867"/>
      <c r="EA206" s="867"/>
      <c r="EB206" s="279"/>
      <c r="EC206" s="948"/>
      <c r="ED206" s="1188">
        <v>17</v>
      </c>
      <c r="EE206" s="866"/>
      <c r="EG206" s="1188">
        <v>17</v>
      </c>
      <c r="EH206" s="279"/>
      <c r="EI206" s="867"/>
      <c r="EJ206" s="867"/>
      <c r="EK206" s="279"/>
      <c r="EL206" s="948"/>
      <c r="EM206" s="921"/>
      <c r="EN206" s="867"/>
      <c r="EO206" s="867"/>
      <c r="EP206" s="279"/>
      <c r="EQ206" s="948"/>
      <c r="ER206" s="879"/>
      <c r="ES206" s="867"/>
      <c r="ET206" s="867"/>
      <c r="EU206" s="279"/>
      <c r="EV206" s="948"/>
      <c r="EW206" s="1188">
        <v>17</v>
      </c>
      <c r="EX206" s="866"/>
      <c r="EZ206" s="1188">
        <v>17</v>
      </c>
      <c r="FA206" s="279"/>
      <c r="FB206" s="867"/>
      <c r="FC206" s="867"/>
      <c r="FD206" s="279"/>
      <c r="FE206" s="948"/>
      <c r="FF206" s="921"/>
      <c r="FG206" s="867"/>
      <c r="FH206" s="867"/>
      <c r="FI206" s="279"/>
      <c r="FJ206" s="948"/>
      <c r="FK206" s="879"/>
      <c r="FL206" s="867"/>
      <c r="FM206" s="867"/>
      <c r="FN206" s="279"/>
      <c r="FO206" s="948"/>
      <c r="FP206" s="1188">
        <v>17</v>
      </c>
      <c r="FQ206" s="866"/>
      <c r="FS206" s="1188">
        <v>17</v>
      </c>
      <c r="FT206" s="279"/>
      <c r="FU206" s="867"/>
      <c r="FV206" s="867"/>
      <c r="FW206" s="279"/>
      <c r="FX206" s="948"/>
      <c r="FY206" s="921"/>
      <c r="FZ206" s="867"/>
      <c r="GA206" s="867"/>
      <c r="GB206" s="279"/>
      <c r="GC206" s="948"/>
      <c r="GD206" s="879"/>
      <c r="GE206" s="867"/>
      <c r="GF206" s="867"/>
      <c r="GG206" s="279"/>
      <c r="GH206" s="948"/>
      <c r="GI206" s="1188">
        <v>17</v>
      </c>
      <c r="GJ206" s="866"/>
      <c r="GL206" s="1188">
        <v>17</v>
      </c>
      <c r="GM206" s="279"/>
      <c r="GN206" s="867"/>
      <c r="GO206" s="867"/>
      <c r="GP206" s="279"/>
      <c r="GQ206" s="948"/>
      <c r="GR206" s="921"/>
      <c r="GS206" s="867"/>
      <c r="GT206" s="867"/>
      <c r="GU206" s="279"/>
      <c r="GV206" s="948"/>
      <c r="GW206" s="879"/>
      <c r="GX206" s="867"/>
      <c r="GY206" s="867"/>
      <c r="GZ206" s="279"/>
      <c r="HA206" s="948"/>
      <c r="HB206" s="1188">
        <v>17</v>
      </c>
      <c r="HC206" s="866"/>
      <c r="HE206" s="1188">
        <v>17</v>
      </c>
      <c r="HF206" s="279"/>
      <c r="HG206" s="867"/>
      <c r="HH206" s="867"/>
      <c r="HI206" s="279"/>
      <c r="HJ206" s="948"/>
      <c r="HK206" s="921"/>
      <c r="HL206" s="867"/>
      <c r="HM206" s="867"/>
      <c r="HN206" s="279"/>
      <c r="HO206" s="948"/>
      <c r="HP206" s="879"/>
      <c r="HQ206" s="867"/>
      <c r="HR206" s="867"/>
      <c r="HS206" s="279"/>
      <c r="HT206" s="948"/>
      <c r="HU206" s="1188">
        <v>17</v>
      </c>
      <c r="HV206" s="866"/>
      <c r="HX206" s="1188">
        <v>17</v>
      </c>
      <c r="HY206" s="279"/>
      <c r="HZ206" s="867"/>
      <c r="IA206" s="867"/>
      <c r="IB206" s="279"/>
      <c r="IC206" s="948"/>
      <c r="ID206" s="921"/>
      <c r="IE206" s="867"/>
      <c r="IF206" s="867"/>
      <c r="IG206" s="279"/>
      <c r="IH206" s="948"/>
      <c r="II206" s="879"/>
      <c r="IJ206" s="867"/>
      <c r="IK206" s="867"/>
      <c r="IL206" s="279"/>
      <c r="IM206" s="948"/>
      <c r="IN206" s="1188">
        <v>17</v>
      </c>
      <c r="IO206" s="866"/>
      <c r="IQ206" s="1179">
        <v>17</v>
      </c>
      <c r="IR206" s="279"/>
      <c r="IS206" s="867"/>
      <c r="IT206" s="867"/>
      <c r="IU206" s="279"/>
      <c r="IV206" s="948"/>
      <c r="IW206" s="921"/>
      <c r="IX206" s="867"/>
      <c r="IY206" s="867"/>
      <c r="IZ206" s="279"/>
      <c r="JA206" s="948"/>
      <c r="JB206" s="879"/>
      <c r="JC206" s="867"/>
      <c r="JD206" s="867"/>
      <c r="JE206" s="279"/>
      <c r="JF206" s="948"/>
      <c r="JG206" s="1179">
        <v>17</v>
      </c>
      <c r="JH206" s="866"/>
    </row>
    <row r="207" spans="1:268" ht="5.0999999999999996" customHeight="1">
      <c r="A207" s="1179"/>
      <c r="B207" s="951"/>
      <c r="C207" s="399"/>
      <c r="D207" s="666"/>
      <c r="E207" s="953"/>
      <c r="F207" s="954"/>
      <c r="G207" s="921"/>
      <c r="H207" s="666"/>
      <c r="I207" s="666"/>
      <c r="J207" s="953"/>
      <c r="K207" s="954"/>
      <c r="L207" s="879"/>
      <c r="M207" s="666"/>
      <c r="N207" s="666"/>
      <c r="O207" s="953"/>
      <c r="P207" s="954"/>
      <c r="Q207" s="1179"/>
      <c r="R207" s="866"/>
      <c r="U207" s="1188"/>
      <c r="V207" s="951"/>
      <c r="W207" s="399"/>
      <c r="X207" s="666"/>
      <c r="Y207" s="953"/>
      <c r="Z207" s="954"/>
      <c r="AA207" s="921"/>
      <c r="AB207" s="666"/>
      <c r="AC207" s="666"/>
      <c r="AD207" s="953"/>
      <c r="AE207" s="954"/>
      <c r="AF207" s="879"/>
      <c r="AG207" s="666"/>
      <c r="AH207" s="666"/>
      <c r="AI207" s="953"/>
      <c r="AJ207" s="954"/>
      <c r="AK207" s="1188"/>
      <c r="AL207" s="866"/>
      <c r="AN207" s="1356"/>
      <c r="AO207" s="951"/>
      <c r="AP207" s="399"/>
      <c r="AQ207" s="666"/>
      <c r="AR207" s="953"/>
      <c r="AS207" s="954"/>
      <c r="AT207" s="921"/>
      <c r="AU207" s="666"/>
      <c r="AV207" s="666"/>
      <c r="AW207" s="953"/>
      <c r="AX207" s="954"/>
      <c r="AY207" s="879"/>
      <c r="AZ207" s="666"/>
      <c r="BA207" s="666"/>
      <c r="BB207" s="953"/>
      <c r="BC207" s="954"/>
      <c r="BD207" s="1356"/>
      <c r="BE207" s="866"/>
      <c r="BH207" s="1188"/>
      <c r="BI207" s="951"/>
      <c r="BJ207" s="399"/>
      <c r="BK207" s="666"/>
      <c r="BL207" s="953"/>
      <c r="BM207" s="954"/>
      <c r="BN207" s="921"/>
      <c r="BO207" s="666"/>
      <c r="BP207" s="666"/>
      <c r="BQ207" s="953"/>
      <c r="BR207" s="954"/>
      <c r="BS207" s="879"/>
      <c r="BT207" s="666"/>
      <c r="BU207" s="666"/>
      <c r="BV207" s="953"/>
      <c r="BW207" s="954"/>
      <c r="BX207" s="1188"/>
      <c r="BY207" s="866"/>
      <c r="CB207" s="1356"/>
      <c r="CC207" s="951"/>
      <c r="CD207" s="399"/>
      <c r="CE207" s="666"/>
      <c r="CF207" s="953"/>
      <c r="CG207" s="954"/>
      <c r="CH207" s="921"/>
      <c r="CI207" s="666"/>
      <c r="CJ207" s="666"/>
      <c r="CK207" s="953"/>
      <c r="CL207" s="954"/>
      <c r="CM207" s="879"/>
      <c r="CN207" s="666"/>
      <c r="CO207" s="666"/>
      <c r="CP207" s="953"/>
      <c r="CQ207" s="954"/>
      <c r="CR207" s="1356"/>
      <c r="CS207" s="866"/>
      <c r="CU207" s="1188"/>
      <c r="CV207" s="951"/>
      <c r="CW207" s="399"/>
      <c r="CX207" s="666"/>
      <c r="CY207" s="953"/>
      <c r="CZ207" s="954"/>
      <c r="DA207" s="921"/>
      <c r="DB207" s="666"/>
      <c r="DC207" s="666"/>
      <c r="DD207" s="953"/>
      <c r="DE207" s="954"/>
      <c r="DF207" s="879"/>
      <c r="DG207" s="666"/>
      <c r="DH207" s="666"/>
      <c r="DI207" s="953"/>
      <c r="DJ207" s="954"/>
      <c r="DK207" s="1188"/>
      <c r="DL207" s="866"/>
      <c r="DN207" s="1356"/>
      <c r="DO207" s="951"/>
      <c r="DP207" s="399"/>
      <c r="DQ207" s="666"/>
      <c r="DR207" s="953"/>
      <c r="DS207" s="954"/>
      <c r="DT207" s="921"/>
      <c r="DU207" s="666"/>
      <c r="DV207" s="666"/>
      <c r="DW207" s="953"/>
      <c r="DX207" s="954"/>
      <c r="DY207" s="879"/>
      <c r="DZ207" s="666"/>
      <c r="EA207" s="666"/>
      <c r="EB207" s="953"/>
      <c r="EC207" s="954"/>
      <c r="ED207" s="1356"/>
      <c r="EE207" s="866"/>
      <c r="EG207" s="1188"/>
      <c r="EH207" s="951"/>
      <c r="EI207" s="399"/>
      <c r="EJ207" s="666"/>
      <c r="EK207" s="953"/>
      <c r="EL207" s="954"/>
      <c r="EM207" s="921"/>
      <c r="EN207" s="666"/>
      <c r="EO207" s="666"/>
      <c r="EP207" s="953"/>
      <c r="EQ207" s="954"/>
      <c r="ER207" s="879"/>
      <c r="ES207" s="666"/>
      <c r="ET207" s="666"/>
      <c r="EU207" s="953"/>
      <c r="EV207" s="954"/>
      <c r="EW207" s="1188"/>
      <c r="EX207" s="866"/>
      <c r="EZ207" s="1356"/>
      <c r="FA207" s="951"/>
      <c r="FB207" s="399"/>
      <c r="FC207" s="666"/>
      <c r="FD207" s="953"/>
      <c r="FE207" s="954"/>
      <c r="FF207" s="921"/>
      <c r="FG207" s="666"/>
      <c r="FH207" s="666"/>
      <c r="FI207" s="953"/>
      <c r="FJ207" s="954"/>
      <c r="FK207" s="879"/>
      <c r="FL207" s="666"/>
      <c r="FM207" s="666"/>
      <c r="FN207" s="953"/>
      <c r="FO207" s="954"/>
      <c r="FP207" s="1356"/>
      <c r="FQ207" s="866"/>
      <c r="FS207" s="1188"/>
      <c r="FT207" s="951"/>
      <c r="FU207" s="399"/>
      <c r="FV207" s="666"/>
      <c r="FW207" s="953"/>
      <c r="FX207" s="954"/>
      <c r="FY207" s="921"/>
      <c r="FZ207" s="666"/>
      <c r="GA207" s="666"/>
      <c r="GB207" s="953"/>
      <c r="GC207" s="954"/>
      <c r="GD207" s="879"/>
      <c r="GE207" s="666"/>
      <c r="GF207" s="666"/>
      <c r="GG207" s="953"/>
      <c r="GH207" s="954"/>
      <c r="GI207" s="1188"/>
      <c r="GJ207" s="866"/>
      <c r="GL207" s="1356"/>
      <c r="GM207" s="951"/>
      <c r="GN207" s="399"/>
      <c r="GO207" s="666"/>
      <c r="GP207" s="953"/>
      <c r="GQ207" s="954"/>
      <c r="GR207" s="921"/>
      <c r="GS207" s="666"/>
      <c r="GT207" s="666"/>
      <c r="GU207" s="953"/>
      <c r="GV207" s="954"/>
      <c r="GW207" s="879"/>
      <c r="GX207" s="666"/>
      <c r="GY207" s="666"/>
      <c r="GZ207" s="953"/>
      <c r="HA207" s="954"/>
      <c r="HB207" s="1356"/>
      <c r="HC207" s="866"/>
      <c r="HE207" s="1188"/>
      <c r="HF207" s="951"/>
      <c r="HG207" s="399"/>
      <c r="HH207" s="666"/>
      <c r="HI207" s="953"/>
      <c r="HJ207" s="954"/>
      <c r="HK207" s="921"/>
      <c r="HL207" s="666"/>
      <c r="HM207" s="666"/>
      <c r="HN207" s="953"/>
      <c r="HO207" s="954"/>
      <c r="HP207" s="879"/>
      <c r="HQ207" s="666"/>
      <c r="HR207" s="666"/>
      <c r="HS207" s="953"/>
      <c r="HT207" s="954"/>
      <c r="HU207" s="1188"/>
      <c r="HV207" s="866"/>
      <c r="HX207" s="1356"/>
      <c r="HY207" s="951"/>
      <c r="HZ207" s="399"/>
      <c r="IA207" s="666"/>
      <c r="IB207" s="953"/>
      <c r="IC207" s="954"/>
      <c r="ID207" s="921"/>
      <c r="IE207" s="666"/>
      <c r="IF207" s="666"/>
      <c r="IG207" s="953"/>
      <c r="IH207" s="954"/>
      <c r="II207" s="879"/>
      <c r="IJ207" s="666"/>
      <c r="IK207" s="666"/>
      <c r="IL207" s="953"/>
      <c r="IM207" s="954"/>
      <c r="IN207" s="1356"/>
      <c r="IO207" s="866"/>
      <c r="IQ207" s="1179"/>
      <c r="IR207" s="951"/>
      <c r="IS207" s="399"/>
      <c r="IT207" s="666"/>
      <c r="IU207" s="953"/>
      <c r="IV207" s="954"/>
      <c r="IW207" s="921"/>
      <c r="IX207" s="666"/>
      <c r="IY207" s="666"/>
      <c r="IZ207" s="953"/>
      <c r="JA207" s="954"/>
      <c r="JB207" s="879"/>
      <c r="JC207" s="666"/>
      <c r="JD207" s="666"/>
      <c r="JE207" s="953"/>
      <c r="JF207" s="954"/>
      <c r="JG207" s="1179"/>
      <c r="JH207" s="866"/>
    </row>
    <row r="208" spans="1:268" hidden="1">
      <c r="A208" s="1179"/>
      <c r="B208" s="279" t="s">
        <v>350</v>
      </c>
      <c r="C208" s="867">
        <v>370</v>
      </c>
      <c r="D208" s="867">
        <v>111</v>
      </c>
      <c r="E208" s="919">
        <f t="shared" ref="E208:E209" si="1829">SUM(D208,-C208)</f>
        <v>-259</v>
      </c>
      <c r="F208" s="920">
        <f t="shared" ref="F208:F209" si="1830">E208/C208</f>
        <v>-0.7</v>
      </c>
      <c r="G208" s="921">
        <v>11</v>
      </c>
      <c r="H208" s="867">
        <v>151</v>
      </c>
      <c r="I208" s="867"/>
      <c r="J208" s="919">
        <f t="shared" ref="J208:J209" si="1831">SUM(I208,-H208)</f>
        <v>-151</v>
      </c>
      <c r="K208" s="920">
        <f t="shared" ref="K208:K209" si="1832">J208/H208</f>
        <v>-1</v>
      </c>
      <c r="L208" s="879"/>
      <c r="M208" s="867">
        <v>111</v>
      </c>
      <c r="N208" s="867"/>
      <c r="O208" s="919">
        <f t="shared" ref="O208:O209" si="1833">SUM(N208,-M208)</f>
        <v>-111</v>
      </c>
      <c r="P208" s="920">
        <f t="shared" ref="P208:P209" si="1834">O208/M208</f>
        <v>-1</v>
      </c>
      <c r="Q208" s="1179"/>
      <c r="R208" s="866"/>
      <c r="U208" s="1188"/>
      <c r="V208" s="279" t="s">
        <v>350</v>
      </c>
      <c r="W208" s="867">
        <v>370</v>
      </c>
      <c r="X208" s="867">
        <v>111</v>
      </c>
      <c r="Y208" s="919">
        <f t="shared" ref="Y208:Y209" si="1835">SUM(X208,-W208)</f>
        <v>-259</v>
      </c>
      <c r="Z208" s="920">
        <f t="shared" ref="Z208:Z209" si="1836">Y208/W208</f>
        <v>-0.7</v>
      </c>
      <c r="AA208" s="921">
        <v>11</v>
      </c>
      <c r="AB208" s="867">
        <v>151</v>
      </c>
      <c r="AC208" s="867"/>
      <c r="AD208" s="919">
        <f t="shared" ref="AD208:AD209" si="1837">SUM(AC208,-AB208)</f>
        <v>-151</v>
      </c>
      <c r="AE208" s="920">
        <f t="shared" ref="AE208:AE209" si="1838">AD208/AB208</f>
        <v>-1</v>
      </c>
      <c r="AF208" s="879"/>
      <c r="AG208" s="867">
        <v>111</v>
      </c>
      <c r="AH208" s="867"/>
      <c r="AI208" s="919">
        <f t="shared" ref="AI208:AI209" si="1839">SUM(AH208,-AG208)</f>
        <v>-111</v>
      </c>
      <c r="AJ208" s="920">
        <f t="shared" ref="AJ208:AJ209" si="1840">AI208/AG208</f>
        <v>-1</v>
      </c>
      <c r="AK208" s="1188"/>
      <c r="AL208" s="866"/>
      <c r="AN208" s="1188"/>
      <c r="AO208" s="279" t="s">
        <v>350</v>
      </c>
      <c r="AP208" s="867">
        <v>370</v>
      </c>
      <c r="AQ208" s="867">
        <v>111</v>
      </c>
      <c r="AR208" s="919">
        <f t="shared" ref="AR208:AR209" si="1841">SUM(AQ208,-AP208)</f>
        <v>-259</v>
      </c>
      <c r="AS208" s="920">
        <f t="shared" ref="AS208:AS209" si="1842">AR208/AP208</f>
        <v>-0.7</v>
      </c>
      <c r="AT208" s="921">
        <v>11</v>
      </c>
      <c r="AU208" s="867">
        <v>151</v>
      </c>
      <c r="AV208" s="867"/>
      <c r="AW208" s="919">
        <f t="shared" ref="AW208:AW209" si="1843">SUM(AV208,-AU208)</f>
        <v>-151</v>
      </c>
      <c r="AX208" s="920">
        <f t="shared" ref="AX208:AX209" si="1844">AW208/AU208</f>
        <v>-1</v>
      </c>
      <c r="AY208" s="879"/>
      <c r="AZ208" s="867">
        <v>111</v>
      </c>
      <c r="BA208" s="867"/>
      <c r="BB208" s="919">
        <f t="shared" ref="BB208:BB209" si="1845">SUM(BA208,-AZ208)</f>
        <v>-111</v>
      </c>
      <c r="BC208" s="920">
        <f t="shared" ref="BC208:BC209" si="1846">BB208/AZ208</f>
        <v>-1</v>
      </c>
      <c r="BD208" s="1188"/>
      <c r="BE208" s="866"/>
      <c r="BH208" s="1188"/>
      <c r="BI208" s="279" t="s">
        <v>350</v>
      </c>
      <c r="BJ208" s="867">
        <v>370</v>
      </c>
      <c r="BK208" s="867">
        <v>111</v>
      </c>
      <c r="BL208" s="919">
        <f t="shared" ref="BL208:BL209" si="1847">SUM(BK208,-BJ208)</f>
        <v>-259</v>
      </c>
      <c r="BM208" s="920">
        <f t="shared" ref="BM208:BM209" si="1848">BL208/BJ208</f>
        <v>-0.7</v>
      </c>
      <c r="BN208" s="921">
        <v>11</v>
      </c>
      <c r="BO208" s="867">
        <v>151</v>
      </c>
      <c r="BP208" s="867"/>
      <c r="BQ208" s="919">
        <f t="shared" ref="BQ208:BQ209" si="1849">SUM(BP208,-BO208)</f>
        <v>-151</v>
      </c>
      <c r="BR208" s="920">
        <f t="shared" ref="BR208:BR209" si="1850">BQ208/BO208</f>
        <v>-1</v>
      </c>
      <c r="BS208" s="879"/>
      <c r="BT208" s="867">
        <v>111</v>
      </c>
      <c r="BU208" s="867"/>
      <c r="BV208" s="919">
        <f t="shared" ref="BV208:BV209" si="1851">SUM(BU208,-BT208)</f>
        <v>-111</v>
      </c>
      <c r="BW208" s="920">
        <f t="shared" ref="BW208:BW209" si="1852">BV208/BT208</f>
        <v>-1</v>
      </c>
      <c r="BX208" s="1188"/>
      <c r="BY208" s="866"/>
      <c r="CB208" s="1188"/>
      <c r="CC208" s="279" t="s">
        <v>350</v>
      </c>
      <c r="CD208" s="867">
        <v>370</v>
      </c>
      <c r="CE208" s="867">
        <v>111</v>
      </c>
      <c r="CF208" s="919">
        <f t="shared" ref="CF208:CF209" si="1853">SUM(CE208,-CD208)</f>
        <v>-259</v>
      </c>
      <c r="CG208" s="920">
        <f t="shared" ref="CG208:CG209" si="1854">CF208/CD208</f>
        <v>-0.7</v>
      </c>
      <c r="CH208" s="921">
        <v>11</v>
      </c>
      <c r="CI208" s="867">
        <v>151</v>
      </c>
      <c r="CJ208" s="867"/>
      <c r="CK208" s="919">
        <f t="shared" ref="CK208:CK209" si="1855">SUM(CJ208,-CI208)</f>
        <v>-151</v>
      </c>
      <c r="CL208" s="920">
        <f t="shared" ref="CL208:CL209" si="1856">CK208/CI208</f>
        <v>-1</v>
      </c>
      <c r="CM208" s="879"/>
      <c r="CN208" s="867">
        <v>111</v>
      </c>
      <c r="CO208" s="867"/>
      <c r="CP208" s="919">
        <f t="shared" ref="CP208:CP209" si="1857">SUM(CO208,-CN208)</f>
        <v>-111</v>
      </c>
      <c r="CQ208" s="920">
        <f t="shared" ref="CQ208:CQ209" si="1858">CP208/CN208</f>
        <v>-1</v>
      </c>
      <c r="CR208" s="1188"/>
      <c r="CS208" s="866"/>
      <c r="CU208" s="1188"/>
      <c r="CV208" s="279" t="s">
        <v>350</v>
      </c>
      <c r="CW208" s="867">
        <v>370</v>
      </c>
      <c r="CX208" s="867">
        <v>111</v>
      </c>
      <c r="CY208" s="919">
        <f t="shared" ref="CY208:CY209" si="1859">SUM(CX208,-CW208)</f>
        <v>-259</v>
      </c>
      <c r="CZ208" s="920">
        <f t="shared" ref="CZ208:CZ209" si="1860">CY208/CW208</f>
        <v>-0.7</v>
      </c>
      <c r="DA208" s="921">
        <v>11</v>
      </c>
      <c r="DB208" s="867">
        <v>151</v>
      </c>
      <c r="DC208" s="867"/>
      <c r="DD208" s="919">
        <f t="shared" ref="DD208:DD209" si="1861">SUM(DC208,-DB208)</f>
        <v>-151</v>
      </c>
      <c r="DE208" s="920">
        <f t="shared" ref="DE208:DE209" si="1862">DD208/DB208</f>
        <v>-1</v>
      </c>
      <c r="DF208" s="879"/>
      <c r="DG208" s="867">
        <v>111</v>
      </c>
      <c r="DH208" s="867"/>
      <c r="DI208" s="919">
        <f t="shared" ref="DI208:DI209" si="1863">SUM(DH208,-DG208)</f>
        <v>-111</v>
      </c>
      <c r="DJ208" s="920">
        <f t="shared" ref="DJ208:DJ209" si="1864">DI208/DG208</f>
        <v>-1</v>
      </c>
      <c r="DK208" s="1188"/>
      <c r="DL208" s="866"/>
      <c r="DN208" s="1188"/>
      <c r="DO208" s="279" t="s">
        <v>350</v>
      </c>
      <c r="DP208" s="867">
        <v>370</v>
      </c>
      <c r="DQ208" s="867">
        <v>111</v>
      </c>
      <c r="DR208" s="919">
        <f t="shared" ref="DR208:DR209" si="1865">SUM(DQ208,-DP208)</f>
        <v>-259</v>
      </c>
      <c r="DS208" s="920">
        <f t="shared" ref="DS208:DS209" si="1866">DR208/DP208</f>
        <v>-0.7</v>
      </c>
      <c r="DT208" s="921">
        <v>11</v>
      </c>
      <c r="DU208" s="867">
        <v>151</v>
      </c>
      <c r="DV208" s="867"/>
      <c r="DW208" s="919">
        <f t="shared" ref="DW208:DW209" si="1867">SUM(DV208,-DU208)</f>
        <v>-151</v>
      </c>
      <c r="DX208" s="920">
        <f t="shared" ref="DX208:DX209" si="1868">DW208/DU208</f>
        <v>-1</v>
      </c>
      <c r="DY208" s="879"/>
      <c r="DZ208" s="867">
        <v>111</v>
      </c>
      <c r="EA208" s="867"/>
      <c r="EB208" s="919">
        <f t="shared" ref="EB208:EB209" si="1869">SUM(EA208,-DZ208)</f>
        <v>-111</v>
      </c>
      <c r="EC208" s="920">
        <f t="shared" ref="EC208:EC209" si="1870">EB208/DZ208</f>
        <v>-1</v>
      </c>
      <c r="ED208" s="1188"/>
      <c r="EE208" s="866"/>
      <c r="EG208" s="1188"/>
      <c r="EH208" s="279" t="s">
        <v>350</v>
      </c>
      <c r="EI208" s="867">
        <v>370</v>
      </c>
      <c r="EJ208" s="867">
        <v>111</v>
      </c>
      <c r="EK208" s="919">
        <f t="shared" ref="EK208:EK209" si="1871">SUM(EJ208,-EI208)</f>
        <v>-259</v>
      </c>
      <c r="EL208" s="920">
        <f t="shared" ref="EL208:EL209" si="1872">EK208/EI208</f>
        <v>-0.7</v>
      </c>
      <c r="EM208" s="921">
        <v>11</v>
      </c>
      <c r="EN208" s="867">
        <v>151</v>
      </c>
      <c r="EO208" s="867"/>
      <c r="EP208" s="919">
        <f t="shared" ref="EP208:EP209" si="1873">SUM(EO208,-EN208)</f>
        <v>-151</v>
      </c>
      <c r="EQ208" s="920">
        <f t="shared" ref="EQ208:EQ209" si="1874">EP208/EN208</f>
        <v>-1</v>
      </c>
      <c r="ER208" s="879"/>
      <c r="ES208" s="867">
        <v>111</v>
      </c>
      <c r="ET208" s="867"/>
      <c r="EU208" s="919">
        <f t="shared" ref="EU208:EU209" si="1875">SUM(ET208,-ES208)</f>
        <v>-111</v>
      </c>
      <c r="EV208" s="920">
        <f t="shared" ref="EV208:EV209" si="1876">EU208/ES208</f>
        <v>-1</v>
      </c>
      <c r="EW208" s="1188"/>
      <c r="EX208" s="866"/>
      <c r="EZ208" s="1188"/>
      <c r="FA208" s="279" t="s">
        <v>350</v>
      </c>
      <c r="FB208" s="867">
        <v>370</v>
      </c>
      <c r="FC208" s="867">
        <v>111</v>
      </c>
      <c r="FD208" s="919">
        <f t="shared" ref="FD208:FD209" si="1877">SUM(FC208,-FB208)</f>
        <v>-259</v>
      </c>
      <c r="FE208" s="920">
        <f t="shared" ref="FE208:FE209" si="1878">FD208/FB208</f>
        <v>-0.7</v>
      </c>
      <c r="FF208" s="921">
        <v>11</v>
      </c>
      <c r="FG208" s="867">
        <v>151</v>
      </c>
      <c r="FH208" s="867"/>
      <c r="FI208" s="919">
        <f t="shared" ref="FI208:FI209" si="1879">SUM(FH208,-FG208)</f>
        <v>-151</v>
      </c>
      <c r="FJ208" s="920">
        <f t="shared" ref="FJ208:FJ209" si="1880">FI208/FG208</f>
        <v>-1</v>
      </c>
      <c r="FK208" s="879"/>
      <c r="FL208" s="867">
        <v>111</v>
      </c>
      <c r="FM208" s="867"/>
      <c r="FN208" s="919">
        <f t="shared" ref="FN208:FN209" si="1881">SUM(FM208,-FL208)</f>
        <v>-111</v>
      </c>
      <c r="FO208" s="920">
        <f t="shared" ref="FO208:FO209" si="1882">FN208/FL208</f>
        <v>-1</v>
      </c>
      <c r="FP208" s="1188"/>
      <c r="FQ208" s="866"/>
      <c r="FS208" s="1188"/>
      <c r="FT208" s="279" t="s">
        <v>350</v>
      </c>
      <c r="FU208" s="867">
        <v>370</v>
      </c>
      <c r="FV208" s="867">
        <v>111</v>
      </c>
      <c r="FW208" s="919">
        <f t="shared" ref="FW208:FW209" si="1883">SUM(FV208,-FU208)</f>
        <v>-259</v>
      </c>
      <c r="FX208" s="920">
        <f t="shared" ref="FX208:FX209" si="1884">FW208/FU208</f>
        <v>-0.7</v>
      </c>
      <c r="FY208" s="921">
        <v>11</v>
      </c>
      <c r="FZ208" s="867">
        <v>151</v>
      </c>
      <c r="GA208" s="867"/>
      <c r="GB208" s="919">
        <f t="shared" ref="GB208:GB209" si="1885">SUM(GA208,-FZ208)</f>
        <v>-151</v>
      </c>
      <c r="GC208" s="920">
        <f t="shared" ref="GC208:GC209" si="1886">GB208/FZ208</f>
        <v>-1</v>
      </c>
      <c r="GD208" s="879"/>
      <c r="GE208" s="867">
        <v>111</v>
      </c>
      <c r="GF208" s="867"/>
      <c r="GG208" s="919">
        <f t="shared" ref="GG208:GG209" si="1887">SUM(GF208,-GE208)</f>
        <v>-111</v>
      </c>
      <c r="GH208" s="920">
        <f t="shared" ref="GH208:GH209" si="1888">GG208/GE208</f>
        <v>-1</v>
      </c>
      <c r="GI208" s="1188"/>
      <c r="GJ208" s="866"/>
      <c r="GL208" s="1188"/>
      <c r="GM208" s="279" t="s">
        <v>350</v>
      </c>
      <c r="GN208" s="867">
        <v>370</v>
      </c>
      <c r="GO208" s="867">
        <v>111</v>
      </c>
      <c r="GP208" s="919">
        <f t="shared" ref="GP208:GP209" si="1889">SUM(GO208,-GN208)</f>
        <v>-259</v>
      </c>
      <c r="GQ208" s="920">
        <f t="shared" ref="GQ208:GQ209" si="1890">GP208/GN208</f>
        <v>-0.7</v>
      </c>
      <c r="GR208" s="921">
        <v>11</v>
      </c>
      <c r="GS208" s="867">
        <v>151</v>
      </c>
      <c r="GT208" s="867"/>
      <c r="GU208" s="919">
        <f t="shared" ref="GU208:GU209" si="1891">SUM(GT208,-GS208)</f>
        <v>-151</v>
      </c>
      <c r="GV208" s="920">
        <f t="shared" ref="GV208:GV209" si="1892">GU208/GS208</f>
        <v>-1</v>
      </c>
      <c r="GW208" s="879"/>
      <c r="GX208" s="867">
        <v>111</v>
      </c>
      <c r="GY208" s="867"/>
      <c r="GZ208" s="919">
        <f t="shared" ref="GZ208:GZ209" si="1893">SUM(GY208,-GX208)</f>
        <v>-111</v>
      </c>
      <c r="HA208" s="920">
        <f t="shared" ref="HA208:HA209" si="1894">GZ208/GX208</f>
        <v>-1</v>
      </c>
      <c r="HB208" s="1188"/>
      <c r="HC208" s="866"/>
      <c r="HE208" s="1188"/>
      <c r="HF208" s="279" t="s">
        <v>350</v>
      </c>
      <c r="HG208" s="867">
        <v>370</v>
      </c>
      <c r="HH208" s="867">
        <v>111</v>
      </c>
      <c r="HI208" s="919">
        <f t="shared" ref="HI208:HI209" si="1895">SUM(HH208,-HG208)</f>
        <v>-259</v>
      </c>
      <c r="HJ208" s="920">
        <f t="shared" ref="HJ208:HJ209" si="1896">HI208/HG208</f>
        <v>-0.7</v>
      </c>
      <c r="HK208" s="921">
        <v>11</v>
      </c>
      <c r="HL208" s="867">
        <v>151</v>
      </c>
      <c r="HM208" s="867"/>
      <c r="HN208" s="919">
        <f t="shared" ref="HN208:HN209" si="1897">SUM(HM208,-HL208)</f>
        <v>-151</v>
      </c>
      <c r="HO208" s="920">
        <f t="shared" ref="HO208:HO209" si="1898">HN208/HL208</f>
        <v>-1</v>
      </c>
      <c r="HP208" s="879"/>
      <c r="HQ208" s="867">
        <v>111</v>
      </c>
      <c r="HR208" s="867"/>
      <c r="HS208" s="919">
        <f t="shared" ref="HS208:HS209" si="1899">SUM(HR208,-HQ208)</f>
        <v>-111</v>
      </c>
      <c r="HT208" s="920">
        <f t="shared" ref="HT208:HT209" si="1900">HS208/HQ208</f>
        <v>-1</v>
      </c>
      <c r="HU208" s="1188"/>
      <c r="HV208" s="866"/>
      <c r="HX208" s="1188"/>
      <c r="HY208" s="279" t="s">
        <v>350</v>
      </c>
      <c r="HZ208" s="867">
        <v>370</v>
      </c>
      <c r="IA208" s="867">
        <v>111</v>
      </c>
      <c r="IB208" s="919">
        <f t="shared" ref="IB208:IB209" si="1901">SUM(IA208,-HZ208)</f>
        <v>-259</v>
      </c>
      <c r="IC208" s="920">
        <f t="shared" ref="IC208:IC209" si="1902">IB208/HZ208</f>
        <v>-0.7</v>
      </c>
      <c r="ID208" s="921">
        <v>11</v>
      </c>
      <c r="IE208" s="867">
        <v>151</v>
      </c>
      <c r="IF208" s="867"/>
      <c r="IG208" s="919">
        <f t="shared" ref="IG208:IG209" si="1903">SUM(IF208,-IE208)</f>
        <v>-151</v>
      </c>
      <c r="IH208" s="920">
        <f t="shared" ref="IH208:IH209" si="1904">IG208/IE208</f>
        <v>-1</v>
      </c>
      <c r="II208" s="879"/>
      <c r="IJ208" s="867">
        <v>111</v>
      </c>
      <c r="IK208" s="867"/>
      <c r="IL208" s="919">
        <f t="shared" ref="IL208:IL209" si="1905">SUM(IK208,-IJ208)</f>
        <v>-111</v>
      </c>
      <c r="IM208" s="920">
        <f t="shared" ref="IM208:IM209" si="1906">IL208/IJ208</f>
        <v>-1</v>
      </c>
      <c r="IN208" s="1188"/>
      <c r="IO208" s="866"/>
      <c r="IQ208" s="1179"/>
      <c r="IR208" s="279" t="s">
        <v>350</v>
      </c>
      <c r="IS208" s="867">
        <v>370</v>
      </c>
      <c r="IT208" s="867">
        <v>111</v>
      </c>
      <c r="IU208" s="919">
        <f t="shared" ref="IU208:IU209" si="1907">SUM(IT208,-IS208)</f>
        <v>-259</v>
      </c>
      <c r="IV208" s="920">
        <f t="shared" ref="IV208:IV209" si="1908">IU208/IS208</f>
        <v>-0.7</v>
      </c>
      <c r="IW208" s="921">
        <v>11</v>
      </c>
      <c r="IX208" s="867">
        <v>151</v>
      </c>
      <c r="IY208" s="867"/>
      <c r="IZ208" s="919">
        <f t="shared" ref="IZ208:IZ209" si="1909">SUM(IY208,-IX208)</f>
        <v>-151</v>
      </c>
      <c r="JA208" s="920">
        <f t="shared" ref="JA208:JA209" si="1910">IZ208/IX208</f>
        <v>-1</v>
      </c>
      <c r="JB208" s="879"/>
      <c r="JC208" s="867">
        <v>111</v>
      </c>
      <c r="JD208" s="867"/>
      <c r="JE208" s="919">
        <f t="shared" ref="JE208:JE209" si="1911">SUM(JD208,-JC208)</f>
        <v>-111</v>
      </c>
      <c r="JF208" s="920">
        <f t="shared" ref="JF208:JF209" si="1912">JE208/JC208</f>
        <v>-1</v>
      </c>
      <c r="JG208" s="1179"/>
      <c r="JH208" s="866"/>
    </row>
    <row r="209" spans="1:268" hidden="1">
      <c r="A209" s="1179"/>
      <c r="B209" s="279" t="s">
        <v>351</v>
      </c>
      <c r="C209" s="867">
        <v>188</v>
      </c>
      <c r="D209" s="867">
        <v>42</v>
      </c>
      <c r="E209" s="919">
        <f t="shared" si="1829"/>
        <v>-146</v>
      </c>
      <c r="F209" s="920">
        <f t="shared" si="1830"/>
        <v>-0.77659574468085102</v>
      </c>
      <c r="G209" s="921">
        <v>12</v>
      </c>
      <c r="H209" s="867">
        <v>56</v>
      </c>
      <c r="I209" s="867"/>
      <c r="J209" s="919">
        <f t="shared" si="1831"/>
        <v>-56</v>
      </c>
      <c r="K209" s="920">
        <f t="shared" si="1832"/>
        <v>-1</v>
      </c>
      <c r="L209" s="879"/>
      <c r="M209" s="867">
        <v>42</v>
      </c>
      <c r="N209" s="867"/>
      <c r="O209" s="919">
        <f t="shared" si="1833"/>
        <v>-42</v>
      </c>
      <c r="P209" s="920">
        <f t="shared" si="1834"/>
        <v>-1</v>
      </c>
      <c r="Q209" s="1179"/>
      <c r="R209" s="866"/>
      <c r="U209" s="1188"/>
      <c r="V209" s="279" t="s">
        <v>351</v>
      </c>
      <c r="W209" s="867">
        <v>188</v>
      </c>
      <c r="X209" s="867">
        <v>42</v>
      </c>
      <c r="Y209" s="919">
        <f t="shared" si="1835"/>
        <v>-146</v>
      </c>
      <c r="Z209" s="920">
        <f t="shared" si="1836"/>
        <v>-0.77659574468085102</v>
      </c>
      <c r="AA209" s="921">
        <v>12</v>
      </c>
      <c r="AB209" s="867">
        <v>56</v>
      </c>
      <c r="AC209" s="867"/>
      <c r="AD209" s="919">
        <f t="shared" si="1837"/>
        <v>-56</v>
      </c>
      <c r="AE209" s="920">
        <f t="shared" si="1838"/>
        <v>-1</v>
      </c>
      <c r="AF209" s="879"/>
      <c r="AG209" s="867">
        <v>42</v>
      </c>
      <c r="AH209" s="867"/>
      <c r="AI209" s="919">
        <f t="shared" si="1839"/>
        <v>-42</v>
      </c>
      <c r="AJ209" s="920">
        <f t="shared" si="1840"/>
        <v>-1</v>
      </c>
      <c r="AK209" s="1188"/>
      <c r="AL209" s="866"/>
      <c r="AN209" s="1188"/>
      <c r="AO209" s="279" t="s">
        <v>351</v>
      </c>
      <c r="AP209" s="867">
        <v>188</v>
      </c>
      <c r="AQ209" s="867">
        <v>42</v>
      </c>
      <c r="AR209" s="919">
        <f t="shared" si="1841"/>
        <v>-146</v>
      </c>
      <c r="AS209" s="920">
        <f t="shared" si="1842"/>
        <v>-0.77659574468085102</v>
      </c>
      <c r="AT209" s="921">
        <v>12</v>
      </c>
      <c r="AU209" s="867">
        <v>56</v>
      </c>
      <c r="AV209" s="867"/>
      <c r="AW209" s="919">
        <f t="shared" si="1843"/>
        <v>-56</v>
      </c>
      <c r="AX209" s="920">
        <f t="shared" si="1844"/>
        <v>-1</v>
      </c>
      <c r="AY209" s="879"/>
      <c r="AZ209" s="867">
        <v>42</v>
      </c>
      <c r="BA209" s="867"/>
      <c r="BB209" s="919">
        <f t="shared" si="1845"/>
        <v>-42</v>
      </c>
      <c r="BC209" s="920">
        <f t="shared" si="1846"/>
        <v>-1</v>
      </c>
      <c r="BD209" s="1188"/>
      <c r="BE209" s="866"/>
      <c r="BH209" s="1188"/>
      <c r="BI209" s="279" t="s">
        <v>351</v>
      </c>
      <c r="BJ209" s="867">
        <v>188</v>
      </c>
      <c r="BK209" s="867">
        <v>42</v>
      </c>
      <c r="BL209" s="919">
        <f t="shared" si="1847"/>
        <v>-146</v>
      </c>
      <c r="BM209" s="920">
        <f t="shared" si="1848"/>
        <v>-0.77659574468085102</v>
      </c>
      <c r="BN209" s="921">
        <v>12</v>
      </c>
      <c r="BO209" s="867">
        <v>56</v>
      </c>
      <c r="BP209" s="867"/>
      <c r="BQ209" s="919">
        <f t="shared" si="1849"/>
        <v>-56</v>
      </c>
      <c r="BR209" s="920">
        <f t="shared" si="1850"/>
        <v>-1</v>
      </c>
      <c r="BS209" s="879"/>
      <c r="BT209" s="867">
        <v>42</v>
      </c>
      <c r="BU209" s="867"/>
      <c r="BV209" s="919">
        <f t="shared" si="1851"/>
        <v>-42</v>
      </c>
      <c r="BW209" s="920">
        <f t="shared" si="1852"/>
        <v>-1</v>
      </c>
      <c r="BX209" s="1188"/>
      <c r="BY209" s="866"/>
      <c r="CB209" s="1188"/>
      <c r="CC209" s="279" t="s">
        <v>351</v>
      </c>
      <c r="CD209" s="867">
        <v>188</v>
      </c>
      <c r="CE209" s="867">
        <v>42</v>
      </c>
      <c r="CF209" s="919">
        <f t="shared" si="1853"/>
        <v>-146</v>
      </c>
      <c r="CG209" s="920">
        <f t="shared" si="1854"/>
        <v>-0.77659574468085102</v>
      </c>
      <c r="CH209" s="921">
        <v>12</v>
      </c>
      <c r="CI209" s="867">
        <v>56</v>
      </c>
      <c r="CJ209" s="867"/>
      <c r="CK209" s="919">
        <f t="shared" si="1855"/>
        <v>-56</v>
      </c>
      <c r="CL209" s="920">
        <f t="shared" si="1856"/>
        <v>-1</v>
      </c>
      <c r="CM209" s="879"/>
      <c r="CN209" s="867">
        <v>42</v>
      </c>
      <c r="CO209" s="867"/>
      <c r="CP209" s="919">
        <f t="shared" si="1857"/>
        <v>-42</v>
      </c>
      <c r="CQ209" s="920">
        <f t="shared" si="1858"/>
        <v>-1</v>
      </c>
      <c r="CR209" s="1188"/>
      <c r="CS209" s="866"/>
      <c r="CU209" s="1188"/>
      <c r="CV209" s="279" t="s">
        <v>351</v>
      </c>
      <c r="CW209" s="867">
        <v>188</v>
      </c>
      <c r="CX209" s="867">
        <v>42</v>
      </c>
      <c r="CY209" s="919">
        <f t="shared" si="1859"/>
        <v>-146</v>
      </c>
      <c r="CZ209" s="920">
        <f t="shared" si="1860"/>
        <v>-0.77659574468085102</v>
      </c>
      <c r="DA209" s="921">
        <v>12</v>
      </c>
      <c r="DB209" s="867">
        <v>56</v>
      </c>
      <c r="DC209" s="867"/>
      <c r="DD209" s="919">
        <f t="shared" si="1861"/>
        <v>-56</v>
      </c>
      <c r="DE209" s="920">
        <f t="shared" si="1862"/>
        <v>-1</v>
      </c>
      <c r="DF209" s="879"/>
      <c r="DG209" s="867">
        <v>42</v>
      </c>
      <c r="DH209" s="867"/>
      <c r="DI209" s="919">
        <f t="shared" si="1863"/>
        <v>-42</v>
      </c>
      <c r="DJ209" s="920">
        <f t="shared" si="1864"/>
        <v>-1</v>
      </c>
      <c r="DK209" s="1188"/>
      <c r="DL209" s="866"/>
      <c r="DN209" s="1188"/>
      <c r="DO209" s="279" t="s">
        <v>351</v>
      </c>
      <c r="DP209" s="867">
        <v>188</v>
      </c>
      <c r="DQ209" s="867">
        <v>42</v>
      </c>
      <c r="DR209" s="919">
        <f t="shared" si="1865"/>
        <v>-146</v>
      </c>
      <c r="DS209" s="920">
        <f t="shared" si="1866"/>
        <v>-0.77659574468085102</v>
      </c>
      <c r="DT209" s="921">
        <v>12</v>
      </c>
      <c r="DU209" s="867">
        <v>56</v>
      </c>
      <c r="DV209" s="867"/>
      <c r="DW209" s="919">
        <f t="shared" si="1867"/>
        <v>-56</v>
      </c>
      <c r="DX209" s="920">
        <f t="shared" si="1868"/>
        <v>-1</v>
      </c>
      <c r="DY209" s="879"/>
      <c r="DZ209" s="867">
        <v>42</v>
      </c>
      <c r="EA209" s="867"/>
      <c r="EB209" s="919">
        <f t="shared" si="1869"/>
        <v>-42</v>
      </c>
      <c r="EC209" s="920">
        <f t="shared" si="1870"/>
        <v>-1</v>
      </c>
      <c r="ED209" s="1188"/>
      <c r="EE209" s="866"/>
      <c r="EG209" s="1188"/>
      <c r="EH209" s="279" t="s">
        <v>351</v>
      </c>
      <c r="EI209" s="867">
        <v>188</v>
      </c>
      <c r="EJ209" s="867">
        <v>42</v>
      </c>
      <c r="EK209" s="919">
        <f t="shared" si="1871"/>
        <v>-146</v>
      </c>
      <c r="EL209" s="920">
        <f t="shared" si="1872"/>
        <v>-0.77659574468085102</v>
      </c>
      <c r="EM209" s="921">
        <v>12</v>
      </c>
      <c r="EN209" s="867">
        <v>56</v>
      </c>
      <c r="EO209" s="867"/>
      <c r="EP209" s="919">
        <f t="shared" si="1873"/>
        <v>-56</v>
      </c>
      <c r="EQ209" s="920">
        <f t="shared" si="1874"/>
        <v>-1</v>
      </c>
      <c r="ER209" s="879"/>
      <c r="ES209" s="867">
        <v>42</v>
      </c>
      <c r="ET209" s="867"/>
      <c r="EU209" s="919">
        <f t="shared" si="1875"/>
        <v>-42</v>
      </c>
      <c r="EV209" s="920">
        <f t="shared" si="1876"/>
        <v>-1</v>
      </c>
      <c r="EW209" s="1188"/>
      <c r="EX209" s="866"/>
      <c r="EZ209" s="1188"/>
      <c r="FA209" s="279" t="s">
        <v>351</v>
      </c>
      <c r="FB209" s="867">
        <v>188</v>
      </c>
      <c r="FC209" s="867">
        <v>42</v>
      </c>
      <c r="FD209" s="919">
        <f t="shared" si="1877"/>
        <v>-146</v>
      </c>
      <c r="FE209" s="920">
        <f t="shared" si="1878"/>
        <v>-0.77659574468085102</v>
      </c>
      <c r="FF209" s="921">
        <v>12</v>
      </c>
      <c r="FG209" s="867">
        <v>56</v>
      </c>
      <c r="FH209" s="867"/>
      <c r="FI209" s="919">
        <f t="shared" si="1879"/>
        <v>-56</v>
      </c>
      <c r="FJ209" s="920">
        <f t="shared" si="1880"/>
        <v>-1</v>
      </c>
      <c r="FK209" s="879"/>
      <c r="FL209" s="867">
        <v>42</v>
      </c>
      <c r="FM209" s="867"/>
      <c r="FN209" s="919">
        <f t="shared" si="1881"/>
        <v>-42</v>
      </c>
      <c r="FO209" s="920">
        <f t="shared" si="1882"/>
        <v>-1</v>
      </c>
      <c r="FP209" s="1188"/>
      <c r="FQ209" s="866"/>
      <c r="FS209" s="1188"/>
      <c r="FT209" s="279" t="s">
        <v>351</v>
      </c>
      <c r="FU209" s="867">
        <v>188</v>
      </c>
      <c r="FV209" s="867">
        <v>42</v>
      </c>
      <c r="FW209" s="919">
        <f t="shared" si="1883"/>
        <v>-146</v>
      </c>
      <c r="FX209" s="920">
        <f t="shared" si="1884"/>
        <v>-0.77659574468085102</v>
      </c>
      <c r="FY209" s="921">
        <v>12</v>
      </c>
      <c r="FZ209" s="867">
        <v>56</v>
      </c>
      <c r="GA209" s="867"/>
      <c r="GB209" s="919">
        <f t="shared" si="1885"/>
        <v>-56</v>
      </c>
      <c r="GC209" s="920">
        <f t="shared" si="1886"/>
        <v>-1</v>
      </c>
      <c r="GD209" s="879"/>
      <c r="GE209" s="867">
        <v>42</v>
      </c>
      <c r="GF209" s="867"/>
      <c r="GG209" s="919">
        <f t="shared" si="1887"/>
        <v>-42</v>
      </c>
      <c r="GH209" s="920">
        <f t="shared" si="1888"/>
        <v>-1</v>
      </c>
      <c r="GI209" s="1188"/>
      <c r="GJ209" s="866"/>
      <c r="GL209" s="1188"/>
      <c r="GM209" s="279" t="s">
        <v>351</v>
      </c>
      <c r="GN209" s="867">
        <v>188</v>
      </c>
      <c r="GO209" s="867">
        <v>42</v>
      </c>
      <c r="GP209" s="919">
        <f t="shared" si="1889"/>
        <v>-146</v>
      </c>
      <c r="GQ209" s="920">
        <f t="shared" si="1890"/>
        <v>-0.77659574468085102</v>
      </c>
      <c r="GR209" s="921">
        <v>12</v>
      </c>
      <c r="GS209" s="867">
        <v>56</v>
      </c>
      <c r="GT209" s="867"/>
      <c r="GU209" s="919">
        <f t="shared" si="1891"/>
        <v>-56</v>
      </c>
      <c r="GV209" s="920">
        <f t="shared" si="1892"/>
        <v>-1</v>
      </c>
      <c r="GW209" s="879"/>
      <c r="GX209" s="867">
        <v>42</v>
      </c>
      <c r="GY209" s="867"/>
      <c r="GZ209" s="919">
        <f t="shared" si="1893"/>
        <v>-42</v>
      </c>
      <c r="HA209" s="920">
        <f t="shared" si="1894"/>
        <v>-1</v>
      </c>
      <c r="HB209" s="1188"/>
      <c r="HC209" s="866"/>
      <c r="HE209" s="1188"/>
      <c r="HF209" s="279" t="s">
        <v>351</v>
      </c>
      <c r="HG209" s="867">
        <v>188</v>
      </c>
      <c r="HH209" s="867">
        <v>42</v>
      </c>
      <c r="HI209" s="919">
        <f t="shared" si="1895"/>
        <v>-146</v>
      </c>
      <c r="HJ209" s="920">
        <f t="shared" si="1896"/>
        <v>-0.77659574468085102</v>
      </c>
      <c r="HK209" s="921">
        <v>12</v>
      </c>
      <c r="HL209" s="867">
        <v>56</v>
      </c>
      <c r="HM209" s="867"/>
      <c r="HN209" s="919">
        <f t="shared" si="1897"/>
        <v>-56</v>
      </c>
      <c r="HO209" s="920">
        <f t="shared" si="1898"/>
        <v>-1</v>
      </c>
      <c r="HP209" s="879"/>
      <c r="HQ209" s="867">
        <v>42</v>
      </c>
      <c r="HR209" s="867"/>
      <c r="HS209" s="919">
        <f t="shared" si="1899"/>
        <v>-42</v>
      </c>
      <c r="HT209" s="920">
        <f t="shared" si="1900"/>
        <v>-1</v>
      </c>
      <c r="HU209" s="1188"/>
      <c r="HV209" s="866"/>
      <c r="HX209" s="1188"/>
      <c r="HY209" s="279" t="s">
        <v>351</v>
      </c>
      <c r="HZ209" s="867">
        <v>188</v>
      </c>
      <c r="IA209" s="867">
        <v>42</v>
      </c>
      <c r="IB209" s="919">
        <f t="shared" si="1901"/>
        <v>-146</v>
      </c>
      <c r="IC209" s="920">
        <f t="shared" si="1902"/>
        <v>-0.77659574468085102</v>
      </c>
      <c r="ID209" s="921">
        <v>12</v>
      </c>
      <c r="IE209" s="867">
        <v>56</v>
      </c>
      <c r="IF209" s="867"/>
      <c r="IG209" s="919">
        <f t="shared" si="1903"/>
        <v>-56</v>
      </c>
      <c r="IH209" s="920">
        <f t="shared" si="1904"/>
        <v>-1</v>
      </c>
      <c r="II209" s="879"/>
      <c r="IJ209" s="867">
        <v>42</v>
      </c>
      <c r="IK209" s="867"/>
      <c r="IL209" s="919">
        <f t="shared" si="1905"/>
        <v>-42</v>
      </c>
      <c r="IM209" s="920">
        <f t="shared" si="1906"/>
        <v>-1</v>
      </c>
      <c r="IN209" s="1188"/>
      <c r="IO209" s="866"/>
      <c r="IQ209" s="1179"/>
      <c r="IR209" s="279" t="s">
        <v>351</v>
      </c>
      <c r="IS209" s="867">
        <v>188</v>
      </c>
      <c r="IT209" s="867">
        <v>42</v>
      </c>
      <c r="IU209" s="919">
        <f t="shared" si="1907"/>
        <v>-146</v>
      </c>
      <c r="IV209" s="920">
        <f t="shared" si="1908"/>
        <v>-0.77659574468085102</v>
      </c>
      <c r="IW209" s="921">
        <v>12</v>
      </c>
      <c r="IX209" s="867">
        <v>56</v>
      </c>
      <c r="IY209" s="867"/>
      <c r="IZ209" s="919">
        <f t="shared" si="1909"/>
        <v>-56</v>
      </c>
      <c r="JA209" s="920">
        <f t="shared" si="1910"/>
        <v>-1</v>
      </c>
      <c r="JB209" s="879"/>
      <c r="JC209" s="867">
        <v>42</v>
      </c>
      <c r="JD209" s="867"/>
      <c r="JE209" s="919">
        <f t="shared" si="1911"/>
        <v>-42</v>
      </c>
      <c r="JF209" s="920">
        <f t="shared" si="1912"/>
        <v>-1</v>
      </c>
      <c r="JG209" s="1179"/>
      <c r="JH209" s="866"/>
    </row>
    <row r="210" spans="1:268">
      <c r="A210" s="1179">
        <v>18</v>
      </c>
      <c r="B210" s="971" t="s">
        <v>352</v>
      </c>
      <c r="C210" s="925"/>
      <c r="D210" s="925">
        <v>139</v>
      </c>
      <c r="E210" s="1210">
        <f>SUM(D210,-C210)</f>
        <v>139</v>
      </c>
      <c r="F210" s="1211" t="e">
        <f>E210/C210</f>
        <v>#DIV/0!</v>
      </c>
      <c r="G210" s="921">
        <v>13</v>
      </c>
      <c r="H210" s="925">
        <v>131</v>
      </c>
      <c r="I210" s="925">
        <v>94</v>
      </c>
      <c r="J210" s="1210">
        <f>SUM(I210,-H210)</f>
        <v>-37</v>
      </c>
      <c r="K210" s="1212">
        <f>J210/H210</f>
        <v>-0.28244274809160308</v>
      </c>
      <c r="L210" s="879"/>
      <c r="M210" s="929">
        <v>131</v>
      </c>
      <c r="N210" s="929">
        <f>I210</f>
        <v>94</v>
      </c>
      <c r="O210" s="1024">
        <f>SUM(N210,-M210)</f>
        <v>-37</v>
      </c>
      <c r="P210" s="1213">
        <f>O210/M210</f>
        <v>-0.28244274809160308</v>
      </c>
      <c r="Q210" s="1179">
        <v>18</v>
      </c>
      <c r="R210" s="932">
        <f>SUM(I210,-$H$218)/$H$218</f>
        <v>-0.63565891472868219</v>
      </c>
      <c r="U210" s="1188">
        <v>18</v>
      </c>
      <c r="V210" s="971" t="s">
        <v>352</v>
      </c>
      <c r="W210" s="925"/>
      <c r="X210" s="925">
        <v>139</v>
      </c>
      <c r="Y210" s="1210">
        <f>SUM(X210,-W210)</f>
        <v>139</v>
      </c>
      <c r="Z210" s="1211" t="e">
        <f>Y210/W210</f>
        <v>#DIV/0!</v>
      </c>
      <c r="AA210" s="921">
        <v>13</v>
      </c>
      <c r="AB210" s="925">
        <v>10</v>
      </c>
      <c r="AC210" s="925">
        <v>11</v>
      </c>
      <c r="AD210" s="1210">
        <f>SUM(AC210,-AB210)</f>
        <v>1</v>
      </c>
      <c r="AE210" s="1216">
        <f>AD210/AB210</f>
        <v>0.1</v>
      </c>
      <c r="AF210" s="879"/>
      <c r="AG210" s="929">
        <v>131</v>
      </c>
      <c r="AH210" s="929">
        <f>AC210</f>
        <v>11</v>
      </c>
      <c r="AI210" s="1024">
        <f>SUM(AH210,-AG210)</f>
        <v>-120</v>
      </c>
      <c r="AJ210" s="1213">
        <f>AI210/AG210</f>
        <v>-0.91603053435114501</v>
      </c>
      <c r="AK210" s="1188">
        <v>18</v>
      </c>
      <c r="AL210" s="932">
        <f>SUM(AC210,-$AB$218)/$AB$218</f>
        <v>-0.35294117647058826</v>
      </c>
      <c r="AN210" s="1356">
        <v>18</v>
      </c>
      <c r="AO210" s="971" t="s">
        <v>352</v>
      </c>
      <c r="AP210" s="925"/>
      <c r="AQ210" s="925">
        <v>139</v>
      </c>
      <c r="AR210" s="1210">
        <f>SUM(AQ210,-AP210)</f>
        <v>139</v>
      </c>
      <c r="AS210" s="1211" t="e">
        <f>AR210/AP210</f>
        <v>#DIV/0!</v>
      </c>
      <c r="AT210" s="921">
        <v>13</v>
      </c>
      <c r="AU210" s="925">
        <v>1</v>
      </c>
      <c r="AV210" s="925">
        <v>2</v>
      </c>
      <c r="AW210" s="1210">
        <f>SUM(AV210,-AU210)</f>
        <v>1</v>
      </c>
      <c r="AX210" s="1216">
        <f>AW210/AU210</f>
        <v>1</v>
      </c>
      <c r="AY210" s="879"/>
      <c r="AZ210" s="929">
        <v>131</v>
      </c>
      <c r="BA210" s="929">
        <f>AV210</f>
        <v>2</v>
      </c>
      <c r="BB210" s="1024">
        <f>SUM(BA210,-AZ210)</f>
        <v>-129</v>
      </c>
      <c r="BC210" s="1213">
        <f>BB210/AZ210</f>
        <v>-0.98473282442748089</v>
      </c>
      <c r="BD210" s="1356">
        <v>18</v>
      </c>
      <c r="BE210" s="932">
        <f>SUM(AV210,-$AU$218)/$AU$218</f>
        <v>0</v>
      </c>
      <c r="BH210" s="1188">
        <v>18</v>
      </c>
      <c r="BI210" s="971" t="s">
        <v>352</v>
      </c>
      <c r="BJ210" s="925"/>
      <c r="BK210" s="925">
        <v>139</v>
      </c>
      <c r="BL210" s="1210">
        <f>SUM(BK210,-BJ210)</f>
        <v>139</v>
      </c>
      <c r="BM210" s="1211" t="e">
        <f>BL210/BJ210</f>
        <v>#DIV/0!</v>
      </c>
      <c r="BN210" s="921">
        <v>13</v>
      </c>
      <c r="BO210" s="925">
        <v>0</v>
      </c>
      <c r="BP210" s="925">
        <v>0</v>
      </c>
      <c r="BQ210" s="1210">
        <f>SUM(BP210,-BO210)</f>
        <v>0</v>
      </c>
      <c r="BR210" s="1216" t="e">
        <f>BQ210/BO210</f>
        <v>#DIV/0!</v>
      </c>
      <c r="BS210" s="879"/>
      <c r="BT210" s="929">
        <v>131</v>
      </c>
      <c r="BU210" s="929">
        <f>BP210</f>
        <v>0</v>
      </c>
      <c r="BV210" s="1024">
        <f>SUM(BU210,-BT210)</f>
        <v>-131</v>
      </c>
      <c r="BW210" s="1213">
        <f>BV210/BT210</f>
        <v>-1</v>
      </c>
      <c r="BX210" s="1188">
        <v>18</v>
      </c>
      <c r="BY210" s="932">
        <f>SUM(BP210,-$BO$218)/$BO$218</f>
        <v>-1</v>
      </c>
      <c r="CB210" s="1356">
        <v>18</v>
      </c>
      <c r="CC210" s="971" t="s">
        <v>352</v>
      </c>
      <c r="CD210" s="925"/>
      <c r="CE210" s="925">
        <v>139</v>
      </c>
      <c r="CF210" s="1210">
        <f>SUM(CE210,-CD210)</f>
        <v>139</v>
      </c>
      <c r="CG210" s="1211" t="e">
        <f>CF210/CD210</f>
        <v>#DIV/0!</v>
      </c>
      <c r="CH210" s="921">
        <v>13</v>
      </c>
      <c r="CI210" s="925">
        <v>2</v>
      </c>
      <c r="CJ210" s="925">
        <v>0</v>
      </c>
      <c r="CK210" s="1210">
        <f>SUM(CJ210,-CI210)</f>
        <v>-2</v>
      </c>
      <c r="CL210" s="1212">
        <f>CK210/CI210</f>
        <v>-1</v>
      </c>
      <c r="CM210" s="879"/>
      <c r="CN210" s="929">
        <v>131</v>
      </c>
      <c r="CO210" s="929">
        <f>CJ210</f>
        <v>0</v>
      </c>
      <c r="CP210" s="1024">
        <f>SUM(CO210,-CN210)</f>
        <v>-131</v>
      </c>
      <c r="CQ210" s="1213">
        <f>CP210/CN210</f>
        <v>-1</v>
      </c>
      <c r="CR210" s="1356">
        <v>18</v>
      </c>
      <c r="CS210" s="932">
        <f>SUM(CJ210,-$CI$218)/$CI$218</f>
        <v>-1</v>
      </c>
      <c r="CU210" s="1188">
        <v>18</v>
      </c>
      <c r="CV210" s="971" t="s">
        <v>352</v>
      </c>
      <c r="CW210" s="925"/>
      <c r="CX210" s="925">
        <v>139</v>
      </c>
      <c r="CY210" s="1210">
        <f>SUM(CX210,-CW210)</f>
        <v>139</v>
      </c>
      <c r="CZ210" s="1211" t="e">
        <f>CY210/CW210</f>
        <v>#DIV/0!</v>
      </c>
      <c r="DA210" s="921">
        <v>13</v>
      </c>
      <c r="DB210" s="925">
        <v>16</v>
      </c>
      <c r="DC210" s="925">
        <v>15</v>
      </c>
      <c r="DD210" s="1210">
        <f>SUM(DC210,-DB210)</f>
        <v>-1</v>
      </c>
      <c r="DE210" s="1212">
        <f>DD210/DB210</f>
        <v>-6.25E-2</v>
      </c>
      <c r="DF210" s="879"/>
      <c r="DG210" s="929">
        <v>131</v>
      </c>
      <c r="DH210" s="929">
        <f>DC210</f>
        <v>15</v>
      </c>
      <c r="DI210" s="1024">
        <f>SUM(DH210,-DG210)</f>
        <v>-116</v>
      </c>
      <c r="DJ210" s="1213">
        <f>DI210/DG210</f>
        <v>-0.8854961832061069</v>
      </c>
      <c r="DK210" s="1188">
        <v>18</v>
      </c>
      <c r="DL210" s="932">
        <f>SUM(DC210,-$DB$218)/$DB$218</f>
        <v>-0.4</v>
      </c>
      <c r="DN210" s="1356">
        <v>18</v>
      </c>
      <c r="DO210" s="971" t="s">
        <v>352</v>
      </c>
      <c r="DP210" s="925"/>
      <c r="DQ210" s="925">
        <v>139</v>
      </c>
      <c r="DR210" s="1210">
        <f>SUM(DQ210,-DP210)</f>
        <v>139</v>
      </c>
      <c r="DS210" s="1211" t="e">
        <f>DR210/DP210</f>
        <v>#DIV/0!</v>
      </c>
      <c r="DT210" s="921">
        <v>13</v>
      </c>
      <c r="DU210" s="925">
        <v>5</v>
      </c>
      <c r="DV210" s="925">
        <v>1</v>
      </c>
      <c r="DW210" s="1210">
        <f>SUM(DV210,-DU210)</f>
        <v>-4</v>
      </c>
      <c r="DX210" s="1212">
        <f>DW210/DU210</f>
        <v>-0.8</v>
      </c>
      <c r="DY210" s="879"/>
      <c r="DZ210" s="929">
        <v>131</v>
      </c>
      <c r="EA210" s="929">
        <f>DV210</f>
        <v>1</v>
      </c>
      <c r="EB210" s="1024">
        <f>SUM(EA210,-DZ210)</f>
        <v>-130</v>
      </c>
      <c r="EC210" s="1213">
        <f>EB210/DZ210</f>
        <v>-0.99236641221374045</v>
      </c>
      <c r="ED210" s="1356">
        <v>18</v>
      </c>
      <c r="EE210" s="932">
        <f>SUM(DV210,-$DU$218)/$DU$218</f>
        <v>-0.875</v>
      </c>
      <c r="EG210" s="1188">
        <v>18</v>
      </c>
      <c r="EH210" s="971" t="s">
        <v>352</v>
      </c>
      <c r="EI210" s="925"/>
      <c r="EJ210" s="925">
        <v>139</v>
      </c>
      <c r="EK210" s="1210">
        <f>SUM(EJ210,-EI210)</f>
        <v>139</v>
      </c>
      <c r="EL210" s="1211" t="e">
        <f>EK210/EI210</f>
        <v>#DIV/0!</v>
      </c>
      <c r="EM210" s="921">
        <v>13</v>
      </c>
      <c r="EN210" s="925">
        <v>0</v>
      </c>
      <c r="EO210" s="925">
        <v>0</v>
      </c>
      <c r="EP210" s="1210">
        <f>SUM(EO210,-EN210)</f>
        <v>0</v>
      </c>
      <c r="EQ210" s="1216" t="e">
        <f>EP210/EN210</f>
        <v>#DIV/0!</v>
      </c>
      <c r="ER210" s="879"/>
      <c r="ES210" s="929">
        <v>131</v>
      </c>
      <c r="ET210" s="929">
        <f>EO210</f>
        <v>0</v>
      </c>
      <c r="EU210" s="1024">
        <f>SUM(ET210,-ES210)</f>
        <v>-131</v>
      </c>
      <c r="EV210" s="1213">
        <f>EU210/ES210</f>
        <v>-1</v>
      </c>
      <c r="EW210" s="1188">
        <v>18</v>
      </c>
      <c r="EX210" s="932" t="e">
        <f>SUM(EO210,-$EN$218)/$EN$218</f>
        <v>#DIV/0!</v>
      </c>
      <c r="EZ210" s="1356">
        <v>18</v>
      </c>
      <c r="FA210" s="971" t="s">
        <v>352</v>
      </c>
      <c r="FB210" s="925"/>
      <c r="FC210" s="925">
        <v>139</v>
      </c>
      <c r="FD210" s="1210">
        <f>SUM(FC210,-FB210)</f>
        <v>139</v>
      </c>
      <c r="FE210" s="1211" t="e">
        <f>FD210/FB210</f>
        <v>#DIV/0!</v>
      </c>
      <c r="FF210" s="921">
        <v>13</v>
      </c>
      <c r="FG210" s="925">
        <v>0</v>
      </c>
      <c r="FH210" s="925">
        <v>0</v>
      </c>
      <c r="FI210" s="1210">
        <f>SUM(FH210,-FG210)</f>
        <v>0</v>
      </c>
      <c r="FJ210" s="1216" t="e">
        <f>FI210/FG210</f>
        <v>#DIV/0!</v>
      </c>
      <c r="FK210" s="879"/>
      <c r="FL210" s="929">
        <v>131</v>
      </c>
      <c r="FM210" s="929">
        <f>FH210</f>
        <v>0</v>
      </c>
      <c r="FN210" s="1024">
        <f>SUM(FM210,-FL210)</f>
        <v>-131</v>
      </c>
      <c r="FO210" s="1213">
        <f>FN210/FL210</f>
        <v>-1</v>
      </c>
      <c r="FP210" s="1356">
        <v>18</v>
      </c>
      <c r="FQ210" s="932" t="e">
        <f>SUM(FH210,-$FG$218)/$FG$218</f>
        <v>#DIV/0!</v>
      </c>
      <c r="FS210" s="1188">
        <v>18</v>
      </c>
      <c r="FT210" s="971" t="s">
        <v>352</v>
      </c>
      <c r="FU210" s="925"/>
      <c r="FV210" s="925">
        <v>139</v>
      </c>
      <c r="FW210" s="1210">
        <f>SUM(FV210,-FU210)</f>
        <v>139</v>
      </c>
      <c r="FX210" s="1211" t="e">
        <f>FW210/FU210</f>
        <v>#DIV/0!</v>
      </c>
      <c r="FY210" s="921">
        <v>13</v>
      </c>
      <c r="FZ210" s="925">
        <v>0</v>
      </c>
      <c r="GA210" s="925">
        <v>0</v>
      </c>
      <c r="GB210" s="1210">
        <f>SUM(GA210,-FZ210)</f>
        <v>0</v>
      </c>
      <c r="GC210" s="1216" t="e">
        <f>GB210/FZ210</f>
        <v>#DIV/0!</v>
      </c>
      <c r="GD210" s="879"/>
      <c r="GE210" s="929">
        <v>131</v>
      </c>
      <c r="GF210" s="929">
        <f>GA210</f>
        <v>0</v>
      </c>
      <c r="GG210" s="1024">
        <f>SUM(GF210,-GE210)</f>
        <v>-131</v>
      </c>
      <c r="GH210" s="1213">
        <f>GG210/GE210</f>
        <v>-1</v>
      </c>
      <c r="GI210" s="1188">
        <v>18</v>
      </c>
      <c r="GJ210" s="932" t="e">
        <f>SUM(GA210,-$FZ$218)/$FZ$218</f>
        <v>#DIV/0!</v>
      </c>
      <c r="GL210" s="1356">
        <v>18</v>
      </c>
      <c r="GM210" s="971" t="s">
        <v>352</v>
      </c>
      <c r="GN210" s="925"/>
      <c r="GO210" s="925">
        <v>139</v>
      </c>
      <c r="GP210" s="1210">
        <f>SUM(GO210,-GN210)</f>
        <v>139</v>
      </c>
      <c r="GQ210" s="1211" t="e">
        <f>GP210/GN210</f>
        <v>#DIV/0!</v>
      </c>
      <c r="GR210" s="921">
        <v>13</v>
      </c>
      <c r="GS210" s="925">
        <v>0</v>
      </c>
      <c r="GT210" s="925">
        <v>0</v>
      </c>
      <c r="GU210" s="1210">
        <f>SUM(GT210,-GS210)</f>
        <v>0</v>
      </c>
      <c r="GV210" s="1216" t="e">
        <f>GU210/GS210</f>
        <v>#DIV/0!</v>
      </c>
      <c r="GW210" s="879"/>
      <c r="GX210" s="929">
        <v>131</v>
      </c>
      <c r="GY210" s="929">
        <f>GT210</f>
        <v>0</v>
      </c>
      <c r="GZ210" s="1024">
        <f>SUM(GY210,-GX210)</f>
        <v>-131</v>
      </c>
      <c r="HA210" s="1213">
        <f>GZ210/GX210</f>
        <v>-1</v>
      </c>
      <c r="HB210" s="1356">
        <v>18</v>
      </c>
      <c r="HC210" s="932" t="e">
        <f>SUM(GT210,-$GS$218)/$GS$218</f>
        <v>#DIV/0!</v>
      </c>
      <c r="HE210" s="1188">
        <v>18</v>
      </c>
      <c r="HF210" s="971" t="s">
        <v>352</v>
      </c>
      <c r="HG210" s="925"/>
      <c r="HH210" s="925">
        <v>139</v>
      </c>
      <c r="HI210" s="1210">
        <f>SUM(HH210,-HG210)</f>
        <v>139</v>
      </c>
      <c r="HJ210" s="1211" t="e">
        <f>HI210/HG210</f>
        <v>#DIV/0!</v>
      </c>
      <c r="HK210" s="921">
        <v>13</v>
      </c>
      <c r="HL210" s="925">
        <v>0</v>
      </c>
      <c r="HM210" s="925">
        <v>0</v>
      </c>
      <c r="HN210" s="1210">
        <f>SUM(HM210,-HL210)</f>
        <v>0</v>
      </c>
      <c r="HO210" s="1216" t="e">
        <f>HN210/HL210</f>
        <v>#DIV/0!</v>
      </c>
      <c r="HP210" s="879"/>
      <c r="HQ210" s="929">
        <v>131</v>
      </c>
      <c r="HR210" s="929">
        <f>HM210</f>
        <v>0</v>
      </c>
      <c r="HS210" s="1024">
        <f>SUM(HR210,-HQ210)</f>
        <v>-131</v>
      </c>
      <c r="HT210" s="1213">
        <f>HS210/HQ210</f>
        <v>-1</v>
      </c>
      <c r="HU210" s="1188">
        <v>18</v>
      </c>
      <c r="HV210" s="932" t="e">
        <f>SUM(HM210,-$HL$218)/$HL$218</f>
        <v>#DIV/0!</v>
      </c>
      <c r="HX210" s="1356">
        <v>18</v>
      </c>
      <c r="HY210" s="971" t="s">
        <v>352</v>
      </c>
      <c r="HZ210" s="925"/>
      <c r="IA210" s="925">
        <v>139</v>
      </c>
      <c r="IB210" s="1210">
        <f>SUM(IA210,-HZ210)</f>
        <v>139</v>
      </c>
      <c r="IC210" s="1211" t="e">
        <f>IB210/HZ210</f>
        <v>#DIV/0!</v>
      </c>
      <c r="ID210" s="921">
        <v>13</v>
      </c>
      <c r="IE210" s="925">
        <v>0</v>
      </c>
      <c r="IF210" s="925">
        <v>0</v>
      </c>
      <c r="IG210" s="1210">
        <f>SUM(IF210,-IE210)</f>
        <v>0</v>
      </c>
      <c r="IH210" s="1216" t="e">
        <f>IG210/IE210</f>
        <v>#DIV/0!</v>
      </c>
      <c r="II210" s="879"/>
      <c r="IJ210" s="929">
        <v>131</v>
      </c>
      <c r="IK210" s="929">
        <f>IF210</f>
        <v>0</v>
      </c>
      <c r="IL210" s="1024">
        <f>SUM(IK210,-IJ210)</f>
        <v>-131</v>
      </c>
      <c r="IM210" s="1213">
        <f>IL210/IJ210</f>
        <v>-1</v>
      </c>
      <c r="IN210" s="1356">
        <v>18</v>
      </c>
      <c r="IO210" s="932" t="e">
        <f>SUM(IF210,-$IE$218)/$IE$218</f>
        <v>#DIV/0!</v>
      </c>
      <c r="IQ210" s="1179">
        <v>18</v>
      </c>
      <c r="IR210" s="971" t="s">
        <v>352</v>
      </c>
      <c r="IS210" s="925"/>
      <c r="IT210" s="925">
        <v>139</v>
      </c>
      <c r="IU210" s="1210">
        <f>SUM(IT210,-IS210)</f>
        <v>139</v>
      </c>
      <c r="IV210" s="1211" t="e">
        <f>IU210/IS210</f>
        <v>#DIV/0!</v>
      </c>
      <c r="IW210" s="921">
        <v>13</v>
      </c>
      <c r="IX210" s="925">
        <f>SUM(AB210,AU210,BO210,CI210,DB210,DU210,EN210,FG210,FZ210,GS210,HL210,IE210)</f>
        <v>34</v>
      </c>
      <c r="IY210" s="925">
        <f>SUM(AC210,AV210,BP210,CJ210,DC210,DV210,EO210,FH210,GA210,GT210,HM210,IF210)</f>
        <v>29</v>
      </c>
      <c r="IZ210" s="1210">
        <f>SUM(IY210,-IX210)</f>
        <v>-5</v>
      </c>
      <c r="JA210" s="1212">
        <f>IZ210/IX210</f>
        <v>-0.14705882352941177</v>
      </c>
      <c r="JB210" s="879"/>
      <c r="JC210" s="929">
        <v>131</v>
      </c>
      <c r="JD210" s="929">
        <f>IY210</f>
        <v>29</v>
      </c>
      <c r="JE210" s="1024">
        <f>SUM(JD210,-JC210)</f>
        <v>-102</v>
      </c>
      <c r="JF210" s="1213">
        <f>JE210/JC210</f>
        <v>-0.77862595419847325</v>
      </c>
      <c r="JG210" s="1179">
        <v>18</v>
      </c>
      <c r="JH210" s="932">
        <f>SUM(IY210,-$IX$218)/$IX$218</f>
        <v>-0.51666666666666672</v>
      </c>
    </row>
    <row r="211" spans="1:268">
      <c r="A211" s="1179">
        <v>19</v>
      </c>
      <c r="B211" s="371" t="s">
        <v>248</v>
      </c>
      <c r="C211" s="867"/>
      <c r="D211" s="424">
        <v>126</v>
      </c>
      <c r="E211" s="279"/>
      <c r="F211" s="1175">
        <f>D211/D210</f>
        <v>0.90647482014388492</v>
      </c>
      <c r="G211" s="921">
        <v>14</v>
      </c>
      <c r="H211" s="942"/>
      <c r="I211" s="942">
        <v>80</v>
      </c>
      <c r="J211" s="949"/>
      <c r="K211" s="944">
        <f>I211/I210</f>
        <v>0.85106382978723405</v>
      </c>
      <c r="L211" s="879"/>
      <c r="M211" s="424"/>
      <c r="N211" s="424"/>
      <c r="O211" s="279"/>
      <c r="P211" s="948"/>
      <c r="Q211" s="1179">
        <v>19</v>
      </c>
      <c r="R211" s="932">
        <f>SUM(I211,-$H$218)/$H$218</f>
        <v>-0.68992248062015504</v>
      </c>
      <c r="U211" s="1188">
        <v>19</v>
      </c>
      <c r="V211" s="371" t="s">
        <v>248</v>
      </c>
      <c r="W211" s="867"/>
      <c r="X211" s="424">
        <v>126</v>
      </c>
      <c r="Y211" s="279"/>
      <c r="Z211" s="1175">
        <f>X211/X210</f>
        <v>0.90647482014388492</v>
      </c>
      <c r="AA211" s="921">
        <v>14</v>
      </c>
      <c r="AB211" s="942"/>
      <c r="AC211" s="942">
        <v>10</v>
      </c>
      <c r="AD211" s="949"/>
      <c r="AE211" s="944">
        <f>AC211/AC210</f>
        <v>0.90909090909090906</v>
      </c>
      <c r="AF211" s="879"/>
      <c r="AG211" s="424"/>
      <c r="AH211" s="424"/>
      <c r="AI211" s="279"/>
      <c r="AJ211" s="948"/>
      <c r="AK211" s="1188">
        <v>19</v>
      </c>
      <c r="AL211" s="932">
        <f>SUM(AC211,-$AB$218)/$AB$218</f>
        <v>-0.41176470588235292</v>
      </c>
      <c r="AN211" s="1356">
        <v>19</v>
      </c>
      <c r="AO211" s="371" t="s">
        <v>248</v>
      </c>
      <c r="AP211" s="867"/>
      <c r="AQ211" s="424">
        <v>126</v>
      </c>
      <c r="AR211" s="279"/>
      <c r="AS211" s="1175">
        <f>AQ211/AQ210</f>
        <v>0.90647482014388492</v>
      </c>
      <c r="AT211" s="921">
        <v>14</v>
      </c>
      <c r="AU211" s="942"/>
      <c r="AV211" s="942">
        <v>2</v>
      </c>
      <c r="AW211" s="949"/>
      <c r="AX211" s="944">
        <f>AV211/AV210</f>
        <v>1</v>
      </c>
      <c r="AY211" s="879"/>
      <c r="AZ211" s="424"/>
      <c r="BA211" s="424"/>
      <c r="BB211" s="279"/>
      <c r="BC211" s="948"/>
      <c r="BD211" s="1356">
        <v>19</v>
      </c>
      <c r="BE211" s="932">
        <f>SUM(AV211,-$AU$218)/$AU$218</f>
        <v>0</v>
      </c>
      <c r="BH211" s="1188">
        <v>19</v>
      </c>
      <c r="BI211" s="371" t="s">
        <v>248</v>
      </c>
      <c r="BJ211" s="867"/>
      <c r="BK211" s="424">
        <v>126</v>
      </c>
      <c r="BL211" s="279"/>
      <c r="BM211" s="1175">
        <f>BK211/BK210</f>
        <v>0.90647482014388492</v>
      </c>
      <c r="BN211" s="921">
        <v>14</v>
      </c>
      <c r="BO211" s="942">
        <v>0</v>
      </c>
      <c r="BP211" s="942">
        <v>0</v>
      </c>
      <c r="BQ211" s="949"/>
      <c r="BR211" s="944" t="e">
        <f>BP211/BP210</f>
        <v>#DIV/0!</v>
      </c>
      <c r="BS211" s="879"/>
      <c r="BT211" s="424"/>
      <c r="BU211" s="424"/>
      <c r="BV211" s="279"/>
      <c r="BW211" s="948"/>
      <c r="BX211" s="1188">
        <v>19</v>
      </c>
      <c r="BY211" s="932">
        <f>SUM(BP211,-$BO$218)/$BO$218</f>
        <v>-1</v>
      </c>
      <c r="CB211" s="1356">
        <v>19</v>
      </c>
      <c r="CC211" s="371" t="s">
        <v>248</v>
      </c>
      <c r="CD211" s="867"/>
      <c r="CE211" s="424">
        <v>126</v>
      </c>
      <c r="CF211" s="279"/>
      <c r="CG211" s="1175">
        <f>CE211/CE210</f>
        <v>0.90647482014388492</v>
      </c>
      <c r="CH211" s="921">
        <v>14</v>
      </c>
      <c r="CI211" s="942"/>
      <c r="CJ211" s="942">
        <v>0</v>
      </c>
      <c r="CK211" s="949"/>
      <c r="CL211" s="944" t="e">
        <f>CJ211/CJ210</f>
        <v>#DIV/0!</v>
      </c>
      <c r="CM211" s="879"/>
      <c r="CN211" s="424"/>
      <c r="CO211" s="424"/>
      <c r="CP211" s="279"/>
      <c r="CQ211" s="948"/>
      <c r="CR211" s="1356">
        <v>19</v>
      </c>
      <c r="CS211" s="932">
        <f>SUM(CJ211,-$CI$218)/$CI$218</f>
        <v>-1</v>
      </c>
      <c r="CU211" s="1188">
        <v>19</v>
      </c>
      <c r="CV211" s="371" t="s">
        <v>248</v>
      </c>
      <c r="CW211" s="867"/>
      <c r="CX211" s="424">
        <v>126</v>
      </c>
      <c r="CY211" s="279"/>
      <c r="CZ211" s="1175">
        <f>CX211/CX210</f>
        <v>0.90647482014388492</v>
      </c>
      <c r="DA211" s="921">
        <v>14</v>
      </c>
      <c r="DB211" s="942"/>
      <c r="DC211" s="942">
        <v>15</v>
      </c>
      <c r="DD211" s="949"/>
      <c r="DE211" s="944">
        <f>DC211/DC210</f>
        <v>1</v>
      </c>
      <c r="DF211" s="879"/>
      <c r="DG211" s="424"/>
      <c r="DH211" s="424"/>
      <c r="DI211" s="279"/>
      <c r="DJ211" s="948"/>
      <c r="DK211" s="1188">
        <v>19</v>
      </c>
      <c r="DL211" s="932">
        <f>SUM(DC211,-$DB$218)/$DB$218</f>
        <v>-0.4</v>
      </c>
      <c r="DN211" s="1356">
        <v>19</v>
      </c>
      <c r="DO211" s="371" t="s">
        <v>248</v>
      </c>
      <c r="DP211" s="867"/>
      <c r="DQ211" s="424">
        <v>126</v>
      </c>
      <c r="DR211" s="279"/>
      <c r="DS211" s="1175">
        <f>DQ211/DQ210</f>
        <v>0.90647482014388492</v>
      </c>
      <c r="DT211" s="921">
        <v>14</v>
      </c>
      <c r="DU211" s="942"/>
      <c r="DV211" s="942">
        <v>1</v>
      </c>
      <c r="DW211" s="949"/>
      <c r="DX211" s="944">
        <f>DV211/DV210</f>
        <v>1</v>
      </c>
      <c r="DY211" s="879"/>
      <c r="DZ211" s="424"/>
      <c r="EA211" s="424"/>
      <c r="EB211" s="279"/>
      <c r="EC211" s="948"/>
      <c r="ED211" s="1356">
        <v>19</v>
      </c>
      <c r="EE211" s="932">
        <f>SUM(DV211,-$DB$218)/$DB$218</f>
        <v>-0.96</v>
      </c>
      <c r="EG211" s="1188">
        <v>19</v>
      </c>
      <c r="EH211" s="371" t="s">
        <v>248</v>
      </c>
      <c r="EI211" s="867"/>
      <c r="EJ211" s="424">
        <v>126</v>
      </c>
      <c r="EK211" s="279"/>
      <c r="EL211" s="1175">
        <f>EJ211/EJ210</f>
        <v>0.90647482014388492</v>
      </c>
      <c r="EM211" s="921">
        <v>14</v>
      </c>
      <c r="EN211" s="942"/>
      <c r="EO211" s="942">
        <v>0</v>
      </c>
      <c r="EP211" s="949"/>
      <c r="EQ211" s="944" t="e">
        <f>EO211/EO210</f>
        <v>#DIV/0!</v>
      </c>
      <c r="ER211" s="879"/>
      <c r="ES211" s="424"/>
      <c r="ET211" s="424"/>
      <c r="EU211" s="279"/>
      <c r="EV211" s="948"/>
      <c r="EW211" s="1188">
        <v>19</v>
      </c>
      <c r="EX211" s="932" t="e">
        <f>SUM(EO211,-$EN$218)/$EN$218</f>
        <v>#DIV/0!</v>
      </c>
      <c r="EZ211" s="1356">
        <v>19</v>
      </c>
      <c r="FA211" s="371" t="s">
        <v>248</v>
      </c>
      <c r="FB211" s="867"/>
      <c r="FC211" s="424">
        <v>126</v>
      </c>
      <c r="FD211" s="279"/>
      <c r="FE211" s="1175">
        <f>FC211/FC210</f>
        <v>0.90647482014388492</v>
      </c>
      <c r="FF211" s="921">
        <v>14</v>
      </c>
      <c r="FG211" s="942"/>
      <c r="FH211" s="942">
        <v>0</v>
      </c>
      <c r="FI211" s="949"/>
      <c r="FJ211" s="944" t="e">
        <f>FH211/FH210</f>
        <v>#DIV/0!</v>
      </c>
      <c r="FK211" s="879"/>
      <c r="FL211" s="424"/>
      <c r="FM211" s="424"/>
      <c r="FN211" s="279"/>
      <c r="FO211" s="948"/>
      <c r="FP211" s="1356">
        <v>19</v>
      </c>
      <c r="FQ211" s="932" t="e">
        <f>SUM(FH211,-$FG$218)/$FG$218</f>
        <v>#DIV/0!</v>
      </c>
      <c r="FS211" s="1188">
        <v>19</v>
      </c>
      <c r="FT211" s="371" t="s">
        <v>248</v>
      </c>
      <c r="FU211" s="867"/>
      <c r="FV211" s="424">
        <v>126</v>
      </c>
      <c r="FW211" s="279"/>
      <c r="FX211" s="1175">
        <f>FV211/FV210</f>
        <v>0.90647482014388492</v>
      </c>
      <c r="FY211" s="921">
        <v>14</v>
      </c>
      <c r="FZ211" s="942"/>
      <c r="GA211" s="942">
        <v>0</v>
      </c>
      <c r="GB211" s="949"/>
      <c r="GC211" s="944" t="e">
        <f>GA211/GA210</f>
        <v>#DIV/0!</v>
      </c>
      <c r="GD211" s="879"/>
      <c r="GE211" s="424"/>
      <c r="GF211" s="424"/>
      <c r="GG211" s="279"/>
      <c r="GH211" s="948"/>
      <c r="GI211" s="1188">
        <v>19</v>
      </c>
      <c r="GJ211" s="932" t="e">
        <f>SUM(GA211,-$FZ$218)/$FZ$218</f>
        <v>#DIV/0!</v>
      </c>
      <c r="GL211" s="1356">
        <v>19</v>
      </c>
      <c r="GM211" s="371" t="s">
        <v>248</v>
      </c>
      <c r="GN211" s="867"/>
      <c r="GO211" s="424">
        <v>126</v>
      </c>
      <c r="GP211" s="279"/>
      <c r="GQ211" s="1175">
        <f>GO211/GO210</f>
        <v>0.90647482014388492</v>
      </c>
      <c r="GR211" s="921">
        <v>14</v>
      </c>
      <c r="GS211" s="942"/>
      <c r="GT211" s="942">
        <v>0</v>
      </c>
      <c r="GU211" s="949"/>
      <c r="GV211" s="944" t="e">
        <f>GT211/GT210</f>
        <v>#DIV/0!</v>
      </c>
      <c r="GW211" s="879"/>
      <c r="GX211" s="424"/>
      <c r="GY211" s="424"/>
      <c r="GZ211" s="279"/>
      <c r="HA211" s="948"/>
      <c r="HB211" s="1356">
        <v>19</v>
      </c>
      <c r="HC211" s="932" t="e">
        <f>SUM(GT211,-$GS$218)/$GS$218</f>
        <v>#DIV/0!</v>
      </c>
      <c r="HE211" s="1188">
        <v>19</v>
      </c>
      <c r="HF211" s="371" t="s">
        <v>248</v>
      </c>
      <c r="HG211" s="867"/>
      <c r="HH211" s="424">
        <v>126</v>
      </c>
      <c r="HI211" s="279"/>
      <c r="HJ211" s="1175">
        <f>HH211/HH210</f>
        <v>0.90647482014388492</v>
      </c>
      <c r="HK211" s="921">
        <v>14</v>
      </c>
      <c r="HL211" s="942"/>
      <c r="HM211" s="942">
        <v>0</v>
      </c>
      <c r="HN211" s="949"/>
      <c r="HO211" s="944" t="e">
        <f>HM211/HM210</f>
        <v>#DIV/0!</v>
      </c>
      <c r="HP211" s="879"/>
      <c r="HQ211" s="424"/>
      <c r="HR211" s="424"/>
      <c r="HS211" s="279"/>
      <c r="HT211" s="948"/>
      <c r="HU211" s="1188">
        <v>19</v>
      </c>
      <c r="HV211" s="932" t="e">
        <f>SUM(HM211,-$HL$218)/$HL$218</f>
        <v>#DIV/0!</v>
      </c>
      <c r="HX211" s="1356">
        <v>19</v>
      </c>
      <c r="HY211" s="371" t="s">
        <v>248</v>
      </c>
      <c r="HZ211" s="867"/>
      <c r="IA211" s="424">
        <v>126</v>
      </c>
      <c r="IB211" s="279"/>
      <c r="IC211" s="1175">
        <f>IA211/IA210</f>
        <v>0.90647482014388492</v>
      </c>
      <c r="ID211" s="921">
        <v>14</v>
      </c>
      <c r="IE211" s="942"/>
      <c r="IF211" s="942">
        <v>0</v>
      </c>
      <c r="IG211" s="949"/>
      <c r="IH211" s="944" t="e">
        <f>IF211/IF210</f>
        <v>#DIV/0!</v>
      </c>
      <c r="II211" s="879"/>
      <c r="IJ211" s="424"/>
      <c r="IK211" s="424"/>
      <c r="IL211" s="279"/>
      <c r="IM211" s="948"/>
      <c r="IN211" s="1356">
        <v>19</v>
      </c>
      <c r="IO211" s="932" t="e">
        <f>SUM(IF211,-$HL$218)/$HL$218</f>
        <v>#DIV/0!</v>
      </c>
      <c r="IQ211" s="1179">
        <v>19</v>
      </c>
      <c r="IR211" s="371" t="s">
        <v>248</v>
      </c>
      <c r="IS211" s="867"/>
      <c r="IT211" s="424">
        <v>126</v>
      </c>
      <c r="IU211" s="279"/>
      <c r="IV211" s="1175">
        <f>IT211/IT210</f>
        <v>0.90647482014388492</v>
      </c>
      <c r="IW211" s="921">
        <v>14</v>
      </c>
      <c r="IX211" s="942"/>
      <c r="IY211" s="978">
        <f t="shared" ref="IY211:IY212" si="1913">SUM(AC211,AV211,BP211,CJ211,DC211,DV211,EO211,FH211,GA211,GT211,HM211,IF211)</f>
        <v>28</v>
      </c>
      <c r="IZ211" s="949"/>
      <c r="JA211" s="944">
        <f>IY211/IY210</f>
        <v>0.96551724137931039</v>
      </c>
      <c r="JB211" s="879"/>
      <c r="JC211" s="424"/>
      <c r="JD211" s="424"/>
      <c r="JE211" s="279"/>
      <c r="JF211" s="948"/>
      <c r="JG211" s="1179">
        <v>19</v>
      </c>
      <c r="JH211" s="932">
        <f>SUM(IY211,-$IX$218)/$IX$218</f>
        <v>-0.53333333333333333</v>
      </c>
    </row>
    <row r="212" spans="1:268">
      <c r="A212" s="1179">
        <v>20</v>
      </c>
      <c r="B212" s="371" t="s">
        <v>249</v>
      </c>
      <c r="C212" s="966"/>
      <c r="D212" s="424">
        <v>13</v>
      </c>
      <c r="E212" s="279"/>
      <c r="F212" s="1175">
        <f>D212/D210</f>
        <v>9.3525179856115109E-2</v>
      </c>
      <c r="G212" s="921">
        <v>15</v>
      </c>
      <c r="H212" s="942"/>
      <c r="I212" s="942">
        <v>14</v>
      </c>
      <c r="J212" s="949"/>
      <c r="K212" s="944">
        <f>I212/I210</f>
        <v>0.14893617021276595</v>
      </c>
      <c r="L212" s="879"/>
      <c r="M212" s="424"/>
      <c r="N212" s="424"/>
      <c r="O212" s="279"/>
      <c r="P212" s="948"/>
      <c r="Q212" s="1179">
        <v>20</v>
      </c>
      <c r="R212" s="866"/>
      <c r="U212" s="1188">
        <v>20</v>
      </c>
      <c r="V212" s="371" t="s">
        <v>249</v>
      </c>
      <c r="W212" s="966"/>
      <c r="X212" s="424">
        <v>13</v>
      </c>
      <c r="Y212" s="279"/>
      <c r="Z212" s="1175">
        <f>X212/X210</f>
        <v>9.3525179856115109E-2</v>
      </c>
      <c r="AA212" s="921">
        <v>15</v>
      </c>
      <c r="AB212" s="942"/>
      <c r="AC212" s="942">
        <v>1</v>
      </c>
      <c r="AD212" s="949"/>
      <c r="AE212" s="944">
        <f>AC212/AC210</f>
        <v>9.0909090909090912E-2</v>
      </c>
      <c r="AF212" s="879"/>
      <c r="AG212" s="424"/>
      <c r="AH212" s="424"/>
      <c r="AI212" s="279"/>
      <c r="AJ212" s="948"/>
      <c r="AK212" s="1188">
        <v>20</v>
      </c>
      <c r="AL212" s="866"/>
      <c r="AN212" s="1356">
        <v>20</v>
      </c>
      <c r="AO212" s="371" t="s">
        <v>249</v>
      </c>
      <c r="AP212" s="966"/>
      <c r="AQ212" s="424">
        <v>13</v>
      </c>
      <c r="AR212" s="279"/>
      <c r="AS212" s="1175">
        <f>AQ212/AQ210</f>
        <v>9.3525179856115109E-2</v>
      </c>
      <c r="AT212" s="921">
        <v>15</v>
      </c>
      <c r="AU212" s="942"/>
      <c r="AV212" s="942">
        <v>0</v>
      </c>
      <c r="AW212" s="949"/>
      <c r="AX212" s="944">
        <f>AV212/AV210</f>
        <v>0</v>
      </c>
      <c r="AY212" s="879"/>
      <c r="AZ212" s="424"/>
      <c r="BA212" s="424"/>
      <c r="BB212" s="279"/>
      <c r="BC212" s="948"/>
      <c r="BD212" s="1356">
        <v>20</v>
      </c>
      <c r="BE212" s="866"/>
      <c r="BH212" s="1188">
        <v>20</v>
      </c>
      <c r="BI212" s="371" t="s">
        <v>249</v>
      </c>
      <c r="BJ212" s="966"/>
      <c r="BK212" s="424">
        <v>13</v>
      </c>
      <c r="BL212" s="279"/>
      <c r="BM212" s="1175">
        <f>BK212/BK210</f>
        <v>9.3525179856115109E-2</v>
      </c>
      <c r="BN212" s="921">
        <v>15</v>
      </c>
      <c r="BO212" s="942">
        <v>0</v>
      </c>
      <c r="BP212" s="942">
        <v>0</v>
      </c>
      <c r="BQ212" s="949"/>
      <c r="BR212" s="944" t="e">
        <f>BP212/BP210</f>
        <v>#DIV/0!</v>
      </c>
      <c r="BS212" s="879"/>
      <c r="BT212" s="424"/>
      <c r="BU212" s="424"/>
      <c r="BV212" s="279"/>
      <c r="BW212" s="948"/>
      <c r="BX212" s="1188">
        <v>20</v>
      </c>
      <c r="BY212" s="866"/>
      <c r="CB212" s="1356">
        <v>20</v>
      </c>
      <c r="CC212" s="371" t="s">
        <v>249</v>
      </c>
      <c r="CD212" s="966"/>
      <c r="CE212" s="424">
        <v>13</v>
      </c>
      <c r="CF212" s="279"/>
      <c r="CG212" s="1175">
        <f>CE212/CE210</f>
        <v>9.3525179856115109E-2</v>
      </c>
      <c r="CH212" s="921">
        <v>15</v>
      </c>
      <c r="CI212" s="942"/>
      <c r="CJ212" s="942">
        <v>0</v>
      </c>
      <c r="CK212" s="949"/>
      <c r="CL212" s="944" t="e">
        <f>CJ212/CJ210</f>
        <v>#DIV/0!</v>
      </c>
      <c r="CM212" s="879"/>
      <c r="CN212" s="424"/>
      <c r="CO212" s="424"/>
      <c r="CP212" s="279"/>
      <c r="CQ212" s="948"/>
      <c r="CR212" s="1356">
        <v>20</v>
      </c>
      <c r="CS212" s="866"/>
      <c r="CU212" s="1188">
        <v>20</v>
      </c>
      <c r="CV212" s="371" t="s">
        <v>249</v>
      </c>
      <c r="CW212" s="966"/>
      <c r="CX212" s="424">
        <v>13</v>
      </c>
      <c r="CY212" s="279"/>
      <c r="CZ212" s="1175">
        <f>CX212/CX210</f>
        <v>9.3525179856115109E-2</v>
      </c>
      <c r="DA212" s="921">
        <v>15</v>
      </c>
      <c r="DB212" s="942"/>
      <c r="DC212" s="942">
        <v>0</v>
      </c>
      <c r="DD212" s="949"/>
      <c r="DE212" s="944">
        <f>DC212/DC210</f>
        <v>0</v>
      </c>
      <c r="DF212" s="879"/>
      <c r="DG212" s="424"/>
      <c r="DH212" s="424"/>
      <c r="DI212" s="279"/>
      <c r="DJ212" s="948"/>
      <c r="DK212" s="1188">
        <v>20</v>
      </c>
      <c r="DL212" s="866"/>
      <c r="DN212" s="1356">
        <v>20</v>
      </c>
      <c r="DO212" s="371" t="s">
        <v>249</v>
      </c>
      <c r="DP212" s="966"/>
      <c r="DQ212" s="424">
        <v>13</v>
      </c>
      <c r="DR212" s="279"/>
      <c r="DS212" s="1175">
        <f>DQ212/DQ210</f>
        <v>9.3525179856115109E-2</v>
      </c>
      <c r="DT212" s="921">
        <v>15</v>
      </c>
      <c r="DU212" s="942"/>
      <c r="DV212" s="942">
        <v>0</v>
      </c>
      <c r="DW212" s="949"/>
      <c r="DX212" s="944">
        <f>DV212/DV210</f>
        <v>0</v>
      </c>
      <c r="DY212" s="879"/>
      <c r="DZ212" s="424"/>
      <c r="EA212" s="424"/>
      <c r="EB212" s="279"/>
      <c r="EC212" s="948"/>
      <c r="ED212" s="1356">
        <v>20</v>
      </c>
      <c r="EE212" s="866"/>
      <c r="EG212" s="1188">
        <v>20</v>
      </c>
      <c r="EH212" s="371" t="s">
        <v>249</v>
      </c>
      <c r="EI212" s="966"/>
      <c r="EJ212" s="424">
        <v>13</v>
      </c>
      <c r="EK212" s="279"/>
      <c r="EL212" s="1175">
        <f>EJ212/EJ210</f>
        <v>9.3525179856115109E-2</v>
      </c>
      <c r="EM212" s="921">
        <v>15</v>
      </c>
      <c r="EN212" s="942"/>
      <c r="EO212" s="942">
        <v>0</v>
      </c>
      <c r="EP212" s="949"/>
      <c r="EQ212" s="944" t="e">
        <f>EO212/EO210</f>
        <v>#DIV/0!</v>
      </c>
      <c r="ER212" s="879"/>
      <c r="ES212" s="424"/>
      <c r="ET212" s="424"/>
      <c r="EU212" s="279"/>
      <c r="EV212" s="948"/>
      <c r="EW212" s="1188">
        <v>20</v>
      </c>
      <c r="EX212" s="866"/>
      <c r="EZ212" s="1356">
        <v>20</v>
      </c>
      <c r="FA212" s="371" t="s">
        <v>249</v>
      </c>
      <c r="FB212" s="966"/>
      <c r="FC212" s="424">
        <v>13</v>
      </c>
      <c r="FD212" s="279"/>
      <c r="FE212" s="1175">
        <f>FC212/FC210</f>
        <v>9.3525179856115109E-2</v>
      </c>
      <c r="FF212" s="921">
        <v>15</v>
      </c>
      <c r="FG212" s="942"/>
      <c r="FH212" s="942">
        <v>0</v>
      </c>
      <c r="FI212" s="949"/>
      <c r="FJ212" s="944" t="e">
        <f>FH212/FH210</f>
        <v>#DIV/0!</v>
      </c>
      <c r="FK212" s="879"/>
      <c r="FL212" s="424"/>
      <c r="FM212" s="424"/>
      <c r="FN212" s="279"/>
      <c r="FO212" s="948"/>
      <c r="FP212" s="1356">
        <v>20</v>
      </c>
      <c r="FQ212" s="866"/>
      <c r="FS212" s="1188">
        <v>20</v>
      </c>
      <c r="FT212" s="371" t="s">
        <v>249</v>
      </c>
      <c r="FU212" s="966"/>
      <c r="FV212" s="424">
        <v>13</v>
      </c>
      <c r="FW212" s="279"/>
      <c r="FX212" s="1175">
        <f>FV212/FV210</f>
        <v>9.3525179856115109E-2</v>
      </c>
      <c r="FY212" s="921">
        <v>15</v>
      </c>
      <c r="FZ212" s="942"/>
      <c r="GA212" s="942">
        <v>0</v>
      </c>
      <c r="GB212" s="949"/>
      <c r="GC212" s="944" t="e">
        <f>GA212/GA210</f>
        <v>#DIV/0!</v>
      </c>
      <c r="GD212" s="879"/>
      <c r="GE212" s="424"/>
      <c r="GF212" s="424"/>
      <c r="GG212" s="279"/>
      <c r="GH212" s="948"/>
      <c r="GI212" s="1188">
        <v>20</v>
      </c>
      <c r="GJ212" s="866"/>
      <c r="GL212" s="1356">
        <v>20</v>
      </c>
      <c r="GM212" s="371" t="s">
        <v>249</v>
      </c>
      <c r="GN212" s="966"/>
      <c r="GO212" s="424">
        <v>13</v>
      </c>
      <c r="GP212" s="279"/>
      <c r="GQ212" s="1175">
        <f>GO212/GO210</f>
        <v>9.3525179856115109E-2</v>
      </c>
      <c r="GR212" s="921">
        <v>15</v>
      </c>
      <c r="GS212" s="942"/>
      <c r="GT212" s="942">
        <v>0</v>
      </c>
      <c r="GU212" s="949"/>
      <c r="GV212" s="944" t="e">
        <f>GT212/GT210</f>
        <v>#DIV/0!</v>
      </c>
      <c r="GW212" s="879"/>
      <c r="GX212" s="424"/>
      <c r="GY212" s="424"/>
      <c r="GZ212" s="279"/>
      <c r="HA212" s="948"/>
      <c r="HB212" s="1356">
        <v>20</v>
      </c>
      <c r="HC212" s="866"/>
      <c r="HE212" s="1188">
        <v>20</v>
      </c>
      <c r="HF212" s="371" t="s">
        <v>249</v>
      </c>
      <c r="HG212" s="966"/>
      <c r="HH212" s="424">
        <v>13</v>
      </c>
      <c r="HI212" s="279"/>
      <c r="HJ212" s="1175">
        <f>HH212/HH210</f>
        <v>9.3525179856115109E-2</v>
      </c>
      <c r="HK212" s="921">
        <v>15</v>
      </c>
      <c r="HL212" s="942"/>
      <c r="HM212" s="942">
        <v>0</v>
      </c>
      <c r="HN212" s="949"/>
      <c r="HO212" s="944" t="e">
        <f>HM212/HM210</f>
        <v>#DIV/0!</v>
      </c>
      <c r="HP212" s="879"/>
      <c r="HQ212" s="424"/>
      <c r="HR212" s="424"/>
      <c r="HS212" s="279"/>
      <c r="HT212" s="948"/>
      <c r="HU212" s="1188">
        <v>20</v>
      </c>
      <c r="HV212" s="866"/>
      <c r="HX212" s="1356">
        <v>20</v>
      </c>
      <c r="HY212" s="371" t="s">
        <v>249</v>
      </c>
      <c r="HZ212" s="966"/>
      <c r="IA212" s="424">
        <v>13</v>
      </c>
      <c r="IB212" s="279"/>
      <c r="IC212" s="1175">
        <f>IA212/IA210</f>
        <v>9.3525179856115109E-2</v>
      </c>
      <c r="ID212" s="921">
        <v>15</v>
      </c>
      <c r="IE212" s="942"/>
      <c r="IF212" s="942">
        <v>0</v>
      </c>
      <c r="IG212" s="949"/>
      <c r="IH212" s="944" t="e">
        <f>IF212/IF210</f>
        <v>#DIV/0!</v>
      </c>
      <c r="II212" s="879"/>
      <c r="IJ212" s="424"/>
      <c r="IK212" s="424"/>
      <c r="IL212" s="279"/>
      <c r="IM212" s="948"/>
      <c r="IN212" s="1356">
        <v>20</v>
      </c>
      <c r="IO212" s="866"/>
      <c r="IQ212" s="1179">
        <v>20</v>
      </c>
      <c r="IR212" s="371" t="s">
        <v>249</v>
      </c>
      <c r="IS212" s="966"/>
      <c r="IT212" s="424">
        <v>13</v>
      </c>
      <c r="IU212" s="279"/>
      <c r="IV212" s="1175">
        <f>IT212/IT210</f>
        <v>9.3525179856115109E-2</v>
      </c>
      <c r="IW212" s="921">
        <v>15</v>
      </c>
      <c r="IX212" s="942"/>
      <c r="IY212" s="978">
        <f t="shared" si="1913"/>
        <v>1</v>
      </c>
      <c r="IZ212" s="949"/>
      <c r="JA212" s="944">
        <f>IY212/IY210</f>
        <v>3.4482758620689655E-2</v>
      </c>
      <c r="JB212" s="879"/>
      <c r="JC212" s="424"/>
      <c r="JD212" s="424"/>
      <c r="JE212" s="279"/>
      <c r="JF212" s="948"/>
      <c r="JG212" s="1179">
        <v>20</v>
      </c>
      <c r="JH212" s="866"/>
    </row>
    <row r="213" spans="1:268" hidden="1">
      <c r="A213" s="1179">
        <v>19</v>
      </c>
      <c r="B213" s="371" t="s">
        <v>320</v>
      </c>
      <c r="C213" s="867"/>
      <c r="D213" s="867"/>
      <c r="E213" s="279"/>
      <c r="F213" s="948"/>
      <c r="G213" s="921">
        <v>16</v>
      </c>
      <c r="H213" s="867"/>
      <c r="I213" s="867"/>
      <c r="J213" s="279"/>
      <c r="K213" s="948"/>
      <c r="L213" s="879"/>
      <c r="M213" s="867"/>
      <c r="N213" s="867"/>
      <c r="O213" s="279"/>
      <c r="P213" s="948"/>
      <c r="Q213" s="1179">
        <v>19</v>
      </c>
      <c r="R213" s="866"/>
      <c r="U213" s="1188">
        <v>19</v>
      </c>
      <c r="V213" s="371" t="s">
        <v>320</v>
      </c>
      <c r="W213" s="867"/>
      <c r="X213" s="867"/>
      <c r="Y213" s="279"/>
      <c r="Z213" s="948"/>
      <c r="AA213" s="921">
        <v>16</v>
      </c>
      <c r="AB213" s="867"/>
      <c r="AC213" s="867"/>
      <c r="AD213" s="279"/>
      <c r="AE213" s="948"/>
      <c r="AF213" s="879"/>
      <c r="AG213" s="867"/>
      <c r="AH213" s="867"/>
      <c r="AI213" s="279"/>
      <c r="AJ213" s="948"/>
      <c r="AK213" s="1188">
        <v>19</v>
      </c>
      <c r="AL213" s="866"/>
      <c r="AN213" s="1188">
        <v>19</v>
      </c>
      <c r="AO213" s="371" t="s">
        <v>320</v>
      </c>
      <c r="AP213" s="867"/>
      <c r="AQ213" s="867"/>
      <c r="AR213" s="279"/>
      <c r="AS213" s="948"/>
      <c r="AT213" s="921">
        <v>16</v>
      </c>
      <c r="AU213" s="867"/>
      <c r="AV213" s="867"/>
      <c r="AW213" s="279"/>
      <c r="AX213" s="948"/>
      <c r="AY213" s="879"/>
      <c r="AZ213" s="867"/>
      <c r="BA213" s="867"/>
      <c r="BB213" s="279"/>
      <c r="BC213" s="948"/>
      <c r="BD213" s="1188">
        <v>19</v>
      </c>
      <c r="BE213" s="866"/>
      <c r="BH213" s="1188">
        <v>19</v>
      </c>
      <c r="BI213" s="371" t="s">
        <v>320</v>
      </c>
      <c r="BJ213" s="867"/>
      <c r="BK213" s="867"/>
      <c r="BL213" s="279"/>
      <c r="BM213" s="948"/>
      <c r="BN213" s="921">
        <v>16</v>
      </c>
      <c r="BO213" s="867"/>
      <c r="BP213" s="867"/>
      <c r="BQ213" s="279"/>
      <c r="BR213" s="948"/>
      <c r="BS213" s="879"/>
      <c r="BT213" s="867"/>
      <c r="BU213" s="867"/>
      <c r="BV213" s="279"/>
      <c r="BW213" s="948"/>
      <c r="BX213" s="1188">
        <v>19</v>
      </c>
      <c r="BY213" s="866"/>
      <c r="CB213" s="1188">
        <v>19</v>
      </c>
      <c r="CC213" s="371" t="s">
        <v>320</v>
      </c>
      <c r="CD213" s="867"/>
      <c r="CE213" s="867"/>
      <c r="CF213" s="279"/>
      <c r="CG213" s="948"/>
      <c r="CH213" s="921">
        <v>16</v>
      </c>
      <c r="CI213" s="867"/>
      <c r="CJ213" s="867"/>
      <c r="CK213" s="279"/>
      <c r="CL213" s="948"/>
      <c r="CM213" s="879"/>
      <c r="CN213" s="867"/>
      <c r="CO213" s="867"/>
      <c r="CP213" s="279"/>
      <c r="CQ213" s="948"/>
      <c r="CR213" s="1188">
        <v>19</v>
      </c>
      <c r="CS213" s="866"/>
      <c r="CU213" s="1188">
        <v>19</v>
      </c>
      <c r="CV213" s="371" t="s">
        <v>320</v>
      </c>
      <c r="CW213" s="867"/>
      <c r="CX213" s="867"/>
      <c r="CY213" s="279"/>
      <c r="CZ213" s="948"/>
      <c r="DA213" s="921">
        <v>16</v>
      </c>
      <c r="DB213" s="867"/>
      <c r="DC213" s="867"/>
      <c r="DD213" s="279"/>
      <c r="DE213" s="948"/>
      <c r="DF213" s="879"/>
      <c r="DG213" s="867"/>
      <c r="DH213" s="867"/>
      <c r="DI213" s="279"/>
      <c r="DJ213" s="948"/>
      <c r="DK213" s="1188">
        <v>19</v>
      </c>
      <c r="DL213" s="866"/>
      <c r="DN213" s="1188">
        <v>19</v>
      </c>
      <c r="DO213" s="371" t="s">
        <v>320</v>
      </c>
      <c r="DP213" s="867"/>
      <c r="DQ213" s="867"/>
      <c r="DR213" s="279"/>
      <c r="DS213" s="948"/>
      <c r="DT213" s="921">
        <v>16</v>
      </c>
      <c r="DU213" s="867"/>
      <c r="DV213" s="867"/>
      <c r="DW213" s="279"/>
      <c r="DX213" s="948"/>
      <c r="DY213" s="879"/>
      <c r="DZ213" s="867"/>
      <c r="EA213" s="867"/>
      <c r="EB213" s="279"/>
      <c r="EC213" s="948"/>
      <c r="ED213" s="1188">
        <v>19</v>
      </c>
      <c r="EE213" s="866"/>
      <c r="EG213" s="1188">
        <v>19</v>
      </c>
      <c r="EH213" s="371" t="s">
        <v>320</v>
      </c>
      <c r="EI213" s="867"/>
      <c r="EJ213" s="867"/>
      <c r="EK213" s="279"/>
      <c r="EL213" s="948"/>
      <c r="EM213" s="921">
        <v>16</v>
      </c>
      <c r="EN213" s="867"/>
      <c r="EO213" s="867"/>
      <c r="EP213" s="279"/>
      <c r="EQ213" s="948"/>
      <c r="ER213" s="879"/>
      <c r="ES213" s="867"/>
      <c r="ET213" s="867"/>
      <c r="EU213" s="279"/>
      <c r="EV213" s="948"/>
      <c r="EW213" s="1188">
        <v>19</v>
      </c>
      <c r="EX213" s="866"/>
      <c r="EZ213" s="1188">
        <v>19</v>
      </c>
      <c r="FA213" s="371" t="s">
        <v>320</v>
      </c>
      <c r="FB213" s="867"/>
      <c r="FC213" s="867"/>
      <c r="FD213" s="279"/>
      <c r="FE213" s="948"/>
      <c r="FF213" s="921">
        <v>16</v>
      </c>
      <c r="FG213" s="867"/>
      <c r="FH213" s="867"/>
      <c r="FI213" s="279"/>
      <c r="FJ213" s="948"/>
      <c r="FK213" s="879"/>
      <c r="FL213" s="867"/>
      <c r="FM213" s="867"/>
      <c r="FN213" s="279"/>
      <c r="FO213" s="948"/>
      <c r="FP213" s="1188">
        <v>19</v>
      </c>
      <c r="FQ213" s="866"/>
      <c r="FS213" s="1188">
        <v>19</v>
      </c>
      <c r="FT213" s="371" t="s">
        <v>320</v>
      </c>
      <c r="FU213" s="867"/>
      <c r="FV213" s="867"/>
      <c r="FW213" s="279"/>
      <c r="FX213" s="948"/>
      <c r="FY213" s="921">
        <v>16</v>
      </c>
      <c r="FZ213" s="867"/>
      <c r="GA213" s="867"/>
      <c r="GB213" s="279"/>
      <c r="GC213" s="948"/>
      <c r="GD213" s="879"/>
      <c r="GE213" s="867"/>
      <c r="GF213" s="867"/>
      <c r="GG213" s="279"/>
      <c r="GH213" s="948"/>
      <c r="GI213" s="1188">
        <v>19</v>
      </c>
      <c r="GJ213" s="866"/>
      <c r="GL213" s="1188">
        <v>19</v>
      </c>
      <c r="GM213" s="371" t="s">
        <v>320</v>
      </c>
      <c r="GN213" s="867"/>
      <c r="GO213" s="867"/>
      <c r="GP213" s="279"/>
      <c r="GQ213" s="948"/>
      <c r="GR213" s="921">
        <v>16</v>
      </c>
      <c r="GS213" s="867"/>
      <c r="GT213" s="867"/>
      <c r="GU213" s="279"/>
      <c r="GV213" s="948"/>
      <c r="GW213" s="879"/>
      <c r="GX213" s="867"/>
      <c r="GY213" s="867"/>
      <c r="GZ213" s="279"/>
      <c r="HA213" s="948"/>
      <c r="HB213" s="1188">
        <v>19</v>
      </c>
      <c r="HC213" s="866"/>
      <c r="HE213" s="1188">
        <v>19</v>
      </c>
      <c r="HF213" s="371" t="s">
        <v>320</v>
      </c>
      <c r="HG213" s="867"/>
      <c r="HH213" s="867"/>
      <c r="HI213" s="279"/>
      <c r="HJ213" s="948"/>
      <c r="HK213" s="921">
        <v>16</v>
      </c>
      <c r="HL213" s="867"/>
      <c r="HM213" s="867"/>
      <c r="HN213" s="279"/>
      <c r="HO213" s="948"/>
      <c r="HP213" s="879"/>
      <c r="HQ213" s="867"/>
      <c r="HR213" s="867"/>
      <c r="HS213" s="279"/>
      <c r="HT213" s="948"/>
      <c r="HU213" s="1188">
        <v>19</v>
      </c>
      <c r="HV213" s="866"/>
      <c r="HX213" s="1188">
        <v>19</v>
      </c>
      <c r="HY213" s="371" t="s">
        <v>320</v>
      </c>
      <c r="HZ213" s="867"/>
      <c r="IA213" s="867"/>
      <c r="IB213" s="279"/>
      <c r="IC213" s="948"/>
      <c r="ID213" s="921">
        <v>16</v>
      </c>
      <c r="IE213" s="867"/>
      <c r="IF213" s="867"/>
      <c r="IG213" s="279"/>
      <c r="IH213" s="948"/>
      <c r="II213" s="879"/>
      <c r="IJ213" s="867"/>
      <c r="IK213" s="867"/>
      <c r="IL213" s="279"/>
      <c r="IM213" s="948"/>
      <c r="IN213" s="1188">
        <v>19</v>
      </c>
      <c r="IO213" s="866"/>
      <c r="IQ213" s="1179">
        <v>19</v>
      </c>
      <c r="IR213" s="371" t="s">
        <v>320</v>
      </c>
      <c r="IS213" s="867"/>
      <c r="IT213" s="867"/>
      <c r="IU213" s="279"/>
      <c r="IV213" s="948"/>
      <c r="IW213" s="921">
        <v>16</v>
      </c>
      <c r="IX213" s="867"/>
      <c r="IY213" s="867"/>
      <c r="IZ213" s="279"/>
      <c r="JA213" s="948"/>
      <c r="JB213" s="879"/>
      <c r="JC213" s="867"/>
      <c r="JD213" s="867"/>
      <c r="JE213" s="279"/>
      <c r="JF213" s="948"/>
      <c r="JG213" s="1179">
        <v>19</v>
      </c>
      <c r="JH213" s="866"/>
    </row>
    <row r="214" spans="1:268" ht="5.0999999999999996" customHeight="1">
      <c r="A214" s="1179"/>
      <c r="B214" s="951"/>
      <c r="C214" s="399"/>
      <c r="D214" s="952"/>
      <c r="E214" s="953"/>
      <c r="F214" s="954"/>
      <c r="G214" s="921"/>
      <c r="H214" s="952"/>
      <c r="I214" s="952"/>
      <c r="J214" s="953"/>
      <c r="K214" s="954"/>
      <c r="L214" s="879"/>
      <c r="M214" s="952"/>
      <c r="N214" s="952"/>
      <c r="O214" s="953"/>
      <c r="P214" s="954"/>
      <c r="Q214" s="1179"/>
      <c r="R214" s="866"/>
      <c r="U214" s="1188"/>
      <c r="V214" s="951"/>
      <c r="W214" s="399"/>
      <c r="X214" s="952"/>
      <c r="Y214" s="953"/>
      <c r="Z214" s="954"/>
      <c r="AA214" s="921"/>
      <c r="AB214" s="952"/>
      <c r="AC214" s="952"/>
      <c r="AD214" s="953"/>
      <c r="AE214" s="954"/>
      <c r="AF214" s="879"/>
      <c r="AG214" s="952"/>
      <c r="AH214" s="952"/>
      <c r="AI214" s="953"/>
      <c r="AJ214" s="954"/>
      <c r="AK214" s="1188"/>
      <c r="AL214" s="866"/>
      <c r="AN214" s="1356"/>
      <c r="AO214" s="951"/>
      <c r="AP214" s="399"/>
      <c r="AQ214" s="952"/>
      <c r="AR214" s="953"/>
      <c r="AS214" s="954"/>
      <c r="AT214" s="921"/>
      <c r="AU214" s="952"/>
      <c r="AV214" s="952"/>
      <c r="AW214" s="953"/>
      <c r="AX214" s="954"/>
      <c r="AY214" s="879"/>
      <c r="AZ214" s="952"/>
      <c r="BA214" s="952"/>
      <c r="BB214" s="953"/>
      <c r="BC214" s="954"/>
      <c r="BD214" s="1356"/>
      <c r="BE214" s="866"/>
      <c r="BH214" s="1188"/>
      <c r="BI214" s="951"/>
      <c r="BJ214" s="399"/>
      <c r="BK214" s="952"/>
      <c r="BL214" s="953"/>
      <c r="BM214" s="954"/>
      <c r="BN214" s="921"/>
      <c r="BO214" s="952"/>
      <c r="BP214" s="952"/>
      <c r="BQ214" s="953"/>
      <c r="BR214" s="954"/>
      <c r="BS214" s="879"/>
      <c r="BT214" s="952"/>
      <c r="BU214" s="952"/>
      <c r="BV214" s="953"/>
      <c r="BW214" s="954"/>
      <c r="BX214" s="1188"/>
      <c r="BY214" s="866"/>
      <c r="CB214" s="1356"/>
      <c r="CC214" s="951"/>
      <c r="CD214" s="399"/>
      <c r="CE214" s="952"/>
      <c r="CF214" s="953"/>
      <c r="CG214" s="954"/>
      <c r="CH214" s="921"/>
      <c r="CI214" s="952"/>
      <c r="CJ214" s="952"/>
      <c r="CK214" s="953"/>
      <c r="CL214" s="954"/>
      <c r="CM214" s="879"/>
      <c r="CN214" s="952"/>
      <c r="CO214" s="952"/>
      <c r="CP214" s="953"/>
      <c r="CQ214" s="954"/>
      <c r="CR214" s="1356"/>
      <c r="CS214" s="866"/>
      <c r="CU214" s="1188"/>
      <c r="CV214" s="951"/>
      <c r="CW214" s="399"/>
      <c r="CX214" s="952"/>
      <c r="CY214" s="953"/>
      <c r="CZ214" s="954"/>
      <c r="DA214" s="921"/>
      <c r="DB214" s="952"/>
      <c r="DC214" s="952"/>
      <c r="DD214" s="953"/>
      <c r="DE214" s="954"/>
      <c r="DF214" s="879"/>
      <c r="DG214" s="952"/>
      <c r="DH214" s="952"/>
      <c r="DI214" s="953"/>
      <c r="DJ214" s="954"/>
      <c r="DK214" s="1188"/>
      <c r="DL214" s="866"/>
      <c r="DN214" s="1356"/>
      <c r="DO214" s="951"/>
      <c r="DP214" s="399"/>
      <c r="DQ214" s="952"/>
      <c r="DR214" s="953"/>
      <c r="DS214" s="954"/>
      <c r="DT214" s="921"/>
      <c r="DU214" s="952"/>
      <c r="DV214" s="952"/>
      <c r="DW214" s="953"/>
      <c r="DX214" s="954"/>
      <c r="DY214" s="879"/>
      <c r="DZ214" s="952"/>
      <c r="EA214" s="952"/>
      <c r="EB214" s="953"/>
      <c r="EC214" s="954"/>
      <c r="ED214" s="1356"/>
      <c r="EE214" s="866"/>
      <c r="EG214" s="1188"/>
      <c r="EH214" s="951"/>
      <c r="EI214" s="399"/>
      <c r="EJ214" s="952"/>
      <c r="EK214" s="953"/>
      <c r="EL214" s="954"/>
      <c r="EM214" s="921"/>
      <c r="EN214" s="952"/>
      <c r="EO214" s="952"/>
      <c r="EP214" s="953"/>
      <c r="EQ214" s="954"/>
      <c r="ER214" s="879"/>
      <c r="ES214" s="952"/>
      <c r="ET214" s="952"/>
      <c r="EU214" s="953"/>
      <c r="EV214" s="954"/>
      <c r="EW214" s="1188"/>
      <c r="EX214" s="866"/>
      <c r="EZ214" s="1356"/>
      <c r="FA214" s="951"/>
      <c r="FB214" s="399"/>
      <c r="FC214" s="952"/>
      <c r="FD214" s="953"/>
      <c r="FE214" s="954"/>
      <c r="FF214" s="921"/>
      <c r="FG214" s="952"/>
      <c r="FH214" s="952"/>
      <c r="FI214" s="953"/>
      <c r="FJ214" s="954"/>
      <c r="FK214" s="879"/>
      <c r="FL214" s="952"/>
      <c r="FM214" s="952"/>
      <c r="FN214" s="953"/>
      <c r="FO214" s="954"/>
      <c r="FP214" s="1356"/>
      <c r="FQ214" s="866"/>
      <c r="FS214" s="1188"/>
      <c r="FT214" s="951"/>
      <c r="FU214" s="399"/>
      <c r="FV214" s="952"/>
      <c r="FW214" s="953"/>
      <c r="FX214" s="954"/>
      <c r="FY214" s="921"/>
      <c r="FZ214" s="952"/>
      <c r="GA214" s="952"/>
      <c r="GB214" s="953"/>
      <c r="GC214" s="954"/>
      <c r="GD214" s="879"/>
      <c r="GE214" s="952"/>
      <c r="GF214" s="952"/>
      <c r="GG214" s="953"/>
      <c r="GH214" s="954"/>
      <c r="GI214" s="1188"/>
      <c r="GJ214" s="866"/>
      <c r="GL214" s="1356"/>
      <c r="GM214" s="951"/>
      <c r="GN214" s="399"/>
      <c r="GO214" s="952"/>
      <c r="GP214" s="953"/>
      <c r="GQ214" s="954"/>
      <c r="GR214" s="921"/>
      <c r="GS214" s="952"/>
      <c r="GT214" s="952"/>
      <c r="GU214" s="953"/>
      <c r="GV214" s="954"/>
      <c r="GW214" s="879"/>
      <c r="GX214" s="952"/>
      <c r="GY214" s="952"/>
      <c r="GZ214" s="953"/>
      <c r="HA214" s="954"/>
      <c r="HB214" s="1356"/>
      <c r="HC214" s="866"/>
      <c r="HE214" s="1188"/>
      <c r="HF214" s="951"/>
      <c r="HG214" s="399"/>
      <c r="HH214" s="952"/>
      <c r="HI214" s="953"/>
      <c r="HJ214" s="954"/>
      <c r="HK214" s="921"/>
      <c r="HL214" s="952"/>
      <c r="HM214" s="952"/>
      <c r="HN214" s="953"/>
      <c r="HO214" s="954"/>
      <c r="HP214" s="879"/>
      <c r="HQ214" s="952"/>
      <c r="HR214" s="952"/>
      <c r="HS214" s="953"/>
      <c r="HT214" s="954"/>
      <c r="HU214" s="1188"/>
      <c r="HV214" s="866"/>
      <c r="HX214" s="1356"/>
      <c r="HY214" s="951"/>
      <c r="HZ214" s="399"/>
      <c r="IA214" s="952"/>
      <c r="IB214" s="953"/>
      <c r="IC214" s="954"/>
      <c r="ID214" s="921"/>
      <c r="IE214" s="952"/>
      <c r="IF214" s="952"/>
      <c r="IG214" s="953"/>
      <c r="IH214" s="954"/>
      <c r="II214" s="879"/>
      <c r="IJ214" s="952"/>
      <c r="IK214" s="952"/>
      <c r="IL214" s="953"/>
      <c r="IM214" s="954"/>
      <c r="IN214" s="1356"/>
      <c r="IO214" s="866"/>
      <c r="IQ214" s="1179"/>
      <c r="IR214" s="951"/>
      <c r="IS214" s="399"/>
      <c r="IT214" s="952"/>
      <c r="IU214" s="953"/>
      <c r="IV214" s="954"/>
      <c r="IW214" s="921"/>
      <c r="IX214" s="952"/>
      <c r="IY214" s="952"/>
      <c r="IZ214" s="953"/>
      <c r="JA214" s="954"/>
      <c r="JB214" s="879"/>
      <c r="JC214" s="952"/>
      <c r="JD214" s="952"/>
      <c r="JE214" s="953"/>
      <c r="JF214" s="954"/>
      <c r="JG214" s="1179"/>
      <c r="JH214" s="866"/>
    </row>
    <row r="215" spans="1:268" hidden="1">
      <c r="A215" s="1179">
        <v>23</v>
      </c>
      <c r="B215" s="279" t="s">
        <v>353</v>
      </c>
      <c r="C215" s="867"/>
      <c r="D215" s="867"/>
      <c r="E215" s="279"/>
      <c r="F215" s="948"/>
      <c r="G215" s="921">
        <v>17</v>
      </c>
      <c r="H215" s="867"/>
      <c r="I215" s="867"/>
      <c r="J215" s="279"/>
      <c r="K215" s="948"/>
      <c r="L215" s="879"/>
      <c r="M215" s="867">
        <v>114</v>
      </c>
      <c r="N215" s="867"/>
      <c r="O215" s="279"/>
      <c r="P215" s="948"/>
      <c r="Q215" s="1179">
        <v>23</v>
      </c>
      <c r="R215" s="866"/>
      <c r="U215" s="1188">
        <v>23</v>
      </c>
      <c r="V215" s="279" t="s">
        <v>353</v>
      </c>
      <c r="W215" s="867"/>
      <c r="X215" s="867"/>
      <c r="Y215" s="279"/>
      <c r="Z215" s="948"/>
      <c r="AA215" s="921">
        <v>17</v>
      </c>
      <c r="AB215" s="867"/>
      <c r="AC215" s="867"/>
      <c r="AD215" s="279"/>
      <c r="AE215" s="948"/>
      <c r="AF215" s="879"/>
      <c r="AG215" s="867">
        <v>114</v>
      </c>
      <c r="AH215" s="867"/>
      <c r="AI215" s="279"/>
      <c r="AJ215" s="948"/>
      <c r="AK215" s="1188">
        <v>23</v>
      </c>
      <c r="AL215" s="866"/>
      <c r="AN215" s="1188">
        <v>23</v>
      </c>
      <c r="AO215" s="279" t="s">
        <v>353</v>
      </c>
      <c r="AP215" s="867"/>
      <c r="AQ215" s="867"/>
      <c r="AR215" s="279"/>
      <c r="AS215" s="948"/>
      <c r="AT215" s="921">
        <v>17</v>
      </c>
      <c r="AU215" s="867"/>
      <c r="AV215" s="867"/>
      <c r="AW215" s="279"/>
      <c r="AX215" s="948"/>
      <c r="AY215" s="879"/>
      <c r="AZ215" s="867">
        <v>114</v>
      </c>
      <c r="BA215" s="867"/>
      <c r="BB215" s="279"/>
      <c r="BC215" s="948"/>
      <c r="BD215" s="1188">
        <v>23</v>
      </c>
      <c r="BE215" s="866"/>
      <c r="BH215" s="1188">
        <v>23</v>
      </c>
      <c r="BI215" s="279" t="s">
        <v>353</v>
      </c>
      <c r="BJ215" s="867"/>
      <c r="BK215" s="867"/>
      <c r="BL215" s="279"/>
      <c r="BM215" s="948"/>
      <c r="BN215" s="921">
        <v>17</v>
      </c>
      <c r="BO215" s="867"/>
      <c r="BP215" s="867"/>
      <c r="BQ215" s="279"/>
      <c r="BR215" s="948"/>
      <c r="BS215" s="879"/>
      <c r="BT215" s="867">
        <v>114</v>
      </c>
      <c r="BU215" s="867"/>
      <c r="BV215" s="279"/>
      <c r="BW215" s="948"/>
      <c r="BX215" s="1188">
        <v>23</v>
      </c>
      <c r="BY215" s="866"/>
      <c r="CB215" s="1188">
        <v>23</v>
      </c>
      <c r="CC215" s="279" t="s">
        <v>353</v>
      </c>
      <c r="CD215" s="867"/>
      <c r="CE215" s="867"/>
      <c r="CF215" s="279"/>
      <c r="CG215" s="948"/>
      <c r="CH215" s="921">
        <v>17</v>
      </c>
      <c r="CI215" s="867"/>
      <c r="CJ215" s="867"/>
      <c r="CK215" s="279"/>
      <c r="CL215" s="948"/>
      <c r="CM215" s="879"/>
      <c r="CN215" s="867">
        <v>114</v>
      </c>
      <c r="CO215" s="867"/>
      <c r="CP215" s="279"/>
      <c r="CQ215" s="948"/>
      <c r="CR215" s="1188">
        <v>23</v>
      </c>
      <c r="CS215" s="866"/>
      <c r="CU215" s="1188">
        <v>23</v>
      </c>
      <c r="CV215" s="279" t="s">
        <v>353</v>
      </c>
      <c r="CW215" s="867"/>
      <c r="CX215" s="867"/>
      <c r="CY215" s="279"/>
      <c r="CZ215" s="948"/>
      <c r="DA215" s="921">
        <v>17</v>
      </c>
      <c r="DB215" s="867"/>
      <c r="DC215" s="867"/>
      <c r="DD215" s="279"/>
      <c r="DE215" s="948"/>
      <c r="DF215" s="879"/>
      <c r="DG215" s="867">
        <v>114</v>
      </c>
      <c r="DH215" s="867"/>
      <c r="DI215" s="279"/>
      <c r="DJ215" s="948"/>
      <c r="DK215" s="1188">
        <v>23</v>
      </c>
      <c r="DL215" s="866"/>
      <c r="DN215" s="1188">
        <v>23</v>
      </c>
      <c r="DO215" s="279" t="s">
        <v>353</v>
      </c>
      <c r="DP215" s="867"/>
      <c r="DQ215" s="867"/>
      <c r="DR215" s="279"/>
      <c r="DS215" s="948"/>
      <c r="DT215" s="921">
        <v>17</v>
      </c>
      <c r="DU215" s="867"/>
      <c r="DV215" s="867"/>
      <c r="DW215" s="279"/>
      <c r="DX215" s="948"/>
      <c r="DY215" s="879"/>
      <c r="DZ215" s="867">
        <v>114</v>
      </c>
      <c r="EA215" s="867"/>
      <c r="EB215" s="279"/>
      <c r="EC215" s="948"/>
      <c r="ED215" s="1188">
        <v>23</v>
      </c>
      <c r="EE215" s="866"/>
      <c r="EG215" s="1188">
        <v>23</v>
      </c>
      <c r="EH215" s="279" t="s">
        <v>353</v>
      </c>
      <c r="EI215" s="867"/>
      <c r="EJ215" s="867"/>
      <c r="EK215" s="279"/>
      <c r="EL215" s="948"/>
      <c r="EM215" s="921">
        <v>17</v>
      </c>
      <c r="EN215" s="867"/>
      <c r="EO215" s="867"/>
      <c r="EP215" s="279"/>
      <c r="EQ215" s="948"/>
      <c r="ER215" s="879"/>
      <c r="ES215" s="867">
        <v>114</v>
      </c>
      <c r="ET215" s="867"/>
      <c r="EU215" s="279"/>
      <c r="EV215" s="948"/>
      <c r="EW215" s="1188">
        <v>23</v>
      </c>
      <c r="EX215" s="866"/>
      <c r="EZ215" s="1188">
        <v>23</v>
      </c>
      <c r="FA215" s="279" t="s">
        <v>353</v>
      </c>
      <c r="FB215" s="867"/>
      <c r="FC215" s="867"/>
      <c r="FD215" s="279"/>
      <c r="FE215" s="948"/>
      <c r="FF215" s="921">
        <v>17</v>
      </c>
      <c r="FG215" s="867"/>
      <c r="FH215" s="867"/>
      <c r="FI215" s="279"/>
      <c r="FJ215" s="948"/>
      <c r="FK215" s="879"/>
      <c r="FL215" s="867">
        <v>114</v>
      </c>
      <c r="FM215" s="867"/>
      <c r="FN215" s="279"/>
      <c r="FO215" s="948"/>
      <c r="FP215" s="1188">
        <v>23</v>
      </c>
      <c r="FQ215" s="866"/>
      <c r="FS215" s="1188">
        <v>23</v>
      </c>
      <c r="FT215" s="279" t="s">
        <v>353</v>
      </c>
      <c r="FU215" s="867"/>
      <c r="FV215" s="867"/>
      <c r="FW215" s="279"/>
      <c r="FX215" s="948"/>
      <c r="FY215" s="921">
        <v>17</v>
      </c>
      <c r="FZ215" s="867"/>
      <c r="GA215" s="867"/>
      <c r="GB215" s="279"/>
      <c r="GC215" s="948"/>
      <c r="GD215" s="879"/>
      <c r="GE215" s="867">
        <v>114</v>
      </c>
      <c r="GF215" s="867"/>
      <c r="GG215" s="279"/>
      <c r="GH215" s="948"/>
      <c r="GI215" s="1188">
        <v>23</v>
      </c>
      <c r="GJ215" s="866"/>
      <c r="GL215" s="1188">
        <v>23</v>
      </c>
      <c r="GM215" s="279" t="s">
        <v>353</v>
      </c>
      <c r="GN215" s="867"/>
      <c r="GO215" s="867"/>
      <c r="GP215" s="279"/>
      <c r="GQ215" s="948"/>
      <c r="GR215" s="921">
        <v>17</v>
      </c>
      <c r="GS215" s="867"/>
      <c r="GT215" s="867"/>
      <c r="GU215" s="279"/>
      <c r="GV215" s="948"/>
      <c r="GW215" s="879"/>
      <c r="GX215" s="867">
        <v>114</v>
      </c>
      <c r="GY215" s="867"/>
      <c r="GZ215" s="279"/>
      <c r="HA215" s="948"/>
      <c r="HB215" s="1188">
        <v>23</v>
      </c>
      <c r="HC215" s="866"/>
      <c r="HE215" s="1188">
        <v>23</v>
      </c>
      <c r="HF215" s="279" t="s">
        <v>353</v>
      </c>
      <c r="HG215" s="867"/>
      <c r="HH215" s="867"/>
      <c r="HI215" s="279"/>
      <c r="HJ215" s="948"/>
      <c r="HK215" s="921">
        <v>17</v>
      </c>
      <c r="HL215" s="867"/>
      <c r="HM215" s="867"/>
      <c r="HN215" s="279"/>
      <c r="HO215" s="948"/>
      <c r="HP215" s="879"/>
      <c r="HQ215" s="867">
        <v>114</v>
      </c>
      <c r="HR215" s="867"/>
      <c r="HS215" s="279"/>
      <c r="HT215" s="948"/>
      <c r="HU215" s="1188">
        <v>23</v>
      </c>
      <c r="HV215" s="866"/>
      <c r="HX215" s="1188">
        <v>23</v>
      </c>
      <c r="HY215" s="279" t="s">
        <v>353</v>
      </c>
      <c r="HZ215" s="867"/>
      <c r="IA215" s="867"/>
      <c r="IB215" s="279"/>
      <c r="IC215" s="948"/>
      <c r="ID215" s="921">
        <v>17</v>
      </c>
      <c r="IE215" s="867"/>
      <c r="IF215" s="867"/>
      <c r="IG215" s="279"/>
      <c r="IH215" s="948"/>
      <c r="II215" s="879"/>
      <c r="IJ215" s="867">
        <v>114</v>
      </c>
      <c r="IK215" s="867"/>
      <c r="IL215" s="279"/>
      <c r="IM215" s="948"/>
      <c r="IN215" s="1188">
        <v>23</v>
      </c>
      <c r="IO215" s="866"/>
      <c r="IQ215" s="1179">
        <v>23</v>
      </c>
      <c r="IR215" s="279" t="s">
        <v>353</v>
      </c>
      <c r="IS215" s="867"/>
      <c r="IT215" s="867"/>
      <c r="IU215" s="279"/>
      <c r="IV215" s="948"/>
      <c r="IW215" s="921">
        <v>17</v>
      </c>
      <c r="IX215" s="867"/>
      <c r="IY215" s="867"/>
      <c r="IZ215" s="279"/>
      <c r="JA215" s="948"/>
      <c r="JB215" s="879"/>
      <c r="JC215" s="867">
        <v>114</v>
      </c>
      <c r="JD215" s="867"/>
      <c r="JE215" s="279"/>
      <c r="JF215" s="948"/>
      <c r="JG215" s="1179">
        <v>23</v>
      </c>
      <c r="JH215" s="866"/>
    </row>
    <row r="216" spans="1:268" hidden="1">
      <c r="A216" s="1179"/>
      <c r="B216" s="279" t="s">
        <v>354</v>
      </c>
      <c r="C216" s="867"/>
      <c r="D216" s="867"/>
      <c r="E216" s="279"/>
      <c r="F216" s="948"/>
      <c r="G216" s="921">
        <v>18</v>
      </c>
      <c r="H216" s="867"/>
      <c r="I216" s="867"/>
      <c r="J216" s="279"/>
      <c r="K216" s="948"/>
      <c r="L216" s="879"/>
      <c r="M216" s="867">
        <v>74</v>
      </c>
      <c r="N216" s="867"/>
      <c r="O216" s="279"/>
      <c r="P216" s="948"/>
      <c r="Q216" s="1179"/>
      <c r="R216" s="866"/>
      <c r="U216" s="1188"/>
      <c r="V216" s="279" t="s">
        <v>354</v>
      </c>
      <c r="W216" s="867"/>
      <c r="X216" s="867"/>
      <c r="Y216" s="279"/>
      <c r="Z216" s="948"/>
      <c r="AA216" s="921">
        <v>18</v>
      </c>
      <c r="AB216" s="867"/>
      <c r="AC216" s="867"/>
      <c r="AD216" s="279"/>
      <c r="AE216" s="948"/>
      <c r="AF216" s="879"/>
      <c r="AG216" s="867">
        <v>74</v>
      </c>
      <c r="AH216" s="867"/>
      <c r="AI216" s="279"/>
      <c r="AJ216" s="948"/>
      <c r="AK216" s="1188"/>
      <c r="AL216" s="866"/>
      <c r="AN216" s="1188"/>
      <c r="AO216" s="279" t="s">
        <v>354</v>
      </c>
      <c r="AP216" s="867"/>
      <c r="AQ216" s="867"/>
      <c r="AR216" s="279"/>
      <c r="AS216" s="948"/>
      <c r="AT216" s="921">
        <v>18</v>
      </c>
      <c r="AU216" s="867"/>
      <c r="AV216" s="867"/>
      <c r="AW216" s="279"/>
      <c r="AX216" s="948"/>
      <c r="AY216" s="879"/>
      <c r="AZ216" s="867">
        <v>74</v>
      </c>
      <c r="BA216" s="867"/>
      <c r="BB216" s="279"/>
      <c r="BC216" s="948"/>
      <c r="BD216" s="1188"/>
      <c r="BE216" s="866"/>
      <c r="BH216" s="1188"/>
      <c r="BI216" s="279" t="s">
        <v>354</v>
      </c>
      <c r="BJ216" s="867"/>
      <c r="BK216" s="867"/>
      <c r="BL216" s="279"/>
      <c r="BM216" s="948"/>
      <c r="BN216" s="921">
        <v>18</v>
      </c>
      <c r="BO216" s="867"/>
      <c r="BP216" s="867"/>
      <c r="BQ216" s="279"/>
      <c r="BR216" s="948"/>
      <c r="BS216" s="879"/>
      <c r="BT216" s="867">
        <v>74</v>
      </c>
      <c r="BU216" s="867"/>
      <c r="BV216" s="279"/>
      <c r="BW216" s="948"/>
      <c r="BX216" s="1188"/>
      <c r="BY216" s="866"/>
      <c r="CB216" s="1188"/>
      <c r="CC216" s="279" t="s">
        <v>354</v>
      </c>
      <c r="CD216" s="867"/>
      <c r="CE216" s="867"/>
      <c r="CF216" s="279"/>
      <c r="CG216" s="948"/>
      <c r="CH216" s="921">
        <v>18</v>
      </c>
      <c r="CI216" s="867"/>
      <c r="CJ216" s="867"/>
      <c r="CK216" s="279"/>
      <c r="CL216" s="948"/>
      <c r="CM216" s="879"/>
      <c r="CN216" s="867">
        <v>74</v>
      </c>
      <c r="CO216" s="867"/>
      <c r="CP216" s="279"/>
      <c r="CQ216" s="948"/>
      <c r="CR216" s="1188"/>
      <c r="CS216" s="866"/>
      <c r="CU216" s="1188"/>
      <c r="CV216" s="279" t="s">
        <v>354</v>
      </c>
      <c r="CW216" s="867"/>
      <c r="CX216" s="867"/>
      <c r="CY216" s="279"/>
      <c r="CZ216" s="948"/>
      <c r="DA216" s="921">
        <v>18</v>
      </c>
      <c r="DB216" s="867"/>
      <c r="DC216" s="867"/>
      <c r="DD216" s="279"/>
      <c r="DE216" s="948"/>
      <c r="DF216" s="879"/>
      <c r="DG216" s="867">
        <v>74</v>
      </c>
      <c r="DH216" s="867"/>
      <c r="DI216" s="279"/>
      <c r="DJ216" s="948"/>
      <c r="DK216" s="1188"/>
      <c r="DL216" s="866"/>
      <c r="DN216" s="1188"/>
      <c r="DO216" s="279" t="s">
        <v>354</v>
      </c>
      <c r="DP216" s="867"/>
      <c r="DQ216" s="867"/>
      <c r="DR216" s="279"/>
      <c r="DS216" s="948"/>
      <c r="DT216" s="921">
        <v>18</v>
      </c>
      <c r="DU216" s="867"/>
      <c r="DV216" s="867"/>
      <c r="DW216" s="279"/>
      <c r="DX216" s="948"/>
      <c r="DY216" s="879"/>
      <c r="DZ216" s="867">
        <v>74</v>
      </c>
      <c r="EA216" s="867"/>
      <c r="EB216" s="279"/>
      <c r="EC216" s="948"/>
      <c r="ED216" s="1188"/>
      <c r="EE216" s="866"/>
      <c r="EG216" s="1188"/>
      <c r="EH216" s="279" t="s">
        <v>354</v>
      </c>
      <c r="EI216" s="867"/>
      <c r="EJ216" s="867"/>
      <c r="EK216" s="279"/>
      <c r="EL216" s="948"/>
      <c r="EM216" s="921">
        <v>18</v>
      </c>
      <c r="EN216" s="867"/>
      <c r="EO216" s="867"/>
      <c r="EP216" s="279"/>
      <c r="EQ216" s="948"/>
      <c r="ER216" s="879"/>
      <c r="ES216" s="867">
        <v>74</v>
      </c>
      <c r="ET216" s="867"/>
      <c r="EU216" s="279"/>
      <c r="EV216" s="948"/>
      <c r="EW216" s="1188"/>
      <c r="EX216" s="866"/>
      <c r="EZ216" s="1188"/>
      <c r="FA216" s="279" t="s">
        <v>354</v>
      </c>
      <c r="FB216" s="867"/>
      <c r="FC216" s="867"/>
      <c r="FD216" s="279"/>
      <c r="FE216" s="948"/>
      <c r="FF216" s="921">
        <v>18</v>
      </c>
      <c r="FG216" s="867"/>
      <c r="FH216" s="867"/>
      <c r="FI216" s="279"/>
      <c r="FJ216" s="948"/>
      <c r="FK216" s="879"/>
      <c r="FL216" s="867">
        <v>74</v>
      </c>
      <c r="FM216" s="867"/>
      <c r="FN216" s="279"/>
      <c r="FO216" s="948"/>
      <c r="FP216" s="1188"/>
      <c r="FQ216" s="866"/>
      <c r="FS216" s="1188"/>
      <c r="FT216" s="279" t="s">
        <v>354</v>
      </c>
      <c r="FU216" s="867"/>
      <c r="FV216" s="867"/>
      <c r="FW216" s="279"/>
      <c r="FX216" s="948"/>
      <c r="FY216" s="921">
        <v>18</v>
      </c>
      <c r="FZ216" s="867"/>
      <c r="GA216" s="867"/>
      <c r="GB216" s="279"/>
      <c r="GC216" s="948"/>
      <c r="GD216" s="879"/>
      <c r="GE216" s="867">
        <v>74</v>
      </c>
      <c r="GF216" s="867"/>
      <c r="GG216" s="279"/>
      <c r="GH216" s="948"/>
      <c r="GI216" s="1188"/>
      <c r="GJ216" s="866"/>
      <c r="GL216" s="1188"/>
      <c r="GM216" s="279" t="s">
        <v>354</v>
      </c>
      <c r="GN216" s="867"/>
      <c r="GO216" s="867"/>
      <c r="GP216" s="279"/>
      <c r="GQ216" s="948"/>
      <c r="GR216" s="921">
        <v>18</v>
      </c>
      <c r="GS216" s="867"/>
      <c r="GT216" s="867"/>
      <c r="GU216" s="279"/>
      <c r="GV216" s="948"/>
      <c r="GW216" s="879"/>
      <c r="GX216" s="867">
        <v>74</v>
      </c>
      <c r="GY216" s="867"/>
      <c r="GZ216" s="279"/>
      <c r="HA216" s="948"/>
      <c r="HB216" s="1188"/>
      <c r="HC216" s="866"/>
      <c r="HE216" s="1188"/>
      <c r="HF216" s="279" t="s">
        <v>354</v>
      </c>
      <c r="HG216" s="867"/>
      <c r="HH216" s="867"/>
      <c r="HI216" s="279"/>
      <c r="HJ216" s="948"/>
      <c r="HK216" s="921">
        <v>18</v>
      </c>
      <c r="HL216" s="867"/>
      <c r="HM216" s="867"/>
      <c r="HN216" s="279"/>
      <c r="HO216" s="948"/>
      <c r="HP216" s="879"/>
      <c r="HQ216" s="867">
        <v>74</v>
      </c>
      <c r="HR216" s="867"/>
      <c r="HS216" s="279"/>
      <c r="HT216" s="948"/>
      <c r="HU216" s="1188"/>
      <c r="HV216" s="866"/>
      <c r="HX216" s="1188"/>
      <c r="HY216" s="279" t="s">
        <v>354</v>
      </c>
      <c r="HZ216" s="867"/>
      <c r="IA216" s="867"/>
      <c r="IB216" s="279"/>
      <c r="IC216" s="948"/>
      <c r="ID216" s="921">
        <v>18</v>
      </c>
      <c r="IE216" s="867"/>
      <c r="IF216" s="867"/>
      <c r="IG216" s="279"/>
      <c r="IH216" s="948"/>
      <c r="II216" s="879"/>
      <c r="IJ216" s="867">
        <v>74</v>
      </c>
      <c r="IK216" s="867"/>
      <c r="IL216" s="279"/>
      <c r="IM216" s="948"/>
      <c r="IN216" s="1188"/>
      <c r="IO216" s="866"/>
      <c r="IQ216" s="1179"/>
      <c r="IR216" s="279" t="s">
        <v>354</v>
      </c>
      <c r="IS216" s="867"/>
      <c r="IT216" s="867"/>
      <c r="IU216" s="279"/>
      <c r="IV216" s="948"/>
      <c r="IW216" s="921">
        <v>18</v>
      </c>
      <c r="IX216" s="867"/>
      <c r="IY216" s="867"/>
      <c r="IZ216" s="279"/>
      <c r="JA216" s="948"/>
      <c r="JB216" s="879"/>
      <c r="JC216" s="867">
        <v>74</v>
      </c>
      <c r="JD216" s="867"/>
      <c r="JE216" s="279"/>
      <c r="JF216" s="948"/>
      <c r="JG216" s="1179"/>
      <c r="JH216" s="866"/>
    </row>
    <row r="217" spans="1:268">
      <c r="A217" s="1179">
        <v>21</v>
      </c>
      <c r="B217" s="971" t="s">
        <v>355</v>
      </c>
      <c r="C217" s="979"/>
      <c r="D217" s="925">
        <v>127</v>
      </c>
      <c r="E217" s="980"/>
      <c r="F217" s="981"/>
      <c r="G217" s="921">
        <v>19</v>
      </c>
      <c r="H217" s="925">
        <v>127</v>
      </c>
      <c r="I217" s="925">
        <v>143</v>
      </c>
      <c r="J217" s="1210">
        <f t="shared" ref="J217" si="1914">SUM(I217,-H217)</f>
        <v>16</v>
      </c>
      <c r="K217" s="1216">
        <f>J217/H217</f>
        <v>0.12598425196850394</v>
      </c>
      <c r="L217" s="879"/>
      <c r="M217" s="929">
        <v>127</v>
      </c>
      <c r="N217" s="929">
        <f>I217</f>
        <v>143</v>
      </c>
      <c r="O217" s="1024">
        <f>SUM(N217,-M217)</f>
        <v>16</v>
      </c>
      <c r="P217" s="1213">
        <f>O217/M217</f>
        <v>0.12598425196850394</v>
      </c>
      <c r="Q217" s="1179">
        <v>21</v>
      </c>
      <c r="R217" s="866"/>
      <c r="U217" s="1188">
        <v>21</v>
      </c>
      <c r="V217" s="971" t="s">
        <v>355</v>
      </c>
      <c r="W217" s="979"/>
      <c r="X217" s="925">
        <v>127</v>
      </c>
      <c r="Y217" s="980"/>
      <c r="Z217" s="981"/>
      <c r="AA217" s="921">
        <v>19</v>
      </c>
      <c r="AB217" s="925">
        <v>7</v>
      </c>
      <c r="AC217" s="925">
        <v>7</v>
      </c>
      <c r="AD217" s="1210">
        <f t="shared" ref="AD217" si="1915">SUM(AC217,-AB217)</f>
        <v>0</v>
      </c>
      <c r="AE217" s="1216">
        <f>AD217/AB217</f>
        <v>0</v>
      </c>
      <c r="AF217" s="879"/>
      <c r="AG217" s="929">
        <v>127</v>
      </c>
      <c r="AH217" s="929">
        <f>AC217</f>
        <v>7</v>
      </c>
      <c r="AI217" s="1024">
        <f>SUM(AH217,-AG217)</f>
        <v>-120</v>
      </c>
      <c r="AJ217" s="1213">
        <f>AI217/AG217</f>
        <v>-0.94488188976377951</v>
      </c>
      <c r="AK217" s="1188">
        <v>21</v>
      </c>
      <c r="AL217" s="866"/>
      <c r="AN217" s="1356">
        <v>21</v>
      </c>
      <c r="AO217" s="971" t="s">
        <v>355</v>
      </c>
      <c r="AP217" s="979"/>
      <c r="AQ217" s="925">
        <v>127</v>
      </c>
      <c r="AR217" s="980"/>
      <c r="AS217" s="981"/>
      <c r="AT217" s="921">
        <v>19</v>
      </c>
      <c r="AU217" s="925">
        <v>1</v>
      </c>
      <c r="AV217" s="925">
        <v>2</v>
      </c>
      <c r="AW217" s="1210">
        <f t="shared" ref="AW217" si="1916">SUM(AV217,-AU217)</f>
        <v>1</v>
      </c>
      <c r="AX217" s="1216">
        <f>AW217/AU217</f>
        <v>1</v>
      </c>
      <c r="AY217" s="879"/>
      <c r="AZ217" s="929">
        <v>127</v>
      </c>
      <c r="BA217" s="929">
        <f>AV217</f>
        <v>2</v>
      </c>
      <c r="BB217" s="1024">
        <f>SUM(BA217,-AZ217)</f>
        <v>-125</v>
      </c>
      <c r="BC217" s="1213">
        <f>BB217/AZ217</f>
        <v>-0.98425196850393704</v>
      </c>
      <c r="BD217" s="1356">
        <v>21</v>
      </c>
      <c r="BE217" s="866"/>
      <c r="BH217" s="1188">
        <v>21</v>
      </c>
      <c r="BI217" s="971" t="s">
        <v>355</v>
      </c>
      <c r="BJ217" s="979"/>
      <c r="BK217" s="925">
        <v>127</v>
      </c>
      <c r="BL217" s="980"/>
      <c r="BM217" s="981"/>
      <c r="BN217" s="921">
        <v>19</v>
      </c>
      <c r="BO217" s="925">
        <v>2</v>
      </c>
      <c r="BP217" s="925">
        <v>1</v>
      </c>
      <c r="BQ217" s="1210">
        <f t="shared" ref="BQ217" si="1917">SUM(BP217,-BO217)</f>
        <v>-1</v>
      </c>
      <c r="BR217" s="1212">
        <f>BQ217/BO217</f>
        <v>-0.5</v>
      </c>
      <c r="BS217" s="879"/>
      <c r="BT217" s="929">
        <v>127</v>
      </c>
      <c r="BU217" s="929">
        <f>BP217</f>
        <v>1</v>
      </c>
      <c r="BV217" s="1024">
        <f>SUM(BU217,-BT217)</f>
        <v>-126</v>
      </c>
      <c r="BW217" s="1213">
        <f>BV217/BT217</f>
        <v>-0.99212598425196852</v>
      </c>
      <c r="BX217" s="1188">
        <v>21</v>
      </c>
      <c r="BY217" s="866"/>
      <c r="CB217" s="1356">
        <v>21</v>
      </c>
      <c r="CC217" s="971" t="s">
        <v>355</v>
      </c>
      <c r="CD217" s="979"/>
      <c r="CE217" s="925">
        <v>127</v>
      </c>
      <c r="CF217" s="980"/>
      <c r="CG217" s="981"/>
      <c r="CH217" s="921">
        <v>19</v>
      </c>
      <c r="CI217" s="925">
        <v>4</v>
      </c>
      <c r="CJ217" s="925">
        <v>0</v>
      </c>
      <c r="CK217" s="1210">
        <f t="shared" ref="CK217" si="1918">SUM(CJ217,-CI217)</f>
        <v>-4</v>
      </c>
      <c r="CL217" s="1212">
        <f>CK217/CI217</f>
        <v>-1</v>
      </c>
      <c r="CM217" s="879"/>
      <c r="CN217" s="929">
        <v>127</v>
      </c>
      <c r="CO217" s="929">
        <f>CJ217</f>
        <v>0</v>
      </c>
      <c r="CP217" s="1024">
        <f>SUM(CO217,-CN217)</f>
        <v>-127</v>
      </c>
      <c r="CQ217" s="1213">
        <f>CP217/CN217</f>
        <v>-1</v>
      </c>
      <c r="CR217" s="1356">
        <v>21</v>
      </c>
      <c r="CS217" s="866"/>
      <c r="CU217" s="1188">
        <v>21</v>
      </c>
      <c r="CV217" s="971" t="s">
        <v>355</v>
      </c>
      <c r="CW217" s="979"/>
      <c r="CX217" s="925">
        <v>127</v>
      </c>
      <c r="CY217" s="980"/>
      <c r="CZ217" s="981"/>
      <c r="DA217" s="921">
        <v>19</v>
      </c>
      <c r="DB217" s="925">
        <v>9</v>
      </c>
      <c r="DC217" s="925">
        <v>21</v>
      </c>
      <c r="DD217" s="1210">
        <f t="shared" ref="DD217" si="1919">SUM(DC217,-DB217)</f>
        <v>12</v>
      </c>
      <c r="DE217" s="1216">
        <f>DD217/DB217</f>
        <v>1.3333333333333333</v>
      </c>
      <c r="DF217" s="879"/>
      <c r="DG217" s="929">
        <v>127</v>
      </c>
      <c r="DH217" s="929">
        <f>DC217</f>
        <v>21</v>
      </c>
      <c r="DI217" s="1024">
        <f>SUM(DH217,-DG217)</f>
        <v>-106</v>
      </c>
      <c r="DJ217" s="1213">
        <f>DI217/DG217</f>
        <v>-0.83464566929133854</v>
      </c>
      <c r="DK217" s="1188">
        <v>21</v>
      </c>
      <c r="DL217" s="866"/>
      <c r="DN217" s="1356">
        <v>21</v>
      </c>
      <c r="DO217" s="971" t="s">
        <v>355</v>
      </c>
      <c r="DP217" s="979"/>
      <c r="DQ217" s="925">
        <v>127</v>
      </c>
      <c r="DR217" s="980"/>
      <c r="DS217" s="981"/>
      <c r="DT217" s="921">
        <v>19</v>
      </c>
      <c r="DU217" s="925">
        <v>3</v>
      </c>
      <c r="DV217" s="925">
        <v>1</v>
      </c>
      <c r="DW217" s="1210">
        <f t="shared" ref="DW217" si="1920">SUM(DV217,-DU217)</f>
        <v>-2</v>
      </c>
      <c r="DX217" s="1212">
        <f>DW217/DU217</f>
        <v>-0.66666666666666663</v>
      </c>
      <c r="DY217" s="879"/>
      <c r="DZ217" s="929">
        <v>127</v>
      </c>
      <c r="EA217" s="929">
        <f>DV217</f>
        <v>1</v>
      </c>
      <c r="EB217" s="1024">
        <f>SUM(EA217,-DZ217)</f>
        <v>-126</v>
      </c>
      <c r="EC217" s="1213">
        <f>EB217/DZ217</f>
        <v>-0.99212598425196852</v>
      </c>
      <c r="ED217" s="1356">
        <v>21</v>
      </c>
      <c r="EE217" s="866"/>
      <c r="EG217" s="1188">
        <v>21</v>
      </c>
      <c r="EH217" s="971" t="s">
        <v>355</v>
      </c>
      <c r="EI217" s="979"/>
      <c r="EJ217" s="925">
        <v>127</v>
      </c>
      <c r="EK217" s="980"/>
      <c r="EL217" s="981"/>
      <c r="EM217" s="921">
        <v>19</v>
      </c>
      <c r="EN217" s="925">
        <v>0</v>
      </c>
      <c r="EO217" s="925">
        <v>0</v>
      </c>
      <c r="EP217" s="1210">
        <f t="shared" ref="EP217" si="1921">SUM(EO217,-EN217)</f>
        <v>0</v>
      </c>
      <c r="EQ217" s="1216" t="e">
        <f>EP217/EN217</f>
        <v>#DIV/0!</v>
      </c>
      <c r="ER217" s="879"/>
      <c r="ES217" s="929">
        <v>127</v>
      </c>
      <c r="ET217" s="929">
        <f>EO217</f>
        <v>0</v>
      </c>
      <c r="EU217" s="1024">
        <f>SUM(ET217,-ES217)</f>
        <v>-127</v>
      </c>
      <c r="EV217" s="1213">
        <f>EU217/ES217</f>
        <v>-1</v>
      </c>
      <c r="EW217" s="1188">
        <v>21</v>
      </c>
      <c r="EX217" s="866"/>
      <c r="EZ217" s="1356">
        <v>21</v>
      </c>
      <c r="FA217" s="971" t="s">
        <v>355</v>
      </c>
      <c r="FB217" s="979"/>
      <c r="FC217" s="925">
        <v>127</v>
      </c>
      <c r="FD217" s="980"/>
      <c r="FE217" s="981"/>
      <c r="FF217" s="921">
        <v>19</v>
      </c>
      <c r="FG217" s="925">
        <v>0</v>
      </c>
      <c r="FH217" s="925">
        <v>0</v>
      </c>
      <c r="FI217" s="1210">
        <f t="shared" ref="FI217" si="1922">SUM(FH217,-FG217)</f>
        <v>0</v>
      </c>
      <c r="FJ217" s="1216" t="e">
        <f>FI217/FG217</f>
        <v>#DIV/0!</v>
      </c>
      <c r="FK217" s="879"/>
      <c r="FL217" s="929">
        <v>127</v>
      </c>
      <c r="FM217" s="929">
        <f>FH217</f>
        <v>0</v>
      </c>
      <c r="FN217" s="1024">
        <f>SUM(FM217,-FL217)</f>
        <v>-127</v>
      </c>
      <c r="FO217" s="1213">
        <f>FN217/FL217</f>
        <v>-1</v>
      </c>
      <c r="FP217" s="1356">
        <v>21</v>
      </c>
      <c r="FQ217" s="866"/>
      <c r="FS217" s="1188">
        <v>21</v>
      </c>
      <c r="FT217" s="971" t="s">
        <v>355</v>
      </c>
      <c r="FU217" s="979"/>
      <c r="FV217" s="925">
        <v>127</v>
      </c>
      <c r="FW217" s="980"/>
      <c r="FX217" s="981"/>
      <c r="FY217" s="921">
        <v>19</v>
      </c>
      <c r="FZ217" s="925">
        <v>0</v>
      </c>
      <c r="GA217" s="925">
        <v>23</v>
      </c>
      <c r="GB217" s="1210">
        <f t="shared" ref="GB217" si="1923">SUM(GA217,-FZ217)</f>
        <v>23</v>
      </c>
      <c r="GC217" s="1216" t="e">
        <f>GB217/FZ217</f>
        <v>#DIV/0!</v>
      </c>
      <c r="GD217" s="879"/>
      <c r="GE217" s="929">
        <v>127</v>
      </c>
      <c r="GF217" s="929">
        <f>GA217</f>
        <v>23</v>
      </c>
      <c r="GG217" s="1024">
        <f>SUM(GF217,-GE217)</f>
        <v>-104</v>
      </c>
      <c r="GH217" s="1213">
        <f>GG217/GE217</f>
        <v>-0.81889763779527558</v>
      </c>
      <c r="GI217" s="1188">
        <v>21</v>
      </c>
      <c r="GJ217" s="866"/>
      <c r="GL217" s="1356">
        <v>21</v>
      </c>
      <c r="GM217" s="971" t="s">
        <v>355</v>
      </c>
      <c r="GN217" s="979"/>
      <c r="GO217" s="925">
        <v>127</v>
      </c>
      <c r="GP217" s="980"/>
      <c r="GQ217" s="981"/>
      <c r="GR217" s="921">
        <v>19</v>
      </c>
      <c r="GS217" s="925">
        <v>0</v>
      </c>
      <c r="GT217" s="925">
        <v>0</v>
      </c>
      <c r="GU217" s="1210">
        <f t="shared" ref="GU217" si="1924">SUM(GT217,-GS217)</f>
        <v>0</v>
      </c>
      <c r="GV217" s="1216" t="e">
        <f>GU217/GS217</f>
        <v>#DIV/0!</v>
      </c>
      <c r="GW217" s="879"/>
      <c r="GX217" s="929">
        <v>127</v>
      </c>
      <c r="GY217" s="929">
        <f>GT217</f>
        <v>0</v>
      </c>
      <c r="GZ217" s="1024">
        <f>SUM(GY217,-GX217)</f>
        <v>-127</v>
      </c>
      <c r="HA217" s="1213">
        <f>GZ217/GX217</f>
        <v>-1</v>
      </c>
      <c r="HB217" s="1356">
        <v>21</v>
      </c>
      <c r="HC217" s="866"/>
      <c r="HE217" s="1188">
        <v>21</v>
      </c>
      <c r="HF217" s="971" t="s">
        <v>355</v>
      </c>
      <c r="HG217" s="979"/>
      <c r="HH217" s="925">
        <v>127</v>
      </c>
      <c r="HI217" s="980"/>
      <c r="HJ217" s="981"/>
      <c r="HK217" s="921">
        <v>19</v>
      </c>
      <c r="HL217" s="925">
        <v>0</v>
      </c>
      <c r="HM217" s="925">
        <v>0</v>
      </c>
      <c r="HN217" s="1210">
        <f t="shared" ref="HN217" si="1925">SUM(HM217,-HL217)</f>
        <v>0</v>
      </c>
      <c r="HO217" s="1216" t="e">
        <f>HN217/HL217</f>
        <v>#DIV/0!</v>
      </c>
      <c r="HP217" s="879"/>
      <c r="HQ217" s="929">
        <v>127</v>
      </c>
      <c r="HR217" s="929">
        <f>HM217</f>
        <v>0</v>
      </c>
      <c r="HS217" s="1024">
        <f>SUM(HR217,-HQ217)</f>
        <v>-127</v>
      </c>
      <c r="HT217" s="1213">
        <f>HS217/HQ217</f>
        <v>-1</v>
      </c>
      <c r="HU217" s="1188">
        <v>21</v>
      </c>
      <c r="HV217" s="866"/>
      <c r="HX217" s="1356">
        <v>21</v>
      </c>
      <c r="HY217" s="971" t="s">
        <v>355</v>
      </c>
      <c r="HZ217" s="979"/>
      <c r="IA217" s="925">
        <v>127</v>
      </c>
      <c r="IB217" s="980"/>
      <c r="IC217" s="981"/>
      <c r="ID217" s="921">
        <v>19</v>
      </c>
      <c r="IE217" s="925">
        <v>0</v>
      </c>
      <c r="IF217" s="925">
        <v>2</v>
      </c>
      <c r="IG217" s="1210">
        <f t="shared" ref="IG217" si="1926">SUM(IF217,-IE217)</f>
        <v>2</v>
      </c>
      <c r="IH217" s="1216" t="e">
        <f>IG217/IE217</f>
        <v>#DIV/0!</v>
      </c>
      <c r="II217" s="879"/>
      <c r="IJ217" s="929">
        <v>127</v>
      </c>
      <c r="IK217" s="929">
        <f>IF217</f>
        <v>2</v>
      </c>
      <c r="IL217" s="1024">
        <f>SUM(IK217,-IJ217)</f>
        <v>-125</v>
      </c>
      <c r="IM217" s="1213">
        <f>IL217/IJ217</f>
        <v>-0.98425196850393704</v>
      </c>
      <c r="IN217" s="1356">
        <v>21</v>
      </c>
      <c r="IO217" s="866"/>
      <c r="IQ217" s="1179">
        <v>21</v>
      </c>
      <c r="IR217" s="971" t="s">
        <v>355</v>
      </c>
      <c r="IS217" s="979"/>
      <c r="IT217" s="925">
        <v>127</v>
      </c>
      <c r="IU217" s="980"/>
      <c r="IV217" s="981"/>
      <c r="IW217" s="921">
        <v>19</v>
      </c>
      <c r="IX217" s="925">
        <f>SUM(AB217,AU217,BO217,CI217,DB217,DU217,EN217,FG217,FZ217,GS217,HL217,IE217)</f>
        <v>26</v>
      </c>
      <c r="IY217" s="925">
        <f>SUM(AC217,AV217,BP217,CJ217,DC217,DV217,EO217,FH217,GA217,GT217,HM217,IF217)</f>
        <v>57</v>
      </c>
      <c r="IZ217" s="1210">
        <f t="shared" ref="IZ217" si="1927">SUM(IY217,-IX217)</f>
        <v>31</v>
      </c>
      <c r="JA217" s="1216">
        <f>IZ217/IX217</f>
        <v>1.1923076923076923</v>
      </c>
      <c r="JB217" s="879"/>
      <c r="JC217" s="929">
        <v>127</v>
      </c>
      <c r="JD217" s="929">
        <f>IY217</f>
        <v>57</v>
      </c>
      <c r="JE217" s="1024">
        <f>SUM(JD217,-JC217)</f>
        <v>-70</v>
      </c>
      <c r="JF217" s="1213">
        <f>JE217/JC217</f>
        <v>-0.55118110236220474</v>
      </c>
      <c r="JG217" s="1179">
        <v>21</v>
      </c>
      <c r="JH217" s="866"/>
    </row>
    <row r="218" spans="1:268">
      <c r="A218" s="1179">
        <v>22</v>
      </c>
      <c r="B218" s="697" t="s">
        <v>356</v>
      </c>
      <c r="C218" s="966">
        <f>SUM(C210,C217)</f>
        <v>0</v>
      </c>
      <c r="D218" s="966">
        <f>SUM(D210,D217)</f>
        <v>266</v>
      </c>
      <c r="E218" s="635">
        <f>SUM(D218,-C218)</f>
        <v>266</v>
      </c>
      <c r="F218" s="1218" t="e">
        <f>E218/C218</f>
        <v>#DIV/0!</v>
      </c>
      <c r="G218" s="921">
        <v>20</v>
      </c>
      <c r="H218" s="966">
        <f>SUM(H210,H217)</f>
        <v>258</v>
      </c>
      <c r="I218" s="966">
        <f>SUM(I210,I217)</f>
        <v>237</v>
      </c>
      <c r="J218" s="635">
        <f>SUM(I218,-H218)</f>
        <v>-21</v>
      </c>
      <c r="K218" s="1219">
        <f>J218/H218</f>
        <v>-8.1395348837209308E-2</v>
      </c>
      <c r="L218" s="879"/>
      <c r="M218" s="966">
        <v>258</v>
      </c>
      <c r="N218" s="966">
        <f>SUM(N210,N217)</f>
        <v>237</v>
      </c>
      <c r="O218" s="635">
        <f>SUM(N218,-M218)</f>
        <v>-21</v>
      </c>
      <c r="P218" s="1218">
        <f>O218/M218</f>
        <v>-8.1395348837209308E-2</v>
      </c>
      <c r="Q218" s="1179">
        <v>22</v>
      </c>
      <c r="R218" s="866"/>
      <c r="U218" s="1188">
        <v>22</v>
      </c>
      <c r="V218" s="697" t="s">
        <v>356</v>
      </c>
      <c r="W218" s="966">
        <f>SUM(W210,W217)</f>
        <v>0</v>
      </c>
      <c r="X218" s="966">
        <f>SUM(X210,X217)</f>
        <v>266</v>
      </c>
      <c r="Y218" s="635">
        <f>SUM(X218,-W218)</f>
        <v>266</v>
      </c>
      <c r="Z218" s="1218" t="e">
        <f>Y218/W218</f>
        <v>#DIV/0!</v>
      </c>
      <c r="AA218" s="921">
        <v>20</v>
      </c>
      <c r="AB218" s="966">
        <f>SUM(AB210,AB217)</f>
        <v>17</v>
      </c>
      <c r="AC218" s="966">
        <f>SUM(AC210,AC217)</f>
        <v>18</v>
      </c>
      <c r="AD218" s="635">
        <f>SUM(AC218,-AB218)</f>
        <v>1</v>
      </c>
      <c r="AE218" s="1222">
        <f>AD218/AB218</f>
        <v>5.8823529411764705E-2</v>
      </c>
      <c r="AF218" s="879"/>
      <c r="AG218" s="966">
        <v>258</v>
      </c>
      <c r="AH218" s="966">
        <f>SUM(AH210,AH217)</f>
        <v>18</v>
      </c>
      <c r="AI218" s="635">
        <f>SUM(AH218,-AG218)</f>
        <v>-240</v>
      </c>
      <c r="AJ218" s="1218">
        <f>AI218/AG218</f>
        <v>-0.93023255813953487</v>
      </c>
      <c r="AK218" s="1188">
        <v>22</v>
      </c>
      <c r="AL218" s="866"/>
      <c r="AN218" s="1356">
        <v>22</v>
      </c>
      <c r="AO218" s="697" t="s">
        <v>356</v>
      </c>
      <c r="AP218" s="966">
        <f>SUM(AP210,AP217)</f>
        <v>0</v>
      </c>
      <c r="AQ218" s="966">
        <f>SUM(AQ210,AQ217)</f>
        <v>266</v>
      </c>
      <c r="AR218" s="635">
        <f>SUM(AQ218,-AP218)</f>
        <v>266</v>
      </c>
      <c r="AS218" s="1218" t="e">
        <f>AR218/AP218</f>
        <v>#DIV/0!</v>
      </c>
      <c r="AT218" s="921">
        <v>20</v>
      </c>
      <c r="AU218" s="966">
        <f>SUM(AU210,AU217)</f>
        <v>2</v>
      </c>
      <c r="AV218" s="966">
        <f>SUM(AV210,AV217)</f>
        <v>4</v>
      </c>
      <c r="AW218" s="635">
        <f>SUM(AV218,-AU218)</f>
        <v>2</v>
      </c>
      <c r="AX218" s="1222">
        <f>AW218/AU218</f>
        <v>1</v>
      </c>
      <c r="AY218" s="879"/>
      <c r="AZ218" s="966">
        <v>258</v>
      </c>
      <c r="BA218" s="966">
        <f>SUM(BA210,BA217)</f>
        <v>4</v>
      </c>
      <c r="BB218" s="635">
        <f>SUM(BA218,-AZ218)</f>
        <v>-254</v>
      </c>
      <c r="BC218" s="1218">
        <f>BB218/AZ218</f>
        <v>-0.98449612403100772</v>
      </c>
      <c r="BD218" s="1356">
        <v>22</v>
      </c>
      <c r="BE218" s="866"/>
      <c r="BH218" s="1188">
        <v>22</v>
      </c>
      <c r="BI218" s="697" t="s">
        <v>356</v>
      </c>
      <c r="BJ218" s="966">
        <f>SUM(BJ210,BJ217)</f>
        <v>0</v>
      </c>
      <c r="BK218" s="966">
        <f>SUM(BK210,BK217)</f>
        <v>266</v>
      </c>
      <c r="BL218" s="635">
        <f>SUM(BK218,-BJ218)</f>
        <v>266</v>
      </c>
      <c r="BM218" s="1218" t="e">
        <f>BL218/BJ218</f>
        <v>#DIV/0!</v>
      </c>
      <c r="BN218" s="921">
        <v>20</v>
      </c>
      <c r="BO218" s="966">
        <f>SUM(BO210,BO217)</f>
        <v>2</v>
      </c>
      <c r="BP218" s="966">
        <f>SUM(BP210,BP217)</f>
        <v>1</v>
      </c>
      <c r="BQ218" s="635">
        <f>SUM(BP218,-BO218)</f>
        <v>-1</v>
      </c>
      <c r="BR218" s="1219">
        <f>BQ218/BO218</f>
        <v>-0.5</v>
      </c>
      <c r="BS218" s="879"/>
      <c r="BT218" s="966">
        <v>258</v>
      </c>
      <c r="BU218" s="966">
        <f>SUM(BU210,BU217)</f>
        <v>1</v>
      </c>
      <c r="BV218" s="635">
        <f>SUM(BU218,-BT218)</f>
        <v>-257</v>
      </c>
      <c r="BW218" s="1218">
        <f>BV218/BT218</f>
        <v>-0.99612403100775193</v>
      </c>
      <c r="BX218" s="1188">
        <v>22</v>
      </c>
      <c r="BY218" s="866"/>
      <c r="CB218" s="1356">
        <v>22</v>
      </c>
      <c r="CC218" s="697" t="s">
        <v>356</v>
      </c>
      <c r="CD218" s="966">
        <f>SUM(CD210,CD217)</f>
        <v>0</v>
      </c>
      <c r="CE218" s="966">
        <f>SUM(CE210,CE217)</f>
        <v>266</v>
      </c>
      <c r="CF218" s="635">
        <f>SUM(CE218,-CD218)</f>
        <v>266</v>
      </c>
      <c r="CG218" s="1218" t="e">
        <f>CF218/CD218</f>
        <v>#DIV/0!</v>
      </c>
      <c r="CH218" s="921">
        <v>20</v>
      </c>
      <c r="CI218" s="966">
        <f>SUM(CI210,CI217)</f>
        <v>6</v>
      </c>
      <c r="CJ218" s="966">
        <f>SUM(CJ210,CJ217)</f>
        <v>0</v>
      </c>
      <c r="CK218" s="635">
        <f>SUM(CJ218,-CI218)</f>
        <v>-6</v>
      </c>
      <c r="CL218" s="1219">
        <f>CK218/CI218</f>
        <v>-1</v>
      </c>
      <c r="CM218" s="879"/>
      <c r="CN218" s="966">
        <v>258</v>
      </c>
      <c r="CO218" s="966">
        <f>SUM(CO210,CO217)</f>
        <v>0</v>
      </c>
      <c r="CP218" s="635">
        <f>SUM(CO218,-CN218)</f>
        <v>-258</v>
      </c>
      <c r="CQ218" s="1218">
        <f>CP218/CN218</f>
        <v>-1</v>
      </c>
      <c r="CR218" s="1356">
        <v>22</v>
      </c>
      <c r="CS218" s="866"/>
      <c r="CU218" s="1188">
        <v>22</v>
      </c>
      <c r="CV218" s="697" t="s">
        <v>356</v>
      </c>
      <c r="CW218" s="966">
        <f>SUM(CW210,CW217)</f>
        <v>0</v>
      </c>
      <c r="CX218" s="966">
        <f>SUM(CX210,CX217)</f>
        <v>266</v>
      </c>
      <c r="CY218" s="635">
        <f>SUM(CX218,-CW218)</f>
        <v>266</v>
      </c>
      <c r="CZ218" s="1218" t="e">
        <f>CY218/CW218</f>
        <v>#DIV/0!</v>
      </c>
      <c r="DA218" s="921">
        <v>20</v>
      </c>
      <c r="DB218" s="966">
        <f>SUM(DB210,DB217)</f>
        <v>25</v>
      </c>
      <c r="DC218" s="966">
        <f>SUM(DC210,DC217)</f>
        <v>36</v>
      </c>
      <c r="DD218" s="635">
        <f>SUM(DC218,-DB218)</f>
        <v>11</v>
      </c>
      <c r="DE218" s="1222">
        <f>DD218/DB218</f>
        <v>0.44</v>
      </c>
      <c r="DF218" s="879"/>
      <c r="DG218" s="966">
        <v>258</v>
      </c>
      <c r="DH218" s="966">
        <f>SUM(DH210,DH217)</f>
        <v>36</v>
      </c>
      <c r="DI218" s="635">
        <f>SUM(DH218,-DG218)</f>
        <v>-222</v>
      </c>
      <c r="DJ218" s="1218">
        <f>DI218/DG218</f>
        <v>-0.86046511627906974</v>
      </c>
      <c r="DK218" s="1188">
        <v>22</v>
      </c>
      <c r="DL218" s="866"/>
      <c r="DN218" s="1356">
        <v>22</v>
      </c>
      <c r="DO218" s="697" t="s">
        <v>356</v>
      </c>
      <c r="DP218" s="966">
        <f>SUM(DP210,DP217)</f>
        <v>0</v>
      </c>
      <c r="DQ218" s="966">
        <f>SUM(DQ210,DQ217)</f>
        <v>266</v>
      </c>
      <c r="DR218" s="635">
        <f>SUM(DQ218,-DP218)</f>
        <v>266</v>
      </c>
      <c r="DS218" s="1218" t="e">
        <f>DR218/DP218</f>
        <v>#DIV/0!</v>
      </c>
      <c r="DT218" s="921">
        <v>20</v>
      </c>
      <c r="DU218" s="966">
        <f>SUM(DU210,DU217)</f>
        <v>8</v>
      </c>
      <c r="DV218" s="966">
        <f>SUM(DV210,DV217)</f>
        <v>2</v>
      </c>
      <c r="DW218" s="635">
        <f>SUM(DV218,-DU218)</f>
        <v>-6</v>
      </c>
      <c r="DX218" s="1219">
        <f>DW218/DU218</f>
        <v>-0.75</v>
      </c>
      <c r="DY218" s="879"/>
      <c r="DZ218" s="966">
        <v>258</v>
      </c>
      <c r="EA218" s="966">
        <f>SUM(EA210,EA217)</f>
        <v>2</v>
      </c>
      <c r="EB218" s="635">
        <f>SUM(EA218,-DZ218)</f>
        <v>-256</v>
      </c>
      <c r="EC218" s="1218">
        <f>EB218/DZ218</f>
        <v>-0.99224806201550386</v>
      </c>
      <c r="ED218" s="1356">
        <v>22</v>
      </c>
      <c r="EE218" s="866"/>
      <c r="EG218" s="1188">
        <v>22</v>
      </c>
      <c r="EH218" s="697" t="s">
        <v>356</v>
      </c>
      <c r="EI218" s="966">
        <f>SUM(EI210,EI217)</f>
        <v>0</v>
      </c>
      <c r="EJ218" s="966">
        <f>SUM(EJ210,EJ217)</f>
        <v>266</v>
      </c>
      <c r="EK218" s="635">
        <f>SUM(EJ218,-EI218)</f>
        <v>266</v>
      </c>
      <c r="EL218" s="1218" t="e">
        <f>EK218/EI218</f>
        <v>#DIV/0!</v>
      </c>
      <c r="EM218" s="921">
        <v>20</v>
      </c>
      <c r="EN218" s="966">
        <f>SUM(EN210,EN217)</f>
        <v>0</v>
      </c>
      <c r="EO218" s="966">
        <f>SUM(EO210,EO217)</f>
        <v>0</v>
      </c>
      <c r="EP218" s="635">
        <f>SUM(EO218,-EN218)</f>
        <v>0</v>
      </c>
      <c r="EQ218" s="1222" t="e">
        <f>EP218/EN218</f>
        <v>#DIV/0!</v>
      </c>
      <c r="ER218" s="879"/>
      <c r="ES218" s="966">
        <v>258</v>
      </c>
      <c r="ET218" s="966">
        <f>SUM(ET210,ET217)</f>
        <v>0</v>
      </c>
      <c r="EU218" s="635">
        <f>SUM(ET218,-ES218)</f>
        <v>-258</v>
      </c>
      <c r="EV218" s="1218">
        <f>EU218/ES218</f>
        <v>-1</v>
      </c>
      <c r="EW218" s="1188">
        <v>22</v>
      </c>
      <c r="EX218" s="866"/>
      <c r="EZ218" s="1356">
        <v>22</v>
      </c>
      <c r="FA218" s="697" t="s">
        <v>356</v>
      </c>
      <c r="FB218" s="966">
        <f>SUM(FB210,FB217)</f>
        <v>0</v>
      </c>
      <c r="FC218" s="966">
        <f>SUM(FC210,FC217)</f>
        <v>266</v>
      </c>
      <c r="FD218" s="635">
        <f>SUM(FC218,-FB218)</f>
        <v>266</v>
      </c>
      <c r="FE218" s="1218" t="e">
        <f>FD218/FB218</f>
        <v>#DIV/0!</v>
      </c>
      <c r="FF218" s="921">
        <v>20</v>
      </c>
      <c r="FG218" s="966">
        <f>SUM(FG210,FG217)</f>
        <v>0</v>
      </c>
      <c r="FH218" s="966">
        <f>SUM(FH210,FH217)</f>
        <v>0</v>
      </c>
      <c r="FI218" s="635">
        <f>SUM(FH218,-FG218)</f>
        <v>0</v>
      </c>
      <c r="FJ218" s="1222" t="e">
        <f>FI218/FG218</f>
        <v>#DIV/0!</v>
      </c>
      <c r="FK218" s="879"/>
      <c r="FL218" s="966">
        <v>258</v>
      </c>
      <c r="FM218" s="966">
        <f>SUM(FM210,FM217)</f>
        <v>0</v>
      </c>
      <c r="FN218" s="635">
        <f>SUM(FM218,-FL218)</f>
        <v>-258</v>
      </c>
      <c r="FO218" s="1218">
        <f>FN218/FL218</f>
        <v>-1</v>
      </c>
      <c r="FP218" s="1356">
        <v>22</v>
      </c>
      <c r="FQ218" s="866"/>
      <c r="FS218" s="1188">
        <v>22</v>
      </c>
      <c r="FT218" s="697" t="s">
        <v>356</v>
      </c>
      <c r="FU218" s="966">
        <f>SUM(FU210,FU217)</f>
        <v>0</v>
      </c>
      <c r="FV218" s="966">
        <f>SUM(FV210,FV217)</f>
        <v>266</v>
      </c>
      <c r="FW218" s="635">
        <f>SUM(FV218,-FU218)</f>
        <v>266</v>
      </c>
      <c r="FX218" s="1218" t="e">
        <f>FW218/FU218</f>
        <v>#DIV/0!</v>
      </c>
      <c r="FY218" s="921">
        <v>20</v>
      </c>
      <c r="FZ218" s="966">
        <f>SUM(FZ210,FZ217)</f>
        <v>0</v>
      </c>
      <c r="GA218" s="966">
        <f>SUM(GA210,GA217)</f>
        <v>23</v>
      </c>
      <c r="GB218" s="635">
        <f>SUM(GA218,-FZ218)</f>
        <v>23</v>
      </c>
      <c r="GC218" s="1222" t="e">
        <f>GB218/FZ218</f>
        <v>#DIV/0!</v>
      </c>
      <c r="GD218" s="879"/>
      <c r="GE218" s="966">
        <v>258</v>
      </c>
      <c r="GF218" s="966">
        <f>SUM(GF210,GF217)</f>
        <v>23</v>
      </c>
      <c r="GG218" s="635">
        <f>SUM(GF218,-GE218)</f>
        <v>-235</v>
      </c>
      <c r="GH218" s="1218">
        <f>GG218/GE218</f>
        <v>-0.91085271317829453</v>
      </c>
      <c r="GI218" s="1188">
        <v>22</v>
      </c>
      <c r="GJ218" s="866"/>
      <c r="GL218" s="1356">
        <v>22</v>
      </c>
      <c r="GM218" s="697" t="s">
        <v>356</v>
      </c>
      <c r="GN218" s="966">
        <f>SUM(GN210,GN217)</f>
        <v>0</v>
      </c>
      <c r="GO218" s="966">
        <f>SUM(GO210,GO217)</f>
        <v>266</v>
      </c>
      <c r="GP218" s="635">
        <f>SUM(GO218,-GN218)</f>
        <v>266</v>
      </c>
      <c r="GQ218" s="1218" t="e">
        <f>GP218/GN218</f>
        <v>#DIV/0!</v>
      </c>
      <c r="GR218" s="921">
        <v>20</v>
      </c>
      <c r="GS218" s="966">
        <f>SUM(GS210,GS217)</f>
        <v>0</v>
      </c>
      <c r="GT218" s="966">
        <f>SUM(GT210,GT217)</f>
        <v>0</v>
      </c>
      <c r="GU218" s="635">
        <f>SUM(GT218,-GS218)</f>
        <v>0</v>
      </c>
      <c r="GV218" s="1222" t="e">
        <f>GU218/GS218</f>
        <v>#DIV/0!</v>
      </c>
      <c r="GW218" s="879"/>
      <c r="GX218" s="966">
        <v>258</v>
      </c>
      <c r="GY218" s="966">
        <f>SUM(GY210,GY217)</f>
        <v>0</v>
      </c>
      <c r="GZ218" s="635">
        <f>SUM(GY218,-GX218)</f>
        <v>-258</v>
      </c>
      <c r="HA218" s="1218">
        <f>GZ218/GX218</f>
        <v>-1</v>
      </c>
      <c r="HB218" s="1356">
        <v>22</v>
      </c>
      <c r="HC218" s="866"/>
      <c r="HE218" s="1188">
        <v>22</v>
      </c>
      <c r="HF218" s="697" t="s">
        <v>356</v>
      </c>
      <c r="HG218" s="966">
        <f>SUM(HG210,HG217)</f>
        <v>0</v>
      </c>
      <c r="HH218" s="966">
        <f>SUM(HH210,HH217)</f>
        <v>266</v>
      </c>
      <c r="HI218" s="635">
        <f>SUM(HH218,-HG218)</f>
        <v>266</v>
      </c>
      <c r="HJ218" s="1218" t="e">
        <f>HI218/HG218</f>
        <v>#DIV/0!</v>
      </c>
      <c r="HK218" s="921">
        <v>20</v>
      </c>
      <c r="HL218" s="966">
        <f>SUM(HL210,HL217)</f>
        <v>0</v>
      </c>
      <c r="HM218" s="966">
        <f>SUM(HM210,HM217)</f>
        <v>0</v>
      </c>
      <c r="HN218" s="635">
        <f>SUM(HM218,-HL218)</f>
        <v>0</v>
      </c>
      <c r="HO218" s="1222" t="e">
        <f>HN218/HL218</f>
        <v>#DIV/0!</v>
      </c>
      <c r="HP218" s="879"/>
      <c r="HQ218" s="966">
        <v>258</v>
      </c>
      <c r="HR218" s="966">
        <f>SUM(HR210,HR217)</f>
        <v>0</v>
      </c>
      <c r="HS218" s="635">
        <f>SUM(HR218,-HQ218)</f>
        <v>-258</v>
      </c>
      <c r="HT218" s="1218">
        <f>HS218/HQ218</f>
        <v>-1</v>
      </c>
      <c r="HU218" s="1188">
        <v>22</v>
      </c>
      <c r="HV218" s="866"/>
      <c r="HX218" s="1356">
        <v>22</v>
      </c>
      <c r="HY218" s="697" t="s">
        <v>356</v>
      </c>
      <c r="HZ218" s="966">
        <f>SUM(HZ210,HZ217)</f>
        <v>0</v>
      </c>
      <c r="IA218" s="966">
        <f>SUM(IA210,IA217)</f>
        <v>266</v>
      </c>
      <c r="IB218" s="635">
        <f>SUM(IA218,-HZ218)</f>
        <v>266</v>
      </c>
      <c r="IC218" s="1218" t="e">
        <f>IB218/HZ218</f>
        <v>#DIV/0!</v>
      </c>
      <c r="ID218" s="921">
        <v>20</v>
      </c>
      <c r="IE218" s="966">
        <f>SUM(IE210,IE217)</f>
        <v>0</v>
      </c>
      <c r="IF218" s="966">
        <f>SUM(IF210,IF217)</f>
        <v>2</v>
      </c>
      <c r="IG218" s="635">
        <f>SUM(IF218,-IE218)</f>
        <v>2</v>
      </c>
      <c r="IH218" s="1222" t="e">
        <f>IG218/IE218</f>
        <v>#DIV/0!</v>
      </c>
      <c r="II218" s="879"/>
      <c r="IJ218" s="966">
        <v>258</v>
      </c>
      <c r="IK218" s="966">
        <f>SUM(IK210,IK217)</f>
        <v>2</v>
      </c>
      <c r="IL218" s="635">
        <f>SUM(IK218,-IJ218)</f>
        <v>-256</v>
      </c>
      <c r="IM218" s="1218">
        <f>IL218/IJ218</f>
        <v>-0.99224806201550386</v>
      </c>
      <c r="IN218" s="1356">
        <v>22</v>
      </c>
      <c r="IO218" s="866"/>
      <c r="IQ218" s="1179">
        <v>22</v>
      </c>
      <c r="IR218" s="697" t="s">
        <v>356</v>
      </c>
      <c r="IS218" s="966">
        <f>SUM(IS210,IS217)</f>
        <v>0</v>
      </c>
      <c r="IT218" s="966">
        <f>SUM(IT210,IT217)</f>
        <v>266</v>
      </c>
      <c r="IU218" s="635">
        <f>SUM(IT218,-IS218)</f>
        <v>266</v>
      </c>
      <c r="IV218" s="1218" t="e">
        <f>IU218/IS218</f>
        <v>#DIV/0!</v>
      </c>
      <c r="IW218" s="921">
        <v>20</v>
      </c>
      <c r="IX218" s="966">
        <f>SUM(IX210,IX217)</f>
        <v>60</v>
      </c>
      <c r="IY218" s="966">
        <f>SUM(IY210,IY217)</f>
        <v>86</v>
      </c>
      <c r="IZ218" s="635">
        <f>SUM(IY218,-IX218)</f>
        <v>26</v>
      </c>
      <c r="JA218" s="1222">
        <f>IZ218/IX218</f>
        <v>0.43333333333333335</v>
      </c>
      <c r="JB218" s="879"/>
      <c r="JC218" s="966">
        <v>258</v>
      </c>
      <c r="JD218" s="966">
        <f>SUM(JD210,JD217)</f>
        <v>86</v>
      </c>
      <c r="JE218" s="635">
        <f>SUM(JD218,-JC218)</f>
        <v>-172</v>
      </c>
      <c r="JF218" s="1218">
        <f>JE218/JC218</f>
        <v>-0.66666666666666663</v>
      </c>
      <c r="JG218" s="1179">
        <v>22</v>
      </c>
      <c r="JH218" s="866"/>
    </row>
    <row r="219" spans="1:268" ht="5.0999999999999996" customHeight="1">
      <c r="A219" s="1179"/>
      <c r="B219" s="953"/>
      <c r="C219" s="399"/>
      <c r="D219" s="399"/>
      <c r="E219" s="953"/>
      <c r="F219" s="954"/>
      <c r="G219" s="1271"/>
      <c r="H219" s="399"/>
      <c r="I219" s="399"/>
      <c r="J219" s="953"/>
      <c r="K219" s="954"/>
      <c r="L219" s="1200"/>
      <c r="M219" s="399"/>
      <c r="N219" s="399"/>
      <c r="O219" s="953"/>
      <c r="P219" s="954"/>
      <c r="Q219" s="1179"/>
      <c r="R219" s="866"/>
      <c r="U219" s="1188"/>
      <c r="V219" s="953"/>
      <c r="W219" s="399"/>
      <c r="X219" s="399"/>
      <c r="Y219" s="953"/>
      <c r="Z219" s="954"/>
      <c r="AA219" s="1271"/>
      <c r="AB219" s="399"/>
      <c r="AC219" s="399"/>
      <c r="AD219" s="953"/>
      <c r="AE219" s="954"/>
      <c r="AF219" s="1200"/>
      <c r="AG219" s="399"/>
      <c r="AH219" s="399"/>
      <c r="AI219" s="953"/>
      <c r="AJ219" s="954"/>
      <c r="AK219" s="1188"/>
      <c r="AL219" s="866"/>
      <c r="AN219" s="1356"/>
      <c r="AO219" s="953"/>
      <c r="AP219" s="399"/>
      <c r="AQ219" s="399"/>
      <c r="AR219" s="953"/>
      <c r="AS219" s="954"/>
      <c r="AT219" s="1271"/>
      <c r="AU219" s="399"/>
      <c r="AV219" s="399"/>
      <c r="AW219" s="953"/>
      <c r="AX219" s="954"/>
      <c r="AY219" s="1200"/>
      <c r="AZ219" s="399"/>
      <c r="BA219" s="399"/>
      <c r="BB219" s="953"/>
      <c r="BC219" s="954"/>
      <c r="BD219" s="1356"/>
      <c r="BE219" s="866"/>
      <c r="BH219" s="1188"/>
      <c r="BI219" s="953"/>
      <c r="BJ219" s="399"/>
      <c r="BK219" s="399"/>
      <c r="BL219" s="953"/>
      <c r="BM219" s="954"/>
      <c r="BN219" s="1271"/>
      <c r="BO219" s="399"/>
      <c r="BP219" s="399"/>
      <c r="BQ219" s="953"/>
      <c r="BR219" s="954"/>
      <c r="BS219" s="1200"/>
      <c r="BT219" s="399"/>
      <c r="BU219" s="399"/>
      <c r="BV219" s="953"/>
      <c r="BW219" s="954"/>
      <c r="BX219" s="1188"/>
      <c r="BY219" s="866"/>
      <c r="CB219" s="1356"/>
      <c r="CC219" s="953"/>
      <c r="CD219" s="399"/>
      <c r="CE219" s="399"/>
      <c r="CF219" s="953"/>
      <c r="CG219" s="954"/>
      <c r="CH219" s="1271"/>
      <c r="CI219" s="399"/>
      <c r="CJ219" s="399"/>
      <c r="CK219" s="953"/>
      <c r="CL219" s="954"/>
      <c r="CM219" s="1200"/>
      <c r="CN219" s="399"/>
      <c r="CO219" s="399"/>
      <c r="CP219" s="953"/>
      <c r="CQ219" s="954"/>
      <c r="CR219" s="1356"/>
      <c r="CS219" s="866"/>
      <c r="CU219" s="1188"/>
      <c r="CV219" s="953"/>
      <c r="CW219" s="399"/>
      <c r="CX219" s="399"/>
      <c r="CY219" s="953"/>
      <c r="CZ219" s="954"/>
      <c r="DA219" s="1271"/>
      <c r="DB219" s="399"/>
      <c r="DC219" s="399"/>
      <c r="DD219" s="953"/>
      <c r="DE219" s="954"/>
      <c r="DF219" s="1200"/>
      <c r="DG219" s="399"/>
      <c r="DH219" s="399"/>
      <c r="DI219" s="953"/>
      <c r="DJ219" s="954"/>
      <c r="DK219" s="1188"/>
      <c r="DL219" s="866"/>
      <c r="DN219" s="1356"/>
      <c r="DO219" s="953"/>
      <c r="DP219" s="399"/>
      <c r="DQ219" s="399"/>
      <c r="DR219" s="953"/>
      <c r="DS219" s="954"/>
      <c r="DT219" s="1271"/>
      <c r="DU219" s="399"/>
      <c r="DV219" s="399"/>
      <c r="DW219" s="953"/>
      <c r="DX219" s="954"/>
      <c r="DY219" s="1200"/>
      <c r="DZ219" s="399"/>
      <c r="EA219" s="399"/>
      <c r="EB219" s="953"/>
      <c r="EC219" s="954"/>
      <c r="ED219" s="1356"/>
      <c r="EE219" s="866"/>
      <c r="EG219" s="1188"/>
      <c r="EH219" s="953"/>
      <c r="EI219" s="399"/>
      <c r="EJ219" s="399"/>
      <c r="EK219" s="953"/>
      <c r="EL219" s="954"/>
      <c r="EM219" s="1271"/>
      <c r="EN219" s="399"/>
      <c r="EO219" s="399"/>
      <c r="EP219" s="953"/>
      <c r="EQ219" s="954"/>
      <c r="ER219" s="1200"/>
      <c r="ES219" s="399"/>
      <c r="ET219" s="399"/>
      <c r="EU219" s="953"/>
      <c r="EV219" s="954"/>
      <c r="EW219" s="1188"/>
      <c r="EX219" s="866"/>
      <c r="EZ219" s="1356"/>
      <c r="FA219" s="953"/>
      <c r="FB219" s="399"/>
      <c r="FC219" s="399"/>
      <c r="FD219" s="953"/>
      <c r="FE219" s="954"/>
      <c r="FF219" s="1271"/>
      <c r="FG219" s="399"/>
      <c r="FH219" s="399"/>
      <c r="FI219" s="953"/>
      <c r="FJ219" s="954"/>
      <c r="FK219" s="1200"/>
      <c r="FL219" s="399"/>
      <c r="FM219" s="399"/>
      <c r="FN219" s="953"/>
      <c r="FO219" s="954"/>
      <c r="FP219" s="1356"/>
      <c r="FQ219" s="866"/>
      <c r="FS219" s="1188"/>
      <c r="FT219" s="953"/>
      <c r="FU219" s="399"/>
      <c r="FV219" s="399"/>
      <c r="FW219" s="953"/>
      <c r="FX219" s="954"/>
      <c r="FY219" s="1271"/>
      <c r="FZ219" s="399"/>
      <c r="GA219" s="399"/>
      <c r="GB219" s="953"/>
      <c r="GC219" s="954"/>
      <c r="GD219" s="1200"/>
      <c r="GE219" s="399"/>
      <c r="GF219" s="399"/>
      <c r="GG219" s="953"/>
      <c r="GH219" s="954"/>
      <c r="GI219" s="1188"/>
      <c r="GJ219" s="866"/>
      <c r="GL219" s="1356"/>
      <c r="GM219" s="953"/>
      <c r="GN219" s="399"/>
      <c r="GO219" s="399"/>
      <c r="GP219" s="953"/>
      <c r="GQ219" s="954"/>
      <c r="GR219" s="1271"/>
      <c r="GS219" s="399"/>
      <c r="GT219" s="399"/>
      <c r="GU219" s="953"/>
      <c r="GV219" s="954"/>
      <c r="GW219" s="1200"/>
      <c r="GX219" s="399"/>
      <c r="GY219" s="399"/>
      <c r="GZ219" s="953"/>
      <c r="HA219" s="954"/>
      <c r="HB219" s="1356"/>
      <c r="HC219" s="866"/>
      <c r="HE219" s="1188"/>
      <c r="HF219" s="953"/>
      <c r="HG219" s="399"/>
      <c r="HH219" s="399"/>
      <c r="HI219" s="953"/>
      <c r="HJ219" s="954"/>
      <c r="HK219" s="1271"/>
      <c r="HL219" s="399"/>
      <c r="HM219" s="399"/>
      <c r="HN219" s="953"/>
      <c r="HO219" s="954"/>
      <c r="HP219" s="1200"/>
      <c r="HQ219" s="399"/>
      <c r="HR219" s="399"/>
      <c r="HS219" s="953"/>
      <c r="HT219" s="954"/>
      <c r="HU219" s="1188"/>
      <c r="HV219" s="866"/>
      <c r="HX219" s="1356"/>
      <c r="HY219" s="953"/>
      <c r="HZ219" s="399"/>
      <c r="IA219" s="399"/>
      <c r="IB219" s="953"/>
      <c r="IC219" s="954"/>
      <c r="ID219" s="1271"/>
      <c r="IE219" s="399"/>
      <c r="IF219" s="399"/>
      <c r="IG219" s="953"/>
      <c r="IH219" s="954"/>
      <c r="II219" s="1200"/>
      <c r="IJ219" s="399"/>
      <c r="IK219" s="399"/>
      <c r="IL219" s="953"/>
      <c r="IM219" s="954"/>
      <c r="IN219" s="1356"/>
      <c r="IO219" s="866"/>
      <c r="IQ219" s="1179"/>
      <c r="IR219" s="953"/>
      <c r="IS219" s="399"/>
      <c r="IT219" s="399"/>
      <c r="IU219" s="953"/>
      <c r="IV219" s="954"/>
      <c r="IW219" s="1271"/>
      <c r="IX219" s="399"/>
      <c r="IY219" s="399"/>
      <c r="IZ219" s="953"/>
      <c r="JA219" s="954"/>
      <c r="JB219" s="1200"/>
      <c r="JC219" s="399"/>
      <c r="JD219" s="399"/>
      <c r="JE219" s="953"/>
      <c r="JF219" s="954"/>
      <c r="JG219" s="1179"/>
      <c r="JH219" s="866"/>
    </row>
    <row r="220" spans="1:268" hidden="1">
      <c r="A220" s="1179">
        <v>22</v>
      </c>
      <c r="B220" s="279"/>
      <c r="C220" s="867"/>
      <c r="D220" s="867"/>
      <c r="E220" s="279"/>
      <c r="F220" s="948"/>
      <c r="H220" s="867"/>
      <c r="I220" s="867"/>
      <c r="J220" s="279"/>
      <c r="K220" s="948"/>
      <c r="L220" s="1200"/>
      <c r="M220" s="867"/>
      <c r="N220" s="867"/>
      <c r="O220" s="279"/>
      <c r="P220" s="948"/>
      <c r="Q220" s="1179">
        <v>22</v>
      </c>
      <c r="R220" s="866"/>
      <c r="U220" s="1188">
        <v>22</v>
      </c>
      <c r="V220" s="279"/>
      <c r="W220" s="867"/>
      <c r="X220" s="867"/>
      <c r="Y220" s="279"/>
      <c r="Z220" s="948"/>
      <c r="AB220" s="867"/>
      <c r="AC220" s="867"/>
      <c r="AD220" s="279"/>
      <c r="AE220" s="948"/>
      <c r="AF220" s="1200"/>
      <c r="AG220" s="867"/>
      <c r="AH220" s="867"/>
      <c r="AI220" s="279"/>
      <c r="AJ220" s="948"/>
      <c r="AK220" s="1188">
        <v>22</v>
      </c>
      <c r="AL220" s="866"/>
      <c r="AN220" s="1188">
        <v>22</v>
      </c>
      <c r="AO220" s="279"/>
      <c r="AP220" s="867"/>
      <c r="AQ220" s="867"/>
      <c r="AR220" s="279"/>
      <c r="AS220" s="948"/>
      <c r="AU220" s="867"/>
      <c r="AV220" s="867"/>
      <c r="AW220" s="279"/>
      <c r="AX220" s="948"/>
      <c r="AY220" s="1200"/>
      <c r="AZ220" s="867"/>
      <c r="BA220" s="867"/>
      <c r="BB220" s="279"/>
      <c r="BC220" s="948"/>
      <c r="BD220" s="1188">
        <v>22</v>
      </c>
      <c r="BE220" s="866"/>
      <c r="BH220" s="1188">
        <v>22</v>
      </c>
      <c r="BI220" s="279"/>
      <c r="BJ220" s="867"/>
      <c r="BK220" s="867"/>
      <c r="BL220" s="279"/>
      <c r="BM220" s="948"/>
      <c r="BO220" s="867"/>
      <c r="BP220" s="867"/>
      <c r="BQ220" s="279"/>
      <c r="BR220" s="948"/>
      <c r="BS220" s="1200"/>
      <c r="BT220" s="867"/>
      <c r="BU220" s="867"/>
      <c r="BV220" s="279"/>
      <c r="BW220" s="948"/>
      <c r="BX220" s="1188">
        <v>22</v>
      </c>
      <c r="BY220" s="866"/>
      <c r="CB220" s="1188">
        <v>22</v>
      </c>
      <c r="CC220" s="279"/>
      <c r="CD220" s="867"/>
      <c r="CE220" s="867"/>
      <c r="CF220" s="279"/>
      <c r="CG220" s="948"/>
      <c r="CI220" s="867"/>
      <c r="CJ220" s="867"/>
      <c r="CK220" s="279"/>
      <c r="CL220" s="948"/>
      <c r="CM220" s="1200"/>
      <c r="CN220" s="867"/>
      <c r="CO220" s="867"/>
      <c r="CP220" s="279"/>
      <c r="CQ220" s="948"/>
      <c r="CR220" s="1188">
        <v>22</v>
      </c>
      <c r="CS220" s="866"/>
      <c r="CU220" s="1188">
        <v>22</v>
      </c>
      <c r="CV220" s="279"/>
      <c r="CW220" s="867"/>
      <c r="CX220" s="867"/>
      <c r="CY220" s="279"/>
      <c r="CZ220" s="948"/>
      <c r="DB220" s="867"/>
      <c r="DC220" s="867"/>
      <c r="DD220" s="279"/>
      <c r="DE220" s="948"/>
      <c r="DF220" s="1200"/>
      <c r="DG220" s="867"/>
      <c r="DH220" s="867"/>
      <c r="DI220" s="279"/>
      <c r="DJ220" s="948"/>
      <c r="DK220" s="1188">
        <v>22</v>
      </c>
      <c r="DL220" s="866"/>
      <c r="DN220" s="1188">
        <v>22</v>
      </c>
      <c r="DO220" s="279"/>
      <c r="DP220" s="867"/>
      <c r="DQ220" s="867"/>
      <c r="DR220" s="279"/>
      <c r="DS220" s="948"/>
      <c r="DU220" s="867"/>
      <c r="DV220" s="867"/>
      <c r="DW220" s="279"/>
      <c r="DX220" s="948"/>
      <c r="DY220" s="1200"/>
      <c r="DZ220" s="867"/>
      <c r="EA220" s="867"/>
      <c r="EB220" s="279"/>
      <c r="EC220" s="948"/>
      <c r="ED220" s="1188">
        <v>22</v>
      </c>
      <c r="EE220" s="866"/>
      <c r="EG220" s="1188">
        <v>22</v>
      </c>
      <c r="EH220" s="279"/>
      <c r="EI220" s="867"/>
      <c r="EJ220" s="867"/>
      <c r="EK220" s="279"/>
      <c r="EL220" s="948"/>
      <c r="EN220" s="867"/>
      <c r="EO220" s="867"/>
      <c r="EP220" s="279"/>
      <c r="EQ220" s="948"/>
      <c r="ER220" s="1200"/>
      <c r="ES220" s="867"/>
      <c r="ET220" s="867"/>
      <c r="EU220" s="279"/>
      <c r="EV220" s="948"/>
      <c r="EW220" s="1188">
        <v>22</v>
      </c>
      <c r="EX220" s="866"/>
      <c r="EZ220" s="1188">
        <v>22</v>
      </c>
      <c r="FA220" s="279"/>
      <c r="FB220" s="867"/>
      <c r="FC220" s="867"/>
      <c r="FD220" s="279"/>
      <c r="FE220" s="948"/>
      <c r="FG220" s="867"/>
      <c r="FH220" s="867"/>
      <c r="FI220" s="279"/>
      <c r="FJ220" s="948"/>
      <c r="FK220" s="1200"/>
      <c r="FL220" s="867"/>
      <c r="FM220" s="867"/>
      <c r="FN220" s="279"/>
      <c r="FO220" s="948"/>
      <c r="FP220" s="1188">
        <v>22</v>
      </c>
      <c r="FQ220" s="866"/>
      <c r="FS220" s="1188">
        <v>22</v>
      </c>
      <c r="FT220" s="279"/>
      <c r="FU220" s="867"/>
      <c r="FV220" s="867"/>
      <c r="FW220" s="279"/>
      <c r="FX220" s="948"/>
      <c r="FZ220" s="867"/>
      <c r="GA220" s="867"/>
      <c r="GB220" s="279"/>
      <c r="GC220" s="948"/>
      <c r="GD220" s="1200"/>
      <c r="GE220" s="867"/>
      <c r="GF220" s="867"/>
      <c r="GG220" s="279"/>
      <c r="GH220" s="948"/>
      <c r="GI220" s="1188">
        <v>22</v>
      </c>
      <c r="GJ220" s="866"/>
      <c r="GL220" s="1188">
        <v>22</v>
      </c>
      <c r="GM220" s="279"/>
      <c r="GN220" s="867"/>
      <c r="GO220" s="867"/>
      <c r="GP220" s="279"/>
      <c r="GQ220" s="948"/>
      <c r="GS220" s="867"/>
      <c r="GT220" s="867"/>
      <c r="GU220" s="279"/>
      <c r="GV220" s="948"/>
      <c r="GW220" s="1200"/>
      <c r="GX220" s="867"/>
      <c r="GY220" s="867"/>
      <c r="GZ220" s="279"/>
      <c r="HA220" s="948"/>
      <c r="HB220" s="1188">
        <v>22</v>
      </c>
      <c r="HC220" s="866"/>
      <c r="HE220" s="1188">
        <v>22</v>
      </c>
      <c r="HF220" s="279"/>
      <c r="HG220" s="867"/>
      <c r="HH220" s="867"/>
      <c r="HI220" s="279"/>
      <c r="HJ220" s="948"/>
      <c r="HL220" s="867"/>
      <c r="HM220" s="867"/>
      <c r="HN220" s="279"/>
      <c r="HO220" s="948"/>
      <c r="HP220" s="1200"/>
      <c r="HQ220" s="867"/>
      <c r="HR220" s="867"/>
      <c r="HS220" s="279"/>
      <c r="HT220" s="948"/>
      <c r="HU220" s="1188">
        <v>22</v>
      </c>
      <c r="HV220" s="866"/>
      <c r="HX220" s="1188">
        <v>22</v>
      </c>
      <c r="HY220" s="279"/>
      <c r="HZ220" s="867"/>
      <c r="IA220" s="867"/>
      <c r="IB220" s="279"/>
      <c r="IC220" s="948"/>
      <c r="IE220" s="867"/>
      <c r="IF220" s="867"/>
      <c r="IG220" s="279"/>
      <c r="IH220" s="948"/>
      <c r="II220" s="1200"/>
      <c r="IJ220" s="867"/>
      <c r="IK220" s="867"/>
      <c r="IL220" s="279"/>
      <c r="IM220" s="948"/>
      <c r="IN220" s="1188">
        <v>22</v>
      </c>
      <c r="IO220" s="866"/>
      <c r="IQ220" s="1179">
        <v>22</v>
      </c>
      <c r="IR220" s="279"/>
      <c r="IS220" s="867"/>
      <c r="IT220" s="867"/>
      <c r="IU220" s="279"/>
      <c r="IV220" s="948"/>
      <c r="IX220" s="867"/>
      <c r="IY220" s="867"/>
      <c r="IZ220" s="279"/>
      <c r="JA220" s="948"/>
      <c r="JB220" s="1200"/>
      <c r="JC220" s="867"/>
      <c r="JD220" s="867"/>
      <c r="JE220" s="279"/>
      <c r="JF220" s="948"/>
      <c r="JG220" s="1179">
        <v>22</v>
      </c>
      <c r="JH220" s="866"/>
    </row>
    <row r="221" spans="1:268">
      <c r="A221" s="1179">
        <v>23</v>
      </c>
      <c r="B221" s="1363" t="s">
        <v>357</v>
      </c>
      <c r="C221" s="1038">
        <f>SUM(C204,C218)</f>
        <v>0</v>
      </c>
      <c r="D221" s="1038">
        <f>SUM(D204,D218)</f>
        <v>1072</v>
      </c>
      <c r="E221" s="1039">
        <f t="shared" ref="E221" si="1928">SUM(D221,-C221)</f>
        <v>1072</v>
      </c>
      <c r="F221" s="1040" t="e">
        <f t="shared" ref="F221" si="1929">E221/C221</f>
        <v>#DIV/0!</v>
      </c>
      <c r="G221" s="1274"/>
      <c r="H221" s="1038">
        <f>SUM(H204,H218)</f>
        <v>1085</v>
      </c>
      <c r="I221" s="1038">
        <f>SUM(I204,I218)</f>
        <v>1051</v>
      </c>
      <c r="J221" s="1039">
        <f t="shared" ref="J221" si="1930">SUM(I221,-H221)</f>
        <v>-34</v>
      </c>
      <c r="K221" s="1225">
        <f t="shared" ref="K221" si="1931">J221/H221</f>
        <v>-3.1336405529953919E-2</v>
      </c>
      <c r="L221" s="1200"/>
      <c r="M221" s="876">
        <f>SUM(M204,M218)</f>
        <v>1085</v>
      </c>
      <c r="N221" s="876">
        <f>SUM(N204,N218)</f>
        <v>1051</v>
      </c>
      <c r="O221" s="1045">
        <f t="shared" ref="O221" si="1932">SUM(N221,-M221)</f>
        <v>-34</v>
      </c>
      <c r="P221" s="1046">
        <f t="shared" ref="P221" si="1933">O221/M221</f>
        <v>-3.1336405529953919E-2</v>
      </c>
      <c r="Q221" s="1179">
        <v>23</v>
      </c>
      <c r="R221" s="866"/>
      <c r="U221" s="1188">
        <v>23</v>
      </c>
      <c r="V221" s="1363" t="s">
        <v>357</v>
      </c>
      <c r="W221" s="1038">
        <f>SUM(W204,W218)</f>
        <v>0</v>
      </c>
      <c r="X221" s="1038">
        <f>SUM(X204,X218)</f>
        <v>1072</v>
      </c>
      <c r="Y221" s="1039">
        <f t="shared" ref="Y221" si="1934">SUM(X221,-W221)</f>
        <v>1072</v>
      </c>
      <c r="Z221" s="1040" t="e">
        <f t="shared" ref="Z221" si="1935">Y221/W221</f>
        <v>#DIV/0!</v>
      </c>
      <c r="AA221" s="1274"/>
      <c r="AB221" s="1038">
        <f>SUM(AB204,AB218)</f>
        <v>51</v>
      </c>
      <c r="AC221" s="1038">
        <f>SUM(AC204,AC218)</f>
        <v>60</v>
      </c>
      <c r="AD221" s="1039">
        <f t="shared" ref="AD221" si="1936">SUM(AC221,-AB221)</f>
        <v>9</v>
      </c>
      <c r="AE221" s="1225">
        <f t="shared" ref="AE221" si="1937">AD221/AB221</f>
        <v>0.17647058823529413</v>
      </c>
      <c r="AF221" s="1200"/>
      <c r="AG221" s="876">
        <f>SUM(AG204,AG218)</f>
        <v>1085</v>
      </c>
      <c r="AH221" s="876">
        <f>SUM(AH204,AH218)</f>
        <v>60</v>
      </c>
      <c r="AI221" s="1045">
        <f t="shared" ref="AI221" si="1938">SUM(AH221,-AG221)</f>
        <v>-1025</v>
      </c>
      <c r="AJ221" s="1046">
        <f t="shared" ref="AJ221" si="1939">AI221/AG221</f>
        <v>-0.9447004608294931</v>
      </c>
      <c r="AK221" s="1188">
        <v>23</v>
      </c>
      <c r="AL221" s="866"/>
      <c r="AN221" s="1356">
        <v>23</v>
      </c>
      <c r="AO221" s="1363" t="s">
        <v>357</v>
      </c>
      <c r="AP221" s="1038">
        <f>SUM(AP204,AP218)</f>
        <v>0</v>
      </c>
      <c r="AQ221" s="1038">
        <f>SUM(AQ204,AQ218)</f>
        <v>1072</v>
      </c>
      <c r="AR221" s="1039">
        <f t="shared" ref="AR221" si="1940">SUM(AQ221,-AP221)</f>
        <v>1072</v>
      </c>
      <c r="AS221" s="1040" t="e">
        <f t="shared" ref="AS221" si="1941">AR221/AP221</f>
        <v>#DIV/0!</v>
      </c>
      <c r="AT221" s="1274"/>
      <c r="AU221" s="1038">
        <f>SUM(AU204,AU218)</f>
        <v>8</v>
      </c>
      <c r="AV221" s="1038">
        <f>SUM(AV204,AV218)</f>
        <v>15</v>
      </c>
      <c r="AW221" s="1039">
        <f t="shared" ref="AW221" si="1942">SUM(AV221,-AU221)</f>
        <v>7</v>
      </c>
      <c r="AX221" s="1225">
        <f t="shared" ref="AX221" si="1943">AW221/AU221</f>
        <v>0.875</v>
      </c>
      <c r="AY221" s="1200"/>
      <c r="AZ221" s="876">
        <f>SUM(AZ204,AZ218)</f>
        <v>1085</v>
      </c>
      <c r="BA221" s="876">
        <f>SUM(BA204,BA218)</f>
        <v>15</v>
      </c>
      <c r="BB221" s="1045">
        <f t="shared" ref="BB221" si="1944">SUM(BA221,-AZ221)</f>
        <v>-1070</v>
      </c>
      <c r="BC221" s="1046">
        <f t="shared" ref="BC221" si="1945">BB221/AZ221</f>
        <v>-0.98617511520737322</v>
      </c>
      <c r="BD221" s="1356">
        <v>23</v>
      </c>
      <c r="BE221" s="866"/>
      <c r="BH221" s="1188">
        <v>23</v>
      </c>
      <c r="BI221" s="1363" t="s">
        <v>357</v>
      </c>
      <c r="BJ221" s="1038">
        <f>SUM(BJ204,BJ218)</f>
        <v>0</v>
      </c>
      <c r="BK221" s="1038">
        <f>SUM(BK204,BK218)</f>
        <v>1072</v>
      </c>
      <c r="BL221" s="1039">
        <f t="shared" ref="BL221" si="1946">SUM(BK221,-BJ221)</f>
        <v>1072</v>
      </c>
      <c r="BM221" s="1040" t="e">
        <f t="shared" ref="BM221" si="1947">BL221/BJ221</f>
        <v>#DIV/0!</v>
      </c>
      <c r="BN221" s="1274"/>
      <c r="BO221" s="1038">
        <f>SUM(BO204,BO218)</f>
        <v>17</v>
      </c>
      <c r="BP221" s="1038">
        <f>SUM(BP204,BP218)</f>
        <v>22</v>
      </c>
      <c r="BQ221" s="1039">
        <f t="shared" ref="BQ221" si="1948">SUM(BP221,-BO221)</f>
        <v>5</v>
      </c>
      <c r="BR221" s="1225">
        <f t="shared" ref="BR221" si="1949">BQ221/BO221</f>
        <v>0.29411764705882354</v>
      </c>
      <c r="BS221" s="1200"/>
      <c r="BT221" s="876">
        <f>SUM(BT204,BT218)</f>
        <v>1085</v>
      </c>
      <c r="BU221" s="876">
        <f>SUM(BU204,BU218)</f>
        <v>22</v>
      </c>
      <c r="BV221" s="1045">
        <f t="shared" ref="BV221" si="1950">SUM(BU221,-BT221)</f>
        <v>-1063</v>
      </c>
      <c r="BW221" s="1046">
        <f t="shared" ref="BW221" si="1951">BV221/BT221</f>
        <v>-0.97972350230414751</v>
      </c>
      <c r="BX221" s="1188">
        <v>23</v>
      </c>
      <c r="BY221" s="866"/>
      <c r="CB221" s="1356">
        <v>23</v>
      </c>
      <c r="CC221" s="1363" t="s">
        <v>357</v>
      </c>
      <c r="CD221" s="1038">
        <f>SUM(CD204,CD218)</f>
        <v>0</v>
      </c>
      <c r="CE221" s="1038">
        <f>SUM(CE204,CE218)</f>
        <v>1072</v>
      </c>
      <c r="CF221" s="1039">
        <f t="shared" ref="CF221" si="1952">SUM(CE221,-CD221)</f>
        <v>1072</v>
      </c>
      <c r="CG221" s="1040" t="e">
        <f t="shared" ref="CG221" si="1953">CF221/CD221</f>
        <v>#DIV/0!</v>
      </c>
      <c r="CH221" s="1274"/>
      <c r="CI221" s="1038">
        <f>SUM(CI204,CI218)</f>
        <v>15</v>
      </c>
      <c r="CJ221" s="1038">
        <f>SUM(CJ204,CJ218)</f>
        <v>11</v>
      </c>
      <c r="CK221" s="1039">
        <f t="shared" ref="CK221" si="1954">SUM(CJ221,-CI221)</f>
        <v>-4</v>
      </c>
      <c r="CL221" s="1225">
        <f t="shared" ref="CL221" si="1955">CK221/CI221</f>
        <v>-0.26666666666666666</v>
      </c>
      <c r="CM221" s="1200"/>
      <c r="CN221" s="876">
        <f>SUM(CN204,CN218)</f>
        <v>1085</v>
      </c>
      <c r="CO221" s="876">
        <f>SUM(CO204,CO218)</f>
        <v>11</v>
      </c>
      <c r="CP221" s="1045">
        <f t="shared" ref="CP221" si="1956">SUM(CO221,-CN221)</f>
        <v>-1074</v>
      </c>
      <c r="CQ221" s="1046">
        <f t="shared" ref="CQ221" si="1957">CP221/CN221</f>
        <v>-0.98986175115207375</v>
      </c>
      <c r="CR221" s="1356">
        <v>23</v>
      </c>
      <c r="CS221" s="866"/>
      <c r="CU221" s="1188">
        <v>23</v>
      </c>
      <c r="CV221" s="1363" t="s">
        <v>357</v>
      </c>
      <c r="CW221" s="1038">
        <f>SUM(CW204,CW218)</f>
        <v>0</v>
      </c>
      <c r="CX221" s="1038">
        <f>SUM(CX204,CX218)</f>
        <v>1072</v>
      </c>
      <c r="CY221" s="1039">
        <f t="shared" ref="CY221" si="1958">SUM(CX221,-CW221)</f>
        <v>1072</v>
      </c>
      <c r="CZ221" s="1040" t="e">
        <f t="shared" ref="CZ221" si="1959">CY221/CW221</f>
        <v>#DIV/0!</v>
      </c>
      <c r="DA221" s="1274"/>
      <c r="DB221" s="1038">
        <f>SUM(DB204,DB218)</f>
        <v>27</v>
      </c>
      <c r="DC221" s="1038">
        <f>SUM(DC204,DC218)</f>
        <v>38</v>
      </c>
      <c r="DD221" s="1039">
        <f t="shared" ref="DD221" si="1960">SUM(DC221,-DB221)</f>
        <v>11</v>
      </c>
      <c r="DE221" s="1225">
        <f t="shared" ref="DE221" si="1961">DD221/DB221</f>
        <v>0.40740740740740738</v>
      </c>
      <c r="DF221" s="1200"/>
      <c r="DG221" s="876">
        <f>SUM(DG204,DG218)</f>
        <v>1085</v>
      </c>
      <c r="DH221" s="876">
        <f>SUM(DH204,DH218)</f>
        <v>38</v>
      </c>
      <c r="DI221" s="1045">
        <f t="shared" ref="DI221" si="1962">SUM(DH221,-DG221)</f>
        <v>-1047</v>
      </c>
      <c r="DJ221" s="1046">
        <f t="shared" ref="DJ221" si="1963">DI221/DG221</f>
        <v>-0.9649769585253456</v>
      </c>
      <c r="DK221" s="1188">
        <v>23</v>
      </c>
      <c r="DL221" s="866"/>
      <c r="DN221" s="1356">
        <v>23</v>
      </c>
      <c r="DO221" s="1363" t="s">
        <v>357</v>
      </c>
      <c r="DP221" s="1038">
        <f>SUM(DP204,DP218)</f>
        <v>0</v>
      </c>
      <c r="DQ221" s="1038">
        <f>SUM(DQ204,DQ218)</f>
        <v>1072</v>
      </c>
      <c r="DR221" s="1039">
        <f t="shared" ref="DR221" si="1964">SUM(DQ221,-DP221)</f>
        <v>1072</v>
      </c>
      <c r="DS221" s="1040" t="e">
        <f t="shared" ref="DS221" si="1965">DR221/DP221</f>
        <v>#DIV/0!</v>
      </c>
      <c r="DT221" s="1274"/>
      <c r="DU221" s="1038">
        <f>SUM(DU204,DU218)</f>
        <v>14</v>
      </c>
      <c r="DV221" s="1038">
        <f>SUM(DV204,DV218)</f>
        <v>4</v>
      </c>
      <c r="DW221" s="1039">
        <f t="shared" ref="DW221" si="1966">SUM(DV221,-DU221)</f>
        <v>-10</v>
      </c>
      <c r="DX221" s="1225">
        <f t="shared" ref="DX221" si="1967">DW221/DU221</f>
        <v>-0.7142857142857143</v>
      </c>
      <c r="DY221" s="1200"/>
      <c r="DZ221" s="876">
        <f>SUM(DZ204,DZ218)</f>
        <v>1085</v>
      </c>
      <c r="EA221" s="876">
        <f>SUM(EA204,EA218)</f>
        <v>4</v>
      </c>
      <c r="EB221" s="1045">
        <f t="shared" ref="EB221" si="1968">SUM(EA221,-DZ221)</f>
        <v>-1081</v>
      </c>
      <c r="EC221" s="1046">
        <f t="shared" ref="EC221" si="1969">EB221/DZ221</f>
        <v>-0.99631336405529958</v>
      </c>
      <c r="ED221" s="1356">
        <v>23</v>
      </c>
      <c r="EE221" s="866"/>
      <c r="EG221" s="1188">
        <v>23</v>
      </c>
      <c r="EH221" s="1363" t="s">
        <v>357</v>
      </c>
      <c r="EI221" s="1038">
        <f>SUM(EI204,EI218)</f>
        <v>0</v>
      </c>
      <c r="EJ221" s="1038">
        <f>SUM(EJ204,EJ218)</f>
        <v>1072</v>
      </c>
      <c r="EK221" s="1039">
        <f t="shared" ref="EK221" si="1970">SUM(EJ221,-EI221)</f>
        <v>1072</v>
      </c>
      <c r="EL221" s="1040" t="e">
        <f t="shared" ref="EL221" si="1971">EK221/EI221</f>
        <v>#DIV/0!</v>
      </c>
      <c r="EM221" s="1274"/>
      <c r="EN221" s="1038">
        <f>SUM(EN204,EN218)</f>
        <v>7</v>
      </c>
      <c r="EO221" s="1038">
        <f>SUM(EO204,EO218)</f>
        <v>10</v>
      </c>
      <c r="EP221" s="1039">
        <f t="shared" ref="EP221" si="1972">SUM(EO221,-EN221)</f>
        <v>3</v>
      </c>
      <c r="EQ221" s="1225">
        <f t="shared" ref="EQ221" si="1973">EP221/EN221</f>
        <v>0.42857142857142855</v>
      </c>
      <c r="ER221" s="1200"/>
      <c r="ES221" s="876">
        <f>SUM(ES204,ES218)</f>
        <v>1085</v>
      </c>
      <c r="ET221" s="876">
        <f>SUM(ET204,ET218)</f>
        <v>10</v>
      </c>
      <c r="EU221" s="1045">
        <f t="shared" ref="EU221" si="1974">SUM(ET221,-ES221)</f>
        <v>-1075</v>
      </c>
      <c r="EV221" s="1046">
        <f t="shared" ref="EV221" si="1975">EU221/ES221</f>
        <v>-0.99078341013824889</v>
      </c>
      <c r="EW221" s="1188">
        <v>23</v>
      </c>
      <c r="EX221" s="866"/>
      <c r="EZ221" s="1356">
        <v>23</v>
      </c>
      <c r="FA221" s="1363" t="s">
        <v>357</v>
      </c>
      <c r="FB221" s="1038">
        <f>SUM(FB204,FB218)</f>
        <v>0</v>
      </c>
      <c r="FC221" s="1038">
        <f>SUM(FC204,FC218)</f>
        <v>1072</v>
      </c>
      <c r="FD221" s="1039">
        <f t="shared" ref="FD221" si="1976">SUM(FC221,-FB221)</f>
        <v>1072</v>
      </c>
      <c r="FE221" s="1040" t="e">
        <f t="shared" ref="FE221" si="1977">FD221/FB221</f>
        <v>#DIV/0!</v>
      </c>
      <c r="FF221" s="1274"/>
      <c r="FG221" s="1038">
        <f>SUM(FG204,FG218)</f>
        <v>7</v>
      </c>
      <c r="FH221" s="1038">
        <f>SUM(FH204,FH218)</f>
        <v>9</v>
      </c>
      <c r="FI221" s="1039">
        <f t="shared" ref="FI221" si="1978">SUM(FH221,-FG221)</f>
        <v>2</v>
      </c>
      <c r="FJ221" s="1225">
        <f t="shared" ref="FJ221" si="1979">FI221/FG221</f>
        <v>0.2857142857142857</v>
      </c>
      <c r="FK221" s="1200"/>
      <c r="FL221" s="876">
        <f>SUM(FL204,FL218)</f>
        <v>1085</v>
      </c>
      <c r="FM221" s="876">
        <f>SUM(FM204,FM218)</f>
        <v>9</v>
      </c>
      <c r="FN221" s="1045">
        <f t="shared" ref="FN221" si="1980">SUM(FM221,-FL221)</f>
        <v>-1076</v>
      </c>
      <c r="FO221" s="1046">
        <f t="shared" ref="FO221" si="1981">FN221/FL221</f>
        <v>-0.99170506912442391</v>
      </c>
      <c r="FP221" s="1356">
        <v>23</v>
      </c>
      <c r="FQ221" s="866"/>
      <c r="FS221" s="1188">
        <v>23</v>
      </c>
      <c r="FT221" s="1363" t="s">
        <v>357</v>
      </c>
      <c r="FU221" s="1038">
        <f>SUM(FU204,FU218)</f>
        <v>0</v>
      </c>
      <c r="FV221" s="1038">
        <f>SUM(FV204,FV218)</f>
        <v>1072</v>
      </c>
      <c r="FW221" s="1039">
        <f t="shared" ref="FW221" si="1982">SUM(FV221,-FU221)</f>
        <v>1072</v>
      </c>
      <c r="FX221" s="1040" t="e">
        <f t="shared" ref="FX221" si="1983">FW221/FU221</f>
        <v>#DIV/0!</v>
      </c>
      <c r="FY221" s="1274"/>
      <c r="FZ221" s="1038">
        <f>SUM(FZ204,FZ218)</f>
        <v>7</v>
      </c>
      <c r="GA221" s="1038">
        <f>SUM(GA204,GA218)</f>
        <v>41</v>
      </c>
      <c r="GB221" s="1039">
        <f t="shared" ref="GB221" si="1984">SUM(GA221,-FZ221)</f>
        <v>34</v>
      </c>
      <c r="GC221" s="1225">
        <f t="shared" ref="GC221" si="1985">GB221/FZ221</f>
        <v>4.8571428571428568</v>
      </c>
      <c r="GD221" s="1200"/>
      <c r="GE221" s="876">
        <f>SUM(GE204,GE218)</f>
        <v>1085</v>
      </c>
      <c r="GF221" s="876">
        <f>SUM(GF204,GF218)</f>
        <v>41</v>
      </c>
      <c r="GG221" s="1045">
        <f t="shared" ref="GG221" si="1986">SUM(GF221,-GE221)</f>
        <v>-1044</v>
      </c>
      <c r="GH221" s="1046">
        <f t="shared" ref="GH221" si="1987">GG221/GE221</f>
        <v>-0.96221198156682031</v>
      </c>
      <c r="GI221" s="1188">
        <v>23</v>
      </c>
      <c r="GJ221" s="866"/>
      <c r="GL221" s="1356">
        <v>23</v>
      </c>
      <c r="GM221" s="1363" t="s">
        <v>357</v>
      </c>
      <c r="GN221" s="1038">
        <f>SUM(GN204,GN218)</f>
        <v>0</v>
      </c>
      <c r="GO221" s="1038">
        <f>SUM(GO204,GO218)</f>
        <v>1072</v>
      </c>
      <c r="GP221" s="1039">
        <f t="shared" ref="GP221" si="1988">SUM(GO221,-GN221)</f>
        <v>1072</v>
      </c>
      <c r="GQ221" s="1040" t="e">
        <f t="shared" ref="GQ221" si="1989">GP221/GN221</f>
        <v>#DIV/0!</v>
      </c>
      <c r="GR221" s="1274"/>
      <c r="GS221" s="1038">
        <f>SUM(GS204,GS218)</f>
        <v>27</v>
      </c>
      <c r="GT221" s="1038">
        <f>SUM(GT204,GT218)</f>
        <v>19</v>
      </c>
      <c r="GU221" s="1039">
        <f t="shared" ref="GU221" si="1990">SUM(GT221,-GS221)</f>
        <v>-8</v>
      </c>
      <c r="GV221" s="1225">
        <f t="shared" ref="GV221" si="1991">GU221/GS221</f>
        <v>-0.29629629629629628</v>
      </c>
      <c r="GW221" s="1200"/>
      <c r="GX221" s="876">
        <f>SUM(GX204,GX218)</f>
        <v>1085</v>
      </c>
      <c r="GY221" s="876">
        <f>SUM(GY204,GY218)</f>
        <v>19</v>
      </c>
      <c r="GZ221" s="1045">
        <f t="shared" ref="GZ221" si="1992">SUM(GY221,-GX221)</f>
        <v>-1066</v>
      </c>
      <c r="HA221" s="1046">
        <f t="shared" ref="HA221" si="1993">GZ221/GX221</f>
        <v>-0.9824884792626728</v>
      </c>
      <c r="HB221" s="1356">
        <v>23</v>
      </c>
      <c r="HC221" s="866"/>
      <c r="HE221" s="1188">
        <v>23</v>
      </c>
      <c r="HF221" s="1363" t="s">
        <v>357</v>
      </c>
      <c r="HG221" s="1038">
        <f>SUM(HG204,HG218)</f>
        <v>0</v>
      </c>
      <c r="HH221" s="1038">
        <f>SUM(HH204,HH218)</f>
        <v>1072</v>
      </c>
      <c r="HI221" s="1039">
        <f t="shared" ref="HI221" si="1994">SUM(HH221,-HG221)</f>
        <v>1072</v>
      </c>
      <c r="HJ221" s="1040" t="e">
        <f t="shared" ref="HJ221" si="1995">HI221/HG221</f>
        <v>#DIV/0!</v>
      </c>
      <c r="HK221" s="1274"/>
      <c r="HL221" s="1038">
        <f>SUM(HL204,HL218)</f>
        <v>27</v>
      </c>
      <c r="HM221" s="1038">
        <f>SUM(HM204,HM218)</f>
        <v>27</v>
      </c>
      <c r="HN221" s="1039">
        <f t="shared" ref="HN221" si="1996">SUM(HM221,-HL221)</f>
        <v>0</v>
      </c>
      <c r="HO221" s="1225">
        <f t="shared" ref="HO221" si="1997">HN221/HL221</f>
        <v>0</v>
      </c>
      <c r="HP221" s="1200"/>
      <c r="HQ221" s="876">
        <f>SUM(HQ204,HQ218)</f>
        <v>1085</v>
      </c>
      <c r="HR221" s="876">
        <f>SUM(HR204,HR218)</f>
        <v>27</v>
      </c>
      <c r="HS221" s="1045">
        <f t="shared" ref="HS221" si="1998">SUM(HR221,-HQ221)</f>
        <v>-1058</v>
      </c>
      <c r="HT221" s="1046">
        <f t="shared" ref="HT221" si="1999">HS221/HQ221</f>
        <v>-0.97511520737327184</v>
      </c>
      <c r="HU221" s="1188">
        <v>23</v>
      </c>
      <c r="HV221" s="866"/>
      <c r="HX221" s="1356">
        <v>23</v>
      </c>
      <c r="HY221" s="1363" t="s">
        <v>357</v>
      </c>
      <c r="HZ221" s="1038">
        <f>SUM(HZ204,HZ218)</f>
        <v>0</v>
      </c>
      <c r="IA221" s="1038">
        <f>SUM(IA204,IA218)</f>
        <v>1072</v>
      </c>
      <c r="IB221" s="1039">
        <f t="shared" ref="IB221" si="2000">SUM(IA221,-HZ221)</f>
        <v>1072</v>
      </c>
      <c r="IC221" s="1040" t="e">
        <f t="shared" ref="IC221" si="2001">IB221/HZ221</f>
        <v>#DIV/0!</v>
      </c>
      <c r="ID221" s="1274"/>
      <c r="IE221" s="1038">
        <f>SUM(IE204,IE218)</f>
        <v>11</v>
      </c>
      <c r="IF221" s="1038">
        <f>SUM(IF204,IF218)</f>
        <v>21</v>
      </c>
      <c r="IG221" s="1039">
        <f t="shared" ref="IG221" si="2002">SUM(IF221,-IE221)</f>
        <v>10</v>
      </c>
      <c r="IH221" s="1225">
        <f t="shared" ref="IH221" si="2003">IG221/IE221</f>
        <v>0.90909090909090906</v>
      </c>
      <c r="II221" s="1200"/>
      <c r="IJ221" s="876">
        <f>SUM(IJ204,IJ218)</f>
        <v>1085</v>
      </c>
      <c r="IK221" s="876">
        <f>SUM(IK204,IK218)</f>
        <v>21</v>
      </c>
      <c r="IL221" s="1045">
        <f t="shared" ref="IL221" si="2004">SUM(IK221,-IJ221)</f>
        <v>-1064</v>
      </c>
      <c r="IM221" s="1046">
        <f t="shared" ref="IM221" si="2005">IL221/IJ221</f>
        <v>-0.98064516129032253</v>
      </c>
      <c r="IN221" s="1356">
        <v>23</v>
      </c>
      <c r="IO221" s="866"/>
      <c r="IQ221" s="1179">
        <v>23</v>
      </c>
      <c r="IR221" s="1363" t="s">
        <v>357</v>
      </c>
      <c r="IS221" s="1038">
        <f>SUM(IS204,IS218)</f>
        <v>0</v>
      </c>
      <c r="IT221" s="1038">
        <f>SUM(IT204,IT218)</f>
        <v>1072</v>
      </c>
      <c r="IU221" s="1039">
        <f t="shared" ref="IU221" si="2006">SUM(IT221,-IS221)</f>
        <v>1072</v>
      </c>
      <c r="IV221" s="1040" t="e">
        <f t="shared" ref="IV221" si="2007">IU221/IS221</f>
        <v>#DIV/0!</v>
      </c>
      <c r="IW221" s="1274"/>
      <c r="IX221" s="1038">
        <f>SUM(IX204,IX218)</f>
        <v>218</v>
      </c>
      <c r="IY221" s="1038">
        <f>SUM(IY204,IY218)</f>
        <v>277</v>
      </c>
      <c r="IZ221" s="1039">
        <f t="shared" ref="IZ221" si="2008">SUM(IY221,-IX221)</f>
        <v>59</v>
      </c>
      <c r="JA221" s="1225">
        <f t="shared" ref="JA221" si="2009">IZ221/IX221</f>
        <v>0.27064220183486237</v>
      </c>
      <c r="JB221" s="1200"/>
      <c r="JC221" s="876">
        <f>SUM(JC204,JC218)</f>
        <v>1085</v>
      </c>
      <c r="JD221" s="876">
        <f>SUM(JD204,JD218)</f>
        <v>277</v>
      </c>
      <c r="JE221" s="1045">
        <f t="shared" ref="JE221" si="2010">SUM(JD221,-JC221)</f>
        <v>-808</v>
      </c>
      <c r="JF221" s="1046">
        <f t="shared" ref="JF221" si="2011">JE221/JC221</f>
        <v>-0.74470046082949304</v>
      </c>
      <c r="JG221" s="1179">
        <v>23</v>
      </c>
      <c r="JH221" s="866"/>
    </row>
    <row r="222" spans="1:268" hidden="1">
      <c r="A222" s="1179"/>
      <c r="B222" s="953"/>
      <c r="C222" s="399"/>
      <c r="D222" s="399"/>
      <c r="E222" s="953"/>
      <c r="F222" s="954"/>
      <c r="G222" s="991"/>
      <c r="H222" s="399"/>
      <c r="I222" s="399"/>
      <c r="J222" s="953"/>
      <c r="K222" s="954"/>
      <c r="L222" s="1018"/>
      <c r="M222" s="399"/>
      <c r="N222" s="399"/>
      <c r="O222" s="953"/>
      <c r="P222" s="954"/>
      <c r="Q222" s="1179"/>
      <c r="R222" s="866"/>
      <c r="U222" s="1188"/>
      <c r="V222" s="953"/>
      <c r="W222" s="399"/>
      <c r="X222" s="399"/>
      <c r="Y222" s="953"/>
      <c r="Z222" s="954"/>
      <c r="AA222" s="991"/>
      <c r="AB222" s="399"/>
      <c r="AC222" s="399"/>
      <c r="AD222" s="953"/>
      <c r="AE222" s="954"/>
      <c r="AF222" s="1018"/>
      <c r="AG222" s="399"/>
      <c r="AH222" s="399"/>
      <c r="AI222" s="953"/>
      <c r="AJ222" s="954"/>
      <c r="AK222" s="1188"/>
      <c r="AL222" s="866"/>
      <c r="AN222" s="1188"/>
      <c r="AO222" s="953"/>
      <c r="AP222" s="399"/>
      <c r="AQ222" s="399"/>
      <c r="AR222" s="953"/>
      <c r="AS222" s="954"/>
      <c r="AT222" s="991"/>
      <c r="AU222" s="399"/>
      <c r="AV222" s="399"/>
      <c r="AW222" s="953"/>
      <c r="AX222" s="954"/>
      <c r="AY222" s="1018"/>
      <c r="AZ222" s="399"/>
      <c r="BA222" s="399"/>
      <c r="BB222" s="953"/>
      <c r="BC222" s="954"/>
      <c r="BD222" s="1188"/>
      <c r="BE222" s="866"/>
      <c r="BH222" s="1188"/>
      <c r="BI222" s="953"/>
      <c r="BJ222" s="399"/>
      <c r="BK222" s="399"/>
      <c r="BL222" s="953"/>
      <c r="BM222" s="954"/>
      <c r="BN222" s="991"/>
      <c r="BO222" s="399"/>
      <c r="BP222" s="399"/>
      <c r="BQ222" s="953"/>
      <c r="BR222" s="954"/>
      <c r="BS222" s="1018"/>
      <c r="BT222" s="399"/>
      <c r="BU222" s="399"/>
      <c r="BV222" s="953"/>
      <c r="BW222" s="954"/>
      <c r="BX222" s="1188"/>
      <c r="BY222" s="866"/>
      <c r="CB222" s="1188"/>
      <c r="CC222" s="953"/>
      <c r="CD222" s="399"/>
      <c r="CE222" s="399"/>
      <c r="CF222" s="953"/>
      <c r="CG222" s="954"/>
      <c r="CH222" s="991"/>
      <c r="CI222" s="399"/>
      <c r="CJ222" s="399"/>
      <c r="CK222" s="953"/>
      <c r="CL222" s="954"/>
      <c r="CM222" s="1018"/>
      <c r="CN222" s="399"/>
      <c r="CO222" s="399"/>
      <c r="CP222" s="953"/>
      <c r="CQ222" s="954"/>
      <c r="CR222" s="1188"/>
      <c r="CS222" s="866"/>
      <c r="CU222" s="1188"/>
      <c r="CV222" s="953"/>
      <c r="CW222" s="399"/>
      <c r="CX222" s="399"/>
      <c r="CY222" s="953"/>
      <c r="CZ222" s="954"/>
      <c r="DA222" s="991"/>
      <c r="DB222" s="399"/>
      <c r="DC222" s="399"/>
      <c r="DD222" s="953"/>
      <c r="DE222" s="954"/>
      <c r="DF222" s="1018"/>
      <c r="DG222" s="399"/>
      <c r="DH222" s="399"/>
      <c r="DI222" s="953"/>
      <c r="DJ222" s="954"/>
      <c r="DK222" s="1188"/>
      <c r="DL222" s="866"/>
      <c r="DN222" s="1188"/>
      <c r="DO222" s="953"/>
      <c r="DP222" s="399"/>
      <c r="DQ222" s="399"/>
      <c r="DR222" s="953"/>
      <c r="DS222" s="954"/>
      <c r="DT222" s="991"/>
      <c r="DU222" s="399"/>
      <c r="DV222" s="399"/>
      <c r="DW222" s="953"/>
      <c r="DX222" s="954"/>
      <c r="DY222" s="1018"/>
      <c r="DZ222" s="399"/>
      <c r="EA222" s="399"/>
      <c r="EB222" s="953"/>
      <c r="EC222" s="954"/>
      <c r="ED222" s="1188"/>
      <c r="EE222" s="866"/>
      <c r="EG222" s="1188"/>
      <c r="EH222" s="953"/>
      <c r="EI222" s="399"/>
      <c r="EJ222" s="399"/>
      <c r="EK222" s="953"/>
      <c r="EL222" s="954"/>
      <c r="EM222" s="991"/>
      <c r="EN222" s="399"/>
      <c r="EO222" s="399"/>
      <c r="EP222" s="953"/>
      <c r="EQ222" s="954"/>
      <c r="ER222" s="1018"/>
      <c r="ES222" s="399"/>
      <c r="ET222" s="399"/>
      <c r="EU222" s="953"/>
      <c r="EV222" s="954"/>
      <c r="EW222" s="1188"/>
      <c r="EX222" s="866"/>
      <c r="EZ222" s="1188"/>
      <c r="FA222" s="953"/>
      <c r="FB222" s="399"/>
      <c r="FC222" s="399"/>
      <c r="FD222" s="953"/>
      <c r="FE222" s="954"/>
      <c r="FF222" s="991"/>
      <c r="FG222" s="399"/>
      <c r="FH222" s="399"/>
      <c r="FI222" s="953"/>
      <c r="FJ222" s="954"/>
      <c r="FK222" s="1018"/>
      <c r="FL222" s="399"/>
      <c r="FM222" s="399"/>
      <c r="FN222" s="953"/>
      <c r="FO222" s="954"/>
      <c r="FP222" s="1188"/>
      <c r="FQ222" s="866"/>
      <c r="FS222" s="1188"/>
      <c r="FT222" s="953"/>
      <c r="FU222" s="399"/>
      <c r="FV222" s="399"/>
      <c r="FW222" s="953"/>
      <c r="FX222" s="954"/>
      <c r="FY222" s="991"/>
      <c r="FZ222" s="399"/>
      <c r="GA222" s="399"/>
      <c r="GB222" s="953"/>
      <c r="GC222" s="954"/>
      <c r="GD222" s="1018"/>
      <c r="GE222" s="399"/>
      <c r="GF222" s="399"/>
      <c r="GG222" s="953"/>
      <c r="GH222" s="954"/>
      <c r="GI222" s="1188"/>
      <c r="GJ222" s="866"/>
      <c r="GL222" s="1188"/>
      <c r="GM222" s="953"/>
      <c r="GN222" s="399"/>
      <c r="GO222" s="399"/>
      <c r="GP222" s="953"/>
      <c r="GQ222" s="954"/>
      <c r="GR222" s="991"/>
      <c r="GS222" s="399"/>
      <c r="GT222" s="399"/>
      <c r="GU222" s="953"/>
      <c r="GV222" s="954"/>
      <c r="GW222" s="1018"/>
      <c r="GX222" s="399"/>
      <c r="GY222" s="399"/>
      <c r="GZ222" s="953"/>
      <c r="HA222" s="954"/>
      <c r="HB222" s="1188"/>
      <c r="HC222" s="866"/>
      <c r="HE222" s="1188"/>
      <c r="HF222" s="953"/>
      <c r="HG222" s="399"/>
      <c r="HH222" s="399"/>
      <c r="HI222" s="953"/>
      <c r="HJ222" s="954"/>
      <c r="HK222" s="991"/>
      <c r="HL222" s="399"/>
      <c r="HM222" s="399"/>
      <c r="HN222" s="953"/>
      <c r="HO222" s="954"/>
      <c r="HP222" s="1018"/>
      <c r="HQ222" s="399"/>
      <c r="HR222" s="399"/>
      <c r="HS222" s="953"/>
      <c r="HT222" s="954"/>
      <c r="HU222" s="1188"/>
      <c r="HV222" s="866"/>
      <c r="HX222" s="1188"/>
      <c r="HY222" s="953"/>
      <c r="HZ222" s="399"/>
      <c r="IA222" s="399"/>
      <c r="IB222" s="953"/>
      <c r="IC222" s="954"/>
      <c r="ID222" s="991"/>
      <c r="IE222" s="399"/>
      <c r="IF222" s="399"/>
      <c r="IG222" s="953"/>
      <c r="IH222" s="954"/>
      <c r="II222" s="1018"/>
      <c r="IJ222" s="399"/>
      <c r="IK222" s="399"/>
      <c r="IL222" s="953"/>
      <c r="IM222" s="954"/>
      <c r="IN222" s="1188"/>
      <c r="IO222" s="866"/>
      <c r="IQ222" s="1179"/>
      <c r="IR222" s="953"/>
      <c r="IS222" s="399"/>
      <c r="IT222" s="399"/>
      <c r="IU222" s="953"/>
      <c r="IV222" s="954"/>
      <c r="IW222" s="991"/>
      <c r="IX222" s="399"/>
      <c r="IY222" s="399"/>
      <c r="IZ222" s="953"/>
      <c r="JA222" s="954"/>
      <c r="JB222" s="1018"/>
      <c r="JC222" s="399"/>
      <c r="JD222" s="399"/>
      <c r="JE222" s="953"/>
      <c r="JF222" s="954"/>
      <c r="JG222" s="1179"/>
      <c r="JH222" s="866"/>
    </row>
    <row r="223" spans="1:268" hidden="1">
      <c r="A223" s="1179">
        <v>21</v>
      </c>
      <c r="B223" s="985" t="s">
        <v>337</v>
      </c>
      <c r="C223" s="985">
        <f>SUM(C204,C218)</f>
        <v>0</v>
      </c>
      <c r="D223" s="985">
        <f>SUM(D204,D218)</f>
        <v>1072</v>
      </c>
      <c r="E223" s="1010">
        <f>SUM(D223,-C223)</f>
        <v>1072</v>
      </c>
      <c r="F223" s="986" t="e">
        <f>E223/C223</f>
        <v>#DIV/0!</v>
      </c>
      <c r="G223" s="921">
        <v>21</v>
      </c>
      <c r="H223" s="985">
        <f>SUM(H204,H218)</f>
        <v>1085</v>
      </c>
      <c r="I223" s="985">
        <f>SUM(I204,I218)</f>
        <v>1051</v>
      </c>
      <c r="J223" s="1010">
        <f>SUM(I223,-H223)</f>
        <v>-34</v>
      </c>
      <c r="K223" s="986">
        <f>J223/H223</f>
        <v>-3.1336405529953919E-2</v>
      </c>
      <c r="L223" s="879"/>
      <c r="M223" s="985">
        <f>SUM(M204,M218)</f>
        <v>1085</v>
      </c>
      <c r="N223" s="985">
        <f>SUM(N204,N218)</f>
        <v>1051</v>
      </c>
      <c r="O223" s="1010">
        <f>SUM(N223,-M223)</f>
        <v>-34</v>
      </c>
      <c r="P223" s="986">
        <f>O223/M223</f>
        <v>-3.1336405529953919E-2</v>
      </c>
      <c r="Q223" s="1179">
        <v>21</v>
      </c>
      <c r="R223" s="866"/>
      <c r="U223" s="1188">
        <v>21</v>
      </c>
      <c r="V223" s="985" t="s">
        <v>337</v>
      </c>
      <c r="W223" s="985">
        <f>SUM(W204,W218)</f>
        <v>0</v>
      </c>
      <c r="X223" s="985">
        <f>SUM(X204,X218)</f>
        <v>1072</v>
      </c>
      <c r="Y223" s="1010">
        <f>SUM(X223,-W223)</f>
        <v>1072</v>
      </c>
      <c r="Z223" s="986" t="e">
        <f>Y223/W223</f>
        <v>#DIV/0!</v>
      </c>
      <c r="AA223" s="921">
        <v>21</v>
      </c>
      <c r="AB223" s="985">
        <f>SUM(AB204,AB218)</f>
        <v>51</v>
      </c>
      <c r="AC223" s="985">
        <f>SUM(AC204,AC218)</f>
        <v>60</v>
      </c>
      <c r="AD223" s="1010">
        <f>SUM(AC223,-AB223)</f>
        <v>9</v>
      </c>
      <c r="AE223" s="986">
        <f>AD223/AB223</f>
        <v>0.17647058823529413</v>
      </c>
      <c r="AF223" s="879"/>
      <c r="AG223" s="985">
        <f>SUM(AG204,AG218)</f>
        <v>1085</v>
      </c>
      <c r="AH223" s="985">
        <f>SUM(AH204,AH218)</f>
        <v>60</v>
      </c>
      <c r="AI223" s="1010">
        <f>SUM(AH223,-AG223)</f>
        <v>-1025</v>
      </c>
      <c r="AJ223" s="986">
        <f>AI223/AG223</f>
        <v>-0.9447004608294931</v>
      </c>
      <c r="AK223" s="1188">
        <v>21</v>
      </c>
      <c r="AL223" s="866"/>
      <c r="AN223" s="1188">
        <v>21</v>
      </c>
      <c r="AO223" s="985" t="s">
        <v>337</v>
      </c>
      <c r="AP223" s="985">
        <f>SUM(AP204,AP218)</f>
        <v>0</v>
      </c>
      <c r="AQ223" s="985">
        <f>SUM(AQ204,AQ218)</f>
        <v>1072</v>
      </c>
      <c r="AR223" s="1010">
        <f>SUM(AQ223,-AP223)</f>
        <v>1072</v>
      </c>
      <c r="AS223" s="986" t="e">
        <f>AR223/AP223</f>
        <v>#DIV/0!</v>
      </c>
      <c r="AT223" s="921">
        <v>21</v>
      </c>
      <c r="AU223" s="985">
        <f>SUM(AU204,AU218)</f>
        <v>8</v>
      </c>
      <c r="AV223" s="985">
        <f>SUM(AV204,AV218)</f>
        <v>15</v>
      </c>
      <c r="AW223" s="1010">
        <f>SUM(AV223,-AU223)</f>
        <v>7</v>
      </c>
      <c r="AX223" s="986">
        <f>AW223/AU223</f>
        <v>0.875</v>
      </c>
      <c r="AY223" s="879"/>
      <c r="AZ223" s="985">
        <f>SUM(AZ204,AZ218)</f>
        <v>1085</v>
      </c>
      <c r="BA223" s="985">
        <f>SUM(BA204,BA218)</f>
        <v>15</v>
      </c>
      <c r="BB223" s="1010">
        <f>SUM(BA223,-AZ223)</f>
        <v>-1070</v>
      </c>
      <c r="BC223" s="986">
        <f>BB223/AZ223</f>
        <v>-0.98617511520737322</v>
      </c>
      <c r="BD223" s="1188">
        <v>21</v>
      </c>
      <c r="BE223" s="866"/>
      <c r="BH223" s="1188">
        <v>21</v>
      </c>
      <c r="BI223" s="985" t="s">
        <v>337</v>
      </c>
      <c r="BJ223" s="985">
        <f>SUM(BJ204,BJ218)</f>
        <v>0</v>
      </c>
      <c r="BK223" s="985">
        <f>SUM(BK204,BK218)</f>
        <v>1072</v>
      </c>
      <c r="BL223" s="1010">
        <f>SUM(BK223,-BJ223)</f>
        <v>1072</v>
      </c>
      <c r="BM223" s="986" t="e">
        <f>BL223/BJ223</f>
        <v>#DIV/0!</v>
      </c>
      <c r="BN223" s="921">
        <v>21</v>
      </c>
      <c r="BO223" s="985">
        <f>SUM(BO204,BO218)</f>
        <v>17</v>
      </c>
      <c r="BP223" s="985">
        <f>SUM(BP204,BP218)</f>
        <v>22</v>
      </c>
      <c r="BQ223" s="1010">
        <f>SUM(BP223,-BO223)</f>
        <v>5</v>
      </c>
      <c r="BR223" s="986">
        <f>BQ223/BO223</f>
        <v>0.29411764705882354</v>
      </c>
      <c r="BS223" s="879"/>
      <c r="BT223" s="985">
        <f>SUM(BT204,BT218)</f>
        <v>1085</v>
      </c>
      <c r="BU223" s="985">
        <f>SUM(BU204,BU218)</f>
        <v>22</v>
      </c>
      <c r="BV223" s="1010">
        <f>SUM(BU223,-BT223)</f>
        <v>-1063</v>
      </c>
      <c r="BW223" s="986">
        <f>BV223/BT223</f>
        <v>-0.97972350230414751</v>
      </c>
      <c r="BX223" s="1188">
        <v>21</v>
      </c>
      <c r="BY223" s="866"/>
      <c r="CB223" s="1188">
        <v>21</v>
      </c>
      <c r="CC223" s="985" t="s">
        <v>337</v>
      </c>
      <c r="CD223" s="985">
        <f>SUM(CD204,CD218)</f>
        <v>0</v>
      </c>
      <c r="CE223" s="985">
        <f>SUM(CE204,CE218)</f>
        <v>1072</v>
      </c>
      <c r="CF223" s="1010">
        <f>SUM(CE223,-CD223)</f>
        <v>1072</v>
      </c>
      <c r="CG223" s="986" t="e">
        <f>CF223/CD223</f>
        <v>#DIV/0!</v>
      </c>
      <c r="CH223" s="921">
        <v>21</v>
      </c>
      <c r="CI223" s="985">
        <f>SUM(CI204,CI218)</f>
        <v>15</v>
      </c>
      <c r="CJ223" s="985">
        <f>SUM(CJ204,CJ218)</f>
        <v>11</v>
      </c>
      <c r="CK223" s="1010">
        <f>SUM(CJ223,-CI223)</f>
        <v>-4</v>
      </c>
      <c r="CL223" s="986">
        <f>CK223/CI223</f>
        <v>-0.26666666666666666</v>
      </c>
      <c r="CM223" s="879"/>
      <c r="CN223" s="985">
        <f>SUM(CN204,CN218)</f>
        <v>1085</v>
      </c>
      <c r="CO223" s="985">
        <f>SUM(CO204,CO218)</f>
        <v>11</v>
      </c>
      <c r="CP223" s="1010">
        <f>SUM(CO223,-CN223)</f>
        <v>-1074</v>
      </c>
      <c r="CQ223" s="986">
        <f>CP223/CN223</f>
        <v>-0.98986175115207375</v>
      </c>
      <c r="CR223" s="1188">
        <v>21</v>
      </c>
      <c r="CS223" s="866"/>
      <c r="CU223" s="1188">
        <v>21</v>
      </c>
      <c r="CV223" s="985" t="s">
        <v>337</v>
      </c>
      <c r="CW223" s="985">
        <f>SUM(CW204,CW218)</f>
        <v>0</v>
      </c>
      <c r="CX223" s="985">
        <f>SUM(CX204,CX218)</f>
        <v>1072</v>
      </c>
      <c r="CY223" s="1010">
        <f>SUM(CX223,-CW223)</f>
        <v>1072</v>
      </c>
      <c r="CZ223" s="986" t="e">
        <f>CY223/CW223</f>
        <v>#DIV/0!</v>
      </c>
      <c r="DA223" s="921">
        <v>21</v>
      </c>
      <c r="DB223" s="985">
        <f>SUM(DB204,DB218)</f>
        <v>27</v>
      </c>
      <c r="DC223" s="985">
        <f>SUM(DC204,DC218)</f>
        <v>38</v>
      </c>
      <c r="DD223" s="1010">
        <f>SUM(DC223,-DB223)</f>
        <v>11</v>
      </c>
      <c r="DE223" s="986">
        <f>DD223/DB223</f>
        <v>0.40740740740740738</v>
      </c>
      <c r="DF223" s="879"/>
      <c r="DG223" s="985">
        <f>SUM(DG204,DG218)</f>
        <v>1085</v>
      </c>
      <c r="DH223" s="985">
        <f>SUM(DH204,DH218)</f>
        <v>38</v>
      </c>
      <c r="DI223" s="1010">
        <f>SUM(DH223,-DG223)</f>
        <v>-1047</v>
      </c>
      <c r="DJ223" s="986">
        <f>DI223/DG223</f>
        <v>-0.9649769585253456</v>
      </c>
      <c r="DK223" s="1188">
        <v>21</v>
      </c>
      <c r="DL223" s="866"/>
      <c r="DN223" s="1188">
        <v>21</v>
      </c>
      <c r="DO223" s="985" t="s">
        <v>337</v>
      </c>
      <c r="DP223" s="985">
        <f>SUM(DP204,DP218)</f>
        <v>0</v>
      </c>
      <c r="DQ223" s="985">
        <f>SUM(DQ204,DQ218)</f>
        <v>1072</v>
      </c>
      <c r="DR223" s="1010">
        <f>SUM(DQ223,-DP223)</f>
        <v>1072</v>
      </c>
      <c r="DS223" s="986" t="e">
        <f>DR223/DP223</f>
        <v>#DIV/0!</v>
      </c>
      <c r="DT223" s="921">
        <v>21</v>
      </c>
      <c r="DU223" s="985">
        <f>SUM(DU204,DU218)</f>
        <v>14</v>
      </c>
      <c r="DV223" s="985">
        <f>SUM(DV204,DV218)</f>
        <v>4</v>
      </c>
      <c r="DW223" s="1010">
        <f>SUM(DV223,-DU223)</f>
        <v>-10</v>
      </c>
      <c r="DX223" s="986">
        <f>DW223/DU223</f>
        <v>-0.7142857142857143</v>
      </c>
      <c r="DY223" s="879"/>
      <c r="DZ223" s="985">
        <f>SUM(DZ204,DZ218)</f>
        <v>1085</v>
      </c>
      <c r="EA223" s="985">
        <f>SUM(EA204,EA218)</f>
        <v>4</v>
      </c>
      <c r="EB223" s="1010">
        <f>SUM(EA223,-DZ223)</f>
        <v>-1081</v>
      </c>
      <c r="EC223" s="986">
        <f>EB223/DZ223</f>
        <v>-0.99631336405529958</v>
      </c>
      <c r="ED223" s="1188">
        <v>21</v>
      </c>
      <c r="EE223" s="866"/>
      <c r="EG223" s="1188">
        <v>21</v>
      </c>
      <c r="EH223" s="985" t="s">
        <v>337</v>
      </c>
      <c r="EI223" s="985">
        <f>SUM(EI204,EI218)</f>
        <v>0</v>
      </c>
      <c r="EJ223" s="985">
        <f>SUM(EJ204,EJ218)</f>
        <v>1072</v>
      </c>
      <c r="EK223" s="1010">
        <f>SUM(EJ223,-EI223)</f>
        <v>1072</v>
      </c>
      <c r="EL223" s="986" t="e">
        <f>EK223/EI223</f>
        <v>#DIV/0!</v>
      </c>
      <c r="EM223" s="921">
        <v>21</v>
      </c>
      <c r="EN223" s="985">
        <f>SUM(EN204,EN218)</f>
        <v>7</v>
      </c>
      <c r="EO223" s="985">
        <f>SUM(EO204,EO218)</f>
        <v>10</v>
      </c>
      <c r="EP223" s="1010">
        <f>SUM(EO223,-EN223)</f>
        <v>3</v>
      </c>
      <c r="EQ223" s="986">
        <f>EP223/EN223</f>
        <v>0.42857142857142855</v>
      </c>
      <c r="ER223" s="879"/>
      <c r="ES223" s="985">
        <f>SUM(ES204,ES218)</f>
        <v>1085</v>
      </c>
      <c r="ET223" s="985">
        <f>SUM(ET204,ET218)</f>
        <v>10</v>
      </c>
      <c r="EU223" s="1010">
        <f>SUM(ET223,-ES223)</f>
        <v>-1075</v>
      </c>
      <c r="EV223" s="986">
        <f>EU223/ES223</f>
        <v>-0.99078341013824889</v>
      </c>
      <c r="EW223" s="1188">
        <v>21</v>
      </c>
      <c r="EX223" s="866"/>
      <c r="EZ223" s="1188">
        <v>21</v>
      </c>
      <c r="FA223" s="985" t="s">
        <v>337</v>
      </c>
      <c r="FB223" s="985">
        <f>SUM(FB204,FB218)</f>
        <v>0</v>
      </c>
      <c r="FC223" s="985">
        <f>SUM(FC204,FC218)</f>
        <v>1072</v>
      </c>
      <c r="FD223" s="1010">
        <f>SUM(FC223,-FB223)</f>
        <v>1072</v>
      </c>
      <c r="FE223" s="986" t="e">
        <f>FD223/FB223</f>
        <v>#DIV/0!</v>
      </c>
      <c r="FF223" s="921">
        <v>21</v>
      </c>
      <c r="FG223" s="985">
        <f>SUM(FG204,FG218)</f>
        <v>7</v>
      </c>
      <c r="FH223" s="985">
        <f>SUM(FH204,FH218)</f>
        <v>9</v>
      </c>
      <c r="FI223" s="1010">
        <f>SUM(FH223,-FG223)</f>
        <v>2</v>
      </c>
      <c r="FJ223" s="986">
        <f>FI223/FG223</f>
        <v>0.2857142857142857</v>
      </c>
      <c r="FK223" s="879"/>
      <c r="FL223" s="985">
        <f>SUM(FL204,FL218)</f>
        <v>1085</v>
      </c>
      <c r="FM223" s="985">
        <f>SUM(FM204,FM218)</f>
        <v>9</v>
      </c>
      <c r="FN223" s="1010">
        <f>SUM(FM223,-FL223)</f>
        <v>-1076</v>
      </c>
      <c r="FO223" s="986">
        <f>FN223/FL223</f>
        <v>-0.99170506912442391</v>
      </c>
      <c r="FP223" s="1188">
        <v>21</v>
      </c>
      <c r="FQ223" s="866"/>
      <c r="FS223" s="1188">
        <v>21</v>
      </c>
      <c r="FT223" s="985" t="s">
        <v>337</v>
      </c>
      <c r="FU223" s="985">
        <f>SUM(FU204,FU218)</f>
        <v>0</v>
      </c>
      <c r="FV223" s="985">
        <f>SUM(FV204,FV218)</f>
        <v>1072</v>
      </c>
      <c r="FW223" s="1010">
        <f>SUM(FV223,-FU223)</f>
        <v>1072</v>
      </c>
      <c r="FX223" s="986" t="e">
        <f>FW223/FU223</f>
        <v>#DIV/0!</v>
      </c>
      <c r="FY223" s="921">
        <v>21</v>
      </c>
      <c r="FZ223" s="985">
        <f>SUM(FZ204,FZ218)</f>
        <v>7</v>
      </c>
      <c r="GA223" s="985">
        <f>SUM(GA204,GA218)</f>
        <v>41</v>
      </c>
      <c r="GB223" s="1010">
        <f>SUM(GA223,-FZ223)</f>
        <v>34</v>
      </c>
      <c r="GC223" s="986">
        <f>GB223/FZ223</f>
        <v>4.8571428571428568</v>
      </c>
      <c r="GD223" s="879"/>
      <c r="GE223" s="985">
        <f>SUM(GE204,GE218)</f>
        <v>1085</v>
      </c>
      <c r="GF223" s="985">
        <f>SUM(GF204,GF218)</f>
        <v>41</v>
      </c>
      <c r="GG223" s="1010">
        <f>SUM(GF223,-GE223)</f>
        <v>-1044</v>
      </c>
      <c r="GH223" s="986">
        <f>GG223/GE223</f>
        <v>-0.96221198156682031</v>
      </c>
      <c r="GI223" s="1188">
        <v>21</v>
      </c>
      <c r="GJ223" s="866"/>
      <c r="GL223" s="1188">
        <v>21</v>
      </c>
      <c r="GM223" s="985" t="s">
        <v>337</v>
      </c>
      <c r="GN223" s="985">
        <f>SUM(GN204,GN218)</f>
        <v>0</v>
      </c>
      <c r="GO223" s="985">
        <f>SUM(GO204,GO218)</f>
        <v>1072</v>
      </c>
      <c r="GP223" s="1010">
        <f>SUM(GO223,-GN223)</f>
        <v>1072</v>
      </c>
      <c r="GQ223" s="986" t="e">
        <f>GP223/GN223</f>
        <v>#DIV/0!</v>
      </c>
      <c r="GR223" s="921">
        <v>21</v>
      </c>
      <c r="GS223" s="985">
        <f>SUM(GS204,GS218)</f>
        <v>27</v>
      </c>
      <c r="GT223" s="985">
        <f>SUM(GT204,GT218)</f>
        <v>19</v>
      </c>
      <c r="GU223" s="1010">
        <f>SUM(GT223,-GS223)</f>
        <v>-8</v>
      </c>
      <c r="GV223" s="986">
        <f>GU223/GS223</f>
        <v>-0.29629629629629628</v>
      </c>
      <c r="GW223" s="879"/>
      <c r="GX223" s="985">
        <f>SUM(GX204,GX218)</f>
        <v>1085</v>
      </c>
      <c r="GY223" s="985">
        <f>SUM(GY204,GY218)</f>
        <v>19</v>
      </c>
      <c r="GZ223" s="1010">
        <f>SUM(GY223,-GX223)</f>
        <v>-1066</v>
      </c>
      <c r="HA223" s="986">
        <f>GZ223/GX223</f>
        <v>-0.9824884792626728</v>
      </c>
      <c r="HB223" s="1188">
        <v>21</v>
      </c>
      <c r="HC223" s="866"/>
      <c r="HE223" s="1188">
        <v>21</v>
      </c>
      <c r="HF223" s="985" t="s">
        <v>337</v>
      </c>
      <c r="HG223" s="985">
        <f>SUM(HG204,HG218)</f>
        <v>0</v>
      </c>
      <c r="HH223" s="985">
        <f>SUM(HH204,HH218)</f>
        <v>1072</v>
      </c>
      <c r="HI223" s="1010">
        <f>SUM(HH223,-HG223)</f>
        <v>1072</v>
      </c>
      <c r="HJ223" s="986" t="e">
        <f>HI223/HG223</f>
        <v>#DIV/0!</v>
      </c>
      <c r="HK223" s="921">
        <v>21</v>
      </c>
      <c r="HL223" s="985">
        <f>SUM(HL204,HL218)</f>
        <v>27</v>
      </c>
      <c r="HM223" s="985">
        <f>SUM(HM204,HM218)</f>
        <v>27</v>
      </c>
      <c r="HN223" s="1010">
        <f>SUM(HM223,-HL223)</f>
        <v>0</v>
      </c>
      <c r="HO223" s="986">
        <f>HN223/HL223</f>
        <v>0</v>
      </c>
      <c r="HP223" s="879"/>
      <c r="HQ223" s="985">
        <f>SUM(HQ204,HQ218)</f>
        <v>1085</v>
      </c>
      <c r="HR223" s="985">
        <f>SUM(HR204,HR218)</f>
        <v>27</v>
      </c>
      <c r="HS223" s="1010">
        <f>SUM(HR223,-HQ223)</f>
        <v>-1058</v>
      </c>
      <c r="HT223" s="986">
        <f>HS223/HQ223</f>
        <v>-0.97511520737327184</v>
      </c>
      <c r="HU223" s="1188">
        <v>21</v>
      </c>
      <c r="HV223" s="866"/>
      <c r="HX223" s="1188">
        <v>21</v>
      </c>
      <c r="HY223" s="985" t="s">
        <v>337</v>
      </c>
      <c r="HZ223" s="985">
        <f>SUM(HZ204,HZ218)</f>
        <v>0</v>
      </c>
      <c r="IA223" s="985">
        <f>SUM(IA204,IA218)</f>
        <v>1072</v>
      </c>
      <c r="IB223" s="1010">
        <f>SUM(IA223,-HZ223)</f>
        <v>1072</v>
      </c>
      <c r="IC223" s="986" t="e">
        <f>IB223/HZ223</f>
        <v>#DIV/0!</v>
      </c>
      <c r="ID223" s="921">
        <v>21</v>
      </c>
      <c r="IE223" s="985">
        <f>SUM(IE204,IE218)</f>
        <v>11</v>
      </c>
      <c r="IF223" s="985">
        <f>SUM(IF204,IF218)</f>
        <v>21</v>
      </c>
      <c r="IG223" s="1010">
        <f>SUM(IF223,-IE223)</f>
        <v>10</v>
      </c>
      <c r="IH223" s="986">
        <f>IG223/IE223</f>
        <v>0.90909090909090906</v>
      </c>
      <c r="II223" s="879"/>
      <c r="IJ223" s="985">
        <f>SUM(IJ204,IJ218)</f>
        <v>1085</v>
      </c>
      <c r="IK223" s="985">
        <f>SUM(IK204,IK218)</f>
        <v>21</v>
      </c>
      <c r="IL223" s="1010">
        <f>SUM(IK223,-IJ223)</f>
        <v>-1064</v>
      </c>
      <c r="IM223" s="986">
        <f>IL223/IJ223</f>
        <v>-0.98064516129032253</v>
      </c>
      <c r="IN223" s="1188">
        <v>21</v>
      </c>
      <c r="IO223" s="866"/>
      <c r="IQ223" s="1179">
        <v>21</v>
      </c>
      <c r="IR223" s="985" t="s">
        <v>337</v>
      </c>
      <c r="IS223" s="985">
        <f>SUM(IS204,IS218)</f>
        <v>0</v>
      </c>
      <c r="IT223" s="985">
        <f>SUM(IT204,IT218)</f>
        <v>1072</v>
      </c>
      <c r="IU223" s="1010">
        <f>SUM(IT223,-IS223)</f>
        <v>1072</v>
      </c>
      <c r="IV223" s="986" t="e">
        <f>IU223/IS223</f>
        <v>#DIV/0!</v>
      </c>
      <c r="IW223" s="921">
        <v>21</v>
      </c>
      <c r="IX223" s="985">
        <f>SUM(IX204,IX218)</f>
        <v>218</v>
      </c>
      <c r="IY223" s="985">
        <f>SUM(IY204,IY218)</f>
        <v>277</v>
      </c>
      <c r="IZ223" s="1010">
        <f>SUM(IY223,-IX223)</f>
        <v>59</v>
      </c>
      <c r="JA223" s="986">
        <f>IZ223/IX223</f>
        <v>0.27064220183486237</v>
      </c>
      <c r="JB223" s="879"/>
      <c r="JC223" s="985">
        <f>SUM(JC204,JC218)</f>
        <v>1085</v>
      </c>
      <c r="JD223" s="985">
        <f>SUM(JD204,JD218)</f>
        <v>277</v>
      </c>
      <c r="JE223" s="1010">
        <f>SUM(JD223,-JC223)</f>
        <v>-808</v>
      </c>
      <c r="JF223" s="986">
        <f>JE223/JC223</f>
        <v>-0.74470046082949304</v>
      </c>
      <c r="JG223" s="1179">
        <v>21</v>
      </c>
      <c r="JH223" s="866"/>
    </row>
    <row r="224" spans="1:268" hidden="1">
      <c r="A224" s="1179">
        <v>23</v>
      </c>
      <c r="B224" s="989"/>
      <c r="C224" s="1277"/>
      <c r="D224" s="989"/>
      <c r="E224" s="991"/>
      <c r="F224" s="992"/>
      <c r="G224" s="921"/>
      <c r="H224" s="989"/>
      <c r="I224" s="989"/>
      <c r="J224" s="991"/>
      <c r="K224" s="992"/>
      <c r="L224" s="879"/>
      <c r="M224" s="989"/>
      <c r="N224" s="989"/>
      <c r="O224" s="991"/>
      <c r="P224" s="992"/>
      <c r="Q224" s="1179">
        <v>23</v>
      </c>
      <c r="R224" s="866"/>
      <c r="U224" s="1188">
        <v>23</v>
      </c>
      <c r="V224" s="989"/>
      <c r="W224" s="1277"/>
      <c r="X224" s="989"/>
      <c r="Y224" s="991"/>
      <c r="Z224" s="992"/>
      <c r="AA224" s="921"/>
      <c r="AB224" s="989"/>
      <c r="AC224" s="989"/>
      <c r="AD224" s="991"/>
      <c r="AE224" s="992"/>
      <c r="AF224" s="879"/>
      <c r="AG224" s="989"/>
      <c r="AH224" s="989"/>
      <c r="AI224" s="991"/>
      <c r="AJ224" s="992"/>
      <c r="AK224" s="1188">
        <v>23</v>
      </c>
      <c r="AL224" s="866"/>
      <c r="AN224" s="1188">
        <v>23</v>
      </c>
      <c r="AO224" s="989"/>
      <c r="AP224" s="1277"/>
      <c r="AQ224" s="989"/>
      <c r="AR224" s="991"/>
      <c r="AS224" s="992"/>
      <c r="AT224" s="921"/>
      <c r="AU224" s="989"/>
      <c r="AV224" s="989"/>
      <c r="AW224" s="991"/>
      <c r="AX224" s="992"/>
      <c r="AY224" s="879"/>
      <c r="AZ224" s="989"/>
      <c r="BA224" s="989"/>
      <c r="BB224" s="991"/>
      <c r="BC224" s="992"/>
      <c r="BD224" s="1188">
        <v>23</v>
      </c>
      <c r="BE224" s="866"/>
      <c r="BH224" s="1188">
        <v>23</v>
      </c>
      <c r="BI224" s="989"/>
      <c r="BJ224" s="1277"/>
      <c r="BK224" s="989"/>
      <c r="BL224" s="991"/>
      <c r="BM224" s="992"/>
      <c r="BN224" s="921"/>
      <c r="BO224" s="989"/>
      <c r="BP224" s="989"/>
      <c r="BQ224" s="991"/>
      <c r="BR224" s="992"/>
      <c r="BS224" s="879"/>
      <c r="BT224" s="989"/>
      <c r="BU224" s="989"/>
      <c r="BV224" s="991"/>
      <c r="BW224" s="992"/>
      <c r="BX224" s="1188">
        <v>23</v>
      </c>
      <c r="BY224" s="866"/>
      <c r="CB224" s="1188">
        <v>23</v>
      </c>
      <c r="CC224" s="989"/>
      <c r="CD224" s="1277"/>
      <c r="CE224" s="989"/>
      <c r="CF224" s="991"/>
      <c r="CG224" s="992"/>
      <c r="CH224" s="921"/>
      <c r="CI224" s="989"/>
      <c r="CJ224" s="989"/>
      <c r="CK224" s="991"/>
      <c r="CL224" s="992"/>
      <c r="CM224" s="879"/>
      <c r="CN224" s="989"/>
      <c r="CO224" s="989"/>
      <c r="CP224" s="991"/>
      <c r="CQ224" s="992"/>
      <c r="CR224" s="1188">
        <v>23</v>
      </c>
      <c r="CS224" s="866"/>
      <c r="CU224" s="1188">
        <v>23</v>
      </c>
      <c r="CV224" s="989"/>
      <c r="CW224" s="1277"/>
      <c r="CX224" s="989"/>
      <c r="CY224" s="991"/>
      <c r="CZ224" s="992"/>
      <c r="DA224" s="921"/>
      <c r="DB224" s="989"/>
      <c r="DC224" s="989"/>
      <c r="DD224" s="991"/>
      <c r="DE224" s="992"/>
      <c r="DF224" s="879"/>
      <c r="DG224" s="989"/>
      <c r="DH224" s="989"/>
      <c r="DI224" s="991"/>
      <c r="DJ224" s="992"/>
      <c r="DK224" s="1188">
        <v>23</v>
      </c>
      <c r="DL224" s="866"/>
      <c r="DN224" s="1188">
        <v>23</v>
      </c>
      <c r="DO224" s="989"/>
      <c r="DP224" s="1277"/>
      <c r="DQ224" s="989"/>
      <c r="DR224" s="991"/>
      <c r="DS224" s="992"/>
      <c r="DT224" s="921"/>
      <c r="DU224" s="989"/>
      <c r="DV224" s="989"/>
      <c r="DW224" s="991"/>
      <c r="DX224" s="992"/>
      <c r="DY224" s="879"/>
      <c r="DZ224" s="989"/>
      <c r="EA224" s="989"/>
      <c r="EB224" s="991"/>
      <c r="EC224" s="992"/>
      <c r="ED224" s="1188">
        <v>23</v>
      </c>
      <c r="EE224" s="866"/>
      <c r="EG224" s="1188">
        <v>23</v>
      </c>
      <c r="EH224" s="989"/>
      <c r="EI224" s="1277"/>
      <c r="EJ224" s="989"/>
      <c r="EK224" s="991"/>
      <c r="EL224" s="992"/>
      <c r="EM224" s="921"/>
      <c r="EN224" s="989"/>
      <c r="EO224" s="989"/>
      <c r="EP224" s="991"/>
      <c r="EQ224" s="992"/>
      <c r="ER224" s="879"/>
      <c r="ES224" s="989"/>
      <c r="ET224" s="989"/>
      <c r="EU224" s="991"/>
      <c r="EV224" s="992"/>
      <c r="EW224" s="1188">
        <v>23</v>
      </c>
      <c r="EX224" s="866"/>
      <c r="EZ224" s="1188">
        <v>23</v>
      </c>
      <c r="FA224" s="989"/>
      <c r="FB224" s="1277"/>
      <c r="FC224" s="989"/>
      <c r="FD224" s="991"/>
      <c r="FE224" s="992"/>
      <c r="FF224" s="921"/>
      <c r="FG224" s="989"/>
      <c r="FH224" s="989"/>
      <c r="FI224" s="991"/>
      <c r="FJ224" s="992"/>
      <c r="FK224" s="879"/>
      <c r="FL224" s="989"/>
      <c r="FM224" s="989"/>
      <c r="FN224" s="991"/>
      <c r="FO224" s="992"/>
      <c r="FP224" s="1188">
        <v>23</v>
      </c>
      <c r="FQ224" s="866"/>
      <c r="FS224" s="1188">
        <v>23</v>
      </c>
      <c r="FT224" s="989"/>
      <c r="FU224" s="1277"/>
      <c r="FV224" s="989"/>
      <c r="FW224" s="991"/>
      <c r="FX224" s="992"/>
      <c r="FY224" s="921"/>
      <c r="FZ224" s="989"/>
      <c r="GA224" s="989"/>
      <c r="GB224" s="991"/>
      <c r="GC224" s="992"/>
      <c r="GD224" s="879"/>
      <c r="GE224" s="989"/>
      <c r="GF224" s="989"/>
      <c r="GG224" s="991"/>
      <c r="GH224" s="992"/>
      <c r="GI224" s="1188">
        <v>23</v>
      </c>
      <c r="GJ224" s="866"/>
      <c r="GL224" s="1188">
        <v>23</v>
      </c>
      <c r="GM224" s="989"/>
      <c r="GN224" s="1277"/>
      <c r="GO224" s="989"/>
      <c r="GP224" s="991"/>
      <c r="GQ224" s="992"/>
      <c r="GR224" s="921"/>
      <c r="GS224" s="989"/>
      <c r="GT224" s="989"/>
      <c r="GU224" s="991"/>
      <c r="GV224" s="992"/>
      <c r="GW224" s="879"/>
      <c r="GX224" s="989"/>
      <c r="GY224" s="989"/>
      <c r="GZ224" s="991"/>
      <c r="HA224" s="992"/>
      <c r="HB224" s="1188">
        <v>23</v>
      </c>
      <c r="HC224" s="866"/>
      <c r="HE224" s="1188">
        <v>23</v>
      </c>
      <c r="HF224" s="989"/>
      <c r="HG224" s="1277"/>
      <c r="HH224" s="989"/>
      <c r="HI224" s="991"/>
      <c r="HJ224" s="992"/>
      <c r="HK224" s="921"/>
      <c r="HL224" s="989"/>
      <c r="HM224" s="989"/>
      <c r="HN224" s="991"/>
      <c r="HO224" s="992"/>
      <c r="HP224" s="879"/>
      <c r="HQ224" s="989"/>
      <c r="HR224" s="989"/>
      <c r="HS224" s="991"/>
      <c r="HT224" s="992"/>
      <c r="HU224" s="1188">
        <v>23</v>
      </c>
      <c r="HV224" s="866"/>
      <c r="HX224" s="1188">
        <v>23</v>
      </c>
      <c r="HY224" s="989"/>
      <c r="HZ224" s="1277"/>
      <c r="IA224" s="989"/>
      <c r="IB224" s="991"/>
      <c r="IC224" s="992"/>
      <c r="ID224" s="921"/>
      <c r="IE224" s="989"/>
      <c r="IF224" s="989"/>
      <c r="IG224" s="991"/>
      <c r="IH224" s="992"/>
      <c r="II224" s="879"/>
      <c r="IJ224" s="989"/>
      <c r="IK224" s="989"/>
      <c r="IL224" s="991"/>
      <c r="IM224" s="992"/>
      <c r="IN224" s="1188">
        <v>23</v>
      </c>
      <c r="IO224" s="866"/>
      <c r="IQ224" s="1179">
        <v>23</v>
      </c>
      <c r="IR224" s="989"/>
      <c r="IS224" s="1277"/>
      <c r="IT224" s="989"/>
      <c r="IU224" s="991"/>
      <c r="IV224" s="992"/>
      <c r="IW224" s="921"/>
      <c r="IX224" s="989"/>
      <c r="IY224" s="989"/>
      <c r="IZ224" s="991"/>
      <c r="JA224" s="992"/>
      <c r="JB224" s="879"/>
      <c r="JC224" s="989"/>
      <c r="JD224" s="989"/>
      <c r="JE224" s="991"/>
      <c r="JF224" s="992"/>
      <c r="JG224" s="1179">
        <v>23</v>
      </c>
      <c r="JH224" s="866"/>
    </row>
    <row r="225" spans="1:268" hidden="1">
      <c r="A225" s="1179"/>
      <c r="B225" s="993" t="s">
        <v>336</v>
      </c>
      <c r="C225" s="302">
        <f>C164</f>
        <v>0</v>
      </c>
      <c r="D225" s="302">
        <f>D164</f>
        <v>8132</v>
      </c>
      <c r="E225" s="919">
        <f t="shared" ref="E225" si="2012">SUM(D225,-C225)</f>
        <v>8132</v>
      </c>
      <c r="F225" s="920" t="e">
        <f t="shared" ref="F225" si="2013">E225/C225</f>
        <v>#DIV/0!</v>
      </c>
      <c r="G225" s="921"/>
      <c r="H225" s="302">
        <f>H164</f>
        <v>8200</v>
      </c>
      <c r="I225" s="302">
        <f>I164</f>
        <v>7808</v>
      </c>
      <c r="J225" s="919">
        <f t="shared" ref="J225" si="2014">SUM(I225,-H225)</f>
        <v>-392</v>
      </c>
      <c r="K225" s="920">
        <f t="shared" ref="K225" si="2015">J225/H225</f>
        <v>-4.7804878048780489E-2</v>
      </c>
      <c r="L225" s="879"/>
      <c r="M225" s="302">
        <f>M164</f>
        <v>8200</v>
      </c>
      <c r="N225" s="302">
        <f>N164</f>
        <v>7808</v>
      </c>
      <c r="O225" s="919">
        <f t="shared" ref="O225" si="2016">SUM(N225,-M225)</f>
        <v>-392</v>
      </c>
      <c r="P225" s="920">
        <f t="shared" ref="P225" si="2017">O225/M225</f>
        <v>-4.7804878048780489E-2</v>
      </c>
      <c r="Q225" s="1179"/>
      <c r="R225" s="866"/>
      <c r="U225" s="1188"/>
      <c r="V225" s="993" t="s">
        <v>336</v>
      </c>
      <c r="W225" s="302">
        <f>W164</f>
        <v>0</v>
      </c>
      <c r="X225" s="302">
        <f>X164</f>
        <v>8132</v>
      </c>
      <c r="Y225" s="919">
        <f t="shared" ref="Y225" si="2018">SUM(X225,-W225)</f>
        <v>8132</v>
      </c>
      <c r="Z225" s="920" t="e">
        <f t="shared" ref="Z225" si="2019">Y225/W225</f>
        <v>#DIV/0!</v>
      </c>
      <c r="AA225" s="921"/>
      <c r="AB225" s="302">
        <f>AB164</f>
        <v>379</v>
      </c>
      <c r="AC225" s="302">
        <f>AC164</f>
        <v>348</v>
      </c>
      <c r="AD225" s="919">
        <f t="shared" ref="AD225" si="2020">SUM(AC225,-AB225)</f>
        <v>-31</v>
      </c>
      <c r="AE225" s="920">
        <f t="shared" ref="AE225" si="2021">AD225/AB225</f>
        <v>-8.1794195250659632E-2</v>
      </c>
      <c r="AF225" s="879"/>
      <c r="AG225" s="302">
        <f>AG164</f>
        <v>8200</v>
      </c>
      <c r="AH225" s="302">
        <f>AH164</f>
        <v>348</v>
      </c>
      <c r="AI225" s="919">
        <f t="shared" ref="AI225" si="2022">SUM(AH225,-AG225)</f>
        <v>-7852</v>
      </c>
      <c r="AJ225" s="920">
        <f t="shared" ref="AJ225" si="2023">AI225/AG225</f>
        <v>-0.95756097560975606</v>
      </c>
      <c r="AK225" s="1188"/>
      <c r="AL225" s="866"/>
      <c r="AN225" s="1188"/>
      <c r="AO225" s="993" t="s">
        <v>336</v>
      </c>
      <c r="AP225" s="302">
        <f>AP164</f>
        <v>0</v>
      </c>
      <c r="AQ225" s="302">
        <f>AQ164</f>
        <v>8132</v>
      </c>
      <c r="AR225" s="919">
        <f t="shared" ref="AR225" si="2024">SUM(AQ225,-AP225)</f>
        <v>8132</v>
      </c>
      <c r="AS225" s="920" t="e">
        <f t="shared" ref="AS225" si="2025">AR225/AP225</f>
        <v>#DIV/0!</v>
      </c>
      <c r="AT225" s="921"/>
      <c r="AU225" s="302">
        <f>AU164</f>
        <v>110</v>
      </c>
      <c r="AV225" s="302">
        <f>AV164</f>
        <v>116</v>
      </c>
      <c r="AW225" s="919">
        <f t="shared" ref="AW225" si="2026">SUM(AV225,-AU225)</f>
        <v>6</v>
      </c>
      <c r="AX225" s="920">
        <f t="shared" ref="AX225" si="2027">AW225/AU225</f>
        <v>5.4545454545454543E-2</v>
      </c>
      <c r="AY225" s="879"/>
      <c r="AZ225" s="302">
        <f>AZ164</f>
        <v>8200</v>
      </c>
      <c r="BA225" s="302">
        <f>BA164</f>
        <v>116</v>
      </c>
      <c r="BB225" s="919">
        <f t="shared" ref="BB225" si="2028">SUM(BA225,-AZ225)</f>
        <v>-8084</v>
      </c>
      <c r="BC225" s="920">
        <f t="shared" ref="BC225" si="2029">BB225/AZ225</f>
        <v>-0.98585365853658535</v>
      </c>
      <c r="BD225" s="1188"/>
      <c r="BE225" s="866"/>
      <c r="BH225" s="1188"/>
      <c r="BI225" s="993" t="s">
        <v>336</v>
      </c>
      <c r="BJ225" s="302">
        <f>BJ164</f>
        <v>0</v>
      </c>
      <c r="BK225" s="302">
        <f>BK164</f>
        <v>8132</v>
      </c>
      <c r="BL225" s="919">
        <f t="shared" ref="BL225" si="2030">SUM(BK225,-BJ225)</f>
        <v>8132</v>
      </c>
      <c r="BM225" s="920" t="e">
        <f t="shared" ref="BM225" si="2031">BL225/BJ225</f>
        <v>#DIV/0!</v>
      </c>
      <c r="BN225" s="921"/>
      <c r="BO225" s="302">
        <f>BO164</f>
        <v>379</v>
      </c>
      <c r="BP225" s="302">
        <f>BP164</f>
        <v>327</v>
      </c>
      <c r="BQ225" s="919">
        <f t="shared" ref="BQ225" si="2032">SUM(BP225,-BO225)</f>
        <v>-52</v>
      </c>
      <c r="BR225" s="920">
        <f t="shared" ref="BR225" si="2033">BQ225/BO225</f>
        <v>-0.13720316622691292</v>
      </c>
      <c r="BS225" s="879"/>
      <c r="BT225" s="302">
        <f>BT164</f>
        <v>8200</v>
      </c>
      <c r="BU225" s="302">
        <f>BU164</f>
        <v>327</v>
      </c>
      <c r="BV225" s="919">
        <f t="shared" ref="BV225" si="2034">SUM(BU225,-BT225)</f>
        <v>-7873</v>
      </c>
      <c r="BW225" s="920">
        <f t="shared" ref="BW225" si="2035">BV225/BT225</f>
        <v>-0.96012195121951216</v>
      </c>
      <c r="BX225" s="1188"/>
      <c r="BY225" s="866"/>
      <c r="CB225" s="1188"/>
      <c r="CC225" s="993" t="s">
        <v>336</v>
      </c>
      <c r="CD225" s="302">
        <f>CD164</f>
        <v>0</v>
      </c>
      <c r="CE225" s="302">
        <f>CE164</f>
        <v>8132</v>
      </c>
      <c r="CF225" s="919">
        <f t="shared" ref="CF225" si="2036">SUM(CE225,-CD225)</f>
        <v>8132</v>
      </c>
      <c r="CG225" s="920" t="e">
        <f t="shared" ref="CG225" si="2037">CF225/CD225</f>
        <v>#DIV/0!</v>
      </c>
      <c r="CH225" s="921"/>
      <c r="CI225" s="302">
        <f>CI164</f>
        <v>248</v>
      </c>
      <c r="CJ225" s="302">
        <f>CJ164</f>
        <v>225</v>
      </c>
      <c r="CK225" s="919">
        <f t="shared" ref="CK225" si="2038">SUM(CJ225,-CI225)</f>
        <v>-23</v>
      </c>
      <c r="CL225" s="920">
        <f t="shared" ref="CL225" si="2039">CK225/CI225</f>
        <v>-9.2741935483870969E-2</v>
      </c>
      <c r="CM225" s="879"/>
      <c r="CN225" s="302">
        <f>CN164</f>
        <v>8200</v>
      </c>
      <c r="CO225" s="302">
        <f>CO164</f>
        <v>225</v>
      </c>
      <c r="CP225" s="919">
        <f t="shared" ref="CP225" si="2040">SUM(CO225,-CN225)</f>
        <v>-7975</v>
      </c>
      <c r="CQ225" s="920">
        <f t="shared" ref="CQ225" si="2041">CP225/CN225</f>
        <v>-0.97256097560975607</v>
      </c>
      <c r="CR225" s="1188"/>
      <c r="CS225" s="866"/>
      <c r="CU225" s="1188"/>
      <c r="CV225" s="993" t="s">
        <v>336</v>
      </c>
      <c r="CW225" s="302">
        <f>CW164</f>
        <v>0</v>
      </c>
      <c r="CX225" s="302">
        <f>CX164</f>
        <v>8132</v>
      </c>
      <c r="CY225" s="919">
        <f t="shared" ref="CY225" si="2042">SUM(CX225,-CW225)</f>
        <v>8132</v>
      </c>
      <c r="CZ225" s="920" t="e">
        <f t="shared" ref="CZ225" si="2043">CY225/CW225</f>
        <v>#DIV/0!</v>
      </c>
      <c r="DA225" s="921"/>
      <c r="DB225" s="302">
        <f>DB164</f>
        <v>90</v>
      </c>
      <c r="DC225" s="302">
        <f>DC164</f>
        <v>91</v>
      </c>
      <c r="DD225" s="919">
        <f t="shared" ref="DD225" si="2044">SUM(DC225,-DB225)</f>
        <v>1</v>
      </c>
      <c r="DE225" s="920">
        <f t="shared" ref="DE225" si="2045">DD225/DB225</f>
        <v>1.1111111111111112E-2</v>
      </c>
      <c r="DF225" s="879"/>
      <c r="DG225" s="302">
        <f>DG164</f>
        <v>8200</v>
      </c>
      <c r="DH225" s="302">
        <f>DH164</f>
        <v>91</v>
      </c>
      <c r="DI225" s="919">
        <f t="shared" ref="DI225" si="2046">SUM(DH225,-DG225)</f>
        <v>-8109</v>
      </c>
      <c r="DJ225" s="920">
        <f t="shared" ref="DJ225" si="2047">DI225/DG225</f>
        <v>-0.98890243902439023</v>
      </c>
      <c r="DK225" s="1188"/>
      <c r="DL225" s="866"/>
      <c r="DN225" s="1188"/>
      <c r="DO225" s="993" t="s">
        <v>336</v>
      </c>
      <c r="DP225" s="302">
        <f>DP164</f>
        <v>0</v>
      </c>
      <c r="DQ225" s="302">
        <f>DQ164</f>
        <v>8132</v>
      </c>
      <c r="DR225" s="919">
        <f t="shared" ref="DR225" si="2048">SUM(DQ225,-DP225)</f>
        <v>8132</v>
      </c>
      <c r="DS225" s="920" t="e">
        <f t="shared" ref="DS225" si="2049">DR225/DP225</f>
        <v>#DIV/0!</v>
      </c>
      <c r="DT225" s="921"/>
      <c r="DU225" s="302">
        <f>DU164</f>
        <v>39</v>
      </c>
      <c r="DV225" s="302">
        <f>DV164</f>
        <v>41</v>
      </c>
      <c r="DW225" s="919">
        <f t="shared" ref="DW225" si="2050">SUM(DV225,-DU225)</f>
        <v>2</v>
      </c>
      <c r="DX225" s="920">
        <f t="shared" ref="DX225" si="2051">DW225/DU225</f>
        <v>5.128205128205128E-2</v>
      </c>
      <c r="DY225" s="879"/>
      <c r="DZ225" s="302">
        <f>DZ164</f>
        <v>8200</v>
      </c>
      <c r="EA225" s="302">
        <f>EA164</f>
        <v>41</v>
      </c>
      <c r="EB225" s="919">
        <f t="shared" ref="EB225" si="2052">SUM(EA225,-DZ225)</f>
        <v>-8159</v>
      </c>
      <c r="EC225" s="920">
        <f t="shared" ref="EC225" si="2053">EB225/DZ225</f>
        <v>-0.995</v>
      </c>
      <c r="ED225" s="1188"/>
      <c r="EE225" s="866"/>
      <c r="EG225" s="1188"/>
      <c r="EH225" s="993" t="s">
        <v>336</v>
      </c>
      <c r="EI225" s="302">
        <f>EI164</f>
        <v>0</v>
      </c>
      <c r="EJ225" s="302">
        <f>EJ164</f>
        <v>8132</v>
      </c>
      <c r="EK225" s="919">
        <f t="shared" ref="EK225" si="2054">SUM(EJ225,-EI225)</f>
        <v>8132</v>
      </c>
      <c r="EL225" s="920" t="e">
        <f t="shared" ref="EL225" si="2055">EK225/EI225</f>
        <v>#DIV/0!</v>
      </c>
      <c r="EM225" s="921"/>
      <c r="EN225" s="302">
        <f>EN164</f>
        <v>48</v>
      </c>
      <c r="EO225" s="302">
        <f>EO164</f>
        <v>62</v>
      </c>
      <c r="EP225" s="919">
        <f t="shared" ref="EP225" si="2056">SUM(EO225,-EN225)</f>
        <v>14</v>
      </c>
      <c r="EQ225" s="920">
        <f t="shared" ref="EQ225" si="2057">EP225/EN225</f>
        <v>0.29166666666666669</v>
      </c>
      <c r="ER225" s="879"/>
      <c r="ES225" s="302">
        <f>ES164</f>
        <v>8200</v>
      </c>
      <c r="ET225" s="302">
        <f>ET164</f>
        <v>62</v>
      </c>
      <c r="EU225" s="919">
        <f t="shared" ref="EU225" si="2058">SUM(ET225,-ES225)</f>
        <v>-8138</v>
      </c>
      <c r="EV225" s="920">
        <f t="shared" ref="EV225" si="2059">EU225/ES225</f>
        <v>-0.9924390243902439</v>
      </c>
      <c r="EW225" s="1188"/>
      <c r="EX225" s="866"/>
      <c r="EZ225" s="1188"/>
      <c r="FA225" s="993" t="s">
        <v>336</v>
      </c>
      <c r="FB225" s="302">
        <f>FB164</f>
        <v>0</v>
      </c>
      <c r="FC225" s="302">
        <f>FC164</f>
        <v>8132</v>
      </c>
      <c r="FD225" s="919">
        <f t="shared" ref="FD225" si="2060">SUM(FC225,-FB225)</f>
        <v>8132</v>
      </c>
      <c r="FE225" s="920" t="e">
        <f t="shared" ref="FE225" si="2061">FD225/FB225</f>
        <v>#DIV/0!</v>
      </c>
      <c r="FF225" s="921"/>
      <c r="FG225" s="302">
        <f>FG164</f>
        <v>26</v>
      </c>
      <c r="FH225" s="302">
        <f>FH164</f>
        <v>14</v>
      </c>
      <c r="FI225" s="919">
        <f t="shared" ref="FI225" si="2062">SUM(FH225,-FG225)</f>
        <v>-12</v>
      </c>
      <c r="FJ225" s="920">
        <f t="shared" ref="FJ225" si="2063">FI225/FG225</f>
        <v>-0.46153846153846156</v>
      </c>
      <c r="FK225" s="879"/>
      <c r="FL225" s="302">
        <f>FL164</f>
        <v>8200</v>
      </c>
      <c r="FM225" s="302">
        <f>FM164</f>
        <v>14</v>
      </c>
      <c r="FN225" s="919">
        <f t="shared" ref="FN225" si="2064">SUM(FM225,-FL225)</f>
        <v>-8186</v>
      </c>
      <c r="FO225" s="920">
        <f t="shared" ref="FO225" si="2065">FN225/FL225</f>
        <v>-0.99829268292682927</v>
      </c>
      <c r="FP225" s="1188"/>
      <c r="FQ225" s="866"/>
      <c r="FS225" s="1188"/>
      <c r="FT225" s="993" t="s">
        <v>336</v>
      </c>
      <c r="FU225" s="302">
        <f>FU164</f>
        <v>0</v>
      </c>
      <c r="FV225" s="302">
        <f>FV164</f>
        <v>8132</v>
      </c>
      <c r="FW225" s="919">
        <f t="shared" ref="FW225" si="2066">SUM(FV225,-FU225)</f>
        <v>8132</v>
      </c>
      <c r="FX225" s="920" t="e">
        <f t="shared" ref="FX225" si="2067">FW225/FU225</f>
        <v>#DIV/0!</v>
      </c>
      <c r="FY225" s="921"/>
      <c r="FZ225" s="302">
        <f>FZ164</f>
        <v>108</v>
      </c>
      <c r="GA225" s="302">
        <f>GA164</f>
        <v>91</v>
      </c>
      <c r="GB225" s="919">
        <f t="shared" ref="GB225" si="2068">SUM(GA225,-FZ225)</f>
        <v>-17</v>
      </c>
      <c r="GC225" s="920">
        <f t="shared" ref="GC225" si="2069">GB225/FZ225</f>
        <v>-0.15740740740740741</v>
      </c>
      <c r="GD225" s="879"/>
      <c r="GE225" s="302">
        <f>GE164</f>
        <v>8200</v>
      </c>
      <c r="GF225" s="302">
        <f>GF164</f>
        <v>91</v>
      </c>
      <c r="GG225" s="919">
        <f t="shared" ref="GG225" si="2070">SUM(GF225,-GE225)</f>
        <v>-8109</v>
      </c>
      <c r="GH225" s="920">
        <f t="shared" ref="GH225" si="2071">GG225/GE225</f>
        <v>-0.98890243902439023</v>
      </c>
      <c r="GI225" s="1188"/>
      <c r="GJ225" s="866"/>
      <c r="GL225" s="1188"/>
      <c r="GM225" s="993" t="s">
        <v>336</v>
      </c>
      <c r="GN225" s="302">
        <f>GN164</f>
        <v>0</v>
      </c>
      <c r="GO225" s="302">
        <f>GO164</f>
        <v>8132</v>
      </c>
      <c r="GP225" s="919">
        <f t="shared" ref="GP225" si="2072">SUM(GO225,-GN225)</f>
        <v>8132</v>
      </c>
      <c r="GQ225" s="920" t="e">
        <f t="shared" ref="GQ225" si="2073">GP225/GN225</f>
        <v>#DIV/0!</v>
      </c>
      <c r="GR225" s="921"/>
      <c r="GS225" s="302">
        <f>GS164</f>
        <v>13</v>
      </c>
      <c r="GT225" s="302">
        <f>GT164</f>
        <v>15</v>
      </c>
      <c r="GU225" s="919">
        <f t="shared" ref="GU225" si="2074">SUM(GT225,-GS225)</f>
        <v>2</v>
      </c>
      <c r="GV225" s="920">
        <f t="shared" ref="GV225" si="2075">GU225/GS225</f>
        <v>0.15384615384615385</v>
      </c>
      <c r="GW225" s="879"/>
      <c r="GX225" s="302">
        <f>GX164</f>
        <v>8200</v>
      </c>
      <c r="GY225" s="302">
        <f>GY164</f>
        <v>15</v>
      </c>
      <c r="GZ225" s="919">
        <f t="shared" ref="GZ225" si="2076">SUM(GY225,-GX225)</f>
        <v>-8185</v>
      </c>
      <c r="HA225" s="920">
        <f t="shared" ref="HA225" si="2077">GZ225/GX225</f>
        <v>-0.99817073170731707</v>
      </c>
      <c r="HB225" s="1188"/>
      <c r="HC225" s="866"/>
      <c r="HE225" s="1188"/>
      <c r="HF225" s="993" t="s">
        <v>336</v>
      </c>
      <c r="HG225" s="302">
        <f>HG164</f>
        <v>0</v>
      </c>
      <c r="HH225" s="302">
        <f>HH164</f>
        <v>8132</v>
      </c>
      <c r="HI225" s="919">
        <f t="shared" ref="HI225" si="2078">SUM(HH225,-HG225)</f>
        <v>8132</v>
      </c>
      <c r="HJ225" s="920" t="e">
        <f t="shared" ref="HJ225" si="2079">HI225/HG225</f>
        <v>#DIV/0!</v>
      </c>
      <c r="HK225" s="921"/>
      <c r="HL225" s="302">
        <f>HL164</f>
        <v>25</v>
      </c>
      <c r="HM225" s="302">
        <f>HM164</f>
        <v>33</v>
      </c>
      <c r="HN225" s="919">
        <f t="shared" ref="HN225" si="2080">SUM(HM225,-HL225)</f>
        <v>8</v>
      </c>
      <c r="HO225" s="920">
        <f t="shared" ref="HO225" si="2081">HN225/HL225</f>
        <v>0.32</v>
      </c>
      <c r="HP225" s="879"/>
      <c r="HQ225" s="302">
        <f>HQ164</f>
        <v>8200</v>
      </c>
      <c r="HR225" s="302">
        <f>HR164</f>
        <v>33</v>
      </c>
      <c r="HS225" s="919">
        <f t="shared" ref="HS225" si="2082">SUM(HR225,-HQ225)</f>
        <v>-8167</v>
      </c>
      <c r="HT225" s="920">
        <f t="shared" ref="HT225" si="2083">HS225/HQ225</f>
        <v>-0.99597560975609756</v>
      </c>
      <c r="HU225" s="1188"/>
      <c r="HV225" s="866"/>
      <c r="HX225" s="1188"/>
      <c r="HY225" s="993" t="s">
        <v>336</v>
      </c>
      <c r="HZ225" s="302">
        <f>HZ164</f>
        <v>0</v>
      </c>
      <c r="IA225" s="302">
        <f>IA164</f>
        <v>8132</v>
      </c>
      <c r="IB225" s="919">
        <f t="shared" ref="IB225" si="2084">SUM(IA225,-HZ225)</f>
        <v>8132</v>
      </c>
      <c r="IC225" s="920" t="e">
        <f t="shared" ref="IC225" si="2085">IB225/HZ225</f>
        <v>#DIV/0!</v>
      </c>
      <c r="ID225" s="921"/>
      <c r="IE225" s="302">
        <f>IE164</f>
        <v>51</v>
      </c>
      <c r="IF225" s="302">
        <f>IF164</f>
        <v>61</v>
      </c>
      <c r="IG225" s="919">
        <f t="shared" ref="IG225" si="2086">SUM(IF225,-IE225)</f>
        <v>10</v>
      </c>
      <c r="IH225" s="920">
        <f t="shared" ref="IH225" si="2087">IG225/IE225</f>
        <v>0.19607843137254902</v>
      </c>
      <c r="II225" s="879"/>
      <c r="IJ225" s="302">
        <f>IJ164</f>
        <v>8200</v>
      </c>
      <c r="IK225" s="302">
        <f>IK164</f>
        <v>61</v>
      </c>
      <c r="IL225" s="919">
        <f t="shared" ref="IL225" si="2088">SUM(IK225,-IJ225)</f>
        <v>-8139</v>
      </c>
      <c r="IM225" s="920">
        <f t="shared" ref="IM225" si="2089">IL225/IJ225</f>
        <v>-0.99256097560975609</v>
      </c>
      <c r="IN225" s="1188"/>
      <c r="IO225" s="866"/>
      <c r="IQ225" s="1179"/>
      <c r="IR225" s="993" t="s">
        <v>336</v>
      </c>
      <c r="IS225" s="302">
        <f>IS164</f>
        <v>0</v>
      </c>
      <c r="IT225" s="302">
        <f>IT164</f>
        <v>8132</v>
      </c>
      <c r="IU225" s="919">
        <f t="shared" ref="IU225" si="2090">SUM(IT225,-IS225)</f>
        <v>8132</v>
      </c>
      <c r="IV225" s="920" t="e">
        <f t="shared" ref="IV225" si="2091">IU225/IS225</f>
        <v>#DIV/0!</v>
      </c>
      <c r="IW225" s="921"/>
      <c r="IX225" s="302">
        <f>IX164</f>
        <v>1516</v>
      </c>
      <c r="IY225" s="302">
        <f>IY164</f>
        <v>1424</v>
      </c>
      <c r="IZ225" s="919">
        <f t="shared" ref="IZ225" si="2092">SUM(IY225,-IX225)</f>
        <v>-92</v>
      </c>
      <c r="JA225" s="920">
        <f t="shared" ref="JA225" si="2093">IZ225/IX225</f>
        <v>-6.0686015831134567E-2</v>
      </c>
      <c r="JB225" s="879"/>
      <c r="JC225" s="302">
        <f>JC164</f>
        <v>8200</v>
      </c>
      <c r="JD225" s="302">
        <f>JD164</f>
        <v>1424</v>
      </c>
      <c r="JE225" s="919">
        <f t="shared" ref="JE225" si="2094">SUM(JD225,-JC225)</f>
        <v>-6776</v>
      </c>
      <c r="JF225" s="920">
        <f t="shared" ref="JF225" si="2095">JE225/JC225</f>
        <v>-0.8263414634146341</v>
      </c>
      <c r="JG225" s="1179"/>
      <c r="JH225" s="866"/>
    </row>
    <row r="226" spans="1:268" hidden="1">
      <c r="A226" s="1179">
        <v>22</v>
      </c>
      <c r="B226" s="1015"/>
      <c r="C226" s="1014"/>
      <c r="D226" s="1014"/>
      <c r="E226" s="1015"/>
      <c r="F226" s="1016"/>
      <c r="G226" s="1242"/>
      <c r="H226" s="1014"/>
      <c r="I226" s="1014"/>
      <c r="J226" s="1015"/>
      <c r="K226" s="1016"/>
      <c r="L226" s="879"/>
      <c r="M226" s="1014"/>
      <c r="N226" s="1014"/>
      <c r="O226" s="1015"/>
      <c r="P226" s="1016"/>
      <c r="Q226" s="1179">
        <v>22</v>
      </c>
      <c r="R226" s="866"/>
      <c r="U226" s="1188">
        <v>22</v>
      </c>
      <c r="V226" s="1015"/>
      <c r="W226" s="1014"/>
      <c r="X226" s="1014"/>
      <c r="Y226" s="1015"/>
      <c r="Z226" s="1016"/>
      <c r="AA226" s="1242"/>
      <c r="AB226" s="1014"/>
      <c r="AC226" s="1014"/>
      <c r="AD226" s="1015"/>
      <c r="AE226" s="1016"/>
      <c r="AF226" s="879"/>
      <c r="AG226" s="1014"/>
      <c r="AH226" s="1014"/>
      <c r="AI226" s="1015"/>
      <c r="AJ226" s="1016"/>
      <c r="AK226" s="1188">
        <v>22</v>
      </c>
      <c r="AL226" s="866"/>
      <c r="AN226" s="1188">
        <v>22</v>
      </c>
      <c r="AO226" s="1015"/>
      <c r="AP226" s="1014"/>
      <c r="AQ226" s="1014"/>
      <c r="AR226" s="1015"/>
      <c r="AS226" s="1016"/>
      <c r="AT226" s="1242"/>
      <c r="AU226" s="1014"/>
      <c r="AV226" s="1014"/>
      <c r="AW226" s="1015"/>
      <c r="AX226" s="1016"/>
      <c r="AY226" s="879"/>
      <c r="AZ226" s="1014"/>
      <c r="BA226" s="1014"/>
      <c r="BB226" s="1015"/>
      <c r="BC226" s="1016"/>
      <c r="BD226" s="1188">
        <v>22</v>
      </c>
      <c r="BE226" s="866"/>
      <c r="BH226" s="1188">
        <v>22</v>
      </c>
      <c r="BI226" s="1015"/>
      <c r="BJ226" s="1014"/>
      <c r="BK226" s="1014"/>
      <c r="BL226" s="1015"/>
      <c r="BM226" s="1016"/>
      <c r="BN226" s="1242"/>
      <c r="BO226" s="1014"/>
      <c r="BP226" s="1014"/>
      <c r="BQ226" s="1015"/>
      <c r="BR226" s="1016"/>
      <c r="BS226" s="879"/>
      <c r="BT226" s="1014"/>
      <c r="BU226" s="1014"/>
      <c r="BV226" s="1015"/>
      <c r="BW226" s="1016"/>
      <c r="BX226" s="1188">
        <v>22</v>
      </c>
      <c r="BY226" s="866"/>
      <c r="CB226" s="1188">
        <v>22</v>
      </c>
      <c r="CC226" s="1015"/>
      <c r="CD226" s="1014"/>
      <c r="CE226" s="1014"/>
      <c r="CF226" s="1015"/>
      <c r="CG226" s="1016"/>
      <c r="CH226" s="1242"/>
      <c r="CI226" s="1014"/>
      <c r="CJ226" s="1014"/>
      <c r="CK226" s="1015"/>
      <c r="CL226" s="1016"/>
      <c r="CM226" s="879"/>
      <c r="CN226" s="1014"/>
      <c r="CO226" s="1014"/>
      <c r="CP226" s="1015"/>
      <c r="CQ226" s="1016"/>
      <c r="CR226" s="1188">
        <v>22</v>
      </c>
      <c r="CS226" s="866"/>
      <c r="CU226" s="1188">
        <v>22</v>
      </c>
      <c r="CV226" s="1015"/>
      <c r="CW226" s="1014"/>
      <c r="CX226" s="1014"/>
      <c r="CY226" s="1015"/>
      <c r="CZ226" s="1016"/>
      <c r="DA226" s="1242"/>
      <c r="DB226" s="1014"/>
      <c r="DC226" s="1014"/>
      <c r="DD226" s="1015"/>
      <c r="DE226" s="1016"/>
      <c r="DF226" s="879"/>
      <c r="DG226" s="1014"/>
      <c r="DH226" s="1014"/>
      <c r="DI226" s="1015"/>
      <c r="DJ226" s="1016"/>
      <c r="DK226" s="1188">
        <v>22</v>
      </c>
      <c r="DL226" s="866"/>
      <c r="DN226" s="1188">
        <v>22</v>
      </c>
      <c r="DO226" s="1015"/>
      <c r="DP226" s="1014"/>
      <c r="DQ226" s="1014"/>
      <c r="DR226" s="1015"/>
      <c r="DS226" s="1016"/>
      <c r="DT226" s="1242"/>
      <c r="DU226" s="1014"/>
      <c r="DV226" s="1014"/>
      <c r="DW226" s="1015"/>
      <c r="DX226" s="1016"/>
      <c r="DY226" s="879"/>
      <c r="DZ226" s="1014"/>
      <c r="EA226" s="1014"/>
      <c r="EB226" s="1015"/>
      <c r="EC226" s="1016"/>
      <c r="ED226" s="1188">
        <v>22</v>
      </c>
      <c r="EE226" s="866"/>
      <c r="EG226" s="1188">
        <v>22</v>
      </c>
      <c r="EH226" s="1015"/>
      <c r="EI226" s="1014"/>
      <c r="EJ226" s="1014"/>
      <c r="EK226" s="1015"/>
      <c r="EL226" s="1016"/>
      <c r="EM226" s="1242"/>
      <c r="EN226" s="1014"/>
      <c r="EO226" s="1014"/>
      <c r="EP226" s="1015"/>
      <c r="EQ226" s="1016"/>
      <c r="ER226" s="879"/>
      <c r="ES226" s="1014"/>
      <c r="ET226" s="1014"/>
      <c r="EU226" s="1015"/>
      <c r="EV226" s="1016"/>
      <c r="EW226" s="1188">
        <v>22</v>
      </c>
      <c r="EX226" s="866"/>
      <c r="EZ226" s="1188">
        <v>22</v>
      </c>
      <c r="FA226" s="1015"/>
      <c r="FB226" s="1014"/>
      <c r="FC226" s="1014"/>
      <c r="FD226" s="1015"/>
      <c r="FE226" s="1016"/>
      <c r="FF226" s="1242"/>
      <c r="FG226" s="1014"/>
      <c r="FH226" s="1014"/>
      <c r="FI226" s="1015"/>
      <c r="FJ226" s="1016"/>
      <c r="FK226" s="879"/>
      <c r="FL226" s="1014"/>
      <c r="FM226" s="1014"/>
      <c r="FN226" s="1015"/>
      <c r="FO226" s="1016"/>
      <c r="FP226" s="1188">
        <v>22</v>
      </c>
      <c r="FQ226" s="866"/>
      <c r="FS226" s="1188">
        <v>22</v>
      </c>
      <c r="FT226" s="1015"/>
      <c r="FU226" s="1014"/>
      <c r="FV226" s="1014"/>
      <c r="FW226" s="1015"/>
      <c r="FX226" s="1016"/>
      <c r="FY226" s="1242"/>
      <c r="FZ226" s="1014"/>
      <c r="GA226" s="1014"/>
      <c r="GB226" s="1015"/>
      <c r="GC226" s="1016"/>
      <c r="GD226" s="879"/>
      <c r="GE226" s="1014"/>
      <c r="GF226" s="1014"/>
      <c r="GG226" s="1015"/>
      <c r="GH226" s="1016"/>
      <c r="GI226" s="1188">
        <v>22</v>
      </c>
      <c r="GJ226" s="866"/>
      <c r="GL226" s="1188">
        <v>22</v>
      </c>
      <c r="GM226" s="1015"/>
      <c r="GN226" s="1014"/>
      <c r="GO226" s="1014"/>
      <c r="GP226" s="1015"/>
      <c r="GQ226" s="1016"/>
      <c r="GR226" s="1242"/>
      <c r="GS226" s="1014"/>
      <c r="GT226" s="1014"/>
      <c r="GU226" s="1015"/>
      <c r="GV226" s="1016"/>
      <c r="GW226" s="879"/>
      <c r="GX226" s="1014"/>
      <c r="GY226" s="1014"/>
      <c r="GZ226" s="1015"/>
      <c r="HA226" s="1016"/>
      <c r="HB226" s="1188">
        <v>22</v>
      </c>
      <c r="HC226" s="866"/>
      <c r="HE226" s="1188">
        <v>22</v>
      </c>
      <c r="HF226" s="1015"/>
      <c r="HG226" s="1014"/>
      <c r="HH226" s="1014"/>
      <c r="HI226" s="1015"/>
      <c r="HJ226" s="1016"/>
      <c r="HK226" s="1242"/>
      <c r="HL226" s="1014"/>
      <c r="HM226" s="1014"/>
      <c r="HN226" s="1015"/>
      <c r="HO226" s="1016"/>
      <c r="HP226" s="879"/>
      <c r="HQ226" s="1014"/>
      <c r="HR226" s="1014"/>
      <c r="HS226" s="1015"/>
      <c r="HT226" s="1016"/>
      <c r="HU226" s="1188">
        <v>22</v>
      </c>
      <c r="HV226" s="866"/>
      <c r="HX226" s="1188">
        <v>22</v>
      </c>
      <c r="HY226" s="1015"/>
      <c r="HZ226" s="1014"/>
      <c r="IA226" s="1014"/>
      <c r="IB226" s="1015"/>
      <c r="IC226" s="1016"/>
      <c r="ID226" s="1242"/>
      <c r="IE226" s="1014"/>
      <c r="IF226" s="1014"/>
      <c r="IG226" s="1015"/>
      <c r="IH226" s="1016"/>
      <c r="II226" s="879"/>
      <c r="IJ226" s="1014"/>
      <c r="IK226" s="1014"/>
      <c r="IL226" s="1015"/>
      <c r="IM226" s="1016"/>
      <c r="IN226" s="1188">
        <v>22</v>
      </c>
      <c r="IO226" s="866"/>
      <c r="IQ226" s="1179">
        <v>22</v>
      </c>
      <c r="IR226" s="1015"/>
      <c r="IS226" s="1014"/>
      <c r="IT226" s="1014"/>
      <c r="IU226" s="1015"/>
      <c r="IV226" s="1016"/>
      <c r="IW226" s="1242"/>
      <c r="IX226" s="1014"/>
      <c r="IY226" s="1014"/>
      <c r="IZ226" s="1015"/>
      <c r="JA226" s="1016"/>
      <c r="JB226" s="879"/>
      <c r="JC226" s="1014"/>
      <c r="JD226" s="1014"/>
      <c r="JE226" s="1015"/>
      <c r="JF226" s="1016"/>
      <c r="JG226" s="1179">
        <v>22</v>
      </c>
      <c r="JH226" s="866"/>
    </row>
    <row r="227" spans="1:268" ht="15.75">
      <c r="A227" s="1231" t="s">
        <v>299</v>
      </c>
      <c r="B227" s="1232" t="s">
        <v>283</v>
      </c>
      <c r="C227" s="302"/>
      <c r="D227" s="302"/>
      <c r="E227" s="283"/>
      <c r="F227" s="945"/>
      <c r="G227" s="921"/>
      <c r="H227" s="1068">
        <f>H221</f>
        <v>1085</v>
      </c>
      <c r="I227" s="1068">
        <f>SUM(I196,I210)</f>
        <v>437</v>
      </c>
      <c r="J227" s="1234">
        <f t="shared" ref="J227" si="2096">SUM(I227,-H227)</f>
        <v>-648</v>
      </c>
      <c r="K227" s="1235">
        <f t="shared" ref="K227" si="2097">J227/H227</f>
        <v>-0.59723502304147469</v>
      </c>
      <c r="L227" s="879"/>
      <c r="M227" s="1068">
        <f>M221</f>
        <v>1085</v>
      </c>
      <c r="N227" s="1068">
        <f>SUM(N196,N210)</f>
        <v>437</v>
      </c>
      <c r="O227" s="1234">
        <f t="shared" ref="O227" si="2098">SUM(N227,-M227)</f>
        <v>-648</v>
      </c>
      <c r="P227" s="1235">
        <f t="shared" ref="P227" si="2099">O227/M227</f>
        <v>-0.59723502304147469</v>
      </c>
      <c r="Q227" s="1231" t="s">
        <v>299</v>
      </c>
      <c r="R227" s="1066">
        <v>0.59719999999999995</v>
      </c>
      <c r="U227" s="1364" t="s">
        <v>299</v>
      </c>
      <c r="V227" s="1232" t="s">
        <v>283</v>
      </c>
      <c r="W227" s="302"/>
      <c r="X227" s="302"/>
      <c r="Y227" s="283"/>
      <c r="Z227" s="945"/>
      <c r="AA227" s="921"/>
      <c r="AB227" s="1068">
        <f>AB221</f>
        <v>51</v>
      </c>
      <c r="AC227" s="1068">
        <f>SUM(AC196,AC210)</f>
        <v>28</v>
      </c>
      <c r="AD227" s="1234">
        <f t="shared" ref="AD227" si="2100">SUM(AC227,-AB227)</f>
        <v>-23</v>
      </c>
      <c r="AE227" s="1235">
        <f t="shared" ref="AE227" si="2101">AD227/AB227</f>
        <v>-0.45098039215686275</v>
      </c>
      <c r="AF227" s="879"/>
      <c r="AG227" s="1068">
        <f>AG221</f>
        <v>1085</v>
      </c>
      <c r="AH227" s="1068">
        <f>SUM(AH196,AH210)</f>
        <v>28</v>
      </c>
      <c r="AI227" s="1234">
        <f t="shared" ref="AI227" si="2102">SUM(AH227,-AG227)</f>
        <v>-1057</v>
      </c>
      <c r="AJ227" s="1235">
        <f t="shared" ref="AJ227" si="2103">AI227/AG227</f>
        <v>-0.97419354838709682</v>
      </c>
      <c r="AK227" s="1364" t="s">
        <v>299</v>
      </c>
      <c r="AL227" s="1066">
        <v>-0.45100000000000001</v>
      </c>
      <c r="AN227" s="1365" t="s">
        <v>299</v>
      </c>
      <c r="AO227" s="1232" t="s">
        <v>283</v>
      </c>
      <c r="AP227" s="302"/>
      <c r="AQ227" s="302"/>
      <c r="AR227" s="283"/>
      <c r="AS227" s="945"/>
      <c r="AT227" s="921"/>
      <c r="AU227" s="1068">
        <f>AU221</f>
        <v>8</v>
      </c>
      <c r="AV227" s="1068">
        <f>SUM(AV196,AV210)</f>
        <v>4</v>
      </c>
      <c r="AW227" s="1234">
        <f t="shared" ref="AW227" si="2104">SUM(AV227,-AU227)</f>
        <v>-4</v>
      </c>
      <c r="AX227" s="1235">
        <f t="shared" ref="AX227" si="2105">AW227/AU227</f>
        <v>-0.5</v>
      </c>
      <c r="AY227" s="879"/>
      <c r="AZ227" s="1068">
        <f>AZ221</f>
        <v>1085</v>
      </c>
      <c r="BA227" s="1068">
        <f>SUM(BA196,BA210)</f>
        <v>4</v>
      </c>
      <c r="BB227" s="1234">
        <f t="shared" ref="BB227" si="2106">SUM(BA227,-AZ227)</f>
        <v>-1081</v>
      </c>
      <c r="BC227" s="1235">
        <f t="shared" ref="BC227" si="2107">BB227/AZ227</f>
        <v>-0.99631336405529958</v>
      </c>
      <c r="BD227" s="1365" t="s">
        <v>299</v>
      </c>
      <c r="BE227" s="1066">
        <v>-0.5</v>
      </c>
      <c r="BH227" s="1364" t="s">
        <v>299</v>
      </c>
      <c r="BI227" s="1232" t="s">
        <v>283</v>
      </c>
      <c r="BJ227" s="302"/>
      <c r="BK227" s="302"/>
      <c r="BL227" s="283"/>
      <c r="BM227" s="945"/>
      <c r="BN227" s="921"/>
      <c r="BO227" s="1068">
        <f>BO221</f>
        <v>17</v>
      </c>
      <c r="BP227" s="1068">
        <f>SUM(BP196,BP210)</f>
        <v>6</v>
      </c>
      <c r="BQ227" s="1234">
        <f t="shared" ref="BQ227" si="2108">SUM(BP227,-BO227)</f>
        <v>-11</v>
      </c>
      <c r="BR227" s="1235">
        <f t="shared" ref="BR227" si="2109">BQ227/BO227</f>
        <v>-0.6470588235294118</v>
      </c>
      <c r="BS227" s="879"/>
      <c r="BT227" s="1068">
        <f>BT221</f>
        <v>1085</v>
      </c>
      <c r="BU227" s="1068">
        <f>SUM(BU196,BU210)</f>
        <v>6</v>
      </c>
      <c r="BV227" s="1234">
        <f t="shared" ref="BV227" si="2110">SUM(BU227,-BT227)</f>
        <v>-1079</v>
      </c>
      <c r="BW227" s="1235">
        <f t="shared" ref="BW227" si="2111">BV227/BT227</f>
        <v>-0.99447004608294931</v>
      </c>
      <c r="BX227" s="1364" t="s">
        <v>299</v>
      </c>
      <c r="BY227" s="1066">
        <v>-0.64710000000000001</v>
      </c>
      <c r="CB227" s="1365" t="s">
        <v>299</v>
      </c>
      <c r="CC227" s="1232" t="s">
        <v>283</v>
      </c>
      <c r="CD227" s="302"/>
      <c r="CE227" s="302"/>
      <c r="CF227" s="283"/>
      <c r="CG227" s="945"/>
      <c r="CH227" s="921"/>
      <c r="CI227" s="1068">
        <f>CI221</f>
        <v>15</v>
      </c>
      <c r="CJ227" s="1068">
        <f>SUM(CJ196,CJ210)</f>
        <v>6</v>
      </c>
      <c r="CK227" s="1234">
        <f t="shared" ref="CK227" si="2112">SUM(CJ227,-CI227)</f>
        <v>-9</v>
      </c>
      <c r="CL227" s="1235">
        <f t="shared" ref="CL227" si="2113">CK227/CI227</f>
        <v>-0.6</v>
      </c>
      <c r="CM227" s="879"/>
      <c r="CN227" s="1068">
        <f>CN221</f>
        <v>1085</v>
      </c>
      <c r="CO227" s="1068">
        <f>SUM(CO196,CO210)</f>
        <v>6</v>
      </c>
      <c r="CP227" s="1234">
        <f t="shared" ref="CP227" si="2114">SUM(CO227,-CN227)</f>
        <v>-1079</v>
      </c>
      <c r="CQ227" s="1235">
        <f t="shared" ref="CQ227" si="2115">CP227/CN227</f>
        <v>-0.99447004608294931</v>
      </c>
      <c r="CR227" s="1365" t="s">
        <v>299</v>
      </c>
      <c r="CS227" s="1066">
        <v>-0.6</v>
      </c>
      <c r="CU227" s="1364" t="s">
        <v>299</v>
      </c>
      <c r="CV227" s="1232" t="s">
        <v>283</v>
      </c>
      <c r="CW227" s="302"/>
      <c r="CX227" s="302"/>
      <c r="CY227" s="283"/>
      <c r="CZ227" s="945"/>
      <c r="DA227" s="921"/>
      <c r="DB227" s="1068">
        <f>DB221</f>
        <v>27</v>
      </c>
      <c r="DC227" s="1068">
        <f>SUM(DC196,DC210)</f>
        <v>16</v>
      </c>
      <c r="DD227" s="1234">
        <f t="shared" ref="DD227" si="2116">SUM(DC227,-DB227)</f>
        <v>-11</v>
      </c>
      <c r="DE227" s="1235">
        <f t="shared" ref="DE227" si="2117">DD227/DB227</f>
        <v>-0.40740740740740738</v>
      </c>
      <c r="DF227" s="879"/>
      <c r="DG227" s="1068">
        <f>DG221</f>
        <v>1085</v>
      </c>
      <c r="DH227" s="1068">
        <f>SUM(DH196,DH210)</f>
        <v>16</v>
      </c>
      <c r="DI227" s="1234">
        <f t="shared" ref="DI227" si="2118">SUM(DH227,-DG227)</f>
        <v>-1069</v>
      </c>
      <c r="DJ227" s="1235">
        <f t="shared" ref="DJ227" si="2119">DI227/DG227</f>
        <v>-0.9852534562211982</v>
      </c>
      <c r="DK227" s="1364" t="s">
        <v>299</v>
      </c>
      <c r="DL227" s="1066">
        <v>-0.40739999999999998</v>
      </c>
      <c r="DN227" s="1365" t="s">
        <v>299</v>
      </c>
      <c r="DO227" s="1232" t="s">
        <v>283</v>
      </c>
      <c r="DP227" s="302"/>
      <c r="DQ227" s="302"/>
      <c r="DR227" s="283"/>
      <c r="DS227" s="945"/>
      <c r="DT227" s="921"/>
      <c r="DU227" s="1068">
        <f>DU221</f>
        <v>14</v>
      </c>
      <c r="DV227" s="1068">
        <f>SUM(DV196,DV210)</f>
        <v>2</v>
      </c>
      <c r="DW227" s="1234">
        <f t="shared" ref="DW227" si="2120">SUM(DV227,-DU227)</f>
        <v>-12</v>
      </c>
      <c r="DX227" s="1235">
        <f t="shared" ref="DX227" si="2121">DW227/DU227</f>
        <v>-0.8571428571428571</v>
      </c>
      <c r="DY227" s="879"/>
      <c r="DZ227" s="1068">
        <f>DZ221</f>
        <v>1085</v>
      </c>
      <c r="EA227" s="1068">
        <f>SUM(EA196,EA210)</f>
        <v>2</v>
      </c>
      <c r="EB227" s="1234">
        <f t="shared" ref="EB227" si="2122">SUM(EA227,-DZ227)</f>
        <v>-1083</v>
      </c>
      <c r="EC227" s="1235">
        <f t="shared" ref="EC227" si="2123">EB227/DZ227</f>
        <v>-0.99815668202764973</v>
      </c>
      <c r="ED227" s="1365" t="s">
        <v>299</v>
      </c>
      <c r="EE227" s="1066">
        <v>-0.85709999999999997</v>
      </c>
      <c r="EG227" s="1364" t="s">
        <v>299</v>
      </c>
      <c r="EH227" s="1232" t="s">
        <v>283</v>
      </c>
      <c r="EI227" s="302"/>
      <c r="EJ227" s="302"/>
      <c r="EK227" s="283"/>
      <c r="EL227" s="945"/>
      <c r="EM227" s="921"/>
      <c r="EN227" s="1068">
        <f>EN221</f>
        <v>7</v>
      </c>
      <c r="EO227" s="1068">
        <f>SUM(EO196,EO210)</f>
        <v>0</v>
      </c>
      <c r="EP227" s="1234">
        <f t="shared" ref="EP227" si="2124">SUM(EO227,-EN227)</f>
        <v>-7</v>
      </c>
      <c r="EQ227" s="1235">
        <f t="shared" ref="EQ227" si="2125">EP227/EN227</f>
        <v>-1</v>
      </c>
      <c r="ER227" s="879"/>
      <c r="ES227" s="1068">
        <f>ES221</f>
        <v>1085</v>
      </c>
      <c r="ET227" s="1068">
        <f>SUM(ET196,ET210)</f>
        <v>0</v>
      </c>
      <c r="EU227" s="1234">
        <f t="shared" ref="EU227" si="2126">SUM(ET227,-ES227)</f>
        <v>-1085</v>
      </c>
      <c r="EV227" s="1235">
        <f t="shared" ref="EV227" si="2127">EU227/ES227</f>
        <v>-1</v>
      </c>
      <c r="EW227" s="1364" t="s">
        <v>299</v>
      </c>
      <c r="EX227" s="1367">
        <v>-1</v>
      </c>
      <c r="EZ227" s="1365" t="s">
        <v>299</v>
      </c>
      <c r="FA227" s="1232" t="s">
        <v>283</v>
      </c>
      <c r="FB227" s="302"/>
      <c r="FC227" s="302"/>
      <c r="FD227" s="283"/>
      <c r="FE227" s="945"/>
      <c r="FF227" s="921"/>
      <c r="FG227" s="1068">
        <f>FG221</f>
        <v>7</v>
      </c>
      <c r="FH227" s="1068">
        <f>SUM(FH196,FH210)</f>
        <v>7</v>
      </c>
      <c r="FI227" s="1234">
        <f t="shared" ref="FI227" si="2128">SUM(FH227,-FG227)</f>
        <v>0</v>
      </c>
      <c r="FJ227" s="1235">
        <f t="shared" ref="FJ227" si="2129">FI227/FG227</f>
        <v>0</v>
      </c>
      <c r="FK227" s="879"/>
      <c r="FL227" s="1068">
        <f>FL221</f>
        <v>1085</v>
      </c>
      <c r="FM227" s="1068">
        <f>SUM(FM196,FM210)</f>
        <v>7</v>
      </c>
      <c r="FN227" s="1234">
        <f t="shared" ref="FN227" si="2130">SUM(FM227,-FL227)</f>
        <v>-1078</v>
      </c>
      <c r="FO227" s="1235">
        <f t="shared" ref="FO227" si="2131">FN227/FL227</f>
        <v>-0.99354838709677418</v>
      </c>
      <c r="FP227" s="1365" t="s">
        <v>299</v>
      </c>
      <c r="FQ227" s="1367">
        <v>0</v>
      </c>
      <c r="FS227" s="1364" t="s">
        <v>299</v>
      </c>
      <c r="FT227" s="1232" t="s">
        <v>283</v>
      </c>
      <c r="FU227" s="302"/>
      <c r="FV227" s="302"/>
      <c r="FW227" s="283"/>
      <c r="FX227" s="945"/>
      <c r="FY227" s="921"/>
      <c r="FZ227" s="1068">
        <f>FZ221</f>
        <v>7</v>
      </c>
      <c r="GA227" s="1068">
        <f>SUM(GA196,GA210)</f>
        <v>8</v>
      </c>
      <c r="GB227" s="1234">
        <f t="shared" ref="GB227" si="2132">SUM(GA227,-FZ227)</f>
        <v>1</v>
      </c>
      <c r="GC227" s="1235">
        <f t="shared" ref="GC227" si="2133">GB227/FZ227</f>
        <v>0.14285714285714285</v>
      </c>
      <c r="GD227" s="879"/>
      <c r="GE227" s="1068">
        <f>GE221</f>
        <v>1085</v>
      </c>
      <c r="GF227" s="1068">
        <f>SUM(GF196,GF210)</f>
        <v>8</v>
      </c>
      <c r="GG227" s="1234">
        <f t="shared" ref="GG227" si="2134">SUM(GF227,-GE227)</f>
        <v>-1077</v>
      </c>
      <c r="GH227" s="1235">
        <f t="shared" ref="GH227" si="2135">GG227/GE227</f>
        <v>-0.99262672811059904</v>
      </c>
      <c r="GI227" s="1364" t="s">
        <v>299</v>
      </c>
      <c r="GJ227" s="1367">
        <v>0.1429</v>
      </c>
      <c r="GL227" s="1365" t="s">
        <v>299</v>
      </c>
      <c r="GM227" s="1232" t="s">
        <v>283</v>
      </c>
      <c r="GN227" s="302"/>
      <c r="GO227" s="302"/>
      <c r="GP227" s="283"/>
      <c r="GQ227" s="945"/>
      <c r="GR227" s="921"/>
      <c r="GS227" s="1068">
        <f>GS221</f>
        <v>27</v>
      </c>
      <c r="GT227" s="1068">
        <f>SUM(GT196,GT210)</f>
        <v>11</v>
      </c>
      <c r="GU227" s="1234">
        <f t="shared" ref="GU227" si="2136">SUM(GT227,-GS227)</f>
        <v>-16</v>
      </c>
      <c r="GV227" s="1235">
        <f t="shared" ref="GV227" si="2137">GU227/GS227</f>
        <v>-0.59259259259259256</v>
      </c>
      <c r="GW227" s="879"/>
      <c r="GX227" s="1068">
        <f>GX221</f>
        <v>1085</v>
      </c>
      <c r="GY227" s="1068">
        <f>SUM(GY196,GY210)</f>
        <v>11</v>
      </c>
      <c r="GZ227" s="1234">
        <f t="shared" ref="GZ227" si="2138">SUM(GY227,-GX227)</f>
        <v>-1074</v>
      </c>
      <c r="HA227" s="1235">
        <f t="shared" ref="HA227" si="2139">GZ227/GX227</f>
        <v>-0.98986175115207375</v>
      </c>
      <c r="HB227" s="1365" t="s">
        <v>299</v>
      </c>
      <c r="HC227" s="1367">
        <v>0.59260000000000002</v>
      </c>
      <c r="HE227" s="1364" t="s">
        <v>299</v>
      </c>
      <c r="HF227" s="1232" t="s">
        <v>283</v>
      </c>
      <c r="HG227" s="302"/>
      <c r="HH227" s="302"/>
      <c r="HI227" s="283"/>
      <c r="HJ227" s="945"/>
      <c r="HK227" s="921"/>
      <c r="HL227" s="1068">
        <f>HL221</f>
        <v>27</v>
      </c>
      <c r="HM227" s="1068">
        <f>SUM(HM196,HM210)</f>
        <v>7</v>
      </c>
      <c r="HN227" s="1234">
        <f t="shared" ref="HN227" si="2140">SUM(HM227,-HL227)</f>
        <v>-20</v>
      </c>
      <c r="HO227" s="1235">
        <f t="shared" ref="HO227" si="2141">HN227/HL227</f>
        <v>-0.7407407407407407</v>
      </c>
      <c r="HP227" s="879"/>
      <c r="HQ227" s="1068">
        <f>HQ221</f>
        <v>1085</v>
      </c>
      <c r="HR227" s="1068">
        <f>SUM(HR196,HR210)</f>
        <v>7</v>
      </c>
      <c r="HS227" s="1234">
        <f t="shared" ref="HS227" si="2142">SUM(HR227,-HQ227)</f>
        <v>-1078</v>
      </c>
      <c r="HT227" s="1235">
        <f t="shared" ref="HT227" si="2143">HS227/HQ227</f>
        <v>-0.99354838709677418</v>
      </c>
      <c r="HU227" s="1364" t="s">
        <v>299</v>
      </c>
      <c r="HV227" s="1367">
        <v>-0.74070000000000003</v>
      </c>
      <c r="HX227" s="1365" t="s">
        <v>299</v>
      </c>
      <c r="HY227" s="1232" t="s">
        <v>283</v>
      </c>
      <c r="HZ227" s="302"/>
      <c r="IA227" s="302"/>
      <c r="IB227" s="283"/>
      <c r="IC227" s="945"/>
      <c r="ID227" s="921"/>
      <c r="IE227" s="1068">
        <f>IE221</f>
        <v>11</v>
      </c>
      <c r="IF227" s="1068">
        <f>SUM(IF196,IF210)</f>
        <v>6</v>
      </c>
      <c r="IG227" s="1234">
        <f t="shared" ref="IG227" si="2144">SUM(IF227,-IE227)</f>
        <v>-5</v>
      </c>
      <c r="IH227" s="1235">
        <f t="shared" ref="IH227" si="2145">IG227/IE227</f>
        <v>-0.45454545454545453</v>
      </c>
      <c r="II227" s="879"/>
      <c r="IJ227" s="1068">
        <f>IJ221</f>
        <v>1085</v>
      </c>
      <c r="IK227" s="1068">
        <f>SUM(IK196,IK210)</f>
        <v>6</v>
      </c>
      <c r="IL227" s="1234">
        <f t="shared" ref="IL227" si="2146">SUM(IK227,-IJ227)</f>
        <v>-1079</v>
      </c>
      <c r="IM227" s="1235">
        <f t="shared" ref="IM227" si="2147">IL227/IJ227</f>
        <v>-0.99447004608294931</v>
      </c>
      <c r="IN227" s="1365" t="s">
        <v>299</v>
      </c>
      <c r="IO227" s="1367">
        <v>-0.45456999999999997</v>
      </c>
      <c r="IQ227" s="1231" t="s">
        <v>299</v>
      </c>
      <c r="IR227" s="1232" t="s">
        <v>283</v>
      </c>
      <c r="IS227" s="302"/>
      <c r="IT227" s="302"/>
      <c r="IU227" s="283"/>
      <c r="IV227" s="945"/>
      <c r="IW227" s="921"/>
      <c r="IX227" s="1068">
        <f>IX221</f>
        <v>218</v>
      </c>
      <c r="IY227" s="1068">
        <f>SUM(IY196,IY210)</f>
        <v>101</v>
      </c>
      <c r="IZ227" s="1234">
        <f t="shared" ref="IZ227" si="2148">SUM(IY227,-IX227)</f>
        <v>-117</v>
      </c>
      <c r="JA227" s="1235">
        <f t="shared" ref="JA227" si="2149">IZ227/IX227</f>
        <v>-0.53669724770642202</v>
      </c>
      <c r="JB227" s="879"/>
      <c r="JC227" s="1068">
        <f>JC221</f>
        <v>1085</v>
      </c>
      <c r="JD227" s="1068">
        <f>SUM(JD196,JD210)</f>
        <v>101</v>
      </c>
      <c r="JE227" s="1234">
        <f t="shared" ref="JE227" si="2150">SUM(JD227,-JC227)</f>
        <v>-984</v>
      </c>
      <c r="JF227" s="1235">
        <f t="shared" ref="JF227" si="2151">JE227/JC227</f>
        <v>-0.90691244239631341</v>
      </c>
      <c r="JG227" s="1231" t="s">
        <v>299</v>
      </c>
      <c r="JH227" s="1367">
        <v>-0.53676999999999997</v>
      </c>
    </row>
    <row r="228" spans="1:268" ht="5.0999999999999996" customHeight="1">
      <c r="A228" s="1231"/>
      <c r="B228" s="1278"/>
      <c r="C228" s="302"/>
      <c r="D228" s="302"/>
      <c r="E228" s="283"/>
      <c r="F228" s="945"/>
      <c r="G228" s="921"/>
      <c r="H228" s="1279"/>
      <c r="I228" s="1279"/>
      <c r="J228" s="1280"/>
      <c r="K228" s="1281"/>
      <c r="L228" s="879"/>
      <c r="M228" s="1068"/>
      <c r="N228" s="1068"/>
      <c r="O228" s="1234"/>
      <c r="P228" s="1235"/>
      <c r="Q228" s="1231"/>
      <c r="R228" s="1074"/>
      <c r="U228" s="1364"/>
      <c r="V228" s="1278"/>
      <c r="W228" s="302"/>
      <c r="X228" s="302"/>
      <c r="Y228" s="283"/>
      <c r="Z228" s="945"/>
      <c r="AA228" s="921"/>
      <c r="AB228" s="1279"/>
      <c r="AC228" s="1279"/>
      <c r="AD228" s="1280"/>
      <c r="AE228" s="1281"/>
      <c r="AF228" s="879"/>
      <c r="AG228" s="1068"/>
      <c r="AH228" s="1068"/>
      <c r="AI228" s="1234"/>
      <c r="AJ228" s="1235"/>
      <c r="AK228" s="1364"/>
      <c r="AL228" s="1074"/>
      <c r="AN228" s="1365"/>
      <c r="AO228" s="1278"/>
      <c r="AP228" s="302"/>
      <c r="AQ228" s="302"/>
      <c r="AR228" s="283"/>
      <c r="AS228" s="945"/>
      <c r="AT228" s="921"/>
      <c r="AU228" s="1279"/>
      <c r="AV228" s="1279"/>
      <c r="AW228" s="1280"/>
      <c r="AX228" s="1281"/>
      <c r="AY228" s="879"/>
      <c r="AZ228" s="1068"/>
      <c r="BA228" s="1068"/>
      <c r="BB228" s="1234"/>
      <c r="BC228" s="1235"/>
      <c r="BD228" s="1365"/>
      <c r="BE228" s="1074"/>
      <c r="BH228" s="1364"/>
      <c r="BI228" s="1278"/>
      <c r="BJ228" s="302"/>
      <c r="BK228" s="302"/>
      <c r="BL228" s="283"/>
      <c r="BM228" s="945"/>
      <c r="BN228" s="921"/>
      <c r="BO228" s="1279"/>
      <c r="BP228" s="1279"/>
      <c r="BQ228" s="1280"/>
      <c r="BR228" s="1281"/>
      <c r="BS228" s="879"/>
      <c r="BT228" s="1068"/>
      <c r="BU228" s="1068"/>
      <c r="BV228" s="1234"/>
      <c r="BW228" s="1235"/>
      <c r="BX228" s="1364"/>
      <c r="BY228" s="1074"/>
      <c r="CB228" s="1365"/>
      <c r="CC228" s="1278"/>
      <c r="CD228" s="302"/>
      <c r="CE228" s="302"/>
      <c r="CF228" s="283"/>
      <c r="CG228" s="945"/>
      <c r="CH228" s="921"/>
      <c r="CI228" s="1279"/>
      <c r="CJ228" s="1279"/>
      <c r="CK228" s="1280"/>
      <c r="CL228" s="1281"/>
      <c r="CM228" s="879"/>
      <c r="CN228" s="1068"/>
      <c r="CO228" s="1068"/>
      <c r="CP228" s="1234"/>
      <c r="CQ228" s="1235"/>
      <c r="CR228" s="1365"/>
      <c r="CS228" s="1074"/>
      <c r="CU228" s="1364"/>
      <c r="CV228" s="1278"/>
      <c r="CW228" s="302"/>
      <c r="CX228" s="302"/>
      <c r="CY228" s="283"/>
      <c r="CZ228" s="945"/>
      <c r="DA228" s="921"/>
      <c r="DB228" s="1279"/>
      <c r="DC228" s="1279"/>
      <c r="DD228" s="1280"/>
      <c r="DE228" s="1281"/>
      <c r="DF228" s="879"/>
      <c r="DG228" s="1068"/>
      <c r="DH228" s="1068"/>
      <c r="DI228" s="1234"/>
      <c r="DJ228" s="1235"/>
      <c r="DK228" s="1364"/>
      <c r="DL228" s="1074"/>
      <c r="DN228" s="1365"/>
      <c r="DO228" s="1278"/>
      <c r="DP228" s="302"/>
      <c r="DQ228" s="302"/>
      <c r="DR228" s="283"/>
      <c r="DS228" s="945"/>
      <c r="DT228" s="921"/>
      <c r="DU228" s="1279"/>
      <c r="DV228" s="1279"/>
      <c r="DW228" s="1280"/>
      <c r="DX228" s="1281"/>
      <c r="DY228" s="879"/>
      <c r="DZ228" s="1068"/>
      <c r="EA228" s="1068"/>
      <c r="EB228" s="1234"/>
      <c r="EC228" s="1235"/>
      <c r="ED228" s="1365"/>
      <c r="EE228" s="1074"/>
      <c r="EG228" s="1364"/>
      <c r="EH228" s="1278"/>
      <c r="EI228" s="302"/>
      <c r="EJ228" s="302"/>
      <c r="EK228" s="283"/>
      <c r="EL228" s="945"/>
      <c r="EM228" s="921"/>
      <c r="EN228" s="1279"/>
      <c r="EO228" s="1279"/>
      <c r="EP228" s="1280"/>
      <c r="EQ228" s="1281"/>
      <c r="ER228" s="879"/>
      <c r="ES228" s="1068"/>
      <c r="ET228" s="1068"/>
      <c r="EU228" s="1234"/>
      <c r="EV228" s="1235"/>
      <c r="EW228" s="1364"/>
      <c r="EX228" s="1368"/>
      <c r="EZ228" s="1365"/>
      <c r="FA228" s="1278"/>
      <c r="FB228" s="302"/>
      <c r="FC228" s="302"/>
      <c r="FD228" s="283"/>
      <c r="FE228" s="945"/>
      <c r="FF228" s="921"/>
      <c r="FG228" s="1279"/>
      <c r="FH228" s="1279"/>
      <c r="FI228" s="1280"/>
      <c r="FJ228" s="1281"/>
      <c r="FK228" s="879"/>
      <c r="FL228" s="1068"/>
      <c r="FM228" s="1068"/>
      <c r="FN228" s="1234"/>
      <c r="FO228" s="1235"/>
      <c r="FP228" s="1365"/>
      <c r="FQ228" s="1368"/>
      <c r="FS228" s="1364"/>
      <c r="FT228" s="1278"/>
      <c r="FU228" s="302"/>
      <c r="FV228" s="302"/>
      <c r="FW228" s="283"/>
      <c r="FX228" s="945"/>
      <c r="FY228" s="921"/>
      <c r="FZ228" s="1279"/>
      <c r="GA228" s="1279"/>
      <c r="GB228" s="1280"/>
      <c r="GC228" s="1281"/>
      <c r="GD228" s="879"/>
      <c r="GE228" s="1068"/>
      <c r="GF228" s="1068"/>
      <c r="GG228" s="1234"/>
      <c r="GH228" s="1235"/>
      <c r="GI228" s="1364"/>
      <c r="GJ228" s="1368"/>
      <c r="GL228" s="1365"/>
      <c r="GM228" s="1278"/>
      <c r="GN228" s="302"/>
      <c r="GO228" s="302"/>
      <c r="GP228" s="283"/>
      <c r="GQ228" s="945"/>
      <c r="GR228" s="921"/>
      <c r="GS228" s="1279"/>
      <c r="GT228" s="1279"/>
      <c r="GU228" s="1280"/>
      <c r="GV228" s="1281"/>
      <c r="GW228" s="879"/>
      <c r="GX228" s="1068"/>
      <c r="GY228" s="1068"/>
      <c r="GZ228" s="1234"/>
      <c r="HA228" s="1235"/>
      <c r="HB228" s="1365"/>
      <c r="HC228" s="1368"/>
      <c r="HE228" s="1364"/>
      <c r="HF228" s="1278"/>
      <c r="HG228" s="302"/>
      <c r="HH228" s="302"/>
      <c r="HI228" s="283"/>
      <c r="HJ228" s="945"/>
      <c r="HK228" s="921"/>
      <c r="HL228" s="1279"/>
      <c r="HM228" s="1279"/>
      <c r="HN228" s="1280"/>
      <c r="HO228" s="1281"/>
      <c r="HP228" s="879"/>
      <c r="HQ228" s="1068"/>
      <c r="HR228" s="1068"/>
      <c r="HS228" s="1234"/>
      <c r="HT228" s="1235"/>
      <c r="HU228" s="1364"/>
      <c r="HV228" s="1368"/>
      <c r="HX228" s="1365"/>
      <c r="HY228" s="1278"/>
      <c r="HZ228" s="302"/>
      <c r="IA228" s="302"/>
      <c r="IB228" s="283"/>
      <c r="IC228" s="945"/>
      <c r="ID228" s="921"/>
      <c r="IE228" s="1279"/>
      <c r="IF228" s="1279"/>
      <c r="IG228" s="1280"/>
      <c r="IH228" s="1281"/>
      <c r="II228" s="879"/>
      <c r="IJ228" s="1068"/>
      <c r="IK228" s="1068"/>
      <c r="IL228" s="1234"/>
      <c r="IM228" s="1235"/>
      <c r="IN228" s="1365"/>
      <c r="IO228" s="1368"/>
      <c r="IQ228" s="1231"/>
      <c r="IR228" s="1278"/>
      <c r="IS228" s="302"/>
      <c r="IT228" s="302"/>
      <c r="IU228" s="283"/>
      <c r="IV228" s="945"/>
      <c r="IW228" s="921"/>
      <c r="IX228" s="1279"/>
      <c r="IY228" s="1279"/>
      <c r="IZ228" s="1280"/>
      <c r="JA228" s="1281"/>
      <c r="JB228" s="879"/>
      <c r="JC228" s="1068"/>
      <c r="JD228" s="1068"/>
      <c r="JE228" s="1234"/>
      <c r="JF228" s="1235"/>
      <c r="JG228" s="1231"/>
      <c r="JH228" s="1368"/>
    </row>
    <row r="229" spans="1:268" ht="15.75">
      <c r="A229" s="1179">
        <v>24</v>
      </c>
      <c r="B229" s="1127" t="s">
        <v>338</v>
      </c>
      <c r="C229" s="1128">
        <f>SUM(C223,C225)</f>
        <v>0</v>
      </c>
      <c r="D229" s="1128">
        <f>SUM(D223,D225)</f>
        <v>9204</v>
      </c>
      <c r="E229" s="1129">
        <f>SUM(D229,-C229)</f>
        <v>9204</v>
      </c>
      <c r="F229" s="1130" t="e">
        <f>E229/C229</f>
        <v>#DIV/0!</v>
      </c>
      <c r="G229" s="921">
        <v>21</v>
      </c>
      <c r="H229" s="1128">
        <f>SUM(H162,H221)</f>
        <v>9285</v>
      </c>
      <c r="I229" s="1128">
        <f>SUM(I162,I221)</f>
        <v>8859</v>
      </c>
      <c r="J229" s="1129">
        <f>SUM(I229,-H229)</f>
        <v>-426</v>
      </c>
      <c r="K229" s="1288">
        <f>J229/H229</f>
        <v>-4.588045234248788E-2</v>
      </c>
      <c r="L229" s="879"/>
      <c r="M229" s="929">
        <f>SUM(M223,M225)</f>
        <v>9285</v>
      </c>
      <c r="N229" s="929">
        <f>SUM(N223,N225)</f>
        <v>8859</v>
      </c>
      <c r="O229" s="930">
        <f>SUM(N229,-M229)</f>
        <v>-426</v>
      </c>
      <c r="P229" s="931">
        <f>O229/M229</f>
        <v>-4.588045234248788E-2</v>
      </c>
      <c r="Q229" s="1179">
        <v>24</v>
      </c>
      <c r="R229" s="866"/>
      <c r="U229" s="1188">
        <v>24</v>
      </c>
      <c r="V229" s="1127" t="s">
        <v>338</v>
      </c>
      <c r="W229" s="1128">
        <f>SUM(W223,W225)</f>
        <v>0</v>
      </c>
      <c r="X229" s="1128">
        <f>SUM(X223,X225)</f>
        <v>9204</v>
      </c>
      <c r="Y229" s="1129">
        <f>SUM(X229,-W229)</f>
        <v>9204</v>
      </c>
      <c r="Z229" s="1130" t="e">
        <f>Y229/W229</f>
        <v>#DIV/0!</v>
      </c>
      <c r="AA229" s="921">
        <v>21</v>
      </c>
      <c r="AB229" s="1128">
        <f>SUM(AB162,AB221)</f>
        <v>430</v>
      </c>
      <c r="AC229" s="1128">
        <f>SUM(AC162,AC221)</f>
        <v>408</v>
      </c>
      <c r="AD229" s="1129">
        <f>SUM(AC229,-AB229)</f>
        <v>-22</v>
      </c>
      <c r="AE229" s="1288">
        <f>AD229/AB229</f>
        <v>-5.1162790697674418E-2</v>
      </c>
      <c r="AF229" s="879"/>
      <c r="AG229" s="929">
        <f>SUM(AG223,AG225)</f>
        <v>9285</v>
      </c>
      <c r="AH229" s="929">
        <f>SUM(AH223,AH225)</f>
        <v>408</v>
      </c>
      <c r="AI229" s="930">
        <f>SUM(AH229,-AG229)</f>
        <v>-8877</v>
      </c>
      <c r="AJ229" s="931">
        <f>AI229/AG229</f>
        <v>-0.95605815831987073</v>
      </c>
      <c r="AK229" s="1188">
        <v>24</v>
      </c>
      <c r="AL229" s="866"/>
      <c r="AN229" s="1356">
        <v>24</v>
      </c>
      <c r="AO229" s="1127" t="s">
        <v>338</v>
      </c>
      <c r="AP229" s="1128">
        <f>SUM(AP223,AP225)</f>
        <v>0</v>
      </c>
      <c r="AQ229" s="1128">
        <f>SUM(AQ223,AQ225)</f>
        <v>9204</v>
      </c>
      <c r="AR229" s="1129">
        <f>SUM(AQ229,-AP229)</f>
        <v>9204</v>
      </c>
      <c r="AS229" s="1130" t="e">
        <f>AR229/AP229</f>
        <v>#DIV/0!</v>
      </c>
      <c r="AT229" s="921">
        <v>21</v>
      </c>
      <c r="AU229" s="1128">
        <f>SUM(AU162,AU221)</f>
        <v>118</v>
      </c>
      <c r="AV229" s="1128">
        <f>SUM(AV162,AV221)</f>
        <v>131</v>
      </c>
      <c r="AW229" s="1129">
        <f>SUM(AV229,-AU229)</f>
        <v>13</v>
      </c>
      <c r="AX229" s="1288">
        <f>AW229/AU229</f>
        <v>0.11016949152542373</v>
      </c>
      <c r="AY229" s="879"/>
      <c r="AZ229" s="929">
        <f>SUM(AZ223,AZ225)</f>
        <v>9285</v>
      </c>
      <c r="BA229" s="929">
        <f>SUM(BA223,BA225)</f>
        <v>131</v>
      </c>
      <c r="BB229" s="930">
        <f>SUM(BA229,-AZ229)</f>
        <v>-9154</v>
      </c>
      <c r="BC229" s="931">
        <f>BB229/AZ229</f>
        <v>-0.98589122240172322</v>
      </c>
      <c r="BD229" s="1356">
        <v>24</v>
      </c>
      <c r="BE229" s="866"/>
      <c r="BH229" s="1188">
        <v>24</v>
      </c>
      <c r="BI229" s="1127" t="s">
        <v>338</v>
      </c>
      <c r="BJ229" s="1128">
        <f>SUM(BJ223,BJ225)</f>
        <v>0</v>
      </c>
      <c r="BK229" s="1128">
        <f>SUM(BK223,BK225)</f>
        <v>9204</v>
      </c>
      <c r="BL229" s="1129">
        <f>SUM(BK229,-BJ229)</f>
        <v>9204</v>
      </c>
      <c r="BM229" s="1130" t="e">
        <f>BL229/BJ229</f>
        <v>#DIV/0!</v>
      </c>
      <c r="BN229" s="921">
        <v>21</v>
      </c>
      <c r="BO229" s="1128">
        <f>SUM(BO162,BO221)</f>
        <v>396</v>
      </c>
      <c r="BP229" s="1128">
        <f>SUM(BP162,BP221)</f>
        <v>349</v>
      </c>
      <c r="BQ229" s="1129">
        <f>SUM(BP229,-BO229)</f>
        <v>-47</v>
      </c>
      <c r="BR229" s="1288">
        <f>BQ229/BO229</f>
        <v>-0.11868686868686869</v>
      </c>
      <c r="BS229" s="879"/>
      <c r="BT229" s="929">
        <f>SUM(BT223,BT225)</f>
        <v>9285</v>
      </c>
      <c r="BU229" s="929">
        <f>SUM(BU223,BU225)</f>
        <v>349</v>
      </c>
      <c r="BV229" s="930">
        <f>SUM(BU229,-BT229)</f>
        <v>-8936</v>
      </c>
      <c r="BW229" s="931">
        <f>BV229/BT229</f>
        <v>-0.96241249326871303</v>
      </c>
      <c r="BX229" s="1188">
        <v>24</v>
      </c>
      <c r="BY229" s="866"/>
      <c r="CB229" s="1356">
        <v>24</v>
      </c>
      <c r="CC229" s="1127" t="s">
        <v>338</v>
      </c>
      <c r="CD229" s="1128">
        <f>SUM(CD223,CD225)</f>
        <v>0</v>
      </c>
      <c r="CE229" s="1128">
        <f>SUM(CE223,CE225)</f>
        <v>9204</v>
      </c>
      <c r="CF229" s="1129">
        <f>SUM(CE229,-CD229)</f>
        <v>9204</v>
      </c>
      <c r="CG229" s="1130" t="e">
        <f>CF229/CD229</f>
        <v>#DIV/0!</v>
      </c>
      <c r="CH229" s="921">
        <v>21</v>
      </c>
      <c r="CI229" s="1128">
        <f>SUM(CI162,CI221)</f>
        <v>263</v>
      </c>
      <c r="CJ229" s="1128">
        <f>SUM(CJ162,CJ221)</f>
        <v>236</v>
      </c>
      <c r="CK229" s="1129">
        <f>SUM(CJ229,-CI229)</f>
        <v>-27</v>
      </c>
      <c r="CL229" s="1288">
        <f>CK229/CI229</f>
        <v>-0.10266159695817491</v>
      </c>
      <c r="CM229" s="879"/>
      <c r="CN229" s="929">
        <f>SUM(CN223,CN225)</f>
        <v>9285</v>
      </c>
      <c r="CO229" s="929">
        <f>SUM(CO223,CO225)</f>
        <v>236</v>
      </c>
      <c r="CP229" s="930">
        <f>SUM(CO229,-CN229)</f>
        <v>-9049</v>
      </c>
      <c r="CQ229" s="931">
        <f>CP229/CN229</f>
        <v>-0.97458266020463113</v>
      </c>
      <c r="CR229" s="1356">
        <v>24</v>
      </c>
      <c r="CS229" s="866"/>
      <c r="CU229" s="1188">
        <v>24</v>
      </c>
      <c r="CV229" s="1127" t="s">
        <v>338</v>
      </c>
      <c r="CW229" s="1128">
        <f>SUM(CW223,CW225)</f>
        <v>0</v>
      </c>
      <c r="CX229" s="1128">
        <f>SUM(CX223,CX225)</f>
        <v>9204</v>
      </c>
      <c r="CY229" s="1129">
        <f>SUM(CX229,-CW229)</f>
        <v>9204</v>
      </c>
      <c r="CZ229" s="1130" t="e">
        <f>CY229/CW229</f>
        <v>#DIV/0!</v>
      </c>
      <c r="DA229" s="921">
        <v>21</v>
      </c>
      <c r="DB229" s="1128">
        <f>SUM(DB162,DB221)</f>
        <v>117</v>
      </c>
      <c r="DC229" s="1128">
        <f>SUM(DC162,DC221)</f>
        <v>129</v>
      </c>
      <c r="DD229" s="1129">
        <f>SUM(DC229,-DB229)</f>
        <v>12</v>
      </c>
      <c r="DE229" s="1288">
        <f>DD229/DB229</f>
        <v>0.10256410256410256</v>
      </c>
      <c r="DF229" s="879"/>
      <c r="DG229" s="929">
        <f>SUM(DG223,DG225)</f>
        <v>9285</v>
      </c>
      <c r="DH229" s="929">
        <f>SUM(DH223,DH225)</f>
        <v>129</v>
      </c>
      <c r="DI229" s="930">
        <f>SUM(DH229,-DG229)</f>
        <v>-9156</v>
      </c>
      <c r="DJ229" s="931">
        <f>DI229/DG229</f>
        <v>-0.98610662358642975</v>
      </c>
      <c r="DK229" s="1188">
        <v>24</v>
      </c>
      <c r="DL229" s="866"/>
      <c r="DN229" s="1356">
        <v>24</v>
      </c>
      <c r="DO229" s="1127" t="s">
        <v>338</v>
      </c>
      <c r="DP229" s="1128">
        <f>SUM(DP223,DP225)</f>
        <v>0</v>
      </c>
      <c r="DQ229" s="1128">
        <f>SUM(DQ223,DQ225)</f>
        <v>9204</v>
      </c>
      <c r="DR229" s="1129">
        <f>SUM(DQ229,-DP229)</f>
        <v>9204</v>
      </c>
      <c r="DS229" s="1130" t="e">
        <f>DR229/DP229</f>
        <v>#DIV/0!</v>
      </c>
      <c r="DT229" s="921">
        <v>21</v>
      </c>
      <c r="DU229" s="1128">
        <f>SUM(DU162,DU221)</f>
        <v>53</v>
      </c>
      <c r="DV229" s="1128">
        <f>SUM(DV162,DV221)</f>
        <v>45</v>
      </c>
      <c r="DW229" s="1129">
        <f>SUM(DV229,-DU229)</f>
        <v>-8</v>
      </c>
      <c r="DX229" s="1288">
        <f>DW229/DU229</f>
        <v>-0.15094339622641509</v>
      </c>
      <c r="DY229" s="879"/>
      <c r="DZ229" s="929">
        <f>SUM(DZ223,DZ225)</f>
        <v>9285</v>
      </c>
      <c r="EA229" s="929">
        <f>SUM(EA223,EA225)</f>
        <v>45</v>
      </c>
      <c r="EB229" s="930">
        <f>SUM(EA229,-DZ229)</f>
        <v>-9240</v>
      </c>
      <c r="EC229" s="931">
        <f>EB229/DZ229</f>
        <v>-0.99515347334410342</v>
      </c>
      <c r="ED229" s="1356">
        <v>24</v>
      </c>
      <c r="EE229" s="866"/>
      <c r="EG229" s="1188">
        <v>24</v>
      </c>
      <c r="EH229" s="1127" t="s">
        <v>338</v>
      </c>
      <c r="EI229" s="1128">
        <f>SUM(EI223,EI225)</f>
        <v>0</v>
      </c>
      <c r="EJ229" s="1128">
        <f>SUM(EJ223,EJ225)</f>
        <v>9204</v>
      </c>
      <c r="EK229" s="1129">
        <f>SUM(EJ229,-EI229)</f>
        <v>9204</v>
      </c>
      <c r="EL229" s="1130" t="e">
        <f>EK229/EI229</f>
        <v>#DIV/0!</v>
      </c>
      <c r="EM229" s="921">
        <v>21</v>
      </c>
      <c r="EN229" s="1128">
        <f>SUM(EN162,EN221)</f>
        <v>55</v>
      </c>
      <c r="EO229" s="1128">
        <f>SUM(EO162,EO221)</f>
        <v>72</v>
      </c>
      <c r="EP229" s="1129">
        <f>SUM(EO229,-EN229)</f>
        <v>17</v>
      </c>
      <c r="EQ229" s="1288">
        <f>EP229/EN229</f>
        <v>0.30909090909090908</v>
      </c>
      <c r="ER229" s="879"/>
      <c r="ES229" s="929">
        <f>SUM(ES223,ES225)</f>
        <v>9285</v>
      </c>
      <c r="ET229" s="929">
        <f>SUM(ET223,ET225)</f>
        <v>72</v>
      </c>
      <c r="EU229" s="930">
        <f>SUM(ET229,-ES229)</f>
        <v>-9213</v>
      </c>
      <c r="EV229" s="931">
        <f>EU229/ES229</f>
        <v>-0.99224555735056541</v>
      </c>
      <c r="EW229" s="1188">
        <v>24</v>
      </c>
      <c r="EX229" s="866"/>
      <c r="EZ229" s="1356">
        <v>24</v>
      </c>
      <c r="FA229" s="1127" t="s">
        <v>338</v>
      </c>
      <c r="FB229" s="1128">
        <f>SUM(FB223,FB225)</f>
        <v>0</v>
      </c>
      <c r="FC229" s="1128">
        <f>SUM(FC223,FC225)</f>
        <v>9204</v>
      </c>
      <c r="FD229" s="1129">
        <f>SUM(FC229,-FB229)</f>
        <v>9204</v>
      </c>
      <c r="FE229" s="1130" t="e">
        <f>FD229/FB229</f>
        <v>#DIV/0!</v>
      </c>
      <c r="FF229" s="921">
        <v>21</v>
      </c>
      <c r="FG229" s="1128">
        <f>SUM(FG162,FG221)</f>
        <v>33</v>
      </c>
      <c r="FH229" s="1128">
        <f>SUM(FH162,FH221)</f>
        <v>23</v>
      </c>
      <c r="FI229" s="1129">
        <f>SUM(FH229,-FG229)</f>
        <v>-10</v>
      </c>
      <c r="FJ229" s="1288">
        <f>FI229/FG229</f>
        <v>-0.30303030303030304</v>
      </c>
      <c r="FK229" s="879"/>
      <c r="FL229" s="929">
        <f>SUM(FL223,FL225)</f>
        <v>9285</v>
      </c>
      <c r="FM229" s="929">
        <f>SUM(FM223,FM225)</f>
        <v>23</v>
      </c>
      <c r="FN229" s="930">
        <f>SUM(FM229,-FL229)</f>
        <v>-9262</v>
      </c>
      <c r="FO229" s="931">
        <f>FN229/FL229</f>
        <v>-0.99752288637587505</v>
      </c>
      <c r="FP229" s="1356">
        <v>24</v>
      </c>
      <c r="FQ229" s="866"/>
      <c r="FS229" s="1188">
        <v>24</v>
      </c>
      <c r="FT229" s="1127" t="s">
        <v>338</v>
      </c>
      <c r="FU229" s="1128">
        <f>SUM(FU223,FU225)</f>
        <v>0</v>
      </c>
      <c r="FV229" s="1128">
        <f>SUM(FV223,FV225)</f>
        <v>9204</v>
      </c>
      <c r="FW229" s="1129">
        <f>SUM(FV229,-FU229)</f>
        <v>9204</v>
      </c>
      <c r="FX229" s="1130" t="e">
        <f>FW229/FU229</f>
        <v>#DIV/0!</v>
      </c>
      <c r="FY229" s="921">
        <v>21</v>
      </c>
      <c r="FZ229" s="1128">
        <f>SUM(FZ162,FZ221)</f>
        <v>115</v>
      </c>
      <c r="GA229" s="1128">
        <f>SUM(GA162,GA221)</f>
        <v>132</v>
      </c>
      <c r="GB229" s="1129">
        <f>SUM(GA229,-FZ229)</f>
        <v>17</v>
      </c>
      <c r="GC229" s="1288">
        <f>GB229/FZ229</f>
        <v>0.14782608695652175</v>
      </c>
      <c r="GD229" s="879"/>
      <c r="GE229" s="929">
        <f>SUM(GE223,GE225)</f>
        <v>9285</v>
      </c>
      <c r="GF229" s="929">
        <f>SUM(GF223,GF225)</f>
        <v>132</v>
      </c>
      <c r="GG229" s="930">
        <f>SUM(GF229,-GE229)</f>
        <v>-9153</v>
      </c>
      <c r="GH229" s="931">
        <f>GG229/GE229</f>
        <v>-0.9857835218093699</v>
      </c>
      <c r="GI229" s="1188">
        <v>24</v>
      </c>
      <c r="GJ229" s="866"/>
      <c r="GL229" s="1356">
        <v>24</v>
      </c>
      <c r="GM229" s="1127" t="s">
        <v>338</v>
      </c>
      <c r="GN229" s="1128">
        <f>SUM(GN223,GN225)</f>
        <v>0</v>
      </c>
      <c r="GO229" s="1128">
        <f>SUM(GO223,GO225)</f>
        <v>9204</v>
      </c>
      <c r="GP229" s="1129">
        <f>SUM(GO229,-GN229)</f>
        <v>9204</v>
      </c>
      <c r="GQ229" s="1130" t="e">
        <f>GP229/GN229</f>
        <v>#DIV/0!</v>
      </c>
      <c r="GR229" s="921">
        <v>21</v>
      </c>
      <c r="GS229" s="1128">
        <f>SUM(GS162,GS221)</f>
        <v>40</v>
      </c>
      <c r="GT229" s="1131">
        <f>SUM(GT162,GT221)</f>
        <v>34</v>
      </c>
      <c r="GU229" s="1129">
        <f>SUM(GT229,-GS229)</f>
        <v>-6</v>
      </c>
      <c r="GV229" s="1288">
        <f>GU229/GS229</f>
        <v>-0.15</v>
      </c>
      <c r="GW229" s="879"/>
      <c r="GX229" s="929">
        <f>SUM(GX223,GX225)</f>
        <v>9285</v>
      </c>
      <c r="GY229" s="929">
        <f>SUM(GY223,GY225)</f>
        <v>34</v>
      </c>
      <c r="GZ229" s="930">
        <f>SUM(GY229,-GX229)</f>
        <v>-9251</v>
      </c>
      <c r="HA229" s="931">
        <f>GZ229/GX229</f>
        <v>-0.99633817985998918</v>
      </c>
      <c r="HB229" s="1356">
        <v>24</v>
      </c>
      <c r="HC229" s="866"/>
      <c r="HE229" s="1188">
        <v>24</v>
      </c>
      <c r="HF229" s="1127" t="s">
        <v>338</v>
      </c>
      <c r="HG229" s="1128">
        <f>SUM(HG223,HG225)</f>
        <v>0</v>
      </c>
      <c r="HH229" s="1128">
        <f>SUM(HH223,HH225)</f>
        <v>9204</v>
      </c>
      <c r="HI229" s="1129">
        <f>SUM(HH229,-HG229)</f>
        <v>9204</v>
      </c>
      <c r="HJ229" s="1130" t="e">
        <f>HI229/HG229</f>
        <v>#DIV/0!</v>
      </c>
      <c r="HK229" s="921">
        <v>21</v>
      </c>
      <c r="HL229" s="1128">
        <f>SUM(HL162,HL221)</f>
        <v>52</v>
      </c>
      <c r="HM229" s="1131">
        <f>SUM(HM162,HM221)</f>
        <v>60</v>
      </c>
      <c r="HN229" s="1129">
        <f>SUM(HM229,-HL229)</f>
        <v>8</v>
      </c>
      <c r="HO229" s="1288">
        <f>HN229/HL229</f>
        <v>0.15384615384615385</v>
      </c>
      <c r="HP229" s="879"/>
      <c r="HQ229" s="929">
        <f>SUM(HQ223,HQ225)</f>
        <v>9285</v>
      </c>
      <c r="HR229" s="929">
        <f>SUM(HR223,HR225)</f>
        <v>60</v>
      </c>
      <c r="HS229" s="930">
        <f>SUM(HR229,-HQ229)</f>
        <v>-9225</v>
      </c>
      <c r="HT229" s="931">
        <f>HS229/HQ229</f>
        <v>-0.99353796445880449</v>
      </c>
      <c r="HU229" s="1188">
        <v>24</v>
      </c>
      <c r="HV229" s="866"/>
      <c r="HX229" s="1356">
        <v>24</v>
      </c>
      <c r="HY229" s="1127" t="s">
        <v>338</v>
      </c>
      <c r="HZ229" s="1128">
        <f>SUM(HZ223,HZ225)</f>
        <v>0</v>
      </c>
      <c r="IA229" s="1128">
        <f>SUM(IA223,IA225)</f>
        <v>9204</v>
      </c>
      <c r="IB229" s="1129">
        <f>SUM(IA229,-HZ229)</f>
        <v>9204</v>
      </c>
      <c r="IC229" s="1130" t="e">
        <f>IB229/HZ229</f>
        <v>#DIV/0!</v>
      </c>
      <c r="ID229" s="921">
        <v>21</v>
      </c>
      <c r="IE229" s="1128">
        <f>SUM(IE162,IE221)</f>
        <v>62</v>
      </c>
      <c r="IF229" s="1131">
        <f>SUM(IF162,IF221)</f>
        <v>82</v>
      </c>
      <c r="IG229" s="1129">
        <f>SUM(IF229,-IE229)</f>
        <v>20</v>
      </c>
      <c r="IH229" s="1288">
        <f>IG229/IE229</f>
        <v>0.32258064516129031</v>
      </c>
      <c r="II229" s="879"/>
      <c r="IJ229" s="929">
        <f>SUM(IJ223,IJ225)</f>
        <v>9285</v>
      </c>
      <c r="IK229" s="929">
        <f>SUM(IK223,IK225)</f>
        <v>82</v>
      </c>
      <c r="IL229" s="930">
        <f>SUM(IK229,-IJ229)</f>
        <v>-9203</v>
      </c>
      <c r="IM229" s="931">
        <f>IL229/IJ229</f>
        <v>-0.99116855142703286</v>
      </c>
      <c r="IN229" s="1356">
        <v>24</v>
      </c>
      <c r="IO229" s="866"/>
      <c r="IQ229" s="1179">
        <v>24</v>
      </c>
      <c r="IR229" s="1127" t="s">
        <v>338</v>
      </c>
      <c r="IS229" s="1128">
        <f>SUM(IS223,IS225)</f>
        <v>0</v>
      </c>
      <c r="IT229" s="1128">
        <f>SUM(IT223,IT225)</f>
        <v>9204</v>
      </c>
      <c r="IU229" s="1129">
        <f>SUM(IT229,-IS229)</f>
        <v>9204</v>
      </c>
      <c r="IV229" s="1130" t="e">
        <f>IU229/IS229</f>
        <v>#DIV/0!</v>
      </c>
      <c r="IW229" s="921">
        <v>21</v>
      </c>
      <c r="IX229" s="1128">
        <f>SUM(IX162,IX221)</f>
        <v>1734</v>
      </c>
      <c r="IY229" s="1128">
        <f>SUM(IY162,IY221)</f>
        <v>1701</v>
      </c>
      <c r="IZ229" s="1129">
        <f>SUM(IY229,-IX229)</f>
        <v>-33</v>
      </c>
      <c r="JA229" s="1288">
        <f>IZ229/IX229</f>
        <v>-1.9031141868512111E-2</v>
      </c>
      <c r="JB229" s="879"/>
      <c r="JC229" s="929">
        <f>SUM(JC223,JC225)</f>
        <v>9285</v>
      </c>
      <c r="JD229" s="929">
        <f>SUM(JD223,JD225)</f>
        <v>1701</v>
      </c>
      <c r="JE229" s="930">
        <f>SUM(JD229,-JC229)</f>
        <v>-7584</v>
      </c>
      <c r="JF229" s="931">
        <f>JE229/JC229</f>
        <v>-0.81680129240710819</v>
      </c>
      <c r="JG229" s="1179">
        <v>24</v>
      </c>
      <c r="JH229" s="866"/>
    </row>
    <row r="230" spans="1:268">
      <c r="A230" s="1179">
        <v>25</v>
      </c>
      <c r="B230" s="1109" t="s">
        <v>313</v>
      </c>
      <c r="C230" s="302">
        <f>SUM(C142,C158,C203,C217)</f>
        <v>0</v>
      </c>
      <c r="D230" s="302">
        <f>SUM(D142,D158,D203,D217)</f>
        <v>2229</v>
      </c>
      <c r="E230" s="963">
        <f>SUM(D230,-C230)</f>
        <v>2229</v>
      </c>
      <c r="F230" s="938" t="e">
        <f>E230/C230</f>
        <v>#DIV/0!</v>
      </c>
      <c r="G230" s="921"/>
      <c r="H230" s="930">
        <f>SUM(H142,H158,H203,H217)</f>
        <v>2305</v>
      </c>
      <c r="I230" s="930">
        <f>SUM(I142,I158,I203,I217)</f>
        <v>2297</v>
      </c>
      <c r="J230" s="963">
        <f>SUM(I230,-H230)</f>
        <v>-8</v>
      </c>
      <c r="K230" s="938">
        <f>J230/H230</f>
        <v>-3.4707158351409977E-3</v>
      </c>
      <c r="L230" s="879"/>
      <c r="M230" s="930">
        <f>SUM(M142,M158,M203,M217)</f>
        <v>2305</v>
      </c>
      <c r="N230" s="930">
        <f>SUM(N142,N158,N203,N217)</f>
        <v>2297</v>
      </c>
      <c r="O230" s="930">
        <f>SUM(N230,-M230)</f>
        <v>-8</v>
      </c>
      <c r="P230" s="931">
        <f>O230/M230</f>
        <v>-3.4707158351409977E-3</v>
      </c>
      <c r="Q230" s="1179">
        <v>25</v>
      </c>
      <c r="R230" s="866"/>
      <c r="U230" s="1188">
        <v>25</v>
      </c>
      <c r="V230" s="1109" t="s">
        <v>313</v>
      </c>
      <c r="W230" s="302">
        <f>SUM(W142,W158,W203,W217)</f>
        <v>0</v>
      </c>
      <c r="X230" s="302">
        <f>SUM(X142,X158,X203,X217)</f>
        <v>2229</v>
      </c>
      <c r="Y230" s="963">
        <f>SUM(X230,-W230)</f>
        <v>2229</v>
      </c>
      <c r="Z230" s="938" t="e">
        <f>Y230/W230</f>
        <v>#DIV/0!</v>
      </c>
      <c r="AA230" s="921"/>
      <c r="AB230" s="930">
        <f>SUM(AB142,AB158,AB203,AB217)</f>
        <v>88</v>
      </c>
      <c r="AC230" s="930">
        <f>SUM(AC142,AC158,AC203,AC217)</f>
        <v>98</v>
      </c>
      <c r="AD230" s="963">
        <f>SUM(AC230,-AB230)</f>
        <v>10</v>
      </c>
      <c r="AE230" s="938">
        <f>AD230/AB230</f>
        <v>0.11363636363636363</v>
      </c>
      <c r="AF230" s="879"/>
      <c r="AG230" s="930">
        <f>SUM(AG142,AG158,AG203,AG217)</f>
        <v>2305</v>
      </c>
      <c r="AH230" s="930">
        <f>SUM(AH142,AH158,AH203,AH217)</f>
        <v>98</v>
      </c>
      <c r="AI230" s="930">
        <f>SUM(AH230,-AG230)</f>
        <v>-2207</v>
      </c>
      <c r="AJ230" s="931">
        <f>AI230/AG230</f>
        <v>-0.95748373101952278</v>
      </c>
      <c r="AK230" s="1188">
        <v>25</v>
      </c>
      <c r="AL230" s="866"/>
      <c r="AN230" s="1356">
        <v>25</v>
      </c>
      <c r="AO230" s="1109" t="s">
        <v>313</v>
      </c>
      <c r="AP230" s="302">
        <f>SUM(AP142,AP158,AP203,AP217)</f>
        <v>0</v>
      </c>
      <c r="AQ230" s="302">
        <f>SUM(AQ142,AQ158,AQ203,AQ217)</f>
        <v>2229</v>
      </c>
      <c r="AR230" s="963">
        <f>SUM(AQ230,-AP230)</f>
        <v>2229</v>
      </c>
      <c r="AS230" s="938" t="e">
        <f>AR230/AP230</f>
        <v>#DIV/0!</v>
      </c>
      <c r="AT230" s="921"/>
      <c r="AU230" s="930">
        <f>SUM(AU142,AU158,AU203,AU217)</f>
        <v>29</v>
      </c>
      <c r="AV230" s="930">
        <f>SUM(AV142,AV158,AV203,AV217)</f>
        <v>41</v>
      </c>
      <c r="AW230" s="963">
        <f>SUM(AV230,-AU230)</f>
        <v>12</v>
      </c>
      <c r="AX230" s="938">
        <f>AW230/AU230</f>
        <v>0.41379310344827586</v>
      </c>
      <c r="AY230" s="879"/>
      <c r="AZ230" s="930">
        <f>SUM(AZ142,AZ158,AZ203,AZ217)</f>
        <v>2305</v>
      </c>
      <c r="BA230" s="930">
        <f>SUM(BA142,BA158,BA203,BA217)</f>
        <v>41</v>
      </c>
      <c r="BB230" s="930">
        <f>SUM(BA230,-AZ230)</f>
        <v>-2264</v>
      </c>
      <c r="BC230" s="931">
        <f>BB230/AZ230</f>
        <v>-0.98221258134490241</v>
      </c>
      <c r="BD230" s="1356">
        <v>25</v>
      </c>
      <c r="BE230" s="866"/>
      <c r="BH230" s="1188">
        <v>25</v>
      </c>
      <c r="BI230" s="1109" t="s">
        <v>313</v>
      </c>
      <c r="BJ230" s="302">
        <f>SUM(BJ142,BJ158,BJ203,BJ217)</f>
        <v>0</v>
      </c>
      <c r="BK230" s="302">
        <f>SUM(BK142,BK158,BK203,BK217)</f>
        <v>2229</v>
      </c>
      <c r="BL230" s="963">
        <f>SUM(BK230,-BJ230)</f>
        <v>2229</v>
      </c>
      <c r="BM230" s="938" t="e">
        <f>BL230/BJ230</f>
        <v>#DIV/0!</v>
      </c>
      <c r="BN230" s="921"/>
      <c r="BO230" s="930">
        <f>SUM(BO142,BO158,BO203,BO217)</f>
        <v>95</v>
      </c>
      <c r="BP230" s="930">
        <f>SUM(BP142,BP158,BP203,BP217)</f>
        <v>94</v>
      </c>
      <c r="BQ230" s="963">
        <f>SUM(BP230,-BO230)</f>
        <v>-1</v>
      </c>
      <c r="BR230" s="938">
        <f>BQ230/BO230</f>
        <v>-1.0526315789473684E-2</v>
      </c>
      <c r="BS230" s="879"/>
      <c r="BT230" s="930">
        <f>SUM(BT142,BT158,BT203,BT217)</f>
        <v>2305</v>
      </c>
      <c r="BU230" s="930">
        <f>SUM(BU142,BU158,BU203,BU217)</f>
        <v>94</v>
      </c>
      <c r="BV230" s="930">
        <f>SUM(BU230,-BT230)</f>
        <v>-2211</v>
      </c>
      <c r="BW230" s="931">
        <f>BV230/BT230</f>
        <v>-0.95921908893709329</v>
      </c>
      <c r="BX230" s="1188">
        <v>25</v>
      </c>
      <c r="BY230" s="866"/>
      <c r="CB230" s="1356">
        <v>25</v>
      </c>
      <c r="CC230" s="1109" t="s">
        <v>313</v>
      </c>
      <c r="CD230" s="302">
        <f>SUM(CD142,CD158,CD203,CD217)</f>
        <v>0</v>
      </c>
      <c r="CE230" s="302">
        <f>SUM(CE142,CE158,CE203,CE217)</f>
        <v>2229</v>
      </c>
      <c r="CF230" s="963">
        <f>SUM(CE230,-CD230)</f>
        <v>2229</v>
      </c>
      <c r="CG230" s="938" t="e">
        <f>CF230/CD230</f>
        <v>#DIV/0!</v>
      </c>
      <c r="CH230" s="921"/>
      <c r="CI230" s="930">
        <f>SUM(CI142,CI158,CI203,CI217)</f>
        <v>64</v>
      </c>
      <c r="CJ230" s="930">
        <f>SUM(CJ142,CJ158,CJ203,CJ217)</f>
        <v>55</v>
      </c>
      <c r="CK230" s="963">
        <f>SUM(CJ230,-CI230)</f>
        <v>-9</v>
      </c>
      <c r="CL230" s="938">
        <f>CK230/CI230</f>
        <v>-0.140625</v>
      </c>
      <c r="CM230" s="879"/>
      <c r="CN230" s="930">
        <f>SUM(CN142,CN158,CN203,CN217)</f>
        <v>2305</v>
      </c>
      <c r="CO230" s="930">
        <f>SUM(CO142,CO158,CO203,CO217)</f>
        <v>55</v>
      </c>
      <c r="CP230" s="930">
        <f>SUM(CO230,-CN230)</f>
        <v>-2250</v>
      </c>
      <c r="CQ230" s="931">
        <f>CP230/CN230</f>
        <v>-0.97613882863340562</v>
      </c>
      <c r="CR230" s="1356">
        <v>25</v>
      </c>
      <c r="CS230" s="866"/>
      <c r="CU230" s="1188">
        <v>25</v>
      </c>
      <c r="CV230" s="1109" t="s">
        <v>313</v>
      </c>
      <c r="CW230" s="302">
        <f>SUM(CW142,CW158,CW203,CW217)</f>
        <v>0</v>
      </c>
      <c r="CX230" s="302">
        <f>SUM(CX142,CX158,CX203,CX217)</f>
        <v>2229</v>
      </c>
      <c r="CY230" s="963">
        <f>SUM(CX230,-CW230)</f>
        <v>2229</v>
      </c>
      <c r="CZ230" s="938" t="e">
        <f>CY230/CW230</f>
        <v>#DIV/0!</v>
      </c>
      <c r="DA230" s="921"/>
      <c r="DB230" s="930">
        <f>SUM(DB142,DB158,DB203,DB217)</f>
        <v>39</v>
      </c>
      <c r="DC230" s="930">
        <f>SUM(DC142,DC158,DC203,DC217)</f>
        <v>40</v>
      </c>
      <c r="DD230" s="963">
        <f>SUM(DC230,-DB230)</f>
        <v>1</v>
      </c>
      <c r="DE230" s="938">
        <f>DD230/DB230</f>
        <v>2.564102564102564E-2</v>
      </c>
      <c r="DF230" s="879"/>
      <c r="DG230" s="930">
        <f>SUM(DG142,DG158,DG203,DG217)</f>
        <v>2305</v>
      </c>
      <c r="DH230" s="930">
        <f>SUM(DH142,DH158,DH203,DH217)</f>
        <v>40</v>
      </c>
      <c r="DI230" s="930">
        <f>SUM(DH230,-DG230)</f>
        <v>-2265</v>
      </c>
      <c r="DJ230" s="931">
        <f>DI230/DG230</f>
        <v>-0.98264642082429499</v>
      </c>
      <c r="DK230" s="1188">
        <v>25</v>
      </c>
      <c r="DL230" s="866"/>
      <c r="DN230" s="1356">
        <v>25</v>
      </c>
      <c r="DO230" s="1109" t="s">
        <v>313</v>
      </c>
      <c r="DP230" s="302">
        <f>SUM(DP142,DP158,DP203,DP217)</f>
        <v>0</v>
      </c>
      <c r="DQ230" s="302">
        <f>SUM(DQ142,DQ158,DQ203,DQ217)</f>
        <v>2229</v>
      </c>
      <c r="DR230" s="963">
        <f>SUM(DQ230,-DP230)</f>
        <v>2229</v>
      </c>
      <c r="DS230" s="938" t="e">
        <f>DR230/DP230</f>
        <v>#DIV/0!</v>
      </c>
      <c r="DT230" s="921"/>
      <c r="DU230" s="930">
        <f>SUM(DU142,DU158,DU203,DU217)</f>
        <v>21</v>
      </c>
      <c r="DV230" s="930">
        <f>SUM(DV142,DV158,DV203,DV217)</f>
        <v>14</v>
      </c>
      <c r="DW230" s="963">
        <f>SUM(DV230,-DU230)</f>
        <v>-7</v>
      </c>
      <c r="DX230" s="938">
        <f>DW230/DU230</f>
        <v>-0.33333333333333331</v>
      </c>
      <c r="DY230" s="879"/>
      <c r="DZ230" s="930">
        <f>SUM(DZ142,DZ158,DZ203,DZ217)</f>
        <v>2305</v>
      </c>
      <c r="EA230" s="930">
        <f>SUM(EA142,EA158,EA203,EA217)</f>
        <v>14</v>
      </c>
      <c r="EB230" s="930">
        <f>SUM(EA230,-DZ230)</f>
        <v>-2291</v>
      </c>
      <c r="EC230" s="931">
        <f>EB230/DZ230</f>
        <v>-0.99392624728850321</v>
      </c>
      <c r="ED230" s="1356">
        <v>25</v>
      </c>
      <c r="EE230" s="866"/>
      <c r="EG230" s="1188">
        <v>25</v>
      </c>
      <c r="EH230" s="1109" t="s">
        <v>313</v>
      </c>
      <c r="EI230" s="302">
        <f>SUM(EI142,EI158,EI203,EI217)</f>
        <v>0</v>
      </c>
      <c r="EJ230" s="302">
        <f>SUM(EJ142,EJ158,EJ203,EJ217)</f>
        <v>2229</v>
      </c>
      <c r="EK230" s="963">
        <f>SUM(EJ230,-EI230)</f>
        <v>2229</v>
      </c>
      <c r="EL230" s="938" t="e">
        <f>EK230/EI230</f>
        <v>#DIV/0!</v>
      </c>
      <c r="EM230" s="921"/>
      <c r="EN230" s="930">
        <f>SUM(EN142,EN158,EN203,EN217)</f>
        <v>18</v>
      </c>
      <c r="EO230" s="930">
        <f>SUM(EO142,EO158,EO203,EO217)</f>
        <v>38</v>
      </c>
      <c r="EP230" s="963">
        <f>SUM(EO230,-EN230)</f>
        <v>20</v>
      </c>
      <c r="EQ230" s="938">
        <f>EP230/EN230</f>
        <v>1.1111111111111112</v>
      </c>
      <c r="ER230" s="879"/>
      <c r="ES230" s="930">
        <f>SUM(ES142,ES158,ES203,ES217)</f>
        <v>2305</v>
      </c>
      <c r="ET230" s="930">
        <f>SUM(ET142,ET158,ET203,ET217)</f>
        <v>38</v>
      </c>
      <c r="EU230" s="930">
        <f>SUM(ET230,-ES230)</f>
        <v>-2267</v>
      </c>
      <c r="EV230" s="931">
        <f>EU230/ES230</f>
        <v>-0.98351409978308024</v>
      </c>
      <c r="EW230" s="1188">
        <v>25</v>
      </c>
      <c r="EX230" s="866"/>
      <c r="EZ230" s="1356">
        <v>25</v>
      </c>
      <c r="FA230" s="1109" t="s">
        <v>313</v>
      </c>
      <c r="FB230" s="302">
        <f>SUM(FB142,FB158,FB203,FB217)</f>
        <v>0</v>
      </c>
      <c r="FC230" s="302">
        <f>SUM(FC142,FC158,FC203,FC217)</f>
        <v>2229</v>
      </c>
      <c r="FD230" s="963">
        <f>SUM(FC230,-FB230)</f>
        <v>2229</v>
      </c>
      <c r="FE230" s="938" t="e">
        <f>FD230/FB230</f>
        <v>#DIV/0!</v>
      </c>
      <c r="FF230" s="921"/>
      <c r="FG230" s="930">
        <f>SUM(FG142,FG158,FG203,FG217)</f>
        <v>9</v>
      </c>
      <c r="FH230" s="930">
        <f>SUM(FH142,FH158,FH203,FH217)</f>
        <v>4</v>
      </c>
      <c r="FI230" s="963">
        <f>SUM(FH230,-FG230)</f>
        <v>-5</v>
      </c>
      <c r="FJ230" s="938">
        <f>FI230/FG230</f>
        <v>-0.55555555555555558</v>
      </c>
      <c r="FK230" s="879"/>
      <c r="FL230" s="930">
        <f>SUM(FL142,FL158,FL203,FL217)</f>
        <v>2305</v>
      </c>
      <c r="FM230" s="930">
        <f>SUM(FM142,FM158,FM203,FM217)</f>
        <v>4</v>
      </c>
      <c r="FN230" s="930">
        <f>SUM(FM230,-FL230)</f>
        <v>-2301</v>
      </c>
      <c r="FO230" s="931">
        <f>FN230/FL230</f>
        <v>-0.99826464208242949</v>
      </c>
      <c r="FP230" s="1356">
        <v>25</v>
      </c>
      <c r="FQ230" s="866"/>
      <c r="FS230" s="1188">
        <v>25</v>
      </c>
      <c r="FT230" s="1109" t="s">
        <v>313</v>
      </c>
      <c r="FU230" s="302">
        <f>SUM(FU142,FU158,FU203,FU217)</f>
        <v>0</v>
      </c>
      <c r="FV230" s="302">
        <f>SUM(FV142,FV158,FV203,FV217)</f>
        <v>2229</v>
      </c>
      <c r="FW230" s="963">
        <f>SUM(FV230,-FU230)</f>
        <v>2229</v>
      </c>
      <c r="FX230" s="938" t="e">
        <f>FW230/FU230</f>
        <v>#DIV/0!</v>
      </c>
      <c r="FY230" s="921"/>
      <c r="FZ230" s="930">
        <f>SUM(FZ142,FZ158,FZ203,FZ217)</f>
        <v>56</v>
      </c>
      <c r="GA230" s="930">
        <f>SUM(GA142,GA158,GA203,GA217)</f>
        <v>46</v>
      </c>
      <c r="GB230" s="963">
        <f>SUM(GA230,-FZ230)</f>
        <v>-10</v>
      </c>
      <c r="GC230" s="938">
        <f>GB230/FZ230</f>
        <v>-0.17857142857142858</v>
      </c>
      <c r="GD230" s="879"/>
      <c r="GE230" s="930">
        <f>SUM(GE142,GE158,GE203,GE217)</f>
        <v>2305</v>
      </c>
      <c r="GF230" s="930">
        <f>SUM(GF142,GF158,GF203,GF217)</f>
        <v>46</v>
      </c>
      <c r="GG230" s="930">
        <f>SUM(GF230,-GE230)</f>
        <v>-2259</v>
      </c>
      <c r="GH230" s="931">
        <f>GG230/GE230</f>
        <v>-0.98004338394793922</v>
      </c>
      <c r="GI230" s="1188">
        <v>25</v>
      </c>
      <c r="GJ230" s="866"/>
      <c r="GL230" s="1356">
        <v>25</v>
      </c>
      <c r="GM230" s="1109" t="s">
        <v>313</v>
      </c>
      <c r="GN230" s="302">
        <f>SUM(GN142,GN158,GN203,GN217)</f>
        <v>0</v>
      </c>
      <c r="GO230" s="302">
        <f>SUM(GO142,GO158,GO203,GO217)</f>
        <v>2229</v>
      </c>
      <c r="GP230" s="963">
        <f>SUM(GO230,-GN230)</f>
        <v>2229</v>
      </c>
      <c r="GQ230" s="938" t="e">
        <f>GP230/GN230</f>
        <v>#DIV/0!</v>
      </c>
      <c r="GR230" s="921"/>
      <c r="GS230" s="930">
        <f>SUM(GS142,GS158,GS203,GS217)</f>
        <v>22</v>
      </c>
      <c r="GT230" s="930">
        <f>SUM(GT142,GT158,GT203,GT217)</f>
        <v>10</v>
      </c>
      <c r="GU230" s="963">
        <f>SUM(GT230,-GS230)</f>
        <v>-12</v>
      </c>
      <c r="GV230" s="938">
        <f>GU230/GS230</f>
        <v>-0.54545454545454541</v>
      </c>
      <c r="GW230" s="879"/>
      <c r="GX230" s="930">
        <f>SUM(GX142,GX158,GX203,GX217)</f>
        <v>2305</v>
      </c>
      <c r="GY230" s="930">
        <f>SUM(GY142,GY158,GY203,GY217)</f>
        <v>10</v>
      </c>
      <c r="GZ230" s="930">
        <f>SUM(GY230,-GX230)</f>
        <v>-2295</v>
      </c>
      <c r="HA230" s="931">
        <f>GZ230/GX230</f>
        <v>-0.99566160520607372</v>
      </c>
      <c r="HB230" s="1356">
        <v>25</v>
      </c>
      <c r="HC230" s="866"/>
      <c r="HE230" s="1188">
        <v>25</v>
      </c>
      <c r="HF230" s="1109" t="s">
        <v>313</v>
      </c>
      <c r="HG230" s="302">
        <f>SUM(HG142,HG158,HG203,HG217)</f>
        <v>0</v>
      </c>
      <c r="HH230" s="302">
        <f>SUM(HH142,HH158,HH203,HH217)</f>
        <v>2229</v>
      </c>
      <c r="HI230" s="963">
        <f>SUM(HH230,-HG230)</f>
        <v>2229</v>
      </c>
      <c r="HJ230" s="938" t="e">
        <f>HI230/HG230</f>
        <v>#DIV/0!</v>
      </c>
      <c r="HK230" s="921"/>
      <c r="HL230" s="930">
        <f>SUM(HL142,HL158,HL203,HL217)</f>
        <v>20</v>
      </c>
      <c r="HM230" s="930">
        <f>SUM(HM142,HM158,HM203,HM217)</f>
        <v>35</v>
      </c>
      <c r="HN230" s="963">
        <f>SUM(HM230,-HL230)</f>
        <v>15</v>
      </c>
      <c r="HO230" s="938">
        <f>HN230/HL230</f>
        <v>0.75</v>
      </c>
      <c r="HP230" s="879"/>
      <c r="HQ230" s="930">
        <f>SUM(HQ142,HQ158,HQ203,HQ217)</f>
        <v>2305</v>
      </c>
      <c r="HR230" s="930">
        <f>SUM(HR142,HR158,HR203,HR217)</f>
        <v>35</v>
      </c>
      <c r="HS230" s="930">
        <f>SUM(HR230,-HQ230)</f>
        <v>-2270</v>
      </c>
      <c r="HT230" s="931">
        <f>HS230/HQ230</f>
        <v>-0.98481561822125818</v>
      </c>
      <c r="HU230" s="1188">
        <v>25</v>
      </c>
      <c r="HV230" s="866"/>
      <c r="HX230" s="1356">
        <v>25</v>
      </c>
      <c r="HY230" s="1109" t="s">
        <v>313</v>
      </c>
      <c r="HZ230" s="302">
        <f>SUM(HZ142,HZ158,HZ203,HZ217)</f>
        <v>0</v>
      </c>
      <c r="IA230" s="302">
        <f>SUM(IA142,IA158,IA203,IA217)</f>
        <v>2229</v>
      </c>
      <c r="IB230" s="963">
        <f>SUM(IA230,-HZ230)</f>
        <v>2229</v>
      </c>
      <c r="IC230" s="938" t="e">
        <f>IB230/HZ230</f>
        <v>#DIV/0!</v>
      </c>
      <c r="ID230" s="921"/>
      <c r="IE230" s="930">
        <f>SUM(IE142,IE158,IE203,IE217)</f>
        <v>21</v>
      </c>
      <c r="IF230" s="930">
        <f>SUM(IF142,IF158,IF203,IF217)</f>
        <v>36</v>
      </c>
      <c r="IG230" s="963">
        <f>SUM(IF230,-IE230)</f>
        <v>15</v>
      </c>
      <c r="IH230" s="938">
        <f>IG230/IE230</f>
        <v>0.7142857142857143</v>
      </c>
      <c r="II230" s="879"/>
      <c r="IJ230" s="930">
        <f>SUM(IJ142,IJ158,IJ203,IJ217)</f>
        <v>2305</v>
      </c>
      <c r="IK230" s="930">
        <f>SUM(IK142,IK158,IK203,IK217)</f>
        <v>36</v>
      </c>
      <c r="IL230" s="930">
        <f>SUM(IK230,-IJ230)</f>
        <v>-2269</v>
      </c>
      <c r="IM230" s="931">
        <f>IL230/IJ230</f>
        <v>-0.9843817787418655</v>
      </c>
      <c r="IN230" s="1356">
        <v>25</v>
      </c>
      <c r="IO230" s="866"/>
      <c r="IQ230" s="1179">
        <v>25</v>
      </c>
      <c r="IR230" s="1109" t="s">
        <v>313</v>
      </c>
      <c r="IS230" s="302">
        <f>SUM(IS142,IS158,IS203,IS217)</f>
        <v>0</v>
      </c>
      <c r="IT230" s="302">
        <f>SUM(IT142,IT158,IT203,IT217)</f>
        <v>2229</v>
      </c>
      <c r="IU230" s="963">
        <f>SUM(IT230,-IS230)</f>
        <v>2229</v>
      </c>
      <c r="IV230" s="938" t="e">
        <f>IU230/IS230</f>
        <v>#DIV/0!</v>
      </c>
      <c r="IW230" s="921"/>
      <c r="IX230" s="930">
        <f>SUM(IX142,IX158,IX203,IX217)</f>
        <v>482</v>
      </c>
      <c r="IY230" s="930">
        <f>SUM(IY142,IY158,IY203,IY217)</f>
        <v>511</v>
      </c>
      <c r="IZ230" s="963">
        <f>SUM(IY230,-IX230)</f>
        <v>29</v>
      </c>
      <c r="JA230" s="938">
        <f>IZ230/IX230</f>
        <v>6.0165975103734441E-2</v>
      </c>
      <c r="JB230" s="879"/>
      <c r="JC230" s="930">
        <f>SUM(JC142,JC158,JC203,JC217)</f>
        <v>2305</v>
      </c>
      <c r="JD230" s="930">
        <f>SUM(JD142,JD158,JD203,JD217)</f>
        <v>511</v>
      </c>
      <c r="JE230" s="930">
        <f>SUM(JD230,-JC230)</f>
        <v>-1794</v>
      </c>
      <c r="JF230" s="931">
        <f>JE230/JC230</f>
        <v>-0.77830802603036875</v>
      </c>
      <c r="JG230" s="1179">
        <v>25</v>
      </c>
      <c r="JH230" s="866"/>
    </row>
    <row r="231" spans="1:268">
      <c r="A231" s="1179">
        <v>26</v>
      </c>
      <c r="B231" s="1133" t="s">
        <v>314</v>
      </c>
      <c r="C231" s="1134"/>
      <c r="D231" s="1134">
        <v>6303</v>
      </c>
      <c r="E231" s="1129"/>
      <c r="F231" s="1282">
        <f>D231/D229</f>
        <v>0.68481095176010431</v>
      </c>
      <c r="G231" s="921"/>
      <c r="H231" s="1344">
        <v>6361</v>
      </c>
      <c r="I231" s="1344">
        <v>6084</v>
      </c>
      <c r="J231" s="1129"/>
      <c r="K231" s="1282">
        <f>I231/I229</f>
        <v>0.6867592279038266</v>
      </c>
      <c r="L231" s="879"/>
      <c r="M231" s="929"/>
      <c r="N231" s="940"/>
      <c r="O231" s="930"/>
      <c r="P231" s="1121"/>
      <c r="Q231" s="1179">
        <v>26</v>
      </c>
      <c r="R231" s="866"/>
      <c r="U231" s="1188">
        <v>26</v>
      </c>
      <c r="V231" s="1133" t="s">
        <v>314</v>
      </c>
      <c r="W231" s="1134"/>
      <c r="X231" s="1134">
        <v>6303</v>
      </c>
      <c r="Y231" s="1129"/>
      <c r="Z231" s="1282">
        <f>X231/X229</f>
        <v>0.68481095176010431</v>
      </c>
      <c r="AA231" s="921"/>
      <c r="AB231" s="1131"/>
      <c r="AC231" s="1129">
        <v>261</v>
      </c>
      <c r="AD231" s="1129"/>
      <c r="AE231" s="1282">
        <f>AC231/AC229</f>
        <v>0.63970588235294112</v>
      </c>
      <c r="AF231" s="879"/>
      <c r="AG231" s="929"/>
      <c r="AH231" s="940"/>
      <c r="AI231" s="930"/>
      <c r="AJ231" s="1121"/>
      <c r="AK231" s="1188">
        <v>26</v>
      </c>
      <c r="AN231" s="1356">
        <v>26</v>
      </c>
      <c r="AO231" s="1133" t="s">
        <v>314</v>
      </c>
      <c r="AP231" s="1134"/>
      <c r="AQ231" s="1134">
        <v>6303</v>
      </c>
      <c r="AR231" s="1129"/>
      <c r="AS231" s="1282">
        <f>AQ231/AQ229</f>
        <v>0.68481095176010431</v>
      </c>
      <c r="AT231" s="921"/>
      <c r="AU231" s="1131"/>
      <c r="AV231" s="1129">
        <v>89</v>
      </c>
      <c r="AW231" s="1129"/>
      <c r="AX231" s="1282">
        <f>AV231/AV229</f>
        <v>0.67938931297709926</v>
      </c>
      <c r="AY231" s="879"/>
      <c r="AZ231" s="929"/>
      <c r="BA231" s="940"/>
      <c r="BB231" s="930"/>
      <c r="BC231" s="1121"/>
      <c r="BD231" s="1356">
        <v>26</v>
      </c>
      <c r="BE231" s="866"/>
      <c r="BF231" s="1369"/>
      <c r="BH231" s="1188">
        <v>26</v>
      </c>
      <c r="BI231" s="1133" t="s">
        <v>314</v>
      </c>
      <c r="BJ231" s="1134"/>
      <c r="BK231" s="1134">
        <v>6303</v>
      </c>
      <c r="BL231" s="1129"/>
      <c r="BM231" s="1282">
        <f>BK231/BK229</f>
        <v>0.68481095176010431</v>
      </c>
      <c r="BN231" s="921"/>
      <c r="BO231" s="1131"/>
      <c r="BP231" s="1129">
        <v>266</v>
      </c>
      <c r="BQ231" s="1129"/>
      <c r="BR231" s="1282">
        <f>BP231/BP229</f>
        <v>0.76217765042979946</v>
      </c>
      <c r="BS231" s="879"/>
      <c r="BT231" s="929"/>
      <c r="BU231" s="940"/>
      <c r="BV231" s="930"/>
      <c r="BW231" s="1121"/>
      <c r="BX231" s="1188">
        <v>26</v>
      </c>
      <c r="BY231" s="866"/>
      <c r="BZ231" s="1370"/>
      <c r="CB231" s="1356">
        <v>26</v>
      </c>
      <c r="CC231" s="1133" t="s">
        <v>314</v>
      </c>
      <c r="CD231" s="1134"/>
      <c r="CE231" s="1134">
        <v>6303</v>
      </c>
      <c r="CF231" s="1129"/>
      <c r="CG231" s="1282">
        <f>CE231/CE229</f>
        <v>0.68481095176010431</v>
      </c>
      <c r="CH231" s="921"/>
      <c r="CI231" s="1131"/>
      <c r="CJ231" s="1129">
        <v>169</v>
      </c>
      <c r="CK231" s="1129"/>
      <c r="CL231" s="1282">
        <f>CJ231/CJ229</f>
        <v>0.71610169491525422</v>
      </c>
      <c r="CM231" s="879"/>
      <c r="CN231" s="929"/>
      <c r="CO231" s="940"/>
      <c r="CP231" s="930"/>
      <c r="CQ231" s="1121"/>
      <c r="CR231" s="1356">
        <v>26</v>
      </c>
      <c r="CS231" s="866"/>
      <c r="CT231" s="1370"/>
      <c r="CU231" s="1188">
        <v>26</v>
      </c>
      <c r="CV231" s="1133" t="s">
        <v>314</v>
      </c>
      <c r="CW231" s="1134"/>
      <c r="CX231" s="1134">
        <v>6303</v>
      </c>
      <c r="CY231" s="1129"/>
      <c r="CZ231" s="1282">
        <f>CX231/CX229</f>
        <v>0.68481095176010431</v>
      </c>
      <c r="DA231" s="921"/>
      <c r="DB231" s="1131"/>
      <c r="DC231" s="1129">
        <v>93</v>
      </c>
      <c r="DD231" s="1129"/>
      <c r="DE231" s="1282">
        <f>DC231/DC229</f>
        <v>0.72093023255813948</v>
      </c>
      <c r="DF231" s="879"/>
      <c r="DG231" s="929"/>
      <c r="DH231" s="940"/>
      <c r="DI231" s="930"/>
      <c r="DJ231" s="1121"/>
      <c r="DK231" s="1188">
        <v>26</v>
      </c>
      <c r="DL231" s="866"/>
      <c r="DM231" s="1370"/>
      <c r="DN231" s="1356">
        <v>26</v>
      </c>
      <c r="DO231" s="1133" t="s">
        <v>314</v>
      </c>
      <c r="DP231" s="1134"/>
      <c r="DQ231" s="1134">
        <v>6303</v>
      </c>
      <c r="DR231" s="1129"/>
      <c r="DS231" s="1282">
        <f>DQ231/DQ229</f>
        <v>0.68481095176010431</v>
      </c>
      <c r="DT231" s="921"/>
      <c r="DU231" s="1131"/>
      <c r="DV231" s="1129">
        <v>34</v>
      </c>
      <c r="DW231" s="1129"/>
      <c r="DX231" s="1282">
        <f>DV231/DV229</f>
        <v>0.75555555555555554</v>
      </c>
      <c r="DY231" s="879"/>
      <c r="DZ231" s="929"/>
      <c r="EA231" s="940"/>
      <c r="EB231" s="930"/>
      <c r="EC231" s="1121"/>
      <c r="ED231" s="1356">
        <v>26</v>
      </c>
      <c r="EE231" s="866"/>
      <c r="EF231" s="1370"/>
      <c r="EG231" s="1188">
        <v>26</v>
      </c>
      <c r="EH231" s="1133" t="s">
        <v>314</v>
      </c>
      <c r="EI231" s="1134"/>
      <c r="EJ231" s="1134">
        <v>6303</v>
      </c>
      <c r="EK231" s="1129"/>
      <c r="EL231" s="1282">
        <f>EJ231/EJ229</f>
        <v>0.68481095176010431</v>
      </c>
      <c r="EM231" s="921"/>
      <c r="EN231" s="1131"/>
      <c r="EO231" s="1129">
        <v>49</v>
      </c>
      <c r="EP231" s="1129"/>
      <c r="EQ231" s="1282">
        <f>EO231/EO229</f>
        <v>0.68055555555555558</v>
      </c>
      <c r="ER231" s="879"/>
      <c r="ES231" s="929"/>
      <c r="ET231" s="940"/>
      <c r="EU231" s="930"/>
      <c r="EV231" s="1121"/>
      <c r="EW231" s="1188">
        <v>26</v>
      </c>
      <c r="EX231" s="866"/>
      <c r="EY231" s="1370"/>
      <c r="EZ231" s="1356">
        <v>26</v>
      </c>
      <c r="FA231" s="1133" t="s">
        <v>314</v>
      </c>
      <c r="FB231" s="1134"/>
      <c r="FC231" s="1134">
        <v>6303</v>
      </c>
      <c r="FD231" s="1129"/>
      <c r="FE231" s="1282">
        <f>FC231/FC229</f>
        <v>0.68481095176010431</v>
      </c>
      <c r="FF231" s="921"/>
      <c r="FG231" s="1131"/>
      <c r="FH231" s="1129">
        <v>17</v>
      </c>
      <c r="FI231" s="1129"/>
      <c r="FJ231" s="1282">
        <f>FH231/FH229</f>
        <v>0.73913043478260865</v>
      </c>
      <c r="FK231" s="879"/>
      <c r="FL231" s="929"/>
      <c r="FM231" s="940"/>
      <c r="FN231" s="930"/>
      <c r="FO231" s="1121"/>
      <c r="FP231" s="1356">
        <v>26</v>
      </c>
      <c r="FQ231" s="866"/>
      <c r="FR231" s="1370"/>
      <c r="FS231" s="1188">
        <v>26</v>
      </c>
      <c r="FT231" s="1133" t="s">
        <v>314</v>
      </c>
      <c r="FU231" s="1134"/>
      <c r="FV231" s="1134">
        <v>6303</v>
      </c>
      <c r="FW231" s="1129"/>
      <c r="FX231" s="1282">
        <f>FV231/FV229</f>
        <v>0.68481095176010431</v>
      </c>
      <c r="FY231" s="921"/>
      <c r="FZ231" s="1131"/>
      <c r="GA231" s="1129">
        <v>78</v>
      </c>
      <c r="GB231" s="1129"/>
      <c r="GC231" s="1282">
        <f>GA231/GA229</f>
        <v>0.59090909090909094</v>
      </c>
      <c r="GD231" s="879"/>
      <c r="GE231" s="929"/>
      <c r="GF231" s="940"/>
      <c r="GG231" s="930"/>
      <c r="GH231" s="1121"/>
      <c r="GI231" s="1188">
        <v>26</v>
      </c>
      <c r="GJ231" s="866"/>
      <c r="GK231" s="1371"/>
      <c r="GL231" s="1356">
        <v>26</v>
      </c>
      <c r="GM231" s="1133" t="s">
        <v>314</v>
      </c>
      <c r="GN231" s="1134"/>
      <c r="GO231" s="1134">
        <v>6303</v>
      </c>
      <c r="GP231" s="1129"/>
      <c r="GQ231" s="1282">
        <f>GO231/GO229</f>
        <v>0.68481095176010431</v>
      </c>
      <c r="GR231" s="921"/>
      <c r="GS231" s="1131"/>
      <c r="GT231" s="1129">
        <v>34</v>
      </c>
      <c r="GU231" s="1129"/>
      <c r="GV231" s="1282">
        <f>GT231/GT229</f>
        <v>1</v>
      </c>
      <c r="GW231" s="879"/>
      <c r="GX231" s="929"/>
      <c r="GY231" s="940"/>
      <c r="GZ231" s="930"/>
      <c r="HA231" s="1121"/>
      <c r="HB231" s="1356">
        <v>26</v>
      </c>
      <c r="HC231" s="866"/>
      <c r="HD231" s="859"/>
      <c r="HE231" s="1188">
        <v>26</v>
      </c>
      <c r="HF231" s="1133" t="s">
        <v>314</v>
      </c>
      <c r="HG231" s="1134"/>
      <c r="HH231" s="1134">
        <v>6303</v>
      </c>
      <c r="HI231" s="1129"/>
      <c r="HJ231" s="1282">
        <f>HH231/HH229</f>
        <v>0.68481095176010431</v>
      </c>
      <c r="HK231" s="921"/>
      <c r="HL231" s="1131"/>
      <c r="HM231" s="1129">
        <v>51</v>
      </c>
      <c r="HN231" s="1129"/>
      <c r="HO231" s="1282">
        <f>HM231/HM229</f>
        <v>0.85</v>
      </c>
      <c r="HP231" s="879"/>
      <c r="HQ231" s="929"/>
      <c r="HR231" s="940"/>
      <c r="HS231" s="930"/>
      <c r="HT231" s="1121"/>
      <c r="HU231" s="1188">
        <v>26</v>
      </c>
      <c r="HV231" s="866"/>
      <c r="HW231" s="859"/>
      <c r="HX231" s="1356">
        <v>26</v>
      </c>
      <c r="HY231" s="1133" t="s">
        <v>314</v>
      </c>
      <c r="HZ231" s="1134"/>
      <c r="IA231" s="1134">
        <v>6303</v>
      </c>
      <c r="IB231" s="1129"/>
      <c r="IC231" s="1282">
        <f>IA231/IA229</f>
        <v>0.68481095176010431</v>
      </c>
      <c r="ID231" s="921"/>
      <c r="IE231" s="1131"/>
      <c r="IF231" s="1129">
        <v>58</v>
      </c>
      <c r="IG231" s="1129"/>
      <c r="IH231" s="1282">
        <f>IF231/IF229</f>
        <v>0.70731707317073167</v>
      </c>
      <c r="II231" s="879"/>
      <c r="IJ231" s="929"/>
      <c r="IK231" s="940"/>
      <c r="IL231" s="930"/>
      <c r="IM231" s="1121"/>
      <c r="IN231" s="1356">
        <v>26</v>
      </c>
      <c r="IO231" s="866"/>
      <c r="IP231" s="859"/>
      <c r="IQ231" s="1179">
        <v>26</v>
      </c>
      <c r="IR231" s="1133" t="s">
        <v>314</v>
      </c>
      <c r="IS231" s="1134"/>
      <c r="IT231" s="1134">
        <v>6303</v>
      </c>
      <c r="IU231" s="1129"/>
      <c r="IV231" s="1282">
        <f>IT231/IT229</f>
        <v>0.68481095176010431</v>
      </c>
      <c r="IW231" s="921"/>
      <c r="IX231" s="1131"/>
      <c r="IY231" s="1129">
        <v>58</v>
      </c>
      <c r="IZ231" s="1129"/>
      <c r="JA231" s="1282">
        <f>IY231/IY229</f>
        <v>3.4097589653145209E-2</v>
      </c>
      <c r="JB231" s="879"/>
      <c r="JC231" s="929"/>
      <c r="JD231" s="940"/>
      <c r="JE231" s="930"/>
      <c r="JF231" s="1121"/>
      <c r="JG231" s="1179">
        <v>26</v>
      </c>
      <c r="JH231" s="866"/>
    </row>
    <row r="232" spans="1:268">
      <c r="A232" s="1179">
        <v>27</v>
      </c>
      <c r="B232" s="1133" t="s">
        <v>315</v>
      </c>
      <c r="C232" s="1134"/>
      <c r="D232" s="1134">
        <v>2901</v>
      </c>
      <c r="E232" s="1129"/>
      <c r="F232" s="1282">
        <f>D232/D229</f>
        <v>0.31518904823989569</v>
      </c>
      <c r="G232" s="921"/>
      <c r="H232" s="1344">
        <v>2924</v>
      </c>
      <c r="I232" s="1129">
        <v>2775</v>
      </c>
      <c r="J232" s="1129"/>
      <c r="K232" s="1282">
        <f>I232/I229</f>
        <v>0.3132407720961734</v>
      </c>
      <c r="L232" s="879"/>
      <c r="M232" s="929"/>
      <c r="N232" s="940"/>
      <c r="O232" s="930"/>
      <c r="P232" s="1121"/>
      <c r="Q232" s="1179">
        <v>27</v>
      </c>
      <c r="R232" s="866"/>
      <c r="U232" s="1188">
        <v>27</v>
      </c>
      <c r="V232" s="1133" t="s">
        <v>315</v>
      </c>
      <c r="W232" s="1134"/>
      <c r="X232" s="1134">
        <v>2901</v>
      </c>
      <c r="Y232" s="1129"/>
      <c r="Z232" s="1282">
        <f>X232/X229</f>
        <v>0.31518904823989569</v>
      </c>
      <c r="AA232" s="921"/>
      <c r="AB232" s="1131"/>
      <c r="AC232" s="1129">
        <v>147</v>
      </c>
      <c r="AD232" s="1129"/>
      <c r="AE232" s="1282">
        <f>AC232/AC229</f>
        <v>0.36029411764705882</v>
      </c>
      <c r="AF232" s="879"/>
      <c r="AG232" s="929"/>
      <c r="AH232" s="940"/>
      <c r="AI232" s="930"/>
      <c r="AJ232" s="1121"/>
      <c r="AK232" s="1188">
        <v>27</v>
      </c>
      <c r="AL232" s="866"/>
      <c r="AN232" s="1356">
        <v>27</v>
      </c>
      <c r="AO232" s="1133" t="s">
        <v>315</v>
      </c>
      <c r="AP232" s="1134"/>
      <c r="AQ232" s="1134">
        <v>2901</v>
      </c>
      <c r="AR232" s="1129"/>
      <c r="AS232" s="1282">
        <f>AQ232/AQ229</f>
        <v>0.31518904823989569</v>
      </c>
      <c r="AT232" s="921"/>
      <c r="AU232" s="1131"/>
      <c r="AV232" s="1129">
        <v>42</v>
      </c>
      <c r="AW232" s="1129"/>
      <c r="AX232" s="1282">
        <f>AV232/AV229</f>
        <v>0.32061068702290074</v>
      </c>
      <c r="AY232" s="879"/>
      <c r="AZ232" s="929"/>
      <c r="BA232" s="940"/>
      <c r="BB232" s="930"/>
      <c r="BC232" s="1121"/>
      <c r="BD232" s="1356">
        <v>27</v>
      </c>
      <c r="BE232" s="866"/>
      <c r="BH232" s="1188">
        <v>27</v>
      </c>
      <c r="BI232" s="1133" t="s">
        <v>315</v>
      </c>
      <c r="BJ232" s="1134"/>
      <c r="BK232" s="1134">
        <v>2901</v>
      </c>
      <c r="BL232" s="1129"/>
      <c r="BM232" s="1282">
        <f>BK232/BK229</f>
        <v>0.31518904823989569</v>
      </c>
      <c r="BN232" s="921"/>
      <c r="BO232" s="1131"/>
      <c r="BP232" s="1129">
        <v>83</v>
      </c>
      <c r="BQ232" s="1129"/>
      <c r="BR232" s="1282">
        <f>BP232/BP229</f>
        <v>0.23782234957020057</v>
      </c>
      <c r="BS232" s="879"/>
      <c r="BT232" s="929"/>
      <c r="BU232" s="940"/>
      <c r="BV232" s="930"/>
      <c r="BW232" s="1121"/>
      <c r="BX232" s="1188">
        <v>27</v>
      </c>
      <c r="BY232" s="866"/>
      <c r="CB232" s="1356">
        <v>27</v>
      </c>
      <c r="CC232" s="1133" t="s">
        <v>315</v>
      </c>
      <c r="CD232" s="1134"/>
      <c r="CE232" s="1134">
        <v>2901</v>
      </c>
      <c r="CF232" s="1129"/>
      <c r="CG232" s="1282">
        <f>CE232/CE229</f>
        <v>0.31518904823989569</v>
      </c>
      <c r="CH232" s="921"/>
      <c r="CI232" s="1131"/>
      <c r="CJ232" s="1129">
        <v>67</v>
      </c>
      <c r="CK232" s="1129"/>
      <c r="CL232" s="1282">
        <f>CJ232/CJ229</f>
        <v>0.28389830508474578</v>
      </c>
      <c r="CM232" s="879"/>
      <c r="CN232" s="929"/>
      <c r="CO232" s="940"/>
      <c r="CP232" s="930"/>
      <c r="CQ232" s="1121"/>
      <c r="CR232" s="1356">
        <v>27</v>
      </c>
      <c r="CS232" s="866"/>
      <c r="CU232" s="1188">
        <v>27</v>
      </c>
      <c r="CV232" s="1133" t="s">
        <v>315</v>
      </c>
      <c r="CW232" s="1134"/>
      <c r="CX232" s="1134">
        <v>2901</v>
      </c>
      <c r="CY232" s="1129"/>
      <c r="CZ232" s="1282">
        <f>CX232/CX229</f>
        <v>0.31518904823989569</v>
      </c>
      <c r="DA232" s="921"/>
      <c r="DB232" s="1131"/>
      <c r="DC232" s="1129">
        <v>36</v>
      </c>
      <c r="DD232" s="1129"/>
      <c r="DE232" s="1282">
        <f>DC232/DC229</f>
        <v>0.27906976744186046</v>
      </c>
      <c r="DF232" s="879"/>
      <c r="DG232" s="929"/>
      <c r="DH232" s="940"/>
      <c r="DI232" s="930"/>
      <c r="DJ232" s="1121"/>
      <c r="DK232" s="1188">
        <v>27</v>
      </c>
      <c r="DL232" s="866"/>
      <c r="DN232" s="1356">
        <v>27</v>
      </c>
      <c r="DO232" s="1133" t="s">
        <v>315</v>
      </c>
      <c r="DP232" s="1134"/>
      <c r="DQ232" s="1134">
        <v>2901</v>
      </c>
      <c r="DR232" s="1129"/>
      <c r="DS232" s="1282">
        <f>DQ232/DQ229</f>
        <v>0.31518904823989569</v>
      </c>
      <c r="DT232" s="921"/>
      <c r="DU232" s="1131"/>
      <c r="DV232" s="1129">
        <v>11</v>
      </c>
      <c r="DW232" s="1129"/>
      <c r="DX232" s="1282">
        <f>DV232/DV229</f>
        <v>0.24444444444444444</v>
      </c>
      <c r="DY232" s="879"/>
      <c r="DZ232" s="929"/>
      <c r="EA232" s="940"/>
      <c r="EB232" s="930"/>
      <c r="EC232" s="1121"/>
      <c r="ED232" s="1356">
        <v>27</v>
      </c>
      <c r="EE232" s="866"/>
      <c r="EG232" s="1188">
        <v>27</v>
      </c>
      <c r="EH232" s="1133" t="s">
        <v>315</v>
      </c>
      <c r="EI232" s="1134"/>
      <c r="EJ232" s="1134">
        <v>2901</v>
      </c>
      <c r="EK232" s="1129"/>
      <c r="EL232" s="1282">
        <f>EJ232/EJ229</f>
        <v>0.31518904823989569</v>
      </c>
      <c r="EM232" s="921"/>
      <c r="EN232" s="1131"/>
      <c r="EO232" s="1129">
        <v>23</v>
      </c>
      <c r="EP232" s="1129"/>
      <c r="EQ232" s="1282">
        <f>EO232/EO229</f>
        <v>0.31944444444444442</v>
      </c>
      <c r="ER232" s="879"/>
      <c r="ES232" s="929"/>
      <c r="ET232" s="940"/>
      <c r="EU232" s="930"/>
      <c r="EV232" s="1121"/>
      <c r="EW232" s="1188">
        <v>27</v>
      </c>
      <c r="EX232" s="866"/>
      <c r="EZ232" s="1356">
        <v>27</v>
      </c>
      <c r="FA232" s="1133" t="s">
        <v>315</v>
      </c>
      <c r="FB232" s="1134"/>
      <c r="FC232" s="1134">
        <v>2901</v>
      </c>
      <c r="FD232" s="1129"/>
      <c r="FE232" s="1282">
        <f>FC232/FC229</f>
        <v>0.31518904823989569</v>
      </c>
      <c r="FF232" s="921"/>
      <c r="FG232" s="1131"/>
      <c r="FH232" s="1129">
        <v>6</v>
      </c>
      <c r="FI232" s="1129"/>
      <c r="FJ232" s="1282">
        <f>FH232/FH229</f>
        <v>0.2608695652173913</v>
      </c>
      <c r="FK232" s="879"/>
      <c r="FL232" s="929"/>
      <c r="FM232" s="940"/>
      <c r="FN232" s="930"/>
      <c r="FO232" s="1121"/>
      <c r="FP232" s="1356">
        <v>27</v>
      </c>
      <c r="FQ232" s="866"/>
      <c r="FS232" s="1188">
        <v>27</v>
      </c>
      <c r="FT232" s="1133" t="s">
        <v>315</v>
      </c>
      <c r="FU232" s="1134"/>
      <c r="FV232" s="1134">
        <v>2901</v>
      </c>
      <c r="FW232" s="1129"/>
      <c r="FX232" s="1282">
        <f>FV232/FV229</f>
        <v>0.31518904823989569</v>
      </c>
      <c r="FY232" s="921"/>
      <c r="FZ232" s="1131"/>
      <c r="GA232" s="1129">
        <v>54</v>
      </c>
      <c r="GB232" s="1129"/>
      <c r="GC232" s="1282">
        <f>GA232/GA229</f>
        <v>0.40909090909090912</v>
      </c>
      <c r="GD232" s="879"/>
      <c r="GE232" s="929"/>
      <c r="GF232" s="940"/>
      <c r="GG232" s="930"/>
      <c r="GH232" s="1121"/>
      <c r="GI232" s="1188">
        <v>27</v>
      </c>
      <c r="GJ232" s="866"/>
      <c r="GL232" s="1356">
        <v>27</v>
      </c>
      <c r="GM232" s="1133" t="s">
        <v>315</v>
      </c>
      <c r="GN232" s="1134"/>
      <c r="GO232" s="1134">
        <v>2901</v>
      </c>
      <c r="GP232" s="1129"/>
      <c r="GQ232" s="1282">
        <f>GO232/GO229</f>
        <v>0.31518904823989569</v>
      </c>
      <c r="GR232" s="921"/>
      <c r="GS232" s="1131"/>
      <c r="GT232" s="1129">
        <v>0</v>
      </c>
      <c r="GU232" s="1129"/>
      <c r="GV232" s="1282">
        <f>GT232/GT229</f>
        <v>0</v>
      </c>
      <c r="GW232" s="879"/>
      <c r="GX232" s="929"/>
      <c r="GY232" s="940"/>
      <c r="GZ232" s="930"/>
      <c r="HA232" s="1121"/>
      <c r="HB232" s="1356">
        <v>27</v>
      </c>
      <c r="HC232" s="866"/>
      <c r="HE232" s="1188">
        <v>27</v>
      </c>
      <c r="HF232" s="1133" t="s">
        <v>315</v>
      </c>
      <c r="HG232" s="1134"/>
      <c r="HH232" s="1134">
        <v>2901</v>
      </c>
      <c r="HI232" s="1129"/>
      <c r="HJ232" s="1282">
        <f>HH232/HH229</f>
        <v>0.31518904823989569</v>
      </c>
      <c r="HK232" s="921"/>
      <c r="HL232" s="1131"/>
      <c r="HM232" s="1129">
        <v>9</v>
      </c>
      <c r="HN232" s="1129"/>
      <c r="HO232" s="1282">
        <f>HM232/HM229</f>
        <v>0.15</v>
      </c>
      <c r="HP232" s="879"/>
      <c r="HQ232" s="929"/>
      <c r="HR232" s="940"/>
      <c r="HS232" s="930"/>
      <c r="HT232" s="1121"/>
      <c r="HU232" s="1188">
        <v>27</v>
      </c>
      <c r="HV232" s="866"/>
      <c r="HX232" s="1356">
        <v>27</v>
      </c>
      <c r="HY232" s="1133" t="s">
        <v>315</v>
      </c>
      <c r="HZ232" s="1134"/>
      <c r="IA232" s="1134">
        <v>2901</v>
      </c>
      <c r="IB232" s="1129"/>
      <c r="IC232" s="1282">
        <f>IA232/IA229</f>
        <v>0.31518904823989569</v>
      </c>
      <c r="ID232" s="921"/>
      <c r="IE232" s="1131"/>
      <c r="IF232" s="1129">
        <v>24</v>
      </c>
      <c r="IG232" s="1129"/>
      <c r="IH232" s="1282">
        <f>IF232/IF229</f>
        <v>0.29268292682926828</v>
      </c>
      <c r="II232" s="879"/>
      <c r="IJ232" s="929"/>
      <c r="IK232" s="940"/>
      <c r="IL232" s="930"/>
      <c r="IM232" s="1121"/>
      <c r="IN232" s="1356">
        <v>27</v>
      </c>
      <c r="IO232" s="866"/>
      <c r="IQ232" s="1179">
        <v>27</v>
      </c>
      <c r="IR232" s="1133" t="s">
        <v>315</v>
      </c>
      <c r="IS232" s="1134"/>
      <c r="IT232" s="1134">
        <v>2901</v>
      </c>
      <c r="IU232" s="1129"/>
      <c r="IV232" s="1282">
        <f>IT232/IT229</f>
        <v>0.31518904823989569</v>
      </c>
      <c r="IW232" s="921"/>
      <c r="IX232" s="1131"/>
      <c r="IY232" s="1129">
        <v>24</v>
      </c>
      <c r="IZ232" s="1129"/>
      <c r="JA232" s="1282">
        <f>IY232/IY229</f>
        <v>1.4109347442680775E-2</v>
      </c>
      <c r="JB232" s="879"/>
      <c r="JC232" s="929"/>
      <c r="JD232" s="940"/>
      <c r="JE232" s="930"/>
      <c r="JF232" s="1121"/>
      <c r="JG232" s="1179">
        <v>27</v>
      </c>
      <c r="JH232" s="866"/>
    </row>
    <row r="233" spans="1:268" ht="2.1" customHeight="1">
      <c r="A233" s="1179">
        <v>25</v>
      </c>
      <c r="B233" s="991"/>
      <c r="C233" s="989"/>
      <c r="D233" s="991"/>
      <c r="E233" s="1105"/>
      <c r="F233" s="1286"/>
      <c r="G233" s="921"/>
      <c r="H233" s="991"/>
      <c r="I233" s="991"/>
      <c r="J233" s="1105"/>
      <c r="K233" s="1286"/>
      <c r="L233" s="879"/>
      <c r="M233" s="283"/>
      <c r="N233" s="283"/>
      <c r="O233" s="639"/>
      <c r="P233" s="1171"/>
      <c r="Q233" s="1179">
        <v>25</v>
      </c>
      <c r="R233" s="866"/>
      <c r="U233" s="1188">
        <v>25</v>
      </c>
      <c r="V233" s="991"/>
      <c r="W233" s="989"/>
      <c r="X233" s="991"/>
      <c r="Y233" s="1105"/>
      <c r="Z233" s="1286"/>
      <c r="AA233" s="921"/>
      <c r="AB233" s="991"/>
      <c r="AC233" s="991"/>
      <c r="AD233" s="1105"/>
      <c r="AE233" s="1286"/>
      <c r="AF233" s="879"/>
      <c r="AG233" s="283"/>
      <c r="AH233" s="283"/>
      <c r="AI233" s="639"/>
      <c r="AJ233" s="1171"/>
      <c r="AK233" s="1188">
        <v>25</v>
      </c>
      <c r="AL233" s="866"/>
      <c r="AN233" s="1356">
        <v>25</v>
      </c>
      <c r="AO233" s="991"/>
      <c r="AP233" s="989"/>
      <c r="AQ233" s="991"/>
      <c r="AR233" s="1105"/>
      <c r="AS233" s="1286"/>
      <c r="AT233" s="921"/>
      <c r="AU233" s="991"/>
      <c r="AV233" s="991"/>
      <c r="AW233" s="1105"/>
      <c r="AX233" s="1286"/>
      <c r="AY233" s="879"/>
      <c r="AZ233" s="283"/>
      <c r="BA233" s="283"/>
      <c r="BB233" s="639"/>
      <c r="BC233" s="1171"/>
      <c r="BD233" s="1356">
        <v>25</v>
      </c>
      <c r="BE233" s="866"/>
      <c r="BH233" s="1188">
        <v>25</v>
      </c>
      <c r="BI233" s="991"/>
      <c r="BJ233" s="989"/>
      <c r="BK233" s="991"/>
      <c r="BL233" s="1105"/>
      <c r="BM233" s="1286"/>
      <c r="BN233" s="921"/>
      <c r="BO233" s="991"/>
      <c r="BP233" s="991"/>
      <c r="BQ233" s="1105"/>
      <c r="BR233" s="1286"/>
      <c r="BS233" s="879"/>
      <c r="BT233" s="283"/>
      <c r="BU233" s="283"/>
      <c r="BV233" s="639"/>
      <c r="BW233" s="1171"/>
      <c r="BX233" s="1188">
        <v>25</v>
      </c>
      <c r="BY233" s="866"/>
      <c r="CB233" s="1356">
        <v>25</v>
      </c>
      <c r="CC233" s="991"/>
      <c r="CD233" s="989"/>
      <c r="CE233" s="991"/>
      <c r="CF233" s="1105"/>
      <c r="CG233" s="1286"/>
      <c r="CH233" s="921"/>
      <c r="CI233" s="991"/>
      <c r="CJ233" s="991"/>
      <c r="CK233" s="1105"/>
      <c r="CL233" s="1286"/>
      <c r="CM233" s="879"/>
      <c r="CN233" s="283"/>
      <c r="CO233" s="283"/>
      <c r="CP233" s="639"/>
      <c r="CQ233" s="1171"/>
      <c r="CR233" s="1356">
        <v>25</v>
      </c>
      <c r="CS233" s="866"/>
      <c r="CU233" s="1188">
        <v>25</v>
      </c>
      <c r="CV233" s="991"/>
      <c r="CW233" s="989"/>
      <c r="CX233" s="991"/>
      <c r="CY233" s="1105"/>
      <c r="CZ233" s="1286"/>
      <c r="DA233" s="921"/>
      <c r="DB233" s="991"/>
      <c r="DC233" s="991"/>
      <c r="DD233" s="1105"/>
      <c r="DE233" s="1286"/>
      <c r="DF233" s="879"/>
      <c r="DG233" s="283"/>
      <c r="DH233" s="283"/>
      <c r="DI233" s="639"/>
      <c r="DJ233" s="1171"/>
      <c r="DK233" s="1188">
        <v>25</v>
      </c>
      <c r="DL233" s="866"/>
      <c r="DN233" s="1356">
        <v>25</v>
      </c>
      <c r="DO233" s="991"/>
      <c r="DP233" s="989"/>
      <c r="DQ233" s="991"/>
      <c r="DR233" s="1105"/>
      <c r="DS233" s="1286"/>
      <c r="DT233" s="921"/>
      <c r="DU233" s="991"/>
      <c r="DV233" s="991"/>
      <c r="DW233" s="1105"/>
      <c r="DX233" s="1286"/>
      <c r="DY233" s="879"/>
      <c r="DZ233" s="283"/>
      <c r="EA233" s="283"/>
      <c r="EB233" s="639"/>
      <c r="EC233" s="1171"/>
      <c r="ED233" s="1356">
        <v>25</v>
      </c>
      <c r="EE233" s="866"/>
      <c r="EG233" s="1188">
        <v>25</v>
      </c>
      <c r="EH233" s="991"/>
      <c r="EI233" s="989"/>
      <c r="EJ233" s="991"/>
      <c r="EK233" s="1105"/>
      <c r="EL233" s="1286"/>
      <c r="EM233" s="921"/>
      <c r="EN233" s="991"/>
      <c r="EO233" s="991"/>
      <c r="EP233" s="1105"/>
      <c r="EQ233" s="1286"/>
      <c r="ER233" s="879"/>
      <c r="ES233" s="283"/>
      <c r="ET233" s="283"/>
      <c r="EU233" s="639"/>
      <c r="EV233" s="1171"/>
      <c r="EW233" s="1188">
        <v>25</v>
      </c>
      <c r="EX233" s="866"/>
      <c r="EZ233" s="1356">
        <v>25</v>
      </c>
      <c r="FA233" s="991"/>
      <c r="FB233" s="989"/>
      <c r="FC233" s="991"/>
      <c r="FD233" s="1105"/>
      <c r="FE233" s="1286"/>
      <c r="FF233" s="921"/>
      <c r="FG233" s="991"/>
      <c r="FH233" s="991"/>
      <c r="FI233" s="1105"/>
      <c r="FJ233" s="1286"/>
      <c r="FK233" s="879"/>
      <c r="FL233" s="283"/>
      <c r="FM233" s="283"/>
      <c r="FN233" s="639"/>
      <c r="FO233" s="1171"/>
      <c r="FP233" s="1356">
        <v>25</v>
      </c>
      <c r="FQ233" s="866"/>
      <c r="FS233" s="1188">
        <v>25</v>
      </c>
      <c r="FT233" s="991"/>
      <c r="FU233" s="989"/>
      <c r="FV233" s="991"/>
      <c r="FW233" s="1105"/>
      <c r="FX233" s="1286"/>
      <c r="FY233" s="921"/>
      <c r="FZ233" s="991"/>
      <c r="GA233" s="991"/>
      <c r="GB233" s="1105"/>
      <c r="GC233" s="1286"/>
      <c r="GD233" s="879"/>
      <c r="GE233" s="283"/>
      <c r="GF233" s="283"/>
      <c r="GG233" s="639"/>
      <c r="GH233" s="1171"/>
      <c r="GI233" s="1188">
        <v>25</v>
      </c>
      <c r="GJ233" s="866"/>
      <c r="GL233" s="1356">
        <v>25</v>
      </c>
      <c r="GM233" s="991"/>
      <c r="GN233" s="989"/>
      <c r="GO233" s="991"/>
      <c r="GP233" s="1105"/>
      <c r="GQ233" s="1286"/>
      <c r="GR233" s="921"/>
      <c r="GS233" s="991"/>
      <c r="GT233" s="991"/>
      <c r="GU233" s="1105"/>
      <c r="GV233" s="1286"/>
      <c r="GW233" s="879"/>
      <c r="GX233" s="283"/>
      <c r="GY233" s="283"/>
      <c r="GZ233" s="639"/>
      <c r="HA233" s="1171"/>
      <c r="HB233" s="1356">
        <v>25</v>
      </c>
      <c r="HC233" s="866"/>
      <c r="HE233" s="1188">
        <v>25</v>
      </c>
      <c r="HF233" s="991"/>
      <c r="HG233" s="989"/>
      <c r="HH233" s="991"/>
      <c r="HI233" s="1105"/>
      <c r="HJ233" s="1286"/>
      <c r="HK233" s="921"/>
      <c r="HL233" s="991"/>
      <c r="HM233" s="991"/>
      <c r="HN233" s="1105"/>
      <c r="HO233" s="1286"/>
      <c r="HP233" s="879"/>
      <c r="HQ233" s="283"/>
      <c r="HR233" s="283"/>
      <c r="HS233" s="639"/>
      <c r="HT233" s="1171"/>
      <c r="HU233" s="1188">
        <v>25</v>
      </c>
      <c r="HV233" s="866"/>
      <c r="HX233" s="1356">
        <v>25</v>
      </c>
      <c r="HY233" s="991"/>
      <c r="HZ233" s="989"/>
      <c r="IA233" s="991"/>
      <c r="IB233" s="1105"/>
      <c r="IC233" s="1286"/>
      <c r="ID233" s="921"/>
      <c r="IE233" s="991"/>
      <c r="IF233" s="991"/>
      <c r="IG233" s="1105"/>
      <c r="IH233" s="1286"/>
      <c r="II233" s="879"/>
      <c r="IJ233" s="283"/>
      <c r="IK233" s="283"/>
      <c r="IL233" s="639"/>
      <c r="IM233" s="1171"/>
      <c r="IN233" s="1356">
        <v>25</v>
      </c>
      <c r="IO233" s="866"/>
      <c r="IQ233" s="1179">
        <v>25</v>
      </c>
      <c r="IR233" s="991"/>
      <c r="IS233" s="989"/>
      <c r="IT233" s="991"/>
      <c r="IU233" s="1105"/>
      <c r="IV233" s="1286"/>
      <c r="IW233" s="921"/>
      <c r="IX233" s="991"/>
      <c r="IY233" s="991"/>
      <c r="IZ233" s="1105"/>
      <c r="JA233" s="1286"/>
      <c r="JB233" s="879"/>
      <c r="JC233" s="283"/>
      <c r="JD233" s="283"/>
      <c r="JE233" s="639"/>
      <c r="JF233" s="1171"/>
      <c r="JG233" s="1179">
        <v>25</v>
      </c>
      <c r="JH233" s="866"/>
    </row>
    <row r="234" spans="1:268" ht="15.75">
      <c r="A234" s="1179">
        <v>28</v>
      </c>
      <c r="B234" s="996" t="s">
        <v>339</v>
      </c>
      <c r="C234" s="996">
        <f>C103</f>
        <v>0</v>
      </c>
      <c r="D234" s="996">
        <f>D103</f>
        <v>77235</v>
      </c>
      <c r="E234" s="1122">
        <f t="shared" ref="E234" si="2152">SUM(D234,-C234)</f>
        <v>77235</v>
      </c>
      <c r="F234" s="999" t="e">
        <f t="shared" ref="F234" si="2153">E234/C234</f>
        <v>#DIV/0!</v>
      </c>
      <c r="G234" s="921">
        <v>22</v>
      </c>
      <c r="H234" s="996">
        <f>H103</f>
        <v>82928</v>
      </c>
      <c r="I234" s="996">
        <f>I103</f>
        <v>82132</v>
      </c>
      <c r="J234" s="998">
        <f t="shared" ref="J234" si="2154">SUM(I234,-H234)</f>
        <v>-796</v>
      </c>
      <c r="K234" s="1103">
        <f t="shared" ref="K234" si="2155">J234/H234</f>
        <v>-9.5986880185220912E-3</v>
      </c>
      <c r="L234" s="879"/>
      <c r="M234" s="340">
        <f>M103</f>
        <v>82928</v>
      </c>
      <c r="N234" s="340">
        <f>N103</f>
        <v>82132</v>
      </c>
      <c r="O234" s="930">
        <f t="shared" ref="O234" si="2156">SUM(N234,-M234)</f>
        <v>-796</v>
      </c>
      <c r="P234" s="931">
        <f t="shared" ref="P234" si="2157">O234/M234</f>
        <v>-9.5986880185220912E-3</v>
      </c>
      <c r="Q234" s="1179">
        <v>28</v>
      </c>
      <c r="R234" s="866"/>
      <c r="U234" s="1188">
        <v>28</v>
      </c>
      <c r="V234" s="996" t="s">
        <v>339</v>
      </c>
      <c r="W234" s="996">
        <f>W103</f>
        <v>0</v>
      </c>
      <c r="X234" s="996">
        <f>X103</f>
        <v>77235</v>
      </c>
      <c r="Y234" s="1122">
        <f t="shared" ref="Y234" si="2158">SUM(X234,-W234)</f>
        <v>77235</v>
      </c>
      <c r="Z234" s="999" t="e">
        <f t="shared" ref="Z234" si="2159">Y234/W234</f>
        <v>#DIV/0!</v>
      </c>
      <c r="AA234" s="921">
        <v>22</v>
      </c>
      <c r="AB234" s="996">
        <f>AB103</f>
        <v>3549</v>
      </c>
      <c r="AC234" s="996">
        <f>AC103</f>
        <v>3476</v>
      </c>
      <c r="AD234" s="998">
        <f t="shared" ref="AD234" si="2160">SUM(AC234,-AB234)</f>
        <v>-73</v>
      </c>
      <c r="AE234" s="1103">
        <f t="shared" ref="AE234" si="2161">AD234/AB234</f>
        <v>-2.056917441532826E-2</v>
      </c>
      <c r="AF234" s="879"/>
      <c r="AG234" s="340">
        <f>AG103</f>
        <v>82928</v>
      </c>
      <c r="AH234" s="340">
        <f>AH103</f>
        <v>3476</v>
      </c>
      <c r="AI234" s="930">
        <f t="shared" ref="AI234" si="2162">SUM(AH234,-AG234)</f>
        <v>-79452</v>
      </c>
      <c r="AJ234" s="931">
        <f t="shared" ref="AJ234" si="2163">AI234/AG234</f>
        <v>-0.95808412116534825</v>
      </c>
      <c r="AK234" s="1188">
        <v>28</v>
      </c>
      <c r="AL234" s="866"/>
      <c r="AN234" s="1356">
        <v>28</v>
      </c>
      <c r="AO234" s="996" t="s">
        <v>339</v>
      </c>
      <c r="AP234" s="996">
        <f>AP103</f>
        <v>0</v>
      </c>
      <c r="AQ234" s="996">
        <f>AQ103</f>
        <v>77235</v>
      </c>
      <c r="AR234" s="1122">
        <f t="shared" ref="AR234" si="2164">SUM(AQ234,-AP234)</f>
        <v>77235</v>
      </c>
      <c r="AS234" s="999" t="e">
        <f t="shared" ref="AS234" si="2165">AR234/AP234</f>
        <v>#DIV/0!</v>
      </c>
      <c r="AT234" s="921">
        <v>22</v>
      </c>
      <c r="AU234" s="996">
        <f>AU103</f>
        <v>855</v>
      </c>
      <c r="AV234" s="996">
        <f>AV103</f>
        <v>850</v>
      </c>
      <c r="AW234" s="998">
        <f t="shared" ref="AW234" si="2166">SUM(AV234,-AU234)</f>
        <v>-5</v>
      </c>
      <c r="AX234" s="1103">
        <f t="shared" ref="AX234" si="2167">AW234/AU234</f>
        <v>-5.8479532163742687E-3</v>
      </c>
      <c r="AY234" s="879"/>
      <c r="AZ234" s="340">
        <f>AZ103</f>
        <v>82928</v>
      </c>
      <c r="BA234" s="340">
        <f>BA103</f>
        <v>850</v>
      </c>
      <c r="BB234" s="930">
        <f t="shared" ref="BB234" si="2168">SUM(BA234,-AZ234)</f>
        <v>-82078</v>
      </c>
      <c r="BC234" s="931">
        <f t="shared" ref="BC234" si="2169">BB234/AZ234</f>
        <v>-0.98975014470383949</v>
      </c>
      <c r="BD234" s="1356">
        <v>28</v>
      </c>
      <c r="BE234" s="866"/>
      <c r="BH234" s="1188">
        <v>28</v>
      </c>
      <c r="BI234" s="996" t="s">
        <v>339</v>
      </c>
      <c r="BJ234" s="996">
        <f>BJ103</f>
        <v>0</v>
      </c>
      <c r="BK234" s="996">
        <f>BK103</f>
        <v>77235</v>
      </c>
      <c r="BL234" s="1122">
        <f t="shared" ref="BL234" si="2170">SUM(BK234,-BJ234)</f>
        <v>77235</v>
      </c>
      <c r="BM234" s="999" t="e">
        <f t="shared" ref="BM234" si="2171">BL234/BJ234</f>
        <v>#DIV/0!</v>
      </c>
      <c r="BN234" s="921">
        <v>22</v>
      </c>
      <c r="BO234" s="996">
        <f>BO103</f>
        <v>3108</v>
      </c>
      <c r="BP234" s="996">
        <f>BP103</f>
        <v>3204</v>
      </c>
      <c r="BQ234" s="998">
        <f t="shared" ref="BQ234" si="2172">SUM(BP234,-BO234)</f>
        <v>96</v>
      </c>
      <c r="BR234" s="1103">
        <f t="shared" ref="BR234" si="2173">BQ234/BO234</f>
        <v>3.0888030888030889E-2</v>
      </c>
      <c r="BS234" s="879"/>
      <c r="BT234" s="340">
        <f>BT103</f>
        <v>82928</v>
      </c>
      <c r="BU234" s="340">
        <f>BU103</f>
        <v>3204</v>
      </c>
      <c r="BV234" s="930">
        <f t="shared" ref="BV234" si="2174">SUM(BU234,-BT234)</f>
        <v>-79724</v>
      </c>
      <c r="BW234" s="931">
        <f t="shared" ref="BW234" si="2175">BV234/BT234</f>
        <v>-0.96136407486011966</v>
      </c>
      <c r="BX234" s="1188">
        <v>28</v>
      </c>
      <c r="BY234" s="866"/>
      <c r="CB234" s="1356">
        <v>28</v>
      </c>
      <c r="CC234" s="996" t="s">
        <v>339</v>
      </c>
      <c r="CD234" s="996">
        <f>CD103</f>
        <v>0</v>
      </c>
      <c r="CE234" s="996">
        <f>CE103</f>
        <v>77235</v>
      </c>
      <c r="CF234" s="1122">
        <f t="shared" ref="CF234" si="2176">SUM(CE234,-CD234)</f>
        <v>77235</v>
      </c>
      <c r="CG234" s="999" t="e">
        <f t="shared" ref="CG234" si="2177">CF234/CD234</f>
        <v>#DIV/0!</v>
      </c>
      <c r="CH234" s="921">
        <v>22</v>
      </c>
      <c r="CI234" s="996">
        <f>CI103</f>
        <v>1734</v>
      </c>
      <c r="CJ234" s="996">
        <f>CJ103</f>
        <v>1554</v>
      </c>
      <c r="CK234" s="998">
        <f t="shared" ref="CK234" si="2178">SUM(CJ234,-CI234)</f>
        <v>-180</v>
      </c>
      <c r="CL234" s="1103">
        <f t="shared" ref="CL234" si="2179">CK234/CI234</f>
        <v>-0.10380622837370242</v>
      </c>
      <c r="CM234" s="879"/>
      <c r="CN234" s="340">
        <f>CN103</f>
        <v>82928</v>
      </c>
      <c r="CO234" s="340">
        <f>CO103</f>
        <v>1554</v>
      </c>
      <c r="CP234" s="930">
        <f t="shared" ref="CP234" si="2180">SUM(CO234,-CN234)</f>
        <v>-81374</v>
      </c>
      <c r="CQ234" s="931">
        <f t="shared" ref="CQ234" si="2181">CP234/CN234</f>
        <v>-0.9812608527879606</v>
      </c>
      <c r="CR234" s="1356">
        <v>28</v>
      </c>
      <c r="CS234" s="866"/>
      <c r="CU234" s="1188">
        <v>28</v>
      </c>
      <c r="CV234" s="996" t="s">
        <v>339</v>
      </c>
      <c r="CW234" s="996">
        <f>CW103</f>
        <v>0</v>
      </c>
      <c r="CX234" s="996">
        <f>CX103</f>
        <v>77235</v>
      </c>
      <c r="CY234" s="1122">
        <f t="shared" ref="CY234" si="2182">SUM(CX234,-CW234)</f>
        <v>77235</v>
      </c>
      <c r="CZ234" s="999" t="e">
        <f t="shared" ref="CZ234" si="2183">CY234/CW234</f>
        <v>#DIV/0!</v>
      </c>
      <c r="DA234" s="921">
        <v>22</v>
      </c>
      <c r="DB234" s="996">
        <f>DB103</f>
        <v>2418</v>
      </c>
      <c r="DC234" s="996">
        <f>DC103</f>
        <v>2412</v>
      </c>
      <c r="DD234" s="998">
        <f t="shared" ref="DD234" si="2184">SUM(DC234,-DB234)</f>
        <v>-6</v>
      </c>
      <c r="DE234" s="1103">
        <f t="shared" ref="DE234" si="2185">DD234/DB234</f>
        <v>-2.4813895781637717E-3</v>
      </c>
      <c r="DF234" s="879"/>
      <c r="DG234" s="340">
        <f>DG103</f>
        <v>82928</v>
      </c>
      <c r="DH234" s="340">
        <f>DH103</f>
        <v>2412</v>
      </c>
      <c r="DI234" s="930">
        <f t="shared" ref="DI234" si="2186">SUM(DH234,-DG234)</f>
        <v>-80516</v>
      </c>
      <c r="DJ234" s="931">
        <f t="shared" ref="DJ234" si="2187">DI234/DG234</f>
        <v>-0.9709145282654833</v>
      </c>
      <c r="DK234" s="1188">
        <v>28</v>
      </c>
      <c r="DL234" s="866"/>
      <c r="DN234" s="1356">
        <v>28</v>
      </c>
      <c r="DO234" s="996" t="s">
        <v>339</v>
      </c>
      <c r="DP234" s="996">
        <f>DP103</f>
        <v>0</v>
      </c>
      <c r="DQ234" s="996">
        <f>DQ103</f>
        <v>77235</v>
      </c>
      <c r="DR234" s="1122">
        <f t="shared" ref="DR234" si="2188">SUM(DQ234,-DP234)</f>
        <v>77235</v>
      </c>
      <c r="DS234" s="999" t="e">
        <f t="shared" ref="DS234" si="2189">DR234/DP234</f>
        <v>#DIV/0!</v>
      </c>
      <c r="DT234" s="921">
        <v>22</v>
      </c>
      <c r="DU234" s="996">
        <f>DU103</f>
        <v>736</v>
      </c>
      <c r="DV234" s="996">
        <f>DV103</f>
        <v>717</v>
      </c>
      <c r="DW234" s="998">
        <f t="shared" ref="DW234" si="2190">SUM(DV234,-DU234)</f>
        <v>-19</v>
      </c>
      <c r="DX234" s="1103">
        <f t="shared" ref="DX234" si="2191">DW234/DU234</f>
        <v>-2.5815217391304348E-2</v>
      </c>
      <c r="DY234" s="879"/>
      <c r="DZ234" s="340">
        <f>DZ103</f>
        <v>82928</v>
      </c>
      <c r="EA234" s="340">
        <f>EA103</f>
        <v>717</v>
      </c>
      <c r="EB234" s="930">
        <f t="shared" ref="EB234" si="2192">SUM(EA234,-DZ234)</f>
        <v>-82211</v>
      </c>
      <c r="EC234" s="931">
        <f t="shared" ref="EC234" si="2193">EB234/DZ234</f>
        <v>-0.99135394559135637</v>
      </c>
      <c r="ED234" s="1356">
        <v>28</v>
      </c>
      <c r="EE234" s="866"/>
      <c r="EG234" s="1188">
        <v>28</v>
      </c>
      <c r="EH234" s="996" t="s">
        <v>339</v>
      </c>
      <c r="EI234" s="996">
        <f>EI103</f>
        <v>0</v>
      </c>
      <c r="EJ234" s="996">
        <f>EJ103</f>
        <v>77235</v>
      </c>
      <c r="EK234" s="1122">
        <f t="shared" ref="EK234" si="2194">SUM(EJ234,-EI234)</f>
        <v>77235</v>
      </c>
      <c r="EL234" s="999" t="e">
        <f t="shared" ref="EL234" si="2195">EK234/EI234</f>
        <v>#DIV/0!</v>
      </c>
      <c r="EM234" s="921">
        <v>22</v>
      </c>
      <c r="EN234" s="996">
        <f>EN103</f>
        <v>629</v>
      </c>
      <c r="EO234" s="996">
        <f>EO103</f>
        <v>702</v>
      </c>
      <c r="EP234" s="998">
        <f t="shared" ref="EP234" si="2196">SUM(EO234,-EN234)</f>
        <v>73</v>
      </c>
      <c r="EQ234" s="1103">
        <f t="shared" ref="EQ234" si="2197">EP234/EN234</f>
        <v>0.11605723370429252</v>
      </c>
      <c r="ER234" s="879"/>
      <c r="ES234" s="340">
        <f>ES103</f>
        <v>82928</v>
      </c>
      <c r="ET234" s="340">
        <f>ET103</f>
        <v>702</v>
      </c>
      <c r="EU234" s="930">
        <f t="shared" ref="EU234" si="2198">SUM(ET234,-ES234)</f>
        <v>-82226</v>
      </c>
      <c r="EV234" s="931">
        <f t="shared" ref="EV234" si="2199">EU234/ES234</f>
        <v>-0.99153482539070037</v>
      </c>
      <c r="EW234" s="1188">
        <v>28</v>
      </c>
      <c r="EX234" s="866"/>
      <c r="EZ234" s="1356">
        <v>28</v>
      </c>
      <c r="FA234" s="996" t="s">
        <v>339</v>
      </c>
      <c r="FB234" s="996">
        <f>FB103</f>
        <v>0</v>
      </c>
      <c r="FC234" s="996">
        <f>FC103</f>
        <v>77235</v>
      </c>
      <c r="FD234" s="1122">
        <f t="shared" ref="FD234" si="2200">SUM(FC234,-FB234)</f>
        <v>77235</v>
      </c>
      <c r="FE234" s="999" t="e">
        <f t="shared" ref="FE234" si="2201">FD234/FB234</f>
        <v>#DIV/0!</v>
      </c>
      <c r="FF234" s="921">
        <v>22</v>
      </c>
      <c r="FG234" s="996">
        <f>FG103</f>
        <v>487</v>
      </c>
      <c r="FH234" s="996">
        <f>FH103</f>
        <v>362</v>
      </c>
      <c r="FI234" s="998">
        <f t="shared" ref="FI234" si="2202">SUM(FH234,-FG234)</f>
        <v>-125</v>
      </c>
      <c r="FJ234" s="1103">
        <f t="shared" ref="FJ234" si="2203">FI234/FG234</f>
        <v>-0.25667351129363447</v>
      </c>
      <c r="FK234" s="879"/>
      <c r="FL234" s="340">
        <f>FL103</f>
        <v>82928</v>
      </c>
      <c r="FM234" s="340">
        <f>FM103</f>
        <v>362</v>
      </c>
      <c r="FN234" s="930">
        <f t="shared" ref="FN234" si="2204">SUM(FM234,-FL234)</f>
        <v>-82566</v>
      </c>
      <c r="FO234" s="931">
        <f t="shared" ref="FO234" si="2205">FN234/FL234</f>
        <v>-0.99563476750916458</v>
      </c>
      <c r="FP234" s="1356">
        <v>28</v>
      </c>
      <c r="FQ234" s="866"/>
      <c r="FS234" s="1188">
        <v>28</v>
      </c>
      <c r="FT234" s="996" t="s">
        <v>339</v>
      </c>
      <c r="FU234" s="996">
        <f>FU103</f>
        <v>0</v>
      </c>
      <c r="FV234" s="996">
        <f>FV103</f>
        <v>77235</v>
      </c>
      <c r="FW234" s="1122">
        <f t="shared" ref="FW234" si="2206">SUM(FV234,-FU234)</f>
        <v>77235</v>
      </c>
      <c r="FX234" s="999" t="e">
        <f t="shared" ref="FX234" si="2207">FW234/FU234</f>
        <v>#DIV/0!</v>
      </c>
      <c r="FY234" s="921">
        <v>22</v>
      </c>
      <c r="FZ234" s="996">
        <f>FZ103</f>
        <v>798</v>
      </c>
      <c r="GA234" s="996">
        <f>GA103</f>
        <v>796</v>
      </c>
      <c r="GB234" s="998">
        <f t="shared" ref="GB234" si="2208">SUM(GA234,-FZ234)</f>
        <v>-2</v>
      </c>
      <c r="GC234" s="1103">
        <f t="shared" ref="GC234" si="2209">GB234/FZ234</f>
        <v>-2.5062656641604009E-3</v>
      </c>
      <c r="GD234" s="879"/>
      <c r="GE234" s="340">
        <f>GE103</f>
        <v>82928</v>
      </c>
      <c r="GF234" s="340">
        <f>GF103</f>
        <v>796</v>
      </c>
      <c r="GG234" s="930">
        <f t="shared" ref="GG234" si="2210">SUM(GF234,-GE234)</f>
        <v>-82132</v>
      </c>
      <c r="GH234" s="931">
        <f t="shared" ref="GH234" si="2211">GG234/GE234</f>
        <v>-0.99040131198147796</v>
      </c>
      <c r="GI234" s="1188">
        <v>28</v>
      </c>
      <c r="GJ234" s="866"/>
      <c r="GL234" s="1356">
        <v>28</v>
      </c>
      <c r="GM234" s="996" t="s">
        <v>339</v>
      </c>
      <c r="GN234" s="996">
        <f>GN103</f>
        <v>0</v>
      </c>
      <c r="GO234" s="996">
        <f>GO103</f>
        <v>77235</v>
      </c>
      <c r="GP234" s="1122">
        <f t="shared" ref="GP234" si="2212">SUM(GO234,-GN234)</f>
        <v>77235</v>
      </c>
      <c r="GQ234" s="999" t="e">
        <f t="shared" ref="GQ234" si="2213">GP234/GN234</f>
        <v>#DIV/0!</v>
      </c>
      <c r="GR234" s="921">
        <v>22</v>
      </c>
      <c r="GS234" s="996">
        <f>GS103</f>
        <v>168</v>
      </c>
      <c r="GT234" s="996">
        <f>GT103</f>
        <v>160</v>
      </c>
      <c r="GU234" s="998">
        <f t="shared" ref="GU234" si="2214">SUM(GT234,-GS234)</f>
        <v>-8</v>
      </c>
      <c r="GV234" s="1103">
        <f t="shared" ref="GV234" si="2215">GU234/GS234</f>
        <v>-4.7619047619047616E-2</v>
      </c>
      <c r="GW234" s="879"/>
      <c r="GX234" s="340">
        <f>GX103</f>
        <v>82928</v>
      </c>
      <c r="GY234" s="340">
        <f>GY103</f>
        <v>160</v>
      </c>
      <c r="GZ234" s="930">
        <f t="shared" ref="GZ234" si="2216">SUM(GY234,-GX234)</f>
        <v>-82768</v>
      </c>
      <c r="HA234" s="931">
        <f t="shared" ref="HA234" si="2217">GZ234/GX234</f>
        <v>-0.99807061547366394</v>
      </c>
      <c r="HB234" s="1356">
        <v>28</v>
      </c>
      <c r="HC234" s="866"/>
      <c r="HE234" s="1188">
        <v>28</v>
      </c>
      <c r="HF234" s="996" t="s">
        <v>339</v>
      </c>
      <c r="HG234" s="996">
        <f>HG103</f>
        <v>0</v>
      </c>
      <c r="HH234" s="996">
        <f>HH103</f>
        <v>77235</v>
      </c>
      <c r="HI234" s="1122">
        <f t="shared" ref="HI234" si="2218">SUM(HH234,-HG234)</f>
        <v>77235</v>
      </c>
      <c r="HJ234" s="999" t="e">
        <f t="shared" ref="HJ234" si="2219">HI234/HG234</f>
        <v>#DIV/0!</v>
      </c>
      <c r="HK234" s="921">
        <v>22</v>
      </c>
      <c r="HL234" s="996">
        <f>HL103</f>
        <v>455</v>
      </c>
      <c r="HM234" s="996">
        <f>HM103</f>
        <v>530</v>
      </c>
      <c r="HN234" s="998">
        <f t="shared" ref="HN234" si="2220">SUM(HM234,-HL234)</f>
        <v>75</v>
      </c>
      <c r="HO234" s="1103">
        <f t="shared" ref="HO234" si="2221">HN234/HL234</f>
        <v>0.16483516483516483</v>
      </c>
      <c r="HP234" s="879"/>
      <c r="HQ234" s="340">
        <f>HQ103</f>
        <v>82928</v>
      </c>
      <c r="HR234" s="340">
        <f>HR103</f>
        <v>530</v>
      </c>
      <c r="HS234" s="930">
        <f t="shared" ref="HS234" si="2222">SUM(HR234,-HQ234)</f>
        <v>-82398</v>
      </c>
      <c r="HT234" s="931">
        <f t="shared" ref="HT234" si="2223">HS234/HQ234</f>
        <v>-0.99360891375651172</v>
      </c>
      <c r="HU234" s="1188">
        <v>28</v>
      </c>
      <c r="HV234" s="866"/>
      <c r="HX234" s="1356">
        <v>28</v>
      </c>
      <c r="HY234" s="996" t="s">
        <v>339</v>
      </c>
      <c r="HZ234" s="996">
        <f>HZ103</f>
        <v>0</v>
      </c>
      <c r="IA234" s="996">
        <f>IA103</f>
        <v>77235</v>
      </c>
      <c r="IB234" s="1122">
        <f t="shared" ref="IB234" si="2224">SUM(IA234,-HZ234)</f>
        <v>77235</v>
      </c>
      <c r="IC234" s="999" t="e">
        <f t="shared" ref="IC234" si="2225">IB234/HZ234</f>
        <v>#DIV/0!</v>
      </c>
      <c r="ID234" s="921">
        <v>22</v>
      </c>
      <c r="IE234" s="996">
        <f>IE103</f>
        <v>1016</v>
      </c>
      <c r="IF234" s="996">
        <f>IF103</f>
        <v>1025</v>
      </c>
      <c r="IG234" s="998">
        <f t="shared" ref="IG234" si="2226">SUM(IF234,-IE234)</f>
        <v>9</v>
      </c>
      <c r="IH234" s="1103">
        <f t="shared" ref="IH234" si="2227">IG234/IE234</f>
        <v>8.8582677165354329E-3</v>
      </c>
      <c r="II234" s="879"/>
      <c r="IJ234" s="340">
        <f>IJ103</f>
        <v>82928</v>
      </c>
      <c r="IK234" s="340">
        <f>IK103</f>
        <v>1025</v>
      </c>
      <c r="IL234" s="930">
        <f t="shared" ref="IL234" si="2228">SUM(IK234,-IJ234)</f>
        <v>-81903</v>
      </c>
      <c r="IM234" s="931">
        <f t="shared" ref="IM234" si="2229">IL234/IJ234</f>
        <v>-0.98763988037815942</v>
      </c>
      <c r="IN234" s="1356">
        <v>28</v>
      </c>
      <c r="IO234" s="866"/>
      <c r="IQ234" s="1179">
        <v>28</v>
      </c>
      <c r="IR234" s="996" t="s">
        <v>339</v>
      </c>
      <c r="IS234" s="996">
        <f>IS103</f>
        <v>0</v>
      </c>
      <c r="IT234" s="996">
        <f>IT103</f>
        <v>77235</v>
      </c>
      <c r="IU234" s="1122">
        <f t="shared" ref="IU234" si="2230">SUM(IT234,-IS234)</f>
        <v>77235</v>
      </c>
      <c r="IV234" s="999" t="e">
        <f t="shared" ref="IV234" si="2231">IU234/IS234</f>
        <v>#DIV/0!</v>
      </c>
      <c r="IW234" s="921">
        <v>22</v>
      </c>
      <c r="IX234" s="996">
        <f>IX103</f>
        <v>15953</v>
      </c>
      <c r="IY234" s="996">
        <f>IY103</f>
        <v>15788</v>
      </c>
      <c r="IZ234" s="998">
        <f t="shared" ref="IZ234" si="2232">SUM(IY234,-IX234)</f>
        <v>-165</v>
      </c>
      <c r="JA234" s="1103">
        <f t="shared" ref="JA234" si="2233">IZ234/IX234</f>
        <v>-1.0342882216511001E-2</v>
      </c>
      <c r="JB234" s="879"/>
      <c r="JC234" s="340">
        <f>JC103</f>
        <v>82928</v>
      </c>
      <c r="JD234" s="340">
        <f>JD103</f>
        <v>15788</v>
      </c>
      <c r="JE234" s="930">
        <f t="shared" ref="JE234" si="2234">SUM(JD234,-JC234)</f>
        <v>-67140</v>
      </c>
      <c r="JF234" s="931">
        <f t="shared" ref="JF234" si="2235">JE234/JC234</f>
        <v>-0.80961798186378542</v>
      </c>
      <c r="JG234" s="1179">
        <v>28</v>
      </c>
      <c r="JH234" s="866"/>
    </row>
    <row r="235" spans="1:268">
      <c r="A235" s="1179">
        <v>29</v>
      </c>
      <c r="B235" s="1109" t="s">
        <v>313</v>
      </c>
      <c r="C235" s="302">
        <f t="shared" ref="C235:D237" si="2236">C106</f>
        <v>0</v>
      </c>
      <c r="D235" s="302">
        <f t="shared" si="2236"/>
        <v>9127</v>
      </c>
      <c r="E235" s="963">
        <f>SUM(D235,-C235)</f>
        <v>9127</v>
      </c>
      <c r="F235" s="938" t="e">
        <f>E235/C235</f>
        <v>#DIV/0!</v>
      </c>
      <c r="G235" s="989"/>
      <c r="H235" s="1372">
        <f>H106</f>
        <v>9127</v>
      </c>
      <c r="I235" s="1372">
        <f>I106</f>
        <v>9910</v>
      </c>
      <c r="J235" s="963">
        <f>SUM(I235,-H235)</f>
        <v>783</v>
      </c>
      <c r="K235" s="938">
        <f>J235/H235</f>
        <v>8.5789416018406922E-2</v>
      </c>
      <c r="L235" s="879"/>
      <c r="M235" s="930">
        <v>8446</v>
      </c>
      <c r="N235" s="930">
        <v>9216</v>
      </c>
      <c r="O235" s="930">
        <f>SUM(N235,-M235)</f>
        <v>770</v>
      </c>
      <c r="P235" s="931">
        <f>O235/M235</f>
        <v>9.1167416528534218E-2</v>
      </c>
      <c r="Q235" s="1179">
        <v>29</v>
      </c>
      <c r="R235" s="866"/>
      <c r="U235" s="1188">
        <v>29</v>
      </c>
      <c r="V235" s="1109" t="s">
        <v>313</v>
      </c>
      <c r="W235" s="302">
        <f t="shared" ref="W235:X237" si="2237">W106</f>
        <v>0</v>
      </c>
      <c r="X235" s="302">
        <f t="shared" si="2237"/>
        <v>9127</v>
      </c>
      <c r="Y235" s="963">
        <f>SUM(X235,-W235)</f>
        <v>9127</v>
      </c>
      <c r="Z235" s="938" t="e">
        <f>Y235/W235</f>
        <v>#DIV/0!</v>
      </c>
      <c r="AA235" s="989"/>
      <c r="AB235" s="1372">
        <f>AB106</f>
        <v>335</v>
      </c>
      <c r="AC235" s="1372">
        <f>AC106</f>
        <v>322</v>
      </c>
      <c r="AD235" s="963">
        <f>SUM(AC235,-AB235)</f>
        <v>-13</v>
      </c>
      <c r="AE235" s="938">
        <f>AD235/AB235</f>
        <v>-3.880597014925373E-2</v>
      </c>
      <c r="AF235" s="879"/>
      <c r="AG235" s="930">
        <v>8446</v>
      </c>
      <c r="AH235" s="930">
        <v>9216</v>
      </c>
      <c r="AI235" s="930">
        <f>SUM(AH235,-AG235)</f>
        <v>770</v>
      </c>
      <c r="AJ235" s="931">
        <f>AI235/AG235</f>
        <v>9.1167416528534218E-2</v>
      </c>
      <c r="AK235" s="1188">
        <v>29</v>
      </c>
      <c r="AL235" s="866"/>
      <c r="AN235" s="1356">
        <v>29</v>
      </c>
      <c r="AO235" s="1109" t="s">
        <v>313</v>
      </c>
      <c r="AP235" s="302">
        <f t="shared" ref="AP235:AQ237" si="2238">AP106</f>
        <v>0</v>
      </c>
      <c r="AQ235" s="302">
        <f t="shared" si="2238"/>
        <v>9127</v>
      </c>
      <c r="AR235" s="963">
        <f>SUM(AQ235,-AP235)</f>
        <v>9127</v>
      </c>
      <c r="AS235" s="938" t="e">
        <f>AR235/AP235</f>
        <v>#DIV/0!</v>
      </c>
      <c r="AT235" s="989"/>
      <c r="AU235" s="1372">
        <f>AU106</f>
        <v>98</v>
      </c>
      <c r="AV235" s="1372">
        <f>AV106</f>
        <v>98</v>
      </c>
      <c r="AW235" s="963">
        <f>SUM(AV235,-AU235)</f>
        <v>0</v>
      </c>
      <c r="AX235" s="938">
        <f>AW235/AU235</f>
        <v>0</v>
      </c>
      <c r="AY235" s="879"/>
      <c r="AZ235" s="930">
        <v>8446</v>
      </c>
      <c r="BA235" s="930">
        <v>9216</v>
      </c>
      <c r="BB235" s="930">
        <f>SUM(BA235,-AZ235)</f>
        <v>770</v>
      </c>
      <c r="BC235" s="931">
        <f>BB235/AZ235</f>
        <v>9.1167416528534218E-2</v>
      </c>
      <c r="BD235" s="1356">
        <v>29</v>
      </c>
      <c r="BE235" s="866"/>
      <c r="BH235" s="1188">
        <v>29</v>
      </c>
      <c r="BI235" s="1109" t="s">
        <v>313</v>
      </c>
      <c r="BJ235" s="302">
        <f t="shared" ref="BJ235:BK237" si="2239">BJ106</f>
        <v>0</v>
      </c>
      <c r="BK235" s="302">
        <f t="shared" si="2239"/>
        <v>9127</v>
      </c>
      <c r="BL235" s="963">
        <f>SUM(BK235,-BJ235)</f>
        <v>9127</v>
      </c>
      <c r="BM235" s="938" t="e">
        <f>BL235/BJ235</f>
        <v>#DIV/0!</v>
      </c>
      <c r="BN235" s="989"/>
      <c r="BO235" s="1372">
        <f>BO106</f>
        <v>402</v>
      </c>
      <c r="BP235" s="1372">
        <f>BP106</f>
        <v>571</v>
      </c>
      <c r="BQ235" s="963">
        <f>SUM(BP235,-BO235)</f>
        <v>169</v>
      </c>
      <c r="BR235" s="938">
        <f>BQ235/BO235</f>
        <v>0.42039800995024873</v>
      </c>
      <c r="BS235" s="879"/>
      <c r="BT235" s="930">
        <v>8446</v>
      </c>
      <c r="BU235" s="930">
        <v>9216</v>
      </c>
      <c r="BV235" s="930">
        <f>SUM(BU235,-BT235)</f>
        <v>770</v>
      </c>
      <c r="BW235" s="931">
        <f>BV235/BT235</f>
        <v>9.1167416528534218E-2</v>
      </c>
      <c r="BX235" s="1188">
        <v>29</v>
      </c>
      <c r="BY235" s="866"/>
      <c r="CB235" s="1356">
        <v>29</v>
      </c>
      <c r="CC235" s="1109" t="s">
        <v>313</v>
      </c>
      <c r="CD235" s="302">
        <f t="shared" ref="CD235:CE237" si="2240">CD106</f>
        <v>0</v>
      </c>
      <c r="CE235" s="302">
        <f t="shared" si="2240"/>
        <v>9127</v>
      </c>
      <c r="CF235" s="963">
        <f>SUM(CE235,-CD235)</f>
        <v>9127</v>
      </c>
      <c r="CG235" s="938" t="e">
        <f>CF235/CD235</f>
        <v>#DIV/0!</v>
      </c>
      <c r="CH235" s="989"/>
      <c r="CI235" s="1372">
        <f>CI106</f>
        <v>204</v>
      </c>
      <c r="CJ235" s="1372">
        <f>CJ106</f>
        <v>188</v>
      </c>
      <c r="CK235" s="963">
        <f>SUM(CJ235,-CI235)</f>
        <v>-16</v>
      </c>
      <c r="CL235" s="938">
        <f>CK235/CI235</f>
        <v>-7.8431372549019607E-2</v>
      </c>
      <c r="CM235" s="879"/>
      <c r="CN235" s="930">
        <v>8446</v>
      </c>
      <c r="CO235" s="930">
        <v>9216</v>
      </c>
      <c r="CP235" s="930">
        <f>SUM(CO235,-CN235)</f>
        <v>770</v>
      </c>
      <c r="CQ235" s="931">
        <f>CP235/CN235</f>
        <v>9.1167416528534218E-2</v>
      </c>
      <c r="CR235" s="1356">
        <v>29</v>
      </c>
      <c r="CS235" s="866"/>
      <c r="CU235" s="1188">
        <v>29</v>
      </c>
      <c r="CV235" s="1109" t="s">
        <v>313</v>
      </c>
      <c r="CW235" s="302">
        <f t="shared" ref="CW235:CX237" si="2241">CW106</f>
        <v>0</v>
      </c>
      <c r="CX235" s="302">
        <f t="shared" si="2241"/>
        <v>9127</v>
      </c>
      <c r="CY235" s="963">
        <f>SUM(CX235,-CW235)</f>
        <v>9127</v>
      </c>
      <c r="CZ235" s="938" t="e">
        <f>CY235/CW235</f>
        <v>#DIV/0!</v>
      </c>
      <c r="DA235" s="989"/>
      <c r="DB235" s="1372">
        <f>DB106</f>
        <v>286</v>
      </c>
      <c r="DC235" s="1372">
        <f>DC106</f>
        <v>314</v>
      </c>
      <c r="DD235" s="963">
        <f>SUM(DC235,-DB235)</f>
        <v>28</v>
      </c>
      <c r="DE235" s="938">
        <f>DD235/DB235</f>
        <v>9.7902097902097904E-2</v>
      </c>
      <c r="DF235" s="879"/>
      <c r="DG235" s="930">
        <v>8446</v>
      </c>
      <c r="DH235" s="930">
        <v>9216</v>
      </c>
      <c r="DI235" s="930">
        <f>SUM(DH235,-DG235)</f>
        <v>770</v>
      </c>
      <c r="DJ235" s="931">
        <f>DI235/DG235</f>
        <v>9.1167416528534218E-2</v>
      </c>
      <c r="DK235" s="1188">
        <v>29</v>
      </c>
      <c r="DL235" s="866"/>
      <c r="DN235" s="1356">
        <v>29</v>
      </c>
      <c r="DO235" s="1109" t="s">
        <v>313</v>
      </c>
      <c r="DP235" s="302">
        <f t="shared" ref="DP235:DQ237" si="2242">DP106</f>
        <v>0</v>
      </c>
      <c r="DQ235" s="302">
        <f t="shared" si="2242"/>
        <v>9127</v>
      </c>
      <c r="DR235" s="963">
        <f>SUM(DQ235,-DP235)</f>
        <v>9127</v>
      </c>
      <c r="DS235" s="938" t="e">
        <f>DR235/DP235</f>
        <v>#DIV/0!</v>
      </c>
      <c r="DT235" s="989"/>
      <c r="DU235" s="1372">
        <f>DU106</f>
        <v>111</v>
      </c>
      <c r="DV235" s="1372">
        <f>DV106</f>
        <v>84</v>
      </c>
      <c r="DW235" s="963">
        <f>SUM(DV235,-DU235)</f>
        <v>-27</v>
      </c>
      <c r="DX235" s="938">
        <f>DW235/DU235</f>
        <v>-0.24324324324324326</v>
      </c>
      <c r="DY235" s="879"/>
      <c r="DZ235" s="930">
        <v>8446</v>
      </c>
      <c r="EA235" s="930">
        <v>9216</v>
      </c>
      <c r="EB235" s="930">
        <f>SUM(EA235,-DZ235)</f>
        <v>770</v>
      </c>
      <c r="EC235" s="931">
        <f>EB235/DZ235</f>
        <v>9.1167416528534218E-2</v>
      </c>
      <c r="ED235" s="1356">
        <v>29</v>
      </c>
      <c r="EE235" s="866"/>
      <c r="EG235" s="1188">
        <v>29</v>
      </c>
      <c r="EH235" s="1109" t="s">
        <v>313</v>
      </c>
      <c r="EI235" s="302">
        <f t="shared" ref="EI235:EJ237" si="2243">EI106</f>
        <v>0</v>
      </c>
      <c r="EJ235" s="302">
        <f t="shared" si="2243"/>
        <v>9127</v>
      </c>
      <c r="EK235" s="963">
        <f>SUM(EJ235,-EI235)</f>
        <v>9127</v>
      </c>
      <c r="EL235" s="938" t="e">
        <f>EK235/EI235</f>
        <v>#DIV/0!</v>
      </c>
      <c r="EM235" s="989"/>
      <c r="EN235" s="1372">
        <f>EN106</f>
        <v>104</v>
      </c>
      <c r="EO235" s="1372">
        <f>EO106</f>
        <v>186</v>
      </c>
      <c r="EP235" s="963">
        <f>SUM(EO235,-EN235)</f>
        <v>82</v>
      </c>
      <c r="EQ235" s="938">
        <f>EP235/EN235</f>
        <v>0.78846153846153844</v>
      </c>
      <c r="ER235" s="879"/>
      <c r="ES235" s="930">
        <v>8446</v>
      </c>
      <c r="ET235" s="930">
        <v>9216</v>
      </c>
      <c r="EU235" s="930">
        <f>SUM(ET235,-ES235)</f>
        <v>770</v>
      </c>
      <c r="EV235" s="931">
        <f>EU235/ES235</f>
        <v>9.1167416528534218E-2</v>
      </c>
      <c r="EW235" s="1188">
        <v>29</v>
      </c>
      <c r="EX235" s="866"/>
      <c r="EZ235" s="1356">
        <v>29</v>
      </c>
      <c r="FA235" s="1109" t="s">
        <v>313</v>
      </c>
      <c r="FB235" s="302">
        <f t="shared" ref="FB235:FC237" si="2244">FB106</f>
        <v>0</v>
      </c>
      <c r="FC235" s="302">
        <f t="shared" si="2244"/>
        <v>9127</v>
      </c>
      <c r="FD235" s="963">
        <f>SUM(FC235,-FB235)</f>
        <v>9127</v>
      </c>
      <c r="FE235" s="938" t="e">
        <f>FD235/FB235</f>
        <v>#DIV/0!</v>
      </c>
      <c r="FF235" s="989"/>
      <c r="FG235" s="1372">
        <f>FG106</f>
        <v>61</v>
      </c>
      <c r="FH235" s="1372">
        <f>FH106</f>
        <v>39</v>
      </c>
      <c r="FI235" s="963">
        <f>SUM(FH235,-FG235)</f>
        <v>-22</v>
      </c>
      <c r="FJ235" s="938">
        <f>FI235/FG235</f>
        <v>-0.36065573770491804</v>
      </c>
      <c r="FK235" s="879"/>
      <c r="FL235" s="930">
        <v>8446</v>
      </c>
      <c r="FM235" s="930">
        <v>9216</v>
      </c>
      <c r="FN235" s="930">
        <f>SUM(FM235,-FL235)</f>
        <v>770</v>
      </c>
      <c r="FO235" s="931">
        <f>FN235/FL235</f>
        <v>9.1167416528534218E-2</v>
      </c>
      <c r="FP235" s="1356">
        <v>29</v>
      </c>
      <c r="FQ235" s="866"/>
      <c r="FS235" s="1188">
        <v>29</v>
      </c>
      <c r="FT235" s="1109" t="s">
        <v>313</v>
      </c>
      <c r="FU235" s="302">
        <f t="shared" ref="FU235:FV237" si="2245">FU106</f>
        <v>0</v>
      </c>
      <c r="FV235" s="302">
        <f t="shared" si="2245"/>
        <v>9127</v>
      </c>
      <c r="FW235" s="963">
        <f>SUM(FV235,-FU235)</f>
        <v>9127</v>
      </c>
      <c r="FX235" s="938" t="e">
        <f>FW235/FU235</f>
        <v>#DIV/0!</v>
      </c>
      <c r="FY235" s="989"/>
      <c r="FZ235" s="1372">
        <f>FZ106</f>
        <v>353</v>
      </c>
      <c r="GA235" s="1372">
        <f>GA106</f>
        <v>168</v>
      </c>
      <c r="GB235" s="963">
        <f>SUM(GA235,-FZ235)</f>
        <v>-185</v>
      </c>
      <c r="GC235" s="938">
        <f>GB235/FZ235</f>
        <v>-0.52407932011331448</v>
      </c>
      <c r="GD235" s="879"/>
      <c r="GE235" s="930">
        <v>8446</v>
      </c>
      <c r="GF235" s="930">
        <v>9216</v>
      </c>
      <c r="GG235" s="930">
        <f>SUM(GF235,-GE235)</f>
        <v>770</v>
      </c>
      <c r="GH235" s="931">
        <f>GG235/GE235</f>
        <v>9.1167416528534218E-2</v>
      </c>
      <c r="GI235" s="1188">
        <v>29</v>
      </c>
      <c r="GJ235" s="866"/>
      <c r="GL235" s="1356">
        <v>29</v>
      </c>
      <c r="GM235" s="1109" t="s">
        <v>313</v>
      </c>
      <c r="GN235" s="302">
        <f t="shared" ref="GN235:GO237" si="2246">GN106</f>
        <v>0</v>
      </c>
      <c r="GO235" s="302">
        <f t="shared" si="2246"/>
        <v>9127</v>
      </c>
      <c r="GP235" s="963">
        <f>SUM(GO235,-GN235)</f>
        <v>9127</v>
      </c>
      <c r="GQ235" s="938" t="e">
        <f>GP235/GN235</f>
        <v>#DIV/0!</v>
      </c>
      <c r="GR235" s="989"/>
      <c r="GS235" s="1372">
        <f>GS106</f>
        <v>33</v>
      </c>
      <c r="GT235" s="1372">
        <f>GT106</f>
        <v>21</v>
      </c>
      <c r="GU235" s="963">
        <f>SUM(GT235,-GS235)</f>
        <v>-12</v>
      </c>
      <c r="GV235" s="938">
        <f>GU235/GS235</f>
        <v>-0.36363636363636365</v>
      </c>
      <c r="GW235" s="879"/>
      <c r="GX235" s="930">
        <v>8446</v>
      </c>
      <c r="GY235" s="930">
        <v>9216</v>
      </c>
      <c r="GZ235" s="930">
        <f>SUM(GY235,-GX235)</f>
        <v>770</v>
      </c>
      <c r="HA235" s="931">
        <f>GZ235/GX235</f>
        <v>9.1167416528534218E-2</v>
      </c>
      <c r="HB235" s="1356">
        <v>29</v>
      </c>
      <c r="HC235" s="866"/>
      <c r="HE235" s="1188">
        <v>29</v>
      </c>
      <c r="HF235" s="1109" t="s">
        <v>313</v>
      </c>
      <c r="HG235" s="302">
        <f t="shared" ref="HG235:HH237" si="2247">HG106</f>
        <v>0</v>
      </c>
      <c r="HH235" s="302">
        <f t="shared" si="2247"/>
        <v>9127</v>
      </c>
      <c r="HI235" s="963">
        <f>SUM(HH235,-HG235)</f>
        <v>9127</v>
      </c>
      <c r="HJ235" s="938" t="e">
        <f>HI235/HG235</f>
        <v>#DIV/0!</v>
      </c>
      <c r="HK235" s="989"/>
      <c r="HL235" s="1372">
        <f>HL106</f>
        <v>109</v>
      </c>
      <c r="HM235" s="1372">
        <f>HM106</f>
        <v>151</v>
      </c>
      <c r="HN235" s="963">
        <f>SUM(HM235,-HL235)</f>
        <v>42</v>
      </c>
      <c r="HO235" s="938">
        <f>HN235/HL235</f>
        <v>0.38532110091743121</v>
      </c>
      <c r="HP235" s="879"/>
      <c r="HQ235" s="930">
        <v>8446</v>
      </c>
      <c r="HR235" s="930">
        <v>9216</v>
      </c>
      <c r="HS235" s="930">
        <f>SUM(HR235,-HQ235)</f>
        <v>770</v>
      </c>
      <c r="HT235" s="931">
        <f>HS235/HQ235</f>
        <v>9.1167416528534218E-2</v>
      </c>
      <c r="HU235" s="1188">
        <v>29</v>
      </c>
      <c r="HV235" s="866"/>
      <c r="HX235" s="1356">
        <v>29</v>
      </c>
      <c r="HY235" s="1109" t="s">
        <v>313</v>
      </c>
      <c r="HZ235" s="302">
        <f t="shared" ref="HZ235:IA237" si="2248">HZ106</f>
        <v>0</v>
      </c>
      <c r="IA235" s="302">
        <f t="shared" si="2248"/>
        <v>9127</v>
      </c>
      <c r="IB235" s="963">
        <f>SUM(IA235,-HZ235)</f>
        <v>9127</v>
      </c>
      <c r="IC235" s="938" t="e">
        <f>IB235/HZ235</f>
        <v>#DIV/0!</v>
      </c>
      <c r="ID235" s="989"/>
      <c r="IE235" s="1372">
        <f>IE106</f>
        <v>160</v>
      </c>
      <c r="IF235" s="1372">
        <f>IF106</f>
        <v>155</v>
      </c>
      <c r="IG235" s="963">
        <f>SUM(IF235,-IE235)</f>
        <v>-5</v>
      </c>
      <c r="IH235" s="938">
        <f>IG235/IE235</f>
        <v>-3.125E-2</v>
      </c>
      <c r="II235" s="879"/>
      <c r="IJ235" s="930">
        <v>8446</v>
      </c>
      <c r="IK235" s="930">
        <v>9216</v>
      </c>
      <c r="IL235" s="930">
        <f>SUM(IK235,-IJ235)</f>
        <v>770</v>
      </c>
      <c r="IM235" s="931">
        <f>IL235/IJ235</f>
        <v>9.1167416528534218E-2</v>
      </c>
      <c r="IN235" s="1356">
        <v>29</v>
      </c>
      <c r="IO235" s="866"/>
      <c r="IQ235" s="1179">
        <v>29</v>
      </c>
      <c r="IR235" s="1109" t="s">
        <v>313</v>
      </c>
      <c r="IS235" s="302">
        <f t="shared" ref="IS235:IT237" si="2249">IS106</f>
        <v>0</v>
      </c>
      <c r="IT235" s="302">
        <f t="shared" si="2249"/>
        <v>9127</v>
      </c>
      <c r="IU235" s="963">
        <f>SUM(IT235,-IS235)</f>
        <v>9127</v>
      </c>
      <c r="IV235" s="938" t="e">
        <f>IU235/IS235</f>
        <v>#DIV/0!</v>
      </c>
      <c r="IW235" s="989"/>
      <c r="IX235" s="1372">
        <f>IX106</f>
        <v>2256</v>
      </c>
      <c r="IY235" s="1372">
        <f>IY106</f>
        <v>2297</v>
      </c>
      <c r="IZ235" s="963">
        <f>SUM(IY235,-IX235)</f>
        <v>41</v>
      </c>
      <c r="JA235" s="938">
        <f>IZ235/IX235</f>
        <v>1.8173758865248225E-2</v>
      </c>
      <c r="JB235" s="879"/>
      <c r="JC235" s="930">
        <v>8446</v>
      </c>
      <c r="JD235" s="930">
        <v>9216</v>
      </c>
      <c r="JE235" s="930">
        <f>SUM(JD235,-JC235)</f>
        <v>770</v>
      </c>
      <c r="JF235" s="931">
        <f>JE235/JC235</f>
        <v>9.1167416528534218E-2</v>
      </c>
      <c r="JG235" s="1179">
        <v>29</v>
      </c>
      <c r="JH235" s="866"/>
    </row>
    <row r="236" spans="1:268">
      <c r="A236" s="1179">
        <v>30</v>
      </c>
      <c r="B236" s="1115" t="s">
        <v>311</v>
      </c>
      <c r="C236" s="1116">
        <f t="shared" si="2236"/>
        <v>0</v>
      </c>
      <c r="D236" s="1116">
        <f t="shared" si="2236"/>
        <v>61547</v>
      </c>
      <c r="E236" s="1122"/>
      <c r="F236" s="1119">
        <f>D236/D234</f>
        <v>0.79687965300705643</v>
      </c>
      <c r="G236" s="921"/>
      <c r="H236" s="1126">
        <v>61707</v>
      </c>
      <c r="I236" s="1126">
        <f>I107</f>
        <v>61258</v>
      </c>
      <c r="J236" s="998"/>
      <c r="K236" s="1119">
        <f>I236/I234</f>
        <v>0.74584814688550138</v>
      </c>
      <c r="L236" s="879"/>
      <c r="M236" s="929"/>
      <c r="N236" s="940"/>
      <c r="O236" s="930"/>
      <c r="P236" s="1121"/>
      <c r="Q236" s="1179">
        <v>30</v>
      </c>
      <c r="R236" s="866"/>
      <c r="U236" s="1188">
        <v>30</v>
      </c>
      <c r="V236" s="1115" t="s">
        <v>311</v>
      </c>
      <c r="W236" s="1116">
        <f t="shared" si="2237"/>
        <v>0</v>
      </c>
      <c r="X236" s="1116">
        <f t="shared" si="2237"/>
        <v>61547</v>
      </c>
      <c r="Y236" s="1122"/>
      <c r="Z236" s="1119">
        <f>X236/X234</f>
        <v>0.79687965300705643</v>
      </c>
      <c r="AA236" s="921"/>
      <c r="AB236" s="1102"/>
      <c r="AC236" s="1126">
        <f>AC107</f>
        <v>2459</v>
      </c>
      <c r="AD236" s="998"/>
      <c r="AE236" s="1119">
        <f>AC236/AC234</f>
        <v>0.70742232451093212</v>
      </c>
      <c r="AF236" s="879"/>
      <c r="AG236" s="929"/>
      <c r="AH236" s="940"/>
      <c r="AI236" s="930"/>
      <c r="AJ236" s="1121"/>
      <c r="AK236" s="1188">
        <v>30</v>
      </c>
      <c r="AL236" s="866"/>
      <c r="AN236" s="1356">
        <v>30</v>
      </c>
      <c r="AO236" s="1115" t="s">
        <v>311</v>
      </c>
      <c r="AP236" s="1116">
        <f t="shared" si="2238"/>
        <v>0</v>
      </c>
      <c r="AQ236" s="1116">
        <f t="shared" si="2238"/>
        <v>61547</v>
      </c>
      <c r="AR236" s="1122"/>
      <c r="AS236" s="1119">
        <f>AQ236/AQ234</f>
        <v>0.79687965300705643</v>
      </c>
      <c r="AT236" s="921"/>
      <c r="AU236" s="1102"/>
      <c r="AV236" s="1126">
        <f>AV107</f>
        <v>626</v>
      </c>
      <c r="AW236" s="998"/>
      <c r="AX236" s="1119">
        <f>AV236/AV234</f>
        <v>0.7364705882352941</v>
      </c>
      <c r="AY236" s="879"/>
      <c r="AZ236" s="929"/>
      <c r="BA236" s="940"/>
      <c r="BB236" s="930"/>
      <c r="BC236" s="1121"/>
      <c r="BD236" s="1356">
        <v>30</v>
      </c>
      <c r="BE236" s="866"/>
      <c r="BH236" s="1188">
        <v>30</v>
      </c>
      <c r="BI236" s="1115" t="s">
        <v>311</v>
      </c>
      <c r="BJ236" s="1116">
        <f t="shared" si="2239"/>
        <v>0</v>
      </c>
      <c r="BK236" s="1116">
        <f t="shared" si="2239"/>
        <v>61547</v>
      </c>
      <c r="BL236" s="1122"/>
      <c r="BM236" s="1119">
        <f>BK236/BK234</f>
        <v>0.79687965300705643</v>
      </c>
      <c r="BN236" s="921"/>
      <c r="BO236" s="1102"/>
      <c r="BP236" s="1126">
        <f>BP107</f>
        <v>2282</v>
      </c>
      <c r="BQ236" s="998"/>
      <c r="BR236" s="1119">
        <f>BP236/BP234</f>
        <v>0.71223470661672905</v>
      </c>
      <c r="BS236" s="879"/>
      <c r="BT236" s="929"/>
      <c r="BU236" s="940"/>
      <c r="BV236" s="930"/>
      <c r="BW236" s="1121"/>
      <c r="BX236" s="1188">
        <v>30</v>
      </c>
      <c r="BY236" s="866"/>
      <c r="CB236" s="1356">
        <v>30</v>
      </c>
      <c r="CC236" s="1115" t="s">
        <v>311</v>
      </c>
      <c r="CD236" s="1116">
        <f t="shared" si="2240"/>
        <v>0</v>
      </c>
      <c r="CE236" s="1116">
        <f t="shared" si="2240"/>
        <v>61547</v>
      </c>
      <c r="CF236" s="1122"/>
      <c r="CG236" s="1119">
        <f>CE236/CE234</f>
        <v>0.79687965300705643</v>
      </c>
      <c r="CH236" s="921"/>
      <c r="CI236" s="1102"/>
      <c r="CJ236" s="1126">
        <f>CJ107</f>
        <v>1140</v>
      </c>
      <c r="CK236" s="998"/>
      <c r="CL236" s="1119">
        <f>CJ236/CJ234</f>
        <v>0.73359073359073357</v>
      </c>
      <c r="CM236" s="879"/>
      <c r="CN236" s="929"/>
      <c r="CO236" s="940"/>
      <c r="CP236" s="930"/>
      <c r="CQ236" s="1121"/>
      <c r="CR236" s="1356">
        <v>30</v>
      </c>
      <c r="CS236" s="866"/>
      <c r="CU236" s="1188">
        <v>30</v>
      </c>
      <c r="CV236" s="1115" t="s">
        <v>311</v>
      </c>
      <c r="CW236" s="1116">
        <f t="shared" si="2241"/>
        <v>0</v>
      </c>
      <c r="CX236" s="1116">
        <f t="shared" si="2241"/>
        <v>61547</v>
      </c>
      <c r="CY236" s="1122"/>
      <c r="CZ236" s="1119">
        <f>CX236/CX234</f>
        <v>0.79687965300705643</v>
      </c>
      <c r="DA236" s="921"/>
      <c r="DB236" s="1102"/>
      <c r="DC236" s="1126">
        <f>DC107</f>
        <v>1870</v>
      </c>
      <c r="DD236" s="998"/>
      <c r="DE236" s="1119">
        <f>DC236/DC234</f>
        <v>0.77529021558872302</v>
      </c>
      <c r="DF236" s="879"/>
      <c r="DG236" s="929"/>
      <c r="DH236" s="940"/>
      <c r="DI236" s="930"/>
      <c r="DJ236" s="1121"/>
      <c r="DK236" s="1188">
        <v>30</v>
      </c>
      <c r="DL236" s="866"/>
      <c r="DN236" s="1356">
        <v>30</v>
      </c>
      <c r="DO236" s="1115" t="s">
        <v>311</v>
      </c>
      <c r="DP236" s="1116">
        <f t="shared" si="2242"/>
        <v>0</v>
      </c>
      <c r="DQ236" s="1116">
        <f t="shared" si="2242"/>
        <v>61547</v>
      </c>
      <c r="DR236" s="1122"/>
      <c r="DS236" s="1119">
        <f>DQ236/DQ234</f>
        <v>0.79687965300705643</v>
      </c>
      <c r="DT236" s="921"/>
      <c r="DU236" s="1102"/>
      <c r="DV236" s="1126">
        <f>DV107</f>
        <v>618</v>
      </c>
      <c r="DW236" s="998"/>
      <c r="DX236" s="1119">
        <f>DV236/DV234</f>
        <v>0.86192468619246865</v>
      </c>
      <c r="DY236" s="879"/>
      <c r="DZ236" s="929"/>
      <c r="EA236" s="940"/>
      <c r="EB236" s="930"/>
      <c r="EC236" s="1121"/>
      <c r="ED236" s="1356">
        <v>30</v>
      </c>
      <c r="EE236" s="866"/>
      <c r="EG236" s="1188">
        <v>30</v>
      </c>
      <c r="EH236" s="1115" t="s">
        <v>311</v>
      </c>
      <c r="EI236" s="1116">
        <f t="shared" si="2243"/>
        <v>0</v>
      </c>
      <c r="EJ236" s="1116">
        <f t="shared" si="2243"/>
        <v>61547</v>
      </c>
      <c r="EK236" s="1122"/>
      <c r="EL236" s="1119">
        <f>EJ236/EJ234</f>
        <v>0.79687965300705643</v>
      </c>
      <c r="EM236" s="921"/>
      <c r="EN236" s="1102"/>
      <c r="EO236" s="1373">
        <v>554</v>
      </c>
      <c r="EP236" s="998"/>
      <c r="EQ236" s="1119">
        <f>EO236/EO234</f>
        <v>0.78917378917378922</v>
      </c>
      <c r="ER236" s="879"/>
      <c r="ES236" s="929"/>
      <c r="ET236" s="940"/>
      <c r="EU236" s="930"/>
      <c r="EV236" s="1121"/>
      <c r="EW236" s="1188">
        <v>30</v>
      </c>
      <c r="EX236" s="866"/>
      <c r="EY236" s="1369"/>
      <c r="EZ236" s="1356">
        <v>30</v>
      </c>
      <c r="FA236" s="1115" t="s">
        <v>311</v>
      </c>
      <c r="FB236" s="1116">
        <f t="shared" si="2244"/>
        <v>0</v>
      </c>
      <c r="FC236" s="1116">
        <f t="shared" si="2244"/>
        <v>61547</v>
      </c>
      <c r="FD236" s="1122"/>
      <c r="FE236" s="1119">
        <f>FC236/FC234</f>
        <v>0.79687965300705643</v>
      </c>
      <c r="FF236" s="921"/>
      <c r="FG236" s="1102"/>
      <c r="FH236" s="1126">
        <f>FH107</f>
        <v>298</v>
      </c>
      <c r="FI236" s="998"/>
      <c r="FJ236" s="1119">
        <f>FH236/FH234</f>
        <v>0.82320441988950277</v>
      </c>
      <c r="FK236" s="879"/>
      <c r="FL236" s="929"/>
      <c r="FM236" s="940"/>
      <c r="FN236" s="930"/>
      <c r="FO236" s="1121"/>
      <c r="FP236" s="1356">
        <v>30</v>
      </c>
      <c r="FQ236" s="866"/>
      <c r="FR236" s="1370"/>
      <c r="FS236" s="1188">
        <v>30</v>
      </c>
      <c r="FT236" s="1115" t="s">
        <v>311</v>
      </c>
      <c r="FU236" s="1116">
        <f t="shared" si="2245"/>
        <v>0</v>
      </c>
      <c r="FV236" s="1116">
        <f t="shared" si="2245"/>
        <v>61547</v>
      </c>
      <c r="FW236" s="1122"/>
      <c r="FX236" s="1119">
        <f>FV236/FV234</f>
        <v>0.79687965300705643</v>
      </c>
      <c r="FY236" s="921"/>
      <c r="FZ236" s="1102"/>
      <c r="GA236" s="1126">
        <f>GA107</f>
        <v>645</v>
      </c>
      <c r="GB236" s="998"/>
      <c r="GC236" s="1119">
        <f>GA236/GA234</f>
        <v>0.81030150753768848</v>
      </c>
      <c r="GD236" s="879"/>
      <c r="GE236" s="929"/>
      <c r="GF236" s="940"/>
      <c r="GG236" s="930"/>
      <c r="GH236" s="1121"/>
      <c r="GI236" s="1188">
        <v>30</v>
      </c>
      <c r="GJ236" s="866"/>
      <c r="GK236" s="1370"/>
      <c r="GL236" s="1356">
        <v>30</v>
      </c>
      <c r="GM236" s="1115" t="s">
        <v>311</v>
      </c>
      <c r="GN236" s="1116">
        <f t="shared" si="2246"/>
        <v>0</v>
      </c>
      <c r="GO236" s="1116">
        <f t="shared" si="2246"/>
        <v>61547</v>
      </c>
      <c r="GP236" s="1122"/>
      <c r="GQ236" s="1119">
        <f>GO236/GO234</f>
        <v>0.79687965300705643</v>
      </c>
      <c r="GR236" s="921"/>
      <c r="GS236" s="1102"/>
      <c r="GT236" s="1126">
        <f>GT107</f>
        <v>131</v>
      </c>
      <c r="GU236" s="998"/>
      <c r="GV236" s="1119">
        <f>GT236/GT234</f>
        <v>0.81874999999999998</v>
      </c>
      <c r="GW236" s="879"/>
      <c r="GX236" s="929"/>
      <c r="GY236" s="940"/>
      <c r="GZ236" s="930"/>
      <c r="HA236" s="1121"/>
      <c r="HB236" s="1356">
        <v>30</v>
      </c>
      <c r="HC236" s="866"/>
      <c r="HD236" s="1370"/>
      <c r="HE236" s="1188">
        <v>30</v>
      </c>
      <c r="HF236" s="1115" t="s">
        <v>311</v>
      </c>
      <c r="HG236" s="1116">
        <f t="shared" si="2247"/>
        <v>0</v>
      </c>
      <c r="HH236" s="1116">
        <f t="shared" si="2247"/>
        <v>61547</v>
      </c>
      <c r="HI236" s="1122"/>
      <c r="HJ236" s="1119">
        <f>HH236/HH234</f>
        <v>0.79687965300705643</v>
      </c>
      <c r="HK236" s="921"/>
      <c r="HL236" s="1102"/>
      <c r="HM236" s="1126">
        <f>HM107</f>
        <v>459</v>
      </c>
      <c r="HN236" s="998"/>
      <c r="HO236" s="1119">
        <f>HM236/HM234</f>
        <v>0.86603773584905663</v>
      </c>
      <c r="HP236" s="879"/>
      <c r="HQ236" s="929"/>
      <c r="HR236" s="940"/>
      <c r="HS236" s="930"/>
      <c r="HT236" s="1121"/>
      <c r="HU236" s="1188">
        <v>30</v>
      </c>
      <c r="HV236" s="866"/>
      <c r="HW236" s="1370"/>
      <c r="HX236" s="1356">
        <v>30</v>
      </c>
      <c r="HY236" s="1115" t="s">
        <v>311</v>
      </c>
      <c r="HZ236" s="1116">
        <f t="shared" si="2248"/>
        <v>0</v>
      </c>
      <c r="IA236" s="1116">
        <f t="shared" si="2248"/>
        <v>61547</v>
      </c>
      <c r="IB236" s="1122"/>
      <c r="IC236" s="1119">
        <f>IA236/IA234</f>
        <v>0.79687965300705643</v>
      </c>
      <c r="ID236" s="921"/>
      <c r="IE236" s="1102"/>
      <c r="IF236" s="1126">
        <f>IF107</f>
        <v>753</v>
      </c>
      <c r="IG236" s="998"/>
      <c r="IH236" s="1119">
        <f>IF236/IF234</f>
        <v>0.7346341463414634</v>
      </c>
      <c r="II236" s="879"/>
      <c r="IJ236" s="929"/>
      <c r="IK236" s="940"/>
      <c r="IL236" s="930"/>
      <c r="IM236" s="1121"/>
      <c r="IN236" s="1356">
        <v>30</v>
      </c>
      <c r="IO236" s="866"/>
      <c r="IP236" s="1370"/>
      <c r="IQ236" s="1179">
        <v>30</v>
      </c>
      <c r="IR236" s="1115" t="s">
        <v>311</v>
      </c>
      <c r="IS236" s="1116">
        <f t="shared" si="2249"/>
        <v>0</v>
      </c>
      <c r="IT236" s="1116">
        <f t="shared" si="2249"/>
        <v>61547</v>
      </c>
      <c r="IU236" s="1122"/>
      <c r="IV236" s="1119">
        <f>IT236/IT234</f>
        <v>0.79687965300705643</v>
      </c>
      <c r="IW236" s="921"/>
      <c r="IX236" s="1102"/>
      <c r="IY236" s="1126">
        <f>IY107</f>
        <v>11835</v>
      </c>
      <c r="IZ236" s="998"/>
      <c r="JA236" s="1119">
        <f>IY236/IY234</f>
        <v>0.74961996453002278</v>
      </c>
      <c r="JB236" s="879"/>
      <c r="JC236" s="929"/>
      <c r="JD236" s="940"/>
      <c r="JE236" s="930"/>
      <c r="JF236" s="1121"/>
      <c r="JG236" s="1179">
        <v>30</v>
      </c>
      <c r="JH236" s="866"/>
    </row>
    <row r="237" spans="1:268">
      <c r="A237" s="1179">
        <v>31</v>
      </c>
      <c r="B237" s="1115" t="s">
        <v>312</v>
      </c>
      <c r="C237" s="1116">
        <f t="shared" si="2236"/>
        <v>0</v>
      </c>
      <c r="D237" s="1116">
        <f t="shared" si="2236"/>
        <v>21178</v>
      </c>
      <c r="E237" s="1122"/>
      <c r="F237" s="1119">
        <f>D237/D234</f>
        <v>0.27420211044215703</v>
      </c>
      <c r="G237" s="921"/>
      <c r="H237" s="998">
        <v>21221</v>
      </c>
      <c r="I237" s="1126">
        <f>I108</f>
        <v>20874</v>
      </c>
      <c r="J237" s="998"/>
      <c r="K237" s="1119">
        <f>I237/I234</f>
        <v>0.25415185311449862</v>
      </c>
      <c r="L237" s="879"/>
      <c r="M237" s="929"/>
      <c r="N237" s="940"/>
      <c r="O237" s="930"/>
      <c r="P237" s="1121"/>
      <c r="Q237" s="1179">
        <v>31</v>
      </c>
      <c r="R237" s="866"/>
      <c r="U237" s="1188">
        <v>31</v>
      </c>
      <c r="V237" s="1115" t="s">
        <v>312</v>
      </c>
      <c r="W237" s="1116">
        <f t="shared" si="2237"/>
        <v>0</v>
      </c>
      <c r="X237" s="1116">
        <f t="shared" si="2237"/>
        <v>21178</v>
      </c>
      <c r="Y237" s="1122"/>
      <c r="Z237" s="1119">
        <f>X237/X234</f>
        <v>0.27420211044215703</v>
      </c>
      <c r="AA237" s="921"/>
      <c r="AB237" s="1102"/>
      <c r="AC237" s="1126">
        <f>AC108</f>
        <v>1017</v>
      </c>
      <c r="AD237" s="998"/>
      <c r="AE237" s="1119">
        <f>AC237/AC234</f>
        <v>0.29257767548906788</v>
      </c>
      <c r="AF237" s="879"/>
      <c r="AG237" s="929"/>
      <c r="AH237" s="940"/>
      <c r="AI237" s="930"/>
      <c r="AJ237" s="1121"/>
      <c r="AK237" s="1188">
        <v>31</v>
      </c>
      <c r="AL237" s="866"/>
      <c r="AN237" s="1356">
        <v>31</v>
      </c>
      <c r="AO237" s="1115" t="s">
        <v>312</v>
      </c>
      <c r="AP237" s="1116">
        <f t="shared" si="2238"/>
        <v>0</v>
      </c>
      <c r="AQ237" s="1116">
        <f t="shared" si="2238"/>
        <v>21178</v>
      </c>
      <c r="AR237" s="1122"/>
      <c r="AS237" s="1119">
        <f>AQ237/AQ234</f>
        <v>0.27420211044215703</v>
      </c>
      <c r="AT237" s="921"/>
      <c r="AU237" s="1102"/>
      <c r="AV237" s="1126">
        <f>AV108</f>
        <v>224</v>
      </c>
      <c r="AW237" s="998"/>
      <c r="AX237" s="1119">
        <f>AV237/AV234</f>
        <v>0.2635294117647059</v>
      </c>
      <c r="AY237" s="879"/>
      <c r="AZ237" s="929"/>
      <c r="BA237" s="940"/>
      <c r="BB237" s="930"/>
      <c r="BC237" s="1121"/>
      <c r="BD237" s="1356">
        <v>31</v>
      </c>
      <c r="BE237" s="866"/>
      <c r="BH237" s="1188">
        <v>31</v>
      </c>
      <c r="BI237" s="1115" t="s">
        <v>312</v>
      </c>
      <c r="BJ237" s="1116">
        <f t="shared" si="2239"/>
        <v>0</v>
      </c>
      <c r="BK237" s="1116">
        <f t="shared" si="2239"/>
        <v>21178</v>
      </c>
      <c r="BL237" s="1122"/>
      <c r="BM237" s="1119">
        <f>BK237/BK234</f>
        <v>0.27420211044215703</v>
      </c>
      <c r="BN237" s="921"/>
      <c r="BO237" s="1102"/>
      <c r="BP237" s="1126">
        <f>BP108</f>
        <v>922</v>
      </c>
      <c r="BQ237" s="998"/>
      <c r="BR237" s="1119">
        <f>BP237/BP234</f>
        <v>0.28776529338327089</v>
      </c>
      <c r="BS237" s="879"/>
      <c r="BT237" s="929"/>
      <c r="BU237" s="940"/>
      <c r="BV237" s="930"/>
      <c r="BW237" s="1121"/>
      <c r="BX237" s="1188">
        <v>31</v>
      </c>
      <c r="BY237" s="866"/>
      <c r="CB237" s="1356">
        <v>31</v>
      </c>
      <c r="CC237" s="1115" t="s">
        <v>312</v>
      </c>
      <c r="CD237" s="1116">
        <f t="shared" si="2240"/>
        <v>0</v>
      </c>
      <c r="CE237" s="1116">
        <f t="shared" si="2240"/>
        <v>21178</v>
      </c>
      <c r="CF237" s="1122"/>
      <c r="CG237" s="1119">
        <f>CE237/CE234</f>
        <v>0.27420211044215703</v>
      </c>
      <c r="CH237" s="921"/>
      <c r="CI237" s="1102"/>
      <c r="CJ237" s="1126">
        <f>CJ108</f>
        <v>414</v>
      </c>
      <c r="CK237" s="998"/>
      <c r="CL237" s="1119">
        <f>CJ237/CJ234</f>
        <v>0.26640926640926643</v>
      </c>
      <c r="CM237" s="879"/>
      <c r="CN237" s="929"/>
      <c r="CO237" s="940"/>
      <c r="CP237" s="930"/>
      <c r="CQ237" s="1121"/>
      <c r="CR237" s="1356">
        <v>31</v>
      </c>
      <c r="CS237" s="866"/>
      <c r="CU237" s="1188">
        <v>31</v>
      </c>
      <c r="CV237" s="1115" t="s">
        <v>312</v>
      </c>
      <c r="CW237" s="1116">
        <f t="shared" si="2241"/>
        <v>0</v>
      </c>
      <c r="CX237" s="1116">
        <f t="shared" si="2241"/>
        <v>21178</v>
      </c>
      <c r="CY237" s="1122"/>
      <c r="CZ237" s="1119">
        <f>CX237/CX234</f>
        <v>0.27420211044215703</v>
      </c>
      <c r="DA237" s="921"/>
      <c r="DB237" s="1102"/>
      <c r="DC237" s="1126">
        <f>DC108</f>
        <v>542</v>
      </c>
      <c r="DD237" s="998"/>
      <c r="DE237" s="1119">
        <f>DC237/DC234</f>
        <v>0.22470978441127695</v>
      </c>
      <c r="DF237" s="879"/>
      <c r="DG237" s="929"/>
      <c r="DH237" s="940"/>
      <c r="DI237" s="930"/>
      <c r="DJ237" s="1121"/>
      <c r="DK237" s="1188">
        <v>31</v>
      </c>
      <c r="DL237" s="866"/>
      <c r="DN237" s="1356">
        <v>31</v>
      </c>
      <c r="DO237" s="1115" t="s">
        <v>312</v>
      </c>
      <c r="DP237" s="1116">
        <f t="shared" si="2242"/>
        <v>0</v>
      </c>
      <c r="DQ237" s="1116">
        <f t="shared" si="2242"/>
        <v>21178</v>
      </c>
      <c r="DR237" s="1122"/>
      <c r="DS237" s="1119">
        <f>DQ237/DQ234</f>
        <v>0.27420211044215703</v>
      </c>
      <c r="DT237" s="921"/>
      <c r="DU237" s="1102"/>
      <c r="DV237" s="1126">
        <f>DV108</f>
        <v>99</v>
      </c>
      <c r="DW237" s="998"/>
      <c r="DX237" s="1119">
        <f>DV237/DV234</f>
        <v>0.13807531380753138</v>
      </c>
      <c r="DY237" s="879"/>
      <c r="DZ237" s="929"/>
      <c r="EA237" s="940"/>
      <c r="EB237" s="930"/>
      <c r="EC237" s="1121"/>
      <c r="ED237" s="1356">
        <v>31</v>
      </c>
      <c r="EE237" s="866"/>
      <c r="EG237" s="1188">
        <v>31</v>
      </c>
      <c r="EH237" s="1115" t="s">
        <v>312</v>
      </c>
      <c r="EI237" s="1116">
        <f t="shared" si="2243"/>
        <v>0</v>
      </c>
      <c r="EJ237" s="1116">
        <f t="shared" si="2243"/>
        <v>21178</v>
      </c>
      <c r="EK237" s="1122"/>
      <c r="EL237" s="1119">
        <f>EJ237/EJ234</f>
        <v>0.27420211044215703</v>
      </c>
      <c r="EM237" s="921"/>
      <c r="EN237" s="1102"/>
      <c r="EO237" s="1373">
        <v>148</v>
      </c>
      <c r="EP237" s="998"/>
      <c r="EQ237" s="1119">
        <f>EO237/EO234</f>
        <v>0.21082621082621084</v>
      </c>
      <c r="ER237" s="879"/>
      <c r="ES237" s="929"/>
      <c r="ET237" s="940"/>
      <c r="EU237" s="930"/>
      <c r="EV237" s="1121"/>
      <c r="EW237" s="1188">
        <v>31</v>
      </c>
      <c r="EX237" s="866"/>
      <c r="EZ237" s="1356">
        <v>31</v>
      </c>
      <c r="FA237" s="1115" t="s">
        <v>312</v>
      </c>
      <c r="FB237" s="1116">
        <f t="shared" si="2244"/>
        <v>0</v>
      </c>
      <c r="FC237" s="1116">
        <f t="shared" si="2244"/>
        <v>21178</v>
      </c>
      <c r="FD237" s="1122"/>
      <c r="FE237" s="1119">
        <f>FC237/FC234</f>
        <v>0.27420211044215703</v>
      </c>
      <c r="FF237" s="921"/>
      <c r="FG237" s="1102"/>
      <c r="FH237" s="1126">
        <f>FH108</f>
        <v>64</v>
      </c>
      <c r="FI237" s="998"/>
      <c r="FJ237" s="1119">
        <f>FH237/FH234</f>
        <v>0.17679558011049723</v>
      </c>
      <c r="FK237" s="879"/>
      <c r="FL237" s="929"/>
      <c r="FM237" s="940"/>
      <c r="FN237" s="930"/>
      <c r="FO237" s="1121"/>
      <c r="FP237" s="1356">
        <v>31</v>
      </c>
      <c r="FQ237" s="866"/>
      <c r="FS237" s="1188">
        <v>31</v>
      </c>
      <c r="FT237" s="1115" t="s">
        <v>312</v>
      </c>
      <c r="FU237" s="1116">
        <f t="shared" si="2245"/>
        <v>0</v>
      </c>
      <c r="FV237" s="1116">
        <f t="shared" si="2245"/>
        <v>21178</v>
      </c>
      <c r="FW237" s="1122"/>
      <c r="FX237" s="1119">
        <f>FV237/FV234</f>
        <v>0.27420211044215703</v>
      </c>
      <c r="FY237" s="921"/>
      <c r="FZ237" s="1102"/>
      <c r="GA237" s="1126">
        <f>GA108</f>
        <v>151</v>
      </c>
      <c r="GB237" s="998"/>
      <c r="GC237" s="1119">
        <f>GA237/GA234</f>
        <v>0.18969849246231155</v>
      </c>
      <c r="GD237" s="879"/>
      <c r="GE237" s="929"/>
      <c r="GF237" s="940"/>
      <c r="GG237" s="930"/>
      <c r="GH237" s="1121"/>
      <c r="GI237" s="1188">
        <v>31</v>
      </c>
      <c r="GJ237" s="866"/>
      <c r="GL237" s="1356">
        <v>31</v>
      </c>
      <c r="GM237" s="1115" t="s">
        <v>312</v>
      </c>
      <c r="GN237" s="1116">
        <f t="shared" si="2246"/>
        <v>0</v>
      </c>
      <c r="GO237" s="1116">
        <f t="shared" si="2246"/>
        <v>21178</v>
      </c>
      <c r="GP237" s="1122"/>
      <c r="GQ237" s="1119">
        <f>GO237/GO234</f>
        <v>0.27420211044215703</v>
      </c>
      <c r="GR237" s="921"/>
      <c r="GS237" s="1102"/>
      <c r="GT237" s="1126">
        <f>GT108</f>
        <v>29</v>
      </c>
      <c r="GU237" s="998"/>
      <c r="GV237" s="1119">
        <f>GT237/GT234</f>
        <v>0.18124999999999999</v>
      </c>
      <c r="GW237" s="879"/>
      <c r="GX237" s="929"/>
      <c r="GY237" s="940"/>
      <c r="GZ237" s="930"/>
      <c r="HA237" s="1121"/>
      <c r="HB237" s="1356">
        <v>31</v>
      </c>
      <c r="HC237" s="866"/>
      <c r="HE237" s="1188">
        <v>31</v>
      </c>
      <c r="HF237" s="1115" t="s">
        <v>312</v>
      </c>
      <c r="HG237" s="1116">
        <f t="shared" si="2247"/>
        <v>0</v>
      </c>
      <c r="HH237" s="1116">
        <f t="shared" si="2247"/>
        <v>21178</v>
      </c>
      <c r="HI237" s="1122"/>
      <c r="HJ237" s="1119">
        <f>HH237/HH234</f>
        <v>0.27420211044215703</v>
      </c>
      <c r="HK237" s="921"/>
      <c r="HL237" s="1102"/>
      <c r="HM237" s="1126">
        <f>HM108</f>
        <v>71</v>
      </c>
      <c r="HN237" s="998"/>
      <c r="HO237" s="1119">
        <f>HM237/HM234</f>
        <v>0.13396226415094339</v>
      </c>
      <c r="HP237" s="879"/>
      <c r="HQ237" s="929"/>
      <c r="HR237" s="940"/>
      <c r="HS237" s="930"/>
      <c r="HT237" s="1121"/>
      <c r="HU237" s="1188">
        <v>31</v>
      </c>
      <c r="HV237" s="866"/>
      <c r="HX237" s="1356">
        <v>31</v>
      </c>
      <c r="HY237" s="1115" t="s">
        <v>312</v>
      </c>
      <c r="HZ237" s="1116">
        <f t="shared" si="2248"/>
        <v>0</v>
      </c>
      <c r="IA237" s="1116">
        <f t="shared" si="2248"/>
        <v>21178</v>
      </c>
      <c r="IB237" s="1122"/>
      <c r="IC237" s="1119">
        <f>IA237/IA234</f>
        <v>0.27420211044215703</v>
      </c>
      <c r="ID237" s="921"/>
      <c r="IE237" s="1102"/>
      <c r="IF237" s="1126">
        <f>IF108</f>
        <v>272</v>
      </c>
      <c r="IG237" s="998"/>
      <c r="IH237" s="1119">
        <f>IF237/IF234</f>
        <v>0.2653658536585366</v>
      </c>
      <c r="II237" s="879"/>
      <c r="IJ237" s="929"/>
      <c r="IK237" s="940"/>
      <c r="IL237" s="930"/>
      <c r="IM237" s="1121"/>
      <c r="IN237" s="1356">
        <v>31</v>
      </c>
      <c r="IO237" s="866"/>
      <c r="IQ237" s="1179">
        <v>31</v>
      </c>
      <c r="IR237" s="1115" t="s">
        <v>312</v>
      </c>
      <c r="IS237" s="1116">
        <f t="shared" si="2249"/>
        <v>0</v>
      </c>
      <c r="IT237" s="1116">
        <f t="shared" si="2249"/>
        <v>21178</v>
      </c>
      <c r="IU237" s="1122"/>
      <c r="IV237" s="1119">
        <f>IT237/IT234</f>
        <v>0.27420211044215703</v>
      </c>
      <c r="IW237" s="921"/>
      <c r="IX237" s="1102"/>
      <c r="IY237" s="1126">
        <f>IY108</f>
        <v>3953</v>
      </c>
      <c r="IZ237" s="998"/>
      <c r="JA237" s="1119">
        <f>IY237/IY234</f>
        <v>0.25038003546997722</v>
      </c>
      <c r="JB237" s="879"/>
      <c r="JC237" s="929"/>
      <c r="JD237" s="940"/>
      <c r="JE237" s="930"/>
      <c r="JF237" s="1121"/>
      <c r="JG237" s="1179">
        <v>31</v>
      </c>
      <c r="JH237" s="866"/>
    </row>
    <row r="238" spans="1:268" hidden="1">
      <c r="A238" s="1179">
        <v>30</v>
      </c>
      <c r="B238" s="996"/>
      <c r="C238" s="997"/>
      <c r="D238" s="997"/>
      <c r="E238" s="1122"/>
      <c r="F238" s="999"/>
      <c r="G238" s="921"/>
      <c r="H238" s="997"/>
      <c r="I238" s="997"/>
      <c r="J238" s="1122"/>
      <c r="K238" s="999"/>
      <c r="L238" s="879"/>
      <c r="M238" s="997"/>
      <c r="N238" s="997"/>
      <c r="O238" s="1122"/>
      <c r="P238" s="999"/>
      <c r="Q238" s="1179">
        <v>30</v>
      </c>
      <c r="R238" s="866"/>
      <c r="U238" s="1188">
        <v>30</v>
      </c>
      <c r="V238" s="996"/>
      <c r="W238" s="997"/>
      <c r="X238" s="997"/>
      <c r="Y238" s="1122"/>
      <c r="Z238" s="999"/>
      <c r="AA238" s="921"/>
      <c r="AB238" s="997"/>
      <c r="AC238" s="997"/>
      <c r="AD238" s="1122"/>
      <c r="AE238" s="999"/>
      <c r="AF238" s="879"/>
      <c r="AG238" s="997"/>
      <c r="AH238" s="997"/>
      <c r="AI238" s="1122"/>
      <c r="AJ238" s="999"/>
      <c r="AK238" s="1188">
        <v>30</v>
      </c>
      <c r="AL238" s="866"/>
      <c r="AN238" s="1188">
        <v>30</v>
      </c>
      <c r="AO238" s="996"/>
      <c r="AP238" s="997"/>
      <c r="AQ238" s="997"/>
      <c r="AR238" s="1122"/>
      <c r="AS238" s="999"/>
      <c r="AT238" s="921"/>
      <c r="AU238" s="997"/>
      <c r="AV238" s="997"/>
      <c r="AW238" s="1122"/>
      <c r="AX238" s="999"/>
      <c r="AY238" s="879"/>
      <c r="AZ238" s="997"/>
      <c r="BA238" s="997"/>
      <c r="BB238" s="1122"/>
      <c r="BC238" s="999"/>
      <c r="BD238" s="1188">
        <v>30</v>
      </c>
      <c r="BE238" s="866"/>
      <c r="BH238" s="1188">
        <v>30</v>
      </c>
      <c r="BI238" s="996"/>
      <c r="BJ238" s="997"/>
      <c r="BK238" s="997"/>
      <c r="BL238" s="1122"/>
      <c r="BM238" s="999"/>
      <c r="BN238" s="921"/>
      <c r="BO238" s="997"/>
      <c r="BP238" s="997"/>
      <c r="BQ238" s="1122"/>
      <c r="BR238" s="999"/>
      <c r="BS238" s="879"/>
      <c r="BT238" s="997"/>
      <c r="BU238" s="997"/>
      <c r="BV238" s="1122"/>
      <c r="BW238" s="999"/>
      <c r="BX238" s="1188">
        <v>30</v>
      </c>
      <c r="BY238" s="866"/>
      <c r="CB238" s="1188">
        <v>30</v>
      </c>
      <c r="CC238" s="996"/>
      <c r="CD238" s="997"/>
      <c r="CE238" s="997"/>
      <c r="CF238" s="1122"/>
      <c r="CG238" s="999"/>
      <c r="CH238" s="921"/>
      <c r="CI238" s="997"/>
      <c r="CJ238" s="997"/>
      <c r="CK238" s="1122"/>
      <c r="CL238" s="999"/>
      <c r="CM238" s="879"/>
      <c r="CN238" s="997"/>
      <c r="CO238" s="997"/>
      <c r="CP238" s="1122"/>
      <c r="CQ238" s="999"/>
      <c r="CR238" s="1188">
        <v>30</v>
      </c>
      <c r="CS238" s="866"/>
      <c r="CU238" s="1188">
        <v>30</v>
      </c>
      <c r="CV238" s="996"/>
      <c r="CW238" s="997"/>
      <c r="CX238" s="997"/>
      <c r="CY238" s="1122"/>
      <c r="CZ238" s="999"/>
      <c r="DA238" s="921"/>
      <c r="DB238" s="997"/>
      <c r="DC238" s="997"/>
      <c r="DD238" s="1122"/>
      <c r="DE238" s="999"/>
      <c r="DF238" s="879"/>
      <c r="DG238" s="997"/>
      <c r="DH238" s="997"/>
      <c r="DI238" s="1122"/>
      <c r="DJ238" s="999"/>
      <c r="DK238" s="1188">
        <v>30</v>
      </c>
      <c r="DL238" s="866"/>
      <c r="DN238" s="1188">
        <v>30</v>
      </c>
      <c r="DO238" s="996"/>
      <c r="DP238" s="997"/>
      <c r="DQ238" s="997"/>
      <c r="DR238" s="1122"/>
      <c r="DS238" s="999"/>
      <c r="DT238" s="921"/>
      <c r="DU238" s="997"/>
      <c r="DV238" s="997"/>
      <c r="DW238" s="1122"/>
      <c r="DX238" s="999"/>
      <c r="DY238" s="879"/>
      <c r="DZ238" s="997"/>
      <c r="EA238" s="997"/>
      <c r="EB238" s="1122"/>
      <c r="EC238" s="999"/>
      <c r="ED238" s="1188">
        <v>30</v>
      </c>
      <c r="EE238" s="866"/>
      <c r="EG238" s="1188">
        <v>30</v>
      </c>
      <c r="EH238" s="996"/>
      <c r="EI238" s="997"/>
      <c r="EJ238" s="997"/>
      <c r="EK238" s="1122"/>
      <c r="EL238" s="999"/>
      <c r="EM238" s="921"/>
      <c r="EN238" s="997"/>
      <c r="EO238" s="997"/>
      <c r="EP238" s="1122"/>
      <c r="EQ238" s="999"/>
      <c r="ER238" s="879"/>
      <c r="ES238" s="997"/>
      <c r="ET238" s="997"/>
      <c r="EU238" s="1122"/>
      <c r="EV238" s="999"/>
      <c r="EW238" s="1188">
        <v>30</v>
      </c>
      <c r="EX238" s="866"/>
      <c r="EZ238" s="1188">
        <v>30</v>
      </c>
      <c r="FA238" s="996"/>
      <c r="FB238" s="997"/>
      <c r="FC238" s="997"/>
      <c r="FD238" s="1122"/>
      <c r="FE238" s="999"/>
      <c r="FF238" s="921"/>
      <c r="FG238" s="997"/>
      <c r="FH238" s="997"/>
      <c r="FI238" s="1122"/>
      <c r="FJ238" s="999"/>
      <c r="FK238" s="879"/>
      <c r="FL238" s="997"/>
      <c r="FM238" s="997"/>
      <c r="FN238" s="1122"/>
      <c r="FO238" s="999"/>
      <c r="FP238" s="1188">
        <v>30</v>
      </c>
      <c r="FQ238" s="866"/>
      <c r="FS238" s="1188">
        <v>30</v>
      </c>
      <c r="FT238" s="996"/>
      <c r="FU238" s="997"/>
      <c r="FV238" s="997"/>
      <c r="FW238" s="1122"/>
      <c r="FX238" s="999"/>
      <c r="FY238" s="921"/>
      <c r="FZ238" s="997"/>
      <c r="GA238" s="997"/>
      <c r="GB238" s="1122"/>
      <c r="GC238" s="999"/>
      <c r="GD238" s="879"/>
      <c r="GE238" s="997"/>
      <c r="GF238" s="997"/>
      <c r="GG238" s="1122"/>
      <c r="GH238" s="999"/>
      <c r="GI238" s="1188">
        <v>30</v>
      </c>
      <c r="GJ238" s="866"/>
      <c r="GL238" s="1188">
        <v>30</v>
      </c>
      <c r="GM238" s="996"/>
      <c r="GN238" s="997"/>
      <c r="GO238" s="997"/>
      <c r="GP238" s="1122"/>
      <c r="GQ238" s="999"/>
      <c r="GR238" s="921"/>
      <c r="GS238" s="997"/>
      <c r="GT238" s="997"/>
      <c r="GU238" s="1122"/>
      <c r="GV238" s="999"/>
      <c r="GW238" s="879"/>
      <c r="GX238" s="997"/>
      <c r="GY238" s="997"/>
      <c r="GZ238" s="1122"/>
      <c r="HA238" s="999"/>
      <c r="HB238" s="1188">
        <v>30</v>
      </c>
      <c r="HC238" s="866"/>
      <c r="HE238" s="1188">
        <v>30</v>
      </c>
      <c r="HF238" s="996"/>
      <c r="HG238" s="997"/>
      <c r="HH238" s="997"/>
      <c r="HI238" s="1122"/>
      <c r="HJ238" s="999"/>
      <c r="HK238" s="921"/>
      <c r="HL238" s="997"/>
      <c r="HM238" s="997"/>
      <c r="HN238" s="1122"/>
      <c r="HO238" s="999"/>
      <c r="HP238" s="879"/>
      <c r="HQ238" s="997"/>
      <c r="HR238" s="997"/>
      <c r="HS238" s="1122"/>
      <c r="HT238" s="999"/>
      <c r="HU238" s="1188">
        <v>30</v>
      </c>
      <c r="HV238" s="866"/>
      <c r="HX238" s="1188">
        <v>30</v>
      </c>
      <c r="HY238" s="996"/>
      <c r="HZ238" s="997"/>
      <c r="IA238" s="997"/>
      <c r="IB238" s="1122"/>
      <c r="IC238" s="999"/>
      <c r="ID238" s="921"/>
      <c r="IE238" s="997"/>
      <c r="IF238" s="997"/>
      <c r="IG238" s="1122"/>
      <c r="IH238" s="999"/>
      <c r="II238" s="879"/>
      <c r="IJ238" s="997"/>
      <c r="IK238" s="997"/>
      <c r="IL238" s="1122"/>
      <c r="IM238" s="999"/>
      <c r="IN238" s="1188">
        <v>30</v>
      </c>
      <c r="IO238" s="866"/>
      <c r="IQ238" s="1179">
        <v>30</v>
      </c>
      <c r="IR238" s="996"/>
      <c r="IS238" s="997"/>
      <c r="IT238" s="997"/>
      <c r="IU238" s="1122"/>
      <c r="IV238" s="999"/>
      <c r="IW238" s="921"/>
      <c r="IX238" s="997"/>
      <c r="IY238" s="997"/>
      <c r="IZ238" s="1122"/>
      <c r="JA238" s="999"/>
      <c r="JB238" s="879"/>
      <c r="JC238" s="997"/>
      <c r="JD238" s="997"/>
      <c r="JE238" s="1122"/>
      <c r="JF238" s="999"/>
      <c r="JG238" s="1179">
        <v>30</v>
      </c>
      <c r="JH238" s="866"/>
    </row>
    <row r="239" spans="1:268" hidden="1">
      <c r="A239" s="1179">
        <v>31</v>
      </c>
      <c r="L239" s="1200"/>
      <c r="Q239" s="1179">
        <v>31</v>
      </c>
      <c r="R239" s="866"/>
      <c r="U239" s="1188">
        <v>31</v>
      </c>
      <c r="AF239" s="1200"/>
      <c r="AK239" s="1188">
        <v>31</v>
      </c>
      <c r="AL239" s="866"/>
      <c r="AN239" s="1188">
        <v>31</v>
      </c>
      <c r="AY239" s="1200"/>
      <c r="BD239" s="1188">
        <v>31</v>
      </c>
      <c r="BE239" s="866"/>
      <c r="BH239" s="1188">
        <v>31</v>
      </c>
      <c r="BS239" s="1200"/>
      <c r="BX239" s="1188">
        <v>31</v>
      </c>
      <c r="BY239" s="866"/>
      <c r="CB239" s="1188">
        <v>31</v>
      </c>
      <c r="CM239" s="1200"/>
      <c r="CR239" s="1188">
        <v>31</v>
      </c>
      <c r="CS239" s="866"/>
      <c r="CU239" s="1188">
        <v>31</v>
      </c>
      <c r="DF239" s="1200"/>
      <c r="DK239" s="1188">
        <v>31</v>
      </c>
      <c r="DL239" s="866"/>
      <c r="DN239" s="1188">
        <v>31</v>
      </c>
      <c r="DY239" s="1200"/>
      <c r="ED239" s="1188">
        <v>31</v>
      </c>
      <c r="EE239" s="866"/>
      <c r="EG239" s="1188">
        <v>31</v>
      </c>
      <c r="ER239" s="1200"/>
      <c r="EW239" s="1188">
        <v>31</v>
      </c>
      <c r="EX239" s="866"/>
      <c r="EZ239" s="1188">
        <v>31</v>
      </c>
      <c r="FK239" s="1200"/>
      <c r="FP239" s="1188">
        <v>31</v>
      </c>
      <c r="FQ239" s="866"/>
      <c r="FS239" s="1188">
        <v>31</v>
      </c>
      <c r="GD239" s="1200"/>
      <c r="GI239" s="1188">
        <v>31</v>
      </c>
      <c r="GJ239" s="866"/>
      <c r="GL239" s="1188">
        <v>31</v>
      </c>
      <c r="GW239" s="1200"/>
      <c r="HB239" s="1188">
        <v>31</v>
      </c>
      <c r="HC239" s="866"/>
      <c r="HE239" s="1188">
        <v>31</v>
      </c>
      <c r="HP239" s="1200"/>
      <c r="HU239" s="1188">
        <v>31</v>
      </c>
      <c r="HV239" s="866"/>
      <c r="HX239" s="1188">
        <v>31</v>
      </c>
      <c r="II239" s="1200"/>
      <c r="IN239" s="1188">
        <v>31</v>
      </c>
      <c r="IO239" s="866"/>
      <c r="IQ239" s="1179">
        <v>31</v>
      </c>
      <c r="JB239" s="1200"/>
      <c r="JG239" s="1179">
        <v>31</v>
      </c>
      <c r="JH239" s="866"/>
    </row>
    <row r="240" spans="1:268" ht="5.0999999999999996" customHeight="1">
      <c r="A240" s="1179"/>
      <c r="B240" s="1198"/>
      <c r="C240" s="905"/>
      <c r="D240" s="429"/>
      <c r="E240" s="429"/>
      <c r="F240" s="906"/>
      <c r="G240" s="910"/>
      <c r="H240" s="1198"/>
      <c r="I240" s="1198"/>
      <c r="J240" s="1198"/>
      <c r="K240" s="1199"/>
      <c r="L240" s="879"/>
      <c r="M240" s="429"/>
      <c r="N240" s="429"/>
      <c r="O240" s="429"/>
      <c r="P240" s="906"/>
      <c r="Q240" s="1179"/>
      <c r="R240" s="866"/>
      <c r="U240" s="1188"/>
      <c r="V240" s="1206"/>
      <c r="W240" s="905"/>
      <c r="X240" s="429"/>
      <c r="Y240" s="429"/>
      <c r="Z240" s="906"/>
      <c r="AA240" s="910"/>
      <c r="AB240" s="1206"/>
      <c r="AC240" s="1206"/>
      <c r="AD240" s="1206"/>
      <c r="AE240" s="1208"/>
      <c r="AF240" s="879"/>
      <c r="AG240" s="429"/>
      <c r="AH240" s="429"/>
      <c r="AI240" s="429"/>
      <c r="AJ240" s="906"/>
      <c r="AK240" s="1188"/>
      <c r="AL240" s="866"/>
      <c r="AN240" s="1356"/>
      <c r="AO240" s="1361"/>
      <c r="AP240" s="905"/>
      <c r="AQ240" s="429"/>
      <c r="AR240" s="429"/>
      <c r="AS240" s="906"/>
      <c r="AT240" s="910"/>
      <c r="AU240" s="1361"/>
      <c r="AV240" s="1361"/>
      <c r="AW240" s="1361"/>
      <c r="AX240" s="1362"/>
      <c r="AY240" s="879"/>
      <c r="AZ240" s="429"/>
      <c r="BA240" s="429"/>
      <c r="BB240" s="429"/>
      <c r="BC240" s="906"/>
      <c r="BD240" s="1356"/>
      <c r="BE240" s="866"/>
      <c r="BH240" s="1188"/>
      <c r="BI240" s="1206"/>
      <c r="BJ240" s="905"/>
      <c r="BK240" s="429"/>
      <c r="BL240" s="429"/>
      <c r="BM240" s="906"/>
      <c r="BN240" s="910"/>
      <c r="BO240" s="1206"/>
      <c r="BP240" s="1206"/>
      <c r="BQ240" s="1206"/>
      <c r="BR240" s="1208"/>
      <c r="BS240" s="879"/>
      <c r="BT240" s="429"/>
      <c r="BU240" s="429"/>
      <c r="BV240" s="429"/>
      <c r="BW240" s="906"/>
      <c r="BX240" s="1188"/>
      <c r="BY240" s="866"/>
      <c r="CB240" s="1356"/>
      <c r="CC240" s="1361"/>
      <c r="CD240" s="905"/>
      <c r="CE240" s="429"/>
      <c r="CF240" s="429"/>
      <c r="CG240" s="906"/>
      <c r="CH240" s="910"/>
      <c r="CI240" s="1361"/>
      <c r="CJ240" s="1361"/>
      <c r="CK240" s="1361"/>
      <c r="CL240" s="1362"/>
      <c r="CM240" s="879"/>
      <c r="CN240" s="429"/>
      <c r="CO240" s="429"/>
      <c r="CP240" s="429"/>
      <c r="CQ240" s="906"/>
      <c r="CR240" s="1356"/>
      <c r="CS240" s="866"/>
      <c r="CU240" s="1188"/>
      <c r="CV240" s="1206"/>
      <c r="CW240" s="905"/>
      <c r="CX240" s="429"/>
      <c r="CY240" s="429"/>
      <c r="CZ240" s="906"/>
      <c r="DA240" s="910"/>
      <c r="DB240" s="1206"/>
      <c r="DC240" s="1206"/>
      <c r="DD240" s="1206"/>
      <c r="DE240" s="1208"/>
      <c r="DF240" s="879"/>
      <c r="DG240" s="429"/>
      <c r="DH240" s="429"/>
      <c r="DI240" s="429"/>
      <c r="DJ240" s="906"/>
      <c r="DK240" s="1188"/>
      <c r="DL240" s="866"/>
      <c r="DN240" s="1356"/>
      <c r="DO240" s="1361"/>
      <c r="DP240" s="905"/>
      <c r="DQ240" s="429"/>
      <c r="DR240" s="429"/>
      <c r="DS240" s="906"/>
      <c r="DT240" s="910"/>
      <c r="DU240" s="1361"/>
      <c r="DV240" s="1361"/>
      <c r="DW240" s="1361"/>
      <c r="DX240" s="1362"/>
      <c r="DY240" s="879"/>
      <c r="DZ240" s="429"/>
      <c r="EA240" s="429"/>
      <c r="EB240" s="429"/>
      <c r="EC240" s="906"/>
      <c r="ED240" s="1356"/>
      <c r="EE240" s="866"/>
      <c r="EG240" s="1188"/>
      <c r="EH240" s="1206"/>
      <c r="EI240" s="905"/>
      <c r="EJ240" s="429"/>
      <c r="EK240" s="429"/>
      <c r="EL240" s="906"/>
      <c r="EM240" s="910"/>
      <c r="EN240" s="1206"/>
      <c r="EO240" s="1206"/>
      <c r="EP240" s="1206"/>
      <c r="EQ240" s="1208"/>
      <c r="ER240" s="879"/>
      <c r="ES240" s="429"/>
      <c r="ET240" s="429"/>
      <c r="EU240" s="429"/>
      <c r="EV240" s="906"/>
      <c r="EW240" s="1188"/>
      <c r="EX240" s="866"/>
      <c r="EZ240" s="1356"/>
      <c r="FA240" s="1361"/>
      <c r="FB240" s="905"/>
      <c r="FC240" s="429"/>
      <c r="FD240" s="429"/>
      <c r="FE240" s="906"/>
      <c r="FF240" s="910"/>
      <c r="FG240" s="1361"/>
      <c r="FH240" s="1361"/>
      <c r="FI240" s="1361"/>
      <c r="FJ240" s="1362"/>
      <c r="FK240" s="879"/>
      <c r="FL240" s="429"/>
      <c r="FM240" s="429"/>
      <c r="FN240" s="429"/>
      <c r="FO240" s="906"/>
      <c r="FP240" s="1356"/>
      <c r="FQ240" s="866"/>
      <c r="FS240" s="1188"/>
      <c r="FT240" s="1206"/>
      <c r="FU240" s="905"/>
      <c r="FV240" s="429"/>
      <c r="FW240" s="429"/>
      <c r="FX240" s="906"/>
      <c r="FY240" s="910"/>
      <c r="FZ240" s="1206"/>
      <c r="GA240" s="1206"/>
      <c r="GB240" s="1206"/>
      <c r="GC240" s="1208"/>
      <c r="GD240" s="879"/>
      <c r="GE240" s="429"/>
      <c r="GF240" s="429"/>
      <c r="GG240" s="429"/>
      <c r="GH240" s="906"/>
      <c r="GI240" s="1188"/>
      <c r="GJ240" s="866"/>
      <c r="GL240" s="1356"/>
      <c r="GM240" s="1361"/>
      <c r="GN240" s="905"/>
      <c r="GO240" s="429"/>
      <c r="GP240" s="429"/>
      <c r="GQ240" s="906"/>
      <c r="GR240" s="910"/>
      <c r="GS240" s="1361"/>
      <c r="GT240" s="1361"/>
      <c r="GU240" s="1361"/>
      <c r="GV240" s="1362"/>
      <c r="GW240" s="879"/>
      <c r="GX240" s="429"/>
      <c r="GY240" s="429"/>
      <c r="GZ240" s="429"/>
      <c r="HA240" s="906"/>
      <c r="HB240" s="1356"/>
      <c r="HC240" s="866"/>
      <c r="HE240" s="1188"/>
      <c r="HF240" s="1206"/>
      <c r="HG240" s="905"/>
      <c r="HH240" s="429"/>
      <c r="HI240" s="429"/>
      <c r="HJ240" s="906"/>
      <c r="HK240" s="910"/>
      <c r="HL240" s="1206"/>
      <c r="HM240" s="1206"/>
      <c r="HN240" s="1206"/>
      <c r="HO240" s="1208"/>
      <c r="HP240" s="879"/>
      <c r="HQ240" s="429"/>
      <c r="HR240" s="429"/>
      <c r="HS240" s="429"/>
      <c r="HT240" s="906"/>
      <c r="HU240" s="1188"/>
      <c r="HV240" s="866"/>
      <c r="HX240" s="1356"/>
      <c r="HY240" s="1361"/>
      <c r="HZ240" s="905"/>
      <c r="IA240" s="429"/>
      <c r="IB240" s="429"/>
      <c r="IC240" s="906"/>
      <c r="ID240" s="910"/>
      <c r="IE240" s="1361"/>
      <c r="IF240" s="1361"/>
      <c r="IG240" s="1361"/>
      <c r="IH240" s="1362"/>
      <c r="II240" s="879"/>
      <c r="IJ240" s="429"/>
      <c r="IK240" s="429"/>
      <c r="IL240" s="429"/>
      <c r="IM240" s="906"/>
      <c r="IN240" s="1356"/>
      <c r="IO240" s="866"/>
      <c r="IQ240" s="1179"/>
      <c r="IR240" s="1361"/>
      <c r="IS240" s="905"/>
      <c r="IT240" s="429"/>
      <c r="IU240" s="429"/>
      <c r="IV240" s="906"/>
      <c r="IW240" s="910"/>
      <c r="IX240" s="1361"/>
      <c r="IY240" s="1361"/>
      <c r="IZ240" s="1361"/>
      <c r="JA240" s="1362"/>
      <c r="JB240" s="879"/>
      <c r="JC240" s="429"/>
      <c r="JD240" s="429"/>
      <c r="JE240" s="429"/>
      <c r="JF240" s="906"/>
      <c r="JG240" s="1179"/>
      <c r="JH240" s="866"/>
    </row>
    <row r="241" spans="1:268" s="1160" customFormat="1">
      <c r="A241" s="1374">
        <v>32</v>
      </c>
      <c r="B241" s="1004" t="s">
        <v>269</v>
      </c>
      <c r="C241" s="1004">
        <f>SUM(C229,C234)</f>
        <v>0</v>
      </c>
      <c r="D241" s="1004">
        <f>SUM(D229,D234)</f>
        <v>86439</v>
      </c>
      <c r="E241" s="1004">
        <f>SUM(D241,-C241)</f>
        <v>86439</v>
      </c>
      <c r="F241" s="1143" t="e">
        <f>E241/C241</f>
        <v>#DIV/0!</v>
      </c>
      <c r="G241" s="1304">
        <v>23</v>
      </c>
      <c r="H241" s="1004">
        <f>SUM(H229,H234)</f>
        <v>92213</v>
      </c>
      <c r="I241" s="1004">
        <f>SUM(I229,I234)</f>
        <v>90991</v>
      </c>
      <c r="J241" s="1004">
        <f>SUM(I241,-H241)</f>
        <v>-1222</v>
      </c>
      <c r="K241" s="1147">
        <f>J241/H241</f>
        <v>-1.3251927602398794E-2</v>
      </c>
      <c r="L241" s="1149"/>
      <c r="M241" s="1349">
        <f>SUM(M229,M234)</f>
        <v>92213</v>
      </c>
      <c r="N241" s="1349">
        <f>SUM(N229,N234)</f>
        <v>90991</v>
      </c>
      <c r="O241" s="1349">
        <f>SUM(N241,-M241)</f>
        <v>-1222</v>
      </c>
      <c r="P241" s="1375">
        <f>O241/M241</f>
        <v>-1.3251927602398794E-2</v>
      </c>
      <c r="Q241" s="1374">
        <v>32</v>
      </c>
      <c r="R241" s="1351"/>
      <c r="U241" s="1376">
        <v>32</v>
      </c>
      <c r="V241" s="1004" t="s">
        <v>269</v>
      </c>
      <c r="W241" s="1004">
        <f>SUM(W229,W234)</f>
        <v>0</v>
      </c>
      <c r="X241" s="1004">
        <f>SUM(X229,X234)</f>
        <v>86439</v>
      </c>
      <c r="Y241" s="1004">
        <f>SUM(X241,-W241)</f>
        <v>86439</v>
      </c>
      <c r="Z241" s="1143" t="e">
        <f>Y241/W241</f>
        <v>#DIV/0!</v>
      </c>
      <c r="AA241" s="1304">
        <v>23</v>
      </c>
      <c r="AB241" s="1004">
        <f>SUM(AB229,AB234)</f>
        <v>3979</v>
      </c>
      <c r="AC241" s="1004">
        <f>SUM(AC229,AC234)</f>
        <v>3884</v>
      </c>
      <c r="AD241" s="1004">
        <f>SUM(AC241,-AB241)</f>
        <v>-95</v>
      </c>
      <c r="AE241" s="1147">
        <f>AD241/AB241</f>
        <v>-2.3875345564212114E-2</v>
      </c>
      <c r="AF241" s="1149"/>
      <c r="AG241" s="1349">
        <f>SUM(AG229,AG234)</f>
        <v>92213</v>
      </c>
      <c r="AH241" s="1349">
        <f>SUM(AH229,AH234)</f>
        <v>3884</v>
      </c>
      <c r="AI241" s="1349">
        <f>SUM(AH241,-AG241)</f>
        <v>-88329</v>
      </c>
      <c r="AJ241" s="1375">
        <f>AI241/AG241</f>
        <v>-0.95788012536193379</v>
      </c>
      <c r="AK241" s="1376">
        <v>32</v>
      </c>
      <c r="AL241" s="1351"/>
      <c r="AN241" s="1377">
        <v>32</v>
      </c>
      <c r="AO241" s="1004" t="s">
        <v>269</v>
      </c>
      <c r="AP241" s="1004">
        <f>SUM(AP229,AP234)</f>
        <v>0</v>
      </c>
      <c r="AQ241" s="1004">
        <f>SUM(AQ229,AQ234)</f>
        <v>86439</v>
      </c>
      <c r="AR241" s="1004">
        <f>SUM(AQ241,-AP241)</f>
        <v>86439</v>
      </c>
      <c r="AS241" s="1143" t="e">
        <f>AR241/AP241</f>
        <v>#DIV/0!</v>
      </c>
      <c r="AT241" s="1304">
        <v>23</v>
      </c>
      <c r="AU241" s="1004">
        <f>SUM(AU229,AU234)</f>
        <v>973</v>
      </c>
      <c r="AV241" s="1004">
        <f>SUM(AV229,AV234)</f>
        <v>981</v>
      </c>
      <c r="AW241" s="1004">
        <f>SUM(AV241,-AU241)</f>
        <v>8</v>
      </c>
      <c r="AX241" s="1147">
        <f>AW241/AU241</f>
        <v>8.2219938335046251E-3</v>
      </c>
      <c r="AY241" s="1149"/>
      <c r="AZ241" s="1349">
        <f>SUM(AZ229,AZ234)</f>
        <v>92213</v>
      </c>
      <c r="BA241" s="1349">
        <f>SUM(BA229,BA234)</f>
        <v>981</v>
      </c>
      <c r="BB241" s="1349">
        <f>SUM(BA241,-AZ241)</f>
        <v>-91232</v>
      </c>
      <c r="BC241" s="1375">
        <f>BB241/AZ241</f>
        <v>-0.98936158676108577</v>
      </c>
      <c r="BD241" s="1377">
        <v>32</v>
      </c>
      <c r="BE241" s="1351"/>
      <c r="BH241" s="1376">
        <v>32</v>
      </c>
      <c r="BI241" s="1004" t="s">
        <v>269</v>
      </c>
      <c r="BJ241" s="1004">
        <f>SUM(BJ229,BJ234)</f>
        <v>0</v>
      </c>
      <c r="BK241" s="1004">
        <f>SUM(BK229,BK234)</f>
        <v>86439</v>
      </c>
      <c r="BL241" s="1004">
        <f>SUM(BK241,-BJ241)</f>
        <v>86439</v>
      </c>
      <c r="BM241" s="1143" t="e">
        <f>BL241/BJ241</f>
        <v>#DIV/0!</v>
      </c>
      <c r="BN241" s="1304">
        <v>23</v>
      </c>
      <c r="BO241" s="1004">
        <f>SUM(BO229,BO234)</f>
        <v>3504</v>
      </c>
      <c r="BP241" s="1004">
        <f>SUM(BP229,BP234)</f>
        <v>3553</v>
      </c>
      <c r="BQ241" s="1004">
        <f>SUM(BP241,-BO241)</f>
        <v>49</v>
      </c>
      <c r="BR241" s="1147">
        <f>BQ241/BO241</f>
        <v>1.3984018264840182E-2</v>
      </c>
      <c r="BS241" s="1149"/>
      <c r="BT241" s="1349">
        <f>SUM(BT229,BT234)</f>
        <v>92213</v>
      </c>
      <c r="BU241" s="1349">
        <f>SUM(BU229,BU234)</f>
        <v>3553</v>
      </c>
      <c r="BV241" s="1349">
        <f>SUM(BU241,-BT241)</f>
        <v>-88660</v>
      </c>
      <c r="BW241" s="1375">
        <f>BV241/BT241</f>
        <v>-0.96146964093999765</v>
      </c>
      <c r="BX241" s="1376">
        <v>32</v>
      </c>
      <c r="BY241" s="1351"/>
      <c r="CB241" s="1377">
        <v>32</v>
      </c>
      <c r="CC241" s="1004" t="s">
        <v>269</v>
      </c>
      <c r="CD241" s="1004">
        <f>SUM(CD229,CD234)</f>
        <v>0</v>
      </c>
      <c r="CE241" s="1004">
        <f>SUM(CE229,CE234)</f>
        <v>86439</v>
      </c>
      <c r="CF241" s="1004">
        <f>SUM(CE241,-CD241)</f>
        <v>86439</v>
      </c>
      <c r="CG241" s="1143" t="e">
        <f>CF241/CD241</f>
        <v>#DIV/0!</v>
      </c>
      <c r="CH241" s="1304">
        <v>23</v>
      </c>
      <c r="CI241" s="1004">
        <f>SUM(CI229,CI234)</f>
        <v>1997</v>
      </c>
      <c r="CJ241" s="1004">
        <f>SUM(CJ229,CJ234)</f>
        <v>1790</v>
      </c>
      <c r="CK241" s="1004">
        <f>SUM(CJ241,-CI241)</f>
        <v>-207</v>
      </c>
      <c r="CL241" s="1147">
        <f>CK241/CI241</f>
        <v>-0.10365548322483725</v>
      </c>
      <c r="CM241" s="1149"/>
      <c r="CN241" s="1349">
        <f>SUM(CN229,CN234)</f>
        <v>92213</v>
      </c>
      <c r="CO241" s="1349">
        <f>SUM(CO229,CO234)</f>
        <v>1790</v>
      </c>
      <c r="CP241" s="1349">
        <f>SUM(CO241,-CN241)</f>
        <v>-90423</v>
      </c>
      <c r="CQ241" s="1375">
        <f>CP241/CN241</f>
        <v>-0.9805884202878119</v>
      </c>
      <c r="CR241" s="1377">
        <v>32</v>
      </c>
      <c r="CS241" s="1351"/>
      <c r="CU241" s="1376">
        <v>32</v>
      </c>
      <c r="CV241" s="1004" t="s">
        <v>269</v>
      </c>
      <c r="CW241" s="1004">
        <f>SUM(CW229,CW234)</f>
        <v>0</v>
      </c>
      <c r="CX241" s="1004">
        <f>SUM(CX229,CX234)</f>
        <v>86439</v>
      </c>
      <c r="CY241" s="1004">
        <f>SUM(CX241,-CW241)</f>
        <v>86439</v>
      </c>
      <c r="CZ241" s="1143" t="e">
        <f>CY241/CW241</f>
        <v>#DIV/0!</v>
      </c>
      <c r="DA241" s="1304">
        <v>23</v>
      </c>
      <c r="DB241" s="1004">
        <f>SUM(DB229,DB234)</f>
        <v>2535</v>
      </c>
      <c r="DC241" s="1004">
        <f>SUM(DC229,DC234)</f>
        <v>2541</v>
      </c>
      <c r="DD241" s="1004">
        <f>SUM(DC241,-DB241)</f>
        <v>6</v>
      </c>
      <c r="DE241" s="1147">
        <f>DD241/DB241</f>
        <v>2.3668639053254438E-3</v>
      </c>
      <c r="DF241" s="1149"/>
      <c r="DG241" s="1349">
        <f>SUM(DG229,DG234)</f>
        <v>92213</v>
      </c>
      <c r="DH241" s="1349">
        <f>SUM(DH229,DH234)</f>
        <v>2541</v>
      </c>
      <c r="DI241" s="1349">
        <f>SUM(DH241,-DG241)</f>
        <v>-89672</v>
      </c>
      <c r="DJ241" s="1375">
        <f>DI241/DG241</f>
        <v>-0.97244423237504474</v>
      </c>
      <c r="DK241" s="1376">
        <v>32</v>
      </c>
      <c r="DL241" s="1351"/>
      <c r="DN241" s="1377">
        <v>32</v>
      </c>
      <c r="DO241" s="1004" t="s">
        <v>269</v>
      </c>
      <c r="DP241" s="1004">
        <f>SUM(DP229,DP234)</f>
        <v>0</v>
      </c>
      <c r="DQ241" s="1004">
        <f>SUM(DQ229,DQ234)</f>
        <v>86439</v>
      </c>
      <c r="DR241" s="1004">
        <f>SUM(DQ241,-DP241)</f>
        <v>86439</v>
      </c>
      <c r="DS241" s="1143" t="e">
        <f>DR241/DP241</f>
        <v>#DIV/0!</v>
      </c>
      <c r="DT241" s="1304">
        <v>23</v>
      </c>
      <c r="DU241" s="1004">
        <f>SUM(DU229,DU234)</f>
        <v>789</v>
      </c>
      <c r="DV241" s="1004">
        <f>SUM(DV229,DV234)</f>
        <v>762</v>
      </c>
      <c r="DW241" s="1004">
        <f>SUM(DV241,-DU241)</f>
        <v>-27</v>
      </c>
      <c r="DX241" s="1147">
        <f>DW241/DU241</f>
        <v>-3.4220532319391636E-2</v>
      </c>
      <c r="DY241" s="1149"/>
      <c r="DZ241" s="1349">
        <f>SUM(DZ229,DZ234)</f>
        <v>92213</v>
      </c>
      <c r="EA241" s="1349">
        <f>SUM(EA229,EA234)</f>
        <v>762</v>
      </c>
      <c r="EB241" s="1349">
        <f>SUM(EA241,-DZ241)</f>
        <v>-91451</v>
      </c>
      <c r="EC241" s="1375">
        <f>EB241/DZ241</f>
        <v>-0.99173652304989535</v>
      </c>
      <c r="ED241" s="1377">
        <v>32</v>
      </c>
      <c r="EE241" s="1351"/>
      <c r="EG241" s="1376">
        <v>32</v>
      </c>
      <c r="EH241" s="1004" t="s">
        <v>269</v>
      </c>
      <c r="EI241" s="1004">
        <f>SUM(EI229,EI234)</f>
        <v>0</v>
      </c>
      <c r="EJ241" s="1004">
        <f>SUM(EJ229,EJ234)</f>
        <v>86439</v>
      </c>
      <c r="EK241" s="1004">
        <f>SUM(EJ241,-EI241)</f>
        <v>86439</v>
      </c>
      <c r="EL241" s="1143" t="e">
        <f>EK241/EI241</f>
        <v>#DIV/0!</v>
      </c>
      <c r="EM241" s="1304">
        <v>23</v>
      </c>
      <c r="EN241" s="1004">
        <f>SUM(EN229,EN234)</f>
        <v>684</v>
      </c>
      <c r="EO241" s="1004">
        <f>SUM(EO229,EO234)</f>
        <v>774</v>
      </c>
      <c r="EP241" s="1004">
        <f>SUM(EO241,-EN241)</f>
        <v>90</v>
      </c>
      <c r="EQ241" s="1147">
        <f>EP241/EN241</f>
        <v>0.13157894736842105</v>
      </c>
      <c r="ER241" s="1149"/>
      <c r="ES241" s="1349">
        <f>SUM(ES229,ES234)</f>
        <v>92213</v>
      </c>
      <c r="ET241" s="1349">
        <f>SUM(ET229,ET234)</f>
        <v>774</v>
      </c>
      <c r="EU241" s="1349">
        <f>SUM(ET241,-ES241)</f>
        <v>-91439</v>
      </c>
      <c r="EV241" s="1375">
        <f>EU241/ES241</f>
        <v>-0.99160638955461811</v>
      </c>
      <c r="EW241" s="1376">
        <v>32</v>
      </c>
      <c r="EX241" s="1351"/>
      <c r="EZ241" s="1377">
        <v>32</v>
      </c>
      <c r="FA241" s="1004" t="s">
        <v>269</v>
      </c>
      <c r="FB241" s="1004">
        <f>SUM(FB229,FB234)</f>
        <v>0</v>
      </c>
      <c r="FC241" s="1004">
        <f>SUM(FC229,FC234)</f>
        <v>86439</v>
      </c>
      <c r="FD241" s="1004">
        <f>SUM(FC241,-FB241)</f>
        <v>86439</v>
      </c>
      <c r="FE241" s="1143" t="e">
        <f>FD241/FB241</f>
        <v>#DIV/0!</v>
      </c>
      <c r="FF241" s="1304">
        <v>23</v>
      </c>
      <c r="FG241" s="1004">
        <f>SUM(FG229,FG234)</f>
        <v>520</v>
      </c>
      <c r="FH241" s="1004">
        <f>SUM(FH229,FH234)</f>
        <v>385</v>
      </c>
      <c r="FI241" s="1004">
        <f>SUM(FH241,-FG241)</f>
        <v>-135</v>
      </c>
      <c r="FJ241" s="1147">
        <f>FI241/FG241</f>
        <v>-0.25961538461538464</v>
      </c>
      <c r="FK241" s="1149"/>
      <c r="FL241" s="1349">
        <f>SUM(FL229,FL234)</f>
        <v>92213</v>
      </c>
      <c r="FM241" s="1349">
        <f>SUM(FM229,FM234)</f>
        <v>385</v>
      </c>
      <c r="FN241" s="1349">
        <f>SUM(FM241,-FL241)</f>
        <v>-91828</v>
      </c>
      <c r="FO241" s="1375">
        <f>FN241/FL241</f>
        <v>-0.99582488369318856</v>
      </c>
      <c r="FP241" s="1377">
        <v>32</v>
      </c>
      <c r="FQ241" s="1351"/>
      <c r="FS241" s="1376">
        <v>32</v>
      </c>
      <c r="FT241" s="1004" t="s">
        <v>269</v>
      </c>
      <c r="FU241" s="1004">
        <f>SUM(FU229,FU234)</f>
        <v>0</v>
      </c>
      <c r="FV241" s="1004">
        <f>SUM(FV229,FV234)</f>
        <v>86439</v>
      </c>
      <c r="FW241" s="1004">
        <f>SUM(FV241,-FU241)</f>
        <v>86439</v>
      </c>
      <c r="FX241" s="1143" t="e">
        <f>FW241/FU241</f>
        <v>#DIV/0!</v>
      </c>
      <c r="FY241" s="1304">
        <v>23</v>
      </c>
      <c r="FZ241" s="1004">
        <f>SUM(FZ229,FZ234)</f>
        <v>913</v>
      </c>
      <c r="GA241" s="1004">
        <f>SUM(GA229,GA234)</f>
        <v>928</v>
      </c>
      <c r="GB241" s="1004">
        <f>SUM(GA241,-FZ241)</f>
        <v>15</v>
      </c>
      <c r="GC241" s="1147">
        <f>GB241/FZ241</f>
        <v>1.642935377875137E-2</v>
      </c>
      <c r="GD241" s="1149"/>
      <c r="GE241" s="1349">
        <f>SUM(GE229,GE234)</f>
        <v>92213</v>
      </c>
      <c r="GF241" s="1349">
        <f>SUM(GF229,GF234)</f>
        <v>928</v>
      </c>
      <c r="GG241" s="1349">
        <f>SUM(GF241,-GE241)</f>
        <v>-91285</v>
      </c>
      <c r="GH241" s="1375">
        <f>GG241/GE241</f>
        <v>-0.9899363430318936</v>
      </c>
      <c r="GI241" s="1376">
        <v>32</v>
      </c>
      <c r="GJ241" s="1351"/>
      <c r="GL241" s="1377">
        <v>32</v>
      </c>
      <c r="GM241" s="1004" t="s">
        <v>269</v>
      </c>
      <c r="GN241" s="1004">
        <f>SUM(GN229,GN234)</f>
        <v>0</v>
      </c>
      <c r="GO241" s="1004">
        <f>SUM(GO229,GO234)</f>
        <v>86439</v>
      </c>
      <c r="GP241" s="1004">
        <f>SUM(GO241,-GN241)</f>
        <v>86439</v>
      </c>
      <c r="GQ241" s="1143" t="e">
        <f>GP241/GN241</f>
        <v>#DIV/0!</v>
      </c>
      <c r="GR241" s="1304">
        <v>23</v>
      </c>
      <c r="GS241" s="1004">
        <f>SUM(GS229,GS234)</f>
        <v>208</v>
      </c>
      <c r="GT241" s="1004">
        <f>SUM(GT229,GT234)</f>
        <v>194</v>
      </c>
      <c r="GU241" s="1004">
        <f>SUM(GT241,-GS241)</f>
        <v>-14</v>
      </c>
      <c r="GV241" s="1147">
        <f>GU241/GS241</f>
        <v>-6.7307692307692304E-2</v>
      </c>
      <c r="GW241" s="1149"/>
      <c r="GX241" s="1349">
        <f>SUM(GX229,GX234)</f>
        <v>92213</v>
      </c>
      <c r="GY241" s="1349">
        <f>SUM(GY229,GY234)</f>
        <v>194</v>
      </c>
      <c r="GZ241" s="1349">
        <f>SUM(GY241,-GX241)</f>
        <v>-92019</v>
      </c>
      <c r="HA241" s="1375">
        <f>GZ241/GX241</f>
        <v>-0.99789617515968465</v>
      </c>
      <c r="HB241" s="1377">
        <v>32</v>
      </c>
      <c r="HC241" s="1351"/>
      <c r="HE241" s="1376">
        <v>32</v>
      </c>
      <c r="HF241" s="1004" t="s">
        <v>269</v>
      </c>
      <c r="HG241" s="1004">
        <f>SUM(HG229,HG234)</f>
        <v>0</v>
      </c>
      <c r="HH241" s="1004">
        <f>SUM(HH229,HH234)</f>
        <v>86439</v>
      </c>
      <c r="HI241" s="1004">
        <f>SUM(HH241,-HG241)</f>
        <v>86439</v>
      </c>
      <c r="HJ241" s="1143" t="e">
        <f>HI241/HG241</f>
        <v>#DIV/0!</v>
      </c>
      <c r="HK241" s="1304">
        <v>23</v>
      </c>
      <c r="HL241" s="1004">
        <f>SUM(HL229,HL234)</f>
        <v>507</v>
      </c>
      <c r="HM241" s="1004">
        <f>SUM(HM229,HM234)</f>
        <v>590</v>
      </c>
      <c r="HN241" s="1004">
        <f>SUM(HM241,-HL241)</f>
        <v>83</v>
      </c>
      <c r="HO241" s="1147">
        <f>HN241/HL241</f>
        <v>0.16370808678500987</v>
      </c>
      <c r="HP241" s="1149"/>
      <c r="HQ241" s="1349">
        <f>SUM(HQ229,HQ234)</f>
        <v>92213</v>
      </c>
      <c r="HR241" s="1349">
        <f>SUM(HR229,HR234)</f>
        <v>590</v>
      </c>
      <c r="HS241" s="1349">
        <f>SUM(HR241,-HQ241)</f>
        <v>-91623</v>
      </c>
      <c r="HT241" s="1375">
        <f>HS241/HQ241</f>
        <v>-0.99360176981553572</v>
      </c>
      <c r="HU241" s="1376">
        <v>32</v>
      </c>
      <c r="HV241" s="1351"/>
      <c r="HX241" s="1377">
        <v>32</v>
      </c>
      <c r="HY241" s="1004" t="s">
        <v>269</v>
      </c>
      <c r="HZ241" s="1004">
        <f>SUM(HZ229,HZ234)</f>
        <v>0</v>
      </c>
      <c r="IA241" s="1004">
        <f>SUM(IA229,IA234)</f>
        <v>86439</v>
      </c>
      <c r="IB241" s="1004">
        <f>SUM(IA241,-HZ241)</f>
        <v>86439</v>
      </c>
      <c r="IC241" s="1143" t="e">
        <f>IB241/HZ241</f>
        <v>#DIV/0!</v>
      </c>
      <c r="ID241" s="1304">
        <v>23</v>
      </c>
      <c r="IE241" s="1004">
        <f>SUM(IE229,IE234)</f>
        <v>1078</v>
      </c>
      <c r="IF241" s="1004">
        <f>SUM(IF229,IF234)</f>
        <v>1107</v>
      </c>
      <c r="IG241" s="1004">
        <f>SUM(IF241,-IE241)</f>
        <v>29</v>
      </c>
      <c r="IH241" s="1147">
        <f>IG241/IE241</f>
        <v>2.6901669758812616E-2</v>
      </c>
      <c r="II241" s="1149"/>
      <c r="IJ241" s="1349">
        <f>SUM(IJ229,IJ234)</f>
        <v>92213</v>
      </c>
      <c r="IK241" s="1349">
        <f>SUM(IK229,IK234)</f>
        <v>1107</v>
      </c>
      <c r="IL241" s="1349">
        <f>SUM(IK241,-IJ241)</f>
        <v>-91106</v>
      </c>
      <c r="IM241" s="1375">
        <f>IL241/IJ241</f>
        <v>-0.98799518506067474</v>
      </c>
      <c r="IN241" s="1377">
        <v>32</v>
      </c>
      <c r="IO241" s="1351"/>
      <c r="IQ241" s="1374">
        <v>32</v>
      </c>
      <c r="IR241" s="1004" t="s">
        <v>269</v>
      </c>
      <c r="IS241" s="1004">
        <f>SUM(IS229,IS234)</f>
        <v>0</v>
      </c>
      <c r="IT241" s="1004">
        <f>SUM(IT229,IT234)</f>
        <v>86439</v>
      </c>
      <c r="IU241" s="1004">
        <f>SUM(IT241,-IS241)</f>
        <v>86439</v>
      </c>
      <c r="IV241" s="1143" t="e">
        <f>IU241/IS241</f>
        <v>#DIV/0!</v>
      </c>
      <c r="IW241" s="1304">
        <v>23</v>
      </c>
      <c r="IX241" s="1004">
        <f>SUM(IX229,IX234)</f>
        <v>17687</v>
      </c>
      <c r="IY241" s="1004">
        <f>SUM(IY229,IY234)</f>
        <v>17489</v>
      </c>
      <c r="IZ241" s="1004">
        <f>SUM(IY241,-IX241)</f>
        <v>-198</v>
      </c>
      <c r="JA241" s="1147">
        <f>IZ241/IX241</f>
        <v>-1.1194662746650081E-2</v>
      </c>
      <c r="JB241" s="1149"/>
      <c r="JC241" s="1349">
        <f>SUM(JC229,JC234)</f>
        <v>92213</v>
      </c>
      <c r="JD241" s="1349">
        <f>SUM(JD229,JD234)</f>
        <v>17489</v>
      </c>
      <c r="JE241" s="1349">
        <f>SUM(JD241,-JC241)</f>
        <v>-74724</v>
      </c>
      <c r="JF241" s="1375">
        <f>JE241/JC241</f>
        <v>-0.81034127509136455</v>
      </c>
      <c r="JG241" s="1374">
        <v>32</v>
      </c>
      <c r="JH241" s="1351"/>
    </row>
    <row r="242" spans="1:268">
      <c r="A242" s="1237"/>
      <c r="B242" s="1180" t="s">
        <v>233</v>
      </c>
      <c r="C242" s="1180">
        <v>2012</v>
      </c>
      <c r="D242" s="1180">
        <v>2013</v>
      </c>
      <c r="E242" s="1180" t="s">
        <v>234</v>
      </c>
      <c r="F242" s="1181" t="s">
        <v>10</v>
      </c>
      <c r="G242" s="1182" t="s">
        <v>27</v>
      </c>
      <c r="H242" s="1180">
        <v>2013</v>
      </c>
      <c r="I242" s="1180">
        <v>2014</v>
      </c>
      <c r="J242" s="1180" t="s">
        <v>234</v>
      </c>
      <c r="K242" s="1181" t="s">
        <v>10</v>
      </c>
      <c r="L242" s="879"/>
      <c r="M242" s="429"/>
      <c r="N242" s="429"/>
      <c r="O242" s="429"/>
      <c r="P242" s="906"/>
      <c r="Q242" s="1197"/>
      <c r="R242" s="866"/>
      <c r="U242" s="1239"/>
      <c r="V242" s="1189" t="s">
        <v>358</v>
      </c>
      <c r="W242" s="1189">
        <v>2012</v>
      </c>
      <c r="X242" s="1189">
        <v>2013</v>
      </c>
      <c r="Y242" s="1189" t="s">
        <v>234</v>
      </c>
      <c r="Z242" s="1193" t="s">
        <v>10</v>
      </c>
      <c r="AA242" s="1194" t="s">
        <v>27</v>
      </c>
      <c r="AB242" s="1189">
        <v>2013</v>
      </c>
      <c r="AC242" s="1189">
        <v>2014</v>
      </c>
      <c r="AD242" s="1189" t="s">
        <v>234</v>
      </c>
      <c r="AE242" s="1193" t="s">
        <v>10</v>
      </c>
      <c r="AF242" s="879"/>
      <c r="AG242" s="429"/>
      <c r="AH242" s="429"/>
      <c r="AI242" s="429"/>
      <c r="AJ242" s="906"/>
      <c r="AK242" s="1207"/>
      <c r="AL242" s="866"/>
      <c r="AN242" s="1378"/>
      <c r="AO242" s="1357" t="s">
        <v>359</v>
      </c>
      <c r="AP242" s="1189">
        <v>2012</v>
      </c>
      <c r="AQ242" s="1189">
        <v>2013</v>
      </c>
      <c r="AR242" s="1189" t="s">
        <v>234</v>
      </c>
      <c r="AS242" s="1193" t="s">
        <v>10</v>
      </c>
      <c r="AT242" s="1194" t="s">
        <v>27</v>
      </c>
      <c r="AU242" s="1357">
        <v>2013</v>
      </c>
      <c r="AV242" s="1357">
        <v>2014</v>
      </c>
      <c r="AW242" s="1357" t="s">
        <v>234</v>
      </c>
      <c r="AX242" s="1358" t="s">
        <v>10</v>
      </c>
      <c r="AY242" s="879"/>
      <c r="AZ242" s="429"/>
      <c r="BA242" s="429"/>
      <c r="BB242" s="429"/>
      <c r="BC242" s="906"/>
      <c r="BD242" s="1360"/>
      <c r="BE242" s="866"/>
      <c r="BH242" s="1239"/>
      <c r="BI242" s="1189" t="s">
        <v>371</v>
      </c>
      <c r="BJ242" s="1189">
        <v>2012</v>
      </c>
      <c r="BK242" s="1189">
        <v>2013</v>
      </c>
      <c r="BL242" s="1189" t="s">
        <v>234</v>
      </c>
      <c r="BM242" s="1193" t="s">
        <v>10</v>
      </c>
      <c r="BN242" s="1194" t="s">
        <v>27</v>
      </c>
      <c r="BO242" s="1189">
        <v>2013</v>
      </c>
      <c r="BP242" s="1189">
        <v>2014</v>
      </c>
      <c r="BQ242" s="1189" t="s">
        <v>234</v>
      </c>
      <c r="BR242" s="1193" t="s">
        <v>10</v>
      </c>
      <c r="BS242" s="879"/>
      <c r="BT242" s="429"/>
      <c r="BU242" s="429"/>
      <c r="BV242" s="429"/>
      <c r="BW242" s="906"/>
      <c r="BX242" s="1207"/>
      <c r="BY242" s="866"/>
      <c r="CB242" s="1378"/>
      <c r="CC242" s="1357" t="s">
        <v>361</v>
      </c>
      <c r="CD242" s="1189">
        <v>2012</v>
      </c>
      <c r="CE242" s="1189">
        <v>2013</v>
      </c>
      <c r="CF242" s="1189" t="s">
        <v>234</v>
      </c>
      <c r="CG242" s="1193" t="s">
        <v>10</v>
      </c>
      <c r="CH242" s="1194" t="s">
        <v>27</v>
      </c>
      <c r="CI242" s="1357">
        <v>2013</v>
      </c>
      <c r="CJ242" s="1357">
        <v>2014</v>
      </c>
      <c r="CK242" s="1357" t="s">
        <v>234</v>
      </c>
      <c r="CL242" s="1358" t="s">
        <v>10</v>
      </c>
      <c r="CM242" s="879"/>
      <c r="CN242" s="429"/>
      <c r="CO242" s="429"/>
      <c r="CP242" s="429"/>
      <c r="CQ242" s="906"/>
      <c r="CR242" s="1360"/>
      <c r="CS242" s="866"/>
      <c r="CU242" s="1239"/>
      <c r="CV242" s="1189" t="s">
        <v>372</v>
      </c>
      <c r="CW242" s="1189">
        <v>2012</v>
      </c>
      <c r="CX242" s="1189">
        <v>2013</v>
      </c>
      <c r="CY242" s="1189" t="s">
        <v>234</v>
      </c>
      <c r="CZ242" s="1193" t="s">
        <v>10</v>
      </c>
      <c r="DA242" s="1194" t="s">
        <v>27</v>
      </c>
      <c r="DB242" s="1189">
        <v>2013</v>
      </c>
      <c r="DC242" s="1189">
        <v>2014</v>
      </c>
      <c r="DD242" s="1189" t="s">
        <v>234</v>
      </c>
      <c r="DE242" s="1193" t="s">
        <v>10</v>
      </c>
      <c r="DF242" s="879"/>
      <c r="DG242" s="429"/>
      <c r="DH242" s="429"/>
      <c r="DI242" s="429"/>
      <c r="DJ242" s="906"/>
      <c r="DK242" s="1207"/>
      <c r="DL242" s="866"/>
      <c r="DN242" s="1378"/>
      <c r="DO242" s="1357" t="s">
        <v>363</v>
      </c>
      <c r="DP242" s="1189">
        <v>2012</v>
      </c>
      <c r="DQ242" s="1189">
        <v>2013</v>
      </c>
      <c r="DR242" s="1189" t="s">
        <v>234</v>
      </c>
      <c r="DS242" s="1193" t="s">
        <v>10</v>
      </c>
      <c r="DT242" s="1194" t="s">
        <v>27</v>
      </c>
      <c r="DU242" s="1357">
        <v>2013</v>
      </c>
      <c r="DV242" s="1357">
        <v>2014</v>
      </c>
      <c r="DW242" s="1357" t="s">
        <v>234</v>
      </c>
      <c r="DX242" s="1358" t="s">
        <v>10</v>
      </c>
      <c r="DY242" s="879"/>
      <c r="DZ242" s="429"/>
      <c r="EA242" s="429"/>
      <c r="EB242" s="429"/>
      <c r="EC242" s="906"/>
      <c r="ED242" s="1360"/>
      <c r="EE242" s="866"/>
      <c r="EG242" s="1239"/>
      <c r="EH242" s="1189" t="s">
        <v>364</v>
      </c>
      <c r="EI242" s="1189">
        <v>2012</v>
      </c>
      <c r="EJ242" s="1189">
        <v>2013</v>
      </c>
      <c r="EK242" s="1189" t="s">
        <v>234</v>
      </c>
      <c r="EL242" s="1193" t="s">
        <v>10</v>
      </c>
      <c r="EM242" s="1194" t="s">
        <v>27</v>
      </c>
      <c r="EN242" s="1189">
        <v>2013</v>
      </c>
      <c r="EO242" s="1189">
        <v>2014</v>
      </c>
      <c r="EP242" s="1189" t="s">
        <v>234</v>
      </c>
      <c r="EQ242" s="1193" t="s">
        <v>10</v>
      </c>
      <c r="ER242" s="879"/>
      <c r="ES242" s="429"/>
      <c r="ET242" s="429"/>
      <c r="EU242" s="429"/>
      <c r="EV242" s="906"/>
      <c r="EW242" s="1207"/>
      <c r="EX242" s="866"/>
      <c r="EZ242" s="1378"/>
      <c r="FA242" s="1357" t="s">
        <v>365</v>
      </c>
      <c r="FB242" s="1189">
        <v>2012</v>
      </c>
      <c r="FC242" s="1189">
        <v>2013</v>
      </c>
      <c r="FD242" s="1189" t="s">
        <v>234</v>
      </c>
      <c r="FE242" s="1193" t="s">
        <v>10</v>
      </c>
      <c r="FF242" s="1194" t="s">
        <v>27</v>
      </c>
      <c r="FG242" s="1357">
        <v>2013</v>
      </c>
      <c r="FH242" s="1357">
        <v>2014</v>
      </c>
      <c r="FI242" s="1357" t="s">
        <v>234</v>
      </c>
      <c r="FJ242" s="1358" t="s">
        <v>10</v>
      </c>
      <c r="FK242" s="879"/>
      <c r="FL242" s="429"/>
      <c r="FM242" s="429"/>
      <c r="FN242" s="429"/>
      <c r="FO242" s="906"/>
      <c r="FP242" s="1360"/>
      <c r="FQ242" s="866"/>
      <c r="FS242" s="1239"/>
      <c r="FT242" s="1189" t="s">
        <v>366</v>
      </c>
      <c r="FU242" s="1189">
        <v>2012</v>
      </c>
      <c r="FV242" s="1189">
        <v>2013</v>
      </c>
      <c r="FW242" s="1189" t="s">
        <v>234</v>
      </c>
      <c r="FX242" s="1193" t="s">
        <v>10</v>
      </c>
      <c r="FY242" s="1194" t="s">
        <v>27</v>
      </c>
      <c r="FZ242" s="1189">
        <v>2013</v>
      </c>
      <c r="GA242" s="1189">
        <v>2014</v>
      </c>
      <c r="GB242" s="1189" t="s">
        <v>234</v>
      </c>
      <c r="GC242" s="1193" t="s">
        <v>10</v>
      </c>
      <c r="GD242" s="879"/>
      <c r="GE242" s="429"/>
      <c r="GF242" s="429"/>
      <c r="GG242" s="429"/>
      <c r="GH242" s="906"/>
      <c r="GI242" s="1207"/>
      <c r="GJ242" s="866"/>
      <c r="GL242" s="1378"/>
      <c r="GM242" s="1357" t="s">
        <v>367</v>
      </c>
      <c r="GN242" s="1189">
        <v>2012</v>
      </c>
      <c r="GO242" s="1189">
        <v>2013</v>
      </c>
      <c r="GP242" s="1189" t="s">
        <v>234</v>
      </c>
      <c r="GQ242" s="1193" t="s">
        <v>10</v>
      </c>
      <c r="GR242" s="1194" t="s">
        <v>27</v>
      </c>
      <c r="GS242" s="1357">
        <v>2013</v>
      </c>
      <c r="GT242" s="1357">
        <v>2014</v>
      </c>
      <c r="GU242" s="1357" t="s">
        <v>234</v>
      </c>
      <c r="GV242" s="1358" t="s">
        <v>10</v>
      </c>
      <c r="GW242" s="879"/>
      <c r="GX242" s="429"/>
      <c r="GY242" s="429"/>
      <c r="GZ242" s="429"/>
      <c r="HA242" s="906"/>
      <c r="HB242" s="1360"/>
      <c r="HC242" s="866"/>
      <c r="HE242" s="1239"/>
      <c r="HF242" s="1189" t="s">
        <v>368</v>
      </c>
      <c r="HG242" s="1189">
        <v>2012</v>
      </c>
      <c r="HH242" s="1189">
        <v>2013</v>
      </c>
      <c r="HI242" s="1189" t="s">
        <v>234</v>
      </c>
      <c r="HJ242" s="1193" t="s">
        <v>10</v>
      </c>
      <c r="HK242" s="1194" t="s">
        <v>27</v>
      </c>
      <c r="HL242" s="1189">
        <v>2013</v>
      </c>
      <c r="HM242" s="1189">
        <v>2014</v>
      </c>
      <c r="HN242" s="1189" t="s">
        <v>234</v>
      </c>
      <c r="HO242" s="1193" t="s">
        <v>10</v>
      </c>
      <c r="HP242" s="879"/>
      <c r="HQ242" s="429"/>
      <c r="HR242" s="429"/>
      <c r="HS242" s="429"/>
      <c r="HT242" s="906"/>
      <c r="HU242" s="1207"/>
      <c r="HV242" s="866"/>
      <c r="HX242" s="1378"/>
      <c r="HY242" s="1357" t="s">
        <v>369</v>
      </c>
      <c r="HZ242" s="1189">
        <v>2012</v>
      </c>
      <c r="IA242" s="1189">
        <v>2013</v>
      </c>
      <c r="IB242" s="1189" t="s">
        <v>234</v>
      </c>
      <c r="IC242" s="1193" t="s">
        <v>10</v>
      </c>
      <c r="ID242" s="1194" t="s">
        <v>27</v>
      </c>
      <c r="IE242" s="1357">
        <v>2013</v>
      </c>
      <c r="IF242" s="1357">
        <v>2014</v>
      </c>
      <c r="IG242" s="1357" t="s">
        <v>234</v>
      </c>
      <c r="IH242" s="1358" t="s">
        <v>10</v>
      </c>
      <c r="II242" s="879"/>
      <c r="IJ242" s="429"/>
      <c r="IK242" s="429"/>
      <c r="IL242" s="429"/>
      <c r="IM242" s="906"/>
      <c r="IN242" s="1360"/>
      <c r="IO242" s="866"/>
      <c r="IQ242" s="1237"/>
      <c r="IR242" s="1180" t="s">
        <v>370</v>
      </c>
      <c r="IS242" s="1180">
        <v>2012</v>
      </c>
      <c r="IT242" s="1180">
        <v>2013</v>
      </c>
      <c r="IU242" s="1180" t="s">
        <v>234</v>
      </c>
      <c r="IV242" s="1181" t="s">
        <v>10</v>
      </c>
      <c r="IW242" s="1182" t="s">
        <v>27</v>
      </c>
      <c r="IX242" s="1180">
        <v>2013</v>
      </c>
      <c r="IY242" s="1180">
        <v>2014</v>
      </c>
      <c r="IZ242" s="1180" t="s">
        <v>234</v>
      </c>
      <c r="JA242" s="1181" t="s">
        <v>10</v>
      </c>
      <c r="JB242" s="879"/>
      <c r="JC242" s="429"/>
      <c r="JD242" s="429"/>
      <c r="JE242" s="429"/>
      <c r="JF242" s="906"/>
      <c r="JG242" s="1197"/>
      <c r="JH242" s="866"/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75A40C589C9424E824E0BC790023A67" ma:contentTypeVersion="0" ma:contentTypeDescription="Create a new document." ma:contentTypeScope="" ma:versionID="9578279c830434957e3bda850f93bac5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25EA8C9-A38A-4694-9D02-3D0C279D32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8F77A87-A076-40F4-9FFC-A10C52F36B9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DDAE1418-28E3-45CF-B8AE-6DF9F47B34A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6</vt:i4>
      </vt:variant>
    </vt:vector>
  </HeadingPairs>
  <TitlesOfParts>
    <vt:vector size="6" baseType="lpstr">
      <vt:lpstr>TOTALI</vt:lpstr>
      <vt:lpstr>TOTALI </vt:lpstr>
      <vt:lpstr>DETTAGLIO REGIONE-CIRCOLO</vt:lpstr>
      <vt:lpstr>DETTAGLIO %</vt:lpstr>
      <vt:lpstr>DETTAGLIO REGIONI</vt:lpstr>
      <vt:lpstr>RESTO D'ITALIA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Carlo Bordogna</dc:creator>
  <cp:lastModifiedBy>Simone Tosato</cp:lastModifiedBy>
  <cp:lastPrinted>2015-03-17T14:18:32Z</cp:lastPrinted>
  <dcterms:created xsi:type="dcterms:W3CDTF">2014-10-22T14:13:09Z</dcterms:created>
  <dcterms:modified xsi:type="dcterms:W3CDTF">2015-03-17T14:19:50Z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0x010100F75A40C589C9424E824E0BC790023A67</vt:lpwstr>
  </property>
</Properties>
</file>